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_いくら減るか" sheetId="1" state="visible" r:id="rId1"/>
    <sheet xmlns:r="http://schemas.openxmlformats.org/officeDocument/2006/relationships" name="2_控除額の表" sheetId="2" state="visible" r:id="rId2"/>
    <sheet xmlns:r="http://schemas.openxmlformats.org/officeDocument/2006/relationships" name="3_早見表" sheetId="3" state="visible" r:id="rId3"/>
    <sheet xmlns:r="http://schemas.openxmlformats.org/officeDocument/2006/relationships" name="4_1万円刻み" sheetId="4" state="visible" r:id="rId4"/>
    <sheet xmlns:r="http://schemas.openxmlformats.org/officeDocument/2006/relationships" name="5_使い方" sheetId="5" state="visible" r:id="rId5"/>
    <sheet xmlns:r="http://schemas.openxmlformats.org/officeDocument/2006/relationships" name="計算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3">
    <font>
      <name val="Calibri"/>
      <family val="2"/>
      <color theme="1"/>
      <sz val="11"/>
      <scheme val="minor"/>
    </font>
    <font>
      <b val="1"/>
      <sz val="12"/>
    </font>
    <font>
      <b val="1"/>
    </font>
  </fonts>
  <fills count="6">
    <fill>
      <patternFill/>
    </fill>
    <fill>
      <patternFill patternType="gray125"/>
    </fill>
    <fill>
      <patternFill patternType="solid">
        <fgColor rgb="00E8EDF2"/>
      </patternFill>
    </fill>
    <fill>
      <patternFill patternType="solid">
        <fgColor rgb="00FFF7CC"/>
      </patternFill>
    </fill>
    <fill>
      <patternFill patternType="solid">
        <fgColor rgb="00F2F2F2"/>
      </patternFill>
    </fill>
    <fill>
      <patternFill patternType="solid">
        <fgColor rgb="00E6F4EA"/>
        <bgColor rgb="00E6F4EA"/>
      </patternFill>
    </fill>
  </fills>
  <borders count="6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  <border>
      <left/>
      <right/>
      <top style="thin">
        <color rgb="00BBBBBB"/>
      </top>
      <bottom/>
      <diagonal/>
    </border>
    <border>
      <left/>
      <right style="thin">
        <color rgb="00BBBBBB"/>
      </right>
      <top style="thin">
        <color rgb="00BBBBBB"/>
      </top>
      <bottom/>
      <diagonal/>
    </border>
    <border>
      <left/>
      <right style="thin">
        <color rgb="00BBBBBB"/>
      </right>
      <top style="thin">
        <color rgb="00BBBBBB"/>
      </top>
      <bottom style="thin">
        <color rgb="00BBBBBB"/>
      </bottom>
      <diagonal/>
    </border>
    <border>
      <left/>
      <right/>
      <top style="thin">
        <color rgb="00BBBBBB"/>
      </top>
      <bottom style="thin">
        <color rgb="00BBBBBB"/>
      </bottom>
      <diagonal/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vertical="center" wrapText="1"/>
    </xf>
    <xf numFmtId="0" fontId="0" fillId="0" borderId="1" pivotButton="0" quotePrefix="0" xfId="0"/>
    <xf numFmtId="3" fontId="0" fillId="3" borderId="1" pivotButton="0" quotePrefix="0" xfId="0"/>
    <xf numFmtId="3" fontId="0" fillId="4" borderId="1" pivotButton="0" quotePrefix="0" xfId="0"/>
    <xf numFmtId="0" fontId="0" fillId="3" borderId="1" pivotButton="0" quotePrefix="0" xfId="0"/>
    <xf numFmtId="1" fontId="0" fillId="3" borderId="1" pivotButton="0" quotePrefix="0" xfId="0"/>
    <xf numFmtId="0" fontId="2" fillId="0" borderId="1" pivotButton="0" quotePrefix="0" xfId="0"/>
    <xf numFmtId="0" fontId="0" fillId="0" borderId="4" pivotButton="0" quotePrefix="0" xfId="0"/>
    <xf numFmtId="3" fontId="2" fillId="5" borderId="1" pivotButton="0" quotePrefix="0" xfId="0"/>
    <xf numFmtId="9" fontId="0" fillId="4" borderId="1" pivotButton="0" quotePrefix="0" xfId="0"/>
    <xf numFmtId="164" fontId="0" fillId="4" borderId="1" pivotButton="0" quotePrefix="0" xfId="0"/>
    <xf numFmtId="0" fontId="0" fillId="0" borderId="5" pivotButton="0" quotePrefix="0" xfId="0"/>
    <xf numFmtId="3" fontId="0" fillId="0" borderId="1" pivotButton="0" quotePrefix="0" xfId="0"/>
    <xf numFmtId="9" fontId="0" fillId="0" borderId="1" pivotButton="0" quotePrefix="0" xfId="0"/>
    <xf numFmtId="0" fontId="2" fillId="2" borderId="1" pivotButton="0" quotePrefix="0" xfId="0"/>
    <xf numFmtId="0" fontId="2" fillId="0" borderId="0" pivotButton="0" quotePrefix="0" xfId="0"/>
    <xf numFmtId="3" fontId="0" fillId="0" borderId="0" pivotButton="0" quotePrefix="0" xfId="0"/>
    <xf numFmtId="1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dxfs count="3">
    <dxf>
      <fill>
        <patternFill patternType="solid">
          <fgColor rgb="00FFF0D9"/>
          <bgColor rgb="00FFF0D9"/>
        </patternFill>
      </fill>
    </dxf>
    <dxf>
      <fill>
        <patternFill patternType="solid">
          <fgColor rgb="00FDE8E8"/>
          <bgColor rgb="00FDE8E8"/>
        </patternFill>
      </fill>
    </dxf>
    <dxf>
      <fill>
        <patternFill patternType="solid">
          <fgColor rgb="00E6F4EA"/>
          <bgColor rgb="00E6F4E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0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40" customWidth="1" min="1" max="1"/>
    <col width="13" customWidth="1" min="2" max="2"/>
    <col width="50" customWidth="1" min="3" max="3"/>
    <col width="24" customWidth="1" min="5" max="5"/>
    <col width="12" customWidth="1" min="6" max="6"/>
    <col width="12" customWidth="1" min="7" max="7"/>
    <col width="12" customWidth="1" min="8" max="8"/>
    <col width="17" customWidth="1" min="9" max="9"/>
    <col width="17" customWidth="1" min="10" max="10"/>
  </cols>
  <sheetData>
    <row r="1">
      <c r="A1" s="1" t="inlineStr">
        <is>
          <t>生命保険料控除で1年に減る所得税と住民税。黄色を埋める（給与だけの会社員）</t>
        </is>
      </c>
    </row>
    <row r="2">
      <c r="A2" s="2" t="inlineStr">
        <is>
          <t>入れるもの</t>
        </is>
      </c>
      <c r="B2" s="2" t="inlineStr">
        <is>
          <t>値</t>
        </is>
      </c>
      <c r="C2" s="2" t="inlineStr">
        <is>
          <t>メモ</t>
        </is>
      </c>
      <c r="E2" s="2" t="inlineStr">
        <is>
          <t>区分</t>
        </is>
      </c>
      <c r="F2" s="2" t="inlineStr">
        <is>
          <t>払った保険料</t>
        </is>
      </c>
      <c r="G2" s="2" t="inlineStr">
        <is>
          <t>所得税の控除</t>
        </is>
      </c>
      <c r="H2" s="2" t="inlineStr">
        <is>
          <t>住民税の控除</t>
        </is>
      </c>
      <c r="I2" s="2" t="inlineStr">
        <is>
          <t>所得税が頭打ちになる保険料</t>
        </is>
      </c>
      <c r="J2" s="2" t="inlineStr">
        <is>
          <t>住民税が頭打ちになる保険料</t>
        </is>
      </c>
    </row>
    <row r="3">
      <c r="A3" s="3" t="inlineStr">
        <is>
          <t>給与の年収（税引き前の総支給）</t>
        </is>
      </c>
      <c r="B3" s="4" t="n">
        <v>5000000</v>
      </c>
      <c r="C3" s="3" t="inlineStr">
        <is>
          <t>源泉徴収票の支払金額</t>
        </is>
      </c>
      <c r="E3" s="3" t="inlineStr">
        <is>
          <t>一般</t>
        </is>
      </c>
      <c r="F3" s="5">
        <f>B8+B9</f>
        <v/>
      </c>
      <c r="G3" s="5">
        <f>IF($B$9&lt;=0,IF(AND($B$7="はい",$B$6&gt;=2026,$B$6&lt;=2027),IF($B$8&lt;=0,0,IF($B$8&lt;=30000,$B$8,IF($B$8&lt;=60000,ROUNDUP($B$8/2,0)+15000,IF($B$8&lt;=120000,ROUNDUP($B$8/4,0)+30000,60000)))),IF($B$8&lt;=0,0,IF($B$8&lt;=20000,$B$8,IF($B$8&lt;=40000,ROUNDUP($B$8/2,0)+10000,IF($B$8&lt;=80000,ROUNDUP($B$8/4,0)+20000,40000))))),IF($B$8&lt;=0,IF($B$9&lt;=0,0,IF($B$9&lt;=25000,$B$9,IF($B$9&lt;=50000,ROUNDUP($B$9/2,0)+12500,IF($B$9&lt;=100000,ROUNDUP($B$9/4,0)+25000,50000)))),MAX(IF($B$9&lt;=0,0,IF($B$9&lt;=25000,$B$9,IF($B$9&lt;=50000,ROUNDUP($B$9/2,0)+12500,IF($B$9&lt;=100000,ROUNDUP($B$9/4,0)+25000,50000)))),MIN(IF(AND($B$7="はい",$B$6&gt;=2026,$B$6&lt;=2027),IF($B$8&lt;=0,0,IF($B$8&lt;=30000,$B$8,IF($B$8&lt;=60000,ROUNDUP($B$8/2,0)+15000,IF($B$8&lt;=120000,ROUNDUP($B$8/4,0)+30000,60000)))),IF($B$8&lt;=0,0,IF($B$8&lt;=20000,$B$8,IF($B$8&lt;=40000,ROUNDUP($B$8/2,0)+10000,IF($B$8&lt;=80000,ROUNDUP($B$8/4,0)+20000,40000)))))+IF($B$9&lt;=0,0,IF($B$9&lt;=25000,$B$9,IF($B$9&lt;=50000,ROUNDUP($B$9/2,0)+12500,IF($B$9&lt;=100000,ROUNDUP($B$9/4,0)+25000,50000)))),IF(AND($B$7="はい",$B$6&gt;=2026,$B$6&lt;=2027),60000,40000)))))</f>
        <v/>
      </c>
      <c r="H3" s="5">
        <f>IF($B$9&lt;=0,IF($B$8&lt;=0,0,IF($B$8&lt;=12000,$B$8,IF($B$8&lt;=32000,ROUNDUP($B$8/2,0)+6000,IF($B$8&lt;=56000,ROUNDUP($B$8/4,0)+14000,28000)))),IF($B$8&lt;=0,IF($B$9&lt;=0,0,IF($B$9&lt;=15000,$B$9,IF($B$9&lt;=40000,ROUNDUP($B$9/2,0)+7500,IF($B$9&lt;=70000,ROUNDUP($B$9/4,0)+17500,35000)))),MAX(IF($B$9&lt;=0,0,IF($B$9&lt;=15000,$B$9,IF($B$9&lt;=40000,ROUNDUP($B$9/2,0)+7500,IF($B$9&lt;=70000,ROUNDUP($B$9/4,0)+17500,35000)))),MIN(IF($B$8&lt;=0,0,IF($B$8&lt;=12000,$B$8,IF($B$8&lt;=32000,ROUNDUP($B$8/2,0)+6000,IF($B$8&lt;=56000,ROUNDUP($B$8/4,0)+14000,28000))))+IF($B$9&lt;=0,0,IF($B$9&lt;=15000,$B$9,IF($B$9&lt;=40000,ROUNDUP($B$9/2,0)+7500,IF($B$9&lt;=70000,ROUNDUP($B$9/4,0)+17500,35000)))),28000))))</f>
        <v/>
      </c>
      <c r="I3" s="3">
        <f>IF(AND(B9&gt;0,B8&lt;=0),"10万円（旧）",IF(AND($B$7="はい",$B$6&gt;=2026,$B$6&lt;=2027),"12万円","8万円"))</f>
        <v/>
      </c>
      <c r="J3" s="3">
        <f>IF(AND(B9&gt;0,B8&lt;=0),"7万円（旧）","5万6,000円")</f>
        <v/>
      </c>
    </row>
    <row r="4">
      <c r="A4" s="3" t="inlineStr">
        <is>
          <t>社会保険料（空欄なら見積もり）</t>
        </is>
      </c>
      <c r="B4" s="4" t="n"/>
      <c r="C4" s="3" t="inlineStr">
        <is>
          <t>源泉徴収票の社会保険料等の金額</t>
        </is>
      </c>
      <c r="E4" s="3" t="inlineStr">
        <is>
          <t>介護医療</t>
        </is>
      </c>
      <c r="F4" s="5">
        <f>B10</f>
        <v/>
      </c>
      <c r="G4" s="5">
        <f>IF($B$10&lt;=0,0,IF($B$10&lt;=20000,$B$10,IF($B$10&lt;=40000,ROUNDUP($B$10/2,0)+10000,IF($B$10&lt;=80000,ROUNDUP($B$10/4,0)+20000,40000))))</f>
        <v/>
      </c>
      <c r="H4" s="5">
        <f>IF($B$10&lt;=0,0,IF($B$10&lt;=12000,$B$10,IF($B$10&lt;=32000,ROUNDUP($B$10/2,0)+6000,IF($B$10&lt;=56000,ROUNDUP($B$10/4,0)+14000,28000))))</f>
        <v/>
      </c>
      <c r="I4" s="3">
        <f>"8万円"</f>
        <v/>
      </c>
      <c r="J4" s="3">
        <f>"5万6,000円"</f>
        <v/>
      </c>
    </row>
    <row r="5">
      <c r="A5" s="3" t="inlineStr">
        <is>
          <t>40歳から64歳か</t>
        </is>
      </c>
      <c r="B5" s="6" t="inlineStr">
        <is>
          <t>いいえ</t>
        </is>
      </c>
      <c r="C5" s="3" t="inlineStr">
        <is>
          <t>見積もりのときだけ使う</t>
        </is>
      </c>
      <c r="E5" s="3" t="inlineStr">
        <is>
          <t>個人年金</t>
        </is>
      </c>
      <c r="F5" s="5">
        <f>B11+B12</f>
        <v/>
      </c>
      <c r="G5" s="5">
        <f>IF($B$12&lt;=0,IF($B$11&lt;=0,0,IF($B$11&lt;=20000,$B$11,IF($B$11&lt;=40000,ROUNDUP($B$11/2,0)+10000,IF($B$11&lt;=80000,ROUNDUP($B$11/4,0)+20000,40000)))),IF($B$11&lt;=0,IF($B$12&lt;=0,0,IF($B$12&lt;=25000,$B$12,IF($B$12&lt;=50000,ROUNDUP($B$12/2,0)+12500,IF($B$12&lt;=100000,ROUNDUP($B$12/4,0)+25000,50000)))),MAX(IF($B$12&lt;=0,0,IF($B$12&lt;=25000,$B$12,IF($B$12&lt;=50000,ROUNDUP($B$12/2,0)+12500,IF($B$12&lt;=100000,ROUNDUP($B$12/4,0)+25000,50000)))),MIN(IF($B$11&lt;=0,0,IF($B$11&lt;=20000,$B$11,IF($B$11&lt;=40000,ROUNDUP($B$11/2,0)+10000,IF($B$11&lt;=80000,ROUNDUP($B$11/4,0)+20000,40000))))+IF($B$12&lt;=0,0,IF($B$12&lt;=25000,$B$12,IF($B$12&lt;=50000,ROUNDUP($B$12/2,0)+12500,IF($B$12&lt;=100000,ROUNDUP($B$12/4,0)+25000,50000)))),40000))))</f>
        <v/>
      </c>
      <c r="H5" s="5">
        <f>IF($B$12&lt;=0,IF($B$11&lt;=0,0,IF($B$11&lt;=12000,$B$11,IF($B$11&lt;=32000,ROUNDUP($B$11/2,0)+6000,IF($B$11&lt;=56000,ROUNDUP($B$11/4,0)+14000,28000)))),IF($B$11&lt;=0,IF($B$12&lt;=0,0,IF($B$12&lt;=15000,$B$12,IF($B$12&lt;=40000,ROUNDUP($B$12/2,0)+7500,IF($B$12&lt;=70000,ROUNDUP($B$12/4,0)+17500,35000)))),MAX(IF($B$12&lt;=0,0,IF($B$12&lt;=15000,$B$12,IF($B$12&lt;=40000,ROUNDUP($B$12/2,0)+7500,IF($B$12&lt;=70000,ROUNDUP($B$12/4,0)+17500,35000)))),MIN(IF($B$11&lt;=0,0,IF($B$11&lt;=12000,$B$11,IF($B$11&lt;=32000,ROUNDUP($B$11/2,0)+6000,IF($B$11&lt;=56000,ROUNDUP($B$11/4,0)+14000,28000))))+IF($B$12&lt;=0,0,IF($B$12&lt;=15000,$B$12,IF($B$12&lt;=40000,ROUNDUP($B$12/2,0)+7500,IF($B$12&lt;=70000,ROUNDUP($B$12/4,0)+17500,35000)))),28000))))</f>
        <v/>
      </c>
      <c r="I5" s="3">
        <f>IF(AND(B12&gt;0,B11&lt;=0),"10万円（旧）","8万円")</f>
        <v/>
      </c>
      <c r="J5" s="3">
        <f>IF(AND(B12&gt;0,B11&lt;=0),"7万円（旧）","5万6,000円")</f>
        <v/>
      </c>
    </row>
    <row r="6">
      <c r="A6" s="3" t="inlineStr">
        <is>
          <t>年分（2025・2026・2027）</t>
        </is>
      </c>
      <c r="B6" s="7" t="n">
        <v>2026</v>
      </c>
      <c r="C6" s="3" t="inlineStr">
        <is>
          <t>1月1日から12月31日に払った保険料</t>
        </is>
      </c>
      <c r="E6" s="8" t="inlineStr">
        <is>
          <t>合計</t>
        </is>
      </c>
      <c r="F6" s="5">
        <f>SUM(F3:F5)</f>
        <v/>
      </c>
      <c r="G6" s="5">
        <f>MIN(120000,G3+G4+G5)</f>
        <v/>
      </c>
      <c r="H6" s="5">
        <f>MIN(70000,H3+H4+H5)</f>
        <v/>
      </c>
      <c r="I6" s="3" t="inlineStr">
        <is>
          <t>上限12万円</t>
        </is>
      </c>
      <c r="J6" s="3" t="inlineStr">
        <is>
          <t>上限7万円</t>
        </is>
      </c>
    </row>
    <row r="7">
      <c r="A7" s="3" t="inlineStr">
        <is>
          <t>12月31日に23歳未満の扶養親族がいるか</t>
        </is>
      </c>
      <c r="B7" s="6" t="inlineStr">
        <is>
          <t>いいえ</t>
        </is>
      </c>
      <c r="C7" s="3" t="inlineStr">
        <is>
          <t>16歳未満の子も入る。2026・2027年分の所得税だけ</t>
        </is>
      </c>
      <c r="E7" s="3" t="inlineStr">
        <is>
          <t>区分の控除を足した額</t>
        </is>
      </c>
      <c r="G7" s="5">
        <f>G3+G4+G5</f>
        <v/>
      </c>
      <c r="H7" s="5">
        <f>H3+H4+H5</f>
        <v/>
      </c>
      <c r="I7" s="3" t="inlineStr">
        <is>
          <t>超えた分は控除にならない</t>
        </is>
      </c>
      <c r="J7" s="9" t="n"/>
    </row>
    <row r="8">
      <c r="A8" s="3" t="inlineStr">
        <is>
          <t>一般の生命保険料 新契約（2012年以後）</t>
        </is>
      </c>
      <c r="B8" s="4" t="n">
        <v>80000</v>
      </c>
      <c r="C8" s="3" t="inlineStr">
        <is>
          <t>控除証明書の「一般」「新」の欄。年額</t>
        </is>
      </c>
      <c r="E8" s="2" t="inlineStr">
        <is>
          <t>税の計算</t>
        </is>
      </c>
      <c r="F8" s="2" t="inlineStr">
        <is>
          <t>控除なし</t>
        </is>
      </c>
      <c r="G8" s="2" t="inlineStr">
        <is>
          <t>控除あり</t>
        </is>
      </c>
    </row>
    <row r="9">
      <c r="A9" s="3" t="inlineStr">
        <is>
          <t>一般の生命保険料 旧契約（2011年以前）</t>
        </is>
      </c>
      <c r="B9" s="4" t="n">
        <v>0</v>
      </c>
      <c r="C9" s="3" t="inlineStr">
        <is>
          <t>旧契約の医療保険もここ</t>
        </is>
      </c>
      <c r="E9" s="3" t="inlineStr">
        <is>
          <t>給与所得</t>
        </is>
      </c>
      <c r="F9" s="5">
        <f>ROUND(IF($B$6&gt;=2026,IF($B$3&lt;741000,0,IF($B$3&lt;2191000,$B$3-740000,IF($B$3&lt;2193000,1451000,IF($B$3&lt;2196000,1453000,IF($B$3&lt;2200000,1456000,IF($B$3&lt;3600000,ROUNDDOWN($B$3/4,-3)*2.8-80000,IF($B$3&lt;6600000,ROUNDDOWN($B$3/4,-3)*3.2-440000,IF($B$3&lt;8500000,ROUNDDOWN($B$3*0.9,0)-1100000,$B$3-1950000)))))))),IF($B$3&lt;651000,0,IF($B$3&lt;1900000,$B$3-650000,IF($B$3&lt;3600000,ROUNDDOWN($B$3/4,-3)*2.8-80000,IF($B$3&lt;6600000,ROUNDDOWN($B$3/4,-3)*3.2-440000,IF($B$3&lt;8500000,ROUNDDOWN($B$3*0.9,0)-1100000,$B$3-1950000)))))),0)</f>
        <v/>
      </c>
    </row>
    <row r="10">
      <c r="A10" s="3" t="inlineStr">
        <is>
          <t>介護医療保険料</t>
        </is>
      </c>
      <c r="B10" s="4" t="n">
        <v>80000</v>
      </c>
      <c r="C10" s="3" t="inlineStr">
        <is>
          <t>2012年以後の医療保険、がん保険など</t>
        </is>
      </c>
      <c r="E10" s="3" t="inlineStr">
        <is>
          <t>基礎控除（所得税）</t>
        </is>
      </c>
      <c r="F10" s="5">
        <f>IF(F9&gt;23500000,NA(),IF($B$6&gt;=2026,IF(F9&lt;=4890000,1040000,IF(F9&lt;=6550000,670000,620000)),IF(F9&lt;=1320000,950000,IF(F9&lt;=3360000,880000,IF(F9&lt;=4890000,680000,IF(F9&lt;=6550000,630000,580000))))))</f>
        <v/>
      </c>
    </row>
    <row r="11">
      <c r="A11" s="3" t="inlineStr">
        <is>
          <t>個人年金保険料 新契約（2012年以後）</t>
        </is>
      </c>
      <c r="B11" s="4" t="n">
        <v>80000</v>
      </c>
      <c r="C11" s="3" t="inlineStr">
        <is>
          <t>税制適格特約の付いたもの</t>
        </is>
      </c>
      <c r="E11" s="3" t="inlineStr">
        <is>
          <t>所得税の課税所得</t>
        </is>
      </c>
      <c r="F11" s="5">
        <f>MAX(0,ROUNDDOWN(F9-$B$16-F10-$B$13-0,-3))</f>
        <v/>
      </c>
      <c r="G11" s="5">
        <f>MAX(0,ROUNDDOWN(F9-$B$16-F10-$B$13-G6,-3))</f>
        <v/>
      </c>
    </row>
    <row r="12">
      <c r="A12" s="3" t="inlineStr">
        <is>
          <t>個人年金保険料 旧契約（2011年以前）</t>
        </is>
      </c>
      <c r="B12" s="4" t="n">
        <v>0</v>
      </c>
      <c r="C12" s="3" t="inlineStr"/>
      <c r="E12" s="3" t="inlineStr">
        <is>
          <t>所得税（復興税込み）</t>
        </is>
      </c>
      <c r="F12" s="5">
        <f>IF(F11&lt;=0,0,ROUNDDOWN((F11*LOOKUP(F11,{0,1950001,3300001,6950001,9000001,18000001,40000001},{0.05,0.1,0.2,0.23,0.33,0.4,0.45})-LOOKUP(F11,{0,1950001,3300001,6950001,9000001,18000001,40000001},{0,97500,427500,636000,1536000,2796000,4796000}))*1.021,-2))</f>
        <v/>
      </c>
      <c r="G12" s="5">
        <f>IF(G11&lt;=0,0,ROUNDDOWN((G11*LOOKUP(G11,{0,1950001,3300001,6950001,9000001,18000001,40000001},{0.05,0.1,0.2,0.23,0.33,0.4,0.45})-LOOKUP(G11,{0,1950001,3300001,6950001,9000001,18000001,40000001},{0,97500,427500,636000,1536000,2796000,4796000}))*1.021,-2))</f>
        <v/>
      </c>
    </row>
    <row r="13">
      <c r="A13" s="3" t="inlineStr">
        <is>
          <t>他の所得控除（所得税）</t>
        </is>
      </c>
      <c r="B13" s="4" t="n">
        <v>0</v>
      </c>
      <c r="C13" s="3" t="inlineStr">
        <is>
          <t>扶養控除、iDeCo、医療費控除など</t>
        </is>
      </c>
      <c r="E13" s="3" t="inlineStr">
        <is>
          <t>住民税の課税所得</t>
        </is>
      </c>
      <c r="F13" s="5">
        <f>MAX(0,ROUNDDOWN(F9-$B$16-430000-$B$14-0,-3))</f>
        <v/>
      </c>
      <c r="G13" s="5">
        <f>MAX(0,ROUNDDOWN(F9-$B$16-430000-$B$14-H6,-3))</f>
        <v/>
      </c>
    </row>
    <row r="14">
      <c r="A14" s="3" t="inlineStr">
        <is>
          <t>他の所得控除（住民税）</t>
        </is>
      </c>
      <c r="B14" s="4" t="n">
        <v>0</v>
      </c>
      <c r="C14" s="3" t="inlineStr">
        <is>
          <t>住民税の扶養控除は33万円など、額が違う</t>
        </is>
      </c>
      <c r="E14" s="3" t="inlineStr">
        <is>
          <t>住民税の所得割</t>
        </is>
      </c>
      <c r="F14" s="5">
        <f>IF(F9&lt;=450000,0,MAX(0,ROUNDDOWN(F13*0.06-MIN(50000,F13)*0.03,-2))+MAX(0,ROUNDDOWN(F13*0.04-MIN(50000,F13)*0.02,-2)))</f>
        <v/>
      </c>
      <c r="G14" s="5">
        <f>IF(F9&lt;=450000,0,MAX(0,ROUNDDOWN(G13*0.06-MIN(50000,G13)*0.03,-2))+MAX(0,ROUNDDOWN(G13*0.04-MIN(50000,G13)*0.02,-2)))</f>
        <v/>
      </c>
    </row>
    <row r="15">
      <c r="E15" s="3" t="inlineStr">
        <is>
          <t>減る所得税</t>
        </is>
      </c>
      <c r="G15" s="5">
        <f>F12-G12</f>
        <v/>
      </c>
    </row>
    <row r="16">
      <c r="A16" s="3" t="inlineStr">
        <is>
          <t>社会保険料（計算に使う額）</t>
        </is>
      </c>
      <c r="B16" s="5">
        <f>IF(B4="",ROUND(MIN(B3/12,650000)*12*0.0915+MIN(B3/12,1390000)*12*(0.0504+IF(B5="はい",0.0081,0))+B3*0.005,0),B4)</f>
        <v/>
      </c>
      <c r="C16" s="3" t="inlineStr">
        <is>
          <t>見積もりは協会けんぽ東京支部・賞与なし</t>
        </is>
      </c>
      <c r="E16" s="3" t="inlineStr">
        <is>
          <t>減る住民税</t>
        </is>
      </c>
      <c r="G16" s="5">
        <f>F14-G14</f>
        <v/>
      </c>
    </row>
    <row r="17">
      <c r="E17" s="8" t="inlineStr">
        <is>
          <t>減る税の合計</t>
        </is>
      </c>
      <c r="G17" s="10">
        <f>G15+G16</f>
        <v/>
      </c>
    </row>
    <row r="18">
      <c r="E18" s="3" t="inlineStr">
        <is>
          <t>控除なしの所得税率</t>
        </is>
      </c>
      <c r="F18" s="11">
        <f>IF(F11&lt;=0,0,LOOKUP(F11,{0,1950001,3300001,6950001,9000001,18000001,40000001},{0.05,0.1,0.2,0.23,0.33,0.4,0.45}))</f>
        <v/>
      </c>
    </row>
    <row r="19">
      <c r="E19" s="3" t="inlineStr">
        <is>
          <t>保険料に対する減る税の割合</t>
        </is>
      </c>
      <c r="G19" s="12">
        <f>IF(F6=0,0,G17/F6)</f>
        <v/>
      </c>
    </row>
    <row r="20">
      <c r="E20" s="3" t="inlineStr">
        <is>
          <t>注意</t>
        </is>
      </c>
      <c r="F20" s="3">
        <f>IF(B3&lt;1000000,"年収100万円未満は対象外",IF(AND(B7="はい",B6=2025),"23歳未満の特例は2026年分から",IF(AND(B9&gt;60000,B8&gt;0),"旧契約が6万円を超えると、新契約を足しても一般の控除は増えない（特例なしのとき）",IF(G7&gt;G6,"所得税の控除が上限12万円で切られている",""))))</f>
        <v/>
      </c>
      <c r="G20" s="13" t="n"/>
      <c r="H20" s="13" t="n"/>
      <c r="I20" s="13" t="n"/>
      <c r="J20" s="9" t="n"/>
    </row>
  </sheetData>
  <mergeCells count="2">
    <mergeCell ref="I7:J7"/>
    <mergeCell ref="F20:J20"/>
  </mergeCells>
  <conditionalFormatting sqref="G6">
    <cfRule type="expression" priority="1" dxfId="0">
      <formula>G3+G4+G5&gt;G6</formula>
    </cfRule>
  </conditionalFormatting>
  <conditionalFormatting sqref="H6">
    <cfRule type="expression" priority="2" dxfId="0">
      <formula>H3+H4+H5&gt;H6</formula>
    </cfRule>
  </conditionalFormatting>
  <conditionalFormatting sqref="F20">
    <cfRule type="expression" priority="3" dxfId="1">
      <formula>F20&lt;&gt;""</formula>
    </cfRule>
  </conditionalFormatting>
  <dataValidations count="3">
    <dataValidation sqref="B5" showDropDown="0" showInputMessage="0" showErrorMessage="0" allowBlank="0" type="list">
      <formula1>"はい,いいえ"</formula1>
    </dataValidation>
    <dataValidation sqref="B6" showDropDown="0" showInputMessage="0" showErrorMessage="0" allowBlank="0" type="list">
      <formula1>"2025,2026,2027"</formula1>
    </dataValidation>
    <dataValidation sqref="B7" showDropDown="0" showInputMessage="0" showErrorMessage="0" allowBlank="0" type="list">
      <formula1>"はい,いいえ"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36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22" customWidth="1" min="3" max="3"/>
    <col width="13" customWidth="1" min="4" max="4"/>
    <col width="13" customWidth="1" min="5" max="5"/>
    <col width="13" customWidth="1" min="6" max="6"/>
  </cols>
  <sheetData>
    <row r="1">
      <c r="A1" s="1" t="inlineStr">
        <is>
          <t>1つの区分の保険料と控除額。橙は頭打ちで、それ以上払っても控除は増えない</t>
        </is>
      </c>
    </row>
    <row r="2">
      <c r="A2" s="2" t="inlineStr">
        <is>
          <t>年間の保険料</t>
        </is>
      </c>
      <c r="B2" s="2" t="inlineStr">
        <is>
          <t>所得税 新契約</t>
        </is>
      </c>
      <c r="C2" s="2" t="inlineStr">
        <is>
          <t>所得税 新契約（23歳未満の扶養親族あり）</t>
        </is>
      </c>
      <c r="D2" s="2" t="inlineStr">
        <is>
          <t>所得税 旧契約</t>
        </is>
      </c>
      <c r="E2" s="2" t="inlineStr">
        <is>
          <t>住民税 新契約</t>
        </is>
      </c>
      <c r="F2" s="2" t="inlineStr">
        <is>
          <t>住民税 旧契約</t>
        </is>
      </c>
    </row>
    <row r="3">
      <c r="A3" s="14" t="n">
        <v>0</v>
      </c>
      <c r="B3" s="14">
        <f>IF($A3&lt;=0,0,IF($A3&lt;=20000,$A3,IF($A3&lt;=40000,ROUNDUP($A3/2,0)+10000,IF($A3&lt;=80000,ROUNDUP($A3/4,0)+20000,40000))))</f>
        <v/>
      </c>
      <c r="C3" s="14">
        <f>IF($A3&lt;=0,0,IF($A3&lt;=30000,$A3,IF($A3&lt;=60000,ROUNDUP($A3/2,0)+15000,IF($A3&lt;=120000,ROUNDUP($A3/4,0)+30000,60000))))</f>
        <v/>
      </c>
      <c r="D3" s="14">
        <f>IF($A3&lt;=0,0,IF($A3&lt;=25000,$A3,IF($A3&lt;=50000,ROUNDUP($A3/2,0)+12500,IF($A3&lt;=100000,ROUNDUP($A3/4,0)+25000,50000))))</f>
        <v/>
      </c>
      <c r="E3" s="14">
        <f>IF($A3&lt;=0,0,IF($A3&lt;=12000,$A3,IF($A3&lt;=32000,ROUNDUP($A3/2,0)+6000,IF($A3&lt;=56000,ROUNDUP($A3/4,0)+14000,28000))))</f>
        <v/>
      </c>
      <c r="F3" s="14">
        <f>IF($A3&lt;=0,0,IF($A3&lt;=15000,$A3,IF($A3&lt;=40000,ROUNDUP($A3/2,0)+7500,IF($A3&lt;=70000,ROUNDUP($A3/4,0)+17500,35000))))</f>
        <v/>
      </c>
    </row>
    <row r="4">
      <c r="A4" s="14" t="n">
        <v>5000</v>
      </c>
      <c r="B4" s="14">
        <f>IF($A4&lt;=0,0,IF($A4&lt;=20000,$A4,IF($A4&lt;=40000,ROUNDUP($A4/2,0)+10000,IF($A4&lt;=80000,ROUNDUP($A4/4,0)+20000,40000))))</f>
        <v/>
      </c>
      <c r="C4" s="14">
        <f>IF($A4&lt;=0,0,IF($A4&lt;=30000,$A4,IF($A4&lt;=60000,ROUNDUP($A4/2,0)+15000,IF($A4&lt;=120000,ROUNDUP($A4/4,0)+30000,60000))))</f>
        <v/>
      </c>
      <c r="D4" s="14">
        <f>IF($A4&lt;=0,0,IF($A4&lt;=25000,$A4,IF($A4&lt;=50000,ROUNDUP($A4/2,0)+12500,IF($A4&lt;=100000,ROUNDUP($A4/4,0)+25000,50000))))</f>
        <v/>
      </c>
      <c r="E4" s="14">
        <f>IF($A4&lt;=0,0,IF($A4&lt;=12000,$A4,IF($A4&lt;=32000,ROUNDUP($A4/2,0)+6000,IF($A4&lt;=56000,ROUNDUP($A4/4,0)+14000,28000))))</f>
        <v/>
      </c>
      <c r="F4" s="14">
        <f>IF($A4&lt;=0,0,IF($A4&lt;=15000,$A4,IF($A4&lt;=40000,ROUNDUP($A4/2,0)+7500,IF($A4&lt;=70000,ROUNDUP($A4/4,0)+17500,35000))))</f>
        <v/>
      </c>
    </row>
    <row r="5">
      <c r="A5" s="14" t="n">
        <v>10000</v>
      </c>
      <c r="B5" s="14">
        <f>IF($A5&lt;=0,0,IF($A5&lt;=20000,$A5,IF($A5&lt;=40000,ROUNDUP($A5/2,0)+10000,IF($A5&lt;=80000,ROUNDUP($A5/4,0)+20000,40000))))</f>
        <v/>
      </c>
      <c r="C5" s="14">
        <f>IF($A5&lt;=0,0,IF($A5&lt;=30000,$A5,IF($A5&lt;=60000,ROUNDUP($A5/2,0)+15000,IF($A5&lt;=120000,ROUNDUP($A5/4,0)+30000,60000))))</f>
        <v/>
      </c>
      <c r="D5" s="14">
        <f>IF($A5&lt;=0,0,IF($A5&lt;=25000,$A5,IF($A5&lt;=50000,ROUNDUP($A5/2,0)+12500,IF($A5&lt;=100000,ROUNDUP($A5/4,0)+25000,50000))))</f>
        <v/>
      </c>
      <c r="E5" s="14">
        <f>IF($A5&lt;=0,0,IF($A5&lt;=12000,$A5,IF($A5&lt;=32000,ROUNDUP($A5/2,0)+6000,IF($A5&lt;=56000,ROUNDUP($A5/4,0)+14000,28000))))</f>
        <v/>
      </c>
      <c r="F5" s="14">
        <f>IF($A5&lt;=0,0,IF($A5&lt;=15000,$A5,IF($A5&lt;=40000,ROUNDUP($A5/2,0)+7500,IF($A5&lt;=70000,ROUNDUP($A5/4,0)+17500,35000))))</f>
        <v/>
      </c>
    </row>
    <row r="6">
      <c r="A6" s="14" t="n">
        <v>15000</v>
      </c>
      <c r="B6" s="14">
        <f>IF($A6&lt;=0,0,IF($A6&lt;=20000,$A6,IF($A6&lt;=40000,ROUNDUP($A6/2,0)+10000,IF($A6&lt;=80000,ROUNDUP($A6/4,0)+20000,40000))))</f>
        <v/>
      </c>
      <c r="C6" s="14">
        <f>IF($A6&lt;=0,0,IF($A6&lt;=30000,$A6,IF($A6&lt;=60000,ROUNDUP($A6/2,0)+15000,IF($A6&lt;=120000,ROUNDUP($A6/4,0)+30000,60000))))</f>
        <v/>
      </c>
      <c r="D6" s="14">
        <f>IF($A6&lt;=0,0,IF($A6&lt;=25000,$A6,IF($A6&lt;=50000,ROUNDUP($A6/2,0)+12500,IF($A6&lt;=100000,ROUNDUP($A6/4,0)+25000,50000))))</f>
        <v/>
      </c>
      <c r="E6" s="14">
        <f>IF($A6&lt;=0,0,IF($A6&lt;=12000,$A6,IF($A6&lt;=32000,ROUNDUP($A6/2,0)+6000,IF($A6&lt;=56000,ROUNDUP($A6/4,0)+14000,28000))))</f>
        <v/>
      </c>
      <c r="F6" s="14">
        <f>IF($A6&lt;=0,0,IF($A6&lt;=15000,$A6,IF($A6&lt;=40000,ROUNDUP($A6/2,0)+7500,IF($A6&lt;=70000,ROUNDUP($A6/4,0)+17500,35000))))</f>
        <v/>
      </c>
    </row>
    <row r="7">
      <c r="A7" s="14" t="n">
        <v>20000</v>
      </c>
      <c r="B7" s="14">
        <f>IF($A7&lt;=0,0,IF($A7&lt;=20000,$A7,IF($A7&lt;=40000,ROUNDUP($A7/2,0)+10000,IF($A7&lt;=80000,ROUNDUP($A7/4,0)+20000,40000))))</f>
        <v/>
      </c>
      <c r="C7" s="14">
        <f>IF($A7&lt;=0,0,IF($A7&lt;=30000,$A7,IF($A7&lt;=60000,ROUNDUP($A7/2,0)+15000,IF($A7&lt;=120000,ROUNDUP($A7/4,0)+30000,60000))))</f>
        <v/>
      </c>
      <c r="D7" s="14">
        <f>IF($A7&lt;=0,0,IF($A7&lt;=25000,$A7,IF($A7&lt;=50000,ROUNDUP($A7/2,0)+12500,IF($A7&lt;=100000,ROUNDUP($A7/4,0)+25000,50000))))</f>
        <v/>
      </c>
      <c r="E7" s="14">
        <f>IF($A7&lt;=0,0,IF($A7&lt;=12000,$A7,IF($A7&lt;=32000,ROUNDUP($A7/2,0)+6000,IF($A7&lt;=56000,ROUNDUP($A7/4,0)+14000,28000))))</f>
        <v/>
      </c>
      <c r="F7" s="14">
        <f>IF($A7&lt;=0,0,IF($A7&lt;=15000,$A7,IF($A7&lt;=40000,ROUNDUP($A7/2,0)+7500,IF($A7&lt;=70000,ROUNDUP($A7/4,0)+17500,35000))))</f>
        <v/>
      </c>
    </row>
    <row r="8">
      <c r="A8" s="14" t="n">
        <v>25000</v>
      </c>
      <c r="B8" s="14">
        <f>IF($A8&lt;=0,0,IF($A8&lt;=20000,$A8,IF($A8&lt;=40000,ROUNDUP($A8/2,0)+10000,IF($A8&lt;=80000,ROUNDUP($A8/4,0)+20000,40000))))</f>
        <v/>
      </c>
      <c r="C8" s="14">
        <f>IF($A8&lt;=0,0,IF($A8&lt;=30000,$A8,IF($A8&lt;=60000,ROUNDUP($A8/2,0)+15000,IF($A8&lt;=120000,ROUNDUP($A8/4,0)+30000,60000))))</f>
        <v/>
      </c>
      <c r="D8" s="14">
        <f>IF($A8&lt;=0,0,IF($A8&lt;=25000,$A8,IF($A8&lt;=50000,ROUNDUP($A8/2,0)+12500,IF($A8&lt;=100000,ROUNDUP($A8/4,0)+25000,50000))))</f>
        <v/>
      </c>
      <c r="E8" s="14">
        <f>IF($A8&lt;=0,0,IF($A8&lt;=12000,$A8,IF($A8&lt;=32000,ROUNDUP($A8/2,0)+6000,IF($A8&lt;=56000,ROUNDUP($A8/4,0)+14000,28000))))</f>
        <v/>
      </c>
      <c r="F8" s="14">
        <f>IF($A8&lt;=0,0,IF($A8&lt;=15000,$A8,IF($A8&lt;=40000,ROUNDUP($A8/2,0)+7500,IF($A8&lt;=70000,ROUNDUP($A8/4,0)+17500,35000))))</f>
        <v/>
      </c>
    </row>
    <row r="9">
      <c r="A9" s="14" t="n">
        <v>30000</v>
      </c>
      <c r="B9" s="14">
        <f>IF($A9&lt;=0,0,IF($A9&lt;=20000,$A9,IF($A9&lt;=40000,ROUNDUP($A9/2,0)+10000,IF($A9&lt;=80000,ROUNDUP($A9/4,0)+20000,40000))))</f>
        <v/>
      </c>
      <c r="C9" s="14">
        <f>IF($A9&lt;=0,0,IF($A9&lt;=30000,$A9,IF($A9&lt;=60000,ROUNDUP($A9/2,0)+15000,IF($A9&lt;=120000,ROUNDUP($A9/4,0)+30000,60000))))</f>
        <v/>
      </c>
      <c r="D9" s="14">
        <f>IF($A9&lt;=0,0,IF($A9&lt;=25000,$A9,IF($A9&lt;=50000,ROUNDUP($A9/2,0)+12500,IF($A9&lt;=100000,ROUNDUP($A9/4,0)+25000,50000))))</f>
        <v/>
      </c>
      <c r="E9" s="14">
        <f>IF($A9&lt;=0,0,IF($A9&lt;=12000,$A9,IF($A9&lt;=32000,ROUNDUP($A9/2,0)+6000,IF($A9&lt;=56000,ROUNDUP($A9/4,0)+14000,28000))))</f>
        <v/>
      </c>
      <c r="F9" s="14">
        <f>IF($A9&lt;=0,0,IF($A9&lt;=15000,$A9,IF($A9&lt;=40000,ROUNDUP($A9/2,0)+7500,IF($A9&lt;=70000,ROUNDUP($A9/4,0)+17500,35000))))</f>
        <v/>
      </c>
    </row>
    <row r="10">
      <c r="A10" s="14" t="n">
        <v>35000</v>
      </c>
      <c r="B10" s="14">
        <f>IF($A10&lt;=0,0,IF($A10&lt;=20000,$A10,IF($A10&lt;=40000,ROUNDUP($A10/2,0)+10000,IF($A10&lt;=80000,ROUNDUP($A10/4,0)+20000,40000))))</f>
        <v/>
      </c>
      <c r="C10" s="14">
        <f>IF($A10&lt;=0,0,IF($A10&lt;=30000,$A10,IF($A10&lt;=60000,ROUNDUP($A10/2,0)+15000,IF($A10&lt;=120000,ROUNDUP($A10/4,0)+30000,60000))))</f>
        <v/>
      </c>
      <c r="D10" s="14">
        <f>IF($A10&lt;=0,0,IF($A10&lt;=25000,$A10,IF($A10&lt;=50000,ROUNDUP($A10/2,0)+12500,IF($A10&lt;=100000,ROUNDUP($A10/4,0)+25000,50000))))</f>
        <v/>
      </c>
      <c r="E10" s="14">
        <f>IF($A10&lt;=0,0,IF($A10&lt;=12000,$A10,IF($A10&lt;=32000,ROUNDUP($A10/2,0)+6000,IF($A10&lt;=56000,ROUNDUP($A10/4,0)+14000,28000))))</f>
        <v/>
      </c>
      <c r="F10" s="14">
        <f>IF($A10&lt;=0,0,IF($A10&lt;=15000,$A10,IF($A10&lt;=40000,ROUNDUP($A10/2,0)+7500,IF($A10&lt;=70000,ROUNDUP($A10/4,0)+17500,35000))))</f>
        <v/>
      </c>
    </row>
    <row r="11">
      <c r="A11" s="14" t="n">
        <v>40000</v>
      </c>
      <c r="B11" s="14">
        <f>IF($A11&lt;=0,0,IF($A11&lt;=20000,$A11,IF($A11&lt;=40000,ROUNDUP($A11/2,0)+10000,IF($A11&lt;=80000,ROUNDUP($A11/4,0)+20000,40000))))</f>
        <v/>
      </c>
      <c r="C11" s="14">
        <f>IF($A11&lt;=0,0,IF($A11&lt;=30000,$A11,IF($A11&lt;=60000,ROUNDUP($A11/2,0)+15000,IF($A11&lt;=120000,ROUNDUP($A11/4,0)+30000,60000))))</f>
        <v/>
      </c>
      <c r="D11" s="14">
        <f>IF($A11&lt;=0,0,IF($A11&lt;=25000,$A11,IF($A11&lt;=50000,ROUNDUP($A11/2,0)+12500,IF($A11&lt;=100000,ROUNDUP($A11/4,0)+25000,50000))))</f>
        <v/>
      </c>
      <c r="E11" s="14">
        <f>IF($A11&lt;=0,0,IF($A11&lt;=12000,$A11,IF($A11&lt;=32000,ROUNDUP($A11/2,0)+6000,IF($A11&lt;=56000,ROUNDUP($A11/4,0)+14000,28000))))</f>
        <v/>
      </c>
      <c r="F11" s="14">
        <f>IF($A11&lt;=0,0,IF($A11&lt;=15000,$A11,IF($A11&lt;=40000,ROUNDUP($A11/2,0)+7500,IF($A11&lt;=70000,ROUNDUP($A11/4,0)+17500,35000))))</f>
        <v/>
      </c>
    </row>
    <row r="12">
      <c r="A12" s="14" t="n">
        <v>45000</v>
      </c>
      <c r="B12" s="14">
        <f>IF($A12&lt;=0,0,IF($A12&lt;=20000,$A12,IF($A12&lt;=40000,ROUNDUP($A12/2,0)+10000,IF($A12&lt;=80000,ROUNDUP($A12/4,0)+20000,40000))))</f>
        <v/>
      </c>
      <c r="C12" s="14">
        <f>IF($A12&lt;=0,0,IF($A12&lt;=30000,$A12,IF($A12&lt;=60000,ROUNDUP($A12/2,0)+15000,IF($A12&lt;=120000,ROUNDUP($A12/4,0)+30000,60000))))</f>
        <v/>
      </c>
      <c r="D12" s="14">
        <f>IF($A12&lt;=0,0,IF($A12&lt;=25000,$A12,IF($A12&lt;=50000,ROUNDUP($A12/2,0)+12500,IF($A12&lt;=100000,ROUNDUP($A12/4,0)+25000,50000))))</f>
        <v/>
      </c>
      <c r="E12" s="14">
        <f>IF($A12&lt;=0,0,IF($A12&lt;=12000,$A12,IF($A12&lt;=32000,ROUNDUP($A12/2,0)+6000,IF($A12&lt;=56000,ROUNDUP($A12/4,0)+14000,28000))))</f>
        <v/>
      </c>
      <c r="F12" s="14">
        <f>IF($A12&lt;=0,0,IF($A12&lt;=15000,$A12,IF($A12&lt;=40000,ROUNDUP($A12/2,0)+7500,IF($A12&lt;=70000,ROUNDUP($A12/4,0)+17500,35000))))</f>
        <v/>
      </c>
    </row>
    <row r="13">
      <c r="A13" s="14" t="n">
        <v>50000</v>
      </c>
      <c r="B13" s="14">
        <f>IF($A13&lt;=0,0,IF($A13&lt;=20000,$A13,IF($A13&lt;=40000,ROUNDUP($A13/2,0)+10000,IF($A13&lt;=80000,ROUNDUP($A13/4,0)+20000,40000))))</f>
        <v/>
      </c>
      <c r="C13" s="14">
        <f>IF($A13&lt;=0,0,IF($A13&lt;=30000,$A13,IF($A13&lt;=60000,ROUNDUP($A13/2,0)+15000,IF($A13&lt;=120000,ROUNDUP($A13/4,0)+30000,60000))))</f>
        <v/>
      </c>
      <c r="D13" s="14">
        <f>IF($A13&lt;=0,0,IF($A13&lt;=25000,$A13,IF($A13&lt;=50000,ROUNDUP($A13/2,0)+12500,IF($A13&lt;=100000,ROUNDUP($A13/4,0)+25000,50000))))</f>
        <v/>
      </c>
      <c r="E13" s="14">
        <f>IF($A13&lt;=0,0,IF($A13&lt;=12000,$A13,IF($A13&lt;=32000,ROUNDUP($A13/2,0)+6000,IF($A13&lt;=56000,ROUNDUP($A13/4,0)+14000,28000))))</f>
        <v/>
      </c>
      <c r="F13" s="14">
        <f>IF($A13&lt;=0,0,IF($A13&lt;=15000,$A13,IF($A13&lt;=40000,ROUNDUP($A13/2,0)+7500,IF($A13&lt;=70000,ROUNDUP($A13/4,0)+17500,35000))))</f>
        <v/>
      </c>
    </row>
    <row r="14">
      <c r="A14" s="14" t="n">
        <v>55000</v>
      </c>
      <c r="B14" s="14">
        <f>IF($A14&lt;=0,0,IF($A14&lt;=20000,$A14,IF($A14&lt;=40000,ROUNDUP($A14/2,0)+10000,IF($A14&lt;=80000,ROUNDUP($A14/4,0)+20000,40000))))</f>
        <v/>
      </c>
      <c r="C14" s="14">
        <f>IF($A14&lt;=0,0,IF($A14&lt;=30000,$A14,IF($A14&lt;=60000,ROUNDUP($A14/2,0)+15000,IF($A14&lt;=120000,ROUNDUP($A14/4,0)+30000,60000))))</f>
        <v/>
      </c>
      <c r="D14" s="14">
        <f>IF($A14&lt;=0,0,IF($A14&lt;=25000,$A14,IF($A14&lt;=50000,ROUNDUP($A14/2,0)+12500,IF($A14&lt;=100000,ROUNDUP($A14/4,0)+25000,50000))))</f>
        <v/>
      </c>
      <c r="E14" s="14">
        <f>IF($A14&lt;=0,0,IF($A14&lt;=12000,$A14,IF($A14&lt;=32000,ROUNDUP($A14/2,0)+6000,IF($A14&lt;=56000,ROUNDUP($A14/4,0)+14000,28000))))</f>
        <v/>
      </c>
      <c r="F14" s="14">
        <f>IF($A14&lt;=0,0,IF($A14&lt;=15000,$A14,IF($A14&lt;=40000,ROUNDUP($A14/2,0)+7500,IF($A14&lt;=70000,ROUNDUP($A14/4,0)+17500,35000))))</f>
        <v/>
      </c>
    </row>
    <row r="15">
      <c r="A15" s="14" t="n">
        <v>60000</v>
      </c>
      <c r="B15" s="14">
        <f>IF($A15&lt;=0,0,IF($A15&lt;=20000,$A15,IF($A15&lt;=40000,ROUNDUP($A15/2,0)+10000,IF($A15&lt;=80000,ROUNDUP($A15/4,0)+20000,40000))))</f>
        <v/>
      </c>
      <c r="C15" s="14">
        <f>IF($A15&lt;=0,0,IF($A15&lt;=30000,$A15,IF($A15&lt;=60000,ROUNDUP($A15/2,0)+15000,IF($A15&lt;=120000,ROUNDUP($A15/4,0)+30000,60000))))</f>
        <v/>
      </c>
      <c r="D15" s="14">
        <f>IF($A15&lt;=0,0,IF($A15&lt;=25000,$A15,IF($A15&lt;=50000,ROUNDUP($A15/2,0)+12500,IF($A15&lt;=100000,ROUNDUP($A15/4,0)+25000,50000))))</f>
        <v/>
      </c>
      <c r="E15" s="14">
        <f>IF($A15&lt;=0,0,IF($A15&lt;=12000,$A15,IF($A15&lt;=32000,ROUNDUP($A15/2,0)+6000,IF($A15&lt;=56000,ROUNDUP($A15/4,0)+14000,28000))))</f>
        <v/>
      </c>
      <c r="F15" s="14">
        <f>IF($A15&lt;=0,0,IF($A15&lt;=15000,$A15,IF($A15&lt;=40000,ROUNDUP($A15/2,0)+7500,IF($A15&lt;=70000,ROUNDUP($A15/4,0)+17500,35000))))</f>
        <v/>
      </c>
    </row>
    <row r="16">
      <c r="A16" s="14" t="n">
        <v>65000</v>
      </c>
      <c r="B16" s="14">
        <f>IF($A16&lt;=0,0,IF($A16&lt;=20000,$A16,IF($A16&lt;=40000,ROUNDUP($A16/2,0)+10000,IF($A16&lt;=80000,ROUNDUP($A16/4,0)+20000,40000))))</f>
        <v/>
      </c>
      <c r="C16" s="14">
        <f>IF($A16&lt;=0,0,IF($A16&lt;=30000,$A16,IF($A16&lt;=60000,ROUNDUP($A16/2,0)+15000,IF($A16&lt;=120000,ROUNDUP($A16/4,0)+30000,60000))))</f>
        <v/>
      </c>
      <c r="D16" s="14">
        <f>IF($A16&lt;=0,0,IF($A16&lt;=25000,$A16,IF($A16&lt;=50000,ROUNDUP($A16/2,0)+12500,IF($A16&lt;=100000,ROUNDUP($A16/4,0)+25000,50000))))</f>
        <v/>
      </c>
      <c r="E16" s="14">
        <f>IF($A16&lt;=0,0,IF($A16&lt;=12000,$A16,IF($A16&lt;=32000,ROUNDUP($A16/2,0)+6000,IF($A16&lt;=56000,ROUNDUP($A16/4,0)+14000,28000))))</f>
        <v/>
      </c>
      <c r="F16" s="14">
        <f>IF($A16&lt;=0,0,IF($A16&lt;=15000,$A16,IF($A16&lt;=40000,ROUNDUP($A16/2,0)+7500,IF($A16&lt;=70000,ROUNDUP($A16/4,0)+17500,35000))))</f>
        <v/>
      </c>
    </row>
    <row r="17">
      <c r="A17" s="14" t="n">
        <v>70000</v>
      </c>
      <c r="B17" s="14">
        <f>IF($A17&lt;=0,0,IF($A17&lt;=20000,$A17,IF($A17&lt;=40000,ROUNDUP($A17/2,0)+10000,IF($A17&lt;=80000,ROUNDUP($A17/4,0)+20000,40000))))</f>
        <v/>
      </c>
      <c r="C17" s="14">
        <f>IF($A17&lt;=0,0,IF($A17&lt;=30000,$A17,IF($A17&lt;=60000,ROUNDUP($A17/2,0)+15000,IF($A17&lt;=120000,ROUNDUP($A17/4,0)+30000,60000))))</f>
        <v/>
      </c>
      <c r="D17" s="14">
        <f>IF($A17&lt;=0,0,IF($A17&lt;=25000,$A17,IF($A17&lt;=50000,ROUNDUP($A17/2,0)+12500,IF($A17&lt;=100000,ROUNDUP($A17/4,0)+25000,50000))))</f>
        <v/>
      </c>
      <c r="E17" s="14">
        <f>IF($A17&lt;=0,0,IF($A17&lt;=12000,$A17,IF($A17&lt;=32000,ROUNDUP($A17/2,0)+6000,IF($A17&lt;=56000,ROUNDUP($A17/4,0)+14000,28000))))</f>
        <v/>
      </c>
      <c r="F17" s="14">
        <f>IF($A17&lt;=0,0,IF($A17&lt;=15000,$A17,IF($A17&lt;=40000,ROUNDUP($A17/2,0)+7500,IF($A17&lt;=70000,ROUNDUP($A17/4,0)+17500,35000))))</f>
        <v/>
      </c>
    </row>
    <row r="18">
      <c r="A18" s="14" t="n">
        <v>75000</v>
      </c>
      <c r="B18" s="14">
        <f>IF($A18&lt;=0,0,IF($A18&lt;=20000,$A18,IF($A18&lt;=40000,ROUNDUP($A18/2,0)+10000,IF($A18&lt;=80000,ROUNDUP($A18/4,0)+20000,40000))))</f>
        <v/>
      </c>
      <c r="C18" s="14">
        <f>IF($A18&lt;=0,0,IF($A18&lt;=30000,$A18,IF($A18&lt;=60000,ROUNDUP($A18/2,0)+15000,IF($A18&lt;=120000,ROUNDUP($A18/4,0)+30000,60000))))</f>
        <v/>
      </c>
      <c r="D18" s="14">
        <f>IF($A18&lt;=0,0,IF($A18&lt;=25000,$A18,IF($A18&lt;=50000,ROUNDUP($A18/2,0)+12500,IF($A18&lt;=100000,ROUNDUP($A18/4,0)+25000,50000))))</f>
        <v/>
      </c>
      <c r="E18" s="14">
        <f>IF($A18&lt;=0,0,IF($A18&lt;=12000,$A18,IF($A18&lt;=32000,ROUNDUP($A18/2,0)+6000,IF($A18&lt;=56000,ROUNDUP($A18/4,0)+14000,28000))))</f>
        <v/>
      </c>
      <c r="F18" s="14">
        <f>IF($A18&lt;=0,0,IF($A18&lt;=15000,$A18,IF($A18&lt;=40000,ROUNDUP($A18/2,0)+7500,IF($A18&lt;=70000,ROUNDUP($A18/4,0)+17500,35000))))</f>
        <v/>
      </c>
    </row>
    <row r="19">
      <c r="A19" s="14" t="n">
        <v>80000</v>
      </c>
      <c r="B19" s="14">
        <f>IF($A19&lt;=0,0,IF($A19&lt;=20000,$A19,IF($A19&lt;=40000,ROUNDUP($A19/2,0)+10000,IF($A19&lt;=80000,ROUNDUP($A19/4,0)+20000,40000))))</f>
        <v/>
      </c>
      <c r="C19" s="14">
        <f>IF($A19&lt;=0,0,IF($A19&lt;=30000,$A19,IF($A19&lt;=60000,ROUNDUP($A19/2,0)+15000,IF($A19&lt;=120000,ROUNDUP($A19/4,0)+30000,60000))))</f>
        <v/>
      </c>
      <c r="D19" s="14">
        <f>IF($A19&lt;=0,0,IF($A19&lt;=25000,$A19,IF($A19&lt;=50000,ROUNDUP($A19/2,0)+12500,IF($A19&lt;=100000,ROUNDUP($A19/4,0)+25000,50000))))</f>
        <v/>
      </c>
      <c r="E19" s="14">
        <f>IF($A19&lt;=0,0,IF($A19&lt;=12000,$A19,IF($A19&lt;=32000,ROUNDUP($A19/2,0)+6000,IF($A19&lt;=56000,ROUNDUP($A19/4,0)+14000,28000))))</f>
        <v/>
      </c>
      <c r="F19" s="14">
        <f>IF($A19&lt;=0,0,IF($A19&lt;=15000,$A19,IF($A19&lt;=40000,ROUNDUP($A19/2,0)+7500,IF($A19&lt;=70000,ROUNDUP($A19/4,0)+17500,35000))))</f>
        <v/>
      </c>
    </row>
    <row r="20">
      <c r="A20" s="14" t="n">
        <v>85000</v>
      </c>
      <c r="B20" s="14">
        <f>IF($A20&lt;=0,0,IF($A20&lt;=20000,$A20,IF($A20&lt;=40000,ROUNDUP($A20/2,0)+10000,IF($A20&lt;=80000,ROUNDUP($A20/4,0)+20000,40000))))</f>
        <v/>
      </c>
      <c r="C20" s="14">
        <f>IF($A20&lt;=0,0,IF($A20&lt;=30000,$A20,IF($A20&lt;=60000,ROUNDUP($A20/2,0)+15000,IF($A20&lt;=120000,ROUNDUP($A20/4,0)+30000,60000))))</f>
        <v/>
      </c>
      <c r="D20" s="14">
        <f>IF($A20&lt;=0,0,IF($A20&lt;=25000,$A20,IF($A20&lt;=50000,ROUNDUP($A20/2,0)+12500,IF($A20&lt;=100000,ROUNDUP($A20/4,0)+25000,50000))))</f>
        <v/>
      </c>
      <c r="E20" s="14">
        <f>IF($A20&lt;=0,0,IF($A20&lt;=12000,$A20,IF($A20&lt;=32000,ROUNDUP($A20/2,0)+6000,IF($A20&lt;=56000,ROUNDUP($A20/4,0)+14000,28000))))</f>
        <v/>
      </c>
      <c r="F20" s="14">
        <f>IF($A20&lt;=0,0,IF($A20&lt;=15000,$A20,IF($A20&lt;=40000,ROUNDUP($A20/2,0)+7500,IF($A20&lt;=70000,ROUNDUP($A20/4,0)+17500,35000))))</f>
        <v/>
      </c>
    </row>
    <row r="21">
      <c r="A21" s="14" t="n">
        <v>90000</v>
      </c>
      <c r="B21" s="14">
        <f>IF($A21&lt;=0,0,IF($A21&lt;=20000,$A21,IF($A21&lt;=40000,ROUNDUP($A21/2,0)+10000,IF($A21&lt;=80000,ROUNDUP($A21/4,0)+20000,40000))))</f>
        <v/>
      </c>
      <c r="C21" s="14">
        <f>IF($A21&lt;=0,0,IF($A21&lt;=30000,$A21,IF($A21&lt;=60000,ROUNDUP($A21/2,0)+15000,IF($A21&lt;=120000,ROUNDUP($A21/4,0)+30000,60000))))</f>
        <v/>
      </c>
      <c r="D21" s="14">
        <f>IF($A21&lt;=0,0,IF($A21&lt;=25000,$A21,IF($A21&lt;=50000,ROUNDUP($A21/2,0)+12500,IF($A21&lt;=100000,ROUNDUP($A21/4,0)+25000,50000))))</f>
        <v/>
      </c>
      <c r="E21" s="14">
        <f>IF($A21&lt;=0,0,IF($A21&lt;=12000,$A21,IF($A21&lt;=32000,ROUNDUP($A21/2,0)+6000,IF($A21&lt;=56000,ROUNDUP($A21/4,0)+14000,28000))))</f>
        <v/>
      </c>
      <c r="F21" s="14">
        <f>IF($A21&lt;=0,0,IF($A21&lt;=15000,$A21,IF($A21&lt;=40000,ROUNDUP($A21/2,0)+7500,IF($A21&lt;=70000,ROUNDUP($A21/4,0)+17500,35000))))</f>
        <v/>
      </c>
    </row>
    <row r="22">
      <c r="A22" s="14" t="n">
        <v>95000</v>
      </c>
      <c r="B22" s="14">
        <f>IF($A22&lt;=0,0,IF($A22&lt;=20000,$A22,IF($A22&lt;=40000,ROUNDUP($A22/2,0)+10000,IF($A22&lt;=80000,ROUNDUP($A22/4,0)+20000,40000))))</f>
        <v/>
      </c>
      <c r="C22" s="14">
        <f>IF($A22&lt;=0,0,IF($A22&lt;=30000,$A22,IF($A22&lt;=60000,ROUNDUP($A22/2,0)+15000,IF($A22&lt;=120000,ROUNDUP($A22/4,0)+30000,60000))))</f>
        <v/>
      </c>
      <c r="D22" s="14">
        <f>IF($A22&lt;=0,0,IF($A22&lt;=25000,$A22,IF($A22&lt;=50000,ROUNDUP($A22/2,0)+12500,IF($A22&lt;=100000,ROUNDUP($A22/4,0)+25000,50000))))</f>
        <v/>
      </c>
      <c r="E22" s="14">
        <f>IF($A22&lt;=0,0,IF($A22&lt;=12000,$A22,IF($A22&lt;=32000,ROUNDUP($A22/2,0)+6000,IF($A22&lt;=56000,ROUNDUP($A22/4,0)+14000,28000))))</f>
        <v/>
      </c>
      <c r="F22" s="14">
        <f>IF($A22&lt;=0,0,IF($A22&lt;=15000,$A22,IF($A22&lt;=40000,ROUNDUP($A22/2,0)+7500,IF($A22&lt;=70000,ROUNDUP($A22/4,0)+17500,35000))))</f>
        <v/>
      </c>
    </row>
    <row r="23">
      <c r="A23" s="14" t="n">
        <v>100000</v>
      </c>
      <c r="B23" s="14">
        <f>IF($A23&lt;=0,0,IF($A23&lt;=20000,$A23,IF($A23&lt;=40000,ROUNDUP($A23/2,0)+10000,IF($A23&lt;=80000,ROUNDUP($A23/4,0)+20000,40000))))</f>
        <v/>
      </c>
      <c r="C23" s="14">
        <f>IF($A23&lt;=0,0,IF($A23&lt;=30000,$A23,IF($A23&lt;=60000,ROUNDUP($A23/2,0)+15000,IF($A23&lt;=120000,ROUNDUP($A23/4,0)+30000,60000))))</f>
        <v/>
      </c>
      <c r="D23" s="14">
        <f>IF($A23&lt;=0,0,IF($A23&lt;=25000,$A23,IF($A23&lt;=50000,ROUNDUP($A23/2,0)+12500,IF($A23&lt;=100000,ROUNDUP($A23/4,0)+25000,50000))))</f>
        <v/>
      </c>
      <c r="E23" s="14">
        <f>IF($A23&lt;=0,0,IF($A23&lt;=12000,$A23,IF($A23&lt;=32000,ROUNDUP($A23/2,0)+6000,IF($A23&lt;=56000,ROUNDUP($A23/4,0)+14000,28000))))</f>
        <v/>
      </c>
      <c r="F23" s="14">
        <f>IF($A23&lt;=0,0,IF($A23&lt;=15000,$A23,IF($A23&lt;=40000,ROUNDUP($A23/2,0)+7500,IF($A23&lt;=70000,ROUNDUP($A23/4,0)+17500,35000))))</f>
        <v/>
      </c>
    </row>
    <row r="24">
      <c r="A24" s="14" t="n">
        <v>105000</v>
      </c>
      <c r="B24" s="14">
        <f>IF($A24&lt;=0,0,IF($A24&lt;=20000,$A24,IF($A24&lt;=40000,ROUNDUP($A24/2,0)+10000,IF($A24&lt;=80000,ROUNDUP($A24/4,0)+20000,40000))))</f>
        <v/>
      </c>
      <c r="C24" s="14">
        <f>IF($A24&lt;=0,0,IF($A24&lt;=30000,$A24,IF($A24&lt;=60000,ROUNDUP($A24/2,0)+15000,IF($A24&lt;=120000,ROUNDUP($A24/4,0)+30000,60000))))</f>
        <v/>
      </c>
      <c r="D24" s="14">
        <f>IF($A24&lt;=0,0,IF($A24&lt;=25000,$A24,IF($A24&lt;=50000,ROUNDUP($A24/2,0)+12500,IF($A24&lt;=100000,ROUNDUP($A24/4,0)+25000,50000))))</f>
        <v/>
      </c>
      <c r="E24" s="14">
        <f>IF($A24&lt;=0,0,IF($A24&lt;=12000,$A24,IF($A24&lt;=32000,ROUNDUP($A24/2,0)+6000,IF($A24&lt;=56000,ROUNDUP($A24/4,0)+14000,28000))))</f>
        <v/>
      </c>
      <c r="F24" s="14">
        <f>IF($A24&lt;=0,0,IF($A24&lt;=15000,$A24,IF($A24&lt;=40000,ROUNDUP($A24/2,0)+7500,IF($A24&lt;=70000,ROUNDUP($A24/4,0)+17500,35000))))</f>
        <v/>
      </c>
    </row>
    <row r="25">
      <c r="A25" s="14" t="n">
        <v>110000</v>
      </c>
      <c r="B25" s="14">
        <f>IF($A25&lt;=0,0,IF($A25&lt;=20000,$A25,IF($A25&lt;=40000,ROUNDUP($A25/2,0)+10000,IF($A25&lt;=80000,ROUNDUP($A25/4,0)+20000,40000))))</f>
        <v/>
      </c>
      <c r="C25" s="14">
        <f>IF($A25&lt;=0,0,IF($A25&lt;=30000,$A25,IF($A25&lt;=60000,ROUNDUP($A25/2,0)+15000,IF($A25&lt;=120000,ROUNDUP($A25/4,0)+30000,60000))))</f>
        <v/>
      </c>
      <c r="D25" s="14">
        <f>IF($A25&lt;=0,0,IF($A25&lt;=25000,$A25,IF($A25&lt;=50000,ROUNDUP($A25/2,0)+12500,IF($A25&lt;=100000,ROUNDUP($A25/4,0)+25000,50000))))</f>
        <v/>
      </c>
      <c r="E25" s="14">
        <f>IF($A25&lt;=0,0,IF($A25&lt;=12000,$A25,IF($A25&lt;=32000,ROUNDUP($A25/2,0)+6000,IF($A25&lt;=56000,ROUNDUP($A25/4,0)+14000,28000))))</f>
        <v/>
      </c>
      <c r="F25" s="14">
        <f>IF($A25&lt;=0,0,IF($A25&lt;=15000,$A25,IF($A25&lt;=40000,ROUNDUP($A25/2,0)+7500,IF($A25&lt;=70000,ROUNDUP($A25/4,0)+17500,35000))))</f>
        <v/>
      </c>
    </row>
    <row r="26">
      <c r="A26" s="14" t="n">
        <v>115000</v>
      </c>
      <c r="B26" s="14">
        <f>IF($A26&lt;=0,0,IF($A26&lt;=20000,$A26,IF($A26&lt;=40000,ROUNDUP($A26/2,0)+10000,IF($A26&lt;=80000,ROUNDUP($A26/4,0)+20000,40000))))</f>
        <v/>
      </c>
      <c r="C26" s="14">
        <f>IF($A26&lt;=0,0,IF($A26&lt;=30000,$A26,IF($A26&lt;=60000,ROUNDUP($A26/2,0)+15000,IF($A26&lt;=120000,ROUNDUP($A26/4,0)+30000,60000))))</f>
        <v/>
      </c>
      <c r="D26" s="14">
        <f>IF($A26&lt;=0,0,IF($A26&lt;=25000,$A26,IF($A26&lt;=50000,ROUNDUP($A26/2,0)+12500,IF($A26&lt;=100000,ROUNDUP($A26/4,0)+25000,50000))))</f>
        <v/>
      </c>
      <c r="E26" s="14">
        <f>IF($A26&lt;=0,0,IF($A26&lt;=12000,$A26,IF($A26&lt;=32000,ROUNDUP($A26/2,0)+6000,IF($A26&lt;=56000,ROUNDUP($A26/4,0)+14000,28000))))</f>
        <v/>
      </c>
      <c r="F26" s="14">
        <f>IF($A26&lt;=0,0,IF($A26&lt;=15000,$A26,IF($A26&lt;=40000,ROUNDUP($A26/2,0)+7500,IF($A26&lt;=70000,ROUNDUP($A26/4,0)+17500,35000))))</f>
        <v/>
      </c>
    </row>
    <row r="27">
      <c r="A27" s="14" t="n">
        <v>120000</v>
      </c>
      <c r="B27" s="14">
        <f>IF($A27&lt;=0,0,IF($A27&lt;=20000,$A27,IF($A27&lt;=40000,ROUNDUP($A27/2,0)+10000,IF($A27&lt;=80000,ROUNDUP($A27/4,0)+20000,40000))))</f>
        <v/>
      </c>
      <c r="C27" s="14">
        <f>IF($A27&lt;=0,0,IF($A27&lt;=30000,$A27,IF($A27&lt;=60000,ROUNDUP($A27/2,0)+15000,IF($A27&lt;=120000,ROUNDUP($A27/4,0)+30000,60000))))</f>
        <v/>
      </c>
      <c r="D27" s="14">
        <f>IF($A27&lt;=0,0,IF($A27&lt;=25000,$A27,IF($A27&lt;=50000,ROUNDUP($A27/2,0)+12500,IF($A27&lt;=100000,ROUNDUP($A27/4,0)+25000,50000))))</f>
        <v/>
      </c>
      <c r="E27" s="14">
        <f>IF($A27&lt;=0,0,IF($A27&lt;=12000,$A27,IF($A27&lt;=32000,ROUNDUP($A27/2,0)+6000,IF($A27&lt;=56000,ROUNDUP($A27/4,0)+14000,28000))))</f>
        <v/>
      </c>
      <c r="F27" s="14">
        <f>IF($A27&lt;=0,0,IF($A27&lt;=15000,$A27,IF($A27&lt;=40000,ROUNDUP($A27/2,0)+7500,IF($A27&lt;=70000,ROUNDUP($A27/4,0)+17500,35000))))</f>
        <v/>
      </c>
    </row>
    <row r="28">
      <c r="A28" s="14" t="n">
        <v>125000</v>
      </c>
      <c r="B28" s="14">
        <f>IF($A28&lt;=0,0,IF($A28&lt;=20000,$A28,IF($A28&lt;=40000,ROUNDUP($A28/2,0)+10000,IF($A28&lt;=80000,ROUNDUP($A28/4,0)+20000,40000))))</f>
        <v/>
      </c>
      <c r="C28" s="14">
        <f>IF($A28&lt;=0,0,IF($A28&lt;=30000,$A28,IF($A28&lt;=60000,ROUNDUP($A28/2,0)+15000,IF($A28&lt;=120000,ROUNDUP($A28/4,0)+30000,60000))))</f>
        <v/>
      </c>
      <c r="D28" s="14">
        <f>IF($A28&lt;=0,0,IF($A28&lt;=25000,$A28,IF($A28&lt;=50000,ROUNDUP($A28/2,0)+12500,IF($A28&lt;=100000,ROUNDUP($A28/4,0)+25000,50000))))</f>
        <v/>
      </c>
      <c r="E28" s="14">
        <f>IF($A28&lt;=0,0,IF($A28&lt;=12000,$A28,IF($A28&lt;=32000,ROUNDUP($A28/2,0)+6000,IF($A28&lt;=56000,ROUNDUP($A28/4,0)+14000,28000))))</f>
        <v/>
      </c>
      <c r="F28" s="14">
        <f>IF($A28&lt;=0,0,IF($A28&lt;=15000,$A28,IF($A28&lt;=40000,ROUNDUP($A28/2,0)+7500,IF($A28&lt;=70000,ROUNDUP($A28/4,0)+17500,35000))))</f>
        <v/>
      </c>
    </row>
    <row r="29">
      <c r="A29" s="14" t="n">
        <v>130000</v>
      </c>
      <c r="B29" s="14">
        <f>IF($A29&lt;=0,0,IF($A29&lt;=20000,$A29,IF($A29&lt;=40000,ROUNDUP($A29/2,0)+10000,IF($A29&lt;=80000,ROUNDUP($A29/4,0)+20000,40000))))</f>
        <v/>
      </c>
      <c r="C29" s="14">
        <f>IF($A29&lt;=0,0,IF($A29&lt;=30000,$A29,IF($A29&lt;=60000,ROUNDUP($A29/2,0)+15000,IF($A29&lt;=120000,ROUNDUP($A29/4,0)+30000,60000))))</f>
        <v/>
      </c>
      <c r="D29" s="14">
        <f>IF($A29&lt;=0,0,IF($A29&lt;=25000,$A29,IF($A29&lt;=50000,ROUNDUP($A29/2,0)+12500,IF($A29&lt;=100000,ROUNDUP($A29/4,0)+25000,50000))))</f>
        <v/>
      </c>
      <c r="E29" s="14">
        <f>IF($A29&lt;=0,0,IF($A29&lt;=12000,$A29,IF($A29&lt;=32000,ROUNDUP($A29/2,0)+6000,IF($A29&lt;=56000,ROUNDUP($A29/4,0)+14000,28000))))</f>
        <v/>
      </c>
      <c r="F29" s="14">
        <f>IF($A29&lt;=0,0,IF($A29&lt;=15000,$A29,IF($A29&lt;=40000,ROUNDUP($A29/2,0)+7500,IF($A29&lt;=70000,ROUNDUP($A29/4,0)+17500,35000))))</f>
        <v/>
      </c>
    </row>
    <row r="30">
      <c r="A30" s="14" t="n">
        <v>135000</v>
      </c>
      <c r="B30" s="14">
        <f>IF($A30&lt;=0,0,IF($A30&lt;=20000,$A30,IF($A30&lt;=40000,ROUNDUP($A30/2,0)+10000,IF($A30&lt;=80000,ROUNDUP($A30/4,0)+20000,40000))))</f>
        <v/>
      </c>
      <c r="C30" s="14">
        <f>IF($A30&lt;=0,0,IF($A30&lt;=30000,$A30,IF($A30&lt;=60000,ROUNDUP($A30/2,0)+15000,IF($A30&lt;=120000,ROUNDUP($A30/4,0)+30000,60000))))</f>
        <v/>
      </c>
      <c r="D30" s="14">
        <f>IF($A30&lt;=0,0,IF($A30&lt;=25000,$A30,IF($A30&lt;=50000,ROUNDUP($A30/2,0)+12500,IF($A30&lt;=100000,ROUNDUP($A30/4,0)+25000,50000))))</f>
        <v/>
      </c>
      <c r="E30" s="14">
        <f>IF($A30&lt;=0,0,IF($A30&lt;=12000,$A30,IF($A30&lt;=32000,ROUNDUP($A30/2,0)+6000,IF($A30&lt;=56000,ROUNDUP($A30/4,0)+14000,28000))))</f>
        <v/>
      </c>
      <c r="F30" s="14">
        <f>IF($A30&lt;=0,0,IF($A30&lt;=15000,$A30,IF($A30&lt;=40000,ROUNDUP($A30/2,0)+7500,IF($A30&lt;=70000,ROUNDUP($A30/4,0)+17500,35000))))</f>
        <v/>
      </c>
    </row>
    <row r="31">
      <c r="A31" s="14" t="n">
        <v>140000</v>
      </c>
      <c r="B31" s="14">
        <f>IF($A31&lt;=0,0,IF($A31&lt;=20000,$A31,IF($A31&lt;=40000,ROUNDUP($A31/2,0)+10000,IF($A31&lt;=80000,ROUNDUP($A31/4,0)+20000,40000))))</f>
        <v/>
      </c>
      <c r="C31" s="14">
        <f>IF($A31&lt;=0,0,IF($A31&lt;=30000,$A31,IF($A31&lt;=60000,ROUNDUP($A31/2,0)+15000,IF($A31&lt;=120000,ROUNDUP($A31/4,0)+30000,60000))))</f>
        <v/>
      </c>
      <c r="D31" s="14">
        <f>IF($A31&lt;=0,0,IF($A31&lt;=25000,$A31,IF($A31&lt;=50000,ROUNDUP($A31/2,0)+12500,IF($A31&lt;=100000,ROUNDUP($A31/4,0)+25000,50000))))</f>
        <v/>
      </c>
      <c r="E31" s="14">
        <f>IF($A31&lt;=0,0,IF($A31&lt;=12000,$A31,IF($A31&lt;=32000,ROUNDUP($A31/2,0)+6000,IF($A31&lt;=56000,ROUNDUP($A31/4,0)+14000,28000))))</f>
        <v/>
      </c>
      <c r="F31" s="14">
        <f>IF($A31&lt;=0,0,IF($A31&lt;=15000,$A31,IF($A31&lt;=40000,ROUNDUP($A31/2,0)+7500,IF($A31&lt;=70000,ROUNDUP($A31/4,0)+17500,35000))))</f>
        <v/>
      </c>
    </row>
    <row r="32">
      <c r="A32" s="14" t="n">
        <v>145000</v>
      </c>
      <c r="B32" s="14">
        <f>IF($A32&lt;=0,0,IF($A32&lt;=20000,$A32,IF($A32&lt;=40000,ROUNDUP($A32/2,0)+10000,IF($A32&lt;=80000,ROUNDUP($A32/4,0)+20000,40000))))</f>
        <v/>
      </c>
      <c r="C32" s="14">
        <f>IF($A32&lt;=0,0,IF($A32&lt;=30000,$A32,IF($A32&lt;=60000,ROUNDUP($A32/2,0)+15000,IF($A32&lt;=120000,ROUNDUP($A32/4,0)+30000,60000))))</f>
        <v/>
      </c>
      <c r="D32" s="14">
        <f>IF($A32&lt;=0,0,IF($A32&lt;=25000,$A32,IF($A32&lt;=50000,ROUNDUP($A32/2,0)+12500,IF($A32&lt;=100000,ROUNDUP($A32/4,0)+25000,50000))))</f>
        <v/>
      </c>
      <c r="E32" s="14">
        <f>IF($A32&lt;=0,0,IF($A32&lt;=12000,$A32,IF($A32&lt;=32000,ROUNDUP($A32/2,0)+6000,IF($A32&lt;=56000,ROUNDUP($A32/4,0)+14000,28000))))</f>
        <v/>
      </c>
      <c r="F32" s="14">
        <f>IF($A32&lt;=0,0,IF($A32&lt;=15000,$A32,IF($A32&lt;=40000,ROUNDUP($A32/2,0)+7500,IF($A32&lt;=70000,ROUNDUP($A32/4,0)+17500,35000))))</f>
        <v/>
      </c>
    </row>
    <row r="33">
      <c r="A33" s="14" t="n">
        <v>150000</v>
      </c>
      <c r="B33" s="14">
        <f>IF($A33&lt;=0,0,IF($A33&lt;=20000,$A33,IF($A33&lt;=40000,ROUNDUP($A33/2,0)+10000,IF($A33&lt;=80000,ROUNDUP($A33/4,0)+20000,40000))))</f>
        <v/>
      </c>
      <c r="C33" s="14">
        <f>IF($A33&lt;=0,0,IF($A33&lt;=30000,$A33,IF($A33&lt;=60000,ROUNDUP($A33/2,0)+15000,IF($A33&lt;=120000,ROUNDUP($A33/4,0)+30000,60000))))</f>
        <v/>
      </c>
      <c r="D33" s="14">
        <f>IF($A33&lt;=0,0,IF($A33&lt;=25000,$A33,IF($A33&lt;=50000,ROUNDUP($A33/2,0)+12500,IF($A33&lt;=100000,ROUNDUP($A33/4,0)+25000,50000))))</f>
        <v/>
      </c>
      <c r="E33" s="14">
        <f>IF($A33&lt;=0,0,IF($A33&lt;=12000,$A33,IF($A33&lt;=32000,ROUNDUP($A33/2,0)+6000,IF($A33&lt;=56000,ROUNDUP($A33/4,0)+14000,28000))))</f>
        <v/>
      </c>
      <c r="F33" s="14">
        <f>IF($A33&lt;=0,0,IF($A33&lt;=15000,$A33,IF($A33&lt;=40000,ROUNDUP($A33/2,0)+7500,IF($A33&lt;=70000,ROUNDUP($A33/4,0)+17500,35000))))</f>
        <v/>
      </c>
    </row>
    <row r="35">
      <c r="A35" t="inlineStr">
        <is>
          <t>控除の上限: 所得税は3区分の合計で12万円、住民税は7万円。住民税は2.8万円×3＝8.4万円にならない。</t>
        </is>
      </c>
    </row>
    <row r="36">
      <c r="A36" t="inlineStr">
        <is>
          <t>23歳未満の扶養親族がいる特例は、2026年分と2027年分の所得税の一般の新契約だけ。住民税には無い。</t>
        </is>
      </c>
    </row>
  </sheetData>
  <conditionalFormatting sqref="B3:B33">
    <cfRule type="expression" priority="1" dxfId="0">
      <formula>B3=40000</formula>
    </cfRule>
  </conditionalFormatting>
  <conditionalFormatting sqref="C3:C33">
    <cfRule type="expression" priority="2" dxfId="0">
      <formula>C3=60000</formula>
    </cfRule>
  </conditionalFormatting>
  <conditionalFormatting sqref="D3:D33">
    <cfRule type="expression" priority="3" dxfId="0">
      <formula>D3=50000</formula>
    </cfRule>
  </conditionalFormatting>
  <conditionalFormatting sqref="E3:E33">
    <cfRule type="expression" priority="4" dxfId="0">
      <formula>E3=28000</formula>
    </cfRule>
  </conditionalFormatting>
  <conditionalFormatting sqref="F3:F33">
    <cfRule type="expression" priority="5" dxfId="0">
      <formula>F3=35000</formula>
    </cfRule>
  </conditionalFormatting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19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1" customWidth="1" min="1" max="1"/>
    <col width="9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3" customWidth="1" min="9" max="9"/>
    <col width="13" customWidth="1" min="10" max="10"/>
  </cols>
  <sheetData>
    <row r="1">
      <c r="A1" s="1" t="inlineStr">
        <is>
          <t>年収ごとに、生命保険料控除で1年に減る所得税と住民税の合計（2026年分、給与だけ、他の控除なし）</t>
        </is>
      </c>
    </row>
    <row r="2">
      <c r="A2" s="2" t="inlineStr">
        <is>
          <t>年収</t>
        </is>
      </c>
      <c r="B2" s="2" t="inlineStr">
        <is>
          <t>所得税率</t>
        </is>
      </c>
      <c r="C2" s="2" t="inlineStr">
        <is>
          <t>一般8万円</t>
        </is>
      </c>
      <c r="D2" s="2" t="inlineStr">
        <is>
          <t>一般と介護医療8万円ずつ</t>
        </is>
      </c>
      <c r="E2" s="2" t="inlineStr">
        <is>
          <t>3区分8万円ずつ（年24万円）</t>
        </is>
      </c>
      <c r="F2" s="2" t="inlineStr">
        <is>
          <t>特例あり 一般8万円</t>
        </is>
      </c>
      <c r="G2" s="2" t="inlineStr">
        <is>
          <t>特例あり 一般12万円</t>
        </is>
      </c>
      <c r="H2" s="2" t="inlineStr">
        <is>
          <t>特例あり 3区分（一般12万円）</t>
        </is>
      </c>
      <c r="I2" s="2" t="inlineStr">
        <is>
          <t>3区分のうち所得税</t>
        </is>
      </c>
      <c r="J2" s="2" t="inlineStr">
        <is>
          <t>3区分のうち住民税</t>
        </is>
      </c>
    </row>
    <row r="3">
      <c r="A3" s="14" t="n">
        <v>1500000</v>
      </c>
      <c r="B3" s="15">
        <f>計算!AH3</f>
        <v/>
      </c>
      <c r="C3" s="14">
        <f>計算!AG3</f>
        <v/>
      </c>
      <c r="D3" s="14">
        <f>計算!AG4</f>
        <v/>
      </c>
      <c r="E3" s="14">
        <f>計算!AG5</f>
        <v/>
      </c>
      <c r="F3" s="14">
        <f>計算!AG6</f>
        <v/>
      </c>
      <c r="G3" s="14">
        <f>計算!AG7</f>
        <v/>
      </c>
      <c r="H3" s="14">
        <f>計算!AG8</f>
        <v/>
      </c>
      <c r="I3" s="14">
        <f>計算!AE5</f>
        <v/>
      </c>
      <c r="J3" s="14">
        <f>計算!AF5</f>
        <v/>
      </c>
    </row>
    <row r="4">
      <c r="A4" s="14" t="n">
        <v>2000000</v>
      </c>
      <c r="B4" s="15">
        <f>計算!AH9</f>
        <v/>
      </c>
      <c r="C4" s="14">
        <f>計算!AG9</f>
        <v/>
      </c>
      <c r="D4" s="14">
        <f>計算!AG10</f>
        <v/>
      </c>
      <c r="E4" s="14">
        <f>計算!AG11</f>
        <v/>
      </c>
      <c r="F4" s="14">
        <f>計算!AG12</f>
        <v/>
      </c>
      <c r="G4" s="14">
        <f>計算!AG13</f>
        <v/>
      </c>
      <c r="H4" s="14">
        <f>計算!AG14</f>
        <v/>
      </c>
      <c r="I4" s="14">
        <f>計算!AE11</f>
        <v/>
      </c>
      <c r="J4" s="14">
        <f>計算!AF11</f>
        <v/>
      </c>
    </row>
    <row r="5">
      <c r="A5" s="14" t="n">
        <v>2500000</v>
      </c>
      <c r="B5" s="15">
        <f>計算!AH15</f>
        <v/>
      </c>
      <c r="C5" s="14">
        <f>計算!AG15</f>
        <v/>
      </c>
      <c r="D5" s="14">
        <f>計算!AG16</f>
        <v/>
      </c>
      <c r="E5" s="14">
        <f>計算!AG17</f>
        <v/>
      </c>
      <c r="F5" s="14">
        <f>計算!AG18</f>
        <v/>
      </c>
      <c r="G5" s="14">
        <f>計算!AG19</f>
        <v/>
      </c>
      <c r="H5" s="14">
        <f>計算!AG20</f>
        <v/>
      </c>
      <c r="I5" s="14">
        <f>計算!AE17</f>
        <v/>
      </c>
      <c r="J5" s="14">
        <f>計算!AF17</f>
        <v/>
      </c>
    </row>
    <row r="6">
      <c r="A6" s="14" t="n">
        <v>3000000</v>
      </c>
      <c r="B6" s="15">
        <f>計算!AH21</f>
        <v/>
      </c>
      <c r="C6" s="14">
        <f>計算!AG21</f>
        <v/>
      </c>
      <c r="D6" s="14">
        <f>計算!AG22</f>
        <v/>
      </c>
      <c r="E6" s="14">
        <f>計算!AG23</f>
        <v/>
      </c>
      <c r="F6" s="14">
        <f>計算!AG24</f>
        <v/>
      </c>
      <c r="G6" s="14">
        <f>計算!AG25</f>
        <v/>
      </c>
      <c r="H6" s="14">
        <f>計算!AG26</f>
        <v/>
      </c>
      <c r="I6" s="14">
        <f>計算!AE23</f>
        <v/>
      </c>
      <c r="J6" s="14">
        <f>計算!AF23</f>
        <v/>
      </c>
    </row>
    <row r="7">
      <c r="A7" s="14" t="n">
        <v>4000000</v>
      </c>
      <c r="B7" s="15">
        <f>計算!AH27</f>
        <v/>
      </c>
      <c r="C7" s="14">
        <f>計算!AG27</f>
        <v/>
      </c>
      <c r="D7" s="14">
        <f>計算!AG28</f>
        <v/>
      </c>
      <c r="E7" s="14">
        <f>計算!AG29</f>
        <v/>
      </c>
      <c r="F7" s="14">
        <f>計算!AG30</f>
        <v/>
      </c>
      <c r="G7" s="14">
        <f>計算!AG31</f>
        <v/>
      </c>
      <c r="H7" s="14">
        <f>計算!AG32</f>
        <v/>
      </c>
      <c r="I7" s="14">
        <f>計算!AE29</f>
        <v/>
      </c>
      <c r="J7" s="14">
        <f>計算!AF29</f>
        <v/>
      </c>
    </row>
    <row r="8">
      <c r="A8" s="14" t="n">
        <v>5000000</v>
      </c>
      <c r="B8" s="15">
        <f>計算!AH33</f>
        <v/>
      </c>
      <c r="C8" s="14">
        <f>計算!AG33</f>
        <v/>
      </c>
      <c r="D8" s="14">
        <f>計算!AG34</f>
        <v/>
      </c>
      <c r="E8" s="14">
        <f>計算!AG35</f>
        <v/>
      </c>
      <c r="F8" s="14">
        <f>計算!AG36</f>
        <v/>
      </c>
      <c r="G8" s="14">
        <f>計算!AG37</f>
        <v/>
      </c>
      <c r="H8" s="14">
        <f>計算!AG38</f>
        <v/>
      </c>
      <c r="I8" s="14">
        <f>計算!AE35</f>
        <v/>
      </c>
      <c r="J8" s="14">
        <f>計算!AF35</f>
        <v/>
      </c>
    </row>
    <row r="9">
      <c r="A9" s="14" t="n">
        <v>5250000</v>
      </c>
      <c r="B9" s="15">
        <f>計算!AH39</f>
        <v/>
      </c>
      <c r="C9" s="14">
        <f>計算!AG39</f>
        <v/>
      </c>
      <c r="D9" s="14">
        <f>計算!AG40</f>
        <v/>
      </c>
      <c r="E9" s="14">
        <f>計算!AG41</f>
        <v/>
      </c>
      <c r="F9" s="14">
        <f>計算!AG42</f>
        <v/>
      </c>
      <c r="G9" s="14">
        <f>計算!AG43</f>
        <v/>
      </c>
      <c r="H9" s="14">
        <f>計算!AG44</f>
        <v/>
      </c>
      <c r="I9" s="14">
        <f>計算!AE41</f>
        <v/>
      </c>
      <c r="J9" s="14">
        <f>計算!AF41</f>
        <v/>
      </c>
    </row>
    <row r="10">
      <c r="A10" s="14" t="n">
        <v>5260000</v>
      </c>
      <c r="B10" s="15">
        <f>計算!AH45</f>
        <v/>
      </c>
      <c r="C10" s="14">
        <f>計算!AG45</f>
        <v/>
      </c>
      <c r="D10" s="14">
        <f>計算!AG46</f>
        <v/>
      </c>
      <c r="E10" s="14">
        <f>計算!AG47</f>
        <v/>
      </c>
      <c r="F10" s="14">
        <f>計算!AG48</f>
        <v/>
      </c>
      <c r="G10" s="14">
        <f>計算!AG49</f>
        <v/>
      </c>
      <c r="H10" s="14">
        <f>計算!AG50</f>
        <v/>
      </c>
      <c r="I10" s="14">
        <f>計算!AE47</f>
        <v/>
      </c>
      <c r="J10" s="14">
        <f>計算!AF47</f>
        <v/>
      </c>
    </row>
    <row r="11">
      <c r="A11" s="14" t="n">
        <v>6000000</v>
      </c>
      <c r="B11" s="15">
        <f>計算!AH51</f>
        <v/>
      </c>
      <c r="C11" s="14">
        <f>計算!AG51</f>
        <v/>
      </c>
      <c r="D11" s="14">
        <f>計算!AG52</f>
        <v/>
      </c>
      <c r="E11" s="14">
        <f>計算!AG53</f>
        <v/>
      </c>
      <c r="F11" s="14">
        <f>計算!AG54</f>
        <v/>
      </c>
      <c r="G11" s="14">
        <f>計算!AG55</f>
        <v/>
      </c>
      <c r="H11" s="14">
        <f>計算!AG56</f>
        <v/>
      </c>
      <c r="I11" s="14">
        <f>計算!AE53</f>
        <v/>
      </c>
      <c r="J11" s="14">
        <f>計算!AF53</f>
        <v/>
      </c>
    </row>
    <row r="12">
      <c r="A12" s="14" t="n">
        <v>7000000</v>
      </c>
      <c r="B12" s="15">
        <f>計算!AH57</f>
        <v/>
      </c>
      <c r="C12" s="14">
        <f>計算!AG57</f>
        <v/>
      </c>
      <c r="D12" s="14">
        <f>計算!AG58</f>
        <v/>
      </c>
      <c r="E12" s="14">
        <f>計算!AG59</f>
        <v/>
      </c>
      <c r="F12" s="14">
        <f>計算!AG60</f>
        <v/>
      </c>
      <c r="G12" s="14">
        <f>計算!AG61</f>
        <v/>
      </c>
      <c r="H12" s="14">
        <f>計算!AG62</f>
        <v/>
      </c>
      <c r="I12" s="14">
        <f>計算!AE59</f>
        <v/>
      </c>
      <c r="J12" s="14">
        <f>計算!AF59</f>
        <v/>
      </c>
    </row>
    <row r="13">
      <c r="A13" s="14" t="n">
        <v>8000000</v>
      </c>
      <c r="B13" s="15">
        <f>計算!AH63</f>
        <v/>
      </c>
      <c r="C13" s="14">
        <f>計算!AG63</f>
        <v/>
      </c>
      <c r="D13" s="14">
        <f>計算!AG64</f>
        <v/>
      </c>
      <c r="E13" s="14">
        <f>計算!AG65</f>
        <v/>
      </c>
      <c r="F13" s="14">
        <f>計算!AG66</f>
        <v/>
      </c>
      <c r="G13" s="14">
        <f>計算!AG67</f>
        <v/>
      </c>
      <c r="H13" s="14">
        <f>計算!AG68</f>
        <v/>
      </c>
      <c r="I13" s="14">
        <f>計算!AE65</f>
        <v/>
      </c>
      <c r="J13" s="14">
        <f>計算!AF65</f>
        <v/>
      </c>
    </row>
    <row r="14">
      <c r="A14" s="14" t="n">
        <v>10000000</v>
      </c>
      <c r="B14" s="15">
        <f>計算!AH69</f>
        <v/>
      </c>
      <c r="C14" s="14">
        <f>計算!AG69</f>
        <v/>
      </c>
      <c r="D14" s="14">
        <f>計算!AG70</f>
        <v/>
      </c>
      <c r="E14" s="14">
        <f>計算!AG71</f>
        <v/>
      </c>
      <c r="F14" s="14">
        <f>計算!AG72</f>
        <v/>
      </c>
      <c r="G14" s="14">
        <f>計算!AG73</f>
        <v/>
      </c>
      <c r="H14" s="14">
        <f>計算!AG74</f>
        <v/>
      </c>
      <c r="I14" s="14">
        <f>計算!AE71</f>
        <v/>
      </c>
      <c r="J14" s="14">
        <f>計算!AF71</f>
        <v/>
      </c>
    </row>
    <row r="15">
      <c r="A15" s="14" t="n">
        <v>12000000</v>
      </c>
      <c r="B15" s="15">
        <f>計算!AH75</f>
        <v/>
      </c>
      <c r="C15" s="14">
        <f>計算!AG75</f>
        <v/>
      </c>
      <c r="D15" s="14">
        <f>計算!AG76</f>
        <v/>
      </c>
      <c r="E15" s="14">
        <f>計算!AG77</f>
        <v/>
      </c>
      <c r="F15" s="14">
        <f>計算!AG78</f>
        <v/>
      </c>
      <c r="G15" s="14">
        <f>計算!AG79</f>
        <v/>
      </c>
      <c r="H15" s="14">
        <f>計算!AG80</f>
        <v/>
      </c>
      <c r="I15" s="14">
        <f>計算!AE77</f>
        <v/>
      </c>
      <c r="J15" s="14">
        <f>計算!AF77</f>
        <v/>
      </c>
    </row>
    <row r="16">
      <c r="A16" s="14" t="n">
        <v>15000000</v>
      </c>
      <c r="B16" s="15">
        <f>計算!AH81</f>
        <v/>
      </c>
      <c r="C16" s="14">
        <f>計算!AG81</f>
        <v/>
      </c>
      <c r="D16" s="14">
        <f>計算!AG82</f>
        <v/>
      </c>
      <c r="E16" s="14">
        <f>計算!AG83</f>
        <v/>
      </c>
      <c r="F16" s="14">
        <f>計算!AG84</f>
        <v/>
      </c>
      <c r="G16" s="14">
        <f>計算!AG85</f>
        <v/>
      </c>
      <c r="H16" s="14">
        <f>計算!AG86</f>
        <v/>
      </c>
      <c r="I16" s="14">
        <f>計算!AE83</f>
        <v/>
      </c>
      <c r="J16" s="14">
        <f>計算!AF83</f>
        <v/>
      </c>
    </row>
    <row r="18">
      <c r="A18" t="inlineStr">
        <is>
          <t>特例ありは、12月31日に23歳未満の扶養親族がいる人。扶養控除は入れていない（16歳未満の子なら扶養控除は無い）。</t>
        </is>
      </c>
    </row>
    <row r="19">
      <c r="A19" t="inlineStr">
        <is>
          <t>緑は、住民税のほうが所得税より多く減る年収。3区分に8万円ずつ払うと、特例があってもなくても減る税は同じになる。</t>
        </is>
      </c>
    </row>
  </sheetData>
  <conditionalFormatting sqref="J3:J16">
    <cfRule type="expression" priority="1" dxfId="2">
      <formula>J3&gt;I3</formula>
    </cfRule>
  </conditionalFormatting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K1053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1" customWidth="1" min="1" max="1"/>
    <col width="9" customWidth="1" min="2" max="2"/>
    <col width="12" customWidth="1" min="3" max="3"/>
    <col width="12" customWidth="1" min="4" max="4"/>
    <col width="12" customWidth="1" min="5" max="5"/>
    <col width="14" customWidth="1" min="6" max="6"/>
    <col width="18" customWidth="1" min="7" max="7"/>
    <col width="13" customWidth="1" min="8" max="8"/>
    <col width="52" customWidth="1" min="10" max="10"/>
    <col width="14" customWidth="1" min="11" max="11"/>
  </cols>
  <sheetData>
    <row r="1">
      <c r="A1" s="1" t="inlineStr">
        <is>
          <t>年収150万〜1,200万円を1万円ずつ動かした、生命保険料控除で減る税（2026年分）</t>
        </is>
      </c>
    </row>
    <row r="2">
      <c r="A2" s="2" t="inlineStr">
        <is>
          <t>年収</t>
        </is>
      </c>
      <c r="B2" s="2" t="inlineStr">
        <is>
          <t>所得税率</t>
        </is>
      </c>
      <c r="C2" s="2" t="inlineStr">
        <is>
          <t>3区分 減る税</t>
        </is>
      </c>
      <c r="D2" s="2" t="inlineStr">
        <is>
          <t>3区分 所得税</t>
        </is>
      </c>
      <c r="E2" s="2" t="inlineStr">
        <is>
          <t>3区分 住民税</t>
        </is>
      </c>
      <c r="F2" s="2" t="inlineStr">
        <is>
          <t>一般8万円 減る税</t>
        </is>
      </c>
      <c r="G2" s="2" t="inlineStr">
        <is>
          <t>特例あり一般12万円 減る税</t>
        </is>
      </c>
      <c r="H2" s="2" t="inlineStr">
        <is>
          <t>特例で増える分</t>
        </is>
      </c>
      <c r="J2" s="16" t="inlineStr">
        <is>
          <t>集計</t>
        </is>
      </c>
      <c r="K2" s="16" t="inlineStr">
        <is>
          <t>値</t>
        </is>
      </c>
    </row>
    <row r="3">
      <c r="A3" s="14" t="n">
        <v>1500000</v>
      </c>
      <c r="B3" s="15">
        <f>計算!AH87</f>
        <v/>
      </c>
      <c r="C3" s="14">
        <f>計算!AG87</f>
        <v/>
      </c>
      <c r="D3" s="14">
        <f>計算!AE87</f>
        <v/>
      </c>
      <c r="E3" s="14">
        <f>計算!AF87</f>
        <v/>
      </c>
      <c r="F3" s="14">
        <f>計算!AG88</f>
        <v/>
      </c>
      <c r="G3" s="14">
        <f>計算!AG89</f>
        <v/>
      </c>
      <c r="H3" s="14">
        <f>G3-F3</f>
        <v/>
      </c>
      <c r="J3" s="3" t="inlineStr">
        <is>
          <t>行数</t>
        </is>
      </c>
      <c r="K3" s="5">
        <f>COUNT(A3:A1053)</f>
        <v/>
      </c>
    </row>
    <row r="4">
      <c r="A4" s="14" t="n">
        <v>1510000</v>
      </c>
      <c r="B4" s="15">
        <f>計算!AH90</f>
        <v/>
      </c>
      <c r="C4" s="14">
        <f>計算!AG90</f>
        <v/>
      </c>
      <c r="D4" s="14">
        <f>計算!AE90</f>
        <v/>
      </c>
      <c r="E4" s="14">
        <f>計算!AF90</f>
        <v/>
      </c>
      <c r="F4" s="14">
        <f>計算!AG91</f>
        <v/>
      </c>
      <c r="G4" s="14">
        <f>計算!AG92</f>
        <v/>
      </c>
      <c r="H4" s="14">
        <f>G4-F4</f>
        <v/>
      </c>
      <c r="J4" s="3" t="inlineStr">
        <is>
          <t>3区分で、住民税のほうが多く減る行数</t>
        </is>
      </c>
      <c r="K4" s="5">
        <f>SUMPRODUCT(--(E3:E1053&gt;D3:D1053))</f>
        <v/>
      </c>
    </row>
    <row r="5">
      <c r="A5" s="14" t="n">
        <v>1520000</v>
      </c>
      <c r="B5" s="15">
        <f>計算!AH93</f>
        <v/>
      </c>
      <c r="C5" s="14">
        <f>計算!AG93</f>
        <v/>
      </c>
      <c r="D5" s="14">
        <f>計算!AE93</f>
        <v/>
      </c>
      <c r="E5" s="14">
        <f>計算!AF93</f>
        <v/>
      </c>
      <c r="F5" s="14">
        <f>計算!AG94</f>
        <v/>
      </c>
      <c r="G5" s="14">
        <f>計算!AG95</f>
        <v/>
      </c>
      <c r="H5" s="14">
        <f>G5-F5</f>
        <v/>
      </c>
      <c r="J5" s="3" t="inlineStr">
        <is>
          <t>3区分で、住民税のほうが多く減る年収の下限</t>
        </is>
      </c>
      <c r="K5" s="5">
        <f>_xlfn.AGGREGATE(15,6,A3:A1053/(E3:E1053&gt;D3:D1053),1)</f>
        <v/>
      </c>
    </row>
    <row r="6">
      <c r="A6" s="14" t="n">
        <v>1530000</v>
      </c>
      <c r="B6" s="15">
        <f>計算!AH96</f>
        <v/>
      </c>
      <c r="C6" s="14">
        <f>計算!AG96</f>
        <v/>
      </c>
      <c r="D6" s="14">
        <f>計算!AE96</f>
        <v/>
      </c>
      <c r="E6" s="14">
        <f>計算!AF96</f>
        <v/>
      </c>
      <c r="F6" s="14">
        <f>計算!AG97</f>
        <v/>
      </c>
      <c r="G6" s="14">
        <f>計算!AG98</f>
        <v/>
      </c>
      <c r="H6" s="14">
        <f>G6-F6</f>
        <v/>
      </c>
      <c r="J6" s="3" t="inlineStr">
        <is>
          <t>3区分で、住民税のほうが多く減る年収の上限</t>
        </is>
      </c>
      <c r="K6" s="5">
        <f>_xlfn.AGGREGATE(14,6,A3:A1053/(E3:E1053&gt;D3:D1053),1)</f>
        <v/>
      </c>
    </row>
    <row r="7">
      <c r="A7" s="14" t="n">
        <v>1540000</v>
      </c>
      <c r="B7" s="15">
        <f>計算!AH99</f>
        <v/>
      </c>
      <c r="C7" s="14">
        <f>計算!AG99</f>
        <v/>
      </c>
      <c r="D7" s="14">
        <f>計算!AE99</f>
        <v/>
      </c>
      <c r="E7" s="14">
        <f>計算!AF99</f>
        <v/>
      </c>
      <c r="F7" s="14">
        <f>計算!AG100</f>
        <v/>
      </c>
      <c r="G7" s="14">
        <f>計算!AG101</f>
        <v/>
      </c>
      <c r="H7" s="14">
        <f>G7-F7</f>
        <v/>
      </c>
      <c r="J7" s="3" t="inlineStr">
        <is>
          <t>3区分で、減る税の最小</t>
        </is>
      </c>
      <c r="K7" s="5">
        <f>MIN(C3:C1053)</f>
        <v/>
      </c>
    </row>
    <row r="8">
      <c r="A8" s="14" t="n">
        <v>1550000</v>
      </c>
      <c r="B8" s="15">
        <f>計算!AH102</f>
        <v/>
      </c>
      <c r="C8" s="14">
        <f>計算!AG102</f>
        <v/>
      </c>
      <c r="D8" s="14">
        <f>計算!AE102</f>
        <v/>
      </c>
      <c r="E8" s="14">
        <f>計算!AF102</f>
        <v/>
      </c>
      <c r="F8" s="14">
        <f>計算!AG103</f>
        <v/>
      </c>
      <c r="G8" s="14">
        <f>計算!AG104</f>
        <v/>
      </c>
      <c r="H8" s="14">
        <f>G8-F8</f>
        <v/>
      </c>
      <c r="J8" s="3" t="inlineStr">
        <is>
          <t>3区分で、減る税の最大</t>
        </is>
      </c>
      <c r="K8" s="5">
        <f>MAX(C3:C1053)</f>
        <v/>
      </c>
    </row>
    <row r="9">
      <c r="A9" s="14" t="n">
        <v>1560000</v>
      </c>
      <c r="B9" s="15">
        <f>計算!AH105</f>
        <v/>
      </c>
      <c r="C9" s="14">
        <f>計算!AG105</f>
        <v/>
      </c>
      <c r="D9" s="14">
        <f>計算!AE105</f>
        <v/>
      </c>
      <c r="E9" s="14">
        <f>計算!AF105</f>
        <v/>
      </c>
      <c r="F9" s="14">
        <f>計算!AG106</f>
        <v/>
      </c>
      <c r="G9" s="14">
        <f>計算!AG107</f>
        <v/>
      </c>
      <c r="H9" s="14">
        <f>G9-F9</f>
        <v/>
      </c>
      <c r="J9" s="3" t="inlineStr">
        <is>
          <t>所得税率5%の行で、3区分の減る税の最大</t>
        </is>
      </c>
      <c r="K9" s="5">
        <f>_xlfn.MAXIFS(C3:C1053,B3:B1053,0.05)</f>
        <v/>
      </c>
    </row>
    <row r="10">
      <c r="A10" s="14" t="n">
        <v>1570000</v>
      </c>
      <c r="B10" s="15">
        <f>計算!AH108</f>
        <v/>
      </c>
      <c r="C10" s="14">
        <f>計算!AG108</f>
        <v/>
      </c>
      <c r="D10" s="14">
        <f>計算!AE108</f>
        <v/>
      </c>
      <c r="E10" s="14">
        <f>計算!AF108</f>
        <v/>
      </c>
      <c r="F10" s="14">
        <f>計算!AG109</f>
        <v/>
      </c>
      <c r="G10" s="14">
        <f>計算!AG110</f>
        <v/>
      </c>
      <c r="H10" s="14">
        <f>G10-F10</f>
        <v/>
      </c>
      <c r="J10" s="3" t="inlineStr">
        <is>
          <t>所得税率5%の行で、3区分の減る税の最小</t>
        </is>
      </c>
      <c r="K10" s="5">
        <f>_xlfn.MINIFS(C3:C1053,B3:B1053,0.05,C3:C1053,"&gt;"&amp;0)</f>
        <v/>
      </c>
    </row>
    <row r="11">
      <c r="A11" s="14" t="n">
        <v>1580000</v>
      </c>
      <c r="B11" s="15">
        <f>計算!AH111</f>
        <v/>
      </c>
      <c r="C11" s="14">
        <f>計算!AG111</f>
        <v/>
      </c>
      <c r="D11" s="14">
        <f>計算!AE111</f>
        <v/>
      </c>
      <c r="E11" s="14">
        <f>計算!AF111</f>
        <v/>
      </c>
      <c r="F11" s="14">
        <f>計算!AG112</f>
        <v/>
      </c>
      <c r="G11" s="14">
        <f>計算!AG113</f>
        <v/>
      </c>
      <c r="H11" s="14">
        <f>G11-F11</f>
        <v/>
      </c>
      <c r="J11" s="3" t="inlineStr">
        <is>
          <t>所得税率5%の行で、特例で増える分の最大</t>
        </is>
      </c>
      <c r="K11" s="5">
        <f>_xlfn.MAXIFS(H3:H1053,B3:B1053,0.05)</f>
        <v/>
      </c>
    </row>
    <row r="12">
      <c r="A12" s="14" t="n">
        <v>1590000</v>
      </c>
      <c r="B12" s="15">
        <f>計算!AH114</f>
        <v/>
      </c>
      <c r="C12" s="14">
        <f>計算!AG114</f>
        <v/>
      </c>
      <c r="D12" s="14">
        <f>計算!AE114</f>
        <v/>
      </c>
      <c r="E12" s="14">
        <f>計算!AF114</f>
        <v/>
      </c>
      <c r="F12" s="14">
        <f>計算!AG115</f>
        <v/>
      </c>
      <c r="G12" s="14">
        <f>計算!AG116</f>
        <v/>
      </c>
      <c r="H12" s="14">
        <f>G12-F12</f>
        <v/>
      </c>
      <c r="J12" s="3" t="inlineStr">
        <is>
          <t>所得税率20%の行で、特例で増える分の最大</t>
        </is>
      </c>
      <c r="K12" s="5">
        <f>_xlfn.MAXIFS(H3:H1053,B3:B1053,0.2)</f>
        <v/>
      </c>
    </row>
    <row r="13">
      <c r="A13" s="14" t="n">
        <v>1600000</v>
      </c>
      <c r="B13" s="15">
        <f>計算!AH117</f>
        <v/>
      </c>
      <c r="C13" s="14">
        <f>計算!AG117</f>
        <v/>
      </c>
      <c r="D13" s="14">
        <f>計算!AE117</f>
        <v/>
      </c>
      <c r="E13" s="14">
        <f>計算!AF117</f>
        <v/>
      </c>
      <c r="F13" s="14">
        <f>計算!AG118</f>
        <v/>
      </c>
      <c r="G13" s="14">
        <f>計算!AG119</f>
        <v/>
      </c>
      <c r="H13" s="14">
        <f>G13-F13</f>
        <v/>
      </c>
      <c r="J13" s="3" t="inlineStr">
        <is>
          <t>所得税率5%の年収の上限</t>
        </is>
      </c>
      <c r="K13" s="5">
        <f>_xlfn.MAXIFS(A3:A1053,B3:B1053,0.05)</f>
        <v/>
      </c>
    </row>
    <row r="14">
      <c r="A14" s="14" t="n">
        <v>1610000</v>
      </c>
      <c r="B14" s="15">
        <f>計算!AH120</f>
        <v/>
      </c>
      <c r="C14" s="14">
        <f>計算!AG120</f>
        <v/>
      </c>
      <c r="D14" s="14">
        <f>計算!AE120</f>
        <v/>
      </c>
      <c r="E14" s="14">
        <f>計算!AF120</f>
        <v/>
      </c>
      <c r="F14" s="14">
        <f>計算!AG121</f>
        <v/>
      </c>
      <c r="G14" s="14">
        <f>計算!AG122</f>
        <v/>
      </c>
      <c r="H14" s="14">
        <f>G14-F14</f>
        <v/>
      </c>
    </row>
    <row r="15">
      <c r="A15" s="14" t="n">
        <v>1620000</v>
      </c>
      <c r="B15" s="15">
        <f>計算!AH123</f>
        <v/>
      </c>
      <c r="C15" s="14">
        <f>計算!AG123</f>
        <v/>
      </c>
      <c r="D15" s="14">
        <f>計算!AE123</f>
        <v/>
      </c>
      <c r="E15" s="14">
        <f>計算!AF123</f>
        <v/>
      </c>
      <c r="F15" s="14">
        <f>計算!AG124</f>
        <v/>
      </c>
      <c r="G15" s="14">
        <f>計算!AG125</f>
        <v/>
      </c>
      <c r="H15" s="14">
        <f>G15-F15</f>
        <v/>
      </c>
    </row>
    <row r="16">
      <c r="A16" s="14" t="n">
        <v>1630000</v>
      </c>
      <c r="B16" s="15">
        <f>計算!AH126</f>
        <v/>
      </c>
      <c r="C16" s="14">
        <f>計算!AG126</f>
        <v/>
      </c>
      <c r="D16" s="14">
        <f>計算!AE126</f>
        <v/>
      </c>
      <c r="E16" s="14">
        <f>計算!AF126</f>
        <v/>
      </c>
      <c r="F16" s="14">
        <f>計算!AG127</f>
        <v/>
      </c>
      <c r="G16" s="14">
        <f>計算!AG128</f>
        <v/>
      </c>
      <c r="H16" s="14">
        <f>G16-F16</f>
        <v/>
      </c>
    </row>
    <row r="17">
      <c r="A17" s="14" t="n">
        <v>1640000</v>
      </c>
      <c r="B17" s="15">
        <f>計算!AH129</f>
        <v/>
      </c>
      <c r="C17" s="14">
        <f>計算!AG129</f>
        <v/>
      </c>
      <c r="D17" s="14">
        <f>計算!AE129</f>
        <v/>
      </c>
      <c r="E17" s="14">
        <f>計算!AF129</f>
        <v/>
      </c>
      <c r="F17" s="14">
        <f>計算!AG130</f>
        <v/>
      </c>
      <c r="G17" s="14">
        <f>計算!AG131</f>
        <v/>
      </c>
      <c r="H17" s="14">
        <f>G17-F17</f>
        <v/>
      </c>
    </row>
    <row r="18">
      <c r="A18" s="14" t="n">
        <v>1650000</v>
      </c>
      <c r="B18" s="15">
        <f>計算!AH132</f>
        <v/>
      </c>
      <c r="C18" s="14">
        <f>計算!AG132</f>
        <v/>
      </c>
      <c r="D18" s="14">
        <f>計算!AE132</f>
        <v/>
      </c>
      <c r="E18" s="14">
        <f>計算!AF132</f>
        <v/>
      </c>
      <c r="F18" s="14">
        <f>計算!AG133</f>
        <v/>
      </c>
      <c r="G18" s="14">
        <f>計算!AG134</f>
        <v/>
      </c>
      <c r="H18" s="14">
        <f>G18-F18</f>
        <v/>
      </c>
    </row>
    <row r="19">
      <c r="A19" s="14" t="n">
        <v>1660000</v>
      </c>
      <c r="B19" s="15">
        <f>計算!AH135</f>
        <v/>
      </c>
      <c r="C19" s="14">
        <f>計算!AG135</f>
        <v/>
      </c>
      <c r="D19" s="14">
        <f>計算!AE135</f>
        <v/>
      </c>
      <c r="E19" s="14">
        <f>計算!AF135</f>
        <v/>
      </c>
      <c r="F19" s="14">
        <f>計算!AG136</f>
        <v/>
      </c>
      <c r="G19" s="14">
        <f>計算!AG137</f>
        <v/>
      </c>
      <c r="H19" s="14">
        <f>G19-F19</f>
        <v/>
      </c>
    </row>
    <row r="20">
      <c r="A20" s="14" t="n">
        <v>1670000</v>
      </c>
      <c r="B20" s="15">
        <f>計算!AH138</f>
        <v/>
      </c>
      <c r="C20" s="14">
        <f>計算!AG138</f>
        <v/>
      </c>
      <c r="D20" s="14">
        <f>計算!AE138</f>
        <v/>
      </c>
      <c r="E20" s="14">
        <f>計算!AF138</f>
        <v/>
      </c>
      <c r="F20" s="14">
        <f>計算!AG139</f>
        <v/>
      </c>
      <c r="G20" s="14">
        <f>計算!AG140</f>
        <v/>
      </c>
      <c r="H20" s="14">
        <f>G20-F20</f>
        <v/>
      </c>
    </row>
    <row r="21">
      <c r="A21" s="14" t="n">
        <v>1680000</v>
      </c>
      <c r="B21" s="15">
        <f>計算!AH141</f>
        <v/>
      </c>
      <c r="C21" s="14">
        <f>計算!AG141</f>
        <v/>
      </c>
      <c r="D21" s="14">
        <f>計算!AE141</f>
        <v/>
      </c>
      <c r="E21" s="14">
        <f>計算!AF141</f>
        <v/>
      </c>
      <c r="F21" s="14">
        <f>計算!AG142</f>
        <v/>
      </c>
      <c r="G21" s="14">
        <f>計算!AG143</f>
        <v/>
      </c>
      <c r="H21" s="14">
        <f>G21-F21</f>
        <v/>
      </c>
    </row>
    <row r="22">
      <c r="A22" s="14" t="n">
        <v>1690000</v>
      </c>
      <c r="B22" s="15">
        <f>計算!AH144</f>
        <v/>
      </c>
      <c r="C22" s="14">
        <f>計算!AG144</f>
        <v/>
      </c>
      <c r="D22" s="14">
        <f>計算!AE144</f>
        <v/>
      </c>
      <c r="E22" s="14">
        <f>計算!AF144</f>
        <v/>
      </c>
      <c r="F22" s="14">
        <f>計算!AG145</f>
        <v/>
      </c>
      <c r="G22" s="14">
        <f>計算!AG146</f>
        <v/>
      </c>
      <c r="H22" s="14">
        <f>G22-F22</f>
        <v/>
      </c>
    </row>
    <row r="23">
      <c r="A23" s="14" t="n">
        <v>1700000</v>
      </c>
      <c r="B23" s="15">
        <f>計算!AH147</f>
        <v/>
      </c>
      <c r="C23" s="14">
        <f>計算!AG147</f>
        <v/>
      </c>
      <c r="D23" s="14">
        <f>計算!AE147</f>
        <v/>
      </c>
      <c r="E23" s="14">
        <f>計算!AF147</f>
        <v/>
      </c>
      <c r="F23" s="14">
        <f>計算!AG148</f>
        <v/>
      </c>
      <c r="G23" s="14">
        <f>計算!AG149</f>
        <v/>
      </c>
      <c r="H23" s="14">
        <f>G23-F23</f>
        <v/>
      </c>
    </row>
    <row r="24">
      <c r="A24" s="14" t="n">
        <v>1710000</v>
      </c>
      <c r="B24" s="15">
        <f>計算!AH150</f>
        <v/>
      </c>
      <c r="C24" s="14">
        <f>計算!AG150</f>
        <v/>
      </c>
      <c r="D24" s="14">
        <f>計算!AE150</f>
        <v/>
      </c>
      <c r="E24" s="14">
        <f>計算!AF150</f>
        <v/>
      </c>
      <c r="F24" s="14">
        <f>計算!AG151</f>
        <v/>
      </c>
      <c r="G24" s="14">
        <f>計算!AG152</f>
        <v/>
      </c>
      <c r="H24" s="14">
        <f>G24-F24</f>
        <v/>
      </c>
    </row>
    <row r="25">
      <c r="A25" s="14" t="n">
        <v>1720000</v>
      </c>
      <c r="B25" s="15">
        <f>計算!AH153</f>
        <v/>
      </c>
      <c r="C25" s="14">
        <f>計算!AG153</f>
        <v/>
      </c>
      <c r="D25" s="14">
        <f>計算!AE153</f>
        <v/>
      </c>
      <c r="E25" s="14">
        <f>計算!AF153</f>
        <v/>
      </c>
      <c r="F25" s="14">
        <f>計算!AG154</f>
        <v/>
      </c>
      <c r="G25" s="14">
        <f>計算!AG155</f>
        <v/>
      </c>
      <c r="H25" s="14">
        <f>G25-F25</f>
        <v/>
      </c>
    </row>
    <row r="26">
      <c r="A26" s="14" t="n">
        <v>1730000</v>
      </c>
      <c r="B26" s="15">
        <f>計算!AH156</f>
        <v/>
      </c>
      <c r="C26" s="14">
        <f>計算!AG156</f>
        <v/>
      </c>
      <c r="D26" s="14">
        <f>計算!AE156</f>
        <v/>
      </c>
      <c r="E26" s="14">
        <f>計算!AF156</f>
        <v/>
      </c>
      <c r="F26" s="14">
        <f>計算!AG157</f>
        <v/>
      </c>
      <c r="G26" s="14">
        <f>計算!AG158</f>
        <v/>
      </c>
      <c r="H26" s="14">
        <f>G26-F26</f>
        <v/>
      </c>
    </row>
    <row r="27">
      <c r="A27" s="14" t="n">
        <v>1740000</v>
      </c>
      <c r="B27" s="15">
        <f>計算!AH159</f>
        <v/>
      </c>
      <c r="C27" s="14">
        <f>計算!AG159</f>
        <v/>
      </c>
      <c r="D27" s="14">
        <f>計算!AE159</f>
        <v/>
      </c>
      <c r="E27" s="14">
        <f>計算!AF159</f>
        <v/>
      </c>
      <c r="F27" s="14">
        <f>計算!AG160</f>
        <v/>
      </c>
      <c r="G27" s="14">
        <f>計算!AG161</f>
        <v/>
      </c>
      <c r="H27" s="14">
        <f>G27-F27</f>
        <v/>
      </c>
    </row>
    <row r="28">
      <c r="A28" s="14" t="n">
        <v>1750000</v>
      </c>
      <c r="B28" s="15">
        <f>計算!AH162</f>
        <v/>
      </c>
      <c r="C28" s="14">
        <f>計算!AG162</f>
        <v/>
      </c>
      <c r="D28" s="14">
        <f>計算!AE162</f>
        <v/>
      </c>
      <c r="E28" s="14">
        <f>計算!AF162</f>
        <v/>
      </c>
      <c r="F28" s="14">
        <f>計算!AG163</f>
        <v/>
      </c>
      <c r="G28" s="14">
        <f>計算!AG164</f>
        <v/>
      </c>
      <c r="H28" s="14">
        <f>G28-F28</f>
        <v/>
      </c>
    </row>
    <row r="29">
      <c r="A29" s="14" t="n">
        <v>1760000</v>
      </c>
      <c r="B29" s="15">
        <f>計算!AH165</f>
        <v/>
      </c>
      <c r="C29" s="14">
        <f>計算!AG165</f>
        <v/>
      </c>
      <c r="D29" s="14">
        <f>計算!AE165</f>
        <v/>
      </c>
      <c r="E29" s="14">
        <f>計算!AF165</f>
        <v/>
      </c>
      <c r="F29" s="14">
        <f>計算!AG166</f>
        <v/>
      </c>
      <c r="G29" s="14">
        <f>計算!AG167</f>
        <v/>
      </c>
      <c r="H29" s="14">
        <f>G29-F29</f>
        <v/>
      </c>
    </row>
    <row r="30">
      <c r="A30" s="14" t="n">
        <v>1770000</v>
      </c>
      <c r="B30" s="15">
        <f>計算!AH168</f>
        <v/>
      </c>
      <c r="C30" s="14">
        <f>計算!AG168</f>
        <v/>
      </c>
      <c r="D30" s="14">
        <f>計算!AE168</f>
        <v/>
      </c>
      <c r="E30" s="14">
        <f>計算!AF168</f>
        <v/>
      </c>
      <c r="F30" s="14">
        <f>計算!AG169</f>
        <v/>
      </c>
      <c r="G30" s="14">
        <f>計算!AG170</f>
        <v/>
      </c>
      <c r="H30" s="14">
        <f>G30-F30</f>
        <v/>
      </c>
    </row>
    <row r="31">
      <c r="A31" s="14" t="n">
        <v>1780000</v>
      </c>
      <c r="B31" s="15">
        <f>計算!AH171</f>
        <v/>
      </c>
      <c r="C31" s="14">
        <f>計算!AG171</f>
        <v/>
      </c>
      <c r="D31" s="14">
        <f>計算!AE171</f>
        <v/>
      </c>
      <c r="E31" s="14">
        <f>計算!AF171</f>
        <v/>
      </c>
      <c r="F31" s="14">
        <f>計算!AG172</f>
        <v/>
      </c>
      <c r="G31" s="14">
        <f>計算!AG173</f>
        <v/>
      </c>
      <c r="H31" s="14">
        <f>G31-F31</f>
        <v/>
      </c>
    </row>
    <row r="32">
      <c r="A32" s="14" t="n">
        <v>1790000</v>
      </c>
      <c r="B32" s="15">
        <f>計算!AH174</f>
        <v/>
      </c>
      <c r="C32" s="14">
        <f>計算!AG174</f>
        <v/>
      </c>
      <c r="D32" s="14">
        <f>計算!AE174</f>
        <v/>
      </c>
      <c r="E32" s="14">
        <f>計算!AF174</f>
        <v/>
      </c>
      <c r="F32" s="14">
        <f>計算!AG175</f>
        <v/>
      </c>
      <c r="G32" s="14">
        <f>計算!AG176</f>
        <v/>
      </c>
      <c r="H32" s="14">
        <f>G32-F32</f>
        <v/>
      </c>
    </row>
    <row r="33">
      <c r="A33" s="14" t="n">
        <v>1800000</v>
      </c>
      <c r="B33" s="15">
        <f>計算!AH177</f>
        <v/>
      </c>
      <c r="C33" s="14">
        <f>計算!AG177</f>
        <v/>
      </c>
      <c r="D33" s="14">
        <f>計算!AE177</f>
        <v/>
      </c>
      <c r="E33" s="14">
        <f>計算!AF177</f>
        <v/>
      </c>
      <c r="F33" s="14">
        <f>計算!AG178</f>
        <v/>
      </c>
      <c r="G33" s="14">
        <f>計算!AG179</f>
        <v/>
      </c>
      <c r="H33" s="14">
        <f>G33-F33</f>
        <v/>
      </c>
    </row>
    <row r="34">
      <c r="A34" s="14" t="n">
        <v>1810000</v>
      </c>
      <c r="B34" s="15">
        <f>計算!AH180</f>
        <v/>
      </c>
      <c r="C34" s="14">
        <f>計算!AG180</f>
        <v/>
      </c>
      <c r="D34" s="14">
        <f>計算!AE180</f>
        <v/>
      </c>
      <c r="E34" s="14">
        <f>計算!AF180</f>
        <v/>
      </c>
      <c r="F34" s="14">
        <f>計算!AG181</f>
        <v/>
      </c>
      <c r="G34" s="14">
        <f>計算!AG182</f>
        <v/>
      </c>
      <c r="H34" s="14">
        <f>G34-F34</f>
        <v/>
      </c>
    </row>
    <row r="35">
      <c r="A35" s="14" t="n">
        <v>1820000</v>
      </c>
      <c r="B35" s="15">
        <f>計算!AH183</f>
        <v/>
      </c>
      <c r="C35" s="14">
        <f>計算!AG183</f>
        <v/>
      </c>
      <c r="D35" s="14">
        <f>計算!AE183</f>
        <v/>
      </c>
      <c r="E35" s="14">
        <f>計算!AF183</f>
        <v/>
      </c>
      <c r="F35" s="14">
        <f>計算!AG184</f>
        <v/>
      </c>
      <c r="G35" s="14">
        <f>計算!AG185</f>
        <v/>
      </c>
      <c r="H35" s="14">
        <f>G35-F35</f>
        <v/>
      </c>
    </row>
    <row r="36">
      <c r="A36" s="14" t="n">
        <v>1830000</v>
      </c>
      <c r="B36" s="15">
        <f>計算!AH186</f>
        <v/>
      </c>
      <c r="C36" s="14">
        <f>計算!AG186</f>
        <v/>
      </c>
      <c r="D36" s="14">
        <f>計算!AE186</f>
        <v/>
      </c>
      <c r="E36" s="14">
        <f>計算!AF186</f>
        <v/>
      </c>
      <c r="F36" s="14">
        <f>計算!AG187</f>
        <v/>
      </c>
      <c r="G36" s="14">
        <f>計算!AG188</f>
        <v/>
      </c>
      <c r="H36" s="14">
        <f>G36-F36</f>
        <v/>
      </c>
    </row>
    <row r="37">
      <c r="A37" s="14" t="n">
        <v>1840000</v>
      </c>
      <c r="B37" s="15">
        <f>計算!AH189</f>
        <v/>
      </c>
      <c r="C37" s="14">
        <f>計算!AG189</f>
        <v/>
      </c>
      <c r="D37" s="14">
        <f>計算!AE189</f>
        <v/>
      </c>
      <c r="E37" s="14">
        <f>計算!AF189</f>
        <v/>
      </c>
      <c r="F37" s="14">
        <f>計算!AG190</f>
        <v/>
      </c>
      <c r="G37" s="14">
        <f>計算!AG191</f>
        <v/>
      </c>
      <c r="H37" s="14">
        <f>G37-F37</f>
        <v/>
      </c>
    </row>
    <row r="38">
      <c r="A38" s="14" t="n">
        <v>1850000</v>
      </c>
      <c r="B38" s="15">
        <f>計算!AH192</f>
        <v/>
      </c>
      <c r="C38" s="14">
        <f>計算!AG192</f>
        <v/>
      </c>
      <c r="D38" s="14">
        <f>計算!AE192</f>
        <v/>
      </c>
      <c r="E38" s="14">
        <f>計算!AF192</f>
        <v/>
      </c>
      <c r="F38" s="14">
        <f>計算!AG193</f>
        <v/>
      </c>
      <c r="G38" s="14">
        <f>計算!AG194</f>
        <v/>
      </c>
      <c r="H38" s="14">
        <f>G38-F38</f>
        <v/>
      </c>
    </row>
    <row r="39">
      <c r="A39" s="14" t="n">
        <v>1860000</v>
      </c>
      <c r="B39" s="15">
        <f>計算!AH195</f>
        <v/>
      </c>
      <c r="C39" s="14">
        <f>計算!AG195</f>
        <v/>
      </c>
      <c r="D39" s="14">
        <f>計算!AE195</f>
        <v/>
      </c>
      <c r="E39" s="14">
        <f>計算!AF195</f>
        <v/>
      </c>
      <c r="F39" s="14">
        <f>計算!AG196</f>
        <v/>
      </c>
      <c r="G39" s="14">
        <f>計算!AG197</f>
        <v/>
      </c>
      <c r="H39" s="14">
        <f>G39-F39</f>
        <v/>
      </c>
    </row>
    <row r="40">
      <c r="A40" s="14" t="n">
        <v>1870000</v>
      </c>
      <c r="B40" s="15">
        <f>計算!AH198</f>
        <v/>
      </c>
      <c r="C40" s="14">
        <f>計算!AG198</f>
        <v/>
      </c>
      <c r="D40" s="14">
        <f>計算!AE198</f>
        <v/>
      </c>
      <c r="E40" s="14">
        <f>計算!AF198</f>
        <v/>
      </c>
      <c r="F40" s="14">
        <f>計算!AG199</f>
        <v/>
      </c>
      <c r="G40" s="14">
        <f>計算!AG200</f>
        <v/>
      </c>
      <c r="H40" s="14">
        <f>G40-F40</f>
        <v/>
      </c>
    </row>
    <row r="41">
      <c r="A41" s="14" t="n">
        <v>1880000</v>
      </c>
      <c r="B41" s="15">
        <f>計算!AH201</f>
        <v/>
      </c>
      <c r="C41" s="14">
        <f>計算!AG201</f>
        <v/>
      </c>
      <c r="D41" s="14">
        <f>計算!AE201</f>
        <v/>
      </c>
      <c r="E41" s="14">
        <f>計算!AF201</f>
        <v/>
      </c>
      <c r="F41" s="14">
        <f>計算!AG202</f>
        <v/>
      </c>
      <c r="G41" s="14">
        <f>計算!AG203</f>
        <v/>
      </c>
      <c r="H41" s="14">
        <f>G41-F41</f>
        <v/>
      </c>
    </row>
    <row r="42">
      <c r="A42" s="14" t="n">
        <v>1890000</v>
      </c>
      <c r="B42" s="15">
        <f>計算!AH204</f>
        <v/>
      </c>
      <c r="C42" s="14">
        <f>計算!AG204</f>
        <v/>
      </c>
      <c r="D42" s="14">
        <f>計算!AE204</f>
        <v/>
      </c>
      <c r="E42" s="14">
        <f>計算!AF204</f>
        <v/>
      </c>
      <c r="F42" s="14">
        <f>計算!AG205</f>
        <v/>
      </c>
      <c r="G42" s="14">
        <f>計算!AG206</f>
        <v/>
      </c>
      <c r="H42" s="14">
        <f>G42-F42</f>
        <v/>
      </c>
    </row>
    <row r="43">
      <c r="A43" s="14" t="n">
        <v>1900000</v>
      </c>
      <c r="B43" s="15">
        <f>計算!AH207</f>
        <v/>
      </c>
      <c r="C43" s="14">
        <f>計算!AG207</f>
        <v/>
      </c>
      <c r="D43" s="14">
        <f>計算!AE207</f>
        <v/>
      </c>
      <c r="E43" s="14">
        <f>計算!AF207</f>
        <v/>
      </c>
      <c r="F43" s="14">
        <f>計算!AG208</f>
        <v/>
      </c>
      <c r="G43" s="14">
        <f>計算!AG209</f>
        <v/>
      </c>
      <c r="H43" s="14">
        <f>G43-F43</f>
        <v/>
      </c>
    </row>
    <row r="44">
      <c r="A44" s="14" t="n">
        <v>1910000</v>
      </c>
      <c r="B44" s="15">
        <f>計算!AH210</f>
        <v/>
      </c>
      <c r="C44" s="14">
        <f>計算!AG210</f>
        <v/>
      </c>
      <c r="D44" s="14">
        <f>計算!AE210</f>
        <v/>
      </c>
      <c r="E44" s="14">
        <f>計算!AF210</f>
        <v/>
      </c>
      <c r="F44" s="14">
        <f>計算!AG211</f>
        <v/>
      </c>
      <c r="G44" s="14">
        <f>計算!AG212</f>
        <v/>
      </c>
      <c r="H44" s="14">
        <f>G44-F44</f>
        <v/>
      </c>
    </row>
    <row r="45">
      <c r="A45" s="14" t="n">
        <v>1920000</v>
      </c>
      <c r="B45" s="15">
        <f>計算!AH213</f>
        <v/>
      </c>
      <c r="C45" s="14">
        <f>計算!AG213</f>
        <v/>
      </c>
      <c r="D45" s="14">
        <f>計算!AE213</f>
        <v/>
      </c>
      <c r="E45" s="14">
        <f>計算!AF213</f>
        <v/>
      </c>
      <c r="F45" s="14">
        <f>計算!AG214</f>
        <v/>
      </c>
      <c r="G45" s="14">
        <f>計算!AG215</f>
        <v/>
      </c>
      <c r="H45" s="14">
        <f>G45-F45</f>
        <v/>
      </c>
    </row>
    <row r="46">
      <c r="A46" s="14" t="n">
        <v>1930000</v>
      </c>
      <c r="B46" s="15">
        <f>計算!AH216</f>
        <v/>
      </c>
      <c r="C46" s="14">
        <f>計算!AG216</f>
        <v/>
      </c>
      <c r="D46" s="14">
        <f>計算!AE216</f>
        <v/>
      </c>
      <c r="E46" s="14">
        <f>計算!AF216</f>
        <v/>
      </c>
      <c r="F46" s="14">
        <f>計算!AG217</f>
        <v/>
      </c>
      <c r="G46" s="14">
        <f>計算!AG218</f>
        <v/>
      </c>
      <c r="H46" s="14">
        <f>G46-F46</f>
        <v/>
      </c>
    </row>
    <row r="47">
      <c r="A47" s="14" t="n">
        <v>1940000</v>
      </c>
      <c r="B47" s="15">
        <f>計算!AH219</f>
        <v/>
      </c>
      <c r="C47" s="14">
        <f>計算!AG219</f>
        <v/>
      </c>
      <c r="D47" s="14">
        <f>計算!AE219</f>
        <v/>
      </c>
      <c r="E47" s="14">
        <f>計算!AF219</f>
        <v/>
      </c>
      <c r="F47" s="14">
        <f>計算!AG220</f>
        <v/>
      </c>
      <c r="G47" s="14">
        <f>計算!AG221</f>
        <v/>
      </c>
      <c r="H47" s="14">
        <f>G47-F47</f>
        <v/>
      </c>
    </row>
    <row r="48">
      <c r="A48" s="14" t="n">
        <v>1950000</v>
      </c>
      <c r="B48" s="15">
        <f>計算!AH222</f>
        <v/>
      </c>
      <c r="C48" s="14">
        <f>計算!AG222</f>
        <v/>
      </c>
      <c r="D48" s="14">
        <f>計算!AE222</f>
        <v/>
      </c>
      <c r="E48" s="14">
        <f>計算!AF222</f>
        <v/>
      </c>
      <c r="F48" s="14">
        <f>計算!AG223</f>
        <v/>
      </c>
      <c r="G48" s="14">
        <f>計算!AG224</f>
        <v/>
      </c>
      <c r="H48" s="14">
        <f>G48-F48</f>
        <v/>
      </c>
    </row>
    <row r="49">
      <c r="A49" s="14" t="n">
        <v>1960000</v>
      </c>
      <c r="B49" s="15">
        <f>計算!AH225</f>
        <v/>
      </c>
      <c r="C49" s="14">
        <f>計算!AG225</f>
        <v/>
      </c>
      <c r="D49" s="14">
        <f>計算!AE225</f>
        <v/>
      </c>
      <c r="E49" s="14">
        <f>計算!AF225</f>
        <v/>
      </c>
      <c r="F49" s="14">
        <f>計算!AG226</f>
        <v/>
      </c>
      <c r="G49" s="14">
        <f>計算!AG227</f>
        <v/>
      </c>
      <c r="H49" s="14">
        <f>G49-F49</f>
        <v/>
      </c>
    </row>
    <row r="50">
      <c r="A50" s="14" t="n">
        <v>1970000</v>
      </c>
      <c r="B50" s="15">
        <f>計算!AH228</f>
        <v/>
      </c>
      <c r="C50" s="14">
        <f>計算!AG228</f>
        <v/>
      </c>
      <c r="D50" s="14">
        <f>計算!AE228</f>
        <v/>
      </c>
      <c r="E50" s="14">
        <f>計算!AF228</f>
        <v/>
      </c>
      <c r="F50" s="14">
        <f>計算!AG229</f>
        <v/>
      </c>
      <c r="G50" s="14">
        <f>計算!AG230</f>
        <v/>
      </c>
      <c r="H50" s="14">
        <f>G50-F50</f>
        <v/>
      </c>
    </row>
    <row r="51">
      <c r="A51" s="14" t="n">
        <v>1980000</v>
      </c>
      <c r="B51" s="15">
        <f>計算!AH231</f>
        <v/>
      </c>
      <c r="C51" s="14">
        <f>計算!AG231</f>
        <v/>
      </c>
      <c r="D51" s="14">
        <f>計算!AE231</f>
        <v/>
      </c>
      <c r="E51" s="14">
        <f>計算!AF231</f>
        <v/>
      </c>
      <c r="F51" s="14">
        <f>計算!AG232</f>
        <v/>
      </c>
      <c r="G51" s="14">
        <f>計算!AG233</f>
        <v/>
      </c>
      <c r="H51" s="14">
        <f>G51-F51</f>
        <v/>
      </c>
    </row>
    <row r="52">
      <c r="A52" s="14" t="n">
        <v>1990000</v>
      </c>
      <c r="B52" s="15">
        <f>計算!AH234</f>
        <v/>
      </c>
      <c r="C52" s="14">
        <f>計算!AG234</f>
        <v/>
      </c>
      <c r="D52" s="14">
        <f>計算!AE234</f>
        <v/>
      </c>
      <c r="E52" s="14">
        <f>計算!AF234</f>
        <v/>
      </c>
      <c r="F52" s="14">
        <f>計算!AG235</f>
        <v/>
      </c>
      <c r="G52" s="14">
        <f>計算!AG236</f>
        <v/>
      </c>
      <c r="H52" s="14">
        <f>G52-F52</f>
        <v/>
      </c>
    </row>
    <row r="53">
      <c r="A53" s="14" t="n">
        <v>2000000</v>
      </c>
      <c r="B53" s="15">
        <f>計算!AH237</f>
        <v/>
      </c>
      <c r="C53" s="14">
        <f>計算!AG237</f>
        <v/>
      </c>
      <c r="D53" s="14">
        <f>計算!AE237</f>
        <v/>
      </c>
      <c r="E53" s="14">
        <f>計算!AF237</f>
        <v/>
      </c>
      <c r="F53" s="14">
        <f>計算!AG238</f>
        <v/>
      </c>
      <c r="G53" s="14">
        <f>計算!AG239</f>
        <v/>
      </c>
      <c r="H53" s="14">
        <f>G53-F53</f>
        <v/>
      </c>
    </row>
    <row r="54">
      <c r="A54" s="14" t="n">
        <v>2010000</v>
      </c>
      <c r="B54" s="15">
        <f>計算!AH240</f>
        <v/>
      </c>
      <c r="C54" s="14">
        <f>計算!AG240</f>
        <v/>
      </c>
      <c r="D54" s="14">
        <f>計算!AE240</f>
        <v/>
      </c>
      <c r="E54" s="14">
        <f>計算!AF240</f>
        <v/>
      </c>
      <c r="F54" s="14">
        <f>計算!AG241</f>
        <v/>
      </c>
      <c r="G54" s="14">
        <f>計算!AG242</f>
        <v/>
      </c>
      <c r="H54" s="14">
        <f>G54-F54</f>
        <v/>
      </c>
    </row>
    <row r="55">
      <c r="A55" s="14" t="n">
        <v>2020000</v>
      </c>
      <c r="B55" s="15">
        <f>計算!AH243</f>
        <v/>
      </c>
      <c r="C55" s="14">
        <f>計算!AG243</f>
        <v/>
      </c>
      <c r="D55" s="14">
        <f>計算!AE243</f>
        <v/>
      </c>
      <c r="E55" s="14">
        <f>計算!AF243</f>
        <v/>
      </c>
      <c r="F55" s="14">
        <f>計算!AG244</f>
        <v/>
      </c>
      <c r="G55" s="14">
        <f>計算!AG245</f>
        <v/>
      </c>
      <c r="H55" s="14">
        <f>G55-F55</f>
        <v/>
      </c>
    </row>
    <row r="56">
      <c r="A56" s="14" t="n">
        <v>2030000</v>
      </c>
      <c r="B56" s="15">
        <f>計算!AH246</f>
        <v/>
      </c>
      <c r="C56" s="14">
        <f>計算!AG246</f>
        <v/>
      </c>
      <c r="D56" s="14">
        <f>計算!AE246</f>
        <v/>
      </c>
      <c r="E56" s="14">
        <f>計算!AF246</f>
        <v/>
      </c>
      <c r="F56" s="14">
        <f>計算!AG247</f>
        <v/>
      </c>
      <c r="G56" s="14">
        <f>計算!AG248</f>
        <v/>
      </c>
      <c r="H56" s="14">
        <f>G56-F56</f>
        <v/>
      </c>
    </row>
    <row r="57">
      <c r="A57" s="14" t="n">
        <v>2040000</v>
      </c>
      <c r="B57" s="15">
        <f>計算!AH249</f>
        <v/>
      </c>
      <c r="C57" s="14">
        <f>計算!AG249</f>
        <v/>
      </c>
      <c r="D57" s="14">
        <f>計算!AE249</f>
        <v/>
      </c>
      <c r="E57" s="14">
        <f>計算!AF249</f>
        <v/>
      </c>
      <c r="F57" s="14">
        <f>計算!AG250</f>
        <v/>
      </c>
      <c r="G57" s="14">
        <f>計算!AG251</f>
        <v/>
      </c>
      <c r="H57" s="14">
        <f>G57-F57</f>
        <v/>
      </c>
    </row>
    <row r="58">
      <c r="A58" s="14" t="n">
        <v>2050000</v>
      </c>
      <c r="B58" s="15">
        <f>計算!AH252</f>
        <v/>
      </c>
      <c r="C58" s="14">
        <f>計算!AG252</f>
        <v/>
      </c>
      <c r="D58" s="14">
        <f>計算!AE252</f>
        <v/>
      </c>
      <c r="E58" s="14">
        <f>計算!AF252</f>
        <v/>
      </c>
      <c r="F58" s="14">
        <f>計算!AG253</f>
        <v/>
      </c>
      <c r="G58" s="14">
        <f>計算!AG254</f>
        <v/>
      </c>
      <c r="H58" s="14">
        <f>G58-F58</f>
        <v/>
      </c>
    </row>
    <row r="59">
      <c r="A59" s="14" t="n">
        <v>2060000</v>
      </c>
      <c r="B59" s="15">
        <f>計算!AH255</f>
        <v/>
      </c>
      <c r="C59" s="14">
        <f>計算!AG255</f>
        <v/>
      </c>
      <c r="D59" s="14">
        <f>計算!AE255</f>
        <v/>
      </c>
      <c r="E59" s="14">
        <f>計算!AF255</f>
        <v/>
      </c>
      <c r="F59" s="14">
        <f>計算!AG256</f>
        <v/>
      </c>
      <c r="G59" s="14">
        <f>計算!AG257</f>
        <v/>
      </c>
      <c r="H59" s="14">
        <f>G59-F59</f>
        <v/>
      </c>
    </row>
    <row r="60">
      <c r="A60" s="14" t="n">
        <v>2070000</v>
      </c>
      <c r="B60" s="15">
        <f>計算!AH258</f>
        <v/>
      </c>
      <c r="C60" s="14">
        <f>計算!AG258</f>
        <v/>
      </c>
      <c r="D60" s="14">
        <f>計算!AE258</f>
        <v/>
      </c>
      <c r="E60" s="14">
        <f>計算!AF258</f>
        <v/>
      </c>
      <c r="F60" s="14">
        <f>計算!AG259</f>
        <v/>
      </c>
      <c r="G60" s="14">
        <f>計算!AG260</f>
        <v/>
      </c>
      <c r="H60" s="14">
        <f>G60-F60</f>
        <v/>
      </c>
    </row>
    <row r="61">
      <c r="A61" s="14" t="n">
        <v>2080000</v>
      </c>
      <c r="B61" s="15">
        <f>計算!AH261</f>
        <v/>
      </c>
      <c r="C61" s="14">
        <f>計算!AG261</f>
        <v/>
      </c>
      <c r="D61" s="14">
        <f>計算!AE261</f>
        <v/>
      </c>
      <c r="E61" s="14">
        <f>計算!AF261</f>
        <v/>
      </c>
      <c r="F61" s="14">
        <f>計算!AG262</f>
        <v/>
      </c>
      <c r="G61" s="14">
        <f>計算!AG263</f>
        <v/>
      </c>
      <c r="H61" s="14">
        <f>G61-F61</f>
        <v/>
      </c>
    </row>
    <row r="62">
      <c r="A62" s="14" t="n">
        <v>2090000</v>
      </c>
      <c r="B62" s="15">
        <f>計算!AH264</f>
        <v/>
      </c>
      <c r="C62" s="14">
        <f>計算!AG264</f>
        <v/>
      </c>
      <c r="D62" s="14">
        <f>計算!AE264</f>
        <v/>
      </c>
      <c r="E62" s="14">
        <f>計算!AF264</f>
        <v/>
      </c>
      <c r="F62" s="14">
        <f>計算!AG265</f>
        <v/>
      </c>
      <c r="G62" s="14">
        <f>計算!AG266</f>
        <v/>
      </c>
      <c r="H62" s="14">
        <f>G62-F62</f>
        <v/>
      </c>
    </row>
    <row r="63">
      <c r="A63" s="14" t="n">
        <v>2100000</v>
      </c>
      <c r="B63" s="15">
        <f>計算!AH267</f>
        <v/>
      </c>
      <c r="C63" s="14">
        <f>計算!AG267</f>
        <v/>
      </c>
      <c r="D63" s="14">
        <f>計算!AE267</f>
        <v/>
      </c>
      <c r="E63" s="14">
        <f>計算!AF267</f>
        <v/>
      </c>
      <c r="F63" s="14">
        <f>計算!AG268</f>
        <v/>
      </c>
      <c r="G63" s="14">
        <f>計算!AG269</f>
        <v/>
      </c>
      <c r="H63" s="14">
        <f>G63-F63</f>
        <v/>
      </c>
    </row>
    <row r="64">
      <c r="A64" s="14" t="n">
        <v>2110000</v>
      </c>
      <c r="B64" s="15">
        <f>計算!AH270</f>
        <v/>
      </c>
      <c r="C64" s="14">
        <f>計算!AG270</f>
        <v/>
      </c>
      <c r="D64" s="14">
        <f>計算!AE270</f>
        <v/>
      </c>
      <c r="E64" s="14">
        <f>計算!AF270</f>
        <v/>
      </c>
      <c r="F64" s="14">
        <f>計算!AG271</f>
        <v/>
      </c>
      <c r="G64" s="14">
        <f>計算!AG272</f>
        <v/>
      </c>
      <c r="H64" s="14">
        <f>G64-F64</f>
        <v/>
      </c>
    </row>
    <row r="65">
      <c r="A65" s="14" t="n">
        <v>2120000</v>
      </c>
      <c r="B65" s="15">
        <f>計算!AH273</f>
        <v/>
      </c>
      <c r="C65" s="14">
        <f>計算!AG273</f>
        <v/>
      </c>
      <c r="D65" s="14">
        <f>計算!AE273</f>
        <v/>
      </c>
      <c r="E65" s="14">
        <f>計算!AF273</f>
        <v/>
      </c>
      <c r="F65" s="14">
        <f>計算!AG274</f>
        <v/>
      </c>
      <c r="G65" s="14">
        <f>計算!AG275</f>
        <v/>
      </c>
      <c r="H65" s="14">
        <f>G65-F65</f>
        <v/>
      </c>
    </row>
    <row r="66">
      <c r="A66" s="14" t="n">
        <v>2130000</v>
      </c>
      <c r="B66" s="15">
        <f>計算!AH276</f>
        <v/>
      </c>
      <c r="C66" s="14">
        <f>計算!AG276</f>
        <v/>
      </c>
      <c r="D66" s="14">
        <f>計算!AE276</f>
        <v/>
      </c>
      <c r="E66" s="14">
        <f>計算!AF276</f>
        <v/>
      </c>
      <c r="F66" s="14">
        <f>計算!AG277</f>
        <v/>
      </c>
      <c r="G66" s="14">
        <f>計算!AG278</f>
        <v/>
      </c>
      <c r="H66" s="14">
        <f>G66-F66</f>
        <v/>
      </c>
    </row>
    <row r="67">
      <c r="A67" s="14" t="n">
        <v>2140000</v>
      </c>
      <c r="B67" s="15">
        <f>計算!AH279</f>
        <v/>
      </c>
      <c r="C67" s="14">
        <f>計算!AG279</f>
        <v/>
      </c>
      <c r="D67" s="14">
        <f>計算!AE279</f>
        <v/>
      </c>
      <c r="E67" s="14">
        <f>計算!AF279</f>
        <v/>
      </c>
      <c r="F67" s="14">
        <f>計算!AG280</f>
        <v/>
      </c>
      <c r="G67" s="14">
        <f>計算!AG281</f>
        <v/>
      </c>
      <c r="H67" s="14">
        <f>G67-F67</f>
        <v/>
      </c>
    </row>
    <row r="68">
      <c r="A68" s="14" t="n">
        <v>2150000</v>
      </c>
      <c r="B68" s="15">
        <f>計算!AH282</f>
        <v/>
      </c>
      <c r="C68" s="14">
        <f>計算!AG282</f>
        <v/>
      </c>
      <c r="D68" s="14">
        <f>計算!AE282</f>
        <v/>
      </c>
      <c r="E68" s="14">
        <f>計算!AF282</f>
        <v/>
      </c>
      <c r="F68" s="14">
        <f>計算!AG283</f>
        <v/>
      </c>
      <c r="G68" s="14">
        <f>計算!AG284</f>
        <v/>
      </c>
      <c r="H68" s="14">
        <f>G68-F68</f>
        <v/>
      </c>
    </row>
    <row r="69">
      <c r="A69" s="14" t="n">
        <v>2160000</v>
      </c>
      <c r="B69" s="15">
        <f>計算!AH285</f>
        <v/>
      </c>
      <c r="C69" s="14">
        <f>計算!AG285</f>
        <v/>
      </c>
      <c r="D69" s="14">
        <f>計算!AE285</f>
        <v/>
      </c>
      <c r="E69" s="14">
        <f>計算!AF285</f>
        <v/>
      </c>
      <c r="F69" s="14">
        <f>計算!AG286</f>
        <v/>
      </c>
      <c r="G69" s="14">
        <f>計算!AG287</f>
        <v/>
      </c>
      <c r="H69" s="14">
        <f>G69-F69</f>
        <v/>
      </c>
    </row>
    <row r="70">
      <c r="A70" s="14" t="n">
        <v>2170000</v>
      </c>
      <c r="B70" s="15">
        <f>計算!AH288</f>
        <v/>
      </c>
      <c r="C70" s="14">
        <f>計算!AG288</f>
        <v/>
      </c>
      <c r="D70" s="14">
        <f>計算!AE288</f>
        <v/>
      </c>
      <c r="E70" s="14">
        <f>計算!AF288</f>
        <v/>
      </c>
      <c r="F70" s="14">
        <f>計算!AG289</f>
        <v/>
      </c>
      <c r="G70" s="14">
        <f>計算!AG290</f>
        <v/>
      </c>
      <c r="H70" s="14">
        <f>G70-F70</f>
        <v/>
      </c>
    </row>
    <row r="71">
      <c r="A71" s="14" t="n">
        <v>2180000</v>
      </c>
      <c r="B71" s="15">
        <f>計算!AH291</f>
        <v/>
      </c>
      <c r="C71" s="14">
        <f>計算!AG291</f>
        <v/>
      </c>
      <c r="D71" s="14">
        <f>計算!AE291</f>
        <v/>
      </c>
      <c r="E71" s="14">
        <f>計算!AF291</f>
        <v/>
      </c>
      <c r="F71" s="14">
        <f>計算!AG292</f>
        <v/>
      </c>
      <c r="G71" s="14">
        <f>計算!AG293</f>
        <v/>
      </c>
      <c r="H71" s="14">
        <f>G71-F71</f>
        <v/>
      </c>
    </row>
    <row r="72">
      <c r="A72" s="14" t="n">
        <v>2190000</v>
      </c>
      <c r="B72" s="15">
        <f>計算!AH294</f>
        <v/>
      </c>
      <c r="C72" s="14">
        <f>計算!AG294</f>
        <v/>
      </c>
      <c r="D72" s="14">
        <f>計算!AE294</f>
        <v/>
      </c>
      <c r="E72" s="14">
        <f>計算!AF294</f>
        <v/>
      </c>
      <c r="F72" s="14">
        <f>計算!AG295</f>
        <v/>
      </c>
      <c r="G72" s="14">
        <f>計算!AG296</f>
        <v/>
      </c>
      <c r="H72" s="14">
        <f>G72-F72</f>
        <v/>
      </c>
    </row>
    <row r="73">
      <c r="A73" s="14" t="n">
        <v>2200000</v>
      </c>
      <c r="B73" s="15">
        <f>計算!AH297</f>
        <v/>
      </c>
      <c r="C73" s="14">
        <f>計算!AG297</f>
        <v/>
      </c>
      <c r="D73" s="14">
        <f>計算!AE297</f>
        <v/>
      </c>
      <c r="E73" s="14">
        <f>計算!AF297</f>
        <v/>
      </c>
      <c r="F73" s="14">
        <f>計算!AG298</f>
        <v/>
      </c>
      <c r="G73" s="14">
        <f>計算!AG299</f>
        <v/>
      </c>
      <c r="H73" s="14">
        <f>G73-F73</f>
        <v/>
      </c>
    </row>
    <row r="74">
      <c r="A74" s="14" t="n">
        <v>2210000</v>
      </c>
      <c r="B74" s="15">
        <f>計算!AH300</f>
        <v/>
      </c>
      <c r="C74" s="14">
        <f>計算!AG300</f>
        <v/>
      </c>
      <c r="D74" s="14">
        <f>計算!AE300</f>
        <v/>
      </c>
      <c r="E74" s="14">
        <f>計算!AF300</f>
        <v/>
      </c>
      <c r="F74" s="14">
        <f>計算!AG301</f>
        <v/>
      </c>
      <c r="G74" s="14">
        <f>計算!AG302</f>
        <v/>
      </c>
      <c r="H74" s="14">
        <f>G74-F74</f>
        <v/>
      </c>
    </row>
    <row r="75">
      <c r="A75" s="14" t="n">
        <v>2220000</v>
      </c>
      <c r="B75" s="15">
        <f>計算!AH303</f>
        <v/>
      </c>
      <c r="C75" s="14">
        <f>計算!AG303</f>
        <v/>
      </c>
      <c r="D75" s="14">
        <f>計算!AE303</f>
        <v/>
      </c>
      <c r="E75" s="14">
        <f>計算!AF303</f>
        <v/>
      </c>
      <c r="F75" s="14">
        <f>計算!AG304</f>
        <v/>
      </c>
      <c r="G75" s="14">
        <f>計算!AG305</f>
        <v/>
      </c>
      <c r="H75" s="14">
        <f>G75-F75</f>
        <v/>
      </c>
    </row>
    <row r="76">
      <c r="A76" s="14" t="n">
        <v>2230000</v>
      </c>
      <c r="B76" s="15">
        <f>計算!AH306</f>
        <v/>
      </c>
      <c r="C76" s="14">
        <f>計算!AG306</f>
        <v/>
      </c>
      <c r="D76" s="14">
        <f>計算!AE306</f>
        <v/>
      </c>
      <c r="E76" s="14">
        <f>計算!AF306</f>
        <v/>
      </c>
      <c r="F76" s="14">
        <f>計算!AG307</f>
        <v/>
      </c>
      <c r="G76" s="14">
        <f>計算!AG308</f>
        <v/>
      </c>
      <c r="H76" s="14">
        <f>G76-F76</f>
        <v/>
      </c>
    </row>
    <row r="77">
      <c r="A77" s="14" t="n">
        <v>2240000</v>
      </c>
      <c r="B77" s="15">
        <f>計算!AH309</f>
        <v/>
      </c>
      <c r="C77" s="14">
        <f>計算!AG309</f>
        <v/>
      </c>
      <c r="D77" s="14">
        <f>計算!AE309</f>
        <v/>
      </c>
      <c r="E77" s="14">
        <f>計算!AF309</f>
        <v/>
      </c>
      <c r="F77" s="14">
        <f>計算!AG310</f>
        <v/>
      </c>
      <c r="G77" s="14">
        <f>計算!AG311</f>
        <v/>
      </c>
      <c r="H77" s="14">
        <f>G77-F77</f>
        <v/>
      </c>
    </row>
    <row r="78">
      <c r="A78" s="14" t="n">
        <v>2250000</v>
      </c>
      <c r="B78" s="15">
        <f>計算!AH312</f>
        <v/>
      </c>
      <c r="C78" s="14">
        <f>計算!AG312</f>
        <v/>
      </c>
      <c r="D78" s="14">
        <f>計算!AE312</f>
        <v/>
      </c>
      <c r="E78" s="14">
        <f>計算!AF312</f>
        <v/>
      </c>
      <c r="F78" s="14">
        <f>計算!AG313</f>
        <v/>
      </c>
      <c r="G78" s="14">
        <f>計算!AG314</f>
        <v/>
      </c>
      <c r="H78" s="14">
        <f>G78-F78</f>
        <v/>
      </c>
    </row>
    <row r="79">
      <c r="A79" s="14" t="n">
        <v>2260000</v>
      </c>
      <c r="B79" s="15">
        <f>計算!AH315</f>
        <v/>
      </c>
      <c r="C79" s="14">
        <f>計算!AG315</f>
        <v/>
      </c>
      <c r="D79" s="14">
        <f>計算!AE315</f>
        <v/>
      </c>
      <c r="E79" s="14">
        <f>計算!AF315</f>
        <v/>
      </c>
      <c r="F79" s="14">
        <f>計算!AG316</f>
        <v/>
      </c>
      <c r="G79" s="14">
        <f>計算!AG317</f>
        <v/>
      </c>
      <c r="H79" s="14">
        <f>G79-F79</f>
        <v/>
      </c>
    </row>
    <row r="80">
      <c r="A80" s="14" t="n">
        <v>2270000</v>
      </c>
      <c r="B80" s="15">
        <f>計算!AH318</f>
        <v/>
      </c>
      <c r="C80" s="14">
        <f>計算!AG318</f>
        <v/>
      </c>
      <c r="D80" s="14">
        <f>計算!AE318</f>
        <v/>
      </c>
      <c r="E80" s="14">
        <f>計算!AF318</f>
        <v/>
      </c>
      <c r="F80" s="14">
        <f>計算!AG319</f>
        <v/>
      </c>
      <c r="G80" s="14">
        <f>計算!AG320</f>
        <v/>
      </c>
      <c r="H80" s="14">
        <f>G80-F80</f>
        <v/>
      </c>
    </row>
    <row r="81">
      <c r="A81" s="14" t="n">
        <v>2280000</v>
      </c>
      <c r="B81" s="15">
        <f>計算!AH321</f>
        <v/>
      </c>
      <c r="C81" s="14">
        <f>計算!AG321</f>
        <v/>
      </c>
      <c r="D81" s="14">
        <f>計算!AE321</f>
        <v/>
      </c>
      <c r="E81" s="14">
        <f>計算!AF321</f>
        <v/>
      </c>
      <c r="F81" s="14">
        <f>計算!AG322</f>
        <v/>
      </c>
      <c r="G81" s="14">
        <f>計算!AG323</f>
        <v/>
      </c>
      <c r="H81" s="14">
        <f>G81-F81</f>
        <v/>
      </c>
    </row>
    <row r="82">
      <c r="A82" s="14" t="n">
        <v>2290000</v>
      </c>
      <c r="B82" s="15">
        <f>計算!AH324</f>
        <v/>
      </c>
      <c r="C82" s="14">
        <f>計算!AG324</f>
        <v/>
      </c>
      <c r="D82" s="14">
        <f>計算!AE324</f>
        <v/>
      </c>
      <c r="E82" s="14">
        <f>計算!AF324</f>
        <v/>
      </c>
      <c r="F82" s="14">
        <f>計算!AG325</f>
        <v/>
      </c>
      <c r="G82" s="14">
        <f>計算!AG326</f>
        <v/>
      </c>
      <c r="H82" s="14">
        <f>G82-F82</f>
        <v/>
      </c>
    </row>
    <row r="83">
      <c r="A83" s="14" t="n">
        <v>2300000</v>
      </c>
      <c r="B83" s="15">
        <f>計算!AH327</f>
        <v/>
      </c>
      <c r="C83" s="14">
        <f>計算!AG327</f>
        <v/>
      </c>
      <c r="D83" s="14">
        <f>計算!AE327</f>
        <v/>
      </c>
      <c r="E83" s="14">
        <f>計算!AF327</f>
        <v/>
      </c>
      <c r="F83" s="14">
        <f>計算!AG328</f>
        <v/>
      </c>
      <c r="G83" s="14">
        <f>計算!AG329</f>
        <v/>
      </c>
      <c r="H83" s="14">
        <f>G83-F83</f>
        <v/>
      </c>
    </row>
    <row r="84">
      <c r="A84" s="14" t="n">
        <v>2310000</v>
      </c>
      <c r="B84" s="15">
        <f>計算!AH330</f>
        <v/>
      </c>
      <c r="C84" s="14">
        <f>計算!AG330</f>
        <v/>
      </c>
      <c r="D84" s="14">
        <f>計算!AE330</f>
        <v/>
      </c>
      <c r="E84" s="14">
        <f>計算!AF330</f>
        <v/>
      </c>
      <c r="F84" s="14">
        <f>計算!AG331</f>
        <v/>
      </c>
      <c r="G84" s="14">
        <f>計算!AG332</f>
        <v/>
      </c>
      <c r="H84" s="14">
        <f>G84-F84</f>
        <v/>
      </c>
    </row>
    <row r="85">
      <c r="A85" s="14" t="n">
        <v>2320000</v>
      </c>
      <c r="B85" s="15">
        <f>計算!AH333</f>
        <v/>
      </c>
      <c r="C85" s="14">
        <f>計算!AG333</f>
        <v/>
      </c>
      <c r="D85" s="14">
        <f>計算!AE333</f>
        <v/>
      </c>
      <c r="E85" s="14">
        <f>計算!AF333</f>
        <v/>
      </c>
      <c r="F85" s="14">
        <f>計算!AG334</f>
        <v/>
      </c>
      <c r="G85" s="14">
        <f>計算!AG335</f>
        <v/>
      </c>
      <c r="H85" s="14">
        <f>G85-F85</f>
        <v/>
      </c>
    </row>
    <row r="86">
      <c r="A86" s="14" t="n">
        <v>2330000</v>
      </c>
      <c r="B86" s="15">
        <f>計算!AH336</f>
        <v/>
      </c>
      <c r="C86" s="14">
        <f>計算!AG336</f>
        <v/>
      </c>
      <c r="D86" s="14">
        <f>計算!AE336</f>
        <v/>
      </c>
      <c r="E86" s="14">
        <f>計算!AF336</f>
        <v/>
      </c>
      <c r="F86" s="14">
        <f>計算!AG337</f>
        <v/>
      </c>
      <c r="G86" s="14">
        <f>計算!AG338</f>
        <v/>
      </c>
      <c r="H86" s="14">
        <f>G86-F86</f>
        <v/>
      </c>
    </row>
    <row r="87">
      <c r="A87" s="14" t="n">
        <v>2340000</v>
      </c>
      <c r="B87" s="15">
        <f>計算!AH339</f>
        <v/>
      </c>
      <c r="C87" s="14">
        <f>計算!AG339</f>
        <v/>
      </c>
      <c r="D87" s="14">
        <f>計算!AE339</f>
        <v/>
      </c>
      <c r="E87" s="14">
        <f>計算!AF339</f>
        <v/>
      </c>
      <c r="F87" s="14">
        <f>計算!AG340</f>
        <v/>
      </c>
      <c r="G87" s="14">
        <f>計算!AG341</f>
        <v/>
      </c>
      <c r="H87" s="14">
        <f>G87-F87</f>
        <v/>
      </c>
    </row>
    <row r="88">
      <c r="A88" s="14" t="n">
        <v>2350000</v>
      </c>
      <c r="B88" s="15">
        <f>計算!AH342</f>
        <v/>
      </c>
      <c r="C88" s="14">
        <f>計算!AG342</f>
        <v/>
      </c>
      <c r="D88" s="14">
        <f>計算!AE342</f>
        <v/>
      </c>
      <c r="E88" s="14">
        <f>計算!AF342</f>
        <v/>
      </c>
      <c r="F88" s="14">
        <f>計算!AG343</f>
        <v/>
      </c>
      <c r="G88" s="14">
        <f>計算!AG344</f>
        <v/>
      </c>
      <c r="H88" s="14">
        <f>G88-F88</f>
        <v/>
      </c>
    </row>
    <row r="89">
      <c r="A89" s="14" t="n">
        <v>2360000</v>
      </c>
      <c r="B89" s="15">
        <f>計算!AH345</f>
        <v/>
      </c>
      <c r="C89" s="14">
        <f>計算!AG345</f>
        <v/>
      </c>
      <c r="D89" s="14">
        <f>計算!AE345</f>
        <v/>
      </c>
      <c r="E89" s="14">
        <f>計算!AF345</f>
        <v/>
      </c>
      <c r="F89" s="14">
        <f>計算!AG346</f>
        <v/>
      </c>
      <c r="G89" s="14">
        <f>計算!AG347</f>
        <v/>
      </c>
      <c r="H89" s="14">
        <f>G89-F89</f>
        <v/>
      </c>
    </row>
    <row r="90">
      <c r="A90" s="14" t="n">
        <v>2370000</v>
      </c>
      <c r="B90" s="15">
        <f>計算!AH348</f>
        <v/>
      </c>
      <c r="C90" s="14">
        <f>計算!AG348</f>
        <v/>
      </c>
      <c r="D90" s="14">
        <f>計算!AE348</f>
        <v/>
      </c>
      <c r="E90" s="14">
        <f>計算!AF348</f>
        <v/>
      </c>
      <c r="F90" s="14">
        <f>計算!AG349</f>
        <v/>
      </c>
      <c r="G90" s="14">
        <f>計算!AG350</f>
        <v/>
      </c>
      <c r="H90" s="14">
        <f>G90-F90</f>
        <v/>
      </c>
    </row>
    <row r="91">
      <c r="A91" s="14" t="n">
        <v>2380000</v>
      </c>
      <c r="B91" s="15">
        <f>計算!AH351</f>
        <v/>
      </c>
      <c r="C91" s="14">
        <f>計算!AG351</f>
        <v/>
      </c>
      <c r="D91" s="14">
        <f>計算!AE351</f>
        <v/>
      </c>
      <c r="E91" s="14">
        <f>計算!AF351</f>
        <v/>
      </c>
      <c r="F91" s="14">
        <f>計算!AG352</f>
        <v/>
      </c>
      <c r="G91" s="14">
        <f>計算!AG353</f>
        <v/>
      </c>
      <c r="H91" s="14">
        <f>G91-F91</f>
        <v/>
      </c>
    </row>
    <row r="92">
      <c r="A92" s="14" t="n">
        <v>2390000</v>
      </c>
      <c r="B92" s="15">
        <f>計算!AH354</f>
        <v/>
      </c>
      <c r="C92" s="14">
        <f>計算!AG354</f>
        <v/>
      </c>
      <c r="D92" s="14">
        <f>計算!AE354</f>
        <v/>
      </c>
      <c r="E92" s="14">
        <f>計算!AF354</f>
        <v/>
      </c>
      <c r="F92" s="14">
        <f>計算!AG355</f>
        <v/>
      </c>
      <c r="G92" s="14">
        <f>計算!AG356</f>
        <v/>
      </c>
      <c r="H92" s="14">
        <f>G92-F92</f>
        <v/>
      </c>
    </row>
    <row r="93">
      <c r="A93" s="14" t="n">
        <v>2400000</v>
      </c>
      <c r="B93" s="15">
        <f>計算!AH357</f>
        <v/>
      </c>
      <c r="C93" s="14">
        <f>計算!AG357</f>
        <v/>
      </c>
      <c r="D93" s="14">
        <f>計算!AE357</f>
        <v/>
      </c>
      <c r="E93" s="14">
        <f>計算!AF357</f>
        <v/>
      </c>
      <c r="F93" s="14">
        <f>計算!AG358</f>
        <v/>
      </c>
      <c r="G93" s="14">
        <f>計算!AG359</f>
        <v/>
      </c>
      <c r="H93" s="14">
        <f>G93-F93</f>
        <v/>
      </c>
    </row>
    <row r="94">
      <c r="A94" s="14" t="n">
        <v>2410000</v>
      </c>
      <c r="B94" s="15">
        <f>計算!AH360</f>
        <v/>
      </c>
      <c r="C94" s="14">
        <f>計算!AG360</f>
        <v/>
      </c>
      <c r="D94" s="14">
        <f>計算!AE360</f>
        <v/>
      </c>
      <c r="E94" s="14">
        <f>計算!AF360</f>
        <v/>
      </c>
      <c r="F94" s="14">
        <f>計算!AG361</f>
        <v/>
      </c>
      <c r="G94" s="14">
        <f>計算!AG362</f>
        <v/>
      </c>
      <c r="H94" s="14">
        <f>G94-F94</f>
        <v/>
      </c>
    </row>
    <row r="95">
      <c r="A95" s="14" t="n">
        <v>2420000</v>
      </c>
      <c r="B95" s="15">
        <f>計算!AH363</f>
        <v/>
      </c>
      <c r="C95" s="14">
        <f>計算!AG363</f>
        <v/>
      </c>
      <c r="D95" s="14">
        <f>計算!AE363</f>
        <v/>
      </c>
      <c r="E95" s="14">
        <f>計算!AF363</f>
        <v/>
      </c>
      <c r="F95" s="14">
        <f>計算!AG364</f>
        <v/>
      </c>
      <c r="G95" s="14">
        <f>計算!AG365</f>
        <v/>
      </c>
      <c r="H95" s="14">
        <f>G95-F95</f>
        <v/>
      </c>
    </row>
    <row r="96">
      <c r="A96" s="14" t="n">
        <v>2430000</v>
      </c>
      <c r="B96" s="15">
        <f>計算!AH366</f>
        <v/>
      </c>
      <c r="C96" s="14">
        <f>計算!AG366</f>
        <v/>
      </c>
      <c r="D96" s="14">
        <f>計算!AE366</f>
        <v/>
      </c>
      <c r="E96" s="14">
        <f>計算!AF366</f>
        <v/>
      </c>
      <c r="F96" s="14">
        <f>計算!AG367</f>
        <v/>
      </c>
      <c r="G96" s="14">
        <f>計算!AG368</f>
        <v/>
      </c>
      <c r="H96" s="14">
        <f>G96-F96</f>
        <v/>
      </c>
    </row>
    <row r="97">
      <c r="A97" s="14" t="n">
        <v>2440000</v>
      </c>
      <c r="B97" s="15">
        <f>計算!AH369</f>
        <v/>
      </c>
      <c r="C97" s="14">
        <f>計算!AG369</f>
        <v/>
      </c>
      <c r="D97" s="14">
        <f>計算!AE369</f>
        <v/>
      </c>
      <c r="E97" s="14">
        <f>計算!AF369</f>
        <v/>
      </c>
      <c r="F97" s="14">
        <f>計算!AG370</f>
        <v/>
      </c>
      <c r="G97" s="14">
        <f>計算!AG371</f>
        <v/>
      </c>
      <c r="H97" s="14">
        <f>G97-F97</f>
        <v/>
      </c>
    </row>
    <row r="98">
      <c r="A98" s="14" t="n">
        <v>2450000</v>
      </c>
      <c r="B98" s="15">
        <f>計算!AH372</f>
        <v/>
      </c>
      <c r="C98" s="14">
        <f>計算!AG372</f>
        <v/>
      </c>
      <c r="D98" s="14">
        <f>計算!AE372</f>
        <v/>
      </c>
      <c r="E98" s="14">
        <f>計算!AF372</f>
        <v/>
      </c>
      <c r="F98" s="14">
        <f>計算!AG373</f>
        <v/>
      </c>
      <c r="G98" s="14">
        <f>計算!AG374</f>
        <v/>
      </c>
      <c r="H98" s="14">
        <f>G98-F98</f>
        <v/>
      </c>
    </row>
    <row r="99">
      <c r="A99" s="14" t="n">
        <v>2460000</v>
      </c>
      <c r="B99" s="15">
        <f>計算!AH375</f>
        <v/>
      </c>
      <c r="C99" s="14">
        <f>計算!AG375</f>
        <v/>
      </c>
      <c r="D99" s="14">
        <f>計算!AE375</f>
        <v/>
      </c>
      <c r="E99" s="14">
        <f>計算!AF375</f>
        <v/>
      </c>
      <c r="F99" s="14">
        <f>計算!AG376</f>
        <v/>
      </c>
      <c r="G99" s="14">
        <f>計算!AG377</f>
        <v/>
      </c>
      <c r="H99" s="14">
        <f>G99-F99</f>
        <v/>
      </c>
    </row>
    <row r="100">
      <c r="A100" s="14" t="n">
        <v>2470000</v>
      </c>
      <c r="B100" s="15">
        <f>計算!AH378</f>
        <v/>
      </c>
      <c r="C100" s="14">
        <f>計算!AG378</f>
        <v/>
      </c>
      <c r="D100" s="14">
        <f>計算!AE378</f>
        <v/>
      </c>
      <c r="E100" s="14">
        <f>計算!AF378</f>
        <v/>
      </c>
      <c r="F100" s="14">
        <f>計算!AG379</f>
        <v/>
      </c>
      <c r="G100" s="14">
        <f>計算!AG380</f>
        <v/>
      </c>
      <c r="H100" s="14">
        <f>G100-F100</f>
        <v/>
      </c>
    </row>
    <row r="101">
      <c r="A101" s="14" t="n">
        <v>2480000</v>
      </c>
      <c r="B101" s="15">
        <f>計算!AH381</f>
        <v/>
      </c>
      <c r="C101" s="14">
        <f>計算!AG381</f>
        <v/>
      </c>
      <c r="D101" s="14">
        <f>計算!AE381</f>
        <v/>
      </c>
      <c r="E101" s="14">
        <f>計算!AF381</f>
        <v/>
      </c>
      <c r="F101" s="14">
        <f>計算!AG382</f>
        <v/>
      </c>
      <c r="G101" s="14">
        <f>計算!AG383</f>
        <v/>
      </c>
      <c r="H101" s="14">
        <f>G101-F101</f>
        <v/>
      </c>
    </row>
    <row r="102">
      <c r="A102" s="14" t="n">
        <v>2490000</v>
      </c>
      <c r="B102" s="15">
        <f>計算!AH384</f>
        <v/>
      </c>
      <c r="C102" s="14">
        <f>計算!AG384</f>
        <v/>
      </c>
      <c r="D102" s="14">
        <f>計算!AE384</f>
        <v/>
      </c>
      <c r="E102" s="14">
        <f>計算!AF384</f>
        <v/>
      </c>
      <c r="F102" s="14">
        <f>計算!AG385</f>
        <v/>
      </c>
      <c r="G102" s="14">
        <f>計算!AG386</f>
        <v/>
      </c>
      <c r="H102" s="14">
        <f>G102-F102</f>
        <v/>
      </c>
    </row>
    <row r="103">
      <c r="A103" s="14" t="n">
        <v>2500000</v>
      </c>
      <c r="B103" s="15">
        <f>計算!AH387</f>
        <v/>
      </c>
      <c r="C103" s="14">
        <f>計算!AG387</f>
        <v/>
      </c>
      <c r="D103" s="14">
        <f>計算!AE387</f>
        <v/>
      </c>
      <c r="E103" s="14">
        <f>計算!AF387</f>
        <v/>
      </c>
      <c r="F103" s="14">
        <f>計算!AG388</f>
        <v/>
      </c>
      <c r="G103" s="14">
        <f>計算!AG389</f>
        <v/>
      </c>
      <c r="H103" s="14">
        <f>G103-F103</f>
        <v/>
      </c>
    </row>
    <row r="104">
      <c r="A104" s="14" t="n">
        <v>2510000</v>
      </c>
      <c r="B104" s="15">
        <f>計算!AH390</f>
        <v/>
      </c>
      <c r="C104" s="14">
        <f>計算!AG390</f>
        <v/>
      </c>
      <c r="D104" s="14">
        <f>計算!AE390</f>
        <v/>
      </c>
      <c r="E104" s="14">
        <f>計算!AF390</f>
        <v/>
      </c>
      <c r="F104" s="14">
        <f>計算!AG391</f>
        <v/>
      </c>
      <c r="G104" s="14">
        <f>計算!AG392</f>
        <v/>
      </c>
      <c r="H104" s="14">
        <f>G104-F104</f>
        <v/>
      </c>
    </row>
    <row r="105">
      <c r="A105" s="14" t="n">
        <v>2520000</v>
      </c>
      <c r="B105" s="15">
        <f>計算!AH393</f>
        <v/>
      </c>
      <c r="C105" s="14">
        <f>計算!AG393</f>
        <v/>
      </c>
      <c r="D105" s="14">
        <f>計算!AE393</f>
        <v/>
      </c>
      <c r="E105" s="14">
        <f>計算!AF393</f>
        <v/>
      </c>
      <c r="F105" s="14">
        <f>計算!AG394</f>
        <v/>
      </c>
      <c r="G105" s="14">
        <f>計算!AG395</f>
        <v/>
      </c>
      <c r="H105" s="14">
        <f>G105-F105</f>
        <v/>
      </c>
    </row>
    <row r="106">
      <c r="A106" s="14" t="n">
        <v>2530000</v>
      </c>
      <c r="B106" s="15">
        <f>計算!AH396</f>
        <v/>
      </c>
      <c r="C106" s="14">
        <f>計算!AG396</f>
        <v/>
      </c>
      <c r="D106" s="14">
        <f>計算!AE396</f>
        <v/>
      </c>
      <c r="E106" s="14">
        <f>計算!AF396</f>
        <v/>
      </c>
      <c r="F106" s="14">
        <f>計算!AG397</f>
        <v/>
      </c>
      <c r="G106" s="14">
        <f>計算!AG398</f>
        <v/>
      </c>
      <c r="H106" s="14">
        <f>G106-F106</f>
        <v/>
      </c>
    </row>
    <row r="107">
      <c r="A107" s="14" t="n">
        <v>2540000</v>
      </c>
      <c r="B107" s="15">
        <f>計算!AH399</f>
        <v/>
      </c>
      <c r="C107" s="14">
        <f>計算!AG399</f>
        <v/>
      </c>
      <c r="D107" s="14">
        <f>計算!AE399</f>
        <v/>
      </c>
      <c r="E107" s="14">
        <f>計算!AF399</f>
        <v/>
      </c>
      <c r="F107" s="14">
        <f>計算!AG400</f>
        <v/>
      </c>
      <c r="G107" s="14">
        <f>計算!AG401</f>
        <v/>
      </c>
      <c r="H107" s="14">
        <f>G107-F107</f>
        <v/>
      </c>
    </row>
    <row r="108">
      <c r="A108" s="14" t="n">
        <v>2550000</v>
      </c>
      <c r="B108" s="15">
        <f>計算!AH402</f>
        <v/>
      </c>
      <c r="C108" s="14">
        <f>計算!AG402</f>
        <v/>
      </c>
      <c r="D108" s="14">
        <f>計算!AE402</f>
        <v/>
      </c>
      <c r="E108" s="14">
        <f>計算!AF402</f>
        <v/>
      </c>
      <c r="F108" s="14">
        <f>計算!AG403</f>
        <v/>
      </c>
      <c r="G108" s="14">
        <f>計算!AG404</f>
        <v/>
      </c>
      <c r="H108" s="14">
        <f>G108-F108</f>
        <v/>
      </c>
    </row>
    <row r="109">
      <c r="A109" s="14" t="n">
        <v>2560000</v>
      </c>
      <c r="B109" s="15">
        <f>計算!AH405</f>
        <v/>
      </c>
      <c r="C109" s="14">
        <f>計算!AG405</f>
        <v/>
      </c>
      <c r="D109" s="14">
        <f>計算!AE405</f>
        <v/>
      </c>
      <c r="E109" s="14">
        <f>計算!AF405</f>
        <v/>
      </c>
      <c r="F109" s="14">
        <f>計算!AG406</f>
        <v/>
      </c>
      <c r="G109" s="14">
        <f>計算!AG407</f>
        <v/>
      </c>
      <c r="H109" s="14">
        <f>G109-F109</f>
        <v/>
      </c>
    </row>
    <row r="110">
      <c r="A110" s="14" t="n">
        <v>2570000</v>
      </c>
      <c r="B110" s="15">
        <f>計算!AH408</f>
        <v/>
      </c>
      <c r="C110" s="14">
        <f>計算!AG408</f>
        <v/>
      </c>
      <c r="D110" s="14">
        <f>計算!AE408</f>
        <v/>
      </c>
      <c r="E110" s="14">
        <f>計算!AF408</f>
        <v/>
      </c>
      <c r="F110" s="14">
        <f>計算!AG409</f>
        <v/>
      </c>
      <c r="G110" s="14">
        <f>計算!AG410</f>
        <v/>
      </c>
      <c r="H110" s="14">
        <f>G110-F110</f>
        <v/>
      </c>
    </row>
    <row r="111">
      <c r="A111" s="14" t="n">
        <v>2580000</v>
      </c>
      <c r="B111" s="15">
        <f>計算!AH411</f>
        <v/>
      </c>
      <c r="C111" s="14">
        <f>計算!AG411</f>
        <v/>
      </c>
      <c r="D111" s="14">
        <f>計算!AE411</f>
        <v/>
      </c>
      <c r="E111" s="14">
        <f>計算!AF411</f>
        <v/>
      </c>
      <c r="F111" s="14">
        <f>計算!AG412</f>
        <v/>
      </c>
      <c r="G111" s="14">
        <f>計算!AG413</f>
        <v/>
      </c>
      <c r="H111" s="14">
        <f>G111-F111</f>
        <v/>
      </c>
    </row>
    <row r="112">
      <c r="A112" s="14" t="n">
        <v>2590000</v>
      </c>
      <c r="B112" s="15">
        <f>計算!AH414</f>
        <v/>
      </c>
      <c r="C112" s="14">
        <f>計算!AG414</f>
        <v/>
      </c>
      <c r="D112" s="14">
        <f>計算!AE414</f>
        <v/>
      </c>
      <c r="E112" s="14">
        <f>計算!AF414</f>
        <v/>
      </c>
      <c r="F112" s="14">
        <f>計算!AG415</f>
        <v/>
      </c>
      <c r="G112" s="14">
        <f>計算!AG416</f>
        <v/>
      </c>
      <c r="H112" s="14">
        <f>G112-F112</f>
        <v/>
      </c>
    </row>
    <row r="113">
      <c r="A113" s="14" t="n">
        <v>2600000</v>
      </c>
      <c r="B113" s="15">
        <f>計算!AH417</f>
        <v/>
      </c>
      <c r="C113" s="14">
        <f>計算!AG417</f>
        <v/>
      </c>
      <c r="D113" s="14">
        <f>計算!AE417</f>
        <v/>
      </c>
      <c r="E113" s="14">
        <f>計算!AF417</f>
        <v/>
      </c>
      <c r="F113" s="14">
        <f>計算!AG418</f>
        <v/>
      </c>
      <c r="G113" s="14">
        <f>計算!AG419</f>
        <v/>
      </c>
      <c r="H113" s="14">
        <f>G113-F113</f>
        <v/>
      </c>
    </row>
    <row r="114">
      <c r="A114" s="14" t="n">
        <v>2610000</v>
      </c>
      <c r="B114" s="15">
        <f>計算!AH420</f>
        <v/>
      </c>
      <c r="C114" s="14">
        <f>計算!AG420</f>
        <v/>
      </c>
      <c r="D114" s="14">
        <f>計算!AE420</f>
        <v/>
      </c>
      <c r="E114" s="14">
        <f>計算!AF420</f>
        <v/>
      </c>
      <c r="F114" s="14">
        <f>計算!AG421</f>
        <v/>
      </c>
      <c r="G114" s="14">
        <f>計算!AG422</f>
        <v/>
      </c>
      <c r="H114" s="14">
        <f>G114-F114</f>
        <v/>
      </c>
    </row>
    <row r="115">
      <c r="A115" s="14" t="n">
        <v>2620000</v>
      </c>
      <c r="B115" s="15">
        <f>計算!AH423</f>
        <v/>
      </c>
      <c r="C115" s="14">
        <f>計算!AG423</f>
        <v/>
      </c>
      <c r="D115" s="14">
        <f>計算!AE423</f>
        <v/>
      </c>
      <c r="E115" s="14">
        <f>計算!AF423</f>
        <v/>
      </c>
      <c r="F115" s="14">
        <f>計算!AG424</f>
        <v/>
      </c>
      <c r="G115" s="14">
        <f>計算!AG425</f>
        <v/>
      </c>
      <c r="H115" s="14">
        <f>G115-F115</f>
        <v/>
      </c>
    </row>
    <row r="116">
      <c r="A116" s="14" t="n">
        <v>2630000</v>
      </c>
      <c r="B116" s="15">
        <f>計算!AH426</f>
        <v/>
      </c>
      <c r="C116" s="14">
        <f>計算!AG426</f>
        <v/>
      </c>
      <c r="D116" s="14">
        <f>計算!AE426</f>
        <v/>
      </c>
      <c r="E116" s="14">
        <f>計算!AF426</f>
        <v/>
      </c>
      <c r="F116" s="14">
        <f>計算!AG427</f>
        <v/>
      </c>
      <c r="G116" s="14">
        <f>計算!AG428</f>
        <v/>
      </c>
      <c r="H116" s="14">
        <f>G116-F116</f>
        <v/>
      </c>
    </row>
    <row r="117">
      <c r="A117" s="14" t="n">
        <v>2640000</v>
      </c>
      <c r="B117" s="15">
        <f>計算!AH429</f>
        <v/>
      </c>
      <c r="C117" s="14">
        <f>計算!AG429</f>
        <v/>
      </c>
      <c r="D117" s="14">
        <f>計算!AE429</f>
        <v/>
      </c>
      <c r="E117" s="14">
        <f>計算!AF429</f>
        <v/>
      </c>
      <c r="F117" s="14">
        <f>計算!AG430</f>
        <v/>
      </c>
      <c r="G117" s="14">
        <f>計算!AG431</f>
        <v/>
      </c>
      <c r="H117" s="14">
        <f>G117-F117</f>
        <v/>
      </c>
    </row>
    <row r="118">
      <c r="A118" s="14" t="n">
        <v>2650000</v>
      </c>
      <c r="B118" s="15">
        <f>計算!AH432</f>
        <v/>
      </c>
      <c r="C118" s="14">
        <f>計算!AG432</f>
        <v/>
      </c>
      <c r="D118" s="14">
        <f>計算!AE432</f>
        <v/>
      </c>
      <c r="E118" s="14">
        <f>計算!AF432</f>
        <v/>
      </c>
      <c r="F118" s="14">
        <f>計算!AG433</f>
        <v/>
      </c>
      <c r="G118" s="14">
        <f>計算!AG434</f>
        <v/>
      </c>
      <c r="H118" s="14">
        <f>G118-F118</f>
        <v/>
      </c>
    </row>
    <row r="119">
      <c r="A119" s="14" t="n">
        <v>2660000</v>
      </c>
      <c r="B119" s="15">
        <f>計算!AH435</f>
        <v/>
      </c>
      <c r="C119" s="14">
        <f>計算!AG435</f>
        <v/>
      </c>
      <c r="D119" s="14">
        <f>計算!AE435</f>
        <v/>
      </c>
      <c r="E119" s="14">
        <f>計算!AF435</f>
        <v/>
      </c>
      <c r="F119" s="14">
        <f>計算!AG436</f>
        <v/>
      </c>
      <c r="G119" s="14">
        <f>計算!AG437</f>
        <v/>
      </c>
      <c r="H119" s="14">
        <f>G119-F119</f>
        <v/>
      </c>
    </row>
    <row r="120">
      <c r="A120" s="14" t="n">
        <v>2670000</v>
      </c>
      <c r="B120" s="15">
        <f>計算!AH438</f>
        <v/>
      </c>
      <c r="C120" s="14">
        <f>計算!AG438</f>
        <v/>
      </c>
      <c r="D120" s="14">
        <f>計算!AE438</f>
        <v/>
      </c>
      <c r="E120" s="14">
        <f>計算!AF438</f>
        <v/>
      </c>
      <c r="F120" s="14">
        <f>計算!AG439</f>
        <v/>
      </c>
      <c r="G120" s="14">
        <f>計算!AG440</f>
        <v/>
      </c>
      <c r="H120" s="14">
        <f>G120-F120</f>
        <v/>
      </c>
    </row>
    <row r="121">
      <c r="A121" s="14" t="n">
        <v>2680000</v>
      </c>
      <c r="B121" s="15">
        <f>計算!AH441</f>
        <v/>
      </c>
      <c r="C121" s="14">
        <f>計算!AG441</f>
        <v/>
      </c>
      <c r="D121" s="14">
        <f>計算!AE441</f>
        <v/>
      </c>
      <c r="E121" s="14">
        <f>計算!AF441</f>
        <v/>
      </c>
      <c r="F121" s="14">
        <f>計算!AG442</f>
        <v/>
      </c>
      <c r="G121" s="14">
        <f>計算!AG443</f>
        <v/>
      </c>
      <c r="H121" s="14">
        <f>G121-F121</f>
        <v/>
      </c>
    </row>
    <row r="122">
      <c r="A122" s="14" t="n">
        <v>2690000</v>
      </c>
      <c r="B122" s="15">
        <f>計算!AH444</f>
        <v/>
      </c>
      <c r="C122" s="14">
        <f>計算!AG444</f>
        <v/>
      </c>
      <c r="D122" s="14">
        <f>計算!AE444</f>
        <v/>
      </c>
      <c r="E122" s="14">
        <f>計算!AF444</f>
        <v/>
      </c>
      <c r="F122" s="14">
        <f>計算!AG445</f>
        <v/>
      </c>
      <c r="G122" s="14">
        <f>計算!AG446</f>
        <v/>
      </c>
      <c r="H122" s="14">
        <f>G122-F122</f>
        <v/>
      </c>
    </row>
    <row r="123">
      <c r="A123" s="14" t="n">
        <v>2700000</v>
      </c>
      <c r="B123" s="15">
        <f>計算!AH447</f>
        <v/>
      </c>
      <c r="C123" s="14">
        <f>計算!AG447</f>
        <v/>
      </c>
      <c r="D123" s="14">
        <f>計算!AE447</f>
        <v/>
      </c>
      <c r="E123" s="14">
        <f>計算!AF447</f>
        <v/>
      </c>
      <c r="F123" s="14">
        <f>計算!AG448</f>
        <v/>
      </c>
      <c r="G123" s="14">
        <f>計算!AG449</f>
        <v/>
      </c>
      <c r="H123" s="14">
        <f>G123-F123</f>
        <v/>
      </c>
    </row>
    <row r="124">
      <c r="A124" s="14" t="n">
        <v>2710000</v>
      </c>
      <c r="B124" s="15">
        <f>計算!AH450</f>
        <v/>
      </c>
      <c r="C124" s="14">
        <f>計算!AG450</f>
        <v/>
      </c>
      <c r="D124" s="14">
        <f>計算!AE450</f>
        <v/>
      </c>
      <c r="E124" s="14">
        <f>計算!AF450</f>
        <v/>
      </c>
      <c r="F124" s="14">
        <f>計算!AG451</f>
        <v/>
      </c>
      <c r="G124" s="14">
        <f>計算!AG452</f>
        <v/>
      </c>
      <c r="H124" s="14">
        <f>G124-F124</f>
        <v/>
      </c>
    </row>
    <row r="125">
      <c r="A125" s="14" t="n">
        <v>2720000</v>
      </c>
      <c r="B125" s="15">
        <f>計算!AH453</f>
        <v/>
      </c>
      <c r="C125" s="14">
        <f>計算!AG453</f>
        <v/>
      </c>
      <c r="D125" s="14">
        <f>計算!AE453</f>
        <v/>
      </c>
      <c r="E125" s="14">
        <f>計算!AF453</f>
        <v/>
      </c>
      <c r="F125" s="14">
        <f>計算!AG454</f>
        <v/>
      </c>
      <c r="G125" s="14">
        <f>計算!AG455</f>
        <v/>
      </c>
      <c r="H125" s="14">
        <f>G125-F125</f>
        <v/>
      </c>
    </row>
    <row r="126">
      <c r="A126" s="14" t="n">
        <v>2730000</v>
      </c>
      <c r="B126" s="15">
        <f>計算!AH456</f>
        <v/>
      </c>
      <c r="C126" s="14">
        <f>計算!AG456</f>
        <v/>
      </c>
      <c r="D126" s="14">
        <f>計算!AE456</f>
        <v/>
      </c>
      <c r="E126" s="14">
        <f>計算!AF456</f>
        <v/>
      </c>
      <c r="F126" s="14">
        <f>計算!AG457</f>
        <v/>
      </c>
      <c r="G126" s="14">
        <f>計算!AG458</f>
        <v/>
      </c>
      <c r="H126" s="14">
        <f>G126-F126</f>
        <v/>
      </c>
    </row>
    <row r="127">
      <c r="A127" s="14" t="n">
        <v>2740000</v>
      </c>
      <c r="B127" s="15">
        <f>計算!AH459</f>
        <v/>
      </c>
      <c r="C127" s="14">
        <f>計算!AG459</f>
        <v/>
      </c>
      <c r="D127" s="14">
        <f>計算!AE459</f>
        <v/>
      </c>
      <c r="E127" s="14">
        <f>計算!AF459</f>
        <v/>
      </c>
      <c r="F127" s="14">
        <f>計算!AG460</f>
        <v/>
      </c>
      <c r="G127" s="14">
        <f>計算!AG461</f>
        <v/>
      </c>
      <c r="H127" s="14">
        <f>G127-F127</f>
        <v/>
      </c>
    </row>
    <row r="128">
      <c r="A128" s="14" t="n">
        <v>2750000</v>
      </c>
      <c r="B128" s="15">
        <f>計算!AH462</f>
        <v/>
      </c>
      <c r="C128" s="14">
        <f>計算!AG462</f>
        <v/>
      </c>
      <c r="D128" s="14">
        <f>計算!AE462</f>
        <v/>
      </c>
      <c r="E128" s="14">
        <f>計算!AF462</f>
        <v/>
      </c>
      <c r="F128" s="14">
        <f>計算!AG463</f>
        <v/>
      </c>
      <c r="G128" s="14">
        <f>計算!AG464</f>
        <v/>
      </c>
      <c r="H128" s="14">
        <f>G128-F128</f>
        <v/>
      </c>
    </row>
    <row r="129">
      <c r="A129" s="14" t="n">
        <v>2760000</v>
      </c>
      <c r="B129" s="15">
        <f>計算!AH465</f>
        <v/>
      </c>
      <c r="C129" s="14">
        <f>計算!AG465</f>
        <v/>
      </c>
      <c r="D129" s="14">
        <f>計算!AE465</f>
        <v/>
      </c>
      <c r="E129" s="14">
        <f>計算!AF465</f>
        <v/>
      </c>
      <c r="F129" s="14">
        <f>計算!AG466</f>
        <v/>
      </c>
      <c r="G129" s="14">
        <f>計算!AG467</f>
        <v/>
      </c>
      <c r="H129" s="14">
        <f>G129-F129</f>
        <v/>
      </c>
    </row>
    <row r="130">
      <c r="A130" s="14" t="n">
        <v>2770000</v>
      </c>
      <c r="B130" s="15">
        <f>計算!AH468</f>
        <v/>
      </c>
      <c r="C130" s="14">
        <f>計算!AG468</f>
        <v/>
      </c>
      <c r="D130" s="14">
        <f>計算!AE468</f>
        <v/>
      </c>
      <c r="E130" s="14">
        <f>計算!AF468</f>
        <v/>
      </c>
      <c r="F130" s="14">
        <f>計算!AG469</f>
        <v/>
      </c>
      <c r="G130" s="14">
        <f>計算!AG470</f>
        <v/>
      </c>
      <c r="H130" s="14">
        <f>G130-F130</f>
        <v/>
      </c>
    </row>
    <row r="131">
      <c r="A131" s="14" t="n">
        <v>2780000</v>
      </c>
      <c r="B131" s="15">
        <f>計算!AH471</f>
        <v/>
      </c>
      <c r="C131" s="14">
        <f>計算!AG471</f>
        <v/>
      </c>
      <c r="D131" s="14">
        <f>計算!AE471</f>
        <v/>
      </c>
      <c r="E131" s="14">
        <f>計算!AF471</f>
        <v/>
      </c>
      <c r="F131" s="14">
        <f>計算!AG472</f>
        <v/>
      </c>
      <c r="G131" s="14">
        <f>計算!AG473</f>
        <v/>
      </c>
      <c r="H131" s="14">
        <f>G131-F131</f>
        <v/>
      </c>
    </row>
    <row r="132">
      <c r="A132" s="14" t="n">
        <v>2790000</v>
      </c>
      <c r="B132" s="15">
        <f>計算!AH474</f>
        <v/>
      </c>
      <c r="C132" s="14">
        <f>計算!AG474</f>
        <v/>
      </c>
      <c r="D132" s="14">
        <f>計算!AE474</f>
        <v/>
      </c>
      <c r="E132" s="14">
        <f>計算!AF474</f>
        <v/>
      </c>
      <c r="F132" s="14">
        <f>計算!AG475</f>
        <v/>
      </c>
      <c r="G132" s="14">
        <f>計算!AG476</f>
        <v/>
      </c>
      <c r="H132" s="14">
        <f>G132-F132</f>
        <v/>
      </c>
    </row>
    <row r="133">
      <c r="A133" s="14" t="n">
        <v>2800000</v>
      </c>
      <c r="B133" s="15">
        <f>計算!AH477</f>
        <v/>
      </c>
      <c r="C133" s="14">
        <f>計算!AG477</f>
        <v/>
      </c>
      <c r="D133" s="14">
        <f>計算!AE477</f>
        <v/>
      </c>
      <c r="E133" s="14">
        <f>計算!AF477</f>
        <v/>
      </c>
      <c r="F133" s="14">
        <f>計算!AG478</f>
        <v/>
      </c>
      <c r="G133" s="14">
        <f>計算!AG479</f>
        <v/>
      </c>
      <c r="H133" s="14">
        <f>G133-F133</f>
        <v/>
      </c>
    </row>
    <row r="134">
      <c r="A134" s="14" t="n">
        <v>2810000</v>
      </c>
      <c r="B134" s="15">
        <f>計算!AH480</f>
        <v/>
      </c>
      <c r="C134" s="14">
        <f>計算!AG480</f>
        <v/>
      </c>
      <c r="D134" s="14">
        <f>計算!AE480</f>
        <v/>
      </c>
      <c r="E134" s="14">
        <f>計算!AF480</f>
        <v/>
      </c>
      <c r="F134" s="14">
        <f>計算!AG481</f>
        <v/>
      </c>
      <c r="G134" s="14">
        <f>計算!AG482</f>
        <v/>
      </c>
      <c r="H134" s="14">
        <f>G134-F134</f>
        <v/>
      </c>
    </row>
    <row r="135">
      <c r="A135" s="14" t="n">
        <v>2820000</v>
      </c>
      <c r="B135" s="15">
        <f>計算!AH483</f>
        <v/>
      </c>
      <c r="C135" s="14">
        <f>計算!AG483</f>
        <v/>
      </c>
      <c r="D135" s="14">
        <f>計算!AE483</f>
        <v/>
      </c>
      <c r="E135" s="14">
        <f>計算!AF483</f>
        <v/>
      </c>
      <c r="F135" s="14">
        <f>計算!AG484</f>
        <v/>
      </c>
      <c r="G135" s="14">
        <f>計算!AG485</f>
        <v/>
      </c>
      <c r="H135" s="14">
        <f>G135-F135</f>
        <v/>
      </c>
    </row>
    <row r="136">
      <c r="A136" s="14" t="n">
        <v>2830000</v>
      </c>
      <c r="B136" s="15">
        <f>計算!AH486</f>
        <v/>
      </c>
      <c r="C136" s="14">
        <f>計算!AG486</f>
        <v/>
      </c>
      <c r="D136" s="14">
        <f>計算!AE486</f>
        <v/>
      </c>
      <c r="E136" s="14">
        <f>計算!AF486</f>
        <v/>
      </c>
      <c r="F136" s="14">
        <f>計算!AG487</f>
        <v/>
      </c>
      <c r="G136" s="14">
        <f>計算!AG488</f>
        <v/>
      </c>
      <c r="H136" s="14">
        <f>G136-F136</f>
        <v/>
      </c>
    </row>
    <row r="137">
      <c r="A137" s="14" t="n">
        <v>2840000</v>
      </c>
      <c r="B137" s="15">
        <f>計算!AH489</f>
        <v/>
      </c>
      <c r="C137" s="14">
        <f>計算!AG489</f>
        <v/>
      </c>
      <c r="D137" s="14">
        <f>計算!AE489</f>
        <v/>
      </c>
      <c r="E137" s="14">
        <f>計算!AF489</f>
        <v/>
      </c>
      <c r="F137" s="14">
        <f>計算!AG490</f>
        <v/>
      </c>
      <c r="G137" s="14">
        <f>計算!AG491</f>
        <v/>
      </c>
      <c r="H137" s="14">
        <f>G137-F137</f>
        <v/>
      </c>
    </row>
    <row r="138">
      <c r="A138" s="14" t="n">
        <v>2850000</v>
      </c>
      <c r="B138" s="15">
        <f>計算!AH492</f>
        <v/>
      </c>
      <c r="C138" s="14">
        <f>計算!AG492</f>
        <v/>
      </c>
      <c r="D138" s="14">
        <f>計算!AE492</f>
        <v/>
      </c>
      <c r="E138" s="14">
        <f>計算!AF492</f>
        <v/>
      </c>
      <c r="F138" s="14">
        <f>計算!AG493</f>
        <v/>
      </c>
      <c r="G138" s="14">
        <f>計算!AG494</f>
        <v/>
      </c>
      <c r="H138" s="14">
        <f>G138-F138</f>
        <v/>
      </c>
    </row>
    <row r="139">
      <c r="A139" s="14" t="n">
        <v>2860000</v>
      </c>
      <c r="B139" s="15">
        <f>計算!AH495</f>
        <v/>
      </c>
      <c r="C139" s="14">
        <f>計算!AG495</f>
        <v/>
      </c>
      <c r="D139" s="14">
        <f>計算!AE495</f>
        <v/>
      </c>
      <c r="E139" s="14">
        <f>計算!AF495</f>
        <v/>
      </c>
      <c r="F139" s="14">
        <f>計算!AG496</f>
        <v/>
      </c>
      <c r="G139" s="14">
        <f>計算!AG497</f>
        <v/>
      </c>
      <c r="H139" s="14">
        <f>G139-F139</f>
        <v/>
      </c>
    </row>
    <row r="140">
      <c r="A140" s="14" t="n">
        <v>2870000</v>
      </c>
      <c r="B140" s="15">
        <f>計算!AH498</f>
        <v/>
      </c>
      <c r="C140" s="14">
        <f>計算!AG498</f>
        <v/>
      </c>
      <c r="D140" s="14">
        <f>計算!AE498</f>
        <v/>
      </c>
      <c r="E140" s="14">
        <f>計算!AF498</f>
        <v/>
      </c>
      <c r="F140" s="14">
        <f>計算!AG499</f>
        <v/>
      </c>
      <c r="G140" s="14">
        <f>計算!AG500</f>
        <v/>
      </c>
      <c r="H140" s="14">
        <f>G140-F140</f>
        <v/>
      </c>
    </row>
    <row r="141">
      <c r="A141" s="14" t="n">
        <v>2880000</v>
      </c>
      <c r="B141" s="15">
        <f>計算!AH501</f>
        <v/>
      </c>
      <c r="C141" s="14">
        <f>計算!AG501</f>
        <v/>
      </c>
      <c r="D141" s="14">
        <f>計算!AE501</f>
        <v/>
      </c>
      <c r="E141" s="14">
        <f>計算!AF501</f>
        <v/>
      </c>
      <c r="F141" s="14">
        <f>計算!AG502</f>
        <v/>
      </c>
      <c r="G141" s="14">
        <f>計算!AG503</f>
        <v/>
      </c>
      <c r="H141" s="14">
        <f>G141-F141</f>
        <v/>
      </c>
    </row>
    <row r="142">
      <c r="A142" s="14" t="n">
        <v>2890000</v>
      </c>
      <c r="B142" s="15">
        <f>計算!AH504</f>
        <v/>
      </c>
      <c r="C142" s="14">
        <f>計算!AG504</f>
        <v/>
      </c>
      <c r="D142" s="14">
        <f>計算!AE504</f>
        <v/>
      </c>
      <c r="E142" s="14">
        <f>計算!AF504</f>
        <v/>
      </c>
      <c r="F142" s="14">
        <f>計算!AG505</f>
        <v/>
      </c>
      <c r="G142" s="14">
        <f>計算!AG506</f>
        <v/>
      </c>
      <c r="H142" s="14">
        <f>G142-F142</f>
        <v/>
      </c>
    </row>
    <row r="143">
      <c r="A143" s="14" t="n">
        <v>2900000</v>
      </c>
      <c r="B143" s="15">
        <f>計算!AH507</f>
        <v/>
      </c>
      <c r="C143" s="14">
        <f>計算!AG507</f>
        <v/>
      </c>
      <c r="D143" s="14">
        <f>計算!AE507</f>
        <v/>
      </c>
      <c r="E143" s="14">
        <f>計算!AF507</f>
        <v/>
      </c>
      <c r="F143" s="14">
        <f>計算!AG508</f>
        <v/>
      </c>
      <c r="G143" s="14">
        <f>計算!AG509</f>
        <v/>
      </c>
      <c r="H143" s="14">
        <f>G143-F143</f>
        <v/>
      </c>
    </row>
    <row r="144">
      <c r="A144" s="14" t="n">
        <v>2910000</v>
      </c>
      <c r="B144" s="15">
        <f>計算!AH510</f>
        <v/>
      </c>
      <c r="C144" s="14">
        <f>計算!AG510</f>
        <v/>
      </c>
      <c r="D144" s="14">
        <f>計算!AE510</f>
        <v/>
      </c>
      <c r="E144" s="14">
        <f>計算!AF510</f>
        <v/>
      </c>
      <c r="F144" s="14">
        <f>計算!AG511</f>
        <v/>
      </c>
      <c r="G144" s="14">
        <f>計算!AG512</f>
        <v/>
      </c>
      <c r="H144" s="14">
        <f>G144-F144</f>
        <v/>
      </c>
    </row>
    <row r="145">
      <c r="A145" s="14" t="n">
        <v>2920000</v>
      </c>
      <c r="B145" s="15">
        <f>計算!AH513</f>
        <v/>
      </c>
      <c r="C145" s="14">
        <f>計算!AG513</f>
        <v/>
      </c>
      <c r="D145" s="14">
        <f>計算!AE513</f>
        <v/>
      </c>
      <c r="E145" s="14">
        <f>計算!AF513</f>
        <v/>
      </c>
      <c r="F145" s="14">
        <f>計算!AG514</f>
        <v/>
      </c>
      <c r="G145" s="14">
        <f>計算!AG515</f>
        <v/>
      </c>
      <c r="H145" s="14">
        <f>G145-F145</f>
        <v/>
      </c>
    </row>
    <row r="146">
      <c r="A146" s="14" t="n">
        <v>2930000</v>
      </c>
      <c r="B146" s="15">
        <f>計算!AH516</f>
        <v/>
      </c>
      <c r="C146" s="14">
        <f>計算!AG516</f>
        <v/>
      </c>
      <c r="D146" s="14">
        <f>計算!AE516</f>
        <v/>
      </c>
      <c r="E146" s="14">
        <f>計算!AF516</f>
        <v/>
      </c>
      <c r="F146" s="14">
        <f>計算!AG517</f>
        <v/>
      </c>
      <c r="G146" s="14">
        <f>計算!AG518</f>
        <v/>
      </c>
      <c r="H146" s="14">
        <f>G146-F146</f>
        <v/>
      </c>
    </row>
    <row r="147">
      <c r="A147" s="14" t="n">
        <v>2940000</v>
      </c>
      <c r="B147" s="15">
        <f>計算!AH519</f>
        <v/>
      </c>
      <c r="C147" s="14">
        <f>計算!AG519</f>
        <v/>
      </c>
      <c r="D147" s="14">
        <f>計算!AE519</f>
        <v/>
      </c>
      <c r="E147" s="14">
        <f>計算!AF519</f>
        <v/>
      </c>
      <c r="F147" s="14">
        <f>計算!AG520</f>
        <v/>
      </c>
      <c r="G147" s="14">
        <f>計算!AG521</f>
        <v/>
      </c>
      <c r="H147" s="14">
        <f>G147-F147</f>
        <v/>
      </c>
    </row>
    <row r="148">
      <c r="A148" s="14" t="n">
        <v>2950000</v>
      </c>
      <c r="B148" s="15">
        <f>計算!AH522</f>
        <v/>
      </c>
      <c r="C148" s="14">
        <f>計算!AG522</f>
        <v/>
      </c>
      <c r="D148" s="14">
        <f>計算!AE522</f>
        <v/>
      </c>
      <c r="E148" s="14">
        <f>計算!AF522</f>
        <v/>
      </c>
      <c r="F148" s="14">
        <f>計算!AG523</f>
        <v/>
      </c>
      <c r="G148" s="14">
        <f>計算!AG524</f>
        <v/>
      </c>
      <c r="H148" s="14">
        <f>G148-F148</f>
        <v/>
      </c>
    </row>
    <row r="149">
      <c r="A149" s="14" t="n">
        <v>2960000</v>
      </c>
      <c r="B149" s="15">
        <f>計算!AH525</f>
        <v/>
      </c>
      <c r="C149" s="14">
        <f>計算!AG525</f>
        <v/>
      </c>
      <c r="D149" s="14">
        <f>計算!AE525</f>
        <v/>
      </c>
      <c r="E149" s="14">
        <f>計算!AF525</f>
        <v/>
      </c>
      <c r="F149" s="14">
        <f>計算!AG526</f>
        <v/>
      </c>
      <c r="G149" s="14">
        <f>計算!AG527</f>
        <v/>
      </c>
      <c r="H149" s="14">
        <f>G149-F149</f>
        <v/>
      </c>
    </row>
    <row r="150">
      <c r="A150" s="14" t="n">
        <v>2970000</v>
      </c>
      <c r="B150" s="15">
        <f>計算!AH528</f>
        <v/>
      </c>
      <c r="C150" s="14">
        <f>計算!AG528</f>
        <v/>
      </c>
      <c r="D150" s="14">
        <f>計算!AE528</f>
        <v/>
      </c>
      <c r="E150" s="14">
        <f>計算!AF528</f>
        <v/>
      </c>
      <c r="F150" s="14">
        <f>計算!AG529</f>
        <v/>
      </c>
      <c r="G150" s="14">
        <f>計算!AG530</f>
        <v/>
      </c>
      <c r="H150" s="14">
        <f>G150-F150</f>
        <v/>
      </c>
    </row>
    <row r="151">
      <c r="A151" s="14" t="n">
        <v>2980000</v>
      </c>
      <c r="B151" s="15">
        <f>計算!AH531</f>
        <v/>
      </c>
      <c r="C151" s="14">
        <f>計算!AG531</f>
        <v/>
      </c>
      <c r="D151" s="14">
        <f>計算!AE531</f>
        <v/>
      </c>
      <c r="E151" s="14">
        <f>計算!AF531</f>
        <v/>
      </c>
      <c r="F151" s="14">
        <f>計算!AG532</f>
        <v/>
      </c>
      <c r="G151" s="14">
        <f>計算!AG533</f>
        <v/>
      </c>
      <c r="H151" s="14">
        <f>G151-F151</f>
        <v/>
      </c>
    </row>
    <row r="152">
      <c r="A152" s="14" t="n">
        <v>2990000</v>
      </c>
      <c r="B152" s="15">
        <f>計算!AH534</f>
        <v/>
      </c>
      <c r="C152" s="14">
        <f>計算!AG534</f>
        <v/>
      </c>
      <c r="D152" s="14">
        <f>計算!AE534</f>
        <v/>
      </c>
      <c r="E152" s="14">
        <f>計算!AF534</f>
        <v/>
      </c>
      <c r="F152" s="14">
        <f>計算!AG535</f>
        <v/>
      </c>
      <c r="G152" s="14">
        <f>計算!AG536</f>
        <v/>
      </c>
      <c r="H152" s="14">
        <f>G152-F152</f>
        <v/>
      </c>
    </row>
    <row r="153">
      <c r="A153" s="14" t="n">
        <v>3000000</v>
      </c>
      <c r="B153" s="15">
        <f>計算!AH537</f>
        <v/>
      </c>
      <c r="C153" s="14">
        <f>計算!AG537</f>
        <v/>
      </c>
      <c r="D153" s="14">
        <f>計算!AE537</f>
        <v/>
      </c>
      <c r="E153" s="14">
        <f>計算!AF537</f>
        <v/>
      </c>
      <c r="F153" s="14">
        <f>計算!AG538</f>
        <v/>
      </c>
      <c r="G153" s="14">
        <f>計算!AG539</f>
        <v/>
      </c>
      <c r="H153" s="14">
        <f>G153-F153</f>
        <v/>
      </c>
    </row>
    <row r="154">
      <c r="A154" s="14" t="n">
        <v>3010000</v>
      </c>
      <c r="B154" s="15">
        <f>計算!AH540</f>
        <v/>
      </c>
      <c r="C154" s="14">
        <f>計算!AG540</f>
        <v/>
      </c>
      <c r="D154" s="14">
        <f>計算!AE540</f>
        <v/>
      </c>
      <c r="E154" s="14">
        <f>計算!AF540</f>
        <v/>
      </c>
      <c r="F154" s="14">
        <f>計算!AG541</f>
        <v/>
      </c>
      <c r="G154" s="14">
        <f>計算!AG542</f>
        <v/>
      </c>
      <c r="H154" s="14">
        <f>G154-F154</f>
        <v/>
      </c>
    </row>
    <row r="155">
      <c r="A155" s="14" t="n">
        <v>3020000</v>
      </c>
      <c r="B155" s="15">
        <f>計算!AH543</f>
        <v/>
      </c>
      <c r="C155" s="14">
        <f>計算!AG543</f>
        <v/>
      </c>
      <c r="D155" s="14">
        <f>計算!AE543</f>
        <v/>
      </c>
      <c r="E155" s="14">
        <f>計算!AF543</f>
        <v/>
      </c>
      <c r="F155" s="14">
        <f>計算!AG544</f>
        <v/>
      </c>
      <c r="G155" s="14">
        <f>計算!AG545</f>
        <v/>
      </c>
      <c r="H155" s="14">
        <f>G155-F155</f>
        <v/>
      </c>
    </row>
    <row r="156">
      <c r="A156" s="14" t="n">
        <v>3030000</v>
      </c>
      <c r="B156" s="15">
        <f>計算!AH546</f>
        <v/>
      </c>
      <c r="C156" s="14">
        <f>計算!AG546</f>
        <v/>
      </c>
      <c r="D156" s="14">
        <f>計算!AE546</f>
        <v/>
      </c>
      <c r="E156" s="14">
        <f>計算!AF546</f>
        <v/>
      </c>
      <c r="F156" s="14">
        <f>計算!AG547</f>
        <v/>
      </c>
      <c r="G156" s="14">
        <f>計算!AG548</f>
        <v/>
      </c>
      <c r="H156" s="14">
        <f>G156-F156</f>
        <v/>
      </c>
    </row>
    <row r="157">
      <c r="A157" s="14" t="n">
        <v>3040000</v>
      </c>
      <c r="B157" s="15">
        <f>計算!AH549</f>
        <v/>
      </c>
      <c r="C157" s="14">
        <f>計算!AG549</f>
        <v/>
      </c>
      <c r="D157" s="14">
        <f>計算!AE549</f>
        <v/>
      </c>
      <c r="E157" s="14">
        <f>計算!AF549</f>
        <v/>
      </c>
      <c r="F157" s="14">
        <f>計算!AG550</f>
        <v/>
      </c>
      <c r="G157" s="14">
        <f>計算!AG551</f>
        <v/>
      </c>
      <c r="H157" s="14">
        <f>G157-F157</f>
        <v/>
      </c>
    </row>
    <row r="158">
      <c r="A158" s="14" t="n">
        <v>3050000</v>
      </c>
      <c r="B158" s="15">
        <f>計算!AH552</f>
        <v/>
      </c>
      <c r="C158" s="14">
        <f>計算!AG552</f>
        <v/>
      </c>
      <c r="D158" s="14">
        <f>計算!AE552</f>
        <v/>
      </c>
      <c r="E158" s="14">
        <f>計算!AF552</f>
        <v/>
      </c>
      <c r="F158" s="14">
        <f>計算!AG553</f>
        <v/>
      </c>
      <c r="G158" s="14">
        <f>計算!AG554</f>
        <v/>
      </c>
      <c r="H158" s="14">
        <f>G158-F158</f>
        <v/>
      </c>
    </row>
    <row r="159">
      <c r="A159" s="14" t="n">
        <v>3060000</v>
      </c>
      <c r="B159" s="15">
        <f>計算!AH555</f>
        <v/>
      </c>
      <c r="C159" s="14">
        <f>計算!AG555</f>
        <v/>
      </c>
      <c r="D159" s="14">
        <f>計算!AE555</f>
        <v/>
      </c>
      <c r="E159" s="14">
        <f>計算!AF555</f>
        <v/>
      </c>
      <c r="F159" s="14">
        <f>計算!AG556</f>
        <v/>
      </c>
      <c r="G159" s="14">
        <f>計算!AG557</f>
        <v/>
      </c>
      <c r="H159" s="14">
        <f>G159-F159</f>
        <v/>
      </c>
    </row>
    <row r="160">
      <c r="A160" s="14" t="n">
        <v>3070000</v>
      </c>
      <c r="B160" s="15">
        <f>計算!AH558</f>
        <v/>
      </c>
      <c r="C160" s="14">
        <f>計算!AG558</f>
        <v/>
      </c>
      <c r="D160" s="14">
        <f>計算!AE558</f>
        <v/>
      </c>
      <c r="E160" s="14">
        <f>計算!AF558</f>
        <v/>
      </c>
      <c r="F160" s="14">
        <f>計算!AG559</f>
        <v/>
      </c>
      <c r="G160" s="14">
        <f>計算!AG560</f>
        <v/>
      </c>
      <c r="H160" s="14">
        <f>G160-F160</f>
        <v/>
      </c>
    </row>
    <row r="161">
      <c r="A161" s="14" t="n">
        <v>3080000</v>
      </c>
      <c r="B161" s="15">
        <f>計算!AH561</f>
        <v/>
      </c>
      <c r="C161" s="14">
        <f>計算!AG561</f>
        <v/>
      </c>
      <c r="D161" s="14">
        <f>計算!AE561</f>
        <v/>
      </c>
      <c r="E161" s="14">
        <f>計算!AF561</f>
        <v/>
      </c>
      <c r="F161" s="14">
        <f>計算!AG562</f>
        <v/>
      </c>
      <c r="G161" s="14">
        <f>計算!AG563</f>
        <v/>
      </c>
      <c r="H161" s="14">
        <f>G161-F161</f>
        <v/>
      </c>
    </row>
    <row r="162">
      <c r="A162" s="14" t="n">
        <v>3090000</v>
      </c>
      <c r="B162" s="15">
        <f>計算!AH564</f>
        <v/>
      </c>
      <c r="C162" s="14">
        <f>計算!AG564</f>
        <v/>
      </c>
      <c r="D162" s="14">
        <f>計算!AE564</f>
        <v/>
      </c>
      <c r="E162" s="14">
        <f>計算!AF564</f>
        <v/>
      </c>
      <c r="F162" s="14">
        <f>計算!AG565</f>
        <v/>
      </c>
      <c r="G162" s="14">
        <f>計算!AG566</f>
        <v/>
      </c>
      <c r="H162" s="14">
        <f>G162-F162</f>
        <v/>
      </c>
    </row>
    <row r="163">
      <c r="A163" s="14" t="n">
        <v>3100000</v>
      </c>
      <c r="B163" s="15">
        <f>計算!AH567</f>
        <v/>
      </c>
      <c r="C163" s="14">
        <f>計算!AG567</f>
        <v/>
      </c>
      <c r="D163" s="14">
        <f>計算!AE567</f>
        <v/>
      </c>
      <c r="E163" s="14">
        <f>計算!AF567</f>
        <v/>
      </c>
      <c r="F163" s="14">
        <f>計算!AG568</f>
        <v/>
      </c>
      <c r="G163" s="14">
        <f>計算!AG569</f>
        <v/>
      </c>
      <c r="H163" s="14">
        <f>G163-F163</f>
        <v/>
      </c>
    </row>
    <row r="164">
      <c r="A164" s="14" t="n">
        <v>3110000</v>
      </c>
      <c r="B164" s="15">
        <f>計算!AH570</f>
        <v/>
      </c>
      <c r="C164" s="14">
        <f>計算!AG570</f>
        <v/>
      </c>
      <c r="D164" s="14">
        <f>計算!AE570</f>
        <v/>
      </c>
      <c r="E164" s="14">
        <f>計算!AF570</f>
        <v/>
      </c>
      <c r="F164" s="14">
        <f>計算!AG571</f>
        <v/>
      </c>
      <c r="G164" s="14">
        <f>計算!AG572</f>
        <v/>
      </c>
      <c r="H164" s="14">
        <f>G164-F164</f>
        <v/>
      </c>
    </row>
    <row r="165">
      <c r="A165" s="14" t="n">
        <v>3120000</v>
      </c>
      <c r="B165" s="15">
        <f>計算!AH573</f>
        <v/>
      </c>
      <c r="C165" s="14">
        <f>計算!AG573</f>
        <v/>
      </c>
      <c r="D165" s="14">
        <f>計算!AE573</f>
        <v/>
      </c>
      <c r="E165" s="14">
        <f>計算!AF573</f>
        <v/>
      </c>
      <c r="F165" s="14">
        <f>計算!AG574</f>
        <v/>
      </c>
      <c r="G165" s="14">
        <f>計算!AG575</f>
        <v/>
      </c>
      <c r="H165" s="14">
        <f>G165-F165</f>
        <v/>
      </c>
    </row>
    <row r="166">
      <c r="A166" s="14" t="n">
        <v>3130000</v>
      </c>
      <c r="B166" s="15">
        <f>計算!AH576</f>
        <v/>
      </c>
      <c r="C166" s="14">
        <f>計算!AG576</f>
        <v/>
      </c>
      <c r="D166" s="14">
        <f>計算!AE576</f>
        <v/>
      </c>
      <c r="E166" s="14">
        <f>計算!AF576</f>
        <v/>
      </c>
      <c r="F166" s="14">
        <f>計算!AG577</f>
        <v/>
      </c>
      <c r="G166" s="14">
        <f>計算!AG578</f>
        <v/>
      </c>
      <c r="H166" s="14">
        <f>G166-F166</f>
        <v/>
      </c>
    </row>
    <row r="167">
      <c r="A167" s="14" t="n">
        <v>3140000</v>
      </c>
      <c r="B167" s="15">
        <f>計算!AH579</f>
        <v/>
      </c>
      <c r="C167" s="14">
        <f>計算!AG579</f>
        <v/>
      </c>
      <c r="D167" s="14">
        <f>計算!AE579</f>
        <v/>
      </c>
      <c r="E167" s="14">
        <f>計算!AF579</f>
        <v/>
      </c>
      <c r="F167" s="14">
        <f>計算!AG580</f>
        <v/>
      </c>
      <c r="G167" s="14">
        <f>計算!AG581</f>
        <v/>
      </c>
      <c r="H167" s="14">
        <f>G167-F167</f>
        <v/>
      </c>
    </row>
    <row r="168">
      <c r="A168" s="14" t="n">
        <v>3150000</v>
      </c>
      <c r="B168" s="15">
        <f>計算!AH582</f>
        <v/>
      </c>
      <c r="C168" s="14">
        <f>計算!AG582</f>
        <v/>
      </c>
      <c r="D168" s="14">
        <f>計算!AE582</f>
        <v/>
      </c>
      <c r="E168" s="14">
        <f>計算!AF582</f>
        <v/>
      </c>
      <c r="F168" s="14">
        <f>計算!AG583</f>
        <v/>
      </c>
      <c r="G168" s="14">
        <f>計算!AG584</f>
        <v/>
      </c>
      <c r="H168" s="14">
        <f>G168-F168</f>
        <v/>
      </c>
    </row>
    <row r="169">
      <c r="A169" s="14" t="n">
        <v>3160000</v>
      </c>
      <c r="B169" s="15">
        <f>計算!AH585</f>
        <v/>
      </c>
      <c r="C169" s="14">
        <f>計算!AG585</f>
        <v/>
      </c>
      <c r="D169" s="14">
        <f>計算!AE585</f>
        <v/>
      </c>
      <c r="E169" s="14">
        <f>計算!AF585</f>
        <v/>
      </c>
      <c r="F169" s="14">
        <f>計算!AG586</f>
        <v/>
      </c>
      <c r="G169" s="14">
        <f>計算!AG587</f>
        <v/>
      </c>
      <c r="H169" s="14">
        <f>G169-F169</f>
        <v/>
      </c>
    </row>
    <row r="170">
      <c r="A170" s="14" t="n">
        <v>3170000</v>
      </c>
      <c r="B170" s="15">
        <f>計算!AH588</f>
        <v/>
      </c>
      <c r="C170" s="14">
        <f>計算!AG588</f>
        <v/>
      </c>
      <c r="D170" s="14">
        <f>計算!AE588</f>
        <v/>
      </c>
      <c r="E170" s="14">
        <f>計算!AF588</f>
        <v/>
      </c>
      <c r="F170" s="14">
        <f>計算!AG589</f>
        <v/>
      </c>
      <c r="G170" s="14">
        <f>計算!AG590</f>
        <v/>
      </c>
      <c r="H170" s="14">
        <f>G170-F170</f>
        <v/>
      </c>
    </row>
    <row r="171">
      <c r="A171" s="14" t="n">
        <v>3180000</v>
      </c>
      <c r="B171" s="15">
        <f>計算!AH591</f>
        <v/>
      </c>
      <c r="C171" s="14">
        <f>計算!AG591</f>
        <v/>
      </c>
      <c r="D171" s="14">
        <f>計算!AE591</f>
        <v/>
      </c>
      <c r="E171" s="14">
        <f>計算!AF591</f>
        <v/>
      </c>
      <c r="F171" s="14">
        <f>計算!AG592</f>
        <v/>
      </c>
      <c r="G171" s="14">
        <f>計算!AG593</f>
        <v/>
      </c>
      <c r="H171" s="14">
        <f>G171-F171</f>
        <v/>
      </c>
    </row>
    <row r="172">
      <c r="A172" s="14" t="n">
        <v>3190000</v>
      </c>
      <c r="B172" s="15">
        <f>計算!AH594</f>
        <v/>
      </c>
      <c r="C172" s="14">
        <f>計算!AG594</f>
        <v/>
      </c>
      <c r="D172" s="14">
        <f>計算!AE594</f>
        <v/>
      </c>
      <c r="E172" s="14">
        <f>計算!AF594</f>
        <v/>
      </c>
      <c r="F172" s="14">
        <f>計算!AG595</f>
        <v/>
      </c>
      <c r="G172" s="14">
        <f>計算!AG596</f>
        <v/>
      </c>
      <c r="H172" s="14">
        <f>G172-F172</f>
        <v/>
      </c>
    </row>
    <row r="173">
      <c r="A173" s="14" t="n">
        <v>3200000</v>
      </c>
      <c r="B173" s="15">
        <f>計算!AH597</f>
        <v/>
      </c>
      <c r="C173" s="14">
        <f>計算!AG597</f>
        <v/>
      </c>
      <c r="D173" s="14">
        <f>計算!AE597</f>
        <v/>
      </c>
      <c r="E173" s="14">
        <f>計算!AF597</f>
        <v/>
      </c>
      <c r="F173" s="14">
        <f>計算!AG598</f>
        <v/>
      </c>
      <c r="G173" s="14">
        <f>計算!AG599</f>
        <v/>
      </c>
      <c r="H173" s="14">
        <f>G173-F173</f>
        <v/>
      </c>
    </row>
    <row r="174">
      <c r="A174" s="14" t="n">
        <v>3210000</v>
      </c>
      <c r="B174" s="15">
        <f>計算!AH600</f>
        <v/>
      </c>
      <c r="C174" s="14">
        <f>計算!AG600</f>
        <v/>
      </c>
      <c r="D174" s="14">
        <f>計算!AE600</f>
        <v/>
      </c>
      <c r="E174" s="14">
        <f>計算!AF600</f>
        <v/>
      </c>
      <c r="F174" s="14">
        <f>計算!AG601</f>
        <v/>
      </c>
      <c r="G174" s="14">
        <f>計算!AG602</f>
        <v/>
      </c>
      <c r="H174" s="14">
        <f>G174-F174</f>
        <v/>
      </c>
    </row>
    <row r="175">
      <c r="A175" s="14" t="n">
        <v>3220000</v>
      </c>
      <c r="B175" s="15">
        <f>計算!AH603</f>
        <v/>
      </c>
      <c r="C175" s="14">
        <f>計算!AG603</f>
        <v/>
      </c>
      <c r="D175" s="14">
        <f>計算!AE603</f>
        <v/>
      </c>
      <c r="E175" s="14">
        <f>計算!AF603</f>
        <v/>
      </c>
      <c r="F175" s="14">
        <f>計算!AG604</f>
        <v/>
      </c>
      <c r="G175" s="14">
        <f>計算!AG605</f>
        <v/>
      </c>
      <c r="H175" s="14">
        <f>G175-F175</f>
        <v/>
      </c>
    </row>
    <row r="176">
      <c r="A176" s="14" t="n">
        <v>3230000</v>
      </c>
      <c r="B176" s="15">
        <f>計算!AH606</f>
        <v/>
      </c>
      <c r="C176" s="14">
        <f>計算!AG606</f>
        <v/>
      </c>
      <c r="D176" s="14">
        <f>計算!AE606</f>
        <v/>
      </c>
      <c r="E176" s="14">
        <f>計算!AF606</f>
        <v/>
      </c>
      <c r="F176" s="14">
        <f>計算!AG607</f>
        <v/>
      </c>
      <c r="G176" s="14">
        <f>計算!AG608</f>
        <v/>
      </c>
      <c r="H176" s="14">
        <f>G176-F176</f>
        <v/>
      </c>
    </row>
    <row r="177">
      <c r="A177" s="14" t="n">
        <v>3240000</v>
      </c>
      <c r="B177" s="15">
        <f>計算!AH609</f>
        <v/>
      </c>
      <c r="C177" s="14">
        <f>計算!AG609</f>
        <v/>
      </c>
      <c r="D177" s="14">
        <f>計算!AE609</f>
        <v/>
      </c>
      <c r="E177" s="14">
        <f>計算!AF609</f>
        <v/>
      </c>
      <c r="F177" s="14">
        <f>計算!AG610</f>
        <v/>
      </c>
      <c r="G177" s="14">
        <f>計算!AG611</f>
        <v/>
      </c>
      <c r="H177" s="14">
        <f>G177-F177</f>
        <v/>
      </c>
    </row>
    <row r="178">
      <c r="A178" s="14" t="n">
        <v>3250000</v>
      </c>
      <c r="B178" s="15">
        <f>計算!AH612</f>
        <v/>
      </c>
      <c r="C178" s="14">
        <f>計算!AG612</f>
        <v/>
      </c>
      <c r="D178" s="14">
        <f>計算!AE612</f>
        <v/>
      </c>
      <c r="E178" s="14">
        <f>計算!AF612</f>
        <v/>
      </c>
      <c r="F178" s="14">
        <f>計算!AG613</f>
        <v/>
      </c>
      <c r="G178" s="14">
        <f>計算!AG614</f>
        <v/>
      </c>
      <c r="H178" s="14">
        <f>G178-F178</f>
        <v/>
      </c>
    </row>
    <row r="179">
      <c r="A179" s="14" t="n">
        <v>3260000</v>
      </c>
      <c r="B179" s="15">
        <f>計算!AH615</f>
        <v/>
      </c>
      <c r="C179" s="14">
        <f>計算!AG615</f>
        <v/>
      </c>
      <c r="D179" s="14">
        <f>計算!AE615</f>
        <v/>
      </c>
      <c r="E179" s="14">
        <f>計算!AF615</f>
        <v/>
      </c>
      <c r="F179" s="14">
        <f>計算!AG616</f>
        <v/>
      </c>
      <c r="G179" s="14">
        <f>計算!AG617</f>
        <v/>
      </c>
      <c r="H179" s="14">
        <f>G179-F179</f>
        <v/>
      </c>
    </row>
    <row r="180">
      <c r="A180" s="14" t="n">
        <v>3270000</v>
      </c>
      <c r="B180" s="15">
        <f>計算!AH618</f>
        <v/>
      </c>
      <c r="C180" s="14">
        <f>計算!AG618</f>
        <v/>
      </c>
      <c r="D180" s="14">
        <f>計算!AE618</f>
        <v/>
      </c>
      <c r="E180" s="14">
        <f>計算!AF618</f>
        <v/>
      </c>
      <c r="F180" s="14">
        <f>計算!AG619</f>
        <v/>
      </c>
      <c r="G180" s="14">
        <f>計算!AG620</f>
        <v/>
      </c>
      <c r="H180" s="14">
        <f>G180-F180</f>
        <v/>
      </c>
    </row>
    <row r="181">
      <c r="A181" s="14" t="n">
        <v>3280000</v>
      </c>
      <c r="B181" s="15">
        <f>計算!AH621</f>
        <v/>
      </c>
      <c r="C181" s="14">
        <f>計算!AG621</f>
        <v/>
      </c>
      <c r="D181" s="14">
        <f>計算!AE621</f>
        <v/>
      </c>
      <c r="E181" s="14">
        <f>計算!AF621</f>
        <v/>
      </c>
      <c r="F181" s="14">
        <f>計算!AG622</f>
        <v/>
      </c>
      <c r="G181" s="14">
        <f>計算!AG623</f>
        <v/>
      </c>
      <c r="H181" s="14">
        <f>G181-F181</f>
        <v/>
      </c>
    </row>
    <row r="182">
      <c r="A182" s="14" t="n">
        <v>3290000</v>
      </c>
      <c r="B182" s="15">
        <f>計算!AH624</f>
        <v/>
      </c>
      <c r="C182" s="14">
        <f>計算!AG624</f>
        <v/>
      </c>
      <c r="D182" s="14">
        <f>計算!AE624</f>
        <v/>
      </c>
      <c r="E182" s="14">
        <f>計算!AF624</f>
        <v/>
      </c>
      <c r="F182" s="14">
        <f>計算!AG625</f>
        <v/>
      </c>
      <c r="G182" s="14">
        <f>計算!AG626</f>
        <v/>
      </c>
      <c r="H182" s="14">
        <f>G182-F182</f>
        <v/>
      </c>
    </row>
    <row r="183">
      <c r="A183" s="14" t="n">
        <v>3300000</v>
      </c>
      <c r="B183" s="15">
        <f>計算!AH627</f>
        <v/>
      </c>
      <c r="C183" s="14">
        <f>計算!AG627</f>
        <v/>
      </c>
      <c r="D183" s="14">
        <f>計算!AE627</f>
        <v/>
      </c>
      <c r="E183" s="14">
        <f>計算!AF627</f>
        <v/>
      </c>
      <c r="F183" s="14">
        <f>計算!AG628</f>
        <v/>
      </c>
      <c r="G183" s="14">
        <f>計算!AG629</f>
        <v/>
      </c>
      <c r="H183" s="14">
        <f>G183-F183</f>
        <v/>
      </c>
    </row>
    <row r="184">
      <c r="A184" s="14" t="n">
        <v>3310000</v>
      </c>
      <c r="B184" s="15">
        <f>計算!AH630</f>
        <v/>
      </c>
      <c r="C184" s="14">
        <f>計算!AG630</f>
        <v/>
      </c>
      <c r="D184" s="14">
        <f>計算!AE630</f>
        <v/>
      </c>
      <c r="E184" s="14">
        <f>計算!AF630</f>
        <v/>
      </c>
      <c r="F184" s="14">
        <f>計算!AG631</f>
        <v/>
      </c>
      <c r="G184" s="14">
        <f>計算!AG632</f>
        <v/>
      </c>
      <c r="H184" s="14">
        <f>G184-F184</f>
        <v/>
      </c>
    </row>
    <row r="185">
      <c r="A185" s="14" t="n">
        <v>3320000</v>
      </c>
      <c r="B185" s="15">
        <f>計算!AH633</f>
        <v/>
      </c>
      <c r="C185" s="14">
        <f>計算!AG633</f>
        <v/>
      </c>
      <c r="D185" s="14">
        <f>計算!AE633</f>
        <v/>
      </c>
      <c r="E185" s="14">
        <f>計算!AF633</f>
        <v/>
      </c>
      <c r="F185" s="14">
        <f>計算!AG634</f>
        <v/>
      </c>
      <c r="G185" s="14">
        <f>計算!AG635</f>
        <v/>
      </c>
      <c r="H185" s="14">
        <f>G185-F185</f>
        <v/>
      </c>
    </row>
    <row r="186">
      <c r="A186" s="14" t="n">
        <v>3330000</v>
      </c>
      <c r="B186" s="15">
        <f>計算!AH636</f>
        <v/>
      </c>
      <c r="C186" s="14">
        <f>計算!AG636</f>
        <v/>
      </c>
      <c r="D186" s="14">
        <f>計算!AE636</f>
        <v/>
      </c>
      <c r="E186" s="14">
        <f>計算!AF636</f>
        <v/>
      </c>
      <c r="F186" s="14">
        <f>計算!AG637</f>
        <v/>
      </c>
      <c r="G186" s="14">
        <f>計算!AG638</f>
        <v/>
      </c>
      <c r="H186" s="14">
        <f>G186-F186</f>
        <v/>
      </c>
    </row>
    <row r="187">
      <c r="A187" s="14" t="n">
        <v>3340000</v>
      </c>
      <c r="B187" s="15">
        <f>計算!AH639</f>
        <v/>
      </c>
      <c r="C187" s="14">
        <f>計算!AG639</f>
        <v/>
      </c>
      <c r="D187" s="14">
        <f>計算!AE639</f>
        <v/>
      </c>
      <c r="E187" s="14">
        <f>計算!AF639</f>
        <v/>
      </c>
      <c r="F187" s="14">
        <f>計算!AG640</f>
        <v/>
      </c>
      <c r="G187" s="14">
        <f>計算!AG641</f>
        <v/>
      </c>
      <c r="H187" s="14">
        <f>G187-F187</f>
        <v/>
      </c>
    </row>
    <row r="188">
      <c r="A188" s="14" t="n">
        <v>3350000</v>
      </c>
      <c r="B188" s="15">
        <f>計算!AH642</f>
        <v/>
      </c>
      <c r="C188" s="14">
        <f>計算!AG642</f>
        <v/>
      </c>
      <c r="D188" s="14">
        <f>計算!AE642</f>
        <v/>
      </c>
      <c r="E188" s="14">
        <f>計算!AF642</f>
        <v/>
      </c>
      <c r="F188" s="14">
        <f>計算!AG643</f>
        <v/>
      </c>
      <c r="G188" s="14">
        <f>計算!AG644</f>
        <v/>
      </c>
      <c r="H188" s="14">
        <f>G188-F188</f>
        <v/>
      </c>
    </row>
    <row r="189">
      <c r="A189" s="14" t="n">
        <v>3360000</v>
      </c>
      <c r="B189" s="15">
        <f>計算!AH645</f>
        <v/>
      </c>
      <c r="C189" s="14">
        <f>計算!AG645</f>
        <v/>
      </c>
      <c r="D189" s="14">
        <f>計算!AE645</f>
        <v/>
      </c>
      <c r="E189" s="14">
        <f>計算!AF645</f>
        <v/>
      </c>
      <c r="F189" s="14">
        <f>計算!AG646</f>
        <v/>
      </c>
      <c r="G189" s="14">
        <f>計算!AG647</f>
        <v/>
      </c>
      <c r="H189" s="14">
        <f>G189-F189</f>
        <v/>
      </c>
    </row>
    <row r="190">
      <c r="A190" s="14" t="n">
        <v>3370000</v>
      </c>
      <c r="B190" s="15">
        <f>計算!AH648</f>
        <v/>
      </c>
      <c r="C190" s="14">
        <f>計算!AG648</f>
        <v/>
      </c>
      <c r="D190" s="14">
        <f>計算!AE648</f>
        <v/>
      </c>
      <c r="E190" s="14">
        <f>計算!AF648</f>
        <v/>
      </c>
      <c r="F190" s="14">
        <f>計算!AG649</f>
        <v/>
      </c>
      <c r="G190" s="14">
        <f>計算!AG650</f>
        <v/>
      </c>
      <c r="H190" s="14">
        <f>G190-F190</f>
        <v/>
      </c>
    </row>
    <row r="191">
      <c r="A191" s="14" t="n">
        <v>3380000</v>
      </c>
      <c r="B191" s="15">
        <f>計算!AH651</f>
        <v/>
      </c>
      <c r="C191" s="14">
        <f>計算!AG651</f>
        <v/>
      </c>
      <c r="D191" s="14">
        <f>計算!AE651</f>
        <v/>
      </c>
      <c r="E191" s="14">
        <f>計算!AF651</f>
        <v/>
      </c>
      <c r="F191" s="14">
        <f>計算!AG652</f>
        <v/>
      </c>
      <c r="G191" s="14">
        <f>計算!AG653</f>
        <v/>
      </c>
      <c r="H191" s="14">
        <f>G191-F191</f>
        <v/>
      </c>
    </row>
    <row r="192">
      <c r="A192" s="14" t="n">
        <v>3390000</v>
      </c>
      <c r="B192" s="15">
        <f>計算!AH654</f>
        <v/>
      </c>
      <c r="C192" s="14">
        <f>計算!AG654</f>
        <v/>
      </c>
      <c r="D192" s="14">
        <f>計算!AE654</f>
        <v/>
      </c>
      <c r="E192" s="14">
        <f>計算!AF654</f>
        <v/>
      </c>
      <c r="F192" s="14">
        <f>計算!AG655</f>
        <v/>
      </c>
      <c r="G192" s="14">
        <f>計算!AG656</f>
        <v/>
      </c>
      <c r="H192" s="14">
        <f>G192-F192</f>
        <v/>
      </c>
    </row>
    <row r="193">
      <c r="A193" s="14" t="n">
        <v>3400000</v>
      </c>
      <c r="B193" s="15">
        <f>計算!AH657</f>
        <v/>
      </c>
      <c r="C193" s="14">
        <f>計算!AG657</f>
        <v/>
      </c>
      <c r="D193" s="14">
        <f>計算!AE657</f>
        <v/>
      </c>
      <c r="E193" s="14">
        <f>計算!AF657</f>
        <v/>
      </c>
      <c r="F193" s="14">
        <f>計算!AG658</f>
        <v/>
      </c>
      <c r="G193" s="14">
        <f>計算!AG659</f>
        <v/>
      </c>
      <c r="H193" s="14">
        <f>G193-F193</f>
        <v/>
      </c>
    </row>
    <row r="194">
      <c r="A194" s="14" t="n">
        <v>3410000</v>
      </c>
      <c r="B194" s="15">
        <f>計算!AH660</f>
        <v/>
      </c>
      <c r="C194" s="14">
        <f>計算!AG660</f>
        <v/>
      </c>
      <c r="D194" s="14">
        <f>計算!AE660</f>
        <v/>
      </c>
      <c r="E194" s="14">
        <f>計算!AF660</f>
        <v/>
      </c>
      <c r="F194" s="14">
        <f>計算!AG661</f>
        <v/>
      </c>
      <c r="G194" s="14">
        <f>計算!AG662</f>
        <v/>
      </c>
      <c r="H194" s="14">
        <f>G194-F194</f>
        <v/>
      </c>
    </row>
    <row r="195">
      <c r="A195" s="14" t="n">
        <v>3420000</v>
      </c>
      <c r="B195" s="15">
        <f>計算!AH663</f>
        <v/>
      </c>
      <c r="C195" s="14">
        <f>計算!AG663</f>
        <v/>
      </c>
      <c r="D195" s="14">
        <f>計算!AE663</f>
        <v/>
      </c>
      <c r="E195" s="14">
        <f>計算!AF663</f>
        <v/>
      </c>
      <c r="F195" s="14">
        <f>計算!AG664</f>
        <v/>
      </c>
      <c r="G195" s="14">
        <f>計算!AG665</f>
        <v/>
      </c>
      <c r="H195" s="14">
        <f>G195-F195</f>
        <v/>
      </c>
    </row>
    <row r="196">
      <c r="A196" s="14" t="n">
        <v>3430000</v>
      </c>
      <c r="B196" s="15">
        <f>計算!AH666</f>
        <v/>
      </c>
      <c r="C196" s="14">
        <f>計算!AG666</f>
        <v/>
      </c>
      <c r="D196" s="14">
        <f>計算!AE666</f>
        <v/>
      </c>
      <c r="E196" s="14">
        <f>計算!AF666</f>
        <v/>
      </c>
      <c r="F196" s="14">
        <f>計算!AG667</f>
        <v/>
      </c>
      <c r="G196" s="14">
        <f>計算!AG668</f>
        <v/>
      </c>
      <c r="H196" s="14">
        <f>G196-F196</f>
        <v/>
      </c>
    </row>
    <row r="197">
      <c r="A197" s="14" t="n">
        <v>3440000</v>
      </c>
      <c r="B197" s="15">
        <f>計算!AH669</f>
        <v/>
      </c>
      <c r="C197" s="14">
        <f>計算!AG669</f>
        <v/>
      </c>
      <c r="D197" s="14">
        <f>計算!AE669</f>
        <v/>
      </c>
      <c r="E197" s="14">
        <f>計算!AF669</f>
        <v/>
      </c>
      <c r="F197" s="14">
        <f>計算!AG670</f>
        <v/>
      </c>
      <c r="G197" s="14">
        <f>計算!AG671</f>
        <v/>
      </c>
      <c r="H197" s="14">
        <f>G197-F197</f>
        <v/>
      </c>
    </row>
    <row r="198">
      <c r="A198" s="14" t="n">
        <v>3450000</v>
      </c>
      <c r="B198" s="15">
        <f>計算!AH672</f>
        <v/>
      </c>
      <c r="C198" s="14">
        <f>計算!AG672</f>
        <v/>
      </c>
      <c r="D198" s="14">
        <f>計算!AE672</f>
        <v/>
      </c>
      <c r="E198" s="14">
        <f>計算!AF672</f>
        <v/>
      </c>
      <c r="F198" s="14">
        <f>計算!AG673</f>
        <v/>
      </c>
      <c r="G198" s="14">
        <f>計算!AG674</f>
        <v/>
      </c>
      <c r="H198" s="14">
        <f>G198-F198</f>
        <v/>
      </c>
    </row>
    <row r="199">
      <c r="A199" s="14" t="n">
        <v>3460000</v>
      </c>
      <c r="B199" s="15">
        <f>計算!AH675</f>
        <v/>
      </c>
      <c r="C199" s="14">
        <f>計算!AG675</f>
        <v/>
      </c>
      <c r="D199" s="14">
        <f>計算!AE675</f>
        <v/>
      </c>
      <c r="E199" s="14">
        <f>計算!AF675</f>
        <v/>
      </c>
      <c r="F199" s="14">
        <f>計算!AG676</f>
        <v/>
      </c>
      <c r="G199" s="14">
        <f>計算!AG677</f>
        <v/>
      </c>
      <c r="H199" s="14">
        <f>G199-F199</f>
        <v/>
      </c>
    </row>
    <row r="200">
      <c r="A200" s="14" t="n">
        <v>3470000</v>
      </c>
      <c r="B200" s="15">
        <f>計算!AH678</f>
        <v/>
      </c>
      <c r="C200" s="14">
        <f>計算!AG678</f>
        <v/>
      </c>
      <c r="D200" s="14">
        <f>計算!AE678</f>
        <v/>
      </c>
      <c r="E200" s="14">
        <f>計算!AF678</f>
        <v/>
      </c>
      <c r="F200" s="14">
        <f>計算!AG679</f>
        <v/>
      </c>
      <c r="G200" s="14">
        <f>計算!AG680</f>
        <v/>
      </c>
      <c r="H200" s="14">
        <f>G200-F200</f>
        <v/>
      </c>
    </row>
    <row r="201">
      <c r="A201" s="14" t="n">
        <v>3480000</v>
      </c>
      <c r="B201" s="15">
        <f>計算!AH681</f>
        <v/>
      </c>
      <c r="C201" s="14">
        <f>計算!AG681</f>
        <v/>
      </c>
      <c r="D201" s="14">
        <f>計算!AE681</f>
        <v/>
      </c>
      <c r="E201" s="14">
        <f>計算!AF681</f>
        <v/>
      </c>
      <c r="F201" s="14">
        <f>計算!AG682</f>
        <v/>
      </c>
      <c r="G201" s="14">
        <f>計算!AG683</f>
        <v/>
      </c>
      <c r="H201" s="14">
        <f>G201-F201</f>
        <v/>
      </c>
    </row>
    <row r="202">
      <c r="A202" s="14" t="n">
        <v>3490000</v>
      </c>
      <c r="B202" s="15">
        <f>計算!AH684</f>
        <v/>
      </c>
      <c r="C202" s="14">
        <f>計算!AG684</f>
        <v/>
      </c>
      <c r="D202" s="14">
        <f>計算!AE684</f>
        <v/>
      </c>
      <c r="E202" s="14">
        <f>計算!AF684</f>
        <v/>
      </c>
      <c r="F202" s="14">
        <f>計算!AG685</f>
        <v/>
      </c>
      <c r="G202" s="14">
        <f>計算!AG686</f>
        <v/>
      </c>
      <c r="H202" s="14">
        <f>G202-F202</f>
        <v/>
      </c>
    </row>
    <row r="203">
      <c r="A203" s="14" t="n">
        <v>3500000</v>
      </c>
      <c r="B203" s="15">
        <f>計算!AH687</f>
        <v/>
      </c>
      <c r="C203" s="14">
        <f>計算!AG687</f>
        <v/>
      </c>
      <c r="D203" s="14">
        <f>計算!AE687</f>
        <v/>
      </c>
      <c r="E203" s="14">
        <f>計算!AF687</f>
        <v/>
      </c>
      <c r="F203" s="14">
        <f>計算!AG688</f>
        <v/>
      </c>
      <c r="G203" s="14">
        <f>計算!AG689</f>
        <v/>
      </c>
      <c r="H203" s="14">
        <f>G203-F203</f>
        <v/>
      </c>
    </row>
    <row r="204">
      <c r="A204" s="14" t="n">
        <v>3510000</v>
      </c>
      <c r="B204" s="15">
        <f>計算!AH690</f>
        <v/>
      </c>
      <c r="C204" s="14">
        <f>計算!AG690</f>
        <v/>
      </c>
      <c r="D204" s="14">
        <f>計算!AE690</f>
        <v/>
      </c>
      <c r="E204" s="14">
        <f>計算!AF690</f>
        <v/>
      </c>
      <c r="F204" s="14">
        <f>計算!AG691</f>
        <v/>
      </c>
      <c r="G204" s="14">
        <f>計算!AG692</f>
        <v/>
      </c>
      <c r="H204" s="14">
        <f>G204-F204</f>
        <v/>
      </c>
    </row>
    <row r="205">
      <c r="A205" s="14" t="n">
        <v>3520000</v>
      </c>
      <c r="B205" s="15">
        <f>計算!AH693</f>
        <v/>
      </c>
      <c r="C205" s="14">
        <f>計算!AG693</f>
        <v/>
      </c>
      <c r="D205" s="14">
        <f>計算!AE693</f>
        <v/>
      </c>
      <c r="E205" s="14">
        <f>計算!AF693</f>
        <v/>
      </c>
      <c r="F205" s="14">
        <f>計算!AG694</f>
        <v/>
      </c>
      <c r="G205" s="14">
        <f>計算!AG695</f>
        <v/>
      </c>
      <c r="H205" s="14">
        <f>G205-F205</f>
        <v/>
      </c>
    </row>
    <row r="206">
      <c r="A206" s="14" t="n">
        <v>3530000</v>
      </c>
      <c r="B206" s="15">
        <f>計算!AH696</f>
        <v/>
      </c>
      <c r="C206" s="14">
        <f>計算!AG696</f>
        <v/>
      </c>
      <c r="D206" s="14">
        <f>計算!AE696</f>
        <v/>
      </c>
      <c r="E206" s="14">
        <f>計算!AF696</f>
        <v/>
      </c>
      <c r="F206" s="14">
        <f>計算!AG697</f>
        <v/>
      </c>
      <c r="G206" s="14">
        <f>計算!AG698</f>
        <v/>
      </c>
      <c r="H206" s="14">
        <f>G206-F206</f>
        <v/>
      </c>
    </row>
    <row r="207">
      <c r="A207" s="14" t="n">
        <v>3540000</v>
      </c>
      <c r="B207" s="15">
        <f>計算!AH699</f>
        <v/>
      </c>
      <c r="C207" s="14">
        <f>計算!AG699</f>
        <v/>
      </c>
      <c r="D207" s="14">
        <f>計算!AE699</f>
        <v/>
      </c>
      <c r="E207" s="14">
        <f>計算!AF699</f>
        <v/>
      </c>
      <c r="F207" s="14">
        <f>計算!AG700</f>
        <v/>
      </c>
      <c r="G207" s="14">
        <f>計算!AG701</f>
        <v/>
      </c>
      <c r="H207" s="14">
        <f>G207-F207</f>
        <v/>
      </c>
    </row>
    <row r="208">
      <c r="A208" s="14" t="n">
        <v>3550000</v>
      </c>
      <c r="B208" s="15">
        <f>計算!AH702</f>
        <v/>
      </c>
      <c r="C208" s="14">
        <f>計算!AG702</f>
        <v/>
      </c>
      <c r="D208" s="14">
        <f>計算!AE702</f>
        <v/>
      </c>
      <c r="E208" s="14">
        <f>計算!AF702</f>
        <v/>
      </c>
      <c r="F208" s="14">
        <f>計算!AG703</f>
        <v/>
      </c>
      <c r="G208" s="14">
        <f>計算!AG704</f>
        <v/>
      </c>
      <c r="H208" s="14">
        <f>G208-F208</f>
        <v/>
      </c>
    </row>
    <row r="209">
      <c r="A209" s="14" t="n">
        <v>3560000</v>
      </c>
      <c r="B209" s="15">
        <f>計算!AH705</f>
        <v/>
      </c>
      <c r="C209" s="14">
        <f>計算!AG705</f>
        <v/>
      </c>
      <c r="D209" s="14">
        <f>計算!AE705</f>
        <v/>
      </c>
      <c r="E209" s="14">
        <f>計算!AF705</f>
        <v/>
      </c>
      <c r="F209" s="14">
        <f>計算!AG706</f>
        <v/>
      </c>
      <c r="G209" s="14">
        <f>計算!AG707</f>
        <v/>
      </c>
      <c r="H209" s="14">
        <f>G209-F209</f>
        <v/>
      </c>
    </row>
    <row r="210">
      <c r="A210" s="14" t="n">
        <v>3570000</v>
      </c>
      <c r="B210" s="15">
        <f>計算!AH708</f>
        <v/>
      </c>
      <c r="C210" s="14">
        <f>計算!AG708</f>
        <v/>
      </c>
      <c r="D210" s="14">
        <f>計算!AE708</f>
        <v/>
      </c>
      <c r="E210" s="14">
        <f>計算!AF708</f>
        <v/>
      </c>
      <c r="F210" s="14">
        <f>計算!AG709</f>
        <v/>
      </c>
      <c r="G210" s="14">
        <f>計算!AG710</f>
        <v/>
      </c>
      <c r="H210" s="14">
        <f>G210-F210</f>
        <v/>
      </c>
    </row>
    <row r="211">
      <c r="A211" s="14" t="n">
        <v>3580000</v>
      </c>
      <c r="B211" s="15">
        <f>計算!AH711</f>
        <v/>
      </c>
      <c r="C211" s="14">
        <f>計算!AG711</f>
        <v/>
      </c>
      <c r="D211" s="14">
        <f>計算!AE711</f>
        <v/>
      </c>
      <c r="E211" s="14">
        <f>計算!AF711</f>
        <v/>
      </c>
      <c r="F211" s="14">
        <f>計算!AG712</f>
        <v/>
      </c>
      <c r="G211" s="14">
        <f>計算!AG713</f>
        <v/>
      </c>
      <c r="H211" s="14">
        <f>G211-F211</f>
        <v/>
      </c>
    </row>
    <row r="212">
      <c r="A212" s="14" t="n">
        <v>3590000</v>
      </c>
      <c r="B212" s="15">
        <f>計算!AH714</f>
        <v/>
      </c>
      <c r="C212" s="14">
        <f>計算!AG714</f>
        <v/>
      </c>
      <c r="D212" s="14">
        <f>計算!AE714</f>
        <v/>
      </c>
      <c r="E212" s="14">
        <f>計算!AF714</f>
        <v/>
      </c>
      <c r="F212" s="14">
        <f>計算!AG715</f>
        <v/>
      </c>
      <c r="G212" s="14">
        <f>計算!AG716</f>
        <v/>
      </c>
      <c r="H212" s="14">
        <f>G212-F212</f>
        <v/>
      </c>
    </row>
    <row r="213">
      <c r="A213" s="14" t="n">
        <v>3600000</v>
      </c>
      <c r="B213" s="15">
        <f>計算!AH717</f>
        <v/>
      </c>
      <c r="C213" s="14">
        <f>計算!AG717</f>
        <v/>
      </c>
      <c r="D213" s="14">
        <f>計算!AE717</f>
        <v/>
      </c>
      <c r="E213" s="14">
        <f>計算!AF717</f>
        <v/>
      </c>
      <c r="F213" s="14">
        <f>計算!AG718</f>
        <v/>
      </c>
      <c r="G213" s="14">
        <f>計算!AG719</f>
        <v/>
      </c>
      <c r="H213" s="14">
        <f>G213-F213</f>
        <v/>
      </c>
    </row>
    <row r="214">
      <c r="A214" s="14" t="n">
        <v>3610000</v>
      </c>
      <c r="B214" s="15">
        <f>計算!AH720</f>
        <v/>
      </c>
      <c r="C214" s="14">
        <f>計算!AG720</f>
        <v/>
      </c>
      <c r="D214" s="14">
        <f>計算!AE720</f>
        <v/>
      </c>
      <c r="E214" s="14">
        <f>計算!AF720</f>
        <v/>
      </c>
      <c r="F214" s="14">
        <f>計算!AG721</f>
        <v/>
      </c>
      <c r="G214" s="14">
        <f>計算!AG722</f>
        <v/>
      </c>
      <c r="H214" s="14">
        <f>G214-F214</f>
        <v/>
      </c>
    </row>
    <row r="215">
      <c r="A215" s="14" t="n">
        <v>3620000</v>
      </c>
      <c r="B215" s="15">
        <f>計算!AH723</f>
        <v/>
      </c>
      <c r="C215" s="14">
        <f>計算!AG723</f>
        <v/>
      </c>
      <c r="D215" s="14">
        <f>計算!AE723</f>
        <v/>
      </c>
      <c r="E215" s="14">
        <f>計算!AF723</f>
        <v/>
      </c>
      <c r="F215" s="14">
        <f>計算!AG724</f>
        <v/>
      </c>
      <c r="G215" s="14">
        <f>計算!AG725</f>
        <v/>
      </c>
      <c r="H215" s="14">
        <f>G215-F215</f>
        <v/>
      </c>
    </row>
    <row r="216">
      <c r="A216" s="14" t="n">
        <v>3630000</v>
      </c>
      <c r="B216" s="15">
        <f>計算!AH726</f>
        <v/>
      </c>
      <c r="C216" s="14">
        <f>計算!AG726</f>
        <v/>
      </c>
      <c r="D216" s="14">
        <f>計算!AE726</f>
        <v/>
      </c>
      <c r="E216" s="14">
        <f>計算!AF726</f>
        <v/>
      </c>
      <c r="F216" s="14">
        <f>計算!AG727</f>
        <v/>
      </c>
      <c r="G216" s="14">
        <f>計算!AG728</f>
        <v/>
      </c>
      <c r="H216" s="14">
        <f>G216-F216</f>
        <v/>
      </c>
    </row>
    <row r="217">
      <c r="A217" s="14" t="n">
        <v>3640000</v>
      </c>
      <c r="B217" s="15">
        <f>計算!AH729</f>
        <v/>
      </c>
      <c r="C217" s="14">
        <f>計算!AG729</f>
        <v/>
      </c>
      <c r="D217" s="14">
        <f>計算!AE729</f>
        <v/>
      </c>
      <c r="E217" s="14">
        <f>計算!AF729</f>
        <v/>
      </c>
      <c r="F217" s="14">
        <f>計算!AG730</f>
        <v/>
      </c>
      <c r="G217" s="14">
        <f>計算!AG731</f>
        <v/>
      </c>
      <c r="H217" s="14">
        <f>G217-F217</f>
        <v/>
      </c>
    </row>
    <row r="218">
      <c r="A218" s="14" t="n">
        <v>3650000</v>
      </c>
      <c r="B218" s="15">
        <f>計算!AH732</f>
        <v/>
      </c>
      <c r="C218" s="14">
        <f>計算!AG732</f>
        <v/>
      </c>
      <c r="D218" s="14">
        <f>計算!AE732</f>
        <v/>
      </c>
      <c r="E218" s="14">
        <f>計算!AF732</f>
        <v/>
      </c>
      <c r="F218" s="14">
        <f>計算!AG733</f>
        <v/>
      </c>
      <c r="G218" s="14">
        <f>計算!AG734</f>
        <v/>
      </c>
      <c r="H218" s="14">
        <f>G218-F218</f>
        <v/>
      </c>
    </row>
    <row r="219">
      <c r="A219" s="14" t="n">
        <v>3660000</v>
      </c>
      <c r="B219" s="15">
        <f>計算!AH735</f>
        <v/>
      </c>
      <c r="C219" s="14">
        <f>計算!AG735</f>
        <v/>
      </c>
      <c r="D219" s="14">
        <f>計算!AE735</f>
        <v/>
      </c>
      <c r="E219" s="14">
        <f>計算!AF735</f>
        <v/>
      </c>
      <c r="F219" s="14">
        <f>計算!AG736</f>
        <v/>
      </c>
      <c r="G219" s="14">
        <f>計算!AG737</f>
        <v/>
      </c>
      <c r="H219" s="14">
        <f>G219-F219</f>
        <v/>
      </c>
    </row>
    <row r="220">
      <c r="A220" s="14" t="n">
        <v>3670000</v>
      </c>
      <c r="B220" s="15">
        <f>計算!AH738</f>
        <v/>
      </c>
      <c r="C220" s="14">
        <f>計算!AG738</f>
        <v/>
      </c>
      <c r="D220" s="14">
        <f>計算!AE738</f>
        <v/>
      </c>
      <c r="E220" s="14">
        <f>計算!AF738</f>
        <v/>
      </c>
      <c r="F220" s="14">
        <f>計算!AG739</f>
        <v/>
      </c>
      <c r="G220" s="14">
        <f>計算!AG740</f>
        <v/>
      </c>
      <c r="H220" s="14">
        <f>G220-F220</f>
        <v/>
      </c>
    </row>
    <row r="221">
      <c r="A221" s="14" t="n">
        <v>3680000</v>
      </c>
      <c r="B221" s="15">
        <f>計算!AH741</f>
        <v/>
      </c>
      <c r="C221" s="14">
        <f>計算!AG741</f>
        <v/>
      </c>
      <c r="D221" s="14">
        <f>計算!AE741</f>
        <v/>
      </c>
      <c r="E221" s="14">
        <f>計算!AF741</f>
        <v/>
      </c>
      <c r="F221" s="14">
        <f>計算!AG742</f>
        <v/>
      </c>
      <c r="G221" s="14">
        <f>計算!AG743</f>
        <v/>
      </c>
      <c r="H221" s="14">
        <f>G221-F221</f>
        <v/>
      </c>
    </row>
    <row r="222">
      <c r="A222" s="14" t="n">
        <v>3690000</v>
      </c>
      <c r="B222" s="15">
        <f>計算!AH744</f>
        <v/>
      </c>
      <c r="C222" s="14">
        <f>計算!AG744</f>
        <v/>
      </c>
      <c r="D222" s="14">
        <f>計算!AE744</f>
        <v/>
      </c>
      <c r="E222" s="14">
        <f>計算!AF744</f>
        <v/>
      </c>
      <c r="F222" s="14">
        <f>計算!AG745</f>
        <v/>
      </c>
      <c r="G222" s="14">
        <f>計算!AG746</f>
        <v/>
      </c>
      <c r="H222" s="14">
        <f>G222-F222</f>
        <v/>
      </c>
    </row>
    <row r="223">
      <c r="A223" s="14" t="n">
        <v>3700000</v>
      </c>
      <c r="B223" s="15">
        <f>計算!AH747</f>
        <v/>
      </c>
      <c r="C223" s="14">
        <f>計算!AG747</f>
        <v/>
      </c>
      <c r="D223" s="14">
        <f>計算!AE747</f>
        <v/>
      </c>
      <c r="E223" s="14">
        <f>計算!AF747</f>
        <v/>
      </c>
      <c r="F223" s="14">
        <f>計算!AG748</f>
        <v/>
      </c>
      <c r="G223" s="14">
        <f>計算!AG749</f>
        <v/>
      </c>
      <c r="H223" s="14">
        <f>G223-F223</f>
        <v/>
      </c>
    </row>
    <row r="224">
      <c r="A224" s="14" t="n">
        <v>3710000</v>
      </c>
      <c r="B224" s="15">
        <f>計算!AH750</f>
        <v/>
      </c>
      <c r="C224" s="14">
        <f>計算!AG750</f>
        <v/>
      </c>
      <c r="D224" s="14">
        <f>計算!AE750</f>
        <v/>
      </c>
      <c r="E224" s="14">
        <f>計算!AF750</f>
        <v/>
      </c>
      <c r="F224" s="14">
        <f>計算!AG751</f>
        <v/>
      </c>
      <c r="G224" s="14">
        <f>計算!AG752</f>
        <v/>
      </c>
      <c r="H224" s="14">
        <f>G224-F224</f>
        <v/>
      </c>
    </row>
    <row r="225">
      <c r="A225" s="14" t="n">
        <v>3720000</v>
      </c>
      <c r="B225" s="15">
        <f>計算!AH753</f>
        <v/>
      </c>
      <c r="C225" s="14">
        <f>計算!AG753</f>
        <v/>
      </c>
      <c r="D225" s="14">
        <f>計算!AE753</f>
        <v/>
      </c>
      <c r="E225" s="14">
        <f>計算!AF753</f>
        <v/>
      </c>
      <c r="F225" s="14">
        <f>計算!AG754</f>
        <v/>
      </c>
      <c r="G225" s="14">
        <f>計算!AG755</f>
        <v/>
      </c>
      <c r="H225" s="14">
        <f>G225-F225</f>
        <v/>
      </c>
    </row>
    <row r="226">
      <c r="A226" s="14" t="n">
        <v>3730000</v>
      </c>
      <c r="B226" s="15">
        <f>計算!AH756</f>
        <v/>
      </c>
      <c r="C226" s="14">
        <f>計算!AG756</f>
        <v/>
      </c>
      <c r="D226" s="14">
        <f>計算!AE756</f>
        <v/>
      </c>
      <c r="E226" s="14">
        <f>計算!AF756</f>
        <v/>
      </c>
      <c r="F226" s="14">
        <f>計算!AG757</f>
        <v/>
      </c>
      <c r="G226" s="14">
        <f>計算!AG758</f>
        <v/>
      </c>
      <c r="H226" s="14">
        <f>G226-F226</f>
        <v/>
      </c>
    </row>
    <row r="227">
      <c r="A227" s="14" t="n">
        <v>3740000</v>
      </c>
      <c r="B227" s="15">
        <f>計算!AH759</f>
        <v/>
      </c>
      <c r="C227" s="14">
        <f>計算!AG759</f>
        <v/>
      </c>
      <c r="D227" s="14">
        <f>計算!AE759</f>
        <v/>
      </c>
      <c r="E227" s="14">
        <f>計算!AF759</f>
        <v/>
      </c>
      <c r="F227" s="14">
        <f>計算!AG760</f>
        <v/>
      </c>
      <c r="G227" s="14">
        <f>計算!AG761</f>
        <v/>
      </c>
      <c r="H227" s="14">
        <f>G227-F227</f>
        <v/>
      </c>
    </row>
    <row r="228">
      <c r="A228" s="14" t="n">
        <v>3750000</v>
      </c>
      <c r="B228" s="15">
        <f>計算!AH762</f>
        <v/>
      </c>
      <c r="C228" s="14">
        <f>計算!AG762</f>
        <v/>
      </c>
      <c r="D228" s="14">
        <f>計算!AE762</f>
        <v/>
      </c>
      <c r="E228" s="14">
        <f>計算!AF762</f>
        <v/>
      </c>
      <c r="F228" s="14">
        <f>計算!AG763</f>
        <v/>
      </c>
      <c r="G228" s="14">
        <f>計算!AG764</f>
        <v/>
      </c>
      <c r="H228" s="14">
        <f>G228-F228</f>
        <v/>
      </c>
    </row>
    <row r="229">
      <c r="A229" s="14" t="n">
        <v>3760000</v>
      </c>
      <c r="B229" s="15">
        <f>計算!AH765</f>
        <v/>
      </c>
      <c r="C229" s="14">
        <f>計算!AG765</f>
        <v/>
      </c>
      <c r="D229" s="14">
        <f>計算!AE765</f>
        <v/>
      </c>
      <c r="E229" s="14">
        <f>計算!AF765</f>
        <v/>
      </c>
      <c r="F229" s="14">
        <f>計算!AG766</f>
        <v/>
      </c>
      <c r="G229" s="14">
        <f>計算!AG767</f>
        <v/>
      </c>
      <c r="H229" s="14">
        <f>G229-F229</f>
        <v/>
      </c>
    </row>
    <row r="230">
      <c r="A230" s="14" t="n">
        <v>3770000</v>
      </c>
      <c r="B230" s="15">
        <f>計算!AH768</f>
        <v/>
      </c>
      <c r="C230" s="14">
        <f>計算!AG768</f>
        <v/>
      </c>
      <c r="D230" s="14">
        <f>計算!AE768</f>
        <v/>
      </c>
      <c r="E230" s="14">
        <f>計算!AF768</f>
        <v/>
      </c>
      <c r="F230" s="14">
        <f>計算!AG769</f>
        <v/>
      </c>
      <c r="G230" s="14">
        <f>計算!AG770</f>
        <v/>
      </c>
      <c r="H230" s="14">
        <f>G230-F230</f>
        <v/>
      </c>
    </row>
    <row r="231">
      <c r="A231" s="14" t="n">
        <v>3780000</v>
      </c>
      <c r="B231" s="15">
        <f>計算!AH771</f>
        <v/>
      </c>
      <c r="C231" s="14">
        <f>計算!AG771</f>
        <v/>
      </c>
      <c r="D231" s="14">
        <f>計算!AE771</f>
        <v/>
      </c>
      <c r="E231" s="14">
        <f>計算!AF771</f>
        <v/>
      </c>
      <c r="F231" s="14">
        <f>計算!AG772</f>
        <v/>
      </c>
      <c r="G231" s="14">
        <f>計算!AG773</f>
        <v/>
      </c>
      <c r="H231" s="14">
        <f>G231-F231</f>
        <v/>
      </c>
    </row>
    <row r="232">
      <c r="A232" s="14" t="n">
        <v>3790000</v>
      </c>
      <c r="B232" s="15">
        <f>計算!AH774</f>
        <v/>
      </c>
      <c r="C232" s="14">
        <f>計算!AG774</f>
        <v/>
      </c>
      <c r="D232" s="14">
        <f>計算!AE774</f>
        <v/>
      </c>
      <c r="E232" s="14">
        <f>計算!AF774</f>
        <v/>
      </c>
      <c r="F232" s="14">
        <f>計算!AG775</f>
        <v/>
      </c>
      <c r="G232" s="14">
        <f>計算!AG776</f>
        <v/>
      </c>
      <c r="H232" s="14">
        <f>G232-F232</f>
        <v/>
      </c>
    </row>
    <row r="233">
      <c r="A233" s="14" t="n">
        <v>3800000</v>
      </c>
      <c r="B233" s="15">
        <f>計算!AH777</f>
        <v/>
      </c>
      <c r="C233" s="14">
        <f>計算!AG777</f>
        <v/>
      </c>
      <c r="D233" s="14">
        <f>計算!AE777</f>
        <v/>
      </c>
      <c r="E233" s="14">
        <f>計算!AF777</f>
        <v/>
      </c>
      <c r="F233" s="14">
        <f>計算!AG778</f>
        <v/>
      </c>
      <c r="G233" s="14">
        <f>計算!AG779</f>
        <v/>
      </c>
      <c r="H233" s="14">
        <f>G233-F233</f>
        <v/>
      </c>
    </row>
    <row r="234">
      <c r="A234" s="14" t="n">
        <v>3810000</v>
      </c>
      <c r="B234" s="15">
        <f>計算!AH780</f>
        <v/>
      </c>
      <c r="C234" s="14">
        <f>計算!AG780</f>
        <v/>
      </c>
      <c r="D234" s="14">
        <f>計算!AE780</f>
        <v/>
      </c>
      <c r="E234" s="14">
        <f>計算!AF780</f>
        <v/>
      </c>
      <c r="F234" s="14">
        <f>計算!AG781</f>
        <v/>
      </c>
      <c r="G234" s="14">
        <f>計算!AG782</f>
        <v/>
      </c>
      <c r="H234" s="14">
        <f>G234-F234</f>
        <v/>
      </c>
    </row>
    <row r="235">
      <c r="A235" s="14" t="n">
        <v>3820000</v>
      </c>
      <c r="B235" s="15">
        <f>計算!AH783</f>
        <v/>
      </c>
      <c r="C235" s="14">
        <f>計算!AG783</f>
        <v/>
      </c>
      <c r="D235" s="14">
        <f>計算!AE783</f>
        <v/>
      </c>
      <c r="E235" s="14">
        <f>計算!AF783</f>
        <v/>
      </c>
      <c r="F235" s="14">
        <f>計算!AG784</f>
        <v/>
      </c>
      <c r="G235" s="14">
        <f>計算!AG785</f>
        <v/>
      </c>
      <c r="H235" s="14">
        <f>G235-F235</f>
        <v/>
      </c>
    </row>
    <row r="236">
      <c r="A236" s="14" t="n">
        <v>3830000</v>
      </c>
      <c r="B236" s="15">
        <f>計算!AH786</f>
        <v/>
      </c>
      <c r="C236" s="14">
        <f>計算!AG786</f>
        <v/>
      </c>
      <c r="D236" s="14">
        <f>計算!AE786</f>
        <v/>
      </c>
      <c r="E236" s="14">
        <f>計算!AF786</f>
        <v/>
      </c>
      <c r="F236" s="14">
        <f>計算!AG787</f>
        <v/>
      </c>
      <c r="G236" s="14">
        <f>計算!AG788</f>
        <v/>
      </c>
      <c r="H236" s="14">
        <f>G236-F236</f>
        <v/>
      </c>
    </row>
    <row r="237">
      <c r="A237" s="14" t="n">
        <v>3840000</v>
      </c>
      <c r="B237" s="15">
        <f>計算!AH789</f>
        <v/>
      </c>
      <c r="C237" s="14">
        <f>計算!AG789</f>
        <v/>
      </c>
      <c r="D237" s="14">
        <f>計算!AE789</f>
        <v/>
      </c>
      <c r="E237" s="14">
        <f>計算!AF789</f>
        <v/>
      </c>
      <c r="F237" s="14">
        <f>計算!AG790</f>
        <v/>
      </c>
      <c r="G237" s="14">
        <f>計算!AG791</f>
        <v/>
      </c>
      <c r="H237" s="14">
        <f>G237-F237</f>
        <v/>
      </c>
    </row>
    <row r="238">
      <c r="A238" s="14" t="n">
        <v>3850000</v>
      </c>
      <c r="B238" s="15">
        <f>計算!AH792</f>
        <v/>
      </c>
      <c r="C238" s="14">
        <f>計算!AG792</f>
        <v/>
      </c>
      <c r="D238" s="14">
        <f>計算!AE792</f>
        <v/>
      </c>
      <c r="E238" s="14">
        <f>計算!AF792</f>
        <v/>
      </c>
      <c r="F238" s="14">
        <f>計算!AG793</f>
        <v/>
      </c>
      <c r="G238" s="14">
        <f>計算!AG794</f>
        <v/>
      </c>
      <c r="H238" s="14">
        <f>G238-F238</f>
        <v/>
      </c>
    </row>
    <row r="239">
      <c r="A239" s="14" t="n">
        <v>3860000</v>
      </c>
      <c r="B239" s="15">
        <f>計算!AH795</f>
        <v/>
      </c>
      <c r="C239" s="14">
        <f>計算!AG795</f>
        <v/>
      </c>
      <c r="D239" s="14">
        <f>計算!AE795</f>
        <v/>
      </c>
      <c r="E239" s="14">
        <f>計算!AF795</f>
        <v/>
      </c>
      <c r="F239" s="14">
        <f>計算!AG796</f>
        <v/>
      </c>
      <c r="G239" s="14">
        <f>計算!AG797</f>
        <v/>
      </c>
      <c r="H239" s="14">
        <f>G239-F239</f>
        <v/>
      </c>
    </row>
    <row r="240">
      <c r="A240" s="14" t="n">
        <v>3870000</v>
      </c>
      <c r="B240" s="15">
        <f>計算!AH798</f>
        <v/>
      </c>
      <c r="C240" s="14">
        <f>計算!AG798</f>
        <v/>
      </c>
      <c r="D240" s="14">
        <f>計算!AE798</f>
        <v/>
      </c>
      <c r="E240" s="14">
        <f>計算!AF798</f>
        <v/>
      </c>
      <c r="F240" s="14">
        <f>計算!AG799</f>
        <v/>
      </c>
      <c r="G240" s="14">
        <f>計算!AG800</f>
        <v/>
      </c>
      <c r="H240" s="14">
        <f>G240-F240</f>
        <v/>
      </c>
    </row>
    <row r="241">
      <c r="A241" s="14" t="n">
        <v>3880000</v>
      </c>
      <c r="B241" s="15">
        <f>計算!AH801</f>
        <v/>
      </c>
      <c r="C241" s="14">
        <f>計算!AG801</f>
        <v/>
      </c>
      <c r="D241" s="14">
        <f>計算!AE801</f>
        <v/>
      </c>
      <c r="E241" s="14">
        <f>計算!AF801</f>
        <v/>
      </c>
      <c r="F241" s="14">
        <f>計算!AG802</f>
        <v/>
      </c>
      <c r="G241" s="14">
        <f>計算!AG803</f>
        <v/>
      </c>
      <c r="H241" s="14">
        <f>G241-F241</f>
        <v/>
      </c>
    </row>
    <row r="242">
      <c r="A242" s="14" t="n">
        <v>3890000</v>
      </c>
      <c r="B242" s="15">
        <f>計算!AH804</f>
        <v/>
      </c>
      <c r="C242" s="14">
        <f>計算!AG804</f>
        <v/>
      </c>
      <c r="D242" s="14">
        <f>計算!AE804</f>
        <v/>
      </c>
      <c r="E242" s="14">
        <f>計算!AF804</f>
        <v/>
      </c>
      <c r="F242" s="14">
        <f>計算!AG805</f>
        <v/>
      </c>
      <c r="G242" s="14">
        <f>計算!AG806</f>
        <v/>
      </c>
      <c r="H242" s="14">
        <f>G242-F242</f>
        <v/>
      </c>
    </row>
    <row r="243">
      <c r="A243" s="14" t="n">
        <v>3900000</v>
      </c>
      <c r="B243" s="15">
        <f>計算!AH807</f>
        <v/>
      </c>
      <c r="C243" s="14">
        <f>計算!AG807</f>
        <v/>
      </c>
      <c r="D243" s="14">
        <f>計算!AE807</f>
        <v/>
      </c>
      <c r="E243" s="14">
        <f>計算!AF807</f>
        <v/>
      </c>
      <c r="F243" s="14">
        <f>計算!AG808</f>
        <v/>
      </c>
      <c r="G243" s="14">
        <f>計算!AG809</f>
        <v/>
      </c>
      <c r="H243" s="14">
        <f>G243-F243</f>
        <v/>
      </c>
    </row>
    <row r="244">
      <c r="A244" s="14" t="n">
        <v>3910000</v>
      </c>
      <c r="B244" s="15">
        <f>計算!AH810</f>
        <v/>
      </c>
      <c r="C244" s="14">
        <f>計算!AG810</f>
        <v/>
      </c>
      <c r="D244" s="14">
        <f>計算!AE810</f>
        <v/>
      </c>
      <c r="E244" s="14">
        <f>計算!AF810</f>
        <v/>
      </c>
      <c r="F244" s="14">
        <f>計算!AG811</f>
        <v/>
      </c>
      <c r="G244" s="14">
        <f>計算!AG812</f>
        <v/>
      </c>
      <c r="H244" s="14">
        <f>G244-F244</f>
        <v/>
      </c>
    </row>
    <row r="245">
      <c r="A245" s="14" t="n">
        <v>3920000</v>
      </c>
      <c r="B245" s="15">
        <f>計算!AH813</f>
        <v/>
      </c>
      <c r="C245" s="14">
        <f>計算!AG813</f>
        <v/>
      </c>
      <c r="D245" s="14">
        <f>計算!AE813</f>
        <v/>
      </c>
      <c r="E245" s="14">
        <f>計算!AF813</f>
        <v/>
      </c>
      <c r="F245" s="14">
        <f>計算!AG814</f>
        <v/>
      </c>
      <c r="G245" s="14">
        <f>計算!AG815</f>
        <v/>
      </c>
      <c r="H245" s="14">
        <f>G245-F245</f>
        <v/>
      </c>
    </row>
    <row r="246">
      <c r="A246" s="14" t="n">
        <v>3930000</v>
      </c>
      <c r="B246" s="15">
        <f>計算!AH816</f>
        <v/>
      </c>
      <c r="C246" s="14">
        <f>計算!AG816</f>
        <v/>
      </c>
      <c r="D246" s="14">
        <f>計算!AE816</f>
        <v/>
      </c>
      <c r="E246" s="14">
        <f>計算!AF816</f>
        <v/>
      </c>
      <c r="F246" s="14">
        <f>計算!AG817</f>
        <v/>
      </c>
      <c r="G246" s="14">
        <f>計算!AG818</f>
        <v/>
      </c>
      <c r="H246" s="14">
        <f>G246-F246</f>
        <v/>
      </c>
    </row>
    <row r="247">
      <c r="A247" s="14" t="n">
        <v>3940000</v>
      </c>
      <c r="B247" s="15">
        <f>計算!AH819</f>
        <v/>
      </c>
      <c r="C247" s="14">
        <f>計算!AG819</f>
        <v/>
      </c>
      <c r="D247" s="14">
        <f>計算!AE819</f>
        <v/>
      </c>
      <c r="E247" s="14">
        <f>計算!AF819</f>
        <v/>
      </c>
      <c r="F247" s="14">
        <f>計算!AG820</f>
        <v/>
      </c>
      <c r="G247" s="14">
        <f>計算!AG821</f>
        <v/>
      </c>
      <c r="H247" s="14">
        <f>G247-F247</f>
        <v/>
      </c>
    </row>
    <row r="248">
      <c r="A248" s="14" t="n">
        <v>3950000</v>
      </c>
      <c r="B248" s="15">
        <f>計算!AH822</f>
        <v/>
      </c>
      <c r="C248" s="14">
        <f>計算!AG822</f>
        <v/>
      </c>
      <c r="D248" s="14">
        <f>計算!AE822</f>
        <v/>
      </c>
      <c r="E248" s="14">
        <f>計算!AF822</f>
        <v/>
      </c>
      <c r="F248" s="14">
        <f>計算!AG823</f>
        <v/>
      </c>
      <c r="G248" s="14">
        <f>計算!AG824</f>
        <v/>
      </c>
      <c r="H248" s="14">
        <f>G248-F248</f>
        <v/>
      </c>
    </row>
    <row r="249">
      <c r="A249" s="14" t="n">
        <v>3960000</v>
      </c>
      <c r="B249" s="15">
        <f>計算!AH825</f>
        <v/>
      </c>
      <c r="C249" s="14">
        <f>計算!AG825</f>
        <v/>
      </c>
      <c r="D249" s="14">
        <f>計算!AE825</f>
        <v/>
      </c>
      <c r="E249" s="14">
        <f>計算!AF825</f>
        <v/>
      </c>
      <c r="F249" s="14">
        <f>計算!AG826</f>
        <v/>
      </c>
      <c r="G249" s="14">
        <f>計算!AG827</f>
        <v/>
      </c>
      <c r="H249" s="14">
        <f>G249-F249</f>
        <v/>
      </c>
    </row>
    <row r="250">
      <c r="A250" s="14" t="n">
        <v>3970000</v>
      </c>
      <c r="B250" s="15">
        <f>計算!AH828</f>
        <v/>
      </c>
      <c r="C250" s="14">
        <f>計算!AG828</f>
        <v/>
      </c>
      <c r="D250" s="14">
        <f>計算!AE828</f>
        <v/>
      </c>
      <c r="E250" s="14">
        <f>計算!AF828</f>
        <v/>
      </c>
      <c r="F250" s="14">
        <f>計算!AG829</f>
        <v/>
      </c>
      <c r="G250" s="14">
        <f>計算!AG830</f>
        <v/>
      </c>
      <c r="H250" s="14">
        <f>G250-F250</f>
        <v/>
      </c>
    </row>
    <row r="251">
      <c r="A251" s="14" t="n">
        <v>3980000</v>
      </c>
      <c r="B251" s="15">
        <f>計算!AH831</f>
        <v/>
      </c>
      <c r="C251" s="14">
        <f>計算!AG831</f>
        <v/>
      </c>
      <c r="D251" s="14">
        <f>計算!AE831</f>
        <v/>
      </c>
      <c r="E251" s="14">
        <f>計算!AF831</f>
        <v/>
      </c>
      <c r="F251" s="14">
        <f>計算!AG832</f>
        <v/>
      </c>
      <c r="G251" s="14">
        <f>計算!AG833</f>
        <v/>
      </c>
      <c r="H251" s="14">
        <f>G251-F251</f>
        <v/>
      </c>
    </row>
    <row r="252">
      <c r="A252" s="14" t="n">
        <v>3990000</v>
      </c>
      <c r="B252" s="15">
        <f>計算!AH834</f>
        <v/>
      </c>
      <c r="C252" s="14">
        <f>計算!AG834</f>
        <v/>
      </c>
      <c r="D252" s="14">
        <f>計算!AE834</f>
        <v/>
      </c>
      <c r="E252" s="14">
        <f>計算!AF834</f>
        <v/>
      </c>
      <c r="F252" s="14">
        <f>計算!AG835</f>
        <v/>
      </c>
      <c r="G252" s="14">
        <f>計算!AG836</f>
        <v/>
      </c>
      <c r="H252" s="14">
        <f>G252-F252</f>
        <v/>
      </c>
    </row>
    <row r="253">
      <c r="A253" s="14" t="n">
        <v>4000000</v>
      </c>
      <c r="B253" s="15">
        <f>計算!AH837</f>
        <v/>
      </c>
      <c r="C253" s="14">
        <f>計算!AG837</f>
        <v/>
      </c>
      <c r="D253" s="14">
        <f>計算!AE837</f>
        <v/>
      </c>
      <c r="E253" s="14">
        <f>計算!AF837</f>
        <v/>
      </c>
      <c r="F253" s="14">
        <f>計算!AG838</f>
        <v/>
      </c>
      <c r="G253" s="14">
        <f>計算!AG839</f>
        <v/>
      </c>
      <c r="H253" s="14">
        <f>G253-F253</f>
        <v/>
      </c>
    </row>
    <row r="254">
      <c r="A254" s="14" t="n">
        <v>4010000</v>
      </c>
      <c r="B254" s="15">
        <f>計算!AH840</f>
        <v/>
      </c>
      <c r="C254" s="14">
        <f>計算!AG840</f>
        <v/>
      </c>
      <c r="D254" s="14">
        <f>計算!AE840</f>
        <v/>
      </c>
      <c r="E254" s="14">
        <f>計算!AF840</f>
        <v/>
      </c>
      <c r="F254" s="14">
        <f>計算!AG841</f>
        <v/>
      </c>
      <c r="G254" s="14">
        <f>計算!AG842</f>
        <v/>
      </c>
      <c r="H254" s="14">
        <f>G254-F254</f>
        <v/>
      </c>
    </row>
    <row r="255">
      <c r="A255" s="14" t="n">
        <v>4020000</v>
      </c>
      <c r="B255" s="15">
        <f>計算!AH843</f>
        <v/>
      </c>
      <c r="C255" s="14">
        <f>計算!AG843</f>
        <v/>
      </c>
      <c r="D255" s="14">
        <f>計算!AE843</f>
        <v/>
      </c>
      <c r="E255" s="14">
        <f>計算!AF843</f>
        <v/>
      </c>
      <c r="F255" s="14">
        <f>計算!AG844</f>
        <v/>
      </c>
      <c r="G255" s="14">
        <f>計算!AG845</f>
        <v/>
      </c>
      <c r="H255" s="14">
        <f>G255-F255</f>
        <v/>
      </c>
    </row>
    <row r="256">
      <c r="A256" s="14" t="n">
        <v>4030000</v>
      </c>
      <c r="B256" s="15">
        <f>計算!AH846</f>
        <v/>
      </c>
      <c r="C256" s="14">
        <f>計算!AG846</f>
        <v/>
      </c>
      <c r="D256" s="14">
        <f>計算!AE846</f>
        <v/>
      </c>
      <c r="E256" s="14">
        <f>計算!AF846</f>
        <v/>
      </c>
      <c r="F256" s="14">
        <f>計算!AG847</f>
        <v/>
      </c>
      <c r="G256" s="14">
        <f>計算!AG848</f>
        <v/>
      </c>
      <c r="H256" s="14">
        <f>G256-F256</f>
        <v/>
      </c>
    </row>
    <row r="257">
      <c r="A257" s="14" t="n">
        <v>4040000</v>
      </c>
      <c r="B257" s="15">
        <f>計算!AH849</f>
        <v/>
      </c>
      <c r="C257" s="14">
        <f>計算!AG849</f>
        <v/>
      </c>
      <c r="D257" s="14">
        <f>計算!AE849</f>
        <v/>
      </c>
      <c r="E257" s="14">
        <f>計算!AF849</f>
        <v/>
      </c>
      <c r="F257" s="14">
        <f>計算!AG850</f>
        <v/>
      </c>
      <c r="G257" s="14">
        <f>計算!AG851</f>
        <v/>
      </c>
      <c r="H257" s="14">
        <f>G257-F257</f>
        <v/>
      </c>
    </row>
    <row r="258">
      <c r="A258" s="14" t="n">
        <v>4050000</v>
      </c>
      <c r="B258" s="15">
        <f>計算!AH852</f>
        <v/>
      </c>
      <c r="C258" s="14">
        <f>計算!AG852</f>
        <v/>
      </c>
      <c r="D258" s="14">
        <f>計算!AE852</f>
        <v/>
      </c>
      <c r="E258" s="14">
        <f>計算!AF852</f>
        <v/>
      </c>
      <c r="F258" s="14">
        <f>計算!AG853</f>
        <v/>
      </c>
      <c r="G258" s="14">
        <f>計算!AG854</f>
        <v/>
      </c>
      <c r="H258" s="14">
        <f>G258-F258</f>
        <v/>
      </c>
    </row>
    <row r="259">
      <c r="A259" s="14" t="n">
        <v>4060000</v>
      </c>
      <c r="B259" s="15">
        <f>計算!AH855</f>
        <v/>
      </c>
      <c r="C259" s="14">
        <f>計算!AG855</f>
        <v/>
      </c>
      <c r="D259" s="14">
        <f>計算!AE855</f>
        <v/>
      </c>
      <c r="E259" s="14">
        <f>計算!AF855</f>
        <v/>
      </c>
      <c r="F259" s="14">
        <f>計算!AG856</f>
        <v/>
      </c>
      <c r="G259" s="14">
        <f>計算!AG857</f>
        <v/>
      </c>
      <c r="H259" s="14">
        <f>G259-F259</f>
        <v/>
      </c>
    </row>
    <row r="260">
      <c r="A260" s="14" t="n">
        <v>4070000</v>
      </c>
      <c r="B260" s="15">
        <f>計算!AH858</f>
        <v/>
      </c>
      <c r="C260" s="14">
        <f>計算!AG858</f>
        <v/>
      </c>
      <c r="D260" s="14">
        <f>計算!AE858</f>
        <v/>
      </c>
      <c r="E260" s="14">
        <f>計算!AF858</f>
        <v/>
      </c>
      <c r="F260" s="14">
        <f>計算!AG859</f>
        <v/>
      </c>
      <c r="G260" s="14">
        <f>計算!AG860</f>
        <v/>
      </c>
      <c r="H260" s="14">
        <f>G260-F260</f>
        <v/>
      </c>
    </row>
    <row r="261">
      <c r="A261" s="14" t="n">
        <v>4080000</v>
      </c>
      <c r="B261" s="15">
        <f>計算!AH861</f>
        <v/>
      </c>
      <c r="C261" s="14">
        <f>計算!AG861</f>
        <v/>
      </c>
      <c r="D261" s="14">
        <f>計算!AE861</f>
        <v/>
      </c>
      <c r="E261" s="14">
        <f>計算!AF861</f>
        <v/>
      </c>
      <c r="F261" s="14">
        <f>計算!AG862</f>
        <v/>
      </c>
      <c r="G261" s="14">
        <f>計算!AG863</f>
        <v/>
      </c>
      <c r="H261" s="14">
        <f>G261-F261</f>
        <v/>
      </c>
    </row>
    <row r="262">
      <c r="A262" s="14" t="n">
        <v>4090000</v>
      </c>
      <c r="B262" s="15">
        <f>計算!AH864</f>
        <v/>
      </c>
      <c r="C262" s="14">
        <f>計算!AG864</f>
        <v/>
      </c>
      <c r="D262" s="14">
        <f>計算!AE864</f>
        <v/>
      </c>
      <c r="E262" s="14">
        <f>計算!AF864</f>
        <v/>
      </c>
      <c r="F262" s="14">
        <f>計算!AG865</f>
        <v/>
      </c>
      <c r="G262" s="14">
        <f>計算!AG866</f>
        <v/>
      </c>
      <c r="H262" s="14">
        <f>G262-F262</f>
        <v/>
      </c>
    </row>
    <row r="263">
      <c r="A263" s="14" t="n">
        <v>4100000</v>
      </c>
      <c r="B263" s="15">
        <f>計算!AH867</f>
        <v/>
      </c>
      <c r="C263" s="14">
        <f>計算!AG867</f>
        <v/>
      </c>
      <c r="D263" s="14">
        <f>計算!AE867</f>
        <v/>
      </c>
      <c r="E263" s="14">
        <f>計算!AF867</f>
        <v/>
      </c>
      <c r="F263" s="14">
        <f>計算!AG868</f>
        <v/>
      </c>
      <c r="G263" s="14">
        <f>計算!AG869</f>
        <v/>
      </c>
      <c r="H263" s="14">
        <f>G263-F263</f>
        <v/>
      </c>
    </row>
    <row r="264">
      <c r="A264" s="14" t="n">
        <v>4110000</v>
      </c>
      <c r="B264" s="15">
        <f>計算!AH870</f>
        <v/>
      </c>
      <c r="C264" s="14">
        <f>計算!AG870</f>
        <v/>
      </c>
      <c r="D264" s="14">
        <f>計算!AE870</f>
        <v/>
      </c>
      <c r="E264" s="14">
        <f>計算!AF870</f>
        <v/>
      </c>
      <c r="F264" s="14">
        <f>計算!AG871</f>
        <v/>
      </c>
      <c r="G264" s="14">
        <f>計算!AG872</f>
        <v/>
      </c>
      <c r="H264" s="14">
        <f>G264-F264</f>
        <v/>
      </c>
    </row>
    <row r="265">
      <c r="A265" s="14" t="n">
        <v>4120000</v>
      </c>
      <c r="B265" s="15">
        <f>計算!AH873</f>
        <v/>
      </c>
      <c r="C265" s="14">
        <f>計算!AG873</f>
        <v/>
      </c>
      <c r="D265" s="14">
        <f>計算!AE873</f>
        <v/>
      </c>
      <c r="E265" s="14">
        <f>計算!AF873</f>
        <v/>
      </c>
      <c r="F265" s="14">
        <f>計算!AG874</f>
        <v/>
      </c>
      <c r="G265" s="14">
        <f>計算!AG875</f>
        <v/>
      </c>
      <c r="H265" s="14">
        <f>G265-F265</f>
        <v/>
      </c>
    </row>
    <row r="266">
      <c r="A266" s="14" t="n">
        <v>4130000</v>
      </c>
      <c r="B266" s="15">
        <f>計算!AH876</f>
        <v/>
      </c>
      <c r="C266" s="14">
        <f>計算!AG876</f>
        <v/>
      </c>
      <c r="D266" s="14">
        <f>計算!AE876</f>
        <v/>
      </c>
      <c r="E266" s="14">
        <f>計算!AF876</f>
        <v/>
      </c>
      <c r="F266" s="14">
        <f>計算!AG877</f>
        <v/>
      </c>
      <c r="G266" s="14">
        <f>計算!AG878</f>
        <v/>
      </c>
      <c r="H266" s="14">
        <f>G266-F266</f>
        <v/>
      </c>
    </row>
    <row r="267">
      <c r="A267" s="14" t="n">
        <v>4140000</v>
      </c>
      <c r="B267" s="15">
        <f>計算!AH879</f>
        <v/>
      </c>
      <c r="C267" s="14">
        <f>計算!AG879</f>
        <v/>
      </c>
      <c r="D267" s="14">
        <f>計算!AE879</f>
        <v/>
      </c>
      <c r="E267" s="14">
        <f>計算!AF879</f>
        <v/>
      </c>
      <c r="F267" s="14">
        <f>計算!AG880</f>
        <v/>
      </c>
      <c r="G267" s="14">
        <f>計算!AG881</f>
        <v/>
      </c>
      <c r="H267" s="14">
        <f>G267-F267</f>
        <v/>
      </c>
    </row>
    <row r="268">
      <c r="A268" s="14" t="n">
        <v>4150000</v>
      </c>
      <c r="B268" s="15">
        <f>計算!AH882</f>
        <v/>
      </c>
      <c r="C268" s="14">
        <f>計算!AG882</f>
        <v/>
      </c>
      <c r="D268" s="14">
        <f>計算!AE882</f>
        <v/>
      </c>
      <c r="E268" s="14">
        <f>計算!AF882</f>
        <v/>
      </c>
      <c r="F268" s="14">
        <f>計算!AG883</f>
        <v/>
      </c>
      <c r="G268" s="14">
        <f>計算!AG884</f>
        <v/>
      </c>
      <c r="H268" s="14">
        <f>G268-F268</f>
        <v/>
      </c>
    </row>
    <row r="269">
      <c r="A269" s="14" t="n">
        <v>4160000</v>
      </c>
      <c r="B269" s="15">
        <f>計算!AH885</f>
        <v/>
      </c>
      <c r="C269" s="14">
        <f>計算!AG885</f>
        <v/>
      </c>
      <c r="D269" s="14">
        <f>計算!AE885</f>
        <v/>
      </c>
      <c r="E269" s="14">
        <f>計算!AF885</f>
        <v/>
      </c>
      <c r="F269" s="14">
        <f>計算!AG886</f>
        <v/>
      </c>
      <c r="G269" s="14">
        <f>計算!AG887</f>
        <v/>
      </c>
      <c r="H269" s="14">
        <f>G269-F269</f>
        <v/>
      </c>
    </row>
    <row r="270">
      <c r="A270" s="14" t="n">
        <v>4170000</v>
      </c>
      <c r="B270" s="15">
        <f>計算!AH888</f>
        <v/>
      </c>
      <c r="C270" s="14">
        <f>計算!AG888</f>
        <v/>
      </c>
      <c r="D270" s="14">
        <f>計算!AE888</f>
        <v/>
      </c>
      <c r="E270" s="14">
        <f>計算!AF888</f>
        <v/>
      </c>
      <c r="F270" s="14">
        <f>計算!AG889</f>
        <v/>
      </c>
      <c r="G270" s="14">
        <f>計算!AG890</f>
        <v/>
      </c>
      <c r="H270" s="14">
        <f>G270-F270</f>
        <v/>
      </c>
    </row>
    <row r="271">
      <c r="A271" s="14" t="n">
        <v>4180000</v>
      </c>
      <c r="B271" s="15">
        <f>計算!AH891</f>
        <v/>
      </c>
      <c r="C271" s="14">
        <f>計算!AG891</f>
        <v/>
      </c>
      <c r="D271" s="14">
        <f>計算!AE891</f>
        <v/>
      </c>
      <c r="E271" s="14">
        <f>計算!AF891</f>
        <v/>
      </c>
      <c r="F271" s="14">
        <f>計算!AG892</f>
        <v/>
      </c>
      <c r="G271" s="14">
        <f>計算!AG893</f>
        <v/>
      </c>
      <c r="H271" s="14">
        <f>G271-F271</f>
        <v/>
      </c>
    </row>
    <row r="272">
      <c r="A272" s="14" t="n">
        <v>4190000</v>
      </c>
      <c r="B272" s="15">
        <f>計算!AH894</f>
        <v/>
      </c>
      <c r="C272" s="14">
        <f>計算!AG894</f>
        <v/>
      </c>
      <c r="D272" s="14">
        <f>計算!AE894</f>
        <v/>
      </c>
      <c r="E272" s="14">
        <f>計算!AF894</f>
        <v/>
      </c>
      <c r="F272" s="14">
        <f>計算!AG895</f>
        <v/>
      </c>
      <c r="G272" s="14">
        <f>計算!AG896</f>
        <v/>
      </c>
      <c r="H272" s="14">
        <f>G272-F272</f>
        <v/>
      </c>
    </row>
    <row r="273">
      <c r="A273" s="14" t="n">
        <v>4200000</v>
      </c>
      <c r="B273" s="15">
        <f>計算!AH897</f>
        <v/>
      </c>
      <c r="C273" s="14">
        <f>計算!AG897</f>
        <v/>
      </c>
      <c r="D273" s="14">
        <f>計算!AE897</f>
        <v/>
      </c>
      <c r="E273" s="14">
        <f>計算!AF897</f>
        <v/>
      </c>
      <c r="F273" s="14">
        <f>計算!AG898</f>
        <v/>
      </c>
      <c r="G273" s="14">
        <f>計算!AG899</f>
        <v/>
      </c>
      <c r="H273" s="14">
        <f>G273-F273</f>
        <v/>
      </c>
    </row>
    <row r="274">
      <c r="A274" s="14" t="n">
        <v>4210000</v>
      </c>
      <c r="B274" s="15">
        <f>計算!AH900</f>
        <v/>
      </c>
      <c r="C274" s="14">
        <f>計算!AG900</f>
        <v/>
      </c>
      <c r="D274" s="14">
        <f>計算!AE900</f>
        <v/>
      </c>
      <c r="E274" s="14">
        <f>計算!AF900</f>
        <v/>
      </c>
      <c r="F274" s="14">
        <f>計算!AG901</f>
        <v/>
      </c>
      <c r="G274" s="14">
        <f>計算!AG902</f>
        <v/>
      </c>
      <c r="H274" s="14">
        <f>G274-F274</f>
        <v/>
      </c>
    </row>
    <row r="275">
      <c r="A275" s="14" t="n">
        <v>4220000</v>
      </c>
      <c r="B275" s="15">
        <f>計算!AH903</f>
        <v/>
      </c>
      <c r="C275" s="14">
        <f>計算!AG903</f>
        <v/>
      </c>
      <c r="D275" s="14">
        <f>計算!AE903</f>
        <v/>
      </c>
      <c r="E275" s="14">
        <f>計算!AF903</f>
        <v/>
      </c>
      <c r="F275" s="14">
        <f>計算!AG904</f>
        <v/>
      </c>
      <c r="G275" s="14">
        <f>計算!AG905</f>
        <v/>
      </c>
      <c r="H275" s="14">
        <f>G275-F275</f>
        <v/>
      </c>
    </row>
    <row r="276">
      <c r="A276" s="14" t="n">
        <v>4230000</v>
      </c>
      <c r="B276" s="15">
        <f>計算!AH906</f>
        <v/>
      </c>
      <c r="C276" s="14">
        <f>計算!AG906</f>
        <v/>
      </c>
      <c r="D276" s="14">
        <f>計算!AE906</f>
        <v/>
      </c>
      <c r="E276" s="14">
        <f>計算!AF906</f>
        <v/>
      </c>
      <c r="F276" s="14">
        <f>計算!AG907</f>
        <v/>
      </c>
      <c r="G276" s="14">
        <f>計算!AG908</f>
        <v/>
      </c>
      <c r="H276" s="14">
        <f>G276-F276</f>
        <v/>
      </c>
    </row>
    <row r="277">
      <c r="A277" s="14" t="n">
        <v>4240000</v>
      </c>
      <c r="B277" s="15">
        <f>計算!AH909</f>
        <v/>
      </c>
      <c r="C277" s="14">
        <f>計算!AG909</f>
        <v/>
      </c>
      <c r="D277" s="14">
        <f>計算!AE909</f>
        <v/>
      </c>
      <c r="E277" s="14">
        <f>計算!AF909</f>
        <v/>
      </c>
      <c r="F277" s="14">
        <f>計算!AG910</f>
        <v/>
      </c>
      <c r="G277" s="14">
        <f>計算!AG911</f>
        <v/>
      </c>
      <c r="H277" s="14">
        <f>G277-F277</f>
        <v/>
      </c>
    </row>
    <row r="278">
      <c r="A278" s="14" t="n">
        <v>4250000</v>
      </c>
      <c r="B278" s="15">
        <f>計算!AH912</f>
        <v/>
      </c>
      <c r="C278" s="14">
        <f>計算!AG912</f>
        <v/>
      </c>
      <c r="D278" s="14">
        <f>計算!AE912</f>
        <v/>
      </c>
      <c r="E278" s="14">
        <f>計算!AF912</f>
        <v/>
      </c>
      <c r="F278" s="14">
        <f>計算!AG913</f>
        <v/>
      </c>
      <c r="G278" s="14">
        <f>計算!AG914</f>
        <v/>
      </c>
      <c r="H278" s="14">
        <f>G278-F278</f>
        <v/>
      </c>
    </row>
    <row r="279">
      <c r="A279" s="14" t="n">
        <v>4260000</v>
      </c>
      <c r="B279" s="15">
        <f>計算!AH915</f>
        <v/>
      </c>
      <c r="C279" s="14">
        <f>計算!AG915</f>
        <v/>
      </c>
      <c r="D279" s="14">
        <f>計算!AE915</f>
        <v/>
      </c>
      <c r="E279" s="14">
        <f>計算!AF915</f>
        <v/>
      </c>
      <c r="F279" s="14">
        <f>計算!AG916</f>
        <v/>
      </c>
      <c r="G279" s="14">
        <f>計算!AG917</f>
        <v/>
      </c>
      <c r="H279" s="14">
        <f>G279-F279</f>
        <v/>
      </c>
    </row>
    <row r="280">
      <c r="A280" s="14" t="n">
        <v>4270000</v>
      </c>
      <c r="B280" s="15">
        <f>計算!AH918</f>
        <v/>
      </c>
      <c r="C280" s="14">
        <f>計算!AG918</f>
        <v/>
      </c>
      <c r="D280" s="14">
        <f>計算!AE918</f>
        <v/>
      </c>
      <c r="E280" s="14">
        <f>計算!AF918</f>
        <v/>
      </c>
      <c r="F280" s="14">
        <f>計算!AG919</f>
        <v/>
      </c>
      <c r="G280" s="14">
        <f>計算!AG920</f>
        <v/>
      </c>
      <c r="H280" s="14">
        <f>G280-F280</f>
        <v/>
      </c>
    </row>
    <row r="281">
      <c r="A281" s="14" t="n">
        <v>4280000</v>
      </c>
      <c r="B281" s="15">
        <f>計算!AH921</f>
        <v/>
      </c>
      <c r="C281" s="14">
        <f>計算!AG921</f>
        <v/>
      </c>
      <c r="D281" s="14">
        <f>計算!AE921</f>
        <v/>
      </c>
      <c r="E281" s="14">
        <f>計算!AF921</f>
        <v/>
      </c>
      <c r="F281" s="14">
        <f>計算!AG922</f>
        <v/>
      </c>
      <c r="G281" s="14">
        <f>計算!AG923</f>
        <v/>
      </c>
      <c r="H281" s="14">
        <f>G281-F281</f>
        <v/>
      </c>
    </row>
    <row r="282">
      <c r="A282" s="14" t="n">
        <v>4290000</v>
      </c>
      <c r="B282" s="15">
        <f>計算!AH924</f>
        <v/>
      </c>
      <c r="C282" s="14">
        <f>計算!AG924</f>
        <v/>
      </c>
      <c r="D282" s="14">
        <f>計算!AE924</f>
        <v/>
      </c>
      <c r="E282" s="14">
        <f>計算!AF924</f>
        <v/>
      </c>
      <c r="F282" s="14">
        <f>計算!AG925</f>
        <v/>
      </c>
      <c r="G282" s="14">
        <f>計算!AG926</f>
        <v/>
      </c>
      <c r="H282" s="14">
        <f>G282-F282</f>
        <v/>
      </c>
    </row>
    <row r="283">
      <c r="A283" s="14" t="n">
        <v>4300000</v>
      </c>
      <c r="B283" s="15">
        <f>計算!AH927</f>
        <v/>
      </c>
      <c r="C283" s="14">
        <f>計算!AG927</f>
        <v/>
      </c>
      <c r="D283" s="14">
        <f>計算!AE927</f>
        <v/>
      </c>
      <c r="E283" s="14">
        <f>計算!AF927</f>
        <v/>
      </c>
      <c r="F283" s="14">
        <f>計算!AG928</f>
        <v/>
      </c>
      <c r="G283" s="14">
        <f>計算!AG929</f>
        <v/>
      </c>
      <c r="H283" s="14">
        <f>G283-F283</f>
        <v/>
      </c>
    </row>
    <row r="284">
      <c r="A284" s="14" t="n">
        <v>4310000</v>
      </c>
      <c r="B284" s="15">
        <f>計算!AH930</f>
        <v/>
      </c>
      <c r="C284" s="14">
        <f>計算!AG930</f>
        <v/>
      </c>
      <c r="D284" s="14">
        <f>計算!AE930</f>
        <v/>
      </c>
      <c r="E284" s="14">
        <f>計算!AF930</f>
        <v/>
      </c>
      <c r="F284" s="14">
        <f>計算!AG931</f>
        <v/>
      </c>
      <c r="G284" s="14">
        <f>計算!AG932</f>
        <v/>
      </c>
      <c r="H284" s="14">
        <f>G284-F284</f>
        <v/>
      </c>
    </row>
    <row r="285">
      <c r="A285" s="14" t="n">
        <v>4320000</v>
      </c>
      <c r="B285" s="15">
        <f>計算!AH933</f>
        <v/>
      </c>
      <c r="C285" s="14">
        <f>計算!AG933</f>
        <v/>
      </c>
      <c r="D285" s="14">
        <f>計算!AE933</f>
        <v/>
      </c>
      <c r="E285" s="14">
        <f>計算!AF933</f>
        <v/>
      </c>
      <c r="F285" s="14">
        <f>計算!AG934</f>
        <v/>
      </c>
      <c r="G285" s="14">
        <f>計算!AG935</f>
        <v/>
      </c>
      <c r="H285" s="14">
        <f>G285-F285</f>
        <v/>
      </c>
    </row>
    <row r="286">
      <c r="A286" s="14" t="n">
        <v>4330000</v>
      </c>
      <c r="B286" s="15">
        <f>計算!AH936</f>
        <v/>
      </c>
      <c r="C286" s="14">
        <f>計算!AG936</f>
        <v/>
      </c>
      <c r="D286" s="14">
        <f>計算!AE936</f>
        <v/>
      </c>
      <c r="E286" s="14">
        <f>計算!AF936</f>
        <v/>
      </c>
      <c r="F286" s="14">
        <f>計算!AG937</f>
        <v/>
      </c>
      <c r="G286" s="14">
        <f>計算!AG938</f>
        <v/>
      </c>
      <c r="H286" s="14">
        <f>G286-F286</f>
        <v/>
      </c>
    </row>
    <row r="287">
      <c r="A287" s="14" t="n">
        <v>4340000</v>
      </c>
      <c r="B287" s="15">
        <f>計算!AH939</f>
        <v/>
      </c>
      <c r="C287" s="14">
        <f>計算!AG939</f>
        <v/>
      </c>
      <c r="D287" s="14">
        <f>計算!AE939</f>
        <v/>
      </c>
      <c r="E287" s="14">
        <f>計算!AF939</f>
        <v/>
      </c>
      <c r="F287" s="14">
        <f>計算!AG940</f>
        <v/>
      </c>
      <c r="G287" s="14">
        <f>計算!AG941</f>
        <v/>
      </c>
      <c r="H287" s="14">
        <f>G287-F287</f>
        <v/>
      </c>
    </row>
    <row r="288">
      <c r="A288" s="14" t="n">
        <v>4350000</v>
      </c>
      <c r="B288" s="15">
        <f>計算!AH942</f>
        <v/>
      </c>
      <c r="C288" s="14">
        <f>計算!AG942</f>
        <v/>
      </c>
      <c r="D288" s="14">
        <f>計算!AE942</f>
        <v/>
      </c>
      <c r="E288" s="14">
        <f>計算!AF942</f>
        <v/>
      </c>
      <c r="F288" s="14">
        <f>計算!AG943</f>
        <v/>
      </c>
      <c r="G288" s="14">
        <f>計算!AG944</f>
        <v/>
      </c>
      <c r="H288" s="14">
        <f>G288-F288</f>
        <v/>
      </c>
    </row>
    <row r="289">
      <c r="A289" s="14" t="n">
        <v>4360000</v>
      </c>
      <c r="B289" s="15">
        <f>計算!AH945</f>
        <v/>
      </c>
      <c r="C289" s="14">
        <f>計算!AG945</f>
        <v/>
      </c>
      <c r="D289" s="14">
        <f>計算!AE945</f>
        <v/>
      </c>
      <c r="E289" s="14">
        <f>計算!AF945</f>
        <v/>
      </c>
      <c r="F289" s="14">
        <f>計算!AG946</f>
        <v/>
      </c>
      <c r="G289" s="14">
        <f>計算!AG947</f>
        <v/>
      </c>
      <c r="H289" s="14">
        <f>G289-F289</f>
        <v/>
      </c>
    </row>
    <row r="290">
      <c r="A290" s="14" t="n">
        <v>4370000</v>
      </c>
      <c r="B290" s="15">
        <f>計算!AH948</f>
        <v/>
      </c>
      <c r="C290" s="14">
        <f>計算!AG948</f>
        <v/>
      </c>
      <c r="D290" s="14">
        <f>計算!AE948</f>
        <v/>
      </c>
      <c r="E290" s="14">
        <f>計算!AF948</f>
        <v/>
      </c>
      <c r="F290" s="14">
        <f>計算!AG949</f>
        <v/>
      </c>
      <c r="G290" s="14">
        <f>計算!AG950</f>
        <v/>
      </c>
      <c r="H290" s="14">
        <f>G290-F290</f>
        <v/>
      </c>
    </row>
    <row r="291">
      <c r="A291" s="14" t="n">
        <v>4380000</v>
      </c>
      <c r="B291" s="15">
        <f>計算!AH951</f>
        <v/>
      </c>
      <c r="C291" s="14">
        <f>計算!AG951</f>
        <v/>
      </c>
      <c r="D291" s="14">
        <f>計算!AE951</f>
        <v/>
      </c>
      <c r="E291" s="14">
        <f>計算!AF951</f>
        <v/>
      </c>
      <c r="F291" s="14">
        <f>計算!AG952</f>
        <v/>
      </c>
      <c r="G291" s="14">
        <f>計算!AG953</f>
        <v/>
      </c>
      <c r="H291" s="14">
        <f>G291-F291</f>
        <v/>
      </c>
    </row>
    <row r="292">
      <c r="A292" s="14" t="n">
        <v>4390000</v>
      </c>
      <c r="B292" s="15">
        <f>計算!AH954</f>
        <v/>
      </c>
      <c r="C292" s="14">
        <f>計算!AG954</f>
        <v/>
      </c>
      <c r="D292" s="14">
        <f>計算!AE954</f>
        <v/>
      </c>
      <c r="E292" s="14">
        <f>計算!AF954</f>
        <v/>
      </c>
      <c r="F292" s="14">
        <f>計算!AG955</f>
        <v/>
      </c>
      <c r="G292" s="14">
        <f>計算!AG956</f>
        <v/>
      </c>
      <c r="H292" s="14">
        <f>G292-F292</f>
        <v/>
      </c>
    </row>
    <row r="293">
      <c r="A293" s="14" t="n">
        <v>4400000</v>
      </c>
      <c r="B293" s="15">
        <f>計算!AH957</f>
        <v/>
      </c>
      <c r="C293" s="14">
        <f>計算!AG957</f>
        <v/>
      </c>
      <c r="D293" s="14">
        <f>計算!AE957</f>
        <v/>
      </c>
      <c r="E293" s="14">
        <f>計算!AF957</f>
        <v/>
      </c>
      <c r="F293" s="14">
        <f>計算!AG958</f>
        <v/>
      </c>
      <c r="G293" s="14">
        <f>計算!AG959</f>
        <v/>
      </c>
      <c r="H293" s="14">
        <f>G293-F293</f>
        <v/>
      </c>
    </row>
    <row r="294">
      <c r="A294" s="14" t="n">
        <v>4410000</v>
      </c>
      <c r="B294" s="15">
        <f>計算!AH960</f>
        <v/>
      </c>
      <c r="C294" s="14">
        <f>計算!AG960</f>
        <v/>
      </c>
      <c r="D294" s="14">
        <f>計算!AE960</f>
        <v/>
      </c>
      <c r="E294" s="14">
        <f>計算!AF960</f>
        <v/>
      </c>
      <c r="F294" s="14">
        <f>計算!AG961</f>
        <v/>
      </c>
      <c r="G294" s="14">
        <f>計算!AG962</f>
        <v/>
      </c>
      <c r="H294" s="14">
        <f>G294-F294</f>
        <v/>
      </c>
    </row>
    <row r="295">
      <c r="A295" s="14" t="n">
        <v>4420000</v>
      </c>
      <c r="B295" s="15">
        <f>計算!AH963</f>
        <v/>
      </c>
      <c r="C295" s="14">
        <f>計算!AG963</f>
        <v/>
      </c>
      <c r="D295" s="14">
        <f>計算!AE963</f>
        <v/>
      </c>
      <c r="E295" s="14">
        <f>計算!AF963</f>
        <v/>
      </c>
      <c r="F295" s="14">
        <f>計算!AG964</f>
        <v/>
      </c>
      <c r="G295" s="14">
        <f>計算!AG965</f>
        <v/>
      </c>
      <c r="H295" s="14">
        <f>G295-F295</f>
        <v/>
      </c>
    </row>
    <row r="296">
      <c r="A296" s="14" t="n">
        <v>4430000</v>
      </c>
      <c r="B296" s="15">
        <f>計算!AH966</f>
        <v/>
      </c>
      <c r="C296" s="14">
        <f>計算!AG966</f>
        <v/>
      </c>
      <c r="D296" s="14">
        <f>計算!AE966</f>
        <v/>
      </c>
      <c r="E296" s="14">
        <f>計算!AF966</f>
        <v/>
      </c>
      <c r="F296" s="14">
        <f>計算!AG967</f>
        <v/>
      </c>
      <c r="G296" s="14">
        <f>計算!AG968</f>
        <v/>
      </c>
      <c r="H296" s="14">
        <f>G296-F296</f>
        <v/>
      </c>
    </row>
    <row r="297">
      <c r="A297" s="14" t="n">
        <v>4440000</v>
      </c>
      <c r="B297" s="15">
        <f>計算!AH969</f>
        <v/>
      </c>
      <c r="C297" s="14">
        <f>計算!AG969</f>
        <v/>
      </c>
      <c r="D297" s="14">
        <f>計算!AE969</f>
        <v/>
      </c>
      <c r="E297" s="14">
        <f>計算!AF969</f>
        <v/>
      </c>
      <c r="F297" s="14">
        <f>計算!AG970</f>
        <v/>
      </c>
      <c r="G297" s="14">
        <f>計算!AG971</f>
        <v/>
      </c>
      <c r="H297" s="14">
        <f>G297-F297</f>
        <v/>
      </c>
    </row>
    <row r="298">
      <c r="A298" s="14" t="n">
        <v>4450000</v>
      </c>
      <c r="B298" s="15">
        <f>計算!AH972</f>
        <v/>
      </c>
      <c r="C298" s="14">
        <f>計算!AG972</f>
        <v/>
      </c>
      <c r="D298" s="14">
        <f>計算!AE972</f>
        <v/>
      </c>
      <c r="E298" s="14">
        <f>計算!AF972</f>
        <v/>
      </c>
      <c r="F298" s="14">
        <f>計算!AG973</f>
        <v/>
      </c>
      <c r="G298" s="14">
        <f>計算!AG974</f>
        <v/>
      </c>
      <c r="H298" s="14">
        <f>G298-F298</f>
        <v/>
      </c>
    </row>
    <row r="299">
      <c r="A299" s="14" t="n">
        <v>4460000</v>
      </c>
      <c r="B299" s="15">
        <f>計算!AH975</f>
        <v/>
      </c>
      <c r="C299" s="14">
        <f>計算!AG975</f>
        <v/>
      </c>
      <c r="D299" s="14">
        <f>計算!AE975</f>
        <v/>
      </c>
      <c r="E299" s="14">
        <f>計算!AF975</f>
        <v/>
      </c>
      <c r="F299" s="14">
        <f>計算!AG976</f>
        <v/>
      </c>
      <c r="G299" s="14">
        <f>計算!AG977</f>
        <v/>
      </c>
      <c r="H299" s="14">
        <f>G299-F299</f>
        <v/>
      </c>
    </row>
    <row r="300">
      <c r="A300" s="14" t="n">
        <v>4470000</v>
      </c>
      <c r="B300" s="15">
        <f>計算!AH978</f>
        <v/>
      </c>
      <c r="C300" s="14">
        <f>計算!AG978</f>
        <v/>
      </c>
      <c r="D300" s="14">
        <f>計算!AE978</f>
        <v/>
      </c>
      <c r="E300" s="14">
        <f>計算!AF978</f>
        <v/>
      </c>
      <c r="F300" s="14">
        <f>計算!AG979</f>
        <v/>
      </c>
      <c r="G300" s="14">
        <f>計算!AG980</f>
        <v/>
      </c>
      <c r="H300" s="14">
        <f>G300-F300</f>
        <v/>
      </c>
    </row>
    <row r="301">
      <c r="A301" s="14" t="n">
        <v>4480000</v>
      </c>
      <c r="B301" s="15">
        <f>計算!AH981</f>
        <v/>
      </c>
      <c r="C301" s="14">
        <f>計算!AG981</f>
        <v/>
      </c>
      <c r="D301" s="14">
        <f>計算!AE981</f>
        <v/>
      </c>
      <c r="E301" s="14">
        <f>計算!AF981</f>
        <v/>
      </c>
      <c r="F301" s="14">
        <f>計算!AG982</f>
        <v/>
      </c>
      <c r="G301" s="14">
        <f>計算!AG983</f>
        <v/>
      </c>
      <c r="H301" s="14">
        <f>G301-F301</f>
        <v/>
      </c>
    </row>
    <row r="302">
      <c r="A302" s="14" t="n">
        <v>4490000</v>
      </c>
      <c r="B302" s="15">
        <f>計算!AH984</f>
        <v/>
      </c>
      <c r="C302" s="14">
        <f>計算!AG984</f>
        <v/>
      </c>
      <c r="D302" s="14">
        <f>計算!AE984</f>
        <v/>
      </c>
      <c r="E302" s="14">
        <f>計算!AF984</f>
        <v/>
      </c>
      <c r="F302" s="14">
        <f>計算!AG985</f>
        <v/>
      </c>
      <c r="G302" s="14">
        <f>計算!AG986</f>
        <v/>
      </c>
      <c r="H302" s="14">
        <f>G302-F302</f>
        <v/>
      </c>
    </row>
    <row r="303">
      <c r="A303" s="14" t="n">
        <v>4500000</v>
      </c>
      <c r="B303" s="15">
        <f>計算!AH987</f>
        <v/>
      </c>
      <c r="C303" s="14">
        <f>計算!AG987</f>
        <v/>
      </c>
      <c r="D303" s="14">
        <f>計算!AE987</f>
        <v/>
      </c>
      <c r="E303" s="14">
        <f>計算!AF987</f>
        <v/>
      </c>
      <c r="F303" s="14">
        <f>計算!AG988</f>
        <v/>
      </c>
      <c r="G303" s="14">
        <f>計算!AG989</f>
        <v/>
      </c>
      <c r="H303" s="14">
        <f>G303-F303</f>
        <v/>
      </c>
    </row>
    <row r="304">
      <c r="A304" s="14" t="n">
        <v>4510000</v>
      </c>
      <c r="B304" s="15">
        <f>計算!AH990</f>
        <v/>
      </c>
      <c r="C304" s="14">
        <f>計算!AG990</f>
        <v/>
      </c>
      <c r="D304" s="14">
        <f>計算!AE990</f>
        <v/>
      </c>
      <c r="E304" s="14">
        <f>計算!AF990</f>
        <v/>
      </c>
      <c r="F304" s="14">
        <f>計算!AG991</f>
        <v/>
      </c>
      <c r="G304" s="14">
        <f>計算!AG992</f>
        <v/>
      </c>
      <c r="H304" s="14">
        <f>G304-F304</f>
        <v/>
      </c>
    </row>
    <row r="305">
      <c r="A305" s="14" t="n">
        <v>4520000</v>
      </c>
      <c r="B305" s="15">
        <f>計算!AH993</f>
        <v/>
      </c>
      <c r="C305" s="14">
        <f>計算!AG993</f>
        <v/>
      </c>
      <c r="D305" s="14">
        <f>計算!AE993</f>
        <v/>
      </c>
      <c r="E305" s="14">
        <f>計算!AF993</f>
        <v/>
      </c>
      <c r="F305" s="14">
        <f>計算!AG994</f>
        <v/>
      </c>
      <c r="G305" s="14">
        <f>計算!AG995</f>
        <v/>
      </c>
      <c r="H305" s="14">
        <f>G305-F305</f>
        <v/>
      </c>
    </row>
    <row r="306">
      <c r="A306" s="14" t="n">
        <v>4530000</v>
      </c>
      <c r="B306" s="15">
        <f>計算!AH996</f>
        <v/>
      </c>
      <c r="C306" s="14">
        <f>計算!AG996</f>
        <v/>
      </c>
      <c r="D306" s="14">
        <f>計算!AE996</f>
        <v/>
      </c>
      <c r="E306" s="14">
        <f>計算!AF996</f>
        <v/>
      </c>
      <c r="F306" s="14">
        <f>計算!AG997</f>
        <v/>
      </c>
      <c r="G306" s="14">
        <f>計算!AG998</f>
        <v/>
      </c>
      <c r="H306" s="14">
        <f>G306-F306</f>
        <v/>
      </c>
    </row>
    <row r="307">
      <c r="A307" s="14" t="n">
        <v>4540000</v>
      </c>
      <c r="B307" s="15">
        <f>計算!AH999</f>
        <v/>
      </c>
      <c r="C307" s="14">
        <f>計算!AG999</f>
        <v/>
      </c>
      <c r="D307" s="14">
        <f>計算!AE999</f>
        <v/>
      </c>
      <c r="E307" s="14">
        <f>計算!AF999</f>
        <v/>
      </c>
      <c r="F307" s="14">
        <f>計算!AG1000</f>
        <v/>
      </c>
      <c r="G307" s="14">
        <f>計算!AG1001</f>
        <v/>
      </c>
      <c r="H307" s="14">
        <f>G307-F307</f>
        <v/>
      </c>
    </row>
    <row r="308">
      <c r="A308" s="14" t="n">
        <v>4550000</v>
      </c>
      <c r="B308" s="15">
        <f>計算!AH1002</f>
        <v/>
      </c>
      <c r="C308" s="14">
        <f>計算!AG1002</f>
        <v/>
      </c>
      <c r="D308" s="14">
        <f>計算!AE1002</f>
        <v/>
      </c>
      <c r="E308" s="14">
        <f>計算!AF1002</f>
        <v/>
      </c>
      <c r="F308" s="14">
        <f>計算!AG1003</f>
        <v/>
      </c>
      <c r="G308" s="14">
        <f>計算!AG1004</f>
        <v/>
      </c>
      <c r="H308" s="14">
        <f>G308-F308</f>
        <v/>
      </c>
    </row>
    <row r="309">
      <c r="A309" s="14" t="n">
        <v>4560000</v>
      </c>
      <c r="B309" s="15">
        <f>計算!AH1005</f>
        <v/>
      </c>
      <c r="C309" s="14">
        <f>計算!AG1005</f>
        <v/>
      </c>
      <c r="D309" s="14">
        <f>計算!AE1005</f>
        <v/>
      </c>
      <c r="E309" s="14">
        <f>計算!AF1005</f>
        <v/>
      </c>
      <c r="F309" s="14">
        <f>計算!AG1006</f>
        <v/>
      </c>
      <c r="G309" s="14">
        <f>計算!AG1007</f>
        <v/>
      </c>
      <c r="H309" s="14">
        <f>G309-F309</f>
        <v/>
      </c>
    </row>
    <row r="310">
      <c r="A310" s="14" t="n">
        <v>4570000</v>
      </c>
      <c r="B310" s="15">
        <f>計算!AH1008</f>
        <v/>
      </c>
      <c r="C310" s="14">
        <f>計算!AG1008</f>
        <v/>
      </c>
      <c r="D310" s="14">
        <f>計算!AE1008</f>
        <v/>
      </c>
      <c r="E310" s="14">
        <f>計算!AF1008</f>
        <v/>
      </c>
      <c r="F310" s="14">
        <f>計算!AG1009</f>
        <v/>
      </c>
      <c r="G310" s="14">
        <f>計算!AG1010</f>
        <v/>
      </c>
      <c r="H310" s="14">
        <f>G310-F310</f>
        <v/>
      </c>
    </row>
    <row r="311">
      <c r="A311" s="14" t="n">
        <v>4580000</v>
      </c>
      <c r="B311" s="15">
        <f>計算!AH1011</f>
        <v/>
      </c>
      <c r="C311" s="14">
        <f>計算!AG1011</f>
        <v/>
      </c>
      <c r="D311" s="14">
        <f>計算!AE1011</f>
        <v/>
      </c>
      <c r="E311" s="14">
        <f>計算!AF1011</f>
        <v/>
      </c>
      <c r="F311" s="14">
        <f>計算!AG1012</f>
        <v/>
      </c>
      <c r="G311" s="14">
        <f>計算!AG1013</f>
        <v/>
      </c>
      <c r="H311" s="14">
        <f>G311-F311</f>
        <v/>
      </c>
    </row>
    <row r="312">
      <c r="A312" s="14" t="n">
        <v>4590000</v>
      </c>
      <c r="B312" s="15">
        <f>計算!AH1014</f>
        <v/>
      </c>
      <c r="C312" s="14">
        <f>計算!AG1014</f>
        <v/>
      </c>
      <c r="D312" s="14">
        <f>計算!AE1014</f>
        <v/>
      </c>
      <c r="E312" s="14">
        <f>計算!AF1014</f>
        <v/>
      </c>
      <c r="F312" s="14">
        <f>計算!AG1015</f>
        <v/>
      </c>
      <c r="G312" s="14">
        <f>計算!AG1016</f>
        <v/>
      </c>
      <c r="H312" s="14">
        <f>G312-F312</f>
        <v/>
      </c>
    </row>
    <row r="313">
      <c r="A313" s="14" t="n">
        <v>4600000</v>
      </c>
      <c r="B313" s="15">
        <f>計算!AH1017</f>
        <v/>
      </c>
      <c r="C313" s="14">
        <f>計算!AG1017</f>
        <v/>
      </c>
      <c r="D313" s="14">
        <f>計算!AE1017</f>
        <v/>
      </c>
      <c r="E313" s="14">
        <f>計算!AF1017</f>
        <v/>
      </c>
      <c r="F313" s="14">
        <f>計算!AG1018</f>
        <v/>
      </c>
      <c r="G313" s="14">
        <f>計算!AG1019</f>
        <v/>
      </c>
      <c r="H313" s="14">
        <f>G313-F313</f>
        <v/>
      </c>
    </row>
    <row r="314">
      <c r="A314" s="14" t="n">
        <v>4610000</v>
      </c>
      <c r="B314" s="15">
        <f>計算!AH1020</f>
        <v/>
      </c>
      <c r="C314" s="14">
        <f>計算!AG1020</f>
        <v/>
      </c>
      <c r="D314" s="14">
        <f>計算!AE1020</f>
        <v/>
      </c>
      <c r="E314" s="14">
        <f>計算!AF1020</f>
        <v/>
      </c>
      <c r="F314" s="14">
        <f>計算!AG1021</f>
        <v/>
      </c>
      <c r="G314" s="14">
        <f>計算!AG1022</f>
        <v/>
      </c>
      <c r="H314" s="14">
        <f>G314-F314</f>
        <v/>
      </c>
    </row>
    <row r="315">
      <c r="A315" s="14" t="n">
        <v>4620000</v>
      </c>
      <c r="B315" s="15">
        <f>計算!AH1023</f>
        <v/>
      </c>
      <c r="C315" s="14">
        <f>計算!AG1023</f>
        <v/>
      </c>
      <c r="D315" s="14">
        <f>計算!AE1023</f>
        <v/>
      </c>
      <c r="E315" s="14">
        <f>計算!AF1023</f>
        <v/>
      </c>
      <c r="F315" s="14">
        <f>計算!AG1024</f>
        <v/>
      </c>
      <c r="G315" s="14">
        <f>計算!AG1025</f>
        <v/>
      </c>
      <c r="H315" s="14">
        <f>G315-F315</f>
        <v/>
      </c>
    </row>
    <row r="316">
      <c r="A316" s="14" t="n">
        <v>4630000</v>
      </c>
      <c r="B316" s="15">
        <f>計算!AH1026</f>
        <v/>
      </c>
      <c r="C316" s="14">
        <f>計算!AG1026</f>
        <v/>
      </c>
      <c r="D316" s="14">
        <f>計算!AE1026</f>
        <v/>
      </c>
      <c r="E316" s="14">
        <f>計算!AF1026</f>
        <v/>
      </c>
      <c r="F316" s="14">
        <f>計算!AG1027</f>
        <v/>
      </c>
      <c r="G316" s="14">
        <f>計算!AG1028</f>
        <v/>
      </c>
      <c r="H316" s="14">
        <f>G316-F316</f>
        <v/>
      </c>
    </row>
    <row r="317">
      <c r="A317" s="14" t="n">
        <v>4640000</v>
      </c>
      <c r="B317" s="15">
        <f>計算!AH1029</f>
        <v/>
      </c>
      <c r="C317" s="14">
        <f>計算!AG1029</f>
        <v/>
      </c>
      <c r="D317" s="14">
        <f>計算!AE1029</f>
        <v/>
      </c>
      <c r="E317" s="14">
        <f>計算!AF1029</f>
        <v/>
      </c>
      <c r="F317" s="14">
        <f>計算!AG1030</f>
        <v/>
      </c>
      <c r="G317" s="14">
        <f>計算!AG1031</f>
        <v/>
      </c>
      <c r="H317" s="14">
        <f>G317-F317</f>
        <v/>
      </c>
    </row>
    <row r="318">
      <c r="A318" s="14" t="n">
        <v>4650000</v>
      </c>
      <c r="B318" s="15">
        <f>計算!AH1032</f>
        <v/>
      </c>
      <c r="C318" s="14">
        <f>計算!AG1032</f>
        <v/>
      </c>
      <c r="D318" s="14">
        <f>計算!AE1032</f>
        <v/>
      </c>
      <c r="E318" s="14">
        <f>計算!AF1032</f>
        <v/>
      </c>
      <c r="F318" s="14">
        <f>計算!AG1033</f>
        <v/>
      </c>
      <c r="G318" s="14">
        <f>計算!AG1034</f>
        <v/>
      </c>
      <c r="H318" s="14">
        <f>G318-F318</f>
        <v/>
      </c>
    </row>
    <row r="319">
      <c r="A319" s="14" t="n">
        <v>4660000</v>
      </c>
      <c r="B319" s="15">
        <f>計算!AH1035</f>
        <v/>
      </c>
      <c r="C319" s="14">
        <f>計算!AG1035</f>
        <v/>
      </c>
      <c r="D319" s="14">
        <f>計算!AE1035</f>
        <v/>
      </c>
      <c r="E319" s="14">
        <f>計算!AF1035</f>
        <v/>
      </c>
      <c r="F319" s="14">
        <f>計算!AG1036</f>
        <v/>
      </c>
      <c r="G319" s="14">
        <f>計算!AG1037</f>
        <v/>
      </c>
      <c r="H319" s="14">
        <f>G319-F319</f>
        <v/>
      </c>
    </row>
    <row r="320">
      <c r="A320" s="14" t="n">
        <v>4670000</v>
      </c>
      <c r="B320" s="15">
        <f>計算!AH1038</f>
        <v/>
      </c>
      <c r="C320" s="14">
        <f>計算!AG1038</f>
        <v/>
      </c>
      <c r="D320" s="14">
        <f>計算!AE1038</f>
        <v/>
      </c>
      <c r="E320" s="14">
        <f>計算!AF1038</f>
        <v/>
      </c>
      <c r="F320" s="14">
        <f>計算!AG1039</f>
        <v/>
      </c>
      <c r="G320" s="14">
        <f>計算!AG1040</f>
        <v/>
      </c>
      <c r="H320" s="14">
        <f>G320-F320</f>
        <v/>
      </c>
    </row>
    <row r="321">
      <c r="A321" s="14" t="n">
        <v>4680000</v>
      </c>
      <c r="B321" s="15">
        <f>計算!AH1041</f>
        <v/>
      </c>
      <c r="C321" s="14">
        <f>計算!AG1041</f>
        <v/>
      </c>
      <c r="D321" s="14">
        <f>計算!AE1041</f>
        <v/>
      </c>
      <c r="E321" s="14">
        <f>計算!AF1041</f>
        <v/>
      </c>
      <c r="F321" s="14">
        <f>計算!AG1042</f>
        <v/>
      </c>
      <c r="G321" s="14">
        <f>計算!AG1043</f>
        <v/>
      </c>
      <c r="H321" s="14">
        <f>G321-F321</f>
        <v/>
      </c>
    </row>
    <row r="322">
      <c r="A322" s="14" t="n">
        <v>4690000</v>
      </c>
      <c r="B322" s="15">
        <f>計算!AH1044</f>
        <v/>
      </c>
      <c r="C322" s="14">
        <f>計算!AG1044</f>
        <v/>
      </c>
      <c r="D322" s="14">
        <f>計算!AE1044</f>
        <v/>
      </c>
      <c r="E322" s="14">
        <f>計算!AF1044</f>
        <v/>
      </c>
      <c r="F322" s="14">
        <f>計算!AG1045</f>
        <v/>
      </c>
      <c r="G322" s="14">
        <f>計算!AG1046</f>
        <v/>
      </c>
      <c r="H322" s="14">
        <f>G322-F322</f>
        <v/>
      </c>
    </row>
    <row r="323">
      <c r="A323" s="14" t="n">
        <v>4700000</v>
      </c>
      <c r="B323" s="15">
        <f>計算!AH1047</f>
        <v/>
      </c>
      <c r="C323" s="14">
        <f>計算!AG1047</f>
        <v/>
      </c>
      <c r="D323" s="14">
        <f>計算!AE1047</f>
        <v/>
      </c>
      <c r="E323" s="14">
        <f>計算!AF1047</f>
        <v/>
      </c>
      <c r="F323" s="14">
        <f>計算!AG1048</f>
        <v/>
      </c>
      <c r="G323" s="14">
        <f>計算!AG1049</f>
        <v/>
      </c>
      <c r="H323" s="14">
        <f>G323-F323</f>
        <v/>
      </c>
    </row>
    <row r="324">
      <c r="A324" s="14" t="n">
        <v>4710000</v>
      </c>
      <c r="B324" s="15">
        <f>計算!AH1050</f>
        <v/>
      </c>
      <c r="C324" s="14">
        <f>計算!AG1050</f>
        <v/>
      </c>
      <c r="D324" s="14">
        <f>計算!AE1050</f>
        <v/>
      </c>
      <c r="E324" s="14">
        <f>計算!AF1050</f>
        <v/>
      </c>
      <c r="F324" s="14">
        <f>計算!AG1051</f>
        <v/>
      </c>
      <c r="G324" s="14">
        <f>計算!AG1052</f>
        <v/>
      </c>
      <c r="H324" s="14">
        <f>G324-F324</f>
        <v/>
      </c>
    </row>
    <row r="325">
      <c r="A325" s="14" t="n">
        <v>4720000</v>
      </c>
      <c r="B325" s="15">
        <f>計算!AH1053</f>
        <v/>
      </c>
      <c r="C325" s="14">
        <f>計算!AG1053</f>
        <v/>
      </c>
      <c r="D325" s="14">
        <f>計算!AE1053</f>
        <v/>
      </c>
      <c r="E325" s="14">
        <f>計算!AF1053</f>
        <v/>
      </c>
      <c r="F325" s="14">
        <f>計算!AG1054</f>
        <v/>
      </c>
      <c r="G325" s="14">
        <f>計算!AG1055</f>
        <v/>
      </c>
      <c r="H325" s="14">
        <f>G325-F325</f>
        <v/>
      </c>
    </row>
    <row r="326">
      <c r="A326" s="14" t="n">
        <v>4730000</v>
      </c>
      <c r="B326" s="15">
        <f>計算!AH1056</f>
        <v/>
      </c>
      <c r="C326" s="14">
        <f>計算!AG1056</f>
        <v/>
      </c>
      <c r="D326" s="14">
        <f>計算!AE1056</f>
        <v/>
      </c>
      <c r="E326" s="14">
        <f>計算!AF1056</f>
        <v/>
      </c>
      <c r="F326" s="14">
        <f>計算!AG1057</f>
        <v/>
      </c>
      <c r="G326" s="14">
        <f>計算!AG1058</f>
        <v/>
      </c>
      <c r="H326" s="14">
        <f>G326-F326</f>
        <v/>
      </c>
    </row>
    <row r="327">
      <c r="A327" s="14" t="n">
        <v>4740000</v>
      </c>
      <c r="B327" s="15">
        <f>計算!AH1059</f>
        <v/>
      </c>
      <c r="C327" s="14">
        <f>計算!AG1059</f>
        <v/>
      </c>
      <c r="D327" s="14">
        <f>計算!AE1059</f>
        <v/>
      </c>
      <c r="E327" s="14">
        <f>計算!AF1059</f>
        <v/>
      </c>
      <c r="F327" s="14">
        <f>計算!AG1060</f>
        <v/>
      </c>
      <c r="G327" s="14">
        <f>計算!AG1061</f>
        <v/>
      </c>
      <c r="H327" s="14">
        <f>G327-F327</f>
        <v/>
      </c>
    </row>
    <row r="328">
      <c r="A328" s="14" t="n">
        <v>4750000</v>
      </c>
      <c r="B328" s="15">
        <f>計算!AH1062</f>
        <v/>
      </c>
      <c r="C328" s="14">
        <f>計算!AG1062</f>
        <v/>
      </c>
      <c r="D328" s="14">
        <f>計算!AE1062</f>
        <v/>
      </c>
      <c r="E328" s="14">
        <f>計算!AF1062</f>
        <v/>
      </c>
      <c r="F328" s="14">
        <f>計算!AG1063</f>
        <v/>
      </c>
      <c r="G328" s="14">
        <f>計算!AG1064</f>
        <v/>
      </c>
      <c r="H328" s="14">
        <f>G328-F328</f>
        <v/>
      </c>
    </row>
    <row r="329">
      <c r="A329" s="14" t="n">
        <v>4760000</v>
      </c>
      <c r="B329" s="15">
        <f>計算!AH1065</f>
        <v/>
      </c>
      <c r="C329" s="14">
        <f>計算!AG1065</f>
        <v/>
      </c>
      <c r="D329" s="14">
        <f>計算!AE1065</f>
        <v/>
      </c>
      <c r="E329" s="14">
        <f>計算!AF1065</f>
        <v/>
      </c>
      <c r="F329" s="14">
        <f>計算!AG1066</f>
        <v/>
      </c>
      <c r="G329" s="14">
        <f>計算!AG1067</f>
        <v/>
      </c>
      <c r="H329" s="14">
        <f>G329-F329</f>
        <v/>
      </c>
    </row>
    <row r="330">
      <c r="A330" s="14" t="n">
        <v>4770000</v>
      </c>
      <c r="B330" s="15">
        <f>計算!AH1068</f>
        <v/>
      </c>
      <c r="C330" s="14">
        <f>計算!AG1068</f>
        <v/>
      </c>
      <c r="D330" s="14">
        <f>計算!AE1068</f>
        <v/>
      </c>
      <c r="E330" s="14">
        <f>計算!AF1068</f>
        <v/>
      </c>
      <c r="F330" s="14">
        <f>計算!AG1069</f>
        <v/>
      </c>
      <c r="G330" s="14">
        <f>計算!AG1070</f>
        <v/>
      </c>
      <c r="H330" s="14">
        <f>G330-F330</f>
        <v/>
      </c>
    </row>
    <row r="331">
      <c r="A331" s="14" t="n">
        <v>4780000</v>
      </c>
      <c r="B331" s="15">
        <f>計算!AH1071</f>
        <v/>
      </c>
      <c r="C331" s="14">
        <f>計算!AG1071</f>
        <v/>
      </c>
      <c r="D331" s="14">
        <f>計算!AE1071</f>
        <v/>
      </c>
      <c r="E331" s="14">
        <f>計算!AF1071</f>
        <v/>
      </c>
      <c r="F331" s="14">
        <f>計算!AG1072</f>
        <v/>
      </c>
      <c r="G331" s="14">
        <f>計算!AG1073</f>
        <v/>
      </c>
      <c r="H331" s="14">
        <f>G331-F331</f>
        <v/>
      </c>
    </row>
    <row r="332">
      <c r="A332" s="14" t="n">
        <v>4790000</v>
      </c>
      <c r="B332" s="15">
        <f>計算!AH1074</f>
        <v/>
      </c>
      <c r="C332" s="14">
        <f>計算!AG1074</f>
        <v/>
      </c>
      <c r="D332" s="14">
        <f>計算!AE1074</f>
        <v/>
      </c>
      <c r="E332" s="14">
        <f>計算!AF1074</f>
        <v/>
      </c>
      <c r="F332" s="14">
        <f>計算!AG1075</f>
        <v/>
      </c>
      <c r="G332" s="14">
        <f>計算!AG1076</f>
        <v/>
      </c>
      <c r="H332" s="14">
        <f>G332-F332</f>
        <v/>
      </c>
    </row>
    <row r="333">
      <c r="A333" s="14" t="n">
        <v>4800000</v>
      </c>
      <c r="B333" s="15">
        <f>計算!AH1077</f>
        <v/>
      </c>
      <c r="C333" s="14">
        <f>計算!AG1077</f>
        <v/>
      </c>
      <c r="D333" s="14">
        <f>計算!AE1077</f>
        <v/>
      </c>
      <c r="E333" s="14">
        <f>計算!AF1077</f>
        <v/>
      </c>
      <c r="F333" s="14">
        <f>計算!AG1078</f>
        <v/>
      </c>
      <c r="G333" s="14">
        <f>計算!AG1079</f>
        <v/>
      </c>
      <c r="H333" s="14">
        <f>G333-F333</f>
        <v/>
      </c>
    </row>
    <row r="334">
      <c r="A334" s="14" t="n">
        <v>4810000</v>
      </c>
      <c r="B334" s="15">
        <f>計算!AH1080</f>
        <v/>
      </c>
      <c r="C334" s="14">
        <f>計算!AG1080</f>
        <v/>
      </c>
      <c r="D334" s="14">
        <f>計算!AE1080</f>
        <v/>
      </c>
      <c r="E334" s="14">
        <f>計算!AF1080</f>
        <v/>
      </c>
      <c r="F334" s="14">
        <f>計算!AG1081</f>
        <v/>
      </c>
      <c r="G334" s="14">
        <f>計算!AG1082</f>
        <v/>
      </c>
      <c r="H334" s="14">
        <f>G334-F334</f>
        <v/>
      </c>
    </row>
    <row r="335">
      <c r="A335" s="14" t="n">
        <v>4820000</v>
      </c>
      <c r="B335" s="15">
        <f>計算!AH1083</f>
        <v/>
      </c>
      <c r="C335" s="14">
        <f>計算!AG1083</f>
        <v/>
      </c>
      <c r="D335" s="14">
        <f>計算!AE1083</f>
        <v/>
      </c>
      <c r="E335" s="14">
        <f>計算!AF1083</f>
        <v/>
      </c>
      <c r="F335" s="14">
        <f>計算!AG1084</f>
        <v/>
      </c>
      <c r="G335" s="14">
        <f>計算!AG1085</f>
        <v/>
      </c>
      <c r="H335" s="14">
        <f>G335-F335</f>
        <v/>
      </c>
    </row>
    <row r="336">
      <c r="A336" s="14" t="n">
        <v>4830000</v>
      </c>
      <c r="B336" s="15">
        <f>計算!AH1086</f>
        <v/>
      </c>
      <c r="C336" s="14">
        <f>計算!AG1086</f>
        <v/>
      </c>
      <c r="D336" s="14">
        <f>計算!AE1086</f>
        <v/>
      </c>
      <c r="E336" s="14">
        <f>計算!AF1086</f>
        <v/>
      </c>
      <c r="F336" s="14">
        <f>計算!AG1087</f>
        <v/>
      </c>
      <c r="G336" s="14">
        <f>計算!AG1088</f>
        <v/>
      </c>
      <c r="H336" s="14">
        <f>G336-F336</f>
        <v/>
      </c>
    </row>
    <row r="337">
      <c r="A337" s="14" t="n">
        <v>4840000</v>
      </c>
      <c r="B337" s="15">
        <f>計算!AH1089</f>
        <v/>
      </c>
      <c r="C337" s="14">
        <f>計算!AG1089</f>
        <v/>
      </c>
      <c r="D337" s="14">
        <f>計算!AE1089</f>
        <v/>
      </c>
      <c r="E337" s="14">
        <f>計算!AF1089</f>
        <v/>
      </c>
      <c r="F337" s="14">
        <f>計算!AG1090</f>
        <v/>
      </c>
      <c r="G337" s="14">
        <f>計算!AG1091</f>
        <v/>
      </c>
      <c r="H337" s="14">
        <f>G337-F337</f>
        <v/>
      </c>
    </row>
    <row r="338">
      <c r="A338" s="14" t="n">
        <v>4850000</v>
      </c>
      <c r="B338" s="15">
        <f>計算!AH1092</f>
        <v/>
      </c>
      <c r="C338" s="14">
        <f>計算!AG1092</f>
        <v/>
      </c>
      <c r="D338" s="14">
        <f>計算!AE1092</f>
        <v/>
      </c>
      <c r="E338" s="14">
        <f>計算!AF1092</f>
        <v/>
      </c>
      <c r="F338" s="14">
        <f>計算!AG1093</f>
        <v/>
      </c>
      <c r="G338" s="14">
        <f>計算!AG1094</f>
        <v/>
      </c>
      <c r="H338" s="14">
        <f>G338-F338</f>
        <v/>
      </c>
    </row>
    <row r="339">
      <c r="A339" s="14" t="n">
        <v>4860000</v>
      </c>
      <c r="B339" s="15">
        <f>計算!AH1095</f>
        <v/>
      </c>
      <c r="C339" s="14">
        <f>計算!AG1095</f>
        <v/>
      </c>
      <c r="D339" s="14">
        <f>計算!AE1095</f>
        <v/>
      </c>
      <c r="E339" s="14">
        <f>計算!AF1095</f>
        <v/>
      </c>
      <c r="F339" s="14">
        <f>計算!AG1096</f>
        <v/>
      </c>
      <c r="G339" s="14">
        <f>計算!AG1097</f>
        <v/>
      </c>
      <c r="H339" s="14">
        <f>G339-F339</f>
        <v/>
      </c>
    </row>
    <row r="340">
      <c r="A340" s="14" t="n">
        <v>4870000</v>
      </c>
      <c r="B340" s="15">
        <f>計算!AH1098</f>
        <v/>
      </c>
      <c r="C340" s="14">
        <f>計算!AG1098</f>
        <v/>
      </c>
      <c r="D340" s="14">
        <f>計算!AE1098</f>
        <v/>
      </c>
      <c r="E340" s="14">
        <f>計算!AF1098</f>
        <v/>
      </c>
      <c r="F340" s="14">
        <f>計算!AG1099</f>
        <v/>
      </c>
      <c r="G340" s="14">
        <f>計算!AG1100</f>
        <v/>
      </c>
      <c r="H340" s="14">
        <f>G340-F340</f>
        <v/>
      </c>
    </row>
    <row r="341">
      <c r="A341" s="14" t="n">
        <v>4880000</v>
      </c>
      <c r="B341" s="15">
        <f>計算!AH1101</f>
        <v/>
      </c>
      <c r="C341" s="14">
        <f>計算!AG1101</f>
        <v/>
      </c>
      <c r="D341" s="14">
        <f>計算!AE1101</f>
        <v/>
      </c>
      <c r="E341" s="14">
        <f>計算!AF1101</f>
        <v/>
      </c>
      <c r="F341" s="14">
        <f>計算!AG1102</f>
        <v/>
      </c>
      <c r="G341" s="14">
        <f>計算!AG1103</f>
        <v/>
      </c>
      <c r="H341" s="14">
        <f>G341-F341</f>
        <v/>
      </c>
    </row>
    <row r="342">
      <c r="A342" s="14" t="n">
        <v>4890000</v>
      </c>
      <c r="B342" s="15">
        <f>計算!AH1104</f>
        <v/>
      </c>
      <c r="C342" s="14">
        <f>計算!AG1104</f>
        <v/>
      </c>
      <c r="D342" s="14">
        <f>計算!AE1104</f>
        <v/>
      </c>
      <c r="E342" s="14">
        <f>計算!AF1104</f>
        <v/>
      </c>
      <c r="F342" s="14">
        <f>計算!AG1105</f>
        <v/>
      </c>
      <c r="G342" s="14">
        <f>計算!AG1106</f>
        <v/>
      </c>
      <c r="H342" s="14">
        <f>G342-F342</f>
        <v/>
      </c>
    </row>
    <row r="343">
      <c r="A343" s="14" t="n">
        <v>4900000</v>
      </c>
      <c r="B343" s="15">
        <f>計算!AH1107</f>
        <v/>
      </c>
      <c r="C343" s="14">
        <f>計算!AG1107</f>
        <v/>
      </c>
      <c r="D343" s="14">
        <f>計算!AE1107</f>
        <v/>
      </c>
      <c r="E343" s="14">
        <f>計算!AF1107</f>
        <v/>
      </c>
      <c r="F343" s="14">
        <f>計算!AG1108</f>
        <v/>
      </c>
      <c r="G343" s="14">
        <f>計算!AG1109</f>
        <v/>
      </c>
      <c r="H343" s="14">
        <f>G343-F343</f>
        <v/>
      </c>
    </row>
    <row r="344">
      <c r="A344" s="14" t="n">
        <v>4910000</v>
      </c>
      <c r="B344" s="15">
        <f>計算!AH1110</f>
        <v/>
      </c>
      <c r="C344" s="14">
        <f>計算!AG1110</f>
        <v/>
      </c>
      <c r="D344" s="14">
        <f>計算!AE1110</f>
        <v/>
      </c>
      <c r="E344" s="14">
        <f>計算!AF1110</f>
        <v/>
      </c>
      <c r="F344" s="14">
        <f>計算!AG1111</f>
        <v/>
      </c>
      <c r="G344" s="14">
        <f>計算!AG1112</f>
        <v/>
      </c>
      <c r="H344" s="14">
        <f>G344-F344</f>
        <v/>
      </c>
    </row>
    <row r="345">
      <c r="A345" s="14" t="n">
        <v>4920000</v>
      </c>
      <c r="B345" s="15">
        <f>計算!AH1113</f>
        <v/>
      </c>
      <c r="C345" s="14">
        <f>計算!AG1113</f>
        <v/>
      </c>
      <c r="D345" s="14">
        <f>計算!AE1113</f>
        <v/>
      </c>
      <c r="E345" s="14">
        <f>計算!AF1113</f>
        <v/>
      </c>
      <c r="F345" s="14">
        <f>計算!AG1114</f>
        <v/>
      </c>
      <c r="G345" s="14">
        <f>計算!AG1115</f>
        <v/>
      </c>
      <c r="H345" s="14">
        <f>G345-F345</f>
        <v/>
      </c>
    </row>
    <row r="346">
      <c r="A346" s="14" t="n">
        <v>4930000</v>
      </c>
      <c r="B346" s="15">
        <f>計算!AH1116</f>
        <v/>
      </c>
      <c r="C346" s="14">
        <f>計算!AG1116</f>
        <v/>
      </c>
      <c r="D346" s="14">
        <f>計算!AE1116</f>
        <v/>
      </c>
      <c r="E346" s="14">
        <f>計算!AF1116</f>
        <v/>
      </c>
      <c r="F346" s="14">
        <f>計算!AG1117</f>
        <v/>
      </c>
      <c r="G346" s="14">
        <f>計算!AG1118</f>
        <v/>
      </c>
      <c r="H346" s="14">
        <f>G346-F346</f>
        <v/>
      </c>
    </row>
    <row r="347">
      <c r="A347" s="14" t="n">
        <v>4940000</v>
      </c>
      <c r="B347" s="15">
        <f>計算!AH1119</f>
        <v/>
      </c>
      <c r="C347" s="14">
        <f>計算!AG1119</f>
        <v/>
      </c>
      <c r="D347" s="14">
        <f>計算!AE1119</f>
        <v/>
      </c>
      <c r="E347" s="14">
        <f>計算!AF1119</f>
        <v/>
      </c>
      <c r="F347" s="14">
        <f>計算!AG1120</f>
        <v/>
      </c>
      <c r="G347" s="14">
        <f>計算!AG1121</f>
        <v/>
      </c>
      <c r="H347" s="14">
        <f>G347-F347</f>
        <v/>
      </c>
    </row>
    <row r="348">
      <c r="A348" s="14" t="n">
        <v>4950000</v>
      </c>
      <c r="B348" s="15">
        <f>計算!AH1122</f>
        <v/>
      </c>
      <c r="C348" s="14">
        <f>計算!AG1122</f>
        <v/>
      </c>
      <c r="D348" s="14">
        <f>計算!AE1122</f>
        <v/>
      </c>
      <c r="E348" s="14">
        <f>計算!AF1122</f>
        <v/>
      </c>
      <c r="F348" s="14">
        <f>計算!AG1123</f>
        <v/>
      </c>
      <c r="G348" s="14">
        <f>計算!AG1124</f>
        <v/>
      </c>
      <c r="H348" s="14">
        <f>G348-F348</f>
        <v/>
      </c>
    </row>
    <row r="349">
      <c r="A349" s="14" t="n">
        <v>4960000</v>
      </c>
      <c r="B349" s="15">
        <f>計算!AH1125</f>
        <v/>
      </c>
      <c r="C349" s="14">
        <f>計算!AG1125</f>
        <v/>
      </c>
      <c r="D349" s="14">
        <f>計算!AE1125</f>
        <v/>
      </c>
      <c r="E349" s="14">
        <f>計算!AF1125</f>
        <v/>
      </c>
      <c r="F349" s="14">
        <f>計算!AG1126</f>
        <v/>
      </c>
      <c r="G349" s="14">
        <f>計算!AG1127</f>
        <v/>
      </c>
      <c r="H349" s="14">
        <f>G349-F349</f>
        <v/>
      </c>
    </row>
    <row r="350">
      <c r="A350" s="14" t="n">
        <v>4970000</v>
      </c>
      <c r="B350" s="15">
        <f>計算!AH1128</f>
        <v/>
      </c>
      <c r="C350" s="14">
        <f>計算!AG1128</f>
        <v/>
      </c>
      <c r="D350" s="14">
        <f>計算!AE1128</f>
        <v/>
      </c>
      <c r="E350" s="14">
        <f>計算!AF1128</f>
        <v/>
      </c>
      <c r="F350" s="14">
        <f>計算!AG1129</f>
        <v/>
      </c>
      <c r="G350" s="14">
        <f>計算!AG1130</f>
        <v/>
      </c>
      <c r="H350" s="14">
        <f>G350-F350</f>
        <v/>
      </c>
    </row>
    <row r="351">
      <c r="A351" s="14" t="n">
        <v>4980000</v>
      </c>
      <c r="B351" s="15">
        <f>計算!AH1131</f>
        <v/>
      </c>
      <c r="C351" s="14">
        <f>計算!AG1131</f>
        <v/>
      </c>
      <c r="D351" s="14">
        <f>計算!AE1131</f>
        <v/>
      </c>
      <c r="E351" s="14">
        <f>計算!AF1131</f>
        <v/>
      </c>
      <c r="F351" s="14">
        <f>計算!AG1132</f>
        <v/>
      </c>
      <c r="G351" s="14">
        <f>計算!AG1133</f>
        <v/>
      </c>
      <c r="H351" s="14">
        <f>G351-F351</f>
        <v/>
      </c>
    </row>
    <row r="352">
      <c r="A352" s="14" t="n">
        <v>4990000</v>
      </c>
      <c r="B352" s="15">
        <f>計算!AH1134</f>
        <v/>
      </c>
      <c r="C352" s="14">
        <f>計算!AG1134</f>
        <v/>
      </c>
      <c r="D352" s="14">
        <f>計算!AE1134</f>
        <v/>
      </c>
      <c r="E352" s="14">
        <f>計算!AF1134</f>
        <v/>
      </c>
      <c r="F352" s="14">
        <f>計算!AG1135</f>
        <v/>
      </c>
      <c r="G352" s="14">
        <f>計算!AG1136</f>
        <v/>
      </c>
      <c r="H352" s="14">
        <f>G352-F352</f>
        <v/>
      </c>
    </row>
    <row r="353">
      <c r="A353" s="14" t="n">
        <v>5000000</v>
      </c>
      <c r="B353" s="15">
        <f>計算!AH1137</f>
        <v/>
      </c>
      <c r="C353" s="14">
        <f>計算!AG1137</f>
        <v/>
      </c>
      <c r="D353" s="14">
        <f>計算!AE1137</f>
        <v/>
      </c>
      <c r="E353" s="14">
        <f>計算!AF1137</f>
        <v/>
      </c>
      <c r="F353" s="14">
        <f>計算!AG1138</f>
        <v/>
      </c>
      <c r="G353" s="14">
        <f>計算!AG1139</f>
        <v/>
      </c>
      <c r="H353" s="14">
        <f>G353-F353</f>
        <v/>
      </c>
    </row>
    <row r="354">
      <c r="A354" s="14" t="n">
        <v>5010000</v>
      </c>
      <c r="B354" s="15">
        <f>計算!AH1140</f>
        <v/>
      </c>
      <c r="C354" s="14">
        <f>計算!AG1140</f>
        <v/>
      </c>
      <c r="D354" s="14">
        <f>計算!AE1140</f>
        <v/>
      </c>
      <c r="E354" s="14">
        <f>計算!AF1140</f>
        <v/>
      </c>
      <c r="F354" s="14">
        <f>計算!AG1141</f>
        <v/>
      </c>
      <c r="G354" s="14">
        <f>計算!AG1142</f>
        <v/>
      </c>
      <c r="H354" s="14">
        <f>G354-F354</f>
        <v/>
      </c>
    </row>
    <row r="355">
      <c r="A355" s="14" t="n">
        <v>5020000</v>
      </c>
      <c r="B355" s="15">
        <f>計算!AH1143</f>
        <v/>
      </c>
      <c r="C355" s="14">
        <f>計算!AG1143</f>
        <v/>
      </c>
      <c r="D355" s="14">
        <f>計算!AE1143</f>
        <v/>
      </c>
      <c r="E355" s="14">
        <f>計算!AF1143</f>
        <v/>
      </c>
      <c r="F355" s="14">
        <f>計算!AG1144</f>
        <v/>
      </c>
      <c r="G355" s="14">
        <f>計算!AG1145</f>
        <v/>
      </c>
      <c r="H355" s="14">
        <f>G355-F355</f>
        <v/>
      </c>
    </row>
    <row r="356">
      <c r="A356" s="14" t="n">
        <v>5030000</v>
      </c>
      <c r="B356" s="15">
        <f>計算!AH1146</f>
        <v/>
      </c>
      <c r="C356" s="14">
        <f>計算!AG1146</f>
        <v/>
      </c>
      <c r="D356" s="14">
        <f>計算!AE1146</f>
        <v/>
      </c>
      <c r="E356" s="14">
        <f>計算!AF1146</f>
        <v/>
      </c>
      <c r="F356" s="14">
        <f>計算!AG1147</f>
        <v/>
      </c>
      <c r="G356" s="14">
        <f>計算!AG1148</f>
        <v/>
      </c>
      <c r="H356" s="14">
        <f>G356-F356</f>
        <v/>
      </c>
    </row>
    <row r="357">
      <c r="A357" s="14" t="n">
        <v>5040000</v>
      </c>
      <c r="B357" s="15">
        <f>計算!AH1149</f>
        <v/>
      </c>
      <c r="C357" s="14">
        <f>計算!AG1149</f>
        <v/>
      </c>
      <c r="D357" s="14">
        <f>計算!AE1149</f>
        <v/>
      </c>
      <c r="E357" s="14">
        <f>計算!AF1149</f>
        <v/>
      </c>
      <c r="F357" s="14">
        <f>計算!AG1150</f>
        <v/>
      </c>
      <c r="G357" s="14">
        <f>計算!AG1151</f>
        <v/>
      </c>
      <c r="H357" s="14">
        <f>G357-F357</f>
        <v/>
      </c>
    </row>
    <row r="358">
      <c r="A358" s="14" t="n">
        <v>5050000</v>
      </c>
      <c r="B358" s="15">
        <f>計算!AH1152</f>
        <v/>
      </c>
      <c r="C358" s="14">
        <f>計算!AG1152</f>
        <v/>
      </c>
      <c r="D358" s="14">
        <f>計算!AE1152</f>
        <v/>
      </c>
      <c r="E358" s="14">
        <f>計算!AF1152</f>
        <v/>
      </c>
      <c r="F358" s="14">
        <f>計算!AG1153</f>
        <v/>
      </c>
      <c r="G358" s="14">
        <f>計算!AG1154</f>
        <v/>
      </c>
      <c r="H358" s="14">
        <f>G358-F358</f>
        <v/>
      </c>
    </row>
    <row r="359">
      <c r="A359" s="14" t="n">
        <v>5060000</v>
      </c>
      <c r="B359" s="15">
        <f>計算!AH1155</f>
        <v/>
      </c>
      <c r="C359" s="14">
        <f>計算!AG1155</f>
        <v/>
      </c>
      <c r="D359" s="14">
        <f>計算!AE1155</f>
        <v/>
      </c>
      <c r="E359" s="14">
        <f>計算!AF1155</f>
        <v/>
      </c>
      <c r="F359" s="14">
        <f>計算!AG1156</f>
        <v/>
      </c>
      <c r="G359" s="14">
        <f>計算!AG1157</f>
        <v/>
      </c>
      <c r="H359" s="14">
        <f>G359-F359</f>
        <v/>
      </c>
    </row>
    <row r="360">
      <c r="A360" s="14" t="n">
        <v>5070000</v>
      </c>
      <c r="B360" s="15">
        <f>計算!AH1158</f>
        <v/>
      </c>
      <c r="C360" s="14">
        <f>計算!AG1158</f>
        <v/>
      </c>
      <c r="D360" s="14">
        <f>計算!AE1158</f>
        <v/>
      </c>
      <c r="E360" s="14">
        <f>計算!AF1158</f>
        <v/>
      </c>
      <c r="F360" s="14">
        <f>計算!AG1159</f>
        <v/>
      </c>
      <c r="G360" s="14">
        <f>計算!AG1160</f>
        <v/>
      </c>
      <c r="H360" s="14">
        <f>G360-F360</f>
        <v/>
      </c>
    </row>
    <row r="361">
      <c r="A361" s="14" t="n">
        <v>5080000</v>
      </c>
      <c r="B361" s="15">
        <f>計算!AH1161</f>
        <v/>
      </c>
      <c r="C361" s="14">
        <f>計算!AG1161</f>
        <v/>
      </c>
      <c r="D361" s="14">
        <f>計算!AE1161</f>
        <v/>
      </c>
      <c r="E361" s="14">
        <f>計算!AF1161</f>
        <v/>
      </c>
      <c r="F361" s="14">
        <f>計算!AG1162</f>
        <v/>
      </c>
      <c r="G361" s="14">
        <f>計算!AG1163</f>
        <v/>
      </c>
      <c r="H361" s="14">
        <f>G361-F361</f>
        <v/>
      </c>
    </row>
    <row r="362">
      <c r="A362" s="14" t="n">
        <v>5090000</v>
      </c>
      <c r="B362" s="15">
        <f>計算!AH1164</f>
        <v/>
      </c>
      <c r="C362" s="14">
        <f>計算!AG1164</f>
        <v/>
      </c>
      <c r="D362" s="14">
        <f>計算!AE1164</f>
        <v/>
      </c>
      <c r="E362" s="14">
        <f>計算!AF1164</f>
        <v/>
      </c>
      <c r="F362" s="14">
        <f>計算!AG1165</f>
        <v/>
      </c>
      <c r="G362" s="14">
        <f>計算!AG1166</f>
        <v/>
      </c>
      <c r="H362" s="14">
        <f>G362-F362</f>
        <v/>
      </c>
    </row>
    <row r="363">
      <c r="A363" s="14" t="n">
        <v>5100000</v>
      </c>
      <c r="B363" s="15">
        <f>計算!AH1167</f>
        <v/>
      </c>
      <c r="C363" s="14">
        <f>計算!AG1167</f>
        <v/>
      </c>
      <c r="D363" s="14">
        <f>計算!AE1167</f>
        <v/>
      </c>
      <c r="E363" s="14">
        <f>計算!AF1167</f>
        <v/>
      </c>
      <c r="F363" s="14">
        <f>計算!AG1168</f>
        <v/>
      </c>
      <c r="G363" s="14">
        <f>計算!AG1169</f>
        <v/>
      </c>
      <c r="H363" s="14">
        <f>G363-F363</f>
        <v/>
      </c>
    </row>
    <row r="364">
      <c r="A364" s="14" t="n">
        <v>5110000</v>
      </c>
      <c r="B364" s="15">
        <f>計算!AH1170</f>
        <v/>
      </c>
      <c r="C364" s="14">
        <f>計算!AG1170</f>
        <v/>
      </c>
      <c r="D364" s="14">
        <f>計算!AE1170</f>
        <v/>
      </c>
      <c r="E364" s="14">
        <f>計算!AF1170</f>
        <v/>
      </c>
      <c r="F364" s="14">
        <f>計算!AG1171</f>
        <v/>
      </c>
      <c r="G364" s="14">
        <f>計算!AG1172</f>
        <v/>
      </c>
      <c r="H364" s="14">
        <f>G364-F364</f>
        <v/>
      </c>
    </row>
    <row r="365">
      <c r="A365" s="14" t="n">
        <v>5120000</v>
      </c>
      <c r="B365" s="15">
        <f>計算!AH1173</f>
        <v/>
      </c>
      <c r="C365" s="14">
        <f>計算!AG1173</f>
        <v/>
      </c>
      <c r="D365" s="14">
        <f>計算!AE1173</f>
        <v/>
      </c>
      <c r="E365" s="14">
        <f>計算!AF1173</f>
        <v/>
      </c>
      <c r="F365" s="14">
        <f>計算!AG1174</f>
        <v/>
      </c>
      <c r="G365" s="14">
        <f>計算!AG1175</f>
        <v/>
      </c>
      <c r="H365" s="14">
        <f>G365-F365</f>
        <v/>
      </c>
    </row>
    <row r="366">
      <c r="A366" s="14" t="n">
        <v>5130000</v>
      </c>
      <c r="B366" s="15">
        <f>計算!AH1176</f>
        <v/>
      </c>
      <c r="C366" s="14">
        <f>計算!AG1176</f>
        <v/>
      </c>
      <c r="D366" s="14">
        <f>計算!AE1176</f>
        <v/>
      </c>
      <c r="E366" s="14">
        <f>計算!AF1176</f>
        <v/>
      </c>
      <c r="F366" s="14">
        <f>計算!AG1177</f>
        <v/>
      </c>
      <c r="G366" s="14">
        <f>計算!AG1178</f>
        <v/>
      </c>
      <c r="H366" s="14">
        <f>G366-F366</f>
        <v/>
      </c>
    </row>
    <row r="367">
      <c r="A367" s="14" t="n">
        <v>5140000</v>
      </c>
      <c r="B367" s="15">
        <f>計算!AH1179</f>
        <v/>
      </c>
      <c r="C367" s="14">
        <f>計算!AG1179</f>
        <v/>
      </c>
      <c r="D367" s="14">
        <f>計算!AE1179</f>
        <v/>
      </c>
      <c r="E367" s="14">
        <f>計算!AF1179</f>
        <v/>
      </c>
      <c r="F367" s="14">
        <f>計算!AG1180</f>
        <v/>
      </c>
      <c r="G367" s="14">
        <f>計算!AG1181</f>
        <v/>
      </c>
      <c r="H367" s="14">
        <f>G367-F367</f>
        <v/>
      </c>
    </row>
    <row r="368">
      <c r="A368" s="14" t="n">
        <v>5150000</v>
      </c>
      <c r="B368" s="15">
        <f>計算!AH1182</f>
        <v/>
      </c>
      <c r="C368" s="14">
        <f>計算!AG1182</f>
        <v/>
      </c>
      <c r="D368" s="14">
        <f>計算!AE1182</f>
        <v/>
      </c>
      <c r="E368" s="14">
        <f>計算!AF1182</f>
        <v/>
      </c>
      <c r="F368" s="14">
        <f>計算!AG1183</f>
        <v/>
      </c>
      <c r="G368" s="14">
        <f>計算!AG1184</f>
        <v/>
      </c>
      <c r="H368" s="14">
        <f>G368-F368</f>
        <v/>
      </c>
    </row>
    <row r="369">
      <c r="A369" s="14" t="n">
        <v>5160000</v>
      </c>
      <c r="B369" s="15">
        <f>計算!AH1185</f>
        <v/>
      </c>
      <c r="C369" s="14">
        <f>計算!AG1185</f>
        <v/>
      </c>
      <c r="D369" s="14">
        <f>計算!AE1185</f>
        <v/>
      </c>
      <c r="E369" s="14">
        <f>計算!AF1185</f>
        <v/>
      </c>
      <c r="F369" s="14">
        <f>計算!AG1186</f>
        <v/>
      </c>
      <c r="G369" s="14">
        <f>計算!AG1187</f>
        <v/>
      </c>
      <c r="H369" s="14">
        <f>G369-F369</f>
        <v/>
      </c>
    </row>
    <row r="370">
      <c r="A370" s="14" t="n">
        <v>5170000</v>
      </c>
      <c r="B370" s="15">
        <f>計算!AH1188</f>
        <v/>
      </c>
      <c r="C370" s="14">
        <f>計算!AG1188</f>
        <v/>
      </c>
      <c r="D370" s="14">
        <f>計算!AE1188</f>
        <v/>
      </c>
      <c r="E370" s="14">
        <f>計算!AF1188</f>
        <v/>
      </c>
      <c r="F370" s="14">
        <f>計算!AG1189</f>
        <v/>
      </c>
      <c r="G370" s="14">
        <f>計算!AG1190</f>
        <v/>
      </c>
      <c r="H370" s="14">
        <f>G370-F370</f>
        <v/>
      </c>
    </row>
    <row r="371">
      <c r="A371" s="14" t="n">
        <v>5180000</v>
      </c>
      <c r="B371" s="15">
        <f>計算!AH1191</f>
        <v/>
      </c>
      <c r="C371" s="14">
        <f>計算!AG1191</f>
        <v/>
      </c>
      <c r="D371" s="14">
        <f>計算!AE1191</f>
        <v/>
      </c>
      <c r="E371" s="14">
        <f>計算!AF1191</f>
        <v/>
      </c>
      <c r="F371" s="14">
        <f>計算!AG1192</f>
        <v/>
      </c>
      <c r="G371" s="14">
        <f>計算!AG1193</f>
        <v/>
      </c>
      <c r="H371" s="14">
        <f>G371-F371</f>
        <v/>
      </c>
    </row>
    <row r="372">
      <c r="A372" s="14" t="n">
        <v>5190000</v>
      </c>
      <c r="B372" s="15">
        <f>計算!AH1194</f>
        <v/>
      </c>
      <c r="C372" s="14">
        <f>計算!AG1194</f>
        <v/>
      </c>
      <c r="D372" s="14">
        <f>計算!AE1194</f>
        <v/>
      </c>
      <c r="E372" s="14">
        <f>計算!AF1194</f>
        <v/>
      </c>
      <c r="F372" s="14">
        <f>計算!AG1195</f>
        <v/>
      </c>
      <c r="G372" s="14">
        <f>計算!AG1196</f>
        <v/>
      </c>
      <c r="H372" s="14">
        <f>G372-F372</f>
        <v/>
      </c>
    </row>
    <row r="373">
      <c r="A373" s="14" t="n">
        <v>5200000</v>
      </c>
      <c r="B373" s="15">
        <f>計算!AH1197</f>
        <v/>
      </c>
      <c r="C373" s="14">
        <f>計算!AG1197</f>
        <v/>
      </c>
      <c r="D373" s="14">
        <f>計算!AE1197</f>
        <v/>
      </c>
      <c r="E373" s="14">
        <f>計算!AF1197</f>
        <v/>
      </c>
      <c r="F373" s="14">
        <f>計算!AG1198</f>
        <v/>
      </c>
      <c r="G373" s="14">
        <f>計算!AG1199</f>
        <v/>
      </c>
      <c r="H373" s="14">
        <f>G373-F373</f>
        <v/>
      </c>
    </row>
    <row r="374">
      <c r="A374" s="14" t="n">
        <v>5210000</v>
      </c>
      <c r="B374" s="15">
        <f>計算!AH1200</f>
        <v/>
      </c>
      <c r="C374" s="14">
        <f>計算!AG1200</f>
        <v/>
      </c>
      <c r="D374" s="14">
        <f>計算!AE1200</f>
        <v/>
      </c>
      <c r="E374" s="14">
        <f>計算!AF1200</f>
        <v/>
      </c>
      <c r="F374" s="14">
        <f>計算!AG1201</f>
        <v/>
      </c>
      <c r="G374" s="14">
        <f>計算!AG1202</f>
        <v/>
      </c>
      <c r="H374" s="14">
        <f>G374-F374</f>
        <v/>
      </c>
    </row>
    <row r="375">
      <c r="A375" s="14" t="n">
        <v>5220000</v>
      </c>
      <c r="B375" s="15">
        <f>計算!AH1203</f>
        <v/>
      </c>
      <c r="C375" s="14">
        <f>計算!AG1203</f>
        <v/>
      </c>
      <c r="D375" s="14">
        <f>計算!AE1203</f>
        <v/>
      </c>
      <c r="E375" s="14">
        <f>計算!AF1203</f>
        <v/>
      </c>
      <c r="F375" s="14">
        <f>計算!AG1204</f>
        <v/>
      </c>
      <c r="G375" s="14">
        <f>計算!AG1205</f>
        <v/>
      </c>
      <c r="H375" s="14">
        <f>G375-F375</f>
        <v/>
      </c>
    </row>
    <row r="376">
      <c r="A376" s="14" t="n">
        <v>5230000</v>
      </c>
      <c r="B376" s="15">
        <f>計算!AH1206</f>
        <v/>
      </c>
      <c r="C376" s="14">
        <f>計算!AG1206</f>
        <v/>
      </c>
      <c r="D376" s="14">
        <f>計算!AE1206</f>
        <v/>
      </c>
      <c r="E376" s="14">
        <f>計算!AF1206</f>
        <v/>
      </c>
      <c r="F376" s="14">
        <f>計算!AG1207</f>
        <v/>
      </c>
      <c r="G376" s="14">
        <f>計算!AG1208</f>
        <v/>
      </c>
      <c r="H376" s="14">
        <f>G376-F376</f>
        <v/>
      </c>
    </row>
    <row r="377">
      <c r="A377" s="14" t="n">
        <v>5240000</v>
      </c>
      <c r="B377" s="15">
        <f>計算!AH1209</f>
        <v/>
      </c>
      <c r="C377" s="14">
        <f>計算!AG1209</f>
        <v/>
      </c>
      <c r="D377" s="14">
        <f>計算!AE1209</f>
        <v/>
      </c>
      <c r="E377" s="14">
        <f>計算!AF1209</f>
        <v/>
      </c>
      <c r="F377" s="14">
        <f>計算!AG1210</f>
        <v/>
      </c>
      <c r="G377" s="14">
        <f>計算!AG1211</f>
        <v/>
      </c>
      <c r="H377" s="14">
        <f>G377-F377</f>
        <v/>
      </c>
    </row>
    <row r="378">
      <c r="A378" s="14" t="n">
        <v>5250000</v>
      </c>
      <c r="B378" s="15">
        <f>計算!AH1212</f>
        <v/>
      </c>
      <c r="C378" s="14">
        <f>計算!AG1212</f>
        <v/>
      </c>
      <c r="D378" s="14">
        <f>計算!AE1212</f>
        <v/>
      </c>
      <c r="E378" s="14">
        <f>計算!AF1212</f>
        <v/>
      </c>
      <c r="F378" s="14">
        <f>計算!AG1213</f>
        <v/>
      </c>
      <c r="G378" s="14">
        <f>計算!AG1214</f>
        <v/>
      </c>
      <c r="H378" s="14">
        <f>G378-F378</f>
        <v/>
      </c>
    </row>
    <row r="379">
      <c r="A379" s="14" t="n">
        <v>5260000</v>
      </c>
      <c r="B379" s="15">
        <f>計算!AH1215</f>
        <v/>
      </c>
      <c r="C379" s="14">
        <f>計算!AG1215</f>
        <v/>
      </c>
      <c r="D379" s="14">
        <f>計算!AE1215</f>
        <v/>
      </c>
      <c r="E379" s="14">
        <f>計算!AF1215</f>
        <v/>
      </c>
      <c r="F379" s="14">
        <f>計算!AG1216</f>
        <v/>
      </c>
      <c r="G379" s="14">
        <f>計算!AG1217</f>
        <v/>
      </c>
      <c r="H379" s="14">
        <f>G379-F379</f>
        <v/>
      </c>
    </row>
    <row r="380">
      <c r="A380" s="14" t="n">
        <v>5270000</v>
      </c>
      <c r="B380" s="15">
        <f>計算!AH1218</f>
        <v/>
      </c>
      <c r="C380" s="14">
        <f>計算!AG1218</f>
        <v/>
      </c>
      <c r="D380" s="14">
        <f>計算!AE1218</f>
        <v/>
      </c>
      <c r="E380" s="14">
        <f>計算!AF1218</f>
        <v/>
      </c>
      <c r="F380" s="14">
        <f>計算!AG1219</f>
        <v/>
      </c>
      <c r="G380" s="14">
        <f>計算!AG1220</f>
        <v/>
      </c>
      <c r="H380" s="14">
        <f>G380-F380</f>
        <v/>
      </c>
    </row>
    <row r="381">
      <c r="A381" s="14" t="n">
        <v>5280000</v>
      </c>
      <c r="B381" s="15">
        <f>計算!AH1221</f>
        <v/>
      </c>
      <c r="C381" s="14">
        <f>計算!AG1221</f>
        <v/>
      </c>
      <c r="D381" s="14">
        <f>計算!AE1221</f>
        <v/>
      </c>
      <c r="E381" s="14">
        <f>計算!AF1221</f>
        <v/>
      </c>
      <c r="F381" s="14">
        <f>計算!AG1222</f>
        <v/>
      </c>
      <c r="G381" s="14">
        <f>計算!AG1223</f>
        <v/>
      </c>
      <c r="H381" s="14">
        <f>G381-F381</f>
        <v/>
      </c>
    </row>
    <row r="382">
      <c r="A382" s="14" t="n">
        <v>5290000</v>
      </c>
      <c r="B382" s="15">
        <f>計算!AH1224</f>
        <v/>
      </c>
      <c r="C382" s="14">
        <f>計算!AG1224</f>
        <v/>
      </c>
      <c r="D382" s="14">
        <f>計算!AE1224</f>
        <v/>
      </c>
      <c r="E382" s="14">
        <f>計算!AF1224</f>
        <v/>
      </c>
      <c r="F382" s="14">
        <f>計算!AG1225</f>
        <v/>
      </c>
      <c r="G382" s="14">
        <f>計算!AG1226</f>
        <v/>
      </c>
      <c r="H382" s="14">
        <f>G382-F382</f>
        <v/>
      </c>
    </row>
    <row r="383">
      <c r="A383" s="14" t="n">
        <v>5300000</v>
      </c>
      <c r="B383" s="15">
        <f>計算!AH1227</f>
        <v/>
      </c>
      <c r="C383" s="14">
        <f>計算!AG1227</f>
        <v/>
      </c>
      <c r="D383" s="14">
        <f>計算!AE1227</f>
        <v/>
      </c>
      <c r="E383" s="14">
        <f>計算!AF1227</f>
        <v/>
      </c>
      <c r="F383" s="14">
        <f>計算!AG1228</f>
        <v/>
      </c>
      <c r="G383" s="14">
        <f>計算!AG1229</f>
        <v/>
      </c>
      <c r="H383" s="14">
        <f>G383-F383</f>
        <v/>
      </c>
    </row>
    <row r="384">
      <c r="A384" s="14" t="n">
        <v>5310000</v>
      </c>
      <c r="B384" s="15">
        <f>計算!AH1230</f>
        <v/>
      </c>
      <c r="C384" s="14">
        <f>計算!AG1230</f>
        <v/>
      </c>
      <c r="D384" s="14">
        <f>計算!AE1230</f>
        <v/>
      </c>
      <c r="E384" s="14">
        <f>計算!AF1230</f>
        <v/>
      </c>
      <c r="F384" s="14">
        <f>計算!AG1231</f>
        <v/>
      </c>
      <c r="G384" s="14">
        <f>計算!AG1232</f>
        <v/>
      </c>
      <c r="H384" s="14">
        <f>G384-F384</f>
        <v/>
      </c>
    </row>
    <row r="385">
      <c r="A385" s="14" t="n">
        <v>5320000</v>
      </c>
      <c r="B385" s="15">
        <f>計算!AH1233</f>
        <v/>
      </c>
      <c r="C385" s="14">
        <f>計算!AG1233</f>
        <v/>
      </c>
      <c r="D385" s="14">
        <f>計算!AE1233</f>
        <v/>
      </c>
      <c r="E385" s="14">
        <f>計算!AF1233</f>
        <v/>
      </c>
      <c r="F385" s="14">
        <f>計算!AG1234</f>
        <v/>
      </c>
      <c r="G385" s="14">
        <f>計算!AG1235</f>
        <v/>
      </c>
      <c r="H385" s="14">
        <f>G385-F385</f>
        <v/>
      </c>
    </row>
    <row r="386">
      <c r="A386" s="14" t="n">
        <v>5330000</v>
      </c>
      <c r="B386" s="15">
        <f>計算!AH1236</f>
        <v/>
      </c>
      <c r="C386" s="14">
        <f>計算!AG1236</f>
        <v/>
      </c>
      <c r="D386" s="14">
        <f>計算!AE1236</f>
        <v/>
      </c>
      <c r="E386" s="14">
        <f>計算!AF1236</f>
        <v/>
      </c>
      <c r="F386" s="14">
        <f>計算!AG1237</f>
        <v/>
      </c>
      <c r="G386" s="14">
        <f>計算!AG1238</f>
        <v/>
      </c>
      <c r="H386" s="14">
        <f>G386-F386</f>
        <v/>
      </c>
    </row>
    <row r="387">
      <c r="A387" s="14" t="n">
        <v>5340000</v>
      </c>
      <c r="B387" s="15">
        <f>計算!AH1239</f>
        <v/>
      </c>
      <c r="C387" s="14">
        <f>計算!AG1239</f>
        <v/>
      </c>
      <c r="D387" s="14">
        <f>計算!AE1239</f>
        <v/>
      </c>
      <c r="E387" s="14">
        <f>計算!AF1239</f>
        <v/>
      </c>
      <c r="F387" s="14">
        <f>計算!AG1240</f>
        <v/>
      </c>
      <c r="G387" s="14">
        <f>計算!AG1241</f>
        <v/>
      </c>
      <c r="H387" s="14">
        <f>G387-F387</f>
        <v/>
      </c>
    </row>
    <row r="388">
      <c r="A388" s="14" t="n">
        <v>5350000</v>
      </c>
      <c r="B388" s="15">
        <f>計算!AH1242</f>
        <v/>
      </c>
      <c r="C388" s="14">
        <f>計算!AG1242</f>
        <v/>
      </c>
      <c r="D388" s="14">
        <f>計算!AE1242</f>
        <v/>
      </c>
      <c r="E388" s="14">
        <f>計算!AF1242</f>
        <v/>
      </c>
      <c r="F388" s="14">
        <f>計算!AG1243</f>
        <v/>
      </c>
      <c r="G388" s="14">
        <f>計算!AG1244</f>
        <v/>
      </c>
      <c r="H388" s="14">
        <f>G388-F388</f>
        <v/>
      </c>
    </row>
    <row r="389">
      <c r="A389" s="14" t="n">
        <v>5360000</v>
      </c>
      <c r="B389" s="15">
        <f>計算!AH1245</f>
        <v/>
      </c>
      <c r="C389" s="14">
        <f>計算!AG1245</f>
        <v/>
      </c>
      <c r="D389" s="14">
        <f>計算!AE1245</f>
        <v/>
      </c>
      <c r="E389" s="14">
        <f>計算!AF1245</f>
        <v/>
      </c>
      <c r="F389" s="14">
        <f>計算!AG1246</f>
        <v/>
      </c>
      <c r="G389" s="14">
        <f>計算!AG1247</f>
        <v/>
      </c>
      <c r="H389" s="14">
        <f>G389-F389</f>
        <v/>
      </c>
    </row>
    <row r="390">
      <c r="A390" s="14" t="n">
        <v>5370000</v>
      </c>
      <c r="B390" s="15">
        <f>計算!AH1248</f>
        <v/>
      </c>
      <c r="C390" s="14">
        <f>計算!AG1248</f>
        <v/>
      </c>
      <c r="D390" s="14">
        <f>計算!AE1248</f>
        <v/>
      </c>
      <c r="E390" s="14">
        <f>計算!AF1248</f>
        <v/>
      </c>
      <c r="F390" s="14">
        <f>計算!AG1249</f>
        <v/>
      </c>
      <c r="G390" s="14">
        <f>計算!AG1250</f>
        <v/>
      </c>
      <c r="H390" s="14">
        <f>G390-F390</f>
        <v/>
      </c>
    </row>
    <row r="391">
      <c r="A391" s="14" t="n">
        <v>5380000</v>
      </c>
      <c r="B391" s="15">
        <f>計算!AH1251</f>
        <v/>
      </c>
      <c r="C391" s="14">
        <f>計算!AG1251</f>
        <v/>
      </c>
      <c r="D391" s="14">
        <f>計算!AE1251</f>
        <v/>
      </c>
      <c r="E391" s="14">
        <f>計算!AF1251</f>
        <v/>
      </c>
      <c r="F391" s="14">
        <f>計算!AG1252</f>
        <v/>
      </c>
      <c r="G391" s="14">
        <f>計算!AG1253</f>
        <v/>
      </c>
      <c r="H391" s="14">
        <f>G391-F391</f>
        <v/>
      </c>
    </row>
    <row r="392">
      <c r="A392" s="14" t="n">
        <v>5390000</v>
      </c>
      <c r="B392" s="15">
        <f>計算!AH1254</f>
        <v/>
      </c>
      <c r="C392" s="14">
        <f>計算!AG1254</f>
        <v/>
      </c>
      <c r="D392" s="14">
        <f>計算!AE1254</f>
        <v/>
      </c>
      <c r="E392" s="14">
        <f>計算!AF1254</f>
        <v/>
      </c>
      <c r="F392" s="14">
        <f>計算!AG1255</f>
        <v/>
      </c>
      <c r="G392" s="14">
        <f>計算!AG1256</f>
        <v/>
      </c>
      <c r="H392" s="14">
        <f>G392-F392</f>
        <v/>
      </c>
    </row>
    <row r="393">
      <c r="A393" s="14" t="n">
        <v>5400000</v>
      </c>
      <c r="B393" s="15">
        <f>計算!AH1257</f>
        <v/>
      </c>
      <c r="C393" s="14">
        <f>計算!AG1257</f>
        <v/>
      </c>
      <c r="D393" s="14">
        <f>計算!AE1257</f>
        <v/>
      </c>
      <c r="E393" s="14">
        <f>計算!AF1257</f>
        <v/>
      </c>
      <c r="F393" s="14">
        <f>計算!AG1258</f>
        <v/>
      </c>
      <c r="G393" s="14">
        <f>計算!AG1259</f>
        <v/>
      </c>
      <c r="H393" s="14">
        <f>G393-F393</f>
        <v/>
      </c>
    </row>
    <row r="394">
      <c r="A394" s="14" t="n">
        <v>5410000</v>
      </c>
      <c r="B394" s="15">
        <f>計算!AH1260</f>
        <v/>
      </c>
      <c r="C394" s="14">
        <f>計算!AG1260</f>
        <v/>
      </c>
      <c r="D394" s="14">
        <f>計算!AE1260</f>
        <v/>
      </c>
      <c r="E394" s="14">
        <f>計算!AF1260</f>
        <v/>
      </c>
      <c r="F394" s="14">
        <f>計算!AG1261</f>
        <v/>
      </c>
      <c r="G394" s="14">
        <f>計算!AG1262</f>
        <v/>
      </c>
      <c r="H394" s="14">
        <f>G394-F394</f>
        <v/>
      </c>
    </row>
    <row r="395">
      <c r="A395" s="14" t="n">
        <v>5420000</v>
      </c>
      <c r="B395" s="15">
        <f>計算!AH1263</f>
        <v/>
      </c>
      <c r="C395" s="14">
        <f>計算!AG1263</f>
        <v/>
      </c>
      <c r="D395" s="14">
        <f>計算!AE1263</f>
        <v/>
      </c>
      <c r="E395" s="14">
        <f>計算!AF1263</f>
        <v/>
      </c>
      <c r="F395" s="14">
        <f>計算!AG1264</f>
        <v/>
      </c>
      <c r="G395" s="14">
        <f>計算!AG1265</f>
        <v/>
      </c>
      <c r="H395" s="14">
        <f>G395-F395</f>
        <v/>
      </c>
    </row>
    <row r="396">
      <c r="A396" s="14" t="n">
        <v>5430000</v>
      </c>
      <c r="B396" s="15">
        <f>計算!AH1266</f>
        <v/>
      </c>
      <c r="C396" s="14">
        <f>計算!AG1266</f>
        <v/>
      </c>
      <c r="D396" s="14">
        <f>計算!AE1266</f>
        <v/>
      </c>
      <c r="E396" s="14">
        <f>計算!AF1266</f>
        <v/>
      </c>
      <c r="F396" s="14">
        <f>計算!AG1267</f>
        <v/>
      </c>
      <c r="G396" s="14">
        <f>計算!AG1268</f>
        <v/>
      </c>
      <c r="H396" s="14">
        <f>G396-F396</f>
        <v/>
      </c>
    </row>
    <row r="397">
      <c r="A397" s="14" t="n">
        <v>5440000</v>
      </c>
      <c r="B397" s="15">
        <f>計算!AH1269</f>
        <v/>
      </c>
      <c r="C397" s="14">
        <f>計算!AG1269</f>
        <v/>
      </c>
      <c r="D397" s="14">
        <f>計算!AE1269</f>
        <v/>
      </c>
      <c r="E397" s="14">
        <f>計算!AF1269</f>
        <v/>
      </c>
      <c r="F397" s="14">
        <f>計算!AG1270</f>
        <v/>
      </c>
      <c r="G397" s="14">
        <f>計算!AG1271</f>
        <v/>
      </c>
      <c r="H397" s="14">
        <f>G397-F397</f>
        <v/>
      </c>
    </row>
    <row r="398">
      <c r="A398" s="14" t="n">
        <v>5450000</v>
      </c>
      <c r="B398" s="15">
        <f>計算!AH1272</f>
        <v/>
      </c>
      <c r="C398" s="14">
        <f>計算!AG1272</f>
        <v/>
      </c>
      <c r="D398" s="14">
        <f>計算!AE1272</f>
        <v/>
      </c>
      <c r="E398" s="14">
        <f>計算!AF1272</f>
        <v/>
      </c>
      <c r="F398" s="14">
        <f>計算!AG1273</f>
        <v/>
      </c>
      <c r="G398" s="14">
        <f>計算!AG1274</f>
        <v/>
      </c>
      <c r="H398" s="14">
        <f>G398-F398</f>
        <v/>
      </c>
    </row>
    <row r="399">
      <c r="A399" s="14" t="n">
        <v>5460000</v>
      </c>
      <c r="B399" s="15">
        <f>計算!AH1275</f>
        <v/>
      </c>
      <c r="C399" s="14">
        <f>計算!AG1275</f>
        <v/>
      </c>
      <c r="D399" s="14">
        <f>計算!AE1275</f>
        <v/>
      </c>
      <c r="E399" s="14">
        <f>計算!AF1275</f>
        <v/>
      </c>
      <c r="F399" s="14">
        <f>計算!AG1276</f>
        <v/>
      </c>
      <c r="G399" s="14">
        <f>計算!AG1277</f>
        <v/>
      </c>
      <c r="H399" s="14">
        <f>G399-F399</f>
        <v/>
      </c>
    </row>
    <row r="400">
      <c r="A400" s="14" t="n">
        <v>5470000</v>
      </c>
      <c r="B400" s="15">
        <f>計算!AH1278</f>
        <v/>
      </c>
      <c r="C400" s="14">
        <f>計算!AG1278</f>
        <v/>
      </c>
      <c r="D400" s="14">
        <f>計算!AE1278</f>
        <v/>
      </c>
      <c r="E400" s="14">
        <f>計算!AF1278</f>
        <v/>
      </c>
      <c r="F400" s="14">
        <f>計算!AG1279</f>
        <v/>
      </c>
      <c r="G400" s="14">
        <f>計算!AG1280</f>
        <v/>
      </c>
      <c r="H400" s="14">
        <f>G400-F400</f>
        <v/>
      </c>
    </row>
    <row r="401">
      <c r="A401" s="14" t="n">
        <v>5480000</v>
      </c>
      <c r="B401" s="15">
        <f>計算!AH1281</f>
        <v/>
      </c>
      <c r="C401" s="14">
        <f>計算!AG1281</f>
        <v/>
      </c>
      <c r="D401" s="14">
        <f>計算!AE1281</f>
        <v/>
      </c>
      <c r="E401" s="14">
        <f>計算!AF1281</f>
        <v/>
      </c>
      <c r="F401" s="14">
        <f>計算!AG1282</f>
        <v/>
      </c>
      <c r="G401" s="14">
        <f>計算!AG1283</f>
        <v/>
      </c>
      <c r="H401" s="14">
        <f>G401-F401</f>
        <v/>
      </c>
    </row>
    <row r="402">
      <c r="A402" s="14" t="n">
        <v>5490000</v>
      </c>
      <c r="B402" s="15">
        <f>計算!AH1284</f>
        <v/>
      </c>
      <c r="C402" s="14">
        <f>計算!AG1284</f>
        <v/>
      </c>
      <c r="D402" s="14">
        <f>計算!AE1284</f>
        <v/>
      </c>
      <c r="E402" s="14">
        <f>計算!AF1284</f>
        <v/>
      </c>
      <c r="F402" s="14">
        <f>計算!AG1285</f>
        <v/>
      </c>
      <c r="G402" s="14">
        <f>計算!AG1286</f>
        <v/>
      </c>
      <c r="H402" s="14">
        <f>G402-F402</f>
        <v/>
      </c>
    </row>
    <row r="403">
      <c r="A403" s="14" t="n">
        <v>5500000</v>
      </c>
      <c r="B403" s="15">
        <f>計算!AH1287</f>
        <v/>
      </c>
      <c r="C403" s="14">
        <f>計算!AG1287</f>
        <v/>
      </c>
      <c r="D403" s="14">
        <f>計算!AE1287</f>
        <v/>
      </c>
      <c r="E403" s="14">
        <f>計算!AF1287</f>
        <v/>
      </c>
      <c r="F403" s="14">
        <f>計算!AG1288</f>
        <v/>
      </c>
      <c r="G403" s="14">
        <f>計算!AG1289</f>
        <v/>
      </c>
      <c r="H403" s="14">
        <f>G403-F403</f>
        <v/>
      </c>
    </row>
    <row r="404">
      <c r="A404" s="14" t="n">
        <v>5510000</v>
      </c>
      <c r="B404" s="15">
        <f>計算!AH1290</f>
        <v/>
      </c>
      <c r="C404" s="14">
        <f>計算!AG1290</f>
        <v/>
      </c>
      <c r="D404" s="14">
        <f>計算!AE1290</f>
        <v/>
      </c>
      <c r="E404" s="14">
        <f>計算!AF1290</f>
        <v/>
      </c>
      <c r="F404" s="14">
        <f>計算!AG1291</f>
        <v/>
      </c>
      <c r="G404" s="14">
        <f>計算!AG1292</f>
        <v/>
      </c>
      <c r="H404" s="14">
        <f>G404-F404</f>
        <v/>
      </c>
    </row>
    <row r="405">
      <c r="A405" s="14" t="n">
        <v>5520000</v>
      </c>
      <c r="B405" s="15">
        <f>計算!AH1293</f>
        <v/>
      </c>
      <c r="C405" s="14">
        <f>計算!AG1293</f>
        <v/>
      </c>
      <c r="D405" s="14">
        <f>計算!AE1293</f>
        <v/>
      </c>
      <c r="E405" s="14">
        <f>計算!AF1293</f>
        <v/>
      </c>
      <c r="F405" s="14">
        <f>計算!AG1294</f>
        <v/>
      </c>
      <c r="G405" s="14">
        <f>計算!AG1295</f>
        <v/>
      </c>
      <c r="H405" s="14">
        <f>G405-F405</f>
        <v/>
      </c>
    </row>
    <row r="406">
      <c r="A406" s="14" t="n">
        <v>5530000</v>
      </c>
      <c r="B406" s="15">
        <f>計算!AH1296</f>
        <v/>
      </c>
      <c r="C406" s="14">
        <f>計算!AG1296</f>
        <v/>
      </c>
      <c r="D406" s="14">
        <f>計算!AE1296</f>
        <v/>
      </c>
      <c r="E406" s="14">
        <f>計算!AF1296</f>
        <v/>
      </c>
      <c r="F406" s="14">
        <f>計算!AG1297</f>
        <v/>
      </c>
      <c r="G406" s="14">
        <f>計算!AG1298</f>
        <v/>
      </c>
      <c r="H406" s="14">
        <f>G406-F406</f>
        <v/>
      </c>
    </row>
    <row r="407">
      <c r="A407" s="14" t="n">
        <v>5540000</v>
      </c>
      <c r="B407" s="15">
        <f>計算!AH1299</f>
        <v/>
      </c>
      <c r="C407" s="14">
        <f>計算!AG1299</f>
        <v/>
      </c>
      <c r="D407" s="14">
        <f>計算!AE1299</f>
        <v/>
      </c>
      <c r="E407" s="14">
        <f>計算!AF1299</f>
        <v/>
      </c>
      <c r="F407" s="14">
        <f>計算!AG1300</f>
        <v/>
      </c>
      <c r="G407" s="14">
        <f>計算!AG1301</f>
        <v/>
      </c>
      <c r="H407" s="14">
        <f>G407-F407</f>
        <v/>
      </c>
    </row>
    <row r="408">
      <c r="A408" s="14" t="n">
        <v>5550000</v>
      </c>
      <c r="B408" s="15">
        <f>計算!AH1302</f>
        <v/>
      </c>
      <c r="C408" s="14">
        <f>計算!AG1302</f>
        <v/>
      </c>
      <c r="D408" s="14">
        <f>計算!AE1302</f>
        <v/>
      </c>
      <c r="E408" s="14">
        <f>計算!AF1302</f>
        <v/>
      </c>
      <c r="F408" s="14">
        <f>計算!AG1303</f>
        <v/>
      </c>
      <c r="G408" s="14">
        <f>計算!AG1304</f>
        <v/>
      </c>
      <c r="H408" s="14">
        <f>G408-F408</f>
        <v/>
      </c>
    </row>
    <row r="409">
      <c r="A409" s="14" t="n">
        <v>5560000</v>
      </c>
      <c r="B409" s="15">
        <f>計算!AH1305</f>
        <v/>
      </c>
      <c r="C409" s="14">
        <f>計算!AG1305</f>
        <v/>
      </c>
      <c r="D409" s="14">
        <f>計算!AE1305</f>
        <v/>
      </c>
      <c r="E409" s="14">
        <f>計算!AF1305</f>
        <v/>
      </c>
      <c r="F409" s="14">
        <f>計算!AG1306</f>
        <v/>
      </c>
      <c r="G409" s="14">
        <f>計算!AG1307</f>
        <v/>
      </c>
      <c r="H409" s="14">
        <f>G409-F409</f>
        <v/>
      </c>
    </row>
    <row r="410">
      <c r="A410" s="14" t="n">
        <v>5570000</v>
      </c>
      <c r="B410" s="15">
        <f>計算!AH1308</f>
        <v/>
      </c>
      <c r="C410" s="14">
        <f>計算!AG1308</f>
        <v/>
      </c>
      <c r="D410" s="14">
        <f>計算!AE1308</f>
        <v/>
      </c>
      <c r="E410" s="14">
        <f>計算!AF1308</f>
        <v/>
      </c>
      <c r="F410" s="14">
        <f>計算!AG1309</f>
        <v/>
      </c>
      <c r="G410" s="14">
        <f>計算!AG1310</f>
        <v/>
      </c>
      <c r="H410" s="14">
        <f>G410-F410</f>
        <v/>
      </c>
    </row>
    <row r="411">
      <c r="A411" s="14" t="n">
        <v>5580000</v>
      </c>
      <c r="B411" s="15">
        <f>計算!AH1311</f>
        <v/>
      </c>
      <c r="C411" s="14">
        <f>計算!AG1311</f>
        <v/>
      </c>
      <c r="D411" s="14">
        <f>計算!AE1311</f>
        <v/>
      </c>
      <c r="E411" s="14">
        <f>計算!AF1311</f>
        <v/>
      </c>
      <c r="F411" s="14">
        <f>計算!AG1312</f>
        <v/>
      </c>
      <c r="G411" s="14">
        <f>計算!AG1313</f>
        <v/>
      </c>
      <c r="H411" s="14">
        <f>G411-F411</f>
        <v/>
      </c>
    </row>
    <row r="412">
      <c r="A412" s="14" t="n">
        <v>5590000</v>
      </c>
      <c r="B412" s="15">
        <f>計算!AH1314</f>
        <v/>
      </c>
      <c r="C412" s="14">
        <f>計算!AG1314</f>
        <v/>
      </c>
      <c r="D412" s="14">
        <f>計算!AE1314</f>
        <v/>
      </c>
      <c r="E412" s="14">
        <f>計算!AF1314</f>
        <v/>
      </c>
      <c r="F412" s="14">
        <f>計算!AG1315</f>
        <v/>
      </c>
      <c r="G412" s="14">
        <f>計算!AG1316</f>
        <v/>
      </c>
      <c r="H412" s="14">
        <f>G412-F412</f>
        <v/>
      </c>
    </row>
    <row r="413">
      <c r="A413" s="14" t="n">
        <v>5600000</v>
      </c>
      <c r="B413" s="15">
        <f>計算!AH1317</f>
        <v/>
      </c>
      <c r="C413" s="14">
        <f>計算!AG1317</f>
        <v/>
      </c>
      <c r="D413" s="14">
        <f>計算!AE1317</f>
        <v/>
      </c>
      <c r="E413" s="14">
        <f>計算!AF1317</f>
        <v/>
      </c>
      <c r="F413" s="14">
        <f>計算!AG1318</f>
        <v/>
      </c>
      <c r="G413" s="14">
        <f>計算!AG1319</f>
        <v/>
      </c>
      <c r="H413" s="14">
        <f>G413-F413</f>
        <v/>
      </c>
    </row>
    <row r="414">
      <c r="A414" s="14" t="n">
        <v>5610000</v>
      </c>
      <c r="B414" s="15">
        <f>計算!AH1320</f>
        <v/>
      </c>
      <c r="C414" s="14">
        <f>計算!AG1320</f>
        <v/>
      </c>
      <c r="D414" s="14">
        <f>計算!AE1320</f>
        <v/>
      </c>
      <c r="E414" s="14">
        <f>計算!AF1320</f>
        <v/>
      </c>
      <c r="F414" s="14">
        <f>計算!AG1321</f>
        <v/>
      </c>
      <c r="G414" s="14">
        <f>計算!AG1322</f>
        <v/>
      </c>
      <c r="H414" s="14">
        <f>G414-F414</f>
        <v/>
      </c>
    </row>
    <row r="415">
      <c r="A415" s="14" t="n">
        <v>5620000</v>
      </c>
      <c r="B415" s="15">
        <f>計算!AH1323</f>
        <v/>
      </c>
      <c r="C415" s="14">
        <f>計算!AG1323</f>
        <v/>
      </c>
      <c r="D415" s="14">
        <f>計算!AE1323</f>
        <v/>
      </c>
      <c r="E415" s="14">
        <f>計算!AF1323</f>
        <v/>
      </c>
      <c r="F415" s="14">
        <f>計算!AG1324</f>
        <v/>
      </c>
      <c r="G415" s="14">
        <f>計算!AG1325</f>
        <v/>
      </c>
      <c r="H415" s="14">
        <f>G415-F415</f>
        <v/>
      </c>
    </row>
    <row r="416">
      <c r="A416" s="14" t="n">
        <v>5630000</v>
      </c>
      <c r="B416" s="15">
        <f>計算!AH1326</f>
        <v/>
      </c>
      <c r="C416" s="14">
        <f>計算!AG1326</f>
        <v/>
      </c>
      <c r="D416" s="14">
        <f>計算!AE1326</f>
        <v/>
      </c>
      <c r="E416" s="14">
        <f>計算!AF1326</f>
        <v/>
      </c>
      <c r="F416" s="14">
        <f>計算!AG1327</f>
        <v/>
      </c>
      <c r="G416" s="14">
        <f>計算!AG1328</f>
        <v/>
      </c>
      <c r="H416" s="14">
        <f>G416-F416</f>
        <v/>
      </c>
    </row>
    <row r="417">
      <c r="A417" s="14" t="n">
        <v>5640000</v>
      </c>
      <c r="B417" s="15">
        <f>計算!AH1329</f>
        <v/>
      </c>
      <c r="C417" s="14">
        <f>計算!AG1329</f>
        <v/>
      </c>
      <c r="D417" s="14">
        <f>計算!AE1329</f>
        <v/>
      </c>
      <c r="E417" s="14">
        <f>計算!AF1329</f>
        <v/>
      </c>
      <c r="F417" s="14">
        <f>計算!AG1330</f>
        <v/>
      </c>
      <c r="G417" s="14">
        <f>計算!AG1331</f>
        <v/>
      </c>
      <c r="H417" s="14">
        <f>G417-F417</f>
        <v/>
      </c>
    </row>
    <row r="418">
      <c r="A418" s="14" t="n">
        <v>5650000</v>
      </c>
      <c r="B418" s="15">
        <f>計算!AH1332</f>
        <v/>
      </c>
      <c r="C418" s="14">
        <f>計算!AG1332</f>
        <v/>
      </c>
      <c r="D418" s="14">
        <f>計算!AE1332</f>
        <v/>
      </c>
      <c r="E418" s="14">
        <f>計算!AF1332</f>
        <v/>
      </c>
      <c r="F418" s="14">
        <f>計算!AG1333</f>
        <v/>
      </c>
      <c r="G418" s="14">
        <f>計算!AG1334</f>
        <v/>
      </c>
      <c r="H418" s="14">
        <f>G418-F418</f>
        <v/>
      </c>
    </row>
    <row r="419">
      <c r="A419" s="14" t="n">
        <v>5660000</v>
      </c>
      <c r="B419" s="15">
        <f>計算!AH1335</f>
        <v/>
      </c>
      <c r="C419" s="14">
        <f>計算!AG1335</f>
        <v/>
      </c>
      <c r="D419" s="14">
        <f>計算!AE1335</f>
        <v/>
      </c>
      <c r="E419" s="14">
        <f>計算!AF1335</f>
        <v/>
      </c>
      <c r="F419" s="14">
        <f>計算!AG1336</f>
        <v/>
      </c>
      <c r="G419" s="14">
        <f>計算!AG1337</f>
        <v/>
      </c>
      <c r="H419" s="14">
        <f>G419-F419</f>
        <v/>
      </c>
    </row>
    <row r="420">
      <c r="A420" s="14" t="n">
        <v>5670000</v>
      </c>
      <c r="B420" s="15">
        <f>計算!AH1338</f>
        <v/>
      </c>
      <c r="C420" s="14">
        <f>計算!AG1338</f>
        <v/>
      </c>
      <c r="D420" s="14">
        <f>計算!AE1338</f>
        <v/>
      </c>
      <c r="E420" s="14">
        <f>計算!AF1338</f>
        <v/>
      </c>
      <c r="F420" s="14">
        <f>計算!AG1339</f>
        <v/>
      </c>
      <c r="G420" s="14">
        <f>計算!AG1340</f>
        <v/>
      </c>
      <c r="H420" s="14">
        <f>G420-F420</f>
        <v/>
      </c>
    </row>
    <row r="421">
      <c r="A421" s="14" t="n">
        <v>5680000</v>
      </c>
      <c r="B421" s="15">
        <f>計算!AH1341</f>
        <v/>
      </c>
      <c r="C421" s="14">
        <f>計算!AG1341</f>
        <v/>
      </c>
      <c r="D421" s="14">
        <f>計算!AE1341</f>
        <v/>
      </c>
      <c r="E421" s="14">
        <f>計算!AF1341</f>
        <v/>
      </c>
      <c r="F421" s="14">
        <f>計算!AG1342</f>
        <v/>
      </c>
      <c r="G421" s="14">
        <f>計算!AG1343</f>
        <v/>
      </c>
      <c r="H421" s="14">
        <f>G421-F421</f>
        <v/>
      </c>
    </row>
    <row r="422">
      <c r="A422" s="14" t="n">
        <v>5690000</v>
      </c>
      <c r="B422" s="15">
        <f>計算!AH1344</f>
        <v/>
      </c>
      <c r="C422" s="14">
        <f>計算!AG1344</f>
        <v/>
      </c>
      <c r="D422" s="14">
        <f>計算!AE1344</f>
        <v/>
      </c>
      <c r="E422" s="14">
        <f>計算!AF1344</f>
        <v/>
      </c>
      <c r="F422" s="14">
        <f>計算!AG1345</f>
        <v/>
      </c>
      <c r="G422" s="14">
        <f>計算!AG1346</f>
        <v/>
      </c>
      <c r="H422" s="14">
        <f>G422-F422</f>
        <v/>
      </c>
    </row>
    <row r="423">
      <c r="A423" s="14" t="n">
        <v>5700000</v>
      </c>
      <c r="B423" s="15">
        <f>計算!AH1347</f>
        <v/>
      </c>
      <c r="C423" s="14">
        <f>計算!AG1347</f>
        <v/>
      </c>
      <c r="D423" s="14">
        <f>計算!AE1347</f>
        <v/>
      </c>
      <c r="E423" s="14">
        <f>計算!AF1347</f>
        <v/>
      </c>
      <c r="F423" s="14">
        <f>計算!AG1348</f>
        <v/>
      </c>
      <c r="G423" s="14">
        <f>計算!AG1349</f>
        <v/>
      </c>
      <c r="H423" s="14">
        <f>G423-F423</f>
        <v/>
      </c>
    </row>
    <row r="424">
      <c r="A424" s="14" t="n">
        <v>5710000</v>
      </c>
      <c r="B424" s="15">
        <f>計算!AH1350</f>
        <v/>
      </c>
      <c r="C424" s="14">
        <f>計算!AG1350</f>
        <v/>
      </c>
      <c r="D424" s="14">
        <f>計算!AE1350</f>
        <v/>
      </c>
      <c r="E424" s="14">
        <f>計算!AF1350</f>
        <v/>
      </c>
      <c r="F424" s="14">
        <f>計算!AG1351</f>
        <v/>
      </c>
      <c r="G424" s="14">
        <f>計算!AG1352</f>
        <v/>
      </c>
      <c r="H424" s="14">
        <f>G424-F424</f>
        <v/>
      </c>
    </row>
    <row r="425">
      <c r="A425" s="14" t="n">
        <v>5720000</v>
      </c>
      <c r="B425" s="15">
        <f>計算!AH1353</f>
        <v/>
      </c>
      <c r="C425" s="14">
        <f>計算!AG1353</f>
        <v/>
      </c>
      <c r="D425" s="14">
        <f>計算!AE1353</f>
        <v/>
      </c>
      <c r="E425" s="14">
        <f>計算!AF1353</f>
        <v/>
      </c>
      <c r="F425" s="14">
        <f>計算!AG1354</f>
        <v/>
      </c>
      <c r="G425" s="14">
        <f>計算!AG1355</f>
        <v/>
      </c>
      <c r="H425" s="14">
        <f>G425-F425</f>
        <v/>
      </c>
    </row>
    <row r="426">
      <c r="A426" s="14" t="n">
        <v>5730000</v>
      </c>
      <c r="B426" s="15">
        <f>計算!AH1356</f>
        <v/>
      </c>
      <c r="C426" s="14">
        <f>計算!AG1356</f>
        <v/>
      </c>
      <c r="D426" s="14">
        <f>計算!AE1356</f>
        <v/>
      </c>
      <c r="E426" s="14">
        <f>計算!AF1356</f>
        <v/>
      </c>
      <c r="F426" s="14">
        <f>計算!AG1357</f>
        <v/>
      </c>
      <c r="G426" s="14">
        <f>計算!AG1358</f>
        <v/>
      </c>
      <c r="H426" s="14">
        <f>G426-F426</f>
        <v/>
      </c>
    </row>
    <row r="427">
      <c r="A427" s="14" t="n">
        <v>5740000</v>
      </c>
      <c r="B427" s="15">
        <f>計算!AH1359</f>
        <v/>
      </c>
      <c r="C427" s="14">
        <f>計算!AG1359</f>
        <v/>
      </c>
      <c r="D427" s="14">
        <f>計算!AE1359</f>
        <v/>
      </c>
      <c r="E427" s="14">
        <f>計算!AF1359</f>
        <v/>
      </c>
      <c r="F427" s="14">
        <f>計算!AG1360</f>
        <v/>
      </c>
      <c r="G427" s="14">
        <f>計算!AG1361</f>
        <v/>
      </c>
      <c r="H427" s="14">
        <f>G427-F427</f>
        <v/>
      </c>
    </row>
    <row r="428">
      <c r="A428" s="14" t="n">
        <v>5750000</v>
      </c>
      <c r="B428" s="15">
        <f>計算!AH1362</f>
        <v/>
      </c>
      <c r="C428" s="14">
        <f>計算!AG1362</f>
        <v/>
      </c>
      <c r="D428" s="14">
        <f>計算!AE1362</f>
        <v/>
      </c>
      <c r="E428" s="14">
        <f>計算!AF1362</f>
        <v/>
      </c>
      <c r="F428" s="14">
        <f>計算!AG1363</f>
        <v/>
      </c>
      <c r="G428" s="14">
        <f>計算!AG1364</f>
        <v/>
      </c>
      <c r="H428" s="14">
        <f>G428-F428</f>
        <v/>
      </c>
    </row>
    <row r="429">
      <c r="A429" s="14" t="n">
        <v>5760000</v>
      </c>
      <c r="B429" s="15">
        <f>計算!AH1365</f>
        <v/>
      </c>
      <c r="C429" s="14">
        <f>計算!AG1365</f>
        <v/>
      </c>
      <c r="D429" s="14">
        <f>計算!AE1365</f>
        <v/>
      </c>
      <c r="E429" s="14">
        <f>計算!AF1365</f>
        <v/>
      </c>
      <c r="F429" s="14">
        <f>計算!AG1366</f>
        <v/>
      </c>
      <c r="G429" s="14">
        <f>計算!AG1367</f>
        <v/>
      </c>
      <c r="H429" s="14">
        <f>G429-F429</f>
        <v/>
      </c>
    </row>
    <row r="430">
      <c r="A430" s="14" t="n">
        <v>5770000</v>
      </c>
      <c r="B430" s="15">
        <f>計算!AH1368</f>
        <v/>
      </c>
      <c r="C430" s="14">
        <f>計算!AG1368</f>
        <v/>
      </c>
      <c r="D430" s="14">
        <f>計算!AE1368</f>
        <v/>
      </c>
      <c r="E430" s="14">
        <f>計算!AF1368</f>
        <v/>
      </c>
      <c r="F430" s="14">
        <f>計算!AG1369</f>
        <v/>
      </c>
      <c r="G430" s="14">
        <f>計算!AG1370</f>
        <v/>
      </c>
      <c r="H430" s="14">
        <f>G430-F430</f>
        <v/>
      </c>
    </row>
    <row r="431">
      <c r="A431" s="14" t="n">
        <v>5780000</v>
      </c>
      <c r="B431" s="15">
        <f>計算!AH1371</f>
        <v/>
      </c>
      <c r="C431" s="14">
        <f>計算!AG1371</f>
        <v/>
      </c>
      <c r="D431" s="14">
        <f>計算!AE1371</f>
        <v/>
      </c>
      <c r="E431" s="14">
        <f>計算!AF1371</f>
        <v/>
      </c>
      <c r="F431" s="14">
        <f>計算!AG1372</f>
        <v/>
      </c>
      <c r="G431" s="14">
        <f>計算!AG1373</f>
        <v/>
      </c>
      <c r="H431" s="14">
        <f>G431-F431</f>
        <v/>
      </c>
    </row>
    <row r="432">
      <c r="A432" s="14" t="n">
        <v>5790000</v>
      </c>
      <c r="B432" s="15">
        <f>計算!AH1374</f>
        <v/>
      </c>
      <c r="C432" s="14">
        <f>計算!AG1374</f>
        <v/>
      </c>
      <c r="D432" s="14">
        <f>計算!AE1374</f>
        <v/>
      </c>
      <c r="E432" s="14">
        <f>計算!AF1374</f>
        <v/>
      </c>
      <c r="F432" s="14">
        <f>計算!AG1375</f>
        <v/>
      </c>
      <c r="G432" s="14">
        <f>計算!AG1376</f>
        <v/>
      </c>
      <c r="H432" s="14">
        <f>G432-F432</f>
        <v/>
      </c>
    </row>
    <row r="433">
      <c r="A433" s="14" t="n">
        <v>5800000</v>
      </c>
      <c r="B433" s="15">
        <f>計算!AH1377</f>
        <v/>
      </c>
      <c r="C433" s="14">
        <f>計算!AG1377</f>
        <v/>
      </c>
      <c r="D433" s="14">
        <f>計算!AE1377</f>
        <v/>
      </c>
      <c r="E433" s="14">
        <f>計算!AF1377</f>
        <v/>
      </c>
      <c r="F433" s="14">
        <f>計算!AG1378</f>
        <v/>
      </c>
      <c r="G433" s="14">
        <f>計算!AG1379</f>
        <v/>
      </c>
      <c r="H433" s="14">
        <f>G433-F433</f>
        <v/>
      </c>
    </row>
    <row r="434">
      <c r="A434" s="14" t="n">
        <v>5810000</v>
      </c>
      <c r="B434" s="15">
        <f>計算!AH1380</f>
        <v/>
      </c>
      <c r="C434" s="14">
        <f>計算!AG1380</f>
        <v/>
      </c>
      <c r="D434" s="14">
        <f>計算!AE1380</f>
        <v/>
      </c>
      <c r="E434" s="14">
        <f>計算!AF1380</f>
        <v/>
      </c>
      <c r="F434" s="14">
        <f>計算!AG1381</f>
        <v/>
      </c>
      <c r="G434" s="14">
        <f>計算!AG1382</f>
        <v/>
      </c>
      <c r="H434" s="14">
        <f>G434-F434</f>
        <v/>
      </c>
    </row>
    <row r="435">
      <c r="A435" s="14" t="n">
        <v>5820000</v>
      </c>
      <c r="B435" s="15">
        <f>計算!AH1383</f>
        <v/>
      </c>
      <c r="C435" s="14">
        <f>計算!AG1383</f>
        <v/>
      </c>
      <c r="D435" s="14">
        <f>計算!AE1383</f>
        <v/>
      </c>
      <c r="E435" s="14">
        <f>計算!AF1383</f>
        <v/>
      </c>
      <c r="F435" s="14">
        <f>計算!AG1384</f>
        <v/>
      </c>
      <c r="G435" s="14">
        <f>計算!AG1385</f>
        <v/>
      </c>
      <c r="H435" s="14">
        <f>G435-F435</f>
        <v/>
      </c>
    </row>
    <row r="436">
      <c r="A436" s="14" t="n">
        <v>5830000</v>
      </c>
      <c r="B436" s="15">
        <f>計算!AH1386</f>
        <v/>
      </c>
      <c r="C436" s="14">
        <f>計算!AG1386</f>
        <v/>
      </c>
      <c r="D436" s="14">
        <f>計算!AE1386</f>
        <v/>
      </c>
      <c r="E436" s="14">
        <f>計算!AF1386</f>
        <v/>
      </c>
      <c r="F436" s="14">
        <f>計算!AG1387</f>
        <v/>
      </c>
      <c r="G436" s="14">
        <f>計算!AG1388</f>
        <v/>
      </c>
      <c r="H436" s="14">
        <f>G436-F436</f>
        <v/>
      </c>
    </row>
    <row r="437">
      <c r="A437" s="14" t="n">
        <v>5840000</v>
      </c>
      <c r="B437" s="15">
        <f>計算!AH1389</f>
        <v/>
      </c>
      <c r="C437" s="14">
        <f>計算!AG1389</f>
        <v/>
      </c>
      <c r="D437" s="14">
        <f>計算!AE1389</f>
        <v/>
      </c>
      <c r="E437" s="14">
        <f>計算!AF1389</f>
        <v/>
      </c>
      <c r="F437" s="14">
        <f>計算!AG1390</f>
        <v/>
      </c>
      <c r="G437" s="14">
        <f>計算!AG1391</f>
        <v/>
      </c>
      <c r="H437" s="14">
        <f>G437-F437</f>
        <v/>
      </c>
    </row>
    <row r="438">
      <c r="A438" s="14" t="n">
        <v>5850000</v>
      </c>
      <c r="B438" s="15">
        <f>計算!AH1392</f>
        <v/>
      </c>
      <c r="C438" s="14">
        <f>計算!AG1392</f>
        <v/>
      </c>
      <c r="D438" s="14">
        <f>計算!AE1392</f>
        <v/>
      </c>
      <c r="E438" s="14">
        <f>計算!AF1392</f>
        <v/>
      </c>
      <c r="F438" s="14">
        <f>計算!AG1393</f>
        <v/>
      </c>
      <c r="G438" s="14">
        <f>計算!AG1394</f>
        <v/>
      </c>
      <c r="H438" s="14">
        <f>G438-F438</f>
        <v/>
      </c>
    </row>
    <row r="439">
      <c r="A439" s="14" t="n">
        <v>5860000</v>
      </c>
      <c r="B439" s="15">
        <f>計算!AH1395</f>
        <v/>
      </c>
      <c r="C439" s="14">
        <f>計算!AG1395</f>
        <v/>
      </c>
      <c r="D439" s="14">
        <f>計算!AE1395</f>
        <v/>
      </c>
      <c r="E439" s="14">
        <f>計算!AF1395</f>
        <v/>
      </c>
      <c r="F439" s="14">
        <f>計算!AG1396</f>
        <v/>
      </c>
      <c r="G439" s="14">
        <f>計算!AG1397</f>
        <v/>
      </c>
      <c r="H439" s="14">
        <f>G439-F439</f>
        <v/>
      </c>
    </row>
    <row r="440">
      <c r="A440" s="14" t="n">
        <v>5870000</v>
      </c>
      <c r="B440" s="15">
        <f>計算!AH1398</f>
        <v/>
      </c>
      <c r="C440" s="14">
        <f>計算!AG1398</f>
        <v/>
      </c>
      <c r="D440" s="14">
        <f>計算!AE1398</f>
        <v/>
      </c>
      <c r="E440" s="14">
        <f>計算!AF1398</f>
        <v/>
      </c>
      <c r="F440" s="14">
        <f>計算!AG1399</f>
        <v/>
      </c>
      <c r="G440" s="14">
        <f>計算!AG1400</f>
        <v/>
      </c>
      <c r="H440" s="14">
        <f>G440-F440</f>
        <v/>
      </c>
    </row>
    <row r="441">
      <c r="A441" s="14" t="n">
        <v>5880000</v>
      </c>
      <c r="B441" s="15">
        <f>計算!AH1401</f>
        <v/>
      </c>
      <c r="C441" s="14">
        <f>計算!AG1401</f>
        <v/>
      </c>
      <c r="D441" s="14">
        <f>計算!AE1401</f>
        <v/>
      </c>
      <c r="E441" s="14">
        <f>計算!AF1401</f>
        <v/>
      </c>
      <c r="F441" s="14">
        <f>計算!AG1402</f>
        <v/>
      </c>
      <c r="G441" s="14">
        <f>計算!AG1403</f>
        <v/>
      </c>
      <c r="H441" s="14">
        <f>G441-F441</f>
        <v/>
      </c>
    </row>
    <row r="442">
      <c r="A442" s="14" t="n">
        <v>5890000</v>
      </c>
      <c r="B442" s="15">
        <f>計算!AH1404</f>
        <v/>
      </c>
      <c r="C442" s="14">
        <f>計算!AG1404</f>
        <v/>
      </c>
      <c r="D442" s="14">
        <f>計算!AE1404</f>
        <v/>
      </c>
      <c r="E442" s="14">
        <f>計算!AF1404</f>
        <v/>
      </c>
      <c r="F442" s="14">
        <f>計算!AG1405</f>
        <v/>
      </c>
      <c r="G442" s="14">
        <f>計算!AG1406</f>
        <v/>
      </c>
      <c r="H442" s="14">
        <f>G442-F442</f>
        <v/>
      </c>
    </row>
    <row r="443">
      <c r="A443" s="14" t="n">
        <v>5900000</v>
      </c>
      <c r="B443" s="15">
        <f>計算!AH1407</f>
        <v/>
      </c>
      <c r="C443" s="14">
        <f>計算!AG1407</f>
        <v/>
      </c>
      <c r="D443" s="14">
        <f>計算!AE1407</f>
        <v/>
      </c>
      <c r="E443" s="14">
        <f>計算!AF1407</f>
        <v/>
      </c>
      <c r="F443" s="14">
        <f>計算!AG1408</f>
        <v/>
      </c>
      <c r="G443" s="14">
        <f>計算!AG1409</f>
        <v/>
      </c>
      <c r="H443" s="14">
        <f>G443-F443</f>
        <v/>
      </c>
    </row>
    <row r="444">
      <c r="A444" s="14" t="n">
        <v>5910000</v>
      </c>
      <c r="B444" s="15">
        <f>計算!AH1410</f>
        <v/>
      </c>
      <c r="C444" s="14">
        <f>計算!AG1410</f>
        <v/>
      </c>
      <c r="D444" s="14">
        <f>計算!AE1410</f>
        <v/>
      </c>
      <c r="E444" s="14">
        <f>計算!AF1410</f>
        <v/>
      </c>
      <c r="F444" s="14">
        <f>計算!AG1411</f>
        <v/>
      </c>
      <c r="G444" s="14">
        <f>計算!AG1412</f>
        <v/>
      </c>
      <c r="H444" s="14">
        <f>G444-F444</f>
        <v/>
      </c>
    </row>
    <row r="445">
      <c r="A445" s="14" t="n">
        <v>5920000</v>
      </c>
      <c r="B445" s="15">
        <f>計算!AH1413</f>
        <v/>
      </c>
      <c r="C445" s="14">
        <f>計算!AG1413</f>
        <v/>
      </c>
      <c r="D445" s="14">
        <f>計算!AE1413</f>
        <v/>
      </c>
      <c r="E445" s="14">
        <f>計算!AF1413</f>
        <v/>
      </c>
      <c r="F445" s="14">
        <f>計算!AG1414</f>
        <v/>
      </c>
      <c r="G445" s="14">
        <f>計算!AG1415</f>
        <v/>
      </c>
      <c r="H445" s="14">
        <f>G445-F445</f>
        <v/>
      </c>
    </row>
    <row r="446">
      <c r="A446" s="14" t="n">
        <v>5930000</v>
      </c>
      <c r="B446" s="15">
        <f>計算!AH1416</f>
        <v/>
      </c>
      <c r="C446" s="14">
        <f>計算!AG1416</f>
        <v/>
      </c>
      <c r="D446" s="14">
        <f>計算!AE1416</f>
        <v/>
      </c>
      <c r="E446" s="14">
        <f>計算!AF1416</f>
        <v/>
      </c>
      <c r="F446" s="14">
        <f>計算!AG1417</f>
        <v/>
      </c>
      <c r="G446" s="14">
        <f>計算!AG1418</f>
        <v/>
      </c>
      <c r="H446" s="14">
        <f>G446-F446</f>
        <v/>
      </c>
    </row>
    <row r="447">
      <c r="A447" s="14" t="n">
        <v>5940000</v>
      </c>
      <c r="B447" s="15">
        <f>計算!AH1419</f>
        <v/>
      </c>
      <c r="C447" s="14">
        <f>計算!AG1419</f>
        <v/>
      </c>
      <c r="D447" s="14">
        <f>計算!AE1419</f>
        <v/>
      </c>
      <c r="E447" s="14">
        <f>計算!AF1419</f>
        <v/>
      </c>
      <c r="F447" s="14">
        <f>計算!AG1420</f>
        <v/>
      </c>
      <c r="G447" s="14">
        <f>計算!AG1421</f>
        <v/>
      </c>
      <c r="H447" s="14">
        <f>G447-F447</f>
        <v/>
      </c>
    </row>
    <row r="448">
      <c r="A448" s="14" t="n">
        <v>5950000</v>
      </c>
      <c r="B448" s="15">
        <f>計算!AH1422</f>
        <v/>
      </c>
      <c r="C448" s="14">
        <f>計算!AG1422</f>
        <v/>
      </c>
      <c r="D448" s="14">
        <f>計算!AE1422</f>
        <v/>
      </c>
      <c r="E448" s="14">
        <f>計算!AF1422</f>
        <v/>
      </c>
      <c r="F448" s="14">
        <f>計算!AG1423</f>
        <v/>
      </c>
      <c r="G448" s="14">
        <f>計算!AG1424</f>
        <v/>
      </c>
      <c r="H448" s="14">
        <f>G448-F448</f>
        <v/>
      </c>
    </row>
    <row r="449">
      <c r="A449" s="14" t="n">
        <v>5960000</v>
      </c>
      <c r="B449" s="15">
        <f>計算!AH1425</f>
        <v/>
      </c>
      <c r="C449" s="14">
        <f>計算!AG1425</f>
        <v/>
      </c>
      <c r="D449" s="14">
        <f>計算!AE1425</f>
        <v/>
      </c>
      <c r="E449" s="14">
        <f>計算!AF1425</f>
        <v/>
      </c>
      <c r="F449" s="14">
        <f>計算!AG1426</f>
        <v/>
      </c>
      <c r="G449" s="14">
        <f>計算!AG1427</f>
        <v/>
      </c>
      <c r="H449" s="14">
        <f>G449-F449</f>
        <v/>
      </c>
    </row>
    <row r="450">
      <c r="A450" s="14" t="n">
        <v>5970000</v>
      </c>
      <c r="B450" s="15">
        <f>計算!AH1428</f>
        <v/>
      </c>
      <c r="C450" s="14">
        <f>計算!AG1428</f>
        <v/>
      </c>
      <c r="D450" s="14">
        <f>計算!AE1428</f>
        <v/>
      </c>
      <c r="E450" s="14">
        <f>計算!AF1428</f>
        <v/>
      </c>
      <c r="F450" s="14">
        <f>計算!AG1429</f>
        <v/>
      </c>
      <c r="G450" s="14">
        <f>計算!AG1430</f>
        <v/>
      </c>
      <c r="H450" s="14">
        <f>G450-F450</f>
        <v/>
      </c>
    </row>
    <row r="451">
      <c r="A451" s="14" t="n">
        <v>5980000</v>
      </c>
      <c r="B451" s="15">
        <f>計算!AH1431</f>
        <v/>
      </c>
      <c r="C451" s="14">
        <f>計算!AG1431</f>
        <v/>
      </c>
      <c r="D451" s="14">
        <f>計算!AE1431</f>
        <v/>
      </c>
      <c r="E451" s="14">
        <f>計算!AF1431</f>
        <v/>
      </c>
      <c r="F451" s="14">
        <f>計算!AG1432</f>
        <v/>
      </c>
      <c r="G451" s="14">
        <f>計算!AG1433</f>
        <v/>
      </c>
      <c r="H451" s="14">
        <f>G451-F451</f>
        <v/>
      </c>
    </row>
    <row r="452">
      <c r="A452" s="14" t="n">
        <v>5990000</v>
      </c>
      <c r="B452" s="15">
        <f>計算!AH1434</f>
        <v/>
      </c>
      <c r="C452" s="14">
        <f>計算!AG1434</f>
        <v/>
      </c>
      <c r="D452" s="14">
        <f>計算!AE1434</f>
        <v/>
      </c>
      <c r="E452" s="14">
        <f>計算!AF1434</f>
        <v/>
      </c>
      <c r="F452" s="14">
        <f>計算!AG1435</f>
        <v/>
      </c>
      <c r="G452" s="14">
        <f>計算!AG1436</f>
        <v/>
      </c>
      <c r="H452" s="14">
        <f>G452-F452</f>
        <v/>
      </c>
    </row>
    <row r="453">
      <c r="A453" s="14" t="n">
        <v>6000000</v>
      </c>
      <c r="B453" s="15">
        <f>計算!AH1437</f>
        <v/>
      </c>
      <c r="C453" s="14">
        <f>計算!AG1437</f>
        <v/>
      </c>
      <c r="D453" s="14">
        <f>計算!AE1437</f>
        <v/>
      </c>
      <c r="E453" s="14">
        <f>計算!AF1437</f>
        <v/>
      </c>
      <c r="F453" s="14">
        <f>計算!AG1438</f>
        <v/>
      </c>
      <c r="G453" s="14">
        <f>計算!AG1439</f>
        <v/>
      </c>
      <c r="H453" s="14">
        <f>G453-F453</f>
        <v/>
      </c>
    </row>
    <row r="454">
      <c r="A454" s="14" t="n">
        <v>6010000</v>
      </c>
      <c r="B454" s="15">
        <f>計算!AH1440</f>
        <v/>
      </c>
      <c r="C454" s="14">
        <f>計算!AG1440</f>
        <v/>
      </c>
      <c r="D454" s="14">
        <f>計算!AE1440</f>
        <v/>
      </c>
      <c r="E454" s="14">
        <f>計算!AF1440</f>
        <v/>
      </c>
      <c r="F454" s="14">
        <f>計算!AG1441</f>
        <v/>
      </c>
      <c r="G454" s="14">
        <f>計算!AG1442</f>
        <v/>
      </c>
      <c r="H454" s="14">
        <f>G454-F454</f>
        <v/>
      </c>
    </row>
    <row r="455">
      <c r="A455" s="14" t="n">
        <v>6020000</v>
      </c>
      <c r="B455" s="15">
        <f>計算!AH1443</f>
        <v/>
      </c>
      <c r="C455" s="14">
        <f>計算!AG1443</f>
        <v/>
      </c>
      <c r="D455" s="14">
        <f>計算!AE1443</f>
        <v/>
      </c>
      <c r="E455" s="14">
        <f>計算!AF1443</f>
        <v/>
      </c>
      <c r="F455" s="14">
        <f>計算!AG1444</f>
        <v/>
      </c>
      <c r="G455" s="14">
        <f>計算!AG1445</f>
        <v/>
      </c>
      <c r="H455" s="14">
        <f>G455-F455</f>
        <v/>
      </c>
    </row>
    <row r="456">
      <c r="A456" s="14" t="n">
        <v>6030000</v>
      </c>
      <c r="B456" s="15">
        <f>計算!AH1446</f>
        <v/>
      </c>
      <c r="C456" s="14">
        <f>計算!AG1446</f>
        <v/>
      </c>
      <c r="D456" s="14">
        <f>計算!AE1446</f>
        <v/>
      </c>
      <c r="E456" s="14">
        <f>計算!AF1446</f>
        <v/>
      </c>
      <c r="F456" s="14">
        <f>計算!AG1447</f>
        <v/>
      </c>
      <c r="G456" s="14">
        <f>計算!AG1448</f>
        <v/>
      </c>
      <c r="H456" s="14">
        <f>G456-F456</f>
        <v/>
      </c>
    </row>
    <row r="457">
      <c r="A457" s="14" t="n">
        <v>6040000</v>
      </c>
      <c r="B457" s="15">
        <f>計算!AH1449</f>
        <v/>
      </c>
      <c r="C457" s="14">
        <f>計算!AG1449</f>
        <v/>
      </c>
      <c r="D457" s="14">
        <f>計算!AE1449</f>
        <v/>
      </c>
      <c r="E457" s="14">
        <f>計算!AF1449</f>
        <v/>
      </c>
      <c r="F457" s="14">
        <f>計算!AG1450</f>
        <v/>
      </c>
      <c r="G457" s="14">
        <f>計算!AG1451</f>
        <v/>
      </c>
      <c r="H457" s="14">
        <f>G457-F457</f>
        <v/>
      </c>
    </row>
    <row r="458">
      <c r="A458" s="14" t="n">
        <v>6050000</v>
      </c>
      <c r="B458" s="15">
        <f>計算!AH1452</f>
        <v/>
      </c>
      <c r="C458" s="14">
        <f>計算!AG1452</f>
        <v/>
      </c>
      <c r="D458" s="14">
        <f>計算!AE1452</f>
        <v/>
      </c>
      <c r="E458" s="14">
        <f>計算!AF1452</f>
        <v/>
      </c>
      <c r="F458" s="14">
        <f>計算!AG1453</f>
        <v/>
      </c>
      <c r="G458" s="14">
        <f>計算!AG1454</f>
        <v/>
      </c>
      <c r="H458" s="14">
        <f>G458-F458</f>
        <v/>
      </c>
    </row>
    <row r="459">
      <c r="A459" s="14" t="n">
        <v>6060000</v>
      </c>
      <c r="B459" s="15">
        <f>計算!AH1455</f>
        <v/>
      </c>
      <c r="C459" s="14">
        <f>計算!AG1455</f>
        <v/>
      </c>
      <c r="D459" s="14">
        <f>計算!AE1455</f>
        <v/>
      </c>
      <c r="E459" s="14">
        <f>計算!AF1455</f>
        <v/>
      </c>
      <c r="F459" s="14">
        <f>計算!AG1456</f>
        <v/>
      </c>
      <c r="G459" s="14">
        <f>計算!AG1457</f>
        <v/>
      </c>
      <c r="H459" s="14">
        <f>G459-F459</f>
        <v/>
      </c>
    </row>
    <row r="460">
      <c r="A460" s="14" t="n">
        <v>6070000</v>
      </c>
      <c r="B460" s="15">
        <f>計算!AH1458</f>
        <v/>
      </c>
      <c r="C460" s="14">
        <f>計算!AG1458</f>
        <v/>
      </c>
      <c r="D460" s="14">
        <f>計算!AE1458</f>
        <v/>
      </c>
      <c r="E460" s="14">
        <f>計算!AF1458</f>
        <v/>
      </c>
      <c r="F460" s="14">
        <f>計算!AG1459</f>
        <v/>
      </c>
      <c r="G460" s="14">
        <f>計算!AG1460</f>
        <v/>
      </c>
      <c r="H460" s="14">
        <f>G460-F460</f>
        <v/>
      </c>
    </row>
    <row r="461">
      <c r="A461" s="14" t="n">
        <v>6080000</v>
      </c>
      <c r="B461" s="15">
        <f>計算!AH1461</f>
        <v/>
      </c>
      <c r="C461" s="14">
        <f>計算!AG1461</f>
        <v/>
      </c>
      <c r="D461" s="14">
        <f>計算!AE1461</f>
        <v/>
      </c>
      <c r="E461" s="14">
        <f>計算!AF1461</f>
        <v/>
      </c>
      <c r="F461" s="14">
        <f>計算!AG1462</f>
        <v/>
      </c>
      <c r="G461" s="14">
        <f>計算!AG1463</f>
        <v/>
      </c>
      <c r="H461" s="14">
        <f>G461-F461</f>
        <v/>
      </c>
    </row>
    <row r="462">
      <c r="A462" s="14" t="n">
        <v>6090000</v>
      </c>
      <c r="B462" s="15">
        <f>計算!AH1464</f>
        <v/>
      </c>
      <c r="C462" s="14">
        <f>計算!AG1464</f>
        <v/>
      </c>
      <c r="D462" s="14">
        <f>計算!AE1464</f>
        <v/>
      </c>
      <c r="E462" s="14">
        <f>計算!AF1464</f>
        <v/>
      </c>
      <c r="F462" s="14">
        <f>計算!AG1465</f>
        <v/>
      </c>
      <c r="G462" s="14">
        <f>計算!AG1466</f>
        <v/>
      </c>
      <c r="H462" s="14">
        <f>G462-F462</f>
        <v/>
      </c>
    </row>
    <row r="463">
      <c r="A463" s="14" t="n">
        <v>6100000</v>
      </c>
      <c r="B463" s="15">
        <f>計算!AH1467</f>
        <v/>
      </c>
      <c r="C463" s="14">
        <f>計算!AG1467</f>
        <v/>
      </c>
      <c r="D463" s="14">
        <f>計算!AE1467</f>
        <v/>
      </c>
      <c r="E463" s="14">
        <f>計算!AF1467</f>
        <v/>
      </c>
      <c r="F463" s="14">
        <f>計算!AG1468</f>
        <v/>
      </c>
      <c r="G463" s="14">
        <f>計算!AG1469</f>
        <v/>
      </c>
      <c r="H463" s="14">
        <f>G463-F463</f>
        <v/>
      </c>
    </row>
    <row r="464">
      <c r="A464" s="14" t="n">
        <v>6110000</v>
      </c>
      <c r="B464" s="15">
        <f>計算!AH1470</f>
        <v/>
      </c>
      <c r="C464" s="14">
        <f>計算!AG1470</f>
        <v/>
      </c>
      <c r="D464" s="14">
        <f>計算!AE1470</f>
        <v/>
      </c>
      <c r="E464" s="14">
        <f>計算!AF1470</f>
        <v/>
      </c>
      <c r="F464" s="14">
        <f>計算!AG1471</f>
        <v/>
      </c>
      <c r="G464" s="14">
        <f>計算!AG1472</f>
        <v/>
      </c>
      <c r="H464" s="14">
        <f>G464-F464</f>
        <v/>
      </c>
    </row>
    <row r="465">
      <c r="A465" s="14" t="n">
        <v>6120000</v>
      </c>
      <c r="B465" s="15">
        <f>計算!AH1473</f>
        <v/>
      </c>
      <c r="C465" s="14">
        <f>計算!AG1473</f>
        <v/>
      </c>
      <c r="D465" s="14">
        <f>計算!AE1473</f>
        <v/>
      </c>
      <c r="E465" s="14">
        <f>計算!AF1473</f>
        <v/>
      </c>
      <c r="F465" s="14">
        <f>計算!AG1474</f>
        <v/>
      </c>
      <c r="G465" s="14">
        <f>計算!AG1475</f>
        <v/>
      </c>
      <c r="H465" s="14">
        <f>G465-F465</f>
        <v/>
      </c>
    </row>
    <row r="466">
      <c r="A466" s="14" t="n">
        <v>6130000</v>
      </c>
      <c r="B466" s="15">
        <f>計算!AH1476</f>
        <v/>
      </c>
      <c r="C466" s="14">
        <f>計算!AG1476</f>
        <v/>
      </c>
      <c r="D466" s="14">
        <f>計算!AE1476</f>
        <v/>
      </c>
      <c r="E466" s="14">
        <f>計算!AF1476</f>
        <v/>
      </c>
      <c r="F466" s="14">
        <f>計算!AG1477</f>
        <v/>
      </c>
      <c r="G466" s="14">
        <f>計算!AG1478</f>
        <v/>
      </c>
      <c r="H466" s="14">
        <f>G466-F466</f>
        <v/>
      </c>
    </row>
    <row r="467">
      <c r="A467" s="14" t="n">
        <v>6140000</v>
      </c>
      <c r="B467" s="15">
        <f>計算!AH1479</f>
        <v/>
      </c>
      <c r="C467" s="14">
        <f>計算!AG1479</f>
        <v/>
      </c>
      <c r="D467" s="14">
        <f>計算!AE1479</f>
        <v/>
      </c>
      <c r="E467" s="14">
        <f>計算!AF1479</f>
        <v/>
      </c>
      <c r="F467" s="14">
        <f>計算!AG1480</f>
        <v/>
      </c>
      <c r="G467" s="14">
        <f>計算!AG1481</f>
        <v/>
      </c>
      <c r="H467" s="14">
        <f>G467-F467</f>
        <v/>
      </c>
    </row>
    <row r="468">
      <c r="A468" s="14" t="n">
        <v>6150000</v>
      </c>
      <c r="B468" s="15">
        <f>計算!AH1482</f>
        <v/>
      </c>
      <c r="C468" s="14">
        <f>計算!AG1482</f>
        <v/>
      </c>
      <c r="D468" s="14">
        <f>計算!AE1482</f>
        <v/>
      </c>
      <c r="E468" s="14">
        <f>計算!AF1482</f>
        <v/>
      </c>
      <c r="F468" s="14">
        <f>計算!AG1483</f>
        <v/>
      </c>
      <c r="G468" s="14">
        <f>計算!AG1484</f>
        <v/>
      </c>
      <c r="H468" s="14">
        <f>G468-F468</f>
        <v/>
      </c>
    </row>
    <row r="469">
      <c r="A469" s="14" t="n">
        <v>6160000</v>
      </c>
      <c r="B469" s="15">
        <f>計算!AH1485</f>
        <v/>
      </c>
      <c r="C469" s="14">
        <f>計算!AG1485</f>
        <v/>
      </c>
      <c r="D469" s="14">
        <f>計算!AE1485</f>
        <v/>
      </c>
      <c r="E469" s="14">
        <f>計算!AF1485</f>
        <v/>
      </c>
      <c r="F469" s="14">
        <f>計算!AG1486</f>
        <v/>
      </c>
      <c r="G469" s="14">
        <f>計算!AG1487</f>
        <v/>
      </c>
      <c r="H469" s="14">
        <f>G469-F469</f>
        <v/>
      </c>
    </row>
    <row r="470">
      <c r="A470" s="14" t="n">
        <v>6170000</v>
      </c>
      <c r="B470" s="15">
        <f>計算!AH1488</f>
        <v/>
      </c>
      <c r="C470" s="14">
        <f>計算!AG1488</f>
        <v/>
      </c>
      <c r="D470" s="14">
        <f>計算!AE1488</f>
        <v/>
      </c>
      <c r="E470" s="14">
        <f>計算!AF1488</f>
        <v/>
      </c>
      <c r="F470" s="14">
        <f>計算!AG1489</f>
        <v/>
      </c>
      <c r="G470" s="14">
        <f>計算!AG1490</f>
        <v/>
      </c>
      <c r="H470" s="14">
        <f>G470-F470</f>
        <v/>
      </c>
    </row>
    <row r="471">
      <c r="A471" s="14" t="n">
        <v>6180000</v>
      </c>
      <c r="B471" s="15">
        <f>計算!AH1491</f>
        <v/>
      </c>
      <c r="C471" s="14">
        <f>計算!AG1491</f>
        <v/>
      </c>
      <c r="D471" s="14">
        <f>計算!AE1491</f>
        <v/>
      </c>
      <c r="E471" s="14">
        <f>計算!AF1491</f>
        <v/>
      </c>
      <c r="F471" s="14">
        <f>計算!AG1492</f>
        <v/>
      </c>
      <c r="G471" s="14">
        <f>計算!AG1493</f>
        <v/>
      </c>
      <c r="H471" s="14">
        <f>G471-F471</f>
        <v/>
      </c>
    </row>
    <row r="472">
      <c r="A472" s="14" t="n">
        <v>6190000</v>
      </c>
      <c r="B472" s="15">
        <f>計算!AH1494</f>
        <v/>
      </c>
      <c r="C472" s="14">
        <f>計算!AG1494</f>
        <v/>
      </c>
      <c r="D472" s="14">
        <f>計算!AE1494</f>
        <v/>
      </c>
      <c r="E472" s="14">
        <f>計算!AF1494</f>
        <v/>
      </c>
      <c r="F472" s="14">
        <f>計算!AG1495</f>
        <v/>
      </c>
      <c r="G472" s="14">
        <f>計算!AG1496</f>
        <v/>
      </c>
      <c r="H472" s="14">
        <f>G472-F472</f>
        <v/>
      </c>
    </row>
    <row r="473">
      <c r="A473" s="14" t="n">
        <v>6200000</v>
      </c>
      <c r="B473" s="15">
        <f>計算!AH1497</f>
        <v/>
      </c>
      <c r="C473" s="14">
        <f>計算!AG1497</f>
        <v/>
      </c>
      <c r="D473" s="14">
        <f>計算!AE1497</f>
        <v/>
      </c>
      <c r="E473" s="14">
        <f>計算!AF1497</f>
        <v/>
      </c>
      <c r="F473" s="14">
        <f>計算!AG1498</f>
        <v/>
      </c>
      <c r="G473" s="14">
        <f>計算!AG1499</f>
        <v/>
      </c>
      <c r="H473" s="14">
        <f>G473-F473</f>
        <v/>
      </c>
    </row>
    <row r="474">
      <c r="A474" s="14" t="n">
        <v>6210000</v>
      </c>
      <c r="B474" s="15">
        <f>計算!AH1500</f>
        <v/>
      </c>
      <c r="C474" s="14">
        <f>計算!AG1500</f>
        <v/>
      </c>
      <c r="D474" s="14">
        <f>計算!AE1500</f>
        <v/>
      </c>
      <c r="E474" s="14">
        <f>計算!AF1500</f>
        <v/>
      </c>
      <c r="F474" s="14">
        <f>計算!AG1501</f>
        <v/>
      </c>
      <c r="G474" s="14">
        <f>計算!AG1502</f>
        <v/>
      </c>
      <c r="H474" s="14">
        <f>G474-F474</f>
        <v/>
      </c>
    </row>
    <row r="475">
      <c r="A475" s="14" t="n">
        <v>6220000</v>
      </c>
      <c r="B475" s="15">
        <f>計算!AH1503</f>
        <v/>
      </c>
      <c r="C475" s="14">
        <f>計算!AG1503</f>
        <v/>
      </c>
      <c r="D475" s="14">
        <f>計算!AE1503</f>
        <v/>
      </c>
      <c r="E475" s="14">
        <f>計算!AF1503</f>
        <v/>
      </c>
      <c r="F475" s="14">
        <f>計算!AG1504</f>
        <v/>
      </c>
      <c r="G475" s="14">
        <f>計算!AG1505</f>
        <v/>
      </c>
      <c r="H475" s="14">
        <f>G475-F475</f>
        <v/>
      </c>
    </row>
    <row r="476">
      <c r="A476" s="14" t="n">
        <v>6230000</v>
      </c>
      <c r="B476" s="15">
        <f>計算!AH1506</f>
        <v/>
      </c>
      <c r="C476" s="14">
        <f>計算!AG1506</f>
        <v/>
      </c>
      <c r="D476" s="14">
        <f>計算!AE1506</f>
        <v/>
      </c>
      <c r="E476" s="14">
        <f>計算!AF1506</f>
        <v/>
      </c>
      <c r="F476" s="14">
        <f>計算!AG1507</f>
        <v/>
      </c>
      <c r="G476" s="14">
        <f>計算!AG1508</f>
        <v/>
      </c>
      <c r="H476" s="14">
        <f>G476-F476</f>
        <v/>
      </c>
    </row>
    <row r="477">
      <c r="A477" s="14" t="n">
        <v>6240000</v>
      </c>
      <c r="B477" s="15">
        <f>計算!AH1509</f>
        <v/>
      </c>
      <c r="C477" s="14">
        <f>計算!AG1509</f>
        <v/>
      </c>
      <c r="D477" s="14">
        <f>計算!AE1509</f>
        <v/>
      </c>
      <c r="E477" s="14">
        <f>計算!AF1509</f>
        <v/>
      </c>
      <c r="F477" s="14">
        <f>計算!AG1510</f>
        <v/>
      </c>
      <c r="G477" s="14">
        <f>計算!AG1511</f>
        <v/>
      </c>
      <c r="H477" s="14">
        <f>G477-F477</f>
        <v/>
      </c>
    </row>
    <row r="478">
      <c r="A478" s="14" t="n">
        <v>6250000</v>
      </c>
      <c r="B478" s="15">
        <f>計算!AH1512</f>
        <v/>
      </c>
      <c r="C478" s="14">
        <f>計算!AG1512</f>
        <v/>
      </c>
      <c r="D478" s="14">
        <f>計算!AE1512</f>
        <v/>
      </c>
      <c r="E478" s="14">
        <f>計算!AF1512</f>
        <v/>
      </c>
      <c r="F478" s="14">
        <f>計算!AG1513</f>
        <v/>
      </c>
      <c r="G478" s="14">
        <f>計算!AG1514</f>
        <v/>
      </c>
      <c r="H478" s="14">
        <f>G478-F478</f>
        <v/>
      </c>
    </row>
    <row r="479">
      <c r="A479" s="14" t="n">
        <v>6260000</v>
      </c>
      <c r="B479" s="15">
        <f>計算!AH1515</f>
        <v/>
      </c>
      <c r="C479" s="14">
        <f>計算!AG1515</f>
        <v/>
      </c>
      <c r="D479" s="14">
        <f>計算!AE1515</f>
        <v/>
      </c>
      <c r="E479" s="14">
        <f>計算!AF1515</f>
        <v/>
      </c>
      <c r="F479" s="14">
        <f>計算!AG1516</f>
        <v/>
      </c>
      <c r="G479" s="14">
        <f>計算!AG1517</f>
        <v/>
      </c>
      <c r="H479" s="14">
        <f>G479-F479</f>
        <v/>
      </c>
    </row>
    <row r="480">
      <c r="A480" s="14" t="n">
        <v>6270000</v>
      </c>
      <c r="B480" s="15">
        <f>計算!AH1518</f>
        <v/>
      </c>
      <c r="C480" s="14">
        <f>計算!AG1518</f>
        <v/>
      </c>
      <c r="D480" s="14">
        <f>計算!AE1518</f>
        <v/>
      </c>
      <c r="E480" s="14">
        <f>計算!AF1518</f>
        <v/>
      </c>
      <c r="F480" s="14">
        <f>計算!AG1519</f>
        <v/>
      </c>
      <c r="G480" s="14">
        <f>計算!AG1520</f>
        <v/>
      </c>
      <c r="H480" s="14">
        <f>G480-F480</f>
        <v/>
      </c>
    </row>
    <row r="481">
      <c r="A481" s="14" t="n">
        <v>6280000</v>
      </c>
      <c r="B481" s="15">
        <f>計算!AH1521</f>
        <v/>
      </c>
      <c r="C481" s="14">
        <f>計算!AG1521</f>
        <v/>
      </c>
      <c r="D481" s="14">
        <f>計算!AE1521</f>
        <v/>
      </c>
      <c r="E481" s="14">
        <f>計算!AF1521</f>
        <v/>
      </c>
      <c r="F481" s="14">
        <f>計算!AG1522</f>
        <v/>
      </c>
      <c r="G481" s="14">
        <f>計算!AG1523</f>
        <v/>
      </c>
      <c r="H481" s="14">
        <f>G481-F481</f>
        <v/>
      </c>
    </row>
    <row r="482">
      <c r="A482" s="14" t="n">
        <v>6290000</v>
      </c>
      <c r="B482" s="15">
        <f>計算!AH1524</f>
        <v/>
      </c>
      <c r="C482" s="14">
        <f>計算!AG1524</f>
        <v/>
      </c>
      <c r="D482" s="14">
        <f>計算!AE1524</f>
        <v/>
      </c>
      <c r="E482" s="14">
        <f>計算!AF1524</f>
        <v/>
      </c>
      <c r="F482" s="14">
        <f>計算!AG1525</f>
        <v/>
      </c>
      <c r="G482" s="14">
        <f>計算!AG1526</f>
        <v/>
      </c>
      <c r="H482" s="14">
        <f>G482-F482</f>
        <v/>
      </c>
    </row>
    <row r="483">
      <c r="A483" s="14" t="n">
        <v>6300000</v>
      </c>
      <c r="B483" s="15">
        <f>計算!AH1527</f>
        <v/>
      </c>
      <c r="C483" s="14">
        <f>計算!AG1527</f>
        <v/>
      </c>
      <c r="D483" s="14">
        <f>計算!AE1527</f>
        <v/>
      </c>
      <c r="E483" s="14">
        <f>計算!AF1527</f>
        <v/>
      </c>
      <c r="F483" s="14">
        <f>計算!AG1528</f>
        <v/>
      </c>
      <c r="G483" s="14">
        <f>計算!AG1529</f>
        <v/>
      </c>
      <c r="H483" s="14">
        <f>G483-F483</f>
        <v/>
      </c>
    </row>
    <row r="484">
      <c r="A484" s="14" t="n">
        <v>6310000</v>
      </c>
      <c r="B484" s="15">
        <f>計算!AH1530</f>
        <v/>
      </c>
      <c r="C484" s="14">
        <f>計算!AG1530</f>
        <v/>
      </c>
      <c r="D484" s="14">
        <f>計算!AE1530</f>
        <v/>
      </c>
      <c r="E484" s="14">
        <f>計算!AF1530</f>
        <v/>
      </c>
      <c r="F484" s="14">
        <f>計算!AG1531</f>
        <v/>
      </c>
      <c r="G484" s="14">
        <f>計算!AG1532</f>
        <v/>
      </c>
      <c r="H484" s="14">
        <f>G484-F484</f>
        <v/>
      </c>
    </row>
    <row r="485">
      <c r="A485" s="14" t="n">
        <v>6320000</v>
      </c>
      <c r="B485" s="15">
        <f>計算!AH1533</f>
        <v/>
      </c>
      <c r="C485" s="14">
        <f>計算!AG1533</f>
        <v/>
      </c>
      <c r="D485" s="14">
        <f>計算!AE1533</f>
        <v/>
      </c>
      <c r="E485" s="14">
        <f>計算!AF1533</f>
        <v/>
      </c>
      <c r="F485" s="14">
        <f>計算!AG1534</f>
        <v/>
      </c>
      <c r="G485" s="14">
        <f>計算!AG1535</f>
        <v/>
      </c>
      <c r="H485" s="14">
        <f>G485-F485</f>
        <v/>
      </c>
    </row>
    <row r="486">
      <c r="A486" s="14" t="n">
        <v>6330000</v>
      </c>
      <c r="B486" s="15">
        <f>計算!AH1536</f>
        <v/>
      </c>
      <c r="C486" s="14">
        <f>計算!AG1536</f>
        <v/>
      </c>
      <c r="D486" s="14">
        <f>計算!AE1536</f>
        <v/>
      </c>
      <c r="E486" s="14">
        <f>計算!AF1536</f>
        <v/>
      </c>
      <c r="F486" s="14">
        <f>計算!AG1537</f>
        <v/>
      </c>
      <c r="G486" s="14">
        <f>計算!AG1538</f>
        <v/>
      </c>
      <c r="H486" s="14">
        <f>G486-F486</f>
        <v/>
      </c>
    </row>
    <row r="487">
      <c r="A487" s="14" t="n">
        <v>6340000</v>
      </c>
      <c r="B487" s="15">
        <f>計算!AH1539</f>
        <v/>
      </c>
      <c r="C487" s="14">
        <f>計算!AG1539</f>
        <v/>
      </c>
      <c r="D487" s="14">
        <f>計算!AE1539</f>
        <v/>
      </c>
      <c r="E487" s="14">
        <f>計算!AF1539</f>
        <v/>
      </c>
      <c r="F487" s="14">
        <f>計算!AG1540</f>
        <v/>
      </c>
      <c r="G487" s="14">
        <f>計算!AG1541</f>
        <v/>
      </c>
      <c r="H487" s="14">
        <f>G487-F487</f>
        <v/>
      </c>
    </row>
    <row r="488">
      <c r="A488" s="14" t="n">
        <v>6350000</v>
      </c>
      <c r="B488" s="15">
        <f>計算!AH1542</f>
        <v/>
      </c>
      <c r="C488" s="14">
        <f>計算!AG1542</f>
        <v/>
      </c>
      <c r="D488" s="14">
        <f>計算!AE1542</f>
        <v/>
      </c>
      <c r="E488" s="14">
        <f>計算!AF1542</f>
        <v/>
      </c>
      <c r="F488" s="14">
        <f>計算!AG1543</f>
        <v/>
      </c>
      <c r="G488" s="14">
        <f>計算!AG1544</f>
        <v/>
      </c>
      <c r="H488" s="14">
        <f>G488-F488</f>
        <v/>
      </c>
    </row>
    <row r="489">
      <c r="A489" s="14" t="n">
        <v>6360000</v>
      </c>
      <c r="B489" s="15">
        <f>計算!AH1545</f>
        <v/>
      </c>
      <c r="C489" s="14">
        <f>計算!AG1545</f>
        <v/>
      </c>
      <c r="D489" s="14">
        <f>計算!AE1545</f>
        <v/>
      </c>
      <c r="E489" s="14">
        <f>計算!AF1545</f>
        <v/>
      </c>
      <c r="F489" s="14">
        <f>計算!AG1546</f>
        <v/>
      </c>
      <c r="G489" s="14">
        <f>計算!AG1547</f>
        <v/>
      </c>
      <c r="H489" s="14">
        <f>G489-F489</f>
        <v/>
      </c>
    </row>
    <row r="490">
      <c r="A490" s="14" t="n">
        <v>6370000</v>
      </c>
      <c r="B490" s="15">
        <f>計算!AH1548</f>
        <v/>
      </c>
      <c r="C490" s="14">
        <f>計算!AG1548</f>
        <v/>
      </c>
      <c r="D490" s="14">
        <f>計算!AE1548</f>
        <v/>
      </c>
      <c r="E490" s="14">
        <f>計算!AF1548</f>
        <v/>
      </c>
      <c r="F490" s="14">
        <f>計算!AG1549</f>
        <v/>
      </c>
      <c r="G490" s="14">
        <f>計算!AG1550</f>
        <v/>
      </c>
      <c r="H490" s="14">
        <f>G490-F490</f>
        <v/>
      </c>
    </row>
    <row r="491">
      <c r="A491" s="14" t="n">
        <v>6380000</v>
      </c>
      <c r="B491" s="15">
        <f>計算!AH1551</f>
        <v/>
      </c>
      <c r="C491" s="14">
        <f>計算!AG1551</f>
        <v/>
      </c>
      <c r="D491" s="14">
        <f>計算!AE1551</f>
        <v/>
      </c>
      <c r="E491" s="14">
        <f>計算!AF1551</f>
        <v/>
      </c>
      <c r="F491" s="14">
        <f>計算!AG1552</f>
        <v/>
      </c>
      <c r="G491" s="14">
        <f>計算!AG1553</f>
        <v/>
      </c>
      <c r="H491" s="14">
        <f>G491-F491</f>
        <v/>
      </c>
    </row>
    <row r="492">
      <c r="A492" s="14" t="n">
        <v>6390000</v>
      </c>
      <c r="B492" s="15">
        <f>計算!AH1554</f>
        <v/>
      </c>
      <c r="C492" s="14">
        <f>計算!AG1554</f>
        <v/>
      </c>
      <c r="D492" s="14">
        <f>計算!AE1554</f>
        <v/>
      </c>
      <c r="E492" s="14">
        <f>計算!AF1554</f>
        <v/>
      </c>
      <c r="F492" s="14">
        <f>計算!AG1555</f>
        <v/>
      </c>
      <c r="G492" s="14">
        <f>計算!AG1556</f>
        <v/>
      </c>
      <c r="H492" s="14">
        <f>G492-F492</f>
        <v/>
      </c>
    </row>
    <row r="493">
      <c r="A493" s="14" t="n">
        <v>6400000</v>
      </c>
      <c r="B493" s="15">
        <f>計算!AH1557</f>
        <v/>
      </c>
      <c r="C493" s="14">
        <f>計算!AG1557</f>
        <v/>
      </c>
      <c r="D493" s="14">
        <f>計算!AE1557</f>
        <v/>
      </c>
      <c r="E493" s="14">
        <f>計算!AF1557</f>
        <v/>
      </c>
      <c r="F493" s="14">
        <f>計算!AG1558</f>
        <v/>
      </c>
      <c r="G493" s="14">
        <f>計算!AG1559</f>
        <v/>
      </c>
      <c r="H493" s="14">
        <f>G493-F493</f>
        <v/>
      </c>
    </row>
    <row r="494">
      <c r="A494" s="14" t="n">
        <v>6410000</v>
      </c>
      <c r="B494" s="15">
        <f>計算!AH1560</f>
        <v/>
      </c>
      <c r="C494" s="14">
        <f>計算!AG1560</f>
        <v/>
      </c>
      <c r="D494" s="14">
        <f>計算!AE1560</f>
        <v/>
      </c>
      <c r="E494" s="14">
        <f>計算!AF1560</f>
        <v/>
      </c>
      <c r="F494" s="14">
        <f>計算!AG1561</f>
        <v/>
      </c>
      <c r="G494" s="14">
        <f>計算!AG1562</f>
        <v/>
      </c>
      <c r="H494" s="14">
        <f>G494-F494</f>
        <v/>
      </c>
    </row>
    <row r="495">
      <c r="A495" s="14" t="n">
        <v>6420000</v>
      </c>
      <c r="B495" s="15">
        <f>計算!AH1563</f>
        <v/>
      </c>
      <c r="C495" s="14">
        <f>計算!AG1563</f>
        <v/>
      </c>
      <c r="D495" s="14">
        <f>計算!AE1563</f>
        <v/>
      </c>
      <c r="E495" s="14">
        <f>計算!AF1563</f>
        <v/>
      </c>
      <c r="F495" s="14">
        <f>計算!AG1564</f>
        <v/>
      </c>
      <c r="G495" s="14">
        <f>計算!AG1565</f>
        <v/>
      </c>
      <c r="H495" s="14">
        <f>G495-F495</f>
        <v/>
      </c>
    </row>
    <row r="496">
      <c r="A496" s="14" t="n">
        <v>6430000</v>
      </c>
      <c r="B496" s="15">
        <f>計算!AH1566</f>
        <v/>
      </c>
      <c r="C496" s="14">
        <f>計算!AG1566</f>
        <v/>
      </c>
      <c r="D496" s="14">
        <f>計算!AE1566</f>
        <v/>
      </c>
      <c r="E496" s="14">
        <f>計算!AF1566</f>
        <v/>
      </c>
      <c r="F496" s="14">
        <f>計算!AG1567</f>
        <v/>
      </c>
      <c r="G496" s="14">
        <f>計算!AG1568</f>
        <v/>
      </c>
      <c r="H496" s="14">
        <f>G496-F496</f>
        <v/>
      </c>
    </row>
    <row r="497">
      <c r="A497" s="14" t="n">
        <v>6440000</v>
      </c>
      <c r="B497" s="15">
        <f>計算!AH1569</f>
        <v/>
      </c>
      <c r="C497" s="14">
        <f>計算!AG1569</f>
        <v/>
      </c>
      <c r="D497" s="14">
        <f>計算!AE1569</f>
        <v/>
      </c>
      <c r="E497" s="14">
        <f>計算!AF1569</f>
        <v/>
      </c>
      <c r="F497" s="14">
        <f>計算!AG1570</f>
        <v/>
      </c>
      <c r="G497" s="14">
        <f>計算!AG1571</f>
        <v/>
      </c>
      <c r="H497" s="14">
        <f>G497-F497</f>
        <v/>
      </c>
    </row>
    <row r="498">
      <c r="A498" s="14" t="n">
        <v>6450000</v>
      </c>
      <c r="B498" s="15">
        <f>計算!AH1572</f>
        <v/>
      </c>
      <c r="C498" s="14">
        <f>計算!AG1572</f>
        <v/>
      </c>
      <c r="D498" s="14">
        <f>計算!AE1572</f>
        <v/>
      </c>
      <c r="E498" s="14">
        <f>計算!AF1572</f>
        <v/>
      </c>
      <c r="F498" s="14">
        <f>計算!AG1573</f>
        <v/>
      </c>
      <c r="G498" s="14">
        <f>計算!AG1574</f>
        <v/>
      </c>
      <c r="H498" s="14">
        <f>G498-F498</f>
        <v/>
      </c>
    </row>
    <row r="499">
      <c r="A499" s="14" t="n">
        <v>6460000</v>
      </c>
      <c r="B499" s="15">
        <f>計算!AH1575</f>
        <v/>
      </c>
      <c r="C499" s="14">
        <f>計算!AG1575</f>
        <v/>
      </c>
      <c r="D499" s="14">
        <f>計算!AE1575</f>
        <v/>
      </c>
      <c r="E499" s="14">
        <f>計算!AF1575</f>
        <v/>
      </c>
      <c r="F499" s="14">
        <f>計算!AG1576</f>
        <v/>
      </c>
      <c r="G499" s="14">
        <f>計算!AG1577</f>
        <v/>
      </c>
      <c r="H499" s="14">
        <f>G499-F499</f>
        <v/>
      </c>
    </row>
    <row r="500">
      <c r="A500" s="14" t="n">
        <v>6470000</v>
      </c>
      <c r="B500" s="15">
        <f>計算!AH1578</f>
        <v/>
      </c>
      <c r="C500" s="14">
        <f>計算!AG1578</f>
        <v/>
      </c>
      <c r="D500" s="14">
        <f>計算!AE1578</f>
        <v/>
      </c>
      <c r="E500" s="14">
        <f>計算!AF1578</f>
        <v/>
      </c>
      <c r="F500" s="14">
        <f>計算!AG1579</f>
        <v/>
      </c>
      <c r="G500" s="14">
        <f>計算!AG1580</f>
        <v/>
      </c>
      <c r="H500" s="14">
        <f>G500-F500</f>
        <v/>
      </c>
    </row>
    <row r="501">
      <c r="A501" s="14" t="n">
        <v>6480000</v>
      </c>
      <c r="B501" s="15">
        <f>計算!AH1581</f>
        <v/>
      </c>
      <c r="C501" s="14">
        <f>計算!AG1581</f>
        <v/>
      </c>
      <c r="D501" s="14">
        <f>計算!AE1581</f>
        <v/>
      </c>
      <c r="E501" s="14">
        <f>計算!AF1581</f>
        <v/>
      </c>
      <c r="F501" s="14">
        <f>計算!AG1582</f>
        <v/>
      </c>
      <c r="G501" s="14">
        <f>計算!AG1583</f>
        <v/>
      </c>
      <c r="H501" s="14">
        <f>G501-F501</f>
        <v/>
      </c>
    </row>
    <row r="502">
      <c r="A502" s="14" t="n">
        <v>6490000</v>
      </c>
      <c r="B502" s="15">
        <f>計算!AH1584</f>
        <v/>
      </c>
      <c r="C502" s="14">
        <f>計算!AG1584</f>
        <v/>
      </c>
      <c r="D502" s="14">
        <f>計算!AE1584</f>
        <v/>
      </c>
      <c r="E502" s="14">
        <f>計算!AF1584</f>
        <v/>
      </c>
      <c r="F502" s="14">
        <f>計算!AG1585</f>
        <v/>
      </c>
      <c r="G502" s="14">
        <f>計算!AG1586</f>
        <v/>
      </c>
      <c r="H502" s="14">
        <f>G502-F502</f>
        <v/>
      </c>
    </row>
    <row r="503">
      <c r="A503" s="14" t="n">
        <v>6500000</v>
      </c>
      <c r="B503" s="15">
        <f>計算!AH1587</f>
        <v/>
      </c>
      <c r="C503" s="14">
        <f>計算!AG1587</f>
        <v/>
      </c>
      <c r="D503" s="14">
        <f>計算!AE1587</f>
        <v/>
      </c>
      <c r="E503" s="14">
        <f>計算!AF1587</f>
        <v/>
      </c>
      <c r="F503" s="14">
        <f>計算!AG1588</f>
        <v/>
      </c>
      <c r="G503" s="14">
        <f>計算!AG1589</f>
        <v/>
      </c>
      <c r="H503" s="14">
        <f>G503-F503</f>
        <v/>
      </c>
    </row>
    <row r="504">
      <c r="A504" s="14" t="n">
        <v>6510000</v>
      </c>
      <c r="B504" s="15">
        <f>計算!AH1590</f>
        <v/>
      </c>
      <c r="C504" s="14">
        <f>計算!AG1590</f>
        <v/>
      </c>
      <c r="D504" s="14">
        <f>計算!AE1590</f>
        <v/>
      </c>
      <c r="E504" s="14">
        <f>計算!AF1590</f>
        <v/>
      </c>
      <c r="F504" s="14">
        <f>計算!AG1591</f>
        <v/>
      </c>
      <c r="G504" s="14">
        <f>計算!AG1592</f>
        <v/>
      </c>
      <c r="H504" s="14">
        <f>G504-F504</f>
        <v/>
      </c>
    </row>
    <row r="505">
      <c r="A505" s="14" t="n">
        <v>6520000</v>
      </c>
      <c r="B505" s="15">
        <f>計算!AH1593</f>
        <v/>
      </c>
      <c r="C505" s="14">
        <f>計算!AG1593</f>
        <v/>
      </c>
      <c r="D505" s="14">
        <f>計算!AE1593</f>
        <v/>
      </c>
      <c r="E505" s="14">
        <f>計算!AF1593</f>
        <v/>
      </c>
      <c r="F505" s="14">
        <f>計算!AG1594</f>
        <v/>
      </c>
      <c r="G505" s="14">
        <f>計算!AG1595</f>
        <v/>
      </c>
      <c r="H505" s="14">
        <f>G505-F505</f>
        <v/>
      </c>
    </row>
    <row r="506">
      <c r="A506" s="14" t="n">
        <v>6530000</v>
      </c>
      <c r="B506" s="15">
        <f>計算!AH1596</f>
        <v/>
      </c>
      <c r="C506" s="14">
        <f>計算!AG1596</f>
        <v/>
      </c>
      <c r="D506" s="14">
        <f>計算!AE1596</f>
        <v/>
      </c>
      <c r="E506" s="14">
        <f>計算!AF1596</f>
        <v/>
      </c>
      <c r="F506" s="14">
        <f>計算!AG1597</f>
        <v/>
      </c>
      <c r="G506" s="14">
        <f>計算!AG1598</f>
        <v/>
      </c>
      <c r="H506" s="14">
        <f>G506-F506</f>
        <v/>
      </c>
    </row>
    <row r="507">
      <c r="A507" s="14" t="n">
        <v>6540000</v>
      </c>
      <c r="B507" s="15">
        <f>計算!AH1599</f>
        <v/>
      </c>
      <c r="C507" s="14">
        <f>計算!AG1599</f>
        <v/>
      </c>
      <c r="D507" s="14">
        <f>計算!AE1599</f>
        <v/>
      </c>
      <c r="E507" s="14">
        <f>計算!AF1599</f>
        <v/>
      </c>
      <c r="F507" s="14">
        <f>計算!AG1600</f>
        <v/>
      </c>
      <c r="G507" s="14">
        <f>計算!AG1601</f>
        <v/>
      </c>
      <c r="H507" s="14">
        <f>G507-F507</f>
        <v/>
      </c>
    </row>
    <row r="508">
      <c r="A508" s="14" t="n">
        <v>6550000</v>
      </c>
      <c r="B508" s="15">
        <f>計算!AH1602</f>
        <v/>
      </c>
      <c r="C508" s="14">
        <f>計算!AG1602</f>
        <v/>
      </c>
      <c r="D508" s="14">
        <f>計算!AE1602</f>
        <v/>
      </c>
      <c r="E508" s="14">
        <f>計算!AF1602</f>
        <v/>
      </c>
      <c r="F508" s="14">
        <f>計算!AG1603</f>
        <v/>
      </c>
      <c r="G508" s="14">
        <f>計算!AG1604</f>
        <v/>
      </c>
      <c r="H508" s="14">
        <f>G508-F508</f>
        <v/>
      </c>
    </row>
    <row r="509">
      <c r="A509" s="14" t="n">
        <v>6560000</v>
      </c>
      <c r="B509" s="15">
        <f>計算!AH1605</f>
        <v/>
      </c>
      <c r="C509" s="14">
        <f>計算!AG1605</f>
        <v/>
      </c>
      <c r="D509" s="14">
        <f>計算!AE1605</f>
        <v/>
      </c>
      <c r="E509" s="14">
        <f>計算!AF1605</f>
        <v/>
      </c>
      <c r="F509" s="14">
        <f>計算!AG1606</f>
        <v/>
      </c>
      <c r="G509" s="14">
        <f>計算!AG1607</f>
        <v/>
      </c>
      <c r="H509" s="14">
        <f>G509-F509</f>
        <v/>
      </c>
    </row>
    <row r="510">
      <c r="A510" s="14" t="n">
        <v>6570000</v>
      </c>
      <c r="B510" s="15">
        <f>計算!AH1608</f>
        <v/>
      </c>
      <c r="C510" s="14">
        <f>計算!AG1608</f>
        <v/>
      </c>
      <c r="D510" s="14">
        <f>計算!AE1608</f>
        <v/>
      </c>
      <c r="E510" s="14">
        <f>計算!AF1608</f>
        <v/>
      </c>
      <c r="F510" s="14">
        <f>計算!AG1609</f>
        <v/>
      </c>
      <c r="G510" s="14">
        <f>計算!AG1610</f>
        <v/>
      </c>
      <c r="H510" s="14">
        <f>G510-F510</f>
        <v/>
      </c>
    </row>
    <row r="511">
      <c r="A511" s="14" t="n">
        <v>6580000</v>
      </c>
      <c r="B511" s="15">
        <f>計算!AH1611</f>
        <v/>
      </c>
      <c r="C511" s="14">
        <f>計算!AG1611</f>
        <v/>
      </c>
      <c r="D511" s="14">
        <f>計算!AE1611</f>
        <v/>
      </c>
      <c r="E511" s="14">
        <f>計算!AF1611</f>
        <v/>
      </c>
      <c r="F511" s="14">
        <f>計算!AG1612</f>
        <v/>
      </c>
      <c r="G511" s="14">
        <f>計算!AG1613</f>
        <v/>
      </c>
      <c r="H511" s="14">
        <f>G511-F511</f>
        <v/>
      </c>
    </row>
    <row r="512">
      <c r="A512" s="14" t="n">
        <v>6590000</v>
      </c>
      <c r="B512" s="15">
        <f>計算!AH1614</f>
        <v/>
      </c>
      <c r="C512" s="14">
        <f>計算!AG1614</f>
        <v/>
      </c>
      <c r="D512" s="14">
        <f>計算!AE1614</f>
        <v/>
      </c>
      <c r="E512" s="14">
        <f>計算!AF1614</f>
        <v/>
      </c>
      <c r="F512" s="14">
        <f>計算!AG1615</f>
        <v/>
      </c>
      <c r="G512" s="14">
        <f>計算!AG1616</f>
        <v/>
      </c>
      <c r="H512" s="14">
        <f>G512-F512</f>
        <v/>
      </c>
    </row>
    <row r="513">
      <c r="A513" s="14" t="n">
        <v>6600000</v>
      </c>
      <c r="B513" s="15">
        <f>計算!AH1617</f>
        <v/>
      </c>
      <c r="C513" s="14">
        <f>計算!AG1617</f>
        <v/>
      </c>
      <c r="D513" s="14">
        <f>計算!AE1617</f>
        <v/>
      </c>
      <c r="E513" s="14">
        <f>計算!AF1617</f>
        <v/>
      </c>
      <c r="F513" s="14">
        <f>計算!AG1618</f>
        <v/>
      </c>
      <c r="G513" s="14">
        <f>計算!AG1619</f>
        <v/>
      </c>
      <c r="H513" s="14">
        <f>G513-F513</f>
        <v/>
      </c>
    </row>
    <row r="514">
      <c r="A514" s="14" t="n">
        <v>6610000</v>
      </c>
      <c r="B514" s="15">
        <f>計算!AH1620</f>
        <v/>
      </c>
      <c r="C514" s="14">
        <f>計算!AG1620</f>
        <v/>
      </c>
      <c r="D514" s="14">
        <f>計算!AE1620</f>
        <v/>
      </c>
      <c r="E514" s="14">
        <f>計算!AF1620</f>
        <v/>
      </c>
      <c r="F514" s="14">
        <f>計算!AG1621</f>
        <v/>
      </c>
      <c r="G514" s="14">
        <f>計算!AG1622</f>
        <v/>
      </c>
      <c r="H514" s="14">
        <f>G514-F514</f>
        <v/>
      </c>
    </row>
    <row r="515">
      <c r="A515" s="14" t="n">
        <v>6620000</v>
      </c>
      <c r="B515" s="15">
        <f>計算!AH1623</f>
        <v/>
      </c>
      <c r="C515" s="14">
        <f>計算!AG1623</f>
        <v/>
      </c>
      <c r="D515" s="14">
        <f>計算!AE1623</f>
        <v/>
      </c>
      <c r="E515" s="14">
        <f>計算!AF1623</f>
        <v/>
      </c>
      <c r="F515" s="14">
        <f>計算!AG1624</f>
        <v/>
      </c>
      <c r="G515" s="14">
        <f>計算!AG1625</f>
        <v/>
      </c>
      <c r="H515" s="14">
        <f>G515-F515</f>
        <v/>
      </c>
    </row>
    <row r="516">
      <c r="A516" s="14" t="n">
        <v>6630000</v>
      </c>
      <c r="B516" s="15">
        <f>計算!AH1626</f>
        <v/>
      </c>
      <c r="C516" s="14">
        <f>計算!AG1626</f>
        <v/>
      </c>
      <c r="D516" s="14">
        <f>計算!AE1626</f>
        <v/>
      </c>
      <c r="E516" s="14">
        <f>計算!AF1626</f>
        <v/>
      </c>
      <c r="F516" s="14">
        <f>計算!AG1627</f>
        <v/>
      </c>
      <c r="G516" s="14">
        <f>計算!AG1628</f>
        <v/>
      </c>
      <c r="H516" s="14">
        <f>G516-F516</f>
        <v/>
      </c>
    </row>
    <row r="517">
      <c r="A517" s="14" t="n">
        <v>6640000</v>
      </c>
      <c r="B517" s="15">
        <f>計算!AH1629</f>
        <v/>
      </c>
      <c r="C517" s="14">
        <f>計算!AG1629</f>
        <v/>
      </c>
      <c r="D517" s="14">
        <f>計算!AE1629</f>
        <v/>
      </c>
      <c r="E517" s="14">
        <f>計算!AF1629</f>
        <v/>
      </c>
      <c r="F517" s="14">
        <f>計算!AG1630</f>
        <v/>
      </c>
      <c r="G517" s="14">
        <f>計算!AG1631</f>
        <v/>
      </c>
      <c r="H517" s="14">
        <f>G517-F517</f>
        <v/>
      </c>
    </row>
    <row r="518">
      <c r="A518" s="14" t="n">
        <v>6650000</v>
      </c>
      <c r="B518" s="15">
        <f>計算!AH1632</f>
        <v/>
      </c>
      <c r="C518" s="14">
        <f>計算!AG1632</f>
        <v/>
      </c>
      <c r="D518" s="14">
        <f>計算!AE1632</f>
        <v/>
      </c>
      <c r="E518" s="14">
        <f>計算!AF1632</f>
        <v/>
      </c>
      <c r="F518" s="14">
        <f>計算!AG1633</f>
        <v/>
      </c>
      <c r="G518" s="14">
        <f>計算!AG1634</f>
        <v/>
      </c>
      <c r="H518" s="14">
        <f>G518-F518</f>
        <v/>
      </c>
    </row>
    <row r="519">
      <c r="A519" s="14" t="n">
        <v>6660000</v>
      </c>
      <c r="B519" s="15">
        <f>計算!AH1635</f>
        <v/>
      </c>
      <c r="C519" s="14">
        <f>計算!AG1635</f>
        <v/>
      </c>
      <c r="D519" s="14">
        <f>計算!AE1635</f>
        <v/>
      </c>
      <c r="E519" s="14">
        <f>計算!AF1635</f>
        <v/>
      </c>
      <c r="F519" s="14">
        <f>計算!AG1636</f>
        <v/>
      </c>
      <c r="G519" s="14">
        <f>計算!AG1637</f>
        <v/>
      </c>
      <c r="H519" s="14">
        <f>G519-F519</f>
        <v/>
      </c>
    </row>
    <row r="520">
      <c r="A520" s="14" t="n">
        <v>6670000</v>
      </c>
      <c r="B520" s="15">
        <f>計算!AH1638</f>
        <v/>
      </c>
      <c r="C520" s="14">
        <f>計算!AG1638</f>
        <v/>
      </c>
      <c r="D520" s="14">
        <f>計算!AE1638</f>
        <v/>
      </c>
      <c r="E520" s="14">
        <f>計算!AF1638</f>
        <v/>
      </c>
      <c r="F520" s="14">
        <f>計算!AG1639</f>
        <v/>
      </c>
      <c r="G520" s="14">
        <f>計算!AG1640</f>
        <v/>
      </c>
      <c r="H520" s="14">
        <f>G520-F520</f>
        <v/>
      </c>
    </row>
    <row r="521">
      <c r="A521" s="14" t="n">
        <v>6680000</v>
      </c>
      <c r="B521" s="15">
        <f>計算!AH1641</f>
        <v/>
      </c>
      <c r="C521" s="14">
        <f>計算!AG1641</f>
        <v/>
      </c>
      <c r="D521" s="14">
        <f>計算!AE1641</f>
        <v/>
      </c>
      <c r="E521" s="14">
        <f>計算!AF1641</f>
        <v/>
      </c>
      <c r="F521" s="14">
        <f>計算!AG1642</f>
        <v/>
      </c>
      <c r="G521" s="14">
        <f>計算!AG1643</f>
        <v/>
      </c>
      <c r="H521" s="14">
        <f>G521-F521</f>
        <v/>
      </c>
    </row>
    <row r="522">
      <c r="A522" s="14" t="n">
        <v>6690000</v>
      </c>
      <c r="B522" s="15">
        <f>計算!AH1644</f>
        <v/>
      </c>
      <c r="C522" s="14">
        <f>計算!AG1644</f>
        <v/>
      </c>
      <c r="D522" s="14">
        <f>計算!AE1644</f>
        <v/>
      </c>
      <c r="E522" s="14">
        <f>計算!AF1644</f>
        <v/>
      </c>
      <c r="F522" s="14">
        <f>計算!AG1645</f>
        <v/>
      </c>
      <c r="G522" s="14">
        <f>計算!AG1646</f>
        <v/>
      </c>
      <c r="H522" s="14">
        <f>G522-F522</f>
        <v/>
      </c>
    </row>
    <row r="523">
      <c r="A523" s="14" t="n">
        <v>6700000</v>
      </c>
      <c r="B523" s="15">
        <f>計算!AH1647</f>
        <v/>
      </c>
      <c r="C523" s="14">
        <f>計算!AG1647</f>
        <v/>
      </c>
      <c r="D523" s="14">
        <f>計算!AE1647</f>
        <v/>
      </c>
      <c r="E523" s="14">
        <f>計算!AF1647</f>
        <v/>
      </c>
      <c r="F523" s="14">
        <f>計算!AG1648</f>
        <v/>
      </c>
      <c r="G523" s="14">
        <f>計算!AG1649</f>
        <v/>
      </c>
      <c r="H523" s="14">
        <f>G523-F523</f>
        <v/>
      </c>
    </row>
    <row r="524">
      <c r="A524" s="14" t="n">
        <v>6710000</v>
      </c>
      <c r="B524" s="15">
        <f>計算!AH1650</f>
        <v/>
      </c>
      <c r="C524" s="14">
        <f>計算!AG1650</f>
        <v/>
      </c>
      <c r="D524" s="14">
        <f>計算!AE1650</f>
        <v/>
      </c>
      <c r="E524" s="14">
        <f>計算!AF1650</f>
        <v/>
      </c>
      <c r="F524" s="14">
        <f>計算!AG1651</f>
        <v/>
      </c>
      <c r="G524" s="14">
        <f>計算!AG1652</f>
        <v/>
      </c>
      <c r="H524" s="14">
        <f>G524-F524</f>
        <v/>
      </c>
    </row>
    <row r="525">
      <c r="A525" s="14" t="n">
        <v>6720000</v>
      </c>
      <c r="B525" s="15">
        <f>計算!AH1653</f>
        <v/>
      </c>
      <c r="C525" s="14">
        <f>計算!AG1653</f>
        <v/>
      </c>
      <c r="D525" s="14">
        <f>計算!AE1653</f>
        <v/>
      </c>
      <c r="E525" s="14">
        <f>計算!AF1653</f>
        <v/>
      </c>
      <c r="F525" s="14">
        <f>計算!AG1654</f>
        <v/>
      </c>
      <c r="G525" s="14">
        <f>計算!AG1655</f>
        <v/>
      </c>
      <c r="H525" s="14">
        <f>G525-F525</f>
        <v/>
      </c>
    </row>
    <row r="526">
      <c r="A526" s="14" t="n">
        <v>6730000</v>
      </c>
      <c r="B526" s="15">
        <f>計算!AH1656</f>
        <v/>
      </c>
      <c r="C526" s="14">
        <f>計算!AG1656</f>
        <v/>
      </c>
      <c r="D526" s="14">
        <f>計算!AE1656</f>
        <v/>
      </c>
      <c r="E526" s="14">
        <f>計算!AF1656</f>
        <v/>
      </c>
      <c r="F526" s="14">
        <f>計算!AG1657</f>
        <v/>
      </c>
      <c r="G526" s="14">
        <f>計算!AG1658</f>
        <v/>
      </c>
      <c r="H526" s="14">
        <f>G526-F526</f>
        <v/>
      </c>
    </row>
    <row r="527">
      <c r="A527" s="14" t="n">
        <v>6740000</v>
      </c>
      <c r="B527" s="15">
        <f>計算!AH1659</f>
        <v/>
      </c>
      <c r="C527" s="14">
        <f>計算!AG1659</f>
        <v/>
      </c>
      <c r="D527" s="14">
        <f>計算!AE1659</f>
        <v/>
      </c>
      <c r="E527" s="14">
        <f>計算!AF1659</f>
        <v/>
      </c>
      <c r="F527" s="14">
        <f>計算!AG1660</f>
        <v/>
      </c>
      <c r="G527" s="14">
        <f>計算!AG1661</f>
        <v/>
      </c>
      <c r="H527" s="14">
        <f>G527-F527</f>
        <v/>
      </c>
    </row>
    <row r="528">
      <c r="A528" s="14" t="n">
        <v>6750000</v>
      </c>
      <c r="B528" s="15">
        <f>計算!AH1662</f>
        <v/>
      </c>
      <c r="C528" s="14">
        <f>計算!AG1662</f>
        <v/>
      </c>
      <c r="D528" s="14">
        <f>計算!AE1662</f>
        <v/>
      </c>
      <c r="E528" s="14">
        <f>計算!AF1662</f>
        <v/>
      </c>
      <c r="F528" s="14">
        <f>計算!AG1663</f>
        <v/>
      </c>
      <c r="G528" s="14">
        <f>計算!AG1664</f>
        <v/>
      </c>
      <c r="H528" s="14">
        <f>G528-F528</f>
        <v/>
      </c>
    </row>
    <row r="529">
      <c r="A529" s="14" t="n">
        <v>6760000</v>
      </c>
      <c r="B529" s="15">
        <f>計算!AH1665</f>
        <v/>
      </c>
      <c r="C529" s="14">
        <f>計算!AG1665</f>
        <v/>
      </c>
      <c r="D529" s="14">
        <f>計算!AE1665</f>
        <v/>
      </c>
      <c r="E529" s="14">
        <f>計算!AF1665</f>
        <v/>
      </c>
      <c r="F529" s="14">
        <f>計算!AG1666</f>
        <v/>
      </c>
      <c r="G529" s="14">
        <f>計算!AG1667</f>
        <v/>
      </c>
      <c r="H529" s="14">
        <f>G529-F529</f>
        <v/>
      </c>
    </row>
    <row r="530">
      <c r="A530" s="14" t="n">
        <v>6770000</v>
      </c>
      <c r="B530" s="15">
        <f>計算!AH1668</f>
        <v/>
      </c>
      <c r="C530" s="14">
        <f>計算!AG1668</f>
        <v/>
      </c>
      <c r="D530" s="14">
        <f>計算!AE1668</f>
        <v/>
      </c>
      <c r="E530" s="14">
        <f>計算!AF1668</f>
        <v/>
      </c>
      <c r="F530" s="14">
        <f>計算!AG1669</f>
        <v/>
      </c>
      <c r="G530" s="14">
        <f>計算!AG1670</f>
        <v/>
      </c>
      <c r="H530" s="14">
        <f>G530-F530</f>
        <v/>
      </c>
    </row>
    <row r="531">
      <c r="A531" s="14" t="n">
        <v>6780000</v>
      </c>
      <c r="B531" s="15">
        <f>計算!AH1671</f>
        <v/>
      </c>
      <c r="C531" s="14">
        <f>計算!AG1671</f>
        <v/>
      </c>
      <c r="D531" s="14">
        <f>計算!AE1671</f>
        <v/>
      </c>
      <c r="E531" s="14">
        <f>計算!AF1671</f>
        <v/>
      </c>
      <c r="F531" s="14">
        <f>計算!AG1672</f>
        <v/>
      </c>
      <c r="G531" s="14">
        <f>計算!AG1673</f>
        <v/>
      </c>
      <c r="H531" s="14">
        <f>G531-F531</f>
        <v/>
      </c>
    </row>
    <row r="532">
      <c r="A532" s="14" t="n">
        <v>6790000</v>
      </c>
      <c r="B532" s="15">
        <f>計算!AH1674</f>
        <v/>
      </c>
      <c r="C532" s="14">
        <f>計算!AG1674</f>
        <v/>
      </c>
      <c r="D532" s="14">
        <f>計算!AE1674</f>
        <v/>
      </c>
      <c r="E532" s="14">
        <f>計算!AF1674</f>
        <v/>
      </c>
      <c r="F532" s="14">
        <f>計算!AG1675</f>
        <v/>
      </c>
      <c r="G532" s="14">
        <f>計算!AG1676</f>
        <v/>
      </c>
      <c r="H532" s="14">
        <f>G532-F532</f>
        <v/>
      </c>
    </row>
    <row r="533">
      <c r="A533" s="14" t="n">
        <v>6800000</v>
      </c>
      <c r="B533" s="15">
        <f>計算!AH1677</f>
        <v/>
      </c>
      <c r="C533" s="14">
        <f>計算!AG1677</f>
        <v/>
      </c>
      <c r="D533" s="14">
        <f>計算!AE1677</f>
        <v/>
      </c>
      <c r="E533" s="14">
        <f>計算!AF1677</f>
        <v/>
      </c>
      <c r="F533" s="14">
        <f>計算!AG1678</f>
        <v/>
      </c>
      <c r="G533" s="14">
        <f>計算!AG1679</f>
        <v/>
      </c>
      <c r="H533" s="14">
        <f>G533-F533</f>
        <v/>
      </c>
    </row>
    <row r="534">
      <c r="A534" s="14" t="n">
        <v>6810000</v>
      </c>
      <c r="B534" s="15">
        <f>計算!AH1680</f>
        <v/>
      </c>
      <c r="C534" s="14">
        <f>計算!AG1680</f>
        <v/>
      </c>
      <c r="D534" s="14">
        <f>計算!AE1680</f>
        <v/>
      </c>
      <c r="E534" s="14">
        <f>計算!AF1680</f>
        <v/>
      </c>
      <c r="F534" s="14">
        <f>計算!AG1681</f>
        <v/>
      </c>
      <c r="G534" s="14">
        <f>計算!AG1682</f>
        <v/>
      </c>
      <c r="H534" s="14">
        <f>G534-F534</f>
        <v/>
      </c>
    </row>
    <row r="535">
      <c r="A535" s="14" t="n">
        <v>6820000</v>
      </c>
      <c r="B535" s="15">
        <f>計算!AH1683</f>
        <v/>
      </c>
      <c r="C535" s="14">
        <f>計算!AG1683</f>
        <v/>
      </c>
      <c r="D535" s="14">
        <f>計算!AE1683</f>
        <v/>
      </c>
      <c r="E535" s="14">
        <f>計算!AF1683</f>
        <v/>
      </c>
      <c r="F535" s="14">
        <f>計算!AG1684</f>
        <v/>
      </c>
      <c r="G535" s="14">
        <f>計算!AG1685</f>
        <v/>
      </c>
      <c r="H535" s="14">
        <f>G535-F535</f>
        <v/>
      </c>
    </row>
    <row r="536">
      <c r="A536" s="14" t="n">
        <v>6830000</v>
      </c>
      <c r="B536" s="15">
        <f>計算!AH1686</f>
        <v/>
      </c>
      <c r="C536" s="14">
        <f>計算!AG1686</f>
        <v/>
      </c>
      <c r="D536" s="14">
        <f>計算!AE1686</f>
        <v/>
      </c>
      <c r="E536" s="14">
        <f>計算!AF1686</f>
        <v/>
      </c>
      <c r="F536" s="14">
        <f>計算!AG1687</f>
        <v/>
      </c>
      <c r="G536" s="14">
        <f>計算!AG1688</f>
        <v/>
      </c>
      <c r="H536" s="14">
        <f>G536-F536</f>
        <v/>
      </c>
    </row>
    <row r="537">
      <c r="A537" s="14" t="n">
        <v>6840000</v>
      </c>
      <c r="B537" s="15">
        <f>計算!AH1689</f>
        <v/>
      </c>
      <c r="C537" s="14">
        <f>計算!AG1689</f>
        <v/>
      </c>
      <c r="D537" s="14">
        <f>計算!AE1689</f>
        <v/>
      </c>
      <c r="E537" s="14">
        <f>計算!AF1689</f>
        <v/>
      </c>
      <c r="F537" s="14">
        <f>計算!AG1690</f>
        <v/>
      </c>
      <c r="G537" s="14">
        <f>計算!AG1691</f>
        <v/>
      </c>
      <c r="H537" s="14">
        <f>G537-F537</f>
        <v/>
      </c>
    </row>
    <row r="538">
      <c r="A538" s="14" t="n">
        <v>6850000</v>
      </c>
      <c r="B538" s="15">
        <f>計算!AH1692</f>
        <v/>
      </c>
      <c r="C538" s="14">
        <f>計算!AG1692</f>
        <v/>
      </c>
      <c r="D538" s="14">
        <f>計算!AE1692</f>
        <v/>
      </c>
      <c r="E538" s="14">
        <f>計算!AF1692</f>
        <v/>
      </c>
      <c r="F538" s="14">
        <f>計算!AG1693</f>
        <v/>
      </c>
      <c r="G538" s="14">
        <f>計算!AG1694</f>
        <v/>
      </c>
      <c r="H538" s="14">
        <f>G538-F538</f>
        <v/>
      </c>
    </row>
    <row r="539">
      <c r="A539" s="14" t="n">
        <v>6860000</v>
      </c>
      <c r="B539" s="15">
        <f>計算!AH1695</f>
        <v/>
      </c>
      <c r="C539" s="14">
        <f>計算!AG1695</f>
        <v/>
      </c>
      <c r="D539" s="14">
        <f>計算!AE1695</f>
        <v/>
      </c>
      <c r="E539" s="14">
        <f>計算!AF1695</f>
        <v/>
      </c>
      <c r="F539" s="14">
        <f>計算!AG1696</f>
        <v/>
      </c>
      <c r="G539" s="14">
        <f>計算!AG1697</f>
        <v/>
      </c>
      <c r="H539" s="14">
        <f>G539-F539</f>
        <v/>
      </c>
    </row>
    <row r="540">
      <c r="A540" s="14" t="n">
        <v>6870000</v>
      </c>
      <c r="B540" s="15">
        <f>計算!AH1698</f>
        <v/>
      </c>
      <c r="C540" s="14">
        <f>計算!AG1698</f>
        <v/>
      </c>
      <c r="D540" s="14">
        <f>計算!AE1698</f>
        <v/>
      </c>
      <c r="E540" s="14">
        <f>計算!AF1698</f>
        <v/>
      </c>
      <c r="F540" s="14">
        <f>計算!AG1699</f>
        <v/>
      </c>
      <c r="G540" s="14">
        <f>計算!AG1700</f>
        <v/>
      </c>
      <c r="H540" s="14">
        <f>G540-F540</f>
        <v/>
      </c>
    </row>
    <row r="541">
      <c r="A541" s="14" t="n">
        <v>6880000</v>
      </c>
      <c r="B541" s="15">
        <f>計算!AH1701</f>
        <v/>
      </c>
      <c r="C541" s="14">
        <f>計算!AG1701</f>
        <v/>
      </c>
      <c r="D541" s="14">
        <f>計算!AE1701</f>
        <v/>
      </c>
      <c r="E541" s="14">
        <f>計算!AF1701</f>
        <v/>
      </c>
      <c r="F541" s="14">
        <f>計算!AG1702</f>
        <v/>
      </c>
      <c r="G541" s="14">
        <f>計算!AG1703</f>
        <v/>
      </c>
      <c r="H541" s="14">
        <f>G541-F541</f>
        <v/>
      </c>
    </row>
    <row r="542">
      <c r="A542" s="14" t="n">
        <v>6890000</v>
      </c>
      <c r="B542" s="15">
        <f>計算!AH1704</f>
        <v/>
      </c>
      <c r="C542" s="14">
        <f>計算!AG1704</f>
        <v/>
      </c>
      <c r="D542" s="14">
        <f>計算!AE1704</f>
        <v/>
      </c>
      <c r="E542" s="14">
        <f>計算!AF1704</f>
        <v/>
      </c>
      <c r="F542" s="14">
        <f>計算!AG1705</f>
        <v/>
      </c>
      <c r="G542" s="14">
        <f>計算!AG1706</f>
        <v/>
      </c>
      <c r="H542" s="14">
        <f>G542-F542</f>
        <v/>
      </c>
    </row>
    <row r="543">
      <c r="A543" s="14" t="n">
        <v>6900000</v>
      </c>
      <c r="B543" s="15">
        <f>計算!AH1707</f>
        <v/>
      </c>
      <c r="C543" s="14">
        <f>計算!AG1707</f>
        <v/>
      </c>
      <c r="D543" s="14">
        <f>計算!AE1707</f>
        <v/>
      </c>
      <c r="E543" s="14">
        <f>計算!AF1707</f>
        <v/>
      </c>
      <c r="F543" s="14">
        <f>計算!AG1708</f>
        <v/>
      </c>
      <c r="G543" s="14">
        <f>計算!AG1709</f>
        <v/>
      </c>
      <c r="H543" s="14">
        <f>G543-F543</f>
        <v/>
      </c>
    </row>
    <row r="544">
      <c r="A544" s="14" t="n">
        <v>6910000</v>
      </c>
      <c r="B544" s="15">
        <f>計算!AH1710</f>
        <v/>
      </c>
      <c r="C544" s="14">
        <f>計算!AG1710</f>
        <v/>
      </c>
      <c r="D544" s="14">
        <f>計算!AE1710</f>
        <v/>
      </c>
      <c r="E544" s="14">
        <f>計算!AF1710</f>
        <v/>
      </c>
      <c r="F544" s="14">
        <f>計算!AG1711</f>
        <v/>
      </c>
      <c r="G544" s="14">
        <f>計算!AG1712</f>
        <v/>
      </c>
      <c r="H544" s="14">
        <f>G544-F544</f>
        <v/>
      </c>
    </row>
    <row r="545">
      <c r="A545" s="14" t="n">
        <v>6920000</v>
      </c>
      <c r="B545" s="15">
        <f>計算!AH1713</f>
        <v/>
      </c>
      <c r="C545" s="14">
        <f>計算!AG1713</f>
        <v/>
      </c>
      <c r="D545" s="14">
        <f>計算!AE1713</f>
        <v/>
      </c>
      <c r="E545" s="14">
        <f>計算!AF1713</f>
        <v/>
      </c>
      <c r="F545" s="14">
        <f>計算!AG1714</f>
        <v/>
      </c>
      <c r="G545" s="14">
        <f>計算!AG1715</f>
        <v/>
      </c>
      <c r="H545" s="14">
        <f>G545-F545</f>
        <v/>
      </c>
    </row>
    <row r="546">
      <c r="A546" s="14" t="n">
        <v>6930000</v>
      </c>
      <c r="B546" s="15">
        <f>計算!AH1716</f>
        <v/>
      </c>
      <c r="C546" s="14">
        <f>計算!AG1716</f>
        <v/>
      </c>
      <c r="D546" s="14">
        <f>計算!AE1716</f>
        <v/>
      </c>
      <c r="E546" s="14">
        <f>計算!AF1716</f>
        <v/>
      </c>
      <c r="F546" s="14">
        <f>計算!AG1717</f>
        <v/>
      </c>
      <c r="G546" s="14">
        <f>計算!AG1718</f>
        <v/>
      </c>
      <c r="H546" s="14">
        <f>G546-F546</f>
        <v/>
      </c>
    </row>
    <row r="547">
      <c r="A547" s="14" t="n">
        <v>6940000</v>
      </c>
      <c r="B547" s="15">
        <f>計算!AH1719</f>
        <v/>
      </c>
      <c r="C547" s="14">
        <f>計算!AG1719</f>
        <v/>
      </c>
      <c r="D547" s="14">
        <f>計算!AE1719</f>
        <v/>
      </c>
      <c r="E547" s="14">
        <f>計算!AF1719</f>
        <v/>
      </c>
      <c r="F547" s="14">
        <f>計算!AG1720</f>
        <v/>
      </c>
      <c r="G547" s="14">
        <f>計算!AG1721</f>
        <v/>
      </c>
      <c r="H547" s="14">
        <f>G547-F547</f>
        <v/>
      </c>
    </row>
    <row r="548">
      <c r="A548" s="14" t="n">
        <v>6950000</v>
      </c>
      <c r="B548" s="15">
        <f>計算!AH1722</f>
        <v/>
      </c>
      <c r="C548" s="14">
        <f>計算!AG1722</f>
        <v/>
      </c>
      <c r="D548" s="14">
        <f>計算!AE1722</f>
        <v/>
      </c>
      <c r="E548" s="14">
        <f>計算!AF1722</f>
        <v/>
      </c>
      <c r="F548" s="14">
        <f>計算!AG1723</f>
        <v/>
      </c>
      <c r="G548" s="14">
        <f>計算!AG1724</f>
        <v/>
      </c>
      <c r="H548" s="14">
        <f>G548-F548</f>
        <v/>
      </c>
    </row>
    <row r="549">
      <c r="A549" s="14" t="n">
        <v>6960000</v>
      </c>
      <c r="B549" s="15">
        <f>計算!AH1725</f>
        <v/>
      </c>
      <c r="C549" s="14">
        <f>計算!AG1725</f>
        <v/>
      </c>
      <c r="D549" s="14">
        <f>計算!AE1725</f>
        <v/>
      </c>
      <c r="E549" s="14">
        <f>計算!AF1725</f>
        <v/>
      </c>
      <c r="F549" s="14">
        <f>計算!AG1726</f>
        <v/>
      </c>
      <c r="G549" s="14">
        <f>計算!AG1727</f>
        <v/>
      </c>
      <c r="H549" s="14">
        <f>G549-F549</f>
        <v/>
      </c>
    </row>
    <row r="550">
      <c r="A550" s="14" t="n">
        <v>6970000</v>
      </c>
      <c r="B550" s="15">
        <f>計算!AH1728</f>
        <v/>
      </c>
      <c r="C550" s="14">
        <f>計算!AG1728</f>
        <v/>
      </c>
      <c r="D550" s="14">
        <f>計算!AE1728</f>
        <v/>
      </c>
      <c r="E550" s="14">
        <f>計算!AF1728</f>
        <v/>
      </c>
      <c r="F550" s="14">
        <f>計算!AG1729</f>
        <v/>
      </c>
      <c r="G550" s="14">
        <f>計算!AG1730</f>
        <v/>
      </c>
      <c r="H550" s="14">
        <f>G550-F550</f>
        <v/>
      </c>
    </row>
    <row r="551">
      <c r="A551" s="14" t="n">
        <v>6980000</v>
      </c>
      <c r="B551" s="15">
        <f>計算!AH1731</f>
        <v/>
      </c>
      <c r="C551" s="14">
        <f>計算!AG1731</f>
        <v/>
      </c>
      <c r="D551" s="14">
        <f>計算!AE1731</f>
        <v/>
      </c>
      <c r="E551" s="14">
        <f>計算!AF1731</f>
        <v/>
      </c>
      <c r="F551" s="14">
        <f>計算!AG1732</f>
        <v/>
      </c>
      <c r="G551" s="14">
        <f>計算!AG1733</f>
        <v/>
      </c>
      <c r="H551" s="14">
        <f>G551-F551</f>
        <v/>
      </c>
    </row>
    <row r="552">
      <c r="A552" s="14" t="n">
        <v>6990000</v>
      </c>
      <c r="B552" s="15">
        <f>計算!AH1734</f>
        <v/>
      </c>
      <c r="C552" s="14">
        <f>計算!AG1734</f>
        <v/>
      </c>
      <c r="D552" s="14">
        <f>計算!AE1734</f>
        <v/>
      </c>
      <c r="E552" s="14">
        <f>計算!AF1734</f>
        <v/>
      </c>
      <c r="F552" s="14">
        <f>計算!AG1735</f>
        <v/>
      </c>
      <c r="G552" s="14">
        <f>計算!AG1736</f>
        <v/>
      </c>
      <c r="H552" s="14">
        <f>G552-F552</f>
        <v/>
      </c>
    </row>
    <row r="553">
      <c r="A553" s="14" t="n">
        <v>7000000</v>
      </c>
      <c r="B553" s="15">
        <f>計算!AH1737</f>
        <v/>
      </c>
      <c r="C553" s="14">
        <f>計算!AG1737</f>
        <v/>
      </c>
      <c r="D553" s="14">
        <f>計算!AE1737</f>
        <v/>
      </c>
      <c r="E553" s="14">
        <f>計算!AF1737</f>
        <v/>
      </c>
      <c r="F553" s="14">
        <f>計算!AG1738</f>
        <v/>
      </c>
      <c r="G553" s="14">
        <f>計算!AG1739</f>
        <v/>
      </c>
      <c r="H553" s="14">
        <f>G553-F553</f>
        <v/>
      </c>
    </row>
    <row r="554">
      <c r="A554" s="14" t="n">
        <v>7010000</v>
      </c>
      <c r="B554" s="15">
        <f>計算!AH1740</f>
        <v/>
      </c>
      <c r="C554" s="14">
        <f>計算!AG1740</f>
        <v/>
      </c>
      <c r="D554" s="14">
        <f>計算!AE1740</f>
        <v/>
      </c>
      <c r="E554" s="14">
        <f>計算!AF1740</f>
        <v/>
      </c>
      <c r="F554" s="14">
        <f>計算!AG1741</f>
        <v/>
      </c>
      <c r="G554" s="14">
        <f>計算!AG1742</f>
        <v/>
      </c>
      <c r="H554" s="14">
        <f>G554-F554</f>
        <v/>
      </c>
    </row>
    <row r="555">
      <c r="A555" s="14" t="n">
        <v>7020000</v>
      </c>
      <c r="B555" s="15">
        <f>計算!AH1743</f>
        <v/>
      </c>
      <c r="C555" s="14">
        <f>計算!AG1743</f>
        <v/>
      </c>
      <c r="D555" s="14">
        <f>計算!AE1743</f>
        <v/>
      </c>
      <c r="E555" s="14">
        <f>計算!AF1743</f>
        <v/>
      </c>
      <c r="F555" s="14">
        <f>計算!AG1744</f>
        <v/>
      </c>
      <c r="G555" s="14">
        <f>計算!AG1745</f>
        <v/>
      </c>
      <c r="H555" s="14">
        <f>G555-F555</f>
        <v/>
      </c>
    </row>
    <row r="556">
      <c r="A556" s="14" t="n">
        <v>7030000</v>
      </c>
      <c r="B556" s="15">
        <f>計算!AH1746</f>
        <v/>
      </c>
      <c r="C556" s="14">
        <f>計算!AG1746</f>
        <v/>
      </c>
      <c r="D556" s="14">
        <f>計算!AE1746</f>
        <v/>
      </c>
      <c r="E556" s="14">
        <f>計算!AF1746</f>
        <v/>
      </c>
      <c r="F556" s="14">
        <f>計算!AG1747</f>
        <v/>
      </c>
      <c r="G556" s="14">
        <f>計算!AG1748</f>
        <v/>
      </c>
      <c r="H556" s="14">
        <f>G556-F556</f>
        <v/>
      </c>
    </row>
    <row r="557">
      <c r="A557" s="14" t="n">
        <v>7040000</v>
      </c>
      <c r="B557" s="15">
        <f>計算!AH1749</f>
        <v/>
      </c>
      <c r="C557" s="14">
        <f>計算!AG1749</f>
        <v/>
      </c>
      <c r="D557" s="14">
        <f>計算!AE1749</f>
        <v/>
      </c>
      <c r="E557" s="14">
        <f>計算!AF1749</f>
        <v/>
      </c>
      <c r="F557" s="14">
        <f>計算!AG1750</f>
        <v/>
      </c>
      <c r="G557" s="14">
        <f>計算!AG1751</f>
        <v/>
      </c>
      <c r="H557" s="14">
        <f>G557-F557</f>
        <v/>
      </c>
    </row>
    <row r="558">
      <c r="A558" s="14" t="n">
        <v>7050000</v>
      </c>
      <c r="B558" s="15">
        <f>計算!AH1752</f>
        <v/>
      </c>
      <c r="C558" s="14">
        <f>計算!AG1752</f>
        <v/>
      </c>
      <c r="D558" s="14">
        <f>計算!AE1752</f>
        <v/>
      </c>
      <c r="E558" s="14">
        <f>計算!AF1752</f>
        <v/>
      </c>
      <c r="F558" s="14">
        <f>計算!AG1753</f>
        <v/>
      </c>
      <c r="G558" s="14">
        <f>計算!AG1754</f>
        <v/>
      </c>
      <c r="H558" s="14">
        <f>G558-F558</f>
        <v/>
      </c>
    </row>
    <row r="559">
      <c r="A559" s="14" t="n">
        <v>7060000</v>
      </c>
      <c r="B559" s="15">
        <f>計算!AH1755</f>
        <v/>
      </c>
      <c r="C559" s="14">
        <f>計算!AG1755</f>
        <v/>
      </c>
      <c r="D559" s="14">
        <f>計算!AE1755</f>
        <v/>
      </c>
      <c r="E559" s="14">
        <f>計算!AF1755</f>
        <v/>
      </c>
      <c r="F559" s="14">
        <f>計算!AG1756</f>
        <v/>
      </c>
      <c r="G559" s="14">
        <f>計算!AG1757</f>
        <v/>
      </c>
      <c r="H559" s="14">
        <f>G559-F559</f>
        <v/>
      </c>
    </row>
    <row r="560">
      <c r="A560" s="14" t="n">
        <v>7070000</v>
      </c>
      <c r="B560" s="15">
        <f>計算!AH1758</f>
        <v/>
      </c>
      <c r="C560" s="14">
        <f>計算!AG1758</f>
        <v/>
      </c>
      <c r="D560" s="14">
        <f>計算!AE1758</f>
        <v/>
      </c>
      <c r="E560" s="14">
        <f>計算!AF1758</f>
        <v/>
      </c>
      <c r="F560" s="14">
        <f>計算!AG1759</f>
        <v/>
      </c>
      <c r="G560" s="14">
        <f>計算!AG1760</f>
        <v/>
      </c>
      <c r="H560" s="14">
        <f>G560-F560</f>
        <v/>
      </c>
    </row>
    <row r="561">
      <c r="A561" s="14" t="n">
        <v>7080000</v>
      </c>
      <c r="B561" s="15">
        <f>計算!AH1761</f>
        <v/>
      </c>
      <c r="C561" s="14">
        <f>計算!AG1761</f>
        <v/>
      </c>
      <c r="D561" s="14">
        <f>計算!AE1761</f>
        <v/>
      </c>
      <c r="E561" s="14">
        <f>計算!AF1761</f>
        <v/>
      </c>
      <c r="F561" s="14">
        <f>計算!AG1762</f>
        <v/>
      </c>
      <c r="G561" s="14">
        <f>計算!AG1763</f>
        <v/>
      </c>
      <c r="H561" s="14">
        <f>G561-F561</f>
        <v/>
      </c>
    </row>
    <row r="562">
      <c r="A562" s="14" t="n">
        <v>7090000</v>
      </c>
      <c r="B562" s="15">
        <f>計算!AH1764</f>
        <v/>
      </c>
      <c r="C562" s="14">
        <f>計算!AG1764</f>
        <v/>
      </c>
      <c r="D562" s="14">
        <f>計算!AE1764</f>
        <v/>
      </c>
      <c r="E562" s="14">
        <f>計算!AF1764</f>
        <v/>
      </c>
      <c r="F562" s="14">
        <f>計算!AG1765</f>
        <v/>
      </c>
      <c r="G562" s="14">
        <f>計算!AG1766</f>
        <v/>
      </c>
      <c r="H562" s="14">
        <f>G562-F562</f>
        <v/>
      </c>
    </row>
    <row r="563">
      <c r="A563" s="14" t="n">
        <v>7100000</v>
      </c>
      <c r="B563" s="15">
        <f>計算!AH1767</f>
        <v/>
      </c>
      <c r="C563" s="14">
        <f>計算!AG1767</f>
        <v/>
      </c>
      <c r="D563" s="14">
        <f>計算!AE1767</f>
        <v/>
      </c>
      <c r="E563" s="14">
        <f>計算!AF1767</f>
        <v/>
      </c>
      <c r="F563" s="14">
        <f>計算!AG1768</f>
        <v/>
      </c>
      <c r="G563" s="14">
        <f>計算!AG1769</f>
        <v/>
      </c>
      <c r="H563" s="14">
        <f>G563-F563</f>
        <v/>
      </c>
    </row>
    <row r="564">
      <c r="A564" s="14" t="n">
        <v>7110000</v>
      </c>
      <c r="B564" s="15">
        <f>計算!AH1770</f>
        <v/>
      </c>
      <c r="C564" s="14">
        <f>計算!AG1770</f>
        <v/>
      </c>
      <c r="D564" s="14">
        <f>計算!AE1770</f>
        <v/>
      </c>
      <c r="E564" s="14">
        <f>計算!AF1770</f>
        <v/>
      </c>
      <c r="F564" s="14">
        <f>計算!AG1771</f>
        <v/>
      </c>
      <c r="G564" s="14">
        <f>計算!AG1772</f>
        <v/>
      </c>
      <c r="H564" s="14">
        <f>G564-F564</f>
        <v/>
      </c>
    </row>
    <row r="565">
      <c r="A565" s="14" t="n">
        <v>7120000</v>
      </c>
      <c r="B565" s="15">
        <f>計算!AH1773</f>
        <v/>
      </c>
      <c r="C565" s="14">
        <f>計算!AG1773</f>
        <v/>
      </c>
      <c r="D565" s="14">
        <f>計算!AE1773</f>
        <v/>
      </c>
      <c r="E565" s="14">
        <f>計算!AF1773</f>
        <v/>
      </c>
      <c r="F565" s="14">
        <f>計算!AG1774</f>
        <v/>
      </c>
      <c r="G565" s="14">
        <f>計算!AG1775</f>
        <v/>
      </c>
      <c r="H565" s="14">
        <f>G565-F565</f>
        <v/>
      </c>
    </row>
    <row r="566">
      <c r="A566" s="14" t="n">
        <v>7130000</v>
      </c>
      <c r="B566" s="15">
        <f>計算!AH1776</f>
        <v/>
      </c>
      <c r="C566" s="14">
        <f>計算!AG1776</f>
        <v/>
      </c>
      <c r="D566" s="14">
        <f>計算!AE1776</f>
        <v/>
      </c>
      <c r="E566" s="14">
        <f>計算!AF1776</f>
        <v/>
      </c>
      <c r="F566" s="14">
        <f>計算!AG1777</f>
        <v/>
      </c>
      <c r="G566" s="14">
        <f>計算!AG1778</f>
        <v/>
      </c>
      <c r="H566" s="14">
        <f>G566-F566</f>
        <v/>
      </c>
    </row>
    <row r="567">
      <c r="A567" s="14" t="n">
        <v>7140000</v>
      </c>
      <c r="B567" s="15">
        <f>計算!AH1779</f>
        <v/>
      </c>
      <c r="C567" s="14">
        <f>計算!AG1779</f>
        <v/>
      </c>
      <c r="D567" s="14">
        <f>計算!AE1779</f>
        <v/>
      </c>
      <c r="E567" s="14">
        <f>計算!AF1779</f>
        <v/>
      </c>
      <c r="F567" s="14">
        <f>計算!AG1780</f>
        <v/>
      </c>
      <c r="G567" s="14">
        <f>計算!AG1781</f>
        <v/>
      </c>
      <c r="H567" s="14">
        <f>G567-F567</f>
        <v/>
      </c>
    </row>
    <row r="568">
      <c r="A568" s="14" t="n">
        <v>7150000</v>
      </c>
      <c r="B568" s="15">
        <f>計算!AH1782</f>
        <v/>
      </c>
      <c r="C568" s="14">
        <f>計算!AG1782</f>
        <v/>
      </c>
      <c r="D568" s="14">
        <f>計算!AE1782</f>
        <v/>
      </c>
      <c r="E568" s="14">
        <f>計算!AF1782</f>
        <v/>
      </c>
      <c r="F568" s="14">
        <f>計算!AG1783</f>
        <v/>
      </c>
      <c r="G568" s="14">
        <f>計算!AG1784</f>
        <v/>
      </c>
      <c r="H568" s="14">
        <f>G568-F568</f>
        <v/>
      </c>
    </row>
    <row r="569">
      <c r="A569" s="14" t="n">
        <v>7160000</v>
      </c>
      <c r="B569" s="15">
        <f>計算!AH1785</f>
        <v/>
      </c>
      <c r="C569" s="14">
        <f>計算!AG1785</f>
        <v/>
      </c>
      <c r="D569" s="14">
        <f>計算!AE1785</f>
        <v/>
      </c>
      <c r="E569" s="14">
        <f>計算!AF1785</f>
        <v/>
      </c>
      <c r="F569" s="14">
        <f>計算!AG1786</f>
        <v/>
      </c>
      <c r="G569" s="14">
        <f>計算!AG1787</f>
        <v/>
      </c>
      <c r="H569" s="14">
        <f>G569-F569</f>
        <v/>
      </c>
    </row>
    <row r="570">
      <c r="A570" s="14" t="n">
        <v>7170000</v>
      </c>
      <c r="B570" s="15">
        <f>計算!AH1788</f>
        <v/>
      </c>
      <c r="C570" s="14">
        <f>計算!AG1788</f>
        <v/>
      </c>
      <c r="D570" s="14">
        <f>計算!AE1788</f>
        <v/>
      </c>
      <c r="E570" s="14">
        <f>計算!AF1788</f>
        <v/>
      </c>
      <c r="F570" s="14">
        <f>計算!AG1789</f>
        <v/>
      </c>
      <c r="G570" s="14">
        <f>計算!AG1790</f>
        <v/>
      </c>
      <c r="H570" s="14">
        <f>G570-F570</f>
        <v/>
      </c>
    </row>
    <row r="571">
      <c r="A571" s="14" t="n">
        <v>7180000</v>
      </c>
      <c r="B571" s="15">
        <f>計算!AH1791</f>
        <v/>
      </c>
      <c r="C571" s="14">
        <f>計算!AG1791</f>
        <v/>
      </c>
      <c r="D571" s="14">
        <f>計算!AE1791</f>
        <v/>
      </c>
      <c r="E571" s="14">
        <f>計算!AF1791</f>
        <v/>
      </c>
      <c r="F571" s="14">
        <f>計算!AG1792</f>
        <v/>
      </c>
      <c r="G571" s="14">
        <f>計算!AG1793</f>
        <v/>
      </c>
      <c r="H571" s="14">
        <f>G571-F571</f>
        <v/>
      </c>
    </row>
    <row r="572">
      <c r="A572" s="14" t="n">
        <v>7190000</v>
      </c>
      <c r="B572" s="15">
        <f>計算!AH1794</f>
        <v/>
      </c>
      <c r="C572" s="14">
        <f>計算!AG1794</f>
        <v/>
      </c>
      <c r="D572" s="14">
        <f>計算!AE1794</f>
        <v/>
      </c>
      <c r="E572" s="14">
        <f>計算!AF1794</f>
        <v/>
      </c>
      <c r="F572" s="14">
        <f>計算!AG1795</f>
        <v/>
      </c>
      <c r="G572" s="14">
        <f>計算!AG1796</f>
        <v/>
      </c>
      <c r="H572" s="14">
        <f>G572-F572</f>
        <v/>
      </c>
    </row>
    <row r="573">
      <c r="A573" s="14" t="n">
        <v>7200000</v>
      </c>
      <c r="B573" s="15">
        <f>計算!AH1797</f>
        <v/>
      </c>
      <c r="C573" s="14">
        <f>計算!AG1797</f>
        <v/>
      </c>
      <c r="D573" s="14">
        <f>計算!AE1797</f>
        <v/>
      </c>
      <c r="E573" s="14">
        <f>計算!AF1797</f>
        <v/>
      </c>
      <c r="F573" s="14">
        <f>計算!AG1798</f>
        <v/>
      </c>
      <c r="G573" s="14">
        <f>計算!AG1799</f>
        <v/>
      </c>
      <c r="H573" s="14">
        <f>G573-F573</f>
        <v/>
      </c>
    </row>
    <row r="574">
      <c r="A574" s="14" t="n">
        <v>7210000</v>
      </c>
      <c r="B574" s="15">
        <f>計算!AH1800</f>
        <v/>
      </c>
      <c r="C574" s="14">
        <f>計算!AG1800</f>
        <v/>
      </c>
      <c r="D574" s="14">
        <f>計算!AE1800</f>
        <v/>
      </c>
      <c r="E574" s="14">
        <f>計算!AF1800</f>
        <v/>
      </c>
      <c r="F574" s="14">
        <f>計算!AG1801</f>
        <v/>
      </c>
      <c r="G574" s="14">
        <f>計算!AG1802</f>
        <v/>
      </c>
      <c r="H574" s="14">
        <f>G574-F574</f>
        <v/>
      </c>
    </row>
    <row r="575">
      <c r="A575" s="14" t="n">
        <v>7220000</v>
      </c>
      <c r="B575" s="15">
        <f>計算!AH1803</f>
        <v/>
      </c>
      <c r="C575" s="14">
        <f>計算!AG1803</f>
        <v/>
      </c>
      <c r="D575" s="14">
        <f>計算!AE1803</f>
        <v/>
      </c>
      <c r="E575" s="14">
        <f>計算!AF1803</f>
        <v/>
      </c>
      <c r="F575" s="14">
        <f>計算!AG1804</f>
        <v/>
      </c>
      <c r="G575" s="14">
        <f>計算!AG1805</f>
        <v/>
      </c>
      <c r="H575" s="14">
        <f>G575-F575</f>
        <v/>
      </c>
    </row>
    <row r="576">
      <c r="A576" s="14" t="n">
        <v>7230000</v>
      </c>
      <c r="B576" s="15">
        <f>計算!AH1806</f>
        <v/>
      </c>
      <c r="C576" s="14">
        <f>計算!AG1806</f>
        <v/>
      </c>
      <c r="D576" s="14">
        <f>計算!AE1806</f>
        <v/>
      </c>
      <c r="E576" s="14">
        <f>計算!AF1806</f>
        <v/>
      </c>
      <c r="F576" s="14">
        <f>計算!AG1807</f>
        <v/>
      </c>
      <c r="G576" s="14">
        <f>計算!AG1808</f>
        <v/>
      </c>
      <c r="H576" s="14">
        <f>G576-F576</f>
        <v/>
      </c>
    </row>
    <row r="577">
      <c r="A577" s="14" t="n">
        <v>7240000</v>
      </c>
      <c r="B577" s="15">
        <f>計算!AH1809</f>
        <v/>
      </c>
      <c r="C577" s="14">
        <f>計算!AG1809</f>
        <v/>
      </c>
      <c r="D577" s="14">
        <f>計算!AE1809</f>
        <v/>
      </c>
      <c r="E577" s="14">
        <f>計算!AF1809</f>
        <v/>
      </c>
      <c r="F577" s="14">
        <f>計算!AG1810</f>
        <v/>
      </c>
      <c r="G577" s="14">
        <f>計算!AG1811</f>
        <v/>
      </c>
      <c r="H577" s="14">
        <f>G577-F577</f>
        <v/>
      </c>
    </row>
    <row r="578">
      <c r="A578" s="14" t="n">
        <v>7250000</v>
      </c>
      <c r="B578" s="15">
        <f>計算!AH1812</f>
        <v/>
      </c>
      <c r="C578" s="14">
        <f>計算!AG1812</f>
        <v/>
      </c>
      <c r="D578" s="14">
        <f>計算!AE1812</f>
        <v/>
      </c>
      <c r="E578" s="14">
        <f>計算!AF1812</f>
        <v/>
      </c>
      <c r="F578" s="14">
        <f>計算!AG1813</f>
        <v/>
      </c>
      <c r="G578" s="14">
        <f>計算!AG1814</f>
        <v/>
      </c>
      <c r="H578" s="14">
        <f>G578-F578</f>
        <v/>
      </c>
    </row>
    <row r="579">
      <c r="A579" s="14" t="n">
        <v>7260000</v>
      </c>
      <c r="B579" s="15">
        <f>計算!AH1815</f>
        <v/>
      </c>
      <c r="C579" s="14">
        <f>計算!AG1815</f>
        <v/>
      </c>
      <c r="D579" s="14">
        <f>計算!AE1815</f>
        <v/>
      </c>
      <c r="E579" s="14">
        <f>計算!AF1815</f>
        <v/>
      </c>
      <c r="F579" s="14">
        <f>計算!AG1816</f>
        <v/>
      </c>
      <c r="G579" s="14">
        <f>計算!AG1817</f>
        <v/>
      </c>
      <c r="H579" s="14">
        <f>G579-F579</f>
        <v/>
      </c>
    </row>
    <row r="580">
      <c r="A580" s="14" t="n">
        <v>7270000</v>
      </c>
      <c r="B580" s="15">
        <f>計算!AH1818</f>
        <v/>
      </c>
      <c r="C580" s="14">
        <f>計算!AG1818</f>
        <v/>
      </c>
      <c r="D580" s="14">
        <f>計算!AE1818</f>
        <v/>
      </c>
      <c r="E580" s="14">
        <f>計算!AF1818</f>
        <v/>
      </c>
      <c r="F580" s="14">
        <f>計算!AG1819</f>
        <v/>
      </c>
      <c r="G580" s="14">
        <f>計算!AG1820</f>
        <v/>
      </c>
      <c r="H580" s="14">
        <f>G580-F580</f>
        <v/>
      </c>
    </row>
    <row r="581">
      <c r="A581" s="14" t="n">
        <v>7280000</v>
      </c>
      <c r="B581" s="15">
        <f>計算!AH1821</f>
        <v/>
      </c>
      <c r="C581" s="14">
        <f>計算!AG1821</f>
        <v/>
      </c>
      <c r="D581" s="14">
        <f>計算!AE1821</f>
        <v/>
      </c>
      <c r="E581" s="14">
        <f>計算!AF1821</f>
        <v/>
      </c>
      <c r="F581" s="14">
        <f>計算!AG1822</f>
        <v/>
      </c>
      <c r="G581" s="14">
        <f>計算!AG1823</f>
        <v/>
      </c>
      <c r="H581" s="14">
        <f>G581-F581</f>
        <v/>
      </c>
    </row>
    <row r="582">
      <c r="A582" s="14" t="n">
        <v>7290000</v>
      </c>
      <c r="B582" s="15">
        <f>計算!AH1824</f>
        <v/>
      </c>
      <c r="C582" s="14">
        <f>計算!AG1824</f>
        <v/>
      </c>
      <c r="D582" s="14">
        <f>計算!AE1824</f>
        <v/>
      </c>
      <c r="E582" s="14">
        <f>計算!AF1824</f>
        <v/>
      </c>
      <c r="F582" s="14">
        <f>計算!AG1825</f>
        <v/>
      </c>
      <c r="G582" s="14">
        <f>計算!AG1826</f>
        <v/>
      </c>
      <c r="H582" s="14">
        <f>G582-F582</f>
        <v/>
      </c>
    </row>
    <row r="583">
      <c r="A583" s="14" t="n">
        <v>7300000</v>
      </c>
      <c r="B583" s="15">
        <f>計算!AH1827</f>
        <v/>
      </c>
      <c r="C583" s="14">
        <f>計算!AG1827</f>
        <v/>
      </c>
      <c r="D583" s="14">
        <f>計算!AE1827</f>
        <v/>
      </c>
      <c r="E583" s="14">
        <f>計算!AF1827</f>
        <v/>
      </c>
      <c r="F583" s="14">
        <f>計算!AG1828</f>
        <v/>
      </c>
      <c r="G583" s="14">
        <f>計算!AG1829</f>
        <v/>
      </c>
      <c r="H583" s="14">
        <f>G583-F583</f>
        <v/>
      </c>
    </row>
    <row r="584">
      <c r="A584" s="14" t="n">
        <v>7310000</v>
      </c>
      <c r="B584" s="15">
        <f>計算!AH1830</f>
        <v/>
      </c>
      <c r="C584" s="14">
        <f>計算!AG1830</f>
        <v/>
      </c>
      <c r="D584" s="14">
        <f>計算!AE1830</f>
        <v/>
      </c>
      <c r="E584" s="14">
        <f>計算!AF1830</f>
        <v/>
      </c>
      <c r="F584" s="14">
        <f>計算!AG1831</f>
        <v/>
      </c>
      <c r="G584" s="14">
        <f>計算!AG1832</f>
        <v/>
      </c>
      <c r="H584" s="14">
        <f>G584-F584</f>
        <v/>
      </c>
    </row>
    <row r="585">
      <c r="A585" s="14" t="n">
        <v>7320000</v>
      </c>
      <c r="B585" s="15">
        <f>計算!AH1833</f>
        <v/>
      </c>
      <c r="C585" s="14">
        <f>計算!AG1833</f>
        <v/>
      </c>
      <c r="D585" s="14">
        <f>計算!AE1833</f>
        <v/>
      </c>
      <c r="E585" s="14">
        <f>計算!AF1833</f>
        <v/>
      </c>
      <c r="F585" s="14">
        <f>計算!AG1834</f>
        <v/>
      </c>
      <c r="G585" s="14">
        <f>計算!AG1835</f>
        <v/>
      </c>
      <c r="H585" s="14">
        <f>G585-F585</f>
        <v/>
      </c>
    </row>
    <row r="586">
      <c r="A586" s="14" t="n">
        <v>7330000</v>
      </c>
      <c r="B586" s="15">
        <f>計算!AH1836</f>
        <v/>
      </c>
      <c r="C586" s="14">
        <f>計算!AG1836</f>
        <v/>
      </c>
      <c r="D586" s="14">
        <f>計算!AE1836</f>
        <v/>
      </c>
      <c r="E586" s="14">
        <f>計算!AF1836</f>
        <v/>
      </c>
      <c r="F586" s="14">
        <f>計算!AG1837</f>
        <v/>
      </c>
      <c r="G586" s="14">
        <f>計算!AG1838</f>
        <v/>
      </c>
      <c r="H586" s="14">
        <f>G586-F586</f>
        <v/>
      </c>
    </row>
    <row r="587">
      <c r="A587" s="14" t="n">
        <v>7340000</v>
      </c>
      <c r="B587" s="15">
        <f>計算!AH1839</f>
        <v/>
      </c>
      <c r="C587" s="14">
        <f>計算!AG1839</f>
        <v/>
      </c>
      <c r="D587" s="14">
        <f>計算!AE1839</f>
        <v/>
      </c>
      <c r="E587" s="14">
        <f>計算!AF1839</f>
        <v/>
      </c>
      <c r="F587" s="14">
        <f>計算!AG1840</f>
        <v/>
      </c>
      <c r="G587" s="14">
        <f>計算!AG1841</f>
        <v/>
      </c>
      <c r="H587" s="14">
        <f>G587-F587</f>
        <v/>
      </c>
    </row>
    <row r="588">
      <c r="A588" s="14" t="n">
        <v>7350000</v>
      </c>
      <c r="B588" s="15">
        <f>計算!AH1842</f>
        <v/>
      </c>
      <c r="C588" s="14">
        <f>計算!AG1842</f>
        <v/>
      </c>
      <c r="D588" s="14">
        <f>計算!AE1842</f>
        <v/>
      </c>
      <c r="E588" s="14">
        <f>計算!AF1842</f>
        <v/>
      </c>
      <c r="F588" s="14">
        <f>計算!AG1843</f>
        <v/>
      </c>
      <c r="G588" s="14">
        <f>計算!AG1844</f>
        <v/>
      </c>
      <c r="H588" s="14">
        <f>G588-F588</f>
        <v/>
      </c>
    </row>
    <row r="589">
      <c r="A589" s="14" t="n">
        <v>7360000</v>
      </c>
      <c r="B589" s="15">
        <f>計算!AH1845</f>
        <v/>
      </c>
      <c r="C589" s="14">
        <f>計算!AG1845</f>
        <v/>
      </c>
      <c r="D589" s="14">
        <f>計算!AE1845</f>
        <v/>
      </c>
      <c r="E589" s="14">
        <f>計算!AF1845</f>
        <v/>
      </c>
      <c r="F589" s="14">
        <f>計算!AG1846</f>
        <v/>
      </c>
      <c r="G589" s="14">
        <f>計算!AG1847</f>
        <v/>
      </c>
      <c r="H589" s="14">
        <f>G589-F589</f>
        <v/>
      </c>
    </row>
    <row r="590">
      <c r="A590" s="14" t="n">
        <v>7370000</v>
      </c>
      <c r="B590" s="15">
        <f>計算!AH1848</f>
        <v/>
      </c>
      <c r="C590" s="14">
        <f>計算!AG1848</f>
        <v/>
      </c>
      <c r="D590" s="14">
        <f>計算!AE1848</f>
        <v/>
      </c>
      <c r="E590" s="14">
        <f>計算!AF1848</f>
        <v/>
      </c>
      <c r="F590" s="14">
        <f>計算!AG1849</f>
        <v/>
      </c>
      <c r="G590" s="14">
        <f>計算!AG1850</f>
        <v/>
      </c>
      <c r="H590" s="14">
        <f>G590-F590</f>
        <v/>
      </c>
    </row>
    <row r="591">
      <c r="A591" s="14" t="n">
        <v>7380000</v>
      </c>
      <c r="B591" s="15">
        <f>計算!AH1851</f>
        <v/>
      </c>
      <c r="C591" s="14">
        <f>計算!AG1851</f>
        <v/>
      </c>
      <c r="D591" s="14">
        <f>計算!AE1851</f>
        <v/>
      </c>
      <c r="E591" s="14">
        <f>計算!AF1851</f>
        <v/>
      </c>
      <c r="F591" s="14">
        <f>計算!AG1852</f>
        <v/>
      </c>
      <c r="G591" s="14">
        <f>計算!AG1853</f>
        <v/>
      </c>
      <c r="H591" s="14">
        <f>G591-F591</f>
        <v/>
      </c>
    </row>
    <row r="592">
      <c r="A592" s="14" t="n">
        <v>7390000</v>
      </c>
      <c r="B592" s="15">
        <f>計算!AH1854</f>
        <v/>
      </c>
      <c r="C592" s="14">
        <f>計算!AG1854</f>
        <v/>
      </c>
      <c r="D592" s="14">
        <f>計算!AE1854</f>
        <v/>
      </c>
      <c r="E592" s="14">
        <f>計算!AF1854</f>
        <v/>
      </c>
      <c r="F592" s="14">
        <f>計算!AG1855</f>
        <v/>
      </c>
      <c r="G592" s="14">
        <f>計算!AG1856</f>
        <v/>
      </c>
      <c r="H592" s="14">
        <f>G592-F592</f>
        <v/>
      </c>
    </row>
    <row r="593">
      <c r="A593" s="14" t="n">
        <v>7400000</v>
      </c>
      <c r="B593" s="15">
        <f>計算!AH1857</f>
        <v/>
      </c>
      <c r="C593" s="14">
        <f>計算!AG1857</f>
        <v/>
      </c>
      <c r="D593" s="14">
        <f>計算!AE1857</f>
        <v/>
      </c>
      <c r="E593" s="14">
        <f>計算!AF1857</f>
        <v/>
      </c>
      <c r="F593" s="14">
        <f>計算!AG1858</f>
        <v/>
      </c>
      <c r="G593" s="14">
        <f>計算!AG1859</f>
        <v/>
      </c>
      <c r="H593" s="14">
        <f>G593-F593</f>
        <v/>
      </c>
    </row>
    <row r="594">
      <c r="A594" s="14" t="n">
        <v>7410000</v>
      </c>
      <c r="B594" s="15">
        <f>計算!AH1860</f>
        <v/>
      </c>
      <c r="C594" s="14">
        <f>計算!AG1860</f>
        <v/>
      </c>
      <c r="D594" s="14">
        <f>計算!AE1860</f>
        <v/>
      </c>
      <c r="E594" s="14">
        <f>計算!AF1860</f>
        <v/>
      </c>
      <c r="F594" s="14">
        <f>計算!AG1861</f>
        <v/>
      </c>
      <c r="G594" s="14">
        <f>計算!AG1862</f>
        <v/>
      </c>
      <c r="H594" s="14">
        <f>G594-F594</f>
        <v/>
      </c>
    </row>
    <row r="595">
      <c r="A595" s="14" t="n">
        <v>7420000</v>
      </c>
      <c r="B595" s="15">
        <f>計算!AH1863</f>
        <v/>
      </c>
      <c r="C595" s="14">
        <f>計算!AG1863</f>
        <v/>
      </c>
      <c r="D595" s="14">
        <f>計算!AE1863</f>
        <v/>
      </c>
      <c r="E595" s="14">
        <f>計算!AF1863</f>
        <v/>
      </c>
      <c r="F595" s="14">
        <f>計算!AG1864</f>
        <v/>
      </c>
      <c r="G595" s="14">
        <f>計算!AG1865</f>
        <v/>
      </c>
      <c r="H595" s="14">
        <f>G595-F595</f>
        <v/>
      </c>
    </row>
    <row r="596">
      <c r="A596" s="14" t="n">
        <v>7430000</v>
      </c>
      <c r="B596" s="15">
        <f>計算!AH1866</f>
        <v/>
      </c>
      <c r="C596" s="14">
        <f>計算!AG1866</f>
        <v/>
      </c>
      <c r="D596" s="14">
        <f>計算!AE1866</f>
        <v/>
      </c>
      <c r="E596" s="14">
        <f>計算!AF1866</f>
        <v/>
      </c>
      <c r="F596" s="14">
        <f>計算!AG1867</f>
        <v/>
      </c>
      <c r="G596" s="14">
        <f>計算!AG1868</f>
        <v/>
      </c>
      <c r="H596" s="14">
        <f>G596-F596</f>
        <v/>
      </c>
    </row>
    <row r="597">
      <c r="A597" s="14" t="n">
        <v>7440000</v>
      </c>
      <c r="B597" s="15">
        <f>計算!AH1869</f>
        <v/>
      </c>
      <c r="C597" s="14">
        <f>計算!AG1869</f>
        <v/>
      </c>
      <c r="D597" s="14">
        <f>計算!AE1869</f>
        <v/>
      </c>
      <c r="E597" s="14">
        <f>計算!AF1869</f>
        <v/>
      </c>
      <c r="F597" s="14">
        <f>計算!AG1870</f>
        <v/>
      </c>
      <c r="G597" s="14">
        <f>計算!AG1871</f>
        <v/>
      </c>
      <c r="H597" s="14">
        <f>G597-F597</f>
        <v/>
      </c>
    </row>
    <row r="598">
      <c r="A598" s="14" t="n">
        <v>7450000</v>
      </c>
      <c r="B598" s="15">
        <f>計算!AH1872</f>
        <v/>
      </c>
      <c r="C598" s="14">
        <f>計算!AG1872</f>
        <v/>
      </c>
      <c r="D598" s="14">
        <f>計算!AE1872</f>
        <v/>
      </c>
      <c r="E598" s="14">
        <f>計算!AF1872</f>
        <v/>
      </c>
      <c r="F598" s="14">
        <f>計算!AG1873</f>
        <v/>
      </c>
      <c r="G598" s="14">
        <f>計算!AG1874</f>
        <v/>
      </c>
      <c r="H598" s="14">
        <f>G598-F598</f>
        <v/>
      </c>
    </row>
    <row r="599">
      <c r="A599" s="14" t="n">
        <v>7460000</v>
      </c>
      <c r="B599" s="15">
        <f>計算!AH1875</f>
        <v/>
      </c>
      <c r="C599" s="14">
        <f>計算!AG1875</f>
        <v/>
      </c>
      <c r="D599" s="14">
        <f>計算!AE1875</f>
        <v/>
      </c>
      <c r="E599" s="14">
        <f>計算!AF1875</f>
        <v/>
      </c>
      <c r="F599" s="14">
        <f>計算!AG1876</f>
        <v/>
      </c>
      <c r="G599" s="14">
        <f>計算!AG1877</f>
        <v/>
      </c>
      <c r="H599" s="14">
        <f>G599-F599</f>
        <v/>
      </c>
    </row>
    <row r="600">
      <c r="A600" s="14" t="n">
        <v>7470000</v>
      </c>
      <c r="B600" s="15">
        <f>計算!AH1878</f>
        <v/>
      </c>
      <c r="C600" s="14">
        <f>計算!AG1878</f>
        <v/>
      </c>
      <c r="D600" s="14">
        <f>計算!AE1878</f>
        <v/>
      </c>
      <c r="E600" s="14">
        <f>計算!AF1878</f>
        <v/>
      </c>
      <c r="F600" s="14">
        <f>計算!AG1879</f>
        <v/>
      </c>
      <c r="G600" s="14">
        <f>計算!AG1880</f>
        <v/>
      </c>
      <c r="H600" s="14">
        <f>G600-F600</f>
        <v/>
      </c>
    </row>
    <row r="601">
      <c r="A601" s="14" t="n">
        <v>7480000</v>
      </c>
      <c r="B601" s="15">
        <f>計算!AH1881</f>
        <v/>
      </c>
      <c r="C601" s="14">
        <f>計算!AG1881</f>
        <v/>
      </c>
      <c r="D601" s="14">
        <f>計算!AE1881</f>
        <v/>
      </c>
      <c r="E601" s="14">
        <f>計算!AF1881</f>
        <v/>
      </c>
      <c r="F601" s="14">
        <f>計算!AG1882</f>
        <v/>
      </c>
      <c r="G601" s="14">
        <f>計算!AG1883</f>
        <v/>
      </c>
      <c r="H601" s="14">
        <f>G601-F601</f>
        <v/>
      </c>
    </row>
    <row r="602">
      <c r="A602" s="14" t="n">
        <v>7490000</v>
      </c>
      <c r="B602" s="15">
        <f>計算!AH1884</f>
        <v/>
      </c>
      <c r="C602" s="14">
        <f>計算!AG1884</f>
        <v/>
      </c>
      <c r="D602" s="14">
        <f>計算!AE1884</f>
        <v/>
      </c>
      <c r="E602" s="14">
        <f>計算!AF1884</f>
        <v/>
      </c>
      <c r="F602" s="14">
        <f>計算!AG1885</f>
        <v/>
      </c>
      <c r="G602" s="14">
        <f>計算!AG1886</f>
        <v/>
      </c>
      <c r="H602" s="14">
        <f>G602-F602</f>
        <v/>
      </c>
    </row>
    <row r="603">
      <c r="A603" s="14" t="n">
        <v>7500000</v>
      </c>
      <c r="B603" s="15">
        <f>計算!AH1887</f>
        <v/>
      </c>
      <c r="C603" s="14">
        <f>計算!AG1887</f>
        <v/>
      </c>
      <c r="D603" s="14">
        <f>計算!AE1887</f>
        <v/>
      </c>
      <c r="E603" s="14">
        <f>計算!AF1887</f>
        <v/>
      </c>
      <c r="F603" s="14">
        <f>計算!AG1888</f>
        <v/>
      </c>
      <c r="G603" s="14">
        <f>計算!AG1889</f>
        <v/>
      </c>
      <c r="H603" s="14">
        <f>G603-F603</f>
        <v/>
      </c>
    </row>
    <row r="604">
      <c r="A604" s="14" t="n">
        <v>7510000</v>
      </c>
      <c r="B604" s="15">
        <f>計算!AH1890</f>
        <v/>
      </c>
      <c r="C604" s="14">
        <f>計算!AG1890</f>
        <v/>
      </c>
      <c r="D604" s="14">
        <f>計算!AE1890</f>
        <v/>
      </c>
      <c r="E604" s="14">
        <f>計算!AF1890</f>
        <v/>
      </c>
      <c r="F604" s="14">
        <f>計算!AG1891</f>
        <v/>
      </c>
      <c r="G604" s="14">
        <f>計算!AG1892</f>
        <v/>
      </c>
      <c r="H604" s="14">
        <f>G604-F604</f>
        <v/>
      </c>
    </row>
    <row r="605">
      <c r="A605" s="14" t="n">
        <v>7520000</v>
      </c>
      <c r="B605" s="15">
        <f>計算!AH1893</f>
        <v/>
      </c>
      <c r="C605" s="14">
        <f>計算!AG1893</f>
        <v/>
      </c>
      <c r="D605" s="14">
        <f>計算!AE1893</f>
        <v/>
      </c>
      <c r="E605" s="14">
        <f>計算!AF1893</f>
        <v/>
      </c>
      <c r="F605" s="14">
        <f>計算!AG1894</f>
        <v/>
      </c>
      <c r="G605" s="14">
        <f>計算!AG1895</f>
        <v/>
      </c>
      <c r="H605" s="14">
        <f>G605-F605</f>
        <v/>
      </c>
    </row>
    <row r="606">
      <c r="A606" s="14" t="n">
        <v>7530000</v>
      </c>
      <c r="B606" s="15">
        <f>計算!AH1896</f>
        <v/>
      </c>
      <c r="C606" s="14">
        <f>計算!AG1896</f>
        <v/>
      </c>
      <c r="D606" s="14">
        <f>計算!AE1896</f>
        <v/>
      </c>
      <c r="E606" s="14">
        <f>計算!AF1896</f>
        <v/>
      </c>
      <c r="F606" s="14">
        <f>計算!AG1897</f>
        <v/>
      </c>
      <c r="G606" s="14">
        <f>計算!AG1898</f>
        <v/>
      </c>
      <c r="H606" s="14">
        <f>G606-F606</f>
        <v/>
      </c>
    </row>
    <row r="607">
      <c r="A607" s="14" t="n">
        <v>7540000</v>
      </c>
      <c r="B607" s="15">
        <f>計算!AH1899</f>
        <v/>
      </c>
      <c r="C607" s="14">
        <f>計算!AG1899</f>
        <v/>
      </c>
      <c r="D607" s="14">
        <f>計算!AE1899</f>
        <v/>
      </c>
      <c r="E607" s="14">
        <f>計算!AF1899</f>
        <v/>
      </c>
      <c r="F607" s="14">
        <f>計算!AG1900</f>
        <v/>
      </c>
      <c r="G607" s="14">
        <f>計算!AG1901</f>
        <v/>
      </c>
      <c r="H607" s="14">
        <f>G607-F607</f>
        <v/>
      </c>
    </row>
    <row r="608">
      <c r="A608" s="14" t="n">
        <v>7550000</v>
      </c>
      <c r="B608" s="15">
        <f>計算!AH1902</f>
        <v/>
      </c>
      <c r="C608" s="14">
        <f>計算!AG1902</f>
        <v/>
      </c>
      <c r="D608" s="14">
        <f>計算!AE1902</f>
        <v/>
      </c>
      <c r="E608" s="14">
        <f>計算!AF1902</f>
        <v/>
      </c>
      <c r="F608" s="14">
        <f>計算!AG1903</f>
        <v/>
      </c>
      <c r="G608" s="14">
        <f>計算!AG1904</f>
        <v/>
      </c>
      <c r="H608" s="14">
        <f>G608-F608</f>
        <v/>
      </c>
    </row>
    <row r="609">
      <c r="A609" s="14" t="n">
        <v>7560000</v>
      </c>
      <c r="B609" s="15">
        <f>計算!AH1905</f>
        <v/>
      </c>
      <c r="C609" s="14">
        <f>計算!AG1905</f>
        <v/>
      </c>
      <c r="D609" s="14">
        <f>計算!AE1905</f>
        <v/>
      </c>
      <c r="E609" s="14">
        <f>計算!AF1905</f>
        <v/>
      </c>
      <c r="F609" s="14">
        <f>計算!AG1906</f>
        <v/>
      </c>
      <c r="G609" s="14">
        <f>計算!AG1907</f>
        <v/>
      </c>
      <c r="H609" s="14">
        <f>G609-F609</f>
        <v/>
      </c>
    </row>
    <row r="610">
      <c r="A610" s="14" t="n">
        <v>7570000</v>
      </c>
      <c r="B610" s="15">
        <f>計算!AH1908</f>
        <v/>
      </c>
      <c r="C610" s="14">
        <f>計算!AG1908</f>
        <v/>
      </c>
      <c r="D610" s="14">
        <f>計算!AE1908</f>
        <v/>
      </c>
      <c r="E610" s="14">
        <f>計算!AF1908</f>
        <v/>
      </c>
      <c r="F610" s="14">
        <f>計算!AG1909</f>
        <v/>
      </c>
      <c r="G610" s="14">
        <f>計算!AG1910</f>
        <v/>
      </c>
      <c r="H610" s="14">
        <f>G610-F610</f>
        <v/>
      </c>
    </row>
    <row r="611">
      <c r="A611" s="14" t="n">
        <v>7580000</v>
      </c>
      <c r="B611" s="15">
        <f>計算!AH1911</f>
        <v/>
      </c>
      <c r="C611" s="14">
        <f>計算!AG1911</f>
        <v/>
      </c>
      <c r="D611" s="14">
        <f>計算!AE1911</f>
        <v/>
      </c>
      <c r="E611" s="14">
        <f>計算!AF1911</f>
        <v/>
      </c>
      <c r="F611" s="14">
        <f>計算!AG1912</f>
        <v/>
      </c>
      <c r="G611" s="14">
        <f>計算!AG1913</f>
        <v/>
      </c>
      <c r="H611" s="14">
        <f>G611-F611</f>
        <v/>
      </c>
    </row>
    <row r="612">
      <c r="A612" s="14" t="n">
        <v>7590000</v>
      </c>
      <c r="B612" s="15">
        <f>計算!AH1914</f>
        <v/>
      </c>
      <c r="C612" s="14">
        <f>計算!AG1914</f>
        <v/>
      </c>
      <c r="D612" s="14">
        <f>計算!AE1914</f>
        <v/>
      </c>
      <c r="E612" s="14">
        <f>計算!AF1914</f>
        <v/>
      </c>
      <c r="F612" s="14">
        <f>計算!AG1915</f>
        <v/>
      </c>
      <c r="G612" s="14">
        <f>計算!AG1916</f>
        <v/>
      </c>
      <c r="H612" s="14">
        <f>G612-F612</f>
        <v/>
      </c>
    </row>
    <row r="613">
      <c r="A613" s="14" t="n">
        <v>7600000</v>
      </c>
      <c r="B613" s="15">
        <f>計算!AH1917</f>
        <v/>
      </c>
      <c r="C613" s="14">
        <f>計算!AG1917</f>
        <v/>
      </c>
      <c r="D613" s="14">
        <f>計算!AE1917</f>
        <v/>
      </c>
      <c r="E613" s="14">
        <f>計算!AF1917</f>
        <v/>
      </c>
      <c r="F613" s="14">
        <f>計算!AG1918</f>
        <v/>
      </c>
      <c r="G613" s="14">
        <f>計算!AG1919</f>
        <v/>
      </c>
      <c r="H613" s="14">
        <f>G613-F613</f>
        <v/>
      </c>
    </row>
    <row r="614">
      <c r="A614" s="14" t="n">
        <v>7610000</v>
      </c>
      <c r="B614" s="15">
        <f>計算!AH1920</f>
        <v/>
      </c>
      <c r="C614" s="14">
        <f>計算!AG1920</f>
        <v/>
      </c>
      <c r="D614" s="14">
        <f>計算!AE1920</f>
        <v/>
      </c>
      <c r="E614" s="14">
        <f>計算!AF1920</f>
        <v/>
      </c>
      <c r="F614" s="14">
        <f>計算!AG1921</f>
        <v/>
      </c>
      <c r="G614" s="14">
        <f>計算!AG1922</f>
        <v/>
      </c>
      <c r="H614" s="14">
        <f>G614-F614</f>
        <v/>
      </c>
    </row>
    <row r="615">
      <c r="A615" s="14" t="n">
        <v>7620000</v>
      </c>
      <c r="B615" s="15">
        <f>計算!AH1923</f>
        <v/>
      </c>
      <c r="C615" s="14">
        <f>計算!AG1923</f>
        <v/>
      </c>
      <c r="D615" s="14">
        <f>計算!AE1923</f>
        <v/>
      </c>
      <c r="E615" s="14">
        <f>計算!AF1923</f>
        <v/>
      </c>
      <c r="F615" s="14">
        <f>計算!AG1924</f>
        <v/>
      </c>
      <c r="G615" s="14">
        <f>計算!AG1925</f>
        <v/>
      </c>
      <c r="H615" s="14">
        <f>G615-F615</f>
        <v/>
      </c>
    </row>
    <row r="616">
      <c r="A616" s="14" t="n">
        <v>7630000</v>
      </c>
      <c r="B616" s="15">
        <f>計算!AH1926</f>
        <v/>
      </c>
      <c r="C616" s="14">
        <f>計算!AG1926</f>
        <v/>
      </c>
      <c r="D616" s="14">
        <f>計算!AE1926</f>
        <v/>
      </c>
      <c r="E616" s="14">
        <f>計算!AF1926</f>
        <v/>
      </c>
      <c r="F616" s="14">
        <f>計算!AG1927</f>
        <v/>
      </c>
      <c r="G616" s="14">
        <f>計算!AG1928</f>
        <v/>
      </c>
      <c r="H616" s="14">
        <f>G616-F616</f>
        <v/>
      </c>
    </row>
    <row r="617">
      <c r="A617" s="14" t="n">
        <v>7640000</v>
      </c>
      <c r="B617" s="15">
        <f>計算!AH1929</f>
        <v/>
      </c>
      <c r="C617" s="14">
        <f>計算!AG1929</f>
        <v/>
      </c>
      <c r="D617" s="14">
        <f>計算!AE1929</f>
        <v/>
      </c>
      <c r="E617" s="14">
        <f>計算!AF1929</f>
        <v/>
      </c>
      <c r="F617" s="14">
        <f>計算!AG1930</f>
        <v/>
      </c>
      <c r="G617" s="14">
        <f>計算!AG1931</f>
        <v/>
      </c>
      <c r="H617" s="14">
        <f>G617-F617</f>
        <v/>
      </c>
    </row>
    <row r="618">
      <c r="A618" s="14" t="n">
        <v>7650000</v>
      </c>
      <c r="B618" s="15">
        <f>計算!AH1932</f>
        <v/>
      </c>
      <c r="C618" s="14">
        <f>計算!AG1932</f>
        <v/>
      </c>
      <c r="D618" s="14">
        <f>計算!AE1932</f>
        <v/>
      </c>
      <c r="E618" s="14">
        <f>計算!AF1932</f>
        <v/>
      </c>
      <c r="F618" s="14">
        <f>計算!AG1933</f>
        <v/>
      </c>
      <c r="G618" s="14">
        <f>計算!AG1934</f>
        <v/>
      </c>
      <c r="H618" s="14">
        <f>G618-F618</f>
        <v/>
      </c>
    </row>
    <row r="619">
      <c r="A619" s="14" t="n">
        <v>7660000</v>
      </c>
      <c r="B619" s="15">
        <f>計算!AH1935</f>
        <v/>
      </c>
      <c r="C619" s="14">
        <f>計算!AG1935</f>
        <v/>
      </c>
      <c r="D619" s="14">
        <f>計算!AE1935</f>
        <v/>
      </c>
      <c r="E619" s="14">
        <f>計算!AF1935</f>
        <v/>
      </c>
      <c r="F619" s="14">
        <f>計算!AG1936</f>
        <v/>
      </c>
      <c r="G619" s="14">
        <f>計算!AG1937</f>
        <v/>
      </c>
      <c r="H619" s="14">
        <f>G619-F619</f>
        <v/>
      </c>
    </row>
    <row r="620">
      <c r="A620" s="14" t="n">
        <v>7670000</v>
      </c>
      <c r="B620" s="15">
        <f>計算!AH1938</f>
        <v/>
      </c>
      <c r="C620" s="14">
        <f>計算!AG1938</f>
        <v/>
      </c>
      <c r="D620" s="14">
        <f>計算!AE1938</f>
        <v/>
      </c>
      <c r="E620" s="14">
        <f>計算!AF1938</f>
        <v/>
      </c>
      <c r="F620" s="14">
        <f>計算!AG1939</f>
        <v/>
      </c>
      <c r="G620" s="14">
        <f>計算!AG1940</f>
        <v/>
      </c>
      <c r="H620" s="14">
        <f>G620-F620</f>
        <v/>
      </c>
    </row>
    <row r="621">
      <c r="A621" s="14" t="n">
        <v>7680000</v>
      </c>
      <c r="B621" s="15">
        <f>計算!AH1941</f>
        <v/>
      </c>
      <c r="C621" s="14">
        <f>計算!AG1941</f>
        <v/>
      </c>
      <c r="D621" s="14">
        <f>計算!AE1941</f>
        <v/>
      </c>
      <c r="E621" s="14">
        <f>計算!AF1941</f>
        <v/>
      </c>
      <c r="F621" s="14">
        <f>計算!AG1942</f>
        <v/>
      </c>
      <c r="G621" s="14">
        <f>計算!AG1943</f>
        <v/>
      </c>
      <c r="H621" s="14">
        <f>G621-F621</f>
        <v/>
      </c>
    </row>
    <row r="622">
      <c r="A622" s="14" t="n">
        <v>7690000</v>
      </c>
      <c r="B622" s="15">
        <f>計算!AH1944</f>
        <v/>
      </c>
      <c r="C622" s="14">
        <f>計算!AG1944</f>
        <v/>
      </c>
      <c r="D622" s="14">
        <f>計算!AE1944</f>
        <v/>
      </c>
      <c r="E622" s="14">
        <f>計算!AF1944</f>
        <v/>
      </c>
      <c r="F622" s="14">
        <f>計算!AG1945</f>
        <v/>
      </c>
      <c r="G622" s="14">
        <f>計算!AG1946</f>
        <v/>
      </c>
      <c r="H622" s="14">
        <f>G622-F622</f>
        <v/>
      </c>
    </row>
    <row r="623">
      <c r="A623" s="14" t="n">
        <v>7700000</v>
      </c>
      <c r="B623" s="15">
        <f>計算!AH1947</f>
        <v/>
      </c>
      <c r="C623" s="14">
        <f>計算!AG1947</f>
        <v/>
      </c>
      <c r="D623" s="14">
        <f>計算!AE1947</f>
        <v/>
      </c>
      <c r="E623" s="14">
        <f>計算!AF1947</f>
        <v/>
      </c>
      <c r="F623" s="14">
        <f>計算!AG1948</f>
        <v/>
      </c>
      <c r="G623" s="14">
        <f>計算!AG1949</f>
        <v/>
      </c>
      <c r="H623" s="14">
        <f>G623-F623</f>
        <v/>
      </c>
    </row>
    <row r="624">
      <c r="A624" s="14" t="n">
        <v>7710000</v>
      </c>
      <c r="B624" s="15">
        <f>計算!AH1950</f>
        <v/>
      </c>
      <c r="C624" s="14">
        <f>計算!AG1950</f>
        <v/>
      </c>
      <c r="D624" s="14">
        <f>計算!AE1950</f>
        <v/>
      </c>
      <c r="E624" s="14">
        <f>計算!AF1950</f>
        <v/>
      </c>
      <c r="F624" s="14">
        <f>計算!AG1951</f>
        <v/>
      </c>
      <c r="G624" s="14">
        <f>計算!AG1952</f>
        <v/>
      </c>
      <c r="H624" s="14">
        <f>G624-F624</f>
        <v/>
      </c>
    </row>
    <row r="625">
      <c r="A625" s="14" t="n">
        <v>7720000</v>
      </c>
      <c r="B625" s="15">
        <f>計算!AH1953</f>
        <v/>
      </c>
      <c r="C625" s="14">
        <f>計算!AG1953</f>
        <v/>
      </c>
      <c r="D625" s="14">
        <f>計算!AE1953</f>
        <v/>
      </c>
      <c r="E625" s="14">
        <f>計算!AF1953</f>
        <v/>
      </c>
      <c r="F625" s="14">
        <f>計算!AG1954</f>
        <v/>
      </c>
      <c r="G625" s="14">
        <f>計算!AG1955</f>
        <v/>
      </c>
      <c r="H625" s="14">
        <f>G625-F625</f>
        <v/>
      </c>
    </row>
    <row r="626">
      <c r="A626" s="14" t="n">
        <v>7730000</v>
      </c>
      <c r="B626" s="15">
        <f>計算!AH1956</f>
        <v/>
      </c>
      <c r="C626" s="14">
        <f>計算!AG1956</f>
        <v/>
      </c>
      <c r="D626" s="14">
        <f>計算!AE1956</f>
        <v/>
      </c>
      <c r="E626" s="14">
        <f>計算!AF1956</f>
        <v/>
      </c>
      <c r="F626" s="14">
        <f>計算!AG1957</f>
        <v/>
      </c>
      <c r="G626" s="14">
        <f>計算!AG1958</f>
        <v/>
      </c>
      <c r="H626" s="14">
        <f>G626-F626</f>
        <v/>
      </c>
    </row>
    <row r="627">
      <c r="A627" s="14" t="n">
        <v>7740000</v>
      </c>
      <c r="B627" s="15">
        <f>計算!AH1959</f>
        <v/>
      </c>
      <c r="C627" s="14">
        <f>計算!AG1959</f>
        <v/>
      </c>
      <c r="D627" s="14">
        <f>計算!AE1959</f>
        <v/>
      </c>
      <c r="E627" s="14">
        <f>計算!AF1959</f>
        <v/>
      </c>
      <c r="F627" s="14">
        <f>計算!AG1960</f>
        <v/>
      </c>
      <c r="G627" s="14">
        <f>計算!AG1961</f>
        <v/>
      </c>
      <c r="H627" s="14">
        <f>G627-F627</f>
        <v/>
      </c>
    </row>
    <row r="628">
      <c r="A628" s="14" t="n">
        <v>7750000</v>
      </c>
      <c r="B628" s="15">
        <f>計算!AH1962</f>
        <v/>
      </c>
      <c r="C628" s="14">
        <f>計算!AG1962</f>
        <v/>
      </c>
      <c r="D628" s="14">
        <f>計算!AE1962</f>
        <v/>
      </c>
      <c r="E628" s="14">
        <f>計算!AF1962</f>
        <v/>
      </c>
      <c r="F628" s="14">
        <f>計算!AG1963</f>
        <v/>
      </c>
      <c r="G628" s="14">
        <f>計算!AG1964</f>
        <v/>
      </c>
      <c r="H628" s="14">
        <f>G628-F628</f>
        <v/>
      </c>
    </row>
    <row r="629">
      <c r="A629" s="14" t="n">
        <v>7760000</v>
      </c>
      <c r="B629" s="15">
        <f>計算!AH1965</f>
        <v/>
      </c>
      <c r="C629" s="14">
        <f>計算!AG1965</f>
        <v/>
      </c>
      <c r="D629" s="14">
        <f>計算!AE1965</f>
        <v/>
      </c>
      <c r="E629" s="14">
        <f>計算!AF1965</f>
        <v/>
      </c>
      <c r="F629" s="14">
        <f>計算!AG1966</f>
        <v/>
      </c>
      <c r="G629" s="14">
        <f>計算!AG1967</f>
        <v/>
      </c>
      <c r="H629" s="14">
        <f>G629-F629</f>
        <v/>
      </c>
    </row>
    <row r="630">
      <c r="A630" s="14" t="n">
        <v>7770000</v>
      </c>
      <c r="B630" s="15">
        <f>計算!AH1968</f>
        <v/>
      </c>
      <c r="C630" s="14">
        <f>計算!AG1968</f>
        <v/>
      </c>
      <c r="D630" s="14">
        <f>計算!AE1968</f>
        <v/>
      </c>
      <c r="E630" s="14">
        <f>計算!AF1968</f>
        <v/>
      </c>
      <c r="F630" s="14">
        <f>計算!AG1969</f>
        <v/>
      </c>
      <c r="G630" s="14">
        <f>計算!AG1970</f>
        <v/>
      </c>
      <c r="H630" s="14">
        <f>G630-F630</f>
        <v/>
      </c>
    </row>
    <row r="631">
      <c r="A631" s="14" t="n">
        <v>7780000</v>
      </c>
      <c r="B631" s="15">
        <f>計算!AH1971</f>
        <v/>
      </c>
      <c r="C631" s="14">
        <f>計算!AG1971</f>
        <v/>
      </c>
      <c r="D631" s="14">
        <f>計算!AE1971</f>
        <v/>
      </c>
      <c r="E631" s="14">
        <f>計算!AF1971</f>
        <v/>
      </c>
      <c r="F631" s="14">
        <f>計算!AG1972</f>
        <v/>
      </c>
      <c r="G631" s="14">
        <f>計算!AG1973</f>
        <v/>
      </c>
      <c r="H631" s="14">
        <f>G631-F631</f>
        <v/>
      </c>
    </row>
    <row r="632">
      <c r="A632" s="14" t="n">
        <v>7790000</v>
      </c>
      <c r="B632" s="15">
        <f>計算!AH1974</f>
        <v/>
      </c>
      <c r="C632" s="14">
        <f>計算!AG1974</f>
        <v/>
      </c>
      <c r="D632" s="14">
        <f>計算!AE1974</f>
        <v/>
      </c>
      <c r="E632" s="14">
        <f>計算!AF1974</f>
        <v/>
      </c>
      <c r="F632" s="14">
        <f>計算!AG1975</f>
        <v/>
      </c>
      <c r="G632" s="14">
        <f>計算!AG1976</f>
        <v/>
      </c>
      <c r="H632" s="14">
        <f>G632-F632</f>
        <v/>
      </c>
    </row>
    <row r="633">
      <c r="A633" s="14" t="n">
        <v>7800000</v>
      </c>
      <c r="B633" s="15">
        <f>計算!AH1977</f>
        <v/>
      </c>
      <c r="C633" s="14">
        <f>計算!AG1977</f>
        <v/>
      </c>
      <c r="D633" s="14">
        <f>計算!AE1977</f>
        <v/>
      </c>
      <c r="E633" s="14">
        <f>計算!AF1977</f>
        <v/>
      </c>
      <c r="F633" s="14">
        <f>計算!AG1978</f>
        <v/>
      </c>
      <c r="G633" s="14">
        <f>計算!AG1979</f>
        <v/>
      </c>
      <c r="H633" s="14">
        <f>G633-F633</f>
        <v/>
      </c>
    </row>
    <row r="634">
      <c r="A634" s="14" t="n">
        <v>7810000</v>
      </c>
      <c r="B634" s="15">
        <f>計算!AH1980</f>
        <v/>
      </c>
      <c r="C634" s="14">
        <f>計算!AG1980</f>
        <v/>
      </c>
      <c r="D634" s="14">
        <f>計算!AE1980</f>
        <v/>
      </c>
      <c r="E634" s="14">
        <f>計算!AF1980</f>
        <v/>
      </c>
      <c r="F634" s="14">
        <f>計算!AG1981</f>
        <v/>
      </c>
      <c r="G634" s="14">
        <f>計算!AG1982</f>
        <v/>
      </c>
      <c r="H634" s="14">
        <f>G634-F634</f>
        <v/>
      </c>
    </row>
    <row r="635">
      <c r="A635" s="14" t="n">
        <v>7820000</v>
      </c>
      <c r="B635" s="15">
        <f>計算!AH1983</f>
        <v/>
      </c>
      <c r="C635" s="14">
        <f>計算!AG1983</f>
        <v/>
      </c>
      <c r="D635" s="14">
        <f>計算!AE1983</f>
        <v/>
      </c>
      <c r="E635" s="14">
        <f>計算!AF1983</f>
        <v/>
      </c>
      <c r="F635" s="14">
        <f>計算!AG1984</f>
        <v/>
      </c>
      <c r="G635" s="14">
        <f>計算!AG1985</f>
        <v/>
      </c>
      <c r="H635" s="14">
        <f>G635-F635</f>
        <v/>
      </c>
    </row>
    <row r="636">
      <c r="A636" s="14" t="n">
        <v>7830000</v>
      </c>
      <c r="B636" s="15">
        <f>計算!AH1986</f>
        <v/>
      </c>
      <c r="C636" s="14">
        <f>計算!AG1986</f>
        <v/>
      </c>
      <c r="D636" s="14">
        <f>計算!AE1986</f>
        <v/>
      </c>
      <c r="E636" s="14">
        <f>計算!AF1986</f>
        <v/>
      </c>
      <c r="F636" s="14">
        <f>計算!AG1987</f>
        <v/>
      </c>
      <c r="G636" s="14">
        <f>計算!AG1988</f>
        <v/>
      </c>
      <c r="H636" s="14">
        <f>G636-F636</f>
        <v/>
      </c>
    </row>
    <row r="637">
      <c r="A637" s="14" t="n">
        <v>7840000</v>
      </c>
      <c r="B637" s="15">
        <f>計算!AH1989</f>
        <v/>
      </c>
      <c r="C637" s="14">
        <f>計算!AG1989</f>
        <v/>
      </c>
      <c r="D637" s="14">
        <f>計算!AE1989</f>
        <v/>
      </c>
      <c r="E637" s="14">
        <f>計算!AF1989</f>
        <v/>
      </c>
      <c r="F637" s="14">
        <f>計算!AG1990</f>
        <v/>
      </c>
      <c r="G637" s="14">
        <f>計算!AG1991</f>
        <v/>
      </c>
      <c r="H637" s="14">
        <f>G637-F637</f>
        <v/>
      </c>
    </row>
    <row r="638">
      <c r="A638" s="14" t="n">
        <v>7850000</v>
      </c>
      <c r="B638" s="15">
        <f>計算!AH1992</f>
        <v/>
      </c>
      <c r="C638" s="14">
        <f>計算!AG1992</f>
        <v/>
      </c>
      <c r="D638" s="14">
        <f>計算!AE1992</f>
        <v/>
      </c>
      <c r="E638" s="14">
        <f>計算!AF1992</f>
        <v/>
      </c>
      <c r="F638" s="14">
        <f>計算!AG1993</f>
        <v/>
      </c>
      <c r="G638" s="14">
        <f>計算!AG1994</f>
        <v/>
      </c>
      <c r="H638" s="14">
        <f>G638-F638</f>
        <v/>
      </c>
    </row>
    <row r="639">
      <c r="A639" s="14" t="n">
        <v>7860000</v>
      </c>
      <c r="B639" s="15">
        <f>計算!AH1995</f>
        <v/>
      </c>
      <c r="C639" s="14">
        <f>計算!AG1995</f>
        <v/>
      </c>
      <c r="D639" s="14">
        <f>計算!AE1995</f>
        <v/>
      </c>
      <c r="E639" s="14">
        <f>計算!AF1995</f>
        <v/>
      </c>
      <c r="F639" s="14">
        <f>計算!AG1996</f>
        <v/>
      </c>
      <c r="G639" s="14">
        <f>計算!AG1997</f>
        <v/>
      </c>
      <c r="H639" s="14">
        <f>G639-F639</f>
        <v/>
      </c>
    </row>
    <row r="640">
      <c r="A640" s="14" t="n">
        <v>7870000</v>
      </c>
      <c r="B640" s="15">
        <f>計算!AH1998</f>
        <v/>
      </c>
      <c r="C640" s="14">
        <f>計算!AG1998</f>
        <v/>
      </c>
      <c r="D640" s="14">
        <f>計算!AE1998</f>
        <v/>
      </c>
      <c r="E640" s="14">
        <f>計算!AF1998</f>
        <v/>
      </c>
      <c r="F640" s="14">
        <f>計算!AG1999</f>
        <v/>
      </c>
      <c r="G640" s="14">
        <f>計算!AG2000</f>
        <v/>
      </c>
      <c r="H640" s="14">
        <f>G640-F640</f>
        <v/>
      </c>
    </row>
    <row r="641">
      <c r="A641" s="14" t="n">
        <v>7880000</v>
      </c>
      <c r="B641" s="15">
        <f>計算!AH2001</f>
        <v/>
      </c>
      <c r="C641" s="14">
        <f>計算!AG2001</f>
        <v/>
      </c>
      <c r="D641" s="14">
        <f>計算!AE2001</f>
        <v/>
      </c>
      <c r="E641" s="14">
        <f>計算!AF2001</f>
        <v/>
      </c>
      <c r="F641" s="14">
        <f>計算!AG2002</f>
        <v/>
      </c>
      <c r="G641" s="14">
        <f>計算!AG2003</f>
        <v/>
      </c>
      <c r="H641" s="14">
        <f>G641-F641</f>
        <v/>
      </c>
    </row>
    <row r="642">
      <c r="A642" s="14" t="n">
        <v>7890000</v>
      </c>
      <c r="B642" s="15">
        <f>計算!AH2004</f>
        <v/>
      </c>
      <c r="C642" s="14">
        <f>計算!AG2004</f>
        <v/>
      </c>
      <c r="D642" s="14">
        <f>計算!AE2004</f>
        <v/>
      </c>
      <c r="E642" s="14">
        <f>計算!AF2004</f>
        <v/>
      </c>
      <c r="F642" s="14">
        <f>計算!AG2005</f>
        <v/>
      </c>
      <c r="G642" s="14">
        <f>計算!AG2006</f>
        <v/>
      </c>
      <c r="H642" s="14">
        <f>G642-F642</f>
        <v/>
      </c>
    </row>
    <row r="643">
      <c r="A643" s="14" t="n">
        <v>7900000</v>
      </c>
      <c r="B643" s="15">
        <f>計算!AH2007</f>
        <v/>
      </c>
      <c r="C643" s="14">
        <f>計算!AG2007</f>
        <v/>
      </c>
      <c r="D643" s="14">
        <f>計算!AE2007</f>
        <v/>
      </c>
      <c r="E643" s="14">
        <f>計算!AF2007</f>
        <v/>
      </c>
      <c r="F643" s="14">
        <f>計算!AG2008</f>
        <v/>
      </c>
      <c r="G643" s="14">
        <f>計算!AG2009</f>
        <v/>
      </c>
      <c r="H643" s="14">
        <f>G643-F643</f>
        <v/>
      </c>
    </row>
    <row r="644">
      <c r="A644" s="14" t="n">
        <v>7910000</v>
      </c>
      <c r="B644" s="15">
        <f>計算!AH2010</f>
        <v/>
      </c>
      <c r="C644" s="14">
        <f>計算!AG2010</f>
        <v/>
      </c>
      <c r="D644" s="14">
        <f>計算!AE2010</f>
        <v/>
      </c>
      <c r="E644" s="14">
        <f>計算!AF2010</f>
        <v/>
      </c>
      <c r="F644" s="14">
        <f>計算!AG2011</f>
        <v/>
      </c>
      <c r="G644" s="14">
        <f>計算!AG2012</f>
        <v/>
      </c>
      <c r="H644" s="14">
        <f>G644-F644</f>
        <v/>
      </c>
    </row>
    <row r="645">
      <c r="A645" s="14" t="n">
        <v>7920000</v>
      </c>
      <c r="B645" s="15">
        <f>計算!AH2013</f>
        <v/>
      </c>
      <c r="C645" s="14">
        <f>計算!AG2013</f>
        <v/>
      </c>
      <c r="D645" s="14">
        <f>計算!AE2013</f>
        <v/>
      </c>
      <c r="E645" s="14">
        <f>計算!AF2013</f>
        <v/>
      </c>
      <c r="F645" s="14">
        <f>計算!AG2014</f>
        <v/>
      </c>
      <c r="G645" s="14">
        <f>計算!AG2015</f>
        <v/>
      </c>
      <c r="H645" s="14">
        <f>G645-F645</f>
        <v/>
      </c>
    </row>
    <row r="646">
      <c r="A646" s="14" t="n">
        <v>7930000</v>
      </c>
      <c r="B646" s="15">
        <f>計算!AH2016</f>
        <v/>
      </c>
      <c r="C646" s="14">
        <f>計算!AG2016</f>
        <v/>
      </c>
      <c r="D646" s="14">
        <f>計算!AE2016</f>
        <v/>
      </c>
      <c r="E646" s="14">
        <f>計算!AF2016</f>
        <v/>
      </c>
      <c r="F646" s="14">
        <f>計算!AG2017</f>
        <v/>
      </c>
      <c r="G646" s="14">
        <f>計算!AG2018</f>
        <v/>
      </c>
      <c r="H646" s="14">
        <f>G646-F646</f>
        <v/>
      </c>
    </row>
    <row r="647">
      <c r="A647" s="14" t="n">
        <v>7940000</v>
      </c>
      <c r="B647" s="15">
        <f>計算!AH2019</f>
        <v/>
      </c>
      <c r="C647" s="14">
        <f>計算!AG2019</f>
        <v/>
      </c>
      <c r="D647" s="14">
        <f>計算!AE2019</f>
        <v/>
      </c>
      <c r="E647" s="14">
        <f>計算!AF2019</f>
        <v/>
      </c>
      <c r="F647" s="14">
        <f>計算!AG2020</f>
        <v/>
      </c>
      <c r="G647" s="14">
        <f>計算!AG2021</f>
        <v/>
      </c>
      <c r="H647" s="14">
        <f>G647-F647</f>
        <v/>
      </c>
    </row>
    <row r="648">
      <c r="A648" s="14" t="n">
        <v>7950000</v>
      </c>
      <c r="B648" s="15">
        <f>計算!AH2022</f>
        <v/>
      </c>
      <c r="C648" s="14">
        <f>計算!AG2022</f>
        <v/>
      </c>
      <c r="D648" s="14">
        <f>計算!AE2022</f>
        <v/>
      </c>
      <c r="E648" s="14">
        <f>計算!AF2022</f>
        <v/>
      </c>
      <c r="F648" s="14">
        <f>計算!AG2023</f>
        <v/>
      </c>
      <c r="G648" s="14">
        <f>計算!AG2024</f>
        <v/>
      </c>
      <c r="H648" s="14">
        <f>G648-F648</f>
        <v/>
      </c>
    </row>
    <row r="649">
      <c r="A649" s="14" t="n">
        <v>7960000</v>
      </c>
      <c r="B649" s="15">
        <f>計算!AH2025</f>
        <v/>
      </c>
      <c r="C649" s="14">
        <f>計算!AG2025</f>
        <v/>
      </c>
      <c r="D649" s="14">
        <f>計算!AE2025</f>
        <v/>
      </c>
      <c r="E649" s="14">
        <f>計算!AF2025</f>
        <v/>
      </c>
      <c r="F649" s="14">
        <f>計算!AG2026</f>
        <v/>
      </c>
      <c r="G649" s="14">
        <f>計算!AG2027</f>
        <v/>
      </c>
      <c r="H649" s="14">
        <f>G649-F649</f>
        <v/>
      </c>
    </row>
    <row r="650">
      <c r="A650" s="14" t="n">
        <v>7970000</v>
      </c>
      <c r="B650" s="15">
        <f>計算!AH2028</f>
        <v/>
      </c>
      <c r="C650" s="14">
        <f>計算!AG2028</f>
        <v/>
      </c>
      <c r="D650" s="14">
        <f>計算!AE2028</f>
        <v/>
      </c>
      <c r="E650" s="14">
        <f>計算!AF2028</f>
        <v/>
      </c>
      <c r="F650" s="14">
        <f>計算!AG2029</f>
        <v/>
      </c>
      <c r="G650" s="14">
        <f>計算!AG2030</f>
        <v/>
      </c>
      <c r="H650" s="14">
        <f>G650-F650</f>
        <v/>
      </c>
    </row>
    <row r="651">
      <c r="A651" s="14" t="n">
        <v>7980000</v>
      </c>
      <c r="B651" s="15">
        <f>計算!AH2031</f>
        <v/>
      </c>
      <c r="C651" s="14">
        <f>計算!AG2031</f>
        <v/>
      </c>
      <c r="D651" s="14">
        <f>計算!AE2031</f>
        <v/>
      </c>
      <c r="E651" s="14">
        <f>計算!AF2031</f>
        <v/>
      </c>
      <c r="F651" s="14">
        <f>計算!AG2032</f>
        <v/>
      </c>
      <c r="G651" s="14">
        <f>計算!AG2033</f>
        <v/>
      </c>
      <c r="H651" s="14">
        <f>G651-F651</f>
        <v/>
      </c>
    </row>
    <row r="652">
      <c r="A652" s="14" t="n">
        <v>7990000</v>
      </c>
      <c r="B652" s="15">
        <f>計算!AH2034</f>
        <v/>
      </c>
      <c r="C652" s="14">
        <f>計算!AG2034</f>
        <v/>
      </c>
      <c r="D652" s="14">
        <f>計算!AE2034</f>
        <v/>
      </c>
      <c r="E652" s="14">
        <f>計算!AF2034</f>
        <v/>
      </c>
      <c r="F652" s="14">
        <f>計算!AG2035</f>
        <v/>
      </c>
      <c r="G652" s="14">
        <f>計算!AG2036</f>
        <v/>
      </c>
      <c r="H652" s="14">
        <f>G652-F652</f>
        <v/>
      </c>
    </row>
    <row r="653">
      <c r="A653" s="14" t="n">
        <v>8000000</v>
      </c>
      <c r="B653" s="15">
        <f>計算!AH2037</f>
        <v/>
      </c>
      <c r="C653" s="14">
        <f>計算!AG2037</f>
        <v/>
      </c>
      <c r="D653" s="14">
        <f>計算!AE2037</f>
        <v/>
      </c>
      <c r="E653" s="14">
        <f>計算!AF2037</f>
        <v/>
      </c>
      <c r="F653" s="14">
        <f>計算!AG2038</f>
        <v/>
      </c>
      <c r="G653" s="14">
        <f>計算!AG2039</f>
        <v/>
      </c>
      <c r="H653" s="14">
        <f>G653-F653</f>
        <v/>
      </c>
    </row>
    <row r="654">
      <c r="A654" s="14" t="n">
        <v>8010000</v>
      </c>
      <c r="B654" s="15">
        <f>計算!AH2040</f>
        <v/>
      </c>
      <c r="C654" s="14">
        <f>計算!AG2040</f>
        <v/>
      </c>
      <c r="D654" s="14">
        <f>計算!AE2040</f>
        <v/>
      </c>
      <c r="E654" s="14">
        <f>計算!AF2040</f>
        <v/>
      </c>
      <c r="F654" s="14">
        <f>計算!AG2041</f>
        <v/>
      </c>
      <c r="G654" s="14">
        <f>計算!AG2042</f>
        <v/>
      </c>
      <c r="H654" s="14">
        <f>G654-F654</f>
        <v/>
      </c>
    </row>
    <row r="655">
      <c r="A655" s="14" t="n">
        <v>8020000</v>
      </c>
      <c r="B655" s="15">
        <f>計算!AH2043</f>
        <v/>
      </c>
      <c r="C655" s="14">
        <f>計算!AG2043</f>
        <v/>
      </c>
      <c r="D655" s="14">
        <f>計算!AE2043</f>
        <v/>
      </c>
      <c r="E655" s="14">
        <f>計算!AF2043</f>
        <v/>
      </c>
      <c r="F655" s="14">
        <f>計算!AG2044</f>
        <v/>
      </c>
      <c r="G655" s="14">
        <f>計算!AG2045</f>
        <v/>
      </c>
      <c r="H655" s="14">
        <f>G655-F655</f>
        <v/>
      </c>
    </row>
    <row r="656">
      <c r="A656" s="14" t="n">
        <v>8030000</v>
      </c>
      <c r="B656" s="15">
        <f>計算!AH2046</f>
        <v/>
      </c>
      <c r="C656" s="14">
        <f>計算!AG2046</f>
        <v/>
      </c>
      <c r="D656" s="14">
        <f>計算!AE2046</f>
        <v/>
      </c>
      <c r="E656" s="14">
        <f>計算!AF2046</f>
        <v/>
      </c>
      <c r="F656" s="14">
        <f>計算!AG2047</f>
        <v/>
      </c>
      <c r="G656" s="14">
        <f>計算!AG2048</f>
        <v/>
      </c>
      <c r="H656" s="14">
        <f>G656-F656</f>
        <v/>
      </c>
    </row>
    <row r="657">
      <c r="A657" s="14" t="n">
        <v>8040000</v>
      </c>
      <c r="B657" s="15">
        <f>計算!AH2049</f>
        <v/>
      </c>
      <c r="C657" s="14">
        <f>計算!AG2049</f>
        <v/>
      </c>
      <c r="D657" s="14">
        <f>計算!AE2049</f>
        <v/>
      </c>
      <c r="E657" s="14">
        <f>計算!AF2049</f>
        <v/>
      </c>
      <c r="F657" s="14">
        <f>計算!AG2050</f>
        <v/>
      </c>
      <c r="G657" s="14">
        <f>計算!AG2051</f>
        <v/>
      </c>
      <c r="H657" s="14">
        <f>G657-F657</f>
        <v/>
      </c>
    </row>
    <row r="658">
      <c r="A658" s="14" t="n">
        <v>8050000</v>
      </c>
      <c r="B658" s="15">
        <f>計算!AH2052</f>
        <v/>
      </c>
      <c r="C658" s="14">
        <f>計算!AG2052</f>
        <v/>
      </c>
      <c r="D658" s="14">
        <f>計算!AE2052</f>
        <v/>
      </c>
      <c r="E658" s="14">
        <f>計算!AF2052</f>
        <v/>
      </c>
      <c r="F658" s="14">
        <f>計算!AG2053</f>
        <v/>
      </c>
      <c r="G658" s="14">
        <f>計算!AG2054</f>
        <v/>
      </c>
      <c r="H658" s="14">
        <f>G658-F658</f>
        <v/>
      </c>
    </row>
    <row r="659">
      <c r="A659" s="14" t="n">
        <v>8060000</v>
      </c>
      <c r="B659" s="15">
        <f>計算!AH2055</f>
        <v/>
      </c>
      <c r="C659" s="14">
        <f>計算!AG2055</f>
        <v/>
      </c>
      <c r="D659" s="14">
        <f>計算!AE2055</f>
        <v/>
      </c>
      <c r="E659" s="14">
        <f>計算!AF2055</f>
        <v/>
      </c>
      <c r="F659" s="14">
        <f>計算!AG2056</f>
        <v/>
      </c>
      <c r="G659" s="14">
        <f>計算!AG2057</f>
        <v/>
      </c>
      <c r="H659" s="14">
        <f>G659-F659</f>
        <v/>
      </c>
    </row>
    <row r="660">
      <c r="A660" s="14" t="n">
        <v>8070000</v>
      </c>
      <c r="B660" s="15">
        <f>計算!AH2058</f>
        <v/>
      </c>
      <c r="C660" s="14">
        <f>計算!AG2058</f>
        <v/>
      </c>
      <c r="D660" s="14">
        <f>計算!AE2058</f>
        <v/>
      </c>
      <c r="E660" s="14">
        <f>計算!AF2058</f>
        <v/>
      </c>
      <c r="F660" s="14">
        <f>計算!AG2059</f>
        <v/>
      </c>
      <c r="G660" s="14">
        <f>計算!AG2060</f>
        <v/>
      </c>
      <c r="H660" s="14">
        <f>G660-F660</f>
        <v/>
      </c>
    </row>
    <row r="661">
      <c r="A661" s="14" t="n">
        <v>8080000</v>
      </c>
      <c r="B661" s="15">
        <f>計算!AH2061</f>
        <v/>
      </c>
      <c r="C661" s="14">
        <f>計算!AG2061</f>
        <v/>
      </c>
      <c r="D661" s="14">
        <f>計算!AE2061</f>
        <v/>
      </c>
      <c r="E661" s="14">
        <f>計算!AF2061</f>
        <v/>
      </c>
      <c r="F661" s="14">
        <f>計算!AG2062</f>
        <v/>
      </c>
      <c r="G661" s="14">
        <f>計算!AG2063</f>
        <v/>
      </c>
      <c r="H661" s="14">
        <f>G661-F661</f>
        <v/>
      </c>
    </row>
    <row r="662">
      <c r="A662" s="14" t="n">
        <v>8090000</v>
      </c>
      <c r="B662" s="15">
        <f>計算!AH2064</f>
        <v/>
      </c>
      <c r="C662" s="14">
        <f>計算!AG2064</f>
        <v/>
      </c>
      <c r="D662" s="14">
        <f>計算!AE2064</f>
        <v/>
      </c>
      <c r="E662" s="14">
        <f>計算!AF2064</f>
        <v/>
      </c>
      <c r="F662" s="14">
        <f>計算!AG2065</f>
        <v/>
      </c>
      <c r="G662" s="14">
        <f>計算!AG2066</f>
        <v/>
      </c>
      <c r="H662" s="14">
        <f>G662-F662</f>
        <v/>
      </c>
    </row>
    <row r="663">
      <c r="A663" s="14" t="n">
        <v>8100000</v>
      </c>
      <c r="B663" s="15">
        <f>計算!AH2067</f>
        <v/>
      </c>
      <c r="C663" s="14">
        <f>計算!AG2067</f>
        <v/>
      </c>
      <c r="D663" s="14">
        <f>計算!AE2067</f>
        <v/>
      </c>
      <c r="E663" s="14">
        <f>計算!AF2067</f>
        <v/>
      </c>
      <c r="F663" s="14">
        <f>計算!AG2068</f>
        <v/>
      </c>
      <c r="G663" s="14">
        <f>計算!AG2069</f>
        <v/>
      </c>
      <c r="H663" s="14">
        <f>G663-F663</f>
        <v/>
      </c>
    </row>
    <row r="664">
      <c r="A664" s="14" t="n">
        <v>8110000</v>
      </c>
      <c r="B664" s="15">
        <f>計算!AH2070</f>
        <v/>
      </c>
      <c r="C664" s="14">
        <f>計算!AG2070</f>
        <v/>
      </c>
      <c r="D664" s="14">
        <f>計算!AE2070</f>
        <v/>
      </c>
      <c r="E664" s="14">
        <f>計算!AF2070</f>
        <v/>
      </c>
      <c r="F664" s="14">
        <f>計算!AG2071</f>
        <v/>
      </c>
      <c r="G664" s="14">
        <f>計算!AG2072</f>
        <v/>
      </c>
      <c r="H664" s="14">
        <f>G664-F664</f>
        <v/>
      </c>
    </row>
    <row r="665">
      <c r="A665" s="14" t="n">
        <v>8120000</v>
      </c>
      <c r="B665" s="15">
        <f>計算!AH2073</f>
        <v/>
      </c>
      <c r="C665" s="14">
        <f>計算!AG2073</f>
        <v/>
      </c>
      <c r="D665" s="14">
        <f>計算!AE2073</f>
        <v/>
      </c>
      <c r="E665" s="14">
        <f>計算!AF2073</f>
        <v/>
      </c>
      <c r="F665" s="14">
        <f>計算!AG2074</f>
        <v/>
      </c>
      <c r="G665" s="14">
        <f>計算!AG2075</f>
        <v/>
      </c>
      <c r="H665" s="14">
        <f>G665-F665</f>
        <v/>
      </c>
    </row>
    <row r="666">
      <c r="A666" s="14" t="n">
        <v>8130000</v>
      </c>
      <c r="B666" s="15">
        <f>計算!AH2076</f>
        <v/>
      </c>
      <c r="C666" s="14">
        <f>計算!AG2076</f>
        <v/>
      </c>
      <c r="D666" s="14">
        <f>計算!AE2076</f>
        <v/>
      </c>
      <c r="E666" s="14">
        <f>計算!AF2076</f>
        <v/>
      </c>
      <c r="F666" s="14">
        <f>計算!AG2077</f>
        <v/>
      </c>
      <c r="G666" s="14">
        <f>計算!AG2078</f>
        <v/>
      </c>
      <c r="H666" s="14">
        <f>G666-F666</f>
        <v/>
      </c>
    </row>
    <row r="667">
      <c r="A667" s="14" t="n">
        <v>8140000</v>
      </c>
      <c r="B667" s="15">
        <f>計算!AH2079</f>
        <v/>
      </c>
      <c r="C667" s="14">
        <f>計算!AG2079</f>
        <v/>
      </c>
      <c r="D667" s="14">
        <f>計算!AE2079</f>
        <v/>
      </c>
      <c r="E667" s="14">
        <f>計算!AF2079</f>
        <v/>
      </c>
      <c r="F667" s="14">
        <f>計算!AG2080</f>
        <v/>
      </c>
      <c r="G667" s="14">
        <f>計算!AG2081</f>
        <v/>
      </c>
      <c r="H667" s="14">
        <f>G667-F667</f>
        <v/>
      </c>
    </row>
    <row r="668">
      <c r="A668" s="14" t="n">
        <v>8150000</v>
      </c>
      <c r="B668" s="15">
        <f>計算!AH2082</f>
        <v/>
      </c>
      <c r="C668" s="14">
        <f>計算!AG2082</f>
        <v/>
      </c>
      <c r="D668" s="14">
        <f>計算!AE2082</f>
        <v/>
      </c>
      <c r="E668" s="14">
        <f>計算!AF2082</f>
        <v/>
      </c>
      <c r="F668" s="14">
        <f>計算!AG2083</f>
        <v/>
      </c>
      <c r="G668" s="14">
        <f>計算!AG2084</f>
        <v/>
      </c>
      <c r="H668" s="14">
        <f>G668-F668</f>
        <v/>
      </c>
    </row>
    <row r="669">
      <c r="A669" s="14" t="n">
        <v>8160000</v>
      </c>
      <c r="B669" s="15">
        <f>計算!AH2085</f>
        <v/>
      </c>
      <c r="C669" s="14">
        <f>計算!AG2085</f>
        <v/>
      </c>
      <c r="D669" s="14">
        <f>計算!AE2085</f>
        <v/>
      </c>
      <c r="E669" s="14">
        <f>計算!AF2085</f>
        <v/>
      </c>
      <c r="F669" s="14">
        <f>計算!AG2086</f>
        <v/>
      </c>
      <c r="G669" s="14">
        <f>計算!AG2087</f>
        <v/>
      </c>
      <c r="H669" s="14">
        <f>G669-F669</f>
        <v/>
      </c>
    </row>
    <row r="670">
      <c r="A670" s="14" t="n">
        <v>8170000</v>
      </c>
      <c r="B670" s="15">
        <f>計算!AH2088</f>
        <v/>
      </c>
      <c r="C670" s="14">
        <f>計算!AG2088</f>
        <v/>
      </c>
      <c r="D670" s="14">
        <f>計算!AE2088</f>
        <v/>
      </c>
      <c r="E670" s="14">
        <f>計算!AF2088</f>
        <v/>
      </c>
      <c r="F670" s="14">
        <f>計算!AG2089</f>
        <v/>
      </c>
      <c r="G670" s="14">
        <f>計算!AG2090</f>
        <v/>
      </c>
      <c r="H670" s="14">
        <f>G670-F670</f>
        <v/>
      </c>
    </row>
    <row r="671">
      <c r="A671" s="14" t="n">
        <v>8180000</v>
      </c>
      <c r="B671" s="15">
        <f>計算!AH2091</f>
        <v/>
      </c>
      <c r="C671" s="14">
        <f>計算!AG2091</f>
        <v/>
      </c>
      <c r="D671" s="14">
        <f>計算!AE2091</f>
        <v/>
      </c>
      <c r="E671" s="14">
        <f>計算!AF2091</f>
        <v/>
      </c>
      <c r="F671" s="14">
        <f>計算!AG2092</f>
        <v/>
      </c>
      <c r="G671" s="14">
        <f>計算!AG2093</f>
        <v/>
      </c>
      <c r="H671" s="14">
        <f>G671-F671</f>
        <v/>
      </c>
    </row>
    <row r="672">
      <c r="A672" s="14" t="n">
        <v>8190000</v>
      </c>
      <c r="B672" s="15">
        <f>計算!AH2094</f>
        <v/>
      </c>
      <c r="C672" s="14">
        <f>計算!AG2094</f>
        <v/>
      </c>
      <c r="D672" s="14">
        <f>計算!AE2094</f>
        <v/>
      </c>
      <c r="E672" s="14">
        <f>計算!AF2094</f>
        <v/>
      </c>
      <c r="F672" s="14">
        <f>計算!AG2095</f>
        <v/>
      </c>
      <c r="G672" s="14">
        <f>計算!AG2096</f>
        <v/>
      </c>
      <c r="H672" s="14">
        <f>G672-F672</f>
        <v/>
      </c>
    </row>
    <row r="673">
      <c r="A673" s="14" t="n">
        <v>8200000</v>
      </c>
      <c r="B673" s="15">
        <f>計算!AH2097</f>
        <v/>
      </c>
      <c r="C673" s="14">
        <f>計算!AG2097</f>
        <v/>
      </c>
      <c r="D673" s="14">
        <f>計算!AE2097</f>
        <v/>
      </c>
      <c r="E673" s="14">
        <f>計算!AF2097</f>
        <v/>
      </c>
      <c r="F673" s="14">
        <f>計算!AG2098</f>
        <v/>
      </c>
      <c r="G673" s="14">
        <f>計算!AG2099</f>
        <v/>
      </c>
      <c r="H673" s="14">
        <f>G673-F673</f>
        <v/>
      </c>
    </row>
    <row r="674">
      <c r="A674" s="14" t="n">
        <v>8210000</v>
      </c>
      <c r="B674" s="15">
        <f>計算!AH2100</f>
        <v/>
      </c>
      <c r="C674" s="14">
        <f>計算!AG2100</f>
        <v/>
      </c>
      <c r="D674" s="14">
        <f>計算!AE2100</f>
        <v/>
      </c>
      <c r="E674" s="14">
        <f>計算!AF2100</f>
        <v/>
      </c>
      <c r="F674" s="14">
        <f>計算!AG2101</f>
        <v/>
      </c>
      <c r="G674" s="14">
        <f>計算!AG2102</f>
        <v/>
      </c>
      <c r="H674" s="14">
        <f>G674-F674</f>
        <v/>
      </c>
    </row>
    <row r="675">
      <c r="A675" s="14" t="n">
        <v>8220000</v>
      </c>
      <c r="B675" s="15">
        <f>計算!AH2103</f>
        <v/>
      </c>
      <c r="C675" s="14">
        <f>計算!AG2103</f>
        <v/>
      </c>
      <c r="D675" s="14">
        <f>計算!AE2103</f>
        <v/>
      </c>
      <c r="E675" s="14">
        <f>計算!AF2103</f>
        <v/>
      </c>
      <c r="F675" s="14">
        <f>計算!AG2104</f>
        <v/>
      </c>
      <c r="G675" s="14">
        <f>計算!AG2105</f>
        <v/>
      </c>
      <c r="H675" s="14">
        <f>G675-F675</f>
        <v/>
      </c>
    </row>
    <row r="676">
      <c r="A676" s="14" t="n">
        <v>8230000</v>
      </c>
      <c r="B676" s="15">
        <f>計算!AH2106</f>
        <v/>
      </c>
      <c r="C676" s="14">
        <f>計算!AG2106</f>
        <v/>
      </c>
      <c r="D676" s="14">
        <f>計算!AE2106</f>
        <v/>
      </c>
      <c r="E676" s="14">
        <f>計算!AF2106</f>
        <v/>
      </c>
      <c r="F676" s="14">
        <f>計算!AG2107</f>
        <v/>
      </c>
      <c r="G676" s="14">
        <f>計算!AG2108</f>
        <v/>
      </c>
      <c r="H676" s="14">
        <f>G676-F676</f>
        <v/>
      </c>
    </row>
    <row r="677">
      <c r="A677" s="14" t="n">
        <v>8240000</v>
      </c>
      <c r="B677" s="15">
        <f>計算!AH2109</f>
        <v/>
      </c>
      <c r="C677" s="14">
        <f>計算!AG2109</f>
        <v/>
      </c>
      <c r="D677" s="14">
        <f>計算!AE2109</f>
        <v/>
      </c>
      <c r="E677" s="14">
        <f>計算!AF2109</f>
        <v/>
      </c>
      <c r="F677" s="14">
        <f>計算!AG2110</f>
        <v/>
      </c>
      <c r="G677" s="14">
        <f>計算!AG2111</f>
        <v/>
      </c>
      <c r="H677" s="14">
        <f>G677-F677</f>
        <v/>
      </c>
    </row>
    <row r="678">
      <c r="A678" s="14" t="n">
        <v>8250000</v>
      </c>
      <c r="B678" s="15">
        <f>計算!AH2112</f>
        <v/>
      </c>
      <c r="C678" s="14">
        <f>計算!AG2112</f>
        <v/>
      </c>
      <c r="D678" s="14">
        <f>計算!AE2112</f>
        <v/>
      </c>
      <c r="E678" s="14">
        <f>計算!AF2112</f>
        <v/>
      </c>
      <c r="F678" s="14">
        <f>計算!AG2113</f>
        <v/>
      </c>
      <c r="G678" s="14">
        <f>計算!AG2114</f>
        <v/>
      </c>
      <c r="H678" s="14">
        <f>G678-F678</f>
        <v/>
      </c>
    </row>
    <row r="679">
      <c r="A679" s="14" t="n">
        <v>8260000</v>
      </c>
      <c r="B679" s="15">
        <f>計算!AH2115</f>
        <v/>
      </c>
      <c r="C679" s="14">
        <f>計算!AG2115</f>
        <v/>
      </c>
      <c r="D679" s="14">
        <f>計算!AE2115</f>
        <v/>
      </c>
      <c r="E679" s="14">
        <f>計算!AF2115</f>
        <v/>
      </c>
      <c r="F679" s="14">
        <f>計算!AG2116</f>
        <v/>
      </c>
      <c r="G679" s="14">
        <f>計算!AG2117</f>
        <v/>
      </c>
      <c r="H679" s="14">
        <f>G679-F679</f>
        <v/>
      </c>
    </row>
    <row r="680">
      <c r="A680" s="14" t="n">
        <v>8270000</v>
      </c>
      <c r="B680" s="15">
        <f>計算!AH2118</f>
        <v/>
      </c>
      <c r="C680" s="14">
        <f>計算!AG2118</f>
        <v/>
      </c>
      <c r="D680" s="14">
        <f>計算!AE2118</f>
        <v/>
      </c>
      <c r="E680" s="14">
        <f>計算!AF2118</f>
        <v/>
      </c>
      <c r="F680" s="14">
        <f>計算!AG2119</f>
        <v/>
      </c>
      <c r="G680" s="14">
        <f>計算!AG2120</f>
        <v/>
      </c>
      <c r="H680" s="14">
        <f>G680-F680</f>
        <v/>
      </c>
    </row>
    <row r="681">
      <c r="A681" s="14" t="n">
        <v>8280000</v>
      </c>
      <c r="B681" s="15">
        <f>計算!AH2121</f>
        <v/>
      </c>
      <c r="C681" s="14">
        <f>計算!AG2121</f>
        <v/>
      </c>
      <c r="D681" s="14">
        <f>計算!AE2121</f>
        <v/>
      </c>
      <c r="E681" s="14">
        <f>計算!AF2121</f>
        <v/>
      </c>
      <c r="F681" s="14">
        <f>計算!AG2122</f>
        <v/>
      </c>
      <c r="G681" s="14">
        <f>計算!AG2123</f>
        <v/>
      </c>
      <c r="H681" s="14">
        <f>G681-F681</f>
        <v/>
      </c>
    </row>
    <row r="682">
      <c r="A682" s="14" t="n">
        <v>8290000</v>
      </c>
      <c r="B682" s="15">
        <f>計算!AH2124</f>
        <v/>
      </c>
      <c r="C682" s="14">
        <f>計算!AG2124</f>
        <v/>
      </c>
      <c r="D682" s="14">
        <f>計算!AE2124</f>
        <v/>
      </c>
      <c r="E682" s="14">
        <f>計算!AF2124</f>
        <v/>
      </c>
      <c r="F682" s="14">
        <f>計算!AG2125</f>
        <v/>
      </c>
      <c r="G682" s="14">
        <f>計算!AG2126</f>
        <v/>
      </c>
      <c r="H682" s="14">
        <f>G682-F682</f>
        <v/>
      </c>
    </row>
    <row r="683">
      <c r="A683" s="14" t="n">
        <v>8300000</v>
      </c>
      <c r="B683" s="15">
        <f>計算!AH2127</f>
        <v/>
      </c>
      <c r="C683" s="14">
        <f>計算!AG2127</f>
        <v/>
      </c>
      <c r="D683" s="14">
        <f>計算!AE2127</f>
        <v/>
      </c>
      <c r="E683" s="14">
        <f>計算!AF2127</f>
        <v/>
      </c>
      <c r="F683" s="14">
        <f>計算!AG2128</f>
        <v/>
      </c>
      <c r="G683" s="14">
        <f>計算!AG2129</f>
        <v/>
      </c>
      <c r="H683" s="14">
        <f>G683-F683</f>
        <v/>
      </c>
    </row>
    <row r="684">
      <c r="A684" s="14" t="n">
        <v>8310000</v>
      </c>
      <c r="B684" s="15">
        <f>計算!AH2130</f>
        <v/>
      </c>
      <c r="C684" s="14">
        <f>計算!AG2130</f>
        <v/>
      </c>
      <c r="D684" s="14">
        <f>計算!AE2130</f>
        <v/>
      </c>
      <c r="E684" s="14">
        <f>計算!AF2130</f>
        <v/>
      </c>
      <c r="F684" s="14">
        <f>計算!AG2131</f>
        <v/>
      </c>
      <c r="G684" s="14">
        <f>計算!AG2132</f>
        <v/>
      </c>
      <c r="H684" s="14">
        <f>G684-F684</f>
        <v/>
      </c>
    </row>
    <row r="685">
      <c r="A685" s="14" t="n">
        <v>8320000</v>
      </c>
      <c r="B685" s="15">
        <f>計算!AH2133</f>
        <v/>
      </c>
      <c r="C685" s="14">
        <f>計算!AG2133</f>
        <v/>
      </c>
      <c r="D685" s="14">
        <f>計算!AE2133</f>
        <v/>
      </c>
      <c r="E685" s="14">
        <f>計算!AF2133</f>
        <v/>
      </c>
      <c r="F685" s="14">
        <f>計算!AG2134</f>
        <v/>
      </c>
      <c r="G685" s="14">
        <f>計算!AG2135</f>
        <v/>
      </c>
      <c r="H685" s="14">
        <f>G685-F685</f>
        <v/>
      </c>
    </row>
    <row r="686">
      <c r="A686" s="14" t="n">
        <v>8330000</v>
      </c>
      <c r="B686" s="15">
        <f>計算!AH2136</f>
        <v/>
      </c>
      <c r="C686" s="14">
        <f>計算!AG2136</f>
        <v/>
      </c>
      <c r="D686" s="14">
        <f>計算!AE2136</f>
        <v/>
      </c>
      <c r="E686" s="14">
        <f>計算!AF2136</f>
        <v/>
      </c>
      <c r="F686" s="14">
        <f>計算!AG2137</f>
        <v/>
      </c>
      <c r="G686" s="14">
        <f>計算!AG2138</f>
        <v/>
      </c>
      <c r="H686" s="14">
        <f>G686-F686</f>
        <v/>
      </c>
    </row>
    <row r="687">
      <c r="A687" s="14" t="n">
        <v>8340000</v>
      </c>
      <c r="B687" s="15">
        <f>計算!AH2139</f>
        <v/>
      </c>
      <c r="C687" s="14">
        <f>計算!AG2139</f>
        <v/>
      </c>
      <c r="D687" s="14">
        <f>計算!AE2139</f>
        <v/>
      </c>
      <c r="E687" s="14">
        <f>計算!AF2139</f>
        <v/>
      </c>
      <c r="F687" s="14">
        <f>計算!AG2140</f>
        <v/>
      </c>
      <c r="G687" s="14">
        <f>計算!AG2141</f>
        <v/>
      </c>
      <c r="H687" s="14">
        <f>G687-F687</f>
        <v/>
      </c>
    </row>
    <row r="688">
      <c r="A688" s="14" t="n">
        <v>8350000</v>
      </c>
      <c r="B688" s="15">
        <f>計算!AH2142</f>
        <v/>
      </c>
      <c r="C688" s="14">
        <f>計算!AG2142</f>
        <v/>
      </c>
      <c r="D688" s="14">
        <f>計算!AE2142</f>
        <v/>
      </c>
      <c r="E688" s="14">
        <f>計算!AF2142</f>
        <v/>
      </c>
      <c r="F688" s="14">
        <f>計算!AG2143</f>
        <v/>
      </c>
      <c r="G688" s="14">
        <f>計算!AG2144</f>
        <v/>
      </c>
      <c r="H688" s="14">
        <f>G688-F688</f>
        <v/>
      </c>
    </row>
    <row r="689">
      <c r="A689" s="14" t="n">
        <v>8360000</v>
      </c>
      <c r="B689" s="15">
        <f>計算!AH2145</f>
        <v/>
      </c>
      <c r="C689" s="14">
        <f>計算!AG2145</f>
        <v/>
      </c>
      <c r="D689" s="14">
        <f>計算!AE2145</f>
        <v/>
      </c>
      <c r="E689" s="14">
        <f>計算!AF2145</f>
        <v/>
      </c>
      <c r="F689" s="14">
        <f>計算!AG2146</f>
        <v/>
      </c>
      <c r="G689" s="14">
        <f>計算!AG2147</f>
        <v/>
      </c>
      <c r="H689" s="14">
        <f>G689-F689</f>
        <v/>
      </c>
    </row>
    <row r="690">
      <c r="A690" s="14" t="n">
        <v>8370000</v>
      </c>
      <c r="B690" s="15">
        <f>計算!AH2148</f>
        <v/>
      </c>
      <c r="C690" s="14">
        <f>計算!AG2148</f>
        <v/>
      </c>
      <c r="D690" s="14">
        <f>計算!AE2148</f>
        <v/>
      </c>
      <c r="E690" s="14">
        <f>計算!AF2148</f>
        <v/>
      </c>
      <c r="F690" s="14">
        <f>計算!AG2149</f>
        <v/>
      </c>
      <c r="G690" s="14">
        <f>計算!AG2150</f>
        <v/>
      </c>
      <c r="H690" s="14">
        <f>G690-F690</f>
        <v/>
      </c>
    </row>
    <row r="691">
      <c r="A691" s="14" t="n">
        <v>8380000</v>
      </c>
      <c r="B691" s="15">
        <f>計算!AH2151</f>
        <v/>
      </c>
      <c r="C691" s="14">
        <f>計算!AG2151</f>
        <v/>
      </c>
      <c r="D691" s="14">
        <f>計算!AE2151</f>
        <v/>
      </c>
      <c r="E691" s="14">
        <f>計算!AF2151</f>
        <v/>
      </c>
      <c r="F691" s="14">
        <f>計算!AG2152</f>
        <v/>
      </c>
      <c r="G691" s="14">
        <f>計算!AG2153</f>
        <v/>
      </c>
      <c r="H691" s="14">
        <f>G691-F691</f>
        <v/>
      </c>
    </row>
    <row r="692">
      <c r="A692" s="14" t="n">
        <v>8390000</v>
      </c>
      <c r="B692" s="15">
        <f>計算!AH2154</f>
        <v/>
      </c>
      <c r="C692" s="14">
        <f>計算!AG2154</f>
        <v/>
      </c>
      <c r="D692" s="14">
        <f>計算!AE2154</f>
        <v/>
      </c>
      <c r="E692" s="14">
        <f>計算!AF2154</f>
        <v/>
      </c>
      <c r="F692" s="14">
        <f>計算!AG2155</f>
        <v/>
      </c>
      <c r="G692" s="14">
        <f>計算!AG2156</f>
        <v/>
      </c>
      <c r="H692" s="14">
        <f>G692-F692</f>
        <v/>
      </c>
    </row>
    <row r="693">
      <c r="A693" s="14" t="n">
        <v>8400000</v>
      </c>
      <c r="B693" s="15">
        <f>計算!AH2157</f>
        <v/>
      </c>
      <c r="C693" s="14">
        <f>計算!AG2157</f>
        <v/>
      </c>
      <c r="D693" s="14">
        <f>計算!AE2157</f>
        <v/>
      </c>
      <c r="E693" s="14">
        <f>計算!AF2157</f>
        <v/>
      </c>
      <c r="F693" s="14">
        <f>計算!AG2158</f>
        <v/>
      </c>
      <c r="G693" s="14">
        <f>計算!AG2159</f>
        <v/>
      </c>
      <c r="H693" s="14">
        <f>G693-F693</f>
        <v/>
      </c>
    </row>
    <row r="694">
      <c r="A694" s="14" t="n">
        <v>8410000</v>
      </c>
      <c r="B694" s="15">
        <f>計算!AH2160</f>
        <v/>
      </c>
      <c r="C694" s="14">
        <f>計算!AG2160</f>
        <v/>
      </c>
      <c r="D694" s="14">
        <f>計算!AE2160</f>
        <v/>
      </c>
      <c r="E694" s="14">
        <f>計算!AF2160</f>
        <v/>
      </c>
      <c r="F694" s="14">
        <f>計算!AG2161</f>
        <v/>
      </c>
      <c r="G694" s="14">
        <f>計算!AG2162</f>
        <v/>
      </c>
      <c r="H694" s="14">
        <f>G694-F694</f>
        <v/>
      </c>
    </row>
    <row r="695">
      <c r="A695" s="14" t="n">
        <v>8420000</v>
      </c>
      <c r="B695" s="15">
        <f>計算!AH2163</f>
        <v/>
      </c>
      <c r="C695" s="14">
        <f>計算!AG2163</f>
        <v/>
      </c>
      <c r="D695" s="14">
        <f>計算!AE2163</f>
        <v/>
      </c>
      <c r="E695" s="14">
        <f>計算!AF2163</f>
        <v/>
      </c>
      <c r="F695" s="14">
        <f>計算!AG2164</f>
        <v/>
      </c>
      <c r="G695" s="14">
        <f>計算!AG2165</f>
        <v/>
      </c>
      <c r="H695" s="14">
        <f>G695-F695</f>
        <v/>
      </c>
    </row>
    <row r="696">
      <c r="A696" s="14" t="n">
        <v>8430000</v>
      </c>
      <c r="B696" s="15">
        <f>計算!AH2166</f>
        <v/>
      </c>
      <c r="C696" s="14">
        <f>計算!AG2166</f>
        <v/>
      </c>
      <c r="D696" s="14">
        <f>計算!AE2166</f>
        <v/>
      </c>
      <c r="E696" s="14">
        <f>計算!AF2166</f>
        <v/>
      </c>
      <c r="F696" s="14">
        <f>計算!AG2167</f>
        <v/>
      </c>
      <c r="G696" s="14">
        <f>計算!AG2168</f>
        <v/>
      </c>
      <c r="H696" s="14">
        <f>G696-F696</f>
        <v/>
      </c>
    </row>
    <row r="697">
      <c r="A697" s="14" t="n">
        <v>8440000</v>
      </c>
      <c r="B697" s="15">
        <f>計算!AH2169</f>
        <v/>
      </c>
      <c r="C697" s="14">
        <f>計算!AG2169</f>
        <v/>
      </c>
      <c r="D697" s="14">
        <f>計算!AE2169</f>
        <v/>
      </c>
      <c r="E697" s="14">
        <f>計算!AF2169</f>
        <v/>
      </c>
      <c r="F697" s="14">
        <f>計算!AG2170</f>
        <v/>
      </c>
      <c r="G697" s="14">
        <f>計算!AG2171</f>
        <v/>
      </c>
      <c r="H697" s="14">
        <f>G697-F697</f>
        <v/>
      </c>
    </row>
    <row r="698">
      <c r="A698" s="14" t="n">
        <v>8450000</v>
      </c>
      <c r="B698" s="15">
        <f>計算!AH2172</f>
        <v/>
      </c>
      <c r="C698" s="14">
        <f>計算!AG2172</f>
        <v/>
      </c>
      <c r="D698" s="14">
        <f>計算!AE2172</f>
        <v/>
      </c>
      <c r="E698" s="14">
        <f>計算!AF2172</f>
        <v/>
      </c>
      <c r="F698" s="14">
        <f>計算!AG2173</f>
        <v/>
      </c>
      <c r="G698" s="14">
        <f>計算!AG2174</f>
        <v/>
      </c>
      <c r="H698" s="14">
        <f>G698-F698</f>
        <v/>
      </c>
    </row>
    <row r="699">
      <c r="A699" s="14" t="n">
        <v>8460000</v>
      </c>
      <c r="B699" s="15">
        <f>計算!AH2175</f>
        <v/>
      </c>
      <c r="C699" s="14">
        <f>計算!AG2175</f>
        <v/>
      </c>
      <c r="D699" s="14">
        <f>計算!AE2175</f>
        <v/>
      </c>
      <c r="E699" s="14">
        <f>計算!AF2175</f>
        <v/>
      </c>
      <c r="F699" s="14">
        <f>計算!AG2176</f>
        <v/>
      </c>
      <c r="G699" s="14">
        <f>計算!AG2177</f>
        <v/>
      </c>
      <c r="H699" s="14">
        <f>G699-F699</f>
        <v/>
      </c>
    </row>
    <row r="700">
      <c r="A700" s="14" t="n">
        <v>8470000</v>
      </c>
      <c r="B700" s="15">
        <f>計算!AH2178</f>
        <v/>
      </c>
      <c r="C700" s="14">
        <f>計算!AG2178</f>
        <v/>
      </c>
      <c r="D700" s="14">
        <f>計算!AE2178</f>
        <v/>
      </c>
      <c r="E700" s="14">
        <f>計算!AF2178</f>
        <v/>
      </c>
      <c r="F700" s="14">
        <f>計算!AG2179</f>
        <v/>
      </c>
      <c r="G700" s="14">
        <f>計算!AG2180</f>
        <v/>
      </c>
      <c r="H700" s="14">
        <f>G700-F700</f>
        <v/>
      </c>
    </row>
    <row r="701">
      <c r="A701" s="14" t="n">
        <v>8480000</v>
      </c>
      <c r="B701" s="15">
        <f>計算!AH2181</f>
        <v/>
      </c>
      <c r="C701" s="14">
        <f>計算!AG2181</f>
        <v/>
      </c>
      <c r="D701" s="14">
        <f>計算!AE2181</f>
        <v/>
      </c>
      <c r="E701" s="14">
        <f>計算!AF2181</f>
        <v/>
      </c>
      <c r="F701" s="14">
        <f>計算!AG2182</f>
        <v/>
      </c>
      <c r="G701" s="14">
        <f>計算!AG2183</f>
        <v/>
      </c>
      <c r="H701" s="14">
        <f>G701-F701</f>
        <v/>
      </c>
    </row>
    <row r="702">
      <c r="A702" s="14" t="n">
        <v>8490000</v>
      </c>
      <c r="B702" s="15">
        <f>計算!AH2184</f>
        <v/>
      </c>
      <c r="C702" s="14">
        <f>計算!AG2184</f>
        <v/>
      </c>
      <c r="D702" s="14">
        <f>計算!AE2184</f>
        <v/>
      </c>
      <c r="E702" s="14">
        <f>計算!AF2184</f>
        <v/>
      </c>
      <c r="F702" s="14">
        <f>計算!AG2185</f>
        <v/>
      </c>
      <c r="G702" s="14">
        <f>計算!AG2186</f>
        <v/>
      </c>
      <c r="H702" s="14">
        <f>G702-F702</f>
        <v/>
      </c>
    </row>
    <row r="703">
      <c r="A703" s="14" t="n">
        <v>8500000</v>
      </c>
      <c r="B703" s="15">
        <f>計算!AH2187</f>
        <v/>
      </c>
      <c r="C703" s="14">
        <f>計算!AG2187</f>
        <v/>
      </c>
      <c r="D703" s="14">
        <f>計算!AE2187</f>
        <v/>
      </c>
      <c r="E703" s="14">
        <f>計算!AF2187</f>
        <v/>
      </c>
      <c r="F703" s="14">
        <f>計算!AG2188</f>
        <v/>
      </c>
      <c r="G703" s="14">
        <f>計算!AG2189</f>
        <v/>
      </c>
      <c r="H703" s="14">
        <f>G703-F703</f>
        <v/>
      </c>
    </row>
    <row r="704">
      <c r="A704" s="14" t="n">
        <v>8510000</v>
      </c>
      <c r="B704" s="15">
        <f>計算!AH2190</f>
        <v/>
      </c>
      <c r="C704" s="14">
        <f>計算!AG2190</f>
        <v/>
      </c>
      <c r="D704" s="14">
        <f>計算!AE2190</f>
        <v/>
      </c>
      <c r="E704" s="14">
        <f>計算!AF2190</f>
        <v/>
      </c>
      <c r="F704" s="14">
        <f>計算!AG2191</f>
        <v/>
      </c>
      <c r="G704" s="14">
        <f>計算!AG2192</f>
        <v/>
      </c>
      <c r="H704" s="14">
        <f>G704-F704</f>
        <v/>
      </c>
    </row>
    <row r="705">
      <c r="A705" s="14" t="n">
        <v>8520000</v>
      </c>
      <c r="B705" s="15">
        <f>計算!AH2193</f>
        <v/>
      </c>
      <c r="C705" s="14">
        <f>計算!AG2193</f>
        <v/>
      </c>
      <c r="D705" s="14">
        <f>計算!AE2193</f>
        <v/>
      </c>
      <c r="E705" s="14">
        <f>計算!AF2193</f>
        <v/>
      </c>
      <c r="F705" s="14">
        <f>計算!AG2194</f>
        <v/>
      </c>
      <c r="G705" s="14">
        <f>計算!AG2195</f>
        <v/>
      </c>
      <c r="H705" s="14">
        <f>G705-F705</f>
        <v/>
      </c>
    </row>
    <row r="706">
      <c r="A706" s="14" t="n">
        <v>8530000</v>
      </c>
      <c r="B706" s="15">
        <f>計算!AH2196</f>
        <v/>
      </c>
      <c r="C706" s="14">
        <f>計算!AG2196</f>
        <v/>
      </c>
      <c r="D706" s="14">
        <f>計算!AE2196</f>
        <v/>
      </c>
      <c r="E706" s="14">
        <f>計算!AF2196</f>
        <v/>
      </c>
      <c r="F706" s="14">
        <f>計算!AG2197</f>
        <v/>
      </c>
      <c r="G706" s="14">
        <f>計算!AG2198</f>
        <v/>
      </c>
      <c r="H706" s="14">
        <f>G706-F706</f>
        <v/>
      </c>
    </row>
    <row r="707">
      <c r="A707" s="14" t="n">
        <v>8540000</v>
      </c>
      <c r="B707" s="15">
        <f>計算!AH2199</f>
        <v/>
      </c>
      <c r="C707" s="14">
        <f>計算!AG2199</f>
        <v/>
      </c>
      <c r="D707" s="14">
        <f>計算!AE2199</f>
        <v/>
      </c>
      <c r="E707" s="14">
        <f>計算!AF2199</f>
        <v/>
      </c>
      <c r="F707" s="14">
        <f>計算!AG2200</f>
        <v/>
      </c>
      <c r="G707" s="14">
        <f>計算!AG2201</f>
        <v/>
      </c>
      <c r="H707" s="14">
        <f>G707-F707</f>
        <v/>
      </c>
    </row>
    <row r="708">
      <c r="A708" s="14" t="n">
        <v>8550000</v>
      </c>
      <c r="B708" s="15">
        <f>計算!AH2202</f>
        <v/>
      </c>
      <c r="C708" s="14">
        <f>計算!AG2202</f>
        <v/>
      </c>
      <c r="D708" s="14">
        <f>計算!AE2202</f>
        <v/>
      </c>
      <c r="E708" s="14">
        <f>計算!AF2202</f>
        <v/>
      </c>
      <c r="F708" s="14">
        <f>計算!AG2203</f>
        <v/>
      </c>
      <c r="G708" s="14">
        <f>計算!AG2204</f>
        <v/>
      </c>
      <c r="H708" s="14">
        <f>G708-F708</f>
        <v/>
      </c>
    </row>
    <row r="709">
      <c r="A709" s="14" t="n">
        <v>8560000</v>
      </c>
      <c r="B709" s="15">
        <f>計算!AH2205</f>
        <v/>
      </c>
      <c r="C709" s="14">
        <f>計算!AG2205</f>
        <v/>
      </c>
      <c r="D709" s="14">
        <f>計算!AE2205</f>
        <v/>
      </c>
      <c r="E709" s="14">
        <f>計算!AF2205</f>
        <v/>
      </c>
      <c r="F709" s="14">
        <f>計算!AG2206</f>
        <v/>
      </c>
      <c r="G709" s="14">
        <f>計算!AG2207</f>
        <v/>
      </c>
      <c r="H709" s="14">
        <f>G709-F709</f>
        <v/>
      </c>
    </row>
    <row r="710">
      <c r="A710" s="14" t="n">
        <v>8570000</v>
      </c>
      <c r="B710" s="15">
        <f>計算!AH2208</f>
        <v/>
      </c>
      <c r="C710" s="14">
        <f>計算!AG2208</f>
        <v/>
      </c>
      <c r="D710" s="14">
        <f>計算!AE2208</f>
        <v/>
      </c>
      <c r="E710" s="14">
        <f>計算!AF2208</f>
        <v/>
      </c>
      <c r="F710" s="14">
        <f>計算!AG2209</f>
        <v/>
      </c>
      <c r="G710" s="14">
        <f>計算!AG2210</f>
        <v/>
      </c>
      <c r="H710" s="14">
        <f>G710-F710</f>
        <v/>
      </c>
    </row>
    <row r="711">
      <c r="A711" s="14" t="n">
        <v>8580000</v>
      </c>
      <c r="B711" s="15">
        <f>計算!AH2211</f>
        <v/>
      </c>
      <c r="C711" s="14">
        <f>計算!AG2211</f>
        <v/>
      </c>
      <c r="D711" s="14">
        <f>計算!AE2211</f>
        <v/>
      </c>
      <c r="E711" s="14">
        <f>計算!AF2211</f>
        <v/>
      </c>
      <c r="F711" s="14">
        <f>計算!AG2212</f>
        <v/>
      </c>
      <c r="G711" s="14">
        <f>計算!AG2213</f>
        <v/>
      </c>
      <c r="H711" s="14">
        <f>G711-F711</f>
        <v/>
      </c>
    </row>
    <row r="712">
      <c r="A712" s="14" t="n">
        <v>8590000</v>
      </c>
      <c r="B712" s="15">
        <f>計算!AH2214</f>
        <v/>
      </c>
      <c r="C712" s="14">
        <f>計算!AG2214</f>
        <v/>
      </c>
      <c r="D712" s="14">
        <f>計算!AE2214</f>
        <v/>
      </c>
      <c r="E712" s="14">
        <f>計算!AF2214</f>
        <v/>
      </c>
      <c r="F712" s="14">
        <f>計算!AG2215</f>
        <v/>
      </c>
      <c r="G712" s="14">
        <f>計算!AG2216</f>
        <v/>
      </c>
      <c r="H712" s="14">
        <f>G712-F712</f>
        <v/>
      </c>
    </row>
    <row r="713">
      <c r="A713" s="14" t="n">
        <v>8600000</v>
      </c>
      <c r="B713" s="15">
        <f>計算!AH2217</f>
        <v/>
      </c>
      <c r="C713" s="14">
        <f>計算!AG2217</f>
        <v/>
      </c>
      <c r="D713" s="14">
        <f>計算!AE2217</f>
        <v/>
      </c>
      <c r="E713" s="14">
        <f>計算!AF2217</f>
        <v/>
      </c>
      <c r="F713" s="14">
        <f>計算!AG2218</f>
        <v/>
      </c>
      <c r="G713" s="14">
        <f>計算!AG2219</f>
        <v/>
      </c>
      <c r="H713" s="14">
        <f>G713-F713</f>
        <v/>
      </c>
    </row>
    <row r="714">
      <c r="A714" s="14" t="n">
        <v>8610000</v>
      </c>
      <c r="B714" s="15">
        <f>計算!AH2220</f>
        <v/>
      </c>
      <c r="C714" s="14">
        <f>計算!AG2220</f>
        <v/>
      </c>
      <c r="D714" s="14">
        <f>計算!AE2220</f>
        <v/>
      </c>
      <c r="E714" s="14">
        <f>計算!AF2220</f>
        <v/>
      </c>
      <c r="F714" s="14">
        <f>計算!AG2221</f>
        <v/>
      </c>
      <c r="G714" s="14">
        <f>計算!AG2222</f>
        <v/>
      </c>
      <c r="H714" s="14">
        <f>G714-F714</f>
        <v/>
      </c>
    </row>
    <row r="715">
      <c r="A715" s="14" t="n">
        <v>8620000</v>
      </c>
      <c r="B715" s="15">
        <f>計算!AH2223</f>
        <v/>
      </c>
      <c r="C715" s="14">
        <f>計算!AG2223</f>
        <v/>
      </c>
      <c r="D715" s="14">
        <f>計算!AE2223</f>
        <v/>
      </c>
      <c r="E715" s="14">
        <f>計算!AF2223</f>
        <v/>
      </c>
      <c r="F715" s="14">
        <f>計算!AG2224</f>
        <v/>
      </c>
      <c r="G715" s="14">
        <f>計算!AG2225</f>
        <v/>
      </c>
      <c r="H715" s="14">
        <f>G715-F715</f>
        <v/>
      </c>
    </row>
    <row r="716">
      <c r="A716" s="14" t="n">
        <v>8630000</v>
      </c>
      <c r="B716" s="15">
        <f>計算!AH2226</f>
        <v/>
      </c>
      <c r="C716" s="14">
        <f>計算!AG2226</f>
        <v/>
      </c>
      <c r="D716" s="14">
        <f>計算!AE2226</f>
        <v/>
      </c>
      <c r="E716" s="14">
        <f>計算!AF2226</f>
        <v/>
      </c>
      <c r="F716" s="14">
        <f>計算!AG2227</f>
        <v/>
      </c>
      <c r="G716" s="14">
        <f>計算!AG2228</f>
        <v/>
      </c>
      <c r="H716" s="14">
        <f>G716-F716</f>
        <v/>
      </c>
    </row>
    <row r="717">
      <c r="A717" s="14" t="n">
        <v>8640000</v>
      </c>
      <c r="B717" s="15">
        <f>計算!AH2229</f>
        <v/>
      </c>
      <c r="C717" s="14">
        <f>計算!AG2229</f>
        <v/>
      </c>
      <c r="D717" s="14">
        <f>計算!AE2229</f>
        <v/>
      </c>
      <c r="E717" s="14">
        <f>計算!AF2229</f>
        <v/>
      </c>
      <c r="F717" s="14">
        <f>計算!AG2230</f>
        <v/>
      </c>
      <c r="G717" s="14">
        <f>計算!AG2231</f>
        <v/>
      </c>
      <c r="H717" s="14">
        <f>G717-F717</f>
        <v/>
      </c>
    </row>
    <row r="718">
      <c r="A718" s="14" t="n">
        <v>8650000</v>
      </c>
      <c r="B718" s="15">
        <f>計算!AH2232</f>
        <v/>
      </c>
      <c r="C718" s="14">
        <f>計算!AG2232</f>
        <v/>
      </c>
      <c r="D718" s="14">
        <f>計算!AE2232</f>
        <v/>
      </c>
      <c r="E718" s="14">
        <f>計算!AF2232</f>
        <v/>
      </c>
      <c r="F718" s="14">
        <f>計算!AG2233</f>
        <v/>
      </c>
      <c r="G718" s="14">
        <f>計算!AG2234</f>
        <v/>
      </c>
      <c r="H718" s="14">
        <f>G718-F718</f>
        <v/>
      </c>
    </row>
    <row r="719">
      <c r="A719" s="14" t="n">
        <v>8660000</v>
      </c>
      <c r="B719" s="15">
        <f>計算!AH2235</f>
        <v/>
      </c>
      <c r="C719" s="14">
        <f>計算!AG2235</f>
        <v/>
      </c>
      <c r="D719" s="14">
        <f>計算!AE2235</f>
        <v/>
      </c>
      <c r="E719" s="14">
        <f>計算!AF2235</f>
        <v/>
      </c>
      <c r="F719" s="14">
        <f>計算!AG2236</f>
        <v/>
      </c>
      <c r="G719" s="14">
        <f>計算!AG2237</f>
        <v/>
      </c>
      <c r="H719" s="14">
        <f>G719-F719</f>
        <v/>
      </c>
    </row>
    <row r="720">
      <c r="A720" s="14" t="n">
        <v>8670000</v>
      </c>
      <c r="B720" s="15">
        <f>計算!AH2238</f>
        <v/>
      </c>
      <c r="C720" s="14">
        <f>計算!AG2238</f>
        <v/>
      </c>
      <c r="D720" s="14">
        <f>計算!AE2238</f>
        <v/>
      </c>
      <c r="E720" s="14">
        <f>計算!AF2238</f>
        <v/>
      </c>
      <c r="F720" s="14">
        <f>計算!AG2239</f>
        <v/>
      </c>
      <c r="G720" s="14">
        <f>計算!AG2240</f>
        <v/>
      </c>
      <c r="H720" s="14">
        <f>G720-F720</f>
        <v/>
      </c>
    </row>
    <row r="721">
      <c r="A721" s="14" t="n">
        <v>8680000</v>
      </c>
      <c r="B721" s="15">
        <f>計算!AH2241</f>
        <v/>
      </c>
      <c r="C721" s="14">
        <f>計算!AG2241</f>
        <v/>
      </c>
      <c r="D721" s="14">
        <f>計算!AE2241</f>
        <v/>
      </c>
      <c r="E721" s="14">
        <f>計算!AF2241</f>
        <v/>
      </c>
      <c r="F721" s="14">
        <f>計算!AG2242</f>
        <v/>
      </c>
      <c r="G721" s="14">
        <f>計算!AG2243</f>
        <v/>
      </c>
      <c r="H721" s="14">
        <f>G721-F721</f>
        <v/>
      </c>
    </row>
    <row r="722">
      <c r="A722" s="14" t="n">
        <v>8690000</v>
      </c>
      <c r="B722" s="15">
        <f>計算!AH2244</f>
        <v/>
      </c>
      <c r="C722" s="14">
        <f>計算!AG2244</f>
        <v/>
      </c>
      <c r="D722" s="14">
        <f>計算!AE2244</f>
        <v/>
      </c>
      <c r="E722" s="14">
        <f>計算!AF2244</f>
        <v/>
      </c>
      <c r="F722" s="14">
        <f>計算!AG2245</f>
        <v/>
      </c>
      <c r="G722" s="14">
        <f>計算!AG2246</f>
        <v/>
      </c>
      <c r="H722" s="14">
        <f>G722-F722</f>
        <v/>
      </c>
    </row>
    <row r="723">
      <c r="A723" s="14" t="n">
        <v>8700000</v>
      </c>
      <c r="B723" s="15">
        <f>計算!AH2247</f>
        <v/>
      </c>
      <c r="C723" s="14">
        <f>計算!AG2247</f>
        <v/>
      </c>
      <c r="D723" s="14">
        <f>計算!AE2247</f>
        <v/>
      </c>
      <c r="E723" s="14">
        <f>計算!AF2247</f>
        <v/>
      </c>
      <c r="F723" s="14">
        <f>計算!AG2248</f>
        <v/>
      </c>
      <c r="G723" s="14">
        <f>計算!AG2249</f>
        <v/>
      </c>
      <c r="H723" s="14">
        <f>G723-F723</f>
        <v/>
      </c>
    </row>
    <row r="724">
      <c r="A724" s="14" t="n">
        <v>8710000</v>
      </c>
      <c r="B724" s="15">
        <f>計算!AH2250</f>
        <v/>
      </c>
      <c r="C724" s="14">
        <f>計算!AG2250</f>
        <v/>
      </c>
      <c r="D724" s="14">
        <f>計算!AE2250</f>
        <v/>
      </c>
      <c r="E724" s="14">
        <f>計算!AF2250</f>
        <v/>
      </c>
      <c r="F724" s="14">
        <f>計算!AG2251</f>
        <v/>
      </c>
      <c r="G724" s="14">
        <f>計算!AG2252</f>
        <v/>
      </c>
      <c r="H724" s="14">
        <f>G724-F724</f>
        <v/>
      </c>
    </row>
    <row r="725">
      <c r="A725" s="14" t="n">
        <v>8720000</v>
      </c>
      <c r="B725" s="15">
        <f>計算!AH2253</f>
        <v/>
      </c>
      <c r="C725" s="14">
        <f>計算!AG2253</f>
        <v/>
      </c>
      <c r="D725" s="14">
        <f>計算!AE2253</f>
        <v/>
      </c>
      <c r="E725" s="14">
        <f>計算!AF2253</f>
        <v/>
      </c>
      <c r="F725" s="14">
        <f>計算!AG2254</f>
        <v/>
      </c>
      <c r="G725" s="14">
        <f>計算!AG2255</f>
        <v/>
      </c>
      <c r="H725" s="14">
        <f>G725-F725</f>
        <v/>
      </c>
    </row>
    <row r="726">
      <c r="A726" s="14" t="n">
        <v>8730000</v>
      </c>
      <c r="B726" s="15">
        <f>計算!AH2256</f>
        <v/>
      </c>
      <c r="C726" s="14">
        <f>計算!AG2256</f>
        <v/>
      </c>
      <c r="D726" s="14">
        <f>計算!AE2256</f>
        <v/>
      </c>
      <c r="E726" s="14">
        <f>計算!AF2256</f>
        <v/>
      </c>
      <c r="F726" s="14">
        <f>計算!AG2257</f>
        <v/>
      </c>
      <c r="G726" s="14">
        <f>計算!AG2258</f>
        <v/>
      </c>
      <c r="H726" s="14">
        <f>G726-F726</f>
        <v/>
      </c>
    </row>
    <row r="727">
      <c r="A727" s="14" t="n">
        <v>8740000</v>
      </c>
      <c r="B727" s="15">
        <f>計算!AH2259</f>
        <v/>
      </c>
      <c r="C727" s="14">
        <f>計算!AG2259</f>
        <v/>
      </c>
      <c r="D727" s="14">
        <f>計算!AE2259</f>
        <v/>
      </c>
      <c r="E727" s="14">
        <f>計算!AF2259</f>
        <v/>
      </c>
      <c r="F727" s="14">
        <f>計算!AG2260</f>
        <v/>
      </c>
      <c r="G727" s="14">
        <f>計算!AG2261</f>
        <v/>
      </c>
      <c r="H727" s="14">
        <f>G727-F727</f>
        <v/>
      </c>
    </row>
    <row r="728">
      <c r="A728" s="14" t="n">
        <v>8750000</v>
      </c>
      <c r="B728" s="15">
        <f>計算!AH2262</f>
        <v/>
      </c>
      <c r="C728" s="14">
        <f>計算!AG2262</f>
        <v/>
      </c>
      <c r="D728" s="14">
        <f>計算!AE2262</f>
        <v/>
      </c>
      <c r="E728" s="14">
        <f>計算!AF2262</f>
        <v/>
      </c>
      <c r="F728" s="14">
        <f>計算!AG2263</f>
        <v/>
      </c>
      <c r="G728" s="14">
        <f>計算!AG2264</f>
        <v/>
      </c>
      <c r="H728" s="14">
        <f>G728-F728</f>
        <v/>
      </c>
    </row>
    <row r="729">
      <c r="A729" s="14" t="n">
        <v>8760000</v>
      </c>
      <c r="B729" s="15">
        <f>計算!AH2265</f>
        <v/>
      </c>
      <c r="C729" s="14">
        <f>計算!AG2265</f>
        <v/>
      </c>
      <c r="D729" s="14">
        <f>計算!AE2265</f>
        <v/>
      </c>
      <c r="E729" s="14">
        <f>計算!AF2265</f>
        <v/>
      </c>
      <c r="F729" s="14">
        <f>計算!AG2266</f>
        <v/>
      </c>
      <c r="G729" s="14">
        <f>計算!AG2267</f>
        <v/>
      </c>
      <c r="H729" s="14">
        <f>G729-F729</f>
        <v/>
      </c>
    </row>
    <row r="730">
      <c r="A730" s="14" t="n">
        <v>8770000</v>
      </c>
      <c r="B730" s="15">
        <f>計算!AH2268</f>
        <v/>
      </c>
      <c r="C730" s="14">
        <f>計算!AG2268</f>
        <v/>
      </c>
      <c r="D730" s="14">
        <f>計算!AE2268</f>
        <v/>
      </c>
      <c r="E730" s="14">
        <f>計算!AF2268</f>
        <v/>
      </c>
      <c r="F730" s="14">
        <f>計算!AG2269</f>
        <v/>
      </c>
      <c r="G730" s="14">
        <f>計算!AG2270</f>
        <v/>
      </c>
      <c r="H730" s="14">
        <f>G730-F730</f>
        <v/>
      </c>
    </row>
    <row r="731">
      <c r="A731" s="14" t="n">
        <v>8780000</v>
      </c>
      <c r="B731" s="15">
        <f>計算!AH2271</f>
        <v/>
      </c>
      <c r="C731" s="14">
        <f>計算!AG2271</f>
        <v/>
      </c>
      <c r="D731" s="14">
        <f>計算!AE2271</f>
        <v/>
      </c>
      <c r="E731" s="14">
        <f>計算!AF2271</f>
        <v/>
      </c>
      <c r="F731" s="14">
        <f>計算!AG2272</f>
        <v/>
      </c>
      <c r="G731" s="14">
        <f>計算!AG2273</f>
        <v/>
      </c>
      <c r="H731" s="14">
        <f>G731-F731</f>
        <v/>
      </c>
    </row>
    <row r="732">
      <c r="A732" s="14" t="n">
        <v>8790000</v>
      </c>
      <c r="B732" s="15">
        <f>計算!AH2274</f>
        <v/>
      </c>
      <c r="C732" s="14">
        <f>計算!AG2274</f>
        <v/>
      </c>
      <c r="D732" s="14">
        <f>計算!AE2274</f>
        <v/>
      </c>
      <c r="E732" s="14">
        <f>計算!AF2274</f>
        <v/>
      </c>
      <c r="F732" s="14">
        <f>計算!AG2275</f>
        <v/>
      </c>
      <c r="G732" s="14">
        <f>計算!AG2276</f>
        <v/>
      </c>
      <c r="H732" s="14">
        <f>G732-F732</f>
        <v/>
      </c>
    </row>
    <row r="733">
      <c r="A733" s="14" t="n">
        <v>8800000</v>
      </c>
      <c r="B733" s="15">
        <f>計算!AH2277</f>
        <v/>
      </c>
      <c r="C733" s="14">
        <f>計算!AG2277</f>
        <v/>
      </c>
      <c r="D733" s="14">
        <f>計算!AE2277</f>
        <v/>
      </c>
      <c r="E733" s="14">
        <f>計算!AF2277</f>
        <v/>
      </c>
      <c r="F733" s="14">
        <f>計算!AG2278</f>
        <v/>
      </c>
      <c r="G733" s="14">
        <f>計算!AG2279</f>
        <v/>
      </c>
      <c r="H733" s="14">
        <f>G733-F733</f>
        <v/>
      </c>
    </row>
    <row r="734">
      <c r="A734" s="14" t="n">
        <v>8810000</v>
      </c>
      <c r="B734" s="15">
        <f>計算!AH2280</f>
        <v/>
      </c>
      <c r="C734" s="14">
        <f>計算!AG2280</f>
        <v/>
      </c>
      <c r="D734" s="14">
        <f>計算!AE2280</f>
        <v/>
      </c>
      <c r="E734" s="14">
        <f>計算!AF2280</f>
        <v/>
      </c>
      <c r="F734" s="14">
        <f>計算!AG2281</f>
        <v/>
      </c>
      <c r="G734" s="14">
        <f>計算!AG2282</f>
        <v/>
      </c>
      <c r="H734" s="14">
        <f>G734-F734</f>
        <v/>
      </c>
    </row>
    <row r="735">
      <c r="A735" s="14" t="n">
        <v>8820000</v>
      </c>
      <c r="B735" s="15">
        <f>計算!AH2283</f>
        <v/>
      </c>
      <c r="C735" s="14">
        <f>計算!AG2283</f>
        <v/>
      </c>
      <c r="D735" s="14">
        <f>計算!AE2283</f>
        <v/>
      </c>
      <c r="E735" s="14">
        <f>計算!AF2283</f>
        <v/>
      </c>
      <c r="F735" s="14">
        <f>計算!AG2284</f>
        <v/>
      </c>
      <c r="G735" s="14">
        <f>計算!AG2285</f>
        <v/>
      </c>
      <c r="H735" s="14">
        <f>G735-F735</f>
        <v/>
      </c>
    </row>
    <row r="736">
      <c r="A736" s="14" t="n">
        <v>8830000</v>
      </c>
      <c r="B736" s="15">
        <f>計算!AH2286</f>
        <v/>
      </c>
      <c r="C736" s="14">
        <f>計算!AG2286</f>
        <v/>
      </c>
      <c r="D736" s="14">
        <f>計算!AE2286</f>
        <v/>
      </c>
      <c r="E736" s="14">
        <f>計算!AF2286</f>
        <v/>
      </c>
      <c r="F736" s="14">
        <f>計算!AG2287</f>
        <v/>
      </c>
      <c r="G736" s="14">
        <f>計算!AG2288</f>
        <v/>
      </c>
      <c r="H736" s="14">
        <f>G736-F736</f>
        <v/>
      </c>
    </row>
    <row r="737">
      <c r="A737" s="14" t="n">
        <v>8840000</v>
      </c>
      <c r="B737" s="15">
        <f>計算!AH2289</f>
        <v/>
      </c>
      <c r="C737" s="14">
        <f>計算!AG2289</f>
        <v/>
      </c>
      <c r="D737" s="14">
        <f>計算!AE2289</f>
        <v/>
      </c>
      <c r="E737" s="14">
        <f>計算!AF2289</f>
        <v/>
      </c>
      <c r="F737" s="14">
        <f>計算!AG2290</f>
        <v/>
      </c>
      <c r="G737" s="14">
        <f>計算!AG2291</f>
        <v/>
      </c>
      <c r="H737" s="14">
        <f>G737-F737</f>
        <v/>
      </c>
    </row>
    <row r="738">
      <c r="A738" s="14" t="n">
        <v>8850000</v>
      </c>
      <c r="B738" s="15">
        <f>計算!AH2292</f>
        <v/>
      </c>
      <c r="C738" s="14">
        <f>計算!AG2292</f>
        <v/>
      </c>
      <c r="D738" s="14">
        <f>計算!AE2292</f>
        <v/>
      </c>
      <c r="E738" s="14">
        <f>計算!AF2292</f>
        <v/>
      </c>
      <c r="F738" s="14">
        <f>計算!AG2293</f>
        <v/>
      </c>
      <c r="G738" s="14">
        <f>計算!AG2294</f>
        <v/>
      </c>
      <c r="H738" s="14">
        <f>G738-F738</f>
        <v/>
      </c>
    </row>
    <row r="739">
      <c r="A739" s="14" t="n">
        <v>8860000</v>
      </c>
      <c r="B739" s="15">
        <f>計算!AH2295</f>
        <v/>
      </c>
      <c r="C739" s="14">
        <f>計算!AG2295</f>
        <v/>
      </c>
      <c r="D739" s="14">
        <f>計算!AE2295</f>
        <v/>
      </c>
      <c r="E739" s="14">
        <f>計算!AF2295</f>
        <v/>
      </c>
      <c r="F739" s="14">
        <f>計算!AG2296</f>
        <v/>
      </c>
      <c r="G739" s="14">
        <f>計算!AG2297</f>
        <v/>
      </c>
      <c r="H739" s="14">
        <f>G739-F739</f>
        <v/>
      </c>
    </row>
    <row r="740">
      <c r="A740" s="14" t="n">
        <v>8870000</v>
      </c>
      <c r="B740" s="15">
        <f>計算!AH2298</f>
        <v/>
      </c>
      <c r="C740" s="14">
        <f>計算!AG2298</f>
        <v/>
      </c>
      <c r="D740" s="14">
        <f>計算!AE2298</f>
        <v/>
      </c>
      <c r="E740" s="14">
        <f>計算!AF2298</f>
        <v/>
      </c>
      <c r="F740" s="14">
        <f>計算!AG2299</f>
        <v/>
      </c>
      <c r="G740" s="14">
        <f>計算!AG2300</f>
        <v/>
      </c>
      <c r="H740" s="14">
        <f>G740-F740</f>
        <v/>
      </c>
    </row>
    <row r="741">
      <c r="A741" s="14" t="n">
        <v>8880000</v>
      </c>
      <c r="B741" s="15">
        <f>計算!AH2301</f>
        <v/>
      </c>
      <c r="C741" s="14">
        <f>計算!AG2301</f>
        <v/>
      </c>
      <c r="D741" s="14">
        <f>計算!AE2301</f>
        <v/>
      </c>
      <c r="E741" s="14">
        <f>計算!AF2301</f>
        <v/>
      </c>
      <c r="F741" s="14">
        <f>計算!AG2302</f>
        <v/>
      </c>
      <c r="G741" s="14">
        <f>計算!AG2303</f>
        <v/>
      </c>
      <c r="H741" s="14">
        <f>G741-F741</f>
        <v/>
      </c>
    </row>
    <row r="742">
      <c r="A742" s="14" t="n">
        <v>8890000</v>
      </c>
      <c r="B742" s="15">
        <f>計算!AH2304</f>
        <v/>
      </c>
      <c r="C742" s="14">
        <f>計算!AG2304</f>
        <v/>
      </c>
      <c r="D742" s="14">
        <f>計算!AE2304</f>
        <v/>
      </c>
      <c r="E742" s="14">
        <f>計算!AF2304</f>
        <v/>
      </c>
      <c r="F742" s="14">
        <f>計算!AG2305</f>
        <v/>
      </c>
      <c r="G742" s="14">
        <f>計算!AG2306</f>
        <v/>
      </c>
      <c r="H742" s="14">
        <f>G742-F742</f>
        <v/>
      </c>
    </row>
    <row r="743">
      <c r="A743" s="14" t="n">
        <v>8900000</v>
      </c>
      <c r="B743" s="15">
        <f>計算!AH2307</f>
        <v/>
      </c>
      <c r="C743" s="14">
        <f>計算!AG2307</f>
        <v/>
      </c>
      <c r="D743" s="14">
        <f>計算!AE2307</f>
        <v/>
      </c>
      <c r="E743" s="14">
        <f>計算!AF2307</f>
        <v/>
      </c>
      <c r="F743" s="14">
        <f>計算!AG2308</f>
        <v/>
      </c>
      <c r="G743" s="14">
        <f>計算!AG2309</f>
        <v/>
      </c>
      <c r="H743" s="14">
        <f>G743-F743</f>
        <v/>
      </c>
    </row>
    <row r="744">
      <c r="A744" s="14" t="n">
        <v>8910000</v>
      </c>
      <c r="B744" s="15">
        <f>計算!AH2310</f>
        <v/>
      </c>
      <c r="C744" s="14">
        <f>計算!AG2310</f>
        <v/>
      </c>
      <c r="D744" s="14">
        <f>計算!AE2310</f>
        <v/>
      </c>
      <c r="E744" s="14">
        <f>計算!AF2310</f>
        <v/>
      </c>
      <c r="F744" s="14">
        <f>計算!AG2311</f>
        <v/>
      </c>
      <c r="G744" s="14">
        <f>計算!AG2312</f>
        <v/>
      </c>
      <c r="H744" s="14">
        <f>G744-F744</f>
        <v/>
      </c>
    </row>
    <row r="745">
      <c r="A745" s="14" t="n">
        <v>8920000</v>
      </c>
      <c r="B745" s="15">
        <f>計算!AH2313</f>
        <v/>
      </c>
      <c r="C745" s="14">
        <f>計算!AG2313</f>
        <v/>
      </c>
      <c r="D745" s="14">
        <f>計算!AE2313</f>
        <v/>
      </c>
      <c r="E745" s="14">
        <f>計算!AF2313</f>
        <v/>
      </c>
      <c r="F745" s="14">
        <f>計算!AG2314</f>
        <v/>
      </c>
      <c r="G745" s="14">
        <f>計算!AG2315</f>
        <v/>
      </c>
      <c r="H745" s="14">
        <f>G745-F745</f>
        <v/>
      </c>
    </row>
    <row r="746">
      <c r="A746" s="14" t="n">
        <v>8930000</v>
      </c>
      <c r="B746" s="15">
        <f>計算!AH2316</f>
        <v/>
      </c>
      <c r="C746" s="14">
        <f>計算!AG2316</f>
        <v/>
      </c>
      <c r="D746" s="14">
        <f>計算!AE2316</f>
        <v/>
      </c>
      <c r="E746" s="14">
        <f>計算!AF2316</f>
        <v/>
      </c>
      <c r="F746" s="14">
        <f>計算!AG2317</f>
        <v/>
      </c>
      <c r="G746" s="14">
        <f>計算!AG2318</f>
        <v/>
      </c>
      <c r="H746" s="14">
        <f>G746-F746</f>
        <v/>
      </c>
    </row>
    <row r="747">
      <c r="A747" s="14" t="n">
        <v>8940000</v>
      </c>
      <c r="B747" s="15">
        <f>計算!AH2319</f>
        <v/>
      </c>
      <c r="C747" s="14">
        <f>計算!AG2319</f>
        <v/>
      </c>
      <c r="D747" s="14">
        <f>計算!AE2319</f>
        <v/>
      </c>
      <c r="E747" s="14">
        <f>計算!AF2319</f>
        <v/>
      </c>
      <c r="F747" s="14">
        <f>計算!AG2320</f>
        <v/>
      </c>
      <c r="G747" s="14">
        <f>計算!AG2321</f>
        <v/>
      </c>
      <c r="H747" s="14">
        <f>G747-F747</f>
        <v/>
      </c>
    </row>
    <row r="748">
      <c r="A748" s="14" t="n">
        <v>8950000</v>
      </c>
      <c r="B748" s="15">
        <f>計算!AH2322</f>
        <v/>
      </c>
      <c r="C748" s="14">
        <f>計算!AG2322</f>
        <v/>
      </c>
      <c r="D748" s="14">
        <f>計算!AE2322</f>
        <v/>
      </c>
      <c r="E748" s="14">
        <f>計算!AF2322</f>
        <v/>
      </c>
      <c r="F748" s="14">
        <f>計算!AG2323</f>
        <v/>
      </c>
      <c r="G748" s="14">
        <f>計算!AG2324</f>
        <v/>
      </c>
      <c r="H748" s="14">
        <f>G748-F748</f>
        <v/>
      </c>
    </row>
    <row r="749">
      <c r="A749" s="14" t="n">
        <v>8960000</v>
      </c>
      <c r="B749" s="15">
        <f>計算!AH2325</f>
        <v/>
      </c>
      <c r="C749" s="14">
        <f>計算!AG2325</f>
        <v/>
      </c>
      <c r="D749" s="14">
        <f>計算!AE2325</f>
        <v/>
      </c>
      <c r="E749" s="14">
        <f>計算!AF2325</f>
        <v/>
      </c>
      <c r="F749" s="14">
        <f>計算!AG2326</f>
        <v/>
      </c>
      <c r="G749" s="14">
        <f>計算!AG2327</f>
        <v/>
      </c>
      <c r="H749" s="14">
        <f>G749-F749</f>
        <v/>
      </c>
    </row>
    <row r="750">
      <c r="A750" s="14" t="n">
        <v>8970000</v>
      </c>
      <c r="B750" s="15">
        <f>計算!AH2328</f>
        <v/>
      </c>
      <c r="C750" s="14">
        <f>計算!AG2328</f>
        <v/>
      </c>
      <c r="D750" s="14">
        <f>計算!AE2328</f>
        <v/>
      </c>
      <c r="E750" s="14">
        <f>計算!AF2328</f>
        <v/>
      </c>
      <c r="F750" s="14">
        <f>計算!AG2329</f>
        <v/>
      </c>
      <c r="G750" s="14">
        <f>計算!AG2330</f>
        <v/>
      </c>
      <c r="H750" s="14">
        <f>G750-F750</f>
        <v/>
      </c>
    </row>
    <row r="751">
      <c r="A751" s="14" t="n">
        <v>8980000</v>
      </c>
      <c r="B751" s="15">
        <f>計算!AH2331</f>
        <v/>
      </c>
      <c r="C751" s="14">
        <f>計算!AG2331</f>
        <v/>
      </c>
      <c r="D751" s="14">
        <f>計算!AE2331</f>
        <v/>
      </c>
      <c r="E751" s="14">
        <f>計算!AF2331</f>
        <v/>
      </c>
      <c r="F751" s="14">
        <f>計算!AG2332</f>
        <v/>
      </c>
      <c r="G751" s="14">
        <f>計算!AG2333</f>
        <v/>
      </c>
      <c r="H751" s="14">
        <f>G751-F751</f>
        <v/>
      </c>
    </row>
    <row r="752">
      <c r="A752" s="14" t="n">
        <v>8990000</v>
      </c>
      <c r="B752" s="15">
        <f>計算!AH2334</f>
        <v/>
      </c>
      <c r="C752" s="14">
        <f>計算!AG2334</f>
        <v/>
      </c>
      <c r="D752" s="14">
        <f>計算!AE2334</f>
        <v/>
      </c>
      <c r="E752" s="14">
        <f>計算!AF2334</f>
        <v/>
      </c>
      <c r="F752" s="14">
        <f>計算!AG2335</f>
        <v/>
      </c>
      <c r="G752" s="14">
        <f>計算!AG2336</f>
        <v/>
      </c>
      <c r="H752" s="14">
        <f>G752-F752</f>
        <v/>
      </c>
    </row>
    <row r="753">
      <c r="A753" s="14" t="n">
        <v>9000000</v>
      </c>
      <c r="B753" s="15">
        <f>計算!AH2337</f>
        <v/>
      </c>
      <c r="C753" s="14">
        <f>計算!AG2337</f>
        <v/>
      </c>
      <c r="D753" s="14">
        <f>計算!AE2337</f>
        <v/>
      </c>
      <c r="E753" s="14">
        <f>計算!AF2337</f>
        <v/>
      </c>
      <c r="F753" s="14">
        <f>計算!AG2338</f>
        <v/>
      </c>
      <c r="G753" s="14">
        <f>計算!AG2339</f>
        <v/>
      </c>
      <c r="H753" s="14">
        <f>G753-F753</f>
        <v/>
      </c>
    </row>
    <row r="754">
      <c r="A754" s="14" t="n">
        <v>9010000</v>
      </c>
      <c r="B754" s="15">
        <f>計算!AH2340</f>
        <v/>
      </c>
      <c r="C754" s="14">
        <f>計算!AG2340</f>
        <v/>
      </c>
      <c r="D754" s="14">
        <f>計算!AE2340</f>
        <v/>
      </c>
      <c r="E754" s="14">
        <f>計算!AF2340</f>
        <v/>
      </c>
      <c r="F754" s="14">
        <f>計算!AG2341</f>
        <v/>
      </c>
      <c r="G754" s="14">
        <f>計算!AG2342</f>
        <v/>
      </c>
      <c r="H754" s="14">
        <f>G754-F754</f>
        <v/>
      </c>
    </row>
    <row r="755">
      <c r="A755" s="14" t="n">
        <v>9020000</v>
      </c>
      <c r="B755" s="15">
        <f>計算!AH2343</f>
        <v/>
      </c>
      <c r="C755" s="14">
        <f>計算!AG2343</f>
        <v/>
      </c>
      <c r="D755" s="14">
        <f>計算!AE2343</f>
        <v/>
      </c>
      <c r="E755" s="14">
        <f>計算!AF2343</f>
        <v/>
      </c>
      <c r="F755" s="14">
        <f>計算!AG2344</f>
        <v/>
      </c>
      <c r="G755" s="14">
        <f>計算!AG2345</f>
        <v/>
      </c>
      <c r="H755" s="14">
        <f>G755-F755</f>
        <v/>
      </c>
    </row>
    <row r="756">
      <c r="A756" s="14" t="n">
        <v>9030000</v>
      </c>
      <c r="B756" s="15">
        <f>計算!AH2346</f>
        <v/>
      </c>
      <c r="C756" s="14">
        <f>計算!AG2346</f>
        <v/>
      </c>
      <c r="D756" s="14">
        <f>計算!AE2346</f>
        <v/>
      </c>
      <c r="E756" s="14">
        <f>計算!AF2346</f>
        <v/>
      </c>
      <c r="F756" s="14">
        <f>計算!AG2347</f>
        <v/>
      </c>
      <c r="G756" s="14">
        <f>計算!AG2348</f>
        <v/>
      </c>
      <c r="H756" s="14">
        <f>G756-F756</f>
        <v/>
      </c>
    </row>
    <row r="757">
      <c r="A757" s="14" t="n">
        <v>9040000</v>
      </c>
      <c r="B757" s="15">
        <f>計算!AH2349</f>
        <v/>
      </c>
      <c r="C757" s="14">
        <f>計算!AG2349</f>
        <v/>
      </c>
      <c r="D757" s="14">
        <f>計算!AE2349</f>
        <v/>
      </c>
      <c r="E757" s="14">
        <f>計算!AF2349</f>
        <v/>
      </c>
      <c r="F757" s="14">
        <f>計算!AG2350</f>
        <v/>
      </c>
      <c r="G757" s="14">
        <f>計算!AG2351</f>
        <v/>
      </c>
      <c r="H757" s="14">
        <f>G757-F757</f>
        <v/>
      </c>
    </row>
    <row r="758">
      <c r="A758" s="14" t="n">
        <v>9050000</v>
      </c>
      <c r="B758" s="15">
        <f>計算!AH2352</f>
        <v/>
      </c>
      <c r="C758" s="14">
        <f>計算!AG2352</f>
        <v/>
      </c>
      <c r="D758" s="14">
        <f>計算!AE2352</f>
        <v/>
      </c>
      <c r="E758" s="14">
        <f>計算!AF2352</f>
        <v/>
      </c>
      <c r="F758" s="14">
        <f>計算!AG2353</f>
        <v/>
      </c>
      <c r="G758" s="14">
        <f>計算!AG2354</f>
        <v/>
      </c>
      <c r="H758" s="14">
        <f>G758-F758</f>
        <v/>
      </c>
    </row>
    <row r="759">
      <c r="A759" s="14" t="n">
        <v>9060000</v>
      </c>
      <c r="B759" s="15">
        <f>計算!AH2355</f>
        <v/>
      </c>
      <c r="C759" s="14">
        <f>計算!AG2355</f>
        <v/>
      </c>
      <c r="D759" s="14">
        <f>計算!AE2355</f>
        <v/>
      </c>
      <c r="E759" s="14">
        <f>計算!AF2355</f>
        <v/>
      </c>
      <c r="F759" s="14">
        <f>計算!AG2356</f>
        <v/>
      </c>
      <c r="G759" s="14">
        <f>計算!AG2357</f>
        <v/>
      </c>
      <c r="H759" s="14">
        <f>G759-F759</f>
        <v/>
      </c>
    </row>
    <row r="760">
      <c r="A760" s="14" t="n">
        <v>9070000</v>
      </c>
      <c r="B760" s="15">
        <f>計算!AH2358</f>
        <v/>
      </c>
      <c r="C760" s="14">
        <f>計算!AG2358</f>
        <v/>
      </c>
      <c r="D760" s="14">
        <f>計算!AE2358</f>
        <v/>
      </c>
      <c r="E760" s="14">
        <f>計算!AF2358</f>
        <v/>
      </c>
      <c r="F760" s="14">
        <f>計算!AG2359</f>
        <v/>
      </c>
      <c r="G760" s="14">
        <f>計算!AG2360</f>
        <v/>
      </c>
      <c r="H760" s="14">
        <f>G760-F760</f>
        <v/>
      </c>
    </row>
    <row r="761">
      <c r="A761" s="14" t="n">
        <v>9080000</v>
      </c>
      <c r="B761" s="15">
        <f>計算!AH2361</f>
        <v/>
      </c>
      <c r="C761" s="14">
        <f>計算!AG2361</f>
        <v/>
      </c>
      <c r="D761" s="14">
        <f>計算!AE2361</f>
        <v/>
      </c>
      <c r="E761" s="14">
        <f>計算!AF2361</f>
        <v/>
      </c>
      <c r="F761" s="14">
        <f>計算!AG2362</f>
        <v/>
      </c>
      <c r="G761" s="14">
        <f>計算!AG2363</f>
        <v/>
      </c>
      <c r="H761" s="14">
        <f>G761-F761</f>
        <v/>
      </c>
    </row>
    <row r="762">
      <c r="A762" s="14" t="n">
        <v>9090000</v>
      </c>
      <c r="B762" s="15">
        <f>計算!AH2364</f>
        <v/>
      </c>
      <c r="C762" s="14">
        <f>計算!AG2364</f>
        <v/>
      </c>
      <c r="D762" s="14">
        <f>計算!AE2364</f>
        <v/>
      </c>
      <c r="E762" s="14">
        <f>計算!AF2364</f>
        <v/>
      </c>
      <c r="F762" s="14">
        <f>計算!AG2365</f>
        <v/>
      </c>
      <c r="G762" s="14">
        <f>計算!AG2366</f>
        <v/>
      </c>
      <c r="H762" s="14">
        <f>G762-F762</f>
        <v/>
      </c>
    </row>
    <row r="763">
      <c r="A763" s="14" t="n">
        <v>9100000</v>
      </c>
      <c r="B763" s="15">
        <f>計算!AH2367</f>
        <v/>
      </c>
      <c r="C763" s="14">
        <f>計算!AG2367</f>
        <v/>
      </c>
      <c r="D763" s="14">
        <f>計算!AE2367</f>
        <v/>
      </c>
      <c r="E763" s="14">
        <f>計算!AF2367</f>
        <v/>
      </c>
      <c r="F763" s="14">
        <f>計算!AG2368</f>
        <v/>
      </c>
      <c r="G763" s="14">
        <f>計算!AG2369</f>
        <v/>
      </c>
      <c r="H763" s="14">
        <f>G763-F763</f>
        <v/>
      </c>
    </row>
    <row r="764">
      <c r="A764" s="14" t="n">
        <v>9110000</v>
      </c>
      <c r="B764" s="15">
        <f>計算!AH2370</f>
        <v/>
      </c>
      <c r="C764" s="14">
        <f>計算!AG2370</f>
        <v/>
      </c>
      <c r="D764" s="14">
        <f>計算!AE2370</f>
        <v/>
      </c>
      <c r="E764" s="14">
        <f>計算!AF2370</f>
        <v/>
      </c>
      <c r="F764" s="14">
        <f>計算!AG2371</f>
        <v/>
      </c>
      <c r="G764" s="14">
        <f>計算!AG2372</f>
        <v/>
      </c>
      <c r="H764" s="14">
        <f>G764-F764</f>
        <v/>
      </c>
    </row>
    <row r="765">
      <c r="A765" s="14" t="n">
        <v>9120000</v>
      </c>
      <c r="B765" s="15">
        <f>計算!AH2373</f>
        <v/>
      </c>
      <c r="C765" s="14">
        <f>計算!AG2373</f>
        <v/>
      </c>
      <c r="D765" s="14">
        <f>計算!AE2373</f>
        <v/>
      </c>
      <c r="E765" s="14">
        <f>計算!AF2373</f>
        <v/>
      </c>
      <c r="F765" s="14">
        <f>計算!AG2374</f>
        <v/>
      </c>
      <c r="G765" s="14">
        <f>計算!AG2375</f>
        <v/>
      </c>
      <c r="H765" s="14">
        <f>G765-F765</f>
        <v/>
      </c>
    </row>
    <row r="766">
      <c r="A766" s="14" t="n">
        <v>9130000</v>
      </c>
      <c r="B766" s="15">
        <f>計算!AH2376</f>
        <v/>
      </c>
      <c r="C766" s="14">
        <f>計算!AG2376</f>
        <v/>
      </c>
      <c r="D766" s="14">
        <f>計算!AE2376</f>
        <v/>
      </c>
      <c r="E766" s="14">
        <f>計算!AF2376</f>
        <v/>
      </c>
      <c r="F766" s="14">
        <f>計算!AG2377</f>
        <v/>
      </c>
      <c r="G766" s="14">
        <f>計算!AG2378</f>
        <v/>
      </c>
      <c r="H766" s="14">
        <f>G766-F766</f>
        <v/>
      </c>
    </row>
    <row r="767">
      <c r="A767" s="14" t="n">
        <v>9140000</v>
      </c>
      <c r="B767" s="15">
        <f>計算!AH2379</f>
        <v/>
      </c>
      <c r="C767" s="14">
        <f>計算!AG2379</f>
        <v/>
      </c>
      <c r="D767" s="14">
        <f>計算!AE2379</f>
        <v/>
      </c>
      <c r="E767" s="14">
        <f>計算!AF2379</f>
        <v/>
      </c>
      <c r="F767" s="14">
        <f>計算!AG2380</f>
        <v/>
      </c>
      <c r="G767" s="14">
        <f>計算!AG2381</f>
        <v/>
      </c>
      <c r="H767" s="14">
        <f>G767-F767</f>
        <v/>
      </c>
    </row>
    <row r="768">
      <c r="A768" s="14" t="n">
        <v>9150000</v>
      </c>
      <c r="B768" s="15">
        <f>計算!AH2382</f>
        <v/>
      </c>
      <c r="C768" s="14">
        <f>計算!AG2382</f>
        <v/>
      </c>
      <c r="D768" s="14">
        <f>計算!AE2382</f>
        <v/>
      </c>
      <c r="E768" s="14">
        <f>計算!AF2382</f>
        <v/>
      </c>
      <c r="F768" s="14">
        <f>計算!AG2383</f>
        <v/>
      </c>
      <c r="G768" s="14">
        <f>計算!AG2384</f>
        <v/>
      </c>
      <c r="H768" s="14">
        <f>G768-F768</f>
        <v/>
      </c>
    </row>
    <row r="769">
      <c r="A769" s="14" t="n">
        <v>9160000</v>
      </c>
      <c r="B769" s="15">
        <f>計算!AH2385</f>
        <v/>
      </c>
      <c r="C769" s="14">
        <f>計算!AG2385</f>
        <v/>
      </c>
      <c r="D769" s="14">
        <f>計算!AE2385</f>
        <v/>
      </c>
      <c r="E769" s="14">
        <f>計算!AF2385</f>
        <v/>
      </c>
      <c r="F769" s="14">
        <f>計算!AG2386</f>
        <v/>
      </c>
      <c r="G769" s="14">
        <f>計算!AG2387</f>
        <v/>
      </c>
      <c r="H769" s="14">
        <f>G769-F769</f>
        <v/>
      </c>
    </row>
    <row r="770">
      <c r="A770" s="14" t="n">
        <v>9170000</v>
      </c>
      <c r="B770" s="15">
        <f>計算!AH2388</f>
        <v/>
      </c>
      <c r="C770" s="14">
        <f>計算!AG2388</f>
        <v/>
      </c>
      <c r="D770" s="14">
        <f>計算!AE2388</f>
        <v/>
      </c>
      <c r="E770" s="14">
        <f>計算!AF2388</f>
        <v/>
      </c>
      <c r="F770" s="14">
        <f>計算!AG2389</f>
        <v/>
      </c>
      <c r="G770" s="14">
        <f>計算!AG2390</f>
        <v/>
      </c>
      <c r="H770" s="14">
        <f>G770-F770</f>
        <v/>
      </c>
    </row>
    <row r="771">
      <c r="A771" s="14" t="n">
        <v>9180000</v>
      </c>
      <c r="B771" s="15">
        <f>計算!AH2391</f>
        <v/>
      </c>
      <c r="C771" s="14">
        <f>計算!AG2391</f>
        <v/>
      </c>
      <c r="D771" s="14">
        <f>計算!AE2391</f>
        <v/>
      </c>
      <c r="E771" s="14">
        <f>計算!AF2391</f>
        <v/>
      </c>
      <c r="F771" s="14">
        <f>計算!AG2392</f>
        <v/>
      </c>
      <c r="G771" s="14">
        <f>計算!AG2393</f>
        <v/>
      </c>
      <c r="H771" s="14">
        <f>G771-F771</f>
        <v/>
      </c>
    </row>
    <row r="772">
      <c r="A772" s="14" t="n">
        <v>9190000</v>
      </c>
      <c r="B772" s="15">
        <f>計算!AH2394</f>
        <v/>
      </c>
      <c r="C772" s="14">
        <f>計算!AG2394</f>
        <v/>
      </c>
      <c r="D772" s="14">
        <f>計算!AE2394</f>
        <v/>
      </c>
      <c r="E772" s="14">
        <f>計算!AF2394</f>
        <v/>
      </c>
      <c r="F772" s="14">
        <f>計算!AG2395</f>
        <v/>
      </c>
      <c r="G772" s="14">
        <f>計算!AG2396</f>
        <v/>
      </c>
      <c r="H772" s="14">
        <f>G772-F772</f>
        <v/>
      </c>
    </row>
    <row r="773">
      <c r="A773" s="14" t="n">
        <v>9200000</v>
      </c>
      <c r="B773" s="15">
        <f>計算!AH2397</f>
        <v/>
      </c>
      <c r="C773" s="14">
        <f>計算!AG2397</f>
        <v/>
      </c>
      <c r="D773" s="14">
        <f>計算!AE2397</f>
        <v/>
      </c>
      <c r="E773" s="14">
        <f>計算!AF2397</f>
        <v/>
      </c>
      <c r="F773" s="14">
        <f>計算!AG2398</f>
        <v/>
      </c>
      <c r="G773" s="14">
        <f>計算!AG2399</f>
        <v/>
      </c>
      <c r="H773" s="14">
        <f>G773-F773</f>
        <v/>
      </c>
    </row>
    <row r="774">
      <c r="A774" s="14" t="n">
        <v>9210000</v>
      </c>
      <c r="B774" s="15">
        <f>計算!AH2400</f>
        <v/>
      </c>
      <c r="C774" s="14">
        <f>計算!AG2400</f>
        <v/>
      </c>
      <c r="D774" s="14">
        <f>計算!AE2400</f>
        <v/>
      </c>
      <c r="E774" s="14">
        <f>計算!AF2400</f>
        <v/>
      </c>
      <c r="F774" s="14">
        <f>計算!AG2401</f>
        <v/>
      </c>
      <c r="G774" s="14">
        <f>計算!AG2402</f>
        <v/>
      </c>
      <c r="H774" s="14">
        <f>G774-F774</f>
        <v/>
      </c>
    </row>
    <row r="775">
      <c r="A775" s="14" t="n">
        <v>9220000</v>
      </c>
      <c r="B775" s="15">
        <f>計算!AH2403</f>
        <v/>
      </c>
      <c r="C775" s="14">
        <f>計算!AG2403</f>
        <v/>
      </c>
      <c r="D775" s="14">
        <f>計算!AE2403</f>
        <v/>
      </c>
      <c r="E775" s="14">
        <f>計算!AF2403</f>
        <v/>
      </c>
      <c r="F775" s="14">
        <f>計算!AG2404</f>
        <v/>
      </c>
      <c r="G775" s="14">
        <f>計算!AG2405</f>
        <v/>
      </c>
      <c r="H775" s="14">
        <f>G775-F775</f>
        <v/>
      </c>
    </row>
    <row r="776">
      <c r="A776" s="14" t="n">
        <v>9230000</v>
      </c>
      <c r="B776" s="15">
        <f>計算!AH2406</f>
        <v/>
      </c>
      <c r="C776" s="14">
        <f>計算!AG2406</f>
        <v/>
      </c>
      <c r="D776" s="14">
        <f>計算!AE2406</f>
        <v/>
      </c>
      <c r="E776" s="14">
        <f>計算!AF2406</f>
        <v/>
      </c>
      <c r="F776" s="14">
        <f>計算!AG2407</f>
        <v/>
      </c>
      <c r="G776" s="14">
        <f>計算!AG2408</f>
        <v/>
      </c>
      <c r="H776" s="14">
        <f>G776-F776</f>
        <v/>
      </c>
    </row>
    <row r="777">
      <c r="A777" s="14" t="n">
        <v>9240000</v>
      </c>
      <c r="B777" s="15">
        <f>計算!AH2409</f>
        <v/>
      </c>
      <c r="C777" s="14">
        <f>計算!AG2409</f>
        <v/>
      </c>
      <c r="D777" s="14">
        <f>計算!AE2409</f>
        <v/>
      </c>
      <c r="E777" s="14">
        <f>計算!AF2409</f>
        <v/>
      </c>
      <c r="F777" s="14">
        <f>計算!AG2410</f>
        <v/>
      </c>
      <c r="G777" s="14">
        <f>計算!AG2411</f>
        <v/>
      </c>
      <c r="H777" s="14">
        <f>G777-F777</f>
        <v/>
      </c>
    </row>
    <row r="778">
      <c r="A778" s="14" t="n">
        <v>9250000</v>
      </c>
      <c r="B778" s="15">
        <f>計算!AH2412</f>
        <v/>
      </c>
      <c r="C778" s="14">
        <f>計算!AG2412</f>
        <v/>
      </c>
      <c r="D778" s="14">
        <f>計算!AE2412</f>
        <v/>
      </c>
      <c r="E778" s="14">
        <f>計算!AF2412</f>
        <v/>
      </c>
      <c r="F778" s="14">
        <f>計算!AG2413</f>
        <v/>
      </c>
      <c r="G778" s="14">
        <f>計算!AG2414</f>
        <v/>
      </c>
      <c r="H778" s="14">
        <f>G778-F778</f>
        <v/>
      </c>
    </row>
    <row r="779">
      <c r="A779" s="14" t="n">
        <v>9260000</v>
      </c>
      <c r="B779" s="15">
        <f>計算!AH2415</f>
        <v/>
      </c>
      <c r="C779" s="14">
        <f>計算!AG2415</f>
        <v/>
      </c>
      <c r="D779" s="14">
        <f>計算!AE2415</f>
        <v/>
      </c>
      <c r="E779" s="14">
        <f>計算!AF2415</f>
        <v/>
      </c>
      <c r="F779" s="14">
        <f>計算!AG2416</f>
        <v/>
      </c>
      <c r="G779" s="14">
        <f>計算!AG2417</f>
        <v/>
      </c>
      <c r="H779" s="14">
        <f>G779-F779</f>
        <v/>
      </c>
    </row>
    <row r="780">
      <c r="A780" s="14" t="n">
        <v>9270000</v>
      </c>
      <c r="B780" s="15">
        <f>計算!AH2418</f>
        <v/>
      </c>
      <c r="C780" s="14">
        <f>計算!AG2418</f>
        <v/>
      </c>
      <c r="D780" s="14">
        <f>計算!AE2418</f>
        <v/>
      </c>
      <c r="E780" s="14">
        <f>計算!AF2418</f>
        <v/>
      </c>
      <c r="F780" s="14">
        <f>計算!AG2419</f>
        <v/>
      </c>
      <c r="G780" s="14">
        <f>計算!AG2420</f>
        <v/>
      </c>
      <c r="H780" s="14">
        <f>G780-F780</f>
        <v/>
      </c>
    </row>
    <row r="781">
      <c r="A781" s="14" t="n">
        <v>9280000</v>
      </c>
      <c r="B781" s="15">
        <f>計算!AH2421</f>
        <v/>
      </c>
      <c r="C781" s="14">
        <f>計算!AG2421</f>
        <v/>
      </c>
      <c r="D781" s="14">
        <f>計算!AE2421</f>
        <v/>
      </c>
      <c r="E781" s="14">
        <f>計算!AF2421</f>
        <v/>
      </c>
      <c r="F781" s="14">
        <f>計算!AG2422</f>
        <v/>
      </c>
      <c r="G781" s="14">
        <f>計算!AG2423</f>
        <v/>
      </c>
      <c r="H781" s="14">
        <f>G781-F781</f>
        <v/>
      </c>
    </row>
    <row r="782">
      <c r="A782" s="14" t="n">
        <v>9290000</v>
      </c>
      <c r="B782" s="15">
        <f>計算!AH2424</f>
        <v/>
      </c>
      <c r="C782" s="14">
        <f>計算!AG2424</f>
        <v/>
      </c>
      <c r="D782" s="14">
        <f>計算!AE2424</f>
        <v/>
      </c>
      <c r="E782" s="14">
        <f>計算!AF2424</f>
        <v/>
      </c>
      <c r="F782" s="14">
        <f>計算!AG2425</f>
        <v/>
      </c>
      <c r="G782" s="14">
        <f>計算!AG2426</f>
        <v/>
      </c>
      <c r="H782" s="14">
        <f>G782-F782</f>
        <v/>
      </c>
    </row>
    <row r="783">
      <c r="A783" s="14" t="n">
        <v>9300000</v>
      </c>
      <c r="B783" s="15">
        <f>計算!AH2427</f>
        <v/>
      </c>
      <c r="C783" s="14">
        <f>計算!AG2427</f>
        <v/>
      </c>
      <c r="D783" s="14">
        <f>計算!AE2427</f>
        <v/>
      </c>
      <c r="E783" s="14">
        <f>計算!AF2427</f>
        <v/>
      </c>
      <c r="F783" s="14">
        <f>計算!AG2428</f>
        <v/>
      </c>
      <c r="G783" s="14">
        <f>計算!AG2429</f>
        <v/>
      </c>
      <c r="H783" s="14">
        <f>G783-F783</f>
        <v/>
      </c>
    </row>
    <row r="784">
      <c r="A784" s="14" t="n">
        <v>9310000</v>
      </c>
      <c r="B784" s="15">
        <f>計算!AH2430</f>
        <v/>
      </c>
      <c r="C784" s="14">
        <f>計算!AG2430</f>
        <v/>
      </c>
      <c r="D784" s="14">
        <f>計算!AE2430</f>
        <v/>
      </c>
      <c r="E784" s="14">
        <f>計算!AF2430</f>
        <v/>
      </c>
      <c r="F784" s="14">
        <f>計算!AG2431</f>
        <v/>
      </c>
      <c r="G784" s="14">
        <f>計算!AG2432</f>
        <v/>
      </c>
      <c r="H784" s="14">
        <f>G784-F784</f>
        <v/>
      </c>
    </row>
    <row r="785">
      <c r="A785" s="14" t="n">
        <v>9320000</v>
      </c>
      <c r="B785" s="15">
        <f>計算!AH2433</f>
        <v/>
      </c>
      <c r="C785" s="14">
        <f>計算!AG2433</f>
        <v/>
      </c>
      <c r="D785" s="14">
        <f>計算!AE2433</f>
        <v/>
      </c>
      <c r="E785" s="14">
        <f>計算!AF2433</f>
        <v/>
      </c>
      <c r="F785" s="14">
        <f>計算!AG2434</f>
        <v/>
      </c>
      <c r="G785" s="14">
        <f>計算!AG2435</f>
        <v/>
      </c>
      <c r="H785" s="14">
        <f>G785-F785</f>
        <v/>
      </c>
    </row>
    <row r="786">
      <c r="A786" s="14" t="n">
        <v>9330000</v>
      </c>
      <c r="B786" s="15">
        <f>計算!AH2436</f>
        <v/>
      </c>
      <c r="C786" s="14">
        <f>計算!AG2436</f>
        <v/>
      </c>
      <c r="D786" s="14">
        <f>計算!AE2436</f>
        <v/>
      </c>
      <c r="E786" s="14">
        <f>計算!AF2436</f>
        <v/>
      </c>
      <c r="F786" s="14">
        <f>計算!AG2437</f>
        <v/>
      </c>
      <c r="G786" s="14">
        <f>計算!AG2438</f>
        <v/>
      </c>
      <c r="H786" s="14">
        <f>G786-F786</f>
        <v/>
      </c>
    </row>
    <row r="787">
      <c r="A787" s="14" t="n">
        <v>9340000</v>
      </c>
      <c r="B787" s="15">
        <f>計算!AH2439</f>
        <v/>
      </c>
      <c r="C787" s="14">
        <f>計算!AG2439</f>
        <v/>
      </c>
      <c r="D787" s="14">
        <f>計算!AE2439</f>
        <v/>
      </c>
      <c r="E787" s="14">
        <f>計算!AF2439</f>
        <v/>
      </c>
      <c r="F787" s="14">
        <f>計算!AG2440</f>
        <v/>
      </c>
      <c r="G787" s="14">
        <f>計算!AG2441</f>
        <v/>
      </c>
      <c r="H787" s="14">
        <f>G787-F787</f>
        <v/>
      </c>
    </row>
    <row r="788">
      <c r="A788" s="14" t="n">
        <v>9350000</v>
      </c>
      <c r="B788" s="15">
        <f>計算!AH2442</f>
        <v/>
      </c>
      <c r="C788" s="14">
        <f>計算!AG2442</f>
        <v/>
      </c>
      <c r="D788" s="14">
        <f>計算!AE2442</f>
        <v/>
      </c>
      <c r="E788" s="14">
        <f>計算!AF2442</f>
        <v/>
      </c>
      <c r="F788" s="14">
        <f>計算!AG2443</f>
        <v/>
      </c>
      <c r="G788" s="14">
        <f>計算!AG2444</f>
        <v/>
      </c>
      <c r="H788" s="14">
        <f>G788-F788</f>
        <v/>
      </c>
    </row>
    <row r="789">
      <c r="A789" s="14" t="n">
        <v>9360000</v>
      </c>
      <c r="B789" s="15">
        <f>計算!AH2445</f>
        <v/>
      </c>
      <c r="C789" s="14">
        <f>計算!AG2445</f>
        <v/>
      </c>
      <c r="D789" s="14">
        <f>計算!AE2445</f>
        <v/>
      </c>
      <c r="E789" s="14">
        <f>計算!AF2445</f>
        <v/>
      </c>
      <c r="F789" s="14">
        <f>計算!AG2446</f>
        <v/>
      </c>
      <c r="G789" s="14">
        <f>計算!AG2447</f>
        <v/>
      </c>
      <c r="H789" s="14">
        <f>G789-F789</f>
        <v/>
      </c>
    </row>
    <row r="790">
      <c r="A790" s="14" t="n">
        <v>9370000</v>
      </c>
      <c r="B790" s="15">
        <f>計算!AH2448</f>
        <v/>
      </c>
      <c r="C790" s="14">
        <f>計算!AG2448</f>
        <v/>
      </c>
      <c r="D790" s="14">
        <f>計算!AE2448</f>
        <v/>
      </c>
      <c r="E790" s="14">
        <f>計算!AF2448</f>
        <v/>
      </c>
      <c r="F790" s="14">
        <f>計算!AG2449</f>
        <v/>
      </c>
      <c r="G790" s="14">
        <f>計算!AG2450</f>
        <v/>
      </c>
      <c r="H790" s="14">
        <f>G790-F790</f>
        <v/>
      </c>
    </row>
    <row r="791">
      <c r="A791" s="14" t="n">
        <v>9380000</v>
      </c>
      <c r="B791" s="15">
        <f>計算!AH2451</f>
        <v/>
      </c>
      <c r="C791" s="14">
        <f>計算!AG2451</f>
        <v/>
      </c>
      <c r="D791" s="14">
        <f>計算!AE2451</f>
        <v/>
      </c>
      <c r="E791" s="14">
        <f>計算!AF2451</f>
        <v/>
      </c>
      <c r="F791" s="14">
        <f>計算!AG2452</f>
        <v/>
      </c>
      <c r="G791" s="14">
        <f>計算!AG2453</f>
        <v/>
      </c>
      <c r="H791" s="14">
        <f>G791-F791</f>
        <v/>
      </c>
    </row>
    <row r="792">
      <c r="A792" s="14" t="n">
        <v>9390000</v>
      </c>
      <c r="B792" s="15">
        <f>計算!AH2454</f>
        <v/>
      </c>
      <c r="C792" s="14">
        <f>計算!AG2454</f>
        <v/>
      </c>
      <c r="D792" s="14">
        <f>計算!AE2454</f>
        <v/>
      </c>
      <c r="E792" s="14">
        <f>計算!AF2454</f>
        <v/>
      </c>
      <c r="F792" s="14">
        <f>計算!AG2455</f>
        <v/>
      </c>
      <c r="G792" s="14">
        <f>計算!AG2456</f>
        <v/>
      </c>
      <c r="H792" s="14">
        <f>G792-F792</f>
        <v/>
      </c>
    </row>
    <row r="793">
      <c r="A793" s="14" t="n">
        <v>9400000</v>
      </c>
      <c r="B793" s="15">
        <f>計算!AH2457</f>
        <v/>
      </c>
      <c r="C793" s="14">
        <f>計算!AG2457</f>
        <v/>
      </c>
      <c r="D793" s="14">
        <f>計算!AE2457</f>
        <v/>
      </c>
      <c r="E793" s="14">
        <f>計算!AF2457</f>
        <v/>
      </c>
      <c r="F793" s="14">
        <f>計算!AG2458</f>
        <v/>
      </c>
      <c r="G793" s="14">
        <f>計算!AG2459</f>
        <v/>
      </c>
      <c r="H793" s="14">
        <f>G793-F793</f>
        <v/>
      </c>
    </row>
    <row r="794">
      <c r="A794" s="14" t="n">
        <v>9410000</v>
      </c>
      <c r="B794" s="15">
        <f>計算!AH2460</f>
        <v/>
      </c>
      <c r="C794" s="14">
        <f>計算!AG2460</f>
        <v/>
      </c>
      <c r="D794" s="14">
        <f>計算!AE2460</f>
        <v/>
      </c>
      <c r="E794" s="14">
        <f>計算!AF2460</f>
        <v/>
      </c>
      <c r="F794" s="14">
        <f>計算!AG2461</f>
        <v/>
      </c>
      <c r="G794" s="14">
        <f>計算!AG2462</f>
        <v/>
      </c>
      <c r="H794" s="14">
        <f>G794-F794</f>
        <v/>
      </c>
    </row>
    <row r="795">
      <c r="A795" s="14" t="n">
        <v>9420000</v>
      </c>
      <c r="B795" s="15">
        <f>計算!AH2463</f>
        <v/>
      </c>
      <c r="C795" s="14">
        <f>計算!AG2463</f>
        <v/>
      </c>
      <c r="D795" s="14">
        <f>計算!AE2463</f>
        <v/>
      </c>
      <c r="E795" s="14">
        <f>計算!AF2463</f>
        <v/>
      </c>
      <c r="F795" s="14">
        <f>計算!AG2464</f>
        <v/>
      </c>
      <c r="G795" s="14">
        <f>計算!AG2465</f>
        <v/>
      </c>
      <c r="H795" s="14">
        <f>G795-F795</f>
        <v/>
      </c>
    </row>
    <row r="796">
      <c r="A796" s="14" t="n">
        <v>9430000</v>
      </c>
      <c r="B796" s="15">
        <f>計算!AH2466</f>
        <v/>
      </c>
      <c r="C796" s="14">
        <f>計算!AG2466</f>
        <v/>
      </c>
      <c r="D796" s="14">
        <f>計算!AE2466</f>
        <v/>
      </c>
      <c r="E796" s="14">
        <f>計算!AF2466</f>
        <v/>
      </c>
      <c r="F796" s="14">
        <f>計算!AG2467</f>
        <v/>
      </c>
      <c r="G796" s="14">
        <f>計算!AG2468</f>
        <v/>
      </c>
      <c r="H796" s="14">
        <f>G796-F796</f>
        <v/>
      </c>
    </row>
    <row r="797">
      <c r="A797" s="14" t="n">
        <v>9440000</v>
      </c>
      <c r="B797" s="15">
        <f>計算!AH2469</f>
        <v/>
      </c>
      <c r="C797" s="14">
        <f>計算!AG2469</f>
        <v/>
      </c>
      <c r="D797" s="14">
        <f>計算!AE2469</f>
        <v/>
      </c>
      <c r="E797" s="14">
        <f>計算!AF2469</f>
        <v/>
      </c>
      <c r="F797" s="14">
        <f>計算!AG2470</f>
        <v/>
      </c>
      <c r="G797" s="14">
        <f>計算!AG2471</f>
        <v/>
      </c>
      <c r="H797" s="14">
        <f>G797-F797</f>
        <v/>
      </c>
    </row>
    <row r="798">
      <c r="A798" s="14" t="n">
        <v>9450000</v>
      </c>
      <c r="B798" s="15">
        <f>計算!AH2472</f>
        <v/>
      </c>
      <c r="C798" s="14">
        <f>計算!AG2472</f>
        <v/>
      </c>
      <c r="D798" s="14">
        <f>計算!AE2472</f>
        <v/>
      </c>
      <c r="E798" s="14">
        <f>計算!AF2472</f>
        <v/>
      </c>
      <c r="F798" s="14">
        <f>計算!AG2473</f>
        <v/>
      </c>
      <c r="G798" s="14">
        <f>計算!AG2474</f>
        <v/>
      </c>
      <c r="H798" s="14">
        <f>G798-F798</f>
        <v/>
      </c>
    </row>
    <row r="799">
      <c r="A799" s="14" t="n">
        <v>9460000</v>
      </c>
      <c r="B799" s="15">
        <f>計算!AH2475</f>
        <v/>
      </c>
      <c r="C799" s="14">
        <f>計算!AG2475</f>
        <v/>
      </c>
      <c r="D799" s="14">
        <f>計算!AE2475</f>
        <v/>
      </c>
      <c r="E799" s="14">
        <f>計算!AF2475</f>
        <v/>
      </c>
      <c r="F799" s="14">
        <f>計算!AG2476</f>
        <v/>
      </c>
      <c r="G799" s="14">
        <f>計算!AG2477</f>
        <v/>
      </c>
      <c r="H799" s="14">
        <f>G799-F799</f>
        <v/>
      </c>
    </row>
    <row r="800">
      <c r="A800" s="14" t="n">
        <v>9470000</v>
      </c>
      <c r="B800" s="15">
        <f>計算!AH2478</f>
        <v/>
      </c>
      <c r="C800" s="14">
        <f>計算!AG2478</f>
        <v/>
      </c>
      <c r="D800" s="14">
        <f>計算!AE2478</f>
        <v/>
      </c>
      <c r="E800" s="14">
        <f>計算!AF2478</f>
        <v/>
      </c>
      <c r="F800" s="14">
        <f>計算!AG2479</f>
        <v/>
      </c>
      <c r="G800" s="14">
        <f>計算!AG2480</f>
        <v/>
      </c>
      <c r="H800" s="14">
        <f>G800-F800</f>
        <v/>
      </c>
    </row>
    <row r="801">
      <c r="A801" s="14" t="n">
        <v>9480000</v>
      </c>
      <c r="B801" s="15">
        <f>計算!AH2481</f>
        <v/>
      </c>
      <c r="C801" s="14">
        <f>計算!AG2481</f>
        <v/>
      </c>
      <c r="D801" s="14">
        <f>計算!AE2481</f>
        <v/>
      </c>
      <c r="E801" s="14">
        <f>計算!AF2481</f>
        <v/>
      </c>
      <c r="F801" s="14">
        <f>計算!AG2482</f>
        <v/>
      </c>
      <c r="G801" s="14">
        <f>計算!AG2483</f>
        <v/>
      </c>
      <c r="H801" s="14">
        <f>G801-F801</f>
        <v/>
      </c>
    </row>
    <row r="802">
      <c r="A802" s="14" t="n">
        <v>9490000</v>
      </c>
      <c r="B802" s="15">
        <f>計算!AH2484</f>
        <v/>
      </c>
      <c r="C802" s="14">
        <f>計算!AG2484</f>
        <v/>
      </c>
      <c r="D802" s="14">
        <f>計算!AE2484</f>
        <v/>
      </c>
      <c r="E802" s="14">
        <f>計算!AF2484</f>
        <v/>
      </c>
      <c r="F802" s="14">
        <f>計算!AG2485</f>
        <v/>
      </c>
      <c r="G802" s="14">
        <f>計算!AG2486</f>
        <v/>
      </c>
      <c r="H802" s="14">
        <f>G802-F802</f>
        <v/>
      </c>
    </row>
    <row r="803">
      <c r="A803" s="14" t="n">
        <v>9500000</v>
      </c>
      <c r="B803" s="15">
        <f>計算!AH2487</f>
        <v/>
      </c>
      <c r="C803" s="14">
        <f>計算!AG2487</f>
        <v/>
      </c>
      <c r="D803" s="14">
        <f>計算!AE2487</f>
        <v/>
      </c>
      <c r="E803" s="14">
        <f>計算!AF2487</f>
        <v/>
      </c>
      <c r="F803" s="14">
        <f>計算!AG2488</f>
        <v/>
      </c>
      <c r="G803" s="14">
        <f>計算!AG2489</f>
        <v/>
      </c>
      <c r="H803" s="14">
        <f>G803-F803</f>
        <v/>
      </c>
    </row>
    <row r="804">
      <c r="A804" s="14" t="n">
        <v>9510000</v>
      </c>
      <c r="B804" s="15">
        <f>計算!AH2490</f>
        <v/>
      </c>
      <c r="C804" s="14">
        <f>計算!AG2490</f>
        <v/>
      </c>
      <c r="D804" s="14">
        <f>計算!AE2490</f>
        <v/>
      </c>
      <c r="E804" s="14">
        <f>計算!AF2490</f>
        <v/>
      </c>
      <c r="F804" s="14">
        <f>計算!AG2491</f>
        <v/>
      </c>
      <c r="G804" s="14">
        <f>計算!AG2492</f>
        <v/>
      </c>
      <c r="H804" s="14">
        <f>G804-F804</f>
        <v/>
      </c>
    </row>
    <row r="805">
      <c r="A805" s="14" t="n">
        <v>9520000</v>
      </c>
      <c r="B805" s="15">
        <f>計算!AH2493</f>
        <v/>
      </c>
      <c r="C805" s="14">
        <f>計算!AG2493</f>
        <v/>
      </c>
      <c r="D805" s="14">
        <f>計算!AE2493</f>
        <v/>
      </c>
      <c r="E805" s="14">
        <f>計算!AF2493</f>
        <v/>
      </c>
      <c r="F805" s="14">
        <f>計算!AG2494</f>
        <v/>
      </c>
      <c r="G805" s="14">
        <f>計算!AG2495</f>
        <v/>
      </c>
      <c r="H805" s="14">
        <f>G805-F805</f>
        <v/>
      </c>
    </row>
    <row r="806">
      <c r="A806" s="14" t="n">
        <v>9530000</v>
      </c>
      <c r="B806" s="15">
        <f>計算!AH2496</f>
        <v/>
      </c>
      <c r="C806" s="14">
        <f>計算!AG2496</f>
        <v/>
      </c>
      <c r="D806" s="14">
        <f>計算!AE2496</f>
        <v/>
      </c>
      <c r="E806" s="14">
        <f>計算!AF2496</f>
        <v/>
      </c>
      <c r="F806" s="14">
        <f>計算!AG2497</f>
        <v/>
      </c>
      <c r="G806" s="14">
        <f>計算!AG2498</f>
        <v/>
      </c>
      <c r="H806" s="14">
        <f>G806-F806</f>
        <v/>
      </c>
    </row>
    <row r="807">
      <c r="A807" s="14" t="n">
        <v>9540000</v>
      </c>
      <c r="B807" s="15">
        <f>計算!AH2499</f>
        <v/>
      </c>
      <c r="C807" s="14">
        <f>計算!AG2499</f>
        <v/>
      </c>
      <c r="D807" s="14">
        <f>計算!AE2499</f>
        <v/>
      </c>
      <c r="E807" s="14">
        <f>計算!AF2499</f>
        <v/>
      </c>
      <c r="F807" s="14">
        <f>計算!AG2500</f>
        <v/>
      </c>
      <c r="G807" s="14">
        <f>計算!AG2501</f>
        <v/>
      </c>
      <c r="H807" s="14">
        <f>G807-F807</f>
        <v/>
      </c>
    </row>
    <row r="808">
      <c r="A808" s="14" t="n">
        <v>9550000</v>
      </c>
      <c r="B808" s="15">
        <f>計算!AH2502</f>
        <v/>
      </c>
      <c r="C808" s="14">
        <f>計算!AG2502</f>
        <v/>
      </c>
      <c r="D808" s="14">
        <f>計算!AE2502</f>
        <v/>
      </c>
      <c r="E808" s="14">
        <f>計算!AF2502</f>
        <v/>
      </c>
      <c r="F808" s="14">
        <f>計算!AG2503</f>
        <v/>
      </c>
      <c r="G808" s="14">
        <f>計算!AG2504</f>
        <v/>
      </c>
      <c r="H808" s="14">
        <f>G808-F808</f>
        <v/>
      </c>
    </row>
    <row r="809">
      <c r="A809" s="14" t="n">
        <v>9560000</v>
      </c>
      <c r="B809" s="15">
        <f>計算!AH2505</f>
        <v/>
      </c>
      <c r="C809" s="14">
        <f>計算!AG2505</f>
        <v/>
      </c>
      <c r="D809" s="14">
        <f>計算!AE2505</f>
        <v/>
      </c>
      <c r="E809" s="14">
        <f>計算!AF2505</f>
        <v/>
      </c>
      <c r="F809" s="14">
        <f>計算!AG2506</f>
        <v/>
      </c>
      <c r="G809" s="14">
        <f>計算!AG2507</f>
        <v/>
      </c>
      <c r="H809" s="14">
        <f>G809-F809</f>
        <v/>
      </c>
    </row>
    <row r="810">
      <c r="A810" s="14" t="n">
        <v>9570000</v>
      </c>
      <c r="B810" s="15">
        <f>計算!AH2508</f>
        <v/>
      </c>
      <c r="C810" s="14">
        <f>計算!AG2508</f>
        <v/>
      </c>
      <c r="D810" s="14">
        <f>計算!AE2508</f>
        <v/>
      </c>
      <c r="E810" s="14">
        <f>計算!AF2508</f>
        <v/>
      </c>
      <c r="F810" s="14">
        <f>計算!AG2509</f>
        <v/>
      </c>
      <c r="G810" s="14">
        <f>計算!AG2510</f>
        <v/>
      </c>
      <c r="H810" s="14">
        <f>G810-F810</f>
        <v/>
      </c>
    </row>
    <row r="811">
      <c r="A811" s="14" t="n">
        <v>9580000</v>
      </c>
      <c r="B811" s="15">
        <f>計算!AH2511</f>
        <v/>
      </c>
      <c r="C811" s="14">
        <f>計算!AG2511</f>
        <v/>
      </c>
      <c r="D811" s="14">
        <f>計算!AE2511</f>
        <v/>
      </c>
      <c r="E811" s="14">
        <f>計算!AF2511</f>
        <v/>
      </c>
      <c r="F811" s="14">
        <f>計算!AG2512</f>
        <v/>
      </c>
      <c r="G811" s="14">
        <f>計算!AG2513</f>
        <v/>
      </c>
      <c r="H811" s="14">
        <f>G811-F811</f>
        <v/>
      </c>
    </row>
    <row r="812">
      <c r="A812" s="14" t="n">
        <v>9590000</v>
      </c>
      <c r="B812" s="15">
        <f>計算!AH2514</f>
        <v/>
      </c>
      <c r="C812" s="14">
        <f>計算!AG2514</f>
        <v/>
      </c>
      <c r="D812" s="14">
        <f>計算!AE2514</f>
        <v/>
      </c>
      <c r="E812" s="14">
        <f>計算!AF2514</f>
        <v/>
      </c>
      <c r="F812" s="14">
        <f>計算!AG2515</f>
        <v/>
      </c>
      <c r="G812" s="14">
        <f>計算!AG2516</f>
        <v/>
      </c>
      <c r="H812" s="14">
        <f>G812-F812</f>
        <v/>
      </c>
    </row>
    <row r="813">
      <c r="A813" s="14" t="n">
        <v>9600000</v>
      </c>
      <c r="B813" s="15">
        <f>計算!AH2517</f>
        <v/>
      </c>
      <c r="C813" s="14">
        <f>計算!AG2517</f>
        <v/>
      </c>
      <c r="D813" s="14">
        <f>計算!AE2517</f>
        <v/>
      </c>
      <c r="E813" s="14">
        <f>計算!AF2517</f>
        <v/>
      </c>
      <c r="F813" s="14">
        <f>計算!AG2518</f>
        <v/>
      </c>
      <c r="G813" s="14">
        <f>計算!AG2519</f>
        <v/>
      </c>
      <c r="H813" s="14">
        <f>G813-F813</f>
        <v/>
      </c>
    </row>
    <row r="814">
      <c r="A814" s="14" t="n">
        <v>9610000</v>
      </c>
      <c r="B814" s="15">
        <f>計算!AH2520</f>
        <v/>
      </c>
      <c r="C814" s="14">
        <f>計算!AG2520</f>
        <v/>
      </c>
      <c r="D814" s="14">
        <f>計算!AE2520</f>
        <v/>
      </c>
      <c r="E814" s="14">
        <f>計算!AF2520</f>
        <v/>
      </c>
      <c r="F814" s="14">
        <f>計算!AG2521</f>
        <v/>
      </c>
      <c r="G814" s="14">
        <f>計算!AG2522</f>
        <v/>
      </c>
      <c r="H814" s="14">
        <f>G814-F814</f>
        <v/>
      </c>
    </row>
    <row r="815">
      <c r="A815" s="14" t="n">
        <v>9620000</v>
      </c>
      <c r="B815" s="15">
        <f>計算!AH2523</f>
        <v/>
      </c>
      <c r="C815" s="14">
        <f>計算!AG2523</f>
        <v/>
      </c>
      <c r="D815" s="14">
        <f>計算!AE2523</f>
        <v/>
      </c>
      <c r="E815" s="14">
        <f>計算!AF2523</f>
        <v/>
      </c>
      <c r="F815" s="14">
        <f>計算!AG2524</f>
        <v/>
      </c>
      <c r="G815" s="14">
        <f>計算!AG2525</f>
        <v/>
      </c>
      <c r="H815" s="14">
        <f>G815-F815</f>
        <v/>
      </c>
    </row>
    <row r="816">
      <c r="A816" s="14" t="n">
        <v>9630000</v>
      </c>
      <c r="B816" s="15">
        <f>計算!AH2526</f>
        <v/>
      </c>
      <c r="C816" s="14">
        <f>計算!AG2526</f>
        <v/>
      </c>
      <c r="D816" s="14">
        <f>計算!AE2526</f>
        <v/>
      </c>
      <c r="E816" s="14">
        <f>計算!AF2526</f>
        <v/>
      </c>
      <c r="F816" s="14">
        <f>計算!AG2527</f>
        <v/>
      </c>
      <c r="G816" s="14">
        <f>計算!AG2528</f>
        <v/>
      </c>
      <c r="H816" s="14">
        <f>G816-F816</f>
        <v/>
      </c>
    </row>
    <row r="817">
      <c r="A817" s="14" t="n">
        <v>9640000</v>
      </c>
      <c r="B817" s="15">
        <f>計算!AH2529</f>
        <v/>
      </c>
      <c r="C817" s="14">
        <f>計算!AG2529</f>
        <v/>
      </c>
      <c r="D817" s="14">
        <f>計算!AE2529</f>
        <v/>
      </c>
      <c r="E817" s="14">
        <f>計算!AF2529</f>
        <v/>
      </c>
      <c r="F817" s="14">
        <f>計算!AG2530</f>
        <v/>
      </c>
      <c r="G817" s="14">
        <f>計算!AG2531</f>
        <v/>
      </c>
      <c r="H817" s="14">
        <f>G817-F817</f>
        <v/>
      </c>
    </row>
    <row r="818">
      <c r="A818" s="14" t="n">
        <v>9650000</v>
      </c>
      <c r="B818" s="15">
        <f>計算!AH2532</f>
        <v/>
      </c>
      <c r="C818" s="14">
        <f>計算!AG2532</f>
        <v/>
      </c>
      <c r="D818" s="14">
        <f>計算!AE2532</f>
        <v/>
      </c>
      <c r="E818" s="14">
        <f>計算!AF2532</f>
        <v/>
      </c>
      <c r="F818" s="14">
        <f>計算!AG2533</f>
        <v/>
      </c>
      <c r="G818" s="14">
        <f>計算!AG2534</f>
        <v/>
      </c>
      <c r="H818" s="14">
        <f>G818-F818</f>
        <v/>
      </c>
    </row>
    <row r="819">
      <c r="A819" s="14" t="n">
        <v>9660000</v>
      </c>
      <c r="B819" s="15">
        <f>計算!AH2535</f>
        <v/>
      </c>
      <c r="C819" s="14">
        <f>計算!AG2535</f>
        <v/>
      </c>
      <c r="D819" s="14">
        <f>計算!AE2535</f>
        <v/>
      </c>
      <c r="E819" s="14">
        <f>計算!AF2535</f>
        <v/>
      </c>
      <c r="F819" s="14">
        <f>計算!AG2536</f>
        <v/>
      </c>
      <c r="G819" s="14">
        <f>計算!AG2537</f>
        <v/>
      </c>
      <c r="H819" s="14">
        <f>G819-F819</f>
        <v/>
      </c>
    </row>
    <row r="820">
      <c r="A820" s="14" t="n">
        <v>9670000</v>
      </c>
      <c r="B820" s="15">
        <f>計算!AH2538</f>
        <v/>
      </c>
      <c r="C820" s="14">
        <f>計算!AG2538</f>
        <v/>
      </c>
      <c r="D820" s="14">
        <f>計算!AE2538</f>
        <v/>
      </c>
      <c r="E820" s="14">
        <f>計算!AF2538</f>
        <v/>
      </c>
      <c r="F820" s="14">
        <f>計算!AG2539</f>
        <v/>
      </c>
      <c r="G820" s="14">
        <f>計算!AG2540</f>
        <v/>
      </c>
      <c r="H820" s="14">
        <f>G820-F820</f>
        <v/>
      </c>
    </row>
    <row r="821">
      <c r="A821" s="14" t="n">
        <v>9680000</v>
      </c>
      <c r="B821" s="15">
        <f>計算!AH2541</f>
        <v/>
      </c>
      <c r="C821" s="14">
        <f>計算!AG2541</f>
        <v/>
      </c>
      <c r="D821" s="14">
        <f>計算!AE2541</f>
        <v/>
      </c>
      <c r="E821" s="14">
        <f>計算!AF2541</f>
        <v/>
      </c>
      <c r="F821" s="14">
        <f>計算!AG2542</f>
        <v/>
      </c>
      <c r="G821" s="14">
        <f>計算!AG2543</f>
        <v/>
      </c>
      <c r="H821" s="14">
        <f>G821-F821</f>
        <v/>
      </c>
    </row>
    <row r="822">
      <c r="A822" s="14" t="n">
        <v>9690000</v>
      </c>
      <c r="B822" s="15">
        <f>計算!AH2544</f>
        <v/>
      </c>
      <c r="C822" s="14">
        <f>計算!AG2544</f>
        <v/>
      </c>
      <c r="D822" s="14">
        <f>計算!AE2544</f>
        <v/>
      </c>
      <c r="E822" s="14">
        <f>計算!AF2544</f>
        <v/>
      </c>
      <c r="F822" s="14">
        <f>計算!AG2545</f>
        <v/>
      </c>
      <c r="G822" s="14">
        <f>計算!AG2546</f>
        <v/>
      </c>
      <c r="H822" s="14">
        <f>G822-F822</f>
        <v/>
      </c>
    </row>
    <row r="823">
      <c r="A823" s="14" t="n">
        <v>9700000</v>
      </c>
      <c r="B823" s="15">
        <f>計算!AH2547</f>
        <v/>
      </c>
      <c r="C823" s="14">
        <f>計算!AG2547</f>
        <v/>
      </c>
      <c r="D823" s="14">
        <f>計算!AE2547</f>
        <v/>
      </c>
      <c r="E823" s="14">
        <f>計算!AF2547</f>
        <v/>
      </c>
      <c r="F823" s="14">
        <f>計算!AG2548</f>
        <v/>
      </c>
      <c r="G823" s="14">
        <f>計算!AG2549</f>
        <v/>
      </c>
      <c r="H823" s="14">
        <f>G823-F823</f>
        <v/>
      </c>
    </row>
    <row r="824">
      <c r="A824" s="14" t="n">
        <v>9710000</v>
      </c>
      <c r="B824" s="15">
        <f>計算!AH2550</f>
        <v/>
      </c>
      <c r="C824" s="14">
        <f>計算!AG2550</f>
        <v/>
      </c>
      <c r="D824" s="14">
        <f>計算!AE2550</f>
        <v/>
      </c>
      <c r="E824" s="14">
        <f>計算!AF2550</f>
        <v/>
      </c>
      <c r="F824" s="14">
        <f>計算!AG2551</f>
        <v/>
      </c>
      <c r="G824" s="14">
        <f>計算!AG2552</f>
        <v/>
      </c>
      <c r="H824" s="14">
        <f>G824-F824</f>
        <v/>
      </c>
    </row>
    <row r="825">
      <c r="A825" s="14" t="n">
        <v>9720000</v>
      </c>
      <c r="B825" s="15">
        <f>計算!AH2553</f>
        <v/>
      </c>
      <c r="C825" s="14">
        <f>計算!AG2553</f>
        <v/>
      </c>
      <c r="D825" s="14">
        <f>計算!AE2553</f>
        <v/>
      </c>
      <c r="E825" s="14">
        <f>計算!AF2553</f>
        <v/>
      </c>
      <c r="F825" s="14">
        <f>計算!AG2554</f>
        <v/>
      </c>
      <c r="G825" s="14">
        <f>計算!AG2555</f>
        <v/>
      </c>
      <c r="H825" s="14">
        <f>G825-F825</f>
        <v/>
      </c>
    </row>
    <row r="826">
      <c r="A826" s="14" t="n">
        <v>9730000</v>
      </c>
      <c r="B826" s="15">
        <f>計算!AH2556</f>
        <v/>
      </c>
      <c r="C826" s="14">
        <f>計算!AG2556</f>
        <v/>
      </c>
      <c r="D826" s="14">
        <f>計算!AE2556</f>
        <v/>
      </c>
      <c r="E826" s="14">
        <f>計算!AF2556</f>
        <v/>
      </c>
      <c r="F826" s="14">
        <f>計算!AG2557</f>
        <v/>
      </c>
      <c r="G826" s="14">
        <f>計算!AG2558</f>
        <v/>
      </c>
      <c r="H826" s="14">
        <f>G826-F826</f>
        <v/>
      </c>
    </row>
    <row r="827">
      <c r="A827" s="14" t="n">
        <v>9740000</v>
      </c>
      <c r="B827" s="15">
        <f>計算!AH2559</f>
        <v/>
      </c>
      <c r="C827" s="14">
        <f>計算!AG2559</f>
        <v/>
      </c>
      <c r="D827" s="14">
        <f>計算!AE2559</f>
        <v/>
      </c>
      <c r="E827" s="14">
        <f>計算!AF2559</f>
        <v/>
      </c>
      <c r="F827" s="14">
        <f>計算!AG2560</f>
        <v/>
      </c>
      <c r="G827" s="14">
        <f>計算!AG2561</f>
        <v/>
      </c>
      <c r="H827" s="14">
        <f>G827-F827</f>
        <v/>
      </c>
    </row>
    <row r="828">
      <c r="A828" s="14" t="n">
        <v>9750000</v>
      </c>
      <c r="B828" s="15">
        <f>計算!AH2562</f>
        <v/>
      </c>
      <c r="C828" s="14">
        <f>計算!AG2562</f>
        <v/>
      </c>
      <c r="D828" s="14">
        <f>計算!AE2562</f>
        <v/>
      </c>
      <c r="E828" s="14">
        <f>計算!AF2562</f>
        <v/>
      </c>
      <c r="F828" s="14">
        <f>計算!AG2563</f>
        <v/>
      </c>
      <c r="G828" s="14">
        <f>計算!AG2564</f>
        <v/>
      </c>
      <c r="H828" s="14">
        <f>G828-F828</f>
        <v/>
      </c>
    </row>
    <row r="829">
      <c r="A829" s="14" t="n">
        <v>9760000</v>
      </c>
      <c r="B829" s="15">
        <f>計算!AH2565</f>
        <v/>
      </c>
      <c r="C829" s="14">
        <f>計算!AG2565</f>
        <v/>
      </c>
      <c r="D829" s="14">
        <f>計算!AE2565</f>
        <v/>
      </c>
      <c r="E829" s="14">
        <f>計算!AF2565</f>
        <v/>
      </c>
      <c r="F829" s="14">
        <f>計算!AG2566</f>
        <v/>
      </c>
      <c r="G829" s="14">
        <f>計算!AG2567</f>
        <v/>
      </c>
      <c r="H829" s="14">
        <f>G829-F829</f>
        <v/>
      </c>
    </row>
    <row r="830">
      <c r="A830" s="14" t="n">
        <v>9770000</v>
      </c>
      <c r="B830" s="15">
        <f>計算!AH2568</f>
        <v/>
      </c>
      <c r="C830" s="14">
        <f>計算!AG2568</f>
        <v/>
      </c>
      <c r="D830" s="14">
        <f>計算!AE2568</f>
        <v/>
      </c>
      <c r="E830" s="14">
        <f>計算!AF2568</f>
        <v/>
      </c>
      <c r="F830" s="14">
        <f>計算!AG2569</f>
        <v/>
      </c>
      <c r="G830" s="14">
        <f>計算!AG2570</f>
        <v/>
      </c>
      <c r="H830" s="14">
        <f>G830-F830</f>
        <v/>
      </c>
    </row>
    <row r="831">
      <c r="A831" s="14" t="n">
        <v>9780000</v>
      </c>
      <c r="B831" s="15">
        <f>計算!AH2571</f>
        <v/>
      </c>
      <c r="C831" s="14">
        <f>計算!AG2571</f>
        <v/>
      </c>
      <c r="D831" s="14">
        <f>計算!AE2571</f>
        <v/>
      </c>
      <c r="E831" s="14">
        <f>計算!AF2571</f>
        <v/>
      </c>
      <c r="F831" s="14">
        <f>計算!AG2572</f>
        <v/>
      </c>
      <c r="G831" s="14">
        <f>計算!AG2573</f>
        <v/>
      </c>
      <c r="H831" s="14">
        <f>G831-F831</f>
        <v/>
      </c>
    </row>
    <row r="832">
      <c r="A832" s="14" t="n">
        <v>9790000</v>
      </c>
      <c r="B832" s="15">
        <f>計算!AH2574</f>
        <v/>
      </c>
      <c r="C832" s="14">
        <f>計算!AG2574</f>
        <v/>
      </c>
      <c r="D832" s="14">
        <f>計算!AE2574</f>
        <v/>
      </c>
      <c r="E832" s="14">
        <f>計算!AF2574</f>
        <v/>
      </c>
      <c r="F832" s="14">
        <f>計算!AG2575</f>
        <v/>
      </c>
      <c r="G832" s="14">
        <f>計算!AG2576</f>
        <v/>
      </c>
      <c r="H832" s="14">
        <f>G832-F832</f>
        <v/>
      </c>
    </row>
    <row r="833">
      <c r="A833" s="14" t="n">
        <v>9800000</v>
      </c>
      <c r="B833" s="15">
        <f>計算!AH2577</f>
        <v/>
      </c>
      <c r="C833" s="14">
        <f>計算!AG2577</f>
        <v/>
      </c>
      <c r="D833" s="14">
        <f>計算!AE2577</f>
        <v/>
      </c>
      <c r="E833" s="14">
        <f>計算!AF2577</f>
        <v/>
      </c>
      <c r="F833" s="14">
        <f>計算!AG2578</f>
        <v/>
      </c>
      <c r="G833" s="14">
        <f>計算!AG2579</f>
        <v/>
      </c>
      <c r="H833" s="14">
        <f>G833-F833</f>
        <v/>
      </c>
    </row>
    <row r="834">
      <c r="A834" s="14" t="n">
        <v>9810000</v>
      </c>
      <c r="B834" s="15">
        <f>計算!AH2580</f>
        <v/>
      </c>
      <c r="C834" s="14">
        <f>計算!AG2580</f>
        <v/>
      </c>
      <c r="D834" s="14">
        <f>計算!AE2580</f>
        <v/>
      </c>
      <c r="E834" s="14">
        <f>計算!AF2580</f>
        <v/>
      </c>
      <c r="F834" s="14">
        <f>計算!AG2581</f>
        <v/>
      </c>
      <c r="G834" s="14">
        <f>計算!AG2582</f>
        <v/>
      </c>
      <c r="H834" s="14">
        <f>G834-F834</f>
        <v/>
      </c>
    </row>
    <row r="835">
      <c r="A835" s="14" t="n">
        <v>9820000</v>
      </c>
      <c r="B835" s="15">
        <f>計算!AH2583</f>
        <v/>
      </c>
      <c r="C835" s="14">
        <f>計算!AG2583</f>
        <v/>
      </c>
      <c r="D835" s="14">
        <f>計算!AE2583</f>
        <v/>
      </c>
      <c r="E835" s="14">
        <f>計算!AF2583</f>
        <v/>
      </c>
      <c r="F835" s="14">
        <f>計算!AG2584</f>
        <v/>
      </c>
      <c r="G835" s="14">
        <f>計算!AG2585</f>
        <v/>
      </c>
      <c r="H835" s="14">
        <f>G835-F835</f>
        <v/>
      </c>
    </row>
    <row r="836">
      <c r="A836" s="14" t="n">
        <v>9830000</v>
      </c>
      <c r="B836" s="15">
        <f>計算!AH2586</f>
        <v/>
      </c>
      <c r="C836" s="14">
        <f>計算!AG2586</f>
        <v/>
      </c>
      <c r="D836" s="14">
        <f>計算!AE2586</f>
        <v/>
      </c>
      <c r="E836" s="14">
        <f>計算!AF2586</f>
        <v/>
      </c>
      <c r="F836" s="14">
        <f>計算!AG2587</f>
        <v/>
      </c>
      <c r="G836" s="14">
        <f>計算!AG2588</f>
        <v/>
      </c>
      <c r="H836" s="14">
        <f>G836-F836</f>
        <v/>
      </c>
    </row>
    <row r="837">
      <c r="A837" s="14" t="n">
        <v>9840000</v>
      </c>
      <c r="B837" s="15">
        <f>計算!AH2589</f>
        <v/>
      </c>
      <c r="C837" s="14">
        <f>計算!AG2589</f>
        <v/>
      </c>
      <c r="D837" s="14">
        <f>計算!AE2589</f>
        <v/>
      </c>
      <c r="E837" s="14">
        <f>計算!AF2589</f>
        <v/>
      </c>
      <c r="F837" s="14">
        <f>計算!AG2590</f>
        <v/>
      </c>
      <c r="G837" s="14">
        <f>計算!AG2591</f>
        <v/>
      </c>
      <c r="H837" s="14">
        <f>G837-F837</f>
        <v/>
      </c>
    </row>
    <row r="838">
      <c r="A838" s="14" t="n">
        <v>9850000</v>
      </c>
      <c r="B838" s="15">
        <f>計算!AH2592</f>
        <v/>
      </c>
      <c r="C838" s="14">
        <f>計算!AG2592</f>
        <v/>
      </c>
      <c r="D838" s="14">
        <f>計算!AE2592</f>
        <v/>
      </c>
      <c r="E838" s="14">
        <f>計算!AF2592</f>
        <v/>
      </c>
      <c r="F838" s="14">
        <f>計算!AG2593</f>
        <v/>
      </c>
      <c r="G838" s="14">
        <f>計算!AG2594</f>
        <v/>
      </c>
      <c r="H838" s="14">
        <f>G838-F838</f>
        <v/>
      </c>
    </row>
    <row r="839">
      <c r="A839" s="14" t="n">
        <v>9860000</v>
      </c>
      <c r="B839" s="15">
        <f>計算!AH2595</f>
        <v/>
      </c>
      <c r="C839" s="14">
        <f>計算!AG2595</f>
        <v/>
      </c>
      <c r="D839" s="14">
        <f>計算!AE2595</f>
        <v/>
      </c>
      <c r="E839" s="14">
        <f>計算!AF2595</f>
        <v/>
      </c>
      <c r="F839" s="14">
        <f>計算!AG2596</f>
        <v/>
      </c>
      <c r="G839" s="14">
        <f>計算!AG2597</f>
        <v/>
      </c>
      <c r="H839" s="14">
        <f>G839-F839</f>
        <v/>
      </c>
    </row>
    <row r="840">
      <c r="A840" s="14" t="n">
        <v>9870000</v>
      </c>
      <c r="B840" s="15">
        <f>計算!AH2598</f>
        <v/>
      </c>
      <c r="C840" s="14">
        <f>計算!AG2598</f>
        <v/>
      </c>
      <c r="D840" s="14">
        <f>計算!AE2598</f>
        <v/>
      </c>
      <c r="E840" s="14">
        <f>計算!AF2598</f>
        <v/>
      </c>
      <c r="F840" s="14">
        <f>計算!AG2599</f>
        <v/>
      </c>
      <c r="G840" s="14">
        <f>計算!AG2600</f>
        <v/>
      </c>
      <c r="H840" s="14">
        <f>G840-F840</f>
        <v/>
      </c>
    </row>
    <row r="841">
      <c r="A841" s="14" t="n">
        <v>9880000</v>
      </c>
      <c r="B841" s="15">
        <f>計算!AH2601</f>
        <v/>
      </c>
      <c r="C841" s="14">
        <f>計算!AG2601</f>
        <v/>
      </c>
      <c r="D841" s="14">
        <f>計算!AE2601</f>
        <v/>
      </c>
      <c r="E841" s="14">
        <f>計算!AF2601</f>
        <v/>
      </c>
      <c r="F841" s="14">
        <f>計算!AG2602</f>
        <v/>
      </c>
      <c r="G841" s="14">
        <f>計算!AG2603</f>
        <v/>
      </c>
      <c r="H841" s="14">
        <f>G841-F841</f>
        <v/>
      </c>
    </row>
    <row r="842">
      <c r="A842" s="14" t="n">
        <v>9890000</v>
      </c>
      <c r="B842" s="15">
        <f>計算!AH2604</f>
        <v/>
      </c>
      <c r="C842" s="14">
        <f>計算!AG2604</f>
        <v/>
      </c>
      <c r="D842" s="14">
        <f>計算!AE2604</f>
        <v/>
      </c>
      <c r="E842" s="14">
        <f>計算!AF2604</f>
        <v/>
      </c>
      <c r="F842" s="14">
        <f>計算!AG2605</f>
        <v/>
      </c>
      <c r="G842" s="14">
        <f>計算!AG2606</f>
        <v/>
      </c>
      <c r="H842" s="14">
        <f>G842-F842</f>
        <v/>
      </c>
    </row>
    <row r="843">
      <c r="A843" s="14" t="n">
        <v>9900000</v>
      </c>
      <c r="B843" s="15">
        <f>計算!AH2607</f>
        <v/>
      </c>
      <c r="C843" s="14">
        <f>計算!AG2607</f>
        <v/>
      </c>
      <c r="D843" s="14">
        <f>計算!AE2607</f>
        <v/>
      </c>
      <c r="E843" s="14">
        <f>計算!AF2607</f>
        <v/>
      </c>
      <c r="F843" s="14">
        <f>計算!AG2608</f>
        <v/>
      </c>
      <c r="G843" s="14">
        <f>計算!AG2609</f>
        <v/>
      </c>
      <c r="H843" s="14">
        <f>G843-F843</f>
        <v/>
      </c>
    </row>
    <row r="844">
      <c r="A844" s="14" t="n">
        <v>9910000</v>
      </c>
      <c r="B844" s="15">
        <f>計算!AH2610</f>
        <v/>
      </c>
      <c r="C844" s="14">
        <f>計算!AG2610</f>
        <v/>
      </c>
      <c r="D844" s="14">
        <f>計算!AE2610</f>
        <v/>
      </c>
      <c r="E844" s="14">
        <f>計算!AF2610</f>
        <v/>
      </c>
      <c r="F844" s="14">
        <f>計算!AG2611</f>
        <v/>
      </c>
      <c r="G844" s="14">
        <f>計算!AG2612</f>
        <v/>
      </c>
      <c r="H844" s="14">
        <f>G844-F844</f>
        <v/>
      </c>
    </row>
    <row r="845">
      <c r="A845" s="14" t="n">
        <v>9920000</v>
      </c>
      <c r="B845" s="15">
        <f>計算!AH2613</f>
        <v/>
      </c>
      <c r="C845" s="14">
        <f>計算!AG2613</f>
        <v/>
      </c>
      <c r="D845" s="14">
        <f>計算!AE2613</f>
        <v/>
      </c>
      <c r="E845" s="14">
        <f>計算!AF2613</f>
        <v/>
      </c>
      <c r="F845" s="14">
        <f>計算!AG2614</f>
        <v/>
      </c>
      <c r="G845" s="14">
        <f>計算!AG2615</f>
        <v/>
      </c>
      <c r="H845" s="14">
        <f>G845-F845</f>
        <v/>
      </c>
    </row>
    <row r="846">
      <c r="A846" s="14" t="n">
        <v>9930000</v>
      </c>
      <c r="B846" s="15">
        <f>計算!AH2616</f>
        <v/>
      </c>
      <c r="C846" s="14">
        <f>計算!AG2616</f>
        <v/>
      </c>
      <c r="D846" s="14">
        <f>計算!AE2616</f>
        <v/>
      </c>
      <c r="E846" s="14">
        <f>計算!AF2616</f>
        <v/>
      </c>
      <c r="F846" s="14">
        <f>計算!AG2617</f>
        <v/>
      </c>
      <c r="G846" s="14">
        <f>計算!AG2618</f>
        <v/>
      </c>
      <c r="H846" s="14">
        <f>G846-F846</f>
        <v/>
      </c>
    </row>
    <row r="847">
      <c r="A847" s="14" t="n">
        <v>9940000</v>
      </c>
      <c r="B847" s="15">
        <f>計算!AH2619</f>
        <v/>
      </c>
      <c r="C847" s="14">
        <f>計算!AG2619</f>
        <v/>
      </c>
      <c r="D847" s="14">
        <f>計算!AE2619</f>
        <v/>
      </c>
      <c r="E847" s="14">
        <f>計算!AF2619</f>
        <v/>
      </c>
      <c r="F847" s="14">
        <f>計算!AG2620</f>
        <v/>
      </c>
      <c r="G847" s="14">
        <f>計算!AG2621</f>
        <v/>
      </c>
      <c r="H847" s="14">
        <f>G847-F847</f>
        <v/>
      </c>
    </row>
    <row r="848">
      <c r="A848" s="14" t="n">
        <v>9950000</v>
      </c>
      <c r="B848" s="15">
        <f>計算!AH2622</f>
        <v/>
      </c>
      <c r="C848" s="14">
        <f>計算!AG2622</f>
        <v/>
      </c>
      <c r="D848" s="14">
        <f>計算!AE2622</f>
        <v/>
      </c>
      <c r="E848" s="14">
        <f>計算!AF2622</f>
        <v/>
      </c>
      <c r="F848" s="14">
        <f>計算!AG2623</f>
        <v/>
      </c>
      <c r="G848" s="14">
        <f>計算!AG2624</f>
        <v/>
      </c>
      <c r="H848" s="14">
        <f>G848-F848</f>
        <v/>
      </c>
    </row>
    <row r="849">
      <c r="A849" s="14" t="n">
        <v>9960000</v>
      </c>
      <c r="B849" s="15">
        <f>計算!AH2625</f>
        <v/>
      </c>
      <c r="C849" s="14">
        <f>計算!AG2625</f>
        <v/>
      </c>
      <c r="D849" s="14">
        <f>計算!AE2625</f>
        <v/>
      </c>
      <c r="E849" s="14">
        <f>計算!AF2625</f>
        <v/>
      </c>
      <c r="F849" s="14">
        <f>計算!AG2626</f>
        <v/>
      </c>
      <c r="G849" s="14">
        <f>計算!AG2627</f>
        <v/>
      </c>
      <c r="H849" s="14">
        <f>G849-F849</f>
        <v/>
      </c>
    </row>
    <row r="850">
      <c r="A850" s="14" t="n">
        <v>9970000</v>
      </c>
      <c r="B850" s="15">
        <f>計算!AH2628</f>
        <v/>
      </c>
      <c r="C850" s="14">
        <f>計算!AG2628</f>
        <v/>
      </c>
      <c r="D850" s="14">
        <f>計算!AE2628</f>
        <v/>
      </c>
      <c r="E850" s="14">
        <f>計算!AF2628</f>
        <v/>
      </c>
      <c r="F850" s="14">
        <f>計算!AG2629</f>
        <v/>
      </c>
      <c r="G850" s="14">
        <f>計算!AG2630</f>
        <v/>
      </c>
      <c r="H850" s="14">
        <f>G850-F850</f>
        <v/>
      </c>
    </row>
    <row r="851">
      <c r="A851" s="14" t="n">
        <v>9980000</v>
      </c>
      <c r="B851" s="15">
        <f>計算!AH2631</f>
        <v/>
      </c>
      <c r="C851" s="14">
        <f>計算!AG2631</f>
        <v/>
      </c>
      <c r="D851" s="14">
        <f>計算!AE2631</f>
        <v/>
      </c>
      <c r="E851" s="14">
        <f>計算!AF2631</f>
        <v/>
      </c>
      <c r="F851" s="14">
        <f>計算!AG2632</f>
        <v/>
      </c>
      <c r="G851" s="14">
        <f>計算!AG2633</f>
        <v/>
      </c>
      <c r="H851" s="14">
        <f>G851-F851</f>
        <v/>
      </c>
    </row>
    <row r="852">
      <c r="A852" s="14" t="n">
        <v>9990000</v>
      </c>
      <c r="B852" s="15">
        <f>計算!AH2634</f>
        <v/>
      </c>
      <c r="C852" s="14">
        <f>計算!AG2634</f>
        <v/>
      </c>
      <c r="D852" s="14">
        <f>計算!AE2634</f>
        <v/>
      </c>
      <c r="E852" s="14">
        <f>計算!AF2634</f>
        <v/>
      </c>
      <c r="F852" s="14">
        <f>計算!AG2635</f>
        <v/>
      </c>
      <c r="G852" s="14">
        <f>計算!AG2636</f>
        <v/>
      </c>
      <c r="H852" s="14">
        <f>G852-F852</f>
        <v/>
      </c>
    </row>
    <row r="853">
      <c r="A853" s="14" t="n">
        <v>10000000</v>
      </c>
      <c r="B853" s="15">
        <f>計算!AH2637</f>
        <v/>
      </c>
      <c r="C853" s="14">
        <f>計算!AG2637</f>
        <v/>
      </c>
      <c r="D853" s="14">
        <f>計算!AE2637</f>
        <v/>
      </c>
      <c r="E853" s="14">
        <f>計算!AF2637</f>
        <v/>
      </c>
      <c r="F853" s="14">
        <f>計算!AG2638</f>
        <v/>
      </c>
      <c r="G853" s="14">
        <f>計算!AG2639</f>
        <v/>
      </c>
      <c r="H853" s="14">
        <f>G853-F853</f>
        <v/>
      </c>
    </row>
    <row r="854">
      <c r="A854" s="14" t="n">
        <v>10010000</v>
      </c>
      <c r="B854" s="15">
        <f>計算!AH2640</f>
        <v/>
      </c>
      <c r="C854" s="14">
        <f>計算!AG2640</f>
        <v/>
      </c>
      <c r="D854" s="14">
        <f>計算!AE2640</f>
        <v/>
      </c>
      <c r="E854" s="14">
        <f>計算!AF2640</f>
        <v/>
      </c>
      <c r="F854" s="14">
        <f>計算!AG2641</f>
        <v/>
      </c>
      <c r="G854" s="14">
        <f>計算!AG2642</f>
        <v/>
      </c>
      <c r="H854" s="14">
        <f>G854-F854</f>
        <v/>
      </c>
    </row>
    <row r="855">
      <c r="A855" s="14" t="n">
        <v>10020000</v>
      </c>
      <c r="B855" s="15">
        <f>計算!AH2643</f>
        <v/>
      </c>
      <c r="C855" s="14">
        <f>計算!AG2643</f>
        <v/>
      </c>
      <c r="D855" s="14">
        <f>計算!AE2643</f>
        <v/>
      </c>
      <c r="E855" s="14">
        <f>計算!AF2643</f>
        <v/>
      </c>
      <c r="F855" s="14">
        <f>計算!AG2644</f>
        <v/>
      </c>
      <c r="G855" s="14">
        <f>計算!AG2645</f>
        <v/>
      </c>
      <c r="H855" s="14">
        <f>G855-F855</f>
        <v/>
      </c>
    </row>
    <row r="856">
      <c r="A856" s="14" t="n">
        <v>10030000</v>
      </c>
      <c r="B856" s="15">
        <f>計算!AH2646</f>
        <v/>
      </c>
      <c r="C856" s="14">
        <f>計算!AG2646</f>
        <v/>
      </c>
      <c r="D856" s="14">
        <f>計算!AE2646</f>
        <v/>
      </c>
      <c r="E856" s="14">
        <f>計算!AF2646</f>
        <v/>
      </c>
      <c r="F856" s="14">
        <f>計算!AG2647</f>
        <v/>
      </c>
      <c r="G856" s="14">
        <f>計算!AG2648</f>
        <v/>
      </c>
      <c r="H856" s="14">
        <f>G856-F856</f>
        <v/>
      </c>
    </row>
    <row r="857">
      <c r="A857" s="14" t="n">
        <v>10040000</v>
      </c>
      <c r="B857" s="15">
        <f>計算!AH2649</f>
        <v/>
      </c>
      <c r="C857" s="14">
        <f>計算!AG2649</f>
        <v/>
      </c>
      <c r="D857" s="14">
        <f>計算!AE2649</f>
        <v/>
      </c>
      <c r="E857" s="14">
        <f>計算!AF2649</f>
        <v/>
      </c>
      <c r="F857" s="14">
        <f>計算!AG2650</f>
        <v/>
      </c>
      <c r="G857" s="14">
        <f>計算!AG2651</f>
        <v/>
      </c>
      <c r="H857" s="14">
        <f>G857-F857</f>
        <v/>
      </c>
    </row>
    <row r="858">
      <c r="A858" s="14" t="n">
        <v>10050000</v>
      </c>
      <c r="B858" s="15">
        <f>計算!AH2652</f>
        <v/>
      </c>
      <c r="C858" s="14">
        <f>計算!AG2652</f>
        <v/>
      </c>
      <c r="D858" s="14">
        <f>計算!AE2652</f>
        <v/>
      </c>
      <c r="E858" s="14">
        <f>計算!AF2652</f>
        <v/>
      </c>
      <c r="F858" s="14">
        <f>計算!AG2653</f>
        <v/>
      </c>
      <c r="G858" s="14">
        <f>計算!AG2654</f>
        <v/>
      </c>
      <c r="H858" s="14">
        <f>G858-F858</f>
        <v/>
      </c>
    </row>
    <row r="859">
      <c r="A859" s="14" t="n">
        <v>10060000</v>
      </c>
      <c r="B859" s="15">
        <f>計算!AH2655</f>
        <v/>
      </c>
      <c r="C859" s="14">
        <f>計算!AG2655</f>
        <v/>
      </c>
      <c r="D859" s="14">
        <f>計算!AE2655</f>
        <v/>
      </c>
      <c r="E859" s="14">
        <f>計算!AF2655</f>
        <v/>
      </c>
      <c r="F859" s="14">
        <f>計算!AG2656</f>
        <v/>
      </c>
      <c r="G859" s="14">
        <f>計算!AG2657</f>
        <v/>
      </c>
      <c r="H859" s="14">
        <f>G859-F859</f>
        <v/>
      </c>
    </row>
    <row r="860">
      <c r="A860" s="14" t="n">
        <v>10070000</v>
      </c>
      <c r="B860" s="15">
        <f>計算!AH2658</f>
        <v/>
      </c>
      <c r="C860" s="14">
        <f>計算!AG2658</f>
        <v/>
      </c>
      <c r="D860" s="14">
        <f>計算!AE2658</f>
        <v/>
      </c>
      <c r="E860" s="14">
        <f>計算!AF2658</f>
        <v/>
      </c>
      <c r="F860" s="14">
        <f>計算!AG2659</f>
        <v/>
      </c>
      <c r="G860" s="14">
        <f>計算!AG2660</f>
        <v/>
      </c>
      <c r="H860" s="14">
        <f>G860-F860</f>
        <v/>
      </c>
    </row>
    <row r="861">
      <c r="A861" s="14" t="n">
        <v>10080000</v>
      </c>
      <c r="B861" s="15">
        <f>計算!AH2661</f>
        <v/>
      </c>
      <c r="C861" s="14">
        <f>計算!AG2661</f>
        <v/>
      </c>
      <c r="D861" s="14">
        <f>計算!AE2661</f>
        <v/>
      </c>
      <c r="E861" s="14">
        <f>計算!AF2661</f>
        <v/>
      </c>
      <c r="F861" s="14">
        <f>計算!AG2662</f>
        <v/>
      </c>
      <c r="G861" s="14">
        <f>計算!AG2663</f>
        <v/>
      </c>
      <c r="H861" s="14">
        <f>G861-F861</f>
        <v/>
      </c>
    </row>
    <row r="862">
      <c r="A862" s="14" t="n">
        <v>10090000</v>
      </c>
      <c r="B862" s="15">
        <f>計算!AH2664</f>
        <v/>
      </c>
      <c r="C862" s="14">
        <f>計算!AG2664</f>
        <v/>
      </c>
      <c r="D862" s="14">
        <f>計算!AE2664</f>
        <v/>
      </c>
      <c r="E862" s="14">
        <f>計算!AF2664</f>
        <v/>
      </c>
      <c r="F862" s="14">
        <f>計算!AG2665</f>
        <v/>
      </c>
      <c r="G862" s="14">
        <f>計算!AG2666</f>
        <v/>
      </c>
      <c r="H862" s="14">
        <f>G862-F862</f>
        <v/>
      </c>
    </row>
    <row r="863">
      <c r="A863" s="14" t="n">
        <v>10100000</v>
      </c>
      <c r="B863" s="15">
        <f>計算!AH2667</f>
        <v/>
      </c>
      <c r="C863" s="14">
        <f>計算!AG2667</f>
        <v/>
      </c>
      <c r="D863" s="14">
        <f>計算!AE2667</f>
        <v/>
      </c>
      <c r="E863" s="14">
        <f>計算!AF2667</f>
        <v/>
      </c>
      <c r="F863" s="14">
        <f>計算!AG2668</f>
        <v/>
      </c>
      <c r="G863" s="14">
        <f>計算!AG2669</f>
        <v/>
      </c>
      <c r="H863" s="14">
        <f>G863-F863</f>
        <v/>
      </c>
    </row>
    <row r="864">
      <c r="A864" s="14" t="n">
        <v>10110000</v>
      </c>
      <c r="B864" s="15">
        <f>計算!AH2670</f>
        <v/>
      </c>
      <c r="C864" s="14">
        <f>計算!AG2670</f>
        <v/>
      </c>
      <c r="D864" s="14">
        <f>計算!AE2670</f>
        <v/>
      </c>
      <c r="E864" s="14">
        <f>計算!AF2670</f>
        <v/>
      </c>
      <c r="F864" s="14">
        <f>計算!AG2671</f>
        <v/>
      </c>
      <c r="G864" s="14">
        <f>計算!AG2672</f>
        <v/>
      </c>
      <c r="H864" s="14">
        <f>G864-F864</f>
        <v/>
      </c>
    </row>
    <row r="865">
      <c r="A865" s="14" t="n">
        <v>10120000</v>
      </c>
      <c r="B865" s="15">
        <f>計算!AH2673</f>
        <v/>
      </c>
      <c r="C865" s="14">
        <f>計算!AG2673</f>
        <v/>
      </c>
      <c r="D865" s="14">
        <f>計算!AE2673</f>
        <v/>
      </c>
      <c r="E865" s="14">
        <f>計算!AF2673</f>
        <v/>
      </c>
      <c r="F865" s="14">
        <f>計算!AG2674</f>
        <v/>
      </c>
      <c r="G865" s="14">
        <f>計算!AG2675</f>
        <v/>
      </c>
      <c r="H865" s="14">
        <f>G865-F865</f>
        <v/>
      </c>
    </row>
    <row r="866">
      <c r="A866" s="14" t="n">
        <v>10130000</v>
      </c>
      <c r="B866" s="15">
        <f>計算!AH2676</f>
        <v/>
      </c>
      <c r="C866" s="14">
        <f>計算!AG2676</f>
        <v/>
      </c>
      <c r="D866" s="14">
        <f>計算!AE2676</f>
        <v/>
      </c>
      <c r="E866" s="14">
        <f>計算!AF2676</f>
        <v/>
      </c>
      <c r="F866" s="14">
        <f>計算!AG2677</f>
        <v/>
      </c>
      <c r="G866" s="14">
        <f>計算!AG2678</f>
        <v/>
      </c>
      <c r="H866" s="14">
        <f>G866-F866</f>
        <v/>
      </c>
    </row>
    <row r="867">
      <c r="A867" s="14" t="n">
        <v>10140000</v>
      </c>
      <c r="B867" s="15">
        <f>計算!AH2679</f>
        <v/>
      </c>
      <c r="C867" s="14">
        <f>計算!AG2679</f>
        <v/>
      </c>
      <c r="D867" s="14">
        <f>計算!AE2679</f>
        <v/>
      </c>
      <c r="E867" s="14">
        <f>計算!AF2679</f>
        <v/>
      </c>
      <c r="F867" s="14">
        <f>計算!AG2680</f>
        <v/>
      </c>
      <c r="G867" s="14">
        <f>計算!AG2681</f>
        <v/>
      </c>
      <c r="H867" s="14">
        <f>G867-F867</f>
        <v/>
      </c>
    </row>
    <row r="868">
      <c r="A868" s="14" t="n">
        <v>10150000</v>
      </c>
      <c r="B868" s="15">
        <f>計算!AH2682</f>
        <v/>
      </c>
      <c r="C868" s="14">
        <f>計算!AG2682</f>
        <v/>
      </c>
      <c r="D868" s="14">
        <f>計算!AE2682</f>
        <v/>
      </c>
      <c r="E868" s="14">
        <f>計算!AF2682</f>
        <v/>
      </c>
      <c r="F868" s="14">
        <f>計算!AG2683</f>
        <v/>
      </c>
      <c r="G868" s="14">
        <f>計算!AG2684</f>
        <v/>
      </c>
      <c r="H868" s="14">
        <f>G868-F868</f>
        <v/>
      </c>
    </row>
    <row r="869">
      <c r="A869" s="14" t="n">
        <v>10160000</v>
      </c>
      <c r="B869" s="15">
        <f>計算!AH2685</f>
        <v/>
      </c>
      <c r="C869" s="14">
        <f>計算!AG2685</f>
        <v/>
      </c>
      <c r="D869" s="14">
        <f>計算!AE2685</f>
        <v/>
      </c>
      <c r="E869" s="14">
        <f>計算!AF2685</f>
        <v/>
      </c>
      <c r="F869" s="14">
        <f>計算!AG2686</f>
        <v/>
      </c>
      <c r="G869" s="14">
        <f>計算!AG2687</f>
        <v/>
      </c>
      <c r="H869" s="14">
        <f>G869-F869</f>
        <v/>
      </c>
    </row>
    <row r="870">
      <c r="A870" s="14" t="n">
        <v>10170000</v>
      </c>
      <c r="B870" s="15">
        <f>計算!AH2688</f>
        <v/>
      </c>
      <c r="C870" s="14">
        <f>計算!AG2688</f>
        <v/>
      </c>
      <c r="D870" s="14">
        <f>計算!AE2688</f>
        <v/>
      </c>
      <c r="E870" s="14">
        <f>計算!AF2688</f>
        <v/>
      </c>
      <c r="F870" s="14">
        <f>計算!AG2689</f>
        <v/>
      </c>
      <c r="G870" s="14">
        <f>計算!AG2690</f>
        <v/>
      </c>
      <c r="H870" s="14">
        <f>G870-F870</f>
        <v/>
      </c>
    </row>
    <row r="871">
      <c r="A871" s="14" t="n">
        <v>10180000</v>
      </c>
      <c r="B871" s="15">
        <f>計算!AH2691</f>
        <v/>
      </c>
      <c r="C871" s="14">
        <f>計算!AG2691</f>
        <v/>
      </c>
      <c r="D871" s="14">
        <f>計算!AE2691</f>
        <v/>
      </c>
      <c r="E871" s="14">
        <f>計算!AF2691</f>
        <v/>
      </c>
      <c r="F871" s="14">
        <f>計算!AG2692</f>
        <v/>
      </c>
      <c r="G871" s="14">
        <f>計算!AG2693</f>
        <v/>
      </c>
      <c r="H871" s="14">
        <f>G871-F871</f>
        <v/>
      </c>
    </row>
    <row r="872">
      <c r="A872" s="14" t="n">
        <v>10190000</v>
      </c>
      <c r="B872" s="15">
        <f>計算!AH2694</f>
        <v/>
      </c>
      <c r="C872" s="14">
        <f>計算!AG2694</f>
        <v/>
      </c>
      <c r="D872" s="14">
        <f>計算!AE2694</f>
        <v/>
      </c>
      <c r="E872" s="14">
        <f>計算!AF2694</f>
        <v/>
      </c>
      <c r="F872" s="14">
        <f>計算!AG2695</f>
        <v/>
      </c>
      <c r="G872" s="14">
        <f>計算!AG2696</f>
        <v/>
      </c>
      <c r="H872" s="14">
        <f>G872-F872</f>
        <v/>
      </c>
    </row>
    <row r="873">
      <c r="A873" s="14" t="n">
        <v>10200000</v>
      </c>
      <c r="B873" s="15">
        <f>計算!AH2697</f>
        <v/>
      </c>
      <c r="C873" s="14">
        <f>計算!AG2697</f>
        <v/>
      </c>
      <c r="D873" s="14">
        <f>計算!AE2697</f>
        <v/>
      </c>
      <c r="E873" s="14">
        <f>計算!AF2697</f>
        <v/>
      </c>
      <c r="F873" s="14">
        <f>計算!AG2698</f>
        <v/>
      </c>
      <c r="G873" s="14">
        <f>計算!AG2699</f>
        <v/>
      </c>
      <c r="H873" s="14">
        <f>G873-F873</f>
        <v/>
      </c>
    </row>
    <row r="874">
      <c r="A874" s="14" t="n">
        <v>10210000</v>
      </c>
      <c r="B874" s="15">
        <f>計算!AH2700</f>
        <v/>
      </c>
      <c r="C874" s="14">
        <f>計算!AG2700</f>
        <v/>
      </c>
      <c r="D874" s="14">
        <f>計算!AE2700</f>
        <v/>
      </c>
      <c r="E874" s="14">
        <f>計算!AF2700</f>
        <v/>
      </c>
      <c r="F874" s="14">
        <f>計算!AG2701</f>
        <v/>
      </c>
      <c r="G874" s="14">
        <f>計算!AG2702</f>
        <v/>
      </c>
      <c r="H874" s="14">
        <f>G874-F874</f>
        <v/>
      </c>
    </row>
    <row r="875">
      <c r="A875" s="14" t="n">
        <v>10220000</v>
      </c>
      <c r="B875" s="15">
        <f>計算!AH2703</f>
        <v/>
      </c>
      <c r="C875" s="14">
        <f>計算!AG2703</f>
        <v/>
      </c>
      <c r="D875" s="14">
        <f>計算!AE2703</f>
        <v/>
      </c>
      <c r="E875" s="14">
        <f>計算!AF2703</f>
        <v/>
      </c>
      <c r="F875" s="14">
        <f>計算!AG2704</f>
        <v/>
      </c>
      <c r="G875" s="14">
        <f>計算!AG2705</f>
        <v/>
      </c>
      <c r="H875" s="14">
        <f>G875-F875</f>
        <v/>
      </c>
    </row>
    <row r="876">
      <c r="A876" s="14" t="n">
        <v>10230000</v>
      </c>
      <c r="B876" s="15">
        <f>計算!AH2706</f>
        <v/>
      </c>
      <c r="C876" s="14">
        <f>計算!AG2706</f>
        <v/>
      </c>
      <c r="D876" s="14">
        <f>計算!AE2706</f>
        <v/>
      </c>
      <c r="E876" s="14">
        <f>計算!AF2706</f>
        <v/>
      </c>
      <c r="F876" s="14">
        <f>計算!AG2707</f>
        <v/>
      </c>
      <c r="G876" s="14">
        <f>計算!AG2708</f>
        <v/>
      </c>
      <c r="H876" s="14">
        <f>G876-F876</f>
        <v/>
      </c>
    </row>
    <row r="877">
      <c r="A877" s="14" t="n">
        <v>10240000</v>
      </c>
      <c r="B877" s="15">
        <f>計算!AH2709</f>
        <v/>
      </c>
      <c r="C877" s="14">
        <f>計算!AG2709</f>
        <v/>
      </c>
      <c r="D877" s="14">
        <f>計算!AE2709</f>
        <v/>
      </c>
      <c r="E877" s="14">
        <f>計算!AF2709</f>
        <v/>
      </c>
      <c r="F877" s="14">
        <f>計算!AG2710</f>
        <v/>
      </c>
      <c r="G877" s="14">
        <f>計算!AG2711</f>
        <v/>
      </c>
      <c r="H877" s="14">
        <f>G877-F877</f>
        <v/>
      </c>
    </row>
    <row r="878">
      <c r="A878" s="14" t="n">
        <v>10250000</v>
      </c>
      <c r="B878" s="15">
        <f>計算!AH2712</f>
        <v/>
      </c>
      <c r="C878" s="14">
        <f>計算!AG2712</f>
        <v/>
      </c>
      <c r="D878" s="14">
        <f>計算!AE2712</f>
        <v/>
      </c>
      <c r="E878" s="14">
        <f>計算!AF2712</f>
        <v/>
      </c>
      <c r="F878" s="14">
        <f>計算!AG2713</f>
        <v/>
      </c>
      <c r="G878" s="14">
        <f>計算!AG2714</f>
        <v/>
      </c>
      <c r="H878" s="14">
        <f>G878-F878</f>
        <v/>
      </c>
    </row>
    <row r="879">
      <c r="A879" s="14" t="n">
        <v>10260000</v>
      </c>
      <c r="B879" s="15">
        <f>計算!AH2715</f>
        <v/>
      </c>
      <c r="C879" s="14">
        <f>計算!AG2715</f>
        <v/>
      </c>
      <c r="D879" s="14">
        <f>計算!AE2715</f>
        <v/>
      </c>
      <c r="E879" s="14">
        <f>計算!AF2715</f>
        <v/>
      </c>
      <c r="F879" s="14">
        <f>計算!AG2716</f>
        <v/>
      </c>
      <c r="G879" s="14">
        <f>計算!AG2717</f>
        <v/>
      </c>
      <c r="H879" s="14">
        <f>G879-F879</f>
        <v/>
      </c>
    </row>
    <row r="880">
      <c r="A880" s="14" t="n">
        <v>10270000</v>
      </c>
      <c r="B880" s="15">
        <f>計算!AH2718</f>
        <v/>
      </c>
      <c r="C880" s="14">
        <f>計算!AG2718</f>
        <v/>
      </c>
      <c r="D880" s="14">
        <f>計算!AE2718</f>
        <v/>
      </c>
      <c r="E880" s="14">
        <f>計算!AF2718</f>
        <v/>
      </c>
      <c r="F880" s="14">
        <f>計算!AG2719</f>
        <v/>
      </c>
      <c r="G880" s="14">
        <f>計算!AG2720</f>
        <v/>
      </c>
      <c r="H880" s="14">
        <f>G880-F880</f>
        <v/>
      </c>
    </row>
    <row r="881">
      <c r="A881" s="14" t="n">
        <v>10280000</v>
      </c>
      <c r="B881" s="15">
        <f>計算!AH2721</f>
        <v/>
      </c>
      <c r="C881" s="14">
        <f>計算!AG2721</f>
        <v/>
      </c>
      <c r="D881" s="14">
        <f>計算!AE2721</f>
        <v/>
      </c>
      <c r="E881" s="14">
        <f>計算!AF2721</f>
        <v/>
      </c>
      <c r="F881" s="14">
        <f>計算!AG2722</f>
        <v/>
      </c>
      <c r="G881" s="14">
        <f>計算!AG2723</f>
        <v/>
      </c>
      <c r="H881" s="14">
        <f>G881-F881</f>
        <v/>
      </c>
    </row>
    <row r="882">
      <c r="A882" s="14" t="n">
        <v>10290000</v>
      </c>
      <c r="B882" s="15">
        <f>計算!AH2724</f>
        <v/>
      </c>
      <c r="C882" s="14">
        <f>計算!AG2724</f>
        <v/>
      </c>
      <c r="D882" s="14">
        <f>計算!AE2724</f>
        <v/>
      </c>
      <c r="E882" s="14">
        <f>計算!AF2724</f>
        <v/>
      </c>
      <c r="F882" s="14">
        <f>計算!AG2725</f>
        <v/>
      </c>
      <c r="G882" s="14">
        <f>計算!AG2726</f>
        <v/>
      </c>
      <c r="H882" s="14">
        <f>G882-F882</f>
        <v/>
      </c>
    </row>
    <row r="883">
      <c r="A883" s="14" t="n">
        <v>10300000</v>
      </c>
      <c r="B883" s="15">
        <f>計算!AH2727</f>
        <v/>
      </c>
      <c r="C883" s="14">
        <f>計算!AG2727</f>
        <v/>
      </c>
      <c r="D883" s="14">
        <f>計算!AE2727</f>
        <v/>
      </c>
      <c r="E883" s="14">
        <f>計算!AF2727</f>
        <v/>
      </c>
      <c r="F883" s="14">
        <f>計算!AG2728</f>
        <v/>
      </c>
      <c r="G883" s="14">
        <f>計算!AG2729</f>
        <v/>
      </c>
      <c r="H883" s="14">
        <f>G883-F883</f>
        <v/>
      </c>
    </row>
    <row r="884">
      <c r="A884" s="14" t="n">
        <v>10310000</v>
      </c>
      <c r="B884" s="15">
        <f>計算!AH2730</f>
        <v/>
      </c>
      <c r="C884" s="14">
        <f>計算!AG2730</f>
        <v/>
      </c>
      <c r="D884" s="14">
        <f>計算!AE2730</f>
        <v/>
      </c>
      <c r="E884" s="14">
        <f>計算!AF2730</f>
        <v/>
      </c>
      <c r="F884" s="14">
        <f>計算!AG2731</f>
        <v/>
      </c>
      <c r="G884" s="14">
        <f>計算!AG2732</f>
        <v/>
      </c>
      <c r="H884" s="14">
        <f>G884-F884</f>
        <v/>
      </c>
    </row>
    <row r="885">
      <c r="A885" s="14" t="n">
        <v>10320000</v>
      </c>
      <c r="B885" s="15">
        <f>計算!AH2733</f>
        <v/>
      </c>
      <c r="C885" s="14">
        <f>計算!AG2733</f>
        <v/>
      </c>
      <c r="D885" s="14">
        <f>計算!AE2733</f>
        <v/>
      </c>
      <c r="E885" s="14">
        <f>計算!AF2733</f>
        <v/>
      </c>
      <c r="F885" s="14">
        <f>計算!AG2734</f>
        <v/>
      </c>
      <c r="G885" s="14">
        <f>計算!AG2735</f>
        <v/>
      </c>
      <c r="H885" s="14">
        <f>G885-F885</f>
        <v/>
      </c>
    </row>
    <row r="886">
      <c r="A886" s="14" t="n">
        <v>10330000</v>
      </c>
      <c r="B886" s="15">
        <f>計算!AH2736</f>
        <v/>
      </c>
      <c r="C886" s="14">
        <f>計算!AG2736</f>
        <v/>
      </c>
      <c r="D886" s="14">
        <f>計算!AE2736</f>
        <v/>
      </c>
      <c r="E886" s="14">
        <f>計算!AF2736</f>
        <v/>
      </c>
      <c r="F886" s="14">
        <f>計算!AG2737</f>
        <v/>
      </c>
      <c r="G886" s="14">
        <f>計算!AG2738</f>
        <v/>
      </c>
      <c r="H886" s="14">
        <f>G886-F886</f>
        <v/>
      </c>
    </row>
    <row r="887">
      <c r="A887" s="14" t="n">
        <v>10340000</v>
      </c>
      <c r="B887" s="15">
        <f>計算!AH2739</f>
        <v/>
      </c>
      <c r="C887" s="14">
        <f>計算!AG2739</f>
        <v/>
      </c>
      <c r="D887" s="14">
        <f>計算!AE2739</f>
        <v/>
      </c>
      <c r="E887" s="14">
        <f>計算!AF2739</f>
        <v/>
      </c>
      <c r="F887" s="14">
        <f>計算!AG2740</f>
        <v/>
      </c>
      <c r="G887" s="14">
        <f>計算!AG2741</f>
        <v/>
      </c>
      <c r="H887" s="14">
        <f>G887-F887</f>
        <v/>
      </c>
    </row>
    <row r="888">
      <c r="A888" s="14" t="n">
        <v>10350000</v>
      </c>
      <c r="B888" s="15">
        <f>計算!AH2742</f>
        <v/>
      </c>
      <c r="C888" s="14">
        <f>計算!AG2742</f>
        <v/>
      </c>
      <c r="D888" s="14">
        <f>計算!AE2742</f>
        <v/>
      </c>
      <c r="E888" s="14">
        <f>計算!AF2742</f>
        <v/>
      </c>
      <c r="F888" s="14">
        <f>計算!AG2743</f>
        <v/>
      </c>
      <c r="G888" s="14">
        <f>計算!AG2744</f>
        <v/>
      </c>
      <c r="H888" s="14">
        <f>G888-F888</f>
        <v/>
      </c>
    </row>
    <row r="889">
      <c r="A889" s="14" t="n">
        <v>10360000</v>
      </c>
      <c r="B889" s="15">
        <f>計算!AH2745</f>
        <v/>
      </c>
      <c r="C889" s="14">
        <f>計算!AG2745</f>
        <v/>
      </c>
      <c r="D889" s="14">
        <f>計算!AE2745</f>
        <v/>
      </c>
      <c r="E889" s="14">
        <f>計算!AF2745</f>
        <v/>
      </c>
      <c r="F889" s="14">
        <f>計算!AG2746</f>
        <v/>
      </c>
      <c r="G889" s="14">
        <f>計算!AG2747</f>
        <v/>
      </c>
      <c r="H889" s="14">
        <f>G889-F889</f>
        <v/>
      </c>
    </row>
    <row r="890">
      <c r="A890" s="14" t="n">
        <v>10370000</v>
      </c>
      <c r="B890" s="15">
        <f>計算!AH2748</f>
        <v/>
      </c>
      <c r="C890" s="14">
        <f>計算!AG2748</f>
        <v/>
      </c>
      <c r="D890" s="14">
        <f>計算!AE2748</f>
        <v/>
      </c>
      <c r="E890" s="14">
        <f>計算!AF2748</f>
        <v/>
      </c>
      <c r="F890" s="14">
        <f>計算!AG2749</f>
        <v/>
      </c>
      <c r="G890" s="14">
        <f>計算!AG2750</f>
        <v/>
      </c>
      <c r="H890" s="14">
        <f>G890-F890</f>
        <v/>
      </c>
    </row>
    <row r="891">
      <c r="A891" s="14" t="n">
        <v>10380000</v>
      </c>
      <c r="B891" s="15">
        <f>計算!AH2751</f>
        <v/>
      </c>
      <c r="C891" s="14">
        <f>計算!AG2751</f>
        <v/>
      </c>
      <c r="D891" s="14">
        <f>計算!AE2751</f>
        <v/>
      </c>
      <c r="E891" s="14">
        <f>計算!AF2751</f>
        <v/>
      </c>
      <c r="F891" s="14">
        <f>計算!AG2752</f>
        <v/>
      </c>
      <c r="G891" s="14">
        <f>計算!AG2753</f>
        <v/>
      </c>
      <c r="H891" s="14">
        <f>G891-F891</f>
        <v/>
      </c>
    </row>
    <row r="892">
      <c r="A892" s="14" t="n">
        <v>10390000</v>
      </c>
      <c r="B892" s="15">
        <f>計算!AH2754</f>
        <v/>
      </c>
      <c r="C892" s="14">
        <f>計算!AG2754</f>
        <v/>
      </c>
      <c r="D892" s="14">
        <f>計算!AE2754</f>
        <v/>
      </c>
      <c r="E892" s="14">
        <f>計算!AF2754</f>
        <v/>
      </c>
      <c r="F892" s="14">
        <f>計算!AG2755</f>
        <v/>
      </c>
      <c r="G892" s="14">
        <f>計算!AG2756</f>
        <v/>
      </c>
      <c r="H892" s="14">
        <f>G892-F892</f>
        <v/>
      </c>
    </row>
    <row r="893">
      <c r="A893" s="14" t="n">
        <v>10400000</v>
      </c>
      <c r="B893" s="15">
        <f>計算!AH2757</f>
        <v/>
      </c>
      <c r="C893" s="14">
        <f>計算!AG2757</f>
        <v/>
      </c>
      <c r="D893" s="14">
        <f>計算!AE2757</f>
        <v/>
      </c>
      <c r="E893" s="14">
        <f>計算!AF2757</f>
        <v/>
      </c>
      <c r="F893" s="14">
        <f>計算!AG2758</f>
        <v/>
      </c>
      <c r="G893" s="14">
        <f>計算!AG2759</f>
        <v/>
      </c>
      <c r="H893" s="14">
        <f>G893-F893</f>
        <v/>
      </c>
    </row>
    <row r="894">
      <c r="A894" s="14" t="n">
        <v>10410000</v>
      </c>
      <c r="B894" s="15">
        <f>計算!AH2760</f>
        <v/>
      </c>
      <c r="C894" s="14">
        <f>計算!AG2760</f>
        <v/>
      </c>
      <c r="D894" s="14">
        <f>計算!AE2760</f>
        <v/>
      </c>
      <c r="E894" s="14">
        <f>計算!AF2760</f>
        <v/>
      </c>
      <c r="F894" s="14">
        <f>計算!AG2761</f>
        <v/>
      </c>
      <c r="G894" s="14">
        <f>計算!AG2762</f>
        <v/>
      </c>
      <c r="H894" s="14">
        <f>G894-F894</f>
        <v/>
      </c>
    </row>
    <row r="895">
      <c r="A895" s="14" t="n">
        <v>10420000</v>
      </c>
      <c r="B895" s="15">
        <f>計算!AH2763</f>
        <v/>
      </c>
      <c r="C895" s="14">
        <f>計算!AG2763</f>
        <v/>
      </c>
      <c r="D895" s="14">
        <f>計算!AE2763</f>
        <v/>
      </c>
      <c r="E895" s="14">
        <f>計算!AF2763</f>
        <v/>
      </c>
      <c r="F895" s="14">
        <f>計算!AG2764</f>
        <v/>
      </c>
      <c r="G895" s="14">
        <f>計算!AG2765</f>
        <v/>
      </c>
      <c r="H895" s="14">
        <f>G895-F895</f>
        <v/>
      </c>
    </row>
    <row r="896">
      <c r="A896" s="14" t="n">
        <v>10430000</v>
      </c>
      <c r="B896" s="15">
        <f>計算!AH2766</f>
        <v/>
      </c>
      <c r="C896" s="14">
        <f>計算!AG2766</f>
        <v/>
      </c>
      <c r="D896" s="14">
        <f>計算!AE2766</f>
        <v/>
      </c>
      <c r="E896" s="14">
        <f>計算!AF2766</f>
        <v/>
      </c>
      <c r="F896" s="14">
        <f>計算!AG2767</f>
        <v/>
      </c>
      <c r="G896" s="14">
        <f>計算!AG2768</f>
        <v/>
      </c>
      <c r="H896" s="14">
        <f>G896-F896</f>
        <v/>
      </c>
    </row>
    <row r="897">
      <c r="A897" s="14" t="n">
        <v>10440000</v>
      </c>
      <c r="B897" s="15">
        <f>計算!AH2769</f>
        <v/>
      </c>
      <c r="C897" s="14">
        <f>計算!AG2769</f>
        <v/>
      </c>
      <c r="D897" s="14">
        <f>計算!AE2769</f>
        <v/>
      </c>
      <c r="E897" s="14">
        <f>計算!AF2769</f>
        <v/>
      </c>
      <c r="F897" s="14">
        <f>計算!AG2770</f>
        <v/>
      </c>
      <c r="G897" s="14">
        <f>計算!AG2771</f>
        <v/>
      </c>
      <c r="H897" s="14">
        <f>G897-F897</f>
        <v/>
      </c>
    </row>
    <row r="898">
      <c r="A898" s="14" t="n">
        <v>10450000</v>
      </c>
      <c r="B898" s="15">
        <f>計算!AH2772</f>
        <v/>
      </c>
      <c r="C898" s="14">
        <f>計算!AG2772</f>
        <v/>
      </c>
      <c r="D898" s="14">
        <f>計算!AE2772</f>
        <v/>
      </c>
      <c r="E898" s="14">
        <f>計算!AF2772</f>
        <v/>
      </c>
      <c r="F898" s="14">
        <f>計算!AG2773</f>
        <v/>
      </c>
      <c r="G898" s="14">
        <f>計算!AG2774</f>
        <v/>
      </c>
      <c r="H898" s="14">
        <f>G898-F898</f>
        <v/>
      </c>
    </row>
    <row r="899">
      <c r="A899" s="14" t="n">
        <v>10460000</v>
      </c>
      <c r="B899" s="15">
        <f>計算!AH2775</f>
        <v/>
      </c>
      <c r="C899" s="14">
        <f>計算!AG2775</f>
        <v/>
      </c>
      <c r="D899" s="14">
        <f>計算!AE2775</f>
        <v/>
      </c>
      <c r="E899" s="14">
        <f>計算!AF2775</f>
        <v/>
      </c>
      <c r="F899" s="14">
        <f>計算!AG2776</f>
        <v/>
      </c>
      <c r="G899" s="14">
        <f>計算!AG2777</f>
        <v/>
      </c>
      <c r="H899" s="14">
        <f>G899-F899</f>
        <v/>
      </c>
    </row>
    <row r="900">
      <c r="A900" s="14" t="n">
        <v>10470000</v>
      </c>
      <c r="B900" s="15">
        <f>計算!AH2778</f>
        <v/>
      </c>
      <c r="C900" s="14">
        <f>計算!AG2778</f>
        <v/>
      </c>
      <c r="D900" s="14">
        <f>計算!AE2778</f>
        <v/>
      </c>
      <c r="E900" s="14">
        <f>計算!AF2778</f>
        <v/>
      </c>
      <c r="F900" s="14">
        <f>計算!AG2779</f>
        <v/>
      </c>
      <c r="G900" s="14">
        <f>計算!AG2780</f>
        <v/>
      </c>
      <c r="H900" s="14">
        <f>G900-F900</f>
        <v/>
      </c>
    </row>
    <row r="901">
      <c r="A901" s="14" t="n">
        <v>10480000</v>
      </c>
      <c r="B901" s="15">
        <f>計算!AH2781</f>
        <v/>
      </c>
      <c r="C901" s="14">
        <f>計算!AG2781</f>
        <v/>
      </c>
      <c r="D901" s="14">
        <f>計算!AE2781</f>
        <v/>
      </c>
      <c r="E901" s="14">
        <f>計算!AF2781</f>
        <v/>
      </c>
      <c r="F901" s="14">
        <f>計算!AG2782</f>
        <v/>
      </c>
      <c r="G901" s="14">
        <f>計算!AG2783</f>
        <v/>
      </c>
      <c r="H901" s="14">
        <f>G901-F901</f>
        <v/>
      </c>
    </row>
    <row r="902">
      <c r="A902" s="14" t="n">
        <v>10490000</v>
      </c>
      <c r="B902" s="15">
        <f>計算!AH2784</f>
        <v/>
      </c>
      <c r="C902" s="14">
        <f>計算!AG2784</f>
        <v/>
      </c>
      <c r="D902" s="14">
        <f>計算!AE2784</f>
        <v/>
      </c>
      <c r="E902" s="14">
        <f>計算!AF2784</f>
        <v/>
      </c>
      <c r="F902" s="14">
        <f>計算!AG2785</f>
        <v/>
      </c>
      <c r="G902" s="14">
        <f>計算!AG2786</f>
        <v/>
      </c>
      <c r="H902" s="14">
        <f>G902-F902</f>
        <v/>
      </c>
    </row>
    <row r="903">
      <c r="A903" s="14" t="n">
        <v>10500000</v>
      </c>
      <c r="B903" s="15">
        <f>計算!AH2787</f>
        <v/>
      </c>
      <c r="C903" s="14">
        <f>計算!AG2787</f>
        <v/>
      </c>
      <c r="D903" s="14">
        <f>計算!AE2787</f>
        <v/>
      </c>
      <c r="E903" s="14">
        <f>計算!AF2787</f>
        <v/>
      </c>
      <c r="F903" s="14">
        <f>計算!AG2788</f>
        <v/>
      </c>
      <c r="G903" s="14">
        <f>計算!AG2789</f>
        <v/>
      </c>
      <c r="H903" s="14">
        <f>G903-F903</f>
        <v/>
      </c>
    </row>
    <row r="904">
      <c r="A904" s="14" t="n">
        <v>10510000</v>
      </c>
      <c r="B904" s="15">
        <f>計算!AH2790</f>
        <v/>
      </c>
      <c r="C904" s="14">
        <f>計算!AG2790</f>
        <v/>
      </c>
      <c r="D904" s="14">
        <f>計算!AE2790</f>
        <v/>
      </c>
      <c r="E904" s="14">
        <f>計算!AF2790</f>
        <v/>
      </c>
      <c r="F904" s="14">
        <f>計算!AG2791</f>
        <v/>
      </c>
      <c r="G904" s="14">
        <f>計算!AG2792</f>
        <v/>
      </c>
      <c r="H904" s="14">
        <f>G904-F904</f>
        <v/>
      </c>
    </row>
    <row r="905">
      <c r="A905" s="14" t="n">
        <v>10520000</v>
      </c>
      <c r="B905" s="15">
        <f>計算!AH2793</f>
        <v/>
      </c>
      <c r="C905" s="14">
        <f>計算!AG2793</f>
        <v/>
      </c>
      <c r="D905" s="14">
        <f>計算!AE2793</f>
        <v/>
      </c>
      <c r="E905" s="14">
        <f>計算!AF2793</f>
        <v/>
      </c>
      <c r="F905" s="14">
        <f>計算!AG2794</f>
        <v/>
      </c>
      <c r="G905" s="14">
        <f>計算!AG2795</f>
        <v/>
      </c>
      <c r="H905" s="14">
        <f>G905-F905</f>
        <v/>
      </c>
    </row>
    <row r="906">
      <c r="A906" s="14" t="n">
        <v>10530000</v>
      </c>
      <c r="B906" s="15">
        <f>計算!AH2796</f>
        <v/>
      </c>
      <c r="C906" s="14">
        <f>計算!AG2796</f>
        <v/>
      </c>
      <c r="D906" s="14">
        <f>計算!AE2796</f>
        <v/>
      </c>
      <c r="E906" s="14">
        <f>計算!AF2796</f>
        <v/>
      </c>
      <c r="F906" s="14">
        <f>計算!AG2797</f>
        <v/>
      </c>
      <c r="G906" s="14">
        <f>計算!AG2798</f>
        <v/>
      </c>
      <c r="H906" s="14">
        <f>G906-F906</f>
        <v/>
      </c>
    </row>
    <row r="907">
      <c r="A907" s="14" t="n">
        <v>10540000</v>
      </c>
      <c r="B907" s="15">
        <f>計算!AH2799</f>
        <v/>
      </c>
      <c r="C907" s="14">
        <f>計算!AG2799</f>
        <v/>
      </c>
      <c r="D907" s="14">
        <f>計算!AE2799</f>
        <v/>
      </c>
      <c r="E907" s="14">
        <f>計算!AF2799</f>
        <v/>
      </c>
      <c r="F907" s="14">
        <f>計算!AG2800</f>
        <v/>
      </c>
      <c r="G907" s="14">
        <f>計算!AG2801</f>
        <v/>
      </c>
      <c r="H907" s="14">
        <f>G907-F907</f>
        <v/>
      </c>
    </row>
    <row r="908">
      <c r="A908" s="14" t="n">
        <v>10550000</v>
      </c>
      <c r="B908" s="15">
        <f>計算!AH2802</f>
        <v/>
      </c>
      <c r="C908" s="14">
        <f>計算!AG2802</f>
        <v/>
      </c>
      <c r="D908" s="14">
        <f>計算!AE2802</f>
        <v/>
      </c>
      <c r="E908" s="14">
        <f>計算!AF2802</f>
        <v/>
      </c>
      <c r="F908" s="14">
        <f>計算!AG2803</f>
        <v/>
      </c>
      <c r="G908" s="14">
        <f>計算!AG2804</f>
        <v/>
      </c>
      <c r="H908" s="14">
        <f>G908-F908</f>
        <v/>
      </c>
    </row>
    <row r="909">
      <c r="A909" s="14" t="n">
        <v>10560000</v>
      </c>
      <c r="B909" s="15">
        <f>計算!AH2805</f>
        <v/>
      </c>
      <c r="C909" s="14">
        <f>計算!AG2805</f>
        <v/>
      </c>
      <c r="D909" s="14">
        <f>計算!AE2805</f>
        <v/>
      </c>
      <c r="E909" s="14">
        <f>計算!AF2805</f>
        <v/>
      </c>
      <c r="F909" s="14">
        <f>計算!AG2806</f>
        <v/>
      </c>
      <c r="G909" s="14">
        <f>計算!AG2807</f>
        <v/>
      </c>
      <c r="H909" s="14">
        <f>G909-F909</f>
        <v/>
      </c>
    </row>
    <row r="910">
      <c r="A910" s="14" t="n">
        <v>10570000</v>
      </c>
      <c r="B910" s="15">
        <f>計算!AH2808</f>
        <v/>
      </c>
      <c r="C910" s="14">
        <f>計算!AG2808</f>
        <v/>
      </c>
      <c r="D910" s="14">
        <f>計算!AE2808</f>
        <v/>
      </c>
      <c r="E910" s="14">
        <f>計算!AF2808</f>
        <v/>
      </c>
      <c r="F910" s="14">
        <f>計算!AG2809</f>
        <v/>
      </c>
      <c r="G910" s="14">
        <f>計算!AG2810</f>
        <v/>
      </c>
      <c r="H910" s="14">
        <f>G910-F910</f>
        <v/>
      </c>
    </row>
    <row r="911">
      <c r="A911" s="14" t="n">
        <v>10580000</v>
      </c>
      <c r="B911" s="15">
        <f>計算!AH2811</f>
        <v/>
      </c>
      <c r="C911" s="14">
        <f>計算!AG2811</f>
        <v/>
      </c>
      <c r="D911" s="14">
        <f>計算!AE2811</f>
        <v/>
      </c>
      <c r="E911" s="14">
        <f>計算!AF2811</f>
        <v/>
      </c>
      <c r="F911" s="14">
        <f>計算!AG2812</f>
        <v/>
      </c>
      <c r="G911" s="14">
        <f>計算!AG2813</f>
        <v/>
      </c>
      <c r="H911" s="14">
        <f>G911-F911</f>
        <v/>
      </c>
    </row>
    <row r="912">
      <c r="A912" s="14" t="n">
        <v>10590000</v>
      </c>
      <c r="B912" s="15">
        <f>計算!AH2814</f>
        <v/>
      </c>
      <c r="C912" s="14">
        <f>計算!AG2814</f>
        <v/>
      </c>
      <c r="D912" s="14">
        <f>計算!AE2814</f>
        <v/>
      </c>
      <c r="E912" s="14">
        <f>計算!AF2814</f>
        <v/>
      </c>
      <c r="F912" s="14">
        <f>計算!AG2815</f>
        <v/>
      </c>
      <c r="G912" s="14">
        <f>計算!AG2816</f>
        <v/>
      </c>
      <c r="H912" s="14">
        <f>G912-F912</f>
        <v/>
      </c>
    </row>
    <row r="913">
      <c r="A913" s="14" t="n">
        <v>10600000</v>
      </c>
      <c r="B913" s="15">
        <f>計算!AH2817</f>
        <v/>
      </c>
      <c r="C913" s="14">
        <f>計算!AG2817</f>
        <v/>
      </c>
      <c r="D913" s="14">
        <f>計算!AE2817</f>
        <v/>
      </c>
      <c r="E913" s="14">
        <f>計算!AF2817</f>
        <v/>
      </c>
      <c r="F913" s="14">
        <f>計算!AG2818</f>
        <v/>
      </c>
      <c r="G913" s="14">
        <f>計算!AG2819</f>
        <v/>
      </c>
      <c r="H913" s="14">
        <f>G913-F913</f>
        <v/>
      </c>
    </row>
    <row r="914">
      <c r="A914" s="14" t="n">
        <v>10610000</v>
      </c>
      <c r="B914" s="15">
        <f>計算!AH2820</f>
        <v/>
      </c>
      <c r="C914" s="14">
        <f>計算!AG2820</f>
        <v/>
      </c>
      <c r="D914" s="14">
        <f>計算!AE2820</f>
        <v/>
      </c>
      <c r="E914" s="14">
        <f>計算!AF2820</f>
        <v/>
      </c>
      <c r="F914" s="14">
        <f>計算!AG2821</f>
        <v/>
      </c>
      <c r="G914" s="14">
        <f>計算!AG2822</f>
        <v/>
      </c>
      <c r="H914" s="14">
        <f>G914-F914</f>
        <v/>
      </c>
    </row>
    <row r="915">
      <c r="A915" s="14" t="n">
        <v>10620000</v>
      </c>
      <c r="B915" s="15">
        <f>計算!AH2823</f>
        <v/>
      </c>
      <c r="C915" s="14">
        <f>計算!AG2823</f>
        <v/>
      </c>
      <c r="D915" s="14">
        <f>計算!AE2823</f>
        <v/>
      </c>
      <c r="E915" s="14">
        <f>計算!AF2823</f>
        <v/>
      </c>
      <c r="F915" s="14">
        <f>計算!AG2824</f>
        <v/>
      </c>
      <c r="G915" s="14">
        <f>計算!AG2825</f>
        <v/>
      </c>
      <c r="H915" s="14">
        <f>G915-F915</f>
        <v/>
      </c>
    </row>
    <row r="916">
      <c r="A916" s="14" t="n">
        <v>10630000</v>
      </c>
      <c r="B916" s="15">
        <f>計算!AH2826</f>
        <v/>
      </c>
      <c r="C916" s="14">
        <f>計算!AG2826</f>
        <v/>
      </c>
      <c r="D916" s="14">
        <f>計算!AE2826</f>
        <v/>
      </c>
      <c r="E916" s="14">
        <f>計算!AF2826</f>
        <v/>
      </c>
      <c r="F916" s="14">
        <f>計算!AG2827</f>
        <v/>
      </c>
      <c r="G916" s="14">
        <f>計算!AG2828</f>
        <v/>
      </c>
      <c r="H916" s="14">
        <f>G916-F916</f>
        <v/>
      </c>
    </row>
    <row r="917">
      <c r="A917" s="14" t="n">
        <v>10640000</v>
      </c>
      <c r="B917" s="15">
        <f>計算!AH2829</f>
        <v/>
      </c>
      <c r="C917" s="14">
        <f>計算!AG2829</f>
        <v/>
      </c>
      <c r="D917" s="14">
        <f>計算!AE2829</f>
        <v/>
      </c>
      <c r="E917" s="14">
        <f>計算!AF2829</f>
        <v/>
      </c>
      <c r="F917" s="14">
        <f>計算!AG2830</f>
        <v/>
      </c>
      <c r="G917" s="14">
        <f>計算!AG2831</f>
        <v/>
      </c>
      <c r="H917" s="14">
        <f>G917-F917</f>
        <v/>
      </c>
    </row>
    <row r="918">
      <c r="A918" s="14" t="n">
        <v>10650000</v>
      </c>
      <c r="B918" s="15">
        <f>計算!AH2832</f>
        <v/>
      </c>
      <c r="C918" s="14">
        <f>計算!AG2832</f>
        <v/>
      </c>
      <c r="D918" s="14">
        <f>計算!AE2832</f>
        <v/>
      </c>
      <c r="E918" s="14">
        <f>計算!AF2832</f>
        <v/>
      </c>
      <c r="F918" s="14">
        <f>計算!AG2833</f>
        <v/>
      </c>
      <c r="G918" s="14">
        <f>計算!AG2834</f>
        <v/>
      </c>
      <c r="H918" s="14">
        <f>G918-F918</f>
        <v/>
      </c>
    </row>
    <row r="919">
      <c r="A919" s="14" t="n">
        <v>10660000</v>
      </c>
      <c r="B919" s="15">
        <f>計算!AH2835</f>
        <v/>
      </c>
      <c r="C919" s="14">
        <f>計算!AG2835</f>
        <v/>
      </c>
      <c r="D919" s="14">
        <f>計算!AE2835</f>
        <v/>
      </c>
      <c r="E919" s="14">
        <f>計算!AF2835</f>
        <v/>
      </c>
      <c r="F919" s="14">
        <f>計算!AG2836</f>
        <v/>
      </c>
      <c r="G919" s="14">
        <f>計算!AG2837</f>
        <v/>
      </c>
      <c r="H919" s="14">
        <f>G919-F919</f>
        <v/>
      </c>
    </row>
    <row r="920">
      <c r="A920" s="14" t="n">
        <v>10670000</v>
      </c>
      <c r="B920" s="15">
        <f>計算!AH2838</f>
        <v/>
      </c>
      <c r="C920" s="14">
        <f>計算!AG2838</f>
        <v/>
      </c>
      <c r="D920" s="14">
        <f>計算!AE2838</f>
        <v/>
      </c>
      <c r="E920" s="14">
        <f>計算!AF2838</f>
        <v/>
      </c>
      <c r="F920" s="14">
        <f>計算!AG2839</f>
        <v/>
      </c>
      <c r="G920" s="14">
        <f>計算!AG2840</f>
        <v/>
      </c>
      <c r="H920" s="14">
        <f>G920-F920</f>
        <v/>
      </c>
    </row>
    <row r="921">
      <c r="A921" s="14" t="n">
        <v>10680000</v>
      </c>
      <c r="B921" s="15">
        <f>計算!AH2841</f>
        <v/>
      </c>
      <c r="C921" s="14">
        <f>計算!AG2841</f>
        <v/>
      </c>
      <c r="D921" s="14">
        <f>計算!AE2841</f>
        <v/>
      </c>
      <c r="E921" s="14">
        <f>計算!AF2841</f>
        <v/>
      </c>
      <c r="F921" s="14">
        <f>計算!AG2842</f>
        <v/>
      </c>
      <c r="G921" s="14">
        <f>計算!AG2843</f>
        <v/>
      </c>
      <c r="H921" s="14">
        <f>G921-F921</f>
        <v/>
      </c>
    </row>
    <row r="922">
      <c r="A922" s="14" t="n">
        <v>10690000</v>
      </c>
      <c r="B922" s="15">
        <f>計算!AH2844</f>
        <v/>
      </c>
      <c r="C922" s="14">
        <f>計算!AG2844</f>
        <v/>
      </c>
      <c r="D922" s="14">
        <f>計算!AE2844</f>
        <v/>
      </c>
      <c r="E922" s="14">
        <f>計算!AF2844</f>
        <v/>
      </c>
      <c r="F922" s="14">
        <f>計算!AG2845</f>
        <v/>
      </c>
      <c r="G922" s="14">
        <f>計算!AG2846</f>
        <v/>
      </c>
      <c r="H922" s="14">
        <f>G922-F922</f>
        <v/>
      </c>
    </row>
    <row r="923">
      <c r="A923" s="14" t="n">
        <v>10700000</v>
      </c>
      <c r="B923" s="15">
        <f>計算!AH2847</f>
        <v/>
      </c>
      <c r="C923" s="14">
        <f>計算!AG2847</f>
        <v/>
      </c>
      <c r="D923" s="14">
        <f>計算!AE2847</f>
        <v/>
      </c>
      <c r="E923" s="14">
        <f>計算!AF2847</f>
        <v/>
      </c>
      <c r="F923" s="14">
        <f>計算!AG2848</f>
        <v/>
      </c>
      <c r="G923" s="14">
        <f>計算!AG2849</f>
        <v/>
      </c>
      <c r="H923" s="14">
        <f>G923-F923</f>
        <v/>
      </c>
    </row>
    <row r="924">
      <c r="A924" s="14" t="n">
        <v>10710000</v>
      </c>
      <c r="B924" s="15">
        <f>計算!AH2850</f>
        <v/>
      </c>
      <c r="C924" s="14">
        <f>計算!AG2850</f>
        <v/>
      </c>
      <c r="D924" s="14">
        <f>計算!AE2850</f>
        <v/>
      </c>
      <c r="E924" s="14">
        <f>計算!AF2850</f>
        <v/>
      </c>
      <c r="F924" s="14">
        <f>計算!AG2851</f>
        <v/>
      </c>
      <c r="G924" s="14">
        <f>計算!AG2852</f>
        <v/>
      </c>
      <c r="H924" s="14">
        <f>G924-F924</f>
        <v/>
      </c>
    </row>
    <row r="925">
      <c r="A925" s="14" t="n">
        <v>10720000</v>
      </c>
      <c r="B925" s="15">
        <f>計算!AH2853</f>
        <v/>
      </c>
      <c r="C925" s="14">
        <f>計算!AG2853</f>
        <v/>
      </c>
      <c r="D925" s="14">
        <f>計算!AE2853</f>
        <v/>
      </c>
      <c r="E925" s="14">
        <f>計算!AF2853</f>
        <v/>
      </c>
      <c r="F925" s="14">
        <f>計算!AG2854</f>
        <v/>
      </c>
      <c r="G925" s="14">
        <f>計算!AG2855</f>
        <v/>
      </c>
      <c r="H925" s="14">
        <f>G925-F925</f>
        <v/>
      </c>
    </row>
    <row r="926">
      <c r="A926" s="14" t="n">
        <v>10730000</v>
      </c>
      <c r="B926" s="15">
        <f>計算!AH2856</f>
        <v/>
      </c>
      <c r="C926" s="14">
        <f>計算!AG2856</f>
        <v/>
      </c>
      <c r="D926" s="14">
        <f>計算!AE2856</f>
        <v/>
      </c>
      <c r="E926" s="14">
        <f>計算!AF2856</f>
        <v/>
      </c>
      <c r="F926" s="14">
        <f>計算!AG2857</f>
        <v/>
      </c>
      <c r="G926" s="14">
        <f>計算!AG2858</f>
        <v/>
      </c>
      <c r="H926" s="14">
        <f>G926-F926</f>
        <v/>
      </c>
    </row>
    <row r="927">
      <c r="A927" s="14" t="n">
        <v>10740000</v>
      </c>
      <c r="B927" s="15">
        <f>計算!AH2859</f>
        <v/>
      </c>
      <c r="C927" s="14">
        <f>計算!AG2859</f>
        <v/>
      </c>
      <c r="D927" s="14">
        <f>計算!AE2859</f>
        <v/>
      </c>
      <c r="E927" s="14">
        <f>計算!AF2859</f>
        <v/>
      </c>
      <c r="F927" s="14">
        <f>計算!AG2860</f>
        <v/>
      </c>
      <c r="G927" s="14">
        <f>計算!AG2861</f>
        <v/>
      </c>
      <c r="H927" s="14">
        <f>G927-F927</f>
        <v/>
      </c>
    </row>
    <row r="928">
      <c r="A928" s="14" t="n">
        <v>10750000</v>
      </c>
      <c r="B928" s="15">
        <f>計算!AH2862</f>
        <v/>
      </c>
      <c r="C928" s="14">
        <f>計算!AG2862</f>
        <v/>
      </c>
      <c r="D928" s="14">
        <f>計算!AE2862</f>
        <v/>
      </c>
      <c r="E928" s="14">
        <f>計算!AF2862</f>
        <v/>
      </c>
      <c r="F928" s="14">
        <f>計算!AG2863</f>
        <v/>
      </c>
      <c r="G928" s="14">
        <f>計算!AG2864</f>
        <v/>
      </c>
      <c r="H928" s="14">
        <f>G928-F928</f>
        <v/>
      </c>
    </row>
    <row r="929">
      <c r="A929" s="14" t="n">
        <v>10760000</v>
      </c>
      <c r="B929" s="15">
        <f>計算!AH2865</f>
        <v/>
      </c>
      <c r="C929" s="14">
        <f>計算!AG2865</f>
        <v/>
      </c>
      <c r="D929" s="14">
        <f>計算!AE2865</f>
        <v/>
      </c>
      <c r="E929" s="14">
        <f>計算!AF2865</f>
        <v/>
      </c>
      <c r="F929" s="14">
        <f>計算!AG2866</f>
        <v/>
      </c>
      <c r="G929" s="14">
        <f>計算!AG2867</f>
        <v/>
      </c>
      <c r="H929" s="14">
        <f>G929-F929</f>
        <v/>
      </c>
    </row>
    <row r="930">
      <c r="A930" s="14" t="n">
        <v>10770000</v>
      </c>
      <c r="B930" s="15">
        <f>計算!AH2868</f>
        <v/>
      </c>
      <c r="C930" s="14">
        <f>計算!AG2868</f>
        <v/>
      </c>
      <c r="D930" s="14">
        <f>計算!AE2868</f>
        <v/>
      </c>
      <c r="E930" s="14">
        <f>計算!AF2868</f>
        <v/>
      </c>
      <c r="F930" s="14">
        <f>計算!AG2869</f>
        <v/>
      </c>
      <c r="G930" s="14">
        <f>計算!AG2870</f>
        <v/>
      </c>
      <c r="H930" s="14">
        <f>G930-F930</f>
        <v/>
      </c>
    </row>
    <row r="931">
      <c r="A931" s="14" t="n">
        <v>10780000</v>
      </c>
      <c r="B931" s="15">
        <f>計算!AH2871</f>
        <v/>
      </c>
      <c r="C931" s="14">
        <f>計算!AG2871</f>
        <v/>
      </c>
      <c r="D931" s="14">
        <f>計算!AE2871</f>
        <v/>
      </c>
      <c r="E931" s="14">
        <f>計算!AF2871</f>
        <v/>
      </c>
      <c r="F931" s="14">
        <f>計算!AG2872</f>
        <v/>
      </c>
      <c r="G931" s="14">
        <f>計算!AG2873</f>
        <v/>
      </c>
      <c r="H931" s="14">
        <f>G931-F931</f>
        <v/>
      </c>
    </row>
    <row r="932">
      <c r="A932" s="14" t="n">
        <v>10790000</v>
      </c>
      <c r="B932" s="15">
        <f>計算!AH2874</f>
        <v/>
      </c>
      <c r="C932" s="14">
        <f>計算!AG2874</f>
        <v/>
      </c>
      <c r="D932" s="14">
        <f>計算!AE2874</f>
        <v/>
      </c>
      <c r="E932" s="14">
        <f>計算!AF2874</f>
        <v/>
      </c>
      <c r="F932" s="14">
        <f>計算!AG2875</f>
        <v/>
      </c>
      <c r="G932" s="14">
        <f>計算!AG2876</f>
        <v/>
      </c>
      <c r="H932" s="14">
        <f>G932-F932</f>
        <v/>
      </c>
    </row>
    <row r="933">
      <c r="A933" s="14" t="n">
        <v>10800000</v>
      </c>
      <c r="B933" s="15">
        <f>計算!AH2877</f>
        <v/>
      </c>
      <c r="C933" s="14">
        <f>計算!AG2877</f>
        <v/>
      </c>
      <c r="D933" s="14">
        <f>計算!AE2877</f>
        <v/>
      </c>
      <c r="E933" s="14">
        <f>計算!AF2877</f>
        <v/>
      </c>
      <c r="F933" s="14">
        <f>計算!AG2878</f>
        <v/>
      </c>
      <c r="G933" s="14">
        <f>計算!AG2879</f>
        <v/>
      </c>
      <c r="H933" s="14">
        <f>G933-F933</f>
        <v/>
      </c>
    </row>
    <row r="934">
      <c r="A934" s="14" t="n">
        <v>10810000</v>
      </c>
      <c r="B934" s="15">
        <f>計算!AH2880</f>
        <v/>
      </c>
      <c r="C934" s="14">
        <f>計算!AG2880</f>
        <v/>
      </c>
      <c r="D934" s="14">
        <f>計算!AE2880</f>
        <v/>
      </c>
      <c r="E934" s="14">
        <f>計算!AF2880</f>
        <v/>
      </c>
      <c r="F934" s="14">
        <f>計算!AG2881</f>
        <v/>
      </c>
      <c r="G934" s="14">
        <f>計算!AG2882</f>
        <v/>
      </c>
      <c r="H934" s="14">
        <f>G934-F934</f>
        <v/>
      </c>
    </row>
    <row r="935">
      <c r="A935" s="14" t="n">
        <v>10820000</v>
      </c>
      <c r="B935" s="15">
        <f>計算!AH2883</f>
        <v/>
      </c>
      <c r="C935" s="14">
        <f>計算!AG2883</f>
        <v/>
      </c>
      <c r="D935" s="14">
        <f>計算!AE2883</f>
        <v/>
      </c>
      <c r="E935" s="14">
        <f>計算!AF2883</f>
        <v/>
      </c>
      <c r="F935" s="14">
        <f>計算!AG2884</f>
        <v/>
      </c>
      <c r="G935" s="14">
        <f>計算!AG2885</f>
        <v/>
      </c>
      <c r="H935" s="14">
        <f>G935-F935</f>
        <v/>
      </c>
    </row>
    <row r="936">
      <c r="A936" s="14" t="n">
        <v>10830000</v>
      </c>
      <c r="B936" s="15">
        <f>計算!AH2886</f>
        <v/>
      </c>
      <c r="C936" s="14">
        <f>計算!AG2886</f>
        <v/>
      </c>
      <c r="D936" s="14">
        <f>計算!AE2886</f>
        <v/>
      </c>
      <c r="E936" s="14">
        <f>計算!AF2886</f>
        <v/>
      </c>
      <c r="F936" s="14">
        <f>計算!AG2887</f>
        <v/>
      </c>
      <c r="G936" s="14">
        <f>計算!AG2888</f>
        <v/>
      </c>
      <c r="H936" s="14">
        <f>G936-F936</f>
        <v/>
      </c>
    </row>
    <row r="937">
      <c r="A937" s="14" t="n">
        <v>10840000</v>
      </c>
      <c r="B937" s="15">
        <f>計算!AH2889</f>
        <v/>
      </c>
      <c r="C937" s="14">
        <f>計算!AG2889</f>
        <v/>
      </c>
      <c r="D937" s="14">
        <f>計算!AE2889</f>
        <v/>
      </c>
      <c r="E937" s="14">
        <f>計算!AF2889</f>
        <v/>
      </c>
      <c r="F937" s="14">
        <f>計算!AG2890</f>
        <v/>
      </c>
      <c r="G937" s="14">
        <f>計算!AG2891</f>
        <v/>
      </c>
      <c r="H937" s="14">
        <f>G937-F937</f>
        <v/>
      </c>
    </row>
    <row r="938">
      <c r="A938" s="14" t="n">
        <v>10850000</v>
      </c>
      <c r="B938" s="15">
        <f>計算!AH2892</f>
        <v/>
      </c>
      <c r="C938" s="14">
        <f>計算!AG2892</f>
        <v/>
      </c>
      <c r="D938" s="14">
        <f>計算!AE2892</f>
        <v/>
      </c>
      <c r="E938" s="14">
        <f>計算!AF2892</f>
        <v/>
      </c>
      <c r="F938" s="14">
        <f>計算!AG2893</f>
        <v/>
      </c>
      <c r="G938" s="14">
        <f>計算!AG2894</f>
        <v/>
      </c>
      <c r="H938" s="14">
        <f>G938-F938</f>
        <v/>
      </c>
    </row>
    <row r="939">
      <c r="A939" s="14" t="n">
        <v>10860000</v>
      </c>
      <c r="B939" s="15">
        <f>計算!AH2895</f>
        <v/>
      </c>
      <c r="C939" s="14">
        <f>計算!AG2895</f>
        <v/>
      </c>
      <c r="D939" s="14">
        <f>計算!AE2895</f>
        <v/>
      </c>
      <c r="E939" s="14">
        <f>計算!AF2895</f>
        <v/>
      </c>
      <c r="F939" s="14">
        <f>計算!AG2896</f>
        <v/>
      </c>
      <c r="G939" s="14">
        <f>計算!AG2897</f>
        <v/>
      </c>
      <c r="H939" s="14">
        <f>G939-F939</f>
        <v/>
      </c>
    </row>
    <row r="940">
      <c r="A940" s="14" t="n">
        <v>10870000</v>
      </c>
      <c r="B940" s="15">
        <f>計算!AH2898</f>
        <v/>
      </c>
      <c r="C940" s="14">
        <f>計算!AG2898</f>
        <v/>
      </c>
      <c r="D940" s="14">
        <f>計算!AE2898</f>
        <v/>
      </c>
      <c r="E940" s="14">
        <f>計算!AF2898</f>
        <v/>
      </c>
      <c r="F940" s="14">
        <f>計算!AG2899</f>
        <v/>
      </c>
      <c r="G940" s="14">
        <f>計算!AG2900</f>
        <v/>
      </c>
      <c r="H940" s="14">
        <f>G940-F940</f>
        <v/>
      </c>
    </row>
    <row r="941">
      <c r="A941" s="14" t="n">
        <v>10880000</v>
      </c>
      <c r="B941" s="15">
        <f>計算!AH2901</f>
        <v/>
      </c>
      <c r="C941" s="14">
        <f>計算!AG2901</f>
        <v/>
      </c>
      <c r="D941" s="14">
        <f>計算!AE2901</f>
        <v/>
      </c>
      <c r="E941" s="14">
        <f>計算!AF2901</f>
        <v/>
      </c>
      <c r="F941" s="14">
        <f>計算!AG2902</f>
        <v/>
      </c>
      <c r="G941" s="14">
        <f>計算!AG2903</f>
        <v/>
      </c>
      <c r="H941" s="14">
        <f>G941-F941</f>
        <v/>
      </c>
    </row>
    <row r="942">
      <c r="A942" s="14" t="n">
        <v>10890000</v>
      </c>
      <c r="B942" s="15">
        <f>計算!AH2904</f>
        <v/>
      </c>
      <c r="C942" s="14">
        <f>計算!AG2904</f>
        <v/>
      </c>
      <c r="D942" s="14">
        <f>計算!AE2904</f>
        <v/>
      </c>
      <c r="E942" s="14">
        <f>計算!AF2904</f>
        <v/>
      </c>
      <c r="F942" s="14">
        <f>計算!AG2905</f>
        <v/>
      </c>
      <c r="G942" s="14">
        <f>計算!AG2906</f>
        <v/>
      </c>
      <c r="H942" s="14">
        <f>G942-F942</f>
        <v/>
      </c>
    </row>
    <row r="943">
      <c r="A943" s="14" t="n">
        <v>10900000</v>
      </c>
      <c r="B943" s="15">
        <f>計算!AH2907</f>
        <v/>
      </c>
      <c r="C943" s="14">
        <f>計算!AG2907</f>
        <v/>
      </c>
      <c r="D943" s="14">
        <f>計算!AE2907</f>
        <v/>
      </c>
      <c r="E943" s="14">
        <f>計算!AF2907</f>
        <v/>
      </c>
      <c r="F943" s="14">
        <f>計算!AG2908</f>
        <v/>
      </c>
      <c r="G943" s="14">
        <f>計算!AG2909</f>
        <v/>
      </c>
      <c r="H943" s="14">
        <f>G943-F943</f>
        <v/>
      </c>
    </row>
    <row r="944">
      <c r="A944" s="14" t="n">
        <v>10910000</v>
      </c>
      <c r="B944" s="15">
        <f>計算!AH2910</f>
        <v/>
      </c>
      <c r="C944" s="14">
        <f>計算!AG2910</f>
        <v/>
      </c>
      <c r="D944" s="14">
        <f>計算!AE2910</f>
        <v/>
      </c>
      <c r="E944" s="14">
        <f>計算!AF2910</f>
        <v/>
      </c>
      <c r="F944" s="14">
        <f>計算!AG2911</f>
        <v/>
      </c>
      <c r="G944" s="14">
        <f>計算!AG2912</f>
        <v/>
      </c>
      <c r="H944" s="14">
        <f>G944-F944</f>
        <v/>
      </c>
    </row>
    <row r="945">
      <c r="A945" s="14" t="n">
        <v>10920000</v>
      </c>
      <c r="B945" s="15">
        <f>計算!AH2913</f>
        <v/>
      </c>
      <c r="C945" s="14">
        <f>計算!AG2913</f>
        <v/>
      </c>
      <c r="D945" s="14">
        <f>計算!AE2913</f>
        <v/>
      </c>
      <c r="E945" s="14">
        <f>計算!AF2913</f>
        <v/>
      </c>
      <c r="F945" s="14">
        <f>計算!AG2914</f>
        <v/>
      </c>
      <c r="G945" s="14">
        <f>計算!AG2915</f>
        <v/>
      </c>
      <c r="H945" s="14">
        <f>G945-F945</f>
        <v/>
      </c>
    </row>
    <row r="946">
      <c r="A946" s="14" t="n">
        <v>10930000</v>
      </c>
      <c r="B946" s="15">
        <f>計算!AH2916</f>
        <v/>
      </c>
      <c r="C946" s="14">
        <f>計算!AG2916</f>
        <v/>
      </c>
      <c r="D946" s="14">
        <f>計算!AE2916</f>
        <v/>
      </c>
      <c r="E946" s="14">
        <f>計算!AF2916</f>
        <v/>
      </c>
      <c r="F946" s="14">
        <f>計算!AG2917</f>
        <v/>
      </c>
      <c r="G946" s="14">
        <f>計算!AG2918</f>
        <v/>
      </c>
      <c r="H946" s="14">
        <f>G946-F946</f>
        <v/>
      </c>
    </row>
    <row r="947">
      <c r="A947" s="14" t="n">
        <v>10940000</v>
      </c>
      <c r="B947" s="15">
        <f>計算!AH2919</f>
        <v/>
      </c>
      <c r="C947" s="14">
        <f>計算!AG2919</f>
        <v/>
      </c>
      <c r="D947" s="14">
        <f>計算!AE2919</f>
        <v/>
      </c>
      <c r="E947" s="14">
        <f>計算!AF2919</f>
        <v/>
      </c>
      <c r="F947" s="14">
        <f>計算!AG2920</f>
        <v/>
      </c>
      <c r="G947" s="14">
        <f>計算!AG2921</f>
        <v/>
      </c>
      <c r="H947" s="14">
        <f>G947-F947</f>
        <v/>
      </c>
    </row>
    <row r="948">
      <c r="A948" s="14" t="n">
        <v>10950000</v>
      </c>
      <c r="B948" s="15">
        <f>計算!AH2922</f>
        <v/>
      </c>
      <c r="C948" s="14">
        <f>計算!AG2922</f>
        <v/>
      </c>
      <c r="D948" s="14">
        <f>計算!AE2922</f>
        <v/>
      </c>
      <c r="E948" s="14">
        <f>計算!AF2922</f>
        <v/>
      </c>
      <c r="F948" s="14">
        <f>計算!AG2923</f>
        <v/>
      </c>
      <c r="G948" s="14">
        <f>計算!AG2924</f>
        <v/>
      </c>
      <c r="H948" s="14">
        <f>G948-F948</f>
        <v/>
      </c>
    </row>
    <row r="949">
      <c r="A949" s="14" t="n">
        <v>10960000</v>
      </c>
      <c r="B949" s="15">
        <f>計算!AH2925</f>
        <v/>
      </c>
      <c r="C949" s="14">
        <f>計算!AG2925</f>
        <v/>
      </c>
      <c r="D949" s="14">
        <f>計算!AE2925</f>
        <v/>
      </c>
      <c r="E949" s="14">
        <f>計算!AF2925</f>
        <v/>
      </c>
      <c r="F949" s="14">
        <f>計算!AG2926</f>
        <v/>
      </c>
      <c r="G949" s="14">
        <f>計算!AG2927</f>
        <v/>
      </c>
      <c r="H949" s="14">
        <f>G949-F949</f>
        <v/>
      </c>
    </row>
    <row r="950">
      <c r="A950" s="14" t="n">
        <v>10970000</v>
      </c>
      <c r="B950" s="15">
        <f>計算!AH2928</f>
        <v/>
      </c>
      <c r="C950" s="14">
        <f>計算!AG2928</f>
        <v/>
      </c>
      <c r="D950" s="14">
        <f>計算!AE2928</f>
        <v/>
      </c>
      <c r="E950" s="14">
        <f>計算!AF2928</f>
        <v/>
      </c>
      <c r="F950" s="14">
        <f>計算!AG2929</f>
        <v/>
      </c>
      <c r="G950" s="14">
        <f>計算!AG2930</f>
        <v/>
      </c>
      <c r="H950" s="14">
        <f>G950-F950</f>
        <v/>
      </c>
    </row>
    <row r="951">
      <c r="A951" s="14" t="n">
        <v>10980000</v>
      </c>
      <c r="B951" s="15">
        <f>計算!AH2931</f>
        <v/>
      </c>
      <c r="C951" s="14">
        <f>計算!AG2931</f>
        <v/>
      </c>
      <c r="D951" s="14">
        <f>計算!AE2931</f>
        <v/>
      </c>
      <c r="E951" s="14">
        <f>計算!AF2931</f>
        <v/>
      </c>
      <c r="F951" s="14">
        <f>計算!AG2932</f>
        <v/>
      </c>
      <c r="G951" s="14">
        <f>計算!AG2933</f>
        <v/>
      </c>
      <c r="H951" s="14">
        <f>G951-F951</f>
        <v/>
      </c>
    </row>
    <row r="952">
      <c r="A952" s="14" t="n">
        <v>10990000</v>
      </c>
      <c r="B952" s="15">
        <f>計算!AH2934</f>
        <v/>
      </c>
      <c r="C952" s="14">
        <f>計算!AG2934</f>
        <v/>
      </c>
      <c r="D952" s="14">
        <f>計算!AE2934</f>
        <v/>
      </c>
      <c r="E952" s="14">
        <f>計算!AF2934</f>
        <v/>
      </c>
      <c r="F952" s="14">
        <f>計算!AG2935</f>
        <v/>
      </c>
      <c r="G952" s="14">
        <f>計算!AG2936</f>
        <v/>
      </c>
      <c r="H952" s="14">
        <f>G952-F952</f>
        <v/>
      </c>
    </row>
    <row r="953">
      <c r="A953" s="14" t="n">
        <v>11000000</v>
      </c>
      <c r="B953" s="15">
        <f>計算!AH2937</f>
        <v/>
      </c>
      <c r="C953" s="14">
        <f>計算!AG2937</f>
        <v/>
      </c>
      <c r="D953" s="14">
        <f>計算!AE2937</f>
        <v/>
      </c>
      <c r="E953" s="14">
        <f>計算!AF2937</f>
        <v/>
      </c>
      <c r="F953" s="14">
        <f>計算!AG2938</f>
        <v/>
      </c>
      <c r="G953" s="14">
        <f>計算!AG2939</f>
        <v/>
      </c>
      <c r="H953" s="14">
        <f>G953-F953</f>
        <v/>
      </c>
    </row>
    <row r="954">
      <c r="A954" s="14" t="n">
        <v>11010000</v>
      </c>
      <c r="B954" s="15">
        <f>計算!AH2940</f>
        <v/>
      </c>
      <c r="C954" s="14">
        <f>計算!AG2940</f>
        <v/>
      </c>
      <c r="D954" s="14">
        <f>計算!AE2940</f>
        <v/>
      </c>
      <c r="E954" s="14">
        <f>計算!AF2940</f>
        <v/>
      </c>
      <c r="F954" s="14">
        <f>計算!AG2941</f>
        <v/>
      </c>
      <c r="G954" s="14">
        <f>計算!AG2942</f>
        <v/>
      </c>
      <c r="H954" s="14">
        <f>G954-F954</f>
        <v/>
      </c>
    </row>
    <row r="955">
      <c r="A955" s="14" t="n">
        <v>11020000</v>
      </c>
      <c r="B955" s="15">
        <f>計算!AH2943</f>
        <v/>
      </c>
      <c r="C955" s="14">
        <f>計算!AG2943</f>
        <v/>
      </c>
      <c r="D955" s="14">
        <f>計算!AE2943</f>
        <v/>
      </c>
      <c r="E955" s="14">
        <f>計算!AF2943</f>
        <v/>
      </c>
      <c r="F955" s="14">
        <f>計算!AG2944</f>
        <v/>
      </c>
      <c r="G955" s="14">
        <f>計算!AG2945</f>
        <v/>
      </c>
      <c r="H955" s="14">
        <f>G955-F955</f>
        <v/>
      </c>
    </row>
    <row r="956">
      <c r="A956" s="14" t="n">
        <v>11030000</v>
      </c>
      <c r="B956" s="15">
        <f>計算!AH2946</f>
        <v/>
      </c>
      <c r="C956" s="14">
        <f>計算!AG2946</f>
        <v/>
      </c>
      <c r="D956" s="14">
        <f>計算!AE2946</f>
        <v/>
      </c>
      <c r="E956" s="14">
        <f>計算!AF2946</f>
        <v/>
      </c>
      <c r="F956" s="14">
        <f>計算!AG2947</f>
        <v/>
      </c>
      <c r="G956" s="14">
        <f>計算!AG2948</f>
        <v/>
      </c>
      <c r="H956" s="14">
        <f>G956-F956</f>
        <v/>
      </c>
    </row>
    <row r="957">
      <c r="A957" s="14" t="n">
        <v>11040000</v>
      </c>
      <c r="B957" s="15">
        <f>計算!AH2949</f>
        <v/>
      </c>
      <c r="C957" s="14">
        <f>計算!AG2949</f>
        <v/>
      </c>
      <c r="D957" s="14">
        <f>計算!AE2949</f>
        <v/>
      </c>
      <c r="E957" s="14">
        <f>計算!AF2949</f>
        <v/>
      </c>
      <c r="F957" s="14">
        <f>計算!AG2950</f>
        <v/>
      </c>
      <c r="G957" s="14">
        <f>計算!AG2951</f>
        <v/>
      </c>
      <c r="H957" s="14">
        <f>G957-F957</f>
        <v/>
      </c>
    </row>
    <row r="958">
      <c r="A958" s="14" t="n">
        <v>11050000</v>
      </c>
      <c r="B958" s="15">
        <f>計算!AH2952</f>
        <v/>
      </c>
      <c r="C958" s="14">
        <f>計算!AG2952</f>
        <v/>
      </c>
      <c r="D958" s="14">
        <f>計算!AE2952</f>
        <v/>
      </c>
      <c r="E958" s="14">
        <f>計算!AF2952</f>
        <v/>
      </c>
      <c r="F958" s="14">
        <f>計算!AG2953</f>
        <v/>
      </c>
      <c r="G958" s="14">
        <f>計算!AG2954</f>
        <v/>
      </c>
      <c r="H958" s="14">
        <f>G958-F958</f>
        <v/>
      </c>
    </row>
    <row r="959">
      <c r="A959" s="14" t="n">
        <v>11060000</v>
      </c>
      <c r="B959" s="15">
        <f>計算!AH2955</f>
        <v/>
      </c>
      <c r="C959" s="14">
        <f>計算!AG2955</f>
        <v/>
      </c>
      <c r="D959" s="14">
        <f>計算!AE2955</f>
        <v/>
      </c>
      <c r="E959" s="14">
        <f>計算!AF2955</f>
        <v/>
      </c>
      <c r="F959" s="14">
        <f>計算!AG2956</f>
        <v/>
      </c>
      <c r="G959" s="14">
        <f>計算!AG2957</f>
        <v/>
      </c>
      <c r="H959" s="14">
        <f>G959-F959</f>
        <v/>
      </c>
    </row>
    <row r="960">
      <c r="A960" s="14" t="n">
        <v>11070000</v>
      </c>
      <c r="B960" s="15">
        <f>計算!AH2958</f>
        <v/>
      </c>
      <c r="C960" s="14">
        <f>計算!AG2958</f>
        <v/>
      </c>
      <c r="D960" s="14">
        <f>計算!AE2958</f>
        <v/>
      </c>
      <c r="E960" s="14">
        <f>計算!AF2958</f>
        <v/>
      </c>
      <c r="F960" s="14">
        <f>計算!AG2959</f>
        <v/>
      </c>
      <c r="G960" s="14">
        <f>計算!AG2960</f>
        <v/>
      </c>
      <c r="H960" s="14">
        <f>G960-F960</f>
        <v/>
      </c>
    </row>
    <row r="961">
      <c r="A961" s="14" t="n">
        <v>11080000</v>
      </c>
      <c r="B961" s="15">
        <f>計算!AH2961</f>
        <v/>
      </c>
      <c r="C961" s="14">
        <f>計算!AG2961</f>
        <v/>
      </c>
      <c r="D961" s="14">
        <f>計算!AE2961</f>
        <v/>
      </c>
      <c r="E961" s="14">
        <f>計算!AF2961</f>
        <v/>
      </c>
      <c r="F961" s="14">
        <f>計算!AG2962</f>
        <v/>
      </c>
      <c r="G961" s="14">
        <f>計算!AG2963</f>
        <v/>
      </c>
      <c r="H961" s="14">
        <f>G961-F961</f>
        <v/>
      </c>
    </row>
    <row r="962">
      <c r="A962" s="14" t="n">
        <v>11090000</v>
      </c>
      <c r="B962" s="15">
        <f>計算!AH2964</f>
        <v/>
      </c>
      <c r="C962" s="14">
        <f>計算!AG2964</f>
        <v/>
      </c>
      <c r="D962" s="14">
        <f>計算!AE2964</f>
        <v/>
      </c>
      <c r="E962" s="14">
        <f>計算!AF2964</f>
        <v/>
      </c>
      <c r="F962" s="14">
        <f>計算!AG2965</f>
        <v/>
      </c>
      <c r="G962" s="14">
        <f>計算!AG2966</f>
        <v/>
      </c>
      <c r="H962" s="14">
        <f>G962-F962</f>
        <v/>
      </c>
    </row>
    <row r="963">
      <c r="A963" s="14" t="n">
        <v>11100000</v>
      </c>
      <c r="B963" s="15">
        <f>計算!AH2967</f>
        <v/>
      </c>
      <c r="C963" s="14">
        <f>計算!AG2967</f>
        <v/>
      </c>
      <c r="D963" s="14">
        <f>計算!AE2967</f>
        <v/>
      </c>
      <c r="E963" s="14">
        <f>計算!AF2967</f>
        <v/>
      </c>
      <c r="F963" s="14">
        <f>計算!AG2968</f>
        <v/>
      </c>
      <c r="G963" s="14">
        <f>計算!AG2969</f>
        <v/>
      </c>
      <c r="H963" s="14">
        <f>G963-F963</f>
        <v/>
      </c>
    </row>
    <row r="964">
      <c r="A964" s="14" t="n">
        <v>11110000</v>
      </c>
      <c r="B964" s="15">
        <f>計算!AH2970</f>
        <v/>
      </c>
      <c r="C964" s="14">
        <f>計算!AG2970</f>
        <v/>
      </c>
      <c r="D964" s="14">
        <f>計算!AE2970</f>
        <v/>
      </c>
      <c r="E964" s="14">
        <f>計算!AF2970</f>
        <v/>
      </c>
      <c r="F964" s="14">
        <f>計算!AG2971</f>
        <v/>
      </c>
      <c r="G964" s="14">
        <f>計算!AG2972</f>
        <v/>
      </c>
      <c r="H964" s="14">
        <f>G964-F964</f>
        <v/>
      </c>
    </row>
    <row r="965">
      <c r="A965" s="14" t="n">
        <v>11120000</v>
      </c>
      <c r="B965" s="15">
        <f>計算!AH2973</f>
        <v/>
      </c>
      <c r="C965" s="14">
        <f>計算!AG2973</f>
        <v/>
      </c>
      <c r="D965" s="14">
        <f>計算!AE2973</f>
        <v/>
      </c>
      <c r="E965" s="14">
        <f>計算!AF2973</f>
        <v/>
      </c>
      <c r="F965" s="14">
        <f>計算!AG2974</f>
        <v/>
      </c>
      <c r="G965" s="14">
        <f>計算!AG2975</f>
        <v/>
      </c>
      <c r="H965" s="14">
        <f>G965-F965</f>
        <v/>
      </c>
    </row>
    <row r="966">
      <c r="A966" s="14" t="n">
        <v>11130000</v>
      </c>
      <c r="B966" s="15">
        <f>計算!AH2976</f>
        <v/>
      </c>
      <c r="C966" s="14">
        <f>計算!AG2976</f>
        <v/>
      </c>
      <c r="D966" s="14">
        <f>計算!AE2976</f>
        <v/>
      </c>
      <c r="E966" s="14">
        <f>計算!AF2976</f>
        <v/>
      </c>
      <c r="F966" s="14">
        <f>計算!AG2977</f>
        <v/>
      </c>
      <c r="G966" s="14">
        <f>計算!AG2978</f>
        <v/>
      </c>
      <c r="H966" s="14">
        <f>G966-F966</f>
        <v/>
      </c>
    </row>
    <row r="967">
      <c r="A967" s="14" t="n">
        <v>11140000</v>
      </c>
      <c r="B967" s="15">
        <f>計算!AH2979</f>
        <v/>
      </c>
      <c r="C967" s="14">
        <f>計算!AG2979</f>
        <v/>
      </c>
      <c r="D967" s="14">
        <f>計算!AE2979</f>
        <v/>
      </c>
      <c r="E967" s="14">
        <f>計算!AF2979</f>
        <v/>
      </c>
      <c r="F967" s="14">
        <f>計算!AG2980</f>
        <v/>
      </c>
      <c r="G967" s="14">
        <f>計算!AG2981</f>
        <v/>
      </c>
      <c r="H967" s="14">
        <f>G967-F967</f>
        <v/>
      </c>
    </row>
    <row r="968">
      <c r="A968" s="14" t="n">
        <v>11150000</v>
      </c>
      <c r="B968" s="15">
        <f>計算!AH2982</f>
        <v/>
      </c>
      <c r="C968" s="14">
        <f>計算!AG2982</f>
        <v/>
      </c>
      <c r="D968" s="14">
        <f>計算!AE2982</f>
        <v/>
      </c>
      <c r="E968" s="14">
        <f>計算!AF2982</f>
        <v/>
      </c>
      <c r="F968" s="14">
        <f>計算!AG2983</f>
        <v/>
      </c>
      <c r="G968" s="14">
        <f>計算!AG2984</f>
        <v/>
      </c>
      <c r="H968" s="14">
        <f>G968-F968</f>
        <v/>
      </c>
    </row>
    <row r="969">
      <c r="A969" s="14" t="n">
        <v>11160000</v>
      </c>
      <c r="B969" s="15">
        <f>計算!AH2985</f>
        <v/>
      </c>
      <c r="C969" s="14">
        <f>計算!AG2985</f>
        <v/>
      </c>
      <c r="D969" s="14">
        <f>計算!AE2985</f>
        <v/>
      </c>
      <c r="E969" s="14">
        <f>計算!AF2985</f>
        <v/>
      </c>
      <c r="F969" s="14">
        <f>計算!AG2986</f>
        <v/>
      </c>
      <c r="G969" s="14">
        <f>計算!AG2987</f>
        <v/>
      </c>
      <c r="H969" s="14">
        <f>G969-F969</f>
        <v/>
      </c>
    </row>
    <row r="970">
      <c r="A970" s="14" t="n">
        <v>11170000</v>
      </c>
      <c r="B970" s="15">
        <f>計算!AH2988</f>
        <v/>
      </c>
      <c r="C970" s="14">
        <f>計算!AG2988</f>
        <v/>
      </c>
      <c r="D970" s="14">
        <f>計算!AE2988</f>
        <v/>
      </c>
      <c r="E970" s="14">
        <f>計算!AF2988</f>
        <v/>
      </c>
      <c r="F970" s="14">
        <f>計算!AG2989</f>
        <v/>
      </c>
      <c r="G970" s="14">
        <f>計算!AG2990</f>
        <v/>
      </c>
      <c r="H970" s="14">
        <f>G970-F970</f>
        <v/>
      </c>
    </row>
    <row r="971">
      <c r="A971" s="14" t="n">
        <v>11180000</v>
      </c>
      <c r="B971" s="15">
        <f>計算!AH2991</f>
        <v/>
      </c>
      <c r="C971" s="14">
        <f>計算!AG2991</f>
        <v/>
      </c>
      <c r="D971" s="14">
        <f>計算!AE2991</f>
        <v/>
      </c>
      <c r="E971" s="14">
        <f>計算!AF2991</f>
        <v/>
      </c>
      <c r="F971" s="14">
        <f>計算!AG2992</f>
        <v/>
      </c>
      <c r="G971" s="14">
        <f>計算!AG2993</f>
        <v/>
      </c>
      <c r="H971" s="14">
        <f>G971-F971</f>
        <v/>
      </c>
    </row>
    <row r="972">
      <c r="A972" s="14" t="n">
        <v>11190000</v>
      </c>
      <c r="B972" s="15">
        <f>計算!AH2994</f>
        <v/>
      </c>
      <c r="C972" s="14">
        <f>計算!AG2994</f>
        <v/>
      </c>
      <c r="D972" s="14">
        <f>計算!AE2994</f>
        <v/>
      </c>
      <c r="E972" s="14">
        <f>計算!AF2994</f>
        <v/>
      </c>
      <c r="F972" s="14">
        <f>計算!AG2995</f>
        <v/>
      </c>
      <c r="G972" s="14">
        <f>計算!AG2996</f>
        <v/>
      </c>
      <c r="H972" s="14">
        <f>G972-F972</f>
        <v/>
      </c>
    </row>
    <row r="973">
      <c r="A973" s="14" t="n">
        <v>11200000</v>
      </c>
      <c r="B973" s="15">
        <f>計算!AH2997</f>
        <v/>
      </c>
      <c r="C973" s="14">
        <f>計算!AG2997</f>
        <v/>
      </c>
      <c r="D973" s="14">
        <f>計算!AE2997</f>
        <v/>
      </c>
      <c r="E973" s="14">
        <f>計算!AF2997</f>
        <v/>
      </c>
      <c r="F973" s="14">
        <f>計算!AG2998</f>
        <v/>
      </c>
      <c r="G973" s="14">
        <f>計算!AG2999</f>
        <v/>
      </c>
      <c r="H973" s="14">
        <f>G973-F973</f>
        <v/>
      </c>
    </row>
    <row r="974">
      <c r="A974" s="14" t="n">
        <v>11210000</v>
      </c>
      <c r="B974" s="15">
        <f>計算!AH3000</f>
        <v/>
      </c>
      <c r="C974" s="14">
        <f>計算!AG3000</f>
        <v/>
      </c>
      <c r="D974" s="14">
        <f>計算!AE3000</f>
        <v/>
      </c>
      <c r="E974" s="14">
        <f>計算!AF3000</f>
        <v/>
      </c>
      <c r="F974" s="14">
        <f>計算!AG3001</f>
        <v/>
      </c>
      <c r="G974" s="14">
        <f>計算!AG3002</f>
        <v/>
      </c>
      <c r="H974" s="14">
        <f>G974-F974</f>
        <v/>
      </c>
    </row>
    <row r="975">
      <c r="A975" s="14" t="n">
        <v>11220000</v>
      </c>
      <c r="B975" s="15">
        <f>計算!AH3003</f>
        <v/>
      </c>
      <c r="C975" s="14">
        <f>計算!AG3003</f>
        <v/>
      </c>
      <c r="D975" s="14">
        <f>計算!AE3003</f>
        <v/>
      </c>
      <c r="E975" s="14">
        <f>計算!AF3003</f>
        <v/>
      </c>
      <c r="F975" s="14">
        <f>計算!AG3004</f>
        <v/>
      </c>
      <c r="G975" s="14">
        <f>計算!AG3005</f>
        <v/>
      </c>
      <c r="H975" s="14">
        <f>G975-F975</f>
        <v/>
      </c>
    </row>
    <row r="976">
      <c r="A976" s="14" t="n">
        <v>11230000</v>
      </c>
      <c r="B976" s="15">
        <f>計算!AH3006</f>
        <v/>
      </c>
      <c r="C976" s="14">
        <f>計算!AG3006</f>
        <v/>
      </c>
      <c r="D976" s="14">
        <f>計算!AE3006</f>
        <v/>
      </c>
      <c r="E976" s="14">
        <f>計算!AF3006</f>
        <v/>
      </c>
      <c r="F976" s="14">
        <f>計算!AG3007</f>
        <v/>
      </c>
      <c r="G976" s="14">
        <f>計算!AG3008</f>
        <v/>
      </c>
      <c r="H976" s="14">
        <f>G976-F976</f>
        <v/>
      </c>
    </row>
    <row r="977">
      <c r="A977" s="14" t="n">
        <v>11240000</v>
      </c>
      <c r="B977" s="15">
        <f>計算!AH3009</f>
        <v/>
      </c>
      <c r="C977" s="14">
        <f>計算!AG3009</f>
        <v/>
      </c>
      <c r="D977" s="14">
        <f>計算!AE3009</f>
        <v/>
      </c>
      <c r="E977" s="14">
        <f>計算!AF3009</f>
        <v/>
      </c>
      <c r="F977" s="14">
        <f>計算!AG3010</f>
        <v/>
      </c>
      <c r="G977" s="14">
        <f>計算!AG3011</f>
        <v/>
      </c>
      <c r="H977" s="14">
        <f>G977-F977</f>
        <v/>
      </c>
    </row>
    <row r="978">
      <c r="A978" s="14" t="n">
        <v>11250000</v>
      </c>
      <c r="B978" s="15">
        <f>計算!AH3012</f>
        <v/>
      </c>
      <c r="C978" s="14">
        <f>計算!AG3012</f>
        <v/>
      </c>
      <c r="D978" s="14">
        <f>計算!AE3012</f>
        <v/>
      </c>
      <c r="E978" s="14">
        <f>計算!AF3012</f>
        <v/>
      </c>
      <c r="F978" s="14">
        <f>計算!AG3013</f>
        <v/>
      </c>
      <c r="G978" s="14">
        <f>計算!AG3014</f>
        <v/>
      </c>
      <c r="H978" s="14">
        <f>G978-F978</f>
        <v/>
      </c>
    </row>
    <row r="979">
      <c r="A979" s="14" t="n">
        <v>11260000</v>
      </c>
      <c r="B979" s="15">
        <f>計算!AH3015</f>
        <v/>
      </c>
      <c r="C979" s="14">
        <f>計算!AG3015</f>
        <v/>
      </c>
      <c r="D979" s="14">
        <f>計算!AE3015</f>
        <v/>
      </c>
      <c r="E979" s="14">
        <f>計算!AF3015</f>
        <v/>
      </c>
      <c r="F979" s="14">
        <f>計算!AG3016</f>
        <v/>
      </c>
      <c r="G979" s="14">
        <f>計算!AG3017</f>
        <v/>
      </c>
      <c r="H979" s="14">
        <f>G979-F979</f>
        <v/>
      </c>
    </row>
    <row r="980">
      <c r="A980" s="14" t="n">
        <v>11270000</v>
      </c>
      <c r="B980" s="15">
        <f>計算!AH3018</f>
        <v/>
      </c>
      <c r="C980" s="14">
        <f>計算!AG3018</f>
        <v/>
      </c>
      <c r="D980" s="14">
        <f>計算!AE3018</f>
        <v/>
      </c>
      <c r="E980" s="14">
        <f>計算!AF3018</f>
        <v/>
      </c>
      <c r="F980" s="14">
        <f>計算!AG3019</f>
        <v/>
      </c>
      <c r="G980" s="14">
        <f>計算!AG3020</f>
        <v/>
      </c>
      <c r="H980" s="14">
        <f>G980-F980</f>
        <v/>
      </c>
    </row>
    <row r="981">
      <c r="A981" s="14" t="n">
        <v>11280000</v>
      </c>
      <c r="B981" s="15">
        <f>計算!AH3021</f>
        <v/>
      </c>
      <c r="C981" s="14">
        <f>計算!AG3021</f>
        <v/>
      </c>
      <c r="D981" s="14">
        <f>計算!AE3021</f>
        <v/>
      </c>
      <c r="E981" s="14">
        <f>計算!AF3021</f>
        <v/>
      </c>
      <c r="F981" s="14">
        <f>計算!AG3022</f>
        <v/>
      </c>
      <c r="G981" s="14">
        <f>計算!AG3023</f>
        <v/>
      </c>
      <c r="H981" s="14">
        <f>G981-F981</f>
        <v/>
      </c>
    </row>
    <row r="982">
      <c r="A982" s="14" t="n">
        <v>11290000</v>
      </c>
      <c r="B982" s="15">
        <f>計算!AH3024</f>
        <v/>
      </c>
      <c r="C982" s="14">
        <f>計算!AG3024</f>
        <v/>
      </c>
      <c r="D982" s="14">
        <f>計算!AE3024</f>
        <v/>
      </c>
      <c r="E982" s="14">
        <f>計算!AF3024</f>
        <v/>
      </c>
      <c r="F982" s="14">
        <f>計算!AG3025</f>
        <v/>
      </c>
      <c r="G982" s="14">
        <f>計算!AG3026</f>
        <v/>
      </c>
      <c r="H982" s="14">
        <f>G982-F982</f>
        <v/>
      </c>
    </row>
    <row r="983">
      <c r="A983" s="14" t="n">
        <v>11300000</v>
      </c>
      <c r="B983" s="15">
        <f>計算!AH3027</f>
        <v/>
      </c>
      <c r="C983" s="14">
        <f>計算!AG3027</f>
        <v/>
      </c>
      <c r="D983" s="14">
        <f>計算!AE3027</f>
        <v/>
      </c>
      <c r="E983" s="14">
        <f>計算!AF3027</f>
        <v/>
      </c>
      <c r="F983" s="14">
        <f>計算!AG3028</f>
        <v/>
      </c>
      <c r="G983" s="14">
        <f>計算!AG3029</f>
        <v/>
      </c>
      <c r="H983" s="14">
        <f>G983-F983</f>
        <v/>
      </c>
    </row>
    <row r="984">
      <c r="A984" s="14" t="n">
        <v>11310000</v>
      </c>
      <c r="B984" s="15">
        <f>計算!AH3030</f>
        <v/>
      </c>
      <c r="C984" s="14">
        <f>計算!AG3030</f>
        <v/>
      </c>
      <c r="D984" s="14">
        <f>計算!AE3030</f>
        <v/>
      </c>
      <c r="E984" s="14">
        <f>計算!AF3030</f>
        <v/>
      </c>
      <c r="F984" s="14">
        <f>計算!AG3031</f>
        <v/>
      </c>
      <c r="G984" s="14">
        <f>計算!AG3032</f>
        <v/>
      </c>
      <c r="H984" s="14">
        <f>G984-F984</f>
        <v/>
      </c>
    </row>
    <row r="985">
      <c r="A985" s="14" t="n">
        <v>11320000</v>
      </c>
      <c r="B985" s="15">
        <f>計算!AH3033</f>
        <v/>
      </c>
      <c r="C985" s="14">
        <f>計算!AG3033</f>
        <v/>
      </c>
      <c r="D985" s="14">
        <f>計算!AE3033</f>
        <v/>
      </c>
      <c r="E985" s="14">
        <f>計算!AF3033</f>
        <v/>
      </c>
      <c r="F985" s="14">
        <f>計算!AG3034</f>
        <v/>
      </c>
      <c r="G985" s="14">
        <f>計算!AG3035</f>
        <v/>
      </c>
      <c r="H985" s="14">
        <f>G985-F985</f>
        <v/>
      </c>
    </row>
    <row r="986">
      <c r="A986" s="14" t="n">
        <v>11330000</v>
      </c>
      <c r="B986" s="15">
        <f>計算!AH3036</f>
        <v/>
      </c>
      <c r="C986" s="14">
        <f>計算!AG3036</f>
        <v/>
      </c>
      <c r="D986" s="14">
        <f>計算!AE3036</f>
        <v/>
      </c>
      <c r="E986" s="14">
        <f>計算!AF3036</f>
        <v/>
      </c>
      <c r="F986" s="14">
        <f>計算!AG3037</f>
        <v/>
      </c>
      <c r="G986" s="14">
        <f>計算!AG3038</f>
        <v/>
      </c>
      <c r="H986" s="14">
        <f>G986-F986</f>
        <v/>
      </c>
    </row>
    <row r="987">
      <c r="A987" s="14" t="n">
        <v>11340000</v>
      </c>
      <c r="B987" s="15">
        <f>計算!AH3039</f>
        <v/>
      </c>
      <c r="C987" s="14">
        <f>計算!AG3039</f>
        <v/>
      </c>
      <c r="D987" s="14">
        <f>計算!AE3039</f>
        <v/>
      </c>
      <c r="E987" s="14">
        <f>計算!AF3039</f>
        <v/>
      </c>
      <c r="F987" s="14">
        <f>計算!AG3040</f>
        <v/>
      </c>
      <c r="G987" s="14">
        <f>計算!AG3041</f>
        <v/>
      </c>
      <c r="H987" s="14">
        <f>G987-F987</f>
        <v/>
      </c>
    </row>
    <row r="988">
      <c r="A988" s="14" t="n">
        <v>11350000</v>
      </c>
      <c r="B988" s="15">
        <f>計算!AH3042</f>
        <v/>
      </c>
      <c r="C988" s="14">
        <f>計算!AG3042</f>
        <v/>
      </c>
      <c r="D988" s="14">
        <f>計算!AE3042</f>
        <v/>
      </c>
      <c r="E988" s="14">
        <f>計算!AF3042</f>
        <v/>
      </c>
      <c r="F988" s="14">
        <f>計算!AG3043</f>
        <v/>
      </c>
      <c r="G988" s="14">
        <f>計算!AG3044</f>
        <v/>
      </c>
      <c r="H988" s="14">
        <f>G988-F988</f>
        <v/>
      </c>
    </row>
    <row r="989">
      <c r="A989" s="14" t="n">
        <v>11360000</v>
      </c>
      <c r="B989" s="15">
        <f>計算!AH3045</f>
        <v/>
      </c>
      <c r="C989" s="14">
        <f>計算!AG3045</f>
        <v/>
      </c>
      <c r="D989" s="14">
        <f>計算!AE3045</f>
        <v/>
      </c>
      <c r="E989" s="14">
        <f>計算!AF3045</f>
        <v/>
      </c>
      <c r="F989" s="14">
        <f>計算!AG3046</f>
        <v/>
      </c>
      <c r="G989" s="14">
        <f>計算!AG3047</f>
        <v/>
      </c>
      <c r="H989" s="14">
        <f>G989-F989</f>
        <v/>
      </c>
    </row>
    <row r="990">
      <c r="A990" s="14" t="n">
        <v>11370000</v>
      </c>
      <c r="B990" s="15">
        <f>計算!AH3048</f>
        <v/>
      </c>
      <c r="C990" s="14">
        <f>計算!AG3048</f>
        <v/>
      </c>
      <c r="D990" s="14">
        <f>計算!AE3048</f>
        <v/>
      </c>
      <c r="E990" s="14">
        <f>計算!AF3048</f>
        <v/>
      </c>
      <c r="F990" s="14">
        <f>計算!AG3049</f>
        <v/>
      </c>
      <c r="G990" s="14">
        <f>計算!AG3050</f>
        <v/>
      </c>
      <c r="H990" s="14">
        <f>G990-F990</f>
        <v/>
      </c>
    </row>
    <row r="991">
      <c r="A991" s="14" t="n">
        <v>11380000</v>
      </c>
      <c r="B991" s="15">
        <f>計算!AH3051</f>
        <v/>
      </c>
      <c r="C991" s="14">
        <f>計算!AG3051</f>
        <v/>
      </c>
      <c r="D991" s="14">
        <f>計算!AE3051</f>
        <v/>
      </c>
      <c r="E991" s="14">
        <f>計算!AF3051</f>
        <v/>
      </c>
      <c r="F991" s="14">
        <f>計算!AG3052</f>
        <v/>
      </c>
      <c r="G991" s="14">
        <f>計算!AG3053</f>
        <v/>
      </c>
      <c r="H991" s="14">
        <f>G991-F991</f>
        <v/>
      </c>
    </row>
    <row r="992">
      <c r="A992" s="14" t="n">
        <v>11390000</v>
      </c>
      <c r="B992" s="15">
        <f>計算!AH3054</f>
        <v/>
      </c>
      <c r="C992" s="14">
        <f>計算!AG3054</f>
        <v/>
      </c>
      <c r="D992" s="14">
        <f>計算!AE3054</f>
        <v/>
      </c>
      <c r="E992" s="14">
        <f>計算!AF3054</f>
        <v/>
      </c>
      <c r="F992" s="14">
        <f>計算!AG3055</f>
        <v/>
      </c>
      <c r="G992" s="14">
        <f>計算!AG3056</f>
        <v/>
      </c>
      <c r="H992" s="14">
        <f>G992-F992</f>
        <v/>
      </c>
    </row>
    <row r="993">
      <c r="A993" s="14" t="n">
        <v>11400000</v>
      </c>
      <c r="B993" s="15">
        <f>計算!AH3057</f>
        <v/>
      </c>
      <c r="C993" s="14">
        <f>計算!AG3057</f>
        <v/>
      </c>
      <c r="D993" s="14">
        <f>計算!AE3057</f>
        <v/>
      </c>
      <c r="E993" s="14">
        <f>計算!AF3057</f>
        <v/>
      </c>
      <c r="F993" s="14">
        <f>計算!AG3058</f>
        <v/>
      </c>
      <c r="G993" s="14">
        <f>計算!AG3059</f>
        <v/>
      </c>
      <c r="H993" s="14">
        <f>G993-F993</f>
        <v/>
      </c>
    </row>
    <row r="994">
      <c r="A994" s="14" t="n">
        <v>11410000</v>
      </c>
      <c r="B994" s="15">
        <f>計算!AH3060</f>
        <v/>
      </c>
      <c r="C994" s="14">
        <f>計算!AG3060</f>
        <v/>
      </c>
      <c r="D994" s="14">
        <f>計算!AE3060</f>
        <v/>
      </c>
      <c r="E994" s="14">
        <f>計算!AF3060</f>
        <v/>
      </c>
      <c r="F994" s="14">
        <f>計算!AG3061</f>
        <v/>
      </c>
      <c r="G994" s="14">
        <f>計算!AG3062</f>
        <v/>
      </c>
      <c r="H994" s="14">
        <f>G994-F994</f>
        <v/>
      </c>
    </row>
    <row r="995">
      <c r="A995" s="14" t="n">
        <v>11420000</v>
      </c>
      <c r="B995" s="15">
        <f>計算!AH3063</f>
        <v/>
      </c>
      <c r="C995" s="14">
        <f>計算!AG3063</f>
        <v/>
      </c>
      <c r="D995" s="14">
        <f>計算!AE3063</f>
        <v/>
      </c>
      <c r="E995" s="14">
        <f>計算!AF3063</f>
        <v/>
      </c>
      <c r="F995" s="14">
        <f>計算!AG3064</f>
        <v/>
      </c>
      <c r="G995" s="14">
        <f>計算!AG3065</f>
        <v/>
      </c>
      <c r="H995" s="14">
        <f>G995-F995</f>
        <v/>
      </c>
    </row>
    <row r="996">
      <c r="A996" s="14" t="n">
        <v>11430000</v>
      </c>
      <c r="B996" s="15">
        <f>計算!AH3066</f>
        <v/>
      </c>
      <c r="C996" s="14">
        <f>計算!AG3066</f>
        <v/>
      </c>
      <c r="D996" s="14">
        <f>計算!AE3066</f>
        <v/>
      </c>
      <c r="E996" s="14">
        <f>計算!AF3066</f>
        <v/>
      </c>
      <c r="F996" s="14">
        <f>計算!AG3067</f>
        <v/>
      </c>
      <c r="G996" s="14">
        <f>計算!AG3068</f>
        <v/>
      </c>
      <c r="H996" s="14">
        <f>G996-F996</f>
        <v/>
      </c>
    </row>
    <row r="997">
      <c r="A997" s="14" t="n">
        <v>11440000</v>
      </c>
      <c r="B997" s="15">
        <f>計算!AH3069</f>
        <v/>
      </c>
      <c r="C997" s="14">
        <f>計算!AG3069</f>
        <v/>
      </c>
      <c r="D997" s="14">
        <f>計算!AE3069</f>
        <v/>
      </c>
      <c r="E997" s="14">
        <f>計算!AF3069</f>
        <v/>
      </c>
      <c r="F997" s="14">
        <f>計算!AG3070</f>
        <v/>
      </c>
      <c r="G997" s="14">
        <f>計算!AG3071</f>
        <v/>
      </c>
      <c r="H997" s="14">
        <f>G997-F997</f>
        <v/>
      </c>
    </row>
    <row r="998">
      <c r="A998" s="14" t="n">
        <v>11450000</v>
      </c>
      <c r="B998" s="15">
        <f>計算!AH3072</f>
        <v/>
      </c>
      <c r="C998" s="14">
        <f>計算!AG3072</f>
        <v/>
      </c>
      <c r="D998" s="14">
        <f>計算!AE3072</f>
        <v/>
      </c>
      <c r="E998" s="14">
        <f>計算!AF3072</f>
        <v/>
      </c>
      <c r="F998" s="14">
        <f>計算!AG3073</f>
        <v/>
      </c>
      <c r="G998" s="14">
        <f>計算!AG3074</f>
        <v/>
      </c>
      <c r="H998" s="14">
        <f>G998-F998</f>
        <v/>
      </c>
    </row>
    <row r="999">
      <c r="A999" s="14" t="n">
        <v>11460000</v>
      </c>
      <c r="B999" s="15">
        <f>計算!AH3075</f>
        <v/>
      </c>
      <c r="C999" s="14">
        <f>計算!AG3075</f>
        <v/>
      </c>
      <c r="D999" s="14">
        <f>計算!AE3075</f>
        <v/>
      </c>
      <c r="E999" s="14">
        <f>計算!AF3075</f>
        <v/>
      </c>
      <c r="F999" s="14">
        <f>計算!AG3076</f>
        <v/>
      </c>
      <c r="G999" s="14">
        <f>計算!AG3077</f>
        <v/>
      </c>
      <c r="H999" s="14">
        <f>G999-F999</f>
        <v/>
      </c>
    </row>
    <row r="1000">
      <c r="A1000" s="14" t="n">
        <v>11470000</v>
      </c>
      <c r="B1000" s="15">
        <f>計算!AH3078</f>
        <v/>
      </c>
      <c r="C1000" s="14">
        <f>計算!AG3078</f>
        <v/>
      </c>
      <c r="D1000" s="14">
        <f>計算!AE3078</f>
        <v/>
      </c>
      <c r="E1000" s="14">
        <f>計算!AF3078</f>
        <v/>
      </c>
      <c r="F1000" s="14">
        <f>計算!AG3079</f>
        <v/>
      </c>
      <c r="G1000" s="14">
        <f>計算!AG3080</f>
        <v/>
      </c>
      <c r="H1000" s="14">
        <f>G1000-F1000</f>
        <v/>
      </c>
    </row>
    <row r="1001">
      <c r="A1001" s="14" t="n">
        <v>11480000</v>
      </c>
      <c r="B1001" s="15">
        <f>計算!AH3081</f>
        <v/>
      </c>
      <c r="C1001" s="14">
        <f>計算!AG3081</f>
        <v/>
      </c>
      <c r="D1001" s="14">
        <f>計算!AE3081</f>
        <v/>
      </c>
      <c r="E1001" s="14">
        <f>計算!AF3081</f>
        <v/>
      </c>
      <c r="F1001" s="14">
        <f>計算!AG3082</f>
        <v/>
      </c>
      <c r="G1001" s="14">
        <f>計算!AG3083</f>
        <v/>
      </c>
      <c r="H1001" s="14">
        <f>G1001-F1001</f>
        <v/>
      </c>
    </row>
    <row r="1002">
      <c r="A1002" s="14" t="n">
        <v>11490000</v>
      </c>
      <c r="B1002" s="15">
        <f>計算!AH3084</f>
        <v/>
      </c>
      <c r="C1002" s="14">
        <f>計算!AG3084</f>
        <v/>
      </c>
      <c r="D1002" s="14">
        <f>計算!AE3084</f>
        <v/>
      </c>
      <c r="E1002" s="14">
        <f>計算!AF3084</f>
        <v/>
      </c>
      <c r="F1002" s="14">
        <f>計算!AG3085</f>
        <v/>
      </c>
      <c r="G1002" s="14">
        <f>計算!AG3086</f>
        <v/>
      </c>
      <c r="H1002" s="14">
        <f>G1002-F1002</f>
        <v/>
      </c>
    </row>
    <row r="1003">
      <c r="A1003" s="14" t="n">
        <v>11500000</v>
      </c>
      <c r="B1003" s="15">
        <f>計算!AH3087</f>
        <v/>
      </c>
      <c r="C1003" s="14">
        <f>計算!AG3087</f>
        <v/>
      </c>
      <c r="D1003" s="14">
        <f>計算!AE3087</f>
        <v/>
      </c>
      <c r="E1003" s="14">
        <f>計算!AF3087</f>
        <v/>
      </c>
      <c r="F1003" s="14">
        <f>計算!AG3088</f>
        <v/>
      </c>
      <c r="G1003" s="14">
        <f>計算!AG3089</f>
        <v/>
      </c>
      <c r="H1003" s="14">
        <f>G1003-F1003</f>
        <v/>
      </c>
    </row>
    <row r="1004">
      <c r="A1004" s="14" t="n">
        <v>11510000</v>
      </c>
      <c r="B1004" s="15">
        <f>計算!AH3090</f>
        <v/>
      </c>
      <c r="C1004" s="14">
        <f>計算!AG3090</f>
        <v/>
      </c>
      <c r="D1004" s="14">
        <f>計算!AE3090</f>
        <v/>
      </c>
      <c r="E1004" s="14">
        <f>計算!AF3090</f>
        <v/>
      </c>
      <c r="F1004" s="14">
        <f>計算!AG3091</f>
        <v/>
      </c>
      <c r="G1004" s="14">
        <f>計算!AG3092</f>
        <v/>
      </c>
      <c r="H1004" s="14">
        <f>G1004-F1004</f>
        <v/>
      </c>
    </row>
    <row r="1005">
      <c r="A1005" s="14" t="n">
        <v>11520000</v>
      </c>
      <c r="B1005" s="15">
        <f>計算!AH3093</f>
        <v/>
      </c>
      <c r="C1005" s="14">
        <f>計算!AG3093</f>
        <v/>
      </c>
      <c r="D1005" s="14">
        <f>計算!AE3093</f>
        <v/>
      </c>
      <c r="E1005" s="14">
        <f>計算!AF3093</f>
        <v/>
      </c>
      <c r="F1005" s="14">
        <f>計算!AG3094</f>
        <v/>
      </c>
      <c r="G1005" s="14">
        <f>計算!AG3095</f>
        <v/>
      </c>
      <c r="H1005" s="14">
        <f>G1005-F1005</f>
        <v/>
      </c>
    </row>
    <row r="1006">
      <c r="A1006" s="14" t="n">
        <v>11530000</v>
      </c>
      <c r="B1006" s="15">
        <f>計算!AH3096</f>
        <v/>
      </c>
      <c r="C1006" s="14">
        <f>計算!AG3096</f>
        <v/>
      </c>
      <c r="D1006" s="14">
        <f>計算!AE3096</f>
        <v/>
      </c>
      <c r="E1006" s="14">
        <f>計算!AF3096</f>
        <v/>
      </c>
      <c r="F1006" s="14">
        <f>計算!AG3097</f>
        <v/>
      </c>
      <c r="G1006" s="14">
        <f>計算!AG3098</f>
        <v/>
      </c>
      <c r="H1006" s="14">
        <f>G1006-F1006</f>
        <v/>
      </c>
    </row>
    <row r="1007">
      <c r="A1007" s="14" t="n">
        <v>11540000</v>
      </c>
      <c r="B1007" s="15">
        <f>計算!AH3099</f>
        <v/>
      </c>
      <c r="C1007" s="14">
        <f>計算!AG3099</f>
        <v/>
      </c>
      <c r="D1007" s="14">
        <f>計算!AE3099</f>
        <v/>
      </c>
      <c r="E1007" s="14">
        <f>計算!AF3099</f>
        <v/>
      </c>
      <c r="F1007" s="14">
        <f>計算!AG3100</f>
        <v/>
      </c>
      <c r="G1007" s="14">
        <f>計算!AG3101</f>
        <v/>
      </c>
      <c r="H1007" s="14">
        <f>G1007-F1007</f>
        <v/>
      </c>
    </row>
    <row r="1008">
      <c r="A1008" s="14" t="n">
        <v>11550000</v>
      </c>
      <c r="B1008" s="15">
        <f>計算!AH3102</f>
        <v/>
      </c>
      <c r="C1008" s="14">
        <f>計算!AG3102</f>
        <v/>
      </c>
      <c r="D1008" s="14">
        <f>計算!AE3102</f>
        <v/>
      </c>
      <c r="E1008" s="14">
        <f>計算!AF3102</f>
        <v/>
      </c>
      <c r="F1008" s="14">
        <f>計算!AG3103</f>
        <v/>
      </c>
      <c r="G1008" s="14">
        <f>計算!AG3104</f>
        <v/>
      </c>
      <c r="H1008" s="14">
        <f>G1008-F1008</f>
        <v/>
      </c>
    </row>
    <row r="1009">
      <c r="A1009" s="14" t="n">
        <v>11560000</v>
      </c>
      <c r="B1009" s="15">
        <f>計算!AH3105</f>
        <v/>
      </c>
      <c r="C1009" s="14">
        <f>計算!AG3105</f>
        <v/>
      </c>
      <c r="D1009" s="14">
        <f>計算!AE3105</f>
        <v/>
      </c>
      <c r="E1009" s="14">
        <f>計算!AF3105</f>
        <v/>
      </c>
      <c r="F1009" s="14">
        <f>計算!AG3106</f>
        <v/>
      </c>
      <c r="G1009" s="14">
        <f>計算!AG3107</f>
        <v/>
      </c>
      <c r="H1009" s="14">
        <f>G1009-F1009</f>
        <v/>
      </c>
    </row>
    <row r="1010">
      <c r="A1010" s="14" t="n">
        <v>11570000</v>
      </c>
      <c r="B1010" s="15">
        <f>計算!AH3108</f>
        <v/>
      </c>
      <c r="C1010" s="14">
        <f>計算!AG3108</f>
        <v/>
      </c>
      <c r="D1010" s="14">
        <f>計算!AE3108</f>
        <v/>
      </c>
      <c r="E1010" s="14">
        <f>計算!AF3108</f>
        <v/>
      </c>
      <c r="F1010" s="14">
        <f>計算!AG3109</f>
        <v/>
      </c>
      <c r="G1010" s="14">
        <f>計算!AG3110</f>
        <v/>
      </c>
      <c r="H1010" s="14">
        <f>G1010-F1010</f>
        <v/>
      </c>
    </row>
    <row r="1011">
      <c r="A1011" s="14" t="n">
        <v>11580000</v>
      </c>
      <c r="B1011" s="15">
        <f>計算!AH3111</f>
        <v/>
      </c>
      <c r="C1011" s="14">
        <f>計算!AG3111</f>
        <v/>
      </c>
      <c r="D1011" s="14">
        <f>計算!AE3111</f>
        <v/>
      </c>
      <c r="E1011" s="14">
        <f>計算!AF3111</f>
        <v/>
      </c>
      <c r="F1011" s="14">
        <f>計算!AG3112</f>
        <v/>
      </c>
      <c r="G1011" s="14">
        <f>計算!AG3113</f>
        <v/>
      </c>
      <c r="H1011" s="14">
        <f>G1011-F1011</f>
        <v/>
      </c>
    </row>
    <row r="1012">
      <c r="A1012" s="14" t="n">
        <v>11590000</v>
      </c>
      <c r="B1012" s="15">
        <f>計算!AH3114</f>
        <v/>
      </c>
      <c r="C1012" s="14">
        <f>計算!AG3114</f>
        <v/>
      </c>
      <c r="D1012" s="14">
        <f>計算!AE3114</f>
        <v/>
      </c>
      <c r="E1012" s="14">
        <f>計算!AF3114</f>
        <v/>
      </c>
      <c r="F1012" s="14">
        <f>計算!AG3115</f>
        <v/>
      </c>
      <c r="G1012" s="14">
        <f>計算!AG3116</f>
        <v/>
      </c>
      <c r="H1012" s="14">
        <f>G1012-F1012</f>
        <v/>
      </c>
    </row>
    <row r="1013">
      <c r="A1013" s="14" t="n">
        <v>11600000</v>
      </c>
      <c r="B1013" s="15">
        <f>計算!AH3117</f>
        <v/>
      </c>
      <c r="C1013" s="14">
        <f>計算!AG3117</f>
        <v/>
      </c>
      <c r="D1013" s="14">
        <f>計算!AE3117</f>
        <v/>
      </c>
      <c r="E1013" s="14">
        <f>計算!AF3117</f>
        <v/>
      </c>
      <c r="F1013" s="14">
        <f>計算!AG3118</f>
        <v/>
      </c>
      <c r="G1013" s="14">
        <f>計算!AG3119</f>
        <v/>
      </c>
      <c r="H1013" s="14">
        <f>G1013-F1013</f>
        <v/>
      </c>
    </row>
    <row r="1014">
      <c r="A1014" s="14" t="n">
        <v>11610000</v>
      </c>
      <c r="B1014" s="15">
        <f>計算!AH3120</f>
        <v/>
      </c>
      <c r="C1014" s="14">
        <f>計算!AG3120</f>
        <v/>
      </c>
      <c r="D1014" s="14">
        <f>計算!AE3120</f>
        <v/>
      </c>
      <c r="E1014" s="14">
        <f>計算!AF3120</f>
        <v/>
      </c>
      <c r="F1014" s="14">
        <f>計算!AG3121</f>
        <v/>
      </c>
      <c r="G1014" s="14">
        <f>計算!AG3122</f>
        <v/>
      </c>
      <c r="H1014" s="14">
        <f>G1014-F1014</f>
        <v/>
      </c>
    </row>
    <row r="1015">
      <c r="A1015" s="14" t="n">
        <v>11620000</v>
      </c>
      <c r="B1015" s="15">
        <f>計算!AH3123</f>
        <v/>
      </c>
      <c r="C1015" s="14">
        <f>計算!AG3123</f>
        <v/>
      </c>
      <c r="D1015" s="14">
        <f>計算!AE3123</f>
        <v/>
      </c>
      <c r="E1015" s="14">
        <f>計算!AF3123</f>
        <v/>
      </c>
      <c r="F1015" s="14">
        <f>計算!AG3124</f>
        <v/>
      </c>
      <c r="G1015" s="14">
        <f>計算!AG3125</f>
        <v/>
      </c>
      <c r="H1015" s="14">
        <f>G1015-F1015</f>
        <v/>
      </c>
    </row>
    <row r="1016">
      <c r="A1016" s="14" t="n">
        <v>11630000</v>
      </c>
      <c r="B1016" s="15">
        <f>計算!AH3126</f>
        <v/>
      </c>
      <c r="C1016" s="14">
        <f>計算!AG3126</f>
        <v/>
      </c>
      <c r="D1016" s="14">
        <f>計算!AE3126</f>
        <v/>
      </c>
      <c r="E1016" s="14">
        <f>計算!AF3126</f>
        <v/>
      </c>
      <c r="F1016" s="14">
        <f>計算!AG3127</f>
        <v/>
      </c>
      <c r="G1016" s="14">
        <f>計算!AG3128</f>
        <v/>
      </c>
      <c r="H1016" s="14">
        <f>G1016-F1016</f>
        <v/>
      </c>
    </row>
    <row r="1017">
      <c r="A1017" s="14" t="n">
        <v>11640000</v>
      </c>
      <c r="B1017" s="15">
        <f>計算!AH3129</f>
        <v/>
      </c>
      <c r="C1017" s="14">
        <f>計算!AG3129</f>
        <v/>
      </c>
      <c r="D1017" s="14">
        <f>計算!AE3129</f>
        <v/>
      </c>
      <c r="E1017" s="14">
        <f>計算!AF3129</f>
        <v/>
      </c>
      <c r="F1017" s="14">
        <f>計算!AG3130</f>
        <v/>
      </c>
      <c r="G1017" s="14">
        <f>計算!AG3131</f>
        <v/>
      </c>
      <c r="H1017" s="14">
        <f>G1017-F1017</f>
        <v/>
      </c>
    </row>
    <row r="1018">
      <c r="A1018" s="14" t="n">
        <v>11650000</v>
      </c>
      <c r="B1018" s="15">
        <f>計算!AH3132</f>
        <v/>
      </c>
      <c r="C1018" s="14">
        <f>計算!AG3132</f>
        <v/>
      </c>
      <c r="D1018" s="14">
        <f>計算!AE3132</f>
        <v/>
      </c>
      <c r="E1018" s="14">
        <f>計算!AF3132</f>
        <v/>
      </c>
      <c r="F1018" s="14">
        <f>計算!AG3133</f>
        <v/>
      </c>
      <c r="G1018" s="14">
        <f>計算!AG3134</f>
        <v/>
      </c>
      <c r="H1018" s="14">
        <f>G1018-F1018</f>
        <v/>
      </c>
    </row>
    <row r="1019">
      <c r="A1019" s="14" t="n">
        <v>11660000</v>
      </c>
      <c r="B1019" s="15">
        <f>計算!AH3135</f>
        <v/>
      </c>
      <c r="C1019" s="14">
        <f>計算!AG3135</f>
        <v/>
      </c>
      <c r="D1019" s="14">
        <f>計算!AE3135</f>
        <v/>
      </c>
      <c r="E1019" s="14">
        <f>計算!AF3135</f>
        <v/>
      </c>
      <c r="F1019" s="14">
        <f>計算!AG3136</f>
        <v/>
      </c>
      <c r="G1019" s="14">
        <f>計算!AG3137</f>
        <v/>
      </c>
      <c r="H1019" s="14">
        <f>G1019-F1019</f>
        <v/>
      </c>
    </row>
    <row r="1020">
      <c r="A1020" s="14" t="n">
        <v>11670000</v>
      </c>
      <c r="B1020" s="15">
        <f>計算!AH3138</f>
        <v/>
      </c>
      <c r="C1020" s="14">
        <f>計算!AG3138</f>
        <v/>
      </c>
      <c r="D1020" s="14">
        <f>計算!AE3138</f>
        <v/>
      </c>
      <c r="E1020" s="14">
        <f>計算!AF3138</f>
        <v/>
      </c>
      <c r="F1020" s="14">
        <f>計算!AG3139</f>
        <v/>
      </c>
      <c r="G1020" s="14">
        <f>計算!AG3140</f>
        <v/>
      </c>
      <c r="H1020" s="14">
        <f>G1020-F1020</f>
        <v/>
      </c>
    </row>
    <row r="1021">
      <c r="A1021" s="14" t="n">
        <v>11680000</v>
      </c>
      <c r="B1021" s="15">
        <f>計算!AH3141</f>
        <v/>
      </c>
      <c r="C1021" s="14">
        <f>計算!AG3141</f>
        <v/>
      </c>
      <c r="D1021" s="14">
        <f>計算!AE3141</f>
        <v/>
      </c>
      <c r="E1021" s="14">
        <f>計算!AF3141</f>
        <v/>
      </c>
      <c r="F1021" s="14">
        <f>計算!AG3142</f>
        <v/>
      </c>
      <c r="G1021" s="14">
        <f>計算!AG3143</f>
        <v/>
      </c>
      <c r="H1021" s="14">
        <f>G1021-F1021</f>
        <v/>
      </c>
    </row>
    <row r="1022">
      <c r="A1022" s="14" t="n">
        <v>11690000</v>
      </c>
      <c r="B1022" s="15">
        <f>計算!AH3144</f>
        <v/>
      </c>
      <c r="C1022" s="14">
        <f>計算!AG3144</f>
        <v/>
      </c>
      <c r="D1022" s="14">
        <f>計算!AE3144</f>
        <v/>
      </c>
      <c r="E1022" s="14">
        <f>計算!AF3144</f>
        <v/>
      </c>
      <c r="F1022" s="14">
        <f>計算!AG3145</f>
        <v/>
      </c>
      <c r="G1022" s="14">
        <f>計算!AG3146</f>
        <v/>
      </c>
      <c r="H1022" s="14">
        <f>G1022-F1022</f>
        <v/>
      </c>
    </row>
    <row r="1023">
      <c r="A1023" s="14" t="n">
        <v>11700000</v>
      </c>
      <c r="B1023" s="15">
        <f>計算!AH3147</f>
        <v/>
      </c>
      <c r="C1023" s="14">
        <f>計算!AG3147</f>
        <v/>
      </c>
      <c r="D1023" s="14">
        <f>計算!AE3147</f>
        <v/>
      </c>
      <c r="E1023" s="14">
        <f>計算!AF3147</f>
        <v/>
      </c>
      <c r="F1023" s="14">
        <f>計算!AG3148</f>
        <v/>
      </c>
      <c r="G1023" s="14">
        <f>計算!AG3149</f>
        <v/>
      </c>
      <c r="H1023" s="14">
        <f>G1023-F1023</f>
        <v/>
      </c>
    </row>
    <row r="1024">
      <c r="A1024" s="14" t="n">
        <v>11710000</v>
      </c>
      <c r="B1024" s="15">
        <f>計算!AH3150</f>
        <v/>
      </c>
      <c r="C1024" s="14">
        <f>計算!AG3150</f>
        <v/>
      </c>
      <c r="D1024" s="14">
        <f>計算!AE3150</f>
        <v/>
      </c>
      <c r="E1024" s="14">
        <f>計算!AF3150</f>
        <v/>
      </c>
      <c r="F1024" s="14">
        <f>計算!AG3151</f>
        <v/>
      </c>
      <c r="G1024" s="14">
        <f>計算!AG3152</f>
        <v/>
      </c>
      <c r="H1024" s="14">
        <f>G1024-F1024</f>
        <v/>
      </c>
    </row>
    <row r="1025">
      <c r="A1025" s="14" t="n">
        <v>11720000</v>
      </c>
      <c r="B1025" s="15">
        <f>計算!AH3153</f>
        <v/>
      </c>
      <c r="C1025" s="14">
        <f>計算!AG3153</f>
        <v/>
      </c>
      <c r="D1025" s="14">
        <f>計算!AE3153</f>
        <v/>
      </c>
      <c r="E1025" s="14">
        <f>計算!AF3153</f>
        <v/>
      </c>
      <c r="F1025" s="14">
        <f>計算!AG3154</f>
        <v/>
      </c>
      <c r="G1025" s="14">
        <f>計算!AG3155</f>
        <v/>
      </c>
      <c r="H1025" s="14">
        <f>G1025-F1025</f>
        <v/>
      </c>
    </row>
    <row r="1026">
      <c r="A1026" s="14" t="n">
        <v>11730000</v>
      </c>
      <c r="B1026" s="15">
        <f>計算!AH3156</f>
        <v/>
      </c>
      <c r="C1026" s="14">
        <f>計算!AG3156</f>
        <v/>
      </c>
      <c r="D1026" s="14">
        <f>計算!AE3156</f>
        <v/>
      </c>
      <c r="E1026" s="14">
        <f>計算!AF3156</f>
        <v/>
      </c>
      <c r="F1026" s="14">
        <f>計算!AG3157</f>
        <v/>
      </c>
      <c r="G1026" s="14">
        <f>計算!AG3158</f>
        <v/>
      </c>
      <c r="H1026" s="14">
        <f>G1026-F1026</f>
        <v/>
      </c>
    </row>
    <row r="1027">
      <c r="A1027" s="14" t="n">
        <v>11740000</v>
      </c>
      <c r="B1027" s="15">
        <f>計算!AH3159</f>
        <v/>
      </c>
      <c r="C1027" s="14">
        <f>計算!AG3159</f>
        <v/>
      </c>
      <c r="D1027" s="14">
        <f>計算!AE3159</f>
        <v/>
      </c>
      <c r="E1027" s="14">
        <f>計算!AF3159</f>
        <v/>
      </c>
      <c r="F1027" s="14">
        <f>計算!AG3160</f>
        <v/>
      </c>
      <c r="G1027" s="14">
        <f>計算!AG3161</f>
        <v/>
      </c>
      <c r="H1027" s="14">
        <f>G1027-F1027</f>
        <v/>
      </c>
    </row>
    <row r="1028">
      <c r="A1028" s="14" t="n">
        <v>11750000</v>
      </c>
      <c r="B1028" s="15">
        <f>計算!AH3162</f>
        <v/>
      </c>
      <c r="C1028" s="14">
        <f>計算!AG3162</f>
        <v/>
      </c>
      <c r="D1028" s="14">
        <f>計算!AE3162</f>
        <v/>
      </c>
      <c r="E1028" s="14">
        <f>計算!AF3162</f>
        <v/>
      </c>
      <c r="F1028" s="14">
        <f>計算!AG3163</f>
        <v/>
      </c>
      <c r="G1028" s="14">
        <f>計算!AG3164</f>
        <v/>
      </c>
      <c r="H1028" s="14">
        <f>G1028-F1028</f>
        <v/>
      </c>
    </row>
    <row r="1029">
      <c r="A1029" s="14" t="n">
        <v>11760000</v>
      </c>
      <c r="B1029" s="15">
        <f>計算!AH3165</f>
        <v/>
      </c>
      <c r="C1029" s="14">
        <f>計算!AG3165</f>
        <v/>
      </c>
      <c r="D1029" s="14">
        <f>計算!AE3165</f>
        <v/>
      </c>
      <c r="E1029" s="14">
        <f>計算!AF3165</f>
        <v/>
      </c>
      <c r="F1029" s="14">
        <f>計算!AG3166</f>
        <v/>
      </c>
      <c r="G1029" s="14">
        <f>計算!AG3167</f>
        <v/>
      </c>
      <c r="H1029" s="14">
        <f>G1029-F1029</f>
        <v/>
      </c>
    </row>
    <row r="1030">
      <c r="A1030" s="14" t="n">
        <v>11770000</v>
      </c>
      <c r="B1030" s="15">
        <f>計算!AH3168</f>
        <v/>
      </c>
      <c r="C1030" s="14">
        <f>計算!AG3168</f>
        <v/>
      </c>
      <c r="D1030" s="14">
        <f>計算!AE3168</f>
        <v/>
      </c>
      <c r="E1030" s="14">
        <f>計算!AF3168</f>
        <v/>
      </c>
      <c r="F1030" s="14">
        <f>計算!AG3169</f>
        <v/>
      </c>
      <c r="G1030" s="14">
        <f>計算!AG3170</f>
        <v/>
      </c>
      <c r="H1030" s="14">
        <f>G1030-F1030</f>
        <v/>
      </c>
    </row>
    <row r="1031">
      <c r="A1031" s="14" t="n">
        <v>11780000</v>
      </c>
      <c r="B1031" s="15">
        <f>計算!AH3171</f>
        <v/>
      </c>
      <c r="C1031" s="14">
        <f>計算!AG3171</f>
        <v/>
      </c>
      <c r="D1031" s="14">
        <f>計算!AE3171</f>
        <v/>
      </c>
      <c r="E1031" s="14">
        <f>計算!AF3171</f>
        <v/>
      </c>
      <c r="F1031" s="14">
        <f>計算!AG3172</f>
        <v/>
      </c>
      <c r="G1031" s="14">
        <f>計算!AG3173</f>
        <v/>
      </c>
      <c r="H1031" s="14">
        <f>G1031-F1031</f>
        <v/>
      </c>
    </row>
    <row r="1032">
      <c r="A1032" s="14" t="n">
        <v>11790000</v>
      </c>
      <c r="B1032" s="15">
        <f>計算!AH3174</f>
        <v/>
      </c>
      <c r="C1032" s="14">
        <f>計算!AG3174</f>
        <v/>
      </c>
      <c r="D1032" s="14">
        <f>計算!AE3174</f>
        <v/>
      </c>
      <c r="E1032" s="14">
        <f>計算!AF3174</f>
        <v/>
      </c>
      <c r="F1032" s="14">
        <f>計算!AG3175</f>
        <v/>
      </c>
      <c r="G1032" s="14">
        <f>計算!AG3176</f>
        <v/>
      </c>
      <c r="H1032" s="14">
        <f>G1032-F1032</f>
        <v/>
      </c>
    </row>
    <row r="1033">
      <c r="A1033" s="14" t="n">
        <v>11800000</v>
      </c>
      <c r="B1033" s="15">
        <f>計算!AH3177</f>
        <v/>
      </c>
      <c r="C1033" s="14">
        <f>計算!AG3177</f>
        <v/>
      </c>
      <c r="D1033" s="14">
        <f>計算!AE3177</f>
        <v/>
      </c>
      <c r="E1033" s="14">
        <f>計算!AF3177</f>
        <v/>
      </c>
      <c r="F1033" s="14">
        <f>計算!AG3178</f>
        <v/>
      </c>
      <c r="G1033" s="14">
        <f>計算!AG3179</f>
        <v/>
      </c>
      <c r="H1033" s="14">
        <f>G1033-F1033</f>
        <v/>
      </c>
    </row>
    <row r="1034">
      <c r="A1034" s="14" t="n">
        <v>11810000</v>
      </c>
      <c r="B1034" s="15">
        <f>計算!AH3180</f>
        <v/>
      </c>
      <c r="C1034" s="14">
        <f>計算!AG3180</f>
        <v/>
      </c>
      <c r="D1034" s="14">
        <f>計算!AE3180</f>
        <v/>
      </c>
      <c r="E1034" s="14">
        <f>計算!AF3180</f>
        <v/>
      </c>
      <c r="F1034" s="14">
        <f>計算!AG3181</f>
        <v/>
      </c>
      <c r="G1034" s="14">
        <f>計算!AG3182</f>
        <v/>
      </c>
      <c r="H1034" s="14">
        <f>G1034-F1034</f>
        <v/>
      </c>
    </row>
    <row r="1035">
      <c r="A1035" s="14" t="n">
        <v>11820000</v>
      </c>
      <c r="B1035" s="15">
        <f>計算!AH3183</f>
        <v/>
      </c>
      <c r="C1035" s="14">
        <f>計算!AG3183</f>
        <v/>
      </c>
      <c r="D1035" s="14">
        <f>計算!AE3183</f>
        <v/>
      </c>
      <c r="E1035" s="14">
        <f>計算!AF3183</f>
        <v/>
      </c>
      <c r="F1035" s="14">
        <f>計算!AG3184</f>
        <v/>
      </c>
      <c r="G1035" s="14">
        <f>計算!AG3185</f>
        <v/>
      </c>
      <c r="H1035" s="14">
        <f>G1035-F1035</f>
        <v/>
      </c>
    </row>
    <row r="1036">
      <c r="A1036" s="14" t="n">
        <v>11830000</v>
      </c>
      <c r="B1036" s="15">
        <f>計算!AH3186</f>
        <v/>
      </c>
      <c r="C1036" s="14">
        <f>計算!AG3186</f>
        <v/>
      </c>
      <c r="D1036" s="14">
        <f>計算!AE3186</f>
        <v/>
      </c>
      <c r="E1036" s="14">
        <f>計算!AF3186</f>
        <v/>
      </c>
      <c r="F1036" s="14">
        <f>計算!AG3187</f>
        <v/>
      </c>
      <c r="G1036" s="14">
        <f>計算!AG3188</f>
        <v/>
      </c>
      <c r="H1036" s="14">
        <f>G1036-F1036</f>
        <v/>
      </c>
    </row>
    <row r="1037">
      <c r="A1037" s="14" t="n">
        <v>11840000</v>
      </c>
      <c r="B1037" s="15">
        <f>計算!AH3189</f>
        <v/>
      </c>
      <c r="C1037" s="14">
        <f>計算!AG3189</f>
        <v/>
      </c>
      <c r="D1037" s="14">
        <f>計算!AE3189</f>
        <v/>
      </c>
      <c r="E1037" s="14">
        <f>計算!AF3189</f>
        <v/>
      </c>
      <c r="F1037" s="14">
        <f>計算!AG3190</f>
        <v/>
      </c>
      <c r="G1037" s="14">
        <f>計算!AG3191</f>
        <v/>
      </c>
      <c r="H1037" s="14">
        <f>G1037-F1037</f>
        <v/>
      </c>
    </row>
    <row r="1038">
      <c r="A1038" s="14" t="n">
        <v>11850000</v>
      </c>
      <c r="B1038" s="15">
        <f>計算!AH3192</f>
        <v/>
      </c>
      <c r="C1038" s="14">
        <f>計算!AG3192</f>
        <v/>
      </c>
      <c r="D1038" s="14">
        <f>計算!AE3192</f>
        <v/>
      </c>
      <c r="E1038" s="14">
        <f>計算!AF3192</f>
        <v/>
      </c>
      <c r="F1038" s="14">
        <f>計算!AG3193</f>
        <v/>
      </c>
      <c r="G1038" s="14">
        <f>計算!AG3194</f>
        <v/>
      </c>
      <c r="H1038" s="14">
        <f>G1038-F1038</f>
        <v/>
      </c>
    </row>
    <row r="1039">
      <c r="A1039" s="14" t="n">
        <v>11860000</v>
      </c>
      <c r="B1039" s="15">
        <f>計算!AH3195</f>
        <v/>
      </c>
      <c r="C1039" s="14">
        <f>計算!AG3195</f>
        <v/>
      </c>
      <c r="D1039" s="14">
        <f>計算!AE3195</f>
        <v/>
      </c>
      <c r="E1039" s="14">
        <f>計算!AF3195</f>
        <v/>
      </c>
      <c r="F1039" s="14">
        <f>計算!AG3196</f>
        <v/>
      </c>
      <c r="G1039" s="14">
        <f>計算!AG3197</f>
        <v/>
      </c>
      <c r="H1039" s="14">
        <f>G1039-F1039</f>
        <v/>
      </c>
    </row>
    <row r="1040">
      <c r="A1040" s="14" t="n">
        <v>11870000</v>
      </c>
      <c r="B1040" s="15">
        <f>計算!AH3198</f>
        <v/>
      </c>
      <c r="C1040" s="14">
        <f>計算!AG3198</f>
        <v/>
      </c>
      <c r="D1040" s="14">
        <f>計算!AE3198</f>
        <v/>
      </c>
      <c r="E1040" s="14">
        <f>計算!AF3198</f>
        <v/>
      </c>
      <c r="F1040" s="14">
        <f>計算!AG3199</f>
        <v/>
      </c>
      <c r="G1040" s="14">
        <f>計算!AG3200</f>
        <v/>
      </c>
      <c r="H1040" s="14">
        <f>G1040-F1040</f>
        <v/>
      </c>
    </row>
    <row r="1041">
      <c r="A1041" s="14" t="n">
        <v>11880000</v>
      </c>
      <c r="B1041" s="15">
        <f>計算!AH3201</f>
        <v/>
      </c>
      <c r="C1041" s="14">
        <f>計算!AG3201</f>
        <v/>
      </c>
      <c r="D1041" s="14">
        <f>計算!AE3201</f>
        <v/>
      </c>
      <c r="E1041" s="14">
        <f>計算!AF3201</f>
        <v/>
      </c>
      <c r="F1041" s="14">
        <f>計算!AG3202</f>
        <v/>
      </c>
      <c r="G1041" s="14">
        <f>計算!AG3203</f>
        <v/>
      </c>
      <c r="H1041" s="14">
        <f>G1041-F1041</f>
        <v/>
      </c>
    </row>
    <row r="1042">
      <c r="A1042" s="14" t="n">
        <v>11890000</v>
      </c>
      <c r="B1042" s="15">
        <f>計算!AH3204</f>
        <v/>
      </c>
      <c r="C1042" s="14">
        <f>計算!AG3204</f>
        <v/>
      </c>
      <c r="D1042" s="14">
        <f>計算!AE3204</f>
        <v/>
      </c>
      <c r="E1042" s="14">
        <f>計算!AF3204</f>
        <v/>
      </c>
      <c r="F1042" s="14">
        <f>計算!AG3205</f>
        <v/>
      </c>
      <c r="G1042" s="14">
        <f>計算!AG3206</f>
        <v/>
      </c>
      <c r="H1042" s="14">
        <f>G1042-F1042</f>
        <v/>
      </c>
    </row>
    <row r="1043">
      <c r="A1043" s="14" t="n">
        <v>11900000</v>
      </c>
      <c r="B1043" s="15">
        <f>計算!AH3207</f>
        <v/>
      </c>
      <c r="C1043" s="14">
        <f>計算!AG3207</f>
        <v/>
      </c>
      <c r="D1043" s="14">
        <f>計算!AE3207</f>
        <v/>
      </c>
      <c r="E1043" s="14">
        <f>計算!AF3207</f>
        <v/>
      </c>
      <c r="F1043" s="14">
        <f>計算!AG3208</f>
        <v/>
      </c>
      <c r="G1043" s="14">
        <f>計算!AG3209</f>
        <v/>
      </c>
      <c r="H1043" s="14">
        <f>G1043-F1043</f>
        <v/>
      </c>
    </row>
    <row r="1044">
      <c r="A1044" s="14" t="n">
        <v>11910000</v>
      </c>
      <c r="B1044" s="15">
        <f>計算!AH3210</f>
        <v/>
      </c>
      <c r="C1044" s="14">
        <f>計算!AG3210</f>
        <v/>
      </c>
      <c r="D1044" s="14">
        <f>計算!AE3210</f>
        <v/>
      </c>
      <c r="E1044" s="14">
        <f>計算!AF3210</f>
        <v/>
      </c>
      <c r="F1044" s="14">
        <f>計算!AG3211</f>
        <v/>
      </c>
      <c r="G1044" s="14">
        <f>計算!AG3212</f>
        <v/>
      </c>
      <c r="H1044" s="14">
        <f>G1044-F1044</f>
        <v/>
      </c>
    </row>
    <row r="1045">
      <c r="A1045" s="14" t="n">
        <v>11920000</v>
      </c>
      <c r="B1045" s="15">
        <f>計算!AH3213</f>
        <v/>
      </c>
      <c r="C1045" s="14">
        <f>計算!AG3213</f>
        <v/>
      </c>
      <c r="D1045" s="14">
        <f>計算!AE3213</f>
        <v/>
      </c>
      <c r="E1045" s="14">
        <f>計算!AF3213</f>
        <v/>
      </c>
      <c r="F1045" s="14">
        <f>計算!AG3214</f>
        <v/>
      </c>
      <c r="G1045" s="14">
        <f>計算!AG3215</f>
        <v/>
      </c>
      <c r="H1045" s="14">
        <f>G1045-F1045</f>
        <v/>
      </c>
    </row>
    <row r="1046">
      <c r="A1046" s="14" t="n">
        <v>11930000</v>
      </c>
      <c r="B1046" s="15">
        <f>計算!AH3216</f>
        <v/>
      </c>
      <c r="C1046" s="14">
        <f>計算!AG3216</f>
        <v/>
      </c>
      <c r="D1046" s="14">
        <f>計算!AE3216</f>
        <v/>
      </c>
      <c r="E1046" s="14">
        <f>計算!AF3216</f>
        <v/>
      </c>
      <c r="F1046" s="14">
        <f>計算!AG3217</f>
        <v/>
      </c>
      <c r="G1046" s="14">
        <f>計算!AG3218</f>
        <v/>
      </c>
      <c r="H1046" s="14">
        <f>G1046-F1046</f>
        <v/>
      </c>
    </row>
    <row r="1047">
      <c r="A1047" s="14" t="n">
        <v>11940000</v>
      </c>
      <c r="B1047" s="15">
        <f>計算!AH3219</f>
        <v/>
      </c>
      <c r="C1047" s="14">
        <f>計算!AG3219</f>
        <v/>
      </c>
      <c r="D1047" s="14">
        <f>計算!AE3219</f>
        <v/>
      </c>
      <c r="E1047" s="14">
        <f>計算!AF3219</f>
        <v/>
      </c>
      <c r="F1047" s="14">
        <f>計算!AG3220</f>
        <v/>
      </c>
      <c r="G1047" s="14">
        <f>計算!AG3221</f>
        <v/>
      </c>
      <c r="H1047" s="14">
        <f>G1047-F1047</f>
        <v/>
      </c>
    </row>
    <row r="1048">
      <c r="A1048" s="14" t="n">
        <v>11950000</v>
      </c>
      <c r="B1048" s="15">
        <f>計算!AH3222</f>
        <v/>
      </c>
      <c r="C1048" s="14">
        <f>計算!AG3222</f>
        <v/>
      </c>
      <c r="D1048" s="14">
        <f>計算!AE3222</f>
        <v/>
      </c>
      <c r="E1048" s="14">
        <f>計算!AF3222</f>
        <v/>
      </c>
      <c r="F1048" s="14">
        <f>計算!AG3223</f>
        <v/>
      </c>
      <c r="G1048" s="14">
        <f>計算!AG3224</f>
        <v/>
      </c>
      <c r="H1048" s="14">
        <f>G1048-F1048</f>
        <v/>
      </c>
    </row>
    <row r="1049">
      <c r="A1049" s="14" t="n">
        <v>11960000</v>
      </c>
      <c r="B1049" s="15">
        <f>計算!AH3225</f>
        <v/>
      </c>
      <c r="C1049" s="14">
        <f>計算!AG3225</f>
        <v/>
      </c>
      <c r="D1049" s="14">
        <f>計算!AE3225</f>
        <v/>
      </c>
      <c r="E1049" s="14">
        <f>計算!AF3225</f>
        <v/>
      </c>
      <c r="F1049" s="14">
        <f>計算!AG3226</f>
        <v/>
      </c>
      <c r="G1049" s="14">
        <f>計算!AG3227</f>
        <v/>
      </c>
      <c r="H1049" s="14">
        <f>G1049-F1049</f>
        <v/>
      </c>
    </row>
    <row r="1050">
      <c r="A1050" s="14" t="n">
        <v>11970000</v>
      </c>
      <c r="B1050" s="15">
        <f>計算!AH3228</f>
        <v/>
      </c>
      <c r="C1050" s="14">
        <f>計算!AG3228</f>
        <v/>
      </c>
      <c r="D1050" s="14">
        <f>計算!AE3228</f>
        <v/>
      </c>
      <c r="E1050" s="14">
        <f>計算!AF3228</f>
        <v/>
      </c>
      <c r="F1050" s="14">
        <f>計算!AG3229</f>
        <v/>
      </c>
      <c r="G1050" s="14">
        <f>計算!AG3230</f>
        <v/>
      </c>
      <c r="H1050" s="14">
        <f>G1050-F1050</f>
        <v/>
      </c>
    </row>
    <row r="1051">
      <c r="A1051" s="14" t="n">
        <v>11980000</v>
      </c>
      <c r="B1051" s="15">
        <f>計算!AH3231</f>
        <v/>
      </c>
      <c r="C1051" s="14">
        <f>計算!AG3231</f>
        <v/>
      </c>
      <c r="D1051" s="14">
        <f>計算!AE3231</f>
        <v/>
      </c>
      <c r="E1051" s="14">
        <f>計算!AF3231</f>
        <v/>
      </c>
      <c r="F1051" s="14">
        <f>計算!AG3232</f>
        <v/>
      </c>
      <c r="G1051" s="14">
        <f>計算!AG3233</f>
        <v/>
      </c>
      <c r="H1051" s="14">
        <f>G1051-F1051</f>
        <v/>
      </c>
    </row>
    <row r="1052">
      <c r="A1052" s="14" t="n">
        <v>11990000</v>
      </c>
      <c r="B1052" s="15">
        <f>計算!AH3234</f>
        <v/>
      </c>
      <c r="C1052" s="14">
        <f>計算!AG3234</f>
        <v/>
      </c>
      <c r="D1052" s="14">
        <f>計算!AE3234</f>
        <v/>
      </c>
      <c r="E1052" s="14">
        <f>計算!AF3234</f>
        <v/>
      </c>
      <c r="F1052" s="14">
        <f>計算!AG3235</f>
        <v/>
      </c>
      <c r="G1052" s="14">
        <f>計算!AG3236</f>
        <v/>
      </c>
      <c r="H1052" s="14">
        <f>G1052-F1052</f>
        <v/>
      </c>
    </row>
    <row r="1053">
      <c r="A1053" s="14" t="n">
        <v>12000000</v>
      </c>
      <c r="B1053" s="15">
        <f>計算!AH3237</f>
        <v/>
      </c>
      <c r="C1053" s="14">
        <f>計算!AG3237</f>
        <v/>
      </c>
      <c r="D1053" s="14">
        <f>計算!AE3237</f>
        <v/>
      </c>
      <c r="E1053" s="14">
        <f>計算!AF3237</f>
        <v/>
      </c>
      <c r="F1053" s="14">
        <f>計算!AG3238</f>
        <v/>
      </c>
      <c r="G1053" s="14">
        <f>計算!AG3239</f>
        <v/>
      </c>
      <c r="H1053" s="14">
        <f>G1053-F1053</f>
        <v/>
      </c>
    </row>
  </sheetData>
  <conditionalFormatting sqref="E3:E1053">
    <cfRule type="expression" priority="1" dxfId="2">
      <formula>E3&gt;D3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36"/>
  <sheetViews>
    <sheetView workbookViewId="0">
      <selection activeCell="A1" sqref="A1"/>
    </sheetView>
  </sheetViews>
  <sheetFormatPr baseColWidth="8" defaultRowHeight="15"/>
  <cols>
    <col width="140" customWidth="1" min="1" max="1"/>
  </cols>
  <sheetData>
    <row r="1">
      <c r="A1" s="1" t="inlineStr">
        <is>
          <t>使い方</t>
        </is>
      </c>
    </row>
    <row r="3">
      <c r="A3" t="inlineStr">
        <is>
          <t>1_いくら減るか の黄色いセルを埋める。B3に給与の年収、B4に社会保険料（源泉徴収票の額。空欄なら見積もり）、</t>
        </is>
      </c>
    </row>
    <row r="4">
      <c r="A4" t="inlineStr">
        <is>
          <t>B8〜B12に生命保険料控除証明書の「年間の申告額」を区分ごとに入れる。G17に1年に減る所得税と住民税の合計が出る。</t>
        </is>
      </c>
    </row>
    <row r="5">
      <c r="A5" t="inlineStr">
        <is>
          <t>所得税は年末調整か確定申告で、住民税は翌年6月からの税額で減る。</t>
        </is>
      </c>
    </row>
    <row r="6">
      <c r="A6" t="inlineStr"/>
    </row>
    <row r="7">
      <c r="A7" t="inlineStr">
        <is>
          <t>計算のしかた: 控除なしと控除ありで所得税と住民税を出し、差をとる。</t>
        </is>
      </c>
    </row>
    <row r="8">
      <c r="A8" t="inlineStr">
        <is>
          <t>所得税の控除（新契約）: 保険料2万円以下は全額、4万円以下は1/2＋1万円、8万円以下は1/4＋2万円、8万円超は4万円。</t>
        </is>
      </c>
    </row>
    <row r="9">
      <c r="A9" t="inlineStr">
        <is>
          <t>所得税の控除（旧契約）: 2.5万円以下は全額、5万円以下は1/2＋1.25万円、10万円以下は1/4＋2.5万円、10万円超は5万円。</t>
        </is>
      </c>
    </row>
    <row r="10">
      <c r="A10" t="inlineStr">
        <is>
          <t>23歳未満の扶養親族がいる場合の一般の新契約（2026・2027年分）: 3万円以下は全額、6万円以下は1/2＋1.5万円、</t>
        </is>
      </c>
    </row>
    <row r="11">
      <c r="A11" t="inlineStr">
        <is>
          <t>12万円以下は1/4＋3万円、12万円超は6万円。3区分の合計の上限12万円は変わらない。</t>
        </is>
      </c>
    </row>
    <row r="12">
      <c r="A12" t="inlineStr">
        <is>
          <t>住民税の控除（新契約）: 1.2万円以下は全額、3.2万円以下は1/2＋6,000円、5.6万円以下は1/4＋1.4万円、5.6万円超は2.8万円。</t>
        </is>
      </c>
    </row>
    <row r="13">
      <c r="A13" t="inlineStr">
        <is>
          <t>住民税の控除（旧契約）: 1.5万円以下は全額、4万円以下は1/2＋7,500円、7万円以下は1/4＋1.75万円、7万円超は3.5万円。合計の上限7万円。</t>
        </is>
      </c>
    </row>
    <row r="14">
      <c r="A14" t="inlineStr">
        <is>
          <t>新と旧の両方がある区分は、旧だけで計算した額と、新と旧の合計（所得税4万円、特例6万円、住民税2.8万円まで）の大きいほう。</t>
        </is>
      </c>
    </row>
    <row r="15">
      <c r="A15" t="inlineStr">
        <is>
          <t>控除額の1円未満は切り上げ（令和8年分 年末調整のしかた）。住民税の側も同じく切り上げた。</t>
        </is>
      </c>
    </row>
    <row r="16">
      <c r="A16" t="inlineStr"/>
    </row>
    <row r="17">
      <c r="A17" t="inlineStr">
        <is>
          <t>所得税は（課税所得×税率−控除額）×1.021を100円未満切り捨て。住民税の所得割は市町村民税6%と道府県民税4%から</t>
        </is>
      </c>
    </row>
    <row r="18">
      <c r="A18" t="inlineStr">
        <is>
          <t>調整控除（人的控除差5万円の5%）を引き、それぞれ100円未満を切り捨てる。給与所得45万円以下は所得割がかからないとした。</t>
        </is>
      </c>
    </row>
    <row r="19">
      <c r="A19" t="inlineStr"/>
    </row>
    <row r="20">
      <c r="A20" t="inlineStr">
        <is>
          <t>前提: 給与だけ、住民税の標準税率10%（指定都市の配分は入れていない）。扶養控除などは「他の所得控除」に入れる。</t>
        </is>
      </c>
    </row>
    <row r="21">
      <c r="A21" t="inlineStr">
        <is>
          <t>社会保険料の見積もり: 協会けんぽ東京支部（令和8年度）、賞与なしで毎月同じ給与。厚生年金9.15%、健康保険4.925%と</t>
        </is>
      </c>
    </row>
    <row r="22">
      <c r="A22" t="inlineStr">
        <is>
          <t>子ども・子育て支援金0.115%、雇用保険0.5%。標準報酬の等級の丸めは入れていない。</t>
        </is>
      </c>
    </row>
    <row r="23">
      <c r="A23" t="inlineStr">
        <is>
          <t>2027年分は2026年分と同じ給与所得控除と基礎控除で計算する。</t>
        </is>
      </c>
    </row>
    <row r="24">
      <c r="A24" t="inlineStr"/>
    </row>
    <row r="25">
      <c r="A25" t="inlineStr">
        <is>
          <t>対象外: 年収100万円未満、給与以外の所得、住宅ローン控除、ふるさと納税。扶養が多い人の住民税の非課税限度額。</t>
        </is>
      </c>
    </row>
    <row r="26">
      <c r="A26" t="inlineStr"/>
    </row>
    <row r="27">
      <c r="A27" t="inlineStr">
        <is>
          <t>出典（どれも2026年10月6日に確認）</t>
        </is>
      </c>
    </row>
    <row r="28">
      <c r="A28" t="inlineStr">
        <is>
          <t>国税庁 No.1140 生命保険料控除 https://www.nta.go.jp/taxes/shiraberu/taxanswer/shotoku/1140.htm</t>
        </is>
      </c>
    </row>
    <row r="29">
      <c r="A29" t="inlineStr">
        <is>
          <t>国税庁 令和8年分 年末調整のしかた https://www.nta.go.jp/publication/pamph/gensen/nencho2026/pdf/nencho_all.pdf</t>
        </is>
      </c>
    </row>
    <row r="30">
      <c r="A30" t="inlineStr">
        <is>
          <t>国税庁 令和８年４月 源泉所得税の改正のあらまし https://www.nta.go.jp/publication/pamph/gensen/2026kaisei.pdf</t>
        </is>
      </c>
    </row>
    <row r="31">
      <c r="A31" t="inlineStr">
        <is>
          <t>e-Gov法令検索 所得税法第76条 https://laws.e-gov.go.jp/law/340AC0000000033</t>
        </is>
      </c>
    </row>
    <row r="32">
      <c r="A32" t="inlineStr">
        <is>
          <t>e-Gov法令検索 租税特別措置法第41条の15の5 https://laws.e-gov.go.jp/law/332AC0000000026</t>
        </is>
      </c>
    </row>
    <row r="33">
      <c r="A33" t="inlineStr">
        <is>
          <t>e-Gov法令検索 地方税法第314条の2 https://laws.e-gov.go.jp/law/325AC0000000226</t>
        </is>
      </c>
    </row>
    <row r="34">
      <c r="A34" t="inlineStr"/>
    </row>
    <row r="35">
      <c r="A35" t="inlineStr">
        <is>
          <t>この表は目安を出すもの。所得税は源泉徴収票か確定申告の結果で、住民税は翌年度の決定通知書で確かめる。</t>
        </is>
      </c>
    </row>
    <row r="36">
      <c r="A36" t="inlineStr">
        <is>
          <t>特定の保険を勧めるものではない。保険料を増やしたときに税がいくら変わるかだけを数えている。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AH3239"/>
  <sheetViews>
    <sheetView workbookViewId="0">
      <pane xSplit="2" ySplit="2" topLeftCell="C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6" customWidth="1" min="1" max="1"/>
    <col width="11" customWidth="1" min="2" max="2"/>
    <col width="7" customWidth="1" min="3" max="3"/>
    <col width="9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0" customWidth="1" min="29" max="29"/>
    <col width="10" customWidth="1" min="30" max="30"/>
    <col width="10" customWidth="1" min="31" max="31"/>
    <col width="10" customWidth="1" min="32" max="32"/>
    <col width="10" customWidth="1" min="33" max="33"/>
    <col width="10" customWidth="1" min="34" max="34"/>
  </cols>
  <sheetData>
    <row r="1">
      <c r="A1" s="17" t="inlineStr">
        <is>
          <t>1行で1人分を計算する。3_早見表と4_1万円刻みはここを参照している。社会保険料は年収から見積もり（40歳未満）。保険料は1年に払った額（剰余金・割戻金を引いた後）</t>
        </is>
      </c>
    </row>
    <row r="2">
      <c r="A2" s="2" t="inlineStr">
        <is>
          <t>用途</t>
        </is>
      </c>
      <c r="B2" s="2" t="inlineStr">
        <is>
          <t>年収</t>
        </is>
      </c>
      <c r="C2" s="2" t="inlineStr">
        <is>
          <t>年分</t>
        </is>
      </c>
      <c r="D2" s="2" t="inlineStr">
        <is>
          <t>23歳未満の扶養親族</t>
        </is>
      </c>
      <c r="E2" s="2" t="inlineStr">
        <is>
          <t>一般 新契約</t>
        </is>
      </c>
      <c r="F2" s="2" t="inlineStr">
        <is>
          <t>一般 旧契約</t>
        </is>
      </c>
      <c r="G2" s="2" t="inlineStr">
        <is>
          <t>介護医療</t>
        </is>
      </c>
      <c r="H2" s="2" t="inlineStr">
        <is>
          <t>個人年金 新契約</t>
        </is>
      </c>
      <c r="I2" s="2" t="inlineStr">
        <is>
          <t>個人年金 旧契約</t>
        </is>
      </c>
      <c r="J2" s="2" t="inlineStr">
        <is>
          <t>社会保険料</t>
        </is>
      </c>
      <c r="K2" s="2" t="inlineStr">
        <is>
          <t>他の控除（所得税）</t>
        </is>
      </c>
      <c r="L2" s="2" t="inlineStr">
        <is>
          <t>他の控除（住民税）</t>
        </is>
      </c>
      <c r="M2" s="2" t="inlineStr">
        <is>
          <t>給与所得</t>
        </is>
      </c>
      <c r="N2" s="2" t="inlineStr">
        <is>
          <t>基礎控除（所得税）</t>
        </is>
      </c>
      <c r="O2" s="2" t="inlineStr">
        <is>
          <t>所得税 一般の控除</t>
        </is>
      </c>
      <c r="P2" s="2" t="inlineStr">
        <is>
          <t>所得税 介護医療の控除</t>
        </is>
      </c>
      <c r="Q2" s="2" t="inlineStr">
        <is>
          <t>所得税 個人年金の控除</t>
        </is>
      </c>
      <c r="R2" s="2" t="inlineStr">
        <is>
          <t>所得税の控除 合計</t>
        </is>
      </c>
      <c r="S2" s="2" t="inlineStr">
        <is>
          <t>住民税 一般の控除</t>
        </is>
      </c>
      <c r="T2" s="2" t="inlineStr">
        <is>
          <t>住民税 介護医療の控除</t>
        </is>
      </c>
      <c r="U2" s="2" t="inlineStr">
        <is>
          <t>住民税 個人年金の控除</t>
        </is>
      </c>
      <c r="V2" s="2" t="inlineStr">
        <is>
          <t>住民税の控除 合計</t>
        </is>
      </c>
      <c r="W2" s="2" t="inlineStr">
        <is>
          <t>所得税の課税所得 控除なし</t>
        </is>
      </c>
      <c r="X2" s="2" t="inlineStr">
        <is>
          <t>所得税の課税所得 控除あり</t>
        </is>
      </c>
      <c r="Y2" s="2" t="inlineStr">
        <is>
          <t>所得税 控除なし</t>
        </is>
      </c>
      <c r="Z2" s="2" t="inlineStr">
        <is>
          <t>所得税 控除あり</t>
        </is>
      </c>
      <c r="AA2" s="2" t="inlineStr">
        <is>
          <t>住民税の課税所得 控除なし</t>
        </is>
      </c>
      <c r="AB2" s="2" t="inlineStr">
        <is>
          <t>住民税の課税所得 控除あり</t>
        </is>
      </c>
      <c r="AC2" s="2" t="inlineStr">
        <is>
          <t>住民税所得割 控除なし</t>
        </is>
      </c>
      <c r="AD2" s="2" t="inlineStr">
        <is>
          <t>住民税所得割 控除あり</t>
        </is>
      </c>
      <c r="AE2" s="2" t="inlineStr">
        <is>
          <t>減る所得税</t>
        </is>
      </c>
      <c r="AF2" s="2" t="inlineStr">
        <is>
          <t>減る住民税</t>
        </is>
      </c>
      <c r="AG2" s="2" t="inlineStr">
        <is>
          <t>減る税の合計</t>
        </is>
      </c>
      <c r="AH2" s="2" t="inlineStr">
        <is>
          <t>控除なしの所得税率</t>
        </is>
      </c>
    </row>
    <row r="3">
      <c r="A3" t="inlineStr">
        <is>
          <t>早見表 一般8万円</t>
        </is>
      </c>
      <c r="B3" s="18">
        <f>'3_早見表'!$A$3</f>
        <v/>
      </c>
      <c r="C3" s="19" t="n">
        <v>2026</v>
      </c>
      <c r="D3" t="inlineStr">
        <is>
          <t>いいえ</t>
        </is>
      </c>
      <c r="E3" s="18" t="n">
        <v>80000</v>
      </c>
      <c r="F3" s="18" t="n">
        <v>0</v>
      </c>
      <c r="G3" s="18" t="n">
        <v>0</v>
      </c>
      <c r="H3" s="18" t="n">
        <v>0</v>
      </c>
      <c r="I3" s="18" t="n">
        <v>0</v>
      </c>
      <c r="J3" s="18">
        <f>ROUND(MIN(B3/12,650000)*12*0.0915+MIN(B3/12,1390000)*12*(0.0504+0)+B3*0.005,0)</f>
        <v/>
      </c>
      <c r="K3" s="18" t="n">
        <v>0</v>
      </c>
      <c r="L3" s="18" t="n">
        <v>0</v>
      </c>
      <c r="M3" s="18">
        <f>ROUND(IF(C3&gt;=2026,IF(B3&lt;741000,0,IF(B3&lt;2191000,B3-740000,IF(B3&lt;2193000,1451000,IF(B3&lt;2196000,1453000,IF(B3&lt;2200000,1456000,IF(B3&lt;3600000,ROUNDDOWN(B3/4,-3)*2.8-80000,IF(B3&lt;6600000,ROUNDDOWN(B3/4,-3)*3.2-440000,IF(B3&lt;8500000,ROUNDDOWN(B3*0.9,0)-1100000,B3-1950000)))))))),IF(B3&lt;651000,0,IF(B3&lt;1900000,B3-650000,IF(B3&lt;3600000,ROUNDDOWN(B3/4,-3)*2.8-80000,IF(B3&lt;6600000,ROUNDDOWN(B3/4,-3)*3.2-440000,IF(B3&lt;8500000,ROUNDDOWN(B3*0.9,0)-1100000,B3-1950000)))))),0)</f>
        <v/>
      </c>
      <c r="N3" s="18">
        <f>IF(M3&gt;23500000,NA(),IF(C3&gt;=2026,IF(M3&lt;=4890000,1040000,IF(M3&lt;=6550000,670000,620000)),IF(M3&lt;=1320000,950000,IF(M3&lt;=3360000,880000,IF(M3&lt;=4890000,680000,IF(M3&lt;=6550000,630000,580000))))))</f>
        <v/>
      </c>
      <c r="O3" s="18">
        <f>IF(F3&lt;=0,IF(AND(D3="はい",C3&gt;=2026,C3&lt;=2027),IF(E3&lt;=0,0,IF(E3&lt;=30000,E3,IF(E3&lt;=60000,ROUNDUP(E3/2,0)+15000,IF(E3&lt;=120000,ROUNDUP(E3/4,0)+30000,60000)))),IF(E3&lt;=0,0,IF(E3&lt;=20000,E3,IF(E3&lt;=40000,ROUNDUP(E3/2,0)+10000,IF(E3&lt;=80000,ROUNDUP(E3/4,0)+20000,40000))))),IF(E3&lt;=0,IF(F3&lt;=0,0,IF(F3&lt;=25000,F3,IF(F3&lt;=50000,ROUNDUP(F3/2,0)+12500,IF(F3&lt;=100000,ROUNDUP(F3/4,0)+25000,50000)))),MAX(IF(F3&lt;=0,0,IF(F3&lt;=25000,F3,IF(F3&lt;=50000,ROUNDUP(F3/2,0)+12500,IF(F3&lt;=100000,ROUNDUP(F3/4,0)+25000,50000)))),MIN(IF(AND(D3="はい",C3&gt;=2026,C3&lt;=2027),IF(E3&lt;=0,0,IF(E3&lt;=30000,E3,IF(E3&lt;=60000,ROUNDUP(E3/2,0)+15000,IF(E3&lt;=120000,ROUNDUP(E3/4,0)+30000,60000)))),IF(E3&lt;=0,0,IF(E3&lt;=20000,E3,IF(E3&lt;=40000,ROUNDUP(E3/2,0)+10000,IF(E3&lt;=80000,ROUNDUP(E3/4,0)+20000,40000)))))+IF(F3&lt;=0,0,IF(F3&lt;=25000,F3,IF(F3&lt;=50000,ROUNDUP(F3/2,0)+12500,IF(F3&lt;=100000,ROUNDUP(F3/4,0)+25000,50000)))),IF(AND(D3="はい",C3&gt;=2026,C3&lt;=2027),60000,40000)))))</f>
        <v/>
      </c>
      <c r="P3" s="18">
        <f>IF(G3&lt;=0,0,IF(G3&lt;=20000,G3,IF(G3&lt;=40000,ROUNDUP(G3/2,0)+10000,IF(G3&lt;=80000,ROUNDUP(G3/4,0)+20000,40000))))</f>
        <v/>
      </c>
      <c r="Q3" s="18">
        <f>IF(I3&lt;=0,IF(H3&lt;=0,0,IF(H3&lt;=20000,H3,IF(H3&lt;=40000,ROUNDUP(H3/2,0)+10000,IF(H3&lt;=80000,ROUNDUP(H3/4,0)+20000,40000)))),IF(H3&lt;=0,IF(I3&lt;=0,0,IF(I3&lt;=25000,I3,IF(I3&lt;=50000,ROUNDUP(I3/2,0)+12500,IF(I3&lt;=100000,ROUNDUP(I3/4,0)+25000,50000)))),MAX(IF(I3&lt;=0,0,IF(I3&lt;=25000,I3,IF(I3&lt;=50000,ROUNDUP(I3/2,0)+12500,IF(I3&lt;=100000,ROUNDUP(I3/4,0)+25000,50000)))),MIN(IF(H3&lt;=0,0,IF(H3&lt;=20000,H3,IF(H3&lt;=40000,ROUNDUP(H3/2,0)+10000,IF(H3&lt;=80000,ROUNDUP(H3/4,0)+20000,40000))))+IF(I3&lt;=0,0,IF(I3&lt;=25000,I3,IF(I3&lt;=50000,ROUNDUP(I3/2,0)+12500,IF(I3&lt;=100000,ROUNDUP(I3/4,0)+25000,50000)))),40000))))</f>
        <v/>
      </c>
      <c r="R3" s="18">
        <f>MIN(120000,O3+P3+Q3)</f>
        <v/>
      </c>
      <c r="S3" s="18">
        <f>IF(F3&lt;=0,IF(E3&lt;=0,0,IF(E3&lt;=12000,E3,IF(E3&lt;=32000,ROUNDUP(E3/2,0)+6000,IF(E3&lt;=56000,ROUNDUP(E3/4,0)+14000,28000)))),IF(E3&lt;=0,IF(F3&lt;=0,0,IF(F3&lt;=15000,F3,IF(F3&lt;=40000,ROUNDUP(F3/2,0)+7500,IF(F3&lt;=70000,ROUNDUP(F3/4,0)+17500,35000)))),MAX(IF(F3&lt;=0,0,IF(F3&lt;=15000,F3,IF(F3&lt;=40000,ROUNDUP(F3/2,0)+7500,IF(F3&lt;=70000,ROUNDUP(F3/4,0)+17500,35000)))),MIN(IF(E3&lt;=0,0,IF(E3&lt;=12000,E3,IF(E3&lt;=32000,ROUNDUP(E3/2,0)+6000,IF(E3&lt;=56000,ROUNDUP(E3/4,0)+14000,28000))))+IF(F3&lt;=0,0,IF(F3&lt;=15000,F3,IF(F3&lt;=40000,ROUNDUP(F3/2,0)+7500,IF(F3&lt;=70000,ROUNDUP(F3/4,0)+17500,35000)))),28000))))</f>
        <v/>
      </c>
      <c r="T3" s="18">
        <f>IF(G3&lt;=0,0,IF(G3&lt;=12000,G3,IF(G3&lt;=32000,ROUNDUP(G3/2,0)+6000,IF(G3&lt;=56000,ROUNDUP(G3/4,0)+14000,28000))))</f>
        <v/>
      </c>
      <c r="U3" s="18">
        <f>IF(I3&lt;=0,IF(H3&lt;=0,0,IF(H3&lt;=12000,H3,IF(H3&lt;=32000,ROUNDUP(H3/2,0)+6000,IF(H3&lt;=56000,ROUNDUP(H3/4,0)+14000,28000)))),IF(H3&lt;=0,IF(I3&lt;=0,0,IF(I3&lt;=15000,I3,IF(I3&lt;=40000,ROUNDUP(I3/2,0)+7500,IF(I3&lt;=70000,ROUNDUP(I3/4,0)+17500,35000)))),MAX(IF(I3&lt;=0,0,IF(I3&lt;=15000,I3,IF(I3&lt;=40000,ROUNDUP(I3/2,0)+7500,IF(I3&lt;=70000,ROUNDUP(I3/4,0)+17500,35000)))),MIN(IF(H3&lt;=0,0,IF(H3&lt;=12000,H3,IF(H3&lt;=32000,ROUNDUP(H3/2,0)+6000,IF(H3&lt;=56000,ROUNDUP(H3/4,0)+14000,28000))))+IF(I3&lt;=0,0,IF(I3&lt;=15000,I3,IF(I3&lt;=40000,ROUNDUP(I3/2,0)+7500,IF(I3&lt;=70000,ROUNDUP(I3/4,0)+17500,35000)))),28000))))</f>
        <v/>
      </c>
      <c r="V3" s="18">
        <f>MIN(70000,S3+T3+U3)</f>
        <v/>
      </c>
      <c r="W3" s="18">
        <f>MAX(0,ROUNDDOWN(M3-J3-N3-K3-0,-3))</f>
        <v/>
      </c>
      <c r="X3" s="18">
        <f>MAX(0,ROUNDDOWN(M3-J3-N3-K3-R3,-3))</f>
        <v/>
      </c>
      <c r="Y3" s="18">
        <f>IF(W3&lt;=0,0,ROUNDDOWN((W3*LOOKUP(W3,{0,1950001,3300001,6950001,9000001,18000001,40000001},{0.05,0.1,0.2,0.23,0.33,0.4,0.45})-LOOKUP(W3,{0,1950001,3300001,6950001,9000001,18000001,40000001},{0,97500,427500,636000,1536000,2796000,4796000}))*1.021,-2))</f>
        <v/>
      </c>
      <c r="Z3" s="18">
        <f>IF(X3&lt;=0,0,ROUNDDOWN((X3*LOOKUP(X3,{0,1950001,3300001,6950001,9000001,18000001,40000001},{0.05,0.1,0.2,0.23,0.33,0.4,0.45})-LOOKUP(X3,{0,1950001,3300001,6950001,9000001,18000001,40000001},{0,97500,427500,636000,1536000,2796000,4796000}))*1.021,-2))</f>
        <v/>
      </c>
      <c r="AA3" s="18">
        <f>MAX(0,ROUNDDOWN(M3-J3-430000-L3-0,-3))</f>
        <v/>
      </c>
      <c r="AB3" s="18">
        <f>MAX(0,ROUNDDOWN(M3-J3-430000-L3-V3,-3))</f>
        <v/>
      </c>
      <c r="AC3" s="18">
        <f>IF(M3&lt;=450000,0,MAX(0,ROUNDDOWN(AA3*0.06-MIN(50000,AA3)*0.03,-2))+MAX(0,ROUNDDOWN(AA3*0.04-MIN(50000,AA3)*0.02,-2)))</f>
        <v/>
      </c>
      <c r="AD3" s="18">
        <f>IF(M3&lt;=450000,0,MAX(0,ROUNDDOWN(AB3*0.06-MIN(50000,AB3)*0.03,-2))+MAX(0,ROUNDDOWN(AB3*0.04-MIN(50000,AB3)*0.02,-2)))</f>
        <v/>
      </c>
      <c r="AE3" s="18">
        <f>Y3-Z3</f>
        <v/>
      </c>
      <c r="AF3" s="18">
        <f>AC3-AD3</f>
        <v/>
      </c>
      <c r="AG3" s="18">
        <f>AE3+AF3</f>
        <v/>
      </c>
      <c r="AH3" s="20">
        <f>IF(W3&lt;=0,0,LOOKUP(W3,{0,1950001,3300001,6950001,9000001,18000001,40000001},{0.05,0.1,0.2,0.23,0.33,0.4,0.45}))</f>
        <v/>
      </c>
    </row>
    <row r="4">
      <c r="A4" t="inlineStr">
        <is>
          <t>早見表 一般と介護医療8万円ずつ</t>
        </is>
      </c>
      <c r="B4" s="18">
        <f>'3_早見表'!$A$3</f>
        <v/>
      </c>
      <c r="C4" s="19" t="n">
        <v>2026</v>
      </c>
      <c r="D4" t="inlineStr">
        <is>
          <t>いいえ</t>
        </is>
      </c>
      <c r="E4" s="18" t="n">
        <v>80000</v>
      </c>
      <c r="F4" s="18" t="n">
        <v>0</v>
      </c>
      <c r="G4" s="18" t="n">
        <v>80000</v>
      </c>
      <c r="H4" s="18" t="n">
        <v>0</v>
      </c>
      <c r="I4" s="18" t="n">
        <v>0</v>
      </c>
      <c r="J4" s="18">
        <f>ROUND(MIN(B4/12,650000)*12*0.0915+MIN(B4/12,1390000)*12*(0.0504+0)+B4*0.005,0)</f>
        <v/>
      </c>
      <c r="K4" s="18" t="n">
        <v>0</v>
      </c>
      <c r="L4" s="18" t="n">
        <v>0</v>
      </c>
      <c r="M4" s="18">
        <f>ROUND(IF(C4&gt;=2026,IF(B4&lt;741000,0,IF(B4&lt;2191000,B4-740000,IF(B4&lt;2193000,1451000,IF(B4&lt;2196000,1453000,IF(B4&lt;2200000,1456000,IF(B4&lt;3600000,ROUNDDOWN(B4/4,-3)*2.8-80000,IF(B4&lt;6600000,ROUNDDOWN(B4/4,-3)*3.2-440000,IF(B4&lt;8500000,ROUNDDOWN(B4*0.9,0)-1100000,B4-1950000)))))))),IF(B4&lt;651000,0,IF(B4&lt;1900000,B4-650000,IF(B4&lt;3600000,ROUNDDOWN(B4/4,-3)*2.8-80000,IF(B4&lt;6600000,ROUNDDOWN(B4/4,-3)*3.2-440000,IF(B4&lt;8500000,ROUNDDOWN(B4*0.9,0)-1100000,B4-1950000)))))),0)</f>
        <v/>
      </c>
      <c r="N4" s="18">
        <f>IF(M4&gt;23500000,NA(),IF(C4&gt;=2026,IF(M4&lt;=4890000,1040000,IF(M4&lt;=6550000,670000,620000)),IF(M4&lt;=1320000,950000,IF(M4&lt;=3360000,880000,IF(M4&lt;=4890000,680000,IF(M4&lt;=6550000,630000,580000))))))</f>
        <v/>
      </c>
      <c r="O4" s="18">
        <f>IF(F4&lt;=0,IF(AND(D4="はい",C4&gt;=2026,C4&lt;=2027),IF(E4&lt;=0,0,IF(E4&lt;=30000,E4,IF(E4&lt;=60000,ROUNDUP(E4/2,0)+15000,IF(E4&lt;=120000,ROUNDUP(E4/4,0)+30000,60000)))),IF(E4&lt;=0,0,IF(E4&lt;=20000,E4,IF(E4&lt;=40000,ROUNDUP(E4/2,0)+10000,IF(E4&lt;=80000,ROUNDUP(E4/4,0)+20000,40000))))),IF(E4&lt;=0,IF(F4&lt;=0,0,IF(F4&lt;=25000,F4,IF(F4&lt;=50000,ROUNDUP(F4/2,0)+12500,IF(F4&lt;=100000,ROUNDUP(F4/4,0)+25000,50000)))),MAX(IF(F4&lt;=0,0,IF(F4&lt;=25000,F4,IF(F4&lt;=50000,ROUNDUP(F4/2,0)+12500,IF(F4&lt;=100000,ROUNDUP(F4/4,0)+25000,50000)))),MIN(IF(AND(D4="はい",C4&gt;=2026,C4&lt;=2027),IF(E4&lt;=0,0,IF(E4&lt;=30000,E4,IF(E4&lt;=60000,ROUNDUP(E4/2,0)+15000,IF(E4&lt;=120000,ROUNDUP(E4/4,0)+30000,60000)))),IF(E4&lt;=0,0,IF(E4&lt;=20000,E4,IF(E4&lt;=40000,ROUNDUP(E4/2,0)+10000,IF(E4&lt;=80000,ROUNDUP(E4/4,0)+20000,40000)))))+IF(F4&lt;=0,0,IF(F4&lt;=25000,F4,IF(F4&lt;=50000,ROUNDUP(F4/2,0)+12500,IF(F4&lt;=100000,ROUNDUP(F4/4,0)+25000,50000)))),IF(AND(D4="はい",C4&gt;=2026,C4&lt;=2027),60000,40000)))))</f>
        <v/>
      </c>
      <c r="P4" s="18">
        <f>IF(G4&lt;=0,0,IF(G4&lt;=20000,G4,IF(G4&lt;=40000,ROUNDUP(G4/2,0)+10000,IF(G4&lt;=80000,ROUNDUP(G4/4,0)+20000,40000))))</f>
        <v/>
      </c>
      <c r="Q4" s="18">
        <f>IF(I4&lt;=0,IF(H4&lt;=0,0,IF(H4&lt;=20000,H4,IF(H4&lt;=40000,ROUNDUP(H4/2,0)+10000,IF(H4&lt;=80000,ROUNDUP(H4/4,0)+20000,40000)))),IF(H4&lt;=0,IF(I4&lt;=0,0,IF(I4&lt;=25000,I4,IF(I4&lt;=50000,ROUNDUP(I4/2,0)+12500,IF(I4&lt;=100000,ROUNDUP(I4/4,0)+25000,50000)))),MAX(IF(I4&lt;=0,0,IF(I4&lt;=25000,I4,IF(I4&lt;=50000,ROUNDUP(I4/2,0)+12500,IF(I4&lt;=100000,ROUNDUP(I4/4,0)+25000,50000)))),MIN(IF(H4&lt;=0,0,IF(H4&lt;=20000,H4,IF(H4&lt;=40000,ROUNDUP(H4/2,0)+10000,IF(H4&lt;=80000,ROUNDUP(H4/4,0)+20000,40000))))+IF(I4&lt;=0,0,IF(I4&lt;=25000,I4,IF(I4&lt;=50000,ROUNDUP(I4/2,0)+12500,IF(I4&lt;=100000,ROUNDUP(I4/4,0)+25000,50000)))),40000))))</f>
        <v/>
      </c>
      <c r="R4" s="18">
        <f>MIN(120000,O4+P4+Q4)</f>
        <v/>
      </c>
      <c r="S4" s="18">
        <f>IF(F4&lt;=0,IF(E4&lt;=0,0,IF(E4&lt;=12000,E4,IF(E4&lt;=32000,ROUNDUP(E4/2,0)+6000,IF(E4&lt;=56000,ROUNDUP(E4/4,0)+14000,28000)))),IF(E4&lt;=0,IF(F4&lt;=0,0,IF(F4&lt;=15000,F4,IF(F4&lt;=40000,ROUNDUP(F4/2,0)+7500,IF(F4&lt;=70000,ROUNDUP(F4/4,0)+17500,35000)))),MAX(IF(F4&lt;=0,0,IF(F4&lt;=15000,F4,IF(F4&lt;=40000,ROUNDUP(F4/2,0)+7500,IF(F4&lt;=70000,ROUNDUP(F4/4,0)+17500,35000)))),MIN(IF(E4&lt;=0,0,IF(E4&lt;=12000,E4,IF(E4&lt;=32000,ROUNDUP(E4/2,0)+6000,IF(E4&lt;=56000,ROUNDUP(E4/4,0)+14000,28000))))+IF(F4&lt;=0,0,IF(F4&lt;=15000,F4,IF(F4&lt;=40000,ROUNDUP(F4/2,0)+7500,IF(F4&lt;=70000,ROUNDUP(F4/4,0)+17500,35000)))),28000))))</f>
        <v/>
      </c>
      <c r="T4" s="18">
        <f>IF(G4&lt;=0,0,IF(G4&lt;=12000,G4,IF(G4&lt;=32000,ROUNDUP(G4/2,0)+6000,IF(G4&lt;=56000,ROUNDUP(G4/4,0)+14000,28000))))</f>
        <v/>
      </c>
      <c r="U4" s="18">
        <f>IF(I4&lt;=0,IF(H4&lt;=0,0,IF(H4&lt;=12000,H4,IF(H4&lt;=32000,ROUNDUP(H4/2,0)+6000,IF(H4&lt;=56000,ROUNDUP(H4/4,0)+14000,28000)))),IF(H4&lt;=0,IF(I4&lt;=0,0,IF(I4&lt;=15000,I4,IF(I4&lt;=40000,ROUNDUP(I4/2,0)+7500,IF(I4&lt;=70000,ROUNDUP(I4/4,0)+17500,35000)))),MAX(IF(I4&lt;=0,0,IF(I4&lt;=15000,I4,IF(I4&lt;=40000,ROUNDUP(I4/2,0)+7500,IF(I4&lt;=70000,ROUNDUP(I4/4,0)+17500,35000)))),MIN(IF(H4&lt;=0,0,IF(H4&lt;=12000,H4,IF(H4&lt;=32000,ROUNDUP(H4/2,0)+6000,IF(H4&lt;=56000,ROUNDUP(H4/4,0)+14000,28000))))+IF(I4&lt;=0,0,IF(I4&lt;=15000,I4,IF(I4&lt;=40000,ROUNDUP(I4/2,0)+7500,IF(I4&lt;=70000,ROUNDUP(I4/4,0)+17500,35000)))),28000))))</f>
        <v/>
      </c>
      <c r="V4" s="18">
        <f>MIN(70000,S4+T4+U4)</f>
        <v/>
      </c>
      <c r="W4" s="18">
        <f>MAX(0,ROUNDDOWN(M4-J4-N4-K4-0,-3))</f>
        <v/>
      </c>
      <c r="X4" s="18">
        <f>MAX(0,ROUNDDOWN(M4-J4-N4-K4-R4,-3))</f>
        <v/>
      </c>
      <c r="Y4" s="18">
        <f>IF(W4&lt;=0,0,ROUNDDOWN((W4*LOOKUP(W4,{0,1950001,3300001,6950001,9000001,18000001,40000001},{0.05,0.1,0.2,0.23,0.33,0.4,0.45})-LOOKUP(W4,{0,1950001,3300001,6950001,9000001,18000001,40000001},{0,97500,427500,636000,1536000,2796000,4796000}))*1.021,-2))</f>
        <v/>
      </c>
      <c r="Z4" s="18">
        <f>IF(X4&lt;=0,0,ROUNDDOWN((X4*LOOKUP(X4,{0,1950001,3300001,6950001,9000001,18000001,40000001},{0.05,0.1,0.2,0.23,0.33,0.4,0.45})-LOOKUP(X4,{0,1950001,3300001,6950001,9000001,18000001,40000001},{0,97500,427500,636000,1536000,2796000,4796000}))*1.021,-2))</f>
        <v/>
      </c>
      <c r="AA4" s="18">
        <f>MAX(0,ROUNDDOWN(M4-J4-430000-L4-0,-3))</f>
        <v/>
      </c>
      <c r="AB4" s="18">
        <f>MAX(0,ROUNDDOWN(M4-J4-430000-L4-V4,-3))</f>
        <v/>
      </c>
      <c r="AC4" s="18">
        <f>IF(M4&lt;=450000,0,MAX(0,ROUNDDOWN(AA4*0.06-MIN(50000,AA4)*0.03,-2))+MAX(0,ROUNDDOWN(AA4*0.04-MIN(50000,AA4)*0.02,-2)))</f>
        <v/>
      </c>
      <c r="AD4" s="18">
        <f>IF(M4&lt;=450000,0,MAX(0,ROUNDDOWN(AB4*0.06-MIN(50000,AB4)*0.03,-2))+MAX(0,ROUNDDOWN(AB4*0.04-MIN(50000,AB4)*0.02,-2)))</f>
        <v/>
      </c>
      <c r="AE4" s="18">
        <f>Y4-Z4</f>
        <v/>
      </c>
      <c r="AF4" s="18">
        <f>AC4-AD4</f>
        <v/>
      </c>
      <c r="AG4" s="18">
        <f>AE4+AF4</f>
        <v/>
      </c>
      <c r="AH4" s="20">
        <f>IF(W4&lt;=0,0,LOOKUP(W4,{0,1950001,3300001,6950001,9000001,18000001,40000001},{0.05,0.1,0.2,0.23,0.33,0.4,0.45}))</f>
        <v/>
      </c>
    </row>
    <row r="5">
      <c r="A5" t="inlineStr">
        <is>
          <t>早見表 3区分8万円ずつ（年24万円）</t>
        </is>
      </c>
      <c r="B5" s="18">
        <f>'3_早見表'!$A$3</f>
        <v/>
      </c>
      <c r="C5" s="19" t="n">
        <v>2026</v>
      </c>
      <c r="D5" t="inlineStr">
        <is>
          <t>いいえ</t>
        </is>
      </c>
      <c r="E5" s="18" t="n">
        <v>80000</v>
      </c>
      <c r="F5" s="18" t="n">
        <v>0</v>
      </c>
      <c r="G5" s="18" t="n">
        <v>80000</v>
      </c>
      <c r="H5" s="18" t="n">
        <v>80000</v>
      </c>
      <c r="I5" s="18" t="n">
        <v>0</v>
      </c>
      <c r="J5" s="18">
        <f>ROUND(MIN(B5/12,650000)*12*0.0915+MIN(B5/12,1390000)*12*(0.0504+0)+B5*0.005,0)</f>
        <v/>
      </c>
      <c r="K5" s="18" t="n">
        <v>0</v>
      </c>
      <c r="L5" s="18" t="n">
        <v>0</v>
      </c>
      <c r="M5" s="18">
        <f>ROUND(IF(C5&gt;=2026,IF(B5&lt;741000,0,IF(B5&lt;2191000,B5-740000,IF(B5&lt;2193000,1451000,IF(B5&lt;2196000,1453000,IF(B5&lt;2200000,1456000,IF(B5&lt;3600000,ROUNDDOWN(B5/4,-3)*2.8-80000,IF(B5&lt;6600000,ROUNDDOWN(B5/4,-3)*3.2-440000,IF(B5&lt;8500000,ROUNDDOWN(B5*0.9,0)-1100000,B5-1950000)))))))),IF(B5&lt;651000,0,IF(B5&lt;1900000,B5-650000,IF(B5&lt;3600000,ROUNDDOWN(B5/4,-3)*2.8-80000,IF(B5&lt;6600000,ROUNDDOWN(B5/4,-3)*3.2-440000,IF(B5&lt;8500000,ROUNDDOWN(B5*0.9,0)-1100000,B5-1950000)))))),0)</f>
        <v/>
      </c>
      <c r="N5" s="18">
        <f>IF(M5&gt;23500000,NA(),IF(C5&gt;=2026,IF(M5&lt;=4890000,1040000,IF(M5&lt;=6550000,670000,620000)),IF(M5&lt;=1320000,950000,IF(M5&lt;=3360000,880000,IF(M5&lt;=4890000,680000,IF(M5&lt;=6550000,630000,580000))))))</f>
        <v/>
      </c>
      <c r="O5" s="18">
        <f>IF(F5&lt;=0,IF(AND(D5="はい",C5&gt;=2026,C5&lt;=2027),IF(E5&lt;=0,0,IF(E5&lt;=30000,E5,IF(E5&lt;=60000,ROUNDUP(E5/2,0)+15000,IF(E5&lt;=120000,ROUNDUP(E5/4,0)+30000,60000)))),IF(E5&lt;=0,0,IF(E5&lt;=20000,E5,IF(E5&lt;=40000,ROUNDUP(E5/2,0)+10000,IF(E5&lt;=80000,ROUNDUP(E5/4,0)+20000,40000))))),IF(E5&lt;=0,IF(F5&lt;=0,0,IF(F5&lt;=25000,F5,IF(F5&lt;=50000,ROUNDUP(F5/2,0)+12500,IF(F5&lt;=100000,ROUNDUP(F5/4,0)+25000,50000)))),MAX(IF(F5&lt;=0,0,IF(F5&lt;=25000,F5,IF(F5&lt;=50000,ROUNDUP(F5/2,0)+12500,IF(F5&lt;=100000,ROUNDUP(F5/4,0)+25000,50000)))),MIN(IF(AND(D5="はい",C5&gt;=2026,C5&lt;=2027),IF(E5&lt;=0,0,IF(E5&lt;=30000,E5,IF(E5&lt;=60000,ROUNDUP(E5/2,0)+15000,IF(E5&lt;=120000,ROUNDUP(E5/4,0)+30000,60000)))),IF(E5&lt;=0,0,IF(E5&lt;=20000,E5,IF(E5&lt;=40000,ROUNDUP(E5/2,0)+10000,IF(E5&lt;=80000,ROUNDUP(E5/4,0)+20000,40000)))))+IF(F5&lt;=0,0,IF(F5&lt;=25000,F5,IF(F5&lt;=50000,ROUNDUP(F5/2,0)+12500,IF(F5&lt;=100000,ROUNDUP(F5/4,0)+25000,50000)))),IF(AND(D5="はい",C5&gt;=2026,C5&lt;=2027),60000,40000)))))</f>
        <v/>
      </c>
      <c r="P5" s="18">
        <f>IF(G5&lt;=0,0,IF(G5&lt;=20000,G5,IF(G5&lt;=40000,ROUNDUP(G5/2,0)+10000,IF(G5&lt;=80000,ROUNDUP(G5/4,0)+20000,40000))))</f>
        <v/>
      </c>
      <c r="Q5" s="18">
        <f>IF(I5&lt;=0,IF(H5&lt;=0,0,IF(H5&lt;=20000,H5,IF(H5&lt;=40000,ROUNDUP(H5/2,0)+10000,IF(H5&lt;=80000,ROUNDUP(H5/4,0)+20000,40000)))),IF(H5&lt;=0,IF(I5&lt;=0,0,IF(I5&lt;=25000,I5,IF(I5&lt;=50000,ROUNDUP(I5/2,0)+12500,IF(I5&lt;=100000,ROUNDUP(I5/4,0)+25000,50000)))),MAX(IF(I5&lt;=0,0,IF(I5&lt;=25000,I5,IF(I5&lt;=50000,ROUNDUP(I5/2,0)+12500,IF(I5&lt;=100000,ROUNDUP(I5/4,0)+25000,50000)))),MIN(IF(H5&lt;=0,0,IF(H5&lt;=20000,H5,IF(H5&lt;=40000,ROUNDUP(H5/2,0)+10000,IF(H5&lt;=80000,ROUNDUP(H5/4,0)+20000,40000))))+IF(I5&lt;=0,0,IF(I5&lt;=25000,I5,IF(I5&lt;=50000,ROUNDUP(I5/2,0)+12500,IF(I5&lt;=100000,ROUNDUP(I5/4,0)+25000,50000)))),40000))))</f>
        <v/>
      </c>
      <c r="R5" s="18">
        <f>MIN(120000,O5+P5+Q5)</f>
        <v/>
      </c>
      <c r="S5" s="18">
        <f>IF(F5&lt;=0,IF(E5&lt;=0,0,IF(E5&lt;=12000,E5,IF(E5&lt;=32000,ROUNDUP(E5/2,0)+6000,IF(E5&lt;=56000,ROUNDUP(E5/4,0)+14000,28000)))),IF(E5&lt;=0,IF(F5&lt;=0,0,IF(F5&lt;=15000,F5,IF(F5&lt;=40000,ROUNDUP(F5/2,0)+7500,IF(F5&lt;=70000,ROUNDUP(F5/4,0)+17500,35000)))),MAX(IF(F5&lt;=0,0,IF(F5&lt;=15000,F5,IF(F5&lt;=40000,ROUNDUP(F5/2,0)+7500,IF(F5&lt;=70000,ROUNDUP(F5/4,0)+17500,35000)))),MIN(IF(E5&lt;=0,0,IF(E5&lt;=12000,E5,IF(E5&lt;=32000,ROUNDUP(E5/2,0)+6000,IF(E5&lt;=56000,ROUNDUP(E5/4,0)+14000,28000))))+IF(F5&lt;=0,0,IF(F5&lt;=15000,F5,IF(F5&lt;=40000,ROUNDUP(F5/2,0)+7500,IF(F5&lt;=70000,ROUNDUP(F5/4,0)+17500,35000)))),28000))))</f>
        <v/>
      </c>
      <c r="T5" s="18">
        <f>IF(G5&lt;=0,0,IF(G5&lt;=12000,G5,IF(G5&lt;=32000,ROUNDUP(G5/2,0)+6000,IF(G5&lt;=56000,ROUNDUP(G5/4,0)+14000,28000))))</f>
        <v/>
      </c>
      <c r="U5" s="18">
        <f>IF(I5&lt;=0,IF(H5&lt;=0,0,IF(H5&lt;=12000,H5,IF(H5&lt;=32000,ROUNDUP(H5/2,0)+6000,IF(H5&lt;=56000,ROUNDUP(H5/4,0)+14000,28000)))),IF(H5&lt;=0,IF(I5&lt;=0,0,IF(I5&lt;=15000,I5,IF(I5&lt;=40000,ROUNDUP(I5/2,0)+7500,IF(I5&lt;=70000,ROUNDUP(I5/4,0)+17500,35000)))),MAX(IF(I5&lt;=0,0,IF(I5&lt;=15000,I5,IF(I5&lt;=40000,ROUNDUP(I5/2,0)+7500,IF(I5&lt;=70000,ROUNDUP(I5/4,0)+17500,35000)))),MIN(IF(H5&lt;=0,0,IF(H5&lt;=12000,H5,IF(H5&lt;=32000,ROUNDUP(H5/2,0)+6000,IF(H5&lt;=56000,ROUNDUP(H5/4,0)+14000,28000))))+IF(I5&lt;=0,0,IF(I5&lt;=15000,I5,IF(I5&lt;=40000,ROUNDUP(I5/2,0)+7500,IF(I5&lt;=70000,ROUNDUP(I5/4,0)+17500,35000)))),28000))))</f>
        <v/>
      </c>
      <c r="V5" s="18">
        <f>MIN(70000,S5+T5+U5)</f>
        <v/>
      </c>
      <c r="W5" s="18">
        <f>MAX(0,ROUNDDOWN(M5-J5-N5-K5-0,-3))</f>
        <v/>
      </c>
      <c r="X5" s="18">
        <f>MAX(0,ROUNDDOWN(M5-J5-N5-K5-R5,-3))</f>
        <v/>
      </c>
      <c r="Y5" s="18">
        <f>IF(W5&lt;=0,0,ROUNDDOWN((W5*LOOKUP(W5,{0,1950001,3300001,6950001,9000001,18000001,40000001},{0.05,0.1,0.2,0.23,0.33,0.4,0.45})-LOOKUP(W5,{0,1950001,3300001,6950001,9000001,18000001,40000001},{0,97500,427500,636000,1536000,2796000,4796000}))*1.021,-2))</f>
        <v/>
      </c>
      <c r="Z5" s="18">
        <f>IF(X5&lt;=0,0,ROUNDDOWN((X5*LOOKUP(X5,{0,1950001,3300001,6950001,9000001,18000001,40000001},{0.05,0.1,0.2,0.23,0.33,0.4,0.45})-LOOKUP(X5,{0,1950001,3300001,6950001,9000001,18000001,40000001},{0,97500,427500,636000,1536000,2796000,4796000}))*1.021,-2))</f>
        <v/>
      </c>
      <c r="AA5" s="18">
        <f>MAX(0,ROUNDDOWN(M5-J5-430000-L5-0,-3))</f>
        <v/>
      </c>
      <c r="AB5" s="18">
        <f>MAX(0,ROUNDDOWN(M5-J5-430000-L5-V5,-3))</f>
        <v/>
      </c>
      <c r="AC5" s="18">
        <f>IF(M5&lt;=450000,0,MAX(0,ROUNDDOWN(AA5*0.06-MIN(50000,AA5)*0.03,-2))+MAX(0,ROUNDDOWN(AA5*0.04-MIN(50000,AA5)*0.02,-2)))</f>
        <v/>
      </c>
      <c r="AD5" s="18">
        <f>IF(M5&lt;=450000,0,MAX(0,ROUNDDOWN(AB5*0.06-MIN(50000,AB5)*0.03,-2))+MAX(0,ROUNDDOWN(AB5*0.04-MIN(50000,AB5)*0.02,-2)))</f>
        <v/>
      </c>
      <c r="AE5" s="18">
        <f>Y5-Z5</f>
        <v/>
      </c>
      <c r="AF5" s="18">
        <f>AC5-AD5</f>
        <v/>
      </c>
      <c r="AG5" s="18">
        <f>AE5+AF5</f>
        <v/>
      </c>
      <c r="AH5" s="20">
        <f>IF(W5&lt;=0,0,LOOKUP(W5,{0,1950001,3300001,6950001,9000001,18000001,40000001},{0.05,0.1,0.2,0.23,0.33,0.4,0.45}))</f>
        <v/>
      </c>
    </row>
    <row r="6">
      <c r="A6" t="inlineStr">
        <is>
          <t>早見表 特例あり 一般8万円</t>
        </is>
      </c>
      <c r="B6" s="18">
        <f>'3_早見表'!$A$3</f>
        <v/>
      </c>
      <c r="C6" s="19" t="n">
        <v>2026</v>
      </c>
      <c r="D6" t="inlineStr">
        <is>
          <t>はい</t>
        </is>
      </c>
      <c r="E6" s="18" t="n">
        <v>80000</v>
      </c>
      <c r="F6" s="18" t="n">
        <v>0</v>
      </c>
      <c r="G6" s="18" t="n">
        <v>0</v>
      </c>
      <c r="H6" s="18" t="n">
        <v>0</v>
      </c>
      <c r="I6" s="18" t="n">
        <v>0</v>
      </c>
      <c r="J6" s="18">
        <f>ROUND(MIN(B6/12,650000)*12*0.0915+MIN(B6/12,1390000)*12*(0.0504+0)+B6*0.005,0)</f>
        <v/>
      </c>
      <c r="K6" s="18" t="n">
        <v>0</v>
      </c>
      <c r="L6" s="18" t="n">
        <v>0</v>
      </c>
      <c r="M6" s="18">
        <f>ROUND(IF(C6&gt;=2026,IF(B6&lt;741000,0,IF(B6&lt;2191000,B6-740000,IF(B6&lt;2193000,1451000,IF(B6&lt;2196000,1453000,IF(B6&lt;2200000,1456000,IF(B6&lt;3600000,ROUNDDOWN(B6/4,-3)*2.8-80000,IF(B6&lt;6600000,ROUNDDOWN(B6/4,-3)*3.2-440000,IF(B6&lt;8500000,ROUNDDOWN(B6*0.9,0)-1100000,B6-1950000)))))))),IF(B6&lt;651000,0,IF(B6&lt;1900000,B6-650000,IF(B6&lt;3600000,ROUNDDOWN(B6/4,-3)*2.8-80000,IF(B6&lt;6600000,ROUNDDOWN(B6/4,-3)*3.2-440000,IF(B6&lt;8500000,ROUNDDOWN(B6*0.9,0)-1100000,B6-1950000)))))),0)</f>
        <v/>
      </c>
      <c r="N6" s="18">
        <f>IF(M6&gt;23500000,NA(),IF(C6&gt;=2026,IF(M6&lt;=4890000,1040000,IF(M6&lt;=6550000,670000,620000)),IF(M6&lt;=1320000,950000,IF(M6&lt;=3360000,880000,IF(M6&lt;=4890000,680000,IF(M6&lt;=6550000,630000,580000))))))</f>
        <v/>
      </c>
      <c r="O6" s="18">
        <f>IF(F6&lt;=0,IF(AND(D6="はい",C6&gt;=2026,C6&lt;=2027),IF(E6&lt;=0,0,IF(E6&lt;=30000,E6,IF(E6&lt;=60000,ROUNDUP(E6/2,0)+15000,IF(E6&lt;=120000,ROUNDUP(E6/4,0)+30000,60000)))),IF(E6&lt;=0,0,IF(E6&lt;=20000,E6,IF(E6&lt;=40000,ROUNDUP(E6/2,0)+10000,IF(E6&lt;=80000,ROUNDUP(E6/4,0)+20000,40000))))),IF(E6&lt;=0,IF(F6&lt;=0,0,IF(F6&lt;=25000,F6,IF(F6&lt;=50000,ROUNDUP(F6/2,0)+12500,IF(F6&lt;=100000,ROUNDUP(F6/4,0)+25000,50000)))),MAX(IF(F6&lt;=0,0,IF(F6&lt;=25000,F6,IF(F6&lt;=50000,ROUNDUP(F6/2,0)+12500,IF(F6&lt;=100000,ROUNDUP(F6/4,0)+25000,50000)))),MIN(IF(AND(D6="はい",C6&gt;=2026,C6&lt;=2027),IF(E6&lt;=0,0,IF(E6&lt;=30000,E6,IF(E6&lt;=60000,ROUNDUP(E6/2,0)+15000,IF(E6&lt;=120000,ROUNDUP(E6/4,0)+30000,60000)))),IF(E6&lt;=0,0,IF(E6&lt;=20000,E6,IF(E6&lt;=40000,ROUNDUP(E6/2,0)+10000,IF(E6&lt;=80000,ROUNDUP(E6/4,0)+20000,40000)))))+IF(F6&lt;=0,0,IF(F6&lt;=25000,F6,IF(F6&lt;=50000,ROUNDUP(F6/2,0)+12500,IF(F6&lt;=100000,ROUNDUP(F6/4,0)+25000,50000)))),IF(AND(D6="はい",C6&gt;=2026,C6&lt;=2027),60000,40000)))))</f>
        <v/>
      </c>
      <c r="P6" s="18">
        <f>IF(G6&lt;=0,0,IF(G6&lt;=20000,G6,IF(G6&lt;=40000,ROUNDUP(G6/2,0)+10000,IF(G6&lt;=80000,ROUNDUP(G6/4,0)+20000,40000))))</f>
        <v/>
      </c>
      <c r="Q6" s="18">
        <f>IF(I6&lt;=0,IF(H6&lt;=0,0,IF(H6&lt;=20000,H6,IF(H6&lt;=40000,ROUNDUP(H6/2,0)+10000,IF(H6&lt;=80000,ROUNDUP(H6/4,0)+20000,40000)))),IF(H6&lt;=0,IF(I6&lt;=0,0,IF(I6&lt;=25000,I6,IF(I6&lt;=50000,ROUNDUP(I6/2,0)+12500,IF(I6&lt;=100000,ROUNDUP(I6/4,0)+25000,50000)))),MAX(IF(I6&lt;=0,0,IF(I6&lt;=25000,I6,IF(I6&lt;=50000,ROUNDUP(I6/2,0)+12500,IF(I6&lt;=100000,ROUNDUP(I6/4,0)+25000,50000)))),MIN(IF(H6&lt;=0,0,IF(H6&lt;=20000,H6,IF(H6&lt;=40000,ROUNDUP(H6/2,0)+10000,IF(H6&lt;=80000,ROUNDUP(H6/4,0)+20000,40000))))+IF(I6&lt;=0,0,IF(I6&lt;=25000,I6,IF(I6&lt;=50000,ROUNDUP(I6/2,0)+12500,IF(I6&lt;=100000,ROUNDUP(I6/4,0)+25000,50000)))),40000))))</f>
        <v/>
      </c>
      <c r="R6" s="18">
        <f>MIN(120000,O6+P6+Q6)</f>
        <v/>
      </c>
      <c r="S6" s="18">
        <f>IF(F6&lt;=0,IF(E6&lt;=0,0,IF(E6&lt;=12000,E6,IF(E6&lt;=32000,ROUNDUP(E6/2,0)+6000,IF(E6&lt;=56000,ROUNDUP(E6/4,0)+14000,28000)))),IF(E6&lt;=0,IF(F6&lt;=0,0,IF(F6&lt;=15000,F6,IF(F6&lt;=40000,ROUNDUP(F6/2,0)+7500,IF(F6&lt;=70000,ROUNDUP(F6/4,0)+17500,35000)))),MAX(IF(F6&lt;=0,0,IF(F6&lt;=15000,F6,IF(F6&lt;=40000,ROUNDUP(F6/2,0)+7500,IF(F6&lt;=70000,ROUNDUP(F6/4,0)+17500,35000)))),MIN(IF(E6&lt;=0,0,IF(E6&lt;=12000,E6,IF(E6&lt;=32000,ROUNDUP(E6/2,0)+6000,IF(E6&lt;=56000,ROUNDUP(E6/4,0)+14000,28000))))+IF(F6&lt;=0,0,IF(F6&lt;=15000,F6,IF(F6&lt;=40000,ROUNDUP(F6/2,0)+7500,IF(F6&lt;=70000,ROUNDUP(F6/4,0)+17500,35000)))),28000))))</f>
        <v/>
      </c>
      <c r="T6" s="18">
        <f>IF(G6&lt;=0,0,IF(G6&lt;=12000,G6,IF(G6&lt;=32000,ROUNDUP(G6/2,0)+6000,IF(G6&lt;=56000,ROUNDUP(G6/4,0)+14000,28000))))</f>
        <v/>
      </c>
      <c r="U6" s="18">
        <f>IF(I6&lt;=0,IF(H6&lt;=0,0,IF(H6&lt;=12000,H6,IF(H6&lt;=32000,ROUNDUP(H6/2,0)+6000,IF(H6&lt;=56000,ROUNDUP(H6/4,0)+14000,28000)))),IF(H6&lt;=0,IF(I6&lt;=0,0,IF(I6&lt;=15000,I6,IF(I6&lt;=40000,ROUNDUP(I6/2,0)+7500,IF(I6&lt;=70000,ROUNDUP(I6/4,0)+17500,35000)))),MAX(IF(I6&lt;=0,0,IF(I6&lt;=15000,I6,IF(I6&lt;=40000,ROUNDUP(I6/2,0)+7500,IF(I6&lt;=70000,ROUNDUP(I6/4,0)+17500,35000)))),MIN(IF(H6&lt;=0,0,IF(H6&lt;=12000,H6,IF(H6&lt;=32000,ROUNDUP(H6/2,0)+6000,IF(H6&lt;=56000,ROUNDUP(H6/4,0)+14000,28000))))+IF(I6&lt;=0,0,IF(I6&lt;=15000,I6,IF(I6&lt;=40000,ROUNDUP(I6/2,0)+7500,IF(I6&lt;=70000,ROUNDUP(I6/4,0)+17500,35000)))),28000))))</f>
        <v/>
      </c>
      <c r="V6" s="18">
        <f>MIN(70000,S6+T6+U6)</f>
        <v/>
      </c>
      <c r="W6" s="18">
        <f>MAX(0,ROUNDDOWN(M6-J6-N6-K6-0,-3))</f>
        <v/>
      </c>
      <c r="X6" s="18">
        <f>MAX(0,ROUNDDOWN(M6-J6-N6-K6-R6,-3))</f>
        <v/>
      </c>
      <c r="Y6" s="18">
        <f>IF(W6&lt;=0,0,ROUNDDOWN((W6*LOOKUP(W6,{0,1950001,3300001,6950001,9000001,18000001,40000001},{0.05,0.1,0.2,0.23,0.33,0.4,0.45})-LOOKUP(W6,{0,1950001,3300001,6950001,9000001,18000001,40000001},{0,97500,427500,636000,1536000,2796000,4796000}))*1.021,-2))</f>
        <v/>
      </c>
      <c r="Z6" s="18">
        <f>IF(X6&lt;=0,0,ROUNDDOWN((X6*LOOKUP(X6,{0,1950001,3300001,6950001,9000001,18000001,40000001},{0.05,0.1,0.2,0.23,0.33,0.4,0.45})-LOOKUP(X6,{0,1950001,3300001,6950001,9000001,18000001,40000001},{0,97500,427500,636000,1536000,2796000,4796000}))*1.021,-2))</f>
        <v/>
      </c>
      <c r="AA6" s="18">
        <f>MAX(0,ROUNDDOWN(M6-J6-430000-L6-0,-3))</f>
        <v/>
      </c>
      <c r="AB6" s="18">
        <f>MAX(0,ROUNDDOWN(M6-J6-430000-L6-V6,-3))</f>
        <v/>
      </c>
      <c r="AC6" s="18">
        <f>IF(M6&lt;=450000,0,MAX(0,ROUNDDOWN(AA6*0.06-MIN(50000,AA6)*0.03,-2))+MAX(0,ROUNDDOWN(AA6*0.04-MIN(50000,AA6)*0.02,-2)))</f>
        <v/>
      </c>
      <c r="AD6" s="18">
        <f>IF(M6&lt;=450000,0,MAX(0,ROUNDDOWN(AB6*0.06-MIN(50000,AB6)*0.03,-2))+MAX(0,ROUNDDOWN(AB6*0.04-MIN(50000,AB6)*0.02,-2)))</f>
        <v/>
      </c>
      <c r="AE6" s="18">
        <f>Y6-Z6</f>
        <v/>
      </c>
      <c r="AF6" s="18">
        <f>AC6-AD6</f>
        <v/>
      </c>
      <c r="AG6" s="18">
        <f>AE6+AF6</f>
        <v/>
      </c>
      <c r="AH6" s="20">
        <f>IF(W6&lt;=0,0,LOOKUP(W6,{0,1950001,3300001,6950001,9000001,18000001,40000001},{0.05,0.1,0.2,0.23,0.33,0.4,0.45}))</f>
        <v/>
      </c>
    </row>
    <row r="7">
      <c r="A7" t="inlineStr">
        <is>
          <t>早見表 特例あり 一般12万円</t>
        </is>
      </c>
      <c r="B7" s="18">
        <f>'3_早見表'!$A$3</f>
        <v/>
      </c>
      <c r="C7" s="19" t="n">
        <v>2026</v>
      </c>
      <c r="D7" t="inlineStr">
        <is>
          <t>はい</t>
        </is>
      </c>
      <c r="E7" s="18" t="n">
        <v>120000</v>
      </c>
      <c r="F7" s="18" t="n">
        <v>0</v>
      </c>
      <c r="G7" s="18" t="n">
        <v>0</v>
      </c>
      <c r="H7" s="18" t="n">
        <v>0</v>
      </c>
      <c r="I7" s="18" t="n">
        <v>0</v>
      </c>
      <c r="J7" s="18">
        <f>ROUND(MIN(B7/12,650000)*12*0.0915+MIN(B7/12,1390000)*12*(0.0504+0)+B7*0.005,0)</f>
        <v/>
      </c>
      <c r="K7" s="18" t="n">
        <v>0</v>
      </c>
      <c r="L7" s="18" t="n">
        <v>0</v>
      </c>
      <c r="M7" s="18">
        <f>ROUND(IF(C7&gt;=2026,IF(B7&lt;741000,0,IF(B7&lt;2191000,B7-740000,IF(B7&lt;2193000,1451000,IF(B7&lt;2196000,1453000,IF(B7&lt;2200000,1456000,IF(B7&lt;3600000,ROUNDDOWN(B7/4,-3)*2.8-80000,IF(B7&lt;6600000,ROUNDDOWN(B7/4,-3)*3.2-440000,IF(B7&lt;8500000,ROUNDDOWN(B7*0.9,0)-1100000,B7-1950000)))))))),IF(B7&lt;651000,0,IF(B7&lt;1900000,B7-650000,IF(B7&lt;3600000,ROUNDDOWN(B7/4,-3)*2.8-80000,IF(B7&lt;6600000,ROUNDDOWN(B7/4,-3)*3.2-440000,IF(B7&lt;8500000,ROUNDDOWN(B7*0.9,0)-1100000,B7-1950000)))))),0)</f>
        <v/>
      </c>
      <c r="N7" s="18">
        <f>IF(M7&gt;23500000,NA(),IF(C7&gt;=2026,IF(M7&lt;=4890000,1040000,IF(M7&lt;=6550000,670000,620000)),IF(M7&lt;=1320000,950000,IF(M7&lt;=3360000,880000,IF(M7&lt;=4890000,680000,IF(M7&lt;=6550000,630000,580000))))))</f>
        <v/>
      </c>
      <c r="O7" s="18">
        <f>IF(F7&lt;=0,IF(AND(D7="はい",C7&gt;=2026,C7&lt;=2027),IF(E7&lt;=0,0,IF(E7&lt;=30000,E7,IF(E7&lt;=60000,ROUNDUP(E7/2,0)+15000,IF(E7&lt;=120000,ROUNDUP(E7/4,0)+30000,60000)))),IF(E7&lt;=0,0,IF(E7&lt;=20000,E7,IF(E7&lt;=40000,ROUNDUP(E7/2,0)+10000,IF(E7&lt;=80000,ROUNDUP(E7/4,0)+20000,40000))))),IF(E7&lt;=0,IF(F7&lt;=0,0,IF(F7&lt;=25000,F7,IF(F7&lt;=50000,ROUNDUP(F7/2,0)+12500,IF(F7&lt;=100000,ROUNDUP(F7/4,0)+25000,50000)))),MAX(IF(F7&lt;=0,0,IF(F7&lt;=25000,F7,IF(F7&lt;=50000,ROUNDUP(F7/2,0)+12500,IF(F7&lt;=100000,ROUNDUP(F7/4,0)+25000,50000)))),MIN(IF(AND(D7="はい",C7&gt;=2026,C7&lt;=2027),IF(E7&lt;=0,0,IF(E7&lt;=30000,E7,IF(E7&lt;=60000,ROUNDUP(E7/2,0)+15000,IF(E7&lt;=120000,ROUNDUP(E7/4,0)+30000,60000)))),IF(E7&lt;=0,0,IF(E7&lt;=20000,E7,IF(E7&lt;=40000,ROUNDUP(E7/2,0)+10000,IF(E7&lt;=80000,ROUNDUP(E7/4,0)+20000,40000)))))+IF(F7&lt;=0,0,IF(F7&lt;=25000,F7,IF(F7&lt;=50000,ROUNDUP(F7/2,0)+12500,IF(F7&lt;=100000,ROUNDUP(F7/4,0)+25000,50000)))),IF(AND(D7="はい",C7&gt;=2026,C7&lt;=2027),60000,40000)))))</f>
        <v/>
      </c>
      <c r="P7" s="18">
        <f>IF(G7&lt;=0,0,IF(G7&lt;=20000,G7,IF(G7&lt;=40000,ROUNDUP(G7/2,0)+10000,IF(G7&lt;=80000,ROUNDUP(G7/4,0)+20000,40000))))</f>
        <v/>
      </c>
      <c r="Q7" s="18">
        <f>IF(I7&lt;=0,IF(H7&lt;=0,0,IF(H7&lt;=20000,H7,IF(H7&lt;=40000,ROUNDUP(H7/2,0)+10000,IF(H7&lt;=80000,ROUNDUP(H7/4,0)+20000,40000)))),IF(H7&lt;=0,IF(I7&lt;=0,0,IF(I7&lt;=25000,I7,IF(I7&lt;=50000,ROUNDUP(I7/2,0)+12500,IF(I7&lt;=100000,ROUNDUP(I7/4,0)+25000,50000)))),MAX(IF(I7&lt;=0,0,IF(I7&lt;=25000,I7,IF(I7&lt;=50000,ROUNDUP(I7/2,0)+12500,IF(I7&lt;=100000,ROUNDUP(I7/4,0)+25000,50000)))),MIN(IF(H7&lt;=0,0,IF(H7&lt;=20000,H7,IF(H7&lt;=40000,ROUNDUP(H7/2,0)+10000,IF(H7&lt;=80000,ROUNDUP(H7/4,0)+20000,40000))))+IF(I7&lt;=0,0,IF(I7&lt;=25000,I7,IF(I7&lt;=50000,ROUNDUP(I7/2,0)+12500,IF(I7&lt;=100000,ROUNDUP(I7/4,0)+25000,50000)))),40000))))</f>
        <v/>
      </c>
      <c r="R7" s="18">
        <f>MIN(120000,O7+P7+Q7)</f>
        <v/>
      </c>
      <c r="S7" s="18">
        <f>IF(F7&lt;=0,IF(E7&lt;=0,0,IF(E7&lt;=12000,E7,IF(E7&lt;=32000,ROUNDUP(E7/2,0)+6000,IF(E7&lt;=56000,ROUNDUP(E7/4,0)+14000,28000)))),IF(E7&lt;=0,IF(F7&lt;=0,0,IF(F7&lt;=15000,F7,IF(F7&lt;=40000,ROUNDUP(F7/2,0)+7500,IF(F7&lt;=70000,ROUNDUP(F7/4,0)+17500,35000)))),MAX(IF(F7&lt;=0,0,IF(F7&lt;=15000,F7,IF(F7&lt;=40000,ROUNDUP(F7/2,0)+7500,IF(F7&lt;=70000,ROUNDUP(F7/4,0)+17500,35000)))),MIN(IF(E7&lt;=0,0,IF(E7&lt;=12000,E7,IF(E7&lt;=32000,ROUNDUP(E7/2,0)+6000,IF(E7&lt;=56000,ROUNDUP(E7/4,0)+14000,28000))))+IF(F7&lt;=0,0,IF(F7&lt;=15000,F7,IF(F7&lt;=40000,ROUNDUP(F7/2,0)+7500,IF(F7&lt;=70000,ROUNDUP(F7/4,0)+17500,35000)))),28000))))</f>
        <v/>
      </c>
      <c r="T7" s="18">
        <f>IF(G7&lt;=0,0,IF(G7&lt;=12000,G7,IF(G7&lt;=32000,ROUNDUP(G7/2,0)+6000,IF(G7&lt;=56000,ROUNDUP(G7/4,0)+14000,28000))))</f>
        <v/>
      </c>
      <c r="U7" s="18">
        <f>IF(I7&lt;=0,IF(H7&lt;=0,0,IF(H7&lt;=12000,H7,IF(H7&lt;=32000,ROUNDUP(H7/2,0)+6000,IF(H7&lt;=56000,ROUNDUP(H7/4,0)+14000,28000)))),IF(H7&lt;=0,IF(I7&lt;=0,0,IF(I7&lt;=15000,I7,IF(I7&lt;=40000,ROUNDUP(I7/2,0)+7500,IF(I7&lt;=70000,ROUNDUP(I7/4,0)+17500,35000)))),MAX(IF(I7&lt;=0,0,IF(I7&lt;=15000,I7,IF(I7&lt;=40000,ROUNDUP(I7/2,0)+7500,IF(I7&lt;=70000,ROUNDUP(I7/4,0)+17500,35000)))),MIN(IF(H7&lt;=0,0,IF(H7&lt;=12000,H7,IF(H7&lt;=32000,ROUNDUP(H7/2,0)+6000,IF(H7&lt;=56000,ROUNDUP(H7/4,0)+14000,28000))))+IF(I7&lt;=0,0,IF(I7&lt;=15000,I7,IF(I7&lt;=40000,ROUNDUP(I7/2,0)+7500,IF(I7&lt;=70000,ROUNDUP(I7/4,0)+17500,35000)))),28000))))</f>
        <v/>
      </c>
      <c r="V7" s="18">
        <f>MIN(70000,S7+T7+U7)</f>
        <v/>
      </c>
      <c r="W7" s="18">
        <f>MAX(0,ROUNDDOWN(M7-J7-N7-K7-0,-3))</f>
        <v/>
      </c>
      <c r="X7" s="18">
        <f>MAX(0,ROUNDDOWN(M7-J7-N7-K7-R7,-3))</f>
        <v/>
      </c>
      <c r="Y7" s="18">
        <f>IF(W7&lt;=0,0,ROUNDDOWN((W7*LOOKUP(W7,{0,1950001,3300001,6950001,9000001,18000001,40000001},{0.05,0.1,0.2,0.23,0.33,0.4,0.45})-LOOKUP(W7,{0,1950001,3300001,6950001,9000001,18000001,40000001},{0,97500,427500,636000,1536000,2796000,4796000}))*1.021,-2))</f>
        <v/>
      </c>
      <c r="Z7" s="18">
        <f>IF(X7&lt;=0,0,ROUNDDOWN((X7*LOOKUP(X7,{0,1950001,3300001,6950001,9000001,18000001,40000001},{0.05,0.1,0.2,0.23,0.33,0.4,0.45})-LOOKUP(X7,{0,1950001,3300001,6950001,9000001,18000001,40000001},{0,97500,427500,636000,1536000,2796000,4796000}))*1.021,-2))</f>
        <v/>
      </c>
      <c r="AA7" s="18">
        <f>MAX(0,ROUNDDOWN(M7-J7-430000-L7-0,-3))</f>
        <v/>
      </c>
      <c r="AB7" s="18">
        <f>MAX(0,ROUNDDOWN(M7-J7-430000-L7-V7,-3))</f>
        <v/>
      </c>
      <c r="AC7" s="18">
        <f>IF(M7&lt;=450000,0,MAX(0,ROUNDDOWN(AA7*0.06-MIN(50000,AA7)*0.03,-2))+MAX(0,ROUNDDOWN(AA7*0.04-MIN(50000,AA7)*0.02,-2)))</f>
        <v/>
      </c>
      <c r="AD7" s="18">
        <f>IF(M7&lt;=450000,0,MAX(0,ROUNDDOWN(AB7*0.06-MIN(50000,AB7)*0.03,-2))+MAX(0,ROUNDDOWN(AB7*0.04-MIN(50000,AB7)*0.02,-2)))</f>
        <v/>
      </c>
      <c r="AE7" s="18">
        <f>Y7-Z7</f>
        <v/>
      </c>
      <c r="AF7" s="18">
        <f>AC7-AD7</f>
        <v/>
      </c>
      <c r="AG7" s="18">
        <f>AE7+AF7</f>
        <v/>
      </c>
      <c r="AH7" s="20">
        <f>IF(W7&lt;=0,0,LOOKUP(W7,{0,1950001,3300001,6950001,9000001,18000001,40000001},{0.05,0.1,0.2,0.23,0.33,0.4,0.45}))</f>
        <v/>
      </c>
    </row>
    <row r="8">
      <c r="A8" t="inlineStr">
        <is>
          <t>早見表 特例あり 3区分（一般12万円）</t>
        </is>
      </c>
      <c r="B8" s="18">
        <f>'3_早見表'!$A$3</f>
        <v/>
      </c>
      <c r="C8" s="19" t="n">
        <v>2026</v>
      </c>
      <c r="D8" t="inlineStr">
        <is>
          <t>はい</t>
        </is>
      </c>
      <c r="E8" s="18" t="n">
        <v>120000</v>
      </c>
      <c r="F8" s="18" t="n">
        <v>0</v>
      </c>
      <c r="G8" s="18" t="n">
        <v>80000</v>
      </c>
      <c r="H8" s="18" t="n">
        <v>80000</v>
      </c>
      <c r="I8" s="18" t="n">
        <v>0</v>
      </c>
      <c r="J8" s="18">
        <f>ROUND(MIN(B8/12,650000)*12*0.0915+MIN(B8/12,1390000)*12*(0.0504+0)+B8*0.005,0)</f>
        <v/>
      </c>
      <c r="K8" s="18" t="n">
        <v>0</v>
      </c>
      <c r="L8" s="18" t="n">
        <v>0</v>
      </c>
      <c r="M8" s="18">
        <f>ROUND(IF(C8&gt;=2026,IF(B8&lt;741000,0,IF(B8&lt;2191000,B8-740000,IF(B8&lt;2193000,1451000,IF(B8&lt;2196000,1453000,IF(B8&lt;2200000,1456000,IF(B8&lt;3600000,ROUNDDOWN(B8/4,-3)*2.8-80000,IF(B8&lt;6600000,ROUNDDOWN(B8/4,-3)*3.2-440000,IF(B8&lt;8500000,ROUNDDOWN(B8*0.9,0)-1100000,B8-1950000)))))))),IF(B8&lt;651000,0,IF(B8&lt;1900000,B8-650000,IF(B8&lt;3600000,ROUNDDOWN(B8/4,-3)*2.8-80000,IF(B8&lt;6600000,ROUNDDOWN(B8/4,-3)*3.2-440000,IF(B8&lt;8500000,ROUNDDOWN(B8*0.9,0)-1100000,B8-1950000)))))),0)</f>
        <v/>
      </c>
      <c r="N8" s="18">
        <f>IF(M8&gt;23500000,NA(),IF(C8&gt;=2026,IF(M8&lt;=4890000,1040000,IF(M8&lt;=6550000,670000,620000)),IF(M8&lt;=1320000,950000,IF(M8&lt;=3360000,880000,IF(M8&lt;=4890000,680000,IF(M8&lt;=6550000,630000,580000))))))</f>
        <v/>
      </c>
      <c r="O8" s="18">
        <f>IF(F8&lt;=0,IF(AND(D8="はい",C8&gt;=2026,C8&lt;=2027),IF(E8&lt;=0,0,IF(E8&lt;=30000,E8,IF(E8&lt;=60000,ROUNDUP(E8/2,0)+15000,IF(E8&lt;=120000,ROUNDUP(E8/4,0)+30000,60000)))),IF(E8&lt;=0,0,IF(E8&lt;=20000,E8,IF(E8&lt;=40000,ROUNDUP(E8/2,0)+10000,IF(E8&lt;=80000,ROUNDUP(E8/4,0)+20000,40000))))),IF(E8&lt;=0,IF(F8&lt;=0,0,IF(F8&lt;=25000,F8,IF(F8&lt;=50000,ROUNDUP(F8/2,0)+12500,IF(F8&lt;=100000,ROUNDUP(F8/4,0)+25000,50000)))),MAX(IF(F8&lt;=0,0,IF(F8&lt;=25000,F8,IF(F8&lt;=50000,ROUNDUP(F8/2,0)+12500,IF(F8&lt;=100000,ROUNDUP(F8/4,0)+25000,50000)))),MIN(IF(AND(D8="はい",C8&gt;=2026,C8&lt;=2027),IF(E8&lt;=0,0,IF(E8&lt;=30000,E8,IF(E8&lt;=60000,ROUNDUP(E8/2,0)+15000,IF(E8&lt;=120000,ROUNDUP(E8/4,0)+30000,60000)))),IF(E8&lt;=0,0,IF(E8&lt;=20000,E8,IF(E8&lt;=40000,ROUNDUP(E8/2,0)+10000,IF(E8&lt;=80000,ROUNDUP(E8/4,0)+20000,40000)))))+IF(F8&lt;=0,0,IF(F8&lt;=25000,F8,IF(F8&lt;=50000,ROUNDUP(F8/2,0)+12500,IF(F8&lt;=100000,ROUNDUP(F8/4,0)+25000,50000)))),IF(AND(D8="はい",C8&gt;=2026,C8&lt;=2027),60000,40000)))))</f>
        <v/>
      </c>
      <c r="P8" s="18">
        <f>IF(G8&lt;=0,0,IF(G8&lt;=20000,G8,IF(G8&lt;=40000,ROUNDUP(G8/2,0)+10000,IF(G8&lt;=80000,ROUNDUP(G8/4,0)+20000,40000))))</f>
        <v/>
      </c>
      <c r="Q8" s="18">
        <f>IF(I8&lt;=0,IF(H8&lt;=0,0,IF(H8&lt;=20000,H8,IF(H8&lt;=40000,ROUNDUP(H8/2,0)+10000,IF(H8&lt;=80000,ROUNDUP(H8/4,0)+20000,40000)))),IF(H8&lt;=0,IF(I8&lt;=0,0,IF(I8&lt;=25000,I8,IF(I8&lt;=50000,ROUNDUP(I8/2,0)+12500,IF(I8&lt;=100000,ROUNDUP(I8/4,0)+25000,50000)))),MAX(IF(I8&lt;=0,0,IF(I8&lt;=25000,I8,IF(I8&lt;=50000,ROUNDUP(I8/2,0)+12500,IF(I8&lt;=100000,ROUNDUP(I8/4,0)+25000,50000)))),MIN(IF(H8&lt;=0,0,IF(H8&lt;=20000,H8,IF(H8&lt;=40000,ROUNDUP(H8/2,0)+10000,IF(H8&lt;=80000,ROUNDUP(H8/4,0)+20000,40000))))+IF(I8&lt;=0,0,IF(I8&lt;=25000,I8,IF(I8&lt;=50000,ROUNDUP(I8/2,0)+12500,IF(I8&lt;=100000,ROUNDUP(I8/4,0)+25000,50000)))),40000))))</f>
        <v/>
      </c>
      <c r="R8" s="18">
        <f>MIN(120000,O8+P8+Q8)</f>
        <v/>
      </c>
      <c r="S8" s="18">
        <f>IF(F8&lt;=0,IF(E8&lt;=0,0,IF(E8&lt;=12000,E8,IF(E8&lt;=32000,ROUNDUP(E8/2,0)+6000,IF(E8&lt;=56000,ROUNDUP(E8/4,0)+14000,28000)))),IF(E8&lt;=0,IF(F8&lt;=0,0,IF(F8&lt;=15000,F8,IF(F8&lt;=40000,ROUNDUP(F8/2,0)+7500,IF(F8&lt;=70000,ROUNDUP(F8/4,0)+17500,35000)))),MAX(IF(F8&lt;=0,0,IF(F8&lt;=15000,F8,IF(F8&lt;=40000,ROUNDUP(F8/2,0)+7500,IF(F8&lt;=70000,ROUNDUP(F8/4,0)+17500,35000)))),MIN(IF(E8&lt;=0,0,IF(E8&lt;=12000,E8,IF(E8&lt;=32000,ROUNDUP(E8/2,0)+6000,IF(E8&lt;=56000,ROUNDUP(E8/4,0)+14000,28000))))+IF(F8&lt;=0,0,IF(F8&lt;=15000,F8,IF(F8&lt;=40000,ROUNDUP(F8/2,0)+7500,IF(F8&lt;=70000,ROUNDUP(F8/4,0)+17500,35000)))),28000))))</f>
        <v/>
      </c>
      <c r="T8" s="18">
        <f>IF(G8&lt;=0,0,IF(G8&lt;=12000,G8,IF(G8&lt;=32000,ROUNDUP(G8/2,0)+6000,IF(G8&lt;=56000,ROUNDUP(G8/4,0)+14000,28000))))</f>
        <v/>
      </c>
      <c r="U8" s="18">
        <f>IF(I8&lt;=0,IF(H8&lt;=0,0,IF(H8&lt;=12000,H8,IF(H8&lt;=32000,ROUNDUP(H8/2,0)+6000,IF(H8&lt;=56000,ROUNDUP(H8/4,0)+14000,28000)))),IF(H8&lt;=0,IF(I8&lt;=0,0,IF(I8&lt;=15000,I8,IF(I8&lt;=40000,ROUNDUP(I8/2,0)+7500,IF(I8&lt;=70000,ROUNDUP(I8/4,0)+17500,35000)))),MAX(IF(I8&lt;=0,0,IF(I8&lt;=15000,I8,IF(I8&lt;=40000,ROUNDUP(I8/2,0)+7500,IF(I8&lt;=70000,ROUNDUP(I8/4,0)+17500,35000)))),MIN(IF(H8&lt;=0,0,IF(H8&lt;=12000,H8,IF(H8&lt;=32000,ROUNDUP(H8/2,0)+6000,IF(H8&lt;=56000,ROUNDUP(H8/4,0)+14000,28000))))+IF(I8&lt;=0,0,IF(I8&lt;=15000,I8,IF(I8&lt;=40000,ROUNDUP(I8/2,0)+7500,IF(I8&lt;=70000,ROUNDUP(I8/4,0)+17500,35000)))),28000))))</f>
        <v/>
      </c>
      <c r="V8" s="18">
        <f>MIN(70000,S8+T8+U8)</f>
        <v/>
      </c>
      <c r="W8" s="18">
        <f>MAX(0,ROUNDDOWN(M8-J8-N8-K8-0,-3))</f>
        <v/>
      </c>
      <c r="X8" s="18">
        <f>MAX(0,ROUNDDOWN(M8-J8-N8-K8-R8,-3))</f>
        <v/>
      </c>
      <c r="Y8" s="18">
        <f>IF(W8&lt;=0,0,ROUNDDOWN((W8*LOOKUP(W8,{0,1950001,3300001,6950001,9000001,18000001,40000001},{0.05,0.1,0.2,0.23,0.33,0.4,0.45})-LOOKUP(W8,{0,1950001,3300001,6950001,9000001,18000001,40000001},{0,97500,427500,636000,1536000,2796000,4796000}))*1.021,-2))</f>
        <v/>
      </c>
      <c r="Z8" s="18">
        <f>IF(X8&lt;=0,0,ROUNDDOWN((X8*LOOKUP(X8,{0,1950001,3300001,6950001,9000001,18000001,40000001},{0.05,0.1,0.2,0.23,0.33,0.4,0.45})-LOOKUP(X8,{0,1950001,3300001,6950001,9000001,18000001,40000001},{0,97500,427500,636000,1536000,2796000,4796000}))*1.021,-2))</f>
        <v/>
      </c>
      <c r="AA8" s="18">
        <f>MAX(0,ROUNDDOWN(M8-J8-430000-L8-0,-3))</f>
        <v/>
      </c>
      <c r="AB8" s="18">
        <f>MAX(0,ROUNDDOWN(M8-J8-430000-L8-V8,-3))</f>
        <v/>
      </c>
      <c r="AC8" s="18">
        <f>IF(M8&lt;=450000,0,MAX(0,ROUNDDOWN(AA8*0.06-MIN(50000,AA8)*0.03,-2))+MAX(0,ROUNDDOWN(AA8*0.04-MIN(50000,AA8)*0.02,-2)))</f>
        <v/>
      </c>
      <c r="AD8" s="18">
        <f>IF(M8&lt;=450000,0,MAX(0,ROUNDDOWN(AB8*0.06-MIN(50000,AB8)*0.03,-2))+MAX(0,ROUNDDOWN(AB8*0.04-MIN(50000,AB8)*0.02,-2)))</f>
        <v/>
      </c>
      <c r="AE8" s="18">
        <f>Y8-Z8</f>
        <v/>
      </c>
      <c r="AF8" s="18">
        <f>AC8-AD8</f>
        <v/>
      </c>
      <c r="AG8" s="18">
        <f>AE8+AF8</f>
        <v/>
      </c>
      <c r="AH8" s="20">
        <f>IF(W8&lt;=0,0,LOOKUP(W8,{0,1950001,3300001,6950001,9000001,18000001,40000001},{0.05,0.1,0.2,0.23,0.33,0.4,0.45}))</f>
        <v/>
      </c>
    </row>
    <row r="9">
      <c r="A9" t="inlineStr">
        <is>
          <t>早見表 一般8万円</t>
        </is>
      </c>
      <c r="B9" s="18">
        <f>'3_早見表'!$A$4</f>
        <v/>
      </c>
      <c r="C9" s="19" t="n">
        <v>2026</v>
      </c>
      <c r="D9" t="inlineStr">
        <is>
          <t>いいえ</t>
        </is>
      </c>
      <c r="E9" s="18" t="n">
        <v>80000</v>
      </c>
      <c r="F9" s="18" t="n">
        <v>0</v>
      </c>
      <c r="G9" s="18" t="n">
        <v>0</v>
      </c>
      <c r="H9" s="18" t="n">
        <v>0</v>
      </c>
      <c r="I9" s="18" t="n">
        <v>0</v>
      </c>
      <c r="J9" s="18">
        <f>ROUND(MIN(B9/12,650000)*12*0.0915+MIN(B9/12,1390000)*12*(0.0504+0)+B9*0.005,0)</f>
        <v/>
      </c>
      <c r="K9" s="18" t="n">
        <v>0</v>
      </c>
      <c r="L9" s="18" t="n">
        <v>0</v>
      </c>
      <c r="M9" s="18">
        <f>ROUND(IF(C9&gt;=2026,IF(B9&lt;741000,0,IF(B9&lt;2191000,B9-740000,IF(B9&lt;2193000,1451000,IF(B9&lt;2196000,1453000,IF(B9&lt;2200000,1456000,IF(B9&lt;3600000,ROUNDDOWN(B9/4,-3)*2.8-80000,IF(B9&lt;6600000,ROUNDDOWN(B9/4,-3)*3.2-440000,IF(B9&lt;8500000,ROUNDDOWN(B9*0.9,0)-1100000,B9-1950000)))))))),IF(B9&lt;651000,0,IF(B9&lt;1900000,B9-650000,IF(B9&lt;3600000,ROUNDDOWN(B9/4,-3)*2.8-80000,IF(B9&lt;6600000,ROUNDDOWN(B9/4,-3)*3.2-440000,IF(B9&lt;8500000,ROUNDDOWN(B9*0.9,0)-1100000,B9-1950000)))))),0)</f>
        <v/>
      </c>
      <c r="N9" s="18">
        <f>IF(M9&gt;23500000,NA(),IF(C9&gt;=2026,IF(M9&lt;=4890000,1040000,IF(M9&lt;=6550000,670000,620000)),IF(M9&lt;=1320000,950000,IF(M9&lt;=3360000,880000,IF(M9&lt;=4890000,680000,IF(M9&lt;=6550000,630000,580000))))))</f>
        <v/>
      </c>
      <c r="O9" s="18">
        <f>IF(F9&lt;=0,IF(AND(D9="はい",C9&gt;=2026,C9&lt;=2027),IF(E9&lt;=0,0,IF(E9&lt;=30000,E9,IF(E9&lt;=60000,ROUNDUP(E9/2,0)+15000,IF(E9&lt;=120000,ROUNDUP(E9/4,0)+30000,60000)))),IF(E9&lt;=0,0,IF(E9&lt;=20000,E9,IF(E9&lt;=40000,ROUNDUP(E9/2,0)+10000,IF(E9&lt;=80000,ROUNDUP(E9/4,0)+20000,40000))))),IF(E9&lt;=0,IF(F9&lt;=0,0,IF(F9&lt;=25000,F9,IF(F9&lt;=50000,ROUNDUP(F9/2,0)+12500,IF(F9&lt;=100000,ROUNDUP(F9/4,0)+25000,50000)))),MAX(IF(F9&lt;=0,0,IF(F9&lt;=25000,F9,IF(F9&lt;=50000,ROUNDUP(F9/2,0)+12500,IF(F9&lt;=100000,ROUNDUP(F9/4,0)+25000,50000)))),MIN(IF(AND(D9="はい",C9&gt;=2026,C9&lt;=2027),IF(E9&lt;=0,0,IF(E9&lt;=30000,E9,IF(E9&lt;=60000,ROUNDUP(E9/2,0)+15000,IF(E9&lt;=120000,ROUNDUP(E9/4,0)+30000,60000)))),IF(E9&lt;=0,0,IF(E9&lt;=20000,E9,IF(E9&lt;=40000,ROUNDUP(E9/2,0)+10000,IF(E9&lt;=80000,ROUNDUP(E9/4,0)+20000,40000)))))+IF(F9&lt;=0,0,IF(F9&lt;=25000,F9,IF(F9&lt;=50000,ROUNDUP(F9/2,0)+12500,IF(F9&lt;=100000,ROUNDUP(F9/4,0)+25000,50000)))),IF(AND(D9="はい",C9&gt;=2026,C9&lt;=2027),60000,40000)))))</f>
        <v/>
      </c>
      <c r="P9" s="18">
        <f>IF(G9&lt;=0,0,IF(G9&lt;=20000,G9,IF(G9&lt;=40000,ROUNDUP(G9/2,0)+10000,IF(G9&lt;=80000,ROUNDUP(G9/4,0)+20000,40000))))</f>
        <v/>
      </c>
      <c r="Q9" s="18">
        <f>IF(I9&lt;=0,IF(H9&lt;=0,0,IF(H9&lt;=20000,H9,IF(H9&lt;=40000,ROUNDUP(H9/2,0)+10000,IF(H9&lt;=80000,ROUNDUP(H9/4,0)+20000,40000)))),IF(H9&lt;=0,IF(I9&lt;=0,0,IF(I9&lt;=25000,I9,IF(I9&lt;=50000,ROUNDUP(I9/2,0)+12500,IF(I9&lt;=100000,ROUNDUP(I9/4,0)+25000,50000)))),MAX(IF(I9&lt;=0,0,IF(I9&lt;=25000,I9,IF(I9&lt;=50000,ROUNDUP(I9/2,0)+12500,IF(I9&lt;=100000,ROUNDUP(I9/4,0)+25000,50000)))),MIN(IF(H9&lt;=0,0,IF(H9&lt;=20000,H9,IF(H9&lt;=40000,ROUNDUP(H9/2,0)+10000,IF(H9&lt;=80000,ROUNDUP(H9/4,0)+20000,40000))))+IF(I9&lt;=0,0,IF(I9&lt;=25000,I9,IF(I9&lt;=50000,ROUNDUP(I9/2,0)+12500,IF(I9&lt;=100000,ROUNDUP(I9/4,0)+25000,50000)))),40000))))</f>
        <v/>
      </c>
      <c r="R9" s="18">
        <f>MIN(120000,O9+P9+Q9)</f>
        <v/>
      </c>
      <c r="S9" s="18">
        <f>IF(F9&lt;=0,IF(E9&lt;=0,0,IF(E9&lt;=12000,E9,IF(E9&lt;=32000,ROUNDUP(E9/2,0)+6000,IF(E9&lt;=56000,ROUNDUP(E9/4,0)+14000,28000)))),IF(E9&lt;=0,IF(F9&lt;=0,0,IF(F9&lt;=15000,F9,IF(F9&lt;=40000,ROUNDUP(F9/2,0)+7500,IF(F9&lt;=70000,ROUNDUP(F9/4,0)+17500,35000)))),MAX(IF(F9&lt;=0,0,IF(F9&lt;=15000,F9,IF(F9&lt;=40000,ROUNDUP(F9/2,0)+7500,IF(F9&lt;=70000,ROUNDUP(F9/4,0)+17500,35000)))),MIN(IF(E9&lt;=0,0,IF(E9&lt;=12000,E9,IF(E9&lt;=32000,ROUNDUP(E9/2,0)+6000,IF(E9&lt;=56000,ROUNDUP(E9/4,0)+14000,28000))))+IF(F9&lt;=0,0,IF(F9&lt;=15000,F9,IF(F9&lt;=40000,ROUNDUP(F9/2,0)+7500,IF(F9&lt;=70000,ROUNDUP(F9/4,0)+17500,35000)))),28000))))</f>
        <v/>
      </c>
      <c r="T9" s="18">
        <f>IF(G9&lt;=0,0,IF(G9&lt;=12000,G9,IF(G9&lt;=32000,ROUNDUP(G9/2,0)+6000,IF(G9&lt;=56000,ROUNDUP(G9/4,0)+14000,28000))))</f>
        <v/>
      </c>
      <c r="U9" s="18">
        <f>IF(I9&lt;=0,IF(H9&lt;=0,0,IF(H9&lt;=12000,H9,IF(H9&lt;=32000,ROUNDUP(H9/2,0)+6000,IF(H9&lt;=56000,ROUNDUP(H9/4,0)+14000,28000)))),IF(H9&lt;=0,IF(I9&lt;=0,0,IF(I9&lt;=15000,I9,IF(I9&lt;=40000,ROUNDUP(I9/2,0)+7500,IF(I9&lt;=70000,ROUNDUP(I9/4,0)+17500,35000)))),MAX(IF(I9&lt;=0,0,IF(I9&lt;=15000,I9,IF(I9&lt;=40000,ROUNDUP(I9/2,0)+7500,IF(I9&lt;=70000,ROUNDUP(I9/4,0)+17500,35000)))),MIN(IF(H9&lt;=0,0,IF(H9&lt;=12000,H9,IF(H9&lt;=32000,ROUNDUP(H9/2,0)+6000,IF(H9&lt;=56000,ROUNDUP(H9/4,0)+14000,28000))))+IF(I9&lt;=0,0,IF(I9&lt;=15000,I9,IF(I9&lt;=40000,ROUNDUP(I9/2,0)+7500,IF(I9&lt;=70000,ROUNDUP(I9/4,0)+17500,35000)))),28000))))</f>
        <v/>
      </c>
      <c r="V9" s="18">
        <f>MIN(70000,S9+T9+U9)</f>
        <v/>
      </c>
      <c r="W9" s="18">
        <f>MAX(0,ROUNDDOWN(M9-J9-N9-K9-0,-3))</f>
        <v/>
      </c>
      <c r="X9" s="18">
        <f>MAX(0,ROUNDDOWN(M9-J9-N9-K9-R9,-3))</f>
        <v/>
      </c>
      <c r="Y9" s="18">
        <f>IF(W9&lt;=0,0,ROUNDDOWN((W9*LOOKUP(W9,{0,1950001,3300001,6950001,9000001,18000001,40000001},{0.05,0.1,0.2,0.23,0.33,0.4,0.45})-LOOKUP(W9,{0,1950001,3300001,6950001,9000001,18000001,40000001},{0,97500,427500,636000,1536000,2796000,4796000}))*1.021,-2))</f>
        <v/>
      </c>
      <c r="Z9" s="18">
        <f>IF(X9&lt;=0,0,ROUNDDOWN((X9*LOOKUP(X9,{0,1950001,3300001,6950001,9000001,18000001,40000001},{0.05,0.1,0.2,0.23,0.33,0.4,0.45})-LOOKUP(X9,{0,1950001,3300001,6950001,9000001,18000001,40000001},{0,97500,427500,636000,1536000,2796000,4796000}))*1.021,-2))</f>
        <v/>
      </c>
      <c r="AA9" s="18">
        <f>MAX(0,ROUNDDOWN(M9-J9-430000-L9-0,-3))</f>
        <v/>
      </c>
      <c r="AB9" s="18">
        <f>MAX(0,ROUNDDOWN(M9-J9-430000-L9-V9,-3))</f>
        <v/>
      </c>
      <c r="AC9" s="18">
        <f>IF(M9&lt;=450000,0,MAX(0,ROUNDDOWN(AA9*0.06-MIN(50000,AA9)*0.03,-2))+MAX(0,ROUNDDOWN(AA9*0.04-MIN(50000,AA9)*0.02,-2)))</f>
        <v/>
      </c>
      <c r="AD9" s="18">
        <f>IF(M9&lt;=450000,0,MAX(0,ROUNDDOWN(AB9*0.06-MIN(50000,AB9)*0.03,-2))+MAX(0,ROUNDDOWN(AB9*0.04-MIN(50000,AB9)*0.02,-2)))</f>
        <v/>
      </c>
      <c r="AE9" s="18">
        <f>Y9-Z9</f>
        <v/>
      </c>
      <c r="AF9" s="18">
        <f>AC9-AD9</f>
        <v/>
      </c>
      <c r="AG9" s="18">
        <f>AE9+AF9</f>
        <v/>
      </c>
      <c r="AH9" s="20">
        <f>IF(W9&lt;=0,0,LOOKUP(W9,{0,1950001,3300001,6950001,9000001,18000001,40000001},{0.05,0.1,0.2,0.23,0.33,0.4,0.45}))</f>
        <v/>
      </c>
    </row>
    <row r="10">
      <c r="A10" t="inlineStr">
        <is>
          <t>早見表 一般と介護医療8万円ずつ</t>
        </is>
      </c>
      <c r="B10" s="18">
        <f>'3_早見表'!$A$4</f>
        <v/>
      </c>
      <c r="C10" s="19" t="n">
        <v>2026</v>
      </c>
      <c r="D10" t="inlineStr">
        <is>
          <t>いいえ</t>
        </is>
      </c>
      <c r="E10" s="18" t="n">
        <v>80000</v>
      </c>
      <c r="F10" s="18" t="n">
        <v>0</v>
      </c>
      <c r="G10" s="18" t="n">
        <v>80000</v>
      </c>
      <c r="H10" s="18" t="n">
        <v>0</v>
      </c>
      <c r="I10" s="18" t="n">
        <v>0</v>
      </c>
      <c r="J10" s="18">
        <f>ROUND(MIN(B10/12,650000)*12*0.0915+MIN(B10/12,1390000)*12*(0.0504+0)+B10*0.005,0)</f>
        <v/>
      </c>
      <c r="K10" s="18" t="n">
        <v>0</v>
      </c>
      <c r="L10" s="18" t="n">
        <v>0</v>
      </c>
      <c r="M10" s="18">
        <f>ROUND(IF(C10&gt;=2026,IF(B10&lt;741000,0,IF(B10&lt;2191000,B10-740000,IF(B10&lt;2193000,1451000,IF(B10&lt;2196000,1453000,IF(B10&lt;2200000,1456000,IF(B10&lt;3600000,ROUNDDOWN(B10/4,-3)*2.8-80000,IF(B10&lt;6600000,ROUNDDOWN(B10/4,-3)*3.2-440000,IF(B10&lt;8500000,ROUNDDOWN(B10*0.9,0)-1100000,B10-1950000)))))))),IF(B10&lt;651000,0,IF(B10&lt;1900000,B10-650000,IF(B10&lt;3600000,ROUNDDOWN(B10/4,-3)*2.8-80000,IF(B10&lt;6600000,ROUNDDOWN(B10/4,-3)*3.2-440000,IF(B10&lt;8500000,ROUNDDOWN(B10*0.9,0)-1100000,B10-1950000)))))),0)</f>
        <v/>
      </c>
      <c r="N10" s="18">
        <f>IF(M10&gt;23500000,NA(),IF(C10&gt;=2026,IF(M10&lt;=4890000,1040000,IF(M10&lt;=6550000,670000,620000)),IF(M10&lt;=1320000,950000,IF(M10&lt;=3360000,880000,IF(M10&lt;=4890000,680000,IF(M10&lt;=6550000,630000,580000))))))</f>
        <v/>
      </c>
      <c r="O10" s="18">
        <f>IF(F10&lt;=0,IF(AND(D10="はい",C10&gt;=2026,C10&lt;=2027),IF(E10&lt;=0,0,IF(E10&lt;=30000,E10,IF(E10&lt;=60000,ROUNDUP(E10/2,0)+15000,IF(E10&lt;=120000,ROUNDUP(E10/4,0)+30000,60000)))),IF(E10&lt;=0,0,IF(E10&lt;=20000,E10,IF(E10&lt;=40000,ROUNDUP(E10/2,0)+10000,IF(E10&lt;=80000,ROUNDUP(E10/4,0)+20000,40000))))),IF(E10&lt;=0,IF(F10&lt;=0,0,IF(F10&lt;=25000,F10,IF(F10&lt;=50000,ROUNDUP(F10/2,0)+12500,IF(F10&lt;=100000,ROUNDUP(F10/4,0)+25000,50000)))),MAX(IF(F10&lt;=0,0,IF(F10&lt;=25000,F10,IF(F10&lt;=50000,ROUNDUP(F10/2,0)+12500,IF(F10&lt;=100000,ROUNDUP(F10/4,0)+25000,50000)))),MIN(IF(AND(D10="はい",C10&gt;=2026,C10&lt;=2027),IF(E10&lt;=0,0,IF(E10&lt;=30000,E10,IF(E10&lt;=60000,ROUNDUP(E10/2,0)+15000,IF(E10&lt;=120000,ROUNDUP(E10/4,0)+30000,60000)))),IF(E10&lt;=0,0,IF(E10&lt;=20000,E10,IF(E10&lt;=40000,ROUNDUP(E10/2,0)+10000,IF(E10&lt;=80000,ROUNDUP(E10/4,0)+20000,40000)))))+IF(F10&lt;=0,0,IF(F10&lt;=25000,F10,IF(F10&lt;=50000,ROUNDUP(F10/2,0)+12500,IF(F10&lt;=100000,ROUNDUP(F10/4,0)+25000,50000)))),IF(AND(D10="はい",C10&gt;=2026,C10&lt;=2027),60000,40000)))))</f>
        <v/>
      </c>
      <c r="P10" s="18">
        <f>IF(G10&lt;=0,0,IF(G10&lt;=20000,G10,IF(G10&lt;=40000,ROUNDUP(G10/2,0)+10000,IF(G10&lt;=80000,ROUNDUP(G10/4,0)+20000,40000))))</f>
        <v/>
      </c>
      <c r="Q10" s="18">
        <f>IF(I10&lt;=0,IF(H10&lt;=0,0,IF(H10&lt;=20000,H10,IF(H10&lt;=40000,ROUNDUP(H10/2,0)+10000,IF(H10&lt;=80000,ROUNDUP(H10/4,0)+20000,40000)))),IF(H10&lt;=0,IF(I10&lt;=0,0,IF(I10&lt;=25000,I10,IF(I10&lt;=50000,ROUNDUP(I10/2,0)+12500,IF(I10&lt;=100000,ROUNDUP(I10/4,0)+25000,50000)))),MAX(IF(I10&lt;=0,0,IF(I10&lt;=25000,I10,IF(I10&lt;=50000,ROUNDUP(I10/2,0)+12500,IF(I10&lt;=100000,ROUNDUP(I10/4,0)+25000,50000)))),MIN(IF(H10&lt;=0,0,IF(H10&lt;=20000,H10,IF(H10&lt;=40000,ROUNDUP(H10/2,0)+10000,IF(H10&lt;=80000,ROUNDUP(H10/4,0)+20000,40000))))+IF(I10&lt;=0,0,IF(I10&lt;=25000,I10,IF(I10&lt;=50000,ROUNDUP(I10/2,0)+12500,IF(I10&lt;=100000,ROUNDUP(I10/4,0)+25000,50000)))),40000))))</f>
        <v/>
      </c>
      <c r="R10" s="18">
        <f>MIN(120000,O10+P10+Q10)</f>
        <v/>
      </c>
      <c r="S10" s="18">
        <f>IF(F10&lt;=0,IF(E10&lt;=0,0,IF(E10&lt;=12000,E10,IF(E10&lt;=32000,ROUNDUP(E10/2,0)+6000,IF(E10&lt;=56000,ROUNDUP(E10/4,0)+14000,28000)))),IF(E10&lt;=0,IF(F10&lt;=0,0,IF(F10&lt;=15000,F10,IF(F10&lt;=40000,ROUNDUP(F10/2,0)+7500,IF(F10&lt;=70000,ROUNDUP(F10/4,0)+17500,35000)))),MAX(IF(F10&lt;=0,0,IF(F10&lt;=15000,F10,IF(F10&lt;=40000,ROUNDUP(F10/2,0)+7500,IF(F10&lt;=70000,ROUNDUP(F10/4,0)+17500,35000)))),MIN(IF(E10&lt;=0,0,IF(E10&lt;=12000,E10,IF(E10&lt;=32000,ROUNDUP(E10/2,0)+6000,IF(E10&lt;=56000,ROUNDUP(E10/4,0)+14000,28000))))+IF(F10&lt;=0,0,IF(F10&lt;=15000,F10,IF(F10&lt;=40000,ROUNDUP(F10/2,0)+7500,IF(F10&lt;=70000,ROUNDUP(F10/4,0)+17500,35000)))),28000))))</f>
        <v/>
      </c>
      <c r="T10" s="18">
        <f>IF(G10&lt;=0,0,IF(G10&lt;=12000,G10,IF(G10&lt;=32000,ROUNDUP(G10/2,0)+6000,IF(G10&lt;=56000,ROUNDUP(G10/4,0)+14000,28000))))</f>
        <v/>
      </c>
      <c r="U10" s="18">
        <f>IF(I10&lt;=0,IF(H10&lt;=0,0,IF(H10&lt;=12000,H10,IF(H10&lt;=32000,ROUNDUP(H10/2,0)+6000,IF(H10&lt;=56000,ROUNDUP(H10/4,0)+14000,28000)))),IF(H10&lt;=0,IF(I10&lt;=0,0,IF(I10&lt;=15000,I10,IF(I10&lt;=40000,ROUNDUP(I10/2,0)+7500,IF(I10&lt;=70000,ROUNDUP(I10/4,0)+17500,35000)))),MAX(IF(I10&lt;=0,0,IF(I10&lt;=15000,I10,IF(I10&lt;=40000,ROUNDUP(I10/2,0)+7500,IF(I10&lt;=70000,ROUNDUP(I10/4,0)+17500,35000)))),MIN(IF(H10&lt;=0,0,IF(H10&lt;=12000,H10,IF(H10&lt;=32000,ROUNDUP(H10/2,0)+6000,IF(H10&lt;=56000,ROUNDUP(H10/4,0)+14000,28000))))+IF(I10&lt;=0,0,IF(I10&lt;=15000,I10,IF(I10&lt;=40000,ROUNDUP(I10/2,0)+7500,IF(I10&lt;=70000,ROUNDUP(I10/4,0)+17500,35000)))),28000))))</f>
        <v/>
      </c>
      <c r="V10" s="18">
        <f>MIN(70000,S10+T10+U10)</f>
        <v/>
      </c>
      <c r="W10" s="18">
        <f>MAX(0,ROUNDDOWN(M10-J10-N10-K10-0,-3))</f>
        <v/>
      </c>
      <c r="X10" s="18">
        <f>MAX(0,ROUNDDOWN(M10-J10-N10-K10-R10,-3))</f>
        <v/>
      </c>
      <c r="Y10" s="18">
        <f>IF(W10&lt;=0,0,ROUNDDOWN((W10*LOOKUP(W10,{0,1950001,3300001,6950001,9000001,18000001,40000001},{0.05,0.1,0.2,0.23,0.33,0.4,0.45})-LOOKUP(W10,{0,1950001,3300001,6950001,9000001,18000001,40000001},{0,97500,427500,636000,1536000,2796000,4796000}))*1.021,-2))</f>
        <v/>
      </c>
      <c r="Z10" s="18">
        <f>IF(X10&lt;=0,0,ROUNDDOWN((X10*LOOKUP(X10,{0,1950001,3300001,6950001,9000001,18000001,40000001},{0.05,0.1,0.2,0.23,0.33,0.4,0.45})-LOOKUP(X10,{0,1950001,3300001,6950001,9000001,18000001,40000001},{0,97500,427500,636000,1536000,2796000,4796000}))*1.021,-2))</f>
        <v/>
      </c>
      <c r="AA10" s="18">
        <f>MAX(0,ROUNDDOWN(M10-J10-430000-L10-0,-3))</f>
        <v/>
      </c>
      <c r="AB10" s="18">
        <f>MAX(0,ROUNDDOWN(M10-J10-430000-L10-V10,-3))</f>
        <v/>
      </c>
      <c r="AC10" s="18">
        <f>IF(M10&lt;=450000,0,MAX(0,ROUNDDOWN(AA10*0.06-MIN(50000,AA10)*0.03,-2))+MAX(0,ROUNDDOWN(AA10*0.04-MIN(50000,AA10)*0.02,-2)))</f>
        <v/>
      </c>
      <c r="AD10" s="18">
        <f>IF(M10&lt;=450000,0,MAX(0,ROUNDDOWN(AB10*0.06-MIN(50000,AB10)*0.03,-2))+MAX(0,ROUNDDOWN(AB10*0.04-MIN(50000,AB10)*0.02,-2)))</f>
        <v/>
      </c>
      <c r="AE10" s="18">
        <f>Y10-Z10</f>
        <v/>
      </c>
      <c r="AF10" s="18">
        <f>AC10-AD10</f>
        <v/>
      </c>
      <c r="AG10" s="18">
        <f>AE10+AF10</f>
        <v/>
      </c>
      <c r="AH10" s="20">
        <f>IF(W10&lt;=0,0,LOOKUP(W10,{0,1950001,3300001,6950001,9000001,18000001,40000001},{0.05,0.1,0.2,0.23,0.33,0.4,0.45}))</f>
        <v/>
      </c>
    </row>
    <row r="11">
      <c r="A11" t="inlineStr">
        <is>
          <t>早見表 3区分8万円ずつ（年24万円）</t>
        </is>
      </c>
      <c r="B11" s="18">
        <f>'3_早見表'!$A$4</f>
        <v/>
      </c>
      <c r="C11" s="19" t="n">
        <v>2026</v>
      </c>
      <c r="D11" t="inlineStr">
        <is>
          <t>いいえ</t>
        </is>
      </c>
      <c r="E11" s="18" t="n">
        <v>80000</v>
      </c>
      <c r="F11" s="18" t="n">
        <v>0</v>
      </c>
      <c r="G11" s="18" t="n">
        <v>80000</v>
      </c>
      <c r="H11" s="18" t="n">
        <v>80000</v>
      </c>
      <c r="I11" s="18" t="n">
        <v>0</v>
      </c>
      <c r="J11" s="18">
        <f>ROUND(MIN(B11/12,650000)*12*0.0915+MIN(B11/12,1390000)*12*(0.0504+0)+B11*0.005,0)</f>
        <v/>
      </c>
      <c r="K11" s="18" t="n">
        <v>0</v>
      </c>
      <c r="L11" s="18" t="n">
        <v>0</v>
      </c>
      <c r="M11" s="18">
        <f>ROUND(IF(C11&gt;=2026,IF(B11&lt;741000,0,IF(B11&lt;2191000,B11-740000,IF(B11&lt;2193000,1451000,IF(B11&lt;2196000,1453000,IF(B11&lt;2200000,1456000,IF(B11&lt;3600000,ROUNDDOWN(B11/4,-3)*2.8-80000,IF(B11&lt;6600000,ROUNDDOWN(B11/4,-3)*3.2-440000,IF(B11&lt;8500000,ROUNDDOWN(B11*0.9,0)-1100000,B11-1950000)))))))),IF(B11&lt;651000,0,IF(B11&lt;1900000,B11-650000,IF(B11&lt;3600000,ROUNDDOWN(B11/4,-3)*2.8-80000,IF(B11&lt;6600000,ROUNDDOWN(B11/4,-3)*3.2-440000,IF(B11&lt;8500000,ROUNDDOWN(B11*0.9,0)-1100000,B11-1950000)))))),0)</f>
        <v/>
      </c>
      <c r="N11" s="18">
        <f>IF(M11&gt;23500000,NA(),IF(C11&gt;=2026,IF(M11&lt;=4890000,1040000,IF(M11&lt;=6550000,670000,620000)),IF(M11&lt;=1320000,950000,IF(M11&lt;=3360000,880000,IF(M11&lt;=4890000,680000,IF(M11&lt;=6550000,630000,580000))))))</f>
        <v/>
      </c>
      <c r="O11" s="18">
        <f>IF(F11&lt;=0,IF(AND(D11="はい",C11&gt;=2026,C11&lt;=2027),IF(E11&lt;=0,0,IF(E11&lt;=30000,E11,IF(E11&lt;=60000,ROUNDUP(E11/2,0)+15000,IF(E11&lt;=120000,ROUNDUP(E11/4,0)+30000,60000)))),IF(E11&lt;=0,0,IF(E11&lt;=20000,E11,IF(E11&lt;=40000,ROUNDUP(E11/2,0)+10000,IF(E11&lt;=80000,ROUNDUP(E11/4,0)+20000,40000))))),IF(E11&lt;=0,IF(F11&lt;=0,0,IF(F11&lt;=25000,F11,IF(F11&lt;=50000,ROUNDUP(F11/2,0)+12500,IF(F11&lt;=100000,ROUNDUP(F11/4,0)+25000,50000)))),MAX(IF(F11&lt;=0,0,IF(F11&lt;=25000,F11,IF(F11&lt;=50000,ROUNDUP(F11/2,0)+12500,IF(F11&lt;=100000,ROUNDUP(F11/4,0)+25000,50000)))),MIN(IF(AND(D11="はい",C11&gt;=2026,C11&lt;=2027),IF(E11&lt;=0,0,IF(E11&lt;=30000,E11,IF(E11&lt;=60000,ROUNDUP(E11/2,0)+15000,IF(E11&lt;=120000,ROUNDUP(E11/4,0)+30000,60000)))),IF(E11&lt;=0,0,IF(E11&lt;=20000,E11,IF(E11&lt;=40000,ROUNDUP(E11/2,0)+10000,IF(E11&lt;=80000,ROUNDUP(E11/4,0)+20000,40000)))))+IF(F11&lt;=0,0,IF(F11&lt;=25000,F11,IF(F11&lt;=50000,ROUNDUP(F11/2,0)+12500,IF(F11&lt;=100000,ROUNDUP(F11/4,0)+25000,50000)))),IF(AND(D11="はい",C11&gt;=2026,C11&lt;=2027),60000,40000)))))</f>
        <v/>
      </c>
      <c r="P11" s="18">
        <f>IF(G11&lt;=0,0,IF(G11&lt;=20000,G11,IF(G11&lt;=40000,ROUNDUP(G11/2,0)+10000,IF(G11&lt;=80000,ROUNDUP(G11/4,0)+20000,40000))))</f>
        <v/>
      </c>
      <c r="Q11" s="18">
        <f>IF(I11&lt;=0,IF(H11&lt;=0,0,IF(H11&lt;=20000,H11,IF(H11&lt;=40000,ROUNDUP(H11/2,0)+10000,IF(H11&lt;=80000,ROUNDUP(H11/4,0)+20000,40000)))),IF(H11&lt;=0,IF(I11&lt;=0,0,IF(I11&lt;=25000,I11,IF(I11&lt;=50000,ROUNDUP(I11/2,0)+12500,IF(I11&lt;=100000,ROUNDUP(I11/4,0)+25000,50000)))),MAX(IF(I11&lt;=0,0,IF(I11&lt;=25000,I11,IF(I11&lt;=50000,ROUNDUP(I11/2,0)+12500,IF(I11&lt;=100000,ROUNDUP(I11/4,0)+25000,50000)))),MIN(IF(H11&lt;=0,0,IF(H11&lt;=20000,H11,IF(H11&lt;=40000,ROUNDUP(H11/2,0)+10000,IF(H11&lt;=80000,ROUNDUP(H11/4,0)+20000,40000))))+IF(I11&lt;=0,0,IF(I11&lt;=25000,I11,IF(I11&lt;=50000,ROUNDUP(I11/2,0)+12500,IF(I11&lt;=100000,ROUNDUP(I11/4,0)+25000,50000)))),40000))))</f>
        <v/>
      </c>
      <c r="R11" s="18">
        <f>MIN(120000,O11+P11+Q11)</f>
        <v/>
      </c>
      <c r="S11" s="18">
        <f>IF(F11&lt;=0,IF(E11&lt;=0,0,IF(E11&lt;=12000,E11,IF(E11&lt;=32000,ROUNDUP(E11/2,0)+6000,IF(E11&lt;=56000,ROUNDUP(E11/4,0)+14000,28000)))),IF(E11&lt;=0,IF(F11&lt;=0,0,IF(F11&lt;=15000,F11,IF(F11&lt;=40000,ROUNDUP(F11/2,0)+7500,IF(F11&lt;=70000,ROUNDUP(F11/4,0)+17500,35000)))),MAX(IF(F11&lt;=0,0,IF(F11&lt;=15000,F11,IF(F11&lt;=40000,ROUNDUP(F11/2,0)+7500,IF(F11&lt;=70000,ROUNDUP(F11/4,0)+17500,35000)))),MIN(IF(E11&lt;=0,0,IF(E11&lt;=12000,E11,IF(E11&lt;=32000,ROUNDUP(E11/2,0)+6000,IF(E11&lt;=56000,ROUNDUP(E11/4,0)+14000,28000))))+IF(F11&lt;=0,0,IF(F11&lt;=15000,F11,IF(F11&lt;=40000,ROUNDUP(F11/2,0)+7500,IF(F11&lt;=70000,ROUNDUP(F11/4,0)+17500,35000)))),28000))))</f>
        <v/>
      </c>
      <c r="T11" s="18">
        <f>IF(G11&lt;=0,0,IF(G11&lt;=12000,G11,IF(G11&lt;=32000,ROUNDUP(G11/2,0)+6000,IF(G11&lt;=56000,ROUNDUP(G11/4,0)+14000,28000))))</f>
        <v/>
      </c>
      <c r="U11" s="18">
        <f>IF(I11&lt;=0,IF(H11&lt;=0,0,IF(H11&lt;=12000,H11,IF(H11&lt;=32000,ROUNDUP(H11/2,0)+6000,IF(H11&lt;=56000,ROUNDUP(H11/4,0)+14000,28000)))),IF(H11&lt;=0,IF(I11&lt;=0,0,IF(I11&lt;=15000,I11,IF(I11&lt;=40000,ROUNDUP(I11/2,0)+7500,IF(I11&lt;=70000,ROUNDUP(I11/4,0)+17500,35000)))),MAX(IF(I11&lt;=0,0,IF(I11&lt;=15000,I11,IF(I11&lt;=40000,ROUNDUP(I11/2,0)+7500,IF(I11&lt;=70000,ROUNDUP(I11/4,0)+17500,35000)))),MIN(IF(H11&lt;=0,0,IF(H11&lt;=12000,H11,IF(H11&lt;=32000,ROUNDUP(H11/2,0)+6000,IF(H11&lt;=56000,ROUNDUP(H11/4,0)+14000,28000))))+IF(I11&lt;=0,0,IF(I11&lt;=15000,I11,IF(I11&lt;=40000,ROUNDUP(I11/2,0)+7500,IF(I11&lt;=70000,ROUNDUP(I11/4,0)+17500,35000)))),28000))))</f>
        <v/>
      </c>
      <c r="V11" s="18">
        <f>MIN(70000,S11+T11+U11)</f>
        <v/>
      </c>
      <c r="W11" s="18">
        <f>MAX(0,ROUNDDOWN(M11-J11-N11-K11-0,-3))</f>
        <v/>
      </c>
      <c r="X11" s="18">
        <f>MAX(0,ROUNDDOWN(M11-J11-N11-K11-R11,-3))</f>
        <v/>
      </c>
      <c r="Y11" s="18">
        <f>IF(W11&lt;=0,0,ROUNDDOWN((W11*LOOKUP(W11,{0,1950001,3300001,6950001,9000001,18000001,40000001},{0.05,0.1,0.2,0.23,0.33,0.4,0.45})-LOOKUP(W11,{0,1950001,3300001,6950001,9000001,18000001,40000001},{0,97500,427500,636000,1536000,2796000,4796000}))*1.021,-2))</f>
        <v/>
      </c>
      <c r="Z11" s="18">
        <f>IF(X11&lt;=0,0,ROUNDDOWN((X11*LOOKUP(X11,{0,1950001,3300001,6950001,9000001,18000001,40000001},{0.05,0.1,0.2,0.23,0.33,0.4,0.45})-LOOKUP(X11,{0,1950001,3300001,6950001,9000001,18000001,40000001},{0,97500,427500,636000,1536000,2796000,4796000}))*1.021,-2))</f>
        <v/>
      </c>
      <c r="AA11" s="18">
        <f>MAX(0,ROUNDDOWN(M11-J11-430000-L11-0,-3))</f>
        <v/>
      </c>
      <c r="AB11" s="18">
        <f>MAX(0,ROUNDDOWN(M11-J11-430000-L11-V11,-3))</f>
        <v/>
      </c>
      <c r="AC11" s="18">
        <f>IF(M11&lt;=450000,0,MAX(0,ROUNDDOWN(AA11*0.06-MIN(50000,AA11)*0.03,-2))+MAX(0,ROUNDDOWN(AA11*0.04-MIN(50000,AA11)*0.02,-2)))</f>
        <v/>
      </c>
      <c r="AD11" s="18">
        <f>IF(M11&lt;=450000,0,MAX(0,ROUNDDOWN(AB11*0.06-MIN(50000,AB11)*0.03,-2))+MAX(0,ROUNDDOWN(AB11*0.04-MIN(50000,AB11)*0.02,-2)))</f>
        <v/>
      </c>
      <c r="AE11" s="18">
        <f>Y11-Z11</f>
        <v/>
      </c>
      <c r="AF11" s="18">
        <f>AC11-AD11</f>
        <v/>
      </c>
      <c r="AG11" s="18">
        <f>AE11+AF11</f>
        <v/>
      </c>
      <c r="AH11" s="20">
        <f>IF(W11&lt;=0,0,LOOKUP(W11,{0,1950001,3300001,6950001,9000001,18000001,40000001},{0.05,0.1,0.2,0.23,0.33,0.4,0.45}))</f>
        <v/>
      </c>
    </row>
    <row r="12">
      <c r="A12" t="inlineStr">
        <is>
          <t>早見表 特例あり 一般8万円</t>
        </is>
      </c>
      <c r="B12" s="18">
        <f>'3_早見表'!$A$4</f>
        <v/>
      </c>
      <c r="C12" s="19" t="n">
        <v>2026</v>
      </c>
      <c r="D12" t="inlineStr">
        <is>
          <t>はい</t>
        </is>
      </c>
      <c r="E12" s="18" t="n">
        <v>80000</v>
      </c>
      <c r="F12" s="18" t="n">
        <v>0</v>
      </c>
      <c r="G12" s="18" t="n">
        <v>0</v>
      </c>
      <c r="H12" s="18" t="n">
        <v>0</v>
      </c>
      <c r="I12" s="18" t="n">
        <v>0</v>
      </c>
      <c r="J12" s="18">
        <f>ROUND(MIN(B12/12,650000)*12*0.0915+MIN(B12/12,1390000)*12*(0.0504+0)+B12*0.005,0)</f>
        <v/>
      </c>
      <c r="K12" s="18" t="n">
        <v>0</v>
      </c>
      <c r="L12" s="18" t="n">
        <v>0</v>
      </c>
      <c r="M12" s="18">
        <f>ROUND(IF(C12&gt;=2026,IF(B12&lt;741000,0,IF(B12&lt;2191000,B12-740000,IF(B12&lt;2193000,1451000,IF(B12&lt;2196000,1453000,IF(B12&lt;2200000,1456000,IF(B12&lt;3600000,ROUNDDOWN(B12/4,-3)*2.8-80000,IF(B12&lt;6600000,ROUNDDOWN(B12/4,-3)*3.2-440000,IF(B12&lt;8500000,ROUNDDOWN(B12*0.9,0)-1100000,B12-1950000)))))))),IF(B12&lt;651000,0,IF(B12&lt;1900000,B12-650000,IF(B12&lt;3600000,ROUNDDOWN(B12/4,-3)*2.8-80000,IF(B12&lt;6600000,ROUNDDOWN(B12/4,-3)*3.2-440000,IF(B12&lt;8500000,ROUNDDOWN(B12*0.9,0)-1100000,B12-1950000)))))),0)</f>
        <v/>
      </c>
      <c r="N12" s="18">
        <f>IF(M12&gt;23500000,NA(),IF(C12&gt;=2026,IF(M12&lt;=4890000,1040000,IF(M12&lt;=6550000,670000,620000)),IF(M12&lt;=1320000,950000,IF(M12&lt;=3360000,880000,IF(M12&lt;=4890000,680000,IF(M12&lt;=6550000,630000,580000))))))</f>
        <v/>
      </c>
      <c r="O12" s="18">
        <f>IF(F12&lt;=0,IF(AND(D12="はい",C12&gt;=2026,C12&lt;=2027),IF(E12&lt;=0,0,IF(E12&lt;=30000,E12,IF(E12&lt;=60000,ROUNDUP(E12/2,0)+15000,IF(E12&lt;=120000,ROUNDUP(E12/4,0)+30000,60000)))),IF(E12&lt;=0,0,IF(E12&lt;=20000,E12,IF(E12&lt;=40000,ROUNDUP(E12/2,0)+10000,IF(E12&lt;=80000,ROUNDUP(E12/4,0)+20000,40000))))),IF(E12&lt;=0,IF(F12&lt;=0,0,IF(F12&lt;=25000,F12,IF(F12&lt;=50000,ROUNDUP(F12/2,0)+12500,IF(F12&lt;=100000,ROUNDUP(F12/4,0)+25000,50000)))),MAX(IF(F12&lt;=0,0,IF(F12&lt;=25000,F12,IF(F12&lt;=50000,ROUNDUP(F12/2,0)+12500,IF(F12&lt;=100000,ROUNDUP(F12/4,0)+25000,50000)))),MIN(IF(AND(D12="はい",C12&gt;=2026,C12&lt;=2027),IF(E12&lt;=0,0,IF(E12&lt;=30000,E12,IF(E12&lt;=60000,ROUNDUP(E12/2,0)+15000,IF(E12&lt;=120000,ROUNDUP(E12/4,0)+30000,60000)))),IF(E12&lt;=0,0,IF(E12&lt;=20000,E12,IF(E12&lt;=40000,ROUNDUP(E12/2,0)+10000,IF(E12&lt;=80000,ROUNDUP(E12/4,0)+20000,40000)))))+IF(F12&lt;=0,0,IF(F12&lt;=25000,F12,IF(F12&lt;=50000,ROUNDUP(F12/2,0)+12500,IF(F12&lt;=100000,ROUNDUP(F12/4,0)+25000,50000)))),IF(AND(D12="はい",C12&gt;=2026,C12&lt;=2027),60000,40000)))))</f>
        <v/>
      </c>
      <c r="P12" s="18">
        <f>IF(G12&lt;=0,0,IF(G12&lt;=20000,G12,IF(G12&lt;=40000,ROUNDUP(G12/2,0)+10000,IF(G12&lt;=80000,ROUNDUP(G12/4,0)+20000,40000))))</f>
        <v/>
      </c>
      <c r="Q12" s="18">
        <f>IF(I12&lt;=0,IF(H12&lt;=0,0,IF(H12&lt;=20000,H12,IF(H12&lt;=40000,ROUNDUP(H12/2,0)+10000,IF(H12&lt;=80000,ROUNDUP(H12/4,0)+20000,40000)))),IF(H12&lt;=0,IF(I12&lt;=0,0,IF(I12&lt;=25000,I12,IF(I12&lt;=50000,ROUNDUP(I12/2,0)+12500,IF(I12&lt;=100000,ROUNDUP(I12/4,0)+25000,50000)))),MAX(IF(I12&lt;=0,0,IF(I12&lt;=25000,I12,IF(I12&lt;=50000,ROUNDUP(I12/2,0)+12500,IF(I12&lt;=100000,ROUNDUP(I12/4,0)+25000,50000)))),MIN(IF(H12&lt;=0,0,IF(H12&lt;=20000,H12,IF(H12&lt;=40000,ROUNDUP(H12/2,0)+10000,IF(H12&lt;=80000,ROUNDUP(H12/4,0)+20000,40000))))+IF(I12&lt;=0,0,IF(I12&lt;=25000,I12,IF(I12&lt;=50000,ROUNDUP(I12/2,0)+12500,IF(I12&lt;=100000,ROUNDUP(I12/4,0)+25000,50000)))),40000))))</f>
        <v/>
      </c>
      <c r="R12" s="18">
        <f>MIN(120000,O12+P12+Q12)</f>
        <v/>
      </c>
      <c r="S12" s="18">
        <f>IF(F12&lt;=0,IF(E12&lt;=0,0,IF(E12&lt;=12000,E12,IF(E12&lt;=32000,ROUNDUP(E12/2,0)+6000,IF(E12&lt;=56000,ROUNDUP(E12/4,0)+14000,28000)))),IF(E12&lt;=0,IF(F12&lt;=0,0,IF(F12&lt;=15000,F12,IF(F12&lt;=40000,ROUNDUP(F12/2,0)+7500,IF(F12&lt;=70000,ROUNDUP(F12/4,0)+17500,35000)))),MAX(IF(F12&lt;=0,0,IF(F12&lt;=15000,F12,IF(F12&lt;=40000,ROUNDUP(F12/2,0)+7500,IF(F12&lt;=70000,ROUNDUP(F12/4,0)+17500,35000)))),MIN(IF(E12&lt;=0,0,IF(E12&lt;=12000,E12,IF(E12&lt;=32000,ROUNDUP(E12/2,0)+6000,IF(E12&lt;=56000,ROUNDUP(E12/4,0)+14000,28000))))+IF(F12&lt;=0,0,IF(F12&lt;=15000,F12,IF(F12&lt;=40000,ROUNDUP(F12/2,0)+7500,IF(F12&lt;=70000,ROUNDUP(F12/4,0)+17500,35000)))),28000))))</f>
        <v/>
      </c>
      <c r="T12" s="18">
        <f>IF(G12&lt;=0,0,IF(G12&lt;=12000,G12,IF(G12&lt;=32000,ROUNDUP(G12/2,0)+6000,IF(G12&lt;=56000,ROUNDUP(G12/4,0)+14000,28000))))</f>
        <v/>
      </c>
      <c r="U12" s="18">
        <f>IF(I12&lt;=0,IF(H12&lt;=0,0,IF(H12&lt;=12000,H12,IF(H12&lt;=32000,ROUNDUP(H12/2,0)+6000,IF(H12&lt;=56000,ROUNDUP(H12/4,0)+14000,28000)))),IF(H12&lt;=0,IF(I12&lt;=0,0,IF(I12&lt;=15000,I12,IF(I12&lt;=40000,ROUNDUP(I12/2,0)+7500,IF(I12&lt;=70000,ROUNDUP(I12/4,0)+17500,35000)))),MAX(IF(I12&lt;=0,0,IF(I12&lt;=15000,I12,IF(I12&lt;=40000,ROUNDUP(I12/2,0)+7500,IF(I12&lt;=70000,ROUNDUP(I12/4,0)+17500,35000)))),MIN(IF(H12&lt;=0,0,IF(H12&lt;=12000,H12,IF(H12&lt;=32000,ROUNDUP(H12/2,0)+6000,IF(H12&lt;=56000,ROUNDUP(H12/4,0)+14000,28000))))+IF(I12&lt;=0,0,IF(I12&lt;=15000,I12,IF(I12&lt;=40000,ROUNDUP(I12/2,0)+7500,IF(I12&lt;=70000,ROUNDUP(I12/4,0)+17500,35000)))),28000))))</f>
        <v/>
      </c>
      <c r="V12" s="18">
        <f>MIN(70000,S12+T12+U12)</f>
        <v/>
      </c>
      <c r="W12" s="18">
        <f>MAX(0,ROUNDDOWN(M12-J12-N12-K12-0,-3))</f>
        <v/>
      </c>
      <c r="X12" s="18">
        <f>MAX(0,ROUNDDOWN(M12-J12-N12-K12-R12,-3))</f>
        <v/>
      </c>
      <c r="Y12" s="18">
        <f>IF(W12&lt;=0,0,ROUNDDOWN((W12*LOOKUP(W12,{0,1950001,3300001,6950001,9000001,18000001,40000001},{0.05,0.1,0.2,0.23,0.33,0.4,0.45})-LOOKUP(W12,{0,1950001,3300001,6950001,9000001,18000001,40000001},{0,97500,427500,636000,1536000,2796000,4796000}))*1.021,-2))</f>
        <v/>
      </c>
      <c r="Z12" s="18">
        <f>IF(X12&lt;=0,0,ROUNDDOWN((X12*LOOKUP(X12,{0,1950001,3300001,6950001,9000001,18000001,40000001},{0.05,0.1,0.2,0.23,0.33,0.4,0.45})-LOOKUP(X12,{0,1950001,3300001,6950001,9000001,18000001,40000001},{0,97500,427500,636000,1536000,2796000,4796000}))*1.021,-2))</f>
        <v/>
      </c>
      <c r="AA12" s="18">
        <f>MAX(0,ROUNDDOWN(M12-J12-430000-L12-0,-3))</f>
        <v/>
      </c>
      <c r="AB12" s="18">
        <f>MAX(0,ROUNDDOWN(M12-J12-430000-L12-V12,-3))</f>
        <v/>
      </c>
      <c r="AC12" s="18">
        <f>IF(M12&lt;=450000,0,MAX(0,ROUNDDOWN(AA12*0.06-MIN(50000,AA12)*0.03,-2))+MAX(0,ROUNDDOWN(AA12*0.04-MIN(50000,AA12)*0.02,-2)))</f>
        <v/>
      </c>
      <c r="AD12" s="18">
        <f>IF(M12&lt;=450000,0,MAX(0,ROUNDDOWN(AB12*0.06-MIN(50000,AB12)*0.03,-2))+MAX(0,ROUNDDOWN(AB12*0.04-MIN(50000,AB12)*0.02,-2)))</f>
        <v/>
      </c>
      <c r="AE12" s="18">
        <f>Y12-Z12</f>
        <v/>
      </c>
      <c r="AF12" s="18">
        <f>AC12-AD12</f>
        <v/>
      </c>
      <c r="AG12" s="18">
        <f>AE12+AF12</f>
        <v/>
      </c>
      <c r="AH12" s="20">
        <f>IF(W12&lt;=0,0,LOOKUP(W12,{0,1950001,3300001,6950001,9000001,18000001,40000001},{0.05,0.1,0.2,0.23,0.33,0.4,0.45}))</f>
        <v/>
      </c>
    </row>
    <row r="13">
      <c r="A13" t="inlineStr">
        <is>
          <t>早見表 特例あり 一般12万円</t>
        </is>
      </c>
      <c r="B13" s="18">
        <f>'3_早見表'!$A$4</f>
        <v/>
      </c>
      <c r="C13" s="19" t="n">
        <v>2026</v>
      </c>
      <c r="D13" t="inlineStr">
        <is>
          <t>はい</t>
        </is>
      </c>
      <c r="E13" s="18" t="n">
        <v>120000</v>
      </c>
      <c r="F13" s="18" t="n">
        <v>0</v>
      </c>
      <c r="G13" s="18" t="n">
        <v>0</v>
      </c>
      <c r="H13" s="18" t="n">
        <v>0</v>
      </c>
      <c r="I13" s="18" t="n">
        <v>0</v>
      </c>
      <c r="J13" s="18">
        <f>ROUND(MIN(B13/12,650000)*12*0.0915+MIN(B13/12,1390000)*12*(0.0504+0)+B13*0.005,0)</f>
        <v/>
      </c>
      <c r="K13" s="18" t="n">
        <v>0</v>
      </c>
      <c r="L13" s="18" t="n">
        <v>0</v>
      </c>
      <c r="M13" s="18">
        <f>ROUND(IF(C13&gt;=2026,IF(B13&lt;741000,0,IF(B13&lt;2191000,B13-740000,IF(B13&lt;2193000,1451000,IF(B13&lt;2196000,1453000,IF(B13&lt;2200000,1456000,IF(B13&lt;3600000,ROUNDDOWN(B13/4,-3)*2.8-80000,IF(B13&lt;6600000,ROUNDDOWN(B13/4,-3)*3.2-440000,IF(B13&lt;8500000,ROUNDDOWN(B13*0.9,0)-1100000,B13-1950000)))))))),IF(B13&lt;651000,0,IF(B13&lt;1900000,B13-650000,IF(B13&lt;3600000,ROUNDDOWN(B13/4,-3)*2.8-80000,IF(B13&lt;6600000,ROUNDDOWN(B13/4,-3)*3.2-440000,IF(B13&lt;8500000,ROUNDDOWN(B13*0.9,0)-1100000,B13-1950000)))))),0)</f>
        <v/>
      </c>
      <c r="N13" s="18">
        <f>IF(M13&gt;23500000,NA(),IF(C13&gt;=2026,IF(M13&lt;=4890000,1040000,IF(M13&lt;=6550000,670000,620000)),IF(M13&lt;=1320000,950000,IF(M13&lt;=3360000,880000,IF(M13&lt;=4890000,680000,IF(M13&lt;=6550000,630000,580000))))))</f>
        <v/>
      </c>
      <c r="O13" s="18">
        <f>IF(F13&lt;=0,IF(AND(D13="はい",C13&gt;=2026,C13&lt;=2027),IF(E13&lt;=0,0,IF(E13&lt;=30000,E13,IF(E13&lt;=60000,ROUNDUP(E13/2,0)+15000,IF(E13&lt;=120000,ROUNDUP(E13/4,0)+30000,60000)))),IF(E13&lt;=0,0,IF(E13&lt;=20000,E13,IF(E13&lt;=40000,ROUNDUP(E13/2,0)+10000,IF(E13&lt;=80000,ROUNDUP(E13/4,0)+20000,40000))))),IF(E13&lt;=0,IF(F13&lt;=0,0,IF(F13&lt;=25000,F13,IF(F13&lt;=50000,ROUNDUP(F13/2,0)+12500,IF(F13&lt;=100000,ROUNDUP(F13/4,0)+25000,50000)))),MAX(IF(F13&lt;=0,0,IF(F13&lt;=25000,F13,IF(F13&lt;=50000,ROUNDUP(F13/2,0)+12500,IF(F13&lt;=100000,ROUNDUP(F13/4,0)+25000,50000)))),MIN(IF(AND(D13="はい",C13&gt;=2026,C13&lt;=2027),IF(E13&lt;=0,0,IF(E13&lt;=30000,E13,IF(E13&lt;=60000,ROUNDUP(E13/2,0)+15000,IF(E13&lt;=120000,ROUNDUP(E13/4,0)+30000,60000)))),IF(E13&lt;=0,0,IF(E13&lt;=20000,E13,IF(E13&lt;=40000,ROUNDUP(E13/2,0)+10000,IF(E13&lt;=80000,ROUNDUP(E13/4,0)+20000,40000)))))+IF(F13&lt;=0,0,IF(F13&lt;=25000,F13,IF(F13&lt;=50000,ROUNDUP(F13/2,0)+12500,IF(F13&lt;=100000,ROUNDUP(F13/4,0)+25000,50000)))),IF(AND(D13="はい",C13&gt;=2026,C13&lt;=2027),60000,40000)))))</f>
        <v/>
      </c>
      <c r="P13" s="18">
        <f>IF(G13&lt;=0,0,IF(G13&lt;=20000,G13,IF(G13&lt;=40000,ROUNDUP(G13/2,0)+10000,IF(G13&lt;=80000,ROUNDUP(G13/4,0)+20000,40000))))</f>
        <v/>
      </c>
      <c r="Q13" s="18">
        <f>IF(I13&lt;=0,IF(H13&lt;=0,0,IF(H13&lt;=20000,H13,IF(H13&lt;=40000,ROUNDUP(H13/2,0)+10000,IF(H13&lt;=80000,ROUNDUP(H13/4,0)+20000,40000)))),IF(H13&lt;=0,IF(I13&lt;=0,0,IF(I13&lt;=25000,I13,IF(I13&lt;=50000,ROUNDUP(I13/2,0)+12500,IF(I13&lt;=100000,ROUNDUP(I13/4,0)+25000,50000)))),MAX(IF(I13&lt;=0,0,IF(I13&lt;=25000,I13,IF(I13&lt;=50000,ROUNDUP(I13/2,0)+12500,IF(I13&lt;=100000,ROUNDUP(I13/4,0)+25000,50000)))),MIN(IF(H13&lt;=0,0,IF(H13&lt;=20000,H13,IF(H13&lt;=40000,ROUNDUP(H13/2,0)+10000,IF(H13&lt;=80000,ROUNDUP(H13/4,0)+20000,40000))))+IF(I13&lt;=0,0,IF(I13&lt;=25000,I13,IF(I13&lt;=50000,ROUNDUP(I13/2,0)+12500,IF(I13&lt;=100000,ROUNDUP(I13/4,0)+25000,50000)))),40000))))</f>
        <v/>
      </c>
      <c r="R13" s="18">
        <f>MIN(120000,O13+P13+Q13)</f>
        <v/>
      </c>
      <c r="S13" s="18">
        <f>IF(F13&lt;=0,IF(E13&lt;=0,0,IF(E13&lt;=12000,E13,IF(E13&lt;=32000,ROUNDUP(E13/2,0)+6000,IF(E13&lt;=56000,ROUNDUP(E13/4,0)+14000,28000)))),IF(E13&lt;=0,IF(F13&lt;=0,0,IF(F13&lt;=15000,F13,IF(F13&lt;=40000,ROUNDUP(F13/2,0)+7500,IF(F13&lt;=70000,ROUNDUP(F13/4,0)+17500,35000)))),MAX(IF(F13&lt;=0,0,IF(F13&lt;=15000,F13,IF(F13&lt;=40000,ROUNDUP(F13/2,0)+7500,IF(F13&lt;=70000,ROUNDUP(F13/4,0)+17500,35000)))),MIN(IF(E13&lt;=0,0,IF(E13&lt;=12000,E13,IF(E13&lt;=32000,ROUNDUP(E13/2,0)+6000,IF(E13&lt;=56000,ROUNDUP(E13/4,0)+14000,28000))))+IF(F13&lt;=0,0,IF(F13&lt;=15000,F13,IF(F13&lt;=40000,ROUNDUP(F13/2,0)+7500,IF(F13&lt;=70000,ROUNDUP(F13/4,0)+17500,35000)))),28000))))</f>
        <v/>
      </c>
      <c r="T13" s="18">
        <f>IF(G13&lt;=0,0,IF(G13&lt;=12000,G13,IF(G13&lt;=32000,ROUNDUP(G13/2,0)+6000,IF(G13&lt;=56000,ROUNDUP(G13/4,0)+14000,28000))))</f>
        <v/>
      </c>
      <c r="U13" s="18">
        <f>IF(I13&lt;=0,IF(H13&lt;=0,0,IF(H13&lt;=12000,H13,IF(H13&lt;=32000,ROUNDUP(H13/2,0)+6000,IF(H13&lt;=56000,ROUNDUP(H13/4,0)+14000,28000)))),IF(H13&lt;=0,IF(I13&lt;=0,0,IF(I13&lt;=15000,I13,IF(I13&lt;=40000,ROUNDUP(I13/2,0)+7500,IF(I13&lt;=70000,ROUNDUP(I13/4,0)+17500,35000)))),MAX(IF(I13&lt;=0,0,IF(I13&lt;=15000,I13,IF(I13&lt;=40000,ROUNDUP(I13/2,0)+7500,IF(I13&lt;=70000,ROUNDUP(I13/4,0)+17500,35000)))),MIN(IF(H13&lt;=0,0,IF(H13&lt;=12000,H13,IF(H13&lt;=32000,ROUNDUP(H13/2,0)+6000,IF(H13&lt;=56000,ROUNDUP(H13/4,0)+14000,28000))))+IF(I13&lt;=0,0,IF(I13&lt;=15000,I13,IF(I13&lt;=40000,ROUNDUP(I13/2,0)+7500,IF(I13&lt;=70000,ROUNDUP(I13/4,0)+17500,35000)))),28000))))</f>
        <v/>
      </c>
      <c r="V13" s="18">
        <f>MIN(70000,S13+T13+U13)</f>
        <v/>
      </c>
      <c r="W13" s="18">
        <f>MAX(0,ROUNDDOWN(M13-J13-N13-K13-0,-3))</f>
        <v/>
      </c>
      <c r="X13" s="18">
        <f>MAX(0,ROUNDDOWN(M13-J13-N13-K13-R13,-3))</f>
        <v/>
      </c>
      <c r="Y13" s="18">
        <f>IF(W13&lt;=0,0,ROUNDDOWN((W13*LOOKUP(W13,{0,1950001,3300001,6950001,9000001,18000001,40000001},{0.05,0.1,0.2,0.23,0.33,0.4,0.45})-LOOKUP(W13,{0,1950001,3300001,6950001,9000001,18000001,40000001},{0,97500,427500,636000,1536000,2796000,4796000}))*1.021,-2))</f>
        <v/>
      </c>
      <c r="Z13" s="18">
        <f>IF(X13&lt;=0,0,ROUNDDOWN((X13*LOOKUP(X13,{0,1950001,3300001,6950001,9000001,18000001,40000001},{0.05,0.1,0.2,0.23,0.33,0.4,0.45})-LOOKUP(X13,{0,1950001,3300001,6950001,9000001,18000001,40000001},{0,97500,427500,636000,1536000,2796000,4796000}))*1.021,-2))</f>
        <v/>
      </c>
      <c r="AA13" s="18">
        <f>MAX(0,ROUNDDOWN(M13-J13-430000-L13-0,-3))</f>
        <v/>
      </c>
      <c r="AB13" s="18">
        <f>MAX(0,ROUNDDOWN(M13-J13-430000-L13-V13,-3))</f>
        <v/>
      </c>
      <c r="AC13" s="18">
        <f>IF(M13&lt;=450000,0,MAX(0,ROUNDDOWN(AA13*0.06-MIN(50000,AA13)*0.03,-2))+MAX(0,ROUNDDOWN(AA13*0.04-MIN(50000,AA13)*0.02,-2)))</f>
        <v/>
      </c>
      <c r="AD13" s="18">
        <f>IF(M13&lt;=450000,0,MAX(0,ROUNDDOWN(AB13*0.06-MIN(50000,AB13)*0.03,-2))+MAX(0,ROUNDDOWN(AB13*0.04-MIN(50000,AB13)*0.02,-2)))</f>
        <v/>
      </c>
      <c r="AE13" s="18">
        <f>Y13-Z13</f>
        <v/>
      </c>
      <c r="AF13" s="18">
        <f>AC13-AD13</f>
        <v/>
      </c>
      <c r="AG13" s="18">
        <f>AE13+AF13</f>
        <v/>
      </c>
      <c r="AH13" s="20">
        <f>IF(W13&lt;=0,0,LOOKUP(W13,{0,1950001,3300001,6950001,9000001,18000001,40000001},{0.05,0.1,0.2,0.23,0.33,0.4,0.45}))</f>
        <v/>
      </c>
    </row>
    <row r="14">
      <c r="A14" t="inlineStr">
        <is>
          <t>早見表 特例あり 3区分（一般12万円）</t>
        </is>
      </c>
      <c r="B14" s="18">
        <f>'3_早見表'!$A$4</f>
        <v/>
      </c>
      <c r="C14" s="19" t="n">
        <v>2026</v>
      </c>
      <c r="D14" t="inlineStr">
        <is>
          <t>はい</t>
        </is>
      </c>
      <c r="E14" s="18" t="n">
        <v>120000</v>
      </c>
      <c r="F14" s="18" t="n">
        <v>0</v>
      </c>
      <c r="G14" s="18" t="n">
        <v>80000</v>
      </c>
      <c r="H14" s="18" t="n">
        <v>80000</v>
      </c>
      <c r="I14" s="18" t="n">
        <v>0</v>
      </c>
      <c r="J14" s="18">
        <f>ROUND(MIN(B14/12,650000)*12*0.0915+MIN(B14/12,1390000)*12*(0.0504+0)+B14*0.005,0)</f>
        <v/>
      </c>
      <c r="K14" s="18" t="n">
        <v>0</v>
      </c>
      <c r="L14" s="18" t="n">
        <v>0</v>
      </c>
      <c r="M14" s="18">
        <f>ROUND(IF(C14&gt;=2026,IF(B14&lt;741000,0,IF(B14&lt;2191000,B14-740000,IF(B14&lt;2193000,1451000,IF(B14&lt;2196000,1453000,IF(B14&lt;2200000,1456000,IF(B14&lt;3600000,ROUNDDOWN(B14/4,-3)*2.8-80000,IF(B14&lt;6600000,ROUNDDOWN(B14/4,-3)*3.2-440000,IF(B14&lt;8500000,ROUNDDOWN(B14*0.9,0)-1100000,B14-1950000)))))))),IF(B14&lt;651000,0,IF(B14&lt;1900000,B14-650000,IF(B14&lt;3600000,ROUNDDOWN(B14/4,-3)*2.8-80000,IF(B14&lt;6600000,ROUNDDOWN(B14/4,-3)*3.2-440000,IF(B14&lt;8500000,ROUNDDOWN(B14*0.9,0)-1100000,B14-1950000)))))),0)</f>
        <v/>
      </c>
      <c r="N14" s="18">
        <f>IF(M14&gt;23500000,NA(),IF(C14&gt;=2026,IF(M14&lt;=4890000,1040000,IF(M14&lt;=6550000,670000,620000)),IF(M14&lt;=1320000,950000,IF(M14&lt;=3360000,880000,IF(M14&lt;=4890000,680000,IF(M14&lt;=6550000,630000,580000))))))</f>
        <v/>
      </c>
      <c r="O14" s="18">
        <f>IF(F14&lt;=0,IF(AND(D14="はい",C14&gt;=2026,C14&lt;=2027),IF(E14&lt;=0,0,IF(E14&lt;=30000,E14,IF(E14&lt;=60000,ROUNDUP(E14/2,0)+15000,IF(E14&lt;=120000,ROUNDUP(E14/4,0)+30000,60000)))),IF(E14&lt;=0,0,IF(E14&lt;=20000,E14,IF(E14&lt;=40000,ROUNDUP(E14/2,0)+10000,IF(E14&lt;=80000,ROUNDUP(E14/4,0)+20000,40000))))),IF(E14&lt;=0,IF(F14&lt;=0,0,IF(F14&lt;=25000,F14,IF(F14&lt;=50000,ROUNDUP(F14/2,0)+12500,IF(F14&lt;=100000,ROUNDUP(F14/4,0)+25000,50000)))),MAX(IF(F14&lt;=0,0,IF(F14&lt;=25000,F14,IF(F14&lt;=50000,ROUNDUP(F14/2,0)+12500,IF(F14&lt;=100000,ROUNDUP(F14/4,0)+25000,50000)))),MIN(IF(AND(D14="はい",C14&gt;=2026,C14&lt;=2027),IF(E14&lt;=0,0,IF(E14&lt;=30000,E14,IF(E14&lt;=60000,ROUNDUP(E14/2,0)+15000,IF(E14&lt;=120000,ROUNDUP(E14/4,0)+30000,60000)))),IF(E14&lt;=0,0,IF(E14&lt;=20000,E14,IF(E14&lt;=40000,ROUNDUP(E14/2,0)+10000,IF(E14&lt;=80000,ROUNDUP(E14/4,0)+20000,40000)))))+IF(F14&lt;=0,0,IF(F14&lt;=25000,F14,IF(F14&lt;=50000,ROUNDUP(F14/2,0)+12500,IF(F14&lt;=100000,ROUNDUP(F14/4,0)+25000,50000)))),IF(AND(D14="はい",C14&gt;=2026,C14&lt;=2027),60000,40000)))))</f>
        <v/>
      </c>
      <c r="P14" s="18">
        <f>IF(G14&lt;=0,0,IF(G14&lt;=20000,G14,IF(G14&lt;=40000,ROUNDUP(G14/2,0)+10000,IF(G14&lt;=80000,ROUNDUP(G14/4,0)+20000,40000))))</f>
        <v/>
      </c>
      <c r="Q14" s="18">
        <f>IF(I14&lt;=0,IF(H14&lt;=0,0,IF(H14&lt;=20000,H14,IF(H14&lt;=40000,ROUNDUP(H14/2,0)+10000,IF(H14&lt;=80000,ROUNDUP(H14/4,0)+20000,40000)))),IF(H14&lt;=0,IF(I14&lt;=0,0,IF(I14&lt;=25000,I14,IF(I14&lt;=50000,ROUNDUP(I14/2,0)+12500,IF(I14&lt;=100000,ROUNDUP(I14/4,0)+25000,50000)))),MAX(IF(I14&lt;=0,0,IF(I14&lt;=25000,I14,IF(I14&lt;=50000,ROUNDUP(I14/2,0)+12500,IF(I14&lt;=100000,ROUNDUP(I14/4,0)+25000,50000)))),MIN(IF(H14&lt;=0,0,IF(H14&lt;=20000,H14,IF(H14&lt;=40000,ROUNDUP(H14/2,0)+10000,IF(H14&lt;=80000,ROUNDUP(H14/4,0)+20000,40000))))+IF(I14&lt;=0,0,IF(I14&lt;=25000,I14,IF(I14&lt;=50000,ROUNDUP(I14/2,0)+12500,IF(I14&lt;=100000,ROUNDUP(I14/4,0)+25000,50000)))),40000))))</f>
        <v/>
      </c>
      <c r="R14" s="18">
        <f>MIN(120000,O14+P14+Q14)</f>
        <v/>
      </c>
      <c r="S14" s="18">
        <f>IF(F14&lt;=0,IF(E14&lt;=0,0,IF(E14&lt;=12000,E14,IF(E14&lt;=32000,ROUNDUP(E14/2,0)+6000,IF(E14&lt;=56000,ROUNDUP(E14/4,0)+14000,28000)))),IF(E14&lt;=0,IF(F14&lt;=0,0,IF(F14&lt;=15000,F14,IF(F14&lt;=40000,ROUNDUP(F14/2,0)+7500,IF(F14&lt;=70000,ROUNDUP(F14/4,0)+17500,35000)))),MAX(IF(F14&lt;=0,0,IF(F14&lt;=15000,F14,IF(F14&lt;=40000,ROUNDUP(F14/2,0)+7500,IF(F14&lt;=70000,ROUNDUP(F14/4,0)+17500,35000)))),MIN(IF(E14&lt;=0,0,IF(E14&lt;=12000,E14,IF(E14&lt;=32000,ROUNDUP(E14/2,0)+6000,IF(E14&lt;=56000,ROUNDUP(E14/4,0)+14000,28000))))+IF(F14&lt;=0,0,IF(F14&lt;=15000,F14,IF(F14&lt;=40000,ROUNDUP(F14/2,0)+7500,IF(F14&lt;=70000,ROUNDUP(F14/4,0)+17500,35000)))),28000))))</f>
        <v/>
      </c>
      <c r="T14" s="18">
        <f>IF(G14&lt;=0,0,IF(G14&lt;=12000,G14,IF(G14&lt;=32000,ROUNDUP(G14/2,0)+6000,IF(G14&lt;=56000,ROUNDUP(G14/4,0)+14000,28000))))</f>
        <v/>
      </c>
      <c r="U14" s="18">
        <f>IF(I14&lt;=0,IF(H14&lt;=0,0,IF(H14&lt;=12000,H14,IF(H14&lt;=32000,ROUNDUP(H14/2,0)+6000,IF(H14&lt;=56000,ROUNDUP(H14/4,0)+14000,28000)))),IF(H14&lt;=0,IF(I14&lt;=0,0,IF(I14&lt;=15000,I14,IF(I14&lt;=40000,ROUNDUP(I14/2,0)+7500,IF(I14&lt;=70000,ROUNDUP(I14/4,0)+17500,35000)))),MAX(IF(I14&lt;=0,0,IF(I14&lt;=15000,I14,IF(I14&lt;=40000,ROUNDUP(I14/2,0)+7500,IF(I14&lt;=70000,ROUNDUP(I14/4,0)+17500,35000)))),MIN(IF(H14&lt;=0,0,IF(H14&lt;=12000,H14,IF(H14&lt;=32000,ROUNDUP(H14/2,0)+6000,IF(H14&lt;=56000,ROUNDUP(H14/4,0)+14000,28000))))+IF(I14&lt;=0,0,IF(I14&lt;=15000,I14,IF(I14&lt;=40000,ROUNDUP(I14/2,0)+7500,IF(I14&lt;=70000,ROUNDUP(I14/4,0)+17500,35000)))),28000))))</f>
        <v/>
      </c>
      <c r="V14" s="18">
        <f>MIN(70000,S14+T14+U14)</f>
        <v/>
      </c>
      <c r="W14" s="18">
        <f>MAX(0,ROUNDDOWN(M14-J14-N14-K14-0,-3))</f>
        <v/>
      </c>
      <c r="X14" s="18">
        <f>MAX(0,ROUNDDOWN(M14-J14-N14-K14-R14,-3))</f>
        <v/>
      </c>
      <c r="Y14" s="18">
        <f>IF(W14&lt;=0,0,ROUNDDOWN((W14*LOOKUP(W14,{0,1950001,3300001,6950001,9000001,18000001,40000001},{0.05,0.1,0.2,0.23,0.33,0.4,0.45})-LOOKUP(W14,{0,1950001,3300001,6950001,9000001,18000001,40000001},{0,97500,427500,636000,1536000,2796000,4796000}))*1.021,-2))</f>
        <v/>
      </c>
      <c r="Z14" s="18">
        <f>IF(X14&lt;=0,0,ROUNDDOWN((X14*LOOKUP(X14,{0,1950001,3300001,6950001,9000001,18000001,40000001},{0.05,0.1,0.2,0.23,0.33,0.4,0.45})-LOOKUP(X14,{0,1950001,3300001,6950001,9000001,18000001,40000001},{0,97500,427500,636000,1536000,2796000,4796000}))*1.021,-2))</f>
        <v/>
      </c>
      <c r="AA14" s="18">
        <f>MAX(0,ROUNDDOWN(M14-J14-430000-L14-0,-3))</f>
        <v/>
      </c>
      <c r="AB14" s="18">
        <f>MAX(0,ROUNDDOWN(M14-J14-430000-L14-V14,-3))</f>
        <v/>
      </c>
      <c r="AC14" s="18">
        <f>IF(M14&lt;=450000,0,MAX(0,ROUNDDOWN(AA14*0.06-MIN(50000,AA14)*0.03,-2))+MAX(0,ROUNDDOWN(AA14*0.04-MIN(50000,AA14)*0.02,-2)))</f>
        <v/>
      </c>
      <c r="AD14" s="18">
        <f>IF(M14&lt;=450000,0,MAX(0,ROUNDDOWN(AB14*0.06-MIN(50000,AB14)*0.03,-2))+MAX(0,ROUNDDOWN(AB14*0.04-MIN(50000,AB14)*0.02,-2)))</f>
        <v/>
      </c>
      <c r="AE14" s="18">
        <f>Y14-Z14</f>
        <v/>
      </c>
      <c r="AF14" s="18">
        <f>AC14-AD14</f>
        <v/>
      </c>
      <c r="AG14" s="18">
        <f>AE14+AF14</f>
        <v/>
      </c>
      <c r="AH14" s="20">
        <f>IF(W14&lt;=0,0,LOOKUP(W14,{0,1950001,3300001,6950001,9000001,18000001,40000001},{0.05,0.1,0.2,0.23,0.33,0.4,0.45}))</f>
        <v/>
      </c>
    </row>
    <row r="15">
      <c r="A15" t="inlineStr">
        <is>
          <t>早見表 一般8万円</t>
        </is>
      </c>
      <c r="B15" s="18">
        <f>'3_早見表'!$A$5</f>
        <v/>
      </c>
      <c r="C15" s="19" t="n">
        <v>2026</v>
      </c>
      <c r="D15" t="inlineStr">
        <is>
          <t>いいえ</t>
        </is>
      </c>
      <c r="E15" s="18" t="n">
        <v>80000</v>
      </c>
      <c r="F15" s="18" t="n">
        <v>0</v>
      </c>
      <c r="G15" s="18" t="n">
        <v>0</v>
      </c>
      <c r="H15" s="18" t="n">
        <v>0</v>
      </c>
      <c r="I15" s="18" t="n">
        <v>0</v>
      </c>
      <c r="J15" s="18">
        <f>ROUND(MIN(B15/12,650000)*12*0.0915+MIN(B15/12,1390000)*12*(0.0504+0)+B15*0.005,0)</f>
        <v/>
      </c>
      <c r="K15" s="18" t="n">
        <v>0</v>
      </c>
      <c r="L15" s="18" t="n">
        <v>0</v>
      </c>
      <c r="M15" s="18">
        <f>ROUND(IF(C15&gt;=2026,IF(B15&lt;741000,0,IF(B15&lt;2191000,B15-740000,IF(B15&lt;2193000,1451000,IF(B15&lt;2196000,1453000,IF(B15&lt;2200000,1456000,IF(B15&lt;3600000,ROUNDDOWN(B15/4,-3)*2.8-80000,IF(B15&lt;6600000,ROUNDDOWN(B15/4,-3)*3.2-440000,IF(B15&lt;8500000,ROUNDDOWN(B15*0.9,0)-1100000,B15-1950000)))))))),IF(B15&lt;651000,0,IF(B15&lt;1900000,B15-650000,IF(B15&lt;3600000,ROUNDDOWN(B15/4,-3)*2.8-80000,IF(B15&lt;6600000,ROUNDDOWN(B15/4,-3)*3.2-440000,IF(B15&lt;8500000,ROUNDDOWN(B15*0.9,0)-1100000,B15-1950000)))))),0)</f>
        <v/>
      </c>
      <c r="N15" s="18">
        <f>IF(M15&gt;23500000,NA(),IF(C15&gt;=2026,IF(M15&lt;=4890000,1040000,IF(M15&lt;=6550000,670000,620000)),IF(M15&lt;=1320000,950000,IF(M15&lt;=3360000,880000,IF(M15&lt;=4890000,680000,IF(M15&lt;=6550000,630000,580000))))))</f>
        <v/>
      </c>
      <c r="O15" s="18">
        <f>IF(F15&lt;=0,IF(AND(D15="はい",C15&gt;=2026,C15&lt;=2027),IF(E15&lt;=0,0,IF(E15&lt;=30000,E15,IF(E15&lt;=60000,ROUNDUP(E15/2,0)+15000,IF(E15&lt;=120000,ROUNDUP(E15/4,0)+30000,60000)))),IF(E15&lt;=0,0,IF(E15&lt;=20000,E15,IF(E15&lt;=40000,ROUNDUP(E15/2,0)+10000,IF(E15&lt;=80000,ROUNDUP(E15/4,0)+20000,40000))))),IF(E15&lt;=0,IF(F15&lt;=0,0,IF(F15&lt;=25000,F15,IF(F15&lt;=50000,ROUNDUP(F15/2,0)+12500,IF(F15&lt;=100000,ROUNDUP(F15/4,0)+25000,50000)))),MAX(IF(F15&lt;=0,0,IF(F15&lt;=25000,F15,IF(F15&lt;=50000,ROUNDUP(F15/2,0)+12500,IF(F15&lt;=100000,ROUNDUP(F15/4,0)+25000,50000)))),MIN(IF(AND(D15="はい",C15&gt;=2026,C15&lt;=2027),IF(E15&lt;=0,0,IF(E15&lt;=30000,E15,IF(E15&lt;=60000,ROUNDUP(E15/2,0)+15000,IF(E15&lt;=120000,ROUNDUP(E15/4,0)+30000,60000)))),IF(E15&lt;=0,0,IF(E15&lt;=20000,E15,IF(E15&lt;=40000,ROUNDUP(E15/2,0)+10000,IF(E15&lt;=80000,ROUNDUP(E15/4,0)+20000,40000)))))+IF(F15&lt;=0,0,IF(F15&lt;=25000,F15,IF(F15&lt;=50000,ROUNDUP(F15/2,0)+12500,IF(F15&lt;=100000,ROUNDUP(F15/4,0)+25000,50000)))),IF(AND(D15="はい",C15&gt;=2026,C15&lt;=2027),60000,40000)))))</f>
        <v/>
      </c>
      <c r="P15" s="18">
        <f>IF(G15&lt;=0,0,IF(G15&lt;=20000,G15,IF(G15&lt;=40000,ROUNDUP(G15/2,0)+10000,IF(G15&lt;=80000,ROUNDUP(G15/4,0)+20000,40000))))</f>
        <v/>
      </c>
      <c r="Q15" s="18">
        <f>IF(I15&lt;=0,IF(H15&lt;=0,0,IF(H15&lt;=20000,H15,IF(H15&lt;=40000,ROUNDUP(H15/2,0)+10000,IF(H15&lt;=80000,ROUNDUP(H15/4,0)+20000,40000)))),IF(H15&lt;=0,IF(I15&lt;=0,0,IF(I15&lt;=25000,I15,IF(I15&lt;=50000,ROUNDUP(I15/2,0)+12500,IF(I15&lt;=100000,ROUNDUP(I15/4,0)+25000,50000)))),MAX(IF(I15&lt;=0,0,IF(I15&lt;=25000,I15,IF(I15&lt;=50000,ROUNDUP(I15/2,0)+12500,IF(I15&lt;=100000,ROUNDUP(I15/4,0)+25000,50000)))),MIN(IF(H15&lt;=0,0,IF(H15&lt;=20000,H15,IF(H15&lt;=40000,ROUNDUP(H15/2,0)+10000,IF(H15&lt;=80000,ROUNDUP(H15/4,0)+20000,40000))))+IF(I15&lt;=0,0,IF(I15&lt;=25000,I15,IF(I15&lt;=50000,ROUNDUP(I15/2,0)+12500,IF(I15&lt;=100000,ROUNDUP(I15/4,0)+25000,50000)))),40000))))</f>
        <v/>
      </c>
      <c r="R15" s="18">
        <f>MIN(120000,O15+P15+Q15)</f>
        <v/>
      </c>
      <c r="S15" s="18">
        <f>IF(F15&lt;=0,IF(E15&lt;=0,0,IF(E15&lt;=12000,E15,IF(E15&lt;=32000,ROUNDUP(E15/2,0)+6000,IF(E15&lt;=56000,ROUNDUP(E15/4,0)+14000,28000)))),IF(E15&lt;=0,IF(F15&lt;=0,0,IF(F15&lt;=15000,F15,IF(F15&lt;=40000,ROUNDUP(F15/2,0)+7500,IF(F15&lt;=70000,ROUNDUP(F15/4,0)+17500,35000)))),MAX(IF(F15&lt;=0,0,IF(F15&lt;=15000,F15,IF(F15&lt;=40000,ROUNDUP(F15/2,0)+7500,IF(F15&lt;=70000,ROUNDUP(F15/4,0)+17500,35000)))),MIN(IF(E15&lt;=0,0,IF(E15&lt;=12000,E15,IF(E15&lt;=32000,ROUNDUP(E15/2,0)+6000,IF(E15&lt;=56000,ROUNDUP(E15/4,0)+14000,28000))))+IF(F15&lt;=0,0,IF(F15&lt;=15000,F15,IF(F15&lt;=40000,ROUNDUP(F15/2,0)+7500,IF(F15&lt;=70000,ROUNDUP(F15/4,0)+17500,35000)))),28000))))</f>
        <v/>
      </c>
      <c r="T15" s="18">
        <f>IF(G15&lt;=0,0,IF(G15&lt;=12000,G15,IF(G15&lt;=32000,ROUNDUP(G15/2,0)+6000,IF(G15&lt;=56000,ROUNDUP(G15/4,0)+14000,28000))))</f>
        <v/>
      </c>
      <c r="U15" s="18">
        <f>IF(I15&lt;=0,IF(H15&lt;=0,0,IF(H15&lt;=12000,H15,IF(H15&lt;=32000,ROUNDUP(H15/2,0)+6000,IF(H15&lt;=56000,ROUNDUP(H15/4,0)+14000,28000)))),IF(H15&lt;=0,IF(I15&lt;=0,0,IF(I15&lt;=15000,I15,IF(I15&lt;=40000,ROUNDUP(I15/2,0)+7500,IF(I15&lt;=70000,ROUNDUP(I15/4,0)+17500,35000)))),MAX(IF(I15&lt;=0,0,IF(I15&lt;=15000,I15,IF(I15&lt;=40000,ROUNDUP(I15/2,0)+7500,IF(I15&lt;=70000,ROUNDUP(I15/4,0)+17500,35000)))),MIN(IF(H15&lt;=0,0,IF(H15&lt;=12000,H15,IF(H15&lt;=32000,ROUNDUP(H15/2,0)+6000,IF(H15&lt;=56000,ROUNDUP(H15/4,0)+14000,28000))))+IF(I15&lt;=0,0,IF(I15&lt;=15000,I15,IF(I15&lt;=40000,ROUNDUP(I15/2,0)+7500,IF(I15&lt;=70000,ROUNDUP(I15/4,0)+17500,35000)))),28000))))</f>
        <v/>
      </c>
      <c r="V15" s="18">
        <f>MIN(70000,S15+T15+U15)</f>
        <v/>
      </c>
      <c r="W15" s="18">
        <f>MAX(0,ROUNDDOWN(M15-J15-N15-K15-0,-3))</f>
        <v/>
      </c>
      <c r="X15" s="18">
        <f>MAX(0,ROUNDDOWN(M15-J15-N15-K15-R15,-3))</f>
        <v/>
      </c>
      <c r="Y15" s="18">
        <f>IF(W15&lt;=0,0,ROUNDDOWN((W15*LOOKUP(W15,{0,1950001,3300001,6950001,9000001,18000001,40000001},{0.05,0.1,0.2,0.23,0.33,0.4,0.45})-LOOKUP(W15,{0,1950001,3300001,6950001,9000001,18000001,40000001},{0,97500,427500,636000,1536000,2796000,4796000}))*1.021,-2))</f>
        <v/>
      </c>
      <c r="Z15" s="18">
        <f>IF(X15&lt;=0,0,ROUNDDOWN((X15*LOOKUP(X15,{0,1950001,3300001,6950001,9000001,18000001,40000001},{0.05,0.1,0.2,0.23,0.33,0.4,0.45})-LOOKUP(X15,{0,1950001,3300001,6950001,9000001,18000001,40000001},{0,97500,427500,636000,1536000,2796000,4796000}))*1.021,-2))</f>
        <v/>
      </c>
      <c r="AA15" s="18">
        <f>MAX(0,ROUNDDOWN(M15-J15-430000-L15-0,-3))</f>
        <v/>
      </c>
      <c r="AB15" s="18">
        <f>MAX(0,ROUNDDOWN(M15-J15-430000-L15-V15,-3))</f>
        <v/>
      </c>
      <c r="AC15" s="18">
        <f>IF(M15&lt;=450000,0,MAX(0,ROUNDDOWN(AA15*0.06-MIN(50000,AA15)*0.03,-2))+MAX(0,ROUNDDOWN(AA15*0.04-MIN(50000,AA15)*0.02,-2)))</f>
        <v/>
      </c>
      <c r="AD15" s="18">
        <f>IF(M15&lt;=450000,0,MAX(0,ROUNDDOWN(AB15*0.06-MIN(50000,AB15)*0.03,-2))+MAX(0,ROUNDDOWN(AB15*0.04-MIN(50000,AB15)*0.02,-2)))</f>
        <v/>
      </c>
      <c r="AE15" s="18">
        <f>Y15-Z15</f>
        <v/>
      </c>
      <c r="AF15" s="18">
        <f>AC15-AD15</f>
        <v/>
      </c>
      <c r="AG15" s="18">
        <f>AE15+AF15</f>
        <v/>
      </c>
      <c r="AH15" s="20">
        <f>IF(W15&lt;=0,0,LOOKUP(W15,{0,1950001,3300001,6950001,9000001,18000001,40000001},{0.05,0.1,0.2,0.23,0.33,0.4,0.45}))</f>
        <v/>
      </c>
    </row>
    <row r="16">
      <c r="A16" t="inlineStr">
        <is>
          <t>早見表 一般と介護医療8万円ずつ</t>
        </is>
      </c>
      <c r="B16" s="18">
        <f>'3_早見表'!$A$5</f>
        <v/>
      </c>
      <c r="C16" s="19" t="n">
        <v>2026</v>
      </c>
      <c r="D16" t="inlineStr">
        <is>
          <t>いいえ</t>
        </is>
      </c>
      <c r="E16" s="18" t="n">
        <v>80000</v>
      </c>
      <c r="F16" s="18" t="n">
        <v>0</v>
      </c>
      <c r="G16" s="18" t="n">
        <v>80000</v>
      </c>
      <c r="H16" s="18" t="n">
        <v>0</v>
      </c>
      <c r="I16" s="18" t="n">
        <v>0</v>
      </c>
      <c r="J16" s="18">
        <f>ROUND(MIN(B16/12,650000)*12*0.0915+MIN(B16/12,1390000)*12*(0.0504+0)+B16*0.005,0)</f>
        <v/>
      </c>
      <c r="K16" s="18" t="n">
        <v>0</v>
      </c>
      <c r="L16" s="18" t="n">
        <v>0</v>
      </c>
      <c r="M16" s="18">
        <f>ROUND(IF(C16&gt;=2026,IF(B16&lt;741000,0,IF(B16&lt;2191000,B16-740000,IF(B16&lt;2193000,1451000,IF(B16&lt;2196000,1453000,IF(B16&lt;2200000,1456000,IF(B16&lt;3600000,ROUNDDOWN(B16/4,-3)*2.8-80000,IF(B16&lt;6600000,ROUNDDOWN(B16/4,-3)*3.2-440000,IF(B16&lt;8500000,ROUNDDOWN(B16*0.9,0)-1100000,B16-1950000)))))))),IF(B16&lt;651000,0,IF(B16&lt;1900000,B16-650000,IF(B16&lt;3600000,ROUNDDOWN(B16/4,-3)*2.8-80000,IF(B16&lt;6600000,ROUNDDOWN(B16/4,-3)*3.2-440000,IF(B16&lt;8500000,ROUNDDOWN(B16*0.9,0)-1100000,B16-1950000)))))),0)</f>
        <v/>
      </c>
      <c r="N16" s="18">
        <f>IF(M16&gt;23500000,NA(),IF(C16&gt;=2026,IF(M16&lt;=4890000,1040000,IF(M16&lt;=6550000,670000,620000)),IF(M16&lt;=1320000,950000,IF(M16&lt;=3360000,880000,IF(M16&lt;=4890000,680000,IF(M16&lt;=6550000,630000,580000))))))</f>
        <v/>
      </c>
      <c r="O16" s="18">
        <f>IF(F16&lt;=0,IF(AND(D16="はい",C16&gt;=2026,C16&lt;=2027),IF(E16&lt;=0,0,IF(E16&lt;=30000,E16,IF(E16&lt;=60000,ROUNDUP(E16/2,0)+15000,IF(E16&lt;=120000,ROUNDUP(E16/4,0)+30000,60000)))),IF(E16&lt;=0,0,IF(E16&lt;=20000,E16,IF(E16&lt;=40000,ROUNDUP(E16/2,0)+10000,IF(E16&lt;=80000,ROUNDUP(E16/4,0)+20000,40000))))),IF(E16&lt;=0,IF(F16&lt;=0,0,IF(F16&lt;=25000,F16,IF(F16&lt;=50000,ROUNDUP(F16/2,0)+12500,IF(F16&lt;=100000,ROUNDUP(F16/4,0)+25000,50000)))),MAX(IF(F16&lt;=0,0,IF(F16&lt;=25000,F16,IF(F16&lt;=50000,ROUNDUP(F16/2,0)+12500,IF(F16&lt;=100000,ROUNDUP(F16/4,0)+25000,50000)))),MIN(IF(AND(D16="はい",C16&gt;=2026,C16&lt;=2027),IF(E16&lt;=0,0,IF(E16&lt;=30000,E16,IF(E16&lt;=60000,ROUNDUP(E16/2,0)+15000,IF(E16&lt;=120000,ROUNDUP(E16/4,0)+30000,60000)))),IF(E16&lt;=0,0,IF(E16&lt;=20000,E16,IF(E16&lt;=40000,ROUNDUP(E16/2,0)+10000,IF(E16&lt;=80000,ROUNDUP(E16/4,0)+20000,40000)))))+IF(F16&lt;=0,0,IF(F16&lt;=25000,F16,IF(F16&lt;=50000,ROUNDUP(F16/2,0)+12500,IF(F16&lt;=100000,ROUNDUP(F16/4,0)+25000,50000)))),IF(AND(D16="はい",C16&gt;=2026,C16&lt;=2027),60000,40000)))))</f>
        <v/>
      </c>
      <c r="P16" s="18">
        <f>IF(G16&lt;=0,0,IF(G16&lt;=20000,G16,IF(G16&lt;=40000,ROUNDUP(G16/2,0)+10000,IF(G16&lt;=80000,ROUNDUP(G16/4,0)+20000,40000))))</f>
        <v/>
      </c>
      <c r="Q16" s="18">
        <f>IF(I16&lt;=0,IF(H16&lt;=0,0,IF(H16&lt;=20000,H16,IF(H16&lt;=40000,ROUNDUP(H16/2,0)+10000,IF(H16&lt;=80000,ROUNDUP(H16/4,0)+20000,40000)))),IF(H16&lt;=0,IF(I16&lt;=0,0,IF(I16&lt;=25000,I16,IF(I16&lt;=50000,ROUNDUP(I16/2,0)+12500,IF(I16&lt;=100000,ROUNDUP(I16/4,0)+25000,50000)))),MAX(IF(I16&lt;=0,0,IF(I16&lt;=25000,I16,IF(I16&lt;=50000,ROUNDUP(I16/2,0)+12500,IF(I16&lt;=100000,ROUNDUP(I16/4,0)+25000,50000)))),MIN(IF(H16&lt;=0,0,IF(H16&lt;=20000,H16,IF(H16&lt;=40000,ROUNDUP(H16/2,0)+10000,IF(H16&lt;=80000,ROUNDUP(H16/4,0)+20000,40000))))+IF(I16&lt;=0,0,IF(I16&lt;=25000,I16,IF(I16&lt;=50000,ROUNDUP(I16/2,0)+12500,IF(I16&lt;=100000,ROUNDUP(I16/4,0)+25000,50000)))),40000))))</f>
        <v/>
      </c>
      <c r="R16" s="18">
        <f>MIN(120000,O16+P16+Q16)</f>
        <v/>
      </c>
      <c r="S16" s="18">
        <f>IF(F16&lt;=0,IF(E16&lt;=0,0,IF(E16&lt;=12000,E16,IF(E16&lt;=32000,ROUNDUP(E16/2,0)+6000,IF(E16&lt;=56000,ROUNDUP(E16/4,0)+14000,28000)))),IF(E16&lt;=0,IF(F16&lt;=0,0,IF(F16&lt;=15000,F16,IF(F16&lt;=40000,ROUNDUP(F16/2,0)+7500,IF(F16&lt;=70000,ROUNDUP(F16/4,0)+17500,35000)))),MAX(IF(F16&lt;=0,0,IF(F16&lt;=15000,F16,IF(F16&lt;=40000,ROUNDUP(F16/2,0)+7500,IF(F16&lt;=70000,ROUNDUP(F16/4,0)+17500,35000)))),MIN(IF(E16&lt;=0,0,IF(E16&lt;=12000,E16,IF(E16&lt;=32000,ROUNDUP(E16/2,0)+6000,IF(E16&lt;=56000,ROUNDUP(E16/4,0)+14000,28000))))+IF(F16&lt;=0,0,IF(F16&lt;=15000,F16,IF(F16&lt;=40000,ROUNDUP(F16/2,0)+7500,IF(F16&lt;=70000,ROUNDUP(F16/4,0)+17500,35000)))),28000))))</f>
        <v/>
      </c>
      <c r="T16" s="18">
        <f>IF(G16&lt;=0,0,IF(G16&lt;=12000,G16,IF(G16&lt;=32000,ROUNDUP(G16/2,0)+6000,IF(G16&lt;=56000,ROUNDUP(G16/4,0)+14000,28000))))</f>
        <v/>
      </c>
      <c r="U16" s="18">
        <f>IF(I16&lt;=0,IF(H16&lt;=0,0,IF(H16&lt;=12000,H16,IF(H16&lt;=32000,ROUNDUP(H16/2,0)+6000,IF(H16&lt;=56000,ROUNDUP(H16/4,0)+14000,28000)))),IF(H16&lt;=0,IF(I16&lt;=0,0,IF(I16&lt;=15000,I16,IF(I16&lt;=40000,ROUNDUP(I16/2,0)+7500,IF(I16&lt;=70000,ROUNDUP(I16/4,0)+17500,35000)))),MAX(IF(I16&lt;=0,0,IF(I16&lt;=15000,I16,IF(I16&lt;=40000,ROUNDUP(I16/2,0)+7500,IF(I16&lt;=70000,ROUNDUP(I16/4,0)+17500,35000)))),MIN(IF(H16&lt;=0,0,IF(H16&lt;=12000,H16,IF(H16&lt;=32000,ROUNDUP(H16/2,0)+6000,IF(H16&lt;=56000,ROUNDUP(H16/4,0)+14000,28000))))+IF(I16&lt;=0,0,IF(I16&lt;=15000,I16,IF(I16&lt;=40000,ROUNDUP(I16/2,0)+7500,IF(I16&lt;=70000,ROUNDUP(I16/4,0)+17500,35000)))),28000))))</f>
        <v/>
      </c>
      <c r="V16" s="18">
        <f>MIN(70000,S16+T16+U16)</f>
        <v/>
      </c>
      <c r="W16" s="18">
        <f>MAX(0,ROUNDDOWN(M16-J16-N16-K16-0,-3))</f>
        <v/>
      </c>
      <c r="X16" s="18">
        <f>MAX(0,ROUNDDOWN(M16-J16-N16-K16-R16,-3))</f>
        <v/>
      </c>
      <c r="Y16" s="18">
        <f>IF(W16&lt;=0,0,ROUNDDOWN((W16*LOOKUP(W16,{0,1950001,3300001,6950001,9000001,18000001,40000001},{0.05,0.1,0.2,0.23,0.33,0.4,0.45})-LOOKUP(W16,{0,1950001,3300001,6950001,9000001,18000001,40000001},{0,97500,427500,636000,1536000,2796000,4796000}))*1.021,-2))</f>
        <v/>
      </c>
      <c r="Z16" s="18">
        <f>IF(X16&lt;=0,0,ROUNDDOWN((X16*LOOKUP(X16,{0,1950001,3300001,6950001,9000001,18000001,40000001},{0.05,0.1,0.2,0.23,0.33,0.4,0.45})-LOOKUP(X16,{0,1950001,3300001,6950001,9000001,18000001,40000001},{0,97500,427500,636000,1536000,2796000,4796000}))*1.021,-2))</f>
        <v/>
      </c>
      <c r="AA16" s="18">
        <f>MAX(0,ROUNDDOWN(M16-J16-430000-L16-0,-3))</f>
        <v/>
      </c>
      <c r="AB16" s="18">
        <f>MAX(0,ROUNDDOWN(M16-J16-430000-L16-V16,-3))</f>
        <v/>
      </c>
      <c r="AC16" s="18">
        <f>IF(M16&lt;=450000,0,MAX(0,ROUNDDOWN(AA16*0.06-MIN(50000,AA16)*0.03,-2))+MAX(0,ROUNDDOWN(AA16*0.04-MIN(50000,AA16)*0.02,-2)))</f>
        <v/>
      </c>
      <c r="AD16" s="18">
        <f>IF(M16&lt;=450000,0,MAX(0,ROUNDDOWN(AB16*0.06-MIN(50000,AB16)*0.03,-2))+MAX(0,ROUNDDOWN(AB16*0.04-MIN(50000,AB16)*0.02,-2)))</f>
        <v/>
      </c>
      <c r="AE16" s="18">
        <f>Y16-Z16</f>
        <v/>
      </c>
      <c r="AF16" s="18">
        <f>AC16-AD16</f>
        <v/>
      </c>
      <c r="AG16" s="18">
        <f>AE16+AF16</f>
        <v/>
      </c>
      <c r="AH16" s="20">
        <f>IF(W16&lt;=0,0,LOOKUP(W16,{0,1950001,3300001,6950001,9000001,18000001,40000001},{0.05,0.1,0.2,0.23,0.33,0.4,0.45}))</f>
        <v/>
      </c>
    </row>
    <row r="17">
      <c r="A17" t="inlineStr">
        <is>
          <t>早見表 3区分8万円ずつ（年24万円）</t>
        </is>
      </c>
      <c r="B17" s="18">
        <f>'3_早見表'!$A$5</f>
        <v/>
      </c>
      <c r="C17" s="19" t="n">
        <v>2026</v>
      </c>
      <c r="D17" t="inlineStr">
        <is>
          <t>いいえ</t>
        </is>
      </c>
      <c r="E17" s="18" t="n">
        <v>80000</v>
      </c>
      <c r="F17" s="18" t="n">
        <v>0</v>
      </c>
      <c r="G17" s="18" t="n">
        <v>80000</v>
      </c>
      <c r="H17" s="18" t="n">
        <v>80000</v>
      </c>
      <c r="I17" s="18" t="n">
        <v>0</v>
      </c>
      <c r="J17" s="18">
        <f>ROUND(MIN(B17/12,650000)*12*0.0915+MIN(B17/12,1390000)*12*(0.0504+0)+B17*0.005,0)</f>
        <v/>
      </c>
      <c r="K17" s="18" t="n">
        <v>0</v>
      </c>
      <c r="L17" s="18" t="n">
        <v>0</v>
      </c>
      <c r="M17" s="18">
        <f>ROUND(IF(C17&gt;=2026,IF(B17&lt;741000,0,IF(B17&lt;2191000,B17-740000,IF(B17&lt;2193000,1451000,IF(B17&lt;2196000,1453000,IF(B17&lt;2200000,1456000,IF(B17&lt;3600000,ROUNDDOWN(B17/4,-3)*2.8-80000,IF(B17&lt;6600000,ROUNDDOWN(B17/4,-3)*3.2-440000,IF(B17&lt;8500000,ROUNDDOWN(B17*0.9,0)-1100000,B17-1950000)))))))),IF(B17&lt;651000,0,IF(B17&lt;1900000,B17-650000,IF(B17&lt;3600000,ROUNDDOWN(B17/4,-3)*2.8-80000,IF(B17&lt;6600000,ROUNDDOWN(B17/4,-3)*3.2-440000,IF(B17&lt;8500000,ROUNDDOWN(B17*0.9,0)-1100000,B17-1950000)))))),0)</f>
        <v/>
      </c>
      <c r="N17" s="18">
        <f>IF(M17&gt;23500000,NA(),IF(C17&gt;=2026,IF(M17&lt;=4890000,1040000,IF(M17&lt;=6550000,670000,620000)),IF(M17&lt;=1320000,950000,IF(M17&lt;=3360000,880000,IF(M17&lt;=4890000,680000,IF(M17&lt;=6550000,630000,580000))))))</f>
        <v/>
      </c>
      <c r="O17" s="18">
        <f>IF(F17&lt;=0,IF(AND(D17="はい",C17&gt;=2026,C17&lt;=2027),IF(E17&lt;=0,0,IF(E17&lt;=30000,E17,IF(E17&lt;=60000,ROUNDUP(E17/2,0)+15000,IF(E17&lt;=120000,ROUNDUP(E17/4,0)+30000,60000)))),IF(E17&lt;=0,0,IF(E17&lt;=20000,E17,IF(E17&lt;=40000,ROUNDUP(E17/2,0)+10000,IF(E17&lt;=80000,ROUNDUP(E17/4,0)+20000,40000))))),IF(E17&lt;=0,IF(F17&lt;=0,0,IF(F17&lt;=25000,F17,IF(F17&lt;=50000,ROUNDUP(F17/2,0)+12500,IF(F17&lt;=100000,ROUNDUP(F17/4,0)+25000,50000)))),MAX(IF(F17&lt;=0,0,IF(F17&lt;=25000,F17,IF(F17&lt;=50000,ROUNDUP(F17/2,0)+12500,IF(F17&lt;=100000,ROUNDUP(F17/4,0)+25000,50000)))),MIN(IF(AND(D17="はい",C17&gt;=2026,C17&lt;=2027),IF(E17&lt;=0,0,IF(E17&lt;=30000,E17,IF(E17&lt;=60000,ROUNDUP(E17/2,0)+15000,IF(E17&lt;=120000,ROUNDUP(E17/4,0)+30000,60000)))),IF(E17&lt;=0,0,IF(E17&lt;=20000,E17,IF(E17&lt;=40000,ROUNDUP(E17/2,0)+10000,IF(E17&lt;=80000,ROUNDUP(E17/4,0)+20000,40000)))))+IF(F17&lt;=0,0,IF(F17&lt;=25000,F17,IF(F17&lt;=50000,ROUNDUP(F17/2,0)+12500,IF(F17&lt;=100000,ROUNDUP(F17/4,0)+25000,50000)))),IF(AND(D17="はい",C17&gt;=2026,C17&lt;=2027),60000,40000)))))</f>
        <v/>
      </c>
      <c r="P17" s="18">
        <f>IF(G17&lt;=0,0,IF(G17&lt;=20000,G17,IF(G17&lt;=40000,ROUNDUP(G17/2,0)+10000,IF(G17&lt;=80000,ROUNDUP(G17/4,0)+20000,40000))))</f>
        <v/>
      </c>
      <c r="Q17" s="18">
        <f>IF(I17&lt;=0,IF(H17&lt;=0,0,IF(H17&lt;=20000,H17,IF(H17&lt;=40000,ROUNDUP(H17/2,0)+10000,IF(H17&lt;=80000,ROUNDUP(H17/4,0)+20000,40000)))),IF(H17&lt;=0,IF(I17&lt;=0,0,IF(I17&lt;=25000,I17,IF(I17&lt;=50000,ROUNDUP(I17/2,0)+12500,IF(I17&lt;=100000,ROUNDUP(I17/4,0)+25000,50000)))),MAX(IF(I17&lt;=0,0,IF(I17&lt;=25000,I17,IF(I17&lt;=50000,ROUNDUP(I17/2,0)+12500,IF(I17&lt;=100000,ROUNDUP(I17/4,0)+25000,50000)))),MIN(IF(H17&lt;=0,0,IF(H17&lt;=20000,H17,IF(H17&lt;=40000,ROUNDUP(H17/2,0)+10000,IF(H17&lt;=80000,ROUNDUP(H17/4,0)+20000,40000))))+IF(I17&lt;=0,0,IF(I17&lt;=25000,I17,IF(I17&lt;=50000,ROUNDUP(I17/2,0)+12500,IF(I17&lt;=100000,ROUNDUP(I17/4,0)+25000,50000)))),40000))))</f>
        <v/>
      </c>
      <c r="R17" s="18">
        <f>MIN(120000,O17+P17+Q17)</f>
        <v/>
      </c>
      <c r="S17" s="18">
        <f>IF(F17&lt;=0,IF(E17&lt;=0,0,IF(E17&lt;=12000,E17,IF(E17&lt;=32000,ROUNDUP(E17/2,0)+6000,IF(E17&lt;=56000,ROUNDUP(E17/4,0)+14000,28000)))),IF(E17&lt;=0,IF(F17&lt;=0,0,IF(F17&lt;=15000,F17,IF(F17&lt;=40000,ROUNDUP(F17/2,0)+7500,IF(F17&lt;=70000,ROUNDUP(F17/4,0)+17500,35000)))),MAX(IF(F17&lt;=0,0,IF(F17&lt;=15000,F17,IF(F17&lt;=40000,ROUNDUP(F17/2,0)+7500,IF(F17&lt;=70000,ROUNDUP(F17/4,0)+17500,35000)))),MIN(IF(E17&lt;=0,0,IF(E17&lt;=12000,E17,IF(E17&lt;=32000,ROUNDUP(E17/2,0)+6000,IF(E17&lt;=56000,ROUNDUP(E17/4,0)+14000,28000))))+IF(F17&lt;=0,0,IF(F17&lt;=15000,F17,IF(F17&lt;=40000,ROUNDUP(F17/2,0)+7500,IF(F17&lt;=70000,ROUNDUP(F17/4,0)+17500,35000)))),28000))))</f>
        <v/>
      </c>
      <c r="T17" s="18">
        <f>IF(G17&lt;=0,0,IF(G17&lt;=12000,G17,IF(G17&lt;=32000,ROUNDUP(G17/2,0)+6000,IF(G17&lt;=56000,ROUNDUP(G17/4,0)+14000,28000))))</f>
        <v/>
      </c>
      <c r="U17" s="18">
        <f>IF(I17&lt;=0,IF(H17&lt;=0,0,IF(H17&lt;=12000,H17,IF(H17&lt;=32000,ROUNDUP(H17/2,0)+6000,IF(H17&lt;=56000,ROUNDUP(H17/4,0)+14000,28000)))),IF(H17&lt;=0,IF(I17&lt;=0,0,IF(I17&lt;=15000,I17,IF(I17&lt;=40000,ROUNDUP(I17/2,0)+7500,IF(I17&lt;=70000,ROUNDUP(I17/4,0)+17500,35000)))),MAX(IF(I17&lt;=0,0,IF(I17&lt;=15000,I17,IF(I17&lt;=40000,ROUNDUP(I17/2,0)+7500,IF(I17&lt;=70000,ROUNDUP(I17/4,0)+17500,35000)))),MIN(IF(H17&lt;=0,0,IF(H17&lt;=12000,H17,IF(H17&lt;=32000,ROUNDUP(H17/2,0)+6000,IF(H17&lt;=56000,ROUNDUP(H17/4,0)+14000,28000))))+IF(I17&lt;=0,0,IF(I17&lt;=15000,I17,IF(I17&lt;=40000,ROUNDUP(I17/2,0)+7500,IF(I17&lt;=70000,ROUNDUP(I17/4,0)+17500,35000)))),28000))))</f>
        <v/>
      </c>
      <c r="V17" s="18">
        <f>MIN(70000,S17+T17+U17)</f>
        <v/>
      </c>
      <c r="W17" s="18">
        <f>MAX(0,ROUNDDOWN(M17-J17-N17-K17-0,-3))</f>
        <v/>
      </c>
      <c r="X17" s="18">
        <f>MAX(0,ROUNDDOWN(M17-J17-N17-K17-R17,-3))</f>
        <v/>
      </c>
      <c r="Y17" s="18">
        <f>IF(W17&lt;=0,0,ROUNDDOWN((W17*LOOKUP(W17,{0,1950001,3300001,6950001,9000001,18000001,40000001},{0.05,0.1,0.2,0.23,0.33,0.4,0.45})-LOOKUP(W17,{0,1950001,3300001,6950001,9000001,18000001,40000001},{0,97500,427500,636000,1536000,2796000,4796000}))*1.021,-2))</f>
        <v/>
      </c>
      <c r="Z17" s="18">
        <f>IF(X17&lt;=0,0,ROUNDDOWN((X17*LOOKUP(X17,{0,1950001,3300001,6950001,9000001,18000001,40000001},{0.05,0.1,0.2,0.23,0.33,0.4,0.45})-LOOKUP(X17,{0,1950001,3300001,6950001,9000001,18000001,40000001},{0,97500,427500,636000,1536000,2796000,4796000}))*1.021,-2))</f>
        <v/>
      </c>
      <c r="AA17" s="18">
        <f>MAX(0,ROUNDDOWN(M17-J17-430000-L17-0,-3))</f>
        <v/>
      </c>
      <c r="AB17" s="18">
        <f>MAX(0,ROUNDDOWN(M17-J17-430000-L17-V17,-3))</f>
        <v/>
      </c>
      <c r="AC17" s="18">
        <f>IF(M17&lt;=450000,0,MAX(0,ROUNDDOWN(AA17*0.06-MIN(50000,AA17)*0.03,-2))+MAX(0,ROUNDDOWN(AA17*0.04-MIN(50000,AA17)*0.02,-2)))</f>
        <v/>
      </c>
      <c r="AD17" s="18">
        <f>IF(M17&lt;=450000,0,MAX(0,ROUNDDOWN(AB17*0.06-MIN(50000,AB17)*0.03,-2))+MAX(0,ROUNDDOWN(AB17*0.04-MIN(50000,AB17)*0.02,-2)))</f>
        <v/>
      </c>
      <c r="AE17" s="18">
        <f>Y17-Z17</f>
        <v/>
      </c>
      <c r="AF17" s="18">
        <f>AC17-AD17</f>
        <v/>
      </c>
      <c r="AG17" s="18">
        <f>AE17+AF17</f>
        <v/>
      </c>
      <c r="AH17" s="20">
        <f>IF(W17&lt;=0,0,LOOKUP(W17,{0,1950001,3300001,6950001,9000001,18000001,40000001},{0.05,0.1,0.2,0.23,0.33,0.4,0.45}))</f>
        <v/>
      </c>
    </row>
    <row r="18">
      <c r="A18" t="inlineStr">
        <is>
          <t>早見表 特例あり 一般8万円</t>
        </is>
      </c>
      <c r="B18" s="18">
        <f>'3_早見表'!$A$5</f>
        <v/>
      </c>
      <c r="C18" s="19" t="n">
        <v>2026</v>
      </c>
      <c r="D18" t="inlineStr">
        <is>
          <t>はい</t>
        </is>
      </c>
      <c r="E18" s="18" t="n">
        <v>80000</v>
      </c>
      <c r="F18" s="18" t="n">
        <v>0</v>
      </c>
      <c r="G18" s="18" t="n">
        <v>0</v>
      </c>
      <c r="H18" s="18" t="n">
        <v>0</v>
      </c>
      <c r="I18" s="18" t="n">
        <v>0</v>
      </c>
      <c r="J18" s="18">
        <f>ROUND(MIN(B18/12,650000)*12*0.0915+MIN(B18/12,1390000)*12*(0.0504+0)+B18*0.005,0)</f>
        <v/>
      </c>
      <c r="K18" s="18" t="n">
        <v>0</v>
      </c>
      <c r="L18" s="18" t="n">
        <v>0</v>
      </c>
      <c r="M18" s="18">
        <f>ROUND(IF(C18&gt;=2026,IF(B18&lt;741000,0,IF(B18&lt;2191000,B18-740000,IF(B18&lt;2193000,1451000,IF(B18&lt;2196000,1453000,IF(B18&lt;2200000,1456000,IF(B18&lt;3600000,ROUNDDOWN(B18/4,-3)*2.8-80000,IF(B18&lt;6600000,ROUNDDOWN(B18/4,-3)*3.2-440000,IF(B18&lt;8500000,ROUNDDOWN(B18*0.9,0)-1100000,B18-1950000)))))))),IF(B18&lt;651000,0,IF(B18&lt;1900000,B18-650000,IF(B18&lt;3600000,ROUNDDOWN(B18/4,-3)*2.8-80000,IF(B18&lt;6600000,ROUNDDOWN(B18/4,-3)*3.2-440000,IF(B18&lt;8500000,ROUNDDOWN(B18*0.9,0)-1100000,B18-1950000)))))),0)</f>
        <v/>
      </c>
      <c r="N18" s="18">
        <f>IF(M18&gt;23500000,NA(),IF(C18&gt;=2026,IF(M18&lt;=4890000,1040000,IF(M18&lt;=6550000,670000,620000)),IF(M18&lt;=1320000,950000,IF(M18&lt;=3360000,880000,IF(M18&lt;=4890000,680000,IF(M18&lt;=6550000,630000,580000))))))</f>
        <v/>
      </c>
      <c r="O18" s="18">
        <f>IF(F18&lt;=0,IF(AND(D18="はい",C18&gt;=2026,C18&lt;=2027),IF(E18&lt;=0,0,IF(E18&lt;=30000,E18,IF(E18&lt;=60000,ROUNDUP(E18/2,0)+15000,IF(E18&lt;=120000,ROUNDUP(E18/4,0)+30000,60000)))),IF(E18&lt;=0,0,IF(E18&lt;=20000,E18,IF(E18&lt;=40000,ROUNDUP(E18/2,0)+10000,IF(E18&lt;=80000,ROUNDUP(E18/4,0)+20000,40000))))),IF(E18&lt;=0,IF(F18&lt;=0,0,IF(F18&lt;=25000,F18,IF(F18&lt;=50000,ROUNDUP(F18/2,0)+12500,IF(F18&lt;=100000,ROUNDUP(F18/4,0)+25000,50000)))),MAX(IF(F18&lt;=0,0,IF(F18&lt;=25000,F18,IF(F18&lt;=50000,ROUNDUP(F18/2,0)+12500,IF(F18&lt;=100000,ROUNDUP(F18/4,0)+25000,50000)))),MIN(IF(AND(D18="はい",C18&gt;=2026,C18&lt;=2027),IF(E18&lt;=0,0,IF(E18&lt;=30000,E18,IF(E18&lt;=60000,ROUNDUP(E18/2,0)+15000,IF(E18&lt;=120000,ROUNDUP(E18/4,0)+30000,60000)))),IF(E18&lt;=0,0,IF(E18&lt;=20000,E18,IF(E18&lt;=40000,ROUNDUP(E18/2,0)+10000,IF(E18&lt;=80000,ROUNDUP(E18/4,0)+20000,40000)))))+IF(F18&lt;=0,0,IF(F18&lt;=25000,F18,IF(F18&lt;=50000,ROUNDUP(F18/2,0)+12500,IF(F18&lt;=100000,ROUNDUP(F18/4,0)+25000,50000)))),IF(AND(D18="はい",C18&gt;=2026,C18&lt;=2027),60000,40000)))))</f>
        <v/>
      </c>
      <c r="P18" s="18">
        <f>IF(G18&lt;=0,0,IF(G18&lt;=20000,G18,IF(G18&lt;=40000,ROUNDUP(G18/2,0)+10000,IF(G18&lt;=80000,ROUNDUP(G18/4,0)+20000,40000))))</f>
        <v/>
      </c>
      <c r="Q18" s="18">
        <f>IF(I18&lt;=0,IF(H18&lt;=0,0,IF(H18&lt;=20000,H18,IF(H18&lt;=40000,ROUNDUP(H18/2,0)+10000,IF(H18&lt;=80000,ROUNDUP(H18/4,0)+20000,40000)))),IF(H18&lt;=0,IF(I18&lt;=0,0,IF(I18&lt;=25000,I18,IF(I18&lt;=50000,ROUNDUP(I18/2,0)+12500,IF(I18&lt;=100000,ROUNDUP(I18/4,0)+25000,50000)))),MAX(IF(I18&lt;=0,0,IF(I18&lt;=25000,I18,IF(I18&lt;=50000,ROUNDUP(I18/2,0)+12500,IF(I18&lt;=100000,ROUNDUP(I18/4,0)+25000,50000)))),MIN(IF(H18&lt;=0,0,IF(H18&lt;=20000,H18,IF(H18&lt;=40000,ROUNDUP(H18/2,0)+10000,IF(H18&lt;=80000,ROUNDUP(H18/4,0)+20000,40000))))+IF(I18&lt;=0,0,IF(I18&lt;=25000,I18,IF(I18&lt;=50000,ROUNDUP(I18/2,0)+12500,IF(I18&lt;=100000,ROUNDUP(I18/4,0)+25000,50000)))),40000))))</f>
        <v/>
      </c>
      <c r="R18" s="18">
        <f>MIN(120000,O18+P18+Q18)</f>
        <v/>
      </c>
      <c r="S18" s="18">
        <f>IF(F18&lt;=0,IF(E18&lt;=0,0,IF(E18&lt;=12000,E18,IF(E18&lt;=32000,ROUNDUP(E18/2,0)+6000,IF(E18&lt;=56000,ROUNDUP(E18/4,0)+14000,28000)))),IF(E18&lt;=0,IF(F18&lt;=0,0,IF(F18&lt;=15000,F18,IF(F18&lt;=40000,ROUNDUP(F18/2,0)+7500,IF(F18&lt;=70000,ROUNDUP(F18/4,0)+17500,35000)))),MAX(IF(F18&lt;=0,0,IF(F18&lt;=15000,F18,IF(F18&lt;=40000,ROUNDUP(F18/2,0)+7500,IF(F18&lt;=70000,ROUNDUP(F18/4,0)+17500,35000)))),MIN(IF(E18&lt;=0,0,IF(E18&lt;=12000,E18,IF(E18&lt;=32000,ROUNDUP(E18/2,0)+6000,IF(E18&lt;=56000,ROUNDUP(E18/4,0)+14000,28000))))+IF(F18&lt;=0,0,IF(F18&lt;=15000,F18,IF(F18&lt;=40000,ROUNDUP(F18/2,0)+7500,IF(F18&lt;=70000,ROUNDUP(F18/4,0)+17500,35000)))),28000))))</f>
        <v/>
      </c>
      <c r="T18" s="18">
        <f>IF(G18&lt;=0,0,IF(G18&lt;=12000,G18,IF(G18&lt;=32000,ROUNDUP(G18/2,0)+6000,IF(G18&lt;=56000,ROUNDUP(G18/4,0)+14000,28000))))</f>
        <v/>
      </c>
      <c r="U18" s="18">
        <f>IF(I18&lt;=0,IF(H18&lt;=0,0,IF(H18&lt;=12000,H18,IF(H18&lt;=32000,ROUNDUP(H18/2,0)+6000,IF(H18&lt;=56000,ROUNDUP(H18/4,0)+14000,28000)))),IF(H18&lt;=0,IF(I18&lt;=0,0,IF(I18&lt;=15000,I18,IF(I18&lt;=40000,ROUNDUP(I18/2,0)+7500,IF(I18&lt;=70000,ROUNDUP(I18/4,0)+17500,35000)))),MAX(IF(I18&lt;=0,0,IF(I18&lt;=15000,I18,IF(I18&lt;=40000,ROUNDUP(I18/2,0)+7500,IF(I18&lt;=70000,ROUNDUP(I18/4,0)+17500,35000)))),MIN(IF(H18&lt;=0,0,IF(H18&lt;=12000,H18,IF(H18&lt;=32000,ROUNDUP(H18/2,0)+6000,IF(H18&lt;=56000,ROUNDUP(H18/4,0)+14000,28000))))+IF(I18&lt;=0,0,IF(I18&lt;=15000,I18,IF(I18&lt;=40000,ROUNDUP(I18/2,0)+7500,IF(I18&lt;=70000,ROUNDUP(I18/4,0)+17500,35000)))),28000))))</f>
        <v/>
      </c>
      <c r="V18" s="18">
        <f>MIN(70000,S18+T18+U18)</f>
        <v/>
      </c>
      <c r="W18" s="18">
        <f>MAX(0,ROUNDDOWN(M18-J18-N18-K18-0,-3))</f>
        <v/>
      </c>
      <c r="X18" s="18">
        <f>MAX(0,ROUNDDOWN(M18-J18-N18-K18-R18,-3))</f>
        <v/>
      </c>
      <c r="Y18" s="18">
        <f>IF(W18&lt;=0,0,ROUNDDOWN((W18*LOOKUP(W18,{0,1950001,3300001,6950001,9000001,18000001,40000001},{0.05,0.1,0.2,0.23,0.33,0.4,0.45})-LOOKUP(W18,{0,1950001,3300001,6950001,9000001,18000001,40000001},{0,97500,427500,636000,1536000,2796000,4796000}))*1.021,-2))</f>
        <v/>
      </c>
      <c r="Z18" s="18">
        <f>IF(X18&lt;=0,0,ROUNDDOWN((X18*LOOKUP(X18,{0,1950001,3300001,6950001,9000001,18000001,40000001},{0.05,0.1,0.2,0.23,0.33,0.4,0.45})-LOOKUP(X18,{0,1950001,3300001,6950001,9000001,18000001,40000001},{0,97500,427500,636000,1536000,2796000,4796000}))*1.021,-2))</f>
        <v/>
      </c>
      <c r="AA18" s="18">
        <f>MAX(0,ROUNDDOWN(M18-J18-430000-L18-0,-3))</f>
        <v/>
      </c>
      <c r="AB18" s="18">
        <f>MAX(0,ROUNDDOWN(M18-J18-430000-L18-V18,-3))</f>
        <v/>
      </c>
      <c r="AC18" s="18">
        <f>IF(M18&lt;=450000,0,MAX(0,ROUNDDOWN(AA18*0.06-MIN(50000,AA18)*0.03,-2))+MAX(0,ROUNDDOWN(AA18*0.04-MIN(50000,AA18)*0.02,-2)))</f>
        <v/>
      </c>
      <c r="AD18" s="18">
        <f>IF(M18&lt;=450000,0,MAX(0,ROUNDDOWN(AB18*0.06-MIN(50000,AB18)*0.03,-2))+MAX(0,ROUNDDOWN(AB18*0.04-MIN(50000,AB18)*0.02,-2)))</f>
        <v/>
      </c>
      <c r="AE18" s="18">
        <f>Y18-Z18</f>
        <v/>
      </c>
      <c r="AF18" s="18">
        <f>AC18-AD18</f>
        <v/>
      </c>
      <c r="AG18" s="18">
        <f>AE18+AF18</f>
        <v/>
      </c>
      <c r="AH18" s="20">
        <f>IF(W18&lt;=0,0,LOOKUP(W18,{0,1950001,3300001,6950001,9000001,18000001,40000001},{0.05,0.1,0.2,0.23,0.33,0.4,0.45}))</f>
        <v/>
      </c>
    </row>
    <row r="19">
      <c r="A19" t="inlineStr">
        <is>
          <t>早見表 特例あり 一般12万円</t>
        </is>
      </c>
      <c r="B19" s="18">
        <f>'3_早見表'!$A$5</f>
        <v/>
      </c>
      <c r="C19" s="19" t="n">
        <v>2026</v>
      </c>
      <c r="D19" t="inlineStr">
        <is>
          <t>はい</t>
        </is>
      </c>
      <c r="E19" s="18" t="n">
        <v>120000</v>
      </c>
      <c r="F19" s="18" t="n">
        <v>0</v>
      </c>
      <c r="G19" s="18" t="n">
        <v>0</v>
      </c>
      <c r="H19" s="18" t="n">
        <v>0</v>
      </c>
      <c r="I19" s="18" t="n">
        <v>0</v>
      </c>
      <c r="J19" s="18">
        <f>ROUND(MIN(B19/12,650000)*12*0.0915+MIN(B19/12,1390000)*12*(0.0504+0)+B19*0.005,0)</f>
        <v/>
      </c>
      <c r="K19" s="18" t="n">
        <v>0</v>
      </c>
      <c r="L19" s="18" t="n">
        <v>0</v>
      </c>
      <c r="M19" s="18">
        <f>ROUND(IF(C19&gt;=2026,IF(B19&lt;741000,0,IF(B19&lt;2191000,B19-740000,IF(B19&lt;2193000,1451000,IF(B19&lt;2196000,1453000,IF(B19&lt;2200000,1456000,IF(B19&lt;3600000,ROUNDDOWN(B19/4,-3)*2.8-80000,IF(B19&lt;6600000,ROUNDDOWN(B19/4,-3)*3.2-440000,IF(B19&lt;8500000,ROUNDDOWN(B19*0.9,0)-1100000,B19-1950000)))))))),IF(B19&lt;651000,0,IF(B19&lt;1900000,B19-650000,IF(B19&lt;3600000,ROUNDDOWN(B19/4,-3)*2.8-80000,IF(B19&lt;6600000,ROUNDDOWN(B19/4,-3)*3.2-440000,IF(B19&lt;8500000,ROUNDDOWN(B19*0.9,0)-1100000,B19-1950000)))))),0)</f>
        <v/>
      </c>
      <c r="N19" s="18">
        <f>IF(M19&gt;23500000,NA(),IF(C19&gt;=2026,IF(M19&lt;=4890000,1040000,IF(M19&lt;=6550000,670000,620000)),IF(M19&lt;=1320000,950000,IF(M19&lt;=3360000,880000,IF(M19&lt;=4890000,680000,IF(M19&lt;=6550000,630000,580000))))))</f>
        <v/>
      </c>
      <c r="O19" s="18">
        <f>IF(F19&lt;=0,IF(AND(D19="はい",C19&gt;=2026,C19&lt;=2027),IF(E19&lt;=0,0,IF(E19&lt;=30000,E19,IF(E19&lt;=60000,ROUNDUP(E19/2,0)+15000,IF(E19&lt;=120000,ROUNDUP(E19/4,0)+30000,60000)))),IF(E19&lt;=0,0,IF(E19&lt;=20000,E19,IF(E19&lt;=40000,ROUNDUP(E19/2,0)+10000,IF(E19&lt;=80000,ROUNDUP(E19/4,0)+20000,40000))))),IF(E19&lt;=0,IF(F19&lt;=0,0,IF(F19&lt;=25000,F19,IF(F19&lt;=50000,ROUNDUP(F19/2,0)+12500,IF(F19&lt;=100000,ROUNDUP(F19/4,0)+25000,50000)))),MAX(IF(F19&lt;=0,0,IF(F19&lt;=25000,F19,IF(F19&lt;=50000,ROUNDUP(F19/2,0)+12500,IF(F19&lt;=100000,ROUNDUP(F19/4,0)+25000,50000)))),MIN(IF(AND(D19="はい",C19&gt;=2026,C19&lt;=2027),IF(E19&lt;=0,0,IF(E19&lt;=30000,E19,IF(E19&lt;=60000,ROUNDUP(E19/2,0)+15000,IF(E19&lt;=120000,ROUNDUP(E19/4,0)+30000,60000)))),IF(E19&lt;=0,0,IF(E19&lt;=20000,E19,IF(E19&lt;=40000,ROUNDUP(E19/2,0)+10000,IF(E19&lt;=80000,ROUNDUP(E19/4,0)+20000,40000)))))+IF(F19&lt;=0,0,IF(F19&lt;=25000,F19,IF(F19&lt;=50000,ROUNDUP(F19/2,0)+12500,IF(F19&lt;=100000,ROUNDUP(F19/4,0)+25000,50000)))),IF(AND(D19="はい",C19&gt;=2026,C19&lt;=2027),60000,40000)))))</f>
        <v/>
      </c>
      <c r="P19" s="18">
        <f>IF(G19&lt;=0,0,IF(G19&lt;=20000,G19,IF(G19&lt;=40000,ROUNDUP(G19/2,0)+10000,IF(G19&lt;=80000,ROUNDUP(G19/4,0)+20000,40000))))</f>
        <v/>
      </c>
      <c r="Q19" s="18">
        <f>IF(I19&lt;=0,IF(H19&lt;=0,0,IF(H19&lt;=20000,H19,IF(H19&lt;=40000,ROUNDUP(H19/2,0)+10000,IF(H19&lt;=80000,ROUNDUP(H19/4,0)+20000,40000)))),IF(H19&lt;=0,IF(I19&lt;=0,0,IF(I19&lt;=25000,I19,IF(I19&lt;=50000,ROUNDUP(I19/2,0)+12500,IF(I19&lt;=100000,ROUNDUP(I19/4,0)+25000,50000)))),MAX(IF(I19&lt;=0,0,IF(I19&lt;=25000,I19,IF(I19&lt;=50000,ROUNDUP(I19/2,0)+12500,IF(I19&lt;=100000,ROUNDUP(I19/4,0)+25000,50000)))),MIN(IF(H19&lt;=0,0,IF(H19&lt;=20000,H19,IF(H19&lt;=40000,ROUNDUP(H19/2,0)+10000,IF(H19&lt;=80000,ROUNDUP(H19/4,0)+20000,40000))))+IF(I19&lt;=0,0,IF(I19&lt;=25000,I19,IF(I19&lt;=50000,ROUNDUP(I19/2,0)+12500,IF(I19&lt;=100000,ROUNDUP(I19/4,0)+25000,50000)))),40000))))</f>
        <v/>
      </c>
      <c r="R19" s="18">
        <f>MIN(120000,O19+P19+Q19)</f>
        <v/>
      </c>
      <c r="S19" s="18">
        <f>IF(F19&lt;=0,IF(E19&lt;=0,0,IF(E19&lt;=12000,E19,IF(E19&lt;=32000,ROUNDUP(E19/2,0)+6000,IF(E19&lt;=56000,ROUNDUP(E19/4,0)+14000,28000)))),IF(E19&lt;=0,IF(F19&lt;=0,0,IF(F19&lt;=15000,F19,IF(F19&lt;=40000,ROUNDUP(F19/2,0)+7500,IF(F19&lt;=70000,ROUNDUP(F19/4,0)+17500,35000)))),MAX(IF(F19&lt;=0,0,IF(F19&lt;=15000,F19,IF(F19&lt;=40000,ROUNDUP(F19/2,0)+7500,IF(F19&lt;=70000,ROUNDUP(F19/4,0)+17500,35000)))),MIN(IF(E19&lt;=0,0,IF(E19&lt;=12000,E19,IF(E19&lt;=32000,ROUNDUP(E19/2,0)+6000,IF(E19&lt;=56000,ROUNDUP(E19/4,0)+14000,28000))))+IF(F19&lt;=0,0,IF(F19&lt;=15000,F19,IF(F19&lt;=40000,ROUNDUP(F19/2,0)+7500,IF(F19&lt;=70000,ROUNDUP(F19/4,0)+17500,35000)))),28000))))</f>
        <v/>
      </c>
      <c r="T19" s="18">
        <f>IF(G19&lt;=0,0,IF(G19&lt;=12000,G19,IF(G19&lt;=32000,ROUNDUP(G19/2,0)+6000,IF(G19&lt;=56000,ROUNDUP(G19/4,0)+14000,28000))))</f>
        <v/>
      </c>
      <c r="U19" s="18">
        <f>IF(I19&lt;=0,IF(H19&lt;=0,0,IF(H19&lt;=12000,H19,IF(H19&lt;=32000,ROUNDUP(H19/2,0)+6000,IF(H19&lt;=56000,ROUNDUP(H19/4,0)+14000,28000)))),IF(H19&lt;=0,IF(I19&lt;=0,0,IF(I19&lt;=15000,I19,IF(I19&lt;=40000,ROUNDUP(I19/2,0)+7500,IF(I19&lt;=70000,ROUNDUP(I19/4,0)+17500,35000)))),MAX(IF(I19&lt;=0,0,IF(I19&lt;=15000,I19,IF(I19&lt;=40000,ROUNDUP(I19/2,0)+7500,IF(I19&lt;=70000,ROUNDUP(I19/4,0)+17500,35000)))),MIN(IF(H19&lt;=0,0,IF(H19&lt;=12000,H19,IF(H19&lt;=32000,ROUNDUP(H19/2,0)+6000,IF(H19&lt;=56000,ROUNDUP(H19/4,0)+14000,28000))))+IF(I19&lt;=0,0,IF(I19&lt;=15000,I19,IF(I19&lt;=40000,ROUNDUP(I19/2,0)+7500,IF(I19&lt;=70000,ROUNDUP(I19/4,0)+17500,35000)))),28000))))</f>
        <v/>
      </c>
      <c r="V19" s="18">
        <f>MIN(70000,S19+T19+U19)</f>
        <v/>
      </c>
      <c r="W19" s="18">
        <f>MAX(0,ROUNDDOWN(M19-J19-N19-K19-0,-3))</f>
        <v/>
      </c>
      <c r="X19" s="18">
        <f>MAX(0,ROUNDDOWN(M19-J19-N19-K19-R19,-3))</f>
        <v/>
      </c>
      <c r="Y19" s="18">
        <f>IF(W19&lt;=0,0,ROUNDDOWN((W19*LOOKUP(W19,{0,1950001,3300001,6950001,9000001,18000001,40000001},{0.05,0.1,0.2,0.23,0.33,0.4,0.45})-LOOKUP(W19,{0,1950001,3300001,6950001,9000001,18000001,40000001},{0,97500,427500,636000,1536000,2796000,4796000}))*1.021,-2))</f>
        <v/>
      </c>
      <c r="Z19" s="18">
        <f>IF(X19&lt;=0,0,ROUNDDOWN((X19*LOOKUP(X19,{0,1950001,3300001,6950001,9000001,18000001,40000001},{0.05,0.1,0.2,0.23,0.33,0.4,0.45})-LOOKUP(X19,{0,1950001,3300001,6950001,9000001,18000001,40000001},{0,97500,427500,636000,1536000,2796000,4796000}))*1.021,-2))</f>
        <v/>
      </c>
      <c r="AA19" s="18">
        <f>MAX(0,ROUNDDOWN(M19-J19-430000-L19-0,-3))</f>
        <v/>
      </c>
      <c r="AB19" s="18">
        <f>MAX(0,ROUNDDOWN(M19-J19-430000-L19-V19,-3))</f>
        <v/>
      </c>
      <c r="AC19" s="18">
        <f>IF(M19&lt;=450000,0,MAX(0,ROUNDDOWN(AA19*0.06-MIN(50000,AA19)*0.03,-2))+MAX(0,ROUNDDOWN(AA19*0.04-MIN(50000,AA19)*0.02,-2)))</f>
        <v/>
      </c>
      <c r="AD19" s="18">
        <f>IF(M19&lt;=450000,0,MAX(0,ROUNDDOWN(AB19*0.06-MIN(50000,AB19)*0.03,-2))+MAX(0,ROUNDDOWN(AB19*0.04-MIN(50000,AB19)*0.02,-2)))</f>
        <v/>
      </c>
      <c r="AE19" s="18">
        <f>Y19-Z19</f>
        <v/>
      </c>
      <c r="AF19" s="18">
        <f>AC19-AD19</f>
        <v/>
      </c>
      <c r="AG19" s="18">
        <f>AE19+AF19</f>
        <v/>
      </c>
      <c r="AH19" s="20">
        <f>IF(W19&lt;=0,0,LOOKUP(W19,{0,1950001,3300001,6950001,9000001,18000001,40000001},{0.05,0.1,0.2,0.23,0.33,0.4,0.45}))</f>
        <v/>
      </c>
    </row>
    <row r="20">
      <c r="A20" t="inlineStr">
        <is>
          <t>早見表 特例あり 3区分（一般12万円）</t>
        </is>
      </c>
      <c r="B20" s="18">
        <f>'3_早見表'!$A$5</f>
        <v/>
      </c>
      <c r="C20" s="19" t="n">
        <v>2026</v>
      </c>
      <c r="D20" t="inlineStr">
        <is>
          <t>はい</t>
        </is>
      </c>
      <c r="E20" s="18" t="n">
        <v>120000</v>
      </c>
      <c r="F20" s="18" t="n">
        <v>0</v>
      </c>
      <c r="G20" s="18" t="n">
        <v>80000</v>
      </c>
      <c r="H20" s="18" t="n">
        <v>80000</v>
      </c>
      <c r="I20" s="18" t="n">
        <v>0</v>
      </c>
      <c r="J20" s="18">
        <f>ROUND(MIN(B20/12,650000)*12*0.0915+MIN(B20/12,1390000)*12*(0.0504+0)+B20*0.005,0)</f>
        <v/>
      </c>
      <c r="K20" s="18" t="n">
        <v>0</v>
      </c>
      <c r="L20" s="18" t="n">
        <v>0</v>
      </c>
      <c r="M20" s="18">
        <f>ROUND(IF(C20&gt;=2026,IF(B20&lt;741000,0,IF(B20&lt;2191000,B20-740000,IF(B20&lt;2193000,1451000,IF(B20&lt;2196000,1453000,IF(B20&lt;2200000,1456000,IF(B20&lt;3600000,ROUNDDOWN(B20/4,-3)*2.8-80000,IF(B20&lt;6600000,ROUNDDOWN(B20/4,-3)*3.2-440000,IF(B20&lt;8500000,ROUNDDOWN(B20*0.9,0)-1100000,B20-1950000)))))))),IF(B20&lt;651000,0,IF(B20&lt;1900000,B20-650000,IF(B20&lt;3600000,ROUNDDOWN(B20/4,-3)*2.8-80000,IF(B20&lt;6600000,ROUNDDOWN(B20/4,-3)*3.2-440000,IF(B20&lt;8500000,ROUNDDOWN(B20*0.9,0)-1100000,B20-1950000)))))),0)</f>
        <v/>
      </c>
      <c r="N20" s="18">
        <f>IF(M20&gt;23500000,NA(),IF(C20&gt;=2026,IF(M20&lt;=4890000,1040000,IF(M20&lt;=6550000,670000,620000)),IF(M20&lt;=1320000,950000,IF(M20&lt;=3360000,880000,IF(M20&lt;=4890000,680000,IF(M20&lt;=6550000,630000,580000))))))</f>
        <v/>
      </c>
      <c r="O20" s="18">
        <f>IF(F20&lt;=0,IF(AND(D20="はい",C20&gt;=2026,C20&lt;=2027),IF(E20&lt;=0,0,IF(E20&lt;=30000,E20,IF(E20&lt;=60000,ROUNDUP(E20/2,0)+15000,IF(E20&lt;=120000,ROUNDUP(E20/4,0)+30000,60000)))),IF(E20&lt;=0,0,IF(E20&lt;=20000,E20,IF(E20&lt;=40000,ROUNDUP(E20/2,0)+10000,IF(E20&lt;=80000,ROUNDUP(E20/4,0)+20000,40000))))),IF(E20&lt;=0,IF(F20&lt;=0,0,IF(F20&lt;=25000,F20,IF(F20&lt;=50000,ROUNDUP(F20/2,0)+12500,IF(F20&lt;=100000,ROUNDUP(F20/4,0)+25000,50000)))),MAX(IF(F20&lt;=0,0,IF(F20&lt;=25000,F20,IF(F20&lt;=50000,ROUNDUP(F20/2,0)+12500,IF(F20&lt;=100000,ROUNDUP(F20/4,0)+25000,50000)))),MIN(IF(AND(D20="はい",C20&gt;=2026,C20&lt;=2027),IF(E20&lt;=0,0,IF(E20&lt;=30000,E20,IF(E20&lt;=60000,ROUNDUP(E20/2,0)+15000,IF(E20&lt;=120000,ROUNDUP(E20/4,0)+30000,60000)))),IF(E20&lt;=0,0,IF(E20&lt;=20000,E20,IF(E20&lt;=40000,ROUNDUP(E20/2,0)+10000,IF(E20&lt;=80000,ROUNDUP(E20/4,0)+20000,40000)))))+IF(F20&lt;=0,0,IF(F20&lt;=25000,F20,IF(F20&lt;=50000,ROUNDUP(F20/2,0)+12500,IF(F20&lt;=100000,ROUNDUP(F20/4,0)+25000,50000)))),IF(AND(D20="はい",C20&gt;=2026,C20&lt;=2027),60000,40000)))))</f>
        <v/>
      </c>
      <c r="P20" s="18">
        <f>IF(G20&lt;=0,0,IF(G20&lt;=20000,G20,IF(G20&lt;=40000,ROUNDUP(G20/2,0)+10000,IF(G20&lt;=80000,ROUNDUP(G20/4,0)+20000,40000))))</f>
        <v/>
      </c>
      <c r="Q20" s="18">
        <f>IF(I20&lt;=0,IF(H20&lt;=0,0,IF(H20&lt;=20000,H20,IF(H20&lt;=40000,ROUNDUP(H20/2,0)+10000,IF(H20&lt;=80000,ROUNDUP(H20/4,0)+20000,40000)))),IF(H20&lt;=0,IF(I20&lt;=0,0,IF(I20&lt;=25000,I20,IF(I20&lt;=50000,ROUNDUP(I20/2,0)+12500,IF(I20&lt;=100000,ROUNDUP(I20/4,0)+25000,50000)))),MAX(IF(I20&lt;=0,0,IF(I20&lt;=25000,I20,IF(I20&lt;=50000,ROUNDUP(I20/2,0)+12500,IF(I20&lt;=100000,ROUNDUP(I20/4,0)+25000,50000)))),MIN(IF(H20&lt;=0,0,IF(H20&lt;=20000,H20,IF(H20&lt;=40000,ROUNDUP(H20/2,0)+10000,IF(H20&lt;=80000,ROUNDUP(H20/4,0)+20000,40000))))+IF(I20&lt;=0,0,IF(I20&lt;=25000,I20,IF(I20&lt;=50000,ROUNDUP(I20/2,0)+12500,IF(I20&lt;=100000,ROUNDUP(I20/4,0)+25000,50000)))),40000))))</f>
        <v/>
      </c>
      <c r="R20" s="18">
        <f>MIN(120000,O20+P20+Q20)</f>
        <v/>
      </c>
      <c r="S20" s="18">
        <f>IF(F20&lt;=0,IF(E20&lt;=0,0,IF(E20&lt;=12000,E20,IF(E20&lt;=32000,ROUNDUP(E20/2,0)+6000,IF(E20&lt;=56000,ROUNDUP(E20/4,0)+14000,28000)))),IF(E20&lt;=0,IF(F20&lt;=0,0,IF(F20&lt;=15000,F20,IF(F20&lt;=40000,ROUNDUP(F20/2,0)+7500,IF(F20&lt;=70000,ROUNDUP(F20/4,0)+17500,35000)))),MAX(IF(F20&lt;=0,0,IF(F20&lt;=15000,F20,IF(F20&lt;=40000,ROUNDUP(F20/2,0)+7500,IF(F20&lt;=70000,ROUNDUP(F20/4,0)+17500,35000)))),MIN(IF(E20&lt;=0,0,IF(E20&lt;=12000,E20,IF(E20&lt;=32000,ROUNDUP(E20/2,0)+6000,IF(E20&lt;=56000,ROUNDUP(E20/4,0)+14000,28000))))+IF(F20&lt;=0,0,IF(F20&lt;=15000,F20,IF(F20&lt;=40000,ROUNDUP(F20/2,0)+7500,IF(F20&lt;=70000,ROUNDUP(F20/4,0)+17500,35000)))),28000))))</f>
        <v/>
      </c>
      <c r="T20" s="18">
        <f>IF(G20&lt;=0,0,IF(G20&lt;=12000,G20,IF(G20&lt;=32000,ROUNDUP(G20/2,0)+6000,IF(G20&lt;=56000,ROUNDUP(G20/4,0)+14000,28000))))</f>
        <v/>
      </c>
      <c r="U20" s="18">
        <f>IF(I20&lt;=0,IF(H20&lt;=0,0,IF(H20&lt;=12000,H20,IF(H20&lt;=32000,ROUNDUP(H20/2,0)+6000,IF(H20&lt;=56000,ROUNDUP(H20/4,0)+14000,28000)))),IF(H20&lt;=0,IF(I20&lt;=0,0,IF(I20&lt;=15000,I20,IF(I20&lt;=40000,ROUNDUP(I20/2,0)+7500,IF(I20&lt;=70000,ROUNDUP(I20/4,0)+17500,35000)))),MAX(IF(I20&lt;=0,0,IF(I20&lt;=15000,I20,IF(I20&lt;=40000,ROUNDUP(I20/2,0)+7500,IF(I20&lt;=70000,ROUNDUP(I20/4,0)+17500,35000)))),MIN(IF(H20&lt;=0,0,IF(H20&lt;=12000,H20,IF(H20&lt;=32000,ROUNDUP(H20/2,0)+6000,IF(H20&lt;=56000,ROUNDUP(H20/4,0)+14000,28000))))+IF(I20&lt;=0,0,IF(I20&lt;=15000,I20,IF(I20&lt;=40000,ROUNDUP(I20/2,0)+7500,IF(I20&lt;=70000,ROUNDUP(I20/4,0)+17500,35000)))),28000))))</f>
        <v/>
      </c>
      <c r="V20" s="18">
        <f>MIN(70000,S20+T20+U20)</f>
        <v/>
      </c>
      <c r="W20" s="18">
        <f>MAX(0,ROUNDDOWN(M20-J20-N20-K20-0,-3))</f>
        <v/>
      </c>
      <c r="X20" s="18">
        <f>MAX(0,ROUNDDOWN(M20-J20-N20-K20-R20,-3))</f>
        <v/>
      </c>
      <c r="Y20" s="18">
        <f>IF(W20&lt;=0,0,ROUNDDOWN((W20*LOOKUP(W20,{0,1950001,3300001,6950001,9000001,18000001,40000001},{0.05,0.1,0.2,0.23,0.33,0.4,0.45})-LOOKUP(W20,{0,1950001,3300001,6950001,9000001,18000001,40000001},{0,97500,427500,636000,1536000,2796000,4796000}))*1.021,-2))</f>
        <v/>
      </c>
      <c r="Z20" s="18">
        <f>IF(X20&lt;=0,0,ROUNDDOWN((X20*LOOKUP(X20,{0,1950001,3300001,6950001,9000001,18000001,40000001},{0.05,0.1,0.2,0.23,0.33,0.4,0.45})-LOOKUP(X20,{0,1950001,3300001,6950001,9000001,18000001,40000001},{0,97500,427500,636000,1536000,2796000,4796000}))*1.021,-2))</f>
        <v/>
      </c>
      <c r="AA20" s="18">
        <f>MAX(0,ROUNDDOWN(M20-J20-430000-L20-0,-3))</f>
        <v/>
      </c>
      <c r="AB20" s="18">
        <f>MAX(0,ROUNDDOWN(M20-J20-430000-L20-V20,-3))</f>
        <v/>
      </c>
      <c r="AC20" s="18">
        <f>IF(M20&lt;=450000,0,MAX(0,ROUNDDOWN(AA20*0.06-MIN(50000,AA20)*0.03,-2))+MAX(0,ROUNDDOWN(AA20*0.04-MIN(50000,AA20)*0.02,-2)))</f>
        <v/>
      </c>
      <c r="AD20" s="18">
        <f>IF(M20&lt;=450000,0,MAX(0,ROUNDDOWN(AB20*0.06-MIN(50000,AB20)*0.03,-2))+MAX(0,ROUNDDOWN(AB20*0.04-MIN(50000,AB20)*0.02,-2)))</f>
        <v/>
      </c>
      <c r="AE20" s="18">
        <f>Y20-Z20</f>
        <v/>
      </c>
      <c r="AF20" s="18">
        <f>AC20-AD20</f>
        <v/>
      </c>
      <c r="AG20" s="18">
        <f>AE20+AF20</f>
        <v/>
      </c>
      <c r="AH20" s="20">
        <f>IF(W20&lt;=0,0,LOOKUP(W20,{0,1950001,3300001,6950001,9000001,18000001,40000001},{0.05,0.1,0.2,0.23,0.33,0.4,0.45}))</f>
        <v/>
      </c>
    </row>
    <row r="21">
      <c r="A21" t="inlineStr">
        <is>
          <t>早見表 一般8万円</t>
        </is>
      </c>
      <c r="B21" s="18">
        <f>'3_早見表'!$A$6</f>
        <v/>
      </c>
      <c r="C21" s="19" t="n">
        <v>2026</v>
      </c>
      <c r="D21" t="inlineStr">
        <is>
          <t>いいえ</t>
        </is>
      </c>
      <c r="E21" s="18" t="n">
        <v>80000</v>
      </c>
      <c r="F21" s="18" t="n">
        <v>0</v>
      </c>
      <c r="G21" s="18" t="n">
        <v>0</v>
      </c>
      <c r="H21" s="18" t="n">
        <v>0</v>
      </c>
      <c r="I21" s="18" t="n">
        <v>0</v>
      </c>
      <c r="J21" s="18">
        <f>ROUND(MIN(B21/12,650000)*12*0.0915+MIN(B21/12,1390000)*12*(0.0504+0)+B21*0.005,0)</f>
        <v/>
      </c>
      <c r="K21" s="18" t="n">
        <v>0</v>
      </c>
      <c r="L21" s="18" t="n">
        <v>0</v>
      </c>
      <c r="M21" s="18">
        <f>ROUND(IF(C21&gt;=2026,IF(B21&lt;741000,0,IF(B21&lt;2191000,B21-740000,IF(B21&lt;2193000,1451000,IF(B21&lt;2196000,1453000,IF(B21&lt;2200000,1456000,IF(B21&lt;3600000,ROUNDDOWN(B21/4,-3)*2.8-80000,IF(B21&lt;6600000,ROUNDDOWN(B21/4,-3)*3.2-440000,IF(B21&lt;8500000,ROUNDDOWN(B21*0.9,0)-1100000,B21-1950000)))))))),IF(B21&lt;651000,0,IF(B21&lt;1900000,B21-650000,IF(B21&lt;3600000,ROUNDDOWN(B21/4,-3)*2.8-80000,IF(B21&lt;6600000,ROUNDDOWN(B21/4,-3)*3.2-440000,IF(B21&lt;8500000,ROUNDDOWN(B21*0.9,0)-1100000,B21-1950000)))))),0)</f>
        <v/>
      </c>
      <c r="N21" s="18">
        <f>IF(M21&gt;23500000,NA(),IF(C21&gt;=2026,IF(M21&lt;=4890000,1040000,IF(M21&lt;=6550000,670000,620000)),IF(M21&lt;=1320000,950000,IF(M21&lt;=3360000,880000,IF(M21&lt;=4890000,680000,IF(M21&lt;=6550000,630000,580000))))))</f>
        <v/>
      </c>
      <c r="O21" s="18">
        <f>IF(F21&lt;=0,IF(AND(D21="はい",C21&gt;=2026,C21&lt;=2027),IF(E21&lt;=0,0,IF(E21&lt;=30000,E21,IF(E21&lt;=60000,ROUNDUP(E21/2,0)+15000,IF(E21&lt;=120000,ROUNDUP(E21/4,0)+30000,60000)))),IF(E21&lt;=0,0,IF(E21&lt;=20000,E21,IF(E21&lt;=40000,ROUNDUP(E21/2,0)+10000,IF(E21&lt;=80000,ROUNDUP(E21/4,0)+20000,40000))))),IF(E21&lt;=0,IF(F21&lt;=0,0,IF(F21&lt;=25000,F21,IF(F21&lt;=50000,ROUNDUP(F21/2,0)+12500,IF(F21&lt;=100000,ROUNDUP(F21/4,0)+25000,50000)))),MAX(IF(F21&lt;=0,0,IF(F21&lt;=25000,F21,IF(F21&lt;=50000,ROUNDUP(F21/2,0)+12500,IF(F21&lt;=100000,ROUNDUP(F21/4,0)+25000,50000)))),MIN(IF(AND(D21="はい",C21&gt;=2026,C21&lt;=2027),IF(E21&lt;=0,0,IF(E21&lt;=30000,E21,IF(E21&lt;=60000,ROUNDUP(E21/2,0)+15000,IF(E21&lt;=120000,ROUNDUP(E21/4,0)+30000,60000)))),IF(E21&lt;=0,0,IF(E21&lt;=20000,E21,IF(E21&lt;=40000,ROUNDUP(E21/2,0)+10000,IF(E21&lt;=80000,ROUNDUP(E21/4,0)+20000,40000)))))+IF(F21&lt;=0,0,IF(F21&lt;=25000,F21,IF(F21&lt;=50000,ROUNDUP(F21/2,0)+12500,IF(F21&lt;=100000,ROUNDUP(F21/4,0)+25000,50000)))),IF(AND(D21="はい",C21&gt;=2026,C21&lt;=2027),60000,40000)))))</f>
        <v/>
      </c>
      <c r="P21" s="18">
        <f>IF(G21&lt;=0,0,IF(G21&lt;=20000,G21,IF(G21&lt;=40000,ROUNDUP(G21/2,0)+10000,IF(G21&lt;=80000,ROUNDUP(G21/4,0)+20000,40000))))</f>
        <v/>
      </c>
      <c r="Q21" s="18">
        <f>IF(I21&lt;=0,IF(H21&lt;=0,0,IF(H21&lt;=20000,H21,IF(H21&lt;=40000,ROUNDUP(H21/2,0)+10000,IF(H21&lt;=80000,ROUNDUP(H21/4,0)+20000,40000)))),IF(H21&lt;=0,IF(I21&lt;=0,0,IF(I21&lt;=25000,I21,IF(I21&lt;=50000,ROUNDUP(I21/2,0)+12500,IF(I21&lt;=100000,ROUNDUP(I21/4,0)+25000,50000)))),MAX(IF(I21&lt;=0,0,IF(I21&lt;=25000,I21,IF(I21&lt;=50000,ROUNDUP(I21/2,0)+12500,IF(I21&lt;=100000,ROUNDUP(I21/4,0)+25000,50000)))),MIN(IF(H21&lt;=0,0,IF(H21&lt;=20000,H21,IF(H21&lt;=40000,ROUNDUP(H21/2,0)+10000,IF(H21&lt;=80000,ROUNDUP(H21/4,0)+20000,40000))))+IF(I21&lt;=0,0,IF(I21&lt;=25000,I21,IF(I21&lt;=50000,ROUNDUP(I21/2,0)+12500,IF(I21&lt;=100000,ROUNDUP(I21/4,0)+25000,50000)))),40000))))</f>
        <v/>
      </c>
      <c r="R21" s="18">
        <f>MIN(120000,O21+P21+Q21)</f>
        <v/>
      </c>
      <c r="S21" s="18">
        <f>IF(F21&lt;=0,IF(E21&lt;=0,0,IF(E21&lt;=12000,E21,IF(E21&lt;=32000,ROUNDUP(E21/2,0)+6000,IF(E21&lt;=56000,ROUNDUP(E21/4,0)+14000,28000)))),IF(E21&lt;=0,IF(F21&lt;=0,0,IF(F21&lt;=15000,F21,IF(F21&lt;=40000,ROUNDUP(F21/2,0)+7500,IF(F21&lt;=70000,ROUNDUP(F21/4,0)+17500,35000)))),MAX(IF(F21&lt;=0,0,IF(F21&lt;=15000,F21,IF(F21&lt;=40000,ROUNDUP(F21/2,0)+7500,IF(F21&lt;=70000,ROUNDUP(F21/4,0)+17500,35000)))),MIN(IF(E21&lt;=0,0,IF(E21&lt;=12000,E21,IF(E21&lt;=32000,ROUNDUP(E21/2,0)+6000,IF(E21&lt;=56000,ROUNDUP(E21/4,0)+14000,28000))))+IF(F21&lt;=0,0,IF(F21&lt;=15000,F21,IF(F21&lt;=40000,ROUNDUP(F21/2,0)+7500,IF(F21&lt;=70000,ROUNDUP(F21/4,0)+17500,35000)))),28000))))</f>
        <v/>
      </c>
      <c r="T21" s="18">
        <f>IF(G21&lt;=0,0,IF(G21&lt;=12000,G21,IF(G21&lt;=32000,ROUNDUP(G21/2,0)+6000,IF(G21&lt;=56000,ROUNDUP(G21/4,0)+14000,28000))))</f>
        <v/>
      </c>
      <c r="U21" s="18">
        <f>IF(I21&lt;=0,IF(H21&lt;=0,0,IF(H21&lt;=12000,H21,IF(H21&lt;=32000,ROUNDUP(H21/2,0)+6000,IF(H21&lt;=56000,ROUNDUP(H21/4,0)+14000,28000)))),IF(H21&lt;=0,IF(I21&lt;=0,0,IF(I21&lt;=15000,I21,IF(I21&lt;=40000,ROUNDUP(I21/2,0)+7500,IF(I21&lt;=70000,ROUNDUP(I21/4,0)+17500,35000)))),MAX(IF(I21&lt;=0,0,IF(I21&lt;=15000,I21,IF(I21&lt;=40000,ROUNDUP(I21/2,0)+7500,IF(I21&lt;=70000,ROUNDUP(I21/4,0)+17500,35000)))),MIN(IF(H21&lt;=0,0,IF(H21&lt;=12000,H21,IF(H21&lt;=32000,ROUNDUP(H21/2,0)+6000,IF(H21&lt;=56000,ROUNDUP(H21/4,0)+14000,28000))))+IF(I21&lt;=0,0,IF(I21&lt;=15000,I21,IF(I21&lt;=40000,ROUNDUP(I21/2,0)+7500,IF(I21&lt;=70000,ROUNDUP(I21/4,0)+17500,35000)))),28000))))</f>
        <v/>
      </c>
      <c r="V21" s="18">
        <f>MIN(70000,S21+T21+U21)</f>
        <v/>
      </c>
      <c r="W21" s="18">
        <f>MAX(0,ROUNDDOWN(M21-J21-N21-K21-0,-3))</f>
        <v/>
      </c>
      <c r="X21" s="18">
        <f>MAX(0,ROUNDDOWN(M21-J21-N21-K21-R21,-3))</f>
        <v/>
      </c>
      <c r="Y21" s="18">
        <f>IF(W21&lt;=0,0,ROUNDDOWN((W21*LOOKUP(W21,{0,1950001,3300001,6950001,9000001,18000001,40000001},{0.05,0.1,0.2,0.23,0.33,0.4,0.45})-LOOKUP(W21,{0,1950001,3300001,6950001,9000001,18000001,40000001},{0,97500,427500,636000,1536000,2796000,4796000}))*1.021,-2))</f>
        <v/>
      </c>
      <c r="Z21" s="18">
        <f>IF(X21&lt;=0,0,ROUNDDOWN((X21*LOOKUP(X21,{0,1950001,3300001,6950001,9000001,18000001,40000001},{0.05,0.1,0.2,0.23,0.33,0.4,0.45})-LOOKUP(X21,{0,1950001,3300001,6950001,9000001,18000001,40000001},{0,97500,427500,636000,1536000,2796000,4796000}))*1.021,-2))</f>
        <v/>
      </c>
      <c r="AA21" s="18">
        <f>MAX(0,ROUNDDOWN(M21-J21-430000-L21-0,-3))</f>
        <v/>
      </c>
      <c r="AB21" s="18">
        <f>MAX(0,ROUNDDOWN(M21-J21-430000-L21-V21,-3))</f>
        <v/>
      </c>
      <c r="AC21" s="18">
        <f>IF(M21&lt;=450000,0,MAX(0,ROUNDDOWN(AA21*0.06-MIN(50000,AA21)*0.03,-2))+MAX(0,ROUNDDOWN(AA21*0.04-MIN(50000,AA21)*0.02,-2)))</f>
        <v/>
      </c>
      <c r="AD21" s="18">
        <f>IF(M21&lt;=450000,0,MAX(0,ROUNDDOWN(AB21*0.06-MIN(50000,AB21)*0.03,-2))+MAX(0,ROUNDDOWN(AB21*0.04-MIN(50000,AB21)*0.02,-2)))</f>
        <v/>
      </c>
      <c r="AE21" s="18">
        <f>Y21-Z21</f>
        <v/>
      </c>
      <c r="AF21" s="18">
        <f>AC21-AD21</f>
        <v/>
      </c>
      <c r="AG21" s="18">
        <f>AE21+AF21</f>
        <v/>
      </c>
      <c r="AH21" s="20">
        <f>IF(W21&lt;=0,0,LOOKUP(W21,{0,1950001,3300001,6950001,9000001,18000001,40000001},{0.05,0.1,0.2,0.23,0.33,0.4,0.45}))</f>
        <v/>
      </c>
    </row>
    <row r="22">
      <c r="A22" t="inlineStr">
        <is>
          <t>早見表 一般と介護医療8万円ずつ</t>
        </is>
      </c>
      <c r="B22" s="18">
        <f>'3_早見表'!$A$6</f>
        <v/>
      </c>
      <c r="C22" s="19" t="n">
        <v>2026</v>
      </c>
      <c r="D22" t="inlineStr">
        <is>
          <t>いいえ</t>
        </is>
      </c>
      <c r="E22" s="18" t="n">
        <v>80000</v>
      </c>
      <c r="F22" s="18" t="n">
        <v>0</v>
      </c>
      <c r="G22" s="18" t="n">
        <v>80000</v>
      </c>
      <c r="H22" s="18" t="n">
        <v>0</v>
      </c>
      <c r="I22" s="18" t="n">
        <v>0</v>
      </c>
      <c r="J22" s="18">
        <f>ROUND(MIN(B22/12,650000)*12*0.0915+MIN(B22/12,1390000)*12*(0.0504+0)+B22*0.005,0)</f>
        <v/>
      </c>
      <c r="K22" s="18" t="n">
        <v>0</v>
      </c>
      <c r="L22" s="18" t="n">
        <v>0</v>
      </c>
      <c r="M22" s="18">
        <f>ROUND(IF(C22&gt;=2026,IF(B22&lt;741000,0,IF(B22&lt;2191000,B22-740000,IF(B22&lt;2193000,1451000,IF(B22&lt;2196000,1453000,IF(B22&lt;2200000,1456000,IF(B22&lt;3600000,ROUNDDOWN(B22/4,-3)*2.8-80000,IF(B22&lt;6600000,ROUNDDOWN(B22/4,-3)*3.2-440000,IF(B22&lt;8500000,ROUNDDOWN(B22*0.9,0)-1100000,B22-1950000)))))))),IF(B22&lt;651000,0,IF(B22&lt;1900000,B22-650000,IF(B22&lt;3600000,ROUNDDOWN(B22/4,-3)*2.8-80000,IF(B22&lt;6600000,ROUNDDOWN(B22/4,-3)*3.2-440000,IF(B22&lt;8500000,ROUNDDOWN(B22*0.9,0)-1100000,B22-1950000)))))),0)</f>
        <v/>
      </c>
      <c r="N22" s="18">
        <f>IF(M22&gt;23500000,NA(),IF(C22&gt;=2026,IF(M22&lt;=4890000,1040000,IF(M22&lt;=6550000,670000,620000)),IF(M22&lt;=1320000,950000,IF(M22&lt;=3360000,880000,IF(M22&lt;=4890000,680000,IF(M22&lt;=6550000,630000,580000))))))</f>
        <v/>
      </c>
      <c r="O22" s="18">
        <f>IF(F22&lt;=0,IF(AND(D22="はい",C22&gt;=2026,C22&lt;=2027),IF(E22&lt;=0,0,IF(E22&lt;=30000,E22,IF(E22&lt;=60000,ROUNDUP(E22/2,0)+15000,IF(E22&lt;=120000,ROUNDUP(E22/4,0)+30000,60000)))),IF(E22&lt;=0,0,IF(E22&lt;=20000,E22,IF(E22&lt;=40000,ROUNDUP(E22/2,0)+10000,IF(E22&lt;=80000,ROUNDUP(E22/4,0)+20000,40000))))),IF(E22&lt;=0,IF(F22&lt;=0,0,IF(F22&lt;=25000,F22,IF(F22&lt;=50000,ROUNDUP(F22/2,0)+12500,IF(F22&lt;=100000,ROUNDUP(F22/4,0)+25000,50000)))),MAX(IF(F22&lt;=0,0,IF(F22&lt;=25000,F22,IF(F22&lt;=50000,ROUNDUP(F22/2,0)+12500,IF(F22&lt;=100000,ROUNDUP(F22/4,0)+25000,50000)))),MIN(IF(AND(D22="はい",C22&gt;=2026,C22&lt;=2027),IF(E22&lt;=0,0,IF(E22&lt;=30000,E22,IF(E22&lt;=60000,ROUNDUP(E22/2,0)+15000,IF(E22&lt;=120000,ROUNDUP(E22/4,0)+30000,60000)))),IF(E22&lt;=0,0,IF(E22&lt;=20000,E22,IF(E22&lt;=40000,ROUNDUP(E22/2,0)+10000,IF(E22&lt;=80000,ROUNDUP(E22/4,0)+20000,40000)))))+IF(F22&lt;=0,0,IF(F22&lt;=25000,F22,IF(F22&lt;=50000,ROUNDUP(F22/2,0)+12500,IF(F22&lt;=100000,ROUNDUP(F22/4,0)+25000,50000)))),IF(AND(D22="はい",C22&gt;=2026,C22&lt;=2027),60000,40000)))))</f>
        <v/>
      </c>
      <c r="P22" s="18">
        <f>IF(G22&lt;=0,0,IF(G22&lt;=20000,G22,IF(G22&lt;=40000,ROUNDUP(G22/2,0)+10000,IF(G22&lt;=80000,ROUNDUP(G22/4,0)+20000,40000))))</f>
        <v/>
      </c>
      <c r="Q22" s="18">
        <f>IF(I22&lt;=0,IF(H22&lt;=0,0,IF(H22&lt;=20000,H22,IF(H22&lt;=40000,ROUNDUP(H22/2,0)+10000,IF(H22&lt;=80000,ROUNDUP(H22/4,0)+20000,40000)))),IF(H22&lt;=0,IF(I22&lt;=0,0,IF(I22&lt;=25000,I22,IF(I22&lt;=50000,ROUNDUP(I22/2,0)+12500,IF(I22&lt;=100000,ROUNDUP(I22/4,0)+25000,50000)))),MAX(IF(I22&lt;=0,0,IF(I22&lt;=25000,I22,IF(I22&lt;=50000,ROUNDUP(I22/2,0)+12500,IF(I22&lt;=100000,ROUNDUP(I22/4,0)+25000,50000)))),MIN(IF(H22&lt;=0,0,IF(H22&lt;=20000,H22,IF(H22&lt;=40000,ROUNDUP(H22/2,0)+10000,IF(H22&lt;=80000,ROUNDUP(H22/4,0)+20000,40000))))+IF(I22&lt;=0,0,IF(I22&lt;=25000,I22,IF(I22&lt;=50000,ROUNDUP(I22/2,0)+12500,IF(I22&lt;=100000,ROUNDUP(I22/4,0)+25000,50000)))),40000))))</f>
        <v/>
      </c>
      <c r="R22" s="18">
        <f>MIN(120000,O22+P22+Q22)</f>
        <v/>
      </c>
      <c r="S22" s="18">
        <f>IF(F22&lt;=0,IF(E22&lt;=0,0,IF(E22&lt;=12000,E22,IF(E22&lt;=32000,ROUNDUP(E22/2,0)+6000,IF(E22&lt;=56000,ROUNDUP(E22/4,0)+14000,28000)))),IF(E22&lt;=0,IF(F22&lt;=0,0,IF(F22&lt;=15000,F22,IF(F22&lt;=40000,ROUNDUP(F22/2,0)+7500,IF(F22&lt;=70000,ROUNDUP(F22/4,0)+17500,35000)))),MAX(IF(F22&lt;=0,0,IF(F22&lt;=15000,F22,IF(F22&lt;=40000,ROUNDUP(F22/2,0)+7500,IF(F22&lt;=70000,ROUNDUP(F22/4,0)+17500,35000)))),MIN(IF(E22&lt;=0,0,IF(E22&lt;=12000,E22,IF(E22&lt;=32000,ROUNDUP(E22/2,0)+6000,IF(E22&lt;=56000,ROUNDUP(E22/4,0)+14000,28000))))+IF(F22&lt;=0,0,IF(F22&lt;=15000,F22,IF(F22&lt;=40000,ROUNDUP(F22/2,0)+7500,IF(F22&lt;=70000,ROUNDUP(F22/4,0)+17500,35000)))),28000))))</f>
        <v/>
      </c>
      <c r="T22" s="18">
        <f>IF(G22&lt;=0,0,IF(G22&lt;=12000,G22,IF(G22&lt;=32000,ROUNDUP(G22/2,0)+6000,IF(G22&lt;=56000,ROUNDUP(G22/4,0)+14000,28000))))</f>
        <v/>
      </c>
      <c r="U22" s="18">
        <f>IF(I22&lt;=0,IF(H22&lt;=0,0,IF(H22&lt;=12000,H22,IF(H22&lt;=32000,ROUNDUP(H22/2,0)+6000,IF(H22&lt;=56000,ROUNDUP(H22/4,0)+14000,28000)))),IF(H22&lt;=0,IF(I22&lt;=0,0,IF(I22&lt;=15000,I22,IF(I22&lt;=40000,ROUNDUP(I22/2,0)+7500,IF(I22&lt;=70000,ROUNDUP(I22/4,0)+17500,35000)))),MAX(IF(I22&lt;=0,0,IF(I22&lt;=15000,I22,IF(I22&lt;=40000,ROUNDUP(I22/2,0)+7500,IF(I22&lt;=70000,ROUNDUP(I22/4,0)+17500,35000)))),MIN(IF(H22&lt;=0,0,IF(H22&lt;=12000,H22,IF(H22&lt;=32000,ROUNDUP(H22/2,0)+6000,IF(H22&lt;=56000,ROUNDUP(H22/4,0)+14000,28000))))+IF(I22&lt;=0,0,IF(I22&lt;=15000,I22,IF(I22&lt;=40000,ROUNDUP(I22/2,0)+7500,IF(I22&lt;=70000,ROUNDUP(I22/4,0)+17500,35000)))),28000))))</f>
        <v/>
      </c>
      <c r="V22" s="18">
        <f>MIN(70000,S22+T22+U22)</f>
        <v/>
      </c>
      <c r="W22" s="18">
        <f>MAX(0,ROUNDDOWN(M22-J22-N22-K22-0,-3))</f>
        <v/>
      </c>
      <c r="X22" s="18">
        <f>MAX(0,ROUNDDOWN(M22-J22-N22-K22-R22,-3))</f>
        <v/>
      </c>
      <c r="Y22" s="18">
        <f>IF(W22&lt;=0,0,ROUNDDOWN((W22*LOOKUP(W22,{0,1950001,3300001,6950001,9000001,18000001,40000001},{0.05,0.1,0.2,0.23,0.33,0.4,0.45})-LOOKUP(W22,{0,1950001,3300001,6950001,9000001,18000001,40000001},{0,97500,427500,636000,1536000,2796000,4796000}))*1.021,-2))</f>
        <v/>
      </c>
      <c r="Z22" s="18">
        <f>IF(X22&lt;=0,0,ROUNDDOWN((X22*LOOKUP(X22,{0,1950001,3300001,6950001,9000001,18000001,40000001},{0.05,0.1,0.2,0.23,0.33,0.4,0.45})-LOOKUP(X22,{0,1950001,3300001,6950001,9000001,18000001,40000001},{0,97500,427500,636000,1536000,2796000,4796000}))*1.021,-2))</f>
        <v/>
      </c>
      <c r="AA22" s="18">
        <f>MAX(0,ROUNDDOWN(M22-J22-430000-L22-0,-3))</f>
        <v/>
      </c>
      <c r="AB22" s="18">
        <f>MAX(0,ROUNDDOWN(M22-J22-430000-L22-V22,-3))</f>
        <v/>
      </c>
      <c r="AC22" s="18">
        <f>IF(M22&lt;=450000,0,MAX(0,ROUNDDOWN(AA22*0.06-MIN(50000,AA22)*0.03,-2))+MAX(0,ROUNDDOWN(AA22*0.04-MIN(50000,AA22)*0.02,-2)))</f>
        <v/>
      </c>
      <c r="AD22" s="18">
        <f>IF(M22&lt;=450000,0,MAX(0,ROUNDDOWN(AB22*0.06-MIN(50000,AB22)*0.03,-2))+MAX(0,ROUNDDOWN(AB22*0.04-MIN(50000,AB22)*0.02,-2)))</f>
        <v/>
      </c>
      <c r="AE22" s="18">
        <f>Y22-Z22</f>
        <v/>
      </c>
      <c r="AF22" s="18">
        <f>AC22-AD22</f>
        <v/>
      </c>
      <c r="AG22" s="18">
        <f>AE22+AF22</f>
        <v/>
      </c>
      <c r="AH22" s="20">
        <f>IF(W22&lt;=0,0,LOOKUP(W22,{0,1950001,3300001,6950001,9000001,18000001,40000001},{0.05,0.1,0.2,0.23,0.33,0.4,0.45}))</f>
        <v/>
      </c>
    </row>
    <row r="23">
      <c r="A23" t="inlineStr">
        <is>
          <t>早見表 3区分8万円ずつ（年24万円）</t>
        </is>
      </c>
      <c r="B23" s="18">
        <f>'3_早見表'!$A$6</f>
        <v/>
      </c>
      <c r="C23" s="19" t="n">
        <v>2026</v>
      </c>
      <c r="D23" t="inlineStr">
        <is>
          <t>いいえ</t>
        </is>
      </c>
      <c r="E23" s="18" t="n">
        <v>80000</v>
      </c>
      <c r="F23" s="18" t="n">
        <v>0</v>
      </c>
      <c r="G23" s="18" t="n">
        <v>80000</v>
      </c>
      <c r="H23" s="18" t="n">
        <v>80000</v>
      </c>
      <c r="I23" s="18" t="n">
        <v>0</v>
      </c>
      <c r="J23" s="18">
        <f>ROUND(MIN(B23/12,650000)*12*0.0915+MIN(B23/12,1390000)*12*(0.0504+0)+B23*0.005,0)</f>
        <v/>
      </c>
      <c r="K23" s="18" t="n">
        <v>0</v>
      </c>
      <c r="L23" s="18" t="n">
        <v>0</v>
      </c>
      <c r="M23" s="18">
        <f>ROUND(IF(C23&gt;=2026,IF(B23&lt;741000,0,IF(B23&lt;2191000,B23-740000,IF(B23&lt;2193000,1451000,IF(B23&lt;2196000,1453000,IF(B23&lt;2200000,1456000,IF(B23&lt;3600000,ROUNDDOWN(B23/4,-3)*2.8-80000,IF(B23&lt;6600000,ROUNDDOWN(B23/4,-3)*3.2-440000,IF(B23&lt;8500000,ROUNDDOWN(B23*0.9,0)-1100000,B23-1950000)))))))),IF(B23&lt;651000,0,IF(B23&lt;1900000,B23-650000,IF(B23&lt;3600000,ROUNDDOWN(B23/4,-3)*2.8-80000,IF(B23&lt;6600000,ROUNDDOWN(B23/4,-3)*3.2-440000,IF(B23&lt;8500000,ROUNDDOWN(B23*0.9,0)-1100000,B23-1950000)))))),0)</f>
        <v/>
      </c>
      <c r="N23" s="18">
        <f>IF(M23&gt;23500000,NA(),IF(C23&gt;=2026,IF(M23&lt;=4890000,1040000,IF(M23&lt;=6550000,670000,620000)),IF(M23&lt;=1320000,950000,IF(M23&lt;=3360000,880000,IF(M23&lt;=4890000,680000,IF(M23&lt;=6550000,630000,580000))))))</f>
        <v/>
      </c>
      <c r="O23" s="18">
        <f>IF(F23&lt;=0,IF(AND(D23="はい",C23&gt;=2026,C23&lt;=2027),IF(E23&lt;=0,0,IF(E23&lt;=30000,E23,IF(E23&lt;=60000,ROUNDUP(E23/2,0)+15000,IF(E23&lt;=120000,ROUNDUP(E23/4,0)+30000,60000)))),IF(E23&lt;=0,0,IF(E23&lt;=20000,E23,IF(E23&lt;=40000,ROUNDUP(E23/2,0)+10000,IF(E23&lt;=80000,ROUNDUP(E23/4,0)+20000,40000))))),IF(E23&lt;=0,IF(F23&lt;=0,0,IF(F23&lt;=25000,F23,IF(F23&lt;=50000,ROUNDUP(F23/2,0)+12500,IF(F23&lt;=100000,ROUNDUP(F23/4,0)+25000,50000)))),MAX(IF(F23&lt;=0,0,IF(F23&lt;=25000,F23,IF(F23&lt;=50000,ROUNDUP(F23/2,0)+12500,IF(F23&lt;=100000,ROUNDUP(F23/4,0)+25000,50000)))),MIN(IF(AND(D23="はい",C23&gt;=2026,C23&lt;=2027),IF(E23&lt;=0,0,IF(E23&lt;=30000,E23,IF(E23&lt;=60000,ROUNDUP(E23/2,0)+15000,IF(E23&lt;=120000,ROUNDUP(E23/4,0)+30000,60000)))),IF(E23&lt;=0,0,IF(E23&lt;=20000,E23,IF(E23&lt;=40000,ROUNDUP(E23/2,0)+10000,IF(E23&lt;=80000,ROUNDUP(E23/4,0)+20000,40000)))))+IF(F23&lt;=0,0,IF(F23&lt;=25000,F23,IF(F23&lt;=50000,ROUNDUP(F23/2,0)+12500,IF(F23&lt;=100000,ROUNDUP(F23/4,0)+25000,50000)))),IF(AND(D23="はい",C23&gt;=2026,C23&lt;=2027),60000,40000)))))</f>
        <v/>
      </c>
      <c r="P23" s="18">
        <f>IF(G23&lt;=0,0,IF(G23&lt;=20000,G23,IF(G23&lt;=40000,ROUNDUP(G23/2,0)+10000,IF(G23&lt;=80000,ROUNDUP(G23/4,0)+20000,40000))))</f>
        <v/>
      </c>
      <c r="Q23" s="18">
        <f>IF(I23&lt;=0,IF(H23&lt;=0,0,IF(H23&lt;=20000,H23,IF(H23&lt;=40000,ROUNDUP(H23/2,0)+10000,IF(H23&lt;=80000,ROUNDUP(H23/4,0)+20000,40000)))),IF(H23&lt;=0,IF(I23&lt;=0,0,IF(I23&lt;=25000,I23,IF(I23&lt;=50000,ROUNDUP(I23/2,0)+12500,IF(I23&lt;=100000,ROUNDUP(I23/4,0)+25000,50000)))),MAX(IF(I23&lt;=0,0,IF(I23&lt;=25000,I23,IF(I23&lt;=50000,ROUNDUP(I23/2,0)+12500,IF(I23&lt;=100000,ROUNDUP(I23/4,0)+25000,50000)))),MIN(IF(H23&lt;=0,0,IF(H23&lt;=20000,H23,IF(H23&lt;=40000,ROUNDUP(H23/2,0)+10000,IF(H23&lt;=80000,ROUNDUP(H23/4,0)+20000,40000))))+IF(I23&lt;=0,0,IF(I23&lt;=25000,I23,IF(I23&lt;=50000,ROUNDUP(I23/2,0)+12500,IF(I23&lt;=100000,ROUNDUP(I23/4,0)+25000,50000)))),40000))))</f>
        <v/>
      </c>
      <c r="R23" s="18">
        <f>MIN(120000,O23+P23+Q23)</f>
        <v/>
      </c>
      <c r="S23" s="18">
        <f>IF(F23&lt;=0,IF(E23&lt;=0,0,IF(E23&lt;=12000,E23,IF(E23&lt;=32000,ROUNDUP(E23/2,0)+6000,IF(E23&lt;=56000,ROUNDUP(E23/4,0)+14000,28000)))),IF(E23&lt;=0,IF(F23&lt;=0,0,IF(F23&lt;=15000,F23,IF(F23&lt;=40000,ROUNDUP(F23/2,0)+7500,IF(F23&lt;=70000,ROUNDUP(F23/4,0)+17500,35000)))),MAX(IF(F23&lt;=0,0,IF(F23&lt;=15000,F23,IF(F23&lt;=40000,ROUNDUP(F23/2,0)+7500,IF(F23&lt;=70000,ROUNDUP(F23/4,0)+17500,35000)))),MIN(IF(E23&lt;=0,0,IF(E23&lt;=12000,E23,IF(E23&lt;=32000,ROUNDUP(E23/2,0)+6000,IF(E23&lt;=56000,ROUNDUP(E23/4,0)+14000,28000))))+IF(F23&lt;=0,0,IF(F23&lt;=15000,F23,IF(F23&lt;=40000,ROUNDUP(F23/2,0)+7500,IF(F23&lt;=70000,ROUNDUP(F23/4,0)+17500,35000)))),28000))))</f>
        <v/>
      </c>
      <c r="T23" s="18">
        <f>IF(G23&lt;=0,0,IF(G23&lt;=12000,G23,IF(G23&lt;=32000,ROUNDUP(G23/2,0)+6000,IF(G23&lt;=56000,ROUNDUP(G23/4,0)+14000,28000))))</f>
        <v/>
      </c>
      <c r="U23" s="18">
        <f>IF(I23&lt;=0,IF(H23&lt;=0,0,IF(H23&lt;=12000,H23,IF(H23&lt;=32000,ROUNDUP(H23/2,0)+6000,IF(H23&lt;=56000,ROUNDUP(H23/4,0)+14000,28000)))),IF(H23&lt;=0,IF(I23&lt;=0,0,IF(I23&lt;=15000,I23,IF(I23&lt;=40000,ROUNDUP(I23/2,0)+7500,IF(I23&lt;=70000,ROUNDUP(I23/4,0)+17500,35000)))),MAX(IF(I23&lt;=0,0,IF(I23&lt;=15000,I23,IF(I23&lt;=40000,ROUNDUP(I23/2,0)+7500,IF(I23&lt;=70000,ROUNDUP(I23/4,0)+17500,35000)))),MIN(IF(H23&lt;=0,0,IF(H23&lt;=12000,H23,IF(H23&lt;=32000,ROUNDUP(H23/2,0)+6000,IF(H23&lt;=56000,ROUNDUP(H23/4,0)+14000,28000))))+IF(I23&lt;=0,0,IF(I23&lt;=15000,I23,IF(I23&lt;=40000,ROUNDUP(I23/2,0)+7500,IF(I23&lt;=70000,ROUNDUP(I23/4,0)+17500,35000)))),28000))))</f>
        <v/>
      </c>
      <c r="V23" s="18">
        <f>MIN(70000,S23+T23+U23)</f>
        <v/>
      </c>
      <c r="W23" s="18">
        <f>MAX(0,ROUNDDOWN(M23-J23-N23-K23-0,-3))</f>
        <v/>
      </c>
      <c r="X23" s="18">
        <f>MAX(0,ROUNDDOWN(M23-J23-N23-K23-R23,-3))</f>
        <v/>
      </c>
      <c r="Y23" s="18">
        <f>IF(W23&lt;=0,0,ROUNDDOWN((W23*LOOKUP(W23,{0,1950001,3300001,6950001,9000001,18000001,40000001},{0.05,0.1,0.2,0.23,0.33,0.4,0.45})-LOOKUP(W23,{0,1950001,3300001,6950001,9000001,18000001,40000001},{0,97500,427500,636000,1536000,2796000,4796000}))*1.021,-2))</f>
        <v/>
      </c>
      <c r="Z23" s="18">
        <f>IF(X23&lt;=0,0,ROUNDDOWN((X23*LOOKUP(X23,{0,1950001,3300001,6950001,9000001,18000001,40000001},{0.05,0.1,0.2,0.23,0.33,0.4,0.45})-LOOKUP(X23,{0,1950001,3300001,6950001,9000001,18000001,40000001},{0,97500,427500,636000,1536000,2796000,4796000}))*1.021,-2))</f>
        <v/>
      </c>
      <c r="AA23" s="18">
        <f>MAX(0,ROUNDDOWN(M23-J23-430000-L23-0,-3))</f>
        <v/>
      </c>
      <c r="AB23" s="18">
        <f>MAX(0,ROUNDDOWN(M23-J23-430000-L23-V23,-3))</f>
        <v/>
      </c>
      <c r="AC23" s="18">
        <f>IF(M23&lt;=450000,0,MAX(0,ROUNDDOWN(AA23*0.06-MIN(50000,AA23)*0.03,-2))+MAX(0,ROUNDDOWN(AA23*0.04-MIN(50000,AA23)*0.02,-2)))</f>
        <v/>
      </c>
      <c r="AD23" s="18">
        <f>IF(M23&lt;=450000,0,MAX(0,ROUNDDOWN(AB23*0.06-MIN(50000,AB23)*0.03,-2))+MAX(0,ROUNDDOWN(AB23*0.04-MIN(50000,AB23)*0.02,-2)))</f>
        <v/>
      </c>
      <c r="AE23" s="18">
        <f>Y23-Z23</f>
        <v/>
      </c>
      <c r="AF23" s="18">
        <f>AC23-AD23</f>
        <v/>
      </c>
      <c r="AG23" s="18">
        <f>AE23+AF23</f>
        <v/>
      </c>
      <c r="AH23" s="20">
        <f>IF(W23&lt;=0,0,LOOKUP(W23,{0,1950001,3300001,6950001,9000001,18000001,40000001},{0.05,0.1,0.2,0.23,0.33,0.4,0.45}))</f>
        <v/>
      </c>
    </row>
    <row r="24">
      <c r="A24" t="inlineStr">
        <is>
          <t>早見表 特例あり 一般8万円</t>
        </is>
      </c>
      <c r="B24" s="18">
        <f>'3_早見表'!$A$6</f>
        <v/>
      </c>
      <c r="C24" s="19" t="n">
        <v>2026</v>
      </c>
      <c r="D24" t="inlineStr">
        <is>
          <t>はい</t>
        </is>
      </c>
      <c r="E24" s="18" t="n">
        <v>80000</v>
      </c>
      <c r="F24" s="18" t="n">
        <v>0</v>
      </c>
      <c r="G24" s="18" t="n">
        <v>0</v>
      </c>
      <c r="H24" s="18" t="n">
        <v>0</v>
      </c>
      <c r="I24" s="18" t="n">
        <v>0</v>
      </c>
      <c r="J24" s="18">
        <f>ROUND(MIN(B24/12,650000)*12*0.0915+MIN(B24/12,1390000)*12*(0.0504+0)+B24*0.005,0)</f>
        <v/>
      </c>
      <c r="K24" s="18" t="n">
        <v>0</v>
      </c>
      <c r="L24" s="18" t="n">
        <v>0</v>
      </c>
      <c r="M24" s="18">
        <f>ROUND(IF(C24&gt;=2026,IF(B24&lt;741000,0,IF(B24&lt;2191000,B24-740000,IF(B24&lt;2193000,1451000,IF(B24&lt;2196000,1453000,IF(B24&lt;2200000,1456000,IF(B24&lt;3600000,ROUNDDOWN(B24/4,-3)*2.8-80000,IF(B24&lt;6600000,ROUNDDOWN(B24/4,-3)*3.2-440000,IF(B24&lt;8500000,ROUNDDOWN(B24*0.9,0)-1100000,B24-1950000)))))))),IF(B24&lt;651000,0,IF(B24&lt;1900000,B24-650000,IF(B24&lt;3600000,ROUNDDOWN(B24/4,-3)*2.8-80000,IF(B24&lt;6600000,ROUNDDOWN(B24/4,-3)*3.2-440000,IF(B24&lt;8500000,ROUNDDOWN(B24*0.9,0)-1100000,B24-1950000)))))),0)</f>
        <v/>
      </c>
      <c r="N24" s="18">
        <f>IF(M24&gt;23500000,NA(),IF(C24&gt;=2026,IF(M24&lt;=4890000,1040000,IF(M24&lt;=6550000,670000,620000)),IF(M24&lt;=1320000,950000,IF(M24&lt;=3360000,880000,IF(M24&lt;=4890000,680000,IF(M24&lt;=6550000,630000,580000))))))</f>
        <v/>
      </c>
      <c r="O24" s="18">
        <f>IF(F24&lt;=0,IF(AND(D24="はい",C24&gt;=2026,C24&lt;=2027),IF(E24&lt;=0,0,IF(E24&lt;=30000,E24,IF(E24&lt;=60000,ROUNDUP(E24/2,0)+15000,IF(E24&lt;=120000,ROUNDUP(E24/4,0)+30000,60000)))),IF(E24&lt;=0,0,IF(E24&lt;=20000,E24,IF(E24&lt;=40000,ROUNDUP(E24/2,0)+10000,IF(E24&lt;=80000,ROUNDUP(E24/4,0)+20000,40000))))),IF(E24&lt;=0,IF(F24&lt;=0,0,IF(F24&lt;=25000,F24,IF(F24&lt;=50000,ROUNDUP(F24/2,0)+12500,IF(F24&lt;=100000,ROUNDUP(F24/4,0)+25000,50000)))),MAX(IF(F24&lt;=0,0,IF(F24&lt;=25000,F24,IF(F24&lt;=50000,ROUNDUP(F24/2,0)+12500,IF(F24&lt;=100000,ROUNDUP(F24/4,0)+25000,50000)))),MIN(IF(AND(D24="はい",C24&gt;=2026,C24&lt;=2027),IF(E24&lt;=0,0,IF(E24&lt;=30000,E24,IF(E24&lt;=60000,ROUNDUP(E24/2,0)+15000,IF(E24&lt;=120000,ROUNDUP(E24/4,0)+30000,60000)))),IF(E24&lt;=0,0,IF(E24&lt;=20000,E24,IF(E24&lt;=40000,ROUNDUP(E24/2,0)+10000,IF(E24&lt;=80000,ROUNDUP(E24/4,0)+20000,40000)))))+IF(F24&lt;=0,0,IF(F24&lt;=25000,F24,IF(F24&lt;=50000,ROUNDUP(F24/2,0)+12500,IF(F24&lt;=100000,ROUNDUP(F24/4,0)+25000,50000)))),IF(AND(D24="はい",C24&gt;=2026,C24&lt;=2027),60000,40000)))))</f>
        <v/>
      </c>
      <c r="P24" s="18">
        <f>IF(G24&lt;=0,0,IF(G24&lt;=20000,G24,IF(G24&lt;=40000,ROUNDUP(G24/2,0)+10000,IF(G24&lt;=80000,ROUNDUP(G24/4,0)+20000,40000))))</f>
        <v/>
      </c>
      <c r="Q24" s="18">
        <f>IF(I24&lt;=0,IF(H24&lt;=0,0,IF(H24&lt;=20000,H24,IF(H24&lt;=40000,ROUNDUP(H24/2,0)+10000,IF(H24&lt;=80000,ROUNDUP(H24/4,0)+20000,40000)))),IF(H24&lt;=0,IF(I24&lt;=0,0,IF(I24&lt;=25000,I24,IF(I24&lt;=50000,ROUNDUP(I24/2,0)+12500,IF(I24&lt;=100000,ROUNDUP(I24/4,0)+25000,50000)))),MAX(IF(I24&lt;=0,0,IF(I24&lt;=25000,I24,IF(I24&lt;=50000,ROUNDUP(I24/2,0)+12500,IF(I24&lt;=100000,ROUNDUP(I24/4,0)+25000,50000)))),MIN(IF(H24&lt;=0,0,IF(H24&lt;=20000,H24,IF(H24&lt;=40000,ROUNDUP(H24/2,0)+10000,IF(H24&lt;=80000,ROUNDUP(H24/4,0)+20000,40000))))+IF(I24&lt;=0,0,IF(I24&lt;=25000,I24,IF(I24&lt;=50000,ROUNDUP(I24/2,0)+12500,IF(I24&lt;=100000,ROUNDUP(I24/4,0)+25000,50000)))),40000))))</f>
        <v/>
      </c>
      <c r="R24" s="18">
        <f>MIN(120000,O24+P24+Q24)</f>
        <v/>
      </c>
      <c r="S24" s="18">
        <f>IF(F24&lt;=0,IF(E24&lt;=0,0,IF(E24&lt;=12000,E24,IF(E24&lt;=32000,ROUNDUP(E24/2,0)+6000,IF(E24&lt;=56000,ROUNDUP(E24/4,0)+14000,28000)))),IF(E24&lt;=0,IF(F24&lt;=0,0,IF(F24&lt;=15000,F24,IF(F24&lt;=40000,ROUNDUP(F24/2,0)+7500,IF(F24&lt;=70000,ROUNDUP(F24/4,0)+17500,35000)))),MAX(IF(F24&lt;=0,0,IF(F24&lt;=15000,F24,IF(F24&lt;=40000,ROUNDUP(F24/2,0)+7500,IF(F24&lt;=70000,ROUNDUP(F24/4,0)+17500,35000)))),MIN(IF(E24&lt;=0,0,IF(E24&lt;=12000,E24,IF(E24&lt;=32000,ROUNDUP(E24/2,0)+6000,IF(E24&lt;=56000,ROUNDUP(E24/4,0)+14000,28000))))+IF(F24&lt;=0,0,IF(F24&lt;=15000,F24,IF(F24&lt;=40000,ROUNDUP(F24/2,0)+7500,IF(F24&lt;=70000,ROUNDUP(F24/4,0)+17500,35000)))),28000))))</f>
        <v/>
      </c>
      <c r="T24" s="18">
        <f>IF(G24&lt;=0,0,IF(G24&lt;=12000,G24,IF(G24&lt;=32000,ROUNDUP(G24/2,0)+6000,IF(G24&lt;=56000,ROUNDUP(G24/4,0)+14000,28000))))</f>
        <v/>
      </c>
      <c r="U24" s="18">
        <f>IF(I24&lt;=0,IF(H24&lt;=0,0,IF(H24&lt;=12000,H24,IF(H24&lt;=32000,ROUNDUP(H24/2,0)+6000,IF(H24&lt;=56000,ROUNDUP(H24/4,0)+14000,28000)))),IF(H24&lt;=0,IF(I24&lt;=0,0,IF(I24&lt;=15000,I24,IF(I24&lt;=40000,ROUNDUP(I24/2,0)+7500,IF(I24&lt;=70000,ROUNDUP(I24/4,0)+17500,35000)))),MAX(IF(I24&lt;=0,0,IF(I24&lt;=15000,I24,IF(I24&lt;=40000,ROUNDUP(I24/2,0)+7500,IF(I24&lt;=70000,ROUNDUP(I24/4,0)+17500,35000)))),MIN(IF(H24&lt;=0,0,IF(H24&lt;=12000,H24,IF(H24&lt;=32000,ROUNDUP(H24/2,0)+6000,IF(H24&lt;=56000,ROUNDUP(H24/4,0)+14000,28000))))+IF(I24&lt;=0,0,IF(I24&lt;=15000,I24,IF(I24&lt;=40000,ROUNDUP(I24/2,0)+7500,IF(I24&lt;=70000,ROUNDUP(I24/4,0)+17500,35000)))),28000))))</f>
        <v/>
      </c>
      <c r="V24" s="18">
        <f>MIN(70000,S24+T24+U24)</f>
        <v/>
      </c>
      <c r="W24" s="18">
        <f>MAX(0,ROUNDDOWN(M24-J24-N24-K24-0,-3))</f>
        <v/>
      </c>
      <c r="X24" s="18">
        <f>MAX(0,ROUNDDOWN(M24-J24-N24-K24-R24,-3))</f>
        <v/>
      </c>
      <c r="Y24" s="18">
        <f>IF(W24&lt;=0,0,ROUNDDOWN((W24*LOOKUP(W24,{0,1950001,3300001,6950001,9000001,18000001,40000001},{0.05,0.1,0.2,0.23,0.33,0.4,0.45})-LOOKUP(W24,{0,1950001,3300001,6950001,9000001,18000001,40000001},{0,97500,427500,636000,1536000,2796000,4796000}))*1.021,-2))</f>
        <v/>
      </c>
      <c r="Z24" s="18">
        <f>IF(X24&lt;=0,0,ROUNDDOWN((X24*LOOKUP(X24,{0,1950001,3300001,6950001,9000001,18000001,40000001},{0.05,0.1,0.2,0.23,0.33,0.4,0.45})-LOOKUP(X24,{0,1950001,3300001,6950001,9000001,18000001,40000001},{0,97500,427500,636000,1536000,2796000,4796000}))*1.021,-2))</f>
        <v/>
      </c>
      <c r="AA24" s="18">
        <f>MAX(0,ROUNDDOWN(M24-J24-430000-L24-0,-3))</f>
        <v/>
      </c>
      <c r="AB24" s="18">
        <f>MAX(0,ROUNDDOWN(M24-J24-430000-L24-V24,-3))</f>
        <v/>
      </c>
      <c r="AC24" s="18">
        <f>IF(M24&lt;=450000,0,MAX(0,ROUNDDOWN(AA24*0.06-MIN(50000,AA24)*0.03,-2))+MAX(0,ROUNDDOWN(AA24*0.04-MIN(50000,AA24)*0.02,-2)))</f>
        <v/>
      </c>
      <c r="AD24" s="18">
        <f>IF(M24&lt;=450000,0,MAX(0,ROUNDDOWN(AB24*0.06-MIN(50000,AB24)*0.03,-2))+MAX(0,ROUNDDOWN(AB24*0.04-MIN(50000,AB24)*0.02,-2)))</f>
        <v/>
      </c>
      <c r="AE24" s="18">
        <f>Y24-Z24</f>
        <v/>
      </c>
      <c r="AF24" s="18">
        <f>AC24-AD24</f>
        <v/>
      </c>
      <c r="AG24" s="18">
        <f>AE24+AF24</f>
        <v/>
      </c>
      <c r="AH24" s="20">
        <f>IF(W24&lt;=0,0,LOOKUP(W24,{0,1950001,3300001,6950001,9000001,18000001,40000001},{0.05,0.1,0.2,0.23,0.33,0.4,0.45}))</f>
        <v/>
      </c>
    </row>
    <row r="25">
      <c r="A25" t="inlineStr">
        <is>
          <t>早見表 特例あり 一般12万円</t>
        </is>
      </c>
      <c r="B25" s="18">
        <f>'3_早見表'!$A$6</f>
        <v/>
      </c>
      <c r="C25" s="19" t="n">
        <v>2026</v>
      </c>
      <c r="D25" t="inlineStr">
        <is>
          <t>はい</t>
        </is>
      </c>
      <c r="E25" s="18" t="n">
        <v>120000</v>
      </c>
      <c r="F25" s="18" t="n">
        <v>0</v>
      </c>
      <c r="G25" s="18" t="n">
        <v>0</v>
      </c>
      <c r="H25" s="18" t="n">
        <v>0</v>
      </c>
      <c r="I25" s="18" t="n">
        <v>0</v>
      </c>
      <c r="J25" s="18">
        <f>ROUND(MIN(B25/12,650000)*12*0.0915+MIN(B25/12,1390000)*12*(0.0504+0)+B25*0.005,0)</f>
        <v/>
      </c>
      <c r="K25" s="18" t="n">
        <v>0</v>
      </c>
      <c r="L25" s="18" t="n">
        <v>0</v>
      </c>
      <c r="M25" s="18">
        <f>ROUND(IF(C25&gt;=2026,IF(B25&lt;741000,0,IF(B25&lt;2191000,B25-740000,IF(B25&lt;2193000,1451000,IF(B25&lt;2196000,1453000,IF(B25&lt;2200000,1456000,IF(B25&lt;3600000,ROUNDDOWN(B25/4,-3)*2.8-80000,IF(B25&lt;6600000,ROUNDDOWN(B25/4,-3)*3.2-440000,IF(B25&lt;8500000,ROUNDDOWN(B25*0.9,0)-1100000,B25-1950000)))))))),IF(B25&lt;651000,0,IF(B25&lt;1900000,B25-650000,IF(B25&lt;3600000,ROUNDDOWN(B25/4,-3)*2.8-80000,IF(B25&lt;6600000,ROUNDDOWN(B25/4,-3)*3.2-440000,IF(B25&lt;8500000,ROUNDDOWN(B25*0.9,0)-1100000,B25-1950000)))))),0)</f>
        <v/>
      </c>
      <c r="N25" s="18">
        <f>IF(M25&gt;23500000,NA(),IF(C25&gt;=2026,IF(M25&lt;=4890000,1040000,IF(M25&lt;=6550000,670000,620000)),IF(M25&lt;=1320000,950000,IF(M25&lt;=3360000,880000,IF(M25&lt;=4890000,680000,IF(M25&lt;=6550000,630000,580000))))))</f>
        <v/>
      </c>
      <c r="O25" s="18">
        <f>IF(F25&lt;=0,IF(AND(D25="はい",C25&gt;=2026,C25&lt;=2027),IF(E25&lt;=0,0,IF(E25&lt;=30000,E25,IF(E25&lt;=60000,ROUNDUP(E25/2,0)+15000,IF(E25&lt;=120000,ROUNDUP(E25/4,0)+30000,60000)))),IF(E25&lt;=0,0,IF(E25&lt;=20000,E25,IF(E25&lt;=40000,ROUNDUP(E25/2,0)+10000,IF(E25&lt;=80000,ROUNDUP(E25/4,0)+20000,40000))))),IF(E25&lt;=0,IF(F25&lt;=0,0,IF(F25&lt;=25000,F25,IF(F25&lt;=50000,ROUNDUP(F25/2,0)+12500,IF(F25&lt;=100000,ROUNDUP(F25/4,0)+25000,50000)))),MAX(IF(F25&lt;=0,0,IF(F25&lt;=25000,F25,IF(F25&lt;=50000,ROUNDUP(F25/2,0)+12500,IF(F25&lt;=100000,ROUNDUP(F25/4,0)+25000,50000)))),MIN(IF(AND(D25="はい",C25&gt;=2026,C25&lt;=2027),IF(E25&lt;=0,0,IF(E25&lt;=30000,E25,IF(E25&lt;=60000,ROUNDUP(E25/2,0)+15000,IF(E25&lt;=120000,ROUNDUP(E25/4,0)+30000,60000)))),IF(E25&lt;=0,0,IF(E25&lt;=20000,E25,IF(E25&lt;=40000,ROUNDUP(E25/2,0)+10000,IF(E25&lt;=80000,ROUNDUP(E25/4,0)+20000,40000)))))+IF(F25&lt;=0,0,IF(F25&lt;=25000,F25,IF(F25&lt;=50000,ROUNDUP(F25/2,0)+12500,IF(F25&lt;=100000,ROUNDUP(F25/4,0)+25000,50000)))),IF(AND(D25="はい",C25&gt;=2026,C25&lt;=2027),60000,40000)))))</f>
        <v/>
      </c>
      <c r="P25" s="18">
        <f>IF(G25&lt;=0,0,IF(G25&lt;=20000,G25,IF(G25&lt;=40000,ROUNDUP(G25/2,0)+10000,IF(G25&lt;=80000,ROUNDUP(G25/4,0)+20000,40000))))</f>
        <v/>
      </c>
      <c r="Q25" s="18">
        <f>IF(I25&lt;=0,IF(H25&lt;=0,0,IF(H25&lt;=20000,H25,IF(H25&lt;=40000,ROUNDUP(H25/2,0)+10000,IF(H25&lt;=80000,ROUNDUP(H25/4,0)+20000,40000)))),IF(H25&lt;=0,IF(I25&lt;=0,0,IF(I25&lt;=25000,I25,IF(I25&lt;=50000,ROUNDUP(I25/2,0)+12500,IF(I25&lt;=100000,ROUNDUP(I25/4,0)+25000,50000)))),MAX(IF(I25&lt;=0,0,IF(I25&lt;=25000,I25,IF(I25&lt;=50000,ROUNDUP(I25/2,0)+12500,IF(I25&lt;=100000,ROUNDUP(I25/4,0)+25000,50000)))),MIN(IF(H25&lt;=0,0,IF(H25&lt;=20000,H25,IF(H25&lt;=40000,ROUNDUP(H25/2,0)+10000,IF(H25&lt;=80000,ROUNDUP(H25/4,0)+20000,40000))))+IF(I25&lt;=0,0,IF(I25&lt;=25000,I25,IF(I25&lt;=50000,ROUNDUP(I25/2,0)+12500,IF(I25&lt;=100000,ROUNDUP(I25/4,0)+25000,50000)))),40000))))</f>
        <v/>
      </c>
      <c r="R25" s="18">
        <f>MIN(120000,O25+P25+Q25)</f>
        <v/>
      </c>
      <c r="S25" s="18">
        <f>IF(F25&lt;=0,IF(E25&lt;=0,0,IF(E25&lt;=12000,E25,IF(E25&lt;=32000,ROUNDUP(E25/2,0)+6000,IF(E25&lt;=56000,ROUNDUP(E25/4,0)+14000,28000)))),IF(E25&lt;=0,IF(F25&lt;=0,0,IF(F25&lt;=15000,F25,IF(F25&lt;=40000,ROUNDUP(F25/2,0)+7500,IF(F25&lt;=70000,ROUNDUP(F25/4,0)+17500,35000)))),MAX(IF(F25&lt;=0,0,IF(F25&lt;=15000,F25,IF(F25&lt;=40000,ROUNDUP(F25/2,0)+7500,IF(F25&lt;=70000,ROUNDUP(F25/4,0)+17500,35000)))),MIN(IF(E25&lt;=0,0,IF(E25&lt;=12000,E25,IF(E25&lt;=32000,ROUNDUP(E25/2,0)+6000,IF(E25&lt;=56000,ROUNDUP(E25/4,0)+14000,28000))))+IF(F25&lt;=0,0,IF(F25&lt;=15000,F25,IF(F25&lt;=40000,ROUNDUP(F25/2,0)+7500,IF(F25&lt;=70000,ROUNDUP(F25/4,0)+17500,35000)))),28000))))</f>
        <v/>
      </c>
      <c r="T25" s="18">
        <f>IF(G25&lt;=0,0,IF(G25&lt;=12000,G25,IF(G25&lt;=32000,ROUNDUP(G25/2,0)+6000,IF(G25&lt;=56000,ROUNDUP(G25/4,0)+14000,28000))))</f>
        <v/>
      </c>
      <c r="U25" s="18">
        <f>IF(I25&lt;=0,IF(H25&lt;=0,0,IF(H25&lt;=12000,H25,IF(H25&lt;=32000,ROUNDUP(H25/2,0)+6000,IF(H25&lt;=56000,ROUNDUP(H25/4,0)+14000,28000)))),IF(H25&lt;=0,IF(I25&lt;=0,0,IF(I25&lt;=15000,I25,IF(I25&lt;=40000,ROUNDUP(I25/2,0)+7500,IF(I25&lt;=70000,ROUNDUP(I25/4,0)+17500,35000)))),MAX(IF(I25&lt;=0,0,IF(I25&lt;=15000,I25,IF(I25&lt;=40000,ROUNDUP(I25/2,0)+7500,IF(I25&lt;=70000,ROUNDUP(I25/4,0)+17500,35000)))),MIN(IF(H25&lt;=0,0,IF(H25&lt;=12000,H25,IF(H25&lt;=32000,ROUNDUP(H25/2,0)+6000,IF(H25&lt;=56000,ROUNDUP(H25/4,0)+14000,28000))))+IF(I25&lt;=0,0,IF(I25&lt;=15000,I25,IF(I25&lt;=40000,ROUNDUP(I25/2,0)+7500,IF(I25&lt;=70000,ROUNDUP(I25/4,0)+17500,35000)))),28000))))</f>
        <v/>
      </c>
      <c r="V25" s="18">
        <f>MIN(70000,S25+T25+U25)</f>
        <v/>
      </c>
      <c r="W25" s="18">
        <f>MAX(0,ROUNDDOWN(M25-J25-N25-K25-0,-3))</f>
        <v/>
      </c>
      <c r="X25" s="18">
        <f>MAX(0,ROUNDDOWN(M25-J25-N25-K25-R25,-3))</f>
        <v/>
      </c>
      <c r="Y25" s="18">
        <f>IF(W25&lt;=0,0,ROUNDDOWN((W25*LOOKUP(W25,{0,1950001,3300001,6950001,9000001,18000001,40000001},{0.05,0.1,0.2,0.23,0.33,0.4,0.45})-LOOKUP(W25,{0,1950001,3300001,6950001,9000001,18000001,40000001},{0,97500,427500,636000,1536000,2796000,4796000}))*1.021,-2))</f>
        <v/>
      </c>
      <c r="Z25" s="18">
        <f>IF(X25&lt;=0,0,ROUNDDOWN((X25*LOOKUP(X25,{0,1950001,3300001,6950001,9000001,18000001,40000001},{0.05,0.1,0.2,0.23,0.33,0.4,0.45})-LOOKUP(X25,{0,1950001,3300001,6950001,9000001,18000001,40000001},{0,97500,427500,636000,1536000,2796000,4796000}))*1.021,-2))</f>
        <v/>
      </c>
      <c r="AA25" s="18">
        <f>MAX(0,ROUNDDOWN(M25-J25-430000-L25-0,-3))</f>
        <v/>
      </c>
      <c r="AB25" s="18">
        <f>MAX(0,ROUNDDOWN(M25-J25-430000-L25-V25,-3))</f>
        <v/>
      </c>
      <c r="AC25" s="18">
        <f>IF(M25&lt;=450000,0,MAX(0,ROUNDDOWN(AA25*0.06-MIN(50000,AA25)*0.03,-2))+MAX(0,ROUNDDOWN(AA25*0.04-MIN(50000,AA25)*0.02,-2)))</f>
        <v/>
      </c>
      <c r="AD25" s="18">
        <f>IF(M25&lt;=450000,0,MAX(0,ROUNDDOWN(AB25*0.06-MIN(50000,AB25)*0.03,-2))+MAX(0,ROUNDDOWN(AB25*0.04-MIN(50000,AB25)*0.02,-2)))</f>
        <v/>
      </c>
      <c r="AE25" s="18">
        <f>Y25-Z25</f>
        <v/>
      </c>
      <c r="AF25" s="18">
        <f>AC25-AD25</f>
        <v/>
      </c>
      <c r="AG25" s="18">
        <f>AE25+AF25</f>
        <v/>
      </c>
      <c r="AH25" s="20">
        <f>IF(W25&lt;=0,0,LOOKUP(W25,{0,1950001,3300001,6950001,9000001,18000001,40000001},{0.05,0.1,0.2,0.23,0.33,0.4,0.45}))</f>
        <v/>
      </c>
    </row>
    <row r="26">
      <c r="A26" t="inlineStr">
        <is>
          <t>早見表 特例あり 3区分（一般12万円）</t>
        </is>
      </c>
      <c r="B26" s="18">
        <f>'3_早見表'!$A$6</f>
        <v/>
      </c>
      <c r="C26" s="19" t="n">
        <v>2026</v>
      </c>
      <c r="D26" t="inlineStr">
        <is>
          <t>はい</t>
        </is>
      </c>
      <c r="E26" s="18" t="n">
        <v>120000</v>
      </c>
      <c r="F26" s="18" t="n">
        <v>0</v>
      </c>
      <c r="G26" s="18" t="n">
        <v>80000</v>
      </c>
      <c r="H26" s="18" t="n">
        <v>80000</v>
      </c>
      <c r="I26" s="18" t="n">
        <v>0</v>
      </c>
      <c r="J26" s="18">
        <f>ROUND(MIN(B26/12,650000)*12*0.0915+MIN(B26/12,1390000)*12*(0.0504+0)+B26*0.005,0)</f>
        <v/>
      </c>
      <c r="K26" s="18" t="n">
        <v>0</v>
      </c>
      <c r="L26" s="18" t="n">
        <v>0</v>
      </c>
      <c r="M26" s="18">
        <f>ROUND(IF(C26&gt;=2026,IF(B26&lt;741000,0,IF(B26&lt;2191000,B26-740000,IF(B26&lt;2193000,1451000,IF(B26&lt;2196000,1453000,IF(B26&lt;2200000,1456000,IF(B26&lt;3600000,ROUNDDOWN(B26/4,-3)*2.8-80000,IF(B26&lt;6600000,ROUNDDOWN(B26/4,-3)*3.2-440000,IF(B26&lt;8500000,ROUNDDOWN(B26*0.9,0)-1100000,B26-1950000)))))))),IF(B26&lt;651000,0,IF(B26&lt;1900000,B26-650000,IF(B26&lt;3600000,ROUNDDOWN(B26/4,-3)*2.8-80000,IF(B26&lt;6600000,ROUNDDOWN(B26/4,-3)*3.2-440000,IF(B26&lt;8500000,ROUNDDOWN(B26*0.9,0)-1100000,B26-1950000)))))),0)</f>
        <v/>
      </c>
      <c r="N26" s="18">
        <f>IF(M26&gt;23500000,NA(),IF(C26&gt;=2026,IF(M26&lt;=4890000,1040000,IF(M26&lt;=6550000,670000,620000)),IF(M26&lt;=1320000,950000,IF(M26&lt;=3360000,880000,IF(M26&lt;=4890000,680000,IF(M26&lt;=6550000,630000,580000))))))</f>
        <v/>
      </c>
      <c r="O26" s="18">
        <f>IF(F26&lt;=0,IF(AND(D26="はい",C26&gt;=2026,C26&lt;=2027),IF(E26&lt;=0,0,IF(E26&lt;=30000,E26,IF(E26&lt;=60000,ROUNDUP(E26/2,0)+15000,IF(E26&lt;=120000,ROUNDUP(E26/4,0)+30000,60000)))),IF(E26&lt;=0,0,IF(E26&lt;=20000,E26,IF(E26&lt;=40000,ROUNDUP(E26/2,0)+10000,IF(E26&lt;=80000,ROUNDUP(E26/4,0)+20000,40000))))),IF(E26&lt;=0,IF(F26&lt;=0,0,IF(F26&lt;=25000,F26,IF(F26&lt;=50000,ROUNDUP(F26/2,0)+12500,IF(F26&lt;=100000,ROUNDUP(F26/4,0)+25000,50000)))),MAX(IF(F26&lt;=0,0,IF(F26&lt;=25000,F26,IF(F26&lt;=50000,ROUNDUP(F26/2,0)+12500,IF(F26&lt;=100000,ROUNDUP(F26/4,0)+25000,50000)))),MIN(IF(AND(D26="はい",C26&gt;=2026,C26&lt;=2027),IF(E26&lt;=0,0,IF(E26&lt;=30000,E26,IF(E26&lt;=60000,ROUNDUP(E26/2,0)+15000,IF(E26&lt;=120000,ROUNDUP(E26/4,0)+30000,60000)))),IF(E26&lt;=0,0,IF(E26&lt;=20000,E26,IF(E26&lt;=40000,ROUNDUP(E26/2,0)+10000,IF(E26&lt;=80000,ROUNDUP(E26/4,0)+20000,40000)))))+IF(F26&lt;=0,0,IF(F26&lt;=25000,F26,IF(F26&lt;=50000,ROUNDUP(F26/2,0)+12500,IF(F26&lt;=100000,ROUNDUP(F26/4,0)+25000,50000)))),IF(AND(D26="はい",C26&gt;=2026,C26&lt;=2027),60000,40000)))))</f>
        <v/>
      </c>
      <c r="P26" s="18">
        <f>IF(G26&lt;=0,0,IF(G26&lt;=20000,G26,IF(G26&lt;=40000,ROUNDUP(G26/2,0)+10000,IF(G26&lt;=80000,ROUNDUP(G26/4,0)+20000,40000))))</f>
        <v/>
      </c>
      <c r="Q26" s="18">
        <f>IF(I26&lt;=0,IF(H26&lt;=0,0,IF(H26&lt;=20000,H26,IF(H26&lt;=40000,ROUNDUP(H26/2,0)+10000,IF(H26&lt;=80000,ROUNDUP(H26/4,0)+20000,40000)))),IF(H26&lt;=0,IF(I26&lt;=0,0,IF(I26&lt;=25000,I26,IF(I26&lt;=50000,ROUNDUP(I26/2,0)+12500,IF(I26&lt;=100000,ROUNDUP(I26/4,0)+25000,50000)))),MAX(IF(I26&lt;=0,0,IF(I26&lt;=25000,I26,IF(I26&lt;=50000,ROUNDUP(I26/2,0)+12500,IF(I26&lt;=100000,ROUNDUP(I26/4,0)+25000,50000)))),MIN(IF(H26&lt;=0,0,IF(H26&lt;=20000,H26,IF(H26&lt;=40000,ROUNDUP(H26/2,0)+10000,IF(H26&lt;=80000,ROUNDUP(H26/4,0)+20000,40000))))+IF(I26&lt;=0,0,IF(I26&lt;=25000,I26,IF(I26&lt;=50000,ROUNDUP(I26/2,0)+12500,IF(I26&lt;=100000,ROUNDUP(I26/4,0)+25000,50000)))),40000))))</f>
        <v/>
      </c>
      <c r="R26" s="18">
        <f>MIN(120000,O26+P26+Q26)</f>
        <v/>
      </c>
      <c r="S26" s="18">
        <f>IF(F26&lt;=0,IF(E26&lt;=0,0,IF(E26&lt;=12000,E26,IF(E26&lt;=32000,ROUNDUP(E26/2,0)+6000,IF(E26&lt;=56000,ROUNDUP(E26/4,0)+14000,28000)))),IF(E26&lt;=0,IF(F26&lt;=0,0,IF(F26&lt;=15000,F26,IF(F26&lt;=40000,ROUNDUP(F26/2,0)+7500,IF(F26&lt;=70000,ROUNDUP(F26/4,0)+17500,35000)))),MAX(IF(F26&lt;=0,0,IF(F26&lt;=15000,F26,IF(F26&lt;=40000,ROUNDUP(F26/2,0)+7500,IF(F26&lt;=70000,ROUNDUP(F26/4,0)+17500,35000)))),MIN(IF(E26&lt;=0,0,IF(E26&lt;=12000,E26,IF(E26&lt;=32000,ROUNDUP(E26/2,0)+6000,IF(E26&lt;=56000,ROUNDUP(E26/4,0)+14000,28000))))+IF(F26&lt;=0,0,IF(F26&lt;=15000,F26,IF(F26&lt;=40000,ROUNDUP(F26/2,0)+7500,IF(F26&lt;=70000,ROUNDUP(F26/4,0)+17500,35000)))),28000))))</f>
        <v/>
      </c>
      <c r="T26" s="18">
        <f>IF(G26&lt;=0,0,IF(G26&lt;=12000,G26,IF(G26&lt;=32000,ROUNDUP(G26/2,0)+6000,IF(G26&lt;=56000,ROUNDUP(G26/4,0)+14000,28000))))</f>
        <v/>
      </c>
      <c r="U26" s="18">
        <f>IF(I26&lt;=0,IF(H26&lt;=0,0,IF(H26&lt;=12000,H26,IF(H26&lt;=32000,ROUNDUP(H26/2,0)+6000,IF(H26&lt;=56000,ROUNDUP(H26/4,0)+14000,28000)))),IF(H26&lt;=0,IF(I26&lt;=0,0,IF(I26&lt;=15000,I26,IF(I26&lt;=40000,ROUNDUP(I26/2,0)+7500,IF(I26&lt;=70000,ROUNDUP(I26/4,0)+17500,35000)))),MAX(IF(I26&lt;=0,0,IF(I26&lt;=15000,I26,IF(I26&lt;=40000,ROUNDUP(I26/2,0)+7500,IF(I26&lt;=70000,ROUNDUP(I26/4,0)+17500,35000)))),MIN(IF(H26&lt;=0,0,IF(H26&lt;=12000,H26,IF(H26&lt;=32000,ROUNDUP(H26/2,0)+6000,IF(H26&lt;=56000,ROUNDUP(H26/4,0)+14000,28000))))+IF(I26&lt;=0,0,IF(I26&lt;=15000,I26,IF(I26&lt;=40000,ROUNDUP(I26/2,0)+7500,IF(I26&lt;=70000,ROUNDUP(I26/4,0)+17500,35000)))),28000))))</f>
        <v/>
      </c>
      <c r="V26" s="18">
        <f>MIN(70000,S26+T26+U26)</f>
        <v/>
      </c>
      <c r="W26" s="18">
        <f>MAX(0,ROUNDDOWN(M26-J26-N26-K26-0,-3))</f>
        <v/>
      </c>
      <c r="X26" s="18">
        <f>MAX(0,ROUNDDOWN(M26-J26-N26-K26-R26,-3))</f>
        <v/>
      </c>
      <c r="Y26" s="18">
        <f>IF(W26&lt;=0,0,ROUNDDOWN((W26*LOOKUP(W26,{0,1950001,3300001,6950001,9000001,18000001,40000001},{0.05,0.1,0.2,0.23,0.33,0.4,0.45})-LOOKUP(W26,{0,1950001,3300001,6950001,9000001,18000001,40000001},{0,97500,427500,636000,1536000,2796000,4796000}))*1.021,-2))</f>
        <v/>
      </c>
      <c r="Z26" s="18">
        <f>IF(X26&lt;=0,0,ROUNDDOWN((X26*LOOKUP(X26,{0,1950001,3300001,6950001,9000001,18000001,40000001},{0.05,0.1,0.2,0.23,0.33,0.4,0.45})-LOOKUP(X26,{0,1950001,3300001,6950001,9000001,18000001,40000001},{0,97500,427500,636000,1536000,2796000,4796000}))*1.021,-2))</f>
        <v/>
      </c>
      <c r="AA26" s="18">
        <f>MAX(0,ROUNDDOWN(M26-J26-430000-L26-0,-3))</f>
        <v/>
      </c>
      <c r="AB26" s="18">
        <f>MAX(0,ROUNDDOWN(M26-J26-430000-L26-V26,-3))</f>
        <v/>
      </c>
      <c r="AC26" s="18">
        <f>IF(M26&lt;=450000,0,MAX(0,ROUNDDOWN(AA26*0.06-MIN(50000,AA26)*0.03,-2))+MAX(0,ROUNDDOWN(AA26*0.04-MIN(50000,AA26)*0.02,-2)))</f>
        <v/>
      </c>
      <c r="AD26" s="18">
        <f>IF(M26&lt;=450000,0,MAX(0,ROUNDDOWN(AB26*0.06-MIN(50000,AB26)*0.03,-2))+MAX(0,ROUNDDOWN(AB26*0.04-MIN(50000,AB26)*0.02,-2)))</f>
        <v/>
      </c>
      <c r="AE26" s="18">
        <f>Y26-Z26</f>
        <v/>
      </c>
      <c r="AF26" s="18">
        <f>AC26-AD26</f>
        <v/>
      </c>
      <c r="AG26" s="18">
        <f>AE26+AF26</f>
        <v/>
      </c>
      <c r="AH26" s="20">
        <f>IF(W26&lt;=0,0,LOOKUP(W26,{0,1950001,3300001,6950001,9000001,18000001,40000001},{0.05,0.1,0.2,0.23,0.33,0.4,0.45}))</f>
        <v/>
      </c>
    </row>
    <row r="27">
      <c r="A27" t="inlineStr">
        <is>
          <t>早見表 一般8万円</t>
        </is>
      </c>
      <c r="B27" s="18">
        <f>'3_早見表'!$A$7</f>
        <v/>
      </c>
      <c r="C27" s="19" t="n">
        <v>2026</v>
      </c>
      <c r="D27" t="inlineStr">
        <is>
          <t>いいえ</t>
        </is>
      </c>
      <c r="E27" s="18" t="n">
        <v>80000</v>
      </c>
      <c r="F27" s="18" t="n">
        <v>0</v>
      </c>
      <c r="G27" s="18" t="n">
        <v>0</v>
      </c>
      <c r="H27" s="18" t="n">
        <v>0</v>
      </c>
      <c r="I27" s="18" t="n">
        <v>0</v>
      </c>
      <c r="J27" s="18">
        <f>ROUND(MIN(B27/12,650000)*12*0.0915+MIN(B27/12,1390000)*12*(0.0504+0)+B27*0.005,0)</f>
        <v/>
      </c>
      <c r="K27" s="18" t="n">
        <v>0</v>
      </c>
      <c r="L27" s="18" t="n">
        <v>0</v>
      </c>
      <c r="M27" s="18">
        <f>ROUND(IF(C27&gt;=2026,IF(B27&lt;741000,0,IF(B27&lt;2191000,B27-740000,IF(B27&lt;2193000,1451000,IF(B27&lt;2196000,1453000,IF(B27&lt;2200000,1456000,IF(B27&lt;3600000,ROUNDDOWN(B27/4,-3)*2.8-80000,IF(B27&lt;6600000,ROUNDDOWN(B27/4,-3)*3.2-440000,IF(B27&lt;8500000,ROUNDDOWN(B27*0.9,0)-1100000,B27-1950000)))))))),IF(B27&lt;651000,0,IF(B27&lt;1900000,B27-650000,IF(B27&lt;3600000,ROUNDDOWN(B27/4,-3)*2.8-80000,IF(B27&lt;6600000,ROUNDDOWN(B27/4,-3)*3.2-440000,IF(B27&lt;8500000,ROUNDDOWN(B27*0.9,0)-1100000,B27-1950000)))))),0)</f>
        <v/>
      </c>
      <c r="N27" s="18">
        <f>IF(M27&gt;23500000,NA(),IF(C27&gt;=2026,IF(M27&lt;=4890000,1040000,IF(M27&lt;=6550000,670000,620000)),IF(M27&lt;=1320000,950000,IF(M27&lt;=3360000,880000,IF(M27&lt;=4890000,680000,IF(M27&lt;=6550000,630000,580000))))))</f>
        <v/>
      </c>
      <c r="O27" s="18">
        <f>IF(F27&lt;=0,IF(AND(D27="はい",C27&gt;=2026,C27&lt;=2027),IF(E27&lt;=0,0,IF(E27&lt;=30000,E27,IF(E27&lt;=60000,ROUNDUP(E27/2,0)+15000,IF(E27&lt;=120000,ROUNDUP(E27/4,0)+30000,60000)))),IF(E27&lt;=0,0,IF(E27&lt;=20000,E27,IF(E27&lt;=40000,ROUNDUP(E27/2,0)+10000,IF(E27&lt;=80000,ROUNDUP(E27/4,0)+20000,40000))))),IF(E27&lt;=0,IF(F27&lt;=0,0,IF(F27&lt;=25000,F27,IF(F27&lt;=50000,ROUNDUP(F27/2,0)+12500,IF(F27&lt;=100000,ROUNDUP(F27/4,0)+25000,50000)))),MAX(IF(F27&lt;=0,0,IF(F27&lt;=25000,F27,IF(F27&lt;=50000,ROUNDUP(F27/2,0)+12500,IF(F27&lt;=100000,ROUNDUP(F27/4,0)+25000,50000)))),MIN(IF(AND(D27="はい",C27&gt;=2026,C27&lt;=2027),IF(E27&lt;=0,0,IF(E27&lt;=30000,E27,IF(E27&lt;=60000,ROUNDUP(E27/2,0)+15000,IF(E27&lt;=120000,ROUNDUP(E27/4,0)+30000,60000)))),IF(E27&lt;=0,0,IF(E27&lt;=20000,E27,IF(E27&lt;=40000,ROUNDUP(E27/2,0)+10000,IF(E27&lt;=80000,ROUNDUP(E27/4,0)+20000,40000)))))+IF(F27&lt;=0,0,IF(F27&lt;=25000,F27,IF(F27&lt;=50000,ROUNDUP(F27/2,0)+12500,IF(F27&lt;=100000,ROUNDUP(F27/4,0)+25000,50000)))),IF(AND(D27="はい",C27&gt;=2026,C27&lt;=2027),60000,40000)))))</f>
        <v/>
      </c>
      <c r="P27" s="18">
        <f>IF(G27&lt;=0,0,IF(G27&lt;=20000,G27,IF(G27&lt;=40000,ROUNDUP(G27/2,0)+10000,IF(G27&lt;=80000,ROUNDUP(G27/4,0)+20000,40000))))</f>
        <v/>
      </c>
      <c r="Q27" s="18">
        <f>IF(I27&lt;=0,IF(H27&lt;=0,0,IF(H27&lt;=20000,H27,IF(H27&lt;=40000,ROUNDUP(H27/2,0)+10000,IF(H27&lt;=80000,ROUNDUP(H27/4,0)+20000,40000)))),IF(H27&lt;=0,IF(I27&lt;=0,0,IF(I27&lt;=25000,I27,IF(I27&lt;=50000,ROUNDUP(I27/2,0)+12500,IF(I27&lt;=100000,ROUNDUP(I27/4,0)+25000,50000)))),MAX(IF(I27&lt;=0,0,IF(I27&lt;=25000,I27,IF(I27&lt;=50000,ROUNDUP(I27/2,0)+12500,IF(I27&lt;=100000,ROUNDUP(I27/4,0)+25000,50000)))),MIN(IF(H27&lt;=0,0,IF(H27&lt;=20000,H27,IF(H27&lt;=40000,ROUNDUP(H27/2,0)+10000,IF(H27&lt;=80000,ROUNDUP(H27/4,0)+20000,40000))))+IF(I27&lt;=0,0,IF(I27&lt;=25000,I27,IF(I27&lt;=50000,ROUNDUP(I27/2,0)+12500,IF(I27&lt;=100000,ROUNDUP(I27/4,0)+25000,50000)))),40000))))</f>
        <v/>
      </c>
      <c r="R27" s="18">
        <f>MIN(120000,O27+P27+Q27)</f>
        <v/>
      </c>
      <c r="S27" s="18">
        <f>IF(F27&lt;=0,IF(E27&lt;=0,0,IF(E27&lt;=12000,E27,IF(E27&lt;=32000,ROUNDUP(E27/2,0)+6000,IF(E27&lt;=56000,ROUNDUP(E27/4,0)+14000,28000)))),IF(E27&lt;=0,IF(F27&lt;=0,0,IF(F27&lt;=15000,F27,IF(F27&lt;=40000,ROUNDUP(F27/2,0)+7500,IF(F27&lt;=70000,ROUNDUP(F27/4,0)+17500,35000)))),MAX(IF(F27&lt;=0,0,IF(F27&lt;=15000,F27,IF(F27&lt;=40000,ROUNDUP(F27/2,0)+7500,IF(F27&lt;=70000,ROUNDUP(F27/4,0)+17500,35000)))),MIN(IF(E27&lt;=0,0,IF(E27&lt;=12000,E27,IF(E27&lt;=32000,ROUNDUP(E27/2,0)+6000,IF(E27&lt;=56000,ROUNDUP(E27/4,0)+14000,28000))))+IF(F27&lt;=0,0,IF(F27&lt;=15000,F27,IF(F27&lt;=40000,ROUNDUP(F27/2,0)+7500,IF(F27&lt;=70000,ROUNDUP(F27/4,0)+17500,35000)))),28000))))</f>
        <v/>
      </c>
      <c r="T27" s="18">
        <f>IF(G27&lt;=0,0,IF(G27&lt;=12000,G27,IF(G27&lt;=32000,ROUNDUP(G27/2,0)+6000,IF(G27&lt;=56000,ROUNDUP(G27/4,0)+14000,28000))))</f>
        <v/>
      </c>
      <c r="U27" s="18">
        <f>IF(I27&lt;=0,IF(H27&lt;=0,0,IF(H27&lt;=12000,H27,IF(H27&lt;=32000,ROUNDUP(H27/2,0)+6000,IF(H27&lt;=56000,ROUNDUP(H27/4,0)+14000,28000)))),IF(H27&lt;=0,IF(I27&lt;=0,0,IF(I27&lt;=15000,I27,IF(I27&lt;=40000,ROUNDUP(I27/2,0)+7500,IF(I27&lt;=70000,ROUNDUP(I27/4,0)+17500,35000)))),MAX(IF(I27&lt;=0,0,IF(I27&lt;=15000,I27,IF(I27&lt;=40000,ROUNDUP(I27/2,0)+7500,IF(I27&lt;=70000,ROUNDUP(I27/4,0)+17500,35000)))),MIN(IF(H27&lt;=0,0,IF(H27&lt;=12000,H27,IF(H27&lt;=32000,ROUNDUP(H27/2,0)+6000,IF(H27&lt;=56000,ROUNDUP(H27/4,0)+14000,28000))))+IF(I27&lt;=0,0,IF(I27&lt;=15000,I27,IF(I27&lt;=40000,ROUNDUP(I27/2,0)+7500,IF(I27&lt;=70000,ROUNDUP(I27/4,0)+17500,35000)))),28000))))</f>
        <v/>
      </c>
      <c r="V27" s="18">
        <f>MIN(70000,S27+T27+U27)</f>
        <v/>
      </c>
      <c r="W27" s="18">
        <f>MAX(0,ROUNDDOWN(M27-J27-N27-K27-0,-3))</f>
        <v/>
      </c>
      <c r="X27" s="18">
        <f>MAX(0,ROUNDDOWN(M27-J27-N27-K27-R27,-3))</f>
        <v/>
      </c>
      <c r="Y27" s="18">
        <f>IF(W27&lt;=0,0,ROUNDDOWN((W27*LOOKUP(W27,{0,1950001,3300001,6950001,9000001,18000001,40000001},{0.05,0.1,0.2,0.23,0.33,0.4,0.45})-LOOKUP(W27,{0,1950001,3300001,6950001,9000001,18000001,40000001},{0,97500,427500,636000,1536000,2796000,4796000}))*1.021,-2))</f>
        <v/>
      </c>
      <c r="Z27" s="18">
        <f>IF(X27&lt;=0,0,ROUNDDOWN((X27*LOOKUP(X27,{0,1950001,3300001,6950001,9000001,18000001,40000001},{0.05,0.1,0.2,0.23,0.33,0.4,0.45})-LOOKUP(X27,{0,1950001,3300001,6950001,9000001,18000001,40000001},{0,97500,427500,636000,1536000,2796000,4796000}))*1.021,-2))</f>
        <v/>
      </c>
      <c r="AA27" s="18">
        <f>MAX(0,ROUNDDOWN(M27-J27-430000-L27-0,-3))</f>
        <v/>
      </c>
      <c r="AB27" s="18">
        <f>MAX(0,ROUNDDOWN(M27-J27-430000-L27-V27,-3))</f>
        <v/>
      </c>
      <c r="AC27" s="18">
        <f>IF(M27&lt;=450000,0,MAX(0,ROUNDDOWN(AA27*0.06-MIN(50000,AA27)*0.03,-2))+MAX(0,ROUNDDOWN(AA27*0.04-MIN(50000,AA27)*0.02,-2)))</f>
        <v/>
      </c>
      <c r="AD27" s="18">
        <f>IF(M27&lt;=450000,0,MAX(0,ROUNDDOWN(AB27*0.06-MIN(50000,AB27)*0.03,-2))+MAX(0,ROUNDDOWN(AB27*0.04-MIN(50000,AB27)*0.02,-2)))</f>
        <v/>
      </c>
      <c r="AE27" s="18">
        <f>Y27-Z27</f>
        <v/>
      </c>
      <c r="AF27" s="18">
        <f>AC27-AD27</f>
        <v/>
      </c>
      <c r="AG27" s="18">
        <f>AE27+AF27</f>
        <v/>
      </c>
      <c r="AH27" s="20">
        <f>IF(W27&lt;=0,0,LOOKUP(W27,{0,1950001,3300001,6950001,9000001,18000001,40000001},{0.05,0.1,0.2,0.23,0.33,0.4,0.45}))</f>
        <v/>
      </c>
    </row>
    <row r="28">
      <c r="A28" t="inlineStr">
        <is>
          <t>早見表 一般と介護医療8万円ずつ</t>
        </is>
      </c>
      <c r="B28" s="18">
        <f>'3_早見表'!$A$7</f>
        <v/>
      </c>
      <c r="C28" s="19" t="n">
        <v>2026</v>
      </c>
      <c r="D28" t="inlineStr">
        <is>
          <t>いいえ</t>
        </is>
      </c>
      <c r="E28" s="18" t="n">
        <v>80000</v>
      </c>
      <c r="F28" s="18" t="n">
        <v>0</v>
      </c>
      <c r="G28" s="18" t="n">
        <v>80000</v>
      </c>
      <c r="H28" s="18" t="n">
        <v>0</v>
      </c>
      <c r="I28" s="18" t="n">
        <v>0</v>
      </c>
      <c r="J28" s="18">
        <f>ROUND(MIN(B28/12,650000)*12*0.0915+MIN(B28/12,1390000)*12*(0.0504+0)+B28*0.005,0)</f>
        <v/>
      </c>
      <c r="K28" s="18" t="n">
        <v>0</v>
      </c>
      <c r="L28" s="18" t="n">
        <v>0</v>
      </c>
      <c r="M28" s="18">
        <f>ROUND(IF(C28&gt;=2026,IF(B28&lt;741000,0,IF(B28&lt;2191000,B28-740000,IF(B28&lt;2193000,1451000,IF(B28&lt;2196000,1453000,IF(B28&lt;2200000,1456000,IF(B28&lt;3600000,ROUNDDOWN(B28/4,-3)*2.8-80000,IF(B28&lt;6600000,ROUNDDOWN(B28/4,-3)*3.2-440000,IF(B28&lt;8500000,ROUNDDOWN(B28*0.9,0)-1100000,B28-1950000)))))))),IF(B28&lt;651000,0,IF(B28&lt;1900000,B28-650000,IF(B28&lt;3600000,ROUNDDOWN(B28/4,-3)*2.8-80000,IF(B28&lt;6600000,ROUNDDOWN(B28/4,-3)*3.2-440000,IF(B28&lt;8500000,ROUNDDOWN(B28*0.9,0)-1100000,B28-1950000)))))),0)</f>
        <v/>
      </c>
      <c r="N28" s="18">
        <f>IF(M28&gt;23500000,NA(),IF(C28&gt;=2026,IF(M28&lt;=4890000,1040000,IF(M28&lt;=6550000,670000,620000)),IF(M28&lt;=1320000,950000,IF(M28&lt;=3360000,880000,IF(M28&lt;=4890000,680000,IF(M28&lt;=6550000,630000,580000))))))</f>
        <v/>
      </c>
      <c r="O28" s="18">
        <f>IF(F28&lt;=0,IF(AND(D28="はい",C28&gt;=2026,C28&lt;=2027),IF(E28&lt;=0,0,IF(E28&lt;=30000,E28,IF(E28&lt;=60000,ROUNDUP(E28/2,0)+15000,IF(E28&lt;=120000,ROUNDUP(E28/4,0)+30000,60000)))),IF(E28&lt;=0,0,IF(E28&lt;=20000,E28,IF(E28&lt;=40000,ROUNDUP(E28/2,0)+10000,IF(E28&lt;=80000,ROUNDUP(E28/4,0)+20000,40000))))),IF(E28&lt;=0,IF(F28&lt;=0,0,IF(F28&lt;=25000,F28,IF(F28&lt;=50000,ROUNDUP(F28/2,0)+12500,IF(F28&lt;=100000,ROUNDUP(F28/4,0)+25000,50000)))),MAX(IF(F28&lt;=0,0,IF(F28&lt;=25000,F28,IF(F28&lt;=50000,ROUNDUP(F28/2,0)+12500,IF(F28&lt;=100000,ROUNDUP(F28/4,0)+25000,50000)))),MIN(IF(AND(D28="はい",C28&gt;=2026,C28&lt;=2027),IF(E28&lt;=0,0,IF(E28&lt;=30000,E28,IF(E28&lt;=60000,ROUNDUP(E28/2,0)+15000,IF(E28&lt;=120000,ROUNDUP(E28/4,0)+30000,60000)))),IF(E28&lt;=0,0,IF(E28&lt;=20000,E28,IF(E28&lt;=40000,ROUNDUP(E28/2,0)+10000,IF(E28&lt;=80000,ROUNDUP(E28/4,0)+20000,40000)))))+IF(F28&lt;=0,0,IF(F28&lt;=25000,F28,IF(F28&lt;=50000,ROUNDUP(F28/2,0)+12500,IF(F28&lt;=100000,ROUNDUP(F28/4,0)+25000,50000)))),IF(AND(D28="はい",C28&gt;=2026,C28&lt;=2027),60000,40000)))))</f>
        <v/>
      </c>
      <c r="P28" s="18">
        <f>IF(G28&lt;=0,0,IF(G28&lt;=20000,G28,IF(G28&lt;=40000,ROUNDUP(G28/2,0)+10000,IF(G28&lt;=80000,ROUNDUP(G28/4,0)+20000,40000))))</f>
        <v/>
      </c>
      <c r="Q28" s="18">
        <f>IF(I28&lt;=0,IF(H28&lt;=0,0,IF(H28&lt;=20000,H28,IF(H28&lt;=40000,ROUNDUP(H28/2,0)+10000,IF(H28&lt;=80000,ROUNDUP(H28/4,0)+20000,40000)))),IF(H28&lt;=0,IF(I28&lt;=0,0,IF(I28&lt;=25000,I28,IF(I28&lt;=50000,ROUNDUP(I28/2,0)+12500,IF(I28&lt;=100000,ROUNDUP(I28/4,0)+25000,50000)))),MAX(IF(I28&lt;=0,0,IF(I28&lt;=25000,I28,IF(I28&lt;=50000,ROUNDUP(I28/2,0)+12500,IF(I28&lt;=100000,ROUNDUP(I28/4,0)+25000,50000)))),MIN(IF(H28&lt;=0,0,IF(H28&lt;=20000,H28,IF(H28&lt;=40000,ROUNDUP(H28/2,0)+10000,IF(H28&lt;=80000,ROUNDUP(H28/4,0)+20000,40000))))+IF(I28&lt;=0,0,IF(I28&lt;=25000,I28,IF(I28&lt;=50000,ROUNDUP(I28/2,0)+12500,IF(I28&lt;=100000,ROUNDUP(I28/4,0)+25000,50000)))),40000))))</f>
        <v/>
      </c>
      <c r="R28" s="18">
        <f>MIN(120000,O28+P28+Q28)</f>
        <v/>
      </c>
      <c r="S28" s="18">
        <f>IF(F28&lt;=0,IF(E28&lt;=0,0,IF(E28&lt;=12000,E28,IF(E28&lt;=32000,ROUNDUP(E28/2,0)+6000,IF(E28&lt;=56000,ROUNDUP(E28/4,0)+14000,28000)))),IF(E28&lt;=0,IF(F28&lt;=0,0,IF(F28&lt;=15000,F28,IF(F28&lt;=40000,ROUNDUP(F28/2,0)+7500,IF(F28&lt;=70000,ROUNDUP(F28/4,0)+17500,35000)))),MAX(IF(F28&lt;=0,0,IF(F28&lt;=15000,F28,IF(F28&lt;=40000,ROUNDUP(F28/2,0)+7500,IF(F28&lt;=70000,ROUNDUP(F28/4,0)+17500,35000)))),MIN(IF(E28&lt;=0,0,IF(E28&lt;=12000,E28,IF(E28&lt;=32000,ROUNDUP(E28/2,0)+6000,IF(E28&lt;=56000,ROUNDUP(E28/4,0)+14000,28000))))+IF(F28&lt;=0,0,IF(F28&lt;=15000,F28,IF(F28&lt;=40000,ROUNDUP(F28/2,0)+7500,IF(F28&lt;=70000,ROUNDUP(F28/4,0)+17500,35000)))),28000))))</f>
        <v/>
      </c>
      <c r="T28" s="18">
        <f>IF(G28&lt;=0,0,IF(G28&lt;=12000,G28,IF(G28&lt;=32000,ROUNDUP(G28/2,0)+6000,IF(G28&lt;=56000,ROUNDUP(G28/4,0)+14000,28000))))</f>
        <v/>
      </c>
      <c r="U28" s="18">
        <f>IF(I28&lt;=0,IF(H28&lt;=0,0,IF(H28&lt;=12000,H28,IF(H28&lt;=32000,ROUNDUP(H28/2,0)+6000,IF(H28&lt;=56000,ROUNDUP(H28/4,0)+14000,28000)))),IF(H28&lt;=0,IF(I28&lt;=0,0,IF(I28&lt;=15000,I28,IF(I28&lt;=40000,ROUNDUP(I28/2,0)+7500,IF(I28&lt;=70000,ROUNDUP(I28/4,0)+17500,35000)))),MAX(IF(I28&lt;=0,0,IF(I28&lt;=15000,I28,IF(I28&lt;=40000,ROUNDUP(I28/2,0)+7500,IF(I28&lt;=70000,ROUNDUP(I28/4,0)+17500,35000)))),MIN(IF(H28&lt;=0,0,IF(H28&lt;=12000,H28,IF(H28&lt;=32000,ROUNDUP(H28/2,0)+6000,IF(H28&lt;=56000,ROUNDUP(H28/4,0)+14000,28000))))+IF(I28&lt;=0,0,IF(I28&lt;=15000,I28,IF(I28&lt;=40000,ROUNDUP(I28/2,0)+7500,IF(I28&lt;=70000,ROUNDUP(I28/4,0)+17500,35000)))),28000))))</f>
        <v/>
      </c>
      <c r="V28" s="18">
        <f>MIN(70000,S28+T28+U28)</f>
        <v/>
      </c>
      <c r="W28" s="18">
        <f>MAX(0,ROUNDDOWN(M28-J28-N28-K28-0,-3))</f>
        <v/>
      </c>
      <c r="X28" s="18">
        <f>MAX(0,ROUNDDOWN(M28-J28-N28-K28-R28,-3))</f>
        <v/>
      </c>
      <c r="Y28" s="18">
        <f>IF(W28&lt;=0,0,ROUNDDOWN((W28*LOOKUP(W28,{0,1950001,3300001,6950001,9000001,18000001,40000001},{0.05,0.1,0.2,0.23,0.33,0.4,0.45})-LOOKUP(W28,{0,1950001,3300001,6950001,9000001,18000001,40000001},{0,97500,427500,636000,1536000,2796000,4796000}))*1.021,-2))</f>
        <v/>
      </c>
      <c r="Z28" s="18">
        <f>IF(X28&lt;=0,0,ROUNDDOWN((X28*LOOKUP(X28,{0,1950001,3300001,6950001,9000001,18000001,40000001},{0.05,0.1,0.2,0.23,0.33,0.4,0.45})-LOOKUP(X28,{0,1950001,3300001,6950001,9000001,18000001,40000001},{0,97500,427500,636000,1536000,2796000,4796000}))*1.021,-2))</f>
        <v/>
      </c>
      <c r="AA28" s="18">
        <f>MAX(0,ROUNDDOWN(M28-J28-430000-L28-0,-3))</f>
        <v/>
      </c>
      <c r="AB28" s="18">
        <f>MAX(0,ROUNDDOWN(M28-J28-430000-L28-V28,-3))</f>
        <v/>
      </c>
      <c r="AC28" s="18">
        <f>IF(M28&lt;=450000,0,MAX(0,ROUNDDOWN(AA28*0.06-MIN(50000,AA28)*0.03,-2))+MAX(0,ROUNDDOWN(AA28*0.04-MIN(50000,AA28)*0.02,-2)))</f>
        <v/>
      </c>
      <c r="AD28" s="18">
        <f>IF(M28&lt;=450000,0,MAX(0,ROUNDDOWN(AB28*0.06-MIN(50000,AB28)*0.03,-2))+MAX(0,ROUNDDOWN(AB28*0.04-MIN(50000,AB28)*0.02,-2)))</f>
        <v/>
      </c>
      <c r="AE28" s="18">
        <f>Y28-Z28</f>
        <v/>
      </c>
      <c r="AF28" s="18">
        <f>AC28-AD28</f>
        <v/>
      </c>
      <c r="AG28" s="18">
        <f>AE28+AF28</f>
        <v/>
      </c>
      <c r="AH28" s="20">
        <f>IF(W28&lt;=0,0,LOOKUP(W28,{0,1950001,3300001,6950001,9000001,18000001,40000001},{0.05,0.1,0.2,0.23,0.33,0.4,0.45}))</f>
        <v/>
      </c>
    </row>
    <row r="29">
      <c r="A29" t="inlineStr">
        <is>
          <t>早見表 3区分8万円ずつ（年24万円）</t>
        </is>
      </c>
      <c r="B29" s="18">
        <f>'3_早見表'!$A$7</f>
        <v/>
      </c>
      <c r="C29" s="19" t="n">
        <v>2026</v>
      </c>
      <c r="D29" t="inlineStr">
        <is>
          <t>いいえ</t>
        </is>
      </c>
      <c r="E29" s="18" t="n">
        <v>80000</v>
      </c>
      <c r="F29" s="18" t="n">
        <v>0</v>
      </c>
      <c r="G29" s="18" t="n">
        <v>80000</v>
      </c>
      <c r="H29" s="18" t="n">
        <v>80000</v>
      </c>
      <c r="I29" s="18" t="n">
        <v>0</v>
      </c>
      <c r="J29" s="18">
        <f>ROUND(MIN(B29/12,650000)*12*0.0915+MIN(B29/12,1390000)*12*(0.0504+0)+B29*0.005,0)</f>
        <v/>
      </c>
      <c r="K29" s="18" t="n">
        <v>0</v>
      </c>
      <c r="L29" s="18" t="n">
        <v>0</v>
      </c>
      <c r="M29" s="18">
        <f>ROUND(IF(C29&gt;=2026,IF(B29&lt;741000,0,IF(B29&lt;2191000,B29-740000,IF(B29&lt;2193000,1451000,IF(B29&lt;2196000,1453000,IF(B29&lt;2200000,1456000,IF(B29&lt;3600000,ROUNDDOWN(B29/4,-3)*2.8-80000,IF(B29&lt;6600000,ROUNDDOWN(B29/4,-3)*3.2-440000,IF(B29&lt;8500000,ROUNDDOWN(B29*0.9,0)-1100000,B29-1950000)))))))),IF(B29&lt;651000,0,IF(B29&lt;1900000,B29-650000,IF(B29&lt;3600000,ROUNDDOWN(B29/4,-3)*2.8-80000,IF(B29&lt;6600000,ROUNDDOWN(B29/4,-3)*3.2-440000,IF(B29&lt;8500000,ROUNDDOWN(B29*0.9,0)-1100000,B29-1950000)))))),0)</f>
        <v/>
      </c>
      <c r="N29" s="18">
        <f>IF(M29&gt;23500000,NA(),IF(C29&gt;=2026,IF(M29&lt;=4890000,1040000,IF(M29&lt;=6550000,670000,620000)),IF(M29&lt;=1320000,950000,IF(M29&lt;=3360000,880000,IF(M29&lt;=4890000,680000,IF(M29&lt;=6550000,630000,580000))))))</f>
        <v/>
      </c>
      <c r="O29" s="18">
        <f>IF(F29&lt;=0,IF(AND(D29="はい",C29&gt;=2026,C29&lt;=2027),IF(E29&lt;=0,0,IF(E29&lt;=30000,E29,IF(E29&lt;=60000,ROUNDUP(E29/2,0)+15000,IF(E29&lt;=120000,ROUNDUP(E29/4,0)+30000,60000)))),IF(E29&lt;=0,0,IF(E29&lt;=20000,E29,IF(E29&lt;=40000,ROUNDUP(E29/2,0)+10000,IF(E29&lt;=80000,ROUNDUP(E29/4,0)+20000,40000))))),IF(E29&lt;=0,IF(F29&lt;=0,0,IF(F29&lt;=25000,F29,IF(F29&lt;=50000,ROUNDUP(F29/2,0)+12500,IF(F29&lt;=100000,ROUNDUP(F29/4,0)+25000,50000)))),MAX(IF(F29&lt;=0,0,IF(F29&lt;=25000,F29,IF(F29&lt;=50000,ROUNDUP(F29/2,0)+12500,IF(F29&lt;=100000,ROUNDUP(F29/4,0)+25000,50000)))),MIN(IF(AND(D29="はい",C29&gt;=2026,C29&lt;=2027),IF(E29&lt;=0,0,IF(E29&lt;=30000,E29,IF(E29&lt;=60000,ROUNDUP(E29/2,0)+15000,IF(E29&lt;=120000,ROUNDUP(E29/4,0)+30000,60000)))),IF(E29&lt;=0,0,IF(E29&lt;=20000,E29,IF(E29&lt;=40000,ROUNDUP(E29/2,0)+10000,IF(E29&lt;=80000,ROUNDUP(E29/4,0)+20000,40000)))))+IF(F29&lt;=0,0,IF(F29&lt;=25000,F29,IF(F29&lt;=50000,ROUNDUP(F29/2,0)+12500,IF(F29&lt;=100000,ROUNDUP(F29/4,0)+25000,50000)))),IF(AND(D29="はい",C29&gt;=2026,C29&lt;=2027),60000,40000)))))</f>
        <v/>
      </c>
      <c r="P29" s="18">
        <f>IF(G29&lt;=0,0,IF(G29&lt;=20000,G29,IF(G29&lt;=40000,ROUNDUP(G29/2,0)+10000,IF(G29&lt;=80000,ROUNDUP(G29/4,0)+20000,40000))))</f>
        <v/>
      </c>
      <c r="Q29" s="18">
        <f>IF(I29&lt;=0,IF(H29&lt;=0,0,IF(H29&lt;=20000,H29,IF(H29&lt;=40000,ROUNDUP(H29/2,0)+10000,IF(H29&lt;=80000,ROUNDUP(H29/4,0)+20000,40000)))),IF(H29&lt;=0,IF(I29&lt;=0,0,IF(I29&lt;=25000,I29,IF(I29&lt;=50000,ROUNDUP(I29/2,0)+12500,IF(I29&lt;=100000,ROUNDUP(I29/4,0)+25000,50000)))),MAX(IF(I29&lt;=0,0,IF(I29&lt;=25000,I29,IF(I29&lt;=50000,ROUNDUP(I29/2,0)+12500,IF(I29&lt;=100000,ROUNDUP(I29/4,0)+25000,50000)))),MIN(IF(H29&lt;=0,0,IF(H29&lt;=20000,H29,IF(H29&lt;=40000,ROUNDUP(H29/2,0)+10000,IF(H29&lt;=80000,ROUNDUP(H29/4,0)+20000,40000))))+IF(I29&lt;=0,0,IF(I29&lt;=25000,I29,IF(I29&lt;=50000,ROUNDUP(I29/2,0)+12500,IF(I29&lt;=100000,ROUNDUP(I29/4,0)+25000,50000)))),40000))))</f>
        <v/>
      </c>
      <c r="R29" s="18">
        <f>MIN(120000,O29+P29+Q29)</f>
        <v/>
      </c>
      <c r="S29" s="18">
        <f>IF(F29&lt;=0,IF(E29&lt;=0,0,IF(E29&lt;=12000,E29,IF(E29&lt;=32000,ROUNDUP(E29/2,0)+6000,IF(E29&lt;=56000,ROUNDUP(E29/4,0)+14000,28000)))),IF(E29&lt;=0,IF(F29&lt;=0,0,IF(F29&lt;=15000,F29,IF(F29&lt;=40000,ROUNDUP(F29/2,0)+7500,IF(F29&lt;=70000,ROUNDUP(F29/4,0)+17500,35000)))),MAX(IF(F29&lt;=0,0,IF(F29&lt;=15000,F29,IF(F29&lt;=40000,ROUNDUP(F29/2,0)+7500,IF(F29&lt;=70000,ROUNDUP(F29/4,0)+17500,35000)))),MIN(IF(E29&lt;=0,0,IF(E29&lt;=12000,E29,IF(E29&lt;=32000,ROUNDUP(E29/2,0)+6000,IF(E29&lt;=56000,ROUNDUP(E29/4,0)+14000,28000))))+IF(F29&lt;=0,0,IF(F29&lt;=15000,F29,IF(F29&lt;=40000,ROUNDUP(F29/2,0)+7500,IF(F29&lt;=70000,ROUNDUP(F29/4,0)+17500,35000)))),28000))))</f>
        <v/>
      </c>
      <c r="T29" s="18">
        <f>IF(G29&lt;=0,0,IF(G29&lt;=12000,G29,IF(G29&lt;=32000,ROUNDUP(G29/2,0)+6000,IF(G29&lt;=56000,ROUNDUP(G29/4,0)+14000,28000))))</f>
        <v/>
      </c>
      <c r="U29" s="18">
        <f>IF(I29&lt;=0,IF(H29&lt;=0,0,IF(H29&lt;=12000,H29,IF(H29&lt;=32000,ROUNDUP(H29/2,0)+6000,IF(H29&lt;=56000,ROUNDUP(H29/4,0)+14000,28000)))),IF(H29&lt;=0,IF(I29&lt;=0,0,IF(I29&lt;=15000,I29,IF(I29&lt;=40000,ROUNDUP(I29/2,0)+7500,IF(I29&lt;=70000,ROUNDUP(I29/4,0)+17500,35000)))),MAX(IF(I29&lt;=0,0,IF(I29&lt;=15000,I29,IF(I29&lt;=40000,ROUNDUP(I29/2,0)+7500,IF(I29&lt;=70000,ROUNDUP(I29/4,0)+17500,35000)))),MIN(IF(H29&lt;=0,0,IF(H29&lt;=12000,H29,IF(H29&lt;=32000,ROUNDUP(H29/2,0)+6000,IF(H29&lt;=56000,ROUNDUP(H29/4,0)+14000,28000))))+IF(I29&lt;=0,0,IF(I29&lt;=15000,I29,IF(I29&lt;=40000,ROUNDUP(I29/2,0)+7500,IF(I29&lt;=70000,ROUNDUP(I29/4,0)+17500,35000)))),28000))))</f>
        <v/>
      </c>
      <c r="V29" s="18">
        <f>MIN(70000,S29+T29+U29)</f>
        <v/>
      </c>
      <c r="W29" s="18">
        <f>MAX(0,ROUNDDOWN(M29-J29-N29-K29-0,-3))</f>
        <v/>
      </c>
      <c r="X29" s="18">
        <f>MAX(0,ROUNDDOWN(M29-J29-N29-K29-R29,-3))</f>
        <v/>
      </c>
      <c r="Y29" s="18">
        <f>IF(W29&lt;=0,0,ROUNDDOWN((W29*LOOKUP(W29,{0,1950001,3300001,6950001,9000001,18000001,40000001},{0.05,0.1,0.2,0.23,0.33,0.4,0.45})-LOOKUP(W29,{0,1950001,3300001,6950001,9000001,18000001,40000001},{0,97500,427500,636000,1536000,2796000,4796000}))*1.021,-2))</f>
        <v/>
      </c>
      <c r="Z29" s="18">
        <f>IF(X29&lt;=0,0,ROUNDDOWN((X29*LOOKUP(X29,{0,1950001,3300001,6950001,9000001,18000001,40000001},{0.05,0.1,0.2,0.23,0.33,0.4,0.45})-LOOKUP(X29,{0,1950001,3300001,6950001,9000001,18000001,40000001},{0,97500,427500,636000,1536000,2796000,4796000}))*1.021,-2))</f>
        <v/>
      </c>
      <c r="AA29" s="18">
        <f>MAX(0,ROUNDDOWN(M29-J29-430000-L29-0,-3))</f>
        <v/>
      </c>
      <c r="AB29" s="18">
        <f>MAX(0,ROUNDDOWN(M29-J29-430000-L29-V29,-3))</f>
        <v/>
      </c>
      <c r="AC29" s="18">
        <f>IF(M29&lt;=450000,0,MAX(0,ROUNDDOWN(AA29*0.06-MIN(50000,AA29)*0.03,-2))+MAX(0,ROUNDDOWN(AA29*0.04-MIN(50000,AA29)*0.02,-2)))</f>
        <v/>
      </c>
      <c r="AD29" s="18">
        <f>IF(M29&lt;=450000,0,MAX(0,ROUNDDOWN(AB29*0.06-MIN(50000,AB29)*0.03,-2))+MAX(0,ROUNDDOWN(AB29*0.04-MIN(50000,AB29)*0.02,-2)))</f>
        <v/>
      </c>
      <c r="AE29" s="18">
        <f>Y29-Z29</f>
        <v/>
      </c>
      <c r="AF29" s="18">
        <f>AC29-AD29</f>
        <v/>
      </c>
      <c r="AG29" s="18">
        <f>AE29+AF29</f>
        <v/>
      </c>
      <c r="AH29" s="20">
        <f>IF(W29&lt;=0,0,LOOKUP(W29,{0,1950001,3300001,6950001,9000001,18000001,40000001},{0.05,0.1,0.2,0.23,0.33,0.4,0.45}))</f>
        <v/>
      </c>
    </row>
    <row r="30">
      <c r="A30" t="inlineStr">
        <is>
          <t>早見表 特例あり 一般8万円</t>
        </is>
      </c>
      <c r="B30" s="18">
        <f>'3_早見表'!$A$7</f>
        <v/>
      </c>
      <c r="C30" s="19" t="n">
        <v>2026</v>
      </c>
      <c r="D30" t="inlineStr">
        <is>
          <t>はい</t>
        </is>
      </c>
      <c r="E30" s="18" t="n">
        <v>80000</v>
      </c>
      <c r="F30" s="18" t="n">
        <v>0</v>
      </c>
      <c r="G30" s="18" t="n">
        <v>0</v>
      </c>
      <c r="H30" s="18" t="n">
        <v>0</v>
      </c>
      <c r="I30" s="18" t="n">
        <v>0</v>
      </c>
      <c r="J30" s="18">
        <f>ROUND(MIN(B30/12,650000)*12*0.0915+MIN(B30/12,1390000)*12*(0.0504+0)+B30*0.005,0)</f>
        <v/>
      </c>
      <c r="K30" s="18" t="n">
        <v>0</v>
      </c>
      <c r="L30" s="18" t="n">
        <v>0</v>
      </c>
      <c r="M30" s="18">
        <f>ROUND(IF(C30&gt;=2026,IF(B30&lt;741000,0,IF(B30&lt;2191000,B30-740000,IF(B30&lt;2193000,1451000,IF(B30&lt;2196000,1453000,IF(B30&lt;2200000,1456000,IF(B30&lt;3600000,ROUNDDOWN(B30/4,-3)*2.8-80000,IF(B30&lt;6600000,ROUNDDOWN(B30/4,-3)*3.2-440000,IF(B30&lt;8500000,ROUNDDOWN(B30*0.9,0)-1100000,B30-1950000)))))))),IF(B30&lt;651000,0,IF(B30&lt;1900000,B30-650000,IF(B30&lt;3600000,ROUNDDOWN(B30/4,-3)*2.8-80000,IF(B30&lt;6600000,ROUNDDOWN(B30/4,-3)*3.2-440000,IF(B30&lt;8500000,ROUNDDOWN(B30*0.9,0)-1100000,B30-1950000)))))),0)</f>
        <v/>
      </c>
      <c r="N30" s="18">
        <f>IF(M30&gt;23500000,NA(),IF(C30&gt;=2026,IF(M30&lt;=4890000,1040000,IF(M30&lt;=6550000,670000,620000)),IF(M30&lt;=1320000,950000,IF(M30&lt;=3360000,880000,IF(M30&lt;=4890000,680000,IF(M30&lt;=6550000,630000,580000))))))</f>
        <v/>
      </c>
      <c r="O30" s="18">
        <f>IF(F30&lt;=0,IF(AND(D30="はい",C30&gt;=2026,C30&lt;=2027),IF(E30&lt;=0,0,IF(E30&lt;=30000,E30,IF(E30&lt;=60000,ROUNDUP(E30/2,0)+15000,IF(E30&lt;=120000,ROUNDUP(E30/4,0)+30000,60000)))),IF(E30&lt;=0,0,IF(E30&lt;=20000,E30,IF(E30&lt;=40000,ROUNDUP(E30/2,0)+10000,IF(E30&lt;=80000,ROUNDUP(E30/4,0)+20000,40000))))),IF(E30&lt;=0,IF(F30&lt;=0,0,IF(F30&lt;=25000,F30,IF(F30&lt;=50000,ROUNDUP(F30/2,0)+12500,IF(F30&lt;=100000,ROUNDUP(F30/4,0)+25000,50000)))),MAX(IF(F30&lt;=0,0,IF(F30&lt;=25000,F30,IF(F30&lt;=50000,ROUNDUP(F30/2,0)+12500,IF(F30&lt;=100000,ROUNDUP(F30/4,0)+25000,50000)))),MIN(IF(AND(D30="はい",C30&gt;=2026,C30&lt;=2027),IF(E30&lt;=0,0,IF(E30&lt;=30000,E30,IF(E30&lt;=60000,ROUNDUP(E30/2,0)+15000,IF(E30&lt;=120000,ROUNDUP(E30/4,0)+30000,60000)))),IF(E30&lt;=0,0,IF(E30&lt;=20000,E30,IF(E30&lt;=40000,ROUNDUP(E30/2,0)+10000,IF(E30&lt;=80000,ROUNDUP(E30/4,0)+20000,40000)))))+IF(F30&lt;=0,0,IF(F30&lt;=25000,F30,IF(F30&lt;=50000,ROUNDUP(F30/2,0)+12500,IF(F30&lt;=100000,ROUNDUP(F30/4,0)+25000,50000)))),IF(AND(D30="はい",C30&gt;=2026,C30&lt;=2027),60000,40000)))))</f>
        <v/>
      </c>
      <c r="P30" s="18">
        <f>IF(G30&lt;=0,0,IF(G30&lt;=20000,G30,IF(G30&lt;=40000,ROUNDUP(G30/2,0)+10000,IF(G30&lt;=80000,ROUNDUP(G30/4,0)+20000,40000))))</f>
        <v/>
      </c>
      <c r="Q30" s="18">
        <f>IF(I30&lt;=0,IF(H30&lt;=0,0,IF(H30&lt;=20000,H30,IF(H30&lt;=40000,ROUNDUP(H30/2,0)+10000,IF(H30&lt;=80000,ROUNDUP(H30/4,0)+20000,40000)))),IF(H30&lt;=0,IF(I30&lt;=0,0,IF(I30&lt;=25000,I30,IF(I30&lt;=50000,ROUNDUP(I30/2,0)+12500,IF(I30&lt;=100000,ROUNDUP(I30/4,0)+25000,50000)))),MAX(IF(I30&lt;=0,0,IF(I30&lt;=25000,I30,IF(I30&lt;=50000,ROUNDUP(I30/2,0)+12500,IF(I30&lt;=100000,ROUNDUP(I30/4,0)+25000,50000)))),MIN(IF(H30&lt;=0,0,IF(H30&lt;=20000,H30,IF(H30&lt;=40000,ROUNDUP(H30/2,0)+10000,IF(H30&lt;=80000,ROUNDUP(H30/4,0)+20000,40000))))+IF(I30&lt;=0,0,IF(I30&lt;=25000,I30,IF(I30&lt;=50000,ROUNDUP(I30/2,0)+12500,IF(I30&lt;=100000,ROUNDUP(I30/4,0)+25000,50000)))),40000))))</f>
        <v/>
      </c>
      <c r="R30" s="18">
        <f>MIN(120000,O30+P30+Q30)</f>
        <v/>
      </c>
      <c r="S30" s="18">
        <f>IF(F30&lt;=0,IF(E30&lt;=0,0,IF(E30&lt;=12000,E30,IF(E30&lt;=32000,ROUNDUP(E30/2,0)+6000,IF(E30&lt;=56000,ROUNDUP(E30/4,0)+14000,28000)))),IF(E30&lt;=0,IF(F30&lt;=0,0,IF(F30&lt;=15000,F30,IF(F30&lt;=40000,ROUNDUP(F30/2,0)+7500,IF(F30&lt;=70000,ROUNDUP(F30/4,0)+17500,35000)))),MAX(IF(F30&lt;=0,0,IF(F30&lt;=15000,F30,IF(F30&lt;=40000,ROUNDUP(F30/2,0)+7500,IF(F30&lt;=70000,ROUNDUP(F30/4,0)+17500,35000)))),MIN(IF(E30&lt;=0,0,IF(E30&lt;=12000,E30,IF(E30&lt;=32000,ROUNDUP(E30/2,0)+6000,IF(E30&lt;=56000,ROUNDUP(E30/4,0)+14000,28000))))+IF(F30&lt;=0,0,IF(F30&lt;=15000,F30,IF(F30&lt;=40000,ROUNDUP(F30/2,0)+7500,IF(F30&lt;=70000,ROUNDUP(F30/4,0)+17500,35000)))),28000))))</f>
        <v/>
      </c>
      <c r="T30" s="18">
        <f>IF(G30&lt;=0,0,IF(G30&lt;=12000,G30,IF(G30&lt;=32000,ROUNDUP(G30/2,0)+6000,IF(G30&lt;=56000,ROUNDUP(G30/4,0)+14000,28000))))</f>
        <v/>
      </c>
      <c r="U30" s="18">
        <f>IF(I30&lt;=0,IF(H30&lt;=0,0,IF(H30&lt;=12000,H30,IF(H30&lt;=32000,ROUNDUP(H30/2,0)+6000,IF(H30&lt;=56000,ROUNDUP(H30/4,0)+14000,28000)))),IF(H30&lt;=0,IF(I30&lt;=0,0,IF(I30&lt;=15000,I30,IF(I30&lt;=40000,ROUNDUP(I30/2,0)+7500,IF(I30&lt;=70000,ROUNDUP(I30/4,0)+17500,35000)))),MAX(IF(I30&lt;=0,0,IF(I30&lt;=15000,I30,IF(I30&lt;=40000,ROUNDUP(I30/2,0)+7500,IF(I30&lt;=70000,ROUNDUP(I30/4,0)+17500,35000)))),MIN(IF(H30&lt;=0,0,IF(H30&lt;=12000,H30,IF(H30&lt;=32000,ROUNDUP(H30/2,0)+6000,IF(H30&lt;=56000,ROUNDUP(H30/4,0)+14000,28000))))+IF(I30&lt;=0,0,IF(I30&lt;=15000,I30,IF(I30&lt;=40000,ROUNDUP(I30/2,0)+7500,IF(I30&lt;=70000,ROUNDUP(I30/4,0)+17500,35000)))),28000))))</f>
        <v/>
      </c>
      <c r="V30" s="18">
        <f>MIN(70000,S30+T30+U30)</f>
        <v/>
      </c>
      <c r="W30" s="18">
        <f>MAX(0,ROUNDDOWN(M30-J30-N30-K30-0,-3))</f>
        <v/>
      </c>
      <c r="X30" s="18">
        <f>MAX(0,ROUNDDOWN(M30-J30-N30-K30-R30,-3))</f>
        <v/>
      </c>
      <c r="Y30" s="18">
        <f>IF(W30&lt;=0,0,ROUNDDOWN((W30*LOOKUP(W30,{0,1950001,3300001,6950001,9000001,18000001,40000001},{0.05,0.1,0.2,0.23,0.33,0.4,0.45})-LOOKUP(W30,{0,1950001,3300001,6950001,9000001,18000001,40000001},{0,97500,427500,636000,1536000,2796000,4796000}))*1.021,-2))</f>
        <v/>
      </c>
      <c r="Z30" s="18">
        <f>IF(X30&lt;=0,0,ROUNDDOWN((X30*LOOKUP(X30,{0,1950001,3300001,6950001,9000001,18000001,40000001},{0.05,0.1,0.2,0.23,0.33,0.4,0.45})-LOOKUP(X30,{0,1950001,3300001,6950001,9000001,18000001,40000001},{0,97500,427500,636000,1536000,2796000,4796000}))*1.021,-2))</f>
        <v/>
      </c>
      <c r="AA30" s="18">
        <f>MAX(0,ROUNDDOWN(M30-J30-430000-L30-0,-3))</f>
        <v/>
      </c>
      <c r="AB30" s="18">
        <f>MAX(0,ROUNDDOWN(M30-J30-430000-L30-V30,-3))</f>
        <v/>
      </c>
      <c r="AC30" s="18">
        <f>IF(M30&lt;=450000,0,MAX(0,ROUNDDOWN(AA30*0.06-MIN(50000,AA30)*0.03,-2))+MAX(0,ROUNDDOWN(AA30*0.04-MIN(50000,AA30)*0.02,-2)))</f>
        <v/>
      </c>
      <c r="AD30" s="18">
        <f>IF(M30&lt;=450000,0,MAX(0,ROUNDDOWN(AB30*0.06-MIN(50000,AB30)*0.03,-2))+MAX(0,ROUNDDOWN(AB30*0.04-MIN(50000,AB30)*0.02,-2)))</f>
        <v/>
      </c>
      <c r="AE30" s="18">
        <f>Y30-Z30</f>
        <v/>
      </c>
      <c r="AF30" s="18">
        <f>AC30-AD30</f>
        <v/>
      </c>
      <c r="AG30" s="18">
        <f>AE30+AF30</f>
        <v/>
      </c>
      <c r="AH30" s="20">
        <f>IF(W30&lt;=0,0,LOOKUP(W30,{0,1950001,3300001,6950001,9000001,18000001,40000001},{0.05,0.1,0.2,0.23,0.33,0.4,0.45}))</f>
        <v/>
      </c>
    </row>
    <row r="31">
      <c r="A31" t="inlineStr">
        <is>
          <t>早見表 特例あり 一般12万円</t>
        </is>
      </c>
      <c r="B31" s="18">
        <f>'3_早見表'!$A$7</f>
        <v/>
      </c>
      <c r="C31" s="19" t="n">
        <v>2026</v>
      </c>
      <c r="D31" t="inlineStr">
        <is>
          <t>はい</t>
        </is>
      </c>
      <c r="E31" s="18" t="n">
        <v>120000</v>
      </c>
      <c r="F31" s="18" t="n">
        <v>0</v>
      </c>
      <c r="G31" s="18" t="n">
        <v>0</v>
      </c>
      <c r="H31" s="18" t="n">
        <v>0</v>
      </c>
      <c r="I31" s="18" t="n">
        <v>0</v>
      </c>
      <c r="J31" s="18">
        <f>ROUND(MIN(B31/12,650000)*12*0.0915+MIN(B31/12,1390000)*12*(0.0504+0)+B31*0.005,0)</f>
        <v/>
      </c>
      <c r="K31" s="18" t="n">
        <v>0</v>
      </c>
      <c r="L31" s="18" t="n">
        <v>0</v>
      </c>
      <c r="M31" s="18">
        <f>ROUND(IF(C31&gt;=2026,IF(B31&lt;741000,0,IF(B31&lt;2191000,B31-740000,IF(B31&lt;2193000,1451000,IF(B31&lt;2196000,1453000,IF(B31&lt;2200000,1456000,IF(B31&lt;3600000,ROUNDDOWN(B31/4,-3)*2.8-80000,IF(B31&lt;6600000,ROUNDDOWN(B31/4,-3)*3.2-440000,IF(B31&lt;8500000,ROUNDDOWN(B31*0.9,0)-1100000,B31-1950000)))))))),IF(B31&lt;651000,0,IF(B31&lt;1900000,B31-650000,IF(B31&lt;3600000,ROUNDDOWN(B31/4,-3)*2.8-80000,IF(B31&lt;6600000,ROUNDDOWN(B31/4,-3)*3.2-440000,IF(B31&lt;8500000,ROUNDDOWN(B31*0.9,0)-1100000,B31-1950000)))))),0)</f>
        <v/>
      </c>
      <c r="N31" s="18">
        <f>IF(M31&gt;23500000,NA(),IF(C31&gt;=2026,IF(M31&lt;=4890000,1040000,IF(M31&lt;=6550000,670000,620000)),IF(M31&lt;=1320000,950000,IF(M31&lt;=3360000,880000,IF(M31&lt;=4890000,680000,IF(M31&lt;=6550000,630000,580000))))))</f>
        <v/>
      </c>
      <c r="O31" s="18">
        <f>IF(F31&lt;=0,IF(AND(D31="はい",C31&gt;=2026,C31&lt;=2027),IF(E31&lt;=0,0,IF(E31&lt;=30000,E31,IF(E31&lt;=60000,ROUNDUP(E31/2,0)+15000,IF(E31&lt;=120000,ROUNDUP(E31/4,0)+30000,60000)))),IF(E31&lt;=0,0,IF(E31&lt;=20000,E31,IF(E31&lt;=40000,ROUNDUP(E31/2,0)+10000,IF(E31&lt;=80000,ROUNDUP(E31/4,0)+20000,40000))))),IF(E31&lt;=0,IF(F31&lt;=0,0,IF(F31&lt;=25000,F31,IF(F31&lt;=50000,ROUNDUP(F31/2,0)+12500,IF(F31&lt;=100000,ROUNDUP(F31/4,0)+25000,50000)))),MAX(IF(F31&lt;=0,0,IF(F31&lt;=25000,F31,IF(F31&lt;=50000,ROUNDUP(F31/2,0)+12500,IF(F31&lt;=100000,ROUNDUP(F31/4,0)+25000,50000)))),MIN(IF(AND(D31="はい",C31&gt;=2026,C31&lt;=2027),IF(E31&lt;=0,0,IF(E31&lt;=30000,E31,IF(E31&lt;=60000,ROUNDUP(E31/2,0)+15000,IF(E31&lt;=120000,ROUNDUP(E31/4,0)+30000,60000)))),IF(E31&lt;=0,0,IF(E31&lt;=20000,E31,IF(E31&lt;=40000,ROUNDUP(E31/2,0)+10000,IF(E31&lt;=80000,ROUNDUP(E31/4,0)+20000,40000)))))+IF(F31&lt;=0,0,IF(F31&lt;=25000,F31,IF(F31&lt;=50000,ROUNDUP(F31/2,0)+12500,IF(F31&lt;=100000,ROUNDUP(F31/4,0)+25000,50000)))),IF(AND(D31="はい",C31&gt;=2026,C31&lt;=2027),60000,40000)))))</f>
        <v/>
      </c>
      <c r="P31" s="18">
        <f>IF(G31&lt;=0,0,IF(G31&lt;=20000,G31,IF(G31&lt;=40000,ROUNDUP(G31/2,0)+10000,IF(G31&lt;=80000,ROUNDUP(G31/4,0)+20000,40000))))</f>
        <v/>
      </c>
      <c r="Q31" s="18">
        <f>IF(I31&lt;=0,IF(H31&lt;=0,0,IF(H31&lt;=20000,H31,IF(H31&lt;=40000,ROUNDUP(H31/2,0)+10000,IF(H31&lt;=80000,ROUNDUP(H31/4,0)+20000,40000)))),IF(H31&lt;=0,IF(I31&lt;=0,0,IF(I31&lt;=25000,I31,IF(I31&lt;=50000,ROUNDUP(I31/2,0)+12500,IF(I31&lt;=100000,ROUNDUP(I31/4,0)+25000,50000)))),MAX(IF(I31&lt;=0,0,IF(I31&lt;=25000,I31,IF(I31&lt;=50000,ROUNDUP(I31/2,0)+12500,IF(I31&lt;=100000,ROUNDUP(I31/4,0)+25000,50000)))),MIN(IF(H31&lt;=0,0,IF(H31&lt;=20000,H31,IF(H31&lt;=40000,ROUNDUP(H31/2,0)+10000,IF(H31&lt;=80000,ROUNDUP(H31/4,0)+20000,40000))))+IF(I31&lt;=0,0,IF(I31&lt;=25000,I31,IF(I31&lt;=50000,ROUNDUP(I31/2,0)+12500,IF(I31&lt;=100000,ROUNDUP(I31/4,0)+25000,50000)))),40000))))</f>
        <v/>
      </c>
      <c r="R31" s="18">
        <f>MIN(120000,O31+P31+Q31)</f>
        <v/>
      </c>
      <c r="S31" s="18">
        <f>IF(F31&lt;=0,IF(E31&lt;=0,0,IF(E31&lt;=12000,E31,IF(E31&lt;=32000,ROUNDUP(E31/2,0)+6000,IF(E31&lt;=56000,ROUNDUP(E31/4,0)+14000,28000)))),IF(E31&lt;=0,IF(F31&lt;=0,0,IF(F31&lt;=15000,F31,IF(F31&lt;=40000,ROUNDUP(F31/2,0)+7500,IF(F31&lt;=70000,ROUNDUP(F31/4,0)+17500,35000)))),MAX(IF(F31&lt;=0,0,IF(F31&lt;=15000,F31,IF(F31&lt;=40000,ROUNDUP(F31/2,0)+7500,IF(F31&lt;=70000,ROUNDUP(F31/4,0)+17500,35000)))),MIN(IF(E31&lt;=0,0,IF(E31&lt;=12000,E31,IF(E31&lt;=32000,ROUNDUP(E31/2,0)+6000,IF(E31&lt;=56000,ROUNDUP(E31/4,0)+14000,28000))))+IF(F31&lt;=0,0,IF(F31&lt;=15000,F31,IF(F31&lt;=40000,ROUNDUP(F31/2,0)+7500,IF(F31&lt;=70000,ROUNDUP(F31/4,0)+17500,35000)))),28000))))</f>
        <v/>
      </c>
      <c r="T31" s="18">
        <f>IF(G31&lt;=0,0,IF(G31&lt;=12000,G31,IF(G31&lt;=32000,ROUNDUP(G31/2,0)+6000,IF(G31&lt;=56000,ROUNDUP(G31/4,0)+14000,28000))))</f>
        <v/>
      </c>
      <c r="U31" s="18">
        <f>IF(I31&lt;=0,IF(H31&lt;=0,0,IF(H31&lt;=12000,H31,IF(H31&lt;=32000,ROUNDUP(H31/2,0)+6000,IF(H31&lt;=56000,ROUNDUP(H31/4,0)+14000,28000)))),IF(H31&lt;=0,IF(I31&lt;=0,0,IF(I31&lt;=15000,I31,IF(I31&lt;=40000,ROUNDUP(I31/2,0)+7500,IF(I31&lt;=70000,ROUNDUP(I31/4,0)+17500,35000)))),MAX(IF(I31&lt;=0,0,IF(I31&lt;=15000,I31,IF(I31&lt;=40000,ROUNDUP(I31/2,0)+7500,IF(I31&lt;=70000,ROUNDUP(I31/4,0)+17500,35000)))),MIN(IF(H31&lt;=0,0,IF(H31&lt;=12000,H31,IF(H31&lt;=32000,ROUNDUP(H31/2,0)+6000,IF(H31&lt;=56000,ROUNDUP(H31/4,0)+14000,28000))))+IF(I31&lt;=0,0,IF(I31&lt;=15000,I31,IF(I31&lt;=40000,ROUNDUP(I31/2,0)+7500,IF(I31&lt;=70000,ROUNDUP(I31/4,0)+17500,35000)))),28000))))</f>
        <v/>
      </c>
      <c r="V31" s="18">
        <f>MIN(70000,S31+T31+U31)</f>
        <v/>
      </c>
      <c r="W31" s="18">
        <f>MAX(0,ROUNDDOWN(M31-J31-N31-K31-0,-3))</f>
        <v/>
      </c>
      <c r="X31" s="18">
        <f>MAX(0,ROUNDDOWN(M31-J31-N31-K31-R31,-3))</f>
        <v/>
      </c>
      <c r="Y31" s="18">
        <f>IF(W31&lt;=0,0,ROUNDDOWN((W31*LOOKUP(W31,{0,1950001,3300001,6950001,9000001,18000001,40000001},{0.05,0.1,0.2,0.23,0.33,0.4,0.45})-LOOKUP(W31,{0,1950001,3300001,6950001,9000001,18000001,40000001},{0,97500,427500,636000,1536000,2796000,4796000}))*1.021,-2))</f>
        <v/>
      </c>
      <c r="Z31" s="18">
        <f>IF(X31&lt;=0,0,ROUNDDOWN((X31*LOOKUP(X31,{0,1950001,3300001,6950001,9000001,18000001,40000001},{0.05,0.1,0.2,0.23,0.33,0.4,0.45})-LOOKUP(X31,{0,1950001,3300001,6950001,9000001,18000001,40000001},{0,97500,427500,636000,1536000,2796000,4796000}))*1.021,-2))</f>
        <v/>
      </c>
      <c r="AA31" s="18">
        <f>MAX(0,ROUNDDOWN(M31-J31-430000-L31-0,-3))</f>
        <v/>
      </c>
      <c r="AB31" s="18">
        <f>MAX(0,ROUNDDOWN(M31-J31-430000-L31-V31,-3))</f>
        <v/>
      </c>
      <c r="AC31" s="18">
        <f>IF(M31&lt;=450000,0,MAX(0,ROUNDDOWN(AA31*0.06-MIN(50000,AA31)*0.03,-2))+MAX(0,ROUNDDOWN(AA31*0.04-MIN(50000,AA31)*0.02,-2)))</f>
        <v/>
      </c>
      <c r="AD31" s="18">
        <f>IF(M31&lt;=450000,0,MAX(0,ROUNDDOWN(AB31*0.06-MIN(50000,AB31)*0.03,-2))+MAX(0,ROUNDDOWN(AB31*0.04-MIN(50000,AB31)*0.02,-2)))</f>
        <v/>
      </c>
      <c r="AE31" s="18">
        <f>Y31-Z31</f>
        <v/>
      </c>
      <c r="AF31" s="18">
        <f>AC31-AD31</f>
        <v/>
      </c>
      <c r="AG31" s="18">
        <f>AE31+AF31</f>
        <v/>
      </c>
      <c r="AH31" s="20">
        <f>IF(W31&lt;=0,0,LOOKUP(W31,{0,1950001,3300001,6950001,9000001,18000001,40000001},{0.05,0.1,0.2,0.23,0.33,0.4,0.45}))</f>
        <v/>
      </c>
    </row>
    <row r="32">
      <c r="A32" t="inlineStr">
        <is>
          <t>早見表 特例あり 3区分（一般12万円）</t>
        </is>
      </c>
      <c r="B32" s="18">
        <f>'3_早見表'!$A$7</f>
        <v/>
      </c>
      <c r="C32" s="19" t="n">
        <v>2026</v>
      </c>
      <c r="D32" t="inlineStr">
        <is>
          <t>はい</t>
        </is>
      </c>
      <c r="E32" s="18" t="n">
        <v>120000</v>
      </c>
      <c r="F32" s="18" t="n">
        <v>0</v>
      </c>
      <c r="G32" s="18" t="n">
        <v>80000</v>
      </c>
      <c r="H32" s="18" t="n">
        <v>80000</v>
      </c>
      <c r="I32" s="18" t="n">
        <v>0</v>
      </c>
      <c r="J32" s="18">
        <f>ROUND(MIN(B32/12,650000)*12*0.0915+MIN(B32/12,1390000)*12*(0.0504+0)+B32*0.005,0)</f>
        <v/>
      </c>
      <c r="K32" s="18" t="n">
        <v>0</v>
      </c>
      <c r="L32" s="18" t="n">
        <v>0</v>
      </c>
      <c r="M32" s="18">
        <f>ROUND(IF(C32&gt;=2026,IF(B32&lt;741000,0,IF(B32&lt;2191000,B32-740000,IF(B32&lt;2193000,1451000,IF(B32&lt;2196000,1453000,IF(B32&lt;2200000,1456000,IF(B32&lt;3600000,ROUNDDOWN(B32/4,-3)*2.8-80000,IF(B32&lt;6600000,ROUNDDOWN(B32/4,-3)*3.2-440000,IF(B32&lt;8500000,ROUNDDOWN(B32*0.9,0)-1100000,B32-1950000)))))))),IF(B32&lt;651000,0,IF(B32&lt;1900000,B32-650000,IF(B32&lt;3600000,ROUNDDOWN(B32/4,-3)*2.8-80000,IF(B32&lt;6600000,ROUNDDOWN(B32/4,-3)*3.2-440000,IF(B32&lt;8500000,ROUNDDOWN(B32*0.9,0)-1100000,B32-1950000)))))),0)</f>
        <v/>
      </c>
      <c r="N32" s="18">
        <f>IF(M32&gt;23500000,NA(),IF(C32&gt;=2026,IF(M32&lt;=4890000,1040000,IF(M32&lt;=6550000,670000,620000)),IF(M32&lt;=1320000,950000,IF(M32&lt;=3360000,880000,IF(M32&lt;=4890000,680000,IF(M32&lt;=6550000,630000,580000))))))</f>
        <v/>
      </c>
      <c r="O32" s="18">
        <f>IF(F32&lt;=0,IF(AND(D32="はい",C32&gt;=2026,C32&lt;=2027),IF(E32&lt;=0,0,IF(E32&lt;=30000,E32,IF(E32&lt;=60000,ROUNDUP(E32/2,0)+15000,IF(E32&lt;=120000,ROUNDUP(E32/4,0)+30000,60000)))),IF(E32&lt;=0,0,IF(E32&lt;=20000,E32,IF(E32&lt;=40000,ROUNDUP(E32/2,0)+10000,IF(E32&lt;=80000,ROUNDUP(E32/4,0)+20000,40000))))),IF(E32&lt;=0,IF(F32&lt;=0,0,IF(F32&lt;=25000,F32,IF(F32&lt;=50000,ROUNDUP(F32/2,0)+12500,IF(F32&lt;=100000,ROUNDUP(F32/4,0)+25000,50000)))),MAX(IF(F32&lt;=0,0,IF(F32&lt;=25000,F32,IF(F32&lt;=50000,ROUNDUP(F32/2,0)+12500,IF(F32&lt;=100000,ROUNDUP(F32/4,0)+25000,50000)))),MIN(IF(AND(D32="はい",C32&gt;=2026,C32&lt;=2027),IF(E32&lt;=0,0,IF(E32&lt;=30000,E32,IF(E32&lt;=60000,ROUNDUP(E32/2,0)+15000,IF(E32&lt;=120000,ROUNDUP(E32/4,0)+30000,60000)))),IF(E32&lt;=0,0,IF(E32&lt;=20000,E32,IF(E32&lt;=40000,ROUNDUP(E32/2,0)+10000,IF(E32&lt;=80000,ROUNDUP(E32/4,0)+20000,40000)))))+IF(F32&lt;=0,0,IF(F32&lt;=25000,F32,IF(F32&lt;=50000,ROUNDUP(F32/2,0)+12500,IF(F32&lt;=100000,ROUNDUP(F32/4,0)+25000,50000)))),IF(AND(D32="はい",C32&gt;=2026,C32&lt;=2027),60000,40000)))))</f>
        <v/>
      </c>
      <c r="P32" s="18">
        <f>IF(G32&lt;=0,0,IF(G32&lt;=20000,G32,IF(G32&lt;=40000,ROUNDUP(G32/2,0)+10000,IF(G32&lt;=80000,ROUNDUP(G32/4,0)+20000,40000))))</f>
        <v/>
      </c>
      <c r="Q32" s="18">
        <f>IF(I32&lt;=0,IF(H32&lt;=0,0,IF(H32&lt;=20000,H32,IF(H32&lt;=40000,ROUNDUP(H32/2,0)+10000,IF(H32&lt;=80000,ROUNDUP(H32/4,0)+20000,40000)))),IF(H32&lt;=0,IF(I32&lt;=0,0,IF(I32&lt;=25000,I32,IF(I32&lt;=50000,ROUNDUP(I32/2,0)+12500,IF(I32&lt;=100000,ROUNDUP(I32/4,0)+25000,50000)))),MAX(IF(I32&lt;=0,0,IF(I32&lt;=25000,I32,IF(I32&lt;=50000,ROUNDUP(I32/2,0)+12500,IF(I32&lt;=100000,ROUNDUP(I32/4,0)+25000,50000)))),MIN(IF(H32&lt;=0,0,IF(H32&lt;=20000,H32,IF(H32&lt;=40000,ROUNDUP(H32/2,0)+10000,IF(H32&lt;=80000,ROUNDUP(H32/4,0)+20000,40000))))+IF(I32&lt;=0,0,IF(I32&lt;=25000,I32,IF(I32&lt;=50000,ROUNDUP(I32/2,0)+12500,IF(I32&lt;=100000,ROUNDUP(I32/4,0)+25000,50000)))),40000))))</f>
        <v/>
      </c>
      <c r="R32" s="18">
        <f>MIN(120000,O32+P32+Q32)</f>
        <v/>
      </c>
      <c r="S32" s="18">
        <f>IF(F32&lt;=0,IF(E32&lt;=0,0,IF(E32&lt;=12000,E32,IF(E32&lt;=32000,ROUNDUP(E32/2,0)+6000,IF(E32&lt;=56000,ROUNDUP(E32/4,0)+14000,28000)))),IF(E32&lt;=0,IF(F32&lt;=0,0,IF(F32&lt;=15000,F32,IF(F32&lt;=40000,ROUNDUP(F32/2,0)+7500,IF(F32&lt;=70000,ROUNDUP(F32/4,0)+17500,35000)))),MAX(IF(F32&lt;=0,0,IF(F32&lt;=15000,F32,IF(F32&lt;=40000,ROUNDUP(F32/2,0)+7500,IF(F32&lt;=70000,ROUNDUP(F32/4,0)+17500,35000)))),MIN(IF(E32&lt;=0,0,IF(E32&lt;=12000,E32,IF(E32&lt;=32000,ROUNDUP(E32/2,0)+6000,IF(E32&lt;=56000,ROUNDUP(E32/4,0)+14000,28000))))+IF(F32&lt;=0,0,IF(F32&lt;=15000,F32,IF(F32&lt;=40000,ROUNDUP(F32/2,0)+7500,IF(F32&lt;=70000,ROUNDUP(F32/4,0)+17500,35000)))),28000))))</f>
        <v/>
      </c>
      <c r="T32" s="18">
        <f>IF(G32&lt;=0,0,IF(G32&lt;=12000,G32,IF(G32&lt;=32000,ROUNDUP(G32/2,0)+6000,IF(G32&lt;=56000,ROUNDUP(G32/4,0)+14000,28000))))</f>
        <v/>
      </c>
      <c r="U32" s="18">
        <f>IF(I32&lt;=0,IF(H32&lt;=0,0,IF(H32&lt;=12000,H32,IF(H32&lt;=32000,ROUNDUP(H32/2,0)+6000,IF(H32&lt;=56000,ROUNDUP(H32/4,0)+14000,28000)))),IF(H32&lt;=0,IF(I32&lt;=0,0,IF(I32&lt;=15000,I32,IF(I32&lt;=40000,ROUNDUP(I32/2,0)+7500,IF(I32&lt;=70000,ROUNDUP(I32/4,0)+17500,35000)))),MAX(IF(I32&lt;=0,0,IF(I32&lt;=15000,I32,IF(I32&lt;=40000,ROUNDUP(I32/2,0)+7500,IF(I32&lt;=70000,ROUNDUP(I32/4,0)+17500,35000)))),MIN(IF(H32&lt;=0,0,IF(H32&lt;=12000,H32,IF(H32&lt;=32000,ROUNDUP(H32/2,0)+6000,IF(H32&lt;=56000,ROUNDUP(H32/4,0)+14000,28000))))+IF(I32&lt;=0,0,IF(I32&lt;=15000,I32,IF(I32&lt;=40000,ROUNDUP(I32/2,0)+7500,IF(I32&lt;=70000,ROUNDUP(I32/4,0)+17500,35000)))),28000))))</f>
        <v/>
      </c>
      <c r="V32" s="18">
        <f>MIN(70000,S32+T32+U32)</f>
        <v/>
      </c>
      <c r="W32" s="18">
        <f>MAX(0,ROUNDDOWN(M32-J32-N32-K32-0,-3))</f>
        <v/>
      </c>
      <c r="X32" s="18">
        <f>MAX(0,ROUNDDOWN(M32-J32-N32-K32-R32,-3))</f>
        <v/>
      </c>
      <c r="Y32" s="18">
        <f>IF(W32&lt;=0,0,ROUNDDOWN((W32*LOOKUP(W32,{0,1950001,3300001,6950001,9000001,18000001,40000001},{0.05,0.1,0.2,0.23,0.33,0.4,0.45})-LOOKUP(W32,{0,1950001,3300001,6950001,9000001,18000001,40000001},{0,97500,427500,636000,1536000,2796000,4796000}))*1.021,-2))</f>
        <v/>
      </c>
      <c r="Z32" s="18">
        <f>IF(X32&lt;=0,0,ROUNDDOWN((X32*LOOKUP(X32,{0,1950001,3300001,6950001,9000001,18000001,40000001},{0.05,0.1,0.2,0.23,0.33,0.4,0.45})-LOOKUP(X32,{0,1950001,3300001,6950001,9000001,18000001,40000001},{0,97500,427500,636000,1536000,2796000,4796000}))*1.021,-2))</f>
        <v/>
      </c>
      <c r="AA32" s="18">
        <f>MAX(0,ROUNDDOWN(M32-J32-430000-L32-0,-3))</f>
        <v/>
      </c>
      <c r="AB32" s="18">
        <f>MAX(0,ROUNDDOWN(M32-J32-430000-L32-V32,-3))</f>
        <v/>
      </c>
      <c r="AC32" s="18">
        <f>IF(M32&lt;=450000,0,MAX(0,ROUNDDOWN(AA32*0.06-MIN(50000,AA32)*0.03,-2))+MAX(0,ROUNDDOWN(AA32*0.04-MIN(50000,AA32)*0.02,-2)))</f>
        <v/>
      </c>
      <c r="AD32" s="18">
        <f>IF(M32&lt;=450000,0,MAX(0,ROUNDDOWN(AB32*0.06-MIN(50000,AB32)*0.03,-2))+MAX(0,ROUNDDOWN(AB32*0.04-MIN(50000,AB32)*0.02,-2)))</f>
        <v/>
      </c>
      <c r="AE32" s="18">
        <f>Y32-Z32</f>
        <v/>
      </c>
      <c r="AF32" s="18">
        <f>AC32-AD32</f>
        <v/>
      </c>
      <c r="AG32" s="18">
        <f>AE32+AF32</f>
        <v/>
      </c>
      <c r="AH32" s="20">
        <f>IF(W32&lt;=0,0,LOOKUP(W32,{0,1950001,3300001,6950001,9000001,18000001,40000001},{0.05,0.1,0.2,0.23,0.33,0.4,0.45}))</f>
        <v/>
      </c>
    </row>
    <row r="33">
      <c r="A33" t="inlineStr">
        <is>
          <t>早見表 一般8万円</t>
        </is>
      </c>
      <c r="B33" s="18">
        <f>'3_早見表'!$A$8</f>
        <v/>
      </c>
      <c r="C33" s="19" t="n">
        <v>2026</v>
      </c>
      <c r="D33" t="inlineStr">
        <is>
          <t>いいえ</t>
        </is>
      </c>
      <c r="E33" s="18" t="n">
        <v>80000</v>
      </c>
      <c r="F33" s="18" t="n">
        <v>0</v>
      </c>
      <c r="G33" s="18" t="n">
        <v>0</v>
      </c>
      <c r="H33" s="18" t="n">
        <v>0</v>
      </c>
      <c r="I33" s="18" t="n">
        <v>0</v>
      </c>
      <c r="J33" s="18">
        <f>ROUND(MIN(B33/12,650000)*12*0.0915+MIN(B33/12,1390000)*12*(0.0504+0)+B33*0.005,0)</f>
        <v/>
      </c>
      <c r="K33" s="18" t="n">
        <v>0</v>
      </c>
      <c r="L33" s="18" t="n">
        <v>0</v>
      </c>
      <c r="M33" s="18">
        <f>ROUND(IF(C33&gt;=2026,IF(B33&lt;741000,0,IF(B33&lt;2191000,B33-740000,IF(B33&lt;2193000,1451000,IF(B33&lt;2196000,1453000,IF(B33&lt;2200000,1456000,IF(B33&lt;3600000,ROUNDDOWN(B33/4,-3)*2.8-80000,IF(B33&lt;6600000,ROUNDDOWN(B33/4,-3)*3.2-440000,IF(B33&lt;8500000,ROUNDDOWN(B33*0.9,0)-1100000,B33-1950000)))))))),IF(B33&lt;651000,0,IF(B33&lt;1900000,B33-650000,IF(B33&lt;3600000,ROUNDDOWN(B33/4,-3)*2.8-80000,IF(B33&lt;6600000,ROUNDDOWN(B33/4,-3)*3.2-440000,IF(B33&lt;8500000,ROUNDDOWN(B33*0.9,0)-1100000,B33-1950000)))))),0)</f>
        <v/>
      </c>
      <c r="N33" s="18">
        <f>IF(M33&gt;23500000,NA(),IF(C33&gt;=2026,IF(M33&lt;=4890000,1040000,IF(M33&lt;=6550000,670000,620000)),IF(M33&lt;=1320000,950000,IF(M33&lt;=3360000,880000,IF(M33&lt;=4890000,680000,IF(M33&lt;=6550000,630000,580000))))))</f>
        <v/>
      </c>
      <c r="O33" s="18">
        <f>IF(F33&lt;=0,IF(AND(D33="はい",C33&gt;=2026,C33&lt;=2027),IF(E33&lt;=0,0,IF(E33&lt;=30000,E33,IF(E33&lt;=60000,ROUNDUP(E33/2,0)+15000,IF(E33&lt;=120000,ROUNDUP(E33/4,0)+30000,60000)))),IF(E33&lt;=0,0,IF(E33&lt;=20000,E33,IF(E33&lt;=40000,ROUNDUP(E33/2,0)+10000,IF(E33&lt;=80000,ROUNDUP(E33/4,0)+20000,40000))))),IF(E33&lt;=0,IF(F33&lt;=0,0,IF(F33&lt;=25000,F33,IF(F33&lt;=50000,ROUNDUP(F33/2,0)+12500,IF(F33&lt;=100000,ROUNDUP(F33/4,0)+25000,50000)))),MAX(IF(F33&lt;=0,0,IF(F33&lt;=25000,F33,IF(F33&lt;=50000,ROUNDUP(F33/2,0)+12500,IF(F33&lt;=100000,ROUNDUP(F33/4,0)+25000,50000)))),MIN(IF(AND(D33="はい",C33&gt;=2026,C33&lt;=2027),IF(E33&lt;=0,0,IF(E33&lt;=30000,E33,IF(E33&lt;=60000,ROUNDUP(E33/2,0)+15000,IF(E33&lt;=120000,ROUNDUP(E33/4,0)+30000,60000)))),IF(E33&lt;=0,0,IF(E33&lt;=20000,E33,IF(E33&lt;=40000,ROUNDUP(E33/2,0)+10000,IF(E33&lt;=80000,ROUNDUP(E33/4,0)+20000,40000)))))+IF(F33&lt;=0,0,IF(F33&lt;=25000,F33,IF(F33&lt;=50000,ROUNDUP(F33/2,0)+12500,IF(F33&lt;=100000,ROUNDUP(F33/4,0)+25000,50000)))),IF(AND(D33="はい",C33&gt;=2026,C33&lt;=2027),60000,40000)))))</f>
        <v/>
      </c>
      <c r="P33" s="18">
        <f>IF(G33&lt;=0,0,IF(G33&lt;=20000,G33,IF(G33&lt;=40000,ROUNDUP(G33/2,0)+10000,IF(G33&lt;=80000,ROUNDUP(G33/4,0)+20000,40000))))</f>
        <v/>
      </c>
      <c r="Q33" s="18">
        <f>IF(I33&lt;=0,IF(H33&lt;=0,0,IF(H33&lt;=20000,H33,IF(H33&lt;=40000,ROUNDUP(H33/2,0)+10000,IF(H33&lt;=80000,ROUNDUP(H33/4,0)+20000,40000)))),IF(H33&lt;=0,IF(I33&lt;=0,0,IF(I33&lt;=25000,I33,IF(I33&lt;=50000,ROUNDUP(I33/2,0)+12500,IF(I33&lt;=100000,ROUNDUP(I33/4,0)+25000,50000)))),MAX(IF(I33&lt;=0,0,IF(I33&lt;=25000,I33,IF(I33&lt;=50000,ROUNDUP(I33/2,0)+12500,IF(I33&lt;=100000,ROUNDUP(I33/4,0)+25000,50000)))),MIN(IF(H33&lt;=0,0,IF(H33&lt;=20000,H33,IF(H33&lt;=40000,ROUNDUP(H33/2,0)+10000,IF(H33&lt;=80000,ROUNDUP(H33/4,0)+20000,40000))))+IF(I33&lt;=0,0,IF(I33&lt;=25000,I33,IF(I33&lt;=50000,ROUNDUP(I33/2,0)+12500,IF(I33&lt;=100000,ROUNDUP(I33/4,0)+25000,50000)))),40000))))</f>
        <v/>
      </c>
      <c r="R33" s="18">
        <f>MIN(120000,O33+P33+Q33)</f>
        <v/>
      </c>
      <c r="S33" s="18">
        <f>IF(F33&lt;=0,IF(E33&lt;=0,0,IF(E33&lt;=12000,E33,IF(E33&lt;=32000,ROUNDUP(E33/2,0)+6000,IF(E33&lt;=56000,ROUNDUP(E33/4,0)+14000,28000)))),IF(E33&lt;=0,IF(F33&lt;=0,0,IF(F33&lt;=15000,F33,IF(F33&lt;=40000,ROUNDUP(F33/2,0)+7500,IF(F33&lt;=70000,ROUNDUP(F33/4,0)+17500,35000)))),MAX(IF(F33&lt;=0,0,IF(F33&lt;=15000,F33,IF(F33&lt;=40000,ROUNDUP(F33/2,0)+7500,IF(F33&lt;=70000,ROUNDUP(F33/4,0)+17500,35000)))),MIN(IF(E33&lt;=0,0,IF(E33&lt;=12000,E33,IF(E33&lt;=32000,ROUNDUP(E33/2,0)+6000,IF(E33&lt;=56000,ROUNDUP(E33/4,0)+14000,28000))))+IF(F33&lt;=0,0,IF(F33&lt;=15000,F33,IF(F33&lt;=40000,ROUNDUP(F33/2,0)+7500,IF(F33&lt;=70000,ROUNDUP(F33/4,0)+17500,35000)))),28000))))</f>
        <v/>
      </c>
      <c r="T33" s="18">
        <f>IF(G33&lt;=0,0,IF(G33&lt;=12000,G33,IF(G33&lt;=32000,ROUNDUP(G33/2,0)+6000,IF(G33&lt;=56000,ROUNDUP(G33/4,0)+14000,28000))))</f>
        <v/>
      </c>
      <c r="U33" s="18">
        <f>IF(I33&lt;=0,IF(H33&lt;=0,0,IF(H33&lt;=12000,H33,IF(H33&lt;=32000,ROUNDUP(H33/2,0)+6000,IF(H33&lt;=56000,ROUNDUP(H33/4,0)+14000,28000)))),IF(H33&lt;=0,IF(I33&lt;=0,0,IF(I33&lt;=15000,I33,IF(I33&lt;=40000,ROUNDUP(I33/2,0)+7500,IF(I33&lt;=70000,ROUNDUP(I33/4,0)+17500,35000)))),MAX(IF(I33&lt;=0,0,IF(I33&lt;=15000,I33,IF(I33&lt;=40000,ROUNDUP(I33/2,0)+7500,IF(I33&lt;=70000,ROUNDUP(I33/4,0)+17500,35000)))),MIN(IF(H33&lt;=0,0,IF(H33&lt;=12000,H33,IF(H33&lt;=32000,ROUNDUP(H33/2,0)+6000,IF(H33&lt;=56000,ROUNDUP(H33/4,0)+14000,28000))))+IF(I33&lt;=0,0,IF(I33&lt;=15000,I33,IF(I33&lt;=40000,ROUNDUP(I33/2,0)+7500,IF(I33&lt;=70000,ROUNDUP(I33/4,0)+17500,35000)))),28000))))</f>
        <v/>
      </c>
      <c r="V33" s="18">
        <f>MIN(70000,S33+T33+U33)</f>
        <v/>
      </c>
      <c r="W33" s="18">
        <f>MAX(0,ROUNDDOWN(M33-J33-N33-K33-0,-3))</f>
        <v/>
      </c>
      <c r="X33" s="18">
        <f>MAX(0,ROUNDDOWN(M33-J33-N33-K33-R33,-3))</f>
        <v/>
      </c>
      <c r="Y33" s="18">
        <f>IF(W33&lt;=0,0,ROUNDDOWN((W33*LOOKUP(W33,{0,1950001,3300001,6950001,9000001,18000001,40000001},{0.05,0.1,0.2,0.23,0.33,0.4,0.45})-LOOKUP(W33,{0,1950001,3300001,6950001,9000001,18000001,40000001},{0,97500,427500,636000,1536000,2796000,4796000}))*1.021,-2))</f>
        <v/>
      </c>
      <c r="Z33" s="18">
        <f>IF(X33&lt;=0,0,ROUNDDOWN((X33*LOOKUP(X33,{0,1950001,3300001,6950001,9000001,18000001,40000001},{0.05,0.1,0.2,0.23,0.33,0.4,0.45})-LOOKUP(X33,{0,1950001,3300001,6950001,9000001,18000001,40000001},{0,97500,427500,636000,1536000,2796000,4796000}))*1.021,-2))</f>
        <v/>
      </c>
      <c r="AA33" s="18">
        <f>MAX(0,ROUNDDOWN(M33-J33-430000-L33-0,-3))</f>
        <v/>
      </c>
      <c r="AB33" s="18">
        <f>MAX(0,ROUNDDOWN(M33-J33-430000-L33-V33,-3))</f>
        <v/>
      </c>
      <c r="AC33" s="18">
        <f>IF(M33&lt;=450000,0,MAX(0,ROUNDDOWN(AA33*0.06-MIN(50000,AA33)*0.03,-2))+MAX(0,ROUNDDOWN(AA33*0.04-MIN(50000,AA33)*0.02,-2)))</f>
        <v/>
      </c>
      <c r="AD33" s="18">
        <f>IF(M33&lt;=450000,0,MAX(0,ROUNDDOWN(AB33*0.06-MIN(50000,AB33)*0.03,-2))+MAX(0,ROUNDDOWN(AB33*0.04-MIN(50000,AB33)*0.02,-2)))</f>
        <v/>
      </c>
      <c r="AE33" s="18">
        <f>Y33-Z33</f>
        <v/>
      </c>
      <c r="AF33" s="18">
        <f>AC33-AD33</f>
        <v/>
      </c>
      <c r="AG33" s="18">
        <f>AE33+AF33</f>
        <v/>
      </c>
      <c r="AH33" s="20">
        <f>IF(W33&lt;=0,0,LOOKUP(W33,{0,1950001,3300001,6950001,9000001,18000001,40000001},{0.05,0.1,0.2,0.23,0.33,0.4,0.45}))</f>
        <v/>
      </c>
    </row>
    <row r="34">
      <c r="A34" t="inlineStr">
        <is>
          <t>早見表 一般と介護医療8万円ずつ</t>
        </is>
      </c>
      <c r="B34" s="18">
        <f>'3_早見表'!$A$8</f>
        <v/>
      </c>
      <c r="C34" s="19" t="n">
        <v>2026</v>
      </c>
      <c r="D34" t="inlineStr">
        <is>
          <t>いいえ</t>
        </is>
      </c>
      <c r="E34" s="18" t="n">
        <v>80000</v>
      </c>
      <c r="F34" s="18" t="n">
        <v>0</v>
      </c>
      <c r="G34" s="18" t="n">
        <v>80000</v>
      </c>
      <c r="H34" s="18" t="n">
        <v>0</v>
      </c>
      <c r="I34" s="18" t="n">
        <v>0</v>
      </c>
      <c r="J34" s="18">
        <f>ROUND(MIN(B34/12,650000)*12*0.0915+MIN(B34/12,1390000)*12*(0.0504+0)+B34*0.005,0)</f>
        <v/>
      </c>
      <c r="K34" s="18" t="n">
        <v>0</v>
      </c>
      <c r="L34" s="18" t="n">
        <v>0</v>
      </c>
      <c r="M34" s="18">
        <f>ROUND(IF(C34&gt;=2026,IF(B34&lt;741000,0,IF(B34&lt;2191000,B34-740000,IF(B34&lt;2193000,1451000,IF(B34&lt;2196000,1453000,IF(B34&lt;2200000,1456000,IF(B34&lt;3600000,ROUNDDOWN(B34/4,-3)*2.8-80000,IF(B34&lt;6600000,ROUNDDOWN(B34/4,-3)*3.2-440000,IF(B34&lt;8500000,ROUNDDOWN(B34*0.9,0)-1100000,B34-1950000)))))))),IF(B34&lt;651000,0,IF(B34&lt;1900000,B34-650000,IF(B34&lt;3600000,ROUNDDOWN(B34/4,-3)*2.8-80000,IF(B34&lt;6600000,ROUNDDOWN(B34/4,-3)*3.2-440000,IF(B34&lt;8500000,ROUNDDOWN(B34*0.9,0)-1100000,B34-1950000)))))),0)</f>
        <v/>
      </c>
      <c r="N34" s="18">
        <f>IF(M34&gt;23500000,NA(),IF(C34&gt;=2026,IF(M34&lt;=4890000,1040000,IF(M34&lt;=6550000,670000,620000)),IF(M34&lt;=1320000,950000,IF(M34&lt;=3360000,880000,IF(M34&lt;=4890000,680000,IF(M34&lt;=6550000,630000,580000))))))</f>
        <v/>
      </c>
      <c r="O34" s="18">
        <f>IF(F34&lt;=0,IF(AND(D34="はい",C34&gt;=2026,C34&lt;=2027),IF(E34&lt;=0,0,IF(E34&lt;=30000,E34,IF(E34&lt;=60000,ROUNDUP(E34/2,0)+15000,IF(E34&lt;=120000,ROUNDUP(E34/4,0)+30000,60000)))),IF(E34&lt;=0,0,IF(E34&lt;=20000,E34,IF(E34&lt;=40000,ROUNDUP(E34/2,0)+10000,IF(E34&lt;=80000,ROUNDUP(E34/4,0)+20000,40000))))),IF(E34&lt;=0,IF(F34&lt;=0,0,IF(F34&lt;=25000,F34,IF(F34&lt;=50000,ROUNDUP(F34/2,0)+12500,IF(F34&lt;=100000,ROUNDUP(F34/4,0)+25000,50000)))),MAX(IF(F34&lt;=0,0,IF(F34&lt;=25000,F34,IF(F34&lt;=50000,ROUNDUP(F34/2,0)+12500,IF(F34&lt;=100000,ROUNDUP(F34/4,0)+25000,50000)))),MIN(IF(AND(D34="はい",C34&gt;=2026,C34&lt;=2027),IF(E34&lt;=0,0,IF(E34&lt;=30000,E34,IF(E34&lt;=60000,ROUNDUP(E34/2,0)+15000,IF(E34&lt;=120000,ROUNDUP(E34/4,0)+30000,60000)))),IF(E34&lt;=0,0,IF(E34&lt;=20000,E34,IF(E34&lt;=40000,ROUNDUP(E34/2,0)+10000,IF(E34&lt;=80000,ROUNDUP(E34/4,0)+20000,40000)))))+IF(F34&lt;=0,0,IF(F34&lt;=25000,F34,IF(F34&lt;=50000,ROUNDUP(F34/2,0)+12500,IF(F34&lt;=100000,ROUNDUP(F34/4,0)+25000,50000)))),IF(AND(D34="はい",C34&gt;=2026,C34&lt;=2027),60000,40000)))))</f>
        <v/>
      </c>
      <c r="P34" s="18">
        <f>IF(G34&lt;=0,0,IF(G34&lt;=20000,G34,IF(G34&lt;=40000,ROUNDUP(G34/2,0)+10000,IF(G34&lt;=80000,ROUNDUP(G34/4,0)+20000,40000))))</f>
        <v/>
      </c>
      <c r="Q34" s="18">
        <f>IF(I34&lt;=0,IF(H34&lt;=0,0,IF(H34&lt;=20000,H34,IF(H34&lt;=40000,ROUNDUP(H34/2,0)+10000,IF(H34&lt;=80000,ROUNDUP(H34/4,0)+20000,40000)))),IF(H34&lt;=0,IF(I34&lt;=0,0,IF(I34&lt;=25000,I34,IF(I34&lt;=50000,ROUNDUP(I34/2,0)+12500,IF(I34&lt;=100000,ROUNDUP(I34/4,0)+25000,50000)))),MAX(IF(I34&lt;=0,0,IF(I34&lt;=25000,I34,IF(I34&lt;=50000,ROUNDUP(I34/2,0)+12500,IF(I34&lt;=100000,ROUNDUP(I34/4,0)+25000,50000)))),MIN(IF(H34&lt;=0,0,IF(H34&lt;=20000,H34,IF(H34&lt;=40000,ROUNDUP(H34/2,0)+10000,IF(H34&lt;=80000,ROUNDUP(H34/4,0)+20000,40000))))+IF(I34&lt;=0,0,IF(I34&lt;=25000,I34,IF(I34&lt;=50000,ROUNDUP(I34/2,0)+12500,IF(I34&lt;=100000,ROUNDUP(I34/4,0)+25000,50000)))),40000))))</f>
        <v/>
      </c>
      <c r="R34" s="18">
        <f>MIN(120000,O34+P34+Q34)</f>
        <v/>
      </c>
      <c r="S34" s="18">
        <f>IF(F34&lt;=0,IF(E34&lt;=0,0,IF(E34&lt;=12000,E34,IF(E34&lt;=32000,ROUNDUP(E34/2,0)+6000,IF(E34&lt;=56000,ROUNDUP(E34/4,0)+14000,28000)))),IF(E34&lt;=0,IF(F34&lt;=0,0,IF(F34&lt;=15000,F34,IF(F34&lt;=40000,ROUNDUP(F34/2,0)+7500,IF(F34&lt;=70000,ROUNDUP(F34/4,0)+17500,35000)))),MAX(IF(F34&lt;=0,0,IF(F34&lt;=15000,F34,IF(F34&lt;=40000,ROUNDUP(F34/2,0)+7500,IF(F34&lt;=70000,ROUNDUP(F34/4,0)+17500,35000)))),MIN(IF(E34&lt;=0,0,IF(E34&lt;=12000,E34,IF(E34&lt;=32000,ROUNDUP(E34/2,0)+6000,IF(E34&lt;=56000,ROUNDUP(E34/4,0)+14000,28000))))+IF(F34&lt;=0,0,IF(F34&lt;=15000,F34,IF(F34&lt;=40000,ROUNDUP(F34/2,0)+7500,IF(F34&lt;=70000,ROUNDUP(F34/4,0)+17500,35000)))),28000))))</f>
        <v/>
      </c>
      <c r="T34" s="18">
        <f>IF(G34&lt;=0,0,IF(G34&lt;=12000,G34,IF(G34&lt;=32000,ROUNDUP(G34/2,0)+6000,IF(G34&lt;=56000,ROUNDUP(G34/4,0)+14000,28000))))</f>
        <v/>
      </c>
      <c r="U34" s="18">
        <f>IF(I34&lt;=0,IF(H34&lt;=0,0,IF(H34&lt;=12000,H34,IF(H34&lt;=32000,ROUNDUP(H34/2,0)+6000,IF(H34&lt;=56000,ROUNDUP(H34/4,0)+14000,28000)))),IF(H34&lt;=0,IF(I34&lt;=0,0,IF(I34&lt;=15000,I34,IF(I34&lt;=40000,ROUNDUP(I34/2,0)+7500,IF(I34&lt;=70000,ROUNDUP(I34/4,0)+17500,35000)))),MAX(IF(I34&lt;=0,0,IF(I34&lt;=15000,I34,IF(I34&lt;=40000,ROUNDUP(I34/2,0)+7500,IF(I34&lt;=70000,ROUNDUP(I34/4,0)+17500,35000)))),MIN(IF(H34&lt;=0,0,IF(H34&lt;=12000,H34,IF(H34&lt;=32000,ROUNDUP(H34/2,0)+6000,IF(H34&lt;=56000,ROUNDUP(H34/4,0)+14000,28000))))+IF(I34&lt;=0,0,IF(I34&lt;=15000,I34,IF(I34&lt;=40000,ROUNDUP(I34/2,0)+7500,IF(I34&lt;=70000,ROUNDUP(I34/4,0)+17500,35000)))),28000))))</f>
        <v/>
      </c>
      <c r="V34" s="18">
        <f>MIN(70000,S34+T34+U34)</f>
        <v/>
      </c>
      <c r="W34" s="18">
        <f>MAX(0,ROUNDDOWN(M34-J34-N34-K34-0,-3))</f>
        <v/>
      </c>
      <c r="X34" s="18">
        <f>MAX(0,ROUNDDOWN(M34-J34-N34-K34-R34,-3))</f>
        <v/>
      </c>
      <c r="Y34" s="18">
        <f>IF(W34&lt;=0,0,ROUNDDOWN((W34*LOOKUP(W34,{0,1950001,3300001,6950001,9000001,18000001,40000001},{0.05,0.1,0.2,0.23,0.33,0.4,0.45})-LOOKUP(W34,{0,1950001,3300001,6950001,9000001,18000001,40000001},{0,97500,427500,636000,1536000,2796000,4796000}))*1.021,-2))</f>
        <v/>
      </c>
      <c r="Z34" s="18">
        <f>IF(X34&lt;=0,0,ROUNDDOWN((X34*LOOKUP(X34,{0,1950001,3300001,6950001,9000001,18000001,40000001},{0.05,0.1,0.2,0.23,0.33,0.4,0.45})-LOOKUP(X34,{0,1950001,3300001,6950001,9000001,18000001,40000001},{0,97500,427500,636000,1536000,2796000,4796000}))*1.021,-2))</f>
        <v/>
      </c>
      <c r="AA34" s="18">
        <f>MAX(0,ROUNDDOWN(M34-J34-430000-L34-0,-3))</f>
        <v/>
      </c>
      <c r="AB34" s="18">
        <f>MAX(0,ROUNDDOWN(M34-J34-430000-L34-V34,-3))</f>
        <v/>
      </c>
      <c r="AC34" s="18">
        <f>IF(M34&lt;=450000,0,MAX(0,ROUNDDOWN(AA34*0.06-MIN(50000,AA34)*0.03,-2))+MAX(0,ROUNDDOWN(AA34*0.04-MIN(50000,AA34)*0.02,-2)))</f>
        <v/>
      </c>
      <c r="AD34" s="18">
        <f>IF(M34&lt;=450000,0,MAX(0,ROUNDDOWN(AB34*0.06-MIN(50000,AB34)*0.03,-2))+MAX(0,ROUNDDOWN(AB34*0.04-MIN(50000,AB34)*0.02,-2)))</f>
        <v/>
      </c>
      <c r="AE34" s="18">
        <f>Y34-Z34</f>
        <v/>
      </c>
      <c r="AF34" s="18">
        <f>AC34-AD34</f>
        <v/>
      </c>
      <c r="AG34" s="18">
        <f>AE34+AF34</f>
        <v/>
      </c>
      <c r="AH34" s="20">
        <f>IF(W34&lt;=0,0,LOOKUP(W34,{0,1950001,3300001,6950001,9000001,18000001,40000001},{0.05,0.1,0.2,0.23,0.33,0.4,0.45}))</f>
        <v/>
      </c>
    </row>
    <row r="35">
      <c r="A35" t="inlineStr">
        <is>
          <t>早見表 3区分8万円ずつ（年24万円）</t>
        </is>
      </c>
      <c r="B35" s="18">
        <f>'3_早見表'!$A$8</f>
        <v/>
      </c>
      <c r="C35" s="19" t="n">
        <v>2026</v>
      </c>
      <c r="D35" t="inlineStr">
        <is>
          <t>いいえ</t>
        </is>
      </c>
      <c r="E35" s="18" t="n">
        <v>80000</v>
      </c>
      <c r="F35" s="18" t="n">
        <v>0</v>
      </c>
      <c r="G35" s="18" t="n">
        <v>80000</v>
      </c>
      <c r="H35" s="18" t="n">
        <v>80000</v>
      </c>
      <c r="I35" s="18" t="n">
        <v>0</v>
      </c>
      <c r="J35" s="18">
        <f>ROUND(MIN(B35/12,650000)*12*0.0915+MIN(B35/12,1390000)*12*(0.0504+0)+B35*0.005,0)</f>
        <v/>
      </c>
      <c r="K35" s="18" t="n">
        <v>0</v>
      </c>
      <c r="L35" s="18" t="n">
        <v>0</v>
      </c>
      <c r="M35" s="18">
        <f>ROUND(IF(C35&gt;=2026,IF(B35&lt;741000,0,IF(B35&lt;2191000,B35-740000,IF(B35&lt;2193000,1451000,IF(B35&lt;2196000,1453000,IF(B35&lt;2200000,1456000,IF(B35&lt;3600000,ROUNDDOWN(B35/4,-3)*2.8-80000,IF(B35&lt;6600000,ROUNDDOWN(B35/4,-3)*3.2-440000,IF(B35&lt;8500000,ROUNDDOWN(B35*0.9,0)-1100000,B35-1950000)))))))),IF(B35&lt;651000,0,IF(B35&lt;1900000,B35-650000,IF(B35&lt;3600000,ROUNDDOWN(B35/4,-3)*2.8-80000,IF(B35&lt;6600000,ROUNDDOWN(B35/4,-3)*3.2-440000,IF(B35&lt;8500000,ROUNDDOWN(B35*0.9,0)-1100000,B35-1950000)))))),0)</f>
        <v/>
      </c>
      <c r="N35" s="18">
        <f>IF(M35&gt;23500000,NA(),IF(C35&gt;=2026,IF(M35&lt;=4890000,1040000,IF(M35&lt;=6550000,670000,620000)),IF(M35&lt;=1320000,950000,IF(M35&lt;=3360000,880000,IF(M35&lt;=4890000,680000,IF(M35&lt;=6550000,630000,580000))))))</f>
        <v/>
      </c>
      <c r="O35" s="18">
        <f>IF(F35&lt;=0,IF(AND(D35="はい",C35&gt;=2026,C35&lt;=2027),IF(E35&lt;=0,0,IF(E35&lt;=30000,E35,IF(E35&lt;=60000,ROUNDUP(E35/2,0)+15000,IF(E35&lt;=120000,ROUNDUP(E35/4,0)+30000,60000)))),IF(E35&lt;=0,0,IF(E35&lt;=20000,E35,IF(E35&lt;=40000,ROUNDUP(E35/2,0)+10000,IF(E35&lt;=80000,ROUNDUP(E35/4,0)+20000,40000))))),IF(E35&lt;=0,IF(F35&lt;=0,0,IF(F35&lt;=25000,F35,IF(F35&lt;=50000,ROUNDUP(F35/2,0)+12500,IF(F35&lt;=100000,ROUNDUP(F35/4,0)+25000,50000)))),MAX(IF(F35&lt;=0,0,IF(F35&lt;=25000,F35,IF(F35&lt;=50000,ROUNDUP(F35/2,0)+12500,IF(F35&lt;=100000,ROUNDUP(F35/4,0)+25000,50000)))),MIN(IF(AND(D35="はい",C35&gt;=2026,C35&lt;=2027),IF(E35&lt;=0,0,IF(E35&lt;=30000,E35,IF(E35&lt;=60000,ROUNDUP(E35/2,0)+15000,IF(E35&lt;=120000,ROUNDUP(E35/4,0)+30000,60000)))),IF(E35&lt;=0,0,IF(E35&lt;=20000,E35,IF(E35&lt;=40000,ROUNDUP(E35/2,0)+10000,IF(E35&lt;=80000,ROUNDUP(E35/4,0)+20000,40000)))))+IF(F35&lt;=0,0,IF(F35&lt;=25000,F35,IF(F35&lt;=50000,ROUNDUP(F35/2,0)+12500,IF(F35&lt;=100000,ROUNDUP(F35/4,0)+25000,50000)))),IF(AND(D35="はい",C35&gt;=2026,C35&lt;=2027),60000,40000)))))</f>
        <v/>
      </c>
      <c r="P35" s="18">
        <f>IF(G35&lt;=0,0,IF(G35&lt;=20000,G35,IF(G35&lt;=40000,ROUNDUP(G35/2,0)+10000,IF(G35&lt;=80000,ROUNDUP(G35/4,0)+20000,40000))))</f>
        <v/>
      </c>
      <c r="Q35" s="18">
        <f>IF(I35&lt;=0,IF(H35&lt;=0,0,IF(H35&lt;=20000,H35,IF(H35&lt;=40000,ROUNDUP(H35/2,0)+10000,IF(H35&lt;=80000,ROUNDUP(H35/4,0)+20000,40000)))),IF(H35&lt;=0,IF(I35&lt;=0,0,IF(I35&lt;=25000,I35,IF(I35&lt;=50000,ROUNDUP(I35/2,0)+12500,IF(I35&lt;=100000,ROUNDUP(I35/4,0)+25000,50000)))),MAX(IF(I35&lt;=0,0,IF(I35&lt;=25000,I35,IF(I35&lt;=50000,ROUNDUP(I35/2,0)+12500,IF(I35&lt;=100000,ROUNDUP(I35/4,0)+25000,50000)))),MIN(IF(H35&lt;=0,0,IF(H35&lt;=20000,H35,IF(H35&lt;=40000,ROUNDUP(H35/2,0)+10000,IF(H35&lt;=80000,ROUNDUP(H35/4,0)+20000,40000))))+IF(I35&lt;=0,0,IF(I35&lt;=25000,I35,IF(I35&lt;=50000,ROUNDUP(I35/2,0)+12500,IF(I35&lt;=100000,ROUNDUP(I35/4,0)+25000,50000)))),40000))))</f>
        <v/>
      </c>
      <c r="R35" s="18">
        <f>MIN(120000,O35+P35+Q35)</f>
        <v/>
      </c>
      <c r="S35" s="18">
        <f>IF(F35&lt;=0,IF(E35&lt;=0,0,IF(E35&lt;=12000,E35,IF(E35&lt;=32000,ROUNDUP(E35/2,0)+6000,IF(E35&lt;=56000,ROUNDUP(E35/4,0)+14000,28000)))),IF(E35&lt;=0,IF(F35&lt;=0,0,IF(F35&lt;=15000,F35,IF(F35&lt;=40000,ROUNDUP(F35/2,0)+7500,IF(F35&lt;=70000,ROUNDUP(F35/4,0)+17500,35000)))),MAX(IF(F35&lt;=0,0,IF(F35&lt;=15000,F35,IF(F35&lt;=40000,ROUNDUP(F35/2,0)+7500,IF(F35&lt;=70000,ROUNDUP(F35/4,0)+17500,35000)))),MIN(IF(E35&lt;=0,0,IF(E35&lt;=12000,E35,IF(E35&lt;=32000,ROUNDUP(E35/2,0)+6000,IF(E35&lt;=56000,ROUNDUP(E35/4,0)+14000,28000))))+IF(F35&lt;=0,0,IF(F35&lt;=15000,F35,IF(F35&lt;=40000,ROUNDUP(F35/2,0)+7500,IF(F35&lt;=70000,ROUNDUP(F35/4,0)+17500,35000)))),28000))))</f>
        <v/>
      </c>
      <c r="T35" s="18">
        <f>IF(G35&lt;=0,0,IF(G35&lt;=12000,G35,IF(G35&lt;=32000,ROUNDUP(G35/2,0)+6000,IF(G35&lt;=56000,ROUNDUP(G35/4,0)+14000,28000))))</f>
        <v/>
      </c>
      <c r="U35" s="18">
        <f>IF(I35&lt;=0,IF(H35&lt;=0,0,IF(H35&lt;=12000,H35,IF(H35&lt;=32000,ROUNDUP(H35/2,0)+6000,IF(H35&lt;=56000,ROUNDUP(H35/4,0)+14000,28000)))),IF(H35&lt;=0,IF(I35&lt;=0,0,IF(I35&lt;=15000,I35,IF(I35&lt;=40000,ROUNDUP(I35/2,0)+7500,IF(I35&lt;=70000,ROUNDUP(I35/4,0)+17500,35000)))),MAX(IF(I35&lt;=0,0,IF(I35&lt;=15000,I35,IF(I35&lt;=40000,ROUNDUP(I35/2,0)+7500,IF(I35&lt;=70000,ROUNDUP(I35/4,0)+17500,35000)))),MIN(IF(H35&lt;=0,0,IF(H35&lt;=12000,H35,IF(H35&lt;=32000,ROUNDUP(H35/2,0)+6000,IF(H35&lt;=56000,ROUNDUP(H35/4,0)+14000,28000))))+IF(I35&lt;=0,0,IF(I35&lt;=15000,I35,IF(I35&lt;=40000,ROUNDUP(I35/2,0)+7500,IF(I35&lt;=70000,ROUNDUP(I35/4,0)+17500,35000)))),28000))))</f>
        <v/>
      </c>
      <c r="V35" s="18">
        <f>MIN(70000,S35+T35+U35)</f>
        <v/>
      </c>
      <c r="W35" s="18">
        <f>MAX(0,ROUNDDOWN(M35-J35-N35-K35-0,-3))</f>
        <v/>
      </c>
      <c r="X35" s="18">
        <f>MAX(0,ROUNDDOWN(M35-J35-N35-K35-R35,-3))</f>
        <v/>
      </c>
      <c r="Y35" s="18">
        <f>IF(W35&lt;=0,0,ROUNDDOWN((W35*LOOKUP(W35,{0,1950001,3300001,6950001,9000001,18000001,40000001},{0.05,0.1,0.2,0.23,0.33,0.4,0.45})-LOOKUP(W35,{0,1950001,3300001,6950001,9000001,18000001,40000001},{0,97500,427500,636000,1536000,2796000,4796000}))*1.021,-2))</f>
        <v/>
      </c>
      <c r="Z35" s="18">
        <f>IF(X35&lt;=0,0,ROUNDDOWN((X35*LOOKUP(X35,{0,1950001,3300001,6950001,9000001,18000001,40000001},{0.05,0.1,0.2,0.23,0.33,0.4,0.45})-LOOKUP(X35,{0,1950001,3300001,6950001,9000001,18000001,40000001},{0,97500,427500,636000,1536000,2796000,4796000}))*1.021,-2))</f>
        <v/>
      </c>
      <c r="AA35" s="18">
        <f>MAX(0,ROUNDDOWN(M35-J35-430000-L35-0,-3))</f>
        <v/>
      </c>
      <c r="AB35" s="18">
        <f>MAX(0,ROUNDDOWN(M35-J35-430000-L35-V35,-3))</f>
        <v/>
      </c>
      <c r="AC35" s="18">
        <f>IF(M35&lt;=450000,0,MAX(0,ROUNDDOWN(AA35*0.06-MIN(50000,AA35)*0.03,-2))+MAX(0,ROUNDDOWN(AA35*0.04-MIN(50000,AA35)*0.02,-2)))</f>
        <v/>
      </c>
      <c r="AD35" s="18">
        <f>IF(M35&lt;=450000,0,MAX(0,ROUNDDOWN(AB35*0.06-MIN(50000,AB35)*0.03,-2))+MAX(0,ROUNDDOWN(AB35*0.04-MIN(50000,AB35)*0.02,-2)))</f>
        <v/>
      </c>
      <c r="AE35" s="18">
        <f>Y35-Z35</f>
        <v/>
      </c>
      <c r="AF35" s="18">
        <f>AC35-AD35</f>
        <v/>
      </c>
      <c r="AG35" s="18">
        <f>AE35+AF35</f>
        <v/>
      </c>
      <c r="AH35" s="20">
        <f>IF(W35&lt;=0,0,LOOKUP(W35,{0,1950001,3300001,6950001,9000001,18000001,40000001},{0.05,0.1,0.2,0.23,0.33,0.4,0.45}))</f>
        <v/>
      </c>
    </row>
    <row r="36">
      <c r="A36" t="inlineStr">
        <is>
          <t>早見表 特例あり 一般8万円</t>
        </is>
      </c>
      <c r="B36" s="18">
        <f>'3_早見表'!$A$8</f>
        <v/>
      </c>
      <c r="C36" s="19" t="n">
        <v>2026</v>
      </c>
      <c r="D36" t="inlineStr">
        <is>
          <t>はい</t>
        </is>
      </c>
      <c r="E36" s="18" t="n">
        <v>80000</v>
      </c>
      <c r="F36" s="18" t="n">
        <v>0</v>
      </c>
      <c r="G36" s="18" t="n">
        <v>0</v>
      </c>
      <c r="H36" s="18" t="n">
        <v>0</v>
      </c>
      <c r="I36" s="18" t="n">
        <v>0</v>
      </c>
      <c r="J36" s="18">
        <f>ROUND(MIN(B36/12,650000)*12*0.0915+MIN(B36/12,1390000)*12*(0.0504+0)+B36*0.005,0)</f>
        <v/>
      </c>
      <c r="K36" s="18" t="n">
        <v>0</v>
      </c>
      <c r="L36" s="18" t="n">
        <v>0</v>
      </c>
      <c r="M36" s="18">
        <f>ROUND(IF(C36&gt;=2026,IF(B36&lt;741000,0,IF(B36&lt;2191000,B36-740000,IF(B36&lt;2193000,1451000,IF(B36&lt;2196000,1453000,IF(B36&lt;2200000,1456000,IF(B36&lt;3600000,ROUNDDOWN(B36/4,-3)*2.8-80000,IF(B36&lt;6600000,ROUNDDOWN(B36/4,-3)*3.2-440000,IF(B36&lt;8500000,ROUNDDOWN(B36*0.9,0)-1100000,B36-1950000)))))))),IF(B36&lt;651000,0,IF(B36&lt;1900000,B36-650000,IF(B36&lt;3600000,ROUNDDOWN(B36/4,-3)*2.8-80000,IF(B36&lt;6600000,ROUNDDOWN(B36/4,-3)*3.2-440000,IF(B36&lt;8500000,ROUNDDOWN(B36*0.9,0)-1100000,B36-1950000)))))),0)</f>
        <v/>
      </c>
      <c r="N36" s="18">
        <f>IF(M36&gt;23500000,NA(),IF(C36&gt;=2026,IF(M36&lt;=4890000,1040000,IF(M36&lt;=6550000,670000,620000)),IF(M36&lt;=1320000,950000,IF(M36&lt;=3360000,880000,IF(M36&lt;=4890000,680000,IF(M36&lt;=6550000,630000,580000))))))</f>
        <v/>
      </c>
      <c r="O36" s="18">
        <f>IF(F36&lt;=0,IF(AND(D36="はい",C36&gt;=2026,C36&lt;=2027),IF(E36&lt;=0,0,IF(E36&lt;=30000,E36,IF(E36&lt;=60000,ROUNDUP(E36/2,0)+15000,IF(E36&lt;=120000,ROUNDUP(E36/4,0)+30000,60000)))),IF(E36&lt;=0,0,IF(E36&lt;=20000,E36,IF(E36&lt;=40000,ROUNDUP(E36/2,0)+10000,IF(E36&lt;=80000,ROUNDUP(E36/4,0)+20000,40000))))),IF(E36&lt;=0,IF(F36&lt;=0,0,IF(F36&lt;=25000,F36,IF(F36&lt;=50000,ROUNDUP(F36/2,0)+12500,IF(F36&lt;=100000,ROUNDUP(F36/4,0)+25000,50000)))),MAX(IF(F36&lt;=0,0,IF(F36&lt;=25000,F36,IF(F36&lt;=50000,ROUNDUP(F36/2,0)+12500,IF(F36&lt;=100000,ROUNDUP(F36/4,0)+25000,50000)))),MIN(IF(AND(D36="はい",C36&gt;=2026,C36&lt;=2027),IF(E36&lt;=0,0,IF(E36&lt;=30000,E36,IF(E36&lt;=60000,ROUNDUP(E36/2,0)+15000,IF(E36&lt;=120000,ROUNDUP(E36/4,0)+30000,60000)))),IF(E36&lt;=0,0,IF(E36&lt;=20000,E36,IF(E36&lt;=40000,ROUNDUP(E36/2,0)+10000,IF(E36&lt;=80000,ROUNDUP(E36/4,0)+20000,40000)))))+IF(F36&lt;=0,0,IF(F36&lt;=25000,F36,IF(F36&lt;=50000,ROUNDUP(F36/2,0)+12500,IF(F36&lt;=100000,ROUNDUP(F36/4,0)+25000,50000)))),IF(AND(D36="はい",C36&gt;=2026,C36&lt;=2027),60000,40000)))))</f>
        <v/>
      </c>
      <c r="P36" s="18">
        <f>IF(G36&lt;=0,0,IF(G36&lt;=20000,G36,IF(G36&lt;=40000,ROUNDUP(G36/2,0)+10000,IF(G36&lt;=80000,ROUNDUP(G36/4,0)+20000,40000))))</f>
        <v/>
      </c>
      <c r="Q36" s="18">
        <f>IF(I36&lt;=0,IF(H36&lt;=0,0,IF(H36&lt;=20000,H36,IF(H36&lt;=40000,ROUNDUP(H36/2,0)+10000,IF(H36&lt;=80000,ROUNDUP(H36/4,0)+20000,40000)))),IF(H36&lt;=0,IF(I36&lt;=0,0,IF(I36&lt;=25000,I36,IF(I36&lt;=50000,ROUNDUP(I36/2,0)+12500,IF(I36&lt;=100000,ROUNDUP(I36/4,0)+25000,50000)))),MAX(IF(I36&lt;=0,0,IF(I36&lt;=25000,I36,IF(I36&lt;=50000,ROUNDUP(I36/2,0)+12500,IF(I36&lt;=100000,ROUNDUP(I36/4,0)+25000,50000)))),MIN(IF(H36&lt;=0,0,IF(H36&lt;=20000,H36,IF(H36&lt;=40000,ROUNDUP(H36/2,0)+10000,IF(H36&lt;=80000,ROUNDUP(H36/4,0)+20000,40000))))+IF(I36&lt;=0,0,IF(I36&lt;=25000,I36,IF(I36&lt;=50000,ROUNDUP(I36/2,0)+12500,IF(I36&lt;=100000,ROUNDUP(I36/4,0)+25000,50000)))),40000))))</f>
        <v/>
      </c>
      <c r="R36" s="18">
        <f>MIN(120000,O36+P36+Q36)</f>
        <v/>
      </c>
      <c r="S36" s="18">
        <f>IF(F36&lt;=0,IF(E36&lt;=0,0,IF(E36&lt;=12000,E36,IF(E36&lt;=32000,ROUNDUP(E36/2,0)+6000,IF(E36&lt;=56000,ROUNDUP(E36/4,0)+14000,28000)))),IF(E36&lt;=0,IF(F36&lt;=0,0,IF(F36&lt;=15000,F36,IF(F36&lt;=40000,ROUNDUP(F36/2,0)+7500,IF(F36&lt;=70000,ROUNDUP(F36/4,0)+17500,35000)))),MAX(IF(F36&lt;=0,0,IF(F36&lt;=15000,F36,IF(F36&lt;=40000,ROUNDUP(F36/2,0)+7500,IF(F36&lt;=70000,ROUNDUP(F36/4,0)+17500,35000)))),MIN(IF(E36&lt;=0,0,IF(E36&lt;=12000,E36,IF(E36&lt;=32000,ROUNDUP(E36/2,0)+6000,IF(E36&lt;=56000,ROUNDUP(E36/4,0)+14000,28000))))+IF(F36&lt;=0,0,IF(F36&lt;=15000,F36,IF(F36&lt;=40000,ROUNDUP(F36/2,0)+7500,IF(F36&lt;=70000,ROUNDUP(F36/4,0)+17500,35000)))),28000))))</f>
        <v/>
      </c>
      <c r="T36" s="18">
        <f>IF(G36&lt;=0,0,IF(G36&lt;=12000,G36,IF(G36&lt;=32000,ROUNDUP(G36/2,0)+6000,IF(G36&lt;=56000,ROUNDUP(G36/4,0)+14000,28000))))</f>
        <v/>
      </c>
      <c r="U36" s="18">
        <f>IF(I36&lt;=0,IF(H36&lt;=0,0,IF(H36&lt;=12000,H36,IF(H36&lt;=32000,ROUNDUP(H36/2,0)+6000,IF(H36&lt;=56000,ROUNDUP(H36/4,0)+14000,28000)))),IF(H36&lt;=0,IF(I36&lt;=0,0,IF(I36&lt;=15000,I36,IF(I36&lt;=40000,ROUNDUP(I36/2,0)+7500,IF(I36&lt;=70000,ROUNDUP(I36/4,0)+17500,35000)))),MAX(IF(I36&lt;=0,0,IF(I36&lt;=15000,I36,IF(I36&lt;=40000,ROUNDUP(I36/2,0)+7500,IF(I36&lt;=70000,ROUNDUP(I36/4,0)+17500,35000)))),MIN(IF(H36&lt;=0,0,IF(H36&lt;=12000,H36,IF(H36&lt;=32000,ROUNDUP(H36/2,0)+6000,IF(H36&lt;=56000,ROUNDUP(H36/4,0)+14000,28000))))+IF(I36&lt;=0,0,IF(I36&lt;=15000,I36,IF(I36&lt;=40000,ROUNDUP(I36/2,0)+7500,IF(I36&lt;=70000,ROUNDUP(I36/4,0)+17500,35000)))),28000))))</f>
        <v/>
      </c>
      <c r="V36" s="18">
        <f>MIN(70000,S36+T36+U36)</f>
        <v/>
      </c>
      <c r="W36" s="18">
        <f>MAX(0,ROUNDDOWN(M36-J36-N36-K36-0,-3))</f>
        <v/>
      </c>
      <c r="X36" s="18">
        <f>MAX(0,ROUNDDOWN(M36-J36-N36-K36-R36,-3))</f>
        <v/>
      </c>
      <c r="Y36" s="18">
        <f>IF(W36&lt;=0,0,ROUNDDOWN((W36*LOOKUP(W36,{0,1950001,3300001,6950001,9000001,18000001,40000001},{0.05,0.1,0.2,0.23,0.33,0.4,0.45})-LOOKUP(W36,{0,1950001,3300001,6950001,9000001,18000001,40000001},{0,97500,427500,636000,1536000,2796000,4796000}))*1.021,-2))</f>
        <v/>
      </c>
      <c r="Z36" s="18">
        <f>IF(X36&lt;=0,0,ROUNDDOWN((X36*LOOKUP(X36,{0,1950001,3300001,6950001,9000001,18000001,40000001},{0.05,0.1,0.2,0.23,0.33,0.4,0.45})-LOOKUP(X36,{0,1950001,3300001,6950001,9000001,18000001,40000001},{0,97500,427500,636000,1536000,2796000,4796000}))*1.021,-2))</f>
        <v/>
      </c>
      <c r="AA36" s="18">
        <f>MAX(0,ROUNDDOWN(M36-J36-430000-L36-0,-3))</f>
        <v/>
      </c>
      <c r="AB36" s="18">
        <f>MAX(0,ROUNDDOWN(M36-J36-430000-L36-V36,-3))</f>
        <v/>
      </c>
      <c r="AC36" s="18">
        <f>IF(M36&lt;=450000,0,MAX(0,ROUNDDOWN(AA36*0.06-MIN(50000,AA36)*0.03,-2))+MAX(0,ROUNDDOWN(AA36*0.04-MIN(50000,AA36)*0.02,-2)))</f>
        <v/>
      </c>
      <c r="AD36" s="18">
        <f>IF(M36&lt;=450000,0,MAX(0,ROUNDDOWN(AB36*0.06-MIN(50000,AB36)*0.03,-2))+MAX(0,ROUNDDOWN(AB36*0.04-MIN(50000,AB36)*0.02,-2)))</f>
        <v/>
      </c>
      <c r="AE36" s="18">
        <f>Y36-Z36</f>
        <v/>
      </c>
      <c r="AF36" s="18">
        <f>AC36-AD36</f>
        <v/>
      </c>
      <c r="AG36" s="18">
        <f>AE36+AF36</f>
        <v/>
      </c>
      <c r="AH36" s="20">
        <f>IF(W36&lt;=0,0,LOOKUP(W36,{0,1950001,3300001,6950001,9000001,18000001,40000001},{0.05,0.1,0.2,0.23,0.33,0.4,0.45}))</f>
        <v/>
      </c>
    </row>
    <row r="37">
      <c r="A37" t="inlineStr">
        <is>
          <t>早見表 特例あり 一般12万円</t>
        </is>
      </c>
      <c r="B37" s="18">
        <f>'3_早見表'!$A$8</f>
        <v/>
      </c>
      <c r="C37" s="19" t="n">
        <v>2026</v>
      </c>
      <c r="D37" t="inlineStr">
        <is>
          <t>はい</t>
        </is>
      </c>
      <c r="E37" s="18" t="n">
        <v>120000</v>
      </c>
      <c r="F37" s="18" t="n">
        <v>0</v>
      </c>
      <c r="G37" s="18" t="n">
        <v>0</v>
      </c>
      <c r="H37" s="18" t="n">
        <v>0</v>
      </c>
      <c r="I37" s="18" t="n">
        <v>0</v>
      </c>
      <c r="J37" s="18">
        <f>ROUND(MIN(B37/12,650000)*12*0.0915+MIN(B37/12,1390000)*12*(0.0504+0)+B37*0.005,0)</f>
        <v/>
      </c>
      <c r="K37" s="18" t="n">
        <v>0</v>
      </c>
      <c r="L37" s="18" t="n">
        <v>0</v>
      </c>
      <c r="M37" s="18">
        <f>ROUND(IF(C37&gt;=2026,IF(B37&lt;741000,0,IF(B37&lt;2191000,B37-740000,IF(B37&lt;2193000,1451000,IF(B37&lt;2196000,1453000,IF(B37&lt;2200000,1456000,IF(B37&lt;3600000,ROUNDDOWN(B37/4,-3)*2.8-80000,IF(B37&lt;6600000,ROUNDDOWN(B37/4,-3)*3.2-440000,IF(B37&lt;8500000,ROUNDDOWN(B37*0.9,0)-1100000,B37-1950000)))))))),IF(B37&lt;651000,0,IF(B37&lt;1900000,B37-650000,IF(B37&lt;3600000,ROUNDDOWN(B37/4,-3)*2.8-80000,IF(B37&lt;6600000,ROUNDDOWN(B37/4,-3)*3.2-440000,IF(B37&lt;8500000,ROUNDDOWN(B37*0.9,0)-1100000,B37-1950000)))))),0)</f>
        <v/>
      </c>
      <c r="N37" s="18">
        <f>IF(M37&gt;23500000,NA(),IF(C37&gt;=2026,IF(M37&lt;=4890000,1040000,IF(M37&lt;=6550000,670000,620000)),IF(M37&lt;=1320000,950000,IF(M37&lt;=3360000,880000,IF(M37&lt;=4890000,680000,IF(M37&lt;=6550000,630000,580000))))))</f>
        <v/>
      </c>
      <c r="O37" s="18">
        <f>IF(F37&lt;=0,IF(AND(D37="はい",C37&gt;=2026,C37&lt;=2027),IF(E37&lt;=0,0,IF(E37&lt;=30000,E37,IF(E37&lt;=60000,ROUNDUP(E37/2,0)+15000,IF(E37&lt;=120000,ROUNDUP(E37/4,0)+30000,60000)))),IF(E37&lt;=0,0,IF(E37&lt;=20000,E37,IF(E37&lt;=40000,ROUNDUP(E37/2,0)+10000,IF(E37&lt;=80000,ROUNDUP(E37/4,0)+20000,40000))))),IF(E37&lt;=0,IF(F37&lt;=0,0,IF(F37&lt;=25000,F37,IF(F37&lt;=50000,ROUNDUP(F37/2,0)+12500,IF(F37&lt;=100000,ROUNDUP(F37/4,0)+25000,50000)))),MAX(IF(F37&lt;=0,0,IF(F37&lt;=25000,F37,IF(F37&lt;=50000,ROUNDUP(F37/2,0)+12500,IF(F37&lt;=100000,ROUNDUP(F37/4,0)+25000,50000)))),MIN(IF(AND(D37="はい",C37&gt;=2026,C37&lt;=2027),IF(E37&lt;=0,0,IF(E37&lt;=30000,E37,IF(E37&lt;=60000,ROUNDUP(E37/2,0)+15000,IF(E37&lt;=120000,ROUNDUP(E37/4,0)+30000,60000)))),IF(E37&lt;=0,0,IF(E37&lt;=20000,E37,IF(E37&lt;=40000,ROUNDUP(E37/2,0)+10000,IF(E37&lt;=80000,ROUNDUP(E37/4,0)+20000,40000)))))+IF(F37&lt;=0,0,IF(F37&lt;=25000,F37,IF(F37&lt;=50000,ROUNDUP(F37/2,0)+12500,IF(F37&lt;=100000,ROUNDUP(F37/4,0)+25000,50000)))),IF(AND(D37="はい",C37&gt;=2026,C37&lt;=2027),60000,40000)))))</f>
        <v/>
      </c>
      <c r="P37" s="18">
        <f>IF(G37&lt;=0,0,IF(G37&lt;=20000,G37,IF(G37&lt;=40000,ROUNDUP(G37/2,0)+10000,IF(G37&lt;=80000,ROUNDUP(G37/4,0)+20000,40000))))</f>
        <v/>
      </c>
      <c r="Q37" s="18">
        <f>IF(I37&lt;=0,IF(H37&lt;=0,0,IF(H37&lt;=20000,H37,IF(H37&lt;=40000,ROUNDUP(H37/2,0)+10000,IF(H37&lt;=80000,ROUNDUP(H37/4,0)+20000,40000)))),IF(H37&lt;=0,IF(I37&lt;=0,0,IF(I37&lt;=25000,I37,IF(I37&lt;=50000,ROUNDUP(I37/2,0)+12500,IF(I37&lt;=100000,ROUNDUP(I37/4,0)+25000,50000)))),MAX(IF(I37&lt;=0,0,IF(I37&lt;=25000,I37,IF(I37&lt;=50000,ROUNDUP(I37/2,0)+12500,IF(I37&lt;=100000,ROUNDUP(I37/4,0)+25000,50000)))),MIN(IF(H37&lt;=0,0,IF(H37&lt;=20000,H37,IF(H37&lt;=40000,ROUNDUP(H37/2,0)+10000,IF(H37&lt;=80000,ROUNDUP(H37/4,0)+20000,40000))))+IF(I37&lt;=0,0,IF(I37&lt;=25000,I37,IF(I37&lt;=50000,ROUNDUP(I37/2,0)+12500,IF(I37&lt;=100000,ROUNDUP(I37/4,0)+25000,50000)))),40000))))</f>
        <v/>
      </c>
      <c r="R37" s="18">
        <f>MIN(120000,O37+P37+Q37)</f>
        <v/>
      </c>
      <c r="S37" s="18">
        <f>IF(F37&lt;=0,IF(E37&lt;=0,0,IF(E37&lt;=12000,E37,IF(E37&lt;=32000,ROUNDUP(E37/2,0)+6000,IF(E37&lt;=56000,ROUNDUP(E37/4,0)+14000,28000)))),IF(E37&lt;=0,IF(F37&lt;=0,0,IF(F37&lt;=15000,F37,IF(F37&lt;=40000,ROUNDUP(F37/2,0)+7500,IF(F37&lt;=70000,ROUNDUP(F37/4,0)+17500,35000)))),MAX(IF(F37&lt;=0,0,IF(F37&lt;=15000,F37,IF(F37&lt;=40000,ROUNDUP(F37/2,0)+7500,IF(F37&lt;=70000,ROUNDUP(F37/4,0)+17500,35000)))),MIN(IF(E37&lt;=0,0,IF(E37&lt;=12000,E37,IF(E37&lt;=32000,ROUNDUP(E37/2,0)+6000,IF(E37&lt;=56000,ROUNDUP(E37/4,0)+14000,28000))))+IF(F37&lt;=0,0,IF(F37&lt;=15000,F37,IF(F37&lt;=40000,ROUNDUP(F37/2,0)+7500,IF(F37&lt;=70000,ROUNDUP(F37/4,0)+17500,35000)))),28000))))</f>
        <v/>
      </c>
      <c r="T37" s="18">
        <f>IF(G37&lt;=0,0,IF(G37&lt;=12000,G37,IF(G37&lt;=32000,ROUNDUP(G37/2,0)+6000,IF(G37&lt;=56000,ROUNDUP(G37/4,0)+14000,28000))))</f>
        <v/>
      </c>
      <c r="U37" s="18">
        <f>IF(I37&lt;=0,IF(H37&lt;=0,0,IF(H37&lt;=12000,H37,IF(H37&lt;=32000,ROUNDUP(H37/2,0)+6000,IF(H37&lt;=56000,ROUNDUP(H37/4,0)+14000,28000)))),IF(H37&lt;=0,IF(I37&lt;=0,0,IF(I37&lt;=15000,I37,IF(I37&lt;=40000,ROUNDUP(I37/2,0)+7500,IF(I37&lt;=70000,ROUNDUP(I37/4,0)+17500,35000)))),MAX(IF(I37&lt;=0,0,IF(I37&lt;=15000,I37,IF(I37&lt;=40000,ROUNDUP(I37/2,0)+7500,IF(I37&lt;=70000,ROUNDUP(I37/4,0)+17500,35000)))),MIN(IF(H37&lt;=0,0,IF(H37&lt;=12000,H37,IF(H37&lt;=32000,ROUNDUP(H37/2,0)+6000,IF(H37&lt;=56000,ROUNDUP(H37/4,0)+14000,28000))))+IF(I37&lt;=0,0,IF(I37&lt;=15000,I37,IF(I37&lt;=40000,ROUNDUP(I37/2,0)+7500,IF(I37&lt;=70000,ROUNDUP(I37/4,0)+17500,35000)))),28000))))</f>
        <v/>
      </c>
      <c r="V37" s="18">
        <f>MIN(70000,S37+T37+U37)</f>
        <v/>
      </c>
      <c r="W37" s="18">
        <f>MAX(0,ROUNDDOWN(M37-J37-N37-K37-0,-3))</f>
        <v/>
      </c>
      <c r="X37" s="18">
        <f>MAX(0,ROUNDDOWN(M37-J37-N37-K37-R37,-3))</f>
        <v/>
      </c>
      <c r="Y37" s="18">
        <f>IF(W37&lt;=0,0,ROUNDDOWN((W37*LOOKUP(W37,{0,1950001,3300001,6950001,9000001,18000001,40000001},{0.05,0.1,0.2,0.23,0.33,0.4,0.45})-LOOKUP(W37,{0,1950001,3300001,6950001,9000001,18000001,40000001},{0,97500,427500,636000,1536000,2796000,4796000}))*1.021,-2))</f>
        <v/>
      </c>
      <c r="Z37" s="18">
        <f>IF(X37&lt;=0,0,ROUNDDOWN((X37*LOOKUP(X37,{0,1950001,3300001,6950001,9000001,18000001,40000001},{0.05,0.1,0.2,0.23,0.33,0.4,0.45})-LOOKUP(X37,{0,1950001,3300001,6950001,9000001,18000001,40000001},{0,97500,427500,636000,1536000,2796000,4796000}))*1.021,-2))</f>
        <v/>
      </c>
      <c r="AA37" s="18">
        <f>MAX(0,ROUNDDOWN(M37-J37-430000-L37-0,-3))</f>
        <v/>
      </c>
      <c r="AB37" s="18">
        <f>MAX(0,ROUNDDOWN(M37-J37-430000-L37-V37,-3))</f>
        <v/>
      </c>
      <c r="AC37" s="18">
        <f>IF(M37&lt;=450000,0,MAX(0,ROUNDDOWN(AA37*0.06-MIN(50000,AA37)*0.03,-2))+MAX(0,ROUNDDOWN(AA37*0.04-MIN(50000,AA37)*0.02,-2)))</f>
        <v/>
      </c>
      <c r="AD37" s="18">
        <f>IF(M37&lt;=450000,0,MAX(0,ROUNDDOWN(AB37*0.06-MIN(50000,AB37)*0.03,-2))+MAX(0,ROUNDDOWN(AB37*0.04-MIN(50000,AB37)*0.02,-2)))</f>
        <v/>
      </c>
      <c r="AE37" s="18">
        <f>Y37-Z37</f>
        <v/>
      </c>
      <c r="AF37" s="18">
        <f>AC37-AD37</f>
        <v/>
      </c>
      <c r="AG37" s="18">
        <f>AE37+AF37</f>
        <v/>
      </c>
      <c r="AH37" s="20">
        <f>IF(W37&lt;=0,0,LOOKUP(W37,{0,1950001,3300001,6950001,9000001,18000001,40000001},{0.05,0.1,0.2,0.23,0.33,0.4,0.45}))</f>
        <v/>
      </c>
    </row>
    <row r="38">
      <c r="A38" t="inlineStr">
        <is>
          <t>早見表 特例あり 3区分（一般12万円）</t>
        </is>
      </c>
      <c r="B38" s="18">
        <f>'3_早見表'!$A$8</f>
        <v/>
      </c>
      <c r="C38" s="19" t="n">
        <v>2026</v>
      </c>
      <c r="D38" t="inlineStr">
        <is>
          <t>はい</t>
        </is>
      </c>
      <c r="E38" s="18" t="n">
        <v>120000</v>
      </c>
      <c r="F38" s="18" t="n">
        <v>0</v>
      </c>
      <c r="G38" s="18" t="n">
        <v>80000</v>
      </c>
      <c r="H38" s="18" t="n">
        <v>80000</v>
      </c>
      <c r="I38" s="18" t="n">
        <v>0</v>
      </c>
      <c r="J38" s="18">
        <f>ROUND(MIN(B38/12,650000)*12*0.0915+MIN(B38/12,1390000)*12*(0.0504+0)+B38*0.005,0)</f>
        <v/>
      </c>
      <c r="K38" s="18" t="n">
        <v>0</v>
      </c>
      <c r="L38" s="18" t="n">
        <v>0</v>
      </c>
      <c r="M38" s="18">
        <f>ROUND(IF(C38&gt;=2026,IF(B38&lt;741000,0,IF(B38&lt;2191000,B38-740000,IF(B38&lt;2193000,1451000,IF(B38&lt;2196000,1453000,IF(B38&lt;2200000,1456000,IF(B38&lt;3600000,ROUNDDOWN(B38/4,-3)*2.8-80000,IF(B38&lt;6600000,ROUNDDOWN(B38/4,-3)*3.2-440000,IF(B38&lt;8500000,ROUNDDOWN(B38*0.9,0)-1100000,B38-1950000)))))))),IF(B38&lt;651000,0,IF(B38&lt;1900000,B38-650000,IF(B38&lt;3600000,ROUNDDOWN(B38/4,-3)*2.8-80000,IF(B38&lt;6600000,ROUNDDOWN(B38/4,-3)*3.2-440000,IF(B38&lt;8500000,ROUNDDOWN(B38*0.9,0)-1100000,B38-1950000)))))),0)</f>
        <v/>
      </c>
      <c r="N38" s="18">
        <f>IF(M38&gt;23500000,NA(),IF(C38&gt;=2026,IF(M38&lt;=4890000,1040000,IF(M38&lt;=6550000,670000,620000)),IF(M38&lt;=1320000,950000,IF(M38&lt;=3360000,880000,IF(M38&lt;=4890000,680000,IF(M38&lt;=6550000,630000,580000))))))</f>
        <v/>
      </c>
      <c r="O38" s="18">
        <f>IF(F38&lt;=0,IF(AND(D38="はい",C38&gt;=2026,C38&lt;=2027),IF(E38&lt;=0,0,IF(E38&lt;=30000,E38,IF(E38&lt;=60000,ROUNDUP(E38/2,0)+15000,IF(E38&lt;=120000,ROUNDUP(E38/4,0)+30000,60000)))),IF(E38&lt;=0,0,IF(E38&lt;=20000,E38,IF(E38&lt;=40000,ROUNDUP(E38/2,0)+10000,IF(E38&lt;=80000,ROUNDUP(E38/4,0)+20000,40000))))),IF(E38&lt;=0,IF(F38&lt;=0,0,IF(F38&lt;=25000,F38,IF(F38&lt;=50000,ROUNDUP(F38/2,0)+12500,IF(F38&lt;=100000,ROUNDUP(F38/4,0)+25000,50000)))),MAX(IF(F38&lt;=0,0,IF(F38&lt;=25000,F38,IF(F38&lt;=50000,ROUNDUP(F38/2,0)+12500,IF(F38&lt;=100000,ROUNDUP(F38/4,0)+25000,50000)))),MIN(IF(AND(D38="はい",C38&gt;=2026,C38&lt;=2027),IF(E38&lt;=0,0,IF(E38&lt;=30000,E38,IF(E38&lt;=60000,ROUNDUP(E38/2,0)+15000,IF(E38&lt;=120000,ROUNDUP(E38/4,0)+30000,60000)))),IF(E38&lt;=0,0,IF(E38&lt;=20000,E38,IF(E38&lt;=40000,ROUNDUP(E38/2,0)+10000,IF(E38&lt;=80000,ROUNDUP(E38/4,0)+20000,40000)))))+IF(F38&lt;=0,0,IF(F38&lt;=25000,F38,IF(F38&lt;=50000,ROUNDUP(F38/2,0)+12500,IF(F38&lt;=100000,ROUNDUP(F38/4,0)+25000,50000)))),IF(AND(D38="はい",C38&gt;=2026,C38&lt;=2027),60000,40000)))))</f>
        <v/>
      </c>
      <c r="P38" s="18">
        <f>IF(G38&lt;=0,0,IF(G38&lt;=20000,G38,IF(G38&lt;=40000,ROUNDUP(G38/2,0)+10000,IF(G38&lt;=80000,ROUNDUP(G38/4,0)+20000,40000))))</f>
        <v/>
      </c>
      <c r="Q38" s="18">
        <f>IF(I38&lt;=0,IF(H38&lt;=0,0,IF(H38&lt;=20000,H38,IF(H38&lt;=40000,ROUNDUP(H38/2,0)+10000,IF(H38&lt;=80000,ROUNDUP(H38/4,0)+20000,40000)))),IF(H38&lt;=0,IF(I38&lt;=0,0,IF(I38&lt;=25000,I38,IF(I38&lt;=50000,ROUNDUP(I38/2,0)+12500,IF(I38&lt;=100000,ROUNDUP(I38/4,0)+25000,50000)))),MAX(IF(I38&lt;=0,0,IF(I38&lt;=25000,I38,IF(I38&lt;=50000,ROUNDUP(I38/2,0)+12500,IF(I38&lt;=100000,ROUNDUP(I38/4,0)+25000,50000)))),MIN(IF(H38&lt;=0,0,IF(H38&lt;=20000,H38,IF(H38&lt;=40000,ROUNDUP(H38/2,0)+10000,IF(H38&lt;=80000,ROUNDUP(H38/4,0)+20000,40000))))+IF(I38&lt;=0,0,IF(I38&lt;=25000,I38,IF(I38&lt;=50000,ROUNDUP(I38/2,0)+12500,IF(I38&lt;=100000,ROUNDUP(I38/4,0)+25000,50000)))),40000))))</f>
        <v/>
      </c>
      <c r="R38" s="18">
        <f>MIN(120000,O38+P38+Q38)</f>
        <v/>
      </c>
      <c r="S38" s="18">
        <f>IF(F38&lt;=0,IF(E38&lt;=0,0,IF(E38&lt;=12000,E38,IF(E38&lt;=32000,ROUNDUP(E38/2,0)+6000,IF(E38&lt;=56000,ROUNDUP(E38/4,0)+14000,28000)))),IF(E38&lt;=0,IF(F38&lt;=0,0,IF(F38&lt;=15000,F38,IF(F38&lt;=40000,ROUNDUP(F38/2,0)+7500,IF(F38&lt;=70000,ROUNDUP(F38/4,0)+17500,35000)))),MAX(IF(F38&lt;=0,0,IF(F38&lt;=15000,F38,IF(F38&lt;=40000,ROUNDUP(F38/2,0)+7500,IF(F38&lt;=70000,ROUNDUP(F38/4,0)+17500,35000)))),MIN(IF(E38&lt;=0,0,IF(E38&lt;=12000,E38,IF(E38&lt;=32000,ROUNDUP(E38/2,0)+6000,IF(E38&lt;=56000,ROUNDUP(E38/4,0)+14000,28000))))+IF(F38&lt;=0,0,IF(F38&lt;=15000,F38,IF(F38&lt;=40000,ROUNDUP(F38/2,0)+7500,IF(F38&lt;=70000,ROUNDUP(F38/4,0)+17500,35000)))),28000))))</f>
        <v/>
      </c>
      <c r="T38" s="18">
        <f>IF(G38&lt;=0,0,IF(G38&lt;=12000,G38,IF(G38&lt;=32000,ROUNDUP(G38/2,0)+6000,IF(G38&lt;=56000,ROUNDUP(G38/4,0)+14000,28000))))</f>
        <v/>
      </c>
      <c r="U38" s="18">
        <f>IF(I38&lt;=0,IF(H38&lt;=0,0,IF(H38&lt;=12000,H38,IF(H38&lt;=32000,ROUNDUP(H38/2,0)+6000,IF(H38&lt;=56000,ROUNDUP(H38/4,0)+14000,28000)))),IF(H38&lt;=0,IF(I38&lt;=0,0,IF(I38&lt;=15000,I38,IF(I38&lt;=40000,ROUNDUP(I38/2,0)+7500,IF(I38&lt;=70000,ROUNDUP(I38/4,0)+17500,35000)))),MAX(IF(I38&lt;=0,0,IF(I38&lt;=15000,I38,IF(I38&lt;=40000,ROUNDUP(I38/2,0)+7500,IF(I38&lt;=70000,ROUNDUP(I38/4,0)+17500,35000)))),MIN(IF(H38&lt;=0,0,IF(H38&lt;=12000,H38,IF(H38&lt;=32000,ROUNDUP(H38/2,0)+6000,IF(H38&lt;=56000,ROUNDUP(H38/4,0)+14000,28000))))+IF(I38&lt;=0,0,IF(I38&lt;=15000,I38,IF(I38&lt;=40000,ROUNDUP(I38/2,0)+7500,IF(I38&lt;=70000,ROUNDUP(I38/4,0)+17500,35000)))),28000))))</f>
        <v/>
      </c>
      <c r="V38" s="18">
        <f>MIN(70000,S38+T38+U38)</f>
        <v/>
      </c>
      <c r="W38" s="18">
        <f>MAX(0,ROUNDDOWN(M38-J38-N38-K38-0,-3))</f>
        <v/>
      </c>
      <c r="X38" s="18">
        <f>MAX(0,ROUNDDOWN(M38-J38-N38-K38-R38,-3))</f>
        <v/>
      </c>
      <c r="Y38" s="18">
        <f>IF(W38&lt;=0,0,ROUNDDOWN((W38*LOOKUP(W38,{0,1950001,3300001,6950001,9000001,18000001,40000001},{0.05,0.1,0.2,0.23,0.33,0.4,0.45})-LOOKUP(W38,{0,1950001,3300001,6950001,9000001,18000001,40000001},{0,97500,427500,636000,1536000,2796000,4796000}))*1.021,-2))</f>
        <v/>
      </c>
      <c r="Z38" s="18">
        <f>IF(X38&lt;=0,0,ROUNDDOWN((X38*LOOKUP(X38,{0,1950001,3300001,6950001,9000001,18000001,40000001},{0.05,0.1,0.2,0.23,0.33,0.4,0.45})-LOOKUP(X38,{0,1950001,3300001,6950001,9000001,18000001,40000001},{0,97500,427500,636000,1536000,2796000,4796000}))*1.021,-2))</f>
        <v/>
      </c>
      <c r="AA38" s="18">
        <f>MAX(0,ROUNDDOWN(M38-J38-430000-L38-0,-3))</f>
        <v/>
      </c>
      <c r="AB38" s="18">
        <f>MAX(0,ROUNDDOWN(M38-J38-430000-L38-V38,-3))</f>
        <v/>
      </c>
      <c r="AC38" s="18">
        <f>IF(M38&lt;=450000,0,MAX(0,ROUNDDOWN(AA38*0.06-MIN(50000,AA38)*0.03,-2))+MAX(0,ROUNDDOWN(AA38*0.04-MIN(50000,AA38)*0.02,-2)))</f>
        <v/>
      </c>
      <c r="AD38" s="18">
        <f>IF(M38&lt;=450000,0,MAX(0,ROUNDDOWN(AB38*0.06-MIN(50000,AB38)*0.03,-2))+MAX(0,ROUNDDOWN(AB38*0.04-MIN(50000,AB38)*0.02,-2)))</f>
        <v/>
      </c>
      <c r="AE38" s="18">
        <f>Y38-Z38</f>
        <v/>
      </c>
      <c r="AF38" s="18">
        <f>AC38-AD38</f>
        <v/>
      </c>
      <c r="AG38" s="18">
        <f>AE38+AF38</f>
        <v/>
      </c>
      <c r="AH38" s="20">
        <f>IF(W38&lt;=0,0,LOOKUP(W38,{0,1950001,3300001,6950001,9000001,18000001,40000001},{0.05,0.1,0.2,0.23,0.33,0.4,0.45}))</f>
        <v/>
      </c>
    </row>
    <row r="39">
      <c r="A39" t="inlineStr">
        <is>
          <t>早見表 一般8万円</t>
        </is>
      </c>
      <c r="B39" s="18">
        <f>'3_早見表'!$A$9</f>
        <v/>
      </c>
      <c r="C39" s="19" t="n">
        <v>2026</v>
      </c>
      <c r="D39" t="inlineStr">
        <is>
          <t>いいえ</t>
        </is>
      </c>
      <c r="E39" s="18" t="n">
        <v>80000</v>
      </c>
      <c r="F39" s="18" t="n">
        <v>0</v>
      </c>
      <c r="G39" s="18" t="n">
        <v>0</v>
      </c>
      <c r="H39" s="18" t="n">
        <v>0</v>
      </c>
      <c r="I39" s="18" t="n">
        <v>0</v>
      </c>
      <c r="J39" s="18">
        <f>ROUND(MIN(B39/12,650000)*12*0.0915+MIN(B39/12,1390000)*12*(0.0504+0)+B39*0.005,0)</f>
        <v/>
      </c>
      <c r="K39" s="18" t="n">
        <v>0</v>
      </c>
      <c r="L39" s="18" t="n">
        <v>0</v>
      </c>
      <c r="M39" s="18">
        <f>ROUND(IF(C39&gt;=2026,IF(B39&lt;741000,0,IF(B39&lt;2191000,B39-740000,IF(B39&lt;2193000,1451000,IF(B39&lt;2196000,1453000,IF(B39&lt;2200000,1456000,IF(B39&lt;3600000,ROUNDDOWN(B39/4,-3)*2.8-80000,IF(B39&lt;6600000,ROUNDDOWN(B39/4,-3)*3.2-440000,IF(B39&lt;8500000,ROUNDDOWN(B39*0.9,0)-1100000,B39-1950000)))))))),IF(B39&lt;651000,0,IF(B39&lt;1900000,B39-650000,IF(B39&lt;3600000,ROUNDDOWN(B39/4,-3)*2.8-80000,IF(B39&lt;6600000,ROUNDDOWN(B39/4,-3)*3.2-440000,IF(B39&lt;8500000,ROUNDDOWN(B39*0.9,0)-1100000,B39-1950000)))))),0)</f>
        <v/>
      </c>
      <c r="N39" s="18">
        <f>IF(M39&gt;23500000,NA(),IF(C39&gt;=2026,IF(M39&lt;=4890000,1040000,IF(M39&lt;=6550000,670000,620000)),IF(M39&lt;=1320000,950000,IF(M39&lt;=3360000,880000,IF(M39&lt;=4890000,680000,IF(M39&lt;=6550000,630000,580000))))))</f>
        <v/>
      </c>
      <c r="O39" s="18">
        <f>IF(F39&lt;=0,IF(AND(D39="はい",C39&gt;=2026,C39&lt;=2027),IF(E39&lt;=0,0,IF(E39&lt;=30000,E39,IF(E39&lt;=60000,ROUNDUP(E39/2,0)+15000,IF(E39&lt;=120000,ROUNDUP(E39/4,0)+30000,60000)))),IF(E39&lt;=0,0,IF(E39&lt;=20000,E39,IF(E39&lt;=40000,ROUNDUP(E39/2,0)+10000,IF(E39&lt;=80000,ROUNDUP(E39/4,0)+20000,40000))))),IF(E39&lt;=0,IF(F39&lt;=0,0,IF(F39&lt;=25000,F39,IF(F39&lt;=50000,ROUNDUP(F39/2,0)+12500,IF(F39&lt;=100000,ROUNDUP(F39/4,0)+25000,50000)))),MAX(IF(F39&lt;=0,0,IF(F39&lt;=25000,F39,IF(F39&lt;=50000,ROUNDUP(F39/2,0)+12500,IF(F39&lt;=100000,ROUNDUP(F39/4,0)+25000,50000)))),MIN(IF(AND(D39="はい",C39&gt;=2026,C39&lt;=2027),IF(E39&lt;=0,0,IF(E39&lt;=30000,E39,IF(E39&lt;=60000,ROUNDUP(E39/2,0)+15000,IF(E39&lt;=120000,ROUNDUP(E39/4,0)+30000,60000)))),IF(E39&lt;=0,0,IF(E39&lt;=20000,E39,IF(E39&lt;=40000,ROUNDUP(E39/2,0)+10000,IF(E39&lt;=80000,ROUNDUP(E39/4,0)+20000,40000)))))+IF(F39&lt;=0,0,IF(F39&lt;=25000,F39,IF(F39&lt;=50000,ROUNDUP(F39/2,0)+12500,IF(F39&lt;=100000,ROUNDUP(F39/4,0)+25000,50000)))),IF(AND(D39="はい",C39&gt;=2026,C39&lt;=2027),60000,40000)))))</f>
        <v/>
      </c>
      <c r="P39" s="18">
        <f>IF(G39&lt;=0,0,IF(G39&lt;=20000,G39,IF(G39&lt;=40000,ROUNDUP(G39/2,0)+10000,IF(G39&lt;=80000,ROUNDUP(G39/4,0)+20000,40000))))</f>
        <v/>
      </c>
      <c r="Q39" s="18">
        <f>IF(I39&lt;=0,IF(H39&lt;=0,0,IF(H39&lt;=20000,H39,IF(H39&lt;=40000,ROUNDUP(H39/2,0)+10000,IF(H39&lt;=80000,ROUNDUP(H39/4,0)+20000,40000)))),IF(H39&lt;=0,IF(I39&lt;=0,0,IF(I39&lt;=25000,I39,IF(I39&lt;=50000,ROUNDUP(I39/2,0)+12500,IF(I39&lt;=100000,ROUNDUP(I39/4,0)+25000,50000)))),MAX(IF(I39&lt;=0,0,IF(I39&lt;=25000,I39,IF(I39&lt;=50000,ROUNDUP(I39/2,0)+12500,IF(I39&lt;=100000,ROUNDUP(I39/4,0)+25000,50000)))),MIN(IF(H39&lt;=0,0,IF(H39&lt;=20000,H39,IF(H39&lt;=40000,ROUNDUP(H39/2,0)+10000,IF(H39&lt;=80000,ROUNDUP(H39/4,0)+20000,40000))))+IF(I39&lt;=0,0,IF(I39&lt;=25000,I39,IF(I39&lt;=50000,ROUNDUP(I39/2,0)+12500,IF(I39&lt;=100000,ROUNDUP(I39/4,0)+25000,50000)))),40000))))</f>
        <v/>
      </c>
      <c r="R39" s="18">
        <f>MIN(120000,O39+P39+Q39)</f>
        <v/>
      </c>
      <c r="S39" s="18">
        <f>IF(F39&lt;=0,IF(E39&lt;=0,0,IF(E39&lt;=12000,E39,IF(E39&lt;=32000,ROUNDUP(E39/2,0)+6000,IF(E39&lt;=56000,ROUNDUP(E39/4,0)+14000,28000)))),IF(E39&lt;=0,IF(F39&lt;=0,0,IF(F39&lt;=15000,F39,IF(F39&lt;=40000,ROUNDUP(F39/2,0)+7500,IF(F39&lt;=70000,ROUNDUP(F39/4,0)+17500,35000)))),MAX(IF(F39&lt;=0,0,IF(F39&lt;=15000,F39,IF(F39&lt;=40000,ROUNDUP(F39/2,0)+7500,IF(F39&lt;=70000,ROUNDUP(F39/4,0)+17500,35000)))),MIN(IF(E39&lt;=0,0,IF(E39&lt;=12000,E39,IF(E39&lt;=32000,ROUNDUP(E39/2,0)+6000,IF(E39&lt;=56000,ROUNDUP(E39/4,0)+14000,28000))))+IF(F39&lt;=0,0,IF(F39&lt;=15000,F39,IF(F39&lt;=40000,ROUNDUP(F39/2,0)+7500,IF(F39&lt;=70000,ROUNDUP(F39/4,0)+17500,35000)))),28000))))</f>
        <v/>
      </c>
      <c r="T39" s="18">
        <f>IF(G39&lt;=0,0,IF(G39&lt;=12000,G39,IF(G39&lt;=32000,ROUNDUP(G39/2,0)+6000,IF(G39&lt;=56000,ROUNDUP(G39/4,0)+14000,28000))))</f>
        <v/>
      </c>
      <c r="U39" s="18">
        <f>IF(I39&lt;=0,IF(H39&lt;=0,0,IF(H39&lt;=12000,H39,IF(H39&lt;=32000,ROUNDUP(H39/2,0)+6000,IF(H39&lt;=56000,ROUNDUP(H39/4,0)+14000,28000)))),IF(H39&lt;=0,IF(I39&lt;=0,0,IF(I39&lt;=15000,I39,IF(I39&lt;=40000,ROUNDUP(I39/2,0)+7500,IF(I39&lt;=70000,ROUNDUP(I39/4,0)+17500,35000)))),MAX(IF(I39&lt;=0,0,IF(I39&lt;=15000,I39,IF(I39&lt;=40000,ROUNDUP(I39/2,0)+7500,IF(I39&lt;=70000,ROUNDUP(I39/4,0)+17500,35000)))),MIN(IF(H39&lt;=0,0,IF(H39&lt;=12000,H39,IF(H39&lt;=32000,ROUNDUP(H39/2,0)+6000,IF(H39&lt;=56000,ROUNDUP(H39/4,0)+14000,28000))))+IF(I39&lt;=0,0,IF(I39&lt;=15000,I39,IF(I39&lt;=40000,ROUNDUP(I39/2,0)+7500,IF(I39&lt;=70000,ROUNDUP(I39/4,0)+17500,35000)))),28000))))</f>
        <v/>
      </c>
      <c r="V39" s="18">
        <f>MIN(70000,S39+T39+U39)</f>
        <v/>
      </c>
      <c r="W39" s="18">
        <f>MAX(0,ROUNDDOWN(M39-J39-N39-K39-0,-3))</f>
        <v/>
      </c>
      <c r="X39" s="18">
        <f>MAX(0,ROUNDDOWN(M39-J39-N39-K39-R39,-3))</f>
        <v/>
      </c>
      <c r="Y39" s="18">
        <f>IF(W39&lt;=0,0,ROUNDDOWN((W39*LOOKUP(W39,{0,1950001,3300001,6950001,9000001,18000001,40000001},{0.05,0.1,0.2,0.23,0.33,0.4,0.45})-LOOKUP(W39,{0,1950001,3300001,6950001,9000001,18000001,40000001},{0,97500,427500,636000,1536000,2796000,4796000}))*1.021,-2))</f>
        <v/>
      </c>
      <c r="Z39" s="18">
        <f>IF(X39&lt;=0,0,ROUNDDOWN((X39*LOOKUP(X39,{0,1950001,3300001,6950001,9000001,18000001,40000001},{0.05,0.1,0.2,0.23,0.33,0.4,0.45})-LOOKUP(X39,{0,1950001,3300001,6950001,9000001,18000001,40000001},{0,97500,427500,636000,1536000,2796000,4796000}))*1.021,-2))</f>
        <v/>
      </c>
      <c r="AA39" s="18">
        <f>MAX(0,ROUNDDOWN(M39-J39-430000-L39-0,-3))</f>
        <v/>
      </c>
      <c r="AB39" s="18">
        <f>MAX(0,ROUNDDOWN(M39-J39-430000-L39-V39,-3))</f>
        <v/>
      </c>
      <c r="AC39" s="18">
        <f>IF(M39&lt;=450000,0,MAX(0,ROUNDDOWN(AA39*0.06-MIN(50000,AA39)*0.03,-2))+MAX(0,ROUNDDOWN(AA39*0.04-MIN(50000,AA39)*0.02,-2)))</f>
        <v/>
      </c>
      <c r="AD39" s="18">
        <f>IF(M39&lt;=450000,0,MAX(0,ROUNDDOWN(AB39*0.06-MIN(50000,AB39)*0.03,-2))+MAX(0,ROUNDDOWN(AB39*0.04-MIN(50000,AB39)*0.02,-2)))</f>
        <v/>
      </c>
      <c r="AE39" s="18">
        <f>Y39-Z39</f>
        <v/>
      </c>
      <c r="AF39" s="18">
        <f>AC39-AD39</f>
        <v/>
      </c>
      <c r="AG39" s="18">
        <f>AE39+AF39</f>
        <v/>
      </c>
      <c r="AH39" s="20">
        <f>IF(W39&lt;=0,0,LOOKUP(W39,{0,1950001,3300001,6950001,9000001,18000001,40000001},{0.05,0.1,0.2,0.23,0.33,0.4,0.45}))</f>
        <v/>
      </c>
    </row>
    <row r="40">
      <c r="A40" t="inlineStr">
        <is>
          <t>早見表 一般と介護医療8万円ずつ</t>
        </is>
      </c>
      <c r="B40" s="18">
        <f>'3_早見表'!$A$9</f>
        <v/>
      </c>
      <c r="C40" s="19" t="n">
        <v>2026</v>
      </c>
      <c r="D40" t="inlineStr">
        <is>
          <t>いいえ</t>
        </is>
      </c>
      <c r="E40" s="18" t="n">
        <v>80000</v>
      </c>
      <c r="F40" s="18" t="n">
        <v>0</v>
      </c>
      <c r="G40" s="18" t="n">
        <v>80000</v>
      </c>
      <c r="H40" s="18" t="n">
        <v>0</v>
      </c>
      <c r="I40" s="18" t="n">
        <v>0</v>
      </c>
      <c r="J40" s="18">
        <f>ROUND(MIN(B40/12,650000)*12*0.0915+MIN(B40/12,1390000)*12*(0.0504+0)+B40*0.005,0)</f>
        <v/>
      </c>
      <c r="K40" s="18" t="n">
        <v>0</v>
      </c>
      <c r="L40" s="18" t="n">
        <v>0</v>
      </c>
      <c r="M40" s="18">
        <f>ROUND(IF(C40&gt;=2026,IF(B40&lt;741000,0,IF(B40&lt;2191000,B40-740000,IF(B40&lt;2193000,1451000,IF(B40&lt;2196000,1453000,IF(B40&lt;2200000,1456000,IF(B40&lt;3600000,ROUNDDOWN(B40/4,-3)*2.8-80000,IF(B40&lt;6600000,ROUNDDOWN(B40/4,-3)*3.2-440000,IF(B40&lt;8500000,ROUNDDOWN(B40*0.9,0)-1100000,B40-1950000)))))))),IF(B40&lt;651000,0,IF(B40&lt;1900000,B40-650000,IF(B40&lt;3600000,ROUNDDOWN(B40/4,-3)*2.8-80000,IF(B40&lt;6600000,ROUNDDOWN(B40/4,-3)*3.2-440000,IF(B40&lt;8500000,ROUNDDOWN(B40*0.9,0)-1100000,B40-1950000)))))),0)</f>
        <v/>
      </c>
      <c r="N40" s="18">
        <f>IF(M40&gt;23500000,NA(),IF(C40&gt;=2026,IF(M40&lt;=4890000,1040000,IF(M40&lt;=6550000,670000,620000)),IF(M40&lt;=1320000,950000,IF(M40&lt;=3360000,880000,IF(M40&lt;=4890000,680000,IF(M40&lt;=6550000,630000,580000))))))</f>
        <v/>
      </c>
      <c r="O40" s="18">
        <f>IF(F40&lt;=0,IF(AND(D40="はい",C40&gt;=2026,C40&lt;=2027),IF(E40&lt;=0,0,IF(E40&lt;=30000,E40,IF(E40&lt;=60000,ROUNDUP(E40/2,0)+15000,IF(E40&lt;=120000,ROUNDUP(E40/4,0)+30000,60000)))),IF(E40&lt;=0,0,IF(E40&lt;=20000,E40,IF(E40&lt;=40000,ROUNDUP(E40/2,0)+10000,IF(E40&lt;=80000,ROUNDUP(E40/4,0)+20000,40000))))),IF(E40&lt;=0,IF(F40&lt;=0,0,IF(F40&lt;=25000,F40,IF(F40&lt;=50000,ROUNDUP(F40/2,0)+12500,IF(F40&lt;=100000,ROUNDUP(F40/4,0)+25000,50000)))),MAX(IF(F40&lt;=0,0,IF(F40&lt;=25000,F40,IF(F40&lt;=50000,ROUNDUP(F40/2,0)+12500,IF(F40&lt;=100000,ROUNDUP(F40/4,0)+25000,50000)))),MIN(IF(AND(D40="はい",C40&gt;=2026,C40&lt;=2027),IF(E40&lt;=0,0,IF(E40&lt;=30000,E40,IF(E40&lt;=60000,ROUNDUP(E40/2,0)+15000,IF(E40&lt;=120000,ROUNDUP(E40/4,0)+30000,60000)))),IF(E40&lt;=0,0,IF(E40&lt;=20000,E40,IF(E40&lt;=40000,ROUNDUP(E40/2,0)+10000,IF(E40&lt;=80000,ROUNDUP(E40/4,0)+20000,40000)))))+IF(F40&lt;=0,0,IF(F40&lt;=25000,F40,IF(F40&lt;=50000,ROUNDUP(F40/2,0)+12500,IF(F40&lt;=100000,ROUNDUP(F40/4,0)+25000,50000)))),IF(AND(D40="はい",C40&gt;=2026,C40&lt;=2027),60000,40000)))))</f>
        <v/>
      </c>
      <c r="P40" s="18">
        <f>IF(G40&lt;=0,0,IF(G40&lt;=20000,G40,IF(G40&lt;=40000,ROUNDUP(G40/2,0)+10000,IF(G40&lt;=80000,ROUNDUP(G40/4,0)+20000,40000))))</f>
        <v/>
      </c>
      <c r="Q40" s="18">
        <f>IF(I40&lt;=0,IF(H40&lt;=0,0,IF(H40&lt;=20000,H40,IF(H40&lt;=40000,ROUNDUP(H40/2,0)+10000,IF(H40&lt;=80000,ROUNDUP(H40/4,0)+20000,40000)))),IF(H40&lt;=0,IF(I40&lt;=0,0,IF(I40&lt;=25000,I40,IF(I40&lt;=50000,ROUNDUP(I40/2,0)+12500,IF(I40&lt;=100000,ROUNDUP(I40/4,0)+25000,50000)))),MAX(IF(I40&lt;=0,0,IF(I40&lt;=25000,I40,IF(I40&lt;=50000,ROUNDUP(I40/2,0)+12500,IF(I40&lt;=100000,ROUNDUP(I40/4,0)+25000,50000)))),MIN(IF(H40&lt;=0,0,IF(H40&lt;=20000,H40,IF(H40&lt;=40000,ROUNDUP(H40/2,0)+10000,IF(H40&lt;=80000,ROUNDUP(H40/4,0)+20000,40000))))+IF(I40&lt;=0,0,IF(I40&lt;=25000,I40,IF(I40&lt;=50000,ROUNDUP(I40/2,0)+12500,IF(I40&lt;=100000,ROUNDUP(I40/4,0)+25000,50000)))),40000))))</f>
        <v/>
      </c>
      <c r="R40" s="18">
        <f>MIN(120000,O40+P40+Q40)</f>
        <v/>
      </c>
      <c r="S40" s="18">
        <f>IF(F40&lt;=0,IF(E40&lt;=0,0,IF(E40&lt;=12000,E40,IF(E40&lt;=32000,ROUNDUP(E40/2,0)+6000,IF(E40&lt;=56000,ROUNDUP(E40/4,0)+14000,28000)))),IF(E40&lt;=0,IF(F40&lt;=0,0,IF(F40&lt;=15000,F40,IF(F40&lt;=40000,ROUNDUP(F40/2,0)+7500,IF(F40&lt;=70000,ROUNDUP(F40/4,0)+17500,35000)))),MAX(IF(F40&lt;=0,0,IF(F40&lt;=15000,F40,IF(F40&lt;=40000,ROUNDUP(F40/2,0)+7500,IF(F40&lt;=70000,ROUNDUP(F40/4,0)+17500,35000)))),MIN(IF(E40&lt;=0,0,IF(E40&lt;=12000,E40,IF(E40&lt;=32000,ROUNDUP(E40/2,0)+6000,IF(E40&lt;=56000,ROUNDUP(E40/4,0)+14000,28000))))+IF(F40&lt;=0,0,IF(F40&lt;=15000,F40,IF(F40&lt;=40000,ROUNDUP(F40/2,0)+7500,IF(F40&lt;=70000,ROUNDUP(F40/4,0)+17500,35000)))),28000))))</f>
        <v/>
      </c>
      <c r="T40" s="18">
        <f>IF(G40&lt;=0,0,IF(G40&lt;=12000,G40,IF(G40&lt;=32000,ROUNDUP(G40/2,0)+6000,IF(G40&lt;=56000,ROUNDUP(G40/4,0)+14000,28000))))</f>
        <v/>
      </c>
      <c r="U40" s="18">
        <f>IF(I40&lt;=0,IF(H40&lt;=0,0,IF(H40&lt;=12000,H40,IF(H40&lt;=32000,ROUNDUP(H40/2,0)+6000,IF(H40&lt;=56000,ROUNDUP(H40/4,0)+14000,28000)))),IF(H40&lt;=0,IF(I40&lt;=0,0,IF(I40&lt;=15000,I40,IF(I40&lt;=40000,ROUNDUP(I40/2,0)+7500,IF(I40&lt;=70000,ROUNDUP(I40/4,0)+17500,35000)))),MAX(IF(I40&lt;=0,0,IF(I40&lt;=15000,I40,IF(I40&lt;=40000,ROUNDUP(I40/2,0)+7500,IF(I40&lt;=70000,ROUNDUP(I40/4,0)+17500,35000)))),MIN(IF(H40&lt;=0,0,IF(H40&lt;=12000,H40,IF(H40&lt;=32000,ROUNDUP(H40/2,0)+6000,IF(H40&lt;=56000,ROUNDUP(H40/4,0)+14000,28000))))+IF(I40&lt;=0,0,IF(I40&lt;=15000,I40,IF(I40&lt;=40000,ROUNDUP(I40/2,0)+7500,IF(I40&lt;=70000,ROUNDUP(I40/4,0)+17500,35000)))),28000))))</f>
        <v/>
      </c>
      <c r="V40" s="18">
        <f>MIN(70000,S40+T40+U40)</f>
        <v/>
      </c>
      <c r="W40" s="18">
        <f>MAX(0,ROUNDDOWN(M40-J40-N40-K40-0,-3))</f>
        <v/>
      </c>
      <c r="X40" s="18">
        <f>MAX(0,ROUNDDOWN(M40-J40-N40-K40-R40,-3))</f>
        <v/>
      </c>
      <c r="Y40" s="18">
        <f>IF(W40&lt;=0,0,ROUNDDOWN((W40*LOOKUP(W40,{0,1950001,3300001,6950001,9000001,18000001,40000001},{0.05,0.1,0.2,0.23,0.33,0.4,0.45})-LOOKUP(W40,{0,1950001,3300001,6950001,9000001,18000001,40000001},{0,97500,427500,636000,1536000,2796000,4796000}))*1.021,-2))</f>
        <v/>
      </c>
      <c r="Z40" s="18">
        <f>IF(X40&lt;=0,0,ROUNDDOWN((X40*LOOKUP(X40,{0,1950001,3300001,6950001,9000001,18000001,40000001},{0.05,0.1,0.2,0.23,0.33,0.4,0.45})-LOOKUP(X40,{0,1950001,3300001,6950001,9000001,18000001,40000001},{0,97500,427500,636000,1536000,2796000,4796000}))*1.021,-2))</f>
        <v/>
      </c>
      <c r="AA40" s="18">
        <f>MAX(0,ROUNDDOWN(M40-J40-430000-L40-0,-3))</f>
        <v/>
      </c>
      <c r="AB40" s="18">
        <f>MAX(0,ROUNDDOWN(M40-J40-430000-L40-V40,-3))</f>
        <v/>
      </c>
      <c r="AC40" s="18">
        <f>IF(M40&lt;=450000,0,MAX(0,ROUNDDOWN(AA40*0.06-MIN(50000,AA40)*0.03,-2))+MAX(0,ROUNDDOWN(AA40*0.04-MIN(50000,AA40)*0.02,-2)))</f>
        <v/>
      </c>
      <c r="AD40" s="18">
        <f>IF(M40&lt;=450000,0,MAX(0,ROUNDDOWN(AB40*0.06-MIN(50000,AB40)*0.03,-2))+MAX(0,ROUNDDOWN(AB40*0.04-MIN(50000,AB40)*0.02,-2)))</f>
        <v/>
      </c>
      <c r="AE40" s="18">
        <f>Y40-Z40</f>
        <v/>
      </c>
      <c r="AF40" s="18">
        <f>AC40-AD40</f>
        <v/>
      </c>
      <c r="AG40" s="18">
        <f>AE40+AF40</f>
        <v/>
      </c>
      <c r="AH40" s="20">
        <f>IF(W40&lt;=0,0,LOOKUP(W40,{0,1950001,3300001,6950001,9000001,18000001,40000001},{0.05,0.1,0.2,0.23,0.33,0.4,0.45}))</f>
        <v/>
      </c>
    </row>
    <row r="41">
      <c r="A41" t="inlineStr">
        <is>
          <t>早見表 3区分8万円ずつ（年24万円）</t>
        </is>
      </c>
      <c r="B41" s="18">
        <f>'3_早見表'!$A$9</f>
        <v/>
      </c>
      <c r="C41" s="19" t="n">
        <v>2026</v>
      </c>
      <c r="D41" t="inlineStr">
        <is>
          <t>いいえ</t>
        </is>
      </c>
      <c r="E41" s="18" t="n">
        <v>80000</v>
      </c>
      <c r="F41" s="18" t="n">
        <v>0</v>
      </c>
      <c r="G41" s="18" t="n">
        <v>80000</v>
      </c>
      <c r="H41" s="18" t="n">
        <v>80000</v>
      </c>
      <c r="I41" s="18" t="n">
        <v>0</v>
      </c>
      <c r="J41" s="18">
        <f>ROUND(MIN(B41/12,650000)*12*0.0915+MIN(B41/12,1390000)*12*(0.0504+0)+B41*0.005,0)</f>
        <v/>
      </c>
      <c r="K41" s="18" t="n">
        <v>0</v>
      </c>
      <c r="L41" s="18" t="n">
        <v>0</v>
      </c>
      <c r="M41" s="18">
        <f>ROUND(IF(C41&gt;=2026,IF(B41&lt;741000,0,IF(B41&lt;2191000,B41-740000,IF(B41&lt;2193000,1451000,IF(B41&lt;2196000,1453000,IF(B41&lt;2200000,1456000,IF(B41&lt;3600000,ROUNDDOWN(B41/4,-3)*2.8-80000,IF(B41&lt;6600000,ROUNDDOWN(B41/4,-3)*3.2-440000,IF(B41&lt;8500000,ROUNDDOWN(B41*0.9,0)-1100000,B41-1950000)))))))),IF(B41&lt;651000,0,IF(B41&lt;1900000,B41-650000,IF(B41&lt;3600000,ROUNDDOWN(B41/4,-3)*2.8-80000,IF(B41&lt;6600000,ROUNDDOWN(B41/4,-3)*3.2-440000,IF(B41&lt;8500000,ROUNDDOWN(B41*0.9,0)-1100000,B41-1950000)))))),0)</f>
        <v/>
      </c>
      <c r="N41" s="18">
        <f>IF(M41&gt;23500000,NA(),IF(C41&gt;=2026,IF(M41&lt;=4890000,1040000,IF(M41&lt;=6550000,670000,620000)),IF(M41&lt;=1320000,950000,IF(M41&lt;=3360000,880000,IF(M41&lt;=4890000,680000,IF(M41&lt;=6550000,630000,580000))))))</f>
        <v/>
      </c>
      <c r="O41" s="18">
        <f>IF(F41&lt;=0,IF(AND(D41="はい",C41&gt;=2026,C41&lt;=2027),IF(E41&lt;=0,0,IF(E41&lt;=30000,E41,IF(E41&lt;=60000,ROUNDUP(E41/2,0)+15000,IF(E41&lt;=120000,ROUNDUP(E41/4,0)+30000,60000)))),IF(E41&lt;=0,0,IF(E41&lt;=20000,E41,IF(E41&lt;=40000,ROUNDUP(E41/2,0)+10000,IF(E41&lt;=80000,ROUNDUP(E41/4,0)+20000,40000))))),IF(E41&lt;=0,IF(F41&lt;=0,0,IF(F41&lt;=25000,F41,IF(F41&lt;=50000,ROUNDUP(F41/2,0)+12500,IF(F41&lt;=100000,ROUNDUP(F41/4,0)+25000,50000)))),MAX(IF(F41&lt;=0,0,IF(F41&lt;=25000,F41,IF(F41&lt;=50000,ROUNDUP(F41/2,0)+12500,IF(F41&lt;=100000,ROUNDUP(F41/4,0)+25000,50000)))),MIN(IF(AND(D41="はい",C41&gt;=2026,C41&lt;=2027),IF(E41&lt;=0,0,IF(E41&lt;=30000,E41,IF(E41&lt;=60000,ROUNDUP(E41/2,0)+15000,IF(E41&lt;=120000,ROUNDUP(E41/4,0)+30000,60000)))),IF(E41&lt;=0,0,IF(E41&lt;=20000,E41,IF(E41&lt;=40000,ROUNDUP(E41/2,0)+10000,IF(E41&lt;=80000,ROUNDUP(E41/4,0)+20000,40000)))))+IF(F41&lt;=0,0,IF(F41&lt;=25000,F41,IF(F41&lt;=50000,ROUNDUP(F41/2,0)+12500,IF(F41&lt;=100000,ROUNDUP(F41/4,0)+25000,50000)))),IF(AND(D41="はい",C41&gt;=2026,C41&lt;=2027),60000,40000)))))</f>
        <v/>
      </c>
      <c r="P41" s="18">
        <f>IF(G41&lt;=0,0,IF(G41&lt;=20000,G41,IF(G41&lt;=40000,ROUNDUP(G41/2,0)+10000,IF(G41&lt;=80000,ROUNDUP(G41/4,0)+20000,40000))))</f>
        <v/>
      </c>
      <c r="Q41" s="18">
        <f>IF(I41&lt;=0,IF(H41&lt;=0,0,IF(H41&lt;=20000,H41,IF(H41&lt;=40000,ROUNDUP(H41/2,0)+10000,IF(H41&lt;=80000,ROUNDUP(H41/4,0)+20000,40000)))),IF(H41&lt;=0,IF(I41&lt;=0,0,IF(I41&lt;=25000,I41,IF(I41&lt;=50000,ROUNDUP(I41/2,0)+12500,IF(I41&lt;=100000,ROUNDUP(I41/4,0)+25000,50000)))),MAX(IF(I41&lt;=0,0,IF(I41&lt;=25000,I41,IF(I41&lt;=50000,ROUNDUP(I41/2,0)+12500,IF(I41&lt;=100000,ROUNDUP(I41/4,0)+25000,50000)))),MIN(IF(H41&lt;=0,0,IF(H41&lt;=20000,H41,IF(H41&lt;=40000,ROUNDUP(H41/2,0)+10000,IF(H41&lt;=80000,ROUNDUP(H41/4,0)+20000,40000))))+IF(I41&lt;=0,0,IF(I41&lt;=25000,I41,IF(I41&lt;=50000,ROUNDUP(I41/2,0)+12500,IF(I41&lt;=100000,ROUNDUP(I41/4,0)+25000,50000)))),40000))))</f>
        <v/>
      </c>
      <c r="R41" s="18">
        <f>MIN(120000,O41+P41+Q41)</f>
        <v/>
      </c>
      <c r="S41" s="18">
        <f>IF(F41&lt;=0,IF(E41&lt;=0,0,IF(E41&lt;=12000,E41,IF(E41&lt;=32000,ROUNDUP(E41/2,0)+6000,IF(E41&lt;=56000,ROUNDUP(E41/4,0)+14000,28000)))),IF(E41&lt;=0,IF(F41&lt;=0,0,IF(F41&lt;=15000,F41,IF(F41&lt;=40000,ROUNDUP(F41/2,0)+7500,IF(F41&lt;=70000,ROUNDUP(F41/4,0)+17500,35000)))),MAX(IF(F41&lt;=0,0,IF(F41&lt;=15000,F41,IF(F41&lt;=40000,ROUNDUP(F41/2,0)+7500,IF(F41&lt;=70000,ROUNDUP(F41/4,0)+17500,35000)))),MIN(IF(E41&lt;=0,0,IF(E41&lt;=12000,E41,IF(E41&lt;=32000,ROUNDUP(E41/2,0)+6000,IF(E41&lt;=56000,ROUNDUP(E41/4,0)+14000,28000))))+IF(F41&lt;=0,0,IF(F41&lt;=15000,F41,IF(F41&lt;=40000,ROUNDUP(F41/2,0)+7500,IF(F41&lt;=70000,ROUNDUP(F41/4,0)+17500,35000)))),28000))))</f>
        <v/>
      </c>
      <c r="T41" s="18">
        <f>IF(G41&lt;=0,0,IF(G41&lt;=12000,G41,IF(G41&lt;=32000,ROUNDUP(G41/2,0)+6000,IF(G41&lt;=56000,ROUNDUP(G41/4,0)+14000,28000))))</f>
        <v/>
      </c>
      <c r="U41" s="18">
        <f>IF(I41&lt;=0,IF(H41&lt;=0,0,IF(H41&lt;=12000,H41,IF(H41&lt;=32000,ROUNDUP(H41/2,0)+6000,IF(H41&lt;=56000,ROUNDUP(H41/4,0)+14000,28000)))),IF(H41&lt;=0,IF(I41&lt;=0,0,IF(I41&lt;=15000,I41,IF(I41&lt;=40000,ROUNDUP(I41/2,0)+7500,IF(I41&lt;=70000,ROUNDUP(I41/4,0)+17500,35000)))),MAX(IF(I41&lt;=0,0,IF(I41&lt;=15000,I41,IF(I41&lt;=40000,ROUNDUP(I41/2,0)+7500,IF(I41&lt;=70000,ROUNDUP(I41/4,0)+17500,35000)))),MIN(IF(H41&lt;=0,0,IF(H41&lt;=12000,H41,IF(H41&lt;=32000,ROUNDUP(H41/2,0)+6000,IF(H41&lt;=56000,ROUNDUP(H41/4,0)+14000,28000))))+IF(I41&lt;=0,0,IF(I41&lt;=15000,I41,IF(I41&lt;=40000,ROUNDUP(I41/2,0)+7500,IF(I41&lt;=70000,ROUNDUP(I41/4,0)+17500,35000)))),28000))))</f>
        <v/>
      </c>
      <c r="V41" s="18">
        <f>MIN(70000,S41+T41+U41)</f>
        <v/>
      </c>
      <c r="W41" s="18">
        <f>MAX(0,ROUNDDOWN(M41-J41-N41-K41-0,-3))</f>
        <v/>
      </c>
      <c r="X41" s="18">
        <f>MAX(0,ROUNDDOWN(M41-J41-N41-K41-R41,-3))</f>
        <v/>
      </c>
      <c r="Y41" s="18">
        <f>IF(W41&lt;=0,0,ROUNDDOWN((W41*LOOKUP(W41,{0,1950001,3300001,6950001,9000001,18000001,40000001},{0.05,0.1,0.2,0.23,0.33,0.4,0.45})-LOOKUP(W41,{0,1950001,3300001,6950001,9000001,18000001,40000001},{0,97500,427500,636000,1536000,2796000,4796000}))*1.021,-2))</f>
        <v/>
      </c>
      <c r="Z41" s="18">
        <f>IF(X41&lt;=0,0,ROUNDDOWN((X41*LOOKUP(X41,{0,1950001,3300001,6950001,9000001,18000001,40000001},{0.05,0.1,0.2,0.23,0.33,0.4,0.45})-LOOKUP(X41,{0,1950001,3300001,6950001,9000001,18000001,40000001},{0,97500,427500,636000,1536000,2796000,4796000}))*1.021,-2))</f>
        <v/>
      </c>
      <c r="AA41" s="18">
        <f>MAX(0,ROUNDDOWN(M41-J41-430000-L41-0,-3))</f>
        <v/>
      </c>
      <c r="AB41" s="18">
        <f>MAX(0,ROUNDDOWN(M41-J41-430000-L41-V41,-3))</f>
        <v/>
      </c>
      <c r="AC41" s="18">
        <f>IF(M41&lt;=450000,0,MAX(0,ROUNDDOWN(AA41*0.06-MIN(50000,AA41)*0.03,-2))+MAX(0,ROUNDDOWN(AA41*0.04-MIN(50000,AA41)*0.02,-2)))</f>
        <v/>
      </c>
      <c r="AD41" s="18">
        <f>IF(M41&lt;=450000,0,MAX(0,ROUNDDOWN(AB41*0.06-MIN(50000,AB41)*0.03,-2))+MAX(0,ROUNDDOWN(AB41*0.04-MIN(50000,AB41)*0.02,-2)))</f>
        <v/>
      </c>
      <c r="AE41" s="18">
        <f>Y41-Z41</f>
        <v/>
      </c>
      <c r="AF41" s="18">
        <f>AC41-AD41</f>
        <v/>
      </c>
      <c r="AG41" s="18">
        <f>AE41+AF41</f>
        <v/>
      </c>
      <c r="AH41" s="20">
        <f>IF(W41&lt;=0,0,LOOKUP(W41,{0,1950001,3300001,6950001,9000001,18000001,40000001},{0.05,0.1,0.2,0.23,0.33,0.4,0.45}))</f>
        <v/>
      </c>
    </row>
    <row r="42">
      <c r="A42" t="inlineStr">
        <is>
          <t>早見表 特例あり 一般8万円</t>
        </is>
      </c>
      <c r="B42" s="18">
        <f>'3_早見表'!$A$9</f>
        <v/>
      </c>
      <c r="C42" s="19" t="n">
        <v>2026</v>
      </c>
      <c r="D42" t="inlineStr">
        <is>
          <t>はい</t>
        </is>
      </c>
      <c r="E42" s="18" t="n">
        <v>80000</v>
      </c>
      <c r="F42" s="18" t="n">
        <v>0</v>
      </c>
      <c r="G42" s="18" t="n">
        <v>0</v>
      </c>
      <c r="H42" s="18" t="n">
        <v>0</v>
      </c>
      <c r="I42" s="18" t="n">
        <v>0</v>
      </c>
      <c r="J42" s="18">
        <f>ROUND(MIN(B42/12,650000)*12*0.0915+MIN(B42/12,1390000)*12*(0.0504+0)+B42*0.005,0)</f>
        <v/>
      </c>
      <c r="K42" s="18" t="n">
        <v>0</v>
      </c>
      <c r="L42" s="18" t="n">
        <v>0</v>
      </c>
      <c r="M42" s="18">
        <f>ROUND(IF(C42&gt;=2026,IF(B42&lt;741000,0,IF(B42&lt;2191000,B42-740000,IF(B42&lt;2193000,1451000,IF(B42&lt;2196000,1453000,IF(B42&lt;2200000,1456000,IF(B42&lt;3600000,ROUNDDOWN(B42/4,-3)*2.8-80000,IF(B42&lt;6600000,ROUNDDOWN(B42/4,-3)*3.2-440000,IF(B42&lt;8500000,ROUNDDOWN(B42*0.9,0)-1100000,B42-1950000)))))))),IF(B42&lt;651000,0,IF(B42&lt;1900000,B42-650000,IF(B42&lt;3600000,ROUNDDOWN(B42/4,-3)*2.8-80000,IF(B42&lt;6600000,ROUNDDOWN(B42/4,-3)*3.2-440000,IF(B42&lt;8500000,ROUNDDOWN(B42*0.9,0)-1100000,B42-1950000)))))),0)</f>
        <v/>
      </c>
      <c r="N42" s="18">
        <f>IF(M42&gt;23500000,NA(),IF(C42&gt;=2026,IF(M42&lt;=4890000,1040000,IF(M42&lt;=6550000,670000,620000)),IF(M42&lt;=1320000,950000,IF(M42&lt;=3360000,880000,IF(M42&lt;=4890000,680000,IF(M42&lt;=6550000,630000,580000))))))</f>
        <v/>
      </c>
      <c r="O42" s="18">
        <f>IF(F42&lt;=0,IF(AND(D42="はい",C42&gt;=2026,C42&lt;=2027),IF(E42&lt;=0,0,IF(E42&lt;=30000,E42,IF(E42&lt;=60000,ROUNDUP(E42/2,0)+15000,IF(E42&lt;=120000,ROUNDUP(E42/4,0)+30000,60000)))),IF(E42&lt;=0,0,IF(E42&lt;=20000,E42,IF(E42&lt;=40000,ROUNDUP(E42/2,0)+10000,IF(E42&lt;=80000,ROUNDUP(E42/4,0)+20000,40000))))),IF(E42&lt;=0,IF(F42&lt;=0,0,IF(F42&lt;=25000,F42,IF(F42&lt;=50000,ROUNDUP(F42/2,0)+12500,IF(F42&lt;=100000,ROUNDUP(F42/4,0)+25000,50000)))),MAX(IF(F42&lt;=0,0,IF(F42&lt;=25000,F42,IF(F42&lt;=50000,ROUNDUP(F42/2,0)+12500,IF(F42&lt;=100000,ROUNDUP(F42/4,0)+25000,50000)))),MIN(IF(AND(D42="はい",C42&gt;=2026,C42&lt;=2027),IF(E42&lt;=0,0,IF(E42&lt;=30000,E42,IF(E42&lt;=60000,ROUNDUP(E42/2,0)+15000,IF(E42&lt;=120000,ROUNDUP(E42/4,0)+30000,60000)))),IF(E42&lt;=0,0,IF(E42&lt;=20000,E42,IF(E42&lt;=40000,ROUNDUP(E42/2,0)+10000,IF(E42&lt;=80000,ROUNDUP(E42/4,0)+20000,40000)))))+IF(F42&lt;=0,0,IF(F42&lt;=25000,F42,IF(F42&lt;=50000,ROUNDUP(F42/2,0)+12500,IF(F42&lt;=100000,ROUNDUP(F42/4,0)+25000,50000)))),IF(AND(D42="はい",C42&gt;=2026,C42&lt;=2027),60000,40000)))))</f>
        <v/>
      </c>
      <c r="P42" s="18">
        <f>IF(G42&lt;=0,0,IF(G42&lt;=20000,G42,IF(G42&lt;=40000,ROUNDUP(G42/2,0)+10000,IF(G42&lt;=80000,ROUNDUP(G42/4,0)+20000,40000))))</f>
        <v/>
      </c>
      <c r="Q42" s="18">
        <f>IF(I42&lt;=0,IF(H42&lt;=0,0,IF(H42&lt;=20000,H42,IF(H42&lt;=40000,ROUNDUP(H42/2,0)+10000,IF(H42&lt;=80000,ROUNDUP(H42/4,0)+20000,40000)))),IF(H42&lt;=0,IF(I42&lt;=0,0,IF(I42&lt;=25000,I42,IF(I42&lt;=50000,ROUNDUP(I42/2,0)+12500,IF(I42&lt;=100000,ROUNDUP(I42/4,0)+25000,50000)))),MAX(IF(I42&lt;=0,0,IF(I42&lt;=25000,I42,IF(I42&lt;=50000,ROUNDUP(I42/2,0)+12500,IF(I42&lt;=100000,ROUNDUP(I42/4,0)+25000,50000)))),MIN(IF(H42&lt;=0,0,IF(H42&lt;=20000,H42,IF(H42&lt;=40000,ROUNDUP(H42/2,0)+10000,IF(H42&lt;=80000,ROUNDUP(H42/4,0)+20000,40000))))+IF(I42&lt;=0,0,IF(I42&lt;=25000,I42,IF(I42&lt;=50000,ROUNDUP(I42/2,0)+12500,IF(I42&lt;=100000,ROUNDUP(I42/4,0)+25000,50000)))),40000))))</f>
        <v/>
      </c>
      <c r="R42" s="18">
        <f>MIN(120000,O42+P42+Q42)</f>
        <v/>
      </c>
      <c r="S42" s="18">
        <f>IF(F42&lt;=0,IF(E42&lt;=0,0,IF(E42&lt;=12000,E42,IF(E42&lt;=32000,ROUNDUP(E42/2,0)+6000,IF(E42&lt;=56000,ROUNDUP(E42/4,0)+14000,28000)))),IF(E42&lt;=0,IF(F42&lt;=0,0,IF(F42&lt;=15000,F42,IF(F42&lt;=40000,ROUNDUP(F42/2,0)+7500,IF(F42&lt;=70000,ROUNDUP(F42/4,0)+17500,35000)))),MAX(IF(F42&lt;=0,0,IF(F42&lt;=15000,F42,IF(F42&lt;=40000,ROUNDUP(F42/2,0)+7500,IF(F42&lt;=70000,ROUNDUP(F42/4,0)+17500,35000)))),MIN(IF(E42&lt;=0,0,IF(E42&lt;=12000,E42,IF(E42&lt;=32000,ROUNDUP(E42/2,0)+6000,IF(E42&lt;=56000,ROUNDUP(E42/4,0)+14000,28000))))+IF(F42&lt;=0,0,IF(F42&lt;=15000,F42,IF(F42&lt;=40000,ROUNDUP(F42/2,0)+7500,IF(F42&lt;=70000,ROUNDUP(F42/4,0)+17500,35000)))),28000))))</f>
        <v/>
      </c>
      <c r="T42" s="18">
        <f>IF(G42&lt;=0,0,IF(G42&lt;=12000,G42,IF(G42&lt;=32000,ROUNDUP(G42/2,0)+6000,IF(G42&lt;=56000,ROUNDUP(G42/4,0)+14000,28000))))</f>
        <v/>
      </c>
      <c r="U42" s="18">
        <f>IF(I42&lt;=0,IF(H42&lt;=0,0,IF(H42&lt;=12000,H42,IF(H42&lt;=32000,ROUNDUP(H42/2,0)+6000,IF(H42&lt;=56000,ROUNDUP(H42/4,0)+14000,28000)))),IF(H42&lt;=0,IF(I42&lt;=0,0,IF(I42&lt;=15000,I42,IF(I42&lt;=40000,ROUNDUP(I42/2,0)+7500,IF(I42&lt;=70000,ROUNDUP(I42/4,0)+17500,35000)))),MAX(IF(I42&lt;=0,0,IF(I42&lt;=15000,I42,IF(I42&lt;=40000,ROUNDUP(I42/2,0)+7500,IF(I42&lt;=70000,ROUNDUP(I42/4,0)+17500,35000)))),MIN(IF(H42&lt;=0,0,IF(H42&lt;=12000,H42,IF(H42&lt;=32000,ROUNDUP(H42/2,0)+6000,IF(H42&lt;=56000,ROUNDUP(H42/4,0)+14000,28000))))+IF(I42&lt;=0,0,IF(I42&lt;=15000,I42,IF(I42&lt;=40000,ROUNDUP(I42/2,0)+7500,IF(I42&lt;=70000,ROUNDUP(I42/4,0)+17500,35000)))),28000))))</f>
        <v/>
      </c>
      <c r="V42" s="18">
        <f>MIN(70000,S42+T42+U42)</f>
        <v/>
      </c>
      <c r="W42" s="18">
        <f>MAX(0,ROUNDDOWN(M42-J42-N42-K42-0,-3))</f>
        <v/>
      </c>
      <c r="X42" s="18">
        <f>MAX(0,ROUNDDOWN(M42-J42-N42-K42-R42,-3))</f>
        <v/>
      </c>
      <c r="Y42" s="18">
        <f>IF(W42&lt;=0,0,ROUNDDOWN((W42*LOOKUP(W42,{0,1950001,3300001,6950001,9000001,18000001,40000001},{0.05,0.1,0.2,0.23,0.33,0.4,0.45})-LOOKUP(W42,{0,1950001,3300001,6950001,9000001,18000001,40000001},{0,97500,427500,636000,1536000,2796000,4796000}))*1.021,-2))</f>
        <v/>
      </c>
      <c r="Z42" s="18">
        <f>IF(X42&lt;=0,0,ROUNDDOWN((X42*LOOKUP(X42,{0,1950001,3300001,6950001,9000001,18000001,40000001},{0.05,0.1,0.2,0.23,0.33,0.4,0.45})-LOOKUP(X42,{0,1950001,3300001,6950001,9000001,18000001,40000001},{0,97500,427500,636000,1536000,2796000,4796000}))*1.021,-2))</f>
        <v/>
      </c>
      <c r="AA42" s="18">
        <f>MAX(0,ROUNDDOWN(M42-J42-430000-L42-0,-3))</f>
        <v/>
      </c>
      <c r="AB42" s="18">
        <f>MAX(0,ROUNDDOWN(M42-J42-430000-L42-V42,-3))</f>
        <v/>
      </c>
      <c r="AC42" s="18">
        <f>IF(M42&lt;=450000,0,MAX(0,ROUNDDOWN(AA42*0.06-MIN(50000,AA42)*0.03,-2))+MAX(0,ROUNDDOWN(AA42*0.04-MIN(50000,AA42)*0.02,-2)))</f>
        <v/>
      </c>
      <c r="AD42" s="18">
        <f>IF(M42&lt;=450000,0,MAX(0,ROUNDDOWN(AB42*0.06-MIN(50000,AB42)*0.03,-2))+MAX(0,ROUNDDOWN(AB42*0.04-MIN(50000,AB42)*0.02,-2)))</f>
        <v/>
      </c>
      <c r="AE42" s="18">
        <f>Y42-Z42</f>
        <v/>
      </c>
      <c r="AF42" s="18">
        <f>AC42-AD42</f>
        <v/>
      </c>
      <c r="AG42" s="18">
        <f>AE42+AF42</f>
        <v/>
      </c>
      <c r="AH42" s="20">
        <f>IF(W42&lt;=0,0,LOOKUP(W42,{0,1950001,3300001,6950001,9000001,18000001,40000001},{0.05,0.1,0.2,0.23,0.33,0.4,0.45}))</f>
        <v/>
      </c>
    </row>
    <row r="43">
      <c r="A43" t="inlineStr">
        <is>
          <t>早見表 特例あり 一般12万円</t>
        </is>
      </c>
      <c r="B43" s="18">
        <f>'3_早見表'!$A$9</f>
        <v/>
      </c>
      <c r="C43" s="19" t="n">
        <v>2026</v>
      </c>
      <c r="D43" t="inlineStr">
        <is>
          <t>はい</t>
        </is>
      </c>
      <c r="E43" s="18" t="n">
        <v>120000</v>
      </c>
      <c r="F43" s="18" t="n">
        <v>0</v>
      </c>
      <c r="G43" s="18" t="n">
        <v>0</v>
      </c>
      <c r="H43" s="18" t="n">
        <v>0</v>
      </c>
      <c r="I43" s="18" t="n">
        <v>0</v>
      </c>
      <c r="J43" s="18">
        <f>ROUND(MIN(B43/12,650000)*12*0.0915+MIN(B43/12,1390000)*12*(0.0504+0)+B43*0.005,0)</f>
        <v/>
      </c>
      <c r="K43" s="18" t="n">
        <v>0</v>
      </c>
      <c r="L43" s="18" t="n">
        <v>0</v>
      </c>
      <c r="M43" s="18">
        <f>ROUND(IF(C43&gt;=2026,IF(B43&lt;741000,0,IF(B43&lt;2191000,B43-740000,IF(B43&lt;2193000,1451000,IF(B43&lt;2196000,1453000,IF(B43&lt;2200000,1456000,IF(B43&lt;3600000,ROUNDDOWN(B43/4,-3)*2.8-80000,IF(B43&lt;6600000,ROUNDDOWN(B43/4,-3)*3.2-440000,IF(B43&lt;8500000,ROUNDDOWN(B43*0.9,0)-1100000,B43-1950000)))))))),IF(B43&lt;651000,0,IF(B43&lt;1900000,B43-650000,IF(B43&lt;3600000,ROUNDDOWN(B43/4,-3)*2.8-80000,IF(B43&lt;6600000,ROUNDDOWN(B43/4,-3)*3.2-440000,IF(B43&lt;8500000,ROUNDDOWN(B43*0.9,0)-1100000,B43-1950000)))))),0)</f>
        <v/>
      </c>
      <c r="N43" s="18">
        <f>IF(M43&gt;23500000,NA(),IF(C43&gt;=2026,IF(M43&lt;=4890000,1040000,IF(M43&lt;=6550000,670000,620000)),IF(M43&lt;=1320000,950000,IF(M43&lt;=3360000,880000,IF(M43&lt;=4890000,680000,IF(M43&lt;=6550000,630000,580000))))))</f>
        <v/>
      </c>
      <c r="O43" s="18">
        <f>IF(F43&lt;=0,IF(AND(D43="はい",C43&gt;=2026,C43&lt;=2027),IF(E43&lt;=0,0,IF(E43&lt;=30000,E43,IF(E43&lt;=60000,ROUNDUP(E43/2,0)+15000,IF(E43&lt;=120000,ROUNDUP(E43/4,0)+30000,60000)))),IF(E43&lt;=0,0,IF(E43&lt;=20000,E43,IF(E43&lt;=40000,ROUNDUP(E43/2,0)+10000,IF(E43&lt;=80000,ROUNDUP(E43/4,0)+20000,40000))))),IF(E43&lt;=0,IF(F43&lt;=0,0,IF(F43&lt;=25000,F43,IF(F43&lt;=50000,ROUNDUP(F43/2,0)+12500,IF(F43&lt;=100000,ROUNDUP(F43/4,0)+25000,50000)))),MAX(IF(F43&lt;=0,0,IF(F43&lt;=25000,F43,IF(F43&lt;=50000,ROUNDUP(F43/2,0)+12500,IF(F43&lt;=100000,ROUNDUP(F43/4,0)+25000,50000)))),MIN(IF(AND(D43="はい",C43&gt;=2026,C43&lt;=2027),IF(E43&lt;=0,0,IF(E43&lt;=30000,E43,IF(E43&lt;=60000,ROUNDUP(E43/2,0)+15000,IF(E43&lt;=120000,ROUNDUP(E43/4,0)+30000,60000)))),IF(E43&lt;=0,0,IF(E43&lt;=20000,E43,IF(E43&lt;=40000,ROUNDUP(E43/2,0)+10000,IF(E43&lt;=80000,ROUNDUP(E43/4,0)+20000,40000)))))+IF(F43&lt;=0,0,IF(F43&lt;=25000,F43,IF(F43&lt;=50000,ROUNDUP(F43/2,0)+12500,IF(F43&lt;=100000,ROUNDUP(F43/4,0)+25000,50000)))),IF(AND(D43="はい",C43&gt;=2026,C43&lt;=2027),60000,40000)))))</f>
        <v/>
      </c>
      <c r="P43" s="18">
        <f>IF(G43&lt;=0,0,IF(G43&lt;=20000,G43,IF(G43&lt;=40000,ROUNDUP(G43/2,0)+10000,IF(G43&lt;=80000,ROUNDUP(G43/4,0)+20000,40000))))</f>
        <v/>
      </c>
      <c r="Q43" s="18">
        <f>IF(I43&lt;=0,IF(H43&lt;=0,0,IF(H43&lt;=20000,H43,IF(H43&lt;=40000,ROUNDUP(H43/2,0)+10000,IF(H43&lt;=80000,ROUNDUP(H43/4,0)+20000,40000)))),IF(H43&lt;=0,IF(I43&lt;=0,0,IF(I43&lt;=25000,I43,IF(I43&lt;=50000,ROUNDUP(I43/2,0)+12500,IF(I43&lt;=100000,ROUNDUP(I43/4,0)+25000,50000)))),MAX(IF(I43&lt;=0,0,IF(I43&lt;=25000,I43,IF(I43&lt;=50000,ROUNDUP(I43/2,0)+12500,IF(I43&lt;=100000,ROUNDUP(I43/4,0)+25000,50000)))),MIN(IF(H43&lt;=0,0,IF(H43&lt;=20000,H43,IF(H43&lt;=40000,ROUNDUP(H43/2,0)+10000,IF(H43&lt;=80000,ROUNDUP(H43/4,0)+20000,40000))))+IF(I43&lt;=0,0,IF(I43&lt;=25000,I43,IF(I43&lt;=50000,ROUNDUP(I43/2,0)+12500,IF(I43&lt;=100000,ROUNDUP(I43/4,0)+25000,50000)))),40000))))</f>
        <v/>
      </c>
      <c r="R43" s="18">
        <f>MIN(120000,O43+P43+Q43)</f>
        <v/>
      </c>
      <c r="S43" s="18">
        <f>IF(F43&lt;=0,IF(E43&lt;=0,0,IF(E43&lt;=12000,E43,IF(E43&lt;=32000,ROUNDUP(E43/2,0)+6000,IF(E43&lt;=56000,ROUNDUP(E43/4,0)+14000,28000)))),IF(E43&lt;=0,IF(F43&lt;=0,0,IF(F43&lt;=15000,F43,IF(F43&lt;=40000,ROUNDUP(F43/2,0)+7500,IF(F43&lt;=70000,ROUNDUP(F43/4,0)+17500,35000)))),MAX(IF(F43&lt;=0,0,IF(F43&lt;=15000,F43,IF(F43&lt;=40000,ROUNDUP(F43/2,0)+7500,IF(F43&lt;=70000,ROUNDUP(F43/4,0)+17500,35000)))),MIN(IF(E43&lt;=0,0,IF(E43&lt;=12000,E43,IF(E43&lt;=32000,ROUNDUP(E43/2,0)+6000,IF(E43&lt;=56000,ROUNDUP(E43/4,0)+14000,28000))))+IF(F43&lt;=0,0,IF(F43&lt;=15000,F43,IF(F43&lt;=40000,ROUNDUP(F43/2,0)+7500,IF(F43&lt;=70000,ROUNDUP(F43/4,0)+17500,35000)))),28000))))</f>
        <v/>
      </c>
      <c r="T43" s="18">
        <f>IF(G43&lt;=0,0,IF(G43&lt;=12000,G43,IF(G43&lt;=32000,ROUNDUP(G43/2,0)+6000,IF(G43&lt;=56000,ROUNDUP(G43/4,0)+14000,28000))))</f>
        <v/>
      </c>
      <c r="U43" s="18">
        <f>IF(I43&lt;=0,IF(H43&lt;=0,0,IF(H43&lt;=12000,H43,IF(H43&lt;=32000,ROUNDUP(H43/2,0)+6000,IF(H43&lt;=56000,ROUNDUP(H43/4,0)+14000,28000)))),IF(H43&lt;=0,IF(I43&lt;=0,0,IF(I43&lt;=15000,I43,IF(I43&lt;=40000,ROUNDUP(I43/2,0)+7500,IF(I43&lt;=70000,ROUNDUP(I43/4,0)+17500,35000)))),MAX(IF(I43&lt;=0,0,IF(I43&lt;=15000,I43,IF(I43&lt;=40000,ROUNDUP(I43/2,0)+7500,IF(I43&lt;=70000,ROUNDUP(I43/4,0)+17500,35000)))),MIN(IF(H43&lt;=0,0,IF(H43&lt;=12000,H43,IF(H43&lt;=32000,ROUNDUP(H43/2,0)+6000,IF(H43&lt;=56000,ROUNDUP(H43/4,0)+14000,28000))))+IF(I43&lt;=0,0,IF(I43&lt;=15000,I43,IF(I43&lt;=40000,ROUNDUP(I43/2,0)+7500,IF(I43&lt;=70000,ROUNDUP(I43/4,0)+17500,35000)))),28000))))</f>
        <v/>
      </c>
      <c r="V43" s="18">
        <f>MIN(70000,S43+T43+U43)</f>
        <v/>
      </c>
      <c r="W43" s="18">
        <f>MAX(0,ROUNDDOWN(M43-J43-N43-K43-0,-3))</f>
        <v/>
      </c>
      <c r="X43" s="18">
        <f>MAX(0,ROUNDDOWN(M43-J43-N43-K43-R43,-3))</f>
        <v/>
      </c>
      <c r="Y43" s="18">
        <f>IF(W43&lt;=0,0,ROUNDDOWN((W43*LOOKUP(W43,{0,1950001,3300001,6950001,9000001,18000001,40000001},{0.05,0.1,0.2,0.23,0.33,0.4,0.45})-LOOKUP(W43,{0,1950001,3300001,6950001,9000001,18000001,40000001},{0,97500,427500,636000,1536000,2796000,4796000}))*1.021,-2))</f>
        <v/>
      </c>
      <c r="Z43" s="18">
        <f>IF(X43&lt;=0,0,ROUNDDOWN((X43*LOOKUP(X43,{0,1950001,3300001,6950001,9000001,18000001,40000001},{0.05,0.1,0.2,0.23,0.33,0.4,0.45})-LOOKUP(X43,{0,1950001,3300001,6950001,9000001,18000001,40000001},{0,97500,427500,636000,1536000,2796000,4796000}))*1.021,-2))</f>
        <v/>
      </c>
      <c r="AA43" s="18">
        <f>MAX(0,ROUNDDOWN(M43-J43-430000-L43-0,-3))</f>
        <v/>
      </c>
      <c r="AB43" s="18">
        <f>MAX(0,ROUNDDOWN(M43-J43-430000-L43-V43,-3))</f>
        <v/>
      </c>
      <c r="AC43" s="18">
        <f>IF(M43&lt;=450000,0,MAX(0,ROUNDDOWN(AA43*0.06-MIN(50000,AA43)*0.03,-2))+MAX(0,ROUNDDOWN(AA43*0.04-MIN(50000,AA43)*0.02,-2)))</f>
        <v/>
      </c>
      <c r="AD43" s="18">
        <f>IF(M43&lt;=450000,0,MAX(0,ROUNDDOWN(AB43*0.06-MIN(50000,AB43)*0.03,-2))+MAX(0,ROUNDDOWN(AB43*0.04-MIN(50000,AB43)*0.02,-2)))</f>
        <v/>
      </c>
      <c r="AE43" s="18">
        <f>Y43-Z43</f>
        <v/>
      </c>
      <c r="AF43" s="18">
        <f>AC43-AD43</f>
        <v/>
      </c>
      <c r="AG43" s="18">
        <f>AE43+AF43</f>
        <v/>
      </c>
      <c r="AH43" s="20">
        <f>IF(W43&lt;=0,0,LOOKUP(W43,{0,1950001,3300001,6950001,9000001,18000001,40000001},{0.05,0.1,0.2,0.23,0.33,0.4,0.45}))</f>
        <v/>
      </c>
    </row>
    <row r="44">
      <c r="A44" t="inlineStr">
        <is>
          <t>早見表 特例あり 3区分（一般12万円）</t>
        </is>
      </c>
      <c r="B44" s="18">
        <f>'3_早見表'!$A$9</f>
        <v/>
      </c>
      <c r="C44" s="19" t="n">
        <v>2026</v>
      </c>
      <c r="D44" t="inlineStr">
        <is>
          <t>はい</t>
        </is>
      </c>
      <c r="E44" s="18" t="n">
        <v>120000</v>
      </c>
      <c r="F44" s="18" t="n">
        <v>0</v>
      </c>
      <c r="G44" s="18" t="n">
        <v>80000</v>
      </c>
      <c r="H44" s="18" t="n">
        <v>80000</v>
      </c>
      <c r="I44" s="18" t="n">
        <v>0</v>
      </c>
      <c r="J44" s="18">
        <f>ROUND(MIN(B44/12,650000)*12*0.0915+MIN(B44/12,1390000)*12*(0.0504+0)+B44*0.005,0)</f>
        <v/>
      </c>
      <c r="K44" s="18" t="n">
        <v>0</v>
      </c>
      <c r="L44" s="18" t="n">
        <v>0</v>
      </c>
      <c r="M44" s="18">
        <f>ROUND(IF(C44&gt;=2026,IF(B44&lt;741000,0,IF(B44&lt;2191000,B44-740000,IF(B44&lt;2193000,1451000,IF(B44&lt;2196000,1453000,IF(B44&lt;2200000,1456000,IF(B44&lt;3600000,ROUNDDOWN(B44/4,-3)*2.8-80000,IF(B44&lt;6600000,ROUNDDOWN(B44/4,-3)*3.2-440000,IF(B44&lt;8500000,ROUNDDOWN(B44*0.9,0)-1100000,B44-1950000)))))))),IF(B44&lt;651000,0,IF(B44&lt;1900000,B44-650000,IF(B44&lt;3600000,ROUNDDOWN(B44/4,-3)*2.8-80000,IF(B44&lt;6600000,ROUNDDOWN(B44/4,-3)*3.2-440000,IF(B44&lt;8500000,ROUNDDOWN(B44*0.9,0)-1100000,B44-1950000)))))),0)</f>
        <v/>
      </c>
      <c r="N44" s="18">
        <f>IF(M44&gt;23500000,NA(),IF(C44&gt;=2026,IF(M44&lt;=4890000,1040000,IF(M44&lt;=6550000,670000,620000)),IF(M44&lt;=1320000,950000,IF(M44&lt;=3360000,880000,IF(M44&lt;=4890000,680000,IF(M44&lt;=6550000,630000,580000))))))</f>
        <v/>
      </c>
      <c r="O44" s="18">
        <f>IF(F44&lt;=0,IF(AND(D44="はい",C44&gt;=2026,C44&lt;=2027),IF(E44&lt;=0,0,IF(E44&lt;=30000,E44,IF(E44&lt;=60000,ROUNDUP(E44/2,0)+15000,IF(E44&lt;=120000,ROUNDUP(E44/4,0)+30000,60000)))),IF(E44&lt;=0,0,IF(E44&lt;=20000,E44,IF(E44&lt;=40000,ROUNDUP(E44/2,0)+10000,IF(E44&lt;=80000,ROUNDUP(E44/4,0)+20000,40000))))),IF(E44&lt;=0,IF(F44&lt;=0,0,IF(F44&lt;=25000,F44,IF(F44&lt;=50000,ROUNDUP(F44/2,0)+12500,IF(F44&lt;=100000,ROUNDUP(F44/4,0)+25000,50000)))),MAX(IF(F44&lt;=0,0,IF(F44&lt;=25000,F44,IF(F44&lt;=50000,ROUNDUP(F44/2,0)+12500,IF(F44&lt;=100000,ROUNDUP(F44/4,0)+25000,50000)))),MIN(IF(AND(D44="はい",C44&gt;=2026,C44&lt;=2027),IF(E44&lt;=0,0,IF(E44&lt;=30000,E44,IF(E44&lt;=60000,ROUNDUP(E44/2,0)+15000,IF(E44&lt;=120000,ROUNDUP(E44/4,0)+30000,60000)))),IF(E44&lt;=0,0,IF(E44&lt;=20000,E44,IF(E44&lt;=40000,ROUNDUP(E44/2,0)+10000,IF(E44&lt;=80000,ROUNDUP(E44/4,0)+20000,40000)))))+IF(F44&lt;=0,0,IF(F44&lt;=25000,F44,IF(F44&lt;=50000,ROUNDUP(F44/2,0)+12500,IF(F44&lt;=100000,ROUNDUP(F44/4,0)+25000,50000)))),IF(AND(D44="はい",C44&gt;=2026,C44&lt;=2027),60000,40000)))))</f>
        <v/>
      </c>
      <c r="P44" s="18">
        <f>IF(G44&lt;=0,0,IF(G44&lt;=20000,G44,IF(G44&lt;=40000,ROUNDUP(G44/2,0)+10000,IF(G44&lt;=80000,ROUNDUP(G44/4,0)+20000,40000))))</f>
        <v/>
      </c>
      <c r="Q44" s="18">
        <f>IF(I44&lt;=0,IF(H44&lt;=0,0,IF(H44&lt;=20000,H44,IF(H44&lt;=40000,ROUNDUP(H44/2,0)+10000,IF(H44&lt;=80000,ROUNDUP(H44/4,0)+20000,40000)))),IF(H44&lt;=0,IF(I44&lt;=0,0,IF(I44&lt;=25000,I44,IF(I44&lt;=50000,ROUNDUP(I44/2,0)+12500,IF(I44&lt;=100000,ROUNDUP(I44/4,0)+25000,50000)))),MAX(IF(I44&lt;=0,0,IF(I44&lt;=25000,I44,IF(I44&lt;=50000,ROUNDUP(I44/2,0)+12500,IF(I44&lt;=100000,ROUNDUP(I44/4,0)+25000,50000)))),MIN(IF(H44&lt;=0,0,IF(H44&lt;=20000,H44,IF(H44&lt;=40000,ROUNDUP(H44/2,0)+10000,IF(H44&lt;=80000,ROUNDUP(H44/4,0)+20000,40000))))+IF(I44&lt;=0,0,IF(I44&lt;=25000,I44,IF(I44&lt;=50000,ROUNDUP(I44/2,0)+12500,IF(I44&lt;=100000,ROUNDUP(I44/4,0)+25000,50000)))),40000))))</f>
        <v/>
      </c>
      <c r="R44" s="18">
        <f>MIN(120000,O44+P44+Q44)</f>
        <v/>
      </c>
      <c r="S44" s="18">
        <f>IF(F44&lt;=0,IF(E44&lt;=0,0,IF(E44&lt;=12000,E44,IF(E44&lt;=32000,ROUNDUP(E44/2,0)+6000,IF(E44&lt;=56000,ROUNDUP(E44/4,0)+14000,28000)))),IF(E44&lt;=0,IF(F44&lt;=0,0,IF(F44&lt;=15000,F44,IF(F44&lt;=40000,ROUNDUP(F44/2,0)+7500,IF(F44&lt;=70000,ROUNDUP(F44/4,0)+17500,35000)))),MAX(IF(F44&lt;=0,0,IF(F44&lt;=15000,F44,IF(F44&lt;=40000,ROUNDUP(F44/2,0)+7500,IF(F44&lt;=70000,ROUNDUP(F44/4,0)+17500,35000)))),MIN(IF(E44&lt;=0,0,IF(E44&lt;=12000,E44,IF(E44&lt;=32000,ROUNDUP(E44/2,0)+6000,IF(E44&lt;=56000,ROUNDUP(E44/4,0)+14000,28000))))+IF(F44&lt;=0,0,IF(F44&lt;=15000,F44,IF(F44&lt;=40000,ROUNDUP(F44/2,0)+7500,IF(F44&lt;=70000,ROUNDUP(F44/4,0)+17500,35000)))),28000))))</f>
        <v/>
      </c>
      <c r="T44" s="18">
        <f>IF(G44&lt;=0,0,IF(G44&lt;=12000,G44,IF(G44&lt;=32000,ROUNDUP(G44/2,0)+6000,IF(G44&lt;=56000,ROUNDUP(G44/4,0)+14000,28000))))</f>
        <v/>
      </c>
      <c r="U44" s="18">
        <f>IF(I44&lt;=0,IF(H44&lt;=0,0,IF(H44&lt;=12000,H44,IF(H44&lt;=32000,ROUNDUP(H44/2,0)+6000,IF(H44&lt;=56000,ROUNDUP(H44/4,0)+14000,28000)))),IF(H44&lt;=0,IF(I44&lt;=0,0,IF(I44&lt;=15000,I44,IF(I44&lt;=40000,ROUNDUP(I44/2,0)+7500,IF(I44&lt;=70000,ROUNDUP(I44/4,0)+17500,35000)))),MAX(IF(I44&lt;=0,0,IF(I44&lt;=15000,I44,IF(I44&lt;=40000,ROUNDUP(I44/2,0)+7500,IF(I44&lt;=70000,ROUNDUP(I44/4,0)+17500,35000)))),MIN(IF(H44&lt;=0,0,IF(H44&lt;=12000,H44,IF(H44&lt;=32000,ROUNDUP(H44/2,0)+6000,IF(H44&lt;=56000,ROUNDUP(H44/4,0)+14000,28000))))+IF(I44&lt;=0,0,IF(I44&lt;=15000,I44,IF(I44&lt;=40000,ROUNDUP(I44/2,0)+7500,IF(I44&lt;=70000,ROUNDUP(I44/4,0)+17500,35000)))),28000))))</f>
        <v/>
      </c>
      <c r="V44" s="18">
        <f>MIN(70000,S44+T44+U44)</f>
        <v/>
      </c>
      <c r="W44" s="18">
        <f>MAX(0,ROUNDDOWN(M44-J44-N44-K44-0,-3))</f>
        <v/>
      </c>
      <c r="X44" s="18">
        <f>MAX(0,ROUNDDOWN(M44-J44-N44-K44-R44,-3))</f>
        <v/>
      </c>
      <c r="Y44" s="18">
        <f>IF(W44&lt;=0,0,ROUNDDOWN((W44*LOOKUP(W44,{0,1950001,3300001,6950001,9000001,18000001,40000001},{0.05,0.1,0.2,0.23,0.33,0.4,0.45})-LOOKUP(W44,{0,1950001,3300001,6950001,9000001,18000001,40000001},{0,97500,427500,636000,1536000,2796000,4796000}))*1.021,-2))</f>
        <v/>
      </c>
      <c r="Z44" s="18">
        <f>IF(X44&lt;=0,0,ROUNDDOWN((X44*LOOKUP(X44,{0,1950001,3300001,6950001,9000001,18000001,40000001},{0.05,0.1,0.2,0.23,0.33,0.4,0.45})-LOOKUP(X44,{0,1950001,3300001,6950001,9000001,18000001,40000001},{0,97500,427500,636000,1536000,2796000,4796000}))*1.021,-2))</f>
        <v/>
      </c>
      <c r="AA44" s="18">
        <f>MAX(0,ROUNDDOWN(M44-J44-430000-L44-0,-3))</f>
        <v/>
      </c>
      <c r="AB44" s="18">
        <f>MAX(0,ROUNDDOWN(M44-J44-430000-L44-V44,-3))</f>
        <v/>
      </c>
      <c r="AC44" s="18">
        <f>IF(M44&lt;=450000,0,MAX(0,ROUNDDOWN(AA44*0.06-MIN(50000,AA44)*0.03,-2))+MAX(0,ROUNDDOWN(AA44*0.04-MIN(50000,AA44)*0.02,-2)))</f>
        <v/>
      </c>
      <c r="AD44" s="18">
        <f>IF(M44&lt;=450000,0,MAX(0,ROUNDDOWN(AB44*0.06-MIN(50000,AB44)*0.03,-2))+MAX(0,ROUNDDOWN(AB44*0.04-MIN(50000,AB44)*0.02,-2)))</f>
        <v/>
      </c>
      <c r="AE44" s="18">
        <f>Y44-Z44</f>
        <v/>
      </c>
      <c r="AF44" s="18">
        <f>AC44-AD44</f>
        <v/>
      </c>
      <c r="AG44" s="18">
        <f>AE44+AF44</f>
        <v/>
      </c>
      <c r="AH44" s="20">
        <f>IF(W44&lt;=0,0,LOOKUP(W44,{0,1950001,3300001,6950001,9000001,18000001,40000001},{0.05,0.1,0.2,0.23,0.33,0.4,0.45}))</f>
        <v/>
      </c>
    </row>
    <row r="45">
      <c r="A45" t="inlineStr">
        <is>
          <t>早見表 一般8万円</t>
        </is>
      </c>
      <c r="B45" s="18">
        <f>'3_早見表'!$A$10</f>
        <v/>
      </c>
      <c r="C45" s="19" t="n">
        <v>2026</v>
      </c>
      <c r="D45" t="inlineStr">
        <is>
          <t>いいえ</t>
        </is>
      </c>
      <c r="E45" s="18" t="n">
        <v>80000</v>
      </c>
      <c r="F45" s="18" t="n">
        <v>0</v>
      </c>
      <c r="G45" s="18" t="n">
        <v>0</v>
      </c>
      <c r="H45" s="18" t="n">
        <v>0</v>
      </c>
      <c r="I45" s="18" t="n">
        <v>0</v>
      </c>
      <c r="J45" s="18">
        <f>ROUND(MIN(B45/12,650000)*12*0.0915+MIN(B45/12,1390000)*12*(0.0504+0)+B45*0.005,0)</f>
        <v/>
      </c>
      <c r="K45" s="18" t="n">
        <v>0</v>
      </c>
      <c r="L45" s="18" t="n">
        <v>0</v>
      </c>
      <c r="M45" s="18">
        <f>ROUND(IF(C45&gt;=2026,IF(B45&lt;741000,0,IF(B45&lt;2191000,B45-740000,IF(B45&lt;2193000,1451000,IF(B45&lt;2196000,1453000,IF(B45&lt;2200000,1456000,IF(B45&lt;3600000,ROUNDDOWN(B45/4,-3)*2.8-80000,IF(B45&lt;6600000,ROUNDDOWN(B45/4,-3)*3.2-440000,IF(B45&lt;8500000,ROUNDDOWN(B45*0.9,0)-1100000,B45-1950000)))))))),IF(B45&lt;651000,0,IF(B45&lt;1900000,B45-650000,IF(B45&lt;3600000,ROUNDDOWN(B45/4,-3)*2.8-80000,IF(B45&lt;6600000,ROUNDDOWN(B45/4,-3)*3.2-440000,IF(B45&lt;8500000,ROUNDDOWN(B45*0.9,0)-1100000,B45-1950000)))))),0)</f>
        <v/>
      </c>
      <c r="N45" s="18">
        <f>IF(M45&gt;23500000,NA(),IF(C45&gt;=2026,IF(M45&lt;=4890000,1040000,IF(M45&lt;=6550000,670000,620000)),IF(M45&lt;=1320000,950000,IF(M45&lt;=3360000,880000,IF(M45&lt;=4890000,680000,IF(M45&lt;=6550000,630000,580000))))))</f>
        <v/>
      </c>
      <c r="O45" s="18">
        <f>IF(F45&lt;=0,IF(AND(D45="はい",C45&gt;=2026,C45&lt;=2027),IF(E45&lt;=0,0,IF(E45&lt;=30000,E45,IF(E45&lt;=60000,ROUNDUP(E45/2,0)+15000,IF(E45&lt;=120000,ROUNDUP(E45/4,0)+30000,60000)))),IF(E45&lt;=0,0,IF(E45&lt;=20000,E45,IF(E45&lt;=40000,ROUNDUP(E45/2,0)+10000,IF(E45&lt;=80000,ROUNDUP(E45/4,0)+20000,40000))))),IF(E45&lt;=0,IF(F45&lt;=0,0,IF(F45&lt;=25000,F45,IF(F45&lt;=50000,ROUNDUP(F45/2,0)+12500,IF(F45&lt;=100000,ROUNDUP(F45/4,0)+25000,50000)))),MAX(IF(F45&lt;=0,0,IF(F45&lt;=25000,F45,IF(F45&lt;=50000,ROUNDUP(F45/2,0)+12500,IF(F45&lt;=100000,ROUNDUP(F45/4,0)+25000,50000)))),MIN(IF(AND(D45="はい",C45&gt;=2026,C45&lt;=2027),IF(E45&lt;=0,0,IF(E45&lt;=30000,E45,IF(E45&lt;=60000,ROUNDUP(E45/2,0)+15000,IF(E45&lt;=120000,ROUNDUP(E45/4,0)+30000,60000)))),IF(E45&lt;=0,0,IF(E45&lt;=20000,E45,IF(E45&lt;=40000,ROUNDUP(E45/2,0)+10000,IF(E45&lt;=80000,ROUNDUP(E45/4,0)+20000,40000)))))+IF(F45&lt;=0,0,IF(F45&lt;=25000,F45,IF(F45&lt;=50000,ROUNDUP(F45/2,0)+12500,IF(F45&lt;=100000,ROUNDUP(F45/4,0)+25000,50000)))),IF(AND(D45="はい",C45&gt;=2026,C45&lt;=2027),60000,40000)))))</f>
        <v/>
      </c>
      <c r="P45" s="18">
        <f>IF(G45&lt;=0,0,IF(G45&lt;=20000,G45,IF(G45&lt;=40000,ROUNDUP(G45/2,0)+10000,IF(G45&lt;=80000,ROUNDUP(G45/4,0)+20000,40000))))</f>
        <v/>
      </c>
      <c r="Q45" s="18">
        <f>IF(I45&lt;=0,IF(H45&lt;=0,0,IF(H45&lt;=20000,H45,IF(H45&lt;=40000,ROUNDUP(H45/2,0)+10000,IF(H45&lt;=80000,ROUNDUP(H45/4,0)+20000,40000)))),IF(H45&lt;=0,IF(I45&lt;=0,0,IF(I45&lt;=25000,I45,IF(I45&lt;=50000,ROUNDUP(I45/2,0)+12500,IF(I45&lt;=100000,ROUNDUP(I45/4,0)+25000,50000)))),MAX(IF(I45&lt;=0,0,IF(I45&lt;=25000,I45,IF(I45&lt;=50000,ROUNDUP(I45/2,0)+12500,IF(I45&lt;=100000,ROUNDUP(I45/4,0)+25000,50000)))),MIN(IF(H45&lt;=0,0,IF(H45&lt;=20000,H45,IF(H45&lt;=40000,ROUNDUP(H45/2,0)+10000,IF(H45&lt;=80000,ROUNDUP(H45/4,0)+20000,40000))))+IF(I45&lt;=0,0,IF(I45&lt;=25000,I45,IF(I45&lt;=50000,ROUNDUP(I45/2,0)+12500,IF(I45&lt;=100000,ROUNDUP(I45/4,0)+25000,50000)))),40000))))</f>
        <v/>
      </c>
      <c r="R45" s="18">
        <f>MIN(120000,O45+P45+Q45)</f>
        <v/>
      </c>
      <c r="S45" s="18">
        <f>IF(F45&lt;=0,IF(E45&lt;=0,0,IF(E45&lt;=12000,E45,IF(E45&lt;=32000,ROUNDUP(E45/2,0)+6000,IF(E45&lt;=56000,ROUNDUP(E45/4,0)+14000,28000)))),IF(E45&lt;=0,IF(F45&lt;=0,0,IF(F45&lt;=15000,F45,IF(F45&lt;=40000,ROUNDUP(F45/2,0)+7500,IF(F45&lt;=70000,ROUNDUP(F45/4,0)+17500,35000)))),MAX(IF(F45&lt;=0,0,IF(F45&lt;=15000,F45,IF(F45&lt;=40000,ROUNDUP(F45/2,0)+7500,IF(F45&lt;=70000,ROUNDUP(F45/4,0)+17500,35000)))),MIN(IF(E45&lt;=0,0,IF(E45&lt;=12000,E45,IF(E45&lt;=32000,ROUNDUP(E45/2,0)+6000,IF(E45&lt;=56000,ROUNDUP(E45/4,0)+14000,28000))))+IF(F45&lt;=0,0,IF(F45&lt;=15000,F45,IF(F45&lt;=40000,ROUNDUP(F45/2,0)+7500,IF(F45&lt;=70000,ROUNDUP(F45/4,0)+17500,35000)))),28000))))</f>
        <v/>
      </c>
      <c r="T45" s="18">
        <f>IF(G45&lt;=0,0,IF(G45&lt;=12000,G45,IF(G45&lt;=32000,ROUNDUP(G45/2,0)+6000,IF(G45&lt;=56000,ROUNDUP(G45/4,0)+14000,28000))))</f>
        <v/>
      </c>
      <c r="U45" s="18">
        <f>IF(I45&lt;=0,IF(H45&lt;=0,0,IF(H45&lt;=12000,H45,IF(H45&lt;=32000,ROUNDUP(H45/2,0)+6000,IF(H45&lt;=56000,ROUNDUP(H45/4,0)+14000,28000)))),IF(H45&lt;=0,IF(I45&lt;=0,0,IF(I45&lt;=15000,I45,IF(I45&lt;=40000,ROUNDUP(I45/2,0)+7500,IF(I45&lt;=70000,ROUNDUP(I45/4,0)+17500,35000)))),MAX(IF(I45&lt;=0,0,IF(I45&lt;=15000,I45,IF(I45&lt;=40000,ROUNDUP(I45/2,0)+7500,IF(I45&lt;=70000,ROUNDUP(I45/4,0)+17500,35000)))),MIN(IF(H45&lt;=0,0,IF(H45&lt;=12000,H45,IF(H45&lt;=32000,ROUNDUP(H45/2,0)+6000,IF(H45&lt;=56000,ROUNDUP(H45/4,0)+14000,28000))))+IF(I45&lt;=0,0,IF(I45&lt;=15000,I45,IF(I45&lt;=40000,ROUNDUP(I45/2,0)+7500,IF(I45&lt;=70000,ROUNDUP(I45/4,0)+17500,35000)))),28000))))</f>
        <v/>
      </c>
      <c r="V45" s="18">
        <f>MIN(70000,S45+T45+U45)</f>
        <v/>
      </c>
      <c r="W45" s="18">
        <f>MAX(0,ROUNDDOWN(M45-J45-N45-K45-0,-3))</f>
        <v/>
      </c>
      <c r="X45" s="18">
        <f>MAX(0,ROUNDDOWN(M45-J45-N45-K45-R45,-3))</f>
        <v/>
      </c>
      <c r="Y45" s="18">
        <f>IF(W45&lt;=0,0,ROUNDDOWN((W45*LOOKUP(W45,{0,1950001,3300001,6950001,9000001,18000001,40000001},{0.05,0.1,0.2,0.23,0.33,0.4,0.45})-LOOKUP(W45,{0,1950001,3300001,6950001,9000001,18000001,40000001},{0,97500,427500,636000,1536000,2796000,4796000}))*1.021,-2))</f>
        <v/>
      </c>
      <c r="Z45" s="18">
        <f>IF(X45&lt;=0,0,ROUNDDOWN((X45*LOOKUP(X45,{0,1950001,3300001,6950001,9000001,18000001,40000001},{0.05,0.1,0.2,0.23,0.33,0.4,0.45})-LOOKUP(X45,{0,1950001,3300001,6950001,9000001,18000001,40000001},{0,97500,427500,636000,1536000,2796000,4796000}))*1.021,-2))</f>
        <v/>
      </c>
      <c r="AA45" s="18">
        <f>MAX(0,ROUNDDOWN(M45-J45-430000-L45-0,-3))</f>
        <v/>
      </c>
      <c r="AB45" s="18">
        <f>MAX(0,ROUNDDOWN(M45-J45-430000-L45-V45,-3))</f>
        <v/>
      </c>
      <c r="AC45" s="18">
        <f>IF(M45&lt;=450000,0,MAX(0,ROUNDDOWN(AA45*0.06-MIN(50000,AA45)*0.03,-2))+MAX(0,ROUNDDOWN(AA45*0.04-MIN(50000,AA45)*0.02,-2)))</f>
        <v/>
      </c>
      <c r="AD45" s="18">
        <f>IF(M45&lt;=450000,0,MAX(0,ROUNDDOWN(AB45*0.06-MIN(50000,AB45)*0.03,-2))+MAX(0,ROUNDDOWN(AB45*0.04-MIN(50000,AB45)*0.02,-2)))</f>
        <v/>
      </c>
      <c r="AE45" s="18">
        <f>Y45-Z45</f>
        <v/>
      </c>
      <c r="AF45" s="18">
        <f>AC45-AD45</f>
        <v/>
      </c>
      <c r="AG45" s="18">
        <f>AE45+AF45</f>
        <v/>
      </c>
      <c r="AH45" s="20">
        <f>IF(W45&lt;=0,0,LOOKUP(W45,{0,1950001,3300001,6950001,9000001,18000001,40000001},{0.05,0.1,0.2,0.23,0.33,0.4,0.45}))</f>
        <v/>
      </c>
    </row>
    <row r="46">
      <c r="A46" t="inlineStr">
        <is>
          <t>早見表 一般と介護医療8万円ずつ</t>
        </is>
      </c>
      <c r="B46" s="18">
        <f>'3_早見表'!$A$10</f>
        <v/>
      </c>
      <c r="C46" s="19" t="n">
        <v>2026</v>
      </c>
      <c r="D46" t="inlineStr">
        <is>
          <t>いいえ</t>
        </is>
      </c>
      <c r="E46" s="18" t="n">
        <v>80000</v>
      </c>
      <c r="F46" s="18" t="n">
        <v>0</v>
      </c>
      <c r="G46" s="18" t="n">
        <v>80000</v>
      </c>
      <c r="H46" s="18" t="n">
        <v>0</v>
      </c>
      <c r="I46" s="18" t="n">
        <v>0</v>
      </c>
      <c r="J46" s="18">
        <f>ROUND(MIN(B46/12,650000)*12*0.0915+MIN(B46/12,1390000)*12*(0.0504+0)+B46*0.005,0)</f>
        <v/>
      </c>
      <c r="K46" s="18" t="n">
        <v>0</v>
      </c>
      <c r="L46" s="18" t="n">
        <v>0</v>
      </c>
      <c r="M46" s="18">
        <f>ROUND(IF(C46&gt;=2026,IF(B46&lt;741000,0,IF(B46&lt;2191000,B46-740000,IF(B46&lt;2193000,1451000,IF(B46&lt;2196000,1453000,IF(B46&lt;2200000,1456000,IF(B46&lt;3600000,ROUNDDOWN(B46/4,-3)*2.8-80000,IF(B46&lt;6600000,ROUNDDOWN(B46/4,-3)*3.2-440000,IF(B46&lt;8500000,ROUNDDOWN(B46*0.9,0)-1100000,B46-1950000)))))))),IF(B46&lt;651000,0,IF(B46&lt;1900000,B46-650000,IF(B46&lt;3600000,ROUNDDOWN(B46/4,-3)*2.8-80000,IF(B46&lt;6600000,ROUNDDOWN(B46/4,-3)*3.2-440000,IF(B46&lt;8500000,ROUNDDOWN(B46*0.9,0)-1100000,B46-1950000)))))),0)</f>
        <v/>
      </c>
      <c r="N46" s="18">
        <f>IF(M46&gt;23500000,NA(),IF(C46&gt;=2026,IF(M46&lt;=4890000,1040000,IF(M46&lt;=6550000,670000,620000)),IF(M46&lt;=1320000,950000,IF(M46&lt;=3360000,880000,IF(M46&lt;=4890000,680000,IF(M46&lt;=6550000,630000,580000))))))</f>
        <v/>
      </c>
      <c r="O46" s="18">
        <f>IF(F46&lt;=0,IF(AND(D46="はい",C46&gt;=2026,C46&lt;=2027),IF(E46&lt;=0,0,IF(E46&lt;=30000,E46,IF(E46&lt;=60000,ROUNDUP(E46/2,0)+15000,IF(E46&lt;=120000,ROUNDUP(E46/4,0)+30000,60000)))),IF(E46&lt;=0,0,IF(E46&lt;=20000,E46,IF(E46&lt;=40000,ROUNDUP(E46/2,0)+10000,IF(E46&lt;=80000,ROUNDUP(E46/4,0)+20000,40000))))),IF(E46&lt;=0,IF(F46&lt;=0,0,IF(F46&lt;=25000,F46,IF(F46&lt;=50000,ROUNDUP(F46/2,0)+12500,IF(F46&lt;=100000,ROUNDUP(F46/4,0)+25000,50000)))),MAX(IF(F46&lt;=0,0,IF(F46&lt;=25000,F46,IF(F46&lt;=50000,ROUNDUP(F46/2,0)+12500,IF(F46&lt;=100000,ROUNDUP(F46/4,0)+25000,50000)))),MIN(IF(AND(D46="はい",C46&gt;=2026,C46&lt;=2027),IF(E46&lt;=0,0,IF(E46&lt;=30000,E46,IF(E46&lt;=60000,ROUNDUP(E46/2,0)+15000,IF(E46&lt;=120000,ROUNDUP(E46/4,0)+30000,60000)))),IF(E46&lt;=0,0,IF(E46&lt;=20000,E46,IF(E46&lt;=40000,ROUNDUP(E46/2,0)+10000,IF(E46&lt;=80000,ROUNDUP(E46/4,0)+20000,40000)))))+IF(F46&lt;=0,0,IF(F46&lt;=25000,F46,IF(F46&lt;=50000,ROUNDUP(F46/2,0)+12500,IF(F46&lt;=100000,ROUNDUP(F46/4,0)+25000,50000)))),IF(AND(D46="はい",C46&gt;=2026,C46&lt;=2027),60000,40000)))))</f>
        <v/>
      </c>
      <c r="P46" s="18">
        <f>IF(G46&lt;=0,0,IF(G46&lt;=20000,G46,IF(G46&lt;=40000,ROUNDUP(G46/2,0)+10000,IF(G46&lt;=80000,ROUNDUP(G46/4,0)+20000,40000))))</f>
        <v/>
      </c>
      <c r="Q46" s="18">
        <f>IF(I46&lt;=0,IF(H46&lt;=0,0,IF(H46&lt;=20000,H46,IF(H46&lt;=40000,ROUNDUP(H46/2,0)+10000,IF(H46&lt;=80000,ROUNDUP(H46/4,0)+20000,40000)))),IF(H46&lt;=0,IF(I46&lt;=0,0,IF(I46&lt;=25000,I46,IF(I46&lt;=50000,ROUNDUP(I46/2,0)+12500,IF(I46&lt;=100000,ROUNDUP(I46/4,0)+25000,50000)))),MAX(IF(I46&lt;=0,0,IF(I46&lt;=25000,I46,IF(I46&lt;=50000,ROUNDUP(I46/2,0)+12500,IF(I46&lt;=100000,ROUNDUP(I46/4,0)+25000,50000)))),MIN(IF(H46&lt;=0,0,IF(H46&lt;=20000,H46,IF(H46&lt;=40000,ROUNDUP(H46/2,0)+10000,IF(H46&lt;=80000,ROUNDUP(H46/4,0)+20000,40000))))+IF(I46&lt;=0,0,IF(I46&lt;=25000,I46,IF(I46&lt;=50000,ROUNDUP(I46/2,0)+12500,IF(I46&lt;=100000,ROUNDUP(I46/4,0)+25000,50000)))),40000))))</f>
        <v/>
      </c>
      <c r="R46" s="18">
        <f>MIN(120000,O46+P46+Q46)</f>
        <v/>
      </c>
      <c r="S46" s="18">
        <f>IF(F46&lt;=0,IF(E46&lt;=0,0,IF(E46&lt;=12000,E46,IF(E46&lt;=32000,ROUNDUP(E46/2,0)+6000,IF(E46&lt;=56000,ROUNDUP(E46/4,0)+14000,28000)))),IF(E46&lt;=0,IF(F46&lt;=0,0,IF(F46&lt;=15000,F46,IF(F46&lt;=40000,ROUNDUP(F46/2,0)+7500,IF(F46&lt;=70000,ROUNDUP(F46/4,0)+17500,35000)))),MAX(IF(F46&lt;=0,0,IF(F46&lt;=15000,F46,IF(F46&lt;=40000,ROUNDUP(F46/2,0)+7500,IF(F46&lt;=70000,ROUNDUP(F46/4,0)+17500,35000)))),MIN(IF(E46&lt;=0,0,IF(E46&lt;=12000,E46,IF(E46&lt;=32000,ROUNDUP(E46/2,0)+6000,IF(E46&lt;=56000,ROUNDUP(E46/4,0)+14000,28000))))+IF(F46&lt;=0,0,IF(F46&lt;=15000,F46,IF(F46&lt;=40000,ROUNDUP(F46/2,0)+7500,IF(F46&lt;=70000,ROUNDUP(F46/4,0)+17500,35000)))),28000))))</f>
        <v/>
      </c>
      <c r="T46" s="18">
        <f>IF(G46&lt;=0,0,IF(G46&lt;=12000,G46,IF(G46&lt;=32000,ROUNDUP(G46/2,0)+6000,IF(G46&lt;=56000,ROUNDUP(G46/4,0)+14000,28000))))</f>
        <v/>
      </c>
      <c r="U46" s="18">
        <f>IF(I46&lt;=0,IF(H46&lt;=0,0,IF(H46&lt;=12000,H46,IF(H46&lt;=32000,ROUNDUP(H46/2,0)+6000,IF(H46&lt;=56000,ROUNDUP(H46/4,0)+14000,28000)))),IF(H46&lt;=0,IF(I46&lt;=0,0,IF(I46&lt;=15000,I46,IF(I46&lt;=40000,ROUNDUP(I46/2,0)+7500,IF(I46&lt;=70000,ROUNDUP(I46/4,0)+17500,35000)))),MAX(IF(I46&lt;=0,0,IF(I46&lt;=15000,I46,IF(I46&lt;=40000,ROUNDUP(I46/2,0)+7500,IF(I46&lt;=70000,ROUNDUP(I46/4,0)+17500,35000)))),MIN(IF(H46&lt;=0,0,IF(H46&lt;=12000,H46,IF(H46&lt;=32000,ROUNDUP(H46/2,0)+6000,IF(H46&lt;=56000,ROUNDUP(H46/4,0)+14000,28000))))+IF(I46&lt;=0,0,IF(I46&lt;=15000,I46,IF(I46&lt;=40000,ROUNDUP(I46/2,0)+7500,IF(I46&lt;=70000,ROUNDUP(I46/4,0)+17500,35000)))),28000))))</f>
        <v/>
      </c>
      <c r="V46" s="18">
        <f>MIN(70000,S46+T46+U46)</f>
        <v/>
      </c>
      <c r="W46" s="18">
        <f>MAX(0,ROUNDDOWN(M46-J46-N46-K46-0,-3))</f>
        <v/>
      </c>
      <c r="X46" s="18">
        <f>MAX(0,ROUNDDOWN(M46-J46-N46-K46-R46,-3))</f>
        <v/>
      </c>
      <c r="Y46" s="18">
        <f>IF(W46&lt;=0,0,ROUNDDOWN((W46*LOOKUP(W46,{0,1950001,3300001,6950001,9000001,18000001,40000001},{0.05,0.1,0.2,0.23,0.33,0.4,0.45})-LOOKUP(W46,{0,1950001,3300001,6950001,9000001,18000001,40000001},{0,97500,427500,636000,1536000,2796000,4796000}))*1.021,-2))</f>
        <v/>
      </c>
      <c r="Z46" s="18">
        <f>IF(X46&lt;=0,0,ROUNDDOWN((X46*LOOKUP(X46,{0,1950001,3300001,6950001,9000001,18000001,40000001},{0.05,0.1,0.2,0.23,0.33,0.4,0.45})-LOOKUP(X46,{0,1950001,3300001,6950001,9000001,18000001,40000001},{0,97500,427500,636000,1536000,2796000,4796000}))*1.021,-2))</f>
        <v/>
      </c>
      <c r="AA46" s="18">
        <f>MAX(0,ROUNDDOWN(M46-J46-430000-L46-0,-3))</f>
        <v/>
      </c>
      <c r="AB46" s="18">
        <f>MAX(0,ROUNDDOWN(M46-J46-430000-L46-V46,-3))</f>
        <v/>
      </c>
      <c r="AC46" s="18">
        <f>IF(M46&lt;=450000,0,MAX(0,ROUNDDOWN(AA46*0.06-MIN(50000,AA46)*0.03,-2))+MAX(0,ROUNDDOWN(AA46*0.04-MIN(50000,AA46)*0.02,-2)))</f>
        <v/>
      </c>
      <c r="AD46" s="18">
        <f>IF(M46&lt;=450000,0,MAX(0,ROUNDDOWN(AB46*0.06-MIN(50000,AB46)*0.03,-2))+MAX(0,ROUNDDOWN(AB46*0.04-MIN(50000,AB46)*0.02,-2)))</f>
        <v/>
      </c>
      <c r="AE46" s="18">
        <f>Y46-Z46</f>
        <v/>
      </c>
      <c r="AF46" s="18">
        <f>AC46-AD46</f>
        <v/>
      </c>
      <c r="AG46" s="18">
        <f>AE46+AF46</f>
        <v/>
      </c>
      <c r="AH46" s="20">
        <f>IF(W46&lt;=0,0,LOOKUP(W46,{0,1950001,3300001,6950001,9000001,18000001,40000001},{0.05,0.1,0.2,0.23,0.33,0.4,0.45}))</f>
        <v/>
      </c>
    </row>
    <row r="47">
      <c r="A47" t="inlineStr">
        <is>
          <t>早見表 3区分8万円ずつ（年24万円）</t>
        </is>
      </c>
      <c r="B47" s="18">
        <f>'3_早見表'!$A$10</f>
        <v/>
      </c>
      <c r="C47" s="19" t="n">
        <v>2026</v>
      </c>
      <c r="D47" t="inlineStr">
        <is>
          <t>いいえ</t>
        </is>
      </c>
      <c r="E47" s="18" t="n">
        <v>80000</v>
      </c>
      <c r="F47" s="18" t="n">
        <v>0</v>
      </c>
      <c r="G47" s="18" t="n">
        <v>80000</v>
      </c>
      <c r="H47" s="18" t="n">
        <v>80000</v>
      </c>
      <c r="I47" s="18" t="n">
        <v>0</v>
      </c>
      <c r="J47" s="18">
        <f>ROUND(MIN(B47/12,650000)*12*0.0915+MIN(B47/12,1390000)*12*(0.0504+0)+B47*0.005,0)</f>
        <v/>
      </c>
      <c r="K47" s="18" t="n">
        <v>0</v>
      </c>
      <c r="L47" s="18" t="n">
        <v>0</v>
      </c>
      <c r="M47" s="18">
        <f>ROUND(IF(C47&gt;=2026,IF(B47&lt;741000,0,IF(B47&lt;2191000,B47-740000,IF(B47&lt;2193000,1451000,IF(B47&lt;2196000,1453000,IF(B47&lt;2200000,1456000,IF(B47&lt;3600000,ROUNDDOWN(B47/4,-3)*2.8-80000,IF(B47&lt;6600000,ROUNDDOWN(B47/4,-3)*3.2-440000,IF(B47&lt;8500000,ROUNDDOWN(B47*0.9,0)-1100000,B47-1950000)))))))),IF(B47&lt;651000,0,IF(B47&lt;1900000,B47-650000,IF(B47&lt;3600000,ROUNDDOWN(B47/4,-3)*2.8-80000,IF(B47&lt;6600000,ROUNDDOWN(B47/4,-3)*3.2-440000,IF(B47&lt;8500000,ROUNDDOWN(B47*0.9,0)-1100000,B47-1950000)))))),0)</f>
        <v/>
      </c>
      <c r="N47" s="18">
        <f>IF(M47&gt;23500000,NA(),IF(C47&gt;=2026,IF(M47&lt;=4890000,1040000,IF(M47&lt;=6550000,670000,620000)),IF(M47&lt;=1320000,950000,IF(M47&lt;=3360000,880000,IF(M47&lt;=4890000,680000,IF(M47&lt;=6550000,630000,580000))))))</f>
        <v/>
      </c>
      <c r="O47" s="18">
        <f>IF(F47&lt;=0,IF(AND(D47="はい",C47&gt;=2026,C47&lt;=2027),IF(E47&lt;=0,0,IF(E47&lt;=30000,E47,IF(E47&lt;=60000,ROUNDUP(E47/2,0)+15000,IF(E47&lt;=120000,ROUNDUP(E47/4,0)+30000,60000)))),IF(E47&lt;=0,0,IF(E47&lt;=20000,E47,IF(E47&lt;=40000,ROUNDUP(E47/2,0)+10000,IF(E47&lt;=80000,ROUNDUP(E47/4,0)+20000,40000))))),IF(E47&lt;=0,IF(F47&lt;=0,0,IF(F47&lt;=25000,F47,IF(F47&lt;=50000,ROUNDUP(F47/2,0)+12500,IF(F47&lt;=100000,ROUNDUP(F47/4,0)+25000,50000)))),MAX(IF(F47&lt;=0,0,IF(F47&lt;=25000,F47,IF(F47&lt;=50000,ROUNDUP(F47/2,0)+12500,IF(F47&lt;=100000,ROUNDUP(F47/4,0)+25000,50000)))),MIN(IF(AND(D47="はい",C47&gt;=2026,C47&lt;=2027),IF(E47&lt;=0,0,IF(E47&lt;=30000,E47,IF(E47&lt;=60000,ROUNDUP(E47/2,0)+15000,IF(E47&lt;=120000,ROUNDUP(E47/4,0)+30000,60000)))),IF(E47&lt;=0,0,IF(E47&lt;=20000,E47,IF(E47&lt;=40000,ROUNDUP(E47/2,0)+10000,IF(E47&lt;=80000,ROUNDUP(E47/4,0)+20000,40000)))))+IF(F47&lt;=0,0,IF(F47&lt;=25000,F47,IF(F47&lt;=50000,ROUNDUP(F47/2,0)+12500,IF(F47&lt;=100000,ROUNDUP(F47/4,0)+25000,50000)))),IF(AND(D47="はい",C47&gt;=2026,C47&lt;=2027),60000,40000)))))</f>
        <v/>
      </c>
      <c r="P47" s="18">
        <f>IF(G47&lt;=0,0,IF(G47&lt;=20000,G47,IF(G47&lt;=40000,ROUNDUP(G47/2,0)+10000,IF(G47&lt;=80000,ROUNDUP(G47/4,0)+20000,40000))))</f>
        <v/>
      </c>
      <c r="Q47" s="18">
        <f>IF(I47&lt;=0,IF(H47&lt;=0,0,IF(H47&lt;=20000,H47,IF(H47&lt;=40000,ROUNDUP(H47/2,0)+10000,IF(H47&lt;=80000,ROUNDUP(H47/4,0)+20000,40000)))),IF(H47&lt;=0,IF(I47&lt;=0,0,IF(I47&lt;=25000,I47,IF(I47&lt;=50000,ROUNDUP(I47/2,0)+12500,IF(I47&lt;=100000,ROUNDUP(I47/4,0)+25000,50000)))),MAX(IF(I47&lt;=0,0,IF(I47&lt;=25000,I47,IF(I47&lt;=50000,ROUNDUP(I47/2,0)+12500,IF(I47&lt;=100000,ROUNDUP(I47/4,0)+25000,50000)))),MIN(IF(H47&lt;=0,0,IF(H47&lt;=20000,H47,IF(H47&lt;=40000,ROUNDUP(H47/2,0)+10000,IF(H47&lt;=80000,ROUNDUP(H47/4,0)+20000,40000))))+IF(I47&lt;=0,0,IF(I47&lt;=25000,I47,IF(I47&lt;=50000,ROUNDUP(I47/2,0)+12500,IF(I47&lt;=100000,ROUNDUP(I47/4,0)+25000,50000)))),40000))))</f>
        <v/>
      </c>
      <c r="R47" s="18">
        <f>MIN(120000,O47+P47+Q47)</f>
        <v/>
      </c>
      <c r="S47" s="18">
        <f>IF(F47&lt;=0,IF(E47&lt;=0,0,IF(E47&lt;=12000,E47,IF(E47&lt;=32000,ROUNDUP(E47/2,0)+6000,IF(E47&lt;=56000,ROUNDUP(E47/4,0)+14000,28000)))),IF(E47&lt;=0,IF(F47&lt;=0,0,IF(F47&lt;=15000,F47,IF(F47&lt;=40000,ROUNDUP(F47/2,0)+7500,IF(F47&lt;=70000,ROUNDUP(F47/4,0)+17500,35000)))),MAX(IF(F47&lt;=0,0,IF(F47&lt;=15000,F47,IF(F47&lt;=40000,ROUNDUP(F47/2,0)+7500,IF(F47&lt;=70000,ROUNDUP(F47/4,0)+17500,35000)))),MIN(IF(E47&lt;=0,0,IF(E47&lt;=12000,E47,IF(E47&lt;=32000,ROUNDUP(E47/2,0)+6000,IF(E47&lt;=56000,ROUNDUP(E47/4,0)+14000,28000))))+IF(F47&lt;=0,0,IF(F47&lt;=15000,F47,IF(F47&lt;=40000,ROUNDUP(F47/2,0)+7500,IF(F47&lt;=70000,ROUNDUP(F47/4,0)+17500,35000)))),28000))))</f>
        <v/>
      </c>
      <c r="T47" s="18">
        <f>IF(G47&lt;=0,0,IF(G47&lt;=12000,G47,IF(G47&lt;=32000,ROUNDUP(G47/2,0)+6000,IF(G47&lt;=56000,ROUNDUP(G47/4,0)+14000,28000))))</f>
        <v/>
      </c>
      <c r="U47" s="18">
        <f>IF(I47&lt;=0,IF(H47&lt;=0,0,IF(H47&lt;=12000,H47,IF(H47&lt;=32000,ROUNDUP(H47/2,0)+6000,IF(H47&lt;=56000,ROUNDUP(H47/4,0)+14000,28000)))),IF(H47&lt;=0,IF(I47&lt;=0,0,IF(I47&lt;=15000,I47,IF(I47&lt;=40000,ROUNDUP(I47/2,0)+7500,IF(I47&lt;=70000,ROUNDUP(I47/4,0)+17500,35000)))),MAX(IF(I47&lt;=0,0,IF(I47&lt;=15000,I47,IF(I47&lt;=40000,ROUNDUP(I47/2,0)+7500,IF(I47&lt;=70000,ROUNDUP(I47/4,0)+17500,35000)))),MIN(IF(H47&lt;=0,0,IF(H47&lt;=12000,H47,IF(H47&lt;=32000,ROUNDUP(H47/2,0)+6000,IF(H47&lt;=56000,ROUNDUP(H47/4,0)+14000,28000))))+IF(I47&lt;=0,0,IF(I47&lt;=15000,I47,IF(I47&lt;=40000,ROUNDUP(I47/2,0)+7500,IF(I47&lt;=70000,ROUNDUP(I47/4,0)+17500,35000)))),28000))))</f>
        <v/>
      </c>
      <c r="V47" s="18">
        <f>MIN(70000,S47+T47+U47)</f>
        <v/>
      </c>
      <c r="W47" s="18">
        <f>MAX(0,ROUNDDOWN(M47-J47-N47-K47-0,-3))</f>
        <v/>
      </c>
      <c r="X47" s="18">
        <f>MAX(0,ROUNDDOWN(M47-J47-N47-K47-R47,-3))</f>
        <v/>
      </c>
      <c r="Y47" s="18">
        <f>IF(W47&lt;=0,0,ROUNDDOWN((W47*LOOKUP(W47,{0,1950001,3300001,6950001,9000001,18000001,40000001},{0.05,0.1,0.2,0.23,0.33,0.4,0.45})-LOOKUP(W47,{0,1950001,3300001,6950001,9000001,18000001,40000001},{0,97500,427500,636000,1536000,2796000,4796000}))*1.021,-2))</f>
        <v/>
      </c>
      <c r="Z47" s="18">
        <f>IF(X47&lt;=0,0,ROUNDDOWN((X47*LOOKUP(X47,{0,1950001,3300001,6950001,9000001,18000001,40000001},{0.05,0.1,0.2,0.23,0.33,0.4,0.45})-LOOKUP(X47,{0,1950001,3300001,6950001,9000001,18000001,40000001},{0,97500,427500,636000,1536000,2796000,4796000}))*1.021,-2))</f>
        <v/>
      </c>
      <c r="AA47" s="18">
        <f>MAX(0,ROUNDDOWN(M47-J47-430000-L47-0,-3))</f>
        <v/>
      </c>
      <c r="AB47" s="18">
        <f>MAX(0,ROUNDDOWN(M47-J47-430000-L47-V47,-3))</f>
        <v/>
      </c>
      <c r="AC47" s="18">
        <f>IF(M47&lt;=450000,0,MAX(0,ROUNDDOWN(AA47*0.06-MIN(50000,AA47)*0.03,-2))+MAX(0,ROUNDDOWN(AA47*0.04-MIN(50000,AA47)*0.02,-2)))</f>
        <v/>
      </c>
      <c r="AD47" s="18">
        <f>IF(M47&lt;=450000,0,MAX(0,ROUNDDOWN(AB47*0.06-MIN(50000,AB47)*0.03,-2))+MAX(0,ROUNDDOWN(AB47*0.04-MIN(50000,AB47)*0.02,-2)))</f>
        <v/>
      </c>
      <c r="AE47" s="18">
        <f>Y47-Z47</f>
        <v/>
      </c>
      <c r="AF47" s="18">
        <f>AC47-AD47</f>
        <v/>
      </c>
      <c r="AG47" s="18">
        <f>AE47+AF47</f>
        <v/>
      </c>
      <c r="AH47" s="20">
        <f>IF(W47&lt;=0,0,LOOKUP(W47,{0,1950001,3300001,6950001,9000001,18000001,40000001},{0.05,0.1,0.2,0.23,0.33,0.4,0.45}))</f>
        <v/>
      </c>
    </row>
    <row r="48">
      <c r="A48" t="inlineStr">
        <is>
          <t>早見表 特例あり 一般8万円</t>
        </is>
      </c>
      <c r="B48" s="18">
        <f>'3_早見表'!$A$10</f>
        <v/>
      </c>
      <c r="C48" s="19" t="n">
        <v>2026</v>
      </c>
      <c r="D48" t="inlineStr">
        <is>
          <t>はい</t>
        </is>
      </c>
      <c r="E48" s="18" t="n">
        <v>80000</v>
      </c>
      <c r="F48" s="18" t="n">
        <v>0</v>
      </c>
      <c r="G48" s="18" t="n">
        <v>0</v>
      </c>
      <c r="H48" s="18" t="n">
        <v>0</v>
      </c>
      <c r="I48" s="18" t="n">
        <v>0</v>
      </c>
      <c r="J48" s="18">
        <f>ROUND(MIN(B48/12,650000)*12*0.0915+MIN(B48/12,1390000)*12*(0.0504+0)+B48*0.005,0)</f>
        <v/>
      </c>
      <c r="K48" s="18" t="n">
        <v>0</v>
      </c>
      <c r="L48" s="18" t="n">
        <v>0</v>
      </c>
      <c r="M48" s="18">
        <f>ROUND(IF(C48&gt;=2026,IF(B48&lt;741000,0,IF(B48&lt;2191000,B48-740000,IF(B48&lt;2193000,1451000,IF(B48&lt;2196000,1453000,IF(B48&lt;2200000,1456000,IF(B48&lt;3600000,ROUNDDOWN(B48/4,-3)*2.8-80000,IF(B48&lt;6600000,ROUNDDOWN(B48/4,-3)*3.2-440000,IF(B48&lt;8500000,ROUNDDOWN(B48*0.9,0)-1100000,B48-1950000)))))))),IF(B48&lt;651000,0,IF(B48&lt;1900000,B48-650000,IF(B48&lt;3600000,ROUNDDOWN(B48/4,-3)*2.8-80000,IF(B48&lt;6600000,ROUNDDOWN(B48/4,-3)*3.2-440000,IF(B48&lt;8500000,ROUNDDOWN(B48*0.9,0)-1100000,B48-1950000)))))),0)</f>
        <v/>
      </c>
      <c r="N48" s="18">
        <f>IF(M48&gt;23500000,NA(),IF(C48&gt;=2026,IF(M48&lt;=4890000,1040000,IF(M48&lt;=6550000,670000,620000)),IF(M48&lt;=1320000,950000,IF(M48&lt;=3360000,880000,IF(M48&lt;=4890000,680000,IF(M48&lt;=6550000,630000,580000))))))</f>
        <v/>
      </c>
      <c r="O48" s="18">
        <f>IF(F48&lt;=0,IF(AND(D48="はい",C48&gt;=2026,C48&lt;=2027),IF(E48&lt;=0,0,IF(E48&lt;=30000,E48,IF(E48&lt;=60000,ROUNDUP(E48/2,0)+15000,IF(E48&lt;=120000,ROUNDUP(E48/4,0)+30000,60000)))),IF(E48&lt;=0,0,IF(E48&lt;=20000,E48,IF(E48&lt;=40000,ROUNDUP(E48/2,0)+10000,IF(E48&lt;=80000,ROUNDUP(E48/4,0)+20000,40000))))),IF(E48&lt;=0,IF(F48&lt;=0,0,IF(F48&lt;=25000,F48,IF(F48&lt;=50000,ROUNDUP(F48/2,0)+12500,IF(F48&lt;=100000,ROUNDUP(F48/4,0)+25000,50000)))),MAX(IF(F48&lt;=0,0,IF(F48&lt;=25000,F48,IF(F48&lt;=50000,ROUNDUP(F48/2,0)+12500,IF(F48&lt;=100000,ROUNDUP(F48/4,0)+25000,50000)))),MIN(IF(AND(D48="はい",C48&gt;=2026,C48&lt;=2027),IF(E48&lt;=0,0,IF(E48&lt;=30000,E48,IF(E48&lt;=60000,ROUNDUP(E48/2,0)+15000,IF(E48&lt;=120000,ROUNDUP(E48/4,0)+30000,60000)))),IF(E48&lt;=0,0,IF(E48&lt;=20000,E48,IF(E48&lt;=40000,ROUNDUP(E48/2,0)+10000,IF(E48&lt;=80000,ROUNDUP(E48/4,0)+20000,40000)))))+IF(F48&lt;=0,0,IF(F48&lt;=25000,F48,IF(F48&lt;=50000,ROUNDUP(F48/2,0)+12500,IF(F48&lt;=100000,ROUNDUP(F48/4,0)+25000,50000)))),IF(AND(D48="はい",C48&gt;=2026,C48&lt;=2027),60000,40000)))))</f>
        <v/>
      </c>
      <c r="P48" s="18">
        <f>IF(G48&lt;=0,0,IF(G48&lt;=20000,G48,IF(G48&lt;=40000,ROUNDUP(G48/2,0)+10000,IF(G48&lt;=80000,ROUNDUP(G48/4,0)+20000,40000))))</f>
        <v/>
      </c>
      <c r="Q48" s="18">
        <f>IF(I48&lt;=0,IF(H48&lt;=0,0,IF(H48&lt;=20000,H48,IF(H48&lt;=40000,ROUNDUP(H48/2,0)+10000,IF(H48&lt;=80000,ROUNDUP(H48/4,0)+20000,40000)))),IF(H48&lt;=0,IF(I48&lt;=0,0,IF(I48&lt;=25000,I48,IF(I48&lt;=50000,ROUNDUP(I48/2,0)+12500,IF(I48&lt;=100000,ROUNDUP(I48/4,0)+25000,50000)))),MAX(IF(I48&lt;=0,0,IF(I48&lt;=25000,I48,IF(I48&lt;=50000,ROUNDUP(I48/2,0)+12500,IF(I48&lt;=100000,ROUNDUP(I48/4,0)+25000,50000)))),MIN(IF(H48&lt;=0,0,IF(H48&lt;=20000,H48,IF(H48&lt;=40000,ROUNDUP(H48/2,0)+10000,IF(H48&lt;=80000,ROUNDUP(H48/4,0)+20000,40000))))+IF(I48&lt;=0,0,IF(I48&lt;=25000,I48,IF(I48&lt;=50000,ROUNDUP(I48/2,0)+12500,IF(I48&lt;=100000,ROUNDUP(I48/4,0)+25000,50000)))),40000))))</f>
        <v/>
      </c>
      <c r="R48" s="18">
        <f>MIN(120000,O48+P48+Q48)</f>
        <v/>
      </c>
      <c r="S48" s="18">
        <f>IF(F48&lt;=0,IF(E48&lt;=0,0,IF(E48&lt;=12000,E48,IF(E48&lt;=32000,ROUNDUP(E48/2,0)+6000,IF(E48&lt;=56000,ROUNDUP(E48/4,0)+14000,28000)))),IF(E48&lt;=0,IF(F48&lt;=0,0,IF(F48&lt;=15000,F48,IF(F48&lt;=40000,ROUNDUP(F48/2,0)+7500,IF(F48&lt;=70000,ROUNDUP(F48/4,0)+17500,35000)))),MAX(IF(F48&lt;=0,0,IF(F48&lt;=15000,F48,IF(F48&lt;=40000,ROUNDUP(F48/2,0)+7500,IF(F48&lt;=70000,ROUNDUP(F48/4,0)+17500,35000)))),MIN(IF(E48&lt;=0,0,IF(E48&lt;=12000,E48,IF(E48&lt;=32000,ROUNDUP(E48/2,0)+6000,IF(E48&lt;=56000,ROUNDUP(E48/4,0)+14000,28000))))+IF(F48&lt;=0,0,IF(F48&lt;=15000,F48,IF(F48&lt;=40000,ROUNDUP(F48/2,0)+7500,IF(F48&lt;=70000,ROUNDUP(F48/4,0)+17500,35000)))),28000))))</f>
        <v/>
      </c>
      <c r="T48" s="18">
        <f>IF(G48&lt;=0,0,IF(G48&lt;=12000,G48,IF(G48&lt;=32000,ROUNDUP(G48/2,0)+6000,IF(G48&lt;=56000,ROUNDUP(G48/4,0)+14000,28000))))</f>
        <v/>
      </c>
      <c r="U48" s="18">
        <f>IF(I48&lt;=0,IF(H48&lt;=0,0,IF(H48&lt;=12000,H48,IF(H48&lt;=32000,ROUNDUP(H48/2,0)+6000,IF(H48&lt;=56000,ROUNDUP(H48/4,0)+14000,28000)))),IF(H48&lt;=0,IF(I48&lt;=0,0,IF(I48&lt;=15000,I48,IF(I48&lt;=40000,ROUNDUP(I48/2,0)+7500,IF(I48&lt;=70000,ROUNDUP(I48/4,0)+17500,35000)))),MAX(IF(I48&lt;=0,0,IF(I48&lt;=15000,I48,IF(I48&lt;=40000,ROUNDUP(I48/2,0)+7500,IF(I48&lt;=70000,ROUNDUP(I48/4,0)+17500,35000)))),MIN(IF(H48&lt;=0,0,IF(H48&lt;=12000,H48,IF(H48&lt;=32000,ROUNDUP(H48/2,0)+6000,IF(H48&lt;=56000,ROUNDUP(H48/4,0)+14000,28000))))+IF(I48&lt;=0,0,IF(I48&lt;=15000,I48,IF(I48&lt;=40000,ROUNDUP(I48/2,0)+7500,IF(I48&lt;=70000,ROUNDUP(I48/4,0)+17500,35000)))),28000))))</f>
        <v/>
      </c>
      <c r="V48" s="18">
        <f>MIN(70000,S48+T48+U48)</f>
        <v/>
      </c>
      <c r="W48" s="18">
        <f>MAX(0,ROUNDDOWN(M48-J48-N48-K48-0,-3))</f>
        <v/>
      </c>
      <c r="X48" s="18">
        <f>MAX(0,ROUNDDOWN(M48-J48-N48-K48-R48,-3))</f>
        <v/>
      </c>
      <c r="Y48" s="18">
        <f>IF(W48&lt;=0,0,ROUNDDOWN((W48*LOOKUP(W48,{0,1950001,3300001,6950001,9000001,18000001,40000001},{0.05,0.1,0.2,0.23,0.33,0.4,0.45})-LOOKUP(W48,{0,1950001,3300001,6950001,9000001,18000001,40000001},{0,97500,427500,636000,1536000,2796000,4796000}))*1.021,-2))</f>
        <v/>
      </c>
      <c r="Z48" s="18">
        <f>IF(X48&lt;=0,0,ROUNDDOWN((X48*LOOKUP(X48,{0,1950001,3300001,6950001,9000001,18000001,40000001},{0.05,0.1,0.2,0.23,0.33,0.4,0.45})-LOOKUP(X48,{0,1950001,3300001,6950001,9000001,18000001,40000001},{0,97500,427500,636000,1536000,2796000,4796000}))*1.021,-2))</f>
        <v/>
      </c>
      <c r="AA48" s="18">
        <f>MAX(0,ROUNDDOWN(M48-J48-430000-L48-0,-3))</f>
        <v/>
      </c>
      <c r="AB48" s="18">
        <f>MAX(0,ROUNDDOWN(M48-J48-430000-L48-V48,-3))</f>
        <v/>
      </c>
      <c r="AC48" s="18">
        <f>IF(M48&lt;=450000,0,MAX(0,ROUNDDOWN(AA48*0.06-MIN(50000,AA48)*0.03,-2))+MAX(0,ROUNDDOWN(AA48*0.04-MIN(50000,AA48)*0.02,-2)))</f>
        <v/>
      </c>
      <c r="AD48" s="18">
        <f>IF(M48&lt;=450000,0,MAX(0,ROUNDDOWN(AB48*0.06-MIN(50000,AB48)*0.03,-2))+MAX(0,ROUNDDOWN(AB48*0.04-MIN(50000,AB48)*0.02,-2)))</f>
        <v/>
      </c>
      <c r="AE48" s="18">
        <f>Y48-Z48</f>
        <v/>
      </c>
      <c r="AF48" s="18">
        <f>AC48-AD48</f>
        <v/>
      </c>
      <c r="AG48" s="18">
        <f>AE48+AF48</f>
        <v/>
      </c>
      <c r="AH48" s="20">
        <f>IF(W48&lt;=0,0,LOOKUP(W48,{0,1950001,3300001,6950001,9000001,18000001,40000001},{0.05,0.1,0.2,0.23,0.33,0.4,0.45}))</f>
        <v/>
      </c>
    </row>
    <row r="49">
      <c r="A49" t="inlineStr">
        <is>
          <t>早見表 特例あり 一般12万円</t>
        </is>
      </c>
      <c r="B49" s="18">
        <f>'3_早見表'!$A$10</f>
        <v/>
      </c>
      <c r="C49" s="19" t="n">
        <v>2026</v>
      </c>
      <c r="D49" t="inlineStr">
        <is>
          <t>はい</t>
        </is>
      </c>
      <c r="E49" s="18" t="n">
        <v>120000</v>
      </c>
      <c r="F49" s="18" t="n">
        <v>0</v>
      </c>
      <c r="G49" s="18" t="n">
        <v>0</v>
      </c>
      <c r="H49" s="18" t="n">
        <v>0</v>
      </c>
      <c r="I49" s="18" t="n">
        <v>0</v>
      </c>
      <c r="J49" s="18">
        <f>ROUND(MIN(B49/12,650000)*12*0.0915+MIN(B49/12,1390000)*12*(0.0504+0)+B49*0.005,0)</f>
        <v/>
      </c>
      <c r="K49" s="18" t="n">
        <v>0</v>
      </c>
      <c r="L49" s="18" t="n">
        <v>0</v>
      </c>
      <c r="M49" s="18">
        <f>ROUND(IF(C49&gt;=2026,IF(B49&lt;741000,0,IF(B49&lt;2191000,B49-740000,IF(B49&lt;2193000,1451000,IF(B49&lt;2196000,1453000,IF(B49&lt;2200000,1456000,IF(B49&lt;3600000,ROUNDDOWN(B49/4,-3)*2.8-80000,IF(B49&lt;6600000,ROUNDDOWN(B49/4,-3)*3.2-440000,IF(B49&lt;8500000,ROUNDDOWN(B49*0.9,0)-1100000,B49-1950000)))))))),IF(B49&lt;651000,0,IF(B49&lt;1900000,B49-650000,IF(B49&lt;3600000,ROUNDDOWN(B49/4,-3)*2.8-80000,IF(B49&lt;6600000,ROUNDDOWN(B49/4,-3)*3.2-440000,IF(B49&lt;8500000,ROUNDDOWN(B49*0.9,0)-1100000,B49-1950000)))))),0)</f>
        <v/>
      </c>
      <c r="N49" s="18">
        <f>IF(M49&gt;23500000,NA(),IF(C49&gt;=2026,IF(M49&lt;=4890000,1040000,IF(M49&lt;=6550000,670000,620000)),IF(M49&lt;=1320000,950000,IF(M49&lt;=3360000,880000,IF(M49&lt;=4890000,680000,IF(M49&lt;=6550000,630000,580000))))))</f>
        <v/>
      </c>
      <c r="O49" s="18">
        <f>IF(F49&lt;=0,IF(AND(D49="はい",C49&gt;=2026,C49&lt;=2027),IF(E49&lt;=0,0,IF(E49&lt;=30000,E49,IF(E49&lt;=60000,ROUNDUP(E49/2,0)+15000,IF(E49&lt;=120000,ROUNDUP(E49/4,0)+30000,60000)))),IF(E49&lt;=0,0,IF(E49&lt;=20000,E49,IF(E49&lt;=40000,ROUNDUP(E49/2,0)+10000,IF(E49&lt;=80000,ROUNDUP(E49/4,0)+20000,40000))))),IF(E49&lt;=0,IF(F49&lt;=0,0,IF(F49&lt;=25000,F49,IF(F49&lt;=50000,ROUNDUP(F49/2,0)+12500,IF(F49&lt;=100000,ROUNDUP(F49/4,0)+25000,50000)))),MAX(IF(F49&lt;=0,0,IF(F49&lt;=25000,F49,IF(F49&lt;=50000,ROUNDUP(F49/2,0)+12500,IF(F49&lt;=100000,ROUNDUP(F49/4,0)+25000,50000)))),MIN(IF(AND(D49="はい",C49&gt;=2026,C49&lt;=2027),IF(E49&lt;=0,0,IF(E49&lt;=30000,E49,IF(E49&lt;=60000,ROUNDUP(E49/2,0)+15000,IF(E49&lt;=120000,ROUNDUP(E49/4,0)+30000,60000)))),IF(E49&lt;=0,0,IF(E49&lt;=20000,E49,IF(E49&lt;=40000,ROUNDUP(E49/2,0)+10000,IF(E49&lt;=80000,ROUNDUP(E49/4,0)+20000,40000)))))+IF(F49&lt;=0,0,IF(F49&lt;=25000,F49,IF(F49&lt;=50000,ROUNDUP(F49/2,0)+12500,IF(F49&lt;=100000,ROUNDUP(F49/4,0)+25000,50000)))),IF(AND(D49="はい",C49&gt;=2026,C49&lt;=2027),60000,40000)))))</f>
        <v/>
      </c>
      <c r="P49" s="18">
        <f>IF(G49&lt;=0,0,IF(G49&lt;=20000,G49,IF(G49&lt;=40000,ROUNDUP(G49/2,0)+10000,IF(G49&lt;=80000,ROUNDUP(G49/4,0)+20000,40000))))</f>
        <v/>
      </c>
      <c r="Q49" s="18">
        <f>IF(I49&lt;=0,IF(H49&lt;=0,0,IF(H49&lt;=20000,H49,IF(H49&lt;=40000,ROUNDUP(H49/2,0)+10000,IF(H49&lt;=80000,ROUNDUP(H49/4,0)+20000,40000)))),IF(H49&lt;=0,IF(I49&lt;=0,0,IF(I49&lt;=25000,I49,IF(I49&lt;=50000,ROUNDUP(I49/2,0)+12500,IF(I49&lt;=100000,ROUNDUP(I49/4,0)+25000,50000)))),MAX(IF(I49&lt;=0,0,IF(I49&lt;=25000,I49,IF(I49&lt;=50000,ROUNDUP(I49/2,0)+12500,IF(I49&lt;=100000,ROUNDUP(I49/4,0)+25000,50000)))),MIN(IF(H49&lt;=0,0,IF(H49&lt;=20000,H49,IF(H49&lt;=40000,ROUNDUP(H49/2,0)+10000,IF(H49&lt;=80000,ROUNDUP(H49/4,0)+20000,40000))))+IF(I49&lt;=0,0,IF(I49&lt;=25000,I49,IF(I49&lt;=50000,ROUNDUP(I49/2,0)+12500,IF(I49&lt;=100000,ROUNDUP(I49/4,0)+25000,50000)))),40000))))</f>
        <v/>
      </c>
      <c r="R49" s="18">
        <f>MIN(120000,O49+P49+Q49)</f>
        <v/>
      </c>
      <c r="S49" s="18">
        <f>IF(F49&lt;=0,IF(E49&lt;=0,0,IF(E49&lt;=12000,E49,IF(E49&lt;=32000,ROUNDUP(E49/2,0)+6000,IF(E49&lt;=56000,ROUNDUP(E49/4,0)+14000,28000)))),IF(E49&lt;=0,IF(F49&lt;=0,0,IF(F49&lt;=15000,F49,IF(F49&lt;=40000,ROUNDUP(F49/2,0)+7500,IF(F49&lt;=70000,ROUNDUP(F49/4,0)+17500,35000)))),MAX(IF(F49&lt;=0,0,IF(F49&lt;=15000,F49,IF(F49&lt;=40000,ROUNDUP(F49/2,0)+7500,IF(F49&lt;=70000,ROUNDUP(F49/4,0)+17500,35000)))),MIN(IF(E49&lt;=0,0,IF(E49&lt;=12000,E49,IF(E49&lt;=32000,ROUNDUP(E49/2,0)+6000,IF(E49&lt;=56000,ROUNDUP(E49/4,0)+14000,28000))))+IF(F49&lt;=0,0,IF(F49&lt;=15000,F49,IF(F49&lt;=40000,ROUNDUP(F49/2,0)+7500,IF(F49&lt;=70000,ROUNDUP(F49/4,0)+17500,35000)))),28000))))</f>
        <v/>
      </c>
      <c r="T49" s="18">
        <f>IF(G49&lt;=0,0,IF(G49&lt;=12000,G49,IF(G49&lt;=32000,ROUNDUP(G49/2,0)+6000,IF(G49&lt;=56000,ROUNDUP(G49/4,0)+14000,28000))))</f>
        <v/>
      </c>
      <c r="U49" s="18">
        <f>IF(I49&lt;=0,IF(H49&lt;=0,0,IF(H49&lt;=12000,H49,IF(H49&lt;=32000,ROUNDUP(H49/2,0)+6000,IF(H49&lt;=56000,ROUNDUP(H49/4,0)+14000,28000)))),IF(H49&lt;=0,IF(I49&lt;=0,0,IF(I49&lt;=15000,I49,IF(I49&lt;=40000,ROUNDUP(I49/2,0)+7500,IF(I49&lt;=70000,ROUNDUP(I49/4,0)+17500,35000)))),MAX(IF(I49&lt;=0,0,IF(I49&lt;=15000,I49,IF(I49&lt;=40000,ROUNDUP(I49/2,0)+7500,IF(I49&lt;=70000,ROUNDUP(I49/4,0)+17500,35000)))),MIN(IF(H49&lt;=0,0,IF(H49&lt;=12000,H49,IF(H49&lt;=32000,ROUNDUP(H49/2,0)+6000,IF(H49&lt;=56000,ROUNDUP(H49/4,0)+14000,28000))))+IF(I49&lt;=0,0,IF(I49&lt;=15000,I49,IF(I49&lt;=40000,ROUNDUP(I49/2,0)+7500,IF(I49&lt;=70000,ROUNDUP(I49/4,0)+17500,35000)))),28000))))</f>
        <v/>
      </c>
      <c r="V49" s="18">
        <f>MIN(70000,S49+T49+U49)</f>
        <v/>
      </c>
      <c r="W49" s="18">
        <f>MAX(0,ROUNDDOWN(M49-J49-N49-K49-0,-3))</f>
        <v/>
      </c>
      <c r="X49" s="18">
        <f>MAX(0,ROUNDDOWN(M49-J49-N49-K49-R49,-3))</f>
        <v/>
      </c>
      <c r="Y49" s="18">
        <f>IF(W49&lt;=0,0,ROUNDDOWN((W49*LOOKUP(W49,{0,1950001,3300001,6950001,9000001,18000001,40000001},{0.05,0.1,0.2,0.23,0.33,0.4,0.45})-LOOKUP(W49,{0,1950001,3300001,6950001,9000001,18000001,40000001},{0,97500,427500,636000,1536000,2796000,4796000}))*1.021,-2))</f>
        <v/>
      </c>
      <c r="Z49" s="18">
        <f>IF(X49&lt;=0,0,ROUNDDOWN((X49*LOOKUP(X49,{0,1950001,3300001,6950001,9000001,18000001,40000001},{0.05,0.1,0.2,0.23,0.33,0.4,0.45})-LOOKUP(X49,{0,1950001,3300001,6950001,9000001,18000001,40000001},{0,97500,427500,636000,1536000,2796000,4796000}))*1.021,-2))</f>
        <v/>
      </c>
      <c r="AA49" s="18">
        <f>MAX(0,ROUNDDOWN(M49-J49-430000-L49-0,-3))</f>
        <v/>
      </c>
      <c r="AB49" s="18">
        <f>MAX(0,ROUNDDOWN(M49-J49-430000-L49-V49,-3))</f>
        <v/>
      </c>
      <c r="AC49" s="18">
        <f>IF(M49&lt;=450000,0,MAX(0,ROUNDDOWN(AA49*0.06-MIN(50000,AA49)*0.03,-2))+MAX(0,ROUNDDOWN(AA49*0.04-MIN(50000,AA49)*0.02,-2)))</f>
        <v/>
      </c>
      <c r="AD49" s="18">
        <f>IF(M49&lt;=450000,0,MAX(0,ROUNDDOWN(AB49*0.06-MIN(50000,AB49)*0.03,-2))+MAX(0,ROUNDDOWN(AB49*0.04-MIN(50000,AB49)*0.02,-2)))</f>
        <v/>
      </c>
      <c r="AE49" s="18">
        <f>Y49-Z49</f>
        <v/>
      </c>
      <c r="AF49" s="18">
        <f>AC49-AD49</f>
        <v/>
      </c>
      <c r="AG49" s="18">
        <f>AE49+AF49</f>
        <v/>
      </c>
      <c r="AH49" s="20">
        <f>IF(W49&lt;=0,0,LOOKUP(W49,{0,1950001,3300001,6950001,9000001,18000001,40000001},{0.05,0.1,0.2,0.23,0.33,0.4,0.45}))</f>
        <v/>
      </c>
    </row>
    <row r="50">
      <c r="A50" t="inlineStr">
        <is>
          <t>早見表 特例あり 3区分（一般12万円）</t>
        </is>
      </c>
      <c r="B50" s="18">
        <f>'3_早見表'!$A$10</f>
        <v/>
      </c>
      <c r="C50" s="19" t="n">
        <v>2026</v>
      </c>
      <c r="D50" t="inlineStr">
        <is>
          <t>はい</t>
        </is>
      </c>
      <c r="E50" s="18" t="n">
        <v>120000</v>
      </c>
      <c r="F50" s="18" t="n">
        <v>0</v>
      </c>
      <c r="G50" s="18" t="n">
        <v>80000</v>
      </c>
      <c r="H50" s="18" t="n">
        <v>80000</v>
      </c>
      <c r="I50" s="18" t="n">
        <v>0</v>
      </c>
      <c r="J50" s="18">
        <f>ROUND(MIN(B50/12,650000)*12*0.0915+MIN(B50/12,1390000)*12*(0.0504+0)+B50*0.005,0)</f>
        <v/>
      </c>
      <c r="K50" s="18" t="n">
        <v>0</v>
      </c>
      <c r="L50" s="18" t="n">
        <v>0</v>
      </c>
      <c r="M50" s="18">
        <f>ROUND(IF(C50&gt;=2026,IF(B50&lt;741000,0,IF(B50&lt;2191000,B50-740000,IF(B50&lt;2193000,1451000,IF(B50&lt;2196000,1453000,IF(B50&lt;2200000,1456000,IF(B50&lt;3600000,ROUNDDOWN(B50/4,-3)*2.8-80000,IF(B50&lt;6600000,ROUNDDOWN(B50/4,-3)*3.2-440000,IF(B50&lt;8500000,ROUNDDOWN(B50*0.9,0)-1100000,B50-1950000)))))))),IF(B50&lt;651000,0,IF(B50&lt;1900000,B50-650000,IF(B50&lt;3600000,ROUNDDOWN(B50/4,-3)*2.8-80000,IF(B50&lt;6600000,ROUNDDOWN(B50/4,-3)*3.2-440000,IF(B50&lt;8500000,ROUNDDOWN(B50*0.9,0)-1100000,B50-1950000)))))),0)</f>
        <v/>
      </c>
      <c r="N50" s="18">
        <f>IF(M50&gt;23500000,NA(),IF(C50&gt;=2026,IF(M50&lt;=4890000,1040000,IF(M50&lt;=6550000,670000,620000)),IF(M50&lt;=1320000,950000,IF(M50&lt;=3360000,880000,IF(M50&lt;=4890000,680000,IF(M50&lt;=6550000,630000,580000))))))</f>
        <v/>
      </c>
      <c r="O50" s="18">
        <f>IF(F50&lt;=0,IF(AND(D50="はい",C50&gt;=2026,C50&lt;=2027),IF(E50&lt;=0,0,IF(E50&lt;=30000,E50,IF(E50&lt;=60000,ROUNDUP(E50/2,0)+15000,IF(E50&lt;=120000,ROUNDUP(E50/4,0)+30000,60000)))),IF(E50&lt;=0,0,IF(E50&lt;=20000,E50,IF(E50&lt;=40000,ROUNDUP(E50/2,0)+10000,IF(E50&lt;=80000,ROUNDUP(E50/4,0)+20000,40000))))),IF(E50&lt;=0,IF(F50&lt;=0,0,IF(F50&lt;=25000,F50,IF(F50&lt;=50000,ROUNDUP(F50/2,0)+12500,IF(F50&lt;=100000,ROUNDUP(F50/4,0)+25000,50000)))),MAX(IF(F50&lt;=0,0,IF(F50&lt;=25000,F50,IF(F50&lt;=50000,ROUNDUP(F50/2,0)+12500,IF(F50&lt;=100000,ROUNDUP(F50/4,0)+25000,50000)))),MIN(IF(AND(D50="はい",C50&gt;=2026,C50&lt;=2027),IF(E50&lt;=0,0,IF(E50&lt;=30000,E50,IF(E50&lt;=60000,ROUNDUP(E50/2,0)+15000,IF(E50&lt;=120000,ROUNDUP(E50/4,0)+30000,60000)))),IF(E50&lt;=0,0,IF(E50&lt;=20000,E50,IF(E50&lt;=40000,ROUNDUP(E50/2,0)+10000,IF(E50&lt;=80000,ROUNDUP(E50/4,0)+20000,40000)))))+IF(F50&lt;=0,0,IF(F50&lt;=25000,F50,IF(F50&lt;=50000,ROUNDUP(F50/2,0)+12500,IF(F50&lt;=100000,ROUNDUP(F50/4,0)+25000,50000)))),IF(AND(D50="はい",C50&gt;=2026,C50&lt;=2027),60000,40000)))))</f>
        <v/>
      </c>
      <c r="P50" s="18">
        <f>IF(G50&lt;=0,0,IF(G50&lt;=20000,G50,IF(G50&lt;=40000,ROUNDUP(G50/2,0)+10000,IF(G50&lt;=80000,ROUNDUP(G50/4,0)+20000,40000))))</f>
        <v/>
      </c>
      <c r="Q50" s="18">
        <f>IF(I50&lt;=0,IF(H50&lt;=0,0,IF(H50&lt;=20000,H50,IF(H50&lt;=40000,ROUNDUP(H50/2,0)+10000,IF(H50&lt;=80000,ROUNDUP(H50/4,0)+20000,40000)))),IF(H50&lt;=0,IF(I50&lt;=0,0,IF(I50&lt;=25000,I50,IF(I50&lt;=50000,ROUNDUP(I50/2,0)+12500,IF(I50&lt;=100000,ROUNDUP(I50/4,0)+25000,50000)))),MAX(IF(I50&lt;=0,0,IF(I50&lt;=25000,I50,IF(I50&lt;=50000,ROUNDUP(I50/2,0)+12500,IF(I50&lt;=100000,ROUNDUP(I50/4,0)+25000,50000)))),MIN(IF(H50&lt;=0,0,IF(H50&lt;=20000,H50,IF(H50&lt;=40000,ROUNDUP(H50/2,0)+10000,IF(H50&lt;=80000,ROUNDUP(H50/4,0)+20000,40000))))+IF(I50&lt;=0,0,IF(I50&lt;=25000,I50,IF(I50&lt;=50000,ROUNDUP(I50/2,0)+12500,IF(I50&lt;=100000,ROUNDUP(I50/4,0)+25000,50000)))),40000))))</f>
        <v/>
      </c>
      <c r="R50" s="18">
        <f>MIN(120000,O50+P50+Q50)</f>
        <v/>
      </c>
      <c r="S50" s="18">
        <f>IF(F50&lt;=0,IF(E50&lt;=0,0,IF(E50&lt;=12000,E50,IF(E50&lt;=32000,ROUNDUP(E50/2,0)+6000,IF(E50&lt;=56000,ROUNDUP(E50/4,0)+14000,28000)))),IF(E50&lt;=0,IF(F50&lt;=0,0,IF(F50&lt;=15000,F50,IF(F50&lt;=40000,ROUNDUP(F50/2,0)+7500,IF(F50&lt;=70000,ROUNDUP(F50/4,0)+17500,35000)))),MAX(IF(F50&lt;=0,0,IF(F50&lt;=15000,F50,IF(F50&lt;=40000,ROUNDUP(F50/2,0)+7500,IF(F50&lt;=70000,ROUNDUP(F50/4,0)+17500,35000)))),MIN(IF(E50&lt;=0,0,IF(E50&lt;=12000,E50,IF(E50&lt;=32000,ROUNDUP(E50/2,0)+6000,IF(E50&lt;=56000,ROUNDUP(E50/4,0)+14000,28000))))+IF(F50&lt;=0,0,IF(F50&lt;=15000,F50,IF(F50&lt;=40000,ROUNDUP(F50/2,0)+7500,IF(F50&lt;=70000,ROUNDUP(F50/4,0)+17500,35000)))),28000))))</f>
        <v/>
      </c>
      <c r="T50" s="18">
        <f>IF(G50&lt;=0,0,IF(G50&lt;=12000,G50,IF(G50&lt;=32000,ROUNDUP(G50/2,0)+6000,IF(G50&lt;=56000,ROUNDUP(G50/4,0)+14000,28000))))</f>
        <v/>
      </c>
      <c r="U50" s="18">
        <f>IF(I50&lt;=0,IF(H50&lt;=0,0,IF(H50&lt;=12000,H50,IF(H50&lt;=32000,ROUNDUP(H50/2,0)+6000,IF(H50&lt;=56000,ROUNDUP(H50/4,0)+14000,28000)))),IF(H50&lt;=0,IF(I50&lt;=0,0,IF(I50&lt;=15000,I50,IF(I50&lt;=40000,ROUNDUP(I50/2,0)+7500,IF(I50&lt;=70000,ROUNDUP(I50/4,0)+17500,35000)))),MAX(IF(I50&lt;=0,0,IF(I50&lt;=15000,I50,IF(I50&lt;=40000,ROUNDUP(I50/2,0)+7500,IF(I50&lt;=70000,ROUNDUP(I50/4,0)+17500,35000)))),MIN(IF(H50&lt;=0,0,IF(H50&lt;=12000,H50,IF(H50&lt;=32000,ROUNDUP(H50/2,0)+6000,IF(H50&lt;=56000,ROUNDUP(H50/4,0)+14000,28000))))+IF(I50&lt;=0,0,IF(I50&lt;=15000,I50,IF(I50&lt;=40000,ROUNDUP(I50/2,0)+7500,IF(I50&lt;=70000,ROUNDUP(I50/4,0)+17500,35000)))),28000))))</f>
        <v/>
      </c>
      <c r="V50" s="18">
        <f>MIN(70000,S50+T50+U50)</f>
        <v/>
      </c>
      <c r="W50" s="18">
        <f>MAX(0,ROUNDDOWN(M50-J50-N50-K50-0,-3))</f>
        <v/>
      </c>
      <c r="X50" s="18">
        <f>MAX(0,ROUNDDOWN(M50-J50-N50-K50-R50,-3))</f>
        <v/>
      </c>
      <c r="Y50" s="18">
        <f>IF(W50&lt;=0,0,ROUNDDOWN((W50*LOOKUP(W50,{0,1950001,3300001,6950001,9000001,18000001,40000001},{0.05,0.1,0.2,0.23,0.33,0.4,0.45})-LOOKUP(W50,{0,1950001,3300001,6950001,9000001,18000001,40000001},{0,97500,427500,636000,1536000,2796000,4796000}))*1.021,-2))</f>
        <v/>
      </c>
      <c r="Z50" s="18">
        <f>IF(X50&lt;=0,0,ROUNDDOWN((X50*LOOKUP(X50,{0,1950001,3300001,6950001,9000001,18000001,40000001},{0.05,0.1,0.2,0.23,0.33,0.4,0.45})-LOOKUP(X50,{0,1950001,3300001,6950001,9000001,18000001,40000001},{0,97500,427500,636000,1536000,2796000,4796000}))*1.021,-2))</f>
        <v/>
      </c>
      <c r="AA50" s="18">
        <f>MAX(0,ROUNDDOWN(M50-J50-430000-L50-0,-3))</f>
        <v/>
      </c>
      <c r="AB50" s="18">
        <f>MAX(0,ROUNDDOWN(M50-J50-430000-L50-V50,-3))</f>
        <v/>
      </c>
      <c r="AC50" s="18">
        <f>IF(M50&lt;=450000,0,MAX(0,ROUNDDOWN(AA50*0.06-MIN(50000,AA50)*0.03,-2))+MAX(0,ROUNDDOWN(AA50*0.04-MIN(50000,AA50)*0.02,-2)))</f>
        <v/>
      </c>
      <c r="AD50" s="18">
        <f>IF(M50&lt;=450000,0,MAX(0,ROUNDDOWN(AB50*0.06-MIN(50000,AB50)*0.03,-2))+MAX(0,ROUNDDOWN(AB50*0.04-MIN(50000,AB50)*0.02,-2)))</f>
        <v/>
      </c>
      <c r="AE50" s="18">
        <f>Y50-Z50</f>
        <v/>
      </c>
      <c r="AF50" s="18">
        <f>AC50-AD50</f>
        <v/>
      </c>
      <c r="AG50" s="18">
        <f>AE50+AF50</f>
        <v/>
      </c>
      <c r="AH50" s="20">
        <f>IF(W50&lt;=0,0,LOOKUP(W50,{0,1950001,3300001,6950001,9000001,18000001,40000001},{0.05,0.1,0.2,0.23,0.33,0.4,0.45}))</f>
        <v/>
      </c>
    </row>
    <row r="51">
      <c r="A51" t="inlineStr">
        <is>
          <t>早見表 一般8万円</t>
        </is>
      </c>
      <c r="B51" s="18">
        <f>'3_早見表'!$A$11</f>
        <v/>
      </c>
      <c r="C51" s="19" t="n">
        <v>2026</v>
      </c>
      <c r="D51" t="inlineStr">
        <is>
          <t>いいえ</t>
        </is>
      </c>
      <c r="E51" s="18" t="n">
        <v>80000</v>
      </c>
      <c r="F51" s="18" t="n">
        <v>0</v>
      </c>
      <c r="G51" s="18" t="n">
        <v>0</v>
      </c>
      <c r="H51" s="18" t="n">
        <v>0</v>
      </c>
      <c r="I51" s="18" t="n">
        <v>0</v>
      </c>
      <c r="J51" s="18">
        <f>ROUND(MIN(B51/12,650000)*12*0.0915+MIN(B51/12,1390000)*12*(0.0504+0)+B51*0.005,0)</f>
        <v/>
      </c>
      <c r="K51" s="18" t="n">
        <v>0</v>
      </c>
      <c r="L51" s="18" t="n">
        <v>0</v>
      </c>
      <c r="M51" s="18">
        <f>ROUND(IF(C51&gt;=2026,IF(B51&lt;741000,0,IF(B51&lt;2191000,B51-740000,IF(B51&lt;2193000,1451000,IF(B51&lt;2196000,1453000,IF(B51&lt;2200000,1456000,IF(B51&lt;3600000,ROUNDDOWN(B51/4,-3)*2.8-80000,IF(B51&lt;6600000,ROUNDDOWN(B51/4,-3)*3.2-440000,IF(B51&lt;8500000,ROUNDDOWN(B51*0.9,0)-1100000,B51-1950000)))))))),IF(B51&lt;651000,0,IF(B51&lt;1900000,B51-650000,IF(B51&lt;3600000,ROUNDDOWN(B51/4,-3)*2.8-80000,IF(B51&lt;6600000,ROUNDDOWN(B51/4,-3)*3.2-440000,IF(B51&lt;8500000,ROUNDDOWN(B51*0.9,0)-1100000,B51-1950000)))))),0)</f>
        <v/>
      </c>
      <c r="N51" s="18">
        <f>IF(M51&gt;23500000,NA(),IF(C51&gt;=2026,IF(M51&lt;=4890000,1040000,IF(M51&lt;=6550000,670000,620000)),IF(M51&lt;=1320000,950000,IF(M51&lt;=3360000,880000,IF(M51&lt;=4890000,680000,IF(M51&lt;=6550000,630000,580000))))))</f>
        <v/>
      </c>
      <c r="O51" s="18">
        <f>IF(F51&lt;=0,IF(AND(D51="はい",C51&gt;=2026,C51&lt;=2027),IF(E51&lt;=0,0,IF(E51&lt;=30000,E51,IF(E51&lt;=60000,ROUNDUP(E51/2,0)+15000,IF(E51&lt;=120000,ROUNDUP(E51/4,0)+30000,60000)))),IF(E51&lt;=0,0,IF(E51&lt;=20000,E51,IF(E51&lt;=40000,ROUNDUP(E51/2,0)+10000,IF(E51&lt;=80000,ROUNDUP(E51/4,0)+20000,40000))))),IF(E51&lt;=0,IF(F51&lt;=0,0,IF(F51&lt;=25000,F51,IF(F51&lt;=50000,ROUNDUP(F51/2,0)+12500,IF(F51&lt;=100000,ROUNDUP(F51/4,0)+25000,50000)))),MAX(IF(F51&lt;=0,0,IF(F51&lt;=25000,F51,IF(F51&lt;=50000,ROUNDUP(F51/2,0)+12500,IF(F51&lt;=100000,ROUNDUP(F51/4,0)+25000,50000)))),MIN(IF(AND(D51="はい",C51&gt;=2026,C51&lt;=2027),IF(E51&lt;=0,0,IF(E51&lt;=30000,E51,IF(E51&lt;=60000,ROUNDUP(E51/2,0)+15000,IF(E51&lt;=120000,ROUNDUP(E51/4,0)+30000,60000)))),IF(E51&lt;=0,0,IF(E51&lt;=20000,E51,IF(E51&lt;=40000,ROUNDUP(E51/2,0)+10000,IF(E51&lt;=80000,ROUNDUP(E51/4,0)+20000,40000)))))+IF(F51&lt;=0,0,IF(F51&lt;=25000,F51,IF(F51&lt;=50000,ROUNDUP(F51/2,0)+12500,IF(F51&lt;=100000,ROUNDUP(F51/4,0)+25000,50000)))),IF(AND(D51="はい",C51&gt;=2026,C51&lt;=2027),60000,40000)))))</f>
        <v/>
      </c>
      <c r="P51" s="18">
        <f>IF(G51&lt;=0,0,IF(G51&lt;=20000,G51,IF(G51&lt;=40000,ROUNDUP(G51/2,0)+10000,IF(G51&lt;=80000,ROUNDUP(G51/4,0)+20000,40000))))</f>
        <v/>
      </c>
      <c r="Q51" s="18">
        <f>IF(I51&lt;=0,IF(H51&lt;=0,0,IF(H51&lt;=20000,H51,IF(H51&lt;=40000,ROUNDUP(H51/2,0)+10000,IF(H51&lt;=80000,ROUNDUP(H51/4,0)+20000,40000)))),IF(H51&lt;=0,IF(I51&lt;=0,0,IF(I51&lt;=25000,I51,IF(I51&lt;=50000,ROUNDUP(I51/2,0)+12500,IF(I51&lt;=100000,ROUNDUP(I51/4,0)+25000,50000)))),MAX(IF(I51&lt;=0,0,IF(I51&lt;=25000,I51,IF(I51&lt;=50000,ROUNDUP(I51/2,0)+12500,IF(I51&lt;=100000,ROUNDUP(I51/4,0)+25000,50000)))),MIN(IF(H51&lt;=0,0,IF(H51&lt;=20000,H51,IF(H51&lt;=40000,ROUNDUP(H51/2,0)+10000,IF(H51&lt;=80000,ROUNDUP(H51/4,0)+20000,40000))))+IF(I51&lt;=0,0,IF(I51&lt;=25000,I51,IF(I51&lt;=50000,ROUNDUP(I51/2,0)+12500,IF(I51&lt;=100000,ROUNDUP(I51/4,0)+25000,50000)))),40000))))</f>
        <v/>
      </c>
      <c r="R51" s="18">
        <f>MIN(120000,O51+P51+Q51)</f>
        <v/>
      </c>
      <c r="S51" s="18">
        <f>IF(F51&lt;=0,IF(E51&lt;=0,0,IF(E51&lt;=12000,E51,IF(E51&lt;=32000,ROUNDUP(E51/2,0)+6000,IF(E51&lt;=56000,ROUNDUP(E51/4,0)+14000,28000)))),IF(E51&lt;=0,IF(F51&lt;=0,0,IF(F51&lt;=15000,F51,IF(F51&lt;=40000,ROUNDUP(F51/2,0)+7500,IF(F51&lt;=70000,ROUNDUP(F51/4,0)+17500,35000)))),MAX(IF(F51&lt;=0,0,IF(F51&lt;=15000,F51,IF(F51&lt;=40000,ROUNDUP(F51/2,0)+7500,IF(F51&lt;=70000,ROUNDUP(F51/4,0)+17500,35000)))),MIN(IF(E51&lt;=0,0,IF(E51&lt;=12000,E51,IF(E51&lt;=32000,ROUNDUP(E51/2,0)+6000,IF(E51&lt;=56000,ROUNDUP(E51/4,0)+14000,28000))))+IF(F51&lt;=0,0,IF(F51&lt;=15000,F51,IF(F51&lt;=40000,ROUNDUP(F51/2,0)+7500,IF(F51&lt;=70000,ROUNDUP(F51/4,0)+17500,35000)))),28000))))</f>
        <v/>
      </c>
      <c r="T51" s="18">
        <f>IF(G51&lt;=0,0,IF(G51&lt;=12000,G51,IF(G51&lt;=32000,ROUNDUP(G51/2,0)+6000,IF(G51&lt;=56000,ROUNDUP(G51/4,0)+14000,28000))))</f>
        <v/>
      </c>
      <c r="U51" s="18">
        <f>IF(I51&lt;=0,IF(H51&lt;=0,0,IF(H51&lt;=12000,H51,IF(H51&lt;=32000,ROUNDUP(H51/2,0)+6000,IF(H51&lt;=56000,ROUNDUP(H51/4,0)+14000,28000)))),IF(H51&lt;=0,IF(I51&lt;=0,0,IF(I51&lt;=15000,I51,IF(I51&lt;=40000,ROUNDUP(I51/2,0)+7500,IF(I51&lt;=70000,ROUNDUP(I51/4,0)+17500,35000)))),MAX(IF(I51&lt;=0,0,IF(I51&lt;=15000,I51,IF(I51&lt;=40000,ROUNDUP(I51/2,0)+7500,IF(I51&lt;=70000,ROUNDUP(I51/4,0)+17500,35000)))),MIN(IF(H51&lt;=0,0,IF(H51&lt;=12000,H51,IF(H51&lt;=32000,ROUNDUP(H51/2,0)+6000,IF(H51&lt;=56000,ROUNDUP(H51/4,0)+14000,28000))))+IF(I51&lt;=0,0,IF(I51&lt;=15000,I51,IF(I51&lt;=40000,ROUNDUP(I51/2,0)+7500,IF(I51&lt;=70000,ROUNDUP(I51/4,0)+17500,35000)))),28000))))</f>
        <v/>
      </c>
      <c r="V51" s="18">
        <f>MIN(70000,S51+T51+U51)</f>
        <v/>
      </c>
      <c r="W51" s="18">
        <f>MAX(0,ROUNDDOWN(M51-J51-N51-K51-0,-3))</f>
        <v/>
      </c>
      <c r="X51" s="18">
        <f>MAX(0,ROUNDDOWN(M51-J51-N51-K51-R51,-3))</f>
        <v/>
      </c>
      <c r="Y51" s="18">
        <f>IF(W51&lt;=0,0,ROUNDDOWN((W51*LOOKUP(W51,{0,1950001,3300001,6950001,9000001,18000001,40000001},{0.05,0.1,0.2,0.23,0.33,0.4,0.45})-LOOKUP(W51,{0,1950001,3300001,6950001,9000001,18000001,40000001},{0,97500,427500,636000,1536000,2796000,4796000}))*1.021,-2))</f>
        <v/>
      </c>
      <c r="Z51" s="18">
        <f>IF(X51&lt;=0,0,ROUNDDOWN((X51*LOOKUP(X51,{0,1950001,3300001,6950001,9000001,18000001,40000001},{0.05,0.1,0.2,0.23,0.33,0.4,0.45})-LOOKUP(X51,{0,1950001,3300001,6950001,9000001,18000001,40000001},{0,97500,427500,636000,1536000,2796000,4796000}))*1.021,-2))</f>
        <v/>
      </c>
      <c r="AA51" s="18">
        <f>MAX(0,ROUNDDOWN(M51-J51-430000-L51-0,-3))</f>
        <v/>
      </c>
      <c r="AB51" s="18">
        <f>MAX(0,ROUNDDOWN(M51-J51-430000-L51-V51,-3))</f>
        <v/>
      </c>
      <c r="AC51" s="18">
        <f>IF(M51&lt;=450000,0,MAX(0,ROUNDDOWN(AA51*0.06-MIN(50000,AA51)*0.03,-2))+MAX(0,ROUNDDOWN(AA51*0.04-MIN(50000,AA51)*0.02,-2)))</f>
        <v/>
      </c>
      <c r="AD51" s="18">
        <f>IF(M51&lt;=450000,0,MAX(0,ROUNDDOWN(AB51*0.06-MIN(50000,AB51)*0.03,-2))+MAX(0,ROUNDDOWN(AB51*0.04-MIN(50000,AB51)*0.02,-2)))</f>
        <v/>
      </c>
      <c r="AE51" s="18">
        <f>Y51-Z51</f>
        <v/>
      </c>
      <c r="AF51" s="18">
        <f>AC51-AD51</f>
        <v/>
      </c>
      <c r="AG51" s="18">
        <f>AE51+AF51</f>
        <v/>
      </c>
      <c r="AH51" s="20">
        <f>IF(W51&lt;=0,0,LOOKUP(W51,{0,1950001,3300001,6950001,9000001,18000001,40000001},{0.05,0.1,0.2,0.23,0.33,0.4,0.45}))</f>
        <v/>
      </c>
    </row>
    <row r="52">
      <c r="A52" t="inlineStr">
        <is>
          <t>早見表 一般と介護医療8万円ずつ</t>
        </is>
      </c>
      <c r="B52" s="18">
        <f>'3_早見表'!$A$11</f>
        <v/>
      </c>
      <c r="C52" s="19" t="n">
        <v>2026</v>
      </c>
      <c r="D52" t="inlineStr">
        <is>
          <t>いいえ</t>
        </is>
      </c>
      <c r="E52" s="18" t="n">
        <v>80000</v>
      </c>
      <c r="F52" s="18" t="n">
        <v>0</v>
      </c>
      <c r="G52" s="18" t="n">
        <v>80000</v>
      </c>
      <c r="H52" s="18" t="n">
        <v>0</v>
      </c>
      <c r="I52" s="18" t="n">
        <v>0</v>
      </c>
      <c r="J52" s="18">
        <f>ROUND(MIN(B52/12,650000)*12*0.0915+MIN(B52/12,1390000)*12*(0.0504+0)+B52*0.005,0)</f>
        <v/>
      </c>
      <c r="K52" s="18" t="n">
        <v>0</v>
      </c>
      <c r="L52" s="18" t="n">
        <v>0</v>
      </c>
      <c r="M52" s="18">
        <f>ROUND(IF(C52&gt;=2026,IF(B52&lt;741000,0,IF(B52&lt;2191000,B52-740000,IF(B52&lt;2193000,1451000,IF(B52&lt;2196000,1453000,IF(B52&lt;2200000,1456000,IF(B52&lt;3600000,ROUNDDOWN(B52/4,-3)*2.8-80000,IF(B52&lt;6600000,ROUNDDOWN(B52/4,-3)*3.2-440000,IF(B52&lt;8500000,ROUNDDOWN(B52*0.9,0)-1100000,B52-1950000)))))))),IF(B52&lt;651000,0,IF(B52&lt;1900000,B52-650000,IF(B52&lt;3600000,ROUNDDOWN(B52/4,-3)*2.8-80000,IF(B52&lt;6600000,ROUNDDOWN(B52/4,-3)*3.2-440000,IF(B52&lt;8500000,ROUNDDOWN(B52*0.9,0)-1100000,B52-1950000)))))),0)</f>
        <v/>
      </c>
      <c r="N52" s="18">
        <f>IF(M52&gt;23500000,NA(),IF(C52&gt;=2026,IF(M52&lt;=4890000,1040000,IF(M52&lt;=6550000,670000,620000)),IF(M52&lt;=1320000,950000,IF(M52&lt;=3360000,880000,IF(M52&lt;=4890000,680000,IF(M52&lt;=6550000,630000,580000))))))</f>
        <v/>
      </c>
      <c r="O52" s="18">
        <f>IF(F52&lt;=0,IF(AND(D52="はい",C52&gt;=2026,C52&lt;=2027),IF(E52&lt;=0,0,IF(E52&lt;=30000,E52,IF(E52&lt;=60000,ROUNDUP(E52/2,0)+15000,IF(E52&lt;=120000,ROUNDUP(E52/4,0)+30000,60000)))),IF(E52&lt;=0,0,IF(E52&lt;=20000,E52,IF(E52&lt;=40000,ROUNDUP(E52/2,0)+10000,IF(E52&lt;=80000,ROUNDUP(E52/4,0)+20000,40000))))),IF(E52&lt;=0,IF(F52&lt;=0,0,IF(F52&lt;=25000,F52,IF(F52&lt;=50000,ROUNDUP(F52/2,0)+12500,IF(F52&lt;=100000,ROUNDUP(F52/4,0)+25000,50000)))),MAX(IF(F52&lt;=0,0,IF(F52&lt;=25000,F52,IF(F52&lt;=50000,ROUNDUP(F52/2,0)+12500,IF(F52&lt;=100000,ROUNDUP(F52/4,0)+25000,50000)))),MIN(IF(AND(D52="はい",C52&gt;=2026,C52&lt;=2027),IF(E52&lt;=0,0,IF(E52&lt;=30000,E52,IF(E52&lt;=60000,ROUNDUP(E52/2,0)+15000,IF(E52&lt;=120000,ROUNDUP(E52/4,0)+30000,60000)))),IF(E52&lt;=0,0,IF(E52&lt;=20000,E52,IF(E52&lt;=40000,ROUNDUP(E52/2,0)+10000,IF(E52&lt;=80000,ROUNDUP(E52/4,0)+20000,40000)))))+IF(F52&lt;=0,0,IF(F52&lt;=25000,F52,IF(F52&lt;=50000,ROUNDUP(F52/2,0)+12500,IF(F52&lt;=100000,ROUNDUP(F52/4,0)+25000,50000)))),IF(AND(D52="はい",C52&gt;=2026,C52&lt;=2027),60000,40000)))))</f>
        <v/>
      </c>
      <c r="P52" s="18">
        <f>IF(G52&lt;=0,0,IF(G52&lt;=20000,G52,IF(G52&lt;=40000,ROUNDUP(G52/2,0)+10000,IF(G52&lt;=80000,ROUNDUP(G52/4,0)+20000,40000))))</f>
        <v/>
      </c>
      <c r="Q52" s="18">
        <f>IF(I52&lt;=0,IF(H52&lt;=0,0,IF(H52&lt;=20000,H52,IF(H52&lt;=40000,ROUNDUP(H52/2,0)+10000,IF(H52&lt;=80000,ROUNDUP(H52/4,0)+20000,40000)))),IF(H52&lt;=0,IF(I52&lt;=0,0,IF(I52&lt;=25000,I52,IF(I52&lt;=50000,ROUNDUP(I52/2,0)+12500,IF(I52&lt;=100000,ROUNDUP(I52/4,0)+25000,50000)))),MAX(IF(I52&lt;=0,0,IF(I52&lt;=25000,I52,IF(I52&lt;=50000,ROUNDUP(I52/2,0)+12500,IF(I52&lt;=100000,ROUNDUP(I52/4,0)+25000,50000)))),MIN(IF(H52&lt;=0,0,IF(H52&lt;=20000,H52,IF(H52&lt;=40000,ROUNDUP(H52/2,0)+10000,IF(H52&lt;=80000,ROUNDUP(H52/4,0)+20000,40000))))+IF(I52&lt;=0,0,IF(I52&lt;=25000,I52,IF(I52&lt;=50000,ROUNDUP(I52/2,0)+12500,IF(I52&lt;=100000,ROUNDUP(I52/4,0)+25000,50000)))),40000))))</f>
        <v/>
      </c>
      <c r="R52" s="18">
        <f>MIN(120000,O52+P52+Q52)</f>
        <v/>
      </c>
      <c r="S52" s="18">
        <f>IF(F52&lt;=0,IF(E52&lt;=0,0,IF(E52&lt;=12000,E52,IF(E52&lt;=32000,ROUNDUP(E52/2,0)+6000,IF(E52&lt;=56000,ROUNDUP(E52/4,0)+14000,28000)))),IF(E52&lt;=0,IF(F52&lt;=0,0,IF(F52&lt;=15000,F52,IF(F52&lt;=40000,ROUNDUP(F52/2,0)+7500,IF(F52&lt;=70000,ROUNDUP(F52/4,0)+17500,35000)))),MAX(IF(F52&lt;=0,0,IF(F52&lt;=15000,F52,IF(F52&lt;=40000,ROUNDUP(F52/2,0)+7500,IF(F52&lt;=70000,ROUNDUP(F52/4,0)+17500,35000)))),MIN(IF(E52&lt;=0,0,IF(E52&lt;=12000,E52,IF(E52&lt;=32000,ROUNDUP(E52/2,0)+6000,IF(E52&lt;=56000,ROUNDUP(E52/4,0)+14000,28000))))+IF(F52&lt;=0,0,IF(F52&lt;=15000,F52,IF(F52&lt;=40000,ROUNDUP(F52/2,0)+7500,IF(F52&lt;=70000,ROUNDUP(F52/4,0)+17500,35000)))),28000))))</f>
        <v/>
      </c>
      <c r="T52" s="18">
        <f>IF(G52&lt;=0,0,IF(G52&lt;=12000,G52,IF(G52&lt;=32000,ROUNDUP(G52/2,0)+6000,IF(G52&lt;=56000,ROUNDUP(G52/4,0)+14000,28000))))</f>
        <v/>
      </c>
      <c r="U52" s="18">
        <f>IF(I52&lt;=0,IF(H52&lt;=0,0,IF(H52&lt;=12000,H52,IF(H52&lt;=32000,ROUNDUP(H52/2,0)+6000,IF(H52&lt;=56000,ROUNDUP(H52/4,0)+14000,28000)))),IF(H52&lt;=0,IF(I52&lt;=0,0,IF(I52&lt;=15000,I52,IF(I52&lt;=40000,ROUNDUP(I52/2,0)+7500,IF(I52&lt;=70000,ROUNDUP(I52/4,0)+17500,35000)))),MAX(IF(I52&lt;=0,0,IF(I52&lt;=15000,I52,IF(I52&lt;=40000,ROUNDUP(I52/2,0)+7500,IF(I52&lt;=70000,ROUNDUP(I52/4,0)+17500,35000)))),MIN(IF(H52&lt;=0,0,IF(H52&lt;=12000,H52,IF(H52&lt;=32000,ROUNDUP(H52/2,0)+6000,IF(H52&lt;=56000,ROUNDUP(H52/4,0)+14000,28000))))+IF(I52&lt;=0,0,IF(I52&lt;=15000,I52,IF(I52&lt;=40000,ROUNDUP(I52/2,0)+7500,IF(I52&lt;=70000,ROUNDUP(I52/4,0)+17500,35000)))),28000))))</f>
        <v/>
      </c>
      <c r="V52" s="18">
        <f>MIN(70000,S52+T52+U52)</f>
        <v/>
      </c>
      <c r="W52" s="18">
        <f>MAX(0,ROUNDDOWN(M52-J52-N52-K52-0,-3))</f>
        <v/>
      </c>
      <c r="X52" s="18">
        <f>MAX(0,ROUNDDOWN(M52-J52-N52-K52-R52,-3))</f>
        <v/>
      </c>
      <c r="Y52" s="18">
        <f>IF(W52&lt;=0,0,ROUNDDOWN((W52*LOOKUP(W52,{0,1950001,3300001,6950001,9000001,18000001,40000001},{0.05,0.1,0.2,0.23,0.33,0.4,0.45})-LOOKUP(W52,{0,1950001,3300001,6950001,9000001,18000001,40000001},{0,97500,427500,636000,1536000,2796000,4796000}))*1.021,-2))</f>
        <v/>
      </c>
      <c r="Z52" s="18">
        <f>IF(X52&lt;=0,0,ROUNDDOWN((X52*LOOKUP(X52,{0,1950001,3300001,6950001,9000001,18000001,40000001},{0.05,0.1,0.2,0.23,0.33,0.4,0.45})-LOOKUP(X52,{0,1950001,3300001,6950001,9000001,18000001,40000001},{0,97500,427500,636000,1536000,2796000,4796000}))*1.021,-2))</f>
        <v/>
      </c>
      <c r="AA52" s="18">
        <f>MAX(0,ROUNDDOWN(M52-J52-430000-L52-0,-3))</f>
        <v/>
      </c>
      <c r="AB52" s="18">
        <f>MAX(0,ROUNDDOWN(M52-J52-430000-L52-V52,-3))</f>
        <v/>
      </c>
      <c r="AC52" s="18">
        <f>IF(M52&lt;=450000,0,MAX(0,ROUNDDOWN(AA52*0.06-MIN(50000,AA52)*0.03,-2))+MAX(0,ROUNDDOWN(AA52*0.04-MIN(50000,AA52)*0.02,-2)))</f>
        <v/>
      </c>
      <c r="AD52" s="18">
        <f>IF(M52&lt;=450000,0,MAX(0,ROUNDDOWN(AB52*0.06-MIN(50000,AB52)*0.03,-2))+MAX(0,ROUNDDOWN(AB52*0.04-MIN(50000,AB52)*0.02,-2)))</f>
        <v/>
      </c>
      <c r="AE52" s="18">
        <f>Y52-Z52</f>
        <v/>
      </c>
      <c r="AF52" s="18">
        <f>AC52-AD52</f>
        <v/>
      </c>
      <c r="AG52" s="18">
        <f>AE52+AF52</f>
        <v/>
      </c>
      <c r="AH52" s="20">
        <f>IF(W52&lt;=0,0,LOOKUP(W52,{0,1950001,3300001,6950001,9000001,18000001,40000001},{0.05,0.1,0.2,0.23,0.33,0.4,0.45}))</f>
        <v/>
      </c>
    </row>
    <row r="53">
      <c r="A53" t="inlineStr">
        <is>
          <t>早見表 3区分8万円ずつ（年24万円）</t>
        </is>
      </c>
      <c r="B53" s="18">
        <f>'3_早見表'!$A$11</f>
        <v/>
      </c>
      <c r="C53" s="19" t="n">
        <v>2026</v>
      </c>
      <c r="D53" t="inlineStr">
        <is>
          <t>いいえ</t>
        </is>
      </c>
      <c r="E53" s="18" t="n">
        <v>80000</v>
      </c>
      <c r="F53" s="18" t="n">
        <v>0</v>
      </c>
      <c r="G53" s="18" t="n">
        <v>80000</v>
      </c>
      <c r="H53" s="18" t="n">
        <v>80000</v>
      </c>
      <c r="I53" s="18" t="n">
        <v>0</v>
      </c>
      <c r="J53" s="18">
        <f>ROUND(MIN(B53/12,650000)*12*0.0915+MIN(B53/12,1390000)*12*(0.0504+0)+B53*0.005,0)</f>
        <v/>
      </c>
      <c r="K53" s="18" t="n">
        <v>0</v>
      </c>
      <c r="L53" s="18" t="n">
        <v>0</v>
      </c>
      <c r="M53" s="18">
        <f>ROUND(IF(C53&gt;=2026,IF(B53&lt;741000,0,IF(B53&lt;2191000,B53-740000,IF(B53&lt;2193000,1451000,IF(B53&lt;2196000,1453000,IF(B53&lt;2200000,1456000,IF(B53&lt;3600000,ROUNDDOWN(B53/4,-3)*2.8-80000,IF(B53&lt;6600000,ROUNDDOWN(B53/4,-3)*3.2-440000,IF(B53&lt;8500000,ROUNDDOWN(B53*0.9,0)-1100000,B53-1950000)))))))),IF(B53&lt;651000,0,IF(B53&lt;1900000,B53-650000,IF(B53&lt;3600000,ROUNDDOWN(B53/4,-3)*2.8-80000,IF(B53&lt;6600000,ROUNDDOWN(B53/4,-3)*3.2-440000,IF(B53&lt;8500000,ROUNDDOWN(B53*0.9,0)-1100000,B53-1950000)))))),0)</f>
        <v/>
      </c>
      <c r="N53" s="18">
        <f>IF(M53&gt;23500000,NA(),IF(C53&gt;=2026,IF(M53&lt;=4890000,1040000,IF(M53&lt;=6550000,670000,620000)),IF(M53&lt;=1320000,950000,IF(M53&lt;=3360000,880000,IF(M53&lt;=4890000,680000,IF(M53&lt;=6550000,630000,580000))))))</f>
        <v/>
      </c>
      <c r="O53" s="18">
        <f>IF(F53&lt;=0,IF(AND(D53="はい",C53&gt;=2026,C53&lt;=2027),IF(E53&lt;=0,0,IF(E53&lt;=30000,E53,IF(E53&lt;=60000,ROUNDUP(E53/2,0)+15000,IF(E53&lt;=120000,ROUNDUP(E53/4,0)+30000,60000)))),IF(E53&lt;=0,0,IF(E53&lt;=20000,E53,IF(E53&lt;=40000,ROUNDUP(E53/2,0)+10000,IF(E53&lt;=80000,ROUNDUP(E53/4,0)+20000,40000))))),IF(E53&lt;=0,IF(F53&lt;=0,0,IF(F53&lt;=25000,F53,IF(F53&lt;=50000,ROUNDUP(F53/2,0)+12500,IF(F53&lt;=100000,ROUNDUP(F53/4,0)+25000,50000)))),MAX(IF(F53&lt;=0,0,IF(F53&lt;=25000,F53,IF(F53&lt;=50000,ROUNDUP(F53/2,0)+12500,IF(F53&lt;=100000,ROUNDUP(F53/4,0)+25000,50000)))),MIN(IF(AND(D53="はい",C53&gt;=2026,C53&lt;=2027),IF(E53&lt;=0,0,IF(E53&lt;=30000,E53,IF(E53&lt;=60000,ROUNDUP(E53/2,0)+15000,IF(E53&lt;=120000,ROUNDUP(E53/4,0)+30000,60000)))),IF(E53&lt;=0,0,IF(E53&lt;=20000,E53,IF(E53&lt;=40000,ROUNDUP(E53/2,0)+10000,IF(E53&lt;=80000,ROUNDUP(E53/4,0)+20000,40000)))))+IF(F53&lt;=0,0,IF(F53&lt;=25000,F53,IF(F53&lt;=50000,ROUNDUP(F53/2,0)+12500,IF(F53&lt;=100000,ROUNDUP(F53/4,0)+25000,50000)))),IF(AND(D53="はい",C53&gt;=2026,C53&lt;=2027),60000,40000)))))</f>
        <v/>
      </c>
      <c r="P53" s="18">
        <f>IF(G53&lt;=0,0,IF(G53&lt;=20000,G53,IF(G53&lt;=40000,ROUNDUP(G53/2,0)+10000,IF(G53&lt;=80000,ROUNDUP(G53/4,0)+20000,40000))))</f>
        <v/>
      </c>
      <c r="Q53" s="18">
        <f>IF(I53&lt;=0,IF(H53&lt;=0,0,IF(H53&lt;=20000,H53,IF(H53&lt;=40000,ROUNDUP(H53/2,0)+10000,IF(H53&lt;=80000,ROUNDUP(H53/4,0)+20000,40000)))),IF(H53&lt;=0,IF(I53&lt;=0,0,IF(I53&lt;=25000,I53,IF(I53&lt;=50000,ROUNDUP(I53/2,0)+12500,IF(I53&lt;=100000,ROUNDUP(I53/4,0)+25000,50000)))),MAX(IF(I53&lt;=0,0,IF(I53&lt;=25000,I53,IF(I53&lt;=50000,ROUNDUP(I53/2,0)+12500,IF(I53&lt;=100000,ROUNDUP(I53/4,0)+25000,50000)))),MIN(IF(H53&lt;=0,0,IF(H53&lt;=20000,H53,IF(H53&lt;=40000,ROUNDUP(H53/2,0)+10000,IF(H53&lt;=80000,ROUNDUP(H53/4,0)+20000,40000))))+IF(I53&lt;=0,0,IF(I53&lt;=25000,I53,IF(I53&lt;=50000,ROUNDUP(I53/2,0)+12500,IF(I53&lt;=100000,ROUNDUP(I53/4,0)+25000,50000)))),40000))))</f>
        <v/>
      </c>
      <c r="R53" s="18">
        <f>MIN(120000,O53+P53+Q53)</f>
        <v/>
      </c>
      <c r="S53" s="18">
        <f>IF(F53&lt;=0,IF(E53&lt;=0,0,IF(E53&lt;=12000,E53,IF(E53&lt;=32000,ROUNDUP(E53/2,0)+6000,IF(E53&lt;=56000,ROUNDUP(E53/4,0)+14000,28000)))),IF(E53&lt;=0,IF(F53&lt;=0,0,IF(F53&lt;=15000,F53,IF(F53&lt;=40000,ROUNDUP(F53/2,0)+7500,IF(F53&lt;=70000,ROUNDUP(F53/4,0)+17500,35000)))),MAX(IF(F53&lt;=0,0,IF(F53&lt;=15000,F53,IF(F53&lt;=40000,ROUNDUP(F53/2,0)+7500,IF(F53&lt;=70000,ROUNDUP(F53/4,0)+17500,35000)))),MIN(IF(E53&lt;=0,0,IF(E53&lt;=12000,E53,IF(E53&lt;=32000,ROUNDUP(E53/2,0)+6000,IF(E53&lt;=56000,ROUNDUP(E53/4,0)+14000,28000))))+IF(F53&lt;=0,0,IF(F53&lt;=15000,F53,IF(F53&lt;=40000,ROUNDUP(F53/2,0)+7500,IF(F53&lt;=70000,ROUNDUP(F53/4,0)+17500,35000)))),28000))))</f>
        <v/>
      </c>
      <c r="T53" s="18">
        <f>IF(G53&lt;=0,0,IF(G53&lt;=12000,G53,IF(G53&lt;=32000,ROUNDUP(G53/2,0)+6000,IF(G53&lt;=56000,ROUNDUP(G53/4,0)+14000,28000))))</f>
        <v/>
      </c>
      <c r="U53" s="18">
        <f>IF(I53&lt;=0,IF(H53&lt;=0,0,IF(H53&lt;=12000,H53,IF(H53&lt;=32000,ROUNDUP(H53/2,0)+6000,IF(H53&lt;=56000,ROUNDUP(H53/4,0)+14000,28000)))),IF(H53&lt;=0,IF(I53&lt;=0,0,IF(I53&lt;=15000,I53,IF(I53&lt;=40000,ROUNDUP(I53/2,0)+7500,IF(I53&lt;=70000,ROUNDUP(I53/4,0)+17500,35000)))),MAX(IF(I53&lt;=0,0,IF(I53&lt;=15000,I53,IF(I53&lt;=40000,ROUNDUP(I53/2,0)+7500,IF(I53&lt;=70000,ROUNDUP(I53/4,0)+17500,35000)))),MIN(IF(H53&lt;=0,0,IF(H53&lt;=12000,H53,IF(H53&lt;=32000,ROUNDUP(H53/2,0)+6000,IF(H53&lt;=56000,ROUNDUP(H53/4,0)+14000,28000))))+IF(I53&lt;=0,0,IF(I53&lt;=15000,I53,IF(I53&lt;=40000,ROUNDUP(I53/2,0)+7500,IF(I53&lt;=70000,ROUNDUP(I53/4,0)+17500,35000)))),28000))))</f>
        <v/>
      </c>
      <c r="V53" s="18">
        <f>MIN(70000,S53+T53+U53)</f>
        <v/>
      </c>
      <c r="W53" s="18">
        <f>MAX(0,ROUNDDOWN(M53-J53-N53-K53-0,-3))</f>
        <v/>
      </c>
      <c r="X53" s="18">
        <f>MAX(0,ROUNDDOWN(M53-J53-N53-K53-R53,-3))</f>
        <v/>
      </c>
      <c r="Y53" s="18">
        <f>IF(W53&lt;=0,0,ROUNDDOWN((W53*LOOKUP(W53,{0,1950001,3300001,6950001,9000001,18000001,40000001},{0.05,0.1,0.2,0.23,0.33,0.4,0.45})-LOOKUP(W53,{0,1950001,3300001,6950001,9000001,18000001,40000001},{0,97500,427500,636000,1536000,2796000,4796000}))*1.021,-2))</f>
        <v/>
      </c>
      <c r="Z53" s="18">
        <f>IF(X53&lt;=0,0,ROUNDDOWN((X53*LOOKUP(X53,{0,1950001,3300001,6950001,9000001,18000001,40000001},{0.05,0.1,0.2,0.23,0.33,0.4,0.45})-LOOKUP(X53,{0,1950001,3300001,6950001,9000001,18000001,40000001},{0,97500,427500,636000,1536000,2796000,4796000}))*1.021,-2))</f>
        <v/>
      </c>
      <c r="AA53" s="18">
        <f>MAX(0,ROUNDDOWN(M53-J53-430000-L53-0,-3))</f>
        <v/>
      </c>
      <c r="AB53" s="18">
        <f>MAX(0,ROUNDDOWN(M53-J53-430000-L53-V53,-3))</f>
        <v/>
      </c>
      <c r="AC53" s="18">
        <f>IF(M53&lt;=450000,0,MAX(0,ROUNDDOWN(AA53*0.06-MIN(50000,AA53)*0.03,-2))+MAX(0,ROUNDDOWN(AA53*0.04-MIN(50000,AA53)*0.02,-2)))</f>
        <v/>
      </c>
      <c r="AD53" s="18">
        <f>IF(M53&lt;=450000,0,MAX(0,ROUNDDOWN(AB53*0.06-MIN(50000,AB53)*0.03,-2))+MAX(0,ROUNDDOWN(AB53*0.04-MIN(50000,AB53)*0.02,-2)))</f>
        <v/>
      </c>
      <c r="AE53" s="18">
        <f>Y53-Z53</f>
        <v/>
      </c>
      <c r="AF53" s="18">
        <f>AC53-AD53</f>
        <v/>
      </c>
      <c r="AG53" s="18">
        <f>AE53+AF53</f>
        <v/>
      </c>
      <c r="AH53" s="20">
        <f>IF(W53&lt;=0,0,LOOKUP(W53,{0,1950001,3300001,6950001,9000001,18000001,40000001},{0.05,0.1,0.2,0.23,0.33,0.4,0.45}))</f>
        <v/>
      </c>
    </row>
    <row r="54">
      <c r="A54" t="inlineStr">
        <is>
          <t>早見表 特例あり 一般8万円</t>
        </is>
      </c>
      <c r="B54" s="18">
        <f>'3_早見表'!$A$11</f>
        <v/>
      </c>
      <c r="C54" s="19" t="n">
        <v>2026</v>
      </c>
      <c r="D54" t="inlineStr">
        <is>
          <t>はい</t>
        </is>
      </c>
      <c r="E54" s="18" t="n">
        <v>80000</v>
      </c>
      <c r="F54" s="18" t="n">
        <v>0</v>
      </c>
      <c r="G54" s="18" t="n">
        <v>0</v>
      </c>
      <c r="H54" s="18" t="n">
        <v>0</v>
      </c>
      <c r="I54" s="18" t="n">
        <v>0</v>
      </c>
      <c r="J54" s="18">
        <f>ROUND(MIN(B54/12,650000)*12*0.0915+MIN(B54/12,1390000)*12*(0.0504+0)+B54*0.005,0)</f>
        <v/>
      </c>
      <c r="K54" s="18" t="n">
        <v>0</v>
      </c>
      <c r="L54" s="18" t="n">
        <v>0</v>
      </c>
      <c r="M54" s="18">
        <f>ROUND(IF(C54&gt;=2026,IF(B54&lt;741000,0,IF(B54&lt;2191000,B54-740000,IF(B54&lt;2193000,1451000,IF(B54&lt;2196000,1453000,IF(B54&lt;2200000,1456000,IF(B54&lt;3600000,ROUNDDOWN(B54/4,-3)*2.8-80000,IF(B54&lt;6600000,ROUNDDOWN(B54/4,-3)*3.2-440000,IF(B54&lt;8500000,ROUNDDOWN(B54*0.9,0)-1100000,B54-1950000)))))))),IF(B54&lt;651000,0,IF(B54&lt;1900000,B54-650000,IF(B54&lt;3600000,ROUNDDOWN(B54/4,-3)*2.8-80000,IF(B54&lt;6600000,ROUNDDOWN(B54/4,-3)*3.2-440000,IF(B54&lt;8500000,ROUNDDOWN(B54*0.9,0)-1100000,B54-1950000)))))),0)</f>
        <v/>
      </c>
      <c r="N54" s="18">
        <f>IF(M54&gt;23500000,NA(),IF(C54&gt;=2026,IF(M54&lt;=4890000,1040000,IF(M54&lt;=6550000,670000,620000)),IF(M54&lt;=1320000,950000,IF(M54&lt;=3360000,880000,IF(M54&lt;=4890000,680000,IF(M54&lt;=6550000,630000,580000))))))</f>
        <v/>
      </c>
      <c r="O54" s="18">
        <f>IF(F54&lt;=0,IF(AND(D54="はい",C54&gt;=2026,C54&lt;=2027),IF(E54&lt;=0,0,IF(E54&lt;=30000,E54,IF(E54&lt;=60000,ROUNDUP(E54/2,0)+15000,IF(E54&lt;=120000,ROUNDUP(E54/4,0)+30000,60000)))),IF(E54&lt;=0,0,IF(E54&lt;=20000,E54,IF(E54&lt;=40000,ROUNDUP(E54/2,0)+10000,IF(E54&lt;=80000,ROUNDUP(E54/4,0)+20000,40000))))),IF(E54&lt;=0,IF(F54&lt;=0,0,IF(F54&lt;=25000,F54,IF(F54&lt;=50000,ROUNDUP(F54/2,0)+12500,IF(F54&lt;=100000,ROUNDUP(F54/4,0)+25000,50000)))),MAX(IF(F54&lt;=0,0,IF(F54&lt;=25000,F54,IF(F54&lt;=50000,ROUNDUP(F54/2,0)+12500,IF(F54&lt;=100000,ROUNDUP(F54/4,0)+25000,50000)))),MIN(IF(AND(D54="はい",C54&gt;=2026,C54&lt;=2027),IF(E54&lt;=0,0,IF(E54&lt;=30000,E54,IF(E54&lt;=60000,ROUNDUP(E54/2,0)+15000,IF(E54&lt;=120000,ROUNDUP(E54/4,0)+30000,60000)))),IF(E54&lt;=0,0,IF(E54&lt;=20000,E54,IF(E54&lt;=40000,ROUNDUP(E54/2,0)+10000,IF(E54&lt;=80000,ROUNDUP(E54/4,0)+20000,40000)))))+IF(F54&lt;=0,0,IF(F54&lt;=25000,F54,IF(F54&lt;=50000,ROUNDUP(F54/2,0)+12500,IF(F54&lt;=100000,ROUNDUP(F54/4,0)+25000,50000)))),IF(AND(D54="はい",C54&gt;=2026,C54&lt;=2027),60000,40000)))))</f>
        <v/>
      </c>
      <c r="P54" s="18">
        <f>IF(G54&lt;=0,0,IF(G54&lt;=20000,G54,IF(G54&lt;=40000,ROUNDUP(G54/2,0)+10000,IF(G54&lt;=80000,ROUNDUP(G54/4,0)+20000,40000))))</f>
        <v/>
      </c>
      <c r="Q54" s="18">
        <f>IF(I54&lt;=0,IF(H54&lt;=0,0,IF(H54&lt;=20000,H54,IF(H54&lt;=40000,ROUNDUP(H54/2,0)+10000,IF(H54&lt;=80000,ROUNDUP(H54/4,0)+20000,40000)))),IF(H54&lt;=0,IF(I54&lt;=0,0,IF(I54&lt;=25000,I54,IF(I54&lt;=50000,ROUNDUP(I54/2,0)+12500,IF(I54&lt;=100000,ROUNDUP(I54/4,0)+25000,50000)))),MAX(IF(I54&lt;=0,0,IF(I54&lt;=25000,I54,IF(I54&lt;=50000,ROUNDUP(I54/2,0)+12500,IF(I54&lt;=100000,ROUNDUP(I54/4,0)+25000,50000)))),MIN(IF(H54&lt;=0,0,IF(H54&lt;=20000,H54,IF(H54&lt;=40000,ROUNDUP(H54/2,0)+10000,IF(H54&lt;=80000,ROUNDUP(H54/4,0)+20000,40000))))+IF(I54&lt;=0,0,IF(I54&lt;=25000,I54,IF(I54&lt;=50000,ROUNDUP(I54/2,0)+12500,IF(I54&lt;=100000,ROUNDUP(I54/4,0)+25000,50000)))),40000))))</f>
        <v/>
      </c>
      <c r="R54" s="18">
        <f>MIN(120000,O54+P54+Q54)</f>
        <v/>
      </c>
      <c r="S54" s="18">
        <f>IF(F54&lt;=0,IF(E54&lt;=0,0,IF(E54&lt;=12000,E54,IF(E54&lt;=32000,ROUNDUP(E54/2,0)+6000,IF(E54&lt;=56000,ROUNDUP(E54/4,0)+14000,28000)))),IF(E54&lt;=0,IF(F54&lt;=0,0,IF(F54&lt;=15000,F54,IF(F54&lt;=40000,ROUNDUP(F54/2,0)+7500,IF(F54&lt;=70000,ROUNDUP(F54/4,0)+17500,35000)))),MAX(IF(F54&lt;=0,0,IF(F54&lt;=15000,F54,IF(F54&lt;=40000,ROUNDUP(F54/2,0)+7500,IF(F54&lt;=70000,ROUNDUP(F54/4,0)+17500,35000)))),MIN(IF(E54&lt;=0,0,IF(E54&lt;=12000,E54,IF(E54&lt;=32000,ROUNDUP(E54/2,0)+6000,IF(E54&lt;=56000,ROUNDUP(E54/4,0)+14000,28000))))+IF(F54&lt;=0,0,IF(F54&lt;=15000,F54,IF(F54&lt;=40000,ROUNDUP(F54/2,0)+7500,IF(F54&lt;=70000,ROUNDUP(F54/4,0)+17500,35000)))),28000))))</f>
        <v/>
      </c>
      <c r="T54" s="18">
        <f>IF(G54&lt;=0,0,IF(G54&lt;=12000,G54,IF(G54&lt;=32000,ROUNDUP(G54/2,0)+6000,IF(G54&lt;=56000,ROUNDUP(G54/4,0)+14000,28000))))</f>
        <v/>
      </c>
      <c r="U54" s="18">
        <f>IF(I54&lt;=0,IF(H54&lt;=0,0,IF(H54&lt;=12000,H54,IF(H54&lt;=32000,ROUNDUP(H54/2,0)+6000,IF(H54&lt;=56000,ROUNDUP(H54/4,0)+14000,28000)))),IF(H54&lt;=0,IF(I54&lt;=0,0,IF(I54&lt;=15000,I54,IF(I54&lt;=40000,ROUNDUP(I54/2,0)+7500,IF(I54&lt;=70000,ROUNDUP(I54/4,0)+17500,35000)))),MAX(IF(I54&lt;=0,0,IF(I54&lt;=15000,I54,IF(I54&lt;=40000,ROUNDUP(I54/2,0)+7500,IF(I54&lt;=70000,ROUNDUP(I54/4,0)+17500,35000)))),MIN(IF(H54&lt;=0,0,IF(H54&lt;=12000,H54,IF(H54&lt;=32000,ROUNDUP(H54/2,0)+6000,IF(H54&lt;=56000,ROUNDUP(H54/4,0)+14000,28000))))+IF(I54&lt;=0,0,IF(I54&lt;=15000,I54,IF(I54&lt;=40000,ROUNDUP(I54/2,0)+7500,IF(I54&lt;=70000,ROUNDUP(I54/4,0)+17500,35000)))),28000))))</f>
        <v/>
      </c>
      <c r="V54" s="18">
        <f>MIN(70000,S54+T54+U54)</f>
        <v/>
      </c>
      <c r="W54" s="18">
        <f>MAX(0,ROUNDDOWN(M54-J54-N54-K54-0,-3))</f>
        <v/>
      </c>
      <c r="X54" s="18">
        <f>MAX(0,ROUNDDOWN(M54-J54-N54-K54-R54,-3))</f>
        <v/>
      </c>
      <c r="Y54" s="18">
        <f>IF(W54&lt;=0,0,ROUNDDOWN((W54*LOOKUP(W54,{0,1950001,3300001,6950001,9000001,18000001,40000001},{0.05,0.1,0.2,0.23,0.33,0.4,0.45})-LOOKUP(W54,{0,1950001,3300001,6950001,9000001,18000001,40000001},{0,97500,427500,636000,1536000,2796000,4796000}))*1.021,-2))</f>
        <v/>
      </c>
      <c r="Z54" s="18">
        <f>IF(X54&lt;=0,0,ROUNDDOWN((X54*LOOKUP(X54,{0,1950001,3300001,6950001,9000001,18000001,40000001},{0.05,0.1,0.2,0.23,0.33,0.4,0.45})-LOOKUP(X54,{0,1950001,3300001,6950001,9000001,18000001,40000001},{0,97500,427500,636000,1536000,2796000,4796000}))*1.021,-2))</f>
        <v/>
      </c>
      <c r="AA54" s="18">
        <f>MAX(0,ROUNDDOWN(M54-J54-430000-L54-0,-3))</f>
        <v/>
      </c>
      <c r="AB54" s="18">
        <f>MAX(0,ROUNDDOWN(M54-J54-430000-L54-V54,-3))</f>
        <v/>
      </c>
      <c r="AC54" s="18">
        <f>IF(M54&lt;=450000,0,MAX(0,ROUNDDOWN(AA54*0.06-MIN(50000,AA54)*0.03,-2))+MAX(0,ROUNDDOWN(AA54*0.04-MIN(50000,AA54)*0.02,-2)))</f>
        <v/>
      </c>
      <c r="AD54" s="18">
        <f>IF(M54&lt;=450000,0,MAX(0,ROUNDDOWN(AB54*0.06-MIN(50000,AB54)*0.03,-2))+MAX(0,ROUNDDOWN(AB54*0.04-MIN(50000,AB54)*0.02,-2)))</f>
        <v/>
      </c>
      <c r="AE54" s="18">
        <f>Y54-Z54</f>
        <v/>
      </c>
      <c r="AF54" s="18">
        <f>AC54-AD54</f>
        <v/>
      </c>
      <c r="AG54" s="18">
        <f>AE54+AF54</f>
        <v/>
      </c>
      <c r="AH54" s="20">
        <f>IF(W54&lt;=0,0,LOOKUP(W54,{0,1950001,3300001,6950001,9000001,18000001,40000001},{0.05,0.1,0.2,0.23,0.33,0.4,0.45}))</f>
        <v/>
      </c>
    </row>
    <row r="55">
      <c r="A55" t="inlineStr">
        <is>
          <t>早見表 特例あり 一般12万円</t>
        </is>
      </c>
      <c r="B55" s="18">
        <f>'3_早見表'!$A$11</f>
        <v/>
      </c>
      <c r="C55" s="19" t="n">
        <v>2026</v>
      </c>
      <c r="D55" t="inlineStr">
        <is>
          <t>はい</t>
        </is>
      </c>
      <c r="E55" s="18" t="n">
        <v>120000</v>
      </c>
      <c r="F55" s="18" t="n">
        <v>0</v>
      </c>
      <c r="G55" s="18" t="n">
        <v>0</v>
      </c>
      <c r="H55" s="18" t="n">
        <v>0</v>
      </c>
      <c r="I55" s="18" t="n">
        <v>0</v>
      </c>
      <c r="J55" s="18">
        <f>ROUND(MIN(B55/12,650000)*12*0.0915+MIN(B55/12,1390000)*12*(0.0504+0)+B55*0.005,0)</f>
        <v/>
      </c>
      <c r="K55" s="18" t="n">
        <v>0</v>
      </c>
      <c r="L55" s="18" t="n">
        <v>0</v>
      </c>
      <c r="M55" s="18">
        <f>ROUND(IF(C55&gt;=2026,IF(B55&lt;741000,0,IF(B55&lt;2191000,B55-740000,IF(B55&lt;2193000,1451000,IF(B55&lt;2196000,1453000,IF(B55&lt;2200000,1456000,IF(B55&lt;3600000,ROUNDDOWN(B55/4,-3)*2.8-80000,IF(B55&lt;6600000,ROUNDDOWN(B55/4,-3)*3.2-440000,IF(B55&lt;8500000,ROUNDDOWN(B55*0.9,0)-1100000,B55-1950000)))))))),IF(B55&lt;651000,0,IF(B55&lt;1900000,B55-650000,IF(B55&lt;3600000,ROUNDDOWN(B55/4,-3)*2.8-80000,IF(B55&lt;6600000,ROUNDDOWN(B55/4,-3)*3.2-440000,IF(B55&lt;8500000,ROUNDDOWN(B55*0.9,0)-1100000,B55-1950000)))))),0)</f>
        <v/>
      </c>
      <c r="N55" s="18">
        <f>IF(M55&gt;23500000,NA(),IF(C55&gt;=2026,IF(M55&lt;=4890000,1040000,IF(M55&lt;=6550000,670000,620000)),IF(M55&lt;=1320000,950000,IF(M55&lt;=3360000,880000,IF(M55&lt;=4890000,680000,IF(M55&lt;=6550000,630000,580000))))))</f>
        <v/>
      </c>
      <c r="O55" s="18">
        <f>IF(F55&lt;=0,IF(AND(D55="はい",C55&gt;=2026,C55&lt;=2027),IF(E55&lt;=0,0,IF(E55&lt;=30000,E55,IF(E55&lt;=60000,ROUNDUP(E55/2,0)+15000,IF(E55&lt;=120000,ROUNDUP(E55/4,0)+30000,60000)))),IF(E55&lt;=0,0,IF(E55&lt;=20000,E55,IF(E55&lt;=40000,ROUNDUP(E55/2,0)+10000,IF(E55&lt;=80000,ROUNDUP(E55/4,0)+20000,40000))))),IF(E55&lt;=0,IF(F55&lt;=0,0,IF(F55&lt;=25000,F55,IF(F55&lt;=50000,ROUNDUP(F55/2,0)+12500,IF(F55&lt;=100000,ROUNDUP(F55/4,0)+25000,50000)))),MAX(IF(F55&lt;=0,0,IF(F55&lt;=25000,F55,IF(F55&lt;=50000,ROUNDUP(F55/2,0)+12500,IF(F55&lt;=100000,ROUNDUP(F55/4,0)+25000,50000)))),MIN(IF(AND(D55="はい",C55&gt;=2026,C55&lt;=2027),IF(E55&lt;=0,0,IF(E55&lt;=30000,E55,IF(E55&lt;=60000,ROUNDUP(E55/2,0)+15000,IF(E55&lt;=120000,ROUNDUP(E55/4,0)+30000,60000)))),IF(E55&lt;=0,0,IF(E55&lt;=20000,E55,IF(E55&lt;=40000,ROUNDUP(E55/2,0)+10000,IF(E55&lt;=80000,ROUNDUP(E55/4,0)+20000,40000)))))+IF(F55&lt;=0,0,IF(F55&lt;=25000,F55,IF(F55&lt;=50000,ROUNDUP(F55/2,0)+12500,IF(F55&lt;=100000,ROUNDUP(F55/4,0)+25000,50000)))),IF(AND(D55="はい",C55&gt;=2026,C55&lt;=2027),60000,40000)))))</f>
        <v/>
      </c>
      <c r="P55" s="18">
        <f>IF(G55&lt;=0,0,IF(G55&lt;=20000,G55,IF(G55&lt;=40000,ROUNDUP(G55/2,0)+10000,IF(G55&lt;=80000,ROUNDUP(G55/4,0)+20000,40000))))</f>
        <v/>
      </c>
      <c r="Q55" s="18">
        <f>IF(I55&lt;=0,IF(H55&lt;=0,0,IF(H55&lt;=20000,H55,IF(H55&lt;=40000,ROUNDUP(H55/2,0)+10000,IF(H55&lt;=80000,ROUNDUP(H55/4,0)+20000,40000)))),IF(H55&lt;=0,IF(I55&lt;=0,0,IF(I55&lt;=25000,I55,IF(I55&lt;=50000,ROUNDUP(I55/2,0)+12500,IF(I55&lt;=100000,ROUNDUP(I55/4,0)+25000,50000)))),MAX(IF(I55&lt;=0,0,IF(I55&lt;=25000,I55,IF(I55&lt;=50000,ROUNDUP(I55/2,0)+12500,IF(I55&lt;=100000,ROUNDUP(I55/4,0)+25000,50000)))),MIN(IF(H55&lt;=0,0,IF(H55&lt;=20000,H55,IF(H55&lt;=40000,ROUNDUP(H55/2,0)+10000,IF(H55&lt;=80000,ROUNDUP(H55/4,0)+20000,40000))))+IF(I55&lt;=0,0,IF(I55&lt;=25000,I55,IF(I55&lt;=50000,ROUNDUP(I55/2,0)+12500,IF(I55&lt;=100000,ROUNDUP(I55/4,0)+25000,50000)))),40000))))</f>
        <v/>
      </c>
      <c r="R55" s="18">
        <f>MIN(120000,O55+P55+Q55)</f>
        <v/>
      </c>
      <c r="S55" s="18">
        <f>IF(F55&lt;=0,IF(E55&lt;=0,0,IF(E55&lt;=12000,E55,IF(E55&lt;=32000,ROUNDUP(E55/2,0)+6000,IF(E55&lt;=56000,ROUNDUP(E55/4,0)+14000,28000)))),IF(E55&lt;=0,IF(F55&lt;=0,0,IF(F55&lt;=15000,F55,IF(F55&lt;=40000,ROUNDUP(F55/2,0)+7500,IF(F55&lt;=70000,ROUNDUP(F55/4,0)+17500,35000)))),MAX(IF(F55&lt;=0,0,IF(F55&lt;=15000,F55,IF(F55&lt;=40000,ROUNDUP(F55/2,0)+7500,IF(F55&lt;=70000,ROUNDUP(F55/4,0)+17500,35000)))),MIN(IF(E55&lt;=0,0,IF(E55&lt;=12000,E55,IF(E55&lt;=32000,ROUNDUP(E55/2,0)+6000,IF(E55&lt;=56000,ROUNDUP(E55/4,0)+14000,28000))))+IF(F55&lt;=0,0,IF(F55&lt;=15000,F55,IF(F55&lt;=40000,ROUNDUP(F55/2,0)+7500,IF(F55&lt;=70000,ROUNDUP(F55/4,0)+17500,35000)))),28000))))</f>
        <v/>
      </c>
      <c r="T55" s="18">
        <f>IF(G55&lt;=0,0,IF(G55&lt;=12000,G55,IF(G55&lt;=32000,ROUNDUP(G55/2,0)+6000,IF(G55&lt;=56000,ROUNDUP(G55/4,0)+14000,28000))))</f>
        <v/>
      </c>
      <c r="U55" s="18">
        <f>IF(I55&lt;=0,IF(H55&lt;=0,0,IF(H55&lt;=12000,H55,IF(H55&lt;=32000,ROUNDUP(H55/2,0)+6000,IF(H55&lt;=56000,ROUNDUP(H55/4,0)+14000,28000)))),IF(H55&lt;=0,IF(I55&lt;=0,0,IF(I55&lt;=15000,I55,IF(I55&lt;=40000,ROUNDUP(I55/2,0)+7500,IF(I55&lt;=70000,ROUNDUP(I55/4,0)+17500,35000)))),MAX(IF(I55&lt;=0,0,IF(I55&lt;=15000,I55,IF(I55&lt;=40000,ROUNDUP(I55/2,0)+7500,IF(I55&lt;=70000,ROUNDUP(I55/4,0)+17500,35000)))),MIN(IF(H55&lt;=0,0,IF(H55&lt;=12000,H55,IF(H55&lt;=32000,ROUNDUP(H55/2,0)+6000,IF(H55&lt;=56000,ROUNDUP(H55/4,0)+14000,28000))))+IF(I55&lt;=0,0,IF(I55&lt;=15000,I55,IF(I55&lt;=40000,ROUNDUP(I55/2,0)+7500,IF(I55&lt;=70000,ROUNDUP(I55/4,0)+17500,35000)))),28000))))</f>
        <v/>
      </c>
      <c r="V55" s="18">
        <f>MIN(70000,S55+T55+U55)</f>
        <v/>
      </c>
      <c r="W55" s="18">
        <f>MAX(0,ROUNDDOWN(M55-J55-N55-K55-0,-3))</f>
        <v/>
      </c>
      <c r="X55" s="18">
        <f>MAX(0,ROUNDDOWN(M55-J55-N55-K55-R55,-3))</f>
        <v/>
      </c>
      <c r="Y55" s="18">
        <f>IF(W55&lt;=0,0,ROUNDDOWN((W55*LOOKUP(W55,{0,1950001,3300001,6950001,9000001,18000001,40000001},{0.05,0.1,0.2,0.23,0.33,0.4,0.45})-LOOKUP(W55,{0,1950001,3300001,6950001,9000001,18000001,40000001},{0,97500,427500,636000,1536000,2796000,4796000}))*1.021,-2))</f>
        <v/>
      </c>
      <c r="Z55" s="18">
        <f>IF(X55&lt;=0,0,ROUNDDOWN((X55*LOOKUP(X55,{0,1950001,3300001,6950001,9000001,18000001,40000001},{0.05,0.1,0.2,0.23,0.33,0.4,0.45})-LOOKUP(X55,{0,1950001,3300001,6950001,9000001,18000001,40000001},{0,97500,427500,636000,1536000,2796000,4796000}))*1.021,-2))</f>
        <v/>
      </c>
      <c r="AA55" s="18">
        <f>MAX(0,ROUNDDOWN(M55-J55-430000-L55-0,-3))</f>
        <v/>
      </c>
      <c r="AB55" s="18">
        <f>MAX(0,ROUNDDOWN(M55-J55-430000-L55-V55,-3))</f>
        <v/>
      </c>
      <c r="AC55" s="18">
        <f>IF(M55&lt;=450000,0,MAX(0,ROUNDDOWN(AA55*0.06-MIN(50000,AA55)*0.03,-2))+MAX(0,ROUNDDOWN(AA55*0.04-MIN(50000,AA55)*0.02,-2)))</f>
        <v/>
      </c>
      <c r="AD55" s="18">
        <f>IF(M55&lt;=450000,0,MAX(0,ROUNDDOWN(AB55*0.06-MIN(50000,AB55)*0.03,-2))+MAX(0,ROUNDDOWN(AB55*0.04-MIN(50000,AB55)*0.02,-2)))</f>
        <v/>
      </c>
      <c r="AE55" s="18">
        <f>Y55-Z55</f>
        <v/>
      </c>
      <c r="AF55" s="18">
        <f>AC55-AD55</f>
        <v/>
      </c>
      <c r="AG55" s="18">
        <f>AE55+AF55</f>
        <v/>
      </c>
      <c r="AH55" s="20">
        <f>IF(W55&lt;=0,0,LOOKUP(W55,{0,1950001,3300001,6950001,9000001,18000001,40000001},{0.05,0.1,0.2,0.23,0.33,0.4,0.45}))</f>
        <v/>
      </c>
    </row>
    <row r="56">
      <c r="A56" t="inlineStr">
        <is>
          <t>早見表 特例あり 3区分（一般12万円）</t>
        </is>
      </c>
      <c r="B56" s="18">
        <f>'3_早見表'!$A$11</f>
        <v/>
      </c>
      <c r="C56" s="19" t="n">
        <v>2026</v>
      </c>
      <c r="D56" t="inlineStr">
        <is>
          <t>はい</t>
        </is>
      </c>
      <c r="E56" s="18" t="n">
        <v>120000</v>
      </c>
      <c r="F56" s="18" t="n">
        <v>0</v>
      </c>
      <c r="G56" s="18" t="n">
        <v>80000</v>
      </c>
      <c r="H56" s="18" t="n">
        <v>80000</v>
      </c>
      <c r="I56" s="18" t="n">
        <v>0</v>
      </c>
      <c r="J56" s="18">
        <f>ROUND(MIN(B56/12,650000)*12*0.0915+MIN(B56/12,1390000)*12*(0.0504+0)+B56*0.005,0)</f>
        <v/>
      </c>
      <c r="K56" s="18" t="n">
        <v>0</v>
      </c>
      <c r="L56" s="18" t="n">
        <v>0</v>
      </c>
      <c r="M56" s="18">
        <f>ROUND(IF(C56&gt;=2026,IF(B56&lt;741000,0,IF(B56&lt;2191000,B56-740000,IF(B56&lt;2193000,1451000,IF(B56&lt;2196000,1453000,IF(B56&lt;2200000,1456000,IF(B56&lt;3600000,ROUNDDOWN(B56/4,-3)*2.8-80000,IF(B56&lt;6600000,ROUNDDOWN(B56/4,-3)*3.2-440000,IF(B56&lt;8500000,ROUNDDOWN(B56*0.9,0)-1100000,B56-1950000)))))))),IF(B56&lt;651000,0,IF(B56&lt;1900000,B56-650000,IF(B56&lt;3600000,ROUNDDOWN(B56/4,-3)*2.8-80000,IF(B56&lt;6600000,ROUNDDOWN(B56/4,-3)*3.2-440000,IF(B56&lt;8500000,ROUNDDOWN(B56*0.9,0)-1100000,B56-1950000)))))),0)</f>
        <v/>
      </c>
      <c r="N56" s="18">
        <f>IF(M56&gt;23500000,NA(),IF(C56&gt;=2026,IF(M56&lt;=4890000,1040000,IF(M56&lt;=6550000,670000,620000)),IF(M56&lt;=1320000,950000,IF(M56&lt;=3360000,880000,IF(M56&lt;=4890000,680000,IF(M56&lt;=6550000,630000,580000))))))</f>
        <v/>
      </c>
      <c r="O56" s="18">
        <f>IF(F56&lt;=0,IF(AND(D56="はい",C56&gt;=2026,C56&lt;=2027),IF(E56&lt;=0,0,IF(E56&lt;=30000,E56,IF(E56&lt;=60000,ROUNDUP(E56/2,0)+15000,IF(E56&lt;=120000,ROUNDUP(E56/4,0)+30000,60000)))),IF(E56&lt;=0,0,IF(E56&lt;=20000,E56,IF(E56&lt;=40000,ROUNDUP(E56/2,0)+10000,IF(E56&lt;=80000,ROUNDUP(E56/4,0)+20000,40000))))),IF(E56&lt;=0,IF(F56&lt;=0,0,IF(F56&lt;=25000,F56,IF(F56&lt;=50000,ROUNDUP(F56/2,0)+12500,IF(F56&lt;=100000,ROUNDUP(F56/4,0)+25000,50000)))),MAX(IF(F56&lt;=0,0,IF(F56&lt;=25000,F56,IF(F56&lt;=50000,ROUNDUP(F56/2,0)+12500,IF(F56&lt;=100000,ROUNDUP(F56/4,0)+25000,50000)))),MIN(IF(AND(D56="はい",C56&gt;=2026,C56&lt;=2027),IF(E56&lt;=0,0,IF(E56&lt;=30000,E56,IF(E56&lt;=60000,ROUNDUP(E56/2,0)+15000,IF(E56&lt;=120000,ROUNDUP(E56/4,0)+30000,60000)))),IF(E56&lt;=0,0,IF(E56&lt;=20000,E56,IF(E56&lt;=40000,ROUNDUP(E56/2,0)+10000,IF(E56&lt;=80000,ROUNDUP(E56/4,0)+20000,40000)))))+IF(F56&lt;=0,0,IF(F56&lt;=25000,F56,IF(F56&lt;=50000,ROUNDUP(F56/2,0)+12500,IF(F56&lt;=100000,ROUNDUP(F56/4,0)+25000,50000)))),IF(AND(D56="はい",C56&gt;=2026,C56&lt;=2027),60000,40000)))))</f>
        <v/>
      </c>
      <c r="P56" s="18">
        <f>IF(G56&lt;=0,0,IF(G56&lt;=20000,G56,IF(G56&lt;=40000,ROUNDUP(G56/2,0)+10000,IF(G56&lt;=80000,ROUNDUP(G56/4,0)+20000,40000))))</f>
        <v/>
      </c>
      <c r="Q56" s="18">
        <f>IF(I56&lt;=0,IF(H56&lt;=0,0,IF(H56&lt;=20000,H56,IF(H56&lt;=40000,ROUNDUP(H56/2,0)+10000,IF(H56&lt;=80000,ROUNDUP(H56/4,0)+20000,40000)))),IF(H56&lt;=0,IF(I56&lt;=0,0,IF(I56&lt;=25000,I56,IF(I56&lt;=50000,ROUNDUP(I56/2,0)+12500,IF(I56&lt;=100000,ROUNDUP(I56/4,0)+25000,50000)))),MAX(IF(I56&lt;=0,0,IF(I56&lt;=25000,I56,IF(I56&lt;=50000,ROUNDUP(I56/2,0)+12500,IF(I56&lt;=100000,ROUNDUP(I56/4,0)+25000,50000)))),MIN(IF(H56&lt;=0,0,IF(H56&lt;=20000,H56,IF(H56&lt;=40000,ROUNDUP(H56/2,0)+10000,IF(H56&lt;=80000,ROUNDUP(H56/4,0)+20000,40000))))+IF(I56&lt;=0,0,IF(I56&lt;=25000,I56,IF(I56&lt;=50000,ROUNDUP(I56/2,0)+12500,IF(I56&lt;=100000,ROUNDUP(I56/4,0)+25000,50000)))),40000))))</f>
        <v/>
      </c>
      <c r="R56" s="18">
        <f>MIN(120000,O56+P56+Q56)</f>
        <v/>
      </c>
      <c r="S56" s="18">
        <f>IF(F56&lt;=0,IF(E56&lt;=0,0,IF(E56&lt;=12000,E56,IF(E56&lt;=32000,ROUNDUP(E56/2,0)+6000,IF(E56&lt;=56000,ROUNDUP(E56/4,0)+14000,28000)))),IF(E56&lt;=0,IF(F56&lt;=0,0,IF(F56&lt;=15000,F56,IF(F56&lt;=40000,ROUNDUP(F56/2,0)+7500,IF(F56&lt;=70000,ROUNDUP(F56/4,0)+17500,35000)))),MAX(IF(F56&lt;=0,0,IF(F56&lt;=15000,F56,IF(F56&lt;=40000,ROUNDUP(F56/2,0)+7500,IF(F56&lt;=70000,ROUNDUP(F56/4,0)+17500,35000)))),MIN(IF(E56&lt;=0,0,IF(E56&lt;=12000,E56,IF(E56&lt;=32000,ROUNDUP(E56/2,0)+6000,IF(E56&lt;=56000,ROUNDUP(E56/4,0)+14000,28000))))+IF(F56&lt;=0,0,IF(F56&lt;=15000,F56,IF(F56&lt;=40000,ROUNDUP(F56/2,0)+7500,IF(F56&lt;=70000,ROUNDUP(F56/4,0)+17500,35000)))),28000))))</f>
        <v/>
      </c>
      <c r="T56" s="18">
        <f>IF(G56&lt;=0,0,IF(G56&lt;=12000,G56,IF(G56&lt;=32000,ROUNDUP(G56/2,0)+6000,IF(G56&lt;=56000,ROUNDUP(G56/4,0)+14000,28000))))</f>
        <v/>
      </c>
      <c r="U56" s="18">
        <f>IF(I56&lt;=0,IF(H56&lt;=0,0,IF(H56&lt;=12000,H56,IF(H56&lt;=32000,ROUNDUP(H56/2,0)+6000,IF(H56&lt;=56000,ROUNDUP(H56/4,0)+14000,28000)))),IF(H56&lt;=0,IF(I56&lt;=0,0,IF(I56&lt;=15000,I56,IF(I56&lt;=40000,ROUNDUP(I56/2,0)+7500,IF(I56&lt;=70000,ROUNDUP(I56/4,0)+17500,35000)))),MAX(IF(I56&lt;=0,0,IF(I56&lt;=15000,I56,IF(I56&lt;=40000,ROUNDUP(I56/2,0)+7500,IF(I56&lt;=70000,ROUNDUP(I56/4,0)+17500,35000)))),MIN(IF(H56&lt;=0,0,IF(H56&lt;=12000,H56,IF(H56&lt;=32000,ROUNDUP(H56/2,0)+6000,IF(H56&lt;=56000,ROUNDUP(H56/4,0)+14000,28000))))+IF(I56&lt;=0,0,IF(I56&lt;=15000,I56,IF(I56&lt;=40000,ROUNDUP(I56/2,0)+7500,IF(I56&lt;=70000,ROUNDUP(I56/4,0)+17500,35000)))),28000))))</f>
        <v/>
      </c>
      <c r="V56" s="18">
        <f>MIN(70000,S56+T56+U56)</f>
        <v/>
      </c>
      <c r="W56" s="18">
        <f>MAX(0,ROUNDDOWN(M56-J56-N56-K56-0,-3))</f>
        <v/>
      </c>
      <c r="X56" s="18">
        <f>MAX(0,ROUNDDOWN(M56-J56-N56-K56-R56,-3))</f>
        <v/>
      </c>
      <c r="Y56" s="18">
        <f>IF(W56&lt;=0,0,ROUNDDOWN((W56*LOOKUP(W56,{0,1950001,3300001,6950001,9000001,18000001,40000001},{0.05,0.1,0.2,0.23,0.33,0.4,0.45})-LOOKUP(W56,{0,1950001,3300001,6950001,9000001,18000001,40000001},{0,97500,427500,636000,1536000,2796000,4796000}))*1.021,-2))</f>
        <v/>
      </c>
      <c r="Z56" s="18">
        <f>IF(X56&lt;=0,0,ROUNDDOWN((X56*LOOKUP(X56,{0,1950001,3300001,6950001,9000001,18000001,40000001},{0.05,0.1,0.2,0.23,0.33,0.4,0.45})-LOOKUP(X56,{0,1950001,3300001,6950001,9000001,18000001,40000001},{0,97500,427500,636000,1536000,2796000,4796000}))*1.021,-2))</f>
        <v/>
      </c>
      <c r="AA56" s="18">
        <f>MAX(0,ROUNDDOWN(M56-J56-430000-L56-0,-3))</f>
        <v/>
      </c>
      <c r="AB56" s="18">
        <f>MAX(0,ROUNDDOWN(M56-J56-430000-L56-V56,-3))</f>
        <v/>
      </c>
      <c r="AC56" s="18">
        <f>IF(M56&lt;=450000,0,MAX(0,ROUNDDOWN(AA56*0.06-MIN(50000,AA56)*0.03,-2))+MAX(0,ROUNDDOWN(AA56*0.04-MIN(50000,AA56)*0.02,-2)))</f>
        <v/>
      </c>
      <c r="AD56" s="18">
        <f>IF(M56&lt;=450000,0,MAX(0,ROUNDDOWN(AB56*0.06-MIN(50000,AB56)*0.03,-2))+MAX(0,ROUNDDOWN(AB56*0.04-MIN(50000,AB56)*0.02,-2)))</f>
        <v/>
      </c>
      <c r="AE56" s="18">
        <f>Y56-Z56</f>
        <v/>
      </c>
      <c r="AF56" s="18">
        <f>AC56-AD56</f>
        <v/>
      </c>
      <c r="AG56" s="18">
        <f>AE56+AF56</f>
        <v/>
      </c>
      <c r="AH56" s="20">
        <f>IF(W56&lt;=0,0,LOOKUP(W56,{0,1950001,3300001,6950001,9000001,18000001,40000001},{0.05,0.1,0.2,0.23,0.33,0.4,0.45}))</f>
        <v/>
      </c>
    </row>
    <row r="57">
      <c r="A57" t="inlineStr">
        <is>
          <t>早見表 一般8万円</t>
        </is>
      </c>
      <c r="B57" s="18">
        <f>'3_早見表'!$A$12</f>
        <v/>
      </c>
      <c r="C57" s="19" t="n">
        <v>2026</v>
      </c>
      <c r="D57" t="inlineStr">
        <is>
          <t>いいえ</t>
        </is>
      </c>
      <c r="E57" s="18" t="n">
        <v>80000</v>
      </c>
      <c r="F57" s="18" t="n">
        <v>0</v>
      </c>
      <c r="G57" s="18" t="n">
        <v>0</v>
      </c>
      <c r="H57" s="18" t="n">
        <v>0</v>
      </c>
      <c r="I57" s="18" t="n">
        <v>0</v>
      </c>
      <c r="J57" s="18">
        <f>ROUND(MIN(B57/12,650000)*12*0.0915+MIN(B57/12,1390000)*12*(0.0504+0)+B57*0.005,0)</f>
        <v/>
      </c>
      <c r="K57" s="18" t="n">
        <v>0</v>
      </c>
      <c r="L57" s="18" t="n">
        <v>0</v>
      </c>
      <c r="M57" s="18">
        <f>ROUND(IF(C57&gt;=2026,IF(B57&lt;741000,0,IF(B57&lt;2191000,B57-740000,IF(B57&lt;2193000,1451000,IF(B57&lt;2196000,1453000,IF(B57&lt;2200000,1456000,IF(B57&lt;3600000,ROUNDDOWN(B57/4,-3)*2.8-80000,IF(B57&lt;6600000,ROUNDDOWN(B57/4,-3)*3.2-440000,IF(B57&lt;8500000,ROUNDDOWN(B57*0.9,0)-1100000,B57-1950000)))))))),IF(B57&lt;651000,0,IF(B57&lt;1900000,B57-650000,IF(B57&lt;3600000,ROUNDDOWN(B57/4,-3)*2.8-80000,IF(B57&lt;6600000,ROUNDDOWN(B57/4,-3)*3.2-440000,IF(B57&lt;8500000,ROUNDDOWN(B57*0.9,0)-1100000,B57-1950000)))))),0)</f>
        <v/>
      </c>
      <c r="N57" s="18">
        <f>IF(M57&gt;23500000,NA(),IF(C57&gt;=2026,IF(M57&lt;=4890000,1040000,IF(M57&lt;=6550000,670000,620000)),IF(M57&lt;=1320000,950000,IF(M57&lt;=3360000,880000,IF(M57&lt;=4890000,680000,IF(M57&lt;=6550000,630000,580000))))))</f>
        <v/>
      </c>
      <c r="O57" s="18">
        <f>IF(F57&lt;=0,IF(AND(D57="はい",C57&gt;=2026,C57&lt;=2027),IF(E57&lt;=0,0,IF(E57&lt;=30000,E57,IF(E57&lt;=60000,ROUNDUP(E57/2,0)+15000,IF(E57&lt;=120000,ROUNDUP(E57/4,0)+30000,60000)))),IF(E57&lt;=0,0,IF(E57&lt;=20000,E57,IF(E57&lt;=40000,ROUNDUP(E57/2,0)+10000,IF(E57&lt;=80000,ROUNDUP(E57/4,0)+20000,40000))))),IF(E57&lt;=0,IF(F57&lt;=0,0,IF(F57&lt;=25000,F57,IF(F57&lt;=50000,ROUNDUP(F57/2,0)+12500,IF(F57&lt;=100000,ROUNDUP(F57/4,0)+25000,50000)))),MAX(IF(F57&lt;=0,0,IF(F57&lt;=25000,F57,IF(F57&lt;=50000,ROUNDUP(F57/2,0)+12500,IF(F57&lt;=100000,ROUNDUP(F57/4,0)+25000,50000)))),MIN(IF(AND(D57="はい",C57&gt;=2026,C57&lt;=2027),IF(E57&lt;=0,0,IF(E57&lt;=30000,E57,IF(E57&lt;=60000,ROUNDUP(E57/2,0)+15000,IF(E57&lt;=120000,ROUNDUP(E57/4,0)+30000,60000)))),IF(E57&lt;=0,0,IF(E57&lt;=20000,E57,IF(E57&lt;=40000,ROUNDUP(E57/2,0)+10000,IF(E57&lt;=80000,ROUNDUP(E57/4,0)+20000,40000)))))+IF(F57&lt;=0,0,IF(F57&lt;=25000,F57,IF(F57&lt;=50000,ROUNDUP(F57/2,0)+12500,IF(F57&lt;=100000,ROUNDUP(F57/4,0)+25000,50000)))),IF(AND(D57="はい",C57&gt;=2026,C57&lt;=2027),60000,40000)))))</f>
        <v/>
      </c>
      <c r="P57" s="18">
        <f>IF(G57&lt;=0,0,IF(G57&lt;=20000,G57,IF(G57&lt;=40000,ROUNDUP(G57/2,0)+10000,IF(G57&lt;=80000,ROUNDUP(G57/4,0)+20000,40000))))</f>
        <v/>
      </c>
      <c r="Q57" s="18">
        <f>IF(I57&lt;=0,IF(H57&lt;=0,0,IF(H57&lt;=20000,H57,IF(H57&lt;=40000,ROUNDUP(H57/2,0)+10000,IF(H57&lt;=80000,ROUNDUP(H57/4,0)+20000,40000)))),IF(H57&lt;=0,IF(I57&lt;=0,0,IF(I57&lt;=25000,I57,IF(I57&lt;=50000,ROUNDUP(I57/2,0)+12500,IF(I57&lt;=100000,ROUNDUP(I57/4,0)+25000,50000)))),MAX(IF(I57&lt;=0,0,IF(I57&lt;=25000,I57,IF(I57&lt;=50000,ROUNDUP(I57/2,0)+12500,IF(I57&lt;=100000,ROUNDUP(I57/4,0)+25000,50000)))),MIN(IF(H57&lt;=0,0,IF(H57&lt;=20000,H57,IF(H57&lt;=40000,ROUNDUP(H57/2,0)+10000,IF(H57&lt;=80000,ROUNDUP(H57/4,0)+20000,40000))))+IF(I57&lt;=0,0,IF(I57&lt;=25000,I57,IF(I57&lt;=50000,ROUNDUP(I57/2,0)+12500,IF(I57&lt;=100000,ROUNDUP(I57/4,0)+25000,50000)))),40000))))</f>
        <v/>
      </c>
      <c r="R57" s="18">
        <f>MIN(120000,O57+P57+Q57)</f>
        <v/>
      </c>
      <c r="S57" s="18">
        <f>IF(F57&lt;=0,IF(E57&lt;=0,0,IF(E57&lt;=12000,E57,IF(E57&lt;=32000,ROUNDUP(E57/2,0)+6000,IF(E57&lt;=56000,ROUNDUP(E57/4,0)+14000,28000)))),IF(E57&lt;=0,IF(F57&lt;=0,0,IF(F57&lt;=15000,F57,IF(F57&lt;=40000,ROUNDUP(F57/2,0)+7500,IF(F57&lt;=70000,ROUNDUP(F57/4,0)+17500,35000)))),MAX(IF(F57&lt;=0,0,IF(F57&lt;=15000,F57,IF(F57&lt;=40000,ROUNDUP(F57/2,0)+7500,IF(F57&lt;=70000,ROUNDUP(F57/4,0)+17500,35000)))),MIN(IF(E57&lt;=0,0,IF(E57&lt;=12000,E57,IF(E57&lt;=32000,ROUNDUP(E57/2,0)+6000,IF(E57&lt;=56000,ROUNDUP(E57/4,0)+14000,28000))))+IF(F57&lt;=0,0,IF(F57&lt;=15000,F57,IF(F57&lt;=40000,ROUNDUP(F57/2,0)+7500,IF(F57&lt;=70000,ROUNDUP(F57/4,0)+17500,35000)))),28000))))</f>
        <v/>
      </c>
      <c r="T57" s="18">
        <f>IF(G57&lt;=0,0,IF(G57&lt;=12000,G57,IF(G57&lt;=32000,ROUNDUP(G57/2,0)+6000,IF(G57&lt;=56000,ROUNDUP(G57/4,0)+14000,28000))))</f>
        <v/>
      </c>
      <c r="U57" s="18">
        <f>IF(I57&lt;=0,IF(H57&lt;=0,0,IF(H57&lt;=12000,H57,IF(H57&lt;=32000,ROUNDUP(H57/2,0)+6000,IF(H57&lt;=56000,ROUNDUP(H57/4,0)+14000,28000)))),IF(H57&lt;=0,IF(I57&lt;=0,0,IF(I57&lt;=15000,I57,IF(I57&lt;=40000,ROUNDUP(I57/2,0)+7500,IF(I57&lt;=70000,ROUNDUP(I57/4,0)+17500,35000)))),MAX(IF(I57&lt;=0,0,IF(I57&lt;=15000,I57,IF(I57&lt;=40000,ROUNDUP(I57/2,0)+7500,IF(I57&lt;=70000,ROUNDUP(I57/4,0)+17500,35000)))),MIN(IF(H57&lt;=0,0,IF(H57&lt;=12000,H57,IF(H57&lt;=32000,ROUNDUP(H57/2,0)+6000,IF(H57&lt;=56000,ROUNDUP(H57/4,0)+14000,28000))))+IF(I57&lt;=0,0,IF(I57&lt;=15000,I57,IF(I57&lt;=40000,ROUNDUP(I57/2,0)+7500,IF(I57&lt;=70000,ROUNDUP(I57/4,0)+17500,35000)))),28000))))</f>
        <v/>
      </c>
      <c r="V57" s="18">
        <f>MIN(70000,S57+T57+U57)</f>
        <v/>
      </c>
      <c r="W57" s="18">
        <f>MAX(0,ROUNDDOWN(M57-J57-N57-K57-0,-3))</f>
        <v/>
      </c>
      <c r="X57" s="18">
        <f>MAX(0,ROUNDDOWN(M57-J57-N57-K57-R57,-3))</f>
        <v/>
      </c>
      <c r="Y57" s="18">
        <f>IF(W57&lt;=0,0,ROUNDDOWN((W57*LOOKUP(W57,{0,1950001,3300001,6950001,9000001,18000001,40000001},{0.05,0.1,0.2,0.23,0.33,0.4,0.45})-LOOKUP(W57,{0,1950001,3300001,6950001,9000001,18000001,40000001},{0,97500,427500,636000,1536000,2796000,4796000}))*1.021,-2))</f>
        <v/>
      </c>
      <c r="Z57" s="18">
        <f>IF(X57&lt;=0,0,ROUNDDOWN((X57*LOOKUP(X57,{0,1950001,3300001,6950001,9000001,18000001,40000001},{0.05,0.1,0.2,0.23,0.33,0.4,0.45})-LOOKUP(X57,{0,1950001,3300001,6950001,9000001,18000001,40000001},{0,97500,427500,636000,1536000,2796000,4796000}))*1.021,-2))</f>
        <v/>
      </c>
      <c r="AA57" s="18">
        <f>MAX(0,ROUNDDOWN(M57-J57-430000-L57-0,-3))</f>
        <v/>
      </c>
      <c r="AB57" s="18">
        <f>MAX(0,ROUNDDOWN(M57-J57-430000-L57-V57,-3))</f>
        <v/>
      </c>
      <c r="AC57" s="18">
        <f>IF(M57&lt;=450000,0,MAX(0,ROUNDDOWN(AA57*0.06-MIN(50000,AA57)*0.03,-2))+MAX(0,ROUNDDOWN(AA57*0.04-MIN(50000,AA57)*0.02,-2)))</f>
        <v/>
      </c>
      <c r="AD57" s="18">
        <f>IF(M57&lt;=450000,0,MAX(0,ROUNDDOWN(AB57*0.06-MIN(50000,AB57)*0.03,-2))+MAX(0,ROUNDDOWN(AB57*0.04-MIN(50000,AB57)*0.02,-2)))</f>
        <v/>
      </c>
      <c r="AE57" s="18">
        <f>Y57-Z57</f>
        <v/>
      </c>
      <c r="AF57" s="18">
        <f>AC57-AD57</f>
        <v/>
      </c>
      <c r="AG57" s="18">
        <f>AE57+AF57</f>
        <v/>
      </c>
      <c r="AH57" s="20">
        <f>IF(W57&lt;=0,0,LOOKUP(W57,{0,1950001,3300001,6950001,9000001,18000001,40000001},{0.05,0.1,0.2,0.23,0.33,0.4,0.45}))</f>
        <v/>
      </c>
    </row>
    <row r="58">
      <c r="A58" t="inlineStr">
        <is>
          <t>早見表 一般と介護医療8万円ずつ</t>
        </is>
      </c>
      <c r="B58" s="18">
        <f>'3_早見表'!$A$12</f>
        <v/>
      </c>
      <c r="C58" s="19" t="n">
        <v>2026</v>
      </c>
      <c r="D58" t="inlineStr">
        <is>
          <t>いいえ</t>
        </is>
      </c>
      <c r="E58" s="18" t="n">
        <v>80000</v>
      </c>
      <c r="F58" s="18" t="n">
        <v>0</v>
      </c>
      <c r="G58" s="18" t="n">
        <v>80000</v>
      </c>
      <c r="H58" s="18" t="n">
        <v>0</v>
      </c>
      <c r="I58" s="18" t="n">
        <v>0</v>
      </c>
      <c r="J58" s="18">
        <f>ROUND(MIN(B58/12,650000)*12*0.0915+MIN(B58/12,1390000)*12*(0.0504+0)+B58*0.005,0)</f>
        <v/>
      </c>
      <c r="K58" s="18" t="n">
        <v>0</v>
      </c>
      <c r="L58" s="18" t="n">
        <v>0</v>
      </c>
      <c r="M58" s="18">
        <f>ROUND(IF(C58&gt;=2026,IF(B58&lt;741000,0,IF(B58&lt;2191000,B58-740000,IF(B58&lt;2193000,1451000,IF(B58&lt;2196000,1453000,IF(B58&lt;2200000,1456000,IF(B58&lt;3600000,ROUNDDOWN(B58/4,-3)*2.8-80000,IF(B58&lt;6600000,ROUNDDOWN(B58/4,-3)*3.2-440000,IF(B58&lt;8500000,ROUNDDOWN(B58*0.9,0)-1100000,B58-1950000)))))))),IF(B58&lt;651000,0,IF(B58&lt;1900000,B58-650000,IF(B58&lt;3600000,ROUNDDOWN(B58/4,-3)*2.8-80000,IF(B58&lt;6600000,ROUNDDOWN(B58/4,-3)*3.2-440000,IF(B58&lt;8500000,ROUNDDOWN(B58*0.9,0)-1100000,B58-1950000)))))),0)</f>
        <v/>
      </c>
      <c r="N58" s="18">
        <f>IF(M58&gt;23500000,NA(),IF(C58&gt;=2026,IF(M58&lt;=4890000,1040000,IF(M58&lt;=6550000,670000,620000)),IF(M58&lt;=1320000,950000,IF(M58&lt;=3360000,880000,IF(M58&lt;=4890000,680000,IF(M58&lt;=6550000,630000,580000))))))</f>
        <v/>
      </c>
      <c r="O58" s="18">
        <f>IF(F58&lt;=0,IF(AND(D58="はい",C58&gt;=2026,C58&lt;=2027),IF(E58&lt;=0,0,IF(E58&lt;=30000,E58,IF(E58&lt;=60000,ROUNDUP(E58/2,0)+15000,IF(E58&lt;=120000,ROUNDUP(E58/4,0)+30000,60000)))),IF(E58&lt;=0,0,IF(E58&lt;=20000,E58,IF(E58&lt;=40000,ROUNDUP(E58/2,0)+10000,IF(E58&lt;=80000,ROUNDUP(E58/4,0)+20000,40000))))),IF(E58&lt;=0,IF(F58&lt;=0,0,IF(F58&lt;=25000,F58,IF(F58&lt;=50000,ROUNDUP(F58/2,0)+12500,IF(F58&lt;=100000,ROUNDUP(F58/4,0)+25000,50000)))),MAX(IF(F58&lt;=0,0,IF(F58&lt;=25000,F58,IF(F58&lt;=50000,ROUNDUP(F58/2,0)+12500,IF(F58&lt;=100000,ROUNDUP(F58/4,0)+25000,50000)))),MIN(IF(AND(D58="はい",C58&gt;=2026,C58&lt;=2027),IF(E58&lt;=0,0,IF(E58&lt;=30000,E58,IF(E58&lt;=60000,ROUNDUP(E58/2,0)+15000,IF(E58&lt;=120000,ROUNDUP(E58/4,0)+30000,60000)))),IF(E58&lt;=0,0,IF(E58&lt;=20000,E58,IF(E58&lt;=40000,ROUNDUP(E58/2,0)+10000,IF(E58&lt;=80000,ROUNDUP(E58/4,0)+20000,40000)))))+IF(F58&lt;=0,0,IF(F58&lt;=25000,F58,IF(F58&lt;=50000,ROUNDUP(F58/2,0)+12500,IF(F58&lt;=100000,ROUNDUP(F58/4,0)+25000,50000)))),IF(AND(D58="はい",C58&gt;=2026,C58&lt;=2027),60000,40000)))))</f>
        <v/>
      </c>
      <c r="P58" s="18">
        <f>IF(G58&lt;=0,0,IF(G58&lt;=20000,G58,IF(G58&lt;=40000,ROUNDUP(G58/2,0)+10000,IF(G58&lt;=80000,ROUNDUP(G58/4,0)+20000,40000))))</f>
        <v/>
      </c>
      <c r="Q58" s="18">
        <f>IF(I58&lt;=0,IF(H58&lt;=0,0,IF(H58&lt;=20000,H58,IF(H58&lt;=40000,ROUNDUP(H58/2,0)+10000,IF(H58&lt;=80000,ROUNDUP(H58/4,0)+20000,40000)))),IF(H58&lt;=0,IF(I58&lt;=0,0,IF(I58&lt;=25000,I58,IF(I58&lt;=50000,ROUNDUP(I58/2,0)+12500,IF(I58&lt;=100000,ROUNDUP(I58/4,0)+25000,50000)))),MAX(IF(I58&lt;=0,0,IF(I58&lt;=25000,I58,IF(I58&lt;=50000,ROUNDUP(I58/2,0)+12500,IF(I58&lt;=100000,ROUNDUP(I58/4,0)+25000,50000)))),MIN(IF(H58&lt;=0,0,IF(H58&lt;=20000,H58,IF(H58&lt;=40000,ROUNDUP(H58/2,0)+10000,IF(H58&lt;=80000,ROUNDUP(H58/4,0)+20000,40000))))+IF(I58&lt;=0,0,IF(I58&lt;=25000,I58,IF(I58&lt;=50000,ROUNDUP(I58/2,0)+12500,IF(I58&lt;=100000,ROUNDUP(I58/4,0)+25000,50000)))),40000))))</f>
        <v/>
      </c>
      <c r="R58" s="18">
        <f>MIN(120000,O58+P58+Q58)</f>
        <v/>
      </c>
      <c r="S58" s="18">
        <f>IF(F58&lt;=0,IF(E58&lt;=0,0,IF(E58&lt;=12000,E58,IF(E58&lt;=32000,ROUNDUP(E58/2,0)+6000,IF(E58&lt;=56000,ROUNDUP(E58/4,0)+14000,28000)))),IF(E58&lt;=0,IF(F58&lt;=0,0,IF(F58&lt;=15000,F58,IF(F58&lt;=40000,ROUNDUP(F58/2,0)+7500,IF(F58&lt;=70000,ROUNDUP(F58/4,0)+17500,35000)))),MAX(IF(F58&lt;=0,0,IF(F58&lt;=15000,F58,IF(F58&lt;=40000,ROUNDUP(F58/2,0)+7500,IF(F58&lt;=70000,ROUNDUP(F58/4,0)+17500,35000)))),MIN(IF(E58&lt;=0,0,IF(E58&lt;=12000,E58,IF(E58&lt;=32000,ROUNDUP(E58/2,0)+6000,IF(E58&lt;=56000,ROUNDUP(E58/4,0)+14000,28000))))+IF(F58&lt;=0,0,IF(F58&lt;=15000,F58,IF(F58&lt;=40000,ROUNDUP(F58/2,0)+7500,IF(F58&lt;=70000,ROUNDUP(F58/4,0)+17500,35000)))),28000))))</f>
        <v/>
      </c>
      <c r="T58" s="18">
        <f>IF(G58&lt;=0,0,IF(G58&lt;=12000,G58,IF(G58&lt;=32000,ROUNDUP(G58/2,0)+6000,IF(G58&lt;=56000,ROUNDUP(G58/4,0)+14000,28000))))</f>
        <v/>
      </c>
      <c r="U58" s="18">
        <f>IF(I58&lt;=0,IF(H58&lt;=0,0,IF(H58&lt;=12000,H58,IF(H58&lt;=32000,ROUNDUP(H58/2,0)+6000,IF(H58&lt;=56000,ROUNDUP(H58/4,0)+14000,28000)))),IF(H58&lt;=0,IF(I58&lt;=0,0,IF(I58&lt;=15000,I58,IF(I58&lt;=40000,ROUNDUP(I58/2,0)+7500,IF(I58&lt;=70000,ROUNDUP(I58/4,0)+17500,35000)))),MAX(IF(I58&lt;=0,0,IF(I58&lt;=15000,I58,IF(I58&lt;=40000,ROUNDUP(I58/2,0)+7500,IF(I58&lt;=70000,ROUNDUP(I58/4,0)+17500,35000)))),MIN(IF(H58&lt;=0,0,IF(H58&lt;=12000,H58,IF(H58&lt;=32000,ROUNDUP(H58/2,0)+6000,IF(H58&lt;=56000,ROUNDUP(H58/4,0)+14000,28000))))+IF(I58&lt;=0,0,IF(I58&lt;=15000,I58,IF(I58&lt;=40000,ROUNDUP(I58/2,0)+7500,IF(I58&lt;=70000,ROUNDUP(I58/4,0)+17500,35000)))),28000))))</f>
        <v/>
      </c>
      <c r="V58" s="18">
        <f>MIN(70000,S58+T58+U58)</f>
        <v/>
      </c>
      <c r="W58" s="18">
        <f>MAX(0,ROUNDDOWN(M58-J58-N58-K58-0,-3))</f>
        <v/>
      </c>
      <c r="X58" s="18">
        <f>MAX(0,ROUNDDOWN(M58-J58-N58-K58-R58,-3))</f>
        <v/>
      </c>
      <c r="Y58" s="18">
        <f>IF(W58&lt;=0,0,ROUNDDOWN((W58*LOOKUP(W58,{0,1950001,3300001,6950001,9000001,18000001,40000001},{0.05,0.1,0.2,0.23,0.33,0.4,0.45})-LOOKUP(W58,{0,1950001,3300001,6950001,9000001,18000001,40000001},{0,97500,427500,636000,1536000,2796000,4796000}))*1.021,-2))</f>
        <v/>
      </c>
      <c r="Z58" s="18">
        <f>IF(X58&lt;=0,0,ROUNDDOWN((X58*LOOKUP(X58,{0,1950001,3300001,6950001,9000001,18000001,40000001},{0.05,0.1,0.2,0.23,0.33,0.4,0.45})-LOOKUP(X58,{0,1950001,3300001,6950001,9000001,18000001,40000001},{0,97500,427500,636000,1536000,2796000,4796000}))*1.021,-2))</f>
        <v/>
      </c>
      <c r="AA58" s="18">
        <f>MAX(0,ROUNDDOWN(M58-J58-430000-L58-0,-3))</f>
        <v/>
      </c>
      <c r="AB58" s="18">
        <f>MAX(0,ROUNDDOWN(M58-J58-430000-L58-V58,-3))</f>
        <v/>
      </c>
      <c r="AC58" s="18">
        <f>IF(M58&lt;=450000,0,MAX(0,ROUNDDOWN(AA58*0.06-MIN(50000,AA58)*0.03,-2))+MAX(0,ROUNDDOWN(AA58*0.04-MIN(50000,AA58)*0.02,-2)))</f>
        <v/>
      </c>
      <c r="AD58" s="18">
        <f>IF(M58&lt;=450000,0,MAX(0,ROUNDDOWN(AB58*0.06-MIN(50000,AB58)*0.03,-2))+MAX(0,ROUNDDOWN(AB58*0.04-MIN(50000,AB58)*0.02,-2)))</f>
        <v/>
      </c>
      <c r="AE58" s="18">
        <f>Y58-Z58</f>
        <v/>
      </c>
      <c r="AF58" s="18">
        <f>AC58-AD58</f>
        <v/>
      </c>
      <c r="AG58" s="18">
        <f>AE58+AF58</f>
        <v/>
      </c>
      <c r="AH58" s="20">
        <f>IF(W58&lt;=0,0,LOOKUP(W58,{0,1950001,3300001,6950001,9000001,18000001,40000001},{0.05,0.1,0.2,0.23,0.33,0.4,0.45}))</f>
        <v/>
      </c>
    </row>
    <row r="59">
      <c r="A59" t="inlineStr">
        <is>
          <t>早見表 3区分8万円ずつ（年24万円）</t>
        </is>
      </c>
      <c r="B59" s="18">
        <f>'3_早見表'!$A$12</f>
        <v/>
      </c>
      <c r="C59" s="19" t="n">
        <v>2026</v>
      </c>
      <c r="D59" t="inlineStr">
        <is>
          <t>いいえ</t>
        </is>
      </c>
      <c r="E59" s="18" t="n">
        <v>80000</v>
      </c>
      <c r="F59" s="18" t="n">
        <v>0</v>
      </c>
      <c r="G59" s="18" t="n">
        <v>80000</v>
      </c>
      <c r="H59" s="18" t="n">
        <v>80000</v>
      </c>
      <c r="I59" s="18" t="n">
        <v>0</v>
      </c>
      <c r="J59" s="18">
        <f>ROUND(MIN(B59/12,650000)*12*0.0915+MIN(B59/12,1390000)*12*(0.0504+0)+B59*0.005,0)</f>
        <v/>
      </c>
      <c r="K59" s="18" t="n">
        <v>0</v>
      </c>
      <c r="L59" s="18" t="n">
        <v>0</v>
      </c>
      <c r="M59" s="18">
        <f>ROUND(IF(C59&gt;=2026,IF(B59&lt;741000,0,IF(B59&lt;2191000,B59-740000,IF(B59&lt;2193000,1451000,IF(B59&lt;2196000,1453000,IF(B59&lt;2200000,1456000,IF(B59&lt;3600000,ROUNDDOWN(B59/4,-3)*2.8-80000,IF(B59&lt;6600000,ROUNDDOWN(B59/4,-3)*3.2-440000,IF(B59&lt;8500000,ROUNDDOWN(B59*0.9,0)-1100000,B59-1950000)))))))),IF(B59&lt;651000,0,IF(B59&lt;1900000,B59-650000,IF(B59&lt;3600000,ROUNDDOWN(B59/4,-3)*2.8-80000,IF(B59&lt;6600000,ROUNDDOWN(B59/4,-3)*3.2-440000,IF(B59&lt;8500000,ROUNDDOWN(B59*0.9,0)-1100000,B59-1950000)))))),0)</f>
        <v/>
      </c>
      <c r="N59" s="18">
        <f>IF(M59&gt;23500000,NA(),IF(C59&gt;=2026,IF(M59&lt;=4890000,1040000,IF(M59&lt;=6550000,670000,620000)),IF(M59&lt;=1320000,950000,IF(M59&lt;=3360000,880000,IF(M59&lt;=4890000,680000,IF(M59&lt;=6550000,630000,580000))))))</f>
        <v/>
      </c>
      <c r="O59" s="18">
        <f>IF(F59&lt;=0,IF(AND(D59="はい",C59&gt;=2026,C59&lt;=2027),IF(E59&lt;=0,0,IF(E59&lt;=30000,E59,IF(E59&lt;=60000,ROUNDUP(E59/2,0)+15000,IF(E59&lt;=120000,ROUNDUP(E59/4,0)+30000,60000)))),IF(E59&lt;=0,0,IF(E59&lt;=20000,E59,IF(E59&lt;=40000,ROUNDUP(E59/2,0)+10000,IF(E59&lt;=80000,ROUNDUP(E59/4,0)+20000,40000))))),IF(E59&lt;=0,IF(F59&lt;=0,0,IF(F59&lt;=25000,F59,IF(F59&lt;=50000,ROUNDUP(F59/2,0)+12500,IF(F59&lt;=100000,ROUNDUP(F59/4,0)+25000,50000)))),MAX(IF(F59&lt;=0,0,IF(F59&lt;=25000,F59,IF(F59&lt;=50000,ROUNDUP(F59/2,0)+12500,IF(F59&lt;=100000,ROUNDUP(F59/4,0)+25000,50000)))),MIN(IF(AND(D59="はい",C59&gt;=2026,C59&lt;=2027),IF(E59&lt;=0,0,IF(E59&lt;=30000,E59,IF(E59&lt;=60000,ROUNDUP(E59/2,0)+15000,IF(E59&lt;=120000,ROUNDUP(E59/4,0)+30000,60000)))),IF(E59&lt;=0,0,IF(E59&lt;=20000,E59,IF(E59&lt;=40000,ROUNDUP(E59/2,0)+10000,IF(E59&lt;=80000,ROUNDUP(E59/4,0)+20000,40000)))))+IF(F59&lt;=0,0,IF(F59&lt;=25000,F59,IF(F59&lt;=50000,ROUNDUP(F59/2,0)+12500,IF(F59&lt;=100000,ROUNDUP(F59/4,0)+25000,50000)))),IF(AND(D59="はい",C59&gt;=2026,C59&lt;=2027),60000,40000)))))</f>
        <v/>
      </c>
      <c r="P59" s="18">
        <f>IF(G59&lt;=0,0,IF(G59&lt;=20000,G59,IF(G59&lt;=40000,ROUNDUP(G59/2,0)+10000,IF(G59&lt;=80000,ROUNDUP(G59/4,0)+20000,40000))))</f>
        <v/>
      </c>
      <c r="Q59" s="18">
        <f>IF(I59&lt;=0,IF(H59&lt;=0,0,IF(H59&lt;=20000,H59,IF(H59&lt;=40000,ROUNDUP(H59/2,0)+10000,IF(H59&lt;=80000,ROUNDUP(H59/4,0)+20000,40000)))),IF(H59&lt;=0,IF(I59&lt;=0,0,IF(I59&lt;=25000,I59,IF(I59&lt;=50000,ROUNDUP(I59/2,0)+12500,IF(I59&lt;=100000,ROUNDUP(I59/4,0)+25000,50000)))),MAX(IF(I59&lt;=0,0,IF(I59&lt;=25000,I59,IF(I59&lt;=50000,ROUNDUP(I59/2,0)+12500,IF(I59&lt;=100000,ROUNDUP(I59/4,0)+25000,50000)))),MIN(IF(H59&lt;=0,0,IF(H59&lt;=20000,H59,IF(H59&lt;=40000,ROUNDUP(H59/2,0)+10000,IF(H59&lt;=80000,ROUNDUP(H59/4,0)+20000,40000))))+IF(I59&lt;=0,0,IF(I59&lt;=25000,I59,IF(I59&lt;=50000,ROUNDUP(I59/2,0)+12500,IF(I59&lt;=100000,ROUNDUP(I59/4,0)+25000,50000)))),40000))))</f>
        <v/>
      </c>
      <c r="R59" s="18">
        <f>MIN(120000,O59+P59+Q59)</f>
        <v/>
      </c>
      <c r="S59" s="18">
        <f>IF(F59&lt;=0,IF(E59&lt;=0,0,IF(E59&lt;=12000,E59,IF(E59&lt;=32000,ROUNDUP(E59/2,0)+6000,IF(E59&lt;=56000,ROUNDUP(E59/4,0)+14000,28000)))),IF(E59&lt;=0,IF(F59&lt;=0,0,IF(F59&lt;=15000,F59,IF(F59&lt;=40000,ROUNDUP(F59/2,0)+7500,IF(F59&lt;=70000,ROUNDUP(F59/4,0)+17500,35000)))),MAX(IF(F59&lt;=0,0,IF(F59&lt;=15000,F59,IF(F59&lt;=40000,ROUNDUP(F59/2,0)+7500,IF(F59&lt;=70000,ROUNDUP(F59/4,0)+17500,35000)))),MIN(IF(E59&lt;=0,0,IF(E59&lt;=12000,E59,IF(E59&lt;=32000,ROUNDUP(E59/2,0)+6000,IF(E59&lt;=56000,ROUNDUP(E59/4,0)+14000,28000))))+IF(F59&lt;=0,0,IF(F59&lt;=15000,F59,IF(F59&lt;=40000,ROUNDUP(F59/2,0)+7500,IF(F59&lt;=70000,ROUNDUP(F59/4,0)+17500,35000)))),28000))))</f>
        <v/>
      </c>
      <c r="T59" s="18">
        <f>IF(G59&lt;=0,0,IF(G59&lt;=12000,G59,IF(G59&lt;=32000,ROUNDUP(G59/2,0)+6000,IF(G59&lt;=56000,ROUNDUP(G59/4,0)+14000,28000))))</f>
        <v/>
      </c>
      <c r="U59" s="18">
        <f>IF(I59&lt;=0,IF(H59&lt;=0,0,IF(H59&lt;=12000,H59,IF(H59&lt;=32000,ROUNDUP(H59/2,0)+6000,IF(H59&lt;=56000,ROUNDUP(H59/4,0)+14000,28000)))),IF(H59&lt;=0,IF(I59&lt;=0,0,IF(I59&lt;=15000,I59,IF(I59&lt;=40000,ROUNDUP(I59/2,0)+7500,IF(I59&lt;=70000,ROUNDUP(I59/4,0)+17500,35000)))),MAX(IF(I59&lt;=0,0,IF(I59&lt;=15000,I59,IF(I59&lt;=40000,ROUNDUP(I59/2,0)+7500,IF(I59&lt;=70000,ROUNDUP(I59/4,0)+17500,35000)))),MIN(IF(H59&lt;=0,0,IF(H59&lt;=12000,H59,IF(H59&lt;=32000,ROUNDUP(H59/2,0)+6000,IF(H59&lt;=56000,ROUNDUP(H59/4,0)+14000,28000))))+IF(I59&lt;=0,0,IF(I59&lt;=15000,I59,IF(I59&lt;=40000,ROUNDUP(I59/2,0)+7500,IF(I59&lt;=70000,ROUNDUP(I59/4,0)+17500,35000)))),28000))))</f>
        <v/>
      </c>
      <c r="V59" s="18">
        <f>MIN(70000,S59+T59+U59)</f>
        <v/>
      </c>
      <c r="W59" s="18">
        <f>MAX(0,ROUNDDOWN(M59-J59-N59-K59-0,-3))</f>
        <v/>
      </c>
      <c r="X59" s="18">
        <f>MAX(0,ROUNDDOWN(M59-J59-N59-K59-R59,-3))</f>
        <v/>
      </c>
      <c r="Y59" s="18">
        <f>IF(W59&lt;=0,0,ROUNDDOWN((W59*LOOKUP(W59,{0,1950001,3300001,6950001,9000001,18000001,40000001},{0.05,0.1,0.2,0.23,0.33,0.4,0.45})-LOOKUP(W59,{0,1950001,3300001,6950001,9000001,18000001,40000001},{0,97500,427500,636000,1536000,2796000,4796000}))*1.021,-2))</f>
        <v/>
      </c>
      <c r="Z59" s="18">
        <f>IF(X59&lt;=0,0,ROUNDDOWN((X59*LOOKUP(X59,{0,1950001,3300001,6950001,9000001,18000001,40000001},{0.05,0.1,0.2,0.23,0.33,0.4,0.45})-LOOKUP(X59,{0,1950001,3300001,6950001,9000001,18000001,40000001},{0,97500,427500,636000,1536000,2796000,4796000}))*1.021,-2))</f>
        <v/>
      </c>
      <c r="AA59" s="18">
        <f>MAX(0,ROUNDDOWN(M59-J59-430000-L59-0,-3))</f>
        <v/>
      </c>
      <c r="AB59" s="18">
        <f>MAX(0,ROUNDDOWN(M59-J59-430000-L59-V59,-3))</f>
        <v/>
      </c>
      <c r="AC59" s="18">
        <f>IF(M59&lt;=450000,0,MAX(0,ROUNDDOWN(AA59*0.06-MIN(50000,AA59)*0.03,-2))+MAX(0,ROUNDDOWN(AA59*0.04-MIN(50000,AA59)*0.02,-2)))</f>
        <v/>
      </c>
      <c r="AD59" s="18">
        <f>IF(M59&lt;=450000,0,MAX(0,ROUNDDOWN(AB59*0.06-MIN(50000,AB59)*0.03,-2))+MAX(0,ROUNDDOWN(AB59*0.04-MIN(50000,AB59)*0.02,-2)))</f>
        <v/>
      </c>
      <c r="AE59" s="18">
        <f>Y59-Z59</f>
        <v/>
      </c>
      <c r="AF59" s="18">
        <f>AC59-AD59</f>
        <v/>
      </c>
      <c r="AG59" s="18">
        <f>AE59+AF59</f>
        <v/>
      </c>
      <c r="AH59" s="20">
        <f>IF(W59&lt;=0,0,LOOKUP(W59,{0,1950001,3300001,6950001,9000001,18000001,40000001},{0.05,0.1,0.2,0.23,0.33,0.4,0.45}))</f>
        <v/>
      </c>
    </row>
    <row r="60">
      <c r="A60" t="inlineStr">
        <is>
          <t>早見表 特例あり 一般8万円</t>
        </is>
      </c>
      <c r="B60" s="18">
        <f>'3_早見表'!$A$12</f>
        <v/>
      </c>
      <c r="C60" s="19" t="n">
        <v>2026</v>
      </c>
      <c r="D60" t="inlineStr">
        <is>
          <t>はい</t>
        </is>
      </c>
      <c r="E60" s="18" t="n">
        <v>80000</v>
      </c>
      <c r="F60" s="18" t="n">
        <v>0</v>
      </c>
      <c r="G60" s="18" t="n">
        <v>0</v>
      </c>
      <c r="H60" s="18" t="n">
        <v>0</v>
      </c>
      <c r="I60" s="18" t="n">
        <v>0</v>
      </c>
      <c r="J60" s="18">
        <f>ROUND(MIN(B60/12,650000)*12*0.0915+MIN(B60/12,1390000)*12*(0.0504+0)+B60*0.005,0)</f>
        <v/>
      </c>
      <c r="K60" s="18" t="n">
        <v>0</v>
      </c>
      <c r="L60" s="18" t="n">
        <v>0</v>
      </c>
      <c r="M60" s="18">
        <f>ROUND(IF(C60&gt;=2026,IF(B60&lt;741000,0,IF(B60&lt;2191000,B60-740000,IF(B60&lt;2193000,1451000,IF(B60&lt;2196000,1453000,IF(B60&lt;2200000,1456000,IF(B60&lt;3600000,ROUNDDOWN(B60/4,-3)*2.8-80000,IF(B60&lt;6600000,ROUNDDOWN(B60/4,-3)*3.2-440000,IF(B60&lt;8500000,ROUNDDOWN(B60*0.9,0)-1100000,B60-1950000)))))))),IF(B60&lt;651000,0,IF(B60&lt;1900000,B60-650000,IF(B60&lt;3600000,ROUNDDOWN(B60/4,-3)*2.8-80000,IF(B60&lt;6600000,ROUNDDOWN(B60/4,-3)*3.2-440000,IF(B60&lt;8500000,ROUNDDOWN(B60*0.9,0)-1100000,B60-1950000)))))),0)</f>
        <v/>
      </c>
      <c r="N60" s="18">
        <f>IF(M60&gt;23500000,NA(),IF(C60&gt;=2026,IF(M60&lt;=4890000,1040000,IF(M60&lt;=6550000,670000,620000)),IF(M60&lt;=1320000,950000,IF(M60&lt;=3360000,880000,IF(M60&lt;=4890000,680000,IF(M60&lt;=6550000,630000,580000))))))</f>
        <v/>
      </c>
      <c r="O60" s="18">
        <f>IF(F60&lt;=0,IF(AND(D60="はい",C60&gt;=2026,C60&lt;=2027),IF(E60&lt;=0,0,IF(E60&lt;=30000,E60,IF(E60&lt;=60000,ROUNDUP(E60/2,0)+15000,IF(E60&lt;=120000,ROUNDUP(E60/4,0)+30000,60000)))),IF(E60&lt;=0,0,IF(E60&lt;=20000,E60,IF(E60&lt;=40000,ROUNDUP(E60/2,0)+10000,IF(E60&lt;=80000,ROUNDUP(E60/4,0)+20000,40000))))),IF(E60&lt;=0,IF(F60&lt;=0,0,IF(F60&lt;=25000,F60,IF(F60&lt;=50000,ROUNDUP(F60/2,0)+12500,IF(F60&lt;=100000,ROUNDUP(F60/4,0)+25000,50000)))),MAX(IF(F60&lt;=0,0,IF(F60&lt;=25000,F60,IF(F60&lt;=50000,ROUNDUP(F60/2,0)+12500,IF(F60&lt;=100000,ROUNDUP(F60/4,0)+25000,50000)))),MIN(IF(AND(D60="はい",C60&gt;=2026,C60&lt;=2027),IF(E60&lt;=0,0,IF(E60&lt;=30000,E60,IF(E60&lt;=60000,ROUNDUP(E60/2,0)+15000,IF(E60&lt;=120000,ROUNDUP(E60/4,0)+30000,60000)))),IF(E60&lt;=0,0,IF(E60&lt;=20000,E60,IF(E60&lt;=40000,ROUNDUP(E60/2,0)+10000,IF(E60&lt;=80000,ROUNDUP(E60/4,0)+20000,40000)))))+IF(F60&lt;=0,0,IF(F60&lt;=25000,F60,IF(F60&lt;=50000,ROUNDUP(F60/2,0)+12500,IF(F60&lt;=100000,ROUNDUP(F60/4,0)+25000,50000)))),IF(AND(D60="はい",C60&gt;=2026,C60&lt;=2027),60000,40000)))))</f>
        <v/>
      </c>
      <c r="P60" s="18">
        <f>IF(G60&lt;=0,0,IF(G60&lt;=20000,G60,IF(G60&lt;=40000,ROUNDUP(G60/2,0)+10000,IF(G60&lt;=80000,ROUNDUP(G60/4,0)+20000,40000))))</f>
        <v/>
      </c>
      <c r="Q60" s="18">
        <f>IF(I60&lt;=0,IF(H60&lt;=0,0,IF(H60&lt;=20000,H60,IF(H60&lt;=40000,ROUNDUP(H60/2,0)+10000,IF(H60&lt;=80000,ROUNDUP(H60/4,0)+20000,40000)))),IF(H60&lt;=0,IF(I60&lt;=0,0,IF(I60&lt;=25000,I60,IF(I60&lt;=50000,ROUNDUP(I60/2,0)+12500,IF(I60&lt;=100000,ROUNDUP(I60/4,0)+25000,50000)))),MAX(IF(I60&lt;=0,0,IF(I60&lt;=25000,I60,IF(I60&lt;=50000,ROUNDUP(I60/2,0)+12500,IF(I60&lt;=100000,ROUNDUP(I60/4,0)+25000,50000)))),MIN(IF(H60&lt;=0,0,IF(H60&lt;=20000,H60,IF(H60&lt;=40000,ROUNDUP(H60/2,0)+10000,IF(H60&lt;=80000,ROUNDUP(H60/4,0)+20000,40000))))+IF(I60&lt;=0,0,IF(I60&lt;=25000,I60,IF(I60&lt;=50000,ROUNDUP(I60/2,0)+12500,IF(I60&lt;=100000,ROUNDUP(I60/4,0)+25000,50000)))),40000))))</f>
        <v/>
      </c>
      <c r="R60" s="18">
        <f>MIN(120000,O60+P60+Q60)</f>
        <v/>
      </c>
      <c r="S60" s="18">
        <f>IF(F60&lt;=0,IF(E60&lt;=0,0,IF(E60&lt;=12000,E60,IF(E60&lt;=32000,ROUNDUP(E60/2,0)+6000,IF(E60&lt;=56000,ROUNDUP(E60/4,0)+14000,28000)))),IF(E60&lt;=0,IF(F60&lt;=0,0,IF(F60&lt;=15000,F60,IF(F60&lt;=40000,ROUNDUP(F60/2,0)+7500,IF(F60&lt;=70000,ROUNDUP(F60/4,0)+17500,35000)))),MAX(IF(F60&lt;=0,0,IF(F60&lt;=15000,F60,IF(F60&lt;=40000,ROUNDUP(F60/2,0)+7500,IF(F60&lt;=70000,ROUNDUP(F60/4,0)+17500,35000)))),MIN(IF(E60&lt;=0,0,IF(E60&lt;=12000,E60,IF(E60&lt;=32000,ROUNDUP(E60/2,0)+6000,IF(E60&lt;=56000,ROUNDUP(E60/4,0)+14000,28000))))+IF(F60&lt;=0,0,IF(F60&lt;=15000,F60,IF(F60&lt;=40000,ROUNDUP(F60/2,0)+7500,IF(F60&lt;=70000,ROUNDUP(F60/4,0)+17500,35000)))),28000))))</f>
        <v/>
      </c>
      <c r="T60" s="18">
        <f>IF(G60&lt;=0,0,IF(G60&lt;=12000,G60,IF(G60&lt;=32000,ROUNDUP(G60/2,0)+6000,IF(G60&lt;=56000,ROUNDUP(G60/4,0)+14000,28000))))</f>
        <v/>
      </c>
      <c r="U60" s="18">
        <f>IF(I60&lt;=0,IF(H60&lt;=0,0,IF(H60&lt;=12000,H60,IF(H60&lt;=32000,ROUNDUP(H60/2,0)+6000,IF(H60&lt;=56000,ROUNDUP(H60/4,0)+14000,28000)))),IF(H60&lt;=0,IF(I60&lt;=0,0,IF(I60&lt;=15000,I60,IF(I60&lt;=40000,ROUNDUP(I60/2,0)+7500,IF(I60&lt;=70000,ROUNDUP(I60/4,0)+17500,35000)))),MAX(IF(I60&lt;=0,0,IF(I60&lt;=15000,I60,IF(I60&lt;=40000,ROUNDUP(I60/2,0)+7500,IF(I60&lt;=70000,ROUNDUP(I60/4,0)+17500,35000)))),MIN(IF(H60&lt;=0,0,IF(H60&lt;=12000,H60,IF(H60&lt;=32000,ROUNDUP(H60/2,0)+6000,IF(H60&lt;=56000,ROUNDUP(H60/4,0)+14000,28000))))+IF(I60&lt;=0,0,IF(I60&lt;=15000,I60,IF(I60&lt;=40000,ROUNDUP(I60/2,0)+7500,IF(I60&lt;=70000,ROUNDUP(I60/4,0)+17500,35000)))),28000))))</f>
        <v/>
      </c>
      <c r="V60" s="18">
        <f>MIN(70000,S60+T60+U60)</f>
        <v/>
      </c>
      <c r="W60" s="18">
        <f>MAX(0,ROUNDDOWN(M60-J60-N60-K60-0,-3))</f>
        <v/>
      </c>
      <c r="X60" s="18">
        <f>MAX(0,ROUNDDOWN(M60-J60-N60-K60-R60,-3))</f>
        <v/>
      </c>
      <c r="Y60" s="18">
        <f>IF(W60&lt;=0,0,ROUNDDOWN((W60*LOOKUP(W60,{0,1950001,3300001,6950001,9000001,18000001,40000001},{0.05,0.1,0.2,0.23,0.33,0.4,0.45})-LOOKUP(W60,{0,1950001,3300001,6950001,9000001,18000001,40000001},{0,97500,427500,636000,1536000,2796000,4796000}))*1.021,-2))</f>
        <v/>
      </c>
      <c r="Z60" s="18">
        <f>IF(X60&lt;=0,0,ROUNDDOWN((X60*LOOKUP(X60,{0,1950001,3300001,6950001,9000001,18000001,40000001},{0.05,0.1,0.2,0.23,0.33,0.4,0.45})-LOOKUP(X60,{0,1950001,3300001,6950001,9000001,18000001,40000001},{0,97500,427500,636000,1536000,2796000,4796000}))*1.021,-2))</f>
        <v/>
      </c>
      <c r="AA60" s="18">
        <f>MAX(0,ROUNDDOWN(M60-J60-430000-L60-0,-3))</f>
        <v/>
      </c>
      <c r="AB60" s="18">
        <f>MAX(0,ROUNDDOWN(M60-J60-430000-L60-V60,-3))</f>
        <v/>
      </c>
      <c r="AC60" s="18">
        <f>IF(M60&lt;=450000,0,MAX(0,ROUNDDOWN(AA60*0.06-MIN(50000,AA60)*0.03,-2))+MAX(0,ROUNDDOWN(AA60*0.04-MIN(50000,AA60)*0.02,-2)))</f>
        <v/>
      </c>
      <c r="AD60" s="18">
        <f>IF(M60&lt;=450000,0,MAX(0,ROUNDDOWN(AB60*0.06-MIN(50000,AB60)*0.03,-2))+MAX(0,ROUNDDOWN(AB60*0.04-MIN(50000,AB60)*0.02,-2)))</f>
        <v/>
      </c>
      <c r="AE60" s="18">
        <f>Y60-Z60</f>
        <v/>
      </c>
      <c r="AF60" s="18">
        <f>AC60-AD60</f>
        <v/>
      </c>
      <c r="AG60" s="18">
        <f>AE60+AF60</f>
        <v/>
      </c>
      <c r="AH60" s="20">
        <f>IF(W60&lt;=0,0,LOOKUP(W60,{0,1950001,3300001,6950001,9000001,18000001,40000001},{0.05,0.1,0.2,0.23,0.33,0.4,0.45}))</f>
        <v/>
      </c>
    </row>
    <row r="61">
      <c r="A61" t="inlineStr">
        <is>
          <t>早見表 特例あり 一般12万円</t>
        </is>
      </c>
      <c r="B61" s="18">
        <f>'3_早見表'!$A$12</f>
        <v/>
      </c>
      <c r="C61" s="19" t="n">
        <v>2026</v>
      </c>
      <c r="D61" t="inlineStr">
        <is>
          <t>はい</t>
        </is>
      </c>
      <c r="E61" s="18" t="n">
        <v>120000</v>
      </c>
      <c r="F61" s="18" t="n">
        <v>0</v>
      </c>
      <c r="G61" s="18" t="n">
        <v>0</v>
      </c>
      <c r="H61" s="18" t="n">
        <v>0</v>
      </c>
      <c r="I61" s="18" t="n">
        <v>0</v>
      </c>
      <c r="J61" s="18">
        <f>ROUND(MIN(B61/12,650000)*12*0.0915+MIN(B61/12,1390000)*12*(0.0504+0)+B61*0.005,0)</f>
        <v/>
      </c>
      <c r="K61" s="18" t="n">
        <v>0</v>
      </c>
      <c r="L61" s="18" t="n">
        <v>0</v>
      </c>
      <c r="M61" s="18">
        <f>ROUND(IF(C61&gt;=2026,IF(B61&lt;741000,0,IF(B61&lt;2191000,B61-740000,IF(B61&lt;2193000,1451000,IF(B61&lt;2196000,1453000,IF(B61&lt;2200000,1456000,IF(B61&lt;3600000,ROUNDDOWN(B61/4,-3)*2.8-80000,IF(B61&lt;6600000,ROUNDDOWN(B61/4,-3)*3.2-440000,IF(B61&lt;8500000,ROUNDDOWN(B61*0.9,0)-1100000,B61-1950000)))))))),IF(B61&lt;651000,0,IF(B61&lt;1900000,B61-650000,IF(B61&lt;3600000,ROUNDDOWN(B61/4,-3)*2.8-80000,IF(B61&lt;6600000,ROUNDDOWN(B61/4,-3)*3.2-440000,IF(B61&lt;8500000,ROUNDDOWN(B61*0.9,0)-1100000,B61-1950000)))))),0)</f>
        <v/>
      </c>
      <c r="N61" s="18">
        <f>IF(M61&gt;23500000,NA(),IF(C61&gt;=2026,IF(M61&lt;=4890000,1040000,IF(M61&lt;=6550000,670000,620000)),IF(M61&lt;=1320000,950000,IF(M61&lt;=3360000,880000,IF(M61&lt;=4890000,680000,IF(M61&lt;=6550000,630000,580000))))))</f>
        <v/>
      </c>
      <c r="O61" s="18">
        <f>IF(F61&lt;=0,IF(AND(D61="はい",C61&gt;=2026,C61&lt;=2027),IF(E61&lt;=0,0,IF(E61&lt;=30000,E61,IF(E61&lt;=60000,ROUNDUP(E61/2,0)+15000,IF(E61&lt;=120000,ROUNDUP(E61/4,0)+30000,60000)))),IF(E61&lt;=0,0,IF(E61&lt;=20000,E61,IF(E61&lt;=40000,ROUNDUP(E61/2,0)+10000,IF(E61&lt;=80000,ROUNDUP(E61/4,0)+20000,40000))))),IF(E61&lt;=0,IF(F61&lt;=0,0,IF(F61&lt;=25000,F61,IF(F61&lt;=50000,ROUNDUP(F61/2,0)+12500,IF(F61&lt;=100000,ROUNDUP(F61/4,0)+25000,50000)))),MAX(IF(F61&lt;=0,0,IF(F61&lt;=25000,F61,IF(F61&lt;=50000,ROUNDUP(F61/2,0)+12500,IF(F61&lt;=100000,ROUNDUP(F61/4,0)+25000,50000)))),MIN(IF(AND(D61="はい",C61&gt;=2026,C61&lt;=2027),IF(E61&lt;=0,0,IF(E61&lt;=30000,E61,IF(E61&lt;=60000,ROUNDUP(E61/2,0)+15000,IF(E61&lt;=120000,ROUNDUP(E61/4,0)+30000,60000)))),IF(E61&lt;=0,0,IF(E61&lt;=20000,E61,IF(E61&lt;=40000,ROUNDUP(E61/2,0)+10000,IF(E61&lt;=80000,ROUNDUP(E61/4,0)+20000,40000)))))+IF(F61&lt;=0,0,IF(F61&lt;=25000,F61,IF(F61&lt;=50000,ROUNDUP(F61/2,0)+12500,IF(F61&lt;=100000,ROUNDUP(F61/4,0)+25000,50000)))),IF(AND(D61="はい",C61&gt;=2026,C61&lt;=2027),60000,40000)))))</f>
        <v/>
      </c>
      <c r="P61" s="18">
        <f>IF(G61&lt;=0,0,IF(G61&lt;=20000,G61,IF(G61&lt;=40000,ROUNDUP(G61/2,0)+10000,IF(G61&lt;=80000,ROUNDUP(G61/4,0)+20000,40000))))</f>
        <v/>
      </c>
      <c r="Q61" s="18">
        <f>IF(I61&lt;=0,IF(H61&lt;=0,0,IF(H61&lt;=20000,H61,IF(H61&lt;=40000,ROUNDUP(H61/2,0)+10000,IF(H61&lt;=80000,ROUNDUP(H61/4,0)+20000,40000)))),IF(H61&lt;=0,IF(I61&lt;=0,0,IF(I61&lt;=25000,I61,IF(I61&lt;=50000,ROUNDUP(I61/2,0)+12500,IF(I61&lt;=100000,ROUNDUP(I61/4,0)+25000,50000)))),MAX(IF(I61&lt;=0,0,IF(I61&lt;=25000,I61,IF(I61&lt;=50000,ROUNDUP(I61/2,0)+12500,IF(I61&lt;=100000,ROUNDUP(I61/4,0)+25000,50000)))),MIN(IF(H61&lt;=0,0,IF(H61&lt;=20000,H61,IF(H61&lt;=40000,ROUNDUP(H61/2,0)+10000,IF(H61&lt;=80000,ROUNDUP(H61/4,0)+20000,40000))))+IF(I61&lt;=0,0,IF(I61&lt;=25000,I61,IF(I61&lt;=50000,ROUNDUP(I61/2,0)+12500,IF(I61&lt;=100000,ROUNDUP(I61/4,0)+25000,50000)))),40000))))</f>
        <v/>
      </c>
      <c r="R61" s="18">
        <f>MIN(120000,O61+P61+Q61)</f>
        <v/>
      </c>
      <c r="S61" s="18">
        <f>IF(F61&lt;=0,IF(E61&lt;=0,0,IF(E61&lt;=12000,E61,IF(E61&lt;=32000,ROUNDUP(E61/2,0)+6000,IF(E61&lt;=56000,ROUNDUP(E61/4,0)+14000,28000)))),IF(E61&lt;=0,IF(F61&lt;=0,0,IF(F61&lt;=15000,F61,IF(F61&lt;=40000,ROUNDUP(F61/2,0)+7500,IF(F61&lt;=70000,ROUNDUP(F61/4,0)+17500,35000)))),MAX(IF(F61&lt;=0,0,IF(F61&lt;=15000,F61,IF(F61&lt;=40000,ROUNDUP(F61/2,0)+7500,IF(F61&lt;=70000,ROUNDUP(F61/4,0)+17500,35000)))),MIN(IF(E61&lt;=0,0,IF(E61&lt;=12000,E61,IF(E61&lt;=32000,ROUNDUP(E61/2,0)+6000,IF(E61&lt;=56000,ROUNDUP(E61/4,0)+14000,28000))))+IF(F61&lt;=0,0,IF(F61&lt;=15000,F61,IF(F61&lt;=40000,ROUNDUP(F61/2,0)+7500,IF(F61&lt;=70000,ROUNDUP(F61/4,0)+17500,35000)))),28000))))</f>
        <v/>
      </c>
      <c r="T61" s="18">
        <f>IF(G61&lt;=0,0,IF(G61&lt;=12000,G61,IF(G61&lt;=32000,ROUNDUP(G61/2,0)+6000,IF(G61&lt;=56000,ROUNDUP(G61/4,0)+14000,28000))))</f>
        <v/>
      </c>
      <c r="U61" s="18">
        <f>IF(I61&lt;=0,IF(H61&lt;=0,0,IF(H61&lt;=12000,H61,IF(H61&lt;=32000,ROUNDUP(H61/2,0)+6000,IF(H61&lt;=56000,ROUNDUP(H61/4,0)+14000,28000)))),IF(H61&lt;=0,IF(I61&lt;=0,0,IF(I61&lt;=15000,I61,IF(I61&lt;=40000,ROUNDUP(I61/2,0)+7500,IF(I61&lt;=70000,ROUNDUP(I61/4,0)+17500,35000)))),MAX(IF(I61&lt;=0,0,IF(I61&lt;=15000,I61,IF(I61&lt;=40000,ROUNDUP(I61/2,0)+7500,IF(I61&lt;=70000,ROUNDUP(I61/4,0)+17500,35000)))),MIN(IF(H61&lt;=0,0,IF(H61&lt;=12000,H61,IF(H61&lt;=32000,ROUNDUP(H61/2,0)+6000,IF(H61&lt;=56000,ROUNDUP(H61/4,0)+14000,28000))))+IF(I61&lt;=0,0,IF(I61&lt;=15000,I61,IF(I61&lt;=40000,ROUNDUP(I61/2,0)+7500,IF(I61&lt;=70000,ROUNDUP(I61/4,0)+17500,35000)))),28000))))</f>
        <v/>
      </c>
      <c r="V61" s="18">
        <f>MIN(70000,S61+T61+U61)</f>
        <v/>
      </c>
      <c r="W61" s="18">
        <f>MAX(0,ROUNDDOWN(M61-J61-N61-K61-0,-3))</f>
        <v/>
      </c>
      <c r="X61" s="18">
        <f>MAX(0,ROUNDDOWN(M61-J61-N61-K61-R61,-3))</f>
        <v/>
      </c>
      <c r="Y61" s="18">
        <f>IF(W61&lt;=0,0,ROUNDDOWN((W61*LOOKUP(W61,{0,1950001,3300001,6950001,9000001,18000001,40000001},{0.05,0.1,0.2,0.23,0.33,0.4,0.45})-LOOKUP(W61,{0,1950001,3300001,6950001,9000001,18000001,40000001},{0,97500,427500,636000,1536000,2796000,4796000}))*1.021,-2))</f>
        <v/>
      </c>
      <c r="Z61" s="18">
        <f>IF(X61&lt;=0,0,ROUNDDOWN((X61*LOOKUP(X61,{0,1950001,3300001,6950001,9000001,18000001,40000001},{0.05,0.1,0.2,0.23,0.33,0.4,0.45})-LOOKUP(X61,{0,1950001,3300001,6950001,9000001,18000001,40000001},{0,97500,427500,636000,1536000,2796000,4796000}))*1.021,-2))</f>
        <v/>
      </c>
      <c r="AA61" s="18">
        <f>MAX(0,ROUNDDOWN(M61-J61-430000-L61-0,-3))</f>
        <v/>
      </c>
      <c r="AB61" s="18">
        <f>MAX(0,ROUNDDOWN(M61-J61-430000-L61-V61,-3))</f>
        <v/>
      </c>
      <c r="AC61" s="18">
        <f>IF(M61&lt;=450000,0,MAX(0,ROUNDDOWN(AA61*0.06-MIN(50000,AA61)*0.03,-2))+MAX(0,ROUNDDOWN(AA61*0.04-MIN(50000,AA61)*0.02,-2)))</f>
        <v/>
      </c>
      <c r="AD61" s="18">
        <f>IF(M61&lt;=450000,0,MAX(0,ROUNDDOWN(AB61*0.06-MIN(50000,AB61)*0.03,-2))+MAX(0,ROUNDDOWN(AB61*0.04-MIN(50000,AB61)*0.02,-2)))</f>
        <v/>
      </c>
      <c r="AE61" s="18">
        <f>Y61-Z61</f>
        <v/>
      </c>
      <c r="AF61" s="18">
        <f>AC61-AD61</f>
        <v/>
      </c>
      <c r="AG61" s="18">
        <f>AE61+AF61</f>
        <v/>
      </c>
      <c r="AH61" s="20">
        <f>IF(W61&lt;=0,0,LOOKUP(W61,{0,1950001,3300001,6950001,9000001,18000001,40000001},{0.05,0.1,0.2,0.23,0.33,0.4,0.45}))</f>
        <v/>
      </c>
    </row>
    <row r="62">
      <c r="A62" t="inlineStr">
        <is>
          <t>早見表 特例あり 3区分（一般12万円）</t>
        </is>
      </c>
      <c r="B62" s="18">
        <f>'3_早見表'!$A$12</f>
        <v/>
      </c>
      <c r="C62" s="19" t="n">
        <v>2026</v>
      </c>
      <c r="D62" t="inlineStr">
        <is>
          <t>はい</t>
        </is>
      </c>
      <c r="E62" s="18" t="n">
        <v>120000</v>
      </c>
      <c r="F62" s="18" t="n">
        <v>0</v>
      </c>
      <c r="G62" s="18" t="n">
        <v>80000</v>
      </c>
      <c r="H62" s="18" t="n">
        <v>80000</v>
      </c>
      <c r="I62" s="18" t="n">
        <v>0</v>
      </c>
      <c r="J62" s="18">
        <f>ROUND(MIN(B62/12,650000)*12*0.0915+MIN(B62/12,1390000)*12*(0.0504+0)+B62*0.005,0)</f>
        <v/>
      </c>
      <c r="K62" s="18" t="n">
        <v>0</v>
      </c>
      <c r="L62" s="18" t="n">
        <v>0</v>
      </c>
      <c r="M62" s="18">
        <f>ROUND(IF(C62&gt;=2026,IF(B62&lt;741000,0,IF(B62&lt;2191000,B62-740000,IF(B62&lt;2193000,1451000,IF(B62&lt;2196000,1453000,IF(B62&lt;2200000,1456000,IF(B62&lt;3600000,ROUNDDOWN(B62/4,-3)*2.8-80000,IF(B62&lt;6600000,ROUNDDOWN(B62/4,-3)*3.2-440000,IF(B62&lt;8500000,ROUNDDOWN(B62*0.9,0)-1100000,B62-1950000)))))))),IF(B62&lt;651000,0,IF(B62&lt;1900000,B62-650000,IF(B62&lt;3600000,ROUNDDOWN(B62/4,-3)*2.8-80000,IF(B62&lt;6600000,ROUNDDOWN(B62/4,-3)*3.2-440000,IF(B62&lt;8500000,ROUNDDOWN(B62*0.9,0)-1100000,B62-1950000)))))),0)</f>
        <v/>
      </c>
      <c r="N62" s="18">
        <f>IF(M62&gt;23500000,NA(),IF(C62&gt;=2026,IF(M62&lt;=4890000,1040000,IF(M62&lt;=6550000,670000,620000)),IF(M62&lt;=1320000,950000,IF(M62&lt;=3360000,880000,IF(M62&lt;=4890000,680000,IF(M62&lt;=6550000,630000,580000))))))</f>
        <v/>
      </c>
      <c r="O62" s="18">
        <f>IF(F62&lt;=0,IF(AND(D62="はい",C62&gt;=2026,C62&lt;=2027),IF(E62&lt;=0,0,IF(E62&lt;=30000,E62,IF(E62&lt;=60000,ROUNDUP(E62/2,0)+15000,IF(E62&lt;=120000,ROUNDUP(E62/4,0)+30000,60000)))),IF(E62&lt;=0,0,IF(E62&lt;=20000,E62,IF(E62&lt;=40000,ROUNDUP(E62/2,0)+10000,IF(E62&lt;=80000,ROUNDUP(E62/4,0)+20000,40000))))),IF(E62&lt;=0,IF(F62&lt;=0,0,IF(F62&lt;=25000,F62,IF(F62&lt;=50000,ROUNDUP(F62/2,0)+12500,IF(F62&lt;=100000,ROUNDUP(F62/4,0)+25000,50000)))),MAX(IF(F62&lt;=0,0,IF(F62&lt;=25000,F62,IF(F62&lt;=50000,ROUNDUP(F62/2,0)+12500,IF(F62&lt;=100000,ROUNDUP(F62/4,0)+25000,50000)))),MIN(IF(AND(D62="はい",C62&gt;=2026,C62&lt;=2027),IF(E62&lt;=0,0,IF(E62&lt;=30000,E62,IF(E62&lt;=60000,ROUNDUP(E62/2,0)+15000,IF(E62&lt;=120000,ROUNDUP(E62/4,0)+30000,60000)))),IF(E62&lt;=0,0,IF(E62&lt;=20000,E62,IF(E62&lt;=40000,ROUNDUP(E62/2,0)+10000,IF(E62&lt;=80000,ROUNDUP(E62/4,0)+20000,40000)))))+IF(F62&lt;=0,0,IF(F62&lt;=25000,F62,IF(F62&lt;=50000,ROUNDUP(F62/2,0)+12500,IF(F62&lt;=100000,ROUNDUP(F62/4,0)+25000,50000)))),IF(AND(D62="はい",C62&gt;=2026,C62&lt;=2027),60000,40000)))))</f>
        <v/>
      </c>
      <c r="P62" s="18">
        <f>IF(G62&lt;=0,0,IF(G62&lt;=20000,G62,IF(G62&lt;=40000,ROUNDUP(G62/2,0)+10000,IF(G62&lt;=80000,ROUNDUP(G62/4,0)+20000,40000))))</f>
        <v/>
      </c>
      <c r="Q62" s="18">
        <f>IF(I62&lt;=0,IF(H62&lt;=0,0,IF(H62&lt;=20000,H62,IF(H62&lt;=40000,ROUNDUP(H62/2,0)+10000,IF(H62&lt;=80000,ROUNDUP(H62/4,0)+20000,40000)))),IF(H62&lt;=0,IF(I62&lt;=0,0,IF(I62&lt;=25000,I62,IF(I62&lt;=50000,ROUNDUP(I62/2,0)+12500,IF(I62&lt;=100000,ROUNDUP(I62/4,0)+25000,50000)))),MAX(IF(I62&lt;=0,0,IF(I62&lt;=25000,I62,IF(I62&lt;=50000,ROUNDUP(I62/2,0)+12500,IF(I62&lt;=100000,ROUNDUP(I62/4,0)+25000,50000)))),MIN(IF(H62&lt;=0,0,IF(H62&lt;=20000,H62,IF(H62&lt;=40000,ROUNDUP(H62/2,0)+10000,IF(H62&lt;=80000,ROUNDUP(H62/4,0)+20000,40000))))+IF(I62&lt;=0,0,IF(I62&lt;=25000,I62,IF(I62&lt;=50000,ROUNDUP(I62/2,0)+12500,IF(I62&lt;=100000,ROUNDUP(I62/4,0)+25000,50000)))),40000))))</f>
        <v/>
      </c>
      <c r="R62" s="18">
        <f>MIN(120000,O62+P62+Q62)</f>
        <v/>
      </c>
      <c r="S62" s="18">
        <f>IF(F62&lt;=0,IF(E62&lt;=0,0,IF(E62&lt;=12000,E62,IF(E62&lt;=32000,ROUNDUP(E62/2,0)+6000,IF(E62&lt;=56000,ROUNDUP(E62/4,0)+14000,28000)))),IF(E62&lt;=0,IF(F62&lt;=0,0,IF(F62&lt;=15000,F62,IF(F62&lt;=40000,ROUNDUP(F62/2,0)+7500,IF(F62&lt;=70000,ROUNDUP(F62/4,0)+17500,35000)))),MAX(IF(F62&lt;=0,0,IF(F62&lt;=15000,F62,IF(F62&lt;=40000,ROUNDUP(F62/2,0)+7500,IF(F62&lt;=70000,ROUNDUP(F62/4,0)+17500,35000)))),MIN(IF(E62&lt;=0,0,IF(E62&lt;=12000,E62,IF(E62&lt;=32000,ROUNDUP(E62/2,0)+6000,IF(E62&lt;=56000,ROUNDUP(E62/4,0)+14000,28000))))+IF(F62&lt;=0,0,IF(F62&lt;=15000,F62,IF(F62&lt;=40000,ROUNDUP(F62/2,0)+7500,IF(F62&lt;=70000,ROUNDUP(F62/4,0)+17500,35000)))),28000))))</f>
        <v/>
      </c>
      <c r="T62" s="18">
        <f>IF(G62&lt;=0,0,IF(G62&lt;=12000,G62,IF(G62&lt;=32000,ROUNDUP(G62/2,0)+6000,IF(G62&lt;=56000,ROUNDUP(G62/4,0)+14000,28000))))</f>
        <v/>
      </c>
      <c r="U62" s="18">
        <f>IF(I62&lt;=0,IF(H62&lt;=0,0,IF(H62&lt;=12000,H62,IF(H62&lt;=32000,ROUNDUP(H62/2,0)+6000,IF(H62&lt;=56000,ROUNDUP(H62/4,0)+14000,28000)))),IF(H62&lt;=0,IF(I62&lt;=0,0,IF(I62&lt;=15000,I62,IF(I62&lt;=40000,ROUNDUP(I62/2,0)+7500,IF(I62&lt;=70000,ROUNDUP(I62/4,0)+17500,35000)))),MAX(IF(I62&lt;=0,0,IF(I62&lt;=15000,I62,IF(I62&lt;=40000,ROUNDUP(I62/2,0)+7500,IF(I62&lt;=70000,ROUNDUP(I62/4,0)+17500,35000)))),MIN(IF(H62&lt;=0,0,IF(H62&lt;=12000,H62,IF(H62&lt;=32000,ROUNDUP(H62/2,0)+6000,IF(H62&lt;=56000,ROUNDUP(H62/4,0)+14000,28000))))+IF(I62&lt;=0,0,IF(I62&lt;=15000,I62,IF(I62&lt;=40000,ROUNDUP(I62/2,0)+7500,IF(I62&lt;=70000,ROUNDUP(I62/4,0)+17500,35000)))),28000))))</f>
        <v/>
      </c>
      <c r="V62" s="18">
        <f>MIN(70000,S62+T62+U62)</f>
        <v/>
      </c>
      <c r="W62" s="18">
        <f>MAX(0,ROUNDDOWN(M62-J62-N62-K62-0,-3))</f>
        <v/>
      </c>
      <c r="X62" s="18">
        <f>MAX(0,ROUNDDOWN(M62-J62-N62-K62-R62,-3))</f>
        <v/>
      </c>
      <c r="Y62" s="18">
        <f>IF(W62&lt;=0,0,ROUNDDOWN((W62*LOOKUP(W62,{0,1950001,3300001,6950001,9000001,18000001,40000001},{0.05,0.1,0.2,0.23,0.33,0.4,0.45})-LOOKUP(W62,{0,1950001,3300001,6950001,9000001,18000001,40000001},{0,97500,427500,636000,1536000,2796000,4796000}))*1.021,-2))</f>
        <v/>
      </c>
      <c r="Z62" s="18">
        <f>IF(X62&lt;=0,0,ROUNDDOWN((X62*LOOKUP(X62,{0,1950001,3300001,6950001,9000001,18000001,40000001},{0.05,0.1,0.2,0.23,0.33,0.4,0.45})-LOOKUP(X62,{0,1950001,3300001,6950001,9000001,18000001,40000001},{0,97500,427500,636000,1536000,2796000,4796000}))*1.021,-2))</f>
        <v/>
      </c>
      <c r="AA62" s="18">
        <f>MAX(0,ROUNDDOWN(M62-J62-430000-L62-0,-3))</f>
        <v/>
      </c>
      <c r="AB62" s="18">
        <f>MAX(0,ROUNDDOWN(M62-J62-430000-L62-V62,-3))</f>
        <v/>
      </c>
      <c r="AC62" s="18">
        <f>IF(M62&lt;=450000,0,MAX(0,ROUNDDOWN(AA62*0.06-MIN(50000,AA62)*0.03,-2))+MAX(0,ROUNDDOWN(AA62*0.04-MIN(50000,AA62)*0.02,-2)))</f>
        <v/>
      </c>
      <c r="AD62" s="18">
        <f>IF(M62&lt;=450000,0,MAX(0,ROUNDDOWN(AB62*0.06-MIN(50000,AB62)*0.03,-2))+MAX(0,ROUNDDOWN(AB62*0.04-MIN(50000,AB62)*0.02,-2)))</f>
        <v/>
      </c>
      <c r="AE62" s="18">
        <f>Y62-Z62</f>
        <v/>
      </c>
      <c r="AF62" s="18">
        <f>AC62-AD62</f>
        <v/>
      </c>
      <c r="AG62" s="18">
        <f>AE62+AF62</f>
        <v/>
      </c>
      <c r="AH62" s="20">
        <f>IF(W62&lt;=0,0,LOOKUP(W62,{0,1950001,3300001,6950001,9000001,18000001,40000001},{0.05,0.1,0.2,0.23,0.33,0.4,0.45}))</f>
        <v/>
      </c>
    </row>
    <row r="63">
      <c r="A63" t="inlineStr">
        <is>
          <t>早見表 一般8万円</t>
        </is>
      </c>
      <c r="B63" s="18">
        <f>'3_早見表'!$A$13</f>
        <v/>
      </c>
      <c r="C63" s="19" t="n">
        <v>2026</v>
      </c>
      <c r="D63" t="inlineStr">
        <is>
          <t>いいえ</t>
        </is>
      </c>
      <c r="E63" s="18" t="n">
        <v>80000</v>
      </c>
      <c r="F63" s="18" t="n">
        <v>0</v>
      </c>
      <c r="G63" s="18" t="n">
        <v>0</v>
      </c>
      <c r="H63" s="18" t="n">
        <v>0</v>
      </c>
      <c r="I63" s="18" t="n">
        <v>0</v>
      </c>
      <c r="J63" s="18">
        <f>ROUND(MIN(B63/12,650000)*12*0.0915+MIN(B63/12,1390000)*12*(0.0504+0)+B63*0.005,0)</f>
        <v/>
      </c>
      <c r="K63" s="18" t="n">
        <v>0</v>
      </c>
      <c r="L63" s="18" t="n">
        <v>0</v>
      </c>
      <c r="M63" s="18">
        <f>ROUND(IF(C63&gt;=2026,IF(B63&lt;741000,0,IF(B63&lt;2191000,B63-740000,IF(B63&lt;2193000,1451000,IF(B63&lt;2196000,1453000,IF(B63&lt;2200000,1456000,IF(B63&lt;3600000,ROUNDDOWN(B63/4,-3)*2.8-80000,IF(B63&lt;6600000,ROUNDDOWN(B63/4,-3)*3.2-440000,IF(B63&lt;8500000,ROUNDDOWN(B63*0.9,0)-1100000,B63-1950000)))))))),IF(B63&lt;651000,0,IF(B63&lt;1900000,B63-650000,IF(B63&lt;3600000,ROUNDDOWN(B63/4,-3)*2.8-80000,IF(B63&lt;6600000,ROUNDDOWN(B63/4,-3)*3.2-440000,IF(B63&lt;8500000,ROUNDDOWN(B63*0.9,0)-1100000,B63-1950000)))))),0)</f>
        <v/>
      </c>
      <c r="N63" s="18">
        <f>IF(M63&gt;23500000,NA(),IF(C63&gt;=2026,IF(M63&lt;=4890000,1040000,IF(M63&lt;=6550000,670000,620000)),IF(M63&lt;=1320000,950000,IF(M63&lt;=3360000,880000,IF(M63&lt;=4890000,680000,IF(M63&lt;=6550000,630000,580000))))))</f>
        <v/>
      </c>
      <c r="O63" s="18">
        <f>IF(F63&lt;=0,IF(AND(D63="はい",C63&gt;=2026,C63&lt;=2027),IF(E63&lt;=0,0,IF(E63&lt;=30000,E63,IF(E63&lt;=60000,ROUNDUP(E63/2,0)+15000,IF(E63&lt;=120000,ROUNDUP(E63/4,0)+30000,60000)))),IF(E63&lt;=0,0,IF(E63&lt;=20000,E63,IF(E63&lt;=40000,ROUNDUP(E63/2,0)+10000,IF(E63&lt;=80000,ROUNDUP(E63/4,0)+20000,40000))))),IF(E63&lt;=0,IF(F63&lt;=0,0,IF(F63&lt;=25000,F63,IF(F63&lt;=50000,ROUNDUP(F63/2,0)+12500,IF(F63&lt;=100000,ROUNDUP(F63/4,0)+25000,50000)))),MAX(IF(F63&lt;=0,0,IF(F63&lt;=25000,F63,IF(F63&lt;=50000,ROUNDUP(F63/2,0)+12500,IF(F63&lt;=100000,ROUNDUP(F63/4,0)+25000,50000)))),MIN(IF(AND(D63="はい",C63&gt;=2026,C63&lt;=2027),IF(E63&lt;=0,0,IF(E63&lt;=30000,E63,IF(E63&lt;=60000,ROUNDUP(E63/2,0)+15000,IF(E63&lt;=120000,ROUNDUP(E63/4,0)+30000,60000)))),IF(E63&lt;=0,0,IF(E63&lt;=20000,E63,IF(E63&lt;=40000,ROUNDUP(E63/2,0)+10000,IF(E63&lt;=80000,ROUNDUP(E63/4,0)+20000,40000)))))+IF(F63&lt;=0,0,IF(F63&lt;=25000,F63,IF(F63&lt;=50000,ROUNDUP(F63/2,0)+12500,IF(F63&lt;=100000,ROUNDUP(F63/4,0)+25000,50000)))),IF(AND(D63="はい",C63&gt;=2026,C63&lt;=2027),60000,40000)))))</f>
        <v/>
      </c>
      <c r="P63" s="18">
        <f>IF(G63&lt;=0,0,IF(G63&lt;=20000,G63,IF(G63&lt;=40000,ROUNDUP(G63/2,0)+10000,IF(G63&lt;=80000,ROUNDUP(G63/4,0)+20000,40000))))</f>
        <v/>
      </c>
      <c r="Q63" s="18">
        <f>IF(I63&lt;=0,IF(H63&lt;=0,0,IF(H63&lt;=20000,H63,IF(H63&lt;=40000,ROUNDUP(H63/2,0)+10000,IF(H63&lt;=80000,ROUNDUP(H63/4,0)+20000,40000)))),IF(H63&lt;=0,IF(I63&lt;=0,0,IF(I63&lt;=25000,I63,IF(I63&lt;=50000,ROUNDUP(I63/2,0)+12500,IF(I63&lt;=100000,ROUNDUP(I63/4,0)+25000,50000)))),MAX(IF(I63&lt;=0,0,IF(I63&lt;=25000,I63,IF(I63&lt;=50000,ROUNDUP(I63/2,0)+12500,IF(I63&lt;=100000,ROUNDUP(I63/4,0)+25000,50000)))),MIN(IF(H63&lt;=0,0,IF(H63&lt;=20000,H63,IF(H63&lt;=40000,ROUNDUP(H63/2,0)+10000,IF(H63&lt;=80000,ROUNDUP(H63/4,0)+20000,40000))))+IF(I63&lt;=0,0,IF(I63&lt;=25000,I63,IF(I63&lt;=50000,ROUNDUP(I63/2,0)+12500,IF(I63&lt;=100000,ROUNDUP(I63/4,0)+25000,50000)))),40000))))</f>
        <v/>
      </c>
      <c r="R63" s="18">
        <f>MIN(120000,O63+P63+Q63)</f>
        <v/>
      </c>
      <c r="S63" s="18">
        <f>IF(F63&lt;=0,IF(E63&lt;=0,0,IF(E63&lt;=12000,E63,IF(E63&lt;=32000,ROUNDUP(E63/2,0)+6000,IF(E63&lt;=56000,ROUNDUP(E63/4,0)+14000,28000)))),IF(E63&lt;=0,IF(F63&lt;=0,0,IF(F63&lt;=15000,F63,IF(F63&lt;=40000,ROUNDUP(F63/2,0)+7500,IF(F63&lt;=70000,ROUNDUP(F63/4,0)+17500,35000)))),MAX(IF(F63&lt;=0,0,IF(F63&lt;=15000,F63,IF(F63&lt;=40000,ROUNDUP(F63/2,0)+7500,IF(F63&lt;=70000,ROUNDUP(F63/4,0)+17500,35000)))),MIN(IF(E63&lt;=0,0,IF(E63&lt;=12000,E63,IF(E63&lt;=32000,ROUNDUP(E63/2,0)+6000,IF(E63&lt;=56000,ROUNDUP(E63/4,0)+14000,28000))))+IF(F63&lt;=0,0,IF(F63&lt;=15000,F63,IF(F63&lt;=40000,ROUNDUP(F63/2,0)+7500,IF(F63&lt;=70000,ROUNDUP(F63/4,0)+17500,35000)))),28000))))</f>
        <v/>
      </c>
      <c r="T63" s="18">
        <f>IF(G63&lt;=0,0,IF(G63&lt;=12000,G63,IF(G63&lt;=32000,ROUNDUP(G63/2,0)+6000,IF(G63&lt;=56000,ROUNDUP(G63/4,0)+14000,28000))))</f>
        <v/>
      </c>
      <c r="U63" s="18">
        <f>IF(I63&lt;=0,IF(H63&lt;=0,0,IF(H63&lt;=12000,H63,IF(H63&lt;=32000,ROUNDUP(H63/2,0)+6000,IF(H63&lt;=56000,ROUNDUP(H63/4,0)+14000,28000)))),IF(H63&lt;=0,IF(I63&lt;=0,0,IF(I63&lt;=15000,I63,IF(I63&lt;=40000,ROUNDUP(I63/2,0)+7500,IF(I63&lt;=70000,ROUNDUP(I63/4,0)+17500,35000)))),MAX(IF(I63&lt;=0,0,IF(I63&lt;=15000,I63,IF(I63&lt;=40000,ROUNDUP(I63/2,0)+7500,IF(I63&lt;=70000,ROUNDUP(I63/4,0)+17500,35000)))),MIN(IF(H63&lt;=0,0,IF(H63&lt;=12000,H63,IF(H63&lt;=32000,ROUNDUP(H63/2,0)+6000,IF(H63&lt;=56000,ROUNDUP(H63/4,0)+14000,28000))))+IF(I63&lt;=0,0,IF(I63&lt;=15000,I63,IF(I63&lt;=40000,ROUNDUP(I63/2,0)+7500,IF(I63&lt;=70000,ROUNDUP(I63/4,0)+17500,35000)))),28000))))</f>
        <v/>
      </c>
      <c r="V63" s="18">
        <f>MIN(70000,S63+T63+U63)</f>
        <v/>
      </c>
      <c r="W63" s="18">
        <f>MAX(0,ROUNDDOWN(M63-J63-N63-K63-0,-3))</f>
        <v/>
      </c>
      <c r="X63" s="18">
        <f>MAX(0,ROUNDDOWN(M63-J63-N63-K63-R63,-3))</f>
        <v/>
      </c>
      <c r="Y63" s="18">
        <f>IF(W63&lt;=0,0,ROUNDDOWN((W63*LOOKUP(W63,{0,1950001,3300001,6950001,9000001,18000001,40000001},{0.05,0.1,0.2,0.23,0.33,0.4,0.45})-LOOKUP(W63,{0,1950001,3300001,6950001,9000001,18000001,40000001},{0,97500,427500,636000,1536000,2796000,4796000}))*1.021,-2))</f>
        <v/>
      </c>
      <c r="Z63" s="18">
        <f>IF(X63&lt;=0,0,ROUNDDOWN((X63*LOOKUP(X63,{0,1950001,3300001,6950001,9000001,18000001,40000001},{0.05,0.1,0.2,0.23,0.33,0.4,0.45})-LOOKUP(X63,{0,1950001,3300001,6950001,9000001,18000001,40000001},{0,97500,427500,636000,1536000,2796000,4796000}))*1.021,-2))</f>
        <v/>
      </c>
      <c r="AA63" s="18">
        <f>MAX(0,ROUNDDOWN(M63-J63-430000-L63-0,-3))</f>
        <v/>
      </c>
      <c r="AB63" s="18">
        <f>MAX(0,ROUNDDOWN(M63-J63-430000-L63-V63,-3))</f>
        <v/>
      </c>
      <c r="AC63" s="18">
        <f>IF(M63&lt;=450000,0,MAX(0,ROUNDDOWN(AA63*0.06-MIN(50000,AA63)*0.03,-2))+MAX(0,ROUNDDOWN(AA63*0.04-MIN(50000,AA63)*0.02,-2)))</f>
        <v/>
      </c>
      <c r="AD63" s="18">
        <f>IF(M63&lt;=450000,0,MAX(0,ROUNDDOWN(AB63*0.06-MIN(50000,AB63)*0.03,-2))+MAX(0,ROUNDDOWN(AB63*0.04-MIN(50000,AB63)*0.02,-2)))</f>
        <v/>
      </c>
      <c r="AE63" s="18">
        <f>Y63-Z63</f>
        <v/>
      </c>
      <c r="AF63" s="18">
        <f>AC63-AD63</f>
        <v/>
      </c>
      <c r="AG63" s="18">
        <f>AE63+AF63</f>
        <v/>
      </c>
      <c r="AH63" s="20">
        <f>IF(W63&lt;=0,0,LOOKUP(W63,{0,1950001,3300001,6950001,9000001,18000001,40000001},{0.05,0.1,0.2,0.23,0.33,0.4,0.45}))</f>
        <v/>
      </c>
    </row>
    <row r="64">
      <c r="A64" t="inlineStr">
        <is>
          <t>早見表 一般と介護医療8万円ずつ</t>
        </is>
      </c>
      <c r="B64" s="18">
        <f>'3_早見表'!$A$13</f>
        <v/>
      </c>
      <c r="C64" s="19" t="n">
        <v>2026</v>
      </c>
      <c r="D64" t="inlineStr">
        <is>
          <t>いいえ</t>
        </is>
      </c>
      <c r="E64" s="18" t="n">
        <v>80000</v>
      </c>
      <c r="F64" s="18" t="n">
        <v>0</v>
      </c>
      <c r="G64" s="18" t="n">
        <v>80000</v>
      </c>
      <c r="H64" s="18" t="n">
        <v>0</v>
      </c>
      <c r="I64" s="18" t="n">
        <v>0</v>
      </c>
      <c r="J64" s="18">
        <f>ROUND(MIN(B64/12,650000)*12*0.0915+MIN(B64/12,1390000)*12*(0.0504+0)+B64*0.005,0)</f>
        <v/>
      </c>
      <c r="K64" s="18" t="n">
        <v>0</v>
      </c>
      <c r="L64" s="18" t="n">
        <v>0</v>
      </c>
      <c r="M64" s="18">
        <f>ROUND(IF(C64&gt;=2026,IF(B64&lt;741000,0,IF(B64&lt;2191000,B64-740000,IF(B64&lt;2193000,1451000,IF(B64&lt;2196000,1453000,IF(B64&lt;2200000,1456000,IF(B64&lt;3600000,ROUNDDOWN(B64/4,-3)*2.8-80000,IF(B64&lt;6600000,ROUNDDOWN(B64/4,-3)*3.2-440000,IF(B64&lt;8500000,ROUNDDOWN(B64*0.9,0)-1100000,B64-1950000)))))))),IF(B64&lt;651000,0,IF(B64&lt;1900000,B64-650000,IF(B64&lt;3600000,ROUNDDOWN(B64/4,-3)*2.8-80000,IF(B64&lt;6600000,ROUNDDOWN(B64/4,-3)*3.2-440000,IF(B64&lt;8500000,ROUNDDOWN(B64*0.9,0)-1100000,B64-1950000)))))),0)</f>
        <v/>
      </c>
      <c r="N64" s="18">
        <f>IF(M64&gt;23500000,NA(),IF(C64&gt;=2026,IF(M64&lt;=4890000,1040000,IF(M64&lt;=6550000,670000,620000)),IF(M64&lt;=1320000,950000,IF(M64&lt;=3360000,880000,IF(M64&lt;=4890000,680000,IF(M64&lt;=6550000,630000,580000))))))</f>
        <v/>
      </c>
      <c r="O64" s="18">
        <f>IF(F64&lt;=0,IF(AND(D64="はい",C64&gt;=2026,C64&lt;=2027),IF(E64&lt;=0,0,IF(E64&lt;=30000,E64,IF(E64&lt;=60000,ROUNDUP(E64/2,0)+15000,IF(E64&lt;=120000,ROUNDUP(E64/4,0)+30000,60000)))),IF(E64&lt;=0,0,IF(E64&lt;=20000,E64,IF(E64&lt;=40000,ROUNDUP(E64/2,0)+10000,IF(E64&lt;=80000,ROUNDUP(E64/4,0)+20000,40000))))),IF(E64&lt;=0,IF(F64&lt;=0,0,IF(F64&lt;=25000,F64,IF(F64&lt;=50000,ROUNDUP(F64/2,0)+12500,IF(F64&lt;=100000,ROUNDUP(F64/4,0)+25000,50000)))),MAX(IF(F64&lt;=0,0,IF(F64&lt;=25000,F64,IF(F64&lt;=50000,ROUNDUP(F64/2,0)+12500,IF(F64&lt;=100000,ROUNDUP(F64/4,0)+25000,50000)))),MIN(IF(AND(D64="はい",C64&gt;=2026,C64&lt;=2027),IF(E64&lt;=0,0,IF(E64&lt;=30000,E64,IF(E64&lt;=60000,ROUNDUP(E64/2,0)+15000,IF(E64&lt;=120000,ROUNDUP(E64/4,0)+30000,60000)))),IF(E64&lt;=0,0,IF(E64&lt;=20000,E64,IF(E64&lt;=40000,ROUNDUP(E64/2,0)+10000,IF(E64&lt;=80000,ROUNDUP(E64/4,0)+20000,40000)))))+IF(F64&lt;=0,0,IF(F64&lt;=25000,F64,IF(F64&lt;=50000,ROUNDUP(F64/2,0)+12500,IF(F64&lt;=100000,ROUNDUP(F64/4,0)+25000,50000)))),IF(AND(D64="はい",C64&gt;=2026,C64&lt;=2027),60000,40000)))))</f>
        <v/>
      </c>
      <c r="P64" s="18">
        <f>IF(G64&lt;=0,0,IF(G64&lt;=20000,G64,IF(G64&lt;=40000,ROUNDUP(G64/2,0)+10000,IF(G64&lt;=80000,ROUNDUP(G64/4,0)+20000,40000))))</f>
        <v/>
      </c>
      <c r="Q64" s="18">
        <f>IF(I64&lt;=0,IF(H64&lt;=0,0,IF(H64&lt;=20000,H64,IF(H64&lt;=40000,ROUNDUP(H64/2,0)+10000,IF(H64&lt;=80000,ROUNDUP(H64/4,0)+20000,40000)))),IF(H64&lt;=0,IF(I64&lt;=0,0,IF(I64&lt;=25000,I64,IF(I64&lt;=50000,ROUNDUP(I64/2,0)+12500,IF(I64&lt;=100000,ROUNDUP(I64/4,0)+25000,50000)))),MAX(IF(I64&lt;=0,0,IF(I64&lt;=25000,I64,IF(I64&lt;=50000,ROUNDUP(I64/2,0)+12500,IF(I64&lt;=100000,ROUNDUP(I64/4,0)+25000,50000)))),MIN(IF(H64&lt;=0,0,IF(H64&lt;=20000,H64,IF(H64&lt;=40000,ROUNDUP(H64/2,0)+10000,IF(H64&lt;=80000,ROUNDUP(H64/4,0)+20000,40000))))+IF(I64&lt;=0,0,IF(I64&lt;=25000,I64,IF(I64&lt;=50000,ROUNDUP(I64/2,0)+12500,IF(I64&lt;=100000,ROUNDUP(I64/4,0)+25000,50000)))),40000))))</f>
        <v/>
      </c>
      <c r="R64" s="18">
        <f>MIN(120000,O64+P64+Q64)</f>
        <v/>
      </c>
      <c r="S64" s="18">
        <f>IF(F64&lt;=0,IF(E64&lt;=0,0,IF(E64&lt;=12000,E64,IF(E64&lt;=32000,ROUNDUP(E64/2,0)+6000,IF(E64&lt;=56000,ROUNDUP(E64/4,0)+14000,28000)))),IF(E64&lt;=0,IF(F64&lt;=0,0,IF(F64&lt;=15000,F64,IF(F64&lt;=40000,ROUNDUP(F64/2,0)+7500,IF(F64&lt;=70000,ROUNDUP(F64/4,0)+17500,35000)))),MAX(IF(F64&lt;=0,0,IF(F64&lt;=15000,F64,IF(F64&lt;=40000,ROUNDUP(F64/2,0)+7500,IF(F64&lt;=70000,ROUNDUP(F64/4,0)+17500,35000)))),MIN(IF(E64&lt;=0,0,IF(E64&lt;=12000,E64,IF(E64&lt;=32000,ROUNDUP(E64/2,0)+6000,IF(E64&lt;=56000,ROUNDUP(E64/4,0)+14000,28000))))+IF(F64&lt;=0,0,IF(F64&lt;=15000,F64,IF(F64&lt;=40000,ROUNDUP(F64/2,0)+7500,IF(F64&lt;=70000,ROUNDUP(F64/4,0)+17500,35000)))),28000))))</f>
        <v/>
      </c>
      <c r="T64" s="18">
        <f>IF(G64&lt;=0,0,IF(G64&lt;=12000,G64,IF(G64&lt;=32000,ROUNDUP(G64/2,0)+6000,IF(G64&lt;=56000,ROUNDUP(G64/4,0)+14000,28000))))</f>
        <v/>
      </c>
      <c r="U64" s="18">
        <f>IF(I64&lt;=0,IF(H64&lt;=0,0,IF(H64&lt;=12000,H64,IF(H64&lt;=32000,ROUNDUP(H64/2,0)+6000,IF(H64&lt;=56000,ROUNDUP(H64/4,0)+14000,28000)))),IF(H64&lt;=0,IF(I64&lt;=0,0,IF(I64&lt;=15000,I64,IF(I64&lt;=40000,ROUNDUP(I64/2,0)+7500,IF(I64&lt;=70000,ROUNDUP(I64/4,0)+17500,35000)))),MAX(IF(I64&lt;=0,0,IF(I64&lt;=15000,I64,IF(I64&lt;=40000,ROUNDUP(I64/2,0)+7500,IF(I64&lt;=70000,ROUNDUP(I64/4,0)+17500,35000)))),MIN(IF(H64&lt;=0,0,IF(H64&lt;=12000,H64,IF(H64&lt;=32000,ROUNDUP(H64/2,0)+6000,IF(H64&lt;=56000,ROUNDUP(H64/4,0)+14000,28000))))+IF(I64&lt;=0,0,IF(I64&lt;=15000,I64,IF(I64&lt;=40000,ROUNDUP(I64/2,0)+7500,IF(I64&lt;=70000,ROUNDUP(I64/4,0)+17500,35000)))),28000))))</f>
        <v/>
      </c>
      <c r="V64" s="18">
        <f>MIN(70000,S64+T64+U64)</f>
        <v/>
      </c>
      <c r="W64" s="18">
        <f>MAX(0,ROUNDDOWN(M64-J64-N64-K64-0,-3))</f>
        <v/>
      </c>
      <c r="X64" s="18">
        <f>MAX(0,ROUNDDOWN(M64-J64-N64-K64-R64,-3))</f>
        <v/>
      </c>
      <c r="Y64" s="18">
        <f>IF(W64&lt;=0,0,ROUNDDOWN((W64*LOOKUP(W64,{0,1950001,3300001,6950001,9000001,18000001,40000001},{0.05,0.1,0.2,0.23,0.33,0.4,0.45})-LOOKUP(W64,{0,1950001,3300001,6950001,9000001,18000001,40000001},{0,97500,427500,636000,1536000,2796000,4796000}))*1.021,-2))</f>
        <v/>
      </c>
      <c r="Z64" s="18">
        <f>IF(X64&lt;=0,0,ROUNDDOWN((X64*LOOKUP(X64,{0,1950001,3300001,6950001,9000001,18000001,40000001},{0.05,0.1,0.2,0.23,0.33,0.4,0.45})-LOOKUP(X64,{0,1950001,3300001,6950001,9000001,18000001,40000001},{0,97500,427500,636000,1536000,2796000,4796000}))*1.021,-2))</f>
        <v/>
      </c>
      <c r="AA64" s="18">
        <f>MAX(0,ROUNDDOWN(M64-J64-430000-L64-0,-3))</f>
        <v/>
      </c>
      <c r="AB64" s="18">
        <f>MAX(0,ROUNDDOWN(M64-J64-430000-L64-V64,-3))</f>
        <v/>
      </c>
      <c r="AC64" s="18">
        <f>IF(M64&lt;=450000,0,MAX(0,ROUNDDOWN(AA64*0.06-MIN(50000,AA64)*0.03,-2))+MAX(0,ROUNDDOWN(AA64*0.04-MIN(50000,AA64)*0.02,-2)))</f>
        <v/>
      </c>
      <c r="AD64" s="18">
        <f>IF(M64&lt;=450000,0,MAX(0,ROUNDDOWN(AB64*0.06-MIN(50000,AB64)*0.03,-2))+MAX(0,ROUNDDOWN(AB64*0.04-MIN(50000,AB64)*0.02,-2)))</f>
        <v/>
      </c>
      <c r="AE64" s="18">
        <f>Y64-Z64</f>
        <v/>
      </c>
      <c r="AF64" s="18">
        <f>AC64-AD64</f>
        <v/>
      </c>
      <c r="AG64" s="18">
        <f>AE64+AF64</f>
        <v/>
      </c>
      <c r="AH64" s="20">
        <f>IF(W64&lt;=0,0,LOOKUP(W64,{0,1950001,3300001,6950001,9000001,18000001,40000001},{0.05,0.1,0.2,0.23,0.33,0.4,0.45}))</f>
        <v/>
      </c>
    </row>
    <row r="65">
      <c r="A65" t="inlineStr">
        <is>
          <t>早見表 3区分8万円ずつ（年24万円）</t>
        </is>
      </c>
      <c r="B65" s="18">
        <f>'3_早見表'!$A$13</f>
        <v/>
      </c>
      <c r="C65" s="19" t="n">
        <v>2026</v>
      </c>
      <c r="D65" t="inlineStr">
        <is>
          <t>いいえ</t>
        </is>
      </c>
      <c r="E65" s="18" t="n">
        <v>80000</v>
      </c>
      <c r="F65" s="18" t="n">
        <v>0</v>
      </c>
      <c r="G65" s="18" t="n">
        <v>80000</v>
      </c>
      <c r="H65" s="18" t="n">
        <v>80000</v>
      </c>
      <c r="I65" s="18" t="n">
        <v>0</v>
      </c>
      <c r="J65" s="18">
        <f>ROUND(MIN(B65/12,650000)*12*0.0915+MIN(B65/12,1390000)*12*(0.0504+0)+B65*0.005,0)</f>
        <v/>
      </c>
      <c r="K65" s="18" t="n">
        <v>0</v>
      </c>
      <c r="L65" s="18" t="n">
        <v>0</v>
      </c>
      <c r="M65" s="18">
        <f>ROUND(IF(C65&gt;=2026,IF(B65&lt;741000,0,IF(B65&lt;2191000,B65-740000,IF(B65&lt;2193000,1451000,IF(B65&lt;2196000,1453000,IF(B65&lt;2200000,1456000,IF(B65&lt;3600000,ROUNDDOWN(B65/4,-3)*2.8-80000,IF(B65&lt;6600000,ROUNDDOWN(B65/4,-3)*3.2-440000,IF(B65&lt;8500000,ROUNDDOWN(B65*0.9,0)-1100000,B65-1950000)))))))),IF(B65&lt;651000,0,IF(B65&lt;1900000,B65-650000,IF(B65&lt;3600000,ROUNDDOWN(B65/4,-3)*2.8-80000,IF(B65&lt;6600000,ROUNDDOWN(B65/4,-3)*3.2-440000,IF(B65&lt;8500000,ROUNDDOWN(B65*0.9,0)-1100000,B65-1950000)))))),0)</f>
        <v/>
      </c>
      <c r="N65" s="18">
        <f>IF(M65&gt;23500000,NA(),IF(C65&gt;=2026,IF(M65&lt;=4890000,1040000,IF(M65&lt;=6550000,670000,620000)),IF(M65&lt;=1320000,950000,IF(M65&lt;=3360000,880000,IF(M65&lt;=4890000,680000,IF(M65&lt;=6550000,630000,580000))))))</f>
        <v/>
      </c>
      <c r="O65" s="18">
        <f>IF(F65&lt;=0,IF(AND(D65="はい",C65&gt;=2026,C65&lt;=2027),IF(E65&lt;=0,0,IF(E65&lt;=30000,E65,IF(E65&lt;=60000,ROUNDUP(E65/2,0)+15000,IF(E65&lt;=120000,ROUNDUP(E65/4,0)+30000,60000)))),IF(E65&lt;=0,0,IF(E65&lt;=20000,E65,IF(E65&lt;=40000,ROUNDUP(E65/2,0)+10000,IF(E65&lt;=80000,ROUNDUP(E65/4,0)+20000,40000))))),IF(E65&lt;=0,IF(F65&lt;=0,0,IF(F65&lt;=25000,F65,IF(F65&lt;=50000,ROUNDUP(F65/2,0)+12500,IF(F65&lt;=100000,ROUNDUP(F65/4,0)+25000,50000)))),MAX(IF(F65&lt;=0,0,IF(F65&lt;=25000,F65,IF(F65&lt;=50000,ROUNDUP(F65/2,0)+12500,IF(F65&lt;=100000,ROUNDUP(F65/4,0)+25000,50000)))),MIN(IF(AND(D65="はい",C65&gt;=2026,C65&lt;=2027),IF(E65&lt;=0,0,IF(E65&lt;=30000,E65,IF(E65&lt;=60000,ROUNDUP(E65/2,0)+15000,IF(E65&lt;=120000,ROUNDUP(E65/4,0)+30000,60000)))),IF(E65&lt;=0,0,IF(E65&lt;=20000,E65,IF(E65&lt;=40000,ROUNDUP(E65/2,0)+10000,IF(E65&lt;=80000,ROUNDUP(E65/4,0)+20000,40000)))))+IF(F65&lt;=0,0,IF(F65&lt;=25000,F65,IF(F65&lt;=50000,ROUNDUP(F65/2,0)+12500,IF(F65&lt;=100000,ROUNDUP(F65/4,0)+25000,50000)))),IF(AND(D65="はい",C65&gt;=2026,C65&lt;=2027),60000,40000)))))</f>
        <v/>
      </c>
      <c r="P65" s="18">
        <f>IF(G65&lt;=0,0,IF(G65&lt;=20000,G65,IF(G65&lt;=40000,ROUNDUP(G65/2,0)+10000,IF(G65&lt;=80000,ROUNDUP(G65/4,0)+20000,40000))))</f>
        <v/>
      </c>
      <c r="Q65" s="18">
        <f>IF(I65&lt;=0,IF(H65&lt;=0,0,IF(H65&lt;=20000,H65,IF(H65&lt;=40000,ROUNDUP(H65/2,0)+10000,IF(H65&lt;=80000,ROUNDUP(H65/4,0)+20000,40000)))),IF(H65&lt;=0,IF(I65&lt;=0,0,IF(I65&lt;=25000,I65,IF(I65&lt;=50000,ROUNDUP(I65/2,0)+12500,IF(I65&lt;=100000,ROUNDUP(I65/4,0)+25000,50000)))),MAX(IF(I65&lt;=0,0,IF(I65&lt;=25000,I65,IF(I65&lt;=50000,ROUNDUP(I65/2,0)+12500,IF(I65&lt;=100000,ROUNDUP(I65/4,0)+25000,50000)))),MIN(IF(H65&lt;=0,0,IF(H65&lt;=20000,H65,IF(H65&lt;=40000,ROUNDUP(H65/2,0)+10000,IF(H65&lt;=80000,ROUNDUP(H65/4,0)+20000,40000))))+IF(I65&lt;=0,0,IF(I65&lt;=25000,I65,IF(I65&lt;=50000,ROUNDUP(I65/2,0)+12500,IF(I65&lt;=100000,ROUNDUP(I65/4,0)+25000,50000)))),40000))))</f>
        <v/>
      </c>
      <c r="R65" s="18">
        <f>MIN(120000,O65+P65+Q65)</f>
        <v/>
      </c>
      <c r="S65" s="18">
        <f>IF(F65&lt;=0,IF(E65&lt;=0,0,IF(E65&lt;=12000,E65,IF(E65&lt;=32000,ROUNDUP(E65/2,0)+6000,IF(E65&lt;=56000,ROUNDUP(E65/4,0)+14000,28000)))),IF(E65&lt;=0,IF(F65&lt;=0,0,IF(F65&lt;=15000,F65,IF(F65&lt;=40000,ROUNDUP(F65/2,0)+7500,IF(F65&lt;=70000,ROUNDUP(F65/4,0)+17500,35000)))),MAX(IF(F65&lt;=0,0,IF(F65&lt;=15000,F65,IF(F65&lt;=40000,ROUNDUP(F65/2,0)+7500,IF(F65&lt;=70000,ROUNDUP(F65/4,0)+17500,35000)))),MIN(IF(E65&lt;=0,0,IF(E65&lt;=12000,E65,IF(E65&lt;=32000,ROUNDUP(E65/2,0)+6000,IF(E65&lt;=56000,ROUNDUP(E65/4,0)+14000,28000))))+IF(F65&lt;=0,0,IF(F65&lt;=15000,F65,IF(F65&lt;=40000,ROUNDUP(F65/2,0)+7500,IF(F65&lt;=70000,ROUNDUP(F65/4,0)+17500,35000)))),28000))))</f>
        <v/>
      </c>
      <c r="T65" s="18">
        <f>IF(G65&lt;=0,0,IF(G65&lt;=12000,G65,IF(G65&lt;=32000,ROUNDUP(G65/2,0)+6000,IF(G65&lt;=56000,ROUNDUP(G65/4,0)+14000,28000))))</f>
        <v/>
      </c>
      <c r="U65" s="18">
        <f>IF(I65&lt;=0,IF(H65&lt;=0,0,IF(H65&lt;=12000,H65,IF(H65&lt;=32000,ROUNDUP(H65/2,0)+6000,IF(H65&lt;=56000,ROUNDUP(H65/4,0)+14000,28000)))),IF(H65&lt;=0,IF(I65&lt;=0,0,IF(I65&lt;=15000,I65,IF(I65&lt;=40000,ROUNDUP(I65/2,0)+7500,IF(I65&lt;=70000,ROUNDUP(I65/4,0)+17500,35000)))),MAX(IF(I65&lt;=0,0,IF(I65&lt;=15000,I65,IF(I65&lt;=40000,ROUNDUP(I65/2,0)+7500,IF(I65&lt;=70000,ROUNDUP(I65/4,0)+17500,35000)))),MIN(IF(H65&lt;=0,0,IF(H65&lt;=12000,H65,IF(H65&lt;=32000,ROUNDUP(H65/2,0)+6000,IF(H65&lt;=56000,ROUNDUP(H65/4,0)+14000,28000))))+IF(I65&lt;=0,0,IF(I65&lt;=15000,I65,IF(I65&lt;=40000,ROUNDUP(I65/2,0)+7500,IF(I65&lt;=70000,ROUNDUP(I65/4,0)+17500,35000)))),28000))))</f>
        <v/>
      </c>
      <c r="V65" s="18">
        <f>MIN(70000,S65+T65+U65)</f>
        <v/>
      </c>
      <c r="W65" s="18">
        <f>MAX(0,ROUNDDOWN(M65-J65-N65-K65-0,-3))</f>
        <v/>
      </c>
      <c r="X65" s="18">
        <f>MAX(0,ROUNDDOWN(M65-J65-N65-K65-R65,-3))</f>
        <v/>
      </c>
      <c r="Y65" s="18">
        <f>IF(W65&lt;=0,0,ROUNDDOWN((W65*LOOKUP(W65,{0,1950001,3300001,6950001,9000001,18000001,40000001},{0.05,0.1,0.2,0.23,0.33,0.4,0.45})-LOOKUP(W65,{0,1950001,3300001,6950001,9000001,18000001,40000001},{0,97500,427500,636000,1536000,2796000,4796000}))*1.021,-2))</f>
        <v/>
      </c>
      <c r="Z65" s="18">
        <f>IF(X65&lt;=0,0,ROUNDDOWN((X65*LOOKUP(X65,{0,1950001,3300001,6950001,9000001,18000001,40000001},{0.05,0.1,0.2,0.23,0.33,0.4,0.45})-LOOKUP(X65,{0,1950001,3300001,6950001,9000001,18000001,40000001},{0,97500,427500,636000,1536000,2796000,4796000}))*1.021,-2))</f>
        <v/>
      </c>
      <c r="AA65" s="18">
        <f>MAX(0,ROUNDDOWN(M65-J65-430000-L65-0,-3))</f>
        <v/>
      </c>
      <c r="AB65" s="18">
        <f>MAX(0,ROUNDDOWN(M65-J65-430000-L65-V65,-3))</f>
        <v/>
      </c>
      <c r="AC65" s="18">
        <f>IF(M65&lt;=450000,0,MAX(0,ROUNDDOWN(AA65*0.06-MIN(50000,AA65)*0.03,-2))+MAX(0,ROUNDDOWN(AA65*0.04-MIN(50000,AA65)*0.02,-2)))</f>
        <v/>
      </c>
      <c r="AD65" s="18">
        <f>IF(M65&lt;=450000,0,MAX(0,ROUNDDOWN(AB65*0.06-MIN(50000,AB65)*0.03,-2))+MAX(0,ROUNDDOWN(AB65*0.04-MIN(50000,AB65)*0.02,-2)))</f>
        <v/>
      </c>
      <c r="AE65" s="18">
        <f>Y65-Z65</f>
        <v/>
      </c>
      <c r="AF65" s="18">
        <f>AC65-AD65</f>
        <v/>
      </c>
      <c r="AG65" s="18">
        <f>AE65+AF65</f>
        <v/>
      </c>
      <c r="AH65" s="20">
        <f>IF(W65&lt;=0,0,LOOKUP(W65,{0,1950001,3300001,6950001,9000001,18000001,40000001},{0.05,0.1,0.2,0.23,0.33,0.4,0.45}))</f>
        <v/>
      </c>
    </row>
    <row r="66">
      <c r="A66" t="inlineStr">
        <is>
          <t>早見表 特例あり 一般8万円</t>
        </is>
      </c>
      <c r="B66" s="18">
        <f>'3_早見表'!$A$13</f>
        <v/>
      </c>
      <c r="C66" s="19" t="n">
        <v>2026</v>
      </c>
      <c r="D66" t="inlineStr">
        <is>
          <t>はい</t>
        </is>
      </c>
      <c r="E66" s="18" t="n">
        <v>80000</v>
      </c>
      <c r="F66" s="18" t="n">
        <v>0</v>
      </c>
      <c r="G66" s="18" t="n">
        <v>0</v>
      </c>
      <c r="H66" s="18" t="n">
        <v>0</v>
      </c>
      <c r="I66" s="18" t="n">
        <v>0</v>
      </c>
      <c r="J66" s="18">
        <f>ROUND(MIN(B66/12,650000)*12*0.0915+MIN(B66/12,1390000)*12*(0.0504+0)+B66*0.005,0)</f>
        <v/>
      </c>
      <c r="K66" s="18" t="n">
        <v>0</v>
      </c>
      <c r="L66" s="18" t="n">
        <v>0</v>
      </c>
      <c r="M66" s="18">
        <f>ROUND(IF(C66&gt;=2026,IF(B66&lt;741000,0,IF(B66&lt;2191000,B66-740000,IF(B66&lt;2193000,1451000,IF(B66&lt;2196000,1453000,IF(B66&lt;2200000,1456000,IF(B66&lt;3600000,ROUNDDOWN(B66/4,-3)*2.8-80000,IF(B66&lt;6600000,ROUNDDOWN(B66/4,-3)*3.2-440000,IF(B66&lt;8500000,ROUNDDOWN(B66*0.9,0)-1100000,B66-1950000)))))))),IF(B66&lt;651000,0,IF(B66&lt;1900000,B66-650000,IF(B66&lt;3600000,ROUNDDOWN(B66/4,-3)*2.8-80000,IF(B66&lt;6600000,ROUNDDOWN(B66/4,-3)*3.2-440000,IF(B66&lt;8500000,ROUNDDOWN(B66*0.9,0)-1100000,B66-1950000)))))),0)</f>
        <v/>
      </c>
      <c r="N66" s="18">
        <f>IF(M66&gt;23500000,NA(),IF(C66&gt;=2026,IF(M66&lt;=4890000,1040000,IF(M66&lt;=6550000,670000,620000)),IF(M66&lt;=1320000,950000,IF(M66&lt;=3360000,880000,IF(M66&lt;=4890000,680000,IF(M66&lt;=6550000,630000,580000))))))</f>
        <v/>
      </c>
      <c r="O66" s="18">
        <f>IF(F66&lt;=0,IF(AND(D66="はい",C66&gt;=2026,C66&lt;=2027),IF(E66&lt;=0,0,IF(E66&lt;=30000,E66,IF(E66&lt;=60000,ROUNDUP(E66/2,0)+15000,IF(E66&lt;=120000,ROUNDUP(E66/4,0)+30000,60000)))),IF(E66&lt;=0,0,IF(E66&lt;=20000,E66,IF(E66&lt;=40000,ROUNDUP(E66/2,0)+10000,IF(E66&lt;=80000,ROUNDUP(E66/4,0)+20000,40000))))),IF(E66&lt;=0,IF(F66&lt;=0,0,IF(F66&lt;=25000,F66,IF(F66&lt;=50000,ROUNDUP(F66/2,0)+12500,IF(F66&lt;=100000,ROUNDUP(F66/4,0)+25000,50000)))),MAX(IF(F66&lt;=0,0,IF(F66&lt;=25000,F66,IF(F66&lt;=50000,ROUNDUP(F66/2,0)+12500,IF(F66&lt;=100000,ROUNDUP(F66/4,0)+25000,50000)))),MIN(IF(AND(D66="はい",C66&gt;=2026,C66&lt;=2027),IF(E66&lt;=0,0,IF(E66&lt;=30000,E66,IF(E66&lt;=60000,ROUNDUP(E66/2,0)+15000,IF(E66&lt;=120000,ROUNDUP(E66/4,0)+30000,60000)))),IF(E66&lt;=0,0,IF(E66&lt;=20000,E66,IF(E66&lt;=40000,ROUNDUP(E66/2,0)+10000,IF(E66&lt;=80000,ROUNDUP(E66/4,0)+20000,40000)))))+IF(F66&lt;=0,0,IF(F66&lt;=25000,F66,IF(F66&lt;=50000,ROUNDUP(F66/2,0)+12500,IF(F66&lt;=100000,ROUNDUP(F66/4,0)+25000,50000)))),IF(AND(D66="はい",C66&gt;=2026,C66&lt;=2027),60000,40000)))))</f>
        <v/>
      </c>
      <c r="P66" s="18">
        <f>IF(G66&lt;=0,0,IF(G66&lt;=20000,G66,IF(G66&lt;=40000,ROUNDUP(G66/2,0)+10000,IF(G66&lt;=80000,ROUNDUP(G66/4,0)+20000,40000))))</f>
        <v/>
      </c>
      <c r="Q66" s="18">
        <f>IF(I66&lt;=0,IF(H66&lt;=0,0,IF(H66&lt;=20000,H66,IF(H66&lt;=40000,ROUNDUP(H66/2,0)+10000,IF(H66&lt;=80000,ROUNDUP(H66/4,0)+20000,40000)))),IF(H66&lt;=0,IF(I66&lt;=0,0,IF(I66&lt;=25000,I66,IF(I66&lt;=50000,ROUNDUP(I66/2,0)+12500,IF(I66&lt;=100000,ROUNDUP(I66/4,0)+25000,50000)))),MAX(IF(I66&lt;=0,0,IF(I66&lt;=25000,I66,IF(I66&lt;=50000,ROUNDUP(I66/2,0)+12500,IF(I66&lt;=100000,ROUNDUP(I66/4,0)+25000,50000)))),MIN(IF(H66&lt;=0,0,IF(H66&lt;=20000,H66,IF(H66&lt;=40000,ROUNDUP(H66/2,0)+10000,IF(H66&lt;=80000,ROUNDUP(H66/4,0)+20000,40000))))+IF(I66&lt;=0,0,IF(I66&lt;=25000,I66,IF(I66&lt;=50000,ROUNDUP(I66/2,0)+12500,IF(I66&lt;=100000,ROUNDUP(I66/4,0)+25000,50000)))),40000))))</f>
        <v/>
      </c>
      <c r="R66" s="18">
        <f>MIN(120000,O66+P66+Q66)</f>
        <v/>
      </c>
      <c r="S66" s="18">
        <f>IF(F66&lt;=0,IF(E66&lt;=0,0,IF(E66&lt;=12000,E66,IF(E66&lt;=32000,ROUNDUP(E66/2,0)+6000,IF(E66&lt;=56000,ROUNDUP(E66/4,0)+14000,28000)))),IF(E66&lt;=0,IF(F66&lt;=0,0,IF(F66&lt;=15000,F66,IF(F66&lt;=40000,ROUNDUP(F66/2,0)+7500,IF(F66&lt;=70000,ROUNDUP(F66/4,0)+17500,35000)))),MAX(IF(F66&lt;=0,0,IF(F66&lt;=15000,F66,IF(F66&lt;=40000,ROUNDUP(F66/2,0)+7500,IF(F66&lt;=70000,ROUNDUP(F66/4,0)+17500,35000)))),MIN(IF(E66&lt;=0,0,IF(E66&lt;=12000,E66,IF(E66&lt;=32000,ROUNDUP(E66/2,0)+6000,IF(E66&lt;=56000,ROUNDUP(E66/4,0)+14000,28000))))+IF(F66&lt;=0,0,IF(F66&lt;=15000,F66,IF(F66&lt;=40000,ROUNDUP(F66/2,0)+7500,IF(F66&lt;=70000,ROUNDUP(F66/4,0)+17500,35000)))),28000))))</f>
        <v/>
      </c>
      <c r="T66" s="18">
        <f>IF(G66&lt;=0,0,IF(G66&lt;=12000,G66,IF(G66&lt;=32000,ROUNDUP(G66/2,0)+6000,IF(G66&lt;=56000,ROUNDUP(G66/4,0)+14000,28000))))</f>
        <v/>
      </c>
      <c r="U66" s="18">
        <f>IF(I66&lt;=0,IF(H66&lt;=0,0,IF(H66&lt;=12000,H66,IF(H66&lt;=32000,ROUNDUP(H66/2,0)+6000,IF(H66&lt;=56000,ROUNDUP(H66/4,0)+14000,28000)))),IF(H66&lt;=0,IF(I66&lt;=0,0,IF(I66&lt;=15000,I66,IF(I66&lt;=40000,ROUNDUP(I66/2,0)+7500,IF(I66&lt;=70000,ROUNDUP(I66/4,0)+17500,35000)))),MAX(IF(I66&lt;=0,0,IF(I66&lt;=15000,I66,IF(I66&lt;=40000,ROUNDUP(I66/2,0)+7500,IF(I66&lt;=70000,ROUNDUP(I66/4,0)+17500,35000)))),MIN(IF(H66&lt;=0,0,IF(H66&lt;=12000,H66,IF(H66&lt;=32000,ROUNDUP(H66/2,0)+6000,IF(H66&lt;=56000,ROUNDUP(H66/4,0)+14000,28000))))+IF(I66&lt;=0,0,IF(I66&lt;=15000,I66,IF(I66&lt;=40000,ROUNDUP(I66/2,0)+7500,IF(I66&lt;=70000,ROUNDUP(I66/4,0)+17500,35000)))),28000))))</f>
        <v/>
      </c>
      <c r="V66" s="18">
        <f>MIN(70000,S66+T66+U66)</f>
        <v/>
      </c>
      <c r="W66" s="18">
        <f>MAX(0,ROUNDDOWN(M66-J66-N66-K66-0,-3))</f>
        <v/>
      </c>
      <c r="X66" s="18">
        <f>MAX(0,ROUNDDOWN(M66-J66-N66-K66-R66,-3))</f>
        <v/>
      </c>
      <c r="Y66" s="18">
        <f>IF(W66&lt;=0,0,ROUNDDOWN((W66*LOOKUP(W66,{0,1950001,3300001,6950001,9000001,18000001,40000001},{0.05,0.1,0.2,0.23,0.33,0.4,0.45})-LOOKUP(W66,{0,1950001,3300001,6950001,9000001,18000001,40000001},{0,97500,427500,636000,1536000,2796000,4796000}))*1.021,-2))</f>
        <v/>
      </c>
      <c r="Z66" s="18">
        <f>IF(X66&lt;=0,0,ROUNDDOWN((X66*LOOKUP(X66,{0,1950001,3300001,6950001,9000001,18000001,40000001},{0.05,0.1,0.2,0.23,0.33,0.4,0.45})-LOOKUP(X66,{0,1950001,3300001,6950001,9000001,18000001,40000001},{0,97500,427500,636000,1536000,2796000,4796000}))*1.021,-2))</f>
        <v/>
      </c>
      <c r="AA66" s="18">
        <f>MAX(0,ROUNDDOWN(M66-J66-430000-L66-0,-3))</f>
        <v/>
      </c>
      <c r="AB66" s="18">
        <f>MAX(0,ROUNDDOWN(M66-J66-430000-L66-V66,-3))</f>
        <v/>
      </c>
      <c r="AC66" s="18">
        <f>IF(M66&lt;=450000,0,MAX(0,ROUNDDOWN(AA66*0.06-MIN(50000,AA66)*0.03,-2))+MAX(0,ROUNDDOWN(AA66*0.04-MIN(50000,AA66)*0.02,-2)))</f>
        <v/>
      </c>
      <c r="AD66" s="18">
        <f>IF(M66&lt;=450000,0,MAX(0,ROUNDDOWN(AB66*0.06-MIN(50000,AB66)*0.03,-2))+MAX(0,ROUNDDOWN(AB66*0.04-MIN(50000,AB66)*0.02,-2)))</f>
        <v/>
      </c>
      <c r="AE66" s="18">
        <f>Y66-Z66</f>
        <v/>
      </c>
      <c r="AF66" s="18">
        <f>AC66-AD66</f>
        <v/>
      </c>
      <c r="AG66" s="18">
        <f>AE66+AF66</f>
        <v/>
      </c>
      <c r="AH66" s="20">
        <f>IF(W66&lt;=0,0,LOOKUP(W66,{0,1950001,3300001,6950001,9000001,18000001,40000001},{0.05,0.1,0.2,0.23,0.33,0.4,0.45}))</f>
        <v/>
      </c>
    </row>
    <row r="67">
      <c r="A67" t="inlineStr">
        <is>
          <t>早見表 特例あり 一般12万円</t>
        </is>
      </c>
      <c r="B67" s="18">
        <f>'3_早見表'!$A$13</f>
        <v/>
      </c>
      <c r="C67" s="19" t="n">
        <v>2026</v>
      </c>
      <c r="D67" t="inlineStr">
        <is>
          <t>はい</t>
        </is>
      </c>
      <c r="E67" s="18" t="n">
        <v>120000</v>
      </c>
      <c r="F67" s="18" t="n">
        <v>0</v>
      </c>
      <c r="G67" s="18" t="n">
        <v>0</v>
      </c>
      <c r="H67" s="18" t="n">
        <v>0</v>
      </c>
      <c r="I67" s="18" t="n">
        <v>0</v>
      </c>
      <c r="J67" s="18">
        <f>ROUND(MIN(B67/12,650000)*12*0.0915+MIN(B67/12,1390000)*12*(0.0504+0)+B67*0.005,0)</f>
        <v/>
      </c>
      <c r="K67" s="18" t="n">
        <v>0</v>
      </c>
      <c r="L67" s="18" t="n">
        <v>0</v>
      </c>
      <c r="M67" s="18">
        <f>ROUND(IF(C67&gt;=2026,IF(B67&lt;741000,0,IF(B67&lt;2191000,B67-740000,IF(B67&lt;2193000,1451000,IF(B67&lt;2196000,1453000,IF(B67&lt;2200000,1456000,IF(B67&lt;3600000,ROUNDDOWN(B67/4,-3)*2.8-80000,IF(B67&lt;6600000,ROUNDDOWN(B67/4,-3)*3.2-440000,IF(B67&lt;8500000,ROUNDDOWN(B67*0.9,0)-1100000,B67-1950000)))))))),IF(B67&lt;651000,0,IF(B67&lt;1900000,B67-650000,IF(B67&lt;3600000,ROUNDDOWN(B67/4,-3)*2.8-80000,IF(B67&lt;6600000,ROUNDDOWN(B67/4,-3)*3.2-440000,IF(B67&lt;8500000,ROUNDDOWN(B67*0.9,0)-1100000,B67-1950000)))))),0)</f>
        <v/>
      </c>
      <c r="N67" s="18">
        <f>IF(M67&gt;23500000,NA(),IF(C67&gt;=2026,IF(M67&lt;=4890000,1040000,IF(M67&lt;=6550000,670000,620000)),IF(M67&lt;=1320000,950000,IF(M67&lt;=3360000,880000,IF(M67&lt;=4890000,680000,IF(M67&lt;=6550000,630000,580000))))))</f>
        <v/>
      </c>
      <c r="O67" s="18">
        <f>IF(F67&lt;=0,IF(AND(D67="はい",C67&gt;=2026,C67&lt;=2027),IF(E67&lt;=0,0,IF(E67&lt;=30000,E67,IF(E67&lt;=60000,ROUNDUP(E67/2,0)+15000,IF(E67&lt;=120000,ROUNDUP(E67/4,0)+30000,60000)))),IF(E67&lt;=0,0,IF(E67&lt;=20000,E67,IF(E67&lt;=40000,ROUNDUP(E67/2,0)+10000,IF(E67&lt;=80000,ROUNDUP(E67/4,0)+20000,40000))))),IF(E67&lt;=0,IF(F67&lt;=0,0,IF(F67&lt;=25000,F67,IF(F67&lt;=50000,ROUNDUP(F67/2,0)+12500,IF(F67&lt;=100000,ROUNDUP(F67/4,0)+25000,50000)))),MAX(IF(F67&lt;=0,0,IF(F67&lt;=25000,F67,IF(F67&lt;=50000,ROUNDUP(F67/2,0)+12500,IF(F67&lt;=100000,ROUNDUP(F67/4,0)+25000,50000)))),MIN(IF(AND(D67="はい",C67&gt;=2026,C67&lt;=2027),IF(E67&lt;=0,0,IF(E67&lt;=30000,E67,IF(E67&lt;=60000,ROUNDUP(E67/2,0)+15000,IF(E67&lt;=120000,ROUNDUP(E67/4,0)+30000,60000)))),IF(E67&lt;=0,0,IF(E67&lt;=20000,E67,IF(E67&lt;=40000,ROUNDUP(E67/2,0)+10000,IF(E67&lt;=80000,ROUNDUP(E67/4,0)+20000,40000)))))+IF(F67&lt;=0,0,IF(F67&lt;=25000,F67,IF(F67&lt;=50000,ROUNDUP(F67/2,0)+12500,IF(F67&lt;=100000,ROUNDUP(F67/4,0)+25000,50000)))),IF(AND(D67="はい",C67&gt;=2026,C67&lt;=2027),60000,40000)))))</f>
        <v/>
      </c>
      <c r="P67" s="18">
        <f>IF(G67&lt;=0,0,IF(G67&lt;=20000,G67,IF(G67&lt;=40000,ROUNDUP(G67/2,0)+10000,IF(G67&lt;=80000,ROUNDUP(G67/4,0)+20000,40000))))</f>
        <v/>
      </c>
      <c r="Q67" s="18">
        <f>IF(I67&lt;=0,IF(H67&lt;=0,0,IF(H67&lt;=20000,H67,IF(H67&lt;=40000,ROUNDUP(H67/2,0)+10000,IF(H67&lt;=80000,ROUNDUP(H67/4,0)+20000,40000)))),IF(H67&lt;=0,IF(I67&lt;=0,0,IF(I67&lt;=25000,I67,IF(I67&lt;=50000,ROUNDUP(I67/2,0)+12500,IF(I67&lt;=100000,ROUNDUP(I67/4,0)+25000,50000)))),MAX(IF(I67&lt;=0,0,IF(I67&lt;=25000,I67,IF(I67&lt;=50000,ROUNDUP(I67/2,0)+12500,IF(I67&lt;=100000,ROUNDUP(I67/4,0)+25000,50000)))),MIN(IF(H67&lt;=0,0,IF(H67&lt;=20000,H67,IF(H67&lt;=40000,ROUNDUP(H67/2,0)+10000,IF(H67&lt;=80000,ROUNDUP(H67/4,0)+20000,40000))))+IF(I67&lt;=0,0,IF(I67&lt;=25000,I67,IF(I67&lt;=50000,ROUNDUP(I67/2,0)+12500,IF(I67&lt;=100000,ROUNDUP(I67/4,0)+25000,50000)))),40000))))</f>
        <v/>
      </c>
      <c r="R67" s="18">
        <f>MIN(120000,O67+P67+Q67)</f>
        <v/>
      </c>
      <c r="S67" s="18">
        <f>IF(F67&lt;=0,IF(E67&lt;=0,0,IF(E67&lt;=12000,E67,IF(E67&lt;=32000,ROUNDUP(E67/2,0)+6000,IF(E67&lt;=56000,ROUNDUP(E67/4,0)+14000,28000)))),IF(E67&lt;=0,IF(F67&lt;=0,0,IF(F67&lt;=15000,F67,IF(F67&lt;=40000,ROUNDUP(F67/2,0)+7500,IF(F67&lt;=70000,ROUNDUP(F67/4,0)+17500,35000)))),MAX(IF(F67&lt;=0,0,IF(F67&lt;=15000,F67,IF(F67&lt;=40000,ROUNDUP(F67/2,0)+7500,IF(F67&lt;=70000,ROUNDUP(F67/4,0)+17500,35000)))),MIN(IF(E67&lt;=0,0,IF(E67&lt;=12000,E67,IF(E67&lt;=32000,ROUNDUP(E67/2,0)+6000,IF(E67&lt;=56000,ROUNDUP(E67/4,0)+14000,28000))))+IF(F67&lt;=0,0,IF(F67&lt;=15000,F67,IF(F67&lt;=40000,ROUNDUP(F67/2,0)+7500,IF(F67&lt;=70000,ROUNDUP(F67/4,0)+17500,35000)))),28000))))</f>
        <v/>
      </c>
      <c r="T67" s="18">
        <f>IF(G67&lt;=0,0,IF(G67&lt;=12000,G67,IF(G67&lt;=32000,ROUNDUP(G67/2,0)+6000,IF(G67&lt;=56000,ROUNDUP(G67/4,0)+14000,28000))))</f>
        <v/>
      </c>
      <c r="U67" s="18">
        <f>IF(I67&lt;=0,IF(H67&lt;=0,0,IF(H67&lt;=12000,H67,IF(H67&lt;=32000,ROUNDUP(H67/2,0)+6000,IF(H67&lt;=56000,ROUNDUP(H67/4,0)+14000,28000)))),IF(H67&lt;=0,IF(I67&lt;=0,0,IF(I67&lt;=15000,I67,IF(I67&lt;=40000,ROUNDUP(I67/2,0)+7500,IF(I67&lt;=70000,ROUNDUP(I67/4,0)+17500,35000)))),MAX(IF(I67&lt;=0,0,IF(I67&lt;=15000,I67,IF(I67&lt;=40000,ROUNDUP(I67/2,0)+7500,IF(I67&lt;=70000,ROUNDUP(I67/4,0)+17500,35000)))),MIN(IF(H67&lt;=0,0,IF(H67&lt;=12000,H67,IF(H67&lt;=32000,ROUNDUP(H67/2,0)+6000,IF(H67&lt;=56000,ROUNDUP(H67/4,0)+14000,28000))))+IF(I67&lt;=0,0,IF(I67&lt;=15000,I67,IF(I67&lt;=40000,ROUNDUP(I67/2,0)+7500,IF(I67&lt;=70000,ROUNDUP(I67/4,0)+17500,35000)))),28000))))</f>
        <v/>
      </c>
      <c r="V67" s="18">
        <f>MIN(70000,S67+T67+U67)</f>
        <v/>
      </c>
      <c r="W67" s="18">
        <f>MAX(0,ROUNDDOWN(M67-J67-N67-K67-0,-3))</f>
        <v/>
      </c>
      <c r="X67" s="18">
        <f>MAX(0,ROUNDDOWN(M67-J67-N67-K67-R67,-3))</f>
        <v/>
      </c>
      <c r="Y67" s="18">
        <f>IF(W67&lt;=0,0,ROUNDDOWN((W67*LOOKUP(W67,{0,1950001,3300001,6950001,9000001,18000001,40000001},{0.05,0.1,0.2,0.23,0.33,0.4,0.45})-LOOKUP(W67,{0,1950001,3300001,6950001,9000001,18000001,40000001},{0,97500,427500,636000,1536000,2796000,4796000}))*1.021,-2))</f>
        <v/>
      </c>
      <c r="Z67" s="18">
        <f>IF(X67&lt;=0,0,ROUNDDOWN((X67*LOOKUP(X67,{0,1950001,3300001,6950001,9000001,18000001,40000001},{0.05,0.1,0.2,0.23,0.33,0.4,0.45})-LOOKUP(X67,{0,1950001,3300001,6950001,9000001,18000001,40000001},{0,97500,427500,636000,1536000,2796000,4796000}))*1.021,-2))</f>
        <v/>
      </c>
      <c r="AA67" s="18">
        <f>MAX(0,ROUNDDOWN(M67-J67-430000-L67-0,-3))</f>
        <v/>
      </c>
      <c r="AB67" s="18">
        <f>MAX(0,ROUNDDOWN(M67-J67-430000-L67-V67,-3))</f>
        <v/>
      </c>
      <c r="AC67" s="18">
        <f>IF(M67&lt;=450000,0,MAX(0,ROUNDDOWN(AA67*0.06-MIN(50000,AA67)*0.03,-2))+MAX(0,ROUNDDOWN(AA67*0.04-MIN(50000,AA67)*0.02,-2)))</f>
        <v/>
      </c>
      <c r="AD67" s="18">
        <f>IF(M67&lt;=450000,0,MAX(0,ROUNDDOWN(AB67*0.06-MIN(50000,AB67)*0.03,-2))+MAX(0,ROUNDDOWN(AB67*0.04-MIN(50000,AB67)*0.02,-2)))</f>
        <v/>
      </c>
      <c r="AE67" s="18">
        <f>Y67-Z67</f>
        <v/>
      </c>
      <c r="AF67" s="18">
        <f>AC67-AD67</f>
        <v/>
      </c>
      <c r="AG67" s="18">
        <f>AE67+AF67</f>
        <v/>
      </c>
      <c r="AH67" s="20">
        <f>IF(W67&lt;=0,0,LOOKUP(W67,{0,1950001,3300001,6950001,9000001,18000001,40000001},{0.05,0.1,0.2,0.23,0.33,0.4,0.45}))</f>
        <v/>
      </c>
    </row>
    <row r="68">
      <c r="A68" t="inlineStr">
        <is>
          <t>早見表 特例あり 3区分（一般12万円）</t>
        </is>
      </c>
      <c r="B68" s="18">
        <f>'3_早見表'!$A$13</f>
        <v/>
      </c>
      <c r="C68" s="19" t="n">
        <v>2026</v>
      </c>
      <c r="D68" t="inlineStr">
        <is>
          <t>はい</t>
        </is>
      </c>
      <c r="E68" s="18" t="n">
        <v>120000</v>
      </c>
      <c r="F68" s="18" t="n">
        <v>0</v>
      </c>
      <c r="G68" s="18" t="n">
        <v>80000</v>
      </c>
      <c r="H68" s="18" t="n">
        <v>80000</v>
      </c>
      <c r="I68" s="18" t="n">
        <v>0</v>
      </c>
      <c r="J68" s="18">
        <f>ROUND(MIN(B68/12,650000)*12*0.0915+MIN(B68/12,1390000)*12*(0.0504+0)+B68*0.005,0)</f>
        <v/>
      </c>
      <c r="K68" s="18" t="n">
        <v>0</v>
      </c>
      <c r="L68" s="18" t="n">
        <v>0</v>
      </c>
      <c r="M68" s="18">
        <f>ROUND(IF(C68&gt;=2026,IF(B68&lt;741000,0,IF(B68&lt;2191000,B68-740000,IF(B68&lt;2193000,1451000,IF(B68&lt;2196000,1453000,IF(B68&lt;2200000,1456000,IF(B68&lt;3600000,ROUNDDOWN(B68/4,-3)*2.8-80000,IF(B68&lt;6600000,ROUNDDOWN(B68/4,-3)*3.2-440000,IF(B68&lt;8500000,ROUNDDOWN(B68*0.9,0)-1100000,B68-1950000)))))))),IF(B68&lt;651000,0,IF(B68&lt;1900000,B68-650000,IF(B68&lt;3600000,ROUNDDOWN(B68/4,-3)*2.8-80000,IF(B68&lt;6600000,ROUNDDOWN(B68/4,-3)*3.2-440000,IF(B68&lt;8500000,ROUNDDOWN(B68*0.9,0)-1100000,B68-1950000)))))),0)</f>
        <v/>
      </c>
      <c r="N68" s="18">
        <f>IF(M68&gt;23500000,NA(),IF(C68&gt;=2026,IF(M68&lt;=4890000,1040000,IF(M68&lt;=6550000,670000,620000)),IF(M68&lt;=1320000,950000,IF(M68&lt;=3360000,880000,IF(M68&lt;=4890000,680000,IF(M68&lt;=6550000,630000,580000))))))</f>
        <v/>
      </c>
      <c r="O68" s="18">
        <f>IF(F68&lt;=0,IF(AND(D68="はい",C68&gt;=2026,C68&lt;=2027),IF(E68&lt;=0,0,IF(E68&lt;=30000,E68,IF(E68&lt;=60000,ROUNDUP(E68/2,0)+15000,IF(E68&lt;=120000,ROUNDUP(E68/4,0)+30000,60000)))),IF(E68&lt;=0,0,IF(E68&lt;=20000,E68,IF(E68&lt;=40000,ROUNDUP(E68/2,0)+10000,IF(E68&lt;=80000,ROUNDUP(E68/4,0)+20000,40000))))),IF(E68&lt;=0,IF(F68&lt;=0,0,IF(F68&lt;=25000,F68,IF(F68&lt;=50000,ROUNDUP(F68/2,0)+12500,IF(F68&lt;=100000,ROUNDUP(F68/4,0)+25000,50000)))),MAX(IF(F68&lt;=0,0,IF(F68&lt;=25000,F68,IF(F68&lt;=50000,ROUNDUP(F68/2,0)+12500,IF(F68&lt;=100000,ROUNDUP(F68/4,0)+25000,50000)))),MIN(IF(AND(D68="はい",C68&gt;=2026,C68&lt;=2027),IF(E68&lt;=0,0,IF(E68&lt;=30000,E68,IF(E68&lt;=60000,ROUNDUP(E68/2,0)+15000,IF(E68&lt;=120000,ROUNDUP(E68/4,0)+30000,60000)))),IF(E68&lt;=0,0,IF(E68&lt;=20000,E68,IF(E68&lt;=40000,ROUNDUP(E68/2,0)+10000,IF(E68&lt;=80000,ROUNDUP(E68/4,0)+20000,40000)))))+IF(F68&lt;=0,0,IF(F68&lt;=25000,F68,IF(F68&lt;=50000,ROUNDUP(F68/2,0)+12500,IF(F68&lt;=100000,ROUNDUP(F68/4,0)+25000,50000)))),IF(AND(D68="はい",C68&gt;=2026,C68&lt;=2027),60000,40000)))))</f>
        <v/>
      </c>
      <c r="P68" s="18">
        <f>IF(G68&lt;=0,0,IF(G68&lt;=20000,G68,IF(G68&lt;=40000,ROUNDUP(G68/2,0)+10000,IF(G68&lt;=80000,ROUNDUP(G68/4,0)+20000,40000))))</f>
        <v/>
      </c>
      <c r="Q68" s="18">
        <f>IF(I68&lt;=0,IF(H68&lt;=0,0,IF(H68&lt;=20000,H68,IF(H68&lt;=40000,ROUNDUP(H68/2,0)+10000,IF(H68&lt;=80000,ROUNDUP(H68/4,0)+20000,40000)))),IF(H68&lt;=0,IF(I68&lt;=0,0,IF(I68&lt;=25000,I68,IF(I68&lt;=50000,ROUNDUP(I68/2,0)+12500,IF(I68&lt;=100000,ROUNDUP(I68/4,0)+25000,50000)))),MAX(IF(I68&lt;=0,0,IF(I68&lt;=25000,I68,IF(I68&lt;=50000,ROUNDUP(I68/2,0)+12500,IF(I68&lt;=100000,ROUNDUP(I68/4,0)+25000,50000)))),MIN(IF(H68&lt;=0,0,IF(H68&lt;=20000,H68,IF(H68&lt;=40000,ROUNDUP(H68/2,0)+10000,IF(H68&lt;=80000,ROUNDUP(H68/4,0)+20000,40000))))+IF(I68&lt;=0,0,IF(I68&lt;=25000,I68,IF(I68&lt;=50000,ROUNDUP(I68/2,0)+12500,IF(I68&lt;=100000,ROUNDUP(I68/4,0)+25000,50000)))),40000))))</f>
        <v/>
      </c>
      <c r="R68" s="18">
        <f>MIN(120000,O68+P68+Q68)</f>
        <v/>
      </c>
      <c r="S68" s="18">
        <f>IF(F68&lt;=0,IF(E68&lt;=0,0,IF(E68&lt;=12000,E68,IF(E68&lt;=32000,ROUNDUP(E68/2,0)+6000,IF(E68&lt;=56000,ROUNDUP(E68/4,0)+14000,28000)))),IF(E68&lt;=0,IF(F68&lt;=0,0,IF(F68&lt;=15000,F68,IF(F68&lt;=40000,ROUNDUP(F68/2,0)+7500,IF(F68&lt;=70000,ROUNDUP(F68/4,0)+17500,35000)))),MAX(IF(F68&lt;=0,0,IF(F68&lt;=15000,F68,IF(F68&lt;=40000,ROUNDUP(F68/2,0)+7500,IF(F68&lt;=70000,ROUNDUP(F68/4,0)+17500,35000)))),MIN(IF(E68&lt;=0,0,IF(E68&lt;=12000,E68,IF(E68&lt;=32000,ROUNDUP(E68/2,0)+6000,IF(E68&lt;=56000,ROUNDUP(E68/4,0)+14000,28000))))+IF(F68&lt;=0,0,IF(F68&lt;=15000,F68,IF(F68&lt;=40000,ROUNDUP(F68/2,0)+7500,IF(F68&lt;=70000,ROUNDUP(F68/4,0)+17500,35000)))),28000))))</f>
        <v/>
      </c>
      <c r="T68" s="18">
        <f>IF(G68&lt;=0,0,IF(G68&lt;=12000,G68,IF(G68&lt;=32000,ROUNDUP(G68/2,0)+6000,IF(G68&lt;=56000,ROUNDUP(G68/4,0)+14000,28000))))</f>
        <v/>
      </c>
      <c r="U68" s="18">
        <f>IF(I68&lt;=0,IF(H68&lt;=0,0,IF(H68&lt;=12000,H68,IF(H68&lt;=32000,ROUNDUP(H68/2,0)+6000,IF(H68&lt;=56000,ROUNDUP(H68/4,0)+14000,28000)))),IF(H68&lt;=0,IF(I68&lt;=0,0,IF(I68&lt;=15000,I68,IF(I68&lt;=40000,ROUNDUP(I68/2,0)+7500,IF(I68&lt;=70000,ROUNDUP(I68/4,0)+17500,35000)))),MAX(IF(I68&lt;=0,0,IF(I68&lt;=15000,I68,IF(I68&lt;=40000,ROUNDUP(I68/2,0)+7500,IF(I68&lt;=70000,ROUNDUP(I68/4,0)+17500,35000)))),MIN(IF(H68&lt;=0,0,IF(H68&lt;=12000,H68,IF(H68&lt;=32000,ROUNDUP(H68/2,0)+6000,IF(H68&lt;=56000,ROUNDUP(H68/4,0)+14000,28000))))+IF(I68&lt;=0,0,IF(I68&lt;=15000,I68,IF(I68&lt;=40000,ROUNDUP(I68/2,0)+7500,IF(I68&lt;=70000,ROUNDUP(I68/4,0)+17500,35000)))),28000))))</f>
        <v/>
      </c>
      <c r="V68" s="18">
        <f>MIN(70000,S68+T68+U68)</f>
        <v/>
      </c>
      <c r="W68" s="18">
        <f>MAX(0,ROUNDDOWN(M68-J68-N68-K68-0,-3))</f>
        <v/>
      </c>
      <c r="X68" s="18">
        <f>MAX(0,ROUNDDOWN(M68-J68-N68-K68-R68,-3))</f>
        <v/>
      </c>
      <c r="Y68" s="18">
        <f>IF(W68&lt;=0,0,ROUNDDOWN((W68*LOOKUP(W68,{0,1950001,3300001,6950001,9000001,18000001,40000001},{0.05,0.1,0.2,0.23,0.33,0.4,0.45})-LOOKUP(W68,{0,1950001,3300001,6950001,9000001,18000001,40000001},{0,97500,427500,636000,1536000,2796000,4796000}))*1.021,-2))</f>
        <v/>
      </c>
      <c r="Z68" s="18">
        <f>IF(X68&lt;=0,0,ROUNDDOWN((X68*LOOKUP(X68,{0,1950001,3300001,6950001,9000001,18000001,40000001},{0.05,0.1,0.2,0.23,0.33,0.4,0.45})-LOOKUP(X68,{0,1950001,3300001,6950001,9000001,18000001,40000001},{0,97500,427500,636000,1536000,2796000,4796000}))*1.021,-2))</f>
        <v/>
      </c>
      <c r="AA68" s="18">
        <f>MAX(0,ROUNDDOWN(M68-J68-430000-L68-0,-3))</f>
        <v/>
      </c>
      <c r="AB68" s="18">
        <f>MAX(0,ROUNDDOWN(M68-J68-430000-L68-V68,-3))</f>
        <v/>
      </c>
      <c r="AC68" s="18">
        <f>IF(M68&lt;=450000,0,MAX(0,ROUNDDOWN(AA68*0.06-MIN(50000,AA68)*0.03,-2))+MAX(0,ROUNDDOWN(AA68*0.04-MIN(50000,AA68)*0.02,-2)))</f>
        <v/>
      </c>
      <c r="AD68" s="18">
        <f>IF(M68&lt;=450000,0,MAX(0,ROUNDDOWN(AB68*0.06-MIN(50000,AB68)*0.03,-2))+MAX(0,ROUNDDOWN(AB68*0.04-MIN(50000,AB68)*0.02,-2)))</f>
        <v/>
      </c>
      <c r="AE68" s="18">
        <f>Y68-Z68</f>
        <v/>
      </c>
      <c r="AF68" s="18">
        <f>AC68-AD68</f>
        <v/>
      </c>
      <c r="AG68" s="18">
        <f>AE68+AF68</f>
        <v/>
      </c>
      <c r="AH68" s="20">
        <f>IF(W68&lt;=0,0,LOOKUP(W68,{0,1950001,3300001,6950001,9000001,18000001,40000001},{0.05,0.1,0.2,0.23,0.33,0.4,0.45}))</f>
        <v/>
      </c>
    </row>
    <row r="69">
      <c r="A69" t="inlineStr">
        <is>
          <t>早見表 一般8万円</t>
        </is>
      </c>
      <c r="B69" s="18">
        <f>'3_早見表'!$A$14</f>
        <v/>
      </c>
      <c r="C69" s="19" t="n">
        <v>2026</v>
      </c>
      <c r="D69" t="inlineStr">
        <is>
          <t>いいえ</t>
        </is>
      </c>
      <c r="E69" s="18" t="n">
        <v>80000</v>
      </c>
      <c r="F69" s="18" t="n">
        <v>0</v>
      </c>
      <c r="G69" s="18" t="n">
        <v>0</v>
      </c>
      <c r="H69" s="18" t="n">
        <v>0</v>
      </c>
      <c r="I69" s="18" t="n">
        <v>0</v>
      </c>
      <c r="J69" s="18">
        <f>ROUND(MIN(B69/12,650000)*12*0.0915+MIN(B69/12,1390000)*12*(0.0504+0)+B69*0.005,0)</f>
        <v/>
      </c>
      <c r="K69" s="18" t="n">
        <v>0</v>
      </c>
      <c r="L69" s="18" t="n">
        <v>0</v>
      </c>
      <c r="M69" s="18">
        <f>ROUND(IF(C69&gt;=2026,IF(B69&lt;741000,0,IF(B69&lt;2191000,B69-740000,IF(B69&lt;2193000,1451000,IF(B69&lt;2196000,1453000,IF(B69&lt;2200000,1456000,IF(B69&lt;3600000,ROUNDDOWN(B69/4,-3)*2.8-80000,IF(B69&lt;6600000,ROUNDDOWN(B69/4,-3)*3.2-440000,IF(B69&lt;8500000,ROUNDDOWN(B69*0.9,0)-1100000,B69-1950000)))))))),IF(B69&lt;651000,0,IF(B69&lt;1900000,B69-650000,IF(B69&lt;3600000,ROUNDDOWN(B69/4,-3)*2.8-80000,IF(B69&lt;6600000,ROUNDDOWN(B69/4,-3)*3.2-440000,IF(B69&lt;8500000,ROUNDDOWN(B69*0.9,0)-1100000,B69-1950000)))))),0)</f>
        <v/>
      </c>
      <c r="N69" s="18">
        <f>IF(M69&gt;23500000,NA(),IF(C69&gt;=2026,IF(M69&lt;=4890000,1040000,IF(M69&lt;=6550000,670000,620000)),IF(M69&lt;=1320000,950000,IF(M69&lt;=3360000,880000,IF(M69&lt;=4890000,680000,IF(M69&lt;=6550000,630000,580000))))))</f>
        <v/>
      </c>
      <c r="O69" s="18">
        <f>IF(F69&lt;=0,IF(AND(D69="はい",C69&gt;=2026,C69&lt;=2027),IF(E69&lt;=0,0,IF(E69&lt;=30000,E69,IF(E69&lt;=60000,ROUNDUP(E69/2,0)+15000,IF(E69&lt;=120000,ROUNDUP(E69/4,0)+30000,60000)))),IF(E69&lt;=0,0,IF(E69&lt;=20000,E69,IF(E69&lt;=40000,ROUNDUP(E69/2,0)+10000,IF(E69&lt;=80000,ROUNDUP(E69/4,0)+20000,40000))))),IF(E69&lt;=0,IF(F69&lt;=0,0,IF(F69&lt;=25000,F69,IF(F69&lt;=50000,ROUNDUP(F69/2,0)+12500,IF(F69&lt;=100000,ROUNDUP(F69/4,0)+25000,50000)))),MAX(IF(F69&lt;=0,0,IF(F69&lt;=25000,F69,IF(F69&lt;=50000,ROUNDUP(F69/2,0)+12500,IF(F69&lt;=100000,ROUNDUP(F69/4,0)+25000,50000)))),MIN(IF(AND(D69="はい",C69&gt;=2026,C69&lt;=2027),IF(E69&lt;=0,0,IF(E69&lt;=30000,E69,IF(E69&lt;=60000,ROUNDUP(E69/2,0)+15000,IF(E69&lt;=120000,ROUNDUP(E69/4,0)+30000,60000)))),IF(E69&lt;=0,0,IF(E69&lt;=20000,E69,IF(E69&lt;=40000,ROUNDUP(E69/2,0)+10000,IF(E69&lt;=80000,ROUNDUP(E69/4,0)+20000,40000)))))+IF(F69&lt;=0,0,IF(F69&lt;=25000,F69,IF(F69&lt;=50000,ROUNDUP(F69/2,0)+12500,IF(F69&lt;=100000,ROUNDUP(F69/4,0)+25000,50000)))),IF(AND(D69="はい",C69&gt;=2026,C69&lt;=2027),60000,40000)))))</f>
        <v/>
      </c>
      <c r="P69" s="18">
        <f>IF(G69&lt;=0,0,IF(G69&lt;=20000,G69,IF(G69&lt;=40000,ROUNDUP(G69/2,0)+10000,IF(G69&lt;=80000,ROUNDUP(G69/4,0)+20000,40000))))</f>
        <v/>
      </c>
      <c r="Q69" s="18">
        <f>IF(I69&lt;=0,IF(H69&lt;=0,0,IF(H69&lt;=20000,H69,IF(H69&lt;=40000,ROUNDUP(H69/2,0)+10000,IF(H69&lt;=80000,ROUNDUP(H69/4,0)+20000,40000)))),IF(H69&lt;=0,IF(I69&lt;=0,0,IF(I69&lt;=25000,I69,IF(I69&lt;=50000,ROUNDUP(I69/2,0)+12500,IF(I69&lt;=100000,ROUNDUP(I69/4,0)+25000,50000)))),MAX(IF(I69&lt;=0,0,IF(I69&lt;=25000,I69,IF(I69&lt;=50000,ROUNDUP(I69/2,0)+12500,IF(I69&lt;=100000,ROUNDUP(I69/4,0)+25000,50000)))),MIN(IF(H69&lt;=0,0,IF(H69&lt;=20000,H69,IF(H69&lt;=40000,ROUNDUP(H69/2,0)+10000,IF(H69&lt;=80000,ROUNDUP(H69/4,0)+20000,40000))))+IF(I69&lt;=0,0,IF(I69&lt;=25000,I69,IF(I69&lt;=50000,ROUNDUP(I69/2,0)+12500,IF(I69&lt;=100000,ROUNDUP(I69/4,0)+25000,50000)))),40000))))</f>
        <v/>
      </c>
      <c r="R69" s="18">
        <f>MIN(120000,O69+P69+Q69)</f>
        <v/>
      </c>
      <c r="S69" s="18">
        <f>IF(F69&lt;=0,IF(E69&lt;=0,0,IF(E69&lt;=12000,E69,IF(E69&lt;=32000,ROUNDUP(E69/2,0)+6000,IF(E69&lt;=56000,ROUNDUP(E69/4,0)+14000,28000)))),IF(E69&lt;=0,IF(F69&lt;=0,0,IF(F69&lt;=15000,F69,IF(F69&lt;=40000,ROUNDUP(F69/2,0)+7500,IF(F69&lt;=70000,ROUNDUP(F69/4,0)+17500,35000)))),MAX(IF(F69&lt;=0,0,IF(F69&lt;=15000,F69,IF(F69&lt;=40000,ROUNDUP(F69/2,0)+7500,IF(F69&lt;=70000,ROUNDUP(F69/4,0)+17500,35000)))),MIN(IF(E69&lt;=0,0,IF(E69&lt;=12000,E69,IF(E69&lt;=32000,ROUNDUP(E69/2,0)+6000,IF(E69&lt;=56000,ROUNDUP(E69/4,0)+14000,28000))))+IF(F69&lt;=0,0,IF(F69&lt;=15000,F69,IF(F69&lt;=40000,ROUNDUP(F69/2,0)+7500,IF(F69&lt;=70000,ROUNDUP(F69/4,0)+17500,35000)))),28000))))</f>
        <v/>
      </c>
      <c r="T69" s="18">
        <f>IF(G69&lt;=0,0,IF(G69&lt;=12000,G69,IF(G69&lt;=32000,ROUNDUP(G69/2,0)+6000,IF(G69&lt;=56000,ROUNDUP(G69/4,0)+14000,28000))))</f>
        <v/>
      </c>
      <c r="U69" s="18">
        <f>IF(I69&lt;=0,IF(H69&lt;=0,0,IF(H69&lt;=12000,H69,IF(H69&lt;=32000,ROUNDUP(H69/2,0)+6000,IF(H69&lt;=56000,ROUNDUP(H69/4,0)+14000,28000)))),IF(H69&lt;=0,IF(I69&lt;=0,0,IF(I69&lt;=15000,I69,IF(I69&lt;=40000,ROUNDUP(I69/2,0)+7500,IF(I69&lt;=70000,ROUNDUP(I69/4,0)+17500,35000)))),MAX(IF(I69&lt;=0,0,IF(I69&lt;=15000,I69,IF(I69&lt;=40000,ROUNDUP(I69/2,0)+7500,IF(I69&lt;=70000,ROUNDUP(I69/4,0)+17500,35000)))),MIN(IF(H69&lt;=0,0,IF(H69&lt;=12000,H69,IF(H69&lt;=32000,ROUNDUP(H69/2,0)+6000,IF(H69&lt;=56000,ROUNDUP(H69/4,0)+14000,28000))))+IF(I69&lt;=0,0,IF(I69&lt;=15000,I69,IF(I69&lt;=40000,ROUNDUP(I69/2,0)+7500,IF(I69&lt;=70000,ROUNDUP(I69/4,0)+17500,35000)))),28000))))</f>
        <v/>
      </c>
      <c r="V69" s="18">
        <f>MIN(70000,S69+T69+U69)</f>
        <v/>
      </c>
      <c r="W69" s="18">
        <f>MAX(0,ROUNDDOWN(M69-J69-N69-K69-0,-3))</f>
        <v/>
      </c>
      <c r="X69" s="18">
        <f>MAX(0,ROUNDDOWN(M69-J69-N69-K69-R69,-3))</f>
        <v/>
      </c>
      <c r="Y69" s="18">
        <f>IF(W69&lt;=0,0,ROUNDDOWN((W69*LOOKUP(W69,{0,1950001,3300001,6950001,9000001,18000001,40000001},{0.05,0.1,0.2,0.23,0.33,0.4,0.45})-LOOKUP(W69,{0,1950001,3300001,6950001,9000001,18000001,40000001},{0,97500,427500,636000,1536000,2796000,4796000}))*1.021,-2))</f>
        <v/>
      </c>
      <c r="Z69" s="18">
        <f>IF(X69&lt;=0,0,ROUNDDOWN((X69*LOOKUP(X69,{0,1950001,3300001,6950001,9000001,18000001,40000001},{0.05,0.1,0.2,0.23,0.33,0.4,0.45})-LOOKUP(X69,{0,1950001,3300001,6950001,9000001,18000001,40000001},{0,97500,427500,636000,1536000,2796000,4796000}))*1.021,-2))</f>
        <v/>
      </c>
      <c r="AA69" s="18">
        <f>MAX(0,ROUNDDOWN(M69-J69-430000-L69-0,-3))</f>
        <v/>
      </c>
      <c r="AB69" s="18">
        <f>MAX(0,ROUNDDOWN(M69-J69-430000-L69-V69,-3))</f>
        <v/>
      </c>
      <c r="AC69" s="18">
        <f>IF(M69&lt;=450000,0,MAX(0,ROUNDDOWN(AA69*0.06-MIN(50000,AA69)*0.03,-2))+MAX(0,ROUNDDOWN(AA69*0.04-MIN(50000,AA69)*0.02,-2)))</f>
        <v/>
      </c>
      <c r="AD69" s="18">
        <f>IF(M69&lt;=450000,0,MAX(0,ROUNDDOWN(AB69*0.06-MIN(50000,AB69)*0.03,-2))+MAX(0,ROUNDDOWN(AB69*0.04-MIN(50000,AB69)*0.02,-2)))</f>
        <v/>
      </c>
      <c r="AE69" s="18">
        <f>Y69-Z69</f>
        <v/>
      </c>
      <c r="AF69" s="18">
        <f>AC69-AD69</f>
        <v/>
      </c>
      <c r="AG69" s="18">
        <f>AE69+AF69</f>
        <v/>
      </c>
      <c r="AH69" s="20">
        <f>IF(W69&lt;=0,0,LOOKUP(W69,{0,1950001,3300001,6950001,9000001,18000001,40000001},{0.05,0.1,0.2,0.23,0.33,0.4,0.45}))</f>
        <v/>
      </c>
    </row>
    <row r="70">
      <c r="A70" t="inlineStr">
        <is>
          <t>早見表 一般と介護医療8万円ずつ</t>
        </is>
      </c>
      <c r="B70" s="18">
        <f>'3_早見表'!$A$14</f>
        <v/>
      </c>
      <c r="C70" s="19" t="n">
        <v>2026</v>
      </c>
      <c r="D70" t="inlineStr">
        <is>
          <t>いいえ</t>
        </is>
      </c>
      <c r="E70" s="18" t="n">
        <v>80000</v>
      </c>
      <c r="F70" s="18" t="n">
        <v>0</v>
      </c>
      <c r="G70" s="18" t="n">
        <v>80000</v>
      </c>
      <c r="H70" s="18" t="n">
        <v>0</v>
      </c>
      <c r="I70" s="18" t="n">
        <v>0</v>
      </c>
      <c r="J70" s="18">
        <f>ROUND(MIN(B70/12,650000)*12*0.0915+MIN(B70/12,1390000)*12*(0.0504+0)+B70*0.005,0)</f>
        <v/>
      </c>
      <c r="K70" s="18" t="n">
        <v>0</v>
      </c>
      <c r="L70" s="18" t="n">
        <v>0</v>
      </c>
      <c r="M70" s="18">
        <f>ROUND(IF(C70&gt;=2026,IF(B70&lt;741000,0,IF(B70&lt;2191000,B70-740000,IF(B70&lt;2193000,1451000,IF(B70&lt;2196000,1453000,IF(B70&lt;2200000,1456000,IF(B70&lt;3600000,ROUNDDOWN(B70/4,-3)*2.8-80000,IF(B70&lt;6600000,ROUNDDOWN(B70/4,-3)*3.2-440000,IF(B70&lt;8500000,ROUNDDOWN(B70*0.9,0)-1100000,B70-1950000)))))))),IF(B70&lt;651000,0,IF(B70&lt;1900000,B70-650000,IF(B70&lt;3600000,ROUNDDOWN(B70/4,-3)*2.8-80000,IF(B70&lt;6600000,ROUNDDOWN(B70/4,-3)*3.2-440000,IF(B70&lt;8500000,ROUNDDOWN(B70*0.9,0)-1100000,B70-1950000)))))),0)</f>
        <v/>
      </c>
      <c r="N70" s="18">
        <f>IF(M70&gt;23500000,NA(),IF(C70&gt;=2026,IF(M70&lt;=4890000,1040000,IF(M70&lt;=6550000,670000,620000)),IF(M70&lt;=1320000,950000,IF(M70&lt;=3360000,880000,IF(M70&lt;=4890000,680000,IF(M70&lt;=6550000,630000,580000))))))</f>
        <v/>
      </c>
      <c r="O70" s="18">
        <f>IF(F70&lt;=0,IF(AND(D70="はい",C70&gt;=2026,C70&lt;=2027),IF(E70&lt;=0,0,IF(E70&lt;=30000,E70,IF(E70&lt;=60000,ROUNDUP(E70/2,0)+15000,IF(E70&lt;=120000,ROUNDUP(E70/4,0)+30000,60000)))),IF(E70&lt;=0,0,IF(E70&lt;=20000,E70,IF(E70&lt;=40000,ROUNDUP(E70/2,0)+10000,IF(E70&lt;=80000,ROUNDUP(E70/4,0)+20000,40000))))),IF(E70&lt;=0,IF(F70&lt;=0,0,IF(F70&lt;=25000,F70,IF(F70&lt;=50000,ROUNDUP(F70/2,0)+12500,IF(F70&lt;=100000,ROUNDUP(F70/4,0)+25000,50000)))),MAX(IF(F70&lt;=0,0,IF(F70&lt;=25000,F70,IF(F70&lt;=50000,ROUNDUP(F70/2,0)+12500,IF(F70&lt;=100000,ROUNDUP(F70/4,0)+25000,50000)))),MIN(IF(AND(D70="はい",C70&gt;=2026,C70&lt;=2027),IF(E70&lt;=0,0,IF(E70&lt;=30000,E70,IF(E70&lt;=60000,ROUNDUP(E70/2,0)+15000,IF(E70&lt;=120000,ROUNDUP(E70/4,0)+30000,60000)))),IF(E70&lt;=0,0,IF(E70&lt;=20000,E70,IF(E70&lt;=40000,ROUNDUP(E70/2,0)+10000,IF(E70&lt;=80000,ROUNDUP(E70/4,0)+20000,40000)))))+IF(F70&lt;=0,0,IF(F70&lt;=25000,F70,IF(F70&lt;=50000,ROUNDUP(F70/2,0)+12500,IF(F70&lt;=100000,ROUNDUP(F70/4,0)+25000,50000)))),IF(AND(D70="はい",C70&gt;=2026,C70&lt;=2027),60000,40000)))))</f>
        <v/>
      </c>
      <c r="P70" s="18">
        <f>IF(G70&lt;=0,0,IF(G70&lt;=20000,G70,IF(G70&lt;=40000,ROUNDUP(G70/2,0)+10000,IF(G70&lt;=80000,ROUNDUP(G70/4,0)+20000,40000))))</f>
        <v/>
      </c>
      <c r="Q70" s="18">
        <f>IF(I70&lt;=0,IF(H70&lt;=0,0,IF(H70&lt;=20000,H70,IF(H70&lt;=40000,ROUNDUP(H70/2,0)+10000,IF(H70&lt;=80000,ROUNDUP(H70/4,0)+20000,40000)))),IF(H70&lt;=0,IF(I70&lt;=0,0,IF(I70&lt;=25000,I70,IF(I70&lt;=50000,ROUNDUP(I70/2,0)+12500,IF(I70&lt;=100000,ROUNDUP(I70/4,0)+25000,50000)))),MAX(IF(I70&lt;=0,0,IF(I70&lt;=25000,I70,IF(I70&lt;=50000,ROUNDUP(I70/2,0)+12500,IF(I70&lt;=100000,ROUNDUP(I70/4,0)+25000,50000)))),MIN(IF(H70&lt;=0,0,IF(H70&lt;=20000,H70,IF(H70&lt;=40000,ROUNDUP(H70/2,0)+10000,IF(H70&lt;=80000,ROUNDUP(H70/4,0)+20000,40000))))+IF(I70&lt;=0,0,IF(I70&lt;=25000,I70,IF(I70&lt;=50000,ROUNDUP(I70/2,0)+12500,IF(I70&lt;=100000,ROUNDUP(I70/4,0)+25000,50000)))),40000))))</f>
        <v/>
      </c>
      <c r="R70" s="18">
        <f>MIN(120000,O70+P70+Q70)</f>
        <v/>
      </c>
      <c r="S70" s="18">
        <f>IF(F70&lt;=0,IF(E70&lt;=0,0,IF(E70&lt;=12000,E70,IF(E70&lt;=32000,ROUNDUP(E70/2,0)+6000,IF(E70&lt;=56000,ROUNDUP(E70/4,0)+14000,28000)))),IF(E70&lt;=0,IF(F70&lt;=0,0,IF(F70&lt;=15000,F70,IF(F70&lt;=40000,ROUNDUP(F70/2,0)+7500,IF(F70&lt;=70000,ROUNDUP(F70/4,0)+17500,35000)))),MAX(IF(F70&lt;=0,0,IF(F70&lt;=15000,F70,IF(F70&lt;=40000,ROUNDUP(F70/2,0)+7500,IF(F70&lt;=70000,ROUNDUP(F70/4,0)+17500,35000)))),MIN(IF(E70&lt;=0,0,IF(E70&lt;=12000,E70,IF(E70&lt;=32000,ROUNDUP(E70/2,0)+6000,IF(E70&lt;=56000,ROUNDUP(E70/4,0)+14000,28000))))+IF(F70&lt;=0,0,IF(F70&lt;=15000,F70,IF(F70&lt;=40000,ROUNDUP(F70/2,0)+7500,IF(F70&lt;=70000,ROUNDUP(F70/4,0)+17500,35000)))),28000))))</f>
        <v/>
      </c>
      <c r="T70" s="18">
        <f>IF(G70&lt;=0,0,IF(G70&lt;=12000,G70,IF(G70&lt;=32000,ROUNDUP(G70/2,0)+6000,IF(G70&lt;=56000,ROUNDUP(G70/4,0)+14000,28000))))</f>
        <v/>
      </c>
      <c r="U70" s="18">
        <f>IF(I70&lt;=0,IF(H70&lt;=0,0,IF(H70&lt;=12000,H70,IF(H70&lt;=32000,ROUNDUP(H70/2,0)+6000,IF(H70&lt;=56000,ROUNDUP(H70/4,0)+14000,28000)))),IF(H70&lt;=0,IF(I70&lt;=0,0,IF(I70&lt;=15000,I70,IF(I70&lt;=40000,ROUNDUP(I70/2,0)+7500,IF(I70&lt;=70000,ROUNDUP(I70/4,0)+17500,35000)))),MAX(IF(I70&lt;=0,0,IF(I70&lt;=15000,I70,IF(I70&lt;=40000,ROUNDUP(I70/2,0)+7500,IF(I70&lt;=70000,ROUNDUP(I70/4,0)+17500,35000)))),MIN(IF(H70&lt;=0,0,IF(H70&lt;=12000,H70,IF(H70&lt;=32000,ROUNDUP(H70/2,0)+6000,IF(H70&lt;=56000,ROUNDUP(H70/4,0)+14000,28000))))+IF(I70&lt;=0,0,IF(I70&lt;=15000,I70,IF(I70&lt;=40000,ROUNDUP(I70/2,0)+7500,IF(I70&lt;=70000,ROUNDUP(I70/4,0)+17500,35000)))),28000))))</f>
        <v/>
      </c>
      <c r="V70" s="18">
        <f>MIN(70000,S70+T70+U70)</f>
        <v/>
      </c>
      <c r="W70" s="18">
        <f>MAX(0,ROUNDDOWN(M70-J70-N70-K70-0,-3))</f>
        <v/>
      </c>
      <c r="X70" s="18">
        <f>MAX(0,ROUNDDOWN(M70-J70-N70-K70-R70,-3))</f>
        <v/>
      </c>
      <c r="Y70" s="18">
        <f>IF(W70&lt;=0,0,ROUNDDOWN((W70*LOOKUP(W70,{0,1950001,3300001,6950001,9000001,18000001,40000001},{0.05,0.1,0.2,0.23,0.33,0.4,0.45})-LOOKUP(W70,{0,1950001,3300001,6950001,9000001,18000001,40000001},{0,97500,427500,636000,1536000,2796000,4796000}))*1.021,-2))</f>
        <v/>
      </c>
      <c r="Z70" s="18">
        <f>IF(X70&lt;=0,0,ROUNDDOWN((X70*LOOKUP(X70,{0,1950001,3300001,6950001,9000001,18000001,40000001},{0.05,0.1,0.2,0.23,0.33,0.4,0.45})-LOOKUP(X70,{0,1950001,3300001,6950001,9000001,18000001,40000001},{0,97500,427500,636000,1536000,2796000,4796000}))*1.021,-2))</f>
        <v/>
      </c>
      <c r="AA70" s="18">
        <f>MAX(0,ROUNDDOWN(M70-J70-430000-L70-0,-3))</f>
        <v/>
      </c>
      <c r="AB70" s="18">
        <f>MAX(0,ROUNDDOWN(M70-J70-430000-L70-V70,-3))</f>
        <v/>
      </c>
      <c r="AC70" s="18">
        <f>IF(M70&lt;=450000,0,MAX(0,ROUNDDOWN(AA70*0.06-MIN(50000,AA70)*0.03,-2))+MAX(0,ROUNDDOWN(AA70*0.04-MIN(50000,AA70)*0.02,-2)))</f>
        <v/>
      </c>
      <c r="AD70" s="18">
        <f>IF(M70&lt;=450000,0,MAX(0,ROUNDDOWN(AB70*0.06-MIN(50000,AB70)*0.03,-2))+MAX(0,ROUNDDOWN(AB70*0.04-MIN(50000,AB70)*0.02,-2)))</f>
        <v/>
      </c>
      <c r="AE70" s="18">
        <f>Y70-Z70</f>
        <v/>
      </c>
      <c r="AF70" s="18">
        <f>AC70-AD70</f>
        <v/>
      </c>
      <c r="AG70" s="18">
        <f>AE70+AF70</f>
        <v/>
      </c>
      <c r="AH70" s="20">
        <f>IF(W70&lt;=0,0,LOOKUP(W70,{0,1950001,3300001,6950001,9000001,18000001,40000001},{0.05,0.1,0.2,0.23,0.33,0.4,0.45}))</f>
        <v/>
      </c>
    </row>
    <row r="71">
      <c r="A71" t="inlineStr">
        <is>
          <t>早見表 3区分8万円ずつ（年24万円）</t>
        </is>
      </c>
      <c r="B71" s="18">
        <f>'3_早見表'!$A$14</f>
        <v/>
      </c>
      <c r="C71" s="19" t="n">
        <v>2026</v>
      </c>
      <c r="D71" t="inlineStr">
        <is>
          <t>いいえ</t>
        </is>
      </c>
      <c r="E71" s="18" t="n">
        <v>80000</v>
      </c>
      <c r="F71" s="18" t="n">
        <v>0</v>
      </c>
      <c r="G71" s="18" t="n">
        <v>80000</v>
      </c>
      <c r="H71" s="18" t="n">
        <v>80000</v>
      </c>
      <c r="I71" s="18" t="n">
        <v>0</v>
      </c>
      <c r="J71" s="18">
        <f>ROUND(MIN(B71/12,650000)*12*0.0915+MIN(B71/12,1390000)*12*(0.0504+0)+B71*0.005,0)</f>
        <v/>
      </c>
      <c r="K71" s="18" t="n">
        <v>0</v>
      </c>
      <c r="L71" s="18" t="n">
        <v>0</v>
      </c>
      <c r="M71" s="18">
        <f>ROUND(IF(C71&gt;=2026,IF(B71&lt;741000,0,IF(B71&lt;2191000,B71-740000,IF(B71&lt;2193000,1451000,IF(B71&lt;2196000,1453000,IF(B71&lt;2200000,1456000,IF(B71&lt;3600000,ROUNDDOWN(B71/4,-3)*2.8-80000,IF(B71&lt;6600000,ROUNDDOWN(B71/4,-3)*3.2-440000,IF(B71&lt;8500000,ROUNDDOWN(B71*0.9,0)-1100000,B71-1950000)))))))),IF(B71&lt;651000,0,IF(B71&lt;1900000,B71-650000,IF(B71&lt;3600000,ROUNDDOWN(B71/4,-3)*2.8-80000,IF(B71&lt;6600000,ROUNDDOWN(B71/4,-3)*3.2-440000,IF(B71&lt;8500000,ROUNDDOWN(B71*0.9,0)-1100000,B71-1950000)))))),0)</f>
        <v/>
      </c>
      <c r="N71" s="18">
        <f>IF(M71&gt;23500000,NA(),IF(C71&gt;=2026,IF(M71&lt;=4890000,1040000,IF(M71&lt;=6550000,670000,620000)),IF(M71&lt;=1320000,950000,IF(M71&lt;=3360000,880000,IF(M71&lt;=4890000,680000,IF(M71&lt;=6550000,630000,580000))))))</f>
        <v/>
      </c>
      <c r="O71" s="18">
        <f>IF(F71&lt;=0,IF(AND(D71="はい",C71&gt;=2026,C71&lt;=2027),IF(E71&lt;=0,0,IF(E71&lt;=30000,E71,IF(E71&lt;=60000,ROUNDUP(E71/2,0)+15000,IF(E71&lt;=120000,ROUNDUP(E71/4,0)+30000,60000)))),IF(E71&lt;=0,0,IF(E71&lt;=20000,E71,IF(E71&lt;=40000,ROUNDUP(E71/2,0)+10000,IF(E71&lt;=80000,ROUNDUP(E71/4,0)+20000,40000))))),IF(E71&lt;=0,IF(F71&lt;=0,0,IF(F71&lt;=25000,F71,IF(F71&lt;=50000,ROUNDUP(F71/2,0)+12500,IF(F71&lt;=100000,ROUNDUP(F71/4,0)+25000,50000)))),MAX(IF(F71&lt;=0,0,IF(F71&lt;=25000,F71,IF(F71&lt;=50000,ROUNDUP(F71/2,0)+12500,IF(F71&lt;=100000,ROUNDUP(F71/4,0)+25000,50000)))),MIN(IF(AND(D71="はい",C71&gt;=2026,C71&lt;=2027),IF(E71&lt;=0,0,IF(E71&lt;=30000,E71,IF(E71&lt;=60000,ROUNDUP(E71/2,0)+15000,IF(E71&lt;=120000,ROUNDUP(E71/4,0)+30000,60000)))),IF(E71&lt;=0,0,IF(E71&lt;=20000,E71,IF(E71&lt;=40000,ROUNDUP(E71/2,0)+10000,IF(E71&lt;=80000,ROUNDUP(E71/4,0)+20000,40000)))))+IF(F71&lt;=0,0,IF(F71&lt;=25000,F71,IF(F71&lt;=50000,ROUNDUP(F71/2,0)+12500,IF(F71&lt;=100000,ROUNDUP(F71/4,0)+25000,50000)))),IF(AND(D71="はい",C71&gt;=2026,C71&lt;=2027),60000,40000)))))</f>
        <v/>
      </c>
      <c r="P71" s="18">
        <f>IF(G71&lt;=0,0,IF(G71&lt;=20000,G71,IF(G71&lt;=40000,ROUNDUP(G71/2,0)+10000,IF(G71&lt;=80000,ROUNDUP(G71/4,0)+20000,40000))))</f>
        <v/>
      </c>
      <c r="Q71" s="18">
        <f>IF(I71&lt;=0,IF(H71&lt;=0,0,IF(H71&lt;=20000,H71,IF(H71&lt;=40000,ROUNDUP(H71/2,0)+10000,IF(H71&lt;=80000,ROUNDUP(H71/4,0)+20000,40000)))),IF(H71&lt;=0,IF(I71&lt;=0,0,IF(I71&lt;=25000,I71,IF(I71&lt;=50000,ROUNDUP(I71/2,0)+12500,IF(I71&lt;=100000,ROUNDUP(I71/4,0)+25000,50000)))),MAX(IF(I71&lt;=0,0,IF(I71&lt;=25000,I71,IF(I71&lt;=50000,ROUNDUP(I71/2,0)+12500,IF(I71&lt;=100000,ROUNDUP(I71/4,0)+25000,50000)))),MIN(IF(H71&lt;=0,0,IF(H71&lt;=20000,H71,IF(H71&lt;=40000,ROUNDUP(H71/2,0)+10000,IF(H71&lt;=80000,ROUNDUP(H71/4,0)+20000,40000))))+IF(I71&lt;=0,0,IF(I71&lt;=25000,I71,IF(I71&lt;=50000,ROUNDUP(I71/2,0)+12500,IF(I71&lt;=100000,ROUNDUP(I71/4,0)+25000,50000)))),40000))))</f>
        <v/>
      </c>
      <c r="R71" s="18">
        <f>MIN(120000,O71+P71+Q71)</f>
        <v/>
      </c>
      <c r="S71" s="18">
        <f>IF(F71&lt;=0,IF(E71&lt;=0,0,IF(E71&lt;=12000,E71,IF(E71&lt;=32000,ROUNDUP(E71/2,0)+6000,IF(E71&lt;=56000,ROUNDUP(E71/4,0)+14000,28000)))),IF(E71&lt;=0,IF(F71&lt;=0,0,IF(F71&lt;=15000,F71,IF(F71&lt;=40000,ROUNDUP(F71/2,0)+7500,IF(F71&lt;=70000,ROUNDUP(F71/4,0)+17500,35000)))),MAX(IF(F71&lt;=0,0,IF(F71&lt;=15000,F71,IF(F71&lt;=40000,ROUNDUP(F71/2,0)+7500,IF(F71&lt;=70000,ROUNDUP(F71/4,0)+17500,35000)))),MIN(IF(E71&lt;=0,0,IF(E71&lt;=12000,E71,IF(E71&lt;=32000,ROUNDUP(E71/2,0)+6000,IF(E71&lt;=56000,ROUNDUP(E71/4,0)+14000,28000))))+IF(F71&lt;=0,0,IF(F71&lt;=15000,F71,IF(F71&lt;=40000,ROUNDUP(F71/2,0)+7500,IF(F71&lt;=70000,ROUNDUP(F71/4,0)+17500,35000)))),28000))))</f>
        <v/>
      </c>
      <c r="T71" s="18">
        <f>IF(G71&lt;=0,0,IF(G71&lt;=12000,G71,IF(G71&lt;=32000,ROUNDUP(G71/2,0)+6000,IF(G71&lt;=56000,ROUNDUP(G71/4,0)+14000,28000))))</f>
        <v/>
      </c>
      <c r="U71" s="18">
        <f>IF(I71&lt;=0,IF(H71&lt;=0,0,IF(H71&lt;=12000,H71,IF(H71&lt;=32000,ROUNDUP(H71/2,0)+6000,IF(H71&lt;=56000,ROUNDUP(H71/4,0)+14000,28000)))),IF(H71&lt;=0,IF(I71&lt;=0,0,IF(I71&lt;=15000,I71,IF(I71&lt;=40000,ROUNDUP(I71/2,0)+7500,IF(I71&lt;=70000,ROUNDUP(I71/4,0)+17500,35000)))),MAX(IF(I71&lt;=0,0,IF(I71&lt;=15000,I71,IF(I71&lt;=40000,ROUNDUP(I71/2,0)+7500,IF(I71&lt;=70000,ROUNDUP(I71/4,0)+17500,35000)))),MIN(IF(H71&lt;=0,0,IF(H71&lt;=12000,H71,IF(H71&lt;=32000,ROUNDUP(H71/2,0)+6000,IF(H71&lt;=56000,ROUNDUP(H71/4,0)+14000,28000))))+IF(I71&lt;=0,0,IF(I71&lt;=15000,I71,IF(I71&lt;=40000,ROUNDUP(I71/2,0)+7500,IF(I71&lt;=70000,ROUNDUP(I71/4,0)+17500,35000)))),28000))))</f>
        <v/>
      </c>
      <c r="V71" s="18">
        <f>MIN(70000,S71+T71+U71)</f>
        <v/>
      </c>
      <c r="W71" s="18">
        <f>MAX(0,ROUNDDOWN(M71-J71-N71-K71-0,-3))</f>
        <v/>
      </c>
      <c r="X71" s="18">
        <f>MAX(0,ROUNDDOWN(M71-J71-N71-K71-R71,-3))</f>
        <v/>
      </c>
      <c r="Y71" s="18">
        <f>IF(W71&lt;=0,0,ROUNDDOWN((W71*LOOKUP(W71,{0,1950001,3300001,6950001,9000001,18000001,40000001},{0.05,0.1,0.2,0.23,0.33,0.4,0.45})-LOOKUP(W71,{0,1950001,3300001,6950001,9000001,18000001,40000001},{0,97500,427500,636000,1536000,2796000,4796000}))*1.021,-2))</f>
        <v/>
      </c>
      <c r="Z71" s="18">
        <f>IF(X71&lt;=0,0,ROUNDDOWN((X71*LOOKUP(X71,{0,1950001,3300001,6950001,9000001,18000001,40000001},{0.05,0.1,0.2,0.23,0.33,0.4,0.45})-LOOKUP(X71,{0,1950001,3300001,6950001,9000001,18000001,40000001},{0,97500,427500,636000,1536000,2796000,4796000}))*1.021,-2))</f>
        <v/>
      </c>
      <c r="AA71" s="18">
        <f>MAX(0,ROUNDDOWN(M71-J71-430000-L71-0,-3))</f>
        <v/>
      </c>
      <c r="AB71" s="18">
        <f>MAX(0,ROUNDDOWN(M71-J71-430000-L71-V71,-3))</f>
        <v/>
      </c>
      <c r="AC71" s="18">
        <f>IF(M71&lt;=450000,0,MAX(0,ROUNDDOWN(AA71*0.06-MIN(50000,AA71)*0.03,-2))+MAX(0,ROUNDDOWN(AA71*0.04-MIN(50000,AA71)*0.02,-2)))</f>
        <v/>
      </c>
      <c r="AD71" s="18">
        <f>IF(M71&lt;=450000,0,MAX(0,ROUNDDOWN(AB71*0.06-MIN(50000,AB71)*0.03,-2))+MAX(0,ROUNDDOWN(AB71*0.04-MIN(50000,AB71)*0.02,-2)))</f>
        <v/>
      </c>
      <c r="AE71" s="18">
        <f>Y71-Z71</f>
        <v/>
      </c>
      <c r="AF71" s="18">
        <f>AC71-AD71</f>
        <v/>
      </c>
      <c r="AG71" s="18">
        <f>AE71+AF71</f>
        <v/>
      </c>
      <c r="AH71" s="20">
        <f>IF(W71&lt;=0,0,LOOKUP(W71,{0,1950001,3300001,6950001,9000001,18000001,40000001},{0.05,0.1,0.2,0.23,0.33,0.4,0.45}))</f>
        <v/>
      </c>
    </row>
    <row r="72">
      <c r="A72" t="inlineStr">
        <is>
          <t>早見表 特例あり 一般8万円</t>
        </is>
      </c>
      <c r="B72" s="18">
        <f>'3_早見表'!$A$14</f>
        <v/>
      </c>
      <c r="C72" s="19" t="n">
        <v>2026</v>
      </c>
      <c r="D72" t="inlineStr">
        <is>
          <t>はい</t>
        </is>
      </c>
      <c r="E72" s="18" t="n">
        <v>80000</v>
      </c>
      <c r="F72" s="18" t="n">
        <v>0</v>
      </c>
      <c r="G72" s="18" t="n">
        <v>0</v>
      </c>
      <c r="H72" s="18" t="n">
        <v>0</v>
      </c>
      <c r="I72" s="18" t="n">
        <v>0</v>
      </c>
      <c r="J72" s="18">
        <f>ROUND(MIN(B72/12,650000)*12*0.0915+MIN(B72/12,1390000)*12*(0.0504+0)+B72*0.005,0)</f>
        <v/>
      </c>
      <c r="K72" s="18" t="n">
        <v>0</v>
      </c>
      <c r="L72" s="18" t="n">
        <v>0</v>
      </c>
      <c r="M72" s="18">
        <f>ROUND(IF(C72&gt;=2026,IF(B72&lt;741000,0,IF(B72&lt;2191000,B72-740000,IF(B72&lt;2193000,1451000,IF(B72&lt;2196000,1453000,IF(B72&lt;2200000,1456000,IF(B72&lt;3600000,ROUNDDOWN(B72/4,-3)*2.8-80000,IF(B72&lt;6600000,ROUNDDOWN(B72/4,-3)*3.2-440000,IF(B72&lt;8500000,ROUNDDOWN(B72*0.9,0)-1100000,B72-1950000)))))))),IF(B72&lt;651000,0,IF(B72&lt;1900000,B72-650000,IF(B72&lt;3600000,ROUNDDOWN(B72/4,-3)*2.8-80000,IF(B72&lt;6600000,ROUNDDOWN(B72/4,-3)*3.2-440000,IF(B72&lt;8500000,ROUNDDOWN(B72*0.9,0)-1100000,B72-1950000)))))),0)</f>
        <v/>
      </c>
      <c r="N72" s="18">
        <f>IF(M72&gt;23500000,NA(),IF(C72&gt;=2026,IF(M72&lt;=4890000,1040000,IF(M72&lt;=6550000,670000,620000)),IF(M72&lt;=1320000,950000,IF(M72&lt;=3360000,880000,IF(M72&lt;=4890000,680000,IF(M72&lt;=6550000,630000,580000))))))</f>
        <v/>
      </c>
      <c r="O72" s="18">
        <f>IF(F72&lt;=0,IF(AND(D72="はい",C72&gt;=2026,C72&lt;=2027),IF(E72&lt;=0,0,IF(E72&lt;=30000,E72,IF(E72&lt;=60000,ROUNDUP(E72/2,0)+15000,IF(E72&lt;=120000,ROUNDUP(E72/4,0)+30000,60000)))),IF(E72&lt;=0,0,IF(E72&lt;=20000,E72,IF(E72&lt;=40000,ROUNDUP(E72/2,0)+10000,IF(E72&lt;=80000,ROUNDUP(E72/4,0)+20000,40000))))),IF(E72&lt;=0,IF(F72&lt;=0,0,IF(F72&lt;=25000,F72,IF(F72&lt;=50000,ROUNDUP(F72/2,0)+12500,IF(F72&lt;=100000,ROUNDUP(F72/4,0)+25000,50000)))),MAX(IF(F72&lt;=0,0,IF(F72&lt;=25000,F72,IF(F72&lt;=50000,ROUNDUP(F72/2,0)+12500,IF(F72&lt;=100000,ROUNDUP(F72/4,0)+25000,50000)))),MIN(IF(AND(D72="はい",C72&gt;=2026,C72&lt;=2027),IF(E72&lt;=0,0,IF(E72&lt;=30000,E72,IF(E72&lt;=60000,ROUNDUP(E72/2,0)+15000,IF(E72&lt;=120000,ROUNDUP(E72/4,0)+30000,60000)))),IF(E72&lt;=0,0,IF(E72&lt;=20000,E72,IF(E72&lt;=40000,ROUNDUP(E72/2,0)+10000,IF(E72&lt;=80000,ROUNDUP(E72/4,0)+20000,40000)))))+IF(F72&lt;=0,0,IF(F72&lt;=25000,F72,IF(F72&lt;=50000,ROUNDUP(F72/2,0)+12500,IF(F72&lt;=100000,ROUNDUP(F72/4,0)+25000,50000)))),IF(AND(D72="はい",C72&gt;=2026,C72&lt;=2027),60000,40000)))))</f>
        <v/>
      </c>
      <c r="P72" s="18">
        <f>IF(G72&lt;=0,0,IF(G72&lt;=20000,G72,IF(G72&lt;=40000,ROUNDUP(G72/2,0)+10000,IF(G72&lt;=80000,ROUNDUP(G72/4,0)+20000,40000))))</f>
        <v/>
      </c>
      <c r="Q72" s="18">
        <f>IF(I72&lt;=0,IF(H72&lt;=0,0,IF(H72&lt;=20000,H72,IF(H72&lt;=40000,ROUNDUP(H72/2,0)+10000,IF(H72&lt;=80000,ROUNDUP(H72/4,0)+20000,40000)))),IF(H72&lt;=0,IF(I72&lt;=0,0,IF(I72&lt;=25000,I72,IF(I72&lt;=50000,ROUNDUP(I72/2,0)+12500,IF(I72&lt;=100000,ROUNDUP(I72/4,0)+25000,50000)))),MAX(IF(I72&lt;=0,0,IF(I72&lt;=25000,I72,IF(I72&lt;=50000,ROUNDUP(I72/2,0)+12500,IF(I72&lt;=100000,ROUNDUP(I72/4,0)+25000,50000)))),MIN(IF(H72&lt;=0,0,IF(H72&lt;=20000,H72,IF(H72&lt;=40000,ROUNDUP(H72/2,0)+10000,IF(H72&lt;=80000,ROUNDUP(H72/4,0)+20000,40000))))+IF(I72&lt;=0,0,IF(I72&lt;=25000,I72,IF(I72&lt;=50000,ROUNDUP(I72/2,0)+12500,IF(I72&lt;=100000,ROUNDUP(I72/4,0)+25000,50000)))),40000))))</f>
        <v/>
      </c>
      <c r="R72" s="18">
        <f>MIN(120000,O72+P72+Q72)</f>
        <v/>
      </c>
      <c r="S72" s="18">
        <f>IF(F72&lt;=0,IF(E72&lt;=0,0,IF(E72&lt;=12000,E72,IF(E72&lt;=32000,ROUNDUP(E72/2,0)+6000,IF(E72&lt;=56000,ROUNDUP(E72/4,0)+14000,28000)))),IF(E72&lt;=0,IF(F72&lt;=0,0,IF(F72&lt;=15000,F72,IF(F72&lt;=40000,ROUNDUP(F72/2,0)+7500,IF(F72&lt;=70000,ROUNDUP(F72/4,0)+17500,35000)))),MAX(IF(F72&lt;=0,0,IF(F72&lt;=15000,F72,IF(F72&lt;=40000,ROUNDUP(F72/2,0)+7500,IF(F72&lt;=70000,ROUNDUP(F72/4,0)+17500,35000)))),MIN(IF(E72&lt;=0,0,IF(E72&lt;=12000,E72,IF(E72&lt;=32000,ROUNDUP(E72/2,0)+6000,IF(E72&lt;=56000,ROUNDUP(E72/4,0)+14000,28000))))+IF(F72&lt;=0,0,IF(F72&lt;=15000,F72,IF(F72&lt;=40000,ROUNDUP(F72/2,0)+7500,IF(F72&lt;=70000,ROUNDUP(F72/4,0)+17500,35000)))),28000))))</f>
        <v/>
      </c>
      <c r="T72" s="18">
        <f>IF(G72&lt;=0,0,IF(G72&lt;=12000,G72,IF(G72&lt;=32000,ROUNDUP(G72/2,0)+6000,IF(G72&lt;=56000,ROUNDUP(G72/4,0)+14000,28000))))</f>
        <v/>
      </c>
      <c r="U72" s="18">
        <f>IF(I72&lt;=0,IF(H72&lt;=0,0,IF(H72&lt;=12000,H72,IF(H72&lt;=32000,ROUNDUP(H72/2,0)+6000,IF(H72&lt;=56000,ROUNDUP(H72/4,0)+14000,28000)))),IF(H72&lt;=0,IF(I72&lt;=0,0,IF(I72&lt;=15000,I72,IF(I72&lt;=40000,ROUNDUP(I72/2,0)+7500,IF(I72&lt;=70000,ROUNDUP(I72/4,0)+17500,35000)))),MAX(IF(I72&lt;=0,0,IF(I72&lt;=15000,I72,IF(I72&lt;=40000,ROUNDUP(I72/2,0)+7500,IF(I72&lt;=70000,ROUNDUP(I72/4,0)+17500,35000)))),MIN(IF(H72&lt;=0,0,IF(H72&lt;=12000,H72,IF(H72&lt;=32000,ROUNDUP(H72/2,0)+6000,IF(H72&lt;=56000,ROUNDUP(H72/4,0)+14000,28000))))+IF(I72&lt;=0,0,IF(I72&lt;=15000,I72,IF(I72&lt;=40000,ROUNDUP(I72/2,0)+7500,IF(I72&lt;=70000,ROUNDUP(I72/4,0)+17500,35000)))),28000))))</f>
        <v/>
      </c>
      <c r="V72" s="18">
        <f>MIN(70000,S72+T72+U72)</f>
        <v/>
      </c>
      <c r="W72" s="18">
        <f>MAX(0,ROUNDDOWN(M72-J72-N72-K72-0,-3))</f>
        <v/>
      </c>
      <c r="X72" s="18">
        <f>MAX(0,ROUNDDOWN(M72-J72-N72-K72-R72,-3))</f>
        <v/>
      </c>
      <c r="Y72" s="18">
        <f>IF(W72&lt;=0,0,ROUNDDOWN((W72*LOOKUP(W72,{0,1950001,3300001,6950001,9000001,18000001,40000001},{0.05,0.1,0.2,0.23,0.33,0.4,0.45})-LOOKUP(W72,{0,1950001,3300001,6950001,9000001,18000001,40000001},{0,97500,427500,636000,1536000,2796000,4796000}))*1.021,-2))</f>
        <v/>
      </c>
      <c r="Z72" s="18">
        <f>IF(X72&lt;=0,0,ROUNDDOWN((X72*LOOKUP(X72,{0,1950001,3300001,6950001,9000001,18000001,40000001},{0.05,0.1,0.2,0.23,0.33,0.4,0.45})-LOOKUP(X72,{0,1950001,3300001,6950001,9000001,18000001,40000001},{0,97500,427500,636000,1536000,2796000,4796000}))*1.021,-2))</f>
        <v/>
      </c>
      <c r="AA72" s="18">
        <f>MAX(0,ROUNDDOWN(M72-J72-430000-L72-0,-3))</f>
        <v/>
      </c>
      <c r="AB72" s="18">
        <f>MAX(0,ROUNDDOWN(M72-J72-430000-L72-V72,-3))</f>
        <v/>
      </c>
      <c r="AC72" s="18">
        <f>IF(M72&lt;=450000,0,MAX(0,ROUNDDOWN(AA72*0.06-MIN(50000,AA72)*0.03,-2))+MAX(0,ROUNDDOWN(AA72*0.04-MIN(50000,AA72)*0.02,-2)))</f>
        <v/>
      </c>
      <c r="AD72" s="18">
        <f>IF(M72&lt;=450000,0,MAX(0,ROUNDDOWN(AB72*0.06-MIN(50000,AB72)*0.03,-2))+MAX(0,ROUNDDOWN(AB72*0.04-MIN(50000,AB72)*0.02,-2)))</f>
        <v/>
      </c>
      <c r="AE72" s="18">
        <f>Y72-Z72</f>
        <v/>
      </c>
      <c r="AF72" s="18">
        <f>AC72-AD72</f>
        <v/>
      </c>
      <c r="AG72" s="18">
        <f>AE72+AF72</f>
        <v/>
      </c>
      <c r="AH72" s="20">
        <f>IF(W72&lt;=0,0,LOOKUP(W72,{0,1950001,3300001,6950001,9000001,18000001,40000001},{0.05,0.1,0.2,0.23,0.33,0.4,0.45}))</f>
        <v/>
      </c>
    </row>
    <row r="73">
      <c r="A73" t="inlineStr">
        <is>
          <t>早見表 特例あり 一般12万円</t>
        </is>
      </c>
      <c r="B73" s="18">
        <f>'3_早見表'!$A$14</f>
        <v/>
      </c>
      <c r="C73" s="19" t="n">
        <v>2026</v>
      </c>
      <c r="D73" t="inlineStr">
        <is>
          <t>はい</t>
        </is>
      </c>
      <c r="E73" s="18" t="n">
        <v>120000</v>
      </c>
      <c r="F73" s="18" t="n">
        <v>0</v>
      </c>
      <c r="G73" s="18" t="n">
        <v>0</v>
      </c>
      <c r="H73" s="18" t="n">
        <v>0</v>
      </c>
      <c r="I73" s="18" t="n">
        <v>0</v>
      </c>
      <c r="J73" s="18">
        <f>ROUND(MIN(B73/12,650000)*12*0.0915+MIN(B73/12,1390000)*12*(0.0504+0)+B73*0.005,0)</f>
        <v/>
      </c>
      <c r="K73" s="18" t="n">
        <v>0</v>
      </c>
      <c r="L73" s="18" t="n">
        <v>0</v>
      </c>
      <c r="M73" s="18">
        <f>ROUND(IF(C73&gt;=2026,IF(B73&lt;741000,0,IF(B73&lt;2191000,B73-740000,IF(B73&lt;2193000,1451000,IF(B73&lt;2196000,1453000,IF(B73&lt;2200000,1456000,IF(B73&lt;3600000,ROUNDDOWN(B73/4,-3)*2.8-80000,IF(B73&lt;6600000,ROUNDDOWN(B73/4,-3)*3.2-440000,IF(B73&lt;8500000,ROUNDDOWN(B73*0.9,0)-1100000,B73-1950000)))))))),IF(B73&lt;651000,0,IF(B73&lt;1900000,B73-650000,IF(B73&lt;3600000,ROUNDDOWN(B73/4,-3)*2.8-80000,IF(B73&lt;6600000,ROUNDDOWN(B73/4,-3)*3.2-440000,IF(B73&lt;8500000,ROUNDDOWN(B73*0.9,0)-1100000,B73-1950000)))))),0)</f>
        <v/>
      </c>
      <c r="N73" s="18">
        <f>IF(M73&gt;23500000,NA(),IF(C73&gt;=2026,IF(M73&lt;=4890000,1040000,IF(M73&lt;=6550000,670000,620000)),IF(M73&lt;=1320000,950000,IF(M73&lt;=3360000,880000,IF(M73&lt;=4890000,680000,IF(M73&lt;=6550000,630000,580000))))))</f>
        <v/>
      </c>
      <c r="O73" s="18">
        <f>IF(F73&lt;=0,IF(AND(D73="はい",C73&gt;=2026,C73&lt;=2027),IF(E73&lt;=0,0,IF(E73&lt;=30000,E73,IF(E73&lt;=60000,ROUNDUP(E73/2,0)+15000,IF(E73&lt;=120000,ROUNDUP(E73/4,0)+30000,60000)))),IF(E73&lt;=0,0,IF(E73&lt;=20000,E73,IF(E73&lt;=40000,ROUNDUP(E73/2,0)+10000,IF(E73&lt;=80000,ROUNDUP(E73/4,0)+20000,40000))))),IF(E73&lt;=0,IF(F73&lt;=0,0,IF(F73&lt;=25000,F73,IF(F73&lt;=50000,ROUNDUP(F73/2,0)+12500,IF(F73&lt;=100000,ROUNDUP(F73/4,0)+25000,50000)))),MAX(IF(F73&lt;=0,0,IF(F73&lt;=25000,F73,IF(F73&lt;=50000,ROUNDUP(F73/2,0)+12500,IF(F73&lt;=100000,ROUNDUP(F73/4,0)+25000,50000)))),MIN(IF(AND(D73="はい",C73&gt;=2026,C73&lt;=2027),IF(E73&lt;=0,0,IF(E73&lt;=30000,E73,IF(E73&lt;=60000,ROUNDUP(E73/2,0)+15000,IF(E73&lt;=120000,ROUNDUP(E73/4,0)+30000,60000)))),IF(E73&lt;=0,0,IF(E73&lt;=20000,E73,IF(E73&lt;=40000,ROUNDUP(E73/2,0)+10000,IF(E73&lt;=80000,ROUNDUP(E73/4,0)+20000,40000)))))+IF(F73&lt;=0,0,IF(F73&lt;=25000,F73,IF(F73&lt;=50000,ROUNDUP(F73/2,0)+12500,IF(F73&lt;=100000,ROUNDUP(F73/4,0)+25000,50000)))),IF(AND(D73="はい",C73&gt;=2026,C73&lt;=2027),60000,40000)))))</f>
        <v/>
      </c>
      <c r="P73" s="18">
        <f>IF(G73&lt;=0,0,IF(G73&lt;=20000,G73,IF(G73&lt;=40000,ROUNDUP(G73/2,0)+10000,IF(G73&lt;=80000,ROUNDUP(G73/4,0)+20000,40000))))</f>
        <v/>
      </c>
      <c r="Q73" s="18">
        <f>IF(I73&lt;=0,IF(H73&lt;=0,0,IF(H73&lt;=20000,H73,IF(H73&lt;=40000,ROUNDUP(H73/2,0)+10000,IF(H73&lt;=80000,ROUNDUP(H73/4,0)+20000,40000)))),IF(H73&lt;=0,IF(I73&lt;=0,0,IF(I73&lt;=25000,I73,IF(I73&lt;=50000,ROUNDUP(I73/2,0)+12500,IF(I73&lt;=100000,ROUNDUP(I73/4,0)+25000,50000)))),MAX(IF(I73&lt;=0,0,IF(I73&lt;=25000,I73,IF(I73&lt;=50000,ROUNDUP(I73/2,0)+12500,IF(I73&lt;=100000,ROUNDUP(I73/4,0)+25000,50000)))),MIN(IF(H73&lt;=0,0,IF(H73&lt;=20000,H73,IF(H73&lt;=40000,ROUNDUP(H73/2,0)+10000,IF(H73&lt;=80000,ROUNDUP(H73/4,0)+20000,40000))))+IF(I73&lt;=0,0,IF(I73&lt;=25000,I73,IF(I73&lt;=50000,ROUNDUP(I73/2,0)+12500,IF(I73&lt;=100000,ROUNDUP(I73/4,0)+25000,50000)))),40000))))</f>
        <v/>
      </c>
      <c r="R73" s="18">
        <f>MIN(120000,O73+P73+Q73)</f>
        <v/>
      </c>
      <c r="S73" s="18">
        <f>IF(F73&lt;=0,IF(E73&lt;=0,0,IF(E73&lt;=12000,E73,IF(E73&lt;=32000,ROUNDUP(E73/2,0)+6000,IF(E73&lt;=56000,ROUNDUP(E73/4,0)+14000,28000)))),IF(E73&lt;=0,IF(F73&lt;=0,0,IF(F73&lt;=15000,F73,IF(F73&lt;=40000,ROUNDUP(F73/2,0)+7500,IF(F73&lt;=70000,ROUNDUP(F73/4,0)+17500,35000)))),MAX(IF(F73&lt;=0,0,IF(F73&lt;=15000,F73,IF(F73&lt;=40000,ROUNDUP(F73/2,0)+7500,IF(F73&lt;=70000,ROUNDUP(F73/4,0)+17500,35000)))),MIN(IF(E73&lt;=0,0,IF(E73&lt;=12000,E73,IF(E73&lt;=32000,ROUNDUP(E73/2,0)+6000,IF(E73&lt;=56000,ROUNDUP(E73/4,0)+14000,28000))))+IF(F73&lt;=0,0,IF(F73&lt;=15000,F73,IF(F73&lt;=40000,ROUNDUP(F73/2,0)+7500,IF(F73&lt;=70000,ROUNDUP(F73/4,0)+17500,35000)))),28000))))</f>
        <v/>
      </c>
      <c r="T73" s="18">
        <f>IF(G73&lt;=0,0,IF(G73&lt;=12000,G73,IF(G73&lt;=32000,ROUNDUP(G73/2,0)+6000,IF(G73&lt;=56000,ROUNDUP(G73/4,0)+14000,28000))))</f>
        <v/>
      </c>
      <c r="U73" s="18">
        <f>IF(I73&lt;=0,IF(H73&lt;=0,0,IF(H73&lt;=12000,H73,IF(H73&lt;=32000,ROUNDUP(H73/2,0)+6000,IF(H73&lt;=56000,ROUNDUP(H73/4,0)+14000,28000)))),IF(H73&lt;=0,IF(I73&lt;=0,0,IF(I73&lt;=15000,I73,IF(I73&lt;=40000,ROUNDUP(I73/2,0)+7500,IF(I73&lt;=70000,ROUNDUP(I73/4,0)+17500,35000)))),MAX(IF(I73&lt;=0,0,IF(I73&lt;=15000,I73,IF(I73&lt;=40000,ROUNDUP(I73/2,0)+7500,IF(I73&lt;=70000,ROUNDUP(I73/4,0)+17500,35000)))),MIN(IF(H73&lt;=0,0,IF(H73&lt;=12000,H73,IF(H73&lt;=32000,ROUNDUP(H73/2,0)+6000,IF(H73&lt;=56000,ROUNDUP(H73/4,0)+14000,28000))))+IF(I73&lt;=0,0,IF(I73&lt;=15000,I73,IF(I73&lt;=40000,ROUNDUP(I73/2,0)+7500,IF(I73&lt;=70000,ROUNDUP(I73/4,0)+17500,35000)))),28000))))</f>
        <v/>
      </c>
      <c r="V73" s="18">
        <f>MIN(70000,S73+T73+U73)</f>
        <v/>
      </c>
      <c r="W73" s="18">
        <f>MAX(0,ROUNDDOWN(M73-J73-N73-K73-0,-3))</f>
        <v/>
      </c>
      <c r="X73" s="18">
        <f>MAX(0,ROUNDDOWN(M73-J73-N73-K73-R73,-3))</f>
        <v/>
      </c>
      <c r="Y73" s="18">
        <f>IF(W73&lt;=0,0,ROUNDDOWN((W73*LOOKUP(W73,{0,1950001,3300001,6950001,9000001,18000001,40000001},{0.05,0.1,0.2,0.23,0.33,0.4,0.45})-LOOKUP(W73,{0,1950001,3300001,6950001,9000001,18000001,40000001},{0,97500,427500,636000,1536000,2796000,4796000}))*1.021,-2))</f>
        <v/>
      </c>
      <c r="Z73" s="18">
        <f>IF(X73&lt;=0,0,ROUNDDOWN((X73*LOOKUP(X73,{0,1950001,3300001,6950001,9000001,18000001,40000001},{0.05,0.1,0.2,0.23,0.33,0.4,0.45})-LOOKUP(X73,{0,1950001,3300001,6950001,9000001,18000001,40000001},{0,97500,427500,636000,1536000,2796000,4796000}))*1.021,-2))</f>
        <v/>
      </c>
      <c r="AA73" s="18">
        <f>MAX(0,ROUNDDOWN(M73-J73-430000-L73-0,-3))</f>
        <v/>
      </c>
      <c r="AB73" s="18">
        <f>MAX(0,ROUNDDOWN(M73-J73-430000-L73-V73,-3))</f>
        <v/>
      </c>
      <c r="AC73" s="18">
        <f>IF(M73&lt;=450000,0,MAX(0,ROUNDDOWN(AA73*0.06-MIN(50000,AA73)*0.03,-2))+MAX(0,ROUNDDOWN(AA73*0.04-MIN(50000,AA73)*0.02,-2)))</f>
        <v/>
      </c>
      <c r="AD73" s="18">
        <f>IF(M73&lt;=450000,0,MAX(0,ROUNDDOWN(AB73*0.06-MIN(50000,AB73)*0.03,-2))+MAX(0,ROUNDDOWN(AB73*0.04-MIN(50000,AB73)*0.02,-2)))</f>
        <v/>
      </c>
      <c r="AE73" s="18">
        <f>Y73-Z73</f>
        <v/>
      </c>
      <c r="AF73" s="18">
        <f>AC73-AD73</f>
        <v/>
      </c>
      <c r="AG73" s="18">
        <f>AE73+AF73</f>
        <v/>
      </c>
      <c r="AH73" s="20">
        <f>IF(W73&lt;=0,0,LOOKUP(W73,{0,1950001,3300001,6950001,9000001,18000001,40000001},{0.05,0.1,0.2,0.23,0.33,0.4,0.45}))</f>
        <v/>
      </c>
    </row>
    <row r="74">
      <c r="A74" t="inlineStr">
        <is>
          <t>早見表 特例あり 3区分（一般12万円）</t>
        </is>
      </c>
      <c r="B74" s="18">
        <f>'3_早見表'!$A$14</f>
        <v/>
      </c>
      <c r="C74" s="19" t="n">
        <v>2026</v>
      </c>
      <c r="D74" t="inlineStr">
        <is>
          <t>はい</t>
        </is>
      </c>
      <c r="E74" s="18" t="n">
        <v>120000</v>
      </c>
      <c r="F74" s="18" t="n">
        <v>0</v>
      </c>
      <c r="G74" s="18" t="n">
        <v>80000</v>
      </c>
      <c r="H74" s="18" t="n">
        <v>80000</v>
      </c>
      <c r="I74" s="18" t="n">
        <v>0</v>
      </c>
      <c r="J74" s="18">
        <f>ROUND(MIN(B74/12,650000)*12*0.0915+MIN(B74/12,1390000)*12*(0.0504+0)+B74*0.005,0)</f>
        <v/>
      </c>
      <c r="K74" s="18" t="n">
        <v>0</v>
      </c>
      <c r="L74" s="18" t="n">
        <v>0</v>
      </c>
      <c r="M74" s="18">
        <f>ROUND(IF(C74&gt;=2026,IF(B74&lt;741000,0,IF(B74&lt;2191000,B74-740000,IF(B74&lt;2193000,1451000,IF(B74&lt;2196000,1453000,IF(B74&lt;2200000,1456000,IF(B74&lt;3600000,ROUNDDOWN(B74/4,-3)*2.8-80000,IF(B74&lt;6600000,ROUNDDOWN(B74/4,-3)*3.2-440000,IF(B74&lt;8500000,ROUNDDOWN(B74*0.9,0)-1100000,B74-1950000)))))))),IF(B74&lt;651000,0,IF(B74&lt;1900000,B74-650000,IF(B74&lt;3600000,ROUNDDOWN(B74/4,-3)*2.8-80000,IF(B74&lt;6600000,ROUNDDOWN(B74/4,-3)*3.2-440000,IF(B74&lt;8500000,ROUNDDOWN(B74*0.9,0)-1100000,B74-1950000)))))),0)</f>
        <v/>
      </c>
      <c r="N74" s="18">
        <f>IF(M74&gt;23500000,NA(),IF(C74&gt;=2026,IF(M74&lt;=4890000,1040000,IF(M74&lt;=6550000,670000,620000)),IF(M74&lt;=1320000,950000,IF(M74&lt;=3360000,880000,IF(M74&lt;=4890000,680000,IF(M74&lt;=6550000,630000,580000))))))</f>
        <v/>
      </c>
      <c r="O74" s="18">
        <f>IF(F74&lt;=0,IF(AND(D74="はい",C74&gt;=2026,C74&lt;=2027),IF(E74&lt;=0,0,IF(E74&lt;=30000,E74,IF(E74&lt;=60000,ROUNDUP(E74/2,0)+15000,IF(E74&lt;=120000,ROUNDUP(E74/4,0)+30000,60000)))),IF(E74&lt;=0,0,IF(E74&lt;=20000,E74,IF(E74&lt;=40000,ROUNDUP(E74/2,0)+10000,IF(E74&lt;=80000,ROUNDUP(E74/4,0)+20000,40000))))),IF(E74&lt;=0,IF(F74&lt;=0,0,IF(F74&lt;=25000,F74,IF(F74&lt;=50000,ROUNDUP(F74/2,0)+12500,IF(F74&lt;=100000,ROUNDUP(F74/4,0)+25000,50000)))),MAX(IF(F74&lt;=0,0,IF(F74&lt;=25000,F74,IF(F74&lt;=50000,ROUNDUP(F74/2,0)+12500,IF(F74&lt;=100000,ROUNDUP(F74/4,0)+25000,50000)))),MIN(IF(AND(D74="はい",C74&gt;=2026,C74&lt;=2027),IF(E74&lt;=0,0,IF(E74&lt;=30000,E74,IF(E74&lt;=60000,ROUNDUP(E74/2,0)+15000,IF(E74&lt;=120000,ROUNDUP(E74/4,0)+30000,60000)))),IF(E74&lt;=0,0,IF(E74&lt;=20000,E74,IF(E74&lt;=40000,ROUNDUP(E74/2,0)+10000,IF(E74&lt;=80000,ROUNDUP(E74/4,0)+20000,40000)))))+IF(F74&lt;=0,0,IF(F74&lt;=25000,F74,IF(F74&lt;=50000,ROUNDUP(F74/2,0)+12500,IF(F74&lt;=100000,ROUNDUP(F74/4,0)+25000,50000)))),IF(AND(D74="はい",C74&gt;=2026,C74&lt;=2027),60000,40000)))))</f>
        <v/>
      </c>
      <c r="P74" s="18">
        <f>IF(G74&lt;=0,0,IF(G74&lt;=20000,G74,IF(G74&lt;=40000,ROUNDUP(G74/2,0)+10000,IF(G74&lt;=80000,ROUNDUP(G74/4,0)+20000,40000))))</f>
        <v/>
      </c>
      <c r="Q74" s="18">
        <f>IF(I74&lt;=0,IF(H74&lt;=0,0,IF(H74&lt;=20000,H74,IF(H74&lt;=40000,ROUNDUP(H74/2,0)+10000,IF(H74&lt;=80000,ROUNDUP(H74/4,0)+20000,40000)))),IF(H74&lt;=0,IF(I74&lt;=0,0,IF(I74&lt;=25000,I74,IF(I74&lt;=50000,ROUNDUP(I74/2,0)+12500,IF(I74&lt;=100000,ROUNDUP(I74/4,0)+25000,50000)))),MAX(IF(I74&lt;=0,0,IF(I74&lt;=25000,I74,IF(I74&lt;=50000,ROUNDUP(I74/2,0)+12500,IF(I74&lt;=100000,ROUNDUP(I74/4,0)+25000,50000)))),MIN(IF(H74&lt;=0,0,IF(H74&lt;=20000,H74,IF(H74&lt;=40000,ROUNDUP(H74/2,0)+10000,IF(H74&lt;=80000,ROUNDUP(H74/4,0)+20000,40000))))+IF(I74&lt;=0,0,IF(I74&lt;=25000,I74,IF(I74&lt;=50000,ROUNDUP(I74/2,0)+12500,IF(I74&lt;=100000,ROUNDUP(I74/4,0)+25000,50000)))),40000))))</f>
        <v/>
      </c>
      <c r="R74" s="18">
        <f>MIN(120000,O74+P74+Q74)</f>
        <v/>
      </c>
      <c r="S74" s="18">
        <f>IF(F74&lt;=0,IF(E74&lt;=0,0,IF(E74&lt;=12000,E74,IF(E74&lt;=32000,ROUNDUP(E74/2,0)+6000,IF(E74&lt;=56000,ROUNDUP(E74/4,0)+14000,28000)))),IF(E74&lt;=0,IF(F74&lt;=0,0,IF(F74&lt;=15000,F74,IF(F74&lt;=40000,ROUNDUP(F74/2,0)+7500,IF(F74&lt;=70000,ROUNDUP(F74/4,0)+17500,35000)))),MAX(IF(F74&lt;=0,0,IF(F74&lt;=15000,F74,IF(F74&lt;=40000,ROUNDUP(F74/2,0)+7500,IF(F74&lt;=70000,ROUNDUP(F74/4,0)+17500,35000)))),MIN(IF(E74&lt;=0,0,IF(E74&lt;=12000,E74,IF(E74&lt;=32000,ROUNDUP(E74/2,0)+6000,IF(E74&lt;=56000,ROUNDUP(E74/4,0)+14000,28000))))+IF(F74&lt;=0,0,IF(F74&lt;=15000,F74,IF(F74&lt;=40000,ROUNDUP(F74/2,0)+7500,IF(F74&lt;=70000,ROUNDUP(F74/4,0)+17500,35000)))),28000))))</f>
        <v/>
      </c>
      <c r="T74" s="18">
        <f>IF(G74&lt;=0,0,IF(G74&lt;=12000,G74,IF(G74&lt;=32000,ROUNDUP(G74/2,0)+6000,IF(G74&lt;=56000,ROUNDUP(G74/4,0)+14000,28000))))</f>
        <v/>
      </c>
      <c r="U74" s="18">
        <f>IF(I74&lt;=0,IF(H74&lt;=0,0,IF(H74&lt;=12000,H74,IF(H74&lt;=32000,ROUNDUP(H74/2,0)+6000,IF(H74&lt;=56000,ROUNDUP(H74/4,0)+14000,28000)))),IF(H74&lt;=0,IF(I74&lt;=0,0,IF(I74&lt;=15000,I74,IF(I74&lt;=40000,ROUNDUP(I74/2,0)+7500,IF(I74&lt;=70000,ROUNDUP(I74/4,0)+17500,35000)))),MAX(IF(I74&lt;=0,0,IF(I74&lt;=15000,I74,IF(I74&lt;=40000,ROUNDUP(I74/2,0)+7500,IF(I74&lt;=70000,ROUNDUP(I74/4,0)+17500,35000)))),MIN(IF(H74&lt;=0,0,IF(H74&lt;=12000,H74,IF(H74&lt;=32000,ROUNDUP(H74/2,0)+6000,IF(H74&lt;=56000,ROUNDUP(H74/4,0)+14000,28000))))+IF(I74&lt;=0,0,IF(I74&lt;=15000,I74,IF(I74&lt;=40000,ROUNDUP(I74/2,0)+7500,IF(I74&lt;=70000,ROUNDUP(I74/4,0)+17500,35000)))),28000))))</f>
        <v/>
      </c>
      <c r="V74" s="18">
        <f>MIN(70000,S74+T74+U74)</f>
        <v/>
      </c>
      <c r="W74" s="18">
        <f>MAX(0,ROUNDDOWN(M74-J74-N74-K74-0,-3))</f>
        <v/>
      </c>
      <c r="X74" s="18">
        <f>MAX(0,ROUNDDOWN(M74-J74-N74-K74-R74,-3))</f>
        <v/>
      </c>
      <c r="Y74" s="18">
        <f>IF(W74&lt;=0,0,ROUNDDOWN((W74*LOOKUP(W74,{0,1950001,3300001,6950001,9000001,18000001,40000001},{0.05,0.1,0.2,0.23,0.33,0.4,0.45})-LOOKUP(W74,{0,1950001,3300001,6950001,9000001,18000001,40000001},{0,97500,427500,636000,1536000,2796000,4796000}))*1.021,-2))</f>
        <v/>
      </c>
      <c r="Z74" s="18">
        <f>IF(X74&lt;=0,0,ROUNDDOWN((X74*LOOKUP(X74,{0,1950001,3300001,6950001,9000001,18000001,40000001},{0.05,0.1,0.2,0.23,0.33,0.4,0.45})-LOOKUP(X74,{0,1950001,3300001,6950001,9000001,18000001,40000001},{0,97500,427500,636000,1536000,2796000,4796000}))*1.021,-2))</f>
        <v/>
      </c>
      <c r="AA74" s="18">
        <f>MAX(0,ROUNDDOWN(M74-J74-430000-L74-0,-3))</f>
        <v/>
      </c>
      <c r="AB74" s="18">
        <f>MAX(0,ROUNDDOWN(M74-J74-430000-L74-V74,-3))</f>
        <v/>
      </c>
      <c r="AC74" s="18">
        <f>IF(M74&lt;=450000,0,MAX(0,ROUNDDOWN(AA74*0.06-MIN(50000,AA74)*0.03,-2))+MAX(0,ROUNDDOWN(AA74*0.04-MIN(50000,AA74)*0.02,-2)))</f>
        <v/>
      </c>
      <c r="AD74" s="18">
        <f>IF(M74&lt;=450000,0,MAX(0,ROUNDDOWN(AB74*0.06-MIN(50000,AB74)*0.03,-2))+MAX(0,ROUNDDOWN(AB74*0.04-MIN(50000,AB74)*0.02,-2)))</f>
        <v/>
      </c>
      <c r="AE74" s="18">
        <f>Y74-Z74</f>
        <v/>
      </c>
      <c r="AF74" s="18">
        <f>AC74-AD74</f>
        <v/>
      </c>
      <c r="AG74" s="18">
        <f>AE74+AF74</f>
        <v/>
      </c>
      <c r="AH74" s="20">
        <f>IF(W74&lt;=0,0,LOOKUP(W74,{0,1950001,3300001,6950001,9000001,18000001,40000001},{0.05,0.1,0.2,0.23,0.33,0.4,0.45}))</f>
        <v/>
      </c>
    </row>
    <row r="75">
      <c r="A75" t="inlineStr">
        <is>
          <t>早見表 一般8万円</t>
        </is>
      </c>
      <c r="B75" s="18">
        <f>'3_早見表'!$A$15</f>
        <v/>
      </c>
      <c r="C75" s="19" t="n">
        <v>2026</v>
      </c>
      <c r="D75" t="inlineStr">
        <is>
          <t>いいえ</t>
        </is>
      </c>
      <c r="E75" s="18" t="n">
        <v>80000</v>
      </c>
      <c r="F75" s="18" t="n">
        <v>0</v>
      </c>
      <c r="G75" s="18" t="n">
        <v>0</v>
      </c>
      <c r="H75" s="18" t="n">
        <v>0</v>
      </c>
      <c r="I75" s="18" t="n">
        <v>0</v>
      </c>
      <c r="J75" s="18">
        <f>ROUND(MIN(B75/12,650000)*12*0.0915+MIN(B75/12,1390000)*12*(0.0504+0)+B75*0.005,0)</f>
        <v/>
      </c>
      <c r="K75" s="18" t="n">
        <v>0</v>
      </c>
      <c r="L75" s="18" t="n">
        <v>0</v>
      </c>
      <c r="M75" s="18">
        <f>ROUND(IF(C75&gt;=2026,IF(B75&lt;741000,0,IF(B75&lt;2191000,B75-740000,IF(B75&lt;2193000,1451000,IF(B75&lt;2196000,1453000,IF(B75&lt;2200000,1456000,IF(B75&lt;3600000,ROUNDDOWN(B75/4,-3)*2.8-80000,IF(B75&lt;6600000,ROUNDDOWN(B75/4,-3)*3.2-440000,IF(B75&lt;8500000,ROUNDDOWN(B75*0.9,0)-1100000,B75-1950000)))))))),IF(B75&lt;651000,0,IF(B75&lt;1900000,B75-650000,IF(B75&lt;3600000,ROUNDDOWN(B75/4,-3)*2.8-80000,IF(B75&lt;6600000,ROUNDDOWN(B75/4,-3)*3.2-440000,IF(B75&lt;8500000,ROUNDDOWN(B75*0.9,0)-1100000,B75-1950000)))))),0)</f>
        <v/>
      </c>
      <c r="N75" s="18">
        <f>IF(M75&gt;23500000,NA(),IF(C75&gt;=2026,IF(M75&lt;=4890000,1040000,IF(M75&lt;=6550000,670000,620000)),IF(M75&lt;=1320000,950000,IF(M75&lt;=3360000,880000,IF(M75&lt;=4890000,680000,IF(M75&lt;=6550000,630000,580000))))))</f>
        <v/>
      </c>
      <c r="O75" s="18">
        <f>IF(F75&lt;=0,IF(AND(D75="はい",C75&gt;=2026,C75&lt;=2027),IF(E75&lt;=0,0,IF(E75&lt;=30000,E75,IF(E75&lt;=60000,ROUNDUP(E75/2,0)+15000,IF(E75&lt;=120000,ROUNDUP(E75/4,0)+30000,60000)))),IF(E75&lt;=0,0,IF(E75&lt;=20000,E75,IF(E75&lt;=40000,ROUNDUP(E75/2,0)+10000,IF(E75&lt;=80000,ROUNDUP(E75/4,0)+20000,40000))))),IF(E75&lt;=0,IF(F75&lt;=0,0,IF(F75&lt;=25000,F75,IF(F75&lt;=50000,ROUNDUP(F75/2,0)+12500,IF(F75&lt;=100000,ROUNDUP(F75/4,0)+25000,50000)))),MAX(IF(F75&lt;=0,0,IF(F75&lt;=25000,F75,IF(F75&lt;=50000,ROUNDUP(F75/2,0)+12500,IF(F75&lt;=100000,ROUNDUP(F75/4,0)+25000,50000)))),MIN(IF(AND(D75="はい",C75&gt;=2026,C75&lt;=2027),IF(E75&lt;=0,0,IF(E75&lt;=30000,E75,IF(E75&lt;=60000,ROUNDUP(E75/2,0)+15000,IF(E75&lt;=120000,ROUNDUP(E75/4,0)+30000,60000)))),IF(E75&lt;=0,0,IF(E75&lt;=20000,E75,IF(E75&lt;=40000,ROUNDUP(E75/2,0)+10000,IF(E75&lt;=80000,ROUNDUP(E75/4,0)+20000,40000)))))+IF(F75&lt;=0,0,IF(F75&lt;=25000,F75,IF(F75&lt;=50000,ROUNDUP(F75/2,0)+12500,IF(F75&lt;=100000,ROUNDUP(F75/4,0)+25000,50000)))),IF(AND(D75="はい",C75&gt;=2026,C75&lt;=2027),60000,40000)))))</f>
        <v/>
      </c>
      <c r="P75" s="18">
        <f>IF(G75&lt;=0,0,IF(G75&lt;=20000,G75,IF(G75&lt;=40000,ROUNDUP(G75/2,0)+10000,IF(G75&lt;=80000,ROUNDUP(G75/4,0)+20000,40000))))</f>
        <v/>
      </c>
      <c r="Q75" s="18">
        <f>IF(I75&lt;=0,IF(H75&lt;=0,0,IF(H75&lt;=20000,H75,IF(H75&lt;=40000,ROUNDUP(H75/2,0)+10000,IF(H75&lt;=80000,ROUNDUP(H75/4,0)+20000,40000)))),IF(H75&lt;=0,IF(I75&lt;=0,0,IF(I75&lt;=25000,I75,IF(I75&lt;=50000,ROUNDUP(I75/2,0)+12500,IF(I75&lt;=100000,ROUNDUP(I75/4,0)+25000,50000)))),MAX(IF(I75&lt;=0,0,IF(I75&lt;=25000,I75,IF(I75&lt;=50000,ROUNDUP(I75/2,0)+12500,IF(I75&lt;=100000,ROUNDUP(I75/4,0)+25000,50000)))),MIN(IF(H75&lt;=0,0,IF(H75&lt;=20000,H75,IF(H75&lt;=40000,ROUNDUP(H75/2,0)+10000,IF(H75&lt;=80000,ROUNDUP(H75/4,0)+20000,40000))))+IF(I75&lt;=0,0,IF(I75&lt;=25000,I75,IF(I75&lt;=50000,ROUNDUP(I75/2,0)+12500,IF(I75&lt;=100000,ROUNDUP(I75/4,0)+25000,50000)))),40000))))</f>
        <v/>
      </c>
      <c r="R75" s="18">
        <f>MIN(120000,O75+P75+Q75)</f>
        <v/>
      </c>
      <c r="S75" s="18">
        <f>IF(F75&lt;=0,IF(E75&lt;=0,0,IF(E75&lt;=12000,E75,IF(E75&lt;=32000,ROUNDUP(E75/2,0)+6000,IF(E75&lt;=56000,ROUNDUP(E75/4,0)+14000,28000)))),IF(E75&lt;=0,IF(F75&lt;=0,0,IF(F75&lt;=15000,F75,IF(F75&lt;=40000,ROUNDUP(F75/2,0)+7500,IF(F75&lt;=70000,ROUNDUP(F75/4,0)+17500,35000)))),MAX(IF(F75&lt;=0,0,IF(F75&lt;=15000,F75,IF(F75&lt;=40000,ROUNDUP(F75/2,0)+7500,IF(F75&lt;=70000,ROUNDUP(F75/4,0)+17500,35000)))),MIN(IF(E75&lt;=0,0,IF(E75&lt;=12000,E75,IF(E75&lt;=32000,ROUNDUP(E75/2,0)+6000,IF(E75&lt;=56000,ROUNDUP(E75/4,0)+14000,28000))))+IF(F75&lt;=0,0,IF(F75&lt;=15000,F75,IF(F75&lt;=40000,ROUNDUP(F75/2,0)+7500,IF(F75&lt;=70000,ROUNDUP(F75/4,0)+17500,35000)))),28000))))</f>
        <v/>
      </c>
      <c r="T75" s="18">
        <f>IF(G75&lt;=0,0,IF(G75&lt;=12000,G75,IF(G75&lt;=32000,ROUNDUP(G75/2,0)+6000,IF(G75&lt;=56000,ROUNDUP(G75/4,0)+14000,28000))))</f>
        <v/>
      </c>
      <c r="U75" s="18">
        <f>IF(I75&lt;=0,IF(H75&lt;=0,0,IF(H75&lt;=12000,H75,IF(H75&lt;=32000,ROUNDUP(H75/2,0)+6000,IF(H75&lt;=56000,ROUNDUP(H75/4,0)+14000,28000)))),IF(H75&lt;=0,IF(I75&lt;=0,0,IF(I75&lt;=15000,I75,IF(I75&lt;=40000,ROUNDUP(I75/2,0)+7500,IF(I75&lt;=70000,ROUNDUP(I75/4,0)+17500,35000)))),MAX(IF(I75&lt;=0,0,IF(I75&lt;=15000,I75,IF(I75&lt;=40000,ROUNDUP(I75/2,0)+7500,IF(I75&lt;=70000,ROUNDUP(I75/4,0)+17500,35000)))),MIN(IF(H75&lt;=0,0,IF(H75&lt;=12000,H75,IF(H75&lt;=32000,ROUNDUP(H75/2,0)+6000,IF(H75&lt;=56000,ROUNDUP(H75/4,0)+14000,28000))))+IF(I75&lt;=0,0,IF(I75&lt;=15000,I75,IF(I75&lt;=40000,ROUNDUP(I75/2,0)+7500,IF(I75&lt;=70000,ROUNDUP(I75/4,0)+17500,35000)))),28000))))</f>
        <v/>
      </c>
      <c r="V75" s="18">
        <f>MIN(70000,S75+T75+U75)</f>
        <v/>
      </c>
      <c r="W75" s="18">
        <f>MAX(0,ROUNDDOWN(M75-J75-N75-K75-0,-3))</f>
        <v/>
      </c>
      <c r="X75" s="18">
        <f>MAX(0,ROUNDDOWN(M75-J75-N75-K75-R75,-3))</f>
        <v/>
      </c>
      <c r="Y75" s="18">
        <f>IF(W75&lt;=0,0,ROUNDDOWN((W75*LOOKUP(W75,{0,1950001,3300001,6950001,9000001,18000001,40000001},{0.05,0.1,0.2,0.23,0.33,0.4,0.45})-LOOKUP(W75,{0,1950001,3300001,6950001,9000001,18000001,40000001},{0,97500,427500,636000,1536000,2796000,4796000}))*1.021,-2))</f>
        <v/>
      </c>
      <c r="Z75" s="18">
        <f>IF(X75&lt;=0,0,ROUNDDOWN((X75*LOOKUP(X75,{0,1950001,3300001,6950001,9000001,18000001,40000001},{0.05,0.1,0.2,0.23,0.33,0.4,0.45})-LOOKUP(X75,{0,1950001,3300001,6950001,9000001,18000001,40000001},{0,97500,427500,636000,1536000,2796000,4796000}))*1.021,-2))</f>
        <v/>
      </c>
      <c r="AA75" s="18">
        <f>MAX(0,ROUNDDOWN(M75-J75-430000-L75-0,-3))</f>
        <v/>
      </c>
      <c r="AB75" s="18">
        <f>MAX(0,ROUNDDOWN(M75-J75-430000-L75-V75,-3))</f>
        <v/>
      </c>
      <c r="AC75" s="18">
        <f>IF(M75&lt;=450000,0,MAX(0,ROUNDDOWN(AA75*0.06-MIN(50000,AA75)*0.03,-2))+MAX(0,ROUNDDOWN(AA75*0.04-MIN(50000,AA75)*0.02,-2)))</f>
        <v/>
      </c>
      <c r="AD75" s="18">
        <f>IF(M75&lt;=450000,0,MAX(0,ROUNDDOWN(AB75*0.06-MIN(50000,AB75)*0.03,-2))+MAX(0,ROUNDDOWN(AB75*0.04-MIN(50000,AB75)*0.02,-2)))</f>
        <v/>
      </c>
      <c r="AE75" s="18">
        <f>Y75-Z75</f>
        <v/>
      </c>
      <c r="AF75" s="18">
        <f>AC75-AD75</f>
        <v/>
      </c>
      <c r="AG75" s="18">
        <f>AE75+AF75</f>
        <v/>
      </c>
      <c r="AH75" s="20">
        <f>IF(W75&lt;=0,0,LOOKUP(W75,{0,1950001,3300001,6950001,9000001,18000001,40000001},{0.05,0.1,0.2,0.23,0.33,0.4,0.45}))</f>
        <v/>
      </c>
    </row>
    <row r="76">
      <c r="A76" t="inlineStr">
        <is>
          <t>早見表 一般と介護医療8万円ずつ</t>
        </is>
      </c>
      <c r="B76" s="18">
        <f>'3_早見表'!$A$15</f>
        <v/>
      </c>
      <c r="C76" s="19" t="n">
        <v>2026</v>
      </c>
      <c r="D76" t="inlineStr">
        <is>
          <t>いいえ</t>
        </is>
      </c>
      <c r="E76" s="18" t="n">
        <v>80000</v>
      </c>
      <c r="F76" s="18" t="n">
        <v>0</v>
      </c>
      <c r="G76" s="18" t="n">
        <v>80000</v>
      </c>
      <c r="H76" s="18" t="n">
        <v>0</v>
      </c>
      <c r="I76" s="18" t="n">
        <v>0</v>
      </c>
      <c r="J76" s="18">
        <f>ROUND(MIN(B76/12,650000)*12*0.0915+MIN(B76/12,1390000)*12*(0.0504+0)+B76*0.005,0)</f>
        <v/>
      </c>
      <c r="K76" s="18" t="n">
        <v>0</v>
      </c>
      <c r="L76" s="18" t="n">
        <v>0</v>
      </c>
      <c r="M76" s="18">
        <f>ROUND(IF(C76&gt;=2026,IF(B76&lt;741000,0,IF(B76&lt;2191000,B76-740000,IF(B76&lt;2193000,1451000,IF(B76&lt;2196000,1453000,IF(B76&lt;2200000,1456000,IF(B76&lt;3600000,ROUNDDOWN(B76/4,-3)*2.8-80000,IF(B76&lt;6600000,ROUNDDOWN(B76/4,-3)*3.2-440000,IF(B76&lt;8500000,ROUNDDOWN(B76*0.9,0)-1100000,B76-1950000)))))))),IF(B76&lt;651000,0,IF(B76&lt;1900000,B76-650000,IF(B76&lt;3600000,ROUNDDOWN(B76/4,-3)*2.8-80000,IF(B76&lt;6600000,ROUNDDOWN(B76/4,-3)*3.2-440000,IF(B76&lt;8500000,ROUNDDOWN(B76*0.9,0)-1100000,B76-1950000)))))),0)</f>
        <v/>
      </c>
      <c r="N76" s="18">
        <f>IF(M76&gt;23500000,NA(),IF(C76&gt;=2026,IF(M76&lt;=4890000,1040000,IF(M76&lt;=6550000,670000,620000)),IF(M76&lt;=1320000,950000,IF(M76&lt;=3360000,880000,IF(M76&lt;=4890000,680000,IF(M76&lt;=6550000,630000,580000))))))</f>
        <v/>
      </c>
      <c r="O76" s="18">
        <f>IF(F76&lt;=0,IF(AND(D76="はい",C76&gt;=2026,C76&lt;=2027),IF(E76&lt;=0,0,IF(E76&lt;=30000,E76,IF(E76&lt;=60000,ROUNDUP(E76/2,0)+15000,IF(E76&lt;=120000,ROUNDUP(E76/4,0)+30000,60000)))),IF(E76&lt;=0,0,IF(E76&lt;=20000,E76,IF(E76&lt;=40000,ROUNDUP(E76/2,0)+10000,IF(E76&lt;=80000,ROUNDUP(E76/4,0)+20000,40000))))),IF(E76&lt;=0,IF(F76&lt;=0,0,IF(F76&lt;=25000,F76,IF(F76&lt;=50000,ROUNDUP(F76/2,0)+12500,IF(F76&lt;=100000,ROUNDUP(F76/4,0)+25000,50000)))),MAX(IF(F76&lt;=0,0,IF(F76&lt;=25000,F76,IF(F76&lt;=50000,ROUNDUP(F76/2,0)+12500,IF(F76&lt;=100000,ROUNDUP(F76/4,0)+25000,50000)))),MIN(IF(AND(D76="はい",C76&gt;=2026,C76&lt;=2027),IF(E76&lt;=0,0,IF(E76&lt;=30000,E76,IF(E76&lt;=60000,ROUNDUP(E76/2,0)+15000,IF(E76&lt;=120000,ROUNDUP(E76/4,0)+30000,60000)))),IF(E76&lt;=0,0,IF(E76&lt;=20000,E76,IF(E76&lt;=40000,ROUNDUP(E76/2,0)+10000,IF(E76&lt;=80000,ROUNDUP(E76/4,0)+20000,40000)))))+IF(F76&lt;=0,0,IF(F76&lt;=25000,F76,IF(F76&lt;=50000,ROUNDUP(F76/2,0)+12500,IF(F76&lt;=100000,ROUNDUP(F76/4,0)+25000,50000)))),IF(AND(D76="はい",C76&gt;=2026,C76&lt;=2027),60000,40000)))))</f>
        <v/>
      </c>
      <c r="P76" s="18">
        <f>IF(G76&lt;=0,0,IF(G76&lt;=20000,G76,IF(G76&lt;=40000,ROUNDUP(G76/2,0)+10000,IF(G76&lt;=80000,ROUNDUP(G76/4,0)+20000,40000))))</f>
        <v/>
      </c>
      <c r="Q76" s="18">
        <f>IF(I76&lt;=0,IF(H76&lt;=0,0,IF(H76&lt;=20000,H76,IF(H76&lt;=40000,ROUNDUP(H76/2,0)+10000,IF(H76&lt;=80000,ROUNDUP(H76/4,0)+20000,40000)))),IF(H76&lt;=0,IF(I76&lt;=0,0,IF(I76&lt;=25000,I76,IF(I76&lt;=50000,ROUNDUP(I76/2,0)+12500,IF(I76&lt;=100000,ROUNDUP(I76/4,0)+25000,50000)))),MAX(IF(I76&lt;=0,0,IF(I76&lt;=25000,I76,IF(I76&lt;=50000,ROUNDUP(I76/2,0)+12500,IF(I76&lt;=100000,ROUNDUP(I76/4,0)+25000,50000)))),MIN(IF(H76&lt;=0,0,IF(H76&lt;=20000,H76,IF(H76&lt;=40000,ROUNDUP(H76/2,0)+10000,IF(H76&lt;=80000,ROUNDUP(H76/4,0)+20000,40000))))+IF(I76&lt;=0,0,IF(I76&lt;=25000,I76,IF(I76&lt;=50000,ROUNDUP(I76/2,0)+12500,IF(I76&lt;=100000,ROUNDUP(I76/4,0)+25000,50000)))),40000))))</f>
        <v/>
      </c>
      <c r="R76" s="18">
        <f>MIN(120000,O76+P76+Q76)</f>
        <v/>
      </c>
      <c r="S76" s="18">
        <f>IF(F76&lt;=0,IF(E76&lt;=0,0,IF(E76&lt;=12000,E76,IF(E76&lt;=32000,ROUNDUP(E76/2,0)+6000,IF(E76&lt;=56000,ROUNDUP(E76/4,0)+14000,28000)))),IF(E76&lt;=0,IF(F76&lt;=0,0,IF(F76&lt;=15000,F76,IF(F76&lt;=40000,ROUNDUP(F76/2,0)+7500,IF(F76&lt;=70000,ROUNDUP(F76/4,0)+17500,35000)))),MAX(IF(F76&lt;=0,0,IF(F76&lt;=15000,F76,IF(F76&lt;=40000,ROUNDUP(F76/2,0)+7500,IF(F76&lt;=70000,ROUNDUP(F76/4,0)+17500,35000)))),MIN(IF(E76&lt;=0,0,IF(E76&lt;=12000,E76,IF(E76&lt;=32000,ROUNDUP(E76/2,0)+6000,IF(E76&lt;=56000,ROUNDUP(E76/4,0)+14000,28000))))+IF(F76&lt;=0,0,IF(F76&lt;=15000,F76,IF(F76&lt;=40000,ROUNDUP(F76/2,0)+7500,IF(F76&lt;=70000,ROUNDUP(F76/4,0)+17500,35000)))),28000))))</f>
        <v/>
      </c>
      <c r="T76" s="18">
        <f>IF(G76&lt;=0,0,IF(G76&lt;=12000,G76,IF(G76&lt;=32000,ROUNDUP(G76/2,0)+6000,IF(G76&lt;=56000,ROUNDUP(G76/4,0)+14000,28000))))</f>
        <v/>
      </c>
      <c r="U76" s="18">
        <f>IF(I76&lt;=0,IF(H76&lt;=0,0,IF(H76&lt;=12000,H76,IF(H76&lt;=32000,ROUNDUP(H76/2,0)+6000,IF(H76&lt;=56000,ROUNDUP(H76/4,0)+14000,28000)))),IF(H76&lt;=0,IF(I76&lt;=0,0,IF(I76&lt;=15000,I76,IF(I76&lt;=40000,ROUNDUP(I76/2,0)+7500,IF(I76&lt;=70000,ROUNDUP(I76/4,0)+17500,35000)))),MAX(IF(I76&lt;=0,0,IF(I76&lt;=15000,I76,IF(I76&lt;=40000,ROUNDUP(I76/2,0)+7500,IF(I76&lt;=70000,ROUNDUP(I76/4,0)+17500,35000)))),MIN(IF(H76&lt;=0,0,IF(H76&lt;=12000,H76,IF(H76&lt;=32000,ROUNDUP(H76/2,0)+6000,IF(H76&lt;=56000,ROUNDUP(H76/4,0)+14000,28000))))+IF(I76&lt;=0,0,IF(I76&lt;=15000,I76,IF(I76&lt;=40000,ROUNDUP(I76/2,0)+7500,IF(I76&lt;=70000,ROUNDUP(I76/4,0)+17500,35000)))),28000))))</f>
        <v/>
      </c>
      <c r="V76" s="18">
        <f>MIN(70000,S76+T76+U76)</f>
        <v/>
      </c>
      <c r="W76" s="18">
        <f>MAX(0,ROUNDDOWN(M76-J76-N76-K76-0,-3))</f>
        <v/>
      </c>
      <c r="X76" s="18">
        <f>MAX(0,ROUNDDOWN(M76-J76-N76-K76-R76,-3))</f>
        <v/>
      </c>
      <c r="Y76" s="18">
        <f>IF(W76&lt;=0,0,ROUNDDOWN((W76*LOOKUP(W76,{0,1950001,3300001,6950001,9000001,18000001,40000001},{0.05,0.1,0.2,0.23,0.33,0.4,0.45})-LOOKUP(W76,{0,1950001,3300001,6950001,9000001,18000001,40000001},{0,97500,427500,636000,1536000,2796000,4796000}))*1.021,-2))</f>
        <v/>
      </c>
      <c r="Z76" s="18">
        <f>IF(X76&lt;=0,0,ROUNDDOWN((X76*LOOKUP(X76,{0,1950001,3300001,6950001,9000001,18000001,40000001},{0.05,0.1,0.2,0.23,0.33,0.4,0.45})-LOOKUP(X76,{0,1950001,3300001,6950001,9000001,18000001,40000001},{0,97500,427500,636000,1536000,2796000,4796000}))*1.021,-2))</f>
        <v/>
      </c>
      <c r="AA76" s="18">
        <f>MAX(0,ROUNDDOWN(M76-J76-430000-L76-0,-3))</f>
        <v/>
      </c>
      <c r="AB76" s="18">
        <f>MAX(0,ROUNDDOWN(M76-J76-430000-L76-V76,-3))</f>
        <v/>
      </c>
      <c r="AC76" s="18">
        <f>IF(M76&lt;=450000,0,MAX(0,ROUNDDOWN(AA76*0.06-MIN(50000,AA76)*0.03,-2))+MAX(0,ROUNDDOWN(AA76*0.04-MIN(50000,AA76)*0.02,-2)))</f>
        <v/>
      </c>
      <c r="AD76" s="18">
        <f>IF(M76&lt;=450000,0,MAX(0,ROUNDDOWN(AB76*0.06-MIN(50000,AB76)*0.03,-2))+MAX(0,ROUNDDOWN(AB76*0.04-MIN(50000,AB76)*0.02,-2)))</f>
        <v/>
      </c>
      <c r="AE76" s="18">
        <f>Y76-Z76</f>
        <v/>
      </c>
      <c r="AF76" s="18">
        <f>AC76-AD76</f>
        <v/>
      </c>
      <c r="AG76" s="18">
        <f>AE76+AF76</f>
        <v/>
      </c>
      <c r="AH76" s="20">
        <f>IF(W76&lt;=0,0,LOOKUP(W76,{0,1950001,3300001,6950001,9000001,18000001,40000001},{0.05,0.1,0.2,0.23,0.33,0.4,0.45}))</f>
        <v/>
      </c>
    </row>
    <row r="77">
      <c r="A77" t="inlineStr">
        <is>
          <t>早見表 3区分8万円ずつ（年24万円）</t>
        </is>
      </c>
      <c r="B77" s="18">
        <f>'3_早見表'!$A$15</f>
        <v/>
      </c>
      <c r="C77" s="19" t="n">
        <v>2026</v>
      </c>
      <c r="D77" t="inlineStr">
        <is>
          <t>いいえ</t>
        </is>
      </c>
      <c r="E77" s="18" t="n">
        <v>80000</v>
      </c>
      <c r="F77" s="18" t="n">
        <v>0</v>
      </c>
      <c r="G77" s="18" t="n">
        <v>80000</v>
      </c>
      <c r="H77" s="18" t="n">
        <v>80000</v>
      </c>
      <c r="I77" s="18" t="n">
        <v>0</v>
      </c>
      <c r="J77" s="18">
        <f>ROUND(MIN(B77/12,650000)*12*0.0915+MIN(B77/12,1390000)*12*(0.0504+0)+B77*0.005,0)</f>
        <v/>
      </c>
      <c r="K77" s="18" t="n">
        <v>0</v>
      </c>
      <c r="L77" s="18" t="n">
        <v>0</v>
      </c>
      <c r="M77" s="18">
        <f>ROUND(IF(C77&gt;=2026,IF(B77&lt;741000,0,IF(B77&lt;2191000,B77-740000,IF(B77&lt;2193000,1451000,IF(B77&lt;2196000,1453000,IF(B77&lt;2200000,1456000,IF(B77&lt;3600000,ROUNDDOWN(B77/4,-3)*2.8-80000,IF(B77&lt;6600000,ROUNDDOWN(B77/4,-3)*3.2-440000,IF(B77&lt;8500000,ROUNDDOWN(B77*0.9,0)-1100000,B77-1950000)))))))),IF(B77&lt;651000,0,IF(B77&lt;1900000,B77-650000,IF(B77&lt;3600000,ROUNDDOWN(B77/4,-3)*2.8-80000,IF(B77&lt;6600000,ROUNDDOWN(B77/4,-3)*3.2-440000,IF(B77&lt;8500000,ROUNDDOWN(B77*0.9,0)-1100000,B77-1950000)))))),0)</f>
        <v/>
      </c>
      <c r="N77" s="18">
        <f>IF(M77&gt;23500000,NA(),IF(C77&gt;=2026,IF(M77&lt;=4890000,1040000,IF(M77&lt;=6550000,670000,620000)),IF(M77&lt;=1320000,950000,IF(M77&lt;=3360000,880000,IF(M77&lt;=4890000,680000,IF(M77&lt;=6550000,630000,580000))))))</f>
        <v/>
      </c>
      <c r="O77" s="18">
        <f>IF(F77&lt;=0,IF(AND(D77="はい",C77&gt;=2026,C77&lt;=2027),IF(E77&lt;=0,0,IF(E77&lt;=30000,E77,IF(E77&lt;=60000,ROUNDUP(E77/2,0)+15000,IF(E77&lt;=120000,ROUNDUP(E77/4,0)+30000,60000)))),IF(E77&lt;=0,0,IF(E77&lt;=20000,E77,IF(E77&lt;=40000,ROUNDUP(E77/2,0)+10000,IF(E77&lt;=80000,ROUNDUP(E77/4,0)+20000,40000))))),IF(E77&lt;=0,IF(F77&lt;=0,0,IF(F77&lt;=25000,F77,IF(F77&lt;=50000,ROUNDUP(F77/2,0)+12500,IF(F77&lt;=100000,ROUNDUP(F77/4,0)+25000,50000)))),MAX(IF(F77&lt;=0,0,IF(F77&lt;=25000,F77,IF(F77&lt;=50000,ROUNDUP(F77/2,0)+12500,IF(F77&lt;=100000,ROUNDUP(F77/4,0)+25000,50000)))),MIN(IF(AND(D77="はい",C77&gt;=2026,C77&lt;=2027),IF(E77&lt;=0,0,IF(E77&lt;=30000,E77,IF(E77&lt;=60000,ROUNDUP(E77/2,0)+15000,IF(E77&lt;=120000,ROUNDUP(E77/4,0)+30000,60000)))),IF(E77&lt;=0,0,IF(E77&lt;=20000,E77,IF(E77&lt;=40000,ROUNDUP(E77/2,0)+10000,IF(E77&lt;=80000,ROUNDUP(E77/4,0)+20000,40000)))))+IF(F77&lt;=0,0,IF(F77&lt;=25000,F77,IF(F77&lt;=50000,ROUNDUP(F77/2,0)+12500,IF(F77&lt;=100000,ROUNDUP(F77/4,0)+25000,50000)))),IF(AND(D77="はい",C77&gt;=2026,C77&lt;=2027),60000,40000)))))</f>
        <v/>
      </c>
      <c r="P77" s="18">
        <f>IF(G77&lt;=0,0,IF(G77&lt;=20000,G77,IF(G77&lt;=40000,ROUNDUP(G77/2,0)+10000,IF(G77&lt;=80000,ROUNDUP(G77/4,0)+20000,40000))))</f>
        <v/>
      </c>
      <c r="Q77" s="18">
        <f>IF(I77&lt;=0,IF(H77&lt;=0,0,IF(H77&lt;=20000,H77,IF(H77&lt;=40000,ROUNDUP(H77/2,0)+10000,IF(H77&lt;=80000,ROUNDUP(H77/4,0)+20000,40000)))),IF(H77&lt;=0,IF(I77&lt;=0,0,IF(I77&lt;=25000,I77,IF(I77&lt;=50000,ROUNDUP(I77/2,0)+12500,IF(I77&lt;=100000,ROUNDUP(I77/4,0)+25000,50000)))),MAX(IF(I77&lt;=0,0,IF(I77&lt;=25000,I77,IF(I77&lt;=50000,ROUNDUP(I77/2,0)+12500,IF(I77&lt;=100000,ROUNDUP(I77/4,0)+25000,50000)))),MIN(IF(H77&lt;=0,0,IF(H77&lt;=20000,H77,IF(H77&lt;=40000,ROUNDUP(H77/2,0)+10000,IF(H77&lt;=80000,ROUNDUP(H77/4,0)+20000,40000))))+IF(I77&lt;=0,0,IF(I77&lt;=25000,I77,IF(I77&lt;=50000,ROUNDUP(I77/2,0)+12500,IF(I77&lt;=100000,ROUNDUP(I77/4,0)+25000,50000)))),40000))))</f>
        <v/>
      </c>
      <c r="R77" s="18">
        <f>MIN(120000,O77+P77+Q77)</f>
        <v/>
      </c>
      <c r="S77" s="18">
        <f>IF(F77&lt;=0,IF(E77&lt;=0,0,IF(E77&lt;=12000,E77,IF(E77&lt;=32000,ROUNDUP(E77/2,0)+6000,IF(E77&lt;=56000,ROUNDUP(E77/4,0)+14000,28000)))),IF(E77&lt;=0,IF(F77&lt;=0,0,IF(F77&lt;=15000,F77,IF(F77&lt;=40000,ROUNDUP(F77/2,0)+7500,IF(F77&lt;=70000,ROUNDUP(F77/4,0)+17500,35000)))),MAX(IF(F77&lt;=0,0,IF(F77&lt;=15000,F77,IF(F77&lt;=40000,ROUNDUP(F77/2,0)+7500,IF(F77&lt;=70000,ROUNDUP(F77/4,0)+17500,35000)))),MIN(IF(E77&lt;=0,0,IF(E77&lt;=12000,E77,IF(E77&lt;=32000,ROUNDUP(E77/2,0)+6000,IF(E77&lt;=56000,ROUNDUP(E77/4,0)+14000,28000))))+IF(F77&lt;=0,0,IF(F77&lt;=15000,F77,IF(F77&lt;=40000,ROUNDUP(F77/2,0)+7500,IF(F77&lt;=70000,ROUNDUP(F77/4,0)+17500,35000)))),28000))))</f>
        <v/>
      </c>
      <c r="T77" s="18">
        <f>IF(G77&lt;=0,0,IF(G77&lt;=12000,G77,IF(G77&lt;=32000,ROUNDUP(G77/2,0)+6000,IF(G77&lt;=56000,ROUNDUP(G77/4,0)+14000,28000))))</f>
        <v/>
      </c>
      <c r="U77" s="18">
        <f>IF(I77&lt;=0,IF(H77&lt;=0,0,IF(H77&lt;=12000,H77,IF(H77&lt;=32000,ROUNDUP(H77/2,0)+6000,IF(H77&lt;=56000,ROUNDUP(H77/4,0)+14000,28000)))),IF(H77&lt;=0,IF(I77&lt;=0,0,IF(I77&lt;=15000,I77,IF(I77&lt;=40000,ROUNDUP(I77/2,0)+7500,IF(I77&lt;=70000,ROUNDUP(I77/4,0)+17500,35000)))),MAX(IF(I77&lt;=0,0,IF(I77&lt;=15000,I77,IF(I77&lt;=40000,ROUNDUP(I77/2,0)+7500,IF(I77&lt;=70000,ROUNDUP(I77/4,0)+17500,35000)))),MIN(IF(H77&lt;=0,0,IF(H77&lt;=12000,H77,IF(H77&lt;=32000,ROUNDUP(H77/2,0)+6000,IF(H77&lt;=56000,ROUNDUP(H77/4,0)+14000,28000))))+IF(I77&lt;=0,0,IF(I77&lt;=15000,I77,IF(I77&lt;=40000,ROUNDUP(I77/2,0)+7500,IF(I77&lt;=70000,ROUNDUP(I77/4,0)+17500,35000)))),28000))))</f>
        <v/>
      </c>
      <c r="V77" s="18">
        <f>MIN(70000,S77+T77+U77)</f>
        <v/>
      </c>
      <c r="W77" s="18">
        <f>MAX(0,ROUNDDOWN(M77-J77-N77-K77-0,-3))</f>
        <v/>
      </c>
      <c r="X77" s="18">
        <f>MAX(0,ROUNDDOWN(M77-J77-N77-K77-R77,-3))</f>
        <v/>
      </c>
      <c r="Y77" s="18">
        <f>IF(W77&lt;=0,0,ROUNDDOWN((W77*LOOKUP(W77,{0,1950001,3300001,6950001,9000001,18000001,40000001},{0.05,0.1,0.2,0.23,0.33,0.4,0.45})-LOOKUP(W77,{0,1950001,3300001,6950001,9000001,18000001,40000001},{0,97500,427500,636000,1536000,2796000,4796000}))*1.021,-2))</f>
        <v/>
      </c>
      <c r="Z77" s="18">
        <f>IF(X77&lt;=0,0,ROUNDDOWN((X77*LOOKUP(X77,{0,1950001,3300001,6950001,9000001,18000001,40000001},{0.05,0.1,0.2,0.23,0.33,0.4,0.45})-LOOKUP(X77,{0,1950001,3300001,6950001,9000001,18000001,40000001},{0,97500,427500,636000,1536000,2796000,4796000}))*1.021,-2))</f>
        <v/>
      </c>
      <c r="AA77" s="18">
        <f>MAX(0,ROUNDDOWN(M77-J77-430000-L77-0,-3))</f>
        <v/>
      </c>
      <c r="AB77" s="18">
        <f>MAX(0,ROUNDDOWN(M77-J77-430000-L77-V77,-3))</f>
        <v/>
      </c>
      <c r="AC77" s="18">
        <f>IF(M77&lt;=450000,0,MAX(0,ROUNDDOWN(AA77*0.06-MIN(50000,AA77)*0.03,-2))+MAX(0,ROUNDDOWN(AA77*0.04-MIN(50000,AA77)*0.02,-2)))</f>
        <v/>
      </c>
      <c r="AD77" s="18">
        <f>IF(M77&lt;=450000,0,MAX(0,ROUNDDOWN(AB77*0.06-MIN(50000,AB77)*0.03,-2))+MAX(0,ROUNDDOWN(AB77*0.04-MIN(50000,AB77)*0.02,-2)))</f>
        <v/>
      </c>
      <c r="AE77" s="18">
        <f>Y77-Z77</f>
        <v/>
      </c>
      <c r="AF77" s="18">
        <f>AC77-AD77</f>
        <v/>
      </c>
      <c r="AG77" s="18">
        <f>AE77+AF77</f>
        <v/>
      </c>
      <c r="AH77" s="20">
        <f>IF(W77&lt;=0,0,LOOKUP(W77,{0,1950001,3300001,6950001,9000001,18000001,40000001},{0.05,0.1,0.2,0.23,0.33,0.4,0.45}))</f>
        <v/>
      </c>
    </row>
    <row r="78">
      <c r="A78" t="inlineStr">
        <is>
          <t>早見表 特例あり 一般8万円</t>
        </is>
      </c>
      <c r="B78" s="18">
        <f>'3_早見表'!$A$15</f>
        <v/>
      </c>
      <c r="C78" s="19" t="n">
        <v>2026</v>
      </c>
      <c r="D78" t="inlineStr">
        <is>
          <t>はい</t>
        </is>
      </c>
      <c r="E78" s="18" t="n">
        <v>80000</v>
      </c>
      <c r="F78" s="18" t="n">
        <v>0</v>
      </c>
      <c r="G78" s="18" t="n">
        <v>0</v>
      </c>
      <c r="H78" s="18" t="n">
        <v>0</v>
      </c>
      <c r="I78" s="18" t="n">
        <v>0</v>
      </c>
      <c r="J78" s="18">
        <f>ROUND(MIN(B78/12,650000)*12*0.0915+MIN(B78/12,1390000)*12*(0.0504+0)+B78*0.005,0)</f>
        <v/>
      </c>
      <c r="K78" s="18" t="n">
        <v>0</v>
      </c>
      <c r="L78" s="18" t="n">
        <v>0</v>
      </c>
      <c r="M78" s="18">
        <f>ROUND(IF(C78&gt;=2026,IF(B78&lt;741000,0,IF(B78&lt;2191000,B78-740000,IF(B78&lt;2193000,1451000,IF(B78&lt;2196000,1453000,IF(B78&lt;2200000,1456000,IF(B78&lt;3600000,ROUNDDOWN(B78/4,-3)*2.8-80000,IF(B78&lt;6600000,ROUNDDOWN(B78/4,-3)*3.2-440000,IF(B78&lt;8500000,ROUNDDOWN(B78*0.9,0)-1100000,B78-1950000)))))))),IF(B78&lt;651000,0,IF(B78&lt;1900000,B78-650000,IF(B78&lt;3600000,ROUNDDOWN(B78/4,-3)*2.8-80000,IF(B78&lt;6600000,ROUNDDOWN(B78/4,-3)*3.2-440000,IF(B78&lt;8500000,ROUNDDOWN(B78*0.9,0)-1100000,B78-1950000)))))),0)</f>
        <v/>
      </c>
      <c r="N78" s="18">
        <f>IF(M78&gt;23500000,NA(),IF(C78&gt;=2026,IF(M78&lt;=4890000,1040000,IF(M78&lt;=6550000,670000,620000)),IF(M78&lt;=1320000,950000,IF(M78&lt;=3360000,880000,IF(M78&lt;=4890000,680000,IF(M78&lt;=6550000,630000,580000))))))</f>
        <v/>
      </c>
      <c r="O78" s="18">
        <f>IF(F78&lt;=0,IF(AND(D78="はい",C78&gt;=2026,C78&lt;=2027),IF(E78&lt;=0,0,IF(E78&lt;=30000,E78,IF(E78&lt;=60000,ROUNDUP(E78/2,0)+15000,IF(E78&lt;=120000,ROUNDUP(E78/4,0)+30000,60000)))),IF(E78&lt;=0,0,IF(E78&lt;=20000,E78,IF(E78&lt;=40000,ROUNDUP(E78/2,0)+10000,IF(E78&lt;=80000,ROUNDUP(E78/4,0)+20000,40000))))),IF(E78&lt;=0,IF(F78&lt;=0,0,IF(F78&lt;=25000,F78,IF(F78&lt;=50000,ROUNDUP(F78/2,0)+12500,IF(F78&lt;=100000,ROUNDUP(F78/4,0)+25000,50000)))),MAX(IF(F78&lt;=0,0,IF(F78&lt;=25000,F78,IF(F78&lt;=50000,ROUNDUP(F78/2,0)+12500,IF(F78&lt;=100000,ROUNDUP(F78/4,0)+25000,50000)))),MIN(IF(AND(D78="はい",C78&gt;=2026,C78&lt;=2027),IF(E78&lt;=0,0,IF(E78&lt;=30000,E78,IF(E78&lt;=60000,ROUNDUP(E78/2,0)+15000,IF(E78&lt;=120000,ROUNDUP(E78/4,0)+30000,60000)))),IF(E78&lt;=0,0,IF(E78&lt;=20000,E78,IF(E78&lt;=40000,ROUNDUP(E78/2,0)+10000,IF(E78&lt;=80000,ROUNDUP(E78/4,0)+20000,40000)))))+IF(F78&lt;=0,0,IF(F78&lt;=25000,F78,IF(F78&lt;=50000,ROUNDUP(F78/2,0)+12500,IF(F78&lt;=100000,ROUNDUP(F78/4,0)+25000,50000)))),IF(AND(D78="はい",C78&gt;=2026,C78&lt;=2027),60000,40000)))))</f>
        <v/>
      </c>
      <c r="P78" s="18">
        <f>IF(G78&lt;=0,0,IF(G78&lt;=20000,G78,IF(G78&lt;=40000,ROUNDUP(G78/2,0)+10000,IF(G78&lt;=80000,ROUNDUP(G78/4,0)+20000,40000))))</f>
        <v/>
      </c>
      <c r="Q78" s="18">
        <f>IF(I78&lt;=0,IF(H78&lt;=0,0,IF(H78&lt;=20000,H78,IF(H78&lt;=40000,ROUNDUP(H78/2,0)+10000,IF(H78&lt;=80000,ROUNDUP(H78/4,0)+20000,40000)))),IF(H78&lt;=0,IF(I78&lt;=0,0,IF(I78&lt;=25000,I78,IF(I78&lt;=50000,ROUNDUP(I78/2,0)+12500,IF(I78&lt;=100000,ROUNDUP(I78/4,0)+25000,50000)))),MAX(IF(I78&lt;=0,0,IF(I78&lt;=25000,I78,IF(I78&lt;=50000,ROUNDUP(I78/2,0)+12500,IF(I78&lt;=100000,ROUNDUP(I78/4,0)+25000,50000)))),MIN(IF(H78&lt;=0,0,IF(H78&lt;=20000,H78,IF(H78&lt;=40000,ROUNDUP(H78/2,0)+10000,IF(H78&lt;=80000,ROUNDUP(H78/4,0)+20000,40000))))+IF(I78&lt;=0,0,IF(I78&lt;=25000,I78,IF(I78&lt;=50000,ROUNDUP(I78/2,0)+12500,IF(I78&lt;=100000,ROUNDUP(I78/4,0)+25000,50000)))),40000))))</f>
        <v/>
      </c>
      <c r="R78" s="18">
        <f>MIN(120000,O78+P78+Q78)</f>
        <v/>
      </c>
      <c r="S78" s="18">
        <f>IF(F78&lt;=0,IF(E78&lt;=0,0,IF(E78&lt;=12000,E78,IF(E78&lt;=32000,ROUNDUP(E78/2,0)+6000,IF(E78&lt;=56000,ROUNDUP(E78/4,0)+14000,28000)))),IF(E78&lt;=0,IF(F78&lt;=0,0,IF(F78&lt;=15000,F78,IF(F78&lt;=40000,ROUNDUP(F78/2,0)+7500,IF(F78&lt;=70000,ROUNDUP(F78/4,0)+17500,35000)))),MAX(IF(F78&lt;=0,0,IF(F78&lt;=15000,F78,IF(F78&lt;=40000,ROUNDUP(F78/2,0)+7500,IF(F78&lt;=70000,ROUNDUP(F78/4,0)+17500,35000)))),MIN(IF(E78&lt;=0,0,IF(E78&lt;=12000,E78,IF(E78&lt;=32000,ROUNDUP(E78/2,0)+6000,IF(E78&lt;=56000,ROUNDUP(E78/4,0)+14000,28000))))+IF(F78&lt;=0,0,IF(F78&lt;=15000,F78,IF(F78&lt;=40000,ROUNDUP(F78/2,0)+7500,IF(F78&lt;=70000,ROUNDUP(F78/4,0)+17500,35000)))),28000))))</f>
        <v/>
      </c>
      <c r="T78" s="18">
        <f>IF(G78&lt;=0,0,IF(G78&lt;=12000,G78,IF(G78&lt;=32000,ROUNDUP(G78/2,0)+6000,IF(G78&lt;=56000,ROUNDUP(G78/4,0)+14000,28000))))</f>
        <v/>
      </c>
      <c r="U78" s="18">
        <f>IF(I78&lt;=0,IF(H78&lt;=0,0,IF(H78&lt;=12000,H78,IF(H78&lt;=32000,ROUNDUP(H78/2,0)+6000,IF(H78&lt;=56000,ROUNDUP(H78/4,0)+14000,28000)))),IF(H78&lt;=0,IF(I78&lt;=0,0,IF(I78&lt;=15000,I78,IF(I78&lt;=40000,ROUNDUP(I78/2,0)+7500,IF(I78&lt;=70000,ROUNDUP(I78/4,0)+17500,35000)))),MAX(IF(I78&lt;=0,0,IF(I78&lt;=15000,I78,IF(I78&lt;=40000,ROUNDUP(I78/2,0)+7500,IF(I78&lt;=70000,ROUNDUP(I78/4,0)+17500,35000)))),MIN(IF(H78&lt;=0,0,IF(H78&lt;=12000,H78,IF(H78&lt;=32000,ROUNDUP(H78/2,0)+6000,IF(H78&lt;=56000,ROUNDUP(H78/4,0)+14000,28000))))+IF(I78&lt;=0,0,IF(I78&lt;=15000,I78,IF(I78&lt;=40000,ROUNDUP(I78/2,0)+7500,IF(I78&lt;=70000,ROUNDUP(I78/4,0)+17500,35000)))),28000))))</f>
        <v/>
      </c>
      <c r="V78" s="18">
        <f>MIN(70000,S78+T78+U78)</f>
        <v/>
      </c>
      <c r="W78" s="18">
        <f>MAX(0,ROUNDDOWN(M78-J78-N78-K78-0,-3))</f>
        <v/>
      </c>
      <c r="X78" s="18">
        <f>MAX(0,ROUNDDOWN(M78-J78-N78-K78-R78,-3))</f>
        <v/>
      </c>
      <c r="Y78" s="18">
        <f>IF(W78&lt;=0,0,ROUNDDOWN((W78*LOOKUP(W78,{0,1950001,3300001,6950001,9000001,18000001,40000001},{0.05,0.1,0.2,0.23,0.33,0.4,0.45})-LOOKUP(W78,{0,1950001,3300001,6950001,9000001,18000001,40000001},{0,97500,427500,636000,1536000,2796000,4796000}))*1.021,-2))</f>
        <v/>
      </c>
      <c r="Z78" s="18">
        <f>IF(X78&lt;=0,0,ROUNDDOWN((X78*LOOKUP(X78,{0,1950001,3300001,6950001,9000001,18000001,40000001},{0.05,0.1,0.2,0.23,0.33,0.4,0.45})-LOOKUP(X78,{0,1950001,3300001,6950001,9000001,18000001,40000001},{0,97500,427500,636000,1536000,2796000,4796000}))*1.021,-2))</f>
        <v/>
      </c>
      <c r="AA78" s="18">
        <f>MAX(0,ROUNDDOWN(M78-J78-430000-L78-0,-3))</f>
        <v/>
      </c>
      <c r="AB78" s="18">
        <f>MAX(0,ROUNDDOWN(M78-J78-430000-L78-V78,-3))</f>
        <v/>
      </c>
      <c r="AC78" s="18">
        <f>IF(M78&lt;=450000,0,MAX(0,ROUNDDOWN(AA78*0.06-MIN(50000,AA78)*0.03,-2))+MAX(0,ROUNDDOWN(AA78*0.04-MIN(50000,AA78)*0.02,-2)))</f>
        <v/>
      </c>
      <c r="AD78" s="18">
        <f>IF(M78&lt;=450000,0,MAX(0,ROUNDDOWN(AB78*0.06-MIN(50000,AB78)*0.03,-2))+MAX(0,ROUNDDOWN(AB78*0.04-MIN(50000,AB78)*0.02,-2)))</f>
        <v/>
      </c>
      <c r="AE78" s="18">
        <f>Y78-Z78</f>
        <v/>
      </c>
      <c r="AF78" s="18">
        <f>AC78-AD78</f>
        <v/>
      </c>
      <c r="AG78" s="18">
        <f>AE78+AF78</f>
        <v/>
      </c>
      <c r="AH78" s="20">
        <f>IF(W78&lt;=0,0,LOOKUP(W78,{0,1950001,3300001,6950001,9000001,18000001,40000001},{0.05,0.1,0.2,0.23,0.33,0.4,0.45}))</f>
        <v/>
      </c>
    </row>
    <row r="79">
      <c r="A79" t="inlineStr">
        <is>
          <t>早見表 特例あり 一般12万円</t>
        </is>
      </c>
      <c r="B79" s="18">
        <f>'3_早見表'!$A$15</f>
        <v/>
      </c>
      <c r="C79" s="19" t="n">
        <v>2026</v>
      </c>
      <c r="D79" t="inlineStr">
        <is>
          <t>はい</t>
        </is>
      </c>
      <c r="E79" s="18" t="n">
        <v>120000</v>
      </c>
      <c r="F79" s="18" t="n">
        <v>0</v>
      </c>
      <c r="G79" s="18" t="n">
        <v>0</v>
      </c>
      <c r="H79" s="18" t="n">
        <v>0</v>
      </c>
      <c r="I79" s="18" t="n">
        <v>0</v>
      </c>
      <c r="J79" s="18">
        <f>ROUND(MIN(B79/12,650000)*12*0.0915+MIN(B79/12,1390000)*12*(0.0504+0)+B79*0.005,0)</f>
        <v/>
      </c>
      <c r="K79" s="18" t="n">
        <v>0</v>
      </c>
      <c r="L79" s="18" t="n">
        <v>0</v>
      </c>
      <c r="M79" s="18">
        <f>ROUND(IF(C79&gt;=2026,IF(B79&lt;741000,0,IF(B79&lt;2191000,B79-740000,IF(B79&lt;2193000,1451000,IF(B79&lt;2196000,1453000,IF(B79&lt;2200000,1456000,IF(B79&lt;3600000,ROUNDDOWN(B79/4,-3)*2.8-80000,IF(B79&lt;6600000,ROUNDDOWN(B79/4,-3)*3.2-440000,IF(B79&lt;8500000,ROUNDDOWN(B79*0.9,0)-1100000,B79-1950000)))))))),IF(B79&lt;651000,0,IF(B79&lt;1900000,B79-650000,IF(B79&lt;3600000,ROUNDDOWN(B79/4,-3)*2.8-80000,IF(B79&lt;6600000,ROUNDDOWN(B79/4,-3)*3.2-440000,IF(B79&lt;8500000,ROUNDDOWN(B79*0.9,0)-1100000,B79-1950000)))))),0)</f>
        <v/>
      </c>
      <c r="N79" s="18">
        <f>IF(M79&gt;23500000,NA(),IF(C79&gt;=2026,IF(M79&lt;=4890000,1040000,IF(M79&lt;=6550000,670000,620000)),IF(M79&lt;=1320000,950000,IF(M79&lt;=3360000,880000,IF(M79&lt;=4890000,680000,IF(M79&lt;=6550000,630000,580000))))))</f>
        <v/>
      </c>
      <c r="O79" s="18">
        <f>IF(F79&lt;=0,IF(AND(D79="はい",C79&gt;=2026,C79&lt;=2027),IF(E79&lt;=0,0,IF(E79&lt;=30000,E79,IF(E79&lt;=60000,ROUNDUP(E79/2,0)+15000,IF(E79&lt;=120000,ROUNDUP(E79/4,0)+30000,60000)))),IF(E79&lt;=0,0,IF(E79&lt;=20000,E79,IF(E79&lt;=40000,ROUNDUP(E79/2,0)+10000,IF(E79&lt;=80000,ROUNDUP(E79/4,0)+20000,40000))))),IF(E79&lt;=0,IF(F79&lt;=0,0,IF(F79&lt;=25000,F79,IF(F79&lt;=50000,ROUNDUP(F79/2,0)+12500,IF(F79&lt;=100000,ROUNDUP(F79/4,0)+25000,50000)))),MAX(IF(F79&lt;=0,0,IF(F79&lt;=25000,F79,IF(F79&lt;=50000,ROUNDUP(F79/2,0)+12500,IF(F79&lt;=100000,ROUNDUP(F79/4,0)+25000,50000)))),MIN(IF(AND(D79="はい",C79&gt;=2026,C79&lt;=2027),IF(E79&lt;=0,0,IF(E79&lt;=30000,E79,IF(E79&lt;=60000,ROUNDUP(E79/2,0)+15000,IF(E79&lt;=120000,ROUNDUP(E79/4,0)+30000,60000)))),IF(E79&lt;=0,0,IF(E79&lt;=20000,E79,IF(E79&lt;=40000,ROUNDUP(E79/2,0)+10000,IF(E79&lt;=80000,ROUNDUP(E79/4,0)+20000,40000)))))+IF(F79&lt;=0,0,IF(F79&lt;=25000,F79,IF(F79&lt;=50000,ROUNDUP(F79/2,0)+12500,IF(F79&lt;=100000,ROUNDUP(F79/4,0)+25000,50000)))),IF(AND(D79="はい",C79&gt;=2026,C79&lt;=2027),60000,40000)))))</f>
        <v/>
      </c>
      <c r="P79" s="18">
        <f>IF(G79&lt;=0,0,IF(G79&lt;=20000,G79,IF(G79&lt;=40000,ROUNDUP(G79/2,0)+10000,IF(G79&lt;=80000,ROUNDUP(G79/4,0)+20000,40000))))</f>
        <v/>
      </c>
      <c r="Q79" s="18">
        <f>IF(I79&lt;=0,IF(H79&lt;=0,0,IF(H79&lt;=20000,H79,IF(H79&lt;=40000,ROUNDUP(H79/2,0)+10000,IF(H79&lt;=80000,ROUNDUP(H79/4,0)+20000,40000)))),IF(H79&lt;=0,IF(I79&lt;=0,0,IF(I79&lt;=25000,I79,IF(I79&lt;=50000,ROUNDUP(I79/2,0)+12500,IF(I79&lt;=100000,ROUNDUP(I79/4,0)+25000,50000)))),MAX(IF(I79&lt;=0,0,IF(I79&lt;=25000,I79,IF(I79&lt;=50000,ROUNDUP(I79/2,0)+12500,IF(I79&lt;=100000,ROUNDUP(I79/4,0)+25000,50000)))),MIN(IF(H79&lt;=0,0,IF(H79&lt;=20000,H79,IF(H79&lt;=40000,ROUNDUP(H79/2,0)+10000,IF(H79&lt;=80000,ROUNDUP(H79/4,0)+20000,40000))))+IF(I79&lt;=0,0,IF(I79&lt;=25000,I79,IF(I79&lt;=50000,ROUNDUP(I79/2,0)+12500,IF(I79&lt;=100000,ROUNDUP(I79/4,0)+25000,50000)))),40000))))</f>
        <v/>
      </c>
      <c r="R79" s="18">
        <f>MIN(120000,O79+P79+Q79)</f>
        <v/>
      </c>
      <c r="S79" s="18">
        <f>IF(F79&lt;=0,IF(E79&lt;=0,0,IF(E79&lt;=12000,E79,IF(E79&lt;=32000,ROUNDUP(E79/2,0)+6000,IF(E79&lt;=56000,ROUNDUP(E79/4,0)+14000,28000)))),IF(E79&lt;=0,IF(F79&lt;=0,0,IF(F79&lt;=15000,F79,IF(F79&lt;=40000,ROUNDUP(F79/2,0)+7500,IF(F79&lt;=70000,ROUNDUP(F79/4,0)+17500,35000)))),MAX(IF(F79&lt;=0,0,IF(F79&lt;=15000,F79,IF(F79&lt;=40000,ROUNDUP(F79/2,0)+7500,IF(F79&lt;=70000,ROUNDUP(F79/4,0)+17500,35000)))),MIN(IF(E79&lt;=0,0,IF(E79&lt;=12000,E79,IF(E79&lt;=32000,ROUNDUP(E79/2,0)+6000,IF(E79&lt;=56000,ROUNDUP(E79/4,0)+14000,28000))))+IF(F79&lt;=0,0,IF(F79&lt;=15000,F79,IF(F79&lt;=40000,ROUNDUP(F79/2,0)+7500,IF(F79&lt;=70000,ROUNDUP(F79/4,0)+17500,35000)))),28000))))</f>
        <v/>
      </c>
      <c r="T79" s="18">
        <f>IF(G79&lt;=0,0,IF(G79&lt;=12000,G79,IF(G79&lt;=32000,ROUNDUP(G79/2,0)+6000,IF(G79&lt;=56000,ROUNDUP(G79/4,0)+14000,28000))))</f>
        <v/>
      </c>
      <c r="U79" s="18">
        <f>IF(I79&lt;=0,IF(H79&lt;=0,0,IF(H79&lt;=12000,H79,IF(H79&lt;=32000,ROUNDUP(H79/2,0)+6000,IF(H79&lt;=56000,ROUNDUP(H79/4,0)+14000,28000)))),IF(H79&lt;=0,IF(I79&lt;=0,0,IF(I79&lt;=15000,I79,IF(I79&lt;=40000,ROUNDUP(I79/2,0)+7500,IF(I79&lt;=70000,ROUNDUP(I79/4,0)+17500,35000)))),MAX(IF(I79&lt;=0,0,IF(I79&lt;=15000,I79,IF(I79&lt;=40000,ROUNDUP(I79/2,0)+7500,IF(I79&lt;=70000,ROUNDUP(I79/4,0)+17500,35000)))),MIN(IF(H79&lt;=0,0,IF(H79&lt;=12000,H79,IF(H79&lt;=32000,ROUNDUP(H79/2,0)+6000,IF(H79&lt;=56000,ROUNDUP(H79/4,0)+14000,28000))))+IF(I79&lt;=0,0,IF(I79&lt;=15000,I79,IF(I79&lt;=40000,ROUNDUP(I79/2,0)+7500,IF(I79&lt;=70000,ROUNDUP(I79/4,0)+17500,35000)))),28000))))</f>
        <v/>
      </c>
      <c r="V79" s="18">
        <f>MIN(70000,S79+T79+U79)</f>
        <v/>
      </c>
      <c r="W79" s="18">
        <f>MAX(0,ROUNDDOWN(M79-J79-N79-K79-0,-3))</f>
        <v/>
      </c>
      <c r="X79" s="18">
        <f>MAX(0,ROUNDDOWN(M79-J79-N79-K79-R79,-3))</f>
        <v/>
      </c>
      <c r="Y79" s="18">
        <f>IF(W79&lt;=0,0,ROUNDDOWN((W79*LOOKUP(W79,{0,1950001,3300001,6950001,9000001,18000001,40000001},{0.05,0.1,0.2,0.23,0.33,0.4,0.45})-LOOKUP(W79,{0,1950001,3300001,6950001,9000001,18000001,40000001},{0,97500,427500,636000,1536000,2796000,4796000}))*1.021,-2))</f>
        <v/>
      </c>
      <c r="Z79" s="18">
        <f>IF(X79&lt;=0,0,ROUNDDOWN((X79*LOOKUP(X79,{0,1950001,3300001,6950001,9000001,18000001,40000001},{0.05,0.1,0.2,0.23,0.33,0.4,0.45})-LOOKUP(X79,{0,1950001,3300001,6950001,9000001,18000001,40000001},{0,97500,427500,636000,1536000,2796000,4796000}))*1.021,-2))</f>
        <v/>
      </c>
      <c r="AA79" s="18">
        <f>MAX(0,ROUNDDOWN(M79-J79-430000-L79-0,-3))</f>
        <v/>
      </c>
      <c r="AB79" s="18">
        <f>MAX(0,ROUNDDOWN(M79-J79-430000-L79-V79,-3))</f>
        <v/>
      </c>
      <c r="AC79" s="18">
        <f>IF(M79&lt;=450000,0,MAX(0,ROUNDDOWN(AA79*0.06-MIN(50000,AA79)*0.03,-2))+MAX(0,ROUNDDOWN(AA79*0.04-MIN(50000,AA79)*0.02,-2)))</f>
        <v/>
      </c>
      <c r="AD79" s="18">
        <f>IF(M79&lt;=450000,0,MAX(0,ROUNDDOWN(AB79*0.06-MIN(50000,AB79)*0.03,-2))+MAX(0,ROUNDDOWN(AB79*0.04-MIN(50000,AB79)*0.02,-2)))</f>
        <v/>
      </c>
      <c r="AE79" s="18">
        <f>Y79-Z79</f>
        <v/>
      </c>
      <c r="AF79" s="18">
        <f>AC79-AD79</f>
        <v/>
      </c>
      <c r="AG79" s="18">
        <f>AE79+AF79</f>
        <v/>
      </c>
      <c r="AH79" s="20">
        <f>IF(W79&lt;=0,0,LOOKUP(W79,{0,1950001,3300001,6950001,9000001,18000001,40000001},{0.05,0.1,0.2,0.23,0.33,0.4,0.45}))</f>
        <v/>
      </c>
    </row>
    <row r="80">
      <c r="A80" t="inlineStr">
        <is>
          <t>早見表 特例あり 3区分（一般12万円）</t>
        </is>
      </c>
      <c r="B80" s="18">
        <f>'3_早見表'!$A$15</f>
        <v/>
      </c>
      <c r="C80" s="19" t="n">
        <v>2026</v>
      </c>
      <c r="D80" t="inlineStr">
        <is>
          <t>はい</t>
        </is>
      </c>
      <c r="E80" s="18" t="n">
        <v>120000</v>
      </c>
      <c r="F80" s="18" t="n">
        <v>0</v>
      </c>
      <c r="G80" s="18" t="n">
        <v>80000</v>
      </c>
      <c r="H80" s="18" t="n">
        <v>80000</v>
      </c>
      <c r="I80" s="18" t="n">
        <v>0</v>
      </c>
      <c r="J80" s="18">
        <f>ROUND(MIN(B80/12,650000)*12*0.0915+MIN(B80/12,1390000)*12*(0.0504+0)+B80*0.005,0)</f>
        <v/>
      </c>
      <c r="K80" s="18" t="n">
        <v>0</v>
      </c>
      <c r="L80" s="18" t="n">
        <v>0</v>
      </c>
      <c r="M80" s="18">
        <f>ROUND(IF(C80&gt;=2026,IF(B80&lt;741000,0,IF(B80&lt;2191000,B80-740000,IF(B80&lt;2193000,1451000,IF(B80&lt;2196000,1453000,IF(B80&lt;2200000,1456000,IF(B80&lt;3600000,ROUNDDOWN(B80/4,-3)*2.8-80000,IF(B80&lt;6600000,ROUNDDOWN(B80/4,-3)*3.2-440000,IF(B80&lt;8500000,ROUNDDOWN(B80*0.9,0)-1100000,B80-1950000)))))))),IF(B80&lt;651000,0,IF(B80&lt;1900000,B80-650000,IF(B80&lt;3600000,ROUNDDOWN(B80/4,-3)*2.8-80000,IF(B80&lt;6600000,ROUNDDOWN(B80/4,-3)*3.2-440000,IF(B80&lt;8500000,ROUNDDOWN(B80*0.9,0)-1100000,B80-1950000)))))),0)</f>
        <v/>
      </c>
      <c r="N80" s="18">
        <f>IF(M80&gt;23500000,NA(),IF(C80&gt;=2026,IF(M80&lt;=4890000,1040000,IF(M80&lt;=6550000,670000,620000)),IF(M80&lt;=1320000,950000,IF(M80&lt;=3360000,880000,IF(M80&lt;=4890000,680000,IF(M80&lt;=6550000,630000,580000))))))</f>
        <v/>
      </c>
      <c r="O80" s="18">
        <f>IF(F80&lt;=0,IF(AND(D80="はい",C80&gt;=2026,C80&lt;=2027),IF(E80&lt;=0,0,IF(E80&lt;=30000,E80,IF(E80&lt;=60000,ROUNDUP(E80/2,0)+15000,IF(E80&lt;=120000,ROUNDUP(E80/4,0)+30000,60000)))),IF(E80&lt;=0,0,IF(E80&lt;=20000,E80,IF(E80&lt;=40000,ROUNDUP(E80/2,0)+10000,IF(E80&lt;=80000,ROUNDUP(E80/4,0)+20000,40000))))),IF(E80&lt;=0,IF(F80&lt;=0,0,IF(F80&lt;=25000,F80,IF(F80&lt;=50000,ROUNDUP(F80/2,0)+12500,IF(F80&lt;=100000,ROUNDUP(F80/4,0)+25000,50000)))),MAX(IF(F80&lt;=0,0,IF(F80&lt;=25000,F80,IF(F80&lt;=50000,ROUNDUP(F80/2,0)+12500,IF(F80&lt;=100000,ROUNDUP(F80/4,0)+25000,50000)))),MIN(IF(AND(D80="はい",C80&gt;=2026,C80&lt;=2027),IF(E80&lt;=0,0,IF(E80&lt;=30000,E80,IF(E80&lt;=60000,ROUNDUP(E80/2,0)+15000,IF(E80&lt;=120000,ROUNDUP(E80/4,0)+30000,60000)))),IF(E80&lt;=0,0,IF(E80&lt;=20000,E80,IF(E80&lt;=40000,ROUNDUP(E80/2,0)+10000,IF(E80&lt;=80000,ROUNDUP(E80/4,0)+20000,40000)))))+IF(F80&lt;=0,0,IF(F80&lt;=25000,F80,IF(F80&lt;=50000,ROUNDUP(F80/2,0)+12500,IF(F80&lt;=100000,ROUNDUP(F80/4,0)+25000,50000)))),IF(AND(D80="はい",C80&gt;=2026,C80&lt;=2027),60000,40000)))))</f>
        <v/>
      </c>
      <c r="P80" s="18">
        <f>IF(G80&lt;=0,0,IF(G80&lt;=20000,G80,IF(G80&lt;=40000,ROUNDUP(G80/2,0)+10000,IF(G80&lt;=80000,ROUNDUP(G80/4,0)+20000,40000))))</f>
        <v/>
      </c>
      <c r="Q80" s="18">
        <f>IF(I80&lt;=0,IF(H80&lt;=0,0,IF(H80&lt;=20000,H80,IF(H80&lt;=40000,ROUNDUP(H80/2,0)+10000,IF(H80&lt;=80000,ROUNDUP(H80/4,0)+20000,40000)))),IF(H80&lt;=0,IF(I80&lt;=0,0,IF(I80&lt;=25000,I80,IF(I80&lt;=50000,ROUNDUP(I80/2,0)+12500,IF(I80&lt;=100000,ROUNDUP(I80/4,0)+25000,50000)))),MAX(IF(I80&lt;=0,0,IF(I80&lt;=25000,I80,IF(I80&lt;=50000,ROUNDUP(I80/2,0)+12500,IF(I80&lt;=100000,ROUNDUP(I80/4,0)+25000,50000)))),MIN(IF(H80&lt;=0,0,IF(H80&lt;=20000,H80,IF(H80&lt;=40000,ROUNDUP(H80/2,0)+10000,IF(H80&lt;=80000,ROUNDUP(H80/4,0)+20000,40000))))+IF(I80&lt;=0,0,IF(I80&lt;=25000,I80,IF(I80&lt;=50000,ROUNDUP(I80/2,0)+12500,IF(I80&lt;=100000,ROUNDUP(I80/4,0)+25000,50000)))),40000))))</f>
        <v/>
      </c>
      <c r="R80" s="18">
        <f>MIN(120000,O80+P80+Q80)</f>
        <v/>
      </c>
      <c r="S80" s="18">
        <f>IF(F80&lt;=0,IF(E80&lt;=0,0,IF(E80&lt;=12000,E80,IF(E80&lt;=32000,ROUNDUP(E80/2,0)+6000,IF(E80&lt;=56000,ROUNDUP(E80/4,0)+14000,28000)))),IF(E80&lt;=0,IF(F80&lt;=0,0,IF(F80&lt;=15000,F80,IF(F80&lt;=40000,ROUNDUP(F80/2,0)+7500,IF(F80&lt;=70000,ROUNDUP(F80/4,0)+17500,35000)))),MAX(IF(F80&lt;=0,0,IF(F80&lt;=15000,F80,IF(F80&lt;=40000,ROUNDUP(F80/2,0)+7500,IF(F80&lt;=70000,ROUNDUP(F80/4,0)+17500,35000)))),MIN(IF(E80&lt;=0,0,IF(E80&lt;=12000,E80,IF(E80&lt;=32000,ROUNDUP(E80/2,0)+6000,IF(E80&lt;=56000,ROUNDUP(E80/4,0)+14000,28000))))+IF(F80&lt;=0,0,IF(F80&lt;=15000,F80,IF(F80&lt;=40000,ROUNDUP(F80/2,0)+7500,IF(F80&lt;=70000,ROUNDUP(F80/4,0)+17500,35000)))),28000))))</f>
        <v/>
      </c>
      <c r="T80" s="18">
        <f>IF(G80&lt;=0,0,IF(G80&lt;=12000,G80,IF(G80&lt;=32000,ROUNDUP(G80/2,0)+6000,IF(G80&lt;=56000,ROUNDUP(G80/4,0)+14000,28000))))</f>
        <v/>
      </c>
      <c r="U80" s="18">
        <f>IF(I80&lt;=0,IF(H80&lt;=0,0,IF(H80&lt;=12000,H80,IF(H80&lt;=32000,ROUNDUP(H80/2,0)+6000,IF(H80&lt;=56000,ROUNDUP(H80/4,0)+14000,28000)))),IF(H80&lt;=0,IF(I80&lt;=0,0,IF(I80&lt;=15000,I80,IF(I80&lt;=40000,ROUNDUP(I80/2,0)+7500,IF(I80&lt;=70000,ROUNDUP(I80/4,0)+17500,35000)))),MAX(IF(I80&lt;=0,0,IF(I80&lt;=15000,I80,IF(I80&lt;=40000,ROUNDUP(I80/2,0)+7500,IF(I80&lt;=70000,ROUNDUP(I80/4,0)+17500,35000)))),MIN(IF(H80&lt;=0,0,IF(H80&lt;=12000,H80,IF(H80&lt;=32000,ROUNDUP(H80/2,0)+6000,IF(H80&lt;=56000,ROUNDUP(H80/4,0)+14000,28000))))+IF(I80&lt;=0,0,IF(I80&lt;=15000,I80,IF(I80&lt;=40000,ROUNDUP(I80/2,0)+7500,IF(I80&lt;=70000,ROUNDUP(I80/4,0)+17500,35000)))),28000))))</f>
        <v/>
      </c>
      <c r="V80" s="18">
        <f>MIN(70000,S80+T80+U80)</f>
        <v/>
      </c>
      <c r="W80" s="18">
        <f>MAX(0,ROUNDDOWN(M80-J80-N80-K80-0,-3))</f>
        <v/>
      </c>
      <c r="X80" s="18">
        <f>MAX(0,ROUNDDOWN(M80-J80-N80-K80-R80,-3))</f>
        <v/>
      </c>
      <c r="Y80" s="18">
        <f>IF(W80&lt;=0,0,ROUNDDOWN((W80*LOOKUP(W80,{0,1950001,3300001,6950001,9000001,18000001,40000001},{0.05,0.1,0.2,0.23,0.33,0.4,0.45})-LOOKUP(W80,{0,1950001,3300001,6950001,9000001,18000001,40000001},{0,97500,427500,636000,1536000,2796000,4796000}))*1.021,-2))</f>
        <v/>
      </c>
      <c r="Z80" s="18">
        <f>IF(X80&lt;=0,0,ROUNDDOWN((X80*LOOKUP(X80,{0,1950001,3300001,6950001,9000001,18000001,40000001},{0.05,0.1,0.2,0.23,0.33,0.4,0.45})-LOOKUP(X80,{0,1950001,3300001,6950001,9000001,18000001,40000001},{0,97500,427500,636000,1536000,2796000,4796000}))*1.021,-2))</f>
        <v/>
      </c>
      <c r="AA80" s="18">
        <f>MAX(0,ROUNDDOWN(M80-J80-430000-L80-0,-3))</f>
        <v/>
      </c>
      <c r="AB80" s="18">
        <f>MAX(0,ROUNDDOWN(M80-J80-430000-L80-V80,-3))</f>
        <v/>
      </c>
      <c r="AC80" s="18">
        <f>IF(M80&lt;=450000,0,MAX(0,ROUNDDOWN(AA80*0.06-MIN(50000,AA80)*0.03,-2))+MAX(0,ROUNDDOWN(AA80*0.04-MIN(50000,AA80)*0.02,-2)))</f>
        <v/>
      </c>
      <c r="AD80" s="18">
        <f>IF(M80&lt;=450000,0,MAX(0,ROUNDDOWN(AB80*0.06-MIN(50000,AB80)*0.03,-2))+MAX(0,ROUNDDOWN(AB80*0.04-MIN(50000,AB80)*0.02,-2)))</f>
        <v/>
      </c>
      <c r="AE80" s="18">
        <f>Y80-Z80</f>
        <v/>
      </c>
      <c r="AF80" s="18">
        <f>AC80-AD80</f>
        <v/>
      </c>
      <c r="AG80" s="18">
        <f>AE80+AF80</f>
        <v/>
      </c>
      <c r="AH80" s="20">
        <f>IF(W80&lt;=0,0,LOOKUP(W80,{0,1950001,3300001,6950001,9000001,18000001,40000001},{0.05,0.1,0.2,0.23,0.33,0.4,0.45}))</f>
        <v/>
      </c>
    </row>
    <row r="81">
      <c r="A81" t="inlineStr">
        <is>
          <t>早見表 一般8万円</t>
        </is>
      </c>
      <c r="B81" s="18">
        <f>'3_早見表'!$A$16</f>
        <v/>
      </c>
      <c r="C81" s="19" t="n">
        <v>2026</v>
      </c>
      <c r="D81" t="inlineStr">
        <is>
          <t>いいえ</t>
        </is>
      </c>
      <c r="E81" s="18" t="n">
        <v>80000</v>
      </c>
      <c r="F81" s="18" t="n">
        <v>0</v>
      </c>
      <c r="G81" s="18" t="n">
        <v>0</v>
      </c>
      <c r="H81" s="18" t="n">
        <v>0</v>
      </c>
      <c r="I81" s="18" t="n">
        <v>0</v>
      </c>
      <c r="J81" s="18">
        <f>ROUND(MIN(B81/12,650000)*12*0.0915+MIN(B81/12,1390000)*12*(0.0504+0)+B81*0.005,0)</f>
        <v/>
      </c>
      <c r="K81" s="18" t="n">
        <v>0</v>
      </c>
      <c r="L81" s="18" t="n">
        <v>0</v>
      </c>
      <c r="M81" s="18">
        <f>ROUND(IF(C81&gt;=2026,IF(B81&lt;741000,0,IF(B81&lt;2191000,B81-740000,IF(B81&lt;2193000,1451000,IF(B81&lt;2196000,1453000,IF(B81&lt;2200000,1456000,IF(B81&lt;3600000,ROUNDDOWN(B81/4,-3)*2.8-80000,IF(B81&lt;6600000,ROUNDDOWN(B81/4,-3)*3.2-440000,IF(B81&lt;8500000,ROUNDDOWN(B81*0.9,0)-1100000,B81-1950000)))))))),IF(B81&lt;651000,0,IF(B81&lt;1900000,B81-650000,IF(B81&lt;3600000,ROUNDDOWN(B81/4,-3)*2.8-80000,IF(B81&lt;6600000,ROUNDDOWN(B81/4,-3)*3.2-440000,IF(B81&lt;8500000,ROUNDDOWN(B81*0.9,0)-1100000,B81-1950000)))))),0)</f>
        <v/>
      </c>
      <c r="N81" s="18">
        <f>IF(M81&gt;23500000,NA(),IF(C81&gt;=2026,IF(M81&lt;=4890000,1040000,IF(M81&lt;=6550000,670000,620000)),IF(M81&lt;=1320000,950000,IF(M81&lt;=3360000,880000,IF(M81&lt;=4890000,680000,IF(M81&lt;=6550000,630000,580000))))))</f>
        <v/>
      </c>
      <c r="O81" s="18">
        <f>IF(F81&lt;=0,IF(AND(D81="はい",C81&gt;=2026,C81&lt;=2027),IF(E81&lt;=0,0,IF(E81&lt;=30000,E81,IF(E81&lt;=60000,ROUNDUP(E81/2,0)+15000,IF(E81&lt;=120000,ROUNDUP(E81/4,0)+30000,60000)))),IF(E81&lt;=0,0,IF(E81&lt;=20000,E81,IF(E81&lt;=40000,ROUNDUP(E81/2,0)+10000,IF(E81&lt;=80000,ROUNDUP(E81/4,0)+20000,40000))))),IF(E81&lt;=0,IF(F81&lt;=0,0,IF(F81&lt;=25000,F81,IF(F81&lt;=50000,ROUNDUP(F81/2,0)+12500,IF(F81&lt;=100000,ROUNDUP(F81/4,0)+25000,50000)))),MAX(IF(F81&lt;=0,0,IF(F81&lt;=25000,F81,IF(F81&lt;=50000,ROUNDUP(F81/2,0)+12500,IF(F81&lt;=100000,ROUNDUP(F81/4,0)+25000,50000)))),MIN(IF(AND(D81="はい",C81&gt;=2026,C81&lt;=2027),IF(E81&lt;=0,0,IF(E81&lt;=30000,E81,IF(E81&lt;=60000,ROUNDUP(E81/2,0)+15000,IF(E81&lt;=120000,ROUNDUP(E81/4,0)+30000,60000)))),IF(E81&lt;=0,0,IF(E81&lt;=20000,E81,IF(E81&lt;=40000,ROUNDUP(E81/2,0)+10000,IF(E81&lt;=80000,ROUNDUP(E81/4,0)+20000,40000)))))+IF(F81&lt;=0,0,IF(F81&lt;=25000,F81,IF(F81&lt;=50000,ROUNDUP(F81/2,0)+12500,IF(F81&lt;=100000,ROUNDUP(F81/4,0)+25000,50000)))),IF(AND(D81="はい",C81&gt;=2026,C81&lt;=2027),60000,40000)))))</f>
        <v/>
      </c>
      <c r="P81" s="18">
        <f>IF(G81&lt;=0,0,IF(G81&lt;=20000,G81,IF(G81&lt;=40000,ROUNDUP(G81/2,0)+10000,IF(G81&lt;=80000,ROUNDUP(G81/4,0)+20000,40000))))</f>
        <v/>
      </c>
      <c r="Q81" s="18">
        <f>IF(I81&lt;=0,IF(H81&lt;=0,0,IF(H81&lt;=20000,H81,IF(H81&lt;=40000,ROUNDUP(H81/2,0)+10000,IF(H81&lt;=80000,ROUNDUP(H81/4,0)+20000,40000)))),IF(H81&lt;=0,IF(I81&lt;=0,0,IF(I81&lt;=25000,I81,IF(I81&lt;=50000,ROUNDUP(I81/2,0)+12500,IF(I81&lt;=100000,ROUNDUP(I81/4,0)+25000,50000)))),MAX(IF(I81&lt;=0,0,IF(I81&lt;=25000,I81,IF(I81&lt;=50000,ROUNDUP(I81/2,0)+12500,IF(I81&lt;=100000,ROUNDUP(I81/4,0)+25000,50000)))),MIN(IF(H81&lt;=0,0,IF(H81&lt;=20000,H81,IF(H81&lt;=40000,ROUNDUP(H81/2,0)+10000,IF(H81&lt;=80000,ROUNDUP(H81/4,0)+20000,40000))))+IF(I81&lt;=0,0,IF(I81&lt;=25000,I81,IF(I81&lt;=50000,ROUNDUP(I81/2,0)+12500,IF(I81&lt;=100000,ROUNDUP(I81/4,0)+25000,50000)))),40000))))</f>
        <v/>
      </c>
      <c r="R81" s="18">
        <f>MIN(120000,O81+P81+Q81)</f>
        <v/>
      </c>
      <c r="S81" s="18">
        <f>IF(F81&lt;=0,IF(E81&lt;=0,0,IF(E81&lt;=12000,E81,IF(E81&lt;=32000,ROUNDUP(E81/2,0)+6000,IF(E81&lt;=56000,ROUNDUP(E81/4,0)+14000,28000)))),IF(E81&lt;=0,IF(F81&lt;=0,0,IF(F81&lt;=15000,F81,IF(F81&lt;=40000,ROUNDUP(F81/2,0)+7500,IF(F81&lt;=70000,ROUNDUP(F81/4,0)+17500,35000)))),MAX(IF(F81&lt;=0,0,IF(F81&lt;=15000,F81,IF(F81&lt;=40000,ROUNDUP(F81/2,0)+7500,IF(F81&lt;=70000,ROUNDUP(F81/4,0)+17500,35000)))),MIN(IF(E81&lt;=0,0,IF(E81&lt;=12000,E81,IF(E81&lt;=32000,ROUNDUP(E81/2,0)+6000,IF(E81&lt;=56000,ROUNDUP(E81/4,0)+14000,28000))))+IF(F81&lt;=0,0,IF(F81&lt;=15000,F81,IF(F81&lt;=40000,ROUNDUP(F81/2,0)+7500,IF(F81&lt;=70000,ROUNDUP(F81/4,0)+17500,35000)))),28000))))</f>
        <v/>
      </c>
      <c r="T81" s="18">
        <f>IF(G81&lt;=0,0,IF(G81&lt;=12000,G81,IF(G81&lt;=32000,ROUNDUP(G81/2,0)+6000,IF(G81&lt;=56000,ROUNDUP(G81/4,0)+14000,28000))))</f>
        <v/>
      </c>
      <c r="U81" s="18">
        <f>IF(I81&lt;=0,IF(H81&lt;=0,0,IF(H81&lt;=12000,H81,IF(H81&lt;=32000,ROUNDUP(H81/2,0)+6000,IF(H81&lt;=56000,ROUNDUP(H81/4,0)+14000,28000)))),IF(H81&lt;=0,IF(I81&lt;=0,0,IF(I81&lt;=15000,I81,IF(I81&lt;=40000,ROUNDUP(I81/2,0)+7500,IF(I81&lt;=70000,ROUNDUP(I81/4,0)+17500,35000)))),MAX(IF(I81&lt;=0,0,IF(I81&lt;=15000,I81,IF(I81&lt;=40000,ROUNDUP(I81/2,0)+7500,IF(I81&lt;=70000,ROUNDUP(I81/4,0)+17500,35000)))),MIN(IF(H81&lt;=0,0,IF(H81&lt;=12000,H81,IF(H81&lt;=32000,ROUNDUP(H81/2,0)+6000,IF(H81&lt;=56000,ROUNDUP(H81/4,0)+14000,28000))))+IF(I81&lt;=0,0,IF(I81&lt;=15000,I81,IF(I81&lt;=40000,ROUNDUP(I81/2,0)+7500,IF(I81&lt;=70000,ROUNDUP(I81/4,0)+17500,35000)))),28000))))</f>
        <v/>
      </c>
      <c r="V81" s="18">
        <f>MIN(70000,S81+T81+U81)</f>
        <v/>
      </c>
      <c r="W81" s="18">
        <f>MAX(0,ROUNDDOWN(M81-J81-N81-K81-0,-3))</f>
        <v/>
      </c>
      <c r="X81" s="18">
        <f>MAX(0,ROUNDDOWN(M81-J81-N81-K81-R81,-3))</f>
        <v/>
      </c>
      <c r="Y81" s="18">
        <f>IF(W81&lt;=0,0,ROUNDDOWN((W81*LOOKUP(W81,{0,1950001,3300001,6950001,9000001,18000001,40000001},{0.05,0.1,0.2,0.23,0.33,0.4,0.45})-LOOKUP(W81,{0,1950001,3300001,6950001,9000001,18000001,40000001},{0,97500,427500,636000,1536000,2796000,4796000}))*1.021,-2))</f>
        <v/>
      </c>
      <c r="Z81" s="18">
        <f>IF(X81&lt;=0,0,ROUNDDOWN((X81*LOOKUP(X81,{0,1950001,3300001,6950001,9000001,18000001,40000001},{0.05,0.1,0.2,0.23,0.33,0.4,0.45})-LOOKUP(X81,{0,1950001,3300001,6950001,9000001,18000001,40000001},{0,97500,427500,636000,1536000,2796000,4796000}))*1.021,-2))</f>
        <v/>
      </c>
      <c r="AA81" s="18">
        <f>MAX(0,ROUNDDOWN(M81-J81-430000-L81-0,-3))</f>
        <v/>
      </c>
      <c r="AB81" s="18">
        <f>MAX(0,ROUNDDOWN(M81-J81-430000-L81-V81,-3))</f>
        <v/>
      </c>
      <c r="AC81" s="18">
        <f>IF(M81&lt;=450000,0,MAX(0,ROUNDDOWN(AA81*0.06-MIN(50000,AA81)*0.03,-2))+MAX(0,ROUNDDOWN(AA81*0.04-MIN(50000,AA81)*0.02,-2)))</f>
        <v/>
      </c>
      <c r="AD81" s="18">
        <f>IF(M81&lt;=450000,0,MAX(0,ROUNDDOWN(AB81*0.06-MIN(50000,AB81)*0.03,-2))+MAX(0,ROUNDDOWN(AB81*0.04-MIN(50000,AB81)*0.02,-2)))</f>
        <v/>
      </c>
      <c r="AE81" s="18">
        <f>Y81-Z81</f>
        <v/>
      </c>
      <c r="AF81" s="18">
        <f>AC81-AD81</f>
        <v/>
      </c>
      <c r="AG81" s="18">
        <f>AE81+AF81</f>
        <v/>
      </c>
      <c r="AH81" s="20">
        <f>IF(W81&lt;=0,0,LOOKUP(W81,{0,1950001,3300001,6950001,9000001,18000001,40000001},{0.05,0.1,0.2,0.23,0.33,0.4,0.45}))</f>
        <v/>
      </c>
    </row>
    <row r="82">
      <c r="A82" t="inlineStr">
        <is>
          <t>早見表 一般と介護医療8万円ずつ</t>
        </is>
      </c>
      <c r="B82" s="18">
        <f>'3_早見表'!$A$16</f>
        <v/>
      </c>
      <c r="C82" s="19" t="n">
        <v>2026</v>
      </c>
      <c r="D82" t="inlineStr">
        <is>
          <t>いいえ</t>
        </is>
      </c>
      <c r="E82" s="18" t="n">
        <v>80000</v>
      </c>
      <c r="F82" s="18" t="n">
        <v>0</v>
      </c>
      <c r="G82" s="18" t="n">
        <v>80000</v>
      </c>
      <c r="H82" s="18" t="n">
        <v>0</v>
      </c>
      <c r="I82" s="18" t="n">
        <v>0</v>
      </c>
      <c r="J82" s="18">
        <f>ROUND(MIN(B82/12,650000)*12*0.0915+MIN(B82/12,1390000)*12*(0.0504+0)+B82*0.005,0)</f>
        <v/>
      </c>
      <c r="K82" s="18" t="n">
        <v>0</v>
      </c>
      <c r="L82" s="18" t="n">
        <v>0</v>
      </c>
      <c r="M82" s="18">
        <f>ROUND(IF(C82&gt;=2026,IF(B82&lt;741000,0,IF(B82&lt;2191000,B82-740000,IF(B82&lt;2193000,1451000,IF(B82&lt;2196000,1453000,IF(B82&lt;2200000,1456000,IF(B82&lt;3600000,ROUNDDOWN(B82/4,-3)*2.8-80000,IF(B82&lt;6600000,ROUNDDOWN(B82/4,-3)*3.2-440000,IF(B82&lt;8500000,ROUNDDOWN(B82*0.9,0)-1100000,B82-1950000)))))))),IF(B82&lt;651000,0,IF(B82&lt;1900000,B82-650000,IF(B82&lt;3600000,ROUNDDOWN(B82/4,-3)*2.8-80000,IF(B82&lt;6600000,ROUNDDOWN(B82/4,-3)*3.2-440000,IF(B82&lt;8500000,ROUNDDOWN(B82*0.9,0)-1100000,B82-1950000)))))),0)</f>
        <v/>
      </c>
      <c r="N82" s="18">
        <f>IF(M82&gt;23500000,NA(),IF(C82&gt;=2026,IF(M82&lt;=4890000,1040000,IF(M82&lt;=6550000,670000,620000)),IF(M82&lt;=1320000,950000,IF(M82&lt;=3360000,880000,IF(M82&lt;=4890000,680000,IF(M82&lt;=6550000,630000,580000))))))</f>
        <v/>
      </c>
      <c r="O82" s="18">
        <f>IF(F82&lt;=0,IF(AND(D82="はい",C82&gt;=2026,C82&lt;=2027),IF(E82&lt;=0,0,IF(E82&lt;=30000,E82,IF(E82&lt;=60000,ROUNDUP(E82/2,0)+15000,IF(E82&lt;=120000,ROUNDUP(E82/4,0)+30000,60000)))),IF(E82&lt;=0,0,IF(E82&lt;=20000,E82,IF(E82&lt;=40000,ROUNDUP(E82/2,0)+10000,IF(E82&lt;=80000,ROUNDUP(E82/4,0)+20000,40000))))),IF(E82&lt;=0,IF(F82&lt;=0,0,IF(F82&lt;=25000,F82,IF(F82&lt;=50000,ROUNDUP(F82/2,0)+12500,IF(F82&lt;=100000,ROUNDUP(F82/4,0)+25000,50000)))),MAX(IF(F82&lt;=0,0,IF(F82&lt;=25000,F82,IF(F82&lt;=50000,ROUNDUP(F82/2,0)+12500,IF(F82&lt;=100000,ROUNDUP(F82/4,0)+25000,50000)))),MIN(IF(AND(D82="はい",C82&gt;=2026,C82&lt;=2027),IF(E82&lt;=0,0,IF(E82&lt;=30000,E82,IF(E82&lt;=60000,ROUNDUP(E82/2,0)+15000,IF(E82&lt;=120000,ROUNDUP(E82/4,0)+30000,60000)))),IF(E82&lt;=0,0,IF(E82&lt;=20000,E82,IF(E82&lt;=40000,ROUNDUP(E82/2,0)+10000,IF(E82&lt;=80000,ROUNDUP(E82/4,0)+20000,40000)))))+IF(F82&lt;=0,0,IF(F82&lt;=25000,F82,IF(F82&lt;=50000,ROUNDUP(F82/2,0)+12500,IF(F82&lt;=100000,ROUNDUP(F82/4,0)+25000,50000)))),IF(AND(D82="はい",C82&gt;=2026,C82&lt;=2027),60000,40000)))))</f>
        <v/>
      </c>
      <c r="P82" s="18">
        <f>IF(G82&lt;=0,0,IF(G82&lt;=20000,G82,IF(G82&lt;=40000,ROUNDUP(G82/2,0)+10000,IF(G82&lt;=80000,ROUNDUP(G82/4,0)+20000,40000))))</f>
        <v/>
      </c>
      <c r="Q82" s="18">
        <f>IF(I82&lt;=0,IF(H82&lt;=0,0,IF(H82&lt;=20000,H82,IF(H82&lt;=40000,ROUNDUP(H82/2,0)+10000,IF(H82&lt;=80000,ROUNDUP(H82/4,0)+20000,40000)))),IF(H82&lt;=0,IF(I82&lt;=0,0,IF(I82&lt;=25000,I82,IF(I82&lt;=50000,ROUNDUP(I82/2,0)+12500,IF(I82&lt;=100000,ROUNDUP(I82/4,0)+25000,50000)))),MAX(IF(I82&lt;=0,0,IF(I82&lt;=25000,I82,IF(I82&lt;=50000,ROUNDUP(I82/2,0)+12500,IF(I82&lt;=100000,ROUNDUP(I82/4,0)+25000,50000)))),MIN(IF(H82&lt;=0,0,IF(H82&lt;=20000,H82,IF(H82&lt;=40000,ROUNDUP(H82/2,0)+10000,IF(H82&lt;=80000,ROUNDUP(H82/4,0)+20000,40000))))+IF(I82&lt;=0,0,IF(I82&lt;=25000,I82,IF(I82&lt;=50000,ROUNDUP(I82/2,0)+12500,IF(I82&lt;=100000,ROUNDUP(I82/4,0)+25000,50000)))),40000))))</f>
        <v/>
      </c>
      <c r="R82" s="18">
        <f>MIN(120000,O82+P82+Q82)</f>
        <v/>
      </c>
      <c r="S82" s="18">
        <f>IF(F82&lt;=0,IF(E82&lt;=0,0,IF(E82&lt;=12000,E82,IF(E82&lt;=32000,ROUNDUP(E82/2,0)+6000,IF(E82&lt;=56000,ROUNDUP(E82/4,0)+14000,28000)))),IF(E82&lt;=0,IF(F82&lt;=0,0,IF(F82&lt;=15000,F82,IF(F82&lt;=40000,ROUNDUP(F82/2,0)+7500,IF(F82&lt;=70000,ROUNDUP(F82/4,0)+17500,35000)))),MAX(IF(F82&lt;=0,0,IF(F82&lt;=15000,F82,IF(F82&lt;=40000,ROUNDUP(F82/2,0)+7500,IF(F82&lt;=70000,ROUNDUP(F82/4,0)+17500,35000)))),MIN(IF(E82&lt;=0,0,IF(E82&lt;=12000,E82,IF(E82&lt;=32000,ROUNDUP(E82/2,0)+6000,IF(E82&lt;=56000,ROUNDUP(E82/4,0)+14000,28000))))+IF(F82&lt;=0,0,IF(F82&lt;=15000,F82,IF(F82&lt;=40000,ROUNDUP(F82/2,0)+7500,IF(F82&lt;=70000,ROUNDUP(F82/4,0)+17500,35000)))),28000))))</f>
        <v/>
      </c>
      <c r="T82" s="18">
        <f>IF(G82&lt;=0,0,IF(G82&lt;=12000,G82,IF(G82&lt;=32000,ROUNDUP(G82/2,0)+6000,IF(G82&lt;=56000,ROUNDUP(G82/4,0)+14000,28000))))</f>
        <v/>
      </c>
      <c r="U82" s="18">
        <f>IF(I82&lt;=0,IF(H82&lt;=0,0,IF(H82&lt;=12000,H82,IF(H82&lt;=32000,ROUNDUP(H82/2,0)+6000,IF(H82&lt;=56000,ROUNDUP(H82/4,0)+14000,28000)))),IF(H82&lt;=0,IF(I82&lt;=0,0,IF(I82&lt;=15000,I82,IF(I82&lt;=40000,ROUNDUP(I82/2,0)+7500,IF(I82&lt;=70000,ROUNDUP(I82/4,0)+17500,35000)))),MAX(IF(I82&lt;=0,0,IF(I82&lt;=15000,I82,IF(I82&lt;=40000,ROUNDUP(I82/2,0)+7500,IF(I82&lt;=70000,ROUNDUP(I82/4,0)+17500,35000)))),MIN(IF(H82&lt;=0,0,IF(H82&lt;=12000,H82,IF(H82&lt;=32000,ROUNDUP(H82/2,0)+6000,IF(H82&lt;=56000,ROUNDUP(H82/4,0)+14000,28000))))+IF(I82&lt;=0,0,IF(I82&lt;=15000,I82,IF(I82&lt;=40000,ROUNDUP(I82/2,0)+7500,IF(I82&lt;=70000,ROUNDUP(I82/4,0)+17500,35000)))),28000))))</f>
        <v/>
      </c>
      <c r="V82" s="18">
        <f>MIN(70000,S82+T82+U82)</f>
        <v/>
      </c>
      <c r="W82" s="18">
        <f>MAX(0,ROUNDDOWN(M82-J82-N82-K82-0,-3))</f>
        <v/>
      </c>
      <c r="X82" s="18">
        <f>MAX(0,ROUNDDOWN(M82-J82-N82-K82-R82,-3))</f>
        <v/>
      </c>
      <c r="Y82" s="18">
        <f>IF(W82&lt;=0,0,ROUNDDOWN((W82*LOOKUP(W82,{0,1950001,3300001,6950001,9000001,18000001,40000001},{0.05,0.1,0.2,0.23,0.33,0.4,0.45})-LOOKUP(W82,{0,1950001,3300001,6950001,9000001,18000001,40000001},{0,97500,427500,636000,1536000,2796000,4796000}))*1.021,-2))</f>
        <v/>
      </c>
      <c r="Z82" s="18">
        <f>IF(X82&lt;=0,0,ROUNDDOWN((X82*LOOKUP(X82,{0,1950001,3300001,6950001,9000001,18000001,40000001},{0.05,0.1,0.2,0.23,0.33,0.4,0.45})-LOOKUP(X82,{0,1950001,3300001,6950001,9000001,18000001,40000001},{0,97500,427500,636000,1536000,2796000,4796000}))*1.021,-2))</f>
        <v/>
      </c>
      <c r="AA82" s="18">
        <f>MAX(0,ROUNDDOWN(M82-J82-430000-L82-0,-3))</f>
        <v/>
      </c>
      <c r="AB82" s="18">
        <f>MAX(0,ROUNDDOWN(M82-J82-430000-L82-V82,-3))</f>
        <v/>
      </c>
      <c r="AC82" s="18">
        <f>IF(M82&lt;=450000,0,MAX(0,ROUNDDOWN(AA82*0.06-MIN(50000,AA82)*0.03,-2))+MAX(0,ROUNDDOWN(AA82*0.04-MIN(50000,AA82)*0.02,-2)))</f>
        <v/>
      </c>
      <c r="AD82" s="18">
        <f>IF(M82&lt;=450000,0,MAX(0,ROUNDDOWN(AB82*0.06-MIN(50000,AB82)*0.03,-2))+MAX(0,ROUNDDOWN(AB82*0.04-MIN(50000,AB82)*0.02,-2)))</f>
        <v/>
      </c>
      <c r="AE82" s="18">
        <f>Y82-Z82</f>
        <v/>
      </c>
      <c r="AF82" s="18">
        <f>AC82-AD82</f>
        <v/>
      </c>
      <c r="AG82" s="18">
        <f>AE82+AF82</f>
        <v/>
      </c>
      <c r="AH82" s="20">
        <f>IF(W82&lt;=0,0,LOOKUP(W82,{0,1950001,3300001,6950001,9000001,18000001,40000001},{0.05,0.1,0.2,0.23,0.33,0.4,0.45}))</f>
        <v/>
      </c>
    </row>
    <row r="83">
      <c r="A83" t="inlineStr">
        <is>
          <t>早見表 3区分8万円ずつ（年24万円）</t>
        </is>
      </c>
      <c r="B83" s="18">
        <f>'3_早見表'!$A$16</f>
        <v/>
      </c>
      <c r="C83" s="19" t="n">
        <v>2026</v>
      </c>
      <c r="D83" t="inlineStr">
        <is>
          <t>いいえ</t>
        </is>
      </c>
      <c r="E83" s="18" t="n">
        <v>80000</v>
      </c>
      <c r="F83" s="18" t="n">
        <v>0</v>
      </c>
      <c r="G83" s="18" t="n">
        <v>80000</v>
      </c>
      <c r="H83" s="18" t="n">
        <v>80000</v>
      </c>
      <c r="I83" s="18" t="n">
        <v>0</v>
      </c>
      <c r="J83" s="18">
        <f>ROUND(MIN(B83/12,650000)*12*0.0915+MIN(B83/12,1390000)*12*(0.0504+0)+B83*0.005,0)</f>
        <v/>
      </c>
      <c r="K83" s="18" t="n">
        <v>0</v>
      </c>
      <c r="L83" s="18" t="n">
        <v>0</v>
      </c>
      <c r="M83" s="18">
        <f>ROUND(IF(C83&gt;=2026,IF(B83&lt;741000,0,IF(B83&lt;2191000,B83-740000,IF(B83&lt;2193000,1451000,IF(B83&lt;2196000,1453000,IF(B83&lt;2200000,1456000,IF(B83&lt;3600000,ROUNDDOWN(B83/4,-3)*2.8-80000,IF(B83&lt;6600000,ROUNDDOWN(B83/4,-3)*3.2-440000,IF(B83&lt;8500000,ROUNDDOWN(B83*0.9,0)-1100000,B83-1950000)))))))),IF(B83&lt;651000,0,IF(B83&lt;1900000,B83-650000,IF(B83&lt;3600000,ROUNDDOWN(B83/4,-3)*2.8-80000,IF(B83&lt;6600000,ROUNDDOWN(B83/4,-3)*3.2-440000,IF(B83&lt;8500000,ROUNDDOWN(B83*0.9,0)-1100000,B83-1950000)))))),0)</f>
        <v/>
      </c>
      <c r="N83" s="18">
        <f>IF(M83&gt;23500000,NA(),IF(C83&gt;=2026,IF(M83&lt;=4890000,1040000,IF(M83&lt;=6550000,670000,620000)),IF(M83&lt;=1320000,950000,IF(M83&lt;=3360000,880000,IF(M83&lt;=4890000,680000,IF(M83&lt;=6550000,630000,580000))))))</f>
        <v/>
      </c>
      <c r="O83" s="18">
        <f>IF(F83&lt;=0,IF(AND(D83="はい",C83&gt;=2026,C83&lt;=2027),IF(E83&lt;=0,0,IF(E83&lt;=30000,E83,IF(E83&lt;=60000,ROUNDUP(E83/2,0)+15000,IF(E83&lt;=120000,ROUNDUP(E83/4,0)+30000,60000)))),IF(E83&lt;=0,0,IF(E83&lt;=20000,E83,IF(E83&lt;=40000,ROUNDUP(E83/2,0)+10000,IF(E83&lt;=80000,ROUNDUP(E83/4,0)+20000,40000))))),IF(E83&lt;=0,IF(F83&lt;=0,0,IF(F83&lt;=25000,F83,IF(F83&lt;=50000,ROUNDUP(F83/2,0)+12500,IF(F83&lt;=100000,ROUNDUP(F83/4,0)+25000,50000)))),MAX(IF(F83&lt;=0,0,IF(F83&lt;=25000,F83,IF(F83&lt;=50000,ROUNDUP(F83/2,0)+12500,IF(F83&lt;=100000,ROUNDUP(F83/4,0)+25000,50000)))),MIN(IF(AND(D83="はい",C83&gt;=2026,C83&lt;=2027),IF(E83&lt;=0,0,IF(E83&lt;=30000,E83,IF(E83&lt;=60000,ROUNDUP(E83/2,0)+15000,IF(E83&lt;=120000,ROUNDUP(E83/4,0)+30000,60000)))),IF(E83&lt;=0,0,IF(E83&lt;=20000,E83,IF(E83&lt;=40000,ROUNDUP(E83/2,0)+10000,IF(E83&lt;=80000,ROUNDUP(E83/4,0)+20000,40000)))))+IF(F83&lt;=0,0,IF(F83&lt;=25000,F83,IF(F83&lt;=50000,ROUNDUP(F83/2,0)+12500,IF(F83&lt;=100000,ROUNDUP(F83/4,0)+25000,50000)))),IF(AND(D83="はい",C83&gt;=2026,C83&lt;=2027),60000,40000)))))</f>
        <v/>
      </c>
      <c r="P83" s="18">
        <f>IF(G83&lt;=0,0,IF(G83&lt;=20000,G83,IF(G83&lt;=40000,ROUNDUP(G83/2,0)+10000,IF(G83&lt;=80000,ROUNDUP(G83/4,0)+20000,40000))))</f>
        <v/>
      </c>
      <c r="Q83" s="18">
        <f>IF(I83&lt;=0,IF(H83&lt;=0,0,IF(H83&lt;=20000,H83,IF(H83&lt;=40000,ROUNDUP(H83/2,0)+10000,IF(H83&lt;=80000,ROUNDUP(H83/4,0)+20000,40000)))),IF(H83&lt;=0,IF(I83&lt;=0,0,IF(I83&lt;=25000,I83,IF(I83&lt;=50000,ROUNDUP(I83/2,0)+12500,IF(I83&lt;=100000,ROUNDUP(I83/4,0)+25000,50000)))),MAX(IF(I83&lt;=0,0,IF(I83&lt;=25000,I83,IF(I83&lt;=50000,ROUNDUP(I83/2,0)+12500,IF(I83&lt;=100000,ROUNDUP(I83/4,0)+25000,50000)))),MIN(IF(H83&lt;=0,0,IF(H83&lt;=20000,H83,IF(H83&lt;=40000,ROUNDUP(H83/2,0)+10000,IF(H83&lt;=80000,ROUNDUP(H83/4,0)+20000,40000))))+IF(I83&lt;=0,0,IF(I83&lt;=25000,I83,IF(I83&lt;=50000,ROUNDUP(I83/2,0)+12500,IF(I83&lt;=100000,ROUNDUP(I83/4,0)+25000,50000)))),40000))))</f>
        <v/>
      </c>
      <c r="R83" s="18">
        <f>MIN(120000,O83+P83+Q83)</f>
        <v/>
      </c>
      <c r="S83" s="18">
        <f>IF(F83&lt;=0,IF(E83&lt;=0,0,IF(E83&lt;=12000,E83,IF(E83&lt;=32000,ROUNDUP(E83/2,0)+6000,IF(E83&lt;=56000,ROUNDUP(E83/4,0)+14000,28000)))),IF(E83&lt;=0,IF(F83&lt;=0,0,IF(F83&lt;=15000,F83,IF(F83&lt;=40000,ROUNDUP(F83/2,0)+7500,IF(F83&lt;=70000,ROUNDUP(F83/4,0)+17500,35000)))),MAX(IF(F83&lt;=0,0,IF(F83&lt;=15000,F83,IF(F83&lt;=40000,ROUNDUP(F83/2,0)+7500,IF(F83&lt;=70000,ROUNDUP(F83/4,0)+17500,35000)))),MIN(IF(E83&lt;=0,0,IF(E83&lt;=12000,E83,IF(E83&lt;=32000,ROUNDUP(E83/2,0)+6000,IF(E83&lt;=56000,ROUNDUP(E83/4,0)+14000,28000))))+IF(F83&lt;=0,0,IF(F83&lt;=15000,F83,IF(F83&lt;=40000,ROUNDUP(F83/2,0)+7500,IF(F83&lt;=70000,ROUNDUP(F83/4,0)+17500,35000)))),28000))))</f>
        <v/>
      </c>
      <c r="T83" s="18">
        <f>IF(G83&lt;=0,0,IF(G83&lt;=12000,G83,IF(G83&lt;=32000,ROUNDUP(G83/2,0)+6000,IF(G83&lt;=56000,ROUNDUP(G83/4,0)+14000,28000))))</f>
        <v/>
      </c>
      <c r="U83" s="18">
        <f>IF(I83&lt;=0,IF(H83&lt;=0,0,IF(H83&lt;=12000,H83,IF(H83&lt;=32000,ROUNDUP(H83/2,0)+6000,IF(H83&lt;=56000,ROUNDUP(H83/4,0)+14000,28000)))),IF(H83&lt;=0,IF(I83&lt;=0,0,IF(I83&lt;=15000,I83,IF(I83&lt;=40000,ROUNDUP(I83/2,0)+7500,IF(I83&lt;=70000,ROUNDUP(I83/4,0)+17500,35000)))),MAX(IF(I83&lt;=0,0,IF(I83&lt;=15000,I83,IF(I83&lt;=40000,ROUNDUP(I83/2,0)+7500,IF(I83&lt;=70000,ROUNDUP(I83/4,0)+17500,35000)))),MIN(IF(H83&lt;=0,0,IF(H83&lt;=12000,H83,IF(H83&lt;=32000,ROUNDUP(H83/2,0)+6000,IF(H83&lt;=56000,ROUNDUP(H83/4,0)+14000,28000))))+IF(I83&lt;=0,0,IF(I83&lt;=15000,I83,IF(I83&lt;=40000,ROUNDUP(I83/2,0)+7500,IF(I83&lt;=70000,ROUNDUP(I83/4,0)+17500,35000)))),28000))))</f>
        <v/>
      </c>
      <c r="V83" s="18">
        <f>MIN(70000,S83+T83+U83)</f>
        <v/>
      </c>
      <c r="W83" s="18">
        <f>MAX(0,ROUNDDOWN(M83-J83-N83-K83-0,-3))</f>
        <v/>
      </c>
      <c r="X83" s="18">
        <f>MAX(0,ROUNDDOWN(M83-J83-N83-K83-R83,-3))</f>
        <v/>
      </c>
      <c r="Y83" s="18">
        <f>IF(W83&lt;=0,0,ROUNDDOWN((W83*LOOKUP(W83,{0,1950001,3300001,6950001,9000001,18000001,40000001},{0.05,0.1,0.2,0.23,0.33,0.4,0.45})-LOOKUP(W83,{0,1950001,3300001,6950001,9000001,18000001,40000001},{0,97500,427500,636000,1536000,2796000,4796000}))*1.021,-2))</f>
        <v/>
      </c>
      <c r="Z83" s="18">
        <f>IF(X83&lt;=0,0,ROUNDDOWN((X83*LOOKUP(X83,{0,1950001,3300001,6950001,9000001,18000001,40000001},{0.05,0.1,0.2,0.23,0.33,0.4,0.45})-LOOKUP(X83,{0,1950001,3300001,6950001,9000001,18000001,40000001},{0,97500,427500,636000,1536000,2796000,4796000}))*1.021,-2))</f>
        <v/>
      </c>
      <c r="AA83" s="18">
        <f>MAX(0,ROUNDDOWN(M83-J83-430000-L83-0,-3))</f>
        <v/>
      </c>
      <c r="AB83" s="18">
        <f>MAX(0,ROUNDDOWN(M83-J83-430000-L83-V83,-3))</f>
        <v/>
      </c>
      <c r="AC83" s="18">
        <f>IF(M83&lt;=450000,0,MAX(0,ROUNDDOWN(AA83*0.06-MIN(50000,AA83)*0.03,-2))+MAX(0,ROUNDDOWN(AA83*0.04-MIN(50000,AA83)*0.02,-2)))</f>
        <v/>
      </c>
      <c r="AD83" s="18">
        <f>IF(M83&lt;=450000,0,MAX(0,ROUNDDOWN(AB83*0.06-MIN(50000,AB83)*0.03,-2))+MAX(0,ROUNDDOWN(AB83*0.04-MIN(50000,AB83)*0.02,-2)))</f>
        <v/>
      </c>
      <c r="AE83" s="18">
        <f>Y83-Z83</f>
        <v/>
      </c>
      <c r="AF83" s="18">
        <f>AC83-AD83</f>
        <v/>
      </c>
      <c r="AG83" s="18">
        <f>AE83+AF83</f>
        <v/>
      </c>
      <c r="AH83" s="20">
        <f>IF(W83&lt;=0,0,LOOKUP(W83,{0,1950001,3300001,6950001,9000001,18000001,40000001},{0.05,0.1,0.2,0.23,0.33,0.4,0.45}))</f>
        <v/>
      </c>
    </row>
    <row r="84">
      <c r="A84" t="inlineStr">
        <is>
          <t>早見表 特例あり 一般8万円</t>
        </is>
      </c>
      <c r="B84" s="18">
        <f>'3_早見表'!$A$16</f>
        <v/>
      </c>
      <c r="C84" s="19" t="n">
        <v>2026</v>
      </c>
      <c r="D84" t="inlineStr">
        <is>
          <t>はい</t>
        </is>
      </c>
      <c r="E84" s="18" t="n">
        <v>80000</v>
      </c>
      <c r="F84" s="18" t="n">
        <v>0</v>
      </c>
      <c r="G84" s="18" t="n">
        <v>0</v>
      </c>
      <c r="H84" s="18" t="n">
        <v>0</v>
      </c>
      <c r="I84" s="18" t="n">
        <v>0</v>
      </c>
      <c r="J84" s="18">
        <f>ROUND(MIN(B84/12,650000)*12*0.0915+MIN(B84/12,1390000)*12*(0.0504+0)+B84*0.005,0)</f>
        <v/>
      </c>
      <c r="K84" s="18" t="n">
        <v>0</v>
      </c>
      <c r="L84" s="18" t="n">
        <v>0</v>
      </c>
      <c r="M84" s="18">
        <f>ROUND(IF(C84&gt;=2026,IF(B84&lt;741000,0,IF(B84&lt;2191000,B84-740000,IF(B84&lt;2193000,1451000,IF(B84&lt;2196000,1453000,IF(B84&lt;2200000,1456000,IF(B84&lt;3600000,ROUNDDOWN(B84/4,-3)*2.8-80000,IF(B84&lt;6600000,ROUNDDOWN(B84/4,-3)*3.2-440000,IF(B84&lt;8500000,ROUNDDOWN(B84*0.9,0)-1100000,B84-1950000)))))))),IF(B84&lt;651000,0,IF(B84&lt;1900000,B84-650000,IF(B84&lt;3600000,ROUNDDOWN(B84/4,-3)*2.8-80000,IF(B84&lt;6600000,ROUNDDOWN(B84/4,-3)*3.2-440000,IF(B84&lt;8500000,ROUNDDOWN(B84*0.9,0)-1100000,B84-1950000)))))),0)</f>
        <v/>
      </c>
      <c r="N84" s="18">
        <f>IF(M84&gt;23500000,NA(),IF(C84&gt;=2026,IF(M84&lt;=4890000,1040000,IF(M84&lt;=6550000,670000,620000)),IF(M84&lt;=1320000,950000,IF(M84&lt;=3360000,880000,IF(M84&lt;=4890000,680000,IF(M84&lt;=6550000,630000,580000))))))</f>
        <v/>
      </c>
      <c r="O84" s="18">
        <f>IF(F84&lt;=0,IF(AND(D84="はい",C84&gt;=2026,C84&lt;=2027),IF(E84&lt;=0,0,IF(E84&lt;=30000,E84,IF(E84&lt;=60000,ROUNDUP(E84/2,0)+15000,IF(E84&lt;=120000,ROUNDUP(E84/4,0)+30000,60000)))),IF(E84&lt;=0,0,IF(E84&lt;=20000,E84,IF(E84&lt;=40000,ROUNDUP(E84/2,0)+10000,IF(E84&lt;=80000,ROUNDUP(E84/4,0)+20000,40000))))),IF(E84&lt;=0,IF(F84&lt;=0,0,IF(F84&lt;=25000,F84,IF(F84&lt;=50000,ROUNDUP(F84/2,0)+12500,IF(F84&lt;=100000,ROUNDUP(F84/4,0)+25000,50000)))),MAX(IF(F84&lt;=0,0,IF(F84&lt;=25000,F84,IF(F84&lt;=50000,ROUNDUP(F84/2,0)+12500,IF(F84&lt;=100000,ROUNDUP(F84/4,0)+25000,50000)))),MIN(IF(AND(D84="はい",C84&gt;=2026,C84&lt;=2027),IF(E84&lt;=0,0,IF(E84&lt;=30000,E84,IF(E84&lt;=60000,ROUNDUP(E84/2,0)+15000,IF(E84&lt;=120000,ROUNDUP(E84/4,0)+30000,60000)))),IF(E84&lt;=0,0,IF(E84&lt;=20000,E84,IF(E84&lt;=40000,ROUNDUP(E84/2,0)+10000,IF(E84&lt;=80000,ROUNDUP(E84/4,0)+20000,40000)))))+IF(F84&lt;=0,0,IF(F84&lt;=25000,F84,IF(F84&lt;=50000,ROUNDUP(F84/2,0)+12500,IF(F84&lt;=100000,ROUNDUP(F84/4,0)+25000,50000)))),IF(AND(D84="はい",C84&gt;=2026,C84&lt;=2027),60000,40000)))))</f>
        <v/>
      </c>
      <c r="P84" s="18">
        <f>IF(G84&lt;=0,0,IF(G84&lt;=20000,G84,IF(G84&lt;=40000,ROUNDUP(G84/2,0)+10000,IF(G84&lt;=80000,ROUNDUP(G84/4,0)+20000,40000))))</f>
        <v/>
      </c>
      <c r="Q84" s="18">
        <f>IF(I84&lt;=0,IF(H84&lt;=0,0,IF(H84&lt;=20000,H84,IF(H84&lt;=40000,ROUNDUP(H84/2,0)+10000,IF(H84&lt;=80000,ROUNDUP(H84/4,0)+20000,40000)))),IF(H84&lt;=0,IF(I84&lt;=0,0,IF(I84&lt;=25000,I84,IF(I84&lt;=50000,ROUNDUP(I84/2,0)+12500,IF(I84&lt;=100000,ROUNDUP(I84/4,0)+25000,50000)))),MAX(IF(I84&lt;=0,0,IF(I84&lt;=25000,I84,IF(I84&lt;=50000,ROUNDUP(I84/2,0)+12500,IF(I84&lt;=100000,ROUNDUP(I84/4,0)+25000,50000)))),MIN(IF(H84&lt;=0,0,IF(H84&lt;=20000,H84,IF(H84&lt;=40000,ROUNDUP(H84/2,0)+10000,IF(H84&lt;=80000,ROUNDUP(H84/4,0)+20000,40000))))+IF(I84&lt;=0,0,IF(I84&lt;=25000,I84,IF(I84&lt;=50000,ROUNDUP(I84/2,0)+12500,IF(I84&lt;=100000,ROUNDUP(I84/4,0)+25000,50000)))),40000))))</f>
        <v/>
      </c>
      <c r="R84" s="18">
        <f>MIN(120000,O84+P84+Q84)</f>
        <v/>
      </c>
      <c r="S84" s="18">
        <f>IF(F84&lt;=0,IF(E84&lt;=0,0,IF(E84&lt;=12000,E84,IF(E84&lt;=32000,ROUNDUP(E84/2,0)+6000,IF(E84&lt;=56000,ROUNDUP(E84/4,0)+14000,28000)))),IF(E84&lt;=0,IF(F84&lt;=0,0,IF(F84&lt;=15000,F84,IF(F84&lt;=40000,ROUNDUP(F84/2,0)+7500,IF(F84&lt;=70000,ROUNDUP(F84/4,0)+17500,35000)))),MAX(IF(F84&lt;=0,0,IF(F84&lt;=15000,F84,IF(F84&lt;=40000,ROUNDUP(F84/2,0)+7500,IF(F84&lt;=70000,ROUNDUP(F84/4,0)+17500,35000)))),MIN(IF(E84&lt;=0,0,IF(E84&lt;=12000,E84,IF(E84&lt;=32000,ROUNDUP(E84/2,0)+6000,IF(E84&lt;=56000,ROUNDUP(E84/4,0)+14000,28000))))+IF(F84&lt;=0,0,IF(F84&lt;=15000,F84,IF(F84&lt;=40000,ROUNDUP(F84/2,0)+7500,IF(F84&lt;=70000,ROUNDUP(F84/4,0)+17500,35000)))),28000))))</f>
        <v/>
      </c>
      <c r="T84" s="18">
        <f>IF(G84&lt;=0,0,IF(G84&lt;=12000,G84,IF(G84&lt;=32000,ROUNDUP(G84/2,0)+6000,IF(G84&lt;=56000,ROUNDUP(G84/4,0)+14000,28000))))</f>
        <v/>
      </c>
      <c r="U84" s="18">
        <f>IF(I84&lt;=0,IF(H84&lt;=0,0,IF(H84&lt;=12000,H84,IF(H84&lt;=32000,ROUNDUP(H84/2,0)+6000,IF(H84&lt;=56000,ROUNDUP(H84/4,0)+14000,28000)))),IF(H84&lt;=0,IF(I84&lt;=0,0,IF(I84&lt;=15000,I84,IF(I84&lt;=40000,ROUNDUP(I84/2,0)+7500,IF(I84&lt;=70000,ROUNDUP(I84/4,0)+17500,35000)))),MAX(IF(I84&lt;=0,0,IF(I84&lt;=15000,I84,IF(I84&lt;=40000,ROUNDUP(I84/2,0)+7500,IF(I84&lt;=70000,ROUNDUP(I84/4,0)+17500,35000)))),MIN(IF(H84&lt;=0,0,IF(H84&lt;=12000,H84,IF(H84&lt;=32000,ROUNDUP(H84/2,0)+6000,IF(H84&lt;=56000,ROUNDUP(H84/4,0)+14000,28000))))+IF(I84&lt;=0,0,IF(I84&lt;=15000,I84,IF(I84&lt;=40000,ROUNDUP(I84/2,0)+7500,IF(I84&lt;=70000,ROUNDUP(I84/4,0)+17500,35000)))),28000))))</f>
        <v/>
      </c>
      <c r="V84" s="18">
        <f>MIN(70000,S84+T84+U84)</f>
        <v/>
      </c>
      <c r="W84" s="18">
        <f>MAX(0,ROUNDDOWN(M84-J84-N84-K84-0,-3))</f>
        <v/>
      </c>
      <c r="X84" s="18">
        <f>MAX(0,ROUNDDOWN(M84-J84-N84-K84-R84,-3))</f>
        <v/>
      </c>
      <c r="Y84" s="18">
        <f>IF(W84&lt;=0,0,ROUNDDOWN((W84*LOOKUP(W84,{0,1950001,3300001,6950001,9000001,18000001,40000001},{0.05,0.1,0.2,0.23,0.33,0.4,0.45})-LOOKUP(W84,{0,1950001,3300001,6950001,9000001,18000001,40000001},{0,97500,427500,636000,1536000,2796000,4796000}))*1.021,-2))</f>
        <v/>
      </c>
      <c r="Z84" s="18">
        <f>IF(X84&lt;=0,0,ROUNDDOWN((X84*LOOKUP(X84,{0,1950001,3300001,6950001,9000001,18000001,40000001},{0.05,0.1,0.2,0.23,0.33,0.4,0.45})-LOOKUP(X84,{0,1950001,3300001,6950001,9000001,18000001,40000001},{0,97500,427500,636000,1536000,2796000,4796000}))*1.021,-2))</f>
        <v/>
      </c>
      <c r="AA84" s="18">
        <f>MAX(0,ROUNDDOWN(M84-J84-430000-L84-0,-3))</f>
        <v/>
      </c>
      <c r="AB84" s="18">
        <f>MAX(0,ROUNDDOWN(M84-J84-430000-L84-V84,-3))</f>
        <v/>
      </c>
      <c r="AC84" s="18">
        <f>IF(M84&lt;=450000,0,MAX(0,ROUNDDOWN(AA84*0.06-MIN(50000,AA84)*0.03,-2))+MAX(0,ROUNDDOWN(AA84*0.04-MIN(50000,AA84)*0.02,-2)))</f>
        <v/>
      </c>
      <c r="AD84" s="18">
        <f>IF(M84&lt;=450000,0,MAX(0,ROUNDDOWN(AB84*0.06-MIN(50000,AB84)*0.03,-2))+MAX(0,ROUNDDOWN(AB84*0.04-MIN(50000,AB84)*0.02,-2)))</f>
        <v/>
      </c>
      <c r="AE84" s="18">
        <f>Y84-Z84</f>
        <v/>
      </c>
      <c r="AF84" s="18">
        <f>AC84-AD84</f>
        <v/>
      </c>
      <c r="AG84" s="18">
        <f>AE84+AF84</f>
        <v/>
      </c>
      <c r="AH84" s="20">
        <f>IF(W84&lt;=0,0,LOOKUP(W84,{0,1950001,3300001,6950001,9000001,18000001,40000001},{0.05,0.1,0.2,0.23,0.33,0.4,0.45}))</f>
        <v/>
      </c>
    </row>
    <row r="85">
      <c r="A85" t="inlineStr">
        <is>
          <t>早見表 特例あり 一般12万円</t>
        </is>
      </c>
      <c r="B85" s="18">
        <f>'3_早見表'!$A$16</f>
        <v/>
      </c>
      <c r="C85" s="19" t="n">
        <v>2026</v>
      </c>
      <c r="D85" t="inlineStr">
        <is>
          <t>はい</t>
        </is>
      </c>
      <c r="E85" s="18" t="n">
        <v>120000</v>
      </c>
      <c r="F85" s="18" t="n">
        <v>0</v>
      </c>
      <c r="G85" s="18" t="n">
        <v>0</v>
      </c>
      <c r="H85" s="18" t="n">
        <v>0</v>
      </c>
      <c r="I85" s="18" t="n">
        <v>0</v>
      </c>
      <c r="J85" s="18">
        <f>ROUND(MIN(B85/12,650000)*12*0.0915+MIN(B85/12,1390000)*12*(0.0504+0)+B85*0.005,0)</f>
        <v/>
      </c>
      <c r="K85" s="18" t="n">
        <v>0</v>
      </c>
      <c r="L85" s="18" t="n">
        <v>0</v>
      </c>
      <c r="M85" s="18">
        <f>ROUND(IF(C85&gt;=2026,IF(B85&lt;741000,0,IF(B85&lt;2191000,B85-740000,IF(B85&lt;2193000,1451000,IF(B85&lt;2196000,1453000,IF(B85&lt;2200000,1456000,IF(B85&lt;3600000,ROUNDDOWN(B85/4,-3)*2.8-80000,IF(B85&lt;6600000,ROUNDDOWN(B85/4,-3)*3.2-440000,IF(B85&lt;8500000,ROUNDDOWN(B85*0.9,0)-1100000,B85-1950000)))))))),IF(B85&lt;651000,0,IF(B85&lt;1900000,B85-650000,IF(B85&lt;3600000,ROUNDDOWN(B85/4,-3)*2.8-80000,IF(B85&lt;6600000,ROUNDDOWN(B85/4,-3)*3.2-440000,IF(B85&lt;8500000,ROUNDDOWN(B85*0.9,0)-1100000,B85-1950000)))))),0)</f>
        <v/>
      </c>
      <c r="N85" s="18">
        <f>IF(M85&gt;23500000,NA(),IF(C85&gt;=2026,IF(M85&lt;=4890000,1040000,IF(M85&lt;=6550000,670000,620000)),IF(M85&lt;=1320000,950000,IF(M85&lt;=3360000,880000,IF(M85&lt;=4890000,680000,IF(M85&lt;=6550000,630000,580000))))))</f>
        <v/>
      </c>
      <c r="O85" s="18">
        <f>IF(F85&lt;=0,IF(AND(D85="はい",C85&gt;=2026,C85&lt;=2027),IF(E85&lt;=0,0,IF(E85&lt;=30000,E85,IF(E85&lt;=60000,ROUNDUP(E85/2,0)+15000,IF(E85&lt;=120000,ROUNDUP(E85/4,0)+30000,60000)))),IF(E85&lt;=0,0,IF(E85&lt;=20000,E85,IF(E85&lt;=40000,ROUNDUP(E85/2,0)+10000,IF(E85&lt;=80000,ROUNDUP(E85/4,0)+20000,40000))))),IF(E85&lt;=0,IF(F85&lt;=0,0,IF(F85&lt;=25000,F85,IF(F85&lt;=50000,ROUNDUP(F85/2,0)+12500,IF(F85&lt;=100000,ROUNDUP(F85/4,0)+25000,50000)))),MAX(IF(F85&lt;=0,0,IF(F85&lt;=25000,F85,IF(F85&lt;=50000,ROUNDUP(F85/2,0)+12500,IF(F85&lt;=100000,ROUNDUP(F85/4,0)+25000,50000)))),MIN(IF(AND(D85="はい",C85&gt;=2026,C85&lt;=2027),IF(E85&lt;=0,0,IF(E85&lt;=30000,E85,IF(E85&lt;=60000,ROUNDUP(E85/2,0)+15000,IF(E85&lt;=120000,ROUNDUP(E85/4,0)+30000,60000)))),IF(E85&lt;=0,0,IF(E85&lt;=20000,E85,IF(E85&lt;=40000,ROUNDUP(E85/2,0)+10000,IF(E85&lt;=80000,ROUNDUP(E85/4,0)+20000,40000)))))+IF(F85&lt;=0,0,IF(F85&lt;=25000,F85,IF(F85&lt;=50000,ROUNDUP(F85/2,0)+12500,IF(F85&lt;=100000,ROUNDUP(F85/4,0)+25000,50000)))),IF(AND(D85="はい",C85&gt;=2026,C85&lt;=2027),60000,40000)))))</f>
        <v/>
      </c>
      <c r="P85" s="18">
        <f>IF(G85&lt;=0,0,IF(G85&lt;=20000,G85,IF(G85&lt;=40000,ROUNDUP(G85/2,0)+10000,IF(G85&lt;=80000,ROUNDUP(G85/4,0)+20000,40000))))</f>
        <v/>
      </c>
      <c r="Q85" s="18">
        <f>IF(I85&lt;=0,IF(H85&lt;=0,0,IF(H85&lt;=20000,H85,IF(H85&lt;=40000,ROUNDUP(H85/2,0)+10000,IF(H85&lt;=80000,ROUNDUP(H85/4,0)+20000,40000)))),IF(H85&lt;=0,IF(I85&lt;=0,0,IF(I85&lt;=25000,I85,IF(I85&lt;=50000,ROUNDUP(I85/2,0)+12500,IF(I85&lt;=100000,ROUNDUP(I85/4,0)+25000,50000)))),MAX(IF(I85&lt;=0,0,IF(I85&lt;=25000,I85,IF(I85&lt;=50000,ROUNDUP(I85/2,0)+12500,IF(I85&lt;=100000,ROUNDUP(I85/4,0)+25000,50000)))),MIN(IF(H85&lt;=0,0,IF(H85&lt;=20000,H85,IF(H85&lt;=40000,ROUNDUP(H85/2,0)+10000,IF(H85&lt;=80000,ROUNDUP(H85/4,0)+20000,40000))))+IF(I85&lt;=0,0,IF(I85&lt;=25000,I85,IF(I85&lt;=50000,ROUNDUP(I85/2,0)+12500,IF(I85&lt;=100000,ROUNDUP(I85/4,0)+25000,50000)))),40000))))</f>
        <v/>
      </c>
      <c r="R85" s="18">
        <f>MIN(120000,O85+P85+Q85)</f>
        <v/>
      </c>
      <c r="S85" s="18">
        <f>IF(F85&lt;=0,IF(E85&lt;=0,0,IF(E85&lt;=12000,E85,IF(E85&lt;=32000,ROUNDUP(E85/2,0)+6000,IF(E85&lt;=56000,ROUNDUP(E85/4,0)+14000,28000)))),IF(E85&lt;=0,IF(F85&lt;=0,0,IF(F85&lt;=15000,F85,IF(F85&lt;=40000,ROUNDUP(F85/2,0)+7500,IF(F85&lt;=70000,ROUNDUP(F85/4,0)+17500,35000)))),MAX(IF(F85&lt;=0,0,IF(F85&lt;=15000,F85,IF(F85&lt;=40000,ROUNDUP(F85/2,0)+7500,IF(F85&lt;=70000,ROUNDUP(F85/4,0)+17500,35000)))),MIN(IF(E85&lt;=0,0,IF(E85&lt;=12000,E85,IF(E85&lt;=32000,ROUNDUP(E85/2,0)+6000,IF(E85&lt;=56000,ROUNDUP(E85/4,0)+14000,28000))))+IF(F85&lt;=0,0,IF(F85&lt;=15000,F85,IF(F85&lt;=40000,ROUNDUP(F85/2,0)+7500,IF(F85&lt;=70000,ROUNDUP(F85/4,0)+17500,35000)))),28000))))</f>
        <v/>
      </c>
      <c r="T85" s="18">
        <f>IF(G85&lt;=0,0,IF(G85&lt;=12000,G85,IF(G85&lt;=32000,ROUNDUP(G85/2,0)+6000,IF(G85&lt;=56000,ROUNDUP(G85/4,0)+14000,28000))))</f>
        <v/>
      </c>
      <c r="U85" s="18">
        <f>IF(I85&lt;=0,IF(H85&lt;=0,0,IF(H85&lt;=12000,H85,IF(H85&lt;=32000,ROUNDUP(H85/2,0)+6000,IF(H85&lt;=56000,ROUNDUP(H85/4,0)+14000,28000)))),IF(H85&lt;=0,IF(I85&lt;=0,0,IF(I85&lt;=15000,I85,IF(I85&lt;=40000,ROUNDUP(I85/2,0)+7500,IF(I85&lt;=70000,ROUNDUP(I85/4,0)+17500,35000)))),MAX(IF(I85&lt;=0,0,IF(I85&lt;=15000,I85,IF(I85&lt;=40000,ROUNDUP(I85/2,0)+7500,IF(I85&lt;=70000,ROUNDUP(I85/4,0)+17500,35000)))),MIN(IF(H85&lt;=0,0,IF(H85&lt;=12000,H85,IF(H85&lt;=32000,ROUNDUP(H85/2,0)+6000,IF(H85&lt;=56000,ROUNDUP(H85/4,0)+14000,28000))))+IF(I85&lt;=0,0,IF(I85&lt;=15000,I85,IF(I85&lt;=40000,ROUNDUP(I85/2,0)+7500,IF(I85&lt;=70000,ROUNDUP(I85/4,0)+17500,35000)))),28000))))</f>
        <v/>
      </c>
      <c r="V85" s="18">
        <f>MIN(70000,S85+T85+U85)</f>
        <v/>
      </c>
      <c r="W85" s="18">
        <f>MAX(0,ROUNDDOWN(M85-J85-N85-K85-0,-3))</f>
        <v/>
      </c>
      <c r="X85" s="18">
        <f>MAX(0,ROUNDDOWN(M85-J85-N85-K85-R85,-3))</f>
        <v/>
      </c>
      <c r="Y85" s="18">
        <f>IF(W85&lt;=0,0,ROUNDDOWN((W85*LOOKUP(W85,{0,1950001,3300001,6950001,9000001,18000001,40000001},{0.05,0.1,0.2,0.23,0.33,0.4,0.45})-LOOKUP(W85,{0,1950001,3300001,6950001,9000001,18000001,40000001},{0,97500,427500,636000,1536000,2796000,4796000}))*1.021,-2))</f>
        <v/>
      </c>
      <c r="Z85" s="18">
        <f>IF(X85&lt;=0,0,ROUNDDOWN((X85*LOOKUP(X85,{0,1950001,3300001,6950001,9000001,18000001,40000001},{0.05,0.1,0.2,0.23,0.33,0.4,0.45})-LOOKUP(X85,{0,1950001,3300001,6950001,9000001,18000001,40000001},{0,97500,427500,636000,1536000,2796000,4796000}))*1.021,-2))</f>
        <v/>
      </c>
      <c r="AA85" s="18">
        <f>MAX(0,ROUNDDOWN(M85-J85-430000-L85-0,-3))</f>
        <v/>
      </c>
      <c r="AB85" s="18">
        <f>MAX(0,ROUNDDOWN(M85-J85-430000-L85-V85,-3))</f>
        <v/>
      </c>
      <c r="AC85" s="18">
        <f>IF(M85&lt;=450000,0,MAX(0,ROUNDDOWN(AA85*0.06-MIN(50000,AA85)*0.03,-2))+MAX(0,ROUNDDOWN(AA85*0.04-MIN(50000,AA85)*0.02,-2)))</f>
        <v/>
      </c>
      <c r="AD85" s="18">
        <f>IF(M85&lt;=450000,0,MAX(0,ROUNDDOWN(AB85*0.06-MIN(50000,AB85)*0.03,-2))+MAX(0,ROUNDDOWN(AB85*0.04-MIN(50000,AB85)*0.02,-2)))</f>
        <v/>
      </c>
      <c r="AE85" s="18">
        <f>Y85-Z85</f>
        <v/>
      </c>
      <c r="AF85" s="18">
        <f>AC85-AD85</f>
        <v/>
      </c>
      <c r="AG85" s="18">
        <f>AE85+AF85</f>
        <v/>
      </c>
      <c r="AH85" s="20">
        <f>IF(W85&lt;=0,0,LOOKUP(W85,{0,1950001,3300001,6950001,9000001,18000001,40000001},{0.05,0.1,0.2,0.23,0.33,0.4,0.45}))</f>
        <v/>
      </c>
    </row>
    <row r="86">
      <c r="A86" t="inlineStr">
        <is>
          <t>早見表 特例あり 3区分（一般12万円）</t>
        </is>
      </c>
      <c r="B86" s="18">
        <f>'3_早見表'!$A$16</f>
        <v/>
      </c>
      <c r="C86" s="19" t="n">
        <v>2026</v>
      </c>
      <c r="D86" t="inlineStr">
        <is>
          <t>はい</t>
        </is>
      </c>
      <c r="E86" s="18" t="n">
        <v>120000</v>
      </c>
      <c r="F86" s="18" t="n">
        <v>0</v>
      </c>
      <c r="G86" s="18" t="n">
        <v>80000</v>
      </c>
      <c r="H86" s="18" t="n">
        <v>80000</v>
      </c>
      <c r="I86" s="18" t="n">
        <v>0</v>
      </c>
      <c r="J86" s="18">
        <f>ROUND(MIN(B86/12,650000)*12*0.0915+MIN(B86/12,1390000)*12*(0.0504+0)+B86*0.005,0)</f>
        <v/>
      </c>
      <c r="K86" s="18" t="n">
        <v>0</v>
      </c>
      <c r="L86" s="18" t="n">
        <v>0</v>
      </c>
      <c r="M86" s="18">
        <f>ROUND(IF(C86&gt;=2026,IF(B86&lt;741000,0,IF(B86&lt;2191000,B86-740000,IF(B86&lt;2193000,1451000,IF(B86&lt;2196000,1453000,IF(B86&lt;2200000,1456000,IF(B86&lt;3600000,ROUNDDOWN(B86/4,-3)*2.8-80000,IF(B86&lt;6600000,ROUNDDOWN(B86/4,-3)*3.2-440000,IF(B86&lt;8500000,ROUNDDOWN(B86*0.9,0)-1100000,B86-1950000)))))))),IF(B86&lt;651000,0,IF(B86&lt;1900000,B86-650000,IF(B86&lt;3600000,ROUNDDOWN(B86/4,-3)*2.8-80000,IF(B86&lt;6600000,ROUNDDOWN(B86/4,-3)*3.2-440000,IF(B86&lt;8500000,ROUNDDOWN(B86*0.9,0)-1100000,B86-1950000)))))),0)</f>
        <v/>
      </c>
      <c r="N86" s="18">
        <f>IF(M86&gt;23500000,NA(),IF(C86&gt;=2026,IF(M86&lt;=4890000,1040000,IF(M86&lt;=6550000,670000,620000)),IF(M86&lt;=1320000,950000,IF(M86&lt;=3360000,880000,IF(M86&lt;=4890000,680000,IF(M86&lt;=6550000,630000,580000))))))</f>
        <v/>
      </c>
      <c r="O86" s="18">
        <f>IF(F86&lt;=0,IF(AND(D86="はい",C86&gt;=2026,C86&lt;=2027),IF(E86&lt;=0,0,IF(E86&lt;=30000,E86,IF(E86&lt;=60000,ROUNDUP(E86/2,0)+15000,IF(E86&lt;=120000,ROUNDUP(E86/4,0)+30000,60000)))),IF(E86&lt;=0,0,IF(E86&lt;=20000,E86,IF(E86&lt;=40000,ROUNDUP(E86/2,0)+10000,IF(E86&lt;=80000,ROUNDUP(E86/4,0)+20000,40000))))),IF(E86&lt;=0,IF(F86&lt;=0,0,IF(F86&lt;=25000,F86,IF(F86&lt;=50000,ROUNDUP(F86/2,0)+12500,IF(F86&lt;=100000,ROUNDUP(F86/4,0)+25000,50000)))),MAX(IF(F86&lt;=0,0,IF(F86&lt;=25000,F86,IF(F86&lt;=50000,ROUNDUP(F86/2,0)+12500,IF(F86&lt;=100000,ROUNDUP(F86/4,0)+25000,50000)))),MIN(IF(AND(D86="はい",C86&gt;=2026,C86&lt;=2027),IF(E86&lt;=0,0,IF(E86&lt;=30000,E86,IF(E86&lt;=60000,ROUNDUP(E86/2,0)+15000,IF(E86&lt;=120000,ROUNDUP(E86/4,0)+30000,60000)))),IF(E86&lt;=0,0,IF(E86&lt;=20000,E86,IF(E86&lt;=40000,ROUNDUP(E86/2,0)+10000,IF(E86&lt;=80000,ROUNDUP(E86/4,0)+20000,40000)))))+IF(F86&lt;=0,0,IF(F86&lt;=25000,F86,IF(F86&lt;=50000,ROUNDUP(F86/2,0)+12500,IF(F86&lt;=100000,ROUNDUP(F86/4,0)+25000,50000)))),IF(AND(D86="はい",C86&gt;=2026,C86&lt;=2027),60000,40000)))))</f>
        <v/>
      </c>
      <c r="P86" s="18">
        <f>IF(G86&lt;=0,0,IF(G86&lt;=20000,G86,IF(G86&lt;=40000,ROUNDUP(G86/2,0)+10000,IF(G86&lt;=80000,ROUNDUP(G86/4,0)+20000,40000))))</f>
        <v/>
      </c>
      <c r="Q86" s="18">
        <f>IF(I86&lt;=0,IF(H86&lt;=0,0,IF(H86&lt;=20000,H86,IF(H86&lt;=40000,ROUNDUP(H86/2,0)+10000,IF(H86&lt;=80000,ROUNDUP(H86/4,0)+20000,40000)))),IF(H86&lt;=0,IF(I86&lt;=0,0,IF(I86&lt;=25000,I86,IF(I86&lt;=50000,ROUNDUP(I86/2,0)+12500,IF(I86&lt;=100000,ROUNDUP(I86/4,0)+25000,50000)))),MAX(IF(I86&lt;=0,0,IF(I86&lt;=25000,I86,IF(I86&lt;=50000,ROUNDUP(I86/2,0)+12500,IF(I86&lt;=100000,ROUNDUP(I86/4,0)+25000,50000)))),MIN(IF(H86&lt;=0,0,IF(H86&lt;=20000,H86,IF(H86&lt;=40000,ROUNDUP(H86/2,0)+10000,IF(H86&lt;=80000,ROUNDUP(H86/4,0)+20000,40000))))+IF(I86&lt;=0,0,IF(I86&lt;=25000,I86,IF(I86&lt;=50000,ROUNDUP(I86/2,0)+12500,IF(I86&lt;=100000,ROUNDUP(I86/4,0)+25000,50000)))),40000))))</f>
        <v/>
      </c>
      <c r="R86" s="18">
        <f>MIN(120000,O86+P86+Q86)</f>
        <v/>
      </c>
      <c r="S86" s="18">
        <f>IF(F86&lt;=0,IF(E86&lt;=0,0,IF(E86&lt;=12000,E86,IF(E86&lt;=32000,ROUNDUP(E86/2,0)+6000,IF(E86&lt;=56000,ROUNDUP(E86/4,0)+14000,28000)))),IF(E86&lt;=0,IF(F86&lt;=0,0,IF(F86&lt;=15000,F86,IF(F86&lt;=40000,ROUNDUP(F86/2,0)+7500,IF(F86&lt;=70000,ROUNDUP(F86/4,0)+17500,35000)))),MAX(IF(F86&lt;=0,0,IF(F86&lt;=15000,F86,IF(F86&lt;=40000,ROUNDUP(F86/2,0)+7500,IF(F86&lt;=70000,ROUNDUP(F86/4,0)+17500,35000)))),MIN(IF(E86&lt;=0,0,IF(E86&lt;=12000,E86,IF(E86&lt;=32000,ROUNDUP(E86/2,0)+6000,IF(E86&lt;=56000,ROUNDUP(E86/4,0)+14000,28000))))+IF(F86&lt;=0,0,IF(F86&lt;=15000,F86,IF(F86&lt;=40000,ROUNDUP(F86/2,0)+7500,IF(F86&lt;=70000,ROUNDUP(F86/4,0)+17500,35000)))),28000))))</f>
        <v/>
      </c>
      <c r="T86" s="18">
        <f>IF(G86&lt;=0,0,IF(G86&lt;=12000,G86,IF(G86&lt;=32000,ROUNDUP(G86/2,0)+6000,IF(G86&lt;=56000,ROUNDUP(G86/4,0)+14000,28000))))</f>
        <v/>
      </c>
      <c r="U86" s="18">
        <f>IF(I86&lt;=0,IF(H86&lt;=0,0,IF(H86&lt;=12000,H86,IF(H86&lt;=32000,ROUNDUP(H86/2,0)+6000,IF(H86&lt;=56000,ROUNDUP(H86/4,0)+14000,28000)))),IF(H86&lt;=0,IF(I86&lt;=0,0,IF(I86&lt;=15000,I86,IF(I86&lt;=40000,ROUNDUP(I86/2,0)+7500,IF(I86&lt;=70000,ROUNDUP(I86/4,0)+17500,35000)))),MAX(IF(I86&lt;=0,0,IF(I86&lt;=15000,I86,IF(I86&lt;=40000,ROUNDUP(I86/2,0)+7500,IF(I86&lt;=70000,ROUNDUP(I86/4,0)+17500,35000)))),MIN(IF(H86&lt;=0,0,IF(H86&lt;=12000,H86,IF(H86&lt;=32000,ROUNDUP(H86/2,0)+6000,IF(H86&lt;=56000,ROUNDUP(H86/4,0)+14000,28000))))+IF(I86&lt;=0,0,IF(I86&lt;=15000,I86,IF(I86&lt;=40000,ROUNDUP(I86/2,0)+7500,IF(I86&lt;=70000,ROUNDUP(I86/4,0)+17500,35000)))),28000))))</f>
        <v/>
      </c>
      <c r="V86" s="18">
        <f>MIN(70000,S86+T86+U86)</f>
        <v/>
      </c>
      <c r="W86" s="18">
        <f>MAX(0,ROUNDDOWN(M86-J86-N86-K86-0,-3))</f>
        <v/>
      </c>
      <c r="X86" s="18">
        <f>MAX(0,ROUNDDOWN(M86-J86-N86-K86-R86,-3))</f>
        <v/>
      </c>
      <c r="Y86" s="18">
        <f>IF(W86&lt;=0,0,ROUNDDOWN((W86*LOOKUP(W86,{0,1950001,3300001,6950001,9000001,18000001,40000001},{0.05,0.1,0.2,0.23,0.33,0.4,0.45})-LOOKUP(W86,{0,1950001,3300001,6950001,9000001,18000001,40000001},{0,97500,427500,636000,1536000,2796000,4796000}))*1.021,-2))</f>
        <v/>
      </c>
      <c r="Z86" s="18">
        <f>IF(X86&lt;=0,0,ROUNDDOWN((X86*LOOKUP(X86,{0,1950001,3300001,6950001,9000001,18000001,40000001},{0.05,0.1,0.2,0.23,0.33,0.4,0.45})-LOOKUP(X86,{0,1950001,3300001,6950001,9000001,18000001,40000001},{0,97500,427500,636000,1536000,2796000,4796000}))*1.021,-2))</f>
        <v/>
      </c>
      <c r="AA86" s="18">
        <f>MAX(0,ROUNDDOWN(M86-J86-430000-L86-0,-3))</f>
        <v/>
      </c>
      <c r="AB86" s="18">
        <f>MAX(0,ROUNDDOWN(M86-J86-430000-L86-V86,-3))</f>
        <v/>
      </c>
      <c r="AC86" s="18">
        <f>IF(M86&lt;=450000,0,MAX(0,ROUNDDOWN(AA86*0.06-MIN(50000,AA86)*0.03,-2))+MAX(0,ROUNDDOWN(AA86*0.04-MIN(50000,AA86)*0.02,-2)))</f>
        <v/>
      </c>
      <c r="AD86" s="18">
        <f>IF(M86&lt;=450000,0,MAX(0,ROUNDDOWN(AB86*0.06-MIN(50000,AB86)*0.03,-2))+MAX(0,ROUNDDOWN(AB86*0.04-MIN(50000,AB86)*0.02,-2)))</f>
        <v/>
      </c>
      <c r="AE86" s="18">
        <f>Y86-Z86</f>
        <v/>
      </c>
      <c r="AF86" s="18">
        <f>AC86-AD86</f>
        <v/>
      </c>
      <c r="AG86" s="18">
        <f>AE86+AF86</f>
        <v/>
      </c>
      <c r="AH86" s="20">
        <f>IF(W86&lt;=0,0,LOOKUP(W86,{0,1950001,3300001,6950001,9000001,18000001,40000001},{0.05,0.1,0.2,0.23,0.33,0.4,0.45}))</f>
        <v/>
      </c>
    </row>
    <row r="87">
      <c r="A87" t="inlineStr">
        <is>
          <t>1万円刻み 3区分8万円ずつ</t>
        </is>
      </c>
      <c r="B87" s="18">
        <f>'4_1万円刻み'!$A$3</f>
        <v/>
      </c>
      <c r="C87" s="19" t="n">
        <v>2026</v>
      </c>
      <c r="D87" t="inlineStr">
        <is>
          <t>いいえ</t>
        </is>
      </c>
      <c r="E87" s="18" t="n">
        <v>80000</v>
      </c>
      <c r="F87" s="18" t="n">
        <v>0</v>
      </c>
      <c r="G87" s="18" t="n">
        <v>80000</v>
      </c>
      <c r="H87" s="18" t="n">
        <v>80000</v>
      </c>
      <c r="I87" s="18" t="n">
        <v>0</v>
      </c>
      <c r="J87" s="18">
        <f>ROUND(MIN(B87/12,650000)*12*0.0915+MIN(B87/12,1390000)*12*(0.0504+0)+B87*0.005,0)</f>
        <v/>
      </c>
      <c r="K87" s="18" t="n">
        <v>0</v>
      </c>
      <c r="L87" s="18" t="n">
        <v>0</v>
      </c>
      <c r="M87" s="18">
        <f>ROUND(IF(C87&gt;=2026,IF(B87&lt;741000,0,IF(B87&lt;2191000,B87-740000,IF(B87&lt;2193000,1451000,IF(B87&lt;2196000,1453000,IF(B87&lt;2200000,1456000,IF(B87&lt;3600000,ROUNDDOWN(B87/4,-3)*2.8-80000,IF(B87&lt;6600000,ROUNDDOWN(B87/4,-3)*3.2-440000,IF(B87&lt;8500000,ROUNDDOWN(B87*0.9,0)-1100000,B87-1950000)))))))),IF(B87&lt;651000,0,IF(B87&lt;1900000,B87-650000,IF(B87&lt;3600000,ROUNDDOWN(B87/4,-3)*2.8-80000,IF(B87&lt;6600000,ROUNDDOWN(B87/4,-3)*3.2-440000,IF(B87&lt;8500000,ROUNDDOWN(B87*0.9,0)-1100000,B87-1950000)))))),0)</f>
        <v/>
      </c>
      <c r="N87" s="18">
        <f>IF(M87&gt;23500000,NA(),IF(C87&gt;=2026,IF(M87&lt;=4890000,1040000,IF(M87&lt;=6550000,670000,620000)),IF(M87&lt;=1320000,950000,IF(M87&lt;=3360000,880000,IF(M87&lt;=4890000,680000,IF(M87&lt;=6550000,630000,580000))))))</f>
        <v/>
      </c>
      <c r="O87" s="18">
        <f>IF(F87&lt;=0,IF(AND(D87="はい",C87&gt;=2026,C87&lt;=2027),IF(E87&lt;=0,0,IF(E87&lt;=30000,E87,IF(E87&lt;=60000,ROUNDUP(E87/2,0)+15000,IF(E87&lt;=120000,ROUNDUP(E87/4,0)+30000,60000)))),IF(E87&lt;=0,0,IF(E87&lt;=20000,E87,IF(E87&lt;=40000,ROUNDUP(E87/2,0)+10000,IF(E87&lt;=80000,ROUNDUP(E87/4,0)+20000,40000))))),IF(E87&lt;=0,IF(F87&lt;=0,0,IF(F87&lt;=25000,F87,IF(F87&lt;=50000,ROUNDUP(F87/2,0)+12500,IF(F87&lt;=100000,ROUNDUP(F87/4,0)+25000,50000)))),MAX(IF(F87&lt;=0,0,IF(F87&lt;=25000,F87,IF(F87&lt;=50000,ROUNDUP(F87/2,0)+12500,IF(F87&lt;=100000,ROUNDUP(F87/4,0)+25000,50000)))),MIN(IF(AND(D87="はい",C87&gt;=2026,C87&lt;=2027),IF(E87&lt;=0,0,IF(E87&lt;=30000,E87,IF(E87&lt;=60000,ROUNDUP(E87/2,0)+15000,IF(E87&lt;=120000,ROUNDUP(E87/4,0)+30000,60000)))),IF(E87&lt;=0,0,IF(E87&lt;=20000,E87,IF(E87&lt;=40000,ROUNDUP(E87/2,0)+10000,IF(E87&lt;=80000,ROUNDUP(E87/4,0)+20000,40000)))))+IF(F87&lt;=0,0,IF(F87&lt;=25000,F87,IF(F87&lt;=50000,ROUNDUP(F87/2,0)+12500,IF(F87&lt;=100000,ROUNDUP(F87/4,0)+25000,50000)))),IF(AND(D87="はい",C87&gt;=2026,C87&lt;=2027),60000,40000)))))</f>
        <v/>
      </c>
      <c r="P87" s="18">
        <f>IF(G87&lt;=0,0,IF(G87&lt;=20000,G87,IF(G87&lt;=40000,ROUNDUP(G87/2,0)+10000,IF(G87&lt;=80000,ROUNDUP(G87/4,0)+20000,40000))))</f>
        <v/>
      </c>
      <c r="Q87" s="18">
        <f>IF(I87&lt;=0,IF(H87&lt;=0,0,IF(H87&lt;=20000,H87,IF(H87&lt;=40000,ROUNDUP(H87/2,0)+10000,IF(H87&lt;=80000,ROUNDUP(H87/4,0)+20000,40000)))),IF(H87&lt;=0,IF(I87&lt;=0,0,IF(I87&lt;=25000,I87,IF(I87&lt;=50000,ROUNDUP(I87/2,0)+12500,IF(I87&lt;=100000,ROUNDUP(I87/4,0)+25000,50000)))),MAX(IF(I87&lt;=0,0,IF(I87&lt;=25000,I87,IF(I87&lt;=50000,ROUNDUP(I87/2,0)+12500,IF(I87&lt;=100000,ROUNDUP(I87/4,0)+25000,50000)))),MIN(IF(H87&lt;=0,0,IF(H87&lt;=20000,H87,IF(H87&lt;=40000,ROUNDUP(H87/2,0)+10000,IF(H87&lt;=80000,ROUNDUP(H87/4,0)+20000,40000))))+IF(I87&lt;=0,0,IF(I87&lt;=25000,I87,IF(I87&lt;=50000,ROUNDUP(I87/2,0)+12500,IF(I87&lt;=100000,ROUNDUP(I87/4,0)+25000,50000)))),40000))))</f>
        <v/>
      </c>
      <c r="R87" s="18">
        <f>MIN(120000,O87+P87+Q87)</f>
        <v/>
      </c>
      <c r="S87" s="18">
        <f>IF(F87&lt;=0,IF(E87&lt;=0,0,IF(E87&lt;=12000,E87,IF(E87&lt;=32000,ROUNDUP(E87/2,0)+6000,IF(E87&lt;=56000,ROUNDUP(E87/4,0)+14000,28000)))),IF(E87&lt;=0,IF(F87&lt;=0,0,IF(F87&lt;=15000,F87,IF(F87&lt;=40000,ROUNDUP(F87/2,0)+7500,IF(F87&lt;=70000,ROUNDUP(F87/4,0)+17500,35000)))),MAX(IF(F87&lt;=0,0,IF(F87&lt;=15000,F87,IF(F87&lt;=40000,ROUNDUP(F87/2,0)+7500,IF(F87&lt;=70000,ROUNDUP(F87/4,0)+17500,35000)))),MIN(IF(E87&lt;=0,0,IF(E87&lt;=12000,E87,IF(E87&lt;=32000,ROUNDUP(E87/2,0)+6000,IF(E87&lt;=56000,ROUNDUP(E87/4,0)+14000,28000))))+IF(F87&lt;=0,0,IF(F87&lt;=15000,F87,IF(F87&lt;=40000,ROUNDUP(F87/2,0)+7500,IF(F87&lt;=70000,ROUNDUP(F87/4,0)+17500,35000)))),28000))))</f>
        <v/>
      </c>
      <c r="T87" s="18">
        <f>IF(G87&lt;=0,0,IF(G87&lt;=12000,G87,IF(G87&lt;=32000,ROUNDUP(G87/2,0)+6000,IF(G87&lt;=56000,ROUNDUP(G87/4,0)+14000,28000))))</f>
        <v/>
      </c>
      <c r="U87" s="18">
        <f>IF(I87&lt;=0,IF(H87&lt;=0,0,IF(H87&lt;=12000,H87,IF(H87&lt;=32000,ROUNDUP(H87/2,0)+6000,IF(H87&lt;=56000,ROUNDUP(H87/4,0)+14000,28000)))),IF(H87&lt;=0,IF(I87&lt;=0,0,IF(I87&lt;=15000,I87,IF(I87&lt;=40000,ROUNDUP(I87/2,0)+7500,IF(I87&lt;=70000,ROUNDUP(I87/4,0)+17500,35000)))),MAX(IF(I87&lt;=0,0,IF(I87&lt;=15000,I87,IF(I87&lt;=40000,ROUNDUP(I87/2,0)+7500,IF(I87&lt;=70000,ROUNDUP(I87/4,0)+17500,35000)))),MIN(IF(H87&lt;=0,0,IF(H87&lt;=12000,H87,IF(H87&lt;=32000,ROUNDUP(H87/2,0)+6000,IF(H87&lt;=56000,ROUNDUP(H87/4,0)+14000,28000))))+IF(I87&lt;=0,0,IF(I87&lt;=15000,I87,IF(I87&lt;=40000,ROUNDUP(I87/2,0)+7500,IF(I87&lt;=70000,ROUNDUP(I87/4,0)+17500,35000)))),28000))))</f>
        <v/>
      </c>
      <c r="V87" s="18">
        <f>MIN(70000,S87+T87+U87)</f>
        <v/>
      </c>
      <c r="W87" s="18">
        <f>MAX(0,ROUNDDOWN(M87-J87-N87-K87-0,-3))</f>
        <v/>
      </c>
      <c r="X87" s="18">
        <f>MAX(0,ROUNDDOWN(M87-J87-N87-K87-R87,-3))</f>
        <v/>
      </c>
      <c r="Y87" s="18">
        <f>IF(W87&lt;=0,0,ROUNDDOWN((W87*LOOKUP(W87,{0,1950001,3300001,6950001,9000001,18000001,40000001},{0.05,0.1,0.2,0.23,0.33,0.4,0.45})-LOOKUP(W87,{0,1950001,3300001,6950001,9000001,18000001,40000001},{0,97500,427500,636000,1536000,2796000,4796000}))*1.021,-2))</f>
        <v/>
      </c>
      <c r="Z87" s="18">
        <f>IF(X87&lt;=0,0,ROUNDDOWN((X87*LOOKUP(X87,{0,1950001,3300001,6950001,9000001,18000001,40000001},{0.05,0.1,0.2,0.23,0.33,0.4,0.45})-LOOKUP(X87,{0,1950001,3300001,6950001,9000001,18000001,40000001},{0,97500,427500,636000,1536000,2796000,4796000}))*1.021,-2))</f>
        <v/>
      </c>
      <c r="AA87" s="18">
        <f>MAX(0,ROUNDDOWN(M87-J87-430000-L87-0,-3))</f>
        <v/>
      </c>
      <c r="AB87" s="18">
        <f>MAX(0,ROUNDDOWN(M87-J87-430000-L87-V87,-3))</f>
        <v/>
      </c>
      <c r="AC87" s="18">
        <f>IF(M87&lt;=450000,0,MAX(0,ROUNDDOWN(AA87*0.06-MIN(50000,AA87)*0.03,-2))+MAX(0,ROUNDDOWN(AA87*0.04-MIN(50000,AA87)*0.02,-2)))</f>
        <v/>
      </c>
      <c r="AD87" s="18">
        <f>IF(M87&lt;=450000,0,MAX(0,ROUNDDOWN(AB87*0.06-MIN(50000,AB87)*0.03,-2))+MAX(0,ROUNDDOWN(AB87*0.04-MIN(50000,AB87)*0.02,-2)))</f>
        <v/>
      </c>
      <c r="AE87" s="18">
        <f>Y87-Z87</f>
        <v/>
      </c>
      <c r="AF87" s="18">
        <f>AC87-AD87</f>
        <v/>
      </c>
      <c r="AG87" s="18">
        <f>AE87+AF87</f>
        <v/>
      </c>
      <c r="AH87" s="20">
        <f>IF(W87&lt;=0,0,LOOKUP(W87,{0,1950001,3300001,6950001,9000001,18000001,40000001},{0.05,0.1,0.2,0.23,0.33,0.4,0.45}))</f>
        <v/>
      </c>
    </row>
    <row r="88">
      <c r="A88" t="inlineStr">
        <is>
          <t>1万円刻み 一般8万円</t>
        </is>
      </c>
      <c r="B88" s="18">
        <f>'4_1万円刻み'!$A$3</f>
        <v/>
      </c>
      <c r="C88" s="19" t="n">
        <v>2026</v>
      </c>
      <c r="D88" t="inlineStr">
        <is>
          <t>いいえ</t>
        </is>
      </c>
      <c r="E88" s="18" t="n">
        <v>80000</v>
      </c>
      <c r="F88" s="18" t="n">
        <v>0</v>
      </c>
      <c r="G88" s="18" t="n">
        <v>0</v>
      </c>
      <c r="H88" s="18" t="n">
        <v>0</v>
      </c>
      <c r="I88" s="18" t="n">
        <v>0</v>
      </c>
      <c r="J88" s="18">
        <f>ROUND(MIN(B88/12,650000)*12*0.0915+MIN(B88/12,1390000)*12*(0.0504+0)+B88*0.005,0)</f>
        <v/>
      </c>
      <c r="K88" s="18" t="n">
        <v>0</v>
      </c>
      <c r="L88" s="18" t="n">
        <v>0</v>
      </c>
      <c r="M88" s="18">
        <f>ROUND(IF(C88&gt;=2026,IF(B88&lt;741000,0,IF(B88&lt;2191000,B88-740000,IF(B88&lt;2193000,1451000,IF(B88&lt;2196000,1453000,IF(B88&lt;2200000,1456000,IF(B88&lt;3600000,ROUNDDOWN(B88/4,-3)*2.8-80000,IF(B88&lt;6600000,ROUNDDOWN(B88/4,-3)*3.2-440000,IF(B88&lt;8500000,ROUNDDOWN(B88*0.9,0)-1100000,B88-1950000)))))))),IF(B88&lt;651000,0,IF(B88&lt;1900000,B88-650000,IF(B88&lt;3600000,ROUNDDOWN(B88/4,-3)*2.8-80000,IF(B88&lt;6600000,ROUNDDOWN(B88/4,-3)*3.2-440000,IF(B88&lt;8500000,ROUNDDOWN(B88*0.9,0)-1100000,B88-1950000)))))),0)</f>
        <v/>
      </c>
      <c r="N88" s="18">
        <f>IF(M88&gt;23500000,NA(),IF(C88&gt;=2026,IF(M88&lt;=4890000,1040000,IF(M88&lt;=6550000,670000,620000)),IF(M88&lt;=1320000,950000,IF(M88&lt;=3360000,880000,IF(M88&lt;=4890000,680000,IF(M88&lt;=6550000,630000,580000))))))</f>
        <v/>
      </c>
      <c r="O88" s="18">
        <f>IF(F88&lt;=0,IF(AND(D88="はい",C88&gt;=2026,C88&lt;=2027),IF(E88&lt;=0,0,IF(E88&lt;=30000,E88,IF(E88&lt;=60000,ROUNDUP(E88/2,0)+15000,IF(E88&lt;=120000,ROUNDUP(E88/4,0)+30000,60000)))),IF(E88&lt;=0,0,IF(E88&lt;=20000,E88,IF(E88&lt;=40000,ROUNDUP(E88/2,0)+10000,IF(E88&lt;=80000,ROUNDUP(E88/4,0)+20000,40000))))),IF(E88&lt;=0,IF(F88&lt;=0,0,IF(F88&lt;=25000,F88,IF(F88&lt;=50000,ROUNDUP(F88/2,0)+12500,IF(F88&lt;=100000,ROUNDUP(F88/4,0)+25000,50000)))),MAX(IF(F88&lt;=0,0,IF(F88&lt;=25000,F88,IF(F88&lt;=50000,ROUNDUP(F88/2,0)+12500,IF(F88&lt;=100000,ROUNDUP(F88/4,0)+25000,50000)))),MIN(IF(AND(D88="はい",C88&gt;=2026,C88&lt;=2027),IF(E88&lt;=0,0,IF(E88&lt;=30000,E88,IF(E88&lt;=60000,ROUNDUP(E88/2,0)+15000,IF(E88&lt;=120000,ROUNDUP(E88/4,0)+30000,60000)))),IF(E88&lt;=0,0,IF(E88&lt;=20000,E88,IF(E88&lt;=40000,ROUNDUP(E88/2,0)+10000,IF(E88&lt;=80000,ROUNDUP(E88/4,0)+20000,40000)))))+IF(F88&lt;=0,0,IF(F88&lt;=25000,F88,IF(F88&lt;=50000,ROUNDUP(F88/2,0)+12500,IF(F88&lt;=100000,ROUNDUP(F88/4,0)+25000,50000)))),IF(AND(D88="はい",C88&gt;=2026,C88&lt;=2027),60000,40000)))))</f>
        <v/>
      </c>
      <c r="P88" s="18">
        <f>IF(G88&lt;=0,0,IF(G88&lt;=20000,G88,IF(G88&lt;=40000,ROUNDUP(G88/2,0)+10000,IF(G88&lt;=80000,ROUNDUP(G88/4,0)+20000,40000))))</f>
        <v/>
      </c>
      <c r="Q88" s="18">
        <f>IF(I88&lt;=0,IF(H88&lt;=0,0,IF(H88&lt;=20000,H88,IF(H88&lt;=40000,ROUNDUP(H88/2,0)+10000,IF(H88&lt;=80000,ROUNDUP(H88/4,0)+20000,40000)))),IF(H88&lt;=0,IF(I88&lt;=0,0,IF(I88&lt;=25000,I88,IF(I88&lt;=50000,ROUNDUP(I88/2,0)+12500,IF(I88&lt;=100000,ROUNDUP(I88/4,0)+25000,50000)))),MAX(IF(I88&lt;=0,0,IF(I88&lt;=25000,I88,IF(I88&lt;=50000,ROUNDUP(I88/2,0)+12500,IF(I88&lt;=100000,ROUNDUP(I88/4,0)+25000,50000)))),MIN(IF(H88&lt;=0,0,IF(H88&lt;=20000,H88,IF(H88&lt;=40000,ROUNDUP(H88/2,0)+10000,IF(H88&lt;=80000,ROUNDUP(H88/4,0)+20000,40000))))+IF(I88&lt;=0,0,IF(I88&lt;=25000,I88,IF(I88&lt;=50000,ROUNDUP(I88/2,0)+12500,IF(I88&lt;=100000,ROUNDUP(I88/4,0)+25000,50000)))),40000))))</f>
        <v/>
      </c>
      <c r="R88" s="18">
        <f>MIN(120000,O88+P88+Q88)</f>
        <v/>
      </c>
      <c r="S88" s="18">
        <f>IF(F88&lt;=0,IF(E88&lt;=0,0,IF(E88&lt;=12000,E88,IF(E88&lt;=32000,ROUNDUP(E88/2,0)+6000,IF(E88&lt;=56000,ROUNDUP(E88/4,0)+14000,28000)))),IF(E88&lt;=0,IF(F88&lt;=0,0,IF(F88&lt;=15000,F88,IF(F88&lt;=40000,ROUNDUP(F88/2,0)+7500,IF(F88&lt;=70000,ROUNDUP(F88/4,0)+17500,35000)))),MAX(IF(F88&lt;=0,0,IF(F88&lt;=15000,F88,IF(F88&lt;=40000,ROUNDUP(F88/2,0)+7500,IF(F88&lt;=70000,ROUNDUP(F88/4,0)+17500,35000)))),MIN(IF(E88&lt;=0,0,IF(E88&lt;=12000,E88,IF(E88&lt;=32000,ROUNDUP(E88/2,0)+6000,IF(E88&lt;=56000,ROUNDUP(E88/4,0)+14000,28000))))+IF(F88&lt;=0,0,IF(F88&lt;=15000,F88,IF(F88&lt;=40000,ROUNDUP(F88/2,0)+7500,IF(F88&lt;=70000,ROUNDUP(F88/4,0)+17500,35000)))),28000))))</f>
        <v/>
      </c>
      <c r="T88" s="18">
        <f>IF(G88&lt;=0,0,IF(G88&lt;=12000,G88,IF(G88&lt;=32000,ROUNDUP(G88/2,0)+6000,IF(G88&lt;=56000,ROUNDUP(G88/4,0)+14000,28000))))</f>
        <v/>
      </c>
      <c r="U88" s="18">
        <f>IF(I88&lt;=0,IF(H88&lt;=0,0,IF(H88&lt;=12000,H88,IF(H88&lt;=32000,ROUNDUP(H88/2,0)+6000,IF(H88&lt;=56000,ROUNDUP(H88/4,0)+14000,28000)))),IF(H88&lt;=0,IF(I88&lt;=0,0,IF(I88&lt;=15000,I88,IF(I88&lt;=40000,ROUNDUP(I88/2,0)+7500,IF(I88&lt;=70000,ROUNDUP(I88/4,0)+17500,35000)))),MAX(IF(I88&lt;=0,0,IF(I88&lt;=15000,I88,IF(I88&lt;=40000,ROUNDUP(I88/2,0)+7500,IF(I88&lt;=70000,ROUNDUP(I88/4,0)+17500,35000)))),MIN(IF(H88&lt;=0,0,IF(H88&lt;=12000,H88,IF(H88&lt;=32000,ROUNDUP(H88/2,0)+6000,IF(H88&lt;=56000,ROUNDUP(H88/4,0)+14000,28000))))+IF(I88&lt;=0,0,IF(I88&lt;=15000,I88,IF(I88&lt;=40000,ROUNDUP(I88/2,0)+7500,IF(I88&lt;=70000,ROUNDUP(I88/4,0)+17500,35000)))),28000))))</f>
        <v/>
      </c>
      <c r="V88" s="18">
        <f>MIN(70000,S88+T88+U88)</f>
        <v/>
      </c>
      <c r="W88" s="18">
        <f>MAX(0,ROUNDDOWN(M88-J88-N88-K88-0,-3))</f>
        <v/>
      </c>
      <c r="X88" s="18">
        <f>MAX(0,ROUNDDOWN(M88-J88-N88-K88-R88,-3))</f>
        <v/>
      </c>
      <c r="Y88" s="18">
        <f>IF(W88&lt;=0,0,ROUNDDOWN((W88*LOOKUP(W88,{0,1950001,3300001,6950001,9000001,18000001,40000001},{0.05,0.1,0.2,0.23,0.33,0.4,0.45})-LOOKUP(W88,{0,1950001,3300001,6950001,9000001,18000001,40000001},{0,97500,427500,636000,1536000,2796000,4796000}))*1.021,-2))</f>
        <v/>
      </c>
      <c r="Z88" s="18">
        <f>IF(X88&lt;=0,0,ROUNDDOWN((X88*LOOKUP(X88,{0,1950001,3300001,6950001,9000001,18000001,40000001},{0.05,0.1,0.2,0.23,0.33,0.4,0.45})-LOOKUP(X88,{0,1950001,3300001,6950001,9000001,18000001,40000001},{0,97500,427500,636000,1536000,2796000,4796000}))*1.021,-2))</f>
        <v/>
      </c>
      <c r="AA88" s="18">
        <f>MAX(0,ROUNDDOWN(M88-J88-430000-L88-0,-3))</f>
        <v/>
      </c>
      <c r="AB88" s="18">
        <f>MAX(0,ROUNDDOWN(M88-J88-430000-L88-V88,-3))</f>
        <v/>
      </c>
      <c r="AC88" s="18">
        <f>IF(M88&lt;=450000,0,MAX(0,ROUNDDOWN(AA88*0.06-MIN(50000,AA88)*0.03,-2))+MAX(0,ROUNDDOWN(AA88*0.04-MIN(50000,AA88)*0.02,-2)))</f>
        <v/>
      </c>
      <c r="AD88" s="18">
        <f>IF(M88&lt;=450000,0,MAX(0,ROUNDDOWN(AB88*0.06-MIN(50000,AB88)*0.03,-2))+MAX(0,ROUNDDOWN(AB88*0.04-MIN(50000,AB88)*0.02,-2)))</f>
        <v/>
      </c>
      <c r="AE88" s="18">
        <f>Y88-Z88</f>
        <v/>
      </c>
      <c r="AF88" s="18">
        <f>AC88-AD88</f>
        <v/>
      </c>
      <c r="AG88" s="18">
        <f>AE88+AF88</f>
        <v/>
      </c>
      <c r="AH88" s="20">
        <f>IF(W88&lt;=0,0,LOOKUP(W88,{0,1950001,3300001,6950001,9000001,18000001,40000001},{0.05,0.1,0.2,0.23,0.33,0.4,0.45}))</f>
        <v/>
      </c>
    </row>
    <row r="89">
      <c r="A89" t="inlineStr">
        <is>
          <t>1万円刻み 特例あり一般12万円</t>
        </is>
      </c>
      <c r="B89" s="18">
        <f>'4_1万円刻み'!$A$3</f>
        <v/>
      </c>
      <c r="C89" s="19" t="n">
        <v>2026</v>
      </c>
      <c r="D89" t="inlineStr">
        <is>
          <t>はい</t>
        </is>
      </c>
      <c r="E89" s="18" t="n">
        <v>120000</v>
      </c>
      <c r="F89" s="18" t="n">
        <v>0</v>
      </c>
      <c r="G89" s="18" t="n">
        <v>0</v>
      </c>
      <c r="H89" s="18" t="n">
        <v>0</v>
      </c>
      <c r="I89" s="18" t="n">
        <v>0</v>
      </c>
      <c r="J89" s="18">
        <f>ROUND(MIN(B89/12,650000)*12*0.0915+MIN(B89/12,1390000)*12*(0.0504+0)+B89*0.005,0)</f>
        <v/>
      </c>
      <c r="K89" s="18" t="n">
        <v>0</v>
      </c>
      <c r="L89" s="18" t="n">
        <v>0</v>
      </c>
      <c r="M89" s="18">
        <f>ROUND(IF(C89&gt;=2026,IF(B89&lt;741000,0,IF(B89&lt;2191000,B89-740000,IF(B89&lt;2193000,1451000,IF(B89&lt;2196000,1453000,IF(B89&lt;2200000,1456000,IF(B89&lt;3600000,ROUNDDOWN(B89/4,-3)*2.8-80000,IF(B89&lt;6600000,ROUNDDOWN(B89/4,-3)*3.2-440000,IF(B89&lt;8500000,ROUNDDOWN(B89*0.9,0)-1100000,B89-1950000)))))))),IF(B89&lt;651000,0,IF(B89&lt;1900000,B89-650000,IF(B89&lt;3600000,ROUNDDOWN(B89/4,-3)*2.8-80000,IF(B89&lt;6600000,ROUNDDOWN(B89/4,-3)*3.2-440000,IF(B89&lt;8500000,ROUNDDOWN(B89*0.9,0)-1100000,B89-1950000)))))),0)</f>
        <v/>
      </c>
      <c r="N89" s="18">
        <f>IF(M89&gt;23500000,NA(),IF(C89&gt;=2026,IF(M89&lt;=4890000,1040000,IF(M89&lt;=6550000,670000,620000)),IF(M89&lt;=1320000,950000,IF(M89&lt;=3360000,880000,IF(M89&lt;=4890000,680000,IF(M89&lt;=6550000,630000,580000))))))</f>
        <v/>
      </c>
      <c r="O89" s="18">
        <f>IF(F89&lt;=0,IF(AND(D89="はい",C89&gt;=2026,C89&lt;=2027),IF(E89&lt;=0,0,IF(E89&lt;=30000,E89,IF(E89&lt;=60000,ROUNDUP(E89/2,0)+15000,IF(E89&lt;=120000,ROUNDUP(E89/4,0)+30000,60000)))),IF(E89&lt;=0,0,IF(E89&lt;=20000,E89,IF(E89&lt;=40000,ROUNDUP(E89/2,0)+10000,IF(E89&lt;=80000,ROUNDUP(E89/4,0)+20000,40000))))),IF(E89&lt;=0,IF(F89&lt;=0,0,IF(F89&lt;=25000,F89,IF(F89&lt;=50000,ROUNDUP(F89/2,0)+12500,IF(F89&lt;=100000,ROUNDUP(F89/4,0)+25000,50000)))),MAX(IF(F89&lt;=0,0,IF(F89&lt;=25000,F89,IF(F89&lt;=50000,ROUNDUP(F89/2,0)+12500,IF(F89&lt;=100000,ROUNDUP(F89/4,0)+25000,50000)))),MIN(IF(AND(D89="はい",C89&gt;=2026,C89&lt;=2027),IF(E89&lt;=0,0,IF(E89&lt;=30000,E89,IF(E89&lt;=60000,ROUNDUP(E89/2,0)+15000,IF(E89&lt;=120000,ROUNDUP(E89/4,0)+30000,60000)))),IF(E89&lt;=0,0,IF(E89&lt;=20000,E89,IF(E89&lt;=40000,ROUNDUP(E89/2,0)+10000,IF(E89&lt;=80000,ROUNDUP(E89/4,0)+20000,40000)))))+IF(F89&lt;=0,0,IF(F89&lt;=25000,F89,IF(F89&lt;=50000,ROUNDUP(F89/2,0)+12500,IF(F89&lt;=100000,ROUNDUP(F89/4,0)+25000,50000)))),IF(AND(D89="はい",C89&gt;=2026,C89&lt;=2027),60000,40000)))))</f>
        <v/>
      </c>
      <c r="P89" s="18">
        <f>IF(G89&lt;=0,0,IF(G89&lt;=20000,G89,IF(G89&lt;=40000,ROUNDUP(G89/2,0)+10000,IF(G89&lt;=80000,ROUNDUP(G89/4,0)+20000,40000))))</f>
        <v/>
      </c>
      <c r="Q89" s="18">
        <f>IF(I89&lt;=0,IF(H89&lt;=0,0,IF(H89&lt;=20000,H89,IF(H89&lt;=40000,ROUNDUP(H89/2,0)+10000,IF(H89&lt;=80000,ROUNDUP(H89/4,0)+20000,40000)))),IF(H89&lt;=0,IF(I89&lt;=0,0,IF(I89&lt;=25000,I89,IF(I89&lt;=50000,ROUNDUP(I89/2,0)+12500,IF(I89&lt;=100000,ROUNDUP(I89/4,0)+25000,50000)))),MAX(IF(I89&lt;=0,0,IF(I89&lt;=25000,I89,IF(I89&lt;=50000,ROUNDUP(I89/2,0)+12500,IF(I89&lt;=100000,ROUNDUP(I89/4,0)+25000,50000)))),MIN(IF(H89&lt;=0,0,IF(H89&lt;=20000,H89,IF(H89&lt;=40000,ROUNDUP(H89/2,0)+10000,IF(H89&lt;=80000,ROUNDUP(H89/4,0)+20000,40000))))+IF(I89&lt;=0,0,IF(I89&lt;=25000,I89,IF(I89&lt;=50000,ROUNDUP(I89/2,0)+12500,IF(I89&lt;=100000,ROUNDUP(I89/4,0)+25000,50000)))),40000))))</f>
        <v/>
      </c>
      <c r="R89" s="18">
        <f>MIN(120000,O89+P89+Q89)</f>
        <v/>
      </c>
      <c r="S89" s="18">
        <f>IF(F89&lt;=0,IF(E89&lt;=0,0,IF(E89&lt;=12000,E89,IF(E89&lt;=32000,ROUNDUP(E89/2,0)+6000,IF(E89&lt;=56000,ROUNDUP(E89/4,0)+14000,28000)))),IF(E89&lt;=0,IF(F89&lt;=0,0,IF(F89&lt;=15000,F89,IF(F89&lt;=40000,ROUNDUP(F89/2,0)+7500,IF(F89&lt;=70000,ROUNDUP(F89/4,0)+17500,35000)))),MAX(IF(F89&lt;=0,0,IF(F89&lt;=15000,F89,IF(F89&lt;=40000,ROUNDUP(F89/2,0)+7500,IF(F89&lt;=70000,ROUNDUP(F89/4,0)+17500,35000)))),MIN(IF(E89&lt;=0,0,IF(E89&lt;=12000,E89,IF(E89&lt;=32000,ROUNDUP(E89/2,0)+6000,IF(E89&lt;=56000,ROUNDUP(E89/4,0)+14000,28000))))+IF(F89&lt;=0,0,IF(F89&lt;=15000,F89,IF(F89&lt;=40000,ROUNDUP(F89/2,0)+7500,IF(F89&lt;=70000,ROUNDUP(F89/4,0)+17500,35000)))),28000))))</f>
        <v/>
      </c>
      <c r="T89" s="18">
        <f>IF(G89&lt;=0,0,IF(G89&lt;=12000,G89,IF(G89&lt;=32000,ROUNDUP(G89/2,0)+6000,IF(G89&lt;=56000,ROUNDUP(G89/4,0)+14000,28000))))</f>
        <v/>
      </c>
      <c r="U89" s="18">
        <f>IF(I89&lt;=0,IF(H89&lt;=0,0,IF(H89&lt;=12000,H89,IF(H89&lt;=32000,ROUNDUP(H89/2,0)+6000,IF(H89&lt;=56000,ROUNDUP(H89/4,0)+14000,28000)))),IF(H89&lt;=0,IF(I89&lt;=0,0,IF(I89&lt;=15000,I89,IF(I89&lt;=40000,ROUNDUP(I89/2,0)+7500,IF(I89&lt;=70000,ROUNDUP(I89/4,0)+17500,35000)))),MAX(IF(I89&lt;=0,0,IF(I89&lt;=15000,I89,IF(I89&lt;=40000,ROUNDUP(I89/2,0)+7500,IF(I89&lt;=70000,ROUNDUP(I89/4,0)+17500,35000)))),MIN(IF(H89&lt;=0,0,IF(H89&lt;=12000,H89,IF(H89&lt;=32000,ROUNDUP(H89/2,0)+6000,IF(H89&lt;=56000,ROUNDUP(H89/4,0)+14000,28000))))+IF(I89&lt;=0,0,IF(I89&lt;=15000,I89,IF(I89&lt;=40000,ROUNDUP(I89/2,0)+7500,IF(I89&lt;=70000,ROUNDUP(I89/4,0)+17500,35000)))),28000))))</f>
        <v/>
      </c>
      <c r="V89" s="18">
        <f>MIN(70000,S89+T89+U89)</f>
        <v/>
      </c>
      <c r="W89" s="18">
        <f>MAX(0,ROUNDDOWN(M89-J89-N89-K89-0,-3))</f>
        <v/>
      </c>
      <c r="X89" s="18">
        <f>MAX(0,ROUNDDOWN(M89-J89-N89-K89-R89,-3))</f>
        <v/>
      </c>
      <c r="Y89" s="18">
        <f>IF(W89&lt;=0,0,ROUNDDOWN((W89*LOOKUP(W89,{0,1950001,3300001,6950001,9000001,18000001,40000001},{0.05,0.1,0.2,0.23,0.33,0.4,0.45})-LOOKUP(W89,{0,1950001,3300001,6950001,9000001,18000001,40000001},{0,97500,427500,636000,1536000,2796000,4796000}))*1.021,-2))</f>
        <v/>
      </c>
      <c r="Z89" s="18">
        <f>IF(X89&lt;=0,0,ROUNDDOWN((X89*LOOKUP(X89,{0,1950001,3300001,6950001,9000001,18000001,40000001},{0.05,0.1,0.2,0.23,0.33,0.4,0.45})-LOOKUP(X89,{0,1950001,3300001,6950001,9000001,18000001,40000001},{0,97500,427500,636000,1536000,2796000,4796000}))*1.021,-2))</f>
        <v/>
      </c>
      <c r="AA89" s="18">
        <f>MAX(0,ROUNDDOWN(M89-J89-430000-L89-0,-3))</f>
        <v/>
      </c>
      <c r="AB89" s="18">
        <f>MAX(0,ROUNDDOWN(M89-J89-430000-L89-V89,-3))</f>
        <v/>
      </c>
      <c r="AC89" s="18">
        <f>IF(M89&lt;=450000,0,MAX(0,ROUNDDOWN(AA89*0.06-MIN(50000,AA89)*0.03,-2))+MAX(0,ROUNDDOWN(AA89*0.04-MIN(50000,AA89)*0.02,-2)))</f>
        <v/>
      </c>
      <c r="AD89" s="18">
        <f>IF(M89&lt;=450000,0,MAX(0,ROUNDDOWN(AB89*0.06-MIN(50000,AB89)*0.03,-2))+MAX(0,ROUNDDOWN(AB89*0.04-MIN(50000,AB89)*0.02,-2)))</f>
        <v/>
      </c>
      <c r="AE89" s="18">
        <f>Y89-Z89</f>
        <v/>
      </c>
      <c r="AF89" s="18">
        <f>AC89-AD89</f>
        <v/>
      </c>
      <c r="AG89" s="18">
        <f>AE89+AF89</f>
        <v/>
      </c>
      <c r="AH89" s="20">
        <f>IF(W89&lt;=0,0,LOOKUP(W89,{0,1950001,3300001,6950001,9000001,18000001,40000001},{0.05,0.1,0.2,0.23,0.33,0.4,0.45}))</f>
        <v/>
      </c>
    </row>
    <row r="90">
      <c r="A90" t="inlineStr">
        <is>
          <t>1万円刻み 3区分8万円ずつ</t>
        </is>
      </c>
      <c r="B90" s="18">
        <f>'4_1万円刻み'!$A$4</f>
        <v/>
      </c>
      <c r="C90" s="19" t="n">
        <v>2026</v>
      </c>
      <c r="D90" t="inlineStr">
        <is>
          <t>いいえ</t>
        </is>
      </c>
      <c r="E90" s="18" t="n">
        <v>80000</v>
      </c>
      <c r="F90" s="18" t="n">
        <v>0</v>
      </c>
      <c r="G90" s="18" t="n">
        <v>80000</v>
      </c>
      <c r="H90" s="18" t="n">
        <v>80000</v>
      </c>
      <c r="I90" s="18" t="n">
        <v>0</v>
      </c>
      <c r="J90" s="18">
        <f>ROUND(MIN(B90/12,650000)*12*0.0915+MIN(B90/12,1390000)*12*(0.0504+0)+B90*0.005,0)</f>
        <v/>
      </c>
      <c r="K90" s="18" t="n">
        <v>0</v>
      </c>
      <c r="L90" s="18" t="n">
        <v>0</v>
      </c>
      <c r="M90" s="18">
        <f>ROUND(IF(C90&gt;=2026,IF(B90&lt;741000,0,IF(B90&lt;2191000,B90-740000,IF(B90&lt;2193000,1451000,IF(B90&lt;2196000,1453000,IF(B90&lt;2200000,1456000,IF(B90&lt;3600000,ROUNDDOWN(B90/4,-3)*2.8-80000,IF(B90&lt;6600000,ROUNDDOWN(B90/4,-3)*3.2-440000,IF(B90&lt;8500000,ROUNDDOWN(B90*0.9,0)-1100000,B90-1950000)))))))),IF(B90&lt;651000,0,IF(B90&lt;1900000,B90-650000,IF(B90&lt;3600000,ROUNDDOWN(B90/4,-3)*2.8-80000,IF(B90&lt;6600000,ROUNDDOWN(B90/4,-3)*3.2-440000,IF(B90&lt;8500000,ROUNDDOWN(B90*0.9,0)-1100000,B90-1950000)))))),0)</f>
        <v/>
      </c>
      <c r="N90" s="18">
        <f>IF(M90&gt;23500000,NA(),IF(C90&gt;=2026,IF(M90&lt;=4890000,1040000,IF(M90&lt;=6550000,670000,620000)),IF(M90&lt;=1320000,950000,IF(M90&lt;=3360000,880000,IF(M90&lt;=4890000,680000,IF(M90&lt;=6550000,630000,580000))))))</f>
        <v/>
      </c>
      <c r="O90" s="18">
        <f>IF(F90&lt;=0,IF(AND(D90="はい",C90&gt;=2026,C90&lt;=2027),IF(E90&lt;=0,0,IF(E90&lt;=30000,E90,IF(E90&lt;=60000,ROUNDUP(E90/2,0)+15000,IF(E90&lt;=120000,ROUNDUP(E90/4,0)+30000,60000)))),IF(E90&lt;=0,0,IF(E90&lt;=20000,E90,IF(E90&lt;=40000,ROUNDUP(E90/2,0)+10000,IF(E90&lt;=80000,ROUNDUP(E90/4,0)+20000,40000))))),IF(E90&lt;=0,IF(F90&lt;=0,0,IF(F90&lt;=25000,F90,IF(F90&lt;=50000,ROUNDUP(F90/2,0)+12500,IF(F90&lt;=100000,ROUNDUP(F90/4,0)+25000,50000)))),MAX(IF(F90&lt;=0,0,IF(F90&lt;=25000,F90,IF(F90&lt;=50000,ROUNDUP(F90/2,0)+12500,IF(F90&lt;=100000,ROUNDUP(F90/4,0)+25000,50000)))),MIN(IF(AND(D90="はい",C90&gt;=2026,C90&lt;=2027),IF(E90&lt;=0,0,IF(E90&lt;=30000,E90,IF(E90&lt;=60000,ROUNDUP(E90/2,0)+15000,IF(E90&lt;=120000,ROUNDUP(E90/4,0)+30000,60000)))),IF(E90&lt;=0,0,IF(E90&lt;=20000,E90,IF(E90&lt;=40000,ROUNDUP(E90/2,0)+10000,IF(E90&lt;=80000,ROUNDUP(E90/4,0)+20000,40000)))))+IF(F90&lt;=0,0,IF(F90&lt;=25000,F90,IF(F90&lt;=50000,ROUNDUP(F90/2,0)+12500,IF(F90&lt;=100000,ROUNDUP(F90/4,0)+25000,50000)))),IF(AND(D90="はい",C90&gt;=2026,C90&lt;=2027),60000,40000)))))</f>
        <v/>
      </c>
      <c r="P90" s="18">
        <f>IF(G90&lt;=0,0,IF(G90&lt;=20000,G90,IF(G90&lt;=40000,ROUNDUP(G90/2,0)+10000,IF(G90&lt;=80000,ROUNDUP(G90/4,0)+20000,40000))))</f>
        <v/>
      </c>
      <c r="Q90" s="18">
        <f>IF(I90&lt;=0,IF(H90&lt;=0,0,IF(H90&lt;=20000,H90,IF(H90&lt;=40000,ROUNDUP(H90/2,0)+10000,IF(H90&lt;=80000,ROUNDUP(H90/4,0)+20000,40000)))),IF(H90&lt;=0,IF(I90&lt;=0,0,IF(I90&lt;=25000,I90,IF(I90&lt;=50000,ROUNDUP(I90/2,0)+12500,IF(I90&lt;=100000,ROUNDUP(I90/4,0)+25000,50000)))),MAX(IF(I90&lt;=0,0,IF(I90&lt;=25000,I90,IF(I90&lt;=50000,ROUNDUP(I90/2,0)+12500,IF(I90&lt;=100000,ROUNDUP(I90/4,0)+25000,50000)))),MIN(IF(H90&lt;=0,0,IF(H90&lt;=20000,H90,IF(H90&lt;=40000,ROUNDUP(H90/2,0)+10000,IF(H90&lt;=80000,ROUNDUP(H90/4,0)+20000,40000))))+IF(I90&lt;=0,0,IF(I90&lt;=25000,I90,IF(I90&lt;=50000,ROUNDUP(I90/2,0)+12500,IF(I90&lt;=100000,ROUNDUP(I90/4,0)+25000,50000)))),40000))))</f>
        <v/>
      </c>
      <c r="R90" s="18">
        <f>MIN(120000,O90+P90+Q90)</f>
        <v/>
      </c>
      <c r="S90" s="18">
        <f>IF(F90&lt;=0,IF(E90&lt;=0,0,IF(E90&lt;=12000,E90,IF(E90&lt;=32000,ROUNDUP(E90/2,0)+6000,IF(E90&lt;=56000,ROUNDUP(E90/4,0)+14000,28000)))),IF(E90&lt;=0,IF(F90&lt;=0,0,IF(F90&lt;=15000,F90,IF(F90&lt;=40000,ROUNDUP(F90/2,0)+7500,IF(F90&lt;=70000,ROUNDUP(F90/4,0)+17500,35000)))),MAX(IF(F90&lt;=0,0,IF(F90&lt;=15000,F90,IF(F90&lt;=40000,ROUNDUP(F90/2,0)+7500,IF(F90&lt;=70000,ROUNDUP(F90/4,0)+17500,35000)))),MIN(IF(E90&lt;=0,0,IF(E90&lt;=12000,E90,IF(E90&lt;=32000,ROUNDUP(E90/2,0)+6000,IF(E90&lt;=56000,ROUNDUP(E90/4,0)+14000,28000))))+IF(F90&lt;=0,0,IF(F90&lt;=15000,F90,IF(F90&lt;=40000,ROUNDUP(F90/2,0)+7500,IF(F90&lt;=70000,ROUNDUP(F90/4,0)+17500,35000)))),28000))))</f>
        <v/>
      </c>
      <c r="T90" s="18">
        <f>IF(G90&lt;=0,0,IF(G90&lt;=12000,G90,IF(G90&lt;=32000,ROUNDUP(G90/2,0)+6000,IF(G90&lt;=56000,ROUNDUP(G90/4,0)+14000,28000))))</f>
        <v/>
      </c>
      <c r="U90" s="18">
        <f>IF(I90&lt;=0,IF(H90&lt;=0,0,IF(H90&lt;=12000,H90,IF(H90&lt;=32000,ROUNDUP(H90/2,0)+6000,IF(H90&lt;=56000,ROUNDUP(H90/4,0)+14000,28000)))),IF(H90&lt;=0,IF(I90&lt;=0,0,IF(I90&lt;=15000,I90,IF(I90&lt;=40000,ROUNDUP(I90/2,0)+7500,IF(I90&lt;=70000,ROUNDUP(I90/4,0)+17500,35000)))),MAX(IF(I90&lt;=0,0,IF(I90&lt;=15000,I90,IF(I90&lt;=40000,ROUNDUP(I90/2,0)+7500,IF(I90&lt;=70000,ROUNDUP(I90/4,0)+17500,35000)))),MIN(IF(H90&lt;=0,0,IF(H90&lt;=12000,H90,IF(H90&lt;=32000,ROUNDUP(H90/2,0)+6000,IF(H90&lt;=56000,ROUNDUP(H90/4,0)+14000,28000))))+IF(I90&lt;=0,0,IF(I90&lt;=15000,I90,IF(I90&lt;=40000,ROUNDUP(I90/2,0)+7500,IF(I90&lt;=70000,ROUNDUP(I90/4,0)+17500,35000)))),28000))))</f>
        <v/>
      </c>
      <c r="V90" s="18">
        <f>MIN(70000,S90+T90+U90)</f>
        <v/>
      </c>
      <c r="W90" s="18">
        <f>MAX(0,ROUNDDOWN(M90-J90-N90-K90-0,-3))</f>
        <v/>
      </c>
      <c r="X90" s="18">
        <f>MAX(0,ROUNDDOWN(M90-J90-N90-K90-R90,-3))</f>
        <v/>
      </c>
      <c r="Y90" s="18">
        <f>IF(W90&lt;=0,0,ROUNDDOWN((W90*LOOKUP(W90,{0,1950001,3300001,6950001,9000001,18000001,40000001},{0.05,0.1,0.2,0.23,0.33,0.4,0.45})-LOOKUP(W90,{0,1950001,3300001,6950001,9000001,18000001,40000001},{0,97500,427500,636000,1536000,2796000,4796000}))*1.021,-2))</f>
        <v/>
      </c>
      <c r="Z90" s="18">
        <f>IF(X90&lt;=0,0,ROUNDDOWN((X90*LOOKUP(X90,{0,1950001,3300001,6950001,9000001,18000001,40000001},{0.05,0.1,0.2,0.23,0.33,0.4,0.45})-LOOKUP(X90,{0,1950001,3300001,6950001,9000001,18000001,40000001},{0,97500,427500,636000,1536000,2796000,4796000}))*1.021,-2))</f>
        <v/>
      </c>
      <c r="AA90" s="18">
        <f>MAX(0,ROUNDDOWN(M90-J90-430000-L90-0,-3))</f>
        <v/>
      </c>
      <c r="AB90" s="18">
        <f>MAX(0,ROUNDDOWN(M90-J90-430000-L90-V90,-3))</f>
        <v/>
      </c>
      <c r="AC90" s="18">
        <f>IF(M90&lt;=450000,0,MAX(0,ROUNDDOWN(AA90*0.06-MIN(50000,AA90)*0.03,-2))+MAX(0,ROUNDDOWN(AA90*0.04-MIN(50000,AA90)*0.02,-2)))</f>
        <v/>
      </c>
      <c r="AD90" s="18">
        <f>IF(M90&lt;=450000,0,MAX(0,ROUNDDOWN(AB90*0.06-MIN(50000,AB90)*0.03,-2))+MAX(0,ROUNDDOWN(AB90*0.04-MIN(50000,AB90)*0.02,-2)))</f>
        <v/>
      </c>
      <c r="AE90" s="18">
        <f>Y90-Z90</f>
        <v/>
      </c>
      <c r="AF90" s="18">
        <f>AC90-AD90</f>
        <v/>
      </c>
      <c r="AG90" s="18">
        <f>AE90+AF90</f>
        <v/>
      </c>
      <c r="AH90" s="20">
        <f>IF(W90&lt;=0,0,LOOKUP(W90,{0,1950001,3300001,6950001,9000001,18000001,40000001},{0.05,0.1,0.2,0.23,0.33,0.4,0.45}))</f>
        <v/>
      </c>
    </row>
    <row r="91">
      <c r="A91" t="inlineStr">
        <is>
          <t>1万円刻み 一般8万円</t>
        </is>
      </c>
      <c r="B91" s="18">
        <f>'4_1万円刻み'!$A$4</f>
        <v/>
      </c>
      <c r="C91" s="19" t="n">
        <v>2026</v>
      </c>
      <c r="D91" t="inlineStr">
        <is>
          <t>いいえ</t>
        </is>
      </c>
      <c r="E91" s="18" t="n">
        <v>80000</v>
      </c>
      <c r="F91" s="18" t="n">
        <v>0</v>
      </c>
      <c r="G91" s="18" t="n">
        <v>0</v>
      </c>
      <c r="H91" s="18" t="n">
        <v>0</v>
      </c>
      <c r="I91" s="18" t="n">
        <v>0</v>
      </c>
      <c r="J91" s="18">
        <f>ROUND(MIN(B91/12,650000)*12*0.0915+MIN(B91/12,1390000)*12*(0.0504+0)+B91*0.005,0)</f>
        <v/>
      </c>
      <c r="K91" s="18" t="n">
        <v>0</v>
      </c>
      <c r="L91" s="18" t="n">
        <v>0</v>
      </c>
      <c r="M91" s="18">
        <f>ROUND(IF(C91&gt;=2026,IF(B91&lt;741000,0,IF(B91&lt;2191000,B91-740000,IF(B91&lt;2193000,1451000,IF(B91&lt;2196000,1453000,IF(B91&lt;2200000,1456000,IF(B91&lt;3600000,ROUNDDOWN(B91/4,-3)*2.8-80000,IF(B91&lt;6600000,ROUNDDOWN(B91/4,-3)*3.2-440000,IF(B91&lt;8500000,ROUNDDOWN(B91*0.9,0)-1100000,B91-1950000)))))))),IF(B91&lt;651000,0,IF(B91&lt;1900000,B91-650000,IF(B91&lt;3600000,ROUNDDOWN(B91/4,-3)*2.8-80000,IF(B91&lt;6600000,ROUNDDOWN(B91/4,-3)*3.2-440000,IF(B91&lt;8500000,ROUNDDOWN(B91*0.9,0)-1100000,B91-1950000)))))),0)</f>
        <v/>
      </c>
      <c r="N91" s="18">
        <f>IF(M91&gt;23500000,NA(),IF(C91&gt;=2026,IF(M91&lt;=4890000,1040000,IF(M91&lt;=6550000,670000,620000)),IF(M91&lt;=1320000,950000,IF(M91&lt;=3360000,880000,IF(M91&lt;=4890000,680000,IF(M91&lt;=6550000,630000,580000))))))</f>
        <v/>
      </c>
      <c r="O91" s="18">
        <f>IF(F91&lt;=0,IF(AND(D91="はい",C91&gt;=2026,C91&lt;=2027),IF(E91&lt;=0,0,IF(E91&lt;=30000,E91,IF(E91&lt;=60000,ROUNDUP(E91/2,0)+15000,IF(E91&lt;=120000,ROUNDUP(E91/4,0)+30000,60000)))),IF(E91&lt;=0,0,IF(E91&lt;=20000,E91,IF(E91&lt;=40000,ROUNDUP(E91/2,0)+10000,IF(E91&lt;=80000,ROUNDUP(E91/4,0)+20000,40000))))),IF(E91&lt;=0,IF(F91&lt;=0,0,IF(F91&lt;=25000,F91,IF(F91&lt;=50000,ROUNDUP(F91/2,0)+12500,IF(F91&lt;=100000,ROUNDUP(F91/4,0)+25000,50000)))),MAX(IF(F91&lt;=0,0,IF(F91&lt;=25000,F91,IF(F91&lt;=50000,ROUNDUP(F91/2,0)+12500,IF(F91&lt;=100000,ROUNDUP(F91/4,0)+25000,50000)))),MIN(IF(AND(D91="はい",C91&gt;=2026,C91&lt;=2027),IF(E91&lt;=0,0,IF(E91&lt;=30000,E91,IF(E91&lt;=60000,ROUNDUP(E91/2,0)+15000,IF(E91&lt;=120000,ROUNDUP(E91/4,0)+30000,60000)))),IF(E91&lt;=0,0,IF(E91&lt;=20000,E91,IF(E91&lt;=40000,ROUNDUP(E91/2,0)+10000,IF(E91&lt;=80000,ROUNDUP(E91/4,0)+20000,40000)))))+IF(F91&lt;=0,0,IF(F91&lt;=25000,F91,IF(F91&lt;=50000,ROUNDUP(F91/2,0)+12500,IF(F91&lt;=100000,ROUNDUP(F91/4,0)+25000,50000)))),IF(AND(D91="はい",C91&gt;=2026,C91&lt;=2027),60000,40000)))))</f>
        <v/>
      </c>
      <c r="P91" s="18">
        <f>IF(G91&lt;=0,0,IF(G91&lt;=20000,G91,IF(G91&lt;=40000,ROUNDUP(G91/2,0)+10000,IF(G91&lt;=80000,ROUNDUP(G91/4,0)+20000,40000))))</f>
        <v/>
      </c>
      <c r="Q91" s="18">
        <f>IF(I91&lt;=0,IF(H91&lt;=0,0,IF(H91&lt;=20000,H91,IF(H91&lt;=40000,ROUNDUP(H91/2,0)+10000,IF(H91&lt;=80000,ROUNDUP(H91/4,0)+20000,40000)))),IF(H91&lt;=0,IF(I91&lt;=0,0,IF(I91&lt;=25000,I91,IF(I91&lt;=50000,ROUNDUP(I91/2,0)+12500,IF(I91&lt;=100000,ROUNDUP(I91/4,0)+25000,50000)))),MAX(IF(I91&lt;=0,0,IF(I91&lt;=25000,I91,IF(I91&lt;=50000,ROUNDUP(I91/2,0)+12500,IF(I91&lt;=100000,ROUNDUP(I91/4,0)+25000,50000)))),MIN(IF(H91&lt;=0,0,IF(H91&lt;=20000,H91,IF(H91&lt;=40000,ROUNDUP(H91/2,0)+10000,IF(H91&lt;=80000,ROUNDUP(H91/4,0)+20000,40000))))+IF(I91&lt;=0,0,IF(I91&lt;=25000,I91,IF(I91&lt;=50000,ROUNDUP(I91/2,0)+12500,IF(I91&lt;=100000,ROUNDUP(I91/4,0)+25000,50000)))),40000))))</f>
        <v/>
      </c>
      <c r="R91" s="18">
        <f>MIN(120000,O91+P91+Q91)</f>
        <v/>
      </c>
      <c r="S91" s="18">
        <f>IF(F91&lt;=0,IF(E91&lt;=0,0,IF(E91&lt;=12000,E91,IF(E91&lt;=32000,ROUNDUP(E91/2,0)+6000,IF(E91&lt;=56000,ROUNDUP(E91/4,0)+14000,28000)))),IF(E91&lt;=0,IF(F91&lt;=0,0,IF(F91&lt;=15000,F91,IF(F91&lt;=40000,ROUNDUP(F91/2,0)+7500,IF(F91&lt;=70000,ROUNDUP(F91/4,0)+17500,35000)))),MAX(IF(F91&lt;=0,0,IF(F91&lt;=15000,F91,IF(F91&lt;=40000,ROUNDUP(F91/2,0)+7500,IF(F91&lt;=70000,ROUNDUP(F91/4,0)+17500,35000)))),MIN(IF(E91&lt;=0,0,IF(E91&lt;=12000,E91,IF(E91&lt;=32000,ROUNDUP(E91/2,0)+6000,IF(E91&lt;=56000,ROUNDUP(E91/4,0)+14000,28000))))+IF(F91&lt;=0,0,IF(F91&lt;=15000,F91,IF(F91&lt;=40000,ROUNDUP(F91/2,0)+7500,IF(F91&lt;=70000,ROUNDUP(F91/4,0)+17500,35000)))),28000))))</f>
        <v/>
      </c>
      <c r="T91" s="18">
        <f>IF(G91&lt;=0,0,IF(G91&lt;=12000,G91,IF(G91&lt;=32000,ROUNDUP(G91/2,0)+6000,IF(G91&lt;=56000,ROUNDUP(G91/4,0)+14000,28000))))</f>
        <v/>
      </c>
      <c r="U91" s="18">
        <f>IF(I91&lt;=0,IF(H91&lt;=0,0,IF(H91&lt;=12000,H91,IF(H91&lt;=32000,ROUNDUP(H91/2,0)+6000,IF(H91&lt;=56000,ROUNDUP(H91/4,0)+14000,28000)))),IF(H91&lt;=0,IF(I91&lt;=0,0,IF(I91&lt;=15000,I91,IF(I91&lt;=40000,ROUNDUP(I91/2,0)+7500,IF(I91&lt;=70000,ROUNDUP(I91/4,0)+17500,35000)))),MAX(IF(I91&lt;=0,0,IF(I91&lt;=15000,I91,IF(I91&lt;=40000,ROUNDUP(I91/2,0)+7500,IF(I91&lt;=70000,ROUNDUP(I91/4,0)+17500,35000)))),MIN(IF(H91&lt;=0,0,IF(H91&lt;=12000,H91,IF(H91&lt;=32000,ROUNDUP(H91/2,0)+6000,IF(H91&lt;=56000,ROUNDUP(H91/4,0)+14000,28000))))+IF(I91&lt;=0,0,IF(I91&lt;=15000,I91,IF(I91&lt;=40000,ROUNDUP(I91/2,0)+7500,IF(I91&lt;=70000,ROUNDUP(I91/4,0)+17500,35000)))),28000))))</f>
        <v/>
      </c>
      <c r="V91" s="18">
        <f>MIN(70000,S91+T91+U91)</f>
        <v/>
      </c>
      <c r="W91" s="18">
        <f>MAX(0,ROUNDDOWN(M91-J91-N91-K91-0,-3))</f>
        <v/>
      </c>
      <c r="X91" s="18">
        <f>MAX(0,ROUNDDOWN(M91-J91-N91-K91-R91,-3))</f>
        <v/>
      </c>
      <c r="Y91" s="18">
        <f>IF(W91&lt;=0,0,ROUNDDOWN((W91*LOOKUP(W91,{0,1950001,3300001,6950001,9000001,18000001,40000001},{0.05,0.1,0.2,0.23,0.33,0.4,0.45})-LOOKUP(W91,{0,1950001,3300001,6950001,9000001,18000001,40000001},{0,97500,427500,636000,1536000,2796000,4796000}))*1.021,-2))</f>
        <v/>
      </c>
      <c r="Z91" s="18">
        <f>IF(X91&lt;=0,0,ROUNDDOWN((X91*LOOKUP(X91,{0,1950001,3300001,6950001,9000001,18000001,40000001},{0.05,0.1,0.2,0.23,0.33,0.4,0.45})-LOOKUP(X91,{0,1950001,3300001,6950001,9000001,18000001,40000001},{0,97500,427500,636000,1536000,2796000,4796000}))*1.021,-2))</f>
        <v/>
      </c>
      <c r="AA91" s="18">
        <f>MAX(0,ROUNDDOWN(M91-J91-430000-L91-0,-3))</f>
        <v/>
      </c>
      <c r="AB91" s="18">
        <f>MAX(0,ROUNDDOWN(M91-J91-430000-L91-V91,-3))</f>
        <v/>
      </c>
      <c r="AC91" s="18">
        <f>IF(M91&lt;=450000,0,MAX(0,ROUNDDOWN(AA91*0.06-MIN(50000,AA91)*0.03,-2))+MAX(0,ROUNDDOWN(AA91*0.04-MIN(50000,AA91)*0.02,-2)))</f>
        <v/>
      </c>
      <c r="AD91" s="18">
        <f>IF(M91&lt;=450000,0,MAX(0,ROUNDDOWN(AB91*0.06-MIN(50000,AB91)*0.03,-2))+MAX(0,ROUNDDOWN(AB91*0.04-MIN(50000,AB91)*0.02,-2)))</f>
        <v/>
      </c>
      <c r="AE91" s="18">
        <f>Y91-Z91</f>
        <v/>
      </c>
      <c r="AF91" s="18">
        <f>AC91-AD91</f>
        <v/>
      </c>
      <c r="AG91" s="18">
        <f>AE91+AF91</f>
        <v/>
      </c>
      <c r="AH91" s="20">
        <f>IF(W91&lt;=0,0,LOOKUP(W91,{0,1950001,3300001,6950001,9000001,18000001,40000001},{0.05,0.1,0.2,0.23,0.33,0.4,0.45}))</f>
        <v/>
      </c>
    </row>
    <row r="92">
      <c r="A92" t="inlineStr">
        <is>
          <t>1万円刻み 特例あり一般12万円</t>
        </is>
      </c>
      <c r="B92" s="18">
        <f>'4_1万円刻み'!$A$4</f>
        <v/>
      </c>
      <c r="C92" s="19" t="n">
        <v>2026</v>
      </c>
      <c r="D92" t="inlineStr">
        <is>
          <t>はい</t>
        </is>
      </c>
      <c r="E92" s="18" t="n">
        <v>120000</v>
      </c>
      <c r="F92" s="18" t="n">
        <v>0</v>
      </c>
      <c r="G92" s="18" t="n">
        <v>0</v>
      </c>
      <c r="H92" s="18" t="n">
        <v>0</v>
      </c>
      <c r="I92" s="18" t="n">
        <v>0</v>
      </c>
      <c r="J92" s="18">
        <f>ROUND(MIN(B92/12,650000)*12*0.0915+MIN(B92/12,1390000)*12*(0.0504+0)+B92*0.005,0)</f>
        <v/>
      </c>
      <c r="K92" s="18" t="n">
        <v>0</v>
      </c>
      <c r="L92" s="18" t="n">
        <v>0</v>
      </c>
      <c r="M92" s="18">
        <f>ROUND(IF(C92&gt;=2026,IF(B92&lt;741000,0,IF(B92&lt;2191000,B92-740000,IF(B92&lt;2193000,1451000,IF(B92&lt;2196000,1453000,IF(B92&lt;2200000,1456000,IF(B92&lt;3600000,ROUNDDOWN(B92/4,-3)*2.8-80000,IF(B92&lt;6600000,ROUNDDOWN(B92/4,-3)*3.2-440000,IF(B92&lt;8500000,ROUNDDOWN(B92*0.9,0)-1100000,B92-1950000)))))))),IF(B92&lt;651000,0,IF(B92&lt;1900000,B92-650000,IF(B92&lt;3600000,ROUNDDOWN(B92/4,-3)*2.8-80000,IF(B92&lt;6600000,ROUNDDOWN(B92/4,-3)*3.2-440000,IF(B92&lt;8500000,ROUNDDOWN(B92*0.9,0)-1100000,B92-1950000)))))),0)</f>
        <v/>
      </c>
      <c r="N92" s="18">
        <f>IF(M92&gt;23500000,NA(),IF(C92&gt;=2026,IF(M92&lt;=4890000,1040000,IF(M92&lt;=6550000,670000,620000)),IF(M92&lt;=1320000,950000,IF(M92&lt;=3360000,880000,IF(M92&lt;=4890000,680000,IF(M92&lt;=6550000,630000,580000))))))</f>
        <v/>
      </c>
      <c r="O92" s="18">
        <f>IF(F92&lt;=0,IF(AND(D92="はい",C92&gt;=2026,C92&lt;=2027),IF(E92&lt;=0,0,IF(E92&lt;=30000,E92,IF(E92&lt;=60000,ROUNDUP(E92/2,0)+15000,IF(E92&lt;=120000,ROUNDUP(E92/4,0)+30000,60000)))),IF(E92&lt;=0,0,IF(E92&lt;=20000,E92,IF(E92&lt;=40000,ROUNDUP(E92/2,0)+10000,IF(E92&lt;=80000,ROUNDUP(E92/4,0)+20000,40000))))),IF(E92&lt;=0,IF(F92&lt;=0,0,IF(F92&lt;=25000,F92,IF(F92&lt;=50000,ROUNDUP(F92/2,0)+12500,IF(F92&lt;=100000,ROUNDUP(F92/4,0)+25000,50000)))),MAX(IF(F92&lt;=0,0,IF(F92&lt;=25000,F92,IF(F92&lt;=50000,ROUNDUP(F92/2,0)+12500,IF(F92&lt;=100000,ROUNDUP(F92/4,0)+25000,50000)))),MIN(IF(AND(D92="はい",C92&gt;=2026,C92&lt;=2027),IF(E92&lt;=0,0,IF(E92&lt;=30000,E92,IF(E92&lt;=60000,ROUNDUP(E92/2,0)+15000,IF(E92&lt;=120000,ROUNDUP(E92/4,0)+30000,60000)))),IF(E92&lt;=0,0,IF(E92&lt;=20000,E92,IF(E92&lt;=40000,ROUNDUP(E92/2,0)+10000,IF(E92&lt;=80000,ROUNDUP(E92/4,0)+20000,40000)))))+IF(F92&lt;=0,0,IF(F92&lt;=25000,F92,IF(F92&lt;=50000,ROUNDUP(F92/2,0)+12500,IF(F92&lt;=100000,ROUNDUP(F92/4,0)+25000,50000)))),IF(AND(D92="はい",C92&gt;=2026,C92&lt;=2027),60000,40000)))))</f>
        <v/>
      </c>
      <c r="P92" s="18">
        <f>IF(G92&lt;=0,0,IF(G92&lt;=20000,G92,IF(G92&lt;=40000,ROUNDUP(G92/2,0)+10000,IF(G92&lt;=80000,ROUNDUP(G92/4,0)+20000,40000))))</f>
        <v/>
      </c>
      <c r="Q92" s="18">
        <f>IF(I92&lt;=0,IF(H92&lt;=0,0,IF(H92&lt;=20000,H92,IF(H92&lt;=40000,ROUNDUP(H92/2,0)+10000,IF(H92&lt;=80000,ROUNDUP(H92/4,0)+20000,40000)))),IF(H92&lt;=0,IF(I92&lt;=0,0,IF(I92&lt;=25000,I92,IF(I92&lt;=50000,ROUNDUP(I92/2,0)+12500,IF(I92&lt;=100000,ROUNDUP(I92/4,0)+25000,50000)))),MAX(IF(I92&lt;=0,0,IF(I92&lt;=25000,I92,IF(I92&lt;=50000,ROUNDUP(I92/2,0)+12500,IF(I92&lt;=100000,ROUNDUP(I92/4,0)+25000,50000)))),MIN(IF(H92&lt;=0,0,IF(H92&lt;=20000,H92,IF(H92&lt;=40000,ROUNDUP(H92/2,0)+10000,IF(H92&lt;=80000,ROUNDUP(H92/4,0)+20000,40000))))+IF(I92&lt;=0,0,IF(I92&lt;=25000,I92,IF(I92&lt;=50000,ROUNDUP(I92/2,0)+12500,IF(I92&lt;=100000,ROUNDUP(I92/4,0)+25000,50000)))),40000))))</f>
        <v/>
      </c>
      <c r="R92" s="18">
        <f>MIN(120000,O92+P92+Q92)</f>
        <v/>
      </c>
      <c r="S92" s="18">
        <f>IF(F92&lt;=0,IF(E92&lt;=0,0,IF(E92&lt;=12000,E92,IF(E92&lt;=32000,ROUNDUP(E92/2,0)+6000,IF(E92&lt;=56000,ROUNDUP(E92/4,0)+14000,28000)))),IF(E92&lt;=0,IF(F92&lt;=0,0,IF(F92&lt;=15000,F92,IF(F92&lt;=40000,ROUNDUP(F92/2,0)+7500,IF(F92&lt;=70000,ROUNDUP(F92/4,0)+17500,35000)))),MAX(IF(F92&lt;=0,0,IF(F92&lt;=15000,F92,IF(F92&lt;=40000,ROUNDUP(F92/2,0)+7500,IF(F92&lt;=70000,ROUNDUP(F92/4,0)+17500,35000)))),MIN(IF(E92&lt;=0,0,IF(E92&lt;=12000,E92,IF(E92&lt;=32000,ROUNDUP(E92/2,0)+6000,IF(E92&lt;=56000,ROUNDUP(E92/4,0)+14000,28000))))+IF(F92&lt;=0,0,IF(F92&lt;=15000,F92,IF(F92&lt;=40000,ROUNDUP(F92/2,0)+7500,IF(F92&lt;=70000,ROUNDUP(F92/4,0)+17500,35000)))),28000))))</f>
        <v/>
      </c>
      <c r="T92" s="18">
        <f>IF(G92&lt;=0,0,IF(G92&lt;=12000,G92,IF(G92&lt;=32000,ROUNDUP(G92/2,0)+6000,IF(G92&lt;=56000,ROUNDUP(G92/4,0)+14000,28000))))</f>
        <v/>
      </c>
      <c r="U92" s="18">
        <f>IF(I92&lt;=0,IF(H92&lt;=0,0,IF(H92&lt;=12000,H92,IF(H92&lt;=32000,ROUNDUP(H92/2,0)+6000,IF(H92&lt;=56000,ROUNDUP(H92/4,0)+14000,28000)))),IF(H92&lt;=0,IF(I92&lt;=0,0,IF(I92&lt;=15000,I92,IF(I92&lt;=40000,ROUNDUP(I92/2,0)+7500,IF(I92&lt;=70000,ROUNDUP(I92/4,0)+17500,35000)))),MAX(IF(I92&lt;=0,0,IF(I92&lt;=15000,I92,IF(I92&lt;=40000,ROUNDUP(I92/2,0)+7500,IF(I92&lt;=70000,ROUNDUP(I92/4,0)+17500,35000)))),MIN(IF(H92&lt;=0,0,IF(H92&lt;=12000,H92,IF(H92&lt;=32000,ROUNDUP(H92/2,0)+6000,IF(H92&lt;=56000,ROUNDUP(H92/4,0)+14000,28000))))+IF(I92&lt;=0,0,IF(I92&lt;=15000,I92,IF(I92&lt;=40000,ROUNDUP(I92/2,0)+7500,IF(I92&lt;=70000,ROUNDUP(I92/4,0)+17500,35000)))),28000))))</f>
        <v/>
      </c>
      <c r="V92" s="18">
        <f>MIN(70000,S92+T92+U92)</f>
        <v/>
      </c>
      <c r="W92" s="18">
        <f>MAX(0,ROUNDDOWN(M92-J92-N92-K92-0,-3))</f>
        <v/>
      </c>
      <c r="X92" s="18">
        <f>MAX(0,ROUNDDOWN(M92-J92-N92-K92-R92,-3))</f>
        <v/>
      </c>
      <c r="Y92" s="18">
        <f>IF(W92&lt;=0,0,ROUNDDOWN((W92*LOOKUP(W92,{0,1950001,3300001,6950001,9000001,18000001,40000001},{0.05,0.1,0.2,0.23,0.33,0.4,0.45})-LOOKUP(W92,{0,1950001,3300001,6950001,9000001,18000001,40000001},{0,97500,427500,636000,1536000,2796000,4796000}))*1.021,-2))</f>
        <v/>
      </c>
      <c r="Z92" s="18">
        <f>IF(X92&lt;=0,0,ROUNDDOWN((X92*LOOKUP(X92,{0,1950001,3300001,6950001,9000001,18000001,40000001},{0.05,0.1,0.2,0.23,0.33,0.4,0.45})-LOOKUP(X92,{0,1950001,3300001,6950001,9000001,18000001,40000001},{0,97500,427500,636000,1536000,2796000,4796000}))*1.021,-2))</f>
        <v/>
      </c>
      <c r="AA92" s="18">
        <f>MAX(0,ROUNDDOWN(M92-J92-430000-L92-0,-3))</f>
        <v/>
      </c>
      <c r="AB92" s="18">
        <f>MAX(0,ROUNDDOWN(M92-J92-430000-L92-V92,-3))</f>
        <v/>
      </c>
      <c r="AC92" s="18">
        <f>IF(M92&lt;=450000,0,MAX(0,ROUNDDOWN(AA92*0.06-MIN(50000,AA92)*0.03,-2))+MAX(0,ROUNDDOWN(AA92*0.04-MIN(50000,AA92)*0.02,-2)))</f>
        <v/>
      </c>
      <c r="AD92" s="18">
        <f>IF(M92&lt;=450000,0,MAX(0,ROUNDDOWN(AB92*0.06-MIN(50000,AB92)*0.03,-2))+MAX(0,ROUNDDOWN(AB92*0.04-MIN(50000,AB92)*0.02,-2)))</f>
        <v/>
      </c>
      <c r="AE92" s="18">
        <f>Y92-Z92</f>
        <v/>
      </c>
      <c r="AF92" s="18">
        <f>AC92-AD92</f>
        <v/>
      </c>
      <c r="AG92" s="18">
        <f>AE92+AF92</f>
        <v/>
      </c>
      <c r="AH92" s="20">
        <f>IF(W92&lt;=0,0,LOOKUP(W92,{0,1950001,3300001,6950001,9000001,18000001,40000001},{0.05,0.1,0.2,0.23,0.33,0.4,0.45}))</f>
        <v/>
      </c>
    </row>
    <row r="93">
      <c r="A93" t="inlineStr">
        <is>
          <t>1万円刻み 3区分8万円ずつ</t>
        </is>
      </c>
      <c r="B93" s="18">
        <f>'4_1万円刻み'!$A$5</f>
        <v/>
      </c>
      <c r="C93" s="19" t="n">
        <v>2026</v>
      </c>
      <c r="D93" t="inlineStr">
        <is>
          <t>いいえ</t>
        </is>
      </c>
      <c r="E93" s="18" t="n">
        <v>80000</v>
      </c>
      <c r="F93" s="18" t="n">
        <v>0</v>
      </c>
      <c r="G93" s="18" t="n">
        <v>80000</v>
      </c>
      <c r="H93" s="18" t="n">
        <v>80000</v>
      </c>
      <c r="I93" s="18" t="n">
        <v>0</v>
      </c>
      <c r="J93" s="18">
        <f>ROUND(MIN(B93/12,650000)*12*0.0915+MIN(B93/12,1390000)*12*(0.0504+0)+B93*0.005,0)</f>
        <v/>
      </c>
      <c r="K93" s="18" t="n">
        <v>0</v>
      </c>
      <c r="L93" s="18" t="n">
        <v>0</v>
      </c>
      <c r="M93" s="18">
        <f>ROUND(IF(C93&gt;=2026,IF(B93&lt;741000,0,IF(B93&lt;2191000,B93-740000,IF(B93&lt;2193000,1451000,IF(B93&lt;2196000,1453000,IF(B93&lt;2200000,1456000,IF(B93&lt;3600000,ROUNDDOWN(B93/4,-3)*2.8-80000,IF(B93&lt;6600000,ROUNDDOWN(B93/4,-3)*3.2-440000,IF(B93&lt;8500000,ROUNDDOWN(B93*0.9,0)-1100000,B93-1950000)))))))),IF(B93&lt;651000,0,IF(B93&lt;1900000,B93-650000,IF(B93&lt;3600000,ROUNDDOWN(B93/4,-3)*2.8-80000,IF(B93&lt;6600000,ROUNDDOWN(B93/4,-3)*3.2-440000,IF(B93&lt;8500000,ROUNDDOWN(B93*0.9,0)-1100000,B93-1950000)))))),0)</f>
        <v/>
      </c>
      <c r="N93" s="18">
        <f>IF(M93&gt;23500000,NA(),IF(C93&gt;=2026,IF(M93&lt;=4890000,1040000,IF(M93&lt;=6550000,670000,620000)),IF(M93&lt;=1320000,950000,IF(M93&lt;=3360000,880000,IF(M93&lt;=4890000,680000,IF(M93&lt;=6550000,630000,580000))))))</f>
        <v/>
      </c>
      <c r="O93" s="18">
        <f>IF(F93&lt;=0,IF(AND(D93="はい",C93&gt;=2026,C93&lt;=2027),IF(E93&lt;=0,0,IF(E93&lt;=30000,E93,IF(E93&lt;=60000,ROUNDUP(E93/2,0)+15000,IF(E93&lt;=120000,ROUNDUP(E93/4,0)+30000,60000)))),IF(E93&lt;=0,0,IF(E93&lt;=20000,E93,IF(E93&lt;=40000,ROUNDUP(E93/2,0)+10000,IF(E93&lt;=80000,ROUNDUP(E93/4,0)+20000,40000))))),IF(E93&lt;=0,IF(F93&lt;=0,0,IF(F93&lt;=25000,F93,IF(F93&lt;=50000,ROUNDUP(F93/2,0)+12500,IF(F93&lt;=100000,ROUNDUP(F93/4,0)+25000,50000)))),MAX(IF(F93&lt;=0,0,IF(F93&lt;=25000,F93,IF(F93&lt;=50000,ROUNDUP(F93/2,0)+12500,IF(F93&lt;=100000,ROUNDUP(F93/4,0)+25000,50000)))),MIN(IF(AND(D93="はい",C93&gt;=2026,C93&lt;=2027),IF(E93&lt;=0,0,IF(E93&lt;=30000,E93,IF(E93&lt;=60000,ROUNDUP(E93/2,0)+15000,IF(E93&lt;=120000,ROUNDUP(E93/4,0)+30000,60000)))),IF(E93&lt;=0,0,IF(E93&lt;=20000,E93,IF(E93&lt;=40000,ROUNDUP(E93/2,0)+10000,IF(E93&lt;=80000,ROUNDUP(E93/4,0)+20000,40000)))))+IF(F93&lt;=0,0,IF(F93&lt;=25000,F93,IF(F93&lt;=50000,ROUNDUP(F93/2,0)+12500,IF(F93&lt;=100000,ROUNDUP(F93/4,0)+25000,50000)))),IF(AND(D93="はい",C93&gt;=2026,C93&lt;=2027),60000,40000)))))</f>
        <v/>
      </c>
      <c r="P93" s="18">
        <f>IF(G93&lt;=0,0,IF(G93&lt;=20000,G93,IF(G93&lt;=40000,ROUNDUP(G93/2,0)+10000,IF(G93&lt;=80000,ROUNDUP(G93/4,0)+20000,40000))))</f>
        <v/>
      </c>
      <c r="Q93" s="18">
        <f>IF(I93&lt;=0,IF(H93&lt;=0,0,IF(H93&lt;=20000,H93,IF(H93&lt;=40000,ROUNDUP(H93/2,0)+10000,IF(H93&lt;=80000,ROUNDUP(H93/4,0)+20000,40000)))),IF(H93&lt;=0,IF(I93&lt;=0,0,IF(I93&lt;=25000,I93,IF(I93&lt;=50000,ROUNDUP(I93/2,0)+12500,IF(I93&lt;=100000,ROUNDUP(I93/4,0)+25000,50000)))),MAX(IF(I93&lt;=0,0,IF(I93&lt;=25000,I93,IF(I93&lt;=50000,ROUNDUP(I93/2,0)+12500,IF(I93&lt;=100000,ROUNDUP(I93/4,0)+25000,50000)))),MIN(IF(H93&lt;=0,0,IF(H93&lt;=20000,H93,IF(H93&lt;=40000,ROUNDUP(H93/2,0)+10000,IF(H93&lt;=80000,ROUNDUP(H93/4,0)+20000,40000))))+IF(I93&lt;=0,0,IF(I93&lt;=25000,I93,IF(I93&lt;=50000,ROUNDUP(I93/2,0)+12500,IF(I93&lt;=100000,ROUNDUP(I93/4,0)+25000,50000)))),40000))))</f>
        <v/>
      </c>
      <c r="R93" s="18">
        <f>MIN(120000,O93+P93+Q93)</f>
        <v/>
      </c>
      <c r="S93" s="18">
        <f>IF(F93&lt;=0,IF(E93&lt;=0,0,IF(E93&lt;=12000,E93,IF(E93&lt;=32000,ROUNDUP(E93/2,0)+6000,IF(E93&lt;=56000,ROUNDUP(E93/4,0)+14000,28000)))),IF(E93&lt;=0,IF(F93&lt;=0,0,IF(F93&lt;=15000,F93,IF(F93&lt;=40000,ROUNDUP(F93/2,0)+7500,IF(F93&lt;=70000,ROUNDUP(F93/4,0)+17500,35000)))),MAX(IF(F93&lt;=0,0,IF(F93&lt;=15000,F93,IF(F93&lt;=40000,ROUNDUP(F93/2,0)+7500,IF(F93&lt;=70000,ROUNDUP(F93/4,0)+17500,35000)))),MIN(IF(E93&lt;=0,0,IF(E93&lt;=12000,E93,IF(E93&lt;=32000,ROUNDUP(E93/2,0)+6000,IF(E93&lt;=56000,ROUNDUP(E93/4,0)+14000,28000))))+IF(F93&lt;=0,0,IF(F93&lt;=15000,F93,IF(F93&lt;=40000,ROUNDUP(F93/2,0)+7500,IF(F93&lt;=70000,ROUNDUP(F93/4,0)+17500,35000)))),28000))))</f>
        <v/>
      </c>
      <c r="T93" s="18">
        <f>IF(G93&lt;=0,0,IF(G93&lt;=12000,G93,IF(G93&lt;=32000,ROUNDUP(G93/2,0)+6000,IF(G93&lt;=56000,ROUNDUP(G93/4,0)+14000,28000))))</f>
        <v/>
      </c>
      <c r="U93" s="18">
        <f>IF(I93&lt;=0,IF(H93&lt;=0,0,IF(H93&lt;=12000,H93,IF(H93&lt;=32000,ROUNDUP(H93/2,0)+6000,IF(H93&lt;=56000,ROUNDUP(H93/4,0)+14000,28000)))),IF(H93&lt;=0,IF(I93&lt;=0,0,IF(I93&lt;=15000,I93,IF(I93&lt;=40000,ROUNDUP(I93/2,0)+7500,IF(I93&lt;=70000,ROUNDUP(I93/4,0)+17500,35000)))),MAX(IF(I93&lt;=0,0,IF(I93&lt;=15000,I93,IF(I93&lt;=40000,ROUNDUP(I93/2,0)+7500,IF(I93&lt;=70000,ROUNDUP(I93/4,0)+17500,35000)))),MIN(IF(H93&lt;=0,0,IF(H93&lt;=12000,H93,IF(H93&lt;=32000,ROUNDUP(H93/2,0)+6000,IF(H93&lt;=56000,ROUNDUP(H93/4,0)+14000,28000))))+IF(I93&lt;=0,0,IF(I93&lt;=15000,I93,IF(I93&lt;=40000,ROUNDUP(I93/2,0)+7500,IF(I93&lt;=70000,ROUNDUP(I93/4,0)+17500,35000)))),28000))))</f>
        <v/>
      </c>
      <c r="V93" s="18">
        <f>MIN(70000,S93+T93+U93)</f>
        <v/>
      </c>
      <c r="W93" s="18">
        <f>MAX(0,ROUNDDOWN(M93-J93-N93-K93-0,-3))</f>
        <v/>
      </c>
      <c r="X93" s="18">
        <f>MAX(0,ROUNDDOWN(M93-J93-N93-K93-R93,-3))</f>
        <v/>
      </c>
      <c r="Y93" s="18">
        <f>IF(W93&lt;=0,0,ROUNDDOWN((W93*LOOKUP(W93,{0,1950001,3300001,6950001,9000001,18000001,40000001},{0.05,0.1,0.2,0.23,0.33,0.4,0.45})-LOOKUP(W93,{0,1950001,3300001,6950001,9000001,18000001,40000001},{0,97500,427500,636000,1536000,2796000,4796000}))*1.021,-2))</f>
        <v/>
      </c>
      <c r="Z93" s="18">
        <f>IF(X93&lt;=0,0,ROUNDDOWN((X93*LOOKUP(X93,{0,1950001,3300001,6950001,9000001,18000001,40000001},{0.05,0.1,0.2,0.23,0.33,0.4,0.45})-LOOKUP(X93,{0,1950001,3300001,6950001,9000001,18000001,40000001},{0,97500,427500,636000,1536000,2796000,4796000}))*1.021,-2))</f>
        <v/>
      </c>
      <c r="AA93" s="18">
        <f>MAX(0,ROUNDDOWN(M93-J93-430000-L93-0,-3))</f>
        <v/>
      </c>
      <c r="AB93" s="18">
        <f>MAX(0,ROUNDDOWN(M93-J93-430000-L93-V93,-3))</f>
        <v/>
      </c>
      <c r="AC93" s="18">
        <f>IF(M93&lt;=450000,0,MAX(0,ROUNDDOWN(AA93*0.06-MIN(50000,AA93)*0.03,-2))+MAX(0,ROUNDDOWN(AA93*0.04-MIN(50000,AA93)*0.02,-2)))</f>
        <v/>
      </c>
      <c r="AD93" s="18">
        <f>IF(M93&lt;=450000,0,MAX(0,ROUNDDOWN(AB93*0.06-MIN(50000,AB93)*0.03,-2))+MAX(0,ROUNDDOWN(AB93*0.04-MIN(50000,AB93)*0.02,-2)))</f>
        <v/>
      </c>
      <c r="AE93" s="18">
        <f>Y93-Z93</f>
        <v/>
      </c>
      <c r="AF93" s="18">
        <f>AC93-AD93</f>
        <v/>
      </c>
      <c r="AG93" s="18">
        <f>AE93+AF93</f>
        <v/>
      </c>
      <c r="AH93" s="20">
        <f>IF(W93&lt;=0,0,LOOKUP(W93,{0,1950001,3300001,6950001,9000001,18000001,40000001},{0.05,0.1,0.2,0.23,0.33,0.4,0.45}))</f>
        <v/>
      </c>
    </row>
    <row r="94">
      <c r="A94" t="inlineStr">
        <is>
          <t>1万円刻み 一般8万円</t>
        </is>
      </c>
      <c r="B94" s="18">
        <f>'4_1万円刻み'!$A$5</f>
        <v/>
      </c>
      <c r="C94" s="19" t="n">
        <v>2026</v>
      </c>
      <c r="D94" t="inlineStr">
        <is>
          <t>いいえ</t>
        </is>
      </c>
      <c r="E94" s="18" t="n">
        <v>80000</v>
      </c>
      <c r="F94" s="18" t="n">
        <v>0</v>
      </c>
      <c r="G94" s="18" t="n">
        <v>0</v>
      </c>
      <c r="H94" s="18" t="n">
        <v>0</v>
      </c>
      <c r="I94" s="18" t="n">
        <v>0</v>
      </c>
      <c r="J94" s="18">
        <f>ROUND(MIN(B94/12,650000)*12*0.0915+MIN(B94/12,1390000)*12*(0.0504+0)+B94*0.005,0)</f>
        <v/>
      </c>
      <c r="K94" s="18" t="n">
        <v>0</v>
      </c>
      <c r="L94" s="18" t="n">
        <v>0</v>
      </c>
      <c r="M94" s="18">
        <f>ROUND(IF(C94&gt;=2026,IF(B94&lt;741000,0,IF(B94&lt;2191000,B94-740000,IF(B94&lt;2193000,1451000,IF(B94&lt;2196000,1453000,IF(B94&lt;2200000,1456000,IF(B94&lt;3600000,ROUNDDOWN(B94/4,-3)*2.8-80000,IF(B94&lt;6600000,ROUNDDOWN(B94/4,-3)*3.2-440000,IF(B94&lt;8500000,ROUNDDOWN(B94*0.9,0)-1100000,B94-1950000)))))))),IF(B94&lt;651000,0,IF(B94&lt;1900000,B94-650000,IF(B94&lt;3600000,ROUNDDOWN(B94/4,-3)*2.8-80000,IF(B94&lt;6600000,ROUNDDOWN(B94/4,-3)*3.2-440000,IF(B94&lt;8500000,ROUNDDOWN(B94*0.9,0)-1100000,B94-1950000)))))),0)</f>
        <v/>
      </c>
      <c r="N94" s="18">
        <f>IF(M94&gt;23500000,NA(),IF(C94&gt;=2026,IF(M94&lt;=4890000,1040000,IF(M94&lt;=6550000,670000,620000)),IF(M94&lt;=1320000,950000,IF(M94&lt;=3360000,880000,IF(M94&lt;=4890000,680000,IF(M94&lt;=6550000,630000,580000))))))</f>
        <v/>
      </c>
      <c r="O94" s="18">
        <f>IF(F94&lt;=0,IF(AND(D94="はい",C94&gt;=2026,C94&lt;=2027),IF(E94&lt;=0,0,IF(E94&lt;=30000,E94,IF(E94&lt;=60000,ROUNDUP(E94/2,0)+15000,IF(E94&lt;=120000,ROUNDUP(E94/4,0)+30000,60000)))),IF(E94&lt;=0,0,IF(E94&lt;=20000,E94,IF(E94&lt;=40000,ROUNDUP(E94/2,0)+10000,IF(E94&lt;=80000,ROUNDUP(E94/4,0)+20000,40000))))),IF(E94&lt;=0,IF(F94&lt;=0,0,IF(F94&lt;=25000,F94,IF(F94&lt;=50000,ROUNDUP(F94/2,0)+12500,IF(F94&lt;=100000,ROUNDUP(F94/4,0)+25000,50000)))),MAX(IF(F94&lt;=0,0,IF(F94&lt;=25000,F94,IF(F94&lt;=50000,ROUNDUP(F94/2,0)+12500,IF(F94&lt;=100000,ROUNDUP(F94/4,0)+25000,50000)))),MIN(IF(AND(D94="はい",C94&gt;=2026,C94&lt;=2027),IF(E94&lt;=0,0,IF(E94&lt;=30000,E94,IF(E94&lt;=60000,ROUNDUP(E94/2,0)+15000,IF(E94&lt;=120000,ROUNDUP(E94/4,0)+30000,60000)))),IF(E94&lt;=0,0,IF(E94&lt;=20000,E94,IF(E94&lt;=40000,ROUNDUP(E94/2,0)+10000,IF(E94&lt;=80000,ROUNDUP(E94/4,0)+20000,40000)))))+IF(F94&lt;=0,0,IF(F94&lt;=25000,F94,IF(F94&lt;=50000,ROUNDUP(F94/2,0)+12500,IF(F94&lt;=100000,ROUNDUP(F94/4,0)+25000,50000)))),IF(AND(D94="はい",C94&gt;=2026,C94&lt;=2027),60000,40000)))))</f>
        <v/>
      </c>
      <c r="P94" s="18">
        <f>IF(G94&lt;=0,0,IF(G94&lt;=20000,G94,IF(G94&lt;=40000,ROUNDUP(G94/2,0)+10000,IF(G94&lt;=80000,ROUNDUP(G94/4,0)+20000,40000))))</f>
        <v/>
      </c>
      <c r="Q94" s="18">
        <f>IF(I94&lt;=0,IF(H94&lt;=0,0,IF(H94&lt;=20000,H94,IF(H94&lt;=40000,ROUNDUP(H94/2,0)+10000,IF(H94&lt;=80000,ROUNDUP(H94/4,0)+20000,40000)))),IF(H94&lt;=0,IF(I94&lt;=0,0,IF(I94&lt;=25000,I94,IF(I94&lt;=50000,ROUNDUP(I94/2,0)+12500,IF(I94&lt;=100000,ROUNDUP(I94/4,0)+25000,50000)))),MAX(IF(I94&lt;=0,0,IF(I94&lt;=25000,I94,IF(I94&lt;=50000,ROUNDUP(I94/2,0)+12500,IF(I94&lt;=100000,ROUNDUP(I94/4,0)+25000,50000)))),MIN(IF(H94&lt;=0,0,IF(H94&lt;=20000,H94,IF(H94&lt;=40000,ROUNDUP(H94/2,0)+10000,IF(H94&lt;=80000,ROUNDUP(H94/4,0)+20000,40000))))+IF(I94&lt;=0,0,IF(I94&lt;=25000,I94,IF(I94&lt;=50000,ROUNDUP(I94/2,0)+12500,IF(I94&lt;=100000,ROUNDUP(I94/4,0)+25000,50000)))),40000))))</f>
        <v/>
      </c>
      <c r="R94" s="18">
        <f>MIN(120000,O94+P94+Q94)</f>
        <v/>
      </c>
      <c r="S94" s="18">
        <f>IF(F94&lt;=0,IF(E94&lt;=0,0,IF(E94&lt;=12000,E94,IF(E94&lt;=32000,ROUNDUP(E94/2,0)+6000,IF(E94&lt;=56000,ROUNDUP(E94/4,0)+14000,28000)))),IF(E94&lt;=0,IF(F94&lt;=0,0,IF(F94&lt;=15000,F94,IF(F94&lt;=40000,ROUNDUP(F94/2,0)+7500,IF(F94&lt;=70000,ROUNDUP(F94/4,0)+17500,35000)))),MAX(IF(F94&lt;=0,0,IF(F94&lt;=15000,F94,IF(F94&lt;=40000,ROUNDUP(F94/2,0)+7500,IF(F94&lt;=70000,ROUNDUP(F94/4,0)+17500,35000)))),MIN(IF(E94&lt;=0,0,IF(E94&lt;=12000,E94,IF(E94&lt;=32000,ROUNDUP(E94/2,0)+6000,IF(E94&lt;=56000,ROUNDUP(E94/4,0)+14000,28000))))+IF(F94&lt;=0,0,IF(F94&lt;=15000,F94,IF(F94&lt;=40000,ROUNDUP(F94/2,0)+7500,IF(F94&lt;=70000,ROUNDUP(F94/4,0)+17500,35000)))),28000))))</f>
        <v/>
      </c>
      <c r="T94" s="18">
        <f>IF(G94&lt;=0,0,IF(G94&lt;=12000,G94,IF(G94&lt;=32000,ROUNDUP(G94/2,0)+6000,IF(G94&lt;=56000,ROUNDUP(G94/4,0)+14000,28000))))</f>
        <v/>
      </c>
      <c r="U94" s="18">
        <f>IF(I94&lt;=0,IF(H94&lt;=0,0,IF(H94&lt;=12000,H94,IF(H94&lt;=32000,ROUNDUP(H94/2,0)+6000,IF(H94&lt;=56000,ROUNDUP(H94/4,0)+14000,28000)))),IF(H94&lt;=0,IF(I94&lt;=0,0,IF(I94&lt;=15000,I94,IF(I94&lt;=40000,ROUNDUP(I94/2,0)+7500,IF(I94&lt;=70000,ROUNDUP(I94/4,0)+17500,35000)))),MAX(IF(I94&lt;=0,0,IF(I94&lt;=15000,I94,IF(I94&lt;=40000,ROUNDUP(I94/2,0)+7500,IF(I94&lt;=70000,ROUNDUP(I94/4,0)+17500,35000)))),MIN(IF(H94&lt;=0,0,IF(H94&lt;=12000,H94,IF(H94&lt;=32000,ROUNDUP(H94/2,0)+6000,IF(H94&lt;=56000,ROUNDUP(H94/4,0)+14000,28000))))+IF(I94&lt;=0,0,IF(I94&lt;=15000,I94,IF(I94&lt;=40000,ROUNDUP(I94/2,0)+7500,IF(I94&lt;=70000,ROUNDUP(I94/4,0)+17500,35000)))),28000))))</f>
        <v/>
      </c>
      <c r="V94" s="18">
        <f>MIN(70000,S94+T94+U94)</f>
        <v/>
      </c>
      <c r="W94" s="18">
        <f>MAX(0,ROUNDDOWN(M94-J94-N94-K94-0,-3))</f>
        <v/>
      </c>
      <c r="X94" s="18">
        <f>MAX(0,ROUNDDOWN(M94-J94-N94-K94-R94,-3))</f>
        <v/>
      </c>
      <c r="Y94" s="18">
        <f>IF(W94&lt;=0,0,ROUNDDOWN((W94*LOOKUP(W94,{0,1950001,3300001,6950001,9000001,18000001,40000001},{0.05,0.1,0.2,0.23,0.33,0.4,0.45})-LOOKUP(W94,{0,1950001,3300001,6950001,9000001,18000001,40000001},{0,97500,427500,636000,1536000,2796000,4796000}))*1.021,-2))</f>
        <v/>
      </c>
      <c r="Z94" s="18">
        <f>IF(X94&lt;=0,0,ROUNDDOWN((X94*LOOKUP(X94,{0,1950001,3300001,6950001,9000001,18000001,40000001},{0.05,0.1,0.2,0.23,0.33,0.4,0.45})-LOOKUP(X94,{0,1950001,3300001,6950001,9000001,18000001,40000001},{0,97500,427500,636000,1536000,2796000,4796000}))*1.021,-2))</f>
        <v/>
      </c>
      <c r="AA94" s="18">
        <f>MAX(0,ROUNDDOWN(M94-J94-430000-L94-0,-3))</f>
        <v/>
      </c>
      <c r="AB94" s="18">
        <f>MAX(0,ROUNDDOWN(M94-J94-430000-L94-V94,-3))</f>
        <v/>
      </c>
      <c r="AC94" s="18">
        <f>IF(M94&lt;=450000,0,MAX(0,ROUNDDOWN(AA94*0.06-MIN(50000,AA94)*0.03,-2))+MAX(0,ROUNDDOWN(AA94*0.04-MIN(50000,AA94)*0.02,-2)))</f>
        <v/>
      </c>
      <c r="AD94" s="18">
        <f>IF(M94&lt;=450000,0,MAX(0,ROUNDDOWN(AB94*0.06-MIN(50000,AB94)*0.03,-2))+MAX(0,ROUNDDOWN(AB94*0.04-MIN(50000,AB94)*0.02,-2)))</f>
        <v/>
      </c>
      <c r="AE94" s="18">
        <f>Y94-Z94</f>
        <v/>
      </c>
      <c r="AF94" s="18">
        <f>AC94-AD94</f>
        <v/>
      </c>
      <c r="AG94" s="18">
        <f>AE94+AF94</f>
        <v/>
      </c>
      <c r="AH94" s="20">
        <f>IF(W94&lt;=0,0,LOOKUP(W94,{0,1950001,3300001,6950001,9000001,18000001,40000001},{0.05,0.1,0.2,0.23,0.33,0.4,0.45}))</f>
        <v/>
      </c>
    </row>
    <row r="95">
      <c r="A95" t="inlineStr">
        <is>
          <t>1万円刻み 特例あり一般12万円</t>
        </is>
      </c>
      <c r="B95" s="18">
        <f>'4_1万円刻み'!$A$5</f>
        <v/>
      </c>
      <c r="C95" s="19" t="n">
        <v>2026</v>
      </c>
      <c r="D95" t="inlineStr">
        <is>
          <t>はい</t>
        </is>
      </c>
      <c r="E95" s="18" t="n">
        <v>120000</v>
      </c>
      <c r="F95" s="18" t="n">
        <v>0</v>
      </c>
      <c r="G95" s="18" t="n">
        <v>0</v>
      </c>
      <c r="H95" s="18" t="n">
        <v>0</v>
      </c>
      <c r="I95" s="18" t="n">
        <v>0</v>
      </c>
      <c r="J95" s="18">
        <f>ROUND(MIN(B95/12,650000)*12*0.0915+MIN(B95/12,1390000)*12*(0.0504+0)+B95*0.005,0)</f>
        <v/>
      </c>
      <c r="K95" s="18" t="n">
        <v>0</v>
      </c>
      <c r="L95" s="18" t="n">
        <v>0</v>
      </c>
      <c r="M95" s="18">
        <f>ROUND(IF(C95&gt;=2026,IF(B95&lt;741000,0,IF(B95&lt;2191000,B95-740000,IF(B95&lt;2193000,1451000,IF(B95&lt;2196000,1453000,IF(B95&lt;2200000,1456000,IF(B95&lt;3600000,ROUNDDOWN(B95/4,-3)*2.8-80000,IF(B95&lt;6600000,ROUNDDOWN(B95/4,-3)*3.2-440000,IF(B95&lt;8500000,ROUNDDOWN(B95*0.9,0)-1100000,B95-1950000)))))))),IF(B95&lt;651000,0,IF(B95&lt;1900000,B95-650000,IF(B95&lt;3600000,ROUNDDOWN(B95/4,-3)*2.8-80000,IF(B95&lt;6600000,ROUNDDOWN(B95/4,-3)*3.2-440000,IF(B95&lt;8500000,ROUNDDOWN(B95*0.9,0)-1100000,B95-1950000)))))),0)</f>
        <v/>
      </c>
      <c r="N95" s="18">
        <f>IF(M95&gt;23500000,NA(),IF(C95&gt;=2026,IF(M95&lt;=4890000,1040000,IF(M95&lt;=6550000,670000,620000)),IF(M95&lt;=1320000,950000,IF(M95&lt;=3360000,880000,IF(M95&lt;=4890000,680000,IF(M95&lt;=6550000,630000,580000))))))</f>
        <v/>
      </c>
      <c r="O95" s="18">
        <f>IF(F95&lt;=0,IF(AND(D95="はい",C95&gt;=2026,C95&lt;=2027),IF(E95&lt;=0,0,IF(E95&lt;=30000,E95,IF(E95&lt;=60000,ROUNDUP(E95/2,0)+15000,IF(E95&lt;=120000,ROUNDUP(E95/4,0)+30000,60000)))),IF(E95&lt;=0,0,IF(E95&lt;=20000,E95,IF(E95&lt;=40000,ROUNDUP(E95/2,0)+10000,IF(E95&lt;=80000,ROUNDUP(E95/4,0)+20000,40000))))),IF(E95&lt;=0,IF(F95&lt;=0,0,IF(F95&lt;=25000,F95,IF(F95&lt;=50000,ROUNDUP(F95/2,0)+12500,IF(F95&lt;=100000,ROUNDUP(F95/4,0)+25000,50000)))),MAX(IF(F95&lt;=0,0,IF(F95&lt;=25000,F95,IF(F95&lt;=50000,ROUNDUP(F95/2,0)+12500,IF(F95&lt;=100000,ROUNDUP(F95/4,0)+25000,50000)))),MIN(IF(AND(D95="はい",C95&gt;=2026,C95&lt;=2027),IF(E95&lt;=0,0,IF(E95&lt;=30000,E95,IF(E95&lt;=60000,ROUNDUP(E95/2,0)+15000,IF(E95&lt;=120000,ROUNDUP(E95/4,0)+30000,60000)))),IF(E95&lt;=0,0,IF(E95&lt;=20000,E95,IF(E95&lt;=40000,ROUNDUP(E95/2,0)+10000,IF(E95&lt;=80000,ROUNDUP(E95/4,0)+20000,40000)))))+IF(F95&lt;=0,0,IF(F95&lt;=25000,F95,IF(F95&lt;=50000,ROUNDUP(F95/2,0)+12500,IF(F95&lt;=100000,ROUNDUP(F95/4,0)+25000,50000)))),IF(AND(D95="はい",C95&gt;=2026,C95&lt;=2027),60000,40000)))))</f>
        <v/>
      </c>
      <c r="P95" s="18">
        <f>IF(G95&lt;=0,0,IF(G95&lt;=20000,G95,IF(G95&lt;=40000,ROUNDUP(G95/2,0)+10000,IF(G95&lt;=80000,ROUNDUP(G95/4,0)+20000,40000))))</f>
        <v/>
      </c>
      <c r="Q95" s="18">
        <f>IF(I95&lt;=0,IF(H95&lt;=0,0,IF(H95&lt;=20000,H95,IF(H95&lt;=40000,ROUNDUP(H95/2,0)+10000,IF(H95&lt;=80000,ROUNDUP(H95/4,0)+20000,40000)))),IF(H95&lt;=0,IF(I95&lt;=0,0,IF(I95&lt;=25000,I95,IF(I95&lt;=50000,ROUNDUP(I95/2,0)+12500,IF(I95&lt;=100000,ROUNDUP(I95/4,0)+25000,50000)))),MAX(IF(I95&lt;=0,0,IF(I95&lt;=25000,I95,IF(I95&lt;=50000,ROUNDUP(I95/2,0)+12500,IF(I95&lt;=100000,ROUNDUP(I95/4,0)+25000,50000)))),MIN(IF(H95&lt;=0,0,IF(H95&lt;=20000,H95,IF(H95&lt;=40000,ROUNDUP(H95/2,0)+10000,IF(H95&lt;=80000,ROUNDUP(H95/4,0)+20000,40000))))+IF(I95&lt;=0,0,IF(I95&lt;=25000,I95,IF(I95&lt;=50000,ROUNDUP(I95/2,0)+12500,IF(I95&lt;=100000,ROUNDUP(I95/4,0)+25000,50000)))),40000))))</f>
        <v/>
      </c>
      <c r="R95" s="18">
        <f>MIN(120000,O95+P95+Q95)</f>
        <v/>
      </c>
      <c r="S95" s="18">
        <f>IF(F95&lt;=0,IF(E95&lt;=0,0,IF(E95&lt;=12000,E95,IF(E95&lt;=32000,ROUNDUP(E95/2,0)+6000,IF(E95&lt;=56000,ROUNDUP(E95/4,0)+14000,28000)))),IF(E95&lt;=0,IF(F95&lt;=0,0,IF(F95&lt;=15000,F95,IF(F95&lt;=40000,ROUNDUP(F95/2,0)+7500,IF(F95&lt;=70000,ROUNDUP(F95/4,0)+17500,35000)))),MAX(IF(F95&lt;=0,0,IF(F95&lt;=15000,F95,IF(F95&lt;=40000,ROUNDUP(F95/2,0)+7500,IF(F95&lt;=70000,ROUNDUP(F95/4,0)+17500,35000)))),MIN(IF(E95&lt;=0,0,IF(E95&lt;=12000,E95,IF(E95&lt;=32000,ROUNDUP(E95/2,0)+6000,IF(E95&lt;=56000,ROUNDUP(E95/4,0)+14000,28000))))+IF(F95&lt;=0,0,IF(F95&lt;=15000,F95,IF(F95&lt;=40000,ROUNDUP(F95/2,0)+7500,IF(F95&lt;=70000,ROUNDUP(F95/4,0)+17500,35000)))),28000))))</f>
        <v/>
      </c>
      <c r="T95" s="18">
        <f>IF(G95&lt;=0,0,IF(G95&lt;=12000,G95,IF(G95&lt;=32000,ROUNDUP(G95/2,0)+6000,IF(G95&lt;=56000,ROUNDUP(G95/4,0)+14000,28000))))</f>
        <v/>
      </c>
      <c r="U95" s="18">
        <f>IF(I95&lt;=0,IF(H95&lt;=0,0,IF(H95&lt;=12000,H95,IF(H95&lt;=32000,ROUNDUP(H95/2,0)+6000,IF(H95&lt;=56000,ROUNDUP(H95/4,0)+14000,28000)))),IF(H95&lt;=0,IF(I95&lt;=0,0,IF(I95&lt;=15000,I95,IF(I95&lt;=40000,ROUNDUP(I95/2,0)+7500,IF(I95&lt;=70000,ROUNDUP(I95/4,0)+17500,35000)))),MAX(IF(I95&lt;=0,0,IF(I95&lt;=15000,I95,IF(I95&lt;=40000,ROUNDUP(I95/2,0)+7500,IF(I95&lt;=70000,ROUNDUP(I95/4,0)+17500,35000)))),MIN(IF(H95&lt;=0,0,IF(H95&lt;=12000,H95,IF(H95&lt;=32000,ROUNDUP(H95/2,0)+6000,IF(H95&lt;=56000,ROUNDUP(H95/4,0)+14000,28000))))+IF(I95&lt;=0,0,IF(I95&lt;=15000,I95,IF(I95&lt;=40000,ROUNDUP(I95/2,0)+7500,IF(I95&lt;=70000,ROUNDUP(I95/4,0)+17500,35000)))),28000))))</f>
        <v/>
      </c>
      <c r="V95" s="18">
        <f>MIN(70000,S95+T95+U95)</f>
        <v/>
      </c>
      <c r="W95" s="18">
        <f>MAX(0,ROUNDDOWN(M95-J95-N95-K95-0,-3))</f>
        <v/>
      </c>
      <c r="X95" s="18">
        <f>MAX(0,ROUNDDOWN(M95-J95-N95-K95-R95,-3))</f>
        <v/>
      </c>
      <c r="Y95" s="18">
        <f>IF(W95&lt;=0,0,ROUNDDOWN((W95*LOOKUP(W95,{0,1950001,3300001,6950001,9000001,18000001,40000001},{0.05,0.1,0.2,0.23,0.33,0.4,0.45})-LOOKUP(W95,{0,1950001,3300001,6950001,9000001,18000001,40000001},{0,97500,427500,636000,1536000,2796000,4796000}))*1.021,-2))</f>
        <v/>
      </c>
      <c r="Z95" s="18">
        <f>IF(X95&lt;=0,0,ROUNDDOWN((X95*LOOKUP(X95,{0,1950001,3300001,6950001,9000001,18000001,40000001},{0.05,0.1,0.2,0.23,0.33,0.4,0.45})-LOOKUP(X95,{0,1950001,3300001,6950001,9000001,18000001,40000001},{0,97500,427500,636000,1536000,2796000,4796000}))*1.021,-2))</f>
        <v/>
      </c>
      <c r="AA95" s="18">
        <f>MAX(0,ROUNDDOWN(M95-J95-430000-L95-0,-3))</f>
        <v/>
      </c>
      <c r="AB95" s="18">
        <f>MAX(0,ROUNDDOWN(M95-J95-430000-L95-V95,-3))</f>
        <v/>
      </c>
      <c r="AC95" s="18">
        <f>IF(M95&lt;=450000,0,MAX(0,ROUNDDOWN(AA95*0.06-MIN(50000,AA95)*0.03,-2))+MAX(0,ROUNDDOWN(AA95*0.04-MIN(50000,AA95)*0.02,-2)))</f>
        <v/>
      </c>
      <c r="AD95" s="18">
        <f>IF(M95&lt;=450000,0,MAX(0,ROUNDDOWN(AB95*0.06-MIN(50000,AB95)*0.03,-2))+MAX(0,ROUNDDOWN(AB95*0.04-MIN(50000,AB95)*0.02,-2)))</f>
        <v/>
      </c>
      <c r="AE95" s="18">
        <f>Y95-Z95</f>
        <v/>
      </c>
      <c r="AF95" s="18">
        <f>AC95-AD95</f>
        <v/>
      </c>
      <c r="AG95" s="18">
        <f>AE95+AF95</f>
        <v/>
      </c>
      <c r="AH95" s="20">
        <f>IF(W95&lt;=0,0,LOOKUP(W95,{0,1950001,3300001,6950001,9000001,18000001,40000001},{0.05,0.1,0.2,0.23,0.33,0.4,0.45}))</f>
        <v/>
      </c>
    </row>
    <row r="96">
      <c r="A96" t="inlineStr">
        <is>
          <t>1万円刻み 3区分8万円ずつ</t>
        </is>
      </c>
      <c r="B96" s="18">
        <f>'4_1万円刻み'!$A$6</f>
        <v/>
      </c>
      <c r="C96" s="19" t="n">
        <v>2026</v>
      </c>
      <c r="D96" t="inlineStr">
        <is>
          <t>いいえ</t>
        </is>
      </c>
      <c r="E96" s="18" t="n">
        <v>80000</v>
      </c>
      <c r="F96" s="18" t="n">
        <v>0</v>
      </c>
      <c r="G96" s="18" t="n">
        <v>80000</v>
      </c>
      <c r="H96" s="18" t="n">
        <v>80000</v>
      </c>
      <c r="I96" s="18" t="n">
        <v>0</v>
      </c>
      <c r="J96" s="18">
        <f>ROUND(MIN(B96/12,650000)*12*0.0915+MIN(B96/12,1390000)*12*(0.0504+0)+B96*0.005,0)</f>
        <v/>
      </c>
      <c r="K96" s="18" t="n">
        <v>0</v>
      </c>
      <c r="L96" s="18" t="n">
        <v>0</v>
      </c>
      <c r="M96" s="18">
        <f>ROUND(IF(C96&gt;=2026,IF(B96&lt;741000,0,IF(B96&lt;2191000,B96-740000,IF(B96&lt;2193000,1451000,IF(B96&lt;2196000,1453000,IF(B96&lt;2200000,1456000,IF(B96&lt;3600000,ROUNDDOWN(B96/4,-3)*2.8-80000,IF(B96&lt;6600000,ROUNDDOWN(B96/4,-3)*3.2-440000,IF(B96&lt;8500000,ROUNDDOWN(B96*0.9,0)-1100000,B96-1950000)))))))),IF(B96&lt;651000,0,IF(B96&lt;1900000,B96-650000,IF(B96&lt;3600000,ROUNDDOWN(B96/4,-3)*2.8-80000,IF(B96&lt;6600000,ROUNDDOWN(B96/4,-3)*3.2-440000,IF(B96&lt;8500000,ROUNDDOWN(B96*0.9,0)-1100000,B96-1950000)))))),0)</f>
        <v/>
      </c>
      <c r="N96" s="18">
        <f>IF(M96&gt;23500000,NA(),IF(C96&gt;=2026,IF(M96&lt;=4890000,1040000,IF(M96&lt;=6550000,670000,620000)),IF(M96&lt;=1320000,950000,IF(M96&lt;=3360000,880000,IF(M96&lt;=4890000,680000,IF(M96&lt;=6550000,630000,580000))))))</f>
        <v/>
      </c>
      <c r="O96" s="18">
        <f>IF(F96&lt;=0,IF(AND(D96="はい",C96&gt;=2026,C96&lt;=2027),IF(E96&lt;=0,0,IF(E96&lt;=30000,E96,IF(E96&lt;=60000,ROUNDUP(E96/2,0)+15000,IF(E96&lt;=120000,ROUNDUP(E96/4,0)+30000,60000)))),IF(E96&lt;=0,0,IF(E96&lt;=20000,E96,IF(E96&lt;=40000,ROUNDUP(E96/2,0)+10000,IF(E96&lt;=80000,ROUNDUP(E96/4,0)+20000,40000))))),IF(E96&lt;=0,IF(F96&lt;=0,0,IF(F96&lt;=25000,F96,IF(F96&lt;=50000,ROUNDUP(F96/2,0)+12500,IF(F96&lt;=100000,ROUNDUP(F96/4,0)+25000,50000)))),MAX(IF(F96&lt;=0,0,IF(F96&lt;=25000,F96,IF(F96&lt;=50000,ROUNDUP(F96/2,0)+12500,IF(F96&lt;=100000,ROUNDUP(F96/4,0)+25000,50000)))),MIN(IF(AND(D96="はい",C96&gt;=2026,C96&lt;=2027),IF(E96&lt;=0,0,IF(E96&lt;=30000,E96,IF(E96&lt;=60000,ROUNDUP(E96/2,0)+15000,IF(E96&lt;=120000,ROUNDUP(E96/4,0)+30000,60000)))),IF(E96&lt;=0,0,IF(E96&lt;=20000,E96,IF(E96&lt;=40000,ROUNDUP(E96/2,0)+10000,IF(E96&lt;=80000,ROUNDUP(E96/4,0)+20000,40000)))))+IF(F96&lt;=0,0,IF(F96&lt;=25000,F96,IF(F96&lt;=50000,ROUNDUP(F96/2,0)+12500,IF(F96&lt;=100000,ROUNDUP(F96/4,0)+25000,50000)))),IF(AND(D96="はい",C96&gt;=2026,C96&lt;=2027),60000,40000)))))</f>
        <v/>
      </c>
      <c r="P96" s="18">
        <f>IF(G96&lt;=0,0,IF(G96&lt;=20000,G96,IF(G96&lt;=40000,ROUNDUP(G96/2,0)+10000,IF(G96&lt;=80000,ROUNDUP(G96/4,0)+20000,40000))))</f>
        <v/>
      </c>
      <c r="Q96" s="18">
        <f>IF(I96&lt;=0,IF(H96&lt;=0,0,IF(H96&lt;=20000,H96,IF(H96&lt;=40000,ROUNDUP(H96/2,0)+10000,IF(H96&lt;=80000,ROUNDUP(H96/4,0)+20000,40000)))),IF(H96&lt;=0,IF(I96&lt;=0,0,IF(I96&lt;=25000,I96,IF(I96&lt;=50000,ROUNDUP(I96/2,0)+12500,IF(I96&lt;=100000,ROUNDUP(I96/4,0)+25000,50000)))),MAX(IF(I96&lt;=0,0,IF(I96&lt;=25000,I96,IF(I96&lt;=50000,ROUNDUP(I96/2,0)+12500,IF(I96&lt;=100000,ROUNDUP(I96/4,0)+25000,50000)))),MIN(IF(H96&lt;=0,0,IF(H96&lt;=20000,H96,IF(H96&lt;=40000,ROUNDUP(H96/2,0)+10000,IF(H96&lt;=80000,ROUNDUP(H96/4,0)+20000,40000))))+IF(I96&lt;=0,0,IF(I96&lt;=25000,I96,IF(I96&lt;=50000,ROUNDUP(I96/2,0)+12500,IF(I96&lt;=100000,ROUNDUP(I96/4,0)+25000,50000)))),40000))))</f>
        <v/>
      </c>
      <c r="R96" s="18">
        <f>MIN(120000,O96+P96+Q96)</f>
        <v/>
      </c>
      <c r="S96" s="18">
        <f>IF(F96&lt;=0,IF(E96&lt;=0,0,IF(E96&lt;=12000,E96,IF(E96&lt;=32000,ROUNDUP(E96/2,0)+6000,IF(E96&lt;=56000,ROUNDUP(E96/4,0)+14000,28000)))),IF(E96&lt;=0,IF(F96&lt;=0,0,IF(F96&lt;=15000,F96,IF(F96&lt;=40000,ROUNDUP(F96/2,0)+7500,IF(F96&lt;=70000,ROUNDUP(F96/4,0)+17500,35000)))),MAX(IF(F96&lt;=0,0,IF(F96&lt;=15000,F96,IF(F96&lt;=40000,ROUNDUP(F96/2,0)+7500,IF(F96&lt;=70000,ROUNDUP(F96/4,0)+17500,35000)))),MIN(IF(E96&lt;=0,0,IF(E96&lt;=12000,E96,IF(E96&lt;=32000,ROUNDUP(E96/2,0)+6000,IF(E96&lt;=56000,ROUNDUP(E96/4,0)+14000,28000))))+IF(F96&lt;=0,0,IF(F96&lt;=15000,F96,IF(F96&lt;=40000,ROUNDUP(F96/2,0)+7500,IF(F96&lt;=70000,ROUNDUP(F96/4,0)+17500,35000)))),28000))))</f>
        <v/>
      </c>
      <c r="T96" s="18">
        <f>IF(G96&lt;=0,0,IF(G96&lt;=12000,G96,IF(G96&lt;=32000,ROUNDUP(G96/2,0)+6000,IF(G96&lt;=56000,ROUNDUP(G96/4,0)+14000,28000))))</f>
        <v/>
      </c>
      <c r="U96" s="18">
        <f>IF(I96&lt;=0,IF(H96&lt;=0,0,IF(H96&lt;=12000,H96,IF(H96&lt;=32000,ROUNDUP(H96/2,0)+6000,IF(H96&lt;=56000,ROUNDUP(H96/4,0)+14000,28000)))),IF(H96&lt;=0,IF(I96&lt;=0,0,IF(I96&lt;=15000,I96,IF(I96&lt;=40000,ROUNDUP(I96/2,0)+7500,IF(I96&lt;=70000,ROUNDUP(I96/4,0)+17500,35000)))),MAX(IF(I96&lt;=0,0,IF(I96&lt;=15000,I96,IF(I96&lt;=40000,ROUNDUP(I96/2,0)+7500,IF(I96&lt;=70000,ROUNDUP(I96/4,0)+17500,35000)))),MIN(IF(H96&lt;=0,0,IF(H96&lt;=12000,H96,IF(H96&lt;=32000,ROUNDUP(H96/2,0)+6000,IF(H96&lt;=56000,ROUNDUP(H96/4,0)+14000,28000))))+IF(I96&lt;=0,0,IF(I96&lt;=15000,I96,IF(I96&lt;=40000,ROUNDUP(I96/2,0)+7500,IF(I96&lt;=70000,ROUNDUP(I96/4,0)+17500,35000)))),28000))))</f>
        <v/>
      </c>
      <c r="V96" s="18">
        <f>MIN(70000,S96+T96+U96)</f>
        <v/>
      </c>
      <c r="W96" s="18">
        <f>MAX(0,ROUNDDOWN(M96-J96-N96-K96-0,-3))</f>
        <v/>
      </c>
      <c r="X96" s="18">
        <f>MAX(0,ROUNDDOWN(M96-J96-N96-K96-R96,-3))</f>
        <v/>
      </c>
      <c r="Y96" s="18">
        <f>IF(W96&lt;=0,0,ROUNDDOWN((W96*LOOKUP(W96,{0,1950001,3300001,6950001,9000001,18000001,40000001},{0.05,0.1,0.2,0.23,0.33,0.4,0.45})-LOOKUP(W96,{0,1950001,3300001,6950001,9000001,18000001,40000001},{0,97500,427500,636000,1536000,2796000,4796000}))*1.021,-2))</f>
        <v/>
      </c>
      <c r="Z96" s="18">
        <f>IF(X96&lt;=0,0,ROUNDDOWN((X96*LOOKUP(X96,{0,1950001,3300001,6950001,9000001,18000001,40000001},{0.05,0.1,0.2,0.23,0.33,0.4,0.45})-LOOKUP(X96,{0,1950001,3300001,6950001,9000001,18000001,40000001},{0,97500,427500,636000,1536000,2796000,4796000}))*1.021,-2))</f>
        <v/>
      </c>
      <c r="AA96" s="18">
        <f>MAX(0,ROUNDDOWN(M96-J96-430000-L96-0,-3))</f>
        <v/>
      </c>
      <c r="AB96" s="18">
        <f>MAX(0,ROUNDDOWN(M96-J96-430000-L96-V96,-3))</f>
        <v/>
      </c>
      <c r="AC96" s="18">
        <f>IF(M96&lt;=450000,0,MAX(0,ROUNDDOWN(AA96*0.06-MIN(50000,AA96)*0.03,-2))+MAX(0,ROUNDDOWN(AA96*0.04-MIN(50000,AA96)*0.02,-2)))</f>
        <v/>
      </c>
      <c r="AD96" s="18">
        <f>IF(M96&lt;=450000,0,MAX(0,ROUNDDOWN(AB96*0.06-MIN(50000,AB96)*0.03,-2))+MAX(0,ROUNDDOWN(AB96*0.04-MIN(50000,AB96)*0.02,-2)))</f>
        <v/>
      </c>
      <c r="AE96" s="18">
        <f>Y96-Z96</f>
        <v/>
      </c>
      <c r="AF96" s="18">
        <f>AC96-AD96</f>
        <v/>
      </c>
      <c r="AG96" s="18">
        <f>AE96+AF96</f>
        <v/>
      </c>
      <c r="AH96" s="20">
        <f>IF(W96&lt;=0,0,LOOKUP(W96,{0,1950001,3300001,6950001,9000001,18000001,40000001},{0.05,0.1,0.2,0.23,0.33,0.4,0.45}))</f>
        <v/>
      </c>
    </row>
    <row r="97">
      <c r="A97" t="inlineStr">
        <is>
          <t>1万円刻み 一般8万円</t>
        </is>
      </c>
      <c r="B97" s="18">
        <f>'4_1万円刻み'!$A$6</f>
        <v/>
      </c>
      <c r="C97" s="19" t="n">
        <v>2026</v>
      </c>
      <c r="D97" t="inlineStr">
        <is>
          <t>いいえ</t>
        </is>
      </c>
      <c r="E97" s="18" t="n">
        <v>80000</v>
      </c>
      <c r="F97" s="18" t="n">
        <v>0</v>
      </c>
      <c r="G97" s="18" t="n">
        <v>0</v>
      </c>
      <c r="H97" s="18" t="n">
        <v>0</v>
      </c>
      <c r="I97" s="18" t="n">
        <v>0</v>
      </c>
      <c r="J97" s="18">
        <f>ROUND(MIN(B97/12,650000)*12*0.0915+MIN(B97/12,1390000)*12*(0.0504+0)+B97*0.005,0)</f>
        <v/>
      </c>
      <c r="K97" s="18" t="n">
        <v>0</v>
      </c>
      <c r="L97" s="18" t="n">
        <v>0</v>
      </c>
      <c r="M97" s="18">
        <f>ROUND(IF(C97&gt;=2026,IF(B97&lt;741000,0,IF(B97&lt;2191000,B97-740000,IF(B97&lt;2193000,1451000,IF(B97&lt;2196000,1453000,IF(B97&lt;2200000,1456000,IF(B97&lt;3600000,ROUNDDOWN(B97/4,-3)*2.8-80000,IF(B97&lt;6600000,ROUNDDOWN(B97/4,-3)*3.2-440000,IF(B97&lt;8500000,ROUNDDOWN(B97*0.9,0)-1100000,B97-1950000)))))))),IF(B97&lt;651000,0,IF(B97&lt;1900000,B97-650000,IF(B97&lt;3600000,ROUNDDOWN(B97/4,-3)*2.8-80000,IF(B97&lt;6600000,ROUNDDOWN(B97/4,-3)*3.2-440000,IF(B97&lt;8500000,ROUNDDOWN(B97*0.9,0)-1100000,B97-1950000)))))),0)</f>
        <v/>
      </c>
      <c r="N97" s="18">
        <f>IF(M97&gt;23500000,NA(),IF(C97&gt;=2026,IF(M97&lt;=4890000,1040000,IF(M97&lt;=6550000,670000,620000)),IF(M97&lt;=1320000,950000,IF(M97&lt;=3360000,880000,IF(M97&lt;=4890000,680000,IF(M97&lt;=6550000,630000,580000))))))</f>
        <v/>
      </c>
      <c r="O97" s="18">
        <f>IF(F97&lt;=0,IF(AND(D97="はい",C97&gt;=2026,C97&lt;=2027),IF(E97&lt;=0,0,IF(E97&lt;=30000,E97,IF(E97&lt;=60000,ROUNDUP(E97/2,0)+15000,IF(E97&lt;=120000,ROUNDUP(E97/4,0)+30000,60000)))),IF(E97&lt;=0,0,IF(E97&lt;=20000,E97,IF(E97&lt;=40000,ROUNDUP(E97/2,0)+10000,IF(E97&lt;=80000,ROUNDUP(E97/4,0)+20000,40000))))),IF(E97&lt;=0,IF(F97&lt;=0,0,IF(F97&lt;=25000,F97,IF(F97&lt;=50000,ROUNDUP(F97/2,0)+12500,IF(F97&lt;=100000,ROUNDUP(F97/4,0)+25000,50000)))),MAX(IF(F97&lt;=0,0,IF(F97&lt;=25000,F97,IF(F97&lt;=50000,ROUNDUP(F97/2,0)+12500,IF(F97&lt;=100000,ROUNDUP(F97/4,0)+25000,50000)))),MIN(IF(AND(D97="はい",C97&gt;=2026,C97&lt;=2027),IF(E97&lt;=0,0,IF(E97&lt;=30000,E97,IF(E97&lt;=60000,ROUNDUP(E97/2,0)+15000,IF(E97&lt;=120000,ROUNDUP(E97/4,0)+30000,60000)))),IF(E97&lt;=0,0,IF(E97&lt;=20000,E97,IF(E97&lt;=40000,ROUNDUP(E97/2,0)+10000,IF(E97&lt;=80000,ROUNDUP(E97/4,0)+20000,40000)))))+IF(F97&lt;=0,0,IF(F97&lt;=25000,F97,IF(F97&lt;=50000,ROUNDUP(F97/2,0)+12500,IF(F97&lt;=100000,ROUNDUP(F97/4,0)+25000,50000)))),IF(AND(D97="はい",C97&gt;=2026,C97&lt;=2027),60000,40000)))))</f>
        <v/>
      </c>
      <c r="P97" s="18">
        <f>IF(G97&lt;=0,0,IF(G97&lt;=20000,G97,IF(G97&lt;=40000,ROUNDUP(G97/2,0)+10000,IF(G97&lt;=80000,ROUNDUP(G97/4,0)+20000,40000))))</f>
        <v/>
      </c>
      <c r="Q97" s="18">
        <f>IF(I97&lt;=0,IF(H97&lt;=0,0,IF(H97&lt;=20000,H97,IF(H97&lt;=40000,ROUNDUP(H97/2,0)+10000,IF(H97&lt;=80000,ROUNDUP(H97/4,0)+20000,40000)))),IF(H97&lt;=0,IF(I97&lt;=0,0,IF(I97&lt;=25000,I97,IF(I97&lt;=50000,ROUNDUP(I97/2,0)+12500,IF(I97&lt;=100000,ROUNDUP(I97/4,0)+25000,50000)))),MAX(IF(I97&lt;=0,0,IF(I97&lt;=25000,I97,IF(I97&lt;=50000,ROUNDUP(I97/2,0)+12500,IF(I97&lt;=100000,ROUNDUP(I97/4,0)+25000,50000)))),MIN(IF(H97&lt;=0,0,IF(H97&lt;=20000,H97,IF(H97&lt;=40000,ROUNDUP(H97/2,0)+10000,IF(H97&lt;=80000,ROUNDUP(H97/4,0)+20000,40000))))+IF(I97&lt;=0,0,IF(I97&lt;=25000,I97,IF(I97&lt;=50000,ROUNDUP(I97/2,0)+12500,IF(I97&lt;=100000,ROUNDUP(I97/4,0)+25000,50000)))),40000))))</f>
        <v/>
      </c>
      <c r="R97" s="18">
        <f>MIN(120000,O97+P97+Q97)</f>
        <v/>
      </c>
      <c r="S97" s="18">
        <f>IF(F97&lt;=0,IF(E97&lt;=0,0,IF(E97&lt;=12000,E97,IF(E97&lt;=32000,ROUNDUP(E97/2,0)+6000,IF(E97&lt;=56000,ROUNDUP(E97/4,0)+14000,28000)))),IF(E97&lt;=0,IF(F97&lt;=0,0,IF(F97&lt;=15000,F97,IF(F97&lt;=40000,ROUNDUP(F97/2,0)+7500,IF(F97&lt;=70000,ROUNDUP(F97/4,0)+17500,35000)))),MAX(IF(F97&lt;=0,0,IF(F97&lt;=15000,F97,IF(F97&lt;=40000,ROUNDUP(F97/2,0)+7500,IF(F97&lt;=70000,ROUNDUP(F97/4,0)+17500,35000)))),MIN(IF(E97&lt;=0,0,IF(E97&lt;=12000,E97,IF(E97&lt;=32000,ROUNDUP(E97/2,0)+6000,IF(E97&lt;=56000,ROUNDUP(E97/4,0)+14000,28000))))+IF(F97&lt;=0,0,IF(F97&lt;=15000,F97,IF(F97&lt;=40000,ROUNDUP(F97/2,0)+7500,IF(F97&lt;=70000,ROUNDUP(F97/4,0)+17500,35000)))),28000))))</f>
        <v/>
      </c>
      <c r="T97" s="18">
        <f>IF(G97&lt;=0,0,IF(G97&lt;=12000,G97,IF(G97&lt;=32000,ROUNDUP(G97/2,0)+6000,IF(G97&lt;=56000,ROUNDUP(G97/4,0)+14000,28000))))</f>
        <v/>
      </c>
      <c r="U97" s="18">
        <f>IF(I97&lt;=0,IF(H97&lt;=0,0,IF(H97&lt;=12000,H97,IF(H97&lt;=32000,ROUNDUP(H97/2,0)+6000,IF(H97&lt;=56000,ROUNDUP(H97/4,0)+14000,28000)))),IF(H97&lt;=0,IF(I97&lt;=0,0,IF(I97&lt;=15000,I97,IF(I97&lt;=40000,ROUNDUP(I97/2,0)+7500,IF(I97&lt;=70000,ROUNDUP(I97/4,0)+17500,35000)))),MAX(IF(I97&lt;=0,0,IF(I97&lt;=15000,I97,IF(I97&lt;=40000,ROUNDUP(I97/2,0)+7500,IF(I97&lt;=70000,ROUNDUP(I97/4,0)+17500,35000)))),MIN(IF(H97&lt;=0,0,IF(H97&lt;=12000,H97,IF(H97&lt;=32000,ROUNDUP(H97/2,0)+6000,IF(H97&lt;=56000,ROUNDUP(H97/4,0)+14000,28000))))+IF(I97&lt;=0,0,IF(I97&lt;=15000,I97,IF(I97&lt;=40000,ROUNDUP(I97/2,0)+7500,IF(I97&lt;=70000,ROUNDUP(I97/4,0)+17500,35000)))),28000))))</f>
        <v/>
      </c>
      <c r="V97" s="18">
        <f>MIN(70000,S97+T97+U97)</f>
        <v/>
      </c>
      <c r="W97" s="18">
        <f>MAX(0,ROUNDDOWN(M97-J97-N97-K97-0,-3))</f>
        <v/>
      </c>
      <c r="X97" s="18">
        <f>MAX(0,ROUNDDOWN(M97-J97-N97-K97-R97,-3))</f>
        <v/>
      </c>
      <c r="Y97" s="18">
        <f>IF(W97&lt;=0,0,ROUNDDOWN((W97*LOOKUP(W97,{0,1950001,3300001,6950001,9000001,18000001,40000001},{0.05,0.1,0.2,0.23,0.33,0.4,0.45})-LOOKUP(W97,{0,1950001,3300001,6950001,9000001,18000001,40000001},{0,97500,427500,636000,1536000,2796000,4796000}))*1.021,-2))</f>
        <v/>
      </c>
      <c r="Z97" s="18">
        <f>IF(X97&lt;=0,0,ROUNDDOWN((X97*LOOKUP(X97,{0,1950001,3300001,6950001,9000001,18000001,40000001},{0.05,0.1,0.2,0.23,0.33,0.4,0.45})-LOOKUP(X97,{0,1950001,3300001,6950001,9000001,18000001,40000001},{0,97500,427500,636000,1536000,2796000,4796000}))*1.021,-2))</f>
        <v/>
      </c>
      <c r="AA97" s="18">
        <f>MAX(0,ROUNDDOWN(M97-J97-430000-L97-0,-3))</f>
        <v/>
      </c>
      <c r="AB97" s="18">
        <f>MAX(0,ROUNDDOWN(M97-J97-430000-L97-V97,-3))</f>
        <v/>
      </c>
      <c r="AC97" s="18">
        <f>IF(M97&lt;=450000,0,MAX(0,ROUNDDOWN(AA97*0.06-MIN(50000,AA97)*0.03,-2))+MAX(0,ROUNDDOWN(AA97*0.04-MIN(50000,AA97)*0.02,-2)))</f>
        <v/>
      </c>
      <c r="AD97" s="18">
        <f>IF(M97&lt;=450000,0,MAX(0,ROUNDDOWN(AB97*0.06-MIN(50000,AB97)*0.03,-2))+MAX(0,ROUNDDOWN(AB97*0.04-MIN(50000,AB97)*0.02,-2)))</f>
        <v/>
      </c>
      <c r="AE97" s="18">
        <f>Y97-Z97</f>
        <v/>
      </c>
      <c r="AF97" s="18">
        <f>AC97-AD97</f>
        <v/>
      </c>
      <c r="AG97" s="18">
        <f>AE97+AF97</f>
        <v/>
      </c>
      <c r="AH97" s="20">
        <f>IF(W97&lt;=0,0,LOOKUP(W97,{0,1950001,3300001,6950001,9000001,18000001,40000001},{0.05,0.1,0.2,0.23,0.33,0.4,0.45}))</f>
        <v/>
      </c>
    </row>
    <row r="98">
      <c r="A98" t="inlineStr">
        <is>
          <t>1万円刻み 特例あり一般12万円</t>
        </is>
      </c>
      <c r="B98" s="18">
        <f>'4_1万円刻み'!$A$6</f>
        <v/>
      </c>
      <c r="C98" s="19" t="n">
        <v>2026</v>
      </c>
      <c r="D98" t="inlineStr">
        <is>
          <t>はい</t>
        </is>
      </c>
      <c r="E98" s="18" t="n">
        <v>120000</v>
      </c>
      <c r="F98" s="18" t="n">
        <v>0</v>
      </c>
      <c r="G98" s="18" t="n">
        <v>0</v>
      </c>
      <c r="H98" s="18" t="n">
        <v>0</v>
      </c>
      <c r="I98" s="18" t="n">
        <v>0</v>
      </c>
      <c r="J98" s="18">
        <f>ROUND(MIN(B98/12,650000)*12*0.0915+MIN(B98/12,1390000)*12*(0.0504+0)+B98*0.005,0)</f>
        <v/>
      </c>
      <c r="K98" s="18" t="n">
        <v>0</v>
      </c>
      <c r="L98" s="18" t="n">
        <v>0</v>
      </c>
      <c r="M98" s="18">
        <f>ROUND(IF(C98&gt;=2026,IF(B98&lt;741000,0,IF(B98&lt;2191000,B98-740000,IF(B98&lt;2193000,1451000,IF(B98&lt;2196000,1453000,IF(B98&lt;2200000,1456000,IF(B98&lt;3600000,ROUNDDOWN(B98/4,-3)*2.8-80000,IF(B98&lt;6600000,ROUNDDOWN(B98/4,-3)*3.2-440000,IF(B98&lt;8500000,ROUNDDOWN(B98*0.9,0)-1100000,B98-1950000)))))))),IF(B98&lt;651000,0,IF(B98&lt;1900000,B98-650000,IF(B98&lt;3600000,ROUNDDOWN(B98/4,-3)*2.8-80000,IF(B98&lt;6600000,ROUNDDOWN(B98/4,-3)*3.2-440000,IF(B98&lt;8500000,ROUNDDOWN(B98*0.9,0)-1100000,B98-1950000)))))),0)</f>
        <v/>
      </c>
      <c r="N98" s="18">
        <f>IF(M98&gt;23500000,NA(),IF(C98&gt;=2026,IF(M98&lt;=4890000,1040000,IF(M98&lt;=6550000,670000,620000)),IF(M98&lt;=1320000,950000,IF(M98&lt;=3360000,880000,IF(M98&lt;=4890000,680000,IF(M98&lt;=6550000,630000,580000))))))</f>
        <v/>
      </c>
      <c r="O98" s="18">
        <f>IF(F98&lt;=0,IF(AND(D98="はい",C98&gt;=2026,C98&lt;=2027),IF(E98&lt;=0,0,IF(E98&lt;=30000,E98,IF(E98&lt;=60000,ROUNDUP(E98/2,0)+15000,IF(E98&lt;=120000,ROUNDUP(E98/4,0)+30000,60000)))),IF(E98&lt;=0,0,IF(E98&lt;=20000,E98,IF(E98&lt;=40000,ROUNDUP(E98/2,0)+10000,IF(E98&lt;=80000,ROUNDUP(E98/4,0)+20000,40000))))),IF(E98&lt;=0,IF(F98&lt;=0,0,IF(F98&lt;=25000,F98,IF(F98&lt;=50000,ROUNDUP(F98/2,0)+12500,IF(F98&lt;=100000,ROUNDUP(F98/4,0)+25000,50000)))),MAX(IF(F98&lt;=0,0,IF(F98&lt;=25000,F98,IF(F98&lt;=50000,ROUNDUP(F98/2,0)+12500,IF(F98&lt;=100000,ROUNDUP(F98/4,0)+25000,50000)))),MIN(IF(AND(D98="はい",C98&gt;=2026,C98&lt;=2027),IF(E98&lt;=0,0,IF(E98&lt;=30000,E98,IF(E98&lt;=60000,ROUNDUP(E98/2,0)+15000,IF(E98&lt;=120000,ROUNDUP(E98/4,0)+30000,60000)))),IF(E98&lt;=0,0,IF(E98&lt;=20000,E98,IF(E98&lt;=40000,ROUNDUP(E98/2,0)+10000,IF(E98&lt;=80000,ROUNDUP(E98/4,0)+20000,40000)))))+IF(F98&lt;=0,0,IF(F98&lt;=25000,F98,IF(F98&lt;=50000,ROUNDUP(F98/2,0)+12500,IF(F98&lt;=100000,ROUNDUP(F98/4,0)+25000,50000)))),IF(AND(D98="はい",C98&gt;=2026,C98&lt;=2027),60000,40000)))))</f>
        <v/>
      </c>
      <c r="P98" s="18">
        <f>IF(G98&lt;=0,0,IF(G98&lt;=20000,G98,IF(G98&lt;=40000,ROUNDUP(G98/2,0)+10000,IF(G98&lt;=80000,ROUNDUP(G98/4,0)+20000,40000))))</f>
        <v/>
      </c>
      <c r="Q98" s="18">
        <f>IF(I98&lt;=0,IF(H98&lt;=0,0,IF(H98&lt;=20000,H98,IF(H98&lt;=40000,ROUNDUP(H98/2,0)+10000,IF(H98&lt;=80000,ROUNDUP(H98/4,0)+20000,40000)))),IF(H98&lt;=0,IF(I98&lt;=0,0,IF(I98&lt;=25000,I98,IF(I98&lt;=50000,ROUNDUP(I98/2,0)+12500,IF(I98&lt;=100000,ROUNDUP(I98/4,0)+25000,50000)))),MAX(IF(I98&lt;=0,0,IF(I98&lt;=25000,I98,IF(I98&lt;=50000,ROUNDUP(I98/2,0)+12500,IF(I98&lt;=100000,ROUNDUP(I98/4,0)+25000,50000)))),MIN(IF(H98&lt;=0,0,IF(H98&lt;=20000,H98,IF(H98&lt;=40000,ROUNDUP(H98/2,0)+10000,IF(H98&lt;=80000,ROUNDUP(H98/4,0)+20000,40000))))+IF(I98&lt;=0,0,IF(I98&lt;=25000,I98,IF(I98&lt;=50000,ROUNDUP(I98/2,0)+12500,IF(I98&lt;=100000,ROUNDUP(I98/4,0)+25000,50000)))),40000))))</f>
        <v/>
      </c>
      <c r="R98" s="18">
        <f>MIN(120000,O98+P98+Q98)</f>
        <v/>
      </c>
      <c r="S98" s="18">
        <f>IF(F98&lt;=0,IF(E98&lt;=0,0,IF(E98&lt;=12000,E98,IF(E98&lt;=32000,ROUNDUP(E98/2,0)+6000,IF(E98&lt;=56000,ROUNDUP(E98/4,0)+14000,28000)))),IF(E98&lt;=0,IF(F98&lt;=0,0,IF(F98&lt;=15000,F98,IF(F98&lt;=40000,ROUNDUP(F98/2,0)+7500,IF(F98&lt;=70000,ROUNDUP(F98/4,0)+17500,35000)))),MAX(IF(F98&lt;=0,0,IF(F98&lt;=15000,F98,IF(F98&lt;=40000,ROUNDUP(F98/2,0)+7500,IF(F98&lt;=70000,ROUNDUP(F98/4,0)+17500,35000)))),MIN(IF(E98&lt;=0,0,IF(E98&lt;=12000,E98,IF(E98&lt;=32000,ROUNDUP(E98/2,0)+6000,IF(E98&lt;=56000,ROUNDUP(E98/4,0)+14000,28000))))+IF(F98&lt;=0,0,IF(F98&lt;=15000,F98,IF(F98&lt;=40000,ROUNDUP(F98/2,0)+7500,IF(F98&lt;=70000,ROUNDUP(F98/4,0)+17500,35000)))),28000))))</f>
        <v/>
      </c>
      <c r="T98" s="18">
        <f>IF(G98&lt;=0,0,IF(G98&lt;=12000,G98,IF(G98&lt;=32000,ROUNDUP(G98/2,0)+6000,IF(G98&lt;=56000,ROUNDUP(G98/4,0)+14000,28000))))</f>
        <v/>
      </c>
      <c r="U98" s="18">
        <f>IF(I98&lt;=0,IF(H98&lt;=0,0,IF(H98&lt;=12000,H98,IF(H98&lt;=32000,ROUNDUP(H98/2,0)+6000,IF(H98&lt;=56000,ROUNDUP(H98/4,0)+14000,28000)))),IF(H98&lt;=0,IF(I98&lt;=0,0,IF(I98&lt;=15000,I98,IF(I98&lt;=40000,ROUNDUP(I98/2,0)+7500,IF(I98&lt;=70000,ROUNDUP(I98/4,0)+17500,35000)))),MAX(IF(I98&lt;=0,0,IF(I98&lt;=15000,I98,IF(I98&lt;=40000,ROUNDUP(I98/2,0)+7500,IF(I98&lt;=70000,ROUNDUP(I98/4,0)+17500,35000)))),MIN(IF(H98&lt;=0,0,IF(H98&lt;=12000,H98,IF(H98&lt;=32000,ROUNDUP(H98/2,0)+6000,IF(H98&lt;=56000,ROUNDUP(H98/4,0)+14000,28000))))+IF(I98&lt;=0,0,IF(I98&lt;=15000,I98,IF(I98&lt;=40000,ROUNDUP(I98/2,0)+7500,IF(I98&lt;=70000,ROUNDUP(I98/4,0)+17500,35000)))),28000))))</f>
        <v/>
      </c>
      <c r="V98" s="18">
        <f>MIN(70000,S98+T98+U98)</f>
        <v/>
      </c>
      <c r="W98" s="18">
        <f>MAX(0,ROUNDDOWN(M98-J98-N98-K98-0,-3))</f>
        <v/>
      </c>
      <c r="X98" s="18">
        <f>MAX(0,ROUNDDOWN(M98-J98-N98-K98-R98,-3))</f>
        <v/>
      </c>
      <c r="Y98" s="18">
        <f>IF(W98&lt;=0,0,ROUNDDOWN((W98*LOOKUP(W98,{0,1950001,3300001,6950001,9000001,18000001,40000001},{0.05,0.1,0.2,0.23,0.33,0.4,0.45})-LOOKUP(W98,{0,1950001,3300001,6950001,9000001,18000001,40000001},{0,97500,427500,636000,1536000,2796000,4796000}))*1.021,-2))</f>
        <v/>
      </c>
      <c r="Z98" s="18">
        <f>IF(X98&lt;=0,0,ROUNDDOWN((X98*LOOKUP(X98,{0,1950001,3300001,6950001,9000001,18000001,40000001},{0.05,0.1,0.2,0.23,0.33,0.4,0.45})-LOOKUP(X98,{0,1950001,3300001,6950001,9000001,18000001,40000001},{0,97500,427500,636000,1536000,2796000,4796000}))*1.021,-2))</f>
        <v/>
      </c>
      <c r="AA98" s="18">
        <f>MAX(0,ROUNDDOWN(M98-J98-430000-L98-0,-3))</f>
        <v/>
      </c>
      <c r="AB98" s="18">
        <f>MAX(0,ROUNDDOWN(M98-J98-430000-L98-V98,-3))</f>
        <v/>
      </c>
      <c r="AC98" s="18">
        <f>IF(M98&lt;=450000,0,MAX(0,ROUNDDOWN(AA98*0.06-MIN(50000,AA98)*0.03,-2))+MAX(0,ROUNDDOWN(AA98*0.04-MIN(50000,AA98)*0.02,-2)))</f>
        <v/>
      </c>
      <c r="AD98" s="18">
        <f>IF(M98&lt;=450000,0,MAX(0,ROUNDDOWN(AB98*0.06-MIN(50000,AB98)*0.03,-2))+MAX(0,ROUNDDOWN(AB98*0.04-MIN(50000,AB98)*0.02,-2)))</f>
        <v/>
      </c>
      <c r="AE98" s="18">
        <f>Y98-Z98</f>
        <v/>
      </c>
      <c r="AF98" s="18">
        <f>AC98-AD98</f>
        <v/>
      </c>
      <c r="AG98" s="18">
        <f>AE98+AF98</f>
        <v/>
      </c>
      <c r="AH98" s="20">
        <f>IF(W98&lt;=0,0,LOOKUP(W98,{0,1950001,3300001,6950001,9000001,18000001,40000001},{0.05,0.1,0.2,0.23,0.33,0.4,0.45}))</f>
        <v/>
      </c>
    </row>
    <row r="99">
      <c r="A99" t="inlineStr">
        <is>
          <t>1万円刻み 3区分8万円ずつ</t>
        </is>
      </c>
      <c r="B99" s="18">
        <f>'4_1万円刻み'!$A$7</f>
        <v/>
      </c>
      <c r="C99" s="19" t="n">
        <v>2026</v>
      </c>
      <c r="D99" t="inlineStr">
        <is>
          <t>いいえ</t>
        </is>
      </c>
      <c r="E99" s="18" t="n">
        <v>80000</v>
      </c>
      <c r="F99" s="18" t="n">
        <v>0</v>
      </c>
      <c r="G99" s="18" t="n">
        <v>80000</v>
      </c>
      <c r="H99" s="18" t="n">
        <v>80000</v>
      </c>
      <c r="I99" s="18" t="n">
        <v>0</v>
      </c>
      <c r="J99" s="18">
        <f>ROUND(MIN(B99/12,650000)*12*0.0915+MIN(B99/12,1390000)*12*(0.0504+0)+B99*0.005,0)</f>
        <v/>
      </c>
      <c r="K99" s="18" t="n">
        <v>0</v>
      </c>
      <c r="L99" s="18" t="n">
        <v>0</v>
      </c>
      <c r="M99" s="18">
        <f>ROUND(IF(C99&gt;=2026,IF(B99&lt;741000,0,IF(B99&lt;2191000,B99-740000,IF(B99&lt;2193000,1451000,IF(B99&lt;2196000,1453000,IF(B99&lt;2200000,1456000,IF(B99&lt;3600000,ROUNDDOWN(B99/4,-3)*2.8-80000,IF(B99&lt;6600000,ROUNDDOWN(B99/4,-3)*3.2-440000,IF(B99&lt;8500000,ROUNDDOWN(B99*0.9,0)-1100000,B99-1950000)))))))),IF(B99&lt;651000,0,IF(B99&lt;1900000,B99-650000,IF(B99&lt;3600000,ROUNDDOWN(B99/4,-3)*2.8-80000,IF(B99&lt;6600000,ROUNDDOWN(B99/4,-3)*3.2-440000,IF(B99&lt;8500000,ROUNDDOWN(B99*0.9,0)-1100000,B99-1950000)))))),0)</f>
        <v/>
      </c>
      <c r="N99" s="18">
        <f>IF(M99&gt;23500000,NA(),IF(C99&gt;=2026,IF(M99&lt;=4890000,1040000,IF(M99&lt;=6550000,670000,620000)),IF(M99&lt;=1320000,950000,IF(M99&lt;=3360000,880000,IF(M99&lt;=4890000,680000,IF(M99&lt;=6550000,630000,580000))))))</f>
        <v/>
      </c>
      <c r="O99" s="18">
        <f>IF(F99&lt;=0,IF(AND(D99="はい",C99&gt;=2026,C99&lt;=2027),IF(E99&lt;=0,0,IF(E99&lt;=30000,E99,IF(E99&lt;=60000,ROUNDUP(E99/2,0)+15000,IF(E99&lt;=120000,ROUNDUP(E99/4,0)+30000,60000)))),IF(E99&lt;=0,0,IF(E99&lt;=20000,E99,IF(E99&lt;=40000,ROUNDUP(E99/2,0)+10000,IF(E99&lt;=80000,ROUNDUP(E99/4,0)+20000,40000))))),IF(E99&lt;=0,IF(F99&lt;=0,0,IF(F99&lt;=25000,F99,IF(F99&lt;=50000,ROUNDUP(F99/2,0)+12500,IF(F99&lt;=100000,ROUNDUP(F99/4,0)+25000,50000)))),MAX(IF(F99&lt;=0,0,IF(F99&lt;=25000,F99,IF(F99&lt;=50000,ROUNDUP(F99/2,0)+12500,IF(F99&lt;=100000,ROUNDUP(F99/4,0)+25000,50000)))),MIN(IF(AND(D99="はい",C99&gt;=2026,C99&lt;=2027),IF(E99&lt;=0,0,IF(E99&lt;=30000,E99,IF(E99&lt;=60000,ROUNDUP(E99/2,0)+15000,IF(E99&lt;=120000,ROUNDUP(E99/4,0)+30000,60000)))),IF(E99&lt;=0,0,IF(E99&lt;=20000,E99,IF(E99&lt;=40000,ROUNDUP(E99/2,0)+10000,IF(E99&lt;=80000,ROUNDUP(E99/4,0)+20000,40000)))))+IF(F99&lt;=0,0,IF(F99&lt;=25000,F99,IF(F99&lt;=50000,ROUNDUP(F99/2,0)+12500,IF(F99&lt;=100000,ROUNDUP(F99/4,0)+25000,50000)))),IF(AND(D99="はい",C99&gt;=2026,C99&lt;=2027),60000,40000)))))</f>
        <v/>
      </c>
      <c r="P99" s="18">
        <f>IF(G99&lt;=0,0,IF(G99&lt;=20000,G99,IF(G99&lt;=40000,ROUNDUP(G99/2,0)+10000,IF(G99&lt;=80000,ROUNDUP(G99/4,0)+20000,40000))))</f>
        <v/>
      </c>
      <c r="Q99" s="18">
        <f>IF(I99&lt;=0,IF(H99&lt;=0,0,IF(H99&lt;=20000,H99,IF(H99&lt;=40000,ROUNDUP(H99/2,0)+10000,IF(H99&lt;=80000,ROUNDUP(H99/4,0)+20000,40000)))),IF(H99&lt;=0,IF(I99&lt;=0,0,IF(I99&lt;=25000,I99,IF(I99&lt;=50000,ROUNDUP(I99/2,0)+12500,IF(I99&lt;=100000,ROUNDUP(I99/4,0)+25000,50000)))),MAX(IF(I99&lt;=0,0,IF(I99&lt;=25000,I99,IF(I99&lt;=50000,ROUNDUP(I99/2,0)+12500,IF(I99&lt;=100000,ROUNDUP(I99/4,0)+25000,50000)))),MIN(IF(H99&lt;=0,0,IF(H99&lt;=20000,H99,IF(H99&lt;=40000,ROUNDUP(H99/2,0)+10000,IF(H99&lt;=80000,ROUNDUP(H99/4,0)+20000,40000))))+IF(I99&lt;=0,0,IF(I99&lt;=25000,I99,IF(I99&lt;=50000,ROUNDUP(I99/2,0)+12500,IF(I99&lt;=100000,ROUNDUP(I99/4,0)+25000,50000)))),40000))))</f>
        <v/>
      </c>
      <c r="R99" s="18">
        <f>MIN(120000,O99+P99+Q99)</f>
        <v/>
      </c>
      <c r="S99" s="18">
        <f>IF(F99&lt;=0,IF(E99&lt;=0,0,IF(E99&lt;=12000,E99,IF(E99&lt;=32000,ROUNDUP(E99/2,0)+6000,IF(E99&lt;=56000,ROUNDUP(E99/4,0)+14000,28000)))),IF(E99&lt;=0,IF(F99&lt;=0,0,IF(F99&lt;=15000,F99,IF(F99&lt;=40000,ROUNDUP(F99/2,0)+7500,IF(F99&lt;=70000,ROUNDUP(F99/4,0)+17500,35000)))),MAX(IF(F99&lt;=0,0,IF(F99&lt;=15000,F99,IF(F99&lt;=40000,ROUNDUP(F99/2,0)+7500,IF(F99&lt;=70000,ROUNDUP(F99/4,0)+17500,35000)))),MIN(IF(E99&lt;=0,0,IF(E99&lt;=12000,E99,IF(E99&lt;=32000,ROUNDUP(E99/2,0)+6000,IF(E99&lt;=56000,ROUNDUP(E99/4,0)+14000,28000))))+IF(F99&lt;=0,0,IF(F99&lt;=15000,F99,IF(F99&lt;=40000,ROUNDUP(F99/2,0)+7500,IF(F99&lt;=70000,ROUNDUP(F99/4,0)+17500,35000)))),28000))))</f>
        <v/>
      </c>
      <c r="T99" s="18">
        <f>IF(G99&lt;=0,0,IF(G99&lt;=12000,G99,IF(G99&lt;=32000,ROUNDUP(G99/2,0)+6000,IF(G99&lt;=56000,ROUNDUP(G99/4,0)+14000,28000))))</f>
        <v/>
      </c>
      <c r="U99" s="18">
        <f>IF(I99&lt;=0,IF(H99&lt;=0,0,IF(H99&lt;=12000,H99,IF(H99&lt;=32000,ROUNDUP(H99/2,0)+6000,IF(H99&lt;=56000,ROUNDUP(H99/4,0)+14000,28000)))),IF(H99&lt;=0,IF(I99&lt;=0,0,IF(I99&lt;=15000,I99,IF(I99&lt;=40000,ROUNDUP(I99/2,0)+7500,IF(I99&lt;=70000,ROUNDUP(I99/4,0)+17500,35000)))),MAX(IF(I99&lt;=0,0,IF(I99&lt;=15000,I99,IF(I99&lt;=40000,ROUNDUP(I99/2,0)+7500,IF(I99&lt;=70000,ROUNDUP(I99/4,0)+17500,35000)))),MIN(IF(H99&lt;=0,0,IF(H99&lt;=12000,H99,IF(H99&lt;=32000,ROUNDUP(H99/2,0)+6000,IF(H99&lt;=56000,ROUNDUP(H99/4,0)+14000,28000))))+IF(I99&lt;=0,0,IF(I99&lt;=15000,I99,IF(I99&lt;=40000,ROUNDUP(I99/2,0)+7500,IF(I99&lt;=70000,ROUNDUP(I99/4,0)+17500,35000)))),28000))))</f>
        <v/>
      </c>
      <c r="V99" s="18">
        <f>MIN(70000,S99+T99+U99)</f>
        <v/>
      </c>
      <c r="W99" s="18">
        <f>MAX(0,ROUNDDOWN(M99-J99-N99-K99-0,-3))</f>
        <v/>
      </c>
      <c r="X99" s="18">
        <f>MAX(0,ROUNDDOWN(M99-J99-N99-K99-R99,-3))</f>
        <v/>
      </c>
      <c r="Y99" s="18">
        <f>IF(W99&lt;=0,0,ROUNDDOWN((W99*LOOKUP(W99,{0,1950001,3300001,6950001,9000001,18000001,40000001},{0.05,0.1,0.2,0.23,0.33,0.4,0.45})-LOOKUP(W99,{0,1950001,3300001,6950001,9000001,18000001,40000001},{0,97500,427500,636000,1536000,2796000,4796000}))*1.021,-2))</f>
        <v/>
      </c>
      <c r="Z99" s="18">
        <f>IF(X99&lt;=0,0,ROUNDDOWN((X99*LOOKUP(X99,{0,1950001,3300001,6950001,9000001,18000001,40000001},{0.05,0.1,0.2,0.23,0.33,0.4,0.45})-LOOKUP(X99,{0,1950001,3300001,6950001,9000001,18000001,40000001},{0,97500,427500,636000,1536000,2796000,4796000}))*1.021,-2))</f>
        <v/>
      </c>
      <c r="AA99" s="18">
        <f>MAX(0,ROUNDDOWN(M99-J99-430000-L99-0,-3))</f>
        <v/>
      </c>
      <c r="AB99" s="18">
        <f>MAX(0,ROUNDDOWN(M99-J99-430000-L99-V99,-3))</f>
        <v/>
      </c>
      <c r="AC99" s="18">
        <f>IF(M99&lt;=450000,0,MAX(0,ROUNDDOWN(AA99*0.06-MIN(50000,AA99)*0.03,-2))+MAX(0,ROUNDDOWN(AA99*0.04-MIN(50000,AA99)*0.02,-2)))</f>
        <v/>
      </c>
      <c r="AD99" s="18">
        <f>IF(M99&lt;=450000,0,MAX(0,ROUNDDOWN(AB99*0.06-MIN(50000,AB99)*0.03,-2))+MAX(0,ROUNDDOWN(AB99*0.04-MIN(50000,AB99)*0.02,-2)))</f>
        <v/>
      </c>
      <c r="AE99" s="18">
        <f>Y99-Z99</f>
        <v/>
      </c>
      <c r="AF99" s="18">
        <f>AC99-AD99</f>
        <v/>
      </c>
      <c r="AG99" s="18">
        <f>AE99+AF99</f>
        <v/>
      </c>
      <c r="AH99" s="20">
        <f>IF(W99&lt;=0,0,LOOKUP(W99,{0,1950001,3300001,6950001,9000001,18000001,40000001},{0.05,0.1,0.2,0.23,0.33,0.4,0.45}))</f>
        <v/>
      </c>
    </row>
    <row r="100">
      <c r="A100" t="inlineStr">
        <is>
          <t>1万円刻み 一般8万円</t>
        </is>
      </c>
      <c r="B100" s="18">
        <f>'4_1万円刻み'!$A$7</f>
        <v/>
      </c>
      <c r="C100" s="19" t="n">
        <v>2026</v>
      </c>
      <c r="D100" t="inlineStr">
        <is>
          <t>いいえ</t>
        </is>
      </c>
      <c r="E100" s="18" t="n">
        <v>80000</v>
      </c>
      <c r="F100" s="18" t="n">
        <v>0</v>
      </c>
      <c r="G100" s="18" t="n">
        <v>0</v>
      </c>
      <c r="H100" s="18" t="n">
        <v>0</v>
      </c>
      <c r="I100" s="18" t="n">
        <v>0</v>
      </c>
      <c r="J100" s="18">
        <f>ROUND(MIN(B100/12,650000)*12*0.0915+MIN(B100/12,1390000)*12*(0.0504+0)+B100*0.005,0)</f>
        <v/>
      </c>
      <c r="K100" s="18" t="n">
        <v>0</v>
      </c>
      <c r="L100" s="18" t="n">
        <v>0</v>
      </c>
      <c r="M100" s="18">
        <f>ROUND(IF(C100&gt;=2026,IF(B100&lt;741000,0,IF(B100&lt;2191000,B100-740000,IF(B100&lt;2193000,1451000,IF(B100&lt;2196000,1453000,IF(B100&lt;2200000,1456000,IF(B100&lt;3600000,ROUNDDOWN(B100/4,-3)*2.8-80000,IF(B100&lt;6600000,ROUNDDOWN(B100/4,-3)*3.2-440000,IF(B100&lt;8500000,ROUNDDOWN(B100*0.9,0)-1100000,B100-1950000)))))))),IF(B100&lt;651000,0,IF(B100&lt;1900000,B100-650000,IF(B100&lt;3600000,ROUNDDOWN(B100/4,-3)*2.8-80000,IF(B100&lt;6600000,ROUNDDOWN(B100/4,-3)*3.2-440000,IF(B100&lt;8500000,ROUNDDOWN(B100*0.9,0)-1100000,B100-1950000)))))),0)</f>
        <v/>
      </c>
      <c r="N100" s="18">
        <f>IF(M100&gt;23500000,NA(),IF(C100&gt;=2026,IF(M100&lt;=4890000,1040000,IF(M100&lt;=6550000,670000,620000)),IF(M100&lt;=1320000,950000,IF(M100&lt;=3360000,880000,IF(M100&lt;=4890000,680000,IF(M100&lt;=6550000,630000,580000))))))</f>
        <v/>
      </c>
      <c r="O100" s="18">
        <f>IF(F100&lt;=0,IF(AND(D100="はい",C100&gt;=2026,C100&lt;=2027),IF(E100&lt;=0,0,IF(E100&lt;=30000,E100,IF(E100&lt;=60000,ROUNDUP(E100/2,0)+15000,IF(E100&lt;=120000,ROUNDUP(E100/4,0)+30000,60000)))),IF(E100&lt;=0,0,IF(E100&lt;=20000,E100,IF(E100&lt;=40000,ROUNDUP(E100/2,0)+10000,IF(E100&lt;=80000,ROUNDUP(E100/4,0)+20000,40000))))),IF(E100&lt;=0,IF(F100&lt;=0,0,IF(F100&lt;=25000,F100,IF(F100&lt;=50000,ROUNDUP(F100/2,0)+12500,IF(F100&lt;=100000,ROUNDUP(F100/4,0)+25000,50000)))),MAX(IF(F100&lt;=0,0,IF(F100&lt;=25000,F100,IF(F100&lt;=50000,ROUNDUP(F100/2,0)+12500,IF(F100&lt;=100000,ROUNDUP(F100/4,0)+25000,50000)))),MIN(IF(AND(D100="はい",C100&gt;=2026,C100&lt;=2027),IF(E100&lt;=0,0,IF(E100&lt;=30000,E100,IF(E100&lt;=60000,ROUNDUP(E100/2,0)+15000,IF(E100&lt;=120000,ROUNDUP(E100/4,0)+30000,60000)))),IF(E100&lt;=0,0,IF(E100&lt;=20000,E100,IF(E100&lt;=40000,ROUNDUP(E100/2,0)+10000,IF(E100&lt;=80000,ROUNDUP(E100/4,0)+20000,40000)))))+IF(F100&lt;=0,0,IF(F100&lt;=25000,F100,IF(F100&lt;=50000,ROUNDUP(F100/2,0)+12500,IF(F100&lt;=100000,ROUNDUP(F100/4,0)+25000,50000)))),IF(AND(D100="はい",C100&gt;=2026,C100&lt;=2027),60000,40000)))))</f>
        <v/>
      </c>
      <c r="P100" s="18">
        <f>IF(G100&lt;=0,0,IF(G100&lt;=20000,G100,IF(G100&lt;=40000,ROUNDUP(G100/2,0)+10000,IF(G100&lt;=80000,ROUNDUP(G100/4,0)+20000,40000))))</f>
        <v/>
      </c>
      <c r="Q100" s="18">
        <f>IF(I100&lt;=0,IF(H100&lt;=0,0,IF(H100&lt;=20000,H100,IF(H100&lt;=40000,ROUNDUP(H100/2,0)+10000,IF(H100&lt;=80000,ROUNDUP(H100/4,0)+20000,40000)))),IF(H100&lt;=0,IF(I100&lt;=0,0,IF(I100&lt;=25000,I100,IF(I100&lt;=50000,ROUNDUP(I100/2,0)+12500,IF(I100&lt;=100000,ROUNDUP(I100/4,0)+25000,50000)))),MAX(IF(I100&lt;=0,0,IF(I100&lt;=25000,I100,IF(I100&lt;=50000,ROUNDUP(I100/2,0)+12500,IF(I100&lt;=100000,ROUNDUP(I100/4,0)+25000,50000)))),MIN(IF(H100&lt;=0,0,IF(H100&lt;=20000,H100,IF(H100&lt;=40000,ROUNDUP(H100/2,0)+10000,IF(H100&lt;=80000,ROUNDUP(H100/4,0)+20000,40000))))+IF(I100&lt;=0,0,IF(I100&lt;=25000,I100,IF(I100&lt;=50000,ROUNDUP(I100/2,0)+12500,IF(I100&lt;=100000,ROUNDUP(I100/4,0)+25000,50000)))),40000))))</f>
        <v/>
      </c>
      <c r="R100" s="18">
        <f>MIN(120000,O100+P100+Q100)</f>
        <v/>
      </c>
      <c r="S100" s="18">
        <f>IF(F100&lt;=0,IF(E100&lt;=0,0,IF(E100&lt;=12000,E100,IF(E100&lt;=32000,ROUNDUP(E100/2,0)+6000,IF(E100&lt;=56000,ROUNDUP(E100/4,0)+14000,28000)))),IF(E100&lt;=0,IF(F100&lt;=0,0,IF(F100&lt;=15000,F100,IF(F100&lt;=40000,ROUNDUP(F100/2,0)+7500,IF(F100&lt;=70000,ROUNDUP(F100/4,0)+17500,35000)))),MAX(IF(F100&lt;=0,0,IF(F100&lt;=15000,F100,IF(F100&lt;=40000,ROUNDUP(F100/2,0)+7500,IF(F100&lt;=70000,ROUNDUP(F100/4,0)+17500,35000)))),MIN(IF(E100&lt;=0,0,IF(E100&lt;=12000,E100,IF(E100&lt;=32000,ROUNDUP(E100/2,0)+6000,IF(E100&lt;=56000,ROUNDUP(E100/4,0)+14000,28000))))+IF(F100&lt;=0,0,IF(F100&lt;=15000,F100,IF(F100&lt;=40000,ROUNDUP(F100/2,0)+7500,IF(F100&lt;=70000,ROUNDUP(F100/4,0)+17500,35000)))),28000))))</f>
        <v/>
      </c>
      <c r="T100" s="18">
        <f>IF(G100&lt;=0,0,IF(G100&lt;=12000,G100,IF(G100&lt;=32000,ROUNDUP(G100/2,0)+6000,IF(G100&lt;=56000,ROUNDUP(G100/4,0)+14000,28000))))</f>
        <v/>
      </c>
      <c r="U100" s="18">
        <f>IF(I100&lt;=0,IF(H100&lt;=0,0,IF(H100&lt;=12000,H100,IF(H100&lt;=32000,ROUNDUP(H100/2,0)+6000,IF(H100&lt;=56000,ROUNDUP(H100/4,0)+14000,28000)))),IF(H100&lt;=0,IF(I100&lt;=0,0,IF(I100&lt;=15000,I100,IF(I100&lt;=40000,ROUNDUP(I100/2,0)+7500,IF(I100&lt;=70000,ROUNDUP(I100/4,0)+17500,35000)))),MAX(IF(I100&lt;=0,0,IF(I100&lt;=15000,I100,IF(I100&lt;=40000,ROUNDUP(I100/2,0)+7500,IF(I100&lt;=70000,ROUNDUP(I100/4,0)+17500,35000)))),MIN(IF(H100&lt;=0,0,IF(H100&lt;=12000,H100,IF(H100&lt;=32000,ROUNDUP(H100/2,0)+6000,IF(H100&lt;=56000,ROUNDUP(H100/4,0)+14000,28000))))+IF(I100&lt;=0,0,IF(I100&lt;=15000,I100,IF(I100&lt;=40000,ROUNDUP(I100/2,0)+7500,IF(I100&lt;=70000,ROUNDUP(I100/4,0)+17500,35000)))),28000))))</f>
        <v/>
      </c>
      <c r="V100" s="18">
        <f>MIN(70000,S100+T100+U100)</f>
        <v/>
      </c>
      <c r="W100" s="18">
        <f>MAX(0,ROUNDDOWN(M100-J100-N100-K100-0,-3))</f>
        <v/>
      </c>
      <c r="X100" s="18">
        <f>MAX(0,ROUNDDOWN(M100-J100-N100-K100-R100,-3))</f>
        <v/>
      </c>
      <c r="Y100" s="18">
        <f>IF(W100&lt;=0,0,ROUNDDOWN((W100*LOOKUP(W100,{0,1950001,3300001,6950001,9000001,18000001,40000001},{0.05,0.1,0.2,0.23,0.33,0.4,0.45})-LOOKUP(W100,{0,1950001,3300001,6950001,9000001,18000001,40000001},{0,97500,427500,636000,1536000,2796000,4796000}))*1.021,-2))</f>
        <v/>
      </c>
      <c r="Z100" s="18">
        <f>IF(X100&lt;=0,0,ROUNDDOWN((X100*LOOKUP(X100,{0,1950001,3300001,6950001,9000001,18000001,40000001},{0.05,0.1,0.2,0.23,0.33,0.4,0.45})-LOOKUP(X100,{0,1950001,3300001,6950001,9000001,18000001,40000001},{0,97500,427500,636000,1536000,2796000,4796000}))*1.021,-2))</f>
        <v/>
      </c>
      <c r="AA100" s="18">
        <f>MAX(0,ROUNDDOWN(M100-J100-430000-L100-0,-3))</f>
        <v/>
      </c>
      <c r="AB100" s="18">
        <f>MAX(0,ROUNDDOWN(M100-J100-430000-L100-V100,-3))</f>
        <v/>
      </c>
      <c r="AC100" s="18">
        <f>IF(M100&lt;=450000,0,MAX(0,ROUNDDOWN(AA100*0.06-MIN(50000,AA100)*0.03,-2))+MAX(0,ROUNDDOWN(AA100*0.04-MIN(50000,AA100)*0.02,-2)))</f>
        <v/>
      </c>
      <c r="AD100" s="18">
        <f>IF(M100&lt;=450000,0,MAX(0,ROUNDDOWN(AB100*0.06-MIN(50000,AB100)*0.03,-2))+MAX(0,ROUNDDOWN(AB100*0.04-MIN(50000,AB100)*0.02,-2)))</f>
        <v/>
      </c>
      <c r="AE100" s="18">
        <f>Y100-Z100</f>
        <v/>
      </c>
      <c r="AF100" s="18">
        <f>AC100-AD100</f>
        <v/>
      </c>
      <c r="AG100" s="18">
        <f>AE100+AF100</f>
        <v/>
      </c>
      <c r="AH100" s="20">
        <f>IF(W100&lt;=0,0,LOOKUP(W100,{0,1950001,3300001,6950001,9000001,18000001,40000001},{0.05,0.1,0.2,0.23,0.33,0.4,0.45}))</f>
        <v/>
      </c>
    </row>
    <row r="101">
      <c r="A101" t="inlineStr">
        <is>
          <t>1万円刻み 特例あり一般12万円</t>
        </is>
      </c>
      <c r="B101" s="18">
        <f>'4_1万円刻み'!$A$7</f>
        <v/>
      </c>
      <c r="C101" s="19" t="n">
        <v>2026</v>
      </c>
      <c r="D101" t="inlineStr">
        <is>
          <t>はい</t>
        </is>
      </c>
      <c r="E101" s="18" t="n">
        <v>120000</v>
      </c>
      <c r="F101" s="18" t="n">
        <v>0</v>
      </c>
      <c r="G101" s="18" t="n">
        <v>0</v>
      </c>
      <c r="H101" s="18" t="n">
        <v>0</v>
      </c>
      <c r="I101" s="18" t="n">
        <v>0</v>
      </c>
      <c r="J101" s="18">
        <f>ROUND(MIN(B101/12,650000)*12*0.0915+MIN(B101/12,1390000)*12*(0.0504+0)+B101*0.005,0)</f>
        <v/>
      </c>
      <c r="K101" s="18" t="n">
        <v>0</v>
      </c>
      <c r="L101" s="18" t="n">
        <v>0</v>
      </c>
      <c r="M101" s="18">
        <f>ROUND(IF(C101&gt;=2026,IF(B101&lt;741000,0,IF(B101&lt;2191000,B101-740000,IF(B101&lt;2193000,1451000,IF(B101&lt;2196000,1453000,IF(B101&lt;2200000,1456000,IF(B101&lt;3600000,ROUNDDOWN(B101/4,-3)*2.8-80000,IF(B101&lt;6600000,ROUNDDOWN(B101/4,-3)*3.2-440000,IF(B101&lt;8500000,ROUNDDOWN(B101*0.9,0)-1100000,B101-1950000)))))))),IF(B101&lt;651000,0,IF(B101&lt;1900000,B101-650000,IF(B101&lt;3600000,ROUNDDOWN(B101/4,-3)*2.8-80000,IF(B101&lt;6600000,ROUNDDOWN(B101/4,-3)*3.2-440000,IF(B101&lt;8500000,ROUNDDOWN(B101*0.9,0)-1100000,B101-1950000)))))),0)</f>
        <v/>
      </c>
      <c r="N101" s="18">
        <f>IF(M101&gt;23500000,NA(),IF(C101&gt;=2026,IF(M101&lt;=4890000,1040000,IF(M101&lt;=6550000,670000,620000)),IF(M101&lt;=1320000,950000,IF(M101&lt;=3360000,880000,IF(M101&lt;=4890000,680000,IF(M101&lt;=6550000,630000,580000))))))</f>
        <v/>
      </c>
      <c r="O101" s="18">
        <f>IF(F101&lt;=0,IF(AND(D101="はい",C101&gt;=2026,C101&lt;=2027),IF(E101&lt;=0,0,IF(E101&lt;=30000,E101,IF(E101&lt;=60000,ROUNDUP(E101/2,0)+15000,IF(E101&lt;=120000,ROUNDUP(E101/4,0)+30000,60000)))),IF(E101&lt;=0,0,IF(E101&lt;=20000,E101,IF(E101&lt;=40000,ROUNDUP(E101/2,0)+10000,IF(E101&lt;=80000,ROUNDUP(E101/4,0)+20000,40000))))),IF(E101&lt;=0,IF(F101&lt;=0,0,IF(F101&lt;=25000,F101,IF(F101&lt;=50000,ROUNDUP(F101/2,0)+12500,IF(F101&lt;=100000,ROUNDUP(F101/4,0)+25000,50000)))),MAX(IF(F101&lt;=0,0,IF(F101&lt;=25000,F101,IF(F101&lt;=50000,ROUNDUP(F101/2,0)+12500,IF(F101&lt;=100000,ROUNDUP(F101/4,0)+25000,50000)))),MIN(IF(AND(D101="はい",C101&gt;=2026,C101&lt;=2027),IF(E101&lt;=0,0,IF(E101&lt;=30000,E101,IF(E101&lt;=60000,ROUNDUP(E101/2,0)+15000,IF(E101&lt;=120000,ROUNDUP(E101/4,0)+30000,60000)))),IF(E101&lt;=0,0,IF(E101&lt;=20000,E101,IF(E101&lt;=40000,ROUNDUP(E101/2,0)+10000,IF(E101&lt;=80000,ROUNDUP(E101/4,0)+20000,40000)))))+IF(F101&lt;=0,0,IF(F101&lt;=25000,F101,IF(F101&lt;=50000,ROUNDUP(F101/2,0)+12500,IF(F101&lt;=100000,ROUNDUP(F101/4,0)+25000,50000)))),IF(AND(D101="はい",C101&gt;=2026,C101&lt;=2027),60000,40000)))))</f>
        <v/>
      </c>
      <c r="P101" s="18">
        <f>IF(G101&lt;=0,0,IF(G101&lt;=20000,G101,IF(G101&lt;=40000,ROUNDUP(G101/2,0)+10000,IF(G101&lt;=80000,ROUNDUP(G101/4,0)+20000,40000))))</f>
        <v/>
      </c>
      <c r="Q101" s="18">
        <f>IF(I101&lt;=0,IF(H101&lt;=0,0,IF(H101&lt;=20000,H101,IF(H101&lt;=40000,ROUNDUP(H101/2,0)+10000,IF(H101&lt;=80000,ROUNDUP(H101/4,0)+20000,40000)))),IF(H101&lt;=0,IF(I101&lt;=0,0,IF(I101&lt;=25000,I101,IF(I101&lt;=50000,ROUNDUP(I101/2,0)+12500,IF(I101&lt;=100000,ROUNDUP(I101/4,0)+25000,50000)))),MAX(IF(I101&lt;=0,0,IF(I101&lt;=25000,I101,IF(I101&lt;=50000,ROUNDUP(I101/2,0)+12500,IF(I101&lt;=100000,ROUNDUP(I101/4,0)+25000,50000)))),MIN(IF(H101&lt;=0,0,IF(H101&lt;=20000,H101,IF(H101&lt;=40000,ROUNDUP(H101/2,0)+10000,IF(H101&lt;=80000,ROUNDUP(H101/4,0)+20000,40000))))+IF(I101&lt;=0,0,IF(I101&lt;=25000,I101,IF(I101&lt;=50000,ROUNDUP(I101/2,0)+12500,IF(I101&lt;=100000,ROUNDUP(I101/4,0)+25000,50000)))),40000))))</f>
        <v/>
      </c>
      <c r="R101" s="18">
        <f>MIN(120000,O101+P101+Q101)</f>
        <v/>
      </c>
      <c r="S101" s="18">
        <f>IF(F101&lt;=0,IF(E101&lt;=0,0,IF(E101&lt;=12000,E101,IF(E101&lt;=32000,ROUNDUP(E101/2,0)+6000,IF(E101&lt;=56000,ROUNDUP(E101/4,0)+14000,28000)))),IF(E101&lt;=0,IF(F101&lt;=0,0,IF(F101&lt;=15000,F101,IF(F101&lt;=40000,ROUNDUP(F101/2,0)+7500,IF(F101&lt;=70000,ROUNDUP(F101/4,0)+17500,35000)))),MAX(IF(F101&lt;=0,0,IF(F101&lt;=15000,F101,IF(F101&lt;=40000,ROUNDUP(F101/2,0)+7500,IF(F101&lt;=70000,ROUNDUP(F101/4,0)+17500,35000)))),MIN(IF(E101&lt;=0,0,IF(E101&lt;=12000,E101,IF(E101&lt;=32000,ROUNDUP(E101/2,0)+6000,IF(E101&lt;=56000,ROUNDUP(E101/4,0)+14000,28000))))+IF(F101&lt;=0,0,IF(F101&lt;=15000,F101,IF(F101&lt;=40000,ROUNDUP(F101/2,0)+7500,IF(F101&lt;=70000,ROUNDUP(F101/4,0)+17500,35000)))),28000))))</f>
        <v/>
      </c>
      <c r="T101" s="18">
        <f>IF(G101&lt;=0,0,IF(G101&lt;=12000,G101,IF(G101&lt;=32000,ROUNDUP(G101/2,0)+6000,IF(G101&lt;=56000,ROUNDUP(G101/4,0)+14000,28000))))</f>
        <v/>
      </c>
      <c r="U101" s="18">
        <f>IF(I101&lt;=0,IF(H101&lt;=0,0,IF(H101&lt;=12000,H101,IF(H101&lt;=32000,ROUNDUP(H101/2,0)+6000,IF(H101&lt;=56000,ROUNDUP(H101/4,0)+14000,28000)))),IF(H101&lt;=0,IF(I101&lt;=0,0,IF(I101&lt;=15000,I101,IF(I101&lt;=40000,ROUNDUP(I101/2,0)+7500,IF(I101&lt;=70000,ROUNDUP(I101/4,0)+17500,35000)))),MAX(IF(I101&lt;=0,0,IF(I101&lt;=15000,I101,IF(I101&lt;=40000,ROUNDUP(I101/2,0)+7500,IF(I101&lt;=70000,ROUNDUP(I101/4,0)+17500,35000)))),MIN(IF(H101&lt;=0,0,IF(H101&lt;=12000,H101,IF(H101&lt;=32000,ROUNDUP(H101/2,0)+6000,IF(H101&lt;=56000,ROUNDUP(H101/4,0)+14000,28000))))+IF(I101&lt;=0,0,IF(I101&lt;=15000,I101,IF(I101&lt;=40000,ROUNDUP(I101/2,0)+7500,IF(I101&lt;=70000,ROUNDUP(I101/4,0)+17500,35000)))),28000))))</f>
        <v/>
      </c>
      <c r="V101" s="18">
        <f>MIN(70000,S101+T101+U101)</f>
        <v/>
      </c>
      <c r="W101" s="18">
        <f>MAX(0,ROUNDDOWN(M101-J101-N101-K101-0,-3))</f>
        <v/>
      </c>
      <c r="X101" s="18">
        <f>MAX(0,ROUNDDOWN(M101-J101-N101-K101-R101,-3))</f>
        <v/>
      </c>
      <c r="Y101" s="18">
        <f>IF(W101&lt;=0,0,ROUNDDOWN((W101*LOOKUP(W101,{0,1950001,3300001,6950001,9000001,18000001,40000001},{0.05,0.1,0.2,0.23,0.33,0.4,0.45})-LOOKUP(W101,{0,1950001,3300001,6950001,9000001,18000001,40000001},{0,97500,427500,636000,1536000,2796000,4796000}))*1.021,-2))</f>
        <v/>
      </c>
      <c r="Z101" s="18">
        <f>IF(X101&lt;=0,0,ROUNDDOWN((X101*LOOKUP(X101,{0,1950001,3300001,6950001,9000001,18000001,40000001},{0.05,0.1,0.2,0.23,0.33,0.4,0.45})-LOOKUP(X101,{0,1950001,3300001,6950001,9000001,18000001,40000001},{0,97500,427500,636000,1536000,2796000,4796000}))*1.021,-2))</f>
        <v/>
      </c>
      <c r="AA101" s="18">
        <f>MAX(0,ROUNDDOWN(M101-J101-430000-L101-0,-3))</f>
        <v/>
      </c>
      <c r="AB101" s="18">
        <f>MAX(0,ROUNDDOWN(M101-J101-430000-L101-V101,-3))</f>
        <v/>
      </c>
      <c r="AC101" s="18">
        <f>IF(M101&lt;=450000,0,MAX(0,ROUNDDOWN(AA101*0.06-MIN(50000,AA101)*0.03,-2))+MAX(0,ROUNDDOWN(AA101*0.04-MIN(50000,AA101)*0.02,-2)))</f>
        <v/>
      </c>
      <c r="AD101" s="18">
        <f>IF(M101&lt;=450000,0,MAX(0,ROUNDDOWN(AB101*0.06-MIN(50000,AB101)*0.03,-2))+MAX(0,ROUNDDOWN(AB101*0.04-MIN(50000,AB101)*0.02,-2)))</f>
        <v/>
      </c>
      <c r="AE101" s="18">
        <f>Y101-Z101</f>
        <v/>
      </c>
      <c r="AF101" s="18">
        <f>AC101-AD101</f>
        <v/>
      </c>
      <c r="AG101" s="18">
        <f>AE101+AF101</f>
        <v/>
      </c>
      <c r="AH101" s="20">
        <f>IF(W101&lt;=0,0,LOOKUP(W101,{0,1950001,3300001,6950001,9000001,18000001,40000001},{0.05,0.1,0.2,0.23,0.33,0.4,0.45}))</f>
        <v/>
      </c>
    </row>
    <row r="102">
      <c r="A102" t="inlineStr">
        <is>
          <t>1万円刻み 3区分8万円ずつ</t>
        </is>
      </c>
      <c r="B102" s="18">
        <f>'4_1万円刻み'!$A$8</f>
        <v/>
      </c>
      <c r="C102" s="19" t="n">
        <v>2026</v>
      </c>
      <c r="D102" t="inlineStr">
        <is>
          <t>いいえ</t>
        </is>
      </c>
      <c r="E102" s="18" t="n">
        <v>80000</v>
      </c>
      <c r="F102" s="18" t="n">
        <v>0</v>
      </c>
      <c r="G102" s="18" t="n">
        <v>80000</v>
      </c>
      <c r="H102" s="18" t="n">
        <v>80000</v>
      </c>
      <c r="I102" s="18" t="n">
        <v>0</v>
      </c>
      <c r="J102" s="18">
        <f>ROUND(MIN(B102/12,650000)*12*0.0915+MIN(B102/12,1390000)*12*(0.0504+0)+B102*0.005,0)</f>
        <v/>
      </c>
      <c r="K102" s="18" t="n">
        <v>0</v>
      </c>
      <c r="L102" s="18" t="n">
        <v>0</v>
      </c>
      <c r="M102" s="18">
        <f>ROUND(IF(C102&gt;=2026,IF(B102&lt;741000,0,IF(B102&lt;2191000,B102-740000,IF(B102&lt;2193000,1451000,IF(B102&lt;2196000,1453000,IF(B102&lt;2200000,1456000,IF(B102&lt;3600000,ROUNDDOWN(B102/4,-3)*2.8-80000,IF(B102&lt;6600000,ROUNDDOWN(B102/4,-3)*3.2-440000,IF(B102&lt;8500000,ROUNDDOWN(B102*0.9,0)-1100000,B102-1950000)))))))),IF(B102&lt;651000,0,IF(B102&lt;1900000,B102-650000,IF(B102&lt;3600000,ROUNDDOWN(B102/4,-3)*2.8-80000,IF(B102&lt;6600000,ROUNDDOWN(B102/4,-3)*3.2-440000,IF(B102&lt;8500000,ROUNDDOWN(B102*0.9,0)-1100000,B102-1950000)))))),0)</f>
        <v/>
      </c>
      <c r="N102" s="18">
        <f>IF(M102&gt;23500000,NA(),IF(C102&gt;=2026,IF(M102&lt;=4890000,1040000,IF(M102&lt;=6550000,670000,620000)),IF(M102&lt;=1320000,950000,IF(M102&lt;=3360000,880000,IF(M102&lt;=4890000,680000,IF(M102&lt;=6550000,630000,580000))))))</f>
        <v/>
      </c>
      <c r="O102" s="18">
        <f>IF(F102&lt;=0,IF(AND(D102="はい",C102&gt;=2026,C102&lt;=2027),IF(E102&lt;=0,0,IF(E102&lt;=30000,E102,IF(E102&lt;=60000,ROUNDUP(E102/2,0)+15000,IF(E102&lt;=120000,ROUNDUP(E102/4,0)+30000,60000)))),IF(E102&lt;=0,0,IF(E102&lt;=20000,E102,IF(E102&lt;=40000,ROUNDUP(E102/2,0)+10000,IF(E102&lt;=80000,ROUNDUP(E102/4,0)+20000,40000))))),IF(E102&lt;=0,IF(F102&lt;=0,0,IF(F102&lt;=25000,F102,IF(F102&lt;=50000,ROUNDUP(F102/2,0)+12500,IF(F102&lt;=100000,ROUNDUP(F102/4,0)+25000,50000)))),MAX(IF(F102&lt;=0,0,IF(F102&lt;=25000,F102,IF(F102&lt;=50000,ROUNDUP(F102/2,0)+12500,IF(F102&lt;=100000,ROUNDUP(F102/4,0)+25000,50000)))),MIN(IF(AND(D102="はい",C102&gt;=2026,C102&lt;=2027),IF(E102&lt;=0,0,IF(E102&lt;=30000,E102,IF(E102&lt;=60000,ROUNDUP(E102/2,0)+15000,IF(E102&lt;=120000,ROUNDUP(E102/4,0)+30000,60000)))),IF(E102&lt;=0,0,IF(E102&lt;=20000,E102,IF(E102&lt;=40000,ROUNDUP(E102/2,0)+10000,IF(E102&lt;=80000,ROUNDUP(E102/4,0)+20000,40000)))))+IF(F102&lt;=0,0,IF(F102&lt;=25000,F102,IF(F102&lt;=50000,ROUNDUP(F102/2,0)+12500,IF(F102&lt;=100000,ROUNDUP(F102/4,0)+25000,50000)))),IF(AND(D102="はい",C102&gt;=2026,C102&lt;=2027),60000,40000)))))</f>
        <v/>
      </c>
      <c r="P102" s="18">
        <f>IF(G102&lt;=0,0,IF(G102&lt;=20000,G102,IF(G102&lt;=40000,ROUNDUP(G102/2,0)+10000,IF(G102&lt;=80000,ROUNDUP(G102/4,0)+20000,40000))))</f>
        <v/>
      </c>
      <c r="Q102" s="18">
        <f>IF(I102&lt;=0,IF(H102&lt;=0,0,IF(H102&lt;=20000,H102,IF(H102&lt;=40000,ROUNDUP(H102/2,0)+10000,IF(H102&lt;=80000,ROUNDUP(H102/4,0)+20000,40000)))),IF(H102&lt;=0,IF(I102&lt;=0,0,IF(I102&lt;=25000,I102,IF(I102&lt;=50000,ROUNDUP(I102/2,0)+12500,IF(I102&lt;=100000,ROUNDUP(I102/4,0)+25000,50000)))),MAX(IF(I102&lt;=0,0,IF(I102&lt;=25000,I102,IF(I102&lt;=50000,ROUNDUP(I102/2,0)+12500,IF(I102&lt;=100000,ROUNDUP(I102/4,0)+25000,50000)))),MIN(IF(H102&lt;=0,0,IF(H102&lt;=20000,H102,IF(H102&lt;=40000,ROUNDUP(H102/2,0)+10000,IF(H102&lt;=80000,ROUNDUP(H102/4,0)+20000,40000))))+IF(I102&lt;=0,0,IF(I102&lt;=25000,I102,IF(I102&lt;=50000,ROUNDUP(I102/2,0)+12500,IF(I102&lt;=100000,ROUNDUP(I102/4,0)+25000,50000)))),40000))))</f>
        <v/>
      </c>
      <c r="R102" s="18">
        <f>MIN(120000,O102+P102+Q102)</f>
        <v/>
      </c>
      <c r="S102" s="18">
        <f>IF(F102&lt;=0,IF(E102&lt;=0,0,IF(E102&lt;=12000,E102,IF(E102&lt;=32000,ROUNDUP(E102/2,0)+6000,IF(E102&lt;=56000,ROUNDUP(E102/4,0)+14000,28000)))),IF(E102&lt;=0,IF(F102&lt;=0,0,IF(F102&lt;=15000,F102,IF(F102&lt;=40000,ROUNDUP(F102/2,0)+7500,IF(F102&lt;=70000,ROUNDUP(F102/4,0)+17500,35000)))),MAX(IF(F102&lt;=0,0,IF(F102&lt;=15000,F102,IF(F102&lt;=40000,ROUNDUP(F102/2,0)+7500,IF(F102&lt;=70000,ROUNDUP(F102/4,0)+17500,35000)))),MIN(IF(E102&lt;=0,0,IF(E102&lt;=12000,E102,IF(E102&lt;=32000,ROUNDUP(E102/2,0)+6000,IF(E102&lt;=56000,ROUNDUP(E102/4,0)+14000,28000))))+IF(F102&lt;=0,0,IF(F102&lt;=15000,F102,IF(F102&lt;=40000,ROUNDUP(F102/2,0)+7500,IF(F102&lt;=70000,ROUNDUP(F102/4,0)+17500,35000)))),28000))))</f>
        <v/>
      </c>
      <c r="T102" s="18">
        <f>IF(G102&lt;=0,0,IF(G102&lt;=12000,G102,IF(G102&lt;=32000,ROUNDUP(G102/2,0)+6000,IF(G102&lt;=56000,ROUNDUP(G102/4,0)+14000,28000))))</f>
        <v/>
      </c>
      <c r="U102" s="18">
        <f>IF(I102&lt;=0,IF(H102&lt;=0,0,IF(H102&lt;=12000,H102,IF(H102&lt;=32000,ROUNDUP(H102/2,0)+6000,IF(H102&lt;=56000,ROUNDUP(H102/4,0)+14000,28000)))),IF(H102&lt;=0,IF(I102&lt;=0,0,IF(I102&lt;=15000,I102,IF(I102&lt;=40000,ROUNDUP(I102/2,0)+7500,IF(I102&lt;=70000,ROUNDUP(I102/4,0)+17500,35000)))),MAX(IF(I102&lt;=0,0,IF(I102&lt;=15000,I102,IF(I102&lt;=40000,ROUNDUP(I102/2,0)+7500,IF(I102&lt;=70000,ROUNDUP(I102/4,0)+17500,35000)))),MIN(IF(H102&lt;=0,0,IF(H102&lt;=12000,H102,IF(H102&lt;=32000,ROUNDUP(H102/2,0)+6000,IF(H102&lt;=56000,ROUNDUP(H102/4,0)+14000,28000))))+IF(I102&lt;=0,0,IF(I102&lt;=15000,I102,IF(I102&lt;=40000,ROUNDUP(I102/2,0)+7500,IF(I102&lt;=70000,ROUNDUP(I102/4,0)+17500,35000)))),28000))))</f>
        <v/>
      </c>
      <c r="V102" s="18">
        <f>MIN(70000,S102+T102+U102)</f>
        <v/>
      </c>
      <c r="W102" s="18">
        <f>MAX(0,ROUNDDOWN(M102-J102-N102-K102-0,-3))</f>
        <v/>
      </c>
      <c r="X102" s="18">
        <f>MAX(0,ROUNDDOWN(M102-J102-N102-K102-R102,-3))</f>
        <v/>
      </c>
      <c r="Y102" s="18">
        <f>IF(W102&lt;=0,0,ROUNDDOWN((W102*LOOKUP(W102,{0,1950001,3300001,6950001,9000001,18000001,40000001},{0.05,0.1,0.2,0.23,0.33,0.4,0.45})-LOOKUP(W102,{0,1950001,3300001,6950001,9000001,18000001,40000001},{0,97500,427500,636000,1536000,2796000,4796000}))*1.021,-2))</f>
        <v/>
      </c>
      <c r="Z102" s="18">
        <f>IF(X102&lt;=0,0,ROUNDDOWN((X102*LOOKUP(X102,{0,1950001,3300001,6950001,9000001,18000001,40000001},{0.05,0.1,0.2,0.23,0.33,0.4,0.45})-LOOKUP(X102,{0,1950001,3300001,6950001,9000001,18000001,40000001},{0,97500,427500,636000,1536000,2796000,4796000}))*1.021,-2))</f>
        <v/>
      </c>
      <c r="AA102" s="18">
        <f>MAX(0,ROUNDDOWN(M102-J102-430000-L102-0,-3))</f>
        <v/>
      </c>
      <c r="AB102" s="18">
        <f>MAX(0,ROUNDDOWN(M102-J102-430000-L102-V102,-3))</f>
        <v/>
      </c>
      <c r="AC102" s="18">
        <f>IF(M102&lt;=450000,0,MAX(0,ROUNDDOWN(AA102*0.06-MIN(50000,AA102)*0.03,-2))+MAX(0,ROUNDDOWN(AA102*0.04-MIN(50000,AA102)*0.02,-2)))</f>
        <v/>
      </c>
      <c r="AD102" s="18">
        <f>IF(M102&lt;=450000,0,MAX(0,ROUNDDOWN(AB102*0.06-MIN(50000,AB102)*0.03,-2))+MAX(0,ROUNDDOWN(AB102*0.04-MIN(50000,AB102)*0.02,-2)))</f>
        <v/>
      </c>
      <c r="AE102" s="18">
        <f>Y102-Z102</f>
        <v/>
      </c>
      <c r="AF102" s="18">
        <f>AC102-AD102</f>
        <v/>
      </c>
      <c r="AG102" s="18">
        <f>AE102+AF102</f>
        <v/>
      </c>
      <c r="AH102" s="20">
        <f>IF(W102&lt;=0,0,LOOKUP(W102,{0,1950001,3300001,6950001,9000001,18000001,40000001},{0.05,0.1,0.2,0.23,0.33,0.4,0.45}))</f>
        <v/>
      </c>
    </row>
    <row r="103">
      <c r="A103" t="inlineStr">
        <is>
          <t>1万円刻み 一般8万円</t>
        </is>
      </c>
      <c r="B103" s="18">
        <f>'4_1万円刻み'!$A$8</f>
        <v/>
      </c>
      <c r="C103" s="19" t="n">
        <v>2026</v>
      </c>
      <c r="D103" t="inlineStr">
        <is>
          <t>いいえ</t>
        </is>
      </c>
      <c r="E103" s="18" t="n">
        <v>80000</v>
      </c>
      <c r="F103" s="18" t="n">
        <v>0</v>
      </c>
      <c r="G103" s="18" t="n">
        <v>0</v>
      </c>
      <c r="H103" s="18" t="n">
        <v>0</v>
      </c>
      <c r="I103" s="18" t="n">
        <v>0</v>
      </c>
      <c r="J103" s="18">
        <f>ROUND(MIN(B103/12,650000)*12*0.0915+MIN(B103/12,1390000)*12*(0.0504+0)+B103*0.005,0)</f>
        <v/>
      </c>
      <c r="K103" s="18" t="n">
        <v>0</v>
      </c>
      <c r="L103" s="18" t="n">
        <v>0</v>
      </c>
      <c r="M103" s="18">
        <f>ROUND(IF(C103&gt;=2026,IF(B103&lt;741000,0,IF(B103&lt;2191000,B103-740000,IF(B103&lt;2193000,1451000,IF(B103&lt;2196000,1453000,IF(B103&lt;2200000,1456000,IF(B103&lt;3600000,ROUNDDOWN(B103/4,-3)*2.8-80000,IF(B103&lt;6600000,ROUNDDOWN(B103/4,-3)*3.2-440000,IF(B103&lt;8500000,ROUNDDOWN(B103*0.9,0)-1100000,B103-1950000)))))))),IF(B103&lt;651000,0,IF(B103&lt;1900000,B103-650000,IF(B103&lt;3600000,ROUNDDOWN(B103/4,-3)*2.8-80000,IF(B103&lt;6600000,ROUNDDOWN(B103/4,-3)*3.2-440000,IF(B103&lt;8500000,ROUNDDOWN(B103*0.9,0)-1100000,B103-1950000)))))),0)</f>
        <v/>
      </c>
      <c r="N103" s="18">
        <f>IF(M103&gt;23500000,NA(),IF(C103&gt;=2026,IF(M103&lt;=4890000,1040000,IF(M103&lt;=6550000,670000,620000)),IF(M103&lt;=1320000,950000,IF(M103&lt;=3360000,880000,IF(M103&lt;=4890000,680000,IF(M103&lt;=6550000,630000,580000))))))</f>
        <v/>
      </c>
      <c r="O103" s="18">
        <f>IF(F103&lt;=0,IF(AND(D103="はい",C103&gt;=2026,C103&lt;=2027),IF(E103&lt;=0,0,IF(E103&lt;=30000,E103,IF(E103&lt;=60000,ROUNDUP(E103/2,0)+15000,IF(E103&lt;=120000,ROUNDUP(E103/4,0)+30000,60000)))),IF(E103&lt;=0,0,IF(E103&lt;=20000,E103,IF(E103&lt;=40000,ROUNDUP(E103/2,0)+10000,IF(E103&lt;=80000,ROUNDUP(E103/4,0)+20000,40000))))),IF(E103&lt;=0,IF(F103&lt;=0,0,IF(F103&lt;=25000,F103,IF(F103&lt;=50000,ROUNDUP(F103/2,0)+12500,IF(F103&lt;=100000,ROUNDUP(F103/4,0)+25000,50000)))),MAX(IF(F103&lt;=0,0,IF(F103&lt;=25000,F103,IF(F103&lt;=50000,ROUNDUP(F103/2,0)+12500,IF(F103&lt;=100000,ROUNDUP(F103/4,0)+25000,50000)))),MIN(IF(AND(D103="はい",C103&gt;=2026,C103&lt;=2027),IF(E103&lt;=0,0,IF(E103&lt;=30000,E103,IF(E103&lt;=60000,ROUNDUP(E103/2,0)+15000,IF(E103&lt;=120000,ROUNDUP(E103/4,0)+30000,60000)))),IF(E103&lt;=0,0,IF(E103&lt;=20000,E103,IF(E103&lt;=40000,ROUNDUP(E103/2,0)+10000,IF(E103&lt;=80000,ROUNDUP(E103/4,0)+20000,40000)))))+IF(F103&lt;=0,0,IF(F103&lt;=25000,F103,IF(F103&lt;=50000,ROUNDUP(F103/2,0)+12500,IF(F103&lt;=100000,ROUNDUP(F103/4,0)+25000,50000)))),IF(AND(D103="はい",C103&gt;=2026,C103&lt;=2027),60000,40000)))))</f>
        <v/>
      </c>
      <c r="P103" s="18">
        <f>IF(G103&lt;=0,0,IF(G103&lt;=20000,G103,IF(G103&lt;=40000,ROUNDUP(G103/2,0)+10000,IF(G103&lt;=80000,ROUNDUP(G103/4,0)+20000,40000))))</f>
        <v/>
      </c>
      <c r="Q103" s="18">
        <f>IF(I103&lt;=0,IF(H103&lt;=0,0,IF(H103&lt;=20000,H103,IF(H103&lt;=40000,ROUNDUP(H103/2,0)+10000,IF(H103&lt;=80000,ROUNDUP(H103/4,0)+20000,40000)))),IF(H103&lt;=0,IF(I103&lt;=0,0,IF(I103&lt;=25000,I103,IF(I103&lt;=50000,ROUNDUP(I103/2,0)+12500,IF(I103&lt;=100000,ROUNDUP(I103/4,0)+25000,50000)))),MAX(IF(I103&lt;=0,0,IF(I103&lt;=25000,I103,IF(I103&lt;=50000,ROUNDUP(I103/2,0)+12500,IF(I103&lt;=100000,ROUNDUP(I103/4,0)+25000,50000)))),MIN(IF(H103&lt;=0,0,IF(H103&lt;=20000,H103,IF(H103&lt;=40000,ROUNDUP(H103/2,0)+10000,IF(H103&lt;=80000,ROUNDUP(H103/4,0)+20000,40000))))+IF(I103&lt;=0,0,IF(I103&lt;=25000,I103,IF(I103&lt;=50000,ROUNDUP(I103/2,0)+12500,IF(I103&lt;=100000,ROUNDUP(I103/4,0)+25000,50000)))),40000))))</f>
        <v/>
      </c>
      <c r="R103" s="18">
        <f>MIN(120000,O103+P103+Q103)</f>
        <v/>
      </c>
      <c r="S103" s="18">
        <f>IF(F103&lt;=0,IF(E103&lt;=0,0,IF(E103&lt;=12000,E103,IF(E103&lt;=32000,ROUNDUP(E103/2,0)+6000,IF(E103&lt;=56000,ROUNDUP(E103/4,0)+14000,28000)))),IF(E103&lt;=0,IF(F103&lt;=0,0,IF(F103&lt;=15000,F103,IF(F103&lt;=40000,ROUNDUP(F103/2,0)+7500,IF(F103&lt;=70000,ROUNDUP(F103/4,0)+17500,35000)))),MAX(IF(F103&lt;=0,0,IF(F103&lt;=15000,F103,IF(F103&lt;=40000,ROUNDUP(F103/2,0)+7500,IF(F103&lt;=70000,ROUNDUP(F103/4,0)+17500,35000)))),MIN(IF(E103&lt;=0,0,IF(E103&lt;=12000,E103,IF(E103&lt;=32000,ROUNDUP(E103/2,0)+6000,IF(E103&lt;=56000,ROUNDUP(E103/4,0)+14000,28000))))+IF(F103&lt;=0,0,IF(F103&lt;=15000,F103,IF(F103&lt;=40000,ROUNDUP(F103/2,0)+7500,IF(F103&lt;=70000,ROUNDUP(F103/4,0)+17500,35000)))),28000))))</f>
        <v/>
      </c>
      <c r="T103" s="18">
        <f>IF(G103&lt;=0,0,IF(G103&lt;=12000,G103,IF(G103&lt;=32000,ROUNDUP(G103/2,0)+6000,IF(G103&lt;=56000,ROUNDUP(G103/4,0)+14000,28000))))</f>
        <v/>
      </c>
      <c r="U103" s="18">
        <f>IF(I103&lt;=0,IF(H103&lt;=0,0,IF(H103&lt;=12000,H103,IF(H103&lt;=32000,ROUNDUP(H103/2,0)+6000,IF(H103&lt;=56000,ROUNDUP(H103/4,0)+14000,28000)))),IF(H103&lt;=0,IF(I103&lt;=0,0,IF(I103&lt;=15000,I103,IF(I103&lt;=40000,ROUNDUP(I103/2,0)+7500,IF(I103&lt;=70000,ROUNDUP(I103/4,0)+17500,35000)))),MAX(IF(I103&lt;=0,0,IF(I103&lt;=15000,I103,IF(I103&lt;=40000,ROUNDUP(I103/2,0)+7500,IF(I103&lt;=70000,ROUNDUP(I103/4,0)+17500,35000)))),MIN(IF(H103&lt;=0,0,IF(H103&lt;=12000,H103,IF(H103&lt;=32000,ROUNDUP(H103/2,0)+6000,IF(H103&lt;=56000,ROUNDUP(H103/4,0)+14000,28000))))+IF(I103&lt;=0,0,IF(I103&lt;=15000,I103,IF(I103&lt;=40000,ROUNDUP(I103/2,0)+7500,IF(I103&lt;=70000,ROUNDUP(I103/4,0)+17500,35000)))),28000))))</f>
        <v/>
      </c>
      <c r="V103" s="18">
        <f>MIN(70000,S103+T103+U103)</f>
        <v/>
      </c>
      <c r="W103" s="18">
        <f>MAX(0,ROUNDDOWN(M103-J103-N103-K103-0,-3))</f>
        <v/>
      </c>
      <c r="X103" s="18">
        <f>MAX(0,ROUNDDOWN(M103-J103-N103-K103-R103,-3))</f>
        <v/>
      </c>
      <c r="Y103" s="18">
        <f>IF(W103&lt;=0,0,ROUNDDOWN((W103*LOOKUP(W103,{0,1950001,3300001,6950001,9000001,18000001,40000001},{0.05,0.1,0.2,0.23,0.33,0.4,0.45})-LOOKUP(W103,{0,1950001,3300001,6950001,9000001,18000001,40000001},{0,97500,427500,636000,1536000,2796000,4796000}))*1.021,-2))</f>
        <v/>
      </c>
      <c r="Z103" s="18">
        <f>IF(X103&lt;=0,0,ROUNDDOWN((X103*LOOKUP(X103,{0,1950001,3300001,6950001,9000001,18000001,40000001},{0.05,0.1,0.2,0.23,0.33,0.4,0.45})-LOOKUP(X103,{0,1950001,3300001,6950001,9000001,18000001,40000001},{0,97500,427500,636000,1536000,2796000,4796000}))*1.021,-2))</f>
        <v/>
      </c>
      <c r="AA103" s="18">
        <f>MAX(0,ROUNDDOWN(M103-J103-430000-L103-0,-3))</f>
        <v/>
      </c>
      <c r="AB103" s="18">
        <f>MAX(0,ROUNDDOWN(M103-J103-430000-L103-V103,-3))</f>
        <v/>
      </c>
      <c r="AC103" s="18">
        <f>IF(M103&lt;=450000,0,MAX(0,ROUNDDOWN(AA103*0.06-MIN(50000,AA103)*0.03,-2))+MAX(0,ROUNDDOWN(AA103*0.04-MIN(50000,AA103)*0.02,-2)))</f>
        <v/>
      </c>
      <c r="AD103" s="18">
        <f>IF(M103&lt;=450000,0,MAX(0,ROUNDDOWN(AB103*0.06-MIN(50000,AB103)*0.03,-2))+MAX(0,ROUNDDOWN(AB103*0.04-MIN(50000,AB103)*0.02,-2)))</f>
        <v/>
      </c>
      <c r="AE103" s="18">
        <f>Y103-Z103</f>
        <v/>
      </c>
      <c r="AF103" s="18">
        <f>AC103-AD103</f>
        <v/>
      </c>
      <c r="AG103" s="18">
        <f>AE103+AF103</f>
        <v/>
      </c>
      <c r="AH103" s="20">
        <f>IF(W103&lt;=0,0,LOOKUP(W103,{0,1950001,3300001,6950001,9000001,18000001,40000001},{0.05,0.1,0.2,0.23,0.33,0.4,0.45}))</f>
        <v/>
      </c>
    </row>
    <row r="104">
      <c r="A104" t="inlineStr">
        <is>
          <t>1万円刻み 特例あり一般12万円</t>
        </is>
      </c>
      <c r="B104" s="18">
        <f>'4_1万円刻み'!$A$8</f>
        <v/>
      </c>
      <c r="C104" s="19" t="n">
        <v>2026</v>
      </c>
      <c r="D104" t="inlineStr">
        <is>
          <t>はい</t>
        </is>
      </c>
      <c r="E104" s="18" t="n">
        <v>120000</v>
      </c>
      <c r="F104" s="18" t="n">
        <v>0</v>
      </c>
      <c r="G104" s="18" t="n">
        <v>0</v>
      </c>
      <c r="H104" s="18" t="n">
        <v>0</v>
      </c>
      <c r="I104" s="18" t="n">
        <v>0</v>
      </c>
      <c r="J104" s="18">
        <f>ROUND(MIN(B104/12,650000)*12*0.0915+MIN(B104/12,1390000)*12*(0.0504+0)+B104*0.005,0)</f>
        <v/>
      </c>
      <c r="K104" s="18" t="n">
        <v>0</v>
      </c>
      <c r="L104" s="18" t="n">
        <v>0</v>
      </c>
      <c r="M104" s="18">
        <f>ROUND(IF(C104&gt;=2026,IF(B104&lt;741000,0,IF(B104&lt;2191000,B104-740000,IF(B104&lt;2193000,1451000,IF(B104&lt;2196000,1453000,IF(B104&lt;2200000,1456000,IF(B104&lt;3600000,ROUNDDOWN(B104/4,-3)*2.8-80000,IF(B104&lt;6600000,ROUNDDOWN(B104/4,-3)*3.2-440000,IF(B104&lt;8500000,ROUNDDOWN(B104*0.9,0)-1100000,B104-1950000)))))))),IF(B104&lt;651000,0,IF(B104&lt;1900000,B104-650000,IF(B104&lt;3600000,ROUNDDOWN(B104/4,-3)*2.8-80000,IF(B104&lt;6600000,ROUNDDOWN(B104/4,-3)*3.2-440000,IF(B104&lt;8500000,ROUNDDOWN(B104*0.9,0)-1100000,B104-1950000)))))),0)</f>
        <v/>
      </c>
      <c r="N104" s="18">
        <f>IF(M104&gt;23500000,NA(),IF(C104&gt;=2026,IF(M104&lt;=4890000,1040000,IF(M104&lt;=6550000,670000,620000)),IF(M104&lt;=1320000,950000,IF(M104&lt;=3360000,880000,IF(M104&lt;=4890000,680000,IF(M104&lt;=6550000,630000,580000))))))</f>
        <v/>
      </c>
      <c r="O104" s="18">
        <f>IF(F104&lt;=0,IF(AND(D104="はい",C104&gt;=2026,C104&lt;=2027),IF(E104&lt;=0,0,IF(E104&lt;=30000,E104,IF(E104&lt;=60000,ROUNDUP(E104/2,0)+15000,IF(E104&lt;=120000,ROUNDUP(E104/4,0)+30000,60000)))),IF(E104&lt;=0,0,IF(E104&lt;=20000,E104,IF(E104&lt;=40000,ROUNDUP(E104/2,0)+10000,IF(E104&lt;=80000,ROUNDUP(E104/4,0)+20000,40000))))),IF(E104&lt;=0,IF(F104&lt;=0,0,IF(F104&lt;=25000,F104,IF(F104&lt;=50000,ROUNDUP(F104/2,0)+12500,IF(F104&lt;=100000,ROUNDUP(F104/4,0)+25000,50000)))),MAX(IF(F104&lt;=0,0,IF(F104&lt;=25000,F104,IF(F104&lt;=50000,ROUNDUP(F104/2,0)+12500,IF(F104&lt;=100000,ROUNDUP(F104/4,0)+25000,50000)))),MIN(IF(AND(D104="はい",C104&gt;=2026,C104&lt;=2027),IF(E104&lt;=0,0,IF(E104&lt;=30000,E104,IF(E104&lt;=60000,ROUNDUP(E104/2,0)+15000,IF(E104&lt;=120000,ROUNDUP(E104/4,0)+30000,60000)))),IF(E104&lt;=0,0,IF(E104&lt;=20000,E104,IF(E104&lt;=40000,ROUNDUP(E104/2,0)+10000,IF(E104&lt;=80000,ROUNDUP(E104/4,0)+20000,40000)))))+IF(F104&lt;=0,0,IF(F104&lt;=25000,F104,IF(F104&lt;=50000,ROUNDUP(F104/2,0)+12500,IF(F104&lt;=100000,ROUNDUP(F104/4,0)+25000,50000)))),IF(AND(D104="はい",C104&gt;=2026,C104&lt;=2027),60000,40000)))))</f>
        <v/>
      </c>
      <c r="P104" s="18">
        <f>IF(G104&lt;=0,0,IF(G104&lt;=20000,G104,IF(G104&lt;=40000,ROUNDUP(G104/2,0)+10000,IF(G104&lt;=80000,ROUNDUP(G104/4,0)+20000,40000))))</f>
        <v/>
      </c>
      <c r="Q104" s="18">
        <f>IF(I104&lt;=0,IF(H104&lt;=0,0,IF(H104&lt;=20000,H104,IF(H104&lt;=40000,ROUNDUP(H104/2,0)+10000,IF(H104&lt;=80000,ROUNDUP(H104/4,0)+20000,40000)))),IF(H104&lt;=0,IF(I104&lt;=0,0,IF(I104&lt;=25000,I104,IF(I104&lt;=50000,ROUNDUP(I104/2,0)+12500,IF(I104&lt;=100000,ROUNDUP(I104/4,0)+25000,50000)))),MAX(IF(I104&lt;=0,0,IF(I104&lt;=25000,I104,IF(I104&lt;=50000,ROUNDUP(I104/2,0)+12500,IF(I104&lt;=100000,ROUNDUP(I104/4,0)+25000,50000)))),MIN(IF(H104&lt;=0,0,IF(H104&lt;=20000,H104,IF(H104&lt;=40000,ROUNDUP(H104/2,0)+10000,IF(H104&lt;=80000,ROUNDUP(H104/4,0)+20000,40000))))+IF(I104&lt;=0,0,IF(I104&lt;=25000,I104,IF(I104&lt;=50000,ROUNDUP(I104/2,0)+12500,IF(I104&lt;=100000,ROUNDUP(I104/4,0)+25000,50000)))),40000))))</f>
        <v/>
      </c>
      <c r="R104" s="18">
        <f>MIN(120000,O104+P104+Q104)</f>
        <v/>
      </c>
      <c r="S104" s="18">
        <f>IF(F104&lt;=0,IF(E104&lt;=0,0,IF(E104&lt;=12000,E104,IF(E104&lt;=32000,ROUNDUP(E104/2,0)+6000,IF(E104&lt;=56000,ROUNDUP(E104/4,0)+14000,28000)))),IF(E104&lt;=0,IF(F104&lt;=0,0,IF(F104&lt;=15000,F104,IF(F104&lt;=40000,ROUNDUP(F104/2,0)+7500,IF(F104&lt;=70000,ROUNDUP(F104/4,0)+17500,35000)))),MAX(IF(F104&lt;=0,0,IF(F104&lt;=15000,F104,IF(F104&lt;=40000,ROUNDUP(F104/2,0)+7500,IF(F104&lt;=70000,ROUNDUP(F104/4,0)+17500,35000)))),MIN(IF(E104&lt;=0,0,IF(E104&lt;=12000,E104,IF(E104&lt;=32000,ROUNDUP(E104/2,0)+6000,IF(E104&lt;=56000,ROUNDUP(E104/4,0)+14000,28000))))+IF(F104&lt;=0,0,IF(F104&lt;=15000,F104,IF(F104&lt;=40000,ROUNDUP(F104/2,0)+7500,IF(F104&lt;=70000,ROUNDUP(F104/4,0)+17500,35000)))),28000))))</f>
        <v/>
      </c>
      <c r="T104" s="18">
        <f>IF(G104&lt;=0,0,IF(G104&lt;=12000,G104,IF(G104&lt;=32000,ROUNDUP(G104/2,0)+6000,IF(G104&lt;=56000,ROUNDUP(G104/4,0)+14000,28000))))</f>
        <v/>
      </c>
      <c r="U104" s="18">
        <f>IF(I104&lt;=0,IF(H104&lt;=0,0,IF(H104&lt;=12000,H104,IF(H104&lt;=32000,ROUNDUP(H104/2,0)+6000,IF(H104&lt;=56000,ROUNDUP(H104/4,0)+14000,28000)))),IF(H104&lt;=0,IF(I104&lt;=0,0,IF(I104&lt;=15000,I104,IF(I104&lt;=40000,ROUNDUP(I104/2,0)+7500,IF(I104&lt;=70000,ROUNDUP(I104/4,0)+17500,35000)))),MAX(IF(I104&lt;=0,0,IF(I104&lt;=15000,I104,IF(I104&lt;=40000,ROUNDUP(I104/2,0)+7500,IF(I104&lt;=70000,ROUNDUP(I104/4,0)+17500,35000)))),MIN(IF(H104&lt;=0,0,IF(H104&lt;=12000,H104,IF(H104&lt;=32000,ROUNDUP(H104/2,0)+6000,IF(H104&lt;=56000,ROUNDUP(H104/4,0)+14000,28000))))+IF(I104&lt;=0,0,IF(I104&lt;=15000,I104,IF(I104&lt;=40000,ROUNDUP(I104/2,0)+7500,IF(I104&lt;=70000,ROUNDUP(I104/4,0)+17500,35000)))),28000))))</f>
        <v/>
      </c>
      <c r="V104" s="18">
        <f>MIN(70000,S104+T104+U104)</f>
        <v/>
      </c>
      <c r="W104" s="18">
        <f>MAX(0,ROUNDDOWN(M104-J104-N104-K104-0,-3))</f>
        <v/>
      </c>
      <c r="X104" s="18">
        <f>MAX(0,ROUNDDOWN(M104-J104-N104-K104-R104,-3))</f>
        <v/>
      </c>
      <c r="Y104" s="18">
        <f>IF(W104&lt;=0,0,ROUNDDOWN((W104*LOOKUP(W104,{0,1950001,3300001,6950001,9000001,18000001,40000001},{0.05,0.1,0.2,0.23,0.33,0.4,0.45})-LOOKUP(W104,{0,1950001,3300001,6950001,9000001,18000001,40000001},{0,97500,427500,636000,1536000,2796000,4796000}))*1.021,-2))</f>
        <v/>
      </c>
      <c r="Z104" s="18">
        <f>IF(X104&lt;=0,0,ROUNDDOWN((X104*LOOKUP(X104,{0,1950001,3300001,6950001,9000001,18000001,40000001},{0.05,0.1,0.2,0.23,0.33,0.4,0.45})-LOOKUP(X104,{0,1950001,3300001,6950001,9000001,18000001,40000001},{0,97500,427500,636000,1536000,2796000,4796000}))*1.021,-2))</f>
        <v/>
      </c>
      <c r="AA104" s="18">
        <f>MAX(0,ROUNDDOWN(M104-J104-430000-L104-0,-3))</f>
        <v/>
      </c>
      <c r="AB104" s="18">
        <f>MAX(0,ROUNDDOWN(M104-J104-430000-L104-V104,-3))</f>
        <v/>
      </c>
      <c r="AC104" s="18">
        <f>IF(M104&lt;=450000,0,MAX(0,ROUNDDOWN(AA104*0.06-MIN(50000,AA104)*0.03,-2))+MAX(0,ROUNDDOWN(AA104*0.04-MIN(50000,AA104)*0.02,-2)))</f>
        <v/>
      </c>
      <c r="AD104" s="18">
        <f>IF(M104&lt;=450000,0,MAX(0,ROUNDDOWN(AB104*0.06-MIN(50000,AB104)*0.03,-2))+MAX(0,ROUNDDOWN(AB104*0.04-MIN(50000,AB104)*0.02,-2)))</f>
        <v/>
      </c>
      <c r="AE104" s="18">
        <f>Y104-Z104</f>
        <v/>
      </c>
      <c r="AF104" s="18">
        <f>AC104-AD104</f>
        <v/>
      </c>
      <c r="AG104" s="18">
        <f>AE104+AF104</f>
        <v/>
      </c>
      <c r="AH104" s="20">
        <f>IF(W104&lt;=0,0,LOOKUP(W104,{0,1950001,3300001,6950001,9000001,18000001,40000001},{0.05,0.1,0.2,0.23,0.33,0.4,0.45}))</f>
        <v/>
      </c>
    </row>
    <row r="105">
      <c r="A105" t="inlineStr">
        <is>
          <t>1万円刻み 3区分8万円ずつ</t>
        </is>
      </c>
      <c r="B105" s="18">
        <f>'4_1万円刻み'!$A$9</f>
        <v/>
      </c>
      <c r="C105" s="19" t="n">
        <v>2026</v>
      </c>
      <c r="D105" t="inlineStr">
        <is>
          <t>いいえ</t>
        </is>
      </c>
      <c r="E105" s="18" t="n">
        <v>80000</v>
      </c>
      <c r="F105" s="18" t="n">
        <v>0</v>
      </c>
      <c r="G105" s="18" t="n">
        <v>80000</v>
      </c>
      <c r="H105" s="18" t="n">
        <v>80000</v>
      </c>
      <c r="I105" s="18" t="n">
        <v>0</v>
      </c>
      <c r="J105" s="18">
        <f>ROUND(MIN(B105/12,650000)*12*0.0915+MIN(B105/12,1390000)*12*(0.0504+0)+B105*0.005,0)</f>
        <v/>
      </c>
      <c r="K105" s="18" t="n">
        <v>0</v>
      </c>
      <c r="L105" s="18" t="n">
        <v>0</v>
      </c>
      <c r="M105" s="18">
        <f>ROUND(IF(C105&gt;=2026,IF(B105&lt;741000,0,IF(B105&lt;2191000,B105-740000,IF(B105&lt;2193000,1451000,IF(B105&lt;2196000,1453000,IF(B105&lt;2200000,1456000,IF(B105&lt;3600000,ROUNDDOWN(B105/4,-3)*2.8-80000,IF(B105&lt;6600000,ROUNDDOWN(B105/4,-3)*3.2-440000,IF(B105&lt;8500000,ROUNDDOWN(B105*0.9,0)-1100000,B105-1950000)))))))),IF(B105&lt;651000,0,IF(B105&lt;1900000,B105-650000,IF(B105&lt;3600000,ROUNDDOWN(B105/4,-3)*2.8-80000,IF(B105&lt;6600000,ROUNDDOWN(B105/4,-3)*3.2-440000,IF(B105&lt;8500000,ROUNDDOWN(B105*0.9,0)-1100000,B105-1950000)))))),0)</f>
        <v/>
      </c>
      <c r="N105" s="18">
        <f>IF(M105&gt;23500000,NA(),IF(C105&gt;=2026,IF(M105&lt;=4890000,1040000,IF(M105&lt;=6550000,670000,620000)),IF(M105&lt;=1320000,950000,IF(M105&lt;=3360000,880000,IF(M105&lt;=4890000,680000,IF(M105&lt;=6550000,630000,580000))))))</f>
        <v/>
      </c>
      <c r="O105" s="18">
        <f>IF(F105&lt;=0,IF(AND(D105="はい",C105&gt;=2026,C105&lt;=2027),IF(E105&lt;=0,0,IF(E105&lt;=30000,E105,IF(E105&lt;=60000,ROUNDUP(E105/2,0)+15000,IF(E105&lt;=120000,ROUNDUP(E105/4,0)+30000,60000)))),IF(E105&lt;=0,0,IF(E105&lt;=20000,E105,IF(E105&lt;=40000,ROUNDUP(E105/2,0)+10000,IF(E105&lt;=80000,ROUNDUP(E105/4,0)+20000,40000))))),IF(E105&lt;=0,IF(F105&lt;=0,0,IF(F105&lt;=25000,F105,IF(F105&lt;=50000,ROUNDUP(F105/2,0)+12500,IF(F105&lt;=100000,ROUNDUP(F105/4,0)+25000,50000)))),MAX(IF(F105&lt;=0,0,IF(F105&lt;=25000,F105,IF(F105&lt;=50000,ROUNDUP(F105/2,0)+12500,IF(F105&lt;=100000,ROUNDUP(F105/4,0)+25000,50000)))),MIN(IF(AND(D105="はい",C105&gt;=2026,C105&lt;=2027),IF(E105&lt;=0,0,IF(E105&lt;=30000,E105,IF(E105&lt;=60000,ROUNDUP(E105/2,0)+15000,IF(E105&lt;=120000,ROUNDUP(E105/4,0)+30000,60000)))),IF(E105&lt;=0,0,IF(E105&lt;=20000,E105,IF(E105&lt;=40000,ROUNDUP(E105/2,0)+10000,IF(E105&lt;=80000,ROUNDUP(E105/4,0)+20000,40000)))))+IF(F105&lt;=0,0,IF(F105&lt;=25000,F105,IF(F105&lt;=50000,ROUNDUP(F105/2,0)+12500,IF(F105&lt;=100000,ROUNDUP(F105/4,0)+25000,50000)))),IF(AND(D105="はい",C105&gt;=2026,C105&lt;=2027),60000,40000)))))</f>
        <v/>
      </c>
      <c r="P105" s="18">
        <f>IF(G105&lt;=0,0,IF(G105&lt;=20000,G105,IF(G105&lt;=40000,ROUNDUP(G105/2,0)+10000,IF(G105&lt;=80000,ROUNDUP(G105/4,0)+20000,40000))))</f>
        <v/>
      </c>
      <c r="Q105" s="18">
        <f>IF(I105&lt;=0,IF(H105&lt;=0,0,IF(H105&lt;=20000,H105,IF(H105&lt;=40000,ROUNDUP(H105/2,0)+10000,IF(H105&lt;=80000,ROUNDUP(H105/4,0)+20000,40000)))),IF(H105&lt;=0,IF(I105&lt;=0,0,IF(I105&lt;=25000,I105,IF(I105&lt;=50000,ROUNDUP(I105/2,0)+12500,IF(I105&lt;=100000,ROUNDUP(I105/4,0)+25000,50000)))),MAX(IF(I105&lt;=0,0,IF(I105&lt;=25000,I105,IF(I105&lt;=50000,ROUNDUP(I105/2,0)+12500,IF(I105&lt;=100000,ROUNDUP(I105/4,0)+25000,50000)))),MIN(IF(H105&lt;=0,0,IF(H105&lt;=20000,H105,IF(H105&lt;=40000,ROUNDUP(H105/2,0)+10000,IF(H105&lt;=80000,ROUNDUP(H105/4,0)+20000,40000))))+IF(I105&lt;=0,0,IF(I105&lt;=25000,I105,IF(I105&lt;=50000,ROUNDUP(I105/2,0)+12500,IF(I105&lt;=100000,ROUNDUP(I105/4,0)+25000,50000)))),40000))))</f>
        <v/>
      </c>
      <c r="R105" s="18">
        <f>MIN(120000,O105+P105+Q105)</f>
        <v/>
      </c>
      <c r="S105" s="18">
        <f>IF(F105&lt;=0,IF(E105&lt;=0,0,IF(E105&lt;=12000,E105,IF(E105&lt;=32000,ROUNDUP(E105/2,0)+6000,IF(E105&lt;=56000,ROUNDUP(E105/4,0)+14000,28000)))),IF(E105&lt;=0,IF(F105&lt;=0,0,IF(F105&lt;=15000,F105,IF(F105&lt;=40000,ROUNDUP(F105/2,0)+7500,IF(F105&lt;=70000,ROUNDUP(F105/4,0)+17500,35000)))),MAX(IF(F105&lt;=0,0,IF(F105&lt;=15000,F105,IF(F105&lt;=40000,ROUNDUP(F105/2,0)+7500,IF(F105&lt;=70000,ROUNDUP(F105/4,0)+17500,35000)))),MIN(IF(E105&lt;=0,0,IF(E105&lt;=12000,E105,IF(E105&lt;=32000,ROUNDUP(E105/2,0)+6000,IF(E105&lt;=56000,ROUNDUP(E105/4,0)+14000,28000))))+IF(F105&lt;=0,0,IF(F105&lt;=15000,F105,IF(F105&lt;=40000,ROUNDUP(F105/2,0)+7500,IF(F105&lt;=70000,ROUNDUP(F105/4,0)+17500,35000)))),28000))))</f>
        <v/>
      </c>
      <c r="T105" s="18">
        <f>IF(G105&lt;=0,0,IF(G105&lt;=12000,G105,IF(G105&lt;=32000,ROUNDUP(G105/2,0)+6000,IF(G105&lt;=56000,ROUNDUP(G105/4,0)+14000,28000))))</f>
        <v/>
      </c>
      <c r="U105" s="18">
        <f>IF(I105&lt;=0,IF(H105&lt;=0,0,IF(H105&lt;=12000,H105,IF(H105&lt;=32000,ROUNDUP(H105/2,0)+6000,IF(H105&lt;=56000,ROUNDUP(H105/4,0)+14000,28000)))),IF(H105&lt;=0,IF(I105&lt;=0,0,IF(I105&lt;=15000,I105,IF(I105&lt;=40000,ROUNDUP(I105/2,0)+7500,IF(I105&lt;=70000,ROUNDUP(I105/4,0)+17500,35000)))),MAX(IF(I105&lt;=0,0,IF(I105&lt;=15000,I105,IF(I105&lt;=40000,ROUNDUP(I105/2,0)+7500,IF(I105&lt;=70000,ROUNDUP(I105/4,0)+17500,35000)))),MIN(IF(H105&lt;=0,0,IF(H105&lt;=12000,H105,IF(H105&lt;=32000,ROUNDUP(H105/2,0)+6000,IF(H105&lt;=56000,ROUNDUP(H105/4,0)+14000,28000))))+IF(I105&lt;=0,0,IF(I105&lt;=15000,I105,IF(I105&lt;=40000,ROUNDUP(I105/2,0)+7500,IF(I105&lt;=70000,ROUNDUP(I105/4,0)+17500,35000)))),28000))))</f>
        <v/>
      </c>
      <c r="V105" s="18">
        <f>MIN(70000,S105+T105+U105)</f>
        <v/>
      </c>
      <c r="W105" s="18">
        <f>MAX(0,ROUNDDOWN(M105-J105-N105-K105-0,-3))</f>
        <v/>
      </c>
      <c r="X105" s="18">
        <f>MAX(0,ROUNDDOWN(M105-J105-N105-K105-R105,-3))</f>
        <v/>
      </c>
      <c r="Y105" s="18">
        <f>IF(W105&lt;=0,0,ROUNDDOWN((W105*LOOKUP(W105,{0,1950001,3300001,6950001,9000001,18000001,40000001},{0.05,0.1,0.2,0.23,0.33,0.4,0.45})-LOOKUP(W105,{0,1950001,3300001,6950001,9000001,18000001,40000001},{0,97500,427500,636000,1536000,2796000,4796000}))*1.021,-2))</f>
        <v/>
      </c>
      <c r="Z105" s="18">
        <f>IF(X105&lt;=0,0,ROUNDDOWN((X105*LOOKUP(X105,{0,1950001,3300001,6950001,9000001,18000001,40000001},{0.05,0.1,0.2,0.23,0.33,0.4,0.45})-LOOKUP(X105,{0,1950001,3300001,6950001,9000001,18000001,40000001},{0,97500,427500,636000,1536000,2796000,4796000}))*1.021,-2))</f>
        <v/>
      </c>
      <c r="AA105" s="18">
        <f>MAX(0,ROUNDDOWN(M105-J105-430000-L105-0,-3))</f>
        <v/>
      </c>
      <c r="AB105" s="18">
        <f>MAX(0,ROUNDDOWN(M105-J105-430000-L105-V105,-3))</f>
        <v/>
      </c>
      <c r="AC105" s="18">
        <f>IF(M105&lt;=450000,0,MAX(0,ROUNDDOWN(AA105*0.06-MIN(50000,AA105)*0.03,-2))+MAX(0,ROUNDDOWN(AA105*0.04-MIN(50000,AA105)*0.02,-2)))</f>
        <v/>
      </c>
      <c r="AD105" s="18">
        <f>IF(M105&lt;=450000,0,MAX(0,ROUNDDOWN(AB105*0.06-MIN(50000,AB105)*0.03,-2))+MAX(0,ROUNDDOWN(AB105*0.04-MIN(50000,AB105)*0.02,-2)))</f>
        <v/>
      </c>
      <c r="AE105" s="18">
        <f>Y105-Z105</f>
        <v/>
      </c>
      <c r="AF105" s="18">
        <f>AC105-AD105</f>
        <v/>
      </c>
      <c r="AG105" s="18">
        <f>AE105+AF105</f>
        <v/>
      </c>
      <c r="AH105" s="20">
        <f>IF(W105&lt;=0,0,LOOKUP(W105,{0,1950001,3300001,6950001,9000001,18000001,40000001},{0.05,0.1,0.2,0.23,0.33,0.4,0.45}))</f>
        <v/>
      </c>
    </row>
    <row r="106">
      <c r="A106" t="inlineStr">
        <is>
          <t>1万円刻み 一般8万円</t>
        </is>
      </c>
      <c r="B106" s="18">
        <f>'4_1万円刻み'!$A$9</f>
        <v/>
      </c>
      <c r="C106" s="19" t="n">
        <v>2026</v>
      </c>
      <c r="D106" t="inlineStr">
        <is>
          <t>いいえ</t>
        </is>
      </c>
      <c r="E106" s="18" t="n">
        <v>80000</v>
      </c>
      <c r="F106" s="18" t="n">
        <v>0</v>
      </c>
      <c r="G106" s="18" t="n">
        <v>0</v>
      </c>
      <c r="H106" s="18" t="n">
        <v>0</v>
      </c>
      <c r="I106" s="18" t="n">
        <v>0</v>
      </c>
      <c r="J106" s="18">
        <f>ROUND(MIN(B106/12,650000)*12*0.0915+MIN(B106/12,1390000)*12*(0.0504+0)+B106*0.005,0)</f>
        <v/>
      </c>
      <c r="K106" s="18" t="n">
        <v>0</v>
      </c>
      <c r="L106" s="18" t="n">
        <v>0</v>
      </c>
      <c r="M106" s="18">
        <f>ROUND(IF(C106&gt;=2026,IF(B106&lt;741000,0,IF(B106&lt;2191000,B106-740000,IF(B106&lt;2193000,1451000,IF(B106&lt;2196000,1453000,IF(B106&lt;2200000,1456000,IF(B106&lt;3600000,ROUNDDOWN(B106/4,-3)*2.8-80000,IF(B106&lt;6600000,ROUNDDOWN(B106/4,-3)*3.2-440000,IF(B106&lt;8500000,ROUNDDOWN(B106*0.9,0)-1100000,B106-1950000)))))))),IF(B106&lt;651000,0,IF(B106&lt;1900000,B106-650000,IF(B106&lt;3600000,ROUNDDOWN(B106/4,-3)*2.8-80000,IF(B106&lt;6600000,ROUNDDOWN(B106/4,-3)*3.2-440000,IF(B106&lt;8500000,ROUNDDOWN(B106*0.9,0)-1100000,B106-1950000)))))),0)</f>
        <v/>
      </c>
      <c r="N106" s="18">
        <f>IF(M106&gt;23500000,NA(),IF(C106&gt;=2026,IF(M106&lt;=4890000,1040000,IF(M106&lt;=6550000,670000,620000)),IF(M106&lt;=1320000,950000,IF(M106&lt;=3360000,880000,IF(M106&lt;=4890000,680000,IF(M106&lt;=6550000,630000,580000))))))</f>
        <v/>
      </c>
      <c r="O106" s="18">
        <f>IF(F106&lt;=0,IF(AND(D106="はい",C106&gt;=2026,C106&lt;=2027),IF(E106&lt;=0,0,IF(E106&lt;=30000,E106,IF(E106&lt;=60000,ROUNDUP(E106/2,0)+15000,IF(E106&lt;=120000,ROUNDUP(E106/4,0)+30000,60000)))),IF(E106&lt;=0,0,IF(E106&lt;=20000,E106,IF(E106&lt;=40000,ROUNDUP(E106/2,0)+10000,IF(E106&lt;=80000,ROUNDUP(E106/4,0)+20000,40000))))),IF(E106&lt;=0,IF(F106&lt;=0,0,IF(F106&lt;=25000,F106,IF(F106&lt;=50000,ROUNDUP(F106/2,0)+12500,IF(F106&lt;=100000,ROUNDUP(F106/4,0)+25000,50000)))),MAX(IF(F106&lt;=0,0,IF(F106&lt;=25000,F106,IF(F106&lt;=50000,ROUNDUP(F106/2,0)+12500,IF(F106&lt;=100000,ROUNDUP(F106/4,0)+25000,50000)))),MIN(IF(AND(D106="はい",C106&gt;=2026,C106&lt;=2027),IF(E106&lt;=0,0,IF(E106&lt;=30000,E106,IF(E106&lt;=60000,ROUNDUP(E106/2,0)+15000,IF(E106&lt;=120000,ROUNDUP(E106/4,0)+30000,60000)))),IF(E106&lt;=0,0,IF(E106&lt;=20000,E106,IF(E106&lt;=40000,ROUNDUP(E106/2,0)+10000,IF(E106&lt;=80000,ROUNDUP(E106/4,0)+20000,40000)))))+IF(F106&lt;=0,0,IF(F106&lt;=25000,F106,IF(F106&lt;=50000,ROUNDUP(F106/2,0)+12500,IF(F106&lt;=100000,ROUNDUP(F106/4,0)+25000,50000)))),IF(AND(D106="はい",C106&gt;=2026,C106&lt;=2027),60000,40000)))))</f>
        <v/>
      </c>
      <c r="P106" s="18">
        <f>IF(G106&lt;=0,0,IF(G106&lt;=20000,G106,IF(G106&lt;=40000,ROUNDUP(G106/2,0)+10000,IF(G106&lt;=80000,ROUNDUP(G106/4,0)+20000,40000))))</f>
        <v/>
      </c>
      <c r="Q106" s="18">
        <f>IF(I106&lt;=0,IF(H106&lt;=0,0,IF(H106&lt;=20000,H106,IF(H106&lt;=40000,ROUNDUP(H106/2,0)+10000,IF(H106&lt;=80000,ROUNDUP(H106/4,0)+20000,40000)))),IF(H106&lt;=0,IF(I106&lt;=0,0,IF(I106&lt;=25000,I106,IF(I106&lt;=50000,ROUNDUP(I106/2,0)+12500,IF(I106&lt;=100000,ROUNDUP(I106/4,0)+25000,50000)))),MAX(IF(I106&lt;=0,0,IF(I106&lt;=25000,I106,IF(I106&lt;=50000,ROUNDUP(I106/2,0)+12500,IF(I106&lt;=100000,ROUNDUP(I106/4,0)+25000,50000)))),MIN(IF(H106&lt;=0,0,IF(H106&lt;=20000,H106,IF(H106&lt;=40000,ROUNDUP(H106/2,0)+10000,IF(H106&lt;=80000,ROUNDUP(H106/4,0)+20000,40000))))+IF(I106&lt;=0,0,IF(I106&lt;=25000,I106,IF(I106&lt;=50000,ROUNDUP(I106/2,0)+12500,IF(I106&lt;=100000,ROUNDUP(I106/4,0)+25000,50000)))),40000))))</f>
        <v/>
      </c>
      <c r="R106" s="18">
        <f>MIN(120000,O106+P106+Q106)</f>
        <v/>
      </c>
      <c r="S106" s="18">
        <f>IF(F106&lt;=0,IF(E106&lt;=0,0,IF(E106&lt;=12000,E106,IF(E106&lt;=32000,ROUNDUP(E106/2,0)+6000,IF(E106&lt;=56000,ROUNDUP(E106/4,0)+14000,28000)))),IF(E106&lt;=0,IF(F106&lt;=0,0,IF(F106&lt;=15000,F106,IF(F106&lt;=40000,ROUNDUP(F106/2,0)+7500,IF(F106&lt;=70000,ROUNDUP(F106/4,0)+17500,35000)))),MAX(IF(F106&lt;=0,0,IF(F106&lt;=15000,F106,IF(F106&lt;=40000,ROUNDUP(F106/2,0)+7500,IF(F106&lt;=70000,ROUNDUP(F106/4,0)+17500,35000)))),MIN(IF(E106&lt;=0,0,IF(E106&lt;=12000,E106,IF(E106&lt;=32000,ROUNDUP(E106/2,0)+6000,IF(E106&lt;=56000,ROUNDUP(E106/4,0)+14000,28000))))+IF(F106&lt;=0,0,IF(F106&lt;=15000,F106,IF(F106&lt;=40000,ROUNDUP(F106/2,0)+7500,IF(F106&lt;=70000,ROUNDUP(F106/4,0)+17500,35000)))),28000))))</f>
        <v/>
      </c>
      <c r="T106" s="18">
        <f>IF(G106&lt;=0,0,IF(G106&lt;=12000,G106,IF(G106&lt;=32000,ROUNDUP(G106/2,0)+6000,IF(G106&lt;=56000,ROUNDUP(G106/4,0)+14000,28000))))</f>
        <v/>
      </c>
      <c r="U106" s="18">
        <f>IF(I106&lt;=0,IF(H106&lt;=0,0,IF(H106&lt;=12000,H106,IF(H106&lt;=32000,ROUNDUP(H106/2,0)+6000,IF(H106&lt;=56000,ROUNDUP(H106/4,0)+14000,28000)))),IF(H106&lt;=0,IF(I106&lt;=0,0,IF(I106&lt;=15000,I106,IF(I106&lt;=40000,ROUNDUP(I106/2,0)+7500,IF(I106&lt;=70000,ROUNDUP(I106/4,0)+17500,35000)))),MAX(IF(I106&lt;=0,0,IF(I106&lt;=15000,I106,IF(I106&lt;=40000,ROUNDUP(I106/2,0)+7500,IF(I106&lt;=70000,ROUNDUP(I106/4,0)+17500,35000)))),MIN(IF(H106&lt;=0,0,IF(H106&lt;=12000,H106,IF(H106&lt;=32000,ROUNDUP(H106/2,0)+6000,IF(H106&lt;=56000,ROUNDUP(H106/4,0)+14000,28000))))+IF(I106&lt;=0,0,IF(I106&lt;=15000,I106,IF(I106&lt;=40000,ROUNDUP(I106/2,0)+7500,IF(I106&lt;=70000,ROUNDUP(I106/4,0)+17500,35000)))),28000))))</f>
        <v/>
      </c>
      <c r="V106" s="18">
        <f>MIN(70000,S106+T106+U106)</f>
        <v/>
      </c>
      <c r="W106" s="18">
        <f>MAX(0,ROUNDDOWN(M106-J106-N106-K106-0,-3))</f>
        <v/>
      </c>
      <c r="X106" s="18">
        <f>MAX(0,ROUNDDOWN(M106-J106-N106-K106-R106,-3))</f>
        <v/>
      </c>
      <c r="Y106" s="18">
        <f>IF(W106&lt;=0,0,ROUNDDOWN((W106*LOOKUP(W106,{0,1950001,3300001,6950001,9000001,18000001,40000001},{0.05,0.1,0.2,0.23,0.33,0.4,0.45})-LOOKUP(W106,{0,1950001,3300001,6950001,9000001,18000001,40000001},{0,97500,427500,636000,1536000,2796000,4796000}))*1.021,-2))</f>
        <v/>
      </c>
      <c r="Z106" s="18">
        <f>IF(X106&lt;=0,0,ROUNDDOWN((X106*LOOKUP(X106,{0,1950001,3300001,6950001,9000001,18000001,40000001},{0.05,0.1,0.2,0.23,0.33,0.4,0.45})-LOOKUP(X106,{0,1950001,3300001,6950001,9000001,18000001,40000001},{0,97500,427500,636000,1536000,2796000,4796000}))*1.021,-2))</f>
        <v/>
      </c>
      <c r="AA106" s="18">
        <f>MAX(0,ROUNDDOWN(M106-J106-430000-L106-0,-3))</f>
        <v/>
      </c>
      <c r="AB106" s="18">
        <f>MAX(0,ROUNDDOWN(M106-J106-430000-L106-V106,-3))</f>
        <v/>
      </c>
      <c r="AC106" s="18">
        <f>IF(M106&lt;=450000,0,MAX(0,ROUNDDOWN(AA106*0.06-MIN(50000,AA106)*0.03,-2))+MAX(0,ROUNDDOWN(AA106*0.04-MIN(50000,AA106)*0.02,-2)))</f>
        <v/>
      </c>
      <c r="AD106" s="18">
        <f>IF(M106&lt;=450000,0,MAX(0,ROUNDDOWN(AB106*0.06-MIN(50000,AB106)*0.03,-2))+MAX(0,ROUNDDOWN(AB106*0.04-MIN(50000,AB106)*0.02,-2)))</f>
        <v/>
      </c>
      <c r="AE106" s="18">
        <f>Y106-Z106</f>
        <v/>
      </c>
      <c r="AF106" s="18">
        <f>AC106-AD106</f>
        <v/>
      </c>
      <c r="AG106" s="18">
        <f>AE106+AF106</f>
        <v/>
      </c>
      <c r="AH106" s="20">
        <f>IF(W106&lt;=0,0,LOOKUP(W106,{0,1950001,3300001,6950001,9000001,18000001,40000001},{0.05,0.1,0.2,0.23,0.33,0.4,0.45}))</f>
        <v/>
      </c>
    </row>
    <row r="107">
      <c r="A107" t="inlineStr">
        <is>
          <t>1万円刻み 特例あり一般12万円</t>
        </is>
      </c>
      <c r="B107" s="18">
        <f>'4_1万円刻み'!$A$9</f>
        <v/>
      </c>
      <c r="C107" s="19" t="n">
        <v>2026</v>
      </c>
      <c r="D107" t="inlineStr">
        <is>
          <t>はい</t>
        </is>
      </c>
      <c r="E107" s="18" t="n">
        <v>120000</v>
      </c>
      <c r="F107" s="18" t="n">
        <v>0</v>
      </c>
      <c r="G107" s="18" t="n">
        <v>0</v>
      </c>
      <c r="H107" s="18" t="n">
        <v>0</v>
      </c>
      <c r="I107" s="18" t="n">
        <v>0</v>
      </c>
      <c r="J107" s="18">
        <f>ROUND(MIN(B107/12,650000)*12*0.0915+MIN(B107/12,1390000)*12*(0.0504+0)+B107*0.005,0)</f>
        <v/>
      </c>
      <c r="K107" s="18" t="n">
        <v>0</v>
      </c>
      <c r="L107" s="18" t="n">
        <v>0</v>
      </c>
      <c r="M107" s="18">
        <f>ROUND(IF(C107&gt;=2026,IF(B107&lt;741000,0,IF(B107&lt;2191000,B107-740000,IF(B107&lt;2193000,1451000,IF(B107&lt;2196000,1453000,IF(B107&lt;2200000,1456000,IF(B107&lt;3600000,ROUNDDOWN(B107/4,-3)*2.8-80000,IF(B107&lt;6600000,ROUNDDOWN(B107/4,-3)*3.2-440000,IF(B107&lt;8500000,ROUNDDOWN(B107*0.9,0)-1100000,B107-1950000)))))))),IF(B107&lt;651000,0,IF(B107&lt;1900000,B107-650000,IF(B107&lt;3600000,ROUNDDOWN(B107/4,-3)*2.8-80000,IF(B107&lt;6600000,ROUNDDOWN(B107/4,-3)*3.2-440000,IF(B107&lt;8500000,ROUNDDOWN(B107*0.9,0)-1100000,B107-1950000)))))),0)</f>
        <v/>
      </c>
      <c r="N107" s="18">
        <f>IF(M107&gt;23500000,NA(),IF(C107&gt;=2026,IF(M107&lt;=4890000,1040000,IF(M107&lt;=6550000,670000,620000)),IF(M107&lt;=1320000,950000,IF(M107&lt;=3360000,880000,IF(M107&lt;=4890000,680000,IF(M107&lt;=6550000,630000,580000))))))</f>
        <v/>
      </c>
      <c r="O107" s="18">
        <f>IF(F107&lt;=0,IF(AND(D107="はい",C107&gt;=2026,C107&lt;=2027),IF(E107&lt;=0,0,IF(E107&lt;=30000,E107,IF(E107&lt;=60000,ROUNDUP(E107/2,0)+15000,IF(E107&lt;=120000,ROUNDUP(E107/4,0)+30000,60000)))),IF(E107&lt;=0,0,IF(E107&lt;=20000,E107,IF(E107&lt;=40000,ROUNDUP(E107/2,0)+10000,IF(E107&lt;=80000,ROUNDUP(E107/4,0)+20000,40000))))),IF(E107&lt;=0,IF(F107&lt;=0,0,IF(F107&lt;=25000,F107,IF(F107&lt;=50000,ROUNDUP(F107/2,0)+12500,IF(F107&lt;=100000,ROUNDUP(F107/4,0)+25000,50000)))),MAX(IF(F107&lt;=0,0,IF(F107&lt;=25000,F107,IF(F107&lt;=50000,ROUNDUP(F107/2,0)+12500,IF(F107&lt;=100000,ROUNDUP(F107/4,0)+25000,50000)))),MIN(IF(AND(D107="はい",C107&gt;=2026,C107&lt;=2027),IF(E107&lt;=0,0,IF(E107&lt;=30000,E107,IF(E107&lt;=60000,ROUNDUP(E107/2,0)+15000,IF(E107&lt;=120000,ROUNDUP(E107/4,0)+30000,60000)))),IF(E107&lt;=0,0,IF(E107&lt;=20000,E107,IF(E107&lt;=40000,ROUNDUP(E107/2,0)+10000,IF(E107&lt;=80000,ROUNDUP(E107/4,0)+20000,40000)))))+IF(F107&lt;=0,0,IF(F107&lt;=25000,F107,IF(F107&lt;=50000,ROUNDUP(F107/2,0)+12500,IF(F107&lt;=100000,ROUNDUP(F107/4,0)+25000,50000)))),IF(AND(D107="はい",C107&gt;=2026,C107&lt;=2027),60000,40000)))))</f>
        <v/>
      </c>
      <c r="P107" s="18">
        <f>IF(G107&lt;=0,0,IF(G107&lt;=20000,G107,IF(G107&lt;=40000,ROUNDUP(G107/2,0)+10000,IF(G107&lt;=80000,ROUNDUP(G107/4,0)+20000,40000))))</f>
        <v/>
      </c>
      <c r="Q107" s="18">
        <f>IF(I107&lt;=0,IF(H107&lt;=0,0,IF(H107&lt;=20000,H107,IF(H107&lt;=40000,ROUNDUP(H107/2,0)+10000,IF(H107&lt;=80000,ROUNDUP(H107/4,0)+20000,40000)))),IF(H107&lt;=0,IF(I107&lt;=0,0,IF(I107&lt;=25000,I107,IF(I107&lt;=50000,ROUNDUP(I107/2,0)+12500,IF(I107&lt;=100000,ROUNDUP(I107/4,0)+25000,50000)))),MAX(IF(I107&lt;=0,0,IF(I107&lt;=25000,I107,IF(I107&lt;=50000,ROUNDUP(I107/2,0)+12500,IF(I107&lt;=100000,ROUNDUP(I107/4,0)+25000,50000)))),MIN(IF(H107&lt;=0,0,IF(H107&lt;=20000,H107,IF(H107&lt;=40000,ROUNDUP(H107/2,0)+10000,IF(H107&lt;=80000,ROUNDUP(H107/4,0)+20000,40000))))+IF(I107&lt;=0,0,IF(I107&lt;=25000,I107,IF(I107&lt;=50000,ROUNDUP(I107/2,0)+12500,IF(I107&lt;=100000,ROUNDUP(I107/4,0)+25000,50000)))),40000))))</f>
        <v/>
      </c>
      <c r="R107" s="18">
        <f>MIN(120000,O107+P107+Q107)</f>
        <v/>
      </c>
      <c r="S107" s="18">
        <f>IF(F107&lt;=0,IF(E107&lt;=0,0,IF(E107&lt;=12000,E107,IF(E107&lt;=32000,ROUNDUP(E107/2,0)+6000,IF(E107&lt;=56000,ROUNDUP(E107/4,0)+14000,28000)))),IF(E107&lt;=0,IF(F107&lt;=0,0,IF(F107&lt;=15000,F107,IF(F107&lt;=40000,ROUNDUP(F107/2,0)+7500,IF(F107&lt;=70000,ROUNDUP(F107/4,0)+17500,35000)))),MAX(IF(F107&lt;=0,0,IF(F107&lt;=15000,F107,IF(F107&lt;=40000,ROUNDUP(F107/2,0)+7500,IF(F107&lt;=70000,ROUNDUP(F107/4,0)+17500,35000)))),MIN(IF(E107&lt;=0,0,IF(E107&lt;=12000,E107,IF(E107&lt;=32000,ROUNDUP(E107/2,0)+6000,IF(E107&lt;=56000,ROUNDUP(E107/4,0)+14000,28000))))+IF(F107&lt;=0,0,IF(F107&lt;=15000,F107,IF(F107&lt;=40000,ROUNDUP(F107/2,0)+7500,IF(F107&lt;=70000,ROUNDUP(F107/4,0)+17500,35000)))),28000))))</f>
        <v/>
      </c>
      <c r="T107" s="18">
        <f>IF(G107&lt;=0,0,IF(G107&lt;=12000,G107,IF(G107&lt;=32000,ROUNDUP(G107/2,0)+6000,IF(G107&lt;=56000,ROUNDUP(G107/4,0)+14000,28000))))</f>
        <v/>
      </c>
      <c r="U107" s="18">
        <f>IF(I107&lt;=0,IF(H107&lt;=0,0,IF(H107&lt;=12000,H107,IF(H107&lt;=32000,ROUNDUP(H107/2,0)+6000,IF(H107&lt;=56000,ROUNDUP(H107/4,0)+14000,28000)))),IF(H107&lt;=0,IF(I107&lt;=0,0,IF(I107&lt;=15000,I107,IF(I107&lt;=40000,ROUNDUP(I107/2,0)+7500,IF(I107&lt;=70000,ROUNDUP(I107/4,0)+17500,35000)))),MAX(IF(I107&lt;=0,0,IF(I107&lt;=15000,I107,IF(I107&lt;=40000,ROUNDUP(I107/2,0)+7500,IF(I107&lt;=70000,ROUNDUP(I107/4,0)+17500,35000)))),MIN(IF(H107&lt;=0,0,IF(H107&lt;=12000,H107,IF(H107&lt;=32000,ROUNDUP(H107/2,0)+6000,IF(H107&lt;=56000,ROUNDUP(H107/4,0)+14000,28000))))+IF(I107&lt;=0,0,IF(I107&lt;=15000,I107,IF(I107&lt;=40000,ROUNDUP(I107/2,0)+7500,IF(I107&lt;=70000,ROUNDUP(I107/4,0)+17500,35000)))),28000))))</f>
        <v/>
      </c>
      <c r="V107" s="18">
        <f>MIN(70000,S107+T107+U107)</f>
        <v/>
      </c>
      <c r="W107" s="18">
        <f>MAX(0,ROUNDDOWN(M107-J107-N107-K107-0,-3))</f>
        <v/>
      </c>
      <c r="X107" s="18">
        <f>MAX(0,ROUNDDOWN(M107-J107-N107-K107-R107,-3))</f>
        <v/>
      </c>
      <c r="Y107" s="18">
        <f>IF(W107&lt;=0,0,ROUNDDOWN((W107*LOOKUP(W107,{0,1950001,3300001,6950001,9000001,18000001,40000001},{0.05,0.1,0.2,0.23,0.33,0.4,0.45})-LOOKUP(W107,{0,1950001,3300001,6950001,9000001,18000001,40000001},{0,97500,427500,636000,1536000,2796000,4796000}))*1.021,-2))</f>
        <v/>
      </c>
      <c r="Z107" s="18">
        <f>IF(X107&lt;=0,0,ROUNDDOWN((X107*LOOKUP(X107,{0,1950001,3300001,6950001,9000001,18000001,40000001},{0.05,0.1,0.2,0.23,0.33,0.4,0.45})-LOOKUP(X107,{0,1950001,3300001,6950001,9000001,18000001,40000001},{0,97500,427500,636000,1536000,2796000,4796000}))*1.021,-2))</f>
        <v/>
      </c>
      <c r="AA107" s="18">
        <f>MAX(0,ROUNDDOWN(M107-J107-430000-L107-0,-3))</f>
        <v/>
      </c>
      <c r="AB107" s="18">
        <f>MAX(0,ROUNDDOWN(M107-J107-430000-L107-V107,-3))</f>
        <v/>
      </c>
      <c r="AC107" s="18">
        <f>IF(M107&lt;=450000,0,MAX(0,ROUNDDOWN(AA107*0.06-MIN(50000,AA107)*0.03,-2))+MAX(0,ROUNDDOWN(AA107*0.04-MIN(50000,AA107)*0.02,-2)))</f>
        <v/>
      </c>
      <c r="AD107" s="18">
        <f>IF(M107&lt;=450000,0,MAX(0,ROUNDDOWN(AB107*0.06-MIN(50000,AB107)*0.03,-2))+MAX(0,ROUNDDOWN(AB107*0.04-MIN(50000,AB107)*0.02,-2)))</f>
        <v/>
      </c>
      <c r="AE107" s="18">
        <f>Y107-Z107</f>
        <v/>
      </c>
      <c r="AF107" s="18">
        <f>AC107-AD107</f>
        <v/>
      </c>
      <c r="AG107" s="18">
        <f>AE107+AF107</f>
        <v/>
      </c>
      <c r="AH107" s="20">
        <f>IF(W107&lt;=0,0,LOOKUP(W107,{0,1950001,3300001,6950001,9000001,18000001,40000001},{0.05,0.1,0.2,0.23,0.33,0.4,0.45}))</f>
        <v/>
      </c>
    </row>
    <row r="108">
      <c r="A108" t="inlineStr">
        <is>
          <t>1万円刻み 3区分8万円ずつ</t>
        </is>
      </c>
      <c r="B108" s="18">
        <f>'4_1万円刻み'!$A$10</f>
        <v/>
      </c>
      <c r="C108" s="19" t="n">
        <v>2026</v>
      </c>
      <c r="D108" t="inlineStr">
        <is>
          <t>いいえ</t>
        </is>
      </c>
      <c r="E108" s="18" t="n">
        <v>80000</v>
      </c>
      <c r="F108" s="18" t="n">
        <v>0</v>
      </c>
      <c r="G108" s="18" t="n">
        <v>80000</v>
      </c>
      <c r="H108" s="18" t="n">
        <v>80000</v>
      </c>
      <c r="I108" s="18" t="n">
        <v>0</v>
      </c>
      <c r="J108" s="18">
        <f>ROUND(MIN(B108/12,650000)*12*0.0915+MIN(B108/12,1390000)*12*(0.0504+0)+B108*0.005,0)</f>
        <v/>
      </c>
      <c r="K108" s="18" t="n">
        <v>0</v>
      </c>
      <c r="L108" s="18" t="n">
        <v>0</v>
      </c>
      <c r="M108" s="18">
        <f>ROUND(IF(C108&gt;=2026,IF(B108&lt;741000,0,IF(B108&lt;2191000,B108-740000,IF(B108&lt;2193000,1451000,IF(B108&lt;2196000,1453000,IF(B108&lt;2200000,1456000,IF(B108&lt;3600000,ROUNDDOWN(B108/4,-3)*2.8-80000,IF(B108&lt;6600000,ROUNDDOWN(B108/4,-3)*3.2-440000,IF(B108&lt;8500000,ROUNDDOWN(B108*0.9,0)-1100000,B108-1950000)))))))),IF(B108&lt;651000,0,IF(B108&lt;1900000,B108-650000,IF(B108&lt;3600000,ROUNDDOWN(B108/4,-3)*2.8-80000,IF(B108&lt;6600000,ROUNDDOWN(B108/4,-3)*3.2-440000,IF(B108&lt;8500000,ROUNDDOWN(B108*0.9,0)-1100000,B108-1950000)))))),0)</f>
        <v/>
      </c>
      <c r="N108" s="18">
        <f>IF(M108&gt;23500000,NA(),IF(C108&gt;=2026,IF(M108&lt;=4890000,1040000,IF(M108&lt;=6550000,670000,620000)),IF(M108&lt;=1320000,950000,IF(M108&lt;=3360000,880000,IF(M108&lt;=4890000,680000,IF(M108&lt;=6550000,630000,580000))))))</f>
        <v/>
      </c>
      <c r="O108" s="18">
        <f>IF(F108&lt;=0,IF(AND(D108="はい",C108&gt;=2026,C108&lt;=2027),IF(E108&lt;=0,0,IF(E108&lt;=30000,E108,IF(E108&lt;=60000,ROUNDUP(E108/2,0)+15000,IF(E108&lt;=120000,ROUNDUP(E108/4,0)+30000,60000)))),IF(E108&lt;=0,0,IF(E108&lt;=20000,E108,IF(E108&lt;=40000,ROUNDUP(E108/2,0)+10000,IF(E108&lt;=80000,ROUNDUP(E108/4,0)+20000,40000))))),IF(E108&lt;=0,IF(F108&lt;=0,0,IF(F108&lt;=25000,F108,IF(F108&lt;=50000,ROUNDUP(F108/2,0)+12500,IF(F108&lt;=100000,ROUNDUP(F108/4,0)+25000,50000)))),MAX(IF(F108&lt;=0,0,IF(F108&lt;=25000,F108,IF(F108&lt;=50000,ROUNDUP(F108/2,0)+12500,IF(F108&lt;=100000,ROUNDUP(F108/4,0)+25000,50000)))),MIN(IF(AND(D108="はい",C108&gt;=2026,C108&lt;=2027),IF(E108&lt;=0,0,IF(E108&lt;=30000,E108,IF(E108&lt;=60000,ROUNDUP(E108/2,0)+15000,IF(E108&lt;=120000,ROUNDUP(E108/4,0)+30000,60000)))),IF(E108&lt;=0,0,IF(E108&lt;=20000,E108,IF(E108&lt;=40000,ROUNDUP(E108/2,0)+10000,IF(E108&lt;=80000,ROUNDUP(E108/4,0)+20000,40000)))))+IF(F108&lt;=0,0,IF(F108&lt;=25000,F108,IF(F108&lt;=50000,ROUNDUP(F108/2,0)+12500,IF(F108&lt;=100000,ROUNDUP(F108/4,0)+25000,50000)))),IF(AND(D108="はい",C108&gt;=2026,C108&lt;=2027),60000,40000)))))</f>
        <v/>
      </c>
      <c r="P108" s="18">
        <f>IF(G108&lt;=0,0,IF(G108&lt;=20000,G108,IF(G108&lt;=40000,ROUNDUP(G108/2,0)+10000,IF(G108&lt;=80000,ROUNDUP(G108/4,0)+20000,40000))))</f>
        <v/>
      </c>
      <c r="Q108" s="18">
        <f>IF(I108&lt;=0,IF(H108&lt;=0,0,IF(H108&lt;=20000,H108,IF(H108&lt;=40000,ROUNDUP(H108/2,0)+10000,IF(H108&lt;=80000,ROUNDUP(H108/4,0)+20000,40000)))),IF(H108&lt;=0,IF(I108&lt;=0,0,IF(I108&lt;=25000,I108,IF(I108&lt;=50000,ROUNDUP(I108/2,0)+12500,IF(I108&lt;=100000,ROUNDUP(I108/4,0)+25000,50000)))),MAX(IF(I108&lt;=0,0,IF(I108&lt;=25000,I108,IF(I108&lt;=50000,ROUNDUP(I108/2,0)+12500,IF(I108&lt;=100000,ROUNDUP(I108/4,0)+25000,50000)))),MIN(IF(H108&lt;=0,0,IF(H108&lt;=20000,H108,IF(H108&lt;=40000,ROUNDUP(H108/2,0)+10000,IF(H108&lt;=80000,ROUNDUP(H108/4,0)+20000,40000))))+IF(I108&lt;=0,0,IF(I108&lt;=25000,I108,IF(I108&lt;=50000,ROUNDUP(I108/2,0)+12500,IF(I108&lt;=100000,ROUNDUP(I108/4,0)+25000,50000)))),40000))))</f>
        <v/>
      </c>
      <c r="R108" s="18">
        <f>MIN(120000,O108+P108+Q108)</f>
        <v/>
      </c>
      <c r="S108" s="18">
        <f>IF(F108&lt;=0,IF(E108&lt;=0,0,IF(E108&lt;=12000,E108,IF(E108&lt;=32000,ROUNDUP(E108/2,0)+6000,IF(E108&lt;=56000,ROUNDUP(E108/4,0)+14000,28000)))),IF(E108&lt;=0,IF(F108&lt;=0,0,IF(F108&lt;=15000,F108,IF(F108&lt;=40000,ROUNDUP(F108/2,0)+7500,IF(F108&lt;=70000,ROUNDUP(F108/4,0)+17500,35000)))),MAX(IF(F108&lt;=0,0,IF(F108&lt;=15000,F108,IF(F108&lt;=40000,ROUNDUP(F108/2,0)+7500,IF(F108&lt;=70000,ROUNDUP(F108/4,0)+17500,35000)))),MIN(IF(E108&lt;=0,0,IF(E108&lt;=12000,E108,IF(E108&lt;=32000,ROUNDUP(E108/2,0)+6000,IF(E108&lt;=56000,ROUNDUP(E108/4,0)+14000,28000))))+IF(F108&lt;=0,0,IF(F108&lt;=15000,F108,IF(F108&lt;=40000,ROUNDUP(F108/2,0)+7500,IF(F108&lt;=70000,ROUNDUP(F108/4,0)+17500,35000)))),28000))))</f>
        <v/>
      </c>
      <c r="T108" s="18">
        <f>IF(G108&lt;=0,0,IF(G108&lt;=12000,G108,IF(G108&lt;=32000,ROUNDUP(G108/2,0)+6000,IF(G108&lt;=56000,ROUNDUP(G108/4,0)+14000,28000))))</f>
        <v/>
      </c>
      <c r="U108" s="18">
        <f>IF(I108&lt;=0,IF(H108&lt;=0,0,IF(H108&lt;=12000,H108,IF(H108&lt;=32000,ROUNDUP(H108/2,0)+6000,IF(H108&lt;=56000,ROUNDUP(H108/4,0)+14000,28000)))),IF(H108&lt;=0,IF(I108&lt;=0,0,IF(I108&lt;=15000,I108,IF(I108&lt;=40000,ROUNDUP(I108/2,0)+7500,IF(I108&lt;=70000,ROUNDUP(I108/4,0)+17500,35000)))),MAX(IF(I108&lt;=0,0,IF(I108&lt;=15000,I108,IF(I108&lt;=40000,ROUNDUP(I108/2,0)+7500,IF(I108&lt;=70000,ROUNDUP(I108/4,0)+17500,35000)))),MIN(IF(H108&lt;=0,0,IF(H108&lt;=12000,H108,IF(H108&lt;=32000,ROUNDUP(H108/2,0)+6000,IF(H108&lt;=56000,ROUNDUP(H108/4,0)+14000,28000))))+IF(I108&lt;=0,0,IF(I108&lt;=15000,I108,IF(I108&lt;=40000,ROUNDUP(I108/2,0)+7500,IF(I108&lt;=70000,ROUNDUP(I108/4,0)+17500,35000)))),28000))))</f>
        <v/>
      </c>
      <c r="V108" s="18">
        <f>MIN(70000,S108+T108+U108)</f>
        <v/>
      </c>
      <c r="W108" s="18">
        <f>MAX(0,ROUNDDOWN(M108-J108-N108-K108-0,-3))</f>
        <v/>
      </c>
      <c r="X108" s="18">
        <f>MAX(0,ROUNDDOWN(M108-J108-N108-K108-R108,-3))</f>
        <v/>
      </c>
      <c r="Y108" s="18">
        <f>IF(W108&lt;=0,0,ROUNDDOWN((W108*LOOKUP(W108,{0,1950001,3300001,6950001,9000001,18000001,40000001},{0.05,0.1,0.2,0.23,0.33,0.4,0.45})-LOOKUP(W108,{0,1950001,3300001,6950001,9000001,18000001,40000001},{0,97500,427500,636000,1536000,2796000,4796000}))*1.021,-2))</f>
        <v/>
      </c>
      <c r="Z108" s="18">
        <f>IF(X108&lt;=0,0,ROUNDDOWN((X108*LOOKUP(X108,{0,1950001,3300001,6950001,9000001,18000001,40000001},{0.05,0.1,0.2,0.23,0.33,0.4,0.45})-LOOKUP(X108,{0,1950001,3300001,6950001,9000001,18000001,40000001},{0,97500,427500,636000,1536000,2796000,4796000}))*1.021,-2))</f>
        <v/>
      </c>
      <c r="AA108" s="18">
        <f>MAX(0,ROUNDDOWN(M108-J108-430000-L108-0,-3))</f>
        <v/>
      </c>
      <c r="AB108" s="18">
        <f>MAX(0,ROUNDDOWN(M108-J108-430000-L108-V108,-3))</f>
        <v/>
      </c>
      <c r="AC108" s="18">
        <f>IF(M108&lt;=450000,0,MAX(0,ROUNDDOWN(AA108*0.06-MIN(50000,AA108)*0.03,-2))+MAX(0,ROUNDDOWN(AA108*0.04-MIN(50000,AA108)*0.02,-2)))</f>
        <v/>
      </c>
      <c r="AD108" s="18">
        <f>IF(M108&lt;=450000,0,MAX(0,ROUNDDOWN(AB108*0.06-MIN(50000,AB108)*0.03,-2))+MAX(0,ROUNDDOWN(AB108*0.04-MIN(50000,AB108)*0.02,-2)))</f>
        <v/>
      </c>
      <c r="AE108" s="18">
        <f>Y108-Z108</f>
        <v/>
      </c>
      <c r="AF108" s="18">
        <f>AC108-AD108</f>
        <v/>
      </c>
      <c r="AG108" s="18">
        <f>AE108+AF108</f>
        <v/>
      </c>
      <c r="AH108" s="20">
        <f>IF(W108&lt;=0,0,LOOKUP(W108,{0,1950001,3300001,6950001,9000001,18000001,40000001},{0.05,0.1,0.2,0.23,0.33,0.4,0.45}))</f>
        <v/>
      </c>
    </row>
    <row r="109">
      <c r="A109" t="inlineStr">
        <is>
          <t>1万円刻み 一般8万円</t>
        </is>
      </c>
      <c r="B109" s="18">
        <f>'4_1万円刻み'!$A$10</f>
        <v/>
      </c>
      <c r="C109" s="19" t="n">
        <v>2026</v>
      </c>
      <c r="D109" t="inlineStr">
        <is>
          <t>いいえ</t>
        </is>
      </c>
      <c r="E109" s="18" t="n">
        <v>80000</v>
      </c>
      <c r="F109" s="18" t="n">
        <v>0</v>
      </c>
      <c r="G109" s="18" t="n">
        <v>0</v>
      </c>
      <c r="H109" s="18" t="n">
        <v>0</v>
      </c>
      <c r="I109" s="18" t="n">
        <v>0</v>
      </c>
      <c r="J109" s="18">
        <f>ROUND(MIN(B109/12,650000)*12*0.0915+MIN(B109/12,1390000)*12*(0.0504+0)+B109*0.005,0)</f>
        <v/>
      </c>
      <c r="K109" s="18" t="n">
        <v>0</v>
      </c>
      <c r="L109" s="18" t="n">
        <v>0</v>
      </c>
      <c r="M109" s="18">
        <f>ROUND(IF(C109&gt;=2026,IF(B109&lt;741000,0,IF(B109&lt;2191000,B109-740000,IF(B109&lt;2193000,1451000,IF(B109&lt;2196000,1453000,IF(B109&lt;2200000,1456000,IF(B109&lt;3600000,ROUNDDOWN(B109/4,-3)*2.8-80000,IF(B109&lt;6600000,ROUNDDOWN(B109/4,-3)*3.2-440000,IF(B109&lt;8500000,ROUNDDOWN(B109*0.9,0)-1100000,B109-1950000)))))))),IF(B109&lt;651000,0,IF(B109&lt;1900000,B109-650000,IF(B109&lt;3600000,ROUNDDOWN(B109/4,-3)*2.8-80000,IF(B109&lt;6600000,ROUNDDOWN(B109/4,-3)*3.2-440000,IF(B109&lt;8500000,ROUNDDOWN(B109*0.9,0)-1100000,B109-1950000)))))),0)</f>
        <v/>
      </c>
      <c r="N109" s="18">
        <f>IF(M109&gt;23500000,NA(),IF(C109&gt;=2026,IF(M109&lt;=4890000,1040000,IF(M109&lt;=6550000,670000,620000)),IF(M109&lt;=1320000,950000,IF(M109&lt;=3360000,880000,IF(M109&lt;=4890000,680000,IF(M109&lt;=6550000,630000,580000))))))</f>
        <v/>
      </c>
      <c r="O109" s="18">
        <f>IF(F109&lt;=0,IF(AND(D109="はい",C109&gt;=2026,C109&lt;=2027),IF(E109&lt;=0,0,IF(E109&lt;=30000,E109,IF(E109&lt;=60000,ROUNDUP(E109/2,0)+15000,IF(E109&lt;=120000,ROUNDUP(E109/4,0)+30000,60000)))),IF(E109&lt;=0,0,IF(E109&lt;=20000,E109,IF(E109&lt;=40000,ROUNDUP(E109/2,0)+10000,IF(E109&lt;=80000,ROUNDUP(E109/4,0)+20000,40000))))),IF(E109&lt;=0,IF(F109&lt;=0,0,IF(F109&lt;=25000,F109,IF(F109&lt;=50000,ROUNDUP(F109/2,0)+12500,IF(F109&lt;=100000,ROUNDUP(F109/4,0)+25000,50000)))),MAX(IF(F109&lt;=0,0,IF(F109&lt;=25000,F109,IF(F109&lt;=50000,ROUNDUP(F109/2,0)+12500,IF(F109&lt;=100000,ROUNDUP(F109/4,0)+25000,50000)))),MIN(IF(AND(D109="はい",C109&gt;=2026,C109&lt;=2027),IF(E109&lt;=0,0,IF(E109&lt;=30000,E109,IF(E109&lt;=60000,ROUNDUP(E109/2,0)+15000,IF(E109&lt;=120000,ROUNDUP(E109/4,0)+30000,60000)))),IF(E109&lt;=0,0,IF(E109&lt;=20000,E109,IF(E109&lt;=40000,ROUNDUP(E109/2,0)+10000,IF(E109&lt;=80000,ROUNDUP(E109/4,0)+20000,40000)))))+IF(F109&lt;=0,0,IF(F109&lt;=25000,F109,IF(F109&lt;=50000,ROUNDUP(F109/2,0)+12500,IF(F109&lt;=100000,ROUNDUP(F109/4,0)+25000,50000)))),IF(AND(D109="はい",C109&gt;=2026,C109&lt;=2027),60000,40000)))))</f>
        <v/>
      </c>
      <c r="P109" s="18">
        <f>IF(G109&lt;=0,0,IF(G109&lt;=20000,G109,IF(G109&lt;=40000,ROUNDUP(G109/2,0)+10000,IF(G109&lt;=80000,ROUNDUP(G109/4,0)+20000,40000))))</f>
        <v/>
      </c>
      <c r="Q109" s="18">
        <f>IF(I109&lt;=0,IF(H109&lt;=0,0,IF(H109&lt;=20000,H109,IF(H109&lt;=40000,ROUNDUP(H109/2,0)+10000,IF(H109&lt;=80000,ROUNDUP(H109/4,0)+20000,40000)))),IF(H109&lt;=0,IF(I109&lt;=0,0,IF(I109&lt;=25000,I109,IF(I109&lt;=50000,ROUNDUP(I109/2,0)+12500,IF(I109&lt;=100000,ROUNDUP(I109/4,0)+25000,50000)))),MAX(IF(I109&lt;=0,0,IF(I109&lt;=25000,I109,IF(I109&lt;=50000,ROUNDUP(I109/2,0)+12500,IF(I109&lt;=100000,ROUNDUP(I109/4,0)+25000,50000)))),MIN(IF(H109&lt;=0,0,IF(H109&lt;=20000,H109,IF(H109&lt;=40000,ROUNDUP(H109/2,0)+10000,IF(H109&lt;=80000,ROUNDUP(H109/4,0)+20000,40000))))+IF(I109&lt;=0,0,IF(I109&lt;=25000,I109,IF(I109&lt;=50000,ROUNDUP(I109/2,0)+12500,IF(I109&lt;=100000,ROUNDUP(I109/4,0)+25000,50000)))),40000))))</f>
        <v/>
      </c>
      <c r="R109" s="18">
        <f>MIN(120000,O109+P109+Q109)</f>
        <v/>
      </c>
      <c r="S109" s="18">
        <f>IF(F109&lt;=0,IF(E109&lt;=0,0,IF(E109&lt;=12000,E109,IF(E109&lt;=32000,ROUNDUP(E109/2,0)+6000,IF(E109&lt;=56000,ROUNDUP(E109/4,0)+14000,28000)))),IF(E109&lt;=0,IF(F109&lt;=0,0,IF(F109&lt;=15000,F109,IF(F109&lt;=40000,ROUNDUP(F109/2,0)+7500,IF(F109&lt;=70000,ROUNDUP(F109/4,0)+17500,35000)))),MAX(IF(F109&lt;=0,0,IF(F109&lt;=15000,F109,IF(F109&lt;=40000,ROUNDUP(F109/2,0)+7500,IF(F109&lt;=70000,ROUNDUP(F109/4,0)+17500,35000)))),MIN(IF(E109&lt;=0,0,IF(E109&lt;=12000,E109,IF(E109&lt;=32000,ROUNDUP(E109/2,0)+6000,IF(E109&lt;=56000,ROUNDUP(E109/4,0)+14000,28000))))+IF(F109&lt;=0,0,IF(F109&lt;=15000,F109,IF(F109&lt;=40000,ROUNDUP(F109/2,0)+7500,IF(F109&lt;=70000,ROUNDUP(F109/4,0)+17500,35000)))),28000))))</f>
        <v/>
      </c>
      <c r="T109" s="18">
        <f>IF(G109&lt;=0,0,IF(G109&lt;=12000,G109,IF(G109&lt;=32000,ROUNDUP(G109/2,0)+6000,IF(G109&lt;=56000,ROUNDUP(G109/4,0)+14000,28000))))</f>
        <v/>
      </c>
      <c r="U109" s="18">
        <f>IF(I109&lt;=0,IF(H109&lt;=0,0,IF(H109&lt;=12000,H109,IF(H109&lt;=32000,ROUNDUP(H109/2,0)+6000,IF(H109&lt;=56000,ROUNDUP(H109/4,0)+14000,28000)))),IF(H109&lt;=0,IF(I109&lt;=0,0,IF(I109&lt;=15000,I109,IF(I109&lt;=40000,ROUNDUP(I109/2,0)+7500,IF(I109&lt;=70000,ROUNDUP(I109/4,0)+17500,35000)))),MAX(IF(I109&lt;=0,0,IF(I109&lt;=15000,I109,IF(I109&lt;=40000,ROUNDUP(I109/2,0)+7500,IF(I109&lt;=70000,ROUNDUP(I109/4,0)+17500,35000)))),MIN(IF(H109&lt;=0,0,IF(H109&lt;=12000,H109,IF(H109&lt;=32000,ROUNDUP(H109/2,0)+6000,IF(H109&lt;=56000,ROUNDUP(H109/4,0)+14000,28000))))+IF(I109&lt;=0,0,IF(I109&lt;=15000,I109,IF(I109&lt;=40000,ROUNDUP(I109/2,0)+7500,IF(I109&lt;=70000,ROUNDUP(I109/4,0)+17500,35000)))),28000))))</f>
        <v/>
      </c>
      <c r="V109" s="18">
        <f>MIN(70000,S109+T109+U109)</f>
        <v/>
      </c>
      <c r="W109" s="18">
        <f>MAX(0,ROUNDDOWN(M109-J109-N109-K109-0,-3))</f>
        <v/>
      </c>
      <c r="X109" s="18">
        <f>MAX(0,ROUNDDOWN(M109-J109-N109-K109-R109,-3))</f>
        <v/>
      </c>
      <c r="Y109" s="18">
        <f>IF(W109&lt;=0,0,ROUNDDOWN((W109*LOOKUP(W109,{0,1950001,3300001,6950001,9000001,18000001,40000001},{0.05,0.1,0.2,0.23,0.33,0.4,0.45})-LOOKUP(W109,{0,1950001,3300001,6950001,9000001,18000001,40000001},{0,97500,427500,636000,1536000,2796000,4796000}))*1.021,-2))</f>
        <v/>
      </c>
      <c r="Z109" s="18">
        <f>IF(X109&lt;=0,0,ROUNDDOWN((X109*LOOKUP(X109,{0,1950001,3300001,6950001,9000001,18000001,40000001},{0.05,0.1,0.2,0.23,0.33,0.4,0.45})-LOOKUP(X109,{0,1950001,3300001,6950001,9000001,18000001,40000001},{0,97500,427500,636000,1536000,2796000,4796000}))*1.021,-2))</f>
        <v/>
      </c>
      <c r="AA109" s="18">
        <f>MAX(0,ROUNDDOWN(M109-J109-430000-L109-0,-3))</f>
        <v/>
      </c>
      <c r="AB109" s="18">
        <f>MAX(0,ROUNDDOWN(M109-J109-430000-L109-V109,-3))</f>
        <v/>
      </c>
      <c r="AC109" s="18">
        <f>IF(M109&lt;=450000,0,MAX(0,ROUNDDOWN(AA109*0.06-MIN(50000,AA109)*0.03,-2))+MAX(0,ROUNDDOWN(AA109*0.04-MIN(50000,AA109)*0.02,-2)))</f>
        <v/>
      </c>
      <c r="AD109" s="18">
        <f>IF(M109&lt;=450000,0,MAX(0,ROUNDDOWN(AB109*0.06-MIN(50000,AB109)*0.03,-2))+MAX(0,ROUNDDOWN(AB109*0.04-MIN(50000,AB109)*0.02,-2)))</f>
        <v/>
      </c>
      <c r="AE109" s="18">
        <f>Y109-Z109</f>
        <v/>
      </c>
      <c r="AF109" s="18">
        <f>AC109-AD109</f>
        <v/>
      </c>
      <c r="AG109" s="18">
        <f>AE109+AF109</f>
        <v/>
      </c>
      <c r="AH109" s="20">
        <f>IF(W109&lt;=0,0,LOOKUP(W109,{0,1950001,3300001,6950001,9000001,18000001,40000001},{0.05,0.1,0.2,0.23,0.33,0.4,0.45}))</f>
        <v/>
      </c>
    </row>
    <row r="110">
      <c r="A110" t="inlineStr">
        <is>
          <t>1万円刻み 特例あり一般12万円</t>
        </is>
      </c>
      <c r="B110" s="18">
        <f>'4_1万円刻み'!$A$10</f>
        <v/>
      </c>
      <c r="C110" s="19" t="n">
        <v>2026</v>
      </c>
      <c r="D110" t="inlineStr">
        <is>
          <t>はい</t>
        </is>
      </c>
      <c r="E110" s="18" t="n">
        <v>120000</v>
      </c>
      <c r="F110" s="18" t="n">
        <v>0</v>
      </c>
      <c r="G110" s="18" t="n">
        <v>0</v>
      </c>
      <c r="H110" s="18" t="n">
        <v>0</v>
      </c>
      <c r="I110" s="18" t="n">
        <v>0</v>
      </c>
      <c r="J110" s="18">
        <f>ROUND(MIN(B110/12,650000)*12*0.0915+MIN(B110/12,1390000)*12*(0.0504+0)+B110*0.005,0)</f>
        <v/>
      </c>
      <c r="K110" s="18" t="n">
        <v>0</v>
      </c>
      <c r="L110" s="18" t="n">
        <v>0</v>
      </c>
      <c r="M110" s="18">
        <f>ROUND(IF(C110&gt;=2026,IF(B110&lt;741000,0,IF(B110&lt;2191000,B110-740000,IF(B110&lt;2193000,1451000,IF(B110&lt;2196000,1453000,IF(B110&lt;2200000,1456000,IF(B110&lt;3600000,ROUNDDOWN(B110/4,-3)*2.8-80000,IF(B110&lt;6600000,ROUNDDOWN(B110/4,-3)*3.2-440000,IF(B110&lt;8500000,ROUNDDOWN(B110*0.9,0)-1100000,B110-1950000)))))))),IF(B110&lt;651000,0,IF(B110&lt;1900000,B110-650000,IF(B110&lt;3600000,ROUNDDOWN(B110/4,-3)*2.8-80000,IF(B110&lt;6600000,ROUNDDOWN(B110/4,-3)*3.2-440000,IF(B110&lt;8500000,ROUNDDOWN(B110*0.9,0)-1100000,B110-1950000)))))),0)</f>
        <v/>
      </c>
      <c r="N110" s="18">
        <f>IF(M110&gt;23500000,NA(),IF(C110&gt;=2026,IF(M110&lt;=4890000,1040000,IF(M110&lt;=6550000,670000,620000)),IF(M110&lt;=1320000,950000,IF(M110&lt;=3360000,880000,IF(M110&lt;=4890000,680000,IF(M110&lt;=6550000,630000,580000))))))</f>
        <v/>
      </c>
      <c r="O110" s="18">
        <f>IF(F110&lt;=0,IF(AND(D110="はい",C110&gt;=2026,C110&lt;=2027),IF(E110&lt;=0,0,IF(E110&lt;=30000,E110,IF(E110&lt;=60000,ROUNDUP(E110/2,0)+15000,IF(E110&lt;=120000,ROUNDUP(E110/4,0)+30000,60000)))),IF(E110&lt;=0,0,IF(E110&lt;=20000,E110,IF(E110&lt;=40000,ROUNDUP(E110/2,0)+10000,IF(E110&lt;=80000,ROUNDUP(E110/4,0)+20000,40000))))),IF(E110&lt;=0,IF(F110&lt;=0,0,IF(F110&lt;=25000,F110,IF(F110&lt;=50000,ROUNDUP(F110/2,0)+12500,IF(F110&lt;=100000,ROUNDUP(F110/4,0)+25000,50000)))),MAX(IF(F110&lt;=0,0,IF(F110&lt;=25000,F110,IF(F110&lt;=50000,ROUNDUP(F110/2,0)+12500,IF(F110&lt;=100000,ROUNDUP(F110/4,0)+25000,50000)))),MIN(IF(AND(D110="はい",C110&gt;=2026,C110&lt;=2027),IF(E110&lt;=0,0,IF(E110&lt;=30000,E110,IF(E110&lt;=60000,ROUNDUP(E110/2,0)+15000,IF(E110&lt;=120000,ROUNDUP(E110/4,0)+30000,60000)))),IF(E110&lt;=0,0,IF(E110&lt;=20000,E110,IF(E110&lt;=40000,ROUNDUP(E110/2,0)+10000,IF(E110&lt;=80000,ROUNDUP(E110/4,0)+20000,40000)))))+IF(F110&lt;=0,0,IF(F110&lt;=25000,F110,IF(F110&lt;=50000,ROUNDUP(F110/2,0)+12500,IF(F110&lt;=100000,ROUNDUP(F110/4,0)+25000,50000)))),IF(AND(D110="はい",C110&gt;=2026,C110&lt;=2027),60000,40000)))))</f>
        <v/>
      </c>
      <c r="P110" s="18">
        <f>IF(G110&lt;=0,0,IF(G110&lt;=20000,G110,IF(G110&lt;=40000,ROUNDUP(G110/2,0)+10000,IF(G110&lt;=80000,ROUNDUP(G110/4,0)+20000,40000))))</f>
        <v/>
      </c>
      <c r="Q110" s="18">
        <f>IF(I110&lt;=0,IF(H110&lt;=0,0,IF(H110&lt;=20000,H110,IF(H110&lt;=40000,ROUNDUP(H110/2,0)+10000,IF(H110&lt;=80000,ROUNDUP(H110/4,0)+20000,40000)))),IF(H110&lt;=0,IF(I110&lt;=0,0,IF(I110&lt;=25000,I110,IF(I110&lt;=50000,ROUNDUP(I110/2,0)+12500,IF(I110&lt;=100000,ROUNDUP(I110/4,0)+25000,50000)))),MAX(IF(I110&lt;=0,0,IF(I110&lt;=25000,I110,IF(I110&lt;=50000,ROUNDUP(I110/2,0)+12500,IF(I110&lt;=100000,ROUNDUP(I110/4,0)+25000,50000)))),MIN(IF(H110&lt;=0,0,IF(H110&lt;=20000,H110,IF(H110&lt;=40000,ROUNDUP(H110/2,0)+10000,IF(H110&lt;=80000,ROUNDUP(H110/4,0)+20000,40000))))+IF(I110&lt;=0,0,IF(I110&lt;=25000,I110,IF(I110&lt;=50000,ROUNDUP(I110/2,0)+12500,IF(I110&lt;=100000,ROUNDUP(I110/4,0)+25000,50000)))),40000))))</f>
        <v/>
      </c>
      <c r="R110" s="18">
        <f>MIN(120000,O110+P110+Q110)</f>
        <v/>
      </c>
      <c r="S110" s="18">
        <f>IF(F110&lt;=0,IF(E110&lt;=0,0,IF(E110&lt;=12000,E110,IF(E110&lt;=32000,ROUNDUP(E110/2,0)+6000,IF(E110&lt;=56000,ROUNDUP(E110/4,0)+14000,28000)))),IF(E110&lt;=0,IF(F110&lt;=0,0,IF(F110&lt;=15000,F110,IF(F110&lt;=40000,ROUNDUP(F110/2,0)+7500,IF(F110&lt;=70000,ROUNDUP(F110/4,0)+17500,35000)))),MAX(IF(F110&lt;=0,0,IF(F110&lt;=15000,F110,IF(F110&lt;=40000,ROUNDUP(F110/2,0)+7500,IF(F110&lt;=70000,ROUNDUP(F110/4,0)+17500,35000)))),MIN(IF(E110&lt;=0,0,IF(E110&lt;=12000,E110,IF(E110&lt;=32000,ROUNDUP(E110/2,0)+6000,IF(E110&lt;=56000,ROUNDUP(E110/4,0)+14000,28000))))+IF(F110&lt;=0,0,IF(F110&lt;=15000,F110,IF(F110&lt;=40000,ROUNDUP(F110/2,0)+7500,IF(F110&lt;=70000,ROUNDUP(F110/4,0)+17500,35000)))),28000))))</f>
        <v/>
      </c>
      <c r="T110" s="18">
        <f>IF(G110&lt;=0,0,IF(G110&lt;=12000,G110,IF(G110&lt;=32000,ROUNDUP(G110/2,0)+6000,IF(G110&lt;=56000,ROUNDUP(G110/4,0)+14000,28000))))</f>
        <v/>
      </c>
      <c r="U110" s="18">
        <f>IF(I110&lt;=0,IF(H110&lt;=0,0,IF(H110&lt;=12000,H110,IF(H110&lt;=32000,ROUNDUP(H110/2,0)+6000,IF(H110&lt;=56000,ROUNDUP(H110/4,0)+14000,28000)))),IF(H110&lt;=0,IF(I110&lt;=0,0,IF(I110&lt;=15000,I110,IF(I110&lt;=40000,ROUNDUP(I110/2,0)+7500,IF(I110&lt;=70000,ROUNDUP(I110/4,0)+17500,35000)))),MAX(IF(I110&lt;=0,0,IF(I110&lt;=15000,I110,IF(I110&lt;=40000,ROUNDUP(I110/2,0)+7500,IF(I110&lt;=70000,ROUNDUP(I110/4,0)+17500,35000)))),MIN(IF(H110&lt;=0,0,IF(H110&lt;=12000,H110,IF(H110&lt;=32000,ROUNDUP(H110/2,0)+6000,IF(H110&lt;=56000,ROUNDUP(H110/4,0)+14000,28000))))+IF(I110&lt;=0,0,IF(I110&lt;=15000,I110,IF(I110&lt;=40000,ROUNDUP(I110/2,0)+7500,IF(I110&lt;=70000,ROUNDUP(I110/4,0)+17500,35000)))),28000))))</f>
        <v/>
      </c>
      <c r="V110" s="18">
        <f>MIN(70000,S110+T110+U110)</f>
        <v/>
      </c>
      <c r="W110" s="18">
        <f>MAX(0,ROUNDDOWN(M110-J110-N110-K110-0,-3))</f>
        <v/>
      </c>
      <c r="X110" s="18">
        <f>MAX(0,ROUNDDOWN(M110-J110-N110-K110-R110,-3))</f>
        <v/>
      </c>
      <c r="Y110" s="18">
        <f>IF(W110&lt;=0,0,ROUNDDOWN((W110*LOOKUP(W110,{0,1950001,3300001,6950001,9000001,18000001,40000001},{0.05,0.1,0.2,0.23,0.33,0.4,0.45})-LOOKUP(W110,{0,1950001,3300001,6950001,9000001,18000001,40000001},{0,97500,427500,636000,1536000,2796000,4796000}))*1.021,-2))</f>
        <v/>
      </c>
      <c r="Z110" s="18">
        <f>IF(X110&lt;=0,0,ROUNDDOWN((X110*LOOKUP(X110,{0,1950001,3300001,6950001,9000001,18000001,40000001},{0.05,0.1,0.2,0.23,0.33,0.4,0.45})-LOOKUP(X110,{0,1950001,3300001,6950001,9000001,18000001,40000001},{0,97500,427500,636000,1536000,2796000,4796000}))*1.021,-2))</f>
        <v/>
      </c>
      <c r="AA110" s="18">
        <f>MAX(0,ROUNDDOWN(M110-J110-430000-L110-0,-3))</f>
        <v/>
      </c>
      <c r="AB110" s="18">
        <f>MAX(0,ROUNDDOWN(M110-J110-430000-L110-V110,-3))</f>
        <v/>
      </c>
      <c r="AC110" s="18">
        <f>IF(M110&lt;=450000,0,MAX(0,ROUNDDOWN(AA110*0.06-MIN(50000,AA110)*0.03,-2))+MAX(0,ROUNDDOWN(AA110*0.04-MIN(50000,AA110)*0.02,-2)))</f>
        <v/>
      </c>
      <c r="AD110" s="18">
        <f>IF(M110&lt;=450000,0,MAX(0,ROUNDDOWN(AB110*0.06-MIN(50000,AB110)*0.03,-2))+MAX(0,ROUNDDOWN(AB110*0.04-MIN(50000,AB110)*0.02,-2)))</f>
        <v/>
      </c>
      <c r="AE110" s="18">
        <f>Y110-Z110</f>
        <v/>
      </c>
      <c r="AF110" s="18">
        <f>AC110-AD110</f>
        <v/>
      </c>
      <c r="AG110" s="18">
        <f>AE110+AF110</f>
        <v/>
      </c>
      <c r="AH110" s="20">
        <f>IF(W110&lt;=0,0,LOOKUP(W110,{0,1950001,3300001,6950001,9000001,18000001,40000001},{0.05,0.1,0.2,0.23,0.33,0.4,0.45}))</f>
        <v/>
      </c>
    </row>
    <row r="111">
      <c r="A111" t="inlineStr">
        <is>
          <t>1万円刻み 3区分8万円ずつ</t>
        </is>
      </c>
      <c r="B111" s="18">
        <f>'4_1万円刻み'!$A$11</f>
        <v/>
      </c>
      <c r="C111" s="19" t="n">
        <v>2026</v>
      </c>
      <c r="D111" t="inlineStr">
        <is>
          <t>いいえ</t>
        </is>
      </c>
      <c r="E111" s="18" t="n">
        <v>80000</v>
      </c>
      <c r="F111" s="18" t="n">
        <v>0</v>
      </c>
      <c r="G111" s="18" t="n">
        <v>80000</v>
      </c>
      <c r="H111" s="18" t="n">
        <v>80000</v>
      </c>
      <c r="I111" s="18" t="n">
        <v>0</v>
      </c>
      <c r="J111" s="18">
        <f>ROUND(MIN(B111/12,650000)*12*0.0915+MIN(B111/12,1390000)*12*(0.0504+0)+B111*0.005,0)</f>
        <v/>
      </c>
      <c r="K111" s="18" t="n">
        <v>0</v>
      </c>
      <c r="L111" s="18" t="n">
        <v>0</v>
      </c>
      <c r="M111" s="18">
        <f>ROUND(IF(C111&gt;=2026,IF(B111&lt;741000,0,IF(B111&lt;2191000,B111-740000,IF(B111&lt;2193000,1451000,IF(B111&lt;2196000,1453000,IF(B111&lt;2200000,1456000,IF(B111&lt;3600000,ROUNDDOWN(B111/4,-3)*2.8-80000,IF(B111&lt;6600000,ROUNDDOWN(B111/4,-3)*3.2-440000,IF(B111&lt;8500000,ROUNDDOWN(B111*0.9,0)-1100000,B111-1950000)))))))),IF(B111&lt;651000,0,IF(B111&lt;1900000,B111-650000,IF(B111&lt;3600000,ROUNDDOWN(B111/4,-3)*2.8-80000,IF(B111&lt;6600000,ROUNDDOWN(B111/4,-3)*3.2-440000,IF(B111&lt;8500000,ROUNDDOWN(B111*0.9,0)-1100000,B111-1950000)))))),0)</f>
        <v/>
      </c>
      <c r="N111" s="18">
        <f>IF(M111&gt;23500000,NA(),IF(C111&gt;=2026,IF(M111&lt;=4890000,1040000,IF(M111&lt;=6550000,670000,620000)),IF(M111&lt;=1320000,950000,IF(M111&lt;=3360000,880000,IF(M111&lt;=4890000,680000,IF(M111&lt;=6550000,630000,580000))))))</f>
        <v/>
      </c>
      <c r="O111" s="18">
        <f>IF(F111&lt;=0,IF(AND(D111="はい",C111&gt;=2026,C111&lt;=2027),IF(E111&lt;=0,0,IF(E111&lt;=30000,E111,IF(E111&lt;=60000,ROUNDUP(E111/2,0)+15000,IF(E111&lt;=120000,ROUNDUP(E111/4,0)+30000,60000)))),IF(E111&lt;=0,0,IF(E111&lt;=20000,E111,IF(E111&lt;=40000,ROUNDUP(E111/2,0)+10000,IF(E111&lt;=80000,ROUNDUP(E111/4,0)+20000,40000))))),IF(E111&lt;=0,IF(F111&lt;=0,0,IF(F111&lt;=25000,F111,IF(F111&lt;=50000,ROUNDUP(F111/2,0)+12500,IF(F111&lt;=100000,ROUNDUP(F111/4,0)+25000,50000)))),MAX(IF(F111&lt;=0,0,IF(F111&lt;=25000,F111,IF(F111&lt;=50000,ROUNDUP(F111/2,0)+12500,IF(F111&lt;=100000,ROUNDUP(F111/4,0)+25000,50000)))),MIN(IF(AND(D111="はい",C111&gt;=2026,C111&lt;=2027),IF(E111&lt;=0,0,IF(E111&lt;=30000,E111,IF(E111&lt;=60000,ROUNDUP(E111/2,0)+15000,IF(E111&lt;=120000,ROUNDUP(E111/4,0)+30000,60000)))),IF(E111&lt;=0,0,IF(E111&lt;=20000,E111,IF(E111&lt;=40000,ROUNDUP(E111/2,0)+10000,IF(E111&lt;=80000,ROUNDUP(E111/4,0)+20000,40000)))))+IF(F111&lt;=0,0,IF(F111&lt;=25000,F111,IF(F111&lt;=50000,ROUNDUP(F111/2,0)+12500,IF(F111&lt;=100000,ROUNDUP(F111/4,0)+25000,50000)))),IF(AND(D111="はい",C111&gt;=2026,C111&lt;=2027),60000,40000)))))</f>
        <v/>
      </c>
      <c r="P111" s="18">
        <f>IF(G111&lt;=0,0,IF(G111&lt;=20000,G111,IF(G111&lt;=40000,ROUNDUP(G111/2,0)+10000,IF(G111&lt;=80000,ROUNDUP(G111/4,0)+20000,40000))))</f>
        <v/>
      </c>
      <c r="Q111" s="18">
        <f>IF(I111&lt;=0,IF(H111&lt;=0,0,IF(H111&lt;=20000,H111,IF(H111&lt;=40000,ROUNDUP(H111/2,0)+10000,IF(H111&lt;=80000,ROUNDUP(H111/4,0)+20000,40000)))),IF(H111&lt;=0,IF(I111&lt;=0,0,IF(I111&lt;=25000,I111,IF(I111&lt;=50000,ROUNDUP(I111/2,0)+12500,IF(I111&lt;=100000,ROUNDUP(I111/4,0)+25000,50000)))),MAX(IF(I111&lt;=0,0,IF(I111&lt;=25000,I111,IF(I111&lt;=50000,ROUNDUP(I111/2,0)+12500,IF(I111&lt;=100000,ROUNDUP(I111/4,0)+25000,50000)))),MIN(IF(H111&lt;=0,0,IF(H111&lt;=20000,H111,IF(H111&lt;=40000,ROUNDUP(H111/2,0)+10000,IF(H111&lt;=80000,ROUNDUP(H111/4,0)+20000,40000))))+IF(I111&lt;=0,0,IF(I111&lt;=25000,I111,IF(I111&lt;=50000,ROUNDUP(I111/2,0)+12500,IF(I111&lt;=100000,ROUNDUP(I111/4,0)+25000,50000)))),40000))))</f>
        <v/>
      </c>
      <c r="R111" s="18">
        <f>MIN(120000,O111+P111+Q111)</f>
        <v/>
      </c>
      <c r="S111" s="18">
        <f>IF(F111&lt;=0,IF(E111&lt;=0,0,IF(E111&lt;=12000,E111,IF(E111&lt;=32000,ROUNDUP(E111/2,0)+6000,IF(E111&lt;=56000,ROUNDUP(E111/4,0)+14000,28000)))),IF(E111&lt;=0,IF(F111&lt;=0,0,IF(F111&lt;=15000,F111,IF(F111&lt;=40000,ROUNDUP(F111/2,0)+7500,IF(F111&lt;=70000,ROUNDUP(F111/4,0)+17500,35000)))),MAX(IF(F111&lt;=0,0,IF(F111&lt;=15000,F111,IF(F111&lt;=40000,ROUNDUP(F111/2,0)+7500,IF(F111&lt;=70000,ROUNDUP(F111/4,0)+17500,35000)))),MIN(IF(E111&lt;=0,0,IF(E111&lt;=12000,E111,IF(E111&lt;=32000,ROUNDUP(E111/2,0)+6000,IF(E111&lt;=56000,ROUNDUP(E111/4,0)+14000,28000))))+IF(F111&lt;=0,0,IF(F111&lt;=15000,F111,IF(F111&lt;=40000,ROUNDUP(F111/2,0)+7500,IF(F111&lt;=70000,ROUNDUP(F111/4,0)+17500,35000)))),28000))))</f>
        <v/>
      </c>
      <c r="T111" s="18">
        <f>IF(G111&lt;=0,0,IF(G111&lt;=12000,G111,IF(G111&lt;=32000,ROUNDUP(G111/2,0)+6000,IF(G111&lt;=56000,ROUNDUP(G111/4,0)+14000,28000))))</f>
        <v/>
      </c>
      <c r="U111" s="18">
        <f>IF(I111&lt;=0,IF(H111&lt;=0,0,IF(H111&lt;=12000,H111,IF(H111&lt;=32000,ROUNDUP(H111/2,0)+6000,IF(H111&lt;=56000,ROUNDUP(H111/4,0)+14000,28000)))),IF(H111&lt;=0,IF(I111&lt;=0,0,IF(I111&lt;=15000,I111,IF(I111&lt;=40000,ROUNDUP(I111/2,0)+7500,IF(I111&lt;=70000,ROUNDUP(I111/4,0)+17500,35000)))),MAX(IF(I111&lt;=0,0,IF(I111&lt;=15000,I111,IF(I111&lt;=40000,ROUNDUP(I111/2,0)+7500,IF(I111&lt;=70000,ROUNDUP(I111/4,0)+17500,35000)))),MIN(IF(H111&lt;=0,0,IF(H111&lt;=12000,H111,IF(H111&lt;=32000,ROUNDUP(H111/2,0)+6000,IF(H111&lt;=56000,ROUNDUP(H111/4,0)+14000,28000))))+IF(I111&lt;=0,0,IF(I111&lt;=15000,I111,IF(I111&lt;=40000,ROUNDUP(I111/2,0)+7500,IF(I111&lt;=70000,ROUNDUP(I111/4,0)+17500,35000)))),28000))))</f>
        <v/>
      </c>
      <c r="V111" s="18">
        <f>MIN(70000,S111+T111+U111)</f>
        <v/>
      </c>
      <c r="W111" s="18">
        <f>MAX(0,ROUNDDOWN(M111-J111-N111-K111-0,-3))</f>
        <v/>
      </c>
      <c r="X111" s="18">
        <f>MAX(0,ROUNDDOWN(M111-J111-N111-K111-R111,-3))</f>
        <v/>
      </c>
      <c r="Y111" s="18">
        <f>IF(W111&lt;=0,0,ROUNDDOWN((W111*LOOKUP(W111,{0,1950001,3300001,6950001,9000001,18000001,40000001},{0.05,0.1,0.2,0.23,0.33,0.4,0.45})-LOOKUP(W111,{0,1950001,3300001,6950001,9000001,18000001,40000001},{0,97500,427500,636000,1536000,2796000,4796000}))*1.021,-2))</f>
        <v/>
      </c>
      <c r="Z111" s="18">
        <f>IF(X111&lt;=0,0,ROUNDDOWN((X111*LOOKUP(X111,{0,1950001,3300001,6950001,9000001,18000001,40000001},{0.05,0.1,0.2,0.23,0.33,0.4,0.45})-LOOKUP(X111,{0,1950001,3300001,6950001,9000001,18000001,40000001},{0,97500,427500,636000,1536000,2796000,4796000}))*1.021,-2))</f>
        <v/>
      </c>
      <c r="AA111" s="18">
        <f>MAX(0,ROUNDDOWN(M111-J111-430000-L111-0,-3))</f>
        <v/>
      </c>
      <c r="AB111" s="18">
        <f>MAX(0,ROUNDDOWN(M111-J111-430000-L111-V111,-3))</f>
        <v/>
      </c>
      <c r="AC111" s="18">
        <f>IF(M111&lt;=450000,0,MAX(0,ROUNDDOWN(AA111*0.06-MIN(50000,AA111)*0.03,-2))+MAX(0,ROUNDDOWN(AA111*0.04-MIN(50000,AA111)*0.02,-2)))</f>
        <v/>
      </c>
      <c r="AD111" s="18">
        <f>IF(M111&lt;=450000,0,MAX(0,ROUNDDOWN(AB111*0.06-MIN(50000,AB111)*0.03,-2))+MAX(0,ROUNDDOWN(AB111*0.04-MIN(50000,AB111)*0.02,-2)))</f>
        <v/>
      </c>
      <c r="AE111" s="18">
        <f>Y111-Z111</f>
        <v/>
      </c>
      <c r="AF111" s="18">
        <f>AC111-AD111</f>
        <v/>
      </c>
      <c r="AG111" s="18">
        <f>AE111+AF111</f>
        <v/>
      </c>
      <c r="AH111" s="20">
        <f>IF(W111&lt;=0,0,LOOKUP(W111,{0,1950001,3300001,6950001,9000001,18000001,40000001},{0.05,0.1,0.2,0.23,0.33,0.4,0.45}))</f>
        <v/>
      </c>
    </row>
    <row r="112">
      <c r="A112" t="inlineStr">
        <is>
          <t>1万円刻み 一般8万円</t>
        </is>
      </c>
      <c r="B112" s="18">
        <f>'4_1万円刻み'!$A$11</f>
        <v/>
      </c>
      <c r="C112" s="19" t="n">
        <v>2026</v>
      </c>
      <c r="D112" t="inlineStr">
        <is>
          <t>いいえ</t>
        </is>
      </c>
      <c r="E112" s="18" t="n">
        <v>80000</v>
      </c>
      <c r="F112" s="18" t="n">
        <v>0</v>
      </c>
      <c r="G112" s="18" t="n">
        <v>0</v>
      </c>
      <c r="H112" s="18" t="n">
        <v>0</v>
      </c>
      <c r="I112" s="18" t="n">
        <v>0</v>
      </c>
      <c r="J112" s="18">
        <f>ROUND(MIN(B112/12,650000)*12*0.0915+MIN(B112/12,1390000)*12*(0.0504+0)+B112*0.005,0)</f>
        <v/>
      </c>
      <c r="K112" s="18" t="n">
        <v>0</v>
      </c>
      <c r="L112" s="18" t="n">
        <v>0</v>
      </c>
      <c r="M112" s="18">
        <f>ROUND(IF(C112&gt;=2026,IF(B112&lt;741000,0,IF(B112&lt;2191000,B112-740000,IF(B112&lt;2193000,1451000,IF(B112&lt;2196000,1453000,IF(B112&lt;2200000,1456000,IF(B112&lt;3600000,ROUNDDOWN(B112/4,-3)*2.8-80000,IF(B112&lt;6600000,ROUNDDOWN(B112/4,-3)*3.2-440000,IF(B112&lt;8500000,ROUNDDOWN(B112*0.9,0)-1100000,B112-1950000)))))))),IF(B112&lt;651000,0,IF(B112&lt;1900000,B112-650000,IF(B112&lt;3600000,ROUNDDOWN(B112/4,-3)*2.8-80000,IF(B112&lt;6600000,ROUNDDOWN(B112/4,-3)*3.2-440000,IF(B112&lt;8500000,ROUNDDOWN(B112*0.9,0)-1100000,B112-1950000)))))),0)</f>
        <v/>
      </c>
      <c r="N112" s="18">
        <f>IF(M112&gt;23500000,NA(),IF(C112&gt;=2026,IF(M112&lt;=4890000,1040000,IF(M112&lt;=6550000,670000,620000)),IF(M112&lt;=1320000,950000,IF(M112&lt;=3360000,880000,IF(M112&lt;=4890000,680000,IF(M112&lt;=6550000,630000,580000))))))</f>
        <v/>
      </c>
      <c r="O112" s="18">
        <f>IF(F112&lt;=0,IF(AND(D112="はい",C112&gt;=2026,C112&lt;=2027),IF(E112&lt;=0,0,IF(E112&lt;=30000,E112,IF(E112&lt;=60000,ROUNDUP(E112/2,0)+15000,IF(E112&lt;=120000,ROUNDUP(E112/4,0)+30000,60000)))),IF(E112&lt;=0,0,IF(E112&lt;=20000,E112,IF(E112&lt;=40000,ROUNDUP(E112/2,0)+10000,IF(E112&lt;=80000,ROUNDUP(E112/4,0)+20000,40000))))),IF(E112&lt;=0,IF(F112&lt;=0,0,IF(F112&lt;=25000,F112,IF(F112&lt;=50000,ROUNDUP(F112/2,0)+12500,IF(F112&lt;=100000,ROUNDUP(F112/4,0)+25000,50000)))),MAX(IF(F112&lt;=0,0,IF(F112&lt;=25000,F112,IF(F112&lt;=50000,ROUNDUP(F112/2,0)+12500,IF(F112&lt;=100000,ROUNDUP(F112/4,0)+25000,50000)))),MIN(IF(AND(D112="はい",C112&gt;=2026,C112&lt;=2027),IF(E112&lt;=0,0,IF(E112&lt;=30000,E112,IF(E112&lt;=60000,ROUNDUP(E112/2,0)+15000,IF(E112&lt;=120000,ROUNDUP(E112/4,0)+30000,60000)))),IF(E112&lt;=0,0,IF(E112&lt;=20000,E112,IF(E112&lt;=40000,ROUNDUP(E112/2,0)+10000,IF(E112&lt;=80000,ROUNDUP(E112/4,0)+20000,40000)))))+IF(F112&lt;=0,0,IF(F112&lt;=25000,F112,IF(F112&lt;=50000,ROUNDUP(F112/2,0)+12500,IF(F112&lt;=100000,ROUNDUP(F112/4,0)+25000,50000)))),IF(AND(D112="はい",C112&gt;=2026,C112&lt;=2027),60000,40000)))))</f>
        <v/>
      </c>
      <c r="P112" s="18">
        <f>IF(G112&lt;=0,0,IF(G112&lt;=20000,G112,IF(G112&lt;=40000,ROUNDUP(G112/2,0)+10000,IF(G112&lt;=80000,ROUNDUP(G112/4,0)+20000,40000))))</f>
        <v/>
      </c>
      <c r="Q112" s="18">
        <f>IF(I112&lt;=0,IF(H112&lt;=0,0,IF(H112&lt;=20000,H112,IF(H112&lt;=40000,ROUNDUP(H112/2,0)+10000,IF(H112&lt;=80000,ROUNDUP(H112/4,0)+20000,40000)))),IF(H112&lt;=0,IF(I112&lt;=0,0,IF(I112&lt;=25000,I112,IF(I112&lt;=50000,ROUNDUP(I112/2,0)+12500,IF(I112&lt;=100000,ROUNDUP(I112/4,0)+25000,50000)))),MAX(IF(I112&lt;=0,0,IF(I112&lt;=25000,I112,IF(I112&lt;=50000,ROUNDUP(I112/2,0)+12500,IF(I112&lt;=100000,ROUNDUP(I112/4,0)+25000,50000)))),MIN(IF(H112&lt;=0,0,IF(H112&lt;=20000,H112,IF(H112&lt;=40000,ROUNDUP(H112/2,0)+10000,IF(H112&lt;=80000,ROUNDUP(H112/4,0)+20000,40000))))+IF(I112&lt;=0,0,IF(I112&lt;=25000,I112,IF(I112&lt;=50000,ROUNDUP(I112/2,0)+12500,IF(I112&lt;=100000,ROUNDUP(I112/4,0)+25000,50000)))),40000))))</f>
        <v/>
      </c>
      <c r="R112" s="18">
        <f>MIN(120000,O112+P112+Q112)</f>
        <v/>
      </c>
      <c r="S112" s="18">
        <f>IF(F112&lt;=0,IF(E112&lt;=0,0,IF(E112&lt;=12000,E112,IF(E112&lt;=32000,ROUNDUP(E112/2,0)+6000,IF(E112&lt;=56000,ROUNDUP(E112/4,0)+14000,28000)))),IF(E112&lt;=0,IF(F112&lt;=0,0,IF(F112&lt;=15000,F112,IF(F112&lt;=40000,ROUNDUP(F112/2,0)+7500,IF(F112&lt;=70000,ROUNDUP(F112/4,0)+17500,35000)))),MAX(IF(F112&lt;=0,0,IF(F112&lt;=15000,F112,IF(F112&lt;=40000,ROUNDUP(F112/2,0)+7500,IF(F112&lt;=70000,ROUNDUP(F112/4,0)+17500,35000)))),MIN(IF(E112&lt;=0,0,IF(E112&lt;=12000,E112,IF(E112&lt;=32000,ROUNDUP(E112/2,0)+6000,IF(E112&lt;=56000,ROUNDUP(E112/4,0)+14000,28000))))+IF(F112&lt;=0,0,IF(F112&lt;=15000,F112,IF(F112&lt;=40000,ROUNDUP(F112/2,0)+7500,IF(F112&lt;=70000,ROUNDUP(F112/4,0)+17500,35000)))),28000))))</f>
        <v/>
      </c>
      <c r="T112" s="18">
        <f>IF(G112&lt;=0,0,IF(G112&lt;=12000,G112,IF(G112&lt;=32000,ROUNDUP(G112/2,0)+6000,IF(G112&lt;=56000,ROUNDUP(G112/4,0)+14000,28000))))</f>
        <v/>
      </c>
      <c r="U112" s="18">
        <f>IF(I112&lt;=0,IF(H112&lt;=0,0,IF(H112&lt;=12000,H112,IF(H112&lt;=32000,ROUNDUP(H112/2,0)+6000,IF(H112&lt;=56000,ROUNDUP(H112/4,0)+14000,28000)))),IF(H112&lt;=0,IF(I112&lt;=0,0,IF(I112&lt;=15000,I112,IF(I112&lt;=40000,ROUNDUP(I112/2,0)+7500,IF(I112&lt;=70000,ROUNDUP(I112/4,0)+17500,35000)))),MAX(IF(I112&lt;=0,0,IF(I112&lt;=15000,I112,IF(I112&lt;=40000,ROUNDUP(I112/2,0)+7500,IF(I112&lt;=70000,ROUNDUP(I112/4,0)+17500,35000)))),MIN(IF(H112&lt;=0,0,IF(H112&lt;=12000,H112,IF(H112&lt;=32000,ROUNDUP(H112/2,0)+6000,IF(H112&lt;=56000,ROUNDUP(H112/4,0)+14000,28000))))+IF(I112&lt;=0,0,IF(I112&lt;=15000,I112,IF(I112&lt;=40000,ROUNDUP(I112/2,0)+7500,IF(I112&lt;=70000,ROUNDUP(I112/4,0)+17500,35000)))),28000))))</f>
        <v/>
      </c>
      <c r="V112" s="18">
        <f>MIN(70000,S112+T112+U112)</f>
        <v/>
      </c>
      <c r="W112" s="18">
        <f>MAX(0,ROUNDDOWN(M112-J112-N112-K112-0,-3))</f>
        <v/>
      </c>
      <c r="X112" s="18">
        <f>MAX(0,ROUNDDOWN(M112-J112-N112-K112-R112,-3))</f>
        <v/>
      </c>
      <c r="Y112" s="18">
        <f>IF(W112&lt;=0,0,ROUNDDOWN((W112*LOOKUP(W112,{0,1950001,3300001,6950001,9000001,18000001,40000001},{0.05,0.1,0.2,0.23,0.33,0.4,0.45})-LOOKUP(W112,{0,1950001,3300001,6950001,9000001,18000001,40000001},{0,97500,427500,636000,1536000,2796000,4796000}))*1.021,-2))</f>
        <v/>
      </c>
      <c r="Z112" s="18">
        <f>IF(X112&lt;=0,0,ROUNDDOWN((X112*LOOKUP(X112,{0,1950001,3300001,6950001,9000001,18000001,40000001},{0.05,0.1,0.2,0.23,0.33,0.4,0.45})-LOOKUP(X112,{0,1950001,3300001,6950001,9000001,18000001,40000001},{0,97500,427500,636000,1536000,2796000,4796000}))*1.021,-2))</f>
        <v/>
      </c>
      <c r="AA112" s="18">
        <f>MAX(0,ROUNDDOWN(M112-J112-430000-L112-0,-3))</f>
        <v/>
      </c>
      <c r="AB112" s="18">
        <f>MAX(0,ROUNDDOWN(M112-J112-430000-L112-V112,-3))</f>
        <v/>
      </c>
      <c r="AC112" s="18">
        <f>IF(M112&lt;=450000,0,MAX(0,ROUNDDOWN(AA112*0.06-MIN(50000,AA112)*0.03,-2))+MAX(0,ROUNDDOWN(AA112*0.04-MIN(50000,AA112)*0.02,-2)))</f>
        <v/>
      </c>
      <c r="AD112" s="18">
        <f>IF(M112&lt;=450000,0,MAX(0,ROUNDDOWN(AB112*0.06-MIN(50000,AB112)*0.03,-2))+MAX(0,ROUNDDOWN(AB112*0.04-MIN(50000,AB112)*0.02,-2)))</f>
        <v/>
      </c>
      <c r="AE112" s="18">
        <f>Y112-Z112</f>
        <v/>
      </c>
      <c r="AF112" s="18">
        <f>AC112-AD112</f>
        <v/>
      </c>
      <c r="AG112" s="18">
        <f>AE112+AF112</f>
        <v/>
      </c>
      <c r="AH112" s="20">
        <f>IF(W112&lt;=0,0,LOOKUP(W112,{0,1950001,3300001,6950001,9000001,18000001,40000001},{0.05,0.1,0.2,0.23,0.33,0.4,0.45}))</f>
        <v/>
      </c>
    </row>
    <row r="113">
      <c r="A113" t="inlineStr">
        <is>
          <t>1万円刻み 特例あり一般12万円</t>
        </is>
      </c>
      <c r="B113" s="18">
        <f>'4_1万円刻み'!$A$11</f>
        <v/>
      </c>
      <c r="C113" s="19" t="n">
        <v>2026</v>
      </c>
      <c r="D113" t="inlineStr">
        <is>
          <t>はい</t>
        </is>
      </c>
      <c r="E113" s="18" t="n">
        <v>120000</v>
      </c>
      <c r="F113" s="18" t="n">
        <v>0</v>
      </c>
      <c r="G113" s="18" t="n">
        <v>0</v>
      </c>
      <c r="H113" s="18" t="n">
        <v>0</v>
      </c>
      <c r="I113" s="18" t="n">
        <v>0</v>
      </c>
      <c r="J113" s="18">
        <f>ROUND(MIN(B113/12,650000)*12*0.0915+MIN(B113/12,1390000)*12*(0.0504+0)+B113*0.005,0)</f>
        <v/>
      </c>
      <c r="K113" s="18" t="n">
        <v>0</v>
      </c>
      <c r="L113" s="18" t="n">
        <v>0</v>
      </c>
      <c r="M113" s="18">
        <f>ROUND(IF(C113&gt;=2026,IF(B113&lt;741000,0,IF(B113&lt;2191000,B113-740000,IF(B113&lt;2193000,1451000,IF(B113&lt;2196000,1453000,IF(B113&lt;2200000,1456000,IF(B113&lt;3600000,ROUNDDOWN(B113/4,-3)*2.8-80000,IF(B113&lt;6600000,ROUNDDOWN(B113/4,-3)*3.2-440000,IF(B113&lt;8500000,ROUNDDOWN(B113*0.9,0)-1100000,B113-1950000)))))))),IF(B113&lt;651000,0,IF(B113&lt;1900000,B113-650000,IF(B113&lt;3600000,ROUNDDOWN(B113/4,-3)*2.8-80000,IF(B113&lt;6600000,ROUNDDOWN(B113/4,-3)*3.2-440000,IF(B113&lt;8500000,ROUNDDOWN(B113*0.9,0)-1100000,B113-1950000)))))),0)</f>
        <v/>
      </c>
      <c r="N113" s="18">
        <f>IF(M113&gt;23500000,NA(),IF(C113&gt;=2026,IF(M113&lt;=4890000,1040000,IF(M113&lt;=6550000,670000,620000)),IF(M113&lt;=1320000,950000,IF(M113&lt;=3360000,880000,IF(M113&lt;=4890000,680000,IF(M113&lt;=6550000,630000,580000))))))</f>
        <v/>
      </c>
      <c r="O113" s="18">
        <f>IF(F113&lt;=0,IF(AND(D113="はい",C113&gt;=2026,C113&lt;=2027),IF(E113&lt;=0,0,IF(E113&lt;=30000,E113,IF(E113&lt;=60000,ROUNDUP(E113/2,0)+15000,IF(E113&lt;=120000,ROUNDUP(E113/4,0)+30000,60000)))),IF(E113&lt;=0,0,IF(E113&lt;=20000,E113,IF(E113&lt;=40000,ROUNDUP(E113/2,0)+10000,IF(E113&lt;=80000,ROUNDUP(E113/4,0)+20000,40000))))),IF(E113&lt;=0,IF(F113&lt;=0,0,IF(F113&lt;=25000,F113,IF(F113&lt;=50000,ROUNDUP(F113/2,0)+12500,IF(F113&lt;=100000,ROUNDUP(F113/4,0)+25000,50000)))),MAX(IF(F113&lt;=0,0,IF(F113&lt;=25000,F113,IF(F113&lt;=50000,ROUNDUP(F113/2,0)+12500,IF(F113&lt;=100000,ROUNDUP(F113/4,0)+25000,50000)))),MIN(IF(AND(D113="はい",C113&gt;=2026,C113&lt;=2027),IF(E113&lt;=0,0,IF(E113&lt;=30000,E113,IF(E113&lt;=60000,ROUNDUP(E113/2,0)+15000,IF(E113&lt;=120000,ROUNDUP(E113/4,0)+30000,60000)))),IF(E113&lt;=0,0,IF(E113&lt;=20000,E113,IF(E113&lt;=40000,ROUNDUP(E113/2,0)+10000,IF(E113&lt;=80000,ROUNDUP(E113/4,0)+20000,40000)))))+IF(F113&lt;=0,0,IF(F113&lt;=25000,F113,IF(F113&lt;=50000,ROUNDUP(F113/2,0)+12500,IF(F113&lt;=100000,ROUNDUP(F113/4,0)+25000,50000)))),IF(AND(D113="はい",C113&gt;=2026,C113&lt;=2027),60000,40000)))))</f>
        <v/>
      </c>
      <c r="P113" s="18">
        <f>IF(G113&lt;=0,0,IF(G113&lt;=20000,G113,IF(G113&lt;=40000,ROUNDUP(G113/2,0)+10000,IF(G113&lt;=80000,ROUNDUP(G113/4,0)+20000,40000))))</f>
        <v/>
      </c>
      <c r="Q113" s="18">
        <f>IF(I113&lt;=0,IF(H113&lt;=0,0,IF(H113&lt;=20000,H113,IF(H113&lt;=40000,ROUNDUP(H113/2,0)+10000,IF(H113&lt;=80000,ROUNDUP(H113/4,0)+20000,40000)))),IF(H113&lt;=0,IF(I113&lt;=0,0,IF(I113&lt;=25000,I113,IF(I113&lt;=50000,ROUNDUP(I113/2,0)+12500,IF(I113&lt;=100000,ROUNDUP(I113/4,0)+25000,50000)))),MAX(IF(I113&lt;=0,0,IF(I113&lt;=25000,I113,IF(I113&lt;=50000,ROUNDUP(I113/2,0)+12500,IF(I113&lt;=100000,ROUNDUP(I113/4,0)+25000,50000)))),MIN(IF(H113&lt;=0,0,IF(H113&lt;=20000,H113,IF(H113&lt;=40000,ROUNDUP(H113/2,0)+10000,IF(H113&lt;=80000,ROUNDUP(H113/4,0)+20000,40000))))+IF(I113&lt;=0,0,IF(I113&lt;=25000,I113,IF(I113&lt;=50000,ROUNDUP(I113/2,0)+12500,IF(I113&lt;=100000,ROUNDUP(I113/4,0)+25000,50000)))),40000))))</f>
        <v/>
      </c>
      <c r="R113" s="18">
        <f>MIN(120000,O113+P113+Q113)</f>
        <v/>
      </c>
      <c r="S113" s="18">
        <f>IF(F113&lt;=0,IF(E113&lt;=0,0,IF(E113&lt;=12000,E113,IF(E113&lt;=32000,ROUNDUP(E113/2,0)+6000,IF(E113&lt;=56000,ROUNDUP(E113/4,0)+14000,28000)))),IF(E113&lt;=0,IF(F113&lt;=0,0,IF(F113&lt;=15000,F113,IF(F113&lt;=40000,ROUNDUP(F113/2,0)+7500,IF(F113&lt;=70000,ROUNDUP(F113/4,0)+17500,35000)))),MAX(IF(F113&lt;=0,0,IF(F113&lt;=15000,F113,IF(F113&lt;=40000,ROUNDUP(F113/2,0)+7500,IF(F113&lt;=70000,ROUNDUP(F113/4,0)+17500,35000)))),MIN(IF(E113&lt;=0,0,IF(E113&lt;=12000,E113,IF(E113&lt;=32000,ROUNDUP(E113/2,0)+6000,IF(E113&lt;=56000,ROUNDUP(E113/4,0)+14000,28000))))+IF(F113&lt;=0,0,IF(F113&lt;=15000,F113,IF(F113&lt;=40000,ROUNDUP(F113/2,0)+7500,IF(F113&lt;=70000,ROUNDUP(F113/4,0)+17500,35000)))),28000))))</f>
        <v/>
      </c>
      <c r="T113" s="18">
        <f>IF(G113&lt;=0,0,IF(G113&lt;=12000,G113,IF(G113&lt;=32000,ROUNDUP(G113/2,0)+6000,IF(G113&lt;=56000,ROUNDUP(G113/4,0)+14000,28000))))</f>
        <v/>
      </c>
      <c r="U113" s="18">
        <f>IF(I113&lt;=0,IF(H113&lt;=0,0,IF(H113&lt;=12000,H113,IF(H113&lt;=32000,ROUNDUP(H113/2,0)+6000,IF(H113&lt;=56000,ROUNDUP(H113/4,0)+14000,28000)))),IF(H113&lt;=0,IF(I113&lt;=0,0,IF(I113&lt;=15000,I113,IF(I113&lt;=40000,ROUNDUP(I113/2,0)+7500,IF(I113&lt;=70000,ROUNDUP(I113/4,0)+17500,35000)))),MAX(IF(I113&lt;=0,0,IF(I113&lt;=15000,I113,IF(I113&lt;=40000,ROUNDUP(I113/2,0)+7500,IF(I113&lt;=70000,ROUNDUP(I113/4,0)+17500,35000)))),MIN(IF(H113&lt;=0,0,IF(H113&lt;=12000,H113,IF(H113&lt;=32000,ROUNDUP(H113/2,0)+6000,IF(H113&lt;=56000,ROUNDUP(H113/4,0)+14000,28000))))+IF(I113&lt;=0,0,IF(I113&lt;=15000,I113,IF(I113&lt;=40000,ROUNDUP(I113/2,0)+7500,IF(I113&lt;=70000,ROUNDUP(I113/4,0)+17500,35000)))),28000))))</f>
        <v/>
      </c>
      <c r="V113" s="18">
        <f>MIN(70000,S113+T113+U113)</f>
        <v/>
      </c>
      <c r="W113" s="18">
        <f>MAX(0,ROUNDDOWN(M113-J113-N113-K113-0,-3))</f>
        <v/>
      </c>
      <c r="X113" s="18">
        <f>MAX(0,ROUNDDOWN(M113-J113-N113-K113-R113,-3))</f>
        <v/>
      </c>
      <c r="Y113" s="18">
        <f>IF(W113&lt;=0,0,ROUNDDOWN((W113*LOOKUP(W113,{0,1950001,3300001,6950001,9000001,18000001,40000001},{0.05,0.1,0.2,0.23,0.33,0.4,0.45})-LOOKUP(W113,{0,1950001,3300001,6950001,9000001,18000001,40000001},{0,97500,427500,636000,1536000,2796000,4796000}))*1.021,-2))</f>
        <v/>
      </c>
      <c r="Z113" s="18">
        <f>IF(X113&lt;=0,0,ROUNDDOWN((X113*LOOKUP(X113,{0,1950001,3300001,6950001,9000001,18000001,40000001},{0.05,0.1,0.2,0.23,0.33,0.4,0.45})-LOOKUP(X113,{0,1950001,3300001,6950001,9000001,18000001,40000001},{0,97500,427500,636000,1536000,2796000,4796000}))*1.021,-2))</f>
        <v/>
      </c>
      <c r="AA113" s="18">
        <f>MAX(0,ROUNDDOWN(M113-J113-430000-L113-0,-3))</f>
        <v/>
      </c>
      <c r="AB113" s="18">
        <f>MAX(0,ROUNDDOWN(M113-J113-430000-L113-V113,-3))</f>
        <v/>
      </c>
      <c r="AC113" s="18">
        <f>IF(M113&lt;=450000,0,MAX(0,ROUNDDOWN(AA113*0.06-MIN(50000,AA113)*0.03,-2))+MAX(0,ROUNDDOWN(AA113*0.04-MIN(50000,AA113)*0.02,-2)))</f>
        <v/>
      </c>
      <c r="AD113" s="18">
        <f>IF(M113&lt;=450000,0,MAX(0,ROUNDDOWN(AB113*0.06-MIN(50000,AB113)*0.03,-2))+MAX(0,ROUNDDOWN(AB113*0.04-MIN(50000,AB113)*0.02,-2)))</f>
        <v/>
      </c>
      <c r="AE113" s="18">
        <f>Y113-Z113</f>
        <v/>
      </c>
      <c r="AF113" s="18">
        <f>AC113-AD113</f>
        <v/>
      </c>
      <c r="AG113" s="18">
        <f>AE113+AF113</f>
        <v/>
      </c>
      <c r="AH113" s="20">
        <f>IF(W113&lt;=0,0,LOOKUP(W113,{0,1950001,3300001,6950001,9000001,18000001,40000001},{0.05,0.1,0.2,0.23,0.33,0.4,0.45}))</f>
        <v/>
      </c>
    </row>
    <row r="114">
      <c r="A114" t="inlineStr">
        <is>
          <t>1万円刻み 3区分8万円ずつ</t>
        </is>
      </c>
      <c r="B114" s="18">
        <f>'4_1万円刻み'!$A$12</f>
        <v/>
      </c>
      <c r="C114" s="19" t="n">
        <v>2026</v>
      </c>
      <c r="D114" t="inlineStr">
        <is>
          <t>いいえ</t>
        </is>
      </c>
      <c r="E114" s="18" t="n">
        <v>80000</v>
      </c>
      <c r="F114" s="18" t="n">
        <v>0</v>
      </c>
      <c r="G114" s="18" t="n">
        <v>80000</v>
      </c>
      <c r="H114" s="18" t="n">
        <v>80000</v>
      </c>
      <c r="I114" s="18" t="n">
        <v>0</v>
      </c>
      <c r="J114" s="18">
        <f>ROUND(MIN(B114/12,650000)*12*0.0915+MIN(B114/12,1390000)*12*(0.0504+0)+B114*0.005,0)</f>
        <v/>
      </c>
      <c r="K114" s="18" t="n">
        <v>0</v>
      </c>
      <c r="L114" s="18" t="n">
        <v>0</v>
      </c>
      <c r="M114" s="18">
        <f>ROUND(IF(C114&gt;=2026,IF(B114&lt;741000,0,IF(B114&lt;2191000,B114-740000,IF(B114&lt;2193000,1451000,IF(B114&lt;2196000,1453000,IF(B114&lt;2200000,1456000,IF(B114&lt;3600000,ROUNDDOWN(B114/4,-3)*2.8-80000,IF(B114&lt;6600000,ROUNDDOWN(B114/4,-3)*3.2-440000,IF(B114&lt;8500000,ROUNDDOWN(B114*0.9,0)-1100000,B114-1950000)))))))),IF(B114&lt;651000,0,IF(B114&lt;1900000,B114-650000,IF(B114&lt;3600000,ROUNDDOWN(B114/4,-3)*2.8-80000,IF(B114&lt;6600000,ROUNDDOWN(B114/4,-3)*3.2-440000,IF(B114&lt;8500000,ROUNDDOWN(B114*0.9,0)-1100000,B114-1950000)))))),0)</f>
        <v/>
      </c>
      <c r="N114" s="18">
        <f>IF(M114&gt;23500000,NA(),IF(C114&gt;=2026,IF(M114&lt;=4890000,1040000,IF(M114&lt;=6550000,670000,620000)),IF(M114&lt;=1320000,950000,IF(M114&lt;=3360000,880000,IF(M114&lt;=4890000,680000,IF(M114&lt;=6550000,630000,580000))))))</f>
        <v/>
      </c>
      <c r="O114" s="18">
        <f>IF(F114&lt;=0,IF(AND(D114="はい",C114&gt;=2026,C114&lt;=2027),IF(E114&lt;=0,0,IF(E114&lt;=30000,E114,IF(E114&lt;=60000,ROUNDUP(E114/2,0)+15000,IF(E114&lt;=120000,ROUNDUP(E114/4,0)+30000,60000)))),IF(E114&lt;=0,0,IF(E114&lt;=20000,E114,IF(E114&lt;=40000,ROUNDUP(E114/2,0)+10000,IF(E114&lt;=80000,ROUNDUP(E114/4,0)+20000,40000))))),IF(E114&lt;=0,IF(F114&lt;=0,0,IF(F114&lt;=25000,F114,IF(F114&lt;=50000,ROUNDUP(F114/2,0)+12500,IF(F114&lt;=100000,ROUNDUP(F114/4,0)+25000,50000)))),MAX(IF(F114&lt;=0,0,IF(F114&lt;=25000,F114,IF(F114&lt;=50000,ROUNDUP(F114/2,0)+12500,IF(F114&lt;=100000,ROUNDUP(F114/4,0)+25000,50000)))),MIN(IF(AND(D114="はい",C114&gt;=2026,C114&lt;=2027),IF(E114&lt;=0,0,IF(E114&lt;=30000,E114,IF(E114&lt;=60000,ROUNDUP(E114/2,0)+15000,IF(E114&lt;=120000,ROUNDUP(E114/4,0)+30000,60000)))),IF(E114&lt;=0,0,IF(E114&lt;=20000,E114,IF(E114&lt;=40000,ROUNDUP(E114/2,0)+10000,IF(E114&lt;=80000,ROUNDUP(E114/4,0)+20000,40000)))))+IF(F114&lt;=0,0,IF(F114&lt;=25000,F114,IF(F114&lt;=50000,ROUNDUP(F114/2,0)+12500,IF(F114&lt;=100000,ROUNDUP(F114/4,0)+25000,50000)))),IF(AND(D114="はい",C114&gt;=2026,C114&lt;=2027),60000,40000)))))</f>
        <v/>
      </c>
      <c r="P114" s="18">
        <f>IF(G114&lt;=0,0,IF(G114&lt;=20000,G114,IF(G114&lt;=40000,ROUNDUP(G114/2,0)+10000,IF(G114&lt;=80000,ROUNDUP(G114/4,0)+20000,40000))))</f>
        <v/>
      </c>
      <c r="Q114" s="18">
        <f>IF(I114&lt;=0,IF(H114&lt;=0,0,IF(H114&lt;=20000,H114,IF(H114&lt;=40000,ROUNDUP(H114/2,0)+10000,IF(H114&lt;=80000,ROUNDUP(H114/4,0)+20000,40000)))),IF(H114&lt;=0,IF(I114&lt;=0,0,IF(I114&lt;=25000,I114,IF(I114&lt;=50000,ROUNDUP(I114/2,0)+12500,IF(I114&lt;=100000,ROUNDUP(I114/4,0)+25000,50000)))),MAX(IF(I114&lt;=0,0,IF(I114&lt;=25000,I114,IF(I114&lt;=50000,ROUNDUP(I114/2,0)+12500,IF(I114&lt;=100000,ROUNDUP(I114/4,0)+25000,50000)))),MIN(IF(H114&lt;=0,0,IF(H114&lt;=20000,H114,IF(H114&lt;=40000,ROUNDUP(H114/2,0)+10000,IF(H114&lt;=80000,ROUNDUP(H114/4,0)+20000,40000))))+IF(I114&lt;=0,0,IF(I114&lt;=25000,I114,IF(I114&lt;=50000,ROUNDUP(I114/2,0)+12500,IF(I114&lt;=100000,ROUNDUP(I114/4,0)+25000,50000)))),40000))))</f>
        <v/>
      </c>
      <c r="R114" s="18">
        <f>MIN(120000,O114+P114+Q114)</f>
        <v/>
      </c>
      <c r="S114" s="18">
        <f>IF(F114&lt;=0,IF(E114&lt;=0,0,IF(E114&lt;=12000,E114,IF(E114&lt;=32000,ROUNDUP(E114/2,0)+6000,IF(E114&lt;=56000,ROUNDUP(E114/4,0)+14000,28000)))),IF(E114&lt;=0,IF(F114&lt;=0,0,IF(F114&lt;=15000,F114,IF(F114&lt;=40000,ROUNDUP(F114/2,0)+7500,IF(F114&lt;=70000,ROUNDUP(F114/4,0)+17500,35000)))),MAX(IF(F114&lt;=0,0,IF(F114&lt;=15000,F114,IF(F114&lt;=40000,ROUNDUP(F114/2,0)+7500,IF(F114&lt;=70000,ROUNDUP(F114/4,0)+17500,35000)))),MIN(IF(E114&lt;=0,0,IF(E114&lt;=12000,E114,IF(E114&lt;=32000,ROUNDUP(E114/2,0)+6000,IF(E114&lt;=56000,ROUNDUP(E114/4,0)+14000,28000))))+IF(F114&lt;=0,0,IF(F114&lt;=15000,F114,IF(F114&lt;=40000,ROUNDUP(F114/2,0)+7500,IF(F114&lt;=70000,ROUNDUP(F114/4,0)+17500,35000)))),28000))))</f>
        <v/>
      </c>
      <c r="T114" s="18">
        <f>IF(G114&lt;=0,0,IF(G114&lt;=12000,G114,IF(G114&lt;=32000,ROUNDUP(G114/2,0)+6000,IF(G114&lt;=56000,ROUNDUP(G114/4,0)+14000,28000))))</f>
        <v/>
      </c>
      <c r="U114" s="18">
        <f>IF(I114&lt;=0,IF(H114&lt;=0,0,IF(H114&lt;=12000,H114,IF(H114&lt;=32000,ROUNDUP(H114/2,0)+6000,IF(H114&lt;=56000,ROUNDUP(H114/4,0)+14000,28000)))),IF(H114&lt;=0,IF(I114&lt;=0,0,IF(I114&lt;=15000,I114,IF(I114&lt;=40000,ROUNDUP(I114/2,0)+7500,IF(I114&lt;=70000,ROUNDUP(I114/4,0)+17500,35000)))),MAX(IF(I114&lt;=0,0,IF(I114&lt;=15000,I114,IF(I114&lt;=40000,ROUNDUP(I114/2,0)+7500,IF(I114&lt;=70000,ROUNDUP(I114/4,0)+17500,35000)))),MIN(IF(H114&lt;=0,0,IF(H114&lt;=12000,H114,IF(H114&lt;=32000,ROUNDUP(H114/2,0)+6000,IF(H114&lt;=56000,ROUNDUP(H114/4,0)+14000,28000))))+IF(I114&lt;=0,0,IF(I114&lt;=15000,I114,IF(I114&lt;=40000,ROUNDUP(I114/2,0)+7500,IF(I114&lt;=70000,ROUNDUP(I114/4,0)+17500,35000)))),28000))))</f>
        <v/>
      </c>
      <c r="V114" s="18">
        <f>MIN(70000,S114+T114+U114)</f>
        <v/>
      </c>
      <c r="W114" s="18">
        <f>MAX(0,ROUNDDOWN(M114-J114-N114-K114-0,-3))</f>
        <v/>
      </c>
      <c r="X114" s="18">
        <f>MAX(0,ROUNDDOWN(M114-J114-N114-K114-R114,-3))</f>
        <v/>
      </c>
      <c r="Y114" s="18">
        <f>IF(W114&lt;=0,0,ROUNDDOWN((W114*LOOKUP(W114,{0,1950001,3300001,6950001,9000001,18000001,40000001},{0.05,0.1,0.2,0.23,0.33,0.4,0.45})-LOOKUP(W114,{0,1950001,3300001,6950001,9000001,18000001,40000001},{0,97500,427500,636000,1536000,2796000,4796000}))*1.021,-2))</f>
        <v/>
      </c>
      <c r="Z114" s="18">
        <f>IF(X114&lt;=0,0,ROUNDDOWN((X114*LOOKUP(X114,{0,1950001,3300001,6950001,9000001,18000001,40000001},{0.05,0.1,0.2,0.23,0.33,0.4,0.45})-LOOKUP(X114,{0,1950001,3300001,6950001,9000001,18000001,40000001},{0,97500,427500,636000,1536000,2796000,4796000}))*1.021,-2))</f>
        <v/>
      </c>
      <c r="AA114" s="18">
        <f>MAX(0,ROUNDDOWN(M114-J114-430000-L114-0,-3))</f>
        <v/>
      </c>
      <c r="AB114" s="18">
        <f>MAX(0,ROUNDDOWN(M114-J114-430000-L114-V114,-3))</f>
        <v/>
      </c>
      <c r="AC114" s="18">
        <f>IF(M114&lt;=450000,0,MAX(0,ROUNDDOWN(AA114*0.06-MIN(50000,AA114)*0.03,-2))+MAX(0,ROUNDDOWN(AA114*0.04-MIN(50000,AA114)*0.02,-2)))</f>
        <v/>
      </c>
      <c r="AD114" s="18">
        <f>IF(M114&lt;=450000,0,MAX(0,ROUNDDOWN(AB114*0.06-MIN(50000,AB114)*0.03,-2))+MAX(0,ROUNDDOWN(AB114*0.04-MIN(50000,AB114)*0.02,-2)))</f>
        <v/>
      </c>
      <c r="AE114" s="18">
        <f>Y114-Z114</f>
        <v/>
      </c>
      <c r="AF114" s="18">
        <f>AC114-AD114</f>
        <v/>
      </c>
      <c r="AG114" s="18">
        <f>AE114+AF114</f>
        <v/>
      </c>
      <c r="AH114" s="20">
        <f>IF(W114&lt;=0,0,LOOKUP(W114,{0,1950001,3300001,6950001,9000001,18000001,40000001},{0.05,0.1,0.2,0.23,0.33,0.4,0.45}))</f>
        <v/>
      </c>
    </row>
    <row r="115">
      <c r="A115" t="inlineStr">
        <is>
          <t>1万円刻み 一般8万円</t>
        </is>
      </c>
      <c r="B115" s="18">
        <f>'4_1万円刻み'!$A$12</f>
        <v/>
      </c>
      <c r="C115" s="19" t="n">
        <v>2026</v>
      </c>
      <c r="D115" t="inlineStr">
        <is>
          <t>いいえ</t>
        </is>
      </c>
      <c r="E115" s="18" t="n">
        <v>80000</v>
      </c>
      <c r="F115" s="18" t="n">
        <v>0</v>
      </c>
      <c r="G115" s="18" t="n">
        <v>0</v>
      </c>
      <c r="H115" s="18" t="n">
        <v>0</v>
      </c>
      <c r="I115" s="18" t="n">
        <v>0</v>
      </c>
      <c r="J115" s="18">
        <f>ROUND(MIN(B115/12,650000)*12*0.0915+MIN(B115/12,1390000)*12*(0.0504+0)+B115*0.005,0)</f>
        <v/>
      </c>
      <c r="K115" s="18" t="n">
        <v>0</v>
      </c>
      <c r="L115" s="18" t="n">
        <v>0</v>
      </c>
      <c r="M115" s="18">
        <f>ROUND(IF(C115&gt;=2026,IF(B115&lt;741000,0,IF(B115&lt;2191000,B115-740000,IF(B115&lt;2193000,1451000,IF(B115&lt;2196000,1453000,IF(B115&lt;2200000,1456000,IF(B115&lt;3600000,ROUNDDOWN(B115/4,-3)*2.8-80000,IF(B115&lt;6600000,ROUNDDOWN(B115/4,-3)*3.2-440000,IF(B115&lt;8500000,ROUNDDOWN(B115*0.9,0)-1100000,B115-1950000)))))))),IF(B115&lt;651000,0,IF(B115&lt;1900000,B115-650000,IF(B115&lt;3600000,ROUNDDOWN(B115/4,-3)*2.8-80000,IF(B115&lt;6600000,ROUNDDOWN(B115/4,-3)*3.2-440000,IF(B115&lt;8500000,ROUNDDOWN(B115*0.9,0)-1100000,B115-1950000)))))),0)</f>
        <v/>
      </c>
      <c r="N115" s="18">
        <f>IF(M115&gt;23500000,NA(),IF(C115&gt;=2026,IF(M115&lt;=4890000,1040000,IF(M115&lt;=6550000,670000,620000)),IF(M115&lt;=1320000,950000,IF(M115&lt;=3360000,880000,IF(M115&lt;=4890000,680000,IF(M115&lt;=6550000,630000,580000))))))</f>
        <v/>
      </c>
      <c r="O115" s="18">
        <f>IF(F115&lt;=0,IF(AND(D115="はい",C115&gt;=2026,C115&lt;=2027),IF(E115&lt;=0,0,IF(E115&lt;=30000,E115,IF(E115&lt;=60000,ROUNDUP(E115/2,0)+15000,IF(E115&lt;=120000,ROUNDUP(E115/4,0)+30000,60000)))),IF(E115&lt;=0,0,IF(E115&lt;=20000,E115,IF(E115&lt;=40000,ROUNDUP(E115/2,0)+10000,IF(E115&lt;=80000,ROUNDUP(E115/4,0)+20000,40000))))),IF(E115&lt;=0,IF(F115&lt;=0,0,IF(F115&lt;=25000,F115,IF(F115&lt;=50000,ROUNDUP(F115/2,0)+12500,IF(F115&lt;=100000,ROUNDUP(F115/4,0)+25000,50000)))),MAX(IF(F115&lt;=0,0,IF(F115&lt;=25000,F115,IF(F115&lt;=50000,ROUNDUP(F115/2,0)+12500,IF(F115&lt;=100000,ROUNDUP(F115/4,0)+25000,50000)))),MIN(IF(AND(D115="はい",C115&gt;=2026,C115&lt;=2027),IF(E115&lt;=0,0,IF(E115&lt;=30000,E115,IF(E115&lt;=60000,ROUNDUP(E115/2,0)+15000,IF(E115&lt;=120000,ROUNDUP(E115/4,0)+30000,60000)))),IF(E115&lt;=0,0,IF(E115&lt;=20000,E115,IF(E115&lt;=40000,ROUNDUP(E115/2,0)+10000,IF(E115&lt;=80000,ROUNDUP(E115/4,0)+20000,40000)))))+IF(F115&lt;=0,0,IF(F115&lt;=25000,F115,IF(F115&lt;=50000,ROUNDUP(F115/2,0)+12500,IF(F115&lt;=100000,ROUNDUP(F115/4,0)+25000,50000)))),IF(AND(D115="はい",C115&gt;=2026,C115&lt;=2027),60000,40000)))))</f>
        <v/>
      </c>
      <c r="P115" s="18">
        <f>IF(G115&lt;=0,0,IF(G115&lt;=20000,G115,IF(G115&lt;=40000,ROUNDUP(G115/2,0)+10000,IF(G115&lt;=80000,ROUNDUP(G115/4,0)+20000,40000))))</f>
        <v/>
      </c>
      <c r="Q115" s="18">
        <f>IF(I115&lt;=0,IF(H115&lt;=0,0,IF(H115&lt;=20000,H115,IF(H115&lt;=40000,ROUNDUP(H115/2,0)+10000,IF(H115&lt;=80000,ROUNDUP(H115/4,0)+20000,40000)))),IF(H115&lt;=0,IF(I115&lt;=0,0,IF(I115&lt;=25000,I115,IF(I115&lt;=50000,ROUNDUP(I115/2,0)+12500,IF(I115&lt;=100000,ROUNDUP(I115/4,0)+25000,50000)))),MAX(IF(I115&lt;=0,0,IF(I115&lt;=25000,I115,IF(I115&lt;=50000,ROUNDUP(I115/2,0)+12500,IF(I115&lt;=100000,ROUNDUP(I115/4,0)+25000,50000)))),MIN(IF(H115&lt;=0,0,IF(H115&lt;=20000,H115,IF(H115&lt;=40000,ROUNDUP(H115/2,0)+10000,IF(H115&lt;=80000,ROUNDUP(H115/4,0)+20000,40000))))+IF(I115&lt;=0,0,IF(I115&lt;=25000,I115,IF(I115&lt;=50000,ROUNDUP(I115/2,0)+12500,IF(I115&lt;=100000,ROUNDUP(I115/4,0)+25000,50000)))),40000))))</f>
        <v/>
      </c>
      <c r="R115" s="18">
        <f>MIN(120000,O115+P115+Q115)</f>
        <v/>
      </c>
      <c r="S115" s="18">
        <f>IF(F115&lt;=0,IF(E115&lt;=0,0,IF(E115&lt;=12000,E115,IF(E115&lt;=32000,ROUNDUP(E115/2,0)+6000,IF(E115&lt;=56000,ROUNDUP(E115/4,0)+14000,28000)))),IF(E115&lt;=0,IF(F115&lt;=0,0,IF(F115&lt;=15000,F115,IF(F115&lt;=40000,ROUNDUP(F115/2,0)+7500,IF(F115&lt;=70000,ROUNDUP(F115/4,0)+17500,35000)))),MAX(IF(F115&lt;=0,0,IF(F115&lt;=15000,F115,IF(F115&lt;=40000,ROUNDUP(F115/2,0)+7500,IF(F115&lt;=70000,ROUNDUP(F115/4,0)+17500,35000)))),MIN(IF(E115&lt;=0,0,IF(E115&lt;=12000,E115,IF(E115&lt;=32000,ROUNDUP(E115/2,0)+6000,IF(E115&lt;=56000,ROUNDUP(E115/4,0)+14000,28000))))+IF(F115&lt;=0,0,IF(F115&lt;=15000,F115,IF(F115&lt;=40000,ROUNDUP(F115/2,0)+7500,IF(F115&lt;=70000,ROUNDUP(F115/4,0)+17500,35000)))),28000))))</f>
        <v/>
      </c>
      <c r="T115" s="18">
        <f>IF(G115&lt;=0,0,IF(G115&lt;=12000,G115,IF(G115&lt;=32000,ROUNDUP(G115/2,0)+6000,IF(G115&lt;=56000,ROUNDUP(G115/4,0)+14000,28000))))</f>
        <v/>
      </c>
      <c r="U115" s="18">
        <f>IF(I115&lt;=0,IF(H115&lt;=0,0,IF(H115&lt;=12000,H115,IF(H115&lt;=32000,ROUNDUP(H115/2,0)+6000,IF(H115&lt;=56000,ROUNDUP(H115/4,0)+14000,28000)))),IF(H115&lt;=0,IF(I115&lt;=0,0,IF(I115&lt;=15000,I115,IF(I115&lt;=40000,ROUNDUP(I115/2,0)+7500,IF(I115&lt;=70000,ROUNDUP(I115/4,0)+17500,35000)))),MAX(IF(I115&lt;=0,0,IF(I115&lt;=15000,I115,IF(I115&lt;=40000,ROUNDUP(I115/2,0)+7500,IF(I115&lt;=70000,ROUNDUP(I115/4,0)+17500,35000)))),MIN(IF(H115&lt;=0,0,IF(H115&lt;=12000,H115,IF(H115&lt;=32000,ROUNDUP(H115/2,0)+6000,IF(H115&lt;=56000,ROUNDUP(H115/4,0)+14000,28000))))+IF(I115&lt;=0,0,IF(I115&lt;=15000,I115,IF(I115&lt;=40000,ROUNDUP(I115/2,0)+7500,IF(I115&lt;=70000,ROUNDUP(I115/4,0)+17500,35000)))),28000))))</f>
        <v/>
      </c>
      <c r="V115" s="18">
        <f>MIN(70000,S115+T115+U115)</f>
        <v/>
      </c>
      <c r="W115" s="18">
        <f>MAX(0,ROUNDDOWN(M115-J115-N115-K115-0,-3))</f>
        <v/>
      </c>
      <c r="X115" s="18">
        <f>MAX(0,ROUNDDOWN(M115-J115-N115-K115-R115,-3))</f>
        <v/>
      </c>
      <c r="Y115" s="18">
        <f>IF(W115&lt;=0,0,ROUNDDOWN((W115*LOOKUP(W115,{0,1950001,3300001,6950001,9000001,18000001,40000001},{0.05,0.1,0.2,0.23,0.33,0.4,0.45})-LOOKUP(W115,{0,1950001,3300001,6950001,9000001,18000001,40000001},{0,97500,427500,636000,1536000,2796000,4796000}))*1.021,-2))</f>
        <v/>
      </c>
      <c r="Z115" s="18">
        <f>IF(X115&lt;=0,0,ROUNDDOWN((X115*LOOKUP(X115,{0,1950001,3300001,6950001,9000001,18000001,40000001},{0.05,0.1,0.2,0.23,0.33,0.4,0.45})-LOOKUP(X115,{0,1950001,3300001,6950001,9000001,18000001,40000001},{0,97500,427500,636000,1536000,2796000,4796000}))*1.021,-2))</f>
        <v/>
      </c>
      <c r="AA115" s="18">
        <f>MAX(0,ROUNDDOWN(M115-J115-430000-L115-0,-3))</f>
        <v/>
      </c>
      <c r="AB115" s="18">
        <f>MAX(0,ROUNDDOWN(M115-J115-430000-L115-V115,-3))</f>
        <v/>
      </c>
      <c r="AC115" s="18">
        <f>IF(M115&lt;=450000,0,MAX(0,ROUNDDOWN(AA115*0.06-MIN(50000,AA115)*0.03,-2))+MAX(0,ROUNDDOWN(AA115*0.04-MIN(50000,AA115)*0.02,-2)))</f>
        <v/>
      </c>
      <c r="AD115" s="18">
        <f>IF(M115&lt;=450000,0,MAX(0,ROUNDDOWN(AB115*0.06-MIN(50000,AB115)*0.03,-2))+MAX(0,ROUNDDOWN(AB115*0.04-MIN(50000,AB115)*0.02,-2)))</f>
        <v/>
      </c>
      <c r="AE115" s="18">
        <f>Y115-Z115</f>
        <v/>
      </c>
      <c r="AF115" s="18">
        <f>AC115-AD115</f>
        <v/>
      </c>
      <c r="AG115" s="18">
        <f>AE115+AF115</f>
        <v/>
      </c>
      <c r="AH115" s="20">
        <f>IF(W115&lt;=0,0,LOOKUP(W115,{0,1950001,3300001,6950001,9000001,18000001,40000001},{0.05,0.1,0.2,0.23,0.33,0.4,0.45}))</f>
        <v/>
      </c>
    </row>
    <row r="116">
      <c r="A116" t="inlineStr">
        <is>
          <t>1万円刻み 特例あり一般12万円</t>
        </is>
      </c>
      <c r="B116" s="18">
        <f>'4_1万円刻み'!$A$12</f>
        <v/>
      </c>
      <c r="C116" s="19" t="n">
        <v>2026</v>
      </c>
      <c r="D116" t="inlineStr">
        <is>
          <t>はい</t>
        </is>
      </c>
      <c r="E116" s="18" t="n">
        <v>120000</v>
      </c>
      <c r="F116" s="18" t="n">
        <v>0</v>
      </c>
      <c r="G116" s="18" t="n">
        <v>0</v>
      </c>
      <c r="H116" s="18" t="n">
        <v>0</v>
      </c>
      <c r="I116" s="18" t="n">
        <v>0</v>
      </c>
      <c r="J116" s="18">
        <f>ROUND(MIN(B116/12,650000)*12*0.0915+MIN(B116/12,1390000)*12*(0.0504+0)+B116*0.005,0)</f>
        <v/>
      </c>
      <c r="K116" s="18" t="n">
        <v>0</v>
      </c>
      <c r="L116" s="18" t="n">
        <v>0</v>
      </c>
      <c r="M116" s="18">
        <f>ROUND(IF(C116&gt;=2026,IF(B116&lt;741000,0,IF(B116&lt;2191000,B116-740000,IF(B116&lt;2193000,1451000,IF(B116&lt;2196000,1453000,IF(B116&lt;2200000,1456000,IF(B116&lt;3600000,ROUNDDOWN(B116/4,-3)*2.8-80000,IF(B116&lt;6600000,ROUNDDOWN(B116/4,-3)*3.2-440000,IF(B116&lt;8500000,ROUNDDOWN(B116*0.9,0)-1100000,B116-1950000)))))))),IF(B116&lt;651000,0,IF(B116&lt;1900000,B116-650000,IF(B116&lt;3600000,ROUNDDOWN(B116/4,-3)*2.8-80000,IF(B116&lt;6600000,ROUNDDOWN(B116/4,-3)*3.2-440000,IF(B116&lt;8500000,ROUNDDOWN(B116*0.9,0)-1100000,B116-1950000)))))),0)</f>
        <v/>
      </c>
      <c r="N116" s="18">
        <f>IF(M116&gt;23500000,NA(),IF(C116&gt;=2026,IF(M116&lt;=4890000,1040000,IF(M116&lt;=6550000,670000,620000)),IF(M116&lt;=1320000,950000,IF(M116&lt;=3360000,880000,IF(M116&lt;=4890000,680000,IF(M116&lt;=6550000,630000,580000))))))</f>
        <v/>
      </c>
      <c r="O116" s="18">
        <f>IF(F116&lt;=0,IF(AND(D116="はい",C116&gt;=2026,C116&lt;=2027),IF(E116&lt;=0,0,IF(E116&lt;=30000,E116,IF(E116&lt;=60000,ROUNDUP(E116/2,0)+15000,IF(E116&lt;=120000,ROUNDUP(E116/4,0)+30000,60000)))),IF(E116&lt;=0,0,IF(E116&lt;=20000,E116,IF(E116&lt;=40000,ROUNDUP(E116/2,0)+10000,IF(E116&lt;=80000,ROUNDUP(E116/4,0)+20000,40000))))),IF(E116&lt;=0,IF(F116&lt;=0,0,IF(F116&lt;=25000,F116,IF(F116&lt;=50000,ROUNDUP(F116/2,0)+12500,IF(F116&lt;=100000,ROUNDUP(F116/4,0)+25000,50000)))),MAX(IF(F116&lt;=0,0,IF(F116&lt;=25000,F116,IF(F116&lt;=50000,ROUNDUP(F116/2,0)+12500,IF(F116&lt;=100000,ROUNDUP(F116/4,0)+25000,50000)))),MIN(IF(AND(D116="はい",C116&gt;=2026,C116&lt;=2027),IF(E116&lt;=0,0,IF(E116&lt;=30000,E116,IF(E116&lt;=60000,ROUNDUP(E116/2,0)+15000,IF(E116&lt;=120000,ROUNDUP(E116/4,0)+30000,60000)))),IF(E116&lt;=0,0,IF(E116&lt;=20000,E116,IF(E116&lt;=40000,ROUNDUP(E116/2,0)+10000,IF(E116&lt;=80000,ROUNDUP(E116/4,0)+20000,40000)))))+IF(F116&lt;=0,0,IF(F116&lt;=25000,F116,IF(F116&lt;=50000,ROUNDUP(F116/2,0)+12500,IF(F116&lt;=100000,ROUNDUP(F116/4,0)+25000,50000)))),IF(AND(D116="はい",C116&gt;=2026,C116&lt;=2027),60000,40000)))))</f>
        <v/>
      </c>
      <c r="P116" s="18">
        <f>IF(G116&lt;=0,0,IF(G116&lt;=20000,G116,IF(G116&lt;=40000,ROUNDUP(G116/2,0)+10000,IF(G116&lt;=80000,ROUNDUP(G116/4,0)+20000,40000))))</f>
        <v/>
      </c>
      <c r="Q116" s="18">
        <f>IF(I116&lt;=0,IF(H116&lt;=0,0,IF(H116&lt;=20000,H116,IF(H116&lt;=40000,ROUNDUP(H116/2,0)+10000,IF(H116&lt;=80000,ROUNDUP(H116/4,0)+20000,40000)))),IF(H116&lt;=0,IF(I116&lt;=0,0,IF(I116&lt;=25000,I116,IF(I116&lt;=50000,ROUNDUP(I116/2,0)+12500,IF(I116&lt;=100000,ROUNDUP(I116/4,0)+25000,50000)))),MAX(IF(I116&lt;=0,0,IF(I116&lt;=25000,I116,IF(I116&lt;=50000,ROUNDUP(I116/2,0)+12500,IF(I116&lt;=100000,ROUNDUP(I116/4,0)+25000,50000)))),MIN(IF(H116&lt;=0,0,IF(H116&lt;=20000,H116,IF(H116&lt;=40000,ROUNDUP(H116/2,0)+10000,IF(H116&lt;=80000,ROUNDUP(H116/4,0)+20000,40000))))+IF(I116&lt;=0,0,IF(I116&lt;=25000,I116,IF(I116&lt;=50000,ROUNDUP(I116/2,0)+12500,IF(I116&lt;=100000,ROUNDUP(I116/4,0)+25000,50000)))),40000))))</f>
        <v/>
      </c>
      <c r="R116" s="18">
        <f>MIN(120000,O116+P116+Q116)</f>
        <v/>
      </c>
      <c r="S116" s="18">
        <f>IF(F116&lt;=0,IF(E116&lt;=0,0,IF(E116&lt;=12000,E116,IF(E116&lt;=32000,ROUNDUP(E116/2,0)+6000,IF(E116&lt;=56000,ROUNDUP(E116/4,0)+14000,28000)))),IF(E116&lt;=0,IF(F116&lt;=0,0,IF(F116&lt;=15000,F116,IF(F116&lt;=40000,ROUNDUP(F116/2,0)+7500,IF(F116&lt;=70000,ROUNDUP(F116/4,0)+17500,35000)))),MAX(IF(F116&lt;=0,0,IF(F116&lt;=15000,F116,IF(F116&lt;=40000,ROUNDUP(F116/2,0)+7500,IF(F116&lt;=70000,ROUNDUP(F116/4,0)+17500,35000)))),MIN(IF(E116&lt;=0,0,IF(E116&lt;=12000,E116,IF(E116&lt;=32000,ROUNDUP(E116/2,0)+6000,IF(E116&lt;=56000,ROUNDUP(E116/4,0)+14000,28000))))+IF(F116&lt;=0,0,IF(F116&lt;=15000,F116,IF(F116&lt;=40000,ROUNDUP(F116/2,0)+7500,IF(F116&lt;=70000,ROUNDUP(F116/4,0)+17500,35000)))),28000))))</f>
        <v/>
      </c>
      <c r="T116" s="18">
        <f>IF(G116&lt;=0,0,IF(G116&lt;=12000,G116,IF(G116&lt;=32000,ROUNDUP(G116/2,0)+6000,IF(G116&lt;=56000,ROUNDUP(G116/4,0)+14000,28000))))</f>
        <v/>
      </c>
      <c r="U116" s="18">
        <f>IF(I116&lt;=0,IF(H116&lt;=0,0,IF(H116&lt;=12000,H116,IF(H116&lt;=32000,ROUNDUP(H116/2,0)+6000,IF(H116&lt;=56000,ROUNDUP(H116/4,0)+14000,28000)))),IF(H116&lt;=0,IF(I116&lt;=0,0,IF(I116&lt;=15000,I116,IF(I116&lt;=40000,ROUNDUP(I116/2,0)+7500,IF(I116&lt;=70000,ROUNDUP(I116/4,0)+17500,35000)))),MAX(IF(I116&lt;=0,0,IF(I116&lt;=15000,I116,IF(I116&lt;=40000,ROUNDUP(I116/2,0)+7500,IF(I116&lt;=70000,ROUNDUP(I116/4,0)+17500,35000)))),MIN(IF(H116&lt;=0,0,IF(H116&lt;=12000,H116,IF(H116&lt;=32000,ROUNDUP(H116/2,0)+6000,IF(H116&lt;=56000,ROUNDUP(H116/4,0)+14000,28000))))+IF(I116&lt;=0,0,IF(I116&lt;=15000,I116,IF(I116&lt;=40000,ROUNDUP(I116/2,0)+7500,IF(I116&lt;=70000,ROUNDUP(I116/4,0)+17500,35000)))),28000))))</f>
        <v/>
      </c>
      <c r="V116" s="18">
        <f>MIN(70000,S116+T116+U116)</f>
        <v/>
      </c>
      <c r="W116" s="18">
        <f>MAX(0,ROUNDDOWN(M116-J116-N116-K116-0,-3))</f>
        <v/>
      </c>
      <c r="X116" s="18">
        <f>MAX(0,ROUNDDOWN(M116-J116-N116-K116-R116,-3))</f>
        <v/>
      </c>
      <c r="Y116" s="18">
        <f>IF(W116&lt;=0,0,ROUNDDOWN((W116*LOOKUP(W116,{0,1950001,3300001,6950001,9000001,18000001,40000001},{0.05,0.1,0.2,0.23,0.33,0.4,0.45})-LOOKUP(W116,{0,1950001,3300001,6950001,9000001,18000001,40000001},{0,97500,427500,636000,1536000,2796000,4796000}))*1.021,-2))</f>
        <v/>
      </c>
      <c r="Z116" s="18">
        <f>IF(X116&lt;=0,0,ROUNDDOWN((X116*LOOKUP(X116,{0,1950001,3300001,6950001,9000001,18000001,40000001},{0.05,0.1,0.2,0.23,0.33,0.4,0.45})-LOOKUP(X116,{0,1950001,3300001,6950001,9000001,18000001,40000001},{0,97500,427500,636000,1536000,2796000,4796000}))*1.021,-2))</f>
        <v/>
      </c>
      <c r="AA116" s="18">
        <f>MAX(0,ROUNDDOWN(M116-J116-430000-L116-0,-3))</f>
        <v/>
      </c>
      <c r="AB116" s="18">
        <f>MAX(0,ROUNDDOWN(M116-J116-430000-L116-V116,-3))</f>
        <v/>
      </c>
      <c r="AC116" s="18">
        <f>IF(M116&lt;=450000,0,MAX(0,ROUNDDOWN(AA116*0.06-MIN(50000,AA116)*0.03,-2))+MAX(0,ROUNDDOWN(AA116*0.04-MIN(50000,AA116)*0.02,-2)))</f>
        <v/>
      </c>
      <c r="AD116" s="18">
        <f>IF(M116&lt;=450000,0,MAX(0,ROUNDDOWN(AB116*0.06-MIN(50000,AB116)*0.03,-2))+MAX(0,ROUNDDOWN(AB116*0.04-MIN(50000,AB116)*0.02,-2)))</f>
        <v/>
      </c>
      <c r="AE116" s="18">
        <f>Y116-Z116</f>
        <v/>
      </c>
      <c r="AF116" s="18">
        <f>AC116-AD116</f>
        <v/>
      </c>
      <c r="AG116" s="18">
        <f>AE116+AF116</f>
        <v/>
      </c>
      <c r="AH116" s="20">
        <f>IF(W116&lt;=0,0,LOOKUP(W116,{0,1950001,3300001,6950001,9000001,18000001,40000001},{0.05,0.1,0.2,0.23,0.33,0.4,0.45}))</f>
        <v/>
      </c>
    </row>
    <row r="117">
      <c r="A117" t="inlineStr">
        <is>
          <t>1万円刻み 3区分8万円ずつ</t>
        </is>
      </c>
      <c r="B117" s="18">
        <f>'4_1万円刻み'!$A$13</f>
        <v/>
      </c>
      <c r="C117" s="19" t="n">
        <v>2026</v>
      </c>
      <c r="D117" t="inlineStr">
        <is>
          <t>いいえ</t>
        </is>
      </c>
      <c r="E117" s="18" t="n">
        <v>80000</v>
      </c>
      <c r="F117" s="18" t="n">
        <v>0</v>
      </c>
      <c r="G117" s="18" t="n">
        <v>80000</v>
      </c>
      <c r="H117" s="18" t="n">
        <v>80000</v>
      </c>
      <c r="I117" s="18" t="n">
        <v>0</v>
      </c>
      <c r="J117" s="18">
        <f>ROUND(MIN(B117/12,650000)*12*0.0915+MIN(B117/12,1390000)*12*(0.0504+0)+B117*0.005,0)</f>
        <v/>
      </c>
      <c r="K117" s="18" t="n">
        <v>0</v>
      </c>
      <c r="L117" s="18" t="n">
        <v>0</v>
      </c>
      <c r="M117" s="18">
        <f>ROUND(IF(C117&gt;=2026,IF(B117&lt;741000,0,IF(B117&lt;2191000,B117-740000,IF(B117&lt;2193000,1451000,IF(B117&lt;2196000,1453000,IF(B117&lt;2200000,1456000,IF(B117&lt;3600000,ROUNDDOWN(B117/4,-3)*2.8-80000,IF(B117&lt;6600000,ROUNDDOWN(B117/4,-3)*3.2-440000,IF(B117&lt;8500000,ROUNDDOWN(B117*0.9,0)-1100000,B117-1950000)))))))),IF(B117&lt;651000,0,IF(B117&lt;1900000,B117-650000,IF(B117&lt;3600000,ROUNDDOWN(B117/4,-3)*2.8-80000,IF(B117&lt;6600000,ROUNDDOWN(B117/4,-3)*3.2-440000,IF(B117&lt;8500000,ROUNDDOWN(B117*0.9,0)-1100000,B117-1950000)))))),0)</f>
        <v/>
      </c>
      <c r="N117" s="18">
        <f>IF(M117&gt;23500000,NA(),IF(C117&gt;=2026,IF(M117&lt;=4890000,1040000,IF(M117&lt;=6550000,670000,620000)),IF(M117&lt;=1320000,950000,IF(M117&lt;=3360000,880000,IF(M117&lt;=4890000,680000,IF(M117&lt;=6550000,630000,580000))))))</f>
        <v/>
      </c>
      <c r="O117" s="18">
        <f>IF(F117&lt;=0,IF(AND(D117="はい",C117&gt;=2026,C117&lt;=2027),IF(E117&lt;=0,0,IF(E117&lt;=30000,E117,IF(E117&lt;=60000,ROUNDUP(E117/2,0)+15000,IF(E117&lt;=120000,ROUNDUP(E117/4,0)+30000,60000)))),IF(E117&lt;=0,0,IF(E117&lt;=20000,E117,IF(E117&lt;=40000,ROUNDUP(E117/2,0)+10000,IF(E117&lt;=80000,ROUNDUP(E117/4,0)+20000,40000))))),IF(E117&lt;=0,IF(F117&lt;=0,0,IF(F117&lt;=25000,F117,IF(F117&lt;=50000,ROUNDUP(F117/2,0)+12500,IF(F117&lt;=100000,ROUNDUP(F117/4,0)+25000,50000)))),MAX(IF(F117&lt;=0,0,IF(F117&lt;=25000,F117,IF(F117&lt;=50000,ROUNDUP(F117/2,0)+12500,IF(F117&lt;=100000,ROUNDUP(F117/4,0)+25000,50000)))),MIN(IF(AND(D117="はい",C117&gt;=2026,C117&lt;=2027),IF(E117&lt;=0,0,IF(E117&lt;=30000,E117,IF(E117&lt;=60000,ROUNDUP(E117/2,0)+15000,IF(E117&lt;=120000,ROUNDUP(E117/4,0)+30000,60000)))),IF(E117&lt;=0,0,IF(E117&lt;=20000,E117,IF(E117&lt;=40000,ROUNDUP(E117/2,0)+10000,IF(E117&lt;=80000,ROUNDUP(E117/4,0)+20000,40000)))))+IF(F117&lt;=0,0,IF(F117&lt;=25000,F117,IF(F117&lt;=50000,ROUNDUP(F117/2,0)+12500,IF(F117&lt;=100000,ROUNDUP(F117/4,0)+25000,50000)))),IF(AND(D117="はい",C117&gt;=2026,C117&lt;=2027),60000,40000)))))</f>
        <v/>
      </c>
      <c r="P117" s="18">
        <f>IF(G117&lt;=0,0,IF(G117&lt;=20000,G117,IF(G117&lt;=40000,ROUNDUP(G117/2,0)+10000,IF(G117&lt;=80000,ROUNDUP(G117/4,0)+20000,40000))))</f>
        <v/>
      </c>
      <c r="Q117" s="18">
        <f>IF(I117&lt;=0,IF(H117&lt;=0,0,IF(H117&lt;=20000,H117,IF(H117&lt;=40000,ROUNDUP(H117/2,0)+10000,IF(H117&lt;=80000,ROUNDUP(H117/4,0)+20000,40000)))),IF(H117&lt;=0,IF(I117&lt;=0,0,IF(I117&lt;=25000,I117,IF(I117&lt;=50000,ROUNDUP(I117/2,0)+12500,IF(I117&lt;=100000,ROUNDUP(I117/4,0)+25000,50000)))),MAX(IF(I117&lt;=0,0,IF(I117&lt;=25000,I117,IF(I117&lt;=50000,ROUNDUP(I117/2,0)+12500,IF(I117&lt;=100000,ROUNDUP(I117/4,0)+25000,50000)))),MIN(IF(H117&lt;=0,0,IF(H117&lt;=20000,H117,IF(H117&lt;=40000,ROUNDUP(H117/2,0)+10000,IF(H117&lt;=80000,ROUNDUP(H117/4,0)+20000,40000))))+IF(I117&lt;=0,0,IF(I117&lt;=25000,I117,IF(I117&lt;=50000,ROUNDUP(I117/2,0)+12500,IF(I117&lt;=100000,ROUNDUP(I117/4,0)+25000,50000)))),40000))))</f>
        <v/>
      </c>
      <c r="R117" s="18">
        <f>MIN(120000,O117+P117+Q117)</f>
        <v/>
      </c>
      <c r="S117" s="18">
        <f>IF(F117&lt;=0,IF(E117&lt;=0,0,IF(E117&lt;=12000,E117,IF(E117&lt;=32000,ROUNDUP(E117/2,0)+6000,IF(E117&lt;=56000,ROUNDUP(E117/4,0)+14000,28000)))),IF(E117&lt;=0,IF(F117&lt;=0,0,IF(F117&lt;=15000,F117,IF(F117&lt;=40000,ROUNDUP(F117/2,0)+7500,IF(F117&lt;=70000,ROUNDUP(F117/4,0)+17500,35000)))),MAX(IF(F117&lt;=0,0,IF(F117&lt;=15000,F117,IF(F117&lt;=40000,ROUNDUP(F117/2,0)+7500,IF(F117&lt;=70000,ROUNDUP(F117/4,0)+17500,35000)))),MIN(IF(E117&lt;=0,0,IF(E117&lt;=12000,E117,IF(E117&lt;=32000,ROUNDUP(E117/2,0)+6000,IF(E117&lt;=56000,ROUNDUP(E117/4,0)+14000,28000))))+IF(F117&lt;=0,0,IF(F117&lt;=15000,F117,IF(F117&lt;=40000,ROUNDUP(F117/2,0)+7500,IF(F117&lt;=70000,ROUNDUP(F117/4,0)+17500,35000)))),28000))))</f>
        <v/>
      </c>
      <c r="T117" s="18">
        <f>IF(G117&lt;=0,0,IF(G117&lt;=12000,G117,IF(G117&lt;=32000,ROUNDUP(G117/2,0)+6000,IF(G117&lt;=56000,ROUNDUP(G117/4,0)+14000,28000))))</f>
        <v/>
      </c>
      <c r="U117" s="18">
        <f>IF(I117&lt;=0,IF(H117&lt;=0,0,IF(H117&lt;=12000,H117,IF(H117&lt;=32000,ROUNDUP(H117/2,0)+6000,IF(H117&lt;=56000,ROUNDUP(H117/4,0)+14000,28000)))),IF(H117&lt;=0,IF(I117&lt;=0,0,IF(I117&lt;=15000,I117,IF(I117&lt;=40000,ROUNDUP(I117/2,0)+7500,IF(I117&lt;=70000,ROUNDUP(I117/4,0)+17500,35000)))),MAX(IF(I117&lt;=0,0,IF(I117&lt;=15000,I117,IF(I117&lt;=40000,ROUNDUP(I117/2,0)+7500,IF(I117&lt;=70000,ROUNDUP(I117/4,0)+17500,35000)))),MIN(IF(H117&lt;=0,0,IF(H117&lt;=12000,H117,IF(H117&lt;=32000,ROUNDUP(H117/2,0)+6000,IF(H117&lt;=56000,ROUNDUP(H117/4,0)+14000,28000))))+IF(I117&lt;=0,0,IF(I117&lt;=15000,I117,IF(I117&lt;=40000,ROUNDUP(I117/2,0)+7500,IF(I117&lt;=70000,ROUNDUP(I117/4,0)+17500,35000)))),28000))))</f>
        <v/>
      </c>
      <c r="V117" s="18">
        <f>MIN(70000,S117+T117+U117)</f>
        <v/>
      </c>
      <c r="W117" s="18">
        <f>MAX(0,ROUNDDOWN(M117-J117-N117-K117-0,-3))</f>
        <v/>
      </c>
      <c r="X117" s="18">
        <f>MAX(0,ROUNDDOWN(M117-J117-N117-K117-R117,-3))</f>
        <v/>
      </c>
      <c r="Y117" s="18">
        <f>IF(W117&lt;=0,0,ROUNDDOWN((W117*LOOKUP(W117,{0,1950001,3300001,6950001,9000001,18000001,40000001},{0.05,0.1,0.2,0.23,0.33,0.4,0.45})-LOOKUP(W117,{0,1950001,3300001,6950001,9000001,18000001,40000001},{0,97500,427500,636000,1536000,2796000,4796000}))*1.021,-2))</f>
        <v/>
      </c>
      <c r="Z117" s="18">
        <f>IF(X117&lt;=0,0,ROUNDDOWN((X117*LOOKUP(X117,{0,1950001,3300001,6950001,9000001,18000001,40000001},{0.05,0.1,0.2,0.23,0.33,0.4,0.45})-LOOKUP(X117,{0,1950001,3300001,6950001,9000001,18000001,40000001},{0,97500,427500,636000,1536000,2796000,4796000}))*1.021,-2))</f>
        <v/>
      </c>
      <c r="AA117" s="18">
        <f>MAX(0,ROUNDDOWN(M117-J117-430000-L117-0,-3))</f>
        <v/>
      </c>
      <c r="AB117" s="18">
        <f>MAX(0,ROUNDDOWN(M117-J117-430000-L117-V117,-3))</f>
        <v/>
      </c>
      <c r="AC117" s="18">
        <f>IF(M117&lt;=450000,0,MAX(0,ROUNDDOWN(AA117*0.06-MIN(50000,AA117)*0.03,-2))+MAX(0,ROUNDDOWN(AA117*0.04-MIN(50000,AA117)*0.02,-2)))</f>
        <v/>
      </c>
      <c r="AD117" s="18">
        <f>IF(M117&lt;=450000,0,MAX(0,ROUNDDOWN(AB117*0.06-MIN(50000,AB117)*0.03,-2))+MAX(0,ROUNDDOWN(AB117*0.04-MIN(50000,AB117)*0.02,-2)))</f>
        <v/>
      </c>
      <c r="AE117" s="18">
        <f>Y117-Z117</f>
        <v/>
      </c>
      <c r="AF117" s="18">
        <f>AC117-AD117</f>
        <v/>
      </c>
      <c r="AG117" s="18">
        <f>AE117+AF117</f>
        <v/>
      </c>
      <c r="AH117" s="20">
        <f>IF(W117&lt;=0,0,LOOKUP(W117,{0,1950001,3300001,6950001,9000001,18000001,40000001},{0.05,0.1,0.2,0.23,0.33,0.4,0.45}))</f>
        <v/>
      </c>
    </row>
    <row r="118">
      <c r="A118" t="inlineStr">
        <is>
          <t>1万円刻み 一般8万円</t>
        </is>
      </c>
      <c r="B118" s="18">
        <f>'4_1万円刻み'!$A$13</f>
        <v/>
      </c>
      <c r="C118" s="19" t="n">
        <v>2026</v>
      </c>
      <c r="D118" t="inlineStr">
        <is>
          <t>いいえ</t>
        </is>
      </c>
      <c r="E118" s="18" t="n">
        <v>80000</v>
      </c>
      <c r="F118" s="18" t="n">
        <v>0</v>
      </c>
      <c r="G118" s="18" t="n">
        <v>0</v>
      </c>
      <c r="H118" s="18" t="n">
        <v>0</v>
      </c>
      <c r="I118" s="18" t="n">
        <v>0</v>
      </c>
      <c r="J118" s="18">
        <f>ROUND(MIN(B118/12,650000)*12*0.0915+MIN(B118/12,1390000)*12*(0.0504+0)+B118*0.005,0)</f>
        <v/>
      </c>
      <c r="K118" s="18" t="n">
        <v>0</v>
      </c>
      <c r="L118" s="18" t="n">
        <v>0</v>
      </c>
      <c r="M118" s="18">
        <f>ROUND(IF(C118&gt;=2026,IF(B118&lt;741000,0,IF(B118&lt;2191000,B118-740000,IF(B118&lt;2193000,1451000,IF(B118&lt;2196000,1453000,IF(B118&lt;2200000,1456000,IF(B118&lt;3600000,ROUNDDOWN(B118/4,-3)*2.8-80000,IF(B118&lt;6600000,ROUNDDOWN(B118/4,-3)*3.2-440000,IF(B118&lt;8500000,ROUNDDOWN(B118*0.9,0)-1100000,B118-1950000)))))))),IF(B118&lt;651000,0,IF(B118&lt;1900000,B118-650000,IF(B118&lt;3600000,ROUNDDOWN(B118/4,-3)*2.8-80000,IF(B118&lt;6600000,ROUNDDOWN(B118/4,-3)*3.2-440000,IF(B118&lt;8500000,ROUNDDOWN(B118*0.9,0)-1100000,B118-1950000)))))),0)</f>
        <v/>
      </c>
      <c r="N118" s="18">
        <f>IF(M118&gt;23500000,NA(),IF(C118&gt;=2026,IF(M118&lt;=4890000,1040000,IF(M118&lt;=6550000,670000,620000)),IF(M118&lt;=1320000,950000,IF(M118&lt;=3360000,880000,IF(M118&lt;=4890000,680000,IF(M118&lt;=6550000,630000,580000))))))</f>
        <v/>
      </c>
      <c r="O118" s="18">
        <f>IF(F118&lt;=0,IF(AND(D118="はい",C118&gt;=2026,C118&lt;=2027),IF(E118&lt;=0,0,IF(E118&lt;=30000,E118,IF(E118&lt;=60000,ROUNDUP(E118/2,0)+15000,IF(E118&lt;=120000,ROUNDUP(E118/4,0)+30000,60000)))),IF(E118&lt;=0,0,IF(E118&lt;=20000,E118,IF(E118&lt;=40000,ROUNDUP(E118/2,0)+10000,IF(E118&lt;=80000,ROUNDUP(E118/4,0)+20000,40000))))),IF(E118&lt;=0,IF(F118&lt;=0,0,IF(F118&lt;=25000,F118,IF(F118&lt;=50000,ROUNDUP(F118/2,0)+12500,IF(F118&lt;=100000,ROUNDUP(F118/4,0)+25000,50000)))),MAX(IF(F118&lt;=0,0,IF(F118&lt;=25000,F118,IF(F118&lt;=50000,ROUNDUP(F118/2,0)+12500,IF(F118&lt;=100000,ROUNDUP(F118/4,0)+25000,50000)))),MIN(IF(AND(D118="はい",C118&gt;=2026,C118&lt;=2027),IF(E118&lt;=0,0,IF(E118&lt;=30000,E118,IF(E118&lt;=60000,ROUNDUP(E118/2,0)+15000,IF(E118&lt;=120000,ROUNDUP(E118/4,0)+30000,60000)))),IF(E118&lt;=0,0,IF(E118&lt;=20000,E118,IF(E118&lt;=40000,ROUNDUP(E118/2,0)+10000,IF(E118&lt;=80000,ROUNDUP(E118/4,0)+20000,40000)))))+IF(F118&lt;=0,0,IF(F118&lt;=25000,F118,IF(F118&lt;=50000,ROUNDUP(F118/2,0)+12500,IF(F118&lt;=100000,ROUNDUP(F118/4,0)+25000,50000)))),IF(AND(D118="はい",C118&gt;=2026,C118&lt;=2027),60000,40000)))))</f>
        <v/>
      </c>
      <c r="P118" s="18">
        <f>IF(G118&lt;=0,0,IF(G118&lt;=20000,G118,IF(G118&lt;=40000,ROUNDUP(G118/2,0)+10000,IF(G118&lt;=80000,ROUNDUP(G118/4,0)+20000,40000))))</f>
        <v/>
      </c>
      <c r="Q118" s="18">
        <f>IF(I118&lt;=0,IF(H118&lt;=0,0,IF(H118&lt;=20000,H118,IF(H118&lt;=40000,ROUNDUP(H118/2,0)+10000,IF(H118&lt;=80000,ROUNDUP(H118/4,0)+20000,40000)))),IF(H118&lt;=0,IF(I118&lt;=0,0,IF(I118&lt;=25000,I118,IF(I118&lt;=50000,ROUNDUP(I118/2,0)+12500,IF(I118&lt;=100000,ROUNDUP(I118/4,0)+25000,50000)))),MAX(IF(I118&lt;=0,0,IF(I118&lt;=25000,I118,IF(I118&lt;=50000,ROUNDUP(I118/2,0)+12500,IF(I118&lt;=100000,ROUNDUP(I118/4,0)+25000,50000)))),MIN(IF(H118&lt;=0,0,IF(H118&lt;=20000,H118,IF(H118&lt;=40000,ROUNDUP(H118/2,0)+10000,IF(H118&lt;=80000,ROUNDUP(H118/4,0)+20000,40000))))+IF(I118&lt;=0,0,IF(I118&lt;=25000,I118,IF(I118&lt;=50000,ROUNDUP(I118/2,0)+12500,IF(I118&lt;=100000,ROUNDUP(I118/4,0)+25000,50000)))),40000))))</f>
        <v/>
      </c>
      <c r="R118" s="18">
        <f>MIN(120000,O118+P118+Q118)</f>
        <v/>
      </c>
      <c r="S118" s="18">
        <f>IF(F118&lt;=0,IF(E118&lt;=0,0,IF(E118&lt;=12000,E118,IF(E118&lt;=32000,ROUNDUP(E118/2,0)+6000,IF(E118&lt;=56000,ROUNDUP(E118/4,0)+14000,28000)))),IF(E118&lt;=0,IF(F118&lt;=0,0,IF(F118&lt;=15000,F118,IF(F118&lt;=40000,ROUNDUP(F118/2,0)+7500,IF(F118&lt;=70000,ROUNDUP(F118/4,0)+17500,35000)))),MAX(IF(F118&lt;=0,0,IF(F118&lt;=15000,F118,IF(F118&lt;=40000,ROUNDUP(F118/2,0)+7500,IF(F118&lt;=70000,ROUNDUP(F118/4,0)+17500,35000)))),MIN(IF(E118&lt;=0,0,IF(E118&lt;=12000,E118,IF(E118&lt;=32000,ROUNDUP(E118/2,0)+6000,IF(E118&lt;=56000,ROUNDUP(E118/4,0)+14000,28000))))+IF(F118&lt;=0,0,IF(F118&lt;=15000,F118,IF(F118&lt;=40000,ROUNDUP(F118/2,0)+7500,IF(F118&lt;=70000,ROUNDUP(F118/4,0)+17500,35000)))),28000))))</f>
        <v/>
      </c>
      <c r="T118" s="18">
        <f>IF(G118&lt;=0,0,IF(G118&lt;=12000,G118,IF(G118&lt;=32000,ROUNDUP(G118/2,0)+6000,IF(G118&lt;=56000,ROUNDUP(G118/4,0)+14000,28000))))</f>
        <v/>
      </c>
      <c r="U118" s="18">
        <f>IF(I118&lt;=0,IF(H118&lt;=0,0,IF(H118&lt;=12000,H118,IF(H118&lt;=32000,ROUNDUP(H118/2,0)+6000,IF(H118&lt;=56000,ROUNDUP(H118/4,0)+14000,28000)))),IF(H118&lt;=0,IF(I118&lt;=0,0,IF(I118&lt;=15000,I118,IF(I118&lt;=40000,ROUNDUP(I118/2,0)+7500,IF(I118&lt;=70000,ROUNDUP(I118/4,0)+17500,35000)))),MAX(IF(I118&lt;=0,0,IF(I118&lt;=15000,I118,IF(I118&lt;=40000,ROUNDUP(I118/2,0)+7500,IF(I118&lt;=70000,ROUNDUP(I118/4,0)+17500,35000)))),MIN(IF(H118&lt;=0,0,IF(H118&lt;=12000,H118,IF(H118&lt;=32000,ROUNDUP(H118/2,0)+6000,IF(H118&lt;=56000,ROUNDUP(H118/4,0)+14000,28000))))+IF(I118&lt;=0,0,IF(I118&lt;=15000,I118,IF(I118&lt;=40000,ROUNDUP(I118/2,0)+7500,IF(I118&lt;=70000,ROUNDUP(I118/4,0)+17500,35000)))),28000))))</f>
        <v/>
      </c>
      <c r="V118" s="18">
        <f>MIN(70000,S118+T118+U118)</f>
        <v/>
      </c>
      <c r="W118" s="18">
        <f>MAX(0,ROUNDDOWN(M118-J118-N118-K118-0,-3))</f>
        <v/>
      </c>
      <c r="X118" s="18">
        <f>MAX(0,ROUNDDOWN(M118-J118-N118-K118-R118,-3))</f>
        <v/>
      </c>
      <c r="Y118" s="18">
        <f>IF(W118&lt;=0,0,ROUNDDOWN((W118*LOOKUP(W118,{0,1950001,3300001,6950001,9000001,18000001,40000001},{0.05,0.1,0.2,0.23,0.33,0.4,0.45})-LOOKUP(W118,{0,1950001,3300001,6950001,9000001,18000001,40000001},{0,97500,427500,636000,1536000,2796000,4796000}))*1.021,-2))</f>
        <v/>
      </c>
      <c r="Z118" s="18">
        <f>IF(X118&lt;=0,0,ROUNDDOWN((X118*LOOKUP(X118,{0,1950001,3300001,6950001,9000001,18000001,40000001},{0.05,0.1,0.2,0.23,0.33,0.4,0.45})-LOOKUP(X118,{0,1950001,3300001,6950001,9000001,18000001,40000001},{0,97500,427500,636000,1536000,2796000,4796000}))*1.021,-2))</f>
        <v/>
      </c>
      <c r="AA118" s="18">
        <f>MAX(0,ROUNDDOWN(M118-J118-430000-L118-0,-3))</f>
        <v/>
      </c>
      <c r="AB118" s="18">
        <f>MAX(0,ROUNDDOWN(M118-J118-430000-L118-V118,-3))</f>
        <v/>
      </c>
      <c r="AC118" s="18">
        <f>IF(M118&lt;=450000,0,MAX(0,ROUNDDOWN(AA118*0.06-MIN(50000,AA118)*0.03,-2))+MAX(0,ROUNDDOWN(AA118*0.04-MIN(50000,AA118)*0.02,-2)))</f>
        <v/>
      </c>
      <c r="AD118" s="18">
        <f>IF(M118&lt;=450000,0,MAX(0,ROUNDDOWN(AB118*0.06-MIN(50000,AB118)*0.03,-2))+MAX(0,ROUNDDOWN(AB118*0.04-MIN(50000,AB118)*0.02,-2)))</f>
        <v/>
      </c>
      <c r="AE118" s="18">
        <f>Y118-Z118</f>
        <v/>
      </c>
      <c r="AF118" s="18">
        <f>AC118-AD118</f>
        <v/>
      </c>
      <c r="AG118" s="18">
        <f>AE118+AF118</f>
        <v/>
      </c>
      <c r="AH118" s="20">
        <f>IF(W118&lt;=0,0,LOOKUP(W118,{0,1950001,3300001,6950001,9000001,18000001,40000001},{0.05,0.1,0.2,0.23,0.33,0.4,0.45}))</f>
        <v/>
      </c>
    </row>
    <row r="119">
      <c r="A119" t="inlineStr">
        <is>
          <t>1万円刻み 特例あり一般12万円</t>
        </is>
      </c>
      <c r="B119" s="18">
        <f>'4_1万円刻み'!$A$13</f>
        <v/>
      </c>
      <c r="C119" s="19" t="n">
        <v>2026</v>
      </c>
      <c r="D119" t="inlineStr">
        <is>
          <t>はい</t>
        </is>
      </c>
      <c r="E119" s="18" t="n">
        <v>120000</v>
      </c>
      <c r="F119" s="18" t="n">
        <v>0</v>
      </c>
      <c r="G119" s="18" t="n">
        <v>0</v>
      </c>
      <c r="H119" s="18" t="n">
        <v>0</v>
      </c>
      <c r="I119" s="18" t="n">
        <v>0</v>
      </c>
      <c r="J119" s="18">
        <f>ROUND(MIN(B119/12,650000)*12*0.0915+MIN(B119/12,1390000)*12*(0.0504+0)+B119*0.005,0)</f>
        <v/>
      </c>
      <c r="K119" s="18" t="n">
        <v>0</v>
      </c>
      <c r="L119" s="18" t="n">
        <v>0</v>
      </c>
      <c r="M119" s="18">
        <f>ROUND(IF(C119&gt;=2026,IF(B119&lt;741000,0,IF(B119&lt;2191000,B119-740000,IF(B119&lt;2193000,1451000,IF(B119&lt;2196000,1453000,IF(B119&lt;2200000,1456000,IF(B119&lt;3600000,ROUNDDOWN(B119/4,-3)*2.8-80000,IF(B119&lt;6600000,ROUNDDOWN(B119/4,-3)*3.2-440000,IF(B119&lt;8500000,ROUNDDOWN(B119*0.9,0)-1100000,B119-1950000)))))))),IF(B119&lt;651000,0,IF(B119&lt;1900000,B119-650000,IF(B119&lt;3600000,ROUNDDOWN(B119/4,-3)*2.8-80000,IF(B119&lt;6600000,ROUNDDOWN(B119/4,-3)*3.2-440000,IF(B119&lt;8500000,ROUNDDOWN(B119*0.9,0)-1100000,B119-1950000)))))),0)</f>
        <v/>
      </c>
      <c r="N119" s="18">
        <f>IF(M119&gt;23500000,NA(),IF(C119&gt;=2026,IF(M119&lt;=4890000,1040000,IF(M119&lt;=6550000,670000,620000)),IF(M119&lt;=1320000,950000,IF(M119&lt;=3360000,880000,IF(M119&lt;=4890000,680000,IF(M119&lt;=6550000,630000,580000))))))</f>
        <v/>
      </c>
      <c r="O119" s="18">
        <f>IF(F119&lt;=0,IF(AND(D119="はい",C119&gt;=2026,C119&lt;=2027),IF(E119&lt;=0,0,IF(E119&lt;=30000,E119,IF(E119&lt;=60000,ROUNDUP(E119/2,0)+15000,IF(E119&lt;=120000,ROUNDUP(E119/4,0)+30000,60000)))),IF(E119&lt;=0,0,IF(E119&lt;=20000,E119,IF(E119&lt;=40000,ROUNDUP(E119/2,0)+10000,IF(E119&lt;=80000,ROUNDUP(E119/4,0)+20000,40000))))),IF(E119&lt;=0,IF(F119&lt;=0,0,IF(F119&lt;=25000,F119,IF(F119&lt;=50000,ROUNDUP(F119/2,0)+12500,IF(F119&lt;=100000,ROUNDUP(F119/4,0)+25000,50000)))),MAX(IF(F119&lt;=0,0,IF(F119&lt;=25000,F119,IF(F119&lt;=50000,ROUNDUP(F119/2,0)+12500,IF(F119&lt;=100000,ROUNDUP(F119/4,0)+25000,50000)))),MIN(IF(AND(D119="はい",C119&gt;=2026,C119&lt;=2027),IF(E119&lt;=0,0,IF(E119&lt;=30000,E119,IF(E119&lt;=60000,ROUNDUP(E119/2,0)+15000,IF(E119&lt;=120000,ROUNDUP(E119/4,0)+30000,60000)))),IF(E119&lt;=0,0,IF(E119&lt;=20000,E119,IF(E119&lt;=40000,ROUNDUP(E119/2,0)+10000,IF(E119&lt;=80000,ROUNDUP(E119/4,0)+20000,40000)))))+IF(F119&lt;=0,0,IF(F119&lt;=25000,F119,IF(F119&lt;=50000,ROUNDUP(F119/2,0)+12500,IF(F119&lt;=100000,ROUNDUP(F119/4,0)+25000,50000)))),IF(AND(D119="はい",C119&gt;=2026,C119&lt;=2027),60000,40000)))))</f>
        <v/>
      </c>
      <c r="P119" s="18">
        <f>IF(G119&lt;=0,0,IF(G119&lt;=20000,G119,IF(G119&lt;=40000,ROUNDUP(G119/2,0)+10000,IF(G119&lt;=80000,ROUNDUP(G119/4,0)+20000,40000))))</f>
        <v/>
      </c>
      <c r="Q119" s="18">
        <f>IF(I119&lt;=0,IF(H119&lt;=0,0,IF(H119&lt;=20000,H119,IF(H119&lt;=40000,ROUNDUP(H119/2,0)+10000,IF(H119&lt;=80000,ROUNDUP(H119/4,0)+20000,40000)))),IF(H119&lt;=0,IF(I119&lt;=0,0,IF(I119&lt;=25000,I119,IF(I119&lt;=50000,ROUNDUP(I119/2,0)+12500,IF(I119&lt;=100000,ROUNDUP(I119/4,0)+25000,50000)))),MAX(IF(I119&lt;=0,0,IF(I119&lt;=25000,I119,IF(I119&lt;=50000,ROUNDUP(I119/2,0)+12500,IF(I119&lt;=100000,ROUNDUP(I119/4,0)+25000,50000)))),MIN(IF(H119&lt;=0,0,IF(H119&lt;=20000,H119,IF(H119&lt;=40000,ROUNDUP(H119/2,0)+10000,IF(H119&lt;=80000,ROUNDUP(H119/4,0)+20000,40000))))+IF(I119&lt;=0,0,IF(I119&lt;=25000,I119,IF(I119&lt;=50000,ROUNDUP(I119/2,0)+12500,IF(I119&lt;=100000,ROUNDUP(I119/4,0)+25000,50000)))),40000))))</f>
        <v/>
      </c>
      <c r="R119" s="18">
        <f>MIN(120000,O119+P119+Q119)</f>
        <v/>
      </c>
      <c r="S119" s="18">
        <f>IF(F119&lt;=0,IF(E119&lt;=0,0,IF(E119&lt;=12000,E119,IF(E119&lt;=32000,ROUNDUP(E119/2,0)+6000,IF(E119&lt;=56000,ROUNDUP(E119/4,0)+14000,28000)))),IF(E119&lt;=0,IF(F119&lt;=0,0,IF(F119&lt;=15000,F119,IF(F119&lt;=40000,ROUNDUP(F119/2,0)+7500,IF(F119&lt;=70000,ROUNDUP(F119/4,0)+17500,35000)))),MAX(IF(F119&lt;=0,0,IF(F119&lt;=15000,F119,IF(F119&lt;=40000,ROUNDUP(F119/2,0)+7500,IF(F119&lt;=70000,ROUNDUP(F119/4,0)+17500,35000)))),MIN(IF(E119&lt;=0,0,IF(E119&lt;=12000,E119,IF(E119&lt;=32000,ROUNDUP(E119/2,0)+6000,IF(E119&lt;=56000,ROUNDUP(E119/4,0)+14000,28000))))+IF(F119&lt;=0,0,IF(F119&lt;=15000,F119,IF(F119&lt;=40000,ROUNDUP(F119/2,0)+7500,IF(F119&lt;=70000,ROUNDUP(F119/4,0)+17500,35000)))),28000))))</f>
        <v/>
      </c>
      <c r="T119" s="18">
        <f>IF(G119&lt;=0,0,IF(G119&lt;=12000,G119,IF(G119&lt;=32000,ROUNDUP(G119/2,0)+6000,IF(G119&lt;=56000,ROUNDUP(G119/4,0)+14000,28000))))</f>
        <v/>
      </c>
      <c r="U119" s="18">
        <f>IF(I119&lt;=0,IF(H119&lt;=0,0,IF(H119&lt;=12000,H119,IF(H119&lt;=32000,ROUNDUP(H119/2,0)+6000,IF(H119&lt;=56000,ROUNDUP(H119/4,0)+14000,28000)))),IF(H119&lt;=0,IF(I119&lt;=0,0,IF(I119&lt;=15000,I119,IF(I119&lt;=40000,ROUNDUP(I119/2,0)+7500,IF(I119&lt;=70000,ROUNDUP(I119/4,0)+17500,35000)))),MAX(IF(I119&lt;=0,0,IF(I119&lt;=15000,I119,IF(I119&lt;=40000,ROUNDUP(I119/2,0)+7500,IF(I119&lt;=70000,ROUNDUP(I119/4,0)+17500,35000)))),MIN(IF(H119&lt;=0,0,IF(H119&lt;=12000,H119,IF(H119&lt;=32000,ROUNDUP(H119/2,0)+6000,IF(H119&lt;=56000,ROUNDUP(H119/4,0)+14000,28000))))+IF(I119&lt;=0,0,IF(I119&lt;=15000,I119,IF(I119&lt;=40000,ROUNDUP(I119/2,0)+7500,IF(I119&lt;=70000,ROUNDUP(I119/4,0)+17500,35000)))),28000))))</f>
        <v/>
      </c>
      <c r="V119" s="18">
        <f>MIN(70000,S119+T119+U119)</f>
        <v/>
      </c>
      <c r="W119" s="18">
        <f>MAX(0,ROUNDDOWN(M119-J119-N119-K119-0,-3))</f>
        <v/>
      </c>
      <c r="X119" s="18">
        <f>MAX(0,ROUNDDOWN(M119-J119-N119-K119-R119,-3))</f>
        <v/>
      </c>
      <c r="Y119" s="18">
        <f>IF(W119&lt;=0,0,ROUNDDOWN((W119*LOOKUP(W119,{0,1950001,3300001,6950001,9000001,18000001,40000001},{0.05,0.1,0.2,0.23,0.33,0.4,0.45})-LOOKUP(W119,{0,1950001,3300001,6950001,9000001,18000001,40000001},{0,97500,427500,636000,1536000,2796000,4796000}))*1.021,-2))</f>
        <v/>
      </c>
      <c r="Z119" s="18">
        <f>IF(X119&lt;=0,0,ROUNDDOWN((X119*LOOKUP(X119,{0,1950001,3300001,6950001,9000001,18000001,40000001},{0.05,0.1,0.2,0.23,0.33,0.4,0.45})-LOOKUP(X119,{0,1950001,3300001,6950001,9000001,18000001,40000001},{0,97500,427500,636000,1536000,2796000,4796000}))*1.021,-2))</f>
        <v/>
      </c>
      <c r="AA119" s="18">
        <f>MAX(0,ROUNDDOWN(M119-J119-430000-L119-0,-3))</f>
        <v/>
      </c>
      <c r="AB119" s="18">
        <f>MAX(0,ROUNDDOWN(M119-J119-430000-L119-V119,-3))</f>
        <v/>
      </c>
      <c r="AC119" s="18">
        <f>IF(M119&lt;=450000,0,MAX(0,ROUNDDOWN(AA119*0.06-MIN(50000,AA119)*0.03,-2))+MAX(0,ROUNDDOWN(AA119*0.04-MIN(50000,AA119)*0.02,-2)))</f>
        <v/>
      </c>
      <c r="AD119" s="18">
        <f>IF(M119&lt;=450000,0,MAX(0,ROUNDDOWN(AB119*0.06-MIN(50000,AB119)*0.03,-2))+MAX(0,ROUNDDOWN(AB119*0.04-MIN(50000,AB119)*0.02,-2)))</f>
        <v/>
      </c>
      <c r="AE119" s="18">
        <f>Y119-Z119</f>
        <v/>
      </c>
      <c r="AF119" s="18">
        <f>AC119-AD119</f>
        <v/>
      </c>
      <c r="AG119" s="18">
        <f>AE119+AF119</f>
        <v/>
      </c>
      <c r="AH119" s="20">
        <f>IF(W119&lt;=0,0,LOOKUP(W119,{0,1950001,3300001,6950001,9000001,18000001,40000001},{0.05,0.1,0.2,0.23,0.33,0.4,0.45}))</f>
        <v/>
      </c>
    </row>
    <row r="120">
      <c r="A120" t="inlineStr">
        <is>
          <t>1万円刻み 3区分8万円ずつ</t>
        </is>
      </c>
      <c r="B120" s="18">
        <f>'4_1万円刻み'!$A$14</f>
        <v/>
      </c>
      <c r="C120" s="19" t="n">
        <v>2026</v>
      </c>
      <c r="D120" t="inlineStr">
        <is>
          <t>いいえ</t>
        </is>
      </c>
      <c r="E120" s="18" t="n">
        <v>80000</v>
      </c>
      <c r="F120" s="18" t="n">
        <v>0</v>
      </c>
      <c r="G120" s="18" t="n">
        <v>80000</v>
      </c>
      <c r="H120" s="18" t="n">
        <v>80000</v>
      </c>
      <c r="I120" s="18" t="n">
        <v>0</v>
      </c>
      <c r="J120" s="18">
        <f>ROUND(MIN(B120/12,650000)*12*0.0915+MIN(B120/12,1390000)*12*(0.0504+0)+B120*0.005,0)</f>
        <v/>
      </c>
      <c r="K120" s="18" t="n">
        <v>0</v>
      </c>
      <c r="L120" s="18" t="n">
        <v>0</v>
      </c>
      <c r="M120" s="18">
        <f>ROUND(IF(C120&gt;=2026,IF(B120&lt;741000,0,IF(B120&lt;2191000,B120-740000,IF(B120&lt;2193000,1451000,IF(B120&lt;2196000,1453000,IF(B120&lt;2200000,1456000,IF(B120&lt;3600000,ROUNDDOWN(B120/4,-3)*2.8-80000,IF(B120&lt;6600000,ROUNDDOWN(B120/4,-3)*3.2-440000,IF(B120&lt;8500000,ROUNDDOWN(B120*0.9,0)-1100000,B120-1950000)))))))),IF(B120&lt;651000,0,IF(B120&lt;1900000,B120-650000,IF(B120&lt;3600000,ROUNDDOWN(B120/4,-3)*2.8-80000,IF(B120&lt;6600000,ROUNDDOWN(B120/4,-3)*3.2-440000,IF(B120&lt;8500000,ROUNDDOWN(B120*0.9,0)-1100000,B120-1950000)))))),0)</f>
        <v/>
      </c>
      <c r="N120" s="18">
        <f>IF(M120&gt;23500000,NA(),IF(C120&gt;=2026,IF(M120&lt;=4890000,1040000,IF(M120&lt;=6550000,670000,620000)),IF(M120&lt;=1320000,950000,IF(M120&lt;=3360000,880000,IF(M120&lt;=4890000,680000,IF(M120&lt;=6550000,630000,580000))))))</f>
        <v/>
      </c>
      <c r="O120" s="18">
        <f>IF(F120&lt;=0,IF(AND(D120="はい",C120&gt;=2026,C120&lt;=2027),IF(E120&lt;=0,0,IF(E120&lt;=30000,E120,IF(E120&lt;=60000,ROUNDUP(E120/2,0)+15000,IF(E120&lt;=120000,ROUNDUP(E120/4,0)+30000,60000)))),IF(E120&lt;=0,0,IF(E120&lt;=20000,E120,IF(E120&lt;=40000,ROUNDUP(E120/2,0)+10000,IF(E120&lt;=80000,ROUNDUP(E120/4,0)+20000,40000))))),IF(E120&lt;=0,IF(F120&lt;=0,0,IF(F120&lt;=25000,F120,IF(F120&lt;=50000,ROUNDUP(F120/2,0)+12500,IF(F120&lt;=100000,ROUNDUP(F120/4,0)+25000,50000)))),MAX(IF(F120&lt;=0,0,IF(F120&lt;=25000,F120,IF(F120&lt;=50000,ROUNDUP(F120/2,0)+12500,IF(F120&lt;=100000,ROUNDUP(F120/4,0)+25000,50000)))),MIN(IF(AND(D120="はい",C120&gt;=2026,C120&lt;=2027),IF(E120&lt;=0,0,IF(E120&lt;=30000,E120,IF(E120&lt;=60000,ROUNDUP(E120/2,0)+15000,IF(E120&lt;=120000,ROUNDUP(E120/4,0)+30000,60000)))),IF(E120&lt;=0,0,IF(E120&lt;=20000,E120,IF(E120&lt;=40000,ROUNDUP(E120/2,0)+10000,IF(E120&lt;=80000,ROUNDUP(E120/4,0)+20000,40000)))))+IF(F120&lt;=0,0,IF(F120&lt;=25000,F120,IF(F120&lt;=50000,ROUNDUP(F120/2,0)+12500,IF(F120&lt;=100000,ROUNDUP(F120/4,0)+25000,50000)))),IF(AND(D120="はい",C120&gt;=2026,C120&lt;=2027),60000,40000)))))</f>
        <v/>
      </c>
      <c r="P120" s="18">
        <f>IF(G120&lt;=0,0,IF(G120&lt;=20000,G120,IF(G120&lt;=40000,ROUNDUP(G120/2,0)+10000,IF(G120&lt;=80000,ROUNDUP(G120/4,0)+20000,40000))))</f>
        <v/>
      </c>
      <c r="Q120" s="18">
        <f>IF(I120&lt;=0,IF(H120&lt;=0,0,IF(H120&lt;=20000,H120,IF(H120&lt;=40000,ROUNDUP(H120/2,0)+10000,IF(H120&lt;=80000,ROUNDUP(H120/4,0)+20000,40000)))),IF(H120&lt;=0,IF(I120&lt;=0,0,IF(I120&lt;=25000,I120,IF(I120&lt;=50000,ROUNDUP(I120/2,0)+12500,IF(I120&lt;=100000,ROUNDUP(I120/4,0)+25000,50000)))),MAX(IF(I120&lt;=0,0,IF(I120&lt;=25000,I120,IF(I120&lt;=50000,ROUNDUP(I120/2,0)+12500,IF(I120&lt;=100000,ROUNDUP(I120/4,0)+25000,50000)))),MIN(IF(H120&lt;=0,0,IF(H120&lt;=20000,H120,IF(H120&lt;=40000,ROUNDUP(H120/2,0)+10000,IF(H120&lt;=80000,ROUNDUP(H120/4,0)+20000,40000))))+IF(I120&lt;=0,0,IF(I120&lt;=25000,I120,IF(I120&lt;=50000,ROUNDUP(I120/2,0)+12500,IF(I120&lt;=100000,ROUNDUP(I120/4,0)+25000,50000)))),40000))))</f>
        <v/>
      </c>
      <c r="R120" s="18">
        <f>MIN(120000,O120+P120+Q120)</f>
        <v/>
      </c>
      <c r="S120" s="18">
        <f>IF(F120&lt;=0,IF(E120&lt;=0,0,IF(E120&lt;=12000,E120,IF(E120&lt;=32000,ROUNDUP(E120/2,0)+6000,IF(E120&lt;=56000,ROUNDUP(E120/4,0)+14000,28000)))),IF(E120&lt;=0,IF(F120&lt;=0,0,IF(F120&lt;=15000,F120,IF(F120&lt;=40000,ROUNDUP(F120/2,0)+7500,IF(F120&lt;=70000,ROUNDUP(F120/4,0)+17500,35000)))),MAX(IF(F120&lt;=0,0,IF(F120&lt;=15000,F120,IF(F120&lt;=40000,ROUNDUP(F120/2,0)+7500,IF(F120&lt;=70000,ROUNDUP(F120/4,0)+17500,35000)))),MIN(IF(E120&lt;=0,0,IF(E120&lt;=12000,E120,IF(E120&lt;=32000,ROUNDUP(E120/2,0)+6000,IF(E120&lt;=56000,ROUNDUP(E120/4,0)+14000,28000))))+IF(F120&lt;=0,0,IF(F120&lt;=15000,F120,IF(F120&lt;=40000,ROUNDUP(F120/2,0)+7500,IF(F120&lt;=70000,ROUNDUP(F120/4,0)+17500,35000)))),28000))))</f>
        <v/>
      </c>
      <c r="T120" s="18">
        <f>IF(G120&lt;=0,0,IF(G120&lt;=12000,G120,IF(G120&lt;=32000,ROUNDUP(G120/2,0)+6000,IF(G120&lt;=56000,ROUNDUP(G120/4,0)+14000,28000))))</f>
        <v/>
      </c>
      <c r="U120" s="18">
        <f>IF(I120&lt;=0,IF(H120&lt;=0,0,IF(H120&lt;=12000,H120,IF(H120&lt;=32000,ROUNDUP(H120/2,0)+6000,IF(H120&lt;=56000,ROUNDUP(H120/4,0)+14000,28000)))),IF(H120&lt;=0,IF(I120&lt;=0,0,IF(I120&lt;=15000,I120,IF(I120&lt;=40000,ROUNDUP(I120/2,0)+7500,IF(I120&lt;=70000,ROUNDUP(I120/4,0)+17500,35000)))),MAX(IF(I120&lt;=0,0,IF(I120&lt;=15000,I120,IF(I120&lt;=40000,ROUNDUP(I120/2,0)+7500,IF(I120&lt;=70000,ROUNDUP(I120/4,0)+17500,35000)))),MIN(IF(H120&lt;=0,0,IF(H120&lt;=12000,H120,IF(H120&lt;=32000,ROUNDUP(H120/2,0)+6000,IF(H120&lt;=56000,ROUNDUP(H120/4,0)+14000,28000))))+IF(I120&lt;=0,0,IF(I120&lt;=15000,I120,IF(I120&lt;=40000,ROUNDUP(I120/2,0)+7500,IF(I120&lt;=70000,ROUNDUP(I120/4,0)+17500,35000)))),28000))))</f>
        <v/>
      </c>
      <c r="V120" s="18">
        <f>MIN(70000,S120+T120+U120)</f>
        <v/>
      </c>
      <c r="W120" s="18">
        <f>MAX(0,ROUNDDOWN(M120-J120-N120-K120-0,-3))</f>
        <v/>
      </c>
      <c r="X120" s="18">
        <f>MAX(0,ROUNDDOWN(M120-J120-N120-K120-R120,-3))</f>
        <v/>
      </c>
      <c r="Y120" s="18">
        <f>IF(W120&lt;=0,0,ROUNDDOWN((W120*LOOKUP(W120,{0,1950001,3300001,6950001,9000001,18000001,40000001},{0.05,0.1,0.2,0.23,0.33,0.4,0.45})-LOOKUP(W120,{0,1950001,3300001,6950001,9000001,18000001,40000001},{0,97500,427500,636000,1536000,2796000,4796000}))*1.021,-2))</f>
        <v/>
      </c>
      <c r="Z120" s="18">
        <f>IF(X120&lt;=0,0,ROUNDDOWN((X120*LOOKUP(X120,{0,1950001,3300001,6950001,9000001,18000001,40000001},{0.05,0.1,0.2,0.23,0.33,0.4,0.45})-LOOKUP(X120,{0,1950001,3300001,6950001,9000001,18000001,40000001},{0,97500,427500,636000,1536000,2796000,4796000}))*1.021,-2))</f>
        <v/>
      </c>
      <c r="AA120" s="18">
        <f>MAX(0,ROUNDDOWN(M120-J120-430000-L120-0,-3))</f>
        <v/>
      </c>
      <c r="AB120" s="18">
        <f>MAX(0,ROUNDDOWN(M120-J120-430000-L120-V120,-3))</f>
        <v/>
      </c>
      <c r="AC120" s="18">
        <f>IF(M120&lt;=450000,0,MAX(0,ROUNDDOWN(AA120*0.06-MIN(50000,AA120)*0.03,-2))+MAX(0,ROUNDDOWN(AA120*0.04-MIN(50000,AA120)*0.02,-2)))</f>
        <v/>
      </c>
      <c r="AD120" s="18">
        <f>IF(M120&lt;=450000,0,MAX(0,ROUNDDOWN(AB120*0.06-MIN(50000,AB120)*0.03,-2))+MAX(0,ROUNDDOWN(AB120*0.04-MIN(50000,AB120)*0.02,-2)))</f>
        <v/>
      </c>
      <c r="AE120" s="18">
        <f>Y120-Z120</f>
        <v/>
      </c>
      <c r="AF120" s="18">
        <f>AC120-AD120</f>
        <v/>
      </c>
      <c r="AG120" s="18">
        <f>AE120+AF120</f>
        <v/>
      </c>
      <c r="AH120" s="20">
        <f>IF(W120&lt;=0,0,LOOKUP(W120,{0,1950001,3300001,6950001,9000001,18000001,40000001},{0.05,0.1,0.2,0.23,0.33,0.4,0.45}))</f>
        <v/>
      </c>
    </row>
    <row r="121">
      <c r="A121" t="inlineStr">
        <is>
          <t>1万円刻み 一般8万円</t>
        </is>
      </c>
      <c r="B121" s="18">
        <f>'4_1万円刻み'!$A$14</f>
        <v/>
      </c>
      <c r="C121" s="19" t="n">
        <v>2026</v>
      </c>
      <c r="D121" t="inlineStr">
        <is>
          <t>いいえ</t>
        </is>
      </c>
      <c r="E121" s="18" t="n">
        <v>80000</v>
      </c>
      <c r="F121" s="18" t="n">
        <v>0</v>
      </c>
      <c r="G121" s="18" t="n">
        <v>0</v>
      </c>
      <c r="H121" s="18" t="n">
        <v>0</v>
      </c>
      <c r="I121" s="18" t="n">
        <v>0</v>
      </c>
      <c r="J121" s="18">
        <f>ROUND(MIN(B121/12,650000)*12*0.0915+MIN(B121/12,1390000)*12*(0.0504+0)+B121*0.005,0)</f>
        <v/>
      </c>
      <c r="K121" s="18" t="n">
        <v>0</v>
      </c>
      <c r="L121" s="18" t="n">
        <v>0</v>
      </c>
      <c r="M121" s="18">
        <f>ROUND(IF(C121&gt;=2026,IF(B121&lt;741000,0,IF(B121&lt;2191000,B121-740000,IF(B121&lt;2193000,1451000,IF(B121&lt;2196000,1453000,IF(B121&lt;2200000,1456000,IF(B121&lt;3600000,ROUNDDOWN(B121/4,-3)*2.8-80000,IF(B121&lt;6600000,ROUNDDOWN(B121/4,-3)*3.2-440000,IF(B121&lt;8500000,ROUNDDOWN(B121*0.9,0)-1100000,B121-1950000)))))))),IF(B121&lt;651000,0,IF(B121&lt;1900000,B121-650000,IF(B121&lt;3600000,ROUNDDOWN(B121/4,-3)*2.8-80000,IF(B121&lt;6600000,ROUNDDOWN(B121/4,-3)*3.2-440000,IF(B121&lt;8500000,ROUNDDOWN(B121*0.9,0)-1100000,B121-1950000)))))),0)</f>
        <v/>
      </c>
      <c r="N121" s="18">
        <f>IF(M121&gt;23500000,NA(),IF(C121&gt;=2026,IF(M121&lt;=4890000,1040000,IF(M121&lt;=6550000,670000,620000)),IF(M121&lt;=1320000,950000,IF(M121&lt;=3360000,880000,IF(M121&lt;=4890000,680000,IF(M121&lt;=6550000,630000,580000))))))</f>
        <v/>
      </c>
      <c r="O121" s="18">
        <f>IF(F121&lt;=0,IF(AND(D121="はい",C121&gt;=2026,C121&lt;=2027),IF(E121&lt;=0,0,IF(E121&lt;=30000,E121,IF(E121&lt;=60000,ROUNDUP(E121/2,0)+15000,IF(E121&lt;=120000,ROUNDUP(E121/4,0)+30000,60000)))),IF(E121&lt;=0,0,IF(E121&lt;=20000,E121,IF(E121&lt;=40000,ROUNDUP(E121/2,0)+10000,IF(E121&lt;=80000,ROUNDUP(E121/4,0)+20000,40000))))),IF(E121&lt;=0,IF(F121&lt;=0,0,IF(F121&lt;=25000,F121,IF(F121&lt;=50000,ROUNDUP(F121/2,0)+12500,IF(F121&lt;=100000,ROUNDUP(F121/4,0)+25000,50000)))),MAX(IF(F121&lt;=0,0,IF(F121&lt;=25000,F121,IF(F121&lt;=50000,ROUNDUP(F121/2,0)+12500,IF(F121&lt;=100000,ROUNDUP(F121/4,0)+25000,50000)))),MIN(IF(AND(D121="はい",C121&gt;=2026,C121&lt;=2027),IF(E121&lt;=0,0,IF(E121&lt;=30000,E121,IF(E121&lt;=60000,ROUNDUP(E121/2,0)+15000,IF(E121&lt;=120000,ROUNDUP(E121/4,0)+30000,60000)))),IF(E121&lt;=0,0,IF(E121&lt;=20000,E121,IF(E121&lt;=40000,ROUNDUP(E121/2,0)+10000,IF(E121&lt;=80000,ROUNDUP(E121/4,0)+20000,40000)))))+IF(F121&lt;=0,0,IF(F121&lt;=25000,F121,IF(F121&lt;=50000,ROUNDUP(F121/2,0)+12500,IF(F121&lt;=100000,ROUNDUP(F121/4,0)+25000,50000)))),IF(AND(D121="はい",C121&gt;=2026,C121&lt;=2027),60000,40000)))))</f>
        <v/>
      </c>
      <c r="P121" s="18">
        <f>IF(G121&lt;=0,0,IF(G121&lt;=20000,G121,IF(G121&lt;=40000,ROUNDUP(G121/2,0)+10000,IF(G121&lt;=80000,ROUNDUP(G121/4,0)+20000,40000))))</f>
        <v/>
      </c>
      <c r="Q121" s="18">
        <f>IF(I121&lt;=0,IF(H121&lt;=0,0,IF(H121&lt;=20000,H121,IF(H121&lt;=40000,ROUNDUP(H121/2,0)+10000,IF(H121&lt;=80000,ROUNDUP(H121/4,0)+20000,40000)))),IF(H121&lt;=0,IF(I121&lt;=0,0,IF(I121&lt;=25000,I121,IF(I121&lt;=50000,ROUNDUP(I121/2,0)+12500,IF(I121&lt;=100000,ROUNDUP(I121/4,0)+25000,50000)))),MAX(IF(I121&lt;=0,0,IF(I121&lt;=25000,I121,IF(I121&lt;=50000,ROUNDUP(I121/2,0)+12500,IF(I121&lt;=100000,ROUNDUP(I121/4,0)+25000,50000)))),MIN(IF(H121&lt;=0,0,IF(H121&lt;=20000,H121,IF(H121&lt;=40000,ROUNDUP(H121/2,0)+10000,IF(H121&lt;=80000,ROUNDUP(H121/4,0)+20000,40000))))+IF(I121&lt;=0,0,IF(I121&lt;=25000,I121,IF(I121&lt;=50000,ROUNDUP(I121/2,0)+12500,IF(I121&lt;=100000,ROUNDUP(I121/4,0)+25000,50000)))),40000))))</f>
        <v/>
      </c>
      <c r="R121" s="18">
        <f>MIN(120000,O121+P121+Q121)</f>
        <v/>
      </c>
      <c r="S121" s="18">
        <f>IF(F121&lt;=0,IF(E121&lt;=0,0,IF(E121&lt;=12000,E121,IF(E121&lt;=32000,ROUNDUP(E121/2,0)+6000,IF(E121&lt;=56000,ROUNDUP(E121/4,0)+14000,28000)))),IF(E121&lt;=0,IF(F121&lt;=0,0,IF(F121&lt;=15000,F121,IF(F121&lt;=40000,ROUNDUP(F121/2,0)+7500,IF(F121&lt;=70000,ROUNDUP(F121/4,0)+17500,35000)))),MAX(IF(F121&lt;=0,0,IF(F121&lt;=15000,F121,IF(F121&lt;=40000,ROUNDUP(F121/2,0)+7500,IF(F121&lt;=70000,ROUNDUP(F121/4,0)+17500,35000)))),MIN(IF(E121&lt;=0,0,IF(E121&lt;=12000,E121,IF(E121&lt;=32000,ROUNDUP(E121/2,0)+6000,IF(E121&lt;=56000,ROUNDUP(E121/4,0)+14000,28000))))+IF(F121&lt;=0,0,IF(F121&lt;=15000,F121,IF(F121&lt;=40000,ROUNDUP(F121/2,0)+7500,IF(F121&lt;=70000,ROUNDUP(F121/4,0)+17500,35000)))),28000))))</f>
        <v/>
      </c>
      <c r="T121" s="18">
        <f>IF(G121&lt;=0,0,IF(G121&lt;=12000,G121,IF(G121&lt;=32000,ROUNDUP(G121/2,0)+6000,IF(G121&lt;=56000,ROUNDUP(G121/4,0)+14000,28000))))</f>
        <v/>
      </c>
      <c r="U121" s="18">
        <f>IF(I121&lt;=0,IF(H121&lt;=0,0,IF(H121&lt;=12000,H121,IF(H121&lt;=32000,ROUNDUP(H121/2,0)+6000,IF(H121&lt;=56000,ROUNDUP(H121/4,0)+14000,28000)))),IF(H121&lt;=0,IF(I121&lt;=0,0,IF(I121&lt;=15000,I121,IF(I121&lt;=40000,ROUNDUP(I121/2,0)+7500,IF(I121&lt;=70000,ROUNDUP(I121/4,0)+17500,35000)))),MAX(IF(I121&lt;=0,0,IF(I121&lt;=15000,I121,IF(I121&lt;=40000,ROUNDUP(I121/2,0)+7500,IF(I121&lt;=70000,ROUNDUP(I121/4,0)+17500,35000)))),MIN(IF(H121&lt;=0,0,IF(H121&lt;=12000,H121,IF(H121&lt;=32000,ROUNDUP(H121/2,0)+6000,IF(H121&lt;=56000,ROUNDUP(H121/4,0)+14000,28000))))+IF(I121&lt;=0,0,IF(I121&lt;=15000,I121,IF(I121&lt;=40000,ROUNDUP(I121/2,0)+7500,IF(I121&lt;=70000,ROUNDUP(I121/4,0)+17500,35000)))),28000))))</f>
        <v/>
      </c>
      <c r="V121" s="18">
        <f>MIN(70000,S121+T121+U121)</f>
        <v/>
      </c>
      <c r="W121" s="18">
        <f>MAX(0,ROUNDDOWN(M121-J121-N121-K121-0,-3))</f>
        <v/>
      </c>
      <c r="X121" s="18">
        <f>MAX(0,ROUNDDOWN(M121-J121-N121-K121-R121,-3))</f>
        <v/>
      </c>
      <c r="Y121" s="18">
        <f>IF(W121&lt;=0,0,ROUNDDOWN((W121*LOOKUP(W121,{0,1950001,3300001,6950001,9000001,18000001,40000001},{0.05,0.1,0.2,0.23,0.33,0.4,0.45})-LOOKUP(W121,{0,1950001,3300001,6950001,9000001,18000001,40000001},{0,97500,427500,636000,1536000,2796000,4796000}))*1.021,-2))</f>
        <v/>
      </c>
      <c r="Z121" s="18">
        <f>IF(X121&lt;=0,0,ROUNDDOWN((X121*LOOKUP(X121,{0,1950001,3300001,6950001,9000001,18000001,40000001},{0.05,0.1,0.2,0.23,0.33,0.4,0.45})-LOOKUP(X121,{0,1950001,3300001,6950001,9000001,18000001,40000001},{0,97500,427500,636000,1536000,2796000,4796000}))*1.021,-2))</f>
        <v/>
      </c>
      <c r="AA121" s="18">
        <f>MAX(0,ROUNDDOWN(M121-J121-430000-L121-0,-3))</f>
        <v/>
      </c>
      <c r="AB121" s="18">
        <f>MAX(0,ROUNDDOWN(M121-J121-430000-L121-V121,-3))</f>
        <v/>
      </c>
      <c r="AC121" s="18">
        <f>IF(M121&lt;=450000,0,MAX(0,ROUNDDOWN(AA121*0.06-MIN(50000,AA121)*0.03,-2))+MAX(0,ROUNDDOWN(AA121*0.04-MIN(50000,AA121)*0.02,-2)))</f>
        <v/>
      </c>
      <c r="AD121" s="18">
        <f>IF(M121&lt;=450000,0,MAX(0,ROUNDDOWN(AB121*0.06-MIN(50000,AB121)*0.03,-2))+MAX(0,ROUNDDOWN(AB121*0.04-MIN(50000,AB121)*0.02,-2)))</f>
        <v/>
      </c>
      <c r="AE121" s="18">
        <f>Y121-Z121</f>
        <v/>
      </c>
      <c r="AF121" s="18">
        <f>AC121-AD121</f>
        <v/>
      </c>
      <c r="AG121" s="18">
        <f>AE121+AF121</f>
        <v/>
      </c>
      <c r="AH121" s="20">
        <f>IF(W121&lt;=0,0,LOOKUP(W121,{0,1950001,3300001,6950001,9000001,18000001,40000001},{0.05,0.1,0.2,0.23,0.33,0.4,0.45}))</f>
        <v/>
      </c>
    </row>
    <row r="122">
      <c r="A122" t="inlineStr">
        <is>
          <t>1万円刻み 特例あり一般12万円</t>
        </is>
      </c>
      <c r="B122" s="18">
        <f>'4_1万円刻み'!$A$14</f>
        <v/>
      </c>
      <c r="C122" s="19" t="n">
        <v>2026</v>
      </c>
      <c r="D122" t="inlineStr">
        <is>
          <t>はい</t>
        </is>
      </c>
      <c r="E122" s="18" t="n">
        <v>120000</v>
      </c>
      <c r="F122" s="18" t="n">
        <v>0</v>
      </c>
      <c r="G122" s="18" t="n">
        <v>0</v>
      </c>
      <c r="H122" s="18" t="n">
        <v>0</v>
      </c>
      <c r="I122" s="18" t="n">
        <v>0</v>
      </c>
      <c r="J122" s="18">
        <f>ROUND(MIN(B122/12,650000)*12*0.0915+MIN(B122/12,1390000)*12*(0.0504+0)+B122*0.005,0)</f>
        <v/>
      </c>
      <c r="K122" s="18" t="n">
        <v>0</v>
      </c>
      <c r="L122" s="18" t="n">
        <v>0</v>
      </c>
      <c r="M122" s="18">
        <f>ROUND(IF(C122&gt;=2026,IF(B122&lt;741000,0,IF(B122&lt;2191000,B122-740000,IF(B122&lt;2193000,1451000,IF(B122&lt;2196000,1453000,IF(B122&lt;2200000,1456000,IF(B122&lt;3600000,ROUNDDOWN(B122/4,-3)*2.8-80000,IF(B122&lt;6600000,ROUNDDOWN(B122/4,-3)*3.2-440000,IF(B122&lt;8500000,ROUNDDOWN(B122*0.9,0)-1100000,B122-1950000)))))))),IF(B122&lt;651000,0,IF(B122&lt;1900000,B122-650000,IF(B122&lt;3600000,ROUNDDOWN(B122/4,-3)*2.8-80000,IF(B122&lt;6600000,ROUNDDOWN(B122/4,-3)*3.2-440000,IF(B122&lt;8500000,ROUNDDOWN(B122*0.9,0)-1100000,B122-1950000)))))),0)</f>
        <v/>
      </c>
      <c r="N122" s="18">
        <f>IF(M122&gt;23500000,NA(),IF(C122&gt;=2026,IF(M122&lt;=4890000,1040000,IF(M122&lt;=6550000,670000,620000)),IF(M122&lt;=1320000,950000,IF(M122&lt;=3360000,880000,IF(M122&lt;=4890000,680000,IF(M122&lt;=6550000,630000,580000))))))</f>
        <v/>
      </c>
      <c r="O122" s="18">
        <f>IF(F122&lt;=0,IF(AND(D122="はい",C122&gt;=2026,C122&lt;=2027),IF(E122&lt;=0,0,IF(E122&lt;=30000,E122,IF(E122&lt;=60000,ROUNDUP(E122/2,0)+15000,IF(E122&lt;=120000,ROUNDUP(E122/4,0)+30000,60000)))),IF(E122&lt;=0,0,IF(E122&lt;=20000,E122,IF(E122&lt;=40000,ROUNDUP(E122/2,0)+10000,IF(E122&lt;=80000,ROUNDUP(E122/4,0)+20000,40000))))),IF(E122&lt;=0,IF(F122&lt;=0,0,IF(F122&lt;=25000,F122,IF(F122&lt;=50000,ROUNDUP(F122/2,0)+12500,IF(F122&lt;=100000,ROUNDUP(F122/4,0)+25000,50000)))),MAX(IF(F122&lt;=0,0,IF(F122&lt;=25000,F122,IF(F122&lt;=50000,ROUNDUP(F122/2,0)+12500,IF(F122&lt;=100000,ROUNDUP(F122/4,0)+25000,50000)))),MIN(IF(AND(D122="はい",C122&gt;=2026,C122&lt;=2027),IF(E122&lt;=0,0,IF(E122&lt;=30000,E122,IF(E122&lt;=60000,ROUNDUP(E122/2,0)+15000,IF(E122&lt;=120000,ROUNDUP(E122/4,0)+30000,60000)))),IF(E122&lt;=0,0,IF(E122&lt;=20000,E122,IF(E122&lt;=40000,ROUNDUP(E122/2,0)+10000,IF(E122&lt;=80000,ROUNDUP(E122/4,0)+20000,40000)))))+IF(F122&lt;=0,0,IF(F122&lt;=25000,F122,IF(F122&lt;=50000,ROUNDUP(F122/2,0)+12500,IF(F122&lt;=100000,ROUNDUP(F122/4,0)+25000,50000)))),IF(AND(D122="はい",C122&gt;=2026,C122&lt;=2027),60000,40000)))))</f>
        <v/>
      </c>
      <c r="P122" s="18">
        <f>IF(G122&lt;=0,0,IF(G122&lt;=20000,G122,IF(G122&lt;=40000,ROUNDUP(G122/2,0)+10000,IF(G122&lt;=80000,ROUNDUP(G122/4,0)+20000,40000))))</f>
        <v/>
      </c>
      <c r="Q122" s="18">
        <f>IF(I122&lt;=0,IF(H122&lt;=0,0,IF(H122&lt;=20000,H122,IF(H122&lt;=40000,ROUNDUP(H122/2,0)+10000,IF(H122&lt;=80000,ROUNDUP(H122/4,0)+20000,40000)))),IF(H122&lt;=0,IF(I122&lt;=0,0,IF(I122&lt;=25000,I122,IF(I122&lt;=50000,ROUNDUP(I122/2,0)+12500,IF(I122&lt;=100000,ROUNDUP(I122/4,0)+25000,50000)))),MAX(IF(I122&lt;=0,0,IF(I122&lt;=25000,I122,IF(I122&lt;=50000,ROUNDUP(I122/2,0)+12500,IF(I122&lt;=100000,ROUNDUP(I122/4,0)+25000,50000)))),MIN(IF(H122&lt;=0,0,IF(H122&lt;=20000,H122,IF(H122&lt;=40000,ROUNDUP(H122/2,0)+10000,IF(H122&lt;=80000,ROUNDUP(H122/4,0)+20000,40000))))+IF(I122&lt;=0,0,IF(I122&lt;=25000,I122,IF(I122&lt;=50000,ROUNDUP(I122/2,0)+12500,IF(I122&lt;=100000,ROUNDUP(I122/4,0)+25000,50000)))),40000))))</f>
        <v/>
      </c>
      <c r="R122" s="18">
        <f>MIN(120000,O122+P122+Q122)</f>
        <v/>
      </c>
      <c r="S122" s="18">
        <f>IF(F122&lt;=0,IF(E122&lt;=0,0,IF(E122&lt;=12000,E122,IF(E122&lt;=32000,ROUNDUP(E122/2,0)+6000,IF(E122&lt;=56000,ROUNDUP(E122/4,0)+14000,28000)))),IF(E122&lt;=0,IF(F122&lt;=0,0,IF(F122&lt;=15000,F122,IF(F122&lt;=40000,ROUNDUP(F122/2,0)+7500,IF(F122&lt;=70000,ROUNDUP(F122/4,0)+17500,35000)))),MAX(IF(F122&lt;=0,0,IF(F122&lt;=15000,F122,IF(F122&lt;=40000,ROUNDUP(F122/2,0)+7500,IF(F122&lt;=70000,ROUNDUP(F122/4,0)+17500,35000)))),MIN(IF(E122&lt;=0,0,IF(E122&lt;=12000,E122,IF(E122&lt;=32000,ROUNDUP(E122/2,0)+6000,IF(E122&lt;=56000,ROUNDUP(E122/4,0)+14000,28000))))+IF(F122&lt;=0,0,IF(F122&lt;=15000,F122,IF(F122&lt;=40000,ROUNDUP(F122/2,0)+7500,IF(F122&lt;=70000,ROUNDUP(F122/4,0)+17500,35000)))),28000))))</f>
        <v/>
      </c>
      <c r="T122" s="18">
        <f>IF(G122&lt;=0,0,IF(G122&lt;=12000,G122,IF(G122&lt;=32000,ROUNDUP(G122/2,0)+6000,IF(G122&lt;=56000,ROUNDUP(G122/4,0)+14000,28000))))</f>
        <v/>
      </c>
      <c r="U122" s="18">
        <f>IF(I122&lt;=0,IF(H122&lt;=0,0,IF(H122&lt;=12000,H122,IF(H122&lt;=32000,ROUNDUP(H122/2,0)+6000,IF(H122&lt;=56000,ROUNDUP(H122/4,0)+14000,28000)))),IF(H122&lt;=0,IF(I122&lt;=0,0,IF(I122&lt;=15000,I122,IF(I122&lt;=40000,ROUNDUP(I122/2,0)+7500,IF(I122&lt;=70000,ROUNDUP(I122/4,0)+17500,35000)))),MAX(IF(I122&lt;=0,0,IF(I122&lt;=15000,I122,IF(I122&lt;=40000,ROUNDUP(I122/2,0)+7500,IF(I122&lt;=70000,ROUNDUP(I122/4,0)+17500,35000)))),MIN(IF(H122&lt;=0,0,IF(H122&lt;=12000,H122,IF(H122&lt;=32000,ROUNDUP(H122/2,0)+6000,IF(H122&lt;=56000,ROUNDUP(H122/4,0)+14000,28000))))+IF(I122&lt;=0,0,IF(I122&lt;=15000,I122,IF(I122&lt;=40000,ROUNDUP(I122/2,0)+7500,IF(I122&lt;=70000,ROUNDUP(I122/4,0)+17500,35000)))),28000))))</f>
        <v/>
      </c>
      <c r="V122" s="18">
        <f>MIN(70000,S122+T122+U122)</f>
        <v/>
      </c>
      <c r="W122" s="18">
        <f>MAX(0,ROUNDDOWN(M122-J122-N122-K122-0,-3))</f>
        <v/>
      </c>
      <c r="X122" s="18">
        <f>MAX(0,ROUNDDOWN(M122-J122-N122-K122-R122,-3))</f>
        <v/>
      </c>
      <c r="Y122" s="18">
        <f>IF(W122&lt;=0,0,ROUNDDOWN((W122*LOOKUP(W122,{0,1950001,3300001,6950001,9000001,18000001,40000001},{0.05,0.1,0.2,0.23,0.33,0.4,0.45})-LOOKUP(W122,{0,1950001,3300001,6950001,9000001,18000001,40000001},{0,97500,427500,636000,1536000,2796000,4796000}))*1.021,-2))</f>
        <v/>
      </c>
      <c r="Z122" s="18">
        <f>IF(X122&lt;=0,0,ROUNDDOWN((X122*LOOKUP(X122,{0,1950001,3300001,6950001,9000001,18000001,40000001},{0.05,0.1,0.2,0.23,0.33,0.4,0.45})-LOOKUP(X122,{0,1950001,3300001,6950001,9000001,18000001,40000001},{0,97500,427500,636000,1536000,2796000,4796000}))*1.021,-2))</f>
        <v/>
      </c>
      <c r="AA122" s="18">
        <f>MAX(0,ROUNDDOWN(M122-J122-430000-L122-0,-3))</f>
        <v/>
      </c>
      <c r="AB122" s="18">
        <f>MAX(0,ROUNDDOWN(M122-J122-430000-L122-V122,-3))</f>
        <v/>
      </c>
      <c r="AC122" s="18">
        <f>IF(M122&lt;=450000,0,MAX(0,ROUNDDOWN(AA122*0.06-MIN(50000,AA122)*0.03,-2))+MAX(0,ROUNDDOWN(AA122*0.04-MIN(50000,AA122)*0.02,-2)))</f>
        <v/>
      </c>
      <c r="AD122" s="18">
        <f>IF(M122&lt;=450000,0,MAX(0,ROUNDDOWN(AB122*0.06-MIN(50000,AB122)*0.03,-2))+MAX(0,ROUNDDOWN(AB122*0.04-MIN(50000,AB122)*0.02,-2)))</f>
        <v/>
      </c>
      <c r="AE122" s="18">
        <f>Y122-Z122</f>
        <v/>
      </c>
      <c r="AF122" s="18">
        <f>AC122-AD122</f>
        <v/>
      </c>
      <c r="AG122" s="18">
        <f>AE122+AF122</f>
        <v/>
      </c>
      <c r="AH122" s="20">
        <f>IF(W122&lt;=0,0,LOOKUP(W122,{0,1950001,3300001,6950001,9000001,18000001,40000001},{0.05,0.1,0.2,0.23,0.33,0.4,0.45}))</f>
        <v/>
      </c>
    </row>
    <row r="123">
      <c r="A123" t="inlineStr">
        <is>
          <t>1万円刻み 3区分8万円ずつ</t>
        </is>
      </c>
      <c r="B123" s="18">
        <f>'4_1万円刻み'!$A$15</f>
        <v/>
      </c>
      <c r="C123" s="19" t="n">
        <v>2026</v>
      </c>
      <c r="D123" t="inlineStr">
        <is>
          <t>いいえ</t>
        </is>
      </c>
      <c r="E123" s="18" t="n">
        <v>80000</v>
      </c>
      <c r="F123" s="18" t="n">
        <v>0</v>
      </c>
      <c r="G123" s="18" t="n">
        <v>80000</v>
      </c>
      <c r="H123" s="18" t="n">
        <v>80000</v>
      </c>
      <c r="I123" s="18" t="n">
        <v>0</v>
      </c>
      <c r="J123" s="18">
        <f>ROUND(MIN(B123/12,650000)*12*0.0915+MIN(B123/12,1390000)*12*(0.0504+0)+B123*0.005,0)</f>
        <v/>
      </c>
      <c r="K123" s="18" t="n">
        <v>0</v>
      </c>
      <c r="L123" s="18" t="n">
        <v>0</v>
      </c>
      <c r="M123" s="18">
        <f>ROUND(IF(C123&gt;=2026,IF(B123&lt;741000,0,IF(B123&lt;2191000,B123-740000,IF(B123&lt;2193000,1451000,IF(B123&lt;2196000,1453000,IF(B123&lt;2200000,1456000,IF(B123&lt;3600000,ROUNDDOWN(B123/4,-3)*2.8-80000,IF(B123&lt;6600000,ROUNDDOWN(B123/4,-3)*3.2-440000,IF(B123&lt;8500000,ROUNDDOWN(B123*0.9,0)-1100000,B123-1950000)))))))),IF(B123&lt;651000,0,IF(B123&lt;1900000,B123-650000,IF(B123&lt;3600000,ROUNDDOWN(B123/4,-3)*2.8-80000,IF(B123&lt;6600000,ROUNDDOWN(B123/4,-3)*3.2-440000,IF(B123&lt;8500000,ROUNDDOWN(B123*0.9,0)-1100000,B123-1950000)))))),0)</f>
        <v/>
      </c>
      <c r="N123" s="18">
        <f>IF(M123&gt;23500000,NA(),IF(C123&gt;=2026,IF(M123&lt;=4890000,1040000,IF(M123&lt;=6550000,670000,620000)),IF(M123&lt;=1320000,950000,IF(M123&lt;=3360000,880000,IF(M123&lt;=4890000,680000,IF(M123&lt;=6550000,630000,580000))))))</f>
        <v/>
      </c>
      <c r="O123" s="18">
        <f>IF(F123&lt;=0,IF(AND(D123="はい",C123&gt;=2026,C123&lt;=2027),IF(E123&lt;=0,0,IF(E123&lt;=30000,E123,IF(E123&lt;=60000,ROUNDUP(E123/2,0)+15000,IF(E123&lt;=120000,ROUNDUP(E123/4,0)+30000,60000)))),IF(E123&lt;=0,0,IF(E123&lt;=20000,E123,IF(E123&lt;=40000,ROUNDUP(E123/2,0)+10000,IF(E123&lt;=80000,ROUNDUP(E123/4,0)+20000,40000))))),IF(E123&lt;=0,IF(F123&lt;=0,0,IF(F123&lt;=25000,F123,IF(F123&lt;=50000,ROUNDUP(F123/2,0)+12500,IF(F123&lt;=100000,ROUNDUP(F123/4,0)+25000,50000)))),MAX(IF(F123&lt;=0,0,IF(F123&lt;=25000,F123,IF(F123&lt;=50000,ROUNDUP(F123/2,0)+12500,IF(F123&lt;=100000,ROUNDUP(F123/4,0)+25000,50000)))),MIN(IF(AND(D123="はい",C123&gt;=2026,C123&lt;=2027),IF(E123&lt;=0,0,IF(E123&lt;=30000,E123,IF(E123&lt;=60000,ROUNDUP(E123/2,0)+15000,IF(E123&lt;=120000,ROUNDUP(E123/4,0)+30000,60000)))),IF(E123&lt;=0,0,IF(E123&lt;=20000,E123,IF(E123&lt;=40000,ROUNDUP(E123/2,0)+10000,IF(E123&lt;=80000,ROUNDUP(E123/4,0)+20000,40000)))))+IF(F123&lt;=0,0,IF(F123&lt;=25000,F123,IF(F123&lt;=50000,ROUNDUP(F123/2,0)+12500,IF(F123&lt;=100000,ROUNDUP(F123/4,0)+25000,50000)))),IF(AND(D123="はい",C123&gt;=2026,C123&lt;=2027),60000,40000)))))</f>
        <v/>
      </c>
      <c r="P123" s="18">
        <f>IF(G123&lt;=0,0,IF(G123&lt;=20000,G123,IF(G123&lt;=40000,ROUNDUP(G123/2,0)+10000,IF(G123&lt;=80000,ROUNDUP(G123/4,0)+20000,40000))))</f>
        <v/>
      </c>
      <c r="Q123" s="18">
        <f>IF(I123&lt;=0,IF(H123&lt;=0,0,IF(H123&lt;=20000,H123,IF(H123&lt;=40000,ROUNDUP(H123/2,0)+10000,IF(H123&lt;=80000,ROUNDUP(H123/4,0)+20000,40000)))),IF(H123&lt;=0,IF(I123&lt;=0,0,IF(I123&lt;=25000,I123,IF(I123&lt;=50000,ROUNDUP(I123/2,0)+12500,IF(I123&lt;=100000,ROUNDUP(I123/4,0)+25000,50000)))),MAX(IF(I123&lt;=0,0,IF(I123&lt;=25000,I123,IF(I123&lt;=50000,ROUNDUP(I123/2,0)+12500,IF(I123&lt;=100000,ROUNDUP(I123/4,0)+25000,50000)))),MIN(IF(H123&lt;=0,0,IF(H123&lt;=20000,H123,IF(H123&lt;=40000,ROUNDUP(H123/2,0)+10000,IF(H123&lt;=80000,ROUNDUP(H123/4,0)+20000,40000))))+IF(I123&lt;=0,0,IF(I123&lt;=25000,I123,IF(I123&lt;=50000,ROUNDUP(I123/2,0)+12500,IF(I123&lt;=100000,ROUNDUP(I123/4,0)+25000,50000)))),40000))))</f>
        <v/>
      </c>
      <c r="R123" s="18">
        <f>MIN(120000,O123+P123+Q123)</f>
        <v/>
      </c>
      <c r="S123" s="18">
        <f>IF(F123&lt;=0,IF(E123&lt;=0,0,IF(E123&lt;=12000,E123,IF(E123&lt;=32000,ROUNDUP(E123/2,0)+6000,IF(E123&lt;=56000,ROUNDUP(E123/4,0)+14000,28000)))),IF(E123&lt;=0,IF(F123&lt;=0,0,IF(F123&lt;=15000,F123,IF(F123&lt;=40000,ROUNDUP(F123/2,0)+7500,IF(F123&lt;=70000,ROUNDUP(F123/4,0)+17500,35000)))),MAX(IF(F123&lt;=0,0,IF(F123&lt;=15000,F123,IF(F123&lt;=40000,ROUNDUP(F123/2,0)+7500,IF(F123&lt;=70000,ROUNDUP(F123/4,0)+17500,35000)))),MIN(IF(E123&lt;=0,0,IF(E123&lt;=12000,E123,IF(E123&lt;=32000,ROUNDUP(E123/2,0)+6000,IF(E123&lt;=56000,ROUNDUP(E123/4,0)+14000,28000))))+IF(F123&lt;=0,0,IF(F123&lt;=15000,F123,IF(F123&lt;=40000,ROUNDUP(F123/2,0)+7500,IF(F123&lt;=70000,ROUNDUP(F123/4,0)+17500,35000)))),28000))))</f>
        <v/>
      </c>
      <c r="T123" s="18">
        <f>IF(G123&lt;=0,0,IF(G123&lt;=12000,G123,IF(G123&lt;=32000,ROUNDUP(G123/2,0)+6000,IF(G123&lt;=56000,ROUNDUP(G123/4,0)+14000,28000))))</f>
        <v/>
      </c>
      <c r="U123" s="18">
        <f>IF(I123&lt;=0,IF(H123&lt;=0,0,IF(H123&lt;=12000,H123,IF(H123&lt;=32000,ROUNDUP(H123/2,0)+6000,IF(H123&lt;=56000,ROUNDUP(H123/4,0)+14000,28000)))),IF(H123&lt;=0,IF(I123&lt;=0,0,IF(I123&lt;=15000,I123,IF(I123&lt;=40000,ROUNDUP(I123/2,0)+7500,IF(I123&lt;=70000,ROUNDUP(I123/4,0)+17500,35000)))),MAX(IF(I123&lt;=0,0,IF(I123&lt;=15000,I123,IF(I123&lt;=40000,ROUNDUP(I123/2,0)+7500,IF(I123&lt;=70000,ROUNDUP(I123/4,0)+17500,35000)))),MIN(IF(H123&lt;=0,0,IF(H123&lt;=12000,H123,IF(H123&lt;=32000,ROUNDUP(H123/2,0)+6000,IF(H123&lt;=56000,ROUNDUP(H123/4,0)+14000,28000))))+IF(I123&lt;=0,0,IF(I123&lt;=15000,I123,IF(I123&lt;=40000,ROUNDUP(I123/2,0)+7500,IF(I123&lt;=70000,ROUNDUP(I123/4,0)+17500,35000)))),28000))))</f>
        <v/>
      </c>
      <c r="V123" s="18">
        <f>MIN(70000,S123+T123+U123)</f>
        <v/>
      </c>
      <c r="W123" s="18">
        <f>MAX(0,ROUNDDOWN(M123-J123-N123-K123-0,-3))</f>
        <v/>
      </c>
      <c r="X123" s="18">
        <f>MAX(0,ROUNDDOWN(M123-J123-N123-K123-R123,-3))</f>
        <v/>
      </c>
      <c r="Y123" s="18">
        <f>IF(W123&lt;=0,0,ROUNDDOWN((W123*LOOKUP(W123,{0,1950001,3300001,6950001,9000001,18000001,40000001},{0.05,0.1,0.2,0.23,0.33,0.4,0.45})-LOOKUP(W123,{0,1950001,3300001,6950001,9000001,18000001,40000001},{0,97500,427500,636000,1536000,2796000,4796000}))*1.021,-2))</f>
        <v/>
      </c>
      <c r="Z123" s="18">
        <f>IF(X123&lt;=0,0,ROUNDDOWN((X123*LOOKUP(X123,{0,1950001,3300001,6950001,9000001,18000001,40000001},{0.05,0.1,0.2,0.23,0.33,0.4,0.45})-LOOKUP(X123,{0,1950001,3300001,6950001,9000001,18000001,40000001},{0,97500,427500,636000,1536000,2796000,4796000}))*1.021,-2))</f>
        <v/>
      </c>
      <c r="AA123" s="18">
        <f>MAX(0,ROUNDDOWN(M123-J123-430000-L123-0,-3))</f>
        <v/>
      </c>
      <c r="AB123" s="18">
        <f>MAX(0,ROUNDDOWN(M123-J123-430000-L123-V123,-3))</f>
        <v/>
      </c>
      <c r="AC123" s="18">
        <f>IF(M123&lt;=450000,0,MAX(0,ROUNDDOWN(AA123*0.06-MIN(50000,AA123)*0.03,-2))+MAX(0,ROUNDDOWN(AA123*0.04-MIN(50000,AA123)*0.02,-2)))</f>
        <v/>
      </c>
      <c r="AD123" s="18">
        <f>IF(M123&lt;=450000,0,MAX(0,ROUNDDOWN(AB123*0.06-MIN(50000,AB123)*0.03,-2))+MAX(0,ROUNDDOWN(AB123*0.04-MIN(50000,AB123)*0.02,-2)))</f>
        <v/>
      </c>
      <c r="AE123" s="18">
        <f>Y123-Z123</f>
        <v/>
      </c>
      <c r="AF123" s="18">
        <f>AC123-AD123</f>
        <v/>
      </c>
      <c r="AG123" s="18">
        <f>AE123+AF123</f>
        <v/>
      </c>
      <c r="AH123" s="20">
        <f>IF(W123&lt;=0,0,LOOKUP(W123,{0,1950001,3300001,6950001,9000001,18000001,40000001},{0.05,0.1,0.2,0.23,0.33,0.4,0.45}))</f>
        <v/>
      </c>
    </row>
    <row r="124">
      <c r="A124" t="inlineStr">
        <is>
          <t>1万円刻み 一般8万円</t>
        </is>
      </c>
      <c r="B124" s="18">
        <f>'4_1万円刻み'!$A$15</f>
        <v/>
      </c>
      <c r="C124" s="19" t="n">
        <v>2026</v>
      </c>
      <c r="D124" t="inlineStr">
        <is>
          <t>いいえ</t>
        </is>
      </c>
      <c r="E124" s="18" t="n">
        <v>80000</v>
      </c>
      <c r="F124" s="18" t="n">
        <v>0</v>
      </c>
      <c r="G124" s="18" t="n">
        <v>0</v>
      </c>
      <c r="H124" s="18" t="n">
        <v>0</v>
      </c>
      <c r="I124" s="18" t="n">
        <v>0</v>
      </c>
      <c r="J124" s="18">
        <f>ROUND(MIN(B124/12,650000)*12*0.0915+MIN(B124/12,1390000)*12*(0.0504+0)+B124*0.005,0)</f>
        <v/>
      </c>
      <c r="K124" s="18" t="n">
        <v>0</v>
      </c>
      <c r="L124" s="18" t="n">
        <v>0</v>
      </c>
      <c r="M124" s="18">
        <f>ROUND(IF(C124&gt;=2026,IF(B124&lt;741000,0,IF(B124&lt;2191000,B124-740000,IF(B124&lt;2193000,1451000,IF(B124&lt;2196000,1453000,IF(B124&lt;2200000,1456000,IF(B124&lt;3600000,ROUNDDOWN(B124/4,-3)*2.8-80000,IF(B124&lt;6600000,ROUNDDOWN(B124/4,-3)*3.2-440000,IF(B124&lt;8500000,ROUNDDOWN(B124*0.9,0)-1100000,B124-1950000)))))))),IF(B124&lt;651000,0,IF(B124&lt;1900000,B124-650000,IF(B124&lt;3600000,ROUNDDOWN(B124/4,-3)*2.8-80000,IF(B124&lt;6600000,ROUNDDOWN(B124/4,-3)*3.2-440000,IF(B124&lt;8500000,ROUNDDOWN(B124*0.9,0)-1100000,B124-1950000)))))),0)</f>
        <v/>
      </c>
      <c r="N124" s="18">
        <f>IF(M124&gt;23500000,NA(),IF(C124&gt;=2026,IF(M124&lt;=4890000,1040000,IF(M124&lt;=6550000,670000,620000)),IF(M124&lt;=1320000,950000,IF(M124&lt;=3360000,880000,IF(M124&lt;=4890000,680000,IF(M124&lt;=6550000,630000,580000))))))</f>
        <v/>
      </c>
      <c r="O124" s="18">
        <f>IF(F124&lt;=0,IF(AND(D124="はい",C124&gt;=2026,C124&lt;=2027),IF(E124&lt;=0,0,IF(E124&lt;=30000,E124,IF(E124&lt;=60000,ROUNDUP(E124/2,0)+15000,IF(E124&lt;=120000,ROUNDUP(E124/4,0)+30000,60000)))),IF(E124&lt;=0,0,IF(E124&lt;=20000,E124,IF(E124&lt;=40000,ROUNDUP(E124/2,0)+10000,IF(E124&lt;=80000,ROUNDUP(E124/4,0)+20000,40000))))),IF(E124&lt;=0,IF(F124&lt;=0,0,IF(F124&lt;=25000,F124,IF(F124&lt;=50000,ROUNDUP(F124/2,0)+12500,IF(F124&lt;=100000,ROUNDUP(F124/4,0)+25000,50000)))),MAX(IF(F124&lt;=0,0,IF(F124&lt;=25000,F124,IF(F124&lt;=50000,ROUNDUP(F124/2,0)+12500,IF(F124&lt;=100000,ROUNDUP(F124/4,0)+25000,50000)))),MIN(IF(AND(D124="はい",C124&gt;=2026,C124&lt;=2027),IF(E124&lt;=0,0,IF(E124&lt;=30000,E124,IF(E124&lt;=60000,ROUNDUP(E124/2,0)+15000,IF(E124&lt;=120000,ROUNDUP(E124/4,0)+30000,60000)))),IF(E124&lt;=0,0,IF(E124&lt;=20000,E124,IF(E124&lt;=40000,ROUNDUP(E124/2,0)+10000,IF(E124&lt;=80000,ROUNDUP(E124/4,0)+20000,40000)))))+IF(F124&lt;=0,0,IF(F124&lt;=25000,F124,IF(F124&lt;=50000,ROUNDUP(F124/2,0)+12500,IF(F124&lt;=100000,ROUNDUP(F124/4,0)+25000,50000)))),IF(AND(D124="はい",C124&gt;=2026,C124&lt;=2027),60000,40000)))))</f>
        <v/>
      </c>
      <c r="P124" s="18">
        <f>IF(G124&lt;=0,0,IF(G124&lt;=20000,G124,IF(G124&lt;=40000,ROUNDUP(G124/2,0)+10000,IF(G124&lt;=80000,ROUNDUP(G124/4,0)+20000,40000))))</f>
        <v/>
      </c>
      <c r="Q124" s="18">
        <f>IF(I124&lt;=0,IF(H124&lt;=0,0,IF(H124&lt;=20000,H124,IF(H124&lt;=40000,ROUNDUP(H124/2,0)+10000,IF(H124&lt;=80000,ROUNDUP(H124/4,0)+20000,40000)))),IF(H124&lt;=0,IF(I124&lt;=0,0,IF(I124&lt;=25000,I124,IF(I124&lt;=50000,ROUNDUP(I124/2,0)+12500,IF(I124&lt;=100000,ROUNDUP(I124/4,0)+25000,50000)))),MAX(IF(I124&lt;=0,0,IF(I124&lt;=25000,I124,IF(I124&lt;=50000,ROUNDUP(I124/2,0)+12500,IF(I124&lt;=100000,ROUNDUP(I124/4,0)+25000,50000)))),MIN(IF(H124&lt;=0,0,IF(H124&lt;=20000,H124,IF(H124&lt;=40000,ROUNDUP(H124/2,0)+10000,IF(H124&lt;=80000,ROUNDUP(H124/4,0)+20000,40000))))+IF(I124&lt;=0,0,IF(I124&lt;=25000,I124,IF(I124&lt;=50000,ROUNDUP(I124/2,0)+12500,IF(I124&lt;=100000,ROUNDUP(I124/4,0)+25000,50000)))),40000))))</f>
        <v/>
      </c>
      <c r="R124" s="18">
        <f>MIN(120000,O124+P124+Q124)</f>
        <v/>
      </c>
      <c r="S124" s="18">
        <f>IF(F124&lt;=0,IF(E124&lt;=0,0,IF(E124&lt;=12000,E124,IF(E124&lt;=32000,ROUNDUP(E124/2,0)+6000,IF(E124&lt;=56000,ROUNDUP(E124/4,0)+14000,28000)))),IF(E124&lt;=0,IF(F124&lt;=0,0,IF(F124&lt;=15000,F124,IF(F124&lt;=40000,ROUNDUP(F124/2,0)+7500,IF(F124&lt;=70000,ROUNDUP(F124/4,0)+17500,35000)))),MAX(IF(F124&lt;=0,0,IF(F124&lt;=15000,F124,IF(F124&lt;=40000,ROUNDUP(F124/2,0)+7500,IF(F124&lt;=70000,ROUNDUP(F124/4,0)+17500,35000)))),MIN(IF(E124&lt;=0,0,IF(E124&lt;=12000,E124,IF(E124&lt;=32000,ROUNDUP(E124/2,0)+6000,IF(E124&lt;=56000,ROUNDUP(E124/4,0)+14000,28000))))+IF(F124&lt;=0,0,IF(F124&lt;=15000,F124,IF(F124&lt;=40000,ROUNDUP(F124/2,0)+7500,IF(F124&lt;=70000,ROUNDUP(F124/4,0)+17500,35000)))),28000))))</f>
        <v/>
      </c>
      <c r="T124" s="18">
        <f>IF(G124&lt;=0,0,IF(G124&lt;=12000,G124,IF(G124&lt;=32000,ROUNDUP(G124/2,0)+6000,IF(G124&lt;=56000,ROUNDUP(G124/4,0)+14000,28000))))</f>
        <v/>
      </c>
      <c r="U124" s="18">
        <f>IF(I124&lt;=0,IF(H124&lt;=0,0,IF(H124&lt;=12000,H124,IF(H124&lt;=32000,ROUNDUP(H124/2,0)+6000,IF(H124&lt;=56000,ROUNDUP(H124/4,0)+14000,28000)))),IF(H124&lt;=0,IF(I124&lt;=0,0,IF(I124&lt;=15000,I124,IF(I124&lt;=40000,ROUNDUP(I124/2,0)+7500,IF(I124&lt;=70000,ROUNDUP(I124/4,0)+17500,35000)))),MAX(IF(I124&lt;=0,0,IF(I124&lt;=15000,I124,IF(I124&lt;=40000,ROUNDUP(I124/2,0)+7500,IF(I124&lt;=70000,ROUNDUP(I124/4,0)+17500,35000)))),MIN(IF(H124&lt;=0,0,IF(H124&lt;=12000,H124,IF(H124&lt;=32000,ROUNDUP(H124/2,0)+6000,IF(H124&lt;=56000,ROUNDUP(H124/4,0)+14000,28000))))+IF(I124&lt;=0,0,IF(I124&lt;=15000,I124,IF(I124&lt;=40000,ROUNDUP(I124/2,0)+7500,IF(I124&lt;=70000,ROUNDUP(I124/4,0)+17500,35000)))),28000))))</f>
        <v/>
      </c>
      <c r="V124" s="18">
        <f>MIN(70000,S124+T124+U124)</f>
        <v/>
      </c>
      <c r="W124" s="18">
        <f>MAX(0,ROUNDDOWN(M124-J124-N124-K124-0,-3))</f>
        <v/>
      </c>
      <c r="X124" s="18">
        <f>MAX(0,ROUNDDOWN(M124-J124-N124-K124-R124,-3))</f>
        <v/>
      </c>
      <c r="Y124" s="18">
        <f>IF(W124&lt;=0,0,ROUNDDOWN((W124*LOOKUP(W124,{0,1950001,3300001,6950001,9000001,18000001,40000001},{0.05,0.1,0.2,0.23,0.33,0.4,0.45})-LOOKUP(W124,{0,1950001,3300001,6950001,9000001,18000001,40000001},{0,97500,427500,636000,1536000,2796000,4796000}))*1.021,-2))</f>
        <v/>
      </c>
      <c r="Z124" s="18">
        <f>IF(X124&lt;=0,0,ROUNDDOWN((X124*LOOKUP(X124,{0,1950001,3300001,6950001,9000001,18000001,40000001},{0.05,0.1,0.2,0.23,0.33,0.4,0.45})-LOOKUP(X124,{0,1950001,3300001,6950001,9000001,18000001,40000001},{0,97500,427500,636000,1536000,2796000,4796000}))*1.021,-2))</f>
        <v/>
      </c>
      <c r="AA124" s="18">
        <f>MAX(0,ROUNDDOWN(M124-J124-430000-L124-0,-3))</f>
        <v/>
      </c>
      <c r="AB124" s="18">
        <f>MAX(0,ROUNDDOWN(M124-J124-430000-L124-V124,-3))</f>
        <v/>
      </c>
      <c r="AC124" s="18">
        <f>IF(M124&lt;=450000,0,MAX(0,ROUNDDOWN(AA124*0.06-MIN(50000,AA124)*0.03,-2))+MAX(0,ROUNDDOWN(AA124*0.04-MIN(50000,AA124)*0.02,-2)))</f>
        <v/>
      </c>
      <c r="AD124" s="18">
        <f>IF(M124&lt;=450000,0,MAX(0,ROUNDDOWN(AB124*0.06-MIN(50000,AB124)*0.03,-2))+MAX(0,ROUNDDOWN(AB124*0.04-MIN(50000,AB124)*0.02,-2)))</f>
        <v/>
      </c>
      <c r="AE124" s="18">
        <f>Y124-Z124</f>
        <v/>
      </c>
      <c r="AF124" s="18">
        <f>AC124-AD124</f>
        <v/>
      </c>
      <c r="AG124" s="18">
        <f>AE124+AF124</f>
        <v/>
      </c>
      <c r="AH124" s="20">
        <f>IF(W124&lt;=0,0,LOOKUP(W124,{0,1950001,3300001,6950001,9000001,18000001,40000001},{0.05,0.1,0.2,0.23,0.33,0.4,0.45}))</f>
        <v/>
      </c>
    </row>
    <row r="125">
      <c r="A125" t="inlineStr">
        <is>
          <t>1万円刻み 特例あり一般12万円</t>
        </is>
      </c>
      <c r="B125" s="18">
        <f>'4_1万円刻み'!$A$15</f>
        <v/>
      </c>
      <c r="C125" s="19" t="n">
        <v>2026</v>
      </c>
      <c r="D125" t="inlineStr">
        <is>
          <t>はい</t>
        </is>
      </c>
      <c r="E125" s="18" t="n">
        <v>120000</v>
      </c>
      <c r="F125" s="18" t="n">
        <v>0</v>
      </c>
      <c r="G125" s="18" t="n">
        <v>0</v>
      </c>
      <c r="H125" s="18" t="n">
        <v>0</v>
      </c>
      <c r="I125" s="18" t="n">
        <v>0</v>
      </c>
      <c r="J125" s="18">
        <f>ROUND(MIN(B125/12,650000)*12*0.0915+MIN(B125/12,1390000)*12*(0.0504+0)+B125*0.005,0)</f>
        <v/>
      </c>
      <c r="K125" s="18" t="n">
        <v>0</v>
      </c>
      <c r="L125" s="18" t="n">
        <v>0</v>
      </c>
      <c r="M125" s="18">
        <f>ROUND(IF(C125&gt;=2026,IF(B125&lt;741000,0,IF(B125&lt;2191000,B125-740000,IF(B125&lt;2193000,1451000,IF(B125&lt;2196000,1453000,IF(B125&lt;2200000,1456000,IF(B125&lt;3600000,ROUNDDOWN(B125/4,-3)*2.8-80000,IF(B125&lt;6600000,ROUNDDOWN(B125/4,-3)*3.2-440000,IF(B125&lt;8500000,ROUNDDOWN(B125*0.9,0)-1100000,B125-1950000)))))))),IF(B125&lt;651000,0,IF(B125&lt;1900000,B125-650000,IF(B125&lt;3600000,ROUNDDOWN(B125/4,-3)*2.8-80000,IF(B125&lt;6600000,ROUNDDOWN(B125/4,-3)*3.2-440000,IF(B125&lt;8500000,ROUNDDOWN(B125*0.9,0)-1100000,B125-1950000)))))),0)</f>
        <v/>
      </c>
      <c r="N125" s="18">
        <f>IF(M125&gt;23500000,NA(),IF(C125&gt;=2026,IF(M125&lt;=4890000,1040000,IF(M125&lt;=6550000,670000,620000)),IF(M125&lt;=1320000,950000,IF(M125&lt;=3360000,880000,IF(M125&lt;=4890000,680000,IF(M125&lt;=6550000,630000,580000))))))</f>
        <v/>
      </c>
      <c r="O125" s="18">
        <f>IF(F125&lt;=0,IF(AND(D125="はい",C125&gt;=2026,C125&lt;=2027),IF(E125&lt;=0,0,IF(E125&lt;=30000,E125,IF(E125&lt;=60000,ROUNDUP(E125/2,0)+15000,IF(E125&lt;=120000,ROUNDUP(E125/4,0)+30000,60000)))),IF(E125&lt;=0,0,IF(E125&lt;=20000,E125,IF(E125&lt;=40000,ROUNDUP(E125/2,0)+10000,IF(E125&lt;=80000,ROUNDUP(E125/4,0)+20000,40000))))),IF(E125&lt;=0,IF(F125&lt;=0,0,IF(F125&lt;=25000,F125,IF(F125&lt;=50000,ROUNDUP(F125/2,0)+12500,IF(F125&lt;=100000,ROUNDUP(F125/4,0)+25000,50000)))),MAX(IF(F125&lt;=0,0,IF(F125&lt;=25000,F125,IF(F125&lt;=50000,ROUNDUP(F125/2,0)+12500,IF(F125&lt;=100000,ROUNDUP(F125/4,0)+25000,50000)))),MIN(IF(AND(D125="はい",C125&gt;=2026,C125&lt;=2027),IF(E125&lt;=0,0,IF(E125&lt;=30000,E125,IF(E125&lt;=60000,ROUNDUP(E125/2,0)+15000,IF(E125&lt;=120000,ROUNDUP(E125/4,0)+30000,60000)))),IF(E125&lt;=0,0,IF(E125&lt;=20000,E125,IF(E125&lt;=40000,ROUNDUP(E125/2,0)+10000,IF(E125&lt;=80000,ROUNDUP(E125/4,0)+20000,40000)))))+IF(F125&lt;=0,0,IF(F125&lt;=25000,F125,IF(F125&lt;=50000,ROUNDUP(F125/2,0)+12500,IF(F125&lt;=100000,ROUNDUP(F125/4,0)+25000,50000)))),IF(AND(D125="はい",C125&gt;=2026,C125&lt;=2027),60000,40000)))))</f>
        <v/>
      </c>
      <c r="P125" s="18">
        <f>IF(G125&lt;=0,0,IF(G125&lt;=20000,G125,IF(G125&lt;=40000,ROUNDUP(G125/2,0)+10000,IF(G125&lt;=80000,ROUNDUP(G125/4,0)+20000,40000))))</f>
        <v/>
      </c>
      <c r="Q125" s="18">
        <f>IF(I125&lt;=0,IF(H125&lt;=0,0,IF(H125&lt;=20000,H125,IF(H125&lt;=40000,ROUNDUP(H125/2,0)+10000,IF(H125&lt;=80000,ROUNDUP(H125/4,0)+20000,40000)))),IF(H125&lt;=0,IF(I125&lt;=0,0,IF(I125&lt;=25000,I125,IF(I125&lt;=50000,ROUNDUP(I125/2,0)+12500,IF(I125&lt;=100000,ROUNDUP(I125/4,0)+25000,50000)))),MAX(IF(I125&lt;=0,0,IF(I125&lt;=25000,I125,IF(I125&lt;=50000,ROUNDUP(I125/2,0)+12500,IF(I125&lt;=100000,ROUNDUP(I125/4,0)+25000,50000)))),MIN(IF(H125&lt;=0,0,IF(H125&lt;=20000,H125,IF(H125&lt;=40000,ROUNDUP(H125/2,0)+10000,IF(H125&lt;=80000,ROUNDUP(H125/4,0)+20000,40000))))+IF(I125&lt;=0,0,IF(I125&lt;=25000,I125,IF(I125&lt;=50000,ROUNDUP(I125/2,0)+12500,IF(I125&lt;=100000,ROUNDUP(I125/4,0)+25000,50000)))),40000))))</f>
        <v/>
      </c>
      <c r="R125" s="18">
        <f>MIN(120000,O125+P125+Q125)</f>
        <v/>
      </c>
      <c r="S125" s="18">
        <f>IF(F125&lt;=0,IF(E125&lt;=0,0,IF(E125&lt;=12000,E125,IF(E125&lt;=32000,ROUNDUP(E125/2,0)+6000,IF(E125&lt;=56000,ROUNDUP(E125/4,0)+14000,28000)))),IF(E125&lt;=0,IF(F125&lt;=0,0,IF(F125&lt;=15000,F125,IF(F125&lt;=40000,ROUNDUP(F125/2,0)+7500,IF(F125&lt;=70000,ROUNDUP(F125/4,0)+17500,35000)))),MAX(IF(F125&lt;=0,0,IF(F125&lt;=15000,F125,IF(F125&lt;=40000,ROUNDUP(F125/2,0)+7500,IF(F125&lt;=70000,ROUNDUP(F125/4,0)+17500,35000)))),MIN(IF(E125&lt;=0,0,IF(E125&lt;=12000,E125,IF(E125&lt;=32000,ROUNDUP(E125/2,0)+6000,IF(E125&lt;=56000,ROUNDUP(E125/4,0)+14000,28000))))+IF(F125&lt;=0,0,IF(F125&lt;=15000,F125,IF(F125&lt;=40000,ROUNDUP(F125/2,0)+7500,IF(F125&lt;=70000,ROUNDUP(F125/4,0)+17500,35000)))),28000))))</f>
        <v/>
      </c>
      <c r="T125" s="18">
        <f>IF(G125&lt;=0,0,IF(G125&lt;=12000,G125,IF(G125&lt;=32000,ROUNDUP(G125/2,0)+6000,IF(G125&lt;=56000,ROUNDUP(G125/4,0)+14000,28000))))</f>
        <v/>
      </c>
      <c r="U125" s="18">
        <f>IF(I125&lt;=0,IF(H125&lt;=0,0,IF(H125&lt;=12000,H125,IF(H125&lt;=32000,ROUNDUP(H125/2,0)+6000,IF(H125&lt;=56000,ROUNDUP(H125/4,0)+14000,28000)))),IF(H125&lt;=0,IF(I125&lt;=0,0,IF(I125&lt;=15000,I125,IF(I125&lt;=40000,ROUNDUP(I125/2,0)+7500,IF(I125&lt;=70000,ROUNDUP(I125/4,0)+17500,35000)))),MAX(IF(I125&lt;=0,0,IF(I125&lt;=15000,I125,IF(I125&lt;=40000,ROUNDUP(I125/2,0)+7500,IF(I125&lt;=70000,ROUNDUP(I125/4,0)+17500,35000)))),MIN(IF(H125&lt;=0,0,IF(H125&lt;=12000,H125,IF(H125&lt;=32000,ROUNDUP(H125/2,0)+6000,IF(H125&lt;=56000,ROUNDUP(H125/4,0)+14000,28000))))+IF(I125&lt;=0,0,IF(I125&lt;=15000,I125,IF(I125&lt;=40000,ROUNDUP(I125/2,0)+7500,IF(I125&lt;=70000,ROUNDUP(I125/4,0)+17500,35000)))),28000))))</f>
        <v/>
      </c>
      <c r="V125" s="18">
        <f>MIN(70000,S125+T125+U125)</f>
        <v/>
      </c>
      <c r="W125" s="18">
        <f>MAX(0,ROUNDDOWN(M125-J125-N125-K125-0,-3))</f>
        <v/>
      </c>
      <c r="X125" s="18">
        <f>MAX(0,ROUNDDOWN(M125-J125-N125-K125-R125,-3))</f>
        <v/>
      </c>
      <c r="Y125" s="18">
        <f>IF(W125&lt;=0,0,ROUNDDOWN((W125*LOOKUP(W125,{0,1950001,3300001,6950001,9000001,18000001,40000001},{0.05,0.1,0.2,0.23,0.33,0.4,0.45})-LOOKUP(W125,{0,1950001,3300001,6950001,9000001,18000001,40000001},{0,97500,427500,636000,1536000,2796000,4796000}))*1.021,-2))</f>
        <v/>
      </c>
      <c r="Z125" s="18">
        <f>IF(X125&lt;=0,0,ROUNDDOWN((X125*LOOKUP(X125,{0,1950001,3300001,6950001,9000001,18000001,40000001},{0.05,0.1,0.2,0.23,0.33,0.4,0.45})-LOOKUP(X125,{0,1950001,3300001,6950001,9000001,18000001,40000001},{0,97500,427500,636000,1536000,2796000,4796000}))*1.021,-2))</f>
        <v/>
      </c>
      <c r="AA125" s="18">
        <f>MAX(0,ROUNDDOWN(M125-J125-430000-L125-0,-3))</f>
        <v/>
      </c>
      <c r="AB125" s="18">
        <f>MAX(0,ROUNDDOWN(M125-J125-430000-L125-V125,-3))</f>
        <v/>
      </c>
      <c r="AC125" s="18">
        <f>IF(M125&lt;=450000,0,MAX(0,ROUNDDOWN(AA125*0.06-MIN(50000,AA125)*0.03,-2))+MAX(0,ROUNDDOWN(AA125*0.04-MIN(50000,AA125)*0.02,-2)))</f>
        <v/>
      </c>
      <c r="AD125" s="18">
        <f>IF(M125&lt;=450000,0,MAX(0,ROUNDDOWN(AB125*0.06-MIN(50000,AB125)*0.03,-2))+MAX(0,ROUNDDOWN(AB125*0.04-MIN(50000,AB125)*0.02,-2)))</f>
        <v/>
      </c>
      <c r="AE125" s="18">
        <f>Y125-Z125</f>
        <v/>
      </c>
      <c r="AF125" s="18">
        <f>AC125-AD125</f>
        <v/>
      </c>
      <c r="AG125" s="18">
        <f>AE125+AF125</f>
        <v/>
      </c>
      <c r="AH125" s="20">
        <f>IF(W125&lt;=0,0,LOOKUP(W125,{0,1950001,3300001,6950001,9000001,18000001,40000001},{0.05,0.1,0.2,0.23,0.33,0.4,0.45}))</f>
        <v/>
      </c>
    </row>
    <row r="126">
      <c r="A126" t="inlineStr">
        <is>
          <t>1万円刻み 3区分8万円ずつ</t>
        </is>
      </c>
      <c r="B126" s="18">
        <f>'4_1万円刻み'!$A$16</f>
        <v/>
      </c>
      <c r="C126" s="19" t="n">
        <v>2026</v>
      </c>
      <c r="D126" t="inlineStr">
        <is>
          <t>いいえ</t>
        </is>
      </c>
      <c r="E126" s="18" t="n">
        <v>80000</v>
      </c>
      <c r="F126" s="18" t="n">
        <v>0</v>
      </c>
      <c r="G126" s="18" t="n">
        <v>80000</v>
      </c>
      <c r="H126" s="18" t="n">
        <v>80000</v>
      </c>
      <c r="I126" s="18" t="n">
        <v>0</v>
      </c>
      <c r="J126" s="18">
        <f>ROUND(MIN(B126/12,650000)*12*0.0915+MIN(B126/12,1390000)*12*(0.0504+0)+B126*0.005,0)</f>
        <v/>
      </c>
      <c r="K126" s="18" t="n">
        <v>0</v>
      </c>
      <c r="L126" s="18" t="n">
        <v>0</v>
      </c>
      <c r="M126" s="18">
        <f>ROUND(IF(C126&gt;=2026,IF(B126&lt;741000,0,IF(B126&lt;2191000,B126-740000,IF(B126&lt;2193000,1451000,IF(B126&lt;2196000,1453000,IF(B126&lt;2200000,1456000,IF(B126&lt;3600000,ROUNDDOWN(B126/4,-3)*2.8-80000,IF(B126&lt;6600000,ROUNDDOWN(B126/4,-3)*3.2-440000,IF(B126&lt;8500000,ROUNDDOWN(B126*0.9,0)-1100000,B126-1950000)))))))),IF(B126&lt;651000,0,IF(B126&lt;1900000,B126-650000,IF(B126&lt;3600000,ROUNDDOWN(B126/4,-3)*2.8-80000,IF(B126&lt;6600000,ROUNDDOWN(B126/4,-3)*3.2-440000,IF(B126&lt;8500000,ROUNDDOWN(B126*0.9,0)-1100000,B126-1950000)))))),0)</f>
        <v/>
      </c>
      <c r="N126" s="18">
        <f>IF(M126&gt;23500000,NA(),IF(C126&gt;=2026,IF(M126&lt;=4890000,1040000,IF(M126&lt;=6550000,670000,620000)),IF(M126&lt;=1320000,950000,IF(M126&lt;=3360000,880000,IF(M126&lt;=4890000,680000,IF(M126&lt;=6550000,630000,580000))))))</f>
        <v/>
      </c>
      <c r="O126" s="18">
        <f>IF(F126&lt;=0,IF(AND(D126="はい",C126&gt;=2026,C126&lt;=2027),IF(E126&lt;=0,0,IF(E126&lt;=30000,E126,IF(E126&lt;=60000,ROUNDUP(E126/2,0)+15000,IF(E126&lt;=120000,ROUNDUP(E126/4,0)+30000,60000)))),IF(E126&lt;=0,0,IF(E126&lt;=20000,E126,IF(E126&lt;=40000,ROUNDUP(E126/2,0)+10000,IF(E126&lt;=80000,ROUNDUP(E126/4,0)+20000,40000))))),IF(E126&lt;=0,IF(F126&lt;=0,0,IF(F126&lt;=25000,F126,IF(F126&lt;=50000,ROUNDUP(F126/2,0)+12500,IF(F126&lt;=100000,ROUNDUP(F126/4,0)+25000,50000)))),MAX(IF(F126&lt;=0,0,IF(F126&lt;=25000,F126,IF(F126&lt;=50000,ROUNDUP(F126/2,0)+12500,IF(F126&lt;=100000,ROUNDUP(F126/4,0)+25000,50000)))),MIN(IF(AND(D126="はい",C126&gt;=2026,C126&lt;=2027),IF(E126&lt;=0,0,IF(E126&lt;=30000,E126,IF(E126&lt;=60000,ROUNDUP(E126/2,0)+15000,IF(E126&lt;=120000,ROUNDUP(E126/4,0)+30000,60000)))),IF(E126&lt;=0,0,IF(E126&lt;=20000,E126,IF(E126&lt;=40000,ROUNDUP(E126/2,0)+10000,IF(E126&lt;=80000,ROUNDUP(E126/4,0)+20000,40000)))))+IF(F126&lt;=0,0,IF(F126&lt;=25000,F126,IF(F126&lt;=50000,ROUNDUP(F126/2,0)+12500,IF(F126&lt;=100000,ROUNDUP(F126/4,0)+25000,50000)))),IF(AND(D126="はい",C126&gt;=2026,C126&lt;=2027),60000,40000)))))</f>
        <v/>
      </c>
      <c r="P126" s="18">
        <f>IF(G126&lt;=0,0,IF(G126&lt;=20000,G126,IF(G126&lt;=40000,ROUNDUP(G126/2,0)+10000,IF(G126&lt;=80000,ROUNDUP(G126/4,0)+20000,40000))))</f>
        <v/>
      </c>
      <c r="Q126" s="18">
        <f>IF(I126&lt;=0,IF(H126&lt;=0,0,IF(H126&lt;=20000,H126,IF(H126&lt;=40000,ROUNDUP(H126/2,0)+10000,IF(H126&lt;=80000,ROUNDUP(H126/4,0)+20000,40000)))),IF(H126&lt;=0,IF(I126&lt;=0,0,IF(I126&lt;=25000,I126,IF(I126&lt;=50000,ROUNDUP(I126/2,0)+12500,IF(I126&lt;=100000,ROUNDUP(I126/4,0)+25000,50000)))),MAX(IF(I126&lt;=0,0,IF(I126&lt;=25000,I126,IF(I126&lt;=50000,ROUNDUP(I126/2,0)+12500,IF(I126&lt;=100000,ROUNDUP(I126/4,0)+25000,50000)))),MIN(IF(H126&lt;=0,0,IF(H126&lt;=20000,H126,IF(H126&lt;=40000,ROUNDUP(H126/2,0)+10000,IF(H126&lt;=80000,ROUNDUP(H126/4,0)+20000,40000))))+IF(I126&lt;=0,0,IF(I126&lt;=25000,I126,IF(I126&lt;=50000,ROUNDUP(I126/2,0)+12500,IF(I126&lt;=100000,ROUNDUP(I126/4,0)+25000,50000)))),40000))))</f>
        <v/>
      </c>
      <c r="R126" s="18">
        <f>MIN(120000,O126+P126+Q126)</f>
        <v/>
      </c>
      <c r="S126" s="18">
        <f>IF(F126&lt;=0,IF(E126&lt;=0,0,IF(E126&lt;=12000,E126,IF(E126&lt;=32000,ROUNDUP(E126/2,0)+6000,IF(E126&lt;=56000,ROUNDUP(E126/4,0)+14000,28000)))),IF(E126&lt;=0,IF(F126&lt;=0,0,IF(F126&lt;=15000,F126,IF(F126&lt;=40000,ROUNDUP(F126/2,0)+7500,IF(F126&lt;=70000,ROUNDUP(F126/4,0)+17500,35000)))),MAX(IF(F126&lt;=0,0,IF(F126&lt;=15000,F126,IF(F126&lt;=40000,ROUNDUP(F126/2,0)+7500,IF(F126&lt;=70000,ROUNDUP(F126/4,0)+17500,35000)))),MIN(IF(E126&lt;=0,0,IF(E126&lt;=12000,E126,IF(E126&lt;=32000,ROUNDUP(E126/2,0)+6000,IF(E126&lt;=56000,ROUNDUP(E126/4,0)+14000,28000))))+IF(F126&lt;=0,0,IF(F126&lt;=15000,F126,IF(F126&lt;=40000,ROUNDUP(F126/2,0)+7500,IF(F126&lt;=70000,ROUNDUP(F126/4,0)+17500,35000)))),28000))))</f>
        <v/>
      </c>
      <c r="T126" s="18">
        <f>IF(G126&lt;=0,0,IF(G126&lt;=12000,G126,IF(G126&lt;=32000,ROUNDUP(G126/2,0)+6000,IF(G126&lt;=56000,ROUNDUP(G126/4,0)+14000,28000))))</f>
        <v/>
      </c>
      <c r="U126" s="18">
        <f>IF(I126&lt;=0,IF(H126&lt;=0,0,IF(H126&lt;=12000,H126,IF(H126&lt;=32000,ROUNDUP(H126/2,0)+6000,IF(H126&lt;=56000,ROUNDUP(H126/4,0)+14000,28000)))),IF(H126&lt;=0,IF(I126&lt;=0,0,IF(I126&lt;=15000,I126,IF(I126&lt;=40000,ROUNDUP(I126/2,0)+7500,IF(I126&lt;=70000,ROUNDUP(I126/4,0)+17500,35000)))),MAX(IF(I126&lt;=0,0,IF(I126&lt;=15000,I126,IF(I126&lt;=40000,ROUNDUP(I126/2,0)+7500,IF(I126&lt;=70000,ROUNDUP(I126/4,0)+17500,35000)))),MIN(IF(H126&lt;=0,0,IF(H126&lt;=12000,H126,IF(H126&lt;=32000,ROUNDUP(H126/2,0)+6000,IF(H126&lt;=56000,ROUNDUP(H126/4,0)+14000,28000))))+IF(I126&lt;=0,0,IF(I126&lt;=15000,I126,IF(I126&lt;=40000,ROUNDUP(I126/2,0)+7500,IF(I126&lt;=70000,ROUNDUP(I126/4,0)+17500,35000)))),28000))))</f>
        <v/>
      </c>
      <c r="V126" s="18">
        <f>MIN(70000,S126+T126+U126)</f>
        <v/>
      </c>
      <c r="W126" s="18">
        <f>MAX(0,ROUNDDOWN(M126-J126-N126-K126-0,-3))</f>
        <v/>
      </c>
      <c r="X126" s="18">
        <f>MAX(0,ROUNDDOWN(M126-J126-N126-K126-R126,-3))</f>
        <v/>
      </c>
      <c r="Y126" s="18">
        <f>IF(W126&lt;=0,0,ROUNDDOWN((W126*LOOKUP(W126,{0,1950001,3300001,6950001,9000001,18000001,40000001},{0.05,0.1,0.2,0.23,0.33,0.4,0.45})-LOOKUP(W126,{0,1950001,3300001,6950001,9000001,18000001,40000001},{0,97500,427500,636000,1536000,2796000,4796000}))*1.021,-2))</f>
        <v/>
      </c>
      <c r="Z126" s="18">
        <f>IF(X126&lt;=0,0,ROUNDDOWN((X126*LOOKUP(X126,{0,1950001,3300001,6950001,9000001,18000001,40000001},{0.05,0.1,0.2,0.23,0.33,0.4,0.45})-LOOKUP(X126,{0,1950001,3300001,6950001,9000001,18000001,40000001},{0,97500,427500,636000,1536000,2796000,4796000}))*1.021,-2))</f>
        <v/>
      </c>
      <c r="AA126" s="18">
        <f>MAX(0,ROUNDDOWN(M126-J126-430000-L126-0,-3))</f>
        <v/>
      </c>
      <c r="AB126" s="18">
        <f>MAX(0,ROUNDDOWN(M126-J126-430000-L126-V126,-3))</f>
        <v/>
      </c>
      <c r="AC126" s="18">
        <f>IF(M126&lt;=450000,0,MAX(0,ROUNDDOWN(AA126*0.06-MIN(50000,AA126)*0.03,-2))+MAX(0,ROUNDDOWN(AA126*0.04-MIN(50000,AA126)*0.02,-2)))</f>
        <v/>
      </c>
      <c r="AD126" s="18">
        <f>IF(M126&lt;=450000,0,MAX(0,ROUNDDOWN(AB126*0.06-MIN(50000,AB126)*0.03,-2))+MAX(0,ROUNDDOWN(AB126*0.04-MIN(50000,AB126)*0.02,-2)))</f>
        <v/>
      </c>
      <c r="AE126" s="18">
        <f>Y126-Z126</f>
        <v/>
      </c>
      <c r="AF126" s="18">
        <f>AC126-AD126</f>
        <v/>
      </c>
      <c r="AG126" s="18">
        <f>AE126+AF126</f>
        <v/>
      </c>
      <c r="AH126" s="20">
        <f>IF(W126&lt;=0,0,LOOKUP(W126,{0,1950001,3300001,6950001,9000001,18000001,40000001},{0.05,0.1,0.2,0.23,0.33,0.4,0.45}))</f>
        <v/>
      </c>
    </row>
    <row r="127">
      <c r="A127" t="inlineStr">
        <is>
          <t>1万円刻み 一般8万円</t>
        </is>
      </c>
      <c r="B127" s="18">
        <f>'4_1万円刻み'!$A$16</f>
        <v/>
      </c>
      <c r="C127" s="19" t="n">
        <v>2026</v>
      </c>
      <c r="D127" t="inlineStr">
        <is>
          <t>いいえ</t>
        </is>
      </c>
      <c r="E127" s="18" t="n">
        <v>80000</v>
      </c>
      <c r="F127" s="18" t="n">
        <v>0</v>
      </c>
      <c r="G127" s="18" t="n">
        <v>0</v>
      </c>
      <c r="H127" s="18" t="n">
        <v>0</v>
      </c>
      <c r="I127" s="18" t="n">
        <v>0</v>
      </c>
      <c r="J127" s="18">
        <f>ROUND(MIN(B127/12,650000)*12*0.0915+MIN(B127/12,1390000)*12*(0.0504+0)+B127*0.005,0)</f>
        <v/>
      </c>
      <c r="K127" s="18" t="n">
        <v>0</v>
      </c>
      <c r="L127" s="18" t="n">
        <v>0</v>
      </c>
      <c r="M127" s="18">
        <f>ROUND(IF(C127&gt;=2026,IF(B127&lt;741000,0,IF(B127&lt;2191000,B127-740000,IF(B127&lt;2193000,1451000,IF(B127&lt;2196000,1453000,IF(B127&lt;2200000,1456000,IF(B127&lt;3600000,ROUNDDOWN(B127/4,-3)*2.8-80000,IF(B127&lt;6600000,ROUNDDOWN(B127/4,-3)*3.2-440000,IF(B127&lt;8500000,ROUNDDOWN(B127*0.9,0)-1100000,B127-1950000)))))))),IF(B127&lt;651000,0,IF(B127&lt;1900000,B127-650000,IF(B127&lt;3600000,ROUNDDOWN(B127/4,-3)*2.8-80000,IF(B127&lt;6600000,ROUNDDOWN(B127/4,-3)*3.2-440000,IF(B127&lt;8500000,ROUNDDOWN(B127*0.9,0)-1100000,B127-1950000)))))),0)</f>
        <v/>
      </c>
      <c r="N127" s="18">
        <f>IF(M127&gt;23500000,NA(),IF(C127&gt;=2026,IF(M127&lt;=4890000,1040000,IF(M127&lt;=6550000,670000,620000)),IF(M127&lt;=1320000,950000,IF(M127&lt;=3360000,880000,IF(M127&lt;=4890000,680000,IF(M127&lt;=6550000,630000,580000))))))</f>
        <v/>
      </c>
      <c r="O127" s="18">
        <f>IF(F127&lt;=0,IF(AND(D127="はい",C127&gt;=2026,C127&lt;=2027),IF(E127&lt;=0,0,IF(E127&lt;=30000,E127,IF(E127&lt;=60000,ROUNDUP(E127/2,0)+15000,IF(E127&lt;=120000,ROUNDUP(E127/4,0)+30000,60000)))),IF(E127&lt;=0,0,IF(E127&lt;=20000,E127,IF(E127&lt;=40000,ROUNDUP(E127/2,0)+10000,IF(E127&lt;=80000,ROUNDUP(E127/4,0)+20000,40000))))),IF(E127&lt;=0,IF(F127&lt;=0,0,IF(F127&lt;=25000,F127,IF(F127&lt;=50000,ROUNDUP(F127/2,0)+12500,IF(F127&lt;=100000,ROUNDUP(F127/4,0)+25000,50000)))),MAX(IF(F127&lt;=0,0,IF(F127&lt;=25000,F127,IF(F127&lt;=50000,ROUNDUP(F127/2,0)+12500,IF(F127&lt;=100000,ROUNDUP(F127/4,0)+25000,50000)))),MIN(IF(AND(D127="はい",C127&gt;=2026,C127&lt;=2027),IF(E127&lt;=0,0,IF(E127&lt;=30000,E127,IF(E127&lt;=60000,ROUNDUP(E127/2,0)+15000,IF(E127&lt;=120000,ROUNDUP(E127/4,0)+30000,60000)))),IF(E127&lt;=0,0,IF(E127&lt;=20000,E127,IF(E127&lt;=40000,ROUNDUP(E127/2,0)+10000,IF(E127&lt;=80000,ROUNDUP(E127/4,0)+20000,40000)))))+IF(F127&lt;=0,0,IF(F127&lt;=25000,F127,IF(F127&lt;=50000,ROUNDUP(F127/2,0)+12500,IF(F127&lt;=100000,ROUNDUP(F127/4,0)+25000,50000)))),IF(AND(D127="はい",C127&gt;=2026,C127&lt;=2027),60000,40000)))))</f>
        <v/>
      </c>
      <c r="P127" s="18">
        <f>IF(G127&lt;=0,0,IF(G127&lt;=20000,G127,IF(G127&lt;=40000,ROUNDUP(G127/2,0)+10000,IF(G127&lt;=80000,ROUNDUP(G127/4,0)+20000,40000))))</f>
        <v/>
      </c>
      <c r="Q127" s="18">
        <f>IF(I127&lt;=0,IF(H127&lt;=0,0,IF(H127&lt;=20000,H127,IF(H127&lt;=40000,ROUNDUP(H127/2,0)+10000,IF(H127&lt;=80000,ROUNDUP(H127/4,0)+20000,40000)))),IF(H127&lt;=0,IF(I127&lt;=0,0,IF(I127&lt;=25000,I127,IF(I127&lt;=50000,ROUNDUP(I127/2,0)+12500,IF(I127&lt;=100000,ROUNDUP(I127/4,0)+25000,50000)))),MAX(IF(I127&lt;=0,0,IF(I127&lt;=25000,I127,IF(I127&lt;=50000,ROUNDUP(I127/2,0)+12500,IF(I127&lt;=100000,ROUNDUP(I127/4,0)+25000,50000)))),MIN(IF(H127&lt;=0,0,IF(H127&lt;=20000,H127,IF(H127&lt;=40000,ROUNDUP(H127/2,0)+10000,IF(H127&lt;=80000,ROUNDUP(H127/4,0)+20000,40000))))+IF(I127&lt;=0,0,IF(I127&lt;=25000,I127,IF(I127&lt;=50000,ROUNDUP(I127/2,0)+12500,IF(I127&lt;=100000,ROUNDUP(I127/4,0)+25000,50000)))),40000))))</f>
        <v/>
      </c>
      <c r="R127" s="18">
        <f>MIN(120000,O127+P127+Q127)</f>
        <v/>
      </c>
      <c r="S127" s="18">
        <f>IF(F127&lt;=0,IF(E127&lt;=0,0,IF(E127&lt;=12000,E127,IF(E127&lt;=32000,ROUNDUP(E127/2,0)+6000,IF(E127&lt;=56000,ROUNDUP(E127/4,0)+14000,28000)))),IF(E127&lt;=0,IF(F127&lt;=0,0,IF(F127&lt;=15000,F127,IF(F127&lt;=40000,ROUNDUP(F127/2,0)+7500,IF(F127&lt;=70000,ROUNDUP(F127/4,0)+17500,35000)))),MAX(IF(F127&lt;=0,0,IF(F127&lt;=15000,F127,IF(F127&lt;=40000,ROUNDUP(F127/2,0)+7500,IF(F127&lt;=70000,ROUNDUP(F127/4,0)+17500,35000)))),MIN(IF(E127&lt;=0,0,IF(E127&lt;=12000,E127,IF(E127&lt;=32000,ROUNDUP(E127/2,0)+6000,IF(E127&lt;=56000,ROUNDUP(E127/4,0)+14000,28000))))+IF(F127&lt;=0,0,IF(F127&lt;=15000,F127,IF(F127&lt;=40000,ROUNDUP(F127/2,0)+7500,IF(F127&lt;=70000,ROUNDUP(F127/4,0)+17500,35000)))),28000))))</f>
        <v/>
      </c>
      <c r="T127" s="18">
        <f>IF(G127&lt;=0,0,IF(G127&lt;=12000,G127,IF(G127&lt;=32000,ROUNDUP(G127/2,0)+6000,IF(G127&lt;=56000,ROUNDUP(G127/4,0)+14000,28000))))</f>
        <v/>
      </c>
      <c r="U127" s="18">
        <f>IF(I127&lt;=0,IF(H127&lt;=0,0,IF(H127&lt;=12000,H127,IF(H127&lt;=32000,ROUNDUP(H127/2,0)+6000,IF(H127&lt;=56000,ROUNDUP(H127/4,0)+14000,28000)))),IF(H127&lt;=0,IF(I127&lt;=0,0,IF(I127&lt;=15000,I127,IF(I127&lt;=40000,ROUNDUP(I127/2,0)+7500,IF(I127&lt;=70000,ROUNDUP(I127/4,0)+17500,35000)))),MAX(IF(I127&lt;=0,0,IF(I127&lt;=15000,I127,IF(I127&lt;=40000,ROUNDUP(I127/2,0)+7500,IF(I127&lt;=70000,ROUNDUP(I127/4,0)+17500,35000)))),MIN(IF(H127&lt;=0,0,IF(H127&lt;=12000,H127,IF(H127&lt;=32000,ROUNDUP(H127/2,0)+6000,IF(H127&lt;=56000,ROUNDUP(H127/4,0)+14000,28000))))+IF(I127&lt;=0,0,IF(I127&lt;=15000,I127,IF(I127&lt;=40000,ROUNDUP(I127/2,0)+7500,IF(I127&lt;=70000,ROUNDUP(I127/4,0)+17500,35000)))),28000))))</f>
        <v/>
      </c>
      <c r="V127" s="18">
        <f>MIN(70000,S127+T127+U127)</f>
        <v/>
      </c>
      <c r="W127" s="18">
        <f>MAX(0,ROUNDDOWN(M127-J127-N127-K127-0,-3))</f>
        <v/>
      </c>
      <c r="X127" s="18">
        <f>MAX(0,ROUNDDOWN(M127-J127-N127-K127-R127,-3))</f>
        <v/>
      </c>
      <c r="Y127" s="18">
        <f>IF(W127&lt;=0,0,ROUNDDOWN((W127*LOOKUP(W127,{0,1950001,3300001,6950001,9000001,18000001,40000001},{0.05,0.1,0.2,0.23,0.33,0.4,0.45})-LOOKUP(W127,{0,1950001,3300001,6950001,9000001,18000001,40000001},{0,97500,427500,636000,1536000,2796000,4796000}))*1.021,-2))</f>
        <v/>
      </c>
      <c r="Z127" s="18">
        <f>IF(X127&lt;=0,0,ROUNDDOWN((X127*LOOKUP(X127,{0,1950001,3300001,6950001,9000001,18000001,40000001},{0.05,0.1,0.2,0.23,0.33,0.4,0.45})-LOOKUP(X127,{0,1950001,3300001,6950001,9000001,18000001,40000001},{0,97500,427500,636000,1536000,2796000,4796000}))*1.021,-2))</f>
        <v/>
      </c>
      <c r="AA127" s="18">
        <f>MAX(0,ROUNDDOWN(M127-J127-430000-L127-0,-3))</f>
        <v/>
      </c>
      <c r="AB127" s="18">
        <f>MAX(0,ROUNDDOWN(M127-J127-430000-L127-V127,-3))</f>
        <v/>
      </c>
      <c r="AC127" s="18">
        <f>IF(M127&lt;=450000,0,MAX(0,ROUNDDOWN(AA127*0.06-MIN(50000,AA127)*0.03,-2))+MAX(0,ROUNDDOWN(AA127*0.04-MIN(50000,AA127)*0.02,-2)))</f>
        <v/>
      </c>
      <c r="AD127" s="18">
        <f>IF(M127&lt;=450000,0,MAX(0,ROUNDDOWN(AB127*0.06-MIN(50000,AB127)*0.03,-2))+MAX(0,ROUNDDOWN(AB127*0.04-MIN(50000,AB127)*0.02,-2)))</f>
        <v/>
      </c>
      <c r="AE127" s="18">
        <f>Y127-Z127</f>
        <v/>
      </c>
      <c r="AF127" s="18">
        <f>AC127-AD127</f>
        <v/>
      </c>
      <c r="AG127" s="18">
        <f>AE127+AF127</f>
        <v/>
      </c>
      <c r="AH127" s="20">
        <f>IF(W127&lt;=0,0,LOOKUP(W127,{0,1950001,3300001,6950001,9000001,18000001,40000001},{0.05,0.1,0.2,0.23,0.33,0.4,0.45}))</f>
        <v/>
      </c>
    </row>
    <row r="128">
      <c r="A128" t="inlineStr">
        <is>
          <t>1万円刻み 特例あり一般12万円</t>
        </is>
      </c>
      <c r="B128" s="18">
        <f>'4_1万円刻み'!$A$16</f>
        <v/>
      </c>
      <c r="C128" s="19" t="n">
        <v>2026</v>
      </c>
      <c r="D128" t="inlineStr">
        <is>
          <t>はい</t>
        </is>
      </c>
      <c r="E128" s="18" t="n">
        <v>120000</v>
      </c>
      <c r="F128" s="18" t="n">
        <v>0</v>
      </c>
      <c r="G128" s="18" t="n">
        <v>0</v>
      </c>
      <c r="H128" s="18" t="n">
        <v>0</v>
      </c>
      <c r="I128" s="18" t="n">
        <v>0</v>
      </c>
      <c r="J128" s="18">
        <f>ROUND(MIN(B128/12,650000)*12*0.0915+MIN(B128/12,1390000)*12*(0.0504+0)+B128*0.005,0)</f>
        <v/>
      </c>
      <c r="K128" s="18" t="n">
        <v>0</v>
      </c>
      <c r="L128" s="18" t="n">
        <v>0</v>
      </c>
      <c r="M128" s="18">
        <f>ROUND(IF(C128&gt;=2026,IF(B128&lt;741000,0,IF(B128&lt;2191000,B128-740000,IF(B128&lt;2193000,1451000,IF(B128&lt;2196000,1453000,IF(B128&lt;2200000,1456000,IF(B128&lt;3600000,ROUNDDOWN(B128/4,-3)*2.8-80000,IF(B128&lt;6600000,ROUNDDOWN(B128/4,-3)*3.2-440000,IF(B128&lt;8500000,ROUNDDOWN(B128*0.9,0)-1100000,B128-1950000)))))))),IF(B128&lt;651000,0,IF(B128&lt;1900000,B128-650000,IF(B128&lt;3600000,ROUNDDOWN(B128/4,-3)*2.8-80000,IF(B128&lt;6600000,ROUNDDOWN(B128/4,-3)*3.2-440000,IF(B128&lt;8500000,ROUNDDOWN(B128*0.9,0)-1100000,B128-1950000)))))),0)</f>
        <v/>
      </c>
      <c r="N128" s="18">
        <f>IF(M128&gt;23500000,NA(),IF(C128&gt;=2026,IF(M128&lt;=4890000,1040000,IF(M128&lt;=6550000,670000,620000)),IF(M128&lt;=1320000,950000,IF(M128&lt;=3360000,880000,IF(M128&lt;=4890000,680000,IF(M128&lt;=6550000,630000,580000))))))</f>
        <v/>
      </c>
      <c r="O128" s="18">
        <f>IF(F128&lt;=0,IF(AND(D128="はい",C128&gt;=2026,C128&lt;=2027),IF(E128&lt;=0,0,IF(E128&lt;=30000,E128,IF(E128&lt;=60000,ROUNDUP(E128/2,0)+15000,IF(E128&lt;=120000,ROUNDUP(E128/4,0)+30000,60000)))),IF(E128&lt;=0,0,IF(E128&lt;=20000,E128,IF(E128&lt;=40000,ROUNDUP(E128/2,0)+10000,IF(E128&lt;=80000,ROUNDUP(E128/4,0)+20000,40000))))),IF(E128&lt;=0,IF(F128&lt;=0,0,IF(F128&lt;=25000,F128,IF(F128&lt;=50000,ROUNDUP(F128/2,0)+12500,IF(F128&lt;=100000,ROUNDUP(F128/4,0)+25000,50000)))),MAX(IF(F128&lt;=0,0,IF(F128&lt;=25000,F128,IF(F128&lt;=50000,ROUNDUP(F128/2,0)+12500,IF(F128&lt;=100000,ROUNDUP(F128/4,0)+25000,50000)))),MIN(IF(AND(D128="はい",C128&gt;=2026,C128&lt;=2027),IF(E128&lt;=0,0,IF(E128&lt;=30000,E128,IF(E128&lt;=60000,ROUNDUP(E128/2,0)+15000,IF(E128&lt;=120000,ROUNDUP(E128/4,0)+30000,60000)))),IF(E128&lt;=0,0,IF(E128&lt;=20000,E128,IF(E128&lt;=40000,ROUNDUP(E128/2,0)+10000,IF(E128&lt;=80000,ROUNDUP(E128/4,0)+20000,40000)))))+IF(F128&lt;=0,0,IF(F128&lt;=25000,F128,IF(F128&lt;=50000,ROUNDUP(F128/2,0)+12500,IF(F128&lt;=100000,ROUNDUP(F128/4,0)+25000,50000)))),IF(AND(D128="はい",C128&gt;=2026,C128&lt;=2027),60000,40000)))))</f>
        <v/>
      </c>
      <c r="P128" s="18">
        <f>IF(G128&lt;=0,0,IF(G128&lt;=20000,G128,IF(G128&lt;=40000,ROUNDUP(G128/2,0)+10000,IF(G128&lt;=80000,ROUNDUP(G128/4,0)+20000,40000))))</f>
        <v/>
      </c>
      <c r="Q128" s="18">
        <f>IF(I128&lt;=0,IF(H128&lt;=0,0,IF(H128&lt;=20000,H128,IF(H128&lt;=40000,ROUNDUP(H128/2,0)+10000,IF(H128&lt;=80000,ROUNDUP(H128/4,0)+20000,40000)))),IF(H128&lt;=0,IF(I128&lt;=0,0,IF(I128&lt;=25000,I128,IF(I128&lt;=50000,ROUNDUP(I128/2,0)+12500,IF(I128&lt;=100000,ROUNDUP(I128/4,0)+25000,50000)))),MAX(IF(I128&lt;=0,0,IF(I128&lt;=25000,I128,IF(I128&lt;=50000,ROUNDUP(I128/2,0)+12500,IF(I128&lt;=100000,ROUNDUP(I128/4,0)+25000,50000)))),MIN(IF(H128&lt;=0,0,IF(H128&lt;=20000,H128,IF(H128&lt;=40000,ROUNDUP(H128/2,0)+10000,IF(H128&lt;=80000,ROUNDUP(H128/4,0)+20000,40000))))+IF(I128&lt;=0,0,IF(I128&lt;=25000,I128,IF(I128&lt;=50000,ROUNDUP(I128/2,0)+12500,IF(I128&lt;=100000,ROUNDUP(I128/4,0)+25000,50000)))),40000))))</f>
        <v/>
      </c>
      <c r="R128" s="18">
        <f>MIN(120000,O128+P128+Q128)</f>
        <v/>
      </c>
      <c r="S128" s="18">
        <f>IF(F128&lt;=0,IF(E128&lt;=0,0,IF(E128&lt;=12000,E128,IF(E128&lt;=32000,ROUNDUP(E128/2,0)+6000,IF(E128&lt;=56000,ROUNDUP(E128/4,0)+14000,28000)))),IF(E128&lt;=0,IF(F128&lt;=0,0,IF(F128&lt;=15000,F128,IF(F128&lt;=40000,ROUNDUP(F128/2,0)+7500,IF(F128&lt;=70000,ROUNDUP(F128/4,0)+17500,35000)))),MAX(IF(F128&lt;=0,0,IF(F128&lt;=15000,F128,IF(F128&lt;=40000,ROUNDUP(F128/2,0)+7500,IF(F128&lt;=70000,ROUNDUP(F128/4,0)+17500,35000)))),MIN(IF(E128&lt;=0,0,IF(E128&lt;=12000,E128,IF(E128&lt;=32000,ROUNDUP(E128/2,0)+6000,IF(E128&lt;=56000,ROUNDUP(E128/4,0)+14000,28000))))+IF(F128&lt;=0,0,IF(F128&lt;=15000,F128,IF(F128&lt;=40000,ROUNDUP(F128/2,0)+7500,IF(F128&lt;=70000,ROUNDUP(F128/4,0)+17500,35000)))),28000))))</f>
        <v/>
      </c>
      <c r="T128" s="18">
        <f>IF(G128&lt;=0,0,IF(G128&lt;=12000,G128,IF(G128&lt;=32000,ROUNDUP(G128/2,0)+6000,IF(G128&lt;=56000,ROUNDUP(G128/4,0)+14000,28000))))</f>
        <v/>
      </c>
      <c r="U128" s="18">
        <f>IF(I128&lt;=0,IF(H128&lt;=0,0,IF(H128&lt;=12000,H128,IF(H128&lt;=32000,ROUNDUP(H128/2,0)+6000,IF(H128&lt;=56000,ROUNDUP(H128/4,0)+14000,28000)))),IF(H128&lt;=0,IF(I128&lt;=0,0,IF(I128&lt;=15000,I128,IF(I128&lt;=40000,ROUNDUP(I128/2,0)+7500,IF(I128&lt;=70000,ROUNDUP(I128/4,0)+17500,35000)))),MAX(IF(I128&lt;=0,0,IF(I128&lt;=15000,I128,IF(I128&lt;=40000,ROUNDUP(I128/2,0)+7500,IF(I128&lt;=70000,ROUNDUP(I128/4,0)+17500,35000)))),MIN(IF(H128&lt;=0,0,IF(H128&lt;=12000,H128,IF(H128&lt;=32000,ROUNDUP(H128/2,0)+6000,IF(H128&lt;=56000,ROUNDUP(H128/4,0)+14000,28000))))+IF(I128&lt;=0,0,IF(I128&lt;=15000,I128,IF(I128&lt;=40000,ROUNDUP(I128/2,0)+7500,IF(I128&lt;=70000,ROUNDUP(I128/4,0)+17500,35000)))),28000))))</f>
        <v/>
      </c>
      <c r="V128" s="18">
        <f>MIN(70000,S128+T128+U128)</f>
        <v/>
      </c>
      <c r="W128" s="18">
        <f>MAX(0,ROUNDDOWN(M128-J128-N128-K128-0,-3))</f>
        <v/>
      </c>
      <c r="X128" s="18">
        <f>MAX(0,ROUNDDOWN(M128-J128-N128-K128-R128,-3))</f>
        <v/>
      </c>
      <c r="Y128" s="18">
        <f>IF(W128&lt;=0,0,ROUNDDOWN((W128*LOOKUP(W128,{0,1950001,3300001,6950001,9000001,18000001,40000001},{0.05,0.1,0.2,0.23,0.33,0.4,0.45})-LOOKUP(W128,{0,1950001,3300001,6950001,9000001,18000001,40000001},{0,97500,427500,636000,1536000,2796000,4796000}))*1.021,-2))</f>
        <v/>
      </c>
      <c r="Z128" s="18">
        <f>IF(X128&lt;=0,0,ROUNDDOWN((X128*LOOKUP(X128,{0,1950001,3300001,6950001,9000001,18000001,40000001},{0.05,0.1,0.2,0.23,0.33,0.4,0.45})-LOOKUP(X128,{0,1950001,3300001,6950001,9000001,18000001,40000001},{0,97500,427500,636000,1536000,2796000,4796000}))*1.021,-2))</f>
        <v/>
      </c>
      <c r="AA128" s="18">
        <f>MAX(0,ROUNDDOWN(M128-J128-430000-L128-0,-3))</f>
        <v/>
      </c>
      <c r="AB128" s="18">
        <f>MAX(0,ROUNDDOWN(M128-J128-430000-L128-V128,-3))</f>
        <v/>
      </c>
      <c r="AC128" s="18">
        <f>IF(M128&lt;=450000,0,MAX(0,ROUNDDOWN(AA128*0.06-MIN(50000,AA128)*0.03,-2))+MAX(0,ROUNDDOWN(AA128*0.04-MIN(50000,AA128)*0.02,-2)))</f>
        <v/>
      </c>
      <c r="AD128" s="18">
        <f>IF(M128&lt;=450000,0,MAX(0,ROUNDDOWN(AB128*0.06-MIN(50000,AB128)*0.03,-2))+MAX(0,ROUNDDOWN(AB128*0.04-MIN(50000,AB128)*0.02,-2)))</f>
        <v/>
      </c>
      <c r="AE128" s="18">
        <f>Y128-Z128</f>
        <v/>
      </c>
      <c r="AF128" s="18">
        <f>AC128-AD128</f>
        <v/>
      </c>
      <c r="AG128" s="18">
        <f>AE128+AF128</f>
        <v/>
      </c>
      <c r="AH128" s="20">
        <f>IF(W128&lt;=0,0,LOOKUP(W128,{0,1950001,3300001,6950001,9000001,18000001,40000001},{0.05,0.1,0.2,0.23,0.33,0.4,0.45}))</f>
        <v/>
      </c>
    </row>
    <row r="129">
      <c r="A129" t="inlineStr">
        <is>
          <t>1万円刻み 3区分8万円ずつ</t>
        </is>
      </c>
      <c r="B129" s="18">
        <f>'4_1万円刻み'!$A$17</f>
        <v/>
      </c>
      <c r="C129" s="19" t="n">
        <v>2026</v>
      </c>
      <c r="D129" t="inlineStr">
        <is>
          <t>いいえ</t>
        </is>
      </c>
      <c r="E129" s="18" t="n">
        <v>80000</v>
      </c>
      <c r="F129" s="18" t="n">
        <v>0</v>
      </c>
      <c r="G129" s="18" t="n">
        <v>80000</v>
      </c>
      <c r="H129" s="18" t="n">
        <v>80000</v>
      </c>
      <c r="I129" s="18" t="n">
        <v>0</v>
      </c>
      <c r="J129" s="18">
        <f>ROUND(MIN(B129/12,650000)*12*0.0915+MIN(B129/12,1390000)*12*(0.0504+0)+B129*0.005,0)</f>
        <v/>
      </c>
      <c r="K129" s="18" t="n">
        <v>0</v>
      </c>
      <c r="L129" s="18" t="n">
        <v>0</v>
      </c>
      <c r="M129" s="18">
        <f>ROUND(IF(C129&gt;=2026,IF(B129&lt;741000,0,IF(B129&lt;2191000,B129-740000,IF(B129&lt;2193000,1451000,IF(B129&lt;2196000,1453000,IF(B129&lt;2200000,1456000,IF(B129&lt;3600000,ROUNDDOWN(B129/4,-3)*2.8-80000,IF(B129&lt;6600000,ROUNDDOWN(B129/4,-3)*3.2-440000,IF(B129&lt;8500000,ROUNDDOWN(B129*0.9,0)-1100000,B129-1950000)))))))),IF(B129&lt;651000,0,IF(B129&lt;1900000,B129-650000,IF(B129&lt;3600000,ROUNDDOWN(B129/4,-3)*2.8-80000,IF(B129&lt;6600000,ROUNDDOWN(B129/4,-3)*3.2-440000,IF(B129&lt;8500000,ROUNDDOWN(B129*0.9,0)-1100000,B129-1950000)))))),0)</f>
        <v/>
      </c>
      <c r="N129" s="18">
        <f>IF(M129&gt;23500000,NA(),IF(C129&gt;=2026,IF(M129&lt;=4890000,1040000,IF(M129&lt;=6550000,670000,620000)),IF(M129&lt;=1320000,950000,IF(M129&lt;=3360000,880000,IF(M129&lt;=4890000,680000,IF(M129&lt;=6550000,630000,580000))))))</f>
        <v/>
      </c>
      <c r="O129" s="18">
        <f>IF(F129&lt;=0,IF(AND(D129="はい",C129&gt;=2026,C129&lt;=2027),IF(E129&lt;=0,0,IF(E129&lt;=30000,E129,IF(E129&lt;=60000,ROUNDUP(E129/2,0)+15000,IF(E129&lt;=120000,ROUNDUP(E129/4,0)+30000,60000)))),IF(E129&lt;=0,0,IF(E129&lt;=20000,E129,IF(E129&lt;=40000,ROUNDUP(E129/2,0)+10000,IF(E129&lt;=80000,ROUNDUP(E129/4,0)+20000,40000))))),IF(E129&lt;=0,IF(F129&lt;=0,0,IF(F129&lt;=25000,F129,IF(F129&lt;=50000,ROUNDUP(F129/2,0)+12500,IF(F129&lt;=100000,ROUNDUP(F129/4,0)+25000,50000)))),MAX(IF(F129&lt;=0,0,IF(F129&lt;=25000,F129,IF(F129&lt;=50000,ROUNDUP(F129/2,0)+12500,IF(F129&lt;=100000,ROUNDUP(F129/4,0)+25000,50000)))),MIN(IF(AND(D129="はい",C129&gt;=2026,C129&lt;=2027),IF(E129&lt;=0,0,IF(E129&lt;=30000,E129,IF(E129&lt;=60000,ROUNDUP(E129/2,0)+15000,IF(E129&lt;=120000,ROUNDUP(E129/4,0)+30000,60000)))),IF(E129&lt;=0,0,IF(E129&lt;=20000,E129,IF(E129&lt;=40000,ROUNDUP(E129/2,0)+10000,IF(E129&lt;=80000,ROUNDUP(E129/4,0)+20000,40000)))))+IF(F129&lt;=0,0,IF(F129&lt;=25000,F129,IF(F129&lt;=50000,ROUNDUP(F129/2,0)+12500,IF(F129&lt;=100000,ROUNDUP(F129/4,0)+25000,50000)))),IF(AND(D129="はい",C129&gt;=2026,C129&lt;=2027),60000,40000)))))</f>
        <v/>
      </c>
      <c r="P129" s="18">
        <f>IF(G129&lt;=0,0,IF(G129&lt;=20000,G129,IF(G129&lt;=40000,ROUNDUP(G129/2,0)+10000,IF(G129&lt;=80000,ROUNDUP(G129/4,0)+20000,40000))))</f>
        <v/>
      </c>
      <c r="Q129" s="18">
        <f>IF(I129&lt;=0,IF(H129&lt;=0,0,IF(H129&lt;=20000,H129,IF(H129&lt;=40000,ROUNDUP(H129/2,0)+10000,IF(H129&lt;=80000,ROUNDUP(H129/4,0)+20000,40000)))),IF(H129&lt;=0,IF(I129&lt;=0,0,IF(I129&lt;=25000,I129,IF(I129&lt;=50000,ROUNDUP(I129/2,0)+12500,IF(I129&lt;=100000,ROUNDUP(I129/4,0)+25000,50000)))),MAX(IF(I129&lt;=0,0,IF(I129&lt;=25000,I129,IF(I129&lt;=50000,ROUNDUP(I129/2,0)+12500,IF(I129&lt;=100000,ROUNDUP(I129/4,0)+25000,50000)))),MIN(IF(H129&lt;=0,0,IF(H129&lt;=20000,H129,IF(H129&lt;=40000,ROUNDUP(H129/2,0)+10000,IF(H129&lt;=80000,ROUNDUP(H129/4,0)+20000,40000))))+IF(I129&lt;=0,0,IF(I129&lt;=25000,I129,IF(I129&lt;=50000,ROUNDUP(I129/2,0)+12500,IF(I129&lt;=100000,ROUNDUP(I129/4,0)+25000,50000)))),40000))))</f>
        <v/>
      </c>
      <c r="R129" s="18">
        <f>MIN(120000,O129+P129+Q129)</f>
        <v/>
      </c>
      <c r="S129" s="18">
        <f>IF(F129&lt;=0,IF(E129&lt;=0,0,IF(E129&lt;=12000,E129,IF(E129&lt;=32000,ROUNDUP(E129/2,0)+6000,IF(E129&lt;=56000,ROUNDUP(E129/4,0)+14000,28000)))),IF(E129&lt;=0,IF(F129&lt;=0,0,IF(F129&lt;=15000,F129,IF(F129&lt;=40000,ROUNDUP(F129/2,0)+7500,IF(F129&lt;=70000,ROUNDUP(F129/4,0)+17500,35000)))),MAX(IF(F129&lt;=0,0,IF(F129&lt;=15000,F129,IF(F129&lt;=40000,ROUNDUP(F129/2,0)+7500,IF(F129&lt;=70000,ROUNDUP(F129/4,0)+17500,35000)))),MIN(IF(E129&lt;=0,0,IF(E129&lt;=12000,E129,IF(E129&lt;=32000,ROUNDUP(E129/2,0)+6000,IF(E129&lt;=56000,ROUNDUP(E129/4,0)+14000,28000))))+IF(F129&lt;=0,0,IF(F129&lt;=15000,F129,IF(F129&lt;=40000,ROUNDUP(F129/2,0)+7500,IF(F129&lt;=70000,ROUNDUP(F129/4,0)+17500,35000)))),28000))))</f>
        <v/>
      </c>
      <c r="T129" s="18">
        <f>IF(G129&lt;=0,0,IF(G129&lt;=12000,G129,IF(G129&lt;=32000,ROUNDUP(G129/2,0)+6000,IF(G129&lt;=56000,ROUNDUP(G129/4,0)+14000,28000))))</f>
        <v/>
      </c>
      <c r="U129" s="18">
        <f>IF(I129&lt;=0,IF(H129&lt;=0,0,IF(H129&lt;=12000,H129,IF(H129&lt;=32000,ROUNDUP(H129/2,0)+6000,IF(H129&lt;=56000,ROUNDUP(H129/4,0)+14000,28000)))),IF(H129&lt;=0,IF(I129&lt;=0,0,IF(I129&lt;=15000,I129,IF(I129&lt;=40000,ROUNDUP(I129/2,0)+7500,IF(I129&lt;=70000,ROUNDUP(I129/4,0)+17500,35000)))),MAX(IF(I129&lt;=0,0,IF(I129&lt;=15000,I129,IF(I129&lt;=40000,ROUNDUP(I129/2,0)+7500,IF(I129&lt;=70000,ROUNDUP(I129/4,0)+17500,35000)))),MIN(IF(H129&lt;=0,0,IF(H129&lt;=12000,H129,IF(H129&lt;=32000,ROUNDUP(H129/2,0)+6000,IF(H129&lt;=56000,ROUNDUP(H129/4,0)+14000,28000))))+IF(I129&lt;=0,0,IF(I129&lt;=15000,I129,IF(I129&lt;=40000,ROUNDUP(I129/2,0)+7500,IF(I129&lt;=70000,ROUNDUP(I129/4,0)+17500,35000)))),28000))))</f>
        <v/>
      </c>
      <c r="V129" s="18">
        <f>MIN(70000,S129+T129+U129)</f>
        <v/>
      </c>
      <c r="W129" s="18">
        <f>MAX(0,ROUNDDOWN(M129-J129-N129-K129-0,-3))</f>
        <v/>
      </c>
      <c r="X129" s="18">
        <f>MAX(0,ROUNDDOWN(M129-J129-N129-K129-R129,-3))</f>
        <v/>
      </c>
      <c r="Y129" s="18">
        <f>IF(W129&lt;=0,0,ROUNDDOWN((W129*LOOKUP(W129,{0,1950001,3300001,6950001,9000001,18000001,40000001},{0.05,0.1,0.2,0.23,0.33,0.4,0.45})-LOOKUP(W129,{0,1950001,3300001,6950001,9000001,18000001,40000001},{0,97500,427500,636000,1536000,2796000,4796000}))*1.021,-2))</f>
        <v/>
      </c>
      <c r="Z129" s="18">
        <f>IF(X129&lt;=0,0,ROUNDDOWN((X129*LOOKUP(X129,{0,1950001,3300001,6950001,9000001,18000001,40000001},{0.05,0.1,0.2,0.23,0.33,0.4,0.45})-LOOKUP(X129,{0,1950001,3300001,6950001,9000001,18000001,40000001},{0,97500,427500,636000,1536000,2796000,4796000}))*1.021,-2))</f>
        <v/>
      </c>
      <c r="AA129" s="18">
        <f>MAX(0,ROUNDDOWN(M129-J129-430000-L129-0,-3))</f>
        <v/>
      </c>
      <c r="AB129" s="18">
        <f>MAX(0,ROUNDDOWN(M129-J129-430000-L129-V129,-3))</f>
        <v/>
      </c>
      <c r="AC129" s="18">
        <f>IF(M129&lt;=450000,0,MAX(0,ROUNDDOWN(AA129*0.06-MIN(50000,AA129)*0.03,-2))+MAX(0,ROUNDDOWN(AA129*0.04-MIN(50000,AA129)*0.02,-2)))</f>
        <v/>
      </c>
      <c r="AD129" s="18">
        <f>IF(M129&lt;=450000,0,MAX(0,ROUNDDOWN(AB129*0.06-MIN(50000,AB129)*0.03,-2))+MAX(0,ROUNDDOWN(AB129*0.04-MIN(50000,AB129)*0.02,-2)))</f>
        <v/>
      </c>
      <c r="AE129" s="18">
        <f>Y129-Z129</f>
        <v/>
      </c>
      <c r="AF129" s="18">
        <f>AC129-AD129</f>
        <v/>
      </c>
      <c r="AG129" s="18">
        <f>AE129+AF129</f>
        <v/>
      </c>
      <c r="AH129" s="20">
        <f>IF(W129&lt;=0,0,LOOKUP(W129,{0,1950001,3300001,6950001,9000001,18000001,40000001},{0.05,0.1,0.2,0.23,0.33,0.4,0.45}))</f>
        <v/>
      </c>
    </row>
    <row r="130">
      <c r="A130" t="inlineStr">
        <is>
          <t>1万円刻み 一般8万円</t>
        </is>
      </c>
      <c r="B130" s="18">
        <f>'4_1万円刻み'!$A$17</f>
        <v/>
      </c>
      <c r="C130" s="19" t="n">
        <v>2026</v>
      </c>
      <c r="D130" t="inlineStr">
        <is>
          <t>いいえ</t>
        </is>
      </c>
      <c r="E130" s="18" t="n">
        <v>80000</v>
      </c>
      <c r="F130" s="18" t="n">
        <v>0</v>
      </c>
      <c r="G130" s="18" t="n">
        <v>0</v>
      </c>
      <c r="H130" s="18" t="n">
        <v>0</v>
      </c>
      <c r="I130" s="18" t="n">
        <v>0</v>
      </c>
      <c r="J130" s="18">
        <f>ROUND(MIN(B130/12,650000)*12*0.0915+MIN(B130/12,1390000)*12*(0.0504+0)+B130*0.005,0)</f>
        <v/>
      </c>
      <c r="K130" s="18" t="n">
        <v>0</v>
      </c>
      <c r="L130" s="18" t="n">
        <v>0</v>
      </c>
      <c r="M130" s="18">
        <f>ROUND(IF(C130&gt;=2026,IF(B130&lt;741000,0,IF(B130&lt;2191000,B130-740000,IF(B130&lt;2193000,1451000,IF(B130&lt;2196000,1453000,IF(B130&lt;2200000,1456000,IF(B130&lt;3600000,ROUNDDOWN(B130/4,-3)*2.8-80000,IF(B130&lt;6600000,ROUNDDOWN(B130/4,-3)*3.2-440000,IF(B130&lt;8500000,ROUNDDOWN(B130*0.9,0)-1100000,B130-1950000)))))))),IF(B130&lt;651000,0,IF(B130&lt;1900000,B130-650000,IF(B130&lt;3600000,ROUNDDOWN(B130/4,-3)*2.8-80000,IF(B130&lt;6600000,ROUNDDOWN(B130/4,-3)*3.2-440000,IF(B130&lt;8500000,ROUNDDOWN(B130*0.9,0)-1100000,B130-1950000)))))),0)</f>
        <v/>
      </c>
      <c r="N130" s="18">
        <f>IF(M130&gt;23500000,NA(),IF(C130&gt;=2026,IF(M130&lt;=4890000,1040000,IF(M130&lt;=6550000,670000,620000)),IF(M130&lt;=1320000,950000,IF(M130&lt;=3360000,880000,IF(M130&lt;=4890000,680000,IF(M130&lt;=6550000,630000,580000))))))</f>
        <v/>
      </c>
      <c r="O130" s="18">
        <f>IF(F130&lt;=0,IF(AND(D130="はい",C130&gt;=2026,C130&lt;=2027),IF(E130&lt;=0,0,IF(E130&lt;=30000,E130,IF(E130&lt;=60000,ROUNDUP(E130/2,0)+15000,IF(E130&lt;=120000,ROUNDUP(E130/4,0)+30000,60000)))),IF(E130&lt;=0,0,IF(E130&lt;=20000,E130,IF(E130&lt;=40000,ROUNDUP(E130/2,0)+10000,IF(E130&lt;=80000,ROUNDUP(E130/4,0)+20000,40000))))),IF(E130&lt;=0,IF(F130&lt;=0,0,IF(F130&lt;=25000,F130,IF(F130&lt;=50000,ROUNDUP(F130/2,0)+12500,IF(F130&lt;=100000,ROUNDUP(F130/4,0)+25000,50000)))),MAX(IF(F130&lt;=0,0,IF(F130&lt;=25000,F130,IF(F130&lt;=50000,ROUNDUP(F130/2,0)+12500,IF(F130&lt;=100000,ROUNDUP(F130/4,0)+25000,50000)))),MIN(IF(AND(D130="はい",C130&gt;=2026,C130&lt;=2027),IF(E130&lt;=0,0,IF(E130&lt;=30000,E130,IF(E130&lt;=60000,ROUNDUP(E130/2,0)+15000,IF(E130&lt;=120000,ROUNDUP(E130/4,0)+30000,60000)))),IF(E130&lt;=0,0,IF(E130&lt;=20000,E130,IF(E130&lt;=40000,ROUNDUP(E130/2,0)+10000,IF(E130&lt;=80000,ROUNDUP(E130/4,0)+20000,40000)))))+IF(F130&lt;=0,0,IF(F130&lt;=25000,F130,IF(F130&lt;=50000,ROUNDUP(F130/2,0)+12500,IF(F130&lt;=100000,ROUNDUP(F130/4,0)+25000,50000)))),IF(AND(D130="はい",C130&gt;=2026,C130&lt;=2027),60000,40000)))))</f>
        <v/>
      </c>
      <c r="P130" s="18">
        <f>IF(G130&lt;=0,0,IF(G130&lt;=20000,G130,IF(G130&lt;=40000,ROUNDUP(G130/2,0)+10000,IF(G130&lt;=80000,ROUNDUP(G130/4,0)+20000,40000))))</f>
        <v/>
      </c>
      <c r="Q130" s="18">
        <f>IF(I130&lt;=0,IF(H130&lt;=0,0,IF(H130&lt;=20000,H130,IF(H130&lt;=40000,ROUNDUP(H130/2,0)+10000,IF(H130&lt;=80000,ROUNDUP(H130/4,0)+20000,40000)))),IF(H130&lt;=0,IF(I130&lt;=0,0,IF(I130&lt;=25000,I130,IF(I130&lt;=50000,ROUNDUP(I130/2,0)+12500,IF(I130&lt;=100000,ROUNDUP(I130/4,0)+25000,50000)))),MAX(IF(I130&lt;=0,0,IF(I130&lt;=25000,I130,IF(I130&lt;=50000,ROUNDUP(I130/2,0)+12500,IF(I130&lt;=100000,ROUNDUP(I130/4,0)+25000,50000)))),MIN(IF(H130&lt;=0,0,IF(H130&lt;=20000,H130,IF(H130&lt;=40000,ROUNDUP(H130/2,0)+10000,IF(H130&lt;=80000,ROUNDUP(H130/4,0)+20000,40000))))+IF(I130&lt;=0,0,IF(I130&lt;=25000,I130,IF(I130&lt;=50000,ROUNDUP(I130/2,0)+12500,IF(I130&lt;=100000,ROUNDUP(I130/4,0)+25000,50000)))),40000))))</f>
        <v/>
      </c>
      <c r="R130" s="18">
        <f>MIN(120000,O130+P130+Q130)</f>
        <v/>
      </c>
      <c r="S130" s="18">
        <f>IF(F130&lt;=0,IF(E130&lt;=0,0,IF(E130&lt;=12000,E130,IF(E130&lt;=32000,ROUNDUP(E130/2,0)+6000,IF(E130&lt;=56000,ROUNDUP(E130/4,0)+14000,28000)))),IF(E130&lt;=0,IF(F130&lt;=0,0,IF(F130&lt;=15000,F130,IF(F130&lt;=40000,ROUNDUP(F130/2,0)+7500,IF(F130&lt;=70000,ROUNDUP(F130/4,0)+17500,35000)))),MAX(IF(F130&lt;=0,0,IF(F130&lt;=15000,F130,IF(F130&lt;=40000,ROUNDUP(F130/2,0)+7500,IF(F130&lt;=70000,ROUNDUP(F130/4,0)+17500,35000)))),MIN(IF(E130&lt;=0,0,IF(E130&lt;=12000,E130,IF(E130&lt;=32000,ROUNDUP(E130/2,0)+6000,IF(E130&lt;=56000,ROUNDUP(E130/4,0)+14000,28000))))+IF(F130&lt;=0,0,IF(F130&lt;=15000,F130,IF(F130&lt;=40000,ROUNDUP(F130/2,0)+7500,IF(F130&lt;=70000,ROUNDUP(F130/4,0)+17500,35000)))),28000))))</f>
        <v/>
      </c>
      <c r="T130" s="18">
        <f>IF(G130&lt;=0,0,IF(G130&lt;=12000,G130,IF(G130&lt;=32000,ROUNDUP(G130/2,0)+6000,IF(G130&lt;=56000,ROUNDUP(G130/4,0)+14000,28000))))</f>
        <v/>
      </c>
      <c r="U130" s="18">
        <f>IF(I130&lt;=0,IF(H130&lt;=0,0,IF(H130&lt;=12000,H130,IF(H130&lt;=32000,ROUNDUP(H130/2,0)+6000,IF(H130&lt;=56000,ROUNDUP(H130/4,0)+14000,28000)))),IF(H130&lt;=0,IF(I130&lt;=0,0,IF(I130&lt;=15000,I130,IF(I130&lt;=40000,ROUNDUP(I130/2,0)+7500,IF(I130&lt;=70000,ROUNDUP(I130/4,0)+17500,35000)))),MAX(IF(I130&lt;=0,0,IF(I130&lt;=15000,I130,IF(I130&lt;=40000,ROUNDUP(I130/2,0)+7500,IF(I130&lt;=70000,ROUNDUP(I130/4,0)+17500,35000)))),MIN(IF(H130&lt;=0,0,IF(H130&lt;=12000,H130,IF(H130&lt;=32000,ROUNDUP(H130/2,0)+6000,IF(H130&lt;=56000,ROUNDUP(H130/4,0)+14000,28000))))+IF(I130&lt;=0,0,IF(I130&lt;=15000,I130,IF(I130&lt;=40000,ROUNDUP(I130/2,0)+7500,IF(I130&lt;=70000,ROUNDUP(I130/4,0)+17500,35000)))),28000))))</f>
        <v/>
      </c>
      <c r="V130" s="18">
        <f>MIN(70000,S130+T130+U130)</f>
        <v/>
      </c>
      <c r="W130" s="18">
        <f>MAX(0,ROUNDDOWN(M130-J130-N130-K130-0,-3))</f>
        <v/>
      </c>
      <c r="X130" s="18">
        <f>MAX(0,ROUNDDOWN(M130-J130-N130-K130-R130,-3))</f>
        <v/>
      </c>
      <c r="Y130" s="18">
        <f>IF(W130&lt;=0,0,ROUNDDOWN((W130*LOOKUP(W130,{0,1950001,3300001,6950001,9000001,18000001,40000001},{0.05,0.1,0.2,0.23,0.33,0.4,0.45})-LOOKUP(W130,{0,1950001,3300001,6950001,9000001,18000001,40000001},{0,97500,427500,636000,1536000,2796000,4796000}))*1.021,-2))</f>
        <v/>
      </c>
      <c r="Z130" s="18">
        <f>IF(X130&lt;=0,0,ROUNDDOWN((X130*LOOKUP(X130,{0,1950001,3300001,6950001,9000001,18000001,40000001},{0.05,0.1,0.2,0.23,0.33,0.4,0.45})-LOOKUP(X130,{0,1950001,3300001,6950001,9000001,18000001,40000001},{0,97500,427500,636000,1536000,2796000,4796000}))*1.021,-2))</f>
        <v/>
      </c>
      <c r="AA130" s="18">
        <f>MAX(0,ROUNDDOWN(M130-J130-430000-L130-0,-3))</f>
        <v/>
      </c>
      <c r="AB130" s="18">
        <f>MAX(0,ROUNDDOWN(M130-J130-430000-L130-V130,-3))</f>
        <v/>
      </c>
      <c r="AC130" s="18">
        <f>IF(M130&lt;=450000,0,MAX(0,ROUNDDOWN(AA130*0.06-MIN(50000,AA130)*0.03,-2))+MAX(0,ROUNDDOWN(AA130*0.04-MIN(50000,AA130)*0.02,-2)))</f>
        <v/>
      </c>
      <c r="AD130" s="18">
        <f>IF(M130&lt;=450000,0,MAX(0,ROUNDDOWN(AB130*0.06-MIN(50000,AB130)*0.03,-2))+MAX(0,ROUNDDOWN(AB130*0.04-MIN(50000,AB130)*0.02,-2)))</f>
        <v/>
      </c>
      <c r="AE130" s="18">
        <f>Y130-Z130</f>
        <v/>
      </c>
      <c r="AF130" s="18">
        <f>AC130-AD130</f>
        <v/>
      </c>
      <c r="AG130" s="18">
        <f>AE130+AF130</f>
        <v/>
      </c>
      <c r="AH130" s="20">
        <f>IF(W130&lt;=0,0,LOOKUP(W130,{0,1950001,3300001,6950001,9000001,18000001,40000001},{0.05,0.1,0.2,0.23,0.33,0.4,0.45}))</f>
        <v/>
      </c>
    </row>
    <row r="131">
      <c r="A131" t="inlineStr">
        <is>
          <t>1万円刻み 特例あり一般12万円</t>
        </is>
      </c>
      <c r="B131" s="18">
        <f>'4_1万円刻み'!$A$17</f>
        <v/>
      </c>
      <c r="C131" s="19" t="n">
        <v>2026</v>
      </c>
      <c r="D131" t="inlineStr">
        <is>
          <t>はい</t>
        </is>
      </c>
      <c r="E131" s="18" t="n">
        <v>120000</v>
      </c>
      <c r="F131" s="18" t="n">
        <v>0</v>
      </c>
      <c r="G131" s="18" t="n">
        <v>0</v>
      </c>
      <c r="H131" s="18" t="n">
        <v>0</v>
      </c>
      <c r="I131" s="18" t="n">
        <v>0</v>
      </c>
      <c r="J131" s="18">
        <f>ROUND(MIN(B131/12,650000)*12*0.0915+MIN(B131/12,1390000)*12*(0.0504+0)+B131*0.005,0)</f>
        <v/>
      </c>
      <c r="K131" s="18" t="n">
        <v>0</v>
      </c>
      <c r="L131" s="18" t="n">
        <v>0</v>
      </c>
      <c r="M131" s="18">
        <f>ROUND(IF(C131&gt;=2026,IF(B131&lt;741000,0,IF(B131&lt;2191000,B131-740000,IF(B131&lt;2193000,1451000,IF(B131&lt;2196000,1453000,IF(B131&lt;2200000,1456000,IF(B131&lt;3600000,ROUNDDOWN(B131/4,-3)*2.8-80000,IF(B131&lt;6600000,ROUNDDOWN(B131/4,-3)*3.2-440000,IF(B131&lt;8500000,ROUNDDOWN(B131*0.9,0)-1100000,B131-1950000)))))))),IF(B131&lt;651000,0,IF(B131&lt;1900000,B131-650000,IF(B131&lt;3600000,ROUNDDOWN(B131/4,-3)*2.8-80000,IF(B131&lt;6600000,ROUNDDOWN(B131/4,-3)*3.2-440000,IF(B131&lt;8500000,ROUNDDOWN(B131*0.9,0)-1100000,B131-1950000)))))),0)</f>
        <v/>
      </c>
      <c r="N131" s="18">
        <f>IF(M131&gt;23500000,NA(),IF(C131&gt;=2026,IF(M131&lt;=4890000,1040000,IF(M131&lt;=6550000,670000,620000)),IF(M131&lt;=1320000,950000,IF(M131&lt;=3360000,880000,IF(M131&lt;=4890000,680000,IF(M131&lt;=6550000,630000,580000))))))</f>
        <v/>
      </c>
      <c r="O131" s="18">
        <f>IF(F131&lt;=0,IF(AND(D131="はい",C131&gt;=2026,C131&lt;=2027),IF(E131&lt;=0,0,IF(E131&lt;=30000,E131,IF(E131&lt;=60000,ROUNDUP(E131/2,0)+15000,IF(E131&lt;=120000,ROUNDUP(E131/4,0)+30000,60000)))),IF(E131&lt;=0,0,IF(E131&lt;=20000,E131,IF(E131&lt;=40000,ROUNDUP(E131/2,0)+10000,IF(E131&lt;=80000,ROUNDUP(E131/4,0)+20000,40000))))),IF(E131&lt;=0,IF(F131&lt;=0,0,IF(F131&lt;=25000,F131,IF(F131&lt;=50000,ROUNDUP(F131/2,0)+12500,IF(F131&lt;=100000,ROUNDUP(F131/4,0)+25000,50000)))),MAX(IF(F131&lt;=0,0,IF(F131&lt;=25000,F131,IF(F131&lt;=50000,ROUNDUP(F131/2,0)+12500,IF(F131&lt;=100000,ROUNDUP(F131/4,0)+25000,50000)))),MIN(IF(AND(D131="はい",C131&gt;=2026,C131&lt;=2027),IF(E131&lt;=0,0,IF(E131&lt;=30000,E131,IF(E131&lt;=60000,ROUNDUP(E131/2,0)+15000,IF(E131&lt;=120000,ROUNDUP(E131/4,0)+30000,60000)))),IF(E131&lt;=0,0,IF(E131&lt;=20000,E131,IF(E131&lt;=40000,ROUNDUP(E131/2,0)+10000,IF(E131&lt;=80000,ROUNDUP(E131/4,0)+20000,40000)))))+IF(F131&lt;=0,0,IF(F131&lt;=25000,F131,IF(F131&lt;=50000,ROUNDUP(F131/2,0)+12500,IF(F131&lt;=100000,ROUNDUP(F131/4,0)+25000,50000)))),IF(AND(D131="はい",C131&gt;=2026,C131&lt;=2027),60000,40000)))))</f>
        <v/>
      </c>
      <c r="P131" s="18">
        <f>IF(G131&lt;=0,0,IF(G131&lt;=20000,G131,IF(G131&lt;=40000,ROUNDUP(G131/2,0)+10000,IF(G131&lt;=80000,ROUNDUP(G131/4,0)+20000,40000))))</f>
        <v/>
      </c>
      <c r="Q131" s="18">
        <f>IF(I131&lt;=0,IF(H131&lt;=0,0,IF(H131&lt;=20000,H131,IF(H131&lt;=40000,ROUNDUP(H131/2,0)+10000,IF(H131&lt;=80000,ROUNDUP(H131/4,0)+20000,40000)))),IF(H131&lt;=0,IF(I131&lt;=0,0,IF(I131&lt;=25000,I131,IF(I131&lt;=50000,ROUNDUP(I131/2,0)+12500,IF(I131&lt;=100000,ROUNDUP(I131/4,0)+25000,50000)))),MAX(IF(I131&lt;=0,0,IF(I131&lt;=25000,I131,IF(I131&lt;=50000,ROUNDUP(I131/2,0)+12500,IF(I131&lt;=100000,ROUNDUP(I131/4,0)+25000,50000)))),MIN(IF(H131&lt;=0,0,IF(H131&lt;=20000,H131,IF(H131&lt;=40000,ROUNDUP(H131/2,0)+10000,IF(H131&lt;=80000,ROUNDUP(H131/4,0)+20000,40000))))+IF(I131&lt;=0,0,IF(I131&lt;=25000,I131,IF(I131&lt;=50000,ROUNDUP(I131/2,0)+12500,IF(I131&lt;=100000,ROUNDUP(I131/4,0)+25000,50000)))),40000))))</f>
        <v/>
      </c>
      <c r="R131" s="18">
        <f>MIN(120000,O131+P131+Q131)</f>
        <v/>
      </c>
      <c r="S131" s="18">
        <f>IF(F131&lt;=0,IF(E131&lt;=0,0,IF(E131&lt;=12000,E131,IF(E131&lt;=32000,ROUNDUP(E131/2,0)+6000,IF(E131&lt;=56000,ROUNDUP(E131/4,0)+14000,28000)))),IF(E131&lt;=0,IF(F131&lt;=0,0,IF(F131&lt;=15000,F131,IF(F131&lt;=40000,ROUNDUP(F131/2,0)+7500,IF(F131&lt;=70000,ROUNDUP(F131/4,0)+17500,35000)))),MAX(IF(F131&lt;=0,0,IF(F131&lt;=15000,F131,IF(F131&lt;=40000,ROUNDUP(F131/2,0)+7500,IF(F131&lt;=70000,ROUNDUP(F131/4,0)+17500,35000)))),MIN(IF(E131&lt;=0,0,IF(E131&lt;=12000,E131,IF(E131&lt;=32000,ROUNDUP(E131/2,0)+6000,IF(E131&lt;=56000,ROUNDUP(E131/4,0)+14000,28000))))+IF(F131&lt;=0,0,IF(F131&lt;=15000,F131,IF(F131&lt;=40000,ROUNDUP(F131/2,0)+7500,IF(F131&lt;=70000,ROUNDUP(F131/4,0)+17500,35000)))),28000))))</f>
        <v/>
      </c>
      <c r="T131" s="18">
        <f>IF(G131&lt;=0,0,IF(G131&lt;=12000,G131,IF(G131&lt;=32000,ROUNDUP(G131/2,0)+6000,IF(G131&lt;=56000,ROUNDUP(G131/4,0)+14000,28000))))</f>
        <v/>
      </c>
      <c r="U131" s="18">
        <f>IF(I131&lt;=0,IF(H131&lt;=0,0,IF(H131&lt;=12000,H131,IF(H131&lt;=32000,ROUNDUP(H131/2,0)+6000,IF(H131&lt;=56000,ROUNDUP(H131/4,0)+14000,28000)))),IF(H131&lt;=0,IF(I131&lt;=0,0,IF(I131&lt;=15000,I131,IF(I131&lt;=40000,ROUNDUP(I131/2,0)+7500,IF(I131&lt;=70000,ROUNDUP(I131/4,0)+17500,35000)))),MAX(IF(I131&lt;=0,0,IF(I131&lt;=15000,I131,IF(I131&lt;=40000,ROUNDUP(I131/2,0)+7500,IF(I131&lt;=70000,ROUNDUP(I131/4,0)+17500,35000)))),MIN(IF(H131&lt;=0,0,IF(H131&lt;=12000,H131,IF(H131&lt;=32000,ROUNDUP(H131/2,0)+6000,IF(H131&lt;=56000,ROUNDUP(H131/4,0)+14000,28000))))+IF(I131&lt;=0,0,IF(I131&lt;=15000,I131,IF(I131&lt;=40000,ROUNDUP(I131/2,0)+7500,IF(I131&lt;=70000,ROUNDUP(I131/4,0)+17500,35000)))),28000))))</f>
        <v/>
      </c>
      <c r="V131" s="18">
        <f>MIN(70000,S131+T131+U131)</f>
        <v/>
      </c>
      <c r="W131" s="18">
        <f>MAX(0,ROUNDDOWN(M131-J131-N131-K131-0,-3))</f>
        <v/>
      </c>
      <c r="X131" s="18">
        <f>MAX(0,ROUNDDOWN(M131-J131-N131-K131-R131,-3))</f>
        <v/>
      </c>
      <c r="Y131" s="18">
        <f>IF(W131&lt;=0,0,ROUNDDOWN((W131*LOOKUP(W131,{0,1950001,3300001,6950001,9000001,18000001,40000001},{0.05,0.1,0.2,0.23,0.33,0.4,0.45})-LOOKUP(W131,{0,1950001,3300001,6950001,9000001,18000001,40000001},{0,97500,427500,636000,1536000,2796000,4796000}))*1.021,-2))</f>
        <v/>
      </c>
      <c r="Z131" s="18">
        <f>IF(X131&lt;=0,0,ROUNDDOWN((X131*LOOKUP(X131,{0,1950001,3300001,6950001,9000001,18000001,40000001},{0.05,0.1,0.2,0.23,0.33,0.4,0.45})-LOOKUP(X131,{0,1950001,3300001,6950001,9000001,18000001,40000001},{0,97500,427500,636000,1536000,2796000,4796000}))*1.021,-2))</f>
        <v/>
      </c>
      <c r="AA131" s="18">
        <f>MAX(0,ROUNDDOWN(M131-J131-430000-L131-0,-3))</f>
        <v/>
      </c>
      <c r="AB131" s="18">
        <f>MAX(0,ROUNDDOWN(M131-J131-430000-L131-V131,-3))</f>
        <v/>
      </c>
      <c r="AC131" s="18">
        <f>IF(M131&lt;=450000,0,MAX(0,ROUNDDOWN(AA131*0.06-MIN(50000,AA131)*0.03,-2))+MAX(0,ROUNDDOWN(AA131*0.04-MIN(50000,AA131)*0.02,-2)))</f>
        <v/>
      </c>
      <c r="AD131" s="18">
        <f>IF(M131&lt;=450000,0,MAX(0,ROUNDDOWN(AB131*0.06-MIN(50000,AB131)*0.03,-2))+MAX(0,ROUNDDOWN(AB131*0.04-MIN(50000,AB131)*0.02,-2)))</f>
        <v/>
      </c>
      <c r="AE131" s="18">
        <f>Y131-Z131</f>
        <v/>
      </c>
      <c r="AF131" s="18">
        <f>AC131-AD131</f>
        <v/>
      </c>
      <c r="AG131" s="18">
        <f>AE131+AF131</f>
        <v/>
      </c>
      <c r="AH131" s="20">
        <f>IF(W131&lt;=0,0,LOOKUP(W131,{0,1950001,3300001,6950001,9000001,18000001,40000001},{0.05,0.1,0.2,0.23,0.33,0.4,0.45}))</f>
        <v/>
      </c>
    </row>
    <row r="132">
      <c r="A132" t="inlineStr">
        <is>
          <t>1万円刻み 3区分8万円ずつ</t>
        </is>
      </c>
      <c r="B132" s="18">
        <f>'4_1万円刻み'!$A$18</f>
        <v/>
      </c>
      <c r="C132" s="19" t="n">
        <v>2026</v>
      </c>
      <c r="D132" t="inlineStr">
        <is>
          <t>いいえ</t>
        </is>
      </c>
      <c r="E132" s="18" t="n">
        <v>80000</v>
      </c>
      <c r="F132" s="18" t="n">
        <v>0</v>
      </c>
      <c r="G132" s="18" t="n">
        <v>80000</v>
      </c>
      <c r="H132" s="18" t="n">
        <v>80000</v>
      </c>
      <c r="I132" s="18" t="n">
        <v>0</v>
      </c>
      <c r="J132" s="18">
        <f>ROUND(MIN(B132/12,650000)*12*0.0915+MIN(B132/12,1390000)*12*(0.0504+0)+B132*0.005,0)</f>
        <v/>
      </c>
      <c r="K132" s="18" t="n">
        <v>0</v>
      </c>
      <c r="L132" s="18" t="n">
        <v>0</v>
      </c>
      <c r="M132" s="18">
        <f>ROUND(IF(C132&gt;=2026,IF(B132&lt;741000,0,IF(B132&lt;2191000,B132-740000,IF(B132&lt;2193000,1451000,IF(B132&lt;2196000,1453000,IF(B132&lt;2200000,1456000,IF(B132&lt;3600000,ROUNDDOWN(B132/4,-3)*2.8-80000,IF(B132&lt;6600000,ROUNDDOWN(B132/4,-3)*3.2-440000,IF(B132&lt;8500000,ROUNDDOWN(B132*0.9,0)-1100000,B132-1950000)))))))),IF(B132&lt;651000,0,IF(B132&lt;1900000,B132-650000,IF(B132&lt;3600000,ROUNDDOWN(B132/4,-3)*2.8-80000,IF(B132&lt;6600000,ROUNDDOWN(B132/4,-3)*3.2-440000,IF(B132&lt;8500000,ROUNDDOWN(B132*0.9,0)-1100000,B132-1950000)))))),0)</f>
        <v/>
      </c>
      <c r="N132" s="18">
        <f>IF(M132&gt;23500000,NA(),IF(C132&gt;=2026,IF(M132&lt;=4890000,1040000,IF(M132&lt;=6550000,670000,620000)),IF(M132&lt;=1320000,950000,IF(M132&lt;=3360000,880000,IF(M132&lt;=4890000,680000,IF(M132&lt;=6550000,630000,580000))))))</f>
        <v/>
      </c>
      <c r="O132" s="18">
        <f>IF(F132&lt;=0,IF(AND(D132="はい",C132&gt;=2026,C132&lt;=2027),IF(E132&lt;=0,0,IF(E132&lt;=30000,E132,IF(E132&lt;=60000,ROUNDUP(E132/2,0)+15000,IF(E132&lt;=120000,ROUNDUP(E132/4,0)+30000,60000)))),IF(E132&lt;=0,0,IF(E132&lt;=20000,E132,IF(E132&lt;=40000,ROUNDUP(E132/2,0)+10000,IF(E132&lt;=80000,ROUNDUP(E132/4,0)+20000,40000))))),IF(E132&lt;=0,IF(F132&lt;=0,0,IF(F132&lt;=25000,F132,IF(F132&lt;=50000,ROUNDUP(F132/2,0)+12500,IF(F132&lt;=100000,ROUNDUP(F132/4,0)+25000,50000)))),MAX(IF(F132&lt;=0,0,IF(F132&lt;=25000,F132,IF(F132&lt;=50000,ROUNDUP(F132/2,0)+12500,IF(F132&lt;=100000,ROUNDUP(F132/4,0)+25000,50000)))),MIN(IF(AND(D132="はい",C132&gt;=2026,C132&lt;=2027),IF(E132&lt;=0,0,IF(E132&lt;=30000,E132,IF(E132&lt;=60000,ROUNDUP(E132/2,0)+15000,IF(E132&lt;=120000,ROUNDUP(E132/4,0)+30000,60000)))),IF(E132&lt;=0,0,IF(E132&lt;=20000,E132,IF(E132&lt;=40000,ROUNDUP(E132/2,0)+10000,IF(E132&lt;=80000,ROUNDUP(E132/4,0)+20000,40000)))))+IF(F132&lt;=0,0,IF(F132&lt;=25000,F132,IF(F132&lt;=50000,ROUNDUP(F132/2,0)+12500,IF(F132&lt;=100000,ROUNDUP(F132/4,0)+25000,50000)))),IF(AND(D132="はい",C132&gt;=2026,C132&lt;=2027),60000,40000)))))</f>
        <v/>
      </c>
      <c r="P132" s="18">
        <f>IF(G132&lt;=0,0,IF(G132&lt;=20000,G132,IF(G132&lt;=40000,ROUNDUP(G132/2,0)+10000,IF(G132&lt;=80000,ROUNDUP(G132/4,0)+20000,40000))))</f>
        <v/>
      </c>
      <c r="Q132" s="18">
        <f>IF(I132&lt;=0,IF(H132&lt;=0,0,IF(H132&lt;=20000,H132,IF(H132&lt;=40000,ROUNDUP(H132/2,0)+10000,IF(H132&lt;=80000,ROUNDUP(H132/4,0)+20000,40000)))),IF(H132&lt;=0,IF(I132&lt;=0,0,IF(I132&lt;=25000,I132,IF(I132&lt;=50000,ROUNDUP(I132/2,0)+12500,IF(I132&lt;=100000,ROUNDUP(I132/4,0)+25000,50000)))),MAX(IF(I132&lt;=0,0,IF(I132&lt;=25000,I132,IF(I132&lt;=50000,ROUNDUP(I132/2,0)+12500,IF(I132&lt;=100000,ROUNDUP(I132/4,0)+25000,50000)))),MIN(IF(H132&lt;=0,0,IF(H132&lt;=20000,H132,IF(H132&lt;=40000,ROUNDUP(H132/2,0)+10000,IF(H132&lt;=80000,ROUNDUP(H132/4,0)+20000,40000))))+IF(I132&lt;=0,0,IF(I132&lt;=25000,I132,IF(I132&lt;=50000,ROUNDUP(I132/2,0)+12500,IF(I132&lt;=100000,ROUNDUP(I132/4,0)+25000,50000)))),40000))))</f>
        <v/>
      </c>
      <c r="R132" s="18">
        <f>MIN(120000,O132+P132+Q132)</f>
        <v/>
      </c>
      <c r="S132" s="18">
        <f>IF(F132&lt;=0,IF(E132&lt;=0,0,IF(E132&lt;=12000,E132,IF(E132&lt;=32000,ROUNDUP(E132/2,0)+6000,IF(E132&lt;=56000,ROUNDUP(E132/4,0)+14000,28000)))),IF(E132&lt;=0,IF(F132&lt;=0,0,IF(F132&lt;=15000,F132,IF(F132&lt;=40000,ROUNDUP(F132/2,0)+7500,IF(F132&lt;=70000,ROUNDUP(F132/4,0)+17500,35000)))),MAX(IF(F132&lt;=0,0,IF(F132&lt;=15000,F132,IF(F132&lt;=40000,ROUNDUP(F132/2,0)+7500,IF(F132&lt;=70000,ROUNDUP(F132/4,0)+17500,35000)))),MIN(IF(E132&lt;=0,0,IF(E132&lt;=12000,E132,IF(E132&lt;=32000,ROUNDUP(E132/2,0)+6000,IF(E132&lt;=56000,ROUNDUP(E132/4,0)+14000,28000))))+IF(F132&lt;=0,0,IF(F132&lt;=15000,F132,IF(F132&lt;=40000,ROUNDUP(F132/2,0)+7500,IF(F132&lt;=70000,ROUNDUP(F132/4,0)+17500,35000)))),28000))))</f>
        <v/>
      </c>
      <c r="T132" s="18">
        <f>IF(G132&lt;=0,0,IF(G132&lt;=12000,G132,IF(G132&lt;=32000,ROUNDUP(G132/2,0)+6000,IF(G132&lt;=56000,ROUNDUP(G132/4,0)+14000,28000))))</f>
        <v/>
      </c>
      <c r="U132" s="18">
        <f>IF(I132&lt;=0,IF(H132&lt;=0,0,IF(H132&lt;=12000,H132,IF(H132&lt;=32000,ROUNDUP(H132/2,0)+6000,IF(H132&lt;=56000,ROUNDUP(H132/4,0)+14000,28000)))),IF(H132&lt;=0,IF(I132&lt;=0,0,IF(I132&lt;=15000,I132,IF(I132&lt;=40000,ROUNDUP(I132/2,0)+7500,IF(I132&lt;=70000,ROUNDUP(I132/4,0)+17500,35000)))),MAX(IF(I132&lt;=0,0,IF(I132&lt;=15000,I132,IF(I132&lt;=40000,ROUNDUP(I132/2,0)+7500,IF(I132&lt;=70000,ROUNDUP(I132/4,0)+17500,35000)))),MIN(IF(H132&lt;=0,0,IF(H132&lt;=12000,H132,IF(H132&lt;=32000,ROUNDUP(H132/2,0)+6000,IF(H132&lt;=56000,ROUNDUP(H132/4,0)+14000,28000))))+IF(I132&lt;=0,0,IF(I132&lt;=15000,I132,IF(I132&lt;=40000,ROUNDUP(I132/2,0)+7500,IF(I132&lt;=70000,ROUNDUP(I132/4,0)+17500,35000)))),28000))))</f>
        <v/>
      </c>
      <c r="V132" s="18">
        <f>MIN(70000,S132+T132+U132)</f>
        <v/>
      </c>
      <c r="W132" s="18">
        <f>MAX(0,ROUNDDOWN(M132-J132-N132-K132-0,-3))</f>
        <v/>
      </c>
      <c r="X132" s="18">
        <f>MAX(0,ROUNDDOWN(M132-J132-N132-K132-R132,-3))</f>
        <v/>
      </c>
      <c r="Y132" s="18">
        <f>IF(W132&lt;=0,0,ROUNDDOWN((W132*LOOKUP(W132,{0,1950001,3300001,6950001,9000001,18000001,40000001},{0.05,0.1,0.2,0.23,0.33,0.4,0.45})-LOOKUP(W132,{0,1950001,3300001,6950001,9000001,18000001,40000001},{0,97500,427500,636000,1536000,2796000,4796000}))*1.021,-2))</f>
        <v/>
      </c>
      <c r="Z132" s="18">
        <f>IF(X132&lt;=0,0,ROUNDDOWN((X132*LOOKUP(X132,{0,1950001,3300001,6950001,9000001,18000001,40000001},{0.05,0.1,0.2,0.23,0.33,0.4,0.45})-LOOKUP(X132,{0,1950001,3300001,6950001,9000001,18000001,40000001},{0,97500,427500,636000,1536000,2796000,4796000}))*1.021,-2))</f>
        <v/>
      </c>
      <c r="AA132" s="18">
        <f>MAX(0,ROUNDDOWN(M132-J132-430000-L132-0,-3))</f>
        <v/>
      </c>
      <c r="AB132" s="18">
        <f>MAX(0,ROUNDDOWN(M132-J132-430000-L132-V132,-3))</f>
        <v/>
      </c>
      <c r="AC132" s="18">
        <f>IF(M132&lt;=450000,0,MAX(0,ROUNDDOWN(AA132*0.06-MIN(50000,AA132)*0.03,-2))+MAX(0,ROUNDDOWN(AA132*0.04-MIN(50000,AA132)*0.02,-2)))</f>
        <v/>
      </c>
      <c r="AD132" s="18">
        <f>IF(M132&lt;=450000,0,MAX(0,ROUNDDOWN(AB132*0.06-MIN(50000,AB132)*0.03,-2))+MAX(0,ROUNDDOWN(AB132*0.04-MIN(50000,AB132)*0.02,-2)))</f>
        <v/>
      </c>
      <c r="AE132" s="18">
        <f>Y132-Z132</f>
        <v/>
      </c>
      <c r="AF132" s="18">
        <f>AC132-AD132</f>
        <v/>
      </c>
      <c r="AG132" s="18">
        <f>AE132+AF132</f>
        <v/>
      </c>
      <c r="AH132" s="20">
        <f>IF(W132&lt;=0,0,LOOKUP(W132,{0,1950001,3300001,6950001,9000001,18000001,40000001},{0.05,0.1,0.2,0.23,0.33,0.4,0.45}))</f>
        <v/>
      </c>
    </row>
    <row r="133">
      <c r="A133" t="inlineStr">
        <is>
          <t>1万円刻み 一般8万円</t>
        </is>
      </c>
      <c r="B133" s="18">
        <f>'4_1万円刻み'!$A$18</f>
        <v/>
      </c>
      <c r="C133" s="19" t="n">
        <v>2026</v>
      </c>
      <c r="D133" t="inlineStr">
        <is>
          <t>いいえ</t>
        </is>
      </c>
      <c r="E133" s="18" t="n">
        <v>80000</v>
      </c>
      <c r="F133" s="18" t="n">
        <v>0</v>
      </c>
      <c r="G133" s="18" t="n">
        <v>0</v>
      </c>
      <c r="H133" s="18" t="n">
        <v>0</v>
      </c>
      <c r="I133" s="18" t="n">
        <v>0</v>
      </c>
      <c r="J133" s="18">
        <f>ROUND(MIN(B133/12,650000)*12*0.0915+MIN(B133/12,1390000)*12*(0.0504+0)+B133*0.005,0)</f>
        <v/>
      </c>
      <c r="K133" s="18" t="n">
        <v>0</v>
      </c>
      <c r="L133" s="18" t="n">
        <v>0</v>
      </c>
      <c r="M133" s="18">
        <f>ROUND(IF(C133&gt;=2026,IF(B133&lt;741000,0,IF(B133&lt;2191000,B133-740000,IF(B133&lt;2193000,1451000,IF(B133&lt;2196000,1453000,IF(B133&lt;2200000,1456000,IF(B133&lt;3600000,ROUNDDOWN(B133/4,-3)*2.8-80000,IF(B133&lt;6600000,ROUNDDOWN(B133/4,-3)*3.2-440000,IF(B133&lt;8500000,ROUNDDOWN(B133*0.9,0)-1100000,B133-1950000)))))))),IF(B133&lt;651000,0,IF(B133&lt;1900000,B133-650000,IF(B133&lt;3600000,ROUNDDOWN(B133/4,-3)*2.8-80000,IF(B133&lt;6600000,ROUNDDOWN(B133/4,-3)*3.2-440000,IF(B133&lt;8500000,ROUNDDOWN(B133*0.9,0)-1100000,B133-1950000)))))),0)</f>
        <v/>
      </c>
      <c r="N133" s="18">
        <f>IF(M133&gt;23500000,NA(),IF(C133&gt;=2026,IF(M133&lt;=4890000,1040000,IF(M133&lt;=6550000,670000,620000)),IF(M133&lt;=1320000,950000,IF(M133&lt;=3360000,880000,IF(M133&lt;=4890000,680000,IF(M133&lt;=6550000,630000,580000))))))</f>
        <v/>
      </c>
      <c r="O133" s="18">
        <f>IF(F133&lt;=0,IF(AND(D133="はい",C133&gt;=2026,C133&lt;=2027),IF(E133&lt;=0,0,IF(E133&lt;=30000,E133,IF(E133&lt;=60000,ROUNDUP(E133/2,0)+15000,IF(E133&lt;=120000,ROUNDUP(E133/4,0)+30000,60000)))),IF(E133&lt;=0,0,IF(E133&lt;=20000,E133,IF(E133&lt;=40000,ROUNDUP(E133/2,0)+10000,IF(E133&lt;=80000,ROUNDUP(E133/4,0)+20000,40000))))),IF(E133&lt;=0,IF(F133&lt;=0,0,IF(F133&lt;=25000,F133,IF(F133&lt;=50000,ROUNDUP(F133/2,0)+12500,IF(F133&lt;=100000,ROUNDUP(F133/4,0)+25000,50000)))),MAX(IF(F133&lt;=0,0,IF(F133&lt;=25000,F133,IF(F133&lt;=50000,ROUNDUP(F133/2,0)+12500,IF(F133&lt;=100000,ROUNDUP(F133/4,0)+25000,50000)))),MIN(IF(AND(D133="はい",C133&gt;=2026,C133&lt;=2027),IF(E133&lt;=0,0,IF(E133&lt;=30000,E133,IF(E133&lt;=60000,ROUNDUP(E133/2,0)+15000,IF(E133&lt;=120000,ROUNDUP(E133/4,0)+30000,60000)))),IF(E133&lt;=0,0,IF(E133&lt;=20000,E133,IF(E133&lt;=40000,ROUNDUP(E133/2,0)+10000,IF(E133&lt;=80000,ROUNDUP(E133/4,0)+20000,40000)))))+IF(F133&lt;=0,0,IF(F133&lt;=25000,F133,IF(F133&lt;=50000,ROUNDUP(F133/2,0)+12500,IF(F133&lt;=100000,ROUNDUP(F133/4,0)+25000,50000)))),IF(AND(D133="はい",C133&gt;=2026,C133&lt;=2027),60000,40000)))))</f>
        <v/>
      </c>
      <c r="P133" s="18">
        <f>IF(G133&lt;=0,0,IF(G133&lt;=20000,G133,IF(G133&lt;=40000,ROUNDUP(G133/2,0)+10000,IF(G133&lt;=80000,ROUNDUP(G133/4,0)+20000,40000))))</f>
        <v/>
      </c>
      <c r="Q133" s="18">
        <f>IF(I133&lt;=0,IF(H133&lt;=0,0,IF(H133&lt;=20000,H133,IF(H133&lt;=40000,ROUNDUP(H133/2,0)+10000,IF(H133&lt;=80000,ROUNDUP(H133/4,0)+20000,40000)))),IF(H133&lt;=0,IF(I133&lt;=0,0,IF(I133&lt;=25000,I133,IF(I133&lt;=50000,ROUNDUP(I133/2,0)+12500,IF(I133&lt;=100000,ROUNDUP(I133/4,0)+25000,50000)))),MAX(IF(I133&lt;=0,0,IF(I133&lt;=25000,I133,IF(I133&lt;=50000,ROUNDUP(I133/2,0)+12500,IF(I133&lt;=100000,ROUNDUP(I133/4,0)+25000,50000)))),MIN(IF(H133&lt;=0,0,IF(H133&lt;=20000,H133,IF(H133&lt;=40000,ROUNDUP(H133/2,0)+10000,IF(H133&lt;=80000,ROUNDUP(H133/4,0)+20000,40000))))+IF(I133&lt;=0,0,IF(I133&lt;=25000,I133,IF(I133&lt;=50000,ROUNDUP(I133/2,0)+12500,IF(I133&lt;=100000,ROUNDUP(I133/4,0)+25000,50000)))),40000))))</f>
        <v/>
      </c>
      <c r="R133" s="18">
        <f>MIN(120000,O133+P133+Q133)</f>
        <v/>
      </c>
      <c r="S133" s="18">
        <f>IF(F133&lt;=0,IF(E133&lt;=0,0,IF(E133&lt;=12000,E133,IF(E133&lt;=32000,ROUNDUP(E133/2,0)+6000,IF(E133&lt;=56000,ROUNDUP(E133/4,0)+14000,28000)))),IF(E133&lt;=0,IF(F133&lt;=0,0,IF(F133&lt;=15000,F133,IF(F133&lt;=40000,ROUNDUP(F133/2,0)+7500,IF(F133&lt;=70000,ROUNDUP(F133/4,0)+17500,35000)))),MAX(IF(F133&lt;=0,0,IF(F133&lt;=15000,F133,IF(F133&lt;=40000,ROUNDUP(F133/2,0)+7500,IF(F133&lt;=70000,ROUNDUP(F133/4,0)+17500,35000)))),MIN(IF(E133&lt;=0,0,IF(E133&lt;=12000,E133,IF(E133&lt;=32000,ROUNDUP(E133/2,0)+6000,IF(E133&lt;=56000,ROUNDUP(E133/4,0)+14000,28000))))+IF(F133&lt;=0,0,IF(F133&lt;=15000,F133,IF(F133&lt;=40000,ROUNDUP(F133/2,0)+7500,IF(F133&lt;=70000,ROUNDUP(F133/4,0)+17500,35000)))),28000))))</f>
        <v/>
      </c>
      <c r="T133" s="18">
        <f>IF(G133&lt;=0,0,IF(G133&lt;=12000,G133,IF(G133&lt;=32000,ROUNDUP(G133/2,0)+6000,IF(G133&lt;=56000,ROUNDUP(G133/4,0)+14000,28000))))</f>
        <v/>
      </c>
      <c r="U133" s="18">
        <f>IF(I133&lt;=0,IF(H133&lt;=0,0,IF(H133&lt;=12000,H133,IF(H133&lt;=32000,ROUNDUP(H133/2,0)+6000,IF(H133&lt;=56000,ROUNDUP(H133/4,0)+14000,28000)))),IF(H133&lt;=0,IF(I133&lt;=0,0,IF(I133&lt;=15000,I133,IF(I133&lt;=40000,ROUNDUP(I133/2,0)+7500,IF(I133&lt;=70000,ROUNDUP(I133/4,0)+17500,35000)))),MAX(IF(I133&lt;=0,0,IF(I133&lt;=15000,I133,IF(I133&lt;=40000,ROUNDUP(I133/2,0)+7500,IF(I133&lt;=70000,ROUNDUP(I133/4,0)+17500,35000)))),MIN(IF(H133&lt;=0,0,IF(H133&lt;=12000,H133,IF(H133&lt;=32000,ROUNDUP(H133/2,0)+6000,IF(H133&lt;=56000,ROUNDUP(H133/4,0)+14000,28000))))+IF(I133&lt;=0,0,IF(I133&lt;=15000,I133,IF(I133&lt;=40000,ROUNDUP(I133/2,0)+7500,IF(I133&lt;=70000,ROUNDUP(I133/4,0)+17500,35000)))),28000))))</f>
        <v/>
      </c>
      <c r="V133" s="18">
        <f>MIN(70000,S133+T133+U133)</f>
        <v/>
      </c>
      <c r="W133" s="18">
        <f>MAX(0,ROUNDDOWN(M133-J133-N133-K133-0,-3))</f>
        <v/>
      </c>
      <c r="X133" s="18">
        <f>MAX(0,ROUNDDOWN(M133-J133-N133-K133-R133,-3))</f>
        <v/>
      </c>
      <c r="Y133" s="18">
        <f>IF(W133&lt;=0,0,ROUNDDOWN((W133*LOOKUP(W133,{0,1950001,3300001,6950001,9000001,18000001,40000001},{0.05,0.1,0.2,0.23,0.33,0.4,0.45})-LOOKUP(W133,{0,1950001,3300001,6950001,9000001,18000001,40000001},{0,97500,427500,636000,1536000,2796000,4796000}))*1.021,-2))</f>
        <v/>
      </c>
      <c r="Z133" s="18">
        <f>IF(X133&lt;=0,0,ROUNDDOWN((X133*LOOKUP(X133,{0,1950001,3300001,6950001,9000001,18000001,40000001},{0.05,0.1,0.2,0.23,0.33,0.4,0.45})-LOOKUP(X133,{0,1950001,3300001,6950001,9000001,18000001,40000001},{0,97500,427500,636000,1536000,2796000,4796000}))*1.021,-2))</f>
        <v/>
      </c>
      <c r="AA133" s="18">
        <f>MAX(0,ROUNDDOWN(M133-J133-430000-L133-0,-3))</f>
        <v/>
      </c>
      <c r="AB133" s="18">
        <f>MAX(0,ROUNDDOWN(M133-J133-430000-L133-V133,-3))</f>
        <v/>
      </c>
      <c r="AC133" s="18">
        <f>IF(M133&lt;=450000,0,MAX(0,ROUNDDOWN(AA133*0.06-MIN(50000,AA133)*0.03,-2))+MAX(0,ROUNDDOWN(AA133*0.04-MIN(50000,AA133)*0.02,-2)))</f>
        <v/>
      </c>
      <c r="AD133" s="18">
        <f>IF(M133&lt;=450000,0,MAX(0,ROUNDDOWN(AB133*0.06-MIN(50000,AB133)*0.03,-2))+MAX(0,ROUNDDOWN(AB133*0.04-MIN(50000,AB133)*0.02,-2)))</f>
        <v/>
      </c>
      <c r="AE133" s="18">
        <f>Y133-Z133</f>
        <v/>
      </c>
      <c r="AF133" s="18">
        <f>AC133-AD133</f>
        <v/>
      </c>
      <c r="AG133" s="18">
        <f>AE133+AF133</f>
        <v/>
      </c>
      <c r="AH133" s="20">
        <f>IF(W133&lt;=0,0,LOOKUP(W133,{0,1950001,3300001,6950001,9000001,18000001,40000001},{0.05,0.1,0.2,0.23,0.33,0.4,0.45}))</f>
        <v/>
      </c>
    </row>
    <row r="134">
      <c r="A134" t="inlineStr">
        <is>
          <t>1万円刻み 特例あり一般12万円</t>
        </is>
      </c>
      <c r="B134" s="18">
        <f>'4_1万円刻み'!$A$18</f>
        <v/>
      </c>
      <c r="C134" s="19" t="n">
        <v>2026</v>
      </c>
      <c r="D134" t="inlineStr">
        <is>
          <t>はい</t>
        </is>
      </c>
      <c r="E134" s="18" t="n">
        <v>120000</v>
      </c>
      <c r="F134" s="18" t="n">
        <v>0</v>
      </c>
      <c r="G134" s="18" t="n">
        <v>0</v>
      </c>
      <c r="H134" s="18" t="n">
        <v>0</v>
      </c>
      <c r="I134" s="18" t="n">
        <v>0</v>
      </c>
      <c r="J134" s="18">
        <f>ROUND(MIN(B134/12,650000)*12*0.0915+MIN(B134/12,1390000)*12*(0.0504+0)+B134*0.005,0)</f>
        <v/>
      </c>
      <c r="K134" s="18" t="n">
        <v>0</v>
      </c>
      <c r="L134" s="18" t="n">
        <v>0</v>
      </c>
      <c r="M134" s="18">
        <f>ROUND(IF(C134&gt;=2026,IF(B134&lt;741000,0,IF(B134&lt;2191000,B134-740000,IF(B134&lt;2193000,1451000,IF(B134&lt;2196000,1453000,IF(B134&lt;2200000,1456000,IF(B134&lt;3600000,ROUNDDOWN(B134/4,-3)*2.8-80000,IF(B134&lt;6600000,ROUNDDOWN(B134/4,-3)*3.2-440000,IF(B134&lt;8500000,ROUNDDOWN(B134*0.9,0)-1100000,B134-1950000)))))))),IF(B134&lt;651000,0,IF(B134&lt;1900000,B134-650000,IF(B134&lt;3600000,ROUNDDOWN(B134/4,-3)*2.8-80000,IF(B134&lt;6600000,ROUNDDOWN(B134/4,-3)*3.2-440000,IF(B134&lt;8500000,ROUNDDOWN(B134*0.9,0)-1100000,B134-1950000)))))),0)</f>
        <v/>
      </c>
      <c r="N134" s="18">
        <f>IF(M134&gt;23500000,NA(),IF(C134&gt;=2026,IF(M134&lt;=4890000,1040000,IF(M134&lt;=6550000,670000,620000)),IF(M134&lt;=1320000,950000,IF(M134&lt;=3360000,880000,IF(M134&lt;=4890000,680000,IF(M134&lt;=6550000,630000,580000))))))</f>
        <v/>
      </c>
      <c r="O134" s="18">
        <f>IF(F134&lt;=0,IF(AND(D134="はい",C134&gt;=2026,C134&lt;=2027),IF(E134&lt;=0,0,IF(E134&lt;=30000,E134,IF(E134&lt;=60000,ROUNDUP(E134/2,0)+15000,IF(E134&lt;=120000,ROUNDUP(E134/4,0)+30000,60000)))),IF(E134&lt;=0,0,IF(E134&lt;=20000,E134,IF(E134&lt;=40000,ROUNDUP(E134/2,0)+10000,IF(E134&lt;=80000,ROUNDUP(E134/4,0)+20000,40000))))),IF(E134&lt;=0,IF(F134&lt;=0,0,IF(F134&lt;=25000,F134,IF(F134&lt;=50000,ROUNDUP(F134/2,0)+12500,IF(F134&lt;=100000,ROUNDUP(F134/4,0)+25000,50000)))),MAX(IF(F134&lt;=0,0,IF(F134&lt;=25000,F134,IF(F134&lt;=50000,ROUNDUP(F134/2,0)+12500,IF(F134&lt;=100000,ROUNDUP(F134/4,0)+25000,50000)))),MIN(IF(AND(D134="はい",C134&gt;=2026,C134&lt;=2027),IF(E134&lt;=0,0,IF(E134&lt;=30000,E134,IF(E134&lt;=60000,ROUNDUP(E134/2,0)+15000,IF(E134&lt;=120000,ROUNDUP(E134/4,0)+30000,60000)))),IF(E134&lt;=0,0,IF(E134&lt;=20000,E134,IF(E134&lt;=40000,ROUNDUP(E134/2,0)+10000,IF(E134&lt;=80000,ROUNDUP(E134/4,0)+20000,40000)))))+IF(F134&lt;=0,0,IF(F134&lt;=25000,F134,IF(F134&lt;=50000,ROUNDUP(F134/2,0)+12500,IF(F134&lt;=100000,ROUNDUP(F134/4,0)+25000,50000)))),IF(AND(D134="はい",C134&gt;=2026,C134&lt;=2027),60000,40000)))))</f>
        <v/>
      </c>
      <c r="P134" s="18">
        <f>IF(G134&lt;=0,0,IF(G134&lt;=20000,G134,IF(G134&lt;=40000,ROUNDUP(G134/2,0)+10000,IF(G134&lt;=80000,ROUNDUP(G134/4,0)+20000,40000))))</f>
        <v/>
      </c>
      <c r="Q134" s="18">
        <f>IF(I134&lt;=0,IF(H134&lt;=0,0,IF(H134&lt;=20000,H134,IF(H134&lt;=40000,ROUNDUP(H134/2,0)+10000,IF(H134&lt;=80000,ROUNDUP(H134/4,0)+20000,40000)))),IF(H134&lt;=0,IF(I134&lt;=0,0,IF(I134&lt;=25000,I134,IF(I134&lt;=50000,ROUNDUP(I134/2,0)+12500,IF(I134&lt;=100000,ROUNDUP(I134/4,0)+25000,50000)))),MAX(IF(I134&lt;=0,0,IF(I134&lt;=25000,I134,IF(I134&lt;=50000,ROUNDUP(I134/2,0)+12500,IF(I134&lt;=100000,ROUNDUP(I134/4,0)+25000,50000)))),MIN(IF(H134&lt;=0,0,IF(H134&lt;=20000,H134,IF(H134&lt;=40000,ROUNDUP(H134/2,0)+10000,IF(H134&lt;=80000,ROUNDUP(H134/4,0)+20000,40000))))+IF(I134&lt;=0,0,IF(I134&lt;=25000,I134,IF(I134&lt;=50000,ROUNDUP(I134/2,0)+12500,IF(I134&lt;=100000,ROUNDUP(I134/4,0)+25000,50000)))),40000))))</f>
        <v/>
      </c>
      <c r="R134" s="18">
        <f>MIN(120000,O134+P134+Q134)</f>
        <v/>
      </c>
      <c r="S134" s="18">
        <f>IF(F134&lt;=0,IF(E134&lt;=0,0,IF(E134&lt;=12000,E134,IF(E134&lt;=32000,ROUNDUP(E134/2,0)+6000,IF(E134&lt;=56000,ROUNDUP(E134/4,0)+14000,28000)))),IF(E134&lt;=0,IF(F134&lt;=0,0,IF(F134&lt;=15000,F134,IF(F134&lt;=40000,ROUNDUP(F134/2,0)+7500,IF(F134&lt;=70000,ROUNDUP(F134/4,0)+17500,35000)))),MAX(IF(F134&lt;=0,0,IF(F134&lt;=15000,F134,IF(F134&lt;=40000,ROUNDUP(F134/2,0)+7500,IF(F134&lt;=70000,ROUNDUP(F134/4,0)+17500,35000)))),MIN(IF(E134&lt;=0,0,IF(E134&lt;=12000,E134,IF(E134&lt;=32000,ROUNDUP(E134/2,0)+6000,IF(E134&lt;=56000,ROUNDUP(E134/4,0)+14000,28000))))+IF(F134&lt;=0,0,IF(F134&lt;=15000,F134,IF(F134&lt;=40000,ROUNDUP(F134/2,0)+7500,IF(F134&lt;=70000,ROUNDUP(F134/4,0)+17500,35000)))),28000))))</f>
        <v/>
      </c>
      <c r="T134" s="18">
        <f>IF(G134&lt;=0,0,IF(G134&lt;=12000,G134,IF(G134&lt;=32000,ROUNDUP(G134/2,0)+6000,IF(G134&lt;=56000,ROUNDUP(G134/4,0)+14000,28000))))</f>
        <v/>
      </c>
      <c r="U134" s="18">
        <f>IF(I134&lt;=0,IF(H134&lt;=0,0,IF(H134&lt;=12000,H134,IF(H134&lt;=32000,ROUNDUP(H134/2,0)+6000,IF(H134&lt;=56000,ROUNDUP(H134/4,0)+14000,28000)))),IF(H134&lt;=0,IF(I134&lt;=0,0,IF(I134&lt;=15000,I134,IF(I134&lt;=40000,ROUNDUP(I134/2,0)+7500,IF(I134&lt;=70000,ROUNDUP(I134/4,0)+17500,35000)))),MAX(IF(I134&lt;=0,0,IF(I134&lt;=15000,I134,IF(I134&lt;=40000,ROUNDUP(I134/2,0)+7500,IF(I134&lt;=70000,ROUNDUP(I134/4,0)+17500,35000)))),MIN(IF(H134&lt;=0,0,IF(H134&lt;=12000,H134,IF(H134&lt;=32000,ROUNDUP(H134/2,0)+6000,IF(H134&lt;=56000,ROUNDUP(H134/4,0)+14000,28000))))+IF(I134&lt;=0,0,IF(I134&lt;=15000,I134,IF(I134&lt;=40000,ROUNDUP(I134/2,0)+7500,IF(I134&lt;=70000,ROUNDUP(I134/4,0)+17500,35000)))),28000))))</f>
        <v/>
      </c>
      <c r="V134" s="18">
        <f>MIN(70000,S134+T134+U134)</f>
        <v/>
      </c>
      <c r="W134" s="18">
        <f>MAX(0,ROUNDDOWN(M134-J134-N134-K134-0,-3))</f>
        <v/>
      </c>
      <c r="X134" s="18">
        <f>MAX(0,ROUNDDOWN(M134-J134-N134-K134-R134,-3))</f>
        <v/>
      </c>
      <c r="Y134" s="18">
        <f>IF(W134&lt;=0,0,ROUNDDOWN((W134*LOOKUP(W134,{0,1950001,3300001,6950001,9000001,18000001,40000001},{0.05,0.1,0.2,0.23,0.33,0.4,0.45})-LOOKUP(W134,{0,1950001,3300001,6950001,9000001,18000001,40000001},{0,97500,427500,636000,1536000,2796000,4796000}))*1.021,-2))</f>
        <v/>
      </c>
      <c r="Z134" s="18">
        <f>IF(X134&lt;=0,0,ROUNDDOWN((X134*LOOKUP(X134,{0,1950001,3300001,6950001,9000001,18000001,40000001},{0.05,0.1,0.2,0.23,0.33,0.4,0.45})-LOOKUP(X134,{0,1950001,3300001,6950001,9000001,18000001,40000001},{0,97500,427500,636000,1536000,2796000,4796000}))*1.021,-2))</f>
        <v/>
      </c>
      <c r="AA134" s="18">
        <f>MAX(0,ROUNDDOWN(M134-J134-430000-L134-0,-3))</f>
        <v/>
      </c>
      <c r="AB134" s="18">
        <f>MAX(0,ROUNDDOWN(M134-J134-430000-L134-V134,-3))</f>
        <v/>
      </c>
      <c r="AC134" s="18">
        <f>IF(M134&lt;=450000,0,MAX(0,ROUNDDOWN(AA134*0.06-MIN(50000,AA134)*0.03,-2))+MAX(0,ROUNDDOWN(AA134*0.04-MIN(50000,AA134)*0.02,-2)))</f>
        <v/>
      </c>
      <c r="AD134" s="18">
        <f>IF(M134&lt;=450000,0,MAX(0,ROUNDDOWN(AB134*0.06-MIN(50000,AB134)*0.03,-2))+MAX(0,ROUNDDOWN(AB134*0.04-MIN(50000,AB134)*0.02,-2)))</f>
        <v/>
      </c>
      <c r="AE134" s="18">
        <f>Y134-Z134</f>
        <v/>
      </c>
      <c r="AF134" s="18">
        <f>AC134-AD134</f>
        <v/>
      </c>
      <c r="AG134" s="18">
        <f>AE134+AF134</f>
        <v/>
      </c>
      <c r="AH134" s="20">
        <f>IF(W134&lt;=0,0,LOOKUP(W134,{0,1950001,3300001,6950001,9000001,18000001,40000001},{0.05,0.1,0.2,0.23,0.33,0.4,0.45}))</f>
        <v/>
      </c>
    </row>
    <row r="135">
      <c r="A135" t="inlineStr">
        <is>
          <t>1万円刻み 3区分8万円ずつ</t>
        </is>
      </c>
      <c r="B135" s="18">
        <f>'4_1万円刻み'!$A$19</f>
        <v/>
      </c>
      <c r="C135" s="19" t="n">
        <v>2026</v>
      </c>
      <c r="D135" t="inlineStr">
        <is>
          <t>いいえ</t>
        </is>
      </c>
      <c r="E135" s="18" t="n">
        <v>80000</v>
      </c>
      <c r="F135" s="18" t="n">
        <v>0</v>
      </c>
      <c r="G135" s="18" t="n">
        <v>80000</v>
      </c>
      <c r="H135" s="18" t="n">
        <v>80000</v>
      </c>
      <c r="I135" s="18" t="n">
        <v>0</v>
      </c>
      <c r="J135" s="18">
        <f>ROUND(MIN(B135/12,650000)*12*0.0915+MIN(B135/12,1390000)*12*(0.0504+0)+B135*0.005,0)</f>
        <v/>
      </c>
      <c r="K135" s="18" t="n">
        <v>0</v>
      </c>
      <c r="L135" s="18" t="n">
        <v>0</v>
      </c>
      <c r="M135" s="18">
        <f>ROUND(IF(C135&gt;=2026,IF(B135&lt;741000,0,IF(B135&lt;2191000,B135-740000,IF(B135&lt;2193000,1451000,IF(B135&lt;2196000,1453000,IF(B135&lt;2200000,1456000,IF(B135&lt;3600000,ROUNDDOWN(B135/4,-3)*2.8-80000,IF(B135&lt;6600000,ROUNDDOWN(B135/4,-3)*3.2-440000,IF(B135&lt;8500000,ROUNDDOWN(B135*0.9,0)-1100000,B135-1950000)))))))),IF(B135&lt;651000,0,IF(B135&lt;1900000,B135-650000,IF(B135&lt;3600000,ROUNDDOWN(B135/4,-3)*2.8-80000,IF(B135&lt;6600000,ROUNDDOWN(B135/4,-3)*3.2-440000,IF(B135&lt;8500000,ROUNDDOWN(B135*0.9,0)-1100000,B135-1950000)))))),0)</f>
        <v/>
      </c>
      <c r="N135" s="18">
        <f>IF(M135&gt;23500000,NA(),IF(C135&gt;=2026,IF(M135&lt;=4890000,1040000,IF(M135&lt;=6550000,670000,620000)),IF(M135&lt;=1320000,950000,IF(M135&lt;=3360000,880000,IF(M135&lt;=4890000,680000,IF(M135&lt;=6550000,630000,580000))))))</f>
        <v/>
      </c>
      <c r="O135" s="18">
        <f>IF(F135&lt;=0,IF(AND(D135="はい",C135&gt;=2026,C135&lt;=2027),IF(E135&lt;=0,0,IF(E135&lt;=30000,E135,IF(E135&lt;=60000,ROUNDUP(E135/2,0)+15000,IF(E135&lt;=120000,ROUNDUP(E135/4,0)+30000,60000)))),IF(E135&lt;=0,0,IF(E135&lt;=20000,E135,IF(E135&lt;=40000,ROUNDUP(E135/2,0)+10000,IF(E135&lt;=80000,ROUNDUP(E135/4,0)+20000,40000))))),IF(E135&lt;=0,IF(F135&lt;=0,0,IF(F135&lt;=25000,F135,IF(F135&lt;=50000,ROUNDUP(F135/2,0)+12500,IF(F135&lt;=100000,ROUNDUP(F135/4,0)+25000,50000)))),MAX(IF(F135&lt;=0,0,IF(F135&lt;=25000,F135,IF(F135&lt;=50000,ROUNDUP(F135/2,0)+12500,IF(F135&lt;=100000,ROUNDUP(F135/4,0)+25000,50000)))),MIN(IF(AND(D135="はい",C135&gt;=2026,C135&lt;=2027),IF(E135&lt;=0,0,IF(E135&lt;=30000,E135,IF(E135&lt;=60000,ROUNDUP(E135/2,0)+15000,IF(E135&lt;=120000,ROUNDUP(E135/4,0)+30000,60000)))),IF(E135&lt;=0,0,IF(E135&lt;=20000,E135,IF(E135&lt;=40000,ROUNDUP(E135/2,0)+10000,IF(E135&lt;=80000,ROUNDUP(E135/4,0)+20000,40000)))))+IF(F135&lt;=0,0,IF(F135&lt;=25000,F135,IF(F135&lt;=50000,ROUNDUP(F135/2,0)+12500,IF(F135&lt;=100000,ROUNDUP(F135/4,0)+25000,50000)))),IF(AND(D135="はい",C135&gt;=2026,C135&lt;=2027),60000,40000)))))</f>
        <v/>
      </c>
      <c r="P135" s="18">
        <f>IF(G135&lt;=0,0,IF(G135&lt;=20000,G135,IF(G135&lt;=40000,ROUNDUP(G135/2,0)+10000,IF(G135&lt;=80000,ROUNDUP(G135/4,0)+20000,40000))))</f>
        <v/>
      </c>
      <c r="Q135" s="18">
        <f>IF(I135&lt;=0,IF(H135&lt;=0,0,IF(H135&lt;=20000,H135,IF(H135&lt;=40000,ROUNDUP(H135/2,0)+10000,IF(H135&lt;=80000,ROUNDUP(H135/4,0)+20000,40000)))),IF(H135&lt;=0,IF(I135&lt;=0,0,IF(I135&lt;=25000,I135,IF(I135&lt;=50000,ROUNDUP(I135/2,0)+12500,IF(I135&lt;=100000,ROUNDUP(I135/4,0)+25000,50000)))),MAX(IF(I135&lt;=0,0,IF(I135&lt;=25000,I135,IF(I135&lt;=50000,ROUNDUP(I135/2,0)+12500,IF(I135&lt;=100000,ROUNDUP(I135/4,0)+25000,50000)))),MIN(IF(H135&lt;=0,0,IF(H135&lt;=20000,H135,IF(H135&lt;=40000,ROUNDUP(H135/2,0)+10000,IF(H135&lt;=80000,ROUNDUP(H135/4,0)+20000,40000))))+IF(I135&lt;=0,0,IF(I135&lt;=25000,I135,IF(I135&lt;=50000,ROUNDUP(I135/2,0)+12500,IF(I135&lt;=100000,ROUNDUP(I135/4,0)+25000,50000)))),40000))))</f>
        <v/>
      </c>
      <c r="R135" s="18">
        <f>MIN(120000,O135+P135+Q135)</f>
        <v/>
      </c>
      <c r="S135" s="18">
        <f>IF(F135&lt;=0,IF(E135&lt;=0,0,IF(E135&lt;=12000,E135,IF(E135&lt;=32000,ROUNDUP(E135/2,0)+6000,IF(E135&lt;=56000,ROUNDUP(E135/4,0)+14000,28000)))),IF(E135&lt;=0,IF(F135&lt;=0,0,IF(F135&lt;=15000,F135,IF(F135&lt;=40000,ROUNDUP(F135/2,0)+7500,IF(F135&lt;=70000,ROUNDUP(F135/4,0)+17500,35000)))),MAX(IF(F135&lt;=0,0,IF(F135&lt;=15000,F135,IF(F135&lt;=40000,ROUNDUP(F135/2,0)+7500,IF(F135&lt;=70000,ROUNDUP(F135/4,0)+17500,35000)))),MIN(IF(E135&lt;=0,0,IF(E135&lt;=12000,E135,IF(E135&lt;=32000,ROUNDUP(E135/2,0)+6000,IF(E135&lt;=56000,ROUNDUP(E135/4,0)+14000,28000))))+IF(F135&lt;=0,0,IF(F135&lt;=15000,F135,IF(F135&lt;=40000,ROUNDUP(F135/2,0)+7500,IF(F135&lt;=70000,ROUNDUP(F135/4,0)+17500,35000)))),28000))))</f>
        <v/>
      </c>
      <c r="T135" s="18">
        <f>IF(G135&lt;=0,0,IF(G135&lt;=12000,G135,IF(G135&lt;=32000,ROUNDUP(G135/2,0)+6000,IF(G135&lt;=56000,ROUNDUP(G135/4,0)+14000,28000))))</f>
        <v/>
      </c>
      <c r="U135" s="18">
        <f>IF(I135&lt;=0,IF(H135&lt;=0,0,IF(H135&lt;=12000,H135,IF(H135&lt;=32000,ROUNDUP(H135/2,0)+6000,IF(H135&lt;=56000,ROUNDUP(H135/4,0)+14000,28000)))),IF(H135&lt;=0,IF(I135&lt;=0,0,IF(I135&lt;=15000,I135,IF(I135&lt;=40000,ROUNDUP(I135/2,0)+7500,IF(I135&lt;=70000,ROUNDUP(I135/4,0)+17500,35000)))),MAX(IF(I135&lt;=0,0,IF(I135&lt;=15000,I135,IF(I135&lt;=40000,ROUNDUP(I135/2,0)+7500,IF(I135&lt;=70000,ROUNDUP(I135/4,0)+17500,35000)))),MIN(IF(H135&lt;=0,0,IF(H135&lt;=12000,H135,IF(H135&lt;=32000,ROUNDUP(H135/2,0)+6000,IF(H135&lt;=56000,ROUNDUP(H135/4,0)+14000,28000))))+IF(I135&lt;=0,0,IF(I135&lt;=15000,I135,IF(I135&lt;=40000,ROUNDUP(I135/2,0)+7500,IF(I135&lt;=70000,ROUNDUP(I135/4,0)+17500,35000)))),28000))))</f>
        <v/>
      </c>
      <c r="V135" s="18">
        <f>MIN(70000,S135+T135+U135)</f>
        <v/>
      </c>
      <c r="W135" s="18">
        <f>MAX(0,ROUNDDOWN(M135-J135-N135-K135-0,-3))</f>
        <v/>
      </c>
      <c r="X135" s="18">
        <f>MAX(0,ROUNDDOWN(M135-J135-N135-K135-R135,-3))</f>
        <v/>
      </c>
      <c r="Y135" s="18">
        <f>IF(W135&lt;=0,0,ROUNDDOWN((W135*LOOKUP(W135,{0,1950001,3300001,6950001,9000001,18000001,40000001},{0.05,0.1,0.2,0.23,0.33,0.4,0.45})-LOOKUP(W135,{0,1950001,3300001,6950001,9000001,18000001,40000001},{0,97500,427500,636000,1536000,2796000,4796000}))*1.021,-2))</f>
        <v/>
      </c>
      <c r="Z135" s="18">
        <f>IF(X135&lt;=0,0,ROUNDDOWN((X135*LOOKUP(X135,{0,1950001,3300001,6950001,9000001,18000001,40000001},{0.05,0.1,0.2,0.23,0.33,0.4,0.45})-LOOKUP(X135,{0,1950001,3300001,6950001,9000001,18000001,40000001},{0,97500,427500,636000,1536000,2796000,4796000}))*1.021,-2))</f>
        <v/>
      </c>
      <c r="AA135" s="18">
        <f>MAX(0,ROUNDDOWN(M135-J135-430000-L135-0,-3))</f>
        <v/>
      </c>
      <c r="AB135" s="18">
        <f>MAX(0,ROUNDDOWN(M135-J135-430000-L135-V135,-3))</f>
        <v/>
      </c>
      <c r="AC135" s="18">
        <f>IF(M135&lt;=450000,0,MAX(0,ROUNDDOWN(AA135*0.06-MIN(50000,AA135)*0.03,-2))+MAX(0,ROUNDDOWN(AA135*0.04-MIN(50000,AA135)*0.02,-2)))</f>
        <v/>
      </c>
      <c r="AD135" s="18">
        <f>IF(M135&lt;=450000,0,MAX(0,ROUNDDOWN(AB135*0.06-MIN(50000,AB135)*0.03,-2))+MAX(0,ROUNDDOWN(AB135*0.04-MIN(50000,AB135)*0.02,-2)))</f>
        <v/>
      </c>
      <c r="AE135" s="18">
        <f>Y135-Z135</f>
        <v/>
      </c>
      <c r="AF135" s="18">
        <f>AC135-AD135</f>
        <v/>
      </c>
      <c r="AG135" s="18">
        <f>AE135+AF135</f>
        <v/>
      </c>
      <c r="AH135" s="20">
        <f>IF(W135&lt;=0,0,LOOKUP(W135,{0,1950001,3300001,6950001,9000001,18000001,40000001},{0.05,0.1,0.2,0.23,0.33,0.4,0.45}))</f>
        <v/>
      </c>
    </row>
    <row r="136">
      <c r="A136" t="inlineStr">
        <is>
          <t>1万円刻み 一般8万円</t>
        </is>
      </c>
      <c r="B136" s="18">
        <f>'4_1万円刻み'!$A$19</f>
        <v/>
      </c>
      <c r="C136" s="19" t="n">
        <v>2026</v>
      </c>
      <c r="D136" t="inlineStr">
        <is>
          <t>いいえ</t>
        </is>
      </c>
      <c r="E136" s="18" t="n">
        <v>80000</v>
      </c>
      <c r="F136" s="18" t="n">
        <v>0</v>
      </c>
      <c r="G136" s="18" t="n">
        <v>0</v>
      </c>
      <c r="H136" s="18" t="n">
        <v>0</v>
      </c>
      <c r="I136" s="18" t="n">
        <v>0</v>
      </c>
      <c r="J136" s="18">
        <f>ROUND(MIN(B136/12,650000)*12*0.0915+MIN(B136/12,1390000)*12*(0.0504+0)+B136*0.005,0)</f>
        <v/>
      </c>
      <c r="K136" s="18" t="n">
        <v>0</v>
      </c>
      <c r="L136" s="18" t="n">
        <v>0</v>
      </c>
      <c r="M136" s="18">
        <f>ROUND(IF(C136&gt;=2026,IF(B136&lt;741000,0,IF(B136&lt;2191000,B136-740000,IF(B136&lt;2193000,1451000,IF(B136&lt;2196000,1453000,IF(B136&lt;2200000,1456000,IF(B136&lt;3600000,ROUNDDOWN(B136/4,-3)*2.8-80000,IF(B136&lt;6600000,ROUNDDOWN(B136/4,-3)*3.2-440000,IF(B136&lt;8500000,ROUNDDOWN(B136*0.9,0)-1100000,B136-1950000)))))))),IF(B136&lt;651000,0,IF(B136&lt;1900000,B136-650000,IF(B136&lt;3600000,ROUNDDOWN(B136/4,-3)*2.8-80000,IF(B136&lt;6600000,ROUNDDOWN(B136/4,-3)*3.2-440000,IF(B136&lt;8500000,ROUNDDOWN(B136*0.9,0)-1100000,B136-1950000)))))),0)</f>
        <v/>
      </c>
      <c r="N136" s="18">
        <f>IF(M136&gt;23500000,NA(),IF(C136&gt;=2026,IF(M136&lt;=4890000,1040000,IF(M136&lt;=6550000,670000,620000)),IF(M136&lt;=1320000,950000,IF(M136&lt;=3360000,880000,IF(M136&lt;=4890000,680000,IF(M136&lt;=6550000,630000,580000))))))</f>
        <v/>
      </c>
      <c r="O136" s="18">
        <f>IF(F136&lt;=0,IF(AND(D136="はい",C136&gt;=2026,C136&lt;=2027),IF(E136&lt;=0,0,IF(E136&lt;=30000,E136,IF(E136&lt;=60000,ROUNDUP(E136/2,0)+15000,IF(E136&lt;=120000,ROUNDUP(E136/4,0)+30000,60000)))),IF(E136&lt;=0,0,IF(E136&lt;=20000,E136,IF(E136&lt;=40000,ROUNDUP(E136/2,0)+10000,IF(E136&lt;=80000,ROUNDUP(E136/4,0)+20000,40000))))),IF(E136&lt;=0,IF(F136&lt;=0,0,IF(F136&lt;=25000,F136,IF(F136&lt;=50000,ROUNDUP(F136/2,0)+12500,IF(F136&lt;=100000,ROUNDUP(F136/4,0)+25000,50000)))),MAX(IF(F136&lt;=0,0,IF(F136&lt;=25000,F136,IF(F136&lt;=50000,ROUNDUP(F136/2,0)+12500,IF(F136&lt;=100000,ROUNDUP(F136/4,0)+25000,50000)))),MIN(IF(AND(D136="はい",C136&gt;=2026,C136&lt;=2027),IF(E136&lt;=0,0,IF(E136&lt;=30000,E136,IF(E136&lt;=60000,ROUNDUP(E136/2,0)+15000,IF(E136&lt;=120000,ROUNDUP(E136/4,0)+30000,60000)))),IF(E136&lt;=0,0,IF(E136&lt;=20000,E136,IF(E136&lt;=40000,ROUNDUP(E136/2,0)+10000,IF(E136&lt;=80000,ROUNDUP(E136/4,0)+20000,40000)))))+IF(F136&lt;=0,0,IF(F136&lt;=25000,F136,IF(F136&lt;=50000,ROUNDUP(F136/2,0)+12500,IF(F136&lt;=100000,ROUNDUP(F136/4,0)+25000,50000)))),IF(AND(D136="はい",C136&gt;=2026,C136&lt;=2027),60000,40000)))))</f>
        <v/>
      </c>
      <c r="P136" s="18">
        <f>IF(G136&lt;=0,0,IF(G136&lt;=20000,G136,IF(G136&lt;=40000,ROUNDUP(G136/2,0)+10000,IF(G136&lt;=80000,ROUNDUP(G136/4,0)+20000,40000))))</f>
        <v/>
      </c>
      <c r="Q136" s="18">
        <f>IF(I136&lt;=0,IF(H136&lt;=0,0,IF(H136&lt;=20000,H136,IF(H136&lt;=40000,ROUNDUP(H136/2,0)+10000,IF(H136&lt;=80000,ROUNDUP(H136/4,0)+20000,40000)))),IF(H136&lt;=0,IF(I136&lt;=0,0,IF(I136&lt;=25000,I136,IF(I136&lt;=50000,ROUNDUP(I136/2,0)+12500,IF(I136&lt;=100000,ROUNDUP(I136/4,0)+25000,50000)))),MAX(IF(I136&lt;=0,0,IF(I136&lt;=25000,I136,IF(I136&lt;=50000,ROUNDUP(I136/2,0)+12500,IF(I136&lt;=100000,ROUNDUP(I136/4,0)+25000,50000)))),MIN(IF(H136&lt;=0,0,IF(H136&lt;=20000,H136,IF(H136&lt;=40000,ROUNDUP(H136/2,0)+10000,IF(H136&lt;=80000,ROUNDUP(H136/4,0)+20000,40000))))+IF(I136&lt;=0,0,IF(I136&lt;=25000,I136,IF(I136&lt;=50000,ROUNDUP(I136/2,0)+12500,IF(I136&lt;=100000,ROUNDUP(I136/4,0)+25000,50000)))),40000))))</f>
        <v/>
      </c>
      <c r="R136" s="18">
        <f>MIN(120000,O136+P136+Q136)</f>
        <v/>
      </c>
      <c r="S136" s="18">
        <f>IF(F136&lt;=0,IF(E136&lt;=0,0,IF(E136&lt;=12000,E136,IF(E136&lt;=32000,ROUNDUP(E136/2,0)+6000,IF(E136&lt;=56000,ROUNDUP(E136/4,0)+14000,28000)))),IF(E136&lt;=0,IF(F136&lt;=0,0,IF(F136&lt;=15000,F136,IF(F136&lt;=40000,ROUNDUP(F136/2,0)+7500,IF(F136&lt;=70000,ROUNDUP(F136/4,0)+17500,35000)))),MAX(IF(F136&lt;=0,0,IF(F136&lt;=15000,F136,IF(F136&lt;=40000,ROUNDUP(F136/2,0)+7500,IF(F136&lt;=70000,ROUNDUP(F136/4,0)+17500,35000)))),MIN(IF(E136&lt;=0,0,IF(E136&lt;=12000,E136,IF(E136&lt;=32000,ROUNDUP(E136/2,0)+6000,IF(E136&lt;=56000,ROUNDUP(E136/4,0)+14000,28000))))+IF(F136&lt;=0,0,IF(F136&lt;=15000,F136,IF(F136&lt;=40000,ROUNDUP(F136/2,0)+7500,IF(F136&lt;=70000,ROUNDUP(F136/4,0)+17500,35000)))),28000))))</f>
        <v/>
      </c>
      <c r="T136" s="18">
        <f>IF(G136&lt;=0,0,IF(G136&lt;=12000,G136,IF(G136&lt;=32000,ROUNDUP(G136/2,0)+6000,IF(G136&lt;=56000,ROUNDUP(G136/4,0)+14000,28000))))</f>
        <v/>
      </c>
      <c r="U136" s="18">
        <f>IF(I136&lt;=0,IF(H136&lt;=0,0,IF(H136&lt;=12000,H136,IF(H136&lt;=32000,ROUNDUP(H136/2,0)+6000,IF(H136&lt;=56000,ROUNDUP(H136/4,0)+14000,28000)))),IF(H136&lt;=0,IF(I136&lt;=0,0,IF(I136&lt;=15000,I136,IF(I136&lt;=40000,ROUNDUP(I136/2,0)+7500,IF(I136&lt;=70000,ROUNDUP(I136/4,0)+17500,35000)))),MAX(IF(I136&lt;=0,0,IF(I136&lt;=15000,I136,IF(I136&lt;=40000,ROUNDUP(I136/2,0)+7500,IF(I136&lt;=70000,ROUNDUP(I136/4,0)+17500,35000)))),MIN(IF(H136&lt;=0,0,IF(H136&lt;=12000,H136,IF(H136&lt;=32000,ROUNDUP(H136/2,0)+6000,IF(H136&lt;=56000,ROUNDUP(H136/4,0)+14000,28000))))+IF(I136&lt;=0,0,IF(I136&lt;=15000,I136,IF(I136&lt;=40000,ROUNDUP(I136/2,0)+7500,IF(I136&lt;=70000,ROUNDUP(I136/4,0)+17500,35000)))),28000))))</f>
        <v/>
      </c>
      <c r="V136" s="18">
        <f>MIN(70000,S136+T136+U136)</f>
        <v/>
      </c>
      <c r="W136" s="18">
        <f>MAX(0,ROUNDDOWN(M136-J136-N136-K136-0,-3))</f>
        <v/>
      </c>
      <c r="X136" s="18">
        <f>MAX(0,ROUNDDOWN(M136-J136-N136-K136-R136,-3))</f>
        <v/>
      </c>
      <c r="Y136" s="18">
        <f>IF(W136&lt;=0,0,ROUNDDOWN((W136*LOOKUP(W136,{0,1950001,3300001,6950001,9000001,18000001,40000001},{0.05,0.1,0.2,0.23,0.33,0.4,0.45})-LOOKUP(W136,{0,1950001,3300001,6950001,9000001,18000001,40000001},{0,97500,427500,636000,1536000,2796000,4796000}))*1.021,-2))</f>
        <v/>
      </c>
      <c r="Z136" s="18">
        <f>IF(X136&lt;=0,0,ROUNDDOWN((X136*LOOKUP(X136,{0,1950001,3300001,6950001,9000001,18000001,40000001},{0.05,0.1,0.2,0.23,0.33,0.4,0.45})-LOOKUP(X136,{0,1950001,3300001,6950001,9000001,18000001,40000001},{0,97500,427500,636000,1536000,2796000,4796000}))*1.021,-2))</f>
        <v/>
      </c>
      <c r="AA136" s="18">
        <f>MAX(0,ROUNDDOWN(M136-J136-430000-L136-0,-3))</f>
        <v/>
      </c>
      <c r="AB136" s="18">
        <f>MAX(0,ROUNDDOWN(M136-J136-430000-L136-V136,-3))</f>
        <v/>
      </c>
      <c r="AC136" s="18">
        <f>IF(M136&lt;=450000,0,MAX(0,ROUNDDOWN(AA136*0.06-MIN(50000,AA136)*0.03,-2))+MAX(0,ROUNDDOWN(AA136*0.04-MIN(50000,AA136)*0.02,-2)))</f>
        <v/>
      </c>
      <c r="AD136" s="18">
        <f>IF(M136&lt;=450000,0,MAX(0,ROUNDDOWN(AB136*0.06-MIN(50000,AB136)*0.03,-2))+MAX(0,ROUNDDOWN(AB136*0.04-MIN(50000,AB136)*0.02,-2)))</f>
        <v/>
      </c>
      <c r="AE136" s="18">
        <f>Y136-Z136</f>
        <v/>
      </c>
      <c r="AF136" s="18">
        <f>AC136-AD136</f>
        <v/>
      </c>
      <c r="AG136" s="18">
        <f>AE136+AF136</f>
        <v/>
      </c>
      <c r="AH136" s="20">
        <f>IF(W136&lt;=0,0,LOOKUP(W136,{0,1950001,3300001,6950001,9000001,18000001,40000001},{0.05,0.1,0.2,0.23,0.33,0.4,0.45}))</f>
        <v/>
      </c>
    </row>
    <row r="137">
      <c r="A137" t="inlineStr">
        <is>
          <t>1万円刻み 特例あり一般12万円</t>
        </is>
      </c>
      <c r="B137" s="18">
        <f>'4_1万円刻み'!$A$19</f>
        <v/>
      </c>
      <c r="C137" s="19" t="n">
        <v>2026</v>
      </c>
      <c r="D137" t="inlineStr">
        <is>
          <t>はい</t>
        </is>
      </c>
      <c r="E137" s="18" t="n">
        <v>120000</v>
      </c>
      <c r="F137" s="18" t="n">
        <v>0</v>
      </c>
      <c r="G137" s="18" t="n">
        <v>0</v>
      </c>
      <c r="H137" s="18" t="n">
        <v>0</v>
      </c>
      <c r="I137" s="18" t="n">
        <v>0</v>
      </c>
      <c r="J137" s="18">
        <f>ROUND(MIN(B137/12,650000)*12*0.0915+MIN(B137/12,1390000)*12*(0.0504+0)+B137*0.005,0)</f>
        <v/>
      </c>
      <c r="K137" s="18" t="n">
        <v>0</v>
      </c>
      <c r="L137" s="18" t="n">
        <v>0</v>
      </c>
      <c r="M137" s="18">
        <f>ROUND(IF(C137&gt;=2026,IF(B137&lt;741000,0,IF(B137&lt;2191000,B137-740000,IF(B137&lt;2193000,1451000,IF(B137&lt;2196000,1453000,IF(B137&lt;2200000,1456000,IF(B137&lt;3600000,ROUNDDOWN(B137/4,-3)*2.8-80000,IF(B137&lt;6600000,ROUNDDOWN(B137/4,-3)*3.2-440000,IF(B137&lt;8500000,ROUNDDOWN(B137*0.9,0)-1100000,B137-1950000)))))))),IF(B137&lt;651000,0,IF(B137&lt;1900000,B137-650000,IF(B137&lt;3600000,ROUNDDOWN(B137/4,-3)*2.8-80000,IF(B137&lt;6600000,ROUNDDOWN(B137/4,-3)*3.2-440000,IF(B137&lt;8500000,ROUNDDOWN(B137*0.9,0)-1100000,B137-1950000)))))),0)</f>
        <v/>
      </c>
      <c r="N137" s="18">
        <f>IF(M137&gt;23500000,NA(),IF(C137&gt;=2026,IF(M137&lt;=4890000,1040000,IF(M137&lt;=6550000,670000,620000)),IF(M137&lt;=1320000,950000,IF(M137&lt;=3360000,880000,IF(M137&lt;=4890000,680000,IF(M137&lt;=6550000,630000,580000))))))</f>
        <v/>
      </c>
      <c r="O137" s="18">
        <f>IF(F137&lt;=0,IF(AND(D137="はい",C137&gt;=2026,C137&lt;=2027),IF(E137&lt;=0,0,IF(E137&lt;=30000,E137,IF(E137&lt;=60000,ROUNDUP(E137/2,0)+15000,IF(E137&lt;=120000,ROUNDUP(E137/4,0)+30000,60000)))),IF(E137&lt;=0,0,IF(E137&lt;=20000,E137,IF(E137&lt;=40000,ROUNDUP(E137/2,0)+10000,IF(E137&lt;=80000,ROUNDUP(E137/4,0)+20000,40000))))),IF(E137&lt;=0,IF(F137&lt;=0,0,IF(F137&lt;=25000,F137,IF(F137&lt;=50000,ROUNDUP(F137/2,0)+12500,IF(F137&lt;=100000,ROUNDUP(F137/4,0)+25000,50000)))),MAX(IF(F137&lt;=0,0,IF(F137&lt;=25000,F137,IF(F137&lt;=50000,ROUNDUP(F137/2,0)+12500,IF(F137&lt;=100000,ROUNDUP(F137/4,0)+25000,50000)))),MIN(IF(AND(D137="はい",C137&gt;=2026,C137&lt;=2027),IF(E137&lt;=0,0,IF(E137&lt;=30000,E137,IF(E137&lt;=60000,ROUNDUP(E137/2,0)+15000,IF(E137&lt;=120000,ROUNDUP(E137/4,0)+30000,60000)))),IF(E137&lt;=0,0,IF(E137&lt;=20000,E137,IF(E137&lt;=40000,ROUNDUP(E137/2,0)+10000,IF(E137&lt;=80000,ROUNDUP(E137/4,0)+20000,40000)))))+IF(F137&lt;=0,0,IF(F137&lt;=25000,F137,IF(F137&lt;=50000,ROUNDUP(F137/2,0)+12500,IF(F137&lt;=100000,ROUNDUP(F137/4,0)+25000,50000)))),IF(AND(D137="はい",C137&gt;=2026,C137&lt;=2027),60000,40000)))))</f>
        <v/>
      </c>
      <c r="P137" s="18">
        <f>IF(G137&lt;=0,0,IF(G137&lt;=20000,G137,IF(G137&lt;=40000,ROUNDUP(G137/2,0)+10000,IF(G137&lt;=80000,ROUNDUP(G137/4,0)+20000,40000))))</f>
        <v/>
      </c>
      <c r="Q137" s="18">
        <f>IF(I137&lt;=0,IF(H137&lt;=0,0,IF(H137&lt;=20000,H137,IF(H137&lt;=40000,ROUNDUP(H137/2,0)+10000,IF(H137&lt;=80000,ROUNDUP(H137/4,0)+20000,40000)))),IF(H137&lt;=0,IF(I137&lt;=0,0,IF(I137&lt;=25000,I137,IF(I137&lt;=50000,ROUNDUP(I137/2,0)+12500,IF(I137&lt;=100000,ROUNDUP(I137/4,0)+25000,50000)))),MAX(IF(I137&lt;=0,0,IF(I137&lt;=25000,I137,IF(I137&lt;=50000,ROUNDUP(I137/2,0)+12500,IF(I137&lt;=100000,ROUNDUP(I137/4,0)+25000,50000)))),MIN(IF(H137&lt;=0,0,IF(H137&lt;=20000,H137,IF(H137&lt;=40000,ROUNDUP(H137/2,0)+10000,IF(H137&lt;=80000,ROUNDUP(H137/4,0)+20000,40000))))+IF(I137&lt;=0,0,IF(I137&lt;=25000,I137,IF(I137&lt;=50000,ROUNDUP(I137/2,0)+12500,IF(I137&lt;=100000,ROUNDUP(I137/4,0)+25000,50000)))),40000))))</f>
        <v/>
      </c>
      <c r="R137" s="18">
        <f>MIN(120000,O137+P137+Q137)</f>
        <v/>
      </c>
      <c r="S137" s="18">
        <f>IF(F137&lt;=0,IF(E137&lt;=0,0,IF(E137&lt;=12000,E137,IF(E137&lt;=32000,ROUNDUP(E137/2,0)+6000,IF(E137&lt;=56000,ROUNDUP(E137/4,0)+14000,28000)))),IF(E137&lt;=0,IF(F137&lt;=0,0,IF(F137&lt;=15000,F137,IF(F137&lt;=40000,ROUNDUP(F137/2,0)+7500,IF(F137&lt;=70000,ROUNDUP(F137/4,0)+17500,35000)))),MAX(IF(F137&lt;=0,0,IF(F137&lt;=15000,F137,IF(F137&lt;=40000,ROUNDUP(F137/2,0)+7500,IF(F137&lt;=70000,ROUNDUP(F137/4,0)+17500,35000)))),MIN(IF(E137&lt;=0,0,IF(E137&lt;=12000,E137,IF(E137&lt;=32000,ROUNDUP(E137/2,0)+6000,IF(E137&lt;=56000,ROUNDUP(E137/4,0)+14000,28000))))+IF(F137&lt;=0,0,IF(F137&lt;=15000,F137,IF(F137&lt;=40000,ROUNDUP(F137/2,0)+7500,IF(F137&lt;=70000,ROUNDUP(F137/4,0)+17500,35000)))),28000))))</f>
        <v/>
      </c>
      <c r="T137" s="18">
        <f>IF(G137&lt;=0,0,IF(G137&lt;=12000,G137,IF(G137&lt;=32000,ROUNDUP(G137/2,0)+6000,IF(G137&lt;=56000,ROUNDUP(G137/4,0)+14000,28000))))</f>
        <v/>
      </c>
      <c r="U137" s="18">
        <f>IF(I137&lt;=0,IF(H137&lt;=0,0,IF(H137&lt;=12000,H137,IF(H137&lt;=32000,ROUNDUP(H137/2,0)+6000,IF(H137&lt;=56000,ROUNDUP(H137/4,0)+14000,28000)))),IF(H137&lt;=0,IF(I137&lt;=0,0,IF(I137&lt;=15000,I137,IF(I137&lt;=40000,ROUNDUP(I137/2,0)+7500,IF(I137&lt;=70000,ROUNDUP(I137/4,0)+17500,35000)))),MAX(IF(I137&lt;=0,0,IF(I137&lt;=15000,I137,IF(I137&lt;=40000,ROUNDUP(I137/2,0)+7500,IF(I137&lt;=70000,ROUNDUP(I137/4,0)+17500,35000)))),MIN(IF(H137&lt;=0,0,IF(H137&lt;=12000,H137,IF(H137&lt;=32000,ROUNDUP(H137/2,0)+6000,IF(H137&lt;=56000,ROUNDUP(H137/4,0)+14000,28000))))+IF(I137&lt;=0,0,IF(I137&lt;=15000,I137,IF(I137&lt;=40000,ROUNDUP(I137/2,0)+7500,IF(I137&lt;=70000,ROUNDUP(I137/4,0)+17500,35000)))),28000))))</f>
        <v/>
      </c>
      <c r="V137" s="18">
        <f>MIN(70000,S137+T137+U137)</f>
        <v/>
      </c>
      <c r="W137" s="18">
        <f>MAX(0,ROUNDDOWN(M137-J137-N137-K137-0,-3))</f>
        <v/>
      </c>
      <c r="X137" s="18">
        <f>MAX(0,ROUNDDOWN(M137-J137-N137-K137-R137,-3))</f>
        <v/>
      </c>
      <c r="Y137" s="18">
        <f>IF(W137&lt;=0,0,ROUNDDOWN((W137*LOOKUP(W137,{0,1950001,3300001,6950001,9000001,18000001,40000001},{0.05,0.1,0.2,0.23,0.33,0.4,0.45})-LOOKUP(W137,{0,1950001,3300001,6950001,9000001,18000001,40000001},{0,97500,427500,636000,1536000,2796000,4796000}))*1.021,-2))</f>
        <v/>
      </c>
      <c r="Z137" s="18">
        <f>IF(X137&lt;=0,0,ROUNDDOWN((X137*LOOKUP(X137,{0,1950001,3300001,6950001,9000001,18000001,40000001},{0.05,0.1,0.2,0.23,0.33,0.4,0.45})-LOOKUP(X137,{0,1950001,3300001,6950001,9000001,18000001,40000001},{0,97500,427500,636000,1536000,2796000,4796000}))*1.021,-2))</f>
        <v/>
      </c>
      <c r="AA137" s="18">
        <f>MAX(0,ROUNDDOWN(M137-J137-430000-L137-0,-3))</f>
        <v/>
      </c>
      <c r="AB137" s="18">
        <f>MAX(0,ROUNDDOWN(M137-J137-430000-L137-V137,-3))</f>
        <v/>
      </c>
      <c r="AC137" s="18">
        <f>IF(M137&lt;=450000,0,MAX(0,ROUNDDOWN(AA137*0.06-MIN(50000,AA137)*0.03,-2))+MAX(0,ROUNDDOWN(AA137*0.04-MIN(50000,AA137)*0.02,-2)))</f>
        <v/>
      </c>
      <c r="AD137" s="18">
        <f>IF(M137&lt;=450000,0,MAX(0,ROUNDDOWN(AB137*0.06-MIN(50000,AB137)*0.03,-2))+MAX(0,ROUNDDOWN(AB137*0.04-MIN(50000,AB137)*0.02,-2)))</f>
        <v/>
      </c>
      <c r="AE137" s="18">
        <f>Y137-Z137</f>
        <v/>
      </c>
      <c r="AF137" s="18">
        <f>AC137-AD137</f>
        <v/>
      </c>
      <c r="AG137" s="18">
        <f>AE137+AF137</f>
        <v/>
      </c>
      <c r="AH137" s="20">
        <f>IF(W137&lt;=0,0,LOOKUP(W137,{0,1950001,3300001,6950001,9000001,18000001,40000001},{0.05,0.1,0.2,0.23,0.33,0.4,0.45}))</f>
        <v/>
      </c>
    </row>
    <row r="138">
      <c r="A138" t="inlineStr">
        <is>
          <t>1万円刻み 3区分8万円ずつ</t>
        </is>
      </c>
      <c r="B138" s="18">
        <f>'4_1万円刻み'!$A$20</f>
        <v/>
      </c>
      <c r="C138" s="19" t="n">
        <v>2026</v>
      </c>
      <c r="D138" t="inlineStr">
        <is>
          <t>いいえ</t>
        </is>
      </c>
      <c r="E138" s="18" t="n">
        <v>80000</v>
      </c>
      <c r="F138" s="18" t="n">
        <v>0</v>
      </c>
      <c r="G138" s="18" t="n">
        <v>80000</v>
      </c>
      <c r="H138" s="18" t="n">
        <v>80000</v>
      </c>
      <c r="I138" s="18" t="n">
        <v>0</v>
      </c>
      <c r="J138" s="18">
        <f>ROUND(MIN(B138/12,650000)*12*0.0915+MIN(B138/12,1390000)*12*(0.0504+0)+B138*0.005,0)</f>
        <v/>
      </c>
      <c r="K138" s="18" t="n">
        <v>0</v>
      </c>
      <c r="L138" s="18" t="n">
        <v>0</v>
      </c>
      <c r="M138" s="18">
        <f>ROUND(IF(C138&gt;=2026,IF(B138&lt;741000,0,IF(B138&lt;2191000,B138-740000,IF(B138&lt;2193000,1451000,IF(B138&lt;2196000,1453000,IF(B138&lt;2200000,1456000,IF(B138&lt;3600000,ROUNDDOWN(B138/4,-3)*2.8-80000,IF(B138&lt;6600000,ROUNDDOWN(B138/4,-3)*3.2-440000,IF(B138&lt;8500000,ROUNDDOWN(B138*0.9,0)-1100000,B138-1950000)))))))),IF(B138&lt;651000,0,IF(B138&lt;1900000,B138-650000,IF(B138&lt;3600000,ROUNDDOWN(B138/4,-3)*2.8-80000,IF(B138&lt;6600000,ROUNDDOWN(B138/4,-3)*3.2-440000,IF(B138&lt;8500000,ROUNDDOWN(B138*0.9,0)-1100000,B138-1950000)))))),0)</f>
        <v/>
      </c>
      <c r="N138" s="18">
        <f>IF(M138&gt;23500000,NA(),IF(C138&gt;=2026,IF(M138&lt;=4890000,1040000,IF(M138&lt;=6550000,670000,620000)),IF(M138&lt;=1320000,950000,IF(M138&lt;=3360000,880000,IF(M138&lt;=4890000,680000,IF(M138&lt;=6550000,630000,580000))))))</f>
        <v/>
      </c>
      <c r="O138" s="18">
        <f>IF(F138&lt;=0,IF(AND(D138="はい",C138&gt;=2026,C138&lt;=2027),IF(E138&lt;=0,0,IF(E138&lt;=30000,E138,IF(E138&lt;=60000,ROUNDUP(E138/2,0)+15000,IF(E138&lt;=120000,ROUNDUP(E138/4,0)+30000,60000)))),IF(E138&lt;=0,0,IF(E138&lt;=20000,E138,IF(E138&lt;=40000,ROUNDUP(E138/2,0)+10000,IF(E138&lt;=80000,ROUNDUP(E138/4,0)+20000,40000))))),IF(E138&lt;=0,IF(F138&lt;=0,0,IF(F138&lt;=25000,F138,IF(F138&lt;=50000,ROUNDUP(F138/2,0)+12500,IF(F138&lt;=100000,ROUNDUP(F138/4,0)+25000,50000)))),MAX(IF(F138&lt;=0,0,IF(F138&lt;=25000,F138,IF(F138&lt;=50000,ROUNDUP(F138/2,0)+12500,IF(F138&lt;=100000,ROUNDUP(F138/4,0)+25000,50000)))),MIN(IF(AND(D138="はい",C138&gt;=2026,C138&lt;=2027),IF(E138&lt;=0,0,IF(E138&lt;=30000,E138,IF(E138&lt;=60000,ROUNDUP(E138/2,0)+15000,IF(E138&lt;=120000,ROUNDUP(E138/4,0)+30000,60000)))),IF(E138&lt;=0,0,IF(E138&lt;=20000,E138,IF(E138&lt;=40000,ROUNDUP(E138/2,0)+10000,IF(E138&lt;=80000,ROUNDUP(E138/4,0)+20000,40000)))))+IF(F138&lt;=0,0,IF(F138&lt;=25000,F138,IF(F138&lt;=50000,ROUNDUP(F138/2,0)+12500,IF(F138&lt;=100000,ROUNDUP(F138/4,0)+25000,50000)))),IF(AND(D138="はい",C138&gt;=2026,C138&lt;=2027),60000,40000)))))</f>
        <v/>
      </c>
      <c r="P138" s="18">
        <f>IF(G138&lt;=0,0,IF(G138&lt;=20000,G138,IF(G138&lt;=40000,ROUNDUP(G138/2,0)+10000,IF(G138&lt;=80000,ROUNDUP(G138/4,0)+20000,40000))))</f>
        <v/>
      </c>
      <c r="Q138" s="18">
        <f>IF(I138&lt;=0,IF(H138&lt;=0,0,IF(H138&lt;=20000,H138,IF(H138&lt;=40000,ROUNDUP(H138/2,0)+10000,IF(H138&lt;=80000,ROUNDUP(H138/4,0)+20000,40000)))),IF(H138&lt;=0,IF(I138&lt;=0,0,IF(I138&lt;=25000,I138,IF(I138&lt;=50000,ROUNDUP(I138/2,0)+12500,IF(I138&lt;=100000,ROUNDUP(I138/4,0)+25000,50000)))),MAX(IF(I138&lt;=0,0,IF(I138&lt;=25000,I138,IF(I138&lt;=50000,ROUNDUP(I138/2,0)+12500,IF(I138&lt;=100000,ROUNDUP(I138/4,0)+25000,50000)))),MIN(IF(H138&lt;=0,0,IF(H138&lt;=20000,H138,IF(H138&lt;=40000,ROUNDUP(H138/2,0)+10000,IF(H138&lt;=80000,ROUNDUP(H138/4,0)+20000,40000))))+IF(I138&lt;=0,0,IF(I138&lt;=25000,I138,IF(I138&lt;=50000,ROUNDUP(I138/2,0)+12500,IF(I138&lt;=100000,ROUNDUP(I138/4,0)+25000,50000)))),40000))))</f>
        <v/>
      </c>
      <c r="R138" s="18">
        <f>MIN(120000,O138+P138+Q138)</f>
        <v/>
      </c>
      <c r="S138" s="18">
        <f>IF(F138&lt;=0,IF(E138&lt;=0,0,IF(E138&lt;=12000,E138,IF(E138&lt;=32000,ROUNDUP(E138/2,0)+6000,IF(E138&lt;=56000,ROUNDUP(E138/4,0)+14000,28000)))),IF(E138&lt;=0,IF(F138&lt;=0,0,IF(F138&lt;=15000,F138,IF(F138&lt;=40000,ROUNDUP(F138/2,0)+7500,IF(F138&lt;=70000,ROUNDUP(F138/4,0)+17500,35000)))),MAX(IF(F138&lt;=0,0,IF(F138&lt;=15000,F138,IF(F138&lt;=40000,ROUNDUP(F138/2,0)+7500,IF(F138&lt;=70000,ROUNDUP(F138/4,0)+17500,35000)))),MIN(IF(E138&lt;=0,0,IF(E138&lt;=12000,E138,IF(E138&lt;=32000,ROUNDUP(E138/2,0)+6000,IF(E138&lt;=56000,ROUNDUP(E138/4,0)+14000,28000))))+IF(F138&lt;=0,0,IF(F138&lt;=15000,F138,IF(F138&lt;=40000,ROUNDUP(F138/2,0)+7500,IF(F138&lt;=70000,ROUNDUP(F138/4,0)+17500,35000)))),28000))))</f>
        <v/>
      </c>
      <c r="T138" s="18">
        <f>IF(G138&lt;=0,0,IF(G138&lt;=12000,G138,IF(G138&lt;=32000,ROUNDUP(G138/2,0)+6000,IF(G138&lt;=56000,ROUNDUP(G138/4,0)+14000,28000))))</f>
        <v/>
      </c>
      <c r="U138" s="18">
        <f>IF(I138&lt;=0,IF(H138&lt;=0,0,IF(H138&lt;=12000,H138,IF(H138&lt;=32000,ROUNDUP(H138/2,0)+6000,IF(H138&lt;=56000,ROUNDUP(H138/4,0)+14000,28000)))),IF(H138&lt;=0,IF(I138&lt;=0,0,IF(I138&lt;=15000,I138,IF(I138&lt;=40000,ROUNDUP(I138/2,0)+7500,IF(I138&lt;=70000,ROUNDUP(I138/4,0)+17500,35000)))),MAX(IF(I138&lt;=0,0,IF(I138&lt;=15000,I138,IF(I138&lt;=40000,ROUNDUP(I138/2,0)+7500,IF(I138&lt;=70000,ROUNDUP(I138/4,0)+17500,35000)))),MIN(IF(H138&lt;=0,0,IF(H138&lt;=12000,H138,IF(H138&lt;=32000,ROUNDUP(H138/2,0)+6000,IF(H138&lt;=56000,ROUNDUP(H138/4,0)+14000,28000))))+IF(I138&lt;=0,0,IF(I138&lt;=15000,I138,IF(I138&lt;=40000,ROUNDUP(I138/2,0)+7500,IF(I138&lt;=70000,ROUNDUP(I138/4,0)+17500,35000)))),28000))))</f>
        <v/>
      </c>
      <c r="V138" s="18">
        <f>MIN(70000,S138+T138+U138)</f>
        <v/>
      </c>
      <c r="W138" s="18">
        <f>MAX(0,ROUNDDOWN(M138-J138-N138-K138-0,-3))</f>
        <v/>
      </c>
      <c r="X138" s="18">
        <f>MAX(0,ROUNDDOWN(M138-J138-N138-K138-R138,-3))</f>
        <v/>
      </c>
      <c r="Y138" s="18">
        <f>IF(W138&lt;=0,0,ROUNDDOWN((W138*LOOKUP(W138,{0,1950001,3300001,6950001,9000001,18000001,40000001},{0.05,0.1,0.2,0.23,0.33,0.4,0.45})-LOOKUP(W138,{0,1950001,3300001,6950001,9000001,18000001,40000001},{0,97500,427500,636000,1536000,2796000,4796000}))*1.021,-2))</f>
        <v/>
      </c>
      <c r="Z138" s="18">
        <f>IF(X138&lt;=0,0,ROUNDDOWN((X138*LOOKUP(X138,{0,1950001,3300001,6950001,9000001,18000001,40000001},{0.05,0.1,0.2,0.23,0.33,0.4,0.45})-LOOKUP(X138,{0,1950001,3300001,6950001,9000001,18000001,40000001},{0,97500,427500,636000,1536000,2796000,4796000}))*1.021,-2))</f>
        <v/>
      </c>
      <c r="AA138" s="18">
        <f>MAX(0,ROUNDDOWN(M138-J138-430000-L138-0,-3))</f>
        <v/>
      </c>
      <c r="AB138" s="18">
        <f>MAX(0,ROUNDDOWN(M138-J138-430000-L138-V138,-3))</f>
        <v/>
      </c>
      <c r="AC138" s="18">
        <f>IF(M138&lt;=450000,0,MAX(0,ROUNDDOWN(AA138*0.06-MIN(50000,AA138)*0.03,-2))+MAX(0,ROUNDDOWN(AA138*0.04-MIN(50000,AA138)*0.02,-2)))</f>
        <v/>
      </c>
      <c r="AD138" s="18">
        <f>IF(M138&lt;=450000,0,MAX(0,ROUNDDOWN(AB138*0.06-MIN(50000,AB138)*0.03,-2))+MAX(0,ROUNDDOWN(AB138*0.04-MIN(50000,AB138)*0.02,-2)))</f>
        <v/>
      </c>
      <c r="AE138" s="18">
        <f>Y138-Z138</f>
        <v/>
      </c>
      <c r="AF138" s="18">
        <f>AC138-AD138</f>
        <v/>
      </c>
      <c r="AG138" s="18">
        <f>AE138+AF138</f>
        <v/>
      </c>
      <c r="AH138" s="20">
        <f>IF(W138&lt;=0,0,LOOKUP(W138,{0,1950001,3300001,6950001,9000001,18000001,40000001},{0.05,0.1,0.2,0.23,0.33,0.4,0.45}))</f>
        <v/>
      </c>
    </row>
    <row r="139">
      <c r="A139" t="inlineStr">
        <is>
          <t>1万円刻み 一般8万円</t>
        </is>
      </c>
      <c r="B139" s="18">
        <f>'4_1万円刻み'!$A$20</f>
        <v/>
      </c>
      <c r="C139" s="19" t="n">
        <v>2026</v>
      </c>
      <c r="D139" t="inlineStr">
        <is>
          <t>いいえ</t>
        </is>
      </c>
      <c r="E139" s="18" t="n">
        <v>80000</v>
      </c>
      <c r="F139" s="18" t="n">
        <v>0</v>
      </c>
      <c r="G139" s="18" t="n">
        <v>0</v>
      </c>
      <c r="H139" s="18" t="n">
        <v>0</v>
      </c>
      <c r="I139" s="18" t="n">
        <v>0</v>
      </c>
      <c r="J139" s="18">
        <f>ROUND(MIN(B139/12,650000)*12*0.0915+MIN(B139/12,1390000)*12*(0.0504+0)+B139*0.005,0)</f>
        <v/>
      </c>
      <c r="K139" s="18" t="n">
        <v>0</v>
      </c>
      <c r="L139" s="18" t="n">
        <v>0</v>
      </c>
      <c r="M139" s="18">
        <f>ROUND(IF(C139&gt;=2026,IF(B139&lt;741000,0,IF(B139&lt;2191000,B139-740000,IF(B139&lt;2193000,1451000,IF(B139&lt;2196000,1453000,IF(B139&lt;2200000,1456000,IF(B139&lt;3600000,ROUNDDOWN(B139/4,-3)*2.8-80000,IF(B139&lt;6600000,ROUNDDOWN(B139/4,-3)*3.2-440000,IF(B139&lt;8500000,ROUNDDOWN(B139*0.9,0)-1100000,B139-1950000)))))))),IF(B139&lt;651000,0,IF(B139&lt;1900000,B139-650000,IF(B139&lt;3600000,ROUNDDOWN(B139/4,-3)*2.8-80000,IF(B139&lt;6600000,ROUNDDOWN(B139/4,-3)*3.2-440000,IF(B139&lt;8500000,ROUNDDOWN(B139*0.9,0)-1100000,B139-1950000)))))),0)</f>
        <v/>
      </c>
      <c r="N139" s="18">
        <f>IF(M139&gt;23500000,NA(),IF(C139&gt;=2026,IF(M139&lt;=4890000,1040000,IF(M139&lt;=6550000,670000,620000)),IF(M139&lt;=1320000,950000,IF(M139&lt;=3360000,880000,IF(M139&lt;=4890000,680000,IF(M139&lt;=6550000,630000,580000))))))</f>
        <v/>
      </c>
      <c r="O139" s="18">
        <f>IF(F139&lt;=0,IF(AND(D139="はい",C139&gt;=2026,C139&lt;=2027),IF(E139&lt;=0,0,IF(E139&lt;=30000,E139,IF(E139&lt;=60000,ROUNDUP(E139/2,0)+15000,IF(E139&lt;=120000,ROUNDUP(E139/4,0)+30000,60000)))),IF(E139&lt;=0,0,IF(E139&lt;=20000,E139,IF(E139&lt;=40000,ROUNDUP(E139/2,0)+10000,IF(E139&lt;=80000,ROUNDUP(E139/4,0)+20000,40000))))),IF(E139&lt;=0,IF(F139&lt;=0,0,IF(F139&lt;=25000,F139,IF(F139&lt;=50000,ROUNDUP(F139/2,0)+12500,IF(F139&lt;=100000,ROUNDUP(F139/4,0)+25000,50000)))),MAX(IF(F139&lt;=0,0,IF(F139&lt;=25000,F139,IF(F139&lt;=50000,ROUNDUP(F139/2,0)+12500,IF(F139&lt;=100000,ROUNDUP(F139/4,0)+25000,50000)))),MIN(IF(AND(D139="はい",C139&gt;=2026,C139&lt;=2027),IF(E139&lt;=0,0,IF(E139&lt;=30000,E139,IF(E139&lt;=60000,ROUNDUP(E139/2,0)+15000,IF(E139&lt;=120000,ROUNDUP(E139/4,0)+30000,60000)))),IF(E139&lt;=0,0,IF(E139&lt;=20000,E139,IF(E139&lt;=40000,ROUNDUP(E139/2,0)+10000,IF(E139&lt;=80000,ROUNDUP(E139/4,0)+20000,40000)))))+IF(F139&lt;=0,0,IF(F139&lt;=25000,F139,IF(F139&lt;=50000,ROUNDUP(F139/2,0)+12500,IF(F139&lt;=100000,ROUNDUP(F139/4,0)+25000,50000)))),IF(AND(D139="はい",C139&gt;=2026,C139&lt;=2027),60000,40000)))))</f>
        <v/>
      </c>
      <c r="P139" s="18">
        <f>IF(G139&lt;=0,0,IF(G139&lt;=20000,G139,IF(G139&lt;=40000,ROUNDUP(G139/2,0)+10000,IF(G139&lt;=80000,ROUNDUP(G139/4,0)+20000,40000))))</f>
        <v/>
      </c>
      <c r="Q139" s="18">
        <f>IF(I139&lt;=0,IF(H139&lt;=0,0,IF(H139&lt;=20000,H139,IF(H139&lt;=40000,ROUNDUP(H139/2,0)+10000,IF(H139&lt;=80000,ROUNDUP(H139/4,0)+20000,40000)))),IF(H139&lt;=0,IF(I139&lt;=0,0,IF(I139&lt;=25000,I139,IF(I139&lt;=50000,ROUNDUP(I139/2,0)+12500,IF(I139&lt;=100000,ROUNDUP(I139/4,0)+25000,50000)))),MAX(IF(I139&lt;=0,0,IF(I139&lt;=25000,I139,IF(I139&lt;=50000,ROUNDUP(I139/2,0)+12500,IF(I139&lt;=100000,ROUNDUP(I139/4,0)+25000,50000)))),MIN(IF(H139&lt;=0,0,IF(H139&lt;=20000,H139,IF(H139&lt;=40000,ROUNDUP(H139/2,0)+10000,IF(H139&lt;=80000,ROUNDUP(H139/4,0)+20000,40000))))+IF(I139&lt;=0,0,IF(I139&lt;=25000,I139,IF(I139&lt;=50000,ROUNDUP(I139/2,0)+12500,IF(I139&lt;=100000,ROUNDUP(I139/4,0)+25000,50000)))),40000))))</f>
        <v/>
      </c>
      <c r="R139" s="18">
        <f>MIN(120000,O139+P139+Q139)</f>
        <v/>
      </c>
      <c r="S139" s="18">
        <f>IF(F139&lt;=0,IF(E139&lt;=0,0,IF(E139&lt;=12000,E139,IF(E139&lt;=32000,ROUNDUP(E139/2,0)+6000,IF(E139&lt;=56000,ROUNDUP(E139/4,0)+14000,28000)))),IF(E139&lt;=0,IF(F139&lt;=0,0,IF(F139&lt;=15000,F139,IF(F139&lt;=40000,ROUNDUP(F139/2,0)+7500,IF(F139&lt;=70000,ROUNDUP(F139/4,0)+17500,35000)))),MAX(IF(F139&lt;=0,0,IF(F139&lt;=15000,F139,IF(F139&lt;=40000,ROUNDUP(F139/2,0)+7500,IF(F139&lt;=70000,ROUNDUP(F139/4,0)+17500,35000)))),MIN(IF(E139&lt;=0,0,IF(E139&lt;=12000,E139,IF(E139&lt;=32000,ROUNDUP(E139/2,0)+6000,IF(E139&lt;=56000,ROUNDUP(E139/4,0)+14000,28000))))+IF(F139&lt;=0,0,IF(F139&lt;=15000,F139,IF(F139&lt;=40000,ROUNDUP(F139/2,0)+7500,IF(F139&lt;=70000,ROUNDUP(F139/4,0)+17500,35000)))),28000))))</f>
        <v/>
      </c>
      <c r="T139" s="18">
        <f>IF(G139&lt;=0,0,IF(G139&lt;=12000,G139,IF(G139&lt;=32000,ROUNDUP(G139/2,0)+6000,IF(G139&lt;=56000,ROUNDUP(G139/4,0)+14000,28000))))</f>
        <v/>
      </c>
      <c r="U139" s="18">
        <f>IF(I139&lt;=0,IF(H139&lt;=0,0,IF(H139&lt;=12000,H139,IF(H139&lt;=32000,ROUNDUP(H139/2,0)+6000,IF(H139&lt;=56000,ROUNDUP(H139/4,0)+14000,28000)))),IF(H139&lt;=0,IF(I139&lt;=0,0,IF(I139&lt;=15000,I139,IF(I139&lt;=40000,ROUNDUP(I139/2,0)+7500,IF(I139&lt;=70000,ROUNDUP(I139/4,0)+17500,35000)))),MAX(IF(I139&lt;=0,0,IF(I139&lt;=15000,I139,IF(I139&lt;=40000,ROUNDUP(I139/2,0)+7500,IF(I139&lt;=70000,ROUNDUP(I139/4,0)+17500,35000)))),MIN(IF(H139&lt;=0,0,IF(H139&lt;=12000,H139,IF(H139&lt;=32000,ROUNDUP(H139/2,0)+6000,IF(H139&lt;=56000,ROUNDUP(H139/4,0)+14000,28000))))+IF(I139&lt;=0,0,IF(I139&lt;=15000,I139,IF(I139&lt;=40000,ROUNDUP(I139/2,0)+7500,IF(I139&lt;=70000,ROUNDUP(I139/4,0)+17500,35000)))),28000))))</f>
        <v/>
      </c>
      <c r="V139" s="18">
        <f>MIN(70000,S139+T139+U139)</f>
        <v/>
      </c>
      <c r="W139" s="18">
        <f>MAX(0,ROUNDDOWN(M139-J139-N139-K139-0,-3))</f>
        <v/>
      </c>
      <c r="X139" s="18">
        <f>MAX(0,ROUNDDOWN(M139-J139-N139-K139-R139,-3))</f>
        <v/>
      </c>
      <c r="Y139" s="18">
        <f>IF(W139&lt;=0,0,ROUNDDOWN((W139*LOOKUP(W139,{0,1950001,3300001,6950001,9000001,18000001,40000001},{0.05,0.1,0.2,0.23,0.33,0.4,0.45})-LOOKUP(W139,{0,1950001,3300001,6950001,9000001,18000001,40000001},{0,97500,427500,636000,1536000,2796000,4796000}))*1.021,-2))</f>
        <v/>
      </c>
      <c r="Z139" s="18">
        <f>IF(X139&lt;=0,0,ROUNDDOWN((X139*LOOKUP(X139,{0,1950001,3300001,6950001,9000001,18000001,40000001},{0.05,0.1,0.2,0.23,0.33,0.4,0.45})-LOOKUP(X139,{0,1950001,3300001,6950001,9000001,18000001,40000001},{0,97500,427500,636000,1536000,2796000,4796000}))*1.021,-2))</f>
        <v/>
      </c>
      <c r="AA139" s="18">
        <f>MAX(0,ROUNDDOWN(M139-J139-430000-L139-0,-3))</f>
        <v/>
      </c>
      <c r="AB139" s="18">
        <f>MAX(0,ROUNDDOWN(M139-J139-430000-L139-V139,-3))</f>
        <v/>
      </c>
      <c r="AC139" s="18">
        <f>IF(M139&lt;=450000,0,MAX(0,ROUNDDOWN(AA139*0.06-MIN(50000,AA139)*0.03,-2))+MAX(0,ROUNDDOWN(AA139*0.04-MIN(50000,AA139)*0.02,-2)))</f>
        <v/>
      </c>
      <c r="AD139" s="18">
        <f>IF(M139&lt;=450000,0,MAX(0,ROUNDDOWN(AB139*0.06-MIN(50000,AB139)*0.03,-2))+MAX(0,ROUNDDOWN(AB139*0.04-MIN(50000,AB139)*0.02,-2)))</f>
        <v/>
      </c>
      <c r="AE139" s="18">
        <f>Y139-Z139</f>
        <v/>
      </c>
      <c r="AF139" s="18">
        <f>AC139-AD139</f>
        <v/>
      </c>
      <c r="AG139" s="18">
        <f>AE139+AF139</f>
        <v/>
      </c>
      <c r="AH139" s="20">
        <f>IF(W139&lt;=0,0,LOOKUP(W139,{0,1950001,3300001,6950001,9000001,18000001,40000001},{0.05,0.1,0.2,0.23,0.33,0.4,0.45}))</f>
        <v/>
      </c>
    </row>
    <row r="140">
      <c r="A140" t="inlineStr">
        <is>
          <t>1万円刻み 特例あり一般12万円</t>
        </is>
      </c>
      <c r="B140" s="18">
        <f>'4_1万円刻み'!$A$20</f>
        <v/>
      </c>
      <c r="C140" s="19" t="n">
        <v>2026</v>
      </c>
      <c r="D140" t="inlineStr">
        <is>
          <t>はい</t>
        </is>
      </c>
      <c r="E140" s="18" t="n">
        <v>120000</v>
      </c>
      <c r="F140" s="18" t="n">
        <v>0</v>
      </c>
      <c r="G140" s="18" t="n">
        <v>0</v>
      </c>
      <c r="H140" s="18" t="n">
        <v>0</v>
      </c>
      <c r="I140" s="18" t="n">
        <v>0</v>
      </c>
      <c r="J140" s="18">
        <f>ROUND(MIN(B140/12,650000)*12*0.0915+MIN(B140/12,1390000)*12*(0.0504+0)+B140*0.005,0)</f>
        <v/>
      </c>
      <c r="K140" s="18" t="n">
        <v>0</v>
      </c>
      <c r="L140" s="18" t="n">
        <v>0</v>
      </c>
      <c r="M140" s="18">
        <f>ROUND(IF(C140&gt;=2026,IF(B140&lt;741000,0,IF(B140&lt;2191000,B140-740000,IF(B140&lt;2193000,1451000,IF(B140&lt;2196000,1453000,IF(B140&lt;2200000,1456000,IF(B140&lt;3600000,ROUNDDOWN(B140/4,-3)*2.8-80000,IF(B140&lt;6600000,ROUNDDOWN(B140/4,-3)*3.2-440000,IF(B140&lt;8500000,ROUNDDOWN(B140*0.9,0)-1100000,B140-1950000)))))))),IF(B140&lt;651000,0,IF(B140&lt;1900000,B140-650000,IF(B140&lt;3600000,ROUNDDOWN(B140/4,-3)*2.8-80000,IF(B140&lt;6600000,ROUNDDOWN(B140/4,-3)*3.2-440000,IF(B140&lt;8500000,ROUNDDOWN(B140*0.9,0)-1100000,B140-1950000)))))),0)</f>
        <v/>
      </c>
      <c r="N140" s="18">
        <f>IF(M140&gt;23500000,NA(),IF(C140&gt;=2026,IF(M140&lt;=4890000,1040000,IF(M140&lt;=6550000,670000,620000)),IF(M140&lt;=1320000,950000,IF(M140&lt;=3360000,880000,IF(M140&lt;=4890000,680000,IF(M140&lt;=6550000,630000,580000))))))</f>
        <v/>
      </c>
      <c r="O140" s="18">
        <f>IF(F140&lt;=0,IF(AND(D140="はい",C140&gt;=2026,C140&lt;=2027),IF(E140&lt;=0,0,IF(E140&lt;=30000,E140,IF(E140&lt;=60000,ROUNDUP(E140/2,0)+15000,IF(E140&lt;=120000,ROUNDUP(E140/4,0)+30000,60000)))),IF(E140&lt;=0,0,IF(E140&lt;=20000,E140,IF(E140&lt;=40000,ROUNDUP(E140/2,0)+10000,IF(E140&lt;=80000,ROUNDUP(E140/4,0)+20000,40000))))),IF(E140&lt;=0,IF(F140&lt;=0,0,IF(F140&lt;=25000,F140,IF(F140&lt;=50000,ROUNDUP(F140/2,0)+12500,IF(F140&lt;=100000,ROUNDUP(F140/4,0)+25000,50000)))),MAX(IF(F140&lt;=0,0,IF(F140&lt;=25000,F140,IF(F140&lt;=50000,ROUNDUP(F140/2,0)+12500,IF(F140&lt;=100000,ROUNDUP(F140/4,0)+25000,50000)))),MIN(IF(AND(D140="はい",C140&gt;=2026,C140&lt;=2027),IF(E140&lt;=0,0,IF(E140&lt;=30000,E140,IF(E140&lt;=60000,ROUNDUP(E140/2,0)+15000,IF(E140&lt;=120000,ROUNDUP(E140/4,0)+30000,60000)))),IF(E140&lt;=0,0,IF(E140&lt;=20000,E140,IF(E140&lt;=40000,ROUNDUP(E140/2,0)+10000,IF(E140&lt;=80000,ROUNDUP(E140/4,0)+20000,40000)))))+IF(F140&lt;=0,0,IF(F140&lt;=25000,F140,IF(F140&lt;=50000,ROUNDUP(F140/2,0)+12500,IF(F140&lt;=100000,ROUNDUP(F140/4,0)+25000,50000)))),IF(AND(D140="はい",C140&gt;=2026,C140&lt;=2027),60000,40000)))))</f>
        <v/>
      </c>
      <c r="P140" s="18">
        <f>IF(G140&lt;=0,0,IF(G140&lt;=20000,G140,IF(G140&lt;=40000,ROUNDUP(G140/2,0)+10000,IF(G140&lt;=80000,ROUNDUP(G140/4,0)+20000,40000))))</f>
        <v/>
      </c>
      <c r="Q140" s="18">
        <f>IF(I140&lt;=0,IF(H140&lt;=0,0,IF(H140&lt;=20000,H140,IF(H140&lt;=40000,ROUNDUP(H140/2,0)+10000,IF(H140&lt;=80000,ROUNDUP(H140/4,0)+20000,40000)))),IF(H140&lt;=0,IF(I140&lt;=0,0,IF(I140&lt;=25000,I140,IF(I140&lt;=50000,ROUNDUP(I140/2,0)+12500,IF(I140&lt;=100000,ROUNDUP(I140/4,0)+25000,50000)))),MAX(IF(I140&lt;=0,0,IF(I140&lt;=25000,I140,IF(I140&lt;=50000,ROUNDUP(I140/2,0)+12500,IF(I140&lt;=100000,ROUNDUP(I140/4,0)+25000,50000)))),MIN(IF(H140&lt;=0,0,IF(H140&lt;=20000,H140,IF(H140&lt;=40000,ROUNDUP(H140/2,0)+10000,IF(H140&lt;=80000,ROUNDUP(H140/4,0)+20000,40000))))+IF(I140&lt;=0,0,IF(I140&lt;=25000,I140,IF(I140&lt;=50000,ROUNDUP(I140/2,0)+12500,IF(I140&lt;=100000,ROUNDUP(I140/4,0)+25000,50000)))),40000))))</f>
        <v/>
      </c>
      <c r="R140" s="18">
        <f>MIN(120000,O140+P140+Q140)</f>
        <v/>
      </c>
      <c r="S140" s="18">
        <f>IF(F140&lt;=0,IF(E140&lt;=0,0,IF(E140&lt;=12000,E140,IF(E140&lt;=32000,ROUNDUP(E140/2,0)+6000,IF(E140&lt;=56000,ROUNDUP(E140/4,0)+14000,28000)))),IF(E140&lt;=0,IF(F140&lt;=0,0,IF(F140&lt;=15000,F140,IF(F140&lt;=40000,ROUNDUP(F140/2,0)+7500,IF(F140&lt;=70000,ROUNDUP(F140/4,0)+17500,35000)))),MAX(IF(F140&lt;=0,0,IF(F140&lt;=15000,F140,IF(F140&lt;=40000,ROUNDUP(F140/2,0)+7500,IF(F140&lt;=70000,ROUNDUP(F140/4,0)+17500,35000)))),MIN(IF(E140&lt;=0,0,IF(E140&lt;=12000,E140,IF(E140&lt;=32000,ROUNDUP(E140/2,0)+6000,IF(E140&lt;=56000,ROUNDUP(E140/4,0)+14000,28000))))+IF(F140&lt;=0,0,IF(F140&lt;=15000,F140,IF(F140&lt;=40000,ROUNDUP(F140/2,0)+7500,IF(F140&lt;=70000,ROUNDUP(F140/4,0)+17500,35000)))),28000))))</f>
        <v/>
      </c>
      <c r="T140" s="18">
        <f>IF(G140&lt;=0,0,IF(G140&lt;=12000,G140,IF(G140&lt;=32000,ROUNDUP(G140/2,0)+6000,IF(G140&lt;=56000,ROUNDUP(G140/4,0)+14000,28000))))</f>
        <v/>
      </c>
      <c r="U140" s="18">
        <f>IF(I140&lt;=0,IF(H140&lt;=0,0,IF(H140&lt;=12000,H140,IF(H140&lt;=32000,ROUNDUP(H140/2,0)+6000,IF(H140&lt;=56000,ROUNDUP(H140/4,0)+14000,28000)))),IF(H140&lt;=0,IF(I140&lt;=0,0,IF(I140&lt;=15000,I140,IF(I140&lt;=40000,ROUNDUP(I140/2,0)+7500,IF(I140&lt;=70000,ROUNDUP(I140/4,0)+17500,35000)))),MAX(IF(I140&lt;=0,0,IF(I140&lt;=15000,I140,IF(I140&lt;=40000,ROUNDUP(I140/2,0)+7500,IF(I140&lt;=70000,ROUNDUP(I140/4,0)+17500,35000)))),MIN(IF(H140&lt;=0,0,IF(H140&lt;=12000,H140,IF(H140&lt;=32000,ROUNDUP(H140/2,0)+6000,IF(H140&lt;=56000,ROUNDUP(H140/4,0)+14000,28000))))+IF(I140&lt;=0,0,IF(I140&lt;=15000,I140,IF(I140&lt;=40000,ROUNDUP(I140/2,0)+7500,IF(I140&lt;=70000,ROUNDUP(I140/4,0)+17500,35000)))),28000))))</f>
        <v/>
      </c>
      <c r="V140" s="18">
        <f>MIN(70000,S140+T140+U140)</f>
        <v/>
      </c>
      <c r="W140" s="18">
        <f>MAX(0,ROUNDDOWN(M140-J140-N140-K140-0,-3))</f>
        <v/>
      </c>
      <c r="X140" s="18">
        <f>MAX(0,ROUNDDOWN(M140-J140-N140-K140-R140,-3))</f>
        <v/>
      </c>
      <c r="Y140" s="18">
        <f>IF(W140&lt;=0,0,ROUNDDOWN((W140*LOOKUP(W140,{0,1950001,3300001,6950001,9000001,18000001,40000001},{0.05,0.1,0.2,0.23,0.33,0.4,0.45})-LOOKUP(W140,{0,1950001,3300001,6950001,9000001,18000001,40000001},{0,97500,427500,636000,1536000,2796000,4796000}))*1.021,-2))</f>
        <v/>
      </c>
      <c r="Z140" s="18">
        <f>IF(X140&lt;=0,0,ROUNDDOWN((X140*LOOKUP(X140,{0,1950001,3300001,6950001,9000001,18000001,40000001},{0.05,0.1,0.2,0.23,0.33,0.4,0.45})-LOOKUP(X140,{0,1950001,3300001,6950001,9000001,18000001,40000001},{0,97500,427500,636000,1536000,2796000,4796000}))*1.021,-2))</f>
        <v/>
      </c>
      <c r="AA140" s="18">
        <f>MAX(0,ROUNDDOWN(M140-J140-430000-L140-0,-3))</f>
        <v/>
      </c>
      <c r="AB140" s="18">
        <f>MAX(0,ROUNDDOWN(M140-J140-430000-L140-V140,-3))</f>
        <v/>
      </c>
      <c r="AC140" s="18">
        <f>IF(M140&lt;=450000,0,MAX(0,ROUNDDOWN(AA140*0.06-MIN(50000,AA140)*0.03,-2))+MAX(0,ROUNDDOWN(AA140*0.04-MIN(50000,AA140)*0.02,-2)))</f>
        <v/>
      </c>
      <c r="AD140" s="18">
        <f>IF(M140&lt;=450000,0,MAX(0,ROUNDDOWN(AB140*0.06-MIN(50000,AB140)*0.03,-2))+MAX(0,ROUNDDOWN(AB140*0.04-MIN(50000,AB140)*0.02,-2)))</f>
        <v/>
      </c>
      <c r="AE140" s="18">
        <f>Y140-Z140</f>
        <v/>
      </c>
      <c r="AF140" s="18">
        <f>AC140-AD140</f>
        <v/>
      </c>
      <c r="AG140" s="18">
        <f>AE140+AF140</f>
        <v/>
      </c>
      <c r="AH140" s="20">
        <f>IF(W140&lt;=0,0,LOOKUP(W140,{0,1950001,3300001,6950001,9000001,18000001,40000001},{0.05,0.1,0.2,0.23,0.33,0.4,0.45}))</f>
        <v/>
      </c>
    </row>
    <row r="141">
      <c r="A141" t="inlineStr">
        <is>
          <t>1万円刻み 3区分8万円ずつ</t>
        </is>
      </c>
      <c r="B141" s="18">
        <f>'4_1万円刻み'!$A$21</f>
        <v/>
      </c>
      <c r="C141" s="19" t="n">
        <v>2026</v>
      </c>
      <c r="D141" t="inlineStr">
        <is>
          <t>いいえ</t>
        </is>
      </c>
      <c r="E141" s="18" t="n">
        <v>80000</v>
      </c>
      <c r="F141" s="18" t="n">
        <v>0</v>
      </c>
      <c r="G141" s="18" t="n">
        <v>80000</v>
      </c>
      <c r="H141" s="18" t="n">
        <v>80000</v>
      </c>
      <c r="I141" s="18" t="n">
        <v>0</v>
      </c>
      <c r="J141" s="18">
        <f>ROUND(MIN(B141/12,650000)*12*0.0915+MIN(B141/12,1390000)*12*(0.0504+0)+B141*0.005,0)</f>
        <v/>
      </c>
      <c r="K141" s="18" t="n">
        <v>0</v>
      </c>
      <c r="L141" s="18" t="n">
        <v>0</v>
      </c>
      <c r="M141" s="18">
        <f>ROUND(IF(C141&gt;=2026,IF(B141&lt;741000,0,IF(B141&lt;2191000,B141-740000,IF(B141&lt;2193000,1451000,IF(B141&lt;2196000,1453000,IF(B141&lt;2200000,1456000,IF(B141&lt;3600000,ROUNDDOWN(B141/4,-3)*2.8-80000,IF(B141&lt;6600000,ROUNDDOWN(B141/4,-3)*3.2-440000,IF(B141&lt;8500000,ROUNDDOWN(B141*0.9,0)-1100000,B141-1950000)))))))),IF(B141&lt;651000,0,IF(B141&lt;1900000,B141-650000,IF(B141&lt;3600000,ROUNDDOWN(B141/4,-3)*2.8-80000,IF(B141&lt;6600000,ROUNDDOWN(B141/4,-3)*3.2-440000,IF(B141&lt;8500000,ROUNDDOWN(B141*0.9,0)-1100000,B141-1950000)))))),0)</f>
        <v/>
      </c>
      <c r="N141" s="18">
        <f>IF(M141&gt;23500000,NA(),IF(C141&gt;=2026,IF(M141&lt;=4890000,1040000,IF(M141&lt;=6550000,670000,620000)),IF(M141&lt;=1320000,950000,IF(M141&lt;=3360000,880000,IF(M141&lt;=4890000,680000,IF(M141&lt;=6550000,630000,580000))))))</f>
        <v/>
      </c>
      <c r="O141" s="18">
        <f>IF(F141&lt;=0,IF(AND(D141="はい",C141&gt;=2026,C141&lt;=2027),IF(E141&lt;=0,0,IF(E141&lt;=30000,E141,IF(E141&lt;=60000,ROUNDUP(E141/2,0)+15000,IF(E141&lt;=120000,ROUNDUP(E141/4,0)+30000,60000)))),IF(E141&lt;=0,0,IF(E141&lt;=20000,E141,IF(E141&lt;=40000,ROUNDUP(E141/2,0)+10000,IF(E141&lt;=80000,ROUNDUP(E141/4,0)+20000,40000))))),IF(E141&lt;=0,IF(F141&lt;=0,0,IF(F141&lt;=25000,F141,IF(F141&lt;=50000,ROUNDUP(F141/2,0)+12500,IF(F141&lt;=100000,ROUNDUP(F141/4,0)+25000,50000)))),MAX(IF(F141&lt;=0,0,IF(F141&lt;=25000,F141,IF(F141&lt;=50000,ROUNDUP(F141/2,0)+12500,IF(F141&lt;=100000,ROUNDUP(F141/4,0)+25000,50000)))),MIN(IF(AND(D141="はい",C141&gt;=2026,C141&lt;=2027),IF(E141&lt;=0,0,IF(E141&lt;=30000,E141,IF(E141&lt;=60000,ROUNDUP(E141/2,0)+15000,IF(E141&lt;=120000,ROUNDUP(E141/4,0)+30000,60000)))),IF(E141&lt;=0,0,IF(E141&lt;=20000,E141,IF(E141&lt;=40000,ROUNDUP(E141/2,0)+10000,IF(E141&lt;=80000,ROUNDUP(E141/4,0)+20000,40000)))))+IF(F141&lt;=0,0,IF(F141&lt;=25000,F141,IF(F141&lt;=50000,ROUNDUP(F141/2,0)+12500,IF(F141&lt;=100000,ROUNDUP(F141/4,0)+25000,50000)))),IF(AND(D141="はい",C141&gt;=2026,C141&lt;=2027),60000,40000)))))</f>
        <v/>
      </c>
      <c r="P141" s="18">
        <f>IF(G141&lt;=0,0,IF(G141&lt;=20000,G141,IF(G141&lt;=40000,ROUNDUP(G141/2,0)+10000,IF(G141&lt;=80000,ROUNDUP(G141/4,0)+20000,40000))))</f>
        <v/>
      </c>
      <c r="Q141" s="18">
        <f>IF(I141&lt;=0,IF(H141&lt;=0,0,IF(H141&lt;=20000,H141,IF(H141&lt;=40000,ROUNDUP(H141/2,0)+10000,IF(H141&lt;=80000,ROUNDUP(H141/4,0)+20000,40000)))),IF(H141&lt;=0,IF(I141&lt;=0,0,IF(I141&lt;=25000,I141,IF(I141&lt;=50000,ROUNDUP(I141/2,0)+12500,IF(I141&lt;=100000,ROUNDUP(I141/4,0)+25000,50000)))),MAX(IF(I141&lt;=0,0,IF(I141&lt;=25000,I141,IF(I141&lt;=50000,ROUNDUP(I141/2,0)+12500,IF(I141&lt;=100000,ROUNDUP(I141/4,0)+25000,50000)))),MIN(IF(H141&lt;=0,0,IF(H141&lt;=20000,H141,IF(H141&lt;=40000,ROUNDUP(H141/2,0)+10000,IF(H141&lt;=80000,ROUNDUP(H141/4,0)+20000,40000))))+IF(I141&lt;=0,0,IF(I141&lt;=25000,I141,IF(I141&lt;=50000,ROUNDUP(I141/2,0)+12500,IF(I141&lt;=100000,ROUNDUP(I141/4,0)+25000,50000)))),40000))))</f>
        <v/>
      </c>
      <c r="R141" s="18">
        <f>MIN(120000,O141+P141+Q141)</f>
        <v/>
      </c>
      <c r="S141" s="18">
        <f>IF(F141&lt;=0,IF(E141&lt;=0,0,IF(E141&lt;=12000,E141,IF(E141&lt;=32000,ROUNDUP(E141/2,0)+6000,IF(E141&lt;=56000,ROUNDUP(E141/4,0)+14000,28000)))),IF(E141&lt;=0,IF(F141&lt;=0,0,IF(F141&lt;=15000,F141,IF(F141&lt;=40000,ROUNDUP(F141/2,0)+7500,IF(F141&lt;=70000,ROUNDUP(F141/4,0)+17500,35000)))),MAX(IF(F141&lt;=0,0,IF(F141&lt;=15000,F141,IF(F141&lt;=40000,ROUNDUP(F141/2,0)+7500,IF(F141&lt;=70000,ROUNDUP(F141/4,0)+17500,35000)))),MIN(IF(E141&lt;=0,0,IF(E141&lt;=12000,E141,IF(E141&lt;=32000,ROUNDUP(E141/2,0)+6000,IF(E141&lt;=56000,ROUNDUP(E141/4,0)+14000,28000))))+IF(F141&lt;=0,0,IF(F141&lt;=15000,F141,IF(F141&lt;=40000,ROUNDUP(F141/2,0)+7500,IF(F141&lt;=70000,ROUNDUP(F141/4,0)+17500,35000)))),28000))))</f>
        <v/>
      </c>
      <c r="T141" s="18">
        <f>IF(G141&lt;=0,0,IF(G141&lt;=12000,G141,IF(G141&lt;=32000,ROUNDUP(G141/2,0)+6000,IF(G141&lt;=56000,ROUNDUP(G141/4,0)+14000,28000))))</f>
        <v/>
      </c>
      <c r="U141" s="18">
        <f>IF(I141&lt;=0,IF(H141&lt;=0,0,IF(H141&lt;=12000,H141,IF(H141&lt;=32000,ROUNDUP(H141/2,0)+6000,IF(H141&lt;=56000,ROUNDUP(H141/4,0)+14000,28000)))),IF(H141&lt;=0,IF(I141&lt;=0,0,IF(I141&lt;=15000,I141,IF(I141&lt;=40000,ROUNDUP(I141/2,0)+7500,IF(I141&lt;=70000,ROUNDUP(I141/4,0)+17500,35000)))),MAX(IF(I141&lt;=0,0,IF(I141&lt;=15000,I141,IF(I141&lt;=40000,ROUNDUP(I141/2,0)+7500,IF(I141&lt;=70000,ROUNDUP(I141/4,0)+17500,35000)))),MIN(IF(H141&lt;=0,0,IF(H141&lt;=12000,H141,IF(H141&lt;=32000,ROUNDUP(H141/2,0)+6000,IF(H141&lt;=56000,ROUNDUP(H141/4,0)+14000,28000))))+IF(I141&lt;=0,0,IF(I141&lt;=15000,I141,IF(I141&lt;=40000,ROUNDUP(I141/2,0)+7500,IF(I141&lt;=70000,ROUNDUP(I141/4,0)+17500,35000)))),28000))))</f>
        <v/>
      </c>
      <c r="V141" s="18">
        <f>MIN(70000,S141+T141+U141)</f>
        <v/>
      </c>
      <c r="W141" s="18">
        <f>MAX(0,ROUNDDOWN(M141-J141-N141-K141-0,-3))</f>
        <v/>
      </c>
      <c r="X141" s="18">
        <f>MAX(0,ROUNDDOWN(M141-J141-N141-K141-R141,-3))</f>
        <v/>
      </c>
      <c r="Y141" s="18">
        <f>IF(W141&lt;=0,0,ROUNDDOWN((W141*LOOKUP(W141,{0,1950001,3300001,6950001,9000001,18000001,40000001},{0.05,0.1,0.2,0.23,0.33,0.4,0.45})-LOOKUP(W141,{0,1950001,3300001,6950001,9000001,18000001,40000001},{0,97500,427500,636000,1536000,2796000,4796000}))*1.021,-2))</f>
        <v/>
      </c>
      <c r="Z141" s="18">
        <f>IF(X141&lt;=0,0,ROUNDDOWN((X141*LOOKUP(X141,{0,1950001,3300001,6950001,9000001,18000001,40000001},{0.05,0.1,0.2,0.23,0.33,0.4,0.45})-LOOKUP(X141,{0,1950001,3300001,6950001,9000001,18000001,40000001},{0,97500,427500,636000,1536000,2796000,4796000}))*1.021,-2))</f>
        <v/>
      </c>
      <c r="AA141" s="18">
        <f>MAX(0,ROUNDDOWN(M141-J141-430000-L141-0,-3))</f>
        <v/>
      </c>
      <c r="AB141" s="18">
        <f>MAX(0,ROUNDDOWN(M141-J141-430000-L141-V141,-3))</f>
        <v/>
      </c>
      <c r="AC141" s="18">
        <f>IF(M141&lt;=450000,0,MAX(0,ROUNDDOWN(AA141*0.06-MIN(50000,AA141)*0.03,-2))+MAX(0,ROUNDDOWN(AA141*0.04-MIN(50000,AA141)*0.02,-2)))</f>
        <v/>
      </c>
      <c r="AD141" s="18">
        <f>IF(M141&lt;=450000,0,MAX(0,ROUNDDOWN(AB141*0.06-MIN(50000,AB141)*0.03,-2))+MAX(0,ROUNDDOWN(AB141*0.04-MIN(50000,AB141)*0.02,-2)))</f>
        <v/>
      </c>
      <c r="AE141" s="18">
        <f>Y141-Z141</f>
        <v/>
      </c>
      <c r="AF141" s="18">
        <f>AC141-AD141</f>
        <v/>
      </c>
      <c r="AG141" s="18">
        <f>AE141+AF141</f>
        <v/>
      </c>
      <c r="AH141" s="20">
        <f>IF(W141&lt;=0,0,LOOKUP(W141,{0,1950001,3300001,6950001,9000001,18000001,40000001},{0.05,0.1,0.2,0.23,0.33,0.4,0.45}))</f>
        <v/>
      </c>
    </row>
    <row r="142">
      <c r="A142" t="inlineStr">
        <is>
          <t>1万円刻み 一般8万円</t>
        </is>
      </c>
      <c r="B142" s="18">
        <f>'4_1万円刻み'!$A$21</f>
        <v/>
      </c>
      <c r="C142" s="19" t="n">
        <v>2026</v>
      </c>
      <c r="D142" t="inlineStr">
        <is>
          <t>いいえ</t>
        </is>
      </c>
      <c r="E142" s="18" t="n">
        <v>80000</v>
      </c>
      <c r="F142" s="18" t="n">
        <v>0</v>
      </c>
      <c r="G142" s="18" t="n">
        <v>0</v>
      </c>
      <c r="H142" s="18" t="n">
        <v>0</v>
      </c>
      <c r="I142" s="18" t="n">
        <v>0</v>
      </c>
      <c r="J142" s="18">
        <f>ROUND(MIN(B142/12,650000)*12*0.0915+MIN(B142/12,1390000)*12*(0.0504+0)+B142*0.005,0)</f>
        <v/>
      </c>
      <c r="K142" s="18" t="n">
        <v>0</v>
      </c>
      <c r="L142" s="18" t="n">
        <v>0</v>
      </c>
      <c r="M142" s="18">
        <f>ROUND(IF(C142&gt;=2026,IF(B142&lt;741000,0,IF(B142&lt;2191000,B142-740000,IF(B142&lt;2193000,1451000,IF(B142&lt;2196000,1453000,IF(B142&lt;2200000,1456000,IF(B142&lt;3600000,ROUNDDOWN(B142/4,-3)*2.8-80000,IF(B142&lt;6600000,ROUNDDOWN(B142/4,-3)*3.2-440000,IF(B142&lt;8500000,ROUNDDOWN(B142*0.9,0)-1100000,B142-1950000)))))))),IF(B142&lt;651000,0,IF(B142&lt;1900000,B142-650000,IF(B142&lt;3600000,ROUNDDOWN(B142/4,-3)*2.8-80000,IF(B142&lt;6600000,ROUNDDOWN(B142/4,-3)*3.2-440000,IF(B142&lt;8500000,ROUNDDOWN(B142*0.9,0)-1100000,B142-1950000)))))),0)</f>
        <v/>
      </c>
      <c r="N142" s="18">
        <f>IF(M142&gt;23500000,NA(),IF(C142&gt;=2026,IF(M142&lt;=4890000,1040000,IF(M142&lt;=6550000,670000,620000)),IF(M142&lt;=1320000,950000,IF(M142&lt;=3360000,880000,IF(M142&lt;=4890000,680000,IF(M142&lt;=6550000,630000,580000))))))</f>
        <v/>
      </c>
      <c r="O142" s="18">
        <f>IF(F142&lt;=0,IF(AND(D142="はい",C142&gt;=2026,C142&lt;=2027),IF(E142&lt;=0,0,IF(E142&lt;=30000,E142,IF(E142&lt;=60000,ROUNDUP(E142/2,0)+15000,IF(E142&lt;=120000,ROUNDUP(E142/4,0)+30000,60000)))),IF(E142&lt;=0,0,IF(E142&lt;=20000,E142,IF(E142&lt;=40000,ROUNDUP(E142/2,0)+10000,IF(E142&lt;=80000,ROUNDUP(E142/4,0)+20000,40000))))),IF(E142&lt;=0,IF(F142&lt;=0,0,IF(F142&lt;=25000,F142,IF(F142&lt;=50000,ROUNDUP(F142/2,0)+12500,IF(F142&lt;=100000,ROUNDUP(F142/4,0)+25000,50000)))),MAX(IF(F142&lt;=0,0,IF(F142&lt;=25000,F142,IF(F142&lt;=50000,ROUNDUP(F142/2,0)+12500,IF(F142&lt;=100000,ROUNDUP(F142/4,0)+25000,50000)))),MIN(IF(AND(D142="はい",C142&gt;=2026,C142&lt;=2027),IF(E142&lt;=0,0,IF(E142&lt;=30000,E142,IF(E142&lt;=60000,ROUNDUP(E142/2,0)+15000,IF(E142&lt;=120000,ROUNDUP(E142/4,0)+30000,60000)))),IF(E142&lt;=0,0,IF(E142&lt;=20000,E142,IF(E142&lt;=40000,ROUNDUP(E142/2,0)+10000,IF(E142&lt;=80000,ROUNDUP(E142/4,0)+20000,40000)))))+IF(F142&lt;=0,0,IF(F142&lt;=25000,F142,IF(F142&lt;=50000,ROUNDUP(F142/2,0)+12500,IF(F142&lt;=100000,ROUNDUP(F142/4,0)+25000,50000)))),IF(AND(D142="はい",C142&gt;=2026,C142&lt;=2027),60000,40000)))))</f>
        <v/>
      </c>
      <c r="P142" s="18">
        <f>IF(G142&lt;=0,0,IF(G142&lt;=20000,G142,IF(G142&lt;=40000,ROUNDUP(G142/2,0)+10000,IF(G142&lt;=80000,ROUNDUP(G142/4,0)+20000,40000))))</f>
        <v/>
      </c>
      <c r="Q142" s="18">
        <f>IF(I142&lt;=0,IF(H142&lt;=0,0,IF(H142&lt;=20000,H142,IF(H142&lt;=40000,ROUNDUP(H142/2,0)+10000,IF(H142&lt;=80000,ROUNDUP(H142/4,0)+20000,40000)))),IF(H142&lt;=0,IF(I142&lt;=0,0,IF(I142&lt;=25000,I142,IF(I142&lt;=50000,ROUNDUP(I142/2,0)+12500,IF(I142&lt;=100000,ROUNDUP(I142/4,0)+25000,50000)))),MAX(IF(I142&lt;=0,0,IF(I142&lt;=25000,I142,IF(I142&lt;=50000,ROUNDUP(I142/2,0)+12500,IF(I142&lt;=100000,ROUNDUP(I142/4,0)+25000,50000)))),MIN(IF(H142&lt;=0,0,IF(H142&lt;=20000,H142,IF(H142&lt;=40000,ROUNDUP(H142/2,0)+10000,IF(H142&lt;=80000,ROUNDUP(H142/4,0)+20000,40000))))+IF(I142&lt;=0,0,IF(I142&lt;=25000,I142,IF(I142&lt;=50000,ROUNDUP(I142/2,0)+12500,IF(I142&lt;=100000,ROUNDUP(I142/4,0)+25000,50000)))),40000))))</f>
        <v/>
      </c>
      <c r="R142" s="18">
        <f>MIN(120000,O142+P142+Q142)</f>
        <v/>
      </c>
      <c r="S142" s="18">
        <f>IF(F142&lt;=0,IF(E142&lt;=0,0,IF(E142&lt;=12000,E142,IF(E142&lt;=32000,ROUNDUP(E142/2,0)+6000,IF(E142&lt;=56000,ROUNDUP(E142/4,0)+14000,28000)))),IF(E142&lt;=0,IF(F142&lt;=0,0,IF(F142&lt;=15000,F142,IF(F142&lt;=40000,ROUNDUP(F142/2,0)+7500,IF(F142&lt;=70000,ROUNDUP(F142/4,0)+17500,35000)))),MAX(IF(F142&lt;=0,0,IF(F142&lt;=15000,F142,IF(F142&lt;=40000,ROUNDUP(F142/2,0)+7500,IF(F142&lt;=70000,ROUNDUP(F142/4,0)+17500,35000)))),MIN(IF(E142&lt;=0,0,IF(E142&lt;=12000,E142,IF(E142&lt;=32000,ROUNDUP(E142/2,0)+6000,IF(E142&lt;=56000,ROUNDUP(E142/4,0)+14000,28000))))+IF(F142&lt;=0,0,IF(F142&lt;=15000,F142,IF(F142&lt;=40000,ROUNDUP(F142/2,0)+7500,IF(F142&lt;=70000,ROUNDUP(F142/4,0)+17500,35000)))),28000))))</f>
        <v/>
      </c>
      <c r="T142" s="18">
        <f>IF(G142&lt;=0,0,IF(G142&lt;=12000,G142,IF(G142&lt;=32000,ROUNDUP(G142/2,0)+6000,IF(G142&lt;=56000,ROUNDUP(G142/4,0)+14000,28000))))</f>
        <v/>
      </c>
      <c r="U142" s="18">
        <f>IF(I142&lt;=0,IF(H142&lt;=0,0,IF(H142&lt;=12000,H142,IF(H142&lt;=32000,ROUNDUP(H142/2,0)+6000,IF(H142&lt;=56000,ROUNDUP(H142/4,0)+14000,28000)))),IF(H142&lt;=0,IF(I142&lt;=0,0,IF(I142&lt;=15000,I142,IF(I142&lt;=40000,ROUNDUP(I142/2,0)+7500,IF(I142&lt;=70000,ROUNDUP(I142/4,0)+17500,35000)))),MAX(IF(I142&lt;=0,0,IF(I142&lt;=15000,I142,IF(I142&lt;=40000,ROUNDUP(I142/2,0)+7500,IF(I142&lt;=70000,ROUNDUP(I142/4,0)+17500,35000)))),MIN(IF(H142&lt;=0,0,IF(H142&lt;=12000,H142,IF(H142&lt;=32000,ROUNDUP(H142/2,0)+6000,IF(H142&lt;=56000,ROUNDUP(H142/4,0)+14000,28000))))+IF(I142&lt;=0,0,IF(I142&lt;=15000,I142,IF(I142&lt;=40000,ROUNDUP(I142/2,0)+7500,IF(I142&lt;=70000,ROUNDUP(I142/4,0)+17500,35000)))),28000))))</f>
        <v/>
      </c>
      <c r="V142" s="18">
        <f>MIN(70000,S142+T142+U142)</f>
        <v/>
      </c>
      <c r="W142" s="18">
        <f>MAX(0,ROUNDDOWN(M142-J142-N142-K142-0,-3))</f>
        <v/>
      </c>
      <c r="X142" s="18">
        <f>MAX(0,ROUNDDOWN(M142-J142-N142-K142-R142,-3))</f>
        <v/>
      </c>
      <c r="Y142" s="18">
        <f>IF(W142&lt;=0,0,ROUNDDOWN((W142*LOOKUP(W142,{0,1950001,3300001,6950001,9000001,18000001,40000001},{0.05,0.1,0.2,0.23,0.33,0.4,0.45})-LOOKUP(W142,{0,1950001,3300001,6950001,9000001,18000001,40000001},{0,97500,427500,636000,1536000,2796000,4796000}))*1.021,-2))</f>
        <v/>
      </c>
      <c r="Z142" s="18">
        <f>IF(X142&lt;=0,0,ROUNDDOWN((X142*LOOKUP(X142,{0,1950001,3300001,6950001,9000001,18000001,40000001},{0.05,0.1,0.2,0.23,0.33,0.4,0.45})-LOOKUP(X142,{0,1950001,3300001,6950001,9000001,18000001,40000001},{0,97500,427500,636000,1536000,2796000,4796000}))*1.021,-2))</f>
        <v/>
      </c>
      <c r="AA142" s="18">
        <f>MAX(0,ROUNDDOWN(M142-J142-430000-L142-0,-3))</f>
        <v/>
      </c>
      <c r="AB142" s="18">
        <f>MAX(0,ROUNDDOWN(M142-J142-430000-L142-V142,-3))</f>
        <v/>
      </c>
      <c r="AC142" s="18">
        <f>IF(M142&lt;=450000,0,MAX(0,ROUNDDOWN(AA142*0.06-MIN(50000,AA142)*0.03,-2))+MAX(0,ROUNDDOWN(AA142*0.04-MIN(50000,AA142)*0.02,-2)))</f>
        <v/>
      </c>
      <c r="AD142" s="18">
        <f>IF(M142&lt;=450000,0,MAX(0,ROUNDDOWN(AB142*0.06-MIN(50000,AB142)*0.03,-2))+MAX(0,ROUNDDOWN(AB142*0.04-MIN(50000,AB142)*0.02,-2)))</f>
        <v/>
      </c>
      <c r="AE142" s="18">
        <f>Y142-Z142</f>
        <v/>
      </c>
      <c r="AF142" s="18">
        <f>AC142-AD142</f>
        <v/>
      </c>
      <c r="AG142" s="18">
        <f>AE142+AF142</f>
        <v/>
      </c>
      <c r="AH142" s="20">
        <f>IF(W142&lt;=0,0,LOOKUP(W142,{0,1950001,3300001,6950001,9000001,18000001,40000001},{0.05,0.1,0.2,0.23,0.33,0.4,0.45}))</f>
        <v/>
      </c>
    </row>
    <row r="143">
      <c r="A143" t="inlineStr">
        <is>
          <t>1万円刻み 特例あり一般12万円</t>
        </is>
      </c>
      <c r="B143" s="18">
        <f>'4_1万円刻み'!$A$21</f>
        <v/>
      </c>
      <c r="C143" s="19" t="n">
        <v>2026</v>
      </c>
      <c r="D143" t="inlineStr">
        <is>
          <t>はい</t>
        </is>
      </c>
      <c r="E143" s="18" t="n">
        <v>120000</v>
      </c>
      <c r="F143" s="18" t="n">
        <v>0</v>
      </c>
      <c r="G143" s="18" t="n">
        <v>0</v>
      </c>
      <c r="H143" s="18" t="n">
        <v>0</v>
      </c>
      <c r="I143" s="18" t="n">
        <v>0</v>
      </c>
      <c r="J143" s="18">
        <f>ROUND(MIN(B143/12,650000)*12*0.0915+MIN(B143/12,1390000)*12*(0.0504+0)+B143*0.005,0)</f>
        <v/>
      </c>
      <c r="K143" s="18" t="n">
        <v>0</v>
      </c>
      <c r="L143" s="18" t="n">
        <v>0</v>
      </c>
      <c r="M143" s="18">
        <f>ROUND(IF(C143&gt;=2026,IF(B143&lt;741000,0,IF(B143&lt;2191000,B143-740000,IF(B143&lt;2193000,1451000,IF(B143&lt;2196000,1453000,IF(B143&lt;2200000,1456000,IF(B143&lt;3600000,ROUNDDOWN(B143/4,-3)*2.8-80000,IF(B143&lt;6600000,ROUNDDOWN(B143/4,-3)*3.2-440000,IF(B143&lt;8500000,ROUNDDOWN(B143*0.9,0)-1100000,B143-1950000)))))))),IF(B143&lt;651000,0,IF(B143&lt;1900000,B143-650000,IF(B143&lt;3600000,ROUNDDOWN(B143/4,-3)*2.8-80000,IF(B143&lt;6600000,ROUNDDOWN(B143/4,-3)*3.2-440000,IF(B143&lt;8500000,ROUNDDOWN(B143*0.9,0)-1100000,B143-1950000)))))),0)</f>
        <v/>
      </c>
      <c r="N143" s="18">
        <f>IF(M143&gt;23500000,NA(),IF(C143&gt;=2026,IF(M143&lt;=4890000,1040000,IF(M143&lt;=6550000,670000,620000)),IF(M143&lt;=1320000,950000,IF(M143&lt;=3360000,880000,IF(M143&lt;=4890000,680000,IF(M143&lt;=6550000,630000,580000))))))</f>
        <v/>
      </c>
      <c r="O143" s="18">
        <f>IF(F143&lt;=0,IF(AND(D143="はい",C143&gt;=2026,C143&lt;=2027),IF(E143&lt;=0,0,IF(E143&lt;=30000,E143,IF(E143&lt;=60000,ROUNDUP(E143/2,0)+15000,IF(E143&lt;=120000,ROUNDUP(E143/4,0)+30000,60000)))),IF(E143&lt;=0,0,IF(E143&lt;=20000,E143,IF(E143&lt;=40000,ROUNDUP(E143/2,0)+10000,IF(E143&lt;=80000,ROUNDUP(E143/4,0)+20000,40000))))),IF(E143&lt;=0,IF(F143&lt;=0,0,IF(F143&lt;=25000,F143,IF(F143&lt;=50000,ROUNDUP(F143/2,0)+12500,IF(F143&lt;=100000,ROUNDUP(F143/4,0)+25000,50000)))),MAX(IF(F143&lt;=0,0,IF(F143&lt;=25000,F143,IF(F143&lt;=50000,ROUNDUP(F143/2,0)+12500,IF(F143&lt;=100000,ROUNDUP(F143/4,0)+25000,50000)))),MIN(IF(AND(D143="はい",C143&gt;=2026,C143&lt;=2027),IF(E143&lt;=0,0,IF(E143&lt;=30000,E143,IF(E143&lt;=60000,ROUNDUP(E143/2,0)+15000,IF(E143&lt;=120000,ROUNDUP(E143/4,0)+30000,60000)))),IF(E143&lt;=0,0,IF(E143&lt;=20000,E143,IF(E143&lt;=40000,ROUNDUP(E143/2,0)+10000,IF(E143&lt;=80000,ROUNDUP(E143/4,0)+20000,40000)))))+IF(F143&lt;=0,0,IF(F143&lt;=25000,F143,IF(F143&lt;=50000,ROUNDUP(F143/2,0)+12500,IF(F143&lt;=100000,ROUNDUP(F143/4,0)+25000,50000)))),IF(AND(D143="はい",C143&gt;=2026,C143&lt;=2027),60000,40000)))))</f>
        <v/>
      </c>
      <c r="P143" s="18">
        <f>IF(G143&lt;=0,0,IF(G143&lt;=20000,G143,IF(G143&lt;=40000,ROUNDUP(G143/2,0)+10000,IF(G143&lt;=80000,ROUNDUP(G143/4,0)+20000,40000))))</f>
        <v/>
      </c>
      <c r="Q143" s="18">
        <f>IF(I143&lt;=0,IF(H143&lt;=0,0,IF(H143&lt;=20000,H143,IF(H143&lt;=40000,ROUNDUP(H143/2,0)+10000,IF(H143&lt;=80000,ROUNDUP(H143/4,0)+20000,40000)))),IF(H143&lt;=0,IF(I143&lt;=0,0,IF(I143&lt;=25000,I143,IF(I143&lt;=50000,ROUNDUP(I143/2,0)+12500,IF(I143&lt;=100000,ROUNDUP(I143/4,0)+25000,50000)))),MAX(IF(I143&lt;=0,0,IF(I143&lt;=25000,I143,IF(I143&lt;=50000,ROUNDUP(I143/2,0)+12500,IF(I143&lt;=100000,ROUNDUP(I143/4,0)+25000,50000)))),MIN(IF(H143&lt;=0,0,IF(H143&lt;=20000,H143,IF(H143&lt;=40000,ROUNDUP(H143/2,0)+10000,IF(H143&lt;=80000,ROUNDUP(H143/4,0)+20000,40000))))+IF(I143&lt;=0,0,IF(I143&lt;=25000,I143,IF(I143&lt;=50000,ROUNDUP(I143/2,0)+12500,IF(I143&lt;=100000,ROUNDUP(I143/4,0)+25000,50000)))),40000))))</f>
        <v/>
      </c>
      <c r="R143" s="18">
        <f>MIN(120000,O143+P143+Q143)</f>
        <v/>
      </c>
      <c r="S143" s="18">
        <f>IF(F143&lt;=0,IF(E143&lt;=0,0,IF(E143&lt;=12000,E143,IF(E143&lt;=32000,ROUNDUP(E143/2,0)+6000,IF(E143&lt;=56000,ROUNDUP(E143/4,0)+14000,28000)))),IF(E143&lt;=0,IF(F143&lt;=0,0,IF(F143&lt;=15000,F143,IF(F143&lt;=40000,ROUNDUP(F143/2,0)+7500,IF(F143&lt;=70000,ROUNDUP(F143/4,0)+17500,35000)))),MAX(IF(F143&lt;=0,0,IF(F143&lt;=15000,F143,IF(F143&lt;=40000,ROUNDUP(F143/2,0)+7500,IF(F143&lt;=70000,ROUNDUP(F143/4,0)+17500,35000)))),MIN(IF(E143&lt;=0,0,IF(E143&lt;=12000,E143,IF(E143&lt;=32000,ROUNDUP(E143/2,0)+6000,IF(E143&lt;=56000,ROUNDUP(E143/4,0)+14000,28000))))+IF(F143&lt;=0,0,IF(F143&lt;=15000,F143,IF(F143&lt;=40000,ROUNDUP(F143/2,0)+7500,IF(F143&lt;=70000,ROUNDUP(F143/4,0)+17500,35000)))),28000))))</f>
        <v/>
      </c>
      <c r="T143" s="18">
        <f>IF(G143&lt;=0,0,IF(G143&lt;=12000,G143,IF(G143&lt;=32000,ROUNDUP(G143/2,0)+6000,IF(G143&lt;=56000,ROUNDUP(G143/4,0)+14000,28000))))</f>
        <v/>
      </c>
      <c r="U143" s="18">
        <f>IF(I143&lt;=0,IF(H143&lt;=0,0,IF(H143&lt;=12000,H143,IF(H143&lt;=32000,ROUNDUP(H143/2,0)+6000,IF(H143&lt;=56000,ROUNDUP(H143/4,0)+14000,28000)))),IF(H143&lt;=0,IF(I143&lt;=0,0,IF(I143&lt;=15000,I143,IF(I143&lt;=40000,ROUNDUP(I143/2,0)+7500,IF(I143&lt;=70000,ROUNDUP(I143/4,0)+17500,35000)))),MAX(IF(I143&lt;=0,0,IF(I143&lt;=15000,I143,IF(I143&lt;=40000,ROUNDUP(I143/2,0)+7500,IF(I143&lt;=70000,ROUNDUP(I143/4,0)+17500,35000)))),MIN(IF(H143&lt;=0,0,IF(H143&lt;=12000,H143,IF(H143&lt;=32000,ROUNDUP(H143/2,0)+6000,IF(H143&lt;=56000,ROUNDUP(H143/4,0)+14000,28000))))+IF(I143&lt;=0,0,IF(I143&lt;=15000,I143,IF(I143&lt;=40000,ROUNDUP(I143/2,0)+7500,IF(I143&lt;=70000,ROUNDUP(I143/4,0)+17500,35000)))),28000))))</f>
        <v/>
      </c>
      <c r="V143" s="18">
        <f>MIN(70000,S143+T143+U143)</f>
        <v/>
      </c>
      <c r="W143" s="18">
        <f>MAX(0,ROUNDDOWN(M143-J143-N143-K143-0,-3))</f>
        <v/>
      </c>
      <c r="X143" s="18">
        <f>MAX(0,ROUNDDOWN(M143-J143-N143-K143-R143,-3))</f>
        <v/>
      </c>
      <c r="Y143" s="18">
        <f>IF(W143&lt;=0,0,ROUNDDOWN((W143*LOOKUP(W143,{0,1950001,3300001,6950001,9000001,18000001,40000001},{0.05,0.1,0.2,0.23,0.33,0.4,0.45})-LOOKUP(W143,{0,1950001,3300001,6950001,9000001,18000001,40000001},{0,97500,427500,636000,1536000,2796000,4796000}))*1.021,-2))</f>
        <v/>
      </c>
      <c r="Z143" s="18">
        <f>IF(X143&lt;=0,0,ROUNDDOWN((X143*LOOKUP(X143,{0,1950001,3300001,6950001,9000001,18000001,40000001},{0.05,0.1,0.2,0.23,0.33,0.4,0.45})-LOOKUP(X143,{0,1950001,3300001,6950001,9000001,18000001,40000001},{0,97500,427500,636000,1536000,2796000,4796000}))*1.021,-2))</f>
        <v/>
      </c>
      <c r="AA143" s="18">
        <f>MAX(0,ROUNDDOWN(M143-J143-430000-L143-0,-3))</f>
        <v/>
      </c>
      <c r="AB143" s="18">
        <f>MAX(0,ROUNDDOWN(M143-J143-430000-L143-V143,-3))</f>
        <v/>
      </c>
      <c r="AC143" s="18">
        <f>IF(M143&lt;=450000,0,MAX(0,ROUNDDOWN(AA143*0.06-MIN(50000,AA143)*0.03,-2))+MAX(0,ROUNDDOWN(AA143*0.04-MIN(50000,AA143)*0.02,-2)))</f>
        <v/>
      </c>
      <c r="AD143" s="18">
        <f>IF(M143&lt;=450000,0,MAX(0,ROUNDDOWN(AB143*0.06-MIN(50000,AB143)*0.03,-2))+MAX(0,ROUNDDOWN(AB143*0.04-MIN(50000,AB143)*0.02,-2)))</f>
        <v/>
      </c>
      <c r="AE143" s="18">
        <f>Y143-Z143</f>
        <v/>
      </c>
      <c r="AF143" s="18">
        <f>AC143-AD143</f>
        <v/>
      </c>
      <c r="AG143" s="18">
        <f>AE143+AF143</f>
        <v/>
      </c>
      <c r="AH143" s="20">
        <f>IF(W143&lt;=0,0,LOOKUP(W143,{0,1950001,3300001,6950001,9000001,18000001,40000001},{0.05,0.1,0.2,0.23,0.33,0.4,0.45}))</f>
        <v/>
      </c>
    </row>
    <row r="144">
      <c r="A144" t="inlineStr">
        <is>
          <t>1万円刻み 3区分8万円ずつ</t>
        </is>
      </c>
      <c r="B144" s="18">
        <f>'4_1万円刻み'!$A$22</f>
        <v/>
      </c>
      <c r="C144" s="19" t="n">
        <v>2026</v>
      </c>
      <c r="D144" t="inlineStr">
        <is>
          <t>いいえ</t>
        </is>
      </c>
      <c r="E144" s="18" t="n">
        <v>80000</v>
      </c>
      <c r="F144" s="18" t="n">
        <v>0</v>
      </c>
      <c r="G144" s="18" t="n">
        <v>80000</v>
      </c>
      <c r="H144" s="18" t="n">
        <v>80000</v>
      </c>
      <c r="I144" s="18" t="n">
        <v>0</v>
      </c>
      <c r="J144" s="18">
        <f>ROUND(MIN(B144/12,650000)*12*0.0915+MIN(B144/12,1390000)*12*(0.0504+0)+B144*0.005,0)</f>
        <v/>
      </c>
      <c r="K144" s="18" t="n">
        <v>0</v>
      </c>
      <c r="L144" s="18" t="n">
        <v>0</v>
      </c>
      <c r="M144" s="18">
        <f>ROUND(IF(C144&gt;=2026,IF(B144&lt;741000,0,IF(B144&lt;2191000,B144-740000,IF(B144&lt;2193000,1451000,IF(B144&lt;2196000,1453000,IF(B144&lt;2200000,1456000,IF(B144&lt;3600000,ROUNDDOWN(B144/4,-3)*2.8-80000,IF(B144&lt;6600000,ROUNDDOWN(B144/4,-3)*3.2-440000,IF(B144&lt;8500000,ROUNDDOWN(B144*0.9,0)-1100000,B144-1950000)))))))),IF(B144&lt;651000,0,IF(B144&lt;1900000,B144-650000,IF(B144&lt;3600000,ROUNDDOWN(B144/4,-3)*2.8-80000,IF(B144&lt;6600000,ROUNDDOWN(B144/4,-3)*3.2-440000,IF(B144&lt;8500000,ROUNDDOWN(B144*0.9,0)-1100000,B144-1950000)))))),0)</f>
        <v/>
      </c>
      <c r="N144" s="18">
        <f>IF(M144&gt;23500000,NA(),IF(C144&gt;=2026,IF(M144&lt;=4890000,1040000,IF(M144&lt;=6550000,670000,620000)),IF(M144&lt;=1320000,950000,IF(M144&lt;=3360000,880000,IF(M144&lt;=4890000,680000,IF(M144&lt;=6550000,630000,580000))))))</f>
        <v/>
      </c>
      <c r="O144" s="18">
        <f>IF(F144&lt;=0,IF(AND(D144="はい",C144&gt;=2026,C144&lt;=2027),IF(E144&lt;=0,0,IF(E144&lt;=30000,E144,IF(E144&lt;=60000,ROUNDUP(E144/2,0)+15000,IF(E144&lt;=120000,ROUNDUP(E144/4,0)+30000,60000)))),IF(E144&lt;=0,0,IF(E144&lt;=20000,E144,IF(E144&lt;=40000,ROUNDUP(E144/2,0)+10000,IF(E144&lt;=80000,ROUNDUP(E144/4,0)+20000,40000))))),IF(E144&lt;=0,IF(F144&lt;=0,0,IF(F144&lt;=25000,F144,IF(F144&lt;=50000,ROUNDUP(F144/2,0)+12500,IF(F144&lt;=100000,ROUNDUP(F144/4,0)+25000,50000)))),MAX(IF(F144&lt;=0,0,IF(F144&lt;=25000,F144,IF(F144&lt;=50000,ROUNDUP(F144/2,0)+12500,IF(F144&lt;=100000,ROUNDUP(F144/4,0)+25000,50000)))),MIN(IF(AND(D144="はい",C144&gt;=2026,C144&lt;=2027),IF(E144&lt;=0,0,IF(E144&lt;=30000,E144,IF(E144&lt;=60000,ROUNDUP(E144/2,0)+15000,IF(E144&lt;=120000,ROUNDUP(E144/4,0)+30000,60000)))),IF(E144&lt;=0,0,IF(E144&lt;=20000,E144,IF(E144&lt;=40000,ROUNDUP(E144/2,0)+10000,IF(E144&lt;=80000,ROUNDUP(E144/4,0)+20000,40000)))))+IF(F144&lt;=0,0,IF(F144&lt;=25000,F144,IF(F144&lt;=50000,ROUNDUP(F144/2,0)+12500,IF(F144&lt;=100000,ROUNDUP(F144/4,0)+25000,50000)))),IF(AND(D144="はい",C144&gt;=2026,C144&lt;=2027),60000,40000)))))</f>
        <v/>
      </c>
      <c r="P144" s="18">
        <f>IF(G144&lt;=0,0,IF(G144&lt;=20000,G144,IF(G144&lt;=40000,ROUNDUP(G144/2,0)+10000,IF(G144&lt;=80000,ROUNDUP(G144/4,0)+20000,40000))))</f>
        <v/>
      </c>
      <c r="Q144" s="18">
        <f>IF(I144&lt;=0,IF(H144&lt;=0,0,IF(H144&lt;=20000,H144,IF(H144&lt;=40000,ROUNDUP(H144/2,0)+10000,IF(H144&lt;=80000,ROUNDUP(H144/4,0)+20000,40000)))),IF(H144&lt;=0,IF(I144&lt;=0,0,IF(I144&lt;=25000,I144,IF(I144&lt;=50000,ROUNDUP(I144/2,0)+12500,IF(I144&lt;=100000,ROUNDUP(I144/4,0)+25000,50000)))),MAX(IF(I144&lt;=0,0,IF(I144&lt;=25000,I144,IF(I144&lt;=50000,ROUNDUP(I144/2,0)+12500,IF(I144&lt;=100000,ROUNDUP(I144/4,0)+25000,50000)))),MIN(IF(H144&lt;=0,0,IF(H144&lt;=20000,H144,IF(H144&lt;=40000,ROUNDUP(H144/2,0)+10000,IF(H144&lt;=80000,ROUNDUP(H144/4,0)+20000,40000))))+IF(I144&lt;=0,0,IF(I144&lt;=25000,I144,IF(I144&lt;=50000,ROUNDUP(I144/2,0)+12500,IF(I144&lt;=100000,ROUNDUP(I144/4,0)+25000,50000)))),40000))))</f>
        <v/>
      </c>
      <c r="R144" s="18">
        <f>MIN(120000,O144+P144+Q144)</f>
        <v/>
      </c>
      <c r="S144" s="18">
        <f>IF(F144&lt;=0,IF(E144&lt;=0,0,IF(E144&lt;=12000,E144,IF(E144&lt;=32000,ROUNDUP(E144/2,0)+6000,IF(E144&lt;=56000,ROUNDUP(E144/4,0)+14000,28000)))),IF(E144&lt;=0,IF(F144&lt;=0,0,IF(F144&lt;=15000,F144,IF(F144&lt;=40000,ROUNDUP(F144/2,0)+7500,IF(F144&lt;=70000,ROUNDUP(F144/4,0)+17500,35000)))),MAX(IF(F144&lt;=0,0,IF(F144&lt;=15000,F144,IF(F144&lt;=40000,ROUNDUP(F144/2,0)+7500,IF(F144&lt;=70000,ROUNDUP(F144/4,0)+17500,35000)))),MIN(IF(E144&lt;=0,0,IF(E144&lt;=12000,E144,IF(E144&lt;=32000,ROUNDUP(E144/2,0)+6000,IF(E144&lt;=56000,ROUNDUP(E144/4,0)+14000,28000))))+IF(F144&lt;=0,0,IF(F144&lt;=15000,F144,IF(F144&lt;=40000,ROUNDUP(F144/2,0)+7500,IF(F144&lt;=70000,ROUNDUP(F144/4,0)+17500,35000)))),28000))))</f>
        <v/>
      </c>
      <c r="T144" s="18">
        <f>IF(G144&lt;=0,0,IF(G144&lt;=12000,G144,IF(G144&lt;=32000,ROUNDUP(G144/2,0)+6000,IF(G144&lt;=56000,ROUNDUP(G144/4,0)+14000,28000))))</f>
        <v/>
      </c>
      <c r="U144" s="18">
        <f>IF(I144&lt;=0,IF(H144&lt;=0,0,IF(H144&lt;=12000,H144,IF(H144&lt;=32000,ROUNDUP(H144/2,0)+6000,IF(H144&lt;=56000,ROUNDUP(H144/4,0)+14000,28000)))),IF(H144&lt;=0,IF(I144&lt;=0,0,IF(I144&lt;=15000,I144,IF(I144&lt;=40000,ROUNDUP(I144/2,0)+7500,IF(I144&lt;=70000,ROUNDUP(I144/4,0)+17500,35000)))),MAX(IF(I144&lt;=0,0,IF(I144&lt;=15000,I144,IF(I144&lt;=40000,ROUNDUP(I144/2,0)+7500,IF(I144&lt;=70000,ROUNDUP(I144/4,0)+17500,35000)))),MIN(IF(H144&lt;=0,0,IF(H144&lt;=12000,H144,IF(H144&lt;=32000,ROUNDUP(H144/2,0)+6000,IF(H144&lt;=56000,ROUNDUP(H144/4,0)+14000,28000))))+IF(I144&lt;=0,0,IF(I144&lt;=15000,I144,IF(I144&lt;=40000,ROUNDUP(I144/2,0)+7500,IF(I144&lt;=70000,ROUNDUP(I144/4,0)+17500,35000)))),28000))))</f>
        <v/>
      </c>
      <c r="V144" s="18">
        <f>MIN(70000,S144+T144+U144)</f>
        <v/>
      </c>
      <c r="W144" s="18">
        <f>MAX(0,ROUNDDOWN(M144-J144-N144-K144-0,-3))</f>
        <v/>
      </c>
      <c r="X144" s="18">
        <f>MAX(0,ROUNDDOWN(M144-J144-N144-K144-R144,-3))</f>
        <v/>
      </c>
      <c r="Y144" s="18">
        <f>IF(W144&lt;=0,0,ROUNDDOWN((W144*LOOKUP(W144,{0,1950001,3300001,6950001,9000001,18000001,40000001},{0.05,0.1,0.2,0.23,0.33,0.4,0.45})-LOOKUP(W144,{0,1950001,3300001,6950001,9000001,18000001,40000001},{0,97500,427500,636000,1536000,2796000,4796000}))*1.021,-2))</f>
        <v/>
      </c>
      <c r="Z144" s="18">
        <f>IF(X144&lt;=0,0,ROUNDDOWN((X144*LOOKUP(X144,{0,1950001,3300001,6950001,9000001,18000001,40000001},{0.05,0.1,0.2,0.23,0.33,0.4,0.45})-LOOKUP(X144,{0,1950001,3300001,6950001,9000001,18000001,40000001},{0,97500,427500,636000,1536000,2796000,4796000}))*1.021,-2))</f>
        <v/>
      </c>
      <c r="AA144" s="18">
        <f>MAX(0,ROUNDDOWN(M144-J144-430000-L144-0,-3))</f>
        <v/>
      </c>
      <c r="AB144" s="18">
        <f>MAX(0,ROUNDDOWN(M144-J144-430000-L144-V144,-3))</f>
        <v/>
      </c>
      <c r="AC144" s="18">
        <f>IF(M144&lt;=450000,0,MAX(0,ROUNDDOWN(AA144*0.06-MIN(50000,AA144)*0.03,-2))+MAX(0,ROUNDDOWN(AA144*0.04-MIN(50000,AA144)*0.02,-2)))</f>
        <v/>
      </c>
      <c r="AD144" s="18">
        <f>IF(M144&lt;=450000,0,MAX(0,ROUNDDOWN(AB144*0.06-MIN(50000,AB144)*0.03,-2))+MAX(0,ROUNDDOWN(AB144*0.04-MIN(50000,AB144)*0.02,-2)))</f>
        <v/>
      </c>
      <c r="AE144" s="18">
        <f>Y144-Z144</f>
        <v/>
      </c>
      <c r="AF144" s="18">
        <f>AC144-AD144</f>
        <v/>
      </c>
      <c r="AG144" s="18">
        <f>AE144+AF144</f>
        <v/>
      </c>
      <c r="AH144" s="20">
        <f>IF(W144&lt;=0,0,LOOKUP(W144,{0,1950001,3300001,6950001,9000001,18000001,40000001},{0.05,0.1,0.2,0.23,0.33,0.4,0.45}))</f>
        <v/>
      </c>
    </row>
    <row r="145">
      <c r="A145" t="inlineStr">
        <is>
          <t>1万円刻み 一般8万円</t>
        </is>
      </c>
      <c r="B145" s="18">
        <f>'4_1万円刻み'!$A$22</f>
        <v/>
      </c>
      <c r="C145" s="19" t="n">
        <v>2026</v>
      </c>
      <c r="D145" t="inlineStr">
        <is>
          <t>いいえ</t>
        </is>
      </c>
      <c r="E145" s="18" t="n">
        <v>80000</v>
      </c>
      <c r="F145" s="18" t="n">
        <v>0</v>
      </c>
      <c r="G145" s="18" t="n">
        <v>0</v>
      </c>
      <c r="H145" s="18" t="n">
        <v>0</v>
      </c>
      <c r="I145" s="18" t="n">
        <v>0</v>
      </c>
      <c r="J145" s="18">
        <f>ROUND(MIN(B145/12,650000)*12*0.0915+MIN(B145/12,1390000)*12*(0.0504+0)+B145*0.005,0)</f>
        <v/>
      </c>
      <c r="K145" s="18" t="n">
        <v>0</v>
      </c>
      <c r="L145" s="18" t="n">
        <v>0</v>
      </c>
      <c r="M145" s="18">
        <f>ROUND(IF(C145&gt;=2026,IF(B145&lt;741000,0,IF(B145&lt;2191000,B145-740000,IF(B145&lt;2193000,1451000,IF(B145&lt;2196000,1453000,IF(B145&lt;2200000,1456000,IF(B145&lt;3600000,ROUNDDOWN(B145/4,-3)*2.8-80000,IF(B145&lt;6600000,ROUNDDOWN(B145/4,-3)*3.2-440000,IF(B145&lt;8500000,ROUNDDOWN(B145*0.9,0)-1100000,B145-1950000)))))))),IF(B145&lt;651000,0,IF(B145&lt;1900000,B145-650000,IF(B145&lt;3600000,ROUNDDOWN(B145/4,-3)*2.8-80000,IF(B145&lt;6600000,ROUNDDOWN(B145/4,-3)*3.2-440000,IF(B145&lt;8500000,ROUNDDOWN(B145*0.9,0)-1100000,B145-1950000)))))),0)</f>
        <v/>
      </c>
      <c r="N145" s="18">
        <f>IF(M145&gt;23500000,NA(),IF(C145&gt;=2026,IF(M145&lt;=4890000,1040000,IF(M145&lt;=6550000,670000,620000)),IF(M145&lt;=1320000,950000,IF(M145&lt;=3360000,880000,IF(M145&lt;=4890000,680000,IF(M145&lt;=6550000,630000,580000))))))</f>
        <v/>
      </c>
      <c r="O145" s="18">
        <f>IF(F145&lt;=0,IF(AND(D145="はい",C145&gt;=2026,C145&lt;=2027),IF(E145&lt;=0,0,IF(E145&lt;=30000,E145,IF(E145&lt;=60000,ROUNDUP(E145/2,0)+15000,IF(E145&lt;=120000,ROUNDUP(E145/4,0)+30000,60000)))),IF(E145&lt;=0,0,IF(E145&lt;=20000,E145,IF(E145&lt;=40000,ROUNDUP(E145/2,0)+10000,IF(E145&lt;=80000,ROUNDUP(E145/4,0)+20000,40000))))),IF(E145&lt;=0,IF(F145&lt;=0,0,IF(F145&lt;=25000,F145,IF(F145&lt;=50000,ROUNDUP(F145/2,0)+12500,IF(F145&lt;=100000,ROUNDUP(F145/4,0)+25000,50000)))),MAX(IF(F145&lt;=0,0,IF(F145&lt;=25000,F145,IF(F145&lt;=50000,ROUNDUP(F145/2,0)+12500,IF(F145&lt;=100000,ROUNDUP(F145/4,0)+25000,50000)))),MIN(IF(AND(D145="はい",C145&gt;=2026,C145&lt;=2027),IF(E145&lt;=0,0,IF(E145&lt;=30000,E145,IF(E145&lt;=60000,ROUNDUP(E145/2,0)+15000,IF(E145&lt;=120000,ROUNDUP(E145/4,0)+30000,60000)))),IF(E145&lt;=0,0,IF(E145&lt;=20000,E145,IF(E145&lt;=40000,ROUNDUP(E145/2,0)+10000,IF(E145&lt;=80000,ROUNDUP(E145/4,0)+20000,40000)))))+IF(F145&lt;=0,0,IF(F145&lt;=25000,F145,IF(F145&lt;=50000,ROUNDUP(F145/2,0)+12500,IF(F145&lt;=100000,ROUNDUP(F145/4,0)+25000,50000)))),IF(AND(D145="はい",C145&gt;=2026,C145&lt;=2027),60000,40000)))))</f>
        <v/>
      </c>
      <c r="P145" s="18">
        <f>IF(G145&lt;=0,0,IF(G145&lt;=20000,G145,IF(G145&lt;=40000,ROUNDUP(G145/2,0)+10000,IF(G145&lt;=80000,ROUNDUP(G145/4,0)+20000,40000))))</f>
        <v/>
      </c>
      <c r="Q145" s="18">
        <f>IF(I145&lt;=0,IF(H145&lt;=0,0,IF(H145&lt;=20000,H145,IF(H145&lt;=40000,ROUNDUP(H145/2,0)+10000,IF(H145&lt;=80000,ROUNDUP(H145/4,0)+20000,40000)))),IF(H145&lt;=0,IF(I145&lt;=0,0,IF(I145&lt;=25000,I145,IF(I145&lt;=50000,ROUNDUP(I145/2,0)+12500,IF(I145&lt;=100000,ROUNDUP(I145/4,0)+25000,50000)))),MAX(IF(I145&lt;=0,0,IF(I145&lt;=25000,I145,IF(I145&lt;=50000,ROUNDUP(I145/2,0)+12500,IF(I145&lt;=100000,ROUNDUP(I145/4,0)+25000,50000)))),MIN(IF(H145&lt;=0,0,IF(H145&lt;=20000,H145,IF(H145&lt;=40000,ROUNDUP(H145/2,0)+10000,IF(H145&lt;=80000,ROUNDUP(H145/4,0)+20000,40000))))+IF(I145&lt;=0,0,IF(I145&lt;=25000,I145,IF(I145&lt;=50000,ROUNDUP(I145/2,0)+12500,IF(I145&lt;=100000,ROUNDUP(I145/4,0)+25000,50000)))),40000))))</f>
        <v/>
      </c>
      <c r="R145" s="18">
        <f>MIN(120000,O145+P145+Q145)</f>
        <v/>
      </c>
      <c r="S145" s="18">
        <f>IF(F145&lt;=0,IF(E145&lt;=0,0,IF(E145&lt;=12000,E145,IF(E145&lt;=32000,ROUNDUP(E145/2,0)+6000,IF(E145&lt;=56000,ROUNDUP(E145/4,0)+14000,28000)))),IF(E145&lt;=0,IF(F145&lt;=0,0,IF(F145&lt;=15000,F145,IF(F145&lt;=40000,ROUNDUP(F145/2,0)+7500,IF(F145&lt;=70000,ROUNDUP(F145/4,0)+17500,35000)))),MAX(IF(F145&lt;=0,0,IF(F145&lt;=15000,F145,IF(F145&lt;=40000,ROUNDUP(F145/2,0)+7500,IF(F145&lt;=70000,ROUNDUP(F145/4,0)+17500,35000)))),MIN(IF(E145&lt;=0,0,IF(E145&lt;=12000,E145,IF(E145&lt;=32000,ROUNDUP(E145/2,0)+6000,IF(E145&lt;=56000,ROUNDUP(E145/4,0)+14000,28000))))+IF(F145&lt;=0,0,IF(F145&lt;=15000,F145,IF(F145&lt;=40000,ROUNDUP(F145/2,0)+7500,IF(F145&lt;=70000,ROUNDUP(F145/4,0)+17500,35000)))),28000))))</f>
        <v/>
      </c>
      <c r="T145" s="18">
        <f>IF(G145&lt;=0,0,IF(G145&lt;=12000,G145,IF(G145&lt;=32000,ROUNDUP(G145/2,0)+6000,IF(G145&lt;=56000,ROUNDUP(G145/4,0)+14000,28000))))</f>
        <v/>
      </c>
      <c r="U145" s="18">
        <f>IF(I145&lt;=0,IF(H145&lt;=0,0,IF(H145&lt;=12000,H145,IF(H145&lt;=32000,ROUNDUP(H145/2,0)+6000,IF(H145&lt;=56000,ROUNDUP(H145/4,0)+14000,28000)))),IF(H145&lt;=0,IF(I145&lt;=0,0,IF(I145&lt;=15000,I145,IF(I145&lt;=40000,ROUNDUP(I145/2,0)+7500,IF(I145&lt;=70000,ROUNDUP(I145/4,0)+17500,35000)))),MAX(IF(I145&lt;=0,0,IF(I145&lt;=15000,I145,IF(I145&lt;=40000,ROUNDUP(I145/2,0)+7500,IF(I145&lt;=70000,ROUNDUP(I145/4,0)+17500,35000)))),MIN(IF(H145&lt;=0,0,IF(H145&lt;=12000,H145,IF(H145&lt;=32000,ROUNDUP(H145/2,0)+6000,IF(H145&lt;=56000,ROUNDUP(H145/4,0)+14000,28000))))+IF(I145&lt;=0,0,IF(I145&lt;=15000,I145,IF(I145&lt;=40000,ROUNDUP(I145/2,0)+7500,IF(I145&lt;=70000,ROUNDUP(I145/4,0)+17500,35000)))),28000))))</f>
        <v/>
      </c>
      <c r="V145" s="18">
        <f>MIN(70000,S145+T145+U145)</f>
        <v/>
      </c>
      <c r="W145" s="18">
        <f>MAX(0,ROUNDDOWN(M145-J145-N145-K145-0,-3))</f>
        <v/>
      </c>
      <c r="X145" s="18">
        <f>MAX(0,ROUNDDOWN(M145-J145-N145-K145-R145,-3))</f>
        <v/>
      </c>
      <c r="Y145" s="18">
        <f>IF(W145&lt;=0,0,ROUNDDOWN((W145*LOOKUP(W145,{0,1950001,3300001,6950001,9000001,18000001,40000001},{0.05,0.1,0.2,0.23,0.33,0.4,0.45})-LOOKUP(W145,{0,1950001,3300001,6950001,9000001,18000001,40000001},{0,97500,427500,636000,1536000,2796000,4796000}))*1.021,-2))</f>
        <v/>
      </c>
      <c r="Z145" s="18">
        <f>IF(X145&lt;=0,0,ROUNDDOWN((X145*LOOKUP(X145,{0,1950001,3300001,6950001,9000001,18000001,40000001},{0.05,0.1,0.2,0.23,0.33,0.4,0.45})-LOOKUP(X145,{0,1950001,3300001,6950001,9000001,18000001,40000001},{0,97500,427500,636000,1536000,2796000,4796000}))*1.021,-2))</f>
        <v/>
      </c>
      <c r="AA145" s="18">
        <f>MAX(0,ROUNDDOWN(M145-J145-430000-L145-0,-3))</f>
        <v/>
      </c>
      <c r="AB145" s="18">
        <f>MAX(0,ROUNDDOWN(M145-J145-430000-L145-V145,-3))</f>
        <v/>
      </c>
      <c r="AC145" s="18">
        <f>IF(M145&lt;=450000,0,MAX(0,ROUNDDOWN(AA145*0.06-MIN(50000,AA145)*0.03,-2))+MAX(0,ROUNDDOWN(AA145*0.04-MIN(50000,AA145)*0.02,-2)))</f>
        <v/>
      </c>
      <c r="AD145" s="18">
        <f>IF(M145&lt;=450000,0,MAX(0,ROUNDDOWN(AB145*0.06-MIN(50000,AB145)*0.03,-2))+MAX(0,ROUNDDOWN(AB145*0.04-MIN(50000,AB145)*0.02,-2)))</f>
        <v/>
      </c>
      <c r="AE145" s="18">
        <f>Y145-Z145</f>
        <v/>
      </c>
      <c r="AF145" s="18">
        <f>AC145-AD145</f>
        <v/>
      </c>
      <c r="AG145" s="18">
        <f>AE145+AF145</f>
        <v/>
      </c>
      <c r="AH145" s="20">
        <f>IF(W145&lt;=0,0,LOOKUP(W145,{0,1950001,3300001,6950001,9000001,18000001,40000001},{0.05,0.1,0.2,0.23,0.33,0.4,0.45}))</f>
        <v/>
      </c>
    </row>
    <row r="146">
      <c r="A146" t="inlineStr">
        <is>
          <t>1万円刻み 特例あり一般12万円</t>
        </is>
      </c>
      <c r="B146" s="18">
        <f>'4_1万円刻み'!$A$22</f>
        <v/>
      </c>
      <c r="C146" s="19" t="n">
        <v>2026</v>
      </c>
      <c r="D146" t="inlineStr">
        <is>
          <t>はい</t>
        </is>
      </c>
      <c r="E146" s="18" t="n">
        <v>120000</v>
      </c>
      <c r="F146" s="18" t="n">
        <v>0</v>
      </c>
      <c r="G146" s="18" t="n">
        <v>0</v>
      </c>
      <c r="H146" s="18" t="n">
        <v>0</v>
      </c>
      <c r="I146" s="18" t="n">
        <v>0</v>
      </c>
      <c r="J146" s="18">
        <f>ROUND(MIN(B146/12,650000)*12*0.0915+MIN(B146/12,1390000)*12*(0.0504+0)+B146*0.005,0)</f>
        <v/>
      </c>
      <c r="K146" s="18" t="n">
        <v>0</v>
      </c>
      <c r="L146" s="18" t="n">
        <v>0</v>
      </c>
      <c r="M146" s="18">
        <f>ROUND(IF(C146&gt;=2026,IF(B146&lt;741000,0,IF(B146&lt;2191000,B146-740000,IF(B146&lt;2193000,1451000,IF(B146&lt;2196000,1453000,IF(B146&lt;2200000,1456000,IF(B146&lt;3600000,ROUNDDOWN(B146/4,-3)*2.8-80000,IF(B146&lt;6600000,ROUNDDOWN(B146/4,-3)*3.2-440000,IF(B146&lt;8500000,ROUNDDOWN(B146*0.9,0)-1100000,B146-1950000)))))))),IF(B146&lt;651000,0,IF(B146&lt;1900000,B146-650000,IF(B146&lt;3600000,ROUNDDOWN(B146/4,-3)*2.8-80000,IF(B146&lt;6600000,ROUNDDOWN(B146/4,-3)*3.2-440000,IF(B146&lt;8500000,ROUNDDOWN(B146*0.9,0)-1100000,B146-1950000)))))),0)</f>
        <v/>
      </c>
      <c r="N146" s="18">
        <f>IF(M146&gt;23500000,NA(),IF(C146&gt;=2026,IF(M146&lt;=4890000,1040000,IF(M146&lt;=6550000,670000,620000)),IF(M146&lt;=1320000,950000,IF(M146&lt;=3360000,880000,IF(M146&lt;=4890000,680000,IF(M146&lt;=6550000,630000,580000))))))</f>
        <v/>
      </c>
      <c r="O146" s="18">
        <f>IF(F146&lt;=0,IF(AND(D146="はい",C146&gt;=2026,C146&lt;=2027),IF(E146&lt;=0,0,IF(E146&lt;=30000,E146,IF(E146&lt;=60000,ROUNDUP(E146/2,0)+15000,IF(E146&lt;=120000,ROUNDUP(E146/4,0)+30000,60000)))),IF(E146&lt;=0,0,IF(E146&lt;=20000,E146,IF(E146&lt;=40000,ROUNDUP(E146/2,0)+10000,IF(E146&lt;=80000,ROUNDUP(E146/4,0)+20000,40000))))),IF(E146&lt;=0,IF(F146&lt;=0,0,IF(F146&lt;=25000,F146,IF(F146&lt;=50000,ROUNDUP(F146/2,0)+12500,IF(F146&lt;=100000,ROUNDUP(F146/4,0)+25000,50000)))),MAX(IF(F146&lt;=0,0,IF(F146&lt;=25000,F146,IF(F146&lt;=50000,ROUNDUP(F146/2,0)+12500,IF(F146&lt;=100000,ROUNDUP(F146/4,0)+25000,50000)))),MIN(IF(AND(D146="はい",C146&gt;=2026,C146&lt;=2027),IF(E146&lt;=0,0,IF(E146&lt;=30000,E146,IF(E146&lt;=60000,ROUNDUP(E146/2,0)+15000,IF(E146&lt;=120000,ROUNDUP(E146/4,0)+30000,60000)))),IF(E146&lt;=0,0,IF(E146&lt;=20000,E146,IF(E146&lt;=40000,ROUNDUP(E146/2,0)+10000,IF(E146&lt;=80000,ROUNDUP(E146/4,0)+20000,40000)))))+IF(F146&lt;=0,0,IF(F146&lt;=25000,F146,IF(F146&lt;=50000,ROUNDUP(F146/2,0)+12500,IF(F146&lt;=100000,ROUNDUP(F146/4,0)+25000,50000)))),IF(AND(D146="はい",C146&gt;=2026,C146&lt;=2027),60000,40000)))))</f>
        <v/>
      </c>
      <c r="P146" s="18">
        <f>IF(G146&lt;=0,0,IF(G146&lt;=20000,G146,IF(G146&lt;=40000,ROUNDUP(G146/2,0)+10000,IF(G146&lt;=80000,ROUNDUP(G146/4,0)+20000,40000))))</f>
        <v/>
      </c>
      <c r="Q146" s="18">
        <f>IF(I146&lt;=0,IF(H146&lt;=0,0,IF(H146&lt;=20000,H146,IF(H146&lt;=40000,ROUNDUP(H146/2,0)+10000,IF(H146&lt;=80000,ROUNDUP(H146/4,0)+20000,40000)))),IF(H146&lt;=0,IF(I146&lt;=0,0,IF(I146&lt;=25000,I146,IF(I146&lt;=50000,ROUNDUP(I146/2,0)+12500,IF(I146&lt;=100000,ROUNDUP(I146/4,0)+25000,50000)))),MAX(IF(I146&lt;=0,0,IF(I146&lt;=25000,I146,IF(I146&lt;=50000,ROUNDUP(I146/2,0)+12500,IF(I146&lt;=100000,ROUNDUP(I146/4,0)+25000,50000)))),MIN(IF(H146&lt;=0,0,IF(H146&lt;=20000,H146,IF(H146&lt;=40000,ROUNDUP(H146/2,0)+10000,IF(H146&lt;=80000,ROUNDUP(H146/4,0)+20000,40000))))+IF(I146&lt;=0,0,IF(I146&lt;=25000,I146,IF(I146&lt;=50000,ROUNDUP(I146/2,0)+12500,IF(I146&lt;=100000,ROUNDUP(I146/4,0)+25000,50000)))),40000))))</f>
        <v/>
      </c>
      <c r="R146" s="18">
        <f>MIN(120000,O146+P146+Q146)</f>
        <v/>
      </c>
      <c r="S146" s="18">
        <f>IF(F146&lt;=0,IF(E146&lt;=0,0,IF(E146&lt;=12000,E146,IF(E146&lt;=32000,ROUNDUP(E146/2,0)+6000,IF(E146&lt;=56000,ROUNDUP(E146/4,0)+14000,28000)))),IF(E146&lt;=0,IF(F146&lt;=0,0,IF(F146&lt;=15000,F146,IF(F146&lt;=40000,ROUNDUP(F146/2,0)+7500,IF(F146&lt;=70000,ROUNDUP(F146/4,0)+17500,35000)))),MAX(IF(F146&lt;=0,0,IF(F146&lt;=15000,F146,IF(F146&lt;=40000,ROUNDUP(F146/2,0)+7500,IF(F146&lt;=70000,ROUNDUP(F146/4,0)+17500,35000)))),MIN(IF(E146&lt;=0,0,IF(E146&lt;=12000,E146,IF(E146&lt;=32000,ROUNDUP(E146/2,0)+6000,IF(E146&lt;=56000,ROUNDUP(E146/4,0)+14000,28000))))+IF(F146&lt;=0,0,IF(F146&lt;=15000,F146,IF(F146&lt;=40000,ROUNDUP(F146/2,0)+7500,IF(F146&lt;=70000,ROUNDUP(F146/4,0)+17500,35000)))),28000))))</f>
        <v/>
      </c>
      <c r="T146" s="18">
        <f>IF(G146&lt;=0,0,IF(G146&lt;=12000,G146,IF(G146&lt;=32000,ROUNDUP(G146/2,0)+6000,IF(G146&lt;=56000,ROUNDUP(G146/4,0)+14000,28000))))</f>
        <v/>
      </c>
      <c r="U146" s="18">
        <f>IF(I146&lt;=0,IF(H146&lt;=0,0,IF(H146&lt;=12000,H146,IF(H146&lt;=32000,ROUNDUP(H146/2,0)+6000,IF(H146&lt;=56000,ROUNDUP(H146/4,0)+14000,28000)))),IF(H146&lt;=0,IF(I146&lt;=0,0,IF(I146&lt;=15000,I146,IF(I146&lt;=40000,ROUNDUP(I146/2,0)+7500,IF(I146&lt;=70000,ROUNDUP(I146/4,0)+17500,35000)))),MAX(IF(I146&lt;=0,0,IF(I146&lt;=15000,I146,IF(I146&lt;=40000,ROUNDUP(I146/2,0)+7500,IF(I146&lt;=70000,ROUNDUP(I146/4,0)+17500,35000)))),MIN(IF(H146&lt;=0,0,IF(H146&lt;=12000,H146,IF(H146&lt;=32000,ROUNDUP(H146/2,0)+6000,IF(H146&lt;=56000,ROUNDUP(H146/4,0)+14000,28000))))+IF(I146&lt;=0,0,IF(I146&lt;=15000,I146,IF(I146&lt;=40000,ROUNDUP(I146/2,0)+7500,IF(I146&lt;=70000,ROUNDUP(I146/4,0)+17500,35000)))),28000))))</f>
        <v/>
      </c>
      <c r="V146" s="18">
        <f>MIN(70000,S146+T146+U146)</f>
        <v/>
      </c>
      <c r="W146" s="18">
        <f>MAX(0,ROUNDDOWN(M146-J146-N146-K146-0,-3))</f>
        <v/>
      </c>
      <c r="X146" s="18">
        <f>MAX(0,ROUNDDOWN(M146-J146-N146-K146-R146,-3))</f>
        <v/>
      </c>
      <c r="Y146" s="18">
        <f>IF(W146&lt;=0,0,ROUNDDOWN((W146*LOOKUP(W146,{0,1950001,3300001,6950001,9000001,18000001,40000001},{0.05,0.1,0.2,0.23,0.33,0.4,0.45})-LOOKUP(W146,{0,1950001,3300001,6950001,9000001,18000001,40000001},{0,97500,427500,636000,1536000,2796000,4796000}))*1.021,-2))</f>
        <v/>
      </c>
      <c r="Z146" s="18">
        <f>IF(X146&lt;=0,0,ROUNDDOWN((X146*LOOKUP(X146,{0,1950001,3300001,6950001,9000001,18000001,40000001},{0.05,0.1,0.2,0.23,0.33,0.4,0.45})-LOOKUP(X146,{0,1950001,3300001,6950001,9000001,18000001,40000001},{0,97500,427500,636000,1536000,2796000,4796000}))*1.021,-2))</f>
        <v/>
      </c>
      <c r="AA146" s="18">
        <f>MAX(0,ROUNDDOWN(M146-J146-430000-L146-0,-3))</f>
        <v/>
      </c>
      <c r="AB146" s="18">
        <f>MAX(0,ROUNDDOWN(M146-J146-430000-L146-V146,-3))</f>
        <v/>
      </c>
      <c r="AC146" s="18">
        <f>IF(M146&lt;=450000,0,MAX(0,ROUNDDOWN(AA146*0.06-MIN(50000,AA146)*0.03,-2))+MAX(0,ROUNDDOWN(AA146*0.04-MIN(50000,AA146)*0.02,-2)))</f>
        <v/>
      </c>
      <c r="AD146" s="18">
        <f>IF(M146&lt;=450000,0,MAX(0,ROUNDDOWN(AB146*0.06-MIN(50000,AB146)*0.03,-2))+MAX(0,ROUNDDOWN(AB146*0.04-MIN(50000,AB146)*0.02,-2)))</f>
        <v/>
      </c>
      <c r="AE146" s="18">
        <f>Y146-Z146</f>
        <v/>
      </c>
      <c r="AF146" s="18">
        <f>AC146-AD146</f>
        <v/>
      </c>
      <c r="AG146" s="18">
        <f>AE146+AF146</f>
        <v/>
      </c>
      <c r="AH146" s="20">
        <f>IF(W146&lt;=0,0,LOOKUP(W146,{0,1950001,3300001,6950001,9000001,18000001,40000001},{0.05,0.1,0.2,0.23,0.33,0.4,0.45}))</f>
        <v/>
      </c>
    </row>
    <row r="147">
      <c r="A147" t="inlineStr">
        <is>
          <t>1万円刻み 3区分8万円ずつ</t>
        </is>
      </c>
      <c r="B147" s="18">
        <f>'4_1万円刻み'!$A$23</f>
        <v/>
      </c>
      <c r="C147" s="19" t="n">
        <v>2026</v>
      </c>
      <c r="D147" t="inlineStr">
        <is>
          <t>いいえ</t>
        </is>
      </c>
      <c r="E147" s="18" t="n">
        <v>80000</v>
      </c>
      <c r="F147" s="18" t="n">
        <v>0</v>
      </c>
      <c r="G147" s="18" t="n">
        <v>80000</v>
      </c>
      <c r="H147" s="18" t="n">
        <v>80000</v>
      </c>
      <c r="I147" s="18" t="n">
        <v>0</v>
      </c>
      <c r="J147" s="18">
        <f>ROUND(MIN(B147/12,650000)*12*0.0915+MIN(B147/12,1390000)*12*(0.0504+0)+B147*0.005,0)</f>
        <v/>
      </c>
      <c r="K147" s="18" t="n">
        <v>0</v>
      </c>
      <c r="L147" s="18" t="n">
        <v>0</v>
      </c>
      <c r="M147" s="18">
        <f>ROUND(IF(C147&gt;=2026,IF(B147&lt;741000,0,IF(B147&lt;2191000,B147-740000,IF(B147&lt;2193000,1451000,IF(B147&lt;2196000,1453000,IF(B147&lt;2200000,1456000,IF(B147&lt;3600000,ROUNDDOWN(B147/4,-3)*2.8-80000,IF(B147&lt;6600000,ROUNDDOWN(B147/4,-3)*3.2-440000,IF(B147&lt;8500000,ROUNDDOWN(B147*0.9,0)-1100000,B147-1950000)))))))),IF(B147&lt;651000,0,IF(B147&lt;1900000,B147-650000,IF(B147&lt;3600000,ROUNDDOWN(B147/4,-3)*2.8-80000,IF(B147&lt;6600000,ROUNDDOWN(B147/4,-3)*3.2-440000,IF(B147&lt;8500000,ROUNDDOWN(B147*0.9,0)-1100000,B147-1950000)))))),0)</f>
        <v/>
      </c>
      <c r="N147" s="18">
        <f>IF(M147&gt;23500000,NA(),IF(C147&gt;=2026,IF(M147&lt;=4890000,1040000,IF(M147&lt;=6550000,670000,620000)),IF(M147&lt;=1320000,950000,IF(M147&lt;=3360000,880000,IF(M147&lt;=4890000,680000,IF(M147&lt;=6550000,630000,580000))))))</f>
        <v/>
      </c>
      <c r="O147" s="18">
        <f>IF(F147&lt;=0,IF(AND(D147="はい",C147&gt;=2026,C147&lt;=2027),IF(E147&lt;=0,0,IF(E147&lt;=30000,E147,IF(E147&lt;=60000,ROUNDUP(E147/2,0)+15000,IF(E147&lt;=120000,ROUNDUP(E147/4,0)+30000,60000)))),IF(E147&lt;=0,0,IF(E147&lt;=20000,E147,IF(E147&lt;=40000,ROUNDUP(E147/2,0)+10000,IF(E147&lt;=80000,ROUNDUP(E147/4,0)+20000,40000))))),IF(E147&lt;=0,IF(F147&lt;=0,0,IF(F147&lt;=25000,F147,IF(F147&lt;=50000,ROUNDUP(F147/2,0)+12500,IF(F147&lt;=100000,ROUNDUP(F147/4,0)+25000,50000)))),MAX(IF(F147&lt;=0,0,IF(F147&lt;=25000,F147,IF(F147&lt;=50000,ROUNDUP(F147/2,0)+12500,IF(F147&lt;=100000,ROUNDUP(F147/4,0)+25000,50000)))),MIN(IF(AND(D147="はい",C147&gt;=2026,C147&lt;=2027),IF(E147&lt;=0,0,IF(E147&lt;=30000,E147,IF(E147&lt;=60000,ROUNDUP(E147/2,0)+15000,IF(E147&lt;=120000,ROUNDUP(E147/4,0)+30000,60000)))),IF(E147&lt;=0,0,IF(E147&lt;=20000,E147,IF(E147&lt;=40000,ROUNDUP(E147/2,0)+10000,IF(E147&lt;=80000,ROUNDUP(E147/4,0)+20000,40000)))))+IF(F147&lt;=0,0,IF(F147&lt;=25000,F147,IF(F147&lt;=50000,ROUNDUP(F147/2,0)+12500,IF(F147&lt;=100000,ROUNDUP(F147/4,0)+25000,50000)))),IF(AND(D147="はい",C147&gt;=2026,C147&lt;=2027),60000,40000)))))</f>
        <v/>
      </c>
      <c r="P147" s="18">
        <f>IF(G147&lt;=0,0,IF(G147&lt;=20000,G147,IF(G147&lt;=40000,ROUNDUP(G147/2,0)+10000,IF(G147&lt;=80000,ROUNDUP(G147/4,0)+20000,40000))))</f>
        <v/>
      </c>
      <c r="Q147" s="18">
        <f>IF(I147&lt;=0,IF(H147&lt;=0,0,IF(H147&lt;=20000,H147,IF(H147&lt;=40000,ROUNDUP(H147/2,0)+10000,IF(H147&lt;=80000,ROUNDUP(H147/4,0)+20000,40000)))),IF(H147&lt;=0,IF(I147&lt;=0,0,IF(I147&lt;=25000,I147,IF(I147&lt;=50000,ROUNDUP(I147/2,0)+12500,IF(I147&lt;=100000,ROUNDUP(I147/4,0)+25000,50000)))),MAX(IF(I147&lt;=0,0,IF(I147&lt;=25000,I147,IF(I147&lt;=50000,ROUNDUP(I147/2,0)+12500,IF(I147&lt;=100000,ROUNDUP(I147/4,0)+25000,50000)))),MIN(IF(H147&lt;=0,0,IF(H147&lt;=20000,H147,IF(H147&lt;=40000,ROUNDUP(H147/2,0)+10000,IF(H147&lt;=80000,ROUNDUP(H147/4,0)+20000,40000))))+IF(I147&lt;=0,0,IF(I147&lt;=25000,I147,IF(I147&lt;=50000,ROUNDUP(I147/2,0)+12500,IF(I147&lt;=100000,ROUNDUP(I147/4,0)+25000,50000)))),40000))))</f>
        <v/>
      </c>
      <c r="R147" s="18">
        <f>MIN(120000,O147+P147+Q147)</f>
        <v/>
      </c>
      <c r="S147" s="18">
        <f>IF(F147&lt;=0,IF(E147&lt;=0,0,IF(E147&lt;=12000,E147,IF(E147&lt;=32000,ROUNDUP(E147/2,0)+6000,IF(E147&lt;=56000,ROUNDUP(E147/4,0)+14000,28000)))),IF(E147&lt;=0,IF(F147&lt;=0,0,IF(F147&lt;=15000,F147,IF(F147&lt;=40000,ROUNDUP(F147/2,0)+7500,IF(F147&lt;=70000,ROUNDUP(F147/4,0)+17500,35000)))),MAX(IF(F147&lt;=0,0,IF(F147&lt;=15000,F147,IF(F147&lt;=40000,ROUNDUP(F147/2,0)+7500,IF(F147&lt;=70000,ROUNDUP(F147/4,0)+17500,35000)))),MIN(IF(E147&lt;=0,0,IF(E147&lt;=12000,E147,IF(E147&lt;=32000,ROUNDUP(E147/2,0)+6000,IF(E147&lt;=56000,ROUNDUP(E147/4,0)+14000,28000))))+IF(F147&lt;=0,0,IF(F147&lt;=15000,F147,IF(F147&lt;=40000,ROUNDUP(F147/2,0)+7500,IF(F147&lt;=70000,ROUNDUP(F147/4,0)+17500,35000)))),28000))))</f>
        <v/>
      </c>
      <c r="T147" s="18">
        <f>IF(G147&lt;=0,0,IF(G147&lt;=12000,G147,IF(G147&lt;=32000,ROUNDUP(G147/2,0)+6000,IF(G147&lt;=56000,ROUNDUP(G147/4,0)+14000,28000))))</f>
        <v/>
      </c>
      <c r="U147" s="18">
        <f>IF(I147&lt;=0,IF(H147&lt;=0,0,IF(H147&lt;=12000,H147,IF(H147&lt;=32000,ROUNDUP(H147/2,0)+6000,IF(H147&lt;=56000,ROUNDUP(H147/4,0)+14000,28000)))),IF(H147&lt;=0,IF(I147&lt;=0,0,IF(I147&lt;=15000,I147,IF(I147&lt;=40000,ROUNDUP(I147/2,0)+7500,IF(I147&lt;=70000,ROUNDUP(I147/4,0)+17500,35000)))),MAX(IF(I147&lt;=0,0,IF(I147&lt;=15000,I147,IF(I147&lt;=40000,ROUNDUP(I147/2,0)+7500,IF(I147&lt;=70000,ROUNDUP(I147/4,0)+17500,35000)))),MIN(IF(H147&lt;=0,0,IF(H147&lt;=12000,H147,IF(H147&lt;=32000,ROUNDUP(H147/2,0)+6000,IF(H147&lt;=56000,ROUNDUP(H147/4,0)+14000,28000))))+IF(I147&lt;=0,0,IF(I147&lt;=15000,I147,IF(I147&lt;=40000,ROUNDUP(I147/2,0)+7500,IF(I147&lt;=70000,ROUNDUP(I147/4,0)+17500,35000)))),28000))))</f>
        <v/>
      </c>
      <c r="V147" s="18">
        <f>MIN(70000,S147+T147+U147)</f>
        <v/>
      </c>
      <c r="W147" s="18">
        <f>MAX(0,ROUNDDOWN(M147-J147-N147-K147-0,-3))</f>
        <v/>
      </c>
      <c r="X147" s="18">
        <f>MAX(0,ROUNDDOWN(M147-J147-N147-K147-R147,-3))</f>
        <v/>
      </c>
      <c r="Y147" s="18">
        <f>IF(W147&lt;=0,0,ROUNDDOWN((W147*LOOKUP(W147,{0,1950001,3300001,6950001,9000001,18000001,40000001},{0.05,0.1,0.2,0.23,0.33,0.4,0.45})-LOOKUP(W147,{0,1950001,3300001,6950001,9000001,18000001,40000001},{0,97500,427500,636000,1536000,2796000,4796000}))*1.021,-2))</f>
        <v/>
      </c>
      <c r="Z147" s="18">
        <f>IF(X147&lt;=0,0,ROUNDDOWN((X147*LOOKUP(X147,{0,1950001,3300001,6950001,9000001,18000001,40000001},{0.05,0.1,0.2,0.23,0.33,0.4,0.45})-LOOKUP(X147,{0,1950001,3300001,6950001,9000001,18000001,40000001},{0,97500,427500,636000,1536000,2796000,4796000}))*1.021,-2))</f>
        <v/>
      </c>
      <c r="AA147" s="18">
        <f>MAX(0,ROUNDDOWN(M147-J147-430000-L147-0,-3))</f>
        <v/>
      </c>
      <c r="AB147" s="18">
        <f>MAX(0,ROUNDDOWN(M147-J147-430000-L147-V147,-3))</f>
        <v/>
      </c>
      <c r="AC147" s="18">
        <f>IF(M147&lt;=450000,0,MAX(0,ROUNDDOWN(AA147*0.06-MIN(50000,AA147)*0.03,-2))+MAX(0,ROUNDDOWN(AA147*0.04-MIN(50000,AA147)*0.02,-2)))</f>
        <v/>
      </c>
      <c r="AD147" s="18">
        <f>IF(M147&lt;=450000,0,MAX(0,ROUNDDOWN(AB147*0.06-MIN(50000,AB147)*0.03,-2))+MAX(0,ROUNDDOWN(AB147*0.04-MIN(50000,AB147)*0.02,-2)))</f>
        <v/>
      </c>
      <c r="AE147" s="18">
        <f>Y147-Z147</f>
        <v/>
      </c>
      <c r="AF147" s="18">
        <f>AC147-AD147</f>
        <v/>
      </c>
      <c r="AG147" s="18">
        <f>AE147+AF147</f>
        <v/>
      </c>
      <c r="AH147" s="20">
        <f>IF(W147&lt;=0,0,LOOKUP(W147,{0,1950001,3300001,6950001,9000001,18000001,40000001},{0.05,0.1,0.2,0.23,0.33,0.4,0.45}))</f>
        <v/>
      </c>
    </row>
    <row r="148">
      <c r="A148" t="inlineStr">
        <is>
          <t>1万円刻み 一般8万円</t>
        </is>
      </c>
      <c r="B148" s="18">
        <f>'4_1万円刻み'!$A$23</f>
        <v/>
      </c>
      <c r="C148" s="19" t="n">
        <v>2026</v>
      </c>
      <c r="D148" t="inlineStr">
        <is>
          <t>いいえ</t>
        </is>
      </c>
      <c r="E148" s="18" t="n">
        <v>80000</v>
      </c>
      <c r="F148" s="18" t="n">
        <v>0</v>
      </c>
      <c r="G148" s="18" t="n">
        <v>0</v>
      </c>
      <c r="H148" s="18" t="n">
        <v>0</v>
      </c>
      <c r="I148" s="18" t="n">
        <v>0</v>
      </c>
      <c r="J148" s="18">
        <f>ROUND(MIN(B148/12,650000)*12*0.0915+MIN(B148/12,1390000)*12*(0.0504+0)+B148*0.005,0)</f>
        <v/>
      </c>
      <c r="K148" s="18" t="n">
        <v>0</v>
      </c>
      <c r="L148" s="18" t="n">
        <v>0</v>
      </c>
      <c r="M148" s="18">
        <f>ROUND(IF(C148&gt;=2026,IF(B148&lt;741000,0,IF(B148&lt;2191000,B148-740000,IF(B148&lt;2193000,1451000,IF(B148&lt;2196000,1453000,IF(B148&lt;2200000,1456000,IF(B148&lt;3600000,ROUNDDOWN(B148/4,-3)*2.8-80000,IF(B148&lt;6600000,ROUNDDOWN(B148/4,-3)*3.2-440000,IF(B148&lt;8500000,ROUNDDOWN(B148*0.9,0)-1100000,B148-1950000)))))))),IF(B148&lt;651000,0,IF(B148&lt;1900000,B148-650000,IF(B148&lt;3600000,ROUNDDOWN(B148/4,-3)*2.8-80000,IF(B148&lt;6600000,ROUNDDOWN(B148/4,-3)*3.2-440000,IF(B148&lt;8500000,ROUNDDOWN(B148*0.9,0)-1100000,B148-1950000)))))),0)</f>
        <v/>
      </c>
      <c r="N148" s="18">
        <f>IF(M148&gt;23500000,NA(),IF(C148&gt;=2026,IF(M148&lt;=4890000,1040000,IF(M148&lt;=6550000,670000,620000)),IF(M148&lt;=1320000,950000,IF(M148&lt;=3360000,880000,IF(M148&lt;=4890000,680000,IF(M148&lt;=6550000,630000,580000))))))</f>
        <v/>
      </c>
      <c r="O148" s="18">
        <f>IF(F148&lt;=0,IF(AND(D148="はい",C148&gt;=2026,C148&lt;=2027),IF(E148&lt;=0,0,IF(E148&lt;=30000,E148,IF(E148&lt;=60000,ROUNDUP(E148/2,0)+15000,IF(E148&lt;=120000,ROUNDUP(E148/4,0)+30000,60000)))),IF(E148&lt;=0,0,IF(E148&lt;=20000,E148,IF(E148&lt;=40000,ROUNDUP(E148/2,0)+10000,IF(E148&lt;=80000,ROUNDUP(E148/4,0)+20000,40000))))),IF(E148&lt;=0,IF(F148&lt;=0,0,IF(F148&lt;=25000,F148,IF(F148&lt;=50000,ROUNDUP(F148/2,0)+12500,IF(F148&lt;=100000,ROUNDUP(F148/4,0)+25000,50000)))),MAX(IF(F148&lt;=0,0,IF(F148&lt;=25000,F148,IF(F148&lt;=50000,ROUNDUP(F148/2,0)+12500,IF(F148&lt;=100000,ROUNDUP(F148/4,0)+25000,50000)))),MIN(IF(AND(D148="はい",C148&gt;=2026,C148&lt;=2027),IF(E148&lt;=0,0,IF(E148&lt;=30000,E148,IF(E148&lt;=60000,ROUNDUP(E148/2,0)+15000,IF(E148&lt;=120000,ROUNDUP(E148/4,0)+30000,60000)))),IF(E148&lt;=0,0,IF(E148&lt;=20000,E148,IF(E148&lt;=40000,ROUNDUP(E148/2,0)+10000,IF(E148&lt;=80000,ROUNDUP(E148/4,0)+20000,40000)))))+IF(F148&lt;=0,0,IF(F148&lt;=25000,F148,IF(F148&lt;=50000,ROUNDUP(F148/2,0)+12500,IF(F148&lt;=100000,ROUNDUP(F148/4,0)+25000,50000)))),IF(AND(D148="はい",C148&gt;=2026,C148&lt;=2027),60000,40000)))))</f>
        <v/>
      </c>
      <c r="P148" s="18">
        <f>IF(G148&lt;=0,0,IF(G148&lt;=20000,G148,IF(G148&lt;=40000,ROUNDUP(G148/2,0)+10000,IF(G148&lt;=80000,ROUNDUP(G148/4,0)+20000,40000))))</f>
        <v/>
      </c>
      <c r="Q148" s="18">
        <f>IF(I148&lt;=0,IF(H148&lt;=0,0,IF(H148&lt;=20000,H148,IF(H148&lt;=40000,ROUNDUP(H148/2,0)+10000,IF(H148&lt;=80000,ROUNDUP(H148/4,0)+20000,40000)))),IF(H148&lt;=0,IF(I148&lt;=0,0,IF(I148&lt;=25000,I148,IF(I148&lt;=50000,ROUNDUP(I148/2,0)+12500,IF(I148&lt;=100000,ROUNDUP(I148/4,0)+25000,50000)))),MAX(IF(I148&lt;=0,0,IF(I148&lt;=25000,I148,IF(I148&lt;=50000,ROUNDUP(I148/2,0)+12500,IF(I148&lt;=100000,ROUNDUP(I148/4,0)+25000,50000)))),MIN(IF(H148&lt;=0,0,IF(H148&lt;=20000,H148,IF(H148&lt;=40000,ROUNDUP(H148/2,0)+10000,IF(H148&lt;=80000,ROUNDUP(H148/4,0)+20000,40000))))+IF(I148&lt;=0,0,IF(I148&lt;=25000,I148,IF(I148&lt;=50000,ROUNDUP(I148/2,0)+12500,IF(I148&lt;=100000,ROUNDUP(I148/4,0)+25000,50000)))),40000))))</f>
        <v/>
      </c>
      <c r="R148" s="18">
        <f>MIN(120000,O148+P148+Q148)</f>
        <v/>
      </c>
      <c r="S148" s="18">
        <f>IF(F148&lt;=0,IF(E148&lt;=0,0,IF(E148&lt;=12000,E148,IF(E148&lt;=32000,ROUNDUP(E148/2,0)+6000,IF(E148&lt;=56000,ROUNDUP(E148/4,0)+14000,28000)))),IF(E148&lt;=0,IF(F148&lt;=0,0,IF(F148&lt;=15000,F148,IF(F148&lt;=40000,ROUNDUP(F148/2,0)+7500,IF(F148&lt;=70000,ROUNDUP(F148/4,0)+17500,35000)))),MAX(IF(F148&lt;=0,0,IF(F148&lt;=15000,F148,IF(F148&lt;=40000,ROUNDUP(F148/2,0)+7500,IF(F148&lt;=70000,ROUNDUP(F148/4,0)+17500,35000)))),MIN(IF(E148&lt;=0,0,IF(E148&lt;=12000,E148,IF(E148&lt;=32000,ROUNDUP(E148/2,0)+6000,IF(E148&lt;=56000,ROUNDUP(E148/4,0)+14000,28000))))+IF(F148&lt;=0,0,IF(F148&lt;=15000,F148,IF(F148&lt;=40000,ROUNDUP(F148/2,0)+7500,IF(F148&lt;=70000,ROUNDUP(F148/4,0)+17500,35000)))),28000))))</f>
        <v/>
      </c>
      <c r="T148" s="18">
        <f>IF(G148&lt;=0,0,IF(G148&lt;=12000,G148,IF(G148&lt;=32000,ROUNDUP(G148/2,0)+6000,IF(G148&lt;=56000,ROUNDUP(G148/4,0)+14000,28000))))</f>
        <v/>
      </c>
      <c r="U148" s="18">
        <f>IF(I148&lt;=0,IF(H148&lt;=0,0,IF(H148&lt;=12000,H148,IF(H148&lt;=32000,ROUNDUP(H148/2,0)+6000,IF(H148&lt;=56000,ROUNDUP(H148/4,0)+14000,28000)))),IF(H148&lt;=0,IF(I148&lt;=0,0,IF(I148&lt;=15000,I148,IF(I148&lt;=40000,ROUNDUP(I148/2,0)+7500,IF(I148&lt;=70000,ROUNDUP(I148/4,0)+17500,35000)))),MAX(IF(I148&lt;=0,0,IF(I148&lt;=15000,I148,IF(I148&lt;=40000,ROUNDUP(I148/2,0)+7500,IF(I148&lt;=70000,ROUNDUP(I148/4,0)+17500,35000)))),MIN(IF(H148&lt;=0,0,IF(H148&lt;=12000,H148,IF(H148&lt;=32000,ROUNDUP(H148/2,0)+6000,IF(H148&lt;=56000,ROUNDUP(H148/4,0)+14000,28000))))+IF(I148&lt;=0,0,IF(I148&lt;=15000,I148,IF(I148&lt;=40000,ROUNDUP(I148/2,0)+7500,IF(I148&lt;=70000,ROUNDUP(I148/4,0)+17500,35000)))),28000))))</f>
        <v/>
      </c>
      <c r="V148" s="18">
        <f>MIN(70000,S148+T148+U148)</f>
        <v/>
      </c>
      <c r="W148" s="18">
        <f>MAX(0,ROUNDDOWN(M148-J148-N148-K148-0,-3))</f>
        <v/>
      </c>
      <c r="X148" s="18">
        <f>MAX(0,ROUNDDOWN(M148-J148-N148-K148-R148,-3))</f>
        <v/>
      </c>
      <c r="Y148" s="18">
        <f>IF(W148&lt;=0,0,ROUNDDOWN((W148*LOOKUP(W148,{0,1950001,3300001,6950001,9000001,18000001,40000001},{0.05,0.1,0.2,0.23,0.33,0.4,0.45})-LOOKUP(W148,{0,1950001,3300001,6950001,9000001,18000001,40000001},{0,97500,427500,636000,1536000,2796000,4796000}))*1.021,-2))</f>
        <v/>
      </c>
      <c r="Z148" s="18">
        <f>IF(X148&lt;=0,0,ROUNDDOWN((X148*LOOKUP(X148,{0,1950001,3300001,6950001,9000001,18000001,40000001},{0.05,0.1,0.2,0.23,0.33,0.4,0.45})-LOOKUP(X148,{0,1950001,3300001,6950001,9000001,18000001,40000001},{0,97500,427500,636000,1536000,2796000,4796000}))*1.021,-2))</f>
        <v/>
      </c>
      <c r="AA148" s="18">
        <f>MAX(0,ROUNDDOWN(M148-J148-430000-L148-0,-3))</f>
        <v/>
      </c>
      <c r="AB148" s="18">
        <f>MAX(0,ROUNDDOWN(M148-J148-430000-L148-V148,-3))</f>
        <v/>
      </c>
      <c r="AC148" s="18">
        <f>IF(M148&lt;=450000,0,MAX(0,ROUNDDOWN(AA148*0.06-MIN(50000,AA148)*0.03,-2))+MAX(0,ROUNDDOWN(AA148*0.04-MIN(50000,AA148)*0.02,-2)))</f>
        <v/>
      </c>
      <c r="AD148" s="18">
        <f>IF(M148&lt;=450000,0,MAX(0,ROUNDDOWN(AB148*0.06-MIN(50000,AB148)*0.03,-2))+MAX(0,ROUNDDOWN(AB148*0.04-MIN(50000,AB148)*0.02,-2)))</f>
        <v/>
      </c>
      <c r="AE148" s="18">
        <f>Y148-Z148</f>
        <v/>
      </c>
      <c r="AF148" s="18">
        <f>AC148-AD148</f>
        <v/>
      </c>
      <c r="AG148" s="18">
        <f>AE148+AF148</f>
        <v/>
      </c>
      <c r="AH148" s="20">
        <f>IF(W148&lt;=0,0,LOOKUP(W148,{0,1950001,3300001,6950001,9000001,18000001,40000001},{0.05,0.1,0.2,0.23,0.33,0.4,0.45}))</f>
        <v/>
      </c>
    </row>
    <row r="149">
      <c r="A149" t="inlineStr">
        <is>
          <t>1万円刻み 特例あり一般12万円</t>
        </is>
      </c>
      <c r="B149" s="18">
        <f>'4_1万円刻み'!$A$23</f>
        <v/>
      </c>
      <c r="C149" s="19" t="n">
        <v>2026</v>
      </c>
      <c r="D149" t="inlineStr">
        <is>
          <t>はい</t>
        </is>
      </c>
      <c r="E149" s="18" t="n">
        <v>120000</v>
      </c>
      <c r="F149" s="18" t="n">
        <v>0</v>
      </c>
      <c r="G149" s="18" t="n">
        <v>0</v>
      </c>
      <c r="H149" s="18" t="n">
        <v>0</v>
      </c>
      <c r="I149" s="18" t="n">
        <v>0</v>
      </c>
      <c r="J149" s="18">
        <f>ROUND(MIN(B149/12,650000)*12*0.0915+MIN(B149/12,1390000)*12*(0.0504+0)+B149*0.005,0)</f>
        <v/>
      </c>
      <c r="K149" s="18" t="n">
        <v>0</v>
      </c>
      <c r="L149" s="18" t="n">
        <v>0</v>
      </c>
      <c r="M149" s="18">
        <f>ROUND(IF(C149&gt;=2026,IF(B149&lt;741000,0,IF(B149&lt;2191000,B149-740000,IF(B149&lt;2193000,1451000,IF(B149&lt;2196000,1453000,IF(B149&lt;2200000,1456000,IF(B149&lt;3600000,ROUNDDOWN(B149/4,-3)*2.8-80000,IF(B149&lt;6600000,ROUNDDOWN(B149/4,-3)*3.2-440000,IF(B149&lt;8500000,ROUNDDOWN(B149*0.9,0)-1100000,B149-1950000)))))))),IF(B149&lt;651000,0,IF(B149&lt;1900000,B149-650000,IF(B149&lt;3600000,ROUNDDOWN(B149/4,-3)*2.8-80000,IF(B149&lt;6600000,ROUNDDOWN(B149/4,-3)*3.2-440000,IF(B149&lt;8500000,ROUNDDOWN(B149*0.9,0)-1100000,B149-1950000)))))),0)</f>
        <v/>
      </c>
      <c r="N149" s="18">
        <f>IF(M149&gt;23500000,NA(),IF(C149&gt;=2026,IF(M149&lt;=4890000,1040000,IF(M149&lt;=6550000,670000,620000)),IF(M149&lt;=1320000,950000,IF(M149&lt;=3360000,880000,IF(M149&lt;=4890000,680000,IF(M149&lt;=6550000,630000,580000))))))</f>
        <v/>
      </c>
      <c r="O149" s="18">
        <f>IF(F149&lt;=0,IF(AND(D149="はい",C149&gt;=2026,C149&lt;=2027),IF(E149&lt;=0,0,IF(E149&lt;=30000,E149,IF(E149&lt;=60000,ROUNDUP(E149/2,0)+15000,IF(E149&lt;=120000,ROUNDUP(E149/4,0)+30000,60000)))),IF(E149&lt;=0,0,IF(E149&lt;=20000,E149,IF(E149&lt;=40000,ROUNDUP(E149/2,0)+10000,IF(E149&lt;=80000,ROUNDUP(E149/4,0)+20000,40000))))),IF(E149&lt;=0,IF(F149&lt;=0,0,IF(F149&lt;=25000,F149,IF(F149&lt;=50000,ROUNDUP(F149/2,0)+12500,IF(F149&lt;=100000,ROUNDUP(F149/4,0)+25000,50000)))),MAX(IF(F149&lt;=0,0,IF(F149&lt;=25000,F149,IF(F149&lt;=50000,ROUNDUP(F149/2,0)+12500,IF(F149&lt;=100000,ROUNDUP(F149/4,0)+25000,50000)))),MIN(IF(AND(D149="はい",C149&gt;=2026,C149&lt;=2027),IF(E149&lt;=0,0,IF(E149&lt;=30000,E149,IF(E149&lt;=60000,ROUNDUP(E149/2,0)+15000,IF(E149&lt;=120000,ROUNDUP(E149/4,0)+30000,60000)))),IF(E149&lt;=0,0,IF(E149&lt;=20000,E149,IF(E149&lt;=40000,ROUNDUP(E149/2,0)+10000,IF(E149&lt;=80000,ROUNDUP(E149/4,0)+20000,40000)))))+IF(F149&lt;=0,0,IF(F149&lt;=25000,F149,IF(F149&lt;=50000,ROUNDUP(F149/2,0)+12500,IF(F149&lt;=100000,ROUNDUP(F149/4,0)+25000,50000)))),IF(AND(D149="はい",C149&gt;=2026,C149&lt;=2027),60000,40000)))))</f>
        <v/>
      </c>
      <c r="P149" s="18">
        <f>IF(G149&lt;=0,0,IF(G149&lt;=20000,G149,IF(G149&lt;=40000,ROUNDUP(G149/2,0)+10000,IF(G149&lt;=80000,ROUNDUP(G149/4,0)+20000,40000))))</f>
        <v/>
      </c>
      <c r="Q149" s="18">
        <f>IF(I149&lt;=0,IF(H149&lt;=0,0,IF(H149&lt;=20000,H149,IF(H149&lt;=40000,ROUNDUP(H149/2,0)+10000,IF(H149&lt;=80000,ROUNDUP(H149/4,0)+20000,40000)))),IF(H149&lt;=0,IF(I149&lt;=0,0,IF(I149&lt;=25000,I149,IF(I149&lt;=50000,ROUNDUP(I149/2,0)+12500,IF(I149&lt;=100000,ROUNDUP(I149/4,0)+25000,50000)))),MAX(IF(I149&lt;=0,0,IF(I149&lt;=25000,I149,IF(I149&lt;=50000,ROUNDUP(I149/2,0)+12500,IF(I149&lt;=100000,ROUNDUP(I149/4,0)+25000,50000)))),MIN(IF(H149&lt;=0,0,IF(H149&lt;=20000,H149,IF(H149&lt;=40000,ROUNDUP(H149/2,0)+10000,IF(H149&lt;=80000,ROUNDUP(H149/4,0)+20000,40000))))+IF(I149&lt;=0,0,IF(I149&lt;=25000,I149,IF(I149&lt;=50000,ROUNDUP(I149/2,0)+12500,IF(I149&lt;=100000,ROUNDUP(I149/4,0)+25000,50000)))),40000))))</f>
        <v/>
      </c>
      <c r="R149" s="18">
        <f>MIN(120000,O149+P149+Q149)</f>
        <v/>
      </c>
      <c r="S149" s="18">
        <f>IF(F149&lt;=0,IF(E149&lt;=0,0,IF(E149&lt;=12000,E149,IF(E149&lt;=32000,ROUNDUP(E149/2,0)+6000,IF(E149&lt;=56000,ROUNDUP(E149/4,0)+14000,28000)))),IF(E149&lt;=0,IF(F149&lt;=0,0,IF(F149&lt;=15000,F149,IF(F149&lt;=40000,ROUNDUP(F149/2,0)+7500,IF(F149&lt;=70000,ROUNDUP(F149/4,0)+17500,35000)))),MAX(IF(F149&lt;=0,0,IF(F149&lt;=15000,F149,IF(F149&lt;=40000,ROUNDUP(F149/2,0)+7500,IF(F149&lt;=70000,ROUNDUP(F149/4,0)+17500,35000)))),MIN(IF(E149&lt;=0,0,IF(E149&lt;=12000,E149,IF(E149&lt;=32000,ROUNDUP(E149/2,0)+6000,IF(E149&lt;=56000,ROUNDUP(E149/4,0)+14000,28000))))+IF(F149&lt;=0,0,IF(F149&lt;=15000,F149,IF(F149&lt;=40000,ROUNDUP(F149/2,0)+7500,IF(F149&lt;=70000,ROUNDUP(F149/4,0)+17500,35000)))),28000))))</f>
        <v/>
      </c>
      <c r="T149" s="18">
        <f>IF(G149&lt;=0,0,IF(G149&lt;=12000,G149,IF(G149&lt;=32000,ROUNDUP(G149/2,0)+6000,IF(G149&lt;=56000,ROUNDUP(G149/4,0)+14000,28000))))</f>
        <v/>
      </c>
      <c r="U149" s="18">
        <f>IF(I149&lt;=0,IF(H149&lt;=0,0,IF(H149&lt;=12000,H149,IF(H149&lt;=32000,ROUNDUP(H149/2,0)+6000,IF(H149&lt;=56000,ROUNDUP(H149/4,0)+14000,28000)))),IF(H149&lt;=0,IF(I149&lt;=0,0,IF(I149&lt;=15000,I149,IF(I149&lt;=40000,ROUNDUP(I149/2,0)+7500,IF(I149&lt;=70000,ROUNDUP(I149/4,0)+17500,35000)))),MAX(IF(I149&lt;=0,0,IF(I149&lt;=15000,I149,IF(I149&lt;=40000,ROUNDUP(I149/2,0)+7500,IF(I149&lt;=70000,ROUNDUP(I149/4,0)+17500,35000)))),MIN(IF(H149&lt;=0,0,IF(H149&lt;=12000,H149,IF(H149&lt;=32000,ROUNDUP(H149/2,0)+6000,IF(H149&lt;=56000,ROUNDUP(H149/4,0)+14000,28000))))+IF(I149&lt;=0,0,IF(I149&lt;=15000,I149,IF(I149&lt;=40000,ROUNDUP(I149/2,0)+7500,IF(I149&lt;=70000,ROUNDUP(I149/4,0)+17500,35000)))),28000))))</f>
        <v/>
      </c>
      <c r="V149" s="18">
        <f>MIN(70000,S149+T149+U149)</f>
        <v/>
      </c>
      <c r="W149" s="18">
        <f>MAX(0,ROUNDDOWN(M149-J149-N149-K149-0,-3))</f>
        <v/>
      </c>
      <c r="X149" s="18">
        <f>MAX(0,ROUNDDOWN(M149-J149-N149-K149-R149,-3))</f>
        <v/>
      </c>
      <c r="Y149" s="18">
        <f>IF(W149&lt;=0,0,ROUNDDOWN((W149*LOOKUP(W149,{0,1950001,3300001,6950001,9000001,18000001,40000001},{0.05,0.1,0.2,0.23,0.33,0.4,0.45})-LOOKUP(W149,{0,1950001,3300001,6950001,9000001,18000001,40000001},{0,97500,427500,636000,1536000,2796000,4796000}))*1.021,-2))</f>
        <v/>
      </c>
      <c r="Z149" s="18">
        <f>IF(X149&lt;=0,0,ROUNDDOWN((X149*LOOKUP(X149,{0,1950001,3300001,6950001,9000001,18000001,40000001},{0.05,0.1,0.2,0.23,0.33,0.4,0.45})-LOOKUP(X149,{0,1950001,3300001,6950001,9000001,18000001,40000001},{0,97500,427500,636000,1536000,2796000,4796000}))*1.021,-2))</f>
        <v/>
      </c>
      <c r="AA149" s="18">
        <f>MAX(0,ROUNDDOWN(M149-J149-430000-L149-0,-3))</f>
        <v/>
      </c>
      <c r="AB149" s="18">
        <f>MAX(0,ROUNDDOWN(M149-J149-430000-L149-V149,-3))</f>
        <v/>
      </c>
      <c r="AC149" s="18">
        <f>IF(M149&lt;=450000,0,MAX(0,ROUNDDOWN(AA149*0.06-MIN(50000,AA149)*0.03,-2))+MAX(0,ROUNDDOWN(AA149*0.04-MIN(50000,AA149)*0.02,-2)))</f>
        <v/>
      </c>
      <c r="AD149" s="18">
        <f>IF(M149&lt;=450000,0,MAX(0,ROUNDDOWN(AB149*0.06-MIN(50000,AB149)*0.03,-2))+MAX(0,ROUNDDOWN(AB149*0.04-MIN(50000,AB149)*0.02,-2)))</f>
        <v/>
      </c>
      <c r="AE149" s="18">
        <f>Y149-Z149</f>
        <v/>
      </c>
      <c r="AF149" s="18">
        <f>AC149-AD149</f>
        <v/>
      </c>
      <c r="AG149" s="18">
        <f>AE149+AF149</f>
        <v/>
      </c>
      <c r="AH149" s="20">
        <f>IF(W149&lt;=0,0,LOOKUP(W149,{0,1950001,3300001,6950001,9000001,18000001,40000001},{0.05,0.1,0.2,0.23,0.33,0.4,0.45}))</f>
        <v/>
      </c>
    </row>
    <row r="150">
      <c r="A150" t="inlineStr">
        <is>
          <t>1万円刻み 3区分8万円ずつ</t>
        </is>
      </c>
      <c r="B150" s="18">
        <f>'4_1万円刻み'!$A$24</f>
        <v/>
      </c>
      <c r="C150" s="19" t="n">
        <v>2026</v>
      </c>
      <c r="D150" t="inlineStr">
        <is>
          <t>いいえ</t>
        </is>
      </c>
      <c r="E150" s="18" t="n">
        <v>80000</v>
      </c>
      <c r="F150" s="18" t="n">
        <v>0</v>
      </c>
      <c r="G150" s="18" t="n">
        <v>80000</v>
      </c>
      <c r="H150" s="18" t="n">
        <v>80000</v>
      </c>
      <c r="I150" s="18" t="n">
        <v>0</v>
      </c>
      <c r="J150" s="18">
        <f>ROUND(MIN(B150/12,650000)*12*0.0915+MIN(B150/12,1390000)*12*(0.0504+0)+B150*0.005,0)</f>
        <v/>
      </c>
      <c r="K150" s="18" t="n">
        <v>0</v>
      </c>
      <c r="L150" s="18" t="n">
        <v>0</v>
      </c>
      <c r="M150" s="18">
        <f>ROUND(IF(C150&gt;=2026,IF(B150&lt;741000,0,IF(B150&lt;2191000,B150-740000,IF(B150&lt;2193000,1451000,IF(B150&lt;2196000,1453000,IF(B150&lt;2200000,1456000,IF(B150&lt;3600000,ROUNDDOWN(B150/4,-3)*2.8-80000,IF(B150&lt;6600000,ROUNDDOWN(B150/4,-3)*3.2-440000,IF(B150&lt;8500000,ROUNDDOWN(B150*0.9,0)-1100000,B150-1950000)))))))),IF(B150&lt;651000,0,IF(B150&lt;1900000,B150-650000,IF(B150&lt;3600000,ROUNDDOWN(B150/4,-3)*2.8-80000,IF(B150&lt;6600000,ROUNDDOWN(B150/4,-3)*3.2-440000,IF(B150&lt;8500000,ROUNDDOWN(B150*0.9,0)-1100000,B150-1950000)))))),0)</f>
        <v/>
      </c>
      <c r="N150" s="18">
        <f>IF(M150&gt;23500000,NA(),IF(C150&gt;=2026,IF(M150&lt;=4890000,1040000,IF(M150&lt;=6550000,670000,620000)),IF(M150&lt;=1320000,950000,IF(M150&lt;=3360000,880000,IF(M150&lt;=4890000,680000,IF(M150&lt;=6550000,630000,580000))))))</f>
        <v/>
      </c>
      <c r="O150" s="18">
        <f>IF(F150&lt;=0,IF(AND(D150="はい",C150&gt;=2026,C150&lt;=2027),IF(E150&lt;=0,0,IF(E150&lt;=30000,E150,IF(E150&lt;=60000,ROUNDUP(E150/2,0)+15000,IF(E150&lt;=120000,ROUNDUP(E150/4,0)+30000,60000)))),IF(E150&lt;=0,0,IF(E150&lt;=20000,E150,IF(E150&lt;=40000,ROUNDUP(E150/2,0)+10000,IF(E150&lt;=80000,ROUNDUP(E150/4,0)+20000,40000))))),IF(E150&lt;=0,IF(F150&lt;=0,0,IF(F150&lt;=25000,F150,IF(F150&lt;=50000,ROUNDUP(F150/2,0)+12500,IF(F150&lt;=100000,ROUNDUP(F150/4,0)+25000,50000)))),MAX(IF(F150&lt;=0,0,IF(F150&lt;=25000,F150,IF(F150&lt;=50000,ROUNDUP(F150/2,0)+12500,IF(F150&lt;=100000,ROUNDUP(F150/4,0)+25000,50000)))),MIN(IF(AND(D150="はい",C150&gt;=2026,C150&lt;=2027),IF(E150&lt;=0,0,IF(E150&lt;=30000,E150,IF(E150&lt;=60000,ROUNDUP(E150/2,0)+15000,IF(E150&lt;=120000,ROUNDUP(E150/4,0)+30000,60000)))),IF(E150&lt;=0,0,IF(E150&lt;=20000,E150,IF(E150&lt;=40000,ROUNDUP(E150/2,0)+10000,IF(E150&lt;=80000,ROUNDUP(E150/4,0)+20000,40000)))))+IF(F150&lt;=0,0,IF(F150&lt;=25000,F150,IF(F150&lt;=50000,ROUNDUP(F150/2,0)+12500,IF(F150&lt;=100000,ROUNDUP(F150/4,0)+25000,50000)))),IF(AND(D150="はい",C150&gt;=2026,C150&lt;=2027),60000,40000)))))</f>
        <v/>
      </c>
      <c r="P150" s="18">
        <f>IF(G150&lt;=0,0,IF(G150&lt;=20000,G150,IF(G150&lt;=40000,ROUNDUP(G150/2,0)+10000,IF(G150&lt;=80000,ROUNDUP(G150/4,0)+20000,40000))))</f>
        <v/>
      </c>
      <c r="Q150" s="18">
        <f>IF(I150&lt;=0,IF(H150&lt;=0,0,IF(H150&lt;=20000,H150,IF(H150&lt;=40000,ROUNDUP(H150/2,0)+10000,IF(H150&lt;=80000,ROUNDUP(H150/4,0)+20000,40000)))),IF(H150&lt;=0,IF(I150&lt;=0,0,IF(I150&lt;=25000,I150,IF(I150&lt;=50000,ROUNDUP(I150/2,0)+12500,IF(I150&lt;=100000,ROUNDUP(I150/4,0)+25000,50000)))),MAX(IF(I150&lt;=0,0,IF(I150&lt;=25000,I150,IF(I150&lt;=50000,ROUNDUP(I150/2,0)+12500,IF(I150&lt;=100000,ROUNDUP(I150/4,0)+25000,50000)))),MIN(IF(H150&lt;=0,0,IF(H150&lt;=20000,H150,IF(H150&lt;=40000,ROUNDUP(H150/2,0)+10000,IF(H150&lt;=80000,ROUNDUP(H150/4,0)+20000,40000))))+IF(I150&lt;=0,0,IF(I150&lt;=25000,I150,IF(I150&lt;=50000,ROUNDUP(I150/2,0)+12500,IF(I150&lt;=100000,ROUNDUP(I150/4,0)+25000,50000)))),40000))))</f>
        <v/>
      </c>
      <c r="R150" s="18">
        <f>MIN(120000,O150+P150+Q150)</f>
        <v/>
      </c>
      <c r="S150" s="18">
        <f>IF(F150&lt;=0,IF(E150&lt;=0,0,IF(E150&lt;=12000,E150,IF(E150&lt;=32000,ROUNDUP(E150/2,0)+6000,IF(E150&lt;=56000,ROUNDUP(E150/4,0)+14000,28000)))),IF(E150&lt;=0,IF(F150&lt;=0,0,IF(F150&lt;=15000,F150,IF(F150&lt;=40000,ROUNDUP(F150/2,0)+7500,IF(F150&lt;=70000,ROUNDUP(F150/4,0)+17500,35000)))),MAX(IF(F150&lt;=0,0,IF(F150&lt;=15000,F150,IF(F150&lt;=40000,ROUNDUP(F150/2,0)+7500,IF(F150&lt;=70000,ROUNDUP(F150/4,0)+17500,35000)))),MIN(IF(E150&lt;=0,0,IF(E150&lt;=12000,E150,IF(E150&lt;=32000,ROUNDUP(E150/2,0)+6000,IF(E150&lt;=56000,ROUNDUP(E150/4,0)+14000,28000))))+IF(F150&lt;=0,0,IF(F150&lt;=15000,F150,IF(F150&lt;=40000,ROUNDUP(F150/2,0)+7500,IF(F150&lt;=70000,ROUNDUP(F150/4,0)+17500,35000)))),28000))))</f>
        <v/>
      </c>
      <c r="T150" s="18">
        <f>IF(G150&lt;=0,0,IF(G150&lt;=12000,G150,IF(G150&lt;=32000,ROUNDUP(G150/2,0)+6000,IF(G150&lt;=56000,ROUNDUP(G150/4,0)+14000,28000))))</f>
        <v/>
      </c>
      <c r="U150" s="18">
        <f>IF(I150&lt;=0,IF(H150&lt;=0,0,IF(H150&lt;=12000,H150,IF(H150&lt;=32000,ROUNDUP(H150/2,0)+6000,IF(H150&lt;=56000,ROUNDUP(H150/4,0)+14000,28000)))),IF(H150&lt;=0,IF(I150&lt;=0,0,IF(I150&lt;=15000,I150,IF(I150&lt;=40000,ROUNDUP(I150/2,0)+7500,IF(I150&lt;=70000,ROUNDUP(I150/4,0)+17500,35000)))),MAX(IF(I150&lt;=0,0,IF(I150&lt;=15000,I150,IF(I150&lt;=40000,ROUNDUP(I150/2,0)+7500,IF(I150&lt;=70000,ROUNDUP(I150/4,0)+17500,35000)))),MIN(IF(H150&lt;=0,0,IF(H150&lt;=12000,H150,IF(H150&lt;=32000,ROUNDUP(H150/2,0)+6000,IF(H150&lt;=56000,ROUNDUP(H150/4,0)+14000,28000))))+IF(I150&lt;=0,0,IF(I150&lt;=15000,I150,IF(I150&lt;=40000,ROUNDUP(I150/2,0)+7500,IF(I150&lt;=70000,ROUNDUP(I150/4,0)+17500,35000)))),28000))))</f>
        <v/>
      </c>
      <c r="V150" s="18">
        <f>MIN(70000,S150+T150+U150)</f>
        <v/>
      </c>
      <c r="W150" s="18">
        <f>MAX(0,ROUNDDOWN(M150-J150-N150-K150-0,-3))</f>
        <v/>
      </c>
      <c r="X150" s="18">
        <f>MAX(0,ROUNDDOWN(M150-J150-N150-K150-R150,-3))</f>
        <v/>
      </c>
      <c r="Y150" s="18">
        <f>IF(W150&lt;=0,0,ROUNDDOWN((W150*LOOKUP(W150,{0,1950001,3300001,6950001,9000001,18000001,40000001},{0.05,0.1,0.2,0.23,0.33,0.4,0.45})-LOOKUP(W150,{0,1950001,3300001,6950001,9000001,18000001,40000001},{0,97500,427500,636000,1536000,2796000,4796000}))*1.021,-2))</f>
        <v/>
      </c>
      <c r="Z150" s="18">
        <f>IF(X150&lt;=0,0,ROUNDDOWN((X150*LOOKUP(X150,{0,1950001,3300001,6950001,9000001,18000001,40000001},{0.05,0.1,0.2,0.23,0.33,0.4,0.45})-LOOKUP(X150,{0,1950001,3300001,6950001,9000001,18000001,40000001},{0,97500,427500,636000,1536000,2796000,4796000}))*1.021,-2))</f>
        <v/>
      </c>
      <c r="AA150" s="18">
        <f>MAX(0,ROUNDDOWN(M150-J150-430000-L150-0,-3))</f>
        <v/>
      </c>
      <c r="AB150" s="18">
        <f>MAX(0,ROUNDDOWN(M150-J150-430000-L150-V150,-3))</f>
        <v/>
      </c>
      <c r="AC150" s="18">
        <f>IF(M150&lt;=450000,0,MAX(0,ROUNDDOWN(AA150*0.06-MIN(50000,AA150)*0.03,-2))+MAX(0,ROUNDDOWN(AA150*0.04-MIN(50000,AA150)*0.02,-2)))</f>
        <v/>
      </c>
      <c r="AD150" s="18">
        <f>IF(M150&lt;=450000,0,MAX(0,ROUNDDOWN(AB150*0.06-MIN(50000,AB150)*0.03,-2))+MAX(0,ROUNDDOWN(AB150*0.04-MIN(50000,AB150)*0.02,-2)))</f>
        <v/>
      </c>
      <c r="AE150" s="18">
        <f>Y150-Z150</f>
        <v/>
      </c>
      <c r="AF150" s="18">
        <f>AC150-AD150</f>
        <v/>
      </c>
      <c r="AG150" s="18">
        <f>AE150+AF150</f>
        <v/>
      </c>
      <c r="AH150" s="20">
        <f>IF(W150&lt;=0,0,LOOKUP(W150,{0,1950001,3300001,6950001,9000001,18000001,40000001},{0.05,0.1,0.2,0.23,0.33,0.4,0.45}))</f>
        <v/>
      </c>
    </row>
    <row r="151">
      <c r="A151" t="inlineStr">
        <is>
          <t>1万円刻み 一般8万円</t>
        </is>
      </c>
      <c r="B151" s="18">
        <f>'4_1万円刻み'!$A$24</f>
        <v/>
      </c>
      <c r="C151" s="19" t="n">
        <v>2026</v>
      </c>
      <c r="D151" t="inlineStr">
        <is>
          <t>いいえ</t>
        </is>
      </c>
      <c r="E151" s="18" t="n">
        <v>80000</v>
      </c>
      <c r="F151" s="18" t="n">
        <v>0</v>
      </c>
      <c r="G151" s="18" t="n">
        <v>0</v>
      </c>
      <c r="H151" s="18" t="n">
        <v>0</v>
      </c>
      <c r="I151" s="18" t="n">
        <v>0</v>
      </c>
      <c r="J151" s="18">
        <f>ROUND(MIN(B151/12,650000)*12*0.0915+MIN(B151/12,1390000)*12*(0.0504+0)+B151*0.005,0)</f>
        <v/>
      </c>
      <c r="K151" s="18" t="n">
        <v>0</v>
      </c>
      <c r="L151" s="18" t="n">
        <v>0</v>
      </c>
      <c r="M151" s="18">
        <f>ROUND(IF(C151&gt;=2026,IF(B151&lt;741000,0,IF(B151&lt;2191000,B151-740000,IF(B151&lt;2193000,1451000,IF(B151&lt;2196000,1453000,IF(B151&lt;2200000,1456000,IF(B151&lt;3600000,ROUNDDOWN(B151/4,-3)*2.8-80000,IF(B151&lt;6600000,ROUNDDOWN(B151/4,-3)*3.2-440000,IF(B151&lt;8500000,ROUNDDOWN(B151*0.9,0)-1100000,B151-1950000)))))))),IF(B151&lt;651000,0,IF(B151&lt;1900000,B151-650000,IF(B151&lt;3600000,ROUNDDOWN(B151/4,-3)*2.8-80000,IF(B151&lt;6600000,ROUNDDOWN(B151/4,-3)*3.2-440000,IF(B151&lt;8500000,ROUNDDOWN(B151*0.9,0)-1100000,B151-1950000)))))),0)</f>
        <v/>
      </c>
      <c r="N151" s="18">
        <f>IF(M151&gt;23500000,NA(),IF(C151&gt;=2026,IF(M151&lt;=4890000,1040000,IF(M151&lt;=6550000,670000,620000)),IF(M151&lt;=1320000,950000,IF(M151&lt;=3360000,880000,IF(M151&lt;=4890000,680000,IF(M151&lt;=6550000,630000,580000))))))</f>
        <v/>
      </c>
      <c r="O151" s="18">
        <f>IF(F151&lt;=0,IF(AND(D151="はい",C151&gt;=2026,C151&lt;=2027),IF(E151&lt;=0,0,IF(E151&lt;=30000,E151,IF(E151&lt;=60000,ROUNDUP(E151/2,0)+15000,IF(E151&lt;=120000,ROUNDUP(E151/4,0)+30000,60000)))),IF(E151&lt;=0,0,IF(E151&lt;=20000,E151,IF(E151&lt;=40000,ROUNDUP(E151/2,0)+10000,IF(E151&lt;=80000,ROUNDUP(E151/4,0)+20000,40000))))),IF(E151&lt;=0,IF(F151&lt;=0,0,IF(F151&lt;=25000,F151,IF(F151&lt;=50000,ROUNDUP(F151/2,0)+12500,IF(F151&lt;=100000,ROUNDUP(F151/4,0)+25000,50000)))),MAX(IF(F151&lt;=0,0,IF(F151&lt;=25000,F151,IF(F151&lt;=50000,ROUNDUP(F151/2,0)+12500,IF(F151&lt;=100000,ROUNDUP(F151/4,0)+25000,50000)))),MIN(IF(AND(D151="はい",C151&gt;=2026,C151&lt;=2027),IF(E151&lt;=0,0,IF(E151&lt;=30000,E151,IF(E151&lt;=60000,ROUNDUP(E151/2,0)+15000,IF(E151&lt;=120000,ROUNDUP(E151/4,0)+30000,60000)))),IF(E151&lt;=0,0,IF(E151&lt;=20000,E151,IF(E151&lt;=40000,ROUNDUP(E151/2,0)+10000,IF(E151&lt;=80000,ROUNDUP(E151/4,0)+20000,40000)))))+IF(F151&lt;=0,0,IF(F151&lt;=25000,F151,IF(F151&lt;=50000,ROUNDUP(F151/2,0)+12500,IF(F151&lt;=100000,ROUNDUP(F151/4,0)+25000,50000)))),IF(AND(D151="はい",C151&gt;=2026,C151&lt;=2027),60000,40000)))))</f>
        <v/>
      </c>
      <c r="P151" s="18">
        <f>IF(G151&lt;=0,0,IF(G151&lt;=20000,G151,IF(G151&lt;=40000,ROUNDUP(G151/2,0)+10000,IF(G151&lt;=80000,ROUNDUP(G151/4,0)+20000,40000))))</f>
        <v/>
      </c>
      <c r="Q151" s="18">
        <f>IF(I151&lt;=0,IF(H151&lt;=0,0,IF(H151&lt;=20000,H151,IF(H151&lt;=40000,ROUNDUP(H151/2,0)+10000,IF(H151&lt;=80000,ROUNDUP(H151/4,0)+20000,40000)))),IF(H151&lt;=0,IF(I151&lt;=0,0,IF(I151&lt;=25000,I151,IF(I151&lt;=50000,ROUNDUP(I151/2,0)+12500,IF(I151&lt;=100000,ROUNDUP(I151/4,0)+25000,50000)))),MAX(IF(I151&lt;=0,0,IF(I151&lt;=25000,I151,IF(I151&lt;=50000,ROUNDUP(I151/2,0)+12500,IF(I151&lt;=100000,ROUNDUP(I151/4,0)+25000,50000)))),MIN(IF(H151&lt;=0,0,IF(H151&lt;=20000,H151,IF(H151&lt;=40000,ROUNDUP(H151/2,0)+10000,IF(H151&lt;=80000,ROUNDUP(H151/4,0)+20000,40000))))+IF(I151&lt;=0,0,IF(I151&lt;=25000,I151,IF(I151&lt;=50000,ROUNDUP(I151/2,0)+12500,IF(I151&lt;=100000,ROUNDUP(I151/4,0)+25000,50000)))),40000))))</f>
        <v/>
      </c>
      <c r="R151" s="18">
        <f>MIN(120000,O151+P151+Q151)</f>
        <v/>
      </c>
      <c r="S151" s="18">
        <f>IF(F151&lt;=0,IF(E151&lt;=0,0,IF(E151&lt;=12000,E151,IF(E151&lt;=32000,ROUNDUP(E151/2,0)+6000,IF(E151&lt;=56000,ROUNDUP(E151/4,0)+14000,28000)))),IF(E151&lt;=0,IF(F151&lt;=0,0,IF(F151&lt;=15000,F151,IF(F151&lt;=40000,ROUNDUP(F151/2,0)+7500,IF(F151&lt;=70000,ROUNDUP(F151/4,0)+17500,35000)))),MAX(IF(F151&lt;=0,0,IF(F151&lt;=15000,F151,IF(F151&lt;=40000,ROUNDUP(F151/2,0)+7500,IF(F151&lt;=70000,ROUNDUP(F151/4,0)+17500,35000)))),MIN(IF(E151&lt;=0,0,IF(E151&lt;=12000,E151,IF(E151&lt;=32000,ROUNDUP(E151/2,0)+6000,IF(E151&lt;=56000,ROUNDUP(E151/4,0)+14000,28000))))+IF(F151&lt;=0,0,IF(F151&lt;=15000,F151,IF(F151&lt;=40000,ROUNDUP(F151/2,0)+7500,IF(F151&lt;=70000,ROUNDUP(F151/4,0)+17500,35000)))),28000))))</f>
        <v/>
      </c>
      <c r="T151" s="18">
        <f>IF(G151&lt;=0,0,IF(G151&lt;=12000,G151,IF(G151&lt;=32000,ROUNDUP(G151/2,0)+6000,IF(G151&lt;=56000,ROUNDUP(G151/4,0)+14000,28000))))</f>
        <v/>
      </c>
      <c r="U151" s="18">
        <f>IF(I151&lt;=0,IF(H151&lt;=0,0,IF(H151&lt;=12000,H151,IF(H151&lt;=32000,ROUNDUP(H151/2,0)+6000,IF(H151&lt;=56000,ROUNDUP(H151/4,0)+14000,28000)))),IF(H151&lt;=0,IF(I151&lt;=0,0,IF(I151&lt;=15000,I151,IF(I151&lt;=40000,ROUNDUP(I151/2,0)+7500,IF(I151&lt;=70000,ROUNDUP(I151/4,0)+17500,35000)))),MAX(IF(I151&lt;=0,0,IF(I151&lt;=15000,I151,IF(I151&lt;=40000,ROUNDUP(I151/2,0)+7500,IF(I151&lt;=70000,ROUNDUP(I151/4,0)+17500,35000)))),MIN(IF(H151&lt;=0,0,IF(H151&lt;=12000,H151,IF(H151&lt;=32000,ROUNDUP(H151/2,0)+6000,IF(H151&lt;=56000,ROUNDUP(H151/4,0)+14000,28000))))+IF(I151&lt;=0,0,IF(I151&lt;=15000,I151,IF(I151&lt;=40000,ROUNDUP(I151/2,0)+7500,IF(I151&lt;=70000,ROUNDUP(I151/4,0)+17500,35000)))),28000))))</f>
        <v/>
      </c>
      <c r="V151" s="18">
        <f>MIN(70000,S151+T151+U151)</f>
        <v/>
      </c>
      <c r="W151" s="18">
        <f>MAX(0,ROUNDDOWN(M151-J151-N151-K151-0,-3))</f>
        <v/>
      </c>
      <c r="X151" s="18">
        <f>MAX(0,ROUNDDOWN(M151-J151-N151-K151-R151,-3))</f>
        <v/>
      </c>
      <c r="Y151" s="18">
        <f>IF(W151&lt;=0,0,ROUNDDOWN((W151*LOOKUP(W151,{0,1950001,3300001,6950001,9000001,18000001,40000001},{0.05,0.1,0.2,0.23,0.33,0.4,0.45})-LOOKUP(W151,{0,1950001,3300001,6950001,9000001,18000001,40000001},{0,97500,427500,636000,1536000,2796000,4796000}))*1.021,-2))</f>
        <v/>
      </c>
      <c r="Z151" s="18">
        <f>IF(X151&lt;=0,0,ROUNDDOWN((X151*LOOKUP(X151,{0,1950001,3300001,6950001,9000001,18000001,40000001},{0.05,0.1,0.2,0.23,0.33,0.4,0.45})-LOOKUP(X151,{0,1950001,3300001,6950001,9000001,18000001,40000001},{0,97500,427500,636000,1536000,2796000,4796000}))*1.021,-2))</f>
        <v/>
      </c>
      <c r="AA151" s="18">
        <f>MAX(0,ROUNDDOWN(M151-J151-430000-L151-0,-3))</f>
        <v/>
      </c>
      <c r="AB151" s="18">
        <f>MAX(0,ROUNDDOWN(M151-J151-430000-L151-V151,-3))</f>
        <v/>
      </c>
      <c r="AC151" s="18">
        <f>IF(M151&lt;=450000,0,MAX(0,ROUNDDOWN(AA151*0.06-MIN(50000,AA151)*0.03,-2))+MAX(0,ROUNDDOWN(AA151*0.04-MIN(50000,AA151)*0.02,-2)))</f>
        <v/>
      </c>
      <c r="AD151" s="18">
        <f>IF(M151&lt;=450000,0,MAX(0,ROUNDDOWN(AB151*0.06-MIN(50000,AB151)*0.03,-2))+MAX(0,ROUNDDOWN(AB151*0.04-MIN(50000,AB151)*0.02,-2)))</f>
        <v/>
      </c>
      <c r="AE151" s="18">
        <f>Y151-Z151</f>
        <v/>
      </c>
      <c r="AF151" s="18">
        <f>AC151-AD151</f>
        <v/>
      </c>
      <c r="AG151" s="18">
        <f>AE151+AF151</f>
        <v/>
      </c>
      <c r="AH151" s="20">
        <f>IF(W151&lt;=0,0,LOOKUP(W151,{0,1950001,3300001,6950001,9000001,18000001,40000001},{0.05,0.1,0.2,0.23,0.33,0.4,0.45}))</f>
        <v/>
      </c>
    </row>
    <row r="152">
      <c r="A152" t="inlineStr">
        <is>
          <t>1万円刻み 特例あり一般12万円</t>
        </is>
      </c>
      <c r="B152" s="18">
        <f>'4_1万円刻み'!$A$24</f>
        <v/>
      </c>
      <c r="C152" s="19" t="n">
        <v>2026</v>
      </c>
      <c r="D152" t="inlineStr">
        <is>
          <t>はい</t>
        </is>
      </c>
      <c r="E152" s="18" t="n">
        <v>120000</v>
      </c>
      <c r="F152" s="18" t="n">
        <v>0</v>
      </c>
      <c r="G152" s="18" t="n">
        <v>0</v>
      </c>
      <c r="H152" s="18" t="n">
        <v>0</v>
      </c>
      <c r="I152" s="18" t="n">
        <v>0</v>
      </c>
      <c r="J152" s="18">
        <f>ROUND(MIN(B152/12,650000)*12*0.0915+MIN(B152/12,1390000)*12*(0.0504+0)+B152*0.005,0)</f>
        <v/>
      </c>
      <c r="K152" s="18" t="n">
        <v>0</v>
      </c>
      <c r="L152" s="18" t="n">
        <v>0</v>
      </c>
      <c r="M152" s="18">
        <f>ROUND(IF(C152&gt;=2026,IF(B152&lt;741000,0,IF(B152&lt;2191000,B152-740000,IF(B152&lt;2193000,1451000,IF(B152&lt;2196000,1453000,IF(B152&lt;2200000,1456000,IF(B152&lt;3600000,ROUNDDOWN(B152/4,-3)*2.8-80000,IF(B152&lt;6600000,ROUNDDOWN(B152/4,-3)*3.2-440000,IF(B152&lt;8500000,ROUNDDOWN(B152*0.9,0)-1100000,B152-1950000)))))))),IF(B152&lt;651000,0,IF(B152&lt;1900000,B152-650000,IF(B152&lt;3600000,ROUNDDOWN(B152/4,-3)*2.8-80000,IF(B152&lt;6600000,ROUNDDOWN(B152/4,-3)*3.2-440000,IF(B152&lt;8500000,ROUNDDOWN(B152*0.9,0)-1100000,B152-1950000)))))),0)</f>
        <v/>
      </c>
      <c r="N152" s="18">
        <f>IF(M152&gt;23500000,NA(),IF(C152&gt;=2026,IF(M152&lt;=4890000,1040000,IF(M152&lt;=6550000,670000,620000)),IF(M152&lt;=1320000,950000,IF(M152&lt;=3360000,880000,IF(M152&lt;=4890000,680000,IF(M152&lt;=6550000,630000,580000))))))</f>
        <v/>
      </c>
      <c r="O152" s="18">
        <f>IF(F152&lt;=0,IF(AND(D152="はい",C152&gt;=2026,C152&lt;=2027),IF(E152&lt;=0,0,IF(E152&lt;=30000,E152,IF(E152&lt;=60000,ROUNDUP(E152/2,0)+15000,IF(E152&lt;=120000,ROUNDUP(E152/4,0)+30000,60000)))),IF(E152&lt;=0,0,IF(E152&lt;=20000,E152,IF(E152&lt;=40000,ROUNDUP(E152/2,0)+10000,IF(E152&lt;=80000,ROUNDUP(E152/4,0)+20000,40000))))),IF(E152&lt;=0,IF(F152&lt;=0,0,IF(F152&lt;=25000,F152,IF(F152&lt;=50000,ROUNDUP(F152/2,0)+12500,IF(F152&lt;=100000,ROUNDUP(F152/4,0)+25000,50000)))),MAX(IF(F152&lt;=0,0,IF(F152&lt;=25000,F152,IF(F152&lt;=50000,ROUNDUP(F152/2,0)+12500,IF(F152&lt;=100000,ROUNDUP(F152/4,0)+25000,50000)))),MIN(IF(AND(D152="はい",C152&gt;=2026,C152&lt;=2027),IF(E152&lt;=0,0,IF(E152&lt;=30000,E152,IF(E152&lt;=60000,ROUNDUP(E152/2,0)+15000,IF(E152&lt;=120000,ROUNDUP(E152/4,0)+30000,60000)))),IF(E152&lt;=0,0,IF(E152&lt;=20000,E152,IF(E152&lt;=40000,ROUNDUP(E152/2,0)+10000,IF(E152&lt;=80000,ROUNDUP(E152/4,0)+20000,40000)))))+IF(F152&lt;=0,0,IF(F152&lt;=25000,F152,IF(F152&lt;=50000,ROUNDUP(F152/2,0)+12500,IF(F152&lt;=100000,ROUNDUP(F152/4,0)+25000,50000)))),IF(AND(D152="はい",C152&gt;=2026,C152&lt;=2027),60000,40000)))))</f>
        <v/>
      </c>
      <c r="P152" s="18">
        <f>IF(G152&lt;=0,0,IF(G152&lt;=20000,G152,IF(G152&lt;=40000,ROUNDUP(G152/2,0)+10000,IF(G152&lt;=80000,ROUNDUP(G152/4,0)+20000,40000))))</f>
        <v/>
      </c>
      <c r="Q152" s="18">
        <f>IF(I152&lt;=0,IF(H152&lt;=0,0,IF(H152&lt;=20000,H152,IF(H152&lt;=40000,ROUNDUP(H152/2,0)+10000,IF(H152&lt;=80000,ROUNDUP(H152/4,0)+20000,40000)))),IF(H152&lt;=0,IF(I152&lt;=0,0,IF(I152&lt;=25000,I152,IF(I152&lt;=50000,ROUNDUP(I152/2,0)+12500,IF(I152&lt;=100000,ROUNDUP(I152/4,0)+25000,50000)))),MAX(IF(I152&lt;=0,0,IF(I152&lt;=25000,I152,IF(I152&lt;=50000,ROUNDUP(I152/2,0)+12500,IF(I152&lt;=100000,ROUNDUP(I152/4,0)+25000,50000)))),MIN(IF(H152&lt;=0,0,IF(H152&lt;=20000,H152,IF(H152&lt;=40000,ROUNDUP(H152/2,0)+10000,IF(H152&lt;=80000,ROUNDUP(H152/4,0)+20000,40000))))+IF(I152&lt;=0,0,IF(I152&lt;=25000,I152,IF(I152&lt;=50000,ROUNDUP(I152/2,0)+12500,IF(I152&lt;=100000,ROUNDUP(I152/4,0)+25000,50000)))),40000))))</f>
        <v/>
      </c>
      <c r="R152" s="18">
        <f>MIN(120000,O152+P152+Q152)</f>
        <v/>
      </c>
      <c r="S152" s="18">
        <f>IF(F152&lt;=0,IF(E152&lt;=0,0,IF(E152&lt;=12000,E152,IF(E152&lt;=32000,ROUNDUP(E152/2,0)+6000,IF(E152&lt;=56000,ROUNDUP(E152/4,0)+14000,28000)))),IF(E152&lt;=0,IF(F152&lt;=0,0,IF(F152&lt;=15000,F152,IF(F152&lt;=40000,ROUNDUP(F152/2,0)+7500,IF(F152&lt;=70000,ROUNDUP(F152/4,0)+17500,35000)))),MAX(IF(F152&lt;=0,0,IF(F152&lt;=15000,F152,IF(F152&lt;=40000,ROUNDUP(F152/2,0)+7500,IF(F152&lt;=70000,ROUNDUP(F152/4,0)+17500,35000)))),MIN(IF(E152&lt;=0,0,IF(E152&lt;=12000,E152,IF(E152&lt;=32000,ROUNDUP(E152/2,0)+6000,IF(E152&lt;=56000,ROUNDUP(E152/4,0)+14000,28000))))+IF(F152&lt;=0,0,IF(F152&lt;=15000,F152,IF(F152&lt;=40000,ROUNDUP(F152/2,0)+7500,IF(F152&lt;=70000,ROUNDUP(F152/4,0)+17500,35000)))),28000))))</f>
        <v/>
      </c>
      <c r="T152" s="18">
        <f>IF(G152&lt;=0,0,IF(G152&lt;=12000,G152,IF(G152&lt;=32000,ROUNDUP(G152/2,0)+6000,IF(G152&lt;=56000,ROUNDUP(G152/4,0)+14000,28000))))</f>
        <v/>
      </c>
      <c r="U152" s="18">
        <f>IF(I152&lt;=0,IF(H152&lt;=0,0,IF(H152&lt;=12000,H152,IF(H152&lt;=32000,ROUNDUP(H152/2,0)+6000,IF(H152&lt;=56000,ROUNDUP(H152/4,0)+14000,28000)))),IF(H152&lt;=0,IF(I152&lt;=0,0,IF(I152&lt;=15000,I152,IF(I152&lt;=40000,ROUNDUP(I152/2,0)+7500,IF(I152&lt;=70000,ROUNDUP(I152/4,0)+17500,35000)))),MAX(IF(I152&lt;=0,0,IF(I152&lt;=15000,I152,IF(I152&lt;=40000,ROUNDUP(I152/2,0)+7500,IF(I152&lt;=70000,ROUNDUP(I152/4,0)+17500,35000)))),MIN(IF(H152&lt;=0,0,IF(H152&lt;=12000,H152,IF(H152&lt;=32000,ROUNDUP(H152/2,0)+6000,IF(H152&lt;=56000,ROUNDUP(H152/4,0)+14000,28000))))+IF(I152&lt;=0,0,IF(I152&lt;=15000,I152,IF(I152&lt;=40000,ROUNDUP(I152/2,0)+7500,IF(I152&lt;=70000,ROUNDUP(I152/4,0)+17500,35000)))),28000))))</f>
        <v/>
      </c>
      <c r="V152" s="18">
        <f>MIN(70000,S152+T152+U152)</f>
        <v/>
      </c>
      <c r="W152" s="18">
        <f>MAX(0,ROUNDDOWN(M152-J152-N152-K152-0,-3))</f>
        <v/>
      </c>
      <c r="X152" s="18">
        <f>MAX(0,ROUNDDOWN(M152-J152-N152-K152-R152,-3))</f>
        <v/>
      </c>
      <c r="Y152" s="18">
        <f>IF(W152&lt;=0,0,ROUNDDOWN((W152*LOOKUP(W152,{0,1950001,3300001,6950001,9000001,18000001,40000001},{0.05,0.1,0.2,0.23,0.33,0.4,0.45})-LOOKUP(W152,{0,1950001,3300001,6950001,9000001,18000001,40000001},{0,97500,427500,636000,1536000,2796000,4796000}))*1.021,-2))</f>
        <v/>
      </c>
      <c r="Z152" s="18">
        <f>IF(X152&lt;=0,0,ROUNDDOWN((X152*LOOKUP(X152,{0,1950001,3300001,6950001,9000001,18000001,40000001},{0.05,0.1,0.2,0.23,0.33,0.4,0.45})-LOOKUP(X152,{0,1950001,3300001,6950001,9000001,18000001,40000001},{0,97500,427500,636000,1536000,2796000,4796000}))*1.021,-2))</f>
        <v/>
      </c>
      <c r="AA152" s="18">
        <f>MAX(0,ROUNDDOWN(M152-J152-430000-L152-0,-3))</f>
        <v/>
      </c>
      <c r="AB152" s="18">
        <f>MAX(0,ROUNDDOWN(M152-J152-430000-L152-V152,-3))</f>
        <v/>
      </c>
      <c r="AC152" s="18">
        <f>IF(M152&lt;=450000,0,MAX(0,ROUNDDOWN(AA152*0.06-MIN(50000,AA152)*0.03,-2))+MAX(0,ROUNDDOWN(AA152*0.04-MIN(50000,AA152)*0.02,-2)))</f>
        <v/>
      </c>
      <c r="AD152" s="18">
        <f>IF(M152&lt;=450000,0,MAX(0,ROUNDDOWN(AB152*0.06-MIN(50000,AB152)*0.03,-2))+MAX(0,ROUNDDOWN(AB152*0.04-MIN(50000,AB152)*0.02,-2)))</f>
        <v/>
      </c>
      <c r="AE152" s="18">
        <f>Y152-Z152</f>
        <v/>
      </c>
      <c r="AF152" s="18">
        <f>AC152-AD152</f>
        <v/>
      </c>
      <c r="AG152" s="18">
        <f>AE152+AF152</f>
        <v/>
      </c>
      <c r="AH152" s="20">
        <f>IF(W152&lt;=0,0,LOOKUP(W152,{0,1950001,3300001,6950001,9000001,18000001,40000001},{0.05,0.1,0.2,0.23,0.33,0.4,0.45}))</f>
        <v/>
      </c>
    </row>
    <row r="153">
      <c r="A153" t="inlineStr">
        <is>
          <t>1万円刻み 3区分8万円ずつ</t>
        </is>
      </c>
      <c r="B153" s="18">
        <f>'4_1万円刻み'!$A$25</f>
        <v/>
      </c>
      <c r="C153" s="19" t="n">
        <v>2026</v>
      </c>
      <c r="D153" t="inlineStr">
        <is>
          <t>いいえ</t>
        </is>
      </c>
      <c r="E153" s="18" t="n">
        <v>80000</v>
      </c>
      <c r="F153" s="18" t="n">
        <v>0</v>
      </c>
      <c r="G153" s="18" t="n">
        <v>80000</v>
      </c>
      <c r="H153" s="18" t="n">
        <v>80000</v>
      </c>
      <c r="I153" s="18" t="n">
        <v>0</v>
      </c>
      <c r="J153" s="18">
        <f>ROUND(MIN(B153/12,650000)*12*0.0915+MIN(B153/12,1390000)*12*(0.0504+0)+B153*0.005,0)</f>
        <v/>
      </c>
      <c r="K153" s="18" t="n">
        <v>0</v>
      </c>
      <c r="L153" s="18" t="n">
        <v>0</v>
      </c>
      <c r="M153" s="18">
        <f>ROUND(IF(C153&gt;=2026,IF(B153&lt;741000,0,IF(B153&lt;2191000,B153-740000,IF(B153&lt;2193000,1451000,IF(B153&lt;2196000,1453000,IF(B153&lt;2200000,1456000,IF(B153&lt;3600000,ROUNDDOWN(B153/4,-3)*2.8-80000,IF(B153&lt;6600000,ROUNDDOWN(B153/4,-3)*3.2-440000,IF(B153&lt;8500000,ROUNDDOWN(B153*0.9,0)-1100000,B153-1950000)))))))),IF(B153&lt;651000,0,IF(B153&lt;1900000,B153-650000,IF(B153&lt;3600000,ROUNDDOWN(B153/4,-3)*2.8-80000,IF(B153&lt;6600000,ROUNDDOWN(B153/4,-3)*3.2-440000,IF(B153&lt;8500000,ROUNDDOWN(B153*0.9,0)-1100000,B153-1950000)))))),0)</f>
        <v/>
      </c>
      <c r="N153" s="18">
        <f>IF(M153&gt;23500000,NA(),IF(C153&gt;=2026,IF(M153&lt;=4890000,1040000,IF(M153&lt;=6550000,670000,620000)),IF(M153&lt;=1320000,950000,IF(M153&lt;=3360000,880000,IF(M153&lt;=4890000,680000,IF(M153&lt;=6550000,630000,580000))))))</f>
        <v/>
      </c>
      <c r="O153" s="18">
        <f>IF(F153&lt;=0,IF(AND(D153="はい",C153&gt;=2026,C153&lt;=2027),IF(E153&lt;=0,0,IF(E153&lt;=30000,E153,IF(E153&lt;=60000,ROUNDUP(E153/2,0)+15000,IF(E153&lt;=120000,ROUNDUP(E153/4,0)+30000,60000)))),IF(E153&lt;=0,0,IF(E153&lt;=20000,E153,IF(E153&lt;=40000,ROUNDUP(E153/2,0)+10000,IF(E153&lt;=80000,ROUNDUP(E153/4,0)+20000,40000))))),IF(E153&lt;=0,IF(F153&lt;=0,0,IF(F153&lt;=25000,F153,IF(F153&lt;=50000,ROUNDUP(F153/2,0)+12500,IF(F153&lt;=100000,ROUNDUP(F153/4,0)+25000,50000)))),MAX(IF(F153&lt;=0,0,IF(F153&lt;=25000,F153,IF(F153&lt;=50000,ROUNDUP(F153/2,0)+12500,IF(F153&lt;=100000,ROUNDUP(F153/4,0)+25000,50000)))),MIN(IF(AND(D153="はい",C153&gt;=2026,C153&lt;=2027),IF(E153&lt;=0,0,IF(E153&lt;=30000,E153,IF(E153&lt;=60000,ROUNDUP(E153/2,0)+15000,IF(E153&lt;=120000,ROUNDUP(E153/4,0)+30000,60000)))),IF(E153&lt;=0,0,IF(E153&lt;=20000,E153,IF(E153&lt;=40000,ROUNDUP(E153/2,0)+10000,IF(E153&lt;=80000,ROUNDUP(E153/4,0)+20000,40000)))))+IF(F153&lt;=0,0,IF(F153&lt;=25000,F153,IF(F153&lt;=50000,ROUNDUP(F153/2,0)+12500,IF(F153&lt;=100000,ROUNDUP(F153/4,0)+25000,50000)))),IF(AND(D153="はい",C153&gt;=2026,C153&lt;=2027),60000,40000)))))</f>
        <v/>
      </c>
      <c r="P153" s="18">
        <f>IF(G153&lt;=0,0,IF(G153&lt;=20000,G153,IF(G153&lt;=40000,ROUNDUP(G153/2,0)+10000,IF(G153&lt;=80000,ROUNDUP(G153/4,0)+20000,40000))))</f>
        <v/>
      </c>
      <c r="Q153" s="18">
        <f>IF(I153&lt;=0,IF(H153&lt;=0,0,IF(H153&lt;=20000,H153,IF(H153&lt;=40000,ROUNDUP(H153/2,0)+10000,IF(H153&lt;=80000,ROUNDUP(H153/4,0)+20000,40000)))),IF(H153&lt;=0,IF(I153&lt;=0,0,IF(I153&lt;=25000,I153,IF(I153&lt;=50000,ROUNDUP(I153/2,0)+12500,IF(I153&lt;=100000,ROUNDUP(I153/4,0)+25000,50000)))),MAX(IF(I153&lt;=0,0,IF(I153&lt;=25000,I153,IF(I153&lt;=50000,ROUNDUP(I153/2,0)+12500,IF(I153&lt;=100000,ROUNDUP(I153/4,0)+25000,50000)))),MIN(IF(H153&lt;=0,0,IF(H153&lt;=20000,H153,IF(H153&lt;=40000,ROUNDUP(H153/2,0)+10000,IF(H153&lt;=80000,ROUNDUP(H153/4,0)+20000,40000))))+IF(I153&lt;=0,0,IF(I153&lt;=25000,I153,IF(I153&lt;=50000,ROUNDUP(I153/2,0)+12500,IF(I153&lt;=100000,ROUNDUP(I153/4,0)+25000,50000)))),40000))))</f>
        <v/>
      </c>
      <c r="R153" s="18">
        <f>MIN(120000,O153+P153+Q153)</f>
        <v/>
      </c>
      <c r="S153" s="18">
        <f>IF(F153&lt;=0,IF(E153&lt;=0,0,IF(E153&lt;=12000,E153,IF(E153&lt;=32000,ROUNDUP(E153/2,0)+6000,IF(E153&lt;=56000,ROUNDUP(E153/4,0)+14000,28000)))),IF(E153&lt;=0,IF(F153&lt;=0,0,IF(F153&lt;=15000,F153,IF(F153&lt;=40000,ROUNDUP(F153/2,0)+7500,IF(F153&lt;=70000,ROUNDUP(F153/4,0)+17500,35000)))),MAX(IF(F153&lt;=0,0,IF(F153&lt;=15000,F153,IF(F153&lt;=40000,ROUNDUP(F153/2,0)+7500,IF(F153&lt;=70000,ROUNDUP(F153/4,0)+17500,35000)))),MIN(IF(E153&lt;=0,0,IF(E153&lt;=12000,E153,IF(E153&lt;=32000,ROUNDUP(E153/2,0)+6000,IF(E153&lt;=56000,ROUNDUP(E153/4,0)+14000,28000))))+IF(F153&lt;=0,0,IF(F153&lt;=15000,F153,IF(F153&lt;=40000,ROUNDUP(F153/2,0)+7500,IF(F153&lt;=70000,ROUNDUP(F153/4,0)+17500,35000)))),28000))))</f>
        <v/>
      </c>
      <c r="T153" s="18">
        <f>IF(G153&lt;=0,0,IF(G153&lt;=12000,G153,IF(G153&lt;=32000,ROUNDUP(G153/2,0)+6000,IF(G153&lt;=56000,ROUNDUP(G153/4,0)+14000,28000))))</f>
        <v/>
      </c>
      <c r="U153" s="18">
        <f>IF(I153&lt;=0,IF(H153&lt;=0,0,IF(H153&lt;=12000,H153,IF(H153&lt;=32000,ROUNDUP(H153/2,0)+6000,IF(H153&lt;=56000,ROUNDUP(H153/4,0)+14000,28000)))),IF(H153&lt;=0,IF(I153&lt;=0,0,IF(I153&lt;=15000,I153,IF(I153&lt;=40000,ROUNDUP(I153/2,0)+7500,IF(I153&lt;=70000,ROUNDUP(I153/4,0)+17500,35000)))),MAX(IF(I153&lt;=0,0,IF(I153&lt;=15000,I153,IF(I153&lt;=40000,ROUNDUP(I153/2,0)+7500,IF(I153&lt;=70000,ROUNDUP(I153/4,0)+17500,35000)))),MIN(IF(H153&lt;=0,0,IF(H153&lt;=12000,H153,IF(H153&lt;=32000,ROUNDUP(H153/2,0)+6000,IF(H153&lt;=56000,ROUNDUP(H153/4,0)+14000,28000))))+IF(I153&lt;=0,0,IF(I153&lt;=15000,I153,IF(I153&lt;=40000,ROUNDUP(I153/2,0)+7500,IF(I153&lt;=70000,ROUNDUP(I153/4,0)+17500,35000)))),28000))))</f>
        <v/>
      </c>
      <c r="V153" s="18">
        <f>MIN(70000,S153+T153+U153)</f>
        <v/>
      </c>
      <c r="W153" s="18">
        <f>MAX(0,ROUNDDOWN(M153-J153-N153-K153-0,-3))</f>
        <v/>
      </c>
      <c r="X153" s="18">
        <f>MAX(0,ROUNDDOWN(M153-J153-N153-K153-R153,-3))</f>
        <v/>
      </c>
      <c r="Y153" s="18">
        <f>IF(W153&lt;=0,0,ROUNDDOWN((W153*LOOKUP(W153,{0,1950001,3300001,6950001,9000001,18000001,40000001},{0.05,0.1,0.2,0.23,0.33,0.4,0.45})-LOOKUP(W153,{0,1950001,3300001,6950001,9000001,18000001,40000001},{0,97500,427500,636000,1536000,2796000,4796000}))*1.021,-2))</f>
        <v/>
      </c>
      <c r="Z153" s="18">
        <f>IF(X153&lt;=0,0,ROUNDDOWN((X153*LOOKUP(X153,{0,1950001,3300001,6950001,9000001,18000001,40000001},{0.05,0.1,0.2,0.23,0.33,0.4,0.45})-LOOKUP(X153,{0,1950001,3300001,6950001,9000001,18000001,40000001},{0,97500,427500,636000,1536000,2796000,4796000}))*1.021,-2))</f>
        <v/>
      </c>
      <c r="AA153" s="18">
        <f>MAX(0,ROUNDDOWN(M153-J153-430000-L153-0,-3))</f>
        <v/>
      </c>
      <c r="AB153" s="18">
        <f>MAX(0,ROUNDDOWN(M153-J153-430000-L153-V153,-3))</f>
        <v/>
      </c>
      <c r="AC153" s="18">
        <f>IF(M153&lt;=450000,0,MAX(0,ROUNDDOWN(AA153*0.06-MIN(50000,AA153)*0.03,-2))+MAX(0,ROUNDDOWN(AA153*0.04-MIN(50000,AA153)*0.02,-2)))</f>
        <v/>
      </c>
      <c r="AD153" s="18">
        <f>IF(M153&lt;=450000,0,MAX(0,ROUNDDOWN(AB153*0.06-MIN(50000,AB153)*0.03,-2))+MAX(0,ROUNDDOWN(AB153*0.04-MIN(50000,AB153)*0.02,-2)))</f>
        <v/>
      </c>
      <c r="AE153" s="18">
        <f>Y153-Z153</f>
        <v/>
      </c>
      <c r="AF153" s="18">
        <f>AC153-AD153</f>
        <v/>
      </c>
      <c r="AG153" s="18">
        <f>AE153+AF153</f>
        <v/>
      </c>
      <c r="AH153" s="20">
        <f>IF(W153&lt;=0,0,LOOKUP(W153,{0,1950001,3300001,6950001,9000001,18000001,40000001},{0.05,0.1,0.2,0.23,0.33,0.4,0.45}))</f>
        <v/>
      </c>
    </row>
    <row r="154">
      <c r="A154" t="inlineStr">
        <is>
          <t>1万円刻み 一般8万円</t>
        </is>
      </c>
      <c r="B154" s="18">
        <f>'4_1万円刻み'!$A$25</f>
        <v/>
      </c>
      <c r="C154" s="19" t="n">
        <v>2026</v>
      </c>
      <c r="D154" t="inlineStr">
        <is>
          <t>いいえ</t>
        </is>
      </c>
      <c r="E154" s="18" t="n">
        <v>80000</v>
      </c>
      <c r="F154" s="18" t="n">
        <v>0</v>
      </c>
      <c r="G154" s="18" t="n">
        <v>0</v>
      </c>
      <c r="H154" s="18" t="n">
        <v>0</v>
      </c>
      <c r="I154" s="18" t="n">
        <v>0</v>
      </c>
      <c r="J154" s="18">
        <f>ROUND(MIN(B154/12,650000)*12*0.0915+MIN(B154/12,1390000)*12*(0.0504+0)+B154*0.005,0)</f>
        <v/>
      </c>
      <c r="K154" s="18" t="n">
        <v>0</v>
      </c>
      <c r="L154" s="18" t="n">
        <v>0</v>
      </c>
      <c r="M154" s="18">
        <f>ROUND(IF(C154&gt;=2026,IF(B154&lt;741000,0,IF(B154&lt;2191000,B154-740000,IF(B154&lt;2193000,1451000,IF(B154&lt;2196000,1453000,IF(B154&lt;2200000,1456000,IF(B154&lt;3600000,ROUNDDOWN(B154/4,-3)*2.8-80000,IF(B154&lt;6600000,ROUNDDOWN(B154/4,-3)*3.2-440000,IF(B154&lt;8500000,ROUNDDOWN(B154*0.9,0)-1100000,B154-1950000)))))))),IF(B154&lt;651000,0,IF(B154&lt;1900000,B154-650000,IF(B154&lt;3600000,ROUNDDOWN(B154/4,-3)*2.8-80000,IF(B154&lt;6600000,ROUNDDOWN(B154/4,-3)*3.2-440000,IF(B154&lt;8500000,ROUNDDOWN(B154*0.9,0)-1100000,B154-1950000)))))),0)</f>
        <v/>
      </c>
      <c r="N154" s="18">
        <f>IF(M154&gt;23500000,NA(),IF(C154&gt;=2026,IF(M154&lt;=4890000,1040000,IF(M154&lt;=6550000,670000,620000)),IF(M154&lt;=1320000,950000,IF(M154&lt;=3360000,880000,IF(M154&lt;=4890000,680000,IF(M154&lt;=6550000,630000,580000))))))</f>
        <v/>
      </c>
      <c r="O154" s="18">
        <f>IF(F154&lt;=0,IF(AND(D154="はい",C154&gt;=2026,C154&lt;=2027),IF(E154&lt;=0,0,IF(E154&lt;=30000,E154,IF(E154&lt;=60000,ROUNDUP(E154/2,0)+15000,IF(E154&lt;=120000,ROUNDUP(E154/4,0)+30000,60000)))),IF(E154&lt;=0,0,IF(E154&lt;=20000,E154,IF(E154&lt;=40000,ROUNDUP(E154/2,0)+10000,IF(E154&lt;=80000,ROUNDUP(E154/4,0)+20000,40000))))),IF(E154&lt;=0,IF(F154&lt;=0,0,IF(F154&lt;=25000,F154,IF(F154&lt;=50000,ROUNDUP(F154/2,0)+12500,IF(F154&lt;=100000,ROUNDUP(F154/4,0)+25000,50000)))),MAX(IF(F154&lt;=0,0,IF(F154&lt;=25000,F154,IF(F154&lt;=50000,ROUNDUP(F154/2,0)+12500,IF(F154&lt;=100000,ROUNDUP(F154/4,0)+25000,50000)))),MIN(IF(AND(D154="はい",C154&gt;=2026,C154&lt;=2027),IF(E154&lt;=0,0,IF(E154&lt;=30000,E154,IF(E154&lt;=60000,ROUNDUP(E154/2,0)+15000,IF(E154&lt;=120000,ROUNDUP(E154/4,0)+30000,60000)))),IF(E154&lt;=0,0,IF(E154&lt;=20000,E154,IF(E154&lt;=40000,ROUNDUP(E154/2,0)+10000,IF(E154&lt;=80000,ROUNDUP(E154/4,0)+20000,40000)))))+IF(F154&lt;=0,0,IF(F154&lt;=25000,F154,IF(F154&lt;=50000,ROUNDUP(F154/2,0)+12500,IF(F154&lt;=100000,ROUNDUP(F154/4,0)+25000,50000)))),IF(AND(D154="はい",C154&gt;=2026,C154&lt;=2027),60000,40000)))))</f>
        <v/>
      </c>
      <c r="P154" s="18">
        <f>IF(G154&lt;=0,0,IF(G154&lt;=20000,G154,IF(G154&lt;=40000,ROUNDUP(G154/2,0)+10000,IF(G154&lt;=80000,ROUNDUP(G154/4,0)+20000,40000))))</f>
        <v/>
      </c>
      <c r="Q154" s="18">
        <f>IF(I154&lt;=0,IF(H154&lt;=0,0,IF(H154&lt;=20000,H154,IF(H154&lt;=40000,ROUNDUP(H154/2,0)+10000,IF(H154&lt;=80000,ROUNDUP(H154/4,0)+20000,40000)))),IF(H154&lt;=0,IF(I154&lt;=0,0,IF(I154&lt;=25000,I154,IF(I154&lt;=50000,ROUNDUP(I154/2,0)+12500,IF(I154&lt;=100000,ROUNDUP(I154/4,0)+25000,50000)))),MAX(IF(I154&lt;=0,0,IF(I154&lt;=25000,I154,IF(I154&lt;=50000,ROUNDUP(I154/2,0)+12500,IF(I154&lt;=100000,ROUNDUP(I154/4,0)+25000,50000)))),MIN(IF(H154&lt;=0,0,IF(H154&lt;=20000,H154,IF(H154&lt;=40000,ROUNDUP(H154/2,0)+10000,IF(H154&lt;=80000,ROUNDUP(H154/4,0)+20000,40000))))+IF(I154&lt;=0,0,IF(I154&lt;=25000,I154,IF(I154&lt;=50000,ROUNDUP(I154/2,0)+12500,IF(I154&lt;=100000,ROUNDUP(I154/4,0)+25000,50000)))),40000))))</f>
        <v/>
      </c>
      <c r="R154" s="18">
        <f>MIN(120000,O154+P154+Q154)</f>
        <v/>
      </c>
      <c r="S154" s="18">
        <f>IF(F154&lt;=0,IF(E154&lt;=0,0,IF(E154&lt;=12000,E154,IF(E154&lt;=32000,ROUNDUP(E154/2,0)+6000,IF(E154&lt;=56000,ROUNDUP(E154/4,0)+14000,28000)))),IF(E154&lt;=0,IF(F154&lt;=0,0,IF(F154&lt;=15000,F154,IF(F154&lt;=40000,ROUNDUP(F154/2,0)+7500,IF(F154&lt;=70000,ROUNDUP(F154/4,0)+17500,35000)))),MAX(IF(F154&lt;=0,0,IF(F154&lt;=15000,F154,IF(F154&lt;=40000,ROUNDUP(F154/2,0)+7500,IF(F154&lt;=70000,ROUNDUP(F154/4,0)+17500,35000)))),MIN(IF(E154&lt;=0,0,IF(E154&lt;=12000,E154,IF(E154&lt;=32000,ROUNDUP(E154/2,0)+6000,IF(E154&lt;=56000,ROUNDUP(E154/4,0)+14000,28000))))+IF(F154&lt;=0,0,IF(F154&lt;=15000,F154,IF(F154&lt;=40000,ROUNDUP(F154/2,0)+7500,IF(F154&lt;=70000,ROUNDUP(F154/4,0)+17500,35000)))),28000))))</f>
        <v/>
      </c>
      <c r="T154" s="18">
        <f>IF(G154&lt;=0,0,IF(G154&lt;=12000,G154,IF(G154&lt;=32000,ROUNDUP(G154/2,0)+6000,IF(G154&lt;=56000,ROUNDUP(G154/4,0)+14000,28000))))</f>
        <v/>
      </c>
      <c r="U154" s="18">
        <f>IF(I154&lt;=0,IF(H154&lt;=0,0,IF(H154&lt;=12000,H154,IF(H154&lt;=32000,ROUNDUP(H154/2,0)+6000,IF(H154&lt;=56000,ROUNDUP(H154/4,0)+14000,28000)))),IF(H154&lt;=0,IF(I154&lt;=0,0,IF(I154&lt;=15000,I154,IF(I154&lt;=40000,ROUNDUP(I154/2,0)+7500,IF(I154&lt;=70000,ROUNDUP(I154/4,0)+17500,35000)))),MAX(IF(I154&lt;=0,0,IF(I154&lt;=15000,I154,IF(I154&lt;=40000,ROUNDUP(I154/2,0)+7500,IF(I154&lt;=70000,ROUNDUP(I154/4,0)+17500,35000)))),MIN(IF(H154&lt;=0,0,IF(H154&lt;=12000,H154,IF(H154&lt;=32000,ROUNDUP(H154/2,0)+6000,IF(H154&lt;=56000,ROUNDUP(H154/4,0)+14000,28000))))+IF(I154&lt;=0,0,IF(I154&lt;=15000,I154,IF(I154&lt;=40000,ROUNDUP(I154/2,0)+7500,IF(I154&lt;=70000,ROUNDUP(I154/4,0)+17500,35000)))),28000))))</f>
        <v/>
      </c>
      <c r="V154" s="18">
        <f>MIN(70000,S154+T154+U154)</f>
        <v/>
      </c>
      <c r="W154" s="18">
        <f>MAX(0,ROUNDDOWN(M154-J154-N154-K154-0,-3))</f>
        <v/>
      </c>
      <c r="X154" s="18">
        <f>MAX(0,ROUNDDOWN(M154-J154-N154-K154-R154,-3))</f>
        <v/>
      </c>
      <c r="Y154" s="18">
        <f>IF(W154&lt;=0,0,ROUNDDOWN((W154*LOOKUP(W154,{0,1950001,3300001,6950001,9000001,18000001,40000001},{0.05,0.1,0.2,0.23,0.33,0.4,0.45})-LOOKUP(W154,{0,1950001,3300001,6950001,9000001,18000001,40000001},{0,97500,427500,636000,1536000,2796000,4796000}))*1.021,-2))</f>
        <v/>
      </c>
      <c r="Z154" s="18">
        <f>IF(X154&lt;=0,0,ROUNDDOWN((X154*LOOKUP(X154,{0,1950001,3300001,6950001,9000001,18000001,40000001},{0.05,0.1,0.2,0.23,0.33,0.4,0.45})-LOOKUP(X154,{0,1950001,3300001,6950001,9000001,18000001,40000001},{0,97500,427500,636000,1536000,2796000,4796000}))*1.021,-2))</f>
        <v/>
      </c>
      <c r="AA154" s="18">
        <f>MAX(0,ROUNDDOWN(M154-J154-430000-L154-0,-3))</f>
        <v/>
      </c>
      <c r="AB154" s="18">
        <f>MAX(0,ROUNDDOWN(M154-J154-430000-L154-V154,-3))</f>
        <v/>
      </c>
      <c r="AC154" s="18">
        <f>IF(M154&lt;=450000,0,MAX(0,ROUNDDOWN(AA154*0.06-MIN(50000,AA154)*0.03,-2))+MAX(0,ROUNDDOWN(AA154*0.04-MIN(50000,AA154)*0.02,-2)))</f>
        <v/>
      </c>
      <c r="AD154" s="18">
        <f>IF(M154&lt;=450000,0,MAX(0,ROUNDDOWN(AB154*0.06-MIN(50000,AB154)*0.03,-2))+MAX(0,ROUNDDOWN(AB154*0.04-MIN(50000,AB154)*0.02,-2)))</f>
        <v/>
      </c>
      <c r="AE154" s="18">
        <f>Y154-Z154</f>
        <v/>
      </c>
      <c r="AF154" s="18">
        <f>AC154-AD154</f>
        <v/>
      </c>
      <c r="AG154" s="18">
        <f>AE154+AF154</f>
        <v/>
      </c>
      <c r="AH154" s="20">
        <f>IF(W154&lt;=0,0,LOOKUP(W154,{0,1950001,3300001,6950001,9000001,18000001,40000001},{0.05,0.1,0.2,0.23,0.33,0.4,0.45}))</f>
        <v/>
      </c>
    </row>
    <row r="155">
      <c r="A155" t="inlineStr">
        <is>
          <t>1万円刻み 特例あり一般12万円</t>
        </is>
      </c>
      <c r="B155" s="18">
        <f>'4_1万円刻み'!$A$25</f>
        <v/>
      </c>
      <c r="C155" s="19" t="n">
        <v>2026</v>
      </c>
      <c r="D155" t="inlineStr">
        <is>
          <t>はい</t>
        </is>
      </c>
      <c r="E155" s="18" t="n">
        <v>120000</v>
      </c>
      <c r="F155" s="18" t="n">
        <v>0</v>
      </c>
      <c r="G155" s="18" t="n">
        <v>0</v>
      </c>
      <c r="H155" s="18" t="n">
        <v>0</v>
      </c>
      <c r="I155" s="18" t="n">
        <v>0</v>
      </c>
      <c r="J155" s="18">
        <f>ROUND(MIN(B155/12,650000)*12*0.0915+MIN(B155/12,1390000)*12*(0.0504+0)+B155*0.005,0)</f>
        <v/>
      </c>
      <c r="K155" s="18" t="n">
        <v>0</v>
      </c>
      <c r="L155" s="18" t="n">
        <v>0</v>
      </c>
      <c r="M155" s="18">
        <f>ROUND(IF(C155&gt;=2026,IF(B155&lt;741000,0,IF(B155&lt;2191000,B155-740000,IF(B155&lt;2193000,1451000,IF(B155&lt;2196000,1453000,IF(B155&lt;2200000,1456000,IF(B155&lt;3600000,ROUNDDOWN(B155/4,-3)*2.8-80000,IF(B155&lt;6600000,ROUNDDOWN(B155/4,-3)*3.2-440000,IF(B155&lt;8500000,ROUNDDOWN(B155*0.9,0)-1100000,B155-1950000)))))))),IF(B155&lt;651000,0,IF(B155&lt;1900000,B155-650000,IF(B155&lt;3600000,ROUNDDOWN(B155/4,-3)*2.8-80000,IF(B155&lt;6600000,ROUNDDOWN(B155/4,-3)*3.2-440000,IF(B155&lt;8500000,ROUNDDOWN(B155*0.9,0)-1100000,B155-1950000)))))),0)</f>
        <v/>
      </c>
      <c r="N155" s="18">
        <f>IF(M155&gt;23500000,NA(),IF(C155&gt;=2026,IF(M155&lt;=4890000,1040000,IF(M155&lt;=6550000,670000,620000)),IF(M155&lt;=1320000,950000,IF(M155&lt;=3360000,880000,IF(M155&lt;=4890000,680000,IF(M155&lt;=6550000,630000,580000))))))</f>
        <v/>
      </c>
      <c r="O155" s="18">
        <f>IF(F155&lt;=0,IF(AND(D155="はい",C155&gt;=2026,C155&lt;=2027),IF(E155&lt;=0,0,IF(E155&lt;=30000,E155,IF(E155&lt;=60000,ROUNDUP(E155/2,0)+15000,IF(E155&lt;=120000,ROUNDUP(E155/4,0)+30000,60000)))),IF(E155&lt;=0,0,IF(E155&lt;=20000,E155,IF(E155&lt;=40000,ROUNDUP(E155/2,0)+10000,IF(E155&lt;=80000,ROUNDUP(E155/4,0)+20000,40000))))),IF(E155&lt;=0,IF(F155&lt;=0,0,IF(F155&lt;=25000,F155,IF(F155&lt;=50000,ROUNDUP(F155/2,0)+12500,IF(F155&lt;=100000,ROUNDUP(F155/4,0)+25000,50000)))),MAX(IF(F155&lt;=0,0,IF(F155&lt;=25000,F155,IF(F155&lt;=50000,ROUNDUP(F155/2,0)+12500,IF(F155&lt;=100000,ROUNDUP(F155/4,0)+25000,50000)))),MIN(IF(AND(D155="はい",C155&gt;=2026,C155&lt;=2027),IF(E155&lt;=0,0,IF(E155&lt;=30000,E155,IF(E155&lt;=60000,ROUNDUP(E155/2,0)+15000,IF(E155&lt;=120000,ROUNDUP(E155/4,0)+30000,60000)))),IF(E155&lt;=0,0,IF(E155&lt;=20000,E155,IF(E155&lt;=40000,ROUNDUP(E155/2,0)+10000,IF(E155&lt;=80000,ROUNDUP(E155/4,0)+20000,40000)))))+IF(F155&lt;=0,0,IF(F155&lt;=25000,F155,IF(F155&lt;=50000,ROUNDUP(F155/2,0)+12500,IF(F155&lt;=100000,ROUNDUP(F155/4,0)+25000,50000)))),IF(AND(D155="はい",C155&gt;=2026,C155&lt;=2027),60000,40000)))))</f>
        <v/>
      </c>
      <c r="P155" s="18">
        <f>IF(G155&lt;=0,0,IF(G155&lt;=20000,G155,IF(G155&lt;=40000,ROUNDUP(G155/2,0)+10000,IF(G155&lt;=80000,ROUNDUP(G155/4,0)+20000,40000))))</f>
        <v/>
      </c>
      <c r="Q155" s="18">
        <f>IF(I155&lt;=0,IF(H155&lt;=0,0,IF(H155&lt;=20000,H155,IF(H155&lt;=40000,ROUNDUP(H155/2,0)+10000,IF(H155&lt;=80000,ROUNDUP(H155/4,0)+20000,40000)))),IF(H155&lt;=0,IF(I155&lt;=0,0,IF(I155&lt;=25000,I155,IF(I155&lt;=50000,ROUNDUP(I155/2,0)+12500,IF(I155&lt;=100000,ROUNDUP(I155/4,0)+25000,50000)))),MAX(IF(I155&lt;=0,0,IF(I155&lt;=25000,I155,IF(I155&lt;=50000,ROUNDUP(I155/2,0)+12500,IF(I155&lt;=100000,ROUNDUP(I155/4,0)+25000,50000)))),MIN(IF(H155&lt;=0,0,IF(H155&lt;=20000,H155,IF(H155&lt;=40000,ROUNDUP(H155/2,0)+10000,IF(H155&lt;=80000,ROUNDUP(H155/4,0)+20000,40000))))+IF(I155&lt;=0,0,IF(I155&lt;=25000,I155,IF(I155&lt;=50000,ROUNDUP(I155/2,0)+12500,IF(I155&lt;=100000,ROUNDUP(I155/4,0)+25000,50000)))),40000))))</f>
        <v/>
      </c>
      <c r="R155" s="18">
        <f>MIN(120000,O155+P155+Q155)</f>
        <v/>
      </c>
      <c r="S155" s="18">
        <f>IF(F155&lt;=0,IF(E155&lt;=0,0,IF(E155&lt;=12000,E155,IF(E155&lt;=32000,ROUNDUP(E155/2,0)+6000,IF(E155&lt;=56000,ROUNDUP(E155/4,0)+14000,28000)))),IF(E155&lt;=0,IF(F155&lt;=0,0,IF(F155&lt;=15000,F155,IF(F155&lt;=40000,ROUNDUP(F155/2,0)+7500,IF(F155&lt;=70000,ROUNDUP(F155/4,0)+17500,35000)))),MAX(IF(F155&lt;=0,0,IF(F155&lt;=15000,F155,IF(F155&lt;=40000,ROUNDUP(F155/2,0)+7500,IF(F155&lt;=70000,ROUNDUP(F155/4,0)+17500,35000)))),MIN(IF(E155&lt;=0,0,IF(E155&lt;=12000,E155,IF(E155&lt;=32000,ROUNDUP(E155/2,0)+6000,IF(E155&lt;=56000,ROUNDUP(E155/4,0)+14000,28000))))+IF(F155&lt;=0,0,IF(F155&lt;=15000,F155,IF(F155&lt;=40000,ROUNDUP(F155/2,0)+7500,IF(F155&lt;=70000,ROUNDUP(F155/4,0)+17500,35000)))),28000))))</f>
        <v/>
      </c>
      <c r="T155" s="18">
        <f>IF(G155&lt;=0,0,IF(G155&lt;=12000,G155,IF(G155&lt;=32000,ROUNDUP(G155/2,0)+6000,IF(G155&lt;=56000,ROUNDUP(G155/4,0)+14000,28000))))</f>
        <v/>
      </c>
      <c r="U155" s="18">
        <f>IF(I155&lt;=0,IF(H155&lt;=0,0,IF(H155&lt;=12000,H155,IF(H155&lt;=32000,ROUNDUP(H155/2,0)+6000,IF(H155&lt;=56000,ROUNDUP(H155/4,0)+14000,28000)))),IF(H155&lt;=0,IF(I155&lt;=0,0,IF(I155&lt;=15000,I155,IF(I155&lt;=40000,ROUNDUP(I155/2,0)+7500,IF(I155&lt;=70000,ROUNDUP(I155/4,0)+17500,35000)))),MAX(IF(I155&lt;=0,0,IF(I155&lt;=15000,I155,IF(I155&lt;=40000,ROUNDUP(I155/2,0)+7500,IF(I155&lt;=70000,ROUNDUP(I155/4,0)+17500,35000)))),MIN(IF(H155&lt;=0,0,IF(H155&lt;=12000,H155,IF(H155&lt;=32000,ROUNDUP(H155/2,0)+6000,IF(H155&lt;=56000,ROUNDUP(H155/4,0)+14000,28000))))+IF(I155&lt;=0,0,IF(I155&lt;=15000,I155,IF(I155&lt;=40000,ROUNDUP(I155/2,0)+7500,IF(I155&lt;=70000,ROUNDUP(I155/4,0)+17500,35000)))),28000))))</f>
        <v/>
      </c>
      <c r="V155" s="18">
        <f>MIN(70000,S155+T155+U155)</f>
        <v/>
      </c>
      <c r="W155" s="18">
        <f>MAX(0,ROUNDDOWN(M155-J155-N155-K155-0,-3))</f>
        <v/>
      </c>
      <c r="X155" s="18">
        <f>MAX(0,ROUNDDOWN(M155-J155-N155-K155-R155,-3))</f>
        <v/>
      </c>
      <c r="Y155" s="18">
        <f>IF(W155&lt;=0,0,ROUNDDOWN((W155*LOOKUP(W155,{0,1950001,3300001,6950001,9000001,18000001,40000001},{0.05,0.1,0.2,0.23,0.33,0.4,0.45})-LOOKUP(W155,{0,1950001,3300001,6950001,9000001,18000001,40000001},{0,97500,427500,636000,1536000,2796000,4796000}))*1.021,-2))</f>
        <v/>
      </c>
      <c r="Z155" s="18">
        <f>IF(X155&lt;=0,0,ROUNDDOWN((X155*LOOKUP(X155,{0,1950001,3300001,6950001,9000001,18000001,40000001},{0.05,0.1,0.2,0.23,0.33,0.4,0.45})-LOOKUP(X155,{0,1950001,3300001,6950001,9000001,18000001,40000001},{0,97500,427500,636000,1536000,2796000,4796000}))*1.021,-2))</f>
        <v/>
      </c>
      <c r="AA155" s="18">
        <f>MAX(0,ROUNDDOWN(M155-J155-430000-L155-0,-3))</f>
        <v/>
      </c>
      <c r="AB155" s="18">
        <f>MAX(0,ROUNDDOWN(M155-J155-430000-L155-V155,-3))</f>
        <v/>
      </c>
      <c r="AC155" s="18">
        <f>IF(M155&lt;=450000,0,MAX(0,ROUNDDOWN(AA155*0.06-MIN(50000,AA155)*0.03,-2))+MAX(0,ROUNDDOWN(AA155*0.04-MIN(50000,AA155)*0.02,-2)))</f>
        <v/>
      </c>
      <c r="AD155" s="18">
        <f>IF(M155&lt;=450000,0,MAX(0,ROUNDDOWN(AB155*0.06-MIN(50000,AB155)*0.03,-2))+MAX(0,ROUNDDOWN(AB155*0.04-MIN(50000,AB155)*0.02,-2)))</f>
        <v/>
      </c>
      <c r="AE155" s="18">
        <f>Y155-Z155</f>
        <v/>
      </c>
      <c r="AF155" s="18">
        <f>AC155-AD155</f>
        <v/>
      </c>
      <c r="AG155" s="18">
        <f>AE155+AF155</f>
        <v/>
      </c>
      <c r="AH155" s="20">
        <f>IF(W155&lt;=0,0,LOOKUP(W155,{0,1950001,3300001,6950001,9000001,18000001,40000001},{0.05,0.1,0.2,0.23,0.33,0.4,0.45}))</f>
        <v/>
      </c>
    </row>
    <row r="156">
      <c r="A156" t="inlineStr">
        <is>
          <t>1万円刻み 3区分8万円ずつ</t>
        </is>
      </c>
      <c r="B156" s="18">
        <f>'4_1万円刻み'!$A$26</f>
        <v/>
      </c>
      <c r="C156" s="19" t="n">
        <v>2026</v>
      </c>
      <c r="D156" t="inlineStr">
        <is>
          <t>いいえ</t>
        </is>
      </c>
      <c r="E156" s="18" t="n">
        <v>80000</v>
      </c>
      <c r="F156" s="18" t="n">
        <v>0</v>
      </c>
      <c r="G156" s="18" t="n">
        <v>80000</v>
      </c>
      <c r="H156" s="18" t="n">
        <v>80000</v>
      </c>
      <c r="I156" s="18" t="n">
        <v>0</v>
      </c>
      <c r="J156" s="18">
        <f>ROUND(MIN(B156/12,650000)*12*0.0915+MIN(B156/12,1390000)*12*(0.0504+0)+B156*0.005,0)</f>
        <v/>
      </c>
      <c r="K156" s="18" t="n">
        <v>0</v>
      </c>
      <c r="L156" s="18" t="n">
        <v>0</v>
      </c>
      <c r="M156" s="18">
        <f>ROUND(IF(C156&gt;=2026,IF(B156&lt;741000,0,IF(B156&lt;2191000,B156-740000,IF(B156&lt;2193000,1451000,IF(B156&lt;2196000,1453000,IF(B156&lt;2200000,1456000,IF(B156&lt;3600000,ROUNDDOWN(B156/4,-3)*2.8-80000,IF(B156&lt;6600000,ROUNDDOWN(B156/4,-3)*3.2-440000,IF(B156&lt;8500000,ROUNDDOWN(B156*0.9,0)-1100000,B156-1950000)))))))),IF(B156&lt;651000,0,IF(B156&lt;1900000,B156-650000,IF(B156&lt;3600000,ROUNDDOWN(B156/4,-3)*2.8-80000,IF(B156&lt;6600000,ROUNDDOWN(B156/4,-3)*3.2-440000,IF(B156&lt;8500000,ROUNDDOWN(B156*0.9,0)-1100000,B156-1950000)))))),0)</f>
        <v/>
      </c>
      <c r="N156" s="18">
        <f>IF(M156&gt;23500000,NA(),IF(C156&gt;=2026,IF(M156&lt;=4890000,1040000,IF(M156&lt;=6550000,670000,620000)),IF(M156&lt;=1320000,950000,IF(M156&lt;=3360000,880000,IF(M156&lt;=4890000,680000,IF(M156&lt;=6550000,630000,580000))))))</f>
        <v/>
      </c>
      <c r="O156" s="18">
        <f>IF(F156&lt;=0,IF(AND(D156="はい",C156&gt;=2026,C156&lt;=2027),IF(E156&lt;=0,0,IF(E156&lt;=30000,E156,IF(E156&lt;=60000,ROUNDUP(E156/2,0)+15000,IF(E156&lt;=120000,ROUNDUP(E156/4,0)+30000,60000)))),IF(E156&lt;=0,0,IF(E156&lt;=20000,E156,IF(E156&lt;=40000,ROUNDUP(E156/2,0)+10000,IF(E156&lt;=80000,ROUNDUP(E156/4,0)+20000,40000))))),IF(E156&lt;=0,IF(F156&lt;=0,0,IF(F156&lt;=25000,F156,IF(F156&lt;=50000,ROUNDUP(F156/2,0)+12500,IF(F156&lt;=100000,ROUNDUP(F156/4,0)+25000,50000)))),MAX(IF(F156&lt;=0,0,IF(F156&lt;=25000,F156,IF(F156&lt;=50000,ROUNDUP(F156/2,0)+12500,IF(F156&lt;=100000,ROUNDUP(F156/4,0)+25000,50000)))),MIN(IF(AND(D156="はい",C156&gt;=2026,C156&lt;=2027),IF(E156&lt;=0,0,IF(E156&lt;=30000,E156,IF(E156&lt;=60000,ROUNDUP(E156/2,0)+15000,IF(E156&lt;=120000,ROUNDUP(E156/4,0)+30000,60000)))),IF(E156&lt;=0,0,IF(E156&lt;=20000,E156,IF(E156&lt;=40000,ROUNDUP(E156/2,0)+10000,IF(E156&lt;=80000,ROUNDUP(E156/4,0)+20000,40000)))))+IF(F156&lt;=0,0,IF(F156&lt;=25000,F156,IF(F156&lt;=50000,ROUNDUP(F156/2,0)+12500,IF(F156&lt;=100000,ROUNDUP(F156/4,0)+25000,50000)))),IF(AND(D156="はい",C156&gt;=2026,C156&lt;=2027),60000,40000)))))</f>
        <v/>
      </c>
      <c r="P156" s="18">
        <f>IF(G156&lt;=0,0,IF(G156&lt;=20000,G156,IF(G156&lt;=40000,ROUNDUP(G156/2,0)+10000,IF(G156&lt;=80000,ROUNDUP(G156/4,0)+20000,40000))))</f>
        <v/>
      </c>
      <c r="Q156" s="18">
        <f>IF(I156&lt;=0,IF(H156&lt;=0,0,IF(H156&lt;=20000,H156,IF(H156&lt;=40000,ROUNDUP(H156/2,0)+10000,IF(H156&lt;=80000,ROUNDUP(H156/4,0)+20000,40000)))),IF(H156&lt;=0,IF(I156&lt;=0,0,IF(I156&lt;=25000,I156,IF(I156&lt;=50000,ROUNDUP(I156/2,0)+12500,IF(I156&lt;=100000,ROUNDUP(I156/4,0)+25000,50000)))),MAX(IF(I156&lt;=0,0,IF(I156&lt;=25000,I156,IF(I156&lt;=50000,ROUNDUP(I156/2,0)+12500,IF(I156&lt;=100000,ROUNDUP(I156/4,0)+25000,50000)))),MIN(IF(H156&lt;=0,0,IF(H156&lt;=20000,H156,IF(H156&lt;=40000,ROUNDUP(H156/2,0)+10000,IF(H156&lt;=80000,ROUNDUP(H156/4,0)+20000,40000))))+IF(I156&lt;=0,0,IF(I156&lt;=25000,I156,IF(I156&lt;=50000,ROUNDUP(I156/2,0)+12500,IF(I156&lt;=100000,ROUNDUP(I156/4,0)+25000,50000)))),40000))))</f>
        <v/>
      </c>
      <c r="R156" s="18">
        <f>MIN(120000,O156+P156+Q156)</f>
        <v/>
      </c>
      <c r="S156" s="18">
        <f>IF(F156&lt;=0,IF(E156&lt;=0,0,IF(E156&lt;=12000,E156,IF(E156&lt;=32000,ROUNDUP(E156/2,0)+6000,IF(E156&lt;=56000,ROUNDUP(E156/4,0)+14000,28000)))),IF(E156&lt;=0,IF(F156&lt;=0,0,IF(F156&lt;=15000,F156,IF(F156&lt;=40000,ROUNDUP(F156/2,0)+7500,IF(F156&lt;=70000,ROUNDUP(F156/4,0)+17500,35000)))),MAX(IF(F156&lt;=0,0,IF(F156&lt;=15000,F156,IF(F156&lt;=40000,ROUNDUP(F156/2,0)+7500,IF(F156&lt;=70000,ROUNDUP(F156/4,0)+17500,35000)))),MIN(IF(E156&lt;=0,0,IF(E156&lt;=12000,E156,IF(E156&lt;=32000,ROUNDUP(E156/2,0)+6000,IF(E156&lt;=56000,ROUNDUP(E156/4,0)+14000,28000))))+IF(F156&lt;=0,0,IF(F156&lt;=15000,F156,IF(F156&lt;=40000,ROUNDUP(F156/2,0)+7500,IF(F156&lt;=70000,ROUNDUP(F156/4,0)+17500,35000)))),28000))))</f>
        <v/>
      </c>
      <c r="T156" s="18">
        <f>IF(G156&lt;=0,0,IF(G156&lt;=12000,G156,IF(G156&lt;=32000,ROUNDUP(G156/2,0)+6000,IF(G156&lt;=56000,ROUNDUP(G156/4,0)+14000,28000))))</f>
        <v/>
      </c>
      <c r="U156" s="18">
        <f>IF(I156&lt;=0,IF(H156&lt;=0,0,IF(H156&lt;=12000,H156,IF(H156&lt;=32000,ROUNDUP(H156/2,0)+6000,IF(H156&lt;=56000,ROUNDUP(H156/4,0)+14000,28000)))),IF(H156&lt;=0,IF(I156&lt;=0,0,IF(I156&lt;=15000,I156,IF(I156&lt;=40000,ROUNDUP(I156/2,0)+7500,IF(I156&lt;=70000,ROUNDUP(I156/4,0)+17500,35000)))),MAX(IF(I156&lt;=0,0,IF(I156&lt;=15000,I156,IF(I156&lt;=40000,ROUNDUP(I156/2,0)+7500,IF(I156&lt;=70000,ROUNDUP(I156/4,0)+17500,35000)))),MIN(IF(H156&lt;=0,0,IF(H156&lt;=12000,H156,IF(H156&lt;=32000,ROUNDUP(H156/2,0)+6000,IF(H156&lt;=56000,ROUNDUP(H156/4,0)+14000,28000))))+IF(I156&lt;=0,0,IF(I156&lt;=15000,I156,IF(I156&lt;=40000,ROUNDUP(I156/2,0)+7500,IF(I156&lt;=70000,ROUNDUP(I156/4,0)+17500,35000)))),28000))))</f>
        <v/>
      </c>
      <c r="V156" s="18">
        <f>MIN(70000,S156+T156+U156)</f>
        <v/>
      </c>
      <c r="W156" s="18">
        <f>MAX(0,ROUNDDOWN(M156-J156-N156-K156-0,-3))</f>
        <v/>
      </c>
      <c r="X156" s="18">
        <f>MAX(0,ROUNDDOWN(M156-J156-N156-K156-R156,-3))</f>
        <v/>
      </c>
      <c r="Y156" s="18">
        <f>IF(W156&lt;=0,0,ROUNDDOWN((W156*LOOKUP(W156,{0,1950001,3300001,6950001,9000001,18000001,40000001},{0.05,0.1,0.2,0.23,0.33,0.4,0.45})-LOOKUP(W156,{0,1950001,3300001,6950001,9000001,18000001,40000001},{0,97500,427500,636000,1536000,2796000,4796000}))*1.021,-2))</f>
        <v/>
      </c>
      <c r="Z156" s="18">
        <f>IF(X156&lt;=0,0,ROUNDDOWN((X156*LOOKUP(X156,{0,1950001,3300001,6950001,9000001,18000001,40000001},{0.05,0.1,0.2,0.23,0.33,0.4,0.45})-LOOKUP(X156,{0,1950001,3300001,6950001,9000001,18000001,40000001},{0,97500,427500,636000,1536000,2796000,4796000}))*1.021,-2))</f>
        <v/>
      </c>
      <c r="AA156" s="18">
        <f>MAX(0,ROUNDDOWN(M156-J156-430000-L156-0,-3))</f>
        <v/>
      </c>
      <c r="AB156" s="18">
        <f>MAX(0,ROUNDDOWN(M156-J156-430000-L156-V156,-3))</f>
        <v/>
      </c>
      <c r="AC156" s="18">
        <f>IF(M156&lt;=450000,0,MAX(0,ROUNDDOWN(AA156*0.06-MIN(50000,AA156)*0.03,-2))+MAX(0,ROUNDDOWN(AA156*0.04-MIN(50000,AA156)*0.02,-2)))</f>
        <v/>
      </c>
      <c r="AD156" s="18">
        <f>IF(M156&lt;=450000,0,MAX(0,ROUNDDOWN(AB156*0.06-MIN(50000,AB156)*0.03,-2))+MAX(0,ROUNDDOWN(AB156*0.04-MIN(50000,AB156)*0.02,-2)))</f>
        <v/>
      </c>
      <c r="AE156" s="18">
        <f>Y156-Z156</f>
        <v/>
      </c>
      <c r="AF156" s="18">
        <f>AC156-AD156</f>
        <v/>
      </c>
      <c r="AG156" s="18">
        <f>AE156+AF156</f>
        <v/>
      </c>
      <c r="AH156" s="20">
        <f>IF(W156&lt;=0,0,LOOKUP(W156,{0,1950001,3300001,6950001,9000001,18000001,40000001},{0.05,0.1,0.2,0.23,0.33,0.4,0.45}))</f>
        <v/>
      </c>
    </row>
    <row r="157">
      <c r="A157" t="inlineStr">
        <is>
          <t>1万円刻み 一般8万円</t>
        </is>
      </c>
      <c r="B157" s="18">
        <f>'4_1万円刻み'!$A$26</f>
        <v/>
      </c>
      <c r="C157" s="19" t="n">
        <v>2026</v>
      </c>
      <c r="D157" t="inlineStr">
        <is>
          <t>いいえ</t>
        </is>
      </c>
      <c r="E157" s="18" t="n">
        <v>80000</v>
      </c>
      <c r="F157" s="18" t="n">
        <v>0</v>
      </c>
      <c r="G157" s="18" t="n">
        <v>0</v>
      </c>
      <c r="H157" s="18" t="n">
        <v>0</v>
      </c>
      <c r="I157" s="18" t="n">
        <v>0</v>
      </c>
      <c r="J157" s="18">
        <f>ROUND(MIN(B157/12,650000)*12*0.0915+MIN(B157/12,1390000)*12*(0.0504+0)+B157*0.005,0)</f>
        <v/>
      </c>
      <c r="K157" s="18" t="n">
        <v>0</v>
      </c>
      <c r="L157" s="18" t="n">
        <v>0</v>
      </c>
      <c r="M157" s="18">
        <f>ROUND(IF(C157&gt;=2026,IF(B157&lt;741000,0,IF(B157&lt;2191000,B157-740000,IF(B157&lt;2193000,1451000,IF(B157&lt;2196000,1453000,IF(B157&lt;2200000,1456000,IF(B157&lt;3600000,ROUNDDOWN(B157/4,-3)*2.8-80000,IF(B157&lt;6600000,ROUNDDOWN(B157/4,-3)*3.2-440000,IF(B157&lt;8500000,ROUNDDOWN(B157*0.9,0)-1100000,B157-1950000)))))))),IF(B157&lt;651000,0,IF(B157&lt;1900000,B157-650000,IF(B157&lt;3600000,ROUNDDOWN(B157/4,-3)*2.8-80000,IF(B157&lt;6600000,ROUNDDOWN(B157/4,-3)*3.2-440000,IF(B157&lt;8500000,ROUNDDOWN(B157*0.9,0)-1100000,B157-1950000)))))),0)</f>
        <v/>
      </c>
      <c r="N157" s="18">
        <f>IF(M157&gt;23500000,NA(),IF(C157&gt;=2026,IF(M157&lt;=4890000,1040000,IF(M157&lt;=6550000,670000,620000)),IF(M157&lt;=1320000,950000,IF(M157&lt;=3360000,880000,IF(M157&lt;=4890000,680000,IF(M157&lt;=6550000,630000,580000))))))</f>
        <v/>
      </c>
      <c r="O157" s="18">
        <f>IF(F157&lt;=0,IF(AND(D157="はい",C157&gt;=2026,C157&lt;=2027),IF(E157&lt;=0,0,IF(E157&lt;=30000,E157,IF(E157&lt;=60000,ROUNDUP(E157/2,0)+15000,IF(E157&lt;=120000,ROUNDUP(E157/4,0)+30000,60000)))),IF(E157&lt;=0,0,IF(E157&lt;=20000,E157,IF(E157&lt;=40000,ROUNDUP(E157/2,0)+10000,IF(E157&lt;=80000,ROUNDUP(E157/4,0)+20000,40000))))),IF(E157&lt;=0,IF(F157&lt;=0,0,IF(F157&lt;=25000,F157,IF(F157&lt;=50000,ROUNDUP(F157/2,0)+12500,IF(F157&lt;=100000,ROUNDUP(F157/4,0)+25000,50000)))),MAX(IF(F157&lt;=0,0,IF(F157&lt;=25000,F157,IF(F157&lt;=50000,ROUNDUP(F157/2,0)+12500,IF(F157&lt;=100000,ROUNDUP(F157/4,0)+25000,50000)))),MIN(IF(AND(D157="はい",C157&gt;=2026,C157&lt;=2027),IF(E157&lt;=0,0,IF(E157&lt;=30000,E157,IF(E157&lt;=60000,ROUNDUP(E157/2,0)+15000,IF(E157&lt;=120000,ROUNDUP(E157/4,0)+30000,60000)))),IF(E157&lt;=0,0,IF(E157&lt;=20000,E157,IF(E157&lt;=40000,ROUNDUP(E157/2,0)+10000,IF(E157&lt;=80000,ROUNDUP(E157/4,0)+20000,40000)))))+IF(F157&lt;=0,0,IF(F157&lt;=25000,F157,IF(F157&lt;=50000,ROUNDUP(F157/2,0)+12500,IF(F157&lt;=100000,ROUNDUP(F157/4,0)+25000,50000)))),IF(AND(D157="はい",C157&gt;=2026,C157&lt;=2027),60000,40000)))))</f>
        <v/>
      </c>
      <c r="P157" s="18">
        <f>IF(G157&lt;=0,0,IF(G157&lt;=20000,G157,IF(G157&lt;=40000,ROUNDUP(G157/2,0)+10000,IF(G157&lt;=80000,ROUNDUP(G157/4,0)+20000,40000))))</f>
        <v/>
      </c>
      <c r="Q157" s="18">
        <f>IF(I157&lt;=0,IF(H157&lt;=0,0,IF(H157&lt;=20000,H157,IF(H157&lt;=40000,ROUNDUP(H157/2,0)+10000,IF(H157&lt;=80000,ROUNDUP(H157/4,0)+20000,40000)))),IF(H157&lt;=0,IF(I157&lt;=0,0,IF(I157&lt;=25000,I157,IF(I157&lt;=50000,ROUNDUP(I157/2,0)+12500,IF(I157&lt;=100000,ROUNDUP(I157/4,0)+25000,50000)))),MAX(IF(I157&lt;=0,0,IF(I157&lt;=25000,I157,IF(I157&lt;=50000,ROUNDUP(I157/2,0)+12500,IF(I157&lt;=100000,ROUNDUP(I157/4,0)+25000,50000)))),MIN(IF(H157&lt;=0,0,IF(H157&lt;=20000,H157,IF(H157&lt;=40000,ROUNDUP(H157/2,0)+10000,IF(H157&lt;=80000,ROUNDUP(H157/4,0)+20000,40000))))+IF(I157&lt;=0,0,IF(I157&lt;=25000,I157,IF(I157&lt;=50000,ROUNDUP(I157/2,0)+12500,IF(I157&lt;=100000,ROUNDUP(I157/4,0)+25000,50000)))),40000))))</f>
        <v/>
      </c>
      <c r="R157" s="18">
        <f>MIN(120000,O157+P157+Q157)</f>
        <v/>
      </c>
      <c r="S157" s="18">
        <f>IF(F157&lt;=0,IF(E157&lt;=0,0,IF(E157&lt;=12000,E157,IF(E157&lt;=32000,ROUNDUP(E157/2,0)+6000,IF(E157&lt;=56000,ROUNDUP(E157/4,0)+14000,28000)))),IF(E157&lt;=0,IF(F157&lt;=0,0,IF(F157&lt;=15000,F157,IF(F157&lt;=40000,ROUNDUP(F157/2,0)+7500,IF(F157&lt;=70000,ROUNDUP(F157/4,0)+17500,35000)))),MAX(IF(F157&lt;=0,0,IF(F157&lt;=15000,F157,IF(F157&lt;=40000,ROUNDUP(F157/2,0)+7500,IF(F157&lt;=70000,ROUNDUP(F157/4,0)+17500,35000)))),MIN(IF(E157&lt;=0,0,IF(E157&lt;=12000,E157,IF(E157&lt;=32000,ROUNDUP(E157/2,0)+6000,IF(E157&lt;=56000,ROUNDUP(E157/4,0)+14000,28000))))+IF(F157&lt;=0,0,IF(F157&lt;=15000,F157,IF(F157&lt;=40000,ROUNDUP(F157/2,0)+7500,IF(F157&lt;=70000,ROUNDUP(F157/4,0)+17500,35000)))),28000))))</f>
        <v/>
      </c>
      <c r="T157" s="18">
        <f>IF(G157&lt;=0,0,IF(G157&lt;=12000,G157,IF(G157&lt;=32000,ROUNDUP(G157/2,0)+6000,IF(G157&lt;=56000,ROUNDUP(G157/4,0)+14000,28000))))</f>
        <v/>
      </c>
      <c r="U157" s="18">
        <f>IF(I157&lt;=0,IF(H157&lt;=0,0,IF(H157&lt;=12000,H157,IF(H157&lt;=32000,ROUNDUP(H157/2,0)+6000,IF(H157&lt;=56000,ROUNDUP(H157/4,0)+14000,28000)))),IF(H157&lt;=0,IF(I157&lt;=0,0,IF(I157&lt;=15000,I157,IF(I157&lt;=40000,ROUNDUP(I157/2,0)+7500,IF(I157&lt;=70000,ROUNDUP(I157/4,0)+17500,35000)))),MAX(IF(I157&lt;=0,0,IF(I157&lt;=15000,I157,IF(I157&lt;=40000,ROUNDUP(I157/2,0)+7500,IF(I157&lt;=70000,ROUNDUP(I157/4,0)+17500,35000)))),MIN(IF(H157&lt;=0,0,IF(H157&lt;=12000,H157,IF(H157&lt;=32000,ROUNDUP(H157/2,0)+6000,IF(H157&lt;=56000,ROUNDUP(H157/4,0)+14000,28000))))+IF(I157&lt;=0,0,IF(I157&lt;=15000,I157,IF(I157&lt;=40000,ROUNDUP(I157/2,0)+7500,IF(I157&lt;=70000,ROUNDUP(I157/4,0)+17500,35000)))),28000))))</f>
        <v/>
      </c>
      <c r="V157" s="18">
        <f>MIN(70000,S157+T157+U157)</f>
        <v/>
      </c>
      <c r="W157" s="18">
        <f>MAX(0,ROUNDDOWN(M157-J157-N157-K157-0,-3))</f>
        <v/>
      </c>
      <c r="X157" s="18">
        <f>MAX(0,ROUNDDOWN(M157-J157-N157-K157-R157,-3))</f>
        <v/>
      </c>
      <c r="Y157" s="18">
        <f>IF(W157&lt;=0,0,ROUNDDOWN((W157*LOOKUP(W157,{0,1950001,3300001,6950001,9000001,18000001,40000001},{0.05,0.1,0.2,0.23,0.33,0.4,0.45})-LOOKUP(W157,{0,1950001,3300001,6950001,9000001,18000001,40000001},{0,97500,427500,636000,1536000,2796000,4796000}))*1.021,-2))</f>
        <v/>
      </c>
      <c r="Z157" s="18">
        <f>IF(X157&lt;=0,0,ROUNDDOWN((X157*LOOKUP(X157,{0,1950001,3300001,6950001,9000001,18000001,40000001},{0.05,0.1,0.2,0.23,0.33,0.4,0.45})-LOOKUP(X157,{0,1950001,3300001,6950001,9000001,18000001,40000001},{0,97500,427500,636000,1536000,2796000,4796000}))*1.021,-2))</f>
        <v/>
      </c>
      <c r="AA157" s="18">
        <f>MAX(0,ROUNDDOWN(M157-J157-430000-L157-0,-3))</f>
        <v/>
      </c>
      <c r="AB157" s="18">
        <f>MAX(0,ROUNDDOWN(M157-J157-430000-L157-V157,-3))</f>
        <v/>
      </c>
      <c r="AC157" s="18">
        <f>IF(M157&lt;=450000,0,MAX(0,ROUNDDOWN(AA157*0.06-MIN(50000,AA157)*0.03,-2))+MAX(0,ROUNDDOWN(AA157*0.04-MIN(50000,AA157)*0.02,-2)))</f>
        <v/>
      </c>
      <c r="AD157" s="18">
        <f>IF(M157&lt;=450000,0,MAX(0,ROUNDDOWN(AB157*0.06-MIN(50000,AB157)*0.03,-2))+MAX(0,ROUNDDOWN(AB157*0.04-MIN(50000,AB157)*0.02,-2)))</f>
        <v/>
      </c>
      <c r="AE157" s="18">
        <f>Y157-Z157</f>
        <v/>
      </c>
      <c r="AF157" s="18">
        <f>AC157-AD157</f>
        <v/>
      </c>
      <c r="AG157" s="18">
        <f>AE157+AF157</f>
        <v/>
      </c>
      <c r="AH157" s="20">
        <f>IF(W157&lt;=0,0,LOOKUP(W157,{0,1950001,3300001,6950001,9000001,18000001,40000001},{0.05,0.1,0.2,0.23,0.33,0.4,0.45}))</f>
        <v/>
      </c>
    </row>
    <row r="158">
      <c r="A158" t="inlineStr">
        <is>
          <t>1万円刻み 特例あり一般12万円</t>
        </is>
      </c>
      <c r="B158" s="18">
        <f>'4_1万円刻み'!$A$26</f>
        <v/>
      </c>
      <c r="C158" s="19" t="n">
        <v>2026</v>
      </c>
      <c r="D158" t="inlineStr">
        <is>
          <t>はい</t>
        </is>
      </c>
      <c r="E158" s="18" t="n">
        <v>120000</v>
      </c>
      <c r="F158" s="18" t="n">
        <v>0</v>
      </c>
      <c r="G158" s="18" t="n">
        <v>0</v>
      </c>
      <c r="H158" s="18" t="n">
        <v>0</v>
      </c>
      <c r="I158" s="18" t="n">
        <v>0</v>
      </c>
      <c r="J158" s="18">
        <f>ROUND(MIN(B158/12,650000)*12*0.0915+MIN(B158/12,1390000)*12*(0.0504+0)+B158*0.005,0)</f>
        <v/>
      </c>
      <c r="K158" s="18" t="n">
        <v>0</v>
      </c>
      <c r="L158" s="18" t="n">
        <v>0</v>
      </c>
      <c r="M158" s="18">
        <f>ROUND(IF(C158&gt;=2026,IF(B158&lt;741000,0,IF(B158&lt;2191000,B158-740000,IF(B158&lt;2193000,1451000,IF(B158&lt;2196000,1453000,IF(B158&lt;2200000,1456000,IF(B158&lt;3600000,ROUNDDOWN(B158/4,-3)*2.8-80000,IF(B158&lt;6600000,ROUNDDOWN(B158/4,-3)*3.2-440000,IF(B158&lt;8500000,ROUNDDOWN(B158*0.9,0)-1100000,B158-1950000)))))))),IF(B158&lt;651000,0,IF(B158&lt;1900000,B158-650000,IF(B158&lt;3600000,ROUNDDOWN(B158/4,-3)*2.8-80000,IF(B158&lt;6600000,ROUNDDOWN(B158/4,-3)*3.2-440000,IF(B158&lt;8500000,ROUNDDOWN(B158*0.9,0)-1100000,B158-1950000)))))),0)</f>
        <v/>
      </c>
      <c r="N158" s="18">
        <f>IF(M158&gt;23500000,NA(),IF(C158&gt;=2026,IF(M158&lt;=4890000,1040000,IF(M158&lt;=6550000,670000,620000)),IF(M158&lt;=1320000,950000,IF(M158&lt;=3360000,880000,IF(M158&lt;=4890000,680000,IF(M158&lt;=6550000,630000,580000))))))</f>
        <v/>
      </c>
      <c r="O158" s="18">
        <f>IF(F158&lt;=0,IF(AND(D158="はい",C158&gt;=2026,C158&lt;=2027),IF(E158&lt;=0,0,IF(E158&lt;=30000,E158,IF(E158&lt;=60000,ROUNDUP(E158/2,0)+15000,IF(E158&lt;=120000,ROUNDUP(E158/4,0)+30000,60000)))),IF(E158&lt;=0,0,IF(E158&lt;=20000,E158,IF(E158&lt;=40000,ROUNDUP(E158/2,0)+10000,IF(E158&lt;=80000,ROUNDUP(E158/4,0)+20000,40000))))),IF(E158&lt;=0,IF(F158&lt;=0,0,IF(F158&lt;=25000,F158,IF(F158&lt;=50000,ROUNDUP(F158/2,0)+12500,IF(F158&lt;=100000,ROUNDUP(F158/4,0)+25000,50000)))),MAX(IF(F158&lt;=0,0,IF(F158&lt;=25000,F158,IF(F158&lt;=50000,ROUNDUP(F158/2,0)+12500,IF(F158&lt;=100000,ROUNDUP(F158/4,0)+25000,50000)))),MIN(IF(AND(D158="はい",C158&gt;=2026,C158&lt;=2027),IF(E158&lt;=0,0,IF(E158&lt;=30000,E158,IF(E158&lt;=60000,ROUNDUP(E158/2,0)+15000,IF(E158&lt;=120000,ROUNDUP(E158/4,0)+30000,60000)))),IF(E158&lt;=0,0,IF(E158&lt;=20000,E158,IF(E158&lt;=40000,ROUNDUP(E158/2,0)+10000,IF(E158&lt;=80000,ROUNDUP(E158/4,0)+20000,40000)))))+IF(F158&lt;=0,0,IF(F158&lt;=25000,F158,IF(F158&lt;=50000,ROUNDUP(F158/2,0)+12500,IF(F158&lt;=100000,ROUNDUP(F158/4,0)+25000,50000)))),IF(AND(D158="はい",C158&gt;=2026,C158&lt;=2027),60000,40000)))))</f>
        <v/>
      </c>
      <c r="P158" s="18">
        <f>IF(G158&lt;=0,0,IF(G158&lt;=20000,G158,IF(G158&lt;=40000,ROUNDUP(G158/2,0)+10000,IF(G158&lt;=80000,ROUNDUP(G158/4,0)+20000,40000))))</f>
        <v/>
      </c>
      <c r="Q158" s="18">
        <f>IF(I158&lt;=0,IF(H158&lt;=0,0,IF(H158&lt;=20000,H158,IF(H158&lt;=40000,ROUNDUP(H158/2,0)+10000,IF(H158&lt;=80000,ROUNDUP(H158/4,0)+20000,40000)))),IF(H158&lt;=0,IF(I158&lt;=0,0,IF(I158&lt;=25000,I158,IF(I158&lt;=50000,ROUNDUP(I158/2,0)+12500,IF(I158&lt;=100000,ROUNDUP(I158/4,0)+25000,50000)))),MAX(IF(I158&lt;=0,0,IF(I158&lt;=25000,I158,IF(I158&lt;=50000,ROUNDUP(I158/2,0)+12500,IF(I158&lt;=100000,ROUNDUP(I158/4,0)+25000,50000)))),MIN(IF(H158&lt;=0,0,IF(H158&lt;=20000,H158,IF(H158&lt;=40000,ROUNDUP(H158/2,0)+10000,IF(H158&lt;=80000,ROUNDUP(H158/4,0)+20000,40000))))+IF(I158&lt;=0,0,IF(I158&lt;=25000,I158,IF(I158&lt;=50000,ROUNDUP(I158/2,0)+12500,IF(I158&lt;=100000,ROUNDUP(I158/4,0)+25000,50000)))),40000))))</f>
        <v/>
      </c>
      <c r="R158" s="18">
        <f>MIN(120000,O158+P158+Q158)</f>
        <v/>
      </c>
      <c r="S158" s="18">
        <f>IF(F158&lt;=0,IF(E158&lt;=0,0,IF(E158&lt;=12000,E158,IF(E158&lt;=32000,ROUNDUP(E158/2,0)+6000,IF(E158&lt;=56000,ROUNDUP(E158/4,0)+14000,28000)))),IF(E158&lt;=0,IF(F158&lt;=0,0,IF(F158&lt;=15000,F158,IF(F158&lt;=40000,ROUNDUP(F158/2,0)+7500,IF(F158&lt;=70000,ROUNDUP(F158/4,0)+17500,35000)))),MAX(IF(F158&lt;=0,0,IF(F158&lt;=15000,F158,IF(F158&lt;=40000,ROUNDUP(F158/2,0)+7500,IF(F158&lt;=70000,ROUNDUP(F158/4,0)+17500,35000)))),MIN(IF(E158&lt;=0,0,IF(E158&lt;=12000,E158,IF(E158&lt;=32000,ROUNDUP(E158/2,0)+6000,IF(E158&lt;=56000,ROUNDUP(E158/4,0)+14000,28000))))+IF(F158&lt;=0,0,IF(F158&lt;=15000,F158,IF(F158&lt;=40000,ROUNDUP(F158/2,0)+7500,IF(F158&lt;=70000,ROUNDUP(F158/4,0)+17500,35000)))),28000))))</f>
        <v/>
      </c>
      <c r="T158" s="18">
        <f>IF(G158&lt;=0,0,IF(G158&lt;=12000,G158,IF(G158&lt;=32000,ROUNDUP(G158/2,0)+6000,IF(G158&lt;=56000,ROUNDUP(G158/4,0)+14000,28000))))</f>
        <v/>
      </c>
      <c r="U158" s="18">
        <f>IF(I158&lt;=0,IF(H158&lt;=0,0,IF(H158&lt;=12000,H158,IF(H158&lt;=32000,ROUNDUP(H158/2,0)+6000,IF(H158&lt;=56000,ROUNDUP(H158/4,0)+14000,28000)))),IF(H158&lt;=0,IF(I158&lt;=0,0,IF(I158&lt;=15000,I158,IF(I158&lt;=40000,ROUNDUP(I158/2,0)+7500,IF(I158&lt;=70000,ROUNDUP(I158/4,0)+17500,35000)))),MAX(IF(I158&lt;=0,0,IF(I158&lt;=15000,I158,IF(I158&lt;=40000,ROUNDUP(I158/2,0)+7500,IF(I158&lt;=70000,ROUNDUP(I158/4,0)+17500,35000)))),MIN(IF(H158&lt;=0,0,IF(H158&lt;=12000,H158,IF(H158&lt;=32000,ROUNDUP(H158/2,0)+6000,IF(H158&lt;=56000,ROUNDUP(H158/4,0)+14000,28000))))+IF(I158&lt;=0,0,IF(I158&lt;=15000,I158,IF(I158&lt;=40000,ROUNDUP(I158/2,0)+7500,IF(I158&lt;=70000,ROUNDUP(I158/4,0)+17500,35000)))),28000))))</f>
        <v/>
      </c>
      <c r="V158" s="18">
        <f>MIN(70000,S158+T158+U158)</f>
        <v/>
      </c>
      <c r="W158" s="18">
        <f>MAX(0,ROUNDDOWN(M158-J158-N158-K158-0,-3))</f>
        <v/>
      </c>
      <c r="X158" s="18">
        <f>MAX(0,ROUNDDOWN(M158-J158-N158-K158-R158,-3))</f>
        <v/>
      </c>
      <c r="Y158" s="18">
        <f>IF(W158&lt;=0,0,ROUNDDOWN((W158*LOOKUP(W158,{0,1950001,3300001,6950001,9000001,18000001,40000001},{0.05,0.1,0.2,0.23,0.33,0.4,0.45})-LOOKUP(W158,{0,1950001,3300001,6950001,9000001,18000001,40000001},{0,97500,427500,636000,1536000,2796000,4796000}))*1.021,-2))</f>
        <v/>
      </c>
      <c r="Z158" s="18">
        <f>IF(X158&lt;=0,0,ROUNDDOWN((X158*LOOKUP(X158,{0,1950001,3300001,6950001,9000001,18000001,40000001},{0.05,0.1,0.2,0.23,0.33,0.4,0.45})-LOOKUP(X158,{0,1950001,3300001,6950001,9000001,18000001,40000001},{0,97500,427500,636000,1536000,2796000,4796000}))*1.021,-2))</f>
        <v/>
      </c>
      <c r="AA158" s="18">
        <f>MAX(0,ROUNDDOWN(M158-J158-430000-L158-0,-3))</f>
        <v/>
      </c>
      <c r="AB158" s="18">
        <f>MAX(0,ROUNDDOWN(M158-J158-430000-L158-V158,-3))</f>
        <v/>
      </c>
      <c r="AC158" s="18">
        <f>IF(M158&lt;=450000,0,MAX(0,ROUNDDOWN(AA158*0.06-MIN(50000,AA158)*0.03,-2))+MAX(0,ROUNDDOWN(AA158*0.04-MIN(50000,AA158)*0.02,-2)))</f>
        <v/>
      </c>
      <c r="AD158" s="18">
        <f>IF(M158&lt;=450000,0,MAX(0,ROUNDDOWN(AB158*0.06-MIN(50000,AB158)*0.03,-2))+MAX(0,ROUNDDOWN(AB158*0.04-MIN(50000,AB158)*0.02,-2)))</f>
        <v/>
      </c>
      <c r="AE158" s="18">
        <f>Y158-Z158</f>
        <v/>
      </c>
      <c r="AF158" s="18">
        <f>AC158-AD158</f>
        <v/>
      </c>
      <c r="AG158" s="18">
        <f>AE158+AF158</f>
        <v/>
      </c>
      <c r="AH158" s="20">
        <f>IF(W158&lt;=0,0,LOOKUP(W158,{0,1950001,3300001,6950001,9000001,18000001,40000001},{0.05,0.1,0.2,0.23,0.33,0.4,0.45}))</f>
        <v/>
      </c>
    </row>
    <row r="159">
      <c r="A159" t="inlineStr">
        <is>
          <t>1万円刻み 3区分8万円ずつ</t>
        </is>
      </c>
      <c r="B159" s="18">
        <f>'4_1万円刻み'!$A$27</f>
        <v/>
      </c>
      <c r="C159" s="19" t="n">
        <v>2026</v>
      </c>
      <c r="D159" t="inlineStr">
        <is>
          <t>いいえ</t>
        </is>
      </c>
      <c r="E159" s="18" t="n">
        <v>80000</v>
      </c>
      <c r="F159" s="18" t="n">
        <v>0</v>
      </c>
      <c r="G159" s="18" t="n">
        <v>80000</v>
      </c>
      <c r="H159" s="18" t="n">
        <v>80000</v>
      </c>
      <c r="I159" s="18" t="n">
        <v>0</v>
      </c>
      <c r="J159" s="18">
        <f>ROUND(MIN(B159/12,650000)*12*0.0915+MIN(B159/12,1390000)*12*(0.0504+0)+B159*0.005,0)</f>
        <v/>
      </c>
      <c r="K159" s="18" t="n">
        <v>0</v>
      </c>
      <c r="L159" s="18" t="n">
        <v>0</v>
      </c>
      <c r="M159" s="18">
        <f>ROUND(IF(C159&gt;=2026,IF(B159&lt;741000,0,IF(B159&lt;2191000,B159-740000,IF(B159&lt;2193000,1451000,IF(B159&lt;2196000,1453000,IF(B159&lt;2200000,1456000,IF(B159&lt;3600000,ROUNDDOWN(B159/4,-3)*2.8-80000,IF(B159&lt;6600000,ROUNDDOWN(B159/4,-3)*3.2-440000,IF(B159&lt;8500000,ROUNDDOWN(B159*0.9,0)-1100000,B159-1950000)))))))),IF(B159&lt;651000,0,IF(B159&lt;1900000,B159-650000,IF(B159&lt;3600000,ROUNDDOWN(B159/4,-3)*2.8-80000,IF(B159&lt;6600000,ROUNDDOWN(B159/4,-3)*3.2-440000,IF(B159&lt;8500000,ROUNDDOWN(B159*0.9,0)-1100000,B159-1950000)))))),0)</f>
        <v/>
      </c>
      <c r="N159" s="18">
        <f>IF(M159&gt;23500000,NA(),IF(C159&gt;=2026,IF(M159&lt;=4890000,1040000,IF(M159&lt;=6550000,670000,620000)),IF(M159&lt;=1320000,950000,IF(M159&lt;=3360000,880000,IF(M159&lt;=4890000,680000,IF(M159&lt;=6550000,630000,580000))))))</f>
        <v/>
      </c>
      <c r="O159" s="18">
        <f>IF(F159&lt;=0,IF(AND(D159="はい",C159&gt;=2026,C159&lt;=2027),IF(E159&lt;=0,0,IF(E159&lt;=30000,E159,IF(E159&lt;=60000,ROUNDUP(E159/2,0)+15000,IF(E159&lt;=120000,ROUNDUP(E159/4,0)+30000,60000)))),IF(E159&lt;=0,0,IF(E159&lt;=20000,E159,IF(E159&lt;=40000,ROUNDUP(E159/2,0)+10000,IF(E159&lt;=80000,ROUNDUP(E159/4,0)+20000,40000))))),IF(E159&lt;=0,IF(F159&lt;=0,0,IF(F159&lt;=25000,F159,IF(F159&lt;=50000,ROUNDUP(F159/2,0)+12500,IF(F159&lt;=100000,ROUNDUP(F159/4,0)+25000,50000)))),MAX(IF(F159&lt;=0,0,IF(F159&lt;=25000,F159,IF(F159&lt;=50000,ROUNDUP(F159/2,0)+12500,IF(F159&lt;=100000,ROUNDUP(F159/4,0)+25000,50000)))),MIN(IF(AND(D159="はい",C159&gt;=2026,C159&lt;=2027),IF(E159&lt;=0,0,IF(E159&lt;=30000,E159,IF(E159&lt;=60000,ROUNDUP(E159/2,0)+15000,IF(E159&lt;=120000,ROUNDUP(E159/4,0)+30000,60000)))),IF(E159&lt;=0,0,IF(E159&lt;=20000,E159,IF(E159&lt;=40000,ROUNDUP(E159/2,0)+10000,IF(E159&lt;=80000,ROUNDUP(E159/4,0)+20000,40000)))))+IF(F159&lt;=0,0,IF(F159&lt;=25000,F159,IF(F159&lt;=50000,ROUNDUP(F159/2,0)+12500,IF(F159&lt;=100000,ROUNDUP(F159/4,0)+25000,50000)))),IF(AND(D159="はい",C159&gt;=2026,C159&lt;=2027),60000,40000)))))</f>
        <v/>
      </c>
      <c r="P159" s="18">
        <f>IF(G159&lt;=0,0,IF(G159&lt;=20000,G159,IF(G159&lt;=40000,ROUNDUP(G159/2,0)+10000,IF(G159&lt;=80000,ROUNDUP(G159/4,0)+20000,40000))))</f>
        <v/>
      </c>
      <c r="Q159" s="18">
        <f>IF(I159&lt;=0,IF(H159&lt;=0,0,IF(H159&lt;=20000,H159,IF(H159&lt;=40000,ROUNDUP(H159/2,0)+10000,IF(H159&lt;=80000,ROUNDUP(H159/4,0)+20000,40000)))),IF(H159&lt;=0,IF(I159&lt;=0,0,IF(I159&lt;=25000,I159,IF(I159&lt;=50000,ROUNDUP(I159/2,0)+12500,IF(I159&lt;=100000,ROUNDUP(I159/4,0)+25000,50000)))),MAX(IF(I159&lt;=0,0,IF(I159&lt;=25000,I159,IF(I159&lt;=50000,ROUNDUP(I159/2,0)+12500,IF(I159&lt;=100000,ROUNDUP(I159/4,0)+25000,50000)))),MIN(IF(H159&lt;=0,0,IF(H159&lt;=20000,H159,IF(H159&lt;=40000,ROUNDUP(H159/2,0)+10000,IF(H159&lt;=80000,ROUNDUP(H159/4,0)+20000,40000))))+IF(I159&lt;=0,0,IF(I159&lt;=25000,I159,IF(I159&lt;=50000,ROUNDUP(I159/2,0)+12500,IF(I159&lt;=100000,ROUNDUP(I159/4,0)+25000,50000)))),40000))))</f>
        <v/>
      </c>
      <c r="R159" s="18">
        <f>MIN(120000,O159+P159+Q159)</f>
        <v/>
      </c>
      <c r="S159" s="18">
        <f>IF(F159&lt;=0,IF(E159&lt;=0,0,IF(E159&lt;=12000,E159,IF(E159&lt;=32000,ROUNDUP(E159/2,0)+6000,IF(E159&lt;=56000,ROUNDUP(E159/4,0)+14000,28000)))),IF(E159&lt;=0,IF(F159&lt;=0,0,IF(F159&lt;=15000,F159,IF(F159&lt;=40000,ROUNDUP(F159/2,0)+7500,IF(F159&lt;=70000,ROUNDUP(F159/4,0)+17500,35000)))),MAX(IF(F159&lt;=0,0,IF(F159&lt;=15000,F159,IF(F159&lt;=40000,ROUNDUP(F159/2,0)+7500,IF(F159&lt;=70000,ROUNDUP(F159/4,0)+17500,35000)))),MIN(IF(E159&lt;=0,0,IF(E159&lt;=12000,E159,IF(E159&lt;=32000,ROUNDUP(E159/2,0)+6000,IF(E159&lt;=56000,ROUNDUP(E159/4,0)+14000,28000))))+IF(F159&lt;=0,0,IF(F159&lt;=15000,F159,IF(F159&lt;=40000,ROUNDUP(F159/2,0)+7500,IF(F159&lt;=70000,ROUNDUP(F159/4,0)+17500,35000)))),28000))))</f>
        <v/>
      </c>
      <c r="T159" s="18">
        <f>IF(G159&lt;=0,0,IF(G159&lt;=12000,G159,IF(G159&lt;=32000,ROUNDUP(G159/2,0)+6000,IF(G159&lt;=56000,ROUNDUP(G159/4,0)+14000,28000))))</f>
        <v/>
      </c>
      <c r="U159" s="18">
        <f>IF(I159&lt;=0,IF(H159&lt;=0,0,IF(H159&lt;=12000,H159,IF(H159&lt;=32000,ROUNDUP(H159/2,0)+6000,IF(H159&lt;=56000,ROUNDUP(H159/4,0)+14000,28000)))),IF(H159&lt;=0,IF(I159&lt;=0,0,IF(I159&lt;=15000,I159,IF(I159&lt;=40000,ROUNDUP(I159/2,0)+7500,IF(I159&lt;=70000,ROUNDUP(I159/4,0)+17500,35000)))),MAX(IF(I159&lt;=0,0,IF(I159&lt;=15000,I159,IF(I159&lt;=40000,ROUNDUP(I159/2,0)+7500,IF(I159&lt;=70000,ROUNDUP(I159/4,0)+17500,35000)))),MIN(IF(H159&lt;=0,0,IF(H159&lt;=12000,H159,IF(H159&lt;=32000,ROUNDUP(H159/2,0)+6000,IF(H159&lt;=56000,ROUNDUP(H159/4,0)+14000,28000))))+IF(I159&lt;=0,0,IF(I159&lt;=15000,I159,IF(I159&lt;=40000,ROUNDUP(I159/2,0)+7500,IF(I159&lt;=70000,ROUNDUP(I159/4,0)+17500,35000)))),28000))))</f>
        <v/>
      </c>
      <c r="V159" s="18">
        <f>MIN(70000,S159+T159+U159)</f>
        <v/>
      </c>
      <c r="W159" s="18">
        <f>MAX(0,ROUNDDOWN(M159-J159-N159-K159-0,-3))</f>
        <v/>
      </c>
      <c r="X159" s="18">
        <f>MAX(0,ROUNDDOWN(M159-J159-N159-K159-R159,-3))</f>
        <v/>
      </c>
      <c r="Y159" s="18">
        <f>IF(W159&lt;=0,0,ROUNDDOWN((W159*LOOKUP(W159,{0,1950001,3300001,6950001,9000001,18000001,40000001},{0.05,0.1,0.2,0.23,0.33,0.4,0.45})-LOOKUP(W159,{0,1950001,3300001,6950001,9000001,18000001,40000001},{0,97500,427500,636000,1536000,2796000,4796000}))*1.021,-2))</f>
        <v/>
      </c>
      <c r="Z159" s="18">
        <f>IF(X159&lt;=0,0,ROUNDDOWN((X159*LOOKUP(X159,{0,1950001,3300001,6950001,9000001,18000001,40000001},{0.05,0.1,0.2,0.23,0.33,0.4,0.45})-LOOKUP(X159,{0,1950001,3300001,6950001,9000001,18000001,40000001},{0,97500,427500,636000,1536000,2796000,4796000}))*1.021,-2))</f>
        <v/>
      </c>
      <c r="AA159" s="18">
        <f>MAX(0,ROUNDDOWN(M159-J159-430000-L159-0,-3))</f>
        <v/>
      </c>
      <c r="AB159" s="18">
        <f>MAX(0,ROUNDDOWN(M159-J159-430000-L159-V159,-3))</f>
        <v/>
      </c>
      <c r="AC159" s="18">
        <f>IF(M159&lt;=450000,0,MAX(0,ROUNDDOWN(AA159*0.06-MIN(50000,AA159)*0.03,-2))+MAX(0,ROUNDDOWN(AA159*0.04-MIN(50000,AA159)*0.02,-2)))</f>
        <v/>
      </c>
      <c r="AD159" s="18">
        <f>IF(M159&lt;=450000,0,MAX(0,ROUNDDOWN(AB159*0.06-MIN(50000,AB159)*0.03,-2))+MAX(0,ROUNDDOWN(AB159*0.04-MIN(50000,AB159)*0.02,-2)))</f>
        <v/>
      </c>
      <c r="AE159" s="18">
        <f>Y159-Z159</f>
        <v/>
      </c>
      <c r="AF159" s="18">
        <f>AC159-AD159</f>
        <v/>
      </c>
      <c r="AG159" s="18">
        <f>AE159+AF159</f>
        <v/>
      </c>
      <c r="AH159" s="20">
        <f>IF(W159&lt;=0,0,LOOKUP(W159,{0,1950001,3300001,6950001,9000001,18000001,40000001},{0.05,0.1,0.2,0.23,0.33,0.4,0.45}))</f>
        <v/>
      </c>
    </row>
    <row r="160">
      <c r="A160" t="inlineStr">
        <is>
          <t>1万円刻み 一般8万円</t>
        </is>
      </c>
      <c r="B160" s="18">
        <f>'4_1万円刻み'!$A$27</f>
        <v/>
      </c>
      <c r="C160" s="19" t="n">
        <v>2026</v>
      </c>
      <c r="D160" t="inlineStr">
        <is>
          <t>いいえ</t>
        </is>
      </c>
      <c r="E160" s="18" t="n">
        <v>80000</v>
      </c>
      <c r="F160" s="18" t="n">
        <v>0</v>
      </c>
      <c r="G160" s="18" t="n">
        <v>0</v>
      </c>
      <c r="H160" s="18" t="n">
        <v>0</v>
      </c>
      <c r="I160" s="18" t="n">
        <v>0</v>
      </c>
      <c r="J160" s="18">
        <f>ROUND(MIN(B160/12,650000)*12*0.0915+MIN(B160/12,1390000)*12*(0.0504+0)+B160*0.005,0)</f>
        <v/>
      </c>
      <c r="K160" s="18" t="n">
        <v>0</v>
      </c>
      <c r="L160" s="18" t="n">
        <v>0</v>
      </c>
      <c r="M160" s="18">
        <f>ROUND(IF(C160&gt;=2026,IF(B160&lt;741000,0,IF(B160&lt;2191000,B160-740000,IF(B160&lt;2193000,1451000,IF(B160&lt;2196000,1453000,IF(B160&lt;2200000,1456000,IF(B160&lt;3600000,ROUNDDOWN(B160/4,-3)*2.8-80000,IF(B160&lt;6600000,ROUNDDOWN(B160/4,-3)*3.2-440000,IF(B160&lt;8500000,ROUNDDOWN(B160*0.9,0)-1100000,B160-1950000)))))))),IF(B160&lt;651000,0,IF(B160&lt;1900000,B160-650000,IF(B160&lt;3600000,ROUNDDOWN(B160/4,-3)*2.8-80000,IF(B160&lt;6600000,ROUNDDOWN(B160/4,-3)*3.2-440000,IF(B160&lt;8500000,ROUNDDOWN(B160*0.9,0)-1100000,B160-1950000)))))),0)</f>
        <v/>
      </c>
      <c r="N160" s="18">
        <f>IF(M160&gt;23500000,NA(),IF(C160&gt;=2026,IF(M160&lt;=4890000,1040000,IF(M160&lt;=6550000,670000,620000)),IF(M160&lt;=1320000,950000,IF(M160&lt;=3360000,880000,IF(M160&lt;=4890000,680000,IF(M160&lt;=6550000,630000,580000))))))</f>
        <v/>
      </c>
      <c r="O160" s="18">
        <f>IF(F160&lt;=0,IF(AND(D160="はい",C160&gt;=2026,C160&lt;=2027),IF(E160&lt;=0,0,IF(E160&lt;=30000,E160,IF(E160&lt;=60000,ROUNDUP(E160/2,0)+15000,IF(E160&lt;=120000,ROUNDUP(E160/4,0)+30000,60000)))),IF(E160&lt;=0,0,IF(E160&lt;=20000,E160,IF(E160&lt;=40000,ROUNDUP(E160/2,0)+10000,IF(E160&lt;=80000,ROUNDUP(E160/4,0)+20000,40000))))),IF(E160&lt;=0,IF(F160&lt;=0,0,IF(F160&lt;=25000,F160,IF(F160&lt;=50000,ROUNDUP(F160/2,0)+12500,IF(F160&lt;=100000,ROUNDUP(F160/4,0)+25000,50000)))),MAX(IF(F160&lt;=0,0,IF(F160&lt;=25000,F160,IF(F160&lt;=50000,ROUNDUP(F160/2,0)+12500,IF(F160&lt;=100000,ROUNDUP(F160/4,0)+25000,50000)))),MIN(IF(AND(D160="はい",C160&gt;=2026,C160&lt;=2027),IF(E160&lt;=0,0,IF(E160&lt;=30000,E160,IF(E160&lt;=60000,ROUNDUP(E160/2,0)+15000,IF(E160&lt;=120000,ROUNDUP(E160/4,0)+30000,60000)))),IF(E160&lt;=0,0,IF(E160&lt;=20000,E160,IF(E160&lt;=40000,ROUNDUP(E160/2,0)+10000,IF(E160&lt;=80000,ROUNDUP(E160/4,0)+20000,40000)))))+IF(F160&lt;=0,0,IF(F160&lt;=25000,F160,IF(F160&lt;=50000,ROUNDUP(F160/2,0)+12500,IF(F160&lt;=100000,ROUNDUP(F160/4,0)+25000,50000)))),IF(AND(D160="はい",C160&gt;=2026,C160&lt;=2027),60000,40000)))))</f>
        <v/>
      </c>
      <c r="P160" s="18">
        <f>IF(G160&lt;=0,0,IF(G160&lt;=20000,G160,IF(G160&lt;=40000,ROUNDUP(G160/2,0)+10000,IF(G160&lt;=80000,ROUNDUP(G160/4,0)+20000,40000))))</f>
        <v/>
      </c>
      <c r="Q160" s="18">
        <f>IF(I160&lt;=0,IF(H160&lt;=0,0,IF(H160&lt;=20000,H160,IF(H160&lt;=40000,ROUNDUP(H160/2,0)+10000,IF(H160&lt;=80000,ROUNDUP(H160/4,0)+20000,40000)))),IF(H160&lt;=0,IF(I160&lt;=0,0,IF(I160&lt;=25000,I160,IF(I160&lt;=50000,ROUNDUP(I160/2,0)+12500,IF(I160&lt;=100000,ROUNDUP(I160/4,0)+25000,50000)))),MAX(IF(I160&lt;=0,0,IF(I160&lt;=25000,I160,IF(I160&lt;=50000,ROUNDUP(I160/2,0)+12500,IF(I160&lt;=100000,ROUNDUP(I160/4,0)+25000,50000)))),MIN(IF(H160&lt;=0,0,IF(H160&lt;=20000,H160,IF(H160&lt;=40000,ROUNDUP(H160/2,0)+10000,IF(H160&lt;=80000,ROUNDUP(H160/4,0)+20000,40000))))+IF(I160&lt;=0,0,IF(I160&lt;=25000,I160,IF(I160&lt;=50000,ROUNDUP(I160/2,0)+12500,IF(I160&lt;=100000,ROUNDUP(I160/4,0)+25000,50000)))),40000))))</f>
        <v/>
      </c>
      <c r="R160" s="18">
        <f>MIN(120000,O160+P160+Q160)</f>
        <v/>
      </c>
      <c r="S160" s="18">
        <f>IF(F160&lt;=0,IF(E160&lt;=0,0,IF(E160&lt;=12000,E160,IF(E160&lt;=32000,ROUNDUP(E160/2,0)+6000,IF(E160&lt;=56000,ROUNDUP(E160/4,0)+14000,28000)))),IF(E160&lt;=0,IF(F160&lt;=0,0,IF(F160&lt;=15000,F160,IF(F160&lt;=40000,ROUNDUP(F160/2,0)+7500,IF(F160&lt;=70000,ROUNDUP(F160/4,0)+17500,35000)))),MAX(IF(F160&lt;=0,0,IF(F160&lt;=15000,F160,IF(F160&lt;=40000,ROUNDUP(F160/2,0)+7500,IF(F160&lt;=70000,ROUNDUP(F160/4,0)+17500,35000)))),MIN(IF(E160&lt;=0,0,IF(E160&lt;=12000,E160,IF(E160&lt;=32000,ROUNDUP(E160/2,0)+6000,IF(E160&lt;=56000,ROUNDUP(E160/4,0)+14000,28000))))+IF(F160&lt;=0,0,IF(F160&lt;=15000,F160,IF(F160&lt;=40000,ROUNDUP(F160/2,0)+7500,IF(F160&lt;=70000,ROUNDUP(F160/4,0)+17500,35000)))),28000))))</f>
        <v/>
      </c>
      <c r="T160" s="18">
        <f>IF(G160&lt;=0,0,IF(G160&lt;=12000,G160,IF(G160&lt;=32000,ROUNDUP(G160/2,0)+6000,IF(G160&lt;=56000,ROUNDUP(G160/4,0)+14000,28000))))</f>
        <v/>
      </c>
      <c r="U160" s="18">
        <f>IF(I160&lt;=0,IF(H160&lt;=0,0,IF(H160&lt;=12000,H160,IF(H160&lt;=32000,ROUNDUP(H160/2,0)+6000,IF(H160&lt;=56000,ROUNDUP(H160/4,0)+14000,28000)))),IF(H160&lt;=0,IF(I160&lt;=0,0,IF(I160&lt;=15000,I160,IF(I160&lt;=40000,ROUNDUP(I160/2,0)+7500,IF(I160&lt;=70000,ROUNDUP(I160/4,0)+17500,35000)))),MAX(IF(I160&lt;=0,0,IF(I160&lt;=15000,I160,IF(I160&lt;=40000,ROUNDUP(I160/2,0)+7500,IF(I160&lt;=70000,ROUNDUP(I160/4,0)+17500,35000)))),MIN(IF(H160&lt;=0,0,IF(H160&lt;=12000,H160,IF(H160&lt;=32000,ROUNDUP(H160/2,0)+6000,IF(H160&lt;=56000,ROUNDUP(H160/4,0)+14000,28000))))+IF(I160&lt;=0,0,IF(I160&lt;=15000,I160,IF(I160&lt;=40000,ROUNDUP(I160/2,0)+7500,IF(I160&lt;=70000,ROUNDUP(I160/4,0)+17500,35000)))),28000))))</f>
        <v/>
      </c>
      <c r="V160" s="18">
        <f>MIN(70000,S160+T160+U160)</f>
        <v/>
      </c>
      <c r="W160" s="18">
        <f>MAX(0,ROUNDDOWN(M160-J160-N160-K160-0,-3))</f>
        <v/>
      </c>
      <c r="X160" s="18">
        <f>MAX(0,ROUNDDOWN(M160-J160-N160-K160-R160,-3))</f>
        <v/>
      </c>
      <c r="Y160" s="18">
        <f>IF(W160&lt;=0,0,ROUNDDOWN((W160*LOOKUP(W160,{0,1950001,3300001,6950001,9000001,18000001,40000001},{0.05,0.1,0.2,0.23,0.33,0.4,0.45})-LOOKUP(W160,{0,1950001,3300001,6950001,9000001,18000001,40000001},{0,97500,427500,636000,1536000,2796000,4796000}))*1.021,-2))</f>
        <v/>
      </c>
      <c r="Z160" s="18">
        <f>IF(X160&lt;=0,0,ROUNDDOWN((X160*LOOKUP(X160,{0,1950001,3300001,6950001,9000001,18000001,40000001},{0.05,0.1,0.2,0.23,0.33,0.4,0.45})-LOOKUP(X160,{0,1950001,3300001,6950001,9000001,18000001,40000001},{0,97500,427500,636000,1536000,2796000,4796000}))*1.021,-2))</f>
        <v/>
      </c>
      <c r="AA160" s="18">
        <f>MAX(0,ROUNDDOWN(M160-J160-430000-L160-0,-3))</f>
        <v/>
      </c>
      <c r="AB160" s="18">
        <f>MAX(0,ROUNDDOWN(M160-J160-430000-L160-V160,-3))</f>
        <v/>
      </c>
      <c r="AC160" s="18">
        <f>IF(M160&lt;=450000,0,MAX(0,ROUNDDOWN(AA160*0.06-MIN(50000,AA160)*0.03,-2))+MAX(0,ROUNDDOWN(AA160*0.04-MIN(50000,AA160)*0.02,-2)))</f>
        <v/>
      </c>
      <c r="AD160" s="18">
        <f>IF(M160&lt;=450000,0,MAX(0,ROUNDDOWN(AB160*0.06-MIN(50000,AB160)*0.03,-2))+MAX(0,ROUNDDOWN(AB160*0.04-MIN(50000,AB160)*0.02,-2)))</f>
        <v/>
      </c>
      <c r="AE160" s="18">
        <f>Y160-Z160</f>
        <v/>
      </c>
      <c r="AF160" s="18">
        <f>AC160-AD160</f>
        <v/>
      </c>
      <c r="AG160" s="18">
        <f>AE160+AF160</f>
        <v/>
      </c>
      <c r="AH160" s="20">
        <f>IF(W160&lt;=0,0,LOOKUP(W160,{0,1950001,3300001,6950001,9000001,18000001,40000001},{0.05,0.1,0.2,0.23,0.33,0.4,0.45}))</f>
        <v/>
      </c>
    </row>
    <row r="161">
      <c r="A161" t="inlineStr">
        <is>
          <t>1万円刻み 特例あり一般12万円</t>
        </is>
      </c>
      <c r="B161" s="18">
        <f>'4_1万円刻み'!$A$27</f>
        <v/>
      </c>
      <c r="C161" s="19" t="n">
        <v>2026</v>
      </c>
      <c r="D161" t="inlineStr">
        <is>
          <t>はい</t>
        </is>
      </c>
      <c r="E161" s="18" t="n">
        <v>120000</v>
      </c>
      <c r="F161" s="18" t="n">
        <v>0</v>
      </c>
      <c r="G161" s="18" t="n">
        <v>0</v>
      </c>
      <c r="H161" s="18" t="n">
        <v>0</v>
      </c>
      <c r="I161" s="18" t="n">
        <v>0</v>
      </c>
      <c r="J161" s="18">
        <f>ROUND(MIN(B161/12,650000)*12*0.0915+MIN(B161/12,1390000)*12*(0.0504+0)+B161*0.005,0)</f>
        <v/>
      </c>
      <c r="K161" s="18" t="n">
        <v>0</v>
      </c>
      <c r="L161" s="18" t="n">
        <v>0</v>
      </c>
      <c r="M161" s="18">
        <f>ROUND(IF(C161&gt;=2026,IF(B161&lt;741000,0,IF(B161&lt;2191000,B161-740000,IF(B161&lt;2193000,1451000,IF(B161&lt;2196000,1453000,IF(B161&lt;2200000,1456000,IF(B161&lt;3600000,ROUNDDOWN(B161/4,-3)*2.8-80000,IF(B161&lt;6600000,ROUNDDOWN(B161/4,-3)*3.2-440000,IF(B161&lt;8500000,ROUNDDOWN(B161*0.9,0)-1100000,B161-1950000)))))))),IF(B161&lt;651000,0,IF(B161&lt;1900000,B161-650000,IF(B161&lt;3600000,ROUNDDOWN(B161/4,-3)*2.8-80000,IF(B161&lt;6600000,ROUNDDOWN(B161/4,-3)*3.2-440000,IF(B161&lt;8500000,ROUNDDOWN(B161*0.9,0)-1100000,B161-1950000)))))),0)</f>
        <v/>
      </c>
      <c r="N161" s="18">
        <f>IF(M161&gt;23500000,NA(),IF(C161&gt;=2026,IF(M161&lt;=4890000,1040000,IF(M161&lt;=6550000,670000,620000)),IF(M161&lt;=1320000,950000,IF(M161&lt;=3360000,880000,IF(M161&lt;=4890000,680000,IF(M161&lt;=6550000,630000,580000))))))</f>
        <v/>
      </c>
      <c r="O161" s="18">
        <f>IF(F161&lt;=0,IF(AND(D161="はい",C161&gt;=2026,C161&lt;=2027),IF(E161&lt;=0,0,IF(E161&lt;=30000,E161,IF(E161&lt;=60000,ROUNDUP(E161/2,0)+15000,IF(E161&lt;=120000,ROUNDUP(E161/4,0)+30000,60000)))),IF(E161&lt;=0,0,IF(E161&lt;=20000,E161,IF(E161&lt;=40000,ROUNDUP(E161/2,0)+10000,IF(E161&lt;=80000,ROUNDUP(E161/4,0)+20000,40000))))),IF(E161&lt;=0,IF(F161&lt;=0,0,IF(F161&lt;=25000,F161,IF(F161&lt;=50000,ROUNDUP(F161/2,0)+12500,IF(F161&lt;=100000,ROUNDUP(F161/4,0)+25000,50000)))),MAX(IF(F161&lt;=0,0,IF(F161&lt;=25000,F161,IF(F161&lt;=50000,ROUNDUP(F161/2,0)+12500,IF(F161&lt;=100000,ROUNDUP(F161/4,0)+25000,50000)))),MIN(IF(AND(D161="はい",C161&gt;=2026,C161&lt;=2027),IF(E161&lt;=0,0,IF(E161&lt;=30000,E161,IF(E161&lt;=60000,ROUNDUP(E161/2,0)+15000,IF(E161&lt;=120000,ROUNDUP(E161/4,0)+30000,60000)))),IF(E161&lt;=0,0,IF(E161&lt;=20000,E161,IF(E161&lt;=40000,ROUNDUP(E161/2,0)+10000,IF(E161&lt;=80000,ROUNDUP(E161/4,0)+20000,40000)))))+IF(F161&lt;=0,0,IF(F161&lt;=25000,F161,IF(F161&lt;=50000,ROUNDUP(F161/2,0)+12500,IF(F161&lt;=100000,ROUNDUP(F161/4,0)+25000,50000)))),IF(AND(D161="はい",C161&gt;=2026,C161&lt;=2027),60000,40000)))))</f>
        <v/>
      </c>
      <c r="P161" s="18">
        <f>IF(G161&lt;=0,0,IF(G161&lt;=20000,G161,IF(G161&lt;=40000,ROUNDUP(G161/2,0)+10000,IF(G161&lt;=80000,ROUNDUP(G161/4,0)+20000,40000))))</f>
        <v/>
      </c>
      <c r="Q161" s="18">
        <f>IF(I161&lt;=0,IF(H161&lt;=0,0,IF(H161&lt;=20000,H161,IF(H161&lt;=40000,ROUNDUP(H161/2,0)+10000,IF(H161&lt;=80000,ROUNDUP(H161/4,0)+20000,40000)))),IF(H161&lt;=0,IF(I161&lt;=0,0,IF(I161&lt;=25000,I161,IF(I161&lt;=50000,ROUNDUP(I161/2,0)+12500,IF(I161&lt;=100000,ROUNDUP(I161/4,0)+25000,50000)))),MAX(IF(I161&lt;=0,0,IF(I161&lt;=25000,I161,IF(I161&lt;=50000,ROUNDUP(I161/2,0)+12500,IF(I161&lt;=100000,ROUNDUP(I161/4,0)+25000,50000)))),MIN(IF(H161&lt;=0,0,IF(H161&lt;=20000,H161,IF(H161&lt;=40000,ROUNDUP(H161/2,0)+10000,IF(H161&lt;=80000,ROUNDUP(H161/4,0)+20000,40000))))+IF(I161&lt;=0,0,IF(I161&lt;=25000,I161,IF(I161&lt;=50000,ROUNDUP(I161/2,0)+12500,IF(I161&lt;=100000,ROUNDUP(I161/4,0)+25000,50000)))),40000))))</f>
        <v/>
      </c>
      <c r="R161" s="18">
        <f>MIN(120000,O161+P161+Q161)</f>
        <v/>
      </c>
      <c r="S161" s="18">
        <f>IF(F161&lt;=0,IF(E161&lt;=0,0,IF(E161&lt;=12000,E161,IF(E161&lt;=32000,ROUNDUP(E161/2,0)+6000,IF(E161&lt;=56000,ROUNDUP(E161/4,0)+14000,28000)))),IF(E161&lt;=0,IF(F161&lt;=0,0,IF(F161&lt;=15000,F161,IF(F161&lt;=40000,ROUNDUP(F161/2,0)+7500,IF(F161&lt;=70000,ROUNDUP(F161/4,0)+17500,35000)))),MAX(IF(F161&lt;=0,0,IF(F161&lt;=15000,F161,IF(F161&lt;=40000,ROUNDUP(F161/2,0)+7500,IF(F161&lt;=70000,ROUNDUP(F161/4,0)+17500,35000)))),MIN(IF(E161&lt;=0,0,IF(E161&lt;=12000,E161,IF(E161&lt;=32000,ROUNDUP(E161/2,0)+6000,IF(E161&lt;=56000,ROUNDUP(E161/4,0)+14000,28000))))+IF(F161&lt;=0,0,IF(F161&lt;=15000,F161,IF(F161&lt;=40000,ROUNDUP(F161/2,0)+7500,IF(F161&lt;=70000,ROUNDUP(F161/4,0)+17500,35000)))),28000))))</f>
        <v/>
      </c>
      <c r="T161" s="18">
        <f>IF(G161&lt;=0,0,IF(G161&lt;=12000,G161,IF(G161&lt;=32000,ROUNDUP(G161/2,0)+6000,IF(G161&lt;=56000,ROUNDUP(G161/4,0)+14000,28000))))</f>
        <v/>
      </c>
      <c r="U161" s="18">
        <f>IF(I161&lt;=0,IF(H161&lt;=0,0,IF(H161&lt;=12000,H161,IF(H161&lt;=32000,ROUNDUP(H161/2,0)+6000,IF(H161&lt;=56000,ROUNDUP(H161/4,0)+14000,28000)))),IF(H161&lt;=0,IF(I161&lt;=0,0,IF(I161&lt;=15000,I161,IF(I161&lt;=40000,ROUNDUP(I161/2,0)+7500,IF(I161&lt;=70000,ROUNDUP(I161/4,0)+17500,35000)))),MAX(IF(I161&lt;=0,0,IF(I161&lt;=15000,I161,IF(I161&lt;=40000,ROUNDUP(I161/2,0)+7500,IF(I161&lt;=70000,ROUNDUP(I161/4,0)+17500,35000)))),MIN(IF(H161&lt;=0,0,IF(H161&lt;=12000,H161,IF(H161&lt;=32000,ROUNDUP(H161/2,0)+6000,IF(H161&lt;=56000,ROUNDUP(H161/4,0)+14000,28000))))+IF(I161&lt;=0,0,IF(I161&lt;=15000,I161,IF(I161&lt;=40000,ROUNDUP(I161/2,0)+7500,IF(I161&lt;=70000,ROUNDUP(I161/4,0)+17500,35000)))),28000))))</f>
        <v/>
      </c>
      <c r="V161" s="18">
        <f>MIN(70000,S161+T161+U161)</f>
        <v/>
      </c>
      <c r="W161" s="18">
        <f>MAX(0,ROUNDDOWN(M161-J161-N161-K161-0,-3))</f>
        <v/>
      </c>
      <c r="X161" s="18">
        <f>MAX(0,ROUNDDOWN(M161-J161-N161-K161-R161,-3))</f>
        <v/>
      </c>
      <c r="Y161" s="18">
        <f>IF(W161&lt;=0,0,ROUNDDOWN((W161*LOOKUP(W161,{0,1950001,3300001,6950001,9000001,18000001,40000001},{0.05,0.1,0.2,0.23,0.33,0.4,0.45})-LOOKUP(W161,{0,1950001,3300001,6950001,9000001,18000001,40000001},{0,97500,427500,636000,1536000,2796000,4796000}))*1.021,-2))</f>
        <v/>
      </c>
      <c r="Z161" s="18">
        <f>IF(X161&lt;=0,0,ROUNDDOWN((X161*LOOKUP(X161,{0,1950001,3300001,6950001,9000001,18000001,40000001},{0.05,0.1,0.2,0.23,0.33,0.4,0.45})-LOOKUP(X161,{0,1950001,3300001,6950001,9000001,18000001,40000001},{0,97500,427500,636000,1536000,2796000,4796000}))*1.021,-2))</f>
        <v/>
      </c>
      <c r="AA161" s="18">
        <f>MAX(0,ROUNDDOWN(M161-J161-430000-L161-0,-3))</f>
        <v/>
      </c>
      <c r="AB161" s="18">
        <f>MAX(0,ROUNDDOWN(M161-J161-430000-L161-V161,-3))</f>
        <v/>
      </c>
      <c r="AC161" s="18">
        <f>IF(M161&lt;=450000,0,MAX(0,ROUNDDOWN(AA161*0.06-MIN(50000,AA161)*0.03,-2))+MAX(0,ROUNDDOWN(AA161*0.04-MIN(50000,AA161)*0.02,-2)))</f>
        <v/>
      </c>
      <c r="AD161" s="18">
        <f>IF(M161&lt;=450000,0,MAX(0,ROUNDDOWN(AB161*0.06-MIN(50000,AB161)*0.03,-2))+MAX(0,ROUNDDOWN(AB161*0.04-MIN(50000,AB161)*0.02,-2)))</f>
        <v/>
      </c>
      <c r="AE161" s="18">
        <f>Y161-Z161</f>
        <v/>
      </c>
      <c r="AF161" s="18">
        <f>AC161-AD161</f>
        <v/>
      </c>
      <c r="AG161" s="18">
        <f>AE161+AF161</f>
        <v/>
      </c>
      <c r="AH161" s="20">
        <f>IF(W161&lt;=0,0,LOOKUP(W161,{0,1950001,3300001,6950001,9000001,18000001,40000001},{0.05,0.1,0.2,0.23,0.33,0.4,0.45}))</f>
        <v/>
      </c>
    </row>
    <row r="162">
      <c r="A162" t="inlineStr">
        <is>
          <t>1万円刻み 3区分8万円ずつ</t>
        </is>
      </c>
      <c r="B162" s="18">
        <f>'4_1万円刻み'!$A$28</f>
        <v/>
      </c>
      <c r="C162" s="19" t="n">
        <v>2026</v>
      </c>
      <c r="D162" t="inlineStr">
        <is>
          <t>いいえ</t>
        </is>
      </c>
      <c r="E162" s="18" t="n">
        <v>80000</v>
      </c>
      <c r="F162" s="18" t="n">
        <v>0</v>
      </c>
      <c r="G162" s="18" t="n">
        <v>80000</v>
      </c>
      <c r="H162" s="18" t="n">
        <v>80000</v>
      </c>
      <c r="I162" s="18" t="n">
        <v>0</v>
      </c>
      <c r="J162" s="18">
        <f>ROUND(MIN(B162/12,650000)*12*0.0915+MIN(B162/12,1390000)*12*(0.0504+0)+B162*0.005,0)</f>
        <v/>
      </c>
      <c r="K162" s="18" t="n">
        <v>0</v>
      </c>
      <c r="L162" s="18" t="n">
        <v>0</v>
      </c>
      <c r="M162" s="18">
        <f>ROUND(IF(C162&gt;=2026,IF(B162&lt;741000,0,IF(B162&lt;2191000,B162-740000,IF(B162&lt;2193000,1451000,IF(B162&lt;2196000,1453000,IF(B162&lt;2200000,1456000,IF(B162&lt;3600000,ROUNDDOWN(B162/4,-3)*2.8-80000,IF(B162&lt;6600000,ROUNDDOWN(B162/4,-3)*3.2-440000,IF(B162&lt;8500000,ROUNDDOWN(B162*0.9,0)-1100000,B162-1950000)))))))),IF(B162&lt;651000,0,IF(B162&lt;1900000,B162-650000,IF(B162&lt;3600000,ROUNDDOWN(B162/4,-3)*2.8-80000,IF(B162&lt;6600000,ROUNDDOWN(B162/4,-3)*3.2-440000,IF(B162&lt;8500000,ROUNDDOWN(B162*0.9,0)-1100000,B162-1950000)))))),0)</f>
        <v/>
      </c>
      <c r="N162" s="18">
        <f>IF(M162&gt;23500000,NA(),IF(C162&gt;=2026,IF(M162&lt;=4890000,1040000,IF(M162&lt;=6550000,670000,620000)),IF(M162&lt;=1320000,950000,IF(M162&lt;=3360000,880000,IF(M162&lt;=4890000,680000,IF(M162&lt;=6550000,630000,580000))))))</f>
        <v/>
      </c>
      <c r="O162" s="18">
        <f>IF(F162&lt;=0,IF(AND(D162="はい",C162&gt;=2026,C162&lt;=2027),IF(E162&lt;=0,0,IF(E162&lt;=30000,E162,IF(E162&lt;=60000,ROUNDUP(E162/2,0)+15000,IF(E162&lt;=120000,ROUNDUP(E162/4,0)+30000,60000)))),IF(E162&lt;=0,0,IF(E162&lt;=20000,E162,IF(E162&lt;=40000,ROUNDUP(E162/2,0)+10000,IF(E162&lt;=80000,ROUNDUP(E162/4,0)+20000,40000))))),IF(E162&lt;=0,IF(F162&lt;=0,0,IF(F162&lt;=25000,F162,IF(F162&lt;=50000,ROUNDUP(F162/2,0)+12500,IF(F162&lt;=100000,ROUNDUP(F162/4,0)+25000,50000)))),MAX(IF(F162&lt;=0,0,IF(F162&lt;=25000,F162,IF(F162&lt;=50000,ROUNDUP(F162/2,0)+12500,IF(F162&lt;=100000,ROUNDUP(F162/4,0)+25000,50000)))),MIN(IF(AND(D162="はい",C162&gt;=2026,C162&lt;=2027),IF(E162&lt;=0,0,IF(E162&lt;=30000,E162,IF(E162&lt;=60000,ROUNDUP(E162/2,0)+15000,IF(E162&lt;=120000,ROUNDUP(E162/4,0)+30000,60000)))),IF(E162&lt;=0,0,IF(E162&lt;=20000,E162,IF(E162&lt;=40000,ROUNDUP(E162/2,0)+10000,IF(E162&lt;=80000,ROUNDUP(E162/4,0)+20000,40000)))))+IF(F162&lt;=0,0,IF(F162&lt;=25000,F162,IF(F162&lt;=50000,ROUNDUP(F162/2,0)+12500,IF(F162&lt;=100000,ROUNDUP(F162/4,0)+25000,50000)))),IF(AND(D162="はい",C162&gt;=2026,C162&lt;=2027),60000,40000)))))</f>
        <v/>
      </c>
      <c r="P162" s="18">
        <f>IF(G162&lt;=0,0,IF(G162&lt;=20000,G162,IF(G162&lt;=40000,ROUNDUP(G162/2,0)+10000,IF(G162&lt;=80000,ROUNDUP(G162/4,0)+20000,40000))))</f>
        <v/>
      </c>
      <c r="Q162" s="18">
        <f>IF(I162&lt;=0,IF(H162&lt;=0,0,IF(H162&lt;=20000,H162,IF(H162&lt;=40000,ROUNDUP(H162/2,0)+10000,IF(H162&lt;=80000,ROUNDUP(H162/4,0)+20000,40000)))),IF(H162&lt;=0,IF(I162&lt;=0,0,IF(I162&lt;=25000,I162,IF(I162&lt;=50000,ROUNDUP(I162/2,0)+12500,IF(I162&lt;=100000,ROUNDUP(I162/4,0)+25000,50000)))),MAX(IF(I162&lt;=0,0,IF(I162&lt;=25000,I162,IF(I162&lt;=50000,ROUNDUP(I162/2,0)+12500,IF(I162&lt;=100000,ROUNDUP(I162/4,0)+25000,50000)))),MIN(IF(H162&lt;=0,0,IF(H162&lt;=20000,H162,IF(H162&lt;=40000,ROUNDUP(H162/2,0)+10000,IF(H162&lt;=80000,ROUNDUP(H162/4,0)+20000,40000))))+IF(I162&lt;=0,0,IF(I162&lt;=25000,I162,IF(I162&lt;=50000,ROUNDUP(I162/2,0)+12500,IF(I162&lt;=100000,ROUNDUP(I162/4,0)+25000,50000)))),40000))))</f>
        <v/>
      </c>
      <c r="R162" s="18">
        <f>MIN(120000,O162+P162+Q162)</f>
        <v/>
      </c>
      <c r="S162" s="18">
        <f>IF(F162&lt;=0,IF(E162&lt;=0,0,IF(E162&lt;=12000,E162,IF(E162&lt;=32000,ROUNDUP(E162/2,0)+6000,IF(E162&lt;=56000,ROUNDUP(E162/4,0)+14000,28000)))),IF(E162&lt;=0,IF(F162&lt;=0,0,IF(F162&lt;=15000,F162,IF(F162&lt;=40000,ROUNDUP(F162/2,0)+7500,IF(F162&lt;=70000,ROUNDUP(F162/4,0)+17500,35000)))),MAX(IF(F162&lt;=0,0,IF(F162&lt;=15000,F162,IF(F162&lt;=40000,ROUNDUP(F162/2,0)+7500,IF(F162&lt;=70000,ROUNDUP(F162/4,0)+17500,35000)))),MIN(IF(E162&lt;=0,0,IF(E162&lt;=12000,E162,IF(E162&lt;=32000,ROUNDUP(E162/2,0)+6000,IF(E162&lt;=56000,ROUNDUP(E162/4,0)+14000,28000))))+IF(F162&lt;=0,0,IF(F162&lt;=15000,F162,IF(F162&lt;=40000,ROUNDUP(F162/2,0)+7500,IF(F162&lt;=70000,ROUNDUP(F162/4,0)+17500,35000)))),28000))))</f>
        <v/>
      </c>
      <c r="T162" s="18">
        <f>IF(G162&lt;=0,0,IF(G162&lt;=12000,G162,IF(G162&lt;=32000,ROUNDUP(G162/2,0)+6000,IF(G162&lt;=56000,ROUNDUP(G162/4,0)+14000,28000))))</f>
        <v/>
      </c>
      <c r="U162" s="18">
        <f>IF(I162&lt;=0,IF(H162&lt;=0,0,IF(H162&lt;=12000,H162,IF(H162&lt;=32000,ROUNDUP(H162/2,0)+6000,IF(H162&lt;=56000,ROUNDUP(H162/4,0)+14000,28000)))),IF(H162&lt;=0,IF(I162&lt;=0,0,IF(I162&lt;=15000,I162,IF(I162&lt;=40000,ROUNDUP(I162/2,0)+7500,IF(I162&lt;=70000,ROUNDUP(I162/4,0)+17500,35000)))),MAX(IF(I162&lt;=0,0,IF(I162&lt;=15000,I162,IF(I162&lt;=40000,ROUNDUP(I162/2,0)+7500,IF(I162&lt;=70000,ROUNDUP(I162/4,0)+17500,35000)))),MIN(IF(H162&lt;=0,0,IF(H162&lt;=12000,H162,IF(H162&lt;=32000,ROUNDUP(H162/2,0)+6000,IF(H162&lt;=56000,ROUNDUP(H162/4,0)+14000,28000))))+IF(I162&lt;=0,0,IF(I162&lt;=15000,I162,IF(I162&lt;=40000,ROUNDUP(I162/2,0)+7500,IF(I162&lt;=70000,ROUNDUP(I162/4,0)+17500,35000)))),28000))))</f>
        <v/>
      </c>
      <c r="V162" s="18">
        <f>MIN(70000,S162+T162+U162)</f>
        <v/>
      </c>
      <c r="W162" s="18">
        <f>MAX(0,ROUNDDOWN(M162-J162-N162-K162-0,-3))</f>
        <v/>
      </c>
      <c r="X162" s="18">
        <f>MAX(0,ROUNDDOWN(M162-J162-N162-K162-R162,-3))</f>
        <v/>
      </c>
      <c r="Y162" s="18">
        <f>IF(W162&lt;=0,0,ROUNDDOWN((W162*LOOKUP(W162,{0,1950001,3300001,6950001,9000001,18000001,40000001},{0.05,0.1,0.2,0.23,0.33,0.4,0.45})-LOOKUP(W162,{0,1950001,3300001,6950001,9000001,18000001,40000001},{0,97500,427500,636000,1536000,2796000,4796000}))*1.021,-2))</f>
        <v/>
      </c>
      <c r="Z162" s="18">
        <f>IF(X162&lt;=0,0,ROUNDDOWN((X162*LOOKUP(X162,{0,1950001,3300001,6950001,9000001,18000001,40000001},{0.05,0.1,0.2,0.23,0.33,0.4,0.45})-LOOKUP(X162,{0,1950001,3300001,6950001,9000001,18000001,40000001},{0,97500,427500,636000,1536000,2796000,4796000}))*1.021,-2))</f>
        <v/>
      </c>
      <c r="AA162" s="18">
        <f>MAX(0,ROUNDDOWN(M162-J162-430000-L162-0,-3))</f>
        <v/>
      </c>
      <c r="AB162" s="18">
        <f>MAX(0,ROUNDDOWN(M162-J162-430000-L162-V162,-3))</f>
        <v/>
      </c>
      <c r="AC162" s="18">
        <f>IF(M162&lt;=450000,0,MAX(0,ROUNDDOWN(AA162*0.06-MIN(50000,AA162)*0.03,-2))+MAX(0,ROUNDDOWN(AA162*0.04-MIN(50000,AA162)*0.02,-2)))</f>
        <v/>
      </c>
      <c r="AD162" s="18">
        <f>IF(M162&lt;=450000,0,MAX(0,ROUNDDOWN(AB162*0.06-MIN(50000,AB162)*0.03,-2))+MAX(0,ROUNDDOWN(AB162*0.04-MIN(50000,AB162)*0.02,-2)))</f>
        <v/>
      </c>
      <c r="AE162" s="18">
        <f>Y162-Z162</f>
        <v/>
      </c>
      <c r="AF162" s="18">
        <f>AC162-AD162</f>
        <v/>
      </c>
      <c r="AG162" s="18">
        <f>AE162+AF162</f>
        <v/>
      </c>
      <c r="AH162" s="20">
        <f>IF(W162&lt;=0,0,LOOKUP(W162,{0,1950001,3300001,6950001,9000001,18000001,40000001},{0.05,0.1,0.2,0.23,0.33,0.4,0.45}))</f>
        <v/>
      </c>
    </row>
    <row r="163">
      <c r="A163" t="inlineStr">
        <is>
          <t>1万円刻み 一般8万円</t>
        </is>
      </c>
      <c r="B163" s="18">
        <f>'4_1万円刻み'!$A$28</f>
        <v/>
      </c>
      <c r="C163" s="19" t="n">
        <v>2026</v>
      </c>
      <c r="D163" t="inlineStr">
        <is>
          <t>いいえ</t>
        </is>
      </c>
      <c r="E163" s="18" t="n">
        <v>80000</v>
      </c>
      <c r="F163" s="18" t="n">
        <v>0</v>
      </c>
      <c r="G163" s="18" t="n">
        <v>0</v>
      </c>
      <c r="H163" s="18" t="n">
        <v>0</v>
      </c>
      <c r="I163" s="18" t="n">
        <v>0</v>
      </c>
      <c r="J163" s="18">
        <f>ROUND(MIN(B163/12,650000)*12*0.0915+MIN(B163/12,1390000)*12*(0.0504+0)+B163*0.005,0)</f>
        <v/>
      </c>
      <c r="K163" s="18" t="n">
        <v>0</v>
      </c>
      <c r="L163" s="18" t="n">
        <v>0</v>
      </c>
      <c r="M163" s="18">
        <f>ROUND(IF(C163&gt;=2026,IF(B163&lt;741000,0,IF(B163&lt;2191000,B163-740000,IF(B163&lt;2193000,1451000,IF(B163&lt;2196000,1453000,IF(B163&lt;2200000,1456000,IF(B163&lt;3600000,ROUNDDOWN(B163/4,-3)*2.8-80000,IF(B163&lt;6600000,ROUNDDOWN(B163/4,-3)*3.2-440000,IF(B163&lt;8500000,ROUNDDOWN(B163*0.9,0)-1100000,B163-1950000)))))))),IF(B163&lt;651000,0,IF(B163&lt;1900000,B163-650000,IF(B163&lt;3600000,ROUNDDOWN(B163/4,-3)*2.8-80000,IF(B163&lt;6600000,ROUNDDOWN(B163/4,-3)*3.2-440000,IF(B163&lt;8500000,ROUNDDOWN(B163*0.9,0)-1100000,B163-1950000)))))),0)</f>
        <v/>
      </c>
      <c r="N163" s="18">
        <f>IF(M163&gt;23500000,NA(),IF(C163&gt;=2026,IF(M163&lt;=4890000,1040000,IF(M163&lt;=6550000,670000,620000)),IF(M163&lt;=1320000,950000,IF(M163&lt;=3360000,880000,IF(M163&lt;=4890000,680000,IF(M163&lt;=6550000,630000,580000))))))</f>
        <v/>
      </c>
      <c r="O163" s="18">
        <f>IF(F163&lt;=0,IF(AND(D163="はい",C163&gt;=2026,C163&lt;=2027),IF(E163&lt;=0,0,IF(E163&lt;=30000,E163,IF(E163&lt;=60000,ROUNDUP(E163/2,0)+15000,IF(E163&lt;=120000,ROUNDUP(E163/4,0)+30000,60000)))),IF(E163&lt;=0,0,IF(E163&lt;=20000,E163,IF(E163&lt;=40000,ROUNDUP(E163/2,0)+10000,IF(E163&lt;=80000,ROUNDUP(E163/4,0)+20000,40000))))),IF(E163&lt;=0,IF(F163&lt;=0,0,IF(F163&lt;=25000,F163,IF(F163&lt;=50000,ROUNDUP(F163/2,0)+12500,IF(F163&lt;=100000,ROUNDUP(F163/4,0)+25000,50000)))),MAX(IF(F163&lt;=0,0,IF(F163&lt;=25000,F163,IF(F163&lt;=50000,ROUNDUP(F163/2,0)+12500,IF(F163&lt;=100000,ROUNDUP(F163/4,0)+25000,50000)))),MIN(IF(AND(D163="はい",C163&gt;=2026,C163&lt;=2027),IF(E163&lt;=0,0,IF(E163&lt;=30000,E163,IF(E163&lt;=60000,ROUNDUP(E163/2,0)+15000,IF(E163&lt;=120000,ROUNDUP(E163/4,0)+30000,60000)))),IF(E163&lt;=0,0,IF(E163&lt;=20000,E163,IF(E163&lt;=40000,ROUNDUP(E163/2,0)+10000,IF(E163&lt;=80000,ROUNDUP(E163/4,0)+20000,40000)))))+IF(F163&lt;=0,0,IF(F163&lt;=25000,F163,IF(F163&lt;=50000,ROUNDUP(F163/2,0)+12500,IF(F163&lt;=100000,ROUNDUP(F163/4,0)+25000,50000)))),IF(AND(D163="はい",C163&gt;=2026,C163&lt;=2027),60000,40000)))))</f>
        <v/>
      </c>
      <c r="P163" s="18">
        <f>IF(G163&lt;=0,0,IF(G163&lt;=20000,G163,IF(G163&lt;=40000,ROUNDUP(G163/2,0)+10000,IF(G163&lt;=80000,ROUNDUP(G163/4,0)+20000,40000))))</f>
        <v/>
      </c>
      <c r="Q163" s="18">
        <f>IF(I163&lt;=0,IF(H163&lt;=0,0,IF(H163&lt;=20000,H163,IF(H163&lt;=40000,ROUNDUP(H163/2,0)+10000,IF(H163&lt;=80000,ROUNDUP(H163/4,0)+20000,40000)))),IF(H163&lt;=0,IF(I163&lt;=0,0,IF(I163&lt;=25000,I163,IF(I163&lt;=50000,ROUNDUP(I163/2,0)+12500,IF(I163&lt;=100000,ROUNDUP(I163/4,0)+25000,50000)))),MAX(IF(I163&lt;=0,0,IF(I163&lt;=25000,I163,IF(I163&lt;=50000,ROUNDUP(I163/2,0)+12500,IF(I163&lt;=100000,ROUNDUP(I163/4,0)+25000,50000)))),MIN(IF(H163&lt;=0,0,IF(H163&lt;=20000,H163,IF(H163&lt;=40000,ROUNDUP(H163/2,0)+10000,IF(H163&lt;=80000,ROUNDUP(H163/4,0)+20000,40000))))+IF(I163&lt;=0,0,IF(I163&lt;=25000,I163,IF(I163&lt;=50000,ROUNDUP(I163/2,0)+12500,IF(I163&lt;=100000,ROUNDUP(I163/4,0)+25000,50000)))),40000))))</f>
        <v/>
      </c>
      <c r="R163" s="18">
        <f>MIN(120000,O163+P163+Q163)</f>
        <v/>
      </c>
      <c r="S163" s="18">
        <f>IF(F163&lt;=0,IF(E163&lt;=0,0,IF(E163&lt;=12000,E163,IF(E163&lt;=32000,ROUNDUP(E163/2,0)+6000,IF(E163&lt;=56000,ROUNDUP(E163/4,0)+14000,28000)))),IF(E163&lt;=0,IF(F163&lt;=0,0,IF(F163&lt;=15000,F163,IF(F163&lt;=40000,ROUNDUP(F163/2,0)+7500,IF(F163&lt;=70000,ROUNDUP(F163/4,0)+17500,35000)))),MAX(IF(F163&lt;=0,0,IF(F163&lt;=15000,F163,IF(F163&lt;=40000,ROUNDUP(F163/2,0)+7500,IF(F163&lt;=70000,ROUNDUP(F163/4,0)+17500,35000)))),MIN(IF(E163&lt;=0,0,IF(E163&lt;=12000,E163,IF(E163&lt;=32000,ROUNDUP(E163/2,0)+6000,IF(E163&lt;=56000,ROUNDUP(E163/4,0)+14000,28000))))+IF(F163&lt;=0,0,IF(F163&lt;=15000,F163,IF(F163&lt;=40000,ROUNDUP(F163/2,0)+7500,IF(F163&lt;=70000,ROUNDUP(F163/4,0)+17500,35000)))),28000))))</f>
        <v/>
      </c>
      <c r="T163" s="18">
        <f>IF(G163&lt;=0,0,IF(G163&lt;=12000,G163,IF(G163&lt;=32000,ROUNDUP(G163/2,0)+6000,IF(G163&lt;=56000,ROUNDUP(G163/4,0)+14000,28000))))</f>
        <v/>
      </c>
      <c r="U163" s="18">
        <f>IF(I163&lt;=0,IF(H163&lt;=0,0,IF(H163&lt;=12000,H163,IF(H163&lt;=32000,ROUNDUP(H163/2,0)+6000,IF(H163&lt;=56000,ROUNDUP(H163/4,0)+14000,28000)))),IF(H163&lt;=0,IF(I163&lt;=0,0,IF(I163&lt;=15000,I163,IF(I163&lt;=40000,ROUNDUP(I163/2,0)+7500,IF(I163&lt;=70000,ROUNDUP(I163/4,0)+17500,35000)))),MAX(IF(I163&lt;=0,0,IF(I163&lt;=15000,I163,IF(I163&lt;=40000,ROUNDUP(I163/2,0)+7500,IF(I163&lt;=70000,ROUNDUP(I163/4,0)+17500,35000)))),MIN(IF(H163&lt;=0,0,IF(H163&lt;=12000,H163,IF(H163&lt;=32000,ROUNDUP(H163/2,0)+6000,IF(H163&lt;=56000,ROUNDUP(H163/4,0)+14000,28000))))+IF(I163&lt;=0,0,IF(I163&lt;=15000,I163,IF(I163&lt;=40000,ROUNDUP(I163/2,0)+7500,IF(I163&lt;=70000,ROUNDUP(I163/4,0)+17500,35000)))),28000))))</f>
        <v/>
      </c>
      <c r="V163" s="18">
        <f>MIN(70000,S163+T163+U163)</f>
        <v/>
      </c>
      <c r="W163" s="18">
        <f>MAX(0,ROUNDDOWN(M163-J163-N163-K163-0,-3))</f>
        <v/>
      </c>
      <c r="X163" s="18">
        <f>MAX(0,ROUNDDOWN(M163-J163-N163-K163-R163,-3))</f>
        <v/>
      </c>
      <c r="Y163" s="18">
        <f>IF(W163&lt;=0,0,ROUNDDOWN((W163*LOOKUP(W163,{0,1950001,3300001,6950001,9000001,18000001,40000001},{0.05,0.1,0.2,0.23,0.33,0.4,0.45})-LOOKUP(W163,{0,1950001,3300001,6950001,9000001,18000001,40000001},{0,97500,427500,636000,1536000,2796000,4796000}))*1.021,-2))</f>
        <v/>
      </c>
      <c r="Z163" s="18">
        <f>IF(X163&lt;=0,0,ROUNDDOWN((X163*LOOKUP(X163,{0,1950001,3300001,6950001,9000001,18000001,40000001},{0.05,0.1,0.2,0.23,0.33,0.4,0.45})-LOOKUP(X163,{0,1950001,3300001,6950001,9000001,18000001,40000001},{0,97500,427500,636000,1536000,2796000,4796000}))*1.021,-2))</f>
        <v/>
      </c>
      <c r="AA163" s="18">
        <f>MAX(0,ROUNDDOWN(M163-J163-430000-L163-0,-3))</f>
        <v/>
      </c>
      <c r="AB163" s="18">
        <f>MAX(0,ROUNDDOWN(M163-J163-430000-L163-V163,-3))</f>
        <v/>
      </c>
      <c r="AC163" s="18">
        <f>IF(M163&lt;=450000,0,MAX(0,ROUNDDOWN(AA163*0.06-MIN(50000,AA163)*0.03,-2))+MAX(0,ROUNDDOWN(AA163*0.04-MIN(50000,AA163)*0.02,-2)))</f>
        <v/>
      </c>
      <c r="AD163" s="18">
        <f>IF(M163&lt;=450000,0,MAX(0,ROUNDDOWN(AB163*0.06-MIN(50000,AB163)*0.03,-2))+MAX(0,ROUNDDOWN(AB163*0.04-MIN(50000,AB163)*0.02,-2)))</f>
        <v/>
      </c>
      <c r="AE163" s="18">
        <f>Y163-Z163</f>
        <v/>
      </c>
      <c r="AF163" s="18">
        <f>AC163-AD163</f>
        <v/>
      </c>
      <c r="AG163" s="18">
        <f>AE163+AF163</f>
        <v/>
      </c>
      <c r="AH163" s="20">
        <f>IF(W163&lt;=0,0,LOOKUP(W163,{0,1950001,3300001,6950001,9000001,18000001,40000001},{0.05,0.1,0.2,0.23,0.33,0.4,0.45}))</f>
        <v/>
      </c>
    </row>
    <row r="164">
      <c r="A164" t="inlineStr">
        <is>
          <t>1万円刻み 特例あり一般12万円</t>
        </is>
      </c>
      <c r="B164" s="18">
        <f>'4_1万円刻み'!$A$28</f>
        <v/>
      </c>
      <c r="C164" s="19" t="n">
        <v>2026</v>
      </c>
      <c r="D164" t="inlineStr">
        <is>
          <t>はい</t>
        </is>
      </c>
      <c r="E164" s="18" t="n">
        <v>120000</v>
      </c>
      <c r="F164" s="18" t="n">
        <v>0</v>
      </c>
      <c r="G164" s="18" t="n">
        <v>0</v>
      </c>
      <c r="H164" s="18" t="n">
        <v>0</v>
      </c>
      <c r="I164" s="18" t="n">
        <v>0</v>
      </c>
      <c r="J164" s="18">
        <f>ROUND(MIN(B164/12,650000)*12*0.0915+MIN(B164/12,1390000)*12*(0.0504+0)+B164*0.005,0)</f>
        <v/>
      </c>
      <c r="K164" s="18" t="n">
        <v>0</v>
      </c>
      <c r="L164" s="18" t="n">
        <v>0</v>
      </c>
      <c r="M164" s="18">
        <f>ROUND(IF(C164&gt;=2026,IF(B164&lt;741000,0,IF(B164&lt;2191000,B164-740000,IF(B164&lt;2193000,1451000,IF(B164&lt;2196000,1453000,IF(B164&lt;2200000,1456000,IF(B164&lt;3600000,ROUNDDOWN(B164/4,-3)*2.8-80000,IF(B164&lt;6600000,ROUNDDOWN(B164/4,-3)*3.2-440000,IF(B164&lt;8500000,ROUNDDOWN(B164*0.9,0)-1100000,B164-1950000)))))))),IF(B164&lt;651000,0,IF(B164&lt;1900000,B164-650000,IF(B164&lt;3600000,ROUNDDOWN(B164/4,-3)*2.8-80000,IF(B164&lt;6600000,ROUNDDOWN(B164/4,-3)*3.2-440000,IF(B164&lt;8500000,ROUNDDOWN(B164*0.9,0)-1100000,B164-1950000)))))),0)</f>
        <v/>
      </c>
      <c r="N164" s="18">
        <f>IF(M164&gt;23500000,NA(),IF(C164&gt;=2026,IF(M164&lt;=4890000,1040000,IF(M164&lt;=6550000,670000,620000)),IF(M164&lt;=1320000,950000,IF(M164&lt;=3360000,880000,IF(M164&lt;=4890000,680000,IF(M164&lt;=6550000,630000,580000))))))</f>
        <v/>
      </c>
      <c r="O164" s="18">
        <f>IF(F164&lt;=0,IF(AND(D164="はい",C164&gt;=2026,C164&lt;=2027),IF(E164&lt;=0,0,IF(E164&lt;=30000,E164,IF(E164&lt;=60000,ROUNDUP(E164/2,0)+15000,IF(E164&lt;=120000,ROUNDUP(E164/4,0)+30000,60000)))),IF(E164&lt;=0,0,IF(E164&lt;=20000,E164,IF(E164&lt;=40000,ROUNDUP(E164/2,0)+10000,IF(E164&lt;=80000,ROUNDUP(E164/4,0)+20000,40000))))),IF(E164&lt;=0,IF(F164&lt;=0,0,IF(F164&lt;=25000,F164,IF(F164&lt;=50000,ROUNDUP(F164/2,0)+12500,IF(F164&lt;=100000,ROUNDUP(F164/4,0)+25000,50000)))),MAX(IF(F164&lt;=0,0,IF(F164&lt;=25000,F164,IF(F164&lt;=50000,ROUNDUP(F164/2,0)+12500,IF(F164&lt;=100000,ROUNDUP(F164/4,0)+25000,50000)))),MIN(IF(AND(D164="はい",C164&gt;=2026,C164&lt;=2027),IF(E164&lt;=0,0,IF(E164&lt;=30000,E164,IF(E164&lt;=60000,ROUNDUP(E164/2,0)+15000,IF(E164&lt;=120000,ROUNDUP(E164/4,0)+30000,60000)))),IF(E164&lt;=0,0,IF(E164&lt;=20000,E164,IF(E164&lt;=40000,ROUNDUP(E164/2,0)+10000,IF(E164&lt;=80000,ROUNDUP(E164/4,0)+20000,40000)))))+IF(F164&lt;=0,0,IF(F164&lt;=25000,F164,IF(F164&lt;=50000,ROUNDUP(F164/2,0)+12500,IF(F164&lt;=100000,ROUNDUP(F164/4,0)+25000,50000)))),IF(AND(D164="はい",C164&gt;=2026,C164&lt;=2027),60000,40000)))))</f>
        <v/>
      </c>
      <c r="P164" s="18">
        <f>IF(G164&lt;=0,0,IF(G164&lt;=20000,G164,IF(G164&lt;=40000,ROUNDUP(G164/2,0)+10000,IF(G164&lt;=80000,ROUNDUP(G164/4,0)+20000,40000))))</f>
        <v/>
      </c>
      <c r="Q164" s="18">
        <f>IF(I164&lt;=0,IF(H164&lt;=0,0,IF(H164&lt;=20000,H164,IF(H164&lt;=40000,ROUNDUP(H164/2,0)+10000,IF(H164&lt;=80000,ROUNDUP(H164/4,0)+20000,40000)))),IF(H164&lt;=0,IF(I164&lt;=0,0,IF(I164&lt;=25000,I164,IF(I164&lt;=50000,ROUNDUP(I164/2,0)+12500,IF(I164&lt;=100000,ROUNDUP(I164/4,0)+25000,50000)))),MAX(IF(I164&lt;=0,0,IF(I164&lt;=25000,I164,IF(I164&lt;=50000,ROUNDUP(I164/2,0)+12500,IF(I164&lt;=100000,ROUNDUP(I164/4,0)+25000,50000)))),MIN(IF(H164&lt;=0,0,IF(H164&lt;=20000,H164,IF(H164&lt;=40000,ROUNDUP(H164/2,0)+10000,IF(H164&lt;=80000,ROUNDUP(H164/4,0)+20000,40000))))+IF(I164&lt;=0,0,IF(I164&lt;=25000,I164,IF(I164&lt;=50000,ROUNDUP(I164/2,0)+12500,IF(I164&lt;=100000,ROUNDUP(I164/4,0)+25000,50000)))),40000))))</f>
        <v/>
      </c>
      <c r="R164" s="18">
        <f>MIN(120000,O164+P164+Q164)</f>
        <v/>
      </c>
      <c r="S164" s="18">
        <f>IF(F164&lt;=0,IF(E164&lt;=0,0,IF(E164&lt;=12000,E164,IF(E164&lt;=32000,ROUNDUP(E164/2,0)+6000,IF(E164&lt;=56000,ROUNDUP(E164/4,0)+14000,28000)))),IF(E164&lt;=0,IF(F164&lt;=0,0,IF(F164&lt;=15000,F164,IF(F164&lt;=40000,ROUNDUP(F164/2,0)+7500,IF(F164&lt;=70000,ROUNDUP(F164/4,0)+17500,35000)))),MAX(IF(F164&lt;=0,0,IF(F164&lt;=15000,F164,IF(F164&lt;=40000,ROUNDUP(F164/2,0)+7500,IF(F164&lt;=70000,ROUNDUP(F164/4,0)+17500,35000)))),MIN(IF(E164&lt;=0,0,IF(E164&lt;=12000,E164,IF(E164&lt;=32000,ROUNDUP(E164/2,0)+6000,IF(E164&lt;=56000,ROUNDUP(E164/4,0)+14000,28000))))+IF(F164&lt;=0,0,IF(F164&lt;=15000,F164,IF(F164&lt;=40000,ROUNDUP(F164/2,0)+7500,IF(F164&lt;=70000,ROUNDUP(F164/4,0)+17500,35000)))),28000))))</f>
        <v/>
      </c>
      <c r="T164" s="18">
        <f>IF(G164&lt;=0,0,IF(G164&lt;=12000,G164,IF(G164&lt;=32000,ROUNDUP(G164/2,0)+6000,IF(G164&lt;=56000,ROUNDUP(G164/4,0)+14000,28000))))</f>
        <v/>
      </c>
      <c r="U164" s="18">
        <f>IF(I164&lt;=0,IF(H164&lt;=0,0,IF(H164&lt;=12000,H164,IF(H164&lt;=32000,ROUNDUP(H164/2,0)+6000,IF(H164&lt;=56000,ROUNDUP(H164/4,0)+14000,28000)))),IF(H164&lt;=0,IF(I164&lt;=0,0,IF(I164&lt;=15000,I164,IF(I164&lt;=40000,ROUNDUP(I164/2,0)+7500,IF(I164&lt;=70000,ROUNDUP(I164/4,0)+17500,35000)))),MAX(IF(I164&lt;=0,0,IF(I164&lt;=15000,I164,IF(I164&lt;=40000,ROUNDUP(I164/2,0)+7500,IF(I164&lt;=70000,ROUNDUP(I164/4,0)+17500,35000)))),MIN(IF(H164&lt;=0,0,IF(H164&lt;=12000,H164,IF(H164&lt;=32000,ROUNDUP(H164/2,0)+6000,IF(H164&lt;=56000,ROUNDUP(H164/4,0)+14000,28000))))+IF(I164&lt;=0,0,IF(I164&lt;=15000,I164,IF(I164&lt;=40000,ROUNDUP(I164/2,0)+7500,IF(I164&lt;=70000,ROUNDUP(I164/4,0)+17500,35000)))),28000))))</f>
        <v/>
      </c>
      <c r="V164" s="18">
        <f>MIN(70000,S164+T164+U164)</f>
        <v/>
      </c>
      <c r="W164" s="18">
        <f>MAX(0,ROUNDDOWN(M164-J164-N164-K164-0,-3))</f>
        <v/>
      </c>
      <c r="X164" s="18">
        <f>MAX(0,ROUNDDOWN(M164-J164-N164-K164-R164,-3))</f>
        <v/>
      </c>
      <c r="Y164" s="18">
        <f>IF(W164&lt;=0,0,ROUNDDOWN((W164*LOOKUP(W164,{0,1950001,3300001,6950001,9000001,18000001,40000001},{0.05,0.1,0.2,0.23,0.33,0.4,0.45})-LOOKUP(W164,{0,1950001,3300001,6950001,9000001,18000001,40000001},{0,97500,427500,636000,1536000,2796000,4796000}))*1.021,-2))</f>
        <v/>
      </c>
      <c r="Z164" s="18">
        <f>IF(X164&lt;=0,0,ROUNDDOWN((X164*LOOKUP(X164,{0,1950001,3300001,6950001,9000001,18000001,40000001},{0.05,0.1,0.2,0.23,0.33,0.4,0.45})-LOOKUP(X164,{0,1950001,3300001,6950001,9000001,18000001,40000001},{0,97500,427500,636000,1536000,2796000,4796000}))*1.021,-2))</f>
        <v/>
      </c>
      <c r="AA164" s="18">
        <f>MAX(0,ROUNDDOWN(M164-J164-430000-L164-0,-3))</f>
        <v/>
      </c>
      <c r="AB164" s="18">
        <f>MAX(0,ROUNDDOWN(M164-J164-430000-L164-V164,-3))</f>
        <v/>
      </c>
      <c r="AC164" s="18">
        <f>IF(M164&lt;=450000,0,MAX(0,ROUNDDOWN(AA164*0.06-MIN(50000,AA164)*0.03,-2))+MAX(0,ROUNDDOWN(AA164*0.04-MIN(50000,AA164)*0.02,-2)))</f>
        <v/>
      </c>
      <c r="AD164" s="18">
        <f>IF(M164&lt;=450000,0,MAX(0,ROUNDDOWN(AB164*0.06-MIN(50000,AB164)*0.03,-2))+MAX(0,ROUNDDOWN(AB164*0.04-MIN(50000,AB164)*0.02,-2)))</f>
        <v/>
      </c>
      <c r="AE164" s="18">
        <f>Y164-Z164</f>
        <v/>
      </c>
      <c r="AF164" s="18">
        <f>AC164-AD164</f>
        <v/>
      </c>
      <c r="AG164" s="18">
        <f>AE164+AF164</f>
        <v/>
      </c>
      <c r="AH164" s="20">
        <f>IF(W164&lt;=0,0,LOOKUP(W164,{0,1950001,3300001,6950001,9000001,18000001,40000001},{0.05,0.1,0.2,0.23,0.33,0.4,0.45}))</f>
        <v/>
      </c>
    </row>
    <row r="165">
      <c r="A165" t="inlineStr">
        <is>
          <t>1万円刻み 3区分8万円ずつ</t>
        </is>
      </c>
      <c r="B165" s="18">
        <f>'4_1万円刻み'!$A$29</f>
        <v/>
      </c>
      <c r="C165" s="19" t="n">
        <v>2026</v>
      </c>
      <c r="D165" t="inlineStr">
        <is>
          <t>いいえ</t>
        </is>
      </c>
      <c r="E165" s="18" t="n">
        <v>80000</v>
      </c>
      <c r="F165" s="18" t="n">
        <v>0</v>
      </c>
      <c r="G165" s="18" t="n">
        <v>80000</v>
      </c>
      <c r="H165" s="18" t="n">
        <v>80000</v>
      </c>
      <c r="I165" s="18" t="n">
        <v>0</v>
      </c>
      <c r="J165" s="18">
        <f>ROUND(MIN(B165/12,650000)*12*0.0915+MIN(B165/12,1390000)*12*(0.0504+0)+B165*0.005,0)</f>
        <v/>
      </c>
      <c r="K165" s="18" t="n">
        <v>0</v>
      </c>
      <c r="L165" s="18" t="n">
        <v>0</v>
      </c>
      <c r="M165" s="18">
        <f>ROUND(IF(C165&gt;=2026,IF(B165&lt;741000,0,IF(B165&lt;2191000,B165-740000,IF(B165&lt;2193000,1451000,IF(B165&lt;2196000,1453000,IF(B165&lt;2200000,1456000,IF(B165&lt;3600000,ROUNDDOWN(B165/4,-3)*2.8-80000,IF(B165&lt;6600000,ROUNDDOWN(B165/4,-3)*3.2-440000,IF(B165&lt;8500000,ROUNDDOWN(B165*0.9,0)-1100000,B165-1950000)))))))),IF(B165&lt;651000,0,IF(B165&lt;1900000,B165-650000,IF(B165&lt;3600000,ROUNDDOWN(B165/4,-3)*2.8-80000,IF(B165&lt;6600000,ROUNDDOWN(B165/4,-3)*3.2-440000,IF(B165&lt;8500000,ROUNDDOWN(B165*0.9,0)-1100000,B165-1950000)))))),0)</f>
        <v/>
      </c>
      <c r="N165" s="18">
        <f>IF(M165&gt;23500000,NA(),IF(C165&gt;=2026,IF(M165&lt;=4890000,1040000,IF(M165&lt;=6550000,670000,620000)),IF(M165&lt;=1320000,950000,IF(M165&lt;=3360000,880000,IF(M165&lt;=4890000,680000,IF(M165&lt;=6550000,630000,580000))))))</f>
        <v/>
      </c>
      <c r="O165" s="18">
        <f>IF(F165&lt;=0,IF(AND(D165="はい",C165&gt;=2026,C165&lt;=2027),IF(E165&lt;=0,0,IF(E165&lt;=30000,E165,IF(E165&lt;=60000,ROUNDUP(E165/2,0)+15000,IF(E165&lt;=120000,ROUNDUP(E165/4,0)+30000,60000)))),IF(E165&lt;=0,0,IF(E165&lt;=20000,E165,IF(E165&lt;=40000,ROUNDUP(E165/2,0)+10000,IF(E165&lt;=80000,ROUNDUP(E165/4,0)+20000,40000))))),IF(E165&lt;=0,IF(F165&lt;=0,0,IF(F165&lt;=25000,F165,IF(F165&lt;=50000,ROUNDUP(F165/2,0)+12500,IF(F165&lt;=100000,ROUNDUP(F165/4,0)+25000,50000)))),MAX(IF(F165&lt;=0,0,IF(F165&lt;=25000,F165,IF(F165&lt;=50000,ROUNDUP(F165/2,0)+12500,IF(F165&lt;=100000,ROUNDUP(F165/4,0)+25000,50000)))),MIN(IF(AND(D165="はい",C165&gt;=2026,C165&lt;=2027),IF(E165&lt;=0,0,IF(E165&lt;=30000,E165,IF(E165&lt;=60000,ROUNDUP(E165/2,0)+15000,IF(E165&lt;=120000,ROUNDUP(E165/4,0)+30000,60000)))),IF(E165&lt;=0,0,IF(E165&lt;=20000,E165,IF(E165&lt;=40000,ROUNDUP(E165/2,0)+10000,IF(E165&lt;=80000,ROUNDUP(E165/4,0)+20000,40000)))))+IF(F165&lt;=0,0,IF(F165&lt;=25000,F165,IF(F165&lt;=50000,ROUNDUP(F165/2,0)+12500,IF(F165&lt;=100000,ROUNDUP(F165/4,0)+25000,50000)))),IF(AND(D165="はい",C165&gt;=2026,C165&lt;=2027),60000,40000)))))</f>
        <v/>
      </c>
      <c r="P165" s="18">
        <f>IF(G165&lt;=0,0,IF(G165&lt;=20000,G165,IF(G165&lt;=40000,ROUNDUP(G165/2,0)+10000,IF(G165&lt;=80000,ROUNDUP(G165/4,0)+20000,40000))))</f>
        <v/>
      </c>
      <c r="Q165" s="18">
        <f>IF(I165&lt;=0,IF(H165&lt;=0,0,IF(H165&lt;=20000,H165,IF(H165&lt;=40000,ROUNDUP(H165/2,0)+10000,IF(H165&lt;=80000,ROUNDUP(H165/4,0)+20000,40000)))),IF(H165&lt;=0,IF(I165&lt;=0,0,IF(I165&lt;=25000,I165,IF(I165&lt;=50000,ROUNDUP(I165/2,0)+12500,IF(I165&lt;=100000,ROUNDUP(I165/4,0)+25000,50000)))),MAX(IF(I165&lt;=0,0,IF(I165&lt;=25000,I165,IF(I165&lt;=50000,ROUNDUP(I165/2,0)+12500,IF(I165&lt;=100000,ROUNDUP(I165/4,0)+25000,50000)))),MIN(IF(H165&lt;=0,0,IF(H165&lt;=20000,H165,IF(H165&lt;=40000,ROUNDUP(H165/2,0)+10000,IF(H165&lt;=80000,ROUNDUP(H165/4,0)+20000,40000))))+IF(I165&lt;=0,0,IF(I165&lt;=25000,I165,IF(I165&lt;=50000,ROUNDUP(I165/2,0)+12500,IF(I165&lt;=100000,ROUNDUP(I165/4,0)+25000,50000)))),40000))))</f>
        <v/>
      </c>
      <c r="R165" s="18">
        <f>MIN(120000,O165+P165+Q165)</f>
        <v/>
      </c>
      <c r="S165" s="18">
        <f>IF(F165&lt;=0,IF(E165&lt;=0,0,IF(E165&lt;=12000,E165,IF(E165&lt;=32000,ROUNDUP(E165/2,0)+6000,IF(E165&lt;=56000,ROUNDUP(E165/4,0)+14000,28000)))),IF(E165&lt;=0,IF(F165&lt;=0,0,IF(F165&lt;=15000,F165,IF(F165&lt;=40000,ROUNDUP(F165/2,0)+7500,IF(F165&lt;=70000,ROUNDUP(F165/4,0)+17500,35000)))),MAX(IF(F165&lt;=0,0,IF(F165&lt;=15000,F165,IF(F165&lt;=40000,ROUNDUP(F165/2,0)+7500,IF(F165&lt;=70000,ROUNDUP(F165/4,0)+17500,35000)))),MIN(IF(E165&lt;=0,0,IF(E165&lt;=12000,E165,IF(E165&lt;=32000,ROUNDUP(E165/2,0)+6000,IF(E165&lt;=56000,ROUNDUP(E165/4,0)+14000,28000))))+IF(F165&lt;=0,0,IF(F165&lt;=15000,F165,IF(F165&lt;=40000,ROUNDUP(F165/2,0)+7500,IF(F165&lt;=70000,ROUNDUP(F165/4,0)+17500,35000)))),28000))))</f>
        <v/>
      </c>
      <c r="T165" s="18">
        <f>IF(G165&lt;=0,0,IF(G165&lt;=12000,G165,IF(G165&lt;=32000,ROUNDUP(G165/2,0)+6000,IF(G165&lt;=56000,ROUNDUP(G165/4,0)+14000,28000))))</f>
        <v/>
      </c>
      <c r="U165" s="18">
        <f>IF(I165&lt;=0,IF(H165&lt;=0,0,IF(H165&lt;=12000,H165,IF(H165&lt;=32000,ROUNDUP(H165/2,0)+6000,IF(H165&lt;=56000,ROUNDUP(H165/4,0)+14000,28000)))),IF(H165&lt;=0,IF(I165&lt;=0,0,IF(I165&lt;=15000,I165,IF(I165&lt;=40000,ROUNDUP(I165/2,0)+7500,IF(I165&lt;=70000,ROUNDUP(I165/4,0)+17500,35000)))),MAX(IF(I165&lt;=0,0,IF(I165&lt;=15000,I165,IF(I165&lt;=40000,ROUNDUP(I165/2,0)+7500,IF(I165&lt;=70000,ROUNDUP(I165/4,0)+17500,35000)))),MIN(IF(H165&lt;=0,0,IF(H165&lt;=12000,H165,IF(H165&lt;=32000,ROUNDUP(H165/2,0)+6000,IF(H165&lt;=56000,ROUNDUP(H165/4,0)+14000,28000))))+IF(I165&lt;=0,0,IF(I165&lt;=15000,I165,IF(I165&lt;=40000,ROUNDUP(I165/2,0)+7500,IF(I165&lt;=70000,ROUNDUP(I165/4,0)+17500,35000)))),28000))))</f>
        <v/>
      </c>
      <c r="V165" s="18">
        <f>MIN(70000,S165+T165+U165)</f>
        <v/>
      </c>
      <c r="W165" s="18">
        <f>MAX(0,ROUNDDOWN(M165-J165-N165-K165-0,-3))</f>
        <v/>
      </c>
      <c r="X165" s="18">
        <f>MAX(0,ROUNDDOWN(M165-J165-N165-K165-R165,-3))</f>
        <v/>
      </c>
      <c r="Y165" s="18">
        <f>IF(W165&lt;=0,0,ROUNDDOWN((W165*LOOKUP(W165,{0,1950001,3300001,6950001,9000001,18000001,40000001},{0.05,0.1,0.2,0.23,0.33,0.4,0.45})-LOOKUP(W165,{0,1950001,3300001,6950001,9000001,18000001,40000001},{0,97500,427500,636000,1536000,2796000,4796000}))*1.021,-2))</f>
        <v/>
      </c>
      <c r="Z165" s="18">
        <f>IF(X165&lt;=0,0,ROUNDDOWN((X165*LOOKUP(X165,{0,1950001,3300001,6950001,9000001,18000001,40000001},{0.05,0.1,0.2,0.23,0.33,0.4,0.45})-LOOKUP(X165,{0,1950001,3300001,6950001,9000001,18000001,40000001},{0,97500,427500,636000,1536000,2796000,4796000}))*1.021,-2))</f>
        <v/>
      </c>
      <c r="AA165" s="18">
        <f>MAX(0,ROUNDDOWN(M165-J165-430000-L165-0,-3))</f>
        <v/>
      </c>
      <c r="AB165" s="18">
        <f>MAX(0,ROUNDDOWN(M165-J165-430000-L165-V165,-3))</f>
        <v/>
      </c>
      <c r="AC165" s="18">
        <f>IF(M165&lt;=450000,0,MAX(0,ROUNDDOWN(AA165*0.06-MIN(50000,AA165)*0.03,-2))+MAX(0,ROUNDDOWN(AA165*0.04-MIN(50000,AA165)*0.02,-2)))</f>
        <v/>
      </c>
      <c r="AD165" s="18">
        <f>IF(M165&lt;=450000,0,MAX(0,ROUNDDOWN(AB165*0.06-MIN(50000,AB165)*0.03,-2))+MAX(0,ROUNDDOWN(AB165*0.04-MIN(50000,AB165)*0.02,-2)))</f>
        <v/>
      </c>
      <c r="AE165" s="18">
        <f>Y165-Z165</f>
        <v/>
      </c>
      <c r="AF165" s="18">
        <f>AC165-AD165</f>
        <v/>
      </c>
      <c r="AG165" s="18">
        <f>AE165+AF165</f>
        <v/>
      </c>
      <c r="AH165" s="20">
        <f>IF(W165&lt;=0,0,LOOKUP(W165,{0,1950001,3300001,6950001,9000001,18000001,40000001},{0.05,0.1,0.2,0.23,0.33,0.4,0.45}))</f>
        <v/>
      </c>
    </row>
    <row r="166">
      <c r="A166" t="inlineStr">
        <is>
          <t>1万円刻み 一般8万円</t>
        </is>
      </c>
      <c r="B166" s="18">
        <f>'4_1万円刻み'!$A$29</f>
        <v/>
      </c>
      <c r="C166" s="19" t="n">
        <v>2026</v>
      </c>
      <c r="D166" t="inlineStr">
        <is>
          <t>いいえ</t>
        </is>
      </c>
      <c r="E166" s="18" t="n">
        <v>80000</v>
      </c>
      <c r="F166" s="18" t="n">
        <v>0</v>
      </c>
      <c r="G166" s="18" t="n">
        <v>0</v>
      </c>
      <c r="H166" s="18" t="n">
        <v>0</v>
      </c>
      <c r="I166" s="18" t="n">
        <v>0</v>
      </c>
      <c r="J166" s="18">
        <f>ROUND(MIN(B166/12,650000)*12*0.0915+MIN(B166/12,1390000)*12*(0.0504+0)+B166*0.005,0)</f>
        <v/>
      </c>
      <c r="K166" s="18" t="n">
        <v>0</v>
      </c>
      <c r="L166" s="18" t="n">
        <v>0</v>
      </c>
      <c r="M166" s="18">
        <f>ROUND(IF(C166&gt;=2026,IF(B166&lt;741000,0,IF(B166&lt;2191000,B166-740000,IF(B166&lt;2193000,1451000,IF(B166&lt;2196000,1453000,IF(B166&lt;2200000,1456000,IF(B166&lt;3600000,ROUNDDOWN(B166/4,-3)*2.8-80000,IF(B166&lt;6600000,ROUNDDOWN(B166/4,-3)*3.2-440000,IF(B166&lt;8500000,ROUNDDOWN(B166*0.9,0)-1100000,B166-1950000)))))))),IF(B166&lt;651000,0,IF(B166&lt;1900000,B166-650000,IF(B166&lt;3600000,ROUNDDOWN(B166/4,-3)*2.8-80000,IF(B166&lt;6600000,ROUNDDOWN(B166/4,-3)*3.2-440000,IF(B166&lt;8500000,ROUNDDOWN(B166*0.9,0)-1100000,B166-1950000)))))),0)</f>
        <v/>
      </c>
      <c r="N166" s="18">
        <f>IF(M166&gt;23500000,NA(),IF(C166&gt;=2026,IF(M166&lt;=4890000,1040000,IF(M166&lt;=6550000,670000,620000)),IF(M166&lt;=1320000,950000,IF(M166&lt;=3360000,880000,IF(M166&lt;=4890000,680000,IF(M166&lt;=6550000,630000,580000))))))</f>
        <v/>
      </c>
      <c r="O166" s="18">
        <f>IF(F166&lt;=0,IF(AND(D166="はい",C166&gt;=2026,C166&lt;=2027),IF(E166&lt;=0,0,IF(E166&lt;=30000,E166,IF(E166&lt;=60000,ROUNDUP(E166/2,0)+15000,IF(E166&lt;=120000,ROUNDUP(E166/4,0)+30000,60000)))),IF(E166&lt;=0,0,IF(E166&lt;=20000,E166,IF(E166&lt;=40000,ROUNDUP(E166/2,0)+10000,IF(E166&lt;=80000,ROUNDUP(E166/4,0)+20000,40000))))),IF(E166&lt;=0,IF(F166&lt;=0,0,IF(F166&lt;=25000,F166,IF(F166&lt;=50000,ROUNDUP(F166/2,0)+12500,IF(F166&lt;=100000,ROUNDUP(F166/4,0)+25000,50000)))),MAX(IF(F166&lt;=0,0,IF(F166&lt;=25000,F166,IF(F166&lt;=50000,ROUNDUP(F166/2,0)+12500,IF(F166&lt;=100000,ROUNDUP(F166/4,0)+25000,50000)))),MIN(IF(AND(D166="はい",C166&gt;=2026,C166&lt;=2027),IF(E166&lt;=0,0,IF(E166&lt;=30000,E166,IF(E166&lt;=60000,ROUNDUP(E166/2,0)+15000,IF(E166&lt;=120000,ROUNDUP(E166/4,0)+30000,60000)))),IF(E166&lt;=0,0,IF(E166&lt;=20000,E166,IF(E166&lt;=40000,ROUNDUP(E166/2,0)+10000,IF(E166&lt;=80000,ROUNDUP(E166/4,0)+20000,40000)))))+IF(F166&lt;=0,0,IF(F166&lt;=25000,F166,IF(F166&lt;=50000,ROUNDUP(F166/2,0)+12500,IF(F166&lt;=100000,ROUNDUP(F166/4,0)+25000,50000)))),IF(AND(D166="はい",C166&gt;=2026,C166&lt;=2027),60000,40000)))))</f>
        <v/>
      </c>
      <c r="P166" s="18">
        <f>IF(G166&lt;=0,0,IF(G166&lt;=20000,G166,IF(G166&lt;=40000,ROUNDUP(G166/2,0)+10000,IF(G166&lt;=80000,ROUNDUP(G166/4,0)+20000,40000))))</f>
        <v/>
      </c>
      <c r="Q166" s="18">
        <f>IF(I166&lt;=0,IF(H166&lt;=0,0,IF(H166&lt;=20000,H166,IF(H166&lt;=40000,ROUNDUP(H166/2,0)+10000,IF(H166&lt;=80000,ROUNDUP(H166/4,0)+20000,40000)))),IF(H166&lt;=0,IF(I166&lt;=0,0,IF(I166&lt;=25000,I166,IF(I166&lt;=50000,ROUNDUP(I166/2,0)+12500,IF(I166&lt;=100000,ROUNDUP(I166/4,0)+25000,50000)))),MAX(IF(I166&lt;=0,0,IF(I166&lt;=25000,I166,IF(I166&lt;=50000,ROUNDUP(I166/2,0)+12500,IF(I166&lt;=100000,ROUNDUP(I166/4,0)+25000,50000)))),MIN(IF(H166&lt;=0,0,IF(H166&lt;=20000,H166,IF(H166&lt;=40000,ROUNDUP(H166/2,0)+10000,IF(H166&lt;=80000,ROUNDUP(H166/4,0)+20000,40000))))+IF(I166&lt;=0,0,IF(I166&lt;=25000,I166,IF(I166&lt;=50000,ROUNDUP(I166/2,0)+12500,IF(I166&lt;=100000,ROUNDUP(I166/4,0)+25000,50000)))),40000))))</f>
        <v/>
      </c>
      <c r="R166" s="18">
        <f>MIN(120000,O166+P166+Q166)</f>
        <v/>
      </c>
      <c r="S166" s="18">
        <f>IF(F166&lt;=0,IF(E166&lt;=0,0,IF(E166&lt;=12000,E166,IF(E166&lt;=32000,ROUNDUP(E166/2,0)+6000,IF(E166&lt;=56000,ROUNDUP(E166/4,0)+14000,28000)))),IF(E166&lt;=0,IF(F166&lt;=0,0,IF(F166&lt;=15000,F166,IF(F166&lt;=40000,ROUNDUP(F166/2,0)+7500,IF(F166&lt;=70000,ROUNDUP(F166/4,0)+17500,35000)))),MAX(IF(F166&lt;=0,0,IF(F166&lt;=15000,F166,IF(F166&lt;=40000,ROUNDUP(F166/2,0)+7500,IF(F166&lt;=70000,ROUNDUP(F166/4,0)+17500,35000)))),MIN(IF(E166&lt;=0,0,IF(E166&lt;=12000,E166,IF(E166&lt;=32000,ROUNDUP(E166/2,0)+6000,IF(E166&lt;=56000,ROUNDUP(E166/4,0)+14000,28000))))+IF(F166&lt;=0,0,IF(F166&lt;=15000,F166,IF(F166&lt;=40000,ROUNDUP(F166/2,0)+7500,IF(F166&lt;=70000,ROUNDUP(F166/4,0)+17500,35000)))),28000))))</f>
        <v/>
      </c>
      <c r="T166" s="18">
        <f>IF(G166&lt;=0,0,IF(G166&lt;=12000,G166,IF(G166&lt;=32000,ROUNDUP(G166/2,0)+6000,IF(G166&lt;=56000,ROUNDUP(G166/4,0)+14000,28000))))</f>
        <v/>
      </c>
      <c r="U166" s="18">
        <f>IF(I166&lt;=0,IF(H166&lt;=0,0,IF(H166&lt;=12000,H166,IF(H166&lt;=32000,ROUNDUP(H166/2,0)+6000,IF(H166&lt;=56000,ROUNDUP(H166/4,0)+14000,28000)))),IF(H166&lt;=0,IF(I166&lt;=0,0,IF(I166&lt;=15000,I166,IF(I166&lt;=40000,ROUNDUP(I166/2,0)+7500,IF(I166&lt;=70000,ROUNDUP(I166/4,0)+17500,35000)))),MAX(IF(I166&lt;=0,0,IF(I166&lt;=15000,I166,IF(I166&lt;=40000,ROUNDUP(I166/2,0)+7500,IF(I166&lt;=70000,ROUNDUP(I166/4,0)+17500,35000)))),MIN(IF(H166&lt;=0,0,IF(H166&lt;=12000,H166,IF(H166&lt;=32000,ROUNDUP(H166/2,0)+6000,IF(H166&lt;=56000,ROUNDUP(H166/4,0)+14000,28000))))+IF(I166&lt;=0,0,IF(I166&lt;=15000,I166,IF(I166&lt;=40000,ROUNDUP(I166/2,0)+7500,IF(I166&lt;=70000,ROUNDUP(I166/4,0)+17500,35000)))),28000))))</f>
        <v/>
      </c>
      <c r="V166" s="18">
        <f>MIN(70000,S166+T166+U166)</f>
        <v/>
      </c>
      <c r="W166" s="18">
        <f>MAX(0,ROUNDDOWN(M166-J166-N166-K166-0,-3))</f>
        <v/>
      </c>
      <c r="X166" s="18">
        <f>MAX(0,ROUNDDOWN(M166-J166-N166-K166-R166,-3))</f>
        <v/>
      </c>
      <c r="Y166" s="18">
        <f>IF(W166&lt;=0,0,ROUNDDOWN((W166*LOOKUP(W166,{0,1950001,3300001,6950001,9000001,18000001,40000001},{0.05,0.1,0.2,0.23,0.33,0.4,0.45})-LOOKUP(W166,{0,1950001,3300001,6950001,9000001,18000001,40000001},{0,97500,427500,636000,1536000,2796000,4796000}))*1.021,-2))</f>
        <v/>
      </c>
      <c r="Z166" s="18">
        <f>IF(X166&lt;=0,0,ROUNDDOWN((X166*LOOKUP(X166,{0,1950001,3300001,6950001,9000001,18000001,40000001},{0.05,0.1,0.2,0.23,0.33,0.4,0.45})-LOOKUP(X166,{0,1950001,3300001,6950001,9000001,18000001,40000001},{0,97500,427500,636000,1536000,2796000,4796000}))*1.021,-2))</f>
        <v/>
      </c>
      <c r="AA166" s="18">
        <f>MAX(0,ROUNDDOWN(M166-J166-430000-L166-0,-3))</f>
        <v/>
      </c>
      <c r="AB166" s="18">
        <f>MAX(0,ROUNDDOWN(M166-J166-430000-L166-V166,-3))</f>
        <v/>
      </c>
      <c r="AC166" s="18">
        <f>IF(M166&lt;=450000,0,MAX(0,ROUNDDOWN(AA166*0.06-MIN(50000,AA166)*0.03,-2))+MAX(0,ROUNDDOWN(AA166*0.04-MIN(50000,AA166)*0.02,-2)))</f>
        <v/>
      </c>
      <c r="AD166" s="18">
        <f>IF(M166&lt;=450000,0,MAX(0,ROUNDDOWN(AB166*0.06-MIN(50000,AB166)*0.03,-2))+MAX(0,ROUNDDOWN(AB166*0.04-MIN(50000,AB166)*0.02,-2)))</f>
        <v/>
      </c>
      <c r="AE166" s="18">
        <f>Y166-Z166</f>
        <v/>
      </c>
      <c r="AF166" s="18">
        <f>AC166-AD166</f>
        <v/>
      </c>
      <c r="AG166" s="18">
        <f>AE166+AF166</f>
        <v/>
      </c>
      <c r="AH166" s="20">
        <f>IF(W166&lt;=0,0,LOOKUP(W166,{0,1950001,3300001,6950001,9000001,18000001,40000001},{0.05,0.1,0.2,0.23,0.33,0.4,0.45}))</f>
        <v/>
      </c>
    </row>
    <row r="167">
      <c r="A167" t="inlineStr">
        <is>
          <t>1万円刻み 特例あり一般12万円</t>
        </is>
      </c>
      <c r="B167" s="18">
        <f>'4_1万円刻み'!$A$29</f>
        <v/>
      </c>
      <c r="C167" s="19" t="n">
        <v>2026</v>
      </c>
      <c r="D167" t="inlineStr">
        <is>
          <t>はい</t>
        </is>
      </c>
      <c r="E167" s="18" t="n">
        <v>120000</v>
      </c>
      <c r="F167" s="18" t="n">
        <v>0</v>
      </c>
      <c r="G167" s="18" t="n">
        <v>0</v>
      </c>
      <c r="H167" s="18" t="n">
        <v>0</v>
      </c>
      <c r="I167" s="18" t="n">
        <v>0</v>
      </c>
      <c r="J167" s="18">
        <f>ROUND(MIN(B167/12,650000)*12*0.0915+MIN(B167/12,1390000)*12*(0.0504+0)+B167*0.005,0)</f>
        <v/>
      </c>
      <c r="K167" s="18" t="n">
        <v>0</v>
      </c>
      <c r="L167" s="18" t="n">
        <v>0</v>
      </c>
      <c r="M167" s="18">
        <f>ROUND(IF(C167&gt;=2026,IF(B167&lt;741000,0,IF(B167&lt;2191000,B167-740000,IF(B167&lt;2193000,1451000,IF(B167&lt;2196000,1453000,IF(B167&lt;2200000,1456000,IF(B167&lt;3600000,ROUNDDOWN(B167/4,-3)*2.8-80000,IF(B167&lt;6600000,ROUNDDOWN(B167/4,-3)*3.2-440000,IF(B167&lt;8500000,ROUNDDOWN(B167*0.9,0)-1100000,B167-1950000)))))))),IF(B167&lt;651000,0,IF(B167&lt;1900000,B167-650000,IF(B167&lt;3600000,ROUNDDOWN(B167/4,-3)*2.8-80000,IF(B167&lt;6600000,ROUNDDOWN(B167/4,-3)*3.2-440000,IF(B167&lt;8500000,ROUNDDOWN(B167*0.9,0)-1100000,B167-1950000)))))),0)</f>
        <v/>
      </c>
      <c r="N167" s="18">
        <f>IF(M167&gt;23500000,NA(),IF(C167&gt;=2026,IF(M167&lt;=4890000,1040000,IF(M167&lt;=6550000,670000,620000)),IF(M167&lt;=1320000,950000,IF(M167&lt;=3360000,880000,IF(M167&lt;=4890000,680000,IF(M167&lt;=6550000,630000,580000))))))</f>
        <v/>
      </c>
      <c r="O167" s="18">
        <f>IF(F167&lt;=0,IF(AND(D167="はい",C167&gt;=2026,C167&lt;=2027),IF(E167&lt;=0,0,IF(E167&lt;=30000,E167,IF(E167&lt;=60000,ROUNDUP(E167/2,0)+15000,IF(E167&lt;=120000,ROUNDUP(E167/4,0)+30000,60000)))),IF(E167&lt;=0,0,IF(E167&lt;=20000,E167,IF(E167&lt;=40000,ROUNDUP(E167/2,0)+10000,IF(E167&lt;=80000,ROUNDUP(E167/4,0)+20000,40000))))),IF(E167&lt;=0,IF(F167&lt;=0,0,IF(F167&lt;=25000,F167,IF(F167&lt;=50000,ROUNDUP(F167/2,0)+12500,IF(F167&lt;=100000,ROUNDUP(F167/4,0)+25000,50000)))),MAX(IF(F167&lt;=0,0,IF(F167&lt;=25000,F167,IF(F167&lt;=50000,ROUNDUP(F167/2,0)+12500,IF(F167&lt;=100000,ROUNDUP(F167/4,0)+25000,50000)))),MIN(IF(AND(D167="はい",C167&gt;=2026,C167&lt;=2027),IF(E167&lt;=0,0,IF(E167&lt;=30000,E167,IF(E167&lt;=60000,ROUNDUP(E167/2,0)+15000,IF(E167&lt;=120000,ROUNDUP(E167/4,0)+30000,60000)))),IF(E167&lt;=0,0,IF(E167&lt;=20000,E167,IF(E167&lt;=40000,ROUNDUP(E167/2,0)+10000,IF(E167&lt;=80000,ROUNDUP(E167/4,0)+20000,40000)))))+IF(F167&lt;=0,0,IF(F167&lt;=25000,F167,IF(F167&lt;=50000,ROUNDUP(F167/2,0)+12500,IF(F167&lt;=100000,ROUNDUP(F167/4,0)+25000,50000)))),IF(AND(D167="はい",C167&gt;=2026,C167&lt;=2027),60000,40000)))))</f>
        <v/>
      </c>
      <c r="P167" s="18">
        <f>IF(G167&lt;=0,0,IF(G167&lt;=20000,G167,IF(G167&lt;=40000,ROUNDUP(G167/2,0)+10000,IF(G167&lt;=80000,ROUNDUP(G167/4,0)+20000,40000))))</f>
        <v/>
      </c>
      <c r="Q167" s="18">
        <f>IF(I167&lt;=0,IF(H167&lt;=0,0,IF(H167&lt;=20000,H167,IF(H167&lt;=40000,ROUNDUP(H167/2,0)+10000,IF(H167&lt;=80000,ROUNDUP(H167/4,0)+20000,40000)))),IF(H167&lt;=0,IF(I167&lt;=0,0,IF(I167&lt;=25000,I167,IF(I167&lt;=50000,ROUNDUP(I167/2,0)+12500,IF(I167&lt;=100000,ROUNDUP(I167/4,0)+25000,50000)))),MAX(IF(I167&lt;=0,0,IF(I167&lt;=25000,I167,IF(I167&lt;=50000,ROUNDUP(I167/2,0)+12500,IF(I167&lt;=100000,ROUNDUP(I167/4,0)+25000,50000)))),MIN(IF(H167&lt;=0,0,IF(H167&lt;=20000,H167,IF(H167&lt;=40000,ROUNDUP(H167/2,0)+10000,IF(H167&lt;=80000,ROUNDUP(H167/4,0)+20000,40000))))+IF(I167&lt;=0,0,IF(I167&lt;=25000,I167,IF(I167&lt;=50000,ROUNDUP(I167/2,0)+12500,IF(I167&lt;=100000,ROUNDUP(I167/4,0)+25000,50000)))),40000))))</f>
        <v/>
      </c>
      <c r="R167" s="18">
        <f>MIN(120000,O167+P167+Q167)</f>
        <v/>
      </c>
      <c r="S167" s="18">
        <f>IF(F167&lt;=0,IF(E167&lt;=0,0,IF(E167&lt;=12000,E167,IF(E167&lt;=32000,ROUNDUP(E167/2,0)+6000,IF(E167&lt;=56000,ROUNDUP(E167/4,0)+14000,28000)))),IF(E167&lt;=0,IF(F167&lt;=0,0,IF(F167&lt;=15000,F167,IF(F167&lt;=40000,ROUNDUP(F167/2,0)+7500,IF(F167&lt;=70000,ROUNDUP(F167/4,0)+17500,35000)))),MAX(IF(F167&lt;=0,0,IF(F167&lt;=15000,F167,IF(F167&lt;=40000,ROUNDUP(F167/2,0)+7500,IF(F167&lt;=70000,ROUNDUP(F167/4,0)+17500,35000)))),MIN(IF(E167&lt;=0,0,IF(E167&lt;=12000,E167,IF(E167&lt;=32000,ROUNDUP(E167/2,0)+6000,IF(E167&lt;=56000,ROUNDUP(E167/4,0)+14000,28000))))+IF(F167&lt;=0,0,IF(F167&lt;=15000,F167,IF(F167&lt;=40000,ROUNDUP(F167/2,0)+7500,IF(F167&lt;=70000,ROUNDUP(F167/4,0)+17500,35000)))),28000))))</f>
        <v/>
      </c>
      <c r="T167" s="18">
        <f>IF(G167&lt;=0,0,IF(G167&lt;=12000,G167,IF(G167&lt;=32000,ROUNDUP(G167/2,0)+6000,IF(G167&lt;=56000,ROUNDUP(G167/4,0)+14000,28000))))</f>
        <v/>
      </c>
      <c r="U167" s="18">
        <f>IF(I167&lt;=0,IF(H167&lt;=0,0,IF(H167&lt;=12000,H167,IF(H167&lt;=32000,ROUNDUP(H167/2,0)+6000,IF(H167&lt;=56000,ROUNDUP(H167/4,0)+14000,28000)))),IF(H167&lt;=0,IF(I167&lt;=0,0,IF(I167&lt;=15000,I167,IF(I167&lt;=40000,ROUNDUP(I167/2,0)+7500,IF(I167&lt;=70000,ROUNDUP(I167/4,0)+17500,35000)))),MAX(IF(I167&lt;=0,0,IF(I167&lt;=15000,I167,IF(I167&lt;=40000,ROUNDUP(I167/2,0)+7500,IF(I167&lt;=70000,ROUNDUP(I167/4,0)+17500,35000)))),MIN(IF(H167&lt;=0,0,IF(H167&lt;=12000,H167,IF(H167&lt;=32000,ROUNDUP(H167/2,0)+6000,IF(H167&lt;=56000,ROUNDUP(H167/4,0)+14000,28000))))+IF(I167&lt;=0,0,IF(I167&lt;=15000,I167,IF(I167&lt;=40000,ROUNDUP(I167/2,0)+7500,IF(I167&lt;=70000,ROUNDUP(I167/4,0)+17500,35000)))),28000))))</f>
        <v/>
      </c>
      <c r="V167" s="18">
        <f>MIN(70000,S167+T167+U167)</f>
        <v/>
      </c>
      <c r="W167" s="18">
        <f>MAX(0,ROUNDDOWN(M167-J167-N167-K167-0,-3))</f>
        <v/>
      </c>
      <c r="X167" s="18">
        <f>MAX(0,ROUNDDOWN(M167-J167-N167-K167-R167,-3))</f>
        <v/>
      </c>
      <c r="Y167" s="18">
        <f>IF(W167&lt;=0,0,ROUNDDOWN((W167*LOOKUP(W167,{0,1950001,3300001,6950001,9000001,18000001,40000001},{0.05,0.1,0.2,0.23,0.33,0.4,0.45})-LOOKUP(W167,{0,1950001,3300001,6950001,9000001,18000001,40000001},{0,97500,427500,636000,1536000,2796000,4796000}))*1.021,-2))</f>
        <v/>
      </c>
      <c r="Z167" s="18">
        <f>IF(X167&lt;=0,0,ROUNDDOWN((X167*LOOKUP(X167,{0,1950001,3300001,6950001,9000001,18000001,40000001},{0.05,0.1,0.2,0.23,0.33,0.4,0.45})-LOOKUP(X167,{0,1950001,3300001,6950001,9000001,18000001,40000001},{0,97500,427500,636000,1536000,2796000,4796000}))*1.021,-2))</f>
        <v/>
      </c>
      <c r="AA167" s="18">
        <f>MAX(0,ROUNDDOWN(M167-J167-430000-L167-0,-3))</f>
        <v/>
      </c>
      <c r="AB167" s="18">
        <f>MAX(0,ROUNDDOWN(M167-J167-430000-L167-V167,-3))</f>
        <v/>
      </c>
      <c r="AC167" s="18">
        <f>IF(M167&lt;=450000,0,MAX(0,ROUNDDOWN(AA167*0.06-MIN(50000,AA167)*0.03,-2))+MAX(0,ROUNDDOWN(AA167*0.04-MIN(50000,AA167)*0.02,-2)))</f>
        <v/>
      </c>
      <c r="AD167" s="18">
        <f>IF(M167&lt;=450000,0,MAX(0,ROUNDDOWN(AB167*0.06-MIN(50000,AB167)*0.03,-2))+MAX(0,ROUNDDOWN(AB167*0.04-MIN(50000,AB167)*0.02,-2)))</f>
        <v/>
      </c>
      <c r="AE167" s="18">
        <f>Y167-Z167</f>
        <v/>
      </c>
      <c r="AF167" s="18">
        <f>AC167-AD167</f>
        <v/>
      </c>
      <c r="AG167" s="18">
        <f>AE167+AF167</f>
        <v/>
      </c>
      <c r="AH167" s="20">
        <f>IF(W167&lt;=0,0,LOOKUP(W167,{0,1950001,3300001,6950001,9000001,18000001,40000001},{0.05,0.1,0.2,0.23,0.33,0.4,0.45}))</f>
        <v/>
      </c>
    </row>
    <row r="168">
      <c r="A168" t="inlineStr">
        <is>
          <t>1万円刻み 3区分8万円ずつ</t>
        </is>
      </c>
      <c r="B168" s="18">
        <f>'4_1万円刻み'!$A$30</f>
        <v/>
      </c>
      <c r="C168" s="19" t="n">
        <v>2026</v>
      </c>
      <c r="D168" t="inlineStr">
        <is>
          <t>いいえ</t>
        </is>
      </c>
      <c r="E168" s="18" t="n">
        <v>80000</v>
      </c>
      <c r="F168" s="18" t="n">
        <v>0</v>
      </c>
      <c r="G168" s="18" t="n">
        <v>80000</v>
      </c>
      <c r="H168" s="18" t="n">
        <v>80000</v>
      </c>
      <c r="I168" s="18" t="n">
        <v>0</v>
      </c>
      <c r="J168" s="18">
        <f>ROUND(MIN(B168/12,650000)*12*0.0915+MIN(B168/12,1390000)*12*(0.0504+0)+B168*0.005,0)</f>
        <v/>
      </c>
      <c r="K168" s="18" t="n">
        <v>0</v>
      </c>
      <c r="L168" s="18" t="n">
        <v>0</v>
      </c>
      <c r="M168" s="18">
        <f>ROUND(IF(C168&gt;=2026,IF(B168&lt;741000,0,IF(B168&lt;2191000,B168-740000,IF(B168&lt;2193000,1451000,IF(B168&lt;2196000,1453000,IF(B168&lt;2200000,1456000,IF(B168&lt;3600000,ROUNDDOWN(B168/4,-3)*2.8-80000,IF(B168&lt;6600000,ROUNDDOWN(B168/4,-3)*3.2-440000,IF(B168&lt;8500000,ROUNDDOWN(B168*0.9,0)-1100000,B168-1950000)))))))),IF(B168&lt;651000,0,IF(B168&lt;1900000,B168-650000,IF(B168&lt;3600000,ROUNDDOWN(B168/4,-3)*2.8-80000,IF(B168&lt;6600000,ROUNDDOWN(B168/4,-3)*3.2-440000,IF(B168&lt;8500000,ROUNDDOWN(B168*0.9,0)-1100000,B168-1950000)))))),0)</f>
        <v/>
      </c>
      <c r="N168" s="18">
        <f>IF(M168&gt;23500000,NA(),IF(C168&gt;=2026,IF(M168&lt;=4890000,1040000,IF(M168&lt;=6550000,670000,620000)),IF(M168&lt;=1320000,950000,IF(M168&lt;=3360000,880000,IF(M168&lt;=4890000,680000,IF(M168&lt;=6550000,630000,580000))))))</f>
        <v/>
      </c>
      <c r="O168" s="18">
        <f>IF(F168&lt;=0,IF(AND(D168="はい",C168&gt;=2026,C168&lt;=2027),IF(E168&lt;=0,0,IF(E168&lt;=30000,E168,IF(E168&lt;=60000,ROUNDUP(E168/2,0)+15000,IF(E168&lt;=120000,ROUNDUP(E168/4,0)+30000,60000)))),IF(E168&lt;=0,0,IF(E168&lt;=20000,E168,IF(E168&lt;=40000,ROUNDUP(E168/2,0)+10000,IF(E168&lt;=80000,ROUNDUP(E168/4,0)+20000,40000))))),IF(E168&lt;=0,IF(F168&lt;=0,0,IF(F168&lt;=25000,F168,IF(F168&lt;=50000,ROUNDUP(F168/2,0)+12500,IF(F168&lt;=100000,ROUNDUP(F168/4,0)+25000,50000)))),MAX(IF(F168&lt;=0,0,IF(F168&lt;=25000,F168,IF(F168&lt;=50000,ROUNDUP(F168/2,0)+12500,IF(F168&lt;=100000,ROUNDUP(F168/4,0)+25000,50000)))),MIN(IF(AND(D168="はい",C168&gt;=2026,C168&lt;=2027),IF(E168&lt;=0,0,IF(E168&lt;=30000,E168,IF(E168&lt;=60000,ROUNDUP(E168/2,0)+15000,IF(E168&lt;=120000,ROUNDUP(E168/4,0)+30000,60000)))),IF(E168&lt;=0,0,IF(E168&lt;=20000,E168,IF(E168&lt;=40000,ROUNDUP(E168/2,0)+10000,IF(E168&lt;=80000,ROUNDUP(E168/4,0)+20000,40000)))))+IF(F168&lt;=0,0,IF(F168&lt;=25000,F168,IF(F168&lt;=50000,ROUNDUP(F168/2,0)+12500,IF(F168&lt;=100000,ROUNDUP(F168/4,0)+25000,50000)))),IF(AND(D168="はい",C168&gt;=2026,C168&lt;=2027),60000,40000)))))</f>
        <v/>
      </c>
      <c r="P168" s="18">
        <f>IF(G168&lt;=0,0,IF(G168&lt;=20000,G168,IF(G168&lt;=40000,ROUNDUP(G168/2,0)+10000,IF(G168&lt;=80000,ROUNDUP(G168/4,0)+20000,40000))))</f>
        <v/>
      </c>
      <c r="Q168" s="18">
        <f>IF(I168&lt;=0,IF(H168&lt;=0,0,IF(H168&lt;=20000,H168,IF(H168&lt;=40000,ROUNDUP(H168/2,0)+10000,IF(H168&lt;=80000,ROUNDUP(H168/4,0)+20000,40000)))),IF(H168&lt;=0,IF(I168&lt;=0,0,IF(I168&lt;=25000,I168,IF(I168&lt;=50000,ROUNDUP(I168/2,0)+12500,IF(I168&lt;=100000,ROUNDUP(I168/4,0)+25000,50000)))),MAX(IF(I168&lt;=0,0,IF(I168&lt;=25000,I168,IF(I168&lt;=50000,ROUNDUP(I168/2,0)+12500,IF(I168&lt;=100000,ROUNDUP(I168/4,0)+25000,50000)))),MIN(IF(H168&lt;=0,0,IF(H168&lt;=20000,H168,IF(H168&lt;=40000,ROUNDUP(H168/2,0)+10000,IF(H168&lt;=80000,ROUNDUP(H168/4,0)+20000,40000))))+IF(I168&lt;=0,0,IF(I168&lt;=25000,I168,IF(I168&lt;=50000,ROUNDUP(I168/2,0)+12500,IF(I168&lt;=100000,ROUNDUP(I168/4,0)+25000,50000)))),40000))))</f>
        <v/>
      </c>
      <c r="R168" s="18">
        <f>MIN(120000,O168+P168+Q168)</f>
        <v/>
      </c>
      <c r="S168" s="18">
        <f>IF(F168&lt;=0,IF(E168&lt;=0,0,IF(E168&lt;=12000,E168,IF(E168&lt;=32000,ROUNDUP(E168/2,0)+6000,IF(E168&lt;=56000,ROUNDUP(E168/4,0)+14000,28000)))),IF(E168&lt;=0,IF(F168&lt;=0,0,IF(F168&lt;=15000,F168,IF(F168&lt;=40000,ROUNDUP(F168/2,0)+7500,IF(F168&lt;=70000,ROUNDUP(F168/4,0)+17500,35000)))),MAX(IF(F168&lt;=0,0,IF(F168&lt;=15000,F168,IF(F168&lt;=40000,ROUNDUP(F168/2,0)+7500,IF(F168&lt;=70000,ROUNDUP(F168/4,0)+17500,35000)))),MIN(IF(E168&lt;=0,0,IF(E168&lt;=12000,E168,IF(E168&lt;=32000,ROUNDUP(E168/2,0)+6000,IF(E168&lt;=56000,ROUNDUP(E168/4,0)+14000,28000))))+IF(F168&lt;=0,0,IF(F168&lt;=15000,F168,IF(F168&lt;=40000,ROUNDUP(F168/2,0)+7500,IF(F168&lt;=70000,ROUNDUP(F168/4,0)+17500,35000)))),28000))))</f>
        <v/>
      </c>
      <c r="T168" s="18">
        <f>IF(G168&lt;=0,0,IF(G168&lt;=12000,G168,IF(G168&lt;=32000,ROUNDUP(G168/2,0)+6000,IF(G168&lt;=56000,ROUNDUP(G168/4,0)+14000,28000))))</f>
        <v/>
      </c>
      <c r="U168" s="18">
        <f>IF(I168&lt;=0,IF(H168&lt;=0,0,IF(H168&lt;=12000,H168,IF(H168&lt;=32000,ROUNDUP(H168/2,0)+6000,IF(H168&lt;=56000,ROUNDUP(H168/4,0)+14000,28000)))),IF(H168&lt;=0,IF(I168&lt;=0,0,IF(I168&lt;=15000,I168,IF(I168&lt;=40000,ROUNDUP(I168/2,0)+7500,IF(I168&lt;=70000,ROUNDUP(I168/4,0)+17500,35000)))),MAX(IF(I168&lt;=0,0,IF(I168&lt;=15000,I168,IF(I168&lt;=40000,ROUNDUP(I168/2,0)+7500,IF(I168&lt;=70000,ROUNDUP(I168/4,0)+17500,35000)))),MIN(IF(H168&lt;=0,0,IF(H168&lt;=12000,H168,IF(H168&lt;=32000,ROUNDUP(H168/2,0)+6000,IF(H168&lt;=56000,ROUNDUP(H168/4,0)+14000,28000))))+IF(I168&lt;=0,0,IF(I168&lt;=15000,I168,IF(I168&lt;=40000,ROUNDUP(I168/2,0)+7500,IF(I168&lt;=70000,ROUNDUP(I168/4,0)+17500,35000)))),28000))))</f>
        <v/>
      </c>
      <c r="V168" s="18">
        <f>MIN(70000,S168+T168+U168)</f>
        <v/>
      </c>
      <c r="W168" s="18">
        <f>MAX(0,ROUNDDOWN(M168-J168-N168-K168-0,-3))</f>
        <v/>
      </c>
      <c r="X168" s="18">
        <f>MAX(0,ROUNDDOWN(M168-J168-N168-K168-R168,-3))</f>
        <v/>
      </c>
      <c r="Y168" s="18">
        <f>IF(W168&lt;=0,0,ROUNDDOWN((W168*LOOKUP(W168,{0,1950001,3300001,6950001,9000001,18000001,40000001},{0.05,0.1,0.2,0.23,0.33,0.4,0.45})-LOOKUP(W168,{0,1950001,3300001,6950001,9000001,18000001,40000001},{0,97500,427500,636000,1536000,2796000,4796000}))*1.021,-2))</f>
        <v/>
      </c>
      <c r="Z168" s="18">
        <f>IF(X168&lt;=0,0,ROUNDDOWN((X168*LOOKUP(X168,{0,1950001,3300001,6950001,9000001,18000001,40000001},{0.05,0.1,0.2,0.23,0.33,0.4,0.45})-LOOKUP(X168,{0,1950001,3300001,6950001,9000001,18000001,40000001},{0,97500,427500,636000,1536000,2796000,4796000}))*1.021,-2))</f>
        <v/>
      </c>
      <c r="AA168" s="18">
        <f>MAX(0,ROUNDDOWN(M168-J168-430000-L168-0,-3))</f>
        <v/>
      </c>
      <c r="AB168" s="18">
        <f>MAX(0,ROUNDDOWN(M168-J168-430000-L168-V168,-3))</f>
        <v/>
      </c>
      <c r="AC168" s="18">
        <f>IF(M168&lt;=450000,0,MAX(0,ROUNDDOWN(AA168*0.06-MIN(50000,AA168)*0.03,-2))+MAX(0,ROUNDDOWN(AA168*0.04-MIN(50000,AA168)*0.02,-2)))</f>
        <v/>
      </c>
      <c r="AD168" s="18">
        <f>IF(M168&lt;=450000,0,MAX(0,ROUNDDOWN(AB168*0.06-MIN(50000,AB168)*0.03,-2))+MAX(0,ROUNDDOWN(AB168*0.04-MIN(50000,AB168)*0.02,-2)))</f>
        <v/>
      </c>
      <c r="AE168" s="18">
        <f>Y168-Z168</f>
        <v/>
      </c>
      <c r="AF168" s="18">
        <f>AC168-AD168</f>
        <v/>
      </c>
      <c r="AG168" s="18">
        <f>AE168+AF168</f>
        <v/>
      </c>
      <c r="AH168" s="20">
        <f>IF(W168&lt;=0,0,LOOKUP(W168,{0,1950001,3300001,6950001,9000001,18000001,40000001},{0.05,0.1,0.2,0.23,0.33,0.4,0.45}))</f>
        <v/>
      </c>
    </row>
    <row r="169">
      <c r="A169" t="inlineStr">
        <is>
          <t>1万円刻み 一般8万円</t>
        </is>
      </c>
      <c r="B169" s="18">
        <f>'4_1万円刻み'!$A$30</f>
        <v/>
      </c>
      <c r="C169" s="19" t="n">
        <v>2026</v>
      </c>
      <c r="D169" t="inlineStr">
        <is>
          <t>いいえ</t>
        </is>
      </c>
      <c r="E169" s="18" t="n">
        <v>80000</v>
      </c>
      <c r="F169" s="18" t="n">
        <v>0</v>
      </c>
      <c r="G169" s="18" t="n">
        <v>0</v>
      </c>
      <c r="H169" s="18" t="n">
        <v>0</v>
      </c>
      <c r="I169" s="18" t="n">
        <v>0</v>
      </c>
      <c r="J169" s="18">
        <f>ROUND(MIN(B169/12,650000)*12*0.0915+MIN(B169/12,1390000)*12*(0.0504+0)+B169*0.005,0)</f>
        <v/>
      </c>
      <c r="K169" s="18" t="n">
        <v>0</v>
      </c>
      <c r="L169" s="18" t="n">
        <v>0</v>
      </c>
      <c r="M169" s="18">
        <f>ROUND(IF(C169&gt;=2026,IF(B169&lt;741000,0,IF(B169&lt;2191000,B169-740000,IF(B169&lt;2193000,1451000,IF(B169&lt;2196000,1453000,IF(B169&lt;2200000,1456000,IF(B169&lt;3600000,ROUNDDOWN(B169/4,-3)*2.8-80000,IF(B169&lt;6600000,ROUNDDOWN(B169/4,-3)*3.2-440000,IF(B169&lt;8500000,ROUNDDOWN(B169*0.9,0)-1100000,B169-1950000)))))))),IF(B169&lt;651000,0,IF(B169&lt;1900000,B169-650000,IF(B169&lt;3600000,ROUNDDOWN(B169/4,-3)*2.8-80000,IF(B169&lt;6600000,ROUNDDOWN(B169/4,-3)*3.2-440000,IF(B169&lt;8500000,ROUNDDOWN(B169*0.9,0)-1100000,B169-1950000)))))),0)</f>
        <v/>
      </c>
      <c r="N169" s="18">
        <f>IF(M169&gt;23500000,NA(),IF(C169&gt;=2026,IF(M169&lt;=4890000,1040000,IF(M169&lt;=6550000,670000,620000)),IF(M169&lt;=1320000,950000,IF(M169&lt;=3360000,880000,IF(M169&lt;=4890000,680000,IF(M169&lt;=6550000,630000,580000))))))</f>
        <v/>
      </c>
      <c r="O169" s="18">
        <f>IF(F169&lt;=0,IF(AND(D169="はい",C169&gt;=2026,C169&lt;=2027),IF(E169&lt;=0,0,IF(E169&lt;=30000,E169,IF(E169&lt;=60000,ROUNDUP(E169/2,0)+15000,IF(E169&lt;=120000,ROUNDUP(E169/4,0)+30000,60000)))),IF(E169&lt;=0,0,IF(E169&lt;=20000,E169,IF(E169&lt;=40000,ROUNDUP(E169/2,0)+10000,IF(E169&lt;=80000,ROUNDUP(E169/4,0)+20000,40000))))),IF(E169&lt;=0,IF(F169&lt;=0,0,IF(F169&lt;=25000,F169,IF(F169&lt;=50000,ROUNDUP(F169/2,0)+12500,IF(F169&lt;=100000,ROUNDUP(F169/4,0)+25000,50000)))),MAX(IF(F169&lt;=0,0,IF(F169&lt;=25000,F169,IF(F169&lt;=50000,ROUNDUP(F169/2,0)+12500,IF(F169&lt;=100000,ROUNDUP(F169/4,0)+25000,50000)))),MIN(IF(AND(D169="はい",C169&gt;=2026,C169&lt;=2027),IF(E169&lt;=0,0,IF(E169&lt;=30000,E169,IF(E169&lt;=60000,ROUNDUP(E169/2,0)+15000,IF(E169&lt;=120000,ROUNDUP(E169/4,0)+30000,60000)))),IF(E169&lt;=0,0,IF(E169&lt;=20000,E169,IF(E169&lt;=40000,ROUNDUP(E169/2,0)+10000,IF(E169&lt;=80000,ROUNDUP(E169/4,0)+20000,40000)))))+IF(F169&lt;=0,0,IF(F169&lt;=25000,F169,IF(F169&lt;=50000,ROUNDUP(F169/2,0)+12500,IF(F169&lt;=100000,ROUNDUP(F169/4,0)+25000,50000)))),IF(AND(D169="はい",C169&gt;=2026,C169&lt;=2027),60000,40000)))))</f>
        <v/>
      </c>
      <c r="P169" s="18">
        <f>IF(G169&lt;=0,0,IF(G169&lt;=20000,G169,IF(G169&lt;=40000,ROUNDUP(G169/2,0)+10000,IF(G169&lt;=80000,ROUNDUP(G169/4,0)+20000,40000))))</f>
        <v/>
      </c>
      <c r="Q169" s="18">
        <f>IF(I169&lt;=0,IF(H169&lt;=0,0,IF(H169&lt;=20000,H169,IF(H169&lt;=40000,ROUNDUP(H169/2,0)+10000,IF(H169&lt;=80000,ROUNDUP(H169/4,0)+20000,40000)))),IF(H169&lt;=0,IF(I169&lt;=0,0,IF(I169&lt;=25000,I169,IF(I169&lt;=50000,ROUNDUP(I169/2,0)+12500,IF(I169&lt;=100000,ROUNDUP(I169/4,0)+25000,50000)))),MAX(IF(I169&lt;=0,0,IF(I169&lt;=25000,I169,IF(I169&lt;=50000,ROUNDUP(I169/2,0)+12500,IF(I169&lt;=100000,ROUNDUP(I169/4,0)+25000,50000)))),MIN(IF(H169&lt;=0,0,IF(H169&lt;=20000,H169,IF(H169&lt;=40000,ROUNDUP(H169/2,0)+10000,IF(H169&lt;=80000,ROUNDUP(H169/4,0)+20000,40000))))+IF(I169&lt;=0,0,IF(I169&lt;=25000,I169,IF(I169&lt;=50000,ROUNDUP(I169/2,0)+12500,IF(I169&lt;=100000,ROUNDUP(I169/4,0)+25000,50000)))),40000))))</f>
        <v/>
      </c>
      <c r="R169" s="18">
        <f>MIN(120000,O169+P169+Q169)</f>
        <v/>
      </c>
      <c r="S169" s="18">
        <f>IF(F169&lt;=0,IF(E169&lt;=0,0,IF(E169&lt;=12000,E169,IF(E169&lt;=32000,ROUNDUP(E169/2,0)+6000,IF(E169&lt;=56000,ROUNDUP(E169/4,0)+14000,28000)))),IF(E169&lt;=0,IF(F169&lt;=0,0,IF(F169&lt;=15000,F169,IF(F169&lt;=40000,ROUNDUP(F169/2,0)+7500,IF(F169&lt;=70000,ROUNDUP(F169/4,0)+17500,35000)))),MAX(IF(F169&lt;=0,0,IF(F169&lt;=15000,F169,IF(F169&lt;=40000,ROUNDUP(F169/2,0)+7500,IF(F169&lt;=70000,ROUNDUP(F169/4,0)+17500,35000)))),MIN(IF(E169&lt;=0,0,IF(E169&lt;=12000,E169,IF(E169&lt;=32000,ROUNDUP(E169/2,0)+6000,IF(E169&lt;=56000,ROUNDUP(E169/4,0)+14000,28000))))+IF(F169&lt;=0,0,IF(F169&lt;=15000,F169,IF(F169&lt;=40000,ROUNDUP(F169/2,0)+7500,IF(F169&lt;=70000,ROUNDUP(F169/4,0)+17500,35000)))),28000))))</f>
        <v/>
      </c>
      <c r="T169" s="18">
        <f>IF(G169&lt;=0,0,IF(G169&lt;=12000,G169,IF(G169&lt;=32000,ROUNDUP(G169/2,0)+6000,IF(G169&lt;=56000,ROUNDUP(G169/4,0)+14000,28000))))</f>
        <v/>
      </c>
      <c r="U169" s="18">
        <f>IF(I169&lt;=0,IF(H169&lt;=0,0,IF(H169&lt;=12000,H169,IF(H169&lt;=32000,ROUNDUP(H169/2,0)+6000,IF(H169&lt;=56000,ROUNDUP(H169/4,0)+14000,28000)))),IF(H169&lt;=0,IF(I169&lt;=0,0,IF(I169&lt;=15000,I169,IF(I169&lt;=40000,ROUNDUP(I169/2,0)+7500,IF(I169&lt;=70000,ROUNDUP(I169/4,0)+17500,35000)))),MAX(IF(I169&lt;=0,0,IF(I169&lt;=15000,I169,IF(I169&lt;=40000,ROUNDUP(I169/2,0)+7500,IF(I169&lt;=70000,ROUNDUP(I169/4,0)+17500,35000)))),MIN(IF(H169&lt;=0,0,IF(H169&lt;=12000,H169,IF(H169&lt;=32000,ROUNDUP(H169/2,0)+6000,IF(H169&lt;=56000,ROUNDUP(H169/4,0)+14000,28000))))+IF(I169&lt;=0,0,IF(I169&lt;=15000,I169,IF(I169&lt;=40000,ROUNDUP(I169/2,0)+7500,IF(I169&lt;=70000,ROUNDUP(I169/4,0)+17500,35000)))),28000))))</f>
        <v/>
      </c>
      <c r="V169" s="18">
        <f>MIN(70000,S169+T169+U169)</f>
        <v/>
      </c>
      <c r="W169" s="18">
        <f>MAX(0,ROUNDDOWN(M169-J169-N169-K169-0,-3))</f>
        <v/>
      </c>
      <c r="X169" s="18">
        <f>MAX(0,ROUNDDOWN(M169-J169-N169-K169-R169,-3))</f>
        <v/>
      </c>
      <c r="Y169" s="18">
        <f>IF(W169&lt;=0,0,ROUNDDOWN((W169*LOOKUP(W169,{0,1950001,3300001,6950001,9000001,18000001,40000001},{0.05,0.1,0.2,0.23,0.33,0.4,0.45})-LOOKUP(W169,{0,1950001,3300001,6950001,9000001,18000001,40000001},{0,97500,427500,636000,1536000,2796000,4796000}))*1.021,-2))</f>
        <v/>
      </c>
      <c r="Z169" s="18">
        <f>IF(X169&lt;=0,0,ROUNDDOWN((X169*LOOKUP(X169,{0,1950001,3300001,6950001,9000001,18000001,40000001},{0.05,0.1,0.2,0.23,0.33,0.4,0.45})-LOOKUP(X169,{0,1950001,3300001,6950001,9000001,18000001,40000001},{0,97500,427500,636000,1536000,2796000,4796000}))*1.021,-2))</f>
        <v/>
      </c>
      <c r="AA169" s="18">
        <f>MAX(0,ROUNDDOWN(M169-J169-430000-L169-0,-3))</f>
        <v/>
      </c>
      <c r="AB169" s="18">
        <f>MAX(0,ROUNDDOWN(M169-J169-430000-L169-V169,-3))</f>
        <v/>
      </c>
      <c r="AC169" s="18">
        <f>IF(M169&lt;=450000,0,MAX(0,ROUNDDOWN(AA169*0.06-MIN(50000,AA169)*0.03,-2))+MAX(0,ROUNDDOWN(AA169*0.04-MIN(50000,AA169)*0.02,-2)))</f>
        <v/>
      </c>
      <c r="AD169" s="18">
        <f>IF(M169&lt;=450000,0,MAX(0,ROUNDDOWN(AB169*0.06-MIN(50000,AB169)*0.03,-2))+MAX(0,ROUNDDOWN(AB169*0.04-MIN(50000,AB169)*0.02,-2)))</f>
        <v/>
      </c>
      <c r="AE169" s="18">
        <f>Y169-Z169</f>
        <v/>
      </c>
      <c r="AF169" s="18">
        <f>AC169-AD169</f>
        <v/>
      </c>
      <c r="AG169" s="18">
        <f>AE169+AF169</f>
        <v/>
      </c>
      <c r="AH169" s="20">
        <f>IF(W169&lt;=0,0,LOOKUP(W169,{0,1950001,3300001,6950001,9000001,18000001,40000001},{0.05,0.1,0.2,0.23,0.33,0.4,0.45}))</f>
        <v/>
      </c>
    </row>
    <row r="170">
      <c r="A170" t="inlineStr">
        <is>
          <t>1万円刻み 特例あり一般12万円</t>
        </is>
      </c>
      <c r="B170" s="18">
        <f>'4_1万円刻み'!$A$30</f>
        <v/>
      </c>
      <c r="C170" s="19" t="n">
        <v>2026</v>
      </c>
      <c r="D170" t="inlineStr">
        <is>
          <t>はい</t>
        </is>
      </c>
      <c r="E170" s="18" t="n">
        <v>120000</v>
      </c>
      <c r="F170" s="18" t="n">
        <v>0</v>
      </c>
      <c r="G170" s="18" t="n">
        <v>0</v>
      </c>
      <c r="H170" s="18" t="n">
        <v>0</v>
      </c>
      <c r="I170" s="18" t="n">
        <v>0</v>
      </c>
      <c r="J170" s="18">
        <f>ROUND(MIN(B170/12,650000)*12*0.0915+MIN(B170/12,1390000)*12*(0.0504+0)+B170*0.005,0)</f>
        <v/>
      </c>
      <c r="K170" s="18" t="n">
        <v>0</v>
      </c>
      <c r="L170" s="18" t="n">
        <v>0</v>
      </c>
      <c r="M170" s="18">
        <f>ROUND(IF(C170&gt;=2026,IF(B170&lt;741000,0,IF(B170&lt;2191000,B170-740000,IF(B170&lt;2193000,1451000,IF(B170&lt;2196000,1453000,IF(B170&lt;2200000,1456000,IF(B170&lt;3600000,ROUNDDOWN(B170/4,-3)*2.8-80000,IF(B170&lt;6600000,ROUNDDOWN(B170/4,-3)*3.2-440000,IF(B170&lt;8500000,ROUNDDOWN(B170*0.9,0)-1100000,B170-1950000)))))))),IF(B170&lt;651000,0,IF(B170&lt;1900000,B170-650000,IF(B170&lt;3600000,ROUNDDOWN(B170/4,-3)*2.8-80000,IF(B170&lt;6600000,ROUNDDOWN(B170/4,-3)*3.2-440000,IF(B170&lt;8500000,ROUNDDOWN(B170*0.9,0)-1100000,B170-1950000)))))),0)</f>
        <v/>
      </c>
      <c r="N170" s="18">
        <f>IF(M170&gt;23500000,NA(),IF(C170&gt;=2026,IF(M170&lt;=4890000,1040000,IF(M170&lt;=6550000,670000,620000)),IF(M170&lt;=1320000,950000,IF(M170&lt;=3360000,880000,IF(M170&lt;=4890000,680000,IF(M170&lt;=6550000,630000,580000))))))</f>
        <v/>
      </c>
      <c r="O170" s="18">
        <f>IF(F170&lt;=0,IF(AND(D170="はい",C170&gt;=2026,C170&lt;=2027),IF(E170&lt;=0,0,IF(E170&lt;=30000,E170,IF(E170&lt;=60000,ROUNDUP(E170/2,0)+15000,IF(E170&lt;=120000,ROUNDUP(E170/4,0)+30000,60000)))),IF(E170&lt;=0,0,IF(E170&lt;=20000,E170,IF(E170&lt;=40000,ROUNDUP(E170/2,0)+10000,IF(E170&lt;=80000,ROUNDUP(E170/4,0)+20000,40000))))),IF(E170&lt;=0,IF(F170&lt;=0,0,IF(F170&lt;=25000,F170,IF(F170&lt;=50000,ROUNDUP(F170/2,0)+12500,IF(F170&lt;=100000,ROUNDUP(F170/4,0)+25000,50000)))),MAX(IF(F170&lt;=0,0,IF(F170&lt;=25000,F170,IF(F170&lt;=50000,ROUNDUP(F170/2,0)+12500,IF(F170&lt;=100000,ROUNDUP(F170/4,0)+25000,50000)))),MIN(IF(AND(D170="はい",C170&gt;=2026,C170&lt;=2027),IF(E170&lt;=0,0,IF(E170&lt;=30000,E170,IF(E170&lt;=60000,ROUNDUP(E170/2,0)+15000,IF(E170&lt;=120000,ROUNDUP(E170/4,0)+30000,60000)))),IF(E170&lt;=0,0,IF(E170&lt;=20000,E170,IF(E170&lt;=40000,ROUNDUP(E170/2,0)+10000,IF(E170&lt;=80000,ROUNDUP(E170/4,0)+20000,40000)))))+IF(F170&lt;=0,0,IF(F170&lt;=25000,F170,IF(F170&lt;=50000,ROUNDUP(F170/2,0)+12500,IF(F170&lt;=100000,ROUNDUP(F170/4,0)+25000,50000)))),IF(AND(D170="はい",C170&gt;=2026,C170&lt;=2027),60000,40000)))))</f>
        <v/>
      </c>
      <c r="P170" s="18">
        <f>IF(G170&lt;=0,0,IF(G170&lt;=20000,G170,IF(G170&lt;=40000,ROUNDUP(G170/2,0)+10000,IF(G170&lt;=80000,ROUNDUP(G170/4,0)+20000,40000))))</f>
        <v/>
      </c>
      <c r="Q170" s="18">
        <f>IF(I170&lt;=0,IF(H170&lt;=0,0,IF(H170&lt;=20000,H170,IF(H170&lt;=40000,ROUNDUP(H170/2,0)+10000,IF(H170&lt;=80000,ROUNDUP(H170/4,0)+20000,40000)))),IF(H170&lt;=0,IF(I170&lt;=0,0,IF(I170&lt;=25000,I170,IF(I170&lt;=50000,ROUNDUP(I170/2,0)+12500,IF(I170&lt;=100000,ROUNDUP(I170/4,0)+25000,50000)))),MAX(IF(I170&lt;=0,0,IF(I170&lt;=25000,I170,IF(I170&lt;=50000,ROUNDUP(I170/2,0)+12500,IF(I170&lt;=100000,ROUNDUP(I170/4,0)+25000,50000)))),MIN(IF(H170&lt;=0,0,IF(H170&lt;=20000,H170,IF(H170&lt;=40000,ROUNDUP(H170/2,0)+10000,IF(H170&lt;=80000,ROUNDUP(H170/4,0)+20000,40000))))+IF(I170&lt;=0,0,IF(I170&lt;=25000,I170,IF(I170&lt;=50000,ROUNDUP(I170/2,0)+12500,IF(I170&lt;=100000,ROUNDUP(I170/4,0)+25000,50000)))),40000))))</f>
        <v/>
      </c>
      <c r="R170" s="18">
        <f>MIN(120000,O170+P170+Q170)</f>
        <v/>
      </c>
      <c r="S170" s="18">
        <f>IF(F170&lt;=0,IF(E170&lt;=0,0,IF(E170&lt;=12000,E170,IF(E170&lt;=32000,ROUNDUP(E170/2,0)+6000,IF(E170&lt;=56000,ROUNDUP(E170/4,0)+14000,28000)))),IF(E170&lt;=0,IF(F170&lt;=0,0,IF(F170&lt;=15000,F170,IF(F170&lt;=40000,ROUNDUP(F170/2,0)+7500,IF(F170&lt;=70000,ROUNDUP(F170/4,0)+17500,35000)))),MAX(IF(F170&lt;=0,0,IF(F170&lt;=15000,F170,IF(F170&lt;=40000,ROUNDUP(F170/2,0)+7500,IF(F170&lt;=70000,ROUNDUP(F170/4,0)+17500,35000)))),MIN(IF(E170&lt;=0,0,IF(E170&lt;=12000,E170,IF(E170&lt;=32000,ROUNDUP(E170/2,0)+6000,IF(E170&lt;=56000,ROUNDUP(E170/4,0)+14000,28000))))+IF(F170&lt;=0,0,IF(F170&lt;=15000,F170,IF(F170&lt;=40000,ROUNDUP(F170/2,0)+7500,IF(F170&lt;=70000,ROUNDUP(F170/4,0)+17500,35000)))),28000))))</f>
        <v/>
      </c>
      <c r="T170" s="18">
        <f>IF(G170&lt;=0,0,IF(G170&lt;=12000,G170,IF(G170&lt;=32000,ROUNDUP(G170/2,0)+6000,IF(G170&lt;=56000,ROUNDUP(G170/4,0)+14000,28000))))</f>
        <v/>
      </c>
      <c r="U170" s="18">
        <f>IF(I170&lt;=0,IF(H170&lt;=0,0,IF(H170&lt;=12000,H170,IF(H170&lt;=32000,ROUNDUP(H170/2,0)+6000,IF(H170&lt;=56000,ROUNDUP(H170/4,0)+14000,28000)))),IF(H170&lt;=0,IF(I170&lt;=0,0,IF(I170&lt;=15000,I170,IF(I170&lt;=40000,ROUNDUP(I170/2,0)+7500,IF(I170&lt;=70000,ROUNDUP(I170/4,0)+17500,35000)))),MAX(IF(I170&lt;=0,0,IF(I170&lt;=15000,I170,IF(I170&lt;=40000,ROUNDUP(I170/2,0)+7500,IF(I170&lt;=70000,ROUNDUP(I170/4,0)+17500,35000)))),MIN(IF(H170&lt;=0,0,IF(H170&lt;=12000,H170,IF(H170&lt;=32000,ROUNDUP(H170/2,0)+6000,IF(H170&lt;=56000,ROUNDUP(H170/4,0)+14000,28000))))+IF(I170&lt;=0,0,IF(I170&lt;=15000,I170,IF(I170&lt;=40000,ROUNDUP(I170/2,0)+7500,IF(I170&lt;=70000,ROUNDUP(I170/4,0)+17500,35000)))),28000))))</f>
        <v/>
      </c>
      <c r="V170" s="18">
        <f>MIN(70000,S170+T170+U170)</f>
        <v/>
      </c>
      <c r="W170" s="18">
        <f>MAX(0,ROUNDDOWN(M170-J170-N170-K170-0,-3))</f>
        <v/>
      </c>
      <c r="X170" s="18">
        <f>MAX(0,ROUNDDOWN(M170-J170-N170-K170-R170,-3))</f>
        <v/>
      </c>
      <c r="Y170" s="18">
        <f>IF(W170&lt;=0,0,ROUNDDOWN((W170*LOOKUP(W170,{0,1950001,3300001,6950001,9000001,18000001,40000001},{0.05,0.1,0.2,0.23,0.33,0.4,0.45})-LOOKUP(W170,{0,1950001,3300001,6950001,9000001,18000001,40000001},{0,97500,427500,636000,1536000,2796000,4796000}))*1.021,-2))</f>
        <v/>
      </c>
      <c r="Z170" s="18">
        <f>IF(X170&lt;=0,0,ROUNDDOWN((X170*LOOKUP(X170,{0,1950001,3300001,6950001,9000001,18000001,40000001},{0.05,0.1,0.2,0.23,0.33,0.4,0.45})-LOOKUP(X170,{0,1950001,3300001,6950001,9000001,18000001,40000001},{0,97500,427500,636000,1536000,2796000,4796000}))*1.021,-2))</f>
        <v/>
      </c>
      <c r="AA170" s="18">
        <f>MAX(0,ROUNDDOWN(M170-J170-430000-L170-0,-3))</f>
        <v/>
      </c>
      <c r="AB170" s="18">
        <f>MAX(0,ROUNDDOWN(M170-J170-430000-L170-V170,-3))</f>
        <v/>
      </c>
      <c r="AC170" s="18">
        <f>IF(M170&lt;=450000,0,MAX(0,ROUNDDOWN(AA170*0.06-MIN(50000,AA170)*0.03,-2))+MAX(0,ROUNDDOWN(AA170*0.04-MIN(50000,AA170)*0.02,-2)))</f>
        <v/>
      </c>
      <c r="AD170" s="18">
        <f>IF(M170&lt;=450000,0,MAX(0,ROUNDDOWN(AB170*0.06-MIN(50000,AB170)*0.03,-2))+MAX(0,ROUNDDOWN(AB170*0.04-MIN(50000,AB170)*0.02,-2)))</f>
        <v/>
      </c>
      <c r="AE170" s="18">
        <f>Y170-Z170</f>
        <v/>
      </c>
      <c r="AF170" s="18">
        <f>AC170-AD170</f>
        <v/>
      </c>
      <c r="AG170" s="18">
        <f>AE170+AF170</f>
        <v/>
      </c>
      <c r="AH170" s="20">
        <f>IF(W170&lt;=0,0,LOOKUP(W170,{0,1950001,3300001,6950001,9000001,18000001,40000001},{0.05,0.1,0.2,0.23,0.33,0.4,0.45}))</f>
        <v/>
      </c>
    </row>
    <row r="171">
      <c r="A171" t="inlineStr">
        <is>
          <t>1万円刻み 3区分8万円ずつ</t>
        </is>
      </c>
      <c r="B171" s="18">
        <f>'4_1万円刻み'!$A$31</f>
        <v/>
      </c>
      <c r="C171" s="19" t="n">
        <v>2026</v>
      </c>
      <c r="D171" t="inlineStr">
        <is>
          <t>いいえ</t>
        </is>
      </c>
      <c r="E171" s="18" t="n">
        <v>80000</v>
      </c>
      <c r="F171" s="18" t="n">
        <v>0</v>
      </c>
      <c r="G171" s="18" t="n">
        <v>80000</v>
      </c>
      <c r="H171" s="18" t="n">
        <v>80000</v>
      </c>
      <c r="I171" s="18" t="n">
        <v>0</v>
      </c>
      <c r="J171" s="18">
        <f>ROUND(MIN(B171/12,650000)*12*0.0915+MIN(B171/12,1390000)*12*(0.0504+0)+B171*0.005,0)</f>
        <v/>
      </c>
      <c r="K171" s="18" t="n">
        <v>0</v>
      </c>
      <c r="L171" s="18" t="n">
        <v>0</v>
      </c>
      <c r="M171" s="18">
        <f>ROUND(IF(C171&gt;=2026,IF(B171&lt;741000,0,IF(B171&lt;2191000,B171-740000,IF(B171&lt;2193000,1451000,IF(B171&lt;2196000,1453000,IF(B171&lt;2200000,1456000,IF(B171&lt;3600000,ROUNDDOWN(B171/4,-3)*2.8-80000,IF(B171&lt;6600000,ROUNDDOWN(B171/4,-3)*3.2-440000,IF(B171&lt;8500000,ROUNDDOWN(B171*0.9,0)-1100000,B171-1950000)))))))),IF(B171&lt;651000,0,IF(B171&lt;1900000,B171-650000,IF(B171&lt;3600000,ROUNDDOWN(B171/4,-3)*2.8-80000,IF(B171&lt;6600000,ROUNDDOWN(B171/4,-3)*3.2-440000,IF(B171&lt;8500000,ROUNDDOWN(B171*0.9,0)-1100000,B171-1950000)))))),0)</f>
        <v/>
      </c>
      <c r="N171" s="18">
        <f>IF(M171&gt;23500000,NA(),IF(C171&gt;=2026,IF(M171&lt;=4890000,1040000,IF(M171&lt;=6550000,670000,620000)),IF(M171&lt;=1320000,950000,IF(M171&lt;=3360000,880000,IF(M171&lt;=4890000,680000,IF(M171&lt;=6550000,630000,580000))))))</f>
        <v/>
      </c>
      <c r="O171" s="18">
        <f>IF(F171&lt;=0,IF(AND(D171="はい",C171&gt;=2026,C171&lt;=2027),IF(E171&lt;=0,0,IF(E171&lt;=30000,E171,IF(E171&lt;=60000,ROUNDUP(E171/2,0)+15000,IF(E171&lt;=120000,ROUNDUP(E171/4,0)+30000,60000)))),IF(E171&lt;=0,0,IF(E171&lt;=20000,E171,IF(E171&lt;=40000,ROUNDUP(E171/2,0)+10000,IF(E171&lt;=80000,ROUNDUP(E171/4,0)+20000,40000))))),IF(E171&lt;=0,IF(F171&lt;=0,0,IF(F171&lt;=25000,F171,IF(F171&lt;=50000,ROUNDUP(F171/2,0)+12500,IF(F171&lt;=100000,ROUNDUP(F171/4,0)+25000,50000)))),MAX(IF(F171&lt;=0,0,IF(F171&lt;=25000,F171,IF(F171&lt;=50000,ROUNDUP(F171/2,0)+12500,IF(F171&lt;=100000,ROUNDUP(F171/4,0)+25000,50000)))),MIN(IF(AND(D171="はい",C171&gt;=2026,C171&lt;=2027),IF(E171&lt;=0,0,IF(E171&lt;=30000,E171,IF(E171&lt;=60000,ROUNDUP(E171/2,0)+15000,IF(E171&lt;=120000,ROUNDUP(E171/4,0)+30000,60000)))),IF(E171&lt;=0,0,IF(E171&lt;=20000,E171,IF(E171&lt;=40000,ROUNDUP(E171/2,0)+10000,IF(E171&lt;=80000,ROUNDUP(E171/4,0)+20000,40000)))))+IF(F171&lt;=0,0,IF(F171&lt;=25000,F171,IF(F171&lt;=50000,ROUNDUP(F171/2,0)+12500,IF(F171&lt;=100000,ROUNDUP(F171/4,0)+25000,50000)))),IF(AND(D171="はい",C171&gt;=2026,C171&lt;=2027),60000,40000)))))</f>
        <v/>
      </c>
      <c r="P171" s="18">
        <f>IF(G171&lt;=0,0,IF(G171&lt;=20000,G171,IF(G171&lt;=40000,ROUNDUP(G171/2,0)+10000,IF(G171&lt;=80000,ROUNDUP(G171/4,0)+20000,40000))))</f>
        <v/>
      </c>
      <c r="Q171" s="18">
        <f>IF(I171&lt;=0,IF(H171&lt;=0,0,IF(H171&lt;=20000,H171,IF(H171&lt;=40000,ROUNDUP(H171/2,0)+10000,IF(H171&lt;=80000,ROUNDUP(H171/4,0)+20000,40000)))),IF(H171&lt;=0,IF(I171&lt;=0,0,IF(I171&lt;=25000,I171,IF(I171&lt;=50000,ROUNDUP(I171/2,0)+12500,IF(I171&lt;=100000,ROUNDUP(I171/4,0)+25000,50000)))),MAX(IF(I171&lt;=0,0,IF(I171&lt;=25000,I171,IF(I171&lt;=50000,ROUNDUP(I171/2,0)+12500,IF(I171&lt;=100000,ROUNDUP(I171/4,0)+25000,50000)))),MIN(IF(H171&lt;=0,0,IF(H171&lt;=20000,H171,IF(H171&lt;=40000,ROUNDUP(H171/2,0)+10000,IF(H171&lt;=80000,ROUNDUP(H171/4,0)+20000,40000))))+IF(I171&lt;=0,0,IF(I171&lt;=25000,I171,IF(I171&lt;=50000,ROUNDUP(I171/2,0)+12500,IF(I171&lt;=100000,ROUNDUP(I171/4,0)+25000,50000)))),40000))))</f>
        <v/>
      </c>
      <c r="R171" s="18">
        <f>MIN(120000,O171+P171+Q171)</f>
        <v/>
      </c>
      <c r="S171" s="18">
        <f>IF(F171&lt;=0,IF(E171&lt;=0,0,IF(E171&lt;=12000,E171,IF(E171&lt;=32000,ROUNDUP(E171/2,0)+6000,IF(E171&lt;=56000,ROUNDUP(E171/4,0)+14000,28000)))),IF(E171&lt;=0,IF(F171&lt;=0,0,IF(F171&lt;=15000,F171,IF(F171&lt;=40000,ROUNDUP(F171/2,0)+7500,IF(F171&lt;=70000,ROUNDUP(F171/4,0)+17500,35000)))),MAX(IF(F171&lt;=0,0,IF(F171&lt;=15000,F171,IF(F171&lt;=40000,ROUNDUP(F171/2,0)+7500,IF(F171&lt;=70000,ROUNDUP(F171/4,0)+17500,35000)))),MIN(IF(E171&lt;=0,0,IF(E171&lt;=12000,E171,IF(E171&lt;=32000,ROUNDUP(E171/2,0)+6000,IF(E171&lt;=56000,ROUNDUP(E171/4,0)+14000,28000))))+IF(F171&lt;=0,0,IF(F171&lt;=15000,F171,IF(F171&lt;=40000,ROUNDUP(F171/2,0)+7500,IF(F171&lt;=70000,ROUNDUP(F171/4,0)+17500,35000)))),28000))))</f>
        <v/>
      </c>
      <c r="T171" s="18">
        <f>IF(G171&lt;=0,0,IF(G171&lt;=12000,G171,IF(G171&lt;=32000,ROUNDUP(G171/2,0)+6000,IF(G171&lt;=56000,ROUNDUP(G171/4,0)+14000,28000))))</f>
        <v/>
      </c>
      <c r="U171" s="18">
        <f>IF(I171&lt;=0,IF(H171&lt;=0,0,IF(H171&lt;=12000,H171,IF(H171&lt;=32000,ROUNDUP(H171/2,0)+6000,IF(H171&lt;=56000,ROUNDUP(H171/4,0)+14000,28000)))),IF(H171&lt;=0,IF(I171&lt;=0,0,IF(I171&lt;=15000,I171,IF(I171&lt;=40000,ROUNDUP(I171/2,0)+7500,IF(I171&lt;=70000,ROUNDUP(I171/4,0)+17500,35000)))),MAX(IF(I171&lt;=0,0,IF(I171&lt;=15000,I171,IF(I171&lt;=40000,ROUNDUP(I171/2,0)+7500,IF(I171&lt;=70000,ROUNDUP(I171/4,0)+17500,35000)))),MIN(IF(H171&lt;=0,0,IF(H171&lt;=12000,H171,IF(H171&lt;=32000,ROUNDUP(H171/2,0)+6000,IF(H171&lt;=56000,ROUNDUP(H171/4,0)+14000,28000))))+IF(I171&lt;=0,0,IF(I171&lt;=15000,I171,IF(I171&lt;=40000,ROUNDUP(I171/2,0)+7500,IF(I171&lt;=70000,ROUNDUP(I171/4,0)+17500,35000)))),28000))))</f>
        <v/>
      </c>
      <c r="V171" s="18">
        <f>MIN(70000,S171+T171+U171)</f>
        <v/>
      </c>
      <c r="W171" s="18">
        <f>MAX(0,ROUNDDOWN(M171-J171-N171-K171-0,-3))</f>
        <v/>
      </c>
      <c r="X171" s="18">
        <f>MAX(0,ROUNDDOWN(M171-J171-N171-K171-R171,-3))</f>
        <v/>
      </c>
      <c r="Y171" s="18">
        <f>IF(W171&lt;=0,0,ROUNDDOWN((W171*LOOKUP(W171,{0,1950001,3300001,6950001,9000001,18000001,40000001},{0.05,0.1,0.2,0.23,0.33,0.4,0.45})-LOOKUP(W171,{0,1950001,3300001,6950001,9000001,18000001,40000001},{0,97500,427500,636000,1536000,2796000,4796000}))*1.021,-2))</f>
        <v/>
      </c>
      <c r="Z171" s="18">
        <f>IF(X171&lt;=0,0,ROUNDDOWN((X171*LOOKUP(X171,{0,1950001,3300001,6950001,9000001,18000001,40000001},{0.05,0.1,0.2,0.23,0.33,0.4,0.45})-LOOKUP(X171,{0,1950001,3300001,6950001,9000001,18000001,40000001},{0,97500,427500,636000,1536000,2796000,4796000}))*1.021,-2))</f>
        <v/>
      </c>
      <c r="AA171" s="18">
        <f>MAX(0,ROUNDDOWN(M171-J171-430000-L171-0,-3))</f>
        <v/>
      </c>
      <c r="AB171" s="18">
        <f>MAX(0,ROUNDDOWN(M171-J171-430000-L171-V171,-3))</f>
        <v/>
      </c>
      <c r="AC171" s="18">
        <f>IF(M171&lt;=450000,0,MAX(0,ROUNDDOWN(AA171*0.06-MIN(50000,AA171)*0.03,-2))+MAX(0,ROUNDDOWN(AA171*0.04-MIN(50000,AA171)*0.02,-2)))</f>
        <v/>
      </c>
      <c r="AD171" s="18">
        <f>IF(M171&lt;=450000,0,MAX(0,ROUNDDOWN(AB171*0.06-MIN(50000,AB171)*0.03,-2))+MAX(0,ROUNDDOWN(AB171*0.04-MIN(50000,AB171)*0.02,-2)))</f>
        <v/>
      </c>
      <c r="AE171" s="18">
        <f>Y171-Z171</f>
        <v/>
      </c>
      <c r="AF171" s="18">
        <f>AC171-AD171</f>
        <v/>
      </c>
      <c r="AG171" s="18">
        <f>AE171+AF171</f>
        <v/>
      </c>
      <c r="AH171" s="20">
        <f>IF(W171&lt;=0,0,LOOKUP(W171,{0,1950001,3300001,6950001,9000001,18000001,40000001},{0.05,0.1,0.2,0.23,0.33,0.4,0.45}))</f>
        <v/>
      </c>
    </row>
    <row r="172">
      <c r="A172" t="inlineStr">
        <is>
          <t>1万円刻み 一般8万円</t>
        </is>
      </c>
      <c r="B172" s="18">
        <f>'4_1万円刻み'!$A$31</f>
        <v/>
      </c>
      <c r="C172" s="19" t="n">
        <v>2026</v>
      </c>
      <c r="D172" t="inlineStr">
        <is>
          <t>いいえ</t>
        </is>
      </c>
      <c r="E172" s="18" t="n">
        <v>80000</v>
      </c>
      <c r="F172" s="18" t="n">
        <v>0</v>
      </c>
      <c r="G172" s="18" t="n">
        <v>0</v>
      </c>
      <c r="H172" s="18" t="n">
        <v>0</v>
      </c>
      <c r="I172" s="18" t="n">
        <v>0</v>
      </c>
      <c r="J172" s="18">
        <f>ROUND(MIN(B172/12,650000)*12*0.0915+MIN(B172/12,1390000)*12*(0.0504+0)+B172*0.005,0)</f>
        <v/>
      </c>
      <c r="K172" s="18" t="n">
        <v>0</v>
      </c>
      <c r="L172" s="18" t="n">
        <v>0</v>
      </c>
      <c r="M172" s="18">
        <f>ROUND(IF(C172&gt;=2026,IF(B172&lt;741000,0,IF(B172&lt;2191000,B172-740000,IF(B172&lt;2193000,1451000,IF(B172&lt;2196000,1453000,IF(B172&lt;2200000,1456000,IF(B172&lt;3600000,ROUNDDOWN(B172/4,-3)*2.8-80000,IF(B172&lt;6600000,ROUNDDOWN(B172/4,-3)*3.2-440000,IF(B172&lt;8500000,ROUNDDOWN(B172*0.9,0)-1100000,B172-1950000)))))))),IF(B172&lt;651000,0,IF(B172&lt;1900000,B172-650000,IF(B172&lt;3600000,ROUNDDOWN(B172/4,-3)*2.8-80000,IF(B172&lt;6600000,ROUNDDOWN(B172/4,-3)*3.2-440000,IF(B172&lt;8500000,ROUNDDOWN(B172*0.9,0)-1100000,B172-1950000)))))),0)</f>
        <v/>
      </c>
      <c r="N172" s="18">
        <f>IF(M172&gt;23500000,NA(),IF(C172&gt;=2026,IF(M172&lt;=4890000,1040000,IF(M172&lt;=6550000,670000,620000)),IF(M172&lt;=1320000,950000,IF(M172&lt;=3360000,880000,IF(M172&lt;=4890000,680000,IF(M172&lt;=6550000,630000,580000))))))</f>
        <v/>
      </c>
      <c r="O172" s="18">
        <f>IF(F172&lt;=0,IF(AND(D172="はい",C172&gt;=2026,C172&lt;=2027),IF(E172&lt;=0,0,IF(E172&lt;=30000,E172,IF(E172&lt;=60000,ROUNDUP(E172/2,0)+15000,IF(E172&lt;=120000,ROUNDUP(E172/4,0)+30000,60000)))),IF(E172&lt;=0,0,IF(E172&lt;=20000,E172,IF(E172&lt;=40000,ROUNDUP(E172/2,0)+10000,IF(E172&lt;=80000,ROUNDUP(E172/4,0)+20000,40000))))),IF(E172&lt;=0,IF(F172&lt;=0,0,IF(F172&lt;=25000,F172,IF(F172&lt;=50000,ROUNDUP(F172/2,0)+12500,IF(F172&lt;=100000,ROUNDUP(F172/4,0)+25000,50000)))),MAX(IF(F172&lt;=0,0,IF(F172&lt;=25000,F172,IF(F172&lt;=50000,ROUNDUP(F172/2,0)+12500,IF(F172&lt;=100000,ROUNDUP(F172/4,0)+25000,50000)))),MIN(IF(AND(D172="はい",C172&gt;=2026,C172&lt;=2027),IF(E172&lt;=0,0,IF(E172&lt;=30000,E172,IF(E172&lt;=60000,ROUNDUP(E172/2,0)+15000,IF(E172&lt;=120000,ROUNDUP(E172/4,0)+30000,60000)))),IF(E172&lt;=0,0,IF(E172&lt;=20000,E172,IF(E172&lt;=40000,ROUNDUP(E172/2,0)+10000,IF(E172&lt;=80000,ROUNDUP(E172/4,0)+20000,40000)))))+IF(F172&lt;=0,0,IF(F172&lt;=25000,F172,IF(F172&lt;=50000,ROUNDUP(F172/2,0)+12500,IF(F172&lt;=100000,ROUNDUP(F172/4,0)+25000,50000)))),IF(AND(D172="はい",C172&gt;=2026,C172&lt;=2027),60000,40000)))))</f>
        <v/>
      </c>
      <c r="P172" s="18">
        <f>IF(G172&lt;=0,0,IF(G172&lt;=20000,G172,IF(G172&lt;=40000,ROUNDUP(G172/2,0)+10000,IF(G172&lt;=80000,ROUNDUP(G172/4,0)+20000,40000))))</f>
        <v/>
      </c>
      <c r="Q172" s="18">
        <f>IF(I172&lt;=0,IF(H172&lt;=0,0,IF(H172&lt;=20000,H172,IF(H172&lt;=40000,ROUNDUP(H172/2,0)+10000,IF(H172&lt;=80000,ROUNDUP(H172/4,0)+20000,40000)))),IF(H172&lt;=0,IF(I172&lt;=0,0,IF(I172&lt;=25000,I172,IF(I172&lt;=50000,ROUNDUP(I172/2,0)+12500,IF(I172&lt;=100000,ROUNDUP(I172/4,0)+25000,50000)))),MAX(IF(I172&lt;=0,0,IF(I172&lt;=25000,I172,IF(I172&lt;=50000,ROUNDUP(I172/2,0)+12500,IF(I172&lt;=100000,ROUNDUP(I172/4,0)+25000,50000)))),MIN(IF(H172&lt;=0,0,IF(H172&lt;=20000,H172,IF(H172&lt;=40000,ROUNDUP(H172/2,0)+10000,IF(H172&lt;=80000,ROUNDUP(H172/4,0)+20000,40000))))+IF(I172&lt;=0,0,IF(I172&lt;=25000,I172,IF(I172&lt;=50000,ROUNDUP(I172/2,0)+12500,IF(I172&lt;=100000,ROUNDUP(I172/4,0)+25000,50000)))),40000))))</f>
        <v/>
      </c>
      <c r="R172" s="18">
        <f>MIN(120000,O172+P172+Q172)</f>
        <v/>
      </c>
      <c r="S172" s="18">
        <f>IF(F172&lt;=0,IF(E172&lt;=0,0,IF(E172&lt;=12000,E172,IF(E172&lt;=32000,ROUNDUP(E172/2,0)+6000,IF(E172&lt;=56000,ROUNDUP(E172/4,0)+14000,28000)))),IF(E172&lt;=0,IF(F172&lt;=0,0,IF(F172&lt;=15000,F172,IF(F172&lt;=40000,ROUNDUP(F172/2,0)+7500,IF(F172&lt;=70000,ROUNDUP(F172/4,0)+17500,35000)))),MAX(IF(F172&lt;=0,0,IF(F172&lt;=15000,F172,IF(F172&lt;=40000,ROUNDUP(F172/2,0)+7500,IF(F172&lt;=70000,ROUNDUP(F172/4,0)+17500,35000)))),MIN(IF(E172&lt;=0,0,IF(E172&lt;=12000,E172,IF(E172&lt;=32000,ROUNDUP(E172/2,0)+6000,IF(E172&lt;=56000,ROUNDUP(E172/4,0)+14000,28000))))+IF(F172&lt;=0,0,IF(F172&lt;=15000,F172,IF(F172&lt;=40000,ROUNDUP(F172/2,0)+7500,IF(F172&lt;=70000,ROUNDUP(F172/4,0)+17500,35000)))),28000))))</f>
        <v/>
      </c>
      <c r="T172" s="18">
        <f>IF(G172&lt;=0,0,IF(G172&lt;=12000,G172,IF(G172&lt;=32000,ROUNDUP(G172/2,0)+6000,IF(G172&lt;=56000,ROUNDUP(G172/4,0)+14000,28000))))</f>
        <v/>
      </c>
      <c r="U172" s="18">
        <f>IF(I172&lt;=0,IF(H172&lt;=0,0,IF(H172&lt;=12000,H172,IF(H172&lt;=32000,ROUNDUP(H172/2,0)+6000,IF(H172&lt;=56000,ROUNDUP(H172/4,0)+14000,28000)))),IF(H172&lt;=0,IF(I172&lt;=0,0,IF(I172&lt;=15000,I172,IF(I172&lt;=40000,ROUNDUP(I172/2,0)+7500,IF(I172&lt;=70000,ROUNDUP(I172/4,0)+17500,35000)))),MAX(IF(I172&lt;=0,0,IF(I172&lt;=15000,I172,IF(I172&lt;=40000,ROUNDUP(I172/2,0)+7500,IF(I172&lt;=70000,ROUNDUP(I172/4,0)+17500,35000)))),MIN(IF(H172&lt;=0,0,IF(H172&lt;=12000,H172,IF(H172&lt;=32000,ROUNDUP(H172/2,0)+6000,IF(H172&lt;=56000,ROUNDUP(H172/4,0)+14000,28000))))+IF(I172&lt;=0,0,IF(I172&lt;=15000,I172,IF(I172&lt;=40000,ROUNDUP(I172/2,0)+7500,IF(I172&lt;=70000,ROUNDUP(I172/4,0)+17500,35000)))),28000))))</f>
        <v/>
      </c>
      <c r="V172" s="18">
        <f>MIN(70000,S172+T172+U172)</f>
        <v/>
      </c>
      <c r="W172" s="18">
        <f>MAX(0,ROUNDDOWN(M172-J172-N172-K172-0,-3))</f>
        <v/>
      </c>
      <c r="X172" s="18">
        <f>MAX(0,ROUNDDOWN(M172-J172-N172-K172-R172,-3))</f>
        <v/>
      </c>
      <c r="Y172" s="18">
        <f>IF(W172&lt;=0,0,ROUNDDOWN((W172*LOOKUP(W172,{0,1950001,3300001,6950001,9000001,18000001,40000001},{0.05,0.1,0.2,0.23,0.33,0.4,0.45})-LOOKUP(W172,{0,1950001,3300001,6950001,9000001,18000001,40000001},{0,97500,427500,636000,1536000,2796000,4796000}))*1.021,-2))</f>
        <v/>
      </c>
      <c r="Z172" s="18">
        <f>IF(X172&lt;=0,0,ROUNDDOWN((X172*LOOKUP(X172,{0,1950001,3300001,6950001,9000001,18000001,40000001},{0.05,0.1,0.2,0.23,0.33,0.4,0.45})-LOOKUP(X172,{0,1950001,3300001,6950001,9000001,18000001,40000001},{0,97500,427500,636000,1536000,2796000,4796000}))*1.021,-2))</f>
        <v/>
      </c>
      <c r="AA172" s="18">
        <f>MAX(0,ROUNDDOWN(M172-J172-430000-L172-0,-3))</f>
        <v/>
      </c>
      <c r="AB172" s="18">
        <f>MAX(0,ROUNDDOWN(M172-J172-430000-L172-V172,-3))</f>
        <v/>
      </c>
      <c r="AC172" s="18">
        <f>IF(M172&lt;=450000,0,MAX(0,ROUNDDOWN(AA172*0.06-MIN(50000,AA172)*0.03,-2))+MAX(0,ROUNDDOWN(AA172*0.04-MIN(50000,AA172)*0.02,-2)))</f>
        <v/>
      </c>
      <c r="AD172" s="18">
        <f>IF(M172&lt;=450000,0,MAX(0,ROUNDDOWN(AB172*0.06-MIN(50000,AB172)*0.03,-2))+MAX(0,ROUNDDOWN(AB172*0.04-MIN(50000,AB172)*0.02,-2)))</f>
        <v/>
      </c>
      <c r="AE172" s="18">
        <f>Y172-Z172</f>
        <v/>
      </c>
      <c r="AF172" s="18">
        <f>AC172-AD172</f>
        <v/>
      </c>
      <c r="AG172" s="18">
        <f>AE172+AF172</f>
        <v/>
      </c>
      <c r="AH172" s="20">
        <f>IF(W172&lt;=0,0,LOOKUP(W172,{0,1950001,3300001,6950001,9000001,18000001,40000001},{0.05,0.1,0.2,0.23,0.33,0.4,0.45}))</f>
        <v/>
      </c>
    </row>
    <row r="173">
      <c r="A173" t="inlineStr">
        <is>
          <t>1万円刻み 特例あり一般12万円</t>
        </is>
      </c>
      <c r="B173" s="18">
        <f>'4_1万円刻み'!$A$31</f>
        <v/>
      </c>
      <c r="C173" s="19" t="n">
        <v>2026</v>
      </c>
      <c r="D173" t="inlineStr">
        <is>
          <t>はい</t>
        </is>
      </c>
      <c r="E173" s="18" t="n">
        <v>120000</v>
      </c>
      <c r="F173" s="18" t="n">
        <v>0</v>
      </c>
      <c r="G173" s="18" t="n">
        <v>0</v>
      </c>
      <c r="H173" s="18" t="n">
        <v>0</v>
      </c>
      <c r="I173" s="18" t="n">
        <v>0</v>
      </c>
      <c r="J173" s="18">
        <f>ROUND(MIN(B173/12,650000)*12*0.0915+MIN(B173/12,1390000)*12*(0.0504+0)+B173*0.005,0)</f>
        <v/>
      </c>
      <c r="K173" s="18" t="n">
        <v>0</v>
      </c>
      <c r="L173" s="18" t="n">
        <v>0</v>
      </c>
      <c r="M173" s="18">
        <f>ROUND(IF(C173&gt;=2026,IF(B173&lt;741000,0,IF(B173&lt;2191000,B173-740000,IF(B173&lt;2193000,1451000,IF(B173&lt;2196000,1453000,IF(B173&lt;2200000,1456000,IF(B173&lt;3600000,ROUNDDOWN(B173/4,-3)*2.8-80000,IF(B173&lt;6600000,ROUNDDOWN(B173/4,-3)*3.2-440000,IF(B173&lt;8500000,ROUNDDOWN(B173*0.9,0)-1100000,B173-1950000)))))))),IF(B173&lt;651000,0,IF(B173&lt;1900000,B173-650000,IF(B173&lt;3600000,ROUNDDOWN(B173/4,-3)*2.8-80000,IF(B173&lt;6600000,ROUNDDOWN(B173/4,-3)*3.2-440000,IF(B173&lt;8500000,ROUNDDOWN(B173*0.9,0)-1100000,B173-1950000)))))),0)</f>
        <v/>
      </c>
      <c r="N173" s="18">
        <f>IF(M173&gt;23500000,NA(),IF(C173&gt;=2026,IF(M173&lt;=4890000,1040000,IF(M173&lt;=6550000,670000,620000)),IF(M173&lt;=1320000,950000,IF(M173&lt;=3360000,880000,IF(M173&lt;=4890000,680000,IF(M173&lt;=6550000,630000,580000))))))</f>
        <v/>
      </c>
      <c r="O173" s="18">
        <f>IF(F173&lt;=0,IF(AND(D173="はい",C173&gt;=2026,C173&lt;=2027),IF(E173&lt;=0,0,IF(E173&lt;=30000,E173,IF(E173&lt;=60000,ROUNDUP(E173/2,0)+15000,IF(E173&lt;=120000,ROUNDUP(E173/4,0)+30000,60000)))),IF(E173&lt;=0,0,IF(E173&lt;=20000,E173,IF(E173&lt;=40000,ROUNDUP(E173/2,0)+10000,IF(E173&lt;=80000,ROUNDUP(E173/4,0)+20000,40000))))),IF(E173&lt;=0,IF(F173&lt;=0,0,IF(F173&lt;=25000,F173,IF(F173&lt;=50000,ROUNDUP(F173/2,0)+12500,IF(F173&lt;=100000,ROUNDUP(F173/4,0)+25000,50000)))),MAX(IF(F173&lt;=0,0,IF(F173&lt;=25000,F173,IF(F173&lt;=50000,ROUNDUP(F173/2,0)+12500,IF(F173&lt;=100000,ROUNDUP(F173/4,0)+25000,50000)))),MIN(IF(AND(D173="はい",C173&gt;=2026,C173&lt;=2027),IF(E173&lt;=0,0,IF(E173&lt;=30000,E173,IF(E173&lt;=60000,ROUNDUP(E173/2,0)+15000,IF(E173&lt;=120000,ROUNDUP(E173/4,0)+30000,60000)))),IF(E173&lt;=0,0,IF(E173&lt;=20000,E173,IF(E173&lt;=40000,ROUNDUP(E173/2,0)+10000,IF(E173&lt;=80000,ROUNDUP(E173/4,0)+20000,40000)))))+IF(F173&lt;=0,0,IF(F173&lt;=25000,F173,IF(F173&lt;=50000,ROUNDUP(F173/2,0)+12500,IF(F173&lt;=100000,ROUNDUP(F173/4,0)+25000,50000)))),IF(AND(D173="はい",C173&gt;=2026,C173&lt;=2027),60000,40000)))))</f>
        <v/>
      </c>
      <c r="P173" s="18">
        <f>IF(G173&lt;=0,0,IF(G173&lt;=20000,G173,IF(G173&lt;=40000,ROUNDUP(G173/2,0)+10000,IF(G173&lt;=80000,ROUNDUP(G173/4,0)+20000,40000))))</f>
        <v/>
      </c>
      <c r="Q173" s="18">
        <f>IF(I173&lt;=0,IF(H173&lt;=0,0,IF(H173&lt;=20000,H173,IF(H173&lt;=40000,ROUNDUP(H173/2,0)+10000,IF(H173&lt;=80000,ROUNDUP(H173/4,0)+20000,40000)))),IF(H173&lt;=0,IF(I173&lt;=0,0,IF(I173&lt;=25000,I173,IF(I173&lt;=50000,ROUNDUP(I173/2,0)+12500,IF(I173&lt;=100000,ROUNDUP(I173/4,0)+25000,50000)))),MAX(IF(I173&lt;=0,0,IF(I173&lt;=25000,I173,IF(I173&lt;=50000,ROUNDUP(I173/2,0)+12500,IF(I173&lt;=100000,ROUNDUP(I173/4,0)+25000,50000)))),MIN(IF(H173&lt;=0,0,IF(H173&lt;=20000,H173,IF(H173&lt;=40000,ROUNDUP(H173/2,0)+10000,IF(H173&lt;=80000,ROUNDUP(H173/4,0)+20000,40000))))+IF(I173&lt;=0,0,IF(I173&lt;=25000,I173,IF(I173&lt;=50000,ROUNDUP(I173/2,0)+12500,IF(I173&lt;=100000,ROUNDUP(I173/4,0)+25000,50000)))),40000))))</f>
        <v/>
      </c>
      <c r="R173" s="18">
        <f>MIN(120000,O173+P173+Q173)</f>
        <v/>
      </c>
      <c r="S173" s="18">
        <f>IF(F173&lt;=0,IF(E173&lt;=0,0,IF(E173&lt;=12000,E173,IF(E173&lt;=32000,ROUNDUP(E173/2,0)+6000,IF(E173&lt;=56000,ROUNDUP(E173/4,0)+14000,28000)))),IF(E173&lt;=0,IF(F173&lt;=0,0,IF(F173&lt;=15000,F173,IF(F173&lt;=40000,ROUNDUP(F173/2,0)+7500,IF(F173&lt;=70000,ROUNDUP(F173/4,0)+17500,35000)))),MAX(IF(F173&lt;=0,0,IF(F173&lt;=15000,F173,IF(F173&lt;=40000,ROUNDUP(F173/2,0)+7500,IF(F173&lt;=70000,ROUNDUP(F173/4,0)+17500,35000)))),MIN(IF(E173&lt;=0,0,IF(E173&lt;=12000,E173,IF(E173&lt;=32000,ROUNDUP(E173/2,0)+6000,IF(E173&lt;=56000,ROUNDUP(E173/4,0)+14000,28000))))+IF(F173&lt;=0,0,IF(F173&lt;=15000,F173,IF(F173&lt;=40000,ROUNDUP(F173/2,0)+7500,IF(F173&lt;=70000,ROUNDUP(F173/4,0)+17500,35000)))),28000))))</f>
        <v/>
      </c>
      <c r="T173" s="18">
        <f>IF(G173&lt;=0,0,IF(G173&lt;=12000,G173,IF(G173&lt;=32000,ROUNDUP(G173/2,0)+6000,IF(G173&lt;=56000,ROUNDUP(G173/4,0)+14000,28000))))</f>
        <v/>
      </c>
      <c r="U173" s="18">
        <f>IF(I173&lt;=0,IF(H173&lt;=0,0,IF(H173&lt;=12000,H173,IF(H173&lt;=32000,ROUNDUP(H173/2,0)+6000,IF(H173&lt;=56000,ROUNDUP(H173/4,0)+14000,28000)))),IF(H173&lt;=0,IF(I173&lt;=0,0,IF(I173&lt;=15000,I173,IF(I173&lt;=40000,ROUNDUP(I173/2,0)+7500,IF(I173&lt;=70000,ROUNDUP(I173/4,0)+17500,35000)))),MAX(IF(I173&lt;=0,0,IF(I173&lt;=15000,I173,IF(I173&lt;=40000,ROUNDUP(I173/2,0)+7500,IF(I173&lt;=70000,ROUNDUP(I173/4,0)+17500,35000)))),MIN(IF(H173&lt;=0,0,IF(H173&lt;=12000,H173,IF(H173&lt;=32000,ROUNDUP(H173/2,0)+6000,IF(H173&lt;=56000,ROUNDUP(H173/4,0)+14000,28000))))+IF(I173&lt;=0,0,IF(I173&lt;=15000,I173,IF(I173&lt;=40000,ROUNDUP(I173/2,0)+7500,IF(I173&lt;=70000,ROUNDUP(I173/4,0)+17500,35000)))),28000))))</f>
        <v/>
      </c>
      <c r="V173" s="18">
        <f>MIN(70000,S173+T173+U173)</f>
        <v/>
      </c>
      <c r="W173" s="18">
        <f>MAX(0,ROUNDDOWN(M173-J173-N173-K173-0,-3))</f>
        <v/>
      </c>
      <c r="X173" s="18">
        <f>MAX(0,ROUNDDOWN(M173-J173-N173-K173-R173,-3))</f>
        <v/>
      </c>
      <c r="Y173" s="18">
        <f>IF(W173&lt;=0,0,ROUNDDOWN((W173*LOOKUP(W173,{0,1950001,3300001,6950001,9000001,18000001,40000001},{0.05,0.1,0.2,0.23,0.33,0.4,0.45})-LOOKUP(W173,{0,1950001,3300001,6950001,9000001,18000001,40000001},{0,97500,427500,636000,1536000,2796000,4796000}))*1.021,-2))</f>
        <v/>
      </c>
      <c r="Z173" s="18">
        <f>IF(X173&lt;=0,0,ROUNDDOWN((X173*LOOKUP(X173,{0,1950001,3300001,6950001,9000001,18000001,40000001},{0.05,0.1,0.2,0.23,0.33,0.4,0.45})-LOOKUP(X173,{0,1950001,3300001,6950001,9000001,18000001,40000001},{0,97500,427500,636000,1536000,2796000,4796000}))*1.021,-2))</f>
        <v/>
      </c>
      <c r="AA173" s="18">
        <f>MAX(0,ROUNDDOWN(M173-J173-430000-L173-0,-3))</f>
        <v/>
      </c>
      <c r="AB173" s="18">
        <f>MAX(0,ROUNDDOWN(M173-J173-430000-L173-V173,-3))</f>
        <v/>
      </c>
      <c r="AC173" s="18">
        <f>IF(M173&lt;=450000,0,MAX(0,ROUNDDOWN(AA173*0.06-MIN(50000,AA173)*0.03,-2))+MAX(0,ROUNDDOWN(AA173*0.04-MIN(50000,AA173)*0.02,-2)))</f>
        <v/>
      </c>
      <c r="AD173" s="18">
        <f>IF(M173&lt;=450000,0,MAX(0,ROUNDDOWN(AB173*0.06-MIN(50000,AB173)*0.03,-2))+MAX(0,ROUNDDOWN(AB173*0.04-MIN(50000,AB173)*0.02,-2)))</f>
        <v/>
      </c>
      <c r="AE173" s="18">
        <f>Y173-Z173</f>
        <v/>
      </c>
      <c r="AF173" s="18">
        <f>AC173-AD173</f>
        <v/>
      </c>
      <c r="AG173" s="18">
        <f>AE173+AF173</f>
        <v/>
      </c>
      <c r="AH173" s="20">
        <f>IF(W173&lt;=0,0,LOOKUP(W173,{0,1950001,3300001,6950001,9000001,18000001,40000001},{0.05,0.1,0.2,0.23,0.33,0.4,0.45}))</f>
        <v/>
      </c>
    </row>
    <row r="174">
      <c r="A174" t="inlineStr">
        <is>
          <t>1万円刻み 3区分8万円ずつ</t>
        </is>
      </c>
      <c r="B174" s="18">
        <f>'4_1万円刻み'!$A$32</f>
        <v/>
      </c>
      <c r="C174" s="19" t="n">
        <v>2026</v>
      </c>
      <c r="D174" t="inlineStr">
        <is>
          <t>いいえ</t>
        </is>
      </c>
      <c r="E174" s="18" t="n">
        <v>80000</v>
      </c>
      <c r="F174" s="18" t="n">
        <v>0</v>
      </c>
      <c r="G174" s="18" t="n">
        <v>80000</v>
      </c>
      <c r="H174" s="18" t="n">
        <v>80000</v>
      </c>
      <c r="I174" s="18" t="n">
        <v>0</v>
      </c>
      <c r="J174" s="18">
        <f>ROUND(MIN(B174/12,650000)*12*0.0915+MIN(B174/12,1390000)*12*(0.0504+0)+B174*0.005,0)</f>
        <v/>
      </c>
      <c r="K174" s="18" t="n">
        <v>0</v>
      </c>
      <c r="L174" s="18" t="n">
        <v>0</v>
      </c>
      <c r="M174" s="18">
        <f>ROUND(IF(C174&gt;=2026,IF(B174&lt;741000,0,IF(B174&lt;2191000,B174-740000,IF(B174&lt;2193000,1451000,IF(B174&lt;2196000,1453000,IF(B174&lt;2200000,1456000,IF(B174&lt;3600000,ROUNDDOWN(B174/4,-3)*2.8-80000,IF(B174&lt;6600000,ROUNDDOWN(B174/4,-3)*3.2-440000,IF(B174&lt;8500000,ROUNDDOWN(B174*0.9,0)-1100000,B174-1950000)))))))),IF(B174&lt;651000,0,IF(B174&lt;1900000,B174-650000,IF(B174&lt;3600000,ROUNDDOWN(B174/4,-3)*2.8-80000,IF(B174&lt;6600000,ROUNDDOWN(B174/4,-3)*3.2-440000,IF(B174&lt;8500000,ROUNDDOWN(B174*0.9,0)-1100000,B174-1950000)))))),0)</f>
        <v/>
      </c>
      <c r="N174" s="18">
        <f>IF(M174&gt;23500000,NA(),IF(C174&gt;=2026,IF(M174&lt;=4890000,1040000,IF(M174&lt;=6550000,670000,620000)),IF(M174&lt;=1320000,950000,IF(M174&lt;=3360000,880000,IF(M174&lt;=4890000,680000,IF(M174&lt;=6550000,630000,580000))))))</f>
        <v/>
      </c>
      <c r="O174" s="18">
        <f>IF(F174&lt;=0,IF(AND(D174="はい",C174&gt;=2026,C174&lt;=2027),IF(E174&lt;=0,0,IF(E174&lt;=30000,E174,IF(E174&lt;=60000,ROUNDUP(E174/2,0)+15000,IF(E174&lt;=120000,ROUNDUP(E174/4,0)+30000,60000)))),IF(E174&lt;=0,0,IF(E174&lt;=20000,E174,IF(E174&lt;=40000,ROUNDUP(E174/2,0)+10000,IF(E174&lt;=80000,ROUNDUP(E174/4,0)+20000,40000))))),IF(E174&lt;=0,IF(F174&lt;=0,0,IF(F174&lt;=25000,F174,IF(F174&lt;=50000,ROUNDUP(F174/2,0)+12500,IF(F174&lt;=100000,ROUNDUP(F174/4,0)+25000,50000)))),MAX(IF(F174&lt;=0,0,IF(F174&lt;=25000,F174,IF(F174&lt;=50000,ROUNDUP(F174/2,0)+12500,IF(F174&lt;=100000,ROUNDUP(F174/4,0)+25000,50000)))),MIN(IF(AND(D174="はい",C174&gt;=2026,C174&lt;=2027),IF(E174&lt;=0,0,IF(E174&lt;=30000,E174,IF(E174&lt;=60000,ROUNDUP(E174/2,0)+15000,IF(E174&lt;=120000,ROUNDUP(E174/4,0)+30000,60000)))),IF(E174&lt;=0,0,IF(E174&lt;=20000,E174,IF(E174&lt;=40000,ROUNDUP(E174/2,0)+10000,IF(E174&lt;=80000,ROUNDUP(E174/4,0)+20000,40000)))))+IF(F174&lt;=0,0,IF(F174&lt;=25000,F174,IF(F174&lt;=50000,ROUNDUP(F174/2,0)+12500,IF(F174&lt;=100000,ROUNDUP(F174/4,0)+25000,50000)))),IF(AND(D174="はい",C174&gt;=2026,C174&lt;=2027),60000,40000)))))</f>
        <v/>
      </c>
      <c r="P174" s="18">
        <f>IF(G174&lt;=0,0,IF(G174&lt;=20000,G174,IF(G174&lt;=40000,ROUNDUP(G174/2,0)+10000,IF(G174&lt;=80000,ROUNDUP(G174/4,0)+20000,40000))))</f>
        <v/>
      </c>
      <c r="Q174" s="18">
        <f>IF(I174&lt;=0,IF(H174&lt;=0,0,IF(H174&lt;=20000,H174,IF(H174&lt;=40000,ROUNDUP(H174/2,0)+10000,IF(H174&lt;=80000,ROUNDUP(H174/4,0)+20000,40000)))),IF(H174&lt;=0,IF(I174&lt;=0,0,IF(I174&lt;=25000,I174,IF(I174&lt;=50000,ROUNDUP(I174/2,0)+12500,IF(I174&lt;=100000,ROUNDUP(I174/4,0)+25000,50000)))),MAX(IF(I174&lt;=0,0,IF(I174&lt;=25000,I174,IF(I174&lt;=50000,ROUNDUP(I174/2,0)+12500,IF(I174&lt;=100000,ROUNDUP(I174/4,0)+25000,50000)))),MIN(IF(H174&lt;=0,0,IF(H174&lt;=20000,H174,IF(H174&lt;=40000,ROUNDUP(H174/2,0)+10000,IF(H174&lt;=80000,ROUNDUP(H174/4,0)+20000,40000))))+IF(I174&lt;=0,0,IF(I174&lt;=25000,I174,IF(I174&lt;=50000,ROUNDUP(I174/2,0)+12500,IF(I174&lt;=100000,ROUNDUP(I174/4,0)+25000,50000)))),40000))))</f>
        <v/>
      </c>
      <c r="R174" s="18">
        <f>MIN(120000,O174+P174+Q174)</f>
        <v/>
      </c>
      <c r="S174" s="18">
        <f>IF(F174&lt;=0,IF(E174&lt;=0,0,IF(E174&lt;=12000,E174,IF(E174&lt;=32000,ROUNDUP(E174/2,0)+6000,IF(E174&lt;=56000,ROUNDUP(E174/4,0)+14000,28000)))),IF(E174&lt;=0,IF(F174&lt;=0,0,IF(F174&lt;=15000,F174,IF(F174&lt;=40000,ROUNDUP(F174/2,0)+7500,IF(F174&lt;=70000,ROUNDUP(F174/4,0)+17500,35000)))),MAX(IF(F174&lt;=0,0,IF(F174&lt;=15000,F174,IF(F174&lt;=40000,ROUNDUP(F174/2,0)+7500,IF(F174&lt;=70000,ROUNDUP(F174/4,0)+17500,35000)))),MIN(IF(E174&lt;=0,0,IF(E174&lt;=12000,E174,IF(E174&lt;=32000,ROUNDUP(E174/2,0)+6000,IF(E174&lt;=56000,ROUNDUP(E174/4,0)+14000,28000))))+IF(F174&lt;=0,0,IF(F174&lt;=15000,F174,IF(F174&lt;=40000,ROUNDUP(F174/2,0)+7500,IF(F174&lt;=70000,ROUNDUP(F174/4,0)+17500,35000)))),28000))))</f>
        <v/>
      </c>
      <c r="T174" s="18">
        <f>IF(G174&lt;=0,0,IF(G174&lt;=12000,G174,IF(G174&lt;=32000,ROUNDUP(G174/2,0)+6000,IF(G174&lt;=56000,ROUNDUP(G174/4,0)+14000,28000))))</f>
        <v/>
      </c>
      <c r="U174" s="18">
        <f>IF(I174&lt;=0,IF(H174&lt;=0,0,IF(H174&lt;=12000,H174,IF(H174&lt;=32000,ROUNDUP(H174/2,0)+6000,IF(H174&lt;=56000,ROUNDUP(H174/4,0)+14000,28000)))),IF(H174&lt;=0,IF(I174&lt;=0,0,IF(I174&lt;=15000,I174,IF(I174&lt;=40000,ROUNDUP(I174/2,0)+7500,IF(I174&lt;=70000,ROUNDUP(I174/4,0)+17500,35000)))),MAX(IF(I174&lt;=0,0,IF(I174&lt;=15000,I174,IF(I174&lt;=40000,ROUNDUP(I174/2,0)+7500,IF(I174&lt;=70000,ROUNDUP(I174/4,0)+17500,35000)))),MIN(IF(H174&lt;=0,0,IF(H174&lt;=12000,H174,IF(H174&lt;=32000,ROUNDUP(H174/2,0)+6000,IF(H174&lt;=56000,ROUNDUP(H174/4,0)+14000,28000))))+IF(I174&lt;=0,0,IF(I174&lt;=15000,I174,IF(I174&lt;=40000,ROUNDUP(I174/2,0)+7500,IF(I174&lt;=70000,ROUNDUP(I174/4,0)+17500,35000)))),28000))))</f>
        <v/>
      </c>
      <c r="V174" s="18">
        <f>MIN(70000,S174+T174+U174)</f>
        <v/>
      </c>
      <c r="W174" s="18">
        <f>MAX(0,ROUNDDOWN(M174-J174-N174-K174-0,-3))</f>
        <v/>
      </c>
      <c r="X174" s="18">
        <f>MAX(0,ROUNDDOWN(M174-J174-N174-K174-R174,-3))</f>
        <v/>
      </c>
      <c r="Y174" s="18">
        <f>IF(W174&lt;=0,0,ROUNDDOWN((W174*LOOKUP(W174,{0,1950001,3300001,6950001,9000001,18000001,40000001},{0.05,0.1,0.2,0.23,0.33,0.4,0.45})-LOOKUP(W174,{0,1950001,3300001,6950001,9000001,18000001,40000001},{0,97500,427500,636000,1536000,2796000,4796000}))*1.021,-2))</f>
        <v/>
      </c>
      <c r="Z174" s="18">
        <f>IF(X174&lt;=0,0,ROUNDDOWN((X174*LOOKUP(X174,{0,1950001,3300001,6950001,9000001,18000001,40000001},{0.05,0.1,0.2,0.23,0.33,0.4,0.45})-LOOKUP(X174,{0,1950001,3300001,6950001,9000001,18000001,40000001},{0,97500,427500,636000,1536000,2796000,4796000}))*1.021,-2))</f>
        <v/>
      </c>
      <c r="AA174" s="18">
        <f>MAX(0,ROUNDDOWN(M174-J174-430000-L174-0,-3))</f>
        <v/>
      </c>
      <c r="AB174" s="18">
        <f>MAX(0,ROUNDDOWN(M174-J174-430000-L174-V174,-3))</f>
        <v/>
      </c>
      <c r="AC174" s="18">
        <f>IF(M174&lt;=450000,0,MAX(0,ROUNDDOWN(AA174*0.06-MIN(50000,AA174)*0.03,-2))+MAX(0,ROUNDDOWN(AA174*0.04-MIN(50000,AA174)*0.02,-2)))</f>
        <v/>
      </c>
      <c r="AD174" s="18">
        <f>IF(M174&lt;=450000,0,MAX(0,ROUNDDOWN(AB174*0.06-MIN(50000,AB174)*0.03,-2))+MAX(0,ROUNDDOWN(AB174*0.04-MIN(50000,AB174)*0.02,-2)))</f>
        <v/>
      </c>
      <c r="AE174" s="18">
        <f>Y174-Z174</f>
        <v/>
      </c>
      <c r="AF174" s="18">
        <f>AC174-AD174</f>
        <v/>
      </c>
      <c r="AG174" s="18">
        <f>AE174+AF174</f>
        <v/>
      </c>
      <c r="AH174" s="20">
        <f>IF(W174&lt;=0,0,LOOKUP(W174,{0,1950001,3300001,6950001,9000001,18000001,40000001},{0.05,0.1,0.2,0.23,0.33,0.4,0.45}))</f>
        <v/>
      </c>
    </row>
    <row r="175">
      <c r="A175" t="inlineStr">
        <is>
          <t>1万円刻み 一般8万円</t>
        </is>
      </c>
      <c r="B175" s="18">
        <f>'4_1万円刻み'!$A$32</f>
        <v/>
      </c>
      <c r="C175" s="19" t="n">
        <v>2026</v>
      </c>
      <c r="D175" t="inlineStr">
        <is>
          <t>いいえ</t>
        </is>
      </c>
      <c r="E175" s="18" t="n">
        <v>80000</v>
      </c>
      <c r="F175" s="18" t="n">
        <v>0</v>
      </c>
      <c r="G175" s="18" t="n">
        <v>0</v>
      </c>
      <c r="H175" s="18" t="n">
        <v>0</v>
      </c>
      <c r="I175" s="18" t="n">
        <v>0</v>
      </c>
      <c r="J175" s="18">
        <f>ROUND(MIN(B175/12,650000)*12*0.0915+MIN(B175/12,1390000)*12*(0.0504+0)+B175*0.005,0)</f>
        <v/>
      </c>
      <c r="K175" s="18" t="n">
        <v>0</v>
      </c>
      <c r="L175" s="18" t="n">
        <v>0</v>
      </c>
      <c r="M175" s="18">
        <f>ROUND(IF(C175&gt;=2026,IF(B175&lt;741000,0,IF(B175&lt;2191000,B175-740000,IF(B175&lt;2193000,1451000,IF(B175&lt;2196000,1453000,IF(B175&lt;2200000,1456000,IF(B175&lt;3600000,ROUNDDOWN(B175/4,-3)*2.8-80000,IF(B175&lt;6600000,ROUNDDOWN(B175/4,-3)*3.2-440000,IF(B175&lt;8500000,ROUNDDOWN(B175*0.9,0)-1100000,B175-1950000)))))))),IF(B175&lt;651000,0,IF(B175&lt;1900000,B175-650000,IF(B175&lt;3600000,ROUNDDOWN(B175/4,-3)*2.8-80000,IF(B175&lt;6600000,ROUNDDOWN(B175/4,-3)*3.2-440000,IF(B175&lt;8500000,ROUNDDOWN(B175*0.9,0)-1100000,B175-1950000)))))),0)</f>
        <v/>
      </c>
      <c r="N175" s="18">
        <f>IF(M175&gt;23500000,NA(),IF(C175&gt;=2026,IF(M175&lt;=4890000,1040000,IF(M175&lt;=6550000,670000,620000)),IF(M175&lt;=1320000,950000,IF(M175&lt;=3360000,880000,IF(M175&lt;=4890000,680000,IF(M175&lt;=6550000,630000,580000))))))</f>
        <v/>
      </c>
      <c r="O175" s="18">
        <f>IF(F175&lt;=0,IF(AND(D175="はい",C175&gt;=2026,C175&lt;=2027),IF(E175&lt;=0,0,IF(E175&lt;=30000,E175,IF(E175&lt;=60000,ROUNDUP(E175/2,0)+15000,IF(E175&lt;=120000,ROUNDUP(E175/4,0)+30000,60000)))),IF(E175&lt;=0,0,IF(E175&lt;=20000,E175,IF(E175&lt;=40000,ROUNDUP(E175/2,0)+10000,IF(E175&lt;=80000,ROUNDUP(E175/4,0)+20000,40000))))),IF(E175&lt;=0,IF(F175&lt;=0,0,IF(F175&lt;=25000,F175,IF(F175&lt;=50000,ROUNDUP(F175/2,0)+12500,IF(F175&lt;=100000,ROUNDUP(F175/4,0)+25000,50000)))),MAX(IF(F175&lt;=0,0,IF(F175&lt;=25000,F175,IF(F175&lt;=50000,ROUNDUP(F175/2,0)+12500,IF(F175&lt;=100000,ROUNDUP(F175/4,0)+25000,50000)))),MIN(IF(AND(D175="はい",C175&gt;=2026,C175&lt;=2027),IF(E175&lt;=0,0,IF(E175&lt;=30000,E175,IF(E175&lt;=60000,ROUNDUP(E175/2,0)+15000,IF(E175&lt;=120000,ROUNDUP(E175/4,0)+30000,60000)))),IF(E175&lt;=0,0,IF(E175&lt;=20000,E175,IF(E175&lt;=40000,ROUNDUP(E175/2,0)+10000,IF(E175&lt;=80000,ROUNDUP(E175/4,0)+20000,40000)))))+IF(F175&lt;=0,0,IF(F175&lt;=25000,F175,IF(F175&lt;=50000,ROUNDUP(F175/2,0)+12500,IF(F175&lt;=100000,ROUNDUP(F175/4,0)+25000,50000)))),IF(AND(D175="はい",C175&gt;=2026,C175&lt;=2027),60000,40000)))))</f>
        <v/>
      </c>
      <c r="P175" s="18">
        <f>IF(G175&lt;=0,0,IF(G175&lt;=20000,G175,IF(G175&lt;=40000,ROUNDUP(G175/2,0)+10000,IF(G175&lt;=80000,ROUNDUP(G175/4,0)+20000,40000))))</f>
        <v/>
      </c>
      <c r="Q175" s="18">
        <f>IF(I175&lt;=0,IF(H175&lt;=0,0,IF(H175&lt;=20000,H175,IF(H175&lt;=40000,ROUNDUP(H175/2,0)+10000,IF(H175&lt;=80000,ROUNDUP(H175/4,0)+20000,40000)))),IF(H175&lt;=0,IF(I175&lt;=0,0,IF(I175&lt;=25000,I175,IF(I175&lt;=50000,ROUNDUP(I175/2,0)+12500,IF(I175&lt;=100000,ROUNDUP(I175/4,0)+25000,50000)))),MAX(IF(I175&lt;=0,0,IF(I175&lt;=25000,I175,IF(I175&lt;=50000,ROUNDUP(I175/2,0)+12500,IF(I175&lt;=100000,ROUNDUP(I175/4,0)+25000,50000)))),MIN(IF(H175&lt;=0,0,IF(H175&lt;=20000,H175,IF(H175&lt;=40000,ROUNDUP(H175/2,0)+10000,IF(H175&lt;=80000,ROUNDUP(H175/4,0)+20000,40000))))+IF(I175&lt;=0,0,IF(I175&lt;=25000,I175,IF(I175&lt;=50000,ROUNDUP(I175/2,0)+12500,IF(I175&lt;=100000,ROUNDUP(I175/4,0)+25000,50000)))),40000))))</f>
        <v/>
      </c>
      <c r="R175" s="18">
        <f>MIN(120000,O175+P175+Q175)</f>
        <v/>
      </c>
      <c r="S175" s="18">
        <f>IF(F175&lt;=0,IF(E175&lt;=0,0,IF(E175&lt;=12000,E175,IF(E175&lt;=32000,ROUNDUP(E175/2,0)+6000,IF(E175&lt;=56000,ROUNDUP(E175/4,0)+14000,28000)))),IF(E175&lt;=0,IF(F175&lt;=0,0,IF(F175&lt;=15000,F175,IF(F175&lt;=40000,ROUNDUP(F175/2,0)+7500,IF(F175&lt;=70000,ROUNDUP(F175/4,0)+17500,35000)))),MAX(IF(F175&lt;=0,0,IF(F175&lt;=15000,F175,IF(F175&lt;=40000,ROUNDUP(F175/2,0)+7500,IF(F175&lt;=70000,ROUNDUP(F175/4,0)+17500,35000)))),MIN(IF(E175&lt;=0,0,IF(E175&lt;=12000,E175,IF(E175&lt;=32000,ROUNDUP(E175/2,0)+6000,IF(E175&lt;=56000,ROUNDUP(E175/4,0)+14000,28000))))+IF(F175&lt;=0,0,IF(F175&lt;=15000,F175,IF(F175&lt;=40000,ROUNDUP(F175/2,0)+7500,IF(F175&lt;=70000,ROUNDUP(F175/4,0)+17500,35000)))),28000))))</f>
        <v/>
      </c>
      <c r="T175" s="18">
        <f>IF(G175&lt;=0,0,IF(G175&lt;=12000,G175,IF(G175&lt;=32000,ROUNDUP(G175/2,0)+6000,IF(G175&lt;=56000,ROUNDUP(G175/4,0)+14000,28000))))</f>
        <v/>
      </c>
      <c r="U175" s="18">
        <f>IF(I175&lt;=0,IF(H175&lt;=0,0,IF(H175&lt;=12000,H175,IF(H175&lt;=32000,ROUNDUP(H175/2,0)+6000,IF(H175&lt;=56000,ROUNDUP(H175/4,0)+14000,28000)))),IF(H175&lt;=0,IF(I175&lt;=0,0,IF(I175&lt;=15000,I175,IF(I175&lt;=40000,ROUNDUP(I175/2,0)+7500,IF(I175&lt;=70000,ROUNDUP(I175/4,0)+17500,35000)))),MAX(IF(I175&lt;=0,0,IF(I175&lt;=15000,I175,IF(I175&lt;=40000,ROUNDUP(I175/2,0)+7500,IF(I175&lt;=70000,ROUNDUP(I175/4,0)+17500,35000)))),MIN(IF(H175&lt;=0,0,IF(H175&lt;=12000,H175,IF(H175&lt;=32000,ROUNDUP(H175/2,0)+6000,IF(H175&lt;=56000,ROUNDUP(H175/4,0)+14000,28000))))+IF(I175&lt;=0,0,IF(I175&lt;=15000,I175,IF(I175&lt;=40000,ROUNDUP(I175/2,0)+7500,IF(I175&lt;=70000,ROUNDUP(I175/4,0)+17500,35000)))),28000))))</f>
        <v/>
      </c>
      <c r="V175" s="18">
        <f>MIN(70000,S175+T175+U175)</f>
        <v/>
      </c>
      <c r="W175" s="18">
        <f>MAX(0,ROUNDDOWN(M175-J175-N175-K175-0,-3))</f>
        <v/>
      </c>
      <c r="X175" s="18">
        <f>MAX(0,ROUNDDOWN(M175-J175-N175-K175-R175,-3))</f>
        <v/>
      </c>
      <c r="Y175" s="18">
        <f>IF(W175&lt;=0,0,ROUNDDOWN((W175*LOOKUP(W175,{0,1950001,3300001,6950001,9000001,18000001,40000001},{0.05,0.1,0.2,0.23,0.33,0.4,0.45})-LOOKUP(W175,{0,1950001,3300001,6950001,9000001,18000001,40000001},{0,97500,427500,636000,1536000,2796000,4796000}))*1.021,-2))</f>
        <v/>
      </c>
      <c r="Z175" s="18">
        <f>IF(X175&lt;=0,0,ROUNDDOWN((X175*LOOKUP(X175,{0,1950001,3300001,6950001,9000001,18000001,40000001},{0.05,0.1,0.2,0.23,0.33,0.4,0.45})-LOOKUP(X175,{0,1950001,3300001,6950001,9000001,18000001,40000001},{0,97500,427500,636000,1536000,2796000,4796000}))*1.021,-2))</f>
        <v/>
      </c>
      <c r="AA175" s="18">
        <f>MAX(0,ROUNDDOWN(M175-J175-430000-L175-0,-3))</f>
        <v/>
      </c>
      <c r="AB175" s="18">
        <f>MAX(0,ROUNDDOWN(M175-J175-430000-L175-V175,-3))</f>
        <v/>
      </c>
      <c r="AC175" s="18">
        <f>IF(M175&lt;=450000,0,MAX(0,ROUNDDOWN(AA175*0.06-MIN(50000,AA175)*0.03,-2))+MAX(0,ROUNDDOWN(AA175*0.04-MIN(50000,AA175)*0.02,-2)))</f>
        <v/>
      </c>
      <c r="AD175" s="18">
        <f>IF(M175&lt;=450000,0,MAX(0,ROUNDDOWN(AB175*0.06-MIN(50000,AB175)*0.03,-2))+MAX(0,ROUNDDOWN(AB175*0.04-MIN(50000,AB175)*0.02,-2)))</f>
        <v/>
      </c>
      <c r="AE175" s="18">
        <f>Y175-Z175</f>
        <v/>
      </c>
      <c r="AF175" s="18">
        <f>AC175-AD175</f>
        <v/>
      </c>
      <c r="AG175" s="18">
        <f>AE175+AF175</f>
        <v/>
      </c>
      <c r="AH175" s="20">
        <f>IF(W175&lt;=0,0,LOOKUP(W175,{0,1950001,3300001,6950001,9000001,18000001,40000001},{0.05,0.1,0.2,0.23,0.33,0.4,0.45}))</f>
        <v/>
      </c>
    </row>
    <row r="176">
      <c r="A176" t="inlineStr">
        <is>
          <t>1万円刻み 特例あり一般12万円</t>
        </is>
      </c>
      <c r="B176" s="18">
        <f>'4_1万円刻み'!$A$32</f>
        <v/>
      </c>
      <c r="C176" s="19" t="n">
        <v>2026</v>
      </c>
      <c r="D176" t="inlineStr">
        <is>
          <t>はい</t>
        </is>
      </c>
      <c r="E176" s="18" t="n">
        <v>120000</v>
      </c>
      <c r="F176" s="18" t="n">
        <v>0</v>
      </c>
      <c r="G176" s="18" t="n">
        <v>0</v>
      </c>
      <c r="H176" s="18" t="n">
        <v>0</v>
      </c>
      <c r="I176" s="18" t="n">
        <v>0</v>
      </c>
      <c r="J176" s="18">
        <f>ROUND(MIN(B176/12,650000)*12*0.0915+MIN(B176/12,1390000)*12*(0.0504+0)+B176*0.005,0)</f>
        <v/>
      </c>
      <c r="K176" s="18" t="n">
        <v>0</v>
      </c>
      <c r="L176" s="18" t="n">
        <v>0</v>
      </c>
      <c r="M176" s="18">
        <f>ROUND(IF(C176&gt;=2026,IF(B176&lt;741000,0,IF(B176&lt;2191000,B176-740000,IF(B176&lt;2193000,1451000,IF(B176&lt;2196000,1453000,IF(B176&lt;2200000,1456000,IF(B176&lt;3600000,ROUNDDOWN(B176/4,-3)*2.8-80000,IF(B176&lt;6600000,ROUNDDOWN(B176/4,-3)*3.2-440000,IF(B176&lt;8500000,ROUNDDOWN(B176*0.9,0)-1100000,B176-1950000)))))))),IF(B176&lt;651000,0,IF(B176&lt;1900000,B176-650000,IF(B176&lt;3600000,ROUNDDOWN(B176/4,-3)*2.8-80000,IF(B176&lt;6600000,ROUNDDOWN(B176/4,-3)*3.2-440000,IF(B176&lt;8500000,ROUNDDOWN(B176*0.9,0)-1100000,B176-1950000)))))),0)</f>
        <v/>
      </c>
      <c r="N176" s="18">
        <f>IF(M176&gt;23500000,NA(),IF(C176&gt;=2026,IF(M176&lt;=4890000,1040000,IF(M176&lt;=6550000,670000,620000)),IF(M176&lt;=1320000,950000,IF(M176&lt;=3360000,880000,IF(M176&lt;=4890000,680000,IF(M176&lt;=6550000,630000,580000))))))</f>
        <v/>
      </c>
      <c r="O176" s="18">
        <f>IF(F176&lt;=0,IF(AND(D176="はい",C176&gt;=2026,C176&lt;=2027),IF(E176&lt;=0,0,IF(E176&lt;=30000,E176,IF(E176&lt;=60000,ROUNDUP(E176/2,0)+15000,IF(E176&lt;=120000,ROUNDUP(E176/4,0)+30000,60000)))),IF(E176&lt;=0,0,IF(E176&lt;=20000,E176,IF(E176&lt;=40000,ROUNDUP(E176/2,0)+10000,IF(E176&lt;=80000,ROUNDUP(E176/4,0)+20000,40000))))),IF(E176&lt;=0,IF(F176&lt;=0,0,IF(F176&lt;=25000,F176,IF(F176&lt;=50000,ROUNDUP(F176/2,0)+12500,IF(F176&lt;=100000,ROUNDUP(F176/4,0)+25000,50000)))),MAX(IF(F176&lt;=0,0,IF(F176&lt;=25000,F176,IF(F176&lt;=50000,ROUNDUP(F176/2,0)+12500,IF(F176&lt;=100000,ROUNDUP(F176/4,0)+25000,50000)))),MIN(IF(AND(D176="はい",C176&gt;=2026,C176&lt;=2027),IF(E176&lt;=0,0,IF(E176&lt;=30000,E176,IF(E176&lt;=60000,ROUNDUP(E176/2,0)+15000,IF(E176&lt;=120000,ROUNDUP(E176/4,0)+30000,60000)))),IF(E176&lt;=0,0,IF(E176&lt;=20000,E176,IF(E176&lt;=40000,ROUNDUP(E176/2,0)+10000,IF(E176&lt;=80000,ROUNDUP(E176/4,0)+20000,40000)))))+IF(F176&lt;=0,0,IF(F176&lt;=25000,F176,IF(F176&lt;=50000,ROUNDUP(F176/2,0)+12500,IF(F176&lt;=100000,ROUNDUP(F176/4,0)+25000,50000)))),IF(AND(D176="はい",C176&gt;=2026,C176&lt;=2027),60000,40000)))))</f>
        <v/>
      </c>
      <c r="P176" s="18">
        <f>IF(G176&lt;=0,0,IF(G176&lt;=20000,G176,IF(G176&lt;=40000,ROUNDUP(G176/2,0)+10000,IF(G176&lt;=80000,ROUNDUP(G176/4,0)+20000,40000))))</f>
        <v/>
      </c>
      <c r="Q176" s="18">
        <f>IF(I176&lt;=0,IF(H176&lt;=0,0,IF(H176&lt;=20000,H176,IF(H176&lt;=40000,ROUNDUP(H176/2,0)+10000,IF(H176&lt;=80000,ROUNDUP(H176/4,0)+20000,40000)))),IF(H176&lt;=0,IF(I176&lt;=0,0,IF(I176&lt;=25000,I176,IF(I176&lt;=50000,ROUNDUP(I176/2,0)+12500,IF(I176&lt;=100000,ROUNDUP(I176/4,0)+25000,50000)))),MAX(IF(I176&lt;=0,0,IF(I176&lt;=25000,I176,IF(I176&lt;=50000,ROUNDUP(I176/2,0)+12500,IF(I176&lt;=100000,ROUNDUP(I176/4,0)+25000,50000)))),MIN(IF(H176&lt;=0,0,IF(H176&lt;=20000,H176,IF(H176&lt;=40000,ROUNDUP(H176/2,0)+10000,IF(H176&lt;=80000,ROUNDUP(H176/4,0)+20000,40000))))+IF(I176&lt;=0,0,IF(I176&lt;=25000,I176,IF(I176&lt;=50000,ROUNDUP(I176/2,0)+12500,IF(I176&lt;=100000,ROUNDUP(I176/4,0)+25000,50000)))),40000))))</f>
        <v/>
      </c>
      <c r="R176" s="18">
        <f>MIN(120000,O176+P176+Q176)</f>
        <v/>
      </c>
      <c r="S176" s="18">
        <f>IF(F176&lt;=0,IF(E176&lt;=0,0,IF(E176&lt;=12000,E176,IF(E176&lt;=32000,ROUNDUP(E176/2,0)+6000,IF(E176&lt;=56000,ROUNDUP(E176/4,0)+14000,28000)))),IF(E176&lt;=0,IF(F176&lt;=0,0,IF(F176&lt;=15000,F176,IF(F176&lt;=40000,ROUNDUP(F176/2,0)+7500,IF(F176&lt;=70000,ROUNDUP(F176/4,0)+17500,35000)))),MAX(IF(F176&lt;=0,0,IF(F176&lt;=15000,F176,IF(F176&lt;=40000,ROUNDUP(F176/2,0)+7500,IF(F176&lt;=70000,ROUNDUP(F176/4,0)+17500,35000)))),MIN(IF(E176&lt;=0,0,IF(E176&lt;=12000,E176,IF(E176&lt;=32000,ROUNDUP(E176/2,0)+6000,IF(E176&lt;=56000,ROUNDUP(E176/4,0)+14000,28000))))+IF(F176&lt;=0,0,IF(F176&lt;=15000,F176,IF(F176&lt;=40000,ROUNDUP(F176/2,0)+7500,IF(F176&lt;=70000,ROUNDUP(F176/4,0)+17500,35000)))),28000))))</f>
        <v/>
      </c>
      <c r="T176" s="18">
        <f>IF(G176&lt;=0,0,IF(G176&lt;=12000,G176,IF(G176&lt;=32000,ROUNDUP(G176/2,0)+6000,IF(G176&lt;=56000,ROUNDUP(G176/4,0)+14000,28000))))</f>
        <v/>
      </c>
      <c r="U176" s="18">
        <f>IF(I176&lt;=0,IF(H176&lt;=0,0,IF(H176&lt;=12000,H176,IF(H176&lt;=32000,ROUNDUP(H176/2,0)+6000,IF(H176&lt;=56000,ROUNDUP(H176/4,0)+14000,28000)))),IF(H176&lt;=0,IF(I176&lt;=0,0,IF(I176&lt;=15000,I176,IF(I176&lt;=40000,ROUNDUP(I176/2,0)+7500,IF(I176&lt;=70000,ROUNDUP(I176/4,0)+17500,35000)))),MAX(IF(I176&lt;=0,0,IF(I176&lt;=15000,I176,IF(I176&lt;=40000,ROUNDUP(I176/2,0)+7500,IF(I176&lt;=70000,ROUNDUP(I176/4,0)+17500,35000)))),MIN(IF(H176&lt;=0,0,IF(H176&lt;=12000,H176,IF(H176&lt;=32000,ROUNDUP(H176/2,0)+6000,IF(H176&lt;=56000,ROUNDUP(H176/4,0)+14000,28000))))+IF(I176&lt;=0,0,IF(I176&lt;=15000,I176,IF(I176&lt;=40000,ROUNDUP(I176/2,0)+7500,IF(I176&lt;=70000,ROUNDUP(I176/4,0)+17500,35000)))),28000))))</f>
        <v/>
      </c>
      <c r="V176" s="18">
        <f>MIN(70000,S176+T176+U176)</f>
        <v/>
      </c>
      <c r="W176" s="18">
        <f>MAX(0,ROUNDDOWN(M176-J176-N176-K176-0,-3))</f>
        <v/>
      </c>
      <c r="X176" s="18">
        <f>MAX(0,ROUNDDOWN(M176-J176-N176-K176-R176,-3))</f>
        <v/>
      </c>
      <c r="Y176" s="18">
        <f>IF(W176&lt;=0,0,ROUNDDOWN((W176*LOOKUP(W176,{0,1950001,3300001,6950001,9000001,18000001,40000001},{0.05,0.1,0.2,0.23,0.33,0.4,0.45})-LOOKUP(W176,{0,1950001,3300001,6950001,9000001,18000001,40000001},{0,97500,427500,636000,1536000,2796000,4796000}))*1.021,-2))</f>
        <v/>
      </c>
      <c r="Z176" s="18">
        <f>IF(X176&lt;=0,0,ROUNDDOWN((X176*LOOKUP(X176,{0,1950001,3300001,6950001,9000001,18000001,40000001},{0.05,0.1,0.2,0.23,0.33,0.4,0.45})-LOOKUP(X176,{0,1950001,3300001,6950001,9000001,18000001,40000001},{0,97500,427500,636000,1536000,2796000,4796000}))*1.021,-2))</f>
        <v/>
      </c>
      <c r="AA176" s="18">
        <f>MAX(0,ROUNDDOWN(M176-J176-430000-L176-0,-3))</f>
        <v/>
      </c>
      <c r="AB176" s="18">
        <f>MAX(0,ROUNDDOWN(M176-J176-430000-L176-V176,-3))</f>
        <v/>
      </c>
      <c r="AC176" s="18">
        <f>IF(M176&lt;=450000,0,MAX(0,ROUNDDOWN(AA176*0.06-MIN(50000,AA176)*0.03,-2))+MAX(0,ROUNDDOWN(AA176*0.04-MIN(50000,AA176)*0.02,-2)))</f>
        <v/>
      </c>
      <c r="AD176" s="18">
        <f>IF(M176&lt;=450000,0,MAX(0,ROUNDDOWN(AB176*0.06-MIN(50000,AB176)*0.03,-2))+MAX(0,ROUNDDOWN(AB176*0.04-MIN(50000,AB176)*0.02,-2)))</f>
        <v/>
      </c>
      <c r="AE176" s="18">
        <f>Y176-Z176</f>
        <v/>
      </c>
      <c r="AF176" s="18">
        <f>AC176-AD176</f>
        <v/>
      </c>
      <c r="AG176" s="18">
        <f>AE176+AF176</f>
        <v/>
      </c>
      <c r="AH176" s="20">
        <f>IF(W176&lt;=0,0,LOOKUP(W176,{0,1950001,3300001,6950001,9000001,18000001,40000001},{0.05,0.1,0.2,0.23,0.33,0.4,0.45}))</f>
        <v/>
      </c>
    </row>
    <row r="177">
      <c r="A177" t="inlineStr">
        <is>
          <t>1万円刻み 3区分8万円ずつ</t>
        </is>
      </c>
      <c r="B177" s="18">
        <f>'4_1万円刻み'!$A$33</f>
        <v/>
      </c>
      <c r="C177" s="19" t="n">
        <v>2026</v>
      </c>
      <c r="D177" t="inlineStr">
        <is>
          <t>いいえ</t>
        </is>
      </c>
      <c r="E177" s="18" t="n">
        <v>80000</v>
      </c>
      <c r="F177" s="18" t="n">
        <v>0</v>
      </c>
      <c r="G177" s="18" t="n">
        <v>80000</v>
      </c>
      <c r="H177" s="18" t="n">
        <v>80000</v>
      </c>
      <c r="I177" s="18" t="n">
        <v>0</v>
      </c>
      <c r="J177" s="18">
        <f>ROUND(MIN(B177/12,650000)*12*0.0915+MIN(B177/12,1390000)*12*(0.0504+0)+B177*0.005,0)</f>
        <v/>
      </c>
      <c r="K177" s="18" t="n">
        <v>0</v>
      </c>
      <c r="L177" s="18" t="n">
        <v>0</v>
      </c>
      <c r="M177" s="18">
        <f>ROUND(IF(C177&gt;=2026,IF(B177&lt;741000,0,IF(B177&lt;2191000,B177-740000,IF(B177&lt;2193000,1451000,IF(B177&lt;2196000,1453000,IF(B177&lt;2200000,1456000,IF(B177&lt;3600000,ROUNDDOWN(B177/4,-3)*2.8-80000,IF(B177&lt;6600000,ROUNDDOWN(B177/4,-3)*3.2-440000,IF(B177&lt;8500000,ROUNDDOWN(B177*0.9,0)-1100000,B177-1950000)))))))),IF(B177&lt;651000,0,IF(B177&lt;1900000,B177-650000,IF(B177&lt;3600000,ROUNDDOWN(B177/4,-3)*2.8-80000,IF(B177&lt;6600000,ROUNDDOWN(B177/4,-3)*3.2-440000,IF(B177&lt;8500000,ROUNDDOWN(B177*0.9,0)-1100000,B177-1950000)))))),0)</f>
        <v/>
      </c>
      <c r="N177" s="18">
        <f>IF(M177&gt;23500000,NA(),IF(C177&gt;=2026,IF(M177&lt;=4890000,1040000,IF(M177&lt;=6550000,670000,620000)),IF(M177&lt;=1320000,950000,IF(M177&lt;=3360000,880000,IF(M177&lt;=4890000,680000,IF(M177&lt;=6550000,630000,580000))))))</f>
        <v/>
      </c>
      <c r="O177" s="18">
        <f>IF(F177&lt;=0,IF(AND(D177="はい",C177&gt;=2026,C177&lt;=2027),IF(E177&lt;=0,0,IF(E177&lt;=30000,E177,IF(E177&lt;=60000,ROUNDUP(E177/2,0)+15000,IF(E177&lt;=120000,ROUNDUP(E177/4,0)+30000,60000)))),IF(E177&lt;=0,0,IF(E177&lt;=20000,E177,IF(E177&lt;=40000,ROUNDUP(E177/2,0)+10000,IF(E177&lt;=80000,ROUNDUP(E177/4,0)+20000,40000))))),IF(E177&lt;=0,IF(F177&lt;=0,0,IF(F177&lt;=25000,F177,IF(F177&lt;=50000,ROUNDUP(F177/2,0)+12500,IF(F177&lt;=100000,ROUNDUP(F177/4,0)+25000,50000)))),MAX(IF(F177&lt;=0,0,IF(F177&lt;=25000,F177,IF(F177&lt;=50000,ROUNDUP(F177/2,0)+12500,IF(F177&lt;=100000,ROUNDUP(F177/4,0)+25000,50000)))),MIN(IF(AND(D177="はい",C177&gt;=2026,C177&lt;=2027),IF(E177&lt;=0,0,IF(E177&lt;=30000,E177,IF(E177&lt;=60000,ROUNDUP(E177/2,0)+15000,IF(E177&lt;=120000,ROUNDUP(E177/4,0)+30000,60000)))),IF(E177&lt;=0,0,IF(E177&lt;=20000,E177,IF(E177&lt;=40000,ROUNDUP(E177/2,0)+10000,IF(E177&lt;=80000,ROUNDUP(E177/4,0)+20000,40000)))))+IF(F177&lt;=0,0,IF(F177&lt;=25000,F177,IF(F177&lt;=50000,ROUNDUP(F177/2,0)+12500,IF(F177&lt;=100000,ROUNDUP(F177/4,0)+25000,50000)))),IF(AND(D177="はい",C177&gt;=2026,C177&lt;=2027),60000,40000)))))</f>
        <v/>
      </c>
      <c r="P177" s="18">
        <f>IF(G177&lt;=0,0,IF(G177&lt;=20000,G177,IF(G177&lt;=40000,ROUNDUP(G177/2,0)+10000,IF(G177&lt;=80000,ROUNDUP(G177/4,0)+20000,40000))))</f>
        <v/>
      </c>
      <c r="Q177" s="18">
        <f>IF(I177&lt;=0,IF(H177&lt;=0,0,IF(H177&lt;=20000,H177,IF(H177&lt;=40000,ROUNDUP(H177/2,0)+10000,IF(H177&lt;=80000,ROUNDUP(H177/4,0)+20000,40000)))),IF(H177&lt;=0,IF(I177&lt;=0,0,IF(I177&lt;=25000,I177,IF(I177&lt;=50000,ROUNDUP(I177/2,0)+12500,IF(I177&lt;=100000,ROUNDUP(I177/4,0)+25000,50000)))),MAX(IF(I177&lt;=0,0,IF(I177&lt;=25000,I177,IF(I177&lt;=50000,ROUNDUP(I177/2,0)+12500,IF(I177&lt;=100000,ROUNDUP(I177/4,0)+25000,50000)))),MIN(IF(H177&lt;=0,0,IF(H177&lt;=20000,H177,IF(H177&lt;=40000,ROUNDUP(H177/2,0)+10000,IF(H177&lt;=80000,ROUNDUP(H177/4,0)+20000,40000))))+IF(I177&lt;=0,0,IF(I177&lt;=25000,I177,IF(I177&lt;=50000,ROUNDUP(I177/2,0)+12500,IF(I177&lt;=100000,ROUNDUP(I177/4,0)+25000,50000)))),40000))))</f>
        <v/>
      </c>
      <c r="R177" s="18">
        <f>MIN(120000,O177+P177+Q177)</f>
        <v/>
      </c>
      <c r="S177" s="18">
        <f>IF(F177&lt;=0,IF(E177&lt;=0,0,IF(E177&lt;=12000,E177,IF(E177&lt;=32000,ROUNDUP(E177/2,0)+6000,IF(E177&lt;=56000,ROUNDUP(E177/4,0)+14000,28000)))),IF(E177&lt;=0,IF(F177&lt;=0,0,IF(F177&lt;=15000,F177,IF(F177&lt;=40000,ROUNDUP(F177/2,0)+7500,IF(F177&lt;=70000,ROUNDUP(F177/4,0)+17500,35000)))),MAX(IF(F177&lt;=0,0,IF(F177&lt;=15000,F177,IF(F177&lt;=40000,ROUNDUP(F177/2,0)+7500,IF(F177&lt;=70000,ROUNDUP(F177/4,0)+17500,35000)))),MIN(IF(E177&lt;=0,0,IF(E177&lt;=12000,E177,IF(E177&lt;=32000,ROUNDUP(E177/2,0)+6000,IF(E177&lt;=56000,ROUNDUP(E177/4,0)+14000,28000))))+IF(F177&lt;=0,0,IF(F177&lt;=15000,F177,IF(F177&lt;=40000,ROUNDUP(F177/2,0)+7500,IF(F177&lt;=70000,ROUNDUP(F177/4,0)+17500,35000)))),28000))))</f>
        <v/>
      </c>
      <c r="T177" s="18">
        <f>IF(G177&lt;=0,0,IF(G177&lt;=12000,G177,IF(G177&lt;=32000,ROUNDUP(G177/2,0)+6000,IF(G177&lt;=56000,ROUNDUP(G177/4,0)+14000,28000))))</f>
        <v/>
      </c>
      <c r="U177" s="18">
        <f>IF(I177&lt;=0,IF(H177&lt;=0,0,IF(H177&lt;=12000,H177,IF(H177&lt;=32000,ROUNDUP(H177/2,0)+6000,IF(H177&lt;=56000,ROUNDUP(H177/4,0)+14000,28000)))),IF(H177&lt;=0,IF(I177&lt;=0,0,IF(I177&lt;=15000,I177,IF(I177&lt;=40000,ROUNDUP(I177/2,0)+7500,IF(I177&lt;=70000,ROUNDUP(I177/4,0)+17500,35000)))),MAX(IF(I177&lt;=0,0,IF(I177&lt;=15000,I177,IF(I177&lt;=40000,ROUNDUP(I177/2,0)+7500,IF(I177&lt;=70000,ROUNDUP(I177/4,0)+17500,35000)))),MIN(IF(H177&lt;=0,0,IF(H177&lt;=12000,H177,IF(H177&lt;=32000,ROUNDUP(H177/2,0)+6000,IF(H177&lt;=56000,ROUNDUP(H177/4,0)+14000,28000))))+IF(I177&lt;=0,0,IF(I177&lt;=15000,I177,IF(I177&lt;=40000,ROUNDUP(I177/2,0)+7500,IF(I177&lt;=70000,ROUNDUP(I177/4,0)+17500,35000)))),28000))))</f>
        <v/>
      </c>
      <c r="V177" s="18">
        <f>MIN(70000,S177+T177+U177)</f>
        <v/>
      </c>
      <c r="W177" s="18">
        <f>MAX(0,ROUNDDOWN(M177-J177-N177-K177-0,-3))</f>
        <v/>
      </c>
      <c r="X177" s="18">
        <f>MAX(0,ROUNDDOWN(M177-J177-N177-K177-R177,-3))</f>
        <v/>
      </c>
      <c r="Y177" s="18">
        <f>IF(W177&lt;=0,0,ROUNDDOWN((W177*LOOKUP(W177,{0,1950001,3300001,6950001,9000001,18000001,40000001},{0.05,0.1,0.2,0.23,0.33,0.4,0.45})-LOOKUP(W177,{0,1950001,3300001,6950001,9000001,18000001,40000001},{0,97500,427500,636000,1536000,2796000,4796000}))*1.021,-2))</f>
        <v/>
      </c>
      <c r="Z177" s="18">
        <f>IF(X177&lt;=0,0,ROUNDDOWN((X177*LOOKUP(X177,{0,1950001,3300001,6950001,9000001,18000001,40000001},{0.05,0.1,0.2,0.23,0.33,0.4,0.45})-LOOKUP(X177,{0,1950001,3300001,6950001,9000001,18000001,40000001},{0,97500,427500,636000,1536000,2796000,4796000}))*1.021,-2))</f>
        <v/>
      </c>
      <c r="AA177" s="18">
        <f>MAX(0,ROUNDDOWN(M177-J177-430000-L177-0,-3))</f>
        <v/>
      </c>
      <c r="AB177" s="18">
        <f>MAX(0,ROUNDDOWN(M177-J177-430000-L177-V177,-3))</f>
        <v/>
      </c>
      <c r="AC177" s="18">
        <f>IF(M177&lt;=450000,0,MAX(0,ROUNDDOWN(AA177*0.06-MIN(50000,AA177)*0.03,-2))+MAX(0,ROUNDDOWN(AA177*0.04-MIN(50000,AA177)*0.02,-2)))</f>
        <v/>
      </c>
      <c r="AD177" s="18">
        <f>IF(M177&lt;=450000,0,MAX(0,ROUNDDOWN(AB177*0.06-MIN(50000,AB177)*0.03,-2))+MAX(0,ROUNDDOWN(AB177*0.04-MIN(50000,AB177)*0.02,-2)))</f>
        <v/>
      </c>
      <c r="AE177" s="18">
        <f>Y177-Z177</f>
        <v/>
      </c>
      <c r="AF177" s="18">
        <f>AC177-AD177</f>
        <v/>
      </c>
      <c r="AG177" s="18">
        <f>AE177+AF177</f>
        <v/>
      </c>
      <c r="AH177" s="20">
        <f>IF(W177&lt;=0,0,LOOKUP(W177,{0,1950001,3300001,6950001,9000001,18000001,40000001},{0.05,0.1,0.2,0.23,0.33,0.4,0.45}))</f>
        <v/>
      </c>
    </row>
    <row r="178">
      <c r="A178" t="inlineStr">
        <is>
          <t>1万円刻み 一般8万円</t>
        </is>
      </c>
      <c r="B178" s="18">
        <f>'4_1万円刻み'!$A$33</f>
        <v/>
      </c>
      <c r="C178" s="19" t="n">
        <v>2026</v>
      </c>
      <c r="D178" t="inlineStr">
        <is>
          <t>いいえ</t>
        </is>
      </c>
      <c r="E178" s="18" t="n">
        <v>80000</v>
      </c>
      <c r="F178" s="18" t="n">
        <v>0</v>
      </c>
      <c r="G178" s="18" t="n">
        <v>0</v>
      </c>
      <c r="H178" s="18" t="n">
        <v>0</v>
      </c>
      <c r="I178" s="18" t="n">
        <v>0</v>
      </c>
      <c r="J178" s="18">
        <f>ROUND(MIN(B178/12,650000)*12*0.0915+MIN(B178/12,1390000)*12*(0.0504+0)+B178*0.005,0)</f>
        <v/>
      </c>
      <c r="K178" s="18" t="n">
        <v>0</v>
      </c>
      <c r="L178" s="18" t="n">
        <v>0</v>
      </c>
      <c r="M178" s="18">
        <f>ROUND(IF(C178&gt;=2026,IF(B178&lt;741000,0,IF(B178&lt;2191000,B178-740000,IF(B178&lt;2193000,1451000,IF(B178&lt;2196000,1453000,IF(B178&lt;2200000,1456000,IF(B178&lt;3600000,ROUNDDOWN(B178/4,-3)*2.8-80000,IF(B178&lt;6600000,ROUNDDOWN(B178/4,-3)*3.2-440000,IF(B178&lt;8500000,ROUNDDOWN(B178*0.9,0)-1100000,B178-1950000)))))))),IF(B178&lt;651000,0,IF(B178&lt;1900000,B178-650000,IF(B178&lt;3600000,ROUNDDOWN(B178/4,-3)*2.8-80000,IF(B178&lt;6600000,ROUNDDOWN(B178/4,-3)*3.2-440000,IF(B178&lt;8500000,ROUNDDOWN(B178*0.9,0)-1100000,B178-1950000)))))),0)</f>
        <v/>
      </c>
      <c r="N178" s="18">
        <f>IF(M178&gt;23500000,NA(),IF(C178&gt;=2026,IF(M178&lt;=4890000,1040000,IF(M178&lt;=6550000,670000,620000)),IF(M178&lt;=1320000,950000,IF(M178&lt;=3360000,880000,IF(M178&lt;=4890000,680000,IF(M178&lt;=6550000,630000,580000))))))</f>
        <v/>
      </c>
      <c r="O178" s="18">
        <f>IF(F178&lt;=0,IF(AND(D178="はい",C178&gt;=2026,C178&lt;=2027),IF(E178&lt;=0,0,IF(E178&lt;=30000,E178,IF(E178&lt;=60000,ROUNDUP(E178/2,0)+15000,IF(E178&lt;=120000,ROUNDUP(E178/4,0)+30000,60000)))),IF(E178&lt;=0,0,IF(E178&lt;=20000,E178,IF(E178&lt;=40000,ROUNDUP(E178/2,0)+10000,IF(E178&lt;=80000,ROUNDUP(E178/4,0)+20000,40000))))),IF(E178&lt;=0,IF(F178&lt;=0,0,IF(F178&lt;=25000,F178,IF(F178&lt;=50000,ROUNDUP(F178/2,0)+12500,IF(F178&lt;=100000,ROUNDUP(F178/4,0)+25000,50000)))),MAX(IF(F178&lt;=0,0,IF(F178&lt;=25000,F178,IF(F178&lt;=50000,ROUNDUP(F178/2,0)+12500,IF(F178&lt;=100000,ROUNDUP(F178/4,0)+25000,50000)))),MIN(IF(AND(D178="はい",C178&gt;=2026,C178&lt;=2027),IF(E178&lt;=0,0,IF(E178&lt;=30000,E178,IF(E178&lt;=60000,ROUNDUP(E178/2,0)+15000,IF(E178&lt;=120000,ROUNDUP(E178/4,0)+30000,60000)))),IF(E178&lt;=0,0,IF(E178&lt;=20000,E178,IF(E178&lt;=40000,ROUNDUP(E178/2,0)+10000,IF(E178&lt;=80000,ROUNDUP(E178/4,0)+20000,40000)))))+IF(F178&lt;=0,0,IF(F178&lt;=25000,F178,IF(F178&lt;=50000,ROUNDUP(F178/2,0)+12500,IF(F178&lt;=100000,ROUNDUP(F178/4,0)+25000,50000)))),IF(AND(D178="はい",C178&gt;=2026,C178&lt;=2027),60000,40000)))))</f>
        <v/>
      </c>
      <c r="P178" s="18">
        <f>IF(G178&lt;=0,0,IF(G178&lt;=20000,G178,IF(G178&lt;=40000,ROUNDUP(G178/2,0)+10000,IF(G178&lt;=80000,ROUNDUP(G178/4,0)+20000,40000))))</f>
        <v/>
      </c>
      <c r="Q178" s="18">
        <f>IF(I178&lt;=0,IF(H178&lt;=0,0,IF(H178&lt;=20000,H178,IF(H178&lt;=40000,ROUNDUP(H178/2,0)+10000,IF(H178&lt;=80000,ROUNDUP(H178/4,0)+20000,40000)))),IF(H178&lt;=0,IF(I178&lt;=0,0,IF(I178&lt;=25000,I178,IF(I178&lt;=50000,ROUNDUP(I178/2,0)+12500,IF(I178&lt;=100000,ROUNDUP(I178/4,0)+25000,50000)))),MAX(IF(I178&lt;=0,0,IF(I178&lt;=25000,I178,IF(I178&lt;=50000,ROUNDUP(I178/2,0)+12500,IF(I178&lt;=100000,ROUNDUP(I178/4,0)+25000,50000)))),MIN(IF(H178&lt;=0,0,IF(H178&lt;=20000,H178,IF(H178&lt;=40000,ROUNDUP(H178/2,0)+10000,IF(H178&lt;=80000,ROUNDUP(H178/4,0)+20000,40000))))+IF(I178&lt;=0,0,IF(I178&lt;=25000,I178,IF(I178&lt;=50000,ROUNDUP(I178/2,0)+12500,IF(I178&lt;=100000,ROUNDUP(I178/4,0)+25000,50000)))),40000))))</f>
        <v/>
      </c>
      <c r="R178" s="18">
        <f>MIN(120000,O178+P178+Q178)</f>
        <v/>
      </c>
      <c r="S178" s="18">
        <f>IF(F178&lt;=0,IF(E178&lt;=0,0,IF(E178&lt;=12000,E178,IF(E178&lt;=32000,ROUNDUP(E178/2,0)+6000,IF(E178&lt;=56000,ROUNDUP(E178/4,0)+14000,28000)))),IF(E178&lt;=0,IF(F178&lt;=0,0,IF(F178&lt;=15000,F178,IF(F178&lt;=40000,ROUNDUP(F178/2,0)+7500,IF(F178&lt;=70000,ROUNDUP(F178/4,0)+17500,35000)))),MAX(IF(F178&lt;=0,0,IF(F178&lt;=15000,F178,IF(F178&lt;=40000,ROUNDUP(F178/2,0)+7500,IF(F178&lt;=70000,ROUNDUP(F178/4,0)+17500,35000)))),MIN(IF(E178&lt;=0,0,IF(E178&lt;=12000,E178,IF(E178&lt;=32000,ROUNDUP(E178/2,0)+6000,IF(E178&lt;=56000,ROUNDUP(E178/4,0)+14000,28000))))+IF(F178&lt;=0,0,IF(F178&lt;=15000,F178,IF(F178&lt;=40000,ROUNDUP(F178/2,0)+7500,IF(F178&lt;=70000,ROUNDUP(F178/4,0)+17500,35000)))),28000))))</f>
        <v/>
      </c>
      <c r="T178" s="18">
        <f>IF(G178&lt;=0,0,IF(G178&lt;=12000,G178,IF(G178&lt;=32000,ROUNDUP(G178/2,0)+6000,IF(G178&lt;=56000,ROUNDUP(G178/4,0)+14000,28000))))</f>
        <v/>
      </c>
      <c r="U178" s="18">
        <f>IF(I178&lt;=0,IF(H178&lt;=0,0,IF(H178&lt;=12000,H178,IF(H178&lt;=32000,ROUNDUP(H178/2,0)+6000,IF(H178&lt;=56000,ROUNDUP(H178/4,0)+14000,28000)))),IF(H178&lt;=0,IF(I178&lt;=0,0,IF(I178&lt;=15000,I178,IF(I178&lt;=40000,ROUNDUP(I178/2,0)+7500,IF(I178&lt;=70000,ROUNDUP(I178/4,0)+17500,35000)))),MAX(IF(I178&lt;=0,0,IF(I178&lt;=15000,I178,IF(I178&lt;=40000,ROUNDUP(I178/2,0)+7500,IF(I178&lt;=70000,ROUNDUP(I178/4,0)+17500,35000)))),MIN(IF(H178&lt;=0,0,IF(H178&lt;=12000,H178,IF(H178&lt;=32000,ROUNDUP(H178/2,0)+6000,IF(H178&lt;=56000,ROUNDUP(H178/4,0)+14000,28000))))+IF(I178&lt;=0,0,IF(I178&lt;=15000,I178,IF(I178&lt;=40000,ROUNDUP(I178/2,0)+7500,IF(I178&lt;=70000,ROUNDUP(I178/4,0)+17500,35000)))),28000))))</f>
        <v/>
      </c>
      <c r="V178" s="18">
        <f>MIN(70000,S178+T178+U178)</f>
        <v/>
      </c>
      <c r="W178" s="18">
        <f>MAX(0,ROUNDDOWN(M178-J178-N178-K178-0,-3))</f>
        <v/>
      </c>
      <c r="X178" s="18">
        <f>MAX(0,ROUNDDOWN(M178-J178-N178-K178-R178,-3))</f>
        <v/>
      </c>
      <c r="Y178" s="18">
        <f>IF(W178&lt;=0,0,ROUNDDOWN((W178*LOOKUP(W178,{0,1950001,3300001,6950001,9000001,18000001,40000001},{0.05,0.1,0.2,0.23,0.33,0.4,0.45})-LOOKUP(W178,{0,1950001,3300001,6950001,9000001,18000001,40000001},{0,97500,427500,636000,1536000,2796000,4796000}))*1.021,-2))</f>
        <v/>
      </c>
      <c r="Z178" s="18">
        <f>IF(X178&lt;=0,0,ROUNDDOWN((X178*LOOKUP(X178,{0,1950001,3300001,6950001,9000001,18000001,40000001},{0.05,0.1,0.2,0.23,0.33,0.4,0.45})-LOOKUP(X178,{0,1950001,3300001,6950001,9000001,18000001,40000001},{0,97500,427500,636000,1536000,2796000,4796000}))*1.021,-2))</f>
        <v/>
      </c>
      <c r="AA178" s="18">
        <f>MAX(0,ROUNDDOWN(M178-J178-430000-L178-0,-3))</f>
        <v/>
      </c>
      <c r="AB178" s="18">
        <f>MAX(0,ROUNDDOWN(M178-J178-430000-L178-V178,-3))</f>
        <v/>
      </c>
      <c r="AC178" s="18">
        <f>IF(M178&lt;=450000,0,MAX(0,ROUNDDOWN(AA178*0.06-MIN(50000,AA178)*0.03,-2))+MAX(0,ROUNDDOWN(AA178*0.04-MIN(50000,AA178)*0.02,-2)))</f>
        <v/>
      </c>
      <c r="AD178" s="18">
        <f>IF(M178&lt;=450000,0,MAX(0,ROUNDDOWN(AB178*0.06-MIN(50000,AB178)*0.03,-2))+MAX(0,ROUNDDOWN(AB178*0.04-MIN(50000,AB178)*0.02,-2)))</f>
        <v/>
      </c>
      <c r="AE178" s="18">
        <f>Y178-Z178</f>
        <v/>
      </c>
      <c r="AF178" s="18">
        <f>AC178-AD178</f>
        <v/>
      </c>
      <c r="AG178" s="18">
        <f>AE178+AF178</f>
        <v/>
      </c>
      <c r="AH178" s="20">
        <f>IF(W178&lt;=0,0,LOOKUP(W178,{0,1950001,3300001,6950001,9000001,18000001,40000001},{0.05,0.1,0.2,0.23,0.33,0.4,0.45}))</f>
        <v/>
      </c>
    </row>
    <row r="179">
      <c r="A179" t="inlineStr">
        <is>
          <t>1万円刻み 特例あり一般12万円</t>
        </is>
      </c>
      <c r="B179" s="18">
        <f>'4_1万円刻み'!$A$33</f>
        <v/>
      </c>
      <c r="C179" s="19" t="n">
        <v>2026</v>
      </c>
      <c r="D179" t="inlineStr">
        <is>
          <t>はい</t>
        </is>
      </c>
      <c r="E179" s="18" t="n">
        <v>120000</v>
      </c>
      <c r="F179" s="18" t="n">
        <v>0</v>
      </c>
      <c r="G179" s="18" t="n">
        <v>0</v>
      </c>
      <c r="H179" s="18" t="n">
        <v>0</v>
      </c>
      <c r="I179" s="18" t="n">
        <v>0</v>
      </c>
      <c r="J179" s="18">
        <f>ROUND(MIN(B179/12,650000)*12*0.0915+MIN(B179/12,1390000)*12*(0.0504+0)+B179*0.005,0)</f>
        <v/>
      </c>
      <c r="K179" s="18" t="n">
        <v>0</v>
      </c>
      <c r="L179" s="18" t="n">
        <v>0</v>
      </c>
      <c r="M179" s="18">
        <f>ROUND(IF(C179&gt;=2026,IF(B179&lt;741000,0,IF(B179&lt;2191000,B179-740000,IF(B179&lt;2193000,1451000,IF(B179&lt;2196000,1453000,IF(B179&lt;2200000,1456000,IF(B179&lt;3600000,ROUNDDOWN(B179/4,-3)*2.8-80000,IF(B179&lt;6600000,ROUNDDOWN(B179/4,-3)*3.2-440000,IF(B179&lt;8500000,ROUNDDOWN(B179*0.9,0)-1100000,B179-1950000)))))))),IF(B179&lt;651000,0,IF(B179&lt;1900000,B179-650000,IF(B179&lt;3600000,ROUNDDOWN(B179/4,-3)*2.8-80000,IF(B179&lt;6600000,ROUNDDOWN(B179/4,-3)*3.2-440000,IF(B179&lt;8500000,ROUNDDOWN(B179*0.9,0)-1100000,B179-1950000)))))),0)</f>
        <v/>
      </c>
      <c r="N179" s="18">
        <f>IF(M179&gt;23500000,NA(),IF(C179&gt;=2026,IF(M179&lt;=4890000,1040000,IF(M179&lt;=6550000,670000,620000)),IF(M179&lt;=1320000,950000,IF(M179&lt;=3360000,880000,IF(M179&lt;=4890000,680000,IF(M179&lt;=6550000,630000,580000))))))</f>
        <v/>
      </c>
      <c r="O179" s="18">
        <f>IF(F179&lt;=0,IF(AND(D179="はい",C179&gt;=2026,C179&lt;=2027),IF(E179&lt;=0,0,IF(E179&lt;=30000,E179,IF(E179&lt;=60000,ROUNDUP(E179/2,0)+15000,IF(E179&lt;=120000,ROUNDUP(E179/4,0)+30000,60000)))),IF(E179&lt;=0,0,IF(E179&lt;=20000,E179,IF(E179&lt;=40000,ROUNDUP(E179/2,0)+10000,IF(E179&lt;=80000,ROUNDUP(E179/4,0)+20000,40000))))),IF(E179&lt;=0,IF(F179&lt;=0,0,IF(F179&lt;=25000,F179,IF(F179&lt;=50000,ROUNDUP(F179/2,0)+12500,IF(F179&lt;=100000,ROUNDUP(F179/4,0)+25000,50000)))),MAX(IF(F179&lt;=0,0,IF(F179&lt;=25000,F179,IF(F179&lt;=50000,ROUNDUP(F179/2,0)+12500,IF(F179&lt;=100000,ROUNDUP(F179/4,0)+25000,50000)))),MIN(IF(AND(D179="はい",C179&gt;=2026,C179&lt;=2027),IF(E179&lt;=0,0,IF(E179&lt;=30000,E179,IF(E179&lt;=60000,ROUNDUP(E179/2,0)+15000,IF(E179&lt;=120000,ROUNDUP(E179/4,0)+30000,60000)))),IF(E179&lt;=0,0,IF(E179&lt;=20000,E179,IF(E179&lt;=40000,ROUNDUP(E179/2,0)+10000,IF(E179&lt;=80000,ROUNDUP(E179/4,0)+20000,40000)))))+IF(F179&lt;=0,0,IF(F179&lt;=25000,F179,IF(F179&lt;=50000,ROUNDUP(F179/2,0)+12500,IF(F179&lt;=100000,ROUNDUP(F179/4,0)+25000,50000)))),IF(AND(D179="はい",C179&gt;=2026,C179&lt;=2027),60000,40000)))))</f>
        <v/>
      </c>
      <c r="P179" s="18">
        <f>IF(G179&lt;=0,0,IF(G179&lt;=20000,G179,IF(G179&lt;=40000,ROUNDUP(G179/2,0)+10000,IF(G179&lt;=80000,ROUNDUP(G179/4,0)+20000,40000))))</f>
        <v/>
      </c>
      <c r="Q179" s="18">
        <f>IF(I179&lt;=0,IF(H179&lt;=0,0,IF(H179&lt;=20000,H179,IF(H179&lt;=40000,ROUNDUP(H179/2,0)+10000,IF(H179&lt;=80000,ROUNDUP(H179/4,0)+20000,40000)))),IF(H179&lt;=0,IF(I179&lt;=0,0,IF(I179&lt;=25000,I179,IF(I179&lt;=50000,ROUNDUP(I179/2,0)+12500,IF(I179&lt;=100000,ROUNDUP(I179/4,0)+25000,50000)))),MAX(IF(I179&lt;=0,0,IF(I179&lt;=25000,I179,IF(I179&lt;=50000,ROUNDUP(I179/2,0)+12500,IF(I179&lt;=100000,ROUNDUP(I179/4,0)+25000,50000)))),MIN(IF(H179&lt;=0,0,IF(H179&lt;=20000,H179,IF(H179&lt;=40000,ROUNDUP(H179/2,0)+10000,IF(H179&lt;=80000,ROUNDUP(H179/4,0)+20000,40000))))+IF(I179&lt;=0,0,IF(I179&lt;=25000,I179,IF(I179&lt;=50000,ROUNDUP(I179/2,0)+12500,IF(I179&lt;=100000,ROUNDUP(I179/4,0)+25000,50000)))),40000))))</f>
        <v/>
      </c>
      <c r="R179" s="18">
        <f>MIN(120000,O179+P179+Q179)</f>
        <v/>
      </c>
      <c r="S179" s="18">
        <f>IF(F179&lt;=0,IF(E179&lt;=0,0,IF(E179&lt;=12000,E179,IF(E179&lt;=32000,ROUNDUP(E179/2,0)+6000,IF(E179&lt;=56000,ROUNDUP(E179/4,0)+14000,28000)))),IF(E179&lt;=0,IF(F179&lt;=0,0,IF(F179&lt;=15000,F179,IF(F179&lt;=40000,ROUNDUP(F179/2,0)+7500,IF(F179&lt;=70000,ROUNDUP(F179/4,0)+17500,35000)))),MAX(IF(F179&lt;=0,0,IF(F179&lt;=15000,F179,IF(F179&lt;=40000,ROUNDUP(F179/2,0)+7500,IF(F179&lt;=70000,ROUNDUP(F179/4,0)+17500,35000)))),MIN(IF(E179&lt;=0,0,IF(E179&lt;=12000,E179,IF(E179&lt;=32000,ROUNDUP(E179/2,0)+6000,IF(E179&lt;=56000,ROUNDUP(E179/4,0)+14000,28000))))+IF(F179&lt;=0,0,IF(F179&lt;=15000,F179,IF(F179&lt;=40000,ROUNDUP(F179/2,0)+7500,IF(F179&lt;=70000,ROUNDUP(F179/4,0)+17500,35000)))),28000))))</f>
        <v/>
      </c>
      <c r="T179" s="18">
        <f>IF(G179&lt;=0,0,IF(G179&lt;=12000,G179,IF(G179&lt;=32000,ROUNDUP(G179/2,0)+6000,IF(G179&lt;=56000,ROUNDUP(G179/4,0)+14000,28000))))</f>
        <v/>
      </c>
      <c r="U179" s="18">
        <f>IF(I179&lt;=0,IF(H179&lt;=0,0,IF(H179&lt;=12000,H179,IF(H179&lt;=32000,ROUNDUP(H179/2,0)+6000,IF(H179&lt;=56000,ROUNDUP(H179/4,0)+14000,28000)))),IF(H179&lt;=0,IF(I179&lt;=0,0,IF(I179&lt;=15000,I179,IF(I179&lt;=40000,ROUNDUP(I179/2,0)+7500,IF(I179&lt;=70000,ROUNDUP(I179/4,0)+17500,35000)))),MAX(IF(I179&lt;=0,0,IF(I179&lt;=15000,I179,IF(I179&lt;=40000,ROUNDUP(I179/2,0)+7500,IF(I179&lt;=70000,ROUNDUP(I179/4,0)+17500,35000)))),MIN(IF(H179&lt;=0,0,IF(H179&lt;=12000,H179,IF(H179&lt;=32000,ROUNDUP(H179/2,0)+6000,IF(H179&lt;=56000,ROUNDUP(H179/4,0)+14000,28000))))+IF(I179&lt;=0,0,IF(I179&lt;=15000,I179,IF(I179&lt;=40000,ROUNDUP(I179/2,0)+7500,IF(I179&lt;=70000,ROUNDUP(I179/4,0)+17500,35000)))),28000))))</f>
        <v/>
      </c>
      <c r="V179" s="18">
        <f>MIN(70000,S179+T179+U179)</f>
        <v/>
      </c>
      <c r="W179" s="18">
        <f>MAX(0,ROUNDDOWN(M179-J179-N179-K179-0,-3))</f>
        <v/>
      </c>
      <c r="X179" s="18">
        <f>MAX(0,ROUNDDOWN(M179-J179-N179-K179-R179,-3))</f>
        <v/>
      </c>
      <c r="Y179" s="18">
        <f>IF(W179&lt;=0,0,ROUNDDOWN((W179*LOOKUP(W179,{0,1950001,3300001,6950001,9000001,18000001,40000001},{0.05,0.1,0.2,0.23,0.33,0.4,0.45})-LOOKUP(W179,{0,1950001,3300001,6950001,9000001,18000001,40000001},{0,97500,427500,636000,1536000,2796000,4796000}))*1.021,-2))</f>
        <v/>
      </c>
      <c r="Z179" s="18">
        <f>IF(X179&lt;=0,0,ROUNDDOWN((X179*LOOKUP(X179,{0,1950001,3300001,6950001,9000001,18000001,40000001},{0.05,0.1,0.2,0.23,0.33,0.4,0.45})-LOOKUP(X179,{0,1950001,3300001,6950001,9000001,18000001,40000001},{0,97500,427500,636000,1536000,2796000,4796000}))*1.021,-2))</f>
        <v/>
      </c>
      <c r="AA179" s="18">
        <f>MAX(0,ROUNDDOWN(M179-J179-430000-L179-0,-3))</f>
        <v/>
      </c>
      <c r="AB179" s="18">
        <f>MAX(0,ROUNDDOWN(M179-J179-430000-L179-V179,-3))</f>
        <v/>
      </c>
      <c r="AC179" s="18">
        <f>IF(M179&lt;=450000,0,MAX(0,ROUNDDOWN(AA179*0.06-MIN(50000,AA179)*0.03,-2))+MAX(0,ROUNDDOWN(AA179*0.04-MIN(50000,AA179)*0.02,-2)))</f>
        <v/>
      </c>
      <c r="AD179" s="18">
        <f>IF(M179&lt;=450000,0,MAX(0,ROUNDDOWN(AB179*0.06-MIN(50000,AB179)*0.03,-2))+MAX(0,ROUNDDOWN(AB179*0.04-MIN(50000,AB179)*0.02,-2)))</f>
        <v/>
      </c>
      <c r="AE179" s="18">
        <f>Y179-Z179</f>
        <v/>
      </c>
      <c r="AF179" s="18">
        <f>AC179-AD179</f>
        <v/>
      </c>
      <c r="AG179" s="18">
        <f>AE179+AF179</f>
        <v/>
      </c>
      <c r="AH179" s="20">
        <f>IF(W179&lt;=0,0,LOOKUP(W179,{0,1950001,3300001,6950001,9000001,18000001,40000001},{0.05,0.1,0.2,0.23,0.33,0.4,0.45}))</f>
        <v/>
      </c>
    </row>
    <row r="180">
      <c r="A180" t="inlineStr">
        <is>
          <t>1万円刻み 3区分8万円ずつ</t>
        </is>
      </c>
      <c r="B180" s="18">
        <f>'4_1万円刻み'!$A$34</f>
        <v/>
      </c>
      <c r="C180" s="19" t="n">
        <v>2026</v>
      </c>
      <c r="D180" t="inlineStr">
        <is>
          <t>いいえ</t>
        </is>
      </c>
      <c r="E180" s="18" t="n">
        <v>80000</v>
      </c>
      <c r="F180" s="18" t="n">
        <v>0</v>
      </c>
      <c r="G180" s="18" t="n">
        <v>80000</v>
      </c>
      <c r="H180" s="18" t="n">
        <v>80000</v>
      </c>
      <c r="I180" s="18" t="n">
        <v>0</v>
      </c>
      <c r="J180" s="18">
        <f>ROUND(MIN(B180/12,650000)*12*0.0915+MIN(B180/12,1390000)*12*(0.0504+0)+B180*0.005,0)</f>
        <v/>
      </c>
      <c r="K180" s="18" t="n">
        <v>0</v>
      </c>
      <c r="L180" s="18" t="n">
        <v>0</v>
      </c>
      <c r="M180" s="18">
        <f>ROUND(IF(C180&gt;=2026,IF(B180&lt;741000,0,IF(B180&lt;2191000,B180-740000,IF(B180&lt;2193000,1451000,IF(B180&lt;2196000,1453000,IF(B180&lt;2200000,1456000,IF(B180&lt;3600000,ROUNDDOWN(B180/4,-3)*2.8-80000,IF(B180&lt;6600000,ROUNDDOWN(B180/4,-3)*3.2-440000,IF(B180&lt;8500000,ROUNDDOWN(B180*0.9,0)-1100000,B180-1950000)))))))),IF(B180&lt;651000,0,IF(B180&lt;1900000,B180-650000,IF(B180&lt;3600000,ROUNDDOWN(B180/4,-3)*2.8-80000,IF(B180&lt;6600000,ROUNDDOWN(B180/4,-3)*3.2-440000,IF(B180&lt;8500000,ROUNDDOWN(B180*0.9,0)-1100000,B180-1950000)))))),0)</f>
        <v/>
      </c>
      <c r="N180" s="18">
        <f>IF(M180&gt;23500000,NA(),IF(C180&gt;=2026,IF(M180&lt;=4890000,1040000,IF(M180&lt;=6550000,670000,620000)),IF(M180&lt;=1320000,950000,IF(M180&lt;=3360000,880000,IF(M180&lt;=4890000,680000,IF(M180&lt;=6550000,630000,580000))))))</f>
        <v/>
      </c>
      <c r="O180" s="18">
        <f>IF(F180&lt;=0,IF(AND(D180="はい",C180&gt;=2026,C180&lt;=2027),IF(E180&lt;=0,0,IF(E180&lt;=30000,E180,IF(E180&lt;=60000,ROUNDUP(E180/2,0)+15000,IF(E180&lt;=120000,ROUNDUP(E180/4,0)+30000,60000)))),IF(E180&lt;=0,0,IF(E180&lt;=20000,E180,IF(E180&lt;=40000,ROUNDUP(E180/2,0)+10000,IF(E180&lt;=80000,ROUNDUP(E180/4,0)+20000,40000))))),IF(E180&lt;=0,IF(F180&lt;=0,0,IF(F180&lt;=25000,F180,IF(F180&lt;=50000,ROUNDUP(F180/2,0)+12500,IF(F180&lt;=100000,ROUNDUP(F180/4,0)+25000,50000)))),MAX(IF(F180&lt;=0,0,IF(F180&lt;=25000,F180,IF(F180&lt;=50000,ROUNDUP(F180/2,0)+12500,IF(F180&lt;=100000,ROUNDUP(F180/4,0)+25000,50000)))),MIN(IF(AND(D180="はい",C180&gt;=2026,C180&lt;=2027),IF(E180&lt;=0,0,IF(E180&lt;=30000,E180,IF(E180&lt;=60000,ROUNDUP(E180/2,0)+15000,IF(E180&lt;=120000,ROUNDUP(E180/4,0)+30000,60000)))),IF(E180&lt;=0,0,IF(E180&lt;=20000,E180,IF(E180&lt;=40000,ROUNDUP(E180/2,0)+10000,IF(E180&lt;=80000,ROUNDUP(E180/4,0)+20000,40000)))))+IF(F180&lt;=0,0,IF(F180&lt;=25000,F180,IF(F180&lt;=50000,ROUNDUP(F180/2,0)+12500,IF(F180&lt;=100000,ROUNDUP(F180/4,0)+25000,50000)))),IF(AND(D180="はい",C180&gt;=2026,C180&lt;=2027),60000,40000)))))</f>
        <v/>
      </c>
      <c r="P180" s="18">
        <f>IF(G180&lt;=0,0,IF(G180&lt;=20000,G180,IF(G180&lt;=40000,ROUNDUP(G180/2,0)+10000,IF(G180&lt;=80000,ROUNDUP(G180/4,0)+20000,40000))))</f>
        <v/>
      </c>
      <c r="Q180" s="18">
        <f>IF(I180&lt;=0,IF(H180&lt;=0,0,IF(H180&lt;=20000,H180,IF(H180&lt;=40000,ROUNDUP(H180/2,0)+10000,IF(H180&lt;=80000,ROUNDUP(H180/4,0)+20000,40000)))),IF(H180&lt;=0,IF(I180&lt;=0,0,IF(I180&lt;=25000,I180,IF(I180&lt;=50000,ROUNDUP(I180/2,0)+12500,IF(I180&lt;=100000,ROUNDUP(I180/4,0)+25000,50000)))),MAX(IF(I180&lt;=0,0,IF(I180&lt;=25000,I180,IF(I180&lt;=50000,ROUNDUP(I180/2,0)+12500,IF(I180&lt;=100000,ROUNDUP(I180/4,0)+25000,50000)))),MIN(IF(H180&lt;=0,0,IF(H180&lt;=20000,H180,IF(H180&lt;=40000,ROUNDUP(H180/2,0)+10000,IF(H180&lt;=80000,ROUNDUP(H180/4,0)+20000,40000))))+IF(I180&lt;=0,0,IF(I180&lt;=25000,I180,IF(I180&lt;=50000,ROUNDUP(I180/2,0)+12500,IF(I180&lt;=100000,ROUNDUP(I180/4,0)+25000,50000)))),40000))))</f>
        <v/>
      </c>
      <c r="R180" s="18">
        <f>MIN(120000,O180+P180+Q180)</f>
        <v/>
      </c>
      <c r="S180" s="18">
        <f>IF(F180&lt;=0,IF(E180&lt;=0,0,IF(E180&lt;=12000,E180,IF(E180&lt;=32000,ROUNDUP(E180/2,0)+6000,IF(E180&lt;=56000,ROUNDUP(E180/4,0)+14000,28000)))),IF(E180&lt;=0,IF(F180&lt;=0,0,IF(F180&lt;=15000,F180,IF(F180&lt;=40000,ROUNDUP(F180/2,0)+7500,IF(F180&lt;=70000,ROUNDUP(F180/4,0)+17500,35000)))),MAX(IF(F180&lt;=0,0,IF(F180&lt;=15000,F180,IF(F180&lt;=40000,ROUNDUP(F180/2,0)+7500,IF(F180&lt;=70000,ROUNDUP(F180/4,0)+17500,35000)))),MIN(IF(E180&lt;=0,0,IF(E180&lt;=12000,E180,IF(E180&lt;=32000,ROUNDUP(E180/2,0)+6000,IF(E180&lt;=56000,ROUNDUP(E180/4,0)+14000,28000))))+IF(F180&lt;=0,0,IF(F180&lt;=15000,F180,IF(F180&lt;=40000,ROUNDUP(F180/2,0)+7500,IF(F180&lt;=70000,ROUNDUP(F180/4,0)+17500,35000)))),28000))))</f>
        <v/>
      </c>
      <c r="T180" s="18">
        <f>IF(G180&lt;=0,0,IF(G180&lt;=12000,G180,IF(G180&lt;=32000,ROUNDUP(G180/2,0)+6000,IF(G180&lt;=56000,ROUNDUP(G180/4,0)+14000,28000))))</f>
        <v/>
      </c>
      <c r="U180" s="18">
        <f>IF(I180&lt;=0,IF(H180&lt;=0,0,IF(H180&lt;=12000,H180,IF(H180&lt;=32000,ROUNDUP(H180/2,0)+6000,IF(H180&lt;=56000,ROUNDUP(H180/4,0)+14000,28000)))),IF(H180&lt;=0,IF(I180&lt;=0,0,IF(I180&lt;=15000,I180,IF(I180&lt;=40000,ROUNDUP(I180/2,0)+7500,IF(I180&lt;=70000,ROUNDUP(I180/4,0)+17500,35000)))),MAX(IF(I180&lt;=0,0,IF(I180&lt;=15000,I180,IF(I180&lt;=40000,ROUNDUP(I180/2,0)+7500,IF(I180&lt;=70000,ROUNDUP(I180/4,0)+17500,35000)))),MIN(IF(H180&lt;=0,0,IF(H180&lt;=12000,H180,IF(H180&lt;=32000,ROUNDUP(H180/2,0)+6000,IF(H180&lt;=56000,ROUNDUP(H180/4,0)+14000,28000))))+IF(I180&lt;=0,0,IF(I180&lt;=15000,I180,IF(I180&lt;=40000,ROUNDUP(I180/2,0)+7500,IF(I180&lt;=70000,ROUNDUP(I180/4,0)+17500,35000)))),28000))))</f>
        <v/>
      </c>
      <c r="V180" s="18">
        <f>MIN(70000,S180+T180+U180)</f>
        <v/>
      </c>
      <c r="W180" s="18">
        <f>MAX(0,ROUNDDOWN(M180-J180-N180-K180-0,-3))</f>
        <v/>
      </c>
      <c r="X180" s="18">
        <f>MAX(0,ROUNDDOWN(M180-J180-N180-K180-R180,-3))</f>
        <v/>
      </c>
      <c r="Y180" s="18">
        <f>IF(W180&lt;=0,0,ROUNDDOWN((W180*LOOKUP(W180,{0,1950001,3300001,6950001,9000001,18000001,40000001},{0.05,0.1,0.2,0.23,0.33,0.4,0.45})-LOOKUP(W180,{0,1950001,3300001,6950001,9000001,18000001,40000001},{0,97500,427500,636000,1536000,2796000,4796000}))*1.021,-2))</f>
        <v/>
      </c>
      <c r="Z180" s="18">
        <f>IF(X180&lt;=0,0,ROUNDDOWN((X180*LOOKUP(X180,{0,1950001,3300001,6950001,9000001,18000001,40000001},{0.05,0.1,0.2,0.23,0.33,0.4,0.45})-LOOKUP(X180,{0,1950001,3300001,6950001,9000001,18000001,40000001},{0,97500,427500,636000,1536000,2796000,4796000}))*1.021,-2))</f>
        <v/>
      </c>
      <c r="AA180" s="18">
        <f>MAX(0,ROUNDDOWN(M180-J180-430000-L180-0,-3))</f>
        <v/>
      </c>
      <c r="AB180" s="18">
        <f>MAX(0,ROUNDDOWN(M180-J180-430000-L180-V180,-3))</f>
        <v/>
      </c>
      <c r="AC180" s="18">
        <f>IF(M180&lt;=450000,0,MAX(0,ROUNDDOWN(AA180*0.06-MIN(50000,AA180)*0.03,-2))+MAX(0,ROUNDDOWN(AA180*0.04-MIN(50000,AA180)*0.02,-2)))</f>
        <v/>
      </c>
      <c r="AD180" s="18">
        <f>IF(M180&lt;=450000,0,MAX(0,ROUNDDOWN(AB180*0.06-MIN(50000,AB180)*0.03,-2))+MAX(0,ROUNDDOWN(AB180*0.04-MIN(50000,AB180)*0.02,-2)))</f>
        <v/>
      </c>
      <c r="AE180" s="18">
        <f>Y180-Z180</f>
        <v/>
      </c>
      <c r="AF180" s="18">
        <f>AC180-AD180</f>
        <v/>
      </c>
      <c r="AG180" s="18">
        <f>AE180+AF180</f>
        <v/>
      </c>
      <c r="AH180" s="20">
        <f>IF(W180&lt;=0,0,LOOKUP(W180,{0,1950001,3300001,6950001,9000001,18000001,40000001},{0.05,0.1,0.2,0.23,0.33,0.4,0.45}))</f>
        <v/>
      </c>
    </row>
    <row r="181">
      <c r="A181" t="inlineStr">
        <is>
          <t>1万円刻み 一般8万円</t>
        </is>
      </c>
      <c r="B181" s="18">
        <f>'4_1万円刻み'!$A$34</f>
        <v/>
      </c>
      <c r="C181" s="19" t="n">
        <v>2026</v>
      </c>
      <c r="D181" t="inlineStr">
        <is>
          <t>いいえ</t>
        </is>
      </c>
      <c r="E181" s="18" t="n">
        <v>80000</v>
      </c>
      <c r="F181" s="18" t="n">
        <v>0</v>
      </c>
      <c r="G181" s="18" t="n">
        <v>0</v>
      </c>
      <c r="H181" s="18" t="n">
        <v>0</v>
      </c>
      <c r="I181" s="18" t="n">
        <v>0</v>
      </c>
      <c r="J181" s="18">
        <f>ROUND(MIN(B181/12,650000)*12*0.0915+MIN(B181/12,1390000)*12*(0.0504+0)+B181*0.005,0)</f>
        <v/>
      </c>
      <c r="K181" s="18" t="n">
        <v>0</v>
      </c>
      <c r="L181" s="18" t="n">
        <v>0</v>
      </c>
      <c r="M181" s="18">
        <f>ROUND(IF(C181&gt;=2026,IF(B181&lt;741000,0,IF(B181&lt;2191000,B181-740000,IF(B181&lt;2193000,1451000,IF(B181&lt;2196000,1453000,IF(B181&lt;2200000,1456000,IF(B181&lt;3600000,ROUNDDOWN(B181/4,-3)*2.8-80000,IF(B181&lt;6600000,ROUNDDOWN(B181/4,-3)*3.2-440000,IF(B181&lt;8500000,ROUNDDOWN(B181*0.9,0)-1100000,B181-1950000)))))))),IF(B181&lt;651000,0,IF(B181&lt;1900000,B181-650000,IF(B181&lt;3600000,ROUNDDOWN(B181/4,-3)*2.8-80000,IF(B181&lt;6600000,ROUNDDOWN(B181/4,-3)*3.2-440000,IF(B181&lt;8500000,ROUNDDOWN(B181*0.9,0)-1100000,B181-1950000)))))),0)</f>
        <v/>
      </c>
      <c r="N181" s="18">
        <f>IF(M181&gt;23500000,NA(),IF(C181&gt;=2026,IF(M181&lt;=4890000,1040000,IF(M181&lt;=6550000,670000,620000)),IF(M181&lt;=1320000,950000,IF(M181&lt;=3360000,880000,IF(M181&lt;=4890000,680000,IF(M181&lt;=6550000,630000,580000))))))</f>
        <v/>
      </c>
      <c r="O181" s="18">
        <f>IF(F181&lt;=0,IF(AND(D181="はい",C181&gt;=2026,C181&lt;=2027),IF(E181&lt;=0,0,IF(E181&lt;=30000,E181,IF(E181&lt;=60000,ROUNDUP(E181/2,0)+15000,IF(E181&lt;=120000,ROUNDUP(E181/4,0)+30000,60000)))),IF(E181&lt;=0,0,IF(E181&lt;=20000,E181,IF(E181&lt;=40000,ROUNDUP(E181/2,0)+10000,IF(E181&lt;=80000,ROUNDUP(E181/4,0)+20000,40000))))),IF(E181&lt;=0,IF(F181&lt;=0,0,IF(F181&lt;=25000,F181,IF(F181&lt;=50000,ROUNDUP(F181/2,0)+12500,IF(F181&lt;=100000,ROUNDUP(F181/4,0)+25000,50000)))),MAX(IF(F181&lt;=0,0,IF(F181&lt;=25000,F181,IF(F181&lt;=50000,ROUNDUP(F181/2,0)+12500,IF(F181&lt;=100000,ROUNDUP(F181/4,0)+25000,50000)))),MIN(IF(AND(D181="はい",C181&gt;=2026,C181&lt;=2027),IF(E181&lt;=0,0,IF(E181&lt;=30000,E181,IF(E181&lt;=60000,ROUNDUP(E181/2,0)+15000,IF(E181&lt;=120000,ROUNDUP(E181/4,0)+30000,60000)))),IF(E181&lt;=0,0,IF(E181&lt;=20000,E181,IF(E181&lt;=40000,ROUNDUP(E181/2,0)+10000,IF(E181&lt;=80000,ROUNDUP(E181/4,0)+20000,40000)))))+IF(F181&lt;=0,0,IF(F181&lt;=25000,F181,IF(F181&lt;=50000,ROUNDUP(F181/2,0)+12500,IF(F181&lt;=100000,ROUNDUP(F181/4,0)+25000,50000)))),IF(AND(D181="はい",C181&gt;=2026,C181&lt;=2027),60000,40000)))))</f>
        <v/>
      </c>
      <c r="P181" s="18">
        <f>IF(G181&lt;=0,0,IF(G181&lt;=20000,G181,IF(G181&lt;=40000,ROUNDUP(G181/2,0)+10000,IF(G181&lt;=80000,ROUNDUP(G181/4,0)+20000,40000))))</f>
        <v/>
      </c>
      <c r="Q181" s="18">
        <f>IF(I181&lt;=0,IF(H181&lt;=0,0,IF(H181&lt;=20000,H181,IF(H181&lt;=40000,ROUNDUP(H181/2,0)+10000,IF(H181&lt;=80000,ROUNDUP(H181/4,0)+20000,40000)))),IF(H181&lt;=0,IF(I181&lt;=0,0,IF(I181&lt;=25000,I181,IF(I181&lt;=50000,ROUNDUP(I181/2,0)+12500,IF(I181&lt;=100000,ROUNDUP(I181/4,0)+25000,50000)))),MAX(IF(I181&lt;=0,0,IF(I181&lt;=25000,I181,IF(I181&lt;=50000,ROUNDUP(I181/2,0)+12500,IF(I181&lt;=100000,ROUNDUP(I181/4,0)+25000,50000)))),MIN(IF(H181&lt;=0,0,IF(H181&lt;=20000,H181,IF(H181&lt;=40000,ROUNDUP(H181/2,0)+10000,IF(H181&lt;=80000,ROUNDUP(H181/4,0)+20000,40000))))+IF(I181&lt;=0,0,IF(I181&lt;=25000,I181,IF(I181&lt;=50000,ROUNDUP(I181/2,0)+12500,IF(I181&lt;=100000,ROUNDUP(I181/4,0)+25000,50000)))),40000))))</f>
        <v/>
      </c>
      <c r="R181" s="18">
        <f>MIN(120000,O181+P181+Q181)</f>
        <v/>
      </c>
      <c r="S181" s="18">
        <f>IF(F181&lt;=0,IF(E181&lt;=0,0,IF(E181&lt;=12000,E181,IF(E181&lt;=32000,ROUNDUP(E181/2,0)+6000,IF(E181&lt;=56000,ROUNDUP(E181/4,0)+14000,28000)))),IF(E181&lt;=0,IF(F181&lt;=0,0,IF(F181&lt;=15000,F181,IF(F181&lt;=40000,ROUNDUP(F181/2,0)+7500,IF(F181&lt;=70000,ROUNDUP(F181/4,0)+17500,35000)))),MAX(IF(F181&lt;=0,0,IF(F181&lt;=15000,F181,IF(F181&lt;=40000,ROUNDUP(F181/2,0)+7500,IF(F181&lt;=70000,ROUNDUP(F181/4,0)+17500,35000)))),MIN(IF(E181&lt;=0,0,IF(E181&lt;=12000,E181,IF(E181&lt;=32000,ROUNDUP(E181/2,0)+6000,IF(E181&lt;=56000,ROUNDUP(E181/4,0)+14000,28000))))+IF(F181&lt;=0,0,IF(F181&lt;=15000,F181,IF(F181&lt;=40000,ROUNDUP(F181/2,0)+7500,IF(F181&lt;=70000,ROUNDUP(F181/4,0)+17500,35000)))),28000))))</f>
        <v/>
      </c>
      <c r="T181" s="18">
        <f>IF(G181&lt;=0,0,IF(G181&lt;=12000,G181,IF(G181&lt;=32000,ROUNDUP(G181/2,0)+6000,IF(G181&lt;=56000,ROUNDUP(G181/4,0)+14000,28000))))</f>
        <v/>
      </c>
      <c r="U181" s="18">
        <f>IF(I181&lt;=0,IF(H181&lt;=0,0,IF(H181&lt;=12000,H181,IF(H181&lt;=32000,ROUNDUP(H181/2,0)+6000,IF(H181&lt;=56000,ROUNDUP(H181/4,0)+14000,28000)))),IF(H181&lt;=0,IF(I181&lt;=0,0,IF(I181&lt;=15000,I181,IF(I181&lt;=40000,ROUNDUP(I181/2,0)+7500,IF(I181&lt;=70000,ROUNDUP(I181/4,0)+17500,35000)))),MAX(IF(I181&lt;=0,0,IF(I181&lt;=15000,I181,IF(I181&lt;=40000,ROUNDUP(I181/2,0)+7500,IF(I181&lt;=70000,ROUNDUP(I181/4,0)+17500,35000)))),MIN(IF(H181&lt;=0,0,IF(H181&lt;=12000,H181,IF(H181&lt;=32000,ROUNDUP(H181/2,0)+6000,IF(H181&lt;=56000,ROUNDUP(H181/4,0)+14000,28000))))+IF(I181&lt;=0,0,IF(I181&lt;=15000,I181,IF(I181&lt;=40000,ROUNDUP(I181/2,0)+7500,IF(I181&lt;=70000,ROUNDUP(I181/4,0)+17500,35000)))),28000))))</f>
        <v/>
      </c>
      <c r="V181" s="18">
        <f>MIN(70000,S181+T181+U181)</f>
        <v/>
      </c>
      <c r="W181" s="18">
        <f>MAX(0,ROUNDDOWN(M181-J181-N181-K181-0,-3))</f>
        <v/>
      </c>
      <c r="X181" s="18">
        <f>MAX(0,ROUNDDOWN(M181-J181-N181-K181-R181,-3))</f>
        <v/>
      </c>
      <c r="Y181" s="18">
        <f>IF(W181&lt;=0,0,ROUNDDOWN((W181*LOOKUP(W181,{0,1950001,3300001,6950001,9000001,18000001,40000001},{0.05,0.1,0.2,0.23,0.33,0.4,0.45})-LOOKUP(W181,{0,1950001,3300001,6950001,9000001,18000001,40000001},{0,97500,427500,636000,1536000,2796000,4796000}))*1.021,-2))</f>
        <v/>
      </c>
      <c r="Z181" s="18">
        <f>IF(X181&lt;=0,0,ROUNDDOWN((X181*LOOKUP(X181,{0,1950001,3300001,6950001,9000001,18000001,40000001},{0.05,0.1,0.2,0.23,0.33,0.4,0.45})-LOOKUP(X181,{0,1950001,3300001,6950001,9000001,18000001,40000001},{0,97500,427500,636000,1536000,2796000,4796000}))*1.021,-2))</f>
        <v/>
      </c>
      <c r="AA181" s="18">
        <f>MAX(0,ROUNDDOWN(M181-J181-430000-L181-0,-3))</f>
        <v/>
      </c>
      <c r="AB181" s="18">
        <f>MAX(0,ROUNDDOWN(M181-J181-430000-L181-V181,-3))</f>
        <v/>
      </c>
      <c r="AC181" s="18">
        <f>IF(M181&lt;=450000,0,MAX(0,ROUNDDOWN(AA181*0.06-MIN(50000,AA181)*0.03,-2))+MAX(0,ROUNDDOWN(AA181*0.04-MIN(50000,AA181)*0.02,-2)))</f>
        <v/>
      </c>
      <c r="AD181" s="18">
        <f>IF(M181&lt;=450000,0,MAX(0,ROUNDDOWN(AB181*0.06-MIN(50000,AB181)*0.03,-2))+MAX(0,ROUNDDOWN(AB181*0.04-MIN(50000,AB181)*0.02,-2)))</f>
        <v/>
      </c>
      <c r="AE181" s="18">
        <f>Y181-Z181</f>
        <v/>
      </c>
      <c r="AF181" s="18">
        <f>AC181-AD181</f>
        <v/>
      </c>
      <c r="AG181" s="18">
        <f>AE181+AF181</f>
        <v/>
      </c>
      <c r="AH181" s="20">
        <f>IF(W181&lt;=0,0,LOOKUP(W181,{0,1950001,3300001,6950001,9000001,18000001,40000001},{0.05,0.1,0.2,0.23,0.33,0.4,0.45}))</f>
        <v/>
      </c>
    </row>
    <row r="182">
      <c r="A182" t="inlineStr">
        <is>
          <t>1万円刻み 特例あり一般12万円</t>
        </is>
      </c>
      <c r="B182" s="18">
        <f>'4_1万円刻み'!$A$34</f>
        <v/>
      </c>
      <c r="C182" s="19" t="n">
        <v>2026</v>
      </c>
      <c r="D182" t="inlineStr">
        <is>
          <t>はい</t>
        </is>
      </c>
      <c r="E182" s="18" t="n">
        <v>120000</v>
      </c>
      <c r="F182" s="18" t="n">
        <v>0</v>
      </c>
      <c r="G182" s="18" t="n">
        <v>0</v>
      </c>
      <c r="H182" s="18" t="n">
        <v>0</v>
      </c>
      <c r="I182" s="18" t="n">
        <v>0</v>
      </c>
      <c r="J182" s="18">
        <f>ROUND(MIN(B182/12,650000)*12*0.0915+MIN(B182/12,1390000)*12*(0.0504+0)+B182*0.005,0)</f>
        <v/>
      </c>
      <c r="K182" s="18" t="n">
        <v>0</v>
      </c>
      <c r="L182" s="18" t="n">
        <v>0</v>
      </c>
      <c r="M182" s="18">
        <f>ROUND(IF(C182&gt;=2026,IF(B182&lt;741000,0,IF(B182&lt;2191000,B182-740000,IF(B182&lt;2193000,1451000,IF(B182&lt;2196000,1453000,IF(B182&lt;2200000,1456000,IF(B182&lt;3600000,ROUNDDOWN(B182/4,-3)*2.8-80000,IF(B182&lt;6600000,ROUNDDOWN(B182/4,-3)*3.2-440000,IF(B182&lt;8500000,ROUNDDOWN(B182*0.9,0)-1100000,B182-1950000)))))))),IF(B182&lt;651000,0,IF(B182&lt;1900000,B182-650000,IF(B182&lt;3600000,ROUNDDOWN(B182/4,-3)*2.8-80000,IF(B182&lt;6600000,ROUNDDOWN(B182/4,-3)*3.2-440000,IF(B182&lt;8500000,ROUNDDOWN(B182*0.9,0)-1100000,B182-1950000)))))),0)</f>
        <v/>
      </c>
      <c r="N182" s="18">
        <f>IF(M182&gt;23500000,NA(),IF(C182&gt;=2026,IF(M182&lt;=4890000,1040000,IF(M182&lt;=6550000,670000,620000)),IF(M182&lt;=1320000,950000,IF(M182&lt;=3360000,880000,IF(M182&lt;=4890000,680000,IF(M182&lt;=6550000,630000,580000))))))</f>
        <v/>
      </c>
      <c r="O182" s="18">
        <f>IF(F182&lt;=0,IF(AND(D182="はい",C182&gt;=2026,C182&lt;=2027),IF(E182&lt;=0,0,IF(E182&lt;=30000,E182,IF(E182&lt;=60000,ROUNDUP(E182/2,0)+15000,IF(E182&lt;=120000,ROUNDUP(E182/4,0)+30000,60000)))),IF(E182&lt;=0,0,IF(E182&lt;=20000,E182,IF(E182&lt;=40000,ROUNDUP(E182/2,0)+10000,IF(E182&lt;=80000,ROUNDUP(E182/4,0)+20000,40000))))),IF(E182&lt;=0,IF(F182&lt;=0,0,IF(F182&lt;=25000,F182,IF(F182&lt;=50000,ROUNDUP(F182/2,0)+12500,IF(F182&lt;=100000,ROUNDUP(F182/4,0)+25000,50000)))),MAX(IF(F182&lt;=0,0,IF(F182&lt;=25000,F182,IF(F182&lt;=50000,ROUNDUP(F182/2,0)+12500,IF(F182&lt;=100000,ROUNDUP(F182/4,0)+25000,50000)))),MIN(IF(AND(D182="はい",C182&gt;=2026,C182&lt;=2027),IF(E182&lt;=0,0,IF(E182&lt;=30000,E182,IF(E182&lt;=60000,ROUNDUP(E182/2,0)+15000,IF(E182&lt;=120000,ROUNDUP(E182/4,0)+30000,60000)))),IF(E182&lt;=0,0,IF(E182&lt;=20000,E182,IF(E182&lt;=40000,ROUNDUP(E182/2,0)+10000,IF(E182&lt;=80000,ROUNDUP(E182/4,0)+20000,40000)))))+IF(F182&lt;=0,0,IF(F182&lt;=25000,F182,IF(F182&lt;=50000,ROUNDUP(F182/2,0)+12500,IF(F182&lt;=100000,ROUNDUP(F182/4,0)+25000,50000)))),IF(AND(D182="はい",C182&gt;=2026,C182&lt;=2027),60000,40000)))))</f>
        <v/>
      </c>
      <c r="P182" s="18">
        <f>IF(G182&lt;=0,0,IF(G182&lt;=20000,G182,IF(G182&lt;=40000,ROUNDUP(G182/2,0)+10000,IF(G182&lt;=80000,ROUNDUP(G182/4,0)+20000,40000))))</f>
        <v/>
      </c>
      <c r="Q182" s="18">
        <f>IF(I182&lt;=0,IF(H182&lt;=0,0,IF(H182&lt;=20000,H182,IF(H182&lt;=40000,ROUNDUP(H182/2,0)+10000,IF(H182&lt;=80000,ROUNDUP(H182/4,0)+20000,40000)))),IF(H182&lt;=0,IF(I182&lt;=0,0,IF(I182&lt;=25000,I182,IF(I182&lt;=50000,ROUNDUP(I182/2,0)+12500,IF(I182&lt;=100000,ROUNDUP(I182/4,0)+25000,50000)))),MAX(IF(I182&lt;=0,0,IF(I182&lt;=25000,I182,IF(I182&lt;=50000,ROUNDUP(I182/2,0)+12500,IF(I182&lt;=100000,ROUNDUP(I182/4,0)+25000,50000)))),MIN(IF(H182&lt;=0,0,IF(H182&lt;=20000,H182,IF(H182&lt;=40000,ROUNDUP(H182/2,0)+10000,IF(H182&lt;=80000,ROUNDUP(H182/4,0)+20000,40000))))+IF(I182&lt;=0,0,IF(I182&lt;=25000,I182,IF(I182&lt;=50000,ROUNDUP(I182/2,0)+12500,IF(I182&lt;=100000,ROUNDUP(I182/4,0)+25000,50000)))),40000))))</f>
        <v/>
      </c>
      <c r="R182" s="18">
        <f>MIN(120000,O182+P182+Q182)</f>
        <v/>
      </c>
      <c r="S182" s="18">
        <f>IF(F182&lt;=0,IF(E182&lt;=0,0,IF(E182&lt;=12000,E182,IF(E182&lt;=32000,ROUNDUP(E182/2,0)+6000,IF(E182&lt;=56000,ROUNDUP(E182/4,0)+14000,28000)))),IF(E182&lt;=0,IF(F182&lt;=0,0,IF(F182&lt;=15000,F182,IF(F182&lt;=40000,ROUNDUP(F182/2,0)+7500,IF(F182&lt;=70000,ROUNDUP(F182/4,0)+17500,35000)))),MAX(IF(F182&lt;=0,0,IF(F182&lt;=15000,F182,IF(F182&lt;=40000,ROUNDUP(F182/2,0)+7500,IF(F182&lt;=70000,ROUNDUP(F182/4,0)+17500,35000)))),MIN(IF(E182&lt;=0,0,IF(E182&lt;=12000,E182,IF(E182&lt;=32000,ROUNDUP(E182/2,0)+6000,IF(E182&lt;=56000,ROUNDUP(E182/4,0)+14000,28000))))+IF(F182&lt;=0,0,IF(F182&lt;=15000,F182,IF(F182&lt;=40000,ROUNDUP(F182/2,0)+7500,IF(F182&lt;=70000,ROUNDUP(F182/4,0)+17500,35000)))),28000))))</f>
        <v/>
      </c>
      <c r="T182" s="18">
        <f>IF(G182&lt;=0,0,IF(G182&lt;=12000,G182,IF(G182&lt;=32000,ROUNDUP(G182/2,0)+6000,IF(G182&lt;=56000,ROUNDUP(G182/4,0)+14000,28000))))</f>
        <v/>
      </c>
      <c r="U182" s="18">
        <f>IF(I182&lt;=0,IF(H182&lt;=0,0,IF(H182&lt;=12000,H182,IF(H182&lt;=32000,ROUNDUP(H182/2,0)+6000,IF(H182&lt;=56000,ROUNDUP(H182/4,0)+14000,28000)))),IF(H182&lt;=0,IF(I182&lt;=0,0,IF(I182&lt;=15000,I182,IF(I182&lt;=40000,ROUNDUP(I182/2,0)+7500,IF(I182&lt;=70000,ROUNDUP(I182/4,0)+17500,35000)))),MAX(IF(I182&lt;=0,0,IF(I182&lt;=15000,I182,IF(I182&lt;=40000,ROUNDUP(I182/2,0)+7500,IF(I182&lt;=70000,ROUNDUP(I182/4,0)+17500,35000)))),MIN(IF(H182&lt;=0,0,IF(H182&lt;=12000,H182,IF(H182&lt;=32000,ROUNDUP(H182/2,0)+6000,IF(H182&lt;=56000,ROUNDUP(H182/4,0)+14000,28000))))+IF(I182&lt;=0,0,IF(I182&lt;=15000,I182,IF(I182&lt;=40000,ROUNDUP(I182/2,0)+7500,IF(I182&lt;=70000,ROUNDUP(I182/4,0)+17500,35000)))),28000))))</f>
        <v/>
      </c>
      <c r="V182" s="18">
        <f>MIN(70000,S182+T182+U182)</f>
        <v/>
      </c>
      <c r="W182" s="18">
        <f>MAX(0,ROUNDDOWN(M182-J182-N182-K182-0,-3))</f>
        <v/>
      </c>
      <c r="X182" s="18">
        <f>MAX(0,ROUNDDOWN(M182-J182-N182-K182-R182,-3))</f>
        <v/>
      </c>
      <c r="Y182" s="18">
        <f>IF(W182&lt;=0,0,ROUNDDOWN((W182*LOOKUP(W182,{0,1950001,3300001,6950001,9000001,18000001,40000001},{0.05,0.1,0.2,0.23,0.33,0.4,0.45})-LOOKUP(W182,{0,1950001,3300001,6950001,9000001,18000001,40000001},{0,97500,427500,636000,1536000,2796000,4796000}))*1.021,-2))</f>
        <v/>
      </c>
      <c r="Z182" s="18">
        <f>IF(X182&lt;=0,0,ROUNDDOWN((X182*LOOKUP(X182,{0,1950001,3300001,6950001,9000001,18000001,40000001},{0.05,0.1,0.2,0.23,0.33,0.4,0.45})-LOOKUP(X182,{0,1950001,3300001,6950001,9000001,18000001,40000001},{0,97500,427500,636000,1536000,2796000,4796000}))*1.021,-2))</f>
        <v/>
      </c>
      <c r="AA182" s="18">
        <f>MAX(0,ROUNDDOWN(M182-J182-430000-L182-0,-3))</f>
        <v/>
      </c>
      <c r="AB182" s="18">
        <f>MAX(0,ROUNDDOWN(M182-J182-430000-L182-V182,-3))</f>
        <v/>
      </c>
      <c r="AC182" s="18">
        <f>IF(M182&lt;=450000,0,MAX(0,ROUNDDOWN(AA182*0.06-MIN(50000,AA182)*0.03,-2))+MAX(0,ROUNDDOWN(AA182*0.04-MIN(50000,AA182)*0.02,-2)))</f>
        <v/>
      </c>
      <c r="AD182" s="18">
        <f>IF(M182&lt;=450000,0,MAX(0,ROUNDDOWN(AB182*0.06-MIN(50000,AB182)*0.03,-2))+MAX(0,ROUNDDOWN(AB182*0.04-MIN(50000,AB182)*0.02,-2)))</f>
        <v/>
      </c>
      <c r="AE182" s="18">
        <f>Y182-Z182</f>
        <v/>
      </c>
      <c r="AF182" s="18">
        <f>AC182-AD182</f>
        <v/>
      </c>
      <c r="AG182" s="18">
        <f>AE182+AF182</f>
        <v/>
      </c>
      <c r="AH182" s="20">
        <f>IF(W182&lt;=0,0,LOOKUP(W182,{0,1950001,3300001,6950001,9000001,18000001,40000001},{0.05,0.1,0.2,0.23,0.33,0.4,0.45}))</f>
        <v/>
      </c>
    </row>
    <row r="183">
      <c r="A183" t="inlineStr">
        <is>
          <t>1万円刻み 3区分8万円ずつ</t>
        </is>
      </c>
      <c r="B183" s="18">
        <f>'4_1万円刻み'!$A$35</f>
        <v/>
      </c>
      <c r="C183" s="19" t="n">
        <v>2026</v>
      </c>
      <c r="D183" t="inlineStr">
        <is>
          <t>いいえ</t>
        </is>
      </c>
      <c r="E183" s="18" t="n">
        <v>80000</v>
      </c>
      <c r="F183" s="18" t="n">
        <v>0</v>
      </c>
      <c r="G183" s="18" t="n">
        <v>80000</v>
      </c>
      <c r="H183" s="18" t="n">
        <v>80000</v>
      </c>
      <c r="I183" s="18" t="n">
        <v>0</v>
      </c>
      <c r="J183" s="18">
        <f>ROUND(MIN(B183/12,650000)*12*0.0915+MIN(B183/12,1390000)*12*(0.0504+0)+B183*0.005,0)</f>
        <v/>
      </c>
      <c r="K183" s="18" t="n">
        <v>0</v>
      </c>
      <c r="L183" s="18" t="n">
        <v>0</v>
      </c>
      <c r="M183" s="18">
        <f>ROUND(IF(C183&gt;=2026,IF(B183&lt;741000,0,IF(B183&lt;2191000,B183-740000,IF(B183&lt;2193000,1451000,IF(B183&lt;2196000,1453000,IF(B183&lt;2200000,1456000,IF(B183&lt;3600000,ROUNDDOWN(B183/4,-3)*2.8-80000,IF(B183&lt;6600000,ROUNDDOWN(B183/4,-3)*3.2-440000,IF(B183&lt;8500000,ROUNDDOWN(B183*0.9,0)-1100000,B183-1950000)))))))),IF(B183&lt;651000,0,IF(B183&lt;1900000,B183-650000,IF(B183&lt;3600000,ROUNDDOWN(B183/4,-3)*2.8-80000,IF(B183&lt;6600000,ROUNDDOWN(B183/4,-3)*3.2-440000,IF(B183&lt;8500000,ROUNDDOWN(B183*0.9,0)-1100000,B183-1950000)))))),0)</f>
        <v/>
      </c>
      <c r="N183" s="18">
        <f>IF(M183&gt;23500000,NA(),IF(C183&gt;=2026,IF(M183&lt;=4890000,1040000,IF(M183&lt;=6550000,670000,620000)),IF(M183&lt;=1320000,950000,IF(M183&lt;=3360000,880000,IF(M183&lt;=4890000,680000,IF(M183&lt;=6550000,630000,580000))))))</f>
        <v/>
      </c>
      <c r="O183" s="18">
        <f>IF(F183&lt;=0,IF(AND(D183="はい",C183&gt;=2026,C183&lt;=2027),IF(E183&lt;=0,0,IF(E183&lt;=30000,E183,IF(E183&lt;=60000,ROUNDUP(E183/2,0)+15000,IF(E183&lt;=120000,ROUNDUP(E183/4,0)+30000,60000)))),IF(E183&lt;=0,0,IF(E183&lt;=20000,E183,IF(E183&lt;=40000,ROUNDUP(E183/2,0)+10000,IF(E183&lt;=80000,ROUNDUP(E183/4,0)+20000,40000))))),IF(E183&lt;=0,IF(F183&lt;=0,0,IF(F183&lt;=25000,F183,IF(F183&lt;=50000,ROUNDUP(F183/2,0)+12500,IF(F183&lt;=100000,ROUNDUP(F183/4,0)+25000,50000)))),MAX(IF(F183&lt;=0,0,IF(F183&lt;=25000,F183,IF(F183&lt;=50000,ROUNDUP(F183/2,0)+12500,IF(F183&lt;=100000,ROUNDUP(F183/4,0)+25000,50000)))),MIN(IF(AND(D183="はい",C183&gt;=2026,C183&lt;=2027),IF(E183&lt;=0,0,IF(E183&lt;=30000,E183,IF(E183&lt;=60000,ROUNDUP(E183/2,0)+15000,IF(E183&lt;=120000,ROUNDUP(E183/4,0)+30000,60000)))),IF(E183&lt;=0,0,IF(E183&lt;=20000,E183,IF(E183&lt;=40000,ROUNDUP(E183/2,0)+10000,IF(E183&lt;=80000,ROUNDUP(E183/4,0)+20000,40000)))))+IF(F183&lt;=0,0,IF(F183&lt;=25000,F183,IF(F183&lt;=50000,ROUNDUP(F183/2,0)+12500,IF(F183&lt;=100000,ROUNDUP(F183/4,0)+25000,50000)))),IF(AND(D183="はい",C183&gt;=2026,C183&lt;=2027),60000,40000)))))</f>
        <v/>
      </c>
      <c r="P183" s="18">
        <f>IF(G183&lt;=0,0,IF(G183&lt;=20000,G183,IF(G183&lt;=40000,ROUNDUP(G183/2,0)+10000,IF(G183&lt;=80000,ROUNDUP(G183/4,0)+20000,40000))))</f>
        <v/>
      </c>
      <c r="Q183" s="18">
        <f>IF(I183&lt;=0,IF(H183&lt;=0,0,IF(H183&lt;=20000,H183,IF(H183&lt;=40000,ROUNDUP(H183/2,0)+10000,IF(H183&lt;=80000,ROUNDUP(H183/4,0)+20000,40000)))),IF(H183&lt;=0,IF(I183&lt;=0,0,IF(I183&lt;=25000,I183,IF(I183&lt;=50000,ROUNDUP(I183/2,0)+12500,IF(I183&lt;=100000,ROUNDUP(I183/4,0)+25000,50000)))),MAX(IF(I183&lt;=0,0,IF(I183&lt;=25000,I183,IF(I183&lt;=50000,ROUNDUP(I183/2,0)+12500,IF(I183&lt;=100000,ROUNDUP(I183/4,0)+25000,50000)))),MIN(IF(H183&lt;=0,0,IF(H183&lt;=20000,H183,IF(H183&lt;=40000,ROUNDUP(H183/2,0)+10000,IF(H183&lt;=80000,ROUNDUP(H183/4,0)+20000,40000))))+IF(I183&lt;=0,0,IF(I183&lt;=25000,I183,IF(I183&lt;=50000,ROUNDUP(I183/2,0)+12500,IF(I183&lt;=100000,ROUNDUP(I183/4,0)+25000,50000)))),40000))))</f>
        <v/>
      </c>
      <c r="R183" s="18">
        <f>MIN(120000,O183+P183+Q183)</f>
        <v/>
      </c>
      <c r="S183" s="18">
        <f>IF(F183&lt;=0,IF(E183&lt;=0,0,IF(E183&lt;=12000,E183,IF(E183&lt;=32000,ROUNDUP(E183/2,0)+6000,IF(E183&lt;=56000,ROUNDUP(E183/4,0)+14000,28000)))),IF(E183&lt;=0,IF(F183&lt;=0,0,IF(F183&lt;=15000,F183,IF(F183&lt;=40000,ROUNDUP(F183/2,0)+7500,IF(F183&lt;=70000,ROUNDUP(F183/4,0)+17500,35000)))),MAX(IF(F183&lt;=0,0,IF(F183&lt;=15000,F183,IF(F183&lt;=40000,ROUNDUP(F183/2,0)+7500,IF(F183&lt;=70000,ROUNDUP(F183/4,0)+17500,35000)))),MIN(IF(E183&lt;=0,0,IF(E183&lt;=12000,E183,IF(E183&lt;=32000,ROUNDUP(E183/2,0)+6000,IF(E183&lt;=56000,ROUNDUP(E183/4,0)+14000,28000))))+IF(F183&lt;=0,0,IF(F183&lt;=15000,F183,IF(F183&lt;=40000,ROUNDUP(F183/2,0)+7500,IF(F183&lt;=70000,ROUNDUP(F183/4,0)+17500,35000)))),28000))))</f>
        <v/>
      </c>
      <c r="T183" s="18">
        <f>IF(G183&lt;=0,0,IF(G183&lt;=12000,G183,IF(G183&lt;=32000,ROUNDUP(G183/2,0)+6000,IF(G183&lt;=56000,ROUNDUP(G183/4,0)+14000,28000))))</f>
        <v/>
      </c>
      <c r="U183" s="18">
        <f>IF(I183&lt;=0,IF(H183&lt;=0,0,IF(H183&lt;=12000,H183,IF(H183&lt;=32000,ROUNDUP(H183/2,0)+6000,IF(H183&lt;=56000,ROUNDUP(H183/4,0)+14000,28000)))),IF(H183&lt;=0,IF(I183&lt;=0,0,IF(I183&lt;=15000,I183,IF(I183&lt;=40000,ROUNDUP(I183/2,0)+7500,IF(I183&lt;=70000,ROUNDUP(I183/4,0)+17500,35000)))),MAX(IF(I183&lt;=0,0,IF(I183&lt;=15000,I183,IF(I183&lt;=40000,ROUNDUP(I183/2,0)+7500,IF(I183&lt;=70000,ROUNDUP(I183/4,0)+17500,35000)))),MIN(IF(H183&lt;=0,0,IF(H183&lt;=12000,H183,IF(H183&lt;=32000,ROUNDUP(H183/2,0)+6000,IF(H183&lt;=56000,ROUNDUP(H183/4,0)+14000,28000))))+IF(I183&lt;=0,0,IF(I183&lt;=15000,I183,IF(I183&lt;=40000,ROUNDUP(I183/2,0)+7500,IF(I183&lt;=70000,ROUNDUP(I183/4,0)+17500,35000)))),28000))))</f>
        <v/>
      </c>
      <c r="V183" s="18">
        <f>MIN(70000,S183+T183+U183)</f>
        <v/>
      </c>
      <c r="W183" s="18">
        <f>MAX(0,ROUNDDOWN(M183-J183-N183-K183-0,-3))</f>
        <v/>
      </c>
      <c r="X183" s="18">
        <f>MAX(0,ROUNDDOWN(M183-J183-N183-K183-R183,-3))</f>
        <v/>
      </c>
      <c r="Y183" s="18">
        <f>IF(W183&lt;=0,0,ROUNDDOWN((W183*LOOKUP(W183,{0,1950001,3300001,6950001,9000001,18000001,40000001},{0.05,0.1,0.2,0.23,0.33,0.4,0.45})-LOOKUP(W183,{0,1950001,3300001,6950001,9000001,18000001,40000001},{0,97500,427500,636000,1536000,2796000,4796000}))*1.021,-2))</f>
        <v/>
      </c>
      <c r="Z183" s="18">
        <f>IF(X183&lt;=0,0,ROUNDDOWN((X183*LOOKUP(X183,{0,1950001,3300001,6950001,9000001,18000001,40000001},{0.05,0.1,0.2,0.23,0.33,0.4,0.45})-LOOKUP(X183,{0,1950001,3300001,6950001,9000001,18000001,40000001},{0,97500,427500,636000,1536000,2796000,4796000}))*1.021,-2))</f>
        <v/>
      </c>
      <c r="AA183" s="18">
        <f>MAX(0,ROUNDDOWN(M183-J183-430000-L183-0,-3))</f>
        <v/>
      </c>
      <c r="AB183" s="18">
        <f>MAX(0,ROUNDDOWN(M183-J183-430000-L183-V183,-3))</f>
        <v/>
      </c>
      <c r="AC183" s="18">
        <f>IF(M183&lt;=450000,0,MAX(0,ROUNDDOWN(AA183*0.06-MIN(50000,AA183)*0.03,-2))+MAX(0,ROUNDDOWN(AA183*0.04-MIN(50000,AA183)*0.02,-2)))</f>
        <v/>
      </c>
      <c r="AD183" s="18">
        <f>IF(M183&lt;=450000,0,MAX(0,ROUNDDOWN(AB183*0.06-MIN(50000,AB183)*0.03,-2))+MAX(0,ROUNDDOWN(AB183*0.04-MIN(50000,AB183)*0.02,-2)))</f>
        <v/>
      </c>
      <c r="AE183" s="18">
        <f>Y183-Z183</f>
        <v/>
      </c>
      <c r="AF183" s="18">
        <f>AC183-AD183</f>
        <v/>
      </c>
      <c r="AG183" s="18">
        <f>AE183+AF183</f>
        <v/>
      </c>
      <c r="AH183" s="20">
        <f>IF(W183&lt;=0,0,LOOKUP(W183,{0,1950001,3300001,6950001,9000001,18000001,40000001},{0.05,0.1,0.2,0.23,0.33,0.4,0.45}))</f>
        <v/>
      </c>
    </row>
    <row r="184">
      <c r="A184" t="inlineStr">
        <is>
          <t>1万円刻み 一般8万円</t>
        </is>
      </c>
      <c r="B184" s="18">
        <f>'4_1万円刻み'!$A$35</f>
        <v/>
      </c>
      <c r="C184" s="19" t="n">
        <v>2026</v>
      </c>
      <c r="D184" t="inlineStr">
        <is>
          <t>いいえ</t>
        </is>
      </c>
      <c r="E184" s="18" t="n">
        <v>80000</v>
      </c>
      <c r="F184" s="18" t="n">
        <v>0</v>
      </c>
      <c r="G184" s="18" t="n">
        <v>0</v>
      </c>
      <c r="H184" s="18" t="n">
        <v>0</v>
      </c>
      <c r="I184" s="18" t="n">
        <v>0</v>
      </c>
      <c r="J184" s="18">
        <f>ROUND(MIN(B184/12,650000)*12*0.0915+MIN(B184/12,1390000)*12*(0.0504+0)+B184*0.005,0)</f>
        <v/>
      </c>
      <c r="K184" s="18" t="n">
        <v>0</v>
      </c>
      <c r="L184" s="18" t="n">
        <v>0</v>
      </c>
      <c r="M184" s="18">
        <f>ROUND(IF(C184&gt;=2026,IF(B184&lt;741000,0,IF(B184&lt;2191000,B184-740000,IF(B184&lt;2193000,1451000,IF(B184&lt;2196000,1453000,IF(B184&lt;2200000,1456000,IF(B184&lt;3600000,ROUNDDOWN(B184/4,-3)*2.8-80000,IF(B184&lt;6600000,ROUNDDOWN(B184/4,-3)*3.2-440000,IF(B184&lt;8500000,ROUNDDOWN(B184*0.9,0)-1100000,B184-1950000)))))))),IF(B184&lt;651000,0,IF(B184&lt;1900000,B184-650000,IF(B184&lt;3600000,ROUNDDOWN(B184/4,-3)*2.8-80000,IF(B184&lt;6600000,ROUNDDOWN(B184/4,-3)*3.2-440000,IF(B184&lt;8500000,ROUNDDOWN(B184*0.9,0)-1100000,B184-1950000)))))),0)</f>
        <v/>
      </c>
      <c r="N184" s="18">
        <f>IF(M184&gt;23500000,NA(),IF(C184&gt;=2026,IF(M184&lt;=4890000,1040000,IF(M184&lt;=6550000,670000,620000)),IF(M184&lt;=1320000,950000,IF(M184&lt;=3360000,880000,IF(M184&lt;=4890000,680000,IF(M184&lt;=6550000,630000,580000))))))</f>
        <v/>
      </c>
      <c r="O184" s="18">
        <f>IF(F184&lt;=0,IF(AND(D184="はい",C184&gt;=2026,C184&lt;=2027),IF(E184&lt;=0,0,IF(E184&lt;=30000,E184,IF(E184&lt;=60000,ROUNDUP(E184/2,0)+15000,IF(E184&lt;=120000,ROUNDUP(E184/4,0)+30000,60000)))),IF(E184&lt;=0,0,IF(E184&lt;=20000,E184,IF(E184&lt;=40000,ROUNDUP(E184/2,0)+10000,IF(E184&lt;=80000,ROUNDUP(E184/4,0)+20000,40000))))),IF(E184&lt;=0,IF(F184&lt;=0,0,IF(F184&lt;=25000,F184,IF(F184&lt;=50000,ROUNDUP(F184/2,0)+12500,IF(F184&lt;=100000,ROUNDUP(F184/4,0)+25000,50000)))),MAX(IF(F184&lt;=0,0,IF(F184&lt;=25000,F184,IF(F184&lt;=50000,ROUNDUP(F184/2,0)+12500,IF(F184&lt;=100000,ROUNDUP(F184/4,0)+25000,50000)))),MIN(IF(AND(D184="はい",C184&gt;=2026,C184&lt;=2027),IF(E184&lt;=0,0,IF(E184&lt;=30000,E184,IF(E184&lt;=60000,ROUNDUP(E184/2,0)+15000,IF(E184&lt;=120000,ROUNDUP(E184/4,0)+30000,60000)))),IF(E184&lt;=0,0,IF(E184&lt;=20000,E184,IF(E184&lt;=40000,ROUNDUP(E184/2,0)+10000,IF(E184&lt;=80000,ROUNDUP(E184/4,0)+20000,40000)))))+IF(F184&lt;=0,0,IF(F184&lt;=25000,F184,IF(F184&lt;=50000,ROUNDUP(F184/2,0)+12500,IF(F184&lt;=100000,ROUNDUP(F184/4,0)+25000,50000)))),IF(AND(D184="はい",C184&gt;=2026,C184&lt;=2027),60000,40000)))))</f>
        <v/>
      </c>
      <c r="P184" s="18">
        <f>IF(G184&lt;=0,0,IF(G184&lt;=20000,G184,IF(G184&lt;=40000,ROUNDUP(G184/2,0)+10000,IF(G184&lt;=80000,ROUNDUP(G184/4,0)+20000,40000))))</f>
        <v/>
      </c>
      <c r="Q184" s="18">
        <f>IF(I184&lt;=0,IF(H184&lt;=0,0,IF(H184&lt;=20000,H184,IF(H184&lt;=40000,ROUNDUP(H184/2,0)+10000,IF(H184&lt;=80000,ROUNDUP(H184/4,0)+20000,40000)))),IF(H184&lt;=0,IF(I184&lt;=0,0,IF(I184&lt;=25000,I184,IF(I184&lt;=50000,ROUNDUP(I184/2,0)+12500,IF(I184&lt;=100000,ROUNDUP(I184/4,0)+25000,50000)))),MAX(IF(I184&lt;=0,0,IF(I184&lt;=25000,I184,IF(I184&lt;=50000,ROUNDUP(I184/2,0)+12500,IF(I184&lt;=100000,ROUNDUP(I184/4,0)+25000,50000)))),MIN(IF(H184&lt;=0,0,IF(H184&lt;=20000,H184,IF(H184&lt;=40000,ROUNDUP(H184/2,0)+10000,IF(H184&lt;=80000,ROUNDUP(H184/4,0)+20000,40000))))+IF(I184&lt;=0,0,IF(I184&lt;=25000,I184,IF(I184&lt;=50000,ROUNDUP(I184/2,0)+12500,IF(I184&lt;=100000,ROUNDUP(I184/4,0)+25000,50000)))),40000))))</f>
        <v/>
      </c>
      <c r="R184" s="18">
        <f>MIN(120000,O184+P184+Q184)</f>
        <v/>
      </c>
      <c r="S184" s="18">
        <f>IF(F184&lt;=0,IF(E184&lt;=0,0,IF(E184&lt;=12000,E184,IF(E184&lt;=32000,ROUNDUP(E184/2,0)+6000,IF(E184&lt;=56000,ROUNDUP(E184/4,0)+14000,28000)))),IF(E184&lt;=0,IF(F184&lt;=0,0,IF(F184&lt;=15000,F184,IF(F184&lt;=40000,ROUNDUP(F184/2,0)+7500,IF(F184&lt;=70000,ROUNDUP(F184/4,0)+17500,35000)))),MAX(IF(F184&lt;=0,0,IF(F184&lt;=15000,F184,IF(F184&lt;=40000,ROUNDUP(F184/2,0)+7500,IF(F184&lt;=70000,ROUNDUP(F184/4,0)+17500,35000)))),MIN(IF(E184&lt;=0,0,IF(E184&lt;=12000,E184,IF(E184&lt;=32000,ROUNDUP(E184/2,0)+6000,IF(E184&lt;=56000,ROUNDUP(E184/4,0)+14000,28000))))+IF(F184&lt;=0,0,IF(F184&lt;=15000,F184,IF(F184&lt;=40000,ROUNDUP(F184/2,0)+7500,IF(F184&lt;=70000,ROUNDUP(F184/4,0)+17500,35000)))),28000))))</f>
        <v/>
      </c>
      <c r="T184" s="18">
        <f>IF(G184&lt;=0,0,IF(G184&lt;=12000,G184,IF(G184&lt;=32000,ROUNDUP(G184/2,0)+6000,IF(G184&lt;=56000,ROUNDUP(G184/4,0)+14000,28000))))</f>
        <v/>
      </c>
      <c r="U184" s="18">
        <f>IF(I184&lt;=0,IF(H184&lt;=0,0,IF(H184&lt;=12000,H184,IF(H184&lt;=32000,ROUNDUP(H184/2,0)+6000,IF(H184&lt;=56000,ROUNDUP(H184/4,0)+14000,28000)))),IF(H184&lt;=0,IF(I184&lt;=0,0,IF(I184&lt;=15000,I184,IF(I184&lt;=40000,ROUNDUP(I184/2,0)+7500,IF(I184&lt;=70000,ROUNDUP(I184/4,0)+17500,35000)))),MAX(IF(I184&lt;=0,0,IF(I184&lt;=15000,I184,IF(I184&lt;=40000,ROUNDUP(I184/2,0)+7500,IF(I184&lt;=70000,ROUNDUP(I184/4,0)+17500,35000)))),MIN(IF(H184&lt;=0,0,IF(H184&lt;=12000,H184,IF(H184&lt;=32000,ROUNDUP(H184/2,0)+6000,IF(H184&lt;=56000,ROUNDUP(H184/4,0)+14000,28000))))+IF(I184&lt;=0,0,IF(I184&lt;=15000,I184,IF(I184&lt;=40000,ROUNDUP(I184/2,0)+7500,IF(I184&lt;=70000,ROUNDUP(I184/4,0)+17500,35000)))),28000))))</f>
        <v/>
      </c>
      <c r="V184" s="18">
        <f>MIN(70000,S184+T184+U184)</f>
        <v/>
      </c>
      <c r="W184" s="18">
        <f>MAX(0,ROUNDDOWN(M184-J184-N184-K184-0,-3))</f>
        <v/>
      </c>
      <c r="X184" s="18">
        <f>MAX(0,ROUNDDOWN(M184-J184-N184-K184-R184,-3))</f>
        <v/>
      </c>
      <c r="Y184" s="18">
        <f>IF(W184&lt;=0,0,ROUNDDOWN((W184*LOOKUP(W184,{0,1950001,3300001,6950001,9000001,18000001,40000001},{0.05,0.1,0.2,0.23,0.33,0.4,0.45})-LOOKUP(W184,{0,1950001,3300001,6950001,9000001,18000001,40000001},{0,97500,427500,636000,1536000,2796000,4796000}))*1.021,-2))</f>
        <v/>
      </c>
      <c r="Z184" s="18">
        <f>IF(X184&lt;=0,0,ROUNDDOWN((X184*LOOKUP(X184,{0,1950001,3300001,6950001,9000001,18000001,40000001},{0.05,0.1,0.2,0.23,0.33,0.4,0.45})-LOOKUP(X184,{0,1950001,3300001,6950001,9000001,18000001,40000001},{0,97500,427500,636000,1536000,2796000,4796000}))*1.021,-2))</f>
        <v/>
      </c>
      <c r="AA184" s="18">
        <f>MAX(0,ROUNDDOWN(M184-J184-430000-L184-0,-3))</f>
        <v/>
      </c>
      <c r="AB184" s="18">
        <f>MAX(0,ROUNDDOWN(M184-J184-430000-L184-V184,-3))</f>
        <v/>
      </c>
      <c r="AC184" s="18">
        <f>IF(M184&lt;=450000,0,MAX(0,ROUNDDOWN(AA184*0.06-MIN(50000,AA184)*0.03,-2))+MAX(0,ROUNDDOWN(AA184*0.04-MIN(50000,AA184)*0.02,-2)))</f>
        <v/>
      </c>
      <c r="AD184" s="18">
        <f>IF(M184&lt;=450000,0,MAX(0,ROUNDDOWN(AB184*0.06-MIN(50000,AB184)*0.03,-2))+MAX(0,ROUNDDOWN(AB184*0.04-MIN(50000,AB184)*0.02,-2)))</f>
        <v/>
      </c>
      <c r="AE184" s="18">
        <f>Y184-Z184</f>
        <v/>
      </c>
      <c r="AF184" s="18">
        <f>AC184-AD184</f>
        <v/>
      </c>
      <c r="AG184" s="18">
        <f>AE184+AF184</f>
        <v/>
      </c>
      <c r="AH184" s="20">
        <f>IF(W184&lt;=0,0,LOOKUP(W184,{0,1950001,3300001,6950001,9000001,18000001,40000001},{0.05,0.1,0.2,0.23,0.33,0.4,0.45}))</f>
        <v/>
      </c>
    </row>
    <row r="185">
      <c r="A185" t="inlineStr">
        <is>
          <t>1万円刻み 特例あり一般12万円</t>
        </is>
      </c>
      <c r="B185" s="18">
        <f>'4_1万円刻み'!$A$35</f>
        <v/>
      </c>
      <c r="C185" s="19" t="n">
        <v>2026</v>
      </c>
      <c r="D185" t="inlineStr">
        <is>
          <t>はい</t>
        </is>
      </c>
      <c r="E185" s="18" t="n">
        <v>120000</v>
      </c>
      <c r="F185" s="18" t="n">
        <v>0</v>
      </c>
      <c r="G185" s="18" t="n">
        <v>0</v>
      </c>
      <c r="H185" s="18" t="n">
        <v>0</v>
      </c>
      <c r="I185" s="18" t="n">
        <v>0</v>
      </c>
      <c r="J185" s="18">
        <f>ROUND(MIN(B185/12,650000)*12*0.0915+MIN(B185/12,1390000)*12*(0.0504+0)+B185*0.005,0)</f>
        <v/>
      </c>
      <c r="K185" s="18" t="n">
        <v>0</v>
      </c>
      <c r="L185" s="18" t="n">
        <v>0</v>
      </c>
      <c r="M185" s="18">
        <f>ROUND(IF(C185&gt;=2026,IF(B185&lt;741000,0,IF(B185&lt;2191000,B185-740000,IF(B185&lt;2193000,1451000,IF(B185&lt;2196000,1453000,IF(B185&lt;2200000,1456000,IF(B185&lt;3600000,ROUNDDOWN(B185/4,-3)*2.8-80000,IF(B185&lt;6600000,ROUNDDOWN(B185/4,-3)*3.2-440000,IF(B185&lt;8500000,ROUNDDOWN(B185*0.9,0)-1100000,B185-1950000)))))))),IF(B185&lt;651000,0,IF(B185&lt;1900000,B185-650000,IF(B185&lt;3600000,ROUNDDOWN(B185/4,-3)*2.8-80000,IF(B185&lt;6600000,ROUNDDOWN(B185/4,-3)*3.2-440000,IF(B185&lt;8500000,ROUNDDOWN(B185*0.9,0)-1100000,B185-1950000)))))),0)</f>
        <v/>
      </c>
      <c r="N185" s="18">
        <f>IF(M185&gt;23500000,NA(),IF(C185&gt;=2026,IF(M185&lt;=4890000,1040000,IF(M185&lt;=6550000,670000,620000)),IF(M185&lt;=1320000,950000,IF(M185&lt;=3360000,880000,IF(M185&lt;=4890000,680000,IF(M185&lt;=6550000,630000,580000))))))</f>
        <v/>
      </c>
      <c r="O185" s="18">
        <f>IF(F185&lt;=0,IF(AND(D185="はい",C185&gt;=2026,C185&lt;=2027),IF(E185&lt;=0,0,IF(E185&lt;=30000,E185,IF(E185&lt;=60000,ROUNDUP(E185/2,0)+15000,IF(E185&lt;=120000,ROUNDUP(E185/4,0)+30000,60000)))),IF(E185&lt;=0,0,IF(E185&lt;=20000,E185,IF(E185&lt;=40000,ROUNDUP(E185/2,0)+10000,IF(E185&lt;=80000,ROUNDUP(E185/4,0)+20000,40000))))),IF(E185&lt;=0,IF(F185&lt;=0,0,IF(F185&lt;=25000,F185,IF(F185&lt;=50000,ROUNDUP(F185/2,0)+12500,IF(F185&lt;=100000,ROUNDUP(F185/4,0)+25000,50000)))),MAX(IF(F185&lt;=0,0,IF(F185&lt;=25000,F185,IF(F185&lt;=50000,ROUNDUP(F185/2,0)+12500,IF(F185&lt;=100000,ROUNDUP(F185/4,0)+25000,50000)))),MIN(IF(AND(D185="はい",C185&gt;=2026,C185&lt;=2027),IF(E185&lt;=0,0,IF(E185&lt;=30000,E185,IF(E185&lt;=60000,ROUNDUP(E185/2,0)+15000,IF(E185&lt;=120000,ROUNDUP(E185/4,0)+30000,60000)))),IF(E185&lt;=0,0,IF(E185&lt;=20000,E185,IF(E185&lt;=40000,ROUNDUP(E185/2,0)+10000,IF(E185&lt;=80000,ROUNDUP(E185/4,0)+20000,40000)))))+IF(F185&lt;=0,0,IF(F185&lt;=25000,F185,IF(F185&lt;=50000,ROUNDUP(F185/2,0)+12500,IF(F185&lt;=100000,ROUNDUP(F185/4,0)+25000,50000)))),IF(AND(D185="はい",C185&gt;=2026,C185&lt;=2027),60000,40000)))))</f>
        <v/>
      </c>
      <c r="P185" s="18">
        <f>IF(G185&lt;=0,0,IF(G185&lt;=20000,G185,IF(G185&lt;=40000,ROUNDUP(G185/2,0)+10000,IF(G185&lt;=80000,ROUNDUP(G185/4,0)+20000,40000))))</f>
        <v/>
      </c>
      <c r="Q185" s="18">
        <f>IF(I185&lt;=0,IF(H185&lt;=0,0,IF(H185&lt;=20000,H185,IF(H185&lt;=40000,ROUNDUP(H185/2,0)+10000,IF(H185&lt;=80000,ROUNDUP(H185/4,0)+20000,40000)))),IF(H185&lt;=0,IF(I185&lt;=0,0,IF(I185&lt;=25000,I185,IF(I185&lt;=50000,ROUNDUP(I185/2,0)+12500,IF(I185&lt;=100000,ROUNDUP(I185/4,0)+25000,50000)))),MAX(IF(I185&lt;=0,0,IF(I185&lt;=25000,I185,IF(I185&lt;=50000,ROUNDUP(I185/2,0)+12500,IF(I185&lt;=100000,ROUNDUP(I185/4,0)+25000,50000)))),MIN(IF(H185&lt;=0,0,IF(H185&lt;=20000,H185,IF(H185&lt;=40000,ROUNDUP(H185/2,0)+10000,IF(H185&lt;=80000,ROUNDUP(H185/4,0)+20000,40000))))+IF(I185&lt;=0,0,IF(I185&lt;=25000,I185,IF(I185&lt;=50000,ROUNDUP(I185/2,0)+12500,IF(I185&lt;=100000,ROUNDUP(I185/4,0)+25000,50000)))),40000))))</f>
        <v/>
      </c>
      <c r="R185" s="18">
        <f>MIN(120000,O185+P185+Q185)</f>
        <v/>
      </c>
      <c r="S185" s="18">
        <f>IF(F185&lt;=0,IF(E185&lt;=0,0,IF(E185&lt;=12000,E185,IF(E185&lt;=32000,ROUNDUP(E185/2,0)+6000,IF(E185&lt;=56000,ROUNDUP(E185/4,0)+14000,28000)))),IF(E185&lt;=0,IF(F185&lt;=0,0,IF(F185&lt;=15000,F185,IF(F185&lt;=40000,ROUNDUP(F185/2,0)+7500,IF(F185&lt;=70000,ROUNDUP(F185/4,0)+17500,35000)))),MAX(IF(F185&lt;=0,0,IF(F185&lt;=15000,F185,IF(F185&lt;=40000,ROUNDUP(F185/2,0)+7500,IF(F185&lt;=70000,ROUNDUP(F185/4,0)+17500,35000)))),MIN(IF(E185&lt;=0,0,IF(E185&lt;=12000,E185,IF(E185&lt;=32000,ROUNDUP(E185/2,0)+6000,IF(E185&lt;=56000,ROUNDUP(E185/4,0)+14000,28000))))+IF(F185&lt;=0,0,IF(F185&lt;=15000,F185,IF(F185&lt;=40000,ROUNDUP(F185/2,0)+7500,IF(F185&lt;=70000,ROUNDUP(F185/4,0)+17500,35000)))),28000))))</f>
        <v/>
      </c>
      <c r="T185" s="18">
        <f>IF(G185&lt;=0,0,IF(G185&lt;=12000,G185,IF(G185&lt;=32000,ROUNDUP(G185/2,0)+6000,IF(G185&lt;=56000,ROUNDUP(G185/4,0)+14000,28000))))</f>
        <v/>
      </c>
      <c r="U185" s="18">
        <f>IF(I185&lt;=0,IF(H185&lt;=0,0,IF(H185&lt;=12000,H185,IF(H185&lt;=32000,ROUNDUP(H185/2,0)+6000,IF(H185&lt;=56000,ROUNDUP(H185/4,0)+14000,28000)))),IF(H185&lt;=0,IF(I185&lt;=0,0,IF(I185&lt;=15000,I185,IF(I185&lt;=40000,ROUNDUP(I185/2,0)+7500,IF(I185&lt;=70000,ROUNDUP(I185/4,0)+17500,35000)))),MAX(IF(I185&lt;=0,0,IF(I185&lt;=15000,I185,IF(I185&lt;=40000,ROUNDUP(I185/2,0)+7500,IF(I185&lt;=70000,ROUNDUP(I185/4,0)+17500,35000)))),MIN(IF(H185&lt;=0,0,IF(H185&lt;=12000,H185,IF(H185&lt;=32000,ROUNDUP(H185/2,0)+6000,IF(H185&lt;=56000,ROUNDUP(H185/4,0)+14000,28000))))+IF(I185&lt;=0,0,IF(I185&lt;=15000,I185,IF(I185&lt;=40000,ROUNDUP(I185/2,0)+7500,IF(I185&lt;=70000,ROUNDUP(I185/4,0)+17500,35000)))),28000))))</f>
        <v/>
      </c>
      <c r="V185" s="18">
        <f>MIN(70000,S185+T185+U185)</f>
        <v/>
      </c>
      <c r="W185" s="18">
        <f>MAX(0,ROUNDDOWN(M185-J185-N185-K185-0,-3))</f>
        <v/>
      </c>
      <c r="X185" s="18">
        <f>MAX(0,ROUNDDOWN(M185-J185-N185-K185-R185,-3))</f>
        <v/>
      </c>
      <c r="Y185" s="18">
        <f>IF(W185&lt;=0,0,ROUNDDOWN((W185*LOOKUP(W185,{0,1950001,3300001,6950001,9000001,18000001,40000001},{0.05,0.1,0.2,0.23,0.33,0.4,0.45})-LOOKUP(W185,{0,1950001,3300001,6950001,9000001,18000001,40000001},{0,97500,427500,636000,1536000,2796000,4796000}))*1.021,-2))</f>
        <v/>
      </c>
      <c r="Z185" s="18">
        <f>IF(X185&lt;=0,0,ROUNDDOWN((X185*LOOKUP(X185,{0,1950001,3300001,6950001,9000001,18000001,40000001},{0.05,0.1,0.2,0.23,0.33,0.4,0.45})-LOOKUP(X185,{0,1950001,3300001,6950001,9000001,18000001,40000001},{0,97500,427500,636000,1536000,2796000,4796000}))*1.021,-2))</f>
        <v/>
      </c>
      <c r="AA185" s="18">
        <f>MAX(0,ROUNDDOWN(M185-J185-430000-L185-0,-3))</f>
        <v/>
      </c>
      <c r="AB185" s="18">
        <f>MAX(0,ROUNDDOWN(M185-J185-430000-L185-V185,-3))</f>
        <v/>
      </c>
      <c r="AC185" s="18">
        <f>IF(M185&lt;=450000,0,MAX(0,ROUNDDOWN(AA185*0.06-MIN(50000,AA185)*0.03,-2))+MAX(0,ROUNDDOWN(AA185*0.04-MIN(50000,AA185)*0.02,-2)))</f>
        <v/>
      </c>
      <c r="AD185" s="18">
        <f>IF(M185&lt;=450000,0,MAX(0,ROUNDDOWN(AB185*0.06-MIN(50000,AB185)*0.03,-2))+MAX(0,ROUNDDOWN(AB185*0.04-MIN(50000,AB185)*0.02,-2)))</f>
        <v/>
      </c>
      <c r="AE185" s="18">
        <f>Y185-Z185</f>
        <v/>
      </c>
      <c r="AF185" s="18">
        <f>AC185-AD185</f>
        <v/>
      </c>
      <c r="AG185" s="18">
        <f>AE185+AF185</f>
        <v/>
      </c>
      <c r="AH185" s="20">
        <f>IF(W185&lt;=0,0,LOOKUP(W185,{0,1950001,3300001,6950001,9000001,18000001,40000001},{0.05,0.1,0.2,0.23,0.33,0.4,0.45}))</f>
        <v/>
      </c>
    </row>
    <row r="186">
      <c r="A186" t="inlineStr">
        <is>
          <t>1万円刻み 3区分8万円ずつ</t>
        </is>
      </c>
      <c r="B186" s="18">
        <f>'4_1万円刻み'!$A$36</f>
        <v/>
      </c>
      <c r="C186" s="19" t="n">
        <v>2026</v>
      </c>
      <c r="D186" t="inlineStr">
        <is>
          <t>いいえ</t>
        </is>
      </c>
      <c r="E186" s="18" t="n">
        <v>80000</v>
      </c>
      <c r="F186" s="18" t="n">
        <v>0</v>
      </c>
      <c r="G186" s="18" t="n">
        <v>80000</v>
      </c>
      <c r="H186" s="18" t="n">
        <v>80000</v>
      </c>
      <c r="I186" s="18" t="n">
        <v>0</v>
      </c>
      <c r="J186" s="18">
        <f>ROUND(MIN(B186/12,650000)*12*0.0915+MIN(B186/12,1390000)*12*(0.0504+0)+B186*0.005,0)</f>
        <v/>
      </c>
      <c r="K186" s="18" t="n">
        <v>0</v>
      </c>
      <c r="L186" s="18" t="n">
        <v>0</v>
      </c>
      <c r="M186" s="18">
        <f>ROUND(IF(C186&gt;=2026,IF(B186&lt;741000,0,IF(B186&lt;2191000,B186-740000,IF(B186&lt;2193000,1451000,IF(B186&lt;2196000,1453000,IF(B186&lt;2200000,1456000,IF(B186&lt;3600000,ROUNDDOWN(B186/4,-3)*2.8-80000,IF(B186&lt;6600000,ROUNDDOWN(B186/4,-3)*3.2-440000,IF(B186&lt;8500000,ROUNDDOWN(B186*0.9,0)-1100000,B186-1950000)))))))),IF(B186&lt;651000,0,IF(B186&lt;1900000,B186-650000,IF(B186&lt;3600000,ROUNDDOWN(B186/4,-3)*2.8-80000,IF(B186&lt;6600000,ROUNDDOWN(B186/4,-3)*3.2-440000,IF(B186&lt;8500000,ROUNDDOWN(B186*0.9,0)-1100000,B186-1950000)))))),0)</f>
        <v/>
      </c>
      <c r="N186" s="18">
        <f>IF(M186&gt;23500000,NA(),IF(C186&gt;=2026,IF(M186&lt;=4890000,1040000,IF(M186&lt;=6550000,670000,620000)),IF(M186&lt;=1320000,950000,IF(M186&lt;=3360000,880000,IF(M186&lt;=4890000,680000,IF(M186&lt;=6550000,630000,580000))))))</f>
        <v/>
      </c>
      <c r="O186" s="18">
        <f>IF(F186&lt;=0,IF(AND(D186="はい",C186&gt;=2026,C186&lt;=2027),IF(E186&lt;=0,0,IF(E186&lt;=30000,E186,IF(E186&lt;=60000,ROUNDUP(E186/2,0)+15000,IF(E186&lt;=120000,ROUNDUP(E186/4,0)+30000,60000)))),IF(E186&lt;=0,0,IF(E186&lt;=20000,E186,IF(E186&lt;=40000,ROUNDUP(E186/2,0)+10000,IF(E186&lt;=80000,ROUNDUP(E186/4,0)+20000,40000))))),IF(E186&lt;=0,IF(F186&lt;=0,0,IF(F186&lt;=25000,F186,IF(F186&lt;=50000,ROUNDUP(F186/2,0)+12500,IF(F186&lt;=100000,ROUNDUP(F186/4,0)+25000,50000)))),MAX(IF(F186&lt;=0,0,IF(F186&lt;=25000,F186,IF(F186&lt;=50000,ROUNDUP(F186/2,0)+12500,IF(F186&lt;=100000,ROUNDUP(F186/4,0)+25000,50000)))),MIN(IF(AND(D186="はい",C186&gt;=2026,C186&lt;=2027),IF(E186&lt;=0,0,IF(E186&lt;=30000,E186,IF(E186&lt;=60000,ROUNDUP(E186/2,0)+15000,IF(E186&lt;=120000,ROUNDUP(E186/4,0)+30000,60000)))),IF(E186&lt;=0,0,IF(E186&lt;=20000,E186,IF(E186&lt;=40000,ROUNDUP(E186/2,0)+10000,IF(E186&lt;=80000,ROUNDUP(E186/4,0)+20000,40000)))))+IF(F186&lt;=0,0,IF(F186&lt;=25000,F186,IF(F186&lt;=50000,ROUNDUP(F186/2,0)+12500,IF(F186&lt;=100000,ROUNDUP(F186/4,0)+25000,50000)))),IF(AND(D186="はい",C186&gt;=2026,C186&lt;=2027),60000,40000)))))</f>
        <v/>
      </c>
      <c r="P186" s="18">
        <f>IF(G186&lt;=0,0,IF(G186&lt;=20000,G186,IF(G186&lt;=40000,ROUNDUP(G186/2,0)+10000,IF(G186&lt;=80000,ROUNDUP(G186/4,0)+20000,40000))))</f>
        <v/>
      </c>
      <c r="Q186" s="18">
        <f>IF(I186&lt;=0,IF(H186&lt;=0,0,IF(H186&lt;=20000,H186,IF(H186&lt;=40000,ROUNDUP(H186/2,0)+10000,IF(H186&lt;=80000,ROUNDUP(H186/4,0)+20000,40000)))),IF(H186&lt;=0,IF(I186&lt;=0,0,IF(I186&lt;=25000,I186,IF(I186&lt;=50000,ROUNDUP(I186/2,0)+12500,IF(I186&lt;=100000,ROUNDUP(I186/4,0)+25000,50000)))),MAX(IF(I186&lt;=0,0,IF(I186&lt;=25000,I186,IF(I186&lt;=50000,ROUNDUP(I186/2,0)+12500,IF(I186&lt;=100000,ROUNDUP(I186/4,0)+25000,50000)))),MIN(IF(H186&lt;=0,0,IF(H186&lt;=20000,H186,IF(H186&lt;=40000,ROUNDUP(H186/2,0)+10000,IF(H186&lt;=80000,ROUNDUP(H186/4,0)+20000,40000))))+IF(I186&lt;=0,0,IF(I186&lt;=25000,I186,IF(I186&lt;=50000,ROUNDUP(I186/2,0)+12500,IF(I186&lt;=100000,ROUNDUP(I186/4,0)+25000,50000)))),40000))))</f>
        <v/>
      </c>
      <c r="R186" s="18">
        <f>MIN(120000,O186+P186+Q186)</f>
        <v/>
      </c>
      <c r="S186" s="18">
        <f>IF(F186&lt;=0,IF(E186&lt;=0,0,IF(E186&lt;=12000,E186,IF(E186&lt;=32000,ROUNDUP(E186/2,0)+6000,IF(E186&lt;=56000,ROUNDUP(E186/4,0)+14000,28000)))),IF(E186&lt;=0,IF(F186&lt;=0,0,IF(F186&lt;=15000,F186,IF(F186&lt;=40000,ROUNDUP(F186/2,0)+7500,IF(F186&lt;=70000,ROUNDUP(F186/4,0)+17500,35000)))),MAX(IF(F186&lt;=0,0,IF(F186&lt;=15000,F186,IF(F186&lt;=40000,ROUNDUP(F186/2,0)+7500,IF(F186&lt;=70000,ROUNDUP(F186/4,0)+17500,35000)))),MIN(IF(E186&lt;=0,0,IF(E186&lt;=12000,E186,IF(E186&lt;=32000,ROUNDUP(E186/2,0)+6000,IF(E186&lt;=56000,ROUNDUP(E186/4,0)+14000,28000))))+IF(F186&lt;=0,0,IF(F186&lt;=15000,F186,IF(F186&lt;=40000,ROUNDUP(F186/2,0)+7500,IF(F186&lt;=70000,ROUNDUP(F186/4,0)+17500,35000)))),28000))))</f>
        <v/>
      </c>
      <c r="T186" s="18">
        <f>IF(G186&lt;=0,0,IF(G186&lt;=12000,G186,IF(G186&lt;=32000,ROUNDUP(G186/2,0)+6000,IF(G186&lt;=56000,ROUNDUP(G186/4,0)+14000,28000))))</f>
        <v/>
      </c>
      <c r="U186" s="18">
        <f>IF(I186&lt;=0,IF(H186&lt;=0,0,IF(H186&lt;=12000,H186,IF(H186&lt;=32000,ROUNDUP(H186/2,0)+6000,IF(H186&lt;=56000,ROUNDUP(H186/4,0)+14000,28000)))),IF(H186&lt;=0,IF(I186&lt;=0,0,IF(I186&lt;=15000,I186,IF(I186&lt;=40000,ROUNDUP(I186/2,0)+7500,IF(I186&lt;=70000,ROUNDUP(I186/4,0)+17500,35000)))),MAX(IF(I186&lt;=0,0,IF(I186&lt;=15000,I186,IF(I186&lt;=40000,ROUNDUP(I186/2,0)+7500,IF(I186&lt;=70000,ROUNDUP(I186/4,0)+17500,35000)))),MIN(IF(H186&lt;=0,0,IF(H186&lt;=12000,H186,IF(H186&lt;=32000,ROUNDUP(H186/2,0)+6000,IF(H186&lt;=56000,ROUNDUP(H186/4,0)+14000,28000))))+IF(I186&lt;=0,0,IF(I186&lt;=15000,I186,IF(I186&lt;=40000,ROUNDUP(I186/2,0)+7500,IF(I186&lt;=70000,ROUNDUP(I186/4,0)+17500,35000)))),28000))))</f>
        <v/>
      </c>
      <c r="V186" s="18">
        <f>MIN(70000,S186+T186+U186)</f>
        <v/>
      </c>
      <c r="W186" s="18">
        <f>MAX(0,ROUNDDOWN(M186-J186-N186-K186-0,-3))</f>
        <v/>
      </c>
      <c r="X186" s="18">
        <f>MAX(0,ROUNDDOWN(M186-J186-N186-K186-R186,-3))</f>
        <v/>
      </c>
      <c r="Y186" s="18">
        <f>IF(W186&lt;=0,0,ROUNDDOWN((W186*LOOKUP(W186,{0,1950001,3300001,6950001,9000001,18000001,40000001},{0.05,0.1,0.2,0.23,0.33,0.4,0.45})-LOOKUP(W186,{0,1950001,3300001,6950001,9000001,18000001,40000001},{0,97500,427500,636000,1536000,2796000,4796000}))*1.021,-2))</f>
        <v/>
      </c>
      <c r="Z186" s="18">
        <f>IF(X186&lt;=0,0,ROUNDDOWN((X186*LOOKUP(X186,{0,1950001,3300001,6950001,9000001,18000001,40000001},{0.05,0.1,0.2,0.23,0.33,0.4,0.45})-LOOKUP(X186,{0,1950001,3300001,6950001,9000001,18000001,40000001},{0,97500,427500,636000,1536000,2796000,4796000}))*1.021,-2))</f>
        <v/>
      </c>
      <c r="AA186" s="18">
        <f>MAX(0,ROUNDDOWN(M186-J186-430000-L186-0,-3))</f>
        <v/>
      </c>
      <c r="AB186" s="18">
        <f>MAX(0,ROUNDDOWN(M186-J186-430000-L186-V186,-3))</f>
        <v/>
      </c>
      <c r="AC186" s="18">
        <f>IF(M186&lt;=450000,0,MAX(0,ROUNDDOWN(AA186*0.06-MIN(50000,AA186)*0.03,-2))+MAX(0,ROUNDDOWN(AA186*0.04-MIN(50000,AA186)*0.02,-2)))</f>
        <v/>
      </c>
      <c r="AD186" s="18">
        <f>IF(M186&lt;=450000,0,MAX(0,ROUNDDOWN(AB186*0.06-MIN(50000,AB186)*0.03,-2))+MAX(0,ROUNDDOWN(AB186*0.04-MIN(50000,AB186)*0.02,-2)))</f>
        <v/>
      </c>
      <c r="AE186" s="18">
        <f>Y186-Z186</f>
        <v/>
      </c>
      <c r="AF186" s="18">
        <f>AC186-AD186</f>
        <v/>
      </c>
      <c r="AG186" s="18">
        <f>AE186+AF186</f>
        <v/>
      </c>
      <c r="AH186" s="20">
        <f>IF(W186&lt;=0,0,LOOKUP(W186,{0,1950001,3300001,6950001,9000001,18000001,40000001},{0.05,0.1,0.2,0.23,0.33,0.4,0.45}))</f>
        <v/>
      </c>
    </row>
    <row r="187">
      <c r="A187" t="inlineStr">
        <is>
          <t>1万円刻み 一般8万円</t>
        </is>
      </c>
      <c r="B187" s="18">
        <f>'4_1万円刻み'!$A$36</f>
        <v/>
      </c>
      <c r="C187" s="19" t="n">
        <v>2026</v>
      </c>
      <c r="D187" t="inlineStr">
        <is>
          <t>いいえ</t>
        </is>
      </c>
      <c r="E187" s="18" t="n">
        <v>80000</v>
      </c>
      <c r="F187" s="18" t="n">
        <v>0</v>
      </c>
      <c r="G187" s="18" t="n">
        <v>0</v>
      </c>
      <c r="H187" s="18" t="n">
        <v>0</v>
      </c>
      <c r="I187" s="18" t="n">
        <v>0</v>
      </c>
      <c r="J187" s="18">
        <f>ROUND(MIN(B187/12,650000)*12*0.0915+MIN(B187/12,1390000)*12*(0.0504+0)+B187*0.005,0)</f>
        <v/>
      </c>
      <c r="K187" s="18" t="n">
        <v>0</v>
      </c>
      <c r="L187" s="18" t="n">
        <v>0</v>
      </c>
      <c r="M187" s="18">
        <f>ROUND(IF(C187&gt;=2026,IF(B187&lt;741000,0,IF(B187&lt;2191000,B187-740000,IF(B187&lt;2193000,1451000,IF(B187&lt;2196000,1453000,IF(B187&lt;2200000,1456000,IF(B187&lt;3600000,ROUNDDOWN(B187/4,-3)*2.8-80000,IF(B187&lt;6600000,ROUNDDOWN(B187/4,-3)*3.2-440000,IF(B187&lt;8500000,ROUNDDOWN(B187*0.9,0)-1100000,B187-1950000)))))))),IF(B187&lt;651000,0,IF(B187&lt;1900000,B187-650000,IF(B187&lt;3600000,ROUNDDOWN(B187/4,-3)*2.8-80000,IF(B187&lt;6600000,ROUNDDOWN(B187/4,-3)*3.2-440000,IF(B187&lt;8500000,ROUNDDOWN(B187*0.9,0)-1100000,B187-1950000)))))),0)</f>
        <v/>
      </c>
      <c r="N187" s="18">
        <f>IF(M187&gt;23500000,NA(),IF(C187&gt;=2026,IF(M187&lt;=4890000,1040000,IF(M187&lt;=6550000,670000,620000)),IF(M187&lt;=1320000,950000,IF(M187&lt;=3360000,880000,IF(M187&lt;=4890000,680000,IF(M187&lt;=6550000,630000,580000))))))</f>
        <v/>
      </c>
      <c r="O187" s="18">
        <f>IF(F187&lt;=0,IF(AND(D187="はい",C187&gt;=2026,C187&lt;=2027),IF(E187&lt;=0,0,IF(E187&lt;=30000,E187,IF(E187&lt;=60000,ROUNDUP(E187/2,0)+15000,IF(E187&lt;=120000,ROUNDUP(E187/4,0)+30000,60000)))),IF(E187&lt;=0,0,IF(E187&lt;=20000,E187,IF(E187&lt;=40000,ROUNDUP(E187/2,0)+10000,IF(E187&lt;=80000,ROUNDUP(E187/4,0)+20000,40000))))),IF(E187&lt;=0,IF(F187&lt;=0,0,IF(F187&lt;=25000,F187,IF(F187&lt;=50000,ROUNDUP(F187/2,0)+12500,IF(F187&lt;=100000,ROUNDUP(F187/4,0)+25000,50000)))),MAX(IF(F187&lt;=0,0,IF(F187&lt;=25000,F187,IF(F187&lt;=50000,ROUNDUP(F187/2,0)+12500,IF(F187&lt;=100000,ROUNDUP(F187/4,0)+25000,50000)))),MIN(IF(AND(D187="はい",C187&gt;=2026,C187&lt;=2027),IF(E187&lt;=0,0,IF(E187&lt;=30000,E187,IF(E187&lt;=60000,ROUNDUP(E187/2,0)+15000,IF(E187&lt;=120000,ROUNDUP(E187/4,0)+30000,60000)))),IF(E187&lt;=0,0,IF(E187&lt;=20000,E187,IF(E187&lt;=40000,ROUNDUP(E187/2,0)+10000,IF(E187&lt;=80000,ROUNDUP(E187/4,0)+20000,40000)))))+IF(F187&lt;=0,0,IF(F187&lt;=25000,F187,IF(F187&lt;=50000,ROUNDUP(F187/2,0)+12500,IF(F187&lt;=100000,ROUNDUP(F187/4,0)+25000,50000)))),IF(AND(D187="はい",C187&gt;=2026,C187&lt;=2027),60000,40000)))))</f>
        <v/>
      </c>
      <c r="P187" s="18">
        <f>IF(G187&lt;=0,0,IF(G187&lt;=20000,G187,IF(G187&lt;=40000,ROUNDUP(G187/2,0)+10000,IF(G187&lt;=80000,ROUNDUP(G187/4,0)+20000,40000))))</f>
        <v/>
      </c>
      <c r="Q187" s="18">
        <f>IF(I187&lt;=0,IF(H187&lt;=0,0,IF(H187&lt;=20000,H187,IF(H187&lt;=40000,ROUNDUP(H187/2,0)+10000,IF(H187&lt;=80000,ROUNDUP(H187/4,0)+20000,40000)))),IF(H187&lt;=0,IF(I187&lt;=0,0,IF(I187&lt;=25000,I187,IF(I187&lt;=50000,ROUNDUP(I187/2,0)+12500,IF(I187&lt;=100000,ROUNDUP(I187/4,0)+25000,50000)))),MAX(IF(I187&lt;=0,0,IF(I187&lt;=25000,I187,IF(I187&lt;=50000,ROUNDUP(I187/2,0)+12500,IF(I187&lt;=100000,ROUNDUP(I187/4,0)+25000,50000)))),MIN(IF(H187&lt;=0,0,IF(H187&lt;=20000,H187,IF(H187&lt;=40000,ROUNDUP(H187/2,0)+10000,IF(H187&lt;=80000,ROUNDUP(H187/4,0)+20000,40000))))+IF(I187&lt;=0,0,IF(I187&lt;=25000,I187,IF(I187&lt;=50000,ROUNDUP(I187/2,0)+12500,IF(I187&lt;=100000,ROUNDUP(I187/4,0)+25000,50000)))),40000))))</f>
        <v/>
      </c>
      <c r="R187" s="18">
        <f>MIN(120000,O187+P187+Q187)</f>
        <v/>
      </c>
      <c r="S187" s="18">
        <f>IF(F187&lt;=0,IF(E187&lt;=0,0,IF(E187&lt;=12000,E187,IF(E187&lt;=32000,ROUNDUP(E187/2,0)+6000,IF(E187&lt;=56000,ROUNDUP(E187/4,0)+14000,28000)))),IF(E187&lt;=0,IF(F187&lt;=0,0,IF(F187&lt;=15000,F187,IF(F187&lt;=40000,ROUNDUP(F187/2,0)+7500,IF(F187&lt;=70000,ROUNDUP(F187/4,0)+17500,35000)))),MAX(IF(F187&lt;=0,0,IF(F187&lt;=15000,F187,IF(F187&lt;=40000,ROUNDUP(F187/2,0)+7500,IF(F187&lt;=70000,ROUNDUP(F187/4,0)+17500,35000)))),MIN(IF(E187&lt;=0,0,IF(E187&lt;=12000,E187,IF(E187&lt;=32000,ROUNDUP(E187/2,0)+6000,IF(E187&lt;=56000,ROUNDUP(E187/4,0)+14000,28000))))+IF(F187&lt;=0,0,IF(F187&lt;=15000,F187,IF(F187&lt;=40000,ROUNDUP(F187/2,0)+7500,IF(F187&lt;=70000,ROUNDUP(F187/4,0)+17500,35000)))),28000))))</f>
        <v/>
      </c>
      <c r="T187" s="18">
        <f>IF(G187&lt;=0,0,IF(G187&lt;=12000,G187,IF(G187&lt;=32000,ROUNDUP(G187/2,0)+6000,IF(G187&lt;=56000,ROUNDUP(G187/4,0)+14000,28000))))</f>
        <v/>
      </c>
      <c r="U187" s="18">
        <f>IF(I187&lt;=0,IF(H187&lt;=0,0,IF(H187&lt;=12000,H187,IF(H187&lt;=32000,ROUNDUP(H187/2,0)+6000,IF(H187&lt;=56000,ROUNDUP(H187/4,0)+14000,28000)))),IF(H187&lt;=0,IF(I187&lt;=0,0,IF(I187&lt;=15000,I187,IF(I187&lt;=40000,ROUNDUP(I187/2,0)+7500,IF(I187&lt;=70000,ROUNDUP(I187/4,0)+17500,35000)))),MAX(IF(I187&lt;=0,0,IF(I187&lt;=15000,I187,IF(I187&lt;=40000,ROUNDUP(I187/2,0)+7500,IF(I187&lt;=70000,ROUNDUP(I187/4,0)+17500,35000)))),MIN(IF(H187&lt;=0,0,IF(H187&lt;=12000,H187,IF(H187&lt;=32000,ROUNDUP(H187/2,0)+6000,IF(H187&lt;=56000,ROUNDUP(H187/4,0)+14000,28000))))+IF(I187&lt;=0,0,IF(I187&lt;=15000,I187,IF(I187&lt;=40000,ROUNDUP(I187/2,0)+7500,IF(I187&lt;=70000,ROUNDUP(I187/4,0)+17500,35000)))),28000))))</f>
        <v/>
      </c>
      <c r="V187" s="18">
        <f>MIN(70000,S187+T187+U187)</f>
        <v/>
      </c>
      <c r="W187" s="18">
        <f>MAX(0,ROUNDDOWN(M187-J187-N187-K187-0,-3))</f>
        <v/>
      </c>
      <c r="X187" s="18">
        <f>MAX(0,ROUNDDOWN(M187-J187-N187-K187-R187,-3))</f>
        <v/>
      </c>
      <c r="Y187" s="18">
        <f>IF(W187&lt;=0,0,ROUNDDOWN((W187*LOOKUP(W187,{0,1950001,3300001,6950001,9000001,18000001,40000001},{0.05,0.1,0.2,0.23,0.33,0.4,0.45})-LOOKUP(W187,{0,1950001,3300001,6950001,9000001,18000001,40000001},{0,97500,427500,636000,1536000,2796000,4796000}))*1.021,-2))</f>
        <v/>
      </c>
      <c r="Z187" s="18">
        <f>IF(X187&lt;=0,0,ROUNDDOWN((X187*LOOKUP(X187,{0,1950001,3300001,6950001,9000001,18000001,40000001},{0.05,0.1,0.2,0.23,0.33,0.4,0.45})-LOOKUP(X187,{0,1950001,3300001,6950001,9000001,18000001,40000001},{0,97500,427500,636000,1536000,2796000,4796000}))*1.021,-2))</f>
        <v/>
      </c>
      <c r="AA187" s="18">
        <f>MAX(0,ROUNDDOWN(M187-J187-430000-L187-0,-3))</f>
        <v/>
      </c>
      <c r="AB187" s="18">
        <f>MAX(0,ROUNDDOWN(M187-J187-430000-L187-V187,-3))</f>
        <v/>
      </c>
      <c r="AC187" s="18">
        <f>IF(M187&lt;=450000,0,MAX(0,ROUNDDOWN(AA187*0.06-MIN(50000,AA187)*0.03,-2))+MAX(0,ROUNDDOWN(AA187*0.04-MIN(50000,AA187)*0.02,-2)))</f>
        <v/>
      </c>
      <c r="AD187" s="18">
        <f>IF(M187&lt;=450000,0,MAX(0,ROUNDDOWN(AB187*0.06-MIN(50000,AB187)*0.03,-2))+MAX(0,ROUNDDOWN(AB187*0.04-MIN(50000,AB187)*0.02,-2)))</f>
        <v/>
      </c>
      <c r="AE187" s="18">
        <f>Y187-Z187</f>
        <v/>
      </c>
      <c r="AF187" s="18">
        <f>AC187-AD187</f>
        <v/>
      </c>
      <c r="AG187" s="18">
        <f>AE187+AF187</f>
        <v/>
      </c>
      <c r="AH187" s="20">
        <f>IF(W187&lt;=0,0,LOOKUP(W187,{0,1950001,3300001,6950001,9000001,18000001,40000001},{0.05,0.1,0.2,0.23,0.33,0.4,0.45}))</f>
        <v/>
      </c>
    </row>
    <row r="188">
      <c r="A188" t="inlineStr">
        <is>
          <t>1万円刻み 特例あり一般12万円</t>
        </is>
      </c>
      <c r="B188" s="18">
        <f>'4_1万円刻み'!$A$36</f>
        <v/>
      </c>
      <c r="C188" s="19" t="n">
        <v>2026</v>
      </c>
      <c r="D188" t="inlineStr">
        <is>
          <t>はい</t>
        </is>
      </c>
      <c r="E188" s="18" t="n">
        <v>120000</v>
      </c>
      <c r="F188" s="18" t="n">
        <v>0</v>
      </c>
      <c r="G188" s="18" t="n">
        <v>0</v>
      </c>
      <c r="H188" s="18" t="n">
        <v>0</v>
      </c>
      <c r="I188" s="18" t="n">
        <v>0</v>
      </c>
      <c r="J188" s="18">
        <f>ROUND(MIN(B188/12,650000)*12*0.0915+MIN(B188/12,1390000)*12*(0.0504+0)+B188*0.005,0)</f>
        <v/>
      </c>
      <c r="K188" s="18" t="n">
        <v>0</v>
      </c>
      <c r="L188" s="18" t="n">
        <v>0</v>
      </c>
      <c r="M188" s="18">
        <f>ROUND(IF(C188&gt;=2026,IF(B188&lt;741000,0,IF(B188&lt;2191000,B188-740000,IF(B188&lt;2193000,1451000,IF(B188&lt;2196000,1453000,IF(B188&lt;2200000,1456000,IF(B188&lt;3600000,ROUNDDOWN(B188/4,-3)*2.8-80000,IF(B188&lt;6600000,ROUNDDOWN(B188/4,-3)*3.2-440000,IF(B188&lt;8500000,ROUNDDOWN(B188*0.9,0)-1100000,B188-1950000)))))))),IF(B188&lt;651000,0,IF(B188&lt;1900000,B188-650000,IF(B188&lt;3600000,ROUNDDOWN(B188/4,-3)*2.8-80000,IF(B188&lt;6600000,ROUNDDOWN(B188/4,-3)*3.2-440000,IF(B188&lt;8500000,ROUNDDOWN(B188*0.9,0)-1100000,B188-1950000)))))),0)</f>
        <v/>
      </c>
      <c r="N188" s="18">
        <f>IF(M188&gt;23500000,NA(),IF(C188&gt;=2026,IF(M188&lt;=4890000,1040000,IF(M188&lt;=6550000,670000,620000)),IF(M188&lt;=1320000,950000,IF(M188&lt;=3360000,880000,IF(M188&lt;=4890000,680000,IF(M188&lt;=6550000,630000,580000))))))</f>
        <v/>
      </c>
      <c r="O188" s="18">
        <f>IF(F188&lt;=0,IF(AND(D188="はい",C188&gt;=2026,C188&lt;=2027),IF(E188&lt;=0,0,IF(E188&lt;=30000,E188,IF(E188&lt;=60000,ROUNDUP(E188/2,0)+15000,IF(E188&lt;=120000,ROUNDUP(E188/4,0)+30000,60000)))),IF(E188&lt;=0,0,IF(E188&lt;=20000,E188,IF(E188&lt;=40000,ROUNDUP(E188/2,0)+10000,IF(E188&lt;=80000,ROUNDUP(E188/4,0)+20000,40000))))),IF(E188&lt;=0,IF(F188&lt;=0,0,IF(F188&lt;=25000,F188,IF(F188&lt;=50000,ROUNDUP(F188/2,0)+12500,IF(F188&lt;=100000,ROUNDUP(F188/4,0)+25000,50000)))),MAX(IF(F188&lt;=0,0,IF(F188&lt;=25000,F188,IF(F188&lt;=50000,ROUNDUP(F188/2,0)+12500,IF(F188&lt;=100000,ROUNDUP(F188/4,0)+25000,50000)))),MIN(IF(AND(D188="はい",C188&gt;=2026,C188&lt;=2027),IF(E188&lt;=0,0,IF(E188&lt;=30000,E188,IF(E188&lt;=60000,ROUNDUP(E188/2,0)+15000,IF(E188&lt;=120000,ROUNDUP(E188/4,0)+30000,60000)))),IF(E188&lt;=0,0,IF(E188&lt;=20000,E188,IF(E188&lt;=40000,ROUNDUP(E188/2,0)+10000,IF(E188&lt;=80000,ROUNDUP(E188/4,0)+20000,40000)))))+IF(F188&lt;=0,0,IF(F188&lt;=25000,F188,IF(F188&lt;=50000,ROUNDUP(F188/2,0)+12500,IF(F188&lt;=100000,ROUNDUP(F188/4,0)+25000,50000)))),IF(AND(D188="はい",C188&gt;=2026,C188&lt;=2027),60000,40000)))))</f>
        <v/>
      </c>
      <c r="P188" s="18">
        <f>IF(G188&lt;=0,0,IF(G188&lt;=20000,G188,IF(G188&lt;=40000,ROUNDUP(G188/2,0)+10000,IF(G188&lt;=80000,ROUNDUP(G188/4,0)+20000,40000))))</f>
        <v/>
      </c>
      <c r="Q188" s="18">
        <f>IF(I188&lt;=0,IF(H188&lt;=0,0,IF(H188&lt;=20000,H188,IF(H188&lt;=40000,ROUNDUP(H188/2,0)+10000,IF(H188&lt;=80000,ROUNDUP(H188/4,0)+20000,40000)))),IF(H188&lt;=0,IF(I188&lt;=0,0,IF(I188&lt;=25000,I188,IF(I188&lt;=50000,ROUNDUP(I188/2,0)+12500,IF(I188&lt;=100000,ROUNDUP(I188/4,0)+25000,50000)))),MAX(IF(I188&lt;=0,0,IF(I188&lt;=25000,I188,IF(I188&lt;=50000,ROUNDUP(I188/2,0)+12500,IF(I188&lt;=100000,ROUNDUP(I188/4,0)+25000,50000)))),MIN(IF(H188&lt;=0,0,IF(H188&lt;=20000,H188,IF(H188&lt;=40000,ROUNDUP(H188/2,0)+10000,IF(H188&lt;=80000,ROUNDUP(H188/4,0)+20000,40000))))+IF(I188&lt;=0,0,IF(I188&lt;=25000,I188,IF(I188&lt;=50000,ROUNDUP(I188/2,0)+12500,IF(I188&lt;=100000,ROUNDUP(I188/4,0)+25000,50000)))),40000))))</f>
        <v/>
      </c>
      <c r="R188" s="18">
        <f>MIN(120000,O188+P188+Q188)</f>
        <v/>
      </c>
      <c r="S188" s="18">
        <f>IF(F188&lt;=0,IF(E188&lt;=0,0,IF(E188&lt;=12000,E188,IF(E188&lt;=32000,ROUNDUP(E188/2,0)+6000,IF(E188&lt;=56000,ROUNDUP(E188/4,0)+14000,28000)))),IF(E188&lt;=0,IF(F188&lt;=0,0,IF(F188&lt;=15000,F188,IF(F188&lt;=40000,ROUNDUP(F188/2,0)+7500,IF(F188&lt;=70000,ROUNDUP(F188/4,0)+17500,35000)))),MAX(IF(F188&lt;=0,0,IF(F188&lt;=15000,F188,IF(F188&lt;=40000,ROUNDUP(F188/2,0)+7500,IF(F188&lt;=70000,ROUNDUP(F188/4,0)+17500,35000)))),MIN(IF(E188&lt;=0,0,IF(E188&lt;=12000,E188,IF(E188&lt;=32000,ROUNDUP(E188/2,0)+6000,IF(E188&lt;=56000,ROUNDUP(E188/4,0)+14000,28000))))+IF(F188&lt;=0,0,IF(F188&lt;=15000,F188,IF(F188&lt;=40000,ROUNDUP(F188/2,0)+7500,IF(F188&lt;=70000,ROUNDUP(F188/4,0)+17500,35000)))),28000))))</f>
        <v/>
      </c>
      <c r="T188" s="18">
        <f>IF(G188&lt;=0,0,IF(G188&lt;=12000,G188,IF(G188&lt;=32000,ROUNDUP(G188/2,0)+6000,IF(G188&lt;=56000,ROUNDUP(G188/4,0)+14000,28000))))</f>
        <v/>
      </c>
      <c r="U188" s="18">
        <f>IF(I188&lt;=0,IF(H188&lt;=0,0,IF(H188&lt;=12000,H188,IF(H188&lt;=32000,ROUNDUP(H188/2,0)+6000,IF(H188&lt;=56000,ROUNDUP(H188/4,0)+14000,28000)))),IF(H188&lt;=0,IF(I188&lt;=0,0,IF(I188&lt;=15000,I188,IF(I188&lt;=40000,ROUNDUP(I188/2,0)+7500,IF(I188&lt;=70000,ROUNDUP(I188/4,0)+17500,35000)))),MAX(IF(I188&lt;=0,0,IF(I188&lt;=15000,I188,IF(I188&lt;=40000,ROUNDUP(I188/2,0)+7500,IF(I188&lt;=70000,ROUNDUP(I188/4,0)+17500,35000)))),MIN(IF(H188&lt;=0,0,IF(H188&lt;=12000,H188,IF(H188&lt;=32000,ROUNDUP(H188/2,0)+6000,IF(H188&lt;=56000,ROUNDUP(H188/4,0)+14000,28000))))+IF(I188&lt;=0,0,IF(I188&lt;=15000,I188,IF(I188&lt;=40000,ROUNDUP(I188/2,0)+7500,IF(I188&lt;=70000,ROUNDUP(I188/4,0)+17500,35000)))),28000))))</f>
        <v/>
      </c>
      <c r="V188" s="18">
        <f>MIN(70000,S188+T188+U188)</f>
        <v/>
      </c>
      <c r="W188" s="18">
        <f>MAX(0,ROUNDDOWN(M188-J188-N188-K188-0,-3))</f>
        <v/>
      </c>
      <c r="X188" s="18">
        <f>MAX(0,ROUNDDOWN(M188-J188-N188-K188-R188,-3))</f>
        <v/>
      </c>
      <c r="Y188" s="18">
        <f>IF(W188&lt;=0,0,ROUNDDOWN((W188*LOOKUP(W188,{0,1950001,3300001,6950001,9000001,18000001,40000001},{0.05,0.1,0.2,0.23,0.33,0.4,0.45})-LOOKUP(W188,{0,1950001,3300001,6950001,9000001,18000001,40000001},{0,97500,427500,636000,1536000,2796000,4796000}))*1.021,-2))</f>
        <v/>
      </c>
      <c r="Z188" s="18">
        <f>IF(X188&lt;=0,0,ROUNDDOWN((X188*LOOKUP(X188,{0,1950001,3300001,6950001,9000001,18000001,40000001},{0.05,0.1,0.2,0.23,0.33,0.4,0.45})-LOOKUP(X188,{0,1950001,3300001,6950001,9000001,18000001,40000001},{0,97500,427500,636000,1536000,2796000,4796000}))*1.021,-2))</f>
        <v/>
      </c>
      <c r="AA188" s="18">
        <f>MAX(0,ROUNDDOWN(M188-J188-430000-L188-0,-3))</f>
        <v/>
      </c>
      <c r="AB188" s="18">
        <f>MAX(0,ROUNDDOWN(M188-J188-430000-L188-V188,-3))</f>
        <v/>
      </c>
      <c r="AC188" s="18">
        <f>IF(M188&lt;=450000,0,MAX(0,ROUNDDOWN(AA188*0.06-MIN(50000,AA188)*0.03,-2))+MAX(0,ROUNDDOWN(AA188*0.04-MIN(50000,AA188)*0.02,-2)))</f>
        <v/>
      </c>
      <c r="AD188" s="18">
        <f>IF(M188&lt;=450000,0,MAX(0,ROUNDDOWN(AB188*0.06-MIN(50000,AB188)*0.03,-2))+MAX(0,ROUNDDOWN(AB188*0.04-MIN(50000,AB188)*0.02,-2)))</f>
        <v/>
      </c>
      <c r="AE188" s="18">
        <f>Y188-Z188</f>
        <v/>
      </c>
      <c r="AF188" s="18">
        <f>AC188-AD188</f>
        <v/>
      </c>
      <c r="AG188" s="18">
        <f>AE188+AF188</f>
        <v/>
      </c>
      <c r="AH188" s="20">
        <f>IF(W188&lt;=0,0,LOOKUP(W188,{0,1950001,3300001,6950001,9000001,18000001,40000001},{0.05,0.1,0.2,0.23,0.33,0.4,0.45}))</f>
        <v/>
      </c>
    </row>
    <row r="189">
      <c r="A189" t="inlineStr">
        <is>
          <t>1万円刻み 3区分8万円ずつ</t>
        </is>
      </c>
      <c r="B189" s="18">
        <f>'4_1万円刻み'!$A$37</f>
        <v/>
      </c>
      <c r="C189" s="19" t="n">
        <v>2026</v>
      </c>
      <c r="D189" t="inlineStr">
        <is>
          <t>いいえ</t>
        </is>
      </c>
      <c r="E189" s="18" t="n">
        <v>80000</v>
      </c>
      <c r="F189" s="18" t="n">
        <v>0</v>
      </c>
      <c r="G189" s="18" t="n">
        <v>80000</v>
      </c>
      <c r="H189" s="18" t="n">
        <v>80000</v>
      </c>
      <c r="I189" s="18" t="n">
        <v>0</v>
      </c>
      <c r="J189" s="18">
        <f>ROUND(MIN(B189/12,650000)*12*0.0915+MIN(B189/12,1390000)*12*(0.0504+0)+B189*0.005,0)</f>
        <v/>
      </c>
      <c r="K189" s="18" t="n">
        <v>0</v>
      </c>
      <c r="L189" s="18" t="n">
        <v>0</v>
      </c>
      <c r="M189" s="18">
        <f>ROUND(IF(C189&gt;=2026,IF(B189&lt;741000,0,IF(B189&lt;2191000,B189-740000,IF(B189&lt;2193000,1451000,IF(B189&lt;2196000,1453000,IF(B189&lt;2200000,1456000,IF(B189&lt;3600000,ROUNDDOWN(B189/4,-3)*2.8-80000,IF(B189&lt;6600000,ROUNDDOWN(B189/4,-3)*3.2-440000,IF(B189&lt;8500000,ROUNDDOWN(B189*0.9,0)-1100000,B189-1950000)))))))),IF(B189&lt;651000,0,IF(B189&lt;1900000,B189-650000,IF(B189&lt;3600000,ROUNDDOWN(B189/4,-3)*2.8-80000,IF(B189&lt;6600000,ROUNDDOWN(B189/4,-3)*3.2-440000,IF(B189&lt;8500000,ROUNDDOWN(B189*0.9,0)-1100000,B189-1950000)))))),0)</f>
        <v/>
      </c>
      <c r="N189" s="18">
        <f>IF(M189&gt;23500000,NA(),IF(C189&gt;=2026,IF(M189&lt;=4890000,1040000,IF(M189&lt;=6550000,670000,620000)),IF(M189&lt;=1320000,950000,IF(M189&lt;=3360000,880000,IF(M189&lt;=4890000,680000,IF(M189&lt;=6550000,630000,580000))))))</f>
        <v/>
      </c>
      <c r="O189" s="18">
        <f>IF(F189&lt;=0,IF(AND(D189="はい",C189&gt;=2026,C189&lt;=2027),IF(E189&lt;=0,0,IF(E189&lt;=30000,E189,IF(E189&lt;=60000,ROUNDUP(E189/2,0)+15000,IF(E189&lt;=120000,ROUNDUP(E189/4,0)+30000,60000)))),IF(E189&lt;=0,0,IF(E189&lt;=20000,E189,IF(E189&lt;=40000,ROUNDUP(E189/2,0)+10000,IF(E189&lt;=80000,ROUNDUP(E189/4,0)+20000,40000))))),IF(E189&lt;=0,IF(F189&lt;=0,0,IF(F189&lt;=25000,F189,IF(F189&lt;=50000,ROUNDUP(F189/2,0)+12500,IF(F189&lt;=100000,ROUNDUP(F189/4,0)+25000,50000)))),MAX(IF(F189&lt;=0,0,IF(F189&lt;=25000,F189,IF(F189&lt;=50000,ROUNDUP(F189/2,0)+12500,IF(F189&lt;=100000,ROUNDUP(F189/4,0)+25000,50000)))),MIN(IF(AND(D189="はい",C189&gt;=2026,C189&lt;=2027),IF(E189&lt;=0,0,IF(E189&lt;=30000,E189,IF(E189&lt;=60000,ROUNDUP(E189/2,0)+15000,IF(E189&lt;=120000,ROUNDUP(E189/4,0)+30000,60000)))),IF(E189&lt;=0,0,IF(E189&lt;=20000,E189,IF(E189&lt;=40000,ROUNDUP(E189/2,0)+10000,IF(E189&lt;=80000,ROUNDUP(E189/4,0)+20000,40000)))))+IF(F189&lt;=0,0,IF(F189&lt;=25000,F189,IF(F189&lt;=50000,ROUNDUP(F189/2,0)+12500,IF(F189&lt;=100000,ROUNDUP(F189/4,0)+25000,50000)))),IF(AND(D189="はい",C189&gt;=2026,C189&lt;=2027),60000,40000)))))</f>
        <v/>
      </c>
      <c r="P189" s="18">
        <f>IF(G189&lt;=0,0,IF(G189&lt;=20000,G189,IF(G189&lt;=40000,ROUNDUP(G189/2,0)+10000,IF(G189&lt;=80000,ROUNDUP(G189/4,0)+20000,40000))))</f>
        <v/>
      </c>
      <c r="Q189" s="18">
        <f>IF(I189&lt;=0,IF(H189&lt;=0,0,IF(H189&lt;=20000,H189,IF(H189&lt;=40000,ROUNDUP(H189/2,0)+10000,IF(H189&lt;=80000,ROUNDUP(H189/4,0)+20000,40000)))),IF(H189&lt;=0,IF(I189&lt;=0,0,IF(I189&lt;=25000,I189,IF(I189&lt;=50000,ROUNDUP(I189/2,0)+12500,IF(I189&lt;=100000,ROUNDUP(I189/4,0)+25000,50000)))),MAX(IF(I189&lt;=0,0,IF(I189&lt;=25000,I189,IF(I189&lt;=50000,ROUNDUP(I189/2,0)+12500,IF(I189&lt;=100000,ROUNDUP(I189/4,0)+25000,50000)))),MIN(IF(H189&lt;=0,0,IF(H189&lt;=20000,H189,IF(H189&lt;=40000,ROUNDUP(H189/2,0)+10000,IF(H189&lt;=80000,ROUNDUP(H189/4,0)+20000,40000))))+IF(I189&lt;=0,0,IF(I189&lt;=25000,I189,IF(I189&lt;=50000,ROUNDUP(I189/2,0)+12500,IF(I189&lt;=100000,ROUNDUP(I189/4,0)+25000,50000)))),40000))))</f>
        <v/>
      </c>
      <c r="R189" s="18">
        <f>MIN(120000,O189+P189+Q189)</f>
        <v/>
      </c>
      <c r="S189" s="18">
        <f>IF(F189&lt;=0,IF(E189&lt;=0,0,IF(E189&lt;=12000,E189,IF(E189&lt;=32000,ROUNDUP(E189/2,0)+6000,IF(E189&lt;=56000,ROUNDUP(E189/4,0)+14000,28000)))),IF(E189&lt;=0,IF(F189&lt;=0,0,IF(F189&lt;=15000,F189,IF(F189&lt;=40000,ROUNDUP(F189/2,0)+7500,IF(F189&lt;=70000,ROUNDUP(F189/4,0)+17500,35000)))),MAX(IF(F189&lt;=0,0,IF(F189&lt;=15000,F189,IF(F189&lt;=40000,ROUNDUP(F189/2,0)+7500,IF(F189&lt;=70000,ROUNDUP(F189/4,0)+17500,35000)))),MIN(IF(E189&lt;=0,0,IF(E189&lt;=12000,E189,IF(E189&lt;=32000,ROUNDUP(E189/2,0)+6000,IF(E189&lt;=56000,ROUNDUP(E189/4,0)+14000,28000))))+IF(F189&lt;=0,0,IF(F189&lt;=15000,F189,IF(F189&lt;=40000,ROUNDUP(F189/2,0)+7500,IF(F189&lt;=70000,ROUNDUP(F189/4,0)+17500,35000)))),28000))))</f>
        <v/>
      </c>
      <c r="T189" s="18">
        <f>IF(G189&lt;=0,0,IF(G189&lt;=12000,G189,IF(G189&lt;=32000,ROUNDUP(G189/2,0)+6000,IF(G189&lt;=56000,ROUNDUP(G189/4,0)+14000,28000))))</f>
        <v/>
      </c>
      <c r="U189" s="18">
        <f>IF(I189&lt;=0,IF(H189&lt;=0,0,IF(H189&lt;=12000,H189,IF(H189&lt;=32000,ROUNDUP(H189/2,0)+6000,IF(H189&lt;=56000,ROUNDUP(H189/4,0)+14000,28000)))),IF(H189&lt;=0,IF(I189&lt;=0,0,IF(I189&lt;=15000,I189,IF(I189&lt;=40000,ROUNDUP(I189/2,0)+7500,IF(I189&lt;=70000,ROUNDUP(I189/4,0)+17500,35000)))),MAX(IF(I189&lt;=0,0,IF(I189&lt;=15000,I189,IF(I189&lt;=40000,ROUNDUP(I189/2,0)+7500,IF(I189&lt;=70000,ROUNDUP(I189/4,0)+17500,35000)))),MIN(IF(H189&lt;=0,0,IF(H189&lt;=12000,H189,IF(H189&lt;=32000,ROUNDUP(H189/2,0)+6000,IF(H189&lt;=56000,ROUNDUP(H189/4,0)+14000,28000))))+IF(I189&lt;=0,0,IF(I189&lt;=15000,I189,IF(I189&lt;=40000,ROUNDUP(I189/2,0)+7500,IF(I189&lt;=70000,ROUNDUP(I189/4,0)+17500,35000)))),28000))))</f>
        <v/>
      </c>
      <c r="V189" s="18">
        <f>MIN(70000,S189+T189+U189)</f>
        <v/>
      </c>
      <c r="W189" s="18">
        <f>MAX(0,ROUNDDOWN(M189-J189-N189-K189-0,-3))</f>
        <v/>
      </c>
      <c r="X189" s="18">
        <f>MAX(0,ROUNDDOWN(M189-J189-N189-K189-R189,-3))</f>
        <v/>
      </c>
      <c r="Y189" s="18">
        <f>IF(W189&lt;=0,0,ROUNDDOWN((W189*LOOKUP(W189,{0,1950001,3300001,6950001,9000001,18000001,40000001},{0.05,0.1,0.2,0.23,0.33,0.4,0.45})-LOOKUP(W189,{0,1950001,3300001,6950001,9000001,18000001,40000001},{0,97500,427500,636000,1536000,2796000,4796000}))*1.021,-2))</f>
        <v/>
      </c>
      <c r="Z189" s="18">
        <f>IF(X189&lt;=0,0,ROUNDDOWN((X189*LOOKUP(X189,{0,1950001,3300001,6950001,9000001,18000001,40000001},{0.05,0.1,0.2,0.23,0.33,0.4,0.45})-LOOKUP(X189,{0,1950001,3300001,6950001,9000001,18000001,40000001},{0,97500,427500,636000,1536000,2796000,4796000}))*1.021,-2))</f>
        <v/>
      </c>
      <c r="AA189" s="18">
        <f>MAX(0,ROUNDDOWN(M189-J189-430000-L189-0,-3))</f>
        <v/>
      </c>
      <c r="AB189" s="18">
        <f>MAX(0,ROUNDDOWN(M189-J189-430000-L189-V189,-3))</f>
        <v/>
      </c>
      <c r="AC189" s="18">
        <f>IF(M189&lt;=450000,0,MAX(0,ROUNDDOWN(AA189*0.06-MIN(50000,AA189)*0.03,-2))+MAX(0,ROUNDDOWN(AA189*0.04-MIN(50000,AA189)*0.02,-2)))</f>
        <v/>
      </c>
      <c r="AD189" s="18">
        <f>IF(M189&lt;=450000,0,MAX(0,ROUNDDOWN(AB189*0.06-MIN(50000,AB189)*0.03,-2))+MAX(0,ROUNDDOWN(AB189*0.04-MIN(50000,AB189)*0.02,-2)))</f>
        <v/>
      </c>
      <c r="AE189" s="18">
        <f>Y189-Z189</f>
        <v/>
      </c>
      <c r="AF189" s="18">
        <f>AC189-AD189</f>
        <v/>
      </c>
      <c r="AG189" s="18">
        <f>AE189+AF189</f>
        <v/>
      </c>
      <c r="AH189" s="20">
        <f>IF(W189&lt;=0,0,LOOKUP(W189,{0,1950001,3300001,6950001,9000001,18000001,40000001},{0.05,0.1,0.2,0.23,0.33,0.4,0.45}))</f>
        <v/>
      </c>
    </row>
    <row r="190">
      <c r="A190" t="inlineStr">
        <is>
          <t>1万円刻み 一般8万円</t>
        </is>
      </c>
      <c r="B190" s="18">
        <f>'4_1万円刻み'!$A$37</f>
        <v/>
      </c>
      <c r="C190" s="19" t="n">
        <v>2026</v>
      </c>
      <c r="D190" t="inlineStr">
        <is>
          <t>いいえ</t>
        </is>
      </c>
      <c r="E190" s="18" t="n">
        <v>80000</v>
      </c>
      <c r="F190" s="18" t="n">
        <v>0</v>
      </c>
      <c r="G190" s="18" t="n">
        <v>0</v>
      </c>
      <c r="H190" s="18" t="n">
        <v>0</v>
      </c>
      <c r="I190" s="18" t="n">
        <v>0</v>
      </c>
      <c r="J190" s="18">
        <f>ROUND(MIN(B190/12,650000)*12*0.0915+MIN(B190/12,1390000)*12*(0.0504+0)+B190*0.005,0)</f>
        <v/>
      </c>
      <c r="K190" s="18" t="n">
        <v>0</v>
      </c>
      <c r="L190" s="18" t="n">
        <v>0</v>
      </c>
      <c r="M190" s="18">
        <f>ROUND(IF(C190&gt;=2026,IF(B190&lt;741000,0,IF(B190&lt;2191000,B190-740000,IF(B190&lt;2193000,1451000,IF(B190&lt;2196000,1453000,IF(B190&lt;2200000,1456000,IF(B190&lt;3600000,ROUNDDOWN(B190/4,-3)*2.8-80000,IF(B190&lt;6600000,ROUNDDOWN(B190/4,-3)*3.2-440000,IF(B190&lt;8500000,ROUNDDOWN(B190*0.9,0)-1100000,B190-1950000)))))))),IF(B190&lt;651000,0,IF(B190&lt;1900000,B190-650000,IF(B190&lt;3600000,ROUNDDOWN(B190/4,-3)*2.8-80000,IF(B190&lt;6600000,ROUNDDOWN(B190/4,-3)*3.2-440000,IF(B190&lt;8500000,ROUNDDOWN(B190*0.9,0)-1100000,B190-1950000)))))),0)</f>
        <v/>
      </c>
      <c r="N190" s="18">
        <f>IF(M190&gt;23500000,NA(),IF(C190&gt;=2026,IF(M190&lt;=4890000,1040000,IF(M190&lt;=6550000,670000,620000)),IF(M190&lt;=1320000,950000,IF(M190&lt;=3360000,880000,IF(M190&lt;=4890000,680000,IF(M190&lt;=6550000,630000,580000))))))</f>
        <v/>
      </c>
      <c r="O190" s="18">
        <f>IF(F190&lt;=0,IF(AND(D190="はい",C190&gt;=2026,C190&lt;=2027),IF(E190&lt;=0,0,IF(E190&lt;=30000,E190,IF(E190&lt;=60000,ROUNDUP(E190/2,0)+15000,IF(E190&lt;=120000,ROUNDUP(E190/4,0)+30000,60000)))),IF(E190&lt;=0,0,IF(E190&lt;=20000,E190,IF(E190&lt;=40000,ROUNDUP(E190/2,0)+10000,IF(E190&lt;=80000,ROUNDUP(E190/4,0)+20000,40000))))),IF(E190&lt;=0,IF(F190&lt;=0,0,IF(F190&lt;=25000,F190,IF(F190&lt;=50000,ROUNDUP(F190/2,0)+12500,IF(F190&lt;=100000,ROUNDUP(F190/4,0)+25000,50000)))),MAX(IF(F190&lt;=0,0,IF(F190&lt;=25000,F190,IF(F190&lt;=50000,ROUNDUP(F190/2,0)+12500,IF(F190&lt;=100000,ROUNDUP(F190/4,0)+25000,50000)))),MIN(IF(AND(D190="はい",C190&gt;=2026,C190&lt;=2027),IF(E190&lt;=0,0,IF(E190&lt;=30000,E190,IF(E190&lt;=60000,ROUNDUP(E190/2,0)+15000,IF(E190&lt;=120000,ROUNDUP(E190/4,0)+30000,60000)))),IF(E190&lt;=0,0,IF(E190&lt;=20000,E190,IF(E190&lt;=40000,ROUNDUP(E190/2,0)+10000,IF(E190&lt;=80000,ROUNDUP(E190/4,0)+20000,40000)))))+IF(F190&lt;=0,0,IF(F190&lt;=25000,F190,IF(F190&lt;=50000,ROUNDUP(F190/2,0)+12500,IF(F190&lt;=100000,ROUNDUP(F190/4,0)+25000,50000)))),IF(AND(D190="はい",C190&gt;=2026,C190&lt;=2027),60000,40000)))))</f>
        <v/>
      </c>
      <c r="P190" s="18">
        <f>IF(G190&lt;=0,0,IF(G190&lt;=20000,G190,IF(G190&lt;=40000,ROUNDUP(G190/2,0)+10000,IF(G190&lt;=80000,ROUNDUP(G190/4,0)+20000,40000))))</f>
        <v/>
      </c>
      <c r="Q190" s="18">
        <f>IF(I190&lt;=0,IF(H190&lt;=0,0,IF(H190&lt;=20000,H190,IF(H190&lt;=40000,ROUNDUP(H190/2,0)+10000,IF(H190&lt;=80000,ROUNDUP(H190/4,0)+20000,40000)))),IF(H190&lt;=0,IF(I190&lt;=0,0,IF(I190&lt;=25000,I190,IF(I190&lt;=50000,ROUNDUP(I190/2,0)+12500,IF(I190&lt;=100000,ROUNDUP(I190/4,0)+25000,50000)))),MAX(IF(I190&lt;=0,0,IF(I190&lt;=25000,I190,IF(I190&lt;=50000,ROUNDUP(I190/2,0)+12500,IF(I190&lt;=100000,ROUNDUP(I190/4,0)+25000,50000)))),MIN(IF(H190&lt;=0,0,IF(H190&lt;=20000,H190,IF(H190&lt;=40000,ROUNDUP(H190/2,0)+10000,IF(H190&lt;=80000,ROUNDUP(H190/4,0)+20000,40000))))+IF(I190&lt;=0,0,IF(I190&lt;=25000,I190,IF(I190&lt;=50000,ROUNDUP(I190/2,0)+12500,IF(I190&lt;=100000,ROUNDUP(I190/4,0)+25000,50000)))),40000))))</f>
        <v/>
      </c>
      <c r="R190" s="18">
        <f>MIN(120000,O190+P190+Q190)</f>
        <v/>
      </c>
      <c r="S190" s="18">
        <f>IF(F190&lt;=0,IF(E190&lt;=0,0,IF(E190&lt;=12000,E190,IF(E190&lt;=32000,ROUNDUP(E190/2,0)+6000,IF(E190&lt;=56000,ROUNDUP(E190/4,0)+14000,28000)))),IF(E190&lt;=0,IF(F190&lt;=0,0,IF(F190&lt;=15000,F190,IF(F190&lt;=40000,ROUNDUP(F190/2,0)+7500,IF(F190&lt;=70000,ROUNDUP(F190/4,0)+17500,35000)))),MAX(IF(F190&lt;=0,0,IF(F190&lt;=15000,F190,IF(F190&lt;=40000,ROUNDUP(F190/2,0)+7500,IF(F190&lt;=70000,ROUNDUP(F190/4,0)+17500,35000)))),MIN(IF(E190&lt;=0,0,IF(E190&lt;=12000,E190,IF(E190&lt;=32000,ROUNDUP(E190/2,0)+6000,IF(E190&lt;=56000,ROUNDUP(E190/4,0)+14000,28000))))+IF(F190&lt;=0,0,IF(F190&lt;=15000,F190,IF(F190&lt;=40000,ROUNDUP(F190/2,0)+7500,IF(F190&lt;=70000,ROUNDUP(F190/4,0)+17500,35000)))),28000))))</f>
        <v/>
      </c>
      <c r="T190" s="18">
        <f>IF(G190&lt;=0,0,IF(G190&lt;=12000,G190,IF(G190&lt;=32000,ROUNDUP(G190/2,0)+6000,IF(G190&lt;=56000,ROUNDUP(G190/4,0)+14000,28000))))</f>
        <v/>
      </c>
      <c r="U190" s="18">
        <f>IF(I190&lt;=0,IF(H190&lt;=0,0,IF(H190&lt;=12000,H190,IF(H190&lt;=32000,ROUNDUP(H190/2,0)+6000,IF(H190&lt;=56000,ROUNDUP(H190/4,0)+14000,28000)))),IF(H190&lt;=0,IF(I190&lt;=0,0,IF(I190&lt;=15000,I190,IF(I190&lt;=40000,ROUNDUP(I190/2,0)+7500,IF(I190&lt;=70000,ROUNDUP(I190/4,0)+17500,35000)))),MAX(IF(I190&lt;=0,0,IF(I190&lt;=15000,I190,IF(I190&lt;=40000,ROUNDUP(I190/2,0)+7500,IF(I190&lt;=70000,ROUNDUP(I190/4,0)+17500,35000)))),MIN(IF(H190&lt;=0,0,IF(H190&lt;=12000,H190,IF(H190&lt;=32000,ROUNDUP(H190/2,0)+6000,IF(H190&lt;=56000,ROUNDUP(H190/4,0)+14000,28000))))+IF(I190&lt;=0,0,IF(I190&lt;=15000,I190,IF(I190&lt;=40000,ROUNDUP(I190/2,0)+7500,IF(I190&lt;=70000,ROUNDUP(I190/4,0)+17500,35000)))),28000))))</f>
        <v/>
      </c>
      <c r="V190" s="18">
        <f>MIN(70000,S190+T190+U190)</f>
        <v/>
      </c>
      <c r="W190" s="18">
        <f>MAX(0,ROUNDDOWN(M190-J190-N190-K190-0,-3))</f>
        <v/>
      </c>
      <c r="X190" s="18">
        <f>MAX(0,ROUNDDOWN(M190-J190-N190-K190-R190,-3))</f>
        <v/>
      </c>
      <c r="Y190" s="18">
        <f>IF(W190&lt;=0,0,ROUNDDOWN((W190*LOOKUP(W190,{0,1950001,3300001,6950001,9000001,18000001,40000001},{0.05,0.1,0.2,0.23,0.33,0.4,0.45})-LOOKUP(W190,{0,1950001,3300001,6950001,9000001,18000001,40000001},{0,97500,427500,636000,1536000,2796000,4796000}))*1.021,-2))</f>
        <v/>
      </c>
      <c r="Z190" s="18">
        <f>IF(X190&lt;=0,0,ROUNDDOWN((X190*LOOKUP(X190,{0,1950001,3300001,6950001,9000001,18000001,40000001},{0.05,0.1,0.2,0.23,0.33,0.4,0.45})-LOOKUP(X190,{0,1950001,3300001,6950001,9000001,18000001,40000001},{0,97500,427500,636000,1536000,2796000,4796000}))*1.021,-2))</f>
        <v/>
      </c>
      <c r="AA190" s="18">
        <f>MAX(0,ROUNDDOWN(M190-J190-430000-L190-0,-3))</f>
        <v/>
      </c>
      <c r="AB190" s="18">
        <f>MAX(0,ROUNDDOWN(M190-J190-430000-L190-V190,-3))</f>
        <v/>
      </c>
      <c r="AC190" s="18">
        <f>IF(M190&lt;=450000,0,MAX(0,ROUNDDOWN(AA190*0.06-MIN(50000,AA190)*0.03,-2))+MAX(0,ROUNDDOWN(AA190*0.04-MIN(50000,AA190)*0.02,-2)))</f>
        <v/>
      </c>
      <c r="AD190" s="18">
        <f>IF(M190&lt;=450000,0,MAX(0,ROUNDDOWN(AB190*0.06-MIN(50000,AB190)*0.03,-2))+MAX(0,ROUNDDOWN(AB190*0.04-MIN(50000,AB190)*0.02,-2)))</f>
        <v/>
      </c>
      <c r="AE190" s="18">
        <f>Y190-Z190</f>
        <v/>
      </c>
      <c r="AF190" s="18">
        <f>AC190-AD190</f>
        <v/>
      </c>
      <c r="AG190" s="18">
        <f>AE190+AF190</f>
        <v/>
      </c>
      <c r="AH190" s="20">
        <f>IF(W190&lt;=0,0,LOOKUP(W190,{0,1950001,3300001,6950001,9000001,18000001,40000001},{0.05,0.1,0.2,0.23,0.33,0.4,0.45}))</f>
        <v/>
      </c>
    </row>
    <row r="191">
      <c r="A191" t="inlineStr">
        <is>
          <t>1万円刻み 特例あり一般12万円</t>
        </is>
      </c>
      <c r="B191" s="18">
        <f>'4_1万円刻み'!$A$37</f>
        <v/>
      </c>
      <c r="C191" s="19" t="n">
        <v>2026</v>
      </c>
      <c r="D191" t="inlineStr">
        <is>
          <t>はい</t>
        </is>
      </c>
      <c r="E191" s="18" t="n">
        <v>120000</v>
      </c>
      <c r="F191" s="18" t="n">
        <v>0</v>
      </c>
      <c r="G191" s="18" t="n">
        <v>0</v>
      </c>
      <c r="H191" s="18" t="n">
        <v>0</v>
      </c>
      <c r="I191" s="18" t="n">
        <v>0</v>
      </c>
      <c r="J191" s="18">
        <f>ROUND(MIN(B191/12,650000)*12*0.0915+MIN(B191/12,1390000)*12*(0.0504+0)+B191*0.005,0)</f>
        <v/>
      </c>
      <c r="K191" s="18" t="n">
        <v>0</v>
      </c>
      <c r="L191" s="18" t="n">
        <v>0</v>
      </c>
      <c r="M191" s="18">
        <f>ROUND(IF(C191&gt;=2026,IF(B191&lt;741000,0,IF(B191&lt;2191000,B191-740000,IF(B191&lt;2193000,1451000,IF(B191&lt;2196000,1453000,IF(B191&lt;2200000,1456000,IF(B191&lt;3600000,ROUNDDOWN(B191/4,-3)*2.8-80000,IF(B191&lt;6600000,ROUNDDOWN(B191/4,-3)*3.2-440000,IF(B191&lt;8500000,ROUNDDOWN(B191*0.9,0)-1100000,B191-1950000)))))))),IF(B191&lt;651000,0,IF(B191&lt;1900000,B191-650000,IF(B191&lt;3600000,ROUNDDOWN(B191/4,-3)*2.8-80000,IF(B191&lt;6600000,ROUNDDOWN(B191/4,-3)*3.2-440000,IF(B191&lt;8500000,ROUNDDOWN(B191*0.9,0)-1100000,B191-1950000)))))),0)</f>
        <v/>
      </c>
      <c r="N191" s="18">
        <f>IF(M191&gt;23500000,NA(),IF(C191&gt;=2026,IF(M191&lt;=4890000,1040000,IF(M191&lt;=6550000,670000,620000)),IF(M191&lt;=1320000,950000,IF(M191&lt;=3360000,880000,IF(M191&lt;=4890000,680000,IF(M191&lt;=6550000,630000,580000))))))</f>
        <v/>
      </c>
      <c r="O191" s="18">
        <f>IF(F191&lt;=0,IF(AND(D191="はい",C191&gt;=2026,C191&lt;=2027),IF(E191&lt;=0,0,IF(E191&lt;=30000,E191,IF(E191&lt;=60000,ROUNDUP(E191/2,0)+15000,IF(E191&lt;=120000,ROUNDUP(E191/4,0)+30000,60000)))),IF(E191&lt;=0,0,IF(E191&lt;=20000,E191,IF(E191&lt;=40000,ROUNDUP(E191/2,0)+10000,IF(E191&lt;=80000,ROUNDUP(E191/4,0)+20000,40000))))),IF(E191&lt;=0,IF(F191&lt;=0,0,IF(F191&lt;=25000,F191,IF(F191&lt;=50000,ROUNDUP(F191/2,0)+12500,IF(F191&lt;=100000,ROUNDUP(F191/4,0)+25000,50000)))),MAX(IF(F191&lt;=0,0,IF(F191&lt;=25000,F191,IF(F191&lt;=50000,ROUNDUP(F191/2,0)+12500,IF(F191&lt;=100000,ROUNDUP(F191/4,0)+25000,50000)))),MIN(IF(AND(D191="はい",C191&gt;=2026,C191&lt;=2027),IF(E191&lt;=0,0,IF(E191&lt;=30000,E191,IF(E191&lt;=60000,ROUNDUP(E191/2,0)+15000,IF(E191&lt;=120000,ROUNDUP(E191/4,0)+30000,60000)))),IF(E191&lt;=0,0,IF(E191&lt;=20000,E191,IF(E191&lt;=40000,ROUNDUP(E191/2,0)+10000,IF(E191&lt;=80000,ROUNDUP(E191/4,0)+20000,40000)))))+IF(F191&lt;=0,0,IF(F191&lt;=25000,F191,IF(F191&lt;=50000,ROUNDUP(F191/2,0)+12500,IF(F191&lt;=100000,ROUNDUP(F191/4,0)+25000,50000)))),IF(AND(D191="はい",C191&gt;=2026,C191&lt;=2027),60000,40000)))))</f>
        <v/>
      </c>
      <c r="P191" s="18">
        <f>IF(G191&lt;=0,0,IF(G191&lt;=20000,G191,IF(G191&lt;=40000,ROUNDUP(G191/2,0)+10000,IF(G191&lt;=80000,ROUNDUP(G191/4,0)+20000,40000))))</f>
        <v/>
      </c>
      <c r="Q191" s="18">
        <f>IF(I191&lt;=0,IF(H191&lt;=0,0,IF(H191&lt;=20000,H191,IF(H191&lt;=40000,ROUNDUP(H191/2,0)+10000,IF(H191&lt;=80000,ROUNDUP(H191/4,0)+20000,40000)))),IF(H191&lt;=0,IF(I191&lt;=0,0,IF(I191&lt;=25000,I191,IF(I191&lt;=50000,ROUNDUP(I191/2,0)+12500,IF(I191&lt;=100000,ROUNDUP(I191/4,0)+25000,50000)))),MAX(IF(I191&lt;=0,0,IF(I191&lt;=25000,I191,IF(I191&lt;=50000,ROUNDUP(I191/2,0)+12500,IF(I191&lt;=100000,ROUNDUP(I191/4,0)+25000,50000)))),MIN(IF(H191&lt;=0,0,IF(H191&lt;=20000,H191,IF(H191&lt;=40000,ROUNDUP(H191/2,0)+10000,IF(H191&lt;=80000,ROUNDUP(H191/4,0)+20000,40000))))+IF(I191&lt;=0,0,IF(I191&lt;=25000,I191,IF(I191&lt;=50000,ROUNDUP(I191/2,0)+12500,IF(I191&lt;=100000,ROUNDUP(I191/4,0)+25000,50000)))),40000))))</f>
        <v/>
      </c>
      <c r="R191" s="18">
        <f>MIN(120000,O191+P191+Q191)</f>
        <v/>
      </c>
      <c r="S191" s="18">
        <f>IF(F191&lt;=0,IF(E191&lt;=0,0,IF(E191&lt;=12000,E191,IF(E191&lt;=32000,ROUNDUP(E191/2,0)+6000,IF(E191&lt;=56000,ROUNDUP(E191/4,0)+14000,28000)))),IF(E191&lt;=0,IF(F191&lt;=0,0,IF(F191&lt;=15000,F191,IF(F191&lt;=40000,ROUNDUP(F191/2,0)+7500,IF(F191&lt;=70000,ROUNDUP(F191/4,0)+17500,35000)))),MAX(IF(F191&lt;=0,0,IF(F191&lt;=15000,F191,IF(F191&lt;=40000,ROUNDUP(F191/2,0)+7500,IF(F191&lt;=70000,ROUNDUP(F191/4,0)+17500,35000)))),MIN(IF(E191&lt;=0,0,IF(E191&lt;=12000,E191,IF(E191&lt;=32000,ROUNDUP(E191/2,0)+6000,IF(E191&lt;=56000,ROUNDUP(E191/4,0)+14000,28000))))+IF(F191&lt;=0,0,IF(F191&lt;=15000,F191,IF(F191&lt;=40000,ROUNDUP(F191/2,0)+7500,IF(F191&lt;=70000,ROUNDUP(F191/4,0)+17500,35000)))),28000))))</f>
        <v/>
      </c>
      <c r="T191" s="18">
        <f>IF(G191&lt;=0,0,IF(G191&lt;=12000,G191,IF(G191&lt;=32000,ROUNDUP(G191/2,0)+6000,IF(G191&lt;=56000,ROUNDUP(G191/4,0)+14000,28000))))</f>
        <v/>
      </c>
      <c r="U191" s="18">
        <f>IF(I191&lt;=0,IF(H191&lt;=0,0,IF(H191&lt;=12000,H191,IF(H191&lt;=32000,ROUNDUP(H191/2,0)+6000,IF(H191&lt;=56000,ROUNDUP(H191/4,0)+14000,28000)))),IF(H191&lt;=0,IF(I191&lt;=0,0,IF(I191&lt;=15000,I191,IF(I191&lt;=40000,ROUNDUP(I191/2,0)+7500,IF(I191&lt;=70000,ROUNDUP(I191/4,0)+17500,35000)))),MAX(IF(I191&lt;=0,0,IF(I191&lt;=15000,I191,IF(I191&lt;=40000,ROUNDUP(I191/2,0)+7500,IF(I191&lt;=70000,ROUNDUP(I191/4,0)+17500,35000)))),MIN(IF(H191&lt;=0,0,IF(H191&lt;=12000,H191,IF(H191&lt;=32000,ROUNDUP(H191/2,0)+6000,IF(H191&lt;=56000,ROUNDUP(H191/4,0)+14000,28000))))+IF(I191&lt;=0,0,IF(I191&lt;=15000,I191,IF(I191&lt;=40000,ROUNDUP(I191/2,0)+7500,IF(I191&lt;=70000,ROUNDUP(I191/4,0)+17500,35000)))),28000))))</f>
        <v/>
      </c>
      <c r="V191" s="18">
        <f>MIN(70000,S191+T191+U191)</f>
        <v/>
      </c>
      <c r="W191" s="18">
        <f>MAX(0,ROUNDDOWN(M191-J191-N191-K191-0,-3))</f>
        <v/>
      </c>
      <c r="X191" s="18">
        <f>MAX(0,ROUNDDOWN(M191-J191-N191-K191-R191,-3))</f>
        <v/>
      </c>
      <c r="Y191" s="18">
        <f>IF(W191&lt;=0,0,ROUNDDOWN((W191*LOOKUP(W191,{0,1950001,3300001,6950001,9000001,18000001,40000001},{0.05,0.1,0.2,0.23,0.33,0.4,0.45})-LOOKUP(W191,{0,1950001,3300001,6950001,9000001,18000001,40000001},{0,97500,427500,636000,1536000,2796000,4796000}))*1.021,-2))</f>
        <v/>
      </c>
      <c r="Z191" s="18">
        <f>IF(X191&lt;=0,0,ROUNDDOWN((X191*LOOKUP(X191,{0,1950001,3300001,6950001,9000001,18000001,40000001},{0.05,0.1,0.2,0.23,0.33,0.4,0.45})-LOOKUP(X191,{0,1950001,3300001,6950001,9000001,18000001,40000001},{0,97500,427500,636000,1536000,2796000,4796000}))*1.021,-2))</f>
        <v/>
      </c>
      <c r="AA191" s="18">
        <f>MAX(0,ROUNDDOWN(M191-J191-430000-L191-0,-3))</f>
        <v/>
      </c>
      <c r="AB191" s="18">
        <f>MAX(0,ROUNDDOWN(M191-J191-430000-L191-V191,-3))</f>
        <v/>
      </c>
      <c r="AC191" s="18">
        <f>IF(M191&lt;=450000,0,MAX(0,ROUNDDOWN(AA191*0.06-MIN(50000,AA191)*0.03,-2))+MAX(0,ROUNDDOWN(AA191*0.04-MIN(50000,AA191)*0.02,-2)))</f>
        <v/>
      </c>
      <c r="AD191" s="18">
        <f>IF(M191&lt;=450000,0,MAX(0,ROUNDDOWN(AB191*0.06-MIN(50000,AB191)*0.03,-2))+MAX(0,ROUNDDOWN(AB191*0.04-MIN(50000,AB191)*0.02,-2)))</f>
        <v/>
      </c>
      <c r="AE191" s="18">
        <f>Y191-Z191</f>
        <v/>
      </c>
      <c r="AF191" s="18">
        <f>AC191-AD191</f>
        <v/>
      </c>
      <c r="AG191" s="18">
        <f>AE191+AF191</f>
        <v/>
      </c>
      <c r="AH191" s="20">
        <f>IF(W191&lt;=0,0,LOOKUP(W191,{0,1950001,3300001,6950001,9000001,18000001,40000001},{0.05,0.1,0.2,0.23,0.33,0.4,0.45}))</f>
        <v/>
      </c>
    </row>
    <row r="192">
      <c r="A192" t="inlineStr">
        <is>
          <t>1万円刻み 3区分8万円ずつ</t>
        </is>
      </c>
      <c r="B192" s="18">
        <f>'4_1万円刻み'!$A$38</f>
        <v/>
      </c>
      <c r="C192" s="19" t="n">
        <v>2026</v>
      </c>
      <c r="D192" t="inlineStr">
        <is>
          <t>いいえ</t>
        </is>
      </c>
      <c r="E192" s="18" t="n">
        <v>80000</v>
      </c>
      <c r="F192" s="18" t="n">
        <v>0</v>
      </c>
      <c r="G192" s="18" t="n">
        <v>80000</v>
      </c>
      <c r="H192" s="18" t="n">
        <v>80000</v>
      </c>
      <c r="I192" s="18" t="n">
        <v>0</v>
      </c>
      <c r="J192" s="18">
        <f>ROUND(MIN(B192/12,650000)*12*0.0915+MIN(B192/12,1390000)*12*(0.0504+0)+B192*0.005,0)</f>
        <v/>
      </c>
      <c r="K192" s="18" t="n">
        <v>0</v>
      </c>
      <c r="L192" s="18" t="n">
        <v>0</v>
      </c>
      <c r="M192" s="18">
        <f>ROUND(IF(C192&gt;=2026,IF(B192&lt;741000,0,IF(B192&lt;2191000,B192-740000,IF(B192&lt;2193000,1451000,IF(B192&lt;2196000,1453000,IF(B192&lt;2200000,1456000,IF(B192&lt;3600000,ROUNDDOWN(B192/4,-3)*2.8-80000,IF(B192&lt;6600000,ROUNDDOWN(B192/4,-3)*3.2-440000,IF(B192&lt;8500000,ROUNDDOWN(B192*0.9,0)-1100000,B192-1950000)))))))),IF(B192&lt;651000,0,IF(B192&lt;1900000,B192-650000,IF(B192&lt;3600000,ROUNDDOWN(B192/4,-3)*2.8-80000,IF(B192&lt;6600000,ROUNDDOWN(B192/4,-3)*3.2-440000,IF(B192&lt;8500000,ROUNDDOWN(B192*0.9,0)-1100000,B192-1950000)))))),0)</f>
        <v/>
      </c>
      <c r="N192" s="18">
        <f>IF(M192&gt;23500000,NA(),IF(C192&gt;=2026,IF(M192&lt;=4890000,1040000,IF(M192&lt;=6550000,670000,620000)),IF(M192&lt;=1320000,950000,IF(M192&lt;=3360000,880000,IF(M192&lt;=4890000,680000,IF(M192&lt;=6550000,630000,580000))))))</f>
        <v/>
      </c>
      <c r="O192" s="18">
        <f>IF(F192&lt;=0,IF(AND(D192="はい",C192&gt;=2026,C192&lt;=2027),IF(E192&lt;=0,0,IF(E192&lt;=30000,E192,IF(E192&lt;=60000,ROUNDUP(E192/2,0)+15000,IF(E192&lt;=120000,ROUNDUP(E192/4,0)+30000,60000)))),IF(E192&lt;=0,0,IF(E192&lt;=20000,E192,IF(E192&lt;=40000,ROUNDUP(E192/2,0)+10000,IF(E192&lt;=80000,ROUNDUP(E192/4,0)+20000,40000))))),IF(E192&lt;=0,IF(F192&lt;=0,0,IF(F192&lt;=25000,F192,IF(F192&lt;=50000,ROUNDUP(F192/2,0)+12500,IF(F192&lt;=100000,ROUNDUP(F192/4,0)+25000,50000)))),MAX(IF(F192&lt;=0,0,IF(F192&lt;=25000,F192,IF(F192&lt;=50000,ROUNDUP(F192/2,0)+12500,IF(F192&lt;=100000,ROUNDUP(F192/4,0)+25000,50000)))),MIN(IF(AND(D192="はい",C192&gt;=2026,C192&lt;=2027),IF(E192&lt;=0,0,IF(E192&lt;=30000,E192,IF(E192&lt;=60000,ROUNDUP(E192/2,0)+15000,IF(E192&lt;=120000,ROUNDUP(E192/4,0)+30000,60000)))),IF(E192&lt;=0,0,IF(E192&lt;=20000,E192,IF(E192&lt;=40000,ROUNDUP(E192/2,0)+10000,IF(E192&lt;=80000,ROUNDUP(E192/4,0)+20000,40000)))))+IF(F192&lt;=0,0,IF(F192&lt;=25000,F192,IF(F192&lt;=50000,ROUNDUP(F192/2,0)+12500,IF(F192&lt;=100000,ROUNDUP(F192/4,0)+25000,50000)))),IF(AND(D192="はい",C192&gt;=2026,C192&lt;=2027),60000,40000)))))</f>
        <v/>
      </c>
      <c r="P192" s="18">
        <f>IF(G192&lt;=0,0,IF(G192&lt;=20000,G192,IF(G192&lt;=40000,ROUNDUP(G192/2,0)+10000,IF(G192&lt;=80000,ROUNDUP(G192/4,0)+20000,40000))))</f>
        <v/>
      </c>
      <c r="Q192" s="18">
        <f>IF(I192&lt;=0,IF(H192&lt;=0,0,IF(H192&lt;=20000,H192,IF(H192&lt;=40000,ROUNDUP(H192/2,0)+10000,IF(H192&lt;=80000,ROUNDUP(H192/4,0)+20000,40000)))),IF(H192&lt;=0,IF(I192&lt;=0,0,IF(I192&lt;=25000,I192,IF(I192&lt;=50000,ROUNDUP(I192/2,0)+12500,IF(I192&lt;=100000,ROUNDUP(I192/4,0)+25000,50000)))),MAX(IF(I192&lt;=0,0,IF(I192&lt;=25000,I192,IF(I192&lt;=50000,ROUNDUP(I192/2,0)+12500,IF(I192&lt;=100000,ROUNDUP(I192/4,0)+25000,50000)))),MIN(IF(H192&lt;=0,0,IF(H192&lt;=20000,H192,IF(H192&lt;=40000,ROUNDUP(H192/2,0)+10000,IF(H192&lt;=80000,ROUNDUP(H192/4,0)+20000,40000))))+IF(I192&lt;=0,0,IF(I192&lt;=25000,I192,IF(I192&lt;=50000,ROUNDUP(I192/2,0)+12500,IF(I192&lt;=100000,ROUNDUP(I192/4,0)+25000,50000)))),40000))))</f>
        <v/>
      </c>
      <c r="R192" s="18">
        <f>MIN(120000,O192+P192+Q192)</f>
        <v/>
      </c>
      <c r="S192" s="18">
        <f>IF(F192&lt;=0,IF(E192&lt;=0,0,IF(E192&lt;=12000,E192,IF(E192&lt;=32000,ROUNDUP(E192/2,0)+6000,IF(E192&lt;=56000,ROUNDUP(E192/4,0)+14000,28000)))),IF(E192&lt;=0,IF(F192&lt;=0,0,IF(F192&lt;=15000,F192,IF(F192&lt;=40000,ROUNDUP(F192/2,0)+7500,IF(F192&lt;=70000,ROUNDUP(F192/4,0)+17500,35000)))),MAX(IF(F192&lt;=0,0,IF(F192&lt;=15000,F192,IF(F192&lt;=40000,ROUNDUP(F192/2,0)+7500,IF(F192&lt;=70000,ROUNDUP(F192/4,0)+17500,35000)))),MIN(IF(E192&lt;=0,0,IF(E192&lt;=12000,E192,IF(E192&lt;=32000,ROUNDUP(E192/2,0)+6000,IF(E192&lt;=56000,ROUNDUP(E192/4,0)+14000,28000))))+IF(F192&lt;=0,0,IF(F192&lt;=15000,F192,IF(F192&lt;=40000,ROUNDUP(F192/2,0)+7500,IF(F192&lt;=70000,ROUNDUP(F192/4,0)+17500,35000)))),28000))))</f>
        <v/>
      </c>
      <c r="T192" s="18">
        <f>IF(G192&lt;=0,0,IF(G192&lt;=12000,G192,IF(G192&lt;=32000,ROUNDUP(G192/2,0)+6000,IF(G192&lt;=56000,ROUNDUP(G192/4,0)+14000,28000))))</f>
        <v/>
      </c>
      <c r="U192" s="18">
        <f>IF(I192&lt;=0,IF(H192&lt;=0,0,IF(H192&lt;=12000,H192,IF(H192&lt;=32000,ROUNDUP(H192/2,0)+6000,IF(H192&lt;=56000,ROUNDUP(H192/4,0)+14000,28000)))),IF(H192&lt;=0,IF(I192&lt;=0,0,IF(I192&lt;=15000,I192,IF(I192&lt;=40000,ROUNDUP(I192/2,0)+7500,IF(I192&lt;=70000,ROUNDUP(I192/4,0)+17500,35000)))),MAX(IF(I192&lt;=0,0,IF(I192&lt;=15000,I192,IF(I192&lt;=40000,ROUNDUP(I192/2,0)+7500,IF(I192&lt;=70000,ROUNDUP(I192/4,0)+17500,35000)))),MIN(IF(H192&lt;=0,0,IF(H192&lt;=12000,H192,IF(H192&lt;=32000,ROUNDUP(H192/2,0)+6000,IF(H192&lt;=56000,ROUNDUP(H192/4,0)+14000,28000))))+IF(I192&lt;=0,0,IF(I192&lt;=15000,I192,IF(I192&lt;=40000,ROUNDUP(I192/2,0)+7500,IF(I192&lt;=70000,ROUNDUP(I192/4,0)+17500,35000)))),28000))))</f>
        <v/>
      </c>
      <c r="V192" s="18">
        <f>MIN(70000,S192+T192+U192)</f>
        <v/>
      </c>
      <c r="W192" s="18">
        <f>MAX(0,ROUNDDOWN(M192-J192-N192-K192-0,-3))</f>
        <v/>
      </c>
      <c r="X192" s="18">
        <f>MAX(0,ROUNDDOWN(M192-J192-N192-K192-R192,-3))</f>
        <v/>
      </c>
      <c r="Y192" s="18">
        <f>IF(W192&lt;=0,0,ROUNDDOWN((W192*LOOKUP(W192,{0,1950001,3300001,6950001,9000001,18000001,40000001},{0.05,0.1,0.2,0.23,0.33,0.4,0.45})-LOOKUP(W192,{0,1950001,3300001,6950001,9000001,18000001,40000001},{0,97500,427500,636000,1536000,2796000,4796000}))*1.021,-2))</f>
        <v/>
      </c>
      <c r="Z192" s="18">
        <f>IF(X192&lt;=0,0,ROUNDDOWN((X192*LOOKUP(X192,{0,1950001,3300001,6950001,9000001,18000001,40000001},{0.05,0.1,0.2,0.23,0.33,0.4,0.45})-LOOKUP(X192,{0,1950001,3300001,6950001,9000001,18000001,40000001},{0,97500,427500,636000,1536000,2796000,4796000}))*1.021,-2))</f>
        <v/>
      </c>
      <c r="AA192" s="18">
        <f>MAX(0,ROUNDDOWN(M192-J192-430000-L192-0,-3))</f>
        <v/>
      </c>
      <c r="AB192" s="18">
        <f>MAX(0,ROUNDDOWN(M192-J192-430000-L192-V192,-3))</f>
        <v/>
      </c>
      <c r="AC192" s="18">
        <f>IF(M192&lt;=450000,0,MAX(0,ROUNDDOWN(AA192*0.06-MIN(50000,AA192)*0.03,-2))+MAX(0,ROUNDDOWN(AA192*0.04-MIN(50000,AA192)*0.02,-2)))</f>
        <v/>
      </c>
      <c r="AD192" s="18">
        <f>IF(M192&lt;=450000,0,MAX(0,ROUNDDOWN(AB192*0.06-MIN(50000,AB192)*0.03,-2))+MAX(0,ROUNDDOWN(AB192*0.04-MIN(50000,AB192)*0.02,-2)))</f>
        <v/>
      </c>
      <c r="AE192" s="18">
        <f>Y192-Z192</f>
        <v/>
      </c>
      <c r="AF192" s="18">
        <f>AC192-AD192</f>
        <v/>
      </c>
      <c r="AG192" s="18">
        <f>AE192+AF192</f>
        <v/>
      </c>
      <c r="AH192" s="20">
        <f>IF(W192&lt;=0,0,LOOKUP(W192,{0,1950001,3300001,6950001,9000001,18000001,40000001},{0.05,0.1,0.2,0.23,0.33,0.4,0.45}))</f>
        <v/>
      </c>
    </row>
    <row r="193">
      <c r="A193" t="inlineStr">
        <is>
          <t>1万円刻み 一般8万円</t>
        </is>
      </c>
      <c r="B193" s="18">
        <f>'4_1万円刻み'!$A$38</f>
        <v/>
      </c>
      <c r="C193" s="19" t="n">
        <v>2026</v>
      </c>
      <c r="D193" t="inlineStr">
        <is>
          <t>いいえ</t>
        </is>
      </c>
      <c r="E193" s="18" t="n">
        <v>80000</v>
      </c>
      <c r="F193" s="18" t="n">
        <v>0</v>
      </c>
      <c r="G193" s="18" t="n">
        <v>0</v>
      </c>
      <c r="H193" s="18" t="n">
        <v>0</v>
      </c>
      <c r="I193" s="18" t="n">
        <v>0</v>
      </c>
      <c r="J193" s="18">
        <f>ROUND(MIN(B193/12,650000)*12*0.0915+MIN(B193/12,1390000)*12*(0.0504+0)+B193*0.005,0)</f>
        <v/>
      </c>
      <c r="K193" s="18" t="n">
        <v>0</v>
      </c>
      <c r="L193" s="18" t="n">
        <v>0</v>
      </c>
      <c r="M193" s="18">
        <f>ROUND(IF(C193&gt;=2026,IF(B193&lt;741000,0,IF(B193&lt;2191000,B193-740000,IF(B193&lt;2193000,1451000,IF(B193&lt;2196000,1453000,IF(B193&lt;2200000,1456000,IF(B193&lt;3600000,ROUNDDOWN(B193/4,-3)*2.8-80000,IF(B193&lt;6600000,ROUNDDOWN(B193/4,-3)*3.2-440000,IF(B193&lt;8500000,ROUNDDOWN(B193*0.9,0)-1100000,B193-1950000)))))))),IF(B193&lt;651000,0,IF(B193&lt;1900000,B193-650000,IF(B193&lt;3600000,ROUNDDOWN(B193/4,-3)*2.8-80000,IF(B193&lt;6600000,ROUNDDOWN(B193/4,-3)*3.2-440000,IF(B193&lt;8500000,ROUNDDOWN(B193*0.9,0)-1100000,B193-1950000)))))),0)</f>
        <v/>
      </c>
      <c r="N193" s="18">
        <f>IF(M193&gt;23500000,NA(),IF(C193&gt;=2026,IF(M193&lt;=4890000,1040000,IF(M193&lt;=6550000,670000,620000)),IF(M193&lt;=1320000,950000,IF(M193&lt;=3360000,880000,IF(M193&lt;=4890000,680000,IF(M193&lt;=6550000,630000,580000))))))</f>
        <v/>
      </c>
      <c r="O193" s="18">
        <f>IF(F193&lt;=0,IF(AND(D193="はい",C193&gt;=2026,C193&lt;=2027),IF(E193&lt;=0,0,IF(E193&lt;=30000,E193,IF(E193&lt;=60000,ROUNDUP(E193/2,0)+15000,IF(E193&lt;=120000,ROUNDUP(E193/4,0)+30000,60000)))),IF(E193&lt;=0,0,IF(E193&lt;=20000,E193,IF(E193&lt;=40000,ROUNDUP(E193/2,0)+10000,IF(E193&lt;=80000,ROUNDUP(E193/4,0)+20000,40000))))),IF(E193&lt;=0,IF(F193&lt;=0,0,IF(F193&lt;=25000,F193,IF(F193&lt;=50000,ROUNDUP(F193/2,0)+12500,IF(F193&lt;=100000,ROUNDUP(F193/4,0)+25000,50000)))),MAX(IF(F193&lt;=0,0,IF(F193&lt;=25000,F193,IF(F193&lt;=50000,ROUNDUP(F193/2,0)+12500,IF(F193&lt;=100000,ROUNDUP(F193/4,0)+25000,50000)))),MIN(IF(AND(D193="はい",C193&gt;=2026,C193&lt;=2027),IF(E193&lt;=0,0,IF(E193&lt;=30000,E193,IF(E193&lt;=60000,ROUNDUP(E193/2,0)+15000,IF(E193&lt;=120000,ROUNDUP(E193/4,0)+30000,60000)))),IF(E193&lt;=0,0,IF(E193&lt;=20000,E193,IF(E193&lt;=40000,ROUNDUP(E193/2,0)+10000,IF(E193&lt;=80000,ROUNDUP(E193/4,0)+20000,40000)))))+IF(F193&lt;=0,0,IF(F193&lt;=25000,F193,IF(F193&lt;=50000,ROUNDUP(F193/2,0)+12500,IF(F193&lt;=100000,ROUNDUP(F193/4,0)+25000,50000)))),IF(AND(D193="はい",C193&gt;=2026,C193&lt;=2027),60000,40000)))))</f>
        <v/>
      </c>
      <c r="P193" s="18">
        <f>IF(G193&lt;=0,0,IF(G193&lt;=20000,G193,IF(G193&lt;=40000,ROUNDUP(G193/2,0)+10000,IF(G193&lt;=80000,ROUNDUP(G193/4,0)+20000,40000))))</f>
        <v/>
      </c>
      <c r="Q193" s="18">
        <f>IF(I193&lt;=0,IF(H193&lt;=0,0,IF(H193&lt;=20000,H193,IF(H193&lt;=40000,ROUNDUP(H193/2,0)+10000,IF(H193&lt;=80000,ROUNDUP(H193/4,0)+20000,40000)))),IF(H193&lt;=0,IF(I193&lt;=0,0,IF(I193&lt;=25000,I193,IF(I193&lt;=50000,ROUNDUP(I193/2,0)+12500,IF(I193&lt;=100000,ROUNDUP(I193/4,0)+25000,50000)))),MAX(IF(I193&lt;=0,0,IF(I193&lt;=25000,I193,IF(I193&lt;=50000,ROUNDUP(I193/2,0)+12500,IF(I193&lt;=100000,ROUNDUP(I193/4,0)+25000,50000)))),MIN(IF(H193&lt;=0,0,IF(H193&lt;=20000,H193,IF(H193&lt;=40000,ROUNDUP(H193/2,0)+10000,IF(H193&lt;=80000,ROUNDUP(H193/4,0)+20000,40000))))+IF(I193&lt;=0,0,IF(I193&lt;=25000,I193,IF(I193&lt;=50000,ROUNDUP(I193/2,0)+12500,IF(I193&lt;=100000,ROUNDUP(I193/4,0)+25000,50000)))),40000))))</f>
        <v/>
      </c>
      <c r="R193" s="18">
        <f>MIN(120000,O193+P193+Q193)</f>
        <v/>
      </c>
      <c r="S193" s="18">
        <f>IF(F193&lt;=0,IF(E193&lt;=0,0,IF(E193&lt;=12000,E193,IF(E193&lt;=32000,ROUNDUP(E193/2,0)+6000,IF(E193&lt;=56000,ROUNDUP(E193/4,0)+14000,28000)))),IF(E193&lt;=0,IF(F193&lt;=0,0,IF(F193&lt;=15000,F193,IF(F193&lt;=40000,ROUNDUP(F193/2,0)+7500,IF(F193&lt;=70000,ROUNDUP(F193/4,0)+17500,35000)))),MAX(IF(F193&lt;=0,0,IF(F193&lt;=15000,F193,IF(F193&lt;=40000,ROUNDUP(F193/2,0)+7500,IF(F193&lt;=70000,ROUNDUP(F193/4,0)+17500,35000)))),MIN(IF(E193&lt;=0,0,IF(E193&lt;=12000,E193,IF(E193&lt;=32000,ROUNDUP(E193/2,0)+6000,IF(E193&lt;=56000,ROUNDUP(E193/4,0)+14000,28000))))+IF(F193&lt;=0,0,IF(F193&lt;=15000,F193,IF(F193&lt;=40000,ROUNDUP(F193/2,0)+7500,IF(F193&lt;=70000,ROUNDUP(F193/4,0)+17500,35000)))),28000))))</f>
        <v/>
      </c>
      <c r="T193" s="18">
        <f>IF(G193&lt;=0,0,IF(G193&lt;=12000,G193,IF(G193&lt;=32000,ROUNDUP(G193/2,0)+6000,IF(G193&lt;=56000,ROUNDUP(G193/4,0)+14000,28000))))</f>
        <v/>
      </c>
      <c r="U193" s="18">
        <f>IF(I193&lt;=0,IF(H193&lt;=0,0,IF(H193&lt;=12000,H193,IF(H193&lt;=32000,ROUNDUP(H193/2,0)+6000,IF(H193&lt;=56000,ROUNDUP(H193/4,0)+14000,28000)))),IF(H193&lt;=0,IF(I193&lt;=0,0,IF(I193&lt;=15000,I193,IF(I193&lt;=40000,ROUNDUP(I193/2,0)+7500,IF(I193&lt;=70000,ROUNDUP(I193/4,0)+17500,35000)))),MAX(IF(I193&lt;=0,0,IF(I193&lt;=15000,I193,IF(I193&lt;=40000,ROUNDUP(I193/2,0)+7500,IF(I193&lt;=70000,ROUNDUP(I193/4,0)+17500,35000)))),MIN(IF(H193&lt;=0,0,IF(H193&lt;=12000,H193,IF(H193&lt;=32000,ROUNDUP(H193/2,0)+6000,IF(H193&lt;=56000,ROUNDUP(H193/4,0)+14000,28000))))+IF(I193&lt;=0,0,IF(I193&lt;=15000,I193,IF(I193&lt;=40000,ROUNDUP(I193/2,0)+7500,IF(I193&lt;=70000,ROUNDUP(I193/4,0)+17500,35000)))),28000))))</f>
        <v/>
      </c>
      <c r="V193" s="18">
        <f>MIN(70000,S193+T193+U193)</f>
        <v/>
      </c>
      <c r="W193" s="18">
        <f>MAX(0,ROUNDDOWN(M193-J193-N193-K193-0,-3))</f>
        <v/>
      </c>
      <c r="X193" s="18">
        <f>MAX(0,ROUNDDOWN(M193-J193-N193-K193-R193,-3))</f>
        <v/>
      </c>
      <c r="Y193" s="18">
        <f>IF(W193&lt;=0,0,ROUNDDOWN((W193*LOOKUP(W193,{0,1950001,3300001,6950001,9000001,18000001,40000001},{0.05,0.1,0.2,0.23,0.33,0.4,0.45})-LOOKUP(W193,{0,1950001,3300001,6950001,9000001,18000001,40000001},{0,97500,427500,636000,1536000,2796000,4796000}))*1.021,-2))</f>
        <v/>
      </c>
      <c r="Z193" s="18">
        <f>IF(X193&lt;=0,0,ROUNDDOWN((X193*LOOKUP(X193,{0,1950001,3300001,6950001,9000001,18000001,40000001},{0.05,0.1,0.2,0.23,0.33,0.4,0.45})-LOOKUP(X193,{0,1950001,3300001,6950001,9000001,18000001,40000001},{0,97500,427500,636000,1536000,2796000,4796000}))*1.021,-2))</f>
        <v/>
      </c>
      <c r="AA193" s="18">
        <f>MAX(0,ROUNDDOWN(M193-J193-430000-L193-0,-3))</f>
        <v/>
      </c>
      <c r="AB193" s="18">
        <f>MAX(0,ROUNDDOWN(M193-J193-430000-L193-V193,-3))</f>
        <v/>
      </c>
      <c r="AC193" s="18">
        <f>IF(M193&lt;=450000,0,MAX(0,ROUNDDOWN(AA193*0.06-MIN(50000,AA193)*0.03,-2))+MAX(0,ROUNDDOWN(AA193*0.04-MIN(50000,AA193)*0.02,-2)))</f>
        <v/>
      </c>
      <c r="AD193" s="18">
        <f>IF(M193&lt;=450000,0,MAX(0,ROUNDDOWN(AB193*0.06-MIN(50000,AB193)*0.03,-2))+MAX(0,ROUNDDOWN(AB193*0.04-MIN(50000,AB193)*0.02,-2)))</f>
        <v/>
      </c>
      <c r="AE193" s="18">
        <f>Y193-Z193</f>
        <v/>
      </c>
      <c r="AF193" s="18">
        <f>AC193-AD193</f>
        <v/>
      </c>
      <c r="AG193" s="18">
        <f>AE193+AF193</f>
        <v/>
      </c>
      <c r="AH193" s="20">
        <f>IF(W193&lt;=0,0,LOOKUP(W193,{0,1950001,3300001,6950001,9000001,18000001,40000001},{0.05,0.1,0.2,0.23,0.33,0.4,0.45}))</f>
        <v/>
      </c>
    </row>
    <row r="194">
      <c r="A194" t="inlineStr">
        <is>
          <t>1万円刻み 特例あり一般12万円</t>
        </is>
      </c>
      <c r="B194" s="18">
        <f>'4_1万円刻み'!$A$38</f>
        <v/>
      </c>
      <c r="C194" s="19" t="n">
        <v>2026</v>
      </c>
      <c r="D194" t="inlineStr">
        <is>
          <t>はい</t>
        </is>
      </c>
      <c r="E194" s="18" t="n">
        <v>120000</v>
      </c>
      <c r="F194" s="18" t="n">
        <v>0</v>
      </c>
      <c r="G194" s="18" t="n">
        <v>0</v>
      </c>
      <c r="H194" s="18" t="n">
        <v>0</v>
      </c>
      <c r="I194" s="18" t="n">
        <v>0</v>
      </c>
      <c r="J194" s="18">
        <f>ROUND(MIN(B194/12,650000)*12*0.0915+MIN(B194/12,1390000)*12*(0.0504+0)+B194*0.005,0)</f>
        <v/>
      </c>
      <c r="K194" s="18" t="n">
        <v>0</v>
      </c>
      <c r="L194" s="18" t="n">
        <v>0</v>
      </c>
      <c r="M194" s="18">
        <f>ROUND(IF(C194&gt;=2026,IF(B194&lt;741000,0,IF(B194&lt;2191000,B194-740000,IF(B194&lt;2193000,1451000,IF(B194&lt;2196000,1453000,IF(B194&lt;2200000,1456000,IF(B194&lt;3600000,ROUNDDOWN(B194/4,-3)*2.8-80000,IF(B194&lt;6600000,ROUNDDOWN(B194/4,-3)*3.2-440000,IF(B194&lt;8500000,ROUNDDOWN(B194*0.9,0)-1100000,B194-1950000)))))))),IF(B194&lt;651000,0,IF(B194&lt;1900000,B194-650000,IF(B194&lt;3600000,ROUNDDOWN(B194/4,-3)*2.8-80000,IF(B194&lt;6600000,ROUNDDOWN(B194/4,-3)*3.2-440000,IF(B194&lt;8500000,ROUNDDOWN(B194*0.9,0)-1100000,B194-1950000)))))),0)</f>
        <v/>
      </c>
      <c r="N194" s="18">
        <f>IF(M194&gt;23500000,NA(),IF(C194&gt;=2026,IF(M194&lt;=4890000,1040000,IF(M194&lt;=6550000,670000,620000)),IF(M194&lt;=1320000,950000,IF(M194&lt;=3360000,880000,IF(M194&lt;=4890000,680000,IF(M194&lt;=6550000,630000,580000))))))</f>
        <v/>
      </c>
      <c r="O194" s="18">
        <f>IF(F194&lt;=0,IF(AND(D194="はい",C194&gt;=2026,C194&lt;=2027),IF(E194&lt;=0,0,IF(E194&lt;=30000,E194,IF(E194&lt;=60000,ROUNDUP(E194/2,0)+15000,IF(E194&lt;=120000,ROUNDUP(E194/4,0)+30000,60000)))),IF(E194&lt;=0,0,IF(E194&lt;=20000,E194,IF(E194&lt;=40000,ROUNDUP(E194/2,0)+10000,IF(E194&lt;=80000,ROUNDUP(E194/4,0)+20000,40000))))),IF(E194&lt;=0,IF(F194&lt;=0,0,IF(F194&lt;=25000,F194,IF(F194&lt;=50000,ROUNDUP(F194/2,0)+12500,IF(F194&lt;=100000,ROUNDUP(F194/4,0)+25000,50000)))),MAX(IF(F194&lt;=0,0,IF(F194&lt;=25000,F194,IF(F194&lt;=50000,ROUNDUP(F194/2,0)+12500,IF(F194&lt;=100000,ROUNDUP(F194/4,0)+25000,50000)))),MIN(IF(AND(D194="はい",C194&gt;=2026,C194&lt;=2027),IF(E194&lt;=0,0,IF(E194&lt;=30000,E194,IF(E194&lt;=60000,ROUNDUP(E194/2,0)+15000,IF(E194&lt;=120000,ROUNDUP(E194/4,0)+30000,60000)))),IF(E194&lt;=0,0,IF(E194&lt;=20000,E194,IF(E194&lt;=40000,ROUNDUP(E194/2,0)+10000,IF(E194&lt;=80000,ROUNDUP(E194/4,0)+20000,40000)))))+IF(F194&lt;=0,0,IF(F194&lt;=25000,F194,IF(F194&lt;=50000,ROUNDUP(F194/2,0)+12500,IF(F194&lt;=100000,ROUNDUP(F194/4,0)+25000,50000)))),IF(AND(D194="はい",C194&gt;=2026,C194&lt;=2027),60000,40000)))))</f>
        <v/>
      </c>
      <c r="P194" s="18">
        <f>IF(G194&lt;=0,0,IF(G194&lt;=20000,G194,IF(G194&lt;=40000,ROUNDUP(G194/2,0)+10000,IF(G194&lt;=80000,ROUNDUP(G194/4,0)+20000,40000))))</f>
        <v/>
      </c>
      <c r="Q194" s="18">
        <f>IF(I194&lt;=0,IF(H194&lt;=0,0,IF(H194&lt;=20000,H194,IF(H194&lt;=40000,ROUNDUP(H194/2,0)+10000,IF(H194&lt;=80000,ROUNDUP(H194/4,0)+20000,40000)))),IF(H194&lt;=0,IF(I194&lt;=0,0,IF(I194&lt;=25000,I194,IF(I194&lt;=50000,ROUNDUP(I194/2,0)+12500,IF(I194&lt;=100000,ROUNDUP(I194/4,0)+25000,50000)))),MAX(IF(I194&lt;=0,0,IF(I194&lt;=25000,I194,IF(I194&lt;=50000,ROUNDUP(I194/2,0)+12500,IF(I194&lt;=100000,ROUNDUP(I194/4,0)+25000,50000)))),MIN(IF(H194&lt;=0,0,IF(H194&lt;=20000,H194,IF(H194&lt;=40000,ROUNDUP(H194/2,0)+10000,IF(H194&lt;=80000,ROUNDUP(H194/4,0)+20000,40000))))+IF(I194&lt;=0,0,IF(I194&lt;=25000,I194,IF(I194&lt;=50000,ROUNDUP(I194/2,0)+12500,IF(I194&lt;=100000,ROUNDUP(I194/4,0)+25000,50000)))),40000))))</f>
        <v/>
      </c>
      <c r="R194" s="18">
        <f>MIN(120000,O194+P194+Q194)</f>
        <v/>
      </c>
      <c r="S194" s="18">
        <f>IF(F194&lt;=0,IF(E194&lt;=0,0,IF(E194&lt;=12000,E194,IF(E194&lt;=32000,ROUNDUP(E194/2,0)+6000,IF(E194&lt;=56000,ROUNDUP(E194/4,0)+14000,28000)))),IF(E194&lt;=0,IF(F194&lt;=0,0,IF(F194&lt;=15000,F194,IF(F194&lt;=40000,ROUNDUP(F194/2,0)+7500,IF(F194&lt;=70000,ROUNDUP(F194/4,0)+17500,35000)))),MAX(IF(F194&lt;=0,0,IF(F194&lt;=15000,F194,IF(F194&lt;=40000,ROUNDUP(F194/2,0)+7500,IF(F194&lt;=70000,ROUNDUP(F194/4,0)+17500,35000)))),MIN(IF(E194&lt;=0,0,IF(E194&lt;=12000,E194,IF(E194&lt;=32000,ROUNDUP(E194/2,0)+6000,IF(E194&lt;=56000,ROUNDUP(E194/4,0)+14000,28000))))+IF(F194&lt;=0,0,IF(F194&lt;=15000,F194,IF(F194&lt;=40000,ROUNDUP(F194/2,0)+7500,IF(F194&lt;=70000,ROUNDUP(F194/4,0)+17500,35000)))),28000))))</f>
        <v/>
      </c>
      <c r="T194" s="18">
        <f>IF(G194&lt;=0,0,IF(G194&lt;=12000,G194,IF(G194&lt;=32000,ROUNDUP(G194/2,0)+6000,IF(G194&lt;=56000,ROUNDUP(G194/4,0)+14000,28000))))</f>
        <v/>
      </c>
      <c r="U194" s="18">
        <f>IF(I194&lt;=0,IF(H194&lt;=0,0,IF(H194&lt;=12000,H194,IF(H194&lt;=32000,ROUNDUP(H194/2,0)+6000,IF(H194&lt;=56000,ROUNDUP(H194/4,0)+14000,28000)))),IF(H194&lt;=0,IF(I194&lt;=0,0,IF(I194&lt;=15000,I194,IF(I194&lt;=40000,ROUNDUP(I194/2,0)+7500,IF(I194&lt;=70000,ROUNDUP(I194/4,0)+17500,35000)))),MAX(IF(I194&lt;=0,0,IF(I194&lt;=15000,I194,IF(I194&lt;=40000,ROUNDUP(I194/2,0)+7500,IF(I194&lt;=70000,ROUNDUP(I194/4,0)+17500,35000)))),MIN(IF(H194&lt;=0,0,IF(H194&lt;=12000,H194,IF(H194&lt;=32000,ROUNDUP(H194/2,0)+6000,IF(H194&lt;=56000,ROUNDUP(H194/4,0)+14000,28000))))+IF(I194&lt;=0,0,IF(I194&lt;=15000,I194,IF(I194&lt;=40000,ROUNDUP(I194/2,0)+7500,IF(I194&lt;=70000,ROUNDUP(I194/4,0)+17500,35000)))),28000))))</f>
        <v/>
      </c>
      <c r="V194" s="18">
        <f>MIN(70000,S194+T194+U194)</f>
        <v/>
      </c>
      <c r="W194" s="18">
        <f>MAX(0,ROUNDDOWN(M194-J194-N194-K194-0,-3))</f>
        <v/>
      </c>
      <c r="X194" s="18">
        <f>MAX(0,ROUNDDOWN(M194-J194-N194-K194-R194,-3))</f>
        <v/>
      </c>
      <c r="Y194" s="18">
        <f>IF(W194&lt;=0,0,ROUNDDOWN((W194*LOOKUP(W194,{0,1950001,3300001,6950001,9000001,18000001,40000001},{0.05,0.1,0.2,0.23,0.33,0.4,0.45})-LOOKUP(W194,{0,1950001,3300001,6950001,9000001,18000001,40000001},{0,97500,427500,636000,1536000,2796000,4796000}))*1.021,-2))</f>
        <v/>
      </c>
      <c r="Z194" s="18">
        <f>IF(X194&lt;=0,0,ROUNDDOWN((X194*LOOKUP(X194,{0,1950001,3300001,6950001,9000001,18000001,40000001},{0.05,0.1,0.2,0.23,0.33,0.4,0.45})-LOOKUP(X194,{0,1950001,3300001,6950001,9000001,18000001,40000001},{0,97500,427500,636000,1536000,2796000,4796000}))*1.021,-2))</f>
        <v/>
      </c>
      <c r="AA194" s="18">
        <f>MAX(0,ROUNDDOWN(M194-J194-430000-L194-0,-3))</f>
        <v/>
      </c>
      <c r="AB194" s="18">
        <f>MAX(0,ROUNDDOWN(M194-J194-430000-L194-V194,-3))</f>
        <v/>
      </c>
      <c r="AC194" s="18">
        <f>IF(M194&lt;=450000,0,MAX(0,ROUNDDOWN(AA194*0.06-MIN(50000,AA194)*0.03,-2))+MAX(0,ROUNDDOWN(AA194*0.04-MIN(50000,AA194)*0.02,-2)))</f>
        <v/>
      </c>
      <c r="AD194" s="18">
        <f>IF(M194&lt;=450000,0,MAX(0,ROUNDDOWN(AB194*0.06-MIN(50000,AB194)*0.03,-2))+MAX(0,ROUNDDOWN(AB194*0.04-MIN(50000,AB194)*0.02,-2)))</f>
        <v/>
      </c>
      <c r="AE194" s="18">
        <f>Y194-Z194</f>
        <v/>
      </c>
      <c r="AF194" s="18">
        <f>AC194-AD194</f>
        <v/>
      </c>
      <c r="AG194" s="18">
        <f>AE194+AF194</f>
        <v/>
      </c>
      <c r="AH194" s="20">
        <f>IF(W194&lt;=0,0,LOOKUP(W194,{0,1950001,3300001,6950001,9000001,18000001,40000001},{0.05,0.1,0.2,0.23,0.33,0.4,0.45}))</f>
        <v/>
      </c>
    </row>
    <row r="195">
      <c r="A195" t="inlineStr">
        <is>
          <t>1万円刻み 3区分8万円ずつ</t>
        </is>
      </c>
      <c r="B195" s="18">
        <f>'4_1万円刻み'!$A$39</f>
        <v/>
      </c>
      <c r="C195" s="19" t="n">
        <v>2026</v>
      </c>
      <c r="D195" t="inlineStr">
        <is>
          <t>いいえ</t>
        </is>
      </c>
      <c r="E195" s="18" t="n">
        <v>80000</v>
      </c>
      <c r="F195" s="18" t="n">
        <v>0</v>
      </c>
      <c r="G195" s="18" t="n">
        <v>80000</v>
      </c>
      <c r="H195" s="18" t="n">
        <v>80000</v>
      </c>
      <c r="I195" s="18" t="n">
        <v>0</v>
      </c>
      <c r="J195" s="18">
        <f>ROUND(MIN(B195/12,650000)*12*0.0915+MIN(B195/12,1390000)*12*(0.0504+0)+B195*0.005,0)</f>
        <v/>
      </c>
      <c r="K195" s="18" t="n">
        <v>0</v>
      </c>
      <c r="L195" s="18" t="n">
        <v>0</v>
      </c>
      <c r="M195" s="18">
        <f>ROUND(IF(C195&gt;=2026,IF(B195&lt;741000,0,IF(B195&lt;2191000,B195-740000,IF(B195&lt;2193000,1451000,IF(B195&lt;2196000,1453000,IF(B195&lt;2200000,1456000,IF(B195&lt;3600000,ROUNDDOWN(B195/4,-3)*2.8-80000,IF(B195&lt;6600000,ROUNDDOWN(B195/4,-3)*3.2-440000,IF(B195&lt;8500000,ROUNDDOWN(B195*0.9,0)-1100000,B195-1950000)))))))),IF(B195&lt;651000,0,IF(B195&lt;1900000,B195-650000,IF(B195&lt;3600000,ROUNDDOWN(B195/4,-3)*2.8-80000,IF(B195&lt;6600000,ROUNDDOWN(B195/4,-3)*3.2-440000,IF(B195&lt;8500000,ROUNDDOWN(B195*0.9,0)-1100000,B195-1950000)))))),0)</f>
        <v/>
      </c>
      <c r="N195" s="18">
        <f>IF(M195&gt;23500000,NA(),IF(C195&gt;=2026,IF(M195&lt;=4890000,1040000,IF(M195&lt;=6550000,670000,620000)),IF(M195&lt;=1320000,950000,IF(M195&lt;=3360000,880000,IF(M195&lt;=4890000,680000,IF(M195&lt;=6550000,630000,580000))))))</f>
        <v/>
      </c>
      <c r="O195" s="18">
        <f>IF(F195&lt;=0,IF(AND(D195="はい",C195&gt;=2026,C195&lt;=2027),IF(E195&lt;=0,0,IF(E195&lt;=30000,E195,IF(E195&lt;=60000,ROUNDUP(E195/2,0)+15000,IF(E195&lt;=120000,ROUNDUP(E195/4,0)+30000,60000)))),IF(E195&lt;=0,0,IF(E195&lt;=20000,E195,IF(E195&lt;=40000,ROUNDUP(E195/2,0)+10000,IF(E195&lt;=80000,ROUNDUP(E195/4,0)+20000,40000))))),IF(E195&lt;=0,IF(F195&lt;=0,0,IF(F195&lt;=25000,F195,IF(F195&lt;=50000,ROUNDUP(F195/2,0)+12500,IF(F195&lt;=100000,ROUNDUP(F195/4,0)+25000,50000)))),MAX(IF(F195&lt;=0,0,IF(F195&lt;=25000,F195,IF(F195&lt;=50000,ROUNDUP(F195/2,0)+12500,IF(F195&lt;=100000,ROUNDUP(F195/4,0)+25000,50000)))),MIN(IF(AND(D195="はい",C195&gt;=2026,C195&lt;=2027),IF(E195&lt;=0,0,IF(E195&lt;=30000,E195,IF(E195&lt;=60000,ROUNDUP(E195/2,0)+15000,IF(E195&lt;=120000,ROUNDUP(E195/4,0)+30000,60000)))),IF(E195&lt;=0,0,IF(E195&lt;=20000,E195,IF(E195&lt;=40000,ROUNDUP(E195/2,0)+10000,IF(E195&lt;=80000,ROUNDUP(E195/4,0)+20000,40000)))))+IF(F195&lt;=0,0,IF(F195&lt;=25000,F195,IF(F195&lt;=50000,ROUNDUP(F195/2,0)+12500,IF(F195&lt;=100000,ROUNDUP(F195/4,0)+25000,50000)))),IF(AND(D195="はい",C195&gt;=2026,C195&lt;=2027),60000,40000)))))</f>
        <v/>
      </c>
      <c r="P195" s="18">
        <f>IF(G195&lt;=0,0,IF(G195&lt;=20000,G195,IF(G195&lt;=40000,ROUNDUP(G195/2,0)+10000,IF(G195&lt;=80000,ROUNDUP(G195/4,0)+20000,40000))))</f>
        <v/>
      </c>
      <c r="Q195" s="18">
        <f>IF(I195&lt;=0,IF(H195&lt;=0,0,IF(H195&lt;=20000,H195,IF(H195&lt;=40000,ROUNDUP(H195/2,0)+10000,IF(H195&lt;=80000,ROUNDUP(H195/4,0)+20000,40000)))),IF(H195&lt;=0,IF(I195&lt;=0,0,IF(I195&lt;=25000,I195,IF(I195&lt;=50000,ROUNDUP(I195/2,0)+12500,IF(I195&lt;=100000,ROUNDUP(I195/4,0)+25000,50000)))),MAX(IF(I195&lt;=0,0,IF(I195&lt;=25000,I195,IF(I195&lt;=50000,ROUNDUP(I195/2,0)+12500,IF(I195&lt;=100000,ROUNDUP(I195/4,0)+25000,50000)))),MIN(IF(H195&lt;=0,0,IF(H195&lt;=20000,H195,IF(H195&lt;=40000,ROUNDUP(H195/2,0)+10000,IF(H195&lt;=80000,ROUNDUP(H195/4,0)+20000,40000))))+IF(I195&lt;=0,0,IF(I195&lt;=25000,I195,IF(I195&lt;=50000,ROUNDUP(I195/2,0)+12500,IF(I195&lt;=100000,ROUNDUP(I195/4,0)+25000,50000)))),40000))))</f>
        <v/>
      </c>
      <c r="R195" s="18">
        <f>MIN(120000,O195+P195+Q195)</f>
        <v/>
      </c>
      <c r="S195" s="18">
        <f>IF(F195&lt;=0,IF(E195&lt;=0,0,IF(E195&lt;=12000,E195,IF(E195&lt;=32000,ROUNDUP(E195/2,0)+6000,IF(E195&lt;=56000,ROUNDUP(E195/4,0)+14000,28000)))),IF(E195&lt;=0,IF(F195&lt;=0,0,IF(F195&lt;=15000,F195,IF(F195&lt;=40000,ROUNDUP(F195/2,0)+7500,IF(F195&lt;=70000,ROUNDUP(F195/4,0)+17500,35000)))),MAX(IF(F195&lt;=0,0,IF(F195&lt;=15000,F195,IF(F195&lt;=40000,ROUNDUP(F195/2,0)+7500,IF(F195&lt;=70000,ROUNDUP(F195/4,0)+17500,35000)))),MIN(IF(E195&lt;=0,0,IF(E195&lt;=12000,E195,IF(E195&lt;=32000,ROUNDUP(E195/2,0)+6000,IF(E195&lt;=56000,ROUNDUP(E195/4,0)+14000,28000))))+IF(F195&lt;=0,0,IF(F195&lt;=15000,F195,IF(F195&lt;=40000,ROUNDUP(F195/2,0)+7500,IF(F195&lt;=70000,ROUNDUP(F195/4,0)+17500,35000)))),28000))))</f>
        <v/>
      </c>
      <c r="T195" s="18">
        <f>IF(G195&lt;=0,0,IF(G195&lt;=12000,G195,IF(G195&lt;=32000,ROUNDUP(G195/2,0)+6000,IF(G195&lt;=56000,ROUNDUP(G195/4,0)+14000,28000))))</f>
        <v/>
      </c>
      <c r="U195" s="18">
        <f>IF(I195&lt;=0,IF(H195&lt;=0,0,IF(H195&lt;=12000,H195,IF(H195&lt;=32000,ROUNDUP(H195/2,0)+6000,IF(H195&lt;=56000,ROUNDUP(H195/4,0)+14000,28000)))),IF(H195&lt;=0,IF(I195&lt;=0,0,IF(I195&lt;=15000,I195,IF(I195&lt;=40000,ROUNDUP(I195/2,0)+7500,IF(I195&lt;=70000,ROUNDUP(I195/4,0)+17500,35000)))),MAX(IF(I195&lt;=0,0,IF(I195&lt;=15000,I195,IF(I195&lt;=40000,ROUNDUP(I195/2,0)+7500,IF(I195&lt;=70000,ROUNDUP(I195/4,0)+17500,35000)))),MIN(IF(H195&lt;=0,0,IF(H195&lt;=12000,H195,IF(H195&lt;=32000,ROUNDUP(H195/2,0)+6000,IF(H195&lt;=56000,ROUNDUP(H195/4,0)+14000,28000))))+IF(I195&lt;=0,0,IF(I195&lt;=15000,I195,IF(I195&lt;=40000,ROUNDUP(I195/2,0)+7500,IF(I195&lt;=70000,ROUNDUP(I195/4,0)+17500,35000)))),28000))))</f>
        <v/>
      </c>
      <c r="V195" s="18">
        <f>MIN(70000,S195+T195+U195)</f>
        <v/>
      </c>
      <c r="W195" s="18">
        <f>MAX(0,ROUNDDOWN(M195-J195-N195-K195-0,-3))</f>
        <v/>
      </c>
      <c r="X195" s="18">
        <f>MAX(0,ROUNDDOWN(M195-J195-N195-K195-R195,-3))</f>
        <v/>
      </c>
      <c r="Y195" s="18">
        <f>IF(W195&lt;=0,0,ROUNDDOWN((W195*LOOKUP(W195,{0,1950001,3300001,6950001,9000001,18000001,40000001},{0.05,0.1,0.2,0.23,0.33,0.4,0.45})-LOOKUP(W195,{0,1950001,3300001,6950001,9000001,18000001,40000001},{0,97500,427500,636000,1536000,2796000,4796000}))*1.021,-2))</f>
        <v/>
      </c>
      <c r="Z195" s="18">
        <f>IF(X195&lt;=0,0,ROUNDDOWN((X195*LOOKUP(X195,{0,1950001,3300001,6950001,9000001,18000001,40000001},{0.05,0.1,0.2,0.23,0.33,0.4,0.45})-LOOKUP(X195,{0,1950001,3300001,6950001,9000001,18000001,40000001},{0,97500,427500,636000,1536000,2796000,4796000}))*1.021,-2))</f>
        <v/>
      </c>
      <c r="AA195" s="18">
        <f>MAX(0,ROUNDDOWN(M195-J195-430000-L195-0,-3))</f>
        <v/>
      </c>
      <c r="AB195" s="18">
        <f>MAX(0,ROUNDDOWN(M195-J195-430000-L195-V195,-3))</f>
        <v/>
      </c>
      <c r="AC195" s="18">
        <f>IF(M195&lt;=450000,0,MAX(0,ROUNDDOWN(AA195*0.06-MIN(50000,AA195)*0.03,-2))+MAX(0,ROUNDDOWN(AA195*0.04-MIN(50000,AA195)*0.02,-2)))</f>
        <v/>
      </c>
      <c r="AD195" s="18">
        <f>IF(M195&lt;=450000,0,MAX(0,ROUNDDOWN(AB195*0.06-MIN(50000,AB195)*0.03,-2))+MAX(0,ROUNDDOWN(AB195*0.04-MIN(50000,AB195)*0.02,-2)))</f>
        <v/>
      </c>
      <c r="AE195" s="18">
        <f>Y195-Z195</f>
        <v/>
      </c>
      <c r="AF195" s="18">
        <f>AC195-AD195</f>
        <v/>
      </c>
      <c r="AG195" s="18">
        <f>AE195+AF195</f>
        <v/>
      </c>
      <c r="AH195" s="20">
        <f>IF(W195&lt;=0,0,LOOKUP(W195,{0,1950001,3300001,6950001,9000001,18000001,40000001},{0.05,0.1,0.2,0.23,0.33,0.4,0.45}))</f>
        <v/>
      </c>
    </row>
    <row r="196">
      <c r="A196" t="inlineStr">
        <is>
          <t>1万円刻み 一般8万円</t>
        </is>
      </c>
      <c r="B196" s="18">
        <f>'4_1万円刻み'!$A$39</f>
        <v/>
      </c>
      <c r="C196" s="19" t="n">
        <v>2026</v>
      </c>
      <c r="D196" t="inlineStr">
        <is>
          <t>いいえ</t>
        </is>
      </c>
      <c r="E196" s="18" t="n">
        <v>80000</v>
      </c>
      <c r="F196" s="18" t="n">
        <v>0</v>
      </c>
      <c r="G196" s="18" t="n">
        <v>0</v>
      </c>
      <c r="H196" s="18" t="n">
        <v>0</v>
      </c>
      <c r="I196" s="18" t="n">
        <v>0</v>
      </c>
      <c r="J196" s="18">
        <f>ROUND(MIN(B196/12,650000)*12*0.0915+MIN(B196/12,1390000)*12*(0.0504+0)+B196*0.005,0)</f>
        <v/>
      </c>
      <c r="K196" s="18" t="n">
        <v>0</v>
      </c>
      <c r="L196" s="18" t="n">
        <v>0</v>
      </c>
      <c r="M196" s="18">
        <f>ROUND(IF(C196&gt;=2026,IF(B196&lt;741000,0,IF(B196&lt;2191000,B196-740000,IF(B196&lt;2193000,1451000,IF(B196&lt;2196000,1453000,IF(B196&lt;2200000,1456000,IF(B196&lt;3600000,ROUNDDOWN(B196/4,-3)*2.8-80000,IF(B196&lt;6600000,ROUNDDOWN(B196/4,-3)*3.2-440000,IF(B196&lt;8500000,ROUNDDOWN(B196*0.9,0)-1100000,B196-1950000)))))))),IF(B196&lt;651000,0,IF(B196&lt;1900000,B196-650000,IF(B196&lt;3600000,ROUNDDOWN(B196/4,-3)*2.8-80000,IF(B196&lt;6600000,ROUNDDOWN(B196/4,-3)*3.2-440000,IF(B196&lt;8500000,ROUNDDOWN(B196*0.9,0)-1100000,B196-1950000)))))),0)</f>
        <v/>
      </c>
      <c r="N196" s="18">
        <f>IF(M196&gt;23500000,NA(),IF(C196&gt;=2026,IF(M196&lt;=4890000,1040000,IF(M196&lt;=6550000,670000,620000)),IF(M196&lt;=1320000,950000,IF(M196&lt;=3360000,880000,IF(M196&lt;=4890000,680000,IF(M196&lt;=6550000,630000,580000))))))</f>
        <v/>
      </c>
      <c r="O196" s="18">
        <f>IF(F196&lt;=0,IF(AND(D196="はい",C196&gt;=2026,C196&lt;=2027),IF(E196&lt;=0,0,IF(E196&lt;=30000,E196,IF(E196&lt;=60000,ROUNDUP(E196/2,0)+15000,IF(E196&lt;=120000,ROUNDUP(E196/4,0)+30000,60000)))),IF(E196&lt;=0,0,IF(E196&lt;=20000,E196,IF(E196&lt;=40000,ROUNDUP(E196/2,0)+10000,IF(E196&lt;=80000,ROUNDUP(E196/4,0)+20000,40000))))),IF(E196&lt;=0,IF(F196&lt;=0,0,IF(F196&lt;=25000,F196,IF(F196&lt;=50000,ROUNDUP(F196/2,0)+12500,IF(F196&lt;=100000,ROUNDUP(F196/4,0)+25000,50000)))),MAX(IF(F196&lt;=0,0,IF(F196&lt;=25000,F196,IF(F196&lt;=50000,ROUNDUP(F196/2,0)+12500,IF(F196&lt;=100000,ROUNDUP(F196/4,0)+25000,50000)))),MIN(IF(AND(D196="はい",C196&gt;=2026,C196&lt;=2027),IF(E196&lt;=0,0,IF(E196&lt;=30000,E196,IF(E196&lt;=60000,ROUNDUP(E196/2,0)+15000,IF(E196&lt;=120000,ROUNDUP(E196/4,0)+30000,60000)))),IF(E196&lt;=0,0,IF(E196&lt;=20000,E196,IF(E196&lt;=40000,ROUNDUP(E196/2,0)+10000,IF(E196&lt;=80000,ROUNDUP(E196/4,0)+20000,40000)))))+IF(F196&lt;=0,0,IF(F196&lt;=25000,F196,IF(F196&lt;=50000,ROUNDUP(F196/2,0)+12500,IF(F196&lt;=100000,ROUNDUP(F196/4,0)+25000,50000)))),IF(AND(D196="はい",C196&gt;=2026,C196&lt;=2027),60000,40000)))))</f>
        <v/>
      </c>
      <c r="P196" s="18">
        <f>IF(G196&lt;=0,0,IF(G196&lt;=20000,G196,IF(G196&lt;=40000,ROUNDUP(G196/2,0)+10000,IF(G196&lt;=80000,ROUNDUP(G196/4,0)+20000,40000))))</f>
        <v/>
      </c>
      <c r="Q196" s="18">
        <f>IF(I196&lt;=0,IF(H196&lt;=0,0,IF(H196&lt;=20000,H196,IF(H196&lt;=40000,ROUNDUP(H196/2,0)+10000,IF(H196&lt;=80000,ROUNDUP(H196/4,0)+20000,40000)))),IF(H196&lt;=0,IF(I196&lt;=0,0,IF(I196&lt;=25000,I196,IF(I196&lt;=50000,ROUNDUP(I196/2,0)+12500,IF(I196&lt;=100000,ROUNDUP(I196/4,0)+25000,50000)))),MAX(IF(I196&lt;=0,0,IF(I196&lt;=25000,I196,IF(I196&lt;=50000,ROUNDUP(I196/2,0)+12500,IF(I196&lt;=100000,ROUNDUP(I196/4,0)+25000,50000)))),MIN(IF(H196&lt;=0,0,IF(H196&lt;=20000,H196,IF(H196&lt;=40000,ROUNDUP(H196/2,0)+10000,IF(H196&lt;=80000,ROUNDUP(H196/4,0)+20000,40000))))+IF(I196&lt;=0,0,IF(I196&lt;=25000,I196,IF(I196&lt;=50000,ROUNDUP(I196/2,0)+12500,IF(I196&lt;=100000,ROUNDUP(I196/4,0)+25000,50000)))),40000))))</f>
        <v/>
      </c>
      <c r="R196" s="18">
        <f>MIN(120000,O196+P196+Q196)</f>
        <v/>
      </c>
      <c r="S196" s="18">
        <f>IF(F196&lt;=0,IF(E196&lt;=0,0,IF(E196&lt;=12000,E196,IF(E196&lt;=32000,ROUNDUP(E196/2,0)+6000,IF(E196&lt;=56000,ROUNDUP(E196/4,0)+14000,28000)))),IF(E196&lt;=0,IF(F196&lt;=0,0,IF(F196&lt;=15000,F196,IF(F196&lt;=40000,ROUNDUP(F196/2,0)+7500,IF(F196&lt;=70000,ROUNDUP(F196/4,0)+17500,35000)))),MAX(IF(F196&lt;=0,0,IF(F196&lt;=15000,F196,IF(F196&lt;=40000,ROUNDUP(F196/2,0)+7500,IF(F196&lt;=70000,ROUNDUP(F196/4,0)+17500,35000)))),MIN(IF(E196&lt;=0,0,IF(E196&lt;=12000,E196,IF(E196&lt;=32000,ROUNDUP(E196/2,0)+6000,IF(E196&lt;=56000,ROUNDUP(E196/4,0)+14000,28000))))+IF(F196&lt;=0,0,IF(F196&lt;=15000,F196,IF(F196&lt;=40000,ROUNDUP(F196/2,0)+7500,IF(F196&lt;=70000,ROUNDUP(F196/4,0)+17500,35000)))),28000))))</f>
        <v/>
      </c>
      <c r="T196" s="18">
        <f>IF(G196&lt;=0,0,IF(G196&lt;=12000,G196,IF(G196&lt;=32000,ROUNDUP(G196/2,0)+6000,IF(G196&lt;=56000,ROUNDUP(G196/4,0)+14000,28000))))</f>
        <v/>
      </c>
      <c r="U196" s="18">
        <f>IF(I196&lt;=0,IF(H196&lt;=0,0,IF(H196&lt;=12000,H196,IF(H196&lt;=32000,ROUNDUP(H196/2,0)+6000,IF(H196&lt;=56000,ROUNDUP(H196/4,0)+14000,28000)))),IF(H196&lt;=0,IF(I196&lt;=0,0,IF(I196&lt;=15000,I196,IF(I196&lt;=40000,ROUNDUP(I196/2,0)+7500,IF(I196&lt;=70000,ROUNDUP(I196/4,0)+17500,35000)))),MAX(IF(I196&lt;=0,0,IF(I196&lt;=15000,I196,IF(I196&lt;=40000,ROUNDUP(I196/2,0)+7500,IF(I196&lt;=70000,ROUNDUP(I196/4,0)+17500,35000)))),MIN(IF(H196&lt;=0,0,IF(H196&lt;=12000,H196,IF(H196&lt;=32000,ROUNDUP(H196/2,0)+6000,IF(H196&lt;=56000,ROUNDUP(H196/4,0)+14000,28000))))+IF(I196&lt;=0,0,IF(I196&lt;=15000,I196,IF(I196&lt;=40000,ROUNDUP(I196/2,0)+7500,IF(I196&lt;=70000,ROUNDUP(I196/4,0)+17500,35000)))),28000))))</f>
        <v/>
      </c>
      <c r="V196" s="18">
        <f>MIN(70000,S196+T196+U196)</f>
        <v/>
      </c>
      <c r="W196" s="18">
        <f>MAX(0,ROUNDDOWN(M196-J196-N196-K196-0,-3))</f>
        <v/>
      </c>
      <c r="X196" s="18">
        <f>MAX(0,ROUNDDOWN(M196-J196-N196-K196-R196,-3))</f>
        <v/>
      </c>
      <c r="Y196" s="18">
        <f>IF(W196&lt;=0,0,ROUNDDOWN((W196*LOOKUP(W196,{0,1950001,3300001,6950001,9000001,18000001,40000001},{0.05,0.1,0.2,0.23,0.33,0.4,0.45})-LOOKUP(W196,{0,1950001,3300001,6950001,9000001,18000001,40000001},{0,97500,427500,636000,1536000,2796000,4796000}))*1.021,-2))</f>
        <v/>
      </c>
      <c r="Z196" s="18">
        <f>IF(X196&lt;=0,0,ROUNDDOWN((X196*LOOKUP(X196,{0,1950001,3300001,6950001,9000001,18000001,40000001},{0.05,0.1,0.2,0.23,0.33,0.4,0.45})-LOOKUP(X196,{0,1950001,3300001,6950001,9000001,18000001,40000001},{0,97500,427500,636000,1536000,2796000,4796000}))*1.021,-2))</f>
        <v/>
      </c>
      <c r="AA196" s="18">
        <f>MAX(0,ROUNDDOWN(M196-J196-430000-L196-0,-3))</f>
        <v/>
      </c>
      <c r="AB196" s="18">
        <f>MAX(0,ROUNDDOWN(M196-J196-430000-L196-V196,-3))</f>
        <v/>
      </c>
      <c r="AC196" s="18">
        <f>IF(M196&lt;=450000,0,MAX(0,ROUNDDOWN(AA196*0.06-MIN(50000,AA196)*0.03,-2))+MAX(0,ROUNDDOWN(AA196*0.04-MIN(50000,AA196)*0.02,-2)))</f>
        <v/>
      </c>
      <c r="AD196" s="18">
        <f>IF(M196&lt;=450000,0,MAX(0,ROUNDDOWN(AB196*0.06-MIN(50000,AB196)*0.03,-2))+MAX(0,ROUNDDOWN(AB196*0.04-MIN(50000,AB196)*0.02,-2)))</f>
        <v/>
      </c>
      <c r="AE196" s="18">
        <f>Y196-Z196</f>
        <v/>
      </c>
      <c r="AF196" s="18">
        <f>AC196-AD196</f>
        <v/>
      </c>
      <c r="AG196" s="18">
        <f>AE196+AF196</f>
        <v/>
      </c>
      <c r="AH196" s="20">
        <f>IF(W196&lt;=0,0,LOOKUP(W196,{0,1950001,3300001,6950001,9000001,18000001,40000001},{0.05,0.1,0.2,0.23,0.33,0.4,0.45}))</f>
        <v/>
      </c>
    </row>
    <row r="197">
      <c r="A197" t="inlineStr">
        <is>
          <t>1万円刻み 特例あり一般12万円</t>
        </is>
      </c>
      <c r="B197" s="18">
        <f>'4_1万円刻み'!$A$39</f>
        <v/>
      </c>
      <c r="C197" s="19" t="n">
        <v>2026</v>
      </c>
      <c r="D197" t="inlineStr">
        <is>
          <t>はい</t>
        </is>
      </c>
      <c r="E197" s="18" t="n">
        <v>120000</v>
      </c>
      <c r="F197" s="18" t="n">
        <v>0</v>
      </c>
      <c r="G197" s="18" t="n">
        <v>0</v>
      </c>
      <c r="H197" s="18" t="n">
        <v>0</v>
      </c>
      <c r="I197" s="18" t="n">
        <v>0</v>
      </c>
      <c r="J197" s="18">
        <f>ROUND(MIN(B197/12,650000)*12*0.0915+MIN(B197/12,1390000)*12*(0.0504+0)+B197*0.005,0)</f>
        <v/>
      </c>
      <c r="K197" s="18" t="n">
        <v>0</v>
      </c>
      <c r="L197" s="18" t="n">
        <v>0</v>
      </c>
      <c r="M197" s="18">
        <f>ROUND(IF(C197&gt;=2026,IF(B197&lt;741000,0,IF(B197&lt;2191000,B197-740000,IF(B197&lt;2193000,1451000,IF(B197&lt;2196000,1453000,IF(B197&lt;2200000,1456000,IF(B197&lt;3600000,ROUNDDOWN(B197/4,-3)*2.8-80000,IF(B197&lt;6600000,ROUNDDOWN(B197/4,-3)*3.2-440000,IF(B197&lt;8500000,ROUNDDOWN(B197*0.9,0)-1100000,B197-1950000)))))))),IF(B197&lt;651000,0,IF(B197&lt;1900000,B197-650000,IF(B197&lt;3600000,ROUNDDOWN(B197/4,-3)*2.8-80000,IF(B197&lt;6600000,ROUNDDOWN(B197/4,-3)*3.2-440000,IF(B197&lt;8500000,ROUNDDOWN(B197*0.9,0)-1100000,B197-1950000)))))),0)</f>
        <v/>
      </c>
      <c r="N197" s="18">
        <f>IF(M197&gt;23500000,NA(),IF(C197&gt;=2026,IF(M197&lt;=4890000,1040000,IF(M197&lt;=6550000,670000,620000)),IF(M197&lt;=1320000,950000,IF(M197&lt;=3360000,880000,IF(M197&lt;=4890000,680000,IF(M197&lt;=6550000,630000,580000))))))</f>
        <v/>
      </c>
      <c r="O197" s="18">
        <f>IF(F197&lt;=0,IF(AND(D197="はい",C197&gt;=2026,C197&lt;=2027),IF(E197&lt;=0,0,IF(E197&lt;=30000,E197,IF(E197&lt;=60000,ROUNDUP(E197/2,0)+15000,IF(E197&lt;=120000,ROUNDUP(E197/4,0)+30000,60000)))),IF(E197&lt;=0,0,IF(E197&lt;=20000,E197,IF(E197&lt;=40000,ROUNDUP(E197/2,0)+10000,IF(E197&lt;=80000,ROUNDUP(E197/4,0)+20000,40000))))),IF(E197&lt;=0,IF(F197&lt;=0,0,IF(F197&lt;=25000,F197,IF(F197&lt;=50000,ROUNDUP(F197/2,0)+12500,IF(F197&lt;=100000,ROUNDUP(F197/4,0)+25000,50000)))),MAX(IF(F197&lt;=0,0,IF(F197&lt;=25000,F197,IF(F197&lt;=50000,ROUNDUP(F197/2,0)+12500,IF(F197&lt;=100000,ROUNDUP(F197/4,0)+25000,50000)))),MIN(IF(AND(D197="はい",C197&gt;=2026,C197&lt;=2027),IF(E197&lt;=0,0,IF(E197&lt;=30000,E197,IF(E197&lt;=60000,ROUNDUP(E197/2,0)+15000,IF(E197&lt;=120000,ROUNDUP(E197/4,0)+30000,60000)))),IF(E197&lt;=0,0,IF(E197&lt;=20000,E197,IF(E197&lt;=40000,ROUNDUP(E197/2,0)+10000,IF(E197&lt;=80000,ROUNDUP(E197/4,0)+20000,40000)))))+IF(F197&lt;=0,0,IF(F197&lt;=25000,F197,IF(F197&lt;=50000,ROUNDUP(F197/2,0)+12500,IF(F197&lt;=100000,ROUNDUP(F197/4,0)+25000,50000)))),IF(AND(D197="はい",C197&gt;=2026,C197&lt;=2027),60000,40000)))))</f>
        <v/>
      </c>
      <c r="P197" s="18">
        <f>IF(G197&lt;=0,0,IF(G197&lt;=20000,G197,IF(G197&lt;=40000,ROUNDUP(G197/2,0)+10000,IF(G197&lt;=80000,ROUNDUP(G197/4,0)+20000,40000))))</f>
        <v/>
      </c>
      <c r="Q197" s="18">
        <f>IF(I197&lt;=0,IF(H197&lt;=0,0,IF(H197&lt;=20000,H197,IF(H197&lt;=40000,ROUNDUP(H197/2,0)+10000,IF(H197&lt;=80000,ROUNDUP(H197/4,0)+20000,40000)))),IF(H197&lt;=0,IF(I197&lt;=0,0,IF(I197&lt;=25000,I197,IF(I197&lt;=50000,ROUNDUP(I197/2,0)+12500,IF(I197&lt;=100000,ROUNDUP(I197/4,0)+25000,50000)))),MAX(IF(I197&lt;=0,0,IF(I197&lt;=25000,I197,IF(I197&lt;=50000,ROUNDUP(I197/2,0)+12500,IF(I197&lt;=100000,ROUNDUP(I197/4,0)+25000,50000)))),MIN(IF(H197&lt;=0,0,IF(H197&lt;=20000,H197,IF(H197&lt;=40000,ROUNDUP(H197/2,0)+10000,IF(H197&lt;=80000,ROUNDUP(H197/4,0)+20000,40000))))+IF(I197&lt;=0,0,IF(I197&lt;=25000,I197,IF(I197&lt;=50000,ROUNDUP(I197/2,0)+12500,IF(I197&lt;=100000,ROUNDUP(I197/4,0)+25000,50000)))),40000))))</f>
        <v/>
      </c>
      <c r="R197" s="18">
        <f>MIN(120000,O197+P197+Q197)</f>
        <v/>
      </c>
      <c r="S197" s="18">
        <f>IF(F197&lt;=0,IF(E197&lt;=0,0,IF(E197&lt;=12000,E197,IF(E197&lt;=32000,ROUNDUP(E197/2,0)+6000,IF(E197&lt;=56000,ROUNDUP(E197/4,0)+14000,28000)))),IF(E197&lt;=0,IF(F197&lt;=0,0,IF(F197&lt;=15000,F197,IF(F197&lt;=40000,ROUNDUP(F197/2,0)+7500,IF(F197&lt;=70000,ROUNDUP(F197/4,0)+17500,35000)))),MAX(IF(F197&lt;=0,0,IF(F197&lt;=15000,F197,IF(F197&lt;=40000,ROUNDUP(F197/2,0)+7500,IF(F197&lt;=70000,ROUNDUP(F197/4,0)+17500,35000)))),MIN(IF(E197&lt;=0,0,IF(E197&lt;=12000,E197,IF(E197&lt;=32000,ROUNDUP(E197/2,0)+6000,IF(E197&lt;=56000,ROUNDUP(E197/4,0)+14000,28000))))+IF(F197&lt;=0,0,IF(F197&lt;=15000,F197,IF(F197&lt;=40000,ROUNDUP(F197/2,0)+7500,IF(F197&lt;=70000,ROUNDUP(F197/4,0)+17500,35000)))),28000))))</f>
        <v/>
      </c>
      <c r="T197" s="18">
        <f>IF(G197&lt;=0,0,IF(G197&lt;=12000,G197,IF(G197&lt;=32000,ROUNDUP(G197/2,0)+6000,IF(G197&lt;=56000,ROUNDUP(G197/4,0)+14000,28000))))</f>
        <v/>
      </c>
      <c r="U197" s="18">
        <f>IF(I197&lt;=0,IF(H197&lt;=0,0,IF(H197&lt;=12000,H197,IF(H197&lt;=32000,ROUNDUP(H197/2,0)+6000,IF(H197&lt;=56000,ROUNDUP(H197/4,0)+14000,28000)))),IF(H197&lt;=0,IF(I197&lt;=0,0,IF(I197&lt;=15000,I197,IF(I197&lt;=40000,ROUNDUP(I197/2,0)+7500,IF(I197&lt;=70000,ROUNDUP(I197/4,0)+17500,35000)))),MAX(IF(I197&lt;=0,0,IF(I197&lt;=15000,I197,IF(I197&lt;=40000,ROUNDUP(I197/2,0)+7500,IF(I197&lt;=70000,ROUNDUP(I197/4,0)+17500,35000)))),MIN(IF(H197&lt;=0,0,IF(H197&lt;=12000,H197,IF(H197&lt;=32000,ROUNDUP(H197/2,0)+6000,IF(H197&lt;=56000,ROUNDUP(H197/4,0)+14000,28000))))+IF(I197&lt;=0,0,IF(I197&lt;=15000,I197,IF(I197&lt;=40000,ROUNDUP(I197/2,0)+7500,IF(I197&lt;=70000,ROUNDUP(I197/4,0)+17500,35000)))),28000))))</f>
        <v/>
      </c>
      <c r="V197" s="18">
        <f>MIN(70000,S197+T197+U197)</f>
        <v/>
      </c>
      <c r="W197" s="18">
        <f>MAX(0,ROUNDDOWN(M197-J197-N197-K197-0,-3))</f>
        <v/>
      </c>
      <c r="X197" s="18">
        <f>MAX(0,ROUNDDOWN(M197-J197-N197-K197-R197,-3))</f>
        <v/>
      </c>
      <c r="Y197" s="18">
        <f>IF(W197&lt;=0,0,ROUNDDOWN((W197*LOOKUP(W197,{0,1950001,3300001,6950001,9000001,18000001,40000001},{0.05,0.1,0.2,0.23,0.33,0.4,0.45})-LOOKUP(W197,{0,1950001,3300001,6950001,9000001,18000001,40000001},{0,97500,427500,636000,1536000,2796000,4796000}))*1.021,-2))</f>
        <v/>
      </c>
      <c r="Z197" s="18">
        <f>IF(X197&lt;=0,0,ROUNDDOWN((X197*LOOKUP(X197,{0,1950001,3300001,6950001,9000001,18000001,40000001},{0.05,0.1,0.2,0.23,0.33,0.4,0.45})-LOOKUP(X197,{0,1950001,3300001,6950001,9000001,18000001,40000001},{0,97500,427500,636000,1536000,2796000,4796000}))*1.021,-2))</f>
        <v/>
      </c>
      <c r="AA197" s="18">
        <f>MAX(0,ROUNDDOWN(M197-J197-430000-L197-0,-3))</f>
        <v/>
      </c>
      <c r="AB197" s="18">
        <f>MAX(0,ROUNDDOWN(M197-J197-430000-L197-V197,-3))</f>
        <v/>
      </c>
      <c r="AC197" s="18">
        <f>IF(M197&lt;=450000,0,MAX(0,ROUNDDOWN(AA197*0.06-MIN(50000,AA197)*0.03,-2))+MAX(0,ROUNDDOWN(AA197*0.04-MIN(50000,AA197)*0.02,-2)))</f>
        <v/>
      </c>
      <c r="AD197" s="18">
        <f>IF(M197&lt;=450000,0,MAX(0,ROUNDDOWN(AB197*0.06-MIN(50000,AB197)*0.03,-2))+MAX(0,ROUNDDOWN(AB197*0.04-MIN(50000,AB197)*0.02,-2)))</f>
        <v/>
      </c>
      <c r="AE197" s="18">
        <f>Y197-Z197</f>
        <v/>
      </c>
      <c r="AF197" s="18">
        <f>AC197-AD197</f>
        <v/>
      </c>
      <c r="AG197" s="18">
        <f>AE197+AF197</f>
        <v/>
      </c>
      <c r="AH197" s="20">
        <f>IF(W197&lt;=0,0,LOOKUP(W197,{0,1950001,3300001,6950001,9000001,18000001,40000001},{0.05,0.1,0.2,0.23,0.33,0.4,0.45}))</f>
        <v/>
      </c>
    </row>
    <row r="198">
      <c r="A198" t="inlineStr">
        <is>
          <t>1万円刻み 3区分8万円ずつ</t>
        </is>
      </c>
      <c r="B198" s="18">
        <f>'4_1万円刻み'!$A$40</f>
        <v/>
      </c>
      <c r="C198" s="19" t="n">
        <v>2026</v>
      </c>
      <c r="D198" t="inlineStr">
        <is>
          <t>いいえ</t>
        </is>
      </c>
      <c r="E198" s="18" t="n">
        <v>80000</v>
      </c>
      <c r="F198" s="18" t="n">
        <v>0</v>
      </c>
      <c r="G198" s="18" t="n">
        <v>80000</v>
      </c>
      <c r="H198" s="18" t="n">
        <v>80000</v>
      </c>
      <c r="I198" s="18" t="n">
        <v>0</v>
      </c>
      <c r="J198" s="18">
        <f>ROUND(MIN(B198/12,650000)*12*0.0915+MIN(B198/12,1390000)*12*(0.0504+0)+B198*0.005,0)</f>
        <v/>
      </c>
      <c r="K198" s="18" t="n">
        <v>0</v>
      </c>
      <c r="L198" s="18" t="n">
        <v>0</v>
      </c>
      <c r="M198" s="18">
        <f>ROUND(IF(C198&gt;=2026,IF(B198&lt;741000,0,IF(B198&lt;2191000,B198-740000,IF(B198&lt;2193000,1451000,IF(B198&lt;2196000,1453000,IF(B198&lt;2200000,1456000,IF(B198&lt;3600000,ROUNDDOWN(B198/4,-3)*2.8-80000,IF(B198&lt;6600000,ROUNDDOWN(B198/4,-3)*3.2-440000,IF(B198&lt;8500000,ROUNDDOWN(B198*0.9,0)-1100000,B198-1950000)))))))),IF(B198&lt;651000,0,IF(B198&lt;1900000,B198-650000,IF(B198&lt;3600000,ROUNDDOWN(B198/4,-3)*2.8-80000,IF(B198&lt;6600000,ROUNDDOWN(B198/4,-3)*3.2-440000,IF(B198&lt;8500000,ROUNDDOWN(B198*0.9,0)-1100000,B198-1950000)))))),0)</f>
        <v/>
      </c>
      <c r="N198" s="18">
        <f>IF(M198&gt;23500000,NA(),IF(C198&gt;=2026,IF(M198&lt;=4890000,1040000,IF(M198&lt;=6550000,670000,620000)),IF(M198&lt;=1320000,950000,IF(M198&lt;=3360000,880000,IF(M198&lt;=4890000,680000,IF(M198&lt;=6550000,630000,580000))))))</f>
        <v/>
      </c>
      <c r="O198" s="18">
        <f>IF(F198&lt;=0,IF(AND(D198="はい",C198&gt;=2026,C198&lt;=2027),IF(E198&lt;=0,0,IF(E198&lt;=30000,E198,IF(E198&lt;=60000,ROUNDUP(E198/2,0)+15000,IF(E198&lt;=120000,ROUNDUP(E198/4,0)+30000,60000)))),IF(E198&lt;=0,0,IF(E198&lt;=20000,E198,IF(E198&lt;=40000,ROUNDUP(E198/2,0)+10000,IF(E198&lt;=80000,ROUNDUP(E198/4,0)+20000,40000))))),IF(E198&lt;=0,IF(F198&lt;=0,0,IF(F198&lt;=25000,F198,IF(F198&lt;=50000,ROUNDUP(F198/2,0)+12500,IF(F198&lt;=100000,ROUNDUP(F198/4,0)+25000,50000)))),MAX(IF(F198&lt;=0,0,IF(F198&lt;=25000,F198,IF(F198&lt;=50000,ROUNDUP(F198/2,0)+12500,IF(F198&lt;=100000,ROUNDUP(F198/4,0)+25000,50000)))),MIN(IF(AND(D198="はい",C198&gt;=2026,C198&lt;=2027),IF(E198&lt;=0,0,IF(E198&lt;=30000,E198,IF(E198&lt;=60000,ROUNDUP(E198/2,0)+15000,IF(E198&lt;=120000,ROUNDUP(E198/4,0)+30000,60000)))),IF(E198&lt;=0,0,IF(E198&lt;=20000,E198,IF(E198&lt;=40000,ROUNDUP(E198/2,0)+10000,IF(E198&lt;=80000,ROUNDUP(E198/4,0)+20000,40000)))))+IF(F198&lt;=0,0,IF(F198&lt;=25000,F198,IF(F198&lt;=50000,ROUNDUP(F198/2,0)+12500,IF(F198&lt;=100000,ROUNDUP(F198/4,0)+25000,50000)))),IF(AND(D198="はい",C198&gt;=2026,C198&lt;=2027),60000,40000)))))</f>
        <v/>
      </c>
      <c r="P198" s="18">
        <f>IF(G198&lt;=0,0,IF(G198&lt;=20000,G198,IF(G198&lt;=40000,ROUNDUP(G198/2,0)+10000,IF(G198&lt;=80000,ROUNDUP(G198/4,0)+20000,40000))))</f>
        <v/>
      </c>
      <c r="Q198" s="18">
        <f>IF(I198&lt;=0,IF(H198&lt;=0,0,IF(H198&lt;=20000,H198,IF(H198&lt;=40000,ROUNDUP(H198/2,0)+10000,IF(H198&lt;=80000,ROUNDUP(H198/4,0)+20000,40000)))),IF(H198&lt;=0,IF(I198&lt;=0,0,IF(I198&lt;=25000,I198,IF(I198&lt;=50000,ROUNDUP(I198/2,0)+12500,IF(I198&lt;=100000,ROUNDUP(I198/4,0)+25000,50000)))),MAX(IF(I198&lt;=0,0,IF(I198&lt;=25000,I198,IF(I198&lt;=50000,ROUNDUP(I198/2,0)+12500,IF(I198&lt;=100000,ROUNDUP(I198/4,0)+25000,50000)))),MIN(IF(H198&lt;=0,0,IF(H198&lt;=20000,H198,IF(H198&lt;=40000,ROUNDUP(H198/2,0)+10000,IF(H198&lt;=80000,ROUNDUP(H198/4,0)+20000,40000))))+IF(I198&lt;=0,0,IF(I198&lt;=25000,I198,IF(I198&lt;=50000,ROUNDUP(I198/2,0)+12500,IF(I198&lt;=100000,ROUNDUP(I198/4,0)+25000,50000)))),40000))))</f>
        <v/>
      </c>
      <c r="R198" s="18">
        <f>MIN(120000,O198+P198+Q198)</f>
        <v/>
      </c>
      <c r="S198" s="18">
        <f>IF(F198&lt;=0,IF(E198&lt;=0,0,IF(E198&lt;=12000,E198,IF(E198&lt;=32000,ROUNDUP(E198/2,0)+6000,IF(E198&lt;=56000,ROUNDUP(E198/4,0)+14000,28000)))),IF(E198&lt;=0,IF(F198&lt;=0,0,IF(F198&lt;=15000,F198,IF(F198&lt;=40000,ROUNDUP(F198/2,0)+7500,IF(F198&lt;=70000,ROUNDUP(F198/4,0)+17500,35000)))),MAX(IF(F198&lt;=0,0,IF(F198&lt;=15000,F198,IF(F198&lt;=40000,ROUNDUP(F198/2,0)+7500,IF(F198&lt;=70000,ROUNDUP(F198/4,0)+17500,35000)))),MIN(IF(E198&lt;=0,0,IF(E198&lt;=12000,E198,IF(E198&lt;=32000,ROUNDUP(E198/2,0)+6000,IF(E198&lt;=56000,ROUNDUP(E198/4,0)+14000,28000))))+IF(F198&lt;=0,0,IF(F198&lt;=15000,F198,IF(F198&lt;=40000,ROUNDUP(F198/2,0)+7500,IF(F198&lt;=70000,ROUNDUP(F198/4,0)+17500,35000)))),28000))))</f>
        <v/>
      </c>
      <c r="T198" s="18">
        <f>IF(G198&lt;=0,0,IF(G198&lt;=12000,G198,IF(G198&lt;=32000,ROUNDUP(G198/2,0)+6000,IF(G198&lt;=56000,ROUNDUP(G198/4,0)+14000,28000))))</f>
        <v/>
      </c>
      <c r="U198" s="18">
        <f>IF(I198&lt;=0,IF(H198&lt;=0,0,IF(H198&lt;=12000,H198,IF(H198&lt;=32000,ROUNDUP(H198/2,0)+6000,IF(H198&lt;=56000,ROUNDUP(H198/4,0)+14000,28000)))),IF(H198&lt;=0,IF(I198&lt;=0,0,IF(I198&lt;=15000,I198,IF(I198&lt;=40000,ROUNDUP(I198/2,0)+7500,IF(I198&lt;=70000,ROUNDUP(I198/4,0)+17500,35000)))),MAX(IF(I198&lt;=0,0,IF(I198&lt;=15000,I198,IF(I198&lt;=40000,ROUNDUP(I198/2,0)+7500,IF(I198&lt;=70000,ROUNDUP(I198/4,0)+17500,35000)))),MIN(IF(H198&lt;=0,0,IF(H198&lt;=12000,H198,IF(H198&lt;=32000,ROUNDUP(H198/2,0)+6000,IF(H198&lt;=56000,ROUNDUP(H198/4,0)+14000,28000))))+IF(I198&lt;=0,0,IF(I198&lt;=15000,I198,IF(I198&lt;=40000,ROUNDUP(I198/2,0)+7500,IF(I198&lt;=70000,ROUNDUP(I198/4,0)+17500,35000)))),28000))))</f>
        <v/>
      </c>
      <c r="V198" s="18">
        <f>MIN(70000,S198+T198+U198)</f>
        <v/>
      </c>
      <c r="W198" s="18">
        <f>MAX(0,ROUNDDOWN(M198-J198-N198-K198-0,-3))</f>
        <v/>
      </c>
      <c r="X198" s="18">
        <f>MAX(0,ROUNDDOWN(M198-J198-N198-K198-R198,-3))</f>
        <v/>
      </c>
      <c r="Y198" s="18">
        <f>IF(W198&lt;=0,0,ROUNDDOWN((W198*LOOKUP(W198,{0,1950001,3300001,6950001,9000001,18000001,40000001},{0.05,0.1,0.2,0.23,0.33,0.4,0.45})-LOOKUP(W198,{0,1950001,3300001,6950001,9000001,18000001,40000001},{0,97500,427500,636000,1536000,2796000,4796000}))*1.021,-2))</f>
        <v/>
      </c>
      <c r="Z198" s="18">
        <f>IF(X198&lt;=0,0,ROUNDDOWN((X198*LOOKUP(X198,{0,1950001,3300001,6950001,9000001,18000001,40000001},{0.05,0.1,0.2,0.23,0.33,0.4,0.45})-LOOKUP(X198,{0,1950001,3300001,6950001,9000001,18000001,40000001},{0,97500,427500,636000,1536000,2796000,4796000}))*1.021,-2))</f>
        <v/>
      </c>
      <c r="AA198" s="18">
        <f>MAX(0,ROUNDDOWN(M198-J198-430000-L198-0,-3))</f>
        <v/>
      </c>
      <c r="AB198" s="18">
        <f>MAX(0,ROUNDDOWN(M198-J198-430000-L198-V198,-3))</f>
        <v/>
      </c>
      <c r="AC198" s="18">
        <f>IF(M198&lt;=450000,0,MAX(0,ROUNDDOWN(AA198*0.06-MIN(50000,AA198)*0.03,-2))+MAX(0,ROUNDDOWN(AA198*0.04-MIN(50000,AA198)*0.02,-2)))</f>
        <v/>
      </c>
      <c r="AD198" s="18">
        <f>IF(M198&lt;=450000,0,MAX(0,ROUNDDOWN(AB198*0.06-MIN(50000,AB198)*0.03,-2))+MAX(0,ROUNDDOWN(AB198*0.04-MIN(50000,AB198)*0.02,-2)))</f>
        <v/>
      </c>
      <c r="AE198" s="18">
        <f>Y198-Z198</f>
        <v/>
      </c>
      <c r="AF198" s="18">
        <f>AC198-AD198</f>
        <v/>
      </c>
      <c r="AG198" s="18">
        <f>AE198+AF198</f>
        <v/>
      </c>
      <c r="AH198" s="20">
        <f>IF(W198&lt;=0,0,LOOKUP(W198,{0,1950001,3300001,6950001,9000001,18000001,40000001},{0.05,0.1,0.2,0.23,0.33,0.4,0.45}))</f>
        <v/>
      </c>
    </row>
    <row r="199">
      <c r="A199" t="inlineStr">
        <is>
          <t>1万円刻み 一般8万円</t>
        </is>
      </c>
      <c r="B199" s="18">
        <f>'4_1万円刻み'!$A$40</f>
        <v/>
      </c>
      <c r="C199" s="19" t="n">
        <v>2026</v>
      </c>
      <c r="D199" t="inlineStr">
        <is>
          <t>いいえ</t>
        </is>
      </c>
      <c r="E199" s="18" t="n">
        <v>80000</v>
      </c>
      <c r="F199" s="18" t="n">
        <v>0</v>
      </c>
      <c r="G199" s="18" t="n">
        <v>0</v>
      </c>
      <c r="H199" s="18" t="n">
        <v>0</v>
      </c>
      <c r="I199" s="18" t="n">
        <v>0</v>
      </c>
      <c r="J199" s="18">
        <f>ROUND(MIN(B199/12,650000)*12*0.0915+MIN(B199/12,1390000)*12*(0.0504+0)+B199*0.005,0)</f>
        <v/>
      </c>
      <c r="K199" s="18" t="n">
        <v>0</v>
      </c>
      <c r="L199" s="18" t="n">
        <v>0</v>
      </c>
      <c r="M199" s="18">
        <f>ROUND(IF(C199&gt;=2026,IF(B199&lt;741000,0,IF(B199&lt;2191000,B199-740000,IF(B199&lt;2193000,1451000,IF(B199&lt;2196000,1453000,IF(B199&lt;2200000,1456000,IF(B199&lt;3600000,ROUNDDOWN(B199/4,-3)*2.8-80000,IF(B199&lt;6600000,ROUNDDOWN(B199/4,-3)*3.2-440000,IF(B199&lt;8500000,ROUNDDOWN(B199*0.9,0)-1100000,B199-1950000)))))))),IF(B199&lt;651000,0,IF(B199&lt;1900000,B199-650000,IF(B199&lt;3600000,ROUNDDOWN(B199/4,-3)*2.8-80000,IF(B199&lt;6600000,ROUNDDOWN(B199/4,-3)*3.2-440000,IF(B199&lt;8500000,ROUNDDOWN(B199*0.9,0)-1100000,B199-1950000)))))),0)</f>
        <v/>
      </c>
      <c r="N199" s="18">
        <f>IF(M199&gt;23500000,NA(),IF(C199&gt;=2026,IF(M199&lt;=4890000,1040000,IF(M199&lt;=6550000,670000,620000)),IF(M199&lt;=1320000,950000,IF(M199&lt;=3360000,880000,IF(M199&lt;=4890000,680000,IF(M199&lt;=6550000,630000,580000))))))</f>
        <v/>
      </c>
      <c r="O199" s="18">
        <f>IF(F199&lt;=0,IF(AND(D199="はい",C199&gt;=2026,C199&lt;=2027),IF(E199&lt;=0,0,IF(E199&lt;=30000,E199,IF(E199&lt;=60000,ROUNDUP(E199/2,0)+15000,IF(E199&lt;=120000,ROUNDUP(E199/4,0)+30000,60000)))),IF(E199&lt;=0,0,IF(E199&lt;=20000,E199,IF(E199&lt;=40000,ROUNDUP(E199/2,0)+10000,IF(E199&lt;=80000,ROUNDUP(E199/4,0)+20000,40000))))),IF(E199&lt;=0,IF(F199&lt;=0,0,IF(F199&lt;=25000,F199,IF(F199&lt;=50000,ROUNDUP(F199/2,0)+12500,IF(F199&lt;=100000,ROUNDUP(F199/4,0)+25000,50000)))),MAX(IF(F199&lt;=0,0,IF(F199&lt;=25000,F199,IF(F199&lt;=50000,ROUNDUP(F199/2,0)+12500,IF(F199&lt;=100000,ROUNDUP(F199/4,0)+25000,50000)))),MIN(IF(AND(D199="はい",C199&gt;=2026,C199&lt;=2027),IF(E199&lt;=0,0,IF(E199&lt;=30000,E199,IF(E199&lt;=60000,ROUNDUP(E199/2,0)+15000,IF(E199&lt;=120000,ROUNDUP(E199/4,0)+30000,60000)))),IF(E199&lt;=0,0,IF(E199&lt;=20000,E199,IF(E199&lt;=40000,ROUNDUP(E199/2,0)+10000,IF(E199&lt;=80000,ROUNDUP(E199/4,0)+20000,40000)))))+IF(F199&lt;=0,0,IF(F199&lt;=25000,F199,IF(F199&lt;=50000,ROUNDUP(F199/2,0)+12500,IF(F199&lt;=100000,ROUNDUP(F199/4,0)+25000,50000)))),IF(AND(D199="はい",C199&gt;=2026,C199&lt;=2027),60000,40000)))))</f>
        <v/>
      </c>
      <c r="P199" s="18">
        <f>IF(G199&lt;=0,0,IF(G199&lt;=20000,G199,IF(G199&lt;=40000,ROUNDUP(G199/2,0)+10000,IF(G199&lt;=80000,ROUNDUP(G199/4,0)+20000,40000))))</f>
        <v/>
      </c>
      <c r="Q199" s="18">
        <f>IF(I199&lt;=0,IF(H199&lt;=0,0,IF(H199&lt;=20000,H199,IF(H199&lt;=40000,ROUNDUP(H199/2,0)+10000,IF(H199&lt;=80000,ROUNDUP(H199/4,0)+20000,40000)))),IF(H199&lt;=0,IF(I199&lt;=0,0,IF(I199&lt;=25000,I199,IF(I199&lt;=50000,ROUNDUP(I199/2,0)+12500,IF(I199&lt;=100000,ROUNDUP(I199/4,0)+25000,50000)))),MAX(IF(I199&lt;=0,0,IF(I199&lt;=25000,I199,IF(I199&lt;=50000,ROUNDUP(I199/2,0)+12500,IF(I199&lt;=100000,ROUNDUP(I199/4,0)+25000,50000)))),MIN(IF(H199&lt;=0,0,IF(H199&lt;=20000,H199,IF(H199&lt;=40000,ROUNDUP(H199/2,0)+10000,IF(H199&lt;=80000,ROUNDUP(H199/4,0)+20000,40000))))+IF(I199&lt;=0,0,IF(I199&lt;=25000,I199,IF(I199&lt;=50000,ROUNDUP(I199/2,0)+12500,IF(I199&lt;=100000,ROUNDUP(I199/4,0)+25000,50000)))),40000))))</f>
        <v/>
      </c>
      <c r="R199" s="18">
        <f>MIN(120000,O199+P199+Q199)</f>
        <v/>
      </c>
      <c r="S199" s="18">
        <f>IF(F199&lt;=0,IF(E199&lt;=0,0,IF(E199&lt;=12000,E199,IF(E199&lt;=32000,ROUNDUP(E199/2,0)+6000,IF(E199&lt;=56000,ROUNDUP(E199/4,0)+14000,28000)))),IF(E199&lt;=0,IF(F199&lt;=0,0,IF(F199&lt;=15000,F199,IF(F199&lt;=40000,ROUNDUP(F199/2,0)+7500,IF(F199&lt;=70000,ROUNDUP(F199/4,0)+17500,35000)))),MAX(IF(F199&lt;=0,0,IF(F199&lt;=15000,F199,IF(F199&lt;=40000,ROUNDUP(F199/2,0)+7500,IF(F199&lt;=70000,ROUNDUP(F199/4,0)+17500,35000)))),MIN(IF(E199&lt;=0,0,IF(E199&lt;=12000,E199,IF(E199&lt;=32000,ROUNDUP(E199/2,0)+6000,IF(E199&lt;=56000,ROUNDUP(E199/4,0)+14000,28000))))+IF(F199&lt;=0,0,IF(F199&lt;=15000,F199,IF(F199&lt;=40000,ROUNDUP(F199/2,0)+7500,IF(F199&lt;=70000,ROUNDUP(F199/4,0)+17500,35000)))),28000))))</f>
        <v/>
      </c>
      <c r="T199" s="18">
        <f>IF(G199&lt;=0,0,IF(G199&lt;=12000,G199,IF(G199&lt;=32000,ROUNDUP(G199/2,0)+6000,IF(G199&lt;=56000,ROUNDUP(G199/4,0)+14000,28000))))</f>
        <v/>
      </c>
      <c r="U199" s="18">
        <f>IF(I199&lt;=0,IF(H199&lt;=0,0,IF(H199&lt;=12000,H199,IF(H199&lt;=32000,ROUNDUP(H199/2,0)+6000,IF(H199&lt;=56000,ROUNDUP(H199/4,0)+14000,28000)))),IF(H199&lt;=0,IF(I199&lt;=0,0,IF(I199&lt;=15000,I199,IF(I199&lt;=40000,ROUNDUP(I199/2,0)+7500,IF(I199&lt;=70000,ROUNDUP(I199/4,0)+17500,35000)))),MAX(IF(I199&lt;=0,0,IF(I199&lt;=15000,I199,IF(I199&lt;=40000,ROUNDUP(I199/2,0)+7500,IF(I199&lt;=70000,ROUNDUP(I199/4,0)+17500,35000)))),MIN(IF(H199&lt;=0,0,IF(H199&lt;=12000,H199,IF(H199&lt;=32000,ROUNDUP(H199/2,0)+6000,IF(H199&lt;=56000,ROUNDUP(H199/4,0)+14000,28000))))+IF(I199&lt;=0,0,IF(I199&lt;=15000,I199,IF(I199&lt;=40000,ROUNDUP(I199/2,0)+7500,IF(I199&lt;=70000,ROUNDUP(I199/4,0)+17500,35000)))),28000))))</f>
        <v/>
      </c>
      <c r="V199" s="18">
        <f>MIN(70000,S199+T199+U199)</f>
        <v/>
      </c>
      <c r="W199" s="18">
        <f>MAX(0,ROUNDDOWN(M199-J199-N199-K199-0,-3))</f>
        <v/>
      </c>
      <c r="X199" s="18">
        <f>MAX(0,ROUNDDOWN(M199-J199-N199-K199-R199,-3))</f>
        <v/>
      </c>
      <c r="Y199" s="18">
        <f>IF(W199&lt;=0,0,ROUNDDOWN((W199*LOOKUP(W199,{0,1950001,3300001,6950001,9000001,18000001,40000001},{0.05,0.1,0.2,0.23,0.33,0.4,0.45})-LOOKUP(W199,{0,1950001,3300001,6950001,9000001,18000001,40000001},{0,97500,427500,636000,1536000,2796000,4796000}))*1.021,-2))</f>
        <v/>
      </c>
      <c r="Z199" s="18">
        <f>IF(X199&lt;=0,0,ROUNDDOWN((X199*LOOKUP(X199,{0,1950001,3300001,6950001,9000001,18000001,40000001},{0.05,0.1,0.2,0.23,0.33,0.4,0.45})-LOOKUP(X199,{0,1950001,3300001,6950001,9000001,18000001,40000001},{0,97500,427500,636000,1536000,2796000,4796000}))*1.021,-2))</f>
        <v/>
      </c>
      <c r="AA199" s="18">
        <f>MAX(0,ROUNDDOWN(M199-J199-430000-L199-0,-3))</f>
        <v/>
      </c>
      <c r="AB199" s="18">
        <f>MAX(0,ROUNDDOWN(M199-J199-430000-L199-V199,-3))</f>
        <v/>
      </c>
      <c r="AC199" s="18">
        <f>IF(M199&lt;=450000,0,MAX(0,ROUNDDOWN(AA199*0.06-MIN(50000,AA199)*0.03,-2))+MAX(0,ROUNDDOWN(AA199*0.04-MIN(50000,AA199)*0.02,-2)))</f>
        <v/>
      </c>
      <c r="AD199" s="18">
        <f>IF(M199&lt;=450000,0,MAX(0,ROUNDDOWN(AB199*0.06-MIN(50000,AB199)*0.03,-2))+MAX(0,ROUNDDOWN(AB199*0.04-MIN(50000,AB199)*0.02,-2)))</f>
        <v/>
      </c>
      <c r="AE199" s="18">
        <f>Y199-Z199</f>
        <v/>
      </c>
      <c r="AF199" s="18">
        <f>AC199-AD199</f>
        <v/>
      </c>
      <c r="AG199" s="18">
        <f>AE199+AF199</f>
        <v/>
      </c>
      <c r="AH199" s="20">
        <f>IF(W199&lt;=0,0,LOOKUP(W199,{0,1950001,3300001,6950001,9000001,18000001,40000001},{0.05,0.1,0.2,0.23,0.33,0.4,0.45}))</f>
        <v/>
      </c>
    </row>
    <row r="200">
      <c r="A200" t="inlineStr">
        <is>
          <t>1万円刻み 特例あり一般12万円</t>
        </is>
      </c>
      <c r="B200" s="18">
        <f>'4_1万円刻み'!$A$40</f>
        <v/>
      </c>
      <c r="C200" s="19" t="n">
        <v>2026</v>
      </c>
      <c r="D200" t="inlineStr">
        <is>
          <t>はい</t>
        </is>
      </c>
      <c r="E200" s="18" t="n">
        <v>120000</v>
      </c>
      <c r="F200" s="18" t="n">
        <v>0</v>
      </c>
      <c r="G200" s="18" t="n">
        <v>0</v>
      </c>
      <c r="H200" s="18" t="n">
        <v>0</v>
      </c>
      <c r="I200" s="18" t="n">
        <v>0</v>
      </c>
      <c r="J200" s="18">
        <f>ROUND(MIN(B200/12,650000)*12*0.0915+MIN(B200/12,1390000)*12*(0.0504+0)+B200*0.005,0)</f>
        <v/>
      </c>
      <c r="K200" s="18" t="n">
        <v>0</v>
      </c>
      <c r="L200" s="18" t="n">
        <v>0</v>
      </c>
      <c r="M200" s="18">
        <f>ROUND(IF(C200&gt;=2026,IF(B200&lt;741000,0,IF(B200&lt;2191000,B200-740000,IF(B200&lt;2193000,1451000,IF(B200&lt;2196000,1453000,IF(B200&lt;2200000,1456000,IF(B200&lt;3600000,ROUNDDOWN(B200/4,-3)*2.8-80000,IF(B200&lt;6600000,ROUNDDOWN(B200/4,-3)*3.2-440000,IF(B200&lt;8500000,ROUNDDOWN(B200*0.9,0)-1100000,B200-1950000)))))))),IF(B200&lt;651000,0,IF(B200&lt;1900000,B200-650000,IF(B200&lt;3600000,ROUNDDOWN(B200/4,-3)*2.8-80000,IF(B200&lt;6600000,ROUNDDOWN(B200/4,-3)*3.2-440000,IF(B200&lt;8500000,ROUNDDOWN(B200*0.9,0)-1100000,B200-1950000)))))),0)</f>
        <v/>
      </c>
      <c r="N200" s="18">
        <f>IF(M200&gt;23500000,NA(),IF(C200&gt;=2026,IF(M200&lt;=4890000,1040000,IF(M200&lt;=6550000,670000,620000)),IF(M200&lt;=1320000,950000,IF(M200&lt;=3360000,880000,IF(M200&lt;=4890000,680000,IF(M200&lt;=6550000,630000,580000))))))</f>
        <v/>
      </c>
      <c r="O200" s="18">
        <f>IF(F200&lt;=0,IF(AND(D200="はい",C200&gt;=2026,C200&lt;=2027),IF(E200&lt;=0,0,IF(E200&lt;=30000,E200,IF(E200&lt;=60000,ROUNDUP(E200/2,0)+15000,IF(E200&lt;=120000,ROUNDUP(E200/4,0)+30000,60000)))),IF(E200&lt;=0,0,IF(E200&lt;=20000,E200,IF(E200&lt;=40000,ROUNDUP(E200/2,0)+10000,IF(E200&lt;=80000,ROUNDUP(E200/4,0)+20000,40000))))),IF(E200&lt;=0,IF(F200&lt;=0,0,IF(F200&lt;=25000,F200,IF(F200&lt;=50000,ROUNDUP(F200/2,0)+12500,IF(F200&lt;=100000,ROUNDUP(F200/4,0)+25000,50000)))),MAX(IF(F200&lt;=0,0,IF(F200&lt;=25000,F200,IF(F200&lt;=50000,ROUNDUP(F200/2,0)+12500,IF(F200&lt;=100000,ROUNDUP(F200/4,0)+25000,50000)))),MIN(IF(AND(D200="はい",C200&gt;=2026,C200&lt;=2027),IF(E200&lt;=0,0,IF(E200&lt;=30000,E200,IF(E200&lt;=60000,ROUNDUP(E200/2,0)+15000,IF(E200&lt;=120000,ROUNDUP(E200/4,0)+30000,60000)))),IF(E200&lt;=0,0,IF(E200&lt;=20000,E200,IF(E200&lt;=40000,ROUNDUP(E200/2,0)+10000,IF(E200&lt;=80000,ROUNDUP(E200/4,0)+20000,40000)))))+IF(F200&lt;=0,0,IF(F200&lt;=25000,F200,IF(F200&lt;=50000,ROUNDUP(F200/2,0)+12500,IF(F200&lt;=100000,ROUNDUP(F200/4,0)+25000,50000)))),IF(AND(D200="はい",C200&gt;=2026,C200&lt;=2027),60000,40000)))))</f>
        <v/>
      </c>
      <c r="P200" s="18">
        <f>IF(G200&lt;=0,0,IF(G200&lt;=20000,G200,IF(G200&lt;=40000,ROUNDUP(G200/2,0)+10000,IF(G200&lt;=80000,ROUNDUP(G200/4,0)+20000,40000))))</f>
        <v/>
      </c>
      <c r="Q200" s="18">
        <f>IF(I200&lt;=0,IF(H200&lt;=0,0,IF(H200&lt;=20000,H200,IF(H200&lt;=40000,ROUNDUP(H200/2,0)+10000,IF(H200&lt;=80000,ROUNDUP(H200/4,0)+20000,40000)))),IF(H200&lt;=0,IF(I200&lt;=0,0,IF(I200&lt;=25000,I200,IF(I200&lt;=50000,ROUNDUP(I200/2,0)+12500,IF(I200&lt;=100000,ROUNDUP(I200/4,0)+25000,50000)))),MAX(IF(I200&lt;=0,0,IF(I200&lt;=25000,I200,IF(I200&lt;=50000,ROUNDUP(I200/2,0)+12500,IF(I200&lt;=100000,ROUNDUP(I200/4,0)+25000,50000)))),MIN(IF(H200&lt;=0,0,IF(H200&lt;=20000,H200,IF(H200&lt;=40000,ROUNDUP(H200/2,0)+10000,IF(H200&lt;=80000,ROUNDUP(H200/4,0)+20000,40000))))+IF(I200&lt;=0,0,IF(I200&lt;=25000,I200,IF(I200&lt;=50000,ROUNDUP(I200/2,0)+12500,IF(I200&lt;=100000,ROUNDUP(I200/4,0)+25000,50000)))),40000))))</f>
        <v/>
      </c>
      <c r="R200" s="18">
        <f>MIN(120000,O200+P200+Q200)</f>
        <v/>
      </c>
      <c r="S200" s="18">
        <f>IF(F200&lt;=0,IF(E200&lt;=0,0,IF(E200&lt;=12000,E200,IF(E200&lt;=32000,ROUNDUP(E200/2,0)+6000,IF(E200&lt;=56000,ROUNDUP(E200/4,0)+14000,28000)))),IF(E200&lt;=0,IF(F200&lt;=0,0,IF(F200&lt;=15000,F200,IF(F200&lt;=40000,ROUNDUP(F200/2,0)+7500,IF(F200&lt;=70000,ROUNDUP(F200/4,0)+17500,35000)))),MAX(IF(F200&lt;=0,0,IF(F200&lt;=15000,F200,IF(F200&lt;=40000,ROUNDUP(F200/2,0)+7500,IF(F200&lt;=70000,ROUNDUP(F200/4,0)+17500,35000)))),MIN(IF(E200&lt;=0,0,IF(E200&lt;=12000,E200,IF(E200&lt;=32000,ROUNDUP(E200/2,0)+6000,IF(E200&lt;=56000,ROUNDUP(E200/4,0)+14000,28000))))+IF(F200&lt;=0,0,IF(F200&lt;=15000,F200,IF(F200&lt;=40000,ROUNDUP(F200/2,0)+7500,IF(F200&lt;=70000,ROUNDUP(F200/4,0)+17500,35000)))),28000))))</f>
        <v/>
      </c>
      <c r="T200" s="18">
        <f>IF(G200&lt;=0,0,IF(G200&lt;=12000,G200,IF(G200&lt;=32000,ROUNDUP(G200/2,0)+6000,IF(G200&lt;=56000,ROUNDUP(G200/4,0)+14000,28000))))</f>
        <v/>
      </c>
      <c r="U200" s="18">
        <f>IF(I200&lt;=0,IF(H200&lt;=0,0,IF(H200&lt;=12000,H200,IF(H200&lt;=32000,ROUNDUP(H200/2,0)+6000,IF(H200&lt;=56000,ROUNDUP(H200/4,0)+14000,28000)))),IF(H200&lt;=0,IF(I200&lt;=0,0,IF(I200&lt;=15000,I200,IF(I200&lt;=40000,ROUNDUP(I200/2,0)+7500,IF(I200&lt;=70000,ROUNDUP(I200/4,0)+17500,35000)))),MAX(IF(I200&lt;=0,0,IF(I200&lt;=15000,I200,IF(I200&lt;=40000,ROUNDUP(I200/2,0)+7500,IF(I200&lt;=70000,ROUNDUP(I200/4,0)+17500,35000)))),MIN(IF(H200&lt;=0,0,IF(H200&lt;=12000,H200,IF(H200&lt;=32000,ROUNDUP(H200/2,0)+6000,IF(H200&lt;=56000,ROUNDUP(H200/4,0)+14000,28000))))+IF(I200&lt;=0,0,IF(I200&lt;=15000,I200,IF(I200&lt;=40000,ROUNDUP(I200/2,0)+7500,IF(I200&lt;=70000,ROUNDUP(I200/4,0)+17500,35000)))),28000))))</f>
        <v/>
      </c>
      <c r="V200" s="18">
        <f>MIN(70000,S200+T200+U200)</f>
        <v/>
      </c>
      <c r="W200" s="18">
        <f>MAX(0,ROUNDDOWN(M200-J200-N200-K200-0,-3))</f>
        <v/>
      </c>
      <c r="X200" s="18">
        <f>MAX(0,ROUNDDOWN(M200-J200-N200-K200-R200,-3))</f>
        <v/>
      </c>
      <c r="Y200" s="18">
        <f>IF(W200&lt;=0,0,ROUNDDOWN((W200*LOOKUP(W200,{0,1950001,3300001,6950001,9000001,18000001,40000001},{0.05,0.1,0.2,0.23,0.33,0.4,0.45})-LOOKUP(W200,{0,1950001,3300001,6950001,9000001,18000001,40000001},{0,97500,427500,636000,1536000,2796000,4796000}))*1.021,-2))</f>
        <v/>
      </c>
      <c r="Z200" s="18">
        <f>IF(X200&lt;=0,0,ROUNDDOWN((X200*LOOKUP(X200,{0,1950001,3300001,6950001,9000001,18000001,40000001},{0.05,0.1,0.2,0.23,0.33,0.4,0.45})-LOOKUP(X200,{0,1950001,3300001,6950001,9000001,18000001,40000001},{0,97500,427500,636000,1536000,2796000,4796000}))*1.021,-2))</f>
        <v/>
      </c>
      <c r="AA200" s="18">
        <f>MAX(0,ROUNDDOWN(M200-J200-430000-L200-0,-3))</f>
        <v/>
      </c>
      <c r="AB200" s="18">
        <f>MAX(0,ROUNDDOWN(M200-J200-430000-L200-V200,-3))</f>
        <v/>
      </c>
      <c r="AC200" s="18">
        <f>IF(M200&lt;=450000,0,MAX(0,ROUNDDOWN(AA200*0.06-MIN(50000,AA200)*0.03,-2))+MAX(0,ROUNDDOWN(AA200*0.04-MIN(50000,AA200)*0.02,-2)))</f>
        <v/>
      </c>
      <c r="AD200" s="18">
        <f>IF(M200&lt;=450000,0,MAX(0,ROUNDDOWN(AB200*0.06-MIN(50000,AB200)*0.03,-2))+MAX(0,ROUNDDOWN(AB200*0.04-MIN(50000,AB200)*0.02,-2)))</f>
        <v/>
      </c>
      <c r="AE200" s="18">
        <f>Y200-Z200</f>
        <v/>
      </c>
      <c r="AF200" s="18">
        <f>AC200-AD200</f>
        <v/>
      </c>
      <c r="AG200" s="18">
        <f>AE200+AF200</f>
        <v/>
      </c>
      <c r="AH200" s="20">
        <f>IF(W200&lt;=0,0,LOOKUP(W200,{0,1950001,3300001,6950001,9000001,18000001,40000001},{0.05,0.1,0.2,0.23,0.33,0.4,0.45}))</f>
        <v/>
      </c>
    </row>
    <row r="201">
      <c r="A201" t="inlineStr">
        <is>
          <t>1万円刻み 3区分8万円ずつ</t>
        </is>
      </c>
      <c r="B201" s="18">
        <f>'4_1万円刻み'!$A$41</f>
        <v/>
      </c>
      <c r="C201" s="19" t="n">
        <v>2026</v>
      </c>
      <c r="D201" t="inlineStr">
        <is>
          <t>いいえ</t>
        </is>
      </c>
      <c r="E201" s="18" t="n">
        <v>80000</v>
      </c>
      <c r="F201" s="18" t="n">
        <v>0</v>
      </c>
      <c r="G201" s="18" t="n">
        <v>80000</v>
      </c>
      <c r="H201" s="18" t="n">
        <v>80000</v>
      </c>
      <c r="I201" s="18" t="n">
        <v>0</v>
      </c>
      <c r="J201" s="18">
        <f>ROUND(MIN(B201/12,650000)*12*0.0915+MIN(B201/12,1390000)*12*(0.0504+0)+B201*0.005,0)</f>
        <v/>
      </c>
      <c r="K201" s="18" t="n">
        <v>0</v>
      </c>
      <c r="L201" s="18" t="n">
        <v>0</v>
      </c>
      <c r="M201" s="18">
        <f>ROUND(IF(C201&gt;=2026,IF(B201&lt;741000,0,IF(B201&lt;2191000,B201-740000,IF(B201&lt;2193000,1451000,IF(B201&lt;2196000,1453000,IF(B201&lt;2200000,1456000,IF(B201&lt;3600000,ROUNDDOWN(B201/4,-3)*2.8-80000,IF(B201&lt;6600000,ROUNDDOWN(B201/4,-3)*3.2-440000,IF(B201&lt;8500000,ROUNDDOWN(B201*0.9,0)-1100000,B201-1950000)))))))),IF(B201&lt;651000,0,IF(B201&lt;1900000,B201-650000,IF(B201&lt;3600000,ROUNDDOWN(B201/4,-3)*2.8-80000,IF(B201&lt;6600000,ROUNDDOWN(B201/4,-3)*3.2-440000,IF(B201&lt;8500000,ROUNDDOWN(B201*0.9,0)-1100000,B201-1950000)))))),0)</f>
        <v/>
      </c>
      <c r="N201" s="18">
        <f>IF(M201&gt;23500000,NA(),IF(C201&gt;=2026,IF(M201&lt;=4890000,1040000,IF(M201&lt;=6550000,670000,620000)),IF(M201&lt;=1320000,950000,IF(M201&lt;=3360000,880000,IF(M201&lt;=4890000,680000,IF(M201&lt;=6550000,630000,580000))))))</f>
        <v/>
      </c>
      <c r="O201" s="18">
        <f>IF(F201&lt;=0,IF(AND(D201="はい",C201&gt;=2026,C201&lt;=2027),IF(E201&lt;=0,0,IF(E201&lt;=30000,E201,IF(E201&lt;=60000,ROUNDUP(E201/2,0)+15000,IF(E201&lt;=120000,ROUNDUP(E201/4,0)+30000,60000)))),IF(E201&lt;=0,0,IF(E201&lt;=20000,E201,IF(E201&lt;=40000,ROUNDUP(E201/2,0)+10000,IF(E201&lt;=80000,ROUNDUP(E201/4,0)+20000,40000))))),IF(E201&lt;=0,IF(F201&lt;=0,0,IF(F201&lt;=25000,F201,IF(F201&lt;=50000,ROUNDUP(F201/2,0)+12500,IF(F201&lt;=100000,ROUNDUP(F201/4,0)+25000,50000)))),MAX(IF(F201&lt;=0,0,IF(F201&lt;=25000,F201,IF(F201&lt;=50000,ROUNDUP(F201/2,0)+12500,IF(F201&lt;=100000,ROUNDUP(F201/4,0)+25000,50000)))),MIN(IF(AND(D201="はい",C201&gt;=2026,C201&lt;=2027),IF(E201&lt;=0,0,IF(E201&lt;=30000,E201,IF(E201&lt;=60000,ROUNDUP(E201/2,0)+15000,IF(E201&lt;=120000,ROUNDUP(E201/4,0)+30000,60000)))),IF(E201&lt;=0,0,IF(E201&lt;=20000,E201,IF(E201&lt;=40000,ROUNDUP(E201/2,0)+10000,IF(E201&lt;=80000,ROUNDUP(E201/4,0)+20000,40000)))))+IF(F201&lt;=0,0,IF(F201&lt;=25000,F201,IF(F201&lt;=50000,ROUNDUP(F201/2,0)+12500,IF(F201&lt;=100000,ROUNDUP(F201/4,0)+25000,50000)))),IF(AND(D201="はい",C201&gt;=2026,C201&lt;=2027),60000,40000)))))</f>
        <v/>
      </c>
      <c r="P201" s="18">
        <f>IF(G201&lt;=0,0,IF(G201&lt;=20000,G201,IF(G201&lt;=40000,ROUNDUP(G201/2,0)+10000,IF(G201&lt;=80000,ROUNDUP(G201/4,0)+20000,40000))))</f>
        <v/>
      </c>
      <c r="Q201" s="18">
        <f>IF(I201&lt;=0,IF(H201&lt;=0,0,IF(H201&lt;=20000,H201,IF(H201&lt;=40000,ROUNDUP(H201/2,0)+10000,IF(H201&lt;=80000,ROUNDUP(H201/4,0)+20000,40000)))),IF(H201&lt;=0,IF(I201&lt;=0,0,IF(I201&lt;=25000,I201,IF(I201&lt;=50000,ROUNDUP(I201/2,0)+12500,IF(I201&lt;=100000,ROUNDUP(I201/4,0)+25000,50000)))),MAX(IF(I201&lt;=0,0,IF(I201&lt;=25000,I201,IF(I201&lt;=50000,ROUNDUP(I201/2,0)+12500,IF(I201&lt;=100000,ROUNDUP(I201/4,0)+25000,50000)))),MIN(IF(H201&lt;=0,0,IF(H201&lt;=20000,H201,IF(H201&lt;=40000,ROUNDUP(H201/2,0)+10000,IF(H201&lt;=80000,ROUNDUP(H201/4,0)+20000,40000))))+IF(I201&lt;=0,0,IF(I201&lt;=25000,I201,IF(I201&lt;=50000,ROUNDUP(I201/2,0)+12500,IF(I201&lt;=100000,ROUNDUP(I201/4,0)+25000,50000)))),40000))))</f>
        <v/>
      </c>
      <c r="R201" s="18">
        <f>MIN(120000,O201+P201+Q201)</f>
        <v/>
      </c>
      <c r="S201" s="18">
        <f>IF(F201&lt;=0,IF(E201&lt;=0,0,IF(E201&lt;=12000,E201,IF(E201&lt;=32000,ROUNDUP(E201/2,0)+6000,IF(E201&lt;=56000,ROUNDUP(E201/4,0)+14000,28000)))),IF(E201&lt;=0,IF(F201&lt;=0,0,IF(F201&lt;=15000,F201,IF(F201&lt;=40000,ROUNDUP(F201/2,0)+7500,IF(F201&lt;=70000,ROUNDUP(F201/4,0)+17500,35000)))),MAX(IF(F201&lt;=0,0,IF(F201&lt;=15000,F201,IF(F201&lt;=40000,ROUNDUP(F201/2,0)+7500,IF(F201&lt;=70000,ROUNDUP(F201/4,0)+17500,35000)))),MIN(IF(E201&lt;=0,0,IF(E201&lt;=12000,E201,IF(E201&lt;=32000,ROUNDUP(E201/2,0)+6000,IF(E201&lt;=56000,ROUNDUP(E201/4,0)+14000,28000))))+IF(F201&lt;=0,0,IF(F201&lt;=15000,F201,IF(F201&lt;=40000,ROUNDUP(F201/2,0)+7500,IF(F201&lt;=70000,ROUNDUP(F201/4,0)+17500,35000)))),28000))))</f>
        <v/>
      </c>
      <c r="T201" s="18">
        <f>IF(G201&lt;=0,0,IF(G201&lt;=12000,G201,IF(G201&lt;=32000,ROUNDUP(G201/2,0)+6000,IF(G201&lt;=56000,ROUNDUP(G201/4,0)+14000,28000))))</f>
        <v/>
      </c>
      <c r="U201" s="18">
        <f>IF(I201&lt;=0,IF(H201&lt;=0,0,IF(H201&lt;=12000,H201,IF(H201&lt;=32000,ROUNDUP(H201/2,0)+6000,IF(H201&lt;=56000,ROUNDUP(H201/4,0)+14000,28000)))),IF(H201&lt;=0,IF(I201&lt;=0,0,IF(I201&lt;=15000,I201,IF(I201&lt;=40000,ROUNDUP(I201/2,0)+7500,IF(I201&lt;=70000,ROUNDUP(I201/4,0)+17500,35000)))),MAX(IF(I201&lt;=0,0,IF(I201&lt;=15000,I201,IF(I201&lt;=40000,ROUNDUP(I201/2,0)+7500,IF(I201&lt;=70000,ROUNDUP(I201/4,0)+17500,35000)))),MIN(IF(H201&lt;=0,0,IF(H201&lt;=12000,H201,IF(H201&lt;=32000,ROUNDUP(H201/2,0)+6000,IF(H201&lt;=56000,ROUNDUP(H201/4,0)+14000,28000))))+IF(I201&lt;=0,0,IF(I201&lt;=15000,I201,IF(I201&lt;=40000,ROUNDUP(I201/2,0)+7500,IF(I201&lt;=70000,ROUNDUP(I201/4,0)+17500,35000)))),28000))))</f>
        <v/>
      </c>
      <c r="V201" s="18">
        <f>MIN(70000,S201+T201+U201)</f>
        <v/>
      </c>
      <c r="W201" s="18">
        <f>MAX(0,ROUNDDOWN(M201-J201-N201-K201-0,-3))</f>
        <v/>
      </c>
      <c r="X201" s="18">
        <f>MAX(0,ROUNDDOWN(M201-J201-N201-K201-R201,-3))</f>
        <v/>
      </c>
      <c r="Y201" s="18">
        <f>IF(W201&lt;=0,0,ROUNDDOWN((W201*LOOKUP(W201,{0,1950001,3300001,6950001,9000001,18000001,40000001},{0.05,0.1,0.2,0.23,0.33,0.4,0.45})-LOOKUP(W201,{0,1950001,3300001,6950001,9000001,18000001,40000001},{0,97500,427500,636000,1536000,2796000,4796000}))*1.021,-2))</f>
        <v/>
      </c>
      <c r="Z201" s="18">
        <f>IF(X201&lt;=0,0,ROUNDDOWN((X201*LOOKUP(X201,{0,1950001,3300001,6950001,9000001,18000001,40000001},{0.05,0.1,0.2,0.23,0.33,0.4,0.45})-LOOKUP(X201,{0,1950001,3300001,6950001,9000001,18000001,40000001},{0,97500,427500,636000,1536000,2796000,4796000}))*1.021,-2))</f>
        <v/>
      </c>
      <c r="AA201" s="18">
        <f>MAX(0,ROUNDDOWN(M201-J201-430000-L201-0,-3))</f>
        <v/>
      </c>
      <c r="AB201" s="18">
        <f>MAX(0,ROUNDDOWN(M201-J201-430000-L201-V201,-3))</f>
        <v/>
      </c>
      <c r="AC201" s="18">
        <f>IF(M201&lt;=450000,0,MAX(0,ROUNDDOWN(AA201*0.06-MIN(50000,AA201)*0.03,-2))+MAX(0,ROUNDDOWN(AA201*0.04-MIN(50000,AA201)*0.02,-2)))</f>
        <v/>
      </c>
      <c r="AD201" s="18">
        <f>IF(M201&lt;=450000,0,MAX(0,ROUNDDOWN(AB201*0.06-MIN(50000,AB201)*0.03,-2))+MAX(0,ROUNDDOWN(AB201*0.04-MIN(50000,AB201)*0.02,-2)))</f>
        <v/>
      </c>
      <c r="AE201" s="18">
        <f>Y201-Z201</f>
        <v/>
      </c>
      <c r="AF201" s="18">
        <f>AC201-AD201</f>
        <v/>
      </c>
      <c r="AG201" s="18">
        <f>AE201+AF201</f>
        <v/>
      </c>
      <c r="AH201" s="20">
        <f>IF(W201&lt;=0,0,LOOKUP(W201,{0,1950001,3300001,6950001,9000001,18000001,40000001},{0.05,0.1,0.2,0.23,0.33,0.4,0.45}))</f>
        <v/>
      </c>
    </row>
    <row r="202">
      <c r="A202" t="inlineStr">
        <is>
          <t>1万円刻み 一般8万円</t>
        </is>
      </c>
      <c r="B202" s="18">
        <f>'4_1万円刻み'!$A$41</f>
        <v/>
      </c>
      <c r="C202" s="19" t="n">
        <v>2026</v>
      </c>
      <c r="D202" t="inlineStr">
        <is>
          <t>いいえ</t>
        </is>
      </c>
      <c r="E202" s="18" t="n">
        <v>80000</v>
      </c>
      <c r="F202" s="18" t="n">
        <v>0</v>
      </c>
      <c r="G202" s="18" t="n">
        <v>0</v>
      </c>
      <c r="H202" s="18" t="n">
        <v>0</v>
      </c>
      <c r="I202" s="18" t="n">
        <v>0</v>
      </c>
      <c r="J202" s="18">
        <f>ROUND(MIN(B202/12,650000)*12*0.0915+MIN(B202/12,1390000)*12*(0.0504+0)+B202*0.005,0)</f>
        <v/>
      </c>
      <c r="K202" s="18" t="n">
        <v>0</v>
      </c>
      <c r="L202" s="18" t="n">
        <v>0</v>
      </c>
      <c r="M202" s="18">
        <f>ROUND(IF(C202&gt;=2026,IF(B202&lt;741000,0,IF(B202&lt;2191000,B202-740000,IF(B202&lt;2193000,1451000,IF(B202&lt;2196000,1453000,IF(B202&lt;2200000,1456000,IF(B202&lt;3600000,ROUNDDOWN(B202/4,-3)*2.8-80000,IF(B202&lt;6600000,ROUNDDOWN(B202/4,-3)*3.2-440000,IF(B202&lt;8500000,ROUNDDOWN(B202*0.9,0)-1100000,B202-1950000)))))))),IF(B202&lt;651000,0,IF(B202&lt;1900000,B202-650000,IF(B202&lt;3600000,ROUNDDOWN(B202/4,-3)*2.8-80000,IF(B202&lt;6600000,ROUNDDOWN(B202/4,-3)*3.2-440000,IF(B202&lt;8500000,ROUNDDOWN(B202*0.9,0)-1100000,B202-1950000)))))),0)</f>
        <v/>
      </c>
      <c r="N202" s="18">
        <f>IF(M202&gt;23500000,NA(),IF(C202&gt;=2026,IF(M202&lt;=4890000,1040000,IF(M202&lt;=6550000,670000,620000)),IF(M202&lt;=1320000,950000,IF(M202&lt;=3360000,880000,IF(M202&lt;=4890000,680000,IF(M202&lt;=6550000,630000,580000))))))</f>
        <v/>
      </c>
      <c r="O202" s="18">
        <f>IF(F202&lt;=0,IF(AND(D202="はい",C202&gt;=2026,C202&lt;=2027),IF(E202&lt;=0,0,IF(E202&lt;=30000,E202,IF(E202&lt;=60000,ROUNDUP(E202/2,0)+15000,IF(E202&lt;=120000,ROUNDUP(E202/4,0)+30000,60000)))),IF(E202&lt;=0,0,IF(E202&lt;=20000,E202,IF(E202&lt;=40000,ROUNDUP(E202/2,0)+10000,IF(E202&lt;=80000,ROUNDUP(E202/4,0)+20000,40000))))),IF(E202&lt;=0,IF(F202&lt;=0,0,IF(F202&lt;=25000,F202,IF(F202&lt;=50000,ROUNDUP(F202/2,0)+12500,IF(F202&lt;=100000,ROUNDUP(F202/4,0)+25000,50000)))),MAX(IF(F202&lt;=0,0,IF(F202&lt;=25000,F202,IF(F202&lt;=50000,ROUNDUP(F202/2,0)+12500,IF(F202&lt;=100000,ROUNDUP(F202/4,0)+25000,50000)))),MIN(IF(AND(D202="はい",C202&gt;=2026,C202&lt;=2027),IF(E202&lt;=0,0,IF(E202&lt;=30000,E202,IF(E202&lt;=60000,ROUNDUP(E202/2,0)+15000,IF(E202&lt;=120000,ROUNDUP(E202/4,0)+30000,60000)))),IF(E202&lt;=0,0,IF(E202&lt;=20000,E202,IF(E202&lt;=40000,ROUNDUP(E202/2,0)+10000,IF(E202&lt;=80000,ROUNDUP(E202/4,0)+20000,40000)))))+IF(F202&lt;=0,0,IF(F202&lt;=25000,F202,IF(F202&lt;=50000,ROUNDUP(F202/2,0)+12500,IF(F202&lt;=100000,ROUNDUP(F202/4,0)+25000,50000)))),IF(AND(D202="はい",C202&gt;=2026,C202&lt;=2027),60000,40000)))))</f>
        <v/>
      </c>
      <c r="P202" s="18">
        <f>IF(G202&lt;=0,0,IF(G202&lt;=20000,G202,IF(G202&lt;=40000,ROUNDUP(G202/2,0)+10000,IF(G202&lt;=80000,ROUNDUP(G202/4,0)+20000,40000))))</f>
        <v/>
      </c>
      <c r="Q202" s="18">
        <f>IF(I202&lt;=0,IF(H202&lt;=0,0,IF(H202&lt;=20000,H202,IF(H202&lt;=40000,ROUNDUP(H202/2,0)+10000,IF(H202&lt;=80000,ROUNDUP(H202/4,0)+20000,40000)))),IF(H202&lt;=0,IF(I202&lt;=0,0,IF(I202&lt;=25000,I202,IF(I202&lt;=50000,ROUNDUP(I202/2,0)+12500,IF(I202&lt;=100000,ROUNDUP(I202/4,0)+25000,50000)))),MAX(IF(I202&lt;=0,0,IF(I202&lt;=25000,I202,IF(I202&lt;=50000,ROUNDUP(I202/2,0)+12500,IF(I202&lt;=100000,ROUNDUP(I202/4,0)+25000,50000)))),MIN(IF(H202&lt;=0,0,IF(H202&lt;=20000,H202,IF(H202&lt;=40000,ROUNDUP(H202/2,0)+10000,IF(H202&lt;=80000,ROUNDUP(H202/4,0)+20000,40000))))+IF(I202&lt;=0,0,IF(I202&lt;=25000,I202,IF(I202&lt;=50000,ROUNDUP(I202/2,0)+12500,IF(I202&lt;=100000,ROUNDUP(I202/4,0)+25000,50000)))),40000))))</f>
        <v/>
      </c>
      <c r="R202" s="18">
        <f>MIN(120000,O202+P202+Q202)</f>
        <v/>
      </c>
      <c r="S202" s="18">
        <f>IF(F202&lt;=0,IF(E202&lt;=0,0,IF(E202&lt;=12000,E202,IF(E202&lt;=32000,ROUNDUP(E202/2,0)+6000,IF(E202&lt;=56000,ROUNDUP(E202/4,0)+14000,28000)))),IF(E202&lt;=0,IF(F202&lt;=0,0,IF(F202&lt;=15000,F202,IF(F202&lt;=40000,ROUNDUP(F202/2,0)+7500,IF(F202&lt;=70000,ROUNDUP(F202/4,0)+17500,35000)))),MAX(IF(F202&lt;=0,0,IF(F202&lt;=15000,F202,IF(F202&lt;=40000,ROUNDUP(F202/2,0)+7500,IF(F202&lt;=70000,ROUNDUP(F202/4,0)+17500,35000)))),MIN(IF(E202&lt;=0,0,IF(E202&lt;=12000,E202,IF(E202&lt;=32000,ROUNDUP(E202/2,0)+6000,IF(E202&lt;=56000,ROUNDUP(E202/4,0)+14000,28000))))+IF(F202&lt;=0,0,IF(F202&lt;=15000,F202,IF(F202&lt;=40000,ROUNDUP(F202/2,0)+7500,IF(F202&lt;=70000,ROUNDUP(F202/4,0)+17500,35000)))),28000))))</f>
        <v/>
      </c>
      <c r="T202" s="18">
        <f>IF(G202&lt;=0,0,IF(G202&lt;=12000,G202,IF(G202&lt;=32000,ROUNDUP(G202/2,0)+6000,IF(G202&lt;=56000,ROUNDUP(G202/4,0)+14000,28000))))</f>
        <v/>
      </c>
      <c r="U202" s="18">
        <f>IF(I202&lt;=0,IF(H202&lt;=0,0,IF(H202&lt;=12000,H202,IF(H202&lt;=32000,ROUNDUP(H202/2,0)+6000,IF(H202&lt;=56000,ROUNDUP(H202/4,0)+14000,28000)))),IF(H202&lt;=0,IF(I202&lt;=0,0,IF(I202&lt;=15000,I202,IF(I202&lt;=40000,ROUNDUP(I202/2,0)+7500,IF(I202&lt;=70000,ROUNDUP(I202/4,0)+17500,35000)))),MAX(IF(I202&lt;=0,0,IF(I202&lt;=15000,I202,IF(I202&lt;=40000,ROUNDUP(I202/2,0)+7500,IF(I202&lt;=70000,ROUNDUP(I202/4,0)+17500,35000)))),MIN(IF(H202&lt;=0,0,IF(H202&lt;=12000,H202,IF(H202&lt;=32000,ROUNDUP(H202/2,0)+6000,IF(H202&lt;=56000,ROUNDUP(H202/4,0)+14000,28000))))+IF(I202&lt;=0,0,IF(I202&lt;=15000,I202,IF(I202&lt;=40000,ROUNDUP(I202/2,0)+7500,IF(I202&lt;=70000,ROUNDUP(I202/4,0)+17500,35000)))),28000))))</f>
        <v/>
      </c>
      <c r="V202" s="18">
        <f>MIN(70000,S202+T202+U202)</f>
        <v/>
      </c>
      <c r="W202" s="18">
        <f>MAX(0,ROUNDDOWN(M202-J202-N202-K202-0,-3))</f>
        <v/>
      </c>
      <c r="X202" s="18">
        <f>MAX(0,ROUNDDOWN(M202-J202-N202-K202-R202,-3))</f>
        <v/>
      </c>
      <c r="Y202" s="18">
        <f>IF(W202&lt;=0,0,ROUNDDOWN((W202*LOOKUP(W202,{0,1950001,3300001,6950001,9000001,18000001,40000001},{0.05,0.1,0.2,0.23,0.33,0.4,0.45})-LOOKUP(W202,{0,1950001,3300001,6950001,9000001,18000001,40000001},{0,97500,427500,636000,1536000,2796000,4796000}))*1.021,-2))</f>
        <v/>
      </c>
      <c r="Z202" s="18">
        <f>IF(X202&lt;=0,0,ROUNDDOWN((X202*LOOKUP(X202,{0,1950001,3300001,6950001,9000001,18000001,40000001},{0.05,0.1,0.2,0.23,0.33,0.4,0.45})-LOOKUP(X202,{0,1950001,3300001,6950001,9000001,18000001,40000001},{0,97500,427500,636000,1536000,2796000,4796000}))*1.021,-2))</f>
        <v/>
      </c>
      <c r="AA202" s="18">
        <f>MAX(0,ROUNDDOWN(M202-J202-430000-L202-0,-3))</f>
        <v/>
      </c>
      <c r="AB202" s="18">
        <f>MAX(0,ROUNDDOWN(M202-J202-430000-L202-V202,-3))</f>
        <v/>
      </c>
      <c r="AC202" s="18">
        <f>IF(M202&lt;=450000,0,MAX(0,ROUNDDOWN(AA202*0.06-MIN(50000,AA202)*0.03,-2))+MAX(0,ROUNDDOWN(AA202*0.04-MIN(50000,AA202)*0.02,-2)))</f>
        <v/>
      </c>
      <c r="AD202" s="18">
        <f>IF(M202&lt;=450000,0,MAX(0,ROUNDDOWN(AB202*0.06-MIN(50000,AB202)*0.03,-2))+MAX(0,ROUNDDOWN(AB202*0.04-MIN(50000,AB202)*0.02,-2)))</f>
        <v/>
      </c>
      <c r="AE202" s="18">
        <f>Y202-Z202</f>
        <v/>
      </c>
      <c r="AF202" s="18">
        <f>AC202-AD202</f>
        <v/>
      </c>
      <c r="AG202" s="18">
        <f>AE202+AF202</f>
        <v/>
      </c>
      <c r="AH202" s="20">
        <f>IF(W202&lt;=0,0,LOOKUP(W202,{0,1950001,3300001,6950001,9000001,18000001,40000001},{0.05,0.1,0.2,0.23,0.33,0.4,0.45}))</f>
        <v/>
      </c>
    </row>
    <row r="203">
      <c r="A203" t="inlineStr">
        <is>
          <t>1万円刻み 特例あり一般12万円</t>
        </is>
      </c>
      <c r="B203" s="18">
        <f>'4_1万円刻み'!$A$41</f>
        <v/>
      </c>
      <c r="C203" s="19" t="n">
        <v>2026</v>
      </c>
      <c r="D203" t="inlineStr">
        <is>
          <t>はい</t>
        </is>
      </c>
      <c r="E203" s="18" t="n">
        <v>120000</v>
      </c>
      <c r="F203" s="18" t="n">
        <v>0</v>
      </c>
      <c r="G203" s="18" t="n">
        <v>0</v>
      </c>
      <c r="H203" s="18" t="n">
        <v>0</v>
      </c>
      <c r="I203" s="18" t="n">
        <v>0</v>
      </c>
      <c r="J203" s="18">
        <f>ROUND(MIN(B203/12,650000)*12*0.0915+MIN(B203/12,1390000)*12*(0.0504+0)+B203*0.005,0)</f>
        <v/>
      </c>
      <c r="K203" s="18" t="n">
        <v>0</v>
      </c>
      <c r="L203" s="18" t="n">
        <v>0</v>
      </c>
      <c r="M203" s="18">
        <f>ROUND(IF(C203&gt;=2026,IF(B203&lt;741000,0,IF(B203&lt;2191000,B203-740000,IF(B203&lt;2193000,1451000,IF(B203&lt;2196000,1453000,IF(B203&lt;2200000,1456000,IF(B203&lt;3600000,ROUNDDOWN(B203/4,-3)*2.8-80000,IF(B203&lt;6600000,ROUNDDOWN(B203/4,-3)*3.2-440000,IF(B203&lt;8500000,ROUNDDOWN(B203*0.9,0)-1100000,B203-1950000)))))))),IF(B203&lt;651000,0,IF(B203&lt;1900000,B203-650000,IF(B203&lt;3600000,ROUNDDOWN(B203/4,-3)*2.8-80000,IF(B203&lt;6600000,ROUNDDOWN(B203/4,-3)*3.2-440000,IF(B203&lt;8500000,ROUNDDOWN(B203*0.9,0)-1100000,B203-1950000)))))),0)</f>
        <v/>
      </c>
      <c r="N203" s="18">
        <f>IF(M203&gt;23500000,NA(),IF(C203&gt;=2026,IF(M203&lt;=4890000,1040000,IF(M203&lt;=6550000,670000,620000)),IF(M203&lt;=1320000,950000,IF(M203&lt;=3360000,880000,IF(M203&lt;=4890000,680000,IF(M203&lt;=6550000,630000,580000))))))</f>
        <v/>
      </c>
      <c r="O203" s="18">
        <f>IF(F203&lt;=0,IF(AND(D203="はい",C203&gt;=2026,C203&lt;=2027),IF(E203&lt;=0,0,IF(E203&lt;=30000,E203,IF(E203&lt;=60000,ROUNDUP(E203/2,0)+15000,IF(E203&lt;=120000,ROUNDUP(E203/4,0)+30000,60000)))),IF(E203&lt;=0,0,IF(E203&lt;=20000,E203,IF(E203&lt;=40000,ROUNDUP(E203/2,0)+10000,IF(E203&lt;=80000,ROUNDUP(E203/4,0)+20000,40000))))),IF(E203&lt;=0,IF(F203&lt;=0,0,IF(F203&lt;=25000,F203,IF(F203&lt;=50000,ROUNDUP(F203/2,0)+12500,IF(F203&lt;=100000,ROUNDUP(F203/4,0)+25000,50000)))),MAX(IF(F203&lt;=0,0,IF(F203&lt;=25000,F203,IF(F203&lt;=50000,ROUNDUP(F203/2,0)+12500,IF(F203&lt;=100000,ROUNDUP(F203/4,0)+25000,50000)))),MIN(IF(AND(D203="はい",C203&gt;=2026,C203&lt;=2027),IF(E203&lt;=0,0,IF(E203&lt;=30000,E203,IF(E203&lt;=60000,ROUNDUP(E203/2,0)+15000,IF(E203&lt;=120000,ROUNDUP(E203/4,0)+30000,60000)))),IF(E203&lt;=0,0,IF(E203&lt;=20000,E203,IF(E203&lt;=40000,ROUNDUP(E203/2,0)+10000,IF(E203&lt;=80000,ROUNDUP(E203/4,0)+20000,40000)))))+IF(F203&lt;=0,0,IF(F203&lt;=25000,F203,IF(F203&lt;=50000,ROUNDUP(F203/2,0)+12500,IF(F203&lt;=100000,ROUNDUP(F203/4,0)+25000,50000)))),IF(AND(D203="はい",C203&gt;=2026,C203&lt;=2027),60000,40000)))))</f>
        <v/>
      </c>
      <c r="P203" s="18">
        <f>IF(G203&lt;=0,0,IF(G203&lt;=20000,G203,IF(G203&lt;=40000,ROUNDUP(G203/2,0)+10000,IF(G203&lt;=80000,ROUNDUP(G203/4,0)+20000,40000))))</f>
        <v/>
      </c>
      <c r="Q203" s="18">
        <f>IF(I203&lt;=0,IF(H203&lt;=0,0,IF(H203&lt;=20000,H203,IF(H203&lt;=40000,ROUNDUP(H203/2,0)+10000,IF(H203&lt;=80000,ROUNDUP(H203/4,0)+20000,40000)))),IF(H203&lt;=0,IF(I203&lt;=0,0,IF(I203&lt;=25000,I203,IF(I203&lt;=50000,ROUNDUP(I203/2,0)+12500,IF(I203&lt;=100000,ROUNDUP(I203/4,0)+25000,50000)))),MAX(IF(I203&lt;=0,0,IF(I203&lt;=25000,I203,IF(I203&lt;=50000,ROUNDUP(I203/2,0)+12500,IF(I203&lt;=100000,ROUNDUP(I203/4,0)+25000,50000)))),MIN(IF(H203&lt;=0,0,IF(H203&lt;=20000,H203,IF(H203&lt;=40000,ROUNDUP(H203/2,0)+10000,IF(H203&lt;=80000,ROUNDUP(H203/4,0)+20000,40000))))+IF(I203&lt;=0,0,IF(I203&lt;=25000,I203,IF(I203&lt;=50000,ROUNDUP(I203/2,0)+12500,IF(I203&lt;=100000,ROUNDUP(I203/4,0)+25000,50000)))),40000))))</f>
        <v/>
      </c>
      <c r="R203" s="18">
        <f>MIN(120000,O203+P203+Q203)</f>
        <v/>
      </c>
      <c r="S203" s="18">
        <f>IF(F203&lt;=0,IF(E203&lt;=0,0,IF(E203&lt;=12000,E203,IF(E203&lt;=32000,ROUNDUP(E203/2,0)+6000,IF(E203&lt;=56000,ROUNDUP(E203/4,0)+14000,28000)))),IF(E203&lt;=0,IF(F203&lt;=0,0,IF(F203&lt;=15000,F203,IF(F203&lt;=40000,ROUNDUP(F203/2,0)+7500,IF(F203&lt;=70000,ROUNDUP(F203/4,0)+17500,35000)))),MAX(IF(F203&lt;=0,0,IF(F203&lt;=15000,F203,IF(F203&lt;=40000,ROUNDUP(F203/2,0)+7500,IF(F203&lt;=70000,ROUNDUP(F203/4,0)+17500,35000)))),MIN(IF(E203&lt;=0,0,IF(E203&lt;=12000,E203,IF(E203&lt;=32000,ROUNDUP(E203/2,0)+6000,IF(E203&lt;=56000,ROUNDUP(E203/4,0)+14000,28000))))+IF(F203&lt;=0,0,IF(F203&lt;=15000,F203,IF(F203&lt;=40000,ROUNDUP(F203/2,0)+7500,IF(F203&lt;=70000,ROUNDUP(F203/4,0)+17500,35000)))),28000))))</f>
        <v/>
      </c>
      <c r="T203" s="18">
        <f>IF(G203&lt;=0,0,IF(G203&lt;=12000,G203,IF(G203&lt;=32000,ROUNDUP(G203/2,0)+6000,IF(G203&lt;=56000,ROUNDUP(G203/4,0)+14000,28000))))</f>
        <v/>
      </c>
      <c r="U203" s="18">
        <f>IF(I203&lt;=0,IF(H203&lt;=0,0,IF(H203&lt;=12000,H203,IF(H203&lt;=32000,ROUNDUP(H203/2,0)+6000,IF(H203&lt;=56000,ROUNDUP(H203/4,0)+14000,28000)))),IF(H203&lt;=0,IF(I203&lt;=0,0,IF(I203&lt;=15000,I203,IF(I203&lt;=40000,ROUNDUP(I203/2,0)+7500,IF(I203&lt;=70000,ROUNDUP(I203/4,0)+17500,35000)))),MAX(IF(I203&lt;=0,0,IF(I203&lt;=15000,I203,IF(I203&lt;=40000,ROUNDUP(I203/2,0)+7500,IF(I203&lt;=70000,ROUNDUP(I203/4,0)+17500,35000)))),MIN(IF(H203&lt;=0,0,IF(H203&lt;=12000,H203,IF(H203&lt;=32000,ROUNDUP(H203/2,0)+6000,IF(H203&lt;=56000,ROUNDUP(H203/4,0)+14000,28000))))+IF(I203&lt;=0,0,IF(I203&lt;=15000,I203,IF(I203&lt;=40000,ROUNDUP(I203/2,0)+7500,IF(I203&lt;=70000,ROUNDUP(I203/4,0)+17500,35000)))),28000))))</f>
        <v/>
      </c>
      <c r="V203" s="18">
        <f>MIN(70000,S203+T203+U203)</f>
        <v/>
      </c>
      <c r="W203" s="18">
        <f>MAX(0,ROUNDDOWN(M203-J203-N203-K203-0,-3))</f>
        <v/>
      </c>
      <c r="X203" s="18">
        <f>MAX(0,ROUNDDOWN(M203-J203-N203-K203-R203,-3))</f>
        <v/>
      </c>
      <c r="Y203" s="18">
        <f>IF(W203&lt;=0,0,ROUNDDOWN((W203*LOOKUP(W203,{0,1950001,3300001,6950001,9000001,18000001,40000001},{0.05,0.1,0.2,0.23,0.33,0.4,0.45})-LOOKUP(W203,{0,1950001,3300001,6950001,9000001,18000001,40000001},{0,97500,427500,636000,1536000,2796000,4796000}))*1.021,-2))</f>
        <v/>
      </c>
      <c r="Z203" s="18">
        <f>IF(X203&lt;=0,0,ROUNDDOWN((X203*LOOKUP(X203,{0,1950001,3300001,6950001,9000001,18000001,40000001},{0.05,0.1,0.2,0.23,0.33,0.4,0.45})-LOOKUP(X203,{0,1950001,3300001,6950001,9000001,18000001,40000001},{0,97500,427500,636000,1536000,2796000,4796000}))*1.021,-2))</f>
        <v/>
      </c>
      <c r="AA203" s="18">
        <f>MAX(0,ROUNDDOWN(M203-J203-430000-L203-0,-3))</f>
        <v/>
      </c>
      <c r="AB203" s="18">
        <f>MAX(0,ROUNDDOWN(M203-J203-430000-L203-V203,-3))</f>
        <v/>
      </c>
      <c r="AC203" s="18">
        <f>IF(M203&lt;=450000,0,MAX(0,ROUNDDOWN(AA203*0.06-MIN(50000,AA203)*0.03,-2))+MAX(0,ROUNDDOWN(AA203*0.04-MIN(50000,AA203)*0.02,-2)))</f>
        <v/>
      </c>
      <c r="AD203" s="18">
        <f>IF(M203&lt;=450000,0,MAX(0,ROUNDDOWN(AB203*0.06-MIN(50000,AB203)*0.03,-2))+MAX(0,ROUNDDOWN(AB203*0.04-MIN(50000,AB203)*0.02,-2)))</f>
        <v/>
      </c>
      <c r="AE203" s="18">
        <f>Y203-Z203</f>
        <v/>
      </c>
      <c r="AF203" s="18">
        <f>AC203-AD203</f>
        <v/>
      </c>
      <c r="AG203" s="18">
        <f>AE203+AF203</f>
        <v/>
      </c>
      <c r="AH203" s="20">
        <f>IF(W203&lt;=0,0,LOOKUP(W203,{0,1950001,3300001,6950001,9000001,18000001,40000001},{0.05,0.1,0.2,0.23,0.33,0.4,0.45}))</f>
        <v/>
      </c>
    </row>
    <row r="204">
      <c r="A204" t="inlineStr">
        <is>
          <t>1万円刻み 3区分8万円ずつ</t>
        </is>
      </c>
      <c r="B204" s="18">
        <f>'4_1万円刻み'!$A$42</f>
        <v/>
      </c>
      <c r="C204" s="19" t="n">
        <v>2026</v>
      </c>
      <c r="D204" t="inlineStr">
        <is>
          <t>いいえ</t>
        </is>
      </c>
      <c r="E204" s="18" t="n">
        <v>80000</v>
      </c>
      <c r="F204" s="18" t="n">
        <v>0</v>
      </c>
      <c r="G204" s="18" t="n">
        <v>80000</v>
      </c>
      <c r="H204" s="18" t="n">
        <v>80000</v>
      </c>
      <c r="I204" s="18" t="n">
        <v>0</v>
      </c>
      <c r="J204" s="18">
        <f>ROUND(MIN(B204/12,650000)*12*0.0915+MIN(B204/12,1390000)*12*(0.0504+0)+B204*0.005,0)</f>
        <v/>
      </c>
      <c r="K204" s="18" t="n">
        <v>0</v>
      </c>
      <c r="L204" s="18" t="n">
        <v>0</v>
      </c>
      <c r="M204" s="18">
        <f>ROUND(IF(C204&gt;=2026,IF(B204&lt;741000,0,IF(B204&lt;2191000,B204-740000,IF(B204&lt;2193000,1451000,IF(B204&lt;2196000,1453000,IF(B204&lt;2200000,1456000,IF(B204&lt;3600000,ROUNDDOWN(B204/4,-3)*2.8-80000,IF(B204&lt;6600000,ROUNDDOWN(B204/4,-3)*3.2-440000,IF(B204&lt;8500000,ROUNDDOWN(B204*0.9,0)-1100000,B204-1950000)))))))),IF(B204&lt;651000,0,IF(B204&lt;1900000,B204-650000,IF(B204&lt;3600000,ROUNDDOWN(B204/4,-3)*2.8-80000,IF(B204&lt;6600000,ROUNDDOWN(B204/4,-3)*3.2-440000,IF(B204&lt;8500000,ROUNDDOWN(B204*0.9,0)-1100000,B204-1950000)))))),0)</f>
        <v/>
      </c>
      <c r="N204" s="18">
        <f>IF(M204&gt;23500000,NA(),IF(C204&gt;=2026,IF(M204&lt;=4890000,1040000,IF(M204&lt;=6550000,670000,620000)),IF(M204&lt;=1320000,950000,IF(M204&lt;=3360000,880000,IF(M204&lt;=4890000,680000,IF(M204&lt;=6550000,630000,580000))))))</f>
        <v/>
      </c>
      <c r="O204" s="18">
        <f>IF(F204&lt;=0,IF(AND(D204="はい",C204&gt;=2026,C204&lt;=2027),IF(E204&lt;=0,0,IF(E204&lt;=30000,E204,IF(E204&lt;=60000,ROUNDUP(E204/2,0)+15000,IF(E204&lt;=120000,ROUNDUP(E204/4,0)+30000,60000)))),IF(E204&lt;=0,0,IF(E204&lt;=20000,E204,IF(E204&lt;=40000,ROUNDUP(E204/2,0)+10000,IF(E204&lt;=80000,ROUNDUP(E204/4,0)+20000,40000))))),IF(E204&lt;=0,IF(F204&lt;=0,0,IF(F204&lt;=25000,F204,IF(F204&lt;=50000,ROUNDUP(F204/2,0)+12500,IF(F204&lt;=100000,ROUNDUP(F204/4,0)+25000,50000)))),MAX(IF(F204&lt;=0,0,IF(F204&lt;=25000,F204,IF(F204&lt;=50000,ROUNDUP(F204/2,0)+12500,IF(F204&lt;=100000,ROUNDUP(F204/4,0)+25000,50000)))),MIN(IF(AND(D204="はい",C204&gt;=2026,C204&lt;=2027),IF(E204&lt;=0,0,IF(E204&lt;=30000,E204,IF(E204&lt;=60000,ROUNDUP(E204/2,0)+15000,IF(E204&lt;=120000,ROUNDUP(E204/4,0)+30000,60000)))),IF(E204&lt;=0,0,IF(E204&lt;=20000,E204,IF(E204&lt;=40000,ROUNDUP(E204/2,0)+10000,IF(E204&lt;=80000,ROUNDUP(E204/4,0)+20000,40000)))))+IF(F204&lt;=0,0,IF(F204&lt;=25000,F204,IF(F204&lt;=50000,ROUNDUP(F204/2,0)+12500,IF(F204&lt;=100000,ROUNDUP(F204/4,0)+25000,50000)))),IF(AND(D204="はい",C204&gt;=2026,C204&lt;=2027),60000,40000)))))</f>
        <v/>
      </c>
      <c r="P204" s="18">
        <f>IF(G204&lt;=0,0,IF(G204&lt;=20000,G204,IF(G204&lt;=40000,ROUNDUP(G204/2,0)+10000,IF(G204&lt;=80000,ROUNDUP(G204/4,0)+20000,40000))))</f>
        <v/>
      </c>
      <c r="Q204" s="18">
        <f>IF(I204&lt;=0,IF(H204&lt;=0,0,IF(H204&lt;=20000,H204,IF(H204&lt;=40000,ROUNDUP(H204/2,0)+10000,IF(H204&lt;=80000,ROUNDUP(H204/4,0)+20000,40000)))),IF(H204&lt;=0,IF(I204&lt;=0,0,IF(I204&lt;=25000,I204,IF(I204&lt;=50000,ROUNDUP(I204/2,0)+12500,IF(I204&lt;=100000,ROUNDUP(I204/4,0)+25000,50000)))),MAX(IF(I204&lt;=0,0,IF(I204&lt;=25000,I204,IF(I204&lt;=50000,ROUNDUP(I204/2,0)+12500,IF(I204&lt;=100000,ROUNDUP(I204/4,0)+25000,50000)))),MIN(IF(H204&lt;=0,0,IF(H204&lt;=20000,H204,IF(H204&lt;=40000,ROUNDUP(H204/2,0)+10000,IF(H204&lt;=80000,ROUNDUP(H204/4,0)+20000,40000))))+IF(I204&lt;=0,0,IF(I204&lt;=25000,I204,IF(I204&lt;=50000,ROUNDUP(I204/2,0)+12500,IF(I204&lt;=100000,ROUNDUP(I204/4,0)+25000,50000)))),40000))))</f>
        <v/>
      </c>
      <c r="R204" s="18">
        <f>MIN(120000,O204+P204+Q204)</f>
        <v/>
      </c>
      <c r="S204" s="18">
        <f>IF(F204&lt;=0,IF(E204&lt;=0,0,IF(E204&lt;=12000,E204,IF(E204&lt;=32000,ROUNDUP(E204/2,0)+6000,IF(E204&lt;=56000,ROUNDUP(E204/4,0)+14000,28000)))),IF(E204&lt;=0,IF(F204&lt;=0,0,IF(F204&lt;=15000,F204,IF(F204&lt;=40000,ROUNDUP(F204/2,0)+7500,IF(F204&lt;=70000,ROUNDUP(F204/4,0)+17500,35000)))),MAX(IF(F204&lt;=0,0,IF(F204&lt;=15000,F204,IF(F204&lt;=40000,ROUNDUP(F204/2,0)+7500,IF(F204&lt;=70000,ROUNDUP(F204/4,0)+17500,35000)))),MIN(IF(E204&lt;=0,0,IF(E204&lt;=12000,E204,IF(E204&lt;=32000,ROUNDUP(E204/2,0)+6000,IF(E204&lt;=56000,ROUNDUP(E204/4,0)+14000,28000))))+IF(F204&lt;=0,0,IF(F204&lt;=15000,F204,IF(F204&lt;=40000,ROUNDUP(F204/2,0)+7500,IF(F204&lt;=70000,ROUNDUP(F204/4,0)+17500,35000)))),28000))))</f>
        <v/>
      </c>
      <c r="T204" s="18">
        <f>IF(G204&lt;=0,0,IF(G204&lt;=12000,G204,IF(G204&lt;=32000,ROUNDUP(G204/2,0)+6000,IF(G204&lt;=56000,ROUNDUP(G204/4,0)+14000,28000))))</f>
        <v/>
      </c>
      <c r="U204" s="18">
        <f>IF(I204&lt;=0,IF(H204&lt;=0,0,IF(H204&lt;=12000,H204,IF(H204&lt;=32000,ROUNDUP(H204/2,0)+6000,IF(H204&lt;=56000,ROUNDUP(H204/4,0)+14000,28000)))),IF(H204&lt;=0,IF(I204&lt;=0,0,IF(I204&lt;=15000,I204,IF(I204&lt;=40000,ROUNDUP(I204/2,0)+7500,IF(I204&lt;=70000,ROUNDUP(I204/4,0)+17500,35000)))),MAX(IF(I204&lt;=0,0,IF(I204&lt;=15000,I204,IF(I204&lt;=40000,ROUNDUP(I204/2,0)+7500,IF(I204&lt;=70000,ROUNDUP(I204/4,0)+17500,35000)))),MIN(IF(H204&lt;=0,0,IF(H204&lt;=12000,H204,IF(H204&lt;=32000,ROUNDUP(H204/2,0)+6000,IF(H204&lt;=56000,ROUNDUP(H204/4,0)+14000,28000))))+IF(I204&lt;=0,0,IF(I204&lt;=15000,I204,IF(I204&lt;=40000,ROUNDUP(I204/2,0)+7500,IF(I204&lt;=70000,ROUNDUP(I204/4,0)+17500,35000)))),28000))))</f>
        <v/>
      </c>
      <c r="V204" s="18">
        <f>MIN(70000,S204+T204+U204)</f>
        <v/>
      </c>
      <c r="W204" s="18">
        <f>MAX(0,ROUNDDOWN(M204-J204-N204-K204-0,-3))</f>
        <v/>
      </c>
      <c r="X204" s="18">
        <f>MAX(0,ROUNDDOWN(M204-J204-N204-K204-R204,-3))</f>
        <v/>
      </c>
      <c r="Y204" s="18">
        <f>IF(W204&lt;=0,0,ROUNDDOWN((W204*LOOKUP(W204,{0,1950001,3300001,6950001,9000001,18000001,40000001},{0.05,0.1,0.2,0.23,0.33,0.4,0.45})-LOOKUP(W204,{0,1950001,3300001,6950001,9000001,18000001,40000001},{0,97500,427500,636000,1536000,2796000,4796000}))*1.021,-2))</f>
        <v/>
      </c>
      <c r="Z204" s="18">
        <f>IF(X204&lt;=0,0,ROUNDDOWN((X204*LOOKUP(X204,{0,1950001,3300001,6950001,9000001,18000001,40000001},{0.05,0.1,0.2,0.23,0.33,0.4,0.45})-LOOKUP(X204,{0,1950001,3300001,6950001,9000001,18000001,40000001},{0,97500,427500,636000,1536000,2796000,4796000}))*1.021,-2))</f>
        <v/>
      </c>
      <c r="AA204" s="18">
        <f>MAX(0,ROUNDDOWN(M204-J204-430000-L204-0,-3))</f>
        <v/>
      </c>
      <c r="AB204" s="18">
        <f>MAX(0,ROUNDDOWN(M204-J204-430000-L204-V204,-3))</f>
        <v/>
      </c>
      <c r="AC204" s="18">
        <f>IF(M204&lt;=450000,0,MAX(0,ROUNDDOWN(AA204*0.06-MIN(50000,AA204)*0.03,-2))+MAX(0,ROUNDDOWN(AA204*0.04-MIN(50000,AA204)*0.02,-2)))</f>
        <v/>
      </c>
      <c r="AD204" s="18">
        <f>IF(M204&lt;=450000,0,MAX(0,ROUNDDOWN(AB204*0.06-MIN(50000,AB204)*0.03,-2))+MAX(0,ROUNDDOWN(AB204*0.04-MIN(50000,AB204)*0.02,-2)))</f>
        <v/>
      </c>
      <c r="AE204" s="18">
        <f>Y204-Z204</f>
        <v/>
      </c>
      <c r="AF204" s="18">
        <f>AC204-AD204</f>
        <v/>
      </c>
      <c r="AG204" s="18">
        <f>AE204+AF204</f>
        <v/>
      </c>
      <c r="AH204" s="20">
        <f>IF(W204&lt;=0,0,LOOKUP(W204,{0,1950001,3300001,6950001,9000001,18000001,40000001},{0.05,0.1,0.2,0.23,0.33,0.4,0.45}))</f>
        <v/>
      </c>
    </row>
    <row r="205">
      <c r="A205" t="inlineStr">
        <is>
          <t>1万円刻み 一般8万円</t>
        </is>
      </c>
      <c r="B205" s="18">
        <f>'4_1万円刻み'!$A$42</f>
        <v/>
      </c>
      <c r="C205" s="19" t="n">
        <v>2026</v>
      </c>
      <c r="D205" t="inlineStr">
        <is>
          <t>いいえ</t>
        </is>
      </c>
      <c r="E205" s="18" t="n">
        <v>80000</v>
      </c>
      <c r="F205" s="18" t="n">
        <v>0</v>
      </c>
      <c r="G205" s="18" t="n">
        <v>0</v>
      </c>
      <c r="H205" s="18" t="n">
        <v>0</v>
      </c>
      <c r="I205" s="18" t="n">
        <v>0</v>
      </c>
      <c r="J205" s="18">
        <f>ROUND(MIN(B205/12,650000)*12*0.0915+MIN(B205/12,1390000)*12*(0.0504+0)+B205*0.005,0)</f>
        <v/>
      </c>
      <c r="K205" s="18" t="n">
        <v>0</v>
      </c>
      <c r="L205" s="18" t="n">
        <v>0</v>
      </c>
      <c r="M205" s="18">
        <f>ROUND(IF(C205&gt;=2026,IF(B205&lt;741000,0,IF(B205&lt;2191000,B205-740000,IF(B205&lt;2193000,1451000,IF(B205&lt;2196000,1453000,IF(B205&lt;2200000,1456000,IF(B205&lt;3600000,ROUNDDOWN(B205/4,-3)*2.8-80000,IF(B205&lt;6600000,ROUNDDOWN(B205/4,-3)*3.2-440000,IF(B205&lt;8500000,ROUNDDOWN(B205*0.9,0)-1100000,B205-1950000)))))))),IF(B205&lt;651000,0,IF(B205&lt;1900000,B205-650000,IF(B205&lt;3600000,ROUNDDOWN(B205/4,-3)*2.8-80000,IF(B205&lt;6600000,ROUNDDOWN(B205/4,-3)*3.2-440000,IF(B205&lt;8500000,ROUNDDOWN(B205*0.9,0)-1100000,B205-1950000)))))),0)</f>
        <v/>
      </c>
      <c r="N205" s="18">
        <f>IF(M205&gt;23500000,NA(),IF(C205&gt;=2026,IF(M205&lt;=4890000,1040000,IF(M205&lt;=6550000,670000,620000)),IF(M205&lt;=1320000,950000,IF(M205&lt;=3360000,880000,IF(M205&lt;=4890000,680000,IF(M205&lt;=6550000,630000,580000))))))</f>
        <v/>
      </c>
      <c r="O205" s="18">
        <f>IF(F205&lt;=0,IF(AND(D205="はい",C205&gt;=2026,C205&lt;=2027),IF(E205&lt;=0,0,IF(E205&lt;=30000,E205,IF(E205&lt;=60000,ROUNDUP(E205/2,0)+15000,IF(E205&lt;=120000,ROUNDUP(E205/4,0)+30000,60000)))),IF(E205&lt;=0,0,IF(E205&lt;=20000,E205,IF(E205&lt;=40000,ROUNDUP(E205/2,0)+10000,IF(E205&lt;=80000,ROUNDUP(E205/4,0)+20000,40000))))),IF(E205&lt;=0,IF(F205&lt;=0,0,IF(F205&lt;=25000,F205,IF(F205&lt;=50000,ROUNDUP(F205/2,0)+12500,IF(F205&lt;=100000,ROUNDUP(F205/4,0)+25000,50000)))),MAX(IF(F205&lt;=0,0,IF(F205&lt;=25000,F205,IF(F205&lt;=50000,ROUNDUP(F205/2,0)+12500,IF(F205&lt;=100000,ROUNDUP(F205/4,0)+25000,50000)))),MIN(IF(AND(D205="はい",C205&gt;=2026,C205&lt;=2027),IF(E205&lt;=0,0,IF(E205&lt;=30000,E205,IF(E205&lt;=60000,ROUNDUP(E205/2,0)+15000,IF(E205&lt;=120000,ROUNDUP(E205/4,0)+30000,60000)))),IF(E205&lt;=0,0,IF(E205&lt;=20000,E205,IF(E205&lt;=40000,ROUNDUP(E205/2,0)+10000,IF(E205&lt;=80000,ROUNDUP(E205/4,0)+20000,40000)))))+IF(F205&lt;=0,0,IF(F205&lt;=25000,F205,IF(F205&lt;=50000,ROUNDUP(F205/2,0)+12500,IF(F205&lt;=100000,ROUNDUP(F205/4,0)+25000,50000)))),IF(AND(D205="はい",C205&gt;=2026,C205&lt;=2027),60000,40000)))))</f>
        <v/>
      </c>
      <c r="P205" s="18">
        <f>IF(G205&lt;=0,0,IF(G205&lt;=20000,G205,IF(G205&lt;=40000,ROUNDUP(G205/2,0)+10000,IF(G205&lt;=80000,ROUNDUP(G205/4,0)+20000,40000))))</f>
        <v/>
      </c>
      <c r="Q205" s="18">
        <f>IF(I205&lt;=0,IF(H205&lt;=0,0,IF(H205&lt;=20000,H205,IF(H205&lt;=40000,ROUNDUP(H205/2,0)+10000,IF(H205&lt;=80000,ROUNDUP(H205/4,0)+20000,40000)))),IF(H205&lt;=0,IF(I205&lt;=0,0,IF(I205&lt;=25000,I205,IF(I205&lt;=50000,ROUNDUP(I205/2,0)+12500,IF(I205&lt;=100000,ROUNDUP(I205/4,0)+25000,50000)))),MAX(IF(I205&lt;=0,0,IF(I205&lt;=25000,I205,IF(I205&lt;=50000,ROUNDUP(I205/2,0)+12500,IF(I205&lt;=100000,ROUNDUP(I205/4,0)+25000,50000)))),MIN(IF(H205&lt;=0,0,IF(H205&lt;=20000,H205,IF(H205&lt;=40000,ROUNDUP(H205/2,0)+10000,IF(H205&lt;=80000,ROUNDUP(H205/4,0)+20000,40000))))+IF(I205&lt;=0,0,IF(I205&lt;=25000,I205,IF(I205&lt;=50000,ROUNDUP(I205/2,0)+12500,IF(I205&lt;=100000,ROUNDUP(I205/4,0)+25000,50000)))),40000))))</f>
        <v/>
      </c>
      <c r="R205" s="18">
        <f>MIN(120000,O205+P205+Q205)</f>
        <v/>
      </c>
      <c r="S205" s="18">
        <f>IF(F205&lt;=0,IF(E205&lt;=0,0,IF(E205&lt;=12000,E205,IF(E205&lt;=32000,ROUNDUP(E205/2,0)+6000,IF(E205&lt;=56000,ROUNDUP(E205/4,0)+14000,28000)))),IF(E205&lt;=0,IF(F205&lt;=0,0,IF(F205&lt;=15000,F205,IF(F205&lt;=40000,ROUNDUP(F205/2,0)+7500,IF(F205&lt;=70000,ROUNDUP(F205/4,0)+17500,35000)))),MAX(IF(F205&lt;=0,0,IF(F205&lt;=15000,F205,IF(F205&lt;=40000,ROUNDUP(F205/2,0)+7500,IF(F205&lt;=70000,ROUNDUP(F205/4,0)+17500,35000)))),MIN(IF(E205&lt;=0,0,IF(E205&lt;=12000,E205,IF(E205&lt;=32000,ROUNDUP(E205/2,0)+6000,IF(E205&lt;=56000,ROUNDUP(E205/4,0)+14000,28000))))+IF(F205&lt;=0,0,IF(F205&lt;=15000,F205,IF(F205&lt;=40000,ROUNDUP(F205/2,0)+7500,IF(F205&lt;=70000,ROUNDUP(F205/4,0)+17500,35000)))),28000))))</f>
        <v/>
      </c>
      <c r="T205" s="18">
        <f>IF(G205&lt;=0,0,IF(G205&lt;=12000,G205,IF(G205&lt;=32000,ROUNDUP(G205/2,0)+6000,IF(G205&lt;=56000,ROUNDUP(G205/4,0)+14000,28000))))</f>
        <v/>
      </c>
      <c r="U205" s="18">
        <f>IF(I205&lt;=0,IF(H205&lt;=0,0,IF(H205&lt;=12000,H205,IF(H205&lt;=32000,ROUNDUP(H205/2,0)+6000,IF(H205&lt;=56000,ROUNDUP(H205/4,0)+14000,28000)))),IF(H205&lt;=0,IF(I205&lt;=0,0,IF(I205&lt;=15000,I205,IF(I205&lt;=40000,ROUNDUP(I205/2,0)+7500,IF(I205&lt;=70000,ROUNDUP(I205/4,0)+17500,35000)))),MAX(IF(I205&lt;=0,0,IF(I205&lt;=15000,I205,IF(I205&lt;=40000,ROUNDUP(I205/2,0)+7500,IF(I205&lt;=70000,ROUNDUP(I205/4,0)+17500,35000)))),MIN(IF(H205&lt;=0,0,IF(H205&lt;=12000,H205,IF(H205&lt;=32000,ROUNDUP(H205/2,0)+6000,IF(H205&lt;=56000,ROUNDUP(H205/4,0)+14000,28000))))+IF(I205&lt;=0,0,IF(I205&lt;=15000,I205,IF(I205&lt;=40000,ROUNDUP(I205/2,0)+7500,IF(I205&lt;=70000,ROUNDUP(I205/4,0)+17500,35000)))),28000))))</f>
        <v/>
      </c>
      <c r="V205" s="18">
        <f>MIN(70000,S205+T205+U205)</f>
        <v/>
      </c>
      <c r="W205" s="18">
        <f>MAX(0,ROUNDDOWN(M205-J205-N205-K205-0,-3))</f>
        <v/>
      </c>
      <c r="X205" s="18">
        <f>MAX(0,ROUNDDOWN(M205-J205-N205-K205-R205,-3))</f>
        <v/>
      </c>
      <c r="Y205" s="18">
        <f>IF(W205&lt;=0,0,ROUNDDOWN((W205*LOOKUP(W205,{0,1950001,3300001,6950001,9000001,18000001,40000001},{0.05,0.1,0.2,0.23,0.33,0.4,0.45})-LOOKUP(W205,{0,1950001,3300001,6950001,9000001,18000001,40000001},{0,97500,427500,636000,1536000,2796000,4796000}))*1.021,-2))</f>
        <v/>
      </c>
      <c r="Z205" s="18">
        <f>IF(X205&lt;=0,0,ROUNDDOWN((X205*LOOKUP(X205,{0,1950001,3300001,6950001,9000001,18000001,40000001},{0.05,0.1,0.2,0.23,0.33,0.4,0.45})-LOOKUP(X205,{0,1950001,3300001,6950001,9000001,18000001,40000001},{0,97500,427500,636000,1536000,2796000,4796000}))*1.021,-2))</f>
        <v/>
      </c>
      <c r="AA205" s="18">
        <f>MAX(0,ROUNDDOWN(M205-J205-430000-L205-0,-3))</f>
        <v/>
      </c>
      <c r="AB205" s="18">
        <f>MAX(0,ROUNDDOWN(M205-J205-430000-L205-V205,-3))</f>
        <v/>
      </c>
      <c r="AC205" s="18">
        <f>IF(M205&lt;=450000,0,MAX(0,ROUNDDOWN(AA205*0.06-MIN(50000,AA205)*0.03,-2))+MAX(0,ROUNDDOWN(AA205*0.04-MIN(50000,AA205)*0.02,-2)))</f>
        <v/>
      </c>
      <c r="AD205" s="18">
        <f>IF(M205&lt;=450000,0,MAX(0,ROUNDDOWN(AB205*0.06-MIN(50000,AB205)*0.03,-2))+MAX(0,ROUNDDOWN(AB205*0.04-MIN(50000,AB205)*0.02,-2)))</f>
        <v/>
      </c>
      <c r="AE205" s="18">
        <f>Y205-Z205</f>
        <v/>
      </c>
      <c r="AF205" s="18">
        <f>AC205-AD205</f>
        <v/>
      </c>
      <c r="AG205" s="18">
        <f>AE205+AF205</f>
        <v/>
      </c>
      <c r="AH205" s="20">
        <f>IF(W205&lt;=0,0,LOOKUP(W205,{0,1950001,3300001,6950001,9000001,18000001,40000001},{0.05,0.1,0.2,0.23,0.33,0.4,0.45}))</f>
        <v/>
      </c>
    </row>
    <row r="206">
      <c r="A206" t="inlineStr">
        <is>
          <t>1万円刻み 特例あり一般12万円</t>
        </is>
      </c>
      <c r="B206" s="18">
        <f>'4_1万円刻み'!$A$42</f>
        <v/>
      </c>
      <c r="C206" s="19" t="n">
        <v>2026</v>
      </c>
      <c r="D206" t="inlineStr">
        <is>
          <t>はい</t>
        </is>
      </c>
      <c r="E206" s="18" t="n">
        <v>120000</v>
      </c>
      <c r="F206" s="18" t="n">
        <v>0</v>
      </c>
      <c r="G206" s="18" t="n">
        <v>0</v>
      </c>
      <c r="H206" s="18" t="n">
        <v>0</v>
      </c>
      <c r="I206" s="18" t="n">
        <v>0</v>
      </c>
      <c r="J206" s="18">
        <f>ROUND(MIN(B206/12,650000)*12*0.0915+MIN(B206/12,1390000)*12*(0.0504+0)+B206*0.005,0)</f>
        <v/>
      </c>
      <c r="K206" s="18" t="n">
        <v>0</v>
      </c>
      <c r="L206" s="18" t="n">
        <v>0</v>
      </c>
      <c r="M206" s="18">
        <f>ROUND(IF(C206&gt;=2026,IF(B206&lt;741000,0,IF(B206&lt;2191000,B206-740000,IF(B206&lt;2193000,1451000,IF(B206&lt;2196000,1453000,IF(B206&lt;2200000,1456000,IF(B206&lt;3600000,ROUNDDOWN(B206/4,-3)*2.8-80000,IF(B206&lt;6600000,ROUNDDOWN(B206/4,-3)*3.2-440000,IF(B206&lt;8500000,ROUNDDOWN(B206*0.9,0)-1100000,B206-1950000)))))))),IF(B206&lt;651000,0,IF(B206&lt;1900000,B206-650000,IF(B206&lt;3600000,ROUNDDOWN(B206/4,-3)*2.8-80000,IF(B206&lt;6600000,ROUNDDOWN(B206/4,-3)*3.2-440000,IF(B206&lt;8500000,ROUNDDOWN(B206*0.9,0)-1100000,B206-1950000)))))),0)</f>
        <v/>
      </c>
      <c r="N206" s="18">
        <f>IF(M206&gt;23500000,NA(),IF(C206&gt;=2026,IF(M206&lt;=4890000,1040000,IF(M206&lt;=6550000,670000,620000)),IF(M206&lt;=1320000,950000,IF(M206&lt;=3360000,880000,IF(M206&lt;=4890000,680000,IF(M206&lt;=6550000,630000,580000))))))</f>
        <v/>
      </c>
      <c r="O206" s="18">
        <f>IF(F206&lt;=0,IF(AND(D206="はい",C206&gt;=2026,C206&lt;=2027),IF(E206&lt;=0,0,IF(E206&lt;=30000,E206,IF(E206&lt;=60000,ROUNDUP(E206/2,0)+15000,IF(E206&lt;=120000,ROUNDUP(E206/4,0)+30000,60000)))),IF(E206&lt;=0,0,IF(E206&lt;=20000,E206,IF(E206&lt;=40000,ROUNDUP(E206/2,0)+10000,IF(E206&lt;=80000,ROUNDUP(E206/4,0)+20000,40000))))),IF(E206&lt;=0,IF(F206&lt;=0,0,IF(F206&lt;=25000,F206,IF(F206&lt;=50000,ROUNDUP(F206/2,0)+12500,IF(F206&lt;=100000,ROUNDUP(F206/4,0)+25000,50000)))),MAX(IF(F206&lt;=0,0,IF(F206&lt;=25000,F206,IF(F206&lt;=50000,ROUNDUP(F206/2,0)+12500,IF(F206&lt;=100000,ROUNDUP(F206/4,0)+25000,50000)))),MIN(IF(AND(D206="はい",C206&gt;=2026,C206&lt;=2027),IF(E206&lt;=0,0,IF(E206&lt;=30000,E206,IF(E206&lt;=60000,ROUNDUP(E206/2,0)+15000,IF(E206&lt;=120000,ROUNDUP(E206/4,0)+30000,60000)))),IF(E206&lt;=0,0,IF(E206&lt;=20000,E206,IF(E206&lt;=40000,ROUNDUP(E206/2,0)+10000,IF(E206&lt;=80000,ROUNDUP(E206/4,0)+20000,40000)))))+IF(F206&lt;=0,0,IF(F206&lt;=25000,F206,IF(F206&lt;=50000,ROUNDUP(F206/2,0)+12500,IF(F206&lt;=100000,ROUNDUP(F206/4,0)+25000,50000)))),IF(AND(D206="はい",C206&gt;=2026,C206&lt;=2027),60000,40000)))))</f>
        <v/>
      </c>
      <c r="P206" s="18">
        <f>IF(G206&lt;=0,0,IF(G206&lt;=20000,G206,IF(G206&lt;=40000,ROUNDUP(G206/2,0)+10000,IF(G206&lt;=80000,ROUNDUP(G206/4,0)+20000,40000))))</f>
        <v/>
      </c>
      <c r="Q206" s="18">
        <f>IF(I206&lt;=0,IF(H206&lt;=0,0,IF(H206&lt;=20000,H206,IF(H206&lt;=40000,ROUNDUP(H206/2,0)+10000,IF(H206&lt;=80000,ROUNDUP(H206/4,0)+20000,40000)))),IF(H206&lt;=0,IF(I206&lt;=0,0,IF(I206&lt;=25000,I206,IF(I206&lt;=50000,ROUNDUP(I206/2,0)+12500,IF(I206&lt;=100000,ROUNDUP(I206/4,0)+25000,50000)))),MAX(IF(I206&lt;=0,0,IF(I206&lt;=25000,I206,IF(I206&lt;=50000,ROUNDUP(I206/2,0)+12500,IF(I206&lt;=100000,ROUNDUP(I206/4,0)+25000,50000)))),MIN(IF(H206&lt;=0,0,IF(H206&lt;=20000,H206,IF(H206&lt;=40000,ROUNDUP(H206/2,0)+10000,IF(H206&lt;=80000,ROUNDUP(H206/4,0)+20000,40000))))+IF(I206&lt;=0,0,IF(I206&lt;=25000,I206,IF(I206&lt;=50000,ROUNDUP(I206/2,0)+12500,IF(I206&lt;=100000,ROUNDUP(I206/4,0)+25000,50000)))),40000))))</f>
        <v/>
      </c>
      <c r="R206" s="18">
        <f>MIN(120000,O206+P206+Q206)</f>
        <v/>
      </c>
      <c r="S206" s="18">
        <f>IF(F206&lt;=0,IF(E206&lt;=0,0,IF(E206&lt;=12000,E206,IF(E206&lt;=32000,ROUNDUP(E206/2,0)+6000,IF(E206&lt;=56000,ROUNDUP(E206/4,0)+14000,28000)))),IF(E206&lt;=0,IF(F206&lt;=0,0,IF(F206&lt;=15000,F206,IF(F206&lt;=40000,ROUNDUP(F206/2,0)+7500,IF(F206&lt;=70000,ROUNDUP(F206/4,0)+17500,35000)))),MAX(IF(F206&lt;=0,0,IF(F206&lt;=15000,F206,IF(F206&lt;=40000,ROUNDUP(F206/2,0)+7500,IF(F206&lt;=70000,ROUNDUP(F206/4,0)+17500,35000)))),MIN(IF(E206&lt;=0,0,IF(E206&lt;=12000,E206,IF(E206&lt;=32000,ROUNDUP(E206/2,0)+6000,IF(E206&lt;=56000,ROUNDUP(E206/4,0)+14000,28000))))+IF(F206&lt;=0,0,IF(F206&lt;=15000,F206,IF(F206&lt;=40000,ROUNDUP(F206/2,0)+7500,IF(F206&lt;=70000,ROUNDUP(F206/4,0)+17500,35000)))),28000))))</f>
        <v/>
      </c>
      <c r="T206" s="18">
        <f>IF(G206&lt;=0,0,IF(G206&lt;=12000,G206,IF(G206&lt;=32000,ROUNDUP(G206/2,0)+6000,IF(G206&lt;=56000,ROUNDUP(G206/4,0)+14000,28000))))</f>
        <v/>
      </c>
      <c r="U206" s="18">
        <f>IF(I206&lt;=0,IF(H206&lt;=0,0,IF(H206&lt;=12000,H206,IF(H206&lt;=32000,ROUNDUP(H206/2,0)+6000,IF(H206&lt;=56000,ROUNDUP(H206/4,0)+14000,28000)))),IF(H206&lt;=0,IF(I206&lt;=0,0,IF(I206&lt;=15000,I206,IF(I206&lt;=40000,ROUNDUP(I206/2,0)+7500,IF(I206&lt;=70000,ROUNDUP(I206/4,0)+17500,35000)))),MAX(IF(I206&lt;=0,0,IF(I206&lt;=15000,I206,IF(I206&lt;=40000,ROUNDUP(I206/2,0)+7500,IF(I206&lt;=70000,ROUNDUP(I206/4,0)+17500,35000)))),MIN(IF(H206&lt;=0,0,IF(H206&lt;=12000,H206,IF(H206&lt;=32000,ROUNDUP(H206/2,0)+6000,IF(H206&lt;=56000,ROUNDUP(H206/4,0)+14000,28000))))+IF(I206&lt;=0,0,IF(I206&lt;=15000,I206,IF(I206&lt;=40000,ROUNDUP(I206/2,0)+7500,IF(I206&lt;=70000,ROUNDUP(I206/4,0)+17500,35000)))),28000))))</f>
        <v/>
      </c>
      <c r="V206" s="18">
        <f>MIN(70000,S206+T206+U206)</f>
        <v/>
      </c>
      <c r="W206" s="18">
        <f>MAX(0,ROUNDDOWN(M206-J206-N206-K206-0,-3))</f>
        <v/>
      </c>
      <c r="X206" s="18">
        <f>MAX(0,ROUNDDOWN(M206-J206-N206-K206-R206,-3))</f>
        <v/>
      </c>
      <c r="Y206" s="18">
        <f>IF(W206&lt;=0,0,ROUNDDOWN((W206*LOOKUP(W206,{0,1950001,3300001,6950001,9000001,18000001,40000001},{0.05,0.1,0.2,0.23,0.33,0.4,0.45})-LOOKUP(W206,{0,1950001,3300001,6950001,9000001,18000001,40000001},{0,97500,427500,636000,1536000,2796000,4796000}))*1.021,-2))</f>
        <v/>
      </c>
      <c r="Z206" s="18">
        <f>IF(X206&lt;=0,0,ROUNDDOWN((X206*LOOKUP(X206,{0,1950001,3300001,6950001,9000001,18000001,40000001},{0.05,0.1,0.2,0.23,0.33,0.4,0.45})-LOOKUP(X206,{0,1950001,3300001,6950001,9000001,18000001,40000001},{0,97500,427500,636000,1536000,2796000,4796000}))*1.021,-2))</f>
        <v/>
      </c>
      <c r="AA206" s="18">
        <f>MAX(0,ROUNDDOWN(M206-J206-430000-L206-0,-3))</f>
        <v/>
      </c>
      <c r="AB206" s="18">
        <f>MAX(0,ROUNDDOWN(M206-J206-430000-L206-V206,-3))</f>
        <v/>
      </c>
      <c r="AC206" s="18">
        <f>IF(M206&lt;=450000,0,MAX(0,ROUNDDOWN(AA206*0.06-MIN(50000,AA206)*0.03,-2))+MAX(0,ROUNDDOWN(AA206*0.04-MIN(50000,AA206)*0.02,-2)))</f>
        <v/>
      </c>
      <c r="AD206" s="18">
        <f>IF(M206&lt;=450000,0,MAX(0,ROUNDDOWN(AB206*0.06-MIN(50000,AB206)*0.03,-2))+MAX(0,ROUNDDOWN(AB206*0.04-MIN(50000,AB206)*0.02,-2)))</f>
        <v/>
      </c>
      <c r="AE206" s="18">
        <f>Y206-Z206</f>
        <v/>
      </c>
      <c r="AF206" s="18">
        <f>AC206-AD206</f>
        <v/>
      </c>
      <c r="AG206" s="18">
        <f>AE206+AF206</f>
        <v/>
      </c>
      <c r="AH206" s="20">
        <f>IF(W206&lt;=0,0,LOOKUP(W206,{0,1950001,3300001,6950001,9000001,18000001,40000001},{0.05,0.1,0.2,0.23,0.33,0.4,0.45}))</f>
        <v/>
      </c>
    </row>
    <row r="207">
      <c r="A207" t="inlineStr">
        <is>
          <t>1万円刻み 3区分8万円ずつ</t>
        </is>
      </c>
      <c r="B207" s="18">
        <f>'4_1万円刻み'!$A$43</f>
        <v/>
      </c>
      <c r="C207" s="19" t="n">
        <v>2026</v>
      </c>
      <c r="D207" t="inlineStr">
        <is>
          <t>いいえ</t>
        </is>
      </c>
      <c r="E207" s="18" t="n">
        <v>80000</v>
      </c>
      <c r="F207" s="18" t="n">
        <v>0</v>
      </c>
      <c r="G207" s="18" t="n">
        <v>80000</v>
      </c>
      <c r="H207" s="18" t="n">
        <v>80000</v>
      </c>
      <c r="I207" s="18" t="n">
        <v>0</v>
      </c>
      <c r="J207" s="18">
        <f>ROUND(MIN(B207/12,650000)*12*0.0915+MIN(B207/12,1390000)*12*(0.0504+0)+B207*0.005,0)</f>
        <v/>
      </c>
      <c r="K207" s="18" t="n">
        <v>0</v>
      </c>
      <c r="L207" s="18" t="n">
        <v>0</v>
      </c>
      <c r="M207" s="18">
        <f>ROUND(IF(C207&gt;=2026,IF(B207&lt;741000,0,IF(B207&lt;2191000,B207-740000,IF(B207&lt;2193000,1451000,IF(B207&lt;2196000,1453000,IF(B207&lt;2200000,1456000,IF(B207&lt;3600000,ROUNDDOWN(B207/4,-3)*2.8-80000,IF(B207&lt;6600000,ROUNDDOWN(B207/4,-3)*3.2-440000,IF(B207&lt;8500000,ROUNDDOWN(B207*0.9,0)-1100000,B207-1950000)))))))),IF(B207&lt;651000,0,IF(B207&lt;1900000,B207-650000,IF(B207&lt;3600000,ROUNDDOWN(B207/4,-3)*2.8-80000,IF(B207&lt;6600000,ROUNDDOWN(B207/4,-3)*3.2-440000,IF(B207&lt;8500000,ROUNDDOWN(B207*0.9,0)-1100000,B207-1950000)))))),0)</f>
        <v/>
      </c>
      <c r="N207" s="18">
        <f>IF(M207&gt;23500000,NA(),IF(C207&gt;=2026,IF(M207&lt;=4890000,1040000,IF(M207&lt;=6550000,670000,620000)),IF(M207&lt;=1320000,950000,IF(M207&lt;=3360000,880000,IF(M207&lt;=4890000,680000,IF(M207&lt;=6550000,630000,580000))))))</f>
        <v/>
      </c>
      <c r="O207" s="18">
        <f>IF(F207&lt;=0,IF(AND(D207="はい",C207&gt;=2026,C207&lt;=2027),IF(E207&lt;=0,0,IF(E207&lt;=30000,E207,IF(E207&lt;=60000,ROUNDUP(E207/2,0)+15000,IF(E207&lt;=120000,ROUNDUP(E207/4,0)+30000,60000)))),IF(E207&lt;=0,0,IF(E207&lt;=20000,E207,IF(E207&lt;=40000,ROUNDUP(E207/2,0)+10000,IF(E207&lt;=80000,ROUNDUP(E207/4,0)+20000,40000))))),IF(E207&lt;=0,IF(F207&lt;=0,0,IF(F207&lt;=25000,F207,IF(F207&lt;=50000,ROUNDUP(F207/2,0)+12500,IF(F207&lt;=100000,ROUNDUP(F207/4,0)+25000,50000)))),MAX(IF(F207&lt;=0,0,IF(F207&lt;=25000,F207,IF(F207&lt;=50000,ROUNDUP(F207/2,0)+12500,IF(F207&lt;=100000,ROUNDUP(F207/4,0)+25000,50000)))),MIN(IF(AND(D207="はい",C207&gt;=2026,C207&lt;=2027),IF(E207&lt;=0,0,IF(E207&lt;=30000,E207,IF(E207&lt;=60000,ROUNDUP(E207/2,0)+15000,IF(E207&lt;=120000,ROUNDUP(E207/4,0)+30000,60000)))),IF(E207&lt;=0,0,IF(E207&lt;=20000,E207,IF(E207&lt;=40000,ROUNDUP(E207/2,0)+10000,IF(E207&lt;=80000,ROUNDUP(E207/4,0)+20000,40000)))))+IF(F207&lt;=0,0,IF(F207&lt;=25000,F207,IF(F207&lt;=50000,ROUNDUP(F207/2,0)+12500,IF(F207&lt;=100000,ROUNDUP(F207/4,0)+25000,50000)))),IF(AND(D207="はい",C207&gt;=2026,C207&lt;=2027),60000,40000)))))</f>
        <v/>
      </c>
      <c r="P207" s="18">
        <f>IF(G207&lt;=0,0,IF(G207&lt;=20000,G207,IF(G207&lt;=40000,ROUNDUP(G207/2,0)+10000,IF(G207&lt;=80000,ROUNDUP(G207/4,0)+20000,40000))))</f>
        <v/>
      </c>
      <c r="Q207" s="18">
        <f>IF(I207&lt;=0,IF(H207&lt;=0,0,IF(H207&lt;=20000,H207,IF(H207&lt;=40000,ROUNDUP(H207/2,0)+10000,IF(H207&lt;=80000,ROUNDUP(H207/4,0)+20000,40000)))),IF(H207&lt;=0,IF(I207&lt;=0,0,IF(I207&lt;=25000,I207,IF(I207&lt;=50000,ROUNDUP(I207/2,0)+12500,IF(I207&lt;=100000,ROUNDUP(I207/4,0)+25000,50000)))),MAX(IF(I207&lt;=0,0,IF(I207&lt;=25000,I207,IF(I207&lt;=50000,ROUNDUP(I207/2,0)+12500,IF(I207&lt;=100000,ROUNDUP(I207/4,0)+25000,50000)))),MIN(IF(H207&lt;=0,0,IF(H207&lt;=20000,H207,IF(H207&lt;=40000,ROUNDUP(H207/2,0)+10000,IF(H207&lt;=80000,ROUNDUP(H207/4,0)+20000,40000))))+IF(I207&lt;=0,0,IF(I207&lt;=25000,I207,IF(I207&lt;=50000,ROUNDUP(I207/2,0)+12500,IF(I207&lt;=100000,ROUNDUP(I207/4,0)+25000,50000)))),40000))))</f>
        <v/>
      </c>
      <c r="R207" s="18">
        <f>MIN(120000,O207+P207+Q207)</f>
        <v/>
      </c>
      <c r="S207" s="18">
        <f>IF(F207&lt;=0,IF(E207&lt;=0,0,IF(E207&lt;=12000,E207,IF(E207&lt;=32000,ROUNDUP(E207/2,0)+6000,IF(E207&lt;=56000,ROUNDUP(E207/4,0)+14000,28000)))),IF(E207&lt;=0,IF(F207&lt;=0,0,IF(F207&lt;=15000,F207,IF(F207&lt;=40000,ROUNDUP(F207/2,0)+7500,IF(F207&lt;=70000,ROUNDUP(F207/4,0)+17500,35000)))),MAX(IF(F207&lt;=0,0,IF(F207&lt;=15000,F207,IF(F207&lt;=40000,ROUNDUP(F207/2,0)+7500,IF(F207&lt;=70000,ROUNDUP(F207/4,0)+17500,35000)))),MIN(IF(E207&lt;=0,0,IF(E207&lt;=12000,E207,IF(E207&lt;=32000,ROUNDUP(E207/2,0)+6000,IF(E207&lt;=56000,ROUNDUP(E207/4,0)+14000,28000))))+IF(F207&lt;=0,0,IF(F207&lt;=15000,F207,IF(F207&lt;=40000,ROUNDUP(F207/2,0)+7500,IF(F207&lt;=70000,ROUNDUP(F207/4,0)+17500,35000)))),28000))))</f>
        <v/>
      </c>
      <c r="T207" s="18">
        <f>IF(G207&lt;=0,0,IF(G207&lt;=12000,G207,IF(G207&lt;=32000,ROUNDUP(G207/2,0)+6000,IF(G207&lt;=56000,ROUNDUP(G207/4,0)+14000,28000))))</f>
        <v/>
      </c>
      <c r="U207" s="18">
        <f>IF(I207&lt;=0,IF(H207&lt;=0,0,IF(H207&lt;=12000,H207,IF(H207&lt;=32000,ROUNDUP(H207/2,0)+6000,IF(H207&lt;=56000,ROUNDUP(H207/4,0)+14000,28000)))),IF(H207&lt;=0,IF(I207&lt;=0,0,IF(I207&lt;=15000,I207,IF(I207&lt;=40000,ROUNDUP(I207/2,0)+7500,IF(I207&lt;=70000,ROUNDUP(I207/4,0)+17500,35000)))),MAX(IF(I207&lt;=0,0,IF(I207&lt;=15000,I207,IF(I207&lt;=40000,ROUNDUP(I207/2,0)+7500,IF(I207&lt;=70000,ROUNDUP(I207/4,0)+17500,35000)))),MIN(IF(H207&lt;=0,0,IF(H207&lt;=12000,H207,IF(H207&lt;=32000,ROUNDUP(H207/2,0)+6000,IF(H207&lt;=56000,ROUNDUP(H207/4,0)+14000,28000))))+IF(I207&lt;=0,0,IF(I207&lt;=15000,I207,IF(I207&lt;=40000,ROUNDUP(I207/2,0)+7500,IF(I207&lt;=70000,ROUNDUP(I207/4,0)+17500,35000)))),28000))))</f>
        <v/>
      </c>
      <c r="V207" s="18">
        <f>MIN(70000,S207+T207+U207)</f>
        <v/>
      </c>
      <c r="W207" s="18">
        <f>MAX(0,ROUNDDOWN(M207-J207-N207-K207-0,-3))</f>
        <v/>
      </c>
      <c r="X207" s="18">
        <f>MAX(0,ROUNDDOWN(M207-J207-N207-K207-R207,-3))</f>
        <v/>
      </c>
      <c r="Y207" s="18">
        <f>IF(W207&lt;=0,0,ROUNDDOWN((W207*LOOKUP(W207,{0,1950001,3300001,6950001,9000001,18000001,40000001},{0.05,0.1,0.2,0.23,0.33,0.4,0.45})-LOOKUP(W207,{0,1950001,3300001,6950001,9000001,18000001,40000001},{0,97500,427500,636000,1536000,2796000,4796000}))*1.021,-2))</f>
        <v/>
      </c>
      <c r="Z207" s="18">
        <f>IF(X207&lt;=0,0,ROUNDDOWN((X207*LOOKUP(X207,{0,1950001,3300001,6950001,9000001,18000001,40000001},{0.05,0.1,0.2,0.23,0.33,0.4,0.45})-LOOKUP(X207,{0,1950001,3300001,6950001,9000001,18000001,40000001},{0,97500,427500,636000,1536000,2796000,4796000}))*1.021,-2))</f>
        <v/>
      </c>
      <c r="AA207" s="18">
        <f>MAX(0,ROUNDDOWN(M207-J207-430000-L207-0,-3))</f>
        <v/>
      </c>
      <c r="AB207" s="18">
        <f>MAX(0,ROUNDDOWN(M207-J207-430000-L207-V207,-3))</f>
        <v/>
      </c>
      <c r="AC207" s="18">
        <f>IF(M207&lt;=450000,0,MAX(0,ROUNDDOWN(AA207*0.06-MIN(50000,AA207)*0.03,-2))+MAX(0,ROUNDDOWN(AA207*0.04-MIN(50000,AA207)*0.02,-2)))</f>
        <v/>
      </c>
      <c r="AD207" s="18">
        <f>IF(M207&lt;=450000,0,MAX(0,ROUNDDOWN(AB207*0.06-MIN(50000,AB207)*0.03,-2))+MAX(0,ROUNDDOWN(AB207*0.04-MIN(50000,AB207)*0.02,-2)))</f>
        <v/>
      </c>
      <c r="AE207" s="18">
        <f>Y207-Z207</f>
        <v/>
      </c>
      <c r="AF207" s="18">
        <f>AC207-AD207</f>
        <v/>
      </c>
      <c r="AG207" s="18">
        <f>AE207+AF207</f>
        <v/>
      </c>
      <c r="AH207" s="20">
        <f>IF(W207&lt;=0,0,LOOKUP(W207,{0,1950001,3300001,6950001,9000001,18000001,40000001},{0.05,0.1,0.2,0.23,0.33,0.4,0.45}))</f>
        <v/>
      </c>
    </row>
    <row r="208">
      <c r="A208" t="inlineStr">
        <is>
          <t>1万円刻み 一般8万円</t>
        </is>
      </c>
      <c r="B208" s="18">
        <f>'4_1万円刻み'!$A$43</f>
        <v/>
      </c>
      <c r="C208" s="19" t="n">
        <v>2026</v>
      </c>
      <c r="D208" t="inlineStr">
        <is>
          <t>いいえ</t>
        </is>
      </c>
      <c r="E208" s="18" t="n">
        <v>80000</v>
      </c>
      <c r="F208" s="18" t="n">
        <v>0</v>
      </c>
      <c r="G208" s="18" t="n">
        <v>0</v>
      </c>
      <c r="H208" s="18" t="n">
        <v>0</v>
      </c>
      <c r="I208" s="18" t="n">
        <v>0</v>
      </c>
      <c r="J208" s="18">
        <f>ROUND(MIN(B208/12,650000)*12*0.0915+MIN(B208/12,1390000)*12*(0.0504+0)+B208*0.005,0)</f>
        <v/>
      </c>
      <c r="K208" s="18" t="n">
        <v>0</v>
      </c>
      <c r="L208" s="18" t="n">
        <v>0</v>
      </c>
      <c r="M208" s="18">
        <f>ROUND(IF(C208&gt;=2026,IF(B208&lt;741000,0,IF(B208&lt;2191000,B208-740000,IF(B208&lt;2193000,1451000,IF(B208&lt;2196000,1453000,IF(B208&lt;2200000,1456000,IF(B208&lt;3600000,ROUNDDOWN(B208/4,-3)*2.8-80000,IF(B208&lt;6600000,ROUNDDOWN(B208/4,-3)*3.2-440000,IF(B208&lt;8500000,ROUNDDOWN(B208*0.9,0)-1100000,B208-1950000)))))))),IF(B208&lt;651000,0,IF(B208&lt;1900000,B208-650000,IF(B208&lt;3600000,ROUNDDOWN(B208/4,-3)*2.8-80000,IF(B208&lt;6600000,ROUNDDOWN(B208/4,-3)*3.2-440000,IF(B208&lt;8500000,ROUNDDOWN(B208*0.9,0)-1100000,B208-1950000)))))),0)</f>
        <v/>
      </c>
      <c r="N208" s="18">
        <f>IF(M208&gt;23500000,NA(),IF(C208&gt;=2026,IF(M208&lt;=4890000,1040000,IF(M208&lt;=6550000,670000,620000)),IF(M208&lt;=1320000,950000,IF(M208&lt;=3360000,880000,IF(M208&lt;=4890000,680000,IF(M208&lt;=6550000,630000,580000))))))</f>
        <v/>
      </c>
      <c r="O208" s="18">
        <f>IF(F208&lt;=0,IF(AND(D208="はい",C208&gt;=2026,C208&lt;=2027),IF(E208&lt;=0,0,IF(E208&lt;=30000,E208,IF(E208&lt;=60000,ROUNDUP(E208/2,0)+15000,IF(E208&lt;=120000,ROUNDUP(E208/4,0)+30000,60000)))),IF(E208&lt;=0,0,IF(E208&lt;=20000,E208,IF(E208&lt;=40000,ROUNDUP(E208/2,0)+10000,IF(E208&lt;=80000,ROUNDUP(E208/4,0)+20000,40000))))),IF(E208&lt;=0,IF(F208&lt;=0,0,IF(F208&lt;=25000,F208,IF(F208&lt;=50000,ROUNDUP(F208/2,0)+12500,IF(F208&lt;=100000,ROUNDUP(F208/4,0)+25000,50000)))),MAX(IF(F208&lt;=0,0,IF(F208&lt;=25000,F208,IF(F208&lt;=50000,ROUNDUP(F208/2,0)+12500,IF(F208&lt;=100000,ROUNDUP(F208/4,0)+25000,50000)))),MIN(IF(AND(D208="はい",C208&gt;=2026,C208&lt;=2027),IF(E208&lt;=0,0,IF(E208&lt;=30000,E208,IF(E208&lt;=60000,ROUNDUP(E208/2,0)+15000,IF(E208&lt;=120000,ROUNDUP(E208/4,0)+30000,60000)))),IF(E208&lt;=0,0,IF(E208&lt;=20000,E208,IF(E208&lt;=40000,ROUNDUP(E208/2,0)+10000,IF(E208&lt;=80000,ROUNDUP(E208/4,0)+20000,40000)))))+IF(F208&lt;=0,0,IF(F208&lt;=25000,F208,IF(F208&lt;=50000,ROUNDUP(F208/2,0)+12500,IF(F208&lt;=100000,ROUNDUP(F208/4,0)+25000,50000)))),IF(AND(D208="はい",C208&gt;=2026,C208&lt;=2027),60000,40000)))))</f>
        <v/>
      </c>
      <c r="P208" s="18">
        <f>IF(G208&lt;=0,0,IF(G208&lt;=20000,G208,IF(G208&lt;=40000,ROUNDUP(G208/2,0)+10000,IF(G208&lt;=80000,ROUNDUP(G208/4,0)+20000,40000))))</f>
        <v/>
      </c>
      <c r="Q208" s="18">
        <f>IF(I208&lt;=0,IF(H208&lt;=0,0,IF(H208&lt;=20000,H208,IF(H208&lt;=40000,ROUNDUP(H208/2,0)+10000,IF(H208&lt;=80000,ROUNDUP(H208/4,0)+20000,40000)))),IF(H208&lt;=0,IF(I208&lt;=0,0,IF(I208&lt;=25000,I208,IF(I208&lt;=50000,ROUNDUP(I208/2,0)+12500,IF(I208&lt;=100000,ROUNDUP(I208/4,0)+25000,50000)))),MAX(IF(I208&lt;=0,0,IF(I208&lt;=25000,I208,IF(I208&lt;=50000,ROUNDUP(I208/2,0)+12500,IF(I208&lt;=100000,ROUNDUP(I208/4,0)+25000,50000)))),MIN(IF(H208&lt;=0,0,IF(H208&lt;=20000,H208,IF(H208&lt;=40000,ROUNDUP(H208/2,0)+10000,IF(H208&lt;=80000,ROUNDUP(H208/4,0)+20000,40000))))+IF(I208&lt;=0,0,IF(I208&lt;=25000,I208,IF(I208&lt;=50000,ROUNDUP(I208/2,0)+12500,IF(I208&lt;=100000,ROUNDUP(I208/4,0)+25000,50000)))),40000))))</f>
        <v/>
      </c>
      <c r="R208" s="18">
        <f>MIN(120000,O208+P208+Q208)</f>
        <v/>
      </c>
      <c r="S208" s="18">
        <f>IF(F208&lt;=0,IF(E208&lt;=0,0,IF(E208&lt;=12000,E208,IF(E208&lt;=32000,ROUNDUP(E208/2,0)+6000,IF(E208&lt;=56000,ROUNDUP(E208/4,0)+14000,28000)))),IF(E208&lt;=0,IF(F208&lt;=0,0,IF(F208&lt;=15000,F208,IF(F208&lt;=40000,ROUNDUP(F208/2,0)+7500,IF(F208&lt;=70000,ROUNDUP(F208/4,0)+17500,35000)))),MAX(IF(F208&lt;=0,0,IF(F208&lt;=15000,F208,IF(F208&lt;=40000,ROUNDUP(F208/2,0)+7500,IF(F208&lt;=70000,ROUNDUP(F208/4,0)+17500,35000)))),MIN(IF(E208&lt;=0,0,IF(E208&lt;=12000,E208,IF(E208&lt;=32000,ROUNDUP(E208/2,0)+6000,IF(E208&lt;=56000,ROUNDUP(E208/4,0)+14000,28000))))+IF(F208&lt;=0,0,IF(F208&lt;=15000,F208,IF(F208&lt;=40000,ROUNDUP(F208/2,0)+7500,IF(F208&lt;=70000,ROUNDUP(F208/4,0)+17500,35000)))),28000))))</f>
        <v/>
      </c>
      <c r="T208" s="18">
        <f>IF(G208&lt;=0,0,IF(G208&lt;=12000,G208,IF(G208&lt;=32000,ROUNDUP(G208/2,0)+6000,IF(G208&lt;=56000,ROUNDUP(G208/4,0)+14000,28000))))</f>
        <v/>
      </c>
      <c r="U208" s="18">
        <f>IF(I208&lt;=0,IF(H208&lt;=0,0,IF(H208&lt;=12000,H208,IF(H208&lt;=32000,ROUNDUP(H208/2,0)+6000,IF(H208&lt;=56000,ROUNDUP(H208/4,0)+14000,28000)))),IF(H208&lt;=0,IF(I208&lt;=0,0,IF(I208&lt;=15000,I208,IF(I208&lt;=40000,ROUNDUP(I208/2,0)+7500,IF(I208&lt;=70000,ROUNDUP(I208/4,0)+17500,35000)))),MAX(IF(I208&lt;=0,0,IF(I208&lt;=15000,I208,IF(I208&lt;=40000,ROUNDUP(I208/2,0)+7500,IF(I208&lt;=70000,ROUNDUP(I208/4,0)+17500,35000)))),MIN(IF(H208&lt;=0,0,IF(H208&lt;=12000,H208,IF(H208&lt;=32000,ROUNDUP(H208/2,0)+6000,IF(H208&lt;=56000,ROUNDUP(H208/4,0)+14000,28000))))+IF(I208&lt;=0,0,IF(I208&lt;=15000,I208,IF(I208&lt;=40000,ROUNDUP(I208/2,0)+7500,IF(I208&lt;=70000,ROUNDUP(I208/4,0)+17500,35000)))),28000))))</f>
        <v/>
      </c>
      <c r="V208" s="18">
        <f>MIN(70000,S208+T208+U208)</f>
        <v/>
      </c>
      <c r="W208" s="18">
        <f>MAX(0,ROUNDDOWN(M208-J208-N208-K208-0,-3))</f>
        <v/>
      </c>
      <c r="X208" s="18">
        <f>MAX(0,ROUNDDOWN(M208-J208-N208-K208-R208,-3))</f>
        <v/>
      </c>
      <c r="Y208" s="18">
        <f>IF(W208&lt;=0,0,ROUNDDOWN((W208*LOOKUP(W208,{0,1950001,3300001,6950001,9000001,18000001,40000001},{0.05,0.1,0.2,0.23,0.33,0.4,0.45})-LOOKUP(W208,{0,1950001,3300001,6950001,9000001,18000001,40000001},{0,97500,427500,636000,1536000,2796000,4796000}))*1.021,-2))</f>
        <v/>
      </c>
      <c r="Z208" s="18">
        <f>IF(X208&lt;=0,0,ROUNDDOWN((X208*LOOKUP(X208,{0,1950001,3300001,6950001,9000001,18000001,40000001},{0.05,0.1,0.2,0.23,0.33,0.4,0.45})-LOOKUP(X208,{0,1950001,3300001,6950001,9000001,18000001,40000001},{0,97500,427500,636000,1536000,2796000,4796000}))*1.021,-2))</f>
        <v/>
      </c>
      <c r="AA208" s="18">
        <f>MAX(0,ROUNDDOWN(M208-J208-430000-L208-0,-3))</f>
        <v/>
      </c>
      <c r="AB208" s="18">
        <f>MAX(0,ROUNDDOWN(M208-J208-430000-L208-V208,-3))</f>
        <v/>
      </c>
      <c r="AC208" s="18">
        <f>IF(M208&lt;=450000,0,MAX(0,ROUNDDOWN(AA208*0.06-MIN(50000,AA208)*0.03,-2))+MAX(0,ROUNDDOWN(AA208*0.04-MIN(50000,AA208)*0.02,-2)))</f>
        <v/>
      </c>
      <c r="AD208" s="18">
        <f>IF(M208&lt;=450000,0,MAX(0,ROUNDDOWN(AB208*0.06-MIN(50000,AB208)*0.03,-2))+MAX(0,ROUNDDOWN(AB208*0.04-MIN(50000,AB208)*0.02,-2)))</f>
        <v/>
      </c>
      <c r="AE208" s="18">
        <f>Y208-Z208</f>
        <v/>
      </c>
      <c r="AF208" s="18">
        <f>AC208-AD208</f>
        <v/>
      </c>
      <c r="AG208" s="18">
        <f>AE208+AF208</f>
        <v/>
      </c>
      <c r="AH208" s="20">
        <f>IF(W208&lt;=0,0,LOOKUP(W208,{0,1950001,3300001,6950001,9000001,18000001,40000001},{0.05,0.1,0.2,0.23,0.33,0.4,0.45}))</f>
        <v/>
      </c>
    </row>
    <row r="209">
      <c r="A209" t="inlineStr">
        <is>
          <t>1万円刻み 特例あり一般12万円</t>
        </is>
      </c>
      <c r="B209" s="18">
        <f>'4_1万円刻み'!$A$43</f>
        <v/>
      </c>
      <c r="C209" s="19" t="n">
        <v>2026</v>
      </c>
      <c r="D209" t="inlineStr">
        <is>
          <t>はい</t>
        </is>
      </c>
      <c r="E209" s="18" t="n">
        <v>120000</v>
      </c>
      <c r="F209" s="18" t="n">
        <v>0</v>
      </c>
      <c r="G209" s="18" t="n">
        <v>0</v>
      </c>
      <c r="H209" s="18" t="n">
        <v>0</v>
      </c>
      <c r="I209" s="18" t="n">
        <v>0</v>
      </c>
      <c r="J209" s="18">
        <f>ROUND(MIN(B209/12,650000)*12*0.0915+MIN(B209/12,1390000)*12*(0.0504+0)+B209*0.005,0)</f>
        <v/>
      </c>
      <c r="K209" s="18" t="n">
        <v>0</v>
      </c>
      <c r="L209" s="18" t="n">
        <v>0</v>
      </c>
      <c r="M209" s="18">
        <f>ROUND(IF(C209&gt;=2026,IF(B209&lt;741000,0,IF(B209&lt;2191000,B209-740000,IF(B209&lt;2193000,1451000,IF(B209&lt;2196000,1453000,IF(B209&lt;2200000,1456000,IF(B209&lt;3600000,ROUNDDOWN(B209/4,-3)*2.8-80000,IF(B209&lt;6600000,ROUNDDOWN(B209/4,-3)*3.2-440000,IF(B209&lt;8500000,ROUNDDOWN(B209*0.9,0)-1100000,B209-1950000)))))))),IF(B209&lt;651000,0,IF(B209&lt;1900000,B209-650000,IF(B209&lt;3600000,ROUNDDOWN(B209/4,-3)*2.8-80000,IF(B209&lt;6600000,ROUNDDOWN(B209/4,-3)*3.2-440000,IF(B209&lt;8500000,ROUNDDOWN(B209*0.9,0)-1100000,B209-1950000)))))),0)</f>
        <v/>
      </c>
      <c r="N209" s="18">
        <f>IF(M209&gt;23500000,NA(),IF(C209&gt;=2026,IF(M209&lt;=4890000,1040000,IF(M209&lt;=6550000,670000,620000)),IF(M209&lt;=1320000,950000,IF(M209&lt;=3360000,880000,IF(M209&lt;=4890000,680000,IF(M209&lt;=6550000,630000,580000))))))</f>
        <v/>
      </c>
      <c r="O209" s="18">
        <f>IF(F209&lt;=0,IF(AND(D209="はい",C209&gt;=2026,C209&lt;=2027),IF(E209&lt;=0,0,IF(E209&lt;=30000,E209,IF(E209&lt;=60000,ROUNDUP(E209/2,0)+15000,IF(E209&lt;=120000,ROUNDUP(E209/4,0)+30000,60000)))),IF(E209&lt;=0,0,IF(E209&lt;=20000,E209,IF(E209&lt;=40000,ROUNDUP(E209/2,0)+10000,IF(E209&lt;=80000,ROUNDUP(E209/4,0)+20000,40000))))),IF(E209&lt;=0,IF(F209&lt;=0,0,IF(F209&lt;=25000,F209,IF(F209&lt;=50000,ROUNDUP(F209/2,0)+12500,IF(F209&lt;=100000,ROUNDUP(F209/4,0)+25000,50000)))),MAX(IF(F209&lt;=0,0,IF(F209&lt;=25000,F209,IF(F209&lt;=50000,ROUNDUP(F209/2,0)+12500,IF(F209&lt;=100000,ROUNDUP(F209/4,0)+25000,50000)))),MIN(IF(AND(D209="はい",C209&gt;=2026,C209&lt;=2027),IF(E209&lt;=0,0,IF(E209&lt;=30000,E209,IF(E209&lt;=60000,ROUNDUP(E209/2,0)+15000,IF(E209&lt;=120000,ROUNDUP(E209/4,0)+30000,60000)))),IF(E209&lt;=0,0,IF(E209&lt;=20000,E209,IF(E209&lt;=40000,ROUNDUP(E209/2,0)+10000,IF(E209&lt;=80000,ROUNDUP(E209/4,0)+20000,40000)))))+IF(F209&lt;=0,0,IF(F209&lt;=25000,F209,IF(F209&lt;=50000,ROUNDUP(F209/2,0)+12500,IF(F209&lt;=100000,ROUNDUP(F209/4,0)+25000,50000)))),IF(AND(D209="はい",C209&gt;=2026,C209&lt;=2027),60000,40000)))))</f>
        <v/>
      </c>
      <c r="P209" s="18">
        <f>IF(G209&lt;=0,0,IF(G209&lt;=20000,G209,IF(G209&lt;=40000,ROUNDUP(G209/2,0)+10000,IF(G209&lt;=80000,ROUNDUP(G209/4,0)+20000,40000))))</f>
        <v/>
      </c>
      <c r="Q209" s="18">
        <f>IF(I209&lt;=0,IF(H209&lt;=0,0,IF(H209&lt;=20000,H209,IF(H209&lt;=40000,ROUNDUP(H209/2,0)+10000,IF(H209&lt;=80000,ROUNDUP(H209/4,0)+20000,40000)))),IF(H209&lt;=0,IF(I209&lt;=0,0,IF(I209&lt;=25000,I209,IF(I209&lt;=50000,ROUNDUP(I209/2,0)+12500,IF(I209&lt;=100000,ROUNDUP(I209/4,0)+25000,50000)))),MAX(IF(I209&lt;=0,0,IF(I209&lt;=25000,I209,IF(I209&lt;=50000,ROUNDUP(I209/2,0)+12500,IF(I209&lt;=100000,ROUNDUP(I209/4,0)+25000,50000)))),MIN(IF(H209&lt;=0,0,IF(H209&lt;=20000,H209,IF(H209&lt;=40000,ROUNDUP(H209/2,0)+10000,IF(H209&lt;=80000,ROUNDUP(H209/4,0)+20000,40000))))+IF(I209&lt;=0,0,IF(I209&lt;=25000,I209,IF(I209&lt;=50000,ROUNDUP(I209/2,0)+12500,IF(I209&lt;=100000,ROUNDUP(I209/4,0)+25000,50000)))),40000))))</f>
        <v/>
      </c>
      <c r="R209" s="18">
        <f>MIN(120000,O209+P209+Q209)</f>
        <v/>
      </c>
      <c r="S209" s="18">
        <f>IF(F209&lt;=0,IF(E209&lt;=0,0,IF(E209&lt;=12000,E209,IF(E209&lt;=32000,ROUNDUP(E209/2,0)+6000,IF(E209&lt;=56000,ROUNDUP(E209/4,0)+14000,28000)))),IF(E209&lt;=0,IF(F209&lt;=0,0,IF(F209&lt;=15000,F209,IF(F209&lt;=40000,ROUNDUP(F209/2,0)+7500,IF(F209&lt;=70000,ROUNDUP(F209/4,0)+17500,35000)))),MAX(IF(F209&lt;=0,0,IF(F209&lt;=15000,F209,IF(F209&lt;=40000,ROUNDUP(F209/2,0)+7500,IF(F209&lt;=70000,ROUNDUP(F209/4,0)+17500,35000)))),MIN(IF(E209&lt;=0,0,IF(E209&lt;=12000,E209,IF(E209&lt;=32000,ROUNDUP(E209/2,0)+6000,IF(E209&lt;=56000,ROUNDUP(E209/4,0)+14000,28000))))+IF(F209&lt;=0,0,IF(F209&lt;=15000,F209,IF(F209&lt;=40000,ROUNDUP(F209/2,0)+7500,IF(F209&lt;=70000,ROUNDUP(F209/4,0)+17500,35000)))),28000))))</f>
        <v/>
      </c>
      <c r="T209" s="18">
        <f>IF(G209&lt;=0,0,IF(G209&lt;=12000,G209,IF(G209&lt;=32000,ROUNDUP(G209/2,0)+6000,IF(G209&lt;=56000,ROUNDUP(G209/4,0)+14000,28000))))</f>
        <v/>
      </c>
      <c r="U209" s="18">
        <f>IF(I209&lt;=0,IF(H209&lt;=0,0,IF(H209&lt;=12000,H209,IF(H209&lt;=32000,ROUNDUP(H209/2,0)+6000,IF(H209&lt;=56000,ROUNDUP(H209/4,0)+14000,28000)))),IF(H209&lt;=0,IF(I209&lt;=0,0,IF(I209&lt;=15000,I209,IF(I209&lt;=40000,ROUNDUP(I209/2,0)+7500,IF(I209&lt;=70000,ROUNDUP(I209/4,0)+17500,35000)))),MAX(IF(I209&lt;=0,0,IF(I209&lt;=15000,I209,IF(I209&lt;=40000,ROUNDUP(I209/2,0)+7500,IF(I209&lt;=70000,ROUNDUP(I209/4,0)+17500,35000)))),MIN(IF(H209&lt;=0,0,IF(H209&lt;=12000,H209,IF(H209&lt;=32000,ROUNDUP(H209/2,0)+6000,IF(H209&lt;=56000,ROUNDUP(H209/4,0)+14000,28000))))+IF(I209&lt;=0,0,IF(I209&lt;=15000,I209,IF(I209&lt;=40000,ROUNDUP(I209/2,0)+7500,IF(I209&lt;=70000,ROUNDUP(I209/4,0)+17500,35000)))),28000))))</f>
        <v/>
      </c>
      <c r="V209" s="18">
        <f>MIN(70000,S209+T209+U209)</f>
        <v/>
      </c>
      <c r="W209" s="18">
        <f>MAX(0,ROUNDDOWN(M209-J209-N209-K209-0,-3))</f>
        <v/>
      </c>
      <c r="X209" s="18">
        <f>MAX(0,ROUNDDOWN(M209-J209-N209-K209-R209,-3))</f>
        <v/>
      </c>
      <c r="Y209" s="18">
        <f>IF(W209&lt;=0,0,ROUNDDOWN((W209*LOOKUP(W209,{0,1950001,3300001,6950001,9000001,18000001,40000001},{0.05,0.1,0.2,0.23,0.33,0.4,0.45})-LOOKUP(W209,{0,1950001,3300001,6950001,9000001,18000001,40000001},{0,97500,427500,636000,1536000,2796000,4796000}))*1.021,-2))</f>
        <v/>
      </c>
      <c r="Z209" s="18">
        <f>IF(X209&lt;=0,0,ROUNDDOWN((X209*LOOKUP(X209,{0,1950001,3300001,6950001,9000001,18000001,40000001},{0.05,0.1,0.2,0.23,0.33,0.4,0.45})-LOOKUP(X209,{0,1950001,3300001,6950001,9000001,18000001,40000001},{0,97500,427500,636000,1536000,2796000,4796000}))*1.021,-2))</f>
        <v/>
      </c>
      <c r="AA209" s="18">
        <f>MAX(0,ROUNDDOWN(M209-J209-430000-L209-0,-3))</f>
        <v/>
      </c>
      <c r="AB209" s="18">
        <f>MAX(0,ROUNDDOWN(M209-J209-430000-L209-V209,-3))</f>
        <v/>
      </c>
      <c r="AC209" s="18">
        <f>IF(M209&lt;=450000,0,MAX(0,ROUNDDOWN(AA209*0.06-MIN(50000,AA209)*0.03,-2))+MAX(0,ROUNDDOWN(AA209*0.04-MIN(50000,AA209)*0.02,-2)))</f>
        <v/>
      </c>
      <c r="AD209" s="18">
        <f>IF(M209&lt;=450000,0,MAX(0,ROUNDDOWN(AB209*0.06-MIN(50000,AB209)*0.03,-2))+MAX(0,ROUNDDOWN(AB209*0.04-MIN(50000,AB209)*0.02,-2)))</f>
        <v/>
      </c>
      <c r="AE209" s="18">
        <f>Y209-Z209</f>
        <v/>
      </c>
      <c r="AF209" s="18">
        <f>AC209-AD209</f>
        <v/>
      </c>
      <c r="AG209" s="18">
        <f>AE209+AF209</f>
        <v/>
      </c>
      <c r="AH209" s="20">
        <f>IF(W209&lt;=0,0,LOOKUP(W209,{0,1950001,3300001,6950001,9000001,18000001,40000001},{0.05,0.1,0.2,0.23,0.33,0.4,0.45}))</f>
        <v/>
      </c>
    </row>
    <row r="210">
      <c r="A210" t="inlineStr">
        <is>
          <t>1万円刻み 3区分8万円ずつ</t>
        </is>
      </c>
      <c r="B210" s="18">
        <f>'4_1万円刻み'!$A$44</f>
        <v/>
      </c>
      <c r="C210" s="19" t="n">
        <v>2026</v>
      </c>
      <c r="D210" t="inlineStr">
        <is>
          <t>いいえ</t>
        </is>
      </c>
      <c r="E210" s="18" t="n">
        <v>80000</v>
      </c>
      <c r="F210" s="18" t="n">
        <v>0</v>
      </c>
      <c r="G210" s="18" t="n">
        <v>80000</v>
      </c>
      <c r="H210" s="18" t="n">
        <v>80000</v>
      </c>
      <c r="I210" s="18" t="n">
        <v>0</v>
      </c>
      <c r="J210" s="18">
        <f>ROUND(MIN(B210/12,650000)*12*0.0915+MIN(B210/12,1390000)*12*(0.0504+0)+B210*0.005,0)</f>
        <v/>
      </c>
      <c r="K210" s="18" t="n">
        <v>0</v>
      </c>
      <c r="L210" s="18" t="n">
        <v>0</v>
      </c>
      <c r="M210" s="18">
        <f>ROUND(IF(C210&gt;=2026,IF(B210&lt;741000,0,IF(B210&lt;2191000,B210-740000,IF(B210&lt;2193000,1451000,IF(B210&lt;2196000,1453000,IF(B210&lt;2200000,1456000,IF(B210&lt;3600000,ROUNDDOWN(B210/4,-3)*2.8-80000,IF(B210&lt;6600000,ROUNDDOWN(B210/4,-3)*3.2-440000,IF(B210&lt;8500000,ROUNDDOWN(B210*0.9,0)-1100000,B210-1950000)))))))),IF(B210&lt;651000,0,IF(B210&lt;1900000,B210-650000,IF(B210&lt;3600000,ROUNDDOWN(B210/4,-3)*2.8-80000,IF(B210&lt;6600000,ROUNDDOWN(B210/4,-3)*3.2-440000,IF(B210&lt;8500000,ROUNDDOWN(B210*0.9,0)-1100000,B210-1950000)))))),0)</f>
        <v/>
      </c>
      <c r="N210" s="18">
        <f>IF(M210&gt;23500000,NA(),IF(C210&gt;=2026,IF(M210&lt;=4890000,1040000,IF(M210&lt;=6550000,670000,620000)),IF(M210&lt;=1320000,950000,IF(M210&lt;=3360000,880000,IF(M210&lt;=4890000,680000,IF(M210&lt;=6550000,630000,580000))))))</f>
        <v/>
      </c>
      <c r="O210" s="18">
        <f>IF(F210&lt;=0,IF(AND(D210="はい",C210&gt;=2026,C210&lt;=2027),IF(E210&lt;=0,0,IF(E210&lt;=30000,E210,IF(E210&lt;=60000,ROUNDUP(E210/2,0)+15000,IF(E210&lt;=120000,ROUNDUP(E210/4,0)+30000,60000)))),IF(E210&lt;=0,0,IF(E210&lt;=20000,E210,IF(E210&lt;=40000,ROUNDUP(E210/2,0)+10000,IF(E210&lt;=80000,ROUNDUP(E210/4,0)+20000,40000))))),IF(E210&lt;=0,IF(F210&lt;=0,0,IF(F210&lt;=25000,F210,IF(F210&lt;=50000,ROUNDUP(F210/2,0)+12500,IF(F210&lt;=100000,ROUNDUP(F210/4,0)+25000,50000)))),MAX(IF(F210&lt;=0,0,IF(F210&lt;=25000,F210,IF(F210&lt;=50000,ROUNDUP(F210/2,0)+12500,IF(F210&lt;=100000,ROUNDUP(F210/4,0)+25000,50000)))),MIN(IF(AND(D210="はい",C210&gt;=2026,C210&lt;=2027),IF(E210&lt;=0,0,IF(E210&lt;=30000,E210,IF(E210&lt;=60000,ROUNDUP(E210/2,0)+15000,IF(E210&lt;=120000,ROUNDUP(E210/4,0)+30000,60000)))),IF(E210&lt;=0,0,IF(E210&lt;=20000,E210,IF(E210&lt;=40000,ROUNDUP(E210/2,0)+10000,IF(E210&lt;=80000,ROUNDUP(E210/4,0)+20000,40000)))))+IF(F210&lt;=0,0,IF(F210&lt;=25000,F210,IF(F210&lt;=50000,ROUNDUP(F210/2,0)+12500,IF(F210&lt;=100000,ROUNDUP(F210/4,0)+25000,50000)))),IF(AND(D210="はい",C210&gt;=2026,C210&lt;=2027),60000,40000)))))</f>
        <v/>
      </c>
      <c r="P210" s="18">
        <f>IF(G210&lt;=0,0,IF(G210&lt;=20000,G210,IF(G210&lt;=40000,ROUNDUP(G210/2,0)+10000,IF(G210&lt;=80000,ROUNDUP(G210/4,0)+20000,40000))))</f>
        <v/>
      </c>
      <c r="Q210" s="18">
        <f>IF(I210&lt;=0,IF(H210&lt;=0,0,IF(H210&lt;=20000,H210,IF(H210&lt;=40000,ROUNDUP(H210/2,0)+10000,IF(H210&lt;=80000,ROUNDUP(H210/4,0)+20000,40000)))),IF(H210&lt;=0,IF(I210&lt;=0,0,IF(I210&lt;=25000,I210,IF(I210&lt;=50000,ROUNDUP(I210/2,0)+12500,IF(I210&lt;=100000,ROUNDUP(I210/4,0)+25000,50000)))),MAX(IF(I210&lt;=0,0,IF(I210&lt;=25000,I210,IF(I210&lt;=50000,ROUNDUP(I210/2,0)+12500,IF(I210&lt;=100000,ROUNDUP(I210/4,0)+25000,50000)))),MIN(IF(H210&lt;=0,0,IF(H210&lt;=20000,H210,IF(H210&lt;=40000,ROUNDUP(H210/2,0)+10000,IF(H210&lt;=80000,ROUNDUP(H210/4,0)+20000,40000))))+IF(I210&lt;=0,0,IF(I210&lt;=25000,I210,IF(I210&lt;=50000,ROUNDUP(I210/2,0)+12500,IF(I210&lt;=100000,ROUNDUP(I210/4,0)+25000,50000)))),40000))))</f>
        <v/>
      </c>
      <c r="R210" s="18">
        <f>MIN(120000,O210+P210+Q210)</f>
        <v/>
      </c>
      <c r="S210" s="18">
        <f>IF(F210&lt;=0,IF(E210&lt;=0,0,IF(E210&lt;=12000,E210,IF(E210&lt;=32000,ROUNDUP(E210/2,0)+6000,IF(E210&lt;=56000,ROUNDUP(E210/4,0)+14000,28000)))),IF(E210&lt;=0,IF(F210&lt;=0,0,IF(F210&lt;=15000,F210,IF(F210&lt;=40000,ROUNDUP(F210/2,0)+7500,IF(F210&lt;=70000,ROUNDUP(F210/4,0)+17500,35000)))),MAX(IF(F210&lt;=0,0,IF(F210&lt;=15000,F210,IF(F210&lt;=40000,ROUNDUP(F210/2,0)+7500,IF(F210&lt;=70000,ROUNDUP(F210/4,0)+17500,35000)))),MIN(IF(E210&lt;=0,0,IF(E210&lt;=12000,E210,IF(E210&lt;=32000,ROUNDUP(E210/2,0)+6000,IF(E210&lt;=56000,ROUNDUP(E210/4,0)+14000,28000))))+IF(F210&lt;=0,0,IF(F210&lt;=15000,F210,IF(F210&lt;=40000,ROUNDUP(F210/2,0)+7500,IF(F210&lt;=70000,ROUNDUP(F210/4,0)+17500,35000)))),28000))))</f>
        <v/>
      </c>
      <c r="T210" s="18">
        <f>IF(G210&lt;=0,0,IF(G210&lt;=12000,G210,IF(G210&lt;=32000,ROUNDUP(G210/2,0)+6000,IF(G210&lt;=56000,ROUNDUP(G210/4,0)+14000,28000))))</f>
        <v/>
      </c>
      <c r="U210" s="18">
        <f>IF(I210&lt;=0,IF(H210&lt;=0,0,IF(H210&lt;=12000,H210,IF(H210&lt;=32000,ROUNDUP(H210/2,0)+6000,IF(H210&lt;=56000,ROUNDUP(H210/4,0)+14000,28000)))),IF(H210&lt;=0,IF(I210&lt;=0,0,IF(I210&lt;=15000,I210,IF(I210&lt;=40000,ROUNDUP(I210/2,0)+7500,IF(I210&lt;=70000,ROUNDUP(I210/4,0)+17500,35000)))),MAX(IF(I210&lt;=0,0,IF(I210&lt;=15000,I210,IF(I210&lt;=40000,ROUNDUP(I210/2,0)+7500,IF(I210&lt;=70000,ROUNDUP(I210/4,0)+17500,35000)))),MIN(IF(H210&lt;=0,0,IF(H210&lt;=12000,H210,IF(H210&lt;=32000,ROUNDUP(H210/2,0)+6000,IF(H210&lt;=56000,ROUNDUP(H210/4,0)+14000,28000))))+IF(I210&lt;=0,0,IF(I210&lt;=15000,I210,IF(I210&lt;=40000,ROUNDUP(I210/2,0)+7500,IF(I210&lt;=70000,ROUNDUP(I210/4,0)+17500,35000)))),28000))))</f>
        <v/>
      </c>
      <c r="V210" s="18">
        <f>MIN(70000,S210+T210+U210)</f>
        <v/>
      </c>
      <c r="W210" s="18">
        <f>MAX(0,ROUNDDOWN(M210-J210-N210-K210-0,-3))</f>
        <v/>
      </c>
      <c r="X210" s="18">
        <f>MAX(0,ROUNDDOWN(M210-J210-N210-K210-R210,-3))</f>
        <v/>
      </c>
      <c r="Y210" s="18">
        <f>IF(W210&lt;=0,0,ROUNDDOWN((W210*LOOKUP(W210,{0,1950001,3300001,6950001,9000001,18000001,40000001},{0.05,0.1,0.2,0.23,0.33,0.4,0.45})-LOOKUP(W210,{0,1950001,3300001,6950001,9000001,18000001,40000001},{0,97500,427500,636000,1536000,2796000,4796000}))*1.021,-2))</f>
        <v/>
      </c>
      <c r="Z210" s="18">
        <f>IF(X210&lt;=0,0,ROUNDDOWN((X210*LOOKUP(X210,{0,1950001,3300001,6950001,9000001,18000001,40000001},{0.05,0.1,0.2,0.23,0.33,0.4,0.45})-LOOKUP(X210,{0,1950001,3300001,6950001,9000001,18000001,40000001},{0,97500,427500,636000,1536000,2796000,4796000}))*1.021,-2))</f>
        <v/>
      </c>
      <c r="AA210" s="18">
        <f>MAX(0,ROUNDDOWN(M210-J210-430000-L210-0,-3))</f>
        <v/>
      </c>
      <c r="AB210" s="18">
        <f>MAX(0,ROUNDDOWN(M210-J210-430000-L210-V210,-3))</f>
        <v/>
      </c>
      <c r="AC210" s="18">
        <f>IF(M210&lt;=450000,0,MAX(0,ROUNDDOWN(AA210*0.06-MIN(50000,AA210)*0.03,-2))+MAX(0,ROUNDDOWN(AA210*0.04-MIN(50000,AA210)*0.02,-2)))</f>
        <v/>
      </c>
      <c r="AD210" s="18">
        <f>IF(M210&lt;=450000,0,MAX(0,ROUNDDOWN(AB210*0.06-MIN(50000,AB210)*0.03,-2))+MAX(0,ROUNDDOWN(AB210*0.04-MIN(50000,AB210)*0.02,-2)))</f>
        <v/>
      </c>
      <c r="AE210" s="18">
        <f>Y210-Z210</f>
        <v/>
      </c>
      <c r="AF210" s="18">
        <f>AC210-AD210</f>
        <v/>
      </c>
      <c r="AG210" s="18">
        <f>AE210+AF210</f>
        <v/>
      </c>
      <c r="AH210" s="20">
        <f>IF(W210&lt;=0,0,LOOKUP(W210,{0,1950001,3300001,6950001,9000001,18000001,40000001},{0.05,0.1,0.2,0.23,0.33,0.4,0.45}))</f>
        <v/>
      </c>
    </row>
    <row r="211">
      <c r="A211" t="inlineStr">
        <is>
          <t>1万円刻み 一般8万円</t>
        </is>
      </c>
      <c r="B211" s="18">
        <f>'4_1万円刻み'!$A$44</f>
        <v/>
      </c>
      <c r="C211" s="19" t="n">
        <v>2026</v>
      </c>
      <c r="D211" t="inlineStr">
        <is>
          <t>いいえ</t>
        </is>
      </c>
      <c r="E211" s="18" t="n">
        <v>80000</v>
      </c>
      <c r="F211" s="18" t="n">
        <v>0</v>
      </c>
      <c r="G211" s="18" t="n">
        <v>0</v>
      </c>
      <c r="H211" s="18" t="n">
        <v>0</v>
      </c>
      <c r="I211" s="18" t="n">
        <v>0</v>
      </c>
      <c r="J211" s="18">
        <f>ROUND(MIN(B211/12,650000)*12*0.0915+MIN(B211/12,1390000)*12*(0.0504+0)+B211*0.005,0)</f>
        <v/>
      </c>
      <c r="K211" s="18" t="n">
        <v>0</v>
      </c>
      <c r="L211" s="18" t="n">
        <v>0</v>
      </c>
      <c r="M211" s="18">
        <f>ROUND(IF(C211&gt;=2026,IF(B211&lt;741000,0,IF(B211&lt;2191000,B211-740000,IF(B211&lt;2193000,1451000,IF(B211&lt;2196000,1453000,IF(B211&lt;2200000,1456000,IF(B211&lt;3600000,ROUNDDOWN(B211/4,-3)*2.8-80000,IF(B211&lt;6600000,ROUNDDOWN(B211/4,-3)*3.2-440000,IF(B211&lt;8500000,ROUNDDOWN(B211*0.9,0)-1100000,B211-1950000)))))))),IF(B211&lt;651000,0,IF(B211&lt;1900000,B211-650000,IF(B211&lt;3600000,ROUNDDOWN(B211/4,-3)*2.8-80000,IF(B211&lt;6600000,ROUNDDOWN(B211/4,-3)*3.2-440000,IF(B211&lt;8500000,ROUNDDOWN(B211*0.9,0)-1100000,B211-1950000)))))),0)</f>
        <v/>
      </c>
      <c r="N211" s="18">
        <f>IF(M211&gt;23500000,NA(),IF(C211&gt;=2026,IF(M211&lt;=4890000,1040000,IF(M211&lt;=6550000,670000,620000)),IF(M211&lt;=1320000,950000,IF(M211&lt;=3360000,880000,IF(M211&lt;=4890000,680000,IF(M211&lt;=6550000,630000,580000))))))</f>
        <v/>
      </c>
      <c r="O211" s="18">
        <f>IF(F211&lt;=0,IF(AND(D211="はい",C211&gt;=2026,C211&lt;=2027),IF(E211&lt;=0,0,IF(E211&lt;=30000,E211,IF(E211&lt;=60000,ROUNDUP(E211/2,0)+15000,IF(E211&lt;=120000,ROUNDUP(E211/4,0)+30000,60000)))),IF(E211&lt;=0,0,IF(E211&lt;=20000,E211,IF(E211&lt;=40000,ROUNDUP(E211/2,0)+10000,IF(E211&lt;=80000,ROUNDUP(E211/4,0)+20000,40000))))),IF(E211&lt;=0,IF(F211&lt;=0,0,IF(F211&lt;=25000,F211,IF(F211&lt;=50000,ROUNDUP(F211/2,0)+12500,IF(F211&lt;=100000,ROUNDUP(F211/4,0)+25000,50000)))),MAX(IF(F211&lt;=0,0,IF(F211&lt;=25000,F211,IF(F211&lt;=50000,ROUNDUP(F211/2,0)+12500,IF(F211&lt;=100000,ROUNDUP(F211/4,0)+25000,50000)))),MIN(IF(AND(D211="はい",C211&gt;=2026,C211&lt;=2027),IF(E211&lt;=0,0,IF(E211&lt;=30000,E211,IF(E211&lt;=60000,ROUNDUP(E211/2,0)+15000,IF(E211&lt;=120000,ROUNDUP(E211/4,0)+30000,60000)))),IF(E211&lt;=0,0,IF(E211&lt;=20000,E211,IF(E211&lt;=40000,ROUNDUP(E211/2,0)+10000,IF(E211&lt;=80000,ROUNDUP(E211/4,0)+20000,40000)))))+IF(F211&lt;=0,0,IF(F211&lt;=25000,F211,IF(F211&lt;=50000,ROUNDUP(F211/2,0)+12500,IF(F211&lt;=100000,ROUNDUP(F211/4,0)+25000,50000)))),IF(AND(D211="はい",C211&gt;=2026,C211&lt;=2027),60000,40000)))))</f>
        <v/>
      </c>
      <c r="P211" s="18">
        <f>IF(G211&lt;=0,0,IF(G211&lt;=20000,G211,IF(G211&lt;=40000,ROUNDUP(G211/2,0)+10000,IF(G211&lt;=80000,ROUNDUP(G211/4,0)+20000,40000))))</f>
        <v/>
      </c>
      <c r="Q211" s="18">
        <f>IF(I211&lt;=0,IF(H211&lt;=0,0,IF(H211&lt;=20000,H211,IF(H211&lt;=40000,ROUNDUP(H211/2,0)+10000,IF(H211&lt;=80000,ROUNDUP(H211/4,0)+20000,40000)))),IF(H211&lt;=0,IF(I211&lt;=0,0,IF(I211&lt;=25000,I211,IF(I211&lt;=50000,ROUNDUP(I211/2,0)+12500,IF(I211&lt;=100000,ROUNDUP(I211/4,0)+25000,50000)))),MAX(IF(I211&lt;=0,0,IF(I211&lt;=25000,I211,IF(I211&lt;=50000,ROUNDUP(I211/2,0)+12500,IF(I211&lt;=100000,ROUNDUP(I211/4,0)+25000,50000)))),MIN(IF(H211&lt;=0,0,IF(H211&lt;=20000,H211,IF(H211&lt;=40000,ROUNDUP(H211/2,0)+10000,IF(H211&lt;=80000,ROUNDUP(H211/4,0)+20000,40000))))+IF(I211&lt;=0,0,IF(I211&lt;=25000,I211,IF(I211&lt;=50000,ROUNDUP(I211/2,0)+12500,IF(I211&lt;=100000,ROUNDUP(I211/4,0)+25000,50000)))),40000))))</f>
        <v/>
      </c>
      <c r="R211" s="18">
        <f>MIN(120000,O211+P211+Q211)</f>
        <v/>
      </c>
      <c r="S211" s="18">
        <f>IF(F211&lt;=0,IF(E211&lt;=0,0,IF(E211&lt;=12000,E211,IF(E211&lt;=32000,ROUNDUP(E211/2,0)+6000,IF(E211&lt;=56000,ROUNDUP(E211/4,0)+14000,28000)))),IF(E211&lt;=0,IF(F211&lt;=0,0,IF(F211&lt;=15000,F211,IF(F211&lt;=40000,ROUNDUP(F211/2,0)+7500,IF(F211&lt;=70000,ROUNDUP(F211/4,0)+17500,35000)))),MAX(IF(F211&lt;=0,0,IF(F211&lt;=15000,F211,IF(F211&lt;=40000,ROUNDUP(F211/2,0)+7500,IF(F211&lt;=70000,ROUNDUP(F211/4,0)+17500,35000)))),MIN(IF(E211&lt;=0,0,IF(E211&lt;=12000,E211,IF(E211&lt;=32000,ROUNDUP(E211/2,0)+6000,IF(E211&lt;=56000,ROUNDUP(E211/4,0)+14000,28000))))+IF(F211&lt;=0,0,IF(F211&lt;=15000,F211,IF(F211&lt;=40000,ROUNDUP(F211/2,0)+7500,IF(F211&lt;=70000,ROUNDUP(F211/4,0)+17500,35000)))),28000))))</f>
        <v/>
      </c>
      <c r="T211" s="18">
        <f>IF(G211&lt;=0,0,IF(G211&lt;=12000,G211,IF(G211&lt;=32000,ROUNDUP(G211/2,0)+6000,IF(G211&lt;=56000,ROUNDUP(G211/4,0)+14000,28000))))</f>
        <v/>
      </c>
      <c r="U211" s="18">
        <f>IF(I211&lt;=0,IF(H211&lt;=0,0,IF(H211&lt;=12000,H211,IF(H211&lt;=32000,ROUNDUP(H211/2,0)+6000,IF(H211&lt;=56000,ROUNDUP(H211/4,0)+14000,28000)))),IF(H211&lt;=0,IF(I211&lt;=0,0,IF(I211&lt;=15000,I211,IF(I211&lt;=40000,ROUNDUP(I211/2,0)+7500,IF(I211&lt;=70000,ROUNDUP(I211/4,0)+17500,35000)))),MAX(IF(I211&lt;=0,0,IF(I211&lt;=15000,I211,IF(I211&lt;=40000,ROUNDUP(I211/2,0)+7500,IF(I211&lt;=70000,ROUNDUP(I211/4,0)+17500,35000)))),MIN(IF(H211&lt;=0,0,IF(H211&lt;=12000,H211,IF(H211&lt;=32000,ROUNDUP(H211/2,0)+6000,IF(H211&lt;=56000,ROUNDUP(H211/4,0)+14000,28000))))+IF(I211&lt;=0,0,IF(I211&lt;=15000,I211,IF(I211&lt;=40000,ROUNDUP(I211/2,0)+7500,IF(I211&lt;=70000,ROUNDUP(I211/4,0)+17500,35000)))),28000))))</f>
        <v/>
      </c>
      <c r="V211" s="18">
        <f>MIN(70000,S211+T211+U211)</f>
        <v/>
      </c>
      <c r="W211" s="18">
        <f>MAX(0,ROUNDDOWN(M211-J211-N211-K211-0,-3))</f>
        <v/>
      </c>
      <c r="X211" s="18">
        <f>MAX(0,ROUNDDOWN(M211-J211-N211-K211-R211,-3))</f>
        <v/>
      </c>
      <c r="Y211" s="18">
        <f>IF(W211&lt;=0,0,ROUNDDOWN((W211*LOOKUP(W211,{0,1950001,3300001,6950001,9000001,18000001,40000001},{0.05,0.1,0.2,0.23,0.33,0.4,0.45})-LOOKUP(W211,{0,1950001,3300001,6950001,9000001,18000001,40000001},{0,97500,427500,636000,1536000,2796000,4796000}))*1.021,-2))</f>
        <v/>
      </c>
      <c r="Z211" s="18">
        <f>IF(X211&lt;=0,0,ROUNDDOWN((X211*LOOKUP(X211,{0,1950001,3300001,6950001,9000001,18000001,40000001},{0.05,0.1,0.2,0.23,0.33,0.4,0.45})-LOOKUP(X211,{0,1950001,3300001,6950001,9000001,18000001,40000001},{0,97500,427500,636000,1536000,2796000,4796000}))*1.021,-2))</f>
        <v/>
      </c>
      <c r="AA211" s="18">
        <f>MAX(0,ROUNDDOWN(M211-J211-430000-L211-0,-3))</f>
        <v/>
      </c>
      <c r="AB211" s="18">
        <f>MAX(0,ROUNDDOWN(M211-J211-430000-L211-V211,-3))</f>
        <v/>
      </c>
      <c r="AC211" s="18">
        <f>IF(M211&lt;=450000,0,MAX(0,ROUNDDOWN(AA211*0.06-MIN(50000,AA211)*0.03,-2))+MAX(0,ROUNDDOWN(AA211*0.04-MIN(50000,AA211)*0.02,-2)))</f>
        <v/>
      </c>
      <c r="AD211" s="18">
        <f>IF(M211&lt;=450000,0,MAX(0,ROUNDDOWN(AB211*0.06-MIN(50000,AB211)*0.03,-2))+MAX(0,ROUNDDOWN(AB211*0.04-MIN(50000,AB211)*0.02,-2)))</f>
        <v/>
      </c>
      <c r="AE211" s="18">
        <f>Y211-Z211</f>
        <v/>
      </c>
      <c r="AF211" s="18">
        <f>AC211-AD211</f>
        <v/>
      </c>
      <c r="AG211" s="18">
        <f>AE211+AF211</f>
        <v/>
      </c>
      <c r="AH211" s="20">
        <f>IF(W211&lt;=0,0,LOOKUP(W211,{0,1950001,3300001,6950001,9000001,18000001,40000001},{0.05,0.1,0.2,0.23,0.33,0.4,0.45}))</f>
        <v/>
      </c>
    </row>
    <row r="212">
      <c r="A212" t="inlineStr">
        <is>
          <t>1万円刻み 特例あり一般12万円</t>
        </is>
      </c>
      <c r="B212" s="18">
        <f>'4_1万円刻み'!$A$44</f>
        <v/>
      </c>
      <c r="C212" s="19" t="n">
        <v>2026</v>
      </c>
      <c r="D212" t="inlineStr">
        <is>
          <t>はい</t>
        </is>
      </c>
      <c r="E212" s="18" t="n">
        <v>120000</v>
      </c>
      <c r="F212" s="18" t="n">
        <v>0</v>
      </c>
      <c r="G212" s="18" t="n">
        <v>0</v>
      </c>
      <c r="H212" s="18" t="n">
        <v>0</v>
      </c>
      <c r="I212" s="18" t="n">
        <v>0</v>
      </c>
      <c r="J212" s="18">
        <f>ROUND(MIN(B212/12,650000)*12*0.0915+MIN(B212/12,1390000)*12*(0.0504+0)+B212*0.005,0)</f>
        <v/>
      </c>
      <c r="K212" s="18" t="n">
        <v>0</v>
      </c>
      <c r="L212" s="18" t="n">
        <v>0</v>
      </c>
      <c r="M212" s="18">
        <f>ROUND(IF(C212&gt;=2026,IF(B212&lt;741000,0,IF(B212&lt;2191000,B212-740000,IF(B212&lt;2193000,1451000,IF(B212&lt;2196000,1453000,IF(B212&lt;2200000,1456000,IF(B212&lt;3600000,ROUNDDOWN(B212/4,-3)*2.8-80000,IF(B212&lt;6600000,ROUNDDOWN(B212/4,-3)*3.2-440000,IF(B212&lt;8500000,ROUNDDOWN(B212*0.9,0)-1100000,B212-1950000)))))))),IF(B212&lt;651000,0,IF(B212&lt;1900000,B212-650000,IF(B212&lt;3600000,ROUNDDOWN(B212/4,-3)*2.8-80000,IF(B212&lt;6600000,ROUNDDOWN(B212/4,-3)*3.2-440000,IF(B212&lt;8500000,ROUNDDOWN(B212*0.9,0)-1100000,B212-1950000)))))),0)</f>
        <v/>
      </c>
      <c r="N212" s="18">
        <f>IF(M212&gt;23500000,NA(),IF(C212&gt;=2026,IF(M212&lt;=4890000,1040000,IF(M212&lt;=6550000,670000,620000)),IF(M212&lt;=1320000,950000,IF(M212&lt;=3360000,880000,IF(M212&lt;=4890000,680000,IF(M212&lt;=6550000,630000,580000))))))</f>
        <v/>
      </c>
      <c r="O212" s="18">
        <f>IF(F212&lt;=0,IF(AND(D212="はい",C212&gt;=2026,C212&lt;=2027),IF(E212&lt;=0,0,IF(E212&lt;=30000,E212,IF(E212&lt;=60000,ROUNDUP(E212/2,0)+15000,IF(E212&lt;=120000,ROUNDUP(E212/4,0)+30000,60000)))),IF(E212&lt;=0,0,IF(E212&lt;=20000,E212,IF(E212&lt;=40000,ROUNDUP(E212/2,0)+10000,IF(E212&lt;=80000,ROUNDUP(E212/4,0)+20000,40000))))),IF(E212&lt;=0,IF(F212&lt;=0,0,IF(F212&lt;=25000,F212,IF(F212&lt;=50000,ROUNDUP(F212/2,0)+12500,IF(F212&lt;=100000,ROUNDUP(F212/4,0)+25000,50000)))),MAX(IF(F212&lt;=0,0,IF(F212&lt;=25000,F212,IF(F212&lt;=50000,ROUNDUP(F212/2,0)+12500,IF(F212&lt;=100000,ROUNDUP(F212/4,0)+25000,50000)))),MIN(IF(AND(D212="はい",C212&gt;=2026,C212&lt;=2027),IF(E212&lt;=0,0,IF(E212&lt;=30000,E212,IF(E212&lt;=60000,ROUNDUP(E212/2,0)+15000,IF(E212&lt;=120000,ROUNDUP(E212/4,0)+30000,60000)))),IF(E212&lt;=0,0,IF(E212&lt;=20000,E212,IF(E212&lt;=40000,ROUNDUP(E212/2,0)+10000,IF(E212&lt;=80000,ROUNDUP(E212/4,0)+20000,40000)))))+IF(F212&lt;=0,0,IF(F212&lt;=25000,F212,IF(F212&lt;=50000,ROUNDUP(F212/2,0)+12500,IF(F212&lt;=100000,ROUNDUP(F212/4,0)+25000,50000)))),IF(AND(D212="はい",C212&gt;=2026,C212&lt;=2027),60000,40000)))))</f>
        <v/>
      </c>
      <c r="P212" s="18">
        <f>IF(G212&lt;=0,0,IF(G212&lt;=20000,G212,IF(G212&lt;=40000,ROUNDUP(G212/2,0)+10000,IF(G212&lt;=80000,ROUNDUP(G212/4,0)+20000,40000))))</f>
        <v/>
      </c>
      <c r="Q212" s="18">
        <f>IF(I212&lt;=0,IF(H212&lt;=0,0,IF(H212&lt;=20000,H212,IF(H212&lt;=40000,ROUNDUP(H212/2,0)+10000,IF(H212&lt;=80000,ROUNDUP(H212/4,0)+20000,40000)))),IF(H212&lt;=0,IF(I212&lt;=0,0,IF(I212&lt;=25000,I212,IF(I212&lt;=50000,ROUNDUP(I212/2,0)+12500,IF(I212&lt;=100000,ROUNDUP(I212/4,0)+25000,50000)))),MAX(IF(I212&lt;=0,0,IF(I212&lt;=25000,I212,IF(I212&lt;=50000,ROUNDUP(I212/2,0)+12500,IF(I212&lt;=100000,ROUNDUP(I212/4,0)+25000,50000)))),MIN(IF(H212&lt;=0,0,IF(H212&lt;=20000,H212,IF(H212&lt;=40000,ROUNDUP(H212/2,0)+10000,IF(H212&lt;=80000,ROUNDUP(H212/4,0)+20000,40000))))+IF(I212&lt;=0,0,IF(I212&lt;=25000,I212,IF(I212&lt;=50000,ROUNDUP(I212/2,0)+12500,IF(I212&lt;=100000,ROUNDUP(I212/4,0)+25000,50000)))),40000))))</f>
        <v/>
      </c>
      <c r="R212" s="18">
        <f>MIN(120000,O212+P212+Q212)</f>
        <v/>
      </c>
      <c r="S212" s="18">
        <f>IF(F212&lt;=0,IF(E212&lt;=0,0,IF(E212&lt;=12000,E212,IF(E212&lt;=32000,ROUNDUP(E212/2,0)+6000,IF(E212&lt;=56000,ROUNDUP(E212/4,0)+14000,28000)))),IF(E212&lt;=0,IF(F212&lt;=0,0,IF(F212&lt;=15000,F212,IF(F212&lt;=40000,ROUNDUP(F212/2,0)+7500,IF(F212&lt;=70000,ROUNDUP(F212/4,0)+17500,35000)))),MAX(IF(F212&lt;=0,0,IF(F212&lt;=15000,F212,IF(F212&lt;=40000,ROUNDUP(F212/2,0)+7500,IF(F212&lt;=70000,ROUNDUP(F212/4,0)+17500,35000)))),MIN(IF(E212&lt;=0,0,IF(E212&lt;=12000,E212,IF(E212&lt;=32000,ROUNDUP(E212/2,0)+6000,IF(E212&lt;=56000,ROUNDUP(E212/4,0)+14000,28000))))+IF(F212&lt;=0,0,IF(F212&lt;=15000,F212,IF(F212&lt;=40000,ROUNDUP(F212/2,0)+7500,IF(F212&lt;=70000,ROUNDUP(F212/4,0)+17500,35000)))),28000))))</f>
        <v/>
      </c>
      <c r="T212" s="18">
        <f>IF(G212&lt;=0,0,IF(G212&lt;=12000,G212,IF(G212&lt;=32000,ROUNDUP(G212/2,0)+6000,IF(G212&lt;=56000,ROUNDUP(G212/4,0)+14000,28000))))</f>
        <v/>
      </c>
      <c r="U212" s="18">
        <f>IF(I212&lt;=0,IF(H212&lt;=0,0,IF(H212&lt;=12000,H212,IF(H212&lt;=32000,ROUNDUP(H212/2,0)+6000,IF(H212&lt;=56000,ROUNDUP(H212/4,0)+14000,28000)))),IF(H212&lt;=0,IF(I212&lt;=0,0,IF(I212&lt;=15000,I212,IF(I212&lt;=40000,ROUNDUP(I212/2,0)+7500,IF(I212&lt;=70000,ROUNDUP(I212/4,0)+17500,35000)))),MAX(IF(I212&lt;=0,0,IF(I212&lt;=15000,I212,IF(I212&lt;=40000,ROUNDUP(I212/2,0)+7500,IF(I212&lt;=70000,ROUNDUP(I212/4,0)+17500,35000)))),MIN(IF(H212&lt;=0,0,IF(H212&lt;=12000,H212,IF(H212&lt;=32000,ROUNDUP(H212/2,0)+6000,IF(H212&lt;=56000,ROUNDUP(H212/4,0)+14000,28000))))+IF(I212&lt;=0,0,IF(I212&lt;=15000,I212,IF(I212&lt;=40000,ROUNDUP(I212/2,0)+7500,IF(I212&lt;=70000,ROUNDUP(I212/4,0)+17500,35000)))),28000))))</f>
        <v/>
      </c>
      <c r="V212" s="18">
        <f>MIN(70000,S212+T212+U212)</f>
        <v/>
      </c>
      <c r="W212" s="18">
        <f>MAX(0,ROUNDDOWN(M212-J212-N212-K212-0,-3))</f>
        <v/>
      </c>
      <c r="X212" s="18">
        <f>MAX(0,ROUNDDOWN(M212-J212-N212-K212-R212,-3))</f>
        <v/>
      </c>
      <c r="Y212" s="18">
        <f>IF(W212&lt;=0,0,ROUNDDOWN((W212*LOOKUP(W212,{0,1950001,3300001,6950001,9000001,18000001,40000001},{0.05,0.1,0.2,0.23,0.33,0.4,0.45})-LOOKUP(W212,{0,1950001,3300001,6950001,9000001,18000001,40000001},{0,97500,427500,636000,1536000,2796000,4796000}))*1.021,-2))</f>
        <v/>
      </c>
      <c r="Z212" s="18">
        <f>IF(X212&lt;=0,0,ROUNDDOWN((X212*LOOKUP(X212,{0,1950001,3300001,6950001,9000001,18000001,40000001},{0.05,0.1,0.2,0.23,0.33,0.4,0.45})-LOOKUP(X212,{0,1950001,3300001,6950001,9000001,18000001,40000001},{0,97500,427500,636000,1536000,2796000,4796000}))*1.021,-2))</f>
        <v/>
      </c>
      <c r="AA212" s="18">
        <f>MAX(0,ROUNDDOWN(M212-J212-430000-L212-0,-3))</f>
        <v/>
      </c>
      <c r="AB212" s="18">
        <f>MAX(0,ROUNDDOWN(M212-J212-430000-L212-V212,-3))</f>
        <v/>
      </c>
      <c r="AC212" s="18">
        <f>IF(M212&lt;=450000,0,MAX(0,ROUNDDOWN(AA212*0.06-MIN(50000,AA212)*0.03,-2))+MAX(0,ROUNDDOWN(AA212*0.04-MIN(50000,AA212)*0.02,-2)))</f>
        <v/>
      </c>
      <c r="AD212" s="18">
        <f>IF(M212&lt;=450000,0,MAX(0,ROUNDDOWN(AB212*0.06-MIN(50000,AB212)*0.03,-2))+MAX(0,ROUNDDOWN(AB212*0.04-MIN(50000,AB212)*0.02,-2)))</f>
        <v/>
      </c>
      <c r="AE212" s="18">
        <f>Y212-Z212</f>
        <v/>
      </c>
      <c r="AF212" s="18">
        <f>AC212-AD212</f>
        <v/>
      </c>
      <c r="AG212" s="18">
        <f>AE212+AF212</f>
        <v/>
      </c>
      <c r="AH212" s="20">
        <f>IF(W212&lt;=0,0,LOOKUP(W212,{0,1950001,3300001,6950001,9000001,18000001,40000001},{0.05,0.1,0.2,0.23,0.33,0.4,0.45}))</f>
        <v/>
      </c>
    </row>
    <row r="213">
      <c r="A213" t="inlineStr">
        <is>
          <t>1万円刻み 3区分8万円ずつ</t>
        </is>
      </c>
      <c r="B213" s="18">
        <f>'4_1万円刻み'!$A$45</f>
        <v/>
      </c>
      <c r="C213" s="19" t="n">
        <v>2026</v>
      </c>
      <c r="D213" t="inlineStr">
        <is>
          <t>いいえ</t>
        </is>
      </c>
      <c r="E213" s="18" t="n">
        <v>80000</v>
      </c>
      <c r="F213" s="18" t="n">
        <v>0</v>
      </c>
      <c r="G213" s="18" t="n">
        <v>80000</v>
      </c>
      <c r="H213" s="18" t="n">
        <v>80000</v>
      </c>
      <c r="I213" s="18" t="n">
        <v>0</v>
      </c>
      <c r="J213" s="18">
        <f>ROUND(MIN(B213/12,650000)*12*0.0915+MIN(B213/12,1390000)*12*(0.0504+0)+B213*0.005,0)</f>
        <v/>
      </c>
      <c r="K213" s="18" t="n">
        <v>0</v>
      </c>
      <c r="L213" s="18" t="n">
        <v>0</v>
      </c>
      <c r="M213" s="18">
        <f>ROUND(IF(C213&gt;=2026,IF(B213&lt;741000,0,IF(B213&lt;2191000,B213-740000,IF(B213&lt;2193000,1451000,IF(B213&lt;2196000,1453000,IF(B213&lt;2200000,1456000,IF(B213&lt;3600000,ROUNDDOWN(B213/4,-3)*2.8-80000,IF(B213&lt;6600000,ROUNDDOWN(B213/4,-3)*3.2-440000,IF(B213&lt;8500000,ROUNDDOWN(B213*0.9,0)-1100000,B213-1950000)))))))),IF(B213&lt;651000,0,IF(B213&lt;1900000,B213-650000,IF(B213&lt;3600000,ROUNDDOWN(B213/4,-3)*2.8-80000,IF(B213&lt;6600000,ROUNDDOWN(B213/4,-3)*3.2-440000,IF(B213&lt;8500000,ROUNDDOWN(B213*0.9,0)-1100000,B213-1950000)))))),0)</f>
        <v/>
      </c>
      <c r="N213" s="18">
        <f>IF(M213&gt;23500000,NA(),IF(C213&gt;=2026,IF(M213&lt;=4890000,1040000,IF(M213&lt;=6550000,670000,620000)),IF(M213&lt;=1320000,950000,IF(M213&lt;=3360000,880000,IF(M213&lt;=4890000,680000,IF(M213&lt;=6550000,630000,580000))))))</f>
        <v/>
      </c>
      <c r="O213" s="18">
        <f>IF(F213&lt;=0,IF(AND(D213="はい",C213&gt;=2026,C213&lt;=2027),IF(E213&lt;=0,0,IF(E213&lt;=30000,E213,IF(E213&lt;=60000,ROUNDUP(E213/2,0)+15000,IF(E213&lt;=120000,ROUNDUP(E213/4,0)+30000,60000)))),IF(E213&lt;=0,0,IF(E213&lt;=20000,E213,IF(E213&lt;=40000,ROUNDUP(E213/2,0)+10000,IF(E213&lt;=80000,ROUNDUP(E213/4,0)+20000,40000))))),IF(E213&lt;=0,IF(F213&lt;=0,0,IF(F213&lt;=25000,F213,IF(F213&lt;=50000,ROUNDUP(F213/2,0)+12500,IF(F213&lt;=100000,ROUNDUP(F213/4,0)+25000,50000)))),MAX(IF(F213&lt;=0,0,IF(F213&lt;=25000,F213,IF(F213&lt;=50000,ROUNDUP(F213/2,0)+12500,IF(F213&lt;=100000,ROUNDUP(F213/4,0)+25000,50000)))),MIN(IF(AND(D213="はい",C213&gt;=2026,C213&lt;=2027),IF(E213&lt;=0,0,IF(E213&lt;=30000,E213,IF(E213&lt;=60000,ROUNDUP(E213/2,0)+15000,IF(E213&lt;=120000,ROUNDUP(E213/4,0)+30000,60000)))),IF(E213&lt;=0,0,IF(E213&lt;=20000,E213,IF(E213&lt;=40000,ROUNDUP(E213/2,0)+10000,IF(E213&lt;=80000,ROUNDUP(E213/4,0)+20000,40000)))))+IF(F213&lt;=0,0,IF(F213&lt;=25000,F213,IF(F213&lt;=50000,ROUNDUP(F213/2,0)+12500,IF(F213&lt;=100000,ROUNDUP(F213/4,0)+25000,50000)))),IF(AND(D213="はい",C213&gt;=2026,C213&lt;=2027),60000,40000)))))</f>
        <v/>
      </c>
      <c r="P213" s="18">
        <f>IF(G213&lt;=0,0,IF(G213&lt;=20000,G213,IF(G213&lt;=40000,ROUNDUP(G213/2,0)+10000,IF(G213&lt;=80000,ROUNDUP(G213/4,0)+20000,40000))))</f>
        <v/>
      </c>
      <c r="Q213" s="18">
        <f>IF(I213&lt;=0,IF(H213&lt;=0,0,IF(H213&lt;=20000,H213,IF(H213&lt;=40000,ROUNDUP(H213/2,0)+10000,IF(H213&lt;=80000,ROUNDUP(H213/4,0)+20000,40000)))),IF(H213&lt;=0,IF(I213&lt;=0,0,IF(I213&lt;=25000,I213,IF(I213&lt;=50000,ROUNDUP(I213/2,0)+12500,IF(I213&lt;=100000,ROUNDUP(I213/4,0)+25000,50000)))),MAX(IF(I213&lt;=0,0,IF(I213&lt;=25000,I213,IF(I213&lt;=50000,ROUNDUP(I213/2,0)+12500,IF(I213&lt;=100000,ROUNDUP(I213/4,0)+25000,50000)))),MIN(IF(H213&lt;=0,0,IF(H213&lt;=20000,H213,IF(H213&lt;=40000,ROUNDUP(H213/2,0)+10000,IF(H213&lt;=80000,ROUNDUP(H213/4,0)+20000,40000))))+IF(I213&lt;=0,0,IF(I213&lt;=25000,I213,IF(I213&lt;=50000,ROUNDUP(I213/2,0)+12500,IF(I213&lt;=100000,ROUNDUP(I213/4,0)+25000,50000)))),40000))))</f>
        <v/>
      </c>
      <c r="R213" s="18">
        <f>MIN(120000,O213+P213+Q213)</f>
        <v/>
      </c>
      <c r="S213" s="18">
        <f>IF(F213&lt;=0,IF(E213&lt;=0,0,IF(E213&lt;=12000,E213,IF(E213&lt;=32000,ROUNDUP(E213/2,0)+6000,IF(E213&lt;=56000,ROUNDUP(E213/4,0)+14000,28000)))),IF(E213&lt;=0,IF(F213&lt;=0,0,IF(F213&lt;=15000,F213,IF(F213&lt;=40000,ROUNDUP(F213/2,0)+7500,IF(F213&lt;=70000,ROUNDUP(F213/4,0)+17500,35000)))),MAX(IF(F213&lt;=0,0,IF(F213&lt;=15000,F213,IF(F213&lt;=40000,ROUNDUP(F213/2,0)+7500,IF(F213&lt;=70000,ROUNDUP(F213/4,0)+17500,35000)))),MIN(IF(E213&lt;=0,0,IF(E213&lt;=12000,E213,IF(E213&lt;=32000,ROUNDUP(E213/2,0)+6000,IF(E213&lt;=56000,ROUNDUP(E213/4,0)+14000,28000))))+IF(F213&lt;=0,0,IF(F213&lt;=15000,F213,IF(F213&lt;=40000,ROUNDUP(F213/2,0)+7500,IF(F213&lt;=70000,ROUNDUP(F213/4,0)+17500,35000)))),28000))))</f>
        <v/>
      </c>
      <c r="T213" s="18">
        <f>IF(G213&lt;=0,0,IF(G213&lt;=12000,G213,IF(G213&lt;=32000,ROUNDUP(G213/2,0)+6000,IF(G213&lt;=56000,ROUNDUP(G213/4,0)+14000,28000))))</f>
        <v/>
      </c>
      <c r="U213" s="18">
        <f>IF(I213&lt;=0,IF(H213&lt;=0,0,IF(H213&lt;=12000,H213,IF(H213&lt;=32000,ROUNDUP(H213/2,0)+6000,IF(H213&lt;=56000,ROUNDUP(H213/4,0)+14000,28000)))),IF(H213&lt;=0,IF(I213&lt;=0,0,IF(I213&lt;=15000,I213,IF(I213&lt;=40000,ROUNDUP(I213/2,0)+7500,IF(I213&lt;=70000,ROUNDUP(I213/4,0)+17500,35000)))),MAX(IF(I213&lt;=0,0,IF(I213&lt;=15000,I213,IF(I213&lt;=40000,ROUNDUP(I213/2,0)+7500,IF(I213&lt;=70000,ROUNDUP(I213/4,0)+17500,35000)))),MIN(IF(H213&lt;=0,0,IF(H213&lt;=12000,H213,IF(H213&lt;=32000,ROUNDUP(H213/2,0)+6000,IF(H213&lt;=56000,ROUNDUP(H213/4,0)+14000,28000))))+IF(I213&lt;=0,0,IF(I213&lt;=15000,I213,IF(I213&lt;=40000,ROUNDUP(I213/2,0)+7500,IF(I213&lt;=70000,ROUNDUP(I213/4,0)+17500,35000)))),28000))))</f>
        <v/>
      </c>
      <c r="V213" s="18">
        <f>MIN(70000,S213+T213+U213)</f>
        <v/>
      </c>
      <c r="W213" s="18">
        <f>MAX(0,ROUNDDOWN(M213-J213-N213-K213-0,-3))</f>
        <v/>
      </c>
      <c r="X213" s="18">
        <f>MAX(0,ROUNDDOWN(M213-J213-N213-K213-R213,-3))</f>
        <v/>
      </c>
      <c r="Y213" s="18">
        <f>IF(W213&lt;=0,0,ROUNDDOWN((W213*LOOKUP(W213,{0,1950001,3300001,6950001,9000001,18000001,40000001},{0.05,0.1,0.2,0.23,0.33,0.4,0.45})-LOOKUP(W213,{0,1950001,3300001,6950001,9000001,18000001,40000001},{0,97500,427500,636000,1536000,2796000,4796000}))*1.021,-2))</f>
        <v/>
      </c>
      <c r="Z213" s="18">
        <f>IF(X213&lt;=0,0,ROUNDDOWN((X213*LOOKUP(X213,{0,1950001,3300001,6950001,9000001,18000001,40000001},{0.05,0.1,0.2,0.23,0.33,0.4,0.45})-LOOKUP(X213,{0,1950001,3300001,6950001,9000001,18000001,40000001},{0,97500,427500,636000,1536000,2796000,4796000}))*1.021,-2))</f>
        <v/>
      </c>
      <c r="AA213" s="18">
        <f>MAX(0,ROUNDDOWN(M213-J213-430000-L213-0,-3))</f>
        <v/>
      </c>
      <c r="AB213" s="18">
        <f>MAX(0,ROUNDDOWN(M213-J213-430000-L213-V213,-3))</f>
        <v/>
      </c>
      <c r="AC213" s="18">
        <f>IF(M213&lt;=450000,0,MAX(0,ROUNDDOWN(AA213*0.06-MIN(50000,AA213)*0.03,-2))+MAX(0,ROUNDDOWN(AA213*0.04-MIN(50000,AA213)*0.02,-2)))</f>
        <v/>
      </c>
      <c r="AD213" s="18">
        <f>IF(M213&lt;=450000,0,MAX(0,ROUNDDOWN(AB213*0.06-MIN(50000,AB213)*0.03,-2))+MAX(0,ROUNDDOWN(AB213*0.04-MIN(50000,AB213)*0.02,-2)))</f>
        <v/>
      </c>
      <c r="AE213" s="18">
        <f>Y213-Z213</f>
        <v/>
      </c>
      <c r="AF213" s="18">
        <f>AC213-AD213</f>
        <v/>
      </c>
      <c r="AG213" s="18">
        <f>AE213+AF213</f>
        <v/>
      </c>
      <c r="AH213" s="20">
        <f>IF(W213&lt;=0,0,LOOKUP(W213,{0,1950001,3300001,6950001,9000001,18000001,40000001},{0.05,0.1,0.2,0.23,0.33,0.4,0.45}))</f>
        <v/>
      </c>
    </row>
    <row r="214">
      <c r="A214" t="inlineStr">
        <is>
          <t>1万円刻み 一般8万円</t>
        </is>
      </c>
      <c r="B214" s="18">
        <f>'4_1万円刻み'!$A$45</f>
        <v/>
      </c>
      <c r="C214" s="19" t="n">
        <v>2026</v>
      </c>
      <c r="D214" t="inlineStr">
        <is>
          <t>いいえ</t>
        </is>
      </c>
      <c r="E214" s="18" t="n">
        <v>80000</v>
      </c>
      <c r="F214" s="18" t="n">
        <v>0</v>
      </c>
      <c r="G214" s="18" t="n">
        <v>0</v>
      </c>
      <c r="H214" s="18" t="n">
        <v>0</v>
      </c>
      <c r="I214" s="18" t="n">
        <v>0</v>
      </c>
      <c r="J214" s="18">
        <f>ROUND(MIN(B214/12,650000)*12*0.0915+MIN(B214/12,1390000)*12*(0.0504+0)+B214*0.005,0)</f>
        <v/>
      </c>
      <c r="K214" s="18" t="n">
        <v>0</v>
      </c>
      <c r="L214" s="18" t="n">
        <v>0</v>
      </c>
      <c r="M214" s="18">
        <f>ROUND(IF(C214&gt;=2026,IF(B214&lt;741000,0,IF(B214&lt;2191000,B214-740000,IF(B214&lt;2193000,1451000,IF(B214&lt;2196000,1453000,IF(B214&lt;2200000,1456000,IF(B214&lt;3600000,ROUNDDOWN(B214/4,-3)*2.8-80000,IF(B214&lt;6600000,ROUNDDOWN(B214/4,-3)*3.2-440000,IF(B214&lt;8500000,ROUNDDOWN(B214*0.9,0)-1100000,B214-1950000)))))))),IF(B214&lt;651000,0,IF(B214&lt;1900000,B214-650000,IF(B214&lt;3600000,ROUNDDOWN(B214/4,-3)*2.8-80000,IF(B214&lt;6600000,ROUNDDOWN(B214/4,-3)*3.2-440000,IF(B214&lt;8500000,ROUNDDOWN(B214*0.9,0)-1100000,B214-1950000)))))),0)</f>
        <v/>
      </c>
      <c r="N214" s="18">
        <f>IF(M214&gt;23500000,NA(),IF(C214&gt;=2026,IF(M214&lt;=4890000,1040000,IF(M214&lt;=6550000,670000,620000)),IF(M214&lt;=1320000,950000,IF(M214&lt;=3360000,880000,IF(M214&lt;=4890000,680000,IF(M214&lt;=6550000,630000,580000))))))</f>
        <v/>
      </c>
      <c r="O214" s="18">
        <f>IF(F214&lt;=0,IF(AND(D214="はい",C214&gt;=2026,C214&lt;=2027),IF(E214&lt;=0,0,IF(E214&lt;=30000,E214,IF(E214&lt;=60000,ROUNDUP(E214/2,0)+15000,IF(E214&lt;=120000,ROUNDUP(E214/4,0)+30000,60000)))),IF(E214&lt;=0,0,IF(E214&lt;=20000,E214,IF(E214&lt;=40000,ROUNDUP(E214/2,0)+10000,IF(E214&lt;=80000,ROUNDUP(E214/4,0)+20000,40000))))),IF(E214&lt;=0,IF(F214&lt;=0,0,IF(F214&lt;=25000,F214,IF(F214&lt;=50000,ROUNDUP(F214/2,0)+12500,IF(F214&lt;=100000,ROUNDUP(F214/4,0)+25000,50000)))),MAX(IF(F214&lt;=0,0,IF(F214&lt;=25000,F214,IF(F214&lt;=50000,ROUNDUP(F214/2,0)+12500,IF(F214&lt;=100000,ROUNDUP(F214/4,0)+25000,50000)))),MIN(IF(AND(D214="はい",C214&gt;=2026,C214&lt;=2027),IF(E214&lt;=0,0,IF(E214&lt;=30000,E214,IF(E214&lt;=60000,ROUNDUP(E214/2,0)+15000,IF(E214&lt;=120000,ROUNDUP(E214/4,0)+30000,60000)))),IF(E214&lt;=0,0,IF(E214&lt;=20000,E214,IF(E214&lt;=40000,ROUNDUP(E214/2,0)+10000,IF(E214&lt;=80000,ROUNDUP(E214/4,0)+20000,40000)))))+IF(F214&lt;=0,0,IF(F214&lt;=25000,F214,IF(F214&lt;=50000,ROUNDUP(F214/2,0)+12500,IF(F214&lt;=100000,ROUNDUP(F214/4,0)+25000,50000)))),IF(AND(D214="はい",C214&gt;=2026,C214&lt;=2027),60000,40000)))))</f>
        <v/>
      </c>
      <c r="P214" s="18">
        <f>IF(G214&lt;=0,0,IF(G214&lt;=20000,G214,IF(G214&lt;=40000,ROUNDUP(G214/2,0)+10000,IF(G214&lt;=80000,ROUNDUP(G214/4,0)+20000,40000))))</f>
        <v/>
      </c>
      <c r="Q214" s="18">
        <f>IF(I214&lt;=0,IF(H214&lt;=0,0,IF(H214&lt;=20000,H214,IF(H214&lt;=40000,ROUNDUP(H214/2,0)+10000,IF(H214&lt;=80000,ROUNDUP(H214/4,0)+20000,40000)))),IF(H214&lt;=0,IF(I214&lt;=0,0,IF(I214&lt;=25000,I214,IF(I214&lt;=50000,ROUNDUP(I214/2,0)+12500,IF(I214&lt;=100000,ROUNDUP(I214/4,0)+25000,50000)))),MAX(IF(I214&lt;=0,0,IF(I214&lt;=25000,I214,IF(I214&lt;=50000,ROUNDUP(I214/2,0)+12500,IF(I214&lt;=100000,ROUNDUP(I214/4,0)+25000,50000)))),MIN(IF(H214&lt;=0,0,IF(H214&lt;=20000,H214,IF(H214&lt;=40000,ROUNDUP(H214/2,0)+10000,IF(H214&lt;=80000,ROUNDUP(H214/4,0)+20000,40000))))+IF(I214&lt;=0,0,IF(I214&lt;=25000,I214,IF(I214&lt;=50000,ROUNDUP(I214/2,0)+12500,IF(I214&lt;=100000,ROUNDUP(I214/4,0)+25000,50000)))),40000))))</f>
        <v/>
      </c>
      <c r="R214" s="18">
        <f>MIN(120000,O214+P214+Q214)</f>
        <v/>
      </c>
      <c r="S214" s="18">
        <f>IF(F214&lt;=0,IF(E214&lt;=0,0,IF(E214&lt;=12000,E214,IF(E214&lt;=32000,ROUNDUP(E214/2,0)+6000,IF(E214&lt;=56000,ROUNDUP(E214/4,0)+14000,28000)))),IF(E214&lt;=0,IF(F214&lt;=0,0,IF(F214&lt;=15000,F214,IF(F214&lt;=40000,ROUNDUP(F214/2,0)+7500,IF(F214&lt;=70000,ROUNDUP(F214/4,0)+17500,35000)))),MAX(IF(F214&lt;=0,0,IF(F214&lt;=15000,F214,IF(F214&lt;=40000,ROUNDUP(F214/2,0)+7500,IF(F214&lt;=70000,ROUNDUP(F214/4,0)+17500,35000)))),MIN(IF(E214&lt;=0,0,IF(E214&lt;=12000,E214,IF(E214&lt;=32000,ROUNDUP(E214/2,0)+6000,IF(E214&lt;=56000,ROUNDUP(E214/4,0)+14000,28000))))+IF(F214&lt;=0,0,IF(F214&lt;=15000,F214,IF(F214&lt;=40000,ROUNDUP(F214/2,0)+7500,IF(F214&lt;=70000,ROUNDUP(F214/4,0)+17500,35000)))),28000))))</f>
        <v/>
      </c>
      <c r="T214" s="18">
        <f>IF(G214&lt;=0,0,IF(G214&lt;=12000,G214,IF(G214&lt;=32000,ROUNDUP(G214/2,0)+6000,IF(G214&lt;=56000,ROUNDUP(G214/4,0)+14000,28000))))</f>
        <v/>
      </c>
      <c r="U214" s="18">
        <f>IF(I214&lt;=0,IF(H214&lt;=0,0,IF(H214&lt;=12000,H214,IF(H214&lt;=32000,ROUNDUP(H214/2,0)+6000,IF(H214&lt;=56000,ROUNDUP(H214/4,0)+14000,28000)))),IF(H214&lt;=0,IF(I214&lt;=0,0,IF(I214&lt;=15000,I214,IF(I214&lt;=40000,ROUNDUP(I214/2,0)+7500,IF(I214&lt;=70000,ROUNDUP(I214/4,0)+17500,35000)))),MAX(IF(I214&lt;=0,0,IF(I214&lt;=15000,I214,IF(I214&lt;=40000,ROUNDUP(I214/2,0)+7500,IF(I214&lt;=70000,ROUNDUP(I214/4,0)+17500,35000)))),MIN(IF(H214&lt;=0,0,IF(H214&lt;=12000,H214,IF(H214&lt;=32000,ROUNDUP(H214/2,0)+6000,IF(H214&lt;=56000,ROUNDUP(H214/4,0)+14000,28000))))+IF(I214&lt;=0,0,IF(I214&lt;=15000,I214,IF(I214&lt;=40000,ROUNDUP(I214/2,0)+7500,IF(I214&lt;=70000,ROUNDUP(I214/4,0)+17500,35000)))),28000))))</f>
        <v/>
      </c>
      <c r="V214" s="18">
        <f>MIN(70000,S214+T214+U214)</f>
        <v/>
      </c>
      <c r="W214" s="18">
        <f>MAX(0,ROUNDDOWN(M214-J214-N214-K214-0,-3))</f>
        <v/>
      </c>
      <c r="X214" s="18">
        <f>MAX(0,ROUNDDOWN(M214-J214-N214-K214-R214,-3))</f>
        <v/>
      </c>
      <c r="Y214" s="18">
        <f>IF(W214&lt;=0,0,ROUNDDOWN((W214*LOOKUP(W214,{0,1950001,3300001,6950001,9000001,18000001,40000001},{0.05,0.1,0.2,0.23,0.33,0.4,0.45})-LOOKUP(W214,{0,1950001,3300001,6950001,9000001,18000001,40000001},{0,97500,427500,636000,1536000,2796000,4796000}))*1.021,-2))</f>
        <v/>
      </c>
      <c r="Z214" s="18">
        <f>IF(X214&lt;=0,0,ROUNDDOWN((X214*LOOKUP(X214,{0,1950001,3300001,6950001,9000001,18000001,40000001},{0.05,0.1,0.2,0.23,0.33,0.4,0.45})-LOOKUP(X214,{0,1950001,3300001,6950001,9000001,18000001,40000001},{0,97500,427500,636000,1536000,2796000,4796000}))*1.021,-2))</f>
        <v/>
      </c>
      <c r="AA214" s="18">
        <f>MAX(0,ROUNDDOWN(M214-J214-430000-L214-0,-3))</f>
        <v/>
      </c>
      <c r="AB214" s="18">
        <f>MAX(0,ROUNDDOWN(M214-J214-430000-L214-V214,-3))</f>
        <v/>
      </c>
      <c r="AC214" s="18">
        <f>IF(M214&lt;=450000,0,MAX(0,ROUNDDOWN(AA214*0.06-MIN(50000,AA214)*0.03,-2))+MAX(0,ROUNDDOWN(AA214*0.04-MIN(50000,AA214)*0.02,-2)))</f>
        <v/>
      </c>
      <c r="AD214" s="18">
        <f>IF(M214&lt;=450000,0,MAX(0,ROUNDDOWN(AB214*0.06-MIN(50000,AB214)*0.03,-2))+MAX(0,ROUNDDOWN(AB214*0.04-MIN(50000,AB214)*0.02,-2)))</f>
        <v/>
      </c>
      <c r="AE214" s="18">
        <f>Y214-Z214</f>
        <v/>
      </c>
      <c r="AF214" s="18">
        <f>AC214-AD214</f>
        <v/>
      </c>
      <c r="AG214" s="18">
        <f>AE214+AF214</f>
        <v/>
      </c>
      <c r="AH214" s="20">
        <f>IF(W214&lt;=0,0,LOOKUP(W214,{0,1950001,3300001,6950001,9000001,18000001,40000001},{0.05,0.1,0.2,0.23,0.33,0.4,0.45}))</f>
        <v/>
      </c>
    </row>
    <row r="215">
      <c r="A215" t="inlineStr">
        <is>
          <t>1万円刻み 特例あり一般12万円</t>
        </is>
      </c>
      <c r="B215" s="18">
        <f>'4_1万円刻み'!$A$45</f>
        <v/>
      </c>
      <c r="C215" s="19" t="n">
        <v>2026</v>
      </c>
      <c r="D215" t="inlineStr">
        <is>
          <t>はい</t>
        </is>
      </c>
      <c r="E215" s="18" t="n">
        <v>120000</v>
      </c>
      <c r="F215" s="18" t="n">
        <v>0</v>
      </c>
      <c r="G215" s="18" t="n">
        <v>0</v>
      </c>
      <c r="H215" s="18" t="n">
        <v>0</v>
      </c>
      <c r="I215" s="18" t="n">
        <v>0</v>
      </c>
      <c r="J215" s="18">
        <f>ROUND(MIN(B215/12,650000)*12*0.0915+MIN(B215/12,1390000)*12*(0.0504+0)+B215*0.005,0)</f>
        <v/>
      </c>
      <c r="K215" s="18" t="n">
        <v>0</v>
      </c>
      <c r="L215" s="18" t="n">
        <v>0</v>
      </c>
      <c r="M215" s="18">
        <f>ROUND(IF(C215&gt;=2026,IF(B215&lt;741000,0,IF(B215&lt;2191000,B215-740000,IF(B215&lt;2193000,1451000,IF(B215&lt;2196000,1453000,IF(B215&lt;2200000,1456000,IF(B215&lt;3600000,ROUNDDOWN(B215/4,-3)*2.8-80000,IF(B215&lt;6600000,ROUNDDOWN(B215/4,-3)*3.2-440000,IF(B215&lt;8500000,ROUNDDOWN(B215*0.9,0)-1100000,B215-1950000)))))))),IF(B215&lt;651000,0,IF(B215&lt;1900000,B215-650000,IF(B215&lt;3600000,ROUNDDOWN(B215/4,-3)*2.8-80000,IF(B215&lt;6600000,ROUNDDOWN(B215/4,-3)*3.2-440000,IF(B215&lt;8500000,ROUNDDOWN(B215*0.9,0)-1100000,B215-1950000)))))),0)</f>
        <v/>
      </c>
      <c r="N215" s="18">
        <f>IF(M215&gt;23500000,NA(),IF(C215&gt;=2026,IF(M215&lt;=4890000,1040000,IF(M215&lt;=6550000,670000,620000)),IF(M215&lt;=1320000,950000,IF(M215&lt;=3360000,880000,IF(M215&lt;=4890000,680000,IF(M215&lt;=6550000,630000,580000))))))</f>
        <v/>
      </c>
      <c r="O215" s="18">
        <f>IF(F215&lt;=0,IF(AND(D215="はい",C215&gt;=2026,C215&lt;=2027),IF(E215&lt;=0,0,IF(E215&lt;=30000,E215,IF(E215&lt;=60000,ROUNDUP(E215/2,0)+15000,IF(E215&lt;=120000,ROUNDUP(E215/4,0)+30000,60000)))),IF(E215&lt;=0,0,IF(E215&lt;=20000,E215,IF(E215&lt;=40000,ROUNDUP(E215/2,0)+10000,IF(E215&lt;=80000,ROUNDUP(E215/4,0)+20000,40000))))),IF(E215&lt;=0,IF(F215&lt;=0,0,IF(F215&lt;=25000,F215,IF(F215&lt;=50000,ROUNDUP(F215/2,0)+12500,IF(F215&lt;=100000,ROUNDUP(F215/4,0)+25000,50000)))),MAX(IF(F215&lt;=0,0,IF(F215&lt;=25000,F215,IF(F215&lt;=50000,ROUNDUP(F215/2,0)+12500,IF(F215&lt;=100000,ROUNDUP(F215/4,0)+25000,50000)))),MIN(IF(AND(D215="はい",C215&gt;=2026,C215&lt;=2027),IF(E215&lt;=0,0,IF(E215&lt;=30000,E215,IF(E215&lt;=60000,ROUNDUP(E215/2,0)+15000,IF(E215&lt;=120000,ROUNDUP(E215/4,0)+30000,60000)))),IF(E215&lt;=0,0,IF(E215&lt;=20000,E215,IF(E215&lt;=40000,ROUNDUP(E215/2,0)+10000,IF(E215&lt;=80000,ROUNDUP(E215/4,0)+20000,40000)))))+IF(F215&lt;=0,0,IF(F215&lt;=25000,F215,IF(F215&lt;=50000,ROUNDUP(F215/2,0)+12500,IF(F215&lt;=100000,ROUNDUP(F215/4,0)+25000,50000)))),IF(AND(D215="はい",C215&gt;=2026,C215&lt;=2027),60000,40000)))))</f>
        <v/>
      </c>
      <c r="P215" s="18">
        <f>IF(G215&lt;=0,0,IF(G215&lt;=20000,G215,IF(G215&lt;=40000,ROUNDUP(G215/2,0)+10000,IF(G215&lt;=80000,ROUNDUP(G215/4,0)+20000,40000))))</f>
        <v/>
      </c>
      <c r="Q215" s="18">
        <f>IF(I215&lt;=0,IF(H215&lt;=0,0,IF(H215&lt;=20000,H215,IF(H215&lt;=40000,ROUNDUP(H215/2,0)+10000,IF(H215&lt;=80000,ROUNDUP(H215/4,0)+20000,40000)))),IF(H215&lt;=0,IF(I215&lt;=0,0,IF(I215&lt;=25000,I215,IF(I215&lt;=50000,ROUNDUP(I215/2,0)+12500,IF(I215&lt;=100000,ROUNDUP(I215/4,0)+25000,50000)))),MAX(IF(I215&lt;=0,0,IF(I215&lt;=25000,I215,IF(I215&lt;=50000,ROUNDUP(I215/2,0)+12500,IF(I215&lt;=100000,ROUNDUP(I215/4,0)+25000,50000)))),MIN(IF(H215&lt;=0,0,IF(H215&lt;=20000,H215,IF(H215&lt;=40000,ROUNDUP(H215/2,0)+10000,IF(H215&lt;=80000,ROUNDUP(H215/4,0)+20000,40000))))+IF(I215&lt;=0,0,IF(I215&lt;=25000,I215,IF(I215&lt;=50000,ROUNDUP(I215/2,0)+12500,IF(I215&lt;=100000,ROUNDUP(I215/4,0)+25000,50000)))),40000))))</f>
        <v/>
      </c>
      <c r="R215" s="18">
        <f>MIN(120000,O215+P215+Q215)</f>
        <v/>
      </c>
      <c r="S215" s="18">
        <f>IF(F215&lt;=0,IF(E215&lt;=0,0,IF(E215&lt;=12000,E215,IF(E215&lt;=32000,ROUNDUP(E215/2,0)+6000,IF(E215&lt;=56000,ROUNDUP(E215/4,0)+14000,28000)))),IF(E215&lt;=0,IF(F215&lt;=0,0,IF(F215&lt;=15000,F215,IF(F215&lt;=40000,ROUNDUP(F215/2,0)+7500,IF(F215&lt;=70000,ROUNDUP(F215/4,0)+17500,35000)))),MAX(IF(F215&lt;=0,0,IF(F215&lt;=15000,F215,IF(F215&lt;=40000,ROUNDUP(F215/2,0)+7500,IF(F215&lt;=70000,ROUNDUP(F215/4,0)+17500,35000)))),MIN(IF(E215&lt;=0,0,IF(E215&lt;=12000,E215,IF(E215&lt;=32000,ROUNDUP(E215/2,0)+6000,IF(E215&lt;=56000,ROUNDUP(E215/4,0)+14000,28000))))+IF(F215&lt;=0,0,IF(F215&lt;=15000,F215,IF(F215&lt;=40000,ROUNDUP(F215/2,0)+7500,IF(F215&lt;=70000,ROUNDUP(F215/4,0)+17500,35000)))),28000))))</f>
        <v/>
      </c>
      <c r="T215" s="18">
        <f>IF(G215&lt;=0,0,IF(G215&lt;=12000,G215,IF(G215&lt;=32000,ROUNDUP(G215/2,0)+6000,IF(G215&lt;=56000,ROUNDUP(G215/4,0)+14000,28000))))</f>
        <v/>
      </c>
      <c r="U215" s="18">
        <f>IF(I215&lt;=0,IF(H215&lt;=0,0,IF(H215&lt;=12000,H215,IF(H215&lt;=32000,ROUNDUP(H215/2,0)+6000,IF(H215&lt;=56000,ROUNDUP(H215/4,0)+14000,28000)))),IF(H215&lt;=0,IF(I215&lt;=0,0,IF(I215&lt;=15000,I215,IF(I215&lt;=40000,ROUNDUP(I215/2,0)+7500,IF(I215&lt;=70000,ROUNDUP(I215/4,0)+17500,35000)))),MAX(IF(I215&lt;=0,0,IF(I215&lt;=15000,I215,IF(I215&lt;=40000,ROUNDUP(I215/2,0)+7500,IF(I215&lt;=70000,ROUNDUP(I215/4,0)+17500,35000)))),MIN(IF(H215&lt;=0,0,IF(H215&lt;=12000,H215,IF(H215&lt;=32000,ROUNDUP(H215/2,0)+6000,IF(H215&lt;=56000,ROUNDUP(H215/4,0)+14000,28000))))+IF(I215&lt;=0,0,IF(I215&lt;=15000,I215,IF(I215&lt;=40000,ROUNDUP(I215/2,0)+7500,IF(I215&lt;=70000,ROUNDUP(I215/4,0)+17500,35000)))),28000))))</f>
        <v/>
      </c>
      <c r="V215" s="18">
        <f>MIN(70000,S215+T215+U215)</f>
        <v/>
      </c>
      <c r="W215" s="18">
        <f>MAX(0,ROUNDDOWN(M215-J215-N215-K215-0,-3))</f>
        <v/>
      </c>
      <c r="X215" s="18">
        <f>MAX(0,ROUNDDOWN(M215-J215-N215-K215-R215,-3))</f>
        <v/>
      </c>
      <c r="Y215" s="18">
        <f>IF(W215&lt;=0,0,ROUNDDOWN((W215*LOOKUP(W215,{0,1950001,3300001,6950001,9000001,18000001,40000001},{0.05,0.1,0.2,0.23,0.33,0.4,0.45})-LOOKUP(W215,{0,1950001,3300001,6950001,9000001,18000001,40000001},{0,97500,427500,636000,1536000,2796000,4796000}))*1.021,-2))</f>
        <v/>
      </c>
      <c r="Z215" s="18">
        <f>IF(X215&lt;=0,0,ROUNDDOWN((X215*LOOKUP(X215,{0,1950001,3300001,6950001,9000001,18000001,40000001},{0.05,0.1,0.2,0.23,0.33,0.4,0.45})-LOOKUP(X215,{0,1950001,3300001,6950001,9000001,18000001,40000001},{0,97500,427500,636000,1536000,2796000,4796000}))*1.021,-2))</f>
        <v/>
      </c>
      <c r="AA215" s="18">
        <f>MAX(0,ROUNDDOWN(M215-J215-430000-L215-0,-3))</f>
        <v/>
      </c>
      <c r="AB215" s="18">
        <f>MAX(0,ROUNDDOWN(M215-J215-430000-L215-V215,-3))</f>
        <v/>
      </c>
      <c r="AC215" s="18">
        <f>IF(M215&lt;=450000,0,MAX(0,ROUNDDOWN(AA215*0.06-MIN(50000,AA215)*0.03,-2))+MAX(0,ROUNDDOWN(AA215*0.04-MIN(50000,AA215)*0.02,-2)))</f>
        <v/>
      </c>
      <c r="AD215" s="18">
        <f>IF(M215&lt;=450000,0,MAX(0,ROUNDDOWN(AB215*0.06-MIN(50000,AB215)*0.03,-2))+MAX(0,ROUNDDOWN(AB215*0.04-MIN(50000,AB215)*0.02,-2)))</f>
        <v/>
      </c>
      <c r="AE215" s="18">
        <f>Y215-Z215</f>
        <v/>
      </c>
      <c r="AF215" s="18">
        <f>AC215-AD215</f>
        <v/>
      </c>
      <c r="AG215" s="18">
        <f>AE215+AF215</f>
        <v/>
      </c>
      <c r="AH215" s="20">
        <f>IF(W215&lt;=0,0,LOOKUP(W215,{0,1950001,3300001,6950001,9000001,18000001,40000001},{0.05,0.1,0.2,0.23,0.33,0.4,0.45}))</f>
        <v/>
      </c>
    </row>
    <row r="216">
      <c r="A216" t="inlineStr">
        <is>
          <t>1万円刻み 3区分8万円ずつ</t>
        </is>
      </c>
      <c r="B216" s="18">
        <f>'4_1万円刻み'!$A$46</f>
        <v/>
      </c>
      <c r="C216" s="19" t="n">
        <v>2026</v>
      </c>
      <c r="D216" t="inlineStr">
        <is>
          <t>いいえ</t>
        </is>
      </c>
      <c r="E216" s="18" t="n">
        <v>80000</v>
      </c>
      <c r="F216" s="18" t="n">
        <v>0</v>
      </c>
      <c r="G216" s="18" t="n">
        <v>80000</v>
      </c>
      <c r="H216" s="18" t="n">
        <v>80000</v>
      </c>
      <c r="I216" s="18" t="n">
        <v>0</v>
      </c>
      <c r="J216" s="18">
        <f>ROUND(MIN(B216/12,650000)*12*0.0915+MIN(B216/12,1390000)*12*(0.0504+0)+B216*0.005,0)</f>
        <v/>
      </c>
      <c r="K216" s="18" t="n">
        <v>0</v>
      </c>
      <c r="L216" s="18" t="n">
        <v>0</v>
      </c>
      <c r="M216" s="18">
        <f>ROUND(IF(C216&gt;=2026,IF(B216&lt;741000,0,IF(B216&lt;2191000,B216-740000,IF(B216&lt;2193000,1451000,IF(B216&lt;2196000,1453000,IF(B216&lt;2200000,1456000,IF(B216&lt;3600000,ROUNDDOWN(B216/4,-3)*2.8-80000,IF(B216&lt;6600000,ROUNDDOWN(B216/4,-3)*3.2-440000,IF(B216&lt;8500000,ROUNDDOWN(B216*0.9,0)-1100000,B216-1950000)))))))),IF(B216&lt;651000,0,IF(B216&lt;1900000,B216-650000,IF(B216&lt;3600000,ROUNDDOWN(B216/4,-3)*2.8-80000,IF(B216&lt;6600000,ROUNDDOWN(B216/4,-3)*3.2-440000,IF(B216&lt;8500000,ROUNDDOWN(B216*0.9,0)-1100000,B216-1950000)))))),0)</f>
        <v/>
      </c>
      <c r="N216" s="18">
        <f>IF(M216&gt;23500000,NA(),IF(C216&gt;=2026,IF(M216&lt;=4890000,1040000,IF(M216&lt;=6550000,670000,620000)),IF(M216&lt;=1320000,950000,IF(M216&lt;=3360000,880000,IF(M216&lt;=4890000,680000,IF(M216&lt;=6550000,630000,580000))))))</f>
        <v/>
      </c>
      <c r="O216" s="18">
        <f>IF(F216&lt;=0,IF(AND(D216="はい",C216&gt;=2026,C216&lt;=2027),IF(E216&lt;=0,0,IF(E216&lt;=30000,E216,IF(E216&lt;=60000,ROUNDUP(E216/2,0)+15000,IF(E216&lt;=120000,ROUNDUP(E216/4,0)+30000,60000)))),IF(E216&lt;=0,0,IF(E216&lt;=20000,E216,IF(E216&lt;=40000,ROUNDUP(E216/2,0)+10000,IF(E216&lt;=80000,ROUNDUP(E216/4,0)+20000,40000))))),IF(E216&lt;=0,IF(F216&lt;=0,0,IF(F216&lt;=25000,F216,IF(F216&lt;=50000,ROUNDUP(F216/2,0)+12500,IF(F216&lt;=100000,ROUNDUP(F216/4,0)+25000,50000)))),MAX(IF(F216&lt;=0,0,IF(F216&lt;=25000,F216,IF(F216&lt;=50000,ROUNDUP(F216/2,0)+12500,IF(F216&lt;=100000,ROUNDUP(F216/4,0)+25000,50000)))),MIN(IF(AND(D216="はい",C216&gt;=2026,C216&lt;=2027),IF(E216&lt;=0,0,IF(E216&lt;=30000,E216,IF(E216&lt;=60000,ROUNDUP(E216/2,0)+15000,IF(E216&lt;=120000,ROUNDUP(E216/4,0)+30000,60000)))),IF(E216&lt;=0,0,IF(E216&lt;=20000,E216,IF(E216&lt;=40000,ROUNDUP(E216/2,0)+10000,IF(E216&lt;=80000,ROUNDUP(E216/4,0)+20000,40000)))))+IF(F216&lt;=0,0,IF(F216&lt;=25000,F216,IF(F216&lt;=50000,ROUNDUP(F216/2,0)+12500,IF(F216&lt;=100000,ROUNDUP(F216/4,0)+25000,50000)))),IF(AND(D216="はい",C216&gt;=2026,C216&lt;=2027),60000,40000)))))</f>
        <v/>
      </c>
      <c r="P216" s="18">
        <f>IF(G216&lt;=0,0,IF(G216&lt;=20000,G216,IF(G216&lt;=40000,ROUNDUP(G216/2,0)+10000,IF(G216&lt;=80000,ROUNDUP(G216/4,0)+20000,40000))))</f>
        <v/>
      </c>
      <c r="Q216" s="18">
        <f>IF(I216&lt;=0,IF(H216&lt;=0,0,IF(H216&lt;=20000,H216,IF(H216&lt;=40000,ROUNDUP(H216/2,0)+10000,IF(H216&lt;=80000,ROUNDUP(H216/4,0)+20000,40000)))),IF(H216&lt;=0,IF(I216&lt;=0,0,IF(I216&lt;=25000,I216,IF(I216&lt;=50000,ROUNDUP(I216/2,0)+12500,IF(I216&lt;=100000,ROUNDUP(I216/4,0)+25000,50000)))),MAX(IF(I216&lt;=0,0,IF(I216&lt;=25000,I216,IF(I216&lt;=50000,ROUNDUP(I216/2,0)+12500,IF(I216&lt;=100000,ROUNDUP(I216/4,0)+25000,50000)))),MIN(IF(H216&lt;=0,0,IF(H216&lt;=20000,H216,IF(H216&lt;=40000,ROUNDUP(H216/2,0)+10000,IF(H216&lt;=80000,ROUNDUP(H216/4,0)+20000,40000))))+IF(I216&lt;=0,0,IF(I216&lt;=25000,I216,IF(I216&lt;=50000,ROUNDUP(I216/2,0)+12500,IF(I216&lt;=100000,ROUNDUP(I216/4,0)+25000,50000)))),40000))))</f>
        <v/>
      </c>
      <c r="R216" s="18">
        <f>MIN(120000,O216+P216+Q216)</f>
        <v/>
      </c>
      <c r="S216" s="18">
        <f>IF(F216&lt;=0,IF(E216&lt;=0,0,IF(E216&lt;=12000,E216,IF(E216&lt;=32000,ROUNDUP(E216/2,0)+6000,IF(E216&lt;=56000,ROUNDUP(E216/4,0)+14000,28000)))),IF(E216&lt;=0,IF(F216&lt;=0,0,IF(F216&lt;=15000,F216,IF(F216&lt;=40000,ROUNDUP(F216/2,0)+7500,IF(F216&lt;=70000,ROUNDUP(F216/4,0)+17500,35000)))),MAX(IF(F216&lt;=0,0,IF(F216&lt;=15000,F216,IF(F216&lt;=40000,ROUNDUP(F216/2,0)+7500,IF(F216&lt;=70000,ROUNDUP(F216/4,0)+17500,35000)))),MIN(IF(E216&lt;=0,0,IF(E216&lt;=12000,E216,IF(E216&lt;=32000,ROUNDUP(E216/2,0)+6000,IF(E216&lt;=56000,ROUNDUP(E216/4,0)+14000,28000))))+IF(F216&lt;=0,0,IF(F216&lt;=15000,F216,IF(F216&lt;=40000,ROUNDUP(F216/2,0)+7500,IF(F216&lt;=70000,ROUNDUP(F216/4,0)+17500,35000)))),28000))))</f>
        <v/>
      </c>
      <c r="T216" s="18">
        <f>IF(G216&lt;=0,0,IF(G216&lt;=12000,G216,IF(G216&lt;=32000,ROUNDUP(G216/2,0)+6000,IF(G216&lt;=56000,ROUNDUP(G216/4,0)+14000,28000))))</f>
        <v/>
      </c>
      <c r="U216" s="18">
        <f>IF(I216&lt;=0,IF(H216&lt;=0,0,IF(H216&lt;=12000,H216,IF(H216&lt;=32000,ROUNDUP(H216/2,0)+6000,IF(H216&lt;=56000,ROUNDUP(H216/4,0)+14000,28000)))),IF(H216&lt;=0,IF(I216&lt;=0,0,IF(I216&lt;=15000,I216,IF(I216&lt;=40000,ROUNDUP(I216/2,0)+7500,IF(I216&lt;=70000,ROUNDUP(I216/4,0)+17500,35000)))),MAX(IF(I216&lt;=0,0,IF(I216&lt;=15000,I216,IF(I216&lt;=40000,ROUNDUP(I216/2,0)+7500,IF(I216&lt;=70000,ROUNDUP(I216/4,0)+17500,35000)))),MIN(IF(H216&lt;=0,0,IF(H216&lt;=12000,H216,IF(H216&lt;=32000,ROUNDUP(H216/2,0)+6000,IF(H216&lt;=56000,ROUNDUP(H216/4,0)+14000,28000))))+IF(I216&lt;=0,0,IF(I216&lt;=15000,I216,IF(I216&lt;=40000,ROUNDUP(I216/2,0)+7500,IF(I216&lt;=70000,ROUNDUP(I216/4,0)+17500,35000)))),28000))))</f>
        <v/>
      </c>
      <c r="V216" s="18">
        <f>MIN(70000,S216+T216+U216)</f>
        <v/>
      </c>
      <c r="W216" s="18">
        <f>MAX(0,ROUNDDOWN(M216-J216-N216-K216-0,-3))</f>
        <v/>
      </c>
      <c r="X216" s="18">
        <f>MAX(0,ROUNDDOWN(M216-J216-N216-K216-R216,-3))</f>
        <v/>
      </c>
      <c r="Y216" s="18">
        <f>IF(W216&lt;=0,0,ROUNDDOWN((W216*LOOKUP(W216,{0,1950001,3300001,6950001,9000001,18000001,40000001},{0.05,0.1,0.2,0.23,0.33,0.4,0.45})-LOOKUP(W216,{0,1950001,3300001,6950001,9000001,18000001,40000001},{0,97500,427500,636000,1536000,2796000,4796000}))*1.021,-2))</f>
        <v/>
      </c>
      <c r="Z216" s="18">
        <f>IF(X216&lt;=0,0,ROUNDDOWN((X216*LOOKUP(X216,{0,1950001,3300001,6950001,9000001,18000001,40000001},{0.05,0.1,0.2,0.23,0.33,0.4,0.45})-LOOKUP(X216,{0,1950001,3300001,6950001,9000001,18000001,40000001},{0,97500,427500,636000,1536000,2796000,4796000}))*1.021,-2))</f>
        <v/>
      </c>
      <c r="AA216" s="18">
        <f>MAX(0,ROUNDDOWN(M216-J216-430000-L216-0,-3))</f>
        <v/>
      </c>
      <c r="AB216" s="18">
        <f>MAX(0,ROUNDDOWN(M216-J216-430000-L216-V216,-3))</f>
        <v/>
      </c>
      <c r="AC216" s="18">
        <f>IF(M216&lt;=450000,0,MAX(0,ROUNDDOWN(AA216*0.06-MIN(50000,AA216)*0.03,-2))+MAX(0,ROUNDDOWN(AA216*0.04-MIN(50000,AA216)*0.02,-2)))</f>
        <v/>
      </c>
      <c r="AD216" s="18">
        <f>IF(M216&lt;=450000,0,MAX(0,ROUNDDOWN(AB216*0.06-MIN(50000,AB216)*0.03,-2))+MAX(0,ROUNDDOWN(AB216*0.04-MIN(50000,AB216)*0.02,-2)))</f>
        <v/>
      </c>
      <c r="AE216" s="18">
        <f>Y216-Z216</f>
        <v/>
      </c>
      <c r="AF216" s="18">
        <f>AC216-AD216</f>
        <v/>
      </c>
      <c r="AG216" s="18">
        <f>AE216+AF216</f>
        <v/>
      </c>
      <c r="AH216" s="20">
        <f>IF(W216&lt;=0,0,LOOKUP(W216,{0,1950001,3300001,6950001,9000001,18000001,40000001},{0.05,0.1,0.2,0.23,0.33,0.4,0.45}))</f>
        <v/>
      </c>
    </row>
    <row r="217">
      <c r="A217" t="inlineStr">
        <is>
          <t>1万円刻み 一般8万円</t>
        </is>
      </c>
      <c r="B217" s="18">
        <f>'4_1万円刻み'!$A$46</f>
        <v/>
      </c>
      <c r="C217" s="19" t="n">
        <v>2026</v>
      </c>
      <c r="D217" t="inlineStr">
        <is>
          <t>いいえ</t>
        </is>
      </c>
      <c r="E217" s="18" t="n">
        <v>80000</v>
      </c>
      <c r="F217" s="18" t="n">
        <v>0</v>
      </c>
      <c r="G217" s="18" t="n">
        <v>0</v>
      </c>
      <c r="H217" s="18" t="n">
        <v>0</v>
      </c>
      <c r="I217" s="18" t="n">
        <v>0</v>
      </c>
      <c r="J217" s="18">
        <f>ROUND(MIN(B217/12,650000)*12*0.0915+MIN(B217/12,1390000)*12*(0.0504+0)+B217*0.005,0)</f>
        <v/>
      </c>
      <c r="K217" s="18" t="n">
        <v>0</v>
      </c>
      <c r="L217" s="18" t="n">
        <v>0</v>
      </c>
      <c r="M217" s="18">
        <f>ROUND(IF(C217&gt;=2026,IF(B217&lt;741000,0,IF(B217&lt;2191000,B217-740000,IF(B217&lt;2193000,1451000,IF(B217&lt;2196000,1453000,IF(B217&lt;2200000,1456000,IF(B217&lt;3600000,ROUNDDOWN(B217/4,-3)*2.8-80000,IF(B217&lt;6600000,ROUNDDOWN(B217/4,-3)*3.2-440000,IF(B217&lt;8500000,ROUNDDOWN(B217*0.9,0)-1100000,B217-1950000)))))))),IF(B217&lt;651000,0,IF(B217&lt;1900000,B217-650000,IF(B217&lt;3600000,ROUNDDOWN(B217/4,-3)*2.8-80000,IF(B217&lt;6600000,ROUNDDOWN(B217/4,-3)*3.2-440000,IF(B217&lt;8500000,ROUNDDOWN(B217*0.9,0)-1100000,B217-1950000)))))),0)</f>
        <v/>
      </c>
      <c r="N217" s="18">
        <f>IF(M217&gt;23500000,NA(),IF(C217&gt;=2026,IF(M217&lt;=4890000,1040000,IF(M217&lt;=6550000,670000,620000)),IF(M217&lt;=1320000,950000,IF(M217&lt;=3360000,880000,IF(M217&lt;=4890000,680000,IF(M217&lt;=6550000,630000,580000))))))</f>
        <v/>
      </c>
      <c r="O217" s="18">
        <f>IF(F217&lt;=0,IF(AND(D217="はい",C217&gt;=2026,C217&lt;=2027),IF(E217&lt;=0,0,IF(E217&lt;=30000,E217,IF(E217&lt;=60000,ROUNDUP(E217/2,0)+15000,IF(E217&lt;=120000,ROUNDUP(E217/4,0)+30000,60000)))),IF(E217&lt;=0,0,IF(E217&lt;=20000,E217,IF(E217&lt;=40000,ROUNDUP(E217/2,0)+10000,IF(E217&lt;=80000,ROUNDUP(E217/4,0)+20000,40000))))),IF(E217&lt;=0,IF(F217&lt;=0,0,IF(F217&lt;=25000,F217,IF(F217&lt;=50000,ROUNDUP(F217/2,0)+12500,IF(F217&lt;=100000,ROUNDUP(F217/4,0)+25000,50000)))),MAX(IF(F217&lt;=0,0,IF(F217&lt;=25000,F217,IF(F217&lt;=50000,ROUNDUP(F217/2,0)+12500,IF(F217&lt;=100000,ROUNDUP(F217/4,0)+25000,50000)))),MIN(IF(AND(D217="はい",C217&gt;=2026,C217&lt;=2027),IF(E217&lt;=0,0,IF(E217&lt;=30000,E217,IF(E217&lt;=60000,ROUNDUP(E217/2,0)+15000,IF(E217&lt;=120000,ROUNDUP(E217/4,0)+30000,60000)))),IF(E217&lt;=0,0,IF(E217&lt;=20000,E217,IF(E217&lt;=40000,ROUNDUP(E217/2,0)+10000,IF(E217&lt;=80000,ROUNDUP(E217/4,0)+20000,40000)))))+IF(F217&lt;=0,0,IF(F217&lt;=25000,F217,IF(F217&lt;=50000,ROUNDUP(F217/2,0)+12500,IF(F217&lt;=100000,ROUNDUP(F217/4,0)+25000,50000)))),IF(AND(D217="はい",C217&gt;=2026,C217&lt;=2027),60000,40000)))))</f>
        <v/>
      </c>
      <c r="P217" s="18">
        <f>IF(G217&lt;=0,0,IF(G217&lt;=20000,G217,IF(G217&lt;=40000,ROUNDUP(G217/2,0)+10000,IF(G217&lt;=80000,ROUNDUP(G217/4,0)+20000,40000))))</f>
        <v/>
      </c>
      <c r="Q217" s="18">
        <f>IF(I217&lt;=0,IF(H217&lt;=0,0,IF(H217&lt;=20000,H217,IF(H217&lt;=40000,ROUNDUP(H217/2,0)+10000,IF(H217&lt;=80000,ROUNDUP(H217/4,0)+20000,40000)))),IF(H217&lt;=0,IF(I217&lt;=0,0,IF(I217&lt;=25000,I217,IF(I217&lt;=50000,ROUNDUP(I217/2,0)+12500,IF(I217&lt;=100000,ROUNDUP(I217/4,0)+25000,50000)))),MAX(IF(I217&lt;=0,0,IF(I217&lt;=25000,I217,IF(I217&lt;=50000,ROUNDUP(I217/2,0)+12500,IF(I217&lt;=100000,ROUNDUP(I217/4,0)+25000,50000)))),MIN(IF(H217&lt;=0,0,IF(H217&lt;=20000,H217,IF(H217&lt;=40000,ROUNDUP(H217/2,0)+10000,IF(H217&lt;=80000,ROUNDUP(H217/4,0)+20000,40000))))+IF(I217&lt;=0,0,IF(I217&lt;=25000,I217,IF(I217&lt;=50000,ROUNDUP(I217/2,0)+12500,IF(I217&lt;=100000,ROUNDUP(I217/4,0)+25000,50000)))),40000))))</f>
        <v/>
      </c>
      <c r="R217" s="18">
        <f>MIN(120000,O217+P217+Q217)</f>
        <v/>
      </c>
      <c r="S217" s="18">
        <f>IF(F217&lt;=0,IF(E217&lt;=0,0,IF(E217&lt;=12000,E217,IF(E217&lt;=32000,ROUNDUP(E217/2,0)+6000,IF(E217&lt;=56000,ROUNDUP(E217/4,0)+14000,28000)))),IF(E217&lt;=0,IF(F217&lt;=0,0,IF(F217&lt;=15000,F217,IF(F217&lt;=40000,ROUNDUP(F217/2,0)+7500,IF(F217&lt;=70000,ROUNDUP(F217/4,0)+17500,35000)))),MAX(IF(F217&lt;=0,0,IF(F217&lt;=15000,F217,IF(F217&lt;=40000,ROUNDUP(F217/2,0)+7500,IF(F217&lt;=70000,ROUNDUP(F217/4,0)+17500,35000)))),MIN(IF(E217&lt;=0,0,IF(E217&lt;=12000,E217,IF(E217&lt;=32000,ROUNDUP(E217/2,0)+6000,IF(E217&lt;=56000,ROUNDUP(E217/4,0)+14000,28000))))+IF(F217&lt;=0,0,IF(F217&lt;=15000,F217,IF(F217&lt;=40000,ROUNDUP(F217/2,0)+7500,IF(F217&lt;=70000,ROUNDUP(F217/4,0)+17500,35000)))),28000))))</f>
        <v/>
      </c>
      <c r="T217" s="18">
        <f>IF(G217&lt;=0,0,IF(G217&lt;=12000,G217,IF(G217&lt;=32000,ROUNDUP(G217/2,0)+6000,IF(G217&lt;=56000,ROUNDUP(G217/4,0)+14000,28000))))</f>
        <v/>
      </c>
      <c r="U217" s="18">
        <f>IF(I217&lt;=0,IF(H217&lt;=0,0,IF(H217&lt;=12000,H217,IF(H217&lt;=32000,ROUNDUP(H217/2,0)+6000,IF(H217&lt;=56000,ROUNDUP(H217/4,0)+14000,28000)))),IF(H217&lt;=0,IF(I217&lt;=0,0,IF(I217&lt;=15000,I217,IF(I217&lt;=40000,ROUNDUP(I217/2,0)+7500,IF(I217&lt;=70000,ROUNDUP(I217/4,0)+17500,35000)))),MAX(IF(I217&lt;=0,0,IF(I217&lt;=15000,I217,IF(I217&lt;=40000,ROUNDUP(I217/2,0)+7500,IF(I217&lt;=70000,ROUNDUP(I217/4,0)+17500,35000)))),MIN(IF(H217&lt;=0,0,IF(H217&lt;=12000,H217,IF(H217&lt;=32000,ROUNDUP(H217/2,0)+6000,IF(H217&lt;=56000,ROUNDUP(H217/4,0)+14000,28000))))+IF(I217&lt;=0,0,IF(I217&lt;=15000,I217,IF(I217&lt;=40000,ROUNDUP(I217/2,0)+7500,IF(I217&lt;=70000,ROUNDUP(I217/4,0)+17500,35000)))),28000))))</f>
        <v/>
      </c>
      <c r="V217" s="18">
        <f>MIN(70000,S217+T217+U217)</f>
        <v/>
      </c>
      <c r="W217" s="18">
        <f>MAX(0,ROUNDDOWN(M217-J217-N217-K217-0,-3))</f>
        <v/>
      </c>
      <c r="X217" s="18">
        <f>MAX(0,ROUNDDOWN(M217-J217-N217-K217-R217,-3))</f>
        <v/>
      </c>
      <c r="Y217" s="18">
        <f>IF(W217&lt;=0,0,ROUNDDOWN((W217*LOOKUP(W217,{0,1950001,3300001,6950001,9000001,18000001,40000001},{0.05,0.1,0.2,0.23,0.33,0.4,0.45})-LOOKUP(W217,{0,1950001,3300001,6950001,9000001,18000001,40000001},{0,97500,427500,636000,1536000,2796000,4796000}))*1.021,-2))</f>
        <v/>
      </c>
      <c r="Z217" s="18">
        <f>IF(X217&lt;=0,0,ROUNDDOWN((X217*LOOKUP(X217,{0,1950001,3300001,6950001,9000001,18000001,40000001},{0.05,0.1,0.2,0.23,0.33,0.4,0.45})-LOOKUP(X217,{0,1950001,3300001,6950001,9000001,18000001,40000001},{0,97500,427500,636000,1536000,2796000,4796000}))*1.021,-2))</f>
        <v/>
      </c>
      <c r="AA217" s="18">
        <f>MAX(0,ROUNDDOWN(M217-J217-430000-L217-0,-3))</f>
        <v/>
      </c>
      <c r="AB217" s="18">
        <f>MAX(0,ROUNDDOWN(M217-J217-430000-L217-V217,-3))</f>
        <v/>
      </c>
      <c r="AC217" s="18">
        <f>IF(M217&lt;=450000,0,MAX(0,ROUNDDOWN(AA217*0.06-MIN(50000,AA217)*0.03,-2))+MAX(0,ROUNDDOWN(AA217*0.04-MIN(50000,AA217)*0.02,-2)))</f>
        <v/>
      </c>
      <c r="AD217" s="18">
        <f>IF(M217&lt;=450000,0,MAX(0,ROUNDDOWN(AB217*0.06-MIN(50000,AB217)*0.03,-2))+MAX(0,ROUNDDOWN(AB217*0.04-MIN(50000,AB217)*0.02,-2)))</f>
        <v/>
      </c>
      <c r="AE217" s="18">
        <f>Y217-Z217</f>
        <v/>
      </c>
      <c r="AF217" s="18">
        <f>AC217-AD217</f>
        <v/>
      </c>
      <c r="AG217" s="18">
        <f>AE217+AF217</f>
        <v/>
      </c>
      <c r="AH217" s="20">
        <f>IF(W217&lt;=0,0,LOOKUP(W217,{0,1950001,3300001,6950001,9000001,18000001,40000001},{0.05,0.1,0.2,0.23,0.33,0.4,0.45}))</f>
        <v/>
      </c>
    </row>
    <row r="218">
      <c r="A218" t="inlineStr">
        <is>
          <t>1万円刻み 特例あり一般12万円</t>
        </is>
      </c>
      <c r="B218" s="18">
        <f>'4_1万円刻み'!$A$46</f>
        <v/>
      </c>
      <c r="C218" s="19" t="n">
        <v>2026</v>
      </c>
      <c r="D218" t="inlineStr">
        <is>
          <t>はい</t>
        </is>
      </c>
      <c r="E218" s="18" t="n">
        <v>120000</v>
      </c>
      <c r="F218" s="18" t="n">
        <v>0</v>
      </c>
      <c r="G218" s="18" t="n">
        <v>0</v>
      </c>
      <c r="H218" s="18" t="n">
        <v>0</v>
      </c>
      <c r="I218" s="18" t="n">
        <v>0</v>
      </c>
      <c r="J218" s="18">
        <f>ROUND(MIN(B218/12,650000)*12*0.0915+MIN(B218/12,1390000)*12*(0.0504+0)+B218*0.005,0)</f>
        <v/>
      </c>
      <c r="K218" s="18" t="n">
        <v>0</v>
      </c>
      <c r="L218" s="18" t="n">
        <v>0</v>
      </c>
      <c r="M218" s="18">
        <f>ROUND(IF(C218&gt;=2026,IF(B218&lt;741000,0,IF(B218&lt;2191000,B218-740000,IF(B218&lt;2193000,1451000,IF(B218&lt;2196000,1453000,IF(B218&lt;2200000,1456000,IF(B218&lt;3600000,ROUNDDOWN(B218/4,-3)*2.8-80000,IF(B218&lt;6600000,ROUNDDOWN(B218/4,-3)*3.2-440000,IF(B218&lt;8500000,ROUNDDOWN(B218*0.9,0)-1100000,B218-1950000)))))))),IF(B218&lt;651000,0,IF(B218&lt;1900000,B218-650000,IF(B218&lt;3600000,ROUNDDOWN(B218/4,-3)*2.8-80000,IF(B218&lt;6600000,ROUNDDOWN(B218/4,-3)*3.2-440000,IF(B218&lt;8500000,ROUNDDOWN(B218*0.9,0)-1100000,B218-1950000)))))),0)</f>
        <v/>
      </c>
      <c r="N218" s="18">
        <f>IF(M218&gt;23500000,NA(),IF(C218&gt;=2026,IF(M218&lt;=4890000,1040000,IF(M218&lt;=6550000,670000,620000)),IF(M218&lt;=1320000,950000,IF(M218&lt;=3360000,880000,IF(M218&lt;=4890000,680000,IF(M218&lt;=6550000,630000,580000))))))</f>
        <v/>
      </c>
      <c r="O218" s="18">
        <f>IF(F218&lt;=0,IF(AND(D218="はい",C218&gt;=2026,C218&lt;=2027),IF(E218&lt;=0,0,IF(E218&lt;=30000,E218,IF(E218&lt;=60000,ROUNDUP(E218/2,0)+15000,IF(E218&lt;=120000,ROUNDUP(E218/4,0)+30000,60000)))),IF(E218&lt;=0,0,IF(E218&lt;=20000,E218,IF(E218&lt;=40000,ROUNDUP(E218/2,0)+10000,IF(E218&lt;=80000,ROUNDUP(E218/4,0)+20000,40000))))),IF(E218&lt;=0,IF(F218&lt;=0,0,IF(F218&lt;=25000,F218,IF(F218&lt;=50000,ROUNDUP(F218/2,0)+12500,IF(F218&lt;=100000,ROUNDUP(F218/4,0)+25000,50000)))),MAX(IF(F218&lt;=0,0,IF(F218&lt;=25000,F218,IF(F218&lt;=50000,ROUNDUP(F218/2,0)+12500,IF(F218&lt;=100000,ROUNDUP(F218/4,0)+25000,50000)))),MIN(IF(AND(D218="はい",C218&gt;=2026,C218&lt;=2027),IF(E218&lt;=0,0,IF(E218&lt;=30000,E218,IF(E218&lt;=60000,ROUNDUP(E218/2,0)+15000,IF(E218&lt;=120000,ROUNDUP(E218/4,0)+30000,60000)))),IF(E218&lt;=0,0,IF(E218&lt;=20000,E218,IF(E218&lt;=40000,ROUNDUP(E218/2,0)+10000,IF(E218&lt;=80000,ROUNDUP(E218/4,0)+20000,40000)))))+IF(F218&lt;=0,0,IF(F218&lt;=25000,F218,IF(F218&lt;=50000,ROUNDUP(F218/2,0)+12500,IF(F218&lt;=100000,ROUNDUP(F218/4,0)+25000,50000)))),IF(AND(D218="はい",C218&gt;=2026,C218&lt;=2027),60000,40000)))))</f>
        <v/>
      </c>
      <c r="P218" s="18">
        <f>IF(G218&lt;=0,0,IF(G218&lt;=20000,G218,IF(G218&lt;=40000,ROUNDUP(G218/2,0)+10000,IF(G218&lt;=80000,ROUNDUP(G218/4,0)+20000,40000))))</f>
        <v/>
      </c>
      <c r="Q218" s="18">
        <f>IF(I218&lt;=0,IF(H218&lt;=0,0,IF(H218&lt;=20000,H218,IF(H218&lt;=40000,ROUNDUP(H218/2,0)+10000,IF(H218&lt;=80000,ROUNDUP(H218/4,0)+20000,40000)))),IF(H218&lt;=0,IF(I218&lt;=0,0,IF(I218&lt;=25000,I218,IF(I218&lt;=50000,ROUNDUP(I218/2,0)+12500,IF(I218&lt;=100000,ROUNDUP(I218/4,0)+25000,50000)))),MAX(IF(I218&lt;=0,0,IF(I218&lt;=25000,I218,IF(I218&lt;=50000,ROUNDUP(I218/2,0)+12500,IF(I218&lt;=100000,ROUNDUP(I218/4,0)+25000,50000)))),MIN(IF(H218&lt;=0,0,IF(H218&lt;=20000,H218,IF(H218&lt;=40000,ROUNDUP(H218/2,0)+10000,IF(H218&lt;=80000,ROUNDUP(H218/4,0)+20000,40000))))+IF(I218&lt;=0,0,IF(I218&lt;=25000,I218,IF(I218&lt;=50000,ROUNDUP(I218/2,0)+12500,IF(I218&lt;=100000,ROUNDUP(I218/4,0)+25000,50000)))),40000))))</f>
        <v/>
      </c>
      <c r="R218" s="18">
        <f>MIN(120000,O218+P218+Q218)</f>
        <v/>
      </c>
      <c r="S218" s="18">
        <f>IF(F218&lt;=0,IF(E218&lt;=0,0,IF(E218&lt;=12000,E218,IF(E218&lt;=32000,ROUNDUP(E218/2,0)+6000,IF(E218&lt;=56000,ROUNDUP(E218/4,0)+14000,28000)))),IF(E218&lt;=0,IF(F218&lt;=0,0,IF(F218&lt;=15000,F218,IF(F218&lt;=40000,ROUNDUP(F218/2,0)+7500,IF(F218&lt;=70000,ROUNDUP(F218/4,0)+17500,35000)))),MAX(IF(F218&lt;=0,0,IF(F218&lt;=15000,F218,IF(F218&lt;=40000,ROUNDUP(F218/2,0)+7500,IF(F218&lt;=70000,ROUNDUP(F218/4,0)+17500,35000)))),MIN(IF(E218&lt;=0,0,IF(E218&lt;=12000,E218,IF(E218&lt;=32000,ROUNDUP(E218/2,0)+6000,IF(E218&lt;=56000,ROUNDUP(E218/4,0)+14000,28000))))+IF(F218&lt;=0,0,IF(F218&lt;=15000,F218,IF(F218&lt;=40000,ROUNDUP(F218/2,0)+7500,IF(F218&lt;=70000,ROUNDUP(F218/4,0)+17500,35000)))),28000))))</f>
        <v/>
      </c>
      <c r="T218" s="18">
        <f>IF(G218&lt;=0,0,IF(G218&lt;=12000,G218,IF(G218&lt;=32000,ROUNDUP(G218/2,0)+6000,IF(G218&lt;=56000,ROUNDUP(G218/4,0)+14000,28000))))</f>
        <v/>
      </c>
      <c r="U218" s="18">
        <f>IF(I218&lt;=0,IF(H218&lt;=0,0,IF(H218&lt;=12000,H218,IF(H218&lt;=32000,ROUNDUP(H218/2,0)+6000,IF(H218&lt;=56000,ROUNDUP(H218/4,0)+14000,28000)))),IF(H218&lt;=0,IF(I218&lt;=0,0,IF(I218&lt;=15000,I218,IF(I218&lt;=40000,ROUNDUP(I218/2,0)+7500,IF(I218&lt;=70000,ROUNDUP(I218/4,0)+17500,35000)))),MAX(IF(I218&lt;=0,0,IF(I218&lt;=15000,I218,IF(I218&lt;=40000,ROUNDUP(I218/2,0)+7500,IF(I218&lt;=70000,ROUNDUP(I218/4,0)+17500,35000)))),MIN(IF(H218&lt;=0,0,IF(H218&lt;=12000,H218,IF(H218&lt;=32000,ROUNDUP(H218/2,0)+6000,IF(H218&lt;=56000,ROUNDUP(H218/4,0)+14000,28000))))+IF(I218&lt;=0,0,IF(I218&lt;=15000,I218,IF(I218&lt;=40000,ROUNDUP(I218/2,0)+7500,IF(I218&lt;=70000,ROUNDUP(I218/4,0)+17500,35000)))),28000))))</f>
        <v/>
      </c>
      <c r="V218" s="18">
        <f>MIN(70000,S218+T218+U218)</f>
        <v/>
      </c>
      <c r="W218" s="18">
        <f>MAX(0,ROUNDDOWN(M218-J218-N218-K218-0,-3))</f>
        <v/>
      </c>
      <c r="X218" s="18">
        <f>MAX(0,ROUNDDOWN(M218-J218-N218-K218-R218,-3))</f>
        <v/>
      </c>
      <c r="Y218" s="18">
        <f>IF(W218&lt;=0,0,ROUNDDOWN((W218*LOOKUP(W218,{0,1950001,3300001,6950001,9000001,18000001,40000001},{0.05,0.1,0.2,0.23,0.33,0.4,0.45})-LOOKUP(W218,{0,1950001,3300001,6950001,9000001,18000001,40000001},{0,97500,427500,636000,1536000,2796000,4796000}))*1.021,-2))</f>
        <v/>
      </c>
      <c r="Z218" s="18">
        <f>IF(X218&lt;=0,0,ROUNDDOWN((X218*LOOKUP(X218,{0,1950001,3300001,6950001,9000001,18000001,40000001},{0.05,0.1,0.2,0.23,0.33,0.4,0.45})-LOOKUP(X218,{0,1950001,3300001,6950001,9000001,18000001,40000001},{0,97500,427500,636000,1536000,2796000,4796000}))*1.021,-2))</f>
        <v/>
      </c>
      <c r="AA218" s="18">
        <f>MAX(0,ROUNDDOWN(M218-J218-430000-L218-0,-3))</f>
        <v/>
      </c>
      <c r="AB218" s="18">
        <f>MAX(0,ROUNDDOWN(M218-J218-430000-L218-V218,-3))</f>
        <v/>
      </c>
      <c r="AC218" s="18">
        <f>IF(M218&lt;=450000,0,MAX(0,ROUNDDOWN(AA218*0.06-MIN(50000,AA218)*0.03,-2))+MAX(0,ROUNDDOWN(AA218*0.04-MIN(50000,AA218)*0.02,-2)))</f>
        <v/>
      </c>
      <c r="AD218" s="18">
        <f>IF(M218&lt;=450000,0,MAX(0,ROUNDDOWN(AB218*0.06-MIN(50000,AB218)*0.03,-2))+MAX(0,ROUNDDOWN(AB218*0.04-MIN(50000,AB218)*0.02,-2)))</f>
        <v/>
      </c>
      <c r="AE218" s="18">
        <f>Y218-Z218</f>
        <v/>
      </c>
      <c r="AF218" s="18">
        <f>AC218-AD218</f>
        <v/>
      </c>
      <c r="AG218" s="18">
        <f>AE218+AF218</f>
        <v/>
      </c>
      <c r="AH218" s="20">
        <f>IF(W218&lt;=0,0,LOOKUP(W218,{0,1950001,3300001,6950001,9000001,18000001,40000001},{0.05,0.1,0.2,0.23,0.33,0.4,0.45}))</f>
        <v/>
      </c>
    </row>
    <row r="219">
      <c r="A219" t="inlineStr">
        <is>
          <t>1万円刻み 3区分8万円ずつ</t>
        </is>
      </c>
      <c r="B219" s="18">
        <f>'4_1万円刻み'!$A$47</f>
        <v/>
      </c>
      <c r="C219" s="19" t="n">
        <v>2026</v>
      </c>
      <c r="D219" t="inlineStr">
        <is>
          <t>いいえ</t>
        </is>
      </c>
      <c r="E219" s="18" t="n">
        <v>80000</v>
      </c>
      <c r="F219" s="18" t="n">
        <v>0</v>
      </c>
      <c r="G219" s="18" t="n">
        <v>80000</v>
      </c>
      <c r="H219" s="18" t="n">
        <v>80000</v>
      </c>
      <c r="I219" s="18" t="n">
        <v>0</v>
      </c>
      <c r="J219" s="18">
        <f>ROUND(MIN(B219/12,650000)*12*0.0915+MIN(B219/12,1390000)*12*(0.0504+0)+B219*0.005,0)</f>
        <v/>
      </c>
      <c r="K219" s="18" t="n">
        <v>0</v>
      </c>
      <c r="L219" s="18" t="n">
        <v>0</v>
      </c>
      <c r="M219" s="18">
        <f>ROUND(IF(C219&gt;=2026,IF(B219&lt;741000,0,IF(B219&lt;2191000,B219-740000,IF(B219&lt;2193000,1451000,IF(B219&lt;2196000,1453000,IF(B219&lt;2200000,1456000,IF(B219&lt;3600000,ROUNDDOWN(B219/4,-3)*2.8-80000,IF(B219&lt;6600000,ROUNDDOWN(B219/4,-3)*3.2-440000,IF(B219&lt;8500000,ROUNDDOWN(B219*0.9,0)-1100000,B219-1950000)))))))),IF(B219&lt;651000,0,IF(B219&lt;1900000,B219-650000,IF(B219&lt;3600000,ROUNDDOWN(B219/4,-3)*2.8-80000,IF(B219&lt;6600000,ROUNDDOWN(B219/4,-3)*3.2-440000,IF(B219&lt;8500000,ROUNDDOWN(B219*0.9,0)-1100000,B219-1950000)))))),0)</f>
        <v/>
      </c>
      <c r="N219" s="18">
        <f>IF(M219&gt;23500000,NA(),IF(C219&gt;=2026,IF(M219&lt;=4890000,1040000,IF(M219&lt;=6550000,670000,620000)),IF(M219&lt;=1320000,950000,IF(M219&lt;=3360000,880000,IF(M219&lt;=4890000,680000,IF(M219&lt;=6550000,630000,580000))))))</f>
        <v/>
      </c>
      <c r="O219" s="18">
        <f>IF(F219&lt;=0,IF(AND(D219="はい",C219&gt;=2026,C219&lt;=2027),IF(E219&lt;=0,0,IF(E219&lt;=30000,E219,IF(E219&lt;=60000,ROUNDUP(E219/2,0)+15000,IF(E219&lt;=120000,ROUNDUP(E219/4,0)+30000,60000)))),IF(E219&lt;=0,0,IF(E219&lt;=20000,E219,IF(E219&lt;=40000,ROUNDUP(E219/2,0)+10000,IF(E219&lt;=80000,ROUNDUP(E219/4,0)+20000,40000))))),IF(E219&lt;=0,IF(F219&lt;=0,0,IF(F219&lt;=25000,F219,IF(F219&lt;=50000,ROUNDUP(F219/2,0)+12500,IF(F219&lt;=100000,ROUNDUP(F219/4,0)+25000,50000)))),MAX(IF(F219&lt;=0,0,IF(F219&lt;=25000,F219,IF(F219&lt;=50000,ROUNDUP(F219/2,0)+12500,IF(F219&lt;=100000,ROUNDUP(F219/4,0)+25000,50000)))),MIN(IF(AND(D219="はい",C219&gt;=2026,C219&lt;=2027),IF(E219&lt;=0,0,IF(E219&lt;=30000,E219,IF(E219&lt;=60000,ROUNDUP(E219/2,0)+15000,IF(E219&lt;=120000,ROUNDUP(E219/4,0)+30000,60000)))),IF(E219&lt;=0,0,IF(E219&lt;=20000,E219,IF(E219&lt;=40000,ROUNDUP(E219/2,0)+10000,IF(E219&lt;=80000,ROUNDUP(E219/4,0)+20000,40000)))))+IF(F219&lt;=0,0,IF(F219&lt;=25000,F219,IF(F219&lt;=50000,ROUNDUP(F219/2,0)+12500,IF(F219&lt;=100000,ROUNDUP(F219/4,0)+25000,50000)))),IF(AND(D219="はい",C219&gt;=2026,C219&lt;=2027),60000,40000)))))</f>
        <v/>
      </c>
      <c r="P219" s="18">
        <f>IF(G219&lt;=0,0,IF(G219&lt;=20000,G219,IF(G219&lt;=40000,ROUNDUP(G219/2,0)+10000,IF(G219&lt;=80000,ROUNDUP(G219/4,0)+20000,40000))))</f>
        <v/>
      </c>
      <c r="Q219" s="18">
        <f>IF(I219&lt;=0,IF(H219&lt;=0,0,IF(H219&lt;=20000,H219,IF(H219&lt;=40000,ROUNDUP(H219/2,0)+10000,IF(H219&lt;=80000,ROUNDUP(H219/4,0)+20000,40000)))),IF(H219&lt;=0,IF(I219&lt;=0,0,IF(I219&lt;=25000,I219,IF(I219&lt;=50000,ROUNDUP(I219/2,0)+12500,IF(I219&lt;=100000,ROUNDUP(I219/4,0)+25000,50000)))),MAX(IF(I219&lt;=0,0,IF(I219&lt;=25000,I219,IF(I219&lt;=50000,ROUNDUP(I219/2,0)+12500,IF(I219&lt;=100000,ROUNDUP(I219/4,0)+25000,50000)))),MIN(IF(H219&lt;=0,0,IF(H219&lt;=20000,H219,IF(H219&lt;=40000,ROUNDUP(H219/2,0)+10000,IF(H219&lt;=80000,ROUNDUP(H219/4,0)+20000,40000))))+IF(I219&lt;=0,0,IF(I219&lt;=25000,I219,IF(I219&lt;=50000,ROUNDUP(I219/2,0)+12500,IF(I219&lt;=100000,ROUNDUP(I219/4,0)+25000,50000)))),40000))))</f>
        <v/>
      </c>
      <c r="R219" s="18">
        <f>MIN(120000,O219+P219+Q219)</f>
        <v/>
      </c>
      <c r="S219" s="18">
        <f>IF(F219&lt;=0,IF(E219&lt;=0,0,IF(E219&lt;=12000,E219,IF(E219&lt;=32000,ROUNDUP(E219/2,0)+6000,IF(E219&lt;=56000,ROUNDUP(E219/4,0)+14000,28000)))),IF(E219&lt;=0,IF(F219&lt;=0,0,IF(F219&lt;=15000,F219,IF(F219&lt;=40000,ROUNDUP(F219/2,0)+7500,IF(F219&lt;=70000,ROUNDUP(F219/4,0)+17500,35000)))),MAX(IF(F219&lt;=0,0,IF(F219&lt;=15000,F219,IF(F219&lt;=40000,ROUNDUP(F219/2,0)+7500,IF(F219&lt;=70000,ROUNDUP(F219/4,0)+17500,35000)))),MIN(IF(E219&lt;=0,0,IF(E219&lt;=12000,E219,IF(E219&lt;=32000,ROUNDUP(E219/2,0)+6000,IF(E219&lt;=56000,ROUNDUP(E219/4,0)+14000,28000))))+IF(F219&lt;=0,0,IF(F219&lt;=15000,F219,IF(F219&lt;=40000,ROUNDUP(F219/2,0)+7500,IF(F219&lt;=70000,ROUNDUP(F219/4,0)+17500,35000)))),28000))))</f>
        <v/>
      </c>
      <c r="T219" s="18">
        <f>IF(G219&lt;=0,0,IF(G219&lt;=12000,G219,IF(G219&lt;=32000,ROUNDUP(G219/2,0)+6000,IF(G219&lt;=56000,ROUNDUP(G219/4,0)+14000,28000))))</f>
        <v/>
      </c>
      <c r="U219" s="18">
        <f>IF(I219&lt;=0,IF(H219&lt;=0,0,IF(H219&lt;=12000,H219,IF(H219&lt;=32000,ROUNDUP(H219/2,0)+6000,IF(H219&lt;=56000,ROUNDUP(H219/4,0)+14000,28000)))),IF(H219&lt;=0,IF(I219&lt;=0,0,IF(I219&lt;=15000,I219,IF(I219&lt;=40000,ROUNDUP(I219/2,0)+7500,IF(I219&lt;=70000,ROUNDUP(I219/4,0)+17500,35000)))),MAX(IF(I219&lt;=0,0,IF(I219&lt;=15000,I219,IF(I219&lt;=40000,ROUNDUP(I219/2,0)+7500,IF(I219&lt;=70000,ROUNDUP(I219/4,0)+17500,35000)))),MIN(IF(H219&lt;=0,0,IF(H219&lt;=12000,H219,IF(H219&lt;=32000,ROUNDUP(H219/2,0)+6000,IF(H219&lt;=56000,ROUNDUP(H219/4,0)+14000,28000))))+IF(I219&lt;=0,0,IF(I219&lt;=15000,I219,IF(I219&lt;=40000,ROUNDUP(I219/2,0)+7500,IF(I219&lt;=70000,ROUNDUP(I219/4,0)+17500,35000)))),28000))))</f>
        <v/>
      </c>
      <c r="V219" s="18">
        <f>MIN(70000,S219+T219+U219)</f>
        <v/>
      </c>
      <c r="W219" s="18">
        <f>MAX(0,ROUNDDOWN(M219-J219-N219-K219-0,-3))</f>
        <v/>
      </c>
      <c r="X219" s="18">
        <f>MAX(0,ROUNDDOWN(M219-J219-N219-K219-R219,-3))</f>
        <v/>
      </c>
      <c r="Y219" s="18">
        <f>IF(W219&lt;=0,0,ROUNDDOWN((W219*LOOKUP(W219,{0,1950001,3300001,6950001,9000001,18000001,40000001},{0.05,0.1,0.2,0.23,0.33,0.4,0.45})-LOOKUP(W219,{0,1950001,3300001,6950001,9000001,18000001,40000001},{0,97500,427500,636000,1536000,2796000,4796000}))*1.021,-2))</f>
        <v/>
      </c>
      <c r="Z219" s="18">
        <f>IF(X219&lt;=0,0,ROUNDDOWN((X219*LOOKUP(X219,{0,1950001,3300001,6950001,9000001,18000001,40000001},{0.05,0.1,0.2,0.23,0.33,0.4,0.45})-LOOKUP(X219,{0,1950001,3300001,6950001,9000001,18000001,40000001},{0,97500,427500,636000,1536000,2796000,4796000}))*1.021,-2))</f>
        <v/>
      </c>
      <c r="AA219" s="18">
        <f>MAX(0,ROUNDDOWN(M219-J219-430000-L219-0,-3))</f>
        <v/>
      </c>
      <c r="AB219" s="18">
        <f>MAX(0,ROUNDDOWN(M219-J219-430000-L219-V219,-3))</f>
        <v/>
      </c>
      <c r="AC219" s="18">
        <f>IF(M219&lt;=450000,0,MAX(0,ROUNDDOWN(AA219*0.06-MIN(50000,AA219)*0.03,-2))+MAX(0,ROUNDDOWN(AA219*0.04-MIN(50000,AA219)*0.02,-2)))</f>
        <v/>
      </c>
      <c r="AD219" s="18">
        <f>IF(M219&lt;=450000,0,MAX(0,ROUNDDOWN(AB219*0.06-MIN(50000,AB219)*0.03,-2))+MAX(0,ROUNDDOWN(AB219*0.04-MIN(50000,AB219)*0.02,-2)))</f>
        <v/>
      </c>
      <c r="AE219" s="18">
        <f>Y219-Z219</f>
        <v/>
      </c>
      <c r="AF219" s="18">
        <f>AC219-AD219</f>
        <v/>
      </c>
      <c r="AG219" s="18">
        <f>AE219+AF219</f>
        <v/>
      </c>
      <c r="AH219" s="20">
        <f>IF(W219&lt;=0,0,LOOKUP(W219,{0,1950001,3300001,6950001,9000001,18000001,40000001},{0.05,0.1,0.2,0.23,0.33,0.4,0.45}))</f>
        <v/>
      </c>
    </row>
    <row r="220">
      <c r="A220" t="inlineStr">
        <is>
          <t>1万円刻み 一般8万円</t>
        </is>
      </c>
      <c r="B220" s="18">
        <f>'4_1万円刻み'!$A$47</f>
        <v/>
      </c>
      <c r="C220" s="19" t="n">
        <v>2026</v>
      </c>
      <c r="D220" t="inlineStr">
        <is>
          <t>いいえ</t>
        </is>
      </c>
      <c r="E220" s="18" t="n">
        <v>80000</v>
      </c>
      <c r="F220" s="18" t="n">
        <v>0</v>
      </c>
      <c r="G220" s="18" t="n">
        <v>0</v>
      </c>
      <c r="H220" s="18" t="n">
        <v>0</v>
      </c>
      <c r="I220" s="18" t="n">
        <v>0</v>
      </c>
      <c r="J220" s="18">
        <f>ROUND(MIN(B220/12,650000)*12*0.0915+MIN(B220/12,1390000)*12*(0.0504+0)+B220*0.005,0)</f>
        <v/>
      </c>
      <c r="K220" s="18" t="n">
        <v>0</v>
      </c>
      <c r="L220" s="18" t="n">
        <v>0</v>
      </c>
      <c r="M220" s="18">
        <f>ROUND(IF(C220&gt;=2026,IF(B220&lt;741000,0,IF(B220&lt;2191000,B220-740000,IF(B220&lt;2193000,1451000,IF(B220&lt;2196000,1453000,IF(B220&lt;2200000,1456000,IF(B220&lt;3600000,ROUNDDOWN(B220/4,-3)*2.8-80000,IF(B220&lt;6600000,ROUNDDOWN(B220/4,-3)*3.2-440000,IF(B220&lt;8500000,ROUNDDOWN(B220*0.9,0)-1100000,B220-1950000)))))))),IF(B220&lt;651000,0,IF(B220&lt;1900000,B220-650000,IF(B220&lt;3600000,ROUNDDOWN(B220/4,-3)*2.8-80000,IF(B220&lt;6600000,ROUNDDOWN(B220/4,-3)*3.2-440000,IF(B220&lt;8500000,ROUNDDOWN(B220*0.9,0)-1100000,B220-1950000)))))),0)</f>
        <v/>
      </c>
      <c r="N220" s="18">
        <f>IF(M220&gt;23500000,NA(),IF(C220&gt;=2026,IF(M220&lt;=4890000,1040000,IF(M220&lt;=6550000,670000,620000)),IF(M220&lt;=1320000,950000,IF(M220&lt;=3360000,880000,IF(M220&lt;=4890000,680000,IF(M220&lt;=6550000,630000,580000))))))</f>
        <v/>
      </c>
      <c r="O220" s="18">
        <f>IF(F220&lt;=0,IF(AND(D220="はい",C220&gt;=2026,C220&lt;=2027),IF(E220&lt;=0,0,IF(E220&lt;=30000,E220,IF(E220&lt;=60000,ROUNDUP(E220/2,0)+15000,IF(E220&lt;=120000,ROUNDUP(E220/4,0)+30000,60000)))),IF(E220&lt;=0,0,IF(E220&lt;=20000,E220,IF(E220&lt;=40000,ROUNDUP(E220/2,0)+10000,IF(E220&lt;=80000,ROUNDUP(E220/4,0)+20000,40000))))),IF(E220&lt;=0,IF(F220&lt;=0,0,IF(F220&lt;=25000,F220,IF(F220&lt;=50000,ROUNDUP(F220/2,0)+12500,IF(F220&lt;=100000,ROUNDUP(F220/4,0)+25000,50000)))),MAX(IF(F220&lt;=0,0,IF(F220&lt;=25000,F220,IF(F220&lt;=50000,ROUNDUP(F220/2,0)+12500,IF(F220&lt;=100000,ROUNDUP(F220/4,0)+25000,50000)))),MIN(IF(AND(D220="はい",C220&gt;=2026,C220&lt;=2027),IF(E220&lt;=0,0,IF(E220&lt;=30000,E220,IF(E220&lt;=60000,ROUNDUP(E220/2,0)+15000,IF(E220&lt;=120000,ROUNDUP(E220/4,0)+30000,60000)))),IF(E220&lt;=0,0,IF(E220&lt;=20000,E220,IF(E220&lt;=40000,ROUNDUP(E220/2,0)+10000,IF(E220&lt;=80000,ROUNDUP(E220/4,0)+20000,40000)))))+IF(F220&lt;=0,0,IF(F220&lt;=25000,F220,IF(F220&lt;=50000,ROUNDUP(F220/2,0)+12500,IF(F220&lt;=100000,ROUNDUP(F220/4,0)+25000,50000)))),IF(AND(D220="はい",C220&gt;=2026,C220&lt;=2027),60000,40000)))))</f>
        <v/>
      </c>
      <c r="P220" s="18">
        <f>IF(G220&lt;=0,0,IF(G220&lt;=20000,G220,IF(G220&lt;=40000,ROUNDUP(G220/2,0)+10000,IF(G220&lt;=80000,ROUNDUP(G220/4,0)+20000,40000))))</f>
        <v/>
      </c>
      <c r="Q220" s="18">
        <f>IF(I220&lt;=0,IF(H220&lt;=0,0,IF(H220&lt;=20000,H220,IF(H220&lt;=40000,ROUNDUP(H220/2,0)+10000,IF(H220&lt;=80000,ROUNDUP(H220/4,0)+20000,40000)))),IF(H220&lt;=0,IF(I220&lt;=0,0,IF(I220&lt;=25000,I220,IF(I220&lt;=50000,ROUNDUP(I220/2,0)+12500,IF(I220&lt;=100000,ROUNDUP(I220/4,0)+25000,50000)))),MAX(IF(I220&lt;=0,0,IF(I220&lt;=25000,I220,IF(I220&lt;=50000,ROUNDUP(I220/2,0)+12500,IF(I220&lt;=100000,ROUNDUP(I220/4,0)+25000,50000)))),MIN(IF(H220&lt;=0,0,IF(H220&lt;=20000,H220,IF(H220&lt;=40000,ROUNDUP(H220/2,0)+10000,IF(H220&lt;=80000,ROUNDUP(H220/4,0)+20000,40000))))+IF(I220&lt;=0,0,IF(I220&lt;=25000,I220,IF(I220&lt;=50000,ROUNDUP(I220/2,0)+12500,IF(I220&lt;=100000,ROUNDUP(I220/4,0)+25000,50000)))),40000))))</f>
        <v/>
      </c>
      <c r="R220" s="18">
        <f>MIN(120000,O220+P220+Q220)</f>
        <v/>
      </c>
      <c r="S220" s="18">
        <f>IF(F220&lt;=0,IF(E220&lt;=0,0,IF(E220&lt;=12000,E220,IF(E220&lt;=32000,ROUNDUP(E220/2,0)+6000,IF(E220&lt;=56000,ROUNDUP(E220/4,0)+14000,28000)))),IF(E220&lt;=0,IF(F220&lt;=0,0,IF(F220&lt;=15000,F220,IF(F220&lt;=40000,ROUNDUP(F220/2,0)+7500,IF(F220&lt;=70000,ROUNDUP(F220/4,0)+17500,35000)))),MAX(IF(F220&lt;=0,0,IF(F220&lt;=15000,F220,IF(F220&lt;=40000,ROUNDUP(F220/2,0)+7500,IF(F220&lt;=70000,ROUNDUP(F220/4,0)+17500,35000)))),MIN(IF(E220&lt;=0,0,IF(E220&lt;=12000,E220,IF(E220&lt;=32000,ROUNDUP(E220/2,0)+6000,IF(E220&lt;=56000,ROUNDUP(E220/4,0)+14000,28000))))+IF(F220&lt;=0,0,IF(F220&lt;=15000,F220,IF(F220&lt;=40000,ROUNDUP(F220/2,0)+7500,IF(F220&lt;=70000,ROUNDUP(F220/4,0)+17500,35000)))),28000))))</f>
        <v/>
      </c>
      <c r="T220" s="18">
        <f>IF(G220&lt;=0,0,IF(G220&lt;=12000,G220,IF(G220&lt;=32000,ROUNDUP(G220/2,0)+6000,IF(G220&lt;=56000,ROUNDUP(G220/4,0)+14000,28000))))</f>
        <v/>
      </c>
      <c r="U220" s="18">
        <f>IF(I220&lt;=0,IF(H220&lt;=0,0,IF(H220&lt;=12000,H220,IF(H220&lt;=32000,ROUNDUP(H220/2,0)+6000,IF(H220&lt;=56000,ROUNDUP(H220/4,0)+14000,28000)))),IF(H220&lt;=0,IF(I220&lt;=0,0,IF(I220&lt;=15000,I220,IF(I220&lt;=40000,ROUNDUP(I220/2,0)+7500,IF(I220&lt;=70000,ROUNDUP(I220/4,0)+17500,35000)))),MAX(IF(I220&lt;=0,0,IF(I220&lt;=15000,I220,IF(I220&lt;=40000,ROUNDUP(I220/2,0)+7500,IF(I220&lt;=70000,ROUNDUP(I220/4,0)+17500,35000)))),MIN(IF(H220&lt;=0,0,IF(H220&lt;=12000,H220,IF(H220&lt;=32000,ROUNDUP(H220/2,0)+6000,IF(H220&lt;=56000,ROUNDUP(H220/4,0)+14000,28000))))+IF(I220&lt;=0,0,IF(I220&lt;=15000,I220,IF(I220&lt;=40000,ROUNDUP(I220/2,0)+7500,IF(I220&lt;=70000,ROUNDUP(I220/4,0)+17500,35000)))),28000))))</f>
        <v/>
      </c>
      <c r="V220" s="18">
        <f>MIN(70000,S220+T220+U220)</f>
        <v/>
      </c>
      <c r="W220" s="18">
        <f>MAX(0,ROUNDDOWN(M220-J220-N220-K220-0,-3))</f>
        <v/>
      </c>
      <c r="X220" s="18">
        <f>MAX(0,ROUNDDOWN(M220-J220-N220-K220-R220,-3))</f>
        <v/>
      </c>
      <c r="Y220" s="18">
        <f>IF(W220&lt;=0,0,ROUNDDOWN((W220*LOOKUP(W220,{0,1950001,3300001,6950001,9000001,18000001,40000001},{0.05,0.1,0.2,0.23,0.33,0.4,0.45})-LOOKUP(W220,{0,1950001,3300001,6950001,9000001,18000001,40000001},{0,97500,427500,636000,1536000,2796000,4796000}))*1.021,-2))</f>
        <v/>
      </c>
      <c r="Z220" s="18">
        <f>IF(X220&lt;=0,0,ROUNDDOWN((X220*LOOKUP(X220,{0,1950001,3300001,6950001,9000001,18000001,40000001},{0.05,0.1,0.2,0.23,0.33,0.4,0.45})-LOOKUP(X220,{0,1950001,3300001,6950001,9000001,18000001,40000001},{0,97500,427500,636000,1536000,2796000,4796000}))*1.021,-2))</f>
        <v/>
      </c>
      <c r="AA220" s="18">
        <f>MAX(0,ROUNDDOWN(M220-J220-430000-L220-0,-3))</f>
        <v/>
      </c>
      <c r="AB220" s="18">
        <f>MAX(0,ROUNDDOWN(M220-J220-430000-L220-V220,-3))</f>
        <v/>
      </c>
      <c r="AC220" s="18">
        <f>IF(M220&lt;=450000,0,MAX(0,ROUNDDOWN(AA220*0.06-MIN(50000,AA220)*0.03,-2))+MAX(0,ROUNDDOWN(AA220*0.04-MIN(50000,AA220)*0.02,-2)))</f>
        <v/>
      </c>
      <c r="AD220" s="18">
        <f>IF(M220&lt;=450000,0,MAX(0,ROUNDDOWN(AB220*0.06-MIN(50000,AB220)*0.03,-2))+MAX(0,ROUNDDOWN(AB220*0.04-MIN(50000,AB220)*0.02,-2)))</f>
        <v/>
      </c>
      <c r="AE220" s="18">
        <f>Y220-Z220</f>
        <v/>
      </c>
      <c r="AF220" s="18">
        <f>AC220-AD220</f>
        <v/>
      </c>
      <c r="AG220" s="18">
        <f>AE220+AF220</f>
        <v/>
      </c>
      <c r="AH220" s="20">
        <f>IF(W220&lt;=0,0,LOOKUP(W220,{0,1950001,3300001,6950001,9000001,18000001,40000001},{0.05,0.1,0.2,0.23,0.33,0.4,0.45}))</f>
        <v/>
      </c>
    </row>
    <row r="221">
      <c r="A221" t="inlineStr">
        <is>
          <t>1万円刻み 特例あり一般12万円</t>
        </is>
      </c>
      <c r="B221" s="18">
        <f>'4_1万円刻み'!$A$47</f>
        <v/>
      </c>
      <c r="C221" s="19" t="n">
        <v>2026</v>
      </c>
      <c r="D221" t="inlineStr">
        <is>
          <t>はい</t>
        </is>
      </c>
      <c r="E221" s="18" t="n">
        <v>120000</v>
      </c>
      <c r="F221" s="18" t="n">
        <v>0</v>
      </c>
      <c r="G221" s="18" t="n">
        <v>0</v>
      </c>
      <c r="H221" s="18" t="n">
        <v>0</v>
      </c>
      <c r="I221" s="18" t="n">
        <v>0</v>
      </c>
      <c r="J221" s="18">
        <f>ROUND(MIN(B221/12,650000)*12*0.0915+MIN(B221/12,1390000)*12*(0.0504+0)+B221*0.005,0)</f>
        <v/>
      </c>
      <c r="K221" s="18" t="n">
        <v>0</v>
      </c>
      <c r="L221" s="18" t="n">
        <v>0</v>
      </c>
      <c r="M221" s="18">
        <f>ROUND(IF(C221&gt;=2026,IF(B221&lt;741000,0,IF(B221&lt;2191000,B221-740000,IF(B221&lt;2193000,1451000,IF(B221&lt;2196000,1453000,IF(B221&lt;2200000,1456000,IF(B221&lt;3600000,ROUNDDOWN(B221/4,-3)*2.8-80000,IF(B221&lt;6600000,ROUNDDOWN(B221/4,-3)*3.2-440000,IF(B221&lt;8500000,ROUNDDOWN(B221*0.9,0)-1100000,B221-1950000)))))))),IF(B221&lt;651000,0,IF(B221&lt;1900000,B221-650000,IF(B221&lt;3600000,ROUNDDOWN(B221/4,-3)*2.8-80000,IF(B221&lt;6600000,ROUNDDOWN(B221/4,-3)*3.2-440000,IF(B221&lt;8500000,ROUNDDOWN(B221*0.9,0)-1100000,B221-1950000)))))),0)</f>
        <v/>
      </c>
      <c r="N221" s="18">
        <f>IF(M221&gt;23500000,NA(),IF(C221&gt;=2026,IF(M221&lt;=4890000,1040000,IF(M221&lt;=6550000,670000,620000)),IF(M221&lt;=1320000,950000,IF(M221&lt;=3360000,880000,IF(M221&lt;=4890000,680000,IF(M221&lt;=6550000,630000,580000))))))</f>
        <v/>
      </c>
      <c r="O221" s="18">
        <f>IF(F221&lt;=0,IF(AND(D221="はい",C221&gt;=2026,C221&lt;=2027),IF(E221&lt;=0,0,IF(E221&lt;=30000,E221,IF(E221&lt;=60000,ROUNDUP(E221/2,0)+15000,IF(E221&lt;=120000,ROUNDUP(E221/4,0)+30000,60000)))),IF(E221&lt;=0,0,IF(E221&lt;=20000,E221,IF(E221&lt;=40000,ROUNDUP(E221/2,0)+10000,IF(E221&lt;=80000,ROUNDUP(E221/4,0)+20000,40000))))),IF(E221&lt;=0,IF(F221&lt;=0,0,IF(F221&lt;=25000,F221,IF(F221&lt;=50000,ROUNDUP(F221/2,0)+12500,IF(F221&lt;=100000,ROUNDUP(F221/4,0)+25000,50000)))),MAX(IF(F221&lt;=0,0,IF(F221&lt;=25000,F221,IF(F221&lt;=50000,ROUNDUP(F221/2,0)+12500,IF(F221&lt;=100000,ROUNDUP(F221/4,0)+25000,50000)))),MIN(IF(AND(D221="はい",C221&gt;=2026,C221&lt;=2027),IF(E221&lt;=0,0,IF(E221&lt;=30000,E221,IF(E221&lt;=60000,ROUNDUP(E221/2,0)+15000,IF(E221&lt;=120000,ROUNDUP(E221/4,0)+30000,60000)))),IF(E221&lt;=0,0,IF(E221&lt;=20000,E221,IF(E221&lt;=40000,ROUNDUP(E221/2,0)+10000,IF(E221&lt;=80000,ROUNDUP(E221/4,0)+20000,40000)))))+IF(F221&lt;=0,0,IF(F221&lt;=25000,F221,IF(F221&lt;=50000,ROUNDUP(F221/2,0)+12500,IF(F221&lt;=100000,ROUNDUP(F221/4,0)+25000,50000)))),IF(AND(D221="はい",C221&gt;=2026,C221&lt;=2027),60000,40000)))))</f>
        <v/>
      </c>
      <c r="P221" s="18">
        <f>IF(G221&lt;=0,0,IF(G221&lt;=20000,G221,IF(G221&lt;=40000,ROUNDUP(G221/2,0)+10000,IF(G221&lt;=80000,ROUNDUP(G221/4,0)+20000,40000))))</f>
        <v/>
      </c>
      <c r="Q221" s="18">
        <f>IF(I221&lt;=0,IF(H221&lt;=0,0,IF(H221&lt;=20000,H221,IF(H221&lt;=40000,ROUNDUP(H221/2,0)+10000,IF(H221&lt;=80000,ROUNDUP(H221/4,0)+20000,40000)))),IF(H221&lt;=0,IF(I221&lt;=0,0,IF(I221&lt;=25000,I221,IF(I221&lt;=50000,ROUNDUP(I221/2,0)+12500,IF(I221&lt;=100000,ROUNDUP(I221/4,0)+25000,50000)))),MAX(IF(I221&lt;=0,0,IF(I221&lt;=25000,I221,IF(I221&lt;=50000,ROUNDUP(I221/2,0)+12500,IF(I221&lt;=100000,ROUNDUP(I221/4,0)+25000,50000)))),MIN(IF(H221&lt;=0,0,IF(H221&lt;=20000,H221,IF(H221&lt;=40000,ROUNDUP(H221/2,0)+10000,IF(H221&lt;=80000,ROUNDUP(H221/4,0)+20000,40000))))+IF(I221&lt;=0,0,IF(I221&lt;=25000,I221,IF(I221&lt;=50000,ROUNDUP(I221/2,0)+12500,IF(I221&lt;=100000,ROUNDUP(I221/4,0)+25000,50000)))),40000))))</f>
        <v/>
      </c>
      <c r="R221" s="18">
        <f>MIN(120000,O221+P221+Q221)</f>
        <v/>
      </c>
      <c r="S221" s="18">
        <f>IF(F221&lt;=0,IF(E221&lt;=0,0,IF(E221&lt;=12000,E221,IF(E221&lt;=32000,ROUNDUP(E221/2,0)+6000,IF(E221&lt;=56000,ROUNDUP(E221/4,0)+14000,28000)))),IF(E221&lt;=0,IF(F221&lt;=0,0,IF(F221&lt;=15000,F221,IF(F221&lt;=40000,ROUNDUP(F221/2,0)+7500,IF(F221&lt;=70000,ROUNDUP(F221/4,0)+17500,35000)))),MAX(IF(F221&lt;=0,0,IF(F221&lt;=15000,F221,IF(F221&lt;=40000,ROUNDUP(F221/2,0)+7500,IF(F221&lt;=70000,ROUNDUP(F221/4,0)+17500,35000)))),MIN(IF(E221&lt;=0,0,IF(E221&lt;=12000,E221,IF(E221&lt;=32000,ROUNDUP(E221/2,0)+6000,IF(E221&lt;=56000,ROUNDUP(E221/4,0)+14000,28000))))+IF(F221&lt;=0,0,IF(F221&lt;=15000,F221,IF(F221&lt;=40000,ROUNDUP(F221/2,0)+7500,IF(F221&lt;=70000,ROUNDUP(F221/4,0)+17500,35000)))),28000))))</f>
        <v/>
      </c>
      <c r="T221" s="18">
        <f>IF(G221&lt;=0,0,IF(G221&lt;=12000,G221,IF(G221&lt;=32000,ROUNDUP(G221/2,0)+6000,IF(G221&lt;=56000,ROUNDUP(G221/4,0)+14000,28000))))</f>
        <v/>
      </c>
      <c r="U221" s="18">
        <f>IF(I221&lt;=0,IF(H221&lt;=0,0,IF(H221&lt;=12000,H221,IF(H221&lt;=32000,ROUNDUP(H221/2,0)+6000,IF(H221&lt;=56000,ROUNDUP(H221/4,0)+14000,28000)))),IF(H221&lt;=0,IF(I221&lt;=0,0,IF(I221&lt;=15000,I221,IF(I221&lt;=40000,ROUNDUP(I221/2,0)+7500,IF(I221&lt;=70000,ROUNDUP(I221/4,0)+17500,35000)))),MAX(IF(I221&lt;=0,0,IF(I221&lt;=15000,I221,IF(I221&lt;=40000,ROUNDUP(I221/2,0)+7500,IF(I221&lt;=70000,ROUNDUP(I221/4,0)+17500,35000)))),MIN(IF(H221&lt;=0,0,IF(H221&lt;=12000,H221,IF(H221&lt;=32000,ROUNDUP(H221/2,0)+6000,IF(H221&lt;=56000,ROUNDUP(H221/4,0)+14000,28000))))+IF(I221&lt;=0,0,IF(I221&lt;=15000,I221,IF(I221&lt;=40000,ROUNDUP(I221/2,0)+7500,IF(I221&lt;=70000,ROUNDUP(I221/4,0)+17500,35000)))),28000))))</f>
        <v/>
      </c>
      <c r="V221" s="18">
        <f>MIN(70000,S221+T221+U221)</f>
        <v/>
      </c>
      <c r="W221" s="18">
        <f>MAX(0,ROUNDDOWN(M221-J221-N221-K221-0,-3))</f>
        <v/>
      </c>
      <c r="X221" s="18">
        <f>MAX(0,ROUNDDOWN(M221-J221-N221-K221-R221,-3))</f>
        <v/>
      </c>
      <c r="Y221" s="18">
        <f>IF(W221&lt;=0,0,ROUNDDOWN((W221*LOOKUP(W221,{0,1950001,3300001,6950001,9000001,18000001,40000001},{0.05,0.1,0.2,0.23,0.33,0.4,0.45})-LOOKUP(W221,{0,1950001,3300001,6950001,9000001,18000001,40000001},{0,97500,427500,636000,1536000,2796000,4796000}))*1.021,-2))</f>
        <v/>
      </c>
      <c r="Z221" s="18">
        <f>IF(X221&lt;=0,0,ROUNDDOWN((X221*LOOKUP(X221,{0,1950001,3300001,6950001,9000001,18000001,40000001},{0.05,0.1,0.2,0.23,0.33,0.4,0.45})-LOOKUP(X221,{0,1950001,3300001,6950001,9000001,18000001,40000001},{0,97500,427500,636000,1536000,2796000,4796000}))*1.021,-2))</f>
        <v/>
      </c>
      <c r="AA221" s="18">
        <f>MAX(0,ROUNDDOWN(M221-J221-430000-L221-0,-3))</f>
        <v/>
      </c>
      <c r="AB221" s="18">
        <f>MAX(0,ROUNDDOWN(M221-J221-430000-L221-V221,-3))</f>
        <v/>
      </c>
      <c r="AC221" s="18">
        <f>IF(M221&lt;=450000,0,MAX(0,ROUNDDOWN(AA221*0.06-MIN(50000,AA221)*0.03,-2))+MAX(0,ROUNDDOWN(AA221*0.04-MIN(50000,AA221)*0.02,-2)))</f>
        <v/>
      </c>
      <c r="AD221" s="18">
        <f>IF(M221&lt;=450000,0,MAX(0,ROUNDDOWN(AB221*0.06-MIN(50000,AB221)*0.03,-2))+MAX(0,ROUNDDOWN(AB221*0.04-MIN(50000,AB221)*0.02,-2)))</f>
        <v/>
      </c>
      <c r="AE221" s="18">
        <f>Y221-Z221</f>
        <v/>
      </c>
      <c r="AF221" s="18">
        <f>AC221-AD221</f>
        <v/>
      </c>
      <c r="AG221" s="18">
        <f>AE221+AF221</f>
        <v/>
      </c>
      <c r="AH221" s="20">
        <f>IF(W221&lt;=0,0,LOOKUP(W221,{0,1950001,3300001,6950001,9000001,18000001,40000001},{0.05,0.1,0.2,0.23,0.33,0.4,0.45}))</f>
        <v/>
      </c>
    </row>
    <row r="222">
      <c r="A222" t="inlineStr">
        <is>
          <t>1万円刻み 3区分8万円ずつ</t>
        </is>
      </c>
      <c r="B222" s="18">
        <f>'4_1万円刻み'!$A$48</f>
        <v/>
      </c>
      <c r="C222" s="19" t="n">
        <v>2026</v>
      </c>
      <c r="D222" t="inlineStr">
        <is>
          <t>いいえ</t>
        </is>
      </c>
      <c r="E222" s="18" t="n">
        <v>80000</v>
      </c>
      <c r="F222" s="18" t="n">
        <v>0</v>
      </c>
      <c r="G222" s="18" t="n">
        <v>80000</v>
      </c>
      <c r="H222" s="18" t="n">
        <v>80000</v>
      </c>
      <c r="I222" s="18" t="n">
        <v>0</v>
      </c>
      <c r="J222" s="18">
        <f>ROUND(MIN(B222/12,650000)*12*0.0915+MIN(B222/12,1390000)*12*(0.0504+0)+B222*0.005,0)</f>
        <v/>
      </c>
      <c r="K222" s="18" t="n">
        <v>0</v>
      </c>
      <c r="L222" s="18" t="n">
        <v>0</v>
      </c>
      <c r="M222" s="18">
        <f>ROUND(IF(C222&gt;=2026,IF(B222&lt;741000,0,IF(B222&lt;2191000,B222-740000,IF(B222&lt;2193000,1451000,IF(B222&lt;2196000,1453000,IF(B222&lt;2200000,1456000,IF(B222&lt;3600000,ROUNDDOWN(B222/4,-3)*2.8-80000,IF(B222&lt;6600000,ROUNDDOWN(B222/4,-3)*3.2-440000,IF(B222&lt;8500000,ROUNDDOWN(B222*0.9,0)-1100000,B222-1950000)))))))),IF(B222&lt;651000,0,IF(B222&lt;1900000,B222-650000,IF(B222&lt;3600000,ROUNDDOWN(B222/4,-3)*2.8-80000,IF(B222&lt;6600000,ROUNDDOWN(B222/4,-3)*3.2-440000,IF(B222&lt;8500000,ROUNDDOWN(B222*0.9,0)-1100000,B222-1950000)))))),0)</f>
        <v/>
      </c>
      <c r="N222" s="18">
        <f>IF(M222&gt;23500000,NA(),IF(C222&gt;=2026,IF(M222&lt;=4890000,1040000,IF(M222&lt;=6550000,670000,620000)),IF(M222&lt;=1320000,950000,IF(M222&lt;=3360000,880000,IF(M222&lt;=4890000,680000,IF(M222&lt;=6550000,630000,580000))))))</f>
        <v/>
      </c>
      <c r="O222" s="18">
        <f>IF(F222&lt;=0,IF(AND(D222="はい",C222&gt;=2026,C222&lt;=2027),IF(E222&lt;=0,0,IF(E222&lt;=30000,E222,IF(E222&lt;=60000,ROUNDUP(E222/2,0)+15000,IF(E222&lt;=120000,ROUNDUP(E222/4,0)+30000,60000)))),IF(E222&lt;=0,0,IF(E222&lt;=20000,E222,IF(E222&lt;=40000,ROUNDUP(E222/2,0)+10000,IF(E222&lt;=80000,ROUNDUP(E222/4,0)+20000,40000))))),IF(E222&lt;=0,IF(F222&lt;=0,0,IF(F222&lt;=25000,F222,IF(F222&lt;=50000,ROUNDUP(F222/2,0)+12500,IF(F222&lt;=100000,ROUNDUP(F222/4,0)+25000,50000)))),MAX(IF(F222&lt;=0,0,IF(F222&lt;=25000,F222,IF(F222&lt;=50000,ROUNDUP(F222/2,0)+12500,IF(F222&lt;=100000,ROUNDUP(F222/4,0)+25000,50000)))),MIN(IF(AND(D222="はい",C222&gt;=2026,C222&lt;=2027),IF(E222&lt;=0,0,IF(E222&lt;=30000,E222,IF(E222&lt;=60000,ROUNDUP(E222/2,0)+15000,IF(E222&lt;=120000,ROUNDUP(E222/4,0)+30000,60000)))),IF(E222&lt;=0,0,IF(E222&lt;=20000,E222,IF(E222&lt;=40000,ROUNDUP(E222/2,0)+10000,IF(E222&lt;=80000,ROUNDUP(E222/4,0)+20000,40000)))))+IF(F222&lt;=0,0,IF(F222&lt;=25000,F222,IF(F222&lt;=50000,ROUNDUP(F222/2,0)+12500,IF(F222&lt;=100000,ROUNDUP(F222/4,0)+25000,50000)))),IF(AND(D222="はい",C222&gt;=2026,C222&lt;=2027),60000,40000)))))</f>
        <v/>
      </c>
      <c r="P222" s="18">
        <f>IF(G222&lt;=0,0,IF(G222&lt;=20000,G222,IF(G222&lt;=40000,ROUNDUP(G222/2,0)+10000,IF(G222&lt;=80000,ROUNDUP(G222/4,0)+20000,40000))))</f>
        <v/>
      </c>
      <c r="Q222" s="18">
        <f>IF(I222&lt;=0,IF(H222&lt;=0,0,IF(H222&lt;=20000,H222,IF(H222&lt;=40000,ROUNDUP(H222/2,0)+10000,IF(H222&lt;=80000,ROUNDUP(H222/4,0)+20000,40000)))),IF(H222&lt;=0,IF(I222&lt;=0,0,IF(I222&lt;=25000,I222,IF(I222&lt;=50000,ROUNDUP(I222/2,0)+12500,IF(I222&lt;=100000,ROUNDUP(I222/4,0)+25000,50000)))),MAX(IF(I222&lt;=0,0,IF(I222&lt;=25000,I222,IF(I222&lt;=50000,ROUNDUP(I222/2,0)+12500,IF(I222&lt;=100000,ROUNDUP(I222/4,0)+25000,50000)))),MIN(IF(H222&lt;=0,0,IF(H222&lt;=20000,H222,IF(H222&lt;=40000,ROUNDUP(H222/2,0)+10000,IF(H222&lt;=80000,ROUNDUP(H222/4,0)+20000,40000))))+IF(I222&lt;=0,0,IF(I222&lt;=25000,I222,IF(I222&lt;=50000,ROUNDUP(I222/2,0)+12500,IF(I222&lt;=100000,ROUNDUP(I222/4,0)+25000,50000)))),40000))))</f>
        <v/>
      </c>
      <c r="R222" s="18">
        <f>MIN(120000,O222+P222+Q222)</f>
        <v/>
      </c>
      <c r="S222" s="18">
        <f>IF(F222&lt;=0,IF(E222&lt;=0,0,IF(E222&lt;=12000,E222,IF(E222&lt;=32000,ROUNDUP(E222/2,0)+6000,IF(E222&lt;=56000,ROUNDUP(E222/4,0)+14000,28000)))),IF(E222&lt;=0,IF(F222&lt;=0,0,IF(F222&lt;=15000,F222,IF(F222&lt;=40000,ROUNDUP(F222/2,0)+7500,IF(F222&lt;=70000,ROUNDUP(F222/4,0)+17500,35000)))),MAX(IF(F222&lt;=0,0,IF(F222&lt;=15000,F222,IF(F222&lt;=40000,ROUNDUP(F222/2,0)+7500,IF(F222&lt;=70000,ROUNDUP(F222/4,0)+17500,35000)))),MIN(IF(E222&lt;=0,0,IF(E222&lt;=12000,E222,IF(E222&lt;=32000,ROUNDUP(E222/2,0)+6000,IF(E222&lt;=56000,ROUNDUP(E222/4,0)+14000,28000))))+IF(F222&lt;=0,0,IF(F222&lt;=15000,F222,IF(F222&lt;=40000,ROUNDUP(F222/2,0)+7500,IF(F222&lt;=70000,ROUNDUP(F222/4,0)+17500,35000)))),28000))))</f>
        <v/>
      </c>
      <c r="T222" s="18">
        <f>IF(G222&lt;=0,0,IF(G222&lt;=12000,G222,IF(G222&lt;=32000,ROUNDUP(G222/2,0)+6000,IF(G222&lt;=56000,ROUNDUP(G222/4,0)+14000,28000))))</f>
        <v/>
      </c>
      <c r="U222" s="18">
        <f>IF(I222&lt;=0,IF(H222&lt;=0,0,IF(H222&lt;=12000,H222,IF(H222&lt;=32000,ROUNDUP(H222/2,0)+6000,IF(H222&lt;=56000,ROUNDUP(H222/4,0)+14000,28000)))),IF(H222&lt;=0,IF(I222&lt;=0,0,IF(I222&lt;=15000,I222,IF(I222&lt;=40000,ROUNDUP(I222/2,0)+7500,IF(I222&lt;=70000,ROUNDUP(I222/4,0)+17500,35000)))),MAX(IF(I222&lt;=0,0,IF(I222&lt;=15000,I222,IF(I222&lt;=40000,ROUNDUP(I222/2,0)+7500,IF(I222&lt;=70000,ROUNDUP(I222/4,0)+17500,35000)))),MIN(IF(H222&lt;=0,0,IF(H222&lt;=12000,H222,IF(H222&lt;=32000,ROUNDUP(H222/2,0)+6000,IF(H222&lt;=56000,ROUNDUP(H222/4,0)+14000,28000))))+IF(I222&lt;=0,0,IF(I222&lt;=15000,I222,IF(I222&lt;=40000,ROUNDUP(I222/2,0)+7500,IF(I222&lt;=70000,ROUNDUP(I222/4,0)+17500,35000)))),28000))))</f>
        <v/>
      </c>
      <c r="V222" s="18">
        <f>MIN(70000,S222+T222+U222)</f>
        <v/>
      </c>
      <c r="W222" s="18">
        <f>MAX(0,ROUNDDOWN(M222-J222-N222-K222-0,-3))</f>
        <v/>
      </c>
      <c r="X222" s="18">
        <f>MAX(0,ROUNDDOWN(M222-J222-N222-K222-R222,-3))</f>
        <v/>
      </c>
      <c r="Y222" s="18">
        <f>IF(W222&lt;=0,0,ROUNDDOWN((W222*LOOKUP(W222,{0,1950001,3300001,6950001,9000001,18000001,40000001},{0.05,0.1,0.2,0.23,0.33,0.4,0.45})-LOOKUP(W222,{0,1950001,3300001,6950001,9000001,18000001,40000001},{0,97500,427500,636000,1536000,2796000,4796000}))*1.021,-2))</f>
        <v/>
      </c>
      <c r="Z222" s="18">
        <f>IF(X222&lt;=0,0,ROUNDDOWN((X222*LOOKUP(X222,{0,1950001,3300001,6950001,9000001,18000001,40000001},{0.05,0.1,0.2,0.23,0.33,0.4,0.45})-LOOKUP(X222,{0,1950001,3300001,6950001,9000001,18000001,40000001},{0,97500,427500,636000,1536000,2796000,4796000}))*1.021,-2))</f>
        <v/>
      </c>
      <c r="AA222" s="18">
        <f>MAX(0,ROUNDDOWN(M222-J222-430000-L222-0,-3))</f>
        <v/>
      </c>
      <c r="AB222" s="18">
        <f>MAX(0,ROUNDDOWN(M222-J222-430000-L222-V222,-3))</f>
        <v/>
      </c>
      <c r="AC222" s="18">
        <f>IF(M222&lt;=450000,0,MAX(0,ROUNDDOWN(AA222*0.06-MIN(50000,AA222)*0.03,-2))+MAX(0,ROUNDDOWN(AA222*0.04-MIN(50000,AA222)*0.02,-2)))</f>
        <v/>
      </c>
      <c r="AD222" s="18">
        <f>IF(M222&lt;=450000,0,MAX(0,ROUNDDOWN(AB222*0.06-MIN(50000,AB222)*0.03,-2))+MAX(0,ROUNDDOWN(AB222*0.04-MIN(50000,AB222)*0.02,-2)))</f>
        <v/>
      </c>
      <c r="AE222" s="18">
        <f>Y222-Z222</f>
        <v/>
      </c>
      <c r="AF222" s="18">
        <f>AC222-AD222</f>
        <v/>
      </c>
      <c r="AG222" s="18">
        <f>AE222+AF222</f>
        <v/>
      </c>
      <c r="AH222" s="20">
        <f>IF(W222&lt;=0,0,LOOKUP(W222,{0,1950001,3300001,6950001,9000001,18000001,40000001},{0.05,0.1,0.2,0.23,0.33,0.4,0.45}))</f>
        <v/>
      </c>
    </row>
    <row r="223">
      <c r="A223" t="inlineStr">
        <is>
          <t>1万円刻み 一般8万円</t>
        </is>
      </c>
      <c r="B223" s="18">
        <f>'4_1万円刻み'!$A$48</f>
        <v/>
      </c>
      <c r="C223" s="19" t="n">
        <v>2026</v>
      </c>
      <c r="D223" t="inlineStr">
        <is>
          <t>いいえ</t>
        </is>
      </c>
      <c r="E223" s="18" t="n">
        <v>80000</v>
      </c>
      <c r="F223" s="18" t="n">
        <v>0</v>
      </c>
      <c r="G223" s="18" t="n">
        <v>0</v>
      </c>
      <c r="H223" s="18" t="n">
        <v>0</v>
      </c>
      <c r="I223" s="18" t="n">
        <v>0</v>
      </c>
      <c r="J223" s="18">
        <f>ROUND(MIN(B223/12,650000)*12*0.0915+MIN(B223/12,1390000)*12*(0.0504+0)+B223*0.005,0)</f>
        <v/>
      </c>
      <c r="K223" s="18" t="n">
        <v>0</v>
      </c>
      <c r="L223" s="18" t="n">
        <v>0</v>
      </c>
      <c r="M223" s="18">
        <f>ROUND(IF(C223&gt;=2026,IF(B223&lt;741000,0,IF(B223&lt;2191000,B223-740000,IF(B223&lt;2193000,1451000,IF(B223&lt;2196000,1453000,IF(B223&lt;2200000,1456000,IF(B223&lt;3600000,ROUNDDOWN(B223/4,-3)*2.8-80000,IF(B223&lt;6600000,ROUNDDOWN(B223/4,-3)*3.2-440000,IF(B223&lt;8500000,ROUNDDOWN(B223*0.9,0)-1100000,B223-1950000)))))))),IF(B223&lt;651000,0,IF(B223&lt;1900000,B223-650000,IF(B223&lt;3600000,ROUNDDOWN(B223/4,-3)*2.8-80000,IF(B223&lt;6600000,ROUNDDOWN(B223/4,-3)*3.2-440000,IF(B223&lt;8500000,ROUNDDOWN(B223*0.9,0)-1100000,B223-1950000)))))),0)</f>
        <v/>
      </c>
      <c r="N223" s="18">
        <f>IF(M223&gt;23500000,NA(),IF(C223&gt;=2026,IF(M223&lt;=4890000,1040000,IF(M223&lt;=6550000,670000,620000)),IF(M223&lt;=1320000,950000,IF(M223&lt;=3360000,880000,IF(M223&lt;=4890000,680000,IF(M223&lt;=6550000,630000,580000))))))</f>
        <v/>
      </c>
      <c r="O223" s="18">
        <f>IF(F223&lt;=0,IF(AND(D223="はい",C223&gt;=2026,C223&lt;=2027),IF(E223&lt;=0,0,IF(E223&lt;=30000,E223,IF(E223&lt;=60000,ROUNDUP(E223/2,0)+15000,IF(E223&lt;=120000,ROUNDUP(E223/4,0)+30000,60000)))),IF(E223&lt;=0,0,IF(E223&lt;=20000,E223,IF(E223&lt;=40000,ROUNDUP(E223/2,0)+10000,IF(E223&lt;=80000,ROUNDUP(E223/4,0)+20000,40000))))),IF(E223&lt;=0,IF(F223&lt;=0,0,IF(F223&lt;=25000,F223,IF(F223&lt;=50000,ROUNDUP(F223/2,0)+12500,IF(F223&lt;=100000,ROUNDUP(F223/4,0)+25000,50000)))),MAX(IF(F223&lt;=0,0,IF(F223&lt;=25000,F223,IF(F223&lt;=50000,ROUNDUP(F223/2,0)+12500,IF(F223&lt;=100000,ROUNDUP(F223/4,0)+25000,50000)))),MIN(IF(AND(D223="はい",C223&gt;=2026,C223&lt;=2027),IF(E223&lt;=0,0,IF(E223&lt;=30000,E223,IF(E223&lt;=60000,ROUNDUP(E223/2,0)+15000,IF(E223&lt;=120000,ROUNDUP(E223/4,0)+30000,60000)))),IF(E223&lt;=0,0,IF(E223&lt;=20000,E223,IF(E223&lt;=40000,ROUNDUP(E223/2,0)+10000,IF(E223&lt;=80000,ROUNDUP(E223/4,0)+20000,40000)))))+IF(F223&lt;=0,0,IF(F223&lt;=25000,F223,IF(F223&lt;=50000,ROUNDUP(F223/2,0)+12500,IF(F223&lt;=100000,ROUNDUP(F223/4,0)+25000,50000)))),IF(AND(D223="はい",C223&gt;=2026,C223&lt;=2027),60000,40000)))))</f>
        <v/>
      </c>
      <c r="P223" s="18">
        <f>IF(G223&lt;=0,0,IF(G223&lt;=20000,G223,IF(G223&lt;=40000,ROUNDUP(G223/2,0)+10000,IF(G223&lt;=80000,ROUNDUP(G223/4,0)+20000,40000))))</f>
        <v/>
      </c>
      <c r="Q223" s="18">
        <f>IF(I223&lt;=0,IF(H223&lt;=0,0,IF(H223&lt;=20000,H223,IF(H223&lt;=40000,ROUNDUP(H223/2,0)+10000,IF(H223&lt;=80000,ROUNDUP(H223/4,0)+20000,40000)))),IF(H223&lt;=0,IF(I223&lt;=0,0,IF(I223&lt;=25000,I223,IF(I223&lt;=50000,ROUNDUP(I223/2,0)+12500,IF(I223&lt;=100000,ROUNDUP(I223/4,0)+25000,50000)))),MAX(IF(I223&lt;=0,0,IF(I223&lt;=25000,I223,IF(I223&lt;=50000,ROUNDUP(I223/2,0)+12500,IF(I223&lt;=100000,ROUNDUP(I223/4,0)+25000,50000)))),MIN(IF(H223&lt;=0,0,IF(H223&lt;=20000,H223,IF(H223&lt;=40000,ROUNDUP(H223/2,0)+10000,IF(H223&lt;=80000,ROUNDUP(H223/4,0)+20000,40000))))+IF(I223&lt;=0,0,IF(I223&lt;=25000,I223,IF(I223&lt;=50000,ROUNDUP(I223/2,0)+12500,IF(I223&lt;=100000,ROUNDUP(I223/4,0)+25000,50000)))),40000))))</f>
        <v/>
      </c>
      <c r="R223" s="18">
        <f>MIN(120000,O223+P223+Q223)</f>
        <v/>
      </c>
      <c r="S223" s="18">
        <f>IF(F223&lt;=0,IF(E223&lt;=0,0,IF(E223&lt;=12000,E223,IF(E223&lt;=32000,ROUNDUP(E223/2,0)+6000,IF(E223&lt;=56000,ROUNDUP(E223/4,0)+14000,28000)))),IF(E223&lt;=0,IF(F223&lt;=0,0,IF(F223&lt;=15000,F223,IF(F223&lt;=40000,ROUNDUP(F223/2,0)+7500,IF(F223&lt;=70000,ROUNDUP(F223/4,0)+17500,35000)))),MAX(IF(F223&lt;=0,0,IF(F223&lt;=15000,F223,IF(F223&lt;=40000,ROUNDUP(F223/2,0)+7500,IF(F223&lt;=70000,ROUNDUP(F223/4,0)+17500,35000)))),MIN(IF(E223&lt;=0,0,IF(E223&lt;=12000,E223,IF(E223&lt;=32000,ROUNDUP(E223/2,0)+6000,IF(E223&lt;=56000,ROUNDUP(E223/4,0)+14000,28000))))+IF(F223&lt;=0,0,IF(F223&lt;=15000,F223,IF(F223&lt;=40000,ROUNDUP(F223/2,0)+7500,IF(F223&lt;=70000,ROUNDUP(F223/4,0)+17500,35000)))),28000))))</f>
        <v/>
      </c>
      <c r="T223" s="18">
        <f>IF(G223&lt;=0,0,IF(G223&lt;=12000,G223,IF(G223&lt;=32000,ROUNDUP(G223/2,0)+6000,IF(G223&lt;=56000,ROUNDUP(G223/4,0)+14000,28000))))</f>
        <v/>
      </c>
      <c r="U223" s="18">
        <f>IF(I223&lt;=0,IF(H223&lt;=0,0,IF(H223&lt;=12000,H223,IF(H223&lt;=32000,ROUNDUP(H223/2,0)+6000,IF(H223&lt;=56000,ROUNDUP(H223/4,0)+14000,28000)))),IF(H223&lt;=0,IF(I223&lt;=0,0,IF(I223&lt;=15000,I223,IF(I223&lt;=40000,ROUNDUP(I223/2,0)+7500,IF(I223&lt;=70000,ROUNDUP(I223/4,0)+17500,35000)))),MAX(IF(I223&lt;=0,0,IF(I223&lt;=15000,I223,IF(I223&lt;=40000,ROUNDUP(I223/2,0)+7500,IF(I223&lt;=70000,ROUNDUP(I223/4,0)+17500,35000)))),MIN(IF(H223&lt;=0,0,IF(H223&lt;=12000,H223,IF(H223&lt;=32000,ROUNDUP(H223/2,0)+6000,IF(H223&lt;=56000,ROUNDUP(H223/4,0)+14000,28000))))+IF(I223&lt;=0,0,IF(I223&lt;=15000,I223,IF(I223&lt;=40000,ROUNDUP(I223/2,0)+7500,IF(I223&lt;=70000,ROUNDUP(I223/4,0)+17500,35000)))),28000))))</f>
        <v/>
      </c>
      <c r="V223" s="18">
        <f>MIN(70000,S223+T223+U223)</f>
        <v/>
      </c>
      <c r="W223" s="18">
        <f>MAX(0,ROUNDDOWN(M223-J223-N223-K223-0,-3))</f>
        <v/>
      </c>
      <c r="X223" s="18">
        <f>MAX(0,ROUNDDOWN(M223-J223-N223-K223-R223,-3))</f>
        <v/>
      </c>
      <c r="Y223" s="18">
        <f>IF(W223&lt;=0,0,ROUNDDOWN((W223*LOOKUP(W223,{0,1950001,3300001,6950001,9000001,18000001,40000001},{0.05,0.1,0.2,0.23,0.33,0.4,0.45})-LOOKUP(W223,{0,1950001,3300001,6950001,9000001,18000001,40000001},{0,97500,427500,636000,1536000,2796000,4796000}))*1.021,-2))</f>
        <v/>
      </c>
      <c r="Z223" s="18">
        <f>IF(X223&lt;=0,0,ROUNDDOWN((X223*LOOKUP(X223,{0,1950001,3300001,6950001,9000001,18000001,40000001},{0.05,0.1,0.2,0.23,0.33,0.4,0.45})-LOOKUP(X223,{0,1950001,3300001,6950001,9000001,18000001,40000001},{0,97500,427500,636000,1536000,2796000,4796000}))*1.021,-2))</f>
        <v/>
      </c>
      <c r="AA223" s="18">
        <f>MAX(0,ROUNDDOWN(M223-J223-430000-L223-0,-3))</f>
        <v/>
      </c>
      <c r="AB223" s="18">
        <f>MAX(0,ROUNDDOWN(M223-J223-430000-L223-V223,-3))</f>
        <v/>
      </c>
      <c r="AC223" s="18">
        <f>IF(M223&lt;=450000,0,MAX(0,ROUNDDOWN(AA223*0.06-MIN(50000,AA223)*0.03,-2))+MAX(0,ROUNDDOWN(AA223*0.04-MIN(50000,AA223)*0.02,-2)))</f>
        <v/>
      </c>
      <c r="AD223" s="18">
        <f>IF(M223&lt;=450000,0,MAX(0,ROUNDDOWN(AB223*0.06-MIN(50000,AB223)*0.03,-2))+MAX(0,ROUNDDOWN(AB223*0.04-MIN(50000,AB223)*0.02,-2)))</f>
        <v/>
      </c>
      <c r="AE223" s="18">
        <f>Y223-Z223</f>
        <v/>
      </c>
      <c r="AF223" s="18">
        <f>AC223-AD223</f>
        <v/>
      </c>
      <c r="AG223" s="18">
        <f>AE223+AF223</f>
        <v/>
      </c>
      <c r="AH223" s="20">
        <f>IF(W223&lt;=0,0,LOOKUP(W223,{0,1950001,3300001,6950001,9000001,18000001,40000001},{0.05,0.1,0.2,0.23,0.33,0.4,0.45}))</f>
        <v/>
      </c>
    </row>
    <row r="224">
      <c r="A224" t="inlineStr">
        <is>
          <t>1万円刻み 特例あり一般12万円</t>
        </is>
      </c>
      <c r="B224" s="18">
        <f>'4_1万円刻み'!$A$48</f>
        <v/>
      </c>
      <c r="C224" s="19" t="n">
        <v>2026</v>
      </c>
      <c r="D224" t="inlineStr">
        <is>
          <t>はい</t>
        </is>
      </c>
      <c r="E224" s="18" t="n">
        <v>120000</v>
      </c>
      <c r="F224" s="18" t="n">
        <v>0</v>
      </c>
      <c r="G224" s="18" t="n">
        <v>0</v>
      </c>
      <c r="H224" s="18" t="n">
        <v>0</v>
      </c>
      <c r="I224" s="18" t="n">
        <v>0</v>
      </c>
      <c r="J224" s="18">
        <f>ROUND(MIN(B224/12,650000)*12*0.0915+MIN(B224/12,1390000)*12*(0.0504+0)+B224*0.005,0)</f>
        <v/>
      </c>
      <c r="K224" s="18" t="n">
        <v>0</v>
      </c>
      <c r="L224" s="18" t="n">
        <v>0</v>
      </c>
      <c r="M224" s="18">
        <f>ROUND(IF(C224&gt;=2026,IF(B224&lt;741000,0,IF(B224&lt;2191000,B224-740000,IF(B224&lt;2193000,1451000,IF(B224&lt;2196000,1453000,IF(B224&lt;2200000,1456000,IF(B224&lt;3600000,ROUNDDOWN(B224/4,-3)*2.8-80000,IF(B224&lt;6600000,ROUNDDOWN(B224/4,-3)*3.2-440000,IF(B224&lt;8500000,ROUNDDOWN(B224*0.9,0)-1100000,B224-1950000)))))))),IF(B224&lt;651000,0,IF(B224&lt;1900000,B224-650000,IF(B224&lt;3600000,ROUNDDOWN(B224/4,-3)*2.8-80000,IF(B224&lt;6600000,ROUNDDOWN(B224/4,-3)*3.2-440000,IF(B224&lt;8500000,ROUNDDOWN(B224*0.9,0)-1100000,B224-1950000)))))),0)</f>
        <v/>
      </c>
      <c r="N224" s="18">
        <f>IF(M224&gt;23500000,NA(),IF(C224&gt;=2026,IF(M224&lt;=4890000,1040000,IF(M224&lt;=6550000,670000,620000)),IF(M224&lt;=1320000,950000,IF(M224&lt;=3360000,880000,IF(M224&lt;=4890000,680000,IF(M224&lt;=6550000,630000,580000))))))</f>
        <v/>
      </c>
      <c r="O224" s="18">
        <f>IF(F224&lt;=0,IF(AND(D224="はい",C224&gt;=2026,C224&lt;=2027),IF(E224&lt;=0,0,IF(E224&lt;=30000,E224,IF(E224&lt;=60000,ROUNDUP(E224/2,0)+15000,IF(E224&lt;=120000,ROUNDUP(E224/4,0)+30000,60000)))),IF(E224&lt;=0,0,IF(E224&lt;=20000,E224,IF(E224&lt;=40000,ROUNDUP(E224/2,0)+10000,IF(E224&lt;=80000,ROUNDUP(E224/4,0)+20000,40000))))),IF(E224&lt;=0,IF(F224&lt;=0,0,IF(F224&lt;=25000,F224,IF(F224&lt;=50000,ROUNDUP(F224/2,0)+12500,IF(F224&lt;=100000,ROUNDUP(F224/4,0)+25000,50000)))),MAX(IF(F224&lt;=0,0,IF(F224&lt;=25000,F224,IF(F224&lt;=50000,ROUNDUP(F224/2,0)+12500,IF(F224&lt;=100000,ROUNDUP(F224/4,0)+25000,50000)))),MIN(IF(AND(D224="はい",C224&gt;=2026,C224&lt;=2027),IF(E224&lt;=0,0,IF(E224&lt;=30000,E224,IF(E224&lt;=60000,ROUNDUP(E224/2,0)+15000,IF(E224&lt;=120000,ROUNDUP(E224/4,0)+30000,60000)))),IF(E224&lt;=0,0,IF(E224&lt;=20000,E224,IF(E224&lt;=40000,ROUNDUP(E224/2,0)+10000,IF(E224&lt;=80000,ROUNDUP(E224/4,0)+20000,40000)))))+IF(F224&lt;=0,0,IF(F224&lt;=25000,F224,IF(F224&lt;=50000,ROUNDUP(F224/2,0)+12500,IF(F224&lt;=100000,ROUNDUP(F224/4,0)+25000,50000)))),IF(AND(D224="はい",C224&gt;=2026,C224&lt;=2027),60000,40000)))))</f>
        <v/>
      </c>
      <c r="P224" s="18">
        <f>IF(G224&lt;=0,0,IF(G224&lt;=20000,G224,IF(G224&lt;=40000,ROUNDUP(G224/2,0)+10000,IF(G224&lt;=80000,ROUNDUP(G224/4,0)+20000,40000))))</f>
        <v/>
      </c>
      <c r="Q224" s="18">
        <f>IF(I224&lt;=0,IF(H224&lt;=0,0,IF(H224&lt;=20000,H224,IF(H224&lt;=40000,ROUNDUP(H224/2,0)+10000,IF(H224&lt;=80000,ROUNDUP(H224/4,0)+20000,40000)))),IF(H224&lt;=0,IF(I224&lt;=0,0,IF(I224&lt;=25000,I224,IF(I224&lt;=50000,ROUNDUP(I224/2,0)+12500,IF(I224&lt;=100000,ROUNDUP(I224/4,0)+25000,50000)))),MAX(IF(I224&lt;=0,0,IF(I224&lt;=25000,I224,IF(I224&lt;=50000,ROUNDUP(I224/2,0)+12500,IF(I224&lt;=100000,ROUNDUP(I224/4,0)+25000,50000)))),MIN(IF(H224&lt;=0,0,IF(H224&lt;=20000,H224,IF(H224&lt;=40000,ROUNDUP(H224/2,0)+10000,IF(H224&lt;=80000,ROUNDUP(H224/4,0)+20000,40000))))+IF(I224&lt;=0,0,IF(I224&lt;=25000,I224,IF(I224&lt;=50000,ROUNDUP(I224/2,0)+12500,IF(I224&lt;=100000,ROUNDUP(I224/4,0)+25000,50000)))),40000))))</f>
        <v/>
      </c>
      <c r="R224" s="18">
        <f>MIN(120000,O224+P224+Q224)</f>
        <v/>
      </c>
      <c r="S224" s="18">
        <f>IF(F224&lt;=0,IF(E224&lt;=0,0,IF(E224&lt;=12000,E224,IF(E224&lt;=32000,ROUNDUP(E224/2,0)+6000,IF(E224&lt;=56000,ROUNDUP(E224/4,0)+14000,28000)))),IF(E224&lt;=0,IF(F224&lt;=0,0,IF(F224&lt;=15000,F224,IF(F224&lt;=40000,ROUNDUP(F224/2,0)+7500,IF(F224&lt;=70000,ROUNDUP(F224/4,0)+17500,35000)))),MAX(IF(F224&lt;=0,0,IF(F224&lt;=15000,F224,IF(F224&lt;=40000,ROUNDUP(F224/2,0)+7500,IF(F224&lt;=70000,ROUNDUP(F224/4,0)+17500,35000)))),MIN(IF(E224&lt;=0,0,IF(E224&lt;=12000,E224,IF(E224&lt;=32000,ROUNDUP(E224/2,0)+6000,IF(E224&lt;=56000,ROUNDUP(E224/4,0)+14000,28000))))+IF(F224&lt;=0,0,IF(F224&lt;=15000,F224,IF(F224&lt;=40000,ROUNDUP(F224/2,0)+7500,IF(F224&lt;=70000,ROUNDUP(F224/4,0)+17500,35000)))),28000))))</f>
        <v/>
      </c>
      <c r="T224" s="18">
        <f>IF(G224&lt;=0,0,IF(G224&lt;=12000,G224,IF(G224&lt;=32000,ROUNDUP(G224/2,0)+6000,IF(G224&lt;=56000,ROUNDUP(G224/4,0)+14000,28000))))</f>
        <v/>
      </c>
      <c r="U224" s="18">
        <f>IF(I224&lt;=0,IF(H224&lt;=0,0,IF(H224&lt;=12000,H224,IF(H224&lt;=32000,ROUNDUP(H224/2,0)+6000,IF(H224&lt;=56000,ROUNDUP(H224/4,0)+14000,28000)))),IF(H224&lt;=0,IF(I224&lt;=0,0,IF(I224&lt;=15000,I224,IF(I224&lt;=40000,ROUNDUP(I224/2,0)+7500,IF(I224&lt;=70000,ROUNDUP(I224/4,0)+17500,35000)))),MAX(IF(I224&lt;=0,0,IF(I224&lt;=15000,I224,IF(I224&lt;=40000,ROUNDUP(I224/2,0)+7500,IF(I224&lt;=70000,ROUNDUP(I224/4,0)+17500,35000)))),MIN(IF(H224&lt;=0,0,IF(H224&lt;=12000,H224,IF(H224&lt;=32000,ROUNDUP(H224/2,0)+6000,IF(H224&lt;=56000,ROUNDUP(H224/4,0)+14000,28000))))+IF(I224&lt;=0,0,IF(I224&lt;=15000,I224,IF(I224&lt;=40000,ROUNDUP(I224/2,0)+7500,IF(I224&lt;=70000,ROUNDUP(I224/4,0)+17500,35000)))),28000))))</f>
        <v/>
      </c>
      <c r="V224" s="18">
        <f>MIN(70000,S224+T224+U224)</f>
        <v/>
      </c>
      <c r="W224" s="18">
        <f>MAX(0,ROUNDDOWN(M224-J224-N224-K224-0,-3))</f>
        <v/>
      </c>
      <c r="X224" s="18">
        <f>MAX(0,ROUNDDOWN(M224-J224-N224-K224-R224,-3))</f>
        <v/>
      </c>
      <c r="Y224" s="18">
        <f>IF(W224&lt;=0,0,ROUNDDOWN((W224*LOOKUP(W224,{0,1950001,3300001,6950001,9000001,18000001,40000001},{0.05,0.1,0.2,0.23,0.33,0.4,0.45})-LOOKUP(W224,{0,1950001,3300001,6950001,9000001,18000001,40000001},{0,97500,427500,636000,1536000,2796000,4796000}))*1.021,-2))</f>
        <v/>
      </c>
      <c r="Z224" s="18">
        <f>IF(X224&lt;=0,0,ROUNDDOWN((X224*LOOKUP(X224,{0,1950001,3300001,6950001,9000001,18000001,40000001},{0.05,0.1,0.2,0.23,0.33,0.4,0.45})-LOOKUP(X224,{0,1950001,3300001,6950001,9000001,18000001,40000001},{0,97500,427500,636000,1536000,2796000,4796000}))*1.021,-2))</f>
        <v/>
      </c>
      <c r="AA224" s="18">
        <f>MAX(0,ROUNDDOWN(M224-J224-430000-L224-0,-3))</f>
        <v/>
      </c>
      <c r="AB224" s="18">
        <f>MAX(0,ROUNDDOWN(M224-J224-430000-L224-V224,-3))</f>
        <v/>
      </c>
      <c r="AC224" s="18">
        <f>IF(M224&lt;=450000,0,MAX(0,ROUNDDOWN(AA224*0.06-MIN(50000,AA224)*0.03,-2))+MAX(0,ROUNDDOWN(AA224*0.04-MIN(50000,AA224)*0.02,-2)))</f>
        <v/>
      </c>
      <c r="AD224" s="18">
        <f>IF(M224&lt;=450000,0,MAX(0,ROUNDDOWN(AB224*0.06-MIN(50000,AB224)*0.03,-2))+MAX(0,ROUNDDOWN(AB224*0.04-MIN(50000,AB224)*0.02,-2)))</f>
        <v/>
      </c>
      <c r="AE224" s="18">
        <f>Y224-Z224</f>
        <v/>
      </c>
      <c r="AF224" s="18">
        <f>AC224-AD224</f>
        <v/>
      </c>
      <c r="AG224" s="18">
        <f>AE224+AF224</f>
        <v/>
      </c>
      <c r="AH224" s="20">
        <f>IF(W224&lt;=0,0,LOOKUP(W224,{0,1950001,3300001,6950001,9000001,18000001,40000001},{0.05,0.1,0.2,0.23,0.33,0.4,0.45}))</f>
        <v/>
      </c>
    </row>
    <row r="225">
      <c r="A225" t="inlineStr">
        <is>
          <t>1万円刻み 3区分8万円ずつ</t>
        </is>
      </c>
      <c r="B225" s="18">
        <f>'4_1万円刻み'!$A$49</f>
        <v/>
      </c>
      <c r="C225" s="19" t="n">
        <v>2026</v>
      </c>
      <c r="D225" t="inlineStr">
        <is>
          <t>いいえ</t>
        </is>
      </c>
      <c r="E225" s="18" t="n">
        <v>80000</v>
      </c>
      <c r="F225" s="18" t="n">
        <v>0</v>
      </c>
      <c r="G225" s="18" t="n">
        <v>80000</v>
      </c>
      <c r="H225" s="18" t="n">
        <v>80000</v>
      </c>
      <c r="I225" s="18" t="n">
        <v>0</v>
      </c>
      <c r="J225" s="18">
        <f>ROUND(MIN(B225/12,650000)*12*0.0915+MIN(B225/12,1390000)*12*(0.0504+0)+B225*0.005,0)</f>
        <v/>
      </c>
      <c r="K225" s="18" t="n">
        <v>0</v>
      </c>
      <c r="L225" s="18" t="n">
        <v>0</v>
      </c>
      <c r="M225" s="18">
        <f>ROUND(IF(C225&gt;=2026,IF(B225&lt;741000,0,IF(B225&lt;2191000,B225-740000,IF(B225&lt;2193000,1451000,IF(B225&lt;2196000,1453000,IF(B225&lt;2200000,1456000,IF(B225&lt;3600000,ROUNDDOWN(B225/4,-3)*2.8-80000,IF(B225&lt;6600000,ROUNDDOWN(B225/4,-3)*3.2-440000,IF(B225&lt;8500000,ROUNDDOWN(B225*0.9,0)-1100000,B225-1950000)))))))),IF(B225&lt;651000,0,IF(B225&lt;1900000,B225-650000,IF(B225&lt;3600000,ROUNDDOWN(B225/4,-3)*2.8-80000,IF(B225&lt;6600000,ROUNDDOWN(B225/4,-3)*3.2-440000,IF(B225&lt;8500000,ROUNDDOWN(B225*0.9,0)-1100000,B225-1950000)))))),0)</f>
        <v/>
      </c>
      <c r="N225" s="18">
        <f>IF(M225&gt;23500000,NA(),IF(C225&gt;=2026,IF(M225&lt;=4890000,1040000,IF(M225&lt;=6550000,670000,620000)),IF(M225&lt;=1320000,950000,IF(M225&lt;=3360000,880000,IF(M225&lt;=4890000,680000,IF(M225&lt;=6550000,630000,580000))))))</f>
        <v/>
      </c>
      <c r="O225" s="18">
        <f>IF(F225&lt;=0,IF(AND(D225="はい",C225&gt;=2026,C225&lt;=2027),IF(E225&lt;=0,0,IF(E225&lt;=30000,E225,IF(E225&lt;=60000,ROUNDUP(E225/2,0)+15000,IF(E225&lt;=120000,ROUNDUP(E225/4,0)+30000,60000)))),IF(E225&lt;=0,0,IF(E225&lt;=20000,E225,IF(E225&lt;=40000,ROUNDUP(E225/2,0)+10000,IF(E225&lt;=80000,ROUNDUP(E225/4,0)+20000,40000))))),IF(E225&lt;=0,IF(F225&lt;=0,0,IF(F225&lt;=25000,F225,IF(F225&lt;=50000,ROUNDUP(F225/2,0)+12500,IF(F225&lt;=100000,ROUNDUP(F225/4,0)+25000,50000)))),MAX(IF(F225&lt;=0,0,IF(F225&lt;=25000,F225,IF(F225&lt;=50000,ROUNDUP(F225/2,0)+12500,IF(F225&lt;=100000,ROUNDUP(F225/4,0)+25000,50000)))),MIN(IF(AND(D225="はい",C225&gt;=2026,C225&lt;=2027),IF(E225&lt;=0,0,IF(E225&lt;=30000,E225,IF(E225&lt;=60000,ROUNDUP(E225/2,0)+15000,IF(E225&lt;=120000,ROUNDUP(E225/4,0)+30000,60000)))),IF(E225&lt;=0,0,IF(E225&lt;=20000,E225,IF(E225&lt;=40000,ROUNDUP(E225/2,0)+10000,IF(E225&lt;=80000,ROUNDUP(E225/4,0)+20000,40000)))))+IF(F225&lt;=0,0,IF(F225&lt;=25000,F225,IF(F225&lt;=50000,ROUNDUP(F225/2,0)+12500,IF(F225&lt;=100000,ROUNDUP(F225/4,0)+25000,50000)))),IF(AND(D225="はい",C225&gt;=2026,C225&lt;=2027),60000,40000)))))</f>
        <v/>
      </c>
      <c r="P225" s="18">
        <f>IF(G225&lt;=0,0,IF(G225&lt;=20000,G225,IF(G225&lt;=40000,ROUNDUP(G225/2,0)+10000,IF(G225&lt;=80000,ROUNDUP(G225/4,0)+20000,40000))))</f>
        <v/>
      </c>
      <c r="Q225" s="18">
        <f>IF(I225&lt;=0,IF(H225&lt;=0,0,IF(H225&lt;=20000,H225,IF(H225&lt;=40000,ROUNDUP(H225/2,0)+10000,IF(H225&lt;=80000,ROUNDUP(H225/4,0)+20000,40000)))),IF(H225&lt;=0,IF(I225&lt;=0,0,IF(I225&lt;=25000,I225,IF(I225&lt;=50000,ROUNDUP(I225/2,0)+12500,IF(I225&lt;=100000,ROUNDUP(I225/4,0)+25000,50000)))),MAX(IF(I225&lt;=0,0,IF(I225&lt;=25000,I225,IF(I225&lt;=50000,ROUNDUP(I225/2,0)+12500,IF(I225&lt;=100000,ROUNDUP(I225/4,0)+25000,50000)))),MIN(IF(H225&lt;=0,0,IF(H225&lt;=20000,H225,IF(H225&lt;=40000,ROUNDUP(H225/2,0)+10000,IF(H225&lt;=80000,ROUNDUP(H225/4,0)+20000,40000))))+IF(I225&lt;=0,0,IF(I225&lt;=25000,I225,IF(I225&lt;=50000,ROUNDUP(I225/2,0)+12500,IF(I225&lt;=100000,ROUNDUP(I225/4,0)+25000,50000)))),40000))))</f>
        <v/>
      </c>
      <c r="R225" s="18">
        <f>MIN(120000,O225+P225+Q225)</f>
        <v/>
      </c>
      <c r="S225" s="18">
        <f>IF(F225&lt;=0,IF(E225&lt;=0,0,IF(E225&lt;=12000,E225,IF(E225&lt;=32000,ROUNDUP(E225/2,0)+6000,IF(E225&lt;=56000,ROUNDUP(E225/4,0)+14000,28000)))),IF(E225&lt;=0,IF(F225&lt;=0,0,IF(F225&lt;=15000,F225,IF(F225&lt;=40000,ROUNDUP(F225/2,0)+7500,IF(F225&lt;=70000,ROUNDUP(F225/4,0)+17500,35000)))),MAX(IF(F225&lt;=0,0,IF(F225&lt;=15000,F225,IF(F225&lt;=40000,ROUNDUP(F225/2,0)+7500,IF(F225&lt;=70000,ROUNDUP(F225/4,0)+17500,35000)))),MIN(IF(E225&lt;=0,0,IF(E225&lt;=12000,E225,IF(E225&lt;=32000,ROUNDUP(E225/2,0)+6000,IF(E225&lt;=56000,ROUNDUP(E225/4,0)+14000,28000))))+IF(F225&lt;=0,0,IF(F225&lt;=15000,F225,IF(F225&lt;=40000,ROUNDUP(F225/2,0)+7500,IF(F225&lt;=70000,ROUNDUP(F225/4,0)+17500,35000)))),28000))))</f>
        <v/>
      </c>
      <c r="T225" s="18">
        <f>IF(G225&lt;=0,0,IF(G225&lt;=12000,G225,IF(G225&lt;=32000,ROUNDUP(G225/2,0)+6000,IF(G225&lt;=56000,ROUNDUP(G225/4,0)+14000,28000))))</f>
        <v/>
      </c>
      <c r="U225" s="18">
        <f>IF(I225&lt;=0,IF(H225&lt;=0,0,IF(H225&lt;=12000,H225,IF(H225&lt;=32000,ROUNDUP(H225/2,0)+6000,IF(H225&lt;=56000,ROUNDUP(H225/4,0)+14000,28000)))),IF(H225&lt;=0,IF(I225&lt;=0,0,IF(I225&lt;=15000,I225,IF(I225&lt;=40000,ROUNDUP(I225/2,0)+7500,IF(I225&lt;=70000,ROUNDUP(I225/4,0)+17500,35000)))),MAX(IF(I225&lt;=0,0,IF(I225&lt;=15000,I225,IF(I225&lt;=40000,ROUNDUP(I225/2,0)+7500,IF(I225&lt;=70000,ROUNDUP(I225/4,0)+17500,35000)))),MIN(IF(H225&lt;=0,0,IF(H225&lt;=12000,H225,IF(H225&lt;=32000,ROUNDUP(H225/2,0)+6000,IF(H225&lt;=56000,ROUNDUP(H225/4,0)+14000,28000))))+IF(I225&lt;=0,0,IF(I225&lt;=15000,I225,IF(I225&lt;=40000,ROUNDUP(I225/2,0)+7500,IF(I225&lt;=70000,ROUNDUP(I225/4,0)+17500,35000)))),28000))))</f>
        <v/>
      </c>
      <c r="V225" s="18">
        <f>MIN(70000,S225+T225+U225)</f>
        <v/>
      </c>
      <c r="W225" s="18">
        <f>MAX(0,ROUNDDOWN(M225-J225-N225-K225-0,-3))</f>
        <v/>
      </c>
      <c r="X225" s="18">
        <f>MAX(0,ROUNDDOWN(M225-J225-N225-K225-R225,-3))</f>
        <v/>
      </c>
      <c r="Y225" s="18">
        <f>IF(W225&lt;=0,0,ROUNDDOWN((W225*LOOKUP(W225,{0,1950001,3300001,6950001,9000001,18000001,40000001},{0.05,0.1,0.2,0.23,0.33,0.4,0.45})-LOOKUP(W225,{0,1950001,3300001,6950001,9000001,18000001,40000001},{0,97500,427500,636000,1536000,2796000,4796000}))*1.021,-2))</f>
        <v/>
      </c>
      <c r="Z225" s="18">
        <f>IF(X225&lt;=0,0,ROUNDDOWN((X225*LOOKUP(X225,{0,1950001,3300001,6950001,9000001,18000001,40000001},{0.05,0.1,0.2,0.23,0.33,0.4,0.45})-LOOKUP(X225,{0,1950001,3300001,6950001,9000001,18000001,40000001},{0,97500,427500,636000,1536000,2796000,4796000}))*1.021,-2))</f>
        <v/>
      </c>
      <c r="AA225" s="18">
        <f>MAX(0,ROUNDDOWN(M225-J225-430000-L225-0,-3))</f>
        <v/>
      </c>
      <c r="AB225" s="18">
        <f>MAX(0,ROUNDDOWN(M225-J225-430000-L225-V225,-3))</f>
        <v/>
      </c>
      <c r="AC225" s="18">
        <f>IF(M225&lt;=450000,0,MAX(0,ROUNDDOWN(AA225*0.06-MIN(50000,AA225)*0.03,-2))+MAX(0,ROUNDDOWN(AA225*0.04-MIN(50000,AA225)*0.02,-2)))</f>
        <v/>
      </c>
      <c r="AD225" s="18">
        <f>IF(M225&lt;=450000,0,MAX(0,ROUNDDOWN(AB225*0.06-MIN(50000,AB225)*0.03,-2))+MAX(0,ROUNDDOWN(AB225*0.04-MIN(50000,AB225)*0.02,-2)))</f>
        <v/>
      </c>
      <c r="AE225" s="18">
        <f>Y225-Z225</f>
        <v/>
      </c>
      <c r="AF225" s="18">
        <f>AC225-AD225</f>
        <v/>
      </c>
      <c r="AG225" s="18">
        <f>AE225+AF225</f>
        <v/>
      </c>
      <c r="AH225" s="20">
        <f>IF(W225&lt;=0,0,LOOKUP(W225,{0,1950001,3300001,6950001,9000001,18000001,40000001},{0.05,0.1,0.2,0.23,0.33,0.4,0.45}))</f>
        <v/>
      </c>
    </row>
    <row r="226">
      <c r="A226" t="inlineStr">
        <is>
          <t>1万円刻み 一般8万円</t>
        </is>
      </c>
      <c r="B226" s="18">
        <f>'4_1万円刻み'!$A$49</f>
        <v/>
      </c>
      <c r="C226" s="19" t="n">
        <v>2026</v>
      </c>
      <c r="D226" t="inlineStr">
        <is>
          <t>いいえ</t>
        </is>
      </c>
      <c r="E226" s="18" t="n">
        <v>80000</v>
      </c>
      <c r="F226" s="18" t="n">
        <v>0</v>
      </c>
      <c r="G226" s="18" t="n">
        <v>0</v>
      </c>
      <c r="H226" s="18" t="n">
        <v>0</v>
      </c>
      <c r="I226" s="18" t="n">
        <v>0</v>
      </c>
      <c r="J226" s="18">
        <f>ROUND(MIN(B226/12,650000)*12*0.0915+MIN(B226/12,1390000)*12*(0.0504+0)+B226*0.005,0)</f>
        <v/>
      </c>
      <c r="K226" s="18" t="n">
        <v>0</v>
      </c>
      <c r="L226" s="18" t="n">
        <v>0</v>
      </c>
      <c r="M226" s="18">
        <f>ROUND(IF(C226&gt;=2026,IF(B226&lt;741000,0,IF(B226&lt;2191000,B226-740000,IF(B226&lt;2193000,1451000,IF(B226&lt;2196000,1453000,IF(B226&lt;2200000,1456000,IF(B226&lt;3600000,ROUNDDOWN(B226/4,-3)*2.8-80000,IF(B226&lt;6600000,ROUNDDOWN(B226/4,-3)*3.2-440000,IF(B226&lt;8500000,ROUNDDOWN(B226*0.9,0)-1100000,B226-1950000)))))))),IF(B226&lt;651000,0,IF(B226&lt;1900000,B226-650000,IF(B226&lt;3600000,ROUNDDOWN(B226/4,-3)*2.8-80000,IF(B226&lt;6600000,ROUNDDOWN(B226/4,-3)*3.2-440000,IF(B226&lt;8500000,ROUNDDOWN(B226*0.9,0)-1100000,B226-1950000)))))),0)</f>
        <v/>
      </c>
      <c r="N226" s="18">
        <f>IF(M226&gt;23500000,NA(),IF(C226&gt;=2026,IF(M226&lt;=4890000,1040000,IF(M226&lt;=6550000,670000,620000)),IF(M226&lt;=1320000,950000,IF(M226&lt;=3360000,880000,IF(M226&lt;=4890000,680000,IF(M226&lt;=6550000,630000,580000))))))</f>
        <v/>
      </c>
      <c r="O226" s="18">
        <f>IF(F226&lt;=0,IF(AND(D226="はい",C226&gt;=2026,C226&lt;=2027),IF(E226&lt;=0,0,IF(E226&lt;=30000,E226,IF(E226&lt;=60000,ROUNDUP(E226/2,0)+15000,IF(E226&lt;=120000,ROUNDUP(E226/4,0)+30000,60000)))),IF(E226&lt;=0,0,IF(E226&lt;=20000,E226,IF(E226&lt;=40000,ROUNDUP(E226/2,0)+10000,IF(E226&lt;=80000,ROUNDUP(E226/4,0)+20000,40000))))),IF(E226&lt;=0,IF(F226&lt;=0,0,IF(F226&lt;=25000,F226,IF(F226&lt;=50000,ROUNDUP(F226/2,0)+12500,IF(F226&lt;=100000,ROUNDUP(F226/4,0)+25000,50000)))),MAX(IF(F226&lt;=0,0,IF(F226&lt;=25000,F226,IF(F226&lt;=50000,ROUNDUP(F226/2,0)+12500,IF(F226&lt;=100000,ROUNDUP(F226/4,0)+25000,50000)))),MIN(IF(AND(D226="はい",C226&gt;=2026,C226&lt;=2027),IF(E226&lt;=0,0,IF(E226&lt;=30000,E226,IF(E226&lt;=60000,ROUNDUP(E226/2,0)+15000,IF(E226&lt;=120000,ROUNDUP(E226/4,0)+30000,60000)))),IF(E226&lt;=0,0,IF(E226&lt;=20000,E226,IF(E226&lt;=40000,ROUNDUP(E226/2,0)+10000,IF(E226&lt;=80000,ROUNDUP(E226/4,0)+20000,40000)))))+IF(F226&lt;=0,0,IF(F226&lt;=25000,F226,IF(F226&lt;=50000,ROUNDUP(F226/2,0)+12500,IF(F226&lt;=100000,ROUNDUP(F226/4,0)+25000,50000)))),IF(AND(D226="はい",C226&gt;=2026,C226&lt;=2027),60000,40000)))))</f>
        <v/>
      </c>
      <c r="P226" s="18">
        <f>IF(G226&lt;=0,0,IF(G226&lt;=20000,G226,IF(G226&lt;=40000,ROUNDUP(G226/2,0)+10000,IF(G226&lt;=80000,ROUNDUP(G226/4,0)+20000,40000))))</f>
        <v/>
      </c>
      <c r="Q226" s="18">
        <f>IF(I226&lt;=0,IF(H226&lt;=0,0,IF(H226&lt;=20000,H226,IF(H226&lt;=40000,ROUNDUP(H226/2,0)+10000,IF(H226&lt;=80000,ROUNDUP(H226/4,0)+20000,40000)))),IF(H226&lt;=0,IF(I226&lt;=0,0,IF(I226&lt;=25000,I226,IF(I226&lt;=50000,ROUNDUP(I226/2,0)+12500,IF(I226&lt;=100000,ROUNDUP(I226/4,0)+25000,50000)))),MAX(IF(I226&lt;=0,0,IF(I226&lt;=25000,I226,IF(I226&lt;=50000,ROUNDUP(I226/2,0)+12500,IF(I226&lt;=100000,ROUNDUP(I226/4,0)+25000,50000)))),MIN(IF(H226&lt;=0,0,IF(H226&lt;=20000,H226,IF(H226&lt;=40000,ROUNDUP(H226/2,0)+10000,IF(H226&lt;=80000,ROUNDUP(H226/4,0)+20000,40000))))+IF(I226&lt;=0,0,IF(I226&lt;=25000,I226,IF(I226&lt;=50000,ROUNDUP(I226/2,0)+12500,IF(I226&lt;=100000,ROUNDUP(I226/4,0)+25000,50000)))),40000))))</f>
        <v/>
      </c>
      <c r="R226" s="18">
        <f>MIN(120000,O226+P226+Q226)</f>
        <v/>
      </c>
      <c r="S226" s="18">
        <f>IF(F226&lt;=0,IF(E226&lt;=0,0,IF(E226&lt;=12000,E226,IF(E226&lt;=32000,ROUNDUP(E226/2,0)+6000,IF(E226&lt;=56000,ROUNDUP(E226/4,0)+14000,28000)))),IF(E226&lt;=0,IF(F226&lt;=0,0,IF(F226&lt;=15000,F226,IF(F226&lt;=40000,ROUNDUP(F226/2,0)+7500,IF(F226&lt;=70000,ROUNDUP(F226/4,0)+17500,35000)))),MAX(IF(F226&lt;=0,0,IF(F226&lt;=15000,F226,IF(F226&lt;=40000,ROUNDUP(F226/2,0)+7500,IF(F226&lt;=70000,ROUNDUP(F226/4,0)+17500,35000)))),MIN(IF(E226&lt;=0,0,IF(E226&lt;=12000,E226,IF(E226&lt;=32000,ROUNDUP(E226/2,0)+6000,IF(E226&lt;=56000,ROUNDUP(E226/4,0)+14000,28000))))+IF(F226&lt;=0,0,IF(F226&lt;=15000,F226,IF(F226&lt;=40000,ROUNDUP(F226/2,0)+7500,IF(F226&lt;=70000,ROUNDUP(F226/4,0)+17500,35000)))),28000))))</f>
        <v/>
      </c>
      <c r="T226" s="18">
        <f>IF(G226&lt;=0,0,IF(G226&lt;=12000,G226,IF(G226&lt;=32000,ROUNDUP(G226/2,0)+6000,IF(G226&lt;=56000,ROUNDUP(G226/4,0)+14000,28000))))</f>
        <v/>
      </c>
      <c r="U226" s="18">
        <f>IF(I226&lt;=0,IF(H226&lt;=0,0,IF(H226&lt;=12000,H226,IF(H226&lt;=32000,ROUNDUP(H226/2,0)+6000,IF(H226&lt;=56000,ROUNDUP(H226/4,0)+14000,28000)))),IF(H226&lt;=0,IF(I226&lt;=0,0,IF(I226&lt;=15000,I226,IF(I226&lt;=40000,ROUNDUP(I226/2,0)+7500,IF(I226&lt;=70000,ROUNDUP(I226/4,0)+17500,35000)))),MAX(IF(I226&lt;=0,0,IF(I226&lt;=15000,I226,IF(I226&lt;=40000,ROUNDUP(I226/2,0)+7500,IF(I226&lt;=70000,ROUNDUP(I226/4,0)+17500,35000)))),MIN(IF(H226&lt;=0,0,IF(H226&lt;=12000,H226,IF(H226&lt;=32000,ROUNDUP(H226/2,0)+6000,IF(H226&lt;=56000,ROUNDUP(H226/4,0)+14000,28000))))+IF(I226&lt;=0,0,IF(I226&lt;=15000,I226,IF(I226&lt;=40000,ROUNDUP(I226/2,0)+7500,IF(I226&lt;=70000,ROUNDUP(I226/4,0)+17500,35000)))),28000))))</f>
        <v/>
      </c>
      <c r="V226" s="18">
        <f>MIN(70000,S226+T226+U226)</f>
        <v/>
      </c>
      <c r="W226" s="18">
        <f>MAX(0,ROUNDDOWN(M226-J226-N226-K226-0,-3))</f>
        <v/>
      </c>
      <c r="X226" s="18">
        <f>MAX(0,ROUNDDOWN(M226-J226-N226-K226-R226,-3))</f>
        <v/>
      </c>
      <c r="Y226" s="18">
        <f>IF(W226&lt;=0,0,ROUNDDOWN((W226*LOOKUP(W226,{0,1950001,3300001,6950001,9000001,18000001,40000001},{0.05,0.1,0.2,0.23,0.33,0.4,0.45})-LOOKUP(W226,{0,1950001,3300001,6950001,9000001,18000001,40000001},{0,97500,427500,636000,1536000,2796000,4796000}))*1.021,-2))</f>
        <v/>
      </c>
      <c r="Z226" s="18">
        <f>IF(X226&lt;=0,0,ROUNDDOWN((X226*LOOKUP(X226,{0,1950001,3300001,6950001,9000001,18000001,40000001},{0.05,0.1,0.2,0.23,0.33,0.4,0.45})-LOOKUP(X226,{0,1950001,3300001,6950001,9000001,18000001,40000001},{0,97500,427500,636000,1536000,2796000,4796000}))*1.021,-2))</f>
        <v/>
      </c>
      <c r="AA226" s="18">
        <f>MAX(0,ROUNDDOWN(M226-J226-430000-L226-0,-3))</f>
        <v/>
      </c>
      <c r="AB226" s="18">
        <f>MAX(0,ROUNDDOWN(M226-J226-430000-L226-V226,-3))</f>
        <v/>
      </c>
      <c r="AC226" s="18">
        <f>IF(M226&lt;=450000,0,MAX(0,ROUNDDOWN(AA226*0.06-MIN(50000,AA226)*0.03,-2))+MAX(0,ROUNDDOWN(AA226*0.04-MIN(50000,AA226)*0.02,-2)))</f>
        <v/>
      </c>
      <c r="AD226" s="18">
        <f>IF(M226&lt;=450000,0,MAX(0,ROUNDDOWN(AB226*0.06-MIN(50000,AB226)*0.03,-2))+MAX(0,ROUNDDOWN(AB226*0.04-MIN(50000,AB226)*0.02,-2)))</f>
        <v/>
      </c>
      <c r="AE226" s="18">
        <f>Y226-Z226</f>
        <v/>
      </c>
      <c r="AF226" s="18">
        <f>AC226-AD226</f>
        <v/>
      </c>
      <c r="AG226" s="18">
        <f>AE226+AF226</f>
        <v/>
      </c>
      <c r="AH226" s="20">
        <f>IF(W226&lt;=0,0,LOOKUP(W226,{0,1950001,3300001,6950001,9000001,18000001,40000001},{0.05,0.1,0.2,0.23,0.33,0.4,0.45}))</f>
        <v/>
      </c>
    </row>
    <row r="227">
      <c r="A227" t="inlineStr">
        <is>
          <t>1万円刻み 特例あり一般12万円</t>
        </is>
      </c>
      <c r="B227" s="18">
        <f>'4_1万円刻み'!$A$49</f>
        <v/>
      </c>
      <c r="C227" s="19" t="n">
        <v>2026</v>
      </c>
      <c r="D227" t="inlineStr">
        <is>
          <t>はい</t>
        </is>
      </c>
      <c r="E227" s="18" t="n">
        <v>120000</v>
      </c>
      <c r="F227" s="18" t="n">
        <v>0</v>
      </c>
      <c r="G227" s="18" t="n">
        <v>0</v>
      </c>
      <c r="H227" s="18" t="n">
        <v>0</v>
      </c>
      <c r="I227" s="18" t="n">
        <v>0</v>
      </c>
      <c r="J227" s="18">
        <f>ROUND(MIN(B227/12,650000)*12*0.0915+MIN(B227/12,1390000)*12*(0.0504+0)+B227*0.005,0)</f>
        <v/>
      </c>
      <c r="K227" s="18" t="n">
        <v>0</v>
      </c>
      <c r="L227" s="18" t="n">
        <v>0</v>
      </c>
      <c r="M227" s="18">
        <f>ROUND(IF(C227&gt;=2026,IF(B227&lt;741000,0,IF(B227&lt;2191000,B227-740000,IF(B227&lt;2193000,1451000,IF(B227&lt;2196000,1453000,IF(B227&lt;2200000,1456000,IF(B227&lt;3600000,ROUNDDOWN(B227/4,-3)*2.8-80000,IF(B227&lt;6600000,ROUNDDOWN(B227/4,-3)*3.2-440000,IF(B227&lt;8500000,ROUNDDOWN(B227*0.9,0)-1100000,B227-1950000)))))))),IF(B227&lt;651000,0,IF(B227&lt;1900000,B227-650000,IF(B227&lt;3600000,ROUNDDOWN(B227/4,-3)*2.8-80000,IF(B227&lt;6600000,ROUNDDOWN(B227/4,-3)*3.2-440000,IF(B227&lt;8500000,ROUNDDOWN(B227*0.9,0)-1100000,B227-1950000)))))),0)</f>
        <v/>
      </c>
      <c r="N227" s="18">
        <f>IF(M227&gt;23500000,NA(),IF(C227&gt;=2026,IF(M227&lt;=4890000,1040000,IF(M227&lt;=6550000,670000,620000)),IF(M227&lt;=1320000,950000,IF(M227&lt;=3360000,880000,IF(M227&lt;=4890000,680000,IF(M227&lt;=6550000,630000,580000))))))</f>
        <v/>
      </c>
      <c r="O227" s="18">
        <f>IF(F227&lt;=0,IF(AND(D227="はい",C227&gt;=2026,C227&lt;=2027),IF(E227&lt;=0,0,IF(E227&lt;=30000,E227,IF(E227&lt;=60000,ROUNDUP(E227/2,0)+15000,IF(E227&lt;=120000,ROUNDUP(E227/4,0)+30000,60000)))),IF(E227&lt;=0,0,IF(E227&lt;=20000,E227,IF(E227&lt;=40000,ROUNDUP(E227/2,0)+10000,IF(E227&lt;=80000,ROUNDUP(E227/4,0)+20000,40000))))),IF(E227&lt;=0,IF(F227&lt;=0,0,IF(F227&lt;=25000,F227,IF(F227&lt;=50000,ROUNDUP(F227/2,0)+12500,IF(F227&lt;=100000,ROUNDUP(F227/4,0)+25000,50000)))),MAX(IF(F227&lt;=0,0,IF(F227&lt;=25000,F227,IF(F227&lt;=50000,ROUNDUP(F227/2,0)+12500,IF(F227&lt;=100000,ROUNDUP(F227/4,0)+25000,50000)))),MIN(IF(AND(D227="はい",C227&gt;=2026,C227&lt;=2027),IF(E227&lt;=0,0,IF(E227&lt;=30000,E227,IF(E227&lt;=60000,ROUNDUP(E227/2,0)+15000,IF(E227&lt;=120000,ROUNDUP(E227/4,0)+30000,60000)))),IF(E227&lt;=0,0,IF(E227&lt;=20000,E227,IF(E227&lt;=40000,ROUNDUP(E227/2,0)+10000,IF(E227&lt;=80000,ROUNDUP(E227/4,0)+20000,40000)))))+IF(F227&lt;=0,0,IF(F227&lt;=25000,F227,IF(F227&lt;=50000,ROUNDUP(F227/2,0)+12500,IF(F227&lt;=100000,ROUNDUP(F227/4,0)+25000,50000)))),IF(AND(D227="はい",C227&gt;=2026,C227&lt;=2027),60000,40000)))))</f>
        <v/>
      </c>
      <c r="P227" s="18">
        <f>IF(G227&lt;=0,0,IF(G227&lt;=20000,G227,IF(G227&lt;=40000,ROUNDUP(G227/2,0)+10000,IF(G227&lt;=80000,ROUNDUP(G227/4,0)+20000,40000))))</f>
        <v/>
      </c>
      <c r="Q227" s="18">
        <f>IF(I227&lt;=0,IF(H227&lt;=0,0,IF(H227&lt;=20000,H227,IF(H227&lt;=40000,ROUNDUP(H227/2,0)+10000,IF(H227&lt;=80000,ROUNDUP(H227/4,0)+20000,40000)))),IF(H227&lt;=0,IF(I227&lt;=0,0,IF(I227&lt;=25000,I227,IF(I227&lt;=50000,ROUNDUP(I227/2,0)+12500,IF(I227&lt;=100000,ROUNDUP(I227/4,0)+25000,50000)))),MAX(IF(I227&lt;=0,0,IF(I227&lt;=25000,I227,IF(I227&lt;=50000,ROUNDUP(I227/2,0)+12500,IF(I227&lt;=100000,ROUNDUP(I227/4,0)+25000,50000)))),MIN(IF(H227&lt;=0,0,IF(H227&lt;=20000,H227,IF(H227&lt;=40000,ROUNDUP(H227/2,0)+10000,IF(H227&lt;=80000,ROUNDUP(H227/4,0)+20000,40000))))+IF(I227&lt;=0,0,IF(I227&lt;=25000,I227,IF(I227&lt;=50000,ROUNDUP(I227/2,0)+12500,IF(I227&lt;=100000,ROUNDUP(I227/4,0)+25000,50000)))),40000))))</f>
        <v/>
      </c>
      <c r="R227" s="18">
        <f>MIN(120000,O227+P227+Q227)</f>
        <v/>
      </c>
      <c r="S227" s="18">
        <f>IF(F227&lt;=0,IF(E227&lt;=0,0,IF(E227&lt;=12000,E227,IF(E227&lt;=32000,ROUNDUP(E227/2,0)+6000,IF(E227&lt;=56000,ROUNDUP(E227/4,0)+14000,28000)))),IF(E227&lt;=0,IF(F227&lt;=0,0,IF(F227&lt;=15000,F227,IF(F227&lt;=40000,ROUNDUP(F227/2,0)+7500,IF(F227&lt;=70000,ROUNDUP(F227/4,0)+17500,35000)))),MAX(IF(F227&lt;=0,0,IF(F227&lt;=15000,F227,IF(F227&lt;=40000,ROUNDUP(F227/2,0)+7500,IF(F227&lt;=70000,ROUNDUP(F227/4,0)+17500,35000)))),MIN(IF(E227&lt;=0,0,IF(E227&lt;=12000,E227,IF(E227&lt;=32000,ROUNDUP(E227/2,0)+6000,IF(E227&lt;=56000,ROUNDUP(E227/4,0)+14000,28000))))+IF(F227&lt;=0,0,IF(F227&lt;=15000,F227,IF(F227&lt;=40000,ROUNDUP(F227/2,0)+7500,IF(F227&lt;=70000,ROUNDUP(F227/4,0)+17500,35000)))),28000))))</f>
        <v/>
      </c>
      <c r="T227" s="18">
        <f>IF(G227&lt;=0,0,IF(G227&lt;=12000,G227,IF(G227&lt;=32000,ROUNDUP(G227/2,0)+6000,IF(G227&lt;=56000,ROUNDUP(G227/4,0)+14000,28000))))</f>
        <v/>
      </c>
      <c r="U227" s="18">
        <f>IF(I227&lt;=0,IF(H227&lt;=0,0,IF(H227&lt;=12000,H227,IF(H227&lt;=32000,ROUNDUP(H227/2,0)+6000,IF(H227&lt;=56000,ROUNDUP(H227/4,0)+14000,28000)))),IF(H227&lt;=0,IF(I227&lt;=0,0,IF(I227&lt;=15000,I227,IF(I227&lt;=40000,ROUNDUP(I227/2,0)+7500,IF(I227&lt;=70000,ROUNDUP(I227/4,0)+17500,35000)))),MAX(IF(I227&lt;=0,0,IF(I227&lt;=15000,I227,IF(I227&lt;=40000,ROUNDUP(I227/2,0)+7500,IF(I227&lt;=70000,ROUNDUP(I227/4,0)+17500,35000)))),MIN(IF(H227&lt;=0,0,IF(H227&lt;=12000,H227,IF(H227&lt;=32000,ROUNDUP(H227/2,0)+6000,IF(H227&lt;=56000,ROUNDUP(H227/4,0)+14000,28000))))+IF(I227&lt;=0,0,IF(I227&lt;=15000,I227,IF(I227&lt;=40000,ROUNDUP(I227/2,0)+7500,IF(I227&lt;=70000,ROUNDUP(I227/4,0)+17500,35000)))),28000))))</f>
        <v/>
      </c>
      <c r="V227" s="18">
        <f>MIN(70000,S227+T227+U227)</f>
        <v/>
      </c>
      <c r="W227" s="18">
        <f>MAX(0,ROUNDDOWN(M227-J227-N227-K227-0,-3))</f>
        <v/>
      </c>
      <c r="X227" s="18">
        <f>MAX(0,ROUNDDOWN(M227-J227-N227-K227-R227,-3))</f>
        <v/>
      </c>
      <c r="Y227" s="18">
        <f>IF(W227&lt;=0,0,ROUNDDOWN((W227*LOOKUP(W227,{0,1950001,3300001,6950001,9000001,18000001,40000001},{0.05,0.1,0.2,0.23,0.33,0.4,0.45})-LOOKUP(W227,{0,1950001,3300001,6950001,9000001,18000001,40000001},{0,97500,427500,636000,1536000,2796000,4796000}))*1.021,-2))</f>
        <v/>
      </c>
      <c r="Z227" s="18">
        <f>IF(X227&lt;=0,0,ROUNDDOWN((X227*LOOKUP(X227,{0,1950001,3300001,6950001,9000001,18000001,40000001},{0.05,0.1,0.2,0.23,0.33,0.4,0.45})-LOOKUP(X227,{0,1950001,3300001,6950001,9000001,18000001,40000001},{0,97500,427500,636000,1536000,2796000,4796000}))*1.021,-2))</f>
        <v/>
      </c>
      <c r="AA227" s="18">
        <f>MAX(0,ROUNDDOWN(M227-J227-430000-L227-0,-3))</f>
        <v/>
      </c>
      <c r="AB227" s="18">
        <f>MAX(0,ROUNDDOWN(M227-J227-430000-L227-V227,-3))</f>
        <v/>
      </c>
      <c r="AC227" s="18">
        <f>IF(M227&lt;=450000,0,MAX(0,ROUNDDOWN(AA227*0.06-MIN(50000,AA227)*0.03,-2))+MAX(0,ROUNDDOWN(AA227*0.04-MIN(50000,AA227)*0.02,-2)))</f>
        <v/>
      </c>
      <c r="AD227" s="18">
        <f>IF(M227&lt;=450000,0,MAX(0,ROUNDDOWN(AB227*0.06-MIN(50000,AB227)*0.03,-2))+MAX(0,ROUNDDOWN(AB227*0.04-MIN(50000,AB227)*0.02,-2)))</f>
        <v/>
      </c>
      <c r="AE227" s="18">
        <f>Y227-Z227</f>
        <v/>
      </c>
      <c r="AF227" s="18">
        <f>AC227-AD227</f>
        <v/>
      </c>
      <c r="AG227" s="18">
        <f>AE227+AF227</f>
        <v/>
      </c>
      <c r="AH227" s="20">
        <f>IF(W227&lt;=0,0,LOOKUP(W227,{0,1950001,3300001,6950001,9000001,18000001,40000001},{0.05,0.1,0.2,0.23,0.33,0.4,0.45}))</f>
        <v/>
      </c>
    </row>
    <row r="228">
      <c r="A228" t="inlineStr">
        <is>
          <t>1万円刻み 3区分8万円ずつ</t>
        </is>
      </c>
      <c r="B228" s="18">
        <f>'4_1万円刻み'!$A$50</f>
        <v/>
      </c>
      <c r="C228" s="19" t="n">
        <v>2026</v>
      </c>
      <c r="D228" t="inlineStr">
        <is>
          <t>いいえ</t>
        </is>
      </c>
      <c r="E228" s="18" t="n">
        <v>80000</v>
      </c>
      <c r="F228" s="18" t="n">
        <v>0</v>
      </c>
      <c r="G228" s="18" t="n">
        <v>80000</v>
      </c>
      <c r="H228" s="18" t="n">
        <v>80000</v>
      </c>
      <c r="I228" s="18" t="n">
        <v>0</v>
      </c>
      <c r="J228" s="18">
        <f>ROUND(MIN(B228/12,650000)*12*0.0915+MIN(B228/12,1390000)*12*(0.0504+0)+B228*0.005,0)</f>
        <v/>
      </c>
      <c r="K228" s="18" t="n">
        <v>0</v>
      </c>
      <c r="L228" s="18" t="n">
        <v>0</v>
      </c>
      <c r="M228" s="18">
        <f>ROUND(IF(C228&gt;=2026,IF(B228&lt;741000,0,IF(B228&lt;2191000,B228-740000,IF(B228&lt;2193000,1451000,IF(B228&lt;2196000,1453000,IF(B228&lt;2200000,1456000,IF(B228&lt;3600000,ROUNDDOWN(B228/4,-3)*2.8-80000,IF(B228&lt;6600000,ROUNDDOWN(B228/4,-3)*3.2-440000,IF(B228&lt;8500000,ROUNDDOWN(B228*0.9,0)-1100000,B228-1950000)))))))),IF(B228&lt;651000,0,IF(B228&lt;1900000,B228-650000,IF(B228&lt;3600000,ROUNDDOWN(B228/4,-3)*2.8-80000,IF(B228&lt;6600000,ROUNDDOWN(B228/4,-3)*3.2-440000,IF(B228&lt;8500000,ROUNDDOWN(B228*0.9,0)-1100000,B228-1950000)))))),0)</f>
        <v/>
      </c>
      <c r="N228" s="18">
        <f>IF(M228&gt;23500000,NA(),IF(C228&gt;=2026,IF(M228&lt;=4890000,1040000,IF(M228&lt;=6550000,670000,620000)),IF(M228&lt;=1320000,950000,IF(M228&lt;=3360000,880000,IF(M228&lt;=4890000,680000,IF(M228&lt;=6550000,630000,580000))))))</f>
        <v/>
      </c>
      <c r="O228" s="18">
        <f>IF(F228&lt;=0,IF(AND(D228="はい",C228&gt;=2026,C228&lt;=2027),IF(E228&lt;=0,0,IF(E228&lt;=30000,E228,IF(E228&lt;=60000,ROUNDUP(E228/2,0)+15000,IF(E228&lt;=120000,ROUNDUP(E228/4,0)+30000,60000)))),IF(E228&lt;=0,0,IF(E228&lt;=20000,E228,IF(E228&lt;=40000,ROUNDUP(E228/2,0)+10000,IF(E228&lt;=80000,ROUNDUP(E228/4,0)+20000,40000))))),IF(E228&lt;=0,IF(F228&lt;=0,0,IF(F228&lt;=25000,F228,IF(F228&lt;=50000,ROUNDUP(F228/2,0)+12500,IF(F228&lt;=100000,ROUNDUP(F228/4,0)+25000,50000)))),MAX(IF(F228&lt;=0,0,IF(F228&lt;=25000,F228,IF(F228&lt;=50000,ROUNDUP(F228/2,0)+12500,IF(F228&lt;=100000,ROUNDUP(F228/4,0)+25000,50000)))),MIN(IF(AND(D228="はい",C228&gt;=2026,C228&lt;=2027),IF(E228&lt;=0,0,IF(E228&lt;=30000,E228,IF(E228&lt;=60000,ROUNDUP(E228/2,0)+15000,IF(E228&lt;=120000,ROUNDUP(E228/4,0)+30000,60000)))),IF(E228&lt;=0,0,IF(E228&lt;=20000,E228,IF(E228&lt;=40000,ROUNDUP(E228/2,0)+10000,IF(E228&lt;=80000,ROUNDUP(E228/4,0)+20000,40000)))))+IF(F228&lt;=0,0,IF(F228&lt;=25000,F228,IF(F228&lt;=50000,ROUNDUP(F228/2,0)+12500,IF(F228&lt;=100000,ROUNDUP(F228/4,0)+25000,50000)))),IF(AND(D228="はい",C228&gt;=2026,C228&lt;=2027),60000,40000)))))</f>
        <v/>
      </c>
      <c r="P228" s="18">
        <f>IF(G228&lt;=0,0,IF(G228&lt;=20000,G228,IF(G228&lt;=40000,ROUNDUP(G228/2,0)+10000,IF(G228&lt;=80000,ROUNDUP(G228/4,0)+20000,40000))))</f>
        <v/>
      </c>
      <c r="Q228" s="18">
        <f>IF(I228&lt;=0,IF(H228&lt;=0,0,IF(H228&lt;=20000,H228,IF(H228&lt;=40000,ROUNDUP(H228/2,0)+10000,IF(H228&lt;=80000,ROUNDUP(H228/4,0)+20000,40000)))),IF(H228&lt;=0,IF(I228&lt;=0,0,IF(I228&lt;=25000,I228,IF(I228&lt;=50000,ROUNDUP(I228/2,0)+12500,IF(I228&lt;=100000,ROUNDUP(I228/4,0)+25000,50000)))),MAX(IF(I228&lt;=0,0,IF(I228&lt;=25000,I228,IF(I228&lt;=50000,ROUNDUP(I228/2,0)+12500,IF(I228&lt;=100000,ROUNDUP(I228/4,0)+25000,50000)))),MIN(IF(H228&lt;=0,0,IF(H228&lt;=20000,H228,IF(H228&lt;=40000,ROUNDUP(H228/2,0)+10000,IF(H228&lt;=80000,ROUNDUP(H228/4,0)+20000,40000))))+IF(I228&lt;=0,0,IF(I228&lt;=25000,I228,IF(I228&lt;=50000,ROUNDUP(I228/2,0)+12500,IF(I228&lt;=100000,ROUNDUP(I228/4,0)+25000,50000)))),40000))))</f>
        <v/>
      </c>
      <c r="R228" s="18">
        <f>MIN(120000,O228+P228+Q228)</f>
        <v/>
      </c>
      <c r="S228" s="18">
        <f>IF(F228&lt;=0,IF(E228&lt;=0,0,IF(E228&lt;=12000,E228,IF(E228&lt;=32000,ROUNDUP(E228/2,0)+6000,IF(E228&lt;=56000,ROUNDUP(E228/4,0)+14000,28000)))),IF(E228&lt;=0,IF(F228&lt;=0,0,IF(F228&lt;=15000,F228,IF(F228&lt;=40000,ROUNDUP(F228/2,0)+7500,IF(F228&lt;=70000,ROUNDUP(F228/4,0)+17500,35000)))),MAX(IF(F228&lt;=0,0,IF(F228&lt;=15000,F228,IF(F228&lt;=40000,ROUNDUP(F228/2,0)+7500,IF(F228&lt;=70000,ROUNDUP(F228/4,0)+17500,35000)))),MIN(IF(E228&lt;=0,0,IF(E228&lt;=12000,E228,IF(E228&lt;=32000,ROUNDUP(E228/2,0)+6000,IF(E228&lt;=56000,ROUNDUP(E228/4,0)+14000,28000))))+IF(F228&lt;=0,0,IF(F228&lt;=15000,F228,IF(F228&lt;=40000,ROUNDUP(F228/2,0)+7500,IF(F228&lt;=70000,ROUNDUP(F228/4,0)+17500,35000)))),28000))))</f>
        <v/>
      </c>
      <c r="T228" s="18">
        <f>IF(G228&lt;=0,0,IF(G228&lt;=12000,G228,IF(G228&lt;=32000,ROUNDUP(G228/2,0)+6000,IF(G228&lt;=56000,ROUNDUP(G228/4,0)+14000,28000))))</f>
        <v/>
      </c>
      <c r="U228" s="18">
        <f>IF(I228&lt;=0,IF(H228&lt;=0,0,IF(H228&lt;=12000,H228,IF(H228&lt;=32000,ROUNDUP(H228/2,0)+6000,IF(H228&lt;=56000,ROUNDUP(H228/4,0)+14000,28000)))),IF(H228&lt;=0,IF(I228&lt;=0,0,IF(I228&lt;=15000,I228,IF(I228&lt;=40000,ROUNDUP(I228/2,0)+7500,IF(I228&lt;=70000,ROUNDUP(I228/4,0)+17500,35000)))),MAX(IF(I228&lt;=0,0,IF(I228&lt;=15000,I228,IF(I228&lt;=40000,ROUNDUP(I228/2,0)+7500,IF(I228&lt;=70000,ROUNDUP(I228/4,0)+17500,35000)))),MIN(IF(H228&lt;=0,0,IF(H228&lt;=12000,H228,IF(H228&lt;=32000,ROUNDUP(H228/2,0)+6000,IF(H228&lt;=56000,ROUNDUP(H228/4,0)+14000,28000))))+IF(I228&lt;=0,0,IF(I228&lt;=15000,I228,IF(I228&lt;=40000,ROUNDUP(I228/2,0)+7500,IF(I228&lt;=70000,ROUNDUP(I228/4,0)+17500,35000)))),28000))))</f>
        <v/>
      </c>
      <c r="V228" s="18">
        <f>MIN(70000,S228+T228+U228)</f>
        <v/>
      </c>
      <c r="W228" s="18">
        <f>MAX(0,ROUNDDOWN(M228-J228-N228-K228-0,-3))</f>
        <v/>
      </c>
      <c r="X228" s="18">
        <f>MAX(0,ROUNDDOWN(M228-J228-N228-K228-R228,-3))</f>
        <v/>
      </c>
      <c r="Y228" s="18">
        <f>IF(W228&lt;=0,0,ROUNDDOWN((W228*LOOKUP(W228,{0,1950001,3300001,6950001,9000001,18000001,40000001},{0.05,0.1,0.2,0.23,0.33,0.4,0.45})-LOOKUP(W228,{0,1950001,3300001,6950001,9000001,18000001,40000001},{0,97500,427500,636000,1536000,2796000,4796000}))*1.021,-2))</f>
        <v/>
      </c>
      <c r="Z228" s="18">
        <f>IF(X228&lt;=0,0,ROUNDDOWN((X228*LOOKUP(X228,{0,1950001,3300001,6950001,9000001,18000001,40000001},{0.05,0.1,0.2,0.23,0.33,0.4,0.45})-LOOKUP(X228,{0,1950001,3300001,6950001,9000001,18000001,40000001},{0,97500,427500,636000,1536000,2796000,4796000}))*1.021,-2))</f>
        <v/>
      </c>
      <c r="AA228" s="18">
        <f>MAX(0,ROUNDDOWN(M228-J228-430000-L228-0,-3))</f>
        <v/>
      </c>
      <c r="AB228" s="18">
        <f>MAX(0,ROUNDDOWN(M228-J228-430000-L228-V228,-3))</f>
        <v/>
      </c>
      <c r="AC228" s="18">
        <f>IF(M228&lt;=450000,0,MAX(0,ROUNDDOWN(AA228*0.06-MIN(50000,AA228)*0.03,-2))+MAX(0,ROUNDDOWN(AA228*0.04-MIN(50000,AA228)*0.02,-2)))</f>
        <v/>
      </c>
      <c r="AD228" s="18">
        <f>IF(M228&lt;=450000,0,MAX(0,ROUNDDOWN(AB228*0.06-MIN(50000,AB228)*0.03,-2))+MAX(0,ROUNDDOWN(AB228*0.04-MIN(50000,AB228)*0.02,-2)))</f>
        <v/>
      </c>
      <c r="AE228" s="18">
        <f>Y228-Z228</f>
        <v/>
      </c>
      <c r="AF228" s="18">
        <f>AC228-AD228</f>
        <v/>
      </c>
      <c r="AG228" s="18">
        <f>AE228+AF228</f>
        <v/>
      </c>
      <c r="AH228" s="20">
        <f>IF(W228&lt;=0,0,LOOKUP(W228,{0,1950001,3300001,6950001,9000001,18000001,40000001},{0.05,0.1,0.2,0.23,0.33,0.4,0.45}))</f>
        <v/>
      </c>
    </row>
    <row r="229">
      <c r="A229" t="inlineStr">
        <is>
          <t>1万円刻み 一般8万円</t>
        </is>
      </c>
      <c r="B229" s="18">
        <f>'4_1万円刻み'!$A$50</f>
        <v/>
      </c>
      <c r="C229" s="19" t="n">
        <v>2026</v>
      </c>
      <c r="D229" t="inlineStr">
        <is>
          <t>いいえ</t>
        </is>
      </c>
      <c r="E229" s="18" t="n">
        <v>80000</v>
      </c>
      <c r="F229" s="18" t="n">
        <v>0</v>
      </c>
      <c r="G229" s="18" t="n">
        <v>0</v>
      </c>
      <c r="H229" s="18" t="n">
        <v>0</v>
      </c>
      <c r="I229" s="18" t="n">
        <v>0</v>
      </c>
      <c r="J229" s="18">
        <f>ROUND(MIN(B229/12,650000)*12*0.0915+MIN(B229/12,1390000)*12*(0.0504+0)+B229*0.005,0)</f>
        <v/>
      </c>
      <c r="K229" s="18" t="n">
        <v>0</v>
      </c>
      <c r="L229" s="18" t="n">
        <v>0</v>
      </c>
      <c r="M229" s="18">
        <f>ROUND(IF(C229&gt;=2026,IF(B229&lt;741000,0,IF(B229&lt;2191000,B229-740000,IF(B229&lt;2193000,1451000,IF(B229&lt;2196000,1453000,IF(B229&lt;2200000,1456000,IF(B229&lt;3600000,ROUNDDOWN(B229/4,-3)*2.8-80000,IF(B229&lt;6600000,ROUNDDOWN(B229/4,-3)*3.2-440000,IF(B229&lt;8500000,ROUNDDOWN(B229*0.9,0)-1100000,B229-1950000)))))))),IF(B229&lt;651000,0,IF(B229&lt;1900000,B229-650000,IF(B229&lt;3600000,ROUNDDOWN(B229/4,-3)*2.8-80000,IF(B229&lt;6600000,ROUNDDOWN(B229/4,-3)*3.2-440000,IF(B229&lt;8500000,ROUNDDOWN(B229*0.9,0)-1100000,B229-1950000)))))),0)</f>
        <v/>
      </c>
      <c r="N229" s="18">
        <f>IF(M229&gt;23500000,NA(),IF(C229&gt;=2026,IF(M229&lt;=4890000,1040000,IF(M229&lt;=6550000,670000,620000)),IF(M229&lt;=1320000,950000,IF(M229&lt;=3360000,880000,IF(M229&lt;=4890000,680000,IF(M229&lt;=6550000,630000,580000))))))</f>
        <v/>
      </c>
      <c r="O229" s="18">
        <f>IF(F229&lt;=0,IF(AND(D229="はい",C229&gt;=2026,C229&lt;=2027),IF(E229&lt;=0,0,IF(E229&lt;=30000,E229,IF(E229&lt;=60000,ROUNDUP(E229/2,0)+15000,IF(E229&lt;=120000,ROUNDUP(E229/4,0)+30000,60000)))),IF(E229&lt;=0,0,IF(E229&lt;=20000,E229,IF(E229&lt;=40000,ROUNDUP(E229/2,0)+10000,IF(E229&lt;=80000,ROUNDUP(E229/4,0)+20000,40000))))),IF(E229&lt;=0,IF(F229&lt;=0,0,IF(F229&lt;=25000,F229,IF(F229&lt;=50000,ROUNDUP(F229/2,0)+12500,IF(F229&lt;=100000,ROUNDUP(F229/4,0)+25000,50000)))),MAX(IF(F229&lt;=0,0,IF(F229&lt;=25000,F229,IF(F229&lt;=50000,ROUNDUP(F229/2,0)+12500,IF(F229&lt;=100000,ROUNDUP(F229/4,0)+25000,50000)))),MIN(IF(AND(D229="はい",C229&gt;=2026,C229&lt;=2027),IF(E229&lt;=0,0,IF(E229&lt;=30000,E229,IF(E229&lt;=60000,ROUNDUP(E229/2,0)+15000,IF(E229&lt;=120000,ROUNDUP(E229/4,0)+30000,60000)))),IF(E229&lt;=0,0,IF(E229&lt;=20000,E229,IF(E229&lt;=40000,ROUNDUP(E229/2,0)+10000,IF(E229&lt;=80000,ROUNDUP(E229/4,0)+20000,40000)))))+IF(F229&lt;=0,0,IF(F229&lt;=25000,F229,IF(F229&lt;=50000,ROUNDUP(F229/2,0)+12500,IF(F229&lt;=100000,ROUNDUP(F229/4,0)+25000,50000)))),IF(AND(D229="はい",C229&gt;=2026,C229&lt;=2027),60000,40000)))))</f>
        <v/>
      </c>
      <c r="P229" s="18">
        <f>IF(G229&lt;=0,0,IF(G229&lt;=20000,G229,IF(G229&lt;=40000,ROUNDUP(G229/2,0)+10000,IF(G229&lt;=80000,ROUNDUP(G229/4,0)+20000,40000))))</f>
        <v/>
      </c>
      <c r="Q229" s="18">
        <f>IF(I229&lt;=0,IF(H229&lt;=0,0,IF(H229&lt;=20000,H229,IF(H229&lt;=40000,ROUNDUP(H229/2,0)+10000,IF(H229&lt;=80000,ROUNDUP(H229/4,0)+20000,40000)))),IF(H229&lt;=0,IF(I229&lt;=0,0,IF(I229&lt;=25000,I229,IF(I229&lt;=50000,ROUNDUP(I229/2,0)+12500,IF(I229&lt;=100000,ROUNDUP(I229/4,0)+25000,50000)))),MAX(IF(I229&lt;=0,0,IF(I229&lt;=25000,I229,IF(I229&lt;=50000,ROUNDUP(I229/2,0)+12500,IF(I229&lt;=100000,ROUNDUP(I229/4,0)+25000,50000)))),MIN(IF(H229&lt;=0,0,IF(H229&lt;=20000,H229,IF(H229&lt;=40000,ROUNDUP(H229/2,0)+10000,IF(H229&lt;=80000,ROUNDUP(H229/4,0)+20000,40000))))+IF(I229&lt;=0,0,IF(I229&lt;=25000,I229,IF(I229&lt;=50000,ROUNDUP(I229/2,0)+12500,IF(I229&lt;=100000,ROUNDUP(I229/4,0)+25000,50000)))),40000))))</f>
        <v/>
      </c>
      <c r="R229" s="18">
        <f>MIN(120000,O229+P229+Q229)</f>
        <v/>
      </c>
      <c r="S229" s="18">
        <f>IF(F229&lt;=0,IF(E229&lt;=0,0,IF(E229&lt;=12000,E229,IF(E229&lt;=32000,ROUNDUP(E229/2,0)+6000,IF(E229&lt;=56000,ROUNDUP(E229/4,0)+14000,28000)))),IF(E229&lt;=0,IF(F229&lt;=0,0,IF(F229&lt;=15000,F229,IF(F229&lt;=40000,ROUNDUP(F229/2,0)+7500,IF(F229&lt;=70000,ROUNDUP(F229/4,0)+17500,35000)))),MAX(IF(F229&lt;=0,0,IF(F229&lt;=15000,F229,IF(F229&lt;=40000,ROUNDUP(F229/2,0)+7500,IF(F229&lt;=70000,ROUNDUP(F229/4,0)+17500,35000)))),MIN(IF(E229&lt;=0,0,IF(E229&lt;=12000,E229,IF(E229&lt;=32000,ROUNDUP(E229/2,0)+6000,IF(E229&lt;=56000,ROUNDUP(E229/4,0)+14000,28000))))+IF(F229&lt;=0,0,IF(F229&lt;=15000,F229,IF(F229&lt;=40000,ROUNDUP(F229/2,0)+7500,IF(F229&lt;=70000,ROUNDUP(F229/4,0)+17500,35000)))),28000))))</f>
        <v/>
      </c>
      <c r="T229" s="18">
        <f>IF(G229&lt;=0,0,IF(G229&lt;=12000,G229,IF(G229&lt;=32000,ROUNDUP(G229/2,0)+6000,IF(G229&lt;=56000,ROUNDUP(G229/4,0)+14000,28000))))</f>
        <v/>
      </c>
      <c r="U229" s="18">
        <f>IF(I229&lt;=0,IF(H229&lt;=0,0,IF(H229&lt;=12000,H229,IF(H229&lt;=32000,ROUNDUP(H229/2,0)+6000,IF(H229&lt;=56000,ROUNDUP(H229/4,0)+14000,28000)))),IF(H229&lt;=0,IF(I229&lt;=0,0,IF(I229&lt;=15000,I229,IF(I229&lt;=40000,ROUNDUP(I229/2,0)+7500,IF(I229&lt;=70000,ROUNDUP(I229/4,0)+17500,35000)))),MAX(IF(I229&lt;=0,0,IF(I229&lt;=15000,I229,IF(I229&lt;=40000,ROUNDUP(I229/2,0)+7500,IF(I229&lt;=70000,ROUNDUP(I229/4,0)+17500,35000)))),MIN(IF(H229&lt;=0,0,IF(H229&lt;=12000,H229,IF(H229&lt;=32000,ROUNDUP(H229/2,0)+6000,IF(H229&lt;=56000,ROUNDUP(H229/4,0)+14000,28000))))+IF(I229&lt;=0,0,IF(I229&lt;=15000,I229,IF(I229&lt;=40000,ROUNDUP(I229/2,0)+7500,IF(I229&lt;=70000,ROUNDUP(I229/4,0)+17500,35000)))),28000))))</f>
        <v/>
      </c>
      <c r="V229" s="18">
        <f>MIN(70000,S229+T229+U229)</f>
        <v/>
      </c>
      <c r="W229" s="18">
        <f>MAX(0,ROUNDDOWN(M229-J229-N229-K229-0,-3))</f>
        <v/>
      </c>
      <c r="X229" s="18">
        <f>MAX(0,ROUNDDOWN(M229-J229-N229-K229-R229,-3))</f>
        <v/>
      </c>
      <c r="Y229" s="18">
        <f>IF(W229&lt;=0,0,ROUNDDOWN((W229*LOOKUP(W229,{0,1950001,3300001,6950001,9000001,18000001,40000001},{0.05,0.1,0.2,0.23,0.33,0.4,0.45})-LOOKUP(W229,{0,1950001,3300001,6950001,9000001,18000001,40000001},{0,97500,427500,636000,1536000,2796000,4796000}))*1.021,-2))</f>
        <v/>
      </c>
      <c r="Z229" s="18">
        <f>IF(X229&lt;=0,0,ROUNDDOWN((X229*LOOKUP(X229,{0,1950001,3300001,6950001,9000001,18000001,40000001},{0.05,0.1,0.2,0.23,0.33,0.4,0.45})-LOOKUP(X229,{0,1950001,3300001,6950001,9000001,18000001,40000001},{0,97500,427500,636000,1536000,2796000,4796000}))*1.021,-2))</f>
        <v/>
      </c>
      <c r="AA229" s="18">
        <f>MAX(0,ROUNDDOWN(M229-J229-430000-L229-0,-3))</f>
        <v/>
      </c>
      <c r="AB229" s="18">
        <f>MAX(0,ROUNDDOWN(M229-J229-430000-L229-V229,-3))</f>
        <v/>
      </c>
      <c r="AC229" s="18">
        <f>IF(M229&lt;=450000,0,MAX(0,ROUNDDOWN(AA229*0.06-MIN(50000,AA229)*0.03,-2))+MAX(0,ROUNDDOWN(AA229*0.04-MIN(50000,AA229)*0.02,-2)))</f>
        <v/>
      </c>
      <c r="AD229" s="18">
        <f>IF(M229&lt;=450000,0,MAX(0,ROUNDDOWN(AB229*0.06-MIN(50000,AB229)*0.03,-2))+MAX(0,ROUNDDOWN(AB229*0.04-MIN(50000,AB229)*0.02,-2)))</f>
        <v/>
      </c>
      <c r="AE229" s="18">
        <f>Y229-Z229</f>
        <v/>
      </c>
      <c r="AF229" s="18">
        <f>AC229-AD229</f>
        <v/>
      </c>
      <c r="AG229" s="18">
        <f>AE229+AF229</f>
        <v/>
      </c>
      <c r="AH229" s="20">
        <f>IF(W229&lt;=0,0,LOOKUP(W229,{0,1950001,3300001,6950001,9000001,18000001,40000001},{0.05,0.1,0.2,0.23,0.33,0.4,0.45}))</f>
        <v/>
      </c>
    </row>
    <row r="230">
      <c r="A230" t="inlineStr">
        <is>
          <t>1万円刻み 特例あり一般12万円</t>
        </is>
      </c>
      <c r="B230" s="18">
        <f>'4_1万円刻み'!$A$50</f>
        <v/>
      </c>
      <c r="C230" s="19" t="n">
        <v>2026</v>
      </c>
      <c r="D230" t="inlineStr">
        <is>
          <t>はい</t>
        </is>
      </c>
      <c r="E230" s="18" t="n">
        <v>120000</v>
      </c>
      <c r="F230" s="18" t="n">
        <v>0</v>
      </c>
      <c r="G230" s="18" t="n">
        <v>0</v>
      </c>
      <c r="H230" s="18" t="n">
        <v>0</v>
      </c>
      <c r="I230" s="18" t="n">
        <v>0</v>
      </c>
      <c r="J230" s="18">
        <f>ROUND(MIN(B230/12,650000)*12*0.0915+MIN(B230/12,1390000)*12*(0.0504+0)+B230*0.005,0)</f>
        <v/>
      </c>
      <c r="K230" s="18" t="n">
        <v>0</v>
      </c>
      <c r="L230" s="18" t="n">
        <v>0</v>
      </c>
      <c r="M230" s="18">
        <f>ROUND(IF(C230&gt;=2026,IF(B230&lt;741000,0,IF(B230&lt;2191000,B230-740000,IF(B230&lt;2193000,1451000,IF(B230&lt;2196000,1453000,IF(B230&lt;2200000,1456000,IF(B230&lt;3600000,ROUNDDOWN(B230/4,-3)*2.8-80000,IF(B230&lt;6600000,ROUNDDOWN(B230/4,-3)*3.2-440000,IF(B230&lt;8500000,ROUNDDOWN(B230*0.9,0)-1100000,B230-1950000)))))))),IF(B230&lt;651000,0,IF(B230&lt;1900000,B230-650000,IF(B230&lt;3600000,ROUNDDOWN(B230/4,-3)*2.8-80000,IF(B230&lt;6600000,ROUNDDOWN(B230/4,-3)*3.2-440000,IF(B230&lt;8500000,ROUNDDOWN(B230*0.9,0)-1100000,B230-1950000)))))),0)</f>
        <v/>
      </c>
      <c r="N230" s="18">
        <f>IF(M230&gt;23500000,NA(),IF(C230&gt;=2026,IF(M230&lt;=4890000,1040000,IF(M230&lt;=6550000,670000,620000)),IF(M230&lt;=1320000,950000,IF(M230&lt;=3360000,880000,IF(M230&lt;=4890000,680000,IF(M230&lt;=6550000,630000,580000))))))</f>
        <v/>
      </c>
      <c r="O230" s="18">
        <f>IF(F230&lt;=0,IF(AND(D230="はい",C230&gt;=2026,C230&lt;=2027),IF(E230&lt;=0,0,IF(E230&lt;=30000,E230,IF(E230&lt;=60000,ROUNDUP(E230/2,0)+15000,IF(E230&lt;=120000,ROUNDUP(E230/4,0)+30000,60000)))),IF(E230&lt;=0,0,IF(E230&lt;=20000,E230,IF(E230&lt;=40000,ROUNDUP(E230/2,0)+10000,IF(E230&lt;=80000,ROUNDUP(E230/4,0)+20000,40000))))),IF(E230&lt;=0,IF(F230&lt;=0,0,IF(F230&lt;=25000,F230,IF(F230&lt;=50000,ROUNDUP(F230/2,0)+12500,IF(F230&lt;=100000,ROUNDUP(F230/4,0)+25000,50000)))),MAX(IF(F230&lt;=0,0,IF(F230&lt;=25000,F230,IF(F230&lt;=50000,ROUNDUP(F230/2,0)+12500,IF(F230&lt;=100000,ROUNDUP(F230/4,0)+25000,50000)))),MIN(IF(AND(D230="はい",C230&gt;=2026,C230&lt;=2027),IF(E230&lt;=0,0,IF(E230&lt;=30000,E230,IF(E230&lt;=60000,ROUNDUP(E230/2,0)+15000,IF(E230&lt;=120000,ROUNDUP(E230/4,0)+30000,60000)))),IF(E230&lt;=0,0,IF(E230&lt;=20000,E230,IF(E230&lt;=40000,ROUNDUP(E230/2,0)+10000,IF(E230&lt;=80000,ROUNDUP(E230/4,0)+20000,40000)))))+IF(F230&lt;=0,0,IF(F230&lt;=25000,F230,IF(F230&lt;=50000,ROUNDUP(F230/2,0)+12500,IF(F230&lt;=100000,ROUNDUP(F230/4,0)+25000,50000)))),IF(AND(D230="はい",C230&gt;=2026,C230&lt;=2027),60000,40000)))))</f>
        <v/>
      </c>
      <c r="P230" s="18">
        <f>IF(G230&lt;=0,0,IF(G230&lt;=20000,G230,IF(G230&lt;=40000,ROUNDUP(G230/2,0)+10000,IF(G230&lt;=80000,ROUNDUP(G230/4,0)+20000,40000))))</f>
        <v/>
      </c>
      <c r="Q230" s="18">
        <f>IF(I230&lt;=0,IF(H230&lt;=0,0,IF(H230&lt;=20000,H230,IF(H230&lt;=40000,ROUNDUP(H230/2,0)+10000,IF(H230&lt;=80000,ROUNDUP(H230/4,0)+20000,40000)))),IF(H230&lt;=0,IF(I230&lt;=0,0,IF(I230&lt;=25000,I230,IF(I230&lt;=50000,ROUNDUP(I230/2,0)+12500,IF(I230&lt;=100000,ROUNDUP(I230/4,0)+25000,50000)))),MAX(IF(I230&lt;=0,0,IF(I230&lt;=25000,I230,IF(I230&lt;=50000,ROUNDUP(I230/2,0)+12500,IF(I230&lt;=100000,ROUNDUP(I230/4,0)+25000,50000)))),MIN(IF(H230&lt;=0,0,IF(H230&lt;=20000,H230,IF(H230&lt;=40000,ROUNDUP(H230/2,0)+10000,IF(H230&lt;=80000,ROUNDUP(H230/4,0)+20000,40000))))+IF(I230&lt;=0,0,IF(I230&lt;=25000,I230,IF(I230&lt;=50000,ROUNDUP(I230/2,0)+12500,IF(I230&lt;=100000,ROUNDUP(I230/4,0)+25000,50000)))),40000))))</f>
        <v/>
      </c>
      <c r="R230" s="18">
        <f>MIN(120000,O230+P230+Q230)</f>
        <v/>
      </c>
      <c r="S230" s="18">
        <f>IF(F230&lt;=0,IF(E230&lt;=0,0,IF(E230&lt;=12000,E230,IF(E230&lt;=32000,ROUNDUP(E230/2,0)+6000,IF(E230&lt;=56000,ROUNDUP(E230/4,0)+14000,28000)))),IF(E230&lt;=0,IF(F230&lt;=0,0,IF(F230&lt;=15000,F230,IF(F230&lt;=40000,ROUNDUP(F230/2,0)+7500,IF(F230&lt;=70000,ROUNDUP(F230/4,0)+17500,35000)))),MAX(IF(F230&lt;=0,0,IF(F230&lt;=15000,F230,IF(F230&lt;=40000,ROUNDUP(F230/2,0)+7500,IF(F230&lt;=70000,ROUNDUP(F230/4,0)+17500,35000)))),MIN(IF(E230&lt;=0,0,IF(E230&lt;=12000,E230,IF(E230&lt;=32000,ROUNDUP(E230/2,0)+6000,IF(E230&lt;=56000,ROUNDUP(E230/4,0)+14000,28000))))+IF(F230&lt;=0,0,IF(F230&lt;=15000,F230,IF(F230&lt;=40000,ROUNDUP(F230/2,0)+7500,IF(F230&lt;=70000,ROUNDUP(F230/4,0)+17500,35000)))),28000))))</f>
        <v/>
      </c>
      <c r="T230" s="18">
        <f>IF(G230&lt;=0,0,IF(G230&lt;=12000,G230,IF(G230&lt;=32000,ROUNDUP(G230/2,0)+6000,IF(G230&lt;=56000,ROUNDUP(G230/4,0)+14000,28000))))</f>
        <v/>
      </c>
      <c r="U230" s="18">
        <f>IF(I230&lt;=0,IF(H230&lt;=0,0,IF(H230&lt;=12000,H230,IF(H230&lt;=32000,ROUNDUP(H230/2,0)+6000,IF(H230&lt;=56000,ROUNDUP(H230/4,0)+14000,28000)))),IF(H230&lt;=0,IF(I230&lt;=0,0,IF(I230&lt;=15000,I230,IF(I230&lt;=40000,ROUNDUP(I230/2,0)+7500,IF(I230&lt;=70000,ROUNDUP(I230/4,0)+17500,35000)))),MAX(IF(I230&lt;=0,0,IF(I230&lt;=15000,I230,IF(I230&lt;=40000,ROUNDUP(I230/2,0)+7500,IF(I230&lt;=70000,ROUNDUP(I230/4,0)+17500,35000)))),MIN(IF(H230&lt;=0,0,IF(H230&lt;=12000,H230,IF(H230&lt;=32000,ROUNDUP(H230/2,0)+6000,IF(H230&lt;=56000,ROUNDUP(H230/4,0)+14000,28000))))+IF(I230&lt;=0,0,IF(I230&lt;=15000,I230,IF(I230&lt;=40000,ROUNDUP(I230/2,0)+7500,IF(I230&lt;=70000,ROUNDUP(I230/4,0)+17500,35000)))),28000))))</f>
        <v/>
      </c>
      <c r="V230" s="18">
        <f>MIN(70000,S230+T230+U230)</f>
        <v/>
      </c>
      <c r="W230" s="18">
        <f>MAX(0,ROUNDDOWN(M230-J230-N230-K230-0,-3))</f>
        <v/>
      </c>
      <c r="X230" s="18">
        <f>MAX(0,ROUNDDOWN(M230-J230-N230-K230-R230,-3))</f>
        <v/>
      </c>
      <c r="Y230" s="18">
        <f>IF(W230&lt;=0,0,ROUNDDOWN((W230*LOOKUP(W230,{0,1950001,3300001,6950001,9000001,18000001,40000001},{0.05,0.1,0.2,0.23,0.33,0.4,0.45})-LOOKUP(W230,{0,1950001,3300001,6950001,9000001,18000001,40000001},{0,97500,427500,636000,1536000,2796000,4796000}))*1.021,-2))</f>
        <v/>
      </c>
      <c r="Z230" s="18">
        <f>IF(X230&lt;=0,0,ROUNDDOWN((X230*LOOKUP(X230,{0,1950001,3300001,6950001,9000001,18000001,40000001},{0.05,0.1,0.2,0.23,0.33,0.4,0.45})-LOOKUP(X230,{0,1950001,3300001,6950001,9000001,18000001,40000001},{0,97500,427500,636000,1536000,2796000,4796000}))*1.021,-2))</f>
        <v/>
      </c>
      <c r="AA230" s="18">
        <f>MAX(0,ROUNDDOWN(M230-J230-430000-L230-0,-3))</f>
        <v/>
      </c>
      <c r="AB230" s="18">
        <f>MAX(0,ROUNDDOWN(M230-J230-430000-L230-V230,-3))</f>
        <v/>
      </c>
      <c r="AC230" s="18">
        <f>IF(M230&lt;=450000,0,MAX(0,ROUNDDOWN(AA230*0.06-MIN(50000,AA230)*0.03,-2))+MAX(0,ROUNDDOWN(AA230*0.04-MIN(50000,AA230)*0.02,-2)))</f>
        <v/>
      </c>
      <c r="AD230" s="18">
        <f>IF(M230&lt;=450000,0,MAX(0,ROUNDDOWN(AB230*0.06-MIN(50000,AB230)*0.03,-2))+MAX(0,ROUNDDOWN(AB230*0.04-MIN(50000,AB230)*0.02,-2)))</f>
        <v/>
      </c>
      <c r="AE230" s="18">
        <f>Y230-Z230</f>
        <v/>
      </c>
      <c r="AF230" s="18">
        <f>AC230-AD230</f>
        <v/>
      </c>
      <c r="AG230" s="18">
        <f>AE230+AF230</f>
        <v/>
      </c>
      <c r="AH230" s="20">
        <f>IF(W230&lt;=0,0,LOOKUP(W230,{0,1950001,3300001,6950001,9000001,18000001,40000001},{0.05,0.1,0.2,0.23,0.33,0.4,0.45}))</f>
        <v/>
      </c>
    </row>
    <row r="231">
      <c r="A231" t="inlineStr">
        <is>
          <t>1万円刻み 3区分8万円ずつ</t>
        </is>
      </c>
      <c r="B231" s="18">
        <f>'4_1万円刻み'!$A$51</f>
        <v/>
      </c>
      <c r="C231" s="19" t="n">
        <v>2026</v>
      </c>
      <c r="D231" t="inlineStr">
        <is>
          <t>いいえ</t>
        </is>
      </c>
      <c r="E231" s="18" t="n">
        <v>80000</v>
      </c>
      <c r="F231" s="18" t="n">
        <v>0</v>
      </c>
      <c r="G231" s="18" t="n">
        <v>80000</v>
      </c>
      <c r="H231" s="18" t="n">
        <v>80000</v>
      </c>
      <c r="I231" s="18" t="n">
        <v>0</v>
      </c>
      <c r="J231" s="18">
        <f>ROUND(MIN(B231/12,650000)*12*0.0915+MIN(B231/12,1390000)*12*(0.0504+0)+B231*0.005,0)</f>
        <v/>
      </c>
      <c r="K231" s="18" t="n">
        <v>0</v>
      </c>
      <c r="L231" s="18" t="n">
        <v>0</v>
      </c>
      <c r="M231" s="18">
        <f>ROUND(IF(C231&gt;=2026,IF(B231&lt;741000,0,IF(B231&lt;2191000,B231-740000,IF(B231&lt;2193000,1451000,IF(B231&lt;2196000,1453000,IF(B231&lt;2200000,1456000,IF(B231&lt;3600000,ROUNDDOWN(B231/4,-3)*2.8-80000,IF(B231&lt;6600000,ROUNDDOWN(B231/4,-3)*3.2-440000,IF(B231&lt;8500000,ROUNDDOWN(B231*0.9,0)-1100000,B231-1950000)))))))),IF(B231&lt;651000,0,IF(B231&lt;1900000,B231-650000,IF(B231&lt;3600000,ROUNDDOWN(B231/4,-3)*2.8-80000,IF(B231&lt;6600000,ROUNDDOWN(B231/4,-3)*3.2-440000,IF(B231&lt;8500000,ROUNDDOWN(B231*0.9,0)-1100000,B231-1950000)))))),0)</f>
        <v/>
      </c>
      <c r="N231" s="18">
        <f>IF(M231&gt;23500000,NA(),IF(C231&gt;=2026,IF(M231&lt;=4890000,1040000,IF(M231&lt;=6550000,670000,620000)),IF(M231&lt;=1320000,950000,IF(M231&lt;=3360000,880000,IF(M231&lt;=4890000,680000,IF(M231&lt;=6550000,630000,580000))))))</f>
        <v/>
      </c>
      <c r="O231" s="18">
        <f>IF(F231&lt;=0,IF(AND(D231="はい",C231&gt;=2026,C231&lt;=2027),IF(E231&lt;=0,0,IF(E231&lt;=30000,E231,IF(E231&lt;=60000,ROUNDUP(E231/2,0)+15000,IF(E231&lt;=120000,ROUNDUP(E231/4,0)+30000,60000)))),IF(E231&lt;=0,0,IF(E231&lt;=20000,E231,IF(E231&lt;=40000,ROUNDUP(E231/2,0)+10000,IF(E231&lt;=80000,ROUNDUP(E231/4,0)+20000,40000))))),IF(E231&lt;=0,IF(F231&lt;=0,0,IF(F231&lt;=25000,F231,IF(F231&lt;=50000,ROUNDUP(F231/2,0)+12500,IF(F231&lt;=100000,ROUNDUP(F231/4,0)+25000,50000)))),MAX(IF(F231&lt;=0,0,IF(F231&lt;=25000,F231,IF(F231&lt;=50000,ROUNDUP(F231/2,0)+12500,IF(F231&lt;=100000,ROUNDUP(F231/4,0)+25000,50000)))),MIN(IF(AND(D231="はい",C231&gt;=2026,C231&lt;=2027),IF(E231&lt;=0,0,IF(E231&lt;=30000,E231,IF(E231&lt;=60000,ROUNDUP(E231/2,0)+15000,IF(E231&lt;=120000,ROUNDUP(E231/4,0)+30000,60000)))),IF(E231&lt;=0,0,IF(E231&lt;=20000,E231,IF(E231&lt;=40000,ROUNDUP(E231/2,0)+10000,IF(E231&lt;=80000,ROUNDUP(E231/4,0)+20000,40000)))))+IF(F231&lt;=0,0,IF(F231&lt;=25000,F231,IF(F231&lt;=50000,ROUNDUP(F231/2,0)+12500,IF(F231&lt;=100000,ROUNDUP(F231/4,0)+25000,50000)))),IF(AND(D231="はい",C231&gt;=2026,C231&lt;=2027),60000,40000)))))</f>
        <v/>
      </c>
      <c r="P231" s="18">
        <f>IF(G231&lt;=0,0,IF(G231&lt;=20000,G231,IF(G231&lt;=40000,ROUNDUP(G231/2,0)+10000,IF(G231&lt;=80000,ROUNDUP(G231/4,0)+20000,40000))))</f>
        <v/>
      </c>
      <c r="Q231" s="18">
        <f>IF(I231&lt;=0,IF(H231&lt;=0,0,IF(H231&lt;=20000,H231,IF(H231&lt;=40000,ROUNDUP(H231/2,0)+10000,IF(H231&lt;=80000,ROUNDUP(H231/4,0)+20000,40000)))),IF(H231&lt;=0,IF(I231&lt;=0,0,IF(I231&lt;=25000,I231,IF(I231&lt;=50000,ROUNDUP(I231/2,0)+12500,IF(I231&lt;=100000,ROUNDUP(I231/4,0)+25000,50000)))),MAX(IF(I231&lt;=0,0,IF(I231&lt;=25000,I231,IF(I231&lt;=50000,ROUNDUP(I231/2,0)+12500,IF(I231&lt;=100000,ROUNDUP(I231/4,0)+25000,50000)))),MIN(IF(H231&lt;=0,0,IF(H231&lt;=20000,H231,IF(H231&lt;=40000,ROUNDUP(H231/2,0)+10000,IF(H231&lt;=80000,ROUNDUP(H231/4,0)+20000,40000))))+IF(I231&lt;=0,0,IF(I231&lt;=25000,I231,IF(I231&lt;=50000,ROUNDUP(I231/2,0)+12500,IF(I231&lt;=100000,ROUNDUP(I231/4,0)+25000,50000)))),40000))))</f>
        <v/>
      </c>
      <c r="R231" s="18">
        <f>MIN(120000,O231+P231+Q231)</f>
        <v/>
      </c>
      <c r="S231" s="18">
        <f>IF(F231&lt;=0,IF(E231&lt;=0,0,IF(E231&lt;=12000,E231,IF(E231&lt;=32000,ROUNDUP(E231/2,0)+6000,IF(E231&lt;=56000,ROUNDUP(E231/4,0)+14000,28000)))),IF(E231&lt;=0,IF(F231&lt;=0,0,IF(F231&lt;=15000,F231,IF(F231&lt;=40000,ROUNDUP(F231/2,0)+7500,IF(F231&lt;=70000,ROUNDUP(F231/4,0)+17500,35000)))),MAX(IF(F231&lt;=0,0,IF(F231&lt;=15000,F231,IF(F231&lt;=40000,ROUNDUP(F231/2,0)+7500,IF(F231&lt;=70000,ROUNDUP(F231/4,0)+17500,35000)))),MIN(IF(E231&lt;=0,0,IF(E231&lt;=12000,E231,IF(E231&lt;=32000,ROUNDUP(E231/2,0)+6000,IF(E231&lt;=56000,ROUNDUP(E231/4,0)+14000,28000))))+IF(F231&lt;=0,0,IF(F231&lt;=15000,F231,IF(F231&lt;=40000,ROUNDUP(F231/2,0)+7500,IF(F231&lt;=70000,ROUNDUP(F231/4,0)+17500,35000)))),28000))))</f>
        <v/>
      </c>
      <c r="T231" s="18">
        <f>IF(G231&lt;=0,0,IF(G231&lt;=12000,G231,IF(G231&lt;=32000,ROUNDUP(G231/2,0)+6000,IF(G231&lt;=56000,ROUNDUP(G231/4,0)+14000,28000))))</f>
        <v/>
      </c>
      <c r="U231" s="18">
        <f>IF(I231&lt;=0,IF(H231&lt;=0,0,IF(H231&lt;=12000,H231,IF(H231&lt;=32000,ROUNDUP(H231/2,0)+6000,IF(H231&lt;=56000,ROUNDUP(H231/4,0)+14000,28000)))),IF(H231&lt;=0,IF(I231&lt;=0,0,IF(I231&lt;=15000,I231,IF(I231&lt;=40000,ROUNDUP(I231/2,0)+7500,IF(I231&lt;=70000,ROUNDUP(I231/4,0)+17500,35000)))),MAX(IF(I231&lt;=0,0,IF(I231&lt;=15000,I231,IF(I231&lt;=40000,ROUNDUP(I231/2,0)+7500,IF(I231&lt;=70000,ROUNDUP(I231/4,0)+17500,35000)))),MIN(IF(H231&lt;=0,0,IF(H231&lt;=12000,H231,IF(H231&lt;=32000,ROUNDUP(H231/2,0)+6000,IF(H231&lt;=56000,ROUNDUP(H231/4,0)+14000,28000))))+IF(I231&lt;=0,0,IF(I231&lt;=15000,I231,IF(I231&lt;=40000,ROUNDUP(I231/2,0)+7500,IF(I231&lt;=70000,ROUNDUP(I231/4,0)+17500,35000)))),28000))))</f>
        <v/>
      </c>
      <c r="V231" s="18">
        <f>MIN(70000,S231+T231+U231)</f>
        <v/>
      </c>
      <c r="W231" s="18">
        <f>MAX(0,ROUNDDOWN(M231-J231-N231-K231-0,-3))</f>
        <v/>
      </c>
      <c r="X231" s="18">
        <f>MAX(0,ROUNDDOWN(M231-J231-N231-K231-R231,-3))</f>
        <v/>
      </c>
      <c r="Y231" s="18">
        <f>IF(W231&lt;=0,0,ROUNDDOWN((W231*LOOKUP(W231,{0,1950001,3300001,6950001,9000001,18000001,40000001},{0.05,0.1,0.2,0.23,0.33,0.4,0.45})-LOOKUP(W231,{0,1950001,3300001,6950001,9000001,18000001,40000001},{0,97500,427500,636000,1536000,2796000,4796000}))*1.021,-2))</f>
        <v/>
      </c>
      <c r="Z231" s="18">
        <f>IF(X231&lt;=0,0,ROUNDDOWN((X231*LOOKUP(X231,{0,1950001,3300001,6950001,9000001,18000001,40000001},{0.05,0.1,0.2,0.23,0.33,0.4,0.45})-LOOKUP(X231,{0,1950001,3300001,6950001,9000001,18000001,40000001},{0,97500,427500,636000,1536000,2796000,4796000}))*1.021,-2))</f>
        <v/>
      </c>
      <c r="AA231" s="18">
        <f>MAX(0,ROUNDDOWN(M231-J231-430000-L231-0,-3))</f>
        <v/>
      </c>
      <c r="AB231" s="18">
        <f>MAX(0,ROUNDDOWN(M231-J231-430000-L231-V231,-3))</f>
        <v/>
      </c>
      <c r="AC231" s="18">
        <f>IF(M231&lt;=450000,0,MAX(0,ROUNDDOWN(AA231*0.06-MIN(50000,AA231)*0.03,-2))+MAX(0,ROUNDDOWN(AA231*0.04-MIN(50000,AA231)*0.02,-2)))</f>
        <v/>
      </c>
      <c r="AD231" s="18">
        <f>IF(M231&lt;=450000,0,MAX(0,ROUNDDOWN(AB231*0.06-MIN(50000,AB231)*0.03,-2))+MAX(0,ROUNDDOWN(AB231*0.04-MIN(50000,AB231)*0.02,-2)))</f>
        <v/>
      </c>
      <c r="AE231" s="18">
        <f>Y231-Z231</f>
        <v/>
      </c>
      <c r="AF231" s="18">
        <f>AC231-AD231</f>
        <v/>
      </c>
      <c r="AG231" s="18">
        <f>AE231+AF231</f>
        <v/>
      </c>
      <c r="AH231" s="20">
        <f>IF(W231&lt;=0,0,LOOKUP(W231,{0,1950001,3300001,6950001,9000001,18000001,40000001},{0.05,0.1,0.2,0.23,0.33,0.4,0.45}))</f>
        <v/>
      </c>
    </row>
    <row r="232">
      <c r="A232" t="inlineStr">
        <is>
          <t>1万円刻み 一般8万円</t>
        </is>
      </c>
      <c r="B232" s="18">
        <f>'4_1万円刻み'!$A$51</f>
        <v/>
      </c>
      <c r="C232" s="19" t="n">
        <v>2026</v>
      </c>
      <c r="D232" t="inlineStr">
        <is>
          <t>いいえ</t>
        </is>
      </c>
      <c r="E232" s="18" t="n">
        <v>80000</v>
      </c>
      <c r="F232" s="18" t="n">
        <v>0</v>
      </c>
      <c r="G232" s="18" t="n">
        <v>0</v>
      </c>
      <c r="H232" s="18" t="n">
        <v>0</v>
      </c>
      <c r="I232" s="18" t="n">
        <v>0</v>
      </c>
      <c r="J232" s="18">
        <f>ROUND(MIN(B232/12,650000)*12*0.0915+MIN(B232/12,1390000)*12*(0.0504+0)+B232*0.005,0)</f>
        <v/>
      </c>
      <c r="K232" s="18" t="n">
        <v>0</v>
      </c>
      <c r="L232" s="18" t="n">
        <v>0</v>
      </c>
      <c r="M232" s="18">
        <f>ROUND(IF(C232&gt;=2026,IF(B232&lt;741000,0,IF(B232&lt;2191000,B232-740000,IF(B232&lt;2193000,1451000,IF(B232&lt;2196000,1453000,IF(B232&lt;2200000,1456000,IF(B232&lt;3600000,ROUNDDOWN(B232/4,-3)*2.8-80000,IF(B232&lt;6600000,ROUNDDOWN(B232/4,-3)*3.2-440000,IF(B232&lt;8500000,ROUNDDOWN(B232*0.9,0)-1100000,B232-1950000)))))))),IF(B232&lt;651000,0,IF(B232&lt;1900000,B232-650000,IF(B232&lt;3600000,ROUNDDOWN(B232/4,-3)*2.8-80000,IF(B232&lt;6600000,ROUNDDOWN(B232/4,-3)*3.2-440000,IF(B232&lt;8500000,ROUNDDOWN(B232*0.9,0)-1100000,B232-1950000)))))),0)</f>
        <v/>
      </c>
      <c r="N232" s="18">
        <f>IF(M232&gt;23500000,NA(),IF(C232&gt;=2026,IF(M232&lt;=4890000,1040000,IF(M232&lt;=6550000,670000,620000)),IF(M232&lt;=1320000,950000,IF(M232&lt;=3360000,880000,IF(M232&lt;=4890000,680000,IF(M232&lt;=6550000,630000,580000))))))</f>
        <v/>
      </c>
      <c r="O232" s="18">
        <f>IF(F232&lt;=0,IF(AND(D232="はい",C232&gt;=2026,C232&lt;=2027),IF(E232&lt;=0,0,IF(E232&lt;=30000,E232,IF(E232&lt;=60000,ROUNDUP(E232/2,0)+15000,IF(E232&lt;=120000,ROUNDUP(E232/4,0)+30000,60000)))),IF(E232&lt;=0,0,IF(E232&lt;=20000,E232,IF(E232&lt;=40000,ROUNDUP(E232/2,0)+10000,IF(E232&lt;=80000,ROUNDUP(E232/4,0)+20000,40000))))),IF(E232&lt;=0,IF(F232&lt;=0,0,IF(F232&lt;=25000,F232,IF(F232&lt;=50000,ROUNDUP(F232/2,0)+12500,IF(F232&lt;=100000,ROUNDUP(F232/4,0)+25000,50000)))),MAX(IF(F232&lt;=0,0,IF(F232&lt;=25000,F232,IF(F232&lt;=50000,ROUNDUP(F232/2,0)+12500,IF(F232&lt;=100000,ROUNDUP(F232/4,0)+25000,50000)))),MIN(IF(AND(D232="はい",C232&gt;=2026,C232&lt;=2027),IF(E232&lt;=0,0,IF(E232&lt;=30000,E232,IF(E232&lt;=60000,ROUNDUP(E232/2,0)+15000,IF(E232&lt;=120000,ROUNDUP(E232/4,0)+30000,60000)))),IF(E232&lt;=0,0,IF(E232&lt;=20000,E232,IF(E232&lt;=40000,ROUNDUP(E232/2,0)+10000,IF(E232&lt;=80000,ROUNDUP(E232/4,0)+20000,40000)))))+IF(F232&lt;=0,0,IF(F232&lt;=25000,F232,IF(F232&lt;=50000,ROUNDUP(F232/2,0)+12500,IF(F232&lt;=100000,ROUNDUP(F232/4,0)+25000,50000)))),IF(AND(D232="はい",C232&gt;=2026,C232&lt;=2027),60000,40000)))))</f>
        <v/>
      </c>
      <c r="P232" s="18">
        <f>IF(G232&lt;=0,0,IF(G232&lt;=20000,G232,IF(G232&lt;=40000,ROUNDUP(G232/2,0)+10000,IF(G232&lt;=80000,ROUNDUP(G232/4,0)+20000,40000))))</f>
        <v/>
      </c>
      <c r="Q232" s="18">
        <f>IF(I232&lt;=0,IF(H232&lt;=0,0,IF(H232&lt;=20000,H232,IF(H232&lt;=40000,ROUNDUP(H232/2,0)+10000,IF(H232&lt;=80000,ROUNDUP(H232/4,0)+20000,40000)))),IF(H232&lt;=0,IF(I232&lt;=0,0,IF(I232&lt;=25000,I232,IF(I232&lt;=50000,ROUNDUP(I232/2,0)+12500,IF(I232&lt;=100000,ROUNDUP(I232/4,0)+25000,50000)))),MAX(IF(I232&lt;=0,0,IF(I232&lt;=25000,I232,IF(I232&lt;=50000,ROUNDUP(I232/2,0)+12500,IF(I232&lt;=100000,ROUNDUP(I232/4,0)+25000,50000)))),MIN(IF(H232&lt;=0,0,IF(H232&lt;=20000,H232,IF(H232&lt;=40000,ROUNDUP(H232/2,0)+10000,IF(H232&lt;=80000,ROUNDUP(H232/4,0)+20000,40000))))+IF(I232&lt;=0,0,IF(I232&lt;=25000,I232,IF(I232&lt;=50000,ROUNDUP(I232/2,0)+12500,IF(I232&lt;=100000,ROUNDUP(I232/4,0)+25000,50000)))),40000))))</f>
        <v/>
      </c>
      <c r="R232" s="18">
        <f>MIN(120000,O232+P232+Q232)</f>
        <v/>
      </c>
      <c r="S232" s="18">
        <f>IF(F232&lt;=0,IF(E232&lt;=0,0,IF(E232&lt;=12000,E232,IF(E232&lt;=32000,ROUNDUP(E232/2,0)+6000,IF(E232&lt;=56000,ROUNDUP(E232/4,0)+14000,28000)))),IF(E232&lt;=0,IF(F232&lt;=0,0,IF(F232&lt;=15000,F232,IF(F232&lt;=40000,ROUNDUP(F232/2,0)+7500,IF(F232&lt;=70000,ROUNDUP(F232/4,0)+17500,35000)))),MAX(IF(F232&lt;=0,0,IF(F232&lt;=15000,F232,IF(F232&lt;=40000,ROUNDUP(F232/2,0)+7500,IF(F232&lt;=70000,ROUNDUP(F232/4,0)+17500,35000)))),MIN(IF(E232&lt;=0,0,IF(E232&lt;=12000,E232,IF(E232&lt;=32000,ROUNDUP(E232/2,0)+6000,IF(E232&lt;=56000,ROUNDUP(E232/4,0)+14000,28000))))+IF(F232&lt;=0,0,IF(F232&lt;=15000,F232,IF(F232&lt;=40000,ROUNDUP(F232/2,0)+7500,IF(F232&lt;=70000,ROUNDUP(F232/4,0)+17500,35000)))),28000))))</f>
        <v/>
      </c>
      <c r="T232" s="18">
        <f>IF(G232&lt;=0,0,IF(G232&lt;=12000,G232,IF(G232&lt;=32000,ROUNDUP(G232/2,0)+6000,IF(G232&lt;=56000,ROUNDUP(G232/4,0)+14000,28000))))</f>
        <v/>
      </c>
      <c r="U232" s="18">
        <f>IF(I232&lt;=0,IF(H232&lt;=0,0,IF(H232&lt;=12000,H232,IF(H232&lt;=32000,ROUNDUP(H232/2,0)+6000,IF(H232&lt;=56000,ROUNDUP(H232/4,0)+14000,28000)))),IF(H232&lt;=0,IF(I232&lt;=0,0,IF(I232&lt;=15000,I232,IF(I232&lt;=40000,ROUNDUP(I232/2,0)+7500,IF(I232&lt;=70000,ROUNDUP(I232/4,0)+17500,35000)))),MAX(IF(I232&lt;=0,0,IF(I232&lt;=15000,I232,IF(I232&lt;=40000,ROUNDUP(I232/2,0)+7500,IF(I232&lt;=70000,ROUNDUP(I232/4,0)+17500,35000)))),MIN(IF(H232&lt;=0,0,IF(H232&lt;=12000,H232,IF(H232&lt;=32000,ROUNDUP(H232/2,0)+6000,IF(H232&lt;=56000,ROUNDUP(H232/4,0)+14000,28000))))+IF(I232&lt;=0,0,IF(I232&lt;=15000,I232,IF(I232&lt;=40000,ROUNDUP(I232/2,0)+7500,IF(I232&lt;=70000,ROUNDUP(I232/4,0)+17500,35000)))),28000))))</f>
        <v/>
      </c>
      <c r="V232" s="18">
        <f>MIN(70000,S232+T232+U232)</f>
        <v/>
      </c>
      <c r="W232" s="18">
        <f>MAX(0,ROUNDDOWN(M232-J232-N232-K232-0,-3))</f>
        <v/>
      </c>
      <c r="X232" s="18">
        <f>MAX(0,ROUNDDOWN(M232-J232-N232-K232-R232,-3))</f>
        <v/>
      </c>
      <c r="Y232" s="18">
        <f>IF(W232&lt;=0,0,ROUNDDOWN((W232*LOOKUP(W232,{0,1950001,3300001,6950001,9000001,18000001,40000001},{0.05,0.1,0.2,0.23,0.33,0.4,0.45})-LOOKUP(W232,{0,1950001,3300001,6950001,9000001,18000001,40000001},{0,97500,427500,636000,1536000,2796000,4796000}))*1.021,-2))</f>
        <v/>
      </c>
      <c r="Z232" s="18">
        <f>IF(X232&lt;=0,0,ROUNDDOWN((X232*LOOKUP(X232,{0,1950001,3300001,6950001,9000001,18000001,40000001},{0.05,0.1,0.2,0.23,0.33,0.4,0.45})-LOOKUP(X232,{0,1950001,3300001,6950001,9000001,18000001,40000001},{0,97500,427500,636000,1536000,2796000,4796000}))*1.021,-2))</f>
        <v/>
      </c>
      <c r="AA232" s="18">
        <f>MAX(0,ROUNDDOWN(M232-J232-430000-L232-0,-3))</f>
        <v/>
      </c>
      <c r="AB232" s="18">
        <f>MAX(0,ROUNDDOWN(M232-J232-430000-L232-V232,-3))</f>
        <v/>
      </c>
      <c r="AC232" s="18">
        <f>IF(M232&lt;=450000,0,MAX(0,ROUNDDOWN(AA232*0.06-MIN(50000,AA232)*0.03,-2))+MAX(0,ROUNDDOWN(AA232*0.04-MIN(50000,AA232)*0.02,-2)))</f>
        <v/>
      </c>
      <c r="AD232" s="18">
        <f>IF(M232&lt;=450000,0,MAX(0,ROUNDDOWN(AB232*0.06-MIN(50000,AB232)*0.03,-2))+MAX(0,ROUNDDOWN(AB232*0.04-MIN(50000,AB232)*0.02,-2)))</f>
        <v/>
      </c>
      <c r="AE232" s="18">
        <f>Y232-Z232</f>
        <v/>
      </c>
      <c r="AF232" s="18">
        <f>AC232-AD232</f>
        <v/>
      </c>
      <c r="AG232" s="18">
        <f>AE232+AF232</f>
        <v/>
      </c>
      <c r="AH232" s="20">
        <f>IF(W232&lt;=0,0,LOOKUP(W232,{0,1950001,3300001,6950001,9000001,18000001,40000001},{0.05,0.1,0.2,0.23,0.33,0.4,0.45}))</f>
        <v/>
      </c>
    </row>
    <row r="233">
      <c r="A233" t="inlineStr">
        <is>
          <t>1万円刻み 特例あり一般12万円</t>
        </is>
      </c>
      <c r="B233" s="18">
        <f>'4_1万円刻み'!$A$51</f>
        <v/>
      </c>
      <c r="C233" s="19" t="n">
        <v>2026</v>
      </c>
      <c r="D233" t="inlineStr">
        <is>
          <t>はい</t>
        </is>
      </c>
      <c r="E233" s="18" t="n">
        <v>120000</v>
      </c>
      <c r="F233" s="18" t="n">
        <v>0</v>
      </c>
      <c r="G233" s="18" t="n">
        <v>0</v>
      </c>
      <c r="H233" s="18" t="n">
        <v>0</v>
      </c>
      <c r="I233" s="18" t="n">
        <v>0</v>
      </c>
      <c r="J233" s="18">
        <f>ROUND(MIN(B233/12,650000)*12*0.0915+MIN(B233/12,1390000)*12*(0.0504+0)+B233*0.005,0)</f>
        <v/>
      </c>
      <c r="K233" s="18" t="n">
        <v>0</v>
      </c>
      <c r="L233" s="18" t="n">
        <v>0</v>
      </c>
      <c r="M233" s="18">
        <f>ROUND(IF(C233&gt;=2026,IF(B233&lt;741000,0,IF(B233&lt;2191000,B233-740000,IF(B233&lt;2193000,1451000,IF(B233&lt;2196000,1453000,IF(B233&lt;2200000,1456000,IF(B233&lt;3600000,ROUNDDOWN(B233/4,-3)*2.8-80000,IF(B233&lt;6600000,ROUNDDOWN(B233/4,-3)*3.2-440000,IF(B233&lt;8500000,ROUNDDOWN(B233*0.9,0)-1100000,B233-1950000)))))))),IF(B233&lt;651000,0,IF(B233&lt;1900000,B233-650000,IF(B233&lt;3600000,ROUNDDOWN(B233/4,-3)*2.8-80000,IF(B233&lt;6600000,ROUNDDOWN(B233/4,-3)*3.2-440000,IF(B233&lt;8500000,ROUNDDOWN(B233*0.9,0)-1100000,B233-1950000)))))),0)</f>
        <v/>
      </c>
      <c r="N233" s="18">
        <f>IF(M233&gt;23500000,NA(),IF(C233&gt;=2026,IF(M233&lt;=4890000,1040000,IF(M233&lt;=6550000,670000,620000)),IF(M233&lt;=1320000,950000,IF(M233&lt;=3360000,880000,IF(M233&lt;=4890000,680000,IF(M233&lt;=6550000,630000,580000))))))</f>
        <v/>
      </c>
      <c r="O233" s="18">
        <f>IF(F233&lt;=0,IF(AND(D233="はい",C233&gt;=2026,C233&lt;=2027),IF(E233&lt;=0,0,IF(E233&lt;=30000,E233,IF(E233&lt;=60000,ROUNDUP(E233/2,0)+15000,IF(E233&lt;=120000,ROUNDUP(E233/4,0)+30000,60000)))),IF(E233&lt;=0,0,IF(E233&lt;=20000,E233,IF(E233&lt;=40000,ROUNDUP(E233/2,0)+10000,IF(E233&lt;=80000,ROUNDUP(E233/4,0)+20000,40000))))),IF(E233&lt;=0,IF(F233&lt;=0,0,IF(F233&lt;=25000,F233,IF(F233&lt;=50000,ROUNDUP(F233/2,0)+12500,IF(F233&lt;=100000,ROUNDUP(F233/4,0)+25000,50000)))),MAX(IF(F233&lt;=0,0,IF(F233&lt;=25000,F233,IF(F233&lt;=50000,ROUNDUP(F233/2,0)+12500,IF(F233&lt;=100000,ROUNDUP(F233/4,0)+25000,50000)))),MIN(IF(AND(D233="はい",C233&gt;=2026,C233&lt;=2027),IF(E233&lt;=0,0,IF(E233&lt;=30000,E233,IF(E233&lt;=60000,ROUNDUP(E233/2,0)+15000,IF(E233&lt;=120000,ROUNDUP(E233/4,0)+30000,60000)))),IF(E233&lt;=0,0,IF(E233&lt;=20000,E233,IF(E233&lt;=40000,ROUNDUP(E233/2,0)+10000,IF(E233&lt;=80000,ROUNDUP(E233/4,0)+20000,40000)))))+IF(F233&lt;=0,0,IF(F233&lt;=25000,F233,IF(F233&lt;=50000,ROUNDUP(F233/2,0)+12500,IF(F233&lt;=100000,ROUNDUP(F233/4,0)+25000,50000)))),IF(AND(D233="はい",C233&gt;=2026,C233&lt;=2027),60000,40000)))))</f>
        <v/>
      </c>
      <c r="P233" s="18">
        <f>IF(G233&lt;=0,0,IF(G233&lt;=20000,G233,IF(G233&lt;=40000,ROUNDUP(G233/2,0)+10000,IF(G233&lt;=80000,ROUNDUP(G233/4,0)+20000,40000))))</f>
        <v/>
      </c>
      <c r="Q233" s="18">
        <f>IF(I233&lt;=0,IF(H233&lt;=0,0,IF(H233&lt;=20000,H233,IF(H233&lt;=40000,ROUNDUP(H233/2,0)+10000,IF(H233&lt;=80000,ROUNDUP(H233/4,0)+20000,40000)))),IF(H233&lt;=0,IF(I233&lt;=0,0,IF(I233&lt;=25000,I233,IF(I233&lt;=50000,ROUNDUP(I233/2,0)+12500,IF(I233&lt;=100000,ROUNDUP(I233/4,0)+25000,50000)))),MAX(IF(I233&lt;=0,0,IF(I233&lt;=25000,I233,IF(I233&lt;=50000,ROUNDUP(I233/2,0)+12500,IF(I233&lt;=100000,ROUNDUP(I233/4,0)+25000,50000)))),MIN(IF(H233&lt;=0,0,IF(H233&lt;=20000,H233,IF(H233&lt;=40000,ROUNDUP(H233/2,0)+10000,IF(H233&lt;=80000,ROUNDUP(H233/4,0)+20000,40000))))+IF(I233&lt;=0,0,IF(I233&lt;=25000,I233,IF(I233&lt;=50000,ROUNDUP(I233/2,0)+12500,IF(I233&lt;=100000,ROUNDUP(I233/4,0)+25000,50000)))),40000))))</f>
        <v/>
      </c>
      <c r="R233" s="18">
        <f>MIN(120000,O233+P233+Q233)</f>
        <v/>
      </c>
      <c r="S233" s="18">
        <f>IF(F233&lt;=0,IF(E233&lt;=0,0,IF(E233&lt;=12000,E233,IF(E233&lt;=32000,ROUNDUP(E233/2,0)+6000,IF(E233&lt;=56000,ROUNDUP(E233/4,0)+14000,28000)))),IF(E233&lt;=0,IF(F233&lt;=0,0,IF(F233&lt;=15000,F233,IF(F233&lt;=40000,ROUNDUP(F233/2,0)+7500,IF(F233&lt;=70000,ROUNDUP(F233/4,0)+17500,35000)))),MAX(IF(F233&lt;=0,0,IF(F233&lt;=15000,F233,IF(F233&lt;=40000,ROUNDUP(F233/2,0)+7500,IF(F233&lt;=70000,ROUNDUP(F233/4,0)+17500,35000)))),MIN(IF(E233&lt;=0,0,IF(E233&lt;=12000,E233,IF(E233&lt;=32000,ROUNDUP(E233/2,0)+6000,IF(E233&lt;=56000,ROUNDUP(E233/4,0)+14000,28000))))+IF(F233&lt;=0,0,IF(F233&lt;=15000,F233,IF(F233&lt;=40000,ROUNDUP(F233/2,0)+7500,IF(F233&lt;=70000,ROUNDUP(F233/4,0)+17500,35000)))),28000))))</f>
        <v/>
      </c>
      <c r="T233" s="18">
        <f>IF(G233&lt;=0,0,IF(G233&lt;=12000,G233,IF(G233&lt;=32000,ROUNDUP(G233/2,0)+6000,IF(G233&lt;=56000,ROUNDUP(G233/4,0)+14000,28000))))</f>
        <v/>
      </c>
      <c r="U233" s="18">
        <f>IF(I233&lt;=0,IF(H233&lt;=0,0,IF(H233&lt;=12000,H233,IF(H233&lt;=32000,ROUNDUP(H233/2,0)+6000,IF(H233&lt;=56000,ROUNDUP(H233/4,0)+14000,28000)))),IF(H233&lt;=0,IF(I233&lt;=0,0,IF(I233&lt;=15000,I233,IF(I233&lt;=40000,ROUNDUP(I233/2,0)+7500,IF(I233&lt;=70000,ROUNDUP(I233/4,0)+17500,35000)))),MAX(IF(I233&lt;=0,0,IF(I233&lt;=15000,I233,IF(I233&lt;=40000,ROUNDUP(I233/2,0)+7500,IF(I233&lt;=70000,ROUNDUP(I233/4,0)+17500,35000)))),MIN(IF(H233&lt;=0,0,IF(H233&lt;=12000,H233,IF(H233&lt;=32000,ROUNDUP(H233/2,0)+6000,IF(H233&lt;=56000,ROUNDUP(H233/4,0)+14000,28000))))+IF(I233&lt;=0,0,IF(I233&lt;=15000,I233,IF(I233&lt;=40000,ROUNDUP(I233/2,0)+7500,IF(I233&lt;=70000,ROUNDUP(I233/4,0)+17500,35000)))),28000))))</f>
        <v/>
      </c>
      <c r="V233" s="18">
        <f>MIN(70000,S233+T233+U233)</f>
        <v/>
      </c>
      <c r="W233" s="18">
        <f>MAX(0,ROUNDDOWN(M233-J233-N233-K233-0,-3))</f>
        <v/>
      </c>
      <c r="X233" s="18">
        <f>MAX(0,ROUNDDOWN(M233-J233-N233-K233-R233,-3))</f>
        <v/>
      </c>
      <c r="Y233" s="18">
        <f>IF(W233&lt;=0,0,ROUNDDOWN((W233*LOOKUP(W233,{0,1950001,3300001,6950001,9000001,18000001,40000001},{0.05,0.1,0.2,0.23,0.33,0.4,0.45})-LOOKUP(W233,{0,1950001,3300001,6950001,9000001,18000001,40000001},{0,97500,427500,636000,1536000,2796000,4796000}))*1.021,-2))</f>
        <v/>
      </c>
      <c r="Z233" s="18">
        <f>IF(X233&lt;=0,0,ROUNDDOWN((X233*LOOKUP(X233,{0,1950001,3300001,6950001,9000001,18000001,40000001},{0.05,0.1,0.2,0.23,0.33,0.4,0.45})-LOOKUP(X233,{0,1950001,3300001,6950001,9000001,18000001,40000001},{0,97500,427500,636000,1536000,2796000,4796000}))*1.021,-2))</f>
        <v/>
      </c>
      <c r="AA233" s="18">
        <f>MAX(0,ROUNDDOWN(M233-J233-430000-L233-0,-3))</f>
        <v/>
      </c>
      <c r="AB233" s="18">
        <f>MAX(0,ROUNDDOWN(M233-J233-430000-L233-V233,-3))</f>
        <v/>
      </c>
      <c r="AC233" s="18">
        <f>IF(M233&lt;=450000,0,MAX(0,ROUNDDOWN(AA233*0.06-MIN(50000,AA233)*0.03,-2))+MAX(0,ROUNDDOWN(AA233*0.04-MIN(50000,AA233)*0.02,-2)))</f>
        <v/>
      </c>
      <c r="AD233" s="18">
        <f>IF(M233&lt;=450000,0,MAX(0,ROUNDDOWN(AB233*0.06-MIN(50000,AB233)*0.03,-2))+MAX(0,ROUNDDOWN(AB233*0.04-MIN(50000,AB233)*0.02,-2)))</f>
        <v/>
      </c>
      <c r="AE233" s="18">
        <f>Y233-Z233</f>
        <v/>
      </c>
      <c r="AF233" s="18">
        <f>AC233-AD233</f>
        <v/>
      </c>
      <c r="AG233" s="18">
        <f>AE233+AF233</f>
        <v/>
      </c>
      <c r="AH233" s="20">
        <f>IF(W233&lt;=0,0,LOOKUP(W233,{0,1950001,3300001,6950001,9000001,18000001,40000001},{0.05,0.1,0.2,0.23,0.33,0.4,0.45}))</f>
        <v/>
      </c>
    </row>
    <row r="234">
      <c r="A234" t="inlineStr">
        <is>
          <t>1万円刻み 3区分8万円ずつ</t>
        </is>
      </c>
      <c r="B234" s="18">
        <f>'4_1万円刻み'!$A$52</f>
        <v/>
      </c>
      <c r="C234" s="19" t="n">
        <v>2026</v>
      </c>
      <c r="D234" t="inlineStr">
        <is>
          <t>いいえ</t>
        </is>
      </c>
      <c r="E234" s="18" t="n">
        <v>80000</v>
      </c>
      <c r="F234" s="18" t="n">
        <v>0</v>
      </c>
      <c r="G234" s="18" t="n">
        <v>80000</v>
      </c>
      <c r="H234" s="18" t="n">
        <v>80000</v>
      </c>
      <c r="I234" s="18" t="n">
        <v>0</v>
      </c>
      <c r="J234" s="18">
        <f>ROUND(MIN(B234/12,650000)*12*0.0915+MIN(B234/12,1390000)*12*(0.0504+0)+B234*0.005,0)</f>
        <v/>
      </c>
      <c r="K234" s="18" t="n">
        <v>0</v>
      </c>
      <c r="L234" s="18" t="n">
        <v>0</v>
      </c>
      <c r="M234" s="18">
        <f>ROUND(IF(C234&gt;=2026,IF(B234&lt;741000,0,IF(B234&lt;2191000,B234-740000,IF(B234&lt;2193000,1451000,IF(B234&lt;2196000,1453000,IF(B234&lt;2200000,1456000,IF(B234&lt;3600000,ROUNDDOWN(B234/4,-3)*2.8-80000,IF(B234&lt;6600000,ROUNDDOWN(B234/4,-3)*3.2-440000,IF(B234&lt;8500000,ROUNDDOWN(B234*0.9,0)-1100000,B234-1950000)))))))),IF(B234&lt;651000,0,IF(B234&lt;1900000,B234-650000,IF(B234&lt;3600000,ROUNDDOWN(B234/4,-3)*2.8-80000,IF(B234&lt;6600000,ROUNDDOWN(B234/4,-3)*3.2-440000,IF(B234&lt;8500000,ROUNDDOWN(B234*0.9,0)-1100000,B234-1950000)))))),0)</f>
        <v/>
      </c>
      <c r="N234" s="18">
        <f>IF(M234&gt;23500000,NA(),IF(C234&gt;=2026,IF(M234&lt;=4890000,1040000,IF(M234&lt;=6550000,670000,620000)),IF(M234&lt;=1320000,950000,IF(M234&lt;=3360000,880000,IF(M234&lt;=4890000,680000,IF(M234&lt;=6550000,630000,580000))))))</f>
        <v/>
      </c>
      <c r="O234" s="18">
        <f>IF(F234&lt;=0,IF(AND(D234="はい",C234&gt;=2026,C234&lt;=2027),IF(E234&lt;=0,0,IF(E234&lt;=30000,E234,IF(E234&lt;=60000,ROUNDUP(E234/2,0)+15000,IF(E234&lt;=120000,ROUNDUP(E234/4,0)+30000,60000)))),IF(E234&lt;=0,0,IF(E234&lt;=20000,E234,IF(E234&lt;=40000,ROUNDUP(E234/2,0)+10000,IF(E234&lt;=80000,ROUNDUP(E234/4,0)+20000,40000))))),IF(E234&lt;=0,IF(F234&lt;=0,0,IF(F234&lt;=25000,F234,IF(F234&lt;=50000,ROUNDUP(F234/2,0)+12500,IF(F234&lt;=100000,ROUNDUP(F234/4,0)+25000,50000)))),MAX(IF(F234&lt;=0,0,IF(F234&lt;=25000,F234,IF(F234&lt;=50000,ROUNDUP(F234/2,0)+12500,IF(F234&lt;=100000,ROUNDUP(F234/4,0)+25000,50000)))),MIN(IF(AND(D234="はい",C234&gt;=2026,C234&lt;=2027),IF(E234&lt;=0,0,IF(E234&lt;=30000,E234,IF(E234&lt;=60000,ROUNDUP(E234/2,0)+15000,IF(E234&lt;=120000,ROUNDUP(E234/4,0)+30000,60000)))),IF(E234&lt;=0,0,IF(E234&lt;=20000,E234,IF(E234&lt;=40000,ROUNDUP(E234/2,0)+10000,IF(E234&lt;=80000,ROUNDUP(E234/4,0)+20000,40000)))))+IF(F234&lt;=0,0,IF(F234&lt;=25000,F234,IF(F234&lt;=50000,ROUNDUP(F234/2,0)+12500,IF(F234&lt;=100000,ROUNDUP(F234/4,0)+25000,50000)))),IF(AND(D234="はい",C234&gt;=2026,C234&lt;=2027),60000,40000)))))</f>
        <v/>
      </c>
      <c r="P234" s="18">
        <f>IF(G234&lt;=0,0,IF(G234&lt;=20000,G234,IF(G234&lt;=40000,ROUNDUP(G234/2,0)+10000,IF(G234&lt;=80000,ROUNDUP(G234/4,0)+20000,40000))))</f>
        <v/>
      </c>
      <c r="Q234" s="18">
        <f>IF(I234&lt;=0,IF(H234&lt;=0,0,IF(H234&lt;=20000,H234,IF(H234&lt;=40000,ROUNDUP(H234/2,0)+10000,IF(H234&lt;=80000,ROUNDUP(H234/4,0)+20000,40000)))),IF(H234&lt;=0,IF(I234&lt;=0,0,IF(I234&lt;=25000,I234,IF(I234&lt;=50000,ROUNDUP(I234/2,0)+12500,IF(I234&lt;=100000,ROUNDUP(I234/4,0)+25000,50000)))),MAX(IF(I234&lt;=0,0,IF(I234&lt;=25000,I234,IF(I234&lt;=50000,ROUNDUP(I234/2,0)+12500,IF(I234&lt;=100000,ROUNDUP(I234/4,0)+25000,50000)))),MIN(IF(H234&lt;=0,0,IF(H234&lt;=20000,H234,IF(H234&lt;=40000,ROUNDUP(H234/2,0)+10000,IF(H234&lt;=80000,ROUNDUP(H234/4,0)+20000,40000))))+IF(I234&lt;=0,0,IF(I234&lt;=25000,I234,IF(I234&lt;=50000,ROUNDUP(I234/2,0)+12500,IF(I234&lt;=100000,ROUNDUP(I234/4,0)+25000,50000)))),40000))))</f>
        <v/>
      </c>
      <c r="R234" s="18">
        <f>MIN(120000,O234+P234+Q234)</f>
        <v/>
      </c>
      <c r="S234" s="18">
        <f>IF(F234&lt;=0,IF(E234&lt;=0,0,IF(E234&lt;=12000,E234,IF(E234&lt;=32000,ROUNDUP(E234/2,0)+6000,IF(E234&lt;=56000,ROUNDUP(E234/4,0)+14000,28000)))),IF(E234&lt;=0,IF(F234&lt;=0,0,IF(F234&lt;=15000,F234,IF(F234&lt;=40000,ROUNDUP(F234/2,0)+7500,IF(F234&lt;=70000,ROUNDUP(F234/4,0)+17500,35000)))),MAX(IF(F234&lt;=0,0,IF(F234&lt;=15000,F234,IF(F234&lt;=40000,ROUNDUP(F234/2,0)+7500,IF(F234&lt;=70000,ROUNDUP(F234/4,0)+17500,35000)))),MIN(IF(E234&lt;=0,0,IF(E234&lt;=12000,E234,IF(E234&lt;=32000,ROUNDUP(E234/2,0)+6000,IF(E234&lt;=56000,ROUNDUP(E234/4,0)+14000,28000))))+IF(F234&lt;=0,0,IF(F234&lt;=15000,F234,IF(F234&lt;=40000,ROUNDUP(F234/2,0)+7500,IF(F234&lt;=70000,ROUNDUP(F234/4,0)+17500,35000)))),28000))))</f>
        <v/>
      </c>
      <c r="T234" s="18">
        <f>IF(G234&lt;=0,0,IF(G234&lt;=12000,G234,IF(G234&lt;=32000,ROUNDUP(G234/2,0)+6000,IF(G234&lt;=56000,ROUNDUP(G234/4,0)+14000,28000))))</f>
        <v/>
      </c>
      <c r="U234" s="18">
        <f>IF(I234&lt;=0,IF(H234&lt;=0,0,IF(H234&lt;=12000,H234,IF(H234&lt;=32000,ROUNDUP(H234/2,0)+6000,IF(H234&lt;=56000,ROUNDUP(H234/4,0)+14000,28000)))),IF(H234&lt;=0,IF(I234&lt;=0,0,IF(I234&lt;=15000,I234,IF(I234&lt;=40000,ROUNDUP(I234/2,0)+7500,IF(I234&lt;=70000,ROUNDUP(I234/4,0)+17500,35000)))),MAX(IF(I234&lt;=0,0,IF(I234&lt;=15000,I234,IF(I234&lt;=40000,ROUNDUP(I234/2,0)+7500,IF(I234&lt;=70000,ROUNDUP(I234/4,0)+17500,35000)))),MIN(IF(H234&lt;=0,0,IF(H234&lt;=12000,H234,IF(H234&lt;=32000,ROUNDUP(H234/2,0)+6000,IF(H234&lt;=56000,ROUNDUP(H234/4,0)+14000,28000))))+IF(I234&lt;=0,0,IF(I234&lt;=15000,I234,IF(I234&lt;=40000,ROUNDUP(I234/2,0)+7500,IF(I234&lt;=70000,ROUNDUP(I234/4,0)+17500,35000)))),28000))))</f>
        <v/>
      </c>
      <c r="V234" s="18">
        <f>MIN(70000,S234+T234+U234)</f>
        <v/>
      </c>
      <c r="W234" s="18">
        <f>MAX(0,ROUNDDOWN(M234-J234-N234-K234-0,-3))</f>
        <v/>
      </c>
      <c r="X234" s="18">
        <f>MAX(0,ROUNDDOWN(M234-J234-N234-K234-R234,-3))</f>
        <v/>
      </c>
      <c r="Y234" s="18">
        <f>IF(W234&lt;=0,0,ROUNDDOWN((W234*LOOKUP(W234,{0,1950001,3300001,6950001,9000001,18000001,40000001},{0.05,0.1,0.2,0.23,0.33,0.4,0.45})-LOOKUP(W234,{0,1950001,3300001,6950001,9000001,18000001,40000001},{0,97500,427500,636000,1536000,2796000,4796000}))*1.021,-2))</f>
        <v/>
      </c>
      <c r="Z234" s="18">
        <f>IF(X234&lt;=0,0,ROUNDDOWN((X234*LOOKUP(X234,{0,1950001,3300001,6950001,9000001,18000001,40000001},{0.05,0.1,0.2,0.23,0.33,0.4,0.45})-LOOKUP(X234,{0,1950001,3300001,6950001,9000001,18000001,40000001},{0,97500,427500,636000,1536000,2796000,4796000}))*1.021,-2))</f>
        <v/>
      </c>
      <c r="AA234" s="18">
        <f>MAX(0,ROUNDDOWN(M234-J234-430000-L234-0,-3))</f>
        <v/>
      </c>
      <c r="AB234" s="18">
        <f>MAX(0,ROUNDDOWN(M234-J234-430000-L234-V234,-3))</f>
        <v/>
      </c>
      <c r="AC234" s="18">
        <f>IF(M234&lt;=450000,0,MAX(0,ROUNDDOWN(AA234*0.06-MIN(50000,AA234)*0.03,-2))+MAX(0,ROUNDDOWN(AA234*0.04-MIN(50000,AA234)*0.02,-2)))</f>
        <v/>
      </c>
      <c r="AD234" s="18">
        <f>IF(M234&lt;=450000,0,MAX(0,ROUNDDOWN(AB234*0.06-MIN(50000,AB234)*0.03,-2))+MAX(0,ROUNDDOWN(AB234*0.04-MIN(50000,AB234)*0.02,-2)))</f>
        <v/>
      </c>
      <c r="AE234" s="18">
        <f>Y234-Z234</f>
        <v/>
      </c>
      <c r="AF234" s="18">
        <f>AC234-AD234</f>
        <v/>
      </c>
      <c r="AG234" s="18">
        <f>AE234+AF234</f>
        <v/>
      </c>
      <c r="AH234" s="20">
        <f>IF(W234&lt;=0,0,LOOKUP(W234,{0,1950001,3300001,6950001,9000001,18000001,40000001},{0.05,0.1,0.2,0.23,0.33,0.4,0.45}))</f>
        <v/>
      </c>
    </row>
    <row r="235">
      <c r="A235" t="inlineStr">
        <is>
          <t>1万円刻み 一般8万円</t>
        </is>
      </c>
      <c r="B235" s="18">
        <f>'4_1万円刻み'!$A$52</f>
        <v/>
      </c>
      <c r="C235" s="19" t="n">
        <v>2026</v>
      </c>
      <c r="D235" t="inlineStr">
        <is>
          <t>いいえ</t>
        </is>
      </c>
      <c r="E235" s="18" t="n">
        <v>80000</v>
      </c>
      <c r="F235" s="18" t="n">
        <v>0</v>
      </c>
      <c r="G235" s="18" t="n">
        <v>0</v>
      </c>
      <c r="H235" s="18" t="n">
        <v>0</v>
      </c>
      <c r="I235" s="18" t="n">
        <v>0</v>
      </c>
      <c r="J235" s="18">
        <f>ROUND(MIN(B235/12,650000)*12*0.0915+MIN(B235/12,1390000)*12*(0.0504+0)+B235*0.005,0)</f>
        <v/>
      </c>
      <c r="K235" s="18" t="n">
        <v>0</v>
      </c>
      <c r="L235" s="18" t="n">
        <v>0</v>
      </c>
      <c r="M235" s="18">
        <f>ROUND(IF(C235&gt;=2026,IF(B235&lt;741000,0,IF(B235&lt;2191000,B235-740000,IF(B235&lt;2193000,1451000,IF(B235&lt;2196000,1453000,IF(B235&lt;2200000,1456000,IF(B235&lt;3600000,ROUNDDOWN(B235/4,-3)*2.8-80000,IF(B235&lt;6600000,ROUNDDOWN(B235/4,-3)*3.2-440000,IF(B235&lt;8500000,ROUNDDOWN(B235*0.9,0)-1100000,B235-1950000)))))))),IF(B235&lt;651000,0,IF(B235&lt;1900000,B235-650000,IF(B235&lt;3600000,ROUNDDOWN(B235/4,-3)*2.8-80000,IF(B235&lt;6600000,ROUNDDOWN(B235/4,-3)*3.2-440000,IF(B235&lt;8500000,ROUNDDOWN(B235*0.9,0)-1100000,B235-1950000)))))),0)</f>
        <v/>
      </c>
      <c r="N235" s="18">
        <f>IF(M235&gt;23500000,NA(),IF(C235&gt;=2026,IF(M235&lt;=4890000,1040000,IF(M235&lt;=6550000,670000,620000)),IF(M235&lt;=1320000,950000,IF(M235&lt;=3360000,880000,IF(M235&lt;=4890000,680000,IF(M235&lt;=6550000,630000,580000))))))</f>
        <v/>
      </c>
      <c r="O235" s="18">
        <f>IF(F235&lt;=0,IF(AND(D235="はい",C235&gt;=2026,C235&lt;=2027),IF(E235&lt;=0,0,IF(E235&lt;=30000,E235,IF(E235&lt;=60000,ROUNDUP(E235/2,0)+15000,IF(E235&lt;=120000,ROUNDUP(E235/4,0)+30000,60000)))),IF(E235&lt;=0,0,IF(E235&lt;=20000,E235,IF(E235&lt;=40000,ROUNDUP(E235/2,0)+10000,IF(E235&lt;=80000,ROUNDUP(E235/4,0)+20000,40000))))),IF(E235&lt;=0,IF(F235&lt;=0,0,IF(F235&lt;=25000,F235,IF(F235&lt;=50000,ROUNDUP(F235/2,0)+12500,IF(F235&lt;=100000,ROUNDUP(F235/4,0)+25000,50000)))),MAX(IF(F235&lt;=0,0,IF(F235&lt;=25000,F235,IF(F235&lt;=50000,ROUNDUP(F235/2,0)+12500,IF(F235&lt;=100000,ROUNDUP(F235/4,0)+25000,50000)))),MIN(IF(AND(D235="はい",C235&gt;=2026,C235&lt;=2027),IF(E235&lt;=0,0,IF(E235&lt;=30000,E235,IF(E235&lt;=60000,ROUNDUP(E235/2,0)+15000,IF(E235&lt;=120000,ROUNDUP(E235/4,0)+30000,60000)))),IF(E235&lt;=0,0,IF(E235&lt;=20000,E235,IF(E235&lt;=40000,ROUNDUP(E235/2,0)+10000,IF(E235&lt;=80000,ROUNDUP(E235/4,0)+20000,40000)))))+IF(F235&lt;=0,0,IF(F235&lt;=25000,F235,IF(F235&lt;=50000,ROUNDUP(F235/2,0)+12500,IF(F235&lt;=100000,ROUNDUP(F235/4,0)+25000,50000)))),IF(AND(D235="はい",C235&gt;=2026,C235&lt;=2027),60000,40000)))))</f>
        <v/>
      </c>
      <c r="P235" s="18">
        <f>IF(G235&lt;=0,0,IF(G235&lt;=20000,G235,IF(G235&lt;=40000,ROUNDUP(G235/2,0)+10000,IF(G235&lt;=80000,ROUNDUP(G235/4,0)+20000,40000))))</f>
        <v/>
      </c>
      <c r="Q235" s="18">
        <f>IF(I235&lt;=0,IF(H235&lt;=0,0,IF(H235&lt;=20000,H235,IF(H235&lt;=40000,ROUNDUP(H235/2,0)+10000,IF(H235&lt;=80000,ROUNDUP(H235/4,0)+20000,40000)))),IF(H235&lt;=0,IF(I235&lt;=0,0,IF(I235&lt;=25000,I235,IF(I235&lt;=50000,ROUNDUP(I235/2,0)+12500,IF(I235&lt;=100000,ROUNDUP(I235/4,0)+25000,50000)))),MAX(IF(I235&lt;=0,0,IF(I235&lt;=25000,I235,IF(I235&lt;=50000,ROUNDUP(I235/2,0)+12500,IF(I235&lt;=100000,ROUNDUP(I235/4,0)+25000,50000)))),MIN(IF(H235&lt;=0,0,IF(H235&lt;=20000,H235,IF(H235&lt;=40000,ROUNDUP(H235/2,0)+10000,IF(H235&lt;=80000,ROUNDUP(H235/4,0)+20000,40000))))+IF(I235&lt;=0,0,IF(I235&lt;=25000,I235,IF(I235&lt;=50000,ROUNDUP(I235/2,0)+12500,IF(I235&lt;=100000,ROUNDUP(I235/4,0)+25000,50000)))),40000))))</f>
        <v/>
      </c>
      <c r="R235" s="18">
        <f>MIN(120000,O235+P235+Q235)</f>
        <v/>
      </c>
      <c r="S235" s="18">
        <f>IF(F235&lt;=0,IF(E235&lt;=0,0,IF(E235&lt;=12000,E235,IF(E235&lt;=32000,ROUNDUP(E235/2,0)+6000,IF(E235&lt;=56000,ROUNDUP(E235/4,0)+14000,28000)))),IF(E235&lt;=0,IF(F235&lt;=0,0,IF(F235&lt;=15000,F235,IF(F235&lt;=40000,ROUNDUP(F235/2,0)+7500,IF(F235&lt;=70000,ROUNDUP(F235/4,0)+17500,35000)))),MAX(IF(F235&lt;=0,0,IF(F235&lt;=15000,F235,IF(F235&lt;=40000,ROUNDUP(F235/2,0)+7500,IF(F235&lt;=70000,ROUNDUP(F235/4,0)+17500,35000)))),MIN(IF(E235&lt;=0,0,IF(E235&lt;=12000,E235,IF(E235&lt;=32000,ROUNDUP(E235/2,0)+6000,IF(E235&lt;=56000,ROUNDUP(E235/4,0)+14000,28000))))+IF(F235&lt;=0,0,IF(F235&lt;=15000,F235,IF(F235&lt;=40000,ROUNDUP(F235/2,0)+7500,IF(F235&lt;=70000,ROUNDUP(F235/4,0)+17500,35000)))),28000))))</f>
        <v/>
      </c>
      <c r="T235" s="18">
        <f>IF(G235&lt;=0,0,IF(G235&lt;=12000,G235,IF(G235&lt;=32000,ROUNDUP(G235/2,0)+6000,IF(G235&lt;=56000,ROUNDUP(G235/4,0)+14000,28000))))</f>
        <v/>
      </c>
      <c r="U235" s="18">
        <f>IF(I235&lt;=0,IF(H235&lt;=0,0,IF(H235&lt;=12000,H235,IF(H235&lt;=32000,ROUNDUP(H235/2,0)+6000,IF(H235&lt;=56000,ROUNDUP(H235/4,0)+14000,28000)))),IF(H235&lt;=0,IF(I235&lt;=0,0,IF(I235&lt;=15000,I235,IF(I235&lt;=40000,ROUNDUP(I235/2,0)+7500,IF(I235&lt;=70000,ROUNDUP(I235/4,0)+17500,35000)))),MAX(IF(I235&lt;=0,0,IF(I235&lt;=15000,I235,IF(I235&lt;=40000,ROUNDUP(I235/2,0)+7500,IF(I235&lt;=70000,ROUNDUP(I235/4,0)+17500,35000)))),MIN(IF(H235&lt;=0,0,IF(H235&lt;=12000,H235,IF(H235&lt;=32000,ROUNDUP(H235/2,0)+6000,IF(H235&lt;=56000,ROUNDUP(H235/4,0)+14000,28000))))+IF(I235&lt;=0,0,IF(I235&lt;=15000,I235,IF(I235&lt;=40000,ROUNDUP(I235/2,0)+7500,IF(I235&lt;=70000,ROUNDUP(I235/4,0)+17500,35000)))),28000))))</f>
        <v/>
      </c>
      <c r="V235" s="18">
        <f>MIN(70000,S235+T235+U235)</f>
        <v/>
      </c>
      <c r="W235" s="18">
        <f>MAX(0,ROUNDDOWN(M235-J235-N235-K235-0,-3))</f>
        <v/>
      </c>
      <c r="X235" s="18">
        <f>MAX(0,ROUNDDOWN(M235-J235-N235-K235-R235,-3))</f>
        <v/>
      </c>
      <c r="Y235" s="18">
        <f>IF(W235&lt;=0,0,ROUNDDOWN((W235*LOOKUP(W235,{0,1950001,3300001,6950001,9000001,18000001,40000001},{0.05,0.1,0.2,0.23,0.33,0.4,0.45})-LOOKUP(W235,{0,1950001,3300001,6950001,9000001,18000001,40000001},{0,97500,427500,636000,1536000,2796000,4796000}))*1.021,-2))</f>
        <v/>
      </c>
      <c r="Z235" s="18">
        <f>IF(X235&lt;=0,0,ROUNDDOWN((X235*LOOKUP(X235,{0,1950001,3300001,6950001,9000001,18000001,40000001},{0.05,0.1,0.2,0.23,0.33,0.4,0.45})-LOOKUP(X235,{0,1950001,3300001,6950001,9000001,18000001,40000001},{0,97500,427500,636000,1536000,2796000,4796000}))*1.021,-2))</f>
        <v/>
      </c>
      <c r="AA235" s="18">
        <f>MAX(0,ROUNDDOWN(M235-J235-430000-L235-0,-3))</f>
        <v/>
      </c>
      <c r="AB235" s="18">
        <f>MAX(0,ROUNDDOWN(M235-J235-430000-L235-V235,-3))</f>
        <v/>
      </c>
      <c r="AC235" s="18">
        <f>IF(M235&lt;=450000,0,MAX(0,ROUNDDOWN(AA235*0.06-MIN(50000,AA235)*0.03,-2))+MAX(0,ROUNDDOWN(AA235*0.04-MIN(50000,AA235)*0.02,-2)))</f>
        <v/>
      </c>
      <c r="AD235" s="18">
        <f>IF(M235&lt;=450000,0,MAX(0,ROUNDDOWN(AB235*0.06-MIN(50000,AB235)*0.03,-2))+MAX(0,ROUNDDOWN(AB235*0.04-MIN(50000,AB235)*0.02,-2)))</f>
        <v/>
      </c>
      <c r="AE235" s="18">
        <f>Y235-Z235</f>
        <v/>
      </c>
      <c r="AF235" s="18">
        <f>AC235-AD235</f>
        <v/>
      </c>
      <c r="AG235" s="18">
        <f>AE235+AF235</f>
        <v/>
      </c>
      <c r="AH235" s="20">
        <f>IF(W235&lt;=0,0,LOOKUP(W235,{0,1950001,3300001,6950001,9000001,18000001,40000001},{0.05,0.1,0.2,0.23,0.33,0.4,0.45}))</f>
        <v/>
      </c>
    </row>
    <row r="236">
      <c r="A236" t="inlineStr">
        <is>
          <t>1万円刻み 特例あり一般12万円</t>
        </is>
      </c>
      <c r="B236" s="18">
        <f>'4_1万円刻み'!$A$52</f>
        <v/>
      </c>
      <c r="C236" s="19" t="n">
        <v>2026</v>
      </c>
      <c r="D236" t="inlineStr">
        <is>
          <t>はい</t>
        </is>
      </c>
      <c r="E236" s="18" t="n">
        <v>120000</v>
      </c>
      <c r="F236" s="18" t="n">
        <v>0</v>
      </c>
      <c r="G236" s="18" t="n">
        <v>0</v>
      </c>
      <c r="H236" s="18" t="n">
        <v>0</v>
      </c>
      <c r="I236" s="18" t="n">
        <v>0</v>
      </c>
      <c r="J236" s="18">
        <f>ROUND(MIN(B236/12,650000)*12*0.0915+MIN(B236/12,1390000)*12*(0.0504+0)+B236*0.005,0)</f>
        <v/>
      </c>
      <c r="K236" s="18" t="n">
        <v>0</v>
      </c>
      <c r="L236" s="18" t="n">
        <v>0</v>
      </c>
      <c r="M236" s="18">
        <f>ROUND(IF(C236&gt;=2026,IF(B236&lt;741000,0,IF(B236&lt;2191000,B236-740000,IF(B236&lt;2193000,1451000,IF(B236&lt;2196000,1453000,IF(B236&lt;2200000,1456000,IF(B236&lt;3600000,ROUNDDOWN(B236/4,-3)*2.8-80000,IF(B236&lt;6600000,ROUNDDOWN(B236/4,-3)*3.2-440000,IF(B236&lt;8500000,ROUNDDOWN(B236*0.9,0)-1100000,B236-1950000)))))))),IF(B236&lt;651000,0,IF(B236&lt;1900000,B236-650000,IF(B236&lt;3600000,ROUNDDOWN(B236/4,-3)*2.8-80000,IF(B236&lt;6600000,ROUNDDOWN(B236/4,-3)*3.2-440000,IF(B236&lt;8500000,ROUNDDOWN(B236*0.9,0)-1100000,B236-1950000)))))),0)</f>
        <v/>
      </c>
      <c r="N236" s="18">
        <f>IF(M236&gt;23500000,NA(),IF(C236&gt;=2026,IF(M236&lt;=4890000,1040000,IF(M236&lt;=6550000,670000,620000)),IF(M236&lt;=1320000,950000,IF(M236&lt;=3360000,880000,IF(M236&lt;=4890000,680000,IF(M236&lt;=6550000,630000,580000))))))</f>
        <v/>
      </c>
      <c r="O236" s="18">
        <f>IF(F236&lt;=0,IF(AND(D236="はい",C236&gt;=2026,C236&lt;=2027),IF(E236&lt;=0,0,IF(E236&lt;=30000,E236,IF(E236&lt;=60000,ROUNDUP(E236/2,0)+15000,IF(E236&lt;=120000,ROUNDUP(E236/4,0)+30000,60000)))),IF(E236&lt;=0,0,IF(E236&lt;=20000,E236,IF(E236&lt;=40000,ROUNDUP(E236/2,0)+10000,IF(E236&lt;=80000,ROUNDUP(E236/4,0)+20000,40000))))),IF(E236&lt;=0,IF(F236&lt;=0,0,IF(F236&lt;=25000,F236,IF(F236&lt;=50000,ROUNDUP(F236/2,0)+12500,IF(F236&lt;=100000,ROUNDUP(F236/4,0)+25000,50000)))),MAX(IF(F236&lt;=0,0,IF(F236&lt;=25000,F236,IF(F236&lt;=50000,ROUNDUP(F236/2,0)+12500,IF(F236&lt;=100000,ROUNDUP(F236/4,0)+25000,50000)))),MIN(IF(AND(D236="はい",C236&gt;=2026,C236&lt;=2027),IF(E236&lt;=0,0,IF(E236&lt;=30000,E236,IF(E236&lt;=60000,ROUNDUP(E236/2,0)+15000,IF(E236&lt;=120000,ROUNDUP(E236/4,0)+30000,60000)))),IF(E236&lt;=0,0,IF(E236&lt;=20000,E236,IF(E236&lt;=40000,ROUNDUP(E236/2,0)+10000,IF(E236&lt;=80000,ROUNDUP(E236/4,0)+20000,40000)))))+IF(F236&lt;=0,0,IF(F236&lt;=25000,F236,IF(F236&lt;=50000,ROUNDUP(F236/2,0)+12500,IF(F236&lt;=100000,ROUNDUP(F236/4,0)+25000,50000)))),IF(AND(D236="はい",C236&gt;=2026,C236&lt;=2027),60000,40000)))))</f>
        <v/>
      </c>
      <c r="P236" s="18">
        <f>IF(G236&lt;=0,0,IF(G236&lt;=20000,G236,IF(G236&lt;=40000,ROUNDUP(G236/2,0)+10000,IF(G236&lt;=80000,ROUNDUP(G236/4,0)+20000,40000))))</f>
        <v/>
      </c>
      <c r="Q236" s="18">
        <f>IF(I236&lt;=0,IF(H236&lt;=0,0,IF(H236&lt;=20000,H236,IF(H236&lt;=40000,ROUNDUP(H236/2,0)+10000,IF(H236&lt;=80000,ROUNDUP(H236/4,0)+20000,40000)))),IF(H236&lt;=0,IF(I236&lt;=0,0,IF(I236&lt;=25000,I236,IF(I236&lt;=50000,ROUNDUP(I236/2,0)+12500,IF(I236&lt;=100000,ROUNDUP(I236/4,0)+25000,50000)))),MAX(IF(I236&lt;=0,0,IF(I236&lt;=25000,I236,IF(I236&lt;=50000,ROUNDUP(I236/2,0)+12500,IF(I236&lt;=100000,ROUNDUP(I236/4,0)+25000,50000)))),MIN(IF(H236&lt;=0,0,IF(H236&lt;=20000,H236,IF(H236&lt;=40000,ROUNDUP(H236/2,0)+10000,IF(H236&lt;=80000,ROUNDUP(H236/4,0)+20000,40000))))+IF(I236&lt;=0,0,IF(I236&lt;=25000,I236,IF(I236&lt;=50000,ROUNDUP(I236/2,0)+12500,IF(I236&lt;=100000,ROUNDUP(I236/4,0)+25000,50000)))),40000))))</f>
        <v/>
      </c>
      <c r="R236" s="18">
        <f>MIN(120000,O236+P236+Q236)</f>
        <v/>
      </c>
      <c r="S236" s="18">
        <f>IF(F236&lt;=0,IF(E236&lt;=0,0,IF(E236&lt;=12000,E236,IF(E236&lt;=32000,ROUNDUP(E236/2,0)+6000,IF(E236&lt;=56000,ROUNDUP(E236/4,0)+14000,28000)))),IF(E236&lt;=0,IF(F236&lt;=0,0,IF(F236&lt;=15000,F236,IF(F236&lt;=40000,ROUNDUP(F236/2,0)+7500,IF(F236&lt;=70000,ROUNDUP(F236/4,0)+17500,35000)))),MAX(IF(F236&lt;=0,0,IF(F236&lt;=15000,F236,IF(F236&lt;=40000,ROUNDUP(F236/2,0)+7500,IF(F236&lt;=70000,ROUNDUP(F236/4,0)+17500,35000)))),MIN(IF(E236&lt;=0,0,IF(E236&lt;=12000,E236,IF(E236&lt;=32000,ROUNDUP(E236/2,0)+6000,IF(E236&lt;=56000,ROUNDUP(E236/4,0)+14000,28000))))+IF(F236&lt;=0,0,IF(F236&lt;=15000,F236,IF(F236&lt;=40000,ROUNDUP(F236/2,0)+7500,IF(F236&lt;=70000,ROUNDUP(F236/4,0)+17500,35000)))),28000))))</f>
        <v/>
      </c>
      <c r="T236" s="18">
        <f>IF(G236&lt;=0,0,IF(G236&lt;=12000,G236,IF(G236&lt;=32000,ROUNDUP(G236/2,0)+6000,IF(G236&lt;=56000,ROUNDUP(G236/4,0)+14000,28000))))</f>
        <v/>
      </c>
      <c r="U236" s="18">
        <f>IF(I236&lt;=0,IF(H236&lt;=0,0,IF(H236&lt;=12000,H236,IF(H236&lt;=32000,ROUNDUP(H236/2,0)+6000,IF(H236&lt;=56000,ROUNDUP(H236/4,0)+14000,28000)))),IF(H236&lt;=0,IF(I236&lt;=0,0,IF(I236&lt;=15000,I236,IF(I236&lt;=40000,ROUNDUP(I236/2,0)+7500,IF(I236&lt;=70000,ROUNDUP(I236/4,0)+17500,35000)))),MAX(IF(I236&lt;=0,0,IF(I236&lt;=15000,I236,IF(I236&lt;=40000,ROUNDUP(I236/2,0)+7500,IF(I236&lt;=70000,ROUNDUP(I236/4,0)+17500,35000)))),MIN(IF(H236&lt;=0,0,IF(H236&lt;=12000,H236,IF(H236&lt;=32000,ROUNDUP(H236/2,0)+6000,IF(H236&lt;=56000,ROUNDUP(H236/4,0)+14000,28000))))+IF(I236&lt;=0,0,IF(I236&lt;=15000,I236,IF(I236&lt;=40000,ROUNDUP(I236/2,0)+7500,IF(I236&lt;=70000,ROUNDUP(I236/4,0)+17500,35000)))),28000))))</f>
        <v/>
      </c>
      <c r="V236" s="18">
        <f>MIN(70000,S236+T236+U236)</f>
        <v/>
      </c>
      <c r="W236" s="18">
        <f>MAX(0,ROUNDDOWN(M236-J236-N236-K236-0,-3))</f>
        <v/>
      </c>
      <c r="X236" s="18">
        <f>MAX(0,ROUNDDOWN(M236-J236-N236-K236-R236,-3))</f>
        <v/>
      </c>
      <c r="Y236" s="18">
        <f>IF(W236&lt;=0,0,ROUNDDOWN((W236*LOOKUP(W236,{0,1950001,3300001,6950001,9000001,18000001,40000001},{0.05,0.1,0.2,0.23,0.33,0.4,0.45})-LOOKUP(W236,{0,1950001,3300001,6950001,9000001,18000001,40000001},{0,97500,427500,636000,1536000,2796000,4796000}))*1.021,-2))</f>
        <v/>
      </c>
      <c r="Z236" s="18">
        <f>IF(X236&lt;=0,0,ROUNDDOWN((X236*LOOKUP(X236,{0,1950001,3300001,6950001,9000001,18000001,40000001},{0.05,0.1,0.2,0.23,0.33,0.4,0.45})-LOOKUP(X236,{0,1950001,3300001,6950001,9000001,18000001,40000001},{0,97500,427500,636000,1536000,2796000,4796000}))*1.021,-2))</f>
        <v/>
      </c>
      <c r="AA236" s="18">
        <f>MAX(0,ROUNDDOWN(M236-J236-430000-L236-0,-3))</f>
        <v/>
      </c>
      <c r="AB236" s="18">
        <f>MAX(0,ROUNDDOWN(M236-J236-430000-L236-V236,-3))</f>
        <v/>
      </c>
      <c r="AC236" s="18">
        <f>IF(M236&lt;=450000,0,MAX(0,ROUNDDOWN(AA236*0.06-MIN(50000,AA236)*0.03,-2))+MAX(0,ROUNDDOWN(AA236*0.04-MIN(50000,AA236)*0.02,-2)))</f>
        <v/>
      </c>
      <c r="AD236" s="18">
        <f>IF(M236&lt;=450000,0,MAX(0,ROUNDDOWN(AB236*0.06-MIN(50000,AB236)*0.03,-2))+MAX(0,ROUNDDOWN(AB236*0.04-MIN(50000,AB236)*0.02,-2)))</f>
        <v/>
      </c>
      <c r="AE236" s="18">
        <f>Y236-Z236</f>
        <v/>
      </c>
      <c r="AF236" s="18">
        <f>AC236-AD236</f>
        <v/>
      </c>
      <c r="AG236" s="18">
        <f>AE236+AF236</f>
        <v/>
      </c>
      <c r="AH236" s="20">
        <f>IF(W236&lt;=0,0,LOOKUP(W236,{0,1950001,3300001,6950001,9000001,18000001,40000001},{0.05,0.1,0.2,0.23,0.33,0.4,0.45}))</f>
        <v/>
      </c>
    </row>
    <row r="237">
      <c r="A237" t="inlineStr">
        <is>
          <t>1万円刻み 3区分8万円ずつ</t>
        </is>
      </c>
      <c r="B237" s="18">
        <f>'4_1万円刻み'!$A$53</f>
        <v/>
      </c>
      <c r="C237" s="19" t="n">
        <v>2026</v>
      </c>
      <c r="D237" t="inlineStr">
        <is>
          <t>いいえ</t>
        </is>
      </c>
      <c r="E237" s="18" t="n">
        <v>80000</v>
      </c>
      <c r="F237" s="18" t="n">
        <v>0</v>
      </c>
      <c r="G237" s="18" t="n">
        <v>80000</v>
      </c>
      <c r="H237" s="18" t="n">
        <v>80000</v>
      </c>
      <c r="I237" s="18" t="n">
        <v>0</v>
      </c>
      <c r="J237" s="18">
        <f>ROUND(MIN(B237/12,650000)*12*0.0915+MIN(B237/12,1390000)*12*(0.0504+0)+B237*0.005,0)</f>
        <v/>
      </c>
      <c r="K237" s="18" t="n">
        <v>0</v>
      </c>
      <c r="L237" s="18" t="n">
        <v>0</v>
      </c>
      <c r="M237" s="18">
        <f>ROUND(IF(C237&gt;=2026,IF(B237&lt;741000,0,IF(B237&lt;2191000,B237-740000,IF(B237&lt;2193000,1451000,IF(B237&lt;2196000,1453000,IF(B237&lt;2200000,1456000,IF(B237&lt;3600000,ROUNDDOWN(B237/4,-3)*2.8-80000,IF(B237&lt;6600000,ROUNDDOWN(B237/4,-3)*3.2-440000,IF(B237&lt;8500000,ROUNDDOWN(B237*0.9,0)-1100000,B237-1950000)))))))),IF(B237&lt;651000,0,IF(B237&lt;1900000,B237-650000,IF(B237&lt;3600000,ROUNDDOWN(B237/4,-3)*2.8-80000,IF(B237&lt;6600000,ROUNDDOWN(B237/4,-3)*3.2-440000,IF(B237&lt;8500000,ROUNDDOWN(B237*0.9,0)-1100000,B237-1950000)))))),0)</f>
        <v/>
      </c>
      <c r="N237" s="18">
        <f>IF(M237&gt;23500000,NA(),IF(C237&gt;=2026,IF(M237&lt;=4890000,1040000,IF(M237&lt;=6550000,670000,620000)),IF(M237&lt;=1320000,950000,IF(M237&lt;=3360000,880000,IF(M237&lt;=4890000,680000,IF(M237&lt;=6550000,630000,580000))))))</f>
        <v/>
      </c>
      <c r="O237" s="18">
        <f>IF(F237&lt;=0,IF(AND(D237="はい",C237&gt;=2026,C237&lt;=2027),IF(E237&lt;=0,0,IF(E237&lt;=30000,E237,IF(E237&lt;=60000,ROUNDUP(E237/2,0)+15000,IF(E237&lt;=120000,ROUNDUP(E237/4,0)+30000,60000)))),IF(E237&lt;=0,0,IF(E237&lt;=20000,E237,IF(E237&lt;=40000,ROUNDUP(E237/2,0)+10000,IF(E237&lt;=80000,ROUNDUP(E237/4,0)+20000,40000))))),IF(E237&lt;=0,IF(F237&lt;=0,0,IF(F237&lt;=25000,F237,IF(F237&lt;=50000,ROUNDUP(F237/2,0)+12500,IF(F237&lt;=100000,ROUNDUP(F237/4,0)+25000,50000)))),MAX(IF(F237&lt;=0,0,IF(F237&lt;=25000,F237,IF(F237&lt;=50000,ROUNDUP(F237/2,0)+12500,IF(F237&lt;=100000,ROUNDUP(F237/4,0)+25000,50000)))),MIN(IF(AND(D237="はい",C237&gt;=2026,C237&lt;=2027),IF(E237&lt;=0,0,IF(E237&lt;=30000,E237,IF(E237&lt;=60000,ROUNDUP(E237/2,0)+15000,IF(E237&lt;=120000,ROUNDUP(E237/4,0)+30000,60000)))),IF(E237&lt;=0,0,IF(E237&lt;=20000,E237,IF(E237&lt;=40000,ROUNDUP(E237/2,0)+10000,IF(E237&lt;=80000,ROUNDUP(E237/4,0)+20000,40000)))))+IF(F237&lt;=0,0,IF(F237&lt;=25000,F237,IF(F237&lt;=50000,ROUNDUP(F237/2,0)+12500,IF(F237&lt;=100000,ROUNDUP(F237/4,0)+25000,50000)))),IF(AND(D237="はい",C237&gt;=2026,C237&lt;=2027),60000,40000)))))</f>
        <v/>
      </c>
      <c r="P237" s="18">
        <f>IF(G237&lt;=0,0,IF(G237&lt;=20000,G237,IF(G237&lt;=40000,ROUNDUP(G237/2,0)+10000,IF(G237&lt;=80000,ROUNDUP(G237/4,0)+20000,40000))))</f>
        <v/>
      </c>
      <c r="Q237" s="18">
        <f>IF(I237&lt;=0,IF(H237&lt;=0,0,IF(H237&lt;=20000,H237,IF(H237&lt;=40000,ROUNDUP(H237/2,0)+10000,IF(H237&lt;=80000,ROUNDUP(H237/4,0)+20000,40000)))),IF(H237&lt;=0,IF(I237&lt;=0,0,IF(I237&lt;=25000,I237,IF(I237&lt;=50000,ROUNDUP(I237/2,0)+12500,IF(I237&lt;=100000,ROUNDUP(I237/4,0)+25000,50000)))),MAX(IF(I237&lt;=0,0,IF(I237&lt;=25000,I237,IF(I237&lt;=50000,ROUNDUP(I237/2,0)+12500,IF(I237&lt;=100000,ROUNDUP(I237/4,0)+25000,50000)))),MIN(IF(H237&lt;=0,0,IF(H237&lt;=20000,H237,IF(H237&lt;=40000,ROUNDUP(H237/2,0)+10000,IF(H237&lt;=80000,ROUNDUP(H237/4,0)+20000,40000))))+IF(I237&lt;=0,0,IF(I237&lt;=25000,I237,IF(I237&lt;=50000,ROUNDUP(I237/2,0)+12500,IF(I237&lt;=100000,ROUNDUP(I237/4,0)+25000,50000)))),40000))))</f>
        <v/>
      </c>
      <c r="R237" s="18">
        <f>MIN(120000,O237+P237+Q237)</f>
        <v/>
      </c>
      <c r="S237" s="18">
        <f>IF(F237&lt;=0,IF(E237&lt;=0,0,IF(E237&lt;=12000,E237,IF(E237&lt;=32000,ROUNDUP(E237/2,0)+6000,IF(E237&lt;=56000,ROUNDUP(E237/4,0)+14000,28000)))),IF(E237&lt;=0,IF(F237&lt;=0,0,IF(F237&lt;=15000,F237,IF(F237&lt;=40000,ROUNDUP(F237/2,0)+7500,IF(F237&lt;=70000,ROUNDUP(F237/4,0)+17500,35000)))),MAX(IF(F237&lt;=0,0,IF(F237&lt;=15000,F237,IF(F237&lt;=40000,ROUNDUP(F237/2,0)+7500,IF(F237&lt;=70000,ROUNDUP(F237/4,0)+17500,35000)))),MIN(IF(E237&lt;=0,0,IF(E237&lt;=12000,E237,IF(E237&lt;=32000,ROUNDUP(E237/2,0)+6000,IF(E237&lt;=56000,ROUNDUP(E237/4,0)+14000,28000))))+IF(F237&lt;=0,0,IF(F237&lt;=15000,F237,IF(F237&lt;=40000,ROUNDUP(F237/2,0)+7500,IF(F237&lt;=70000,ROUNDUP(F237/4,0)+17500,35000)))),28000))))</f>
        <v/>
      </c>
      <c r="T237" s="18">
        <f>IF(G237&lt;=0,0,IF(G237&lt;=12000,G237,IF(G237&lt;=32000,ROUNDUP(G237/2,0)+6000,IF(G237&lt;=56000,ROUNDUP(G237/4,0)+14000,28000))))</f>
        <v/>
      </c>
      <c r="U237" s="18">
        <f>IF(I237&lt;=0,IF(H237&lt;=0,0,IF(H237&lt;=12000,H237,IF(H237&lt;=32000,ROUNDUP(H237/2,0)+6000,IF(H237&lt;=56000,ROUNDUP(H237/4,0)+14000,28000)))),IF(H237&lt;=0,IF(I237&lt;=0,0,IF(I237&lt;=15000,I237,IF(I237&lt;=40000,ROUNDUP(I237/2,0)+7500,IF(I237&lt;=70000,ROUNDUP(I237/4,0)+17500,35000)))),MAX(IF(I237&lt;=0,0,IF(I237&lt;=15000,I237,IF(I237&lt;=40000,ROUNDUP(I237/2,0)+7500,IF(I237&lt;=70000,ROUNDUP(I237/4,0)+17500,35000)))),MIN(IF(H237&lt;=0,0,IF(H237&lt;=12000,H237,IF(H237&lt;=32000,ROUNDUP(H237/2,0)+6000,IF(H237&lt;=56000,ROUNDUP(H237/4,0)+14000,28000))))+IF(I237&lt;=0,0,IF(I237&lt;=15000,I237,IF(I237&lt;=40000,ROUNDUP(I237/2,0)+7500,IF(I237&lt;=70000,ROUNDUP(I237/4,0)+17500,35000)))),28000))))</f>
        <v/>
      </c>
      <c r="V237" s="18">
        <f>MIN(70000,S237+T237+U237)</f>
        <v/>
      </c>
      <c r="W237" s="18">
        <f>MAX(0,ROUNDDOWN(M237-J237-N237-K237-0,-3))</f>
        <v/>
      </c>
      <c r="X237" s="18">
        <f>MAX(0,ROUNDDOWN(M237-J237-N237-K237-R237,-3))</f>
        <v/>
      </c>
      <c r="Y237" s="18">
        <f>IF(W237&lt;=0,0,ROUNDDOWN((W237*LOOKUP(W237,{0,1950001,3300001,6950001,9000001,18000001,40000001},{0.05,0.1,0.2,0.23,0.33,0.4,0.45})-LOOKUP(W237,{0,1950001,3300001,6950001,9000001,18000001,40000001},{0,97500,427500,636000,1536000,2796000,4796000}))*1.021,-2))</f>
        <v/>
      </c>
      <c r="Z237" s="18">
        <f>IF(X237&lt;=0,0,ROUNDDOWN((X237*LOOKUP(X237,{0,1950001,3300001,6950001,9000001,18000001,40000001},{0.05,0.1,0.2,0.23,0.33,0.4,0.45})-LOOKUP(X237,{0,1950001,3300001,6950001,9000001,18000001,40000001},{0,97500,427500,636000,1536000,2796000,4796000}))*1.021,-2))</f>
        <v/>
      </c>
      <c r="AA237" s="18">
        <f>MAX(0,ROUNDDOWN(M237-J237-430000-L237-0,-3))</f>
        <v/>
      </c>
      <c r="AB237" s="18">
        <f>MAX(0,ROUNDDOWN(M237-J237-430000-L237-V237,-3))</f>
        <v/>
      </c>
      <c r="AC237" s="18">
        <f>IF(M237&lt;=450000,0,MAX(0,ROUNDDOWN(AA237*0.06-MIN(50000,AA237)*0.03,-2))+MAX(0,ROUNDDOWN(AA237*0.04-MIN(50000,AA237)*0.02,-2)))</f>
        <v/>
      </c>
      <c r="AD237" s="18">
        <f>IF(M237&lt;=450000,0,MAX(0,ROUNDDOWN(AB237*0.06-MIN(50000,AB237)*0.03,-2))+MAX(0,ROUNDDOWN(AB237*0.04-MIN(50000,AB237)*0.02,-2)))</f>
        <v/>
      </c>
      <c r="AE237" s="18">
        <f>Y237-Z237</f>
        <v/>
      </c>
      <c r="AF237" s="18">
        <f>AC237-AD237</f>
        <v/>
      </c>
      <c r="AG237" s="18">
        <f>AE237+AF237</f>
        <v/>
      </c>
      <c r="AH237" s="20">
        <f>IF(W237&lt;=0,0,LOOKUP(W237,{0,1950001,3300001,6950001,9000001,18000001,40000001},{0.05,0.1,0.2,0.23,0.33,0.4,0.45}))</f>
        <v/>
      </c>
    </row>
    <row r="238">
      <c r="A238" t="inlineStr">
        <is>
          <t>1万円刻み 一般8万円</t>
        </is>
      </c>
      <c r="B238" s="18">
        <f>'4_1万円刻み'!$A$53</f>
        <v/>
      </c>
      <c r="C238" s="19" t="n">
        <v>2026</v>
      </c>
      <c r="D238" t="inlineStr">
        <is>
          <t>いいえ</t>
        </is>
      </c>
      <c r="E238" s="18" t="n">
        <v>80000</v>
      </c>
      <c r="F238" s="18" t="n">
        <v>0</v>
      </c>
      <c r="G238" s="18" t="n">
        <v>0</v>
      </c>
      <c r="H238" s="18" t="n">
        <v>0</v>
      </c>
      <c r="I238" s="18" t="n">
        <v>0</v>
      </c>
      <c r="J238" s="18">
        <f>ROUND(MIN(B238/12,650000)*12*0.0915+MIN(B238/12,1390000)*12*(0.0504+0)+B238*0.005,0)</f>
        <v/>
      </c>
      <c r="K238" s="18" t="n">
        <v>0</v>
      </c>
      <c r="L238" s="18" t="n">
        <v>0</v>
      </c>
      <c r="M238" s="18">
        <f>ROUND(IF(C238&gt;=2026,IF(B238&lt;741000,0,IF(B238&lt;2191000,B238-740000,IF(B238&lt;2193000,1451000,IF(B238&lt;2196000,1453000,IF(B238&lt;2200000,1456000,IF(B238&lt;3600000,ROUNDDOWN(B238/4,-3)*2.8-80000,IF(B238&lt;6600000,ROUNDDOWN(B238/4,-3)*3.2-440000,IF(B238&lt;8500000,ROUNDDOWN(B238*0.9,0)-1100000,B238-1950000)))))))),IF(B238&lt;651000,0,IF(B238&lt;1900000,B238-650000,IF(B238&lt;3600000,ROUNDDOWN(B238/4,-3)*2.8-80000,IF(B238&lt;6600000,ROUNDDOWN(B238/4,-3)*3.2-440000,IF(B238&lt;8500000,ROUNDDOWN(B238*0.9,0)-1100000,B238-1950000)))))),0)</f>
        <v/>
      </c>
      <c r="N238" s="18">
        <f>IF(M238&gt;23500000,NA(),IF(C238&gt;=2026,IF(M238&lt;=4890000,1040000,IF(M238&lt;=6550000,670000,620000)),IF(M238&lt;=1320000,950000,IF(M238&lt;=3360000,880000,IF(M238&lt;=4890000,680000,IF(M238&lt;=6550000,630000,580000))))))</f>
        <v/>
      </c>
      <c r="O238" s="18">
        <f>IF(F238&lt;=0,IF(AND(D238="はい",C238&gt;=2026,C238&lt;=2027),IF(E238&lt;=0,0,IF(E238&lt;=30000,E238,IF(E238&lt;=60000,ROUNDUP(E238/2,0)+15000,IF(E238&lt;=120000,ROUNDUP(E238/4,0)+30000,60000)))),IF(E238&lt;=0,0,IF(E238&lt;=20000,E238,IF(E238&lt;=40000,ROUNDUP(E238/2,0)+10000,IF(E238&lt;=80000,ROUNDUP(E238/4,0)+20000,40000))))),IF(E238&lt;=0,IF(F238&lt;=0,0,IF(F238&lt;=25000,F238,IF(F238&lt;=50000,ROUNDUP(F238/2,0)+12500,IF(F238&lt;=100000,ROUNDUP(F238/4,0)+25000,50000)))),MAX(IF(F238&lt;=0,0,IF(F238&lt;=25000,F238,IF(F238&lt;=50000,ROUNDUP(F238/2,0)+12500,IF(F238&lt;=100000,ROUNDUP(F238/4,0)+25000,50000)))),MIN(IF(AND(D238="はい",C238&gt;=2026,C238&lt;=2027),IF(E238&lt;=0,0,IF(E238&lt;=30000,E238,IF(E238&lt;=60000,ROUNDUP(E238/2,0)+15000,IF(E238&lt;=120000,ROUNDUP(E238/4,0)+30000,60000)))),IF(E238&lt;=0,0,IF(E238&lt;=20000,E238,IF(E238&lt;=40000,ROUNDUP(E238/2,0)+10000,IF(E238&lt;=80000,ROUNDUP(E238/4,0)+20000,40000)))))+IF(F238&lt;=0,0,IF(F238&lt;=25000,F238,IF(F238&lt;=50000,ROUNDUP(F238/2,0)+12500,IF(F238&lt;=100000,ROUNDUP(F238/4,0)+25000,50000)))),IF(AND(D238="はい",C238&gt;=2026,C238&lt;=2027),60000,40000)))))</f>
        <v/>
      </c>
      <c r="P238" s="18">
        <f>IF(G238&lt;=0,0,IF(G238&lt;=20000,G238,IF(G238&lt;=40000,ROUNDUP(G238/2,0)+10000,IF(G238&lt;=80000,ROUNDUP(G238/4,0)+20000,40000))))</f>
        <v/>
      </c>
      <c r="Q238" s="18">
        <f>IF(I238&lt;=0,IF(H238&lt;=0,0,IF(H238&lt;=20000,H238,IF(H238&lt;=40000,ROUNDUP(H238/2,0)+10000,IF(H238&lt;=80000,ROUNDUP(H238/4,0)+20000,40000)))),IF(H238&lt;=0,IF(I238&lt;=0,0,IF(I238&lt;=25000,I238,IF(I238&lt;=50000,ROUNDUP(I238/2,0)+12500,IF(I238&lt;=100000,ROUNDUP(I238/4,0)+25000,50000)))),MAX(IF(I238&lt;=0,0,IF(I238&lt;=25000,I238,IF(I238&lt;=50000,ROUNDUP(I238/2,0)+12500,IF(I238&lt;=100000,ROUNDUP(I238/4,0)+25000,50000)))),MIN(IF(H238&lt;=0,0,IF(H238&lt;=20000,H238,IF(H238&lt;=40000,ROUNDUP(H238/2,0)+10000,IF(H238&lt;=80000,ROUNDUP(H238/4,0)+20000,40000))))+IF(I238&lt;=0,0,IF(I238&lt;=25000,I238,IF(I238&lt;=50000,ROUNDUP(I238/2,0)+12500,IF(I238&lt;=100000,ROUNDUP(I238/4,0)+25000,50000)))),40000))))</f>
        <v/>
      </c>
      <c r="R238" s="18">
        <f>MIN(120000,O238+P238+Q238)</f>
        <v/>
      </c>
      <c r="S238" s="18">
        <f>IF(F238&lt;=0,IF(E238&lt;=0,0,IF(E238&lt;=12000,E238,IF(E238&lt;=32000,ROUNDUP(E238/2,0)+6000,IF(E238&lt;=56000,ROUNDUP(E238/4,0)+14000,28000)))),IF(E238&lt;=0,IF(F238&lt;=0,0,IF(F238&lt;=15000,F238,IF(F238&lt;=40000,ROUNDUP(F238/2,0)+7500,IF(F238&lt;=70000,ROUNDUP(F238/4,0)+17500,35000)))),MAX(IF(F238&lt;=0,0,IF(F238&lt;=15000,F238,IF(F238&lt;=40000,ROUNDUP(F238/2,0)+7500,IF(F238&lt;=70000,ROUNDUP(F238/4,0)+17500,35000)))),MIN(IF(E238&lt;=0,0,IF(E238&lt;=12000,E238,IF(E238&lt;=32000,ROUNDUP(E238/2,0)+6000,IF(E238&lt;=56000,ROUNDUP(E238/4,0)+14000,28000))))+IF(F238&lt;=0,0,IF(F238&lt;=15000,F238,IF(F238&lt;=40000,ROUNDUP(F238/2,0)+7500,IF(F238&lt;=70000,ROUNDUP(F238/4,0)+17500,35000)))),28000))))</f>
        <v/>
      </c>
      <c r="T238" s="18">
        <f>IF(G238&lt;=0,0,IF(G238&lt;=12000,G238,IF(G238&lt;=32000,ROUNDUP(G238/2,0)+6000,IF(G238&lt;=56000,ROUNDUP(G238/4,0)+14000,28000))))</f>
        <v/>
      </c>
      <c r="U238" s="18">
        <f>IF(I238&lt;=0,IF(H238&lt;=0,0,IF(H238&lt;=12000,H238,IF(H238&lt;=32000,ROUNDUP(H238/2,0)+6000,IF(H238&lt;=56000,ROUNDUP(H238/4,0)+14000,28000)))),IF(H238&lt;=0,IF(I238&lt;=0,0,IF(I238&lt;=15000,I238,IF(I238&lt;=40000,ROUNDUP(I238/2,0)+7500,IF(I238&lt;=70000,ROUNDUP(I238/4,0)+17500,35000)))),MAX(IF(I238&lt;=0,0,IF(I238&lt;=15000,I238,IF(I238&lt;=40000,ROUNDUP(I238/2,0)+7500,IF(I238&lt;=70000,ROUNDUP(I238/4,0)+17500,35000)))),MIN(IF(H238&lt;=0,0,IF(H238&lt;=12000,H238,IF(H238&lt;=32000,ROUNDUP(H238/2,0)+6000,IF(H238&lt;=56000,ROUNDUP(H238/4,0)+14000,28000))))+IF(I238&lt;=0,0,IF(I238&lt;=15000,I238,IF(I238&lt;=40000,ROUNDUP(I238/2,0)+7500,IF(I238&lt;=70000,ROUNDUP(I238/4,0)+17500,35000)))),28000))))</f>
        <v/>
      </c>
      <c r="V238" s="18">
        <f>MIN(70000,S238+T238+U238)</f>
        <v/>
      </c>
      <c r="W238" s="18">
        <f>MAX(0,ROUNDDOWN(M238-J238-N238-K238-0,-3))</f>
        <v/>
      </c>
      <c r="X238" s="18">
        <f>MAX(0,ROUNDDOWN(M238-J238-N238-K238-R238,-3))</f>
        <v/>
      </c>
      <c r="Y238" s="18">
        <f>IF(W238&lt;=0,0,ROUNDDOWN((W238*LOOKUP(W238,{0,1950001,3300001,6950001,9000001,18000001,40000001},{0.05,0.1,0.2,0.23,0.33,0.4,0.45})-LOOKUP(W238,{0,1950001,3300001,6950001,9000001,18000001,40000001},{0,97500,427500,636000,1536000,2796000,4796000}))*1.021,-2))</f>
        <v/>
      </c>
      <c r="Z238" s="18">
        <f>IF(X238&lt;=0,0,ROUNDDOWN((X238*LOOKUP(X238,{0,1950001,3300001,6950001,9000001,18000001,40000001},{0.05,0.1,0.2,0.23,0.33,0.4,0.45})-LOOKUP(X238,{0,1950001,3300001,6950001,9000001,18000001,40000001},{0,97500,427500,636000,1536000,2796000,4796000}))*1.021,-2))</f>
        <v/>
      </c>
      <c r="AA238" s="18">
        <f>MAX(0,ROUNDDOWN(M238-J238-430000-L238-0,-3))</f>
        <v/>
      </c>
      <c r="AB238" s="18">
        <f>MAX(0,ROUNDDOWN(M238-J238-430000-L238-V238,-3))</f>
        <v/>
      </c>
      <c r="AC238" s="18">
        <f>IF(M238&lt;=450000,0,MAX(0,ROUNDDOWN(AA238*0.06-MIN(50000,AA238)*0.03,-2))+MAX(0,ROUNDDOWN(AA238*0.04-MIN(50000,AA238)*0.02,-2)))</f>
        <v/>
      </c>
      <c r="AD238" s="18">
        <f>IF(M238&lt;=450000,0,MAX(0,ROUNDDOWN(AB238*0.06-MIN(50000,AB238)*0.03,-2))+MAX(0,ROUNDDOWN(AB238*0.04-MIN(50000,AB238)*0.02,-2)))</f>
        <v/>
      </c>
      <c r="AE238" s="18">
        <f>Y238-Z238</f>
        <v/>
      </c>
      <c r="AF238" s="18">
        <f>AC238-AD238</f>
        <v/>
      </c>
      <c r="AG238" s="18">
        <f>AE238+AF238</f>
        <v/>
      </c>
      <c r="AH238" s="20">
        <f>IF(W238&lt;=0,0,LOOKUP(W238,{0,1950001,3300001,6950001,9000001,18000001,40000001},{0.05,0.1,0.2,0.23,0.33,0.4,0.45}))</f>
        <v/>
      </c>
    </row>
    <row r="239">
      <c r="A239" t="inlineStr">
        <is>
          <t>1万円刻み 特例あり一般12万円</t>
        </is>
      </c>
      <c r="B239" s="18">
        <f>'4_1万円刻み'!$A$53</f>
        <v/>
      </c>
      <c r="C239" s="19" t="n">
        <v>2026</v>
      </c>
      <c r="D239" t="inlineStr">
        <is>
          <t>はい</t>
        </is>
      </c>
      <c r="E239" s="18" t="n">
        <v>120000</v>
      </c>
      <c r="F239" s="18" t="n">
        <v>0</v>
      </c>
      <c r="G239" s="18" t="n">
        <v>0</v>
      </c>
      <c r="H239" s="18" t="n">
        <v>0</v>
      </c>
      <c r="I239" s="18" t="n">
        <v>0</v>
      </c>
      <c r="J239" s="18">
        <f>ROUND(MIN(B239/12,650000)*12*0.0915+MIN(B239/12,1390000)*12*(0.0504+0)+B239*0.005,0)</f>
        <v/>
      </c>
      <c r="K239" s="18" t="n">
        <v>0</v>
      </c>
      <c r="L239" s="18" t="n">
        <v>0</v>
      </c>
      <c r="M239" s="18">
        <f>ROUND(IF(C239&gt;=2026,IF(B239&lt;741000,0,IF(B239&lt;2191000,B239-740000,IF(B239&lt;2193000,1451000,IF(B239&lt;2196000,1453000,IF(B239&lt;2200000,1456000,IF(B239&lt;3600000,ROUNDDOWN(B239/4,-3)*2.8-80000,IF(B239&lt;6600000,ROUNDDOWN(B239/4,-3)*3.2-440000,IF(B239&lt;8500000,ROUNDDOWN(B239*0.9,0)-1100000,B239-1950000)))))))),IF(B239&lt;651000,0,IF(B239&lt;1900000,B239-650000,IF(B239&lt;3600000,ROUNDDOWN(B239/4,-3)*2.8-80000,IF(B239&lt;6600000,ROUNDDOWN(B239/4,-3)*3.2-440000,IF(B239&lt;8500000,ROUNDDOWN(B239*0.9,0)-1100000,B239-1950000)))))),0)</f>
        <v/>
      </c>
      <c r="N239" s="18">
        <f>IF(M239&gt;23500000,NA(),IF(C239&gt;=2026,IF(M239&lt;=4890000,1040000,IF(M239&lt;=6550000,670000,620000)),IF(M239&lt;=1320000,950000,IF(M239&lt;=3360000,880000,IF(M239&lt;=4890000,680000,IF(M239&lt;=6550000,630000,580000))))))</f>
        <v/>
      </c>
      <c r="O239" s="18">
        <f>IF(F239&lt;=0,IF(AND(D239="はい",C239&gt;=2026,C239&lt;=2027),IF(E239&lt;=0,0,IF(E239&lt;=30000,E239,IF(E239&lt;=60000,ROUNDUP(E239/2,0)+15000,IF(E239&lt;=120000,ROUNDUP(E239/4,0)+30000,60000)))),IF(E239&lt;=0,0,IF(E239&lt;=20000,E239,IF(E239&lt;=40000,ROUNDUP(E239/2,0)+10000,IF(E239&lt;=80000,ROUNDUP(E239/4,0)+20000,40000))))),IF(E239&lt;=0,IF(F239&lt;=0,0,IF(F239&lt;=25000,F239,IF(F239&lt;=50000,ROUNDUP(F239/2,0)+12500,IF(F239&lt;=100000,ROUNDUP(F239/4,0)+25000,50000)))),MAX(IF(F239&lt;=0,0,IF(F239&lt;=25000,F239,IF(F239&lt;=50000,ROUNDUP(F239/2,0)+12500,IF(F239&lt;=100000,ROUNDUP(F239/4,0)+25000,50000)))),MIN(IF(AND(D239="はい",C239&gt;=2026,C239&lt;=2027),IF(E239&lt;=0,0,IF(E239&lt;=30000,E239,IF(E239&lt;=60000,ROUNDUP(E239/2,0)+15000,IF(E239&lt;=120000,ROUNDUP(E239/4,0)+30000,60000)))),IF(E239&lt;=0,0,IF(E239&lt;=20000,E239,IF(E239&lt;=40000,ROUNDUP(E239/2,0)+10000,IF(E239&lt;=80000,ROUNDUP(E239/4,0)+20000,40000)))))+IF(F239&lt;=0,0,IF(F239&lt;=25000,F239,IF(F239&lt;=50000,ROUNDUP(F239/2,0)+12500,IF(F239&lt;=100000,ROUNDUP(F239/4,0)+25000,50000)))),IF(AND(D239="はい",C239&gt;=2026,C239&lt;=2027),60000,40000)))))</f>
        <v/>
      </c>
      <c r="P239" s="18">
        <f>IF(G239&lt;=0,0,IF(G239&lt;=20000,G239,IF(G239&lt;=40000,ROUNDUP(G239/2,0)+10000,IF(G239&lt;=80000,ROUNDUP(G239/4,0)+20000,40000))))</f>
        <v/>
      </c>
      <c r="Q239" s="18">
        <f>IF(I239&lt;=0,IF(H239&lt;=0,0,IF(H239&lt;=20000,H239,IF(H239&lt;=40000,ROUNDUP(H239/2,0)+10000,IF(H239&lt;=80000,ROUNDUP(H239/4,0)+20000,40000)))),IF(H239&lt;=0,IF(I239&lt;=0,0,IF(I239&lt;=25000,I239,IF(I239&lt;=50000,ROUNDUP(I239/2,0)+12500,IF(I239&lt;=100000,ROUNDUP(I239/4,0)+25000,50000)))),MAX(IF(I239&lt;=0,0,IF(I239&lt;=25000,I239,IF(I239&lt;=50000,ROUNDUP(I239/2,0)+12500,IF(I239&lt;=100000,ROUNDUP(I239/4,0)+25000,50000)))),MIN(IF(H239&lt;=0,0,IF(H239&lt;=20000,H239,IF(H239&lt;=40000,ROUNDUP(H239/2,0)+10000,IF(H239&lt;=80000,ROUNDUP(H239/4,0)+20000,40000))))+IF(I239&lt;=0,0,IF(I239&lt;=25000,I239,IF(I239&lt;=50000,ROUNDUP(I239/2,0)+12500,IF(I239&lt;=100000,ROUNDUP(I239/4,0)+25000,50000)))),40000))))</f>
        <v/>
      </c>
      <c r="R239" s="18">
        <f>MIN(120000,O239+P239+Q239)</f>
        <v/>
      </c>
      <c r="S239" s="18">
        <f>IF(F239&lt;=0,IF(E239&lt;=0,0,IF(E239&lt;=12000,E239,IF(E239&lt;=32000,ROUNDUP(E239/2,0)+6000,IF(E239&lt;=56000,ROUNDUP(E239/4,0)+14000,28000)))),IF(E239&lt;=0,IF(F239&lt;=0,0,IF(F239&lt;=15000,F239,IF(F239&lt;=40000,ROUNDUP(F239/2,0)+7500,IF(F239&lt;=70000,ROUNDUP(F239/4,0)+17500,35000)))),MAX(IF(F239&lt;=0,0,IF(F239&lt;=15000,F239,IF(F239&lt;=40000,ROUNDUP(F239/2,0)+7500,IF(F239&lt;=70000,ROUNDUP(F239/4,0)+17500,35000)))),MIN(IF(E239&lt;=0,0,IF(E239&lt;=12000,E239,IF(E239&lt;=32000,ROUNDUP(E239/2,0)+6000,IF(E239&lt;=56000,ROUNDUP(E239/4,0)+14000,28000))))+IF(F239&lt;=0,0,IF(F239&lt;=15000,F239,IF(F239&lt;=40000,ROUNDUP(F239/2,0)+7500,IF(F239&lt;=70000,ROUNDUP(F239/4,0)+17500,35000)))),28000))))</f>
        <v/>
      </c>
      <c r="T239" s="18">
        <f>IF(G239&lt;=0,0,IF(G239&lt;=12000,G239,IF(G239&lt;=32000,ROUNDUP(G239/2,0)+6000,IF(G239&lt;=56000,ROUNDUP(G239/4,0)+14000,28000))))</f>
        <v/>
      </c>
      <c r="U239" s="18">
        <f>IF(I239&lt;=0,IF(H239&lt;=0,0,IF(H239&lt;=12000,H239,IF(H239&lt;=32000,ROUNDUP(H239/2,0)+6000,IF(H239&lt;=56000,ROUNDUP(H239/4,0)+14000,28000)))),IF(H239&lt;=0,IF(I239&lt;=0,0,IF(I239&lt;=15000,I239,IF(I239&lt;=40000,ROUNDUP(I239/2,0)+7500,IF(I239&lt;=70000,ROUNDUP(I239/4,0)+17500,35000)))),MAX(IF(I239&lt;=0,0,IF(I239&lt;=15000,I239,IF(I239&lt;=40000,ROUNDUP(I239/2,0)+7500,IF(I239&lt;=70000,ROUNDUP(I239/4,0)+17500,35000)))),MIN(IF(H239&lt;=0,0,IF(H239&lt;=12000,H239,IF(H239&lt;=32000,ROUNDUP(H239/2,0)+6000,IF(H239&lt;=56000,ROUNDUP(H239/4,0)+14000,28000))))+IF(I239&lt;=0,0,IF(I239&lt;=15000,I239,IF(I239&lt;=40000,ROUNDUP(I239/2,0)+7500,IF(I239&lt;=70000,ROUNDUP(I239/4,0)+17500,35000)))),28000))))</f>
        <v/>
      </c>
      <c r="V239" s="18">
        <f>MIN(70000,S239+T239+U239)</f>
        <v/>
      </c>
      <c r="W239" s="18">
        <f>MAX(0,ROUNDDOWN(M239-J239-N239-K239-0,-3))</f>
        <v/>
      </c>
      <c r="X239" s="18">
        <f>MAX(0,ROUNDDOWN(M239-J239-N239-K239-R239,-3))</f>
        <v/>
      </c>
      <c r="Y239" s="18">
        <f>IF(W239&lt;=0,0,ROUNDDOWN((W239*LOOKUP(W239,{0,1950001,3300001,6950001,9000001,18000001,40000001},{0.05,0.1,0.2,0.23,0.33,0.4,0.45})-LOOKUP(W239,{0,1950001,3300001,6950001,9000001,18000001,40000001},{0,97500,427500,636000,1536000,2796000,4796000}))*1.021,-2))</f>
        <v/>
      </c>
      <c r="Z239" s="18">
        <f>IF(X239&lt;=0,0,ROUNDDOWN((X239*LOOKUP(X239,{0,1950001,3300001,6950001,9000001,18000001,40000001},{0.05,0.1,0.2,0.23,0.33,0.4,0.45})-LOOKUP(X239,{0,1950001,3300001,6950001,9000001,18000001,40000001},{0,97500,427500,636000,1536000,2796000,4796000}))*1.021,-2))</f>
        <v/>
      </c>
      <c r="AA239" s="18">
        <f>MAX(0,ROUNDDOWN(M239-J239-430000-L239-0,-3))</f>
        <v/>
      </c>
      <c r="AB239" s="18">
        <f>MAX(0,ROUNDDOWN(M239-J239-430000-L239-V239,-3))</f>
        <v/>
      </c>
      <c r="AC239" s="18">
        <f>IF(M239&lt;=450000,0,MAX(0,ROUNDDOWN(AA239*0.06-MIN(50000,AA239)*0.03,-2))+MAX(0,ROUNDDOWN(AA239*0.04-MIN(50000,AA239)*0.02,-2)))</f>
        <v/>
      </c>
      <c r="AD239" s="18">
        <f>IF(M239&lt;=450000,0,MAX(0,ROUNDDOWN(AB239*0.06-MIN(50000,AB239)*0.03,-2))+MAX(0,ROUNDDOWN(AB239*0.04-MIN(50000,AB239)*0.02,-2)))</f>
        <v/>
      </c>
      <c r="AE239" s="18">
        <f>Y239-Z239</f>
        <v/>
      </c>
      <c r="AF239" s="18">
        <f>AC239-AD239</f>
        <v/>
      </c>
      <c r="AG239" s="18">
        <f>AE239+AF239</f>
        <v/>
      </c>
      <c r="AH239" s="20">
        <f>IF(W239&lt;=0,0,LOOKUP(W239,{0,1950001,3300001,6950001,9000001,18000001,40000001},{0.05,0.1,0.2,0.23,0.33,0.4,0.45}))</f>
        <v/>
      </c>
    </row>
    <row r="240">
      <c r="A240" t="inlineStr">
        <is>
          <t>1万円刻み 3区分8万円ずつ</t>
        </is>
      </c>
      <c r="B240" s="18">
        <f>'4_1万円刻み'!$A$54</f>
        <v/>
      </c>
      <c r="C240" s="19" t="n">
        <v>2026</v>
      </c>
      <c r="D240" t="inlineStr">
        <is>
          <t>いいえ</t>
        </is>
      </c>
      <c r="E240" s="18" t="n">
        <v>80000</v>
      </c>
      <c r="F240" s="18" t="n">
        <v>0</v>
      </c>
      <c r="G240" s="18" t="n">
        <v>80000</v>
      </c>
      <c r="H240" s="18" t="n">
        <v>80000</v>
      </c>
      <c r="I240" s="18" t="n">
        <v>0</v>
      </c>
      <c r="J240" s="18">
        <f>ROUND(MIN(B240/12,650000)*12*0.0915+MIN(B240/12,1390000)*12*(0.0504+0)+B240*0.005,0)</f>
        <v/>
      </c>
      <c r="K240" s="18" t="n">
        <v>0</v>
      </c>
      <c r="L240" s="18" t="n">
        <v>0</v>
      </c>
      <c r="M240" s="18">
        <f>ROUND(IF(C240&gt;=2026,IF(B240&lt;741000,0,IF(B240&lt;2191000,B240-740000,IF(B240&lt;2193000,1451000,IF(B240&lt;2196000,1453000,IF(B240&lt;2200000,1456000,IF(B240&lt;3600000,ROUNDDOWN(B240/4,-3)*2.8-80000,IF(B240&lt;6600000,ROUNDDOWN(B240/4,-3)*3.2-440000,IF(B240&lt;8500000,ROUNDDOWN(B240*0.9,0)-1100000,B240-1950000)))))))),IF(B240&lt;651000,0,IF(B240&lt;1900000,B240-650000,IF(B240&lt;3600000,ROUNDDOWN(B240/4,-3)*2.8-80000,IF(B240&lt;6600000,ROUNDDOWN(B240/4,-3)*3.2-440000,IF(B240&lt;8500000,ROUNDDOWN(B240*0.9,0)-1100000,B240-1950000)))))),0)</f>
        <v/>
      </c>
      <c r="N240" s="18">
        <f>IF(M240&gt;23500000,NA(),IF(C240&gt;=2026,IF(M240&lt;=4890000,1040000,IF(M240&lt;=6550000,670000,620000)),IF(M240&lt;=1320000,950000,IF(M240&lt;=3360000,880000,IF(M240&lt;=4890000,680000,IF(M240&lt;=6550000,630000,580000))))))</f>
        <v/>
      </c>
      <c r="O240" s="18">
        <f>IF(F240&lt;=0,IF(AND(D240="はい",C240&gt;=2026,C240&lt;=2027),IF(E240&lt;=0,0,IF(E240&lt;=30000,E240,IF(E240&lt;=60000,ROUNDUP(E240/2,0)+15000,IF(E240&lt;=120000,ROUNDUP(E240/4,0)+30000,60000)))),IF(E240&lt;=0,0,IF(E240&lt;=20000,E240,IF(E240&lt;=40000,ROUNDUP(E240/2,0)+10000,IF(E240&lt;=80000,ROUNDUP(E240/4,0)+20000,40000))))),IF(E240&lt;=0,IF(F240&lt;=0,0,IF(F240&lt;=25000,F240,IF(F240&lt;=50000,ROUNDUP(F240/2,0)+12500,IF(F240&lt;=100000,ROUNDUP(F240/4,0)+25000,50000)))),MAX(IF(F240&lt;=0,0,IF(F240&lt;=25000,F240,IF(F240&lt;=50000,ROUNDUP(F240/2,0)+12500,IF(F240&lt;=100000,ROUNDUP(F240/4,0)+25000,50000)))),MIN(IF(AND(D240="はい",C240&gt;=2026,C240&lt;=2027),IF(E240&lt;=0,0,IF(E240&lt;=30000,E240,IF(E240&lt;=60000,ROUNDUP(E240/2,0)+15000,IF(E240&lt;=120000,ROUNDUP(E240/4,0)+30000,60000)))),IF(E240&lt;=0,0,IF(E240&lt;=20000,E240,IF(E240&lt;=40000,ROUNDUP(E240/2,0)+10000,IF(E240&lt;=80000,ROUNDUP(E240/4,0)+20000,40000)))))+IF(F240&lt;=0,0,IF(F240&lt;=25000,F240,IF(F240&lt;=50000,ROUNDUP(F240/2,0)+12500,IF(F240&lt;=100000,ROUNDUP(F240/4,0)+25000,50000)))),IF(AND(D240="はい",C240&gt;=2026,C240&lt;=2027),60000,40000)))))</f>
        <v/>
      </c>
      <c r="P240" s="18">
        <f>IF(G240&lt;=0,0,IF(G240&lt;=20000,G240,IF(G240&lt;=40000,ROUNDUP(G240/2,0)+10000,IF(G240&lt;=80000,ROUNDUP(G240/4,0)+20000,40000))))</f>
        <v/>
      </c>
      <c r="Q240" s="18">
        <f>IF(I240&lt;=0,IF(H240&lt;=0,0,IF(H240&lt;=20000,H240,IF(H240&lt;=40000,ROUNDUP(H240/2,0)+10000,IF(H240&lt;=80000,ROUNDUP(H240/4,0)+20000,40000)))),IF(H240&lt;=0,IF(I240&lt;=0,0,IF(I240&lt;=25000,I240,IF(I240&lt;=50000,ROUNDUP(I240/2,0)+12500,IF(I240&lt;=100000,ROUNDUP(I240/4,0)+25000,50000)))),MAX(IF(I240&lt;=0,0,IF(I240&lt;=25000,I240,IF(I240&lt;=50000,ROUNDUP(I240/2,0)+12500,IF(I240&lt;=100000,ROUNDUP(I240/4,0)+25000,50000)))),MIN(IF(H240&lt;=0,0,IF(H240&lt;=20000,H240,IF(H240&lt;=40000,ROUNDUP(H240/2,0)+10000,IF(H240&lt;=80000,ROUNDUP(H240/4,0)+20000,40000))))+IF(I240&lt;=0,0,IF(I240&lt;=25000,I240,IF(I240&lt;=50000,ROUNDUP(I240/2,0)+12500,IF(I240&lt;=100000,ROUNDUP(I240/4,0)+25000,50000)))),40000))))</f>
        <v/>
      </c>
      <c r="R240" s="18">
        <f>MIN(120000,O240+P240+Q240)</f>
        <v/>
      </c>
      <c r="S240" s="18">
        <f>IF(F240&lt;=0,IF(E240&lt;=0,0,IF(E240&lt;=12000,E240,IF(E240&lt;=32000,ROUNDUP(E240/2,0)+6000,IF(E240&lt;=56000,ROUNDUP(E240/4,0)+14000,28000)))),IF(E240&lt;=0,IF(F240&lt;=0,0,IF(F240&lt;=15000,F240,IF(F240&lt;=40000,ROUNDUP(F240/2,0)+7500,IF(F240&lt;=70000,ROUNDUP(F240/4,0)+17500,35000)))),MAX(IF(F240&lt;=0,0,IF(F240&lt;=15000,F240,IF(F240&lt;=40000,ROUNDUP(F240/2,0)+7500,IF(F240&lt;=70000,ROUNDUP(F240/4,0)+17500,35000)))),MIN(IF(E240&lt;=0,0,IF(E240&lt;=12000,E240,IF(E240&lt;=32000,ROUNDUP(E240/2,0)+6000,IF(E240&lt;=56000,ROUNDUP(E240/4,0)+14000,28000))))+IF(F240&lt;=0,0,IF(F240&lt;=15000,F240,IF(F240&lt;=40000,ROUNDUP(F240/2,0)+7500,IF(F240&lt;=70000,ROUNDUP(F240/4,0)+17500,35000)))),28000))))</f>
        <v/>
      </c>
      <c r="T240" s="18">
        <f>IF(G240&lt;=0,0,IF(G240&lt;=12000,G240,IF(G240&lt;=32000,ROUNDUP(G240/2,0)+6000,IF(G240&lt;=56000,ROUNDUP(G240/4,0)+14000,28000))))</f>
        <v/>
      </c>
      <c r="U240" s="18">
        <f>IF(I240&lt;=0,IF(H240&lt;=0,0,IF(H240&lt;=12000,H240,IF(H240&lt;=32000,ROUNDUP(H240/2,0)+6000,IF(H240&lt;=56000,ROUNDUP(H240/4,0)+14000,28000)))),IF(H240&lt;=0,IF(I240&lt;=0,0,IF(I240&lt;=15000,I240,IF(I240&lt;=40000,ROUNDUP(I240/2,0)+7500,IF(I240&lt;=70000,ROUNDUP(I240/4,0)+17500,35000)))),MAX(IF(I240&lt;=0,0,IF(I240&lt;=15000,I240,IF(I240&lt;=40000,ROUNDUP(I240/2,0)+7500,IF(I240&lt;=70000,ROUNDUP(I240/4,0)+17500,35000)))),MIN(IF(H240&lt;=0,0,IF(H240&lt;=12000,H240,IF(H240&lt;=32000,ROUNDUP(H240/2,0)+6000,IF(H240&lt;=56000,ROUNDUP(H240/4,0)+14000,28000))))+IF(I240&lt;=0,0,IF(I240&lt;=15000,I240,IF(I240&lt;=40000,ROUNDUP(I240/2,0)+7500,IF(I240&lt;=70000,ROUNDUP(I240/4,0)+17500,35000)))),28000))))</f>
        <v/>
      </c>
      <c r="V240" s="18">
        <f>MIN(70000,S240+T240+U240)</f>
        <v/>
      </c>
      <c r="W240" s="18">
        <f>MAX(0,ROUNDDOWN(M240-J240-N240-K240-0,-3))</f>
        <v/>
      </c>
      <c r="X240" s="18">
        <f>MAX(0,ROUNDDOWN(M240-J240-N240-K240-R240,-3))</f>
        <v/>
      </c>
      <c r="Y240" s="18">
        <f>IF(W240&lt;=0,0,ROUNDDOWN((W240*LOOKUP(W240,{0,1950001,3300001,6950001,9000001,18000001,40000001},{0.05,0.1,0.2,0.23,0.33,0.4,0.45})-LOOKUP(W240,{0,1950001,3300001,6950001,9000001,18000001,40000001},{0,97500,427500,636000,1536000,2796000,4796000}))*1.021,-2))</f>
        <v/>
      </c>
      <c r="Z240" s="18">
        <f>IF(X240&lt;=0,0,ROUNDDOWN((X240*LOOKUP(X240,{0,1950001,3300001,6950001,9000001,18000001,40000001},{0.05,0.1,0.2,0.23,0.33,0.4,0.45})-LOOKUP(X240,{0,1950001,3300001,6950001,9000001,18000001,40000001},{0,97500,427500,636000,1536000,2796000,4796000}))*1.021,-2))</f>
        <v/>
      </c>
      <c r="AA240" s="18">
        <f>MAX(0,ROUNDDOWN(M240-J240-430000-L240-0,-3))</f>
        <v/>
      </c>
      <c r="AB240" s="18">
        <f>MAX(0,ROUNDDOWN(M240-J240-430000-L240-V240,-3))</f>
        <v/>
      </c>
      <c r="AC240" s="18">
        <f>IF(M240&lt;=450000,0,MAX(0,ROUNDDOWN(AA240*0.06-MIN(50000,AA240)*0.03,-2))+MAX(0,ROUNDDOWN(AA240*0.04-MIN(50000,AA240)*0.02,-2)))</f>
        <v/>
      </c>
      <c r="AD240" s="18">
        <f>IF(M240&lt;=450000,0,MAX(0,ROUNDDOWN(AB240*0.06-MIN(50000,AB240)*0.03,-2))+MAX(0,ROUNDDOWN(AB240*0.04-MIN(50000,AB240)*0.02,-2)))</f>
        <v/>
      </c>
      <c r="AE240" s="18">
        <f>Y240-Z240</f>
        <v/>
      </c>
      <c r="AF240" s="18">
        <f>AC240-AD240</f>
        <v/>
      </c>
      <c r="AG240" s="18">
        <f>AE240+AF240</f>
        <v/>
      </c>
      <c r="AH240" s="20">
        <f>IF(W240&lt;=0,0,LOOKUP(W240,{0,1950001,3300001,6950001,9000001,18000001,40000001},{0.05,0.1,0.2,0.23,0.33,0.4,0.45}))</f>
        <v/>
      </c>
    </row>
    <row r="241">
      <c r="A241" t="inlineStr">
        <is>
          <t>1万円刻み 一般8万円</t>
        </is>
      </c>
      <c r="B241" s="18">
        <f>'4_1万円刻み'!$A$54</f>
        <v/>
      </c>
      <c r="C241" s="19" t="n">
        <v>2026</v>
      </c>
      <c r="D241" t="inlineStr">
        <is>
          <t>いいえ</t>
        </is>
      </c>
      <c r="E241" s="18" t="n">
        <v>80000</v>
      </c>
      <c r="F241" s="18" t="n">
        <v>0</v>
      </c>
      <c r="G241" s="18" t="n">
        <v>0</v>
      </c>
      <c r="H241" s="18" t="n">
        <v>0</v>
      </c>
      <c r="I241" s="18" t="n">
        <v>0</v>
      </c>
      <c r="J241" s="18">
        <f>ROUND(MIN(B241/12,650000)*12*0.0915+MIN(B241/12,1390000)*12*(0.0504+0)+B241*0.005,0)</f>
        <v/>
      </c>
      <c r="K241" s="18" t="n">
        <v>0</v>
      </c>
      <c r="L241" s="18" t="n">
        <v>0</v>
      </c>
      <c r="M241" s="18">
        <f>ROUND(IF(C241&gt;=2026,IF(B241&lt;741000,0,IF(B241&lt;2191000,B241-740000,IF(B241&lt;2193000,1451000,IF(B241&lt;2196000,1453000,IF(B241&lt;2200000,1456000,IF(B241&lt;3600000,ROUNDDOWN(B241/4,-3)*2.8-80000,IF(B241&lt;6600000,ROUNDDOWN(B241/4,-3)*3.2-440000,IF(B241&lt;8500000,ROUNDDOWN(B241*0.9,0)-1100000,B241-1950000)))))))),IF(B241&lt;651000,0,IF(B241&lt;1900000,B241-650000,IF(B241&lt;3600000,ROUNDDOWN(B241/4,-3)*2.8-80000,IF(B241&lt;6600000,ROUNDDOWN(B241/4,-3)*3.2-440000,IF(B241&lt;8500000,ROUNDDOWN(B241*0.9,0)-1100000,B241-1950000)))))),0)</f>
        <v/>
      </c>
      <c r="N241" s="18">
        <f>IF(M241&gt;23500000,NA(),IF(C241&gt;=2026,IF(M241&lt;=4890000,1040000,IF(M241&lt;=6550000,670000,620000)),IF(M241&lt;=1320000,950000,IF(M241&lt;=3360000,880000,IF(M241&lt;=4890000,680000,IF(M241&lt;=6550000,630000,580000))))))</f>
        <v/>
      </c>
      <c r="O241" s="18">
        <f>IF(F241&lt;=0,IF(AND(D241="はい",C241&gt;=2026,C241&lt;=2027),IF(E241&lt;=0,0,IF(E241&lt;=30000,E241,IF(E241&lt;=60000,ROUNDUP(E241/2,0)+15000,IF(E241&lt;=120000,ROUNDUP(E241/4,0)+30000,60000)))),IF(E241&lt;=0,0,IF(E241&lt;=20000,E241,IF(E241&lt;=40000,ROUNDUP(E241/2,0)+10000,IF(E241&lt;=80000,ROUNDUP(E241/4,0)+20000,40000))))),IF(E241&lt;=0,IF(F241&lt;=0,0,IF(F241&lt;=25000,F241,IF(F241&lt;=50000,ROUNDUP(F241/2,0)+12500,IF(F241&lt;=100000,ROUNDUP(F241/4,0)+25000,50000)))),MAX(IF(F241&lt;=0,0,IF(F241&lt;=25000,F241,IF(F241&lt;=50000,ROUNDUP(F241/2,0)+12500,IF(F241&lt;=100000,ROUNDUP(F241/4,0)+25000,50000)))),MIN(IF(AND(D241="はい",C241&gt;=2026,C241&lt;=2027),IF(E241&lt;=0,0,IF(E241&lt;=30000,E241,IF(E241&lt;=60000,ROUNDUP(E241/2,0)+15000,IF(E241&lt;=120000,ROUNDUP(E241/4,0)+30000,60000)))),IF(E241&lt;=0,0,IF(E241&lt;=20000,E241,IF(E241&lt;=40000,ROUNDUP(E241/2,0)+10000,IF(E241&lt;=80000,ROUNDUP(E241/4,0)+20000,40000)))))+IF(F241&lt;=0,0,IF(F241&lt;=25000,F241,IF(F241&lt;=50000,ROUNDUP(F241/2,0)+12500,IF(F241&lt;=100000,ROUNDUP(F241/4,0)+25000,50000)))),IF(AND(D241="はい",C241&gt;=2026,C241&lt;=2027),60000,40000)))))</f>
        <v/>
      </c>
      <c r="P241" s="18">
        <f>IF(G241&lt;=0,0,IF(G241&lt;=20000,G241,IF(G241&lt;=40000,ROUNDUP(G241/2,0)+10000,IF(G241&lt;=80000,ROUNDUP(G241/4,0)+20000,40000))))</f>
        <v/>
      </c>
      <c r="Q241" s="18">
        <f>IF(I241&lt;=0,IF(H241&lt;=0,0,IF(H241&lt;=20000,H241,IF(H241&lt;=40000,ROUNDUP(H241/2,0)+10000,IF(H241&lt;=80000,ROUNDUP(H241/4,0)+20000,40000)))),IF(H241&lt;=0,IF(I241&lt;=0,0,IF(I241&lt;=25000,I241,IF(I241&lt;=50000,ROUNDUP(I241/2,0)+12500,IF(I241&lt;=100000,ROUNDUP(I241/4,0)+25000,50000)))),MAX(IF(I241&lt;=0,0,IF(I241&lt;=25000,I241,IF(I241&lt;=50000,ROUNDUP(I241/2,0)+12500,IF(I241&lt;=100000,ROUNDUP(I241/4,0)+25000,50000)))),MIN(IF(H241&lt;=0,0,IF(H241&lt;=20000,H241,IF(H241&lt;=40000,ROUNDUP(H241/2,0)+10000,IF(H241&lt;=80000,ROUNDUP(H241/4,0)+20000,40000))))+IF(I241&lt;=0,0,IF(I241&lt;=25000,I241,IF(I241&lt;=50000,ROUNDUP(I241/2,0)+12500,IF(I241&lt;=100000,ROUNDUP(I241/4,0)+25000,50000)))),40000))))</f>
        <v/>
      </c>
      <c r="R241" s="18">
        <f>MIN(120000,O241+P241+Q241)</f>
        <v/>
      </c>
      <c r="S241" s="18">
        <f>IF(F241&lt;=0,IF(E241&lt;=0,0,IF(E241&lt;=12000,E241,IF(E241&lt;=32000,ROUNDUP(E241/2,0)+6000,IF(E241&lt;=56000,ROUNDUP(E241/4,0)+14000,28000)))),IF(E241&lt;=0,IF(F241&lt;=0,0,IF(F241&lt;=15000,F241,IF(F241&lt;=40000,ROUNDUP(F241/2,0)+7500,IF(F241&lt;=70000,ROUNDUP(F241/4,0)+17500,35000)))),MAX(IF(F241&lt;=0,0,IF(F241&lt;=15000,F241,IF(F241&lt;=40000,ROUNDUP(F241/2,0)+7500,IF(F241&lt;=70000,ROUNDUP(F241/4,0)+17500,35000)))),MIN(IF(E241&lt;=0,0,IF(E241&lt;=12000,E241,IF(E241&lt;=32000,ROUNDUP(E241/2,0)+6000,IF(E241&lt;=56000,ROUNDUP(E241/4,0)+14000,28000))))+IF(F241&lt;=0,0,IF(F241&lt;=15000,F241,IF(F241&lt;=40000,ROUNDUP(F241/2,0)+7500,IF(F241&lt;=70000,ROUNDUP(F241/4,0)+17500,35000)))),28000))))</f>
        <v/>
      </c>
      <c r="T241" s="18">
        <f>IF(G241&lt;=0,0,IF(G241&lt;=12000,G241,IF(G241&lt;=32000,ROUNDUP(G241/2,0)+6000,IF(G241&lt;=56000,ROUNDUP(G241/4,0)+14000,28000))))</f>
        <v/>
      </c>
      <c r="U241" s="18">
        <f>IF(I241&lt;=0,IF(H241&lt;=0,0,IF(H241&lt;=12000,H241,IF(H241&lt;=32000,ROUNDUP(H241/2,0)+6000,IF(H241&lt;=56000,ROUNDUP(H241/4,0)+14000,28000)))),IF(H241&lt;=0,IF(I241&lt;=0,0,IF(I241&lt;=15000,I241,IF(I241&lt;=40000,ROUNDUP(I241/2,0)+7500,IF(I241&lt;=70000,ROUNDUP(I241/4,0)+17500,35000)))),MAX(IF(I241&lt;=0,0,IF(I241&lt;=15000,I241,IF(I241&lt;=40000,ROUNDUP(I241/2,0)+7500,IF(I241&lt;=70000,ROUNDUP(I241/4,0)+17500,35000)))),MIN(IF(H241&lt;=0,0,IF(H241&lt;=12000,H241,IF(H241&lt;=32000,ROUNDUP(H241/2,0)+6000,IF(H241&lt;=56000,ROUNDUP(H241/4,0)+14000,28000))))+IF(I241&lt;=0,0,IF(I241&lt;=15000,I241,IF(I241&lt;=40000,ROUNDUP(I241/2,0)+7500,IF(I241&lt;=70000,ROUNDUP(I241/4,0)+17500,35000)))),28000))))</f>
        <v/>
      </c>
      <c r="V241" s="18">
        <f>MIN(70000,S241+T241+U241)</f>
        <v/>
      </c>
      <c r="W241" s="18">
        <f>MAX(0,ROUNDDOWN(M241-J241-N241-K241-0,-3))</f>
        <v/>
      </c>
      <c r="X241" s="18">
        <f>MAX(0,ROUNDDOWN(M241-J241-N241-K241-R241,-3))</f>
        <v/>
      </c>
      <c r="Y241" s="18">
        <f>IF(W241&lt;=0,0,ROUNDDOWN((W241*LOOKUP(W241,{0,1950001,3300001,6950001,9000001,18000001,40000001},{0.05,0.1,0.2,0.23,0.33,0.4,0.45})-LOOKUP(W241,{0,1950001,3300001,6950001,9000001,18000001,40000001},{0,97500,427500,636000,1536000,2796000,4796000}))*1.021,-2))</f>
        <v/>
      </c>
      <c r="Z241" s="18">
        <f>IF(X241&lt;=0,0,ROUNDDOWN((X241*LOOKUP(X241,{0,1950001,3300001,6950001,9000001,18000001,40000001},{0.05,0.1,0.2,0.23,0.33,0.4,0.45})-LOOKUP(X241,{0,1950001,3300001,6950001,9000001,18000001,40000001},{0,97500,427500,636000,1536000,2796000,4796000}))*1.021,-2))</f>
        <v/>
      </c>
      <c r="AA241" s="18">
        <f>MAX(0,ROUNDDOWN(M241-J241-430000-L241-0,-3))</f>
        <v/>
      </c>
      <c r="AB241" s="18">
        <f>MAX(0,ROUNDDOWN(M241-J241-430000-L241-V241,-3))</f>
        <v/>
      </c>
      <c r="AC241" s="18">
        <f>IF(M241&lt;=450000,0,MAX(0,ROUNDDOWN(AA241*0.06-MIN(50000,AA241)*0.03,-2))+MAX(0,ROUNDDOWN(AA241*0.04-MIN(50000,AA241)*0.02,-2)))</f>
        <v/>
      </c>
      <c r="AD241" s="18">
        <f>IF(M241&lt;=450000,0,MAX(0,ROUNDDOWN(AB241*0.06-MIN(50000,AB241)*0.03,-2))+MAX(0,ROUNDDOWN(AB241*0.04-MIN(50000,AB241)*0.02,-2)))</f>
        <v/>
      </c>
      <c r="AE241" s="18">
        <f>Y241-Z241</f>
        <v/>
      </c>
      <c r="AF241" s="18">
        <f>AC241-AD241</f>
        <v/>
      </c>
      <c r="AG241" s="18">
        <f>AE241+AF241</f>
        <v/>
      </c>
      <c r="AH241" s="20">
        <f>IF(W241&lt;=0,0,LOOKUP(W241,{0,1950001,3300001,6950001,9000001,18000001,40000001},{0.05,0.1,0.2,0.23,0.33,0.4,0.45}))</f>
        <v/>
      </c>
    </row>
    <row r="242">
      <c r="A242" t="inlineStr">
        <is>
          <t>1万円刻み 特例あり一般12万円</t>
        </is>
      </c>
      <c r="B242" s="18">
        <f>'4_1万円刻み'!$A$54</f>
        <v/>
      </c>
      <c r="C242" s="19" t="n">
        <v>2026</v>
      </c>
      <c r="D242" t="inlineStr">
        <is>
          <t>はい</t>
        </is>
      </c>
      <c r="E242" s="18" t="n">
        <v>120000</v>
      </c>
      <c r="F242" s="18" t="n">
        <v>0</v>
      </c>
      <c r="G242" s="18" t="n">
        <v>0</v>
      </c>
      <c r="H242" s="18" t="n">
        <v>0</v>
      </c>
      <c r="I242" s="18" t="n">
        <v>0</v>
      </c>
      <c r="J242" s="18">
        <f>ROUND(MIN(B242/12,650000)*12*0.0915+MIN(B242/12,1390000)*12*(0.0504+0)+B242*0.005,0)</f>
        <v/>
      </c>
      <c r="K242" s="18" t="n">
        <v>0</v>
      </c>
      <c r="L242" s="18" t="n">
        <v>0</v>
      </c>
      <c r="M242" s="18">
        <f>ROUND(IF(C242&gt;=2026,IF(B242&lt;741000,0,IF(B242&lt;2191000,B242-740000,IF(B242&lt;2193000,1451000,IF(B242&lt;2196000,1453000,IF(B242&lt;2200000,1456000,IF(B242&lt;3600000,ROUNDDOWN(B242/4,-3)*2.8-80000,IF(B242&lt;6600000,ROUNDDOWN(B242/4,-3)*3.2-440000,IF(B242&lt;8500000,ROUNDDOWN(B242*0.9,0)-1100000,B242-1950000)))))))),IF(B242&lt;651000,0,IF(B242&lt;1900000,B242-650000,IF(B242&lt;3600000,ROUNDDOWN(B242/4,-3)*2.8-80000,IF(B242&lt;6600000,ROUNDDOWN(B242/4,-3)*3.2-440000,IF(B242&lt;8500000,ROUNDDOWN(B242*0.9,0)-1100000,B242-1950000)))))),0)</f>
        <v/>
      </c>
      <c r="N242" s="18">
        <f>IF(M242&gt;23500000,NA(),IF(C242&gt;=2026,IF(M242&lt;=4890000,1040000,IF(M242&lt;=6550000,670000,620000)),IF(M242&lt;=1320000,950000,IF(M242&lt;=3360000,880000,IF(M242&lt;=4890000,680000,IF(M242&lt;=6550000,630000,580000))))))</f>
        <v/>
      </c>
      <c r="O242" s="18">
        <f>IF(F242&lt;=0,IF(AND(D242="はい",C242&gt;=2026,C242&lt;=2027),IF(E242&lt;=0,0,IF(E242&lt;=30000,E242,IF(E242&lt;=60000,ROUNDUP(E242/2,0)+15000,IF(E242&lt;=120000,ROUNDUP(E242/4,0)+30000,60000)))),IF(E242&lt;=0,0,IF(E242&lt;=20000,E242,IF(E242&lt;=40000,ROUNDUP(E242/2,0)+10000,IF(E242&lt;=80000,ROUNDUP(E242/4,0)+20000,40000))))),IF(E242&lt;=0,IF(F242&lt;=0,0,IF(F242&lt;=25000,F242,IF(F242&lt;=50000,ROUNDUP(F242/2,0)+12500,IF(F242&lt;=100000,ROUNDUP(F242/4,0)+25000,50000)))),MAX(IF(F242&lt;=0,0,IF(F242&lt;=25000,F242,IF(F242&lt;=50000,ROUNDUP(F242/2,0)+12500,IF(F242&lt;=100000,ROUNDUP(F242/4,0)+25000,50000)))),MIN(IF(AND(D242="はい",C242&gt;=2026,C242&lt;=2027),IF(E242&lt;=0,0,IF(E242&lt;=30000,E242,IF(E242&lt;=60000,ROUNDUP(E242/2,0)+15000,IF(E242&lt;=120000,ROUNDUP(E242/4,0)+30000,60000)))),IF(E242&lt;=0,0,IF(E242&lt;=20000,E242,IF(E242&lt;=40000,ROUNDUP(E242/2,0)+10000,IF(E242&lt;=80000,ROUNDUP(E242/4,0)+20000,40000)))))+IF(F242&lt;=0,0,IF(F242&lt;=25000,F242,IF(F242&lt;=50000,ROUNDUP(F242/2,0)+12500,IF(F242&lt;=100000,ROUNDUP(F242/4,0)+25000,50000)))),IF(AND(D242="はい",C242&gt;=2026,C242&lt;=2027),60000,40000)))))</f>
        <v/>
      </c>
      <c r="P242" s="18">
        <f>IF(G242&lt;=0,0,IF(G242&lt;=20000,G242,IF(G242&lt;=40000,ROUNDUP(G242/2,0)+10000,IF(G242&lt;=80000,ROUNDUP(G242/4,0)+20000,40000))))</f>
        <v/>
      </c>
      <c r="Q242" s="18">
        <f>IF(I242&lt;=0,IF(H242&lt;=0,0,IF(H242&lt;=20000,H242,IF(H242&lt;=40000,ROUNDUP(H242/2,0)+10000,IF(H242&lt;=80000,ROUNDUP(H242/4,0)+20000,40000)))),IF(H242&lt;=0,IF(I242&lt;=0,0,IF(I242&lt;=25000,I242,IF(I242&lt;=50000,ROUNDUP(I242/2,0)+12500,IF(I242&lt;=100000,ROUNDUP(I242/4,0)+25000,50000)))),MAX(IF(I242&lt;=0,0,IF(I242&lt;=25000,I242,IF(I242&lt;=50000,ROUNDUP(I242/2,0)+12500,IF(I242&lt;=100000,ROUNDUP(I242/4,0)+25000,50000)))),MIN(IF(H242&lt;=0,0,IF(H242&lt;=20000,H242,IF(H242&lt;=40000,ROUNDUP(H242/2,0)+10000,IF(H242&lt;=80000,ROUNDUP(H242/4,0)+20000,40000))))+IF(I242&lt;=0,0,IF(I242&lt;=25000,I242,IF(I242&lt;=50000,ROUNDUP(I242/2,0)+12500,IF(I242&lt;=100000,ROUNDUP(I242/4,0)+25000,50000)))),40000))))</f>
        <v/>
      </c>
      <c r="R242" s="18">
        <f>MIN(120000,O242+P242+Q242)</f>
        <v/>
      </c>
      <c r="S242" s="18">
        <f>IF(F242&lt;=0,IF(E242&lt;=0,0,IF(E242&lt;=12000,E242,IF(E242&lt;=32000,ROUNDUP(E242/2,0)+6000,IF(E242&lt;=56000,ROUNDUP(E242/4,0)+14000,28000)))),IF(E242&lt;=0,IF(F242&lt;=0,0,IF(F242&lt;=15000,F242,IF(F242&lt;=40000,ROUNDUP(F242/2,0)+7500,IF(F242&lt;=70000,ROUNDUP(F242/4,0)+17500,35000)))),MAX(IF(F242&lt;=0,0,IF(F242&lt;=15000,F242,IF(F242&lt;=40000,ROUNDUP(F242/2,0)+7500,IF(F242&lt;=70000,ROUNDUP(F242/4,0)+17500,35000)))),MIN(IF(E242&lt;=0,0,IF(E242&lt;=12000,E242,IF(E242&lt;=32000,ROUNDUP(E242/2,0)+6000,IF(E242&lt;=56000,ROUNDUP(E242/4,0)+14000,28000))))+IF(F242&lt;=0,0,IF(F242&lt;=15000,F242,IF(F242&lt;=40000,ROUNDUP(F242/2,0)+7500,IF(F242&lt;=70000,ROUNDUP(F242/4,0)+17500,35000)))),28000))))</f>
        <v/>
      </c>
      <c r="T242" s="18">
        <f>IF(G242&lt;=0,0,IF(G242&lt;=12000,G242,IF(G242&lt;=32000,ROUNDUP(G242/2,0)+6000,IF(G242&lt;=56000,ROUNDUP(G242/4,0)+14000,28000))))</f>
        <v/>
      </c>
      <c r="U242" s="18">
        <f>IF(I242&lt;=0,IF(H242&lt;=0,0,IF(H242&lt;=12000,H242,IF(H242&lt;=32000,ROUNDUP(H242/2,0)+6000,IF(H242&lt;=56000,ROUNDUP(H242/4,0)+14000,28000)))),IF(H242&lt;=0,IF(I242&lt;=0,0,IF(I242&lt;=15000,I242,IF(I242&lt;=40000,ROUNDUP(I242/2,0)+7500,IF(I242&lt;=70000,ROUNDUP(I242/4,0)+17500,35000)))),MAX(IF(I242&lt;=0,0,IF(I242&lt;=15000,I242,IF(I242&lt;=40000,ROUNDUP(I242/2,0)+7500,IF(I242&lt;=70000,ROUNDUP(I242/4,0)+17500,35000)))),MIN(IF(H242&lt;=0,0,IF(H242&lt;=12000,H242,IF(H242&lt;=32000,ROUNDUP(H242/2,0)+6000,IF(H242&lt;=56000,ROUNDUP(H242/4,0)+14000,28000))))+IF(I242&lt;=0,0,IF(I242&lt;=15000,I242,IF(I242&lt;=40000,ROUNDUP(I242/2,0)+7500,IF(I242&lt;=70000,ROUNDUP(I242/4,0)+17500,35000)))),28000))))</f>
        <v/>
      </c>
      <c r="V242" s="18">
        <f>MIN(70000,S242+T242+U242)</f>
        <v/>
      </c>
      <c r="W242" s="18">
        <f>MAX(0,ROUNDDOWN(M242-J242-N242-K242-0,-3))</f>
        <v/>
      </c>
      <c r="X242" s="18">
        <f>MAX(0,ROUNDDOWN(M242-J242-N242-K242-R242,-3))</f>
        <v/>
      </c>
      <c r="Y242" s="18">
        <f>IF(W242&lt;=0,0,ROUNDDOWN((W242*LOOKUP(W242,{0,1950001,3300001,6950001,9000001,18000001,40000001},{0.05,0.1,0.2,0.23,0.33,0.4,0.45})-LOOKUP(W242,{0,1950001,3300001,6950001,9000001,18000001,40000001},{0,97500,427500,636000,1536000,2796000,4796000}))*1.021,-2))</f>
        <v/>
      </c>
      <c r="Z242" s="18">
        <f>IF(X242&lt;=0,0,ROUNDDOWN((X242*LOOKUP(X242,{0,1950001,3300001,6950001,9000001,18000001,40000001},{0.05,0.1,0.2,0.23,0.33,0.4,0.45})-LOOKUP(X242,{0,1950001,3300001,6950001,9000001,18000001,40000001},{0,97500,427500,636000,1536000,2796000,4796000}))*1.021,-2))</f>
        <v/>
      </c>
      <c r="AA242" s="18">
        <f>MAX(0,ROUNDDOWN(M242-J242-430000-L242-0,-3))</f>
        <v/>
      </c>
      <c r="AB242" s="18">
        <f>MAX(0,ROUNDDOWN(M242-J242-430000-L242-V242,-3))</f>
        <v/>
      </c>
      <c r="AC242" s="18">
        <f>IF(M242&lt;=450000,0,MAX(0,ROUNDDOWN(AA242*0.06-MIN(50000,AA242)*0.03,-2))+MAX(0,ROUNDDOWN(AA242*0.04-MIN(50000,AA242)*0.02,-2)))</f>
        <v/>
      </c>
      <c r="AD242" s="18">
        <f>IF(M242&lt;=450000,0,MAX(0,ROUNDDOWN(AB242*0.06-MIN(50000,AB242)*0.03,-2))+MAX(0,ROUNDDOWN(AB242*0.04-MIN(50000,AB242)*0.02,-2)))</f>
        <v/>
      </c>
      <c r="AE242" s="18">
        <f>Y242-Z242</f>
        <v/>
      </c>
      <c r="AF242" s="18">
        <f>AC242-AD242</f>
        <v/>
      </c>
      <c r="AG242" s="18">
        <f>AE242+AF242</f>
        <v/>
      </c>
      <c r="AH242" s="20">
        <f>IF(W242&lt;=0,0,LOOKUP(W242,{0,1950001,3300001,6950001,9000001,18000001,40000001},{0.05,0.1,0.2,0.23,0.33,0.4,0.45}))</f>
        <v/>
      </c>
    </row>
    <row r="243">
      <c r="A243" t="inlineStr">
        <is>
          <t>1万円刻み 3区分8万円ずつ</t>
        </is>
      </c>
      <c r="B243" s="18">
        <f>'4_1万円刻み'!$A$55</f>
        <v/>
      </c>
      <c r="C243" s="19" t="n">
        <v>2026</v>
      </c>
      <c r="D243" t="inlineStr">
        <is>
          <t>いいえ</t>
        </is>
      </c>
      <c r="E243" s="18" t="n">
        <v>80000</v>
      </c>
      <c r="F243" s="18" t="n">
        <v>0</v>
      </c>
      <c r="G243" s="18" t="n">
        <v>80000</v>
      </c>
      <c r="H243" s="18" t="n">
        <v>80000</v>
      </c>
      <c r="I243" s="18" t="n">
        <v>0</v>
      </c>
      <c r="J243" s="18">
        <f>ROUND(MIN(B243/12,650000)*12*0.0915+MIN(B243/12,1390000)*12*(0.0504+0)+B243*0.005,0)</f>
        <v/>
      </c>
      <c r="K243" s="18" t="n">
        <v>0</v>
      </c>
      <c r="L243" s="18" t="n">
        <v>0</v>
      </c>
      <c r="M243" s="18">
        <f>ROUND(IF(C243&gt;=2026,IF(B243&lt;741000,0,IF(B243&lt;2191000,B243-740000,IF(B243&lt;2193000,1451000,IF(B243&lt;2196000,1453000,IF(B243&lt;2200000,1456000,IF(B243&lt;3600000,ROUNDDOWN(B243/4,-3)*2.8-80000,IF(B243&lt;6600000,ROUNDDOWN(B243/4,-3)*3.2-440000,IF(B243&lt;8500000,ROUNDDOWN(B243*0.9,0)-1100000,B243-1950000)))))))),IF(B243&lt;651000,0,IF(B243&lt;1900000,B243-650000,IF(B243&lt;3600000,ROUNDDOWN(B243/4,-3)*2.8-80000,IF(B243&lt;6600000,ROUNDDOWN(B243/4,-3)*3.2-440000,IF(B243&lt;8500000,ROUNDDOWN(B243*0.9,0)-1100000,B243-1950000)))))),0)</f>
        <v/>
      </c>
      <c r="N243" s="18">
        <f>IF(M243&gt;23500000,NA(),IF(C243&gt;=2026,IF(M243&lt;=4890000,1040000,IF(M243&lt;=6550000,670000,620000)),IF(M243&lt;=1320000,950000,IF(M243&lt;=3360000,880000,IF(M243&lt;=4890000,680000,IF(M243&lt;=6550000,630000,580000))))))</f>
        <v/>
      </c>
      <c r="O243" s="18">
        <f>IF(F243&lt;=0,IF(AND(D243="はい",C243&gt;=2026,C243&lt;=2027),IF(E243&lt;=0,0,IF(E243&lt;=30000,E243,IF(E243&lt;=60000,ROUNDUP(E243/2,0)+15000,IF(E243&lt;=120000,ROUNDUP(E243/4,0)+30000,60000)))),IF(E243&lt;=0,0,IF(E243&lt;=20000,E243,IF(E243&lt;=40000,ROUNDUP(E243/2,0)+10000,IF(E243&lt;=80000,ROUNDUP(E243/4,0)+20000,40000))))),IF(E243&lt;=0,IF(F243&lt;=0,0,IF(F243&lt;=25000,F243,IF(F243&lt;=50000,ROUNDUP(F243/2,0)+12500,IF(F243&lt;=100000,ROUNDUP(F243/4,0)+25000,50000)))),MAX(IF(F243&lt;=0,0,IF(F243&lt;=25000,F243,IF(F243&lt;=50000,ROUNDUP(F243/2,0)+12500,IF(F243&lt;=100000,ROUNDUP(F243/4,0)+25000,50000)))),MIN(IF(AND(D243="はい",C243&gt;=2026,C243&lt;=2027),IF(E243&lt;=0,0,IF(E243&lt;=30000,E243,IF(E243&lt;=60000,ROUNDUP(E243/2,0)+15000,IF(E243&lt;=120000,ROUNDUP(E243/4,0)+30000,60000)))),IF(E243&lt;=0,0,IF(E243&lt;=20000,E243,IF(E243&lt;=40000,ROUNDUP(E243/2,0)+10000,IF(E243&lt;=80000,ROUNDUP(E243/4,0)+20000,40000)))))+IF(F243&lt;=0,0,IF(F243&lt;=25000,F243,IF(F243&lt;=50000,ROUNDUP(F243/2,0)+12500,IF(F243&lt;=100000,ROUNDUP(F243/4,0)+25000,50000)))),IF(AND(D243="はい",C243&gt;=2026,C243&lt;=2027),60000,40000)))))</f>
        <v/>
      </c>
      <c r="P243" s="18">
        <f>IF(G243&lt;=0,0,IF(G243&lt;=20000,G243,IF(G243&lt;=40000,ROUNDUP(G243/2,0)+10000,IF(G243&lt;=80000,ROUNDUP(G243/4,0)+20000,40000))))</f>
        <v/>
      </c>
      <c r="Q243" s="18">
        <f>IF(I243&lt;=0,IF(H243&lt;=0,0,IF(H243&lt;=20000,H243,IF(H243&lt;=40000,ROUNDUP(H243/2,0)+10000,IF(H243&lt;=80000,ROUNDUP(H243/4,0)+20000,40000)))),IF(H243&lt;=0,IF(I243&lt;=0,0,IF(I243&lt;=25000,I243,IF(I243&lt;=50000,ROUNDUP(I243/2,0)+12500,IF(I243&lt;=100000,ROUNDUP(I243/4,0)+25000,50000)))),MAX(IF(I243&lt;=0,0,IF(I243&lt;=25000,I243,IF(I243&lt;=50000,ROUNDUP(I243/2,0)+12500,IF(I243&lt;=100000,ROUNDUP(I243/4,0)+25000,50000)))),MIN(IF(H243&lt;=0,0,IF(H243&lt;=20000,H243,IF(H243&lt;=40000,ROUNDUP(H243/2,0)+10000,IF(H243&lt;=80000,ROUNDUP(H243/4,0)+20000,40000))))+IF(I243&lt;=0,0,IF(I243&lt;=25000,I243,IF(I243&lt;=50000,ROUNDUP(I243/2,0)+12500,IF(I243&lt;=100000,ROUNDUP(I243/4,0)+25000,50000)))),40000))))</f>
        <v/>
      </c>
      <c r="R243" s="18">
        <f>MIN(120000,O243+P243+Q243)</f>
        <v/>
      </c>
      <c r="S243" s="18">
        <f>IF(F243&lt;=0,IF(E243&lt;=0,0,IF(E243&lt;=12000,E243,IF(E243&lt;=32000,ROUNDUP(E243/2,0)+6000,IF(E243&lt;=56000,ROUNDUP(E243/4,0)+14000,28000)))),IF(E243&lt;=0,IF(F243&lt;=0,0,IF(F243&lt;=15000,F243,IF(F243&lt;=40000,ROUNDUP(F243/2,0)+7500,IF(F243&lt;=70000,ROUNDUP(F243/4,0)+17500,35000)))),MAX(IF(F243&lt;=0,0,IF(F243&lt;=15000,F243,IF(F243&lt;=40000,ROUNDUP(F243/2,0)+7500,IF(F243&lt;=70000,ROUNDUP(F243/4,0)+17500,35000)))),MIN(IF(E243&lt;=0,0,IF(E243&lt;=12000,E243,IF(E243&lt;=32000,ROUNDUP(E243/2,0)+6000,IF(E243&lt;=56000,ROUNDUP(E243/4,0)+14000,28000))))+IF(F243&lt;=0,0,IF(F243&lt;=15000,F243,IF(F243&lt;=40000,ROUNDUP(F243/2,0)+7500,IF(F243&lt;=70000,ROUNDUP(F243/4,0)+17500,35000)))),28000))))</f>
        <v/>
      </c>
      <c r="T243" s="18">
        <f>IF(G243&lt;=0,0,IF(G243&lt;=12000,G243,IF(G243&lt;=32000,ROUNDUP(G243/2,0)+6000,IF(G243&lt;=56000,ROUNDUP(G243/4,0)+14000,28000))))</f>
        <v/>
      </c>
      <c r="U243" s="18">
        <f>IF(I243&lt;=0,IF(H243&lt;=0,0,IF(H243&lt;=12000,H243,IF(H243&lt;=32000,ROUNDUP(H243/2,0)+6000,IF(H243&lt;=56000,ROUNDUP(H243/4,0)+14000,28000)))),IF(H243&lt;=0,IF(I243&lt;=0,0,IF(I243&lt;=15000,I243,IF(I243&lt;=40000,ROUNDUP(I243/2,0)+7500,IF(I243&lt;=70000,ROUNDUP(I243/4,0)+17500,35000)))),MAX(IF(I243&lt;=0,0,IF(I243&lt;=15000,I243,IF(I243&lt;=40000,ROUNDUP(I243/2,0)+7500,IF(I243&lt;=70000,ROUNDUP(I243/4,0)+17500,35000)))),MIN(IF(H243&lt;=0,0,IF(H243&lt;=12000,H243,IF(H243&lt;=32000,ROUNDUP(H243/2,0)+6000,IF(H243&lt;=56000,ROUNDUP(H243/4,0)+14000,28000))))+IF(I243&lt;=0,0,IF(I243&lt;=15000,I243,IF(I243&lt;=40000,ROUNDUP(I243/2,0)+7500,IF(I243&lt;=70000,ROUNDUP(I243/4,0)+17500,35000)))),28000))))</f>
        <v/>
      </c>
      <c r="V243" s="18">
        <f>MIN(70000,S243+T243+U243)</f>
        <v/>
      </c>
      <c r="W243" s="18">
        <f>MAX(0,ROUNDDOWN(M243-J243-N243-K243-0,-3))</f>
        <v/>
      </c>
      <c r="X243" s="18">
        <f>MAX(0,ROUNDDOWN(M243-J243-N243-K243-R243,-3))</f>
        <v/>
      </c>
      <c r="Y243" s="18">
        <f>IF(W243&lt;=0,0,ROUNDDOWN((W243*LOOKUP(W243,{0,1950001,3300001,6950001,9000001,18000001,40000001},{0.05,0.1,0.2,0.23,0.33,0.4,0.45})-LOOKUP(W243,{0,1950001,3300001,6950001,9000001,18000001,40000001},{0,97500,427500,636000,1536000,2796000,4796000}))*1.021,-2))</f>
        <v/>
      </c>
      <c r="Z243" s="18">
        <f>IF(X243&lt;=0,0,ROUNDDOWN((X243*LOOKUP(X243,{0,1950001,3300001,6950001,9000001,18000001,40000001},{0.05,0.1,0.2,0.23,0.33,0.4,0.45})-LOOKUP(X243,{0,1950001,3300001,6950001,9000001,18000001,40000001},{0,97500,427500,636000,1536000,2796000,4796000}))*1.021,-2))</f>
        <v/>
      </c>
      <c r="AA243" s="18">
        <f>MAX(0,ROUNDDOWN(M243-J243-430000-L243-0,-3))</f>
        <v/>
      </c>
      <c r="AB243" s="18">
        <f>MAX(0,ROUNDDOWN(M243-J243-430000-L243-V243,-3))</f>
        <v/>
      </c>
      <c r="AC243" s="18">
        <f>IF(M243&lt;=450000,0,MAX(0,ROUNDDOWN(AA243*0.06-MIN(50000,AA243)*0.03,-2))+MAX(0,ROUNDDOWN(AA243*0.04-MIN(50000,AA243)*0.02,-2)))</f>
        <v/>
      </c>
      <c r="AD243" s="18">
        <f>IF(M243&lt;=450000,0,MAX(0,ROUNDDOWN(AB243*0.06-MIN(50000,AB243)*0.03,-2))+MAX(0,ROUNDDOWN(AB243*0.04-MIN(50000,AB243)*0.02,-2)))</f>
        <v/>
      </c>
      <c r="AE243" s="18">
        <f>Y243-Z243</f>
        <v/>
      </c>
      <c r="AF243" s="18">
        <f>AC243-AD243</f>
        <v/>
      </c>
      <c r="AG243" s="18">
        <f>AE243+AF243</f>
        <v/>
      </c>
      <c r="AH243" s="20">
        <f>IF(W243&lt;=0,0,LOOKUP(W243,{0,1950001,3300001,6950001,9000001,18000001,40000001},{0.05,0.1,0.2,0.23,0.33,0.4,0.45}))</f>
        <v/>
      </c>
    </row>
    <row r="244">
      <c r="A244" t="inlineStr">
        <is>
          <t>1万円刻み 一般8万円</t>
        </is>
      </c>
      <c r="B244" s="18">
        <f>'4_1万円刻み'!$A$55</f>
        <v/>
      </c>
      <c r="C244" s="19" t="n">
        <v>2026</v>
      </c>
      <c r="D244" t="inlineStr">
        <is>
          <t>いいえ</t>
        </is>
      </c>
      <c r="E244" s="18" t="n">
        <v>80000</v>
      </c>
      <c r="F244" s="18" t="n">
        <v>0</v>
      </c>
      <c r="G244" s="18" t="n">
        <v>0</v>
      </c>
      <c r="H244" s="18" t="n">
        <v>0</v>
      </c>
      <c r="I244" s="18" t="n">
        <v>0</v>
      </c>
      <c r="J244" s="18">
        <f>ROUND(MIN(B244/12,650000)*12*0.0915+MIN(B244/12,1390000)*12*(0.0504+0)+B244*0.005,0)</f>
        <v/>
      </c>
      <c r="K244" s="18" t="n">
        <v>0</v>
      </c>
      <c r="L244" s="18" t="n">
        <v>0</v>
      </c>
      <c r="M244" s="18">
        <f>ROUND(IF(C244&gt;=2026,IF(B244&lt;741000,0,IF(B244&lt;2191000,B244-740000,IF(B244&lt;2193000,1451000,IF(B244&lt;2196000,1453000,IF(B244&lt;2200000,1456000,IF(B244&lt;3600000,ROUNDDOWN(B244/4,-3)*2.8-80000,IF(B244&lt;6600000,ROUNDDOWN(B244/4,-3)*3.2-440000,IF(B244&lt;8500000,ROUNDDOWN(B244*0.9,0)-1100000,B244-1950000)))))))),IF(B244&lt;651000,0,IF(B244&lt;1900000,B244-650000,IF(B244&lt;3600000,ROUNDDOWN(B244/4,-3)*2.8-80000,IF(B244&lt;6600000,ROUNDDOWN(B244/4,-3)*3.2-440000,IF(B244&lt;8500000,ROUNDDOWN(B244*0.9,0)-1100000,B244-1950000)))))),0)</f>
        <v/>
      </c>
      <c r="N244" s="18">
        <f>IF(M244&gt;23500000,NA(),IF(C244&gt;=2026,IF(M244&lt;=4890000,1040000,IF(M244&lt;=6550000,670000,620000)),IF(M244&lt;=1320000,950000,IF(M244&lt;=3360000,880000,IF(M244&lt;=4890000,680000,IF(M244&lt;=6550000,630000,580000))))))</f>
        <v/>
      </c>
      <c r="O244" s="18">
        <f>IF(F244&lt;=0,IF(AND(D244="はい",C244&gt;=2026,C244&lt;=2027),IF(E244&lt;=0,0,IF(E244&lt;=30000,E244,IF(E244&lt;=60000,ROUNDUP(E244/2,0)+15000,IF(E244&lt;=120000,ROUNDUP(E244/4,0)+30000,60000)))),IF(E244&lt;=0,0,IF(E244&lt;=20000,E244,IF(E244&lt;=40000,ROUNDUP(E244/2,0)+10000,IF(E244&lt;=80000,ROUNDUP(E244/4,0)+20000,40000))))),IF(E244&lt;=0,IF(F244&lt;=0,0,IF(F244&lt;=25000,F244,IF(F244&lt;=50000,ROUNDUP(F244/2,0)+12500,IF(F244&lt;=100000,ROUNDUP(F244/4,0)+25000,50000)))),MAX(IF(F244&lt;=0,0,IF(F244&lt;=25000,F244,IF(F244&lt;=50000,ROUNDUP(F244/2,0)+12500,IF(F244&lt;=100000,ROUNDUP(F244/4,0)+25000,50000)))),MIN(IF(AND(D244="はい",C244&gt;=2026,C244&lt;=2027),IF(E244&lt;=0,0,IF(E244&lt;=30000,E244,IF(E244&lt;=60000,ROUNDUP(E244/2,0)+15000,IF(E244&lt;=120000,ROUNDUP(E244/4,0)+30000,60000)))),IF(E244&lt;=0,0,IF(E244&lt;=20000,E244,IF(E244&lt;=40000,ROUNDUP(E244/2,0)+10000,IF(E244&lt;=80000,ROUNDUP(E244/4,0)+20000,40000)))))+IF(F244&lt;=0,0,IF(F244&lt;=25000,F244,IF(F244&lt;=50000,ROUNDUP(F244/2,0)+12500,IF(F244&lt;=100000,ROUNDUP(F244/4,0)+25000,50000)))),IF(AND(D244="はい",C244&gt;=2026,C244&lt;=2027),60000,40000)))))</f>
        <v/>
      </c>
      <c r="P244" s="18">
        <f>IF(G244&lt;=0,0,IF(G244&lt;=20000,G244,IF(G244&lt;=40000,ROUNDUP(G244/2,0)+10000,IF(G244&lt;=80000,ROUNDUP(G244/4,0)+20000,40000))))</f>
        <v/>
      </c>
      <c r="Q244" s="18">
        <f>IF(I244&lt;=0,IF(H244&lt;=0,0,IF(H244&lt;=20000,H244,IF(H244&lt;=40000,ROUNDUP(H244/2,0)+10000,IF(H244&lt;=80000,ROUNDUP(H244/4,0)+20000,40000)))),IF(H244&lt;=0,IF(I244&lt;=0,0,IF(I244&lt;=25000,I244,IF(I244&lt;=50000,ROUNDUP(I244/2,0)+12500,IF(I244&lt;=100000,ROUNDUP(I244/4,0)+25000,50000)))),MAX(IF(I244&lt;=0,0,IF(I244&lt;=25000,I244,IF(I244&lt;=50000,ROUNDUP(I244/2,0)+12500,IF(I244&lt;=100000,ROUNDUP(I244/4,0)+25000,50000)))),MIN(IF(H244&lt;=0,0,IF(H244&lt;=20000,H244,IF(H244&lt;=40000,ROUNDUP(H244/2,0)+10000,IF(H244&lt;=80000,ROUNDUP(H244/4,0)+20000,40000))))+IF(I244&lt;=0,0,IF(I244&lt;=25000,I244,IF(I244&lt;=50000,ROUNDUP(I244/2,0)+12500,IF(I244&lt;=100000,ROUNDUP(I244/4,0)+25000,50000)))),40000))))</f>
        <v/>
      </c>
      <c r="R244" s="18">
        <f>MIN(120000,O244+P244+Q244)</f>
        <v/>
      </c>
      <c r="S244" s="18">
        <f>IF(F244&lt;=0,IF(E244&lt;=0,0,IF(E244&lt;=12000,E244,IF(E244&lt;=32000,ROUNDUP(E244/2,0)+6000,IF(E244&lt;=56000,ROUNDUP(E244/4,0)+14000,28000)))),IF(E244&lt;=0,IF(F244&lt;=0,0,IF(F244&lt;=15000,F244,IF(F244&lt;=40000,ROUNDUP(F244/2,0)+7500,IF(F244&lt;=70000,ROUNDUP(F244/4,0)+17500,35000)))),MAX(IF(F244&lt;=0,0,IF(F244&lt;=15000,F244,IF(F244&lt;=40000,ROUNDUP(F244/2,0)+7500,IF(F244&lt;=70000,ROUNDUP(F244/4,0)+17500,35000)))),MIN(IF(E244&lt;=0,0,IF(E244&lt;=12000,E244,IF(E244&lt;=32000,ROUNDUP(E244/2,0)+6000,IF(E244&lt;=56000,ROUNDUP(E244/4,0)+14000,28000))))+IF(F244&lt;=0,0,IF(F244&lt;=15000,F244,IF(F244&lt;=40000,ROUNDUP(F244/2,0)+7500,IF(F244&lt;=70000,ROUNDUP(F244/4,0)+17500,35000)))),28000))))</f>
        <v/>
      </c>
      <c r="T244" s="18">
        <f>IF(G244&lt;=0,0,IF(G244&lt;=12000,G244,IF(G244&lt;=32000,ROUNDUP(G244/2,0)+6000,IF(G244&lt;=56000,ROUNDUP(G244/4,0)+14000,28000))))</f>
        <v/>
      </c>
      <c r="U244" s="18">
        <f>IF(I244&lt;=0,IF(H244&lt;=0,0,IF(H244&lt;=12000,H244,IF(H244&lt;=32000,ROUNDUP(H244/2,0)+6000,IF(H244&lt;=56000,ROUNDUP(H244/4,0)+14000,28000)))),IF(H244&lt;=0,IF(I244&lt;=0,0,IF(I244&lt;=15000,I244,IF(I244&lt;=40000,ROUNDUP(I244/2,0)+7500,IF(I244&lt;=70000,ROUNDUP(I244/4,0)+17500,35000)))),MAX(IF(I244&lt;=0,0,IF(I244&lt;=15000,I244,IF(I244&lt;=40000,ROUNDUP(I244/2,0)+7500,IF(I244&lt;=70000,ROUNDUP(I244/4,0)+17500,35000)))),MIN(IF(H244&lt;=0,0,IF(H244&lt;=12000,H244,IF(H244&lt;=32000,ROUNDUP(H244/2,0)+6000,IF(H244&lt;=56000,ROUNDUP(H244/4,0)+14000,28000))))+IF(I244&lt;=0,0,IF(I244&lt;=15000,I244,IF(I244&lt;=40000,ROUNDUP(I244/2,0)+7500,IF(I244&lt;=70000,ROUNDUP(I244/4,0)+17500,35000)))),28000))))</f>
        <v/>
      </c>
      <c r="V244" s="18">
        <f>MIN(70000,S244+T244+U244)</f>
        <v/>
      </c>
      <c r="W244" s="18">
        <f>MAX(0,ROUNDDOWN(M244-J244-N244-K244-0,-3))</f>
        <v/>
      </c>
      <c r="X244" s="18">
        <f>MAX(0,ROUNDDOWN(M244-J244-N244-K244-R244,-3))</f>
        <v/>
      </c>
      <c r="Y244" s="18">
        <f>IF(W244&lt;=0,0,ROUNDDOWN((W244*LOOKUP(W244,{0,1950001,3300001,6950001,9000001,18000001,40000001},{0.05,0.1,0.2,0.23,0.33,0.4,0.45})-LOOKUP(W244,{0,1950001,3300001,6950001,9000001,18000001,40000001},{0,97500,427500,636000,1536000,2796000,4796000}))*1.021,-2))</f>
        <v/>
      </c>
      <c r="Z244" s="18">
        <f>IF(X244&lt;=0,0,ROUNDDOWN((X244*LOOKUP(X244,{0,1950001,3300001,6950001,9000001,18000001,40000001},{0.05,0.1,0.2,0.23,0.33,0.4,0.45})-LOOKUP(X244,{0,1950001,3300001,6950001,9000001,18000001,40000001},{0,97500,427500,636000,1536000,2796000,4796000}))*1.021,-2))</f>
        <v/>
      </c>
      <c r="AA244" s="18">
        <f>MAX(0,ROUNDDOWN(M244-J244-430000-L244-0,-3))</f>
        <v/>
      </c>
      <c r="AB244" s="18">
        <f>MAX(0,ROUNDDOWN(M244-J244-430000-L244-V244,-3))</f>
        <v/>
      </c>
      <c r="AC244" s="18">
        <f>IF(M244&lt;=450000,0,MAX(0,ROUNDDOWN(AA244*0.06-MIN(50000,AA244)*0.03,-2))+MAX(0,ROUNDDOWN(AA244*0.04-MIN(50000,AA244)*0.02,-2)))</f>
        <v/>
      </c>
      <c r="AD244" s="18">
        <f>IF(M244&lt;=450000,0,MAX(0,ROUNDDOWN(AB244*0.06-MIN(50000,AB244)*0.03,-2))+MAX(0,ROUNDDOWN(AB244*0.04-MIN(50000,AB244)*0.02,-2)))</f>
        <v/>
      </c>
      <c r="AE244" s="18">
        <f>Y244-Z244</f>
        <v/>
      </c>
      <c r="AF244" s="18">
        <f>AC244-AD244</f>
        <v/>
      </c>
      <c r="AG244" s="18">
        <f>AE244+AF244</f>
        <v/>
      </c>
      <c r="AH244" s="20">
        <f>IF(W244&lt;=0,0,LOOKUP(W244,{0,1950001,3300001,6950001,9000001,18000001,40000001},{0.05,0.1,0.2,0.23,0.33,0.4,0.45}))</f>
        <v/>
      </c>
    </row>
    <row r="245">
      <c r="A245" t="inlineStr">
        <is>
          <t>1万円刻み 特例あり一般12万円</t>
        </is>
      </c>
      <c r="B245" s="18">
        <f>'4_1万円刻み'!$A$55</f>
        <v/>
      </c>
      <c r="C245" s="19" t="n">
        <v>2026</v>
      </c>
      <c r="D245" t="inlineStr">
        <is>
          <t>はい</t>
        </is>
      </c>
      <c r="E245" s="18" t="n">
        <v>120000</v>
      </c>
      <c r="F245" s="18" t="n">
        <v>0</v>
      </c>
      <c r="G245" s="18" t="n">
        <v>0</v>
      </c>
      <c r="H245" s="18" t="n">
        <v>0</v>
      </c>
      <c r="I245" s="18" t="n">
        <v>0</v>
      </c>
      <c r="J245" s="18">
        <f>ROUND(MIN(B245/12,650000)*12*0.0915+MIN(B245/12,1390000)*12*(0.0504+0)+B245*0.005,0)</f>
        <v/>
      </c>
      <c r="K245" s="18" t="n">
        <v>0</v>
      </c>
      <c r="L245" s="18" t="n">
        <v>0</v>
      </c>
      <c r="M245" s="18">
        <f>ROUND(IF(C245&gt;=2026,IF(B245&lt;741000,0,IF(B245&lt;2191000,B245-740000,IF(B245&lt;2193000,1451000,IF(B245&lt;2196000,1453000,IF(B245&lt;2200000,1456000,IF(B245&lt;3600000,ROUNDDOWN(B245/4,-3)*2.8-80000,IF(B245&lt;6600000,ROUNDDOWN(B245/4,-3)*3.2-440000,IF(B245&lt;8500000,ROUNDDOWN(B245*0.9,0)-1100000,B245-1950000)))))))),IF(B245&lt;651000,0,IF(B245&lt;1900000,B245-650000,IF(B245&lt;3600000,ROUNDDOWN(B245/4,-3)*2.8-80000,IF(B245&lt;6600000,ROUNDDOWN(B245/4,-3)*3.2-440000,IF(B245&lt;8500000,ROUNDDOWN(B245*0.9,0)-1100000,B245-1950000)))))),0)</f>
        <v/>
      </c>
      <c r="N245" s="18">
        <f>IF(M245&gt;23500000,NA(),IF(C245&gt;=2026,IF(M245&lt;=4890000,1040000,IF(M245&lt;=6550000,670000,620000)),IF(M245&lt;=1320000,950000,IF(M245&lt;=3360000,880000,IF(M245&lt;=4890000,680000,IF(M245&lt;=6550000,630000,580000))))))</f>
        <v/>
      </c>
      <c r="O245" s="18">
        <f>IF(F245&lt;=0,IF(AND(D245="はい",C245&gt;=2026,C245&lt;=2027),IF(E245&lt;=0,0,IF(E245&lt;=30000,E245,IF(E245&lt;=60000,ROUNDUP(E245/2,0)+15000,IF(E245&lt;=120000,ROUNDUP(E245/4,0)+30000,60000)))),IF(E245&lt;=0,0,IF(E245&lt;=20000,E245,IF(E245&lt;=40000,ROUNDUP(E245/2,0)+10000,IF(E245&lt;=80000,ROUNDUP(E245/4,0)+20000,40000))))),IF(E245&lt;=0,IF(F245&lt;=0,0,IF(F245&lt;=25000,F245,IF(F245&lt;=50000,ROUNDUP(F245/2,0)+12500,IF(F245&lt;=100000,ROUNDUP(F245/4,0)+25000,50000)))),MAX(IF(F245&lt;=0,0,IF(F245&lt;=25000,F245,IF(F245&lt;=50000,ROUNDUP(F245/2,0)+12500,IF(F245&lt;=100000,ROUNDUP(F245/4,0)+25000,50000)))),MIN(IF(AND(D245="はい",C245&gt;=2026,C245&lt;=2027),IF(E245&lt;=0,0,IF(E245&lt;=30000,E245,IF(E245&lt;=60000,ROUNDUP(E245/2,0)+15000,IF(E245&lt;=120000,ROUNDUP(E245/4,0)+30000,60000)))),IF(E245&lt;=0,0,IF(E245&lt;=20000,E245,IF(E245&lt;=40000,ROUNDUP(E245/2,0)+10000,IF(E245&lt;=80000,ROUNDUP(E245/4,0)+20000,40000)))))+IF(F245&lt;=0,0,IF(F245&lt;=25000,F245,IF(F245&lt;=50000,ROUNDUP(F245/2,0)+12500,IF(F245&lt;=100000,ROUNDUP(F245/4,0)+25000,50000)))),IF(AND(D245="はい",C245&gt;=2026,C245&lt;=2027),60000,40000)))))</f>
        <v/>
      </c>
      <c r="P245" s="18">
        <f>IF(G245&lt;=0,0,IF(G245&lt;=20000,G245,IF(G245&lt;=40000,ROUNDUP(G245/2,0)+10000,IF(G245&lt;=80000,ROUNDUP(G245/4,0)+20000,40000))))</f>
        <v/>
      </c>
      <c r="Q245" s="18">
        <f>IF(I245&lt;=0,IF(H245&lt;=0,0,IF(H245&lt;=20000,H245,IF(H245&lt;=40000,ROUNDUP(H245/2,0)+10000,IF(H245&lt;=80000,ROUNDUP(H245/4,0)+20000,40000)))),IF(H245&lt;=0,IF(I245&lt;=0,0,IF(I245&lt;=25000,I245,IF(I245&lt;=50000,ROUNDUP(I245/2,0)+12500,IF(I245&lt;=100000,ROUNDUP(I245/4,0)+25000,50000)))),MAX(IF(I245&lt;=0,0,IF(I245&lt;=25000,I245,IF(I245&lt;=50000,ROUNDUP(I245/2,0)+12500,IF(I245&lt;=100000,ROUNDUP(I245/4,0)+25000,50000)))),MIN(IF(H245&lt;=0,0,IF(H245&lt;=20000,H245,IF(H245&lt;=40000,ROUNDUP(H245/2,0)+10000,IF(H245&lt;=80000,ROUNDUP(H245/4,0)+20000,40000))))+IF(I245&lt;=0,0,IF(I245&lt;=25000,I245,IF(I245&lt;=50000,ROUNDUP(I245/2,0)+12500,IF(I245&lt;=100000,ROUNDUP(I245/4,0)+25000,50000)))),40000))))</f>
        <v/>
      </c>
      <c r="R245" s="18">
        <f>MIN(120000,O245+P245+Q245)</f>
        <v/>
      </c>
      <c r="S245" s="18">
        <f>IF(F245&lt;=0,IF(E245&lt;=0,0,IF(E245&lt;=12000,E245,IF(E245&lt;=32000,ROUNDUP(E245/2,0)+6000,IF(E245&lt;=56000,ROUNDUP(E245/4,0)+14000,28000)))),IF(E245&lt;=0,IF(F245&lt;=0,0,IF(F245&lt;=15000,F245,IF(F245&lt;=40000,ROUNDUP(F245/2,0)+7500,IF(F245&lt;=70000,ROUNDUP(F245/4,0)+17500,35000)))),MAX(IF(F245&lt;=0,0,IF(F245&lt;=15000,F245,IF(F245&lt;=40000,ROUNDUP(F245/2,0)+7500,IF(F245&lt;=70000,ROUNDUP(F245/4,0)+17500,35000)))),MIN(IF(E245&lt;=0,0,IF(E245&lt;=12000,E245,IF(E245&lt;=32000,ROUNDUP(E245/2,0)+6000,IF(E245&lt;=56000,ROUNDUP(E245/4,0)+14000,28000))))+IF(F245&lt;=0,0,IF(F245&lt;=15000,F245,IF(F245&lt;=40000,ROUNDUP(F245/2,0)+7500,IF(F245&lt;=70000,ROUNDUP(F245/4,0)+17500,35000)))),28000))))</f>
        <v/>
      </c>
      <c r="T245" s="18">
        <f>IF(G245&lt;=0,0,IF(G245&lt;=12000,G245,IF(G245&lt;=32000,ROUNDUP(G245/2,0)+6000,IF(G245&lt;=56000,ROUNDUP(G245/4,0)+14000,28000))))</f>
        <v/>
      </c>
      <c r="U245" s="18">
        <f>IF(I245&lt;=0,IF(H245&lt;=0,0,IF(H245&lt;=12000,H245,IF(H245&lt;=32000,ROUNDUP(H245/2,0)+6000,IF(H245&lt;=56000,ROUNDUP(H245/4,0)+14000,28000)))),IF(H245&lt;=0,IF(I245&lt;=0,0,IF(I245&lt;=15000,I245,IF(I245&lt;=40000,ROUNDUP(I245/2,0)+7500,IF(I245&lt;=70000,ROUNDUP(I245/4,0)+17500,35000)))),MAX(IF(I245&lt;=0,0,IF(I245&lt;=15000,I245,IF(I245&lt;=40000,ROUNDUP(I245/2,0)+7500,IF(I245&lt;=70000,ROUNDUP(I245/4,0)+17500,35000)))),MIN(IF(H245&lt;=0,0,IF(H245&lt;=12000,H245,IF(H245&lt;=32000,ROUNDUP(H245/2,0)+6000,IF(H245&lt;=56000,ROUNDUP(H245/4,0)+14000,28000))))+IF(I245&lt;=0,0,IF(I245&lt;=15000,I245,IF(I245&lt;=40000,ROUNDUP(I245/2,0)+7500,IF(I245&lt;=70000,ROUNDUP(I245/4,0)+17500,35000)))),28000))))</f>
        <v/>
      </c>
      <c r="V245" s="18">
        <f>MIN(70000,S245+T245+U245)</f>
        <v/>
      </c>
      <c r="W245" s="18">
        <f>MAX(0,ROUNDDOWN(M245-J245-N245-K245-0,-3))</f>
        <v/>
      </c>
      <c r="X245" s="18">
        <f>MAX(0,ROUNDDOWN(M245-J245-N245-K245-R245,-3))</f>
        <v/>
      </c>
      <c r="Y245" s="18">
        <f>IF(W245&lt;=0,0,ROUNDDOWN((W245*LOOKUP(W245,{0,1950001,3300001,6950001,9000001,18000001,40000001},{0.05,0.1,0.2,0.23,0.33,0.4,0.45})-LOOKUP(W245,{0,1950001,3300001,6950001,9000001,18000001,40000001},{0,97500,427500,636000,1536000,2796000,4796000}))*1.021,-2))</f>
        <v/>
      </c>
      <c r="Z245" s="18">
        <f>IF(X245&lt;=0,0,ROUNDDOWN((X245*LOOKUP(X245,{0,1950001,3300001,6950001,9000001,18000001,40000001},{0.05,0.1,0.2,0.23,0.33,0.4,0.45})-LOOKUP(X245,{0,1950001,3300001,6950001,9000001,18000001,40000001},{0,97500,427500,636000,1536000,2796000,4796000}))*1.021,-2))</f>
        <v/>
      </c>
      <c r="AA245" s="18">
        <f>MAX(0,ROUNDDOWN(M245-J245-430000-L245-0,-3))</f>
        <v/>
      </c>
      <c r="AB245" s="18">
        <f>MAX(0,ROUNDDOWN(M245-J245-430000-L245-V245,-3))</f>
        <v/>
      </c>
      <c r="AC245" s="18">
        <f>IF(M245&lt;=450000,0,MAX(0,ROUNDDOWN(AA245*0.06-MIN(50000,AA245)*0.03,-2))+MAX(0,ROUNDDOWN(AA245*0.04-MIN(50000,AA245)*0.02,-2)))</f>
        <v/>
      </c>
      <c r="AD245" s="18">
        <f>IF(M245&lt;=450000,0,MAX(0,ROUNDDOWN(AB245*0.06-MIN(50000,AB245)*0.03,-2))+MAX(0,ROUNDDOWN(AB245*0.04-MIN(50000,AB245)*0.02,-2)))</f>
        <v/>
      </c>
      <c r="AE245" s="18">
        <f>Y245-Z245</f>
        <v/>
      </c>
      <c r="AF245" s="18">
        <f>AC245-AD245</f>
        <v/>
      </c>
      <c r="AG245" s="18">
        <f>AE245+AF245</f>
        <v/>
      </c>
      <c r="AH245" s="20">
        <f>IF(W245&lt;=0,0,LOOKUP(W245,{0,1950001,3300001,6950001,9000001,18000001,40000001},{0.05,0.1,0.2,0.23,0.33,0.4,0.45}))</f>
        <v/>
      </c>
    </row>
    <row r="246">
      <c r="A246" t="inlineStr">
        <is>
          <t>1万円刻み 3区分8万円ずつ</t>
        </is>
      </c>
      <c r="B246" s="18">
        <f>'4_1万円刻み'!$A$56</f>
        <v/>
      </c>
      <c r="C246" s="19" t="n">
        <v>2026</v>
      </c>
      <c r="D246" t="inlineStr">
        <is>
          <t>いいえ</t>
        </is>
      </c>
      <c r="E246" s="18" t="n">
        <v>80000</v>
      </c>
      <c r="F246" s="18" t="n">
        <v>0</v>
      </c>
      <c r="G246" s="18" t="n">
        <v>80000</v>
      </c>
      <c r="H246" s="18" t="n">
        <v>80000</v>
      </c>
      <c r="I246" s="18" t="n">
        <v>0</v>
      </c>
      <c r="J246" s="18">
        <f>ROUND(MIN(B246/12,650000)*12*0.0915+MIN(B246/12,1390000)*12*(0.0504+0)+B246*0.005,0)</f>
        <v/>
      </c>
      <c r="K246" s="18" t="n">
        <v>0</v>
      </c>
      <c r="L246" s="18" t="n">
        <v>0</v>
      </c>
      <c r="M246" s="18">
        <f>ROUND(IF(C246&gt;=2026,IF(B246&lt;741000,0,IF(B246&lt;2191000,B246-740000,IF(B246&lt;2193000,1451000,IF(B246&lt;2196000,1453000,IF(B246&lt;2200000,1456000,IF(B246&lt;3600000,ROUNDDOWN(B246/4,-3)*2.8-80000,IF(B246&lt;6600000,ROUNDDOWN(B246/4,-3)*3.2-440000,IF(B246&lt;8500000,ROUNDDOWN(B246*0.9,0)-1100000,B246-1950000)))))))),IF(B246&lt;651000,0,IF(B246&lt;1900000,B246-650000,IF(B246&lt;3600000,ROUNDDOWN(B246/4,-3)*2.8-80000,IF(B246&lt;6600000,ROUNDDOWN(B246/4,-3)*3.2-440000,IF(B246&lt;8500000,ROUNDDOWN(B246*0.9,0)-1100000,B246-1950000)))))),0)</f>
        <v/>
      </c>
      <c r="N246" s="18">
        <f>IF(M246&gt;23500000,NA(),IF(C246&gt;=2026,IF(M246&lt;=4890000,1040000,IF(M246&lt;=6550000,670000,620000)),IF(M246&lt;=1320000,950000,IF(M246&lt;=3360000,880000,IF(M246&lt;=4890000,680000,IF(M246&lt;=6550000,630000,580000))))))</f>
        <v/>
      </c>
      <c r="O246" s="18">
        <f>IF(F246&lt;=0,IF(AND(D246="はい",C246&gt;=2026,C246&lt;=2027),IF(E246&lt;=0,0,IF(E246&lt;=30000,E246,IF(E246&lt;=60000,ROUNDUP(E246/2,0)+15000,IF(E246&lt;=120000,ROUNDUP(E246/4,0)+30000,60000)))),IF(E246&lt;=0,0,IF(E246&lt;=20000,E246,IF(E246&lt;=40000,ROUNDUP(E246/2,0)+10000,IF(E246&lt;=80000,ROUNDUP(E246/4,0)+20000,40000))))),IF(E246&lt;=0,IF(F246&lt;=0,0,IF(F246&lt;=25000,F246,IF(F246&lt;=50000,ROUNDUP(F246/2,0)+12500,IF(F246&lt;=100000,ROUNDUP(F246/4,0)+25000,50000)))),MAX(IF(F246&lt;=0,0,IF(F246&lt;=25000,F246,IF(F246&lt;=50000,ROUNDUP(F246/2,0)+12500,IF(F246&lt;=100000,ROUNDUP(F246/4,0)+25000,50000)))),MIN(IF(AND(D246="はい",C246&gt;=2026,C246&lt;=2027),IF(E246&lt;=0,0,IF(E246&lt;=30000,E246,IF(E246&lt;=60000,ROUNDUP(E246/2,0)+15000,IF(E246&lt;=120000,ROUNDUP(E246/4,0)+30000,60000)))),IF(E246&lt;=0,0,IF(E246&lt;=20000,E246,IF(E246&lt;=40000,ROUNDUP(E246/2,0)+10000,IF(E246&lt;=80000,ROUNDUP(E246/4,0)+20000,40000)))))+IF(F246&lt;=0,0,IF(F246&lt;=25000,F246,IF(F246&lt;=50000,ROUNDUP(F246/2,0)+12500,IF(F246&lt;=100000,ROUNDUP(F246/4,0)+25000,50000)))),IF(AND(D246="はい",C246&gt;=2026,C246&lt;=2027),60000,40000)))))</f>
        <v/>
      </c>
      <c r="P246" s="18">
        <f>IF(G246&lt;=0,0,IF(G246&lt;=20000,G246,IF(G246&lt;=40000,ROUNDUP(G246/2,0)+10000,IF(G246&lt;=80000,ROUNDUP(G246/4,0)+20000,40000))))</f>
        <v/>
      </c>
      <c r="Q246" s="18">
        <f>IF(I246&lt;=0,IF(H246&lt;=0,0,IF(H246&lt;=20000,H246,IF(H246&lt;=40000,ROUNDUP(H246/2,0)+10000,IF(H246&lt;=80000,ROUNDUP(H246/4,0)+20000,40000)))),IF(H246&lt;=0,IF(I246&lt;=0,0,IF(I246&lt;=25000,I246,IF(I246&lt;=50000,ROUNDUP(I246/2,0)+12500,IF(I246&lt;=100000,ROUNDUP(I246/4,0)+25000,50000)))),MAX(IF(I246&lt;=0,0,IF(I246&lt;=25000,I246,IF(I246&lt;=50000,ROUNDUP(I246/2,0)+12500,IF(I246&lt;=100000,ROUNDUP(I246/4,0)+25000,50000)))),MIN(IF(H246&lt;=0,0,IF(H246&lt;=20000,H246,IF(H246&lt;=40000,ROUNDUP(H246/2,0)+10000,IF(H246&lt;=80000,ROUNDUP(H246/4,0)+20000,40000))))+IF(I246&lt;=0,0,IF(I246&lt;=25000,I246,IF(I246&lt;=50000,ROUNDUP(I246/2,0)+12500,IF(I246&lt;=100000,ROUNDUP(I246/4,0)+25000,50000)))),40000))))</f>
        <v/>
      </c>
      <c r="R246" s="18">
        <f>MIN(120000,O246+P246+Q246)</f>
        <v/>
      </c>
      <c r="S246" s="18">
        <f>IF(F246&lt;=0,IF(E246&lt;=0,0,IF(E246&lt;=12000,E246,IF(E246&lt;=32000,ROUNDUP(E246/2,0)+6000,IF(E246&lt;=56000,ROUNDUP(E246/4,0)+14000,28000)))),IF(E246&lt;=0,IF(F246&lt;=0,0,IF(F246&lt;=15000,F246,IF(F246&lt;=40000,ROUNDUP(F246/2,0)+7500,IF(F246&lt;=70000,ROUNDUP(F246/4,0)+17500,35000)))),MAX(IF(F246&lt;=0,0,IF(F246&lt;=15000,F246,IF(F246&lt;=40000,ROUNDUP(F246/2,0)+7500,IF(F246&lt;=70000,ROUNDUP(F246/4,0)+17500,35000)))),MIN(IF(E246&lt;=0,0,IF(E246&lt;=12000,E246,IF(E246&lt;=32000,ROUNDUP(E246/2,0)+6000,IF(E246&lt;=56000,ROUNDUP(E246/4,0)+14000,28000))))+IF(F246&lt;=0,0,IF(F246&lt;=15000,F246,IF(F246&lt;=40000,ROUNDUP(F246/2,0)+7500,IF(F246&lt;=70000,ROUNDUP(F246/4,0)+17500,35000)))),28000))))</f>
        <v/>
      </c>
      <c r="T246" s="18">
        <f>IF(G246&lt;=0,0,IF(G246&lt;=12000,G246,IF(G246&lt;=32000,ROUNDUP(G246/2,0)+6000,IF(G246&lt;=56000,ROUNDUP(G246/4,0)+14000,28000))))</f>
        <v/>
      </c>
      <c r="U246" s="18">
        <f>IF(I246&lt;=0,IF(H246&lt;=0,0,IF(H246&lt;=12000,H246,IF(H246&lt;=32000,ROUNDUP(H246/2,0)+6000,IF(H246&lt;=56000,ROUNDUP(H246/4,0)+14000,28000)))),IF(H246&lt;=0,IF(I246&lt;=0,0,IF(I246&lt;=15000,I246,IF(I246&lt;=40000,ROUNDUP(I246/2,0)+7500,IF(I246&lt;=70000,ROUNDUP(I246/4,0)+17500,35000)))),MAX(IF(I246&lt;=0,0,IF(I246&lt;=15000,I246,IF(I246&lt;=40000,ROUNDUP(I246/2,0)+7500,IF(I246&lt;=70000,ROUNDUP(I246/4,0)+17500,35000)))),MIN(IF(H246&lt;=0,0,IF(H246&lt;=12000,H246,IF(H246&lt;=32000,ROUNDUP(H246/2,0)+6000,IF(H246&lt;=56000,ROUNDUP(H246/4,0)+14000,28000))))+IF(I246&lt;=0,0,IF(I246&lt;=15000,I246,IF(I246&lt;=40000,ROUNDUP(I246/2,0)+7500,IF(I246&lt;=70000,ROUNDUP(I246/4,0)+17500,35000)))),28000))))</f>
        <v/>
      </c>
      <c r="V246" s="18">
        <f>MIN(70000,S246+T246+U246)</f>
        <v/>
      </c>
      <c r="W246" s="18">
        <f>MAX(0,ROUNDDOWN(M246-J246-N246-K246-0,-3))</f>
        <v/>
      </c>
      <c r="X246" s="18">
        <f>MAX(0,ROUNDDOWN(M246-J246-N246-K246-R246,-3))</f>
        <v/>
      </c>
      <c r="Y246" s="18">
        <f>IF(W246&lt;=0,0,ROUNDDOWN((W246*LOOKUP(W246,{0,1950001,3300001,6950001,9000001,18000001,40000001},{0.05,0.1,0.2,0.23,0.33,0.4,0.45})-LOOKUP(W246,{0,1950001,3300001,6950001,9000001,18000001,40000001},{0,97500,427500,636000,1536000,2796000,4796000}))*1.021,-2))</f>
        <v/>
      </c>
      <c r="Z246" s="18">
        <f>IF(X246&lt;=0,0,ROUNDDOWN((X246*LOOKUP(X246,{0,1950001,3300001,6950001,9000001,18000001,40000001},{0.05,0.1,0.2,0.23,0.33,0.4,0.45})-LOOKUP(X246,{0,1950001,3300001,6950001,9000001,18000001,40000001},{0,97500,427500,636000,1536000,2796000,4796000}))*1.021,-2))</f>
        <v/>
      </c>
      <c r="AA246" s="18">
        <f>MAX(0,ROUNDDOWN(M246-J246-430000-L246-0,-3))</f>
        <v/>
      </c>
      <c r="AB246" s="18">
        <f>MAX(0,ROUNDDOWN(M246-J246-430000-L246-V246,-3))</f>
        <v/>
      </c>
      <c r="AC246" s="18">
        <f>IF(M246&lt;=450000,0,MAX(0,ROUNDDOWN(AA246*0.06-MIN(50000,AA246)*0.03,-2))+MAX(0,ROUNDDOWN(AA246*0.04-MIN(50000,AA246)*0.02,-2)))</f>
        <v/>
      </c>
      <c r="AD246" s="18">
        <f>IF(M246&lt;=450000,0,MAX(0,ROUNDDOWN(AB246*0.06-MIN(50000,AB246)*0.03,-2))+MAX(0,ROUNDDOWN(AB246*0.04-MIN(50000,AB246)*0.02,-2)))</f>
        <v/>
      </c>
      <c r="AE246" s="18">
        <f>Y246-Z246</f>
        <v/>
      </c>
      <c r="AF246" s="18">
        <f>AC246-AD246</f>
        <v/>
      </c>
      <c r="AG246" s="18">
        <f>AE246+AF246</f>
        <v/>
      </c>
      <c r="AH246" s="20">
        <f>IF(W246&lt;=0,0,LOOKUP(W246,{0,1950001,3300001,6950001,9000001,18000001,40000001},{0.05,0.1,0.2,0.23,0.33,0.4,0.45}))</f>
        <v/>
      </c>
    </row>
    <row r="247">
      <c r="A247" t="inlineStr">
        <is>
          <t>1万円刻み 一般8万円</t>
        </is>
      </c>
      <c r="B247" s="18">
        <f>'4_1万円刻み'!$A$56</f>
        <v/>
      </c>
      <c r="C247" s="19" t="n">
        <v>2026</v>
      </c>
      <c r="D247" t="inlineStr">
        <is>
          <t>いいえ</t>
        </is>
      </c>
      <c r="E247" s="18" t="n">
        <v>80000</v>
      </c>
      <c r="F247" s="18" t="n">
        <v>0</v>
      </c>
      <c r="G247" s="18" t="n">
        <v>0</v>
      </c>
      <c r="H247" s="18" t="n">
        <v>0</v>
      </c>
      <c r="I247" s="18" t="n">
        <v>0</v>
      </c>
      <c r="J247" s="18">
        <f>ROUND(MIN(B247/12,650000)*12*0.0915+MIN(B247/12,1390000)*12*(0.0504+0)+B247*0.005,0)</f>
        <v/>
      </c>
      <c r="K247" s="18" t="n">
        <v>0</v>
      </c>
      <c r="L247" s="18" t="n">
        <v>0</v>
      </c>
      <c r="M247" s="18">
        <f>ROUND(IF(C247&gt;=2026,IF(B247&lt;741000,0,IF(B247&lt;2191000,B247-740000,IF(B247&lt;2193000,1451000,IF(B247&lt;2196000,1453000,IF(B247&lt;2200000,1456000,IF(B247&lt;3600000,ROUNDDOWN(B247/4,-3)*2.8-80000,IF(B247&lt;6600000,ROUNDDOWN(B247/4,-3)*3.2-440000,IF(B247&lt;8500000,ROUNDDOWN(B247*0.9,0)-1100000,B247-1950000)))))))),IF(B247&lt;651000,0,IF(B247&lt;1900000,B247-650000,IF(B247&lt;3600000,ROUNDDOWN(B247/4,-3)*2.8-80000,IF(B247&lt;6600000,ROUNDDOWN(B247/4,-3)*3.2-440000,IF(B247&lt;8500000,ROUNDDOWN(B247*0.9,0)-1100000,B247-1950000)))))),0)</f>
        <v/>
      </c>
      <c r="N247" s="18">
        <f>IF(M247&gt;23500000,NA(),IF(C247&gt;=2026,IF(M247&lt;=4890000,1040000,IF(M247&lt;=6550000,670000,620000)),IF(M247&lt;=1320000,950000,IF(M247&lt;=3360000,880000,IF(M247&lt;=4890000,680000,IF(M247&lt;=6550000,630000,580000))))))</f>
        <v/>
      </c>
      <c r="O247" s="18">
        <f>IF(F247&lt;=0,IF(AND(D247="はい",C247&gt;=2026,C247&lt;=2027),IF(E247&lt;=0,0,IF(E247&lt;=30000,E247,IF(E247&lt;=60000,ROUNDUP(E247/2,0)+15000,IF(E247&lt;=120000,ROUNDUP(E247/4,0)+30000,60000)))),IF(E247&lt;=0,0,IF(E247&lt;=20000,E247,IF(E247&lt;=40000,ROUNDUP(E247/2,0)+10000,IF(E247&lt;=80000,ROUNDUP(E247/4,0)+20000,40000))))),IF(E247&lt;=0,IF(F247&lt;=0,0,IF(F247&lt;=25000,F247,IF(F247&lt;=50000,ROUNDUP(F247/2,0)+12500,IF(F247&lt;=100000,ROUNDUP(F247/4,0)+25000,50000)))),MAX(IF(F247&lt;=0,0,IF(F247&lt;=25000,F247,IF(F247&lt;=50000,ROUNDUP(F247/2,0)+12500,IF(F247&lt;=100000,ROUNDUP(F247/4,0)+25000,50000)))),MIN(IF(AND(D247="はい",C247&gt;=2026,C247&lt;=2027),IF(E247&lt;=0,0,IF(E247&lt;=30000,E247,IF(E247&lt;=60000,ROUNDUP(E247/2,0)+15000,IF(E247&lt;=120000,ROUNDUP(E247/4,0)+30000,60000)))),IF(E247&lt;=0,0,IF(E247&lt;=20000,E247,IF(E247&lt;=40000,ROUNDUP(E247/2,0)+10000,IF(E247&lt;=80000,ROUNDUP(E247/4,0)+20000,40000)))))+IF(F247&lt;=0,0,IF(F247&lt;=25000,F247,IF(F247&lt;=50000,ROUNDUP(F247/2,0)+12500,IF(F247&lt;=100000,ROUNDUP(F247/4,0)+25000,50000)))),IF(AND(D247="はい",C247&gt;=2026,C247&lt;=2027),60000,40000)))))</f>
        <v/>
      </c>
      <c r="P247" s="18">
        <f>IF(G247&lt;=0,0,IF(G247&lt;=20000,G247,IF(G247&lt;=40000,ROUNDUP(G247/2,0)+10000,IF(G247&lt;=80000,ROUNDUP(G247/4,0)+20000,40000))))</f>
        <v/>
      </c>
      <c r="Q247" s="18">
        <f>IF(I247&lt;=0,IF(H247&lt;=0,0,IF(H247&lt;=20000,H247,IF(H247&lt;=40000,ROUNDUP(H247/2,0)+10000,IF(H247&lt;=80000,ROUNDUP(H247/4,0)+20000,40000)))),IF(H247&lt;=0,IF(I247&lt;=0,0,IF(I247&lt;=25000,I247,IF(I247&lt;=50000,ROUNDUP(I247/2,0)+12500,IF(I247&lt;=100000,ROUNDUP(I247/4,0)+25000,50000)))),MAX(IF(I247&lt;=0,0,IF(I247&lt;=25000,I247,IF(I247&lt;=50000,ROUNDUP(I247/2,0)+12500,IF(I247&lt;=100000,ROUNDUP(I247/4,0)+25000,50000)))),MIN(IF(H247&lt;=0,0,IF(H247&lt;=20000,H247,IF(H247&lt;=40000,ROUNDUP(H247/2,0)+10000,IF(H247&lt;=80000,ROUNDUP(H247/4,0)+20000,40000))))+IF(I247&lt;=0,0,IF(I247&lt;=25000,I247,IF(I247&lt;=50000,ROUNDUP(I247/2,0)+12500,IF(I247&lt;=100000,ROUNDUP(I247/4,0)+25000,50000)))),40000))))</f>
        <v/>
      </c>
      <c r="R247" s="18">
        <f>MIN(120000,O247+P247+Q247)</f>
        <v/>
      </c>
      <c r="S247" s="18">
        <f>IF(F247&lt;=0,IF(E247&lt;=0,0,IF(E247&lt;=12000,E247,IF(E247&lt;=32000,ROUNDUP(E247/2,0)+6000,IF(E247&lt;=56000,ROUNDUP(E247/4,0)+14000,28000)))),IF(E247&lt;=0,IF(F247&lt;=0,0,IF(F247&lt;=15000,F247,IF(F247&lt;=40000,ROUNDUP(F247/2,0)+7500,IF(F247&lt;=70000,ROUNDUP(F247/4,0)+17500,35000)))),MAX(IF(F247&lt;=0,0,IF(F247&lt;=15000,F247,IF(F247&lt;=40000,ROUNDUP(F247/2,0)+7500,IF(F247&lt;=70000,ROUNDUP(F247/4,0)+17500,35000)))),MIN(IF(E247&lt;=0,0,IF(E247&lt;=12000,E247,IF(E247&lt;=32000,ROUNDUP(E247/2,0)+6000,IF(E247&lt;=56000,ROUNDUP(E247/4,0)+14000,28000))))+IF(F247&lt;=0,0,IF(F247&lt;=15000,F247,IF(F247&lt;=40000,ROUNDUP(F247/2,0)+7500,IF(F247&lt;=70000,ROUNDUP(F247/4,0)+17500,35000)))),28000))))</f>
        <v/>
      </c>
      <c r="T247" s="18">
        <f>IF(G247&lt;=0,0,IF(G247&lt;=12000,G247,IF(G247&lt;=32000,ROUNDUP(G247/2,0)+6000,IF(G247&lt;=56000,ROUNDUP(G247/4,0)+14000,28000))))</f>
        <v/>
      </c>
      <c r="U247" s="18">
        <f>IF(I247&lt;=0,IF(H247&lt;=0,0,IF(H247&lt;=12000,H247,IF(H247&lt;=32000,ROUNDUP(H247/2,0)+6000,IF(H247&lt;=56000,ROUNDUP(H247/4,0)+14000,28000)))),IF(H247&lt;=0,IF(I247&lt;=0,0,IF(I247&lt;=15000,I247,IF(I247&lt;=40000,ROUNDUP(I247/2,0)+7500,IF(I247&lt;=70000,ROUNDUP(I247/4,0)+17500,35000)))),MAX(IF(I247&lt;=0,0,IF(I247&lt;=15000,I247,IF(I247&lt;=40000,ROUNDUP(I247/2,0)+7500,IF(I247&lt;=70000,ROUNDUP(I247/4,0)+17500,35000)))),MIN(IF(H247&lt;=0,0,IF(H247&lt;=12000,H247,IF(H247&lt;=32000,ROUNDUP(H247/2,0)+6000,IF(H247&lt;=56000,ROUNDUP(H247/4,0)+14000,28000))))+IF(I247&lt;=0,0,IF(I247&lt;=15000,I247,IF(I247&lt;=40000,ROUNDUP(I247/2,0)+7500,IF(I247&lt;=70000,ROUNDUP(I247/4,0)+17500,35000)))),28000))))</f>
        <v/>
      </c>
      <c r="V247" s="18">
        <f>MIN(70000,S247+T247+U247)</f>
        <v/>
      </c>
      <c r="W247" s="18">
        <f>MAX(0,ROUNDDOWN(M247-J247-N247-K247-0,-3))</f>
        <v/>
      </c>
      <c r="X247" s="18">
        <f>MAX(0,ROUNDDOWN(M247-J247-N247-K247-R247,-3))</f>
        <v/>
      </c>
      <c r="Y247" s="18">
        <f>IF(W247&lt;=0,0,ROUNDDOWN((W247*LOOKUP(W247,{0,1950001,3300001,6950001,9000001,18000001,40000001},{0.05,0.1,0.2,0.23,0.33,0.4,0.45})-LOOKUP(W247,{0,1950001,3300001,6950001,9000001,18000001,40000001},{0,97500,427500,636000,1536000,2796000,4796000}))*1.021,-2))</f>
        <v/>
      </c>
      <c r="Z247" s="18">
        <f>IF(X247&lt;=0,0,ROUNDDOWN((X247*LOOKUP(X247,{0,1950001,3300001,6950001,9000001,18000001,40000001},{0.05,0.1,0.2,0.23,0.33,0.4,0.45})-LOOKUP(X247,{0,1950001,3300001,6950001,9000001,18000001,40000001},{0,97500,427500,636000,1536000,2796000,4796000}))*1.021,-2))</f>
        <v/>
      </c>
      <c r="AA247" s="18">
        <f>MAX(0,ROUNDDOWN(M247-J247-430000-L247-0,-3))</f>
        <v/>
      </c>
      <c r="AB247" s="18">
        <f>MAX(0,ROUNDDOWN(M247-J247-430000-L247-V247,-3))</f>
        <v/>
      </c>
      <c r="AC247" s="18">
        <f>IF(M247&lt;=450000,0,MAX(0,ROUNDDOWN(AA247*0.06-MIN(50000,AA247)*0.03,-2))+MAX(0,ROUNDDOWN(AA247*0.04-MIN(50000,AA247)*0.02,-2)))</f>
        <v/>
      </c>
      <c r="AD247" s="18">
        <f>IF(M247&lt;=450000,0,MAX(0,ROUNDDOWN(AB247*0.06-MIN(50000,AB247)*0.03,-2))+MAX(0,ROUNDDOWN(AB247*0.04-MIN(50000,AB247)*0.02,-2)))</f>
        <v/>
      </c>
      <c r="AE247" s="18">
        <f>Y247-Z247</f>
        <v/>
      </c>
      <c r="AF247" s="18">
        <f>AC247-AD247</f>
        <v/>
      </c>
      <c r="AG247" s="18">
        <f>AE247+AF247</f>
        <v/>
      </c>
      <c r="AH247" s="20">
        <f>IF(W247&lt;=0,0,LOOKUP(W247,{0,1950001,3300001,6950001,9000001,18000001,40000001},{0.05,0.1,0.2,0.23,0.33,0.4,0.45}))</f>
        <v/>
      </c>
    </row>
    <row r="248">
      <c r="A248" t="inlineStr">
        <is>
          <t>1万円刻み 特例あり一般12万円</t>
        </is>
      </c>
      <c r="B248" s="18">
        <f>'4_1万円刻み'!$A$56</f>
        <v/>
      </c>
      <c r="C248" s="19" t="n">
        <v>2026</v>
      </c>
      <c r="D248" t="inlineStr">
        <is>
          <t>はい</t>
        </is>
      </c>
      <c r="E248" s="18" t="n">
        <v>120000</v>
      </c>
      <c r="F248" s="18" t="n">
        <v>0</v>
      </c>
      <c r="G248" s="18" t="n">
        <v>0</v>
      </c>
      <c r="H248" s="18" t="n">
        <v>0</v>
      </c>
      <c r="I248" s="18" t="n">
        <v>0</v>
      </c>
      <c r="J248" s="18">
        <f>ROUND(MIN(B248/12,650000)*12*0.0915+MIN(B248/12,1390000)*12*(0.0504+0)+B248*0.005,0)</f>
        <v/>
      </c>
      <c r="K248" s="18" t="n">
        <v>0</v>
      </c>
      <c r="L248" s="18" t="n">
        <v>0</v>
      </c>
      <c r="M248" s="18">
        <f>ROUND(IF(C248&gt;=2026,IF(B248&lt;741000,0,IF(B248&lt;2191000,B248-740000,IF(B248&lt;2193000,1451000,IF(B248&lt;2196000,1453000,IF(B248&lt;2200000,1456000,IF(B248&lt;3600000,ROUNDDOWN(B248/4,-3)*2.8-80000,IF(B248&lt;6600000,ROUNDDOWN(B248/4,-3)*3.2-440000,IF(B248&lt;8500000,ROUNDDOWN(B248*0.9,0)-1100000,B248-1950000)))))))),IF(B248&lt;651000,0,IF(B248&lt;1900000,B248-650000,IF(B248&lt;3600000,ROUNDDOWN(B248/4,-3)*2.8-80000,IF(B248&lt;6600000,ROUNDDOWN(B248/4,-3)*3.2-440000,IF(B248&lt;8500000,ROUNDDOWN(B248*0.9,0)-1100000,B248-1950000)))))),0)</f>
        <v/>
      </c>
      <c r="N248" s="18">
        <f>IF(M248&gt;23500000,NA(),IF(C248&gt;=2026,IF(M248&lt;=4890000,1040000,IF(M248&lt;=6550000,670000,620000)),IF(M248&lt;=1320000,950000,IF(M248&lt;=3360000,880000,IF(M248&lt;=4890000,680000,IF(M248&lt;=6550000,630000,580000))))))</f>
        <v/>
      </c>
      <c r="O248" s="18">
        <f>IF(F248&lt;=0,IF(AND(D248="はい",C248&gt;=2026,C248&lt;=2027),IF(E248&lt;=0,0,IF(E248&lt;=30000,E248,IF(E248&lt;=60000,ROUNDUP(E248/2,0)+15000,IF(E248&lt;=120000,ROUNDUP(E248/4,0)+30000,60000)))),IF(E248&lt;=0,0,IF(E248&lt;=20000,E248,IF(E248&lt;=40000,ROUNDUP(E248/2,0)+10000,IF(E248&lt;=80000,ROUNDUP(E248/4,0)+20000,40000))))),IF(E248&lt;=0,IF(F248&lt;=0,0,IF(F248&lt;=25000,F248,IF(F248&lt;=50000,ROUNDUP(F248/2,0)+12500,IF(F248&lt;=100000,ROUNDUP(F248/4,0)+25000,50000)))),MAX(IF(F248&lt;=0,0,IF(F248&lt;=25000,F248,IF(F248&lt;=50000,ROUNDUP(F248/2,0)+12500,IF(F248&lt;=100000,ROUNDUP(F248/4,0)+25000,50000)))),MIN(IF(AND(D248="はい",C248&gt;=2026,C248&lt;=2027),IF(E248&lt;=0,0,IF(E248&lt;=30000,E248,IF(E248&lt;=60000,ROUNDUP(E248/2,0)+15000,IF(E248&lt;=120000,ROUNDUP(E248/4,0)+30000,60000)))),IF(E248&lt;=0,0,IF(E248&lt;=20000,E248,IF(E248&lt;=40000,ROUNDUP(E248/2,0)+10000,IF(E248&lt;=80000,ROUNDUP(E248/4,0)+20000,40000)))))+IF(F248&lt;=0,0,IF(F248&lt;=25000,F248,IF(F248&lt;=50000,ROUNDUP(F248/2,0)+12500,IF(F248&lt;=100000,ROUNDUP(F248/4,0)+25000,50000)))),IF(AND(D248="はい",C248&gt;=2026,C248&lt;=2027),60000,40000)))))</f>
        <v/>
      </c>
      <c r="P248" s="18">
        <f>IF(G248&lt;=0,0,IF(G248&lt;=20000,G248,IF(G248&lt;=40000,ROUNDUP(G248/2,0)+10000,IF(G248&lt;=80000,ROUNDUP(G248/4,0)+20000,40000))))</f>
        <v/>
      </c>
      <c r="Q248" s="18">
        <f>IF(I248&lt;=0,IF(H248&lt;=0,0,IF(H248&lt;=20000,H248,IF(H248&lt;=40000,ROUNDUP(H248/2,0)+10000,IF(H248&lt;=80000,ROUNDUP(H248/4,0)+20000,40000)))),IF(H248&lt;=0,IF(I248&lt;=0,0,IF(I248&lt;=25000,I248,IF(I248&lt;=50000,ROUNDUP(I248/2,0)+12500,IF(I248&lt;=100000,ROUNDUP(I248/4,0)+25000,50000)))),MAX(IF(I248&lt;=0,0,IF(I248&lt;=25000,I248,IF(I248&lt;=50000,ROUNDUP(I248/2,0)+12500,IF(I248&lt;=100000,ROUNDUP(I248/4,0)+25000,50000)))),MIN(IF(H248&lt;=0,0,IF(H248&lt;=20000,H248,IF(H248&lt;=40000,ROUNDUP(H248/2,0)+10000,IF(H248&lt;=80000,ROUNDUP(H248/4,0)+20000,40000))))+IF(I248&lt;=0,0,IF(I248&lt;=25000,I248,IF(I248&lt;=50000,ROUNDUP(I248/2,0)+12500,IF(I248&lt;=100000,ROUNDUP(I248/4,0)+25000,50000)))),40000))))</f>
        <v/>
      </c>
      <c r="R248" s="18">
        <f>MIN(120000,O248+P248+Q248)</f>
        <v/>
      </c>
      <c r="S248" s="18">
        <f>IF(F248&lt;=0,IF(E248&lt;=0,0,IF(E248&lt;=12000,E248,IF(E248&lt;=32000,ROUNDUP(E248/2,0)+6000,IF(E248&lt;=56000,ROUNDUP(E248/4,0)+14000,28000)))),IF(E248&lt;=0,IF(F248&lt;=0,0,IF(F248&lt;=15000,F248,IF(F248&lt;=40000,ROUNDUP(F248/2,0)+7500,IF(F248&lt;=70000,ROUNDUP(F248/4,0)+17500,35000)))),MAX(IF(F248&lt;=0,0,IF(F248&lt;=15000,F248,IF(F248&lt;=40000,ROUNDUP(F248/2,0)+7500,IF(F248&lt;=70000,ROUNDUP(F248/4,0)+17500,35000)))),MIN(IF(E248&lt;=0,0,IF(E248&lt;=12000,E248,IF(E248&lt;=32000,ROUNDUP(E248/2,0)+6000,IF(E248&lt;=56000,ROUNDUP(E248/4,0)+14000,28000))))+IF(F248&lt;=0,0,IF(F248&lt;=15000,F248,IF(F248&lt;=40000,ROUNDUP(F248/2,0)+7500,IF(F248&lt;=70000,ROUNDUP(F248/4,0)+17500,35000)))),28000))))</f>
        <v/>
      </c>
      <c r="T248" s="18">
        <f>IF(G248&lt;=0,0,IF(G248&lt;=12000,G248,IF(G248&lt;=32000,ROUNDUP(G248/2,0)+6000,IF(G248&lt;=56000,ROUNDUP(G248/4,0)+14000,28000))))</f>
        <v/>
      </c>
      <c r="U248" s="18">
        <f>IF(I248&lt;=0,IF(H248&lt;=0,0,IF(H248&lt;=12000,H248,IF(H248&lt;=32000,ROUNDUP(H248/2,0)+6000,IF(H248&lt;=56000,ROUNDUP(H248/4,0)+14000,28000)))),IF(H248&lt;=0,IF(I248&lt;=0,0,IF(I248&lt;=15000,I248,IF(I248&lt;=40000,ROUNDUP(I248/2,0)+7500,IF(I248&lt;=70000,ROUNDUP(I248/4,0)+17500,35000)))),MAX(IF(I248&lt;=0,0,IF(I248&lt;=15000,I248,IF(I248&lt;=40000,ROUNDUP(I248/2,0)+7500,IF(I248&lt;=70000,ROUNDUP(I248/4,0)+17500,35000)))),MIN(IF(H248&lt;=0,0,IF(H248&lt;=12000,H248,IF(H248&lt;=32000,ROUNDUP(H248/2,0)+6000,IF(H248&lt;=56000,ROUNDUP(H248/4,0)+14000,28000))))+IF(I248&lt;=0,0,IF(I248&lt;=15000,I248,IF(I248&lt;=40000,ROUNDUP(I248/2,0)+7500,IF(I248&lt;=70000,ROUNDUP(I248/4,0)+17500,35000)))),28000))))</f>
        <v/>
      </c>
      <c r="V248" s="18">
        <f>MIN(70000,S248+T248+U248)</f>
        <v/>
      </c>
      <c r="W248" s="18">
        <f>MAX(0,ROUNDDOWN(M248-J248-N248-K248-0,-3))</f>
        <v/>
      </c>
      <c r="X248" s="18">
        <f>MAX(0,ROUNDDOWN(M248-J248-N248-K248-R248,-3))</f>
        <v/>
      </c>
      <c r="Y248" s="18">
        <f>IF(W248&lt;=0,0,ROUNDDOWN((W248*LOOKUP(W248,{0,1950001,3300001,6950001,9000001,18000001,40000001},{0.05,0.1,0.2,0.23,0.33,0.4,0.45})-LOOKUP(W248,{0,1950001,3300001,6950001,9000001,18000001,40000001},{0,97500,427500,636000,1536000,2796000,4796000}))*1.021,-2))</f>
        <v/>
      </c>
      <c r="Z248" s="18">
        <f>IF(X248&lt;=0,0,ROUNDDOWN((X248*LOOKUP(X248,{0,1950001,3300001,6950001,9000001,18000001,40000001},{0.05,0.1,0.2,0.23,0.33,0.4,0.45})-LOOKUP(X248,{0,1950001,3300001,6950001,9000001,18000001,40000001},{0,97500,427500,636000,1536000,2796000,4796000}))*1.021,-2))</f>
        <v/>
      </c>
      <c r="AA248" s="18">
        <f>MAX(0,ROUNDDOWN(M248-J248-430000-L248-0,-3))</f>
        <v/>
      </c>
      <c r="AB248" s="18">
        <f>MAX(0,ROUNDDOWN(M248-J248-430000-L248-V248,-3))</f>
        <v/>
      </c>
      <c r="AC248" s="18">
        <f>IF(M248&lt;=450000,0,MAX(0,ROUNDDOWN(AA248*0.06-MIN(50000,AA248)*0.03,-2))+MAX(0,ROUNDDOWN(AA248*0.04-MIN(50000,AA248)*0.02,-2)))</f>
        <v/>
      </c>
      <c r="AD248" s="18">
        <f>IF(M248&lt;=450000,0,MAX(0,ROUNDDOWN(AB248*0.06-MIN(50000,AB248)*0.03,-2))+MAX(0,ROUNDDOWN(AB248*0.04-MIN(50000,AB248)*0.02,-2)))</f>
        <v/>
      </c>
      <c r="AE248" s="18">
        <f>Y248-Z248</f>
        <v/>
      </c>
      <c r="AF248" s="18">
        <f>AC248-AD248</f>
        <v/>
      </c>
      <c r="AG248" s="18">
        <f>AE248+AF248</f>
        <v/>
      </c>
      <c r="AH248" s="20">
        <f>IF(W248&lt;=0,0,LOOKUP(W248,{0,1950001,3300001,6950001,9000001,18000001,40000001},{0.05,0.1,0.2,0.23,0.33,0.4,0.45}))</f>
        <v/>
      </c>
    </row>
    <row r="249">
      <c r="A249" t="inlineStr">
        <is>
          <t>1万円刻み 3区分8万円ずつ</t>
        </is>
      </c>
      <c r="B249" s="18">
        <f>'4_1万円刻み'!$A$57</f>
        <v/>
      </c>
      <c r="C249" s="19" t="n">
        <v>2026</v>
      </c>
      <c r="D249" t="inlineStr">
        <is>
          <t>いいえ</t>
        </is>
      </c>
      <c r="E249" s="18" t="n">
        <v>80000</v>
      </c>
      <c r="F249" s="18" t="n">
        <v>0</v>
      </c>
      <c r="G249" s="18" t="n">
        <v>80000</v>
      </c>
      <c r="H249" s="18" t="n">
        <v>80000</v>
      </c>
      <c r="I249" s="18" t="n">
        <v>0</v>
      </c>
      <c r="J249" s="18">
        <f>ROUND(MIN(B249/12,650000)*12*0.0915+MIN(B249/12,1390000)*12*(0.0504+0)+B249*0.005,0)</f>
        <v/>
      </c>
      <c r="K249" s="18" t="n">
        <v>0</v>
      </c>
      <c r="L249" s="18" t="n">
        <v>0</v>
      </c>
      <c r="M249" s="18">
        <f>ROUND(IF(C249&gt;=2026,IF(B249&lt;741000,0,IF(B249&lt;2191000,B249-740000,IF(B249&lt;2193000,1451000,IF(B249&lt;2196000,1453000,IF(B249&lt;2200000,1456000,IF(B249&lt;3600000,ROUNDDOWN(B249/4,-3)*2.8-80000,IF(B249&lt;6600000,ROUNDDOWN(B249/4,-3)*3.2-440000,IF(B249&lt;8500000,ROUNDDOWN(B249*0.9,0)-1100000,B249-1950000)))))))),IF(B249&lt;651000,0,IF(B249&lt;1900000,B249-650000,IF(B249&lt;3600000,ROUNDDOWN(B249/4,-3)*2.8-80000,IF(B249&lt;6600000,ROUNDDOWN(B249/4,-3)*3.2-440000,IF(B249&lt;8500000,ROUNDDOWN(B249*0.9,0)-1100000,B249-1950000)))))),0)</f>
        <v/>
      </c>
      <c r="N249" s="18">
        <f>IF(M249&gt;23500000,NA(),IF(C249&gt;=2026,IF(M249&lt;=4890000,1040000,IF(M249&lt;=6550000,670000,620000)),IF(M249&lt;=1320000,950000,IF(M249&lt;=3360000,880000,IF(M249&lt;=4890000,680000,IF(M249&lt;=6550000,630000,580000))))))</f>
        <v/>
      </c>
      <c r="O249" s="18">
        <f>IF(F249&lt;=0,IF(AND(D249="はい",C249&gt;=2026,C249&lt;=2027),IF(E249&lt;=0,0,IF(E249&lt;=30000,E249,IF(E249&lt;=60000,ROUNDUP(E249/2,0)+15000,IF(E249&lt;=120000,ROUNDUP(E249/4,0)+30000,60000)))),IF(E249&lt;=0,0,IF(E249&lt;=20000,E249,IF(E249&lt;=40000,ROUNDUP(E249/2,0)+10000,IF(E249&lt;=80000,ROUNDUP(E249/4,0)+20000,40000))))),IF(E249&lt;=0,IF(F249&lt;=0,0,IF(F249&lt;=25000,F249,IF(F249&lt;=50000,ROUNDUP(F249/2,0)+12500,IF(F249&lt;=100000,ROUNDUP(F249/4,0)+25000,50000)))),MAX(IF(F249&lt;=0,0,IF(F249&lt;=25000,F249,IF(F249&lt;=50000,ROUNDUP(F249/2,0)+12500,IF(F249&lt;=100000,ROUNDUP(F249/4,0)+25000,50000)))),MIN(IF(AND(D249="はい",C249&gt;=2026,C249&lt;=2027),IF(E249&lt;=0,0,IF(E249&lt;=30000,E249,IF(E249&lt;=60000,ROUNDUP(E249/2,0)+15000,IF(E249&lt;=120000,ROUNDUP(E249/4,0)+30000,60000)))),IF(E249&lt;=0,0,IF(E249&lt;=20000,E249,IF(E249&lt;=40000,ROUNDUP(E249/2,0)+10000,IF(E249&lt;=80000,ROUNDUP(E249/4,0)+20000,40000)))))+IF(F249&lt;=0,0,IF(F249&lt;=25000,F249,IF(F249&lt;=50000,ROUNDUP(F249/2,0)+12500,IF(F249&lt;=100000,ROUNDUP(F249/4,0)+25000,50000)))),IF(AND(D249="はい",C249&gt;=2026,C249&lt;=2027),60000,40000)))))</f>
        <v/>
      </c>
      <c r="P249" s="18">
        <f>IF(G249&lt;=0,0,IF(G249&lt;=20000,G249,IF(G249&lt;=40000,ROUNDUP(G249/2,0)+10000,IF(G249&lt;=80000,ROUNDUP(G249/4,0)+20000,40000))))</f>
        <v/>
      </c>
      <c r="Q249" s="18">
        <f>IF(I249&lt;=0,IF(H249&lt;=0,0,IF(H249&lt;=20000,H249,IF(H249&lt;=40000,ROUNDUP(H249/2,0)+10000,IF(H249&lt;=80000,ROUNDUP(H249/4,0)+20000,40000)))),IF(H249&lt;=0,IF(I249&lt;=0,0,IF(I249&lt;=25000,I249,IF(I249&lt;=50000,ROUNDUP(I249/2,0)+12500,IF(I249&lt;=100000,ROUNDUP(I249/4,0)+25000,50000)))),MAX(IF(I249&lt;=0,0,IF(I249&lt;=25000,I249,IF(I249&lt;=50000,ROUNDUP(I249/2,0)+12500,IF(I249&lt;=100000,ROUNDUP(I249/4,0)+25000,50000)))),MIN(IF(H249&lt;=0,0,IF(H249&lt;=20000,H249,IF(H249&lt;=40000,ROUNDUP(H249/2,0)+10000,IF(H249&lt;=80000,ROUNDUP(H249/4,0)+20000,40000))))+IF(I249&lt;=0,0,IF(I249&lt;=25000,I249,IF(I249&lt;=50000,ROUNDUP(I249/2,0)+12500,IF(I249&lt;=100000,ROUNDUP(I249/4,0)+25000,50000)))),40000))))</f>
        <v/>
      </c>
      <c r="R249" s="18">
        <f>MIN(120000,O249+P249+Q249)</f>
        <v/>
      </c>
      <c r="S249" s="18">
        <f>IF(F249&lt;=0,IF(E249&lt;=0,0,IF(E249&lt;=12000,E249,IF(E249&lt;=32000,ROUNDUP(E249/2,0)+6000,IF(E249&lt;=56000,ROUNDUP(E249/4,0)+14000,28000)))),IF(E249&lt;=0,IF(F249&lt;=0,0,IF(F249&lt;=15000,F249,IF(F249&lt;=40000,ROUNDUP(F249/2,0)+7500,IF(F249&lt;=70000,ROUNDUP(F249/4,0)+17500,35000)))),MAX(IF(F249&lt;=0,0,IF(F249&lt;=15000,F249,IF(F249&lt;=40000,ROUNDUP(F249/2,0)+7500,IF(F249&lt;=70000,ROUNDUP(F249/4,0)+17500,35000)))),MIN(IF(E249&lt;=0,0,IF(E249&lt;=12000,E249,IF(E249&lt;=32000,ROUNDUP(E249/2,0)+6000,IF(E249&lt;=56000,ROUNDUP(E249/4,0)+14000,28000))))+IF(F249&lt;=0,0,IF(F249&lt;=15000,F249,IF(F249&lt;=40000,ROUNDUP(F249/2,0)+7500,IF(F249&lt;=70000,ROUNDUP(F249/4,0)+17500,35000)))),28000))))</f>
        <v/>
      </c>
      <c r="T249" s="18">
        <f>IF(G249&lt;=0,0,IF(G249&lt;=12000,G249,IF(G249&lt;=32000,ROUNDUP(G249/2,0)+6000,IF(G249&lt;=56000,ROUNDUP(G249/4,0)+14000,28000))))</f>
        <v/>
      </c>
      <c r="U249" s="18">
        <f>IF(I249&lt;=0,IF(H249&lt;=0,0,IF(H249&lt;=12000,H249,IF(H249&lt;=32000,ROUNDUP(H249/2,0)+6000,IF(H249&lt;=56000,ROUNDUP(H249/4,0)+14000,28000)))),IF(H249&lt;=0,IF(I249&lt;=0,0,IF(I249&lt;=15000,I249,IF(I249&lt;=40000,ROUNDUP(I249/2,0)+7500,IF(I249&lt;=70000,ROUNDUP(I249/4,0)+17500,35000)))),MAX(IF(I249&lt;=0,0,IF(I249&lt;=15000,I249,IF(I249&lt;=40000,ROUNDUP(I249/2,0)+7500,IF(I249&lt;=70000,ROUNDUP(I249/4,0)+17500,35000)))),MIN(IF(H249&lt;=0,0,IF(H249&lt;=12000,H249,IF(H249&lt;=32000,ROUNDUP(H249/2,0)+6000,IF(H249&lt;=56000,ROUNDUP(H249/4,0)+14000,28000))))+IF(I249&lt;=0,0,IF(I249&lt;=15000,I249,IF(I249&lt;=40000,ROUNDUP(I249/2,0)+7500,IF(I249&lt;=70000,ROUNDUP(I249/4,0)+17500,35000)))),28000))))</f>
        <v/>
      </c>
      <c r="V249" s="18">
        <f>MIN(70000,S249+T249+U249)</f>
        <v/>
      </c>
      <c r="W249" s="18">
        <f>MAX(0,ROUNDDOWN(M249-J249-N249-K249-0,-3))</f>
        <v/>
      </c>
      <c r="X249" s="18">
        <f>MAX(0,ROUNDDOWN(M249-J249-N249-K249-R249,-3))</f>
        <v/>
      </c>
      <c r="Y249" s="18">
        <f>IF(W249&lt;=0,0,ROUNDDOWN((W249*LOOKUP(W249,{0,1950001,3300001,6950001,9000001,18000001,40000001},{0.05,0.1,0.2,0.23,0.33,0.4,0.45})-LOOKUP(W249,{0,1950001,3300001,6950001,9000001,18000001,40000001},{0,97500,427500,636000,1536000,2796000,4796000}))*1.021,-2))</f>
        <v/>
      </c>
      <c r="Z249" s="18">
        <f>IF(X249&lt;=0,0,ROUNDDOWN((X249*LOOKUP(X249,{0,1950001,3300001,6950001,9000001,18000001,40000001},{0.05,0.1,0.2,0.23,0.33,0.4,0.45})-LOOKUP(X249,{0,1950001,3300001,6950001,9000001,18000001,40000001},{0,97500,427500,636000,1536000,2796000,4796000}))*1.021,-2))</f>
        <v/>
      </c>
      <c r="AA249" s="18">
        <f>MAX(0,ROUNDDOWN(M249-J249-430000-L249-0,-3))</f>
        <v/>
      </c>
      <c r="AB249" s="18">
        <f>MAX(0,ROUNDDOWN(M249-J249-430000-L249-V249,-3))</f>
        <v/>
      </c>
      <c r="AC249" s="18">
        <f>IF(M249&lt;=450000,0,MAX(0,ROUNDDOWN(AA249*0.06-MIN(50000,AA249)*0.03,-2))+MAX(0,ROUNDDOWN(AA249*0.04-MIN(50000,AA249)*0.02,-2)))</f>
        <v/>
      </c>
      <c r="AD249" s="18">
        <f>IF(M249&lt;=450000,0,MAX(0,ROUNDDOWN(AB249*0.06-MIN(50000,AB249)*0.03,-2))+MAX(0,ROUNDDOWN(AB249*0.04-MIN(50000,AB249)*0.02,-2)))</f>
        <v/>
      </c>
      <c r="AE249" s="18">
        <f>Y249-Z249</f>
        <v/>
      </c>
      <c r="AF249" s="18">
        <f>AC249-AD249</f>
        <v/>
      </c>
      <c r="AG249" s="18">
        <f>AE249+AF249</f>
        <v/>
      </c>
      <c r="AH249" s="20">
        <f>IF(W249&lt;=0,0,LOOKUP(W249,{0,1950001,3300001,6950001,9000001,18000001,40000001},{0.05,0.1,0.2,0.23,0.33,0.4,0.45}))</f>
        <v/>
      </c>
    </row>
    <row r="250">
      <c r="A250" t="inlineStr">
        <is>
          <t>1万円刻み 一般8万円</t>
        </is>
      </c>
      <c r="B250" s="18">
        <f>'4_1万円刻み'!$A$57</f>
        <v/>
      </c>
      <c r="C250" s="19" t="n">
        <v>2026</v>
      </c>
      <c r="D250" t="inlineStr">
        <is>
          <t>いいえ</t>
        </is>
      </c>
      <c r="E250" s="18" t="n">
        <v>80000</v>
      </c>
      <c r="F250" s="18" t="n">
        <v>0</v>
      </c>
      <c r="G250" s="18" t="n">
        <v>0</v>
      </c>
      <c r="H250" s="18" t="n">
        <v>0</v>
      </c>
      <c r="I250" s="18" t="n">
        <v>0</v>
      </c>
      <c r="J250" s="18">
        <f>ROUND(MIN(B250/12,650000)*12*0.0915+MIN(B250/12,1390000)*12*(0.0504+0)+B250*0.005,0)</f>
        <v/>
      </c>
      <c r="K250" s="18" t="n">
        <v>0</v>
      </c>
      <c r="L250" s="18" t="n">
        <v>0</v>
      </c>
      <c r="M250" s="18">
        <f>ROUND(IF(C250&gt;=2026,IF(B250&lt;741000,0,IF(B250&lt;2191000,B250-740000,IF(B250&lt;2193000,1451000,IF(B250&lt;2196000,1453000,IF(B250&lt;2200000,1456000,IF(B250&lt;3600000,ROUNDDOWN(B250/4,-3)*2.8-80000,IF(B250&lt;6600000,ROUNDDOWN(B250/4,-3)*3.2-440000,IF(B250&lt;8500000,ROUNDDOWN(B250*0.9,0)-1100000,B250-1950000)))))))),IF(B250&lt;651000,0,IF(B250&lt;1900000,B250-650000,IF(B250&lt;3600000,ROUNDDOWN(B250/4,-3)*2.8-80000,IF(B250&lt;6600000,ROUNDDOWN(B250/4,-3)*3.2-440000,IF(B250&lt;8500000,ROUNDDOWN(B250*0.9,0)-1100000,B250-1950000)))))),0)</f>
        <v/>
      </c>
      <c r="N250" s="18">
        <f>IF(M250&gt;23500000,NA(),IF(C250&gt;=2026,IF(M250&lt;=4890000,1040000,IF(M250&lt;=6550000,670000,620000)),IF(M250&lt;=1320000,950000,IF(M250&lt;=3360000,880000,IF(M250&lt;=4890000,680000,IF(M250&lt;=6550000,630000,580000))))))</f>
        <v/>
      </c>
      <c r="O250" s="18">
        <f>IF(F250&lt;=0,IF(AND(D250="はい",C250&gt;=2026,C250&lt;=2027),IF(E250&lt;=0,0,IF(E250&lt;=30000,E250,IF(E250&lt;=60000,ROUNDUP(E250/2,0)+15000,IF(E250&lt;=120000,ROUNDUP(E250/4,0)+30000,60000)))),IF(E250&lt;=0,0,IF(E250&lt;=20000,E250,IF(E250&lt;=40000,ROUNDUP(E250/2,0)+10000,IF(E250&lt;=80000,ROUNDUP(E250/4,0)+20000,40000))))),IF(E250&lt;=0,IF(F250&lt;=0,0,IF(F250&lt;=25000,F250,IF(F250&lt;=50000,ROUNDUP(F250/2,0)+12500,IF(F250&lt;=100000,ROUNDUP(F250/4,0)+25000,50000)))),MAX(IF(F250&lt;=0,0,IF(F250&lt;=25000,F250,IF(F250&lt;=50000,ROUNDUP(F250/2,0)+12500,IF(F250&lt;=100000,ROUNDUP(F250/4,0)+25000,50000)))),MIN(IF(AND(D250="はい",C250&gt;=2026,C250&lt;=2027),IF(E250&lt;=0,0,IF(E250&lt;=30000,E250,IF(E250&lt;=60000,ROUNDUP(E250/2,0)+15000,IF(E250&lt;=120000,ROUNDUP(E250/4,0)+30000,60000)))),IF(E250&lt;=0,0,IF(E250&lt;=20000,E250,IF(E250&lt;=40000,ROUNDUP(E250/2,0)+10000,IF(E250&lt;=80000,ROUNDUP(E250/4,0)+20000,40000)))))+IF(F250&lt;=0,0,IF(F250&lt;=25000,F250,IF(F250&lt;=50000,ROUNDUP(F250/2,0)+12500,IF(F250&lt;=100000,ROUNDUP(F250/4,0)+25000,50000)))),IF(AND(D250="はい",C250&gt;=2026,C250&lt;=2027),60000,40000)))))</f>
        <v/>
      </c>
      <c r="P250" s="18">
        <f>IF(G250&lt;=0,0,IF(G250&lt;=20000,G250,IF(G250&lt;=40000,ROUNDUP(G250/2,0)+10000,IF(G250&lt;=80000,ROUNDUP(G250/4,0)+20000,40000))))</f>
        <v/>
      </c>
      <c r="Q250" s="18">
        <f>IF(I250&lt;=0,IF(H250&lt;=0,0,IF(H250&lt;=20000,H250,IF(H250&lt;=40000,ROUNDUP(H250/2,0)+10000,IF(H250&lt;=80000,ROUNDUP(H250/4,0)+20000,40000)))),IF(H250&lt;=0,IF(I250&lt;=0,0,IF(I250&lt;=25000,I250,IF(I250&lt;=50000,ROUNDUP(I250/2,0)+12500,IF(I250&lt;=100000,ROUNDUP(I250/4,0)+25000,50000)))),MAX(IF(I250&lt;=0,0,IF(I250&lt;=25000,I250,IF(I250&lt;=50000,ROUNDUP(I250/2,0)+12500,IF(I250&lt;=100000,ROUNDUP(I250/4,0)+25000,50000)))),MIN(IF(H250&lt;=0,0,IF(H250&lt;=20000,H250,IF(H250&lt;=40000,ROUNDUP(H250/2,0)+10000,IF(H250&lt;=80000,ROUNDUP(H250/4,0)+20000,40000))))+IF(I250&lt;=0,0,IF(I250&lt;=25000,I250,IF(I250&lt;=50000,ROUNDUP(I250/2,0)+12500,IF(I250&lt;=100000,ROUNDUP(I250/4,0)+25000,50000)))),40000))))</f>
        <v/>
      </c>
      <c r="R250" s="18">
        <f>MIN(120000,O250+P250+Q250)</f>
        <v/>
      </c>
      <c r="S250" s="18">
        <f>IF(F250&lt;=0,IF(E250&lt;=0,0,IF(E250&lt;=12000,E250,IF(E250&lt;=32000,ROUNDUP(E250/2,0)+6000,IF(E250&lt;=56000,ROUNDUP(E250/4,0)+14000,28000)))),IF(E250&lt;=0,IF(F250&lt;=0,0,IF(F250&lt;=15000,F250,IF(F250&lt;=40000,ROUNDUP(F250/2,0)+7500,IF(F250&lt;=70000,ROUNDUP(F250/4,0)+17500,35000)))),MAX(IF(F250&lt;=0,0,IF(F250&lt;=15000,F250,IF(F250&lt;=40000,ROUNDUP(F250/2,0)+7500,IF(F250&lt;=70000,ROUNDUP(F250/4,0)+17500,35000)))),MIN(IF(E250&lt;=0,0,IF(E250&lt;=12000,E250,IF(E250&lt;=32000,ROUNDUP(E250/2,0)+6000,IF(E250&lt;=56000,ROUNDUP(E250/4,0)+14000,28000))))+IF(F250&lt;=0,0,IF(F250&lt;=15000,F250,IF(F250&lt;=40000,ROUNDUP(F250/2,0)+7500,IF(F250&lt;=70000,ROUNDUP(F250/4,0)+17500,35000)))),28000))))</f>
        <v/>
      </c>
      <c r="T250" s="18">
        <f>IF(G250&lt;=0,0,IF(G250&lt;=12000,G250,IF(G250&lt;=32000,ROUNDUP(G250/2,0)+6000,IF(G250&lt;=56000,ROUNDUP(G250/4,0)+14000,28000))))</f>
        <v/>
      </c>
      <c r="U250" s="18">
        <f>IF(I250&lt;=0,IF(H250&lt;=0,0,IF(H250&lt;=12000,H250,IF(H250&lt;=32000,ROUNDUP(H250/2,0)+6000,IF(H250&lt;=56000,ROUNDUP(H250/4,0)+14000,28000)))),IF(H250&lt;=0,IF(I250&lt;=0,0,IF(I250&lt;=15000,I250,IF(I250&lt;=40000,ROUNDUP(I250/2,0)+7500,IF(I250&lt;=70000,ROUNDUP(I250/4,0)+17500,35000)))),MAX(IF(I250&lt;=0,0,IF(I250&lt;=15000,I250,IF(I250&lt;=40000,ROUNDUP(I250/2,0)+7500,IF(I250&lt;=70000,ROUNDUP(I250/4,0)+17500,35000)))),MIN(IF(H250&lt;=0,0,IF(H250&lt;=12000,H250,IF(H250&lt;=32000,ROUNDUP(H250/2,0)+6000,IF(H250&lt;=56000,ROUNDUP(H250/4,0)+14000,28000))))+IF(I250&lt;=0,0,IF(I250&lt;=15000,I250,IF(I250&lt;=40000,ROUNDUP(I250/2,0)+7500,IF(I250&lt;=70000,ROUNDUP(I250/4,0)+17500,35000)))),28000))))</f>
        <v/>
      </c>
      <c r="V250" s="18">
        <f>MIN(70000,S250+T250+U250)</f>
        <v/>
      </c>
      <c r="W250" s="18">
        <f>MAX(0,ROUNDDOWN(M250-J250-N250-K250-0,-3))</f>
        <v/>
      </c>
      <c r="X250" s="18">
        <f>MAX(0,ROUNDDOWN(M250-J250-N250-K250-R250,-3))</f>
        <v/>
      </c>
      <c r="Y250" s="18">
        <f>IF(W250&lt;=0,0,ROUNDDOWN((W250*LOOKUP(W250,{0,1950001,3300001,6950001,9000001,18000001,40000001},{0.05,0.1,0.2,0.23,0.33,0.4,0.45})-LOOKUP(W250,{0,1950001,3300001,6950001,9000001,18000001,40000001},{0,97500,427500,636000,1536000,2796000,4796000}))*1.021,-2))</f>
        <v/>
      </c>
      <c r="Z250" s="18">
        <f>IF(X250&lt;=0,0,ROUNDDOWN((X250*LOOKUP(X250,{0,1950001,3300001,6950001,9000001,18000001,40000001},{0.05,0.1,0.2,0.23,0.33,0.4,0.45})-LOOKUP(X250,{0,1950001,3300001,6950001,9000001,18000001,40000001},{0,97500,427500,636000,1536000,2796000,4796000}))*1.021,-2))</f>
        <v/>
      </c>
      <c r="AA250" s="18">
        <f>MAX(0,ROUNDDOWN(M250-J250-430000-L250-0,-3))</f>
        <v/>
      </c>
      <c r="AB250" s="18">
        <f>MAX(0,ROUNDDOWN(M250-J250-430000-L250-V250,-3))</f>
        <v/>
      </c>
      <c r="AC250" s="18">
        <f>IF(M250&lt;=450000,0,MAX(0,ROUNDDOWN(AA250*0.06-MIN(50000,AA250)*0.03,-2))+MAX(0,ROUNDDOWN(AA250*0.04-MIN(50000,AA250)*0.02,-2)))</f>
        <v/>
      </c>
      <c r="AD250" s="18">
        <f>IF(M250&lt;=450000,0,MAX(0,ROUNDDOWN(AB250*0.06-MIN(50000,AB250)*0.03,-2))+MAX(0,ROUNDDOWN(AB250*0.04-MIN(50000,AB250)*0.02,-2)))</f>
        <v/>
      </c>
      <c r="AE250" s="18">
        <f>Y250-Z250</f>
        <v/>
      </c>
      <c r="AF250" s="18">
        <f>AC250-AD250</f>
        <v/>
      </c>
      <c r="AG250" s="18">
        <f>AE250+AF250</f>
        <v/>
      </c>
      <c r="AH250" s="20">
        <f>IF(W250&lt;=0,0,LOOKUP(W250,{0,1950001,3300001,6950001,9000001,18000001,40000001},{0.05,0.1,0.2,0.23,0.33,0.4,0.45}))</f>
        <v/>
      </c>
    </row>
    <row r="251">
      <c r="A251" t="inlineStr">
        <is>
          <t>1万円刻み 特例あり一般12万円</t>
        </is>
      </c>
      <c r="B251" s="18">
        <f>'4_1万円刻み'!$A$57</f>
        <v/>
      </c>
      <c r="C251" s="19" t="n">
        <v>2026</v>
      </c>
      <c r="D251" t="inlineStr">
        <is>
          <t>はい</t>
        </is>
      </c>
      <c r="E251" s="18" t="n">
        <v>120000</v>
      </c>
      <c r="F251" s="18" t="n">
        <v>0</v>
      </c>
      <c r="G251" s="18" t="n">
        <v>0</v>
      </c>
      <c r="H251" s="18" t="n">
        <v>0</v>
      </c>
      <c r="I251" s="18" t="n">
        <v>0</v>
      </c>
      <c r="J251" s="18">
        <f>ROUND(MIN(B251/12,650000)*12*0.0915+MIN(B251/12,1390000)*12*(0.0504+0)+B251*0.005,0)</f>
        <v/>
      </c>
      <c r="K251" s="18" t="n">
        <v>0</v>
      </c>
      <c r="L251" s="18" t="n">
        <v>0</v>
      </c>
      <c r="M251" s="18">
        <f>ROUND(IF(C251&gt;=2026,IF(B251&lt;741000,0,IF(B251&lt;2191000,B251-740000,IF(B251&lt;2193000,1451000,IF(B251&lt;2196000,1453000,IF(B251&lt;2200000,1456000,IF(B251&lt;3600000,ROUNDDOWN(B251/4,-3)*2.8-80000,IF(B251&lt;6600000,ROUNDDOWN(B251/4,-3)*3.2-440000,IF(B251&lt;8500000,ROUNDDOWN(B251*0.9,0)-1100000,B251-1950000)))))))),IF(B251&lt;651000,0,IF(B251&lt;1900000,B251-650000,IF(B251&lt;3600000,ROUNDDOWN(B251/4,-3)*2.8-80000,IF(B251&lt;6600000,ROUNDDOWN(B251/4,-3)*3.2-440000,IF(B251&lt;8500000,ROUNDDOWN(B251*0.9,0)-1100000,B251-1950000)))))),0)</f>
        <v/>
      </c>
      <c r="N251" s="18">
        <f>IF(M251&gt;23500000,NA(),IF(C251&gt;=2026,IF(M251&lt;=4890000,1040000,IF(M251&lt;=6550000,670000,620000)),IF(M251&lt;=1320000,950000,IF(M251&lt;=3360000,880000,IF(M251&lt;=4890000,680000,IF(M251&lt;=6550000,630000,580000))))))</f>
        <v/>
      </c>
      <c r="O251" s="18">
        <f>IF(F251&lt;=0,IF(AND(D251="はい",C251&gt;=2026,C251&lt;=2027),IF(E251&lt;=0,0,IF(E251&lt;=30000,E251,IF(E251&lt;=60000,ROUNDUP(E251/2,0)+15000,IF(E251&lt;=120000,ROUNDUP(E251/4,0)+30000,60000)))),IF(E251&lt;=0,0,IF(E251&lt;=20000,E251,IF(E251&lt;=40000,ROUNDUP(E251/2,0)+10000,IF(E251&lt;=80000,ROUNDUP(E251/4,0)+20000,40000))))),IF(E251&lt;=0,IF(F251&lt;=0,0,IF(F251&lt;=25000,F251,IF(F251&lt;=50000,ROUNDUP(F251/2,0)+12500,IF(F251&lt;=100000,ROUNDUP(F251/4,0)+25000,50000)))),MAX(IF(F251&lt;=0,0,IF(F251&lt;=25000,F251,IF(F251&lt;=50000,ROUNDUP(F251/2,0)+12500,IF(F251&lt;=100000,ROUNDUP(F251/4,0)+25000,50000)))),MIN(IF(AND(D251="はい",C251&gt;=2026,C251&lt;=2027),IF(E251&lt;=0,0,IF(E251&lt;=30000,E251,IF(E251&lt;=60000,ROUNDUP(E251/2,0)+15000,IF(E251&lt;=120000,ROUNDUP(E251/4,0)+30000,60000)))),IF(E251&lt;=0,0,IF(E251&lt;=20000,E251,IF(E251&lt;=40000,ROUNDUP(E251/2,0)+10000,IF(E251&lt;=80000,ROUNDUP(E251/4,0)+20000,40000)))))+IF(F251&lt;=0,0,IF(F251&lt;=25000,F251,IF(F251&lt;=50000,ROUNDUP(F251/2,0)+12500,IF(F251&lt;=100000,ROUNDUP(F251/4,0)+25000,50000)))),IF(AND(D251="はい",C251&gt;=2026,C251&lt;=2027),60000,40000)))))</f>
        <v/>
      </c>
      <c r="P251" s="18">
        <f>IF(G251&lt;=0,0,IF(G251&lt;=20000,G251,IF(G251&lt;=40000,ROUNDUP(G251/2,0)+10000,IF(G251&lt;=80000,ROUNDUP(G251/4,0)+20000,40000))))</f>
        <v/>
      </c>
      <c r="Q251" s="18">
        <f>IF(I251&lt;=0,IF(H251&lt;=0,0,IF(H251&lt;=20000,H251,IF(H251&lt;=40000,ROUNDUP(H251/2,0)+10000,IF(H251&lt;=80000,ROUNDUP(H251/4,0)+20000,40000)))),IF(H251&lt;=0,IF(I251&lt;=0,0,IF(I251&lt;=25000,I251,IF(I251&lt;=50000,ROUNDUP(I251/2,0)+12500,IF(I251&lt;=100000,ROUNDUP(I251/4,0)+25000,50000)))),MAX(IF(I251&lt;=0,0,IF(I251&lt;=25000,I251,IF(I251&lt;=50000,ROUNDUP(I251/2,0)+12500,IF(I251&lt;=100000,ROUNDUP(I251/4,0)+25000,50000)))),MIN(IF(H251&lt;=0,0,IF(H251&lt;=20000,H251,IF(H251&lt;=40000,ROUNDUP(H251/2,0)+10000,IF(H251&lt;=80000,ROUNDUP(H251/4,0)+20000,40000))))+IF(I251&lt;=0,0,IF(I251&lt;=25000,I251,IF(I251&lt;=50000,ROUNDUP(I251/2,0)+12500,IF(I251&lt;=100000,ROUNDUP(I251/4,0)+25000,50000)))),40000))))</f>
        <v/>
      </c>
      <c r="R251" s="18">
        <f>MIN(120000,O251+P251+Q251)</f>
        <v/>
      </c>
      <c r="S251" s="18">
        <f>IF(F251&lt;=0,IF(E251&lt;=0,0,IF(E251&lt;=12000,E251,IF(E251&lt;=32000,ROUNDUP(E251/2,0)+6000,IF(E251&lt;=56000,ROUNDUP(E251/4,0)+14000,28000)))),IF(E251&lt;=0,IF(F251&lt;=0,0,IF(F251&lt;=15000,F251,IF(F251&lt;=40000,ROUNDUP(F251/2,0)+7500,IF(F251&lt;=70000,ROUNDUP(F251/4,0)+17500,35000)))),MAX(IF(F251&lt;=0,0,IF(F251&lt;=15000,F251,IF(F251&lt;=40000,ROUNDUP(F251/2,0)+7500,IF(F251&lt;=70000,ROUNDUP(F251/4,0)+17500,35000)))),MIN(IF(E251&lt;=0,0,IF(E251&lt;=12000,E251,IF(E251&lt;=32000,ROUNDUP(E251/2,0)+6000,IF(E251&lt;=56000,ROUNDUP(E251/4,0)+14000,28000))))+IF(F251&lt;=0,0,IF(F251&lt;=15000,F251,IF(F251&lt;=40000,ROUNDUP(F251/2,0)+7500,IF(F251&lt;=70000,ROUNDUP(F251/4,0)+17500,35000)))),28000))))</f>
        <v/>
      </c>
      <c r="T251" s="18">
        <f>IF(G251&lt;=0,0,IF(G251&lt;=12000,G251,IF(G251&lt;=32000,ROUNDUP(G251/2,0)+6000,IF(G251&lt;=56000,ROUNDUP(G251/4,0)+14000,28000))))</f>
        <v/>
      </c>
      <c r="U251" s="18">
        <f>IF(I251&lt;=0,IF(H251&lt;=0,0,IF(H251&lt;=12000,H251,IF(H251&lt;=32000,ROUNDUP(H251/2,0)+6000,IF(H251&lt;=56000,ROUNDUP(H251/4,0)+14000,28000)))),IF(H251&lt;=0,IF(I251&lt;=0,0,IF(I251&lt;=15000,I251,IF(I251&lt;=40000,ROUNDUP(I251/2,0)+7500,IF(I251&lt;=70000,ROUNDUP(I251/4,0)+17500,35000)))),MAX(IF(I251&lt;=0,0,IF(I251&lt;=15000,I251,IF(I251&lt;=40000,ROUNDUP(I251/2,0)+7500,IF(I251&lt;=70000,ROUNDUP(I251/4,0)+17500,35000)))),MIN(IF(H251&lt;=0,0,IF(H251&lt;=12000,H251,IF(H251&lt;=32000,ROUNDUP(H251/2,0)+6000,IF(H251&lt;=56000,ROUNDUP(H251/4,0)+14000,28000))))+IF(I251&lt;=0,0,IF(I251&lt;=15000,I251,IF(I251&lt;=40000,ROUNDUP(I251/2,0)+7500,IF(I251&lt;=70000,ROUNDUP(I251/4,0)+17500,35000)))),28000))))</f>
        <v/>
      </c>
      <c r="V251" s="18">
        <f>MIN(70000,S251+T251+U251)</f>
        <v/>
      </c>
      <c r="W251" s="18">
        <f>MAX(0,ROUNDDOWN(M251-J251-N251-K251-0,-3))</f>
        <v/>
      </c>
      <c r="X251" s="18">
        <f>MAX(0,ROUNDDOWN(M251-J251-N251-K251-R251,-3))</f>
        <v/>
      </c>
      <c r="Y251" s="18">
        <f>IF(W251&lt;=0,0,ROUNDDOWN((W251*LOOKUP(W251,{0,1950001,3300001,6950001,9000001,18000001,40000001},{0.05,0.1,0.2,0.23,0.33,0.4,0.45})-LOOKUP(W251,{0,1950001,3300001,6950001,9000001,18000001,40000001},{0,97500,427500,636000,1536000,2796000,4796000}))*1.021,-2))</f>
        <v/>
      </c>
      <c r="Z251" s="18">
        <f>IF(X251&lt;=0,0,ROUNDDOWN((X251*LOOKUP(X251,{0,1950001,3300001,6950001,9000001,18000001,40000001},{0.05,0.1,0.2,0.23,0.33,0.4,0.45})-LOOKUP(X251,{0,1950001,3300001,6950001,9000001,18000001,40000001},{0,97500,427500,636000,1536000,2796000,4796000}))*1.021,-2))</f>
        <v/>
      </c>
      <c r="AA251" s="18">
        <f>MAX(0,ROUNDDOWN(M251-J251-430000-L251-0,-3))</f>
        <v/>
      </c>
      <c r="AB251" s="18">
        <f>MAX(0,ROUNDDOWN(M251-J251-430000-L251-V251,-3))</f>
        <v/>
      </c>
      <c r="AC251" s="18">
        <f>IF(M251&lt;=450000,0,MAX(0,ROUNDDOWN(AA251*0.06-MIN(50000,AA251)*0.03,-2))+MAX(0,ROUNDDOWN(AA251*0.04-MIN(50000,AA251)*0.02,-2)))</f>
        <v/>
      </c>
      <c r="AD251" s="18">
        <f>IF(M251&lt;=450000,0,MAX(0,ROUNDDOWN(AB251*0.06-MIN(50000,AB251)*0.03,-2))+MAX(0,ROUNDDOWN(AB251*0.04-MIN(50000,AB251)*0.02,-2)))</f>
        <v/>
      </c>
      <c r="AE251" s="18">
        <f>Y251-Z251</f>
        <v/>
      </c>
      <c r="AF251" s="18">
        <f>AC251-AD251</f>
        <v/>
      </c>
      <c r="AG251" s="18">
        <f>AE251+AF251</f>
        <v/>
      </c>
      <c r="AH251" s="20">
        <f>IF(W251&lt;=0,0,LOOKUP(W251,{0,1950001,3300001,6950001,9000001,18000001,40000001},{0.05,0.1,0.2,0.23,0.33,0.4,0.45}))</f>
        <v/>
      </c>
    </row>
    <row r="252">
      <c r="A252" t="inlineStr">
        <is>
          <t>1万円刻み 3区分8万円ずつ</t>
        </is>
      </c>
      <c r="B252" s="18">
        <f>'4_1万円刻み'!$A$58</f>
        <v/>
      </c>
      <c r="C252" s="19" t="n">
        <v>2026</v>
      </c>
      <c r="D252" t="inlineStr">
        <is>
          <t>いいえ</t>
        </is>
      </c>
      <c r="E252" s="18" t="n">
        <v>80000</v>
      </c>
      <c r="F252" s="18" t="n">
        <v>0</v>
      </c>
      <c r="G252" s="18" t="n">
        <v>80000</v>
      </c>
      <c r="H252" s="18" t="n">
        <v>80000</v>
      </c>
      <c r="I252" s="18" t="n">
        <v>0</v>
      </c>
      <c r="J252" s="18">
        <f>ROUND(MIN(B252/12,650000)*12*0.0915+MIN(B252/12,1390000)*12*(0.0504+0)+B252*0.005,0)</f>
        <v/>
      </c>
      <c r="K252" s="18" t="n">
        <v>0</v>
      </c>
      <c r="L252" s="18" t="n">
        <v>0</v>
      </c>
      <c r="M252" s="18">
        <f>ROUND(IF(C252&gt;=2026,IF(B252&lt;741000,0,IF(B252&lt;2191000,B252-740000,IF(B252&lt;2193000,1451000,IF(B252&lt;2196000,1453000,IF(B252&lt;2200000,1456000,IF(B252&lt;3600000,ROUNDDOWN(B252/4,-3)*2.8-80000,IF(B252&lt;6600000,ROUNDDOWN(B252/4,-3)*3.2-440000,IF(B252&lt;8500000,ROUNDDOWN(B252*0.9,0)-1100000,B252-1950000)))))))),IF(B252&lt;651000,0,IF(B252&lt;1900000,B252-650000,IF(B252&lt;3600000,ROUNDDOWN(B252/4,-3)*2.8-80000,IF(B252&lt;6600000,ROUNDDOWN(B252/4,-3)*3.2-440000,IF(B252&lt;8500000,ROUNDDOWN(B252*0.9,0)-1100000,B252-1950000)))))),0)</f>
        <v/>
      </c>
      <c r="N252" s="18">
        <f>IF(M252&gt;23500000,NA(),IF(C252&gt;=2026,IF(M252&lt;=4890000,1040000,IF(M252&lt;=6550000,670000,620000)),IF(M252&lt;=1320000,950000,IF(M252&lt;=3360000,880000,IF(M252&lt;=4890000,680000,IF(M252&lt;=6550000,630000,580000))))))</f>
        <v/>
      </c>
      <c r="O252" s="18">
        <f>IF(F252&lt;=0,IF(AND(D252="はい",C252&gt;=2026,C252&lt;=2027),IF(E252&lt;=0,0,IF(E252&lt;=30000,E252,IF(E252&lt;=60000,ROUNDUP(E252/2,0)+15000,IF(E252&lt;=120000,ROUNDUP(E252/4,0)+30000,60000)))),IF(E252&lt;=0,0,IF(E252&lt;=20000,E252,IF(E252&lt;=40000,ROUNDUP(E252/2,0)+10000,IF(E252&lt;=80000,ROUNDUP(E252/4,0)+20000,40000))))),IF(E252&lt;=0,IF(F252&lt;=0,0,IF(F252&lt;=25000,F252,IF(F252&lt;=50000,ROUNDUP(F252/2,0)+12500,IF(F252&lt;=100000,ROUNDUP(F252/4,0)+25000,50000)))),MAX(IF(F252&lt;=0,0,IF(F252&lt;=25000,F252,IF(F252&lt;=50000,ROUNDUP(F252/2,0)+12500,IF(F252&lt;=100000,ROUNDUP(F252/4,0)+25000,50000)))),MIN(IF(AND(D252="はい",C252&gt;=2026,C252&lt;=2027),IF(E252&lt;=0,0,IF(E252&lt;=30000,E252,IF(E252&lt;=60000,ROUNDUP(E252/2,0)+15000,IF(E252&lt;=120000,ROUNDUP(E252/4,0)+30000,60000)))),IF(E252&lt;=0,0,IF(E252&lt;=20000,E252,IF(E252&lt;=40000,ROUNDUP(E252/2,0)+10000,IF(E252&lt;=80000,ROUNDUP(E252/4,0)+20000,40000)))))+IF(F252&lt;=0,0,IF(F252&lt;=25000,F252,IF(F252&lt;=50000,ROUNDUP(F252/2,0)+12500,IF(F252&lt;=100000,ROUNDUP(F252/4,0)+25000,50000)))),IF(AND(D252="はい",C252&gt;=2026,C252&lt;=2027),60000,40000)))))</f>
        <v/>
      </c>
      <c r="P252" s="18">
        <f>IF(G252&lt;=0,0,IF(G252&lt;=20000,G252,IF(G252&lt;=40000,ROUNDUP(G252/2,0)+10000,IF(G252&lt;=80000,ROUNDUP(G252/4,0)+20000,40000))))</f>
        <v/>
      </c>
      <c r="Q252" s="18">
        <f>IF(I252&lt;=0,IF(H252&lt;=0,0,IF(H252&lt;=20000,H252,IF(H252&lt;=40000,ROUNDUP(H252/2,0)+10000,IF(H252&lt;=80000,ROUNDUP(H252/4,0)+20000,40000)))),IF(H252&lt;=0,IF(I252&lt;=0,0,IF(I252&lt;=25000,I252,IF(I252&lt;=50000,ROUNDUP(I252/2,0)+12500,IF(I252&lt;=100000,ROUNDUP(I252/4,0)+25000,50000)))),MAX(IF(I252&lt;=0,0,IF(I252&lt;=25000,I252,IF(I252&lt;=50000,ROUNDUP(I252/2,0)+12500,IF(I252&lt;=100000,ROUNDUP(I252/4,0)+25000,50000)))),MIN(IF(H252&lt;=0,0,IF(H252&lt;=20000,H252,IF(H252&lt;=40000,ROUNDUP(H252/2,0)+10000,IF(H252&lt;=80000,ROUNDUP(H252/4,0)+20000,40000))))+IF(I252&lt;=0,0,IF(I252&lt;=25000,I252,IF(I252&lt;=50000,ROUNDUP(I252/2,0)+12500,IF(I252&lt;=100000,ROUNDUP(I252/4,0)+25000,50000)))),40000))))</f>
        <v/>
      </c>
      <c r="R252" s="18">
        <f>MIN(120000,O252+P252+Q252)</f>
        <v/>
      </c>
      <c r="S252" s="18">
        <f>IF(F252&lt;=0,IF(E252&lt;=0,0,IF(E252&lt;=12000,E252,IF(E252&lt;=32000,ROUNDUP(E252/2,0)+6000,IF(E252&lt;=56000,ROUNDUP(E252/4,0)+14000,28000)))),IF(E252&lt;=0,IF(F252&lt;=0,0,IF(F252&lt;=15000,F252,IF(F252&lt;=40000,ROUNDUP(F252/2,0)+7500,IF(F252&lt;=70000,ROUNDUP(F252/4,0)+17500,35000)))),MAX(IF(F252&lt;=0,0,IF(F252&lt;=15000,F252,IF(F252&lt;=40000,ROUNDUP(F252/2,0)+7500,IF(F252&lt;=70000,ROUNDUP(F252/4,0)+17500,35000)))),MIN(IF(E252&lt;=0,0,IF(E252&lt;=12000,E252,IF(E252&lt;=32000,ROUNDUP(E252/2,0)+6000,IF(E252&lt;=56000,ROUNDUP(E252/4,0)+14000,28000))))+IF(F252&lt;=0,0,IF(F252&lt;=15000,F252,IF(F252&lt;=40000,ROUNDUP(F252/2,0)+7500,IF(F252&lt;=70000,ROUNDUP(F252/4,0)+17500,35000)))),28000))))</f>
        <v/>
      </c>
      <c r="T252" s="18">
        <f>IF(G252&lt;=0,0,IF(G252&lt;=12000,G252,IF(G252&lt;=32000,ROUNDUP(G252/2,0)+6000,IF(G252&lt;=56000,ROUNDUP(G252/4,0)+14000,28000))))</f>
        <v/>
      </c>
      <c r="U252" s="18">
        <f>IF(I252&lt;=0,IF(H252&lt;=0,0,IF(H252&lt;=12000,H252,IF(H252&lt;=32000,ROUNDUP(H252/2,0)+6000,IF(H252&lt;=56000,ROUNDUP(H252/4,0)+14000,28000)))),IF(H252&lt;=0,IF(I252&lt;=0,0,IF(I252&lt;=15000,I252,IF(I252&lt;=40000,ROUNDUP(I252/2,0)+7500,IF(I252&lt;=70000,ROUNDUP(I252/4,0)+17500,35000)))),MAX(IF(I252&lt;=0,0,IF(I252&lt;=15000,I252,IF(I252&lt;=40000,ROUNDUP(I252/2,0)+7500,IF(I252&lt;=70000,ROUNDUP(I252/4,0)+17500,35000)))),MIN(IF(H252&lt;=0,0,IF(H252&lt;=12000,H252,IF(H252&lt;=32000,ROUNDUP(H252/2,0)+6000,IF(H252&lt;=56000,ROUNDUP(H252/4,0)+14000,28000))))+IF(I252&lt;=0,0,IF(I252&lt;=15000,I252,IF(I252&lt;=40000,ROUNDUP(I252/2,0)+7500,IF(I252&lt;=70000,ROUNDUP(I252/4,0)+17500,35000)))),28000))))</f>
        <v/>
      </c>
      <c r="V252" s="18">
        <f>MIN(70000,S252+T252+U252)</f>
        <v/>
      </c>
      <c r="W252" s="18">
        <f>MAX(0,ROUNDDOWN(M252-J252-N252-K252-0,-3))</f>
        <v/>
      </c>
      <c r="X252" s="18">
        <f>MAX(0,ROUNDDOWN(M252-J252-N252-K252-R252,-3))</f>
        <v/>
      </c>
      <c r="Y252" s="18">
        <f>IF(W252&lt;=0,0,ROUNDDOWN((W252*LOOKUP(W252,{0,1950001,3300001,6950001,9000001,18000001,40000001},{0.05,0.1,0.2,0.23,0.33,0.4,0.45})-LOOKUP(W252,{0,1950001,3300001,6950001,9000001,18000001,40000001},{0,97500,427500,636000,1536000,2796000,4796000}))*1.021,-2))</f>
        <v/>
      </c>
      <c r="Z252" s="18">
        <f>IF(X252&lt;=0,0,ROUNDDOWN((X252*LOOKUP(X252,{0,1950001,3300001,6950001,9000001,18000001,40000001},{0.05,0.1,0.2,0.23,0.33,0.4,0.45})-LOOKUP(X252,{0,1950001,3300001,6950001,9000001,18000001,40000001},{0,97500,427500,636000,1536000,2796000,4796000}))*1.021,-2))</f>
        <v/>
      </c>
      <c r="AA252" s="18">
        <f>MAX(0,ROUNDDOWN(M252-J252-430000-L252-0,-3))</f>
        <v/>
      </c>
      <c r="AB252" s="18">
        <f>MAX(0,ROUNDDOWN(M252-J252-430000-L252-V252,-3))</f>
        <v/>
      </c>
      <c r="AC252" s="18">
        <f>IF(M252&lt;=450000,0,MAX(0,ROUNDDOWN(AA252*0.06-MIN(50000,AA252)*0.03,-2))+MAX(0,ROUNDDOWN(AA252*0.04-MIN(50000,AA252)*0.02,-2)))</f>
        <v/>
      </c>
      <c r="AD252" s="18">
        <f>IF(M252&lt;=450000,0,MAX(0,ROUNDDOWN(AB252*0.06-MIN(50000,AB252)*0.03,-2))+MAX(0,ROUNDDOWN(AB252*0.04-MIN(50000,AB252)*0.02,-2)))</f>
        <v/>
      </c>
      <c r="AE252" s="18">
        <f>Y252-Z252</f>
        <v/>
      </c>
      <c r="AF252" s="18">
        <f>AC252-AD252</f>
        <v/>
      </c>
      <c r="AG252" s="18">
        <f>AE252+AF252</f>
        <v/>
      </c>
      <c r="AH252" s="20">
        <f>IF(W252&lt;=0,0,LOOKUP(W252,{0,1950001,3300001,6950001,9000001,18000001,40000001},{0.05,0.1,0.2,0.23,0.33,0.4,0.45}))</f>
        <v/>
      </c>
    </row>
    <row r="253">
      <c r="A253" t="inlineStr">
        <is>
          <t>1万円刻み 一般8万円</t>
        </is>
      </c>
      <c r="B253" s="18">
        <f>'4_1万円刻み'!$A$58</f>
        <v/>
      </c>
      <c r="C253" s="19" t="n">
        <v>2026</v>
      </c>
      <c r="D253" t="inlineStr">
        <is>
          <t>いいえ</t>
        </is>
      </c>
      <c r="E253" s="18" t="n">
        <v>80000</v>
      </c>
      <c r="F253" s="18" t="n">
        <v>0</v>
      </c>
      <c r="G253" s="18" t="n">
        <v>0</v>
      </c>
      <c r="H253" s="18" t="n">
        <v>0</v>
      </c>
      <c r="I253" s="18" t="n">
        <v>0</v>
      </c>
      <c r="J253" s="18">
        <f>ROUND(MIN(B253/12,650000)*12*0.0915+MIN(B253/12,1390000)*12*(0.0504+0)+B253*0.005,0)</f>
        <v/>
      </c>
      <c r="K253" s="18" t="n">
        <v>0</v>
      </c>
      <c r="L253" s="18" t="n">
        <v>0</v>
      </c>
      <c r="M253" s="18">
        <f>ROUND(IF(C253&gt;=2026,IF(B253&lt;741000,0,IF(B253&lt;2191000,B253-740000,IF(B253&lt;2193000,1451000,IF(B253&lt;2196000,1453000,IF(B253&lt;2200000,1456000,IF(B253&lt;3600000,ROUNDDOWN(B253/4,-3)*2.8-80000,IF(B253&lt;6600000,ROUNDDOWN(B253/4,-3)*3.2-440000,IF(B253&lt;8500000,ROUNDDOWN(B253*0.9,0)-1100000,B253-1950000)))))))),IF(B253&lt;651000,0,IF(B253&lt;1900000,B253-650000,IF(B253&lt;3600000,ROUNDDOWN(B253/4,-3)*2.8-80000,IF(B253&lt;6600000,ROUNDDOWN(B253/4,-3)*3.2-440000,IF(B253&lt;8500000,ROUNDDOWN(B253*0.9,0)-1100000,B253-1950000)))))),0)</f>
        <v/>
      </c>
      <c r="N253" s="18">
        <f>IF(M253&gt;23500000,NA(),IF(C253&gt;=2026,IF(M253&lt;=4890000,1040000,IF(M253&lt;=6550000,670000,620000)),IF(M253&lt;=1320000,950000,IF(M253&lt;=3360000,880000,IF(M253&lt;=4890000,680000,IF(M253&lt;=6550000,630000,580000))))))</f>
        <v/>
      </c>
      <c r="O253" s="18">
        <f>IF(F253&lt;=0,IF(AND(D253="はい",C253&gt;=2026,C253&lt;=2027),IF(E253&lt;=0,0,IF(E253&lt;=30000,E253,IF(E253&lt;=60000,ROUNDUP(E253/2,0)+15000,IF(E253&lt;=120000,ROUNDUP(E253/4,0)+30000,60000)))),IF(E253&lt;=0,0,IF(E253&lt;=20000,E253,IF(E253&lt;=40000,ROUNDUP(E253/2,0)+10000,IF(E253&lt;=80000,ROUNDUP(E253/4,0)+20000,40000))))),IF(E253&lt;=0,IF(F253&lt;=0,0,IF(F253&lt;=25000,F253,IF(F253&lt;=50000,ROUNDUP(F253/2,0)+12500,IF(F253&lt;=100000,ROUNDUP(F253/4,0)+25000,50000)))),MAX(IF(F253&lt;=0,0,IF(F253&lt;=25000,F253,IF(F253&lt;=50000,ROUNDUP(F253/2,0)+12500,IF(F253&lt;=100000,ROUNDUP(F253/4,0)+25000,50000)))),MIN(IF(AND(D253="はい",C253&gt;=2026,C253&lt;=2027),IF(E253&lt;=0,0,IF(E253&lt;=30000,E253,IF(E253&lt;=60000,ROUNDUP(E253/2,0)+15000,IF(E253&lt;=120000,ROUNDUP(E253/4,0)+30000,60000)))),IF(E253&lt;=0,0,IF(E253&lt;=20000,E253,IF(E253&lt;=40000,ROUNDUP(E253/2,0)+10000,IF(E253&lt;=80000,ROUNDUP(E253/4,0)+20000,40000)))))+IF(F253&lt;=0,0,IF(F253&lt;=25000,F253,IF(F253&lt;=50000,ROUNDUP(F253/2,0)+12500,IF(F253&lt;=100000,ROUNDUP(F253/4,0)+25000,50000)))),IF(AND(D253="はい",C253&gt;=2026,C253&lt;=2027),60000,40000)))))</f>
        <v/>
      </c>
      <c r="P253" s="18">
        <f>IF(G253&lt;=0,0,IF(G253&lt;=20000,G253,IF(G253&lt;=40000,ROUNDUP(G253/2,0)+10000,IF(G253&lt;=80000,ROUNDUP(G253/4,0)+20000,40000))))</f>
        <v/>
      </c>
      <c r="Q253" s="18">
        <f>IF(I253&lt;=0,IF(H253&lt;=0,0,IF(H253&lt;=20000,H253,IF(H253&lt;=40000,ROUNDUP(H253/2,0)+10000,IF(H253&lt;=80000,ROUNDUP(H253/4,0)+20000,40000)))),IF(H253&lt;=0,IF(I253&lt;=0,0,IF(I253&lt;=25000,I253,IF(I253&lt;=50000,ROUNDUP(I253/2,0)+12500,IF(I253&lt;=100000,ROUNDUP(I253/4,0)+25000,50000)))),MAX(IF(I253&lt;=0,0,IF(I253&lt;=25000,I253,IF(I253&lt;=50000,ROUNDUP(I253/2,0)+12500,IF(I253&lt;=100000,ROUNDUP(I253/4,0)+25000,50000)))),MIN(IF(H253&lt;=0,0,IF(H253&lt;=20000,H253,IF(H253&lt;=40000,ROUNDUP(H253/2,0)+10000,IF(H253&lt;=80000,ROUNDUP(H253/4,0)+20000,40000))))+IF(I253&lt;=0,0,IF(I253&lt;=25000,I253,IF(I253&lt;=50000,ROUNDUP(I253/2,0)+12500,IF(I253&lt;=100000,ROUNDUP(I253/4,0)+25000,50000)))),40000))))</f>
        <v/>
      </c>
      <c r="R253" s="18">
        <f>MIN(120000,O253+P253+Q253)</f>
        <v/>
      </c>
      <c r="S253" s="18">
        <f>IF(F253&lt;=0,IF(E253&lt;=0,0,IF(E253&lt;=12000,E253,IF(E253&lt;=32000,ROUNDUP(E253/2,0)+6000,IF(E253&lt;=56000,ROUNDUP(E253/4,0)+14000,28000)))),IF(E253&lt;=0,IF(F253&lt;=0,0,IF(F253&lt;=15000,F253,IF(F253&lt;=40000,ROUNDUP(F253/2,0)+7500,IF(F253&lt;=70000,ROUNDUP(F253/4,0)+17500,35000)))),MAX(IF(F253&lt;=0,0,IF(F253&lt;=15000,F253,IF(F253&lt;=40000,ROUNDUP(F253/2,0)+7500,IF(F253&lt;=70000,ROUNDUP(F253/4,0)+17500,35000)))),MIN(IF(E253&lt;=0,0,IF(E253&lt;=12000,E253,IF(E253&lt;=32000,ROUNDUP(E253/2,0)+6000,IF(E253&lt;=56000,ROUNDUP(E253/4,0)+14000,28000))))+IF(F253&lt;=0,0,IF(F253&lt;=15000,F253,IF(F253&lt;=40000,ROUNDUP(F253/2,0)+7500,IF(F253&lt;=70000,ROUNDUP(F253/4,0)+17500,35000)))),28000))))</f>
        <v/>
      </c>
      <c r="T253" s="18">
        <f>IF(G253&lt;=0,0,IF(G253&lt;=12000,G253,IF(G253&lt;=32000,ROUNDUP(G253/2,0)+6000,IF(G253&lt;=56000,ROUNDUP(G253/4,0)+14000,28000))))</f>
        <v/>
      </c>
      <c r="U253" s="18">
        <f>IF(I253&lt;=0,IF(H253&lt;=0,0,IF(H253&lt;=12000,H253,IF(H253&lt;=32000,ROUNDUP(H253/2,0)+6000,IF(H253&lt;=56000,ROUNDUP(H253/4,0)+14000,28000)))),IF(H253&lt;=0,IF(I253&lt;=0,0,IF(I253&lt;=15000,I253,IF(I253&lt;=40000,ROUNDUP(I253/2,0)+7500,IF(I253&lt;=70000,ROUNDUP(I253/4,0)+17500,35000)))),MAX(IF(I253&lt;=0,0,IF(I253&lt;=15000,I253,IF(I253&lt;=40000,ROUNDUP(I253/2,0)+7500,IF(I253&lt;=70000,ROUNDUP(I253/4,0)+17500,35000)))),MIN(IF(H253&lt;=0,0,IF(H253&lt;=12000,H253,IF(H253&lt;=32000,ROUNDUP(H253/2,0)+6000,IF(H253&lt;=56000,ROUNDUP(H253/4,0)+14000,28000))))+IF(I253&lt;=0,0,IF(I253&lt;=15000,I253,IF(I253&lt;=40000,ROUNDUP(I253/2,0)+7500,IF(I253&lt;=70000,ROUNDUP(I253/4,0)+17500,35000)))),28000))))</f>
        <v/>
      </c>
      <c r="V253" s="18">
        <f>MIN(70000,S253+T253+U253)</f>
        <v/>
      </c>
      <c r="W253" s="18">
        <f>MAX(0,ROUNDDOWN(M253-J253-N253-K253-0,-3))</f>
        <v/>
      </c>
      <c r="X253" s="18">
        <f>MAX(0,ROUNDDOWN(M253-J253-N253-K253-R253,-3))</f>
        <v/>
      </c>
      <c r="Y253" s="18">
        <f>IF(W253&lt;=0,0,ROUNDDOWN((W253*LOOKUP(W253,{0,1950001,3300001,6950001,9000001,18000001,40000001},{0.05,0.1,0.2,0.23,0.33,0.4,0.45})-LOOKUP(W253,{0,1950001,3300001,6950001,9000001,18000001,40000001},{0,97500,427500,636000,1536000,2796000,4796000}))*1.021,-2))</f>
        <v/>
      </c>
      <c r="Z253" s="18">
        <f>IF(X253&lt;=0,0,ROUNDDOWN((X253*LOOKUP(X253,{0,1950001,3300001,6950001,9000001,18000001,40000001},{0.05,0.1,0.2,0.23,0.33,0.4,0.45})-LOOKUP(X253,{0,1950001,3300001,6950001,9000001,18000001,40000001},{0,97500,427500,636000,1536000,2796000,4796000}))*1.021,-2))</f>
        <v/>
      </c>
      <c r="AA253" s="18">
        <f>MAX(0,ROUNDDOWN(M253-J253-430000-L253-0,-3))</f>
        <v/>
      </c>
      <c r="AB253" s="18">
        <f>MAX(0,ROUNDDOWN(M253-J253-430000-L253-V253,-3))</f>
        <v/>
      </c>
      <c r="AC253" s="18">
        <f>IF(M253&lt;=450000,0,MAX(0,ROUNDDOWN(AA253*0.06-MIN(50000,AA253)*0.03,-2))+MAX(0,ROUNDDOWN(AA253*0.04-MIN(50000,AA253)*0.02,-2)))</f>
        <v/>
      </c>
      <c r="AD253" s="18">
        <f>IF(M253&lt;=450000,0,MAX(0,ROUNDDOWN(AB253*0.06-MIN(50000,AB253)*0.03,-2))+MAX(0,ROUNDDOWN(AB253*0.04-MIN(50000,AB253)*0.02,-2)))</f>
        <v/>
      </c>
      <c r="AE253" s="18">
        <f>Y253-Z253</f>
        <v/>
      </c>
      <c r="AF253" s="18">
        <f>AC253-AD253</f>
        <v/>
      </c>
      <c r="AG253" s="18">
        <f>AE253+AF253</f>
        <v/>
      </c>
      <c r="AH253" s="20">
        <f>IF(W253&lt;=0,0,LOOKUP(W253,{0,1950001,3300001,6950001,9000001,18000001,40000001},{0.05,0.1,0.2,0.23,0.33,0.4,0.45}))</f>
        <v/>
      </c>
    </row>
    <row r="254">
      <c r="A254" t="inlineStr">
        <is>
          <t>1万円刻み 特例あり一般12万円</t>
        </is>
      </c>
      <c r="B254" s="18">
        <f>'4_1万円刻み'!$A$58</f>
        <v/>
      </c>
      <c r="C254" s="19" t="n">
        <v>2026</v>
      </c>
      <c r="D254" t="inlineStr">
        <is>
          <t>はい</t>
        </is>
      </c>
      <c r="E254" s="18" t="n">
        <v>120000</v>
      </c>
      <c r="F254" s="18" t="n">
        <v>0</v>
      </c>
      <c r="G254" s="18" t="n">
        <v>0</v>
      </c>
      <c r="H254" s="18" t="n">
        <v>0</v>
      </c>
      <c r="I254" s="18" t="n">
        <v>0</v>
      </c>
      <c r="J254" s="18">
        <f>ROUND(MIN(B254/12,650000)*12*0.0915+MIN(B254/12,1390000)*12*(0.0504+0)+B254*0.005,0)</f>
        <v/>
      </c>
      <c r="K254" s="18" t="n">
        <v>0</v>
      </c>
      <c r="L254" s="18" t="n">
        <v>0</v>
      </c>
      <c r="M254" s="18">
        <f>ROUND(IF(C254&gt;=2026,IF(B254&lt;741000,0,IF(B254&lt;2191000,B254-740000,IF(B254&lt;2193000,1451000,IF(B254&lt;2196000,1453000,IF(B254&lt;2200000,1456000,IF(B254&lt;3600000,ROUNDDOWN(B254/4,-3)*2.8-80000,IF(B254&lt;6600000,ROUNDDOWN(B254/4,-3)*3.2-440000,IF(B254&lt;8500000,ROUNDDOWN(B254*0.9,0)-1100000,B254-1950000)))))))),IF(B254&lt;651000,0,IF(B254&lt;1900000,B254-650000,IF(B254&lt;3600000,ROUNDDOWN(B254/4,-3)*2.8-80000,IF(B254&lt;6600000,ROUNDDOWN(B254/4,-3)*3.2-440000,IF(B254&lt;8500000,ROUNDDOWN(B254*0.9,0)-1100000,B254-1950000)))))),0)</f>
        <v/>
      </c>
      <c r="N254" s="18">
        <f>IF(M254&gt;23500000,NA(),IF(C254&gt;=2026,IF(M254&lt;=4890000,1040000,IF(M254&lt;=6550000,670000,620000)),IF(M254&lt;=1320000,950000,IF(M254&lt;=3360000,880000,IF(M254&lt;=4890000,680000,IF(M254&lt;=6550000,630000,580000))))))</f>
        <v/>
      </c>
      <c r="O254" s="18">
        <f>IF(F254&lt;=0,IF(AND(D254="はい",C254&gt;=2026,C254&lt;=2027),IF(E254&lt;=0,0,IF(E254&lt;=30000,E254,IF(E254&lt;=60000,ROUNDUP(E254/2,0)+15000,IF(E254&lt;=120000,ROUNDUP(E254/4,0)+30000,60000)))),IF(E254&lt;=0,0,IF(E254&lt;=20000,E254,IF(E254&lt;=40000,ROUNDUP(E254/2,0)+10000,IF(E254&lt;=80000,ROUNDUP(E254/4,0)+20000,40000))))),IF(E254&lt;=0,IF(F254&lt;=0,0,IF(F254&lt;=25000,F254,IF(F254&lt;=50000,ROUNDUP(F254/2,0)+12500,IF(F254&lt;=100000,ROUNDUP(F254/4,0)+25000,50000)))),MAX(IF(F254&lt;=0,0,IF(F254&lt;=25000,F254,IF(F254&lt;=50000,ROUNDUP(F254/2,0)+12500,IF(F254&lt;=100000,ROUNDUP(F254/4,0)+25000,50000)))),MIN(IF(AND(D254="はい",C254&gt;=2026,C254&lt;=2027),IF(E254&lt;=0,0,IF(E254&lt;=30000,E254,IF(E254&lt;=60000,ROUNDUP(E254/2,0)+15000,IF(E254&lt;=120000,ROUNDUP(E254/4,0)+30000,60000)))),IF(E254&lt;=0,0,IF(E254&lt;=20000,E254,IF(E254&lt;=40000,ROUNDUP(E254/2,0)+10000,IF(E254&lt;=80000,ROUNDUP(E254/4,0)+20000,40000)))))+IF(F254&lt;=0,0,IF(F254&lt;=25000,F254,IF(F254&lt;=50000,ROUNDUP(F254/2,0)+12500,IF(F254&lt;=100000,ROUNDUP(F254/4,0)+25000,50000)))),IF(AND(D254="はい",C254&gt;=2026,C254&lt;=2027),60000,40000)))))</f>
        <v/>
      </c>
      <c r="P254" s="18">
        <f>IF(G254&lt;=0,0,IF(G254&lt;=20000,G254,IF(G254&lt;=40000,ROUNDUP(G254/2,0)+10000,IF(G254&lt;=80000,ROUNDUP(G254/4,0)+20000,40000))))</f>
        <v/>
      </c>
      <c r="Q254" s="18">
        <f>IF(I254&lt;=0,IF(H254&lt;=0,0,IF(H254&lt;=20000,H254,IF(H254&lt;=40000,ROUNDUP(H254/2,0)+10000,IF(H254&lt;=80000,ROUNDUP(H254/4,0)+20000,40000)))),IF(H254&lt;=0,IF(I254&lt;=0,0,IF(I254&lt;=25000,I254,IF(I254&lt;=50000,ROUNDUP(I254/2,0)+12500,IF(I254&lt;=100000,ROUNDUP(I254/4,0)+25000,50000)))),MAX(IF(I254&lt;=0,0,IF(I254&lt;=25000,I254,IF(I254&lt;=50000,ROUNDUP(I254/2,0)+12500,IF(I254&lt;=100000,ROUNDUP(I254/4,0)+25000,50000)))),MIN(IF(H254&lt;=0,0,IF(H254&lt;=20000,H254,IF(H254&lt;=40000,ROUNDUP(H254/2,0)+10000,IF(H254&lt;=80000,ROUNDUP(H254/4,0)+20000,40000))))+IF(I254&lt;=0,0,IF(I254&lt;=25000,I254,IF(I254&lt;=50000,ROUNDUP(I254/2,0)+12500,IF(I254&lt;=100000,ROUNDUP(I254/4,0)+25000,50000)))),40000))))</f>
        <v/>
      </c>
      <c r="R254" s="18">
        <f>MIN(120000,O254+P254+Q254)</f>
        <v/>
      </c>
      <c r="S254" s="18">
        <f>IF(F254&lt;=0,IF(E254&lt;=0,0,IF(E254&lt;=12000,E254,IF(E254&lt;=32000,ROUNDUP(E254/2,0)+6000,IF(E254&lt;=56000,ROUNDUP(E254/4,0)+14000,28000)))),IF(E254&lt;=0,IF(F254&lt;=0,0,IF(F254&lt;=15000,F254,IF(F254&lt;=40000,ROUNDUP(F254/2,0)+7500,IF(F254&lt;=70000,ROUNDUP(F254/4,0)+17500,35000)))),MAX(IF(F254&lt;=0,0,IF(F254&lt;=15000,F254,IF(F254&lt;=40000,ROUNDUP(F254/2,0)+7500,IF(F254&lt;=70000,ROUNDUP(F254/4,0)+17500,35000)))),MIN(IF(E254&lt;=0,0,IF(E254&lt;=12000,E254,IF(E254&lt;=32000,ROUNDUP(E254/2,0)+6000,IF(E254&lt;=56000,ROUNDUP(E254/4,0)+14000,28000))))+IF(F254&lt;=0,0,IF(F254&lt;=15000,F254,IF(F254&lt;=40000,ROUNDUP(F254/2,0)+7500,IF(F254&lt;=70000,ROUNDUP(F254/4,0)+17500,35000)))),28000))))</f>
        <v/>
      </c>
      <c r="T254" s="18">
        <f>IF(G254&lt;=0,0,IF(G254&lt;=12000,G254,IF(G254&lt;=32000,ROUNDUP(G254/2,0)+6000,IF(G254&lt;=56000,ROUNDUP(G254/4,0)+14000,28000))))</f>
        <v/>
      </c>
      <c r="U254" s="18">
        <f>IF(I254&lt;=0,IF(H254&lt;=0,0,IF(H254&lt;=12000,H254,IF(H254&lt;=32000,ROUNDUP(H254/2,0)+6000,IF(H254&lt;=56000,ROUNDUP(H254/4,0)+14000,28000)))),IF(H254&lt;=0,IF(I254&lt;=0,0,IF(I254&lt;=15000,I254,IF(I254&lt;=40000,ROUNDUP(I254/2,0)+7500,IF(I254&lt;=70000,ROUNDUP(I254/4,0)+17500,35000)))),MAX(IF(I254&lt;=0,0,IF(I254&lt;=15000,I254,IF(I254&lt;=40000,ROUNDUP(I254/2,0)+7500,IF(I254&lt;=70000,ROUNDUP(I254/4,0)+17500,35000)))),MIN(IF(H254&lt;=0,0,IF(H254&lt;=12000,H254,IF(H254&lt;=32000,ROUNDUP(H254/2,0)+6000,IF(H254&lt;=56000,ROUNDUP(H254/4,0)+14000,28000))))+IF(I254&lt;=0,0,IF(I254&lt;=15000,I254,IF(I254&lt;=40000,ROUNDUP(I254/2,0)+7500,IF(I254&lt;=70000,ROUNDUP(I254/4,0)+17500,35000)))),28000))))</f>
        <v/>
      </c>
      <c r="V254" s="18">
        <f>MIN(70000,S254+T254+U254)</f>
        <v/>
      </c>
      <c r="W254" s="18">
        <f>MAX(0,ROUNDDOWN(M254-J254-N254-K254-0,-3))</f>
        <v/>
      </c>
      <c r="X254" s="18">
        <f>MAX(0,ROUNDDOWN(M254-J254-N254-K254-R254,-3))</f>
        <v/>
      </c>
      <c r="Y254" s="18">
        <f>IF(W254&lt;=0,0,ROUNDDOWN((W254*LOOKUP(W254,{0,1950001,3300001,6950001,9000001,18000001,40000001},{0.05,0.1,0.2,0.23,0.33,0.4,0.45})-LOOKUP(W254,{0,1950001,3300001,6950001,9000001,18000001,40000001},{0,97500,427500,636000,1536000,2796000,4796000}))*1.021,-2))</f>
        <v/>
      </c>
      <c r="Z254" s="18">
        <f>IF(X254&lt;=0,0,ROUNDDOWN((X254*LOOKUP(X254,{0,1950001,3300001,6950001,9000001,18000001,40000001},{0.05,0.1,0.2,0.23,0.33,0.4,0.45})-LOOKUP(X254,{0,1950001,3300001,6950001,9000001,18000001,40000001},{0,97500,427500,636000,1536000,2796000,4796000}))*1.021,-2))</f>
        <v/>
      </c>
      <c r="AA254" s="18">
        <f>MAX(0,ROUNDDOWN(M254-J254-430000-L254-0,-3))</f>
        <v/>
      </c>
      <c r="AB254" s="18">
        <f>MAX(0,ROUNDDOWN(M254-J254-430000-L254-V254,-3))</f>
        <v/>
      </c>
      <c r="AC254" s="18">
        <f>IF(M254&lt;=450000,0,MAX(0,ROUNDDOWN(AA254*0.06-MIN(50000,AA254)*0.03,-2))+MAX(0,ROUNDDOWN(AA254*0.04-MIN(50000,AA254)*0.02,-2)))</f>
        <v/>
      </c>
      <c r="AD254" s="18">
        <f>IF(M254&lt;=450000,0,MAX(0,ROUNDDOWN(AB254*0.06-MIN(50000,AB254)*0.03,-2))+MAX(0,ROUNDDOWN(AB254*0.04-MIN(50000,AB254)*0.02,-2)))</f>
        <v/>
      </c>
      <c r="AE254" s="18">
        <f>Y254-Z254</f>
        <v/>
      </c>
      <c r="AF254" s="18">
        <f>AC254-AD254</f>
        <v/>
      </c>
      <c r="AG254" s="18">
        <f>AE254+AF254</f>
        <v/>
      </c>
      <c r="AH254" s="20">
        <f>IF(W254&lt;=0,0,LOOKUP(W254,{0,1950001,3300001,6950001,9000001,18000001,40000001},{0.05,0.1,0.2,0.23,0.33,0.4,0.45}))</f>
        <v/>
      </c>
    </row>
    <row r="255">
      <c r="A255" t="inlineStr">
        <is>
          <t>1万円刻み 3区分8万円ずつ</t>
        </is>
      </c>
      <c r="B255" s="18">
        <f>'4_1万円刻み'!$A$59</f>
        <v/>
      </c>
      <c r="C255" s="19" t="n">
        <v>2026</v>
      </c>
      <c r="D255" t="inlineStr">
        <is>
          <t>いいえ</t>
        </is>
      </c>
      <c r="E255" s="18" t="n">
        <v>80000</v>
      </c>
      <c r="F255" s="18" t="n">
        <v>0</v>
      </c>
      <c r="G255" s="18" t="n">
        <v>80000</v>
      </c>
      <c r="H255" s="18" t="n">
        <v>80000</v>
      </c>
      <c r="I255" s="18" t="n">
        <v>0</v>
      </c>
      <c r="J255" s="18">
        <f>ROUND(MIN(B255/12,650000)*12*0.0915+MIN(B255/12,1390000)*12*(0.0504+0)+B255*0.005,0)</f>
        <v/>
      </c>
      <c r="K255" s="18" t="n">
        <v>0</v>
      </c>
      <c r="L255" s="18" t="n">
        <v>0</v>
      </c>
      <c r="M255" s="18">
        <f>ROUND(IF(C255&gt;=2026,IF(B255&lt;741000,0,IF(B255&lt;2191000,B255-740000,IF(B255&lt;2193000,1451000,IF(B255&lt;2196000,1453000,IF(B255&lt;2200000,1456000,IF(B255&lt;3600000,ROUNDDOWN(B255/4,-3)*2.8-80000,IF(B255&lt;6600000,ROUNDDOWN(B255/4,-3)*3.2-440000,IF(B255&lt;8500000,ROUNDDOWN(B255*0.9,0)-1100000,B255-1950000)))))))),IF(B255&lt;651000,0,IF(B255&lt;1900000,B255-650000,IF(B255&lt;3600000,ROUNDDOWN(B255/4,-3)*2.8-80000,IF(B255&lt;6600000,ROUNDDOWN(B255/4,-3)*3.2-440000,IF(B255&lt;8500000,ROUNDDOWN(B255*0.9,0)-1100000,B255-1950000)))))),0)</f>
        <v/>
      </c>
      <c r="N255" s="18">
        <f>IF(M255&gt;23500000,NA(),IF(C255&gt;=2026,IF(M255&lt;=4890000,1040000,IF(M255&lt;=6550000,670000,620000)),IF(M255&lt;=1320000,950000,IF(M255&lt;=3360000,880000,IF(M255&lt;=4890000,680000,IF(M255&lt;=6550000,630000,580000))))))</f>
        <v/>
      </c>
      <c r="O255" s="18">
        <f>IF(F255&lt;=0,IF(AND(D255="はい",C255&gt;=2026,C255&lt;=2027),IF(E255&lt;=0,0,IF(E255&lt;=30000,E255,IF(E255&lt;=60000,ROUNDUP(E255/2,0)+15000,IF(E255&lt;=120000,ROUNDUP(E255/4,0)+30000,60000)))),IF(E255&lt;=0,0,IF(E255&lt;=20000,E255,IF(E255&lt;=40000,ROUNDUP(E255/2,0)+10000,IF(E255&lt;=80000,ROUNDUP(E255/4,0)+20000,40000))))),IF(E255&lt;=0,IF(F255&lt;=0,0,IF(F255&lt;=25000,F255,IF(F255&lt;=50000,ROUNDUP(F255/2,0)+12500,IF(F255&lt;=100000,ROUNDUP(F255/4,0)+25000,50000)))),MAX(IF(F255&lt;=0,0,IF(F255&lt;=25000,F255,IF(F255&lt;=50000,ROUNDUP(F255/2,0)+12500,IF(F255&lt;=100000,ROUNDUP(F255/4,0)+25000,50000)))),MIN(IF(AND(D255="はい",C255&gt;=2026,C255&lt;=2027),IF(E255&lt;=0,0,IF(E255&lt;=30000,E255,IF(E255&lt;=60000,ROUNDUP(E255/2,0)+15000,IF(E255&lt;=120000,ROUNDUP(E255/4,0)+30000,60000)))),IF(E255&lt;=0,0,IF(E255&lt;=20000,E255,IF(E255&lt;=40000,ROUNDUP(E255/2,0)+10000,IF(E255&lt;=80000,ROUNDUP(E255/4,0)+20000,40000)))))+IF(F255&lt;=0,0,IF(F255&lt;=25000,F255,IF(F255&lt;=50000,ROUNDUP(F255/2,0)+12500,IF(F255&lt;=100000,ROUNDUP(F255/4,0)+25000,50000)))),IF(AND(D255="はい",C255&gt;=2026,C255&lt;=2027),60000,40000)))))</f>
        <v/>
      </c>
      <c r="P255" s="18">
        <f>IF(G255&lt;=0,0,IF(G255&lt;=20000,G255,IF(G255&lt;=40000,ROUNDUP(G255/2,0)+10000,IF(G255&lt;=80000,ROUNDUP(G255/4,0)+20000,40000))))</f>
        <v/>
      </c>
      <c r="Q255" s="18">
        <f>IF(I255&lt;=0,IF(H255&lt;=0,0,IF(H255&lt;=20000,H255,IF(H255&lt;=40000,ROUNDUP(H255/2,0)+10000,IF(H255&lt;=80000,ROUNDUP(H255/4,0)+20000,40000)))),IF(H255&lt;=0,IF(I255&lt;=0,0,IF(I255&lt;=25000,I255,IF(I255&lt;=50000,ROUNDUP(I255/2,0)+12500,IF(I255&lt;=100000,ROUNDUP(I255/4,0)+25000,50000)))),MAX(IF(I255&lt;=0,0,IF(I255&lt;=25000,I255,IF(I255&lt;=50000,ROUNDUP(I255/2,0)+12500,IF(I255&lt;=100000,ROUNDUP(I255/4,0)+25000,50000)))),MIN(IF(H255&lt;=0,0,IF(H255&lt;=20000,H255,IF(H255&lt;=40000,ROUNDUP(H255/2,0)+10000,IF(H255&lt;=80000,ROUNDUP(H255/4,0)+20000,40000))))+IF(I255&lt;=0,0,IF(I255&lt;=25000,I255,IF(I255&lt;=50000,ROUNDUP(I255/2,0)+12500,IF(I255&lt;=100000,ROUNDUP(I255/4,0)+25000,50000)))),40000))))</f>
        <v/>
      </c>
      <c r="R255" s="18">
        <f>MIN(120000,O255+P255+Q255)</f>
        <v/>
      </c>
      <c r="S255" s="18">
        <f>IF(F255&lt;=0,IF(E255&lt;=0,0,IF(E255&lt;=12000,E255,IF(E255&lt;=32000,ROUNDUP(E255/2,0)+6000,IF(E255&lt;=56000,ROUNDUP(E255/4,0)+14000,28000)))),IF(E255&lt;=0,IF(F255&lt;=0,0,IF(F255&lt;=15000,F255,IF(F255&lt;=40000,ROUNDUP(F255/2,0)+7500,IF(F255&lt;=70000,ROUNDUP(F255/4,0)+17500,35000)))),MAX(IF(F255&lt;=0,0,IF(F255&lt;=15000,F255,IF(F255&lt;=40000,ROUNDUP(F255/2,0)+7500,IF(F255&lt;=70000,ROUNDUP(F255/4,0)+17500,35000)))),MIN(IF(E255&lt;=0,0,IF(E255&lt;=12000,E255,IF(E255&lt;=32000,ROUNDUP(E255/2,0)+6000,IF(E255&lt;=56000,ROUNDUP(E255/4,0)+14000,28000))))+IF(F255&lt;=0,0,IF(F255&lt;=15000,F255,IF(F255&lt;=40000,ROUNDUP(F255/2,0)+7500,IF(F255&lt;=70000,ROUNDUP(F255/4,0)+17500,35000)))),28000))))</f>
        <v/>
      </c>
      <c r="T255" s="18">
        <f>IF(G255&lt;=0,0,IF(G255&lt;=12000,G255,IF(G255&lt;=32000,ROUNDUP(G255/2,0)+6000,IF(G255&lt;=56000,ROUNDUP(G255/4,0)+14000,28000))))</f>
        <v/>
      </c>
      <c r="U255" s="18">
        <f>IF(I255&lt;=0,IF(H255&lt;=0,0,IF(H255&lt;=12000,H255,IF(H255&lt;=32000,ROUNDUP(H255/2,0)+6000,IF(H255&lt;=56000,ROUNDUP(H255/4,0)+14000,28000)))),IF(H255&lt;=0,IF(I255&lt;=0,0,IF(I255&lt;=15000,I255,IF(I255&lt;=40000,ROUNDUP(I255/2,0)+7500,IF(I255&lt;=70000,ROUNDUP(I255/4,0)+17500,35000)))),MAX(IF(I255&lt;=0,0,IF(I255&lt;=15000,I255,IF(I255&lt;=40000,ROUNDUP(I255/2,0)+7500,IF(I255&lt;=70000,ROUNDUP(I255/4,0)+17500,35000)))),MIN(IF(H255&lt;=0,0,IF(H255&lt;=12000,H255,IF(H255&lt;=32000,ROUNDUP(H255/2,0)+6000,IF(H255&lt;=56000,ROUNDUP(H255/4,0)+14000,28000))))+IF(I255&lt;=0,0,IF(I255&lt;=15000,I255,IF(I255&lt;=40000,ROUNDUP(I255/2,0)+7500,IF(I255&lt;=70000,ROUNDUP(I255/4,0)+17500,35000)))),28000))))</f>
        <v/>
      </c>
      <c r="V255" s="18">
        <f>MIN(70000,S255+T255+U255)</f>
        <v/>
      </c>
      <c r="W255" s="18">
        <f>MAX(0,ROUNDDOWN(M255-J255-N255-K255-0,-3))</f>
        <v/>
      </c>
      <c r="X255" s="18">
        <f>MAX(0,ROUNDDOWN(M255-J255-N255-K255-R255,-3))</f>
        <v/>
      </c>
      <c r="Y255" s="18">
        <f>IF(W255&lt;=0,0,ROUNDDOWN((W255*LOOKUP(W255,{0,1950001,3300001,6950001,9000001,18000001,40000001},{0.05,0.1,0.2,0.23,0.33,0.4,0.45})-LOOKUP(W255,{0,1950001,3300001,6950001,9000001,18000001,40000001},{0,97500,427500,636000,1536000,2796000,4796000}))*1.021,-2))</f>
        <v/>
      </c>
      <c r="Z255" s="18">
        <f>IF(X255&lt;=0,0,ROUNDDOWN((X255*LOOKUP(X255,{0,1950001,3300001,6950001,9000001,18000001,40000001},{0.05,0.1,0.2,0.23,0.33,0.4,0.45})-LOOKUP(X255,{0,1950001,3300001,6950001,9000001,18000001,40000001},{0,97500,427500,636000,1536000,2796000,4796000}))*1.021,-2))</f>
        <v/>
      </c>
      <c r="AA255" s="18">
        <f>MAX(0,ROUNDDOWN(M255-J255-430000-L255-0,-3))</f>
        <v/>
      </c>
      <c r="AB255" s="18">
        <f>MAX(0,ROUNDDOWN(M255-J255-430000-L255-V255,-3))</f>
        <v/>
      </c>
      <c r="AC255" s="18">
        <f>IF(M255&lt;=450000,0,MAX(0,ROUNDDOWN(AA255*0.06-MIN(50000,AA255)*0.03,-2))+MAX(0,ROUNDDOWN(AA255*0.04-MIN(50000,AA255)*0.02,-2)))</f>
        <v/>
      </c>
      <c r="AD255" s="18">
        <f>IF(M255&lt;=450000,0,MAX(0,ROUNDDOWN(AB255*0.06-MIN(50000,AB255)*0.03,-2))+MAX(0,ROUNDDOWN(AB255*0.04-MIN(50000,AB255)*0.02,-2)))</f>
        <v/>
      </c>
      <c r="AE255" s="18">
        <f>Y255-Z255</f>
        <v/>
      </c>
      <c r="AF255" s="18">
        <f>AC255-AD255</f>
        <v/>
      </c>
      <c r="AG255" s="18">
        <f>AE255+AF255</f>
        <v/>
      </c>
      <c r="AH255" s="20">
        <f>IF(W255&lt;=0,0,LOOKUP(W255,{0,1950001,3300001,6950001,9000001,18000001,40000001},{0.05,0.1,0.2,0.23,0.33,0.4,0.45}))</f>
        <v/>
      </c>
    </row>
    <row r="256">
      <c r="A256" t="inlineStr">
        <is>
          <t>1万円刻み 一般8万円</t>
        </is>
      </c>
      <c r="B256" s="18">
        <f>'4_1万円刻み'!$A$59</f>
        <v/>
      </c>
      <c r="C256" s="19" t="n">
        <v>2026</v>
      </c>
      <c r="D256" t="inlineStr">
        <is>
          <t>いいえ</t>
        </is>
      </c>
      <c r="E256" s="18" t="n">
        <v>80000</v>
      </c>
      <c r="F256" s="18" t="n">
        <v>0</v>
      </c>
      <c r="G256" s="18" t="n">
        <v>0</v>
      </c>
      <c r="H256" s="18" t="n">
        <v>0</v>
      </c>
      <c r="I256" s="18" t="n">
        <v>0</v>
      </c>
      <c r="J256" s="18">
        <f>ROUND(MIN(B256/12,650000)*12*0.0915+MIN(B256/12,1390000)*12*(0.0504+0)+B256*0.005,0)</f>
        <v/>
      </c>
      <c r="K256" s="18" t="n">
        <v>0</v>
      </c>
      <c r="L256" s="18" t="n">
        <v>0</v>
      </c>
      <c r="M256" s="18">
        <f>ROUND(IF(C256&gt;=2026,IF(B256&lt;741000,0,IF(B256&lt;2191000,B256-740000,IF(B256&lt;2193000,1451000,IF(B256&lt;2196000,1453000,IF(B256&lt;2200000,1456000,IF(B256&lt;3600000,ROUNDDOWN(B256/4,-3)*2.8-80000,IF(B256&lt;6600000,ROUNDDOWN(B256/4,-3)*3.2-440000,IF(B256&lt;8500000,ROUNDDOWN(B256*0.9,0)-1100000,B256-1950000)))))))),IF(B256&lt;651000,0,IF(B256&lt;1900000,B256-650000,IF(B256&lt;3600000,ROUNDDOWN(B256/4,-3)*2.8-80000,IF(B256&lt;6600000,ROUNDDOWN(B256/4,-3)*3.2-440000,IF(B256&lt;8500000,ROUNDDOWN(B256*0.9,0)-1100000,B256-1950000)))))),0)</f>
        <v/>
      </c>
      <c r="N256" s="18">
        <f>IF(M256&gt;23500000,NA(),IF(C256&gt;=2026,IF(M256&lt;=4890000,1040000,IF(M256&lt;=6550000,670000,620000)),IF(M256&lt;=1320000,950000,IF(M256&lt;=3360000,880000,IF(M256&lt;=4890000,680000,IF(M256&lt;=6550000,630000,580000))))))</f>
        <v/>
      </c>
      <c r="O256" s="18">
        <f>IF(F256&lt;=0,IF(AND(D256="はい",C256&gt;=2026,C256&lt;=2027),IF(E256&lt;=0,0,IF(E256&lt;=30000,E256,IF(E256&lt;=60000,ROUNDUP(E256/2,0)+15000,IF(E256&lt;=120000,ROUNDUP(E256/4,0)+30000,60000)))),IF(E256&lt;=0,0,IF(E256&lt;=20000,E256,IF(E256&lt;=40000,ROUNDUP(E256/2,0)+10000,IF(E256&lt;=80000,ROUNDUP(E256/4,0)+20000,40000))))),IF(E256&lt;=0,IF(F256&lt;=0,0,IF(F256&lt;=25000,F256,IF(F256&lt;=50000,ROUNDUP(F256/2,0)+12500,IF(F256&lt;=100000,ROUNDUP(F256/4,0)+25000,50000)))),MAX(IF(F256&lt;=0,0,IF(F256&lt;=25000,F256,IF(F256&lt;=50000,ROUNDUP(F256/2,0)+12500,IF(F256&lt;=100000,ROUNDUP(F256/4,0)+25000,50000)))),MIN(IF(AND(D256="はい",C256&gt;=2026,C256&lt;=2027),IF(E256&lt;=0,0,IF(E256&lt;=30000,E256,IF(E256&lt;=60000,ROUNDUP(E256/2,0)+15000,IF(E256&lt;=120000,ROUNDUP(E256/4,0)+30000,60000)))),IF(E256&lt;=0,0,IF(E256&lt;=20000,E256,IF(E256&lt;=40000,ROUNDUP(E256/2,0)+10000,IF(E256&lt;=80000,ROUNDUP(E256/4,0)+20000,40000)))))+IF(F256&lt;=0,0,IF(F256&lt;=25000,F256,IF(F256&lt;=50000,ROUNDUP(F256/2,0)+12500,IF(F256&lt;=100000,ROUNDUP(F256/4,0)+25000,50000)))),IF(AND(D256="はい",C256&gt;=2026,C256&lt;=2027),60000,40000)))))</f>
        <v/>
      </c>
      <c r="P256" s="18">
        <f>IF(G256&lt;=0,0,IF(G256&lt;=20000,G256,IF(G256&lt;=40000,ROUNDUP(G256/2,0)+10000,IF(G256&lt;=80000,ROUNDUP(G256/4,0)+20000,40000))))</f>
        <v/>
      </c>
      <c r="Q256" s="18">
        <f>IF(I256&lt;=0,IF(H256&lt;=0,0,IF(H256&lt;=20000,H256,IF(H256&lt;=40000,ROUNDUP(H256/2,0)+10000,IF(H256&lt;=80000,ROUNDUP(H256/4,0)+20000,40000)))),IF(H256&lt;=0,IF(I256&lt;=0,0,IF(I256&lt;=25000,I256,IF(I256&lt;=50000,ROUNDUP(I256/2,0)+12500,IF(I256&lt;=100000,ROUNDUP(I256/4,0)+25000,50000)))),MAX(IF(I256&lt;=0,0,IF(I256&lt;=25000,I256,IF(I256&lt;=50000,ROUNDUP(I256/2,0)+12500,IF(I256&lt;=100000,ROUNDUP(I256/4,0)+25000,50000)))),MIN(IF(H256&lt;=0,0,IF(H256&lt;=20000,H256,IF(H256&lt;=40000,ROUNDUP(H256/2,0)+10000,IF(H256&lt;=80000,ROUNDUP(H256/4,0)+20000,40000))))+IF(I256&lt;=0,0,IF(I256&lt;=25000,I256,IF(I256&lt;=50000,ROUNDUP(I256/2,0)+12500,IF(I256&lt;=100000,ROUNDUP(I256/4,0)+25000,50000)))),40000))))</f>
        <v/>
      </c>
      <c r="R256" s="18">
        <f>MIN(120000,O256+P256+Q256)</f>
        <v/>
      </c>
      <c r="S256" s="18">
        <f>IF(F256&lt;=0,IF(E256&lt;=0,0,IF(E256&lt;=12000,E256,IF(E256&lt;=32000,ROUNDUP(E256/2,0)+6000,IF(E256&lt;=56000,ROUNDUP(E256/4,0)+14000,28000)))),IF(E256&lt;=0,IF(F256&lt;=0,0,IF(F256&lt;=15000,F256,IF(F256&lt;=40000,ROUNDUP(F256/2,0)+7500,IF(F256&lt;=70000,ROUNDUP(F256/4,0)+17500,35000)))),MAX(IF(F256&lt;=0,0,IF(F256&lt;=15000,F256,IF(F256&lt;=40000,ROUNDUP(F256/2,0)+7500,IF(F256&lt;=70000,ROUNDUP(F256/4,0)+17500,35000)))),MIN(IF(E256&lt;=0,0,IF(E256&lt;=12000,E256,IF(E256&lt;=32000,ROUNDUP(E256/2,0)+6000,IF(E256&lt;=56000,ROUNDUP(E256/4,0)+14000,28000))))+IF(F256&lt;=0,0,IF(F256&lt;=15000,F256,IF(F256&lt;=40000,ROUNDUP(F256/2,0)+7500,IF(F256&lt;=70000,ROUNDUP(F256/4,0)+17500,35000)))),28000))))</f>
        <v/>
      </c>
      <c r="T256" s="18">
        <f>IF(G256&lt;=0,0,IF(G256&lt;=12000,G256,IF(G256&lt;=32000,ROUNDUP(G256/2,0)+6000,IF(G256&lt;=56000,ROUNDUP(G256/4,0)+14000,28000))))</f>
        <v/>
      </c>
      <c r="U256" s="18">
        <f>IF(I256&lt;=0,IF(H256&lt;=0,0,IF(H256&lt;=12000,H256,IF(H256&lt;=32000,ROUNDUP(H256/2,0)+6000,IF(H256&lt;=56000,ROUNDUP(H256/4,0)+14000,28000)))),IF(H256&lt;=0,IF(I256&lt;=0,0,IF(I256&lt;=15000,I256,IF(I256&lt;=40000,ROUNDUP(I256/2,0)+7500,IF(I256&lt;=70000,ROUNDUP(I256/4,0)+17500,35000)))),MAX(IF(I256&lt;=0,0,IF(I256&lt;=15000,I256,IF(I256&lt;=40000,ROUNDUP(I256/2,0)+7500,IF(I256&lt;=70000,ROUNDUP(I256/4,0)+17500,35000)))),MIN(IF(H256&lt;=0,0,IF(H256&lt;=12000,H256,IF(H256&lt;=32000,ROUNDUP(H256/2,0)+6000,IF(H256&lt;=56000,ROUNDUP(H256/4,0)+14000,28000))))+IF(I256&lt;=0,0,IF(I256&lt;=15000,I256,IF(I256&lt;=40000,ROUNDUP(I256/2,0)+7500,IF(I256&lt;=70000,ROUNDUP(I256/4,0)+17500,35000)))),28000))))</f>
        <v/>
      </c>
      <c r="V256" s="18">
        <f>MIN(70000,S256+T256+U256)</f>
        <v/>
      </c>
      <c r="W256" s="18">
        <f>MAX(0,ROUNDDOWN(M256-J256-N256-K256-0,-3))</f>
        <v/>
      </c>
      <c r="X256" s="18">
        <f>MAX(0,ROUNDDOWN(M256-J256-N256-K256-R256,-3))</f>
        <v/>
      </c>
      <c r="Y256" s="18">
        <f>IF(W256&lt;=0,0,ROUNDDOWN((W256*LOOKUP(W256,{0,1950001,3300001,6950001,9000001,18000001,40000001},{0.05,0.1,0.2,0.23,0.33,0.4,0.45})-LOOKUP(W256,{0,1950001,3300001,6950001,9000001,18000001,40000001},{0,97500,427500,636000,1536000,2796000,4796000}))*1.021,-2))</f>
        <v/>
      </c>
      <c r="Z256" s="18">
        <f>IF(X256&lt;=0,0,ROUNDDOWN((X256*LOOKUP(X256,{0,1950001,3300001,6950001,9000001,18000001,40000001},{0.05,0.1,0.2,0.23,0.33,0.4,0.45})-LOOKUP(X256,{0,1950001,3300001,6950001,9000001,18000001,40000001},{0,97500,427500,636000,1536000,2796000,4796000}))*1.021,-2))</f>
        <v/>
      </c>
      <c r="AA256" s="18">
        <f>MAX(0,ROUNDDOWN(M256-J256-430000-L256-0,-3))</f>
        <v/>
      </c>
      <c r="AB256" s="18">
        <f>MAX(0,ROUNDDOWN(M256-J256-430000-L256-V256,-3))</f>
        <v/>
      </c>
      <c r="AC256" s="18">
        <f>IF(M256&lt;=450000,0,MAX(0,ROUNDDOWN(AA256*0.06-MIN(50000,AA256)*0.03,-2))+MAX(0,ROUNDDOWN(AA256*0.04-MIN(50000,AA256)*0.02,-2)))</f>
        <v/>
      </c>
      <c r="AD256" s="18">
        <f>IF(M256&lt;=450000,0,MAX(0,ROUNDDOWN(AB256*0.06-MIN(50000,AB256)*0.03,-2))+MAX(0,ROUNDDOWN(AB256*0.04-MIN(50000,AB256)*0.02,-2)))</f>
        <v/>
      </c>
      <c r="AE256" s="18">
        <f>Y256-Z256</f>
        <v/>
      </c>
      <c r="AF256" s="18">
        <f>AC256-AD256</f>
        <v/>
      </c>
      <c r="AG256" s="18">
        <f>AE256+AF256</f>
        <v/>
      </c>
      <c r="AH256" s="20">
        <f>IF(W256&lt;=0,0,LOOKUP(W256,{0,1950001,3300001,6950001,9000001,18000001,40000001},{0.05,0.1,0.2,0.23,0.33,0.4,0.45}))</f>
        <v/>
      </c>
    </row>
    <row r="257">
      <c r="A257" t="inlineStr">
        <is>
          <t>1万円刻み 特例あり一般12万円</t>
        </is>
      </c>
      <c r="B257" s="18">
        <f>'4_1万円刻み'!$A$59</f>
        <v/>
      </c>
      <c r="C257" s="19" t="n">
        <v>2026</v>
      </c>
      <c r="D257" t="inlineStr">
        <is>
          <t>はい</t>
        </is>
      </c>
      <c r="E257" s="18" t="n">
        <v>120000</v>
      </c>
      <c r="F257" s="18" t="n">
        <v>0</v>
      </c>
      <c r="G257" s="18" t="n">
        <v>0</v>
      </c>
      <c r="H257" s="18" t="n">
        <v>0</v>
      </c>
      <c r="I257" s="18" t="n">
        <v>0</v>
      </c>
      <c r="J257" s="18">
        <f>ROUND(MIN(B257/12,650000)*12*0.0915+MIN(B257/12,1390000)*12*(0.0504+0)+B257*0.005,0)</f>
        <v/>
      </c>
      <c r="K257" s="18" t="n">
        <v>0</v>
      </c>
      <c r="L257" s="18" t="n">
        <v>0</v>
      </c>
      <c r="M257" s="18">
        <f>ROUND(IF(C257&gt;=2026,IF(B257&lt;741000,0,IF(B257&lt;2191000,B257-740000,IF(B257&lt;2193000,1451000,IF(B257&lt;2196000,1453000,IF(B257&lt;2200000,1456000,IF(B257&lt;3600000,ROUNDDOWN(B257/4,-3)*2.8-80000,IF(B257&lt;6600000,ROUNDDOWN(B257/4,-3)*3.2-440000,IF(B257&lt;8500000,ROUNDDOWN(B257*0.9,0)-1100000,B257-1950000)))))))),IF(B257&lt;651000,0,IF(B257&lt;1900000,B257-650000,IF(B257&lt;3600000,ROUNDDOWN(B257/4,-3)*2.8-80000,IF(B257&lt;6600000,ROUNDDOWN(B257/4,-3)*3.2-440000,IF(B257&lt;8500000,ROUNDDOWN(B257*0.9,0)-1100000,B257-1950000)))))),0)</f>
        <v/>
      </c>
      <c r="N257" s="18">
        <f>IF(M257&gt;23500000,NA(),IF(C257&gt;=2026,IF(M257&lt;=4890000,1040000,IF(M257&lt;=6550000,670000,620000)),IF(M257&lt;=1320000,950000,IF(M257&lt;=3360000,880000,IF(M257&lt;=4890000,680000,IF(M257&lt;=6550000,630000,580000))))))</f>
        <v/>
      </c>
      <c r="O257" s="18">
        <f>IF(F257&lt;=0,IF(AND(D257="はい",C257&gt;=2026,C257&lt;=2027),IF(E257&lt;=0,0,IF(E257&lt;=30000,E257,IF(E257&lt;=60000,ROUNDUP(E257/2,0)+15000,IF(E257&lt;=120000,ROUNDUP(E257/4,0)+30000,60000)))),IF(E257&lt;=0,0,IF(E257&lt;=20000,E257,IF(E257&lt;=40000,ROUNDUP(E257/2,0)+10000,IF(E257&lt;=80000,ROUNDUP(E257/4,0)+20000,40000))))),IF(E257&lt;=0,IF(F257&lt;=0,0,IF(F257&lt;=25000,F257,IF(F257&lt;=50000,ROUNDUP(F257/2,0)+12500,IF(F257&lt;=100000,ROUNDUP(F257/4,0)+25000,50000)))),MAX(IF(F257&lt;=0,0,IF(F257&lt;=25000,F257,IF(F257&lt;=50000,ROUNDUP(F257/2,0)+12500,IF(F257&lt;=100000,ROUNDUP(F257/4,0)+25000,50000)))),MIN(IF(AND(D257="はい",C257&gt;=2026,C257&lt;=2027),IF(E257&lt;=0,0,IF(E257&lt;=30000,E257,IF(E257&lt;=60000,ROUNDUP(E257/2,0)+15000,IF(E257&lt;=120000,ROUNDUP(E257/4,0)+30000,60000)))),IF(E257&lt;=0,0,IF(E257&lt;=20000,E257,IF(E257&lt;=40000,ROUNDUP(E257/2,0)+10000,IF(E257&lt;=80000,ROUNDUP(E257/4,0)+20000,40000)))))+IF(F257&lt;=0,0,IF(F257&lt;=25000,F257,IF(F257&lt;=50000,ROUNDUP(F257/2,0)+12500,IF(F257&lt;=100000,ROUNDUP(F257/4,0)+25000,50000)))),IF(AND(D257="はい",C257&gt;=2026,C257&lt;=2027),60000,40000)))))</f>
        <v/>
      </c>
      <c r="P257" s="18">
        <f>IF(G257&lt;=0,0,IF(G257&lt;=20000,G257,IF(G257&lt;=40000,ROUNDUP(G257/2,0)+10000,IF(G257&lt;=80000,ROUNDUP(G257/4,0)+20000,40000))))</f>
        <v/>
      </c>
      <c r="Q257" s="18">
        <f>IF(I257&lt;=0,IF(H257&lt;=0,0,IF(H257&lt;=20000,H257,IF(H257&lt;=40000,ROUNDUP(H257/2,0)+10000,IF(H257&lt;=80000,ROUNDUP(H257/4,0)+20000,40000)))),IF(H257&lt;=0,IF(I257&lt;=0,0,IF(I257&lt;=25000,I257,IF(I257&lt;=50000,ROUNDUP(I257/2,0)+12500,IF(I257&lt;=100000,ROUNDUP(I257/4,0)+25000,50000)))),MAX(IF(I257&lt;=0,0,IF(I257&lt;=25000,I257,IF(I257&lt;=50000,ROUNDUP(I257/2,0)+12500,IF(I257&lt;=100000,ROUNDUP(I257/4,0)+25000,50000)))),MIN(IF(H257&lt;=0,0,IF(H257&lt;=20000,H257,IF(H257&lt;=40000,ROUNDUP(H257/2,0)+10000,IF(H257&lt;=80000,ROUNDUP(H257/4,0)+20000,40000))))+IF(I257&lt;=0,0,IF(I257&lt;=25000,I257,IF(I257&lt;=50000,ROUNDUP(I257/2,0)+12500,IF(I257&lt;=100000,ROUNDUP(I257/4,0)+25000,50000)))),40000))))</f>
        <v/>
      </c>
      <c r="R257" s="18">
        <f>MIN(120000,O257+P257+Q257)</f>
        <v/>
      </c>
      <c r="S257" s="18">
        <f>IF(F257&lt;=0,IF(E257&lt;=0,0,IF(E257&lt;=12000,E257,IF(E257&lt;=32000,ROUNDUP(E257/2,0)+6000,IF(E257&lt;=56000,ROUNDUP(E257/4,0)+14000,28000)))),IF(E257&lt;=0,IF(F257&lt;=0,0,IF(F257&lt;=15000,F257,IF(F257&lt;=40000,ROUNDUP(F257/2,0)+7500,IF(F257&lt;=70000,ROUNDUP(F257/4,0)+17500,35000)))),MAX(IF(F257&lt;=0,0,IF(F257&lt;=15000,F257,IF(F257&lt;=40000,ROUNDUP(F257/2,0)+7500,IF(F257&lt;=70000,ROUNDUP(F257/4,0)+17500,35000)))),MIN(IF(E257&lt;=0,0,IF(E257&lt;=12000,E257,IF(E257&lt;=32000,ROUNDUP(E257/2,0)+6000,IF(E257&lt;=56000,ROUNDUP(E257/4,0)+14000,28000))))+IF(F257&lt;=0,0,IF(F257&lt;=15000,F257,IF(F257&lt;=40000,ROUNDUP(F257/2,0)+7500,IF(F257&lt;=70000,ROUNDUP(F257/4,0)+17500,35000)))),28000))))</f>
        <v/>
      </c>
      <c r="T257" s="18">
        <f>IF(G257&lt;=0,0,IF(G257&lt;=12000,G257,IF(G257&lt;=32000,ROUNDUP(G257/2,0)+6000,IF(G257&lt;=56000,ROUNDUP(G257/4,0)+14000,28000))))</f>
        <v/>
      </c>
      <c r="U257" s="18">
        <f>IF(I257&lt;=0,IF(H257&lt;=0,0,IF(H257&lt;=12000,H257,IF(H257&lt;=32000,ROUNDUP(H257/2,0)+6000,IF(H257&lt;=56000,ROUNDUP(H257/4,0)+14000,28000)))),IF(H257&lt;=0,IF(I257&lt;=0,0,IF(I257&lt;=15000,I257,IF(I257&lt;=40000,ROUNDUP(I257/2,0)+7500,IF(I257&lt;=70000,ROUNDUP(I257/4,0)+17500,35000)))),MAX(IF(I257&lt;=0,0,IF(I257&lt;=15000,I257,IF(I257&lt;=40000,ROUNDUP(I257/2,0)+7500,IF(I257&lt;=70000,ROUNDUP(I257/4,0)+17500,35000)))),MIN(IF(H257&lt;=0,0,IF(H257&lt;=12000,H257,IF(H257&lt;=32000,ROUNDUP(H257/2,0)+6000,IF(H257&lt;=56000,ROUNDUP(H257/4,0)+14000,28000))))+IF(I257&lt;=0,0,IF(I257&lt;=15000,I257,IF(I257&lt;=40000,ROUNDUP(I257/2,0)+7500,IF(I257&lt;=70000,ROUNDUP(I257/4,0)+17500,35000)))),28000))))</f>
        <v/>
      </c>
      <c r="V257" s="18">
        <f>MIN(70000,S257+T257+U257)</f>
        <v/>
      </c>
      <c r="W257" s="18">
        <f>MAX(0,ROUNDDOWN(M257-J257-N257-K257-0,-3))</f>
        <v/>
      </c>
      <c r="X257" s="18">
        <f>MAX(0,ROUNDDOWN(M257-J257-N257-K257-R257,-3))</f>
        <v/>
      </c>
      <c r="Y257" s="18">
        <f>IF(W257&lt;=0,0,ROUNDDOWN((W257*LOOKUP(W257,{0,1950001,3300001,6950001,9000001,18000001,40000001},{0.05,0.1,0.2,0.23,0.33,0.4,0.45})-LOOKUP(W257,{0,1950001,3300001,6950001,9000001,18000001,40000001},{0,97500,427500,636000,1536000,2796000,4796000}))*1.021,-2))</f>
        <v/>
      </c>
      <c r="Z257" s="18">
        <f>IF(X257&lt;=0,0,ROUNDDOWN((X257*LOOKUP(X257,{0,1950001,3300001,6950001,9000001,18000001,40000001},{0.05,0.1,0.2,0.23,0.33,0.4,0.45})-LOOKUP(X257,{0,1950001,3300001,6950001,9000001,18000001,40000001},{0,97500,427500,636000,1536000,2796000,4796000}))*1.021,-2))</f>
        <v/>
      </c>
      <c r="AA257" s="18">
        <f>MAX(0,ROUNDDOWN(M257-J257-430000-L257-0,-3))</f>
        <v/>
      </c>
      <c r="AB257" s="18">
        <f>MAX(0,ROUNDDOWN(M257-J257-430000-L257-V257,-3))</f>
        <v/>
      </c>
      <c r="AC257" s="18">
        <f>IF(M257&lt;=450000,0,MAX(0,ROUNDDOWN(AA257*0.06-MIN(50000,AA257)*0.03,-2))+MAX(0,ROUNDDOWN(AA257*0.04-MIN(50000,AA257)*0.02,-2)))</f>
        <v/>
      </c>
      <c r="AD257" s="18">
        <f>IF(M257&lt;=450000,0,MAX(0,ROUNDDOWN(AB257*0.06-MIN(50000,AB257)*0.03,-2))+MAX(0,ROUNDDOWN(AB257*0.04-MIN(50000,AB257)*0.02,-2)))</f>
        <v/>
      </c>
      <c r="AE257" s="18">
        <f>Y257-Z257</f>
        <v/>
      </c>
      <c r="AF257" s="18">
        <f>AC257-AD257</f>
        <v/>
      </c>
      <c r="AG257" s="18">
        <f>AE257+AF257</f>
        <v/>
      </c>
      <c r="AH257" s="20">
        <f>IF(W257&lt;=0,0,LOOKUP(W257,{0,1950001,3300001,6950001,9000001,18000001,40000001},{0.05,0.1,0.2,0.23,0.33,0.4,0.45}))</f>
        <v/>
      </c>
    </row>
    <row r="258">
      <c r="A258" t="inlineStr">
        <is>
          <t>1万円刻み 3区分8万円ずつ</t>
        </is>
      </c>
      <c r="B258" s="18">
        <f>'4_1万円刻み'!$A$60</f>
        <v/>
      </c>
      <c r="C258" s="19" t="n">
        <v>2026</v>
      </c>
      <c r="D258" t="inlineStr">
        <is>
          <t>いいえ</t>
        </is>
      </c>
      <c r="E258" s="18" t="n">
        <v>80000</v>
      </c>
      <c r="F258" s="18" t="n">
        <v>0</v>
      </c>
      <c r="G258" s="18" t="n">
        <v>80000</v>
      </c>
      <c r="H258" s="18" t="n">
        <v>80000</v>
      </c>
      <c r="I258" s="18" t="n">
        <v>0</v>
      </c>
      <c r="J258" s="18">
        <f>ROUND(MIN(B258/12,650000)*12*0.0915+MIN(B258/12,1390000)*12*(0.0504+0)+B258*0.005,0)</f>
        <v/>
      </c>
      <c r="K258" s="18" t="n">
        <v>0</v>
      </c>
      <c r="L258" s="18" t="n">
        <v>0</v>
      </c>
      <c r="M258" s="18">
        <f>ROUND(IF(C258&gt;=2026,IF(B258&lt;741000,0,IF(B258&lt;2191000,B258-740000,IF(B258&lt;2193000,1451000,IF(B258&lt;2196000,1453000,IF(B258&lt;2200000,1456000,IF(B258&lt;3600000,ROUNDDOWN(B258/4,-3)*2.8-80000,IF(B258&lt;6600000,ROUNDDOWN(B258/4,-3)*3.2-440000,IF(B258&lt;8500000,ROUNDDOWN(B258*0.9,0)-1100000,B258-1950000)))))))),IF(B258&lt;651000,0,IF(B258&lt;1900000,B258-650000,IF(B258&lt;3600000,ROUNDDOWN(B258/4,-3)*2.8-80000,IF(B258&lt;6600000,ROUNDDOWN(B258/4,-3)*3.2-440000,IF(B258&lt;8500000,ROUNDDOWN(B258*0.9,0)-1100000,B258-1950000)))))),0)</f>
        <v/>
      </c>
      <c r="N258" s="18">
        <f>IF(M258&gt;23500000,NA(),IF(C258&gt;=2026,IF(M258&lt;=4890000,1040000,IF(M258&lt;=6550000,670000,620000)),IF(M258&lt;=1320000,950000,IF(M258&lt;=3360000,880000,IF(M258&lt;=4890000,680000,IF(M258&lt;=6550000,630000,580000))))))</f>
        <v/>
      </c>
      <c r="O258" s="18">
        <f>IF(F258&lt;=0,IF(AND(D258="はい",C258&gt;=2026,C258&lt;=2027),IF(E258&lt;=0,0,IF(E258&lt;=30000,E258,IF(E258&lt;=60000,ROUNDUP(E258/2,0)+15000,IF(E258&lt;=120000,ROUNDUP(E258/4,0)+30000,60000)))),IF(E258&lt;=0,0,IF(E258&lt;=20000,E258,IF(E258&lt;=40000,ROUNDUP(E258/2,0)+10000,IF(E258&lt;=80000,ROUNDUP(E258/4,0)+20000,40000))))),IF(E258&lt;=0,IF(F258&lt;=0,0,IF(F258&lt;=25000,F258,IF(F258&lt;=50000,ROUNDUP(F258/2,0)+12500,IF(F258&lt;=100000,ROUNDUP(F258/4,0)+25000,50000)))),MAX(IF(F258&lt;=0,0,IF(F258&lt;=25000,F258,IF(F258&lt;=50000,ROUNDUP(F258/2,0)+12500,IF(F258&lt;=100000,ROUNDUP(F258/4,0)+25000,50000)))),MIN(IF(AND(D258="はい",C258&gt;=2026,C258&lt;=2027),IF(E258&lt;=0,0,IF(E258&lt;=30000,E258,IF(E258&lt;=60000,ROUNDUP(E258/2,0)+15000,IF(E258&lt;=120000,ROUNDUP(E258/4,0)+30000,60000)))),IF(E258&lt;=0,0,IF(E258&lt;=20000,E258,IF(E258&lt;=40000,ROUNDUP(E258/2,0)+10000,IF(E258&lt;=80000,ROUNDUP(E258/4,0)+20000,40000)))))+IF(F258&lt;=0,0,IF(F258&lt;=25000,F258,IF(F258&lt;=50000,ROUNDUP(F258/2,0)+12500,IF(F258&lt;=100000,ROUNDUP(F258/4,0)+25000,50000)))),IF(AND(D258="はい",C258&gt;=2026,C258&lt;=2027),60000,40000)))))</f>
        <v/>
      </c>
      <c r="P258" s="18">
        <f>IF(G258&lt;=0,0,IF(G258&lt;=20000,G258,IF(G258&lt;=40000,ROUNDUP(G258/2,0)+10000,IF(G258&lt;=80000,ROUNDUP(G258/4,0)+20000,40000))))</f>
        <v/>
      </c>
      <c r="Q258" s="18">
        <f>IF(I258&lt;=0,IF(H258&lt;=0,0,IF(H258&lt;=20000,H258,IF(H258&lt;=40000,ROUNDUP(H258/2,0)+10000,IF(H258&lt;=80000,ROUNDUP(H258/4,0)+20000,40000)))),IF(H258&lt;=0,IF(I258&lt;=0,0,IF(I258&lt;=25000,I258,IF(I258&lt;=50000,ROUNDUP(I258/2,0)+12500,IF(I258&lt;=100000,ROUNDUP(I258/4,0)+25000,50000)))),MAX(IF(I258&lt;=0,0,IF(I258&lt;=25000,I258,IF(I258&lt;=50000,ROUNDUP(I258/2,0)+12500,IF(I258&lt;=100000,ROUNDUP(I258/4,0)+25000,50000)))),MIN(IF(H258&lt;=0,0,IF(H258&lt;=20000,H258,IF(H258&lt;=40000,ROUNDUP(H258/2,0)+10000,IF(H258&lt;=80000,ROUNDUP(H258/4,0)+20000,40000))))+IF(I258&lt;=0,0,IF(I258&lt;=25000,I258,IF(I258&lt;=50000,ROUNDUP(I258/2,0)+12500,IF(I258&lt;=100000,ROUNDUP(I258/4,0)+25000,50000)))),40000))))</f>
        <v/>
      </c>
      <c r="R258" s="18">
        <f>MIN(120000,O258+P258+Q258)</f>
        <v/>
      </c>
      <c r="S258" s="18">
        <f>IF(F258&lt;=0,IF(E258&lt;=0,0,IF(E258&lt;=12000,E258,IF(E258&lt;=32000,ROUNDUP(E258/2,0)+6000,IF(E258&lt;=56000,ROUNDUP(E258/4,0)+14000,28000)))),IF(E258&lt;=0,IF(F258&lt;=0,0,IF(F258&lt;=15000,F258,IF(F258&lt;=40000,ROUNDUP(F258/2,0)+7500,IF(F258&lt;=70000,ROUNDUP(F258/4,0)+17500,35000)))),MAX(IF(F258&lt;=0,0,IF(F258&lt;=15000,F258,IF(F258&lt;=40000,ROUNDUP(F258/2,0)+7500,IF(F258&lt;=70000,ROUNDUP(F258/4,0)+17500,35000)))),MIN(IF(E258&lt;=0,0,IF(E258&lt;=12000,E258,IF(E258&lt;=32000,ROUNDUP(E258/2,0)+6000,IF(E258&lt;=56000,ROUNDUP(E258/4,0)+14000,28000))))+IF(F258&lt;=0,0,IF(F258&lt;=15000,F258,IF(F258&lt;=40000,ROUNDUP(F258/2,0)+7500,IF(F258&lt;=70000,ROUNDUP(F258/4,0)+17500,35000)))),28000))))</f>
        <v/>
      </c>
      <c r="T258" s="18">
        <f>IF(G258&lt;=0,0,IF(G258&lt;=12000,G258,IF(G258&lt;=32000,ROUNDUP(G258/2,0)+6000,IF(G258&lt;=56000,ROUNDUP(G258/4,0)+14000,28000))))</f>
        <v/>
      </c>
      <c r="U258" s="18">
        <f>IF(I258&lt;=0,IF(H258&lt;=0,0,IF(H258&lt;=12000,H258,IF(H258&lt;=32000,ROUNDUP(H258/2,0)+6000,IF(H258&lt;=56000,ROUNDUP(H258/4,0)+14000,28000)))),IF(H258&lt;=0,IF(I258&lt;=0,0,IF(I258&lt;=15000,I258,IF(I258&lt;=40000,ROUNDUP(I258/2,0)+7500,IF(I258&lt;=70000,ROUNDUP(I258/4,0)+17500,35000)))),MAX(IF(I258&lt;=0,0,IF(I258&lt;=15000,I258,IF(I258&lt;=40000,ROUNDUP(I258/2,0)+7500,IF(I258&lt;=70000,ROUNDUP(I258/4,0)+17500,35000)))),MIN(IF(H258&lt;=0,0,IF(H258&lt;=12000,H258,IF(H258&lt;=32000,ROUNDUP(H258/2,0)+6000,IF(H258&lt;=56000,ROUNDUP(H258/4,0)+14000,28000))))+IF(I258&lt;=0,0,IF(I258&lt;=15000,I258,IF(I258&lt;=40000,ROUNDUP(I258/2,0)+7500,IF(I258&lt;=70000,ROUNDUP(I258/4,0)+17500,35000)))),28000))))</f>
        <v/>
      </c>
      <c r="V258" s="18">
        <f>MIN(70000,S258+T258+U258)</f>
        <v/>
      </c>
      <c r="W258" s="18">
        <f>MAX(0,ROUNDDOWN(M258-J258-N258-K258-0,-3))</f>
        <v/>
      </c>
      <c r="X258" s="18">
        <f>MAX(0,ROUNDDOWN(M258-J258-N258-K258-R258,-3))</f>
        <v/>
      </c>
      <c r="Y258" s="18">
        <f>IF(W258&lt;=0,0,ROUNDDOWN((W258*LOOKUP(W258,{0,1950001,3300001,6950001,9000001,18000001,40000001},{0.05,0.1,0.2,0.23,0.33,0.4,0.45})-LOOKUP(W258,{0,1950001,3300001,6950001,9000001,18000001,40000001},{0,97500,427500,636000,1536000,2796000,4796000}))*1.021,-2))</f>
        <v/>
      </c>
      <c r="Z258" s="18">
        <f>IF(X258&lt;=0,0,ROUNDDOWN((X258*LOOKUP(X258,{0,1950001,3300001,6950001,9000001,18000001,40000001},{0.05,0.1,0.2,0.23,0.33,0.4,0.45})-LOOKUP(X258,{0,1950001,3300001,6950001,9000001,18000001,40000001},{0,97500,427500,636000,1536000,2796000,4796000}))*1.021,-2))</f>
        <v/>
      </c>
      <c r="AA258" s="18">
        <f>MAX(0,ROUNDDOWN(M258-J258-430000-L258-0,-3))</f>
        <v/>
      </c>
      <c r="AB258" s="18">
        <f>MAX(0,ROUNDDOWN(M258-J258-430000-L258-V258,-3))</f>
        <v/>
      </c>
      <c r="AC258" s="18">
        <f>IF(M258&lt;=450000,0,MAX(0,ROUNDDOWN(AA258*0.06-MIN(50000,AA258)*0.03,-2))+MAX(0,ROUNDDOWN(AA258*0.04-MIN(50000,AA258)*0.02,-2)))</f>
        <v/>
      </c>
      <c r="AD258" s="18">
        <f>IF(M258&lt;=450000,0,MAX(0,ROUNDDOWN(AB258*0.06-MIN(50000,AB258)*0.03,-2))+MAX(0,ROUNDDOWN(AB258*0.04-MIN(50000,AB258)*0.02,-2)))</f>
        <v/>
      </c>
      <c r="AE258" s="18">
        <f>Y258-Z258</f>
        <v/>
      </c>
      <c r="AF258" s="18">
        <f>AC258-AD258</f>
        <v/>
      </c>
      <c r="AG258" s="18">
        <f>AE258+AF258</f>
        <v/>
      </c>
      <c r="AH258" s="20">
        <f>IF(W258&lt;=0,0,LOOKUP(W258,{0,1950001,3300001,6950001,9000001,18000001,40000001},{0.05,0.1,0.2,0.23,0.33,0.4,0.45}))</f>
        <v/>
      </c>
    </row>
    <row r="259">
      <c r="A259" t="inlineStr">
        <is>
          <t>1万円刻み 一般8万円</t>
        </is>
      </c>
      <c r="B259" s="18">
        <f>'4_1万円刻み'!$A$60</f>
        <v/>
      </c>
      <c r="C259" s="19" t="n">
        <v>2026</v>
      </c>
      <c r="D259" t="inlineStr">
        <is>
          <t>いいえ</t>
        </is>
      </c>
      <c r="E259" s="18" t="n">
        <v>80000</v>
      </c>
      <c r="F259" s="18" t="n">
        <v>0</v>
      </c>
      <c r="G259" s="18" t="n">
        <v>0</v>
      </c>
      <c r="H259" s="18" t="n">
        <v>0</v>
      </c>
      <c r="I259" s="18" t="n">
        <v>0</v>
      </c>
      <c r="J259" s="18">
        <f>ROUND(MIN(B259/12,650000)*12*0.0915+MIN(B259/12,1390000)*12*(0.0504+0)+B259*0.005,0)</f>
        <v/>
      </c>
      <c r="K259" s="18" t="n">
        <v>0</v>
      </c>
      <c r="L259" s="18" t="n">
        <v>0</v>
      </c>
      <c r="M259" s="18">
        <f>ROUND(IF(C259&gt;=2026,IF(B259&lt;741000,0,IF(B259&lt;2191000,B259-740000,IF(B259&lt;2193000,1451000,IF(B259&lt;2196000,1453000,IF(B259&lt;2200000,1456000,IF(B259&lt;3600000,ROUNDDOWN(B259/4,-3)*2.8-80000,IF(B259&lt;6600000,ROUNDDOWN(B259/4,-3)*3.2-440000,IF(B259&lt;8500000,ROUNDDOWN(B259*0.9,0)-1100000,B259-1950000)))))))),IF(B259&lt;651000,0,IF(B259&lt;1900000,B259-650000,IF(B259&lt;3600000,ROUNDDOWN(B259/4,-3)*2.8-80000,IF(B259&lt;6600000,ROUNDDOWN(B259/4,-3)*3.2-440000,IF(B259&lt;8500000,ROUNDDOWN(B259*0.9,0)-1100000,B259-1950000)))))),0)</f>
        <v/>
      </c>
      <c r="N259" s="18">
        <f>IF(M259&gt;23500000,NA(),IF(C259&gt;=2026,IF(M259&lt;=4890000,1040000,IF(M259&lt;=6550000,670000,620000)),IF(M259&lt;=1320000,950000,IF(M259&lt;=3360000,880000,IF(M259&lt;=4890000,680000,IF(M259&lt;=6550000,630000,580000))))))</f>
        <v/>
      </c>
      <c r="O259" s="18">
        <f>IF(F259&lt;=0,IF(AND(D259="はい",C259&gt;=2026,C259&lt;=2027),IF(E259&lt;=0,0,IF(E259&lt;=30000,E259,IF(E259&lt;=60000,ROUNDUP(E259/2,0)+15000,IF(E259&lt;=120000,ROUNDUP(E259/4,0)+30000,60000)))),IF(E259&lt;=0,0,IF(E259&lt;=20000,E259,IF(E259&lt;=40000,ROUNDUP(E259/2,0)+10000,IF(E259&lt;=80000,ROUNDUP(E259/4,0)+20000,40000))))),IF(E259&lt;=0,IF(F259&lt;=0,0,IF(F259&lt;=25000,F259,IF(F259&lt;=50000,ROUNDUP(F259/2,0)+12500,IF(F259&lt;=100000,ROUNDUP(F259/4,0)+25000,50000)))),MAX(IF(F259&lt;=0,0,IF(F259&lt;=25000,F259,IF(F259&lt;=50000,ROUNDUP(F259/2,0)+12500,IF(F259&lt;=100000,ROUNDUP(F259/4,0)+25000,50000)))),MIN(IF(AND(D259="はい",C259&gt;=2026,C259&lt;=2027),IF(E259&lt;=0,0,IF(E259&lt;=30000,E259,IF(E259&lt;=60000,ROUNDUP(E259/2,0)+15000,IF(E259&lt;=120000,ROUNDUP(E259/4,0)+30000,60000)))),IF(E259&lt;=0,0,IF(E259&lt;=20000,E259,IF(E259&lt;=40000,ROUNDUP(E259/2,0)+10000,IF(E259&lt;=80000,ROUNDUP(E259/4,0)+20000,40000)))))+IF(F259&lt;=0,0,IF(F259&lt;=25000,F259,IF(F259&lt;=50000,ROUNDUP(F259/2,0)+12500,IF(F259&lt;=100000,ROUNDUP(F259/4,0)+25000,50000)))),IF(AND(D259="はい",C259&gt;=2026,C259&lt;=2027),60000,40000)))))</f>
        <v/>
      </c>
      <c r="P259" s="18">
        <f>IF(G259&lt;=0,0,IF(G259&lt;=20000,G259,IF(G259&lt;=40000,ROUNDUP(G259/2,0)+10000,IF(G259&lt;=80000,ROUNDUP(G259/4,0)+20000,40000))))</f>
        <v/>
      </c>
      <c r="Q259" s="18">
        <f>IF(I259&lt;=0,IF(H259&lt;=0,0,IF(H259&lt;=20000,H259,IF(H259&lt;=40000,ROUNDUP(H259/2,0)+10000,IF(H259&lt;=80000,ROUNDUP(H259/4,0)+20000,40000)))),IF(H259&lt;=0,IF(I259&lt;=0,0,IF(I259&lt;=25000,I259,IF(I259&lt;=50000,ROUNDUP(I259/2,0)+12500,IF(I259&lt;=100000,ROUNDUP(I259/4,0)+25000,50000)))),MAX(IF(I259&lt;=0,0,IF(I259&lt;=25000,I259,IF(I259&lt;=50000,ROUNDUP(I259/2,0)+12500,IF(I259&lt;=100000,ROUNDUP(I259/4,0)+25000,50000)))),MIN(IF(H259&lt;=0,0,IF(H259&lt;=20000,H259,IF(H259&lt;=40000,ROUNDUP(H259/2,0)+10000,IF(H259&lt;=80000,ROUNDUP(H259/4,0)+20000,40000))))+IF(I259&lt;=0,0,IF(I259&lt;=25000,I259,IF(I259&lt;=50000,ROUNDUP(I259/2,0)+12500,IF(I259&lt;=100000,ROUNDUP(I259/4,0)+25000,50000)))),40000))))</f>
        <v/>
      </c>
      <c r="R259" s="18">
        <f>MIN(120000,O259+P259+Q259)</f>
        <v/>
      </c>
      <c r="S259" s="18">
        <f>IF(F259&lt;=0,IF(E259&lt;=0,0,IF(E259&lt;=12000,E259,IF(E259&lt;=32000,ROUNDUP(E259/2,0)+6000,IF(E259&lt;=56000,ROUNDUP(E259/4,0)+14000,28000)))),IF(E259&lt;=0,IF(F259&lt;=0,0,IF(F259&lt;=15000,F259,IF(F259&lt;=40000,ROUNDUP(F259/2,0)+7500,IF(F259&lt;=70000,ROUNDUP(F259/4,0)+17500,35000)))),MAX(IF(F259&lt;=0,0,IF(F259&lt;=15000,F259,IF(F259&lt;=40000,ROUNDUP(F259/2,0)+7500,IF(F259&lt;=70000,ROUNDUP(F259/4,0)+17500,35000)))),MIN(IF(E259&lt;=0,0,IF(E259&lt;=12000,E259,IF(E259&lt;=32000,ROUNDUP(E259/2,0)+6000,IF(E259&lt;=56000,ROUNDUP(E259/4,0)+14000,28000))))+IF(F259&lt;=0,0,IF(F259&lt;=15000,F259,IF(F259&lt;=40000,ROUNDUP(F259/2,0)+7500,IF(F259&lt;=70000,ROUNDUP(F259/4,0)+17500,35000)))),28000))))</f>
        <v/>
      </c>
      <c r="T259" s="18">
        <f>IF(G259&lt;=0,0,IF(G259&lt;=12000,G259,IF(G259&lt;=32000,ROUNDUP(G259/2,0)+6000,IF(G259&lt;=56000,ROUNDUP(G259/4,0)+14000,28000))))</f>
        <v/>
      </c>
      <c r="U259" s="18">
        <f>IF(I259&lt;=0,IF(H259&lt;=0,0,IF(H259&lt;=12000,H259,IF(H259&lt;=32000,ROUNDUP(H259/2,0)+6000,IF(H259&lt;=56000,ROUNDUP(H259/4,0)+14000,28000)))),IF(H259&lt;=0,IF(I259&lt;=0,0,IF(I259&lt;=15000,I259,IF(I259&lt;=40000,ROUNDUP(I259/2,0)+7500,IF(I259&lt;=70000,ROUNDUP(I259/4,0)+17500,35000)))),MAX(IF(I259&lt;=0,0,IF(I259&lt;=15000,I259,IF(I259&lt;=40000,ROUNDUP(I259/2,0)+7500,IF(I259&lt;=70000,ROUNDUP(I259/4,0)+17500,35000)))),MIN(IF(H259&lt;=0,0,IF(H259&lt;=12000,H259,IF(H259&lt;=32000,ROUNDUP(H259/2,0)+6000,IF(H259&lt;=56000,ROUNDUP(H259/4,0)+14000,28000))))+IF(I259&lt;=0,0,IF(I259&lt;=15000,I259,IF(I259&lt;=40000,ROUNDUP(I259/2,0)+7500,IF(I259&lt;=70000,ROUNDUP(I259/4,0)+17500,35000)))),28000))))</f>
        <v/>
      </c>
      <c r="V259" s="18">
        <f>MIN(70000,S259+T259+U259)</f>
        <v/>
      </c>
      <c r="W259" s="18">
        <f>MAX(0,ROUNDDOWN(M259-J259-N259-K259-0,-3))</f>
        <v/>
      </c>
      <c r="X259" s="18">
        <f>MAX(0,ROUNDDOWN(M259-J259-N259-K259-R259,-3))</f>
        <v/>
      </c>
      <c r="Y259" s="18">
        <f>IF(W259&lt;=0,0,ROUNDDOWN((W259*LOOKUP(W259,{0,1950001,3300001,6950001,9000001,18000001,40000001},{0.05,0.1,0.2,0.23,0.33,0.4,0.45})-LOOKUP(W259,{0,1950001,3300001,6950001,9000001,18000001,40000001},{0,97500,427500,636000,1536000,2796000,4796000}))*1.021,-2))</f>
        <v/>
      </c>
      <c r="Z259" s="18">
        <f>IF(X259&lt;=0,0,ROUNDDOWN((X259*LOOKUP(X259,{0,1950001,3300001,6950001,9000001,18000001,40000001},{0.05,0.1,0.2,0.23,0.33,0.4,0.45})-LOOKUP(X259,{0,1950001,3300001,6950001,9000001,18000001,40000001},{0,97500,427500,636000,1536000,2796000,4796000}))*1.021,-2))</f>
        <v/>
      </c>
      <c r="AA259" s="18">
        <f>MAX(0,ROUNDDOWN(M259-J259-430000-L259-0,-3))</f>
        <v/>
      </c>
      <c r="AB259" s="18">
        <f>MAX(0,ROUNDDOWN(M259-J259-430000-L259-V259,-3))</f>
        <v/>
      </c>
      <c r="AC259" s="18">
        <f>IF(M259&lt;=450000,0,MAX(0,ROUNDDOWN(AA259*0.06-MIN(50000,AA259)*0.03,-2))+MAX(0,ROUNDDOWN(AA259*0.04-MIN(50000,AA259)*0.02,-2)))</f>
        <v/>
      </c>
      <c r="AD259" s="18">
        <f>IF(M259&lt;=450000,0,MAX(0,ROUNDDOWN(AB259*0.06-MIN(50000,AB259)*0.03,-2))+MAX(0,ROUNDDOWN(AB259*0.04-MIN(50000,AB259)*0.02,-2)))</f>
        <v/>
      </c>
      <c r="AE259" s="18">
        <f>Y259-Z259</f>
        <v/>
      </c>
      <c r="AF259" s="18">
        <f>AC259-AD259</f>
        <v/>
      </c>
      <c r="AG259" s="18">
        <f>AE259+AF259</f>
        <v/>
      </c>
      <c r="AH259" s="20">
        <f>IF(W259&lt;=0,0,LOOKUP(W259,{0,1950001,3300001,6950001,9000001,18000001,40000001},{0.05,0.1,0.2,0.23,0.33,0.4,0.45}))</f>
        <v/>
      </c>
    </row>
    <row r="260">
      <c r="A260" t="inlineStr">
        <is>
          <t>1万円刻み 特例あり一般12万円</t>
        </is>
      </c>
      <c r="B260" s="18">
        <f>'4_1万円刻み'!$A$60</f>
        <v/>
      </c>
      <c r="C260" s="19" t="n">
        <v>2026</v>
      </c>
      <c r="D260" t="inlineStr">
        <is>
          <t>はい</t>
        </is>
      </c>
      <c r="E260" s="18" t="n">
        <v>120000</v>
      </c>
      <c r="F260" s="18" t="n">
        <v>0</v>
      </c>
      <c r="G260" s="18" t="n">
        <v>0</v>
      </c>
      <c r="H260" s="18" t="n">
        <v>0</v>
      </c>
      <c r="I260" s="18" t="n">
        <v>0</v>
      </c>
      <c r="J260" s="18">
        <f>ROUND(MIN(B260/12,650000)*12*0.0915+MIN(B260/12,1390000)*12*(0.0504+0)+B260*0.005,0)</f>
        <v/>
      </c>
      <c r="K260" s="18" t="n">
        <v>0</v>
      </c>
      <c r="L260" s="18" t="n">
        <v>0</v>
      </c>
      <c r="M260" s="18">
        <f>ROUND(IF(C260&gt;=2026,IF(B260&lt;741000,0,IF(B260&lt;2191000,B260-740000,IF(B260&lt;2193000,1451000,IF(B260&lt;2196000,1453000,IF(B260&lt;2200000,1456000,IF(B260&lt;3600000,ROUNDDOWN(B260/4,-3)*2.8-80000,IF(B260&lt;6600000,ROUNDDOWN(B260/4,-3)*3.2-440000,IF(B260&lt;8500000,ROUNDDOWN(B260*0.9,0)-1100000,B260-1950000)))))))),IF(B260&lt;651000,0,IF(B260&lt;1900000,B260-650000,IF(B260&lt;3600000,ROUNDDOWN(B260/4,-3)*2.8-80000,IF(B260&lt;6600000,ROUNDDOWN(B260/4,-3)*3.2-440000,IF(B260&lt;8500000,ROUNDDOWN(B260*0.9,0)-1100000,B260-1950000)))))),0)</f>
        <v/>
      </c>
      <c r="N260" s="18">
        <f>IF(M260&gt;23500000,NA(),IF(C260&gt;=2026,IF(M260&lt;=4890000,1040000,IF(M260&lt;=6550000,670000,620000)),IF(M260&lt;=1320000,950000,IF(M260&lt;=3360000,880000,IF(M260&lt;=4890000,680000,IF(M260&lt;=6550000,630000,580000))))))</f>
        <v/>
      </c>
      <c r="O260" s="18">
        <f>IF(F260&lt;=0,IF(AND(D260="はい",C260&gt;=2026,C260&lt;=2027),IF(E260&lt;=0,0,IF(E260&lt;=30000,E260,IF(E260&lt;=60000,ROUNDUP(E260/2,0)+15000,IF(E260&lt;=120000,ROUNDUP(E260/4,0)+30000,60000)))),IF(E260&lt;=0,0,IF(E260&lt;=20000,E260,IF(E260&lt;=40000,ROUNDUP(E260/2,0)+10000,IF(E260&lt;=80000,ROUNDUP(E260/4,0)+20000,40000))))),IF(E260&lt;=0,IF(F260&lt;=0,0,IF(F260&lt;=25000,F260,IF(F260&lt;=50000,ROUNDUP(F260/2,0)+12500,IF(F260&lt;=100000,ROUNDUP(F260/4,0)+25000,50000)))),MAX(IF(F260&lt;=0,0,IF(F260&lt;=25000,F260,IF(F260&lt;=50000,ROUNDUP(F260/2,0)+12500,IF(F260&lt;=100000,ROUNDUP(F260/4,0)+25000,50000)))),MIN(IF(AND(D260="はい",C260&gt;=2026,C260&lt;=2027),IF(E260&lt;=0,0,IF(E260&lt;=30000,E260,IF(E260&lt;=60000,ROUNDUP(E260/2,0)+15000,IF(E260&lt;=120000,ROUNDUP(E260/4,0)+30000,60000)))),IF(E260&lt;=0,0,IF(E260&lt;=20000,E260,IF(E260&lt;=40000,ROUNDUP(E260/2,0)+10000,IF(E260&lt;=80000,ROUNDUP(E260/4,0)+20000,40000)))))+IF(F260&lt;=0,0,IF(F260&lt;=25000,F260,IF(F260&lt;=50000,ROUNDUP(F260/2,0)+12500,IF(F260&lt;=100000,ROUNDUP(F260/4,0)+25000,50000)))),IF(AND(D260="はい",C260&gt;=2026,C260&lt;=2027),60000,40000)))))</f>
        <v/>
      </c>
      <c r="P260" s="18">
        <f>IF(G260&lt;=0,0,IF(G260&lt;=20000,G260,IF(G260&lt;=40000,ROUNDUP(G260/2,0)+10000,IF(G260&lt;=80000,ROUNDUP(G260/4,0)+20000,40000))))</f>
        <v/>
      </c>
      <c r="Q260" s="18">
        <f>IF(I260&lt;=0,IF(H260&lt;=0,0,IF(H260&lt;=20000,H260,IF(H260&lt;=40000,ROUNDUP(H260/2,0)+10000,IF(H260&lt;=80000,ROUNDUP(H260/4,0)+20000,40000)))),IF(H260&lt;=0,IF(I260&lt;=0,0,IF(I260&lt;=25000,I260,IF(I260&lt;=50000,ROUNDUP(I260/2,0)+12500,IF(I260&lt;=100000,ROUNDUP(I260/4,0)+25000,50000)))),MAX(IF(I260&lt;=0,0,IF(I260&lt;=25000,I260,IF(I260&lt;=50000,ROUNDUP(I260/2,0)+12500,IF(I260&lt;=100000,ROUNDUP(I260/4,0)+25000,50000)))),MIN(IF(H260&lt;=0,0,IF(H260&lt;=20000,H260,IF(H260&lt;=40000,ROUNDUP(H260/2,0)+10000,IF(H260&lt;=80000,ROUNDUP(H260/4,0)+20000,40000))))+IF(I260&lt;=0,0,IF(I260&lt;=25000,I260,IF(I260&lt;=50000,ROUNDUP(I260/2,0)+12500,IF(I260&lt;=100000,ROUNDUP(I260/4,0)+25000,50000)))),40000))))</f>
        <v/>
      </c>
      <c r="R260" s="18">
        <f>MIN(120000,O260+P260+Q260)</f>
        <v/>
      </c>
      <c r="S260" s="18">
        <f>IF(F260&lt;=0,IF(E260&lt;=0,0,IF(E260&lt;=12000,E260,IF(E260&lt;=32000,ROUNDUP(E260/2,0)+6000,IF(E260&lt;=56000,ROUNDUP(E260/4,0)+14000,28000)))),IF(E260&lt;=0,IF(F260&lt;=0,0,IF(F260&lt;=15000,F260,IF(F260&lt;=40000,ROUNDUP(F260/2,0)+7500,IF(F260&lt;=70000,ROUNDUP(F260/4,0)+17500,35000)))),MAX(IF(F260&lt;=0,0,IF(F260&lt;=15000,F260,IF(F260&lt;=40000,ROUNDUP(F260/2,0)+7500,IF(F260&lt;=70000,ROUNDUP(F260/4,0)+17500,35000)))),MIN(IF(E260&lt;=0,0,IF(E260&lt;=12000,E260,IF(E260&lt;=32000,ROUNDUP(E260/2,0)+6000,IF(E260&lt;=56000,ROUNDUP(E260/4,0)+14000,28000))))+IF(F260&lt;=0,0,IF(F260&lt;=15000,F260,IF(F260&lt;=40000,ROUNDUP(F260/2,0)+7500,IF(F260&lt;=70000,ROUNDUP(F260/4,0)+17500,35000)))),28000))))</f>
        <v/>
      </c>
      <c r="T260" s="18">
        <f>IF(G260&lt;=0,0,IF(G260&lt;=12000,G260,IF(G260&lt;=32000,ROUNDUP(G260/2,0)+6000,IF(G260&lt;=56000,ROUNDUP(G260/4,0)+14000,28000))))</f>
        <v/>
      </c>
      <c r="U260" s="18">
        <f>IF(I260&lt;=0,IF(H260&lt;=0,0,IF(H260&lt;=12000,H260,IF(H260&lt;=32000,ROUNDUP(H260/2,0)+6000,IF(H260&lt;=56000,ROUNDUP(H260/4,0)+14000,28000)))),IF(H260&lt;=0,IF(I260&lt;=0,0,IF(I260&lt;=15000,I260,IF(I260&lt;=40000,ROUNDUP(I260/2,0)+7500,IF(I260&lt;=70000,ROUNDUP(I260/4,0)+17500,35000)))),MAX(IF(I260&lt;=0,0,IF(I260&lt;=15000,I260,IF(I260&lt;=40000,ROUNDUP(I260/2,0)+7500,IF(I260&lt;=70000,ROUNDUP(I260/4,0)+17500,35000)))),MIN(IF(H260&lt;=0,0,IF(H260&lt;=12000,H260,IF(H260&lt;=32000,ROUNDUP(H260/2,0)+6000,IF(H260&lt;=56000,ROUNDUP(H260/4,0)+14000,28000))))+IF(I260&lt;=0,0,IF(I260&lt;=15000,I260,IF(I260&lt;=40000,ROUNDUP(I260/2,0)+7500,IF(I260&lt;=70000,ROUNDUP(I260/4,0)+17500,35000)))),28000))))</f>
        <v/>
      </c>
      <c r="V260" s="18">
        <f>MIN(70000,S260+T260+U260)</f>
        <v/>
      </c>
      <c r="W260" s="18">
        <f>MAX(0,ROUNDDOWN(M260-J260-N260-K260-0,-3))</f>
        <v/>
      </c>
      <c r="X260" s="18">
        <f>MAX(0,ROUNDDOWN(M260-J260-N260-K260-R260,-3))</f>
        <v/>
      </c>
      <c r="Y260" s="18">
        <f>IF(W260&lt;=0,0,ROUNDDOWN((W260*LOOKUP(W260,{0,1950001,3300001,6950001,9000001,18000001,40000001},{0.05,0.1,0.2,0.23,0.33,0.4,0.45})-LOOKUP(W260,{0,1950001,3300001,6950001,9000001,18000001,40000001},{0,97500,427500,636000,1536000,2796000,4796000}))*1.021,-2))</f>
        <v/>
      </c>
      <c r="Z260" s="18">
        <f>IF(X260&lt;=0,0,ROUNDDOWN((X260*LOOKUP(X260,{0,1950001,3300001,6950001,9000001,18000001,40000001},{0.05,0.1,0.2,0.23,0.33,0.4,0.45})-LOOKUP(X260,{0,1950001,3300001,6950001,9000001,18000001,40000001},{0,97500,427500,636000,1536000,2796000,4796000}))*1.021,-2))</f>
        <v/>
      </c>
      <c r="AA260" s="18">
        <f>MAX(0,ROUNDDOWN(M260-J260-430000-L260-0,-3))</f>
        <v/>
      </c>
      <c r="AB260" s="18">
        <f>MAX(0,ROUNDDOWN(M260-J260-430000-L260-V260,-3))</f>
        <v/>
      </c>
      <c r="AC260" s="18">
        <f>IF(M260&lt;=450000,0,MAX(0,ROUNDDOWN(AA260*0.06-MIN(50000,AA260)*0.03,-2))+MAX(0,ROUNDDOWN(AA260*0.04-MIN(50000,AA260)*0.02,-2)))</f>
        <v/>
      </c>
      <c r="AD260" s="18">
        <f>IF(M260&lt;=450000,0,MAX(0,ROUNDDOWN(AB260*0.06-MIN(50000,AB260)*0.03,-2))+MAX(0,ROUNDDOWN(AB260*0.04-MIN(50000,AB260)*0.02,-2)))</f>
        <v/>
      </c>
      <c r="AE260" s="18">
        <f>Y260-Z260</f>
        <v/>
      </c>
      <c r="AF260" s="18">
        <f>AC260-AD260</f>
        <v/>
      </c>
      <c r="AG260" s="18">
        <f>AE260+AF260</f>
        <v/>
      </c>
      <c r="AH260" s="20">
        <f>IF(W260&lt;=0,0,LOOKUP(W260,{0,1950001,3300001,6950001,9000001,18000001,40000001},{0.05,0.1,0.2,0.23,0.33,0.4,0.45}))</f>
        <v/>
      </c>
    </row>
    <row r="261">
      <c r="A261" t="inlineStr">
        <is>
          <t>1万円刻み 3区分8万円ずつ</t>
        </is>
      </c>
      <c r="B261" s="18">
        <f>'4_1万円刻み'!$A$61</f>
        <v/>
      </c>
      <c r="C261" s="19" t="n">
        <v>2026</v>
      </c>
      <c r="D261" t="inlineStr">
        <is>
          <t>いいえ</t>
        </is>
      </c>
      <c r="E261" s="18" t="n">
        <v>80000</v>
      </c>
      <c r="F261" s="18" t="n">
        <v>0</v>
      </c>
      <c r="G261" s="18" t="n">
        <v>80000</v>
      </c>
      <c r="H261" s="18" t="n">
        <v>80000</v>
      </c>
      <c r="I261" s="18" t="n">
        <v>0</v>
      </c>
      <c r="J261" s="18">
        <f>ROUND(MIN(B261/12,650000)*12*0.0915+MIN(B261/12,1390000)*12*(0.0504+0)+B261*0.005,0)</f>
        <v/>
      </c>
      <c r="K261" s="18" t="n">
        <v>0</v>
      </c>
      <c r="L261" s="18" t="n">
        <v>0</v>
      </c>
      <c r="M261" s="18">
        <f>ROUND(IF(C261&gt;=2026,IF(B261&lt;741000,0,IF(B261&lt;2191000,B261-740000,IF(B261&lt;2193000,1451000,IF(B261&lt;2196000,1453000,IF(B261&lt;2200000,1456000,IF(B261&lt;3600000,ROUNDDOWN(B261/4,-3)*2.8-80000,IF(B261&lt;6600000,ROUNDDOWN(B261/4,-3)*3.2-440000,IF(B261&lt;8500000,ROUNDDOWN(B261*0.9,0)-1100000,B261-1950000)))))))),IF(B261&lt;651000,0,IF(B261&lt;1900000,B261-650000,IF(B261&lt;3600000,ROUNDDOWN(B261/4,-3)*2.8-80000,IF(B261&lt;6600000,ROUNDDOWN(B261/4,-3)*3.2-440000,IF(B261&lt;8500000,ROUNDDOWN(B261*0.9,0)-1100000,B261-1950000)))))),0)</f>
        <v/>
      </c>
      <c r="N261" s="18">
        <f>IF(M261&gt;23500000,NA(),IF(C261&gt;=2026,IF(M261&lt;=4890000,1040000,IF(M261&lt;=6550000,670000,620000)),IF(M261&lt;=1320000,950000,IF(M261&lt;=3360000,880000,IF(M261&lt;=4890000,680000,IF(M261&lt;=6550000,630000,580000))))))</f>
        <v/>
      </c>
      <c r="O261" s="18">
        <f>IF(F261&lt;=0,IF(AND(D261="はい",C261&gt;=2026,C261&lt;=2027),IF(E261&lt;=0,0,IF(E261&lt;=30000,E261,IF(E261&lt;=60000,ROUNDUP(E261/2,0)+15000,IF(E261&lt;=120000,ROUNDUP(E261/4,0)+30000,60000)))),IF(E261&lt;=0,0,IF(E261&lt;=20000,E261,IF(E261&lt;=40000,ROUNDUP(E261/2,0)+10000,IF(E261&lt;=80000,ROUNDUP(E261/4,0)+20000,40000))))),IF(E261&lt;=0,IF(F261&lt;=0,0,IF(F261&lt;=25000,F261,IF(F261&lt;=50000,ROUNDUP(F261/2,0)+12500,IF(F261&lt;=100000,ROUNDUP(F261/4,0)+25000,50000)))),MAX(IF(F261&lt;=0,0,IF(F261&lt;=25000,F261,IF(F261&lt;=50000,ROUNDUP(F261/2,0)+12500,IF(F261&lt;=100000,ROUNDUP(F261/4,0)+25000,50000)))),MIN(IF(AND(D261="はい",C261&gt;=2026,C261&lt;=2027),IF(E261&lt;=0,0,IF(E261&lt;=30000,E261,IF(E261&lt;=60000,ROUNDUP(E261/2,0)+15000,IF(E261&lt;=120000,ROUNDUP(E261/4,0)+30000,60000)))),IF(E261&lt;=0,0,IF(E261&lt;=20000,E261,IF(E261&lt;=40000,ROUNDUP(E261/2,0)+10000,IF(E261&lt;=80000,ROUNDUP(E261/4,0)+20000,40000)))))+IF(F261&lt;=0,0,IF(F261&lt;=25000,F261,IF(F261&lt;=50000,ROUNDUP(F261/2,0)+12500,IF(F261&lt;=100000,ROUNDUP(F261/4,0)+25000,50000)))),IF(AND(D261="はい",C261&gt;=2026,C261&lt;=2027),60000,40000)))))</f>
        <v/>
      </c>
      <c r="P261" s="18">
        <f>IF(G261&lt;=0,0,IF(G261&lt;=20000,G261,IF(G261&lt;=40000,ROUNDUP(G261/2,0)+10000,IF(G261&lt;=80000,ROUNDUP(G261/4,0)+20000,40000))))</f>
        <v/>
      </c>
      <c r="Q261" s="18">
        <f>IF(I261&lt;=0,IF(H261&lt;=0,0,IF(H261&lt;=20000,H261,IF(H261&lt;=40000,ROUNDUP(H261/2,0)+10000,IF(H261&lt;=80000,ROUNDUP(H261/4,0)+20000,40000)))),IF(H261&lt;=0,IF(I261&lt;=0,0,IF(I261&lt;=25000,I261,IF(I261&lt;=50000,ROUNDUP(I261/2,0)+12500,IF(I261&lt;=100000,ROUNDUP(I261/4,0)+25000,50000)))),MAX(IF(I261&lt;=0,0,IF(I261&lt;=25000,I261,IF(I261&lt;=50000,ROUNDUP(I261/2,0)+12500,IF(I261&lt;=100000,ROUNDUP(I261/4,0)+25000,50000)))),MIN(IF(H261&lt;=0,0,IF(H261&lt;=20000,H261,IF(H261&lt;=40000,ROUNDUP(H261/2,0)+10000,IF(H261&lt;=80000,ROUNDUP(H261/4,0)+20000,40000))))+IF(I261&lt;=0,0,IF(I261&lt;=25000,I261,IF(I261&lt;=50000,ROUNDUP(I261/2,0)+12500,IF(I261&lt;=100000,ROUNDUP(I261/4,0)+25000,50000)))),40000))))</f>
        <v/>
      </c>
      <c r="R261" s="18">
        <f>MIN(120000,O261+P261+Q261)</f>
        <v/>
      </c>
      <c r="S261" s="18">
        <f>IF(F261&lt;=0,IF(E261&lt;=0,0,IF(E261&lt;=12000,E261,IF(E261&lt;=32000,ROUNDUP(E261/2,0)+6000,IF(E261&lt;=56000,ROUNDUP(E261/4,0)+14000,28000)))),IF(E261&lt;=0,IF(F261&lt;=0,0,IF(F261&lt;=15000,F261,IF(F261&lt;=40000,ROUNDUP(F261/2,0)+7500,IF(F261&lt;=70000,ROUNDUP(F261/4,0)+17500,35000)))),MAX(IF(F261&lt;=0,0,IF(F261&lt;=15000,F261,IF(F261&lt;=40000,ROUNDUP(F261/2,0)+7500,IF(F261&lt;=70000,ROUNDUP(F261/4,0)+17500,35000)))),MIN(IF(E261&lt;=0,0,IF(E261&lt;=12000,E261,IF(E261&lt;=32000,ROUNDUP(E261/2,0)+6000,IF(E261&lt;=56000,ROUNDUP(E261/4,0)+14000,28000))))+IF(F261&lt;=0,0,IF(F261&lt;=15000,F261,IF(F261&lt;=40000,ROUNDUP(F261/2,0)+7500,IF(F261&lt;=70000,ROUNDUP(F261/4,0)+17500,35000)))),28000))))</f>
        <v/>
      </c>
      <c r="T261" s="18">
        <f>IF(G261&lt;=0,0,IF(G261&lt;=12000,G261,IF(G261&lt;=32000,ROUNDUP(G261/2,0)+6000,IF(G261&lt;=56000,ROUNDUP(G261/4,0)+14000,28000))))</f>
        <v/>
      </c>
      <c r="U261" s="18">
        <f>IF(I261&lt;=0,IF(H261&lt;=0,0,IF(H261&lt;=12000,H261,IF(H261&lt;=32000,ROUNDUP(H261/2,0)+6000,IF(H261&lt;=56000,ROUNDUP(H261/4,0)+14000,28000)))),IF(H261&lt;=0,IF(I261&lt;=0,0,IF(I261&lt;=15000,I261,IF(I261&lt;=40000,ROUNDUP(I261/2,0)+7500,IF(I261&lt;=70000,ROUNDUP(I261/4,0)+17500,35000)))),MAX(IF(I261&lt;=0,0,IF(I261&lt;=15000,I261,IF(I261&lt;=40000,ROUNDUP(I261/2,0)+7500,IF(I261&lt;=70000,ROUNDUP(I261/4,0)+17500,35000)))),MIN(IF(H261&lt;=0,0,IF(H261&lt;=12000,H261,IF(H261&lt;=32000,ROUNDUP(H261/2,0)+6000,IF(H261&lt;=56000,ROUNDUP(H261/4,0)+14000,28000))))+IF(I261&lt;=0,0,IF(I261&lt;=15000,I261,IF(I261&lt;=40000,ROUNDUP(I261/2,0)+7500,IF(I261&lt;=70000,ROUNDUP(I261/4,0)+17500,35000)))),28000))))</f>
        <v/>
      </c>
      <c r="V261" s="18">
        <f>MIN(70000,S261+T261+U261)</f>
        <v/>
      </c>
      <c r="W261" s="18">
        <f>MAX(0,ROUNDDOWN(M261-J261-N261-K261-0,-3))</f>
        <v/>
      </c>
      <c r="X261" s="18">
        <f>MAX(0,ROUNDDOWN(M261-J261-N261-K261-R261,-3))</f>
        <v/>
      </c>
      <c r="Y261" s="18">
        <f>IF(W261&lt;=0,0,ROUNDDOWN((W261*LOOKUP(W261,{0,1950001,3300001,6950001,9000001,18000001,40000001},{0.05,0.1,0.2,0.23,0.33,0.4,0.45})-LOOKUP(W261,{0,1950001,3300001,6950001,9000001,18000001,40000001},{0,97500,427500,636000,1536000,2796000,4796000}))*1.021,-2))</f>
        <v/>
      </c>
      <c r="Z261" s="18">
        <f>IF(X261&lt;=0,0,ROUNDDOWN((X261*LOOKUP(X261,{0,1950001,3300001,6950001,9000001,18000001,40000001},{0.05,0.1,0.2,0.23,0.33,0.4,0.45})-LOOKUP(X261,{0,1950001,3300001,6950001,9000001,18000001,40000001},{0,97500,427500,636000,1536000,2796000,4796000}))*1.021,-2))</f>
        <v/>
      </c>
      <c r="AA261" s="18">
        <f>MAX(0,ROUNDDOWN(M261-J261-430000-L261-0,-3))</f>
        <v/>
      </c>
      <c r="AB261" s="18">
        <f>MAX(0,ROUNDDOWN(M261-J261-430000-L261-V261,-3))</f>
        <v/>
      </c>
      <c r="AC261" s="18">
        <f>IF(M261&lt;=450000,0,MAX(0,ROUNDDOWN(AA261*0.06-MIN(50000,AA261)*0.03,-2))+MAX(0,ROUNDDOWN(AA261*0.04-MIN(50000,AA261)*0.02,-2)))</f>
        <v/>
      </c>
      <c r="AD261" s="18">
        <f>IF(M261&lt;=450000,0,MAX(0,ROUNDDOWN(AB261*0.06-MIN(50000,AB261)*0.03,-2))+MAX(0,ROUNDDOWN(AB261*0.04-MIN(50000,AB261)*0.02,-2)))</f>
        <v/>
      </c>
      <c r="AE261" s="18">
        <f>Y261-Z261</f>
        <v/>
      </c>
      <c r="AF261" s="18">
        <f>AC261-AD261</f>
        <v/>
      </c>
      <c r="AG261" s="18">
        <f>AE261+AF261</f>
        <v/>
      </c>
      <c r="AH261" s="20">
        <f>IF(W261&lt;=0,0,LOOKUP(W261,{0,1950001,3300001,6950001,9000001,18000001,40000001},{0.05,0.1,0.2,0.23,0.33,0.4,0.45}))</f>
        <v/>
      </c>
    </row>
    <row r="262">
      <c r="A262" t="inlineStr">
        <is>
          <t>1万円刻み 一般8万円</t>
        </is>
      </c>
      <c r="B262" s="18">
        <f>'4_1万円刻み'!$A$61</f>
        <v/>
      </c>
      <c r="C262" s="19" t="n">
        <v>2026</v>
      </c>
      <c r="D262" t="inlineStr">
        <is>
          <t>いいえ</t>
        </is>
      </c>
      <c r="E262" s="18" t="n">
        <v>80000</v>
      </c>
      <c r="F262" s="18" t="n">
        <v>0</v>
      </c>
      <c r="G262" s="18" t="n">
        <v>0</v>
      </c>
      <c r="H262" s="18" t="n">
        <v>0</v>
      </c>
      <c r="I262" s="18" t="n">
        <v>0</v>
      </c>
      <c r="J262" s="18">
        <f>ROUND(MIN(B262/12,650000)*12*0.0915+MIN(B262/12,1390000)*12*(0.0504+0)+B262*0.005,0)</f>
        <v/>
      </c>
      <c r="K262" s="18" t="n">
        <v>0</v>
      </c>
      <c r="L262" s="18" t="n">
        <v>0</v>
      </c>
      <c r="M262" s="18">
        <f>ROUND(IF(C262&gt;=2026,IF(B262&lt;741000,0,IF(B262&lt;2191000,B262-740000,IF(B262&lt;2193000,1451000,IF(B262&lt;2196000,1453000,IF(B262&lt;2200000,1456000,IF(B262&lt;3600000,ROUNDDOWN(B262/4,-3)*2.8-80000,IF(B262&lt;6600000,ROUNDDOWN(B262/4,-3)*3.2-440000,IF(B262&lt;8500000,ROUNDDOWN(B262*0.9,0)-1100000,B262-1950000)))))))),IF(B262&lt;651000,0,IF(B262&lt;1900000,B262-650000,IF(B262&lt;3600000,ROUNDDOWN(B262/4,-3)*2.8-80000,IF(B262&lt;6600000,ROUNDDOWN(B262/4,-3)*3.2-440000,IF(B262&lt;8500000,ROUNDDOWN(B262*0.9,0)-1100000,B262-1950000)))))),0)</f>
        <v/>
      </c>
      <c r="N262" s="18">
        <f>IF(M262&gt;23500000,NA(),IF(C262&gt;=2026,IF(M262&lt;=4890000,1040000,IF(M262&lt;=6550000,670000,620000)),IF(M262&lt;=1320000,950000,IF(M262&lt;=3360000,880000,IF(M262&lt;=4890000,680000,IF(M262&lt;=6550000,630000,580000))))))</f>
        <v/>
      </c>
      <c r="O262" s="18">
        <f>IF(F262&lt;=0,IF(AND(D262="はい",C262&gt;=2026,C262&lt;=2027),IF(E262&lt;=0,0,IF(E262&lt;=30000,E262,IF(E262&lt;=60000,ROUNDUP(E262/2,0)+15000,IF(E262&lt;=120000,ROUNDUP(E262/4,0)+30000,60000)))),IF(E262&lt;=0,0,IF(E262&lt;=20000,E262,IF(E262&lt;=40000,ROUNDUP(E262/2,0)+10000,IF(E262&lt;=80000,ROUNDUP(E262/4,0)+20000,40000))))),IF(E262&lt;=0,IF(F262&lt;=0,0,IF(F262&lt;=25000,F262,IF(F262&lt;=50000,ROUNDUP(F262/2,0)+12500,IF(F262&lt;=100000,ROUNDUP(F262/4,0)+25000,50000)))),MAX(IF(F262&lt;=0,0,IF(F262&lt;=25000,F262,IF(F262&lt;=50000,ROUNDUP(F262/2,0)+12500,IF(F262&lt;=100000,ROUNDUP(F262/4,0)+25000,50000)))),MIN(IF(AND(D262="はい",C262&gt;=2026,C262&lt;=2027),IF(E262&lt;=0,0,IF(E262&lt;=30000,E262,IF(E262&lt;=60000,ROUNDUP(E262/2,0)+15000,IF(E262&lt;=120000,ROUNDUP(E262/4,0)+30000,60000)))),IF(E262&lt;=0,0,IF(E262&lt;=20000,E262,IF(E262&lt;=40000,ROUNDUP(E262/2,0)+10000,IF(E262&lt;=80000,ROUNDUP(E262/4,0)+20000,40000)))))+IF(F262&lt;=0,0,IF(F262&lt;=25000,F262,IF(F262&lt;=50000,ROUNDUP(F262/2,0)+12500,IF(F262&lt;=100000,ROUNDUP(F262/4,0)+25000,50000)))),IF(AND(D262="はい",C262&gt;=2026,C262&lt;=2027),60000,40000)))))</f>
        <v/>
      </c>
      <c r="P262" s="18">
        <f>IF(G262&lt;=0,0,IF(G262&lt;=20000,G262,IF(G262&lt;=40000,ROUNDUP(G262/2,0)+10000,IF(G262&lt;=80000,ROUNDUP(G262/4,0)+20000,40000))))</f>
        <v/>
      </c>
      <c r="Q262" s="18">
        <f>IF(I262&lt;=0,IF(H262&lt;=0,0,IF(H262&lt;=20000,H262,IF(H262&lt;=40000,ROUNDUP(H262/2,0)+10000,IF(H262&lt;=80000,ROUNDUP(H262/4,0)+20000,40000)))),IF(H262&lt;=0,IF(I262&lt;=0,0,IF(I262&lt;=25000,I262,IF(I262&lt;=50000,ROUNDUP(I262/2,0)+12500,IF(I262&lt;=100000,ROUNDUP(I262/4,0)+25000,50000)))),MAX(IF(I262&lt;=0,0,IF(I262&lt;=25000,I262,IF(I262&lt;=50000,ROUNDUP(I262/2,0)+12500,IF(I262&lt;=100000,ROUNDUP(I262/4,0)+25000,50000)))),MIN(IF(H262&lt;=0,0,IF(H262&lt;=20000,H262,IF(H262&lt;=40000,ROUNDUP(H262/2,0)+10000,IF(H262&lt;=80000,ROUNDUP(H262/4,0)+20000,40000))))+IF(I262&lt;=0,0,IF(I262&lt;=25000,I262,IF(I262&lt;=50000,ROUNDUP(I262/2,0)+12500,IF(I262&lt;=100000,ROUNDUP(I262/4,0)+25000,50000)))),40000))))</f>
        <v/>
      </c>
      <c r="R262" s="18">
        <f>MIN(120000,O262+P262+Q262)</f>
        <v/>
      </c>
      <c r="S262" s="18">
        <f>IF(F262&lt;=0,IF(E262&lt;=0,0,IF(E262&lt;=12000,E262,IF(E262&lt;=32000,ROUNDUP(E262/2,0)+6000,IF(E262&lt;=56000,ROUNDUP(E262/4,0)+14000,28000)))),IF(E262&lt;=0,IF(F262&lt;=0,0,IF(F262&lt;=15000,F262,IF(F262&lt;=40000,ROUNDUP(F262/2,0)+7500,IF(F262&lt;=70000,ROUNDUP(F262/4,0)+17500,35000)))),MAX(IF(F262&lt;=0,0,IF(F262&lt;=15000,F262,IF(F262&lt;=40000,ROUNDUP(F262/2,0)+7500,IF(F262&lt;=70000,ROUNDUP(F262/4,0)+17500,35000)))),MIN(IF(E262&lt;=0,0,IF(E262&lt;=12000,E262,IF(E262&lt;=32000,ROUNDUP(E262/2,0)+6000,IF(E262&lt;=56000,ROUNDUP(E262/4,0)+14000,28000))))+IF(F262&lt;=0,0,IF(F262&lt;=15000,F262,IF(F262&lt;=40000,ROUNDUP(F262/2,0)+7500,IF(F262&lt;=70000,ROUNDUP(F262/4,0)+17500,35000)))),28000))))</f>
        <v/>
      </c>
      <c r="T262" s="18">
        <f>IF(G262&lt;=0,0,IF(G262&lt;=12000,G262,IF(G262&lt;=32000,ROUNDUP(G262/2,0)+6000,IF(G262&lt;=56000,ROUNDUP(G262/4,0)+14000,28000))))</f>
        <v/>
      </c>
      <c r="U262" s="18">
        <f>IF(I262&lt;=0,IF(H262&lt;=0,0,IF(H262&lt;=12000,H262,IF(H262&lt;=32000,ROUNDUP(H262/2,0)+6000,IF(H262&lt;=56000,ROUNDUP(H262/4,0)+14000,28000)))),IF(H262&lt;=0,IF(I262&lt;=0,0,IF(I262&lt;=15000,I262,IF(I262&lt;=40000,ROUNDUP(I262/2,0)+7500,IF(I262&lt;=70000,ROUNDUP(I262/4,0)+17500,35000)))),MAX(IF(I262&lt;=0,0,IF(I262&lt;=15000,I262,IF(I262&lt;=40000,ROUNDUP(I262/2,0)+7500,IF(I262&lt;=70000,ROUNDUP(I262/4,0)+17500,35000)))),MIN(IF(H262&lt;=0,0,IF(H262&lt;=12000,H262,IF(H262&lt;=32000,ROUNDUP(H262/2,0)+6000,IF(H262&lt;=56000,ROUNDUP(H262/4,0)+14000,28000))))+IF(I262&lt;=0,0,IF(I262&lt;=15000,I262,IF(I262&lt;=40000,ROUNDUP(I262/2,0)+7500,IF(I262&lt;=70000,ROUNDUP(I262/4,0)+17500,35000)))),28000))))</f>
        <v/>
      </c>
      <c r="V262" s="18">
        <f>MIN(70000,S262+T262+U262)</f>
        <v/>
      </c>
      <c r="W262" s="18">
        <f>MAX(0,ROUNDDOWN(M262-J262-N262-K262-0,-3))</f>
        <v/>
      </c>
      <c r="X262" s="18">
        <f>MAX(0,ROUNDDOWN(M262-J262-N262-K262-R262,-3))</f>
        <v/>
      </c>
      <c r="Y262" s="18">
        <f>IF(W262&lt;=0,0,ROUNDDOWN((W262*LOOKUP(W262,{0,1950001,3300001,6950001,9000001,18000001,40000001},{0.05,0.1,0.2,0.23,0.33,0.4,0.45})-LOOKUP(W262,{0,1950001,3300001,6950001,9000001,18000001,40000001},{0,97500,427500,636000,1536000,2796000,4796000}))*1.021,-2))</f>
        <v/>
      </c>
      <c r="Z262" s="18">
        <f>IF(X262&lt;=0,0,ROUNDDOWN((X262*LOOKUP(X262,{0,1950001,3300001,6950001,9000001,18000001,40000001},{0.05,0.1,0.2,0.23,0.33,0.4,0.45})-LOOKUP(X262,{0,1950001,3300001,6950001,9000001,18000001,40000001},{0,97500,427500,636000,1536000,2796000,4796000}))*1.021,-2))</f>
        <v/>
      </c>
      <c r="AA262" s="18">
        <f>MAX(0,ROUNDDOWN(M262-J262-430000-L262-0,-3))</f>
        <v/>
      </c>
      <c r="AB262" s="18">
        <f>MAX(0,ROUNDDOWN(M262-J262-430000-L262-V262,-3))</f>
        <v/>
      </c>
      <c r="AC262" s="18">
        <f>IF(M262&lt;=450000,0,MAX(0,ROUNDDOWN(AA262*0.06-MIN(50000,AA262)*0.03,-2))+MAX(0,ROUNDDOWN(AA262*0.04-MIN(50000,AA262)*0.02,-2)))</f>
        <v/>
      </c>
      <c r="AD262" s="18">
        <f>IF(M262&lt;=450000,0,MAX(0,ROUNDDOWN(AB262*0.06-MIN(50000,AB262)*0.03,-2))+MAX(0,ROUNDDOWN(AB262*0.04-MIN(50000,AB262)*0.02,-2)))</f>
        <v/>
      </c>
      <c r="AE262" s="18">
        <f>Y262-Z262</f>
        <v/>
      </c>
      <c r="AF262" s="18">
        <f>AC262-AD262</f>
        <v/>
      </c>
      <c r="AG262" s="18">
        <f>AE262+AF262</f>
        <v/>
      </c>
      <c r="AH262" s="20">
        <f>IF(W262&lt;=0,0,LOOKUP(W262,{0,1950001,3300001,6950001,9000001,18000001,40000001},{0.05,0.1,0.2,0.23,0.33,0.4,0.45}))</f>
        <v/>
      </c>
    </row>
    <row r="263">
      <c r="A263" t="inlineStr">
        <is>
          <t>1万円刻み 特例あり一般12万円</t>
        </is>
      </c>
      <c r="B263" s="18">
        <f>'4_1万円刻み'!$A$61</f>
        <v/>
      </c>
      <c r="C263" s="19" t="n">
        <v>2026</v>
      </c>
      <c r="D263" t="inlineStr">
        <is>
          <t>はい</t>
        </is>
      </c>
      <c r="E263" s="18" t="n">
        <v>120000</v>
      </c>
      <c r="F263" s="18" t="n">
        <v>0</v>
      </c>
      <c r="G263" s="18" t="n">
        <v>0</v>
      </c>
      <c r="H263" s="18" t="n">
        <v>0</v>
      </c>
      <c r="I263" s="18" t="n">
        <v>0</v>
      </c>
      <c r="J263" s="18">
        <f>ROUND(MIN(B263/12,650000)*12*0.0915+MIN(B263/12,1390000)*12*(0.0504+0)+B263*0.005,0)</f>
        <v/>
      </c>
      <c r="K263" s="18" t="n">
        <v>0</v>
      </c>
      <c r="L263" s="18" t="n">
        <v>0</v>
      </c>
      <c r="M263" s="18">
        <f>ROUND(IF(C263&gt;=2026,IF(B263&lt;741000,0,IF(B263&lt;2191000,B263-740000,IF(B263&lt;2193000,1451000,IF(B263&lt;2196000,1453000,IF(B263&lt;2200000,1456000,IF(B263&lt;3600000,ROUNDDOWN(B263/4,-3)*2.8-80000,IF(B263&lt;6600000,ROUNDDOWN(B263/4,-3)*3.2-440000,IF(B263&lt;8500000,ROUNDDOWN(B263*0.9,0)-1100000,B263-1950000)))))))),IF(B263&lt;651000,0,IF(B263&lt;1900000,B263-650000,IF(B263&lt;3600000,ROUNDDOWN(B263/4,-3)*2.8-80000,IF(B263&lt;6600000,ROUNDDOWN(B263/4,-3)*3.2-440000,IF(B263&lt;8500000,ROUNDDOWN(B263*0.9,0)-1100000,B263-1950000)))))),0)</f>
        <v/>
      </c>
      <c r="N263" s="18">
        <f>IF(M263&gt;23500000,NA(),IF(C263&gt;=2026,IF(M263&lt;=4890000,1040000,IF(M263&lt;=6550000,670000,620000)),IF(M263&lt;=1320000,950000,IF(M263&lt;=3360000,880000,IF(M263&lt;=4890000,680000,IF(M263&lt;=6550000,630000,580000))))))</f>
        <v/>
      </c>
      <c r="O263" s="18">
        <f>IF(F263&lt;=0,IF(AND(D263="はい",C263&gt;=2026,C263&lt;=2027),IF(E263&lt;=0,0,IF(E263&lt;=30000,E263,IF(E263&lt;=60000,ROUNDUP(E263/2,0)+15000,IF(E263&lt;=120000,ROUNDUP(E263/4,0)+30000,60000)))),IF(E263&lt;=0,0,IF(E263&lt;=20000,E263,IF(E263&lt;=40000,ROUNDUP(E263/2,0)+10000,IF(E263&lt;=80000,ROUNDUP(E263/4,0)+20000,40000))))),IF(E263&lt;=0,IF(F263&lt;=0,0,IF(F263&lt;=25000,F263,IF(F263&lt;=50000,ROUNDUP(F263/2,0)+12500,IF(F263&lt;=100000,ROUNDUP(F263/4,0)+25000,50000)))),MAX(IF(F263&lt;=0,0,IF(F263&lt;=25000,F263,IF(F263&lt;=50000,ROUNDUP(F263/2,0)+12500,IF(F263&lt;=100000,ROUNDUP(F263/4,0)+25000,50000)))),MIN(IF(AND(D263="はい",C263&gt;=2026,C263&lt;=2027),IF(E263&lt;=0,0,IF(E263&lt;=30000,E263,IF(E263&lt;=60000,ROUNDUP(E263/2,0)+15000,IF(E263&lt;=120000,ROUNDUP(E263/4,0)+30000,60000)))),IF(E263&lt;=0,0,IF(E263&lt;=20000,E263,IF(E263&lt;=40000,ROUNDUP(E263/2,0)+10000,IF(E263&lt;=80000,ROUNDUP(E263/4,0)+20000,40000)))))+IF(F263&lt;=0,0,IF(F263&lt;=25000,F263,IF(F263&lt;=50000,ROUNDUP(F263/2,0)+12500,IF(F263&lt;=100000,ROUNDUP(F263/4,0)+25000,50000)))),IF(AND(D263="はい",C263&gt;=2026,C263&lt;=2027),60000,40000)))))</f>
        <v/>
      </c>
      <c r="P263" s="18">
        <f>IF(G263&lt;=0,0,IF(G263&lt;=20000,G263,IF(G263&lt;=40000,ROUNDUP(G263/2,0)+10000,IF(G263&lt;=80000,ROUNDUP(G263/4,0)+20000,40000))))</f>
        <v/>
      </c>
      <c r="Q263" s="18">
        <f>IF(I263&lt;=0,IF(H263&lt;=0,0,IF(H263&lt;=20000,H263,IF(H263&lt;=40000,ROUNDUP(H263/2,0)+10000,IF(H263&lt;=80000,ROUNDUP(H263/4,0)+20000,40000)))),IF(H263&lt;=0,IF(I263&lt;=0,0,IF(I263&lt;=25000,I263,IF(I263&lt;=50000,ROUNDUP(I263/2,0)+12500,IF(I263&lt;=100000,ROUNDUP(I263/4,0)+25000,50000)))),MAX(IF(I263&lt;=0,0,IF(I263&lt;=25000,I263,IF(I263&lt;=50000,ROUNDUP(I263/2,0)+12500,IF(I263&lt;=100000,ROUNDUP(I263/4,0)+25000,50000)))),MIN(IF(H263&lt;=0,0,IF(H263&lt;=20000,H263,IF(H263&lt;=40000,ROUNDUP(H263/2,0)+10000,IF(H263&lt;=80000,ROUNDUP(H263/4,0)+20000,40000))))+IF(I263&lt;=0,0,IF(I263&lt;=25000,I263,IF(I263&lt;=50000,ROUNDUP(I263/2,0)+12500,IF(I263&lt;=100000,ROUNDUP(I263/4,0)+25000,50000)))),40000))))</f>
        <v/>
      </c>
      <c r="R263" s="18">
        <f>MIN(120000,O263+P263+Q263)</f>
        <v/>
      </c>
      <c r="S263" s="18">
        <f>IF(F263&lt;=0,IF(E263&lt;=0,0,IF(E263&lt;=12000,E263,IF(E263&lt;=32000,ROUNDUP(E263/2,0)+6000,IF(E263&lt;=56000,ROUNDUP(E263/4,0)+14000,28000)))),IF(E263&lt;=0,IF(F263&lt;=0,0,IF(F263&lt;=15000,F263,IF(F263&lt;=40000,ROUNDUP(F263/2,0)+7500,IF(F263&lt;=70000,ROUNDUP(F263/4,0)+17500,35000)))),MAX(IF(F263&lt;=0,0,IF(F263&lt;=15000,F263,IF(F263&lt;=40000,ROUNDUP(F263/2,0)+7500,IF(F263&lt;=70000,ROUNDUP(F263/4,0)+17500,35000)))),MIN(IF(E263&lt;=0,0,IF(E263&lt;=12000,E263,IF(E263&lt;=32000,ROUNDUP(E263/2,0)+6000,IF(E263&lt;=56000,ROUNDUP(E263/4,0)+14000,28000))))+IF(F263&lt;=0,0,IF(F263&lt;=15000,F263,IF(F263&lt;=40000,ROUNDUP(F263/2,0)+7500,IF(F263&lt;=70000,ROUNDUP(F263/4,0)+17500,35000)))),28000))))</f>
        <v/>
      </c>
      <c r="T263" s="18">
        <f>IF(G263&lt;=0,0,IF(G263&lt;=12000,G263,IF(G263&lt;=32000,ROUNDUP(G263/2,0)+6000,IF(G263&lt;=56000,ROUNDUP(G263/4,0)+14000,28000))))</f>
        <v/>
      </c>
      <c r="U263" s="18">
        <f>IF(I263&lt;=0,IF(H263&lt;=0,0,IF(H263&lt;=12000,H263,IF(H263&lt;=32000,ROUNDUP(H263/2,0)+6000,IF(H263&lt;=56000,ROUNDUP(H263/4,0)+14000,28000)))),IF(H263&lt;=0,IF(I263&lt;=0,0,IF(I263&lt;=15000,I263,IF(I263&lt;=40000,ROUNDUP(I263/2,0)+7500,IF(I263&lt;=70000,ROUNDUP(I263/4,0)+17500,35000)))),MAX(IF(I263&lt;=0,0,IF(I263&lt;=15000,I263,IF(I263&lt;=40000,ROUNDUP(I263/2,0)+7500,IF(I263&lt;=70000,ROUNDUP(I263/4,0)+17500,35000)))),MIN(IF(H263&lt;=0,0,IF(H263&lt;=12000,H263,IF(H263&lt;=32000,ROUNDUP(H263/2,0)+6000,IF(H263&lt;=56000,ROUNDUP(H263/4,0)+14000,28000))))+IF(I263&lt;=0,0,IF(I263&lt;=15000,I263,IF(I263&lt;=40000,ROUNDUP(I263/2,0)+7500,IF(I263&lt;=70000,ROUNDUP(I263/4,0)+17500,35000)))),28000))))</f>
        <v/>
      </c>
      <c r="V263" s="18">
        <f>MIN(70000,S263+T263+U263)</f>
        <v/>
      </c>
      <c r="W263" s="18">
        <f>MAX(0,ROUNDDOWN(M263-J263-N263-K263-0,-3))</f>
        <v/>
      </c>
      <c r="X263" s="18">
        <f>MAX(0,ROUNDDOWN(M263-J263-N263-K263-R263,-3))</f>
        <v/>
      </c>
      <c r="Y263" s="18">
        <f>IF(W263&lt;=0,0,ROUNDDOWN((W263*LOOKUP(W263,{0,1950001,3300001,6950001,9000001,18000001,40000001},{0.05,0.1,0.2,0.23,0.33,0.4,0.45})-LOOKUP(W263,{0,1950001,3300001,6950001,9000001,18000001,40000001},{0,97500,427500,636000,1536000,2796000,4796000}))*1.021,-2))</f>
        <v/>
      </c>
      <c r="Z263" s="18">
        <f>IF(X263&lt;=0,0,ROUNDDOWN((X263*LOOKUP(X263,{0,1950001,3300001,6950001,9000001,18000001,40000001},{0.05,0.1,0.2,0.23,0.33,0.4,0.45})-LOOKUP(X263,{0,1950001,3300001,6950001,9000001,18000001,40000001},{0,97500,427500,636000,1536000,2796000,4796000}))*1.021,-2))</f>
        <v/>
      </c>
      <c r="AA263" s="18">
        <f>MAX(0,ROUNDDOWN(M263-J263-430000-L263-0,-3))</f>
        <v/>
      </c>
      <c r="AB263" s="18">
        <f>MAX(0,ROUNDDOWN(M263-J263-430000-L263-V263,-3))</f>
        <v/>
      </c>
      <c r="AC263" s="18">
        <f>IF(M263&lt;=450000,0,MAX(0,ROUNDDOWN(AA263*0.06-MIN(50000,AA263)*0.03,-2))+MAX(0,ROUNDDOWN(AA263*0.04-MIN(50000,AA263)*0.02,-2)))</f>
        <v/>
      </c>
      <c r="AD263" s="18">
        <f>IF(M263&lt;=450000,0,MAX(0,ROUNDDOWN(AB263*0.06-MIN(50000,AB263)*0.03,-2))+MAX(0,ROUNDDOWN(AB263*0.04-MIN(50000,AB263)*0.02,-2)))</f>
        <v/>
      </c>
      <c r="AE263" s="18">
        <f>Y263-Z263</f>
        <v/>
      </c>
      <c r="AF263" s="18">
        <f>AC263-AD263</f>
        <v/>
      </c>
      <c r="AG263" s="18">
        <f>AE263+AF263</f>
        <v/>
      </c>
      <c r="AH263" s="20">
        <f>IF(W263&lt;=0,0,LOOKUP(W263,{0,1950001,3300001,6950001,9000001,18000001,40000001},{0.05,0.1,0.2,0.23,0.33,0.4,0.45}))</f>
        <v/>
      </c>
    </row>
    <row r="264">
      <c r="A264" t="inlineStr">
        <is>
          <t>1万円刻み 3区分8万円ずつ</t>
        </is>
      </c>
      <c r="B264" s="18">
        <f>'4_1万円刻み'!$A$62</f>
        <v/>
      </c>
      <c r="C264" s="19" t="n">
        <v>2026</v>
      </c>
      <c r="D264" t="inlineStr">
        <is>
          <t>いいえ</t>
        </is>
      </c>
      <c r="E264" s="18" t="n">
        <v>80000</v>
      </c>
      <c r="F264" s="18" t="n">
        <v>0</v>
      </c>
      <c r="G264" s="18" t="n">
        <v>80000</v>
      </c>
      <c r="H264" s="18" t="n">
        <v>80000</v>
      </c>
      <c r="I264" s="18" t="n">
        <v>0</v>
      </c>
      <c r="J264" s="18">
        <f>ROUND(MIN(B264/12,650000)*12*0.0915+MIN(B264/12,1390000)*12*(0.0504+0)+B264*0.005,0)</f>
        <v/>
      </c>
      <c r="K264" s="18" t="n">
        <v>0</v>
      </c>
      <c r="L264" s="18" t="n">
        <v>0</v>
      </c>
      <c r="M264" s="18">
        <f>ROUND(IF(C264&gt;=2026,IF(B264&lt;741000,0,IF(B264&lt;2191000,B264-740000,IF(B264&lt;2193000,1451000,IF(B264&lt;2196000,1453000,IF(B264&lt;2200000,1456000,IF(B264&lt;3600000,ROUNDDOWN(B264/4,-3)*2.8-80000,IF(B264&lt;6600000,ROUNDDOWN(B264/4,-3)*3.2-440000,IF(B264&lt;8500000,ROUNDDOWN(B264*0.9,0)-1100000,B264-1950000)))))))),IF(B264&lt;651000,0,IF(B264&lt;1900000,B264-650000,IF(B264&lt;3600000,ROUNDDOWN(B264/4,-3)*2.8-80000,IF(B264&lt;6600000,ROUNDDOWN(B264/4,-3)*3.2-440000,IF(B264&lt;8500000,ROUNDDOWN(B264*0.9,0)-1100000,B264-1950000)))))),0)</f>
        <v/>
      </c>
      <c r="N264" s="18">
        <f>IF(M264&gt;23500000,NA(),IF(C264&gt;=2026,IF(M264&lt;=4890000,1040000,IF(M264&lt;=6550000,670000,620000)),IF(M264&lt;=1320000,950000,IF(M264&lt;=3360000,880000,IF(M264&lt;=4890000,680000,IF(M264&lt;=6550000,630000,580000))))))</f>
        <v/>
      </c>
      <c r="O264" s="18">
        <f>IF(F264&lt;=0,IF(AND(D264="はい",C264&gt;=2026,C264&lt;=2027),IF(E264&lt;=0,0,IF(E264&lt;=30000,E264,IF(E264&lt;=60000,ROUNDUP(E264/2,0)+15000,IF(E264&lt;=120000,ROUNDUP(E264/4,0)+30000,60000)))),IF(E264&lt;=0,0,IF(E264&lt;=20000,E264,IF(E264&lt;=40000,ROUNDUP(E264/2,0)+10000,IF(E264&lt;=80000,ROUNDUP(E264/4,0)+20000,40000))))),IF(E264&lt;=0,IF(F264&lt;=0,0,IF(F264&lt;=25000,F264,IF(F264&lt;=50000,ROUNDUP(F264/2,0)+12500,IF(F264&lt;=100000,ROUNDUP(F264/4,0)+25000,50000)))),MAX(IF(F264&lt;=0,0,IF(F264&lt;=25000,F264,IF(F264&lt;=50000,ROUNDUP(F264/2,0)+12500,IF(F264&lt;=100000,ROUNDUP(F264/4,0)+25000,50000)))),MIN(IF(AND(D264="はい",C264&gt;=2026,C264&lt;=2027),IF(E264&lt;=0,0,IF(E264&lt;=30000,E264,IF(E264&lt;=60000,ROUNDUP(E264/2,0)+15000,IF(E264&lt;=120000,ROUNDUP(E264/4,0)+30000,60000)))),IF(E264&lt;=0,0,IF(E264&lt;=20000,E264,IF(E264&lt;=40000,ROUNDUP(E264/2,0)+10000,IF(E264&lt;=80000,ROUNDUP(E264/4,0)+20000,40000)))))+IF(F264&lt;=0,0,IF(F264&lt;=25000,F264,IF(F264&lt;=50000,ROUNDUP(F264/2,0)+12500,IF(F264&lt;=100000,ROUNDUP(F264/4,0)+25000,50000)))),IF(AND(D264="はい",C264&gt;=2026,C264&lt;=2027),60000,40000)))))</f>
        <v/>
      </c>
      <c r="P264" s="18">
        <f>IF(G264&lt;=0,0,IF(G264&lt;=20000,G264,IF(G264&lt;=40000,ROUNDUP(G264/2,0)+10000,IF(G264&lt;=80000,ROUNDUP(G264/4,0)+20000,40000))))</f>
        <v/>
      </c>
      <c r="Q264" s="18">
        <f>IF(I264&lt;=0,IF(H264&lt;=0,0,IF(H264&lt;=20000,H264,IF(H264&lt;=40000,ROUNDUP(H264/2,0)+10000,IF(H264&lt;=80000,ROUNDUP(H264/4,0)+20000,40000)))),IF(H264&lt;=0,IF(I264&lt;=0,0,IF(I264&lt;=25000,I264,IF(I264&lt;=50000,ROUNDUP(I264/2,0)+12500,IF(I264&lt;=100000,ROUNDUP(I264/4,0)+25000,50000)))),MAX(IF(I264&lt;=0,0,IF(I264&lt;=25000,I264,IF(I264&lt;=50000,ROUNDUP(I264/2,0)+12500,IF(I264&lt;=100000,ROUNDUP(I264/4,0)+25000,50000)))),MIN(IF(H264&lt;=0,0,IF(H264&lt;=20000,H264,IF(H264&lt;=40000,ROUNDUP(H264/2,0)+10000,IF(H264&lt;=80000,ROUNDUP(H264/4,0)+20000,40000))))+IF(I264&lt;=0,0,IF(I264&lt;=25000,I264,IF(I264&lt;=50000,ROUNDUP(I264/2,0)+12500,IF(I264&lt;=100000,ROUNDUP(I264/4,0)+25000,50000)))),40000))))</f>
        <v/>
      </c>
      <c r="R264" s="18">
        <f>MIN(120000,O264+P264+Q264)</f>
        <v/>
      </c>
      <c r="S264" s="18">
        <f>IF(F264&lt;=0,IF(E264&lt;=0,0,IF(E264&lt;=12000,E264,IF(E264&lt;=32000,ROUNDUP(E264/2,0)+6000,IF(E264&lt;=56000,ROUNDUP(E264/4,0)+14000,28000)))),IF(E264&lt;=0,IF(F264&lt;=0,0,IF(F264&lt;=15000,F264,IF(F264&lt;=40000,ROUNDUP(F264/2,0)+7500,IF(F264&lt;=70000,ROUNDUP(F264/4,0)+17500,35000)))),MAX(IF(F264&lt;=0,0,IF(F264&lt;=15000,F264,IF(F264&lt;=40000,ROUNDUP(F264/2,0)+7500,IF(F264&lt;=70000,ROUNDUP(F264/4,0)+17500,35000)))),MIN(IF(E264&lt;=0,0,IF(E264&lt;=12000,E264,IF(E264&lt;=32000,ROUNDUP(E264/2,0)+6000,IF(E264&lt;=56000,ROUNDUP(E264/4,0)+14000,28000))))+IF(F264&lt;=0,0,IF(F264&lt;=15000,F264,IF(F264&lt;=40000,ROUNDUP(F264/2,0)+7500,IF(F264&lt;=70000,ROUNDUP(F264/4,0)+17500,35000)))),28000))))</f>
        <v/>
      </c>
      <c r="T264" s="18">
        <f>IF(G264&lt;=0,0,IF(G264&lt;=12000,G264,IF(G264&lt;=32000,ROUNDUP(G264/2,0)+6000,IF(G264&lt;=56000,ROUNDUP(G264/4,0)+14000,28000))))</f>
        <v/>
      </c>
      <c r="U264" s="18">
        <f>IF(I264&lt;=0,IF(H264&lt;=0,0,IF(H264&lt;=12000,H264,IF(H264&lt;=32000,ROUNDUP(H264/2,0)+6000,IF(H264&lt;=56000,ROUNDUP(H264/4,0)+14000,28000)))),IF(H264&lt;=0,IF(I264&lt;=0,0,IF(I264&lt;=15000,I264,IF(I264&lt;=40000,ROUNDUP(I264/2,0)+7500,IF(I264&lt;=70000,ROUNDUP(I264/4,0)+17500,35000)))),MAX(IF(I264&lt;=0,0,IF(I264&lt;=15000,I264,IF(I264&lt;=40000,ROUNDUP(I264/2,0)+7500,IF(I264&lt;=70000,ROUNDUP(I264/4,0)+17500,35000)))),MIN(IF(H264&lt;=0,0,IF(H264&lt;=12000,H264,IF(H264&lt;=32000,ROUNDUP(H264/2,0)+6000,IF(H264&lt;=56000,ROUNDUP(H264/4,0)+14000,28000))))+IF(I264&lt;=0,0,IF(I264&lt;=15000,I264,IF(I264&lt;=40000,ROUNDUP(I264/2,0)+7500,IF(I264&lt;=70000,ROUNDUP(I264/4,0)+17500,35000)))),28000))))</f>
        <v/>
      </c>
      <c r="V264" s="18">
        <f>MIN(70000,S264+T264+U264)</f>
        <v/>
      </c>
      <c r="W264" s="18">
        <f>MAX(0,ROUNDDOWN(M264-J264-N264-K264-0,-3))</f>
        <v/>
      </c>
      <c r="X264" s="18">
        <f>MAX(0,ROUNDDOWN(M264-J264-N264-K264-R264,-3))</f>
        <v/>
      </c>
      <c r="Y264" s="18">
        <f>IF(W264&lt;=0,0,ROUNDDOWN((W264*LOOKUP(W264,{0,1950001,3300001,6950001,9000001,18000001,40000001},{0.05,0.1,0.2,0.23,0.33,0.4,0.45})-LOOKUP(W264,{0,1950001,3300001,6950001,9000001,18000001,40000001},{0,97500,427500,636000,1536000,2796000,4796000}))*1.021,-2))</f>
        <v/>
      </c>
      <c r="Z264" s="18">
        <f>IF(X264&lt;=0,0,ROUNDDOWN((X264*LOOKUP(X264,{0,1950001,3300001,6950001,9000001,18000001,40000001},{0.05,0.1,0.2,0.23,0.33,0.4,0.45})-LOOKUP(X264,{0,1950001,3300001,6950001,9000001,18000001,40000001},{0,97500,427500,636000,1536000,2796000,4796000}))*1.021,-2))</f>
        <v/>
      </c>
      <c r="AA264" s="18">
        <f>MAX(0,ROUNDDOWN(M264-J264-430000-L264-0,-3))</f>
        <v/>
      </c>
      <c r="AB264" s="18">
        <f>MAX(0,ROUNDDOWN(M264-J264-430000-L264-V264,-3))</f>
        <v/>
      </c>
      <c r="AC264" s="18">
        <f>IF(M264&lt;=450000,0,MAX(0,ROUNDDOWN(AA264*0.06-MIN(50000,AA264)*0.03,-2))+MAX(0,ROUNDDOWN(AA264*0.04-MIN(50000,AA264)*0.02,-2)))</f>
        <v/>
      </c>
      <c r="AD264" s="18">
        <f>IF(M264&lt;=450000,0,MAX(0,ROUNDDOWN(AB264*0.06-MIN(50000,AB264)*0.03,-2))+MAX(0,ROUNDDOWN(AB264*0.04-MIN(50000,AB264)*0.02,-2)))</f>
        <v/>
      </c>
      <c r="AE264" s="18">
        <f>Y264-Z264</f>
        <v/>
      </c>
      <c r="AF264" s="18">
        <f>AC264-AD264</f>
        <v/>
      </c>
      <c r="AG264" s="18">
        <f>AE264+AF264</f>
        <v/>
      </c>
      <c r="AH264" s="20">
        <f>IF(W264&lt;=0,0,LOOKUP(W264,{0,1950001,3300001,6950001,9000001,18000001,40000001},{0.05,0.1,0.2,0.23,0.33,0.4,0.45}))</f>
        <v/>
      </c>
    </row>
    <row r="265">
      <c r="A265" t="inlineStr">
        <is>
          <t>1万円刻み 一般8万円</t>
        </is>
      </c>
      <c r="B265" s="18">
        <f>'4_1万円刻み'!$A$62</f>
        <v/>
      </c>
      <c r="C265" s="19" t="n">
        <v>2026</v>
      </c>
      <c r="D265" t="inlineStr">
        <is>
          <t>いいえ</t>
        </is>
      </c>
      <c r="E265" s="18" t="n">
        <v>80000</v>
      </c>
      <c r="F265" s="18" t="n">
        <v>0</v>
      </c>
      <c r="G265" s="18" t="n">
        <v>0</v>
      </c>
      <c r="H265" s="18" t="n">
        <v>0</v>
      </c>
      <c r="I265" s="18" t="n">
        <v>0</v>
      </c>
      <c r="J265" s="18">
        <f>ROUND(MIN(B265/12,650000)*12*0.0915+MIN(B265/12,1390000)*12*(0.0504+0)+B265*0.005,0)</f>
        <v/>
      </c>
      <c r="K265" s="18" t="n">
        <v>0</v>
      </c>
      <c r="L265" s="18" t="n">
        <v>0</v>
      </c>
      <c r="M265" s="18">
        <f>ROUND(IF(C265&gt;=2026,IF(B265&lt;741000,0,IF(B265&lt;2191000,B265-740000,IF(B265&lt;2193000,1451000,IF(B265&lt;2196000,1453000,IF(B265&lt;2200000,1456000,IF(B265&lt;3600000,ROUNDDOWN(B265/4,-3)*2.8-80000,IF(B265&lt;6600000,ROUNDDOWN(B265/4,-3)*3.2-440000,IF(B265&lt;8500000,ROUNDDOWN(B265*0.9,0)-1100000,B265-1950000)))))))),IF(B265&lt;651000,0,IF(B265&lt;1900000,B265-650000,IF(B265&lt;3600000,ROUNDDOWN(B265/4,-3)*2.8-80000,IF(B265&lt;6600000,ROUNDDOWN(B265/4,-3)*3.2-440000,IF(B265&lt;8500000,ROUNDDOWN(B265*0.9,0)-1100000,B265-1950000)))))),0)</f>
        <v/>
      </c>
      <c r="N265" s="18">
        <f>IF(M265&gt;23500000,NA(),IF(C265&gt;=2026,IF(M265&lt;=4890000,1040000,IF(M265&lt;=6550000,670000,620000)),IF(M265&lt;=1320000,950000,IF(M265&lt;=3360000,880000,IF(M265&lt;=4890000,680000,IF(M265&lt;=6550000,630000,580000))))))</f>
        <v/>
      </c>
      <c r="O265" s="18">
        <f>IF(F265&lt;=0,IF(AND(D265="はい",C265&gt;=2026,C265&lt;=2027),IF(E265&lt;=0,0,IF(E265&lt;=30000,E265,IF(E265&lt;=60000,ROUNDUP(E265/2,0)+15000,IF(E265&lt;=120000,ROUNDUP(E265/4,0)+30000,60000)))),IF(E265&lt;=0,0,IF(E265&lt;=20000,E265,IF(E265&lt;=40000,ROUNDUP(E265/2,0)+10000,IF(E265&lt;=80000,ROUNDUP(E265/4,0)+20000,40000))))),IF(E265&lt;=0,IF(F265&lt;=0,0,IF(F265&lt;=25000,F265,IF(F265&lt;=50000,ROUNDUP(F265/2,0)+12500,IF(F265&lt;=100000,ROUNDUP(F265/4,0)+25000,50000)))),MAX(IF(F265&lt;=0,0,IF(F265&lt;=25000,F265,IF(F265&lt;=50000,ROUNDUP(F265/2,0)+12500,IF(F265&lt;=100000,ROUNDUP(F265/4,0)+25000,50000)))),MIN(IF(AND(D265="はい",C265&gt;=2026,C265&lt;=2027),IF(E265&lt;=0,0,IF(E265&lt;=30000,E265,IF(E265&lt;=60000,ROUNDUP(E265/2,0)+15000,IF(E265&lt;=120000,ROUNDUP(E265/4,0)+30000,60000)))),IF(E265&lt;=0,0,IF(E265&lt;=20000,E265,IF(E265&lt;=40000,ROUNDUP(E265/2,0)+10000,IF(E265&lt;=80000,ROUNDUP(E265/4,0)+20000,40000)))))+IF(F265&lt;=0,0,IF(F265&lt;=25000,F265,IF(F265&lt;=50000,ROUNDUP(F265/2,0)+12500,IF(F265&lt;=100000,ROUNDUP(F265/4,0)+25000,50000)))),IF(AND(D265="はい",C265&gt;=2026,C265&lt;=2027),60000,40000)))))</f>
        <v/>
      </c>
      <c r="P265" s="18">
        <f>IF(G265&lt;=0,0,IF(G265&lt;=20000,G265,IF(G265&lt;=40000,ROUNDUP(G265/2,0)+10000,IF(G265&lt;=80000,ROUNDUP(G265/4,0)+20000,40000))))</f>
        <v/>
      </c>
      <c r="Q265" s="18">
        <f>IF(I265&lt;=0,IF(H265&lt;=0,0,IF(H265&lt;=20000,H265,IF(H265&lt;=40000,ROUNDUP(H265/2,0)+10000,IF(H265&lt;=80000,ROUNDUP(H265/4,0)+20000,40000)))),IF(H265&lt;=0,IF(I265&lt;=0,0,IF(I265&lt;=25000,I265,IF(I265&lt;=50000,ROUNDUP(I265/2,0)+12500,IF(I265&lt;=100000,ROUNDUP(I265/4,0)+25000,50000)))),MAX(IF(I265&lt;=0,0,IF(I265&lt;=25000,I265,IF(I265&lt;=50000,ROUNDUP(I265/2,0)+12500,IF(I265&lt;=100000,ROUNDUP(I265/4,0)+25000,50000)))),MIN(IF(H265&lt;=0,0,IF(H265&lt;=20000,H265,IF(H265&lt;=40000,ROUNDUP(H265/2,0)+10000,IF(H265&lt;=80000,ROUNDUP(H265/4,0)+20000,40000))))+IF(I265&lt;=0,0,IF(I265&lt;=25000,I265,IF(I265&lt;=50000,ROUNDUP(I265/2,0)+12500,IF(I265&lt;=100000,ROUNDUP(I265/4,0)+25000,50000)))),40000))))</f>
        <v/>
      </c>
      <c r="R265" s="18">
        <f>MIN(120000,O265+P265+Q265)</f>
        <v/>
      </c>
      <c r="S265" s="18">
        <f>IF(F265&lt;=0,IF(E265&lt;=0,0,IF(E265&lt;=12000,E265,IF(E265&lt;=32000,ROUNDUP(E265/2,0)+6000,IF(E265&lt;=56000,ROUNDUP(E265/4,0)+14000,28000)))),IF(E265&lt;=0,IF(F265&lt;=0,0,IF(F265&lt;=15000,F265,IF(F265&lt;=40000,ROUNDUP(F265/2,0)+7500,IF(F265&lt;=70000,ROUNDUP(F265/4,0)+17500,35000)))),MAX(IF(F265&lt;=0,0,IF(F265&lt;=15000,F265,IF(F265&lt;=40000,ROUNDUP(F265/2,0)+7500,IF(F265&lt;=70000,ROUNDUP(F265/4,0)+17500,35000)))),MIN(IF(E265&lt;=0,0,IF(E265&lt;=12000,E265,IF(E265&lt;=32000,ROUNDUP(E265/2,0)+6000,IF(E265&lt;=56000,ROUNDUP(E265/4,0)+14000,28000))))+IF(F265&lt;=0,0,IF(F265&lt;=15000,F265,IF(F265&lt;=40000,ROUNDUP(F265/2,0)+7500,IF(F265&lt;=70000,ROUNDUP(F265/4,0)+17500,35000)))),28000))))</f>
        <v/>
      </c>
      <c r="T265" s="18">
        <f>IF(G265&lt;=0,0,IF(G265&lt;=12000,G265,IF(G265&lt;=32000,ROUNDUP(G265/2,0)+6000,IF(G265&lt;=56000,ROUNDUP(G265/4,0)+14000,28000))))</f>
        <v/>
      </c>
      <c r="U265" s="18">
        <f>IF(I265&lt;=0,IF(H265&lt;=0,0,IF(H265&lt;=12000,H265,IF(H265&lt;=32000,ROUNDUP(H265/2,0)+6000,IF(H265&lt;=56000,ROUNDUP(H265/4,0)+14000,28000)))),IF(H265&lt;=0,IF(I265&lt;=0,0,IF(I265&lt;=15000,I265,IF(I265&lt;=40000,ROUNDUP(I265/2,0)+7500,IF(I265&lt;=70000,ROUNDUP(I265/4,0)+17500,35000)))),MAX(IF(I265&lt;=0,0,IF(I265&lt;=15000,I265,IF(I265&lt;=40000,ROUNDUP(I265/2,0)+7500,IF(I265&lt;=70000,ROUNDUP(I265/4,0)+17500,35000)))),MIN(IF(H265&lt;=0,0,IF(H265&lt;=12000,H265,IF(H265&lt;=32000,ROUNDUP(H265/2,0)+6000,IF(H265&lt;=56000,ROUNDUP(H265/4,0)+14000,28000))))+IF(I265&lt;=0,0,IF(I265&lt;=15000,I265,IF(I265&lt;=40000,ROUNDUP(I265/2,0)+7500,IF(I265&lt;=70000,ROUNDUP(I265/4,0)+17500,35000)))),28000))))</f>
        <v/>
      </c>
      <c r="V265" s="18">
        <f>MIN(70000,S265+T265+U265)</f>
        <v/>
      </c>
      <c r="W265" s="18">
        <f>MAX(0,ROUNDDOWN(M265-J265-N265-K265-0,-3))</f>
        <v/>
      </c>
      <c r="X265" s="18">
        <f>MAX(0,ROUNDDOWN(M265-J265-N265-K265-R265,-3))</f>
        <v/>
      </c>
      <c r="Y265" s="18">
        <f>IF(W265&lt;=0,0,ROUNDDOWN((W265*LOOKUP(W265,{0,1950001,3300001,6950001,9000001,18000001,40000001},{0.05,0.1,0.2,0.23,0.33,0.4,0.45})-LOOKUP(W265,{0,1950001,3300001,6950001,9000001,18000001,40000001},{0,97500,427500,636000,1536000,2796000,4796000}))*1.021,-2))</f>
        <v/>
      </c>
      <c r="Z265" s="18">
        <f>IF(X265&lt;=0,0,ROUNDDOWN((X265*LOOKUP(X265,{0,1950001,3300001,6950001,9000001,18000001,40000001},{0.05,0.1,0.2,0.23,0.33,0.4,0.45})-LOOKUP(X265,{0,1950001,3300001,6950001,9000001,18000001,40000001},{0,97500,427500,636000,1536000,2796000,4796000}))*1.021,-2))</f>
        <v/>
      </c>
      <c r="AA265" s="18">
        <f>MAX(0,ROUNDDOWN(M265-J265-430000-L265-0,-3))</f>
        <v/>
      </c>
      <c r="AB265" s="18">
        <f>MAX(0,ROUNDDOWN(M265-J265-430000-L265-V265,-3))</f>
        <v/>
      </c>
      <c r="AC265" s="18">
        <f>IF(M265&lt;=450000,0,MAX(0,ROUNDDOWN(AA265*0.06-MIN(50000,AA265)*0.03,-2))+MAX(0,ROUNDDOWN(AA265*0.04-MIN(50000,AA265)*0.02,-2)))</f>
        <v/>
      </c>
      <c r="AD265" s="18">
        <f>IF(M265&lt;=450000,0,MAX(0,ROUNDDOWN(AB265*0.06-MIN(50000,AB265)*0.03,-2))+MAX(0,ROUNDDOWN(AB265*0.04-MIN(50000,AB265)*0.02,-2)))</f>
        <v/>
      </c>
      <c r="AE265" s="18">
        <f>Y265-Z265</f>
        <v/>
      </c>
      <c r="AF265" s="18">
        <f>AC265-AD265</f>
        <v/>
      </c>
      <c r="AG265" s="18">
        <f>AE265+AF265</f>
        <v/>
      </c>
      <c r="AH265" s="20">
        <f>IF(W265&lt;=0,0,LOOKUP(W265,{0,1950001,3300001,6950001,9000001,18000001,40000001},{0.05,0.1,0.2,0.23,0.33,0.4,0.45}))</f>
        <v/>
      </c>
    </row>
    <row r="266">
      <c r="A266" t="inlineStr">
        <is>
          <t>1万円刻み 特例あり一般12万円</t>
        </is>
      </c>
      <c r="B266" s="18">
        <f>'4_1万円刻み'!$A$62</f>
        <v/>
      </c>
      <c r="C266" s="19" t="n">
        <v>2026</v>
      </c>
      <c r="D266" t="inlineStr">
        <is>
          <t>はい</t>
        </is>
      </c>
      <c r="E266" s="18" t="n">
        <v>120000</v>
      </c>
      <c r="F266" s="18" t="n">
        <v>0</v>
      </c>
      <c r="G266" s="18" t="n">
        <v>0</v>
      </c>
      <c r="H266" s="18" t="n">
        <v>0</v>
      </c>
      <c r="I266" s="18" t="n">
        <v>0</v>
      </c>
      <c r="J266" s="18">
        <f>ROUND(MIN(B266/12,650000)*12*0.0915+MIN(B266/12,1390000)*12*(0.0504+0)+B266*0.005,0)</f>
        <v/>
      </c>
      <c r="K266" s="18" t="n">
        <v>0</v>
      </c>
      <c r="L266" s="18" t="n">
        <v>0</v>
      </c>
      <c r="M266" s="18">
        <f>ROUND(IF(C266&gt;=2026,IF(B266&lt;741000,0,IF(B266&lt;2191000,B266-740000,IF(B266&lt;2193000,1451000,IF(B266&lt;2196000,1453000,IF(B266&lt;2200000,1456000,IF(B266&lt;3600000,ROUNDDOWN(B266/4,-3)*2.8-80000,IF(B266&lt;6600000,ROUNDDOWN(B266/4,-3)*3.2-440000,IF(B266&lt;8500000,ROUNDDOWN(B266*0.9,0)-1100000,B266-1950000)))))))),IF(B266&lt;651000,0,IF(B266&lt;1900000,B266-650000,IF(B266&lt;3600000,ROUNDDOWN(B266/4,-3)*2.8-80000,IF(B266&lt;6600000,ROUNDDOWN(B266/4,-3)*3.2-440000,IF(B266&lt;8500000,ROUNDDOWN(B266*0.9,0)-1100000,B266-1950000)))))),0)</f>
        <v/>
      </c>
      <c r="N266" s="18">
        <f>IF(M266&gt;23500000,NA(),IF(C266&gt;=2026,IF(M266&lt;=4890000,1040000,IF(M266&lt;=6550000,670000,620000)),IF(M266&lt;=1320000,950000,IF(M266&lt;=3360000,880000,IF(M266&lt;=4890000,680000,IF(M266&lt;=6550000,630000,580000))))))</f>
        <v/>
      </c>
      <c r="O266" s="18">
        <f>IF(F266&lt;=0,IF(AND(D266="はい",C266&gt;=2026,C266&lt;=2027),IF(E266&lt;=0,0,IF(E266&lt;=30000,E266,IF(E266&lt;=60000,ROUNDUP(E266/2,0)+15000,IF(E266&lt;=120000,ROUNDUP(E266/4,0)+30000,60000)))),IF(E266&lt;=0,0,IF(E266&lt;=20000,E266,IF(E266&lt;=40000,ROUNDUP(E266/2,0)+10000,IF(E266&lt;=80000,ROUNDUP(E266/4,0)+20000,40000))))),IF(E266&lt;=0,IF(F266&lt;=0,0,IF(F266&lt;=25000,F266,IF(F266&lt;=50000,ROUNDUP(F266/2,0)+12500,IF(F266&lt;=100000,ROUNDUP(F266/4,0)+25000,50000)))),MAX(IF(F266&lt;=0,0,IF(F266&lt;=25000,F266,IF(F266&lt;=50000,ROUNDUP(F266/2,0)+12500,IF(F266&lt;=100000,ROUNDUP(F266/4,0)+25000,50000)))),MIN(IF(AND(D266="はい",C266&gt;=2026,C266&lt;=2027),IF(E266&lt;=0,0,IF(E266&lt;=30000,E266,IF(E266&lt;=60000,ROUNDUP(E266/2,0)+15000,IF(E266&lt;=120000,ROUNDUP(E266/4,0)+30000,60000)))),IF(E266&lt;=0,0,IF(E266&lt;=20000,E266,IF(E266&lt;=40000,ROUNDUP(E266/2,0)+10000,IF(E266&lt;=80000,ROUNDUP(E266/4,0)+20000,40000)))))+IF(F266&lt;=0,0,IF(F266&lt;=25000,F266,IF(F266&lt;=50000,ROUNDUP(F266/2,0)+12500,IF(F266&lt;=100000,ROUNDUP(F266/4,0)+25000,50000)))),IF(AND(D266="はい",C266&gt;=2026,C266&lt;=2027),60000,40000)))))</f>
        <v/>
      </c>
      <c r="P266" s="18">
        <f>IF(G266&lt;=0,0,IF(G266&lt;=20000,G266,IF(G266&lt;=40000,ROUNDUP(G266/2,0)+10000,IF(G266&lt;=80000,ROUNDUP(G266/4,0)+20000,40000))))</f>
        <v/>
      </c>
      <c r="Q266" s="18">
        <f>IF(I266&lt;=0,IF(H266&lt;=0,0,IF(H266&lt;=20000,H266,IF(H266&lt;=40000,ROUNDUP(H266/2,0)+10000,IF(H266&lt;=80000,ROUNDUP(H266/4,0)+20000,40000)))),IF(H266&lt;=0,IF(I266&lt;=0,0,IF(I266&lt;=25000,I266,IF(I266&lt;=50000,ROUNDUP(I266/2,0)+12500,IF(I266&lt;=100000,ROUNDUP(I266/4,0)+25000,50000)))),MAX(IF(I266&lt;=0,0,IF(I266&lt;=25000,I266,IF(I266&lt;=50000,ROUNDUP(I266/2,0)+12500,IF(I266&lt;=100000,ROUNDUP(I266/4,0)+25000,50000)))),MIN(IF(H266&lt;=0,0,IF(H266&lt;=20000,H266,IF(H266&lt;=40000,ROUNDUP(H266/2,0)+10000,IF(H266&lt;=80000,ROUNDUP(H266/4,0)+20000,40000))))+IF(I266&lt;=0,0,IF(I266&lt;=25000,I266,IF(I266&lt;=50000,ROUNDUP(I266/2,0)+12500,IF(I266&lt;=100000,ROUNDUP(I266/4,0)+25000,50000)))),40000))))</f>
        <v/>
      </c>
      <c r="R266" s="18">
        <f>MIN(120000,O266+P266+Q266)</f>
        <v/>
      </c>
      <c r="S266" s="18">
        <f>IF(F266&lt;=0,IF(E266&lt;=0,0,IF(E266&lt;=12000,E266,IF(E266&lt;=32000,ROUNDUP(E266/2,0)+6000,IF(E266&lt;=56000,ROUNDUP(E266/4,0)+14000,28000)))),IF(E266&lt;=0,IF(F266&lt;=0,0,IF(F266&lt;=15000,F266,IF(F266&lt;=40000,ROUNDUP(F266/2,0)+7500,IF(F266&lt;=70000,ROUNDUP(F266/4,0)+17500,35000)))),MAX(IF(F266&lt;=0,0,IF(F266&lt;=15000,F266,IF(F266&lt;=40000,ROUNDUP(F266/2,0)+7500,IF(F266&lt;=70000,ROUNDUP(F266/4,0)+17500,35000)))),MIN(IF(E266&lt;=0,0,IF(E266&lt;=12000,E266,IF(E266&lt;=32000,ROUNDUP(E266/2,0)+6000,IF(E266&lt;=56000,ROUNDUP(E266/4,0)+14000,28000))))+IF(F266&lt;=0,0,IF(F266&lt;=15000,F266,IF(F266&lt;=40000,ROUNDUP(F266/2,0)+7500,IF(F266&lt;=70000,ROUNDUP(F266/4,0)+17500,35000)))),28000))))</f>
        <v/>
      </c>
      <c r="T266" s="18">
        <f>IF(G266&lt;=0,0,IF(G266&lt;=12000,G266,IF(G266&lt;=32000,ROUNDUP(G266/2,0)+6000,IF(G266&lt;=56000,ROUNDUP(G266/4,0)+14000,28000))))</f>
        <v/>
      </c>
      <c r="U266" s="18">
        <f>IF(I266&lt;=0,IF(H266&lt;=0,0,IF(H266&lt;=12000,H266,IF(H266&lt;=32000,ROUNDUP(H266/2,0)+6000,IF(H266&lt;=56000,ROUNDUP(H266/4,0)+14000,28000)))),IF(H266&lt;=0,IF(I266&lt;=0,0,IF(I266&lt;=15000,I266,IF(I266&lt;=40000,ROUNDUP(I266/2,0)+7500,IF(I266&lt;=70000,ROUNDUP(I266/4,0)+17500,35000)))),MAX(IF(I266&lt;=0,0,IF(I266&lt;=15000,I266,IF(I266&lt;=40000,ROUNDUP(I266/2,0)+7500,IF(I266&lt;=70000,ROUNDUP(I266/4,0)+17500,35000)))),MIN(IF(H266&lt;=0,0,IF(H266&lt;=12000,H266,IF(H266&lt;=32000,ROUNDUP(H266/2,0)+6000,IF(H266&lt;=56000,ROUNDUP(H266/4,0)+14000,28000))))+IF(I266&lt;=0,0,IF(I266&lt;=15000,I266,IF(I266&lt;=40000,ROUNDUP(I266/2,0)+7500,IF(I266&lt;=70000,ROUNDUP(I266/4,0)+17500,35000)))),28000))))</f>
        <v/>
      </c>
      <c r="V266" s="18">
        <f>MIN(70000,S266+T266+U266)</f>
        <v/>
      </c>
      <c r="W266" s="18">
        <f>MAX(0,ROUNDDOWN(M266-J266-N266-K266-0,-3))</f>
        <v/>
      </c>
      <c r="X266" s="18">
        <f>MAX(0,ROUNDDOWN(M266-J266-N266-K266-R266,-3))</f>
        <v/>
      </c>
      <c r="Y266" s="18">
        <f>IF(W266&lt;=0,0,ROUNDDOWN((W266*LOOKUP(W266,{0,1950001,3300001,6950001,9000001,18000001,40000001},{0.05,0.1,0.2,0.23,0.33,0.4,0.45})-LOOKUP(W266,{0,1950001,3300001,6950001,9000001,18000001,40000001},{0,97500,427500,636000,1536000,2796000,4796000}))*1.021,-2))</f>
        <v/>
      </c>
      <c r="Z266" s="18">
        <f>IF(X266&lt;=0,0,ROUNDDOWN((X266*LOOKUP(X266,{0,1950001,3300001,6950001,9000001,18000001,40000001},{0.05,0.1,0.2,0.23,0.33,0.4,0.45})-LOOKUP(X266,{0,1950001,3300001,6950001,9000001,18000001,40000001},{0,97500,427500,636000,1536000,2796000,4796000}))*1.021,-2))</f>
        <v/>
      </c>
      <c r="AA266" s="18">
        <f>MAX(0,ROUNDDOWN(M266-J266-430000-L266-0,-3))</f>
        <v/>
      </c>
      <c r="AB266" s="18">
        <f>MAX(0,ROUNDDOWN(M266-J266-430000-L266-V266,-3))</f>
        <v/>
      </c>
      <c r="AC266" s="18">
        <f>IF(M266&lt;=450000,0,MAX(0,ROUNDDOWN(AA266*0.06-MIN(50000,AA266)*0.03,-2))+MAX(0,ROUNDDOWN(AA266*0.04-MIN(50000,AA266)*0.02,-2)))</f>
        <v/>
      </c>
      <c r="AD266" s="18">
        <f>IF(M266&lt;=450000,0,MAX(0,ROUNDDOWN(AB266*0.06-MIN(50000,AB266)*0.03,-2))+MAX(0,ROUNDDOWN(AB266*0.04-MIN(50000,AB266)*0.02,-2)))</f>
        <v/>
      </c>
      <c r="AE266" s="18">
        <f>Y266-Z266</f>
        <v/>
      </c>
      <c r="AF266" s="18">
        <f>AC266-AD266</f>
        <v/>
      </c>
      <c r="AG266" s="18">
        <f>AE266+AF266</f>
        <v/>
      </c>
      <c r="AH266" s="20">
        <f>IF(W266&lt;=0,0,LOOKUP(W266,{0,1950001,3300001,6950001,9000001,18000001,40000001},{0.05,0.1,0.2,0.23,0.33,0.4,0.45}))</f>
        <v/>
      </c>
    </row>
    <row r="267">
      <c r="A267" t="inlineStr">
        <is>
          <t>1万円刻み 3区分8万円ずつ</t>
        </is>
      </c>
      <c r="B267" s="18">
        <f>'4_1万円刻み'!$A$63</f>
        <v/>
      </c>
      <c r="C267" s="19" t="n">
        <v>2026</v>
      </c>
      <c r="D267" t="inlineStr">
        <is>
          <t>いいえ</t>
        </is>
      </c>
      <c r="E267" s="18" t="n">
        <v>80000</v>
      </c>
      <c r="F267" s="18" t="n">
        <v>0</v>
      </c>
      <c r="G267" s="18" t="n">
        <v>80000</v>
      </c>
      <c r="H267" s="18" t="n">
        <v>80000</v>
      </c>
      <c r="I267" s="18" t="n">
        <v>0</v>
      </c>
      <c r="J267" s="18">
        <f>ROUND(MIN(B267/12,650000)*12*0.0915+MIN(B267/12,1390000)*12*(0.0504+0)+B267*0.005,0)</f>
        <v/>
      </c>
      <c r="K267" s="18" t="n">
        <v>0</v>
      </c>
      <c r="L267" s="18" t="n">
        <v>0</v>
      </c>
      <c r="M267" s="18">
        <f>ROUND(IF(C267&gt;=2026,IF(B267&lt;741000,0,IF(B267&lt;2191000,B267-740000,IF(B267&lt;2193000,1451000,IF(B267&lt;2196000,1453000,IF(B267&lt;2200000,1456000,IF(B267&lt;3600000,ROUNDDOWN(B267/4,-3)*2.8-80000,IF(B267&lt;6600000,ROUNDDOWN(B267/4,-3)*3.2-440000,IF(B267&lt;8500000,ROUNDDOWN(B267*0.9,0)-1100000,B267-1950000)))))))),IF(B267&lt;651000,0,IF(B267&lt;1900000,B267-650000,IF(B267&lt;3600000,ROUNDDOWN(B267/4,-3)*2.8-80000,IF(B267&lt;6600000,ROUNDDOWN(B267/4,-3)*3.2-440000,IF(B267&lt;8500000,ROUNDDOWN(B267*0.9,0)-1100000,B267-1950000)))))),0)</f>
        <v/>
      </c>
      <c r="N267" s="18">
        <f>IF(M267&gt;23500000,NA(),IF(C267&gt;=2026,IF(M267&lt;=4890000,1040000,IF(M267&lt;=6550000,670000,620000)),IF(M267&lt;=1320000,950000,IF(M267&lt;=3360000,880000,IF(M267&lt;=4890000,680000,IF(M267&lt;=6550000,630000,580000))))))</f>
        <v/>
      </c>
      <c r="O267" s="18">
        <f>IF(F267&lt;=0,IF(AND(D267="はい",C267&gt;=2026,C267&lt;=2027),IF(E267&lt;=0,0,IF(E267&lt;=30000,E267,IF(E267&lt;=60000,ROUNDUP(E267/2,0)+15000,IF(E267&lt;=120000,ROUNDUP(E267/4,0)+30000,60000)))),IF(E267&lt;=0,0,IF(E267&lt;=20000,E267,IF(E267&lt;=40000,ROUNDUP(E267/2,0)+10000,IF(E267&lt;=80000,ROUNDUP(E267/4,0)+20000,40000))))),IF(E267&lt;=0,IF(F267&lt;=0,0,IF(F267&lt;=25000,F267,IF(F267&lt;=50000,ROUNDUP(F267/2,0)+12500,IF(F267&lt;=100000,ROUNDUP(F267/4,0)+25000,50000)))),MAX(IF(F267&lt;=0,0,IF(F267&lt;=25000,F267,IF(F267&lt;=50000,ROUNDUP(F267/2,0)+12500,IF(F267&lt;=100000,ROUNDUP(F267/4,0)+25000,50000)))),MIN(IF(AND(D267="はい",C267&gt;=2026,C267&lt;=2027),IF(E267&lt;=0,0,IF(E267&lt;=30000,E267,IF(E267&lt;=60000,ROUNDUP(E267/2,0)+15000,IF(E267&lt;=120000,ROUNDUP(E267/4,0)+30000,60000)))),IF(E267&lt;=0,0,IF(E267&lt;=20000,E267,IF(E267&lt;=40000,ROUNDUP(E267/2,0)+10000,IF(E267&lt;=80000,ROUNDUP(E267/4,0)+20000,40000)))))+IF(F267&lt;=0,0,IF(F267&lt;=25000,F267,IF(F267&lt;=50000,ROUNDUP(F267/2,0)+12500,IF(F267&lt;=100000,ROUNDUP(F267/4,0)+25000,50000)))),IF(AND(D267="はい",C267&gt;=2026,C267&lt;=2027),60000,40000)))))</f>
        <v/>
      </c>
      <c r="P267" s="18">
        <f>IF(G267&lt;=0,0,IF(G267&lt;=20000,G267,IF(G267&lt;=40000,ROUNDUP(G267/2,0)+10000,IF(G267&lt;=80000,ROUNDUP(G267/4,0)+20000,40000))))</f>
        <v/>
      </c>
      <c r="Q267" s="18">
        <f>IF(I267&lt;=0,IF(H267&lt;=0,0,IF(H267&lt;=20000,H267,IF(H267&lt;=40000,ROUNDUP(H267/2,0)+10000,IF(H267&lt;=80000,ROUNDUP(H267/4,0)+20000,40000)))),IF(H267&lt;=0,IF(I267&lt;=0,0,IF(I267&lt;=25000,I267,IF(I267&lt;=50000,ROUNDUP(I267/2,0)+12500,IF(I267&lt;=100000,ROUNDUP(I267/4,0)+25000,50000)))),MAX(IF(I267&lt;=0,0,IF(I267&lt;=25000,I267,IF(I267&lt;=50000,ROUNDUP(I267/2,0)+12500,IF(I267&lt;=100000,ROUNDUP(I267/4,0)+25000,50000)))),MIN(IF(H267&lt;=0,0,IF(H267&lt;=20000,H267,IF(H267&lt;=40000,ROUNDUP(H267/2,0)+10000,IF(H267&lt;=80000,ROUNDUP(H267/4,0)+20000,40000))))+IF(I267&lt;=0,0,IF(I267&lt;=25000,I267,IF(I267&lt;=50000,ROUNDUP(I267/2,0)+12500,IF(I267&lt;=100000,ROUNDUP(I267/4,0)+25000,50000)))),40000))))</f>
        <v/>
      </c>
      <c r="R267" s="18">
        <f>MIN(120000,O267+P267+Q267)</f>
        <v/>
      </c>
      <c r="S267" s="18">
        <f>IF(F267&lt;=0,IF(E267&lt;=0,0,IF(E267&lt;=12000,E267,IF(E267&lt;=32000,ROUNDUP(E267/2,0)+6000,IF(E267&lt;=56000,ROUNDUP(E267/4,0)+14000,28000)))),IF(E267&lt;=0,IF(F267&lt;=0,0,IF(F267&lt;=15000,F267,IF(F267&lt;=40000,ROUNDUP(F267/2,0)+7500,IF(F267&lt;=70000,ROUNDUP(F267/4,0)+17500,35000)))),MAX(IF(F267&lt;=0,0,IF(F267&lt;=15000,F267,IF(F267&lt;=40000,ROUNDUP(F267/2,0)+7500,IF(F267&lt;=70000,ROUNDUP(F267/4,0)+17500,35000)))),MIN(IF(E267&lt;=0,0,IF(E267&lt;=12000,E267,IF(E267&lt;=32000,ROUNDUP(E267/2,0)+6000,IF(E267&lt;=56000,ROUNDUP(E267/4,0)+14000,28000))))+IF(F267&lt;=0,0,IF(F267&lt;=15000,F267,IF(F267&lt;=40000,ROUNDUP(F267/2,0)+7500,IF(F267&lt;=70000,ROUNDUP(F267/4,0)+17500,35000)))),28000))))</f>
        <v/>
      </c>
      <c r="T267" s="18">
        <f>IF(G267&lt;=0,0,IF(G267&lt;=12000,G267,IF(G267&lt;=32000,ROUNDUP(G267/2,0)+6000,IF(G267&lt;=56000,ROUNDUP(G267/4,0)+14000,28000))))</f>
        <v/>
      </c>
      <c r="U267" s="18">
        <f>IF(I267&lt;=0,IF(H267&lt;=0,0,IF(H267&lt;=12000,H267,IF(H267&lt;=32000,ROUNDUP(H267/2,0)+6000,IF(H267&lt;=56000,ROUNDUP(H267/4,0)+14000,28000)))),IF(H267&lt;=0,IF(I267&lt;=0,0,IF(I267&lt;=15000,I267,IF(I267&lt;=40000,ROUNDUP(I267/2,0)+7500,IF(I267&lt;=70000,ROUNDUP(I267/4,0)+17500,35000)))),MAX(IF(I267&lt;=0,0,IF(I267&lt;=15000,I267,IF(I267&lt;=40000,ROUNDUP(I267/2,0)+7500,IF(I267&lt;=70000,ROUNDUP(I267/4,0)+17500,35000)))),MIN(IF(H267&lt;=0,0,IF(H267&lt;=12000,H267,IF(H267&lt;=32000,ROUNDUP(H267/2,0)+6000,IF(H267&lt;=56000,ROUNDUP(H267/4,0)+14000,28000))))+IF(I267&lt;=0,0,IF(I267&lt;=15000,I267,IF(I267&lt;=40000,ROUNDUP(I267/2,0)+7500,IF(I267&lt;=70000,ROUNDUP(I267/4,0)+17500,35000)))),28000))))</f>
        <v/>
      </c>
      <c r="V267" s="18">
        <f>MIN(70000,S267+T267+U267)</f>
        <v/>
      </c>
      <c r="W267" s="18">
        <f>MAX(0,ROUNDDOWN(M267-J267-N267-K267-0,-3))</f>
        <v/>
      </c>
      <c r="X267" s="18">
        <f>MAX(0,ROUNDDOWN(M267-J267-N267-K267-R267,-3))</f>
        <v/>
      </c>
      <c r="Y267" s="18">
        <f>IF(W267&lt;=0,0,ROUNDDOWN((W267*LOOKUP(W267,{0,1950001,3300001,6950001,9000001,18000001,40000001},{0.05,0.1,0.2,0.23,0.33,0.4,0.45})-LOOKUP(W267,{0,1950001,3300001,6950001,9000001,18000001,40000001},{0,97500,427500,636000,1536000,2796000,4796000}))*1.021,-2))</f>
        <v/>
      </c>
      <c r="Z267" s="18">
        <f>IF(X267&lt;=0,0,ROUNDDOWN((X267*LOOKUP(X267,{0,1950001,3300001,6950001,9000001,18000001,40000001},{0.05,0.1,0.2,0.23,0.33,0.4,0.45})-LOOKUP(X267,{0,1950001,3300001,6950001,9000001,18000001,40000001},{0,97500,427500,636000,1536000,2796000,4796000}))*1.021,-2))</f>
        <v/>
      </c>
      <c r="AA267" s="18">
        <f>MAX(0,ROUNDDOWN(M267-J267-430000-L267-0,-3))</f>
        <v/>
      </c>
      <c r="AB267" s="18">
        <f>MAX(0,ROUNDDOWN(M267-J267-430000-L267-V267,-3))</f>
        <v/>
      </c>
      <c r="AC267" s="18">
        <f>IF(M267&lt;=450000,0,MAX(0,ROUNDDOWN(AA267*0.06-MIN(50000,AA267)*0.03,-2))+MAX(0,ROUNDDOWN(AA267*0.04-MIN(50000,AA267)*0.02,-2)))</f>
        <v/>
      </c>
      <c r="AD267" s="18">
        <f>IF(M267&lt;=450000,0,MAX(0,ROUNDDOWN(AB267*0.06-MIN(50000,AB267)*0.03,-2))+MAX(0,ROUNDDOWN(AB267*0.04-MIN(50000,AB267)*0.02,-2)))</f>
        <v/>
      </c>
      <c r="AE267" s="18">
        <f>Y267-Z267</f>
        <v/>
      </c>
      <c r="AF267" s="18">
        <f>AC267-AD267</f>
        <v/>
      </c>
      <c r="AG267" s="18">
        <f>AE267+AF267</f>
        <v/>
      </c>
      <c r="AH267" s="20">
        <f>IF(W267&lt;=0,0,LOOKUP(W267,{0,1950001,3300001,6950001,9000001,18000001,40000001},{0.05,0.1,0.2,0.23,0.33,0.4,0.45}))</f>
        <v/>
      </c>
    </row>
    <row r="268">
      <c r="A268" t="inlineStr">
        <is>
          <t>1万円刻み 一般8万円</t>
        </is>
      </c>
      <c r="B268" s="18">
        <f>'4_1万円刻み'!$A$63</f>
        <v/>
      </c>
      <c r="C268" s="19" t="n">
        <v>2026</v>
      </c>
      <c r="D268" t="inlineStr">
        <is>
          <t>いいえ</t>
        </is>
      </c>
      <c r="E268" s="18" t="n">
        <v>80000</v>
      </c>
      <c r="F268" s="18" t="n">
        <v>0</v>
      </c>
      <c r="G268" s="18" t="n">
        <v>0</v>
      </c>
      <c r="H268" s="18" t="n">
        <v>0</v>
      </c>
      <c r="I268" s="18" t="n">
        <v>0</v>
      </c>
      <c r="J268" s="18">
        <f>ROUND(MIN(B268/12,650000)*12*0.0915+MIN(B268/12,1390000)*12*(0.0504+0)+B268*0.005,0)</f>
        <v/>
      </c>
      <c r="K268" s="18" t="n">
        <v>0</v>
      </c>
      <c r="L268" s="18" t="n">
        <v>0</v>
      </c>
      <c r="M268" s="18">
        <f>ROUND(IF(C268&gt;=2026,IF(B268&lt;741000,0,IF(B268&lt;2191000,B268-740000,IF(B268&lt;2193000,1451000,IF(B268&lt;2196000,1453000,IF(B268&lt;2200000,1456000,IF(B268&lt;3600000,ROUNDDOWN(B268/4,-3)*2.8-80000,IF(B268&lt;6600000,ROUNDDOWN(B268/4,-3)*3.2-440000,IF(B268&lt;8500000,ROUNDDOWN(B268*0.9,0)-1100000,B268-1950000)))))))),IF(B268&lt;651000,0,IF(B268&lt;1900000,B268-650000,IF(B268&lt;3600000,ROUNDDOWN(B268/4,-3)*2.8-80000,IF(B268&lt;6600000,ROUNDDOWN(B268/4,-3)*3.2-440000,IF(B268&lt;8500000,ROUNDDOWN(B268*0.9,0)-1100000,B268-1950000)))))),0)</f>
        <v/>
      </c>
      <c r="N268" s="18">
        <f>IF(M268&gt;23500000,NA(),IF(C268&gt;=2026,IF(M268&lt;=4890000,1040000,IF(M268&lt;=6550000,670000,620000)),IF(M268&lt;=1320000,950000,IF(M268&lt;=3360000,880000,IF(M268&lt;=4890000,680000,IF(M268&lt;=6550000,630000,580000))))))</f>
        <v/>
      </c>
      <c r="O268" s="18">
        <f>IF(F268&lt;=0,IF(AND(D268="はい",C268&gt;=2026,C268&lt;=2027),IF(E268&lt;=0,0,IF(E268&lt;=30000,E268,IF(E268&lt;=60000,ROUNDUP(E268/2,0)+15000,IF(E268&lt;=120000,ROUNDUP(E268/4,0)+30000,60000)))),IF(E268&lt;=0,0,IF(E268&lt;=20000,E268,IF(E268&lt;=40000,ROUNDUP(E268/2,0)+10000,IF(E268&lt;=80000,ROUNDUP(E268/4,0)+20000,40000))))),IF(E268&lt;=0,IF(F268&lt;=0,0,IF(F268&lt;=25000,F268,IF(F268&lt;=50000,ROUNDUP(F268/2,0)+12500,IF(F268&lt;=100000,ROUNDUP(F268/4,0)+25000,50000)))),MAX(IF(F268&lt;=0,0,IF(F268&lt;=25000,F268,IF(F268&lt;=50000,ROUNDUP(F268/2,0)+12500,IF(F268&lt;=100000,ROUNDUP(F268/4,0)+25000,50000)))),MIN(IF(AND(D268="はい",C268&gt;=2026,C268&lt;=2027),IF(E268&lt;=0,0,IF(E268&lt;=30000,E268,IF(E268&lt;=60000,ROUNDUP(E268/2,0)+15000,IF(E268&lt;=120000,ROUNDUP(E268/4,0)+30000,60000)))),IF(E268&lt;=0,0,IF(E268&lt;=20000,E268,IF(E268&lt;=40000,ROUNDUP(E268/2,0)+10000,IF(E268&lt;=80000,ROUNDUP(E268/4,0)+20000,40000)))))+IF(F268&lt;=0,0,IF(F268&lt;=25000,F268,IF(F268&lt;=50000,ROUNDUP(F268/2,0)+12500,IF(F268&lt;=100000,ROUNDUP(F268/4,0)+25000,50000)))),IF(AND(D268="はい",C268&gt;=2026,C268&lt;=2027),60000,40000)))))</f>
        <v/>
      </c>
      <c r="P268" s="18">
        <f>IF(G268&lt;=0,0,IF(G268&lt;=20000,G268,IF(G268&lt;=40000,ROUNDUP(G268/2,0)+10000,IF(G268&lt;=80000,ROUNDUP(G268/4,0)+20000,40000))))</f>
        <v/>
      </c>
      <c r="Q268" s="18">
        <f>IF(I268&lt;=0,IF(H268&lt;=0,0,IF(H268&lt;=20000,H268,IF(H268&lt;=40000,ROUNDUP(H268/2,0)+10000,IF(H268&lt;=80000,ROUNDUP(H268/4,0)+20000,40000)))),IF(H268&lt;=0,IF(I268&lt;=0,0,IF(I268&lt;=25000,I268,IF(I268&lt;=50000,ROUNDUP(I268/2,0)+12500,IF(I268&lt;=100000,ROUNDUP(I268/4,0)+25000,50000)))),MAX(IF(I268&lt;=0,0,IF(I268&lt;=25000,I268,IF(I268&lt;=50000,ROUNDUP(I268/2,0)+12500,IF(I268&lt;=100000,ROUNDUP(I268/4,0)+25000,50000)))),MIN(IF(H268&lt;=0,0,IF(H268&lt;=20000,H268,IF(H268&lt;=40000,ROUNDUP(H268/2,0)+10000,IF(H268&lt;=80000,ROUNDUP(H268/4,0)+20000,40000))))+IF(I268&lt;=0,0,IF(I268&lt;=25000,I268,IF(I268&lt;=50000,ROUNDUP(I268/2,0)+12500,IF(I268&lt;=100000,ROUNDUP(I268/4,0)+25000,50000)))),40000))))</f>
        <v/>
      </c>
      <c r="R268" s="18">
        <f>MIN(120000,O268+P268+Q268)</f>
        <v/>
      </c>
      <c r="S268" s="18">
        <f>IF(F268&lt;=0,IF(E268&lt;=0,0,IF(E268&lt;=12000,E268,IF(E268&lt;=32000,ROUNDUP(E268/2,0)+6000,IF(E268&lt;=56000,ROUNDUP(E268/4,0)+14000,28000)))),IF(E268&lt;=0,IF(F268&lt;=0,0,IF(F268&lt;=15000,F268,IF(F268&lt;=40000,ROUNDUP(F268/2,0)+7500,IF(F268&lt;=70000,ROUNDUP(F268/4,0)+17500,35000)))),MAX(IF(F268&lt;=0,0,IF(F268&lt;=15000,F268,IF(F268&lt;=40000,ROUNDUP(F268/2,0)+7500,IF(F268&lt;=70000,ROUNDUP(F268/4,0)+17500,35000)))),MIN(IF(E268&lt;=0,0,IF(E268&lt;=12000,E268,IF(E268&lt;=32000,ROUNDUP(E268/2,0)+6000,IF(E268&lt;=56000,ROUNDUP(E268/4,0)+14000,28000))))+IF(F268&lt;=0,0,IF(F268&lt;=15000,F268,IF(F268&lt;=40000,ROUNDUP(F268/2,0)+7500,IF(F268&lt;=70000,ROUNDUP(F268/4,0)+17500,35000)))),28000))))</f>
        <v/>
      </c>
      <c r="T268" s="18">
        <f>IF(G268&lt;=0,0,IF(G268&lt;=12000,G268,IF(G268&lt;=32000,ROUNDUP(G268/2,0)+6000,IF(G268&lt;=56000,ROUNDUP(G268/4,0)+14000,28000))))</f>
        <v/>
      </c>
      <c r="U268" s="18">
        <f>IF(I268&lt;=0,IF(H268&lt;=0,0,IF(H268&lt;=12000,H268,IF(H268&lt;=32000,ROUNDUP(H268/2,0)+6000,IF(H268&lt;=56000,ROUNDUP(H268/4,0)+14000,28000)))),IF(H268&lt;=0,IF(I268&lt;=0,0,IF(I268&lt;=15000,I268,IF(I268&lt;=40000,ROUNDUP(I268/2,0)+7500,IF(I268&lt;=70000,ROUNDUP(I268/4,0)+17500,35000)))),MAX(IF(I268&lt;=0,0,IF(I268&lt;=15000,I268,IF(I268&lt;=40000,ROUNDUP(I268/2,0)+7500,IF(I268&lt;=70000,ROUNDUP(I268/4,0)+17500,35000)))),MIN(IF(H268&lt;=0,0,IF(H268&lt;=12000,H268,IF(H268&lt;=32000,ROUNDUP(H268/2,0)+6000,IF(H268&lt;=56000,ROUNDUP(H268/4,0)+14000,28000))))+IF(I268&lt;=0,0,IF(I268&lt;=15000,I268,IF(I268&lt;=40000,ROUNDUP(I268/2,0)+7500,IF(I268&lt;=70000,ROUNDUP(I268/4,0)+17500,35000)))),28000))))</f>
        <v/>
      </c>
      <c r="V268" s="18">
        <f>MIN(70000,S268+T268+U268)</f>
        <v/>
      </c>
      <c r="W268" s="18">
        <f>MAX(0,ROUNDDOWN(M268-J268-N268-K268-0,-3))</f>
        <v/>
      </c>
      <c r="X268" s="18">
        <f>MAX(0,ROUNDDOWN(M268-J268-N268-K268-R268,-3))</f>
        <v/>
      </c>
      <c r="Y268" s="18">
        <f>IF(W268&lt;=0,0,ROUNDDOWN((W268*LOOKUP(W268,{0,1950001,3300001,6950001,9000001,18000001,40000001},{0.05,0.1,0.2,0.23,0.33,0.4,0.45})-LOOKUP(W268,{0,1950001,3300001,6950001,9000001,18000001,40000001},{0,97500,427500,636000,1536000,2796000,4796000}))*1.021,-2))</f>
        <v/>
      </c>
      <c r="Z268" s="18">
        <f>IF(X268&lt;=0,0,ROUNDDOWN((X268*LOOKUP(X268,{0,1950001,3300001,6950001,9000001,18000001,40000001},{0.05,0.1,0.2,0.23,0.33,0.4,0.45})-LOOKUP(X268,{0,1950001,3300001,6950001,9000001,18000001,40000001},{0,97500,427500,636000,1536000,2796000,4796000}))*1.021,-2))</f>
        <v/>
      </c>
      <c r="AA268" s="18">
        <f>MAX(0,ROUNDDOWN(M268-J268-430000-L268-0,-3))</f>
        <v/>
      </c>
      <c r="AB268" s="18">
        <f>MAX(0,ROUNDDOWN(M268-J268-430000-L268-V268,-3))</f>
        <v/>
      </c>
      <c r="AC268" s="18">
        <f>IF(M268&lt;=450000,0,MAX(0,ROUNDDOWN(AA268*0.06-MIN(50000,AA268)*0.03,-2))+MAX(0,ROUNDDOWN(AA268*0.04-MIN(50000,AA268)*0.02,-2)))</f>
        <v/>
      </c>
      <c r="AD268" s="18">
        <f>IF(M268&lt;=450000,0,MAX(0,ROUNDDOWN(AB268*0.06-MIN(50000,AB268)*0.03,-2))+MAX(0,ROUNDDOWN(AB268*0.04-MIN(50000,AB268)*0.02,-2)))</f>
        <v/>
      </c>
      <c r="AE268" s="18">
        <f>Y268-Z268</f>
        <v/>
      </c>
      <c r="AF268" s="18">
        <f>AC268-AD268</f>
        <v/>
      </c>
      <c r="AG268" s="18">
        <f>AE268+AF268</f>
        <v/>
      </c>
      <c r="AH268" s="20">
        <f>IF(W268&lt;=0,0,LOOKUP(W268,{0,1950001,3300001,6950001,9000001,18000001,40000001},{0.05,0.1,0.2,0.23,0.33,0.4,0.45}))</f>
        <v/>
      </c>
    </row>
    <row r="269">
      <c r="A269" t="inlineStr">
        <is>
          <t>1万円刻み 特例あり一般12万円</t>
        </is>
      </c>
      <c r="B269" s="18">
        <f>'4_1万円刻み'!$A$63</f>
        <v/>
      </c>
      <c r="C269" s="19" t="n">
        <v>2026</v>
      </c>
      <c r="D269" t="inlineStr">
        <is>
          <t>はい</t>
        </is>
      </c>
      <c r="E269" s="18" t="n">
        <v>120000</v>
      </c>
      <c r="F269" s="18" t="n">
        <v>0</v>
      </c>
      <c r="G269" s="18" t="n">
        <v>0</v>
      </c>
      <c r="H269" s="18" t="n">
        <v>0</v>
      </c>
      <c r="I269" s="18" t="n">
        <v>0</v>
      </c>
      <c r="J269" s="18">
        <f>ROUND(MIN(B269/12,650000)*12*0.0915+MIN(B269/12,1390000)*12*(0.0504+0)+B269*0.005,0)</f>
        <v/>
      </c>
      <c r="K269" s="18" t="n">
        <v>0</v>
      </c>
      <c r="L269" s="18" t="n">
        <v>0</v>
      </c>
      <c r="M269" s="18">
        <f>ROUND(IF(C269&gt;=2026,IF(B269&lt;741000,0,IF(B269&lt;2191000,B269-740000,IF(B269&lt;2193000,1451000,IF(B269&lt;2196000,1453000,IF(B269&lt;2200000,1456000,IF(B269&lt;3600000,ROUNDDOWN(B269/4,-3)*2.8-80000,IF(B269&lt;6600000,ROUNDDOWN(B269/4,-3)*3.2-440000,IF(B269&lt;8500000,ROUNDDOWN(B269*0.9,0)-1100000,B269-1950000)))))))),IF(B269&lt;651000,0,IF(B269&lt;1900000,B269-650000,IF(B269&lt;3600000,ROUNDDOWN(B269/4,-3)*2.8-80000,IF(B269&lt;6600000,ROUNDDOWN(B269/4,-3)*3.2-440000,IF(B269&lt;8500000,ROUNDDOWN(B269*0.9,0)-1100000,B269-1950000)))))),0)</f>
        <v/>
      </c>
      <c r="N269" s="18">
        <f>IF(M269&gt;23500000,NA(),IF(C269&gt;=2026,IF(M269&lt;=4890000,1040000,IF(M269&lt;=6550000,670000,620000)),IF(M269&lt;=1320000,950000,IF(M269&lt;=3360000,880000,IF(M269&lt;=4890000,680000,IF(M269&lt;=6550000,630000,580000))))))</f>
        <v/>
      </c>
      <c r="O269" s="18">
        <f>IF(F269&lt;=0,IF(AND(D269="はい",C269&gt;=2026,C269&lt;=2027),IF(E269&lt;=0,0,IF(E269&lt;=30000,E269,IF(E269&lt;=60000,ROUNDUP(E269/2,0)+15000,IF(E269&lt;=120000,ROUNDUP(E269/4,0)+30000,60000)))),IF(E269&lt;=0,0,IF(E269&lt;=20000,E269,IF(E269&lt;=40000,ROUNDUP(E269/2,0)+10000,IF(E269&lt;=80000,ROUNDUP(E269/4,0)+20000,40000))))),IF(E269&lt;=0,IF(F269&lt;=0,0,IF(F269&lt;=25000,F269,IF(F269&lt;=50000,ROUNDUP(F269/2,0)+12500,IF(F269&lt;=100000,ROUNDUP(F269/4,0)+25000,50000)))),MAX(IF(F269&lt;=0,0,IF(F269&lt;=25000,F269,IF(F269&lt;=50000,ROUNDUP(F269/2,0)+12500,IF(F269&lt;=100000,ROUNDUP(F269/4,0)+25000,50000)))),MIN(IF(AND(D269="はい",C269&gt;=2026,C269&lt;=2027),IF(E269&lt;=0,0,IF(E269&lt;=30000,E269,IF(E269&lt;=60000,ROUNDUP(E269/2,0)+15000,IF(E269&lt;=120000,ROUNDUP(E269/4,0)+30000,60000)))),IF(E269&lt;=0,0,IF(E269&lt;=20000,E269,IF(E269&lt;=40000,ROUNDUP(E269/2,0)+10000,IF(E269&lt;=80000,ROUNDUP(E269/4,0)+20000,40000)))))+IF(F269&lt;=0,0,IF(F269&lt;=25000,F269,IF(F269&lt;=50000,ROUNDUP(F269/2,0)+12500,IF(F269&lt;=100000,ROUNDUP(F269/4,0)+25000,50000)))),IF(AND(D269="はい",C269&gt;=2026,C269&lt;=2027),60000,40000)))))</f>
        <v/>
      </c>
      <c r="P269" s="18">
        <f>IF(G269&lt;=0,0,IF(G269&lt;=20000,G269,IF(G269&lt;=40000,ROUNDUP(G269/2,0)+10000,IF(G269&lt;=80000,ROUNDUP(G269/4,0)+20000,40000))))</f>
        <v/>
      </c>
      <c r="Q269" s="18">
        <f>IF(I269&lt;=0,IF(H269&lt;=0,0,IF(H269&lt;=20000,H269,IF(H269&lt;=40000,ROUNDUP(H269/2,0)+10000,IF(H269&lt;=80000,ROUNDUP(H269/4,0)+20000,40000)))),IF(H269&lt;=0,IF(I269&lt;=0,0,IF(I269&lt;=25000,I269,IF(I269&lt;=50000,ROUNDUP(I269/2,0)+12500,IF(I269&lt;=100000,ROUNDUP(I269/4,0)+25000,50000)))),MAX(IF(I269&lt;=0,0,IF(I269&lt;=25000,I269,IF(I269&lt;=50000,ROUNDUP(I269/2,0)+12500,IF(I269&lt;=100000,ROUNDUP(I269/4,0)+25000,50000)))),MIN(IF(H269&lt;=0,0,IF(H269&lt;=20000,H269,IF(H269&lt;=40000,ROUNDUP(H269/2,0)+10000,IF(H269&lt;=80000,ROUNDUP(H269/4,0)+20000,40000))))+IF(I269&lt;=0,0,IF(I269&lt;=25000,I269,IF(I269&lt;=50000,ROUNDUP(I269/2,0)+12500,IF(I269&lt;=100000,ROUNDUP(I269/4,0)+25000,50000)))),40000))))</f>
        <v/>
      </c>
      <c r="R269" s="18">
        <f>MIN(120000,O269+P269+Q269)</f>
        <v/>
      </c>
      <c r="S269" s="18">
        <f>IF(F269&lt;=0,IF(E269&lt;=0,0,IF(E269&lt;=12000,E269,IF(E269&lt;=32000,ROUNDUP(E269/2,0)+6000,IF(E269&lt;=56000,ROUNDUP(E269/4,0)+14000,28000)))),IF(E269&lt;=0,IF(F269&lt;=0,0,IF(F269&lt;=15000,F269,IF(F269&lt;=40000,ROUNDUP(F269/2,0)+7500,IF(F269&lt;=70000,ROUNDUP(F269/4,0)+17500,35000)))),MAX(IF(F269&lt;=0,0,IF(F269&lt;=15000,F269,IF(F269&lt;=40000,ROUNDUP(F269/2,0)+7500,IF(F269&lt;=70000,ROUNDUP(F269/4,0)+17500,35000)))),MIN(IF(E269&lt;=0,0,IF(E269&lt;=12000,E269,IF(E269&lt;=32000,ROUNDUP(E269/2,0)+6000,IF(E269&lt;=56000,ROUNDUP(E269/4,0)+14000,28000))))+IF(F269&lt;=0,0,IF(F269&lt;=15000,F269,IF(F269&lt;=40000,ROUNDUP(F269/2,0)+7500,IF(F269&lt;=70000,ROUNDUP(F269/4,0)+17500,35000)))),28000))))</f>
        <v/>
      </c>
      <c r="T269" s="18">
        <f>IF(G269&lt;=0,0,IF(G269&lt;=12000,G269,IF(G269&lt;=32000,ROUNDUP(G269/2,0)+6000,IF(G269&lt;=56000,ROUNDUP(G269/4,0)+14000,28000))))</f>
        <v/>
      </c>
      <c r="U269" s="18">
        <f>IF(I269&lt;=0,IF(H269&lt;=0,0,IF(H269&lt;=12000,H269,IF(H269&lt;=32000,ROUNDUP(H269/2,0)+6000,IF(H269&lt;=56000,ROUNDUP(H269/4,0)+14000,28000)))),IF(H269&lt;=0,IF(I269&lt;=0,0,IF(I269&lt;=15000,I269,IF(I269&lt;=40000,ROUNDUP(I269/2,0)+7500,IF(I269&lt;=70000,ROUNDUP(I269/4,0)+17500,35000)))),MAX(IF(I269&lt;=0,0,IF(I269&lt;=15000,I269,IF(I269&lt;=40000,ROUNDUP(I269/2,0)+7500,IF(I269&lt;=70000,ROUNDUP(I269/4,0)+17500,35000)))),MIN(IF(H269&lt;=0,0,IF(H269&lt;=12000,H269,IF(H269&lt;=32000,ROUNDUP(H269/2,0)+6000,IF(H269&lt;=56000,ROUNDUP(H269/4,0)+14000,28000))))+IF(I269&lt;=0,0,IF(I269&lt;=15000,I269,IF(I269&lt;=40000,ROUNDUP(I269/2,0)+7500,IF(I269&lt;=70000,ROUNDUP(I269/4,0)+17500,35000)))),28000))))</f>
        <v/>
      </c>
      <c r="V269" s="18">
        <f>MIN(70000,S269+T269+U269)</f>
        <v/>
      </c>
      <c r="W269" s="18">
        <f>MAX(0,ROUNDDOWN(M269-J269-N269-K269-0,-3))</f>
        <v/>
      </c>
      <c r="X269" s="18">
        <f>MAX(0,ROUNDDOWN(M269-J269-N269-K269-R269,-3))</f>
        <v/>
      </c>
      <c r="Y269" s="18">
        <f>IF(W269&lt;=0,0,ROUNDDOWN((W269*LOOKUP(W269,{0,1950001,3300001,6950001,9000001,18000001,40000001},{0.05,0.1,0.2,0.23,0.33,0.4,0.45})-LOOKUP(W269,{0,1950001,3300001,6950001,9000001,18000001,40000001},{0,97500,427500,636000,1536000,2796000,4796000}))*1.021,-2))</f>
        <v/>
      </c>
      <c r="Z269" s="18">
        <f>IF(X269&lt;=0,0,ROUNDDOWN((X269*LOOKUP(X269,{0,1950001,3300001,6950001,9000001,18000001,40000001},{0.05,0.1,0.2,0.23,0.33,0.4,0.45})-LOOKUP(X269,{0,1950001,3300001,6950001,9000001,18000001,40000001},{0,97500,427500,636000,1536000,2796000,4796000}))*1.021,-2))</f>
        <v/>
      </c>
      <c r="AA269" s="18">
        <f>MAX(0,ROUNDDOWN(M269-J269-430000-L269-0,-3))</f>
        <v/>
      </c>
      <c r="AB269" s="18">
        <f>MAX(0,ROUNDDOWN(M269-J269-430000-L269-V269,-3))</f>
        <v/>
      </c>
      <c r="AC269" s="18">
        <f>IF(M269&lt;=450000,0,MAX(0,ROUNDDOWN(AA269*0.06-MIN(50000,AA269)*0.03,-2))+MAX(0,ROUNDDOWN(AA269*0.04-MIN(50000,AA269)*0.02,-2)))</f>
        <v/>
      </c>
      <c r="AD269" s="18">
        <f>IF(M269&lt;=450000,0,MAX(0,ROUNDDOWN(AB269*0.06-MIN(50000,AB269)*0.03,-2))+MAX(0,ROUNDDOWN(AB269*0.04-MIN(50000,AB269)*0.02,-2)))</f>
        <v/>
      </c>
      <c r="AE269" s="18">
        <f>Y269-Z269</f>
        <v/>
      </c>
      <c r="AF269" s="18">
        <f>AC269-AD269</f>
        <v/>
      </c>
      <c r="AG269" s="18">
        <f>AE269+AF269</f>
        <v/>
      </c>
      <c r="AH269" s="20">
        <f>IF(W269&lt;=0,0,LOOKUP(W269,{0,1950001,3300001,6950001,9000001,18000001,40000001},{0.05,0.1,0.2,0.23,0.33,0.4,0.45}))</f>
        <v/>
      </c>
    </row>
    <row r="270">
      <c r="A270" t="inlineStr">
        <is>
          <t>1万円刻み 3区分8万円ずつ</t>
        </is>
      </c>
      <c r="B270" s="18">
        <f>'4_1万円刻み'!$A$64</f>
        <v/>
      </c>
      <c r="C270" s="19" t="n">
        <v>2026</v>
      </c>
      <c r="D270" t="inlineStr">
        <is>
          <t>いいえ</t>
        </is>
      </c>
      <c r="E270" s="18" t="n">
        <v>80000</v>
      </c>
      <c r="F270" s="18" t="n">
        <v>0</v>
      </c>
      <c r="G270" s="18" t="n">
        <v>80000</v>
      </c>
      <c r="H270" s="18" t="n">
        <v>80000</v>
      </c>
      <c r="I270" s="18" t="n">
        <v>0</v>
      </c>
      <c r="J270" s="18">
        <f>ROUND(MIN(B270/12,650000)*12*0.0915+MIN(B270/12,1390000)*12*(0.0504+0)+B270*0.005,0)</f>
        <v/>
      </c>
      <c r="K270" s="18" t="n">
        <v>0</v>
      </c>
      <c r="L270" s="18" t="n">
        <v>0</v>
      </c>
      <c r="M270" s="18">
        <f>ROUND(IF(C270&gt;=2026,IF(B270&lt;741000,0,IF(B270&lt;2191000,B270-740000,IF(B270&lt;2193000,1451000,IF(B270&lt;2196000,1453000,IF(B270&lt;2200000,1456000,IF(B270&lt;3600000,ROUNDDOWN(B270/4,-3)*2.8-80000,IF(B270&lt;6600000,ROUNDDOWN(B270/4,-3)*3.2-440000,IF(B270&lt;8500000,ROUNDDOWN(B270*0.9,0)-1100000,B270-1950000)))))))),IF(B270&lt;651000,0,IF(B270&lt;1900000,B270-650000,IF(B270&lt;3600000,ROUNDDOWN(B270/4,-3)*2.8-80000,IF(B270&lt;6600000,ROUNDDOWN(B270/4,-3)*3.2-440000,IF(B270&lt;8500000,ROUNDDOWN(B270*0.9,0)-1100000,B270-1950000)))))),0)</f>
        <v/>
      </c>
      <c r="N270" s="18">
        <f>IF(M270&gt;23500000,NA(),IF(C270&gt;=2026,IF(M270&lt;=4890000,1040000,IF(M270&lt;=6550000,670000,620000)),IF(M270&lt;=1320000,950000,IF(M270&lt;=3360000,880000,IF(M270&lt;=4890000,680000,IF(M270&lt;=6550000,630000,580000))))))</f>
        <v/>
      </c>
      <c r="O270" s="18">
        <f>IF(F270&lt;=0,IF(AND(D270="はい",C270&gt;=2026,C270&lt;=2027),IF(E270&lt;=0,0,IF(E270&lt;=30000,E270,IF(E270&lt;=60000,ROUNDUP(E270/2,0)+15000,IF(E270&lt;=120000,ROUNDUP(E270/4,0)+30000,60000)))),IF(E270&lt;=0,0,IF(E270&lt;=20000,E270,IF(E270&lt;=40000,ROUNDUP(E270/2,0)+10000,IF(E270&lt;=80000,ROUNDUP(E270/4,0)+20000,40000))))),IF(E270&lt;=0,IF(F270&lt;=0,0,IF(F270&lt;=25000,F270,IF(F270&lt;=50000,ROUNDUP(F270/2,0)+12500,IF(F270&lt;=100000,ROUNDUP(F270/4,0)+25000,50000)))),MAX(IF(F270&lt;=0,0,IF(F270&lt;=25000,F270,IF(F270&lt;=50000,ROUNDUP(F270/2,0)+12500,IF(F270&lt;=100000,ROUNDUP(F270/4,0)+25000,50000)))),MIN(IF(AND(D270="はい",C270&gt;=2026,C270&lt;=2027),IF(E270&lt;=0,0,IF(E270&lt;=30000,E270,IF(E270&lt;=60000,ROUNDUP(E270/2,0)+15000,IF(E270&lt;=120000,ROUNDUP(E270/4,0)+30000,60000)))),IF(E270&lt;=0,0,IF(E270&lt;=20000,E270,IF(E270&lt;=40000,ROUNDUP(E270/2,0)+10000,IF(E270&lt;=80000,ROUNDUP(E270/4,0)+20000,40000)))))+IF(F270&lt;=0,0,IF(F270&lt;=25000,F270,IF(F270&lt;=50000,ROUNDUP(F270/2,0)+12500,IF(F270&lt;=100000,ROUNDUP(F270/4,0)+25000,50000)))),IF(AND(D270="はい",C270&gt;=2026,C270&lt;=2027),60000,40000)))))</f>
        <v/>
      </c>
      <c r="P270" s="18">
        <f>IF(G270&lt;=0,0,IF(G270&lt;=20000,G270,IF(G270&lt;=40000,ROUNDUP(G270/2,0)+10000,IF(G270&lt;=80000,ROUNDUP(G270/4,0)+20000,40000))))</f>
        <v/>
      </c>
      <c r="Q270" s="18">
        <f>IF(I270&lt;=0,IF(H270&lt;=0,0,IF(H270&lt;=20000,H270,IF(H270&lt;=40000,ROUNDUP(H270/2,0)+10000,IF(H270&lt;=80000,ROUNDUP(H270/4,0)+20000,40000)))),IF(H270&lt;=0,IF(I270&lt;=0,0,IF(I270&lt;=25000,I270,IF(I270&lt;=50000,ROUNDUP(I270/2,0)+12500,IF(I270&lt;=100000,ROUNDUP(I270/4,0)+25000,50000)))),MAX(IF(I270&lt;=0,0,IF(I270&lt;=25000,I270,IF(I270&lt;=50000,ROUNDUP(I270/2,0)+12500,IF(I270&lt;=100000,ROUNDUP(I270/4,0)+25000,50000)))),MIN(IF(H270&lt;=0,0,IF(H270&lt;=20000,H270,IF(H270&lt;=40000,ROUNDUP(H270/2,0)+10000,IF(H270&lt;=80000,ROUNDUP(H270/4,0)+20000,40000))))+IF(I270&lt;=0,0,IF(I270&lt;=25000,I270,IF(I270&lt;=50000,ROUNDUP(I270/2,0)+12500,IF(I270&lt;=100000,ROUNDUP(I270/4,0)+25000,50000)))),40000))))</f>
        <v/>
      </c>
      <c r="R270" s="18">
        <f>MIN(120000,O270+P270+Q270)</f>
        <v/>
      </c>
      <c r="S270" s="18">
        <f>IF(F270&lt;=0,IF(E270&lt;=0,0,IF(E270&lt;=12000,E270,IF(E270&lt;=32000,ROUNDUP(E270/2,0)+6000,IF(E270&lt;=56000,ROUNDUP(E270/4,0)+14000,28000)))),IF(E270&lt;=0,IF(F270&lt;=0,0,IF(F270&lt;=15000,F270,IF(F270&lt;=40000,ROUNDUP(F270/2,0)+7500,IF(F270&lt;=70000,ROUNDUP(F270/4,0)+17500,35000)))),MAX(IF(F270&lt;=0,0,IF(F270&lt;=15000,F270,IF(F270&lt;=40000,ROUNDUP(F270/2,0)+7500,IF(F270&lt;=70000,ROUNDUP(F270/4,0)+17500,35000)))),MIN(IF(E270&lt;=0,0,IF(E270&lt;=12000,E270,IF(E270&lt;=32000,ROUNDUP(E270/2,0)+6000,IF(E270&lt;=56000,ROUNDUP(E270/4,0)+14000,28000))))+IF(F270&lt;=0,0,IF(F270&lt;=15000,F270,IF(F270&lt;=40000,ROUNDUP(F270/2,0)+7500,IF(F270&lt;=70000,ROUNDUP(F270/4,0)+17500,35000)))),28000))))</f>
        <v/>
      </c>
      <c r="T270" s="18">
        <f>IF(G270&lt;=0,0,IF(G270&lt;=12000,G270,IF(G270&lt;=32000,ROUNDUP(G270/2,0)+6000,IF(G270&lt;=56000,ROUNDUP(G270/4,0)+14000,28000))))</f>
        <v/>
      </c>
      <c r="U270" s="18">
        <f>IF(I270&lt;=0,IF(H270&lt;=0,0,IF(H270&lt;=12000,H270,IF(H270&lt;=32000,ROUNDUP(H270/2,0)+6000,IF(H270&lt;=56000,ROUNDUP(H270/4,0)+14000,28000)))),IF(H270&lt;=0,IF(I270&lt;=0,0,IF(I270&lt;=15000,I270,IF(I270&lt;=40000,ROUNDUP(I270/2,0)+7500,IF(I270&lt;=70000,ROUNDUP(I270/4,0)+17500,35000)))),MAX(IF(I270&lt;=0,0,IF(I270&lt;=15000,I270,IF(I270&lt;=40000,ROUNDUP(I270/2,0)+7500,IF(I270&lt;=70000,ROUNDUP(I270/4,0)+17500,35000)))),MIN(IF(H270&lt;=0,0,IF(H270&lt;=12000,H270,IF(H270&lt;=32000,ROUNDUP(H270/2,0)+6000,IF(H270&lt;=56000,ROUNDUP(H270/4,0)+14000,28000))))+IF(I270&lt;=0,0,IF(I270&lt;=15000,I270,IF(I270&lt;=40000,ROUNDUP(I270/2,0)+7500,IF(I270&lt;=70000,ROUNDUP(I270/4,0)+17500,35000)))),28000))))</f>
        <v/>
      </c>
      <c r="V270" s="18">
        <f>MIN(70000,S270+T270+U270)</f>
        <v/>
      </c>
      <c r="W270" s="18">
        <f>MAX(0,ROUNDDOWN(M270-J270-N270-K270-0,-3))</f>
        <v/>
      </c>
      <c r="X270" s="18">
        <f>MAX(0,ROUNDDOWN(M270-J270-N270-K270-R270,-3))</f>
        <v/>
      </c>
      <c r="Y270" s="18">
        <f>IF(W270&lt;=0,0,ROUNDDOWN((W270*LOOKUP(W270,{0,1950001,3300001,6950001,9000001,18000001,40000001},{0.05,0.1,0.2,0.23,0.33,0.4,0.45})-LOOKUP(W270,{0,1950001,3300001,6950001,9000001,18000001,40000001},{0,97500,427500,636000,1536000,2796000,4796000}))*1.021,-2))</f>
        <v/>
      </c>
      <c r="Z270" s="18">
        <f>IF(X270&lt;=0,0,ROUNDDOWN((X270*LOOKUP(X270,{0,1950001,3300001,6950001,9000001,18000001,40000001},{0.05,0.1,0.2,0.23,0.33,0.4,0.45})-LOOKUP(X270,{0,1950001,3300001,6950001,9000001,18000001,40000001},{0,97500,427500,636000,1536000,2796000,4796000}))*1.021,-2))</f>
        <v/>
      </c>
      <c r="AA270" s="18">
        <f>MAX(0,ROUNDDOWN(M270-J270-430000-L270-0,-3))</f>
        <v/>
      </c>
      <c r="AB270" s="18">
        <f>MAX(0,ROUNDDOWN(M270-J270-430000-L270-V270,-3))</f>
        <v/>
      </c>
      <c r="AC270" s="18">
        <f>IF(M270&lt;=450000,0,MAX(0,ROUNDDOWN(AA270*0.06-MIN(50000,AA270)*0.03,-2))+MAX(0,ROUNDDOWN(AA270*0.04-MIN(50000,AA270)*0.02,-2)))</f>
        <v/>
      </c>
      <c r="AD270" s="18">
        <f>IF(M270&lt;=450000,0,MAX(0,ROUNDDOWN(AB270*0.06-MIN(50000,AB270)*0.03,-2))+MAX(0,ROUNDDOWN(AB270*0.04-MIN(50000,AB270)*0.02,-2)))</f>
        <v/>
      </c>
      <c r="AE270" s="18">
        <f>Y270-Z270</f>
        <v/>
      </c>
      <c r="AF270" s="18">
        <f>AC270-AD270</f>
        <v/>
      </c>
      <c r="AG270" s="18">
        <f>AE270+AF270</f>
        <v/>
      </c>
      <c r="AH270" s="20">
        <f>IF(W270&lt;=0,0,LOOKUP(W270,{0,1950001,3300001,6950001,9000001,18000001,40000001},{0.05,0.1,0.2,0.23,0.33,0.4,0.45}))</f>
        <v/>
      </c>
    </row>
    <row r="271">
      <c r="A271" t="inlineStr">
        <is>
          <t>1万円刻み 一般8万円</t>
        </is>
      </c>
      <c r="B271" s="18">
        <f>'4_1万円刻み'!$A$64</f>
        <v/>
      </c>
      <c r="C271" s="19" t="n">
        <v>2026</v>
      </c>
      <c r="D271" t="inlineStr">
        <is>
          <t>いいえ</t>
        </is>
      </c>
      <c r="E271" s="18" t="n">
        <v>80000</v>
      </c>
      <c r="F271" s="18" t="n">
        <v>0</v>
      </c>
      <c r="G271" s="18" t="n">
        <v>0</v>
      </c>
      <c r="H271" s="18" t="n">
        <v>0</v>
      </c>
      <c r="I271" s="18" t="n">
        <v>0</v>
      </c>
      <c r="J271" s="18">
        <f>ROUND(MIN(B271/12,650000)*12*0.0915+MIN(B271/12,1390000)*12*(0.0504+0)+B271*0.005,0)</f>
        <v/>
      </c>
      <c r="K271" s="18" t="n">
        <v>0</v>
      </c>
      <c r="L271" s="18" t="n">
        <v>0</v>
      </c>
      <c r="M271" s="18">
        <f>ROUND(IF(C271&gt;=2026,IF(B271&lt;741000,0,IF(B271&lt;2191000,B271-740000,IF(B271&lt;2193000,1451000,IF(B271&lt;2196000,1453000,IF(B271&lt;2200000,1456000,IF(B271&lt;3600000,ROUNDDOWN(B271/4,-3)*2.8-80000,IF(B271&lt;6600000,ROUNDDOWN(B271/4,-3)*3.2-440000,IF(B271&lt;8500000,ROUNDDOWN(B271*0.9,0)-1100000,B271-1950000)))))))),IF(B271&lt;651000,0,IF(B271&lt;1900000,B271-650000,IF(B271&lt;3600000,ROUNDDOWN(B271/4,-3)*2.8-80000,IF(B271&lt;6600000,ROUNDDOWN(B271/4,-3)*3.2-440000,IF(B271&lt;8500000,ROUNDDOWN(B271*0.9,0)-1100000,B271-1950000)))))),0)</f>
        <v/>
      </c>
      <c r="N271" s="18">
        <f>IF(M271&gt;23500000,NA(),IF(C271&gt;=2026,IF(M271&lt;=4890000,1040000,IF(M271&lt;=6550000,670000,620000)),IF(M271&lt;=1320000,950000,IF(M271&lt;=3360000,880000,IF(M271&lt;=4890000,680000,IF(M271&lt;=6550000,630000,580000))))))</f>
        <v/>
      </c>
      <c r="O271" s="18">
        <f>IF(F271&lt;=0,IF(AND(D271="はい",C271&gt;=2026,C271&lt;=2027),IF(E271&lt;=0,0,IF(E271&lt;=30000,E271,IF(E271&lt;=60000,ROUNDUP(E271/2,0)+15000,IF(E271&lt;=120000,ROUNDUP(E271/4,0)+30000,60000)))),IF(E271&lt;=0,0,IF(E271&lt;=20000,E271,IF(E271&lt;=40000,ROUNDUP(E271/2,0)+10000,IF(E271&lt;=80000,ROUNDUP(E271/4,0)+20000,40000))))),IF(E271&lt;=0,IF(F271&lt;=0,0,IF(F271&lt;=25000,F271,IF(F271&lt;=50000,ROUNDUP(F271/2,0)+12500,IF(F271&lt;=100000,ROUNDUP(F271/4,0)+25000,50000)))),MAX(IF(F271&lt;=0,0,IF(F271&lt;=25000,F271,IF(F271&lt;=50000,ROUNDUP(F271/2,0)+12500,IF(F271&lt;=100000,ROUNDUP(F271/4,0)+25000,50000)))),MIN(IF(AND(D271="はい",C271&gt;=2026,C271&lt;=2027),IF(E271&lt;=0,0,IF(E271&lt;=30000,E271,IF(E271&lt;=60000,ROUNDUP(E271/2,0)+15000,IF(E271&lt;=120000,ROUNDUP(E271/4,0)+30000,60000)))),IF(E271&lt;=0,0,IF(E271&lt;=20000,E271,IF(E271&lt;=40000,ROUNDUP(E271/2,0)+10000,IF(E271&lt;=80000,ROUNDUP(E271/4,0)+20000,40000)))))+IF(F271&lt;=0,0,IF(F271&lt;=25000,F271,IF(F271&lt;=50000,ROUNDUP(F271/2,0)+12500,IF(F271&lt;=100000,ROUNDUP(F271/4,0)+25000,50000)))),IF(AND(D271="はい",C271&gt;=2026,C271&lt;=2027),60000,40000)))))</f>
        <v/>
      </c>
      <c r="P271" s="18">
        <f>IF(G271&lt;=0,0,IF(G271&lt;=20000,G271,IF(G271&lt;=40000,ROUNDUP(G271/2,0)+10000,IF(G271&lt;=80000,ROUNDUP(G271/4,0)+20000,40000))))</f>
        <v/>
      </c>
      <c r="Q271" s="18">
        <f>IF(I271&lt;=0,IF(H271&lt;=0,0,IF(H271&lt;=20000,H271,IF(H271&lt;=40000,ROUNDUP(H271/2,0)+10000,IF(H271&lt;=80000,ROUNDUP(H271/4,0)+20000,40000)))),IF(H271&lt;=0,IF(I271&lt;=0,0,IF(I271&lt;=25000,I271,IF(I271&lt;=50000,ROUNDUP(I271/2,0)+12500,IF(I271&lt;=100000,ROUNDUP(I271/4,0)+25000,50000)))),MAX(IF(I271&lt;=0,0,IF(I271&lt;=25000,I271,IF(I271&lt;=50000,ROUNDUP(I271/2,0)+12500,IF(I271&lt;=100000,ROUNDUP(I271/4,0)+25000,50000)))),MIN(IF(H271&lt;=0,0,IF(H271&lt;=20000,H271,IF(H271&lt;=40000,ROUNDUP(H271/2,0)+10000,IF(H271&lt;=80000,ROUNDUP(H271/4,0)+20000,40000))))+IF(I271&lt;=0,0,IF(I271&lt;=25000,I271,IF(I271&lt;=50000,ROUNDUP(I271/2,0)+12500,IF(I271&lt;=100000,ROUNDUP(I271/4,0)+25000,50000)))),40000))))</f>
        <v/>
      </c>
      <c r="R271" s="18">
        <f>MIN(120000,O271+P271+Q271)</f>
        <v/>
      </c>
      <c r="S271" s="18">
        <f>IF(F271&lt;=0,IF(E271&lt;=0,0,IF(E271&lt;=12000,E271,IF(E271&lt;=32000,ROUNDUP(E271/2,0)+6000,IF(E271&lt;=56000,ROUNDUP(E271/4,0)+14000,28000)))),IF(E271&lt;=0,IF(F271&lt;=0,0,IF(F271&lt;=15000,F271,IF(F271&lt;=40000,ROUNDUP(F271/2,0)+7500,IF(F271&lt;=70000,ROUNDUP(F271/4,0)+17500,35000)))),MAX(IF(F271&lt;=0,0,IF(F271&lt;=15000,F271,IF(F271&lt;=40000,ROUNDUP(F271/2,0)+7500,IF(F271&lt;=70000,ROUNDUP(F271/4,0)+17500,35000)))),MIN(IF(E271&lt;=0,0,IF(E271&lt;=12000,E271,IF(E271&lt;=32000,ROUNDUP(E271/2,0)+6000,IF(E271&lt;=56000,ROUNDUP(E271/4,0)+14000,28000))))+IF(F271&lt;=0,0,IF(F271&lt;=15000,F271,IF(F271&lt;=40000,ROUNDUP(F271/2,0)+7500,IF(F271&lt;=70000,ROUNDUP(F271/4,0)+17500,35000)))),28000))))</f>
        <v/>
      </c>
      <c r="T271" s="18">
        <f>IF(G271&lt;=0,0,IF(G271&lt;=12000,G271,IF(G271&lt;=32000,ROUNDUP(G271/2,0)+6000,IF(G271&lt;=56000,ROUNDUP(G271/4,0)+14000,28000))))</f>
        <v/>
      </c>
      <c r="U271" s="18">
        <f>IF(I271&lt;=0,IF(H271&lt;=0,0,IF(H271&lt;=12000,H271,IF(H271&lt;=32000,ROUNDUP(H271/2,0)+6000,IF(H271&lt;=56000,ROUNDUP(H271/4,0)+14000,28000)))),IF(H271&lt;=0,IF(I271&lt;=0,0,IF(I271&lt;=15000,I271,IF(I271&lt;=40000,ROUNDUP(I271/2,0)+7500,IF(I271&lt;=70000,ROUNDUP(I271/4,0)+17500,35000)))),MAX(IF(I271&lt;=0,0,IF(I271&lt;=15000,I271,IF(I271&lt;=40000,ROUNDUP(I271/2,0)+7500,IF(I271&lt;=70000,ROUNDUP(I271/4,0)+17500,35000)))),MIN(IF(H271&lt;=0,0,IF(H271&lt;=12000,H271,IF(H271&lt;=32000,ROUNDUP(H271/2,0)+6000,IF(H271&lt;=56000,ROUNDUP(H271/4,0)+14000,28000))))+IF(I271&lt;=0,0,IF(I271&lt;=15000,I271,IF(I271&lt;=40000,ROUNDUP(I271/2,0)+7500,IF(I271&lt;=70000,ROUNDUP(I271/4,0)+17500,35000)))),28000))))</f>
        <v/>
      </c>
      <c r="V271" s="18">
        <f>MIN(70000,S271+T271+U271)</f>
        <v/>
      </c>
      <c r="W271" s="18">
        <f>MAX(0,ROUNDDOWN(M271-J271-N271-K271-0,-3))</f>
        <v/>
      </c>
      <c r="X271" s="18">
        <f>MAX(0,ROUNDDOWN(M271-J271-N271-K271-R271,-3))</f>
        <v/>
      </c>
      <c r="Y271" s="18">
        <f>IF(W271&lt;=0,0,ROUNDDOWN((W271*LOOKUP(W271,{0,1950001,3300001,6950001,9000001,18000001,40000001},{0.05,0.1,0.2,0.23,0.33,0.4,0.45})-LOOKUP(W271,{0,1950001,3300001,6950001,9000001,18000001,40000001},{0,97500,427500,636000,1536000,2796000,4796000}))*1.021,-2))</f>
        <v/>
      </c>
      <c r="Z271" s="18">
        <f>IF(X271&lt;=0,0,ROUNDDOWN((X271*LOOKUP(X271,{0,1950001,3300001,6950001,9000001,18000001,40000001},{0.05,0.1,0.2,0.23,0.33,0.4,0.45})-LOOKUP(X271,{0,1950001,3300001,6950001,9000001,18000001,40000001},{0,97500,427500,636000,1536000,2796000,4796000}))*1.021,-2))</f>
        <v/>
      </c>
      <c r="AA271" s="18">
        <f>MAX(0,ROUNDDOWN(M271-J271-430000-L271-0,-3))</f>
        <v/>
      </c>
      <c r="AB271" s="18">
        <f>MAX(0,ROUNDDOWN(M271-J271-430000-L271-V271,-3))</f>
        <v/>
      </c>
      <c r="AC271" s="18">
        <f>IF(M271&lt;=450000,0,MAX(0,ROUNDDOWN(AA271*0.06-MIN(50000,AA271)*0.03,-2))+MAX(0,ROUNDDOWN(AA271*0.04-MIN(50000,AA271)*0.02,-2)))</f>
        <v/>
      </c>
      <c r="AD271" s="18">
        <f>IF(M271&lt;=450000,0,MAX(0,ROUNDDOWN(AB271*0.06-MIN(50000,AB271)*0.03,-2))+MAX(0,ROUNDDOWN(AB271*0.04-MIN(50000,AB271)*0.02,-2)))</f>
        <v/>
      </c>
      <c r="AE271" s="18">
        <f>Y271-Z271</f>
        <v/>
      </c>
      <c r="AF271" s="18">
        <f>AC271-AD271</f>
        <v/>
      </c>
      <c r="AG271" s="18">
        <f>AE271+AF271</f>
        <v/>
      </c>
      <c r="AH271" s="20">
        <f>IF(W271&lt;=0,0,LOOKUP(W271,{0,1950001,3300001,6950001,9000001,18000001,40000001},{0.05,0.1,0.2,0.23,0.33,0.4,0.45}))</f>
        <v/>
      </c>
    </row>
    <row r="272">
      <c r="A272" t="inlineStr">
        <is>
          <t>1万円刻み 特例あり一般12万円</t>
        </is>
      </c>
      <c r="B272" s="18">
        <f>'4_1万円刻み'!$A$64</f>
        <v/>
      </c>
      <c r="C272" s="19" t="n">
        <v>2026</v>
      </c>
      <c r="D272" t="inlineStr">
        <is>
          <t>はい</t>
        </is>
      </c>
      <c r="E272" s="18" t="n">
        <v>120000</v>
      </c>
      <c r="F272" s="18" t="n">
        <v>0</v>
      </c>
      <c r="G272" s="18" t="n">
        <v>0</v>
      </c>
      <c r="H272" s="18" t="n">
        <v>0</v>
      </c>
      <c r="I272" s="18" t="n">
        <v>0</v>
      </c>
      <c r="J272" s="18">
        <f>ROUND(MIN(B272/12,650000)*12*0.0915+MIN(B272/12,1390000)*12*(0.0504+0)+B272*0.005,0)</f>
        <v/>
      </c>
      <c r="K272" s="18" t="n">
        <v>0</v>
      </c>
      <c r="L272" s="18" t="n">
        <v>0</v>
      </c>
      <c r="M272" s="18">
        <f>ROUND(IF(C272&gt;=2026,IF(B272&lt;741000,0,IF(B272&lt;2191000,B272-740000,IF(B272&lt;2193000,1451000,IF(B272&lt;2196000,1453000,IF(B272&lt;2200000,1456000,IF(B272&lt;3600000,ROUNDDOWN(B272/4,-3)*2.8-80000,IF(B272&lt;6600000,ROUNDDOWN(B272/4,-3)*3.2-440000,IF(B272&lt;8500000,ROUNDDOWN(B272*0.9,0)-1100000,B272-1950000)))))))),IF(B272&lt;651000,0,IF(B272&lt;1900000,B272-650000,IF(B272&lt;3600000,ROUNDDOWN(B272/4,-3)*2.8-80000,IF(B272&lt;6600000,ROUNDDOWN(B272/4,-3)*3.2-440000,IF(B272&lt;8500000,ROUNDDOWN(B272*0.9,0)-1100000,B272-1950000)))))),0)</f>
        <v/>
      </c>
      <c r="N272" s="18">
        <f>IF(M272&gt;23500000,NA(),IF(C272&gt;=2026,IF(M272&lt;=4890000,1040000,IF(M272&lt;=6550000,670000,620000)),IF(M272&lt;=1320000,950000,IF(M272&lt;=3360000,880000,IF(M272&lt;=4890000,680000,IF(M272&lt;=6550000,630000,580000))))))</f>
        <v/>
      </c>
      <c r="O272" s="18">
        <f>IF(F272&lt;=0,IF(AND(D272="はい",C272&gt;=2026,C272&lt;=2027),IF(E272&lt;=0,0,IF(E272&lt;=30000,E272,IF(E272&lt;=60000,ROUNDUP(E272/2,0)+15000,IF(E272&lt;=120000,ROUNDUP(E272/4,0)+30000,60000)))),IF(E272&lt;=0,0,IF(E272&lt;=20000,E272,IF(E272&lt;=40000,ROUNDUP(E272/2,0)+10000,IF(E272&lt;=80000,ROUNDUP(E272/4,0)+20000,40000))))),IF(E272&lt;=0,IF(F272&lt;=0,0,IF(F272&lt;=25000,F272,IF(F272&lt;=50000,ROUNDUP(F272/2,0)+12500,IF(F272&lt;=100000,ROUNDUP(F272/4,0)+25000,50000)))),MAX(IF(F272&lt;=0,0,IF(F272&lt;=25000,F272,IF(F272&lt;=50000,ROUNDUP(F272/2,0)+12500,IF(F272&lt;=100000,ROUNDUP(F272/4,0)+25000,50000)))),MIN(IF(AND(D272="はい",C272&gt;=2026,C272&lt;=2027),IF(E272&lt;=0,0,IF(E272&lt;=30000,E272,IF(E272&lt;=60000,ROUNDUP(E272/2,0)+15000,IF(E272&lt;=120000,ROUNDUP(E272/4,0)+30000,60000)))),IF(E272&lt;=0,0,IF(E272&lt;=20000,E272,IF(E272&lt;=40000,ROUNDUP(E272/2,0)+10000,IF(E272&lt;=80000,ROUNDUP(E272/4,0)+20000,40000)))))+IF(F272&lt;=0,0,IF(F272&lt;=25000,F272,IF(F272&lt;=50000,ROUNDUP(F272/2,0)+12500,IF(F272&lt;=100000,ROUNDUP(F272/4,0)+25000,50000)))),IF(AND(D272="はい",C272&gt;=2026,C272&lt;=2027),60000,40000)))))</f>
        <v/>
      </c>
      <c r="P272" s="18">
        <f>IF(G272&lt;=0,0,IF(G272&lt;=20000,G272,IF(G272&lt;=40000,ROUNDUP(G272/2,0)+10000,IF(G272&lt;=80000,ROUNDUP(G272/4,0)+20000,40000))))</f>
        <v/>
      </c>
      <c r="Q272" s="18">
        <f>IF(I272&lt;=0,IF(H272&lt;=0,0,IF(H272&lt;=20000,H272,IF(H272&lt;=40000,ROUNDUP(H272/2,0)+10000,IF(H272&lt;=80000,ROUNDUP(H272/4,0)+20000,40000)))),IF(H272&lt;=0,IF(I272&lt;=0,0,IF(I272&lt;=25000,I272,IF(I272&lt;=50000,ROUNDUP(I272/2,0)+12500,IF(I272&lt;=100000,ROUNDUP(I272/4,0)+25000,50000)))),MAX(IF(I272&lt;=0,0,IF(I272&lt;=25000,I272,IF(I272&lt;=50000,ROUNDUP(I272/2,0)+12500,IF(I272&lt;=100000,ROUNDUP(I272/4,0)+25000,50000)))),MIN(IF(H272&lt;=0,0,IF(H272&lt;=20000,H272,IF(H272&lt;=40000,ROUNDUP(H272/2,0)+10000,IF(H272&lt;=80000,ROUNDUP(H272/4,0)+20000,40000))))+IF(I272&lt;=0,0,IF(I272&lt;=25000,I272,IF(I272&lt;=50000,ROUNDUP(I272/2,0)+12500,IF(I272&lt;=100000,ROUNDUP(I272/4,0)+25000,50000)))),40000))))</f>
        <v/>
      </c>
      <c r="R272" s="18">
        <f>MIN(120000,O272+P272+Q272)</f>
        <v/>
      </c>
      <c r="S272" s="18">
        <f>IF(F272&lt;=0,IF(E272&lt;=0,0,IF(E272&lt;=12000,E272,IF(E272&lt;=32000,ROUNDUP(E272/2,0)+6000,IF(E272&lt;=56000,ROUNDUP(E272/4,0)+14000,28000)))),IF(E272&lt;=0,IF(F272&lt;=0,0,IF(F272&lt;=15000,F272,IF(F272&lt;=40000,ROUNDUP(F272/2,0)+7500,IF(F272&lt;=70000,ROUNDUP(F272/4,0)+17500,35000)))),MAX(IF(F272&lt;=0,0,IF(F272&lt;=15000,F272,IF(F272&lt;=40000,ROUNDUP(F272/2,0)+7500,IF(F272&lt;=70000,ROUNDUP(F272/4,0)+17500,35000)))),MIN(IF(E272&lt;=0,0,IF(E272&lt;=12000,E272,IF(E272&lt;=32000,ROUNDUP(E272/2,0)+6000,IF(E272&lt;=56000,ROUNDUP(E272/4,0)+14000,28000))))+IF(F272&lt;=0,0,IF(F272&lt;=15000,F272,IF(F272&lt;=40000,ROUNDUP(F272/2,0)+7500,IF(F272&lt;=70000,ROUNDUP(F272/4,0)+17500,35000)))),28000))))</f>
        <v/>
      </c>
      <c r="T272" s="18">
        <f>IF(G272&lt;=0,0,IF(G272&lt;=12000,G272,IF(G272&lt;=32000,ROUNDUP(G272/2,0)+6000,IF(G272&lt;=56000,ROUNDUP(G272/4,0)+14000,28000))))</f>
        <v/>
      </c>
      <c r="U272" s="18">
        <f>IF(I272&lt;=0,IF(H272&lt;=0,0,IF(H272&lt;=12000,H272,IF(H272&lt;=32000,ROUNDUP(H272/2,0)+6000,IF(H272&lt;=56000,ROUNDUP(H272/4,0)+14000,28000)))),IF(H272&lt;=0,IF(I272&lt;=0,0,IF(I272&lt;=15000,I272,IF(I272&lt;=40000,ROUNDUP(I272/2,0)+7500,IF(I272&lt;=70000,ROUNDUP(I272/4,0)+17500,35000)))),MAX(IF(I272&lt;=0,0,IF(I272&lt;=15000,I272,IF(I272&lt;=40000,ROUNDUP(I272/2,0)+7500,IF(I272&lt;=70000,ROUNDUP(I272/4,0)+17500,35000)))),MIN(IF(H272&lt;=0,0,IF(H272&lt;=12000,H272,IF(H272&lt;=32000,ROUNDUP(H272/2,0)+6000,IF(H272&lt;=56000,ROUNDUP(H272/4,0)+14000,28000))))+IF(I272&lt;=0,0,IF(I272&lt;=15000,I272,IF(I272&lt;=40000,ROUNDUP(I272/2,0)+7500,IF(I272&lt;=70000,ROUNDUP(I272/4,0)+17500,35000)))),28000))))</f>
        <v/>
      </c>
      <c r="V272" s="18">
        <f>MIN(70000,S272+T272+U272)</f>
        <v/>
      </c>
      <c r="W272" s="18">
        <f>MAX(0,ROUNDDOWN(M272-J272-N272-K272-0,-3))</f>
        <v/>
      </c>
      <c r="X272" s="18">
        <f>MAX(0,ROUNDDOWN(M272-J272-N272-K272-R272,-3))</f>
        <v/>
      </c>
      <c r="Y272" s="18">
        <f>IF(W272&lt;=0,0,ROUNDDOWN((W272*LOOKUP(W272,{0,1950001,3300001,6950001,9000001,18000001,40000001},{0.05,0.1,0.2,0.23,0.33,0.4,0.45})-LOOKUP(W272,{0,1950001,3300001,6950001,9000001,18000001,40000001},{0,97500,427500,636000,1536000,2796000,4796000}))*1.021,-2))</f>
        <v/>
      </c>
      <c r="Z272" s="18">
        <f>IF(X272&lt;=0,0,ROUNDDOWN((X272*LOOKUP(X272,{0,1950001,3300001,6950001,9000001,18000001,40000001},{0.05,0.1,0.2,0.23,0.33,0.4,0.45})-LOOKUP(X272,{0,1950001,3300001,6950001,9000001,18000001,40000001},{0,97500,427500,636000,1536000,2796000,4796000}))*1.021,-2))</f>
        <v/>
      </c>
      <c r="AA272" s="18">
        <f>MAX(0,ROUNDDOWN(M272-J272-430000-L272-0,-3))</f>
        <v/>
      </c>
      <c r="AB272" s="18">
        <f>MAX(0,ROUNDDOWN(M272-J272-430000-L272-V272,-3))</f>
        <v/>
      </c>
      <c r="AC272" s="18">
        <f>IF(M272&lt;=450000,0,MAX(0,ROUNDDOWN(AA272*0.06-MIN(50000,AA272)*0.03,-2))+MAX(0,ROUNDDOWN(AA272*0.04-MIN(50000,AA272)*0.02,-2)))</f>
        <v/>
      </c>
      <c r="AD272" s="18">
        <f>IF(M272&lt;=450000,0,MAX(0,ROUNDDOWN(AB272*0.06-MIN(50000,AB272)*0.03,-2))+MAX(0,ROUNDDOWN(AB272*0.04-MIN(50000,AB272)*0.02,-2)))</f>
        <v/>
      </c>
      <c r="AE272" s="18">
        <f>Y272-Z272</f>
        <v/>
      </c>
      <c r="AF272" s="18">
        <f>AC272-AD272</f>
        <v/>
      </c>
      <c r="AG272" s="18">
        <f>AE272+AF272</f>
        <v/>
      </c>
      <c r="AH272" s="20">
        <f>IF(W272&lt;=0,0,LOOKUP(W272,{0,1950001,3300001,6950001,9000001,18000001,40000001},{0.05,0.1,0.2,0.23,0.33,0.4,0.45}))</f>
        <v/>
      </c>
    </row>
    <row r="273">
      <c r="A273" t="inlineStr">
        <is>
          <t>1万円刻み 3区分8万円ずつ</t>
        </is>
      </c>
      <c r="B273" s="18">
        <f>'4_1万円刻み'!$A$65</f>
        <v/>
      </c>
      <c r="C273" s="19" t="n">
        <v>2026</v>
      </c>
      <c r="D273" t="inlineStr">
        <is>
          <t>いいえ</t>
        </is>
      </c>
      <c r="E273" s="18" t="n">
        <v>80000</v>
      </c>
      <c r="F273" s="18" t="n">
        <v>0</v>
      </c>
      <c r="G273" s="18" t="n">
        <v>80000</v>
      </c>
      <c r="H273" s="18" t="n">
        <v>80000</v>
      </c>
      <c r="I273" s="18" t="n">
        <v>0</v>
      </c>
      <c r="J273" s="18">
        <f>ROUND(MIN(B273/12,650000)*12*0.0915+MIN(B273/12,1390000)*12*(0.0504+0)+B273*0.005,0)</f>
        <v/>
      </c>
      <c r="K273" s="18" t="n">
        <v>0</v>
      </c>
      <c r="L273" s="18" t="n">
        <v>0</v>
      </c>
      <c r="M273" s="18">
        <f>ROUND(IF(C273&gt;=2026,IF(B273&lt;741000,0,IF(B273&lt;2191000,B273-740000,IF(B273&lt;2193000,1451000,IF(B273&lt;2196000,1453000,IF(B273&lt;2200000,1456000,IF(B273&lt;3600000,ROUNDDOWN(B273/4,-3)*2.8-80000,IF(B273&lt;6600000,ROUNDDOWN(B273/4,-3)*3.2-440000,IF(B273&lt;8500000,ROUNDDOWN(B273*0.9,0)-1100000,B273-1950000)))))))),IF(B273&lt;651000,0,IF(B273&lt;1900000,B273-650000,IF(B273&lt;3600000,ROUNDDOWN(B273/4,-3)*2.8-80000,IF(B273&lt;6600000,ROUNDDOWN(B273/4,-3)*3.2-440000,IF(B273&lt;8500000,ROUNDDOWN(B273*0.9,0)-1100000,B273-1950000)))))),0)</f>
        <v/>
      </c>
      <c r="N273" s="18">
        <f>IF(M273&gt;23500000,NA(),IF(C273&gt;=2026,IF(M273&lt;=4890000,1040000,IF(M273&lt;=6550000,670000,620000)),IF(M273&lt;=1320000,950000,IF(M273&lt;=3360000,880000,IF(M273&lt;=4890000,680000,IF(M273&lt;=6550000,630000,580000))))))</f>
        <v/>
      </c>
      <c r="O273" s="18">
        <f>IF(F273&lt;=0,IF(AND(D273="はい",C273&gt;=2026,C273&lt;=2027),IF(E273&lt;=0,0,IF(E273&lt;=30000,E273,IF(E273&lt;=60000,ROUNDUP(E273/2,0)+15000,IF(E273&lt;=120000,ROUNDUP(E273/4,0)+30000,60000)))),IF(E273&lt;=0,0,IF(E273&lt;=20000,E273,IF(E273&lt;=40000,ROUNDUP(E273/2,0)+10000,IF(E273&lt;=80000,ROUNDUP(E273/4,0)+20000,40000))))),IF(E273&lt;=0,IF(F273&lt;=0,0,IF(F273&lt;=25000,F273,IF(F273&lt;=50000,ROUNDUP(F273/2,0)+12500,IF(F273&lt;=100000,ROUNDUP(F273/4,0)+25000,50000)))),MAX(IF(F273&lt;=0,0,IF(F273&lt;=25000,F273,IF(F273&lt;=50000,ROUNDUP(F273/2,0)+12500,IF(F273&lt;=100000,ROUNDUP(F273/4,0)+25000,50000)))),MIN(IF(AND(D273="はい",C273&gt;=2026,C273&lt;=2027),IF(E273&lt;=0,0,IF(E273&lt;=30000,E273,IF(E273&lt;=60000,ROUNDUP(E273/2,0)+15000,IF(E273&lt;=120000,ROUNDUP(E273/4,0)+30000,60000)))),IF(E273&lt;=0,0,IF(E273&lt;=20000,E273,IF(E273&lt;=40000,ROUNDUP(E273/2,0)+10000,IF(E273&lt;=80000,ROUNDUP(E273/4,0)+20000,40000)))))+IF(F273&lt;=0,0,IF(F273&lt;=25000,F273,IF(F273&lt;=50000,ROUNDUP(F273/2,0)+12500,IF(F273&lt;=100000,ROUNDUP(F273/4,0)+25000,50000)))),IF(AND(D273="はい",C273&gt;=2026,C273&lt;=2027),60000,40000)))))</f>
        <v/>
      </c>
      <c r="P273" s="18">
        <f>IF(G273&lt;=0,0,IF(G273&lt;=20000,G273,IF(G273&lt;=40000,ROUNDUP(G273/2,0)+10000,IF(G273&lt;=80000,ROUNDUP(G273/4,0)+20000,40000))))</f>
        <v/>
      </c>
      <c r="Q273" s="18">
        <f>IF(I273&lt;=0,IF(H273&lt;=0,0,IF(H273&lt;=20000,H273,IF(H273&lt;=40000,ROUNDUP(H273/2,0)+10000,IF(H273&lt;=80000,ROUNDUP(H273/4,0)+20000,40000)))),IF(H273&lt;=0,IF(I273&lt;=0,0,IF(I273&lt;=25000,I273,IF(I273&lt;=50000,ROUNDUP(I273/2,0)+12500,IF(I273&lt;=100000,ROUNDUP(I273/4,0)+25000,50000)))),MAX(IF(I273&lt;=0,0,IF(I273&lt;=25000,I273,IF(I273&lt;=50000,ROUNDUP(I273/2,0)+12500,IF(I273&lt;=100000,ROUNDUP(I273/4,0)+25000,50000)))),MIN(IF(H273&lt;=0,0,IF(H273&lt;=20000,H273,IF(H273&lt;=40000,ROUNDUP(H273/2,0)+10000,IF(H273&lt;=80000,ROUNDUP(H273/4,0)+20000,40000))))+IF(I273&lt;=0,0,IF(I273&lt;=25000,I273,IF(I273&lt;=50000,ROUNDUP(I273/2,0)+12500,IF(I273&lt;=100000,ROUNDUP(I273/4,0)+25000,50000)))),40000))))</f>
        <v/>
      </c>
      <c r="R273" s="18">
        <f>MIN(120000,O273+P273+Q273)</f>
        <v/>
      </c>
      <c r="S273" s="18">
        <f>IF(F273&lt;=0,IF(E273&lt;=0,0,IF(E273&lt;=12000,E273,IF(E273&lt;=32000,ROUNDUP(E273/2,0)+6000,IF(E273&lt;=56000,ROUNDUP(E273/4,0)+14000,28000)))),IF(E273&lt;=0,IF(F273&lt;=0,0,IF(F273&lt;=15000,F273,IF(F273&lt;=40000,ROUNDUP(F273/2,0)+7500,IF(F273&lt;=70000,ROUNDUP(F273/4,0)+17500,35000)))),MAX(IF(F273&lt;=0,0,IF(F273&lt;=15000,F273,IF(F273&lt;=40000,ROUNDUP(F273/2,0)+7500,IF(F273&lt;=70000,ROUNDUP(F273/4,0)+17500,35000)))),MIN(IF(E273&lt;=0,0,IF(E273&lt;=12000,E273,IF(E273&lt;=32000,ROUNDUP(E273/2,0)+6000,IF(E273&lt;=56000,ROUNDUP(E273/4,0)+14000,28000))))+IF(F273&lt;=0,0,IF(F273&lt;=15000,F273,IF(F273&lt;=40000,ROUNDUP(F273/2,0)+7500,IF(F273&lt;=70000,ROUNDUP(F273/4,0)+17500,35000)))),28000))))</f>
        <v/>
      </c>
      <c r="T273" s="18">
        <f>IF(G273&lt;=0,0,IF(G273&lt;=12000,G273,IF(G273&lt;=32000,ROUNDUP(G273/2,0)+6000,IF(G273&lt;=56000,ROUNDUP(G273/4,0)+14000,28000))))</f>
        <v/>
      </c>
      <c r="U273" s="18">
        <f>IF(I273&lt;=0,IF(H273&lt;=0,0,IF(H273&lt;=12000,H273,IF(H273&lt;=32000,ROUNDUP(H273/2,0)+6000,IF(H273&lt;=56000,ROUNDUP(H273/4,0)+14000,28000)))),IF(H273&lt;=0,IF(I273&lt;=0,0,IF(I273&lt;=15000,I273,IF(I273&lt;=40000,ROUNDUP(I273/2,0)+7500,IF(I273&lt;=70000,ROUNDUP(I273/4,0)+17500,35000)))),MAX(IF(I273&lt;=0,0,IF(I273&lt;=15000,I273,IF(I273&lt;=40000,ROUNDUP(I273/2,0)+7500,IF(I273&lt;=70000,ROUNDUP(I273/4,0)+17500,35000)))),MIN(IF(H273&lt;=0,0,IF(H273&lt;=12000,H273,IF(H273&lt;=32000,ROUNDUP(H273/2,0)+6000,IF(H273&lt;=56000,ROUNDUP(H273/4,0)+14000,28000))))+IF(I273&lt;=0,0,IF(I273&lt;=15000,I273,IF(I273&lt;=40000,ROUNDUP(I273/2,0)+7500,IF(I273&lt;=70000,ROUNDUP(I273/4,0)+17500,35000)))),28000))))</f>
        <v/>
      </c>
      <c r="V273" s="18">
        <f>MIN(70000,S273+T273+U273)</f>
        <v/>
      </c>
      <c r="W273" s="18">
        <f>MAX(0,ROUNDDOWN(M273-J273-N273-K273-0,-3))</f>
        <v/>
      </c>
      <c r="X273" s="18">
        <f>MAX(0,ROUNDDOWN(M273-J273-N273-K273-R273,-3))</f>
        <v/>
      </c>
      <c r="Y273" s="18">
        <f>IF(W273&lt;=0,0,ROUNDDOWN((W273*LOOKUP(W273,{0,1950001,3300001,6950001,9000001,18000001,40000001},{0.05,0.1,0.2,0.23,0.33,0.4,0.45})-LOOKUP(W273,{0,1950001,3300001,6950001,9000001,18000001,40000001},{0,97500,427500,636000,1536000,2796000,4796000}))*1.021,-2))</f>
        <v/>
      </c>
      <c r="Z273" s="18">
        <f>IF(X273&lt;=0,0,ROUNDDOWN((X273*LOOKUP(X273,{0,1950001,3300001,6950001,9000001,18000001,40000001},{0.05,0.1,0.2,0.23,0.33,0.4,0.45})-LOOKUP(X273,{0,1950001,3300001,6950001,9000001,18000001,40000001},{0,97500,427500,636000,1536000,2796000,4796000}))*1.021,-2))</f>
        <v/>
      </c>
      <c r="AA273" s="18">
        <f>MAX(0,ROUNDDOWN(M273-J273-430000-L273-0,-3))</f>
        <v/>
      </c>
      <c r="AB273" s="18">
        <f>MAX(0,ROUNDDOWN(M273-J273-430000-L273-V273,-3))</f>
        <v/>
      </c>
      <c r="AC273" s="18">
        <f>IF(M273&lt;=450000,0,MAX(0,ROUNDDOWN(AA273*0.06-MIN(50000,AA273)*0.03,-2))+MAX(0,ROUNDDOWN(AA273*0.04-MIN(50000,AA273)*0.02,-2)))</f>
        <v/>
      </c>
      <c r="AD273" s="18">
        <f>IF(M273&lt;=450000,0,MAX(0,ROUNDDOWN(AB273*0.06-MIN(50000,AB273)*0.03,-2))+MAX(0,ROUNDDOWN(AB273*0.04-MIN(50000,AB273)*0.02,-2)))</f>
        <v/>
      </c>
      <c r="AE273" s="18">
        <f>Y273-Z273</f>
        <v/>
      </c>
      <c r="AF273" s="18">
        <f>AC273-AD273</f>
        <v/>
      </c>
      <c r="AG273" s="18">
        <f>AE273+AF273</f>
        <v/>
      </c>
      <c r="AH273" s="20">
        <f>IF(W273&lt;=0,0,LOOKUP(W273,{0,1950001,3300001,6950001,9000001,18000001,40000001},{0.05,0.1,0.2,0.23,0.33,0.4,0.45}))</f>
        <v/>
      </c>
    </row>
    <row r="274">
      <c r="A274" t="inlineStr">
        <is>
          <t>1万円刻み 一般8万円</t>
        </is>
      </c>
      <c r="B274" s="18">
        <f>'4_1万円刻み'!$A$65</f>
        <v/>
      </c>
      <c r="C274" s="19" t="n">
        <v>2026</v>
      </c>
      <c r="D274" t="inlineStr">
        <is>
          <t>いいえ</t>
        </is>
      </c>
      <c r="E274" s="18" t="n">
        <v>80000</v>
      </c>
      <c r="F274" s="18" t="n">
        <v>0</v>
      </c>
      <c r="G274" s="18" t="n">
        <v>0</v>
      </c>
      <c r="H274" s="18" t="n">
        <v>0</v>
      </c>
      <c r="I274" s="18" t="n">
        <v>0</v>
      </c>
      <c r="J274" s="18">
        <f>ROUND(MIN(B274/12,650000)*12*0.0915+MIN(B274/12,1390000)*12*(0.0504+0)+B274*0.005,0)</f>
        <v/>
      </c>
      <c r="K274" s="18" t="n">
        <v>0</v>
      </c>
      <c r="L274" s="18" t="n">
        <v>0</v>
      </c>
      <c r="M274" s="18">
        <f>ROUND(IF(C274&gt;=2026,IF(B274&lt;741000,0,IF(B274&lt;2191000,B274-740000,IF(B274&lt;2193000,1451000,IF(B274&lt;2196000,1453000,IF(B274&lt;2200000,1456000,IF(B274&lt;3600000,ROUNDDOWN(B274/4,-3)*2.8-80000,IF(B274&lt;6600000,ROUNDDOWN(B274/4,-3)*3.2-440000,IF(B274&lt;8500000,ROUNDDOWN(B274*0.9,0)-1100000,B274-1950000)))))))),IF(B274&lt;651000,0,IF(B274&lt;1900000,B274-650000,IF(B274&lt;3600000,ROUNDDOWN(B274/4,-3)*2.8-80000,IF(B274&lt;6600000,ROUNDDOWN(B274/4,-3)*3.2-440000,IF(B274&lt;8500000,ROUNDDOWN(B274*0.9,0)-1100000,B274-1950000)))))),0)</f>
        <v/>
      </c>
      <c r="N274" s="18">
        <f>IF(M274&gt;23500000,NA(),IF(C274&gt;=2026,IF(M274&lt;=4890000,1040000,IF(M274&lt;=6550000,670000,620000)),IF(M274&lt;=1320000,950000,IF(M274&lt;=3360000,880000,IF(M274&lt;=4890000,680000,IF(M274&lt;=6550000,630000,580000))))))</f>
        <v/>
      </c>
      <c r="O274" s="18">
        <f>IF(F274&lt;=0,IF(AND(D274="はい",C274&gt;=2026,C274&lt;=2027),IF(E274&lt;=0,0,IF(E274&lt;=30000,E274,IF(E274&lt;=60000,ROUNDUP(E274/2,0)+15000,IF(E274&lt;=120000,ROUNDUP(E274/4,0)+30000,60000)))),IF(E274&lt;=0,0,IF(E274&lt;=20000,E274,IF(E274&lt;=40000,ROUNDUP(E274/2,0)+10000,IF(E274&lt;=80000,ROUNDUP(E274/4,0)+20000,40000))))),IF(E274&lt;=0,IF(F274&lt;=0,0,IF(F274&lt;=25000,F274,IF(F274&lt;=50000,ROUNDUP(F274/2,0)+12500,IF(F274&lt;=100000,ROUNDUP(F274/4,0)+25000,50000)))),MAX(IF(F274&lt;=0,0,IF(F274&lt;=25000,F274,IF(F274&lt;=50000,ROUNDUP(F274/2,0)+12500,IF(F274&lt;=100000,ROUNDUP(F274/4,0)+25000,50000)))),MIN(IF(AND(D274="はい",C274&gt;=2026,C274&lt;=2027),IF(E274&lt;=0,0,IF(E274&lt;=30000,E274,IF(E274&lt;=60000,ROUNDUP(E274/2,0)+15000,IF(E274&lt;=120000,ROUNDUP(E274/4,0)+30000,60000)))),IF(E274&lt;=0,0,IF(E274&lt;=20000,E274,IF(E274&lt;=40000,ROUNDUP(E274/2,0)+10000,IF(E274&lt;=80000,ROUNDUP(E274/4,0)+20000,40000)))))+IF(F274&lt;=0,0,IF(F274&lt;=25000,F274,IF(F274&lt;=50000,ROUNDUP(F274/2,0)+12500,IF(F274&lt;=100000,ROUNDUP(F274/4,0)+25000,50000)))),IF(AND(D274="はい",C274&gt;=2026,C274&lt;=2027),60000,40000)))))</f>
        <v/>
      </c>
      <c r="P274" s="18">
        <f>IF(G274&lt;=0,0,IF(G274&lt;=20000,G274,IF(G274&lt;=40000,ROUNDUP(G274/2,0)+10000,IF(G274&lt;=80000,ROUNDUP(G274/4,0)+20000,40000))))</f>
        <v/>
      </c>
      <c r="Q274" s="18">
        <f>IF(I274&lt;=0,IF(H274&lt;=0,0,IF(H274&lt;=20000,H274,IF(H274&lt;=40000,ROUNDUP(H274/2,0)+10000,IF(H274&lt;=80000,ROUNDUP(H274/4,0)+20000,40000)))),IF(H274&lt;=0,IF(I274&lt;=0,0,IF(I274&lt;=25000,I274,IF(I274&lt;=50000,ROUNDUP(I274/2,0)+12500,IF(I274&lt;=100000,ROUNDUP(I274/4,0)+25000,50000)))),MAX(IF(I274&lt;=0,0,IF(I274&lt;=25000,I274,IF(I274&lt;=50000,ROUNDUP(I274/2,0)+12500,IF(I274&lt;=100000,ROUNDUP(I274/4,0)+25000,50000)))),MIN(IF(H274&lt;=0,0,IF(H274&lt;=20000,H274,IF(H274&lt;=40000,ROUNDUP(H274/2,0)+10000,IF(H274&lt;=80000,ROUNDUP(H274/4,0)+20000,40000))))+IF(I274&lt;=0,0,IF(I274&lt;=25000,I274,IF(I274&lt;=50000,ROUNDUP(I274/2,0)+12500,IF(I274&lt;=100000,ROUNDUP(I274/4,0)+25000,50000)))),40000))))</f>
        <v/>
      </c>
      <c r="R274" s="18">
        <f>MIN(120000,O274+P274+Q274)</f>
        <v/>
      </c>
      <c r="S274" s="18">
        <f>IF(F274&lt;=0,IF(E274&lt;=0,0,IF(E274&lt;=12000,E274,IF(E274&lt;=32000,ROUNDUP(E274/2,0)+6000,IF(E274&lt;=56000,ROUNDUP(E274/4,0)+14000,28000)))),IF(E274&lt;=0,IF(F274&lt;=0,0,IF(F274&lt;=15000,F274,IF(F274&lt;=40000,ROUNDUP(F274/2,0)+7500,IF(F274&lt;=70000,ROUNDUP(F274/4,0)+17500,35000)))),MAX(IF(F274&lt;=0,0,IF(F274&lt;=15000,F274,IF(F274&lt;=40000,ROUNDUP(F274/2,0)+7500,IF(F274&lt;=70000,ROUNDUP(F274/4,0)+17500,35000)))),MIN(IF(E274&lt;=0,0,IF(E274&lt;=12000,E274,IF(E274&lt;=32000,ROUNDUP(E274/2,0)+6000,IF(E274&lt;=56000,ROUNDUP(E274/4,0)+14000,28000))))+IF(F274&lt;=0,0,IF(F274&lt;=15000,F274,IF(F274&lt;=40000,ROUNDUP(F274/2,0)+7500,IF(F274&lt;=70000,ROUNDUP(F274/4,0)+17500,35000)))),28000))))</f>
        <v/>
      </c>
      <c r="T274" s="18">
        <f>IF(G274&lt;=0,0,IF(G274&lt;=12000,G274,IF(G274&lt;=32000,ROUNDUP(G274/2,0)+6000,IF(G274&lt;=56000,ROUNDUP(G274/4,0)+14000,28000))))</f>
        <v/>
      </c>
      <c r="U274" s="18">
        <f>IF(I274&lt;=0,IF(H274&lt;=0,0,IF(H274&lt;=12000,H274,IF(H274&lt;=32000,ROUNDUP(H274/2,0)+6000,IF(H274&lt;=56000,ROUNDUP(H274/4,0)+14000,28000)))),IF(H274&lt;=0,IF(I274&lt;=0,0,IF(I274&lt;=15000,I274,IF(I274&lt;=40000,ROUNDUP(I274/2,0)+7500,IF(I274&lt;=70000,ROUNDUP(I274/4,0)+17500,35000)))),MAX(IF(I274&lt;=0,0,IF(I274&lt;=15000,I274,IF(I274&lt;=40000,ROUNDUP(I274/2,0)+7500,IF(I274&lt;=70000,ROUNDUP(I274/4,0)+17500,35000)))),MIN(IF(H274&lt;=0,0,IF(H274&lt;=12000,H274,IF(H274&lt;=32000,ROUNDUP(H274/2,0)+6000,IF(H274&lt;=56000,ROUNDUP(H274/4,0)+14000,28000))))+IF(I274&lt;=0,0,IF(I274&lt;=15000,I274,IF(I274&lt;=40000,ROUNDUP(I274/2,0)+7500,IF(I274&lt;=70000,ROUNDUP(I274/4,0)+17500,35000)))),28000))))</f>
        <v/>
      </c>
      <c r="V274" s="18">
        <f>MIN(70000,S274+T274+U274)</f>
        <v/>
      </c>
      <c r="W274" s="18">
        <f>MAX(0,ROUNDDOWN(M274-J274-N274-K274-0,-3))</f>
        <v/>
      </c>
      <c r="X274" s="18">
        <f>MAX(0,ROUNDDOWN(M274-J274-N274-K274-R274,-3))</f>
        <v/>
      </c>
      <c r="Y274" s="18">
        <f>IF(W274&lt;=0,0,ROUNDDOWN((W274*LOOKUP(W274,{0,1950001,3300001,6950001,9000001,18000001,40000001},{0.05,0.1,0.2,0.23,0.33,0.4,0.45})-LOOKUP(W274,{0,1950001,3300001,6950001,9000001,18000001,40000001},{0,97500,427500,636000,1536000,2796000,4796000}))*1.021,-2))</f>
        <v/>
      </c>
      <c r="Z274" s="18">
        <f>IF(X274&lt;=0,0,ROUNDDOWN((X274*LOOKUP(X274,{0,1950001,3300001,6950001,9000001,18000001,40000001},{0.05,0.1,0.2,0.23,0.33,0.4,0.45})-LOOKUP(X274,{0,1950001,3300001,6950001,9000001,18000001,40000001},{0,97500,427500,636000,1536000,2796000,4796000}))*1.021,-2))</f>
        <v/>
      </c>
      <c r="AA274" s="18">
        <f>MAX(0,ROUNDDOWN(M274-J274-430000-L274-0,-3))</f>
        <v/>
      </c>
      <c r="AB274" s="18">
        <f>MAX(0,ROUNDDOWN(M274-J274-430000-L274-V274,-3))</f>
        <v/>
      </c>
      <c r="AC274" s="18">
        <f>IF(M274&lt;=450000,0,MAX(0,ROUNDDOWN(AA274*0.06-MIN(50000,AA274)*0.03,-2))+MAX(0,ROUNDDOWN(AA274*0.04-MIN(50000,AA274)*0.02,-2)))</f>
        <v/>
      </c>
      <c r="AD274" s="18">
        <f>IF(M274&lt;=450000,0,MAX(0,ROUNDDOWN(AB274*0.06-MIN(50000,AB274)*0.03,-2))+MAX(0,ROUNDDOWN(AB274*0.04-MIN(50000,AB274)*0.02,-2)))</f>
        <v/>
      </c>
      <c r="AE274" s="18">
        <f>Y274-Z274</f>
        <v/>
      </c>
      <c r="AF274" s="18">
        <f>AC274-AD274</f>
        <v/>
      </c>
      <c r="AG274" s="18">
        <f>AE274+AF274</f>
        <v/>
      </c>
      <c r="AH274" s="20">
        <f>IF(W274&lt;=0,0,LOOKUP(W274,{0,1950001,3300001,6950001,9000001,18000001,40000001},{0.05,0.1,0.2,0.23,0.33,0.4,0.45}))</f>
        <v/>
      </c>
    </row>
    <row r="275">
      <c r="A275" t="inlineStr">
        <is>
          <t>1万円刻み 特例あり一般12万円</t>
        </is>
      </c>
      <c r="B275" s="18">
        <f>'4_1万円刻み'!$A$65</f>
        <v/>
      </c>
      <c r="C275" s="19" t="n">
        <v>2026</v>
      </c>
      <c r="D275" t="inlineStr">
        <is>
          <t>はい</t>
        </is>
      </c>
      <c r="E275" s="18" t="n">
        <v>120000</v>
      </c>
      <c r="F275" s="18" t="n">
        <v>0</v>
      </c>
      <c r="G275" s="18" t="n">
        <v>0</v>
      </c>
      <c r="H275" s="18" t="n">
        <v>0</v>
      </c>
      <c r="I275" s="18" t="n">
        <v>0</v>
      </c>
      <c r="J275" s="18">
        <f>ROUND(MIN(B275/12,650000)*12*0.0915+MIN(B275/12,1390000)*12*(0.0504+0)+B275*0.005,0)</f>
        <v/>
      </c>
      <c r="K275" s="18" t="n">
        <v>0</v>
      </c>
      <c r="L275" s="18" t="n">
        <v>0</v>
      </c>
      <c r="M275" s="18">
        <f>ROUND(IF(C275&gt;=2026,IF(B275&lt;741000,0,IF(B275&lt;2191000,B275-740000,IF(B275&lt;2193000,1451000,IF(B275&lt;2196000,1453000,IF(B275&lt;2200000,1456000,IF(B275&lt;3600000,ROUNDDOWN(B275/4,-3)*2.8-80000,IF(B275&lt;6600000,ROUNDDOWN(B275/4,-3)*3.2-440000,IF(B275&lt;8500000,ROUNDDOWN(B275*0.9,0)-1100000,B275-1950000)))))))),IF(B275&lt;651000,0,IF(B275&lt;1900000,B275-650000,IF(B275&lt;3600000,ROUNDDOWN(B275/4,-3)*2.8-80000,IF(B275&lt;6600000,ROUNDDOWN(B275/4,-3)*3.2-440000,IF(B275&lt;8500000,ROUNDDOWN(B275*0.9,0)-1100000,B275-1950000)))))),0)</f>
        <v/>
      </c>
      <c r="N275" s="18">
        <f>IF(M275&gt;23500000,NA(),IF(C275&gt;=2026,IF(M275&lt;=4890000,1040000,IF(M275&lt;=6550000,670000,620000)),IF(M275&lt;=1320000,950000,IF(M275&lt;=3360000,880000,IF(M275&lt;=4890000,680000,IF(M275&lt;=6550000,630000,580000))))))</f>
        <v/>
      </c>
      <c r="O275" s="18">
        <f>IF(F275&lt;=0,IF(AND(D275="はい",C275&gt;=2026,C275&lt;=2027),IF(E275&lt;=0,0,IF(E275&lt;=30000,E275,IF(E275&lt;=60000,ROUNDUP(E275/2,0)+15000,IF(E275&lt;=120000,ROUNDUP(E275/4,0)+30000,60000)))),IF(E275&lt;=0,0,IF(E275&lt;=20000,E275,IF(E275&lt;=40000,ROUNDUP(E275/2,0)+10000,IF(E275&lt;=80000,ROUNDUP(E275/4,0)+20000,40000))))),IF(E275&lt;=0,IF(F275&lt;=0,0,IF(F275&lt;=25000,F275,IF(F275&lt;=50000,ROUNDUP(F275/2,0)+12500,IF(F275&lt;=100000,ROUNDUP(F275/4,0)+25000,50000)))),MAX(IF(F275&lt;=0,0,IF(F275&lt;=25000,F275,IF(F275&lt;=50000,ROUNDUP(F275/2,0)+12500,IF(F275&lt;=100000,ROUNDUP(F275/4,0)+25000,50000)))),MIN(IF(AND(D275="はい",C275&gt;=2026,C275&lt;=2027),IF(E275&lt;=0,0,IF(E275&lt;=30000,E275,IF(E275&lt;=60000,ROUNDUP(E275/2,0)+15000,IF(E275&lt;=120000,ROUNDUP(E275/4,0)+30000,60000)))),IF(E275&lt;=0,0,IF(E275&lt;=20000,E275,IF(E275&lt;=40000,ROUNDUP(E275/2,0)+10000,IF(E275&lt;=80000,ROUNDUP(E275/4,0)+20000,40000)))))+IF(F275&lt;=0,0,IF(F275&lt;=25000,F275,IF(F275&lt;=50000,ROUNDUP(F275/2,0)+12500,IF(F275&lt;=100000,ROUNDUP(F275/4,0)+25000,50000)))),IF(AND(D275="はい",C275&gt;=2026,C275&lt;=2027),60000,40000)))))</f>
        <v/>
      </c>
      <c r="P275" s="18">
        <f>IF(G275&lt;=0,0,IF(G275&lt;=20000,G275,IF(G275&lt;=40000,ROUNDUP(G275/2,0)+10000,IF(G275&lt;=80000,ROUNDUP(G275/4,0)+20000,40000))))</f>
        <v/>
      </c>
      <c r="Q275" s="18">
        <f>IF(I275&lt;=0,IF(H275&lt;=0,0,IF(H275&lt;=20000,H275,IF(H275&lt;=40000,ROUNDUP(H275/2,0)+10000,IF(H275&lt;=80000,ROUNDUP(H275/4,0)+20000,40000)))),IF(H275&lt;=0,IF(I275&lt;=0,0,IF(I275&lt;=25000,I275,IF(I275&lt;=50000,ROUNDUP(I275/2,0)+12500,IF(I275&lt;=100000,ROUNDUP(I275/4,0)+25000,50000)))),MAX(IF(I275&lt;=0,0,IF(I275&lt;=25000,I275,IF(I275&lt;=50000,ROUNDUP(I275/2,0)+12500,IF(I275&lt;=100000,ROUNDUP(I275/4,0)+25000,50000)))),MIN(IF(H275&lt;=0,0,IF(H275&lt;=20000,H275,IF(H275&lt;=40000,ROUNDUP(H275/2,0)+10000,IF(H275&lt;=80000,ROUNDUP(H275/4,0)+20000,40000))))+IF(I275&lt;=0,0,IF(I275&lt;=25000,I275,IF(I275&lt;=50000,ROUNDUP(I275/2,0)+12500,IF(I275&lt;=100000,ROUNDUP(I275/4,0)+25000,50000)))),40000))))</f>
        <v/>
      </c>
      <c r="R275" s="18">
        <f>MIN(120000,O275+P275+Q275)</f>
        <v/>
      </c>
      <c r="S275" s="18">
        <f>IF(F275&lt;=0,IF(E275&lt;=0,0,IF(E275&lt;=12000,E275,IF(E275&lt;=32000,ROUNDUP(E275/2,0)+6000,IF(E275&lt;=56000,ROUNDUP(E275/4,0)+14000,28000)))),IF(E275&lt;=0,IF(F275&lt;=0,0,IF(F275&lt;=15000,F275,IF(F275&lt;=40000,ROUNDUP(F275/2,0)+7500,IF(F275&lt;=70000,ROUNDUP(F275/4,0)+17500,35000)))),MAX(IF(F275&lt;=0,0,IF(F275&lt;=15000,F275,IF(F275&lt;=40000,ROUNDUP(F275/2,0)+7500,IF(F275&lt;=70000,ROUNDUP(F275/4,0)+17500,35000)))),MIN(IF(E275&lt;=0,0,IF(E275&lt;=12000,E275,IF(E275&lt;=32000,ROUNDUP(E275/2,0)+6000,IF(E275&lt;=56000,ROUNDUP(E275/4,0)+14000,28000))))+IF(F275&lt;=0,0,IF(F275&lt;=15000,F275,IF(F275&lt;=40000,ROUNDUP(F275/2,0)+7500,IF(F275&lt;=70000,ROUNDUP(F275/4,0)+17500,35000)))),28000))))</f>
        <v/>
      </c>
      <c r="T275" s="18">
        <f>IF(G275&lt;=0,0,IF(G275&lt;=12000,G275,IF(G275&lt;=32000,ROUNDUP(G275/2,0)+6000,IF(G275&lt;=56000,ROUNDUP(G275/4,0)+14000,28000))))</f>
        <v/>
      </c>
      <c r="U275" s="18">
        <f>IF(I275&lt;=0,IF(H275&lt;=0,0,IF(H275&lt;=12000,H275,IF(H275&lt;=32000,ROUNDUP(H275/2,0)+6000,IF(H275&lt;=56000,ROUNDUP(H275/4,0)+14000,28000)))),IF(H275&lt;=0,IF(I275&lt;=0,0,IF(I275&lt;=15000,I275,IF(I275&lt;=40000,ROUNDUP(I275/2,0)+7500,IF(I275&lt;=70000,ROUNDUP(I275/4,0)+17500,35000)))),MAX(IF(I275&lt;=0,0,IF(I275&lt;=15000,I275,IF(I275&lt;=40000,ROUNDUP(I275/2,0)+7500,IF(I275&lt;=70000,ROUNDUP(I275/4,0)+17500,35000)))),MIN(IF(H275&lt;=0,0,IF(H275&lt;=12000,H275,IF(H275&lt;=32000,ROUNDUP(H275/2,0)+6000,IF(H275&lt;=56000,ROUNDUP(H275/4,0)+14000,28000))))+IF(I275&lt;=0,0,IF(I275&lt;=15000,I275,IF(I275&lt;=40000,ROUNDUP(I275/2,0)+7500,IF(I275&lt;=70000,ROUNDUP(I275/4,0)+17500,35000)))),28000))))</f>
        <v/>
      </c>
      <c r="V275" s="18">
        <f>MIN(70000,S275+T275+U275)</f>
        <v/>
      </c>
      <c r="W275" s="18">
        <f>MAX(0,ROUNDDOWN(M275-J275-N275-K275-0,-3))</f>
        <v/>
      </c>
      <c r="X275" s="18">
        <f>MAX(0,ROUNDDOWN(M275-J275-N275-K275-R275,-3))</f>
        <v/>
      </c>
      <c r="Y275" s="18">
        <f>IF(W275&lt;=0,0,ROUNDDOWN((W275*LOOKUP(W275,{0,1950001,3300001,6950001,9000001,18000001,40000001},{0.05,0.1,0.2,0.23,0.33,0.4,0.45})-LOOKUP(W275,{0,1950001,3300001,6950001,9000001,18000001,40000001},{0,97500,427500,636000,1536000,2796000,4796000}))*1.021,-2))</f>
        <v/>
      </c>
      <c r="Z275" s="18">
        <f>IF(X275&lt;=0,0,ROUNDDOWN((X275*LOOKUP(X275,{0,1950001,3300001,6950001,9000001,18000001,40000001},{0.05,0.1,0.2,0.23,0.33,0.4,0.45})-LOOKUP(X275,{0,1950001,3300001,6950001,9000001,18000001,40000001},{0,97500,427500,636000,1536000,2796000,4796000}))*1.021,-2))</f>
        <v/>
      </c>
      <c r="AA275" s="18">
        <f>MAX(0,ROUNDDOWN(M275-J275-430000-L275-0,-3))</f>
        <v/>
      </c>
      <c r="AB275" s="18">
        <f>MAX(0,ROUNDDOWN(M275-J275-430000-L275-V275,-3))</f>
        <v/>
      </c>
      <c r="AC275" s="18">
        <f>IF(M275&lt;=450000,0,MAX(0,ROUNDDOWN(AA275*0.06-MIN(50000,AA275)*0.03,-2))+MAX(0,ROUNDDOWN(AA275*0.04-MIN(50000,AA275)*0.02,-2)))</f>
        <v/>
      </c>
      <c r="AD275" s="18">
        <f>IF(M275&lt;=450000,0,MAX(0,ROUNDDOWN(AB275*0.06-MIN(50000,AB275)*0.03,-2))+MAX(0,ROUNDDOWN(AB275*0.04-MIN(50000,AB275)*0.02,-2)))</f>
        <v/>
      </c>
      <c r="AE275" s="18">
        <f>Y275-Z275</f>
        <v/>
      </c>
      <c r="AF275" s="18">
        <f>AC275-AD275</f>
        <v/>
      </c>
      <c r="AG275" s="18">
        <f>AE275+AF275</f>
        <v/>
      </c>
      <c r="AH275" s="20">
        <f>IF(W275&lt;=0,0,LOOKUP(W275,{0,1950001,3300001,6950001,9000001,18000001,40000001},{0.05,0.1,0.2,0.23,0.33,0.4,0.45}))</f>
        <v/>
      </c>
    </row>
    <row r="276">
      <c r="A276" t="inlineStr">
        <is>
          <t>1万円刻み 3区分8万円ずつ</t>
        </is>
      </c>
      <c r="B276" s="18">
        <f>'4_1万円刻み'!$A$66</f>
        <v/>
      </c>
      <c r="C276" s="19" t="n">
        <v>2026</v>
      </c>
      <c r="D276" t="inlineStr">
        <is>
          <t>いいえ</t>
        </is>
      </c>
      <c r="E276" s="18" t="n">
        <v>80000</v>
      </c>
      <c r="F276" s="18" t="n">
        <v>0</v>
      </c>
      <c r="G276" s="18" t="n">
        <v>80000</v>
      </c>
      <c r="H276" s="18" t="n">
        <v>80000</v>
      </c>
      <c r="I276" s="18" t="n">
        <v>0</v>
      </c>
      <c r="J276" s="18">
        <f>ROUND(MIN(B276/12,650000)*12*0.0915+MIN(B276/12,1390000)*12*(0.0504+0)+B276*0.005,0)</f>
        <v/>
      </c>
      <c r="K276" s="18" t="n">
        <v>0</v>
      </c>
      <c r="L276" s="18" t="n">
        <v>0</v>
      </c>
      <c r="M276" s="18">
        <f>ROUND(IF(C276&gt;=2026,IF(B276&lt;741000,0,IF(B276&lt;2191000,B276-740000,IF(B276&lt;2193000,1451000,IF(B276&lt;2196000,1453000,IF(B276&lt;2200000,1456000,IF(B276&lt;3600000,ROUNDDOWN(B276/4,-3)*2.8-80000,IF(B276&lt;6600000,ROUNDDOWN(B276/4,-3)*3.2-440000,IF(B276&lt;8500000,ROUNDDOWN(B276*0.9,0)-1100000,B276-1950000)))))))),IF(B276&lt;651000,0,IF(B276&lt;1900000,B276-650000,IF(B276&lt;3600000,ROUNDDOWN(B276/4,-3)*2.8-80000,IF(B276&lt;6600000,ROUNDDOWN(B276/4,-3)*3.2-440000,IF(B276&lt;8500000,ROUNDDOWN(B276*0.9,0)-1100000,B276-1950000)))))),0)</f>
        <v/>
      </c>
      <c r="N276" s="18">
        <f>IF(M276&gt;23500000,NA(),IF(C276&gt;=2026,IF(M276&lt;=4890000,1040000,IF(M276&lt;=6550000,670000,620000)),IF(M276&lt;=1320000,950000,IF(M276&lt;=3360000,880000,IF(M276&lt;=4890000,680000,IF(M276&lt;=6550000,630000,580000))))))</f>
        <v/>
      </c>
      <c r="O276" s="18">
        <f>IF(F276&lt;=0,IF(AND(D276="はい",C276&gt;=2026,C276&lt;=2027),IF(E276&lt;=0,0,IF(E276&lt;=30000,E276,IF(E276&lt;=60000,ROUNDUP(E276/2,0)+15000,IF(E276&lt;=120000,ROUNDUP(E276/4,0)+30000,60000)))),IF(E276&lt;=0,0,IF(E276&lt;=20000,E276,IF(E276&lt;=40000,ROUNDUP(E276/2,0)+10000,IF(E276&lt;=80000,ROUNDUP(E276/4,0)+20000,40000))))),IF(E276&lt;=0,IF(F276&lt;=0,0,IF(F276&lt;=25000,F276,IF(F276&lt;=50000,ROUNDUP(F276/2,0)+12500,IF(F276&lt;=100000,ROUNDUP(F276/4,0)+25000,50000)))),MAX(IF(F276&lt;=0,0,IF(F276&lt;=25000,F276,IF(F276&lt;=50000,ROUNDUP(F276/2,0)+12500,IF(F276&lt;=100000,ROUNDUP(F276/4,0)+25000,50000)))),MIN(IF(AND(D276="はい",C276&gt;=2026,C276&lt;=2027),IF(E276&lt;=0,0,IF(E276&lt;=30000,E276,IF(E276&lt;=60000,ROUNDUP(E276/2,0)+15000,IF(E276&lt;=120000,ROUNDUP(E276/4,0)+30000,60000)))),IF(E276&lt;=0,0,IF(E276&lt;=20000,E276,IF(E276&lt;=40000,ROUNDUP(E276/2,0)+10000,IF(E276&lt;=80000,ROUNDUP(E276/4,0)+20000,40000)))))+IF(F276&lt;=0,0,IF(F276&lt;=25000,F276,IF(F276&lt;=50000,ROUNDUP(F276/2,0)+12500,IF(F276&lt;=100000,ROUNDUP(F276/4,0)+25000,50000)))),IF(AND(D276="はい",C276&gt;=2026,C276&lt;=2027),60000,40000)))))</f>
        <v/>
      </c>
      <c r="P276" s="18">
        <f>IF(G276&lt;=0,0,IF(G276&lt;=20000,G276,IF(G276&lt;=40000,ROUNDUP(G276/2,0)+10000,IF(G276&lt;=80000,ROUNDUP(G276/4,0)+20000,40000))))</f>
        <v/>
      </c>
      <c r="Q276" s="18">
        <f>IF(I276&lt;=0,IF(H276&lt;=0,0,IF(H276&lt;=20000,H276,IF(H276&lt;=40000,ROUNDUP(H276/2,0)+10000,IF(H276&lt;=80000,ROUNDUP(H276/4,0)+20000,40000)))),IF(H276&lt;=0,IF(I276&lt;=0,0,IF(I276&lt;=25000,I276,IF(I276&lt;=50000,ROUNDUP(I276/2,0)+12500,IF(I276&lt;=100000,ROUNDUP(I276/4,0)+25000,50000)))),MAX(IF(I276&lt;=0,0,IF(I276&lt;=25000,I276,IF(I276&lt;=50000,ROUNDUP(I276/2,0)+12500,IF(I276&lt;=100000,ROUNDUP(I276/4,0)+25000,50000)))),MIN(IF(H276&lt;=0,0,IF(H276&lt;=20000,H276,IF(H276&lt;=40000,ROUNDUP(H276/2,0)+10000,IF(H276&lt;=80000,ROUNDUP(H276/4,0)+20000,40000))))+IF(I276&lt;=0,0,IF(I276&lt;=25000,I276,IF(I276&lt;=50000,ROUNDUP(I276/2,0)+12500,IF(I276&lt;=100000,ROUNDUP(I276/4,0)+25000,50000)))),40000))))</f>
        <v/>
      </c>
      <c r="R276" s="18">
        <f>MIN(120000,O276+P276+Q276)</f>
        <v/>
      </c>
      <c r="S276" s="18">
        <f>IF(F276&lt;=0,IF(E276&lt;=0,0,IF(E276&lt;=12000,E276,IF(E276&lt;=32000,ROUNDUP(E276/2,0)+6000,IF(E276&lt;=56000,ROUNDUP(E276/4,0)+14000,28000)))),IF(E276&lt;=0,IF(F276&lt;=0,0,IF(F276&lt;=15000,F276,IF(F276&lt;=40000,ROUNDUP(F276/2,0)+7500,IF(F276&lt;=70000,ROUNDUP(F276/4,0)+17500,35000)))),MAX(IF(F276&lt;=0,0,IF(F276&lt;=15000,F276,IF(F276&lt;=40000,ROUNDUP(F276/2,0)+7500,IF(F276&lt;=70000,ROUNDUP(F276/4,0)+17500,35000)))),MIN(IF(E276&lt;=0,0,IF(E276&lt;=12000,E276,IF(E276&lt;=32000,ROUNDUP(E276/2,0)+6000,IF(E276&lt;=56000,ROUNDUP(E276/4,0)+14000,28000))))+IF(F276&lt;=0,0,IF(F276&lt;=15000,F276,IF(F276&lt;=40000,ROUNDUP(F276/2,0)+7500,IF(F276&lt;=70000,ROUNDUP(F276/4,0)+17500,35000)))),28000))))</f>
        <v/>
      </c>
      <c r="T276" s="18">
        <f>IF(G276&lt;=0,0,IF(G276&lt;=12000,G276,IF(G276&lt;=32000,ROUNDUP(G276/2,0)+6000,IF(G276&lt;=56000,ROUNDUP(G276/4,0)+14000,28000))))</f>
        <v/>
      </c>
      <c r="U276" s="18">
        <f>IF(I276&lt;=0,IF(H276&lt;=0,0,IF(H276&lt;=12000,H276,IF(H276&lt;=32000,ROUNDUP(H276/2,0)+6000,IF(H276&lt;=56000,ROUNDUP(H276/4,0)+14000,28000)))),IF(H276&lt;=0,IF(I276&lt;=0,0,IF(I276&lt;=15000,I276,IF(I276&lt;=40000,ROUNDUP(I276/2,0)+7500,IF(I276&lt;=70000,ROUNDUP(I276/4,0)+17500,35000)))),MAX(IF(I276&lt;=0,0,IF(I276&lt;=15000,I276,IF(I276&lt;=40000,ROUNDUP(I276/2,0)+7500,IF(I276&lt;=70000,ROUNDUP(I276/4,0)+17500,35000)))),MIN(IF(H276&lt;=0,0,IF(H276&lt;=12000,H276,IF(H276&lt;=32000,ROUNDUP(H276/2,0)+6000,IF(H276&lt;=56000,ROUNDUP(H276/4,0)+14000,28000))))+IF(I276&lt;=0,0,IF(I276&lt;=15000,I276,IF(I276&lt;=40000,ROUNDUP(I276/2,0)+7500,IF(I276&lt;=70000,ROUNDUP(I276/4,0)+17500,35000)))),28000))))</f>
        <v/>
      </c>
      <c r="V276" s="18">
        <f>MIN(70000,S276+T276+U276)</f>
        <v/>
      </c>
      <c r="W276" s="18">
        <f>MAX(0,ROUNDDOWN(M276-J276-N276-K276-0,-3))</f>
        <v/>
      </c>
      <c r="X276" s="18">
        <f>MAX(0,ROUNDDOWN(M276-J276-N276-K276-R276,-3))</f>
        <v/>
      </c>
      <c r="Y276" s="18">
        <f>IF(W276&lt;=0,0,ROUNDDOWN((W276*LOOKUP(W276,{0,1950001,3300001,6950001,9000001,18000001,40000001},{0.05,0.1,0.2,0.23,0.33,0.4,0.45})-LOOKUP(W276,{0,1950001,3300001,6950001,9000001,18000001,40000001},{0,97500,427500,636000,1536000,2796000,4796000}))*1.021,-2))</f>
        <v/>
      </c>
      <c r="Z276" s="18">
        <f>IF(X276&lt;=0,0,ROUNDDOWN((X276*LOOKUP(X276,{0,1950001,3300001,6950001,9000001,18000001,40000001},{0.05,0.1,0.2,0.23,0.33,0.4,0.45})-LOOKUP(X276,{0,1950001,3300001,6950001,9000001,18000001,40000001},{0,97500,427500,636000,1536000,2796000,4796000}))*1.021,-2))</f>
        <v/>
      </c>
      <c r="AA276" s="18">
        <f>MAX(0,ROUNDDOWN(M276-J276-430000-L276-0,-3))</f>
        <v/>
      </c>
      <c r="AB276" s="18">
        <f>MAX(0,ROUNDDOWN(M276-J276-430000-L276-V276,-3))</f>
        <v/>
      </c>
      <c r="AC276" s="18">
        <f>IF(M276&lt;=450000,0,MAX(0,ROUNDDOWN(AA276*0.06-MIN(50000,AA276)*0.03,-2))+MAX(0,ROUNDDOWN(AA276*0.04-MIN(50000,AA276)*0.02,-2)))</f>
        <v/>
      </c>
      <c r="AD276" s="18">
        <f>IF(M276&lt;=450000,0,MAX(0,ROUNDDOWN(AB276*0.06-MIN(50000,AB276)*0.03,-2))+MAX(0,ROUNDDOWN(AB276*0.04-MIN(50000,AB276)*0.02,-2)))</f>
        <v/>
      </c>
      <c r="AE276" s="18">
        <f>Y276-Z276</f>
        <v/>
      </c>
      <c r="AF276" s="18">
        <f>AC276-AD276</f>
        <v/>
      </c>
      <c r="AG276" s="18">
        <f>AE276+AF276</f>
        <v/>
      </c>
      <c r="AH276" s="20">
        <f>IF(W276&lt;=0,0,LOOKUP(W276,{0,1950001,3300001,6950001,9000001,18000001,40000001},{0.05,0.1,0.2,0.23,0.33,0.4,0.45}))</f>
        <v/>
      </c>
    </row>
    <row r="277">
      <c r="A277" t="inlineStr">
        <is>
          <t>1万円刻み 一般8万円</t>
        </is>
      </c>
      <c r="B277" s="18">
        <f>'4_1万円刻み'!$A$66</f>
        <v/>
      </c>
      <c r="C277" s="19" t="n">
        <v>2026</v>
      </c>
      <c r="D277" t="inlineStr">
        <is>
          <t>いいえ</t>
        </is>
      </c>
      <c r="E277" s="18" t="n">
        <v>80000</v>
      </c>
      <c r="F277" s="18" t="n">
        <v>0</v>
      </c>
      <c r="G277" s="18" t="n">
        <v>0</v>
      </c>
      <c r="H277" s="18" t="n">
        <v>0</v>
      </c>
      <c r="I277" s="18" t="n">
        <v>0</v>
      </c>
      <c r="J277" s="18">
        <f>ROUND(MIN(B277/12,650000)*12*0.0915+MIN(B277/12,1390000)*12*(0.0504+0)+B277*0.005,0)</f>
        <v/>
      </c>
      <c r="K277" s="18" t="n">
        <v>0</v>
      </c>
      <c r="L277" s="18" t="n">
        <v>0</v>
      </c>
      <c r="M277" s="18">
        <f>ROUND(IF(C277&gt;=2026,IF(B277&lt;741000,0,IF(B277&lt;2191000,B277-740000,IF(B277&lt;2193000,1451000,IF(B277&lt;2196000,1453000,IF(B277&lt;2200000,1456000,IF(B277&lt;3600000,ROUNDDOWN(B277/4,-3)*2.8-80000,IF(B277&lt;6600000,ROUNDDOWN(B277/4,-3)*3.2-440000,IF(B277&lt;8500000,ROUNDDOWN(B277*0.9,0)-1100000,B277-1950000)))))))),IF(B277&lt;651000,0,IF(B277&lt;1900000,B277-650000,IF(B277&lt;3600000,ROUNDDOWN(B277/4,-3)*2.8-80000,IF(B277&lt;6600000,ROUNDDOWN(B277/4,-3)*3.2-440000,IF(B277&lt;8500000,ROUNDDOWN(B277*0.9,0)-1100000,B277-1950000)))))),0)</f>
        <v/>
      </c>
      <c r="N277" s="18">
        <f>IF(M277&gt;23500000,NA(),IF(C277&gt;=2026,IF(M277&lt;=4890000,1040000,IF(M277&lt;=6550000,670000,620000)),IF(M277&lt;=1320000,950000,IF(M277&lt;=3360000,880000,IF(M277&lt;=4890000,680000,IF(M277&lt;=6550000,630000,580000))))))</f>
        <v/>
      </c>
      <c r="O277" s="18">
        <f>IF(F277&lt;=0,IF(AND(D277="はい",C277&gt;=2026,C277&lt;=2027),IF(E277&lt;=0,0,IF(E277&lt;=30000,E277,IF(E277&lt;=60000,ROUNDUP(E277/2,0)+15000,IF(E277&lt;=120000,ROUNDUP(E277/4,0)+30000,60000)))),IF(E277&lt;=0,0,IF(E277&lt;=20000,E277,IF(E277&lt;=40000,ROUNDUP(E277/2,0)+10000,IF(E277&lt;=80000,ROUNDUP(E277/4,0)+20000,40000))))),IF(E277&lt;=0,IF(F277&lt;=0,0,IF(F277&lt;=25000,F277,IF(F277&lt;=50000,ROUNDUP(F277/2,0)+12500,IF(F277&lt;=100000,ROUNDUP(F277/4,0)+25000,50000)))),MAX(IF(F277&lt;=0,0,IF(F277&lt;=25000,F277,IF(F277&lt;=50000,ROUNDUP(F277/2,0)+12500,IF(F277&lt;=100000,ROUNDUP(F277/4,0)+25000,50000)))),MIN(IF(AND(D277="はい",C277&gt;=2026,C277&lt;=2027),IF(E277&lt;=0,0,IF(E277&lt;=30000,E277,IF(E277&lt;=60000,ROUNDUP(E277/2,0)+15000,IF(E277&lt;=120000,ROUNDUP(E277/4,0)+30000,60000)))),IF(E277&lt;=0,0,IF(E277&lt;=20000,E277,IF(E277&lt;=40000,ROUNDUP(E277/2,0)+10000,IF(E277&lt;=80000,ROUNDUP(E277/4,0)+20000,40000)))))+IF(F277&lt;=0,0,IF(F277&lt;=25000,F277,IF(F277&lt;=50000,ROUNDUP(F277/2,0)+12500,IF(F277&lt;=100000,ROUNDUP(F277/4,0)+25000,50000)))),IF(AND(D277="はい",C277&gt;=2026,C277&lt;=2027),60000,40000)))))</f>
        <v/>
      </c>
      <c r="P277" s="18">
        <f>IF(G277&lt;=0,0,IF(G277&lt;=20000,G277,IF(G277&lt;=40000,ROUNDUP(G277/2,0)+10000,IF(G277&lt;=80000,ROUNDUP(G277/4,0)+20000,40000))))</f>
        <v/>
      </c>
      <c r="Q277" s="18">
        <f>IF(I277&lt;=0,IF(H277&lt;=0,0,IF(H277&lt;=20000,H277,IF(H277&lt;=40000,ROUNDUP(H277/2,0)+10000,IF(H277&lt;=80000,ROUNDUP(H277/4,0)+20000,40000)))),IF(H277&lt;=0,IF(I277&lt;=0,0,IF(I277&lt;=25000,I277,IF(I277&lt;=50000,ROUNDUP(I277/2,0)+12500,IF(I277&lt;=100000,ROUNDUP(I277/4,0)+25000,50000)))),MAX(IF(I277&lt;=0,0,IF(I277&lt;=25000,I277,IF(I277&lt;=50000,ROUNDUP(I277/2,0)+12500,IF(I277&lt;=100000,ROUNDUP(I277/4,0)+25000,50000)))),MIN(IF(H277&lt;=0,0,IF(H277&lt;=20000,H277,IF(H277&lt;=40000,ROUNDUP(H277/2,0)+10000,IF(H277&lt;=80000,ROUNDUP(H277/4,0)+20000,40000))))+IF(I277&lt;=0,0,IF(I277&lt;=25000,I277,IF(I277&lt;=50000,ROUNDUP(I277/2,0)+12500,IF(I277&lt;=100000,ROUNDUP(I277/4,0)+25000,50000)))),40000))))</f>
        <v/>
      </c>
      <c r="R277" s="18">
        <f>MIN(120000,O277+P277+Q277)</f>
        <v/>
      </c>
      <c r="S277" s="18">
        <f>IF(F277&lt;=0,IF(E277&lt;=0,0,IF(E277&lt;=12000,E277,IF(E277&lt;=32000,ROUNDUP(E277/2,0)+6000,IF(E277&lt;=56000,ROUNDUP(E277/4,0)+14000,28000)))),IF(E277&lt;=0,IF(F277&lt;=0,0,IF(F277&lt;=15000,F277,IF(F277&lt;=40000,ROUNDUP(F277/2,0)+7500,IF(F277&lt;=70000,ROUNDUP(F277/4,0)+17500,35000)))),MAX(IF(F277&lt;=0,0,IF(F277&lt;=15000,F277,IF(F277&lt;=40000,ROUNDUP(F277/2,0)+7500,IF(F277&lt;=70000,ROUNDUP(F277/4,0)+17500,35000)))),MIN(IF(E277&lt;=0,0,IF(E277&lt;=12000,E277,IF(E277&lt;=32000,ROUNDUP(E277/2,0)+6000,IF(E277&lt;=56000,ROUNDUP(E277/4,0)+14000,28000))))+IF(F277&lt;=0,0,IF(F277&lt;=15000,F277,IF(F277&lt;=40000,ROUNDUP(F277/2,0)+7500,IF(F277&lt;=70000,ROUNDUP(F277/4,0)+17500,35000)))),28000))))</f>
        <v/>
      </c>
      <c r="T277" s="18">
        <f>IF(G277&lt;=0,0,IF(G277&lt;=12000,G277,IF(G277&lt;=32000,ROUNDUP(G277/2,0)+6000,IF(G277&lt;=56000,ROUNDUP(G277/4,0)+14000,28000))))</f>
        <v/>
      </c>
      <c r="U277" s="18">
        <f>IF(I277&lt;=0,IF(H277&lt;=0,0,IF(H277&lt;=12000,H277,IF(H277&lt;=32000,ROUNDUP(H277/2,0)+6000,IF(H277&lt;=56000,ROUNDUP(H277/4,0)+14000,28000)))),IF(H277&lt;=0,IF(I277&lt;=0,0,IF(I277&lt;=15000,I277,IF(I277&lt;=40000,ROUNDUP(I277/2,0)+7500,IF(I277&lt;=70000,ROUNDUP(I277/4,0)+17500,35000)))),MAX(IF(I277&lt;=0,0,IF(I277&lt;=15000,I277,IF(I277&lt;=40000,ROUNDUP(I277/2,0)+7500,IF(I277&lt;=70000,ROUNDUP(I277/4,0)+17500,35000)))),MIN(IF(H277&lt;=0,0,IF(H277&lt;=12000,H277,IF(H277&lt;=32000,ROUNDUP(H277/2,0)+6000,IF(H277&lt;=56000,ROUNDUP(H277/4,0)+14000,28000))))+IF(I277&lt;=0,0,IF(I277&lt;=15000,I277,IF(I277&lt;=40000,ROUNDUP(I277/2,0)+7500,IF(I277&lt;=70000,ROUNDUP(I277/4,0)+17500,35000)))),28000))))</f>
        <v/>
      </c>
      <c r="V277" s="18">
        <f>MIN(70000,S277+T277+U277)</f>
        <v/>
      </c>
      <c r="W277" s="18">
        <f>MAX(0,ROUNDDOWN(M277-J277-N277-K277-0,-3))</f>
        <v/>
      </c>
      <c r="X277" s="18">
        <f>MAX(0,ROUNDDOWN(M277-J277-N277-K277-R277,-3))</f>
        <v/>
      </c>
      <c r="Y277" s="18">
        <f>IF(W277&lt;=0,0,ROUNDDOWN((W277*LOOKUP(W277,{0,1950001,3300001,6950001,9000001,18000001,40000001},{0.05,0.1,0.2,0.23,0.33,0.4,0.45})-LOOKUP(W277,{0,1950001,3300001,6950001,9000001,18000001,40000001},{0,97500,427500,636000,1536000,2796000,4796000}))*1.021,-2))</f>
        <v/>
      </c>
      <c r="Z277" s="18">
        <f>IF(X277&lt;=0,0,ROUNDDOWN((X277*LOOKUP(X277,{0,1950001,3300001,6950001,9000001,18000001,40000001},{0.05,0.1,0.2,0.23,0.33,0.4,0.45})-LOOKUP(X277,{0,1950001,3300001,6950001,9000001,18000001,40000001},{0,97500,427500,636000,1536000,2796000,4796000}))*1.021,-2))</f>
        <v/>
      </c>
      <c r="AA277" s="18">
        <f>MAX(0,ROUNDDOWN(M277-J277-430000-L277-0,-3))</f>
        <v/>
      </c>
      <c r="AB277" s="18">
        <f>MAX(0,ROUNDDOWN(M277-J277-430000-L277-V277,-3))</f>
        <v/>
      </c>
      <c r="AC277" s="18">
        <f>IF(M277&lt;=450000,0,MAX(0,ROUNDDOWN(AA277*0.06-MIN(50000,AA277)*0.03,-2))+MAX(0,ROUNDDOWN(AA277*0.04-MIN(50000,AA277)*0.02,-2)))</f>
        <v/>
      </c>
      <c r="AD277" s="18">
        <f>IF(M277&lt;=450000,0,MAX(0,ROUNDDOWN(AB277*0.06-MIN(50000,AB277)*0.03,-2))+MAX(0,ROUNDDOWN(AB277*0.04-MIN(50000,AB277)*0.02,-2)))</f>
        <v/>
      </c>
      <c r="AE277" s="18">
        <f>Y277-Z277</f>
        <v/>
      </c>
      <c r="AF277" s="18">
        <f>AC277-AD277</f>
        <v/>
      </c>
      <c r="AG277" s="18">
        <f>AE277+AF277</f>
        <v/>
      </c>
      <c r="AH277" s="20">
        <f>IF(W277&lt;=0,0,LOOKUP(W277,{0,1950001,3300001,6950001,9000001,18000001,40000001},{0.05,0.1,0.2,0.23,0.33,0.4,0.45}))</f>
        <v/>
      </c>
    </row>
    <row r="278">
      <c r="A278" t="inlineStr">
        <is>
          <t>1万円刻み 特例あり一般12万円</t>
        </is>
      </c>
      <c r="B278" s="18">
        <f>'4_1万円刻み'!$A$66</f>
        <v/>
      </c>
      <c r="C278" s="19" t="n">
        <v>2026</v>
      </c>
      <c r="D278" t="inlineStr">
        <is>
          <t>はい</t>
        </is>
      </c>
      <c r="E278" s="18" t="n">
        <v>120000</v>
      </c>
      <c r="F278" s="18" t="n">
        <v>0</v>
      </c>
      <c r="G278" s="18" t="n">
        <v>0</v>
      </c>
      <c r="H278" s="18" t="n">
        <v>0</v>
      </c>
      <c r="I278" s="18" t="n">
        <v>0</v>
      </c>
      <c r="J278" s="18">
        <f>ROUND(MIN(B278/12,650000)*12*0.0915+MIN(B278/12,1390000)*12*(0.0504+0)+B278*0.005,0)</f>
        <v/>
      </c>
      <c r="K278" s="18" t="n">
        <v>0</v>
      </c>
      <c r="L278" s="18" t="n">
        <v>0</v>
      </c>
      <c r="M278" s="18">
        <f>ROUND(IF(C278&gt;=2026,IF(B278&lt;741000,0,IF(B278&lt;2191000,B278-740000,IF(B278&lt;2193000,1451000,IF(B278&lt;2196000,1453000,IF(B278&lt;2200000,1456000,IF(B278&lt;3600000,ROUNDDOWN(B278/4,-3)*2.8-80000,IF(B278&lt;6600000,ROUNDDOWN(B278/4,-3)*3.2-440000,IF(B278&lt;8500000,ROUNDDOWN(B278*0.9,0)-1100000,B278-1950000)))))))),IF(B278&lt;651000,0,IF(B278&lt;1900000,B278-650000,IF(B278&lt;3600000,ROUNDDOWN(B278/4,-3)*2.8-80000,IF(B278&lt;6600000,ROUNDDOWN(B278/4,-3)*3.2-440000,IF(B278&lt;8500000,ROUNDDOWN(B278*0.9,0)-1100000,B278-1950000)))))),0)</f>
        <v/>
      </c>
      <c r="N278" s="18">
        <f>IF(M278&gt;23500000,NA(),IF(C278&gt;=2026,IF(M278&lt;=4890000,1040000,IF(M278&lt;=6550000,670000,620000)),IF(M278&lt;=1320000,950000,IF(M278&lt;=3360000,880000,IF(M278&lt;=4890000,680000,IF(M278&lt;=6550000,630000,580000))))))</f>
        <v/>
      </c>
      <c r="O278" s="18">
        <f>IF(F278&lt;=0,IF(AND(D278="はい",C278&gt;=2026,C278&lt;=2027),IF(E278&lt;=0,0,IF(E278&lt;=30000,E278,IF(E278&lt;=60000,ROUNDUP(E278/2,0)+15000,IF(E278&lt;=120000,ROUNDUP(E278/4,0)+30000,60000)))),IF(E278&lt;=0,0,IF(E278&lt;=20000,E278,IF(E278&lt;=40000,ROUNDUP(E278/2,0)+10000,IF(E278&lt;=80000,ROUNDUP(E278/4,0)+20000,40000))))),IF(E278&lt;=0,IF(F278&lt;=0,0,IF(F278&lt;=25000,F278,IF(F278&lt;=50000,ROUNDUP(F278/2,0)+12500,IF(F278&lt;=100000,ROUNDUP(F278/4,0)+25000,50000)))),MAX(IF(F278&lt;=0,0,IF(F278&lt;=25000,F278,IF(F278&lt;=50000,ROUNDUP(F278/2,0)+12500,IF(F278&lt;=100000,ROUNDUP(F278/4,0)+25000,50000)))),MIN(IF(AND(D278="はい",C278&gt;=2026,C278&lt;=2027),IF(E278&lt;=0,0,IF(E278&lt;=30000,E278,IF(E278&lt;=60000,ROUNDUP(E278/2,0)+15000,IF(E278&lt;=120000,ROUNDUP(E278/4,0)+30000,60000)))),IF(E278&lt;=0,0,IF(E278&lt;=20000,E278,IF(E278&lt;=40000,ROUNDUP(E278/2,0)+10000,IF(E278&lt;=80000,ROUNDUP(E278/4,0)+20000,40000)))))+IF(F278&lt;=0,0,IF(F278&lt;=25000,F278,IF(F278&lt;=50000,ROUNDUP(F278/2,0)+12500,IF(F278&lt;=100000,ROUNDUP(F278/4,0)+25000,50000)))),IF(AND(D278="はい",C278&gt;=2026,C278&lt;=2027),60000,40000)))))</f>
        <v/>
      </c>
      <c r="P278" s="18">
        <f>IF(G278&lt;=0,0,IF(G278&lt;=20000,G278,IF(G278&lt;=40000,ROUNDUP(G278/2,0)+10000,IF(G278&lt;=80000,ROUNDUP(G278/4,0)+20000,40000))))</f>
        <v/>
      </c>
      <c r="Q278" s="18">
        <f>IF(I278&lt;=0,IF(H278&lt;=0,0,IF(H278&lt;=20000,H278,IF(H278&lt;=40000,ROUNDUP(H278/2,0)+10000,IF(H278&lt;=80000,ROUNDUP(H278/4,0)+20000,40000)))),IF(H278&lt;=0,IF(I278&lt;=0,0,IF(I278&lt;=25000,I278,IF(I278&lt;=50000,ROUNDUP(I278/2,0)+12500,IF(I278&lt;=100000,ROUNDUP(I278/4,0)+25000,50000)))),MAX(IF(I278&lt;=0,0,IF(I278&lt;=25000,I278,IF(I278&lt;=50000,ROUNDUP(I278/2,0)+12500,IF(I278&lt;=100000,ROUNDUP(I278/4,0)+25000,50000)))),MIN(IF(H278&lt;=0,0,IF(H278&lt;=20000,H278,IF(H278&lt;=40000,ROUNDUP(H278/2,0)+10000,IF(H278&lt;=80000,ROUNDUP(H278/4,0)+20000,40000))))+IF(I278&lt;=0,0,IF(I278&lt;=25000,I278,IF(I278&lt;=50000,ROUNDUP(I278/2,0)+12500,IF(I278&lt;=100000,ROUNDUP(I278/4,0)+25000,50000)))),40000))))</f>
        <v/>
      </c>
      <c r="R278" s="18">
        <f>MIN(120000,O278+P278+Q278)</f>
        <v/>
      </c>
      <c r="S278" s="18">
        <f>IF(F278&lt;=0,IF(E278&lt;=0,0,IF(E278&lt;=12000,E278,IF(E278&lt;=32000,ROUNDUP(E278/2,0)+6000,IF(E278&lt;=56000,ROUNDUP(E278/4,0)+14000,28000)))),IF(E278&lt;=0,IF(F278&lt;=0,0,IF(F278&lt;=15000,F278,IF(F278&lt;=40000,ROUNDUP(F278/2,0)+7500,IF(F278&lt;=70000,ROUNDUP(F278/4,0)+17500,35000)))),MAX(IF(F278&lt;=0,0,IF(F278&lt;=15000,F278,IF(F278&lt;=40000,ROUNDUP(F278/2,0)+7500,IF(F278&lt;=70000,ROUNDUP(F278/4,0)+17500,35000)))),MIN(IF(E278&lt;=0,0,IF(E278&lt;=12000,E278,IF(E278&lt;=32000,ROUNDUP(E278/2,0)+6000,IF(E278&lt;=56000,ROUNDUP(E278/4,0)+14000,28000))))+IF(F278&lt;=0,0,IF(F278&lt;=15000,F278,IF(F278&lt;=40000,ROUNDUP(F278/2,0)+7500,IF(F278&lt;=70000,ROUNDUP(F278/4,0)+17500,35000)))),28000))))</f>
        <v/>
      </c>
      <c r="T278" s="18">
        <f>IF(G278&lt;=0,0,IF(G278&lt;=12000,G278,IF(G278&lt;=32000,ROUNDUP(G278/2,0)+6000,IF(G278&lt;=56000,ROUNDUP(G278/4,0)+14000,28000))))</f>
        <v/>
      </c>
      <c r="U278" s="18">
        <f>IF(I278&lt;=0,IF(H278&lt;=0,0,IF(H278&lt;=12000,H278,IF(H278&lt;=32000,ROUNDUP(H278/2,0)+6000,IF(H278&lt;=56000,ROUNDUP(H278/4,0)+14000,28000)))),IF(H278&lt;=0,IF(I278&lt;=0,0,IF(I278&lt;=15000,I278,IF(I278&lt;=40000,ROUNDUP(I278/2,0)+7500,IF(I278&lt;=70000,ROUNDUP(I278/4,0)+17500,35000)))),MAX(IF(I278&lt;=0,0,IF(I278&lt;=15000,I278,IF(I278&lt;=40000,ROUNDUP(I278/2,0)+7500,IF(I278&lt;=70000,ROUNDUP(I278/4,0)+17500,35000)))),MIN(IF(H278&lt;=0,0,IF(H278&lt;=12000,H278,IF(H278&lt;=32000,ROUNDUP(H278/2,0)+6000,IF(H278&lt;=56000,ROUNDUP(H278/4,0)+14000,28000))))+IF(I278&lt;=0,0,IF(I278&lt;=15000,I278,IF(I278&lt;=40000,ROUNDUP(I278/2,0)+7500,IF(I278&lt;=70000,ROUNDUP(I278/4,0)+17500,35000)))),28000))))</f>
        <v/>
      </c>
      <c r="V278" s="18">
        <f>MIN(70000,S278+T278+U278)</f>
        <v/>
      </c>
      <c r="W278" s="18">
        <f>MAX(0,ROUNDDOWN(M278-J278-N278-K278-0,-3))</f>
        <v/>
      </c>
      <c r="X278" s="18">
        <f>MAX(0,ROUNDDOWN(M278-J278-N278-K278-R278,-3))</f>
        <v/>
      </c>
      <c r="Y278" s="18">
        <f>IF(W278&lt;=0,0,ROUNDDOWN((W278*LOOKUP(W278,{0,1950001,3300001,6950001,9000001,18000001,40000001},{0.05,0.1,0.2,0.23,0.33,0.4,0.45})-LOOKUP(W278,{0,1950001,3300001,6950001,9000001,18000001,40000001},{0,97500,427500,636000,1536000,2796000,4796000}))*1.021,-2))</f>
        <v/>
      </c>
      <c r="Z278" s="18">
        <f>IF(X278&lt;=0,0,ROUNDDOWN((X278*LOOKUP(X278,{0,1950001,3300001,6950001,9000001,18000001,40000001},{0.05,0.1,0.2,0.23,0.33,0.4,0.45})-LOOKUP(X278,{0,1950001,3300001,6950001,9000001,18000001,40000001},{0,97500,427500,636000,1536000,2796000,4796000}))*1.021,-2))</f>
        <v/>
      </c>
      <c r="AA278" s="18">
        <f>MAX(0,ROUNDDOWN(M278-J278-430000-L278-0,-3))</f>
        <v/>
      </c>
      <c r="AB278" s="18">
        <f>MAX(0,ROUNDDOWN(M278-J278-430000-L278-V278,-3))</f>
        <v/>
      </c>
      <c r="AC278" s="18">
        <f>IF(M278&lt;=450000,0,MAX(0,ROUNDDOWN(AA278*0.06-MIN(50000,AA278)*0.03,-2))+MAX(0,ROUNDDOWN(AA278*0.04-MIN(50000,AA278)*0.02,-2)))</f>
        <v/>
      </c>
      <c r="AD278" s="18">
        <f>IF(M278&lt;=450000,0,MAX(0,ROUNDDOWN(AB278*0.06-MIN(50000,AB278)*0.03,-2))+MAX(0,ROUNDDOWN(AB278*0.04-MIN(50000,AB278)*0.02,-2)))</f>
        <v/>
      </c>
      <c r="AE278" s="18">
        <f>Y278-Z278</f>
        <v/>
      </c>
      <c r="AF278" s="18">
        <f>AC278-AD278</f>
        <v/>
      </c>
      <c r="AG278" s="18">
        <f>AE278+AF278</f>
        <v/>
      </c>
      <c r="AH278" s="20">
        <f>IF(W278&lt;=0,0,LOOKUP(W278,{0,1950001,3300001,6950001,9000001,18000001,40000001},{0.05,0.1,0.2,0.23,0.33,0.4,0.45}))</f>
        <v/>
      </c>
    </row>
    <row r="279">
      <c r="A279" t="inlineStr">
        <is>
          <t>1万円刻み 3区分8万円ずつ</t>
        </is>
      </c>
      <c r="B279" s="18">
        <f>'4_1万円刻み'!$A$67</f>
        <v/>
      </c>
      <c r="C279" s="19" t="n">
        <v>2026</v>
      </c>
      <c r="D279" t="inlineStr">
        <is>
          <t>いいえ</t>
        </is>
      </c>
      <c r="E279" s="18" t="n">
        <v>80000</v>
      </c>
      <c r="F279" s="18" t="n">
        <v>0</v>
      </c>
      <c r="G279" s="18" t="n">
        <v>80000</v>
      </c>
      <c r="H279" s="18" t="n">
        <v>80000</v>
      </c>
      <c r="I279" s="18" t="n">
        <v>0</v>
      </c>
      <c r="J279" s="18">
        <f>ROUND(MIN(B279/12,650000)*12*0.0915+MIN(B279/12,1390000)*12*(0.0504+0)+B279*0.005,0)</f>
        <v/>
      </c>
      <c r="K279" s="18" t="n">
        <v>0</v>
      </c>
      <c r="L279" s="18" t="n">
        <v>0</v>
      </c>
      <c r="M279" s="18">
        <f>ROUND(IF(C279&gt;=2026,IF(B279&lt;741000,0,IF(B279&lt;2191000,B279-740000,IF(B279&lt;2193000,1451000,IF(B279&lt;2196000,1453000,IF(B279&lt;2200000,1456000,IF(B279&lt;3600000,ROUNDDOWN(B279/4,-3)*2.8-80000,IF(B279&lt;6600000,ROUNDDOWN(B279/4,-3)*3.2-440000,IF(B279&lt;8500000,ROUNDDOWN(B279*0.9,0)-1100000,B279-1950000)))))))),IF(B279&lt;651000,0,IF(B279&lt;1900000,B279-650000,IF(B279&lt;3600000,ROUNDDOWN(B279/4,-3)*2.8-80000,IF(B279&lt;6600000,ROUNDDOWN(B279/4,-3)*3.2-440000,IF(B279&lt;8500000,ROUNDDOWN(B279*0.9,0)-1100000,B279-1950000)))))),0)</f>
        <v/>
      </c>
      <c r="N279" s="18">
        <f>IF(M279&gt;23500000,NA(),IF(C279&gt;=2026,IF(M279&lt;=4890000,1040000,IF(M279&lt;=6550000,670000,620000)),IF(M279&lt;=1320000,950000,IF(M279&lt;=3360000,880000,IF(M279&lt;=4890000,680000,IF(M279&lt;=6550000,630000,580000))))))</f>
        <v/>
      </c>
      <c r="O279" s="18">
        <f>IF(F279&lt;=0,IF(AND(D279="はい",C279&gt;=2026,C279&lt;=2027),IF(E279&lt;=0,0,IF(E279&lt;=30000,E279,IF(E279&lt;=60000,ROUNDUP(E279/2,0)+15000,IF(E279&lt;=120000,ROUNDUP(E279/4,0)+30000,60000)))),IF(E279&lt;=0,0,IF(E279&lt;=20000,E279,IF(E279&lt;=40000,ROUNDUP(E279/2,0)+10000,IF(E279&lt;=80000,ROUNDUP(E279/4,0)+20000,40000))))),IF(E279&lt;=0,IF(F279&lt;=0,0,IF(F279&lt;=25000,F279,IF(F279&lt;=50000,ROUNDUP(F279/2,0)+12500,IF(F279&lt;=100000,ROUNDUP(F279/4,0)+25000,50000)))),MAX(IF(F279&lt;=0,0,IF(F279&lt;=25000,F279,IF(F279&lt;=50000,ROUNDUP(F279/2,0)+12500,IF(F279&lt;=100000,ROUNDUP(F279/4,0)+25000,50000)))),MIN(IF(AND(D279="はい",C279&gt;=2026,C279&lt;=2027),IF(E279&lt;=0,0,IF(E279&lt;=30000,E279,IF(E279&lt;=60000,ROUNDUP(E279/2,0)+15000,IF(E279&lt;=120000,ROUNDUP(E279/4,0)+30000,60000)))),IF(E279&lt;=0,0,IF(E279&lt;=20000,E279,IF(E279&lt;=40000,ROUNDUP(E279/2,0)+10000,IF(E279&lt;=80000,ROUNDUP(E279/4,0)+20000,40000)))))+IF(F279&lt;=0,0,IF(F279&lt;=25000,F279,IF(F279&lt;=50000,ROUNDUP(F279/2,0)+12500,IF(F279&lt;=100000,ROUNDUP(F279/4,0)+25000,50000)))),IF(AND(D279="はい",C279&gt;=2026,C279&lt;=2027),60000,40000)))))</f>
        <v/>
      </c>
      <c r="P279" s="18">
        <f>IF(G279&lt;=0,0,IF(G279&lt;=20000,G279,IF(G279&lt;=40000,ROUNDUP(G279/2,0)+10000,IF(G279&lt;=80000,ROUNDUP(G279/4,0)+20000,40000))))</f>
        <v/>
      </c>
      <c r="Q279" s="18">
        <f>IF(I279&lt;=0,IF(H279&lt;=0,0,IF(H279&lt;=20000,H279,IF(H279&lt;=40000,ROUNDUP(H279/2,0)+10000,IF(H279&lt;=80000,ROUNDUP(H279/4,0)+20000,40000)))),IF(H279&lt;=0,IF(I279&lt;=0,0,IF(I279&lt;=25000,I279,IF(I279&lt;=50000,ROUNDUP(I279/2,0)+12500,IF(I279&lt;=100000,ROUNDUP(I279/4,0)+25000,50000)))),MAX(IF(I279&lt;=0,0,IF(I279&lt;=25000,I279,IF(I279&lt;=50000,ROUNDUP(I279/2,0)+12500,IF(I279&lt;=100000,ROUNDUP(I279/4,0)+25000,50000)))),MIN(IF(H279&lt;=0,0,IF(H279&lt;=20000,H279,IF(H279&lt;=40000,ROUNDUP(H279/2,0)+10000,IF(H279&lt;=80000,ROUNDUP(H279/4,0)+20000,40000))))+IF(I279&lt;=0,0,IF(I279&lt;=25000,I279,IF(I279&lt;=50000,ROUNDUP(I279/2,0)+12500,IF(I279&lt;=100000,ROUNDUP(I279/4,0)+25000,50000)))),40000))))</f>
        <v/>
      </c>
      <c r="R279" s="18">
        <f>MIN(120000,O279+P279+Q279)</f>
        <v/>
      </c>
      <c r="S279" s="18">
        <f>IF(F279&lt;=0,IF(E279&lt;=0,0,IF(E279&lt;=12000,E279,IF(E279&lt;=32000,ROUNDUP(E279/2,0)+6000,IF(E279&lt;=56000,ROUNDUP(E279/4,0)+14000,28000)))),IF(E279&lt;=0,IF(F279&lt;=0,0,IF(F279&lt;=15000,F279,IF(F279&lt;=40000,ROUNDUP(F279/2,0)+7500,IF(F279&lt;=70000,ROUNDUP(F279/4,0)+17500,35000)))),MAX(IF(F279&lt;=0,0,IF(F279&lt;=15000,F279,IF(F279&lt;=40000,ROUNDUP(F279/2,0)+7500,IF(F279&lt;=70000,ROUNDUP(F279/4,0)+17500,35000)))),MIN(IF(E279&lt;=0,0,IF(E279&lt;=12000,E279,IF(E279&lt;=32000,ROUNDUP(E279/2,0)+6000,IF(E279&lt;=56000,ROUNDUP(E279/4,0)+14000,28000))))+IF(F279&lt;=0,0,IF(F279&lt;=15000,F279,IF(F279&lt;=40000,ROUNDUP(F279/2,0)+7500,IF(F279&lt;=70000,ROUNDUP(F279/4,0)+17500,35000)))),28000))))</f>
        <v/>
      </c>
      <c r="T279" s="18">
        <f>IF(G279&lt;=0,0,IF(G279&lt;=12000,G279,IF(G279&lt;=32000,ROUNDUP(G279/2,0)+6000,IF(G279&lt;=56000,ROUNDUP(G279/4,0)+14000,28000))))</f>
        <v/>
      </c>
      <c r="U279" s="18">
        <f>IF(I279&lt;=0,IF(H279&lt;=0,0,IF(H279&lt;=12000,H279,IF(H279&lt;=32000,ROUNDUP(H279/2,0)+6000,IF(H279&lt;=56000,ROUNDUP(H279/4,0)+14000,28000)))),IF(H279&lt;=0,IF(I279&lt;=0,0,IF(I279&lt;=15000,I279,IF(I279&lt;=40000,ROUNDUP(I279/2,0)+7500,IF(I279&lt;=70000,ROUNDUP(I279/4,0)+17500,35000)))),MAX(IF(I279&lt;=0,0,IF(I279&lt;=15000,I279,IF(I279&lt;=40000,ROUNDUP(I279/2,0)+7500,IF(I279&lt;=70000,ROUNDUP(I279/4,0)+17500,35000)))),MIN(IF(H279&lt;=0,0,IF(H279&lt;=12000,H279,IF(H279&lt;=32000,ROUNDUP(H279/2,0)+6000,IF(H279&lt;=56000,ROUNDUP(H279/4,0)+14000,28000))))+IF(I279&lt;=0,0,IF(I279&lt;=15000,I279,IF(I279&lt;=40000,ROUNDUP(I279/2,0)+7500,IF(I279&lt;=70000,ROUNDUP(I279/4,0)+17500,35000)))),28000))))</f>
        <v/>
      </c>
      <c r="V279" s="18">
        <f>MIN(70000,S279+T279+U279)</f>
        <v/>
      </c>
      <c r="W279" s="18">
        <f>MAX(0,ROUNDDOWN(M279-J279-N279-K279-0,-3))</f>
        <v/>
      </c>
      <c r="X279" s="18">
        <f>MAX(0,ROUNDDOWN(M279-J279-N279-K279-R279,-3))</f>
        <v/>
      </c>
      <c r="Y279" s="18">
        <f>IF(W279&lt;=0,0,ROUNDDOWN((W279*LOOKUP(W279,{0,1950001,3300001,6950001,9000001,18000001,40000001},{0.05,0.1,0.2,0.23,0.33,0.4,0.45})-LOOKUP(W279,{0,1950001,3300001,6950001,9000001,18000001,40000001},{0,97500,427500,636000,1536000,2796000,4796000}))*1.021,-2))</f>
        <v/>
      </c>
      <c r="Z279" s="18">
        <f>IF(X279&lt;=0,0,ROUNDDOWN((X279*LOOKUP(X279,{0,1950001,3300001,6950001,9000001,18000001,40000001},{0.05,0.1,0.2,0.23,0.33,0.4,0.45})-LOOKUP(X279,{0,1950001,3300001,6950001,9000001,18000001,40000001},{0,97500,427500,636000,1536000,2796000,4796000}))*1.021,-2))</f>
        <v/>
      </c>
      <c r="AA279" s="18">
        <f>MAX(0,ROUNDDOWN(M279-J279-430000-L279-0,-3))</f>
        <v/>
      </c>
      <c r="AB279" s="18">
        <f>MAX(0,ROUNDDOWN(M279-J279-430000-L279-V279,-3))</f>
        <v/>
      </c>
      <c r="AC279" s="18">
        <f>IF(M279&lt;=450000,0,MAX(0,ROUNDDOWN(AA279*0.06-MIN(50000,AA279)*0.03,-2))+MAX(0,ROUNDDOWN(AA279*0.04-MIN(50000,AA279)*0.02,-2)))</f>
        <v/>
      </c>
      <c r="AD279" s="18">
        <f>IF(M279&lt;=450000,0,MAX(0,ROUNDDOWN(AB279*0.06-MIN(50000,AB279)*0.03,-2))+MAX(0,ROUNDDOWN(AB279*0.04-MIN(50000,AB279)*0.02,-2)))</f>
        <v/>
      </c>
      <c r="AE279" s="18">
        <f>Y279-Z279</f>
        <v/>
      </c>
      <c r="AF279" s="18">
        <f>AC279-AD279</f>
        <v/>
      </c>
      <c r="AG279" s="18">
        <f>AE279+AF279</f>
        <v/>
      </c>
      <c r="AH279" s="20">
        <f>IF(W279&lt;=0,0,LOOKUP(W279,{0,1950001,3300001,6950001,9000001,18000001,40000001},{0.05,0.1,0.2,0.23,0.33,0.4,0.45}))</f>
        <v/>
      </c>
    </row>
    <row r="280">
      <c r="A280" t="inlineStr">
        <is>
          <t>1万円刻み 一般8万円</t>
        </is>
      </c>
      <c r="B280" s="18">
        <f>'4_1万円刻み'!$A$67</f>
        <v/>
      </c>
      <c r="C280" s="19" t="n">
        <v>2026</v>
      </c>
      <c r="D280" t="inlineStr">
        <is>
          <t>いいえ</t>
        </is>
      </c>
      <c r="E280" s="18" t="n">
        <v>80000</v>
      </c>
      <c r="F280" s="18" t="n">
        <v>0</v>
      </c>
      <c r="G280" s="18" t="n">
        <v>0</v>
      </c>
      <c r="H280" s="18" t="n">
        <v>0</v>
      </c>
      <c r="I280" s="18" t="n">
        <v>0</v>
      </c>
      <c r="J280" s="18">
        <f>ROUND(MIN(B280/12,650000)*12*0.0915+MIN(B280/12,1390000)*12*(0.0504+0)+B280*0.005,0)</f>
        <v/>
      </c>
      <c r="K280" s="18" t="n">
        <v>0</v>
      </c>
      <c r="L280" s="18" t="n">
        <v>0</v>
      </c>
      <c r="M280" s="18">
        <f>ROUND(IF(C280&gt;=2026,IF(B280&lt;741000,0,IF(B280&lt;2191000,B280-740000,IF(B280&lt;2193000,1451000,IF(B280&lt;2196000,1453000,IF(B280&lt;2200000,1456000,IF(B280&lt;3600000,ROUNDDOWN(B280/4,-3)*2.8-80000,IF(B280&lt;6600000,ROUNDDOWN(B280/4,-3)*3.2-440000,IF(B280&lt;8500000,ROUNDDOWN(B280*0.9,0)-1100000,B280-1950000)))))))),IF(B280&lt;651000,0,IF(B280&lt;1900000,B280-650000,IF(B280&lt;3600000,ROUNDDOWN(B280/4,-3)*2.8-80000,IF(B280&lt;6600000,ROUNDDOWN(B280/4,-3)*3.2-440000,IF(B280&lt;8500000,ROUNDDOWN(B280*0.9,0)-1100000,B280-1950000)))))),0)</f>
        <v/>
      </c>
      <c r="N280" s="18">
        <f>IF(M280&gt;23500000,NA(),IF(C280&gt;=2026,IF(M280&lt;=4890000,1040000,IF(M280&lt;=6550000,670000,620000)),IF(M280&lt;=1320000,950000,IF(M280&lt;=3360000,880000,IF(M280&lt;=4890000,680000,IF(M280&lt;=6550000,630000,580000))))))</f>
        <v/>
      </c>
      <c r="O280" s="18">
        <f>IF(F280&lt;=0,IF(AND(D280="はい",C280&gt;=2026,C280&lt;=2027),IF(E280&lt;=0,0,IF(E280&lt;=30000,E280,IF(E280&lt;=60000,ROUNDUP(E280/2,0)+15000,IF(E280&lt;=120000,ROUNDUP(E280/4,0)+30000,60000)))),IF(E280&lt;=0,0,IF(E280&lt;=20000,E280,IF(E280&lt;=40000,ROUNDUP(E280/2,0)+10000,IF(E280&lt;=80000,ROUNDUP(E280/4,0)+20000,40000))))),IF(E280&lt;=0,IF(F280&lt;=0,0,IF(F280&lt;=25000,F280,IF(F280&lt;=50000,ROUNDUP(F280/2,0)+12500,IF(F280&lt;=100000,ROUNDUP(F280/4,0)+25000,50000)))),MAX(IF(F280&lt;=0,0,IF(F280&lt;=25000,F280,IF(F280&lt;=50000,ROUNDUP(F280/2,0)+12500,IF(F280&lt;=100000,ROUNDUP(F280/4,0)+25000,50000)))),MIN(IF(AND(D280="はい",C280&gt;=2026,C280&lt;=2027),IF(E280&lt;=0,0,IF(E280&lt;=30000,E280,IF(E280&lt;=60000,ROUNDUP(E280/2,0)+15000,IF(E280&lt;=120000,ROUNDUP(E280/4,0)+30000,60000)))),IF(E280&lt;=0,0,IF(E280&lt;=20000,E280,IF(E280&lt;=40000,ROUNDUP(E280/2,0)+10000,IF(E280&lt;=80000,ROUNDUP(E280/4,0)+20000,40000)))))+IF(F280&lt;=0,0,IF(F280&lt;=25000,F280,IF(F280&lt;=50000,ROUNDUP(F280/2,0)+12500,IF(F280&lt;=100000,ROUNDUP(F280/4,0)+25000,50000)))),IF(AND(D280="はい",C280&gt;=2026,C280&lt;=2027),60000,40000)))))</f>
        <v/>
      </c>
      <c r="P280" s="18">
        <f>IF(G280&lt;=0,0,IF(G280&lt;=20000,G280,IF(G280&lt;=40000,ROUNDUP(G280/2,0)+10000,IF(G280&lt;=80000,ROUNDUP(G280/4,0)+20000,40000))))</f>
        <v/>
      </c>
      <c r="Q280" s="18">
        <f>IF(I280&lt;=0,IF(H280&lt;=0,0,IF(H280&lt;=20000,H280,IF(H280&lt;=40000,ROUNDUP(H280/2,0)+10000,IF(H280&lt;=80000,ROUNDUP(H280/4,0)+20000,40000)))),IF(H280&lt;=0,IF(I280&lt;=0,0,IF(I280&lt;=25000,I280,IF(I280&lt;=50000,ROUNDUP(I280/2,0)+12500,IF(I280&lt;=100000,ROUNDUP(I280/4,0)+25000,50000)))),MAX(IF(I280&lt;=0,0,IF(I280&lt;=25000,I280,IF(I280&lt;=50000,ROUNDUP(I280/2,0)+12500,IF(I280&lt;=100000,ROUNDUP(I280/4,0)+25000,50000)))),MIN(IF(H280&lt;=0,0,IF(H280&lt;=20000,H280,IF(H280&lt;=40000,ROUNDUP(H280/2,0)+10000,IF(H280&lt;=80000,ROUNDUP(H280/4,0)+20000,40000))))+IF(I280&lt;=0,0,IF(I280&lt;=25000,I280,IF(I280&lt;=50000,ROUNDUP(I280/2,0)+12500,IF(I280&lt;=100000,ROUNDUP(I280/4,0)+25000,50000)))),40000))))</f>
        <v/>
      </c>
      <c r="R280" s="18">
        <f>MIN(120000,O280+P280+Q280)</f>
        <v/>
      </c>
      <c r="S280" s="18">
        <f>IF(F280&lt;=0,IF(E280&lt;=0,0,IF(E280&lt;=12000,E280,IF(E280&lt;=32000,ROUNDUP(E280/2,0)+6000,IF(E280&lt;=56000,ROUNDUP(E280/4,0)+14000,28000)))),IF(E280&lt;=0,IF(F280&lt;=0,0,IF(F280&lt;=15000,F280,IF(F280&lt;=40000,ROUNDUP(F280/2,0)+7500,IF(F280&lt;=70000,ROUNDUP(F280/4,0)+17500,35000)))),MAX(IF(F280&lt;=0,0,IF(F280&lt;=15000,F280,IF(F280&lt;=40000,ROUNDUP(F280/2,0)+7500,IF(F280&lt;=70000,ROUNDUP(F280/4,0)+17500,35000)))),MIN(IF(E280&lt;=0,0,IF(E280&lt;=12000,E280,IF(E280&lt;=32000,ROUNDUP(E280/2,0)+6000,IF(E280&lt;=56000,ROUNDUP(E280/4,0)+14000,28000))))+IF(F280&lt;=0,0,IF(F280&lt;=15000,F280,IF(F280&lt;=40000,ROUNDUP(F280/2,0)+7500,IF(F280&lt;=70000,ROUNDUP(F280/4,0)+17500,35000)))),28000))))</f>
        <v/>
      </c>
      <c r="T280" s="18">
        <f>IF(G280&lt;=0,0,IF(G280&lt;=12000,G280,IF(G280&lt;=32000,ROUNDUP(G280/2,0)+6000,IF(G280&lt;=56000,ROUNDUP(G280/4,0)+14000,28000))))</f>
        <v/>
      </c>
      <c r="U280" s="18">
        <f>IF(I280&lt;=0,IF(H280&lt;=0,0,IF(H280&lt;=12000,H280,IF(H280&lt;=32000,ROUNDUP(H280/2,0)+6000,IF(H280&lt;=56000,ROUNDUP(H280/4,0)+14000,28000)))),IF(H280&lt;=0,IF(I280&lt;=0,0,IF(I280&lt;=15000,I280,IF(I280&lt;=40000,ROUNDUP(I280/2,0)+7500,IF(I280&lt;=70000,ROUNDUP(I280/4,0)+17500,35000)))),MAX(IF(I280&lt;=0,0,IF(I280&lt;=15000,I280,IF(I280&lt;=40000,ROUNDUP(I280/2,0)+7500,IF(I280&lt;=70000,ROUNDUP(I280/4,0)+17500,35000)))),MIN(IF(H280&lt;=0,0,IF(H280&lt;=12000,H280,IF(H280&lt;=32000,ROUNDUP(H280/2,0)+6000,IF(H280&lt;=56000,ROUNDUP(H280/4,0)+14000,28000))))+IF(I280&lt;=0,0,IF(I280&lt;=15000,I280,IF(I280&lt;=40000,ROUNDUP(I280/2,0)+7500,IF(I280&lt;=70000,ROUNDUP(I280/4,0)+17500,35000)))),28000))))</f>
        <v/>
      </c>
      <c r="V280" s="18">
        <f>MIN(70000,S280+T280+U280)</f>
        <v/>
      </c>
      <c r="W280" s="18">
        <f>MAX(0,ROUNDDOWN(M280-J280-N280-K280-0,-3))</f>
        <v/>
      </c>
      <c r="X280" s="18">
        <f>MAX(0,ROUNDDOWN(M280-J280-N280-K280-R280,-3))</f>
        <v/>
      </c>
      <c r="Y280" s="18">
        <f>IF(W280&lt;=0,0,ROUNDDOWN((W280*LOOKUP(W280,{0,1950001,3300001,6950001,9000001,18000001,40000001},{0.05,0.1,0.2,0.23,0.33,0.4,0.45})-LOOKUP(W280,{0,1950001,3300001,6950001,9000001,18000001,40000001},{0,97500,427500,636000,1536000,2796000,4796000}))*1.021,-2))</f>
        <v/>
      </c>
      <c r="Z280" s="18">
        <f>IF(X280&lt;=0,0,ROUNDDOWN((X280*LOOKUP(X280,{0,1950001,3300001,6950001,9000001,18000001,40000001},{0.05,0.1,0.2,0.23,0.33,0.4,0.45})-LOOKUP(X280,{0,1950001,3300001,6950001,9000001,18000001,40000001},{0,97500,427500,636000,1536000,2796000,4796000}))*1.021,-2))</f>
        <v/>
      </c>
      <c r="AA280" s="18">
        <f>MAX(0,ROUNDDOWN(M280-J280-430000-L280-0,-3))</f>
        <v/>
      </c>
      <c r="AB280" s="18">
        <f>MAX(0,ROUNDDOWN(M280-J280-430000-L280-V280,-3))</f>
        <v/>
      </c>
      <c r="AC280" s="18">
        <f>IF(M280&lt;=450000,0,MAX(0,ROUNDDOWN(AA280*0.06-MIN(50000,AA280)*0.03,-2))+MAX(0,ROUNDDOWN(AA280*0.04-MIN(50000,AA280)*0.02,-2)))</f>
        <v/>
      </c>
      <c r="AD280" s="18">
        <f>IF(M280&lt;=450000,0,MAX(0,ROUNDDOWN(AB280*0.06-MIN(50000,AB280)*0.03,-2))+MAX(0,ROUNDDOWN(AB280*0.04-MIN(50000,AB280)*0.02,-2)))</f>
        <v/>
      </c>
      <c r="AE280" s="18">
        <f>Y280-Z280</f>
        <v/>
      </c>
      <c r="AF280" s="18">
        <f>AC280-AD280</f>
        <v/>
      </c>
      <c r="AG280" s="18">
        <f>AE280+AF280</f>
        <v/>
      </c>
      <c r="AH280" s="20">
        <f>IF(W280&lt;=0,0,LOOKUP(W280,{0,1950001,3300001,6950001,9000001,18000001,40000001},{0.05,0.1,0.2,0.23,0.33,0.4,0.45}))</f>
        <v/>
      </c>
    </row>
    <row r="281">
      <c r="A281" t="inlineStr">
        <is>
          <t>1万円刻み 特例あり一般12万円</t>
        </is>
      </c>
      <c r="B281" s="18">
        <f>'4_1万円刻み'!$A$67</f>
        <v/>
      </c>
      <c r="C281" s="19" t="n">
        <v>2026</v>
      </c>
      <c r="D281" t="inlineStr">
        <is>
          <t>はい</t>
        </is>
      </c>
      <c r="E281" s="18" t="n">
        <v>120000</v>
      </c>
      <c r="F281" s="18" t="n">
        <v>0</v>
      </c>
      <c r="G281" s="18" t="n">
        <v>0</v>
      </c>
      <c r="H281" s="18" t="n">
        <v>0</v>
      </c>
      <c r="I281" s="18" t="n">
        <v>0</v>
      </c>
      <c r="J281" s="18">
        <f>ROUND(MIN(B281/12,650000)*12*0.0915+MIN(B281/12,1390000)*12*(0.0504+0)+B281*0.005,0)</f>
        <v/>
      </c>
      <c r="K281" s="18" t="n">
        <v>0</v>
      </c>
      <c r="L281" s="18" t="n">
        <v>0</v>
      </c>
      <c r="M281" s="18">
        <f>ROUND(IF(C281&gt;=2026,IF(B281&lt;741000,0,IF(B281&lt;2191000,B281-740000,IF(B281&lt;2193000,1451000,IF(B281&lt;2196000,1453000,IF(B281&lt;2200000,1456000,IF(B281&lt;3600000,ROUNDDOWN(B281/4,-3)*2.8-80000,IF(B281&lt;6600000,ROUNDDOWN(B281/4,-3)*3.2-440000,IF(B281&lt;8500000,ROUNDDOWN(B281*0.9,0)-1100000,B281-1950000)))))))),IF(B281&lt;651000,0,IF(B281&lt;1900000,B281-650000,IF(B281&lt;3600000,ROUNDDOWN(B281/4,-3)*2.8-80000,IF(B281&lt;6600000,ROUNDDOWN(B281/4,-3)*3.2-440000,IF(B281&lt;8500000,ROUNDDOWN(B281*0.9,0)-1100000,B281-1950000)))))),0)</f>
        <v/>
      </c>
      <c r="N281" s="18">
        <f>IF(M281&gt;23500000,NA(),IF(C281&gt;=2026,IF(M281&lt;=4890000,1040000,IF(M281&lt;=6550000,670000,620000)),IF(M281&lt;=1320000,950000,IF(M281&lt;=3360000,880000,IF(M281&lt;=4890000,680000,IF(M281&lt;=6550000,630000,580000))))))</f>
        <v/>
      </c>
      <c r="O281" s="18">
        <f>IF(F281&lt;=0,IF(AND(D281="はい",C281&gt;=2026,C281&lt;=2027),IF(E281&lt;=0,0,IF(E281&lt;=30000,E281,IF(E281&lt;=60000,ROUNDUP(E281/2,0)+15000,IF(E281&lt;=120000,ROUNDUP(E281/4,0)+30000,60000)))),IF(E281&lt;=0,0,IF(E281&lt;=20000,E281,IF(E281&lt;=40000,ROUNDUP(E281/2,0)+10000,IF(E281&lt;=80000,ROUNDUP(E281/4,0)+20000,40000))))),IF(E281&lt;=0,IF(F281&lt;=0,0,IF(F281&lt;=25000,F281,IF(F281&lt;=50000,ROUNDUP(F281/2,0)+12500,IF(F281&lt;=100000,ROUNDUP(F281/4,0)+25000,50000)))),MAX(IF(F281&lt;=0,0,IF(F281&lt;=25000,F281,IF(F281&lt;=50000,ROUNDUP(F281/2,0)+12500,IF(F281&lt;=100000,ROUNDUP(F281/4,0)+25000,50000)))),MIN(IF(AND(D281="はい",C281&gt;=2026,C281&lt;=2027),IF(E281&lt;=0,0,IF(E281&lt;=30000,E281,IF(E281&lt;=60000,ROUNDUP(E281/2,0)+15000,IF(E281&lt;=120000,ROUNDUP(E281/4,0)+30000,60000)))),IF(E281&lt;=0,0,IF(E281&lt;=20000,E281,IF(E281&lt;=40000,ROUNDUP(E281/2,0)+10000,IF(E281&lt;=80000,ROUNDUP(E281/4,0)+20000,40000)))))+IF(F281&lt;=0,0,IF(F281&lt;=25000,F281,IF(F281&lt;=50000,ROUNDUP(F281/2,0)+12500,IF(F281&lt;=100000,ROUNDUP(F281/4,0)+25000,50000)))),IF(AND(D281="はい",C281&gt;=2026,C281&lt;=2027),60000,40000)))))</f>
        <v/>
      </c>
      <c r="P281" s="18">
        <f>IF(G281&lt;=0,0,IF(G281&lt;=20000,G281,IF(G281&lt;=40000,ROUNDUP(G281/2,0)+10000,IF(G281&lt;=80000,ROUNDUP(G281/4,0)+20000,40000))))</f>
        <v/>
      </c>
      <c r="Q281" s="18">
        <f>IF(I281&lt;=0,IF(H281&lt;=0,0,IF(H281&lt;=20000,H281,IF(H281&lt;=40000,ROUNDUP(H281/2,0)+10000,IF(H281&lt;=80000,ROUNDUP(H281/4,0)+20000,40000)))),IF(H281&lt;=0,IF(I281&lt;=0,0,IF(I281&lt;=25000,I281,IF(I281&lt;=50000,ROUNDUP(I281/2,0)+12500,IF(I281&lt;=100000,ROUNDUP(I281/4,0)+25000,50000)))),MAX(IF(I281&lt;=0,0,IF(I281&lt;=25000,I281,IF(I281&lt;=50000,ROUNDUP(I281/2,0)+12500,IF(I281&lt;=100000,ROUNDUP(I281/4,0)+25000,50000)))),MIN(IF(H281&lt;=0,0,IF(H281&lt;=20000,H281,IF(H281&lt;=40000,ROUNDUP(H281/2,0)+10000,IF(H281&lt;=80000,ROUNDUP(H281/4,0)+20000,40000))))+IF(I281&lt;=0,0,IF(I281&lt;=25000,I281,IF(I281&lt;=50000,ROUNDUP(I281/2,0)+12500,IF(I281&lt;=100000,ROUNDUP(I281/4,0)+25000,50000)))),40000))))</f>
        <v/>
      </c>
      <c r="R281" s="18">
        <f>MIN(120000,O281+P281+Q281)</f>
        <v/>
      </c>
      <c r="S281" s="18">
        <f>IF(F281&lt;=0,IF(E281&lt;=0,0,IF(E281&lt;=12000,E281,IF(E281&lt;=32000,ROUNDUP(E281/2,0)+6000,IF(E281&lt;=56000,ROUNDUP(E281/4,0)+14000,28000)))),IF(E281&lt;=0,IF(F281&lt;=0,0,IF(F281&lt;=15000,F281,IF(F281&lt;=40000,ROUNDUP(F281/2,0)+7500,IF(F281&lt;=70000,ROUNDUP(F281/4,0)+17500,35000)))),MAX(IF(F281&lt;=0,0,IF(F281&lt;=15000,F281,IF(F281&lt;=40000,ROUNDUP(F281/2,0)+7500,IF(F281&lt;=70000,ROUNDUP(F281/4,0)+17500,35000)))),MIN(IF(E281&lt;=0,0,IF(E281&lt;=12000,E281,IF(E281&lt;=32000,ROUNDUP(E281/2,0)+6000,IF(E281&lt;=56000,ROUNDUP(E281/4,0)+14000,28000))))+IF(F281&lt;=0,0,IF(F281&lt;=15000,F281,IF(F281&lt;=40000,ROUNDUP(F281/2,0)+7500,IF(F281&lt;=70000,ROUNDUP(F281/4,0)+17500,35000)))),28000))))</f>
        <v/>
      </c>
      <c r="T281" s="18">
        <f>IF(G281&lt;=0,0,IF(G281&lt;=12000,G281,IF(G281&lt;=32000,ROUNDUP(G281/2,0)+6000,IF(G281&lt;=56000,ROUNDUP(G281/4,0)+14000,28000))))</f>
        <v/>
      </c>
      <c r="U281" s="18">
        <f>IF(I281&lt;=0,IF(H281&lt;=0,0,IF(H281&lt;=12000,H281,IF(H281&lt;=32000,ROUNDUP(H281/2,0)+6000,IF(H281&lt;=56000,ROUNDUP(H281/4,0)+14000,28000)))),IF(H281&lt;=0,IF(I281&lt;=0,0,IF(I281&lt;=15000,I281,IF(I281&lt;=40000,ROUNDUP(I281/2,0)+7500,IF(I281&lt;=70000,ROUNDUP(I281/4,0)+17500,35000)))),MAX(IF(I281&lt;=0,0,IF(I281&lt;=15000,I281,IF(I281&lt;=40000,ROUNDUP(I281/2,0)+7500,IF(I281&lt;=70000,ROUNDUP(I281/4,0)+17500,35000)))),MIN(IF(H281&lt;=0,0,IF(H281&lt;=12000,H281,IF(H281&lt;=32000,ROUNDUP(H281/2,0)+6000,IF(H281&lt;=56000,ROUNDUP(H281/4,0)+14000,28000))))+IF(I281&lt;=0,0,IF(I281&lt;=15000,I281,IF(I281&lt;=40000,ROUNDUP(I281/2,0)+7500,IF(I281&lt;=70000,ROUNDUP(I281/4,0)+17500,35000)))),28000))))</f>
        <v/>
      </c>
      <c r="V281" s="18">
        <f>MIN(70000,S281+T281+U281)</f>
        <v/>
      </c>
      <c r="W281" s="18">
        <f>MAX(0,ROUNDDOWN(M281-J281-N281-K281-0,-3))</f>
        <v/>
      </c>
      <c r="X281" s="18">
        <f>MAX(0,ROUNDDOWN(M281-J281-N281-K281-R281,-3))</f>
        <v/>
      </c>
      <c r="Y281" s="18">
        <f>IF(W281&lt;=0,0,ROUNDDOWN((W281*LOOKUP(W281,{0,1950001,3300001,6950001,9000001,18000001,40000001},{0.05,0.1,0.2,0.23,0.33,0.4,0.45})-LOOKUP(W281,{0,1950001,3300001,6950001,9000001,18000001,40000001},{0,97500,427500,636000,1536000,2796000,4796000}))*1.021,-2))</f>
        <v/>
      </c>
      <c r="Z281" s="18">
        <f>IF(X281&lt;=0,0,ROUNDDOWN((X281*LOOKUP(X281,{0,1950001,3300001,6950001,9000001,18000001,40000001},{0.05,0.1,0.2,0.23,0.33,0.4,0.45})-LOOKUP(X281,{0,1950001,3300001,6950001,9000001,18000001,40000001},{0,97500,427500,636000,1536000,2796000,4796000}))*1.021,-2))</f>
        <v/>
      </c>
      <c r="AA281" s="18">
        <f>MAX(0,ROUNDDOWN(M281-J281-430000-L281-0,-3))</f>
        <v/>
      </c>
      <c r="AB281" s="18">
        <f>MAX(0,ROUNDDOWN(M281-J281-430000-L281-V281,-3))</f>
        <v/>
      </c>
      <c r="AC281" s="18">
        <f>IF(M281&lt;=450000,0,MAX(0,ROUNDDOWN(AA281*0.06-MIN(50000,AA281)*0.03,-2))+MAX(0,ROUNDDOWN(AA281*0.04-MIN(50000,AA281)*0.02,-2)))</f>
        <v/>
      </c>
      <c r="AD281" s="18">
        <f>IF(M281&lt;=450000,0,MAX(0,ROUNDDOWN(AB281*0.06-MIN(50000,AB281)*0.03,-2))+MAX(0,ROUNDDOWN(AB281*0.04-MIN(50000,AB281)*0.02,-2)))</f>
        <v/>
      </c>
      <c r="AE281" s="18">
        <f>Y281-Z281</f>
        <v/>
      </c>
      <c r="AF281" s="18">
        <f>AC281-AD281</f>
        <v/>
      </c>
      <c r="AG281" s="18">
        <f>AE281+AF281</f>
        <v/>
      </c>
      <c r="AH281" s="20">
        <f>IF(W281&lt;=0,0,LOOKUP(W281,{0,1950001,3300001,6950001,9000001,18000001,40000001},{0.05,0.1,0.2,0.23,0.33,0.4,0.45}))</f>
        <v/>
      </c>
    </row>
    <row r="282">
      <c r="A282" t="inlineStr">
        <is>
          <t>1万円刻み 3区分8万円ずつ</t>
        </is>
      </c>
      <c r="B282" s="18">
        <f>'4_1万円刻み'!$A$68</f>
        <v/>
      </c>
      <c r="C282" s="19" t="n">
        <v>2026</v>
      </c>
      <c r="D282" t="inlineStr">
        <is>
          <t>いいえ</t>
        </is>
      </c>
      <c r="E282" s="18" t="n">
        <v>80000</v>
      </c>
      <c r="F282" s="18" t="n">
        <v>0</v>
      </c>
      <c r="G282" s="18" t="n">
        <v>80000</v>
      </c>
      <c r="H282" s="18" t="n">
        <v>80000</v>
      </c>
      <c r="I282" s="18" t="n">
        <v>0</v>
      </c>
      <c r="J282" s="18">
        <f>ROUND(MIN(B282/12,650000)*12*0.0915+MIN(B282/12,1390000)*12*(0.0504+0)+B282*0.005,0)</f>
        <v/>
      </c>
      <c r="K282" s="18" t="n">
        <v>0</v>
      </c>
      <c r="L282" s="18" t="n">
        <v>0</v>
      </c>
      <c r="M282" s="18">
        <f>ROUND(IF(C282&gt;=2026,IF(B282&lt;741000,0,IF(B282&lt;2191000,B282-740000,IF(B282&lt;2193000,1451000,IF(B282&lt;2196000,1453000,IF(B282&lt;2200000,1456000,IF(B282&lt;3600000,ROUNDDOWN(B282/4,-3)*2.8-80000,IF(B282&lt;6600000,ROUNDDOWN(B282/4,-3)*3.2-440000,IF(B282&lt;8500000,ROUNDDOWN(B282*0.9,0)-1100000,B282-1950000)))))))),IF(B282&lt;651000,0,IF(B282&lt;1900000,B282-650000,IF(B282&lt;3600000,ROUNDDOWN(B282/4,-3)*2.8-80000,IF(B282&lt;6600000,ROUNDDOWN(B282/4,-3)*3.2-440000,IF(B282&lt;8500000,ROUNDDOWN(B282*0.9,0)-1100000,B282-1950000)))))),0)</f>
        <v/>
      </c>
      <c r="N282" s="18">
        <f>IF(M282&gt;23500000,NA(),IF(C282&gt;=2026,IF(M282&lt;=4890000,1040000,IF(M282&lt;=6550000,670000,620000)),IF(M282&lt;=1320000,950000,IF(M282&lt;=3360000,880000,IF(M282&lt;=4890000,680000,IF(M282&lt;=6550000,630000,580000))))))</f>
        <v/>
      </c>
      <c r="O282" s="18">
        <f>IF(F282&lt;=0,IF(AND(D282="はい",C282&gt;=2026,C282&lt;=2027),IF(E282&lt;=0,0,IF(E282&lt;=30000,E282,IF(E282&lt;=60000,ROUNDUP(E282/2,0)+15000,IF(E282&lt;=120000,ROUNDUP(E282/4,0)+30000,60000)))),IF(E282&lt;=0,0,IF(E282&lt;=20000,E282,IF(E282&lt;=40000,ROUNDUP(E282/2,0)+10000,IF(E282&lt;=80000,ROUNDUP(E282/4,0)+20000,40000))))),IF(E282&lt;=0,IF(F282&lt;=0,0,IF(F282&lt;=25000,F282,IF(F282&lt;=50000,ROUNDUP(F282/2,0)+12500,IF(F282&lt;=100000,ROUNDUP(F282/4,0)+25000,50000)))),MAX(IF(F282&lt;=0,0,IF(F282&lt;=25000,F282,IF(F282&lt;=50000,ROUNDUP(F282/2,0)+12500,IF(F282&lt;=100000,ROUNDUP(F282/4,0)+25000,50000)))),MIN(IF(AND(D282="はい",C282&gt;=2026,C282&lt;=2027),IF(E282&lt;=0,0,IF(E282&lt;=30000,E282,IF(E282&lt;=60000,ROUNDUP(E282/2,0)+15000,IF(E282&lt;=120000,ROUNDUP(E282/4,0)+30000,60000)))),IF(E282&lt;=0,0,IF(E282&lt;=20000,E282,IF(E282&lt;=40000,ROUNDUP(E282/2,0)+10000,IF(E282&lt;=80000,ROUNDUP(E282/4,0)+20000,40000)))))+IF(F282&lt;=0,0,IF(F282&lt;=25000,F282,IF(F282&lt;=50000,ROUNDUP(F282/2,0)+12500,IF(F282&lt;=100000,ROUNDUP(F282/4,0)+25000,50000)))),IF(AND(D282="はい",C282&gt;=2026,C282&lt;=2027),60000,40000)))))</f>
        <v/>
      </c>
      <c r="P282" s="18">
        <f>IF(G282&lt;=0,0,IF(G282&lt;=20000,G282,IF(G282&lt;=40000,ROUNDUP(G282/2,0)+10000,IF(G282&lt;=80000,ROUNDUP(G282/4,0)+20000,40000))))</f>
        <v/>
      </c>
      <c r="Q282" s="18">
        <f>IF(I282&lt;=0,IF(H282&lt;=0,0,IF(H282&lt;=20000,H282,IF(H282&lt;=40000,ROUNDUP(H282/2,0)+10000,IF(H282&lt;=80000,ROUNDUP(H282/4,0)+20000,40000)))),IF(H282&lt;=0,IF(I282&lt;=0,0,IF(I282&lt;=25000,I282,IF(I282&lt;=50000,ROUNDUP(I282/2,0)+12500,IF(I282&lt;=100000,ROUNDUP(I282/4,0)+25000,50000)))),MAX(IF(I282&lt;=0,0,IF(I282&lt;=25000,I282,IF(I282&lt;=50000,ROUNDUP(I282/2,0)+12500,IF(I282&lt;=100000,ROUNDUP(I282/4,0)+25000,50000)))),MIN(IF(H282&lt;=0,0,IF(H282&lt;=20000,H282,IF(H282&lt;=40000,ROUNDUP(H282/2,0)+10000,IF(H282&lt;=80000,ROUNDUP(H282/4,0)+20000,40000))))+IF(I282&lt;=0,0,IF(I282&lt;=25000,I282,IF(I282&lt;=50000,ROUNDUP(I282/2,0)+12500,IF(I282&lt;=100000,ROUNDUP(I282/4,0)+25000,50000)))),40000))))</f>
        <v/>
      </c>
      <c r="R282" s="18">
        <f>MIN(120000,O282+P282+Q282)</f>
        <v/>
      </c>
      <c r="S282" s="18">
        <f>IF(F282&lt;=0,IF(E282&lt;=0,0,IF(E282&lt;=12000,E282,IF(E282&lt;=32000,ROUNDUP(E282/2,0)+6000,IF(E282&lt;=56000,ROUNDUP(E282/4,0)+14000,28000)))),IF(E282&lt;=0,IF(F282&lt;=0,0,IF(F282&lt;=15000,F282,IF(F282&lt;=40000,ROUNDUP(F282/2,0)+7500,IF(F282&lt;=70000,ROUNDUP(F282/4,0)+17500,35000)))),MAX(IF(F282&lt;=0,0,IF(F282&lt;=15000,F282,IF(F282&lt;=40000,ROUNDUP(F282/2,0)+7500,IF(F282&lt;=70000,ROUNDUP(F282/4,0)+17500,35000)))),MIN(IF(E282&lt;=0,0,IF(E282&lt;=12000,E282,IF(E282&lt;=32000,ROUNDUP(E282/2,0)+6000,IF(E282&lt;=56000,ROUNDUP(E282/4,0)+14000,28000))))+IF(F282&lt;=0,0,IF(F282&lt;=15000,F282,IF(F282&lt;=40000,ROUNDUP(F282/2,0)+7500,IF(F282&lt;=70000,ROUNDUP(F282/4,0)+17500,35000)))),28000))))</f>
        <v/>
      </c>
      <c r="T282" s="18">
        <f>IF(G282&lt;=0,0,IF(G282&lt;=12000,G282,IF(G282&lt;=32000,ROUNDUP(G282/2,0)+6000,IF(G282&lt;=56000,ROUNDUP(G282/4,0)+14000,28000))))</f>
        <v/>
      </c>
      <c r="U282" s="18">
        <f>IF(I282&lt;=0,IF(H282&lt;=0,0,IF(H282&lt;=12000,H282,IF(H282&lt;=32000,ROUNDUP(H282/2,0)+6000,IF(H282&lt;=56000,ROUNDUP(H282/4,0)+14000,28000)))),IF(H282&lt;=0,IF(I282&lt;=0,0,IF(I282&lt;=15000,I282,IF(I282&lt;=40000,ROUNDUP(I282/2,0)+7500,IF(I282&lt;=70000,ROUNDUP(I282/4,0)+17500,35000)))),MAX(IF(I282&lt;=0,0,IF(I282&lt;=15000,I282,IF(I282&lt;=40000,ROUNDUP(I282/2,0)+7500,IF(I282&lt;=70000,ROUNDUP(I282/4,0)+17500,35000)))),MIN(IF(H282&lt;=0,0,IF(H282&lt;=12000,H282,IF(H282&lt;=32000,ROUNDUP(H282/2,0)+6000,IF(H282&lt;=56000,ROUNDUP(H282/4,0)+14000,28000))))+IF(I282&lt;=0,0,IF(I282&lt;=15000,I282,IF(I282&lt;=40000,ROUNDUP(I282/2,0)+7500,IF(I282&lt;=70000,ROUNDUP(I282/4,0)+17500,35000)))),28000))))</f>
        <v/>
      </c>
      <c r="V282" s="18">
        <f>MIN(70000,S282+T282+U282)</f>
        <v/>
      </c>
      <c r="W282" s="18">
        <f>MAX(0,ROUNDDOWN(M282-J282-N282-K282-0,-3))</f>
        <v/>
      </c>
      <c r="X282" s="18">
        <f>MAX(0,ROUNDDOWN(M282-J282-N282-K282-R282,-3))</f>
        <v/>
      </c>
      <c r="Y282" s="18">
        <f>IF(W282&lt;=0,0,ROUNDDOWN((W282*LOOKUP(W282,{0,1950001,3300001,6950001,9000001,18000001,40000001},{0.05,0.1,0.2,0.23,0.33,0.4,0.45})-LOOKUP(W282,{0,1950001,3300001,6950001,9000001,18000001,40000001},{0,97500,427500,636000,1536000,2796000,4796000}))*1.021,-2))</f>
        <v/>
      </c>
      <c r="Z282" s="18">
        <f>IF(X282&lt;=0,0,ROUNDDOWN((X282*LOOKUP(X282,{0,1950001,3300001,6950001,9000001,18000001,40000001},{0.05,0.1,0.2,0.23,0.33,0.4,0.45})-LOOKUP(X282,{0,1950001,3300001,6950001,9000001,18000001,40000001},{0,97500,427500,636000,1536000,2796000,4796000}))*1.021,-2))</f>
        <v/>
      </c>
      <c r="AA282" s="18">
        <f>MAX(0,ROUNDDOWN(M282-J282-430000-L282-0,-3))</f>
        <v/>
      </c>
      <c r="AB282" s="18">
        <f>MAX(0,ROUNDDOWN(M282-J282-430000-L282-V282,-3))</f>
        <v/>
      </c>
      <c r="AC282" s="18">
        <f>IF(M282&lt;=450000,0,MAX(0,ROUNDDOWN(AA282*0.06-MIN(50000,AA282)*0.03,-2))+MAX(0,ROUNDDOWN(AA282*0.04-MIN(50000,AA282)*0.02,-2)))</f>
        <v/>
      </c>
      <c r="AD282" s="18">
        <f>IF(M282&lt;=450000,0,MAX(0,ROUNDDOWN(AB282*0.06-MIN(50000,AB282)*0.03,-2))+MAX(0,ROUNDDOWN(AB282*0.04-MIN(50000,AB282)*0.02,-2)))</f>
        <v/>
      </c>
      <c r="AE282" s="18">
        <f>Y282-Z282</f>
        <v/>
      </c>
      <c r="AF282" s="18">
        <f>AC282-AD282</f>
        <v/>
      </c>
      <c r="AG282" s="18">
        <f>AE282+AF282</f>
        <v/>
      </c>
      <c r="AH282" s="20">
        <f>IF(W282&lt;=0,0,LOOKUP(W282,{0,1950001,3300001,6950001,9000001,18000001,40000001},{0.05,0.1,0.2,0.23,0.33,0.4,0.45}))</f>
        <v/>
      </c>
    </row>
    <row r="283">
      <c r="A283" t="inlineStr">
        <is>
          <t>1万円刻み 一般8万円</t>
        </is>
      </c>
      <c r="B283" s="18">
        <f>'4_1万円刻み'!$A$68</f>
        <v/>
      </c>
      <c r="C283" s="19" t="n">
        <v>2026</v>
      </c>
      <c r="D283" t="inlineStr">
        <is>
          <t>いいえ</t>
        </is>
      </c>
      <c r="E283" s="18" t="n">
        <v>80000</v>
      </c>
      <c r="F283" s="18" t="n">
        <v>0</v>
      </c>
      <c r="G283" s="18" t="n">
        <v>0</v>
      </c>
      <c r="H283" s="18" t="n">
        <v>0</v>
      </c>
      <c r="I283" s="18" t="n">
        <v>0</v>
      </c>
      <c r="J283" s="18">
        <f>ROUND(MIN(B283/12,650000)*12*0.0915+MIN(B283/12,1390000)*12*(0.0504+0)+B283*0.005,0)</f>
        <v/>
      </c>
      <c r="K283" s="18" t="n">
        <v>0</v>
      </c>
      <c r="L283" s="18" t="n">
        <v>0</v>
      </c>
      <c r="M283" s="18">
        <f>ROUND(IF(C283&gt;=2026,IF(B283&lt;741000,0,IF(B283&lt;2191000,B283-740000,IF(B283&lt;2193000,1451000,IF(B283&lt;2196000,1453000,IF(B283&lt;2200000,1456000,IF(B283&lt;3600000,ROUNDDOWN(B283/4,-3)*2.8-80000,IF(B283&lt;6600000,ROUNDDOWN(B283/4,-3)*3.2-440000,IF(B283&lt;8500000,ROUNDDOWN(B283*0.9,0)-1100000,B283-1950000)))))))),IF(B283&lt;651000,0,IF(B283&lt;1900000,B283-650000,IF(B283&lt;3600000,ROUNDDOWN(B283/4,-3)*2.8-80000,IF(B283&lt;6600000,ROUNDDOWN(B283/4,-3)*3.2-440000,IF(B283&lt;8500000,ROUNDDOWN(B283*0.9,0)-1100000,B283-1950000)))))),0)</f>
        <v/>
      </c>
      <c r="N283" s="18">
        <f>IF(M283&gt;23500000,NA(),IF(C283&gt;=2026,IF(M283&lt;=4890000,1040000,IF(M283&lt;=6550000,670000,620000)),IF(M283&lt;=1320000,950000,IF(M283&lt;=3360000,880000,IF(M283&lt;=4890000,680000,IF(M283&lt;=6550000,630000,580000))))))</f>
        <v/>
      </c>
      <c r="O283" s="18">
        <f>IF(F283&lt;=0,IF(AND(D283="はい",C283&gt;=2026,C283&lt;=2027),IF(E283&lt;=0,0,IF(E283&lt;=30000,E283,IF(E283&lt;=60000,ROUNDUP(E283/2,0)+15000,IF(E283&lt;=120000,ROUNDUP(E283/4,0)+30000,60000)))),IF(E283&lt;=0,0,IF(E283&lt;=20000,E283,IF(E283&lt;=40000,ROUNDUP(E283/2,0)+10000,IF(E283&lt;=80000,ROUNDUP(E283/4,0)+20000,40000))))),IF(E283&lt;=0,IF(F283&lt;=0,0,IF(F283&lt;=25000,F283,IF(F283&lt;=50000,ROUNDUP(F283/2,0)+12500,IF(F283&lt;=100000,ROUNDUP(F283/4,0)+25000,50000)))),MAX(IF(F283&lt;=0,0,IF(F283&lt;=25000,F283,IF(F283&lt;=50000,ROUNDUP(F283/2,0)+12500,IF(F283&lt;=100000,ROUNDUP(F283/4,0)+25000,50000)))),MIN(IF(AND(D283="はい",C283&gt;=2026,C283&lt;=2027),IF(E283&lt;=0,0,IF(E283&lt;=30000,E283,IF(E283&lt;=60000,ROUNDUP(E283/2,0)+15000,IF(E283&lt;=120000,ROUNDUP(E283/4,0)+30000,60000)))),IF(E283&lt;=0,0,IF(E283&lt;=20000,E283,IF(E283&lt;=40000,ROUNDUP(E283/2,0)+10000,IF(E283&lt;=80000,ROUNDUP(E283/4,0)+20000,40000)))))+IF(F283&lt;=0,0,IF(F283&lt;=25000,F283,IF(F283&lt;=50000,ROUNDUP(F283/2,0)+12500,IF(F283&lt;=100000,ROUNDUP(F283/4,0)+25000,50000)))),IF(AND(D283="はい",C283&gt;=2026,C283&lt;=2027),60000,40000)))))</f>
        <v/>
      </c>
      <c r="P283" s="18">
        <f>IF(G283&lt;=0,0,IF(G283&lt;=20000,G283,IF(G283&lt;=40000,ROUNDUP(G283/2,0)+10000,IF(G283&lt;=80000,ROUNDUP(G283/4,0)+20000,40000))))</f>
        <v/>
      </c>
      <c r="Q283" s="18">
        <f>IF(I283&lt;=0,IF(H283&lt;=0,0,IF(H283&lt;=20000,H283,IF(H283&lt;=40000,ROUNDUP(H283/2,0)+10000,IF(H283&lt;=80000,ROUNDUP(H283/4,0)+20000,40000)))),IF(H283&lt;=0,IF(I283&lt;=0,0,IF(I283&lt;=25000,I283,IF(I283&lt;=50000,ROUNDUP(I283/2,0)+12500,IF(I283&lt;=100000,ROUNDUP(I283/4,0)+25000,50000)))),MAX(IF(I283&lt;=0,0,IF(I283&lt;=25000,I283,IF(I283&lt;=50000,ROUNDUP(I283/2,0)+12500,IF(I283&lt;=100000,ROUNDUP(I283/4,0)+25000,50000)))),MIN(IF(H283&lt;=0,0,IF(H283&lt;=20000,H283,IF(H283&lt;=40000,ROUNDUP(H283/2,0)+10000,IF(H283&lt;=80000,ROUNDUP(H283/4,0)+20000,40000))))+IF(I283&lt;=0,0,IF(I283&lt;=25000,I283,IF(I283&lt;=50000,ROUNDUP(I283/2,0)+12500,IF(I283&lt;=100000,ROUNDUP(I283/4,0)+25000,50000)))),40000))))</f>
        <v/>
      </c>
      <c r="R283" s="18">
        <f>MIN(120000,O283+P283+Q283)</f>
        <v/>
      </c>
      <c r="S283" s="18">
        <f>IF(F283&lt;=0,IF(E283&lt;=0,0,IF(E283&lt;=12000,E283,IF(E283&lt;=32000,ROUNDUP(E283/2,0)+6000,IF(E283&lt;=56000,ROUNDUP(E283/4,0)+14000,28000)))),IF(E283&lt;=0,IF(F283&lt;=0,0,IF(F283&lt;=15000,F283,IF(F283&lt;=40000,ROUNDUP(F283/2,0)+7500,IF(F283&lt;=70000,ROUNDUP(F283/4,0)+17500,35000)))),MAX(IF(F283&lt;=0,0,IF(F283&lt;=15000,F283,IF(F283&lt;=40000,ROUNDUP(F283/2,0)+7500,IF(F283&lt;=70000,ROUNDUP(F283/4,0)+17500,35000)))),MIN(IF(E283&lt;=0,0,IF(E283&lt;=12000,E283,IF(E283&lt;=32000,ROUNDUP(E283/2,0)+6000,IF(E283&lt;=56000,ROUNDUP(E283/4,0)+14000,28000))))+IF(F283&lt;=0,0,IF(F283&lt;=15000,F283,IF(F283&lt;=40000,ROUNDUP(F283/2,0)+7500,IF(F283&lt;=70000,ROUNDUP(F283/4,0)+17500,35000)))),28000))))</f>
        <v/>
      </c>
      <c r="T283" s="18">
        <f>IF(G283&lt;=0,0,IF(G283&lt;=12000,G283,IF(G283&lt;=32000,ROUNDUP(G283/2,0)+6000,IF(G283&lt;=56000,ROUNDUP(G283/4,0)+14000,28000))))</f>
        <v/>
      </c>
      <c r="U283" s="18">
        <f>IF(I283&lt;=0,IF(H283&lt;=0,0,IF(H283&lt;=12000,H283,IF(H283&lt;=32000,ROUNDUP(H283/2,0)+6000,IF(H283&lt;=56000,ROUNDUP(H283/4,0)+14000,28000)))),IF(H283&lt;=0,IF(I283&lt;=0,0,IF(I283&lt;=15000,I283,IF(I283&lt;=40000,ROUNDUP(I283/2,0)+7500,IF(I283&lt;=70000,ROUNDUP(I283/4,0)+17500,35000)))),MAX(IF(I283&lt;=0,0,IF(I283&lt;=15000,I283,IF(I283&lt;=40000,ROUNDUP(I283/2,0)+7500,IF(I283&lt;=70000,ROUNDUP(I283/4,0)+17500,35000)))),MIN(IF(H283&lt;=0,0,IF(H283&lt;=12000,H283,IF(H283&lt;=32000,ROUNDUP(H283/2,0)+6000,IF(H283&lt;=56000,ROUNDUP(H283/4,0)+14000,28000))))+IF(I283&lt;=0,0,IF(I283&lt;=15000,I283,IF(I283&lt;=40000,ROUNDUP(I283/2,0)+7500,IF(I283&lt;=70000,ROUNDUP(I283/4,0)+17500,35000)))),28000))))</f>
        <v/>
      </c>
      <c r="V283" s="18">
        <f>MIN(70000,S283+T283+U283)</f>
        <v/>
      </c>
      <c r="W283" s="18">
        <f>MAX(0,ROUNDDOWN(M283-J283-N283-K283-0,-3))</f>
        <v/>
      </c>
      <c r="X283" s="18">
        <f>MAX(0,ROUNDDOWN(M283-J283-N283-K283-R283,-3))</f>
        <v/>
      </c>
      <c r="Y283" s="18">
        <f>IF(W283&lt;=0,0,ROUNDDOWN((W283*LOOKUP(W283,{0,1950001,3300001,6950001,9000001,18000001,40000001},{0.05,0.1,0.2,0.23,0.33,0.4,0.45})-LOOKUP(W283,{0,1950001,3300001,6950001,9000001,18000001,40000001},{0,97500,427500,636000,1536000,2796000,4796000}))*1.021,-2))</f>
        <v/>
      </c>
      <c r="Z283" s="18">
        <f>IF(X283&lt;=0,0,ROUNDDOWN((X283*LOOKUP(X283,{0,1950001,3300001,6950001,9000001,18000001,40000001},{0.05,0.1,0.2,0.23,0.33,0.4,0.45})-LOOKUP(X283,{0,1950001,3300001,6950001,9000001,18000001,40000001},{0,97500,427500,636000,1536000,2796000,4796000}))*1.021,-2))</f>
        <v/>
      </c>
      <c r="AA283" s="18">
        <f>MAX(0,ROUNDDOWN(M283-J283-430000-L283-0,-3))</f>
        <v/>
      </c>
      <c r="AB283" s="18">
        <f>MAX(0,ROUNDDOWN(M283-J283-430000-L283-V283,-3))</f>
        <v/>
      </c>
      <c r="AC283" s="18">
        <f>IF(M283&lt;=450000,0,MAX(0,ROUNDDOWN(AA283*0.06-MIN(50000,AA283)*0.03,-2))+MAX(0,ROUNDDOWN(AA283*0.04-MIN(50000,AA283)*0.02,-2)))</f>
        <v/>
      </c>
      <c r="AD283" s="18">
        <f>IF(M283&lt;=450000,0,MAX(0,ROUNDDOWN(AB283*0.06-MIN(50000,AB283)*0.03,-2))+MAX(0,ROUNDDOWN(AB283*0.04-MIN(50000,AB283)*0.02,-2)))</f>
        <v/>
      </c>
      <c r="AE283" s="18">
        <f>Y283-Z283</f>
        <v/>
      </c>
      <c r="AF283" s="18">
        <f>AC283-AD283</f>
        <v/>
      </c>
      <c r="AG283" s="18">
        <f>AE283+AF283</f>
        <v/>
      </c>
      <c r="AH283" s="20">
        <f>IF(W283&lt;=0,0,LOOKUP(W283,{0,1950001,3300001,6950001,9000001,18000001,40000001},{0.05,0.1,0.2,0.23,0.33,0.4,0.45}))</f>
        <v/>
      </c>
    </row>
    <row r="284">
      <c r="A284" t="inlineStr">
        <is>
          <t>1万円刻み 特例あり一般12万円</t>
        </is>
      </c>
      <c r="B284" s="18">
        <f>'4_1万円刻み'!$A$68</f>
        <v/>
      </c>
      <c r="C284" s="19" t="n">
        <v>2026</v>
      </c>
      <c r="D284" t="inlineStr">
        <is>
          <t>はい</t>
        </is>
      </c>
      <c r="E284" s="18" t="n">
        <v>120000</v>
      </c>
      <c r="F284" s="18" t="n">
        <v>0</v>
      </c>
      <c r="G284" s="18" t="n">
        <v>0</v>
      </c>
      <c r="H284" s="18" t="n">
        <v>0</v>
      </c>
      <c r="I284" s="18" t="n">
        <v>0</v>
      </c>
      <c r="J284" s="18">
        <f>ROUND(MIN(B284/12,650000)*12*0.0915+MIN(B284/12,1390000)*12*(0.0504+0)+B284*0.005,0)</f>
        <v/>
      </c>
      <c r="K284" s="18" t="n">
        <v>0</v>
      </c>
      <c r="L284" s="18" t="n">
        <v>0</v>
      </c>
      <c r="M284" s="18">
        <f>ROUND(IF(C284&gt;=2026,IF(B284&lt;741000,0,IF(B284&lt;2191000,B284-740000,IF(B284&lt;2193000,1451000,IF(B284&lt;2196000,1453000,IF(B284&lt;2200000,1456000,IF(B284&lt;3600000,ROUNDDOWN(B284/4,-3)*2.8-80000,IF(B284&lt;6600000,ROUNDDOWN(B284/4,-3)*3.2-440000,IF(B284&lt;8500000,ROUNDDOWN(B284*0.9,0)-1100000,B284-1950000)))))))),IF(B284&lt;651000,0,IF(B284&lt;1900000,B284-650000,IF(B284&lt;3600000,ROUNDDOWN(B284/4,-3)*2.8-80000,IF(B284&lt;6600000,ROUNDDOWN(B284/4,-3)*3.2-440000,IF(B284&lt;8500000,ROUNDDOWN(B284*0.9,0)-1100000,B284-1950000)))))),0)</f>
        <v/>
      </c>
      <c r="N284" s="18">
        <f>IF(M284&gt;23500000,NA(),IF(C284&gt;=2026,IF(M284&lt;=4890000,1040000,IF(M284&lt;=6550000,670000,620000)),IF(M284&lt;=1320000,950000,IF(M284&lt;=3360000,880000,IF(M284&lt;=4890000,680000,IF(M284&lt;=6550000,630000,580000))))))</f>
        <v/>
      </c>
      <c r="O284" s="18">
        <f>IF(F284&lt;=0,IF(AND(D284="はい",C284&gt;=2026,C284&lt;=2027),IF(E284&lt;=0,0,IF(E284&lt;=30000,E284,IF(E284&lt;=60000,ROUNDUP(E284/2,0)+15000,IF(E284&lt;=120000,ROUNDUP(E284/4,0)+30000,60000)))),IF(E284&lt;=0,0,IF(E284&lt;=20000,E284,IF(E284&lt;=40000,ROUNDUP(E284/2,0)+10000,IF(E284&lt;=80000,ROUNDUP(E284/4,0)+20000,40000))))),IF(E284&lt;=0,IF(F284&lt;=0,0,IF(F284&lt;=25000,F284,IF(F284&lt;=50000,ROUNDUP(F284/2,0)+12500,IF(F284&lt;=100000,ROUNDUP(F284/4,0)+25000,50000)))),MAX(IF(F284&lt;=0,0,IF(F284&lt;=25000,F284,IF(F284&lt;=50000,ROUNDUP(F284/2,0)+12500,IF(F284&lt;=100000,ROUNDUP(F284/4,0)+25000,50000)))),MIN(IF(AND(D284="はい",C284&gt;=2026,C284&lt;=2027),IF(E284&lt;=0,0,IF(E284&lt;=30000,E284,IF(E284&lt;=60000,ROUNDUP(E284/2,0)+15000,IF(E284&lt;=120000,ROUNDUP(E284/4,0)+30000,60000)))),IF(E284&lt;=0,0,IF(E284&lt;=20000,E284,IF(E284&lt;=40000,ROUNDUP(E284/2,0)+10000,IF(E284&lt;=80000,ROUNDUP(E284/4,0)+20000,40000)))))+IF(F284&lt;=0,0,IF(F284&lt;=25000,F284,IF(F284&lt;=50000,ROUNDUP(F284/2,0)+12500,IF(F284&lt;=100000,ROUNDUP(F284/4,0)+25000,50000)))),IF(AND(D284="はい",C284&gt;=2026,C284&lt;=2027),60000,40000)))))</f>
        <v/>
      </c>
      <c r="P284" s="18">
        <f>IF(G284&lt;=0,0,IF(G284&lt;=20000,G284,IF(G284&lt;=40000,ROUNDUP(G284/2,0)+10000,IF(G284&lt;=80000,ROUNDUP(G284/4,0)+20000,40000))))</f>
        <v/>
      </c>
      <c r="Q284" s="18">
        <f>IF(I284&lt;=0,IF(H284&lt;=0,0,IF(H284&lt;=20000,H284,IF(H284&lt;=40000,ROUNDUP(H284/2,0)+10000,IF(H284&lt;=80000,ROUNDUP(H284/4,0)+20000,40000)))),IF(H284&lt;=0,IF(I284&lt;=0,0,IF(I284&lt;=25000,I284,IF(I284&lt;=50000,ROUNDUP(I284/2,0)+12500,IF(I284&lt;=100000,ROUNDUP(I284/4,0)+25000,50000)))),MAX(IF(I284&lt;=0,0,IF(I284&lt;=25000,I284,IF(I284&lt;=50000,ROUNDUP(I284/2,0)+12500,IF(I284&lt;=100000,ROUNDUP(I284/4,0)+25000,50000)))),MIN(IF(H284&lt;=0,0,IF(H284&lt;=20000,H284,IF(H284&lt;=40000,ROUNDUP(H284/2,0)+10000,IF(H284&lt;=80000,ROUNDUP(H284/4,0)+20000,40000))))+IF(I284&lt;=0,0,IF(I284&lt;=25000,I284,IF(I284&lt;=50000,ROUNDUP(I284/2,0)+12500,IF(I284&lt;=100000,ROUNDUP(I284/4,0)+25000,50000)))),40000))))</f>
        <v/>
      </c>
      <c r="R284" s="18">
        <f>MIN(120000,O284+P284+Q284)</f>
        <v/>
      </c>
      <c r="S284" s="18">
        <f>IF(F284&lt;=0,IF(E284&lt;=0,0,IF(E284&lt;=12000,E284,IF(E284&lt;=32000,ROUNDUP(E284/2,0)+6000,IF(E284&lt;=56000,ROUNDUP(E284/4,0)+14000,28000)))),IF(E284&lt;=0,IF(F284&lt;=0,0,IF(F284&lt;=15000,F284,IF(F284&lt;=40000,ROUNDUP(F284/2,0)+7500,IF(F284&lt;=70000,ROUNDUP(F284/4,0)+17500,35000)))),MAX(IF(F284&lt;=0,0,IF(F284&lt;=15000,F284,IF(F284&lt;=40000,ROUNDUP(F284/2,0)+7500,IF(F284&lt;=70000,ROUNDUP(F284/4,0)+17500,35000)))),MIN(IF(E284&lt;=0,0,IF(E284&lt;=12000,E284,IF(E284&lt;=32000,ROUNDUP(E284/2,0)+6000,IF(E284&lt;=56000,ROUNDUP(E284/4,0)+14000,28000))))+IF(F284&lt;=0,0,IF(F284&lt;=15000,F284,IF(F284&lt;=40000,ROUNDUP(F284/2,0)+7500,IF(F284&lt;=70000,ROUNDUP(F284/4,0)+17500,35000)))),28000))))</f>
        <v/>
      </c>
      <c r="T284" s="18">
        <f>IF(G284&lt;=0,0,IF(G284&lt;=12000,G284,IF(G284&lt;=32000,ROUNDUP(G284/2,0)+6000,IF(G284&lt;=56000,ROUNDUP(G284/4,0)+14000,28000))))</f>
        <v/>
      </c>
      <c r="U284" s="18">
        <f>IF(I284&lt;=0,IF(H284&lt;=0,0,IF(H284&lt;=12000,H284,IF(H284&lt;=32000,ROUNDUP(H284/2,0)+6000,IF(H284&lt;=56000,ROUNDUP(H284/4,0)+14000,28000)))),IF(H284&lt;=0,IF(I284&lt;=0,0,IF(I284&lt;=15000,I284,IF(I284&lt;=40000,ROUNDUP(I284/2,0)+7500,IF(I284&lt;=70000,ROUNDUP(I284/4,0)+17500,35000)))),MAX(IF(I284&lt;=0,0,IF(I284&lt;=15000,I284,IF(I284&lt;=40000,ROUNDUP(I284/2,0)+7500,IF(I284&lt;=70000,ROUNDUP(I284/4,0)+17500,35000)))),MIN(IF(H284&lt;=0,0,IF(H284&lt;=12000,H284,IF(H284&lt;=32000,ROUNDUP(H284/2,0)+6000,IF(H284&lt;=56000,ROUNDUP(H284/4,0)+14000,28000))))+IF(I284&lt;=0,0,IF(I284&lt;=15000,I284,IF(I284&lt;=40000,ROUNDUP(I284/2,0)+7500,IF(I284&lt;=70000,ROUNDUP(I284/4,0)+17500,35000)))),28000))))</f>
        <v/>
      </c>
      <c r="V284" s="18">
        <f>MIN(70000,S284+T284+U284)</f>
        <v/>
      </c>
      <c r="W284" s="18">
        <f>MAX(0,ROUNDDOWN(M284-J284-N284-K284-0,-3))</f>
        <v/>
      </c>
      <c r="X284" s="18">
        <f>MAX(0,ROUNDDOWN(M284-J284-N284-K284-R284,-3))</f>
        <v/>
      </c>
      <c r="Y284" s="18">
        <f>IF(W284&lt;=0,0,ROUNDDOWN((W284*LOOKUP(W284,{0,1950001,3300001,6950001,9000001,18000001,40000001},{0.05,0.1,0.2,0.23,0.33,0.4,0.45})-LOOKUP(W284,{0,1950001,3300001,6950001,9000001,18000001,40000001},{0,97500,427500,636000,1536000,2796000,4796000}))*1.021,-2))</f>
        <v/>
      </c>
      <c r="Z284" s="18">
        <f>IF(X284&lt;=0,0,ROUNDDOWN((X284*LOOKUP(X284,{0,1950001,3300001,6950001,9000001,18000001,40000001},{0.05,0.1,0.2,0.23,0.33,0.4,0.45})-LOOKUP(X284,{0,1950001,3300001,6950001,9000001,18000001,40000001},{0,97500,427500,636000,1536000,2796000,4796000}))*1.021,-2))</f>
        <v/>
      </c>
      <c r="AA284" s="18">
        <f>MAX(0,ROUNDDOWN(M284-J284-430000-L284-0,-3))</f>
        <v/>
      </c>
      <c r="AB284" s="18">
        <f>MAX(0,ROUNDDOWN(M284-J284-430000-L284-V284,-3))</f>
        <v/>
      </c>
      <c r="AC284" s="18">
        <f>IF(M284&lt;=450000,0,MAX(0,ROUNDDOWN(AA284*0.06-MIN(50000,AA284)*0.03,-2))+MAX(0,ROUNDDOWN(AA284*0.04-MIN(50000,AA284)*0.02,-2)))</f>
        <v/>
      </c>
      <c r="AD284" s="18">
        <f>IF(M284&lt;=450000,0,MAX(0,ROUNDDOWN(AB284*0.06-MIN(50000,AB284)*0.03,-2))+MAX(0,ROUNDDOWN(AB284*0.04-MIN(50000,AB284)*0.02,-2)))</f>
        <v/>
      </c>
      <c r="AE284" s="18">
        <f>Y284-Z284</f>
        <v/>
      </c>
      <c r="AF284" s="18">
        <f>AC284-AD284</f>
        <v/>
      </c>
      <c r="AG284" s="18">
        <f>AE284+AF284</f>
        <v/>
      </c>
      <c r="AH284" s="20">
        <f>IF(W284&lt;=0,0,LOOKUP(W284,{0,1950001,3300001,6950001,9000001,18000001,40000001},{0.05,0.1,0.2,0.23,0.33,0.4,0.45}))</f>
        <v/>
      </c>
    </row>
    <row r="285">
      <c r="A285" t="inlineStr">
        <is>
          <t>1万円刻み 3区分8万円ずつ</t>
        </is>
      </c>
      <c r="B285" s="18">
        <f>'4_1万円刻み'!$A$69</f>
        <v/>
      </c>
      <c r="C285" s="19" t="n">
        <v>2026</v>
      </c>
      <c r="D285" t="inlineStr">
        <is>
          <t>いいえ</t>
        </is>
      </c>
      <c r="E285" s="18" t="n">
        <v>80000</v>
      </c>
      <c r="F285" s="18" t="n">
        <v>0</v>
      </c>
      <c r="G285" s="18" t="n">
        <v>80000</v>
      </c>
      <c r="H285" s="18" t="n">
        <v>80000</v>
      </c>
      <c r="I285" s="18" t="n">
        <v>0</v>
      </c>
      <c r="J285" s="18">
        <f>ROUND(MIN(B285/12,650000)*12*0.0915+MIN(B285/12,1390000)*12*(0.0504+0)+B285*0.005,0)</f>
        <v/>
      </c>
      <c r="K285" s="18" t="n">
        <v>0</v>
      </c>
      <c r="L285" s="18" t="n">
        <v>0</v>
      </c>
      <c r="M285" s="18">
        <f>ROUND(IF(C285&gt;=2026,IF(B285&lt;741000,0,IF(B285&lt;2191000,B285-740000,IF(B285&lt;2193000,1451000,IF(B285&lt;2196000,1453000,IF(B285&lt;2200000,1456000,IF(B285&lt;3600000,ROUNDDOWN(B285/4,-3)*2.8-80000,IF(B285&lt;6600000,ROUNDDOWN(B285/4,-3)*3.2-440000,IF(B285&lt;8500000,ROUNDDOWN(B285*0.9,0)-1100000,B285-1950000)))))))),IF(B285&lt;651000,0,IF(B285&lt;1900000,B285-650000,IF(B285&lt;3600000,ROUNDDOWN(B285/4,-3)*2.8-80000,IF(B285&lt;6600000,ROUNDDOWN(B285/4,-3)*3.2-440000,IF(B285&lt;8500000,ROUNDDOWN(B285*0.9,0)-1100000,B285-1950000)))))),0)</f>
        <v/>
      </c>
      <c r="N285" s="18">
        <f>IF(M285&gt;23500000,NA(),IF(C285&gt;=2026,IF(M285&lt;=4890000,1040000,IF(M285&lt;=6550000,670000,620000)),IF(M285&lt;=1320000,950000,IF(M285&lt;=3360000,880000,IF(M285&lt;=4890000,680000,IF(M285&lt;=6550000,630000,580000))))))</f>
        <v/>
      </c>
      <c r="O285" s="18">
        <f>IF(F285&lt;=0,IF(AND(D285="はい",C285&gt;=2026,C285&lt;=2027),IF(E285&lt;=0,0,IF(E285&lt;=30000,E285,IF(E285&lt;=60000,ROUNDUP(E285/2,0)+15000,IF(E285&lt;=120000,ROUNDUP(E285/4,0)+30000,60000)))),IF(E285&lt;=0,0,IF(E285&lt;=20000,E285,IF(E285&lt;=40000,ROUNDUP(E285/2,0)+10000,IF(E285&lt;=80000,ROUNDUP(E285/4,0)+20000,40000))))),IF(E285&lt;=0,IF(F285&lt;=0,0,IF(F285&lt;=25000,F285,IF(F285&lt;=50000,ROUNDUP(F285/2,0)+12500,IF(F285&lt;=100000,ROUNDUP(F285/4,0)+25000,50000)))),MAX(IF(F285&lt;=0,0,IF(F285&lt;=25000,F285,IF(F285&lt;=50000,ROUNDUP(F285/2,0)+12500,IF(F285&lt;=100000,ROUNDUP(F285/4,0)+25000,50000)))),MIN(IF(AND(D285="はい",C285&gt;=2026,C285&lt;=2027),IF(E285&lt;=0,0,IF(E285&lt;=30000,E285,IF(E285&lt;=60000,ROUNDUP(E285/2,0)+15000,IF(E285&lt;=120000,ROUNDUP(E285/4,0)+30000,60000)))),IF(E285&lt;=0,0,IF(E285&lt;=20000,E285,IF(E285&lt;=40000,ROUNDUP(E285/2,0)+10000,IF(E285&lt;=80000,ROUNDUP(E285/4,0)+20000,40000)))))+IF(F285&lt;=0,0,IF(F285&lt;=25000,F285,IF(F285&lt;=50000,ROUNDUP(F285/2,0)+12500,IF(F285&lt;=100000,ROUNDUP(F285/4,0)+25000,50000)))),IF(AND(D285="はい",C285&gt;=2026,C285&lt;=2027),60000,40000)))))</f>
        <v/>
      </c>
      <c r="P285" s="18">
        <f>IF(G285&lt;=0,0,IF(G285&lt;=20000,G285,IF(G285&lt;=40000,ROUNDUP(G285/2,0)+10000,IF(G285&lt;=80000,ROUNDUP(G285/4,0)+20000,40000))))</f>
        <v/>
      </c>
      <c r="Q285" s="18">
        <f>IF(I285&lt;=0,IF(H285&lt;=0,0,IF(H285&lt;=20000,H285,IF(H285&lt;=40000,ROUNDUP(H285/2,0)+10000,IF(H285&lt;=80000,ROUNDUP(H285/4,0)+20000,40000)))),IF(H285&lt;=0,IF(I285&lt;=0,0,IF(I285&lt;=25000,I285,IF(I285&lt;=50000,ROUNDUP(I285/2,0)+12500,IF(I285&lt;=100000,ROUNDUP(I285/4,0)+25000,50000)))),MAX(IF(I285&lt;=0,0,IF(I285&lt;=25000,I285,IF(I285&lt;=50000,ROUNDUP(I285/2,0)+12500,IF(I285&lt;=100000,ROUNDUP(I285/4,0)+25000,50000)))),MIN(IF(H285&lt;=0,0,IF(H285&lt;=20000,H285,IF(H285&lt;=40000,ROUNDUP(H285/2,0)+10000,IF(H285&lt;=80000,ROUNDUP(H285/4,0)+20000,40000))))+IF(I285&lt;=0,0,IF(I285&lt;=25000,I285,IF(I285&lt;=50000,ROUNDUP(I285/2,0)+12500,IF(I285&lt;=100000,ROUNDUP(I285/4,0)+25000,50000)))),40000))))</f>
        <v/>
      </c>
      <c r="R285" s="18">
        <f>MIN(120000,O285+P285+Q285)</f>
        <v/>
      </c>
      <c r="S285" s="18">
        <f>IF(F285&lt;=0,IF(E285&lt;=0,0,IF(E285&lt;=12000,E285,IF(E285&lt;=32000,ROUNDUP(E285/2,0)+6000,IF(E285&lt;=56000,ROUNDUP(E285/4,0)+14000,28000)))),IF(E285&lt;=0,IF(F285&lt;=0,0,IF(F285&lt;=15000,F285,IF(F285&lt;=40000,ROUNDUP(F285/2,0)+7500,IF(F285&lt;=70000,ROUNDUP(F285/4,0)+17500,35000)))),MAX(IF(F285&lt;=0,0,IF(F285&lt;=15000,F285,IF(F285&lt;=40000,ROUNDUP(F285/2,0)+7500,IF(F285&lt;=70000,ROUNDUP(F285/4,0)+17500,35000)))),MIN(IF(E285&lt;=0,0,IF(E285&lt;=12000,E285,IF(E285&lt;=32000,ROUNDUP(E285/2,0)+6000,IF(E285&lt;=56000,ROUNDUP(E285/4,0)+14000,28000))))+IF(F285&lt;=0,0,IF(F285&lt;=15000,F285,IF(F285&lt;=40000,ROUNDUP(F285/2,0)+7500,IF(F285&lt;=70000,ROUNDUP(F285/4,0)+17500,35000)))),28000))))</f>
        <v/>
      </c>
      <c r="T285" s="18">
        <f>IF(G285&lt;=0,0,IF(G285&lt;=12000,G285,IF(G285&lt;=32000,ROUNDUP(G285/2,0)+6000,IF(G285&lt;=56000,ROUNDUP(G285/4,0)+14000,28000))))</f>
        <v/>
      </c>
      <c r="U285" s="18">
        <f>IF(I285&lt;=0,IF(H285&lt;=0,0,IF(H285&lt;=12000,H285,IF(H285&lt;=32000,ROUNDUP(H285/2,0)+6000,IF(H285&lt;=56000,ROUNDUP(H285/4,0)+14000,28000)))),IF(H285&lt;=0,IF(I285&lt;=0,0,IF(I285&lt;=15000,I285,IF(I285&lt;=40000,ROUNDUP(I285/2,0)+7500,IF(I285&lt;=70000,ROUNDUP(I285/4,0)+17500,35000)))),MAX(IF(I285&lt;=0,0,IF(I285&lt;=15000,I285,IF(I285&lt;=40000,ROUNDUP(I285/2,0)+7500,IF(I285&lt;=70000,ROUNDUP(I285/4,0)+17500,35000)))),MIN(IF(H285&lt;=0,0,IF(H285&lt;=12000,H285,IF(H285&lt;=32000,ROUNDUP(H285/2,0)+6000,IF(H285&lt;=56000,ROUNDUP(H285/4,0)+14000,28000))))+IF(I285&lt;=0,0,IF(I285&lt;=15000,I285,IF(I285&lt;=40000,ROUNDUP(I285/2,0)+7500,IF(I285&lt;=70000,ROUNDUP(I285/4,0)+17500,35000)))),28000))))</f>
        <v/>
      </c>
      <c r="V285" s="18">
        <f>MIN(70000,S285+T285+U285)</f>
        <v/>
      </c>
      <c r="W285" s="18">
        <f>MAX(0,ROUNDDOWN(M285-J285-N285-K285-0,-3))</f>
        <v/>
      </c>
      <c r="X285" s="18">
        <f>MAX(0,ROUNDDOWN(M285-J285-N285-K285-R285,-3))</f>
        <v/>
      </c>
      <c r="Y285" s="18">
        <f>IF(W285&lt;=0,0,ROUNDDOWN((W285*LOOKUP(W285,{0,1950001,3300001,6950001,9000001,18000001,40000001},{0.05,0.1,0.2,0.23,0.33,0.4,0.45})-LOOKUP(W285,{0,1950001,3300001,6950001,9000001,18000001,40000001},{0,97500,427500,636000,1536000,2796000,4796000}))*1.021,-2))</f>
        <v/>
      </c>
      <c r="Z285" s="18">
        <f>IF(X285&lt;=0,0,ROUNDDOWN((X285*LOOKUP(X285,{0,1950001,3300001,6950001,9000001,18000001,40000001},{0.05,0.1,0.2,0.23,0.33,0.4,0.45})-LOOKUP(X285,{0,1950001,3300001,6950001,9000001,18000001,40000001},{0,97500,427500,636000,1536000,2796000,4796000}))*1.021,-2))</f>
        <v/>
      </c>
      <c r="AA285" s="18">
        <f>MAX(0,ROUNDDOWN(M285-J285-430000-L285-0,-3))</f>
        <v/>
      </c>
      <c r="AB285" s="18">
        <f>MAX(0,ROUNDDOWN(M285-J285-430000-L285-V285,-3))</f>
        <v/>
      </c>
      <c r="AC285" s="18">
        <f>IF(M285&lt;=450000,0,MAX(0,ROUNDDOWN(AA285*0.06-MIN(50000,AA285)*0.03,-2))+MAX(0,ROUNDDOWN(AA285*0.04-MIN(50000,AA285)*0.02,-2)))</f>
        <v/>
      </c>
      <c r="AD285" s="18">
        <f>IF(M285&lt;=450000,0,MAX(0,ROUNDDOWN(AB285*0.06-MIN(50000,AB285)*0.03,-2))+MAX(0,ROUNDDOWN(AB285*0.04-MIN(50000,AB285)*0.02,-2)))</f>
        <v/>
      </c>
      <c r="AE285" s="18">
        <f>Y285-Z285</f>
        <v/>
      </c>
      <c r="AF285" s="18">
        <f>AC285-AD285</f>
        <v/>
      </c>
      <c r="AG285" s="18">
        <f>AE285+AF285</f>
        <v/>
      </c>
      <c r="AH285" s="20">
        <f>IF(W285&lt;=0,0,LOOKUP(W285,{0,1950001,3300001,6950001,9000001,18000001,40000001},{0.05,0.1,0.2,0.23,0.33,0.4,0.45}))</f>
        <v/>
      </c>
    </row>
    <row r="286">
      <c r="A286" t="inlineStr">
        <is>
          <t>1万円刻み 一般8万円</t>
        </is>
      </c>
      <c r="B286" s="18">
        <f>'4_1万円刻み'!$A$69</f>
        <v/>
      </c>
      <c r="C286" s="19" t="n">
        <v>2026</v>
      </c>
      <c r="D286" t="inlineStr">
        <is>
          <t>いいえ</t>
        </is>
      </c>
      <c r="E286" s="18" t="n">
        <v>80000</v>
      </c>
      <c r="F286" s="18" t="n">
        <v>0</v>
      </c>
      <c r="G286" s="18" t="n">
        <v>0</v>
      </c>
      <c r="H286" s="18" t="n">
        <v>0</v>
      </c>
      <c r="I286" s="18" t="n">
        <v>0</v>
      </c>
      <c r="J286" s="18">
        <f>ROUND(MIN(B286/12,650000)*12*0.0915+MIN(B286/12,1390000)*12*(0.0504+0)+B286*0.005,0)</f>
        <v/>
      </c>
      <c r="K286" s="18" t="n">
        <v>0</v>
      </c>
      <c r="L286" s="18" t="n">
        <v>0</v>
      </c>
      <c r="M286" s="18">
        <f>ROUND(IF(C286&gt;=2026,IF(B286&lt;741000,0,IF(B286&lt;2191000,B286-740000,IF(B286&lt;2193000,1451000,IF(B286&lt;2196000,1453000,IF(B286&lt;2200000,1456000,IF(B286&lt;3600000,ROUNDDOWN(B286/4,-3)*2.8-80000,IF(B286&lt;6600000,ROUNDDOWN(B286/4,-3)*3.2-440000,IF(B286&lt;8500000,ROUNDDOWN(B286*0.9,0)-1100000,B286-1950000)))))))),IF(B286&lt;651000,0,IF(B286&lt;1900000,B286-650000,IF(B286&lt;3600000,ROUNDDOWN(B286/4,-3)*2.8-80000,IF(B286&lt;6600000,ROUNDDOWN(B286/4,-3)*3.2-440000,IF(B286&lt;8500000,ROUNDDOWN(B286*0.9,0)-1100000,B286-1950000)))))),0)</f>
        <v/>
      </c>
      <c r="N286" s="18">
        <f>IF(M286&gt;23500000,NA(),IF(C286&gt;=2026,IF(M286&lt;=4890000,1040000,IF(M286&lt;=6550000,670000,620000)),IF(M286&lt;=1320000,950000,IF(M286&lt;=3360000,880000,IF(M286&lt;=4890000,680000,IF(M286&lt;=6550000,630000,580000))))))</f>
        <v/>
      </c>
      <c r="O286" s="18">
        <f>IF(F286&lt;=0,IF(AND(D286="はい",C286&gt;=2026,C286&lt;=2027),IF(E286&lt;=0,0,IF(E286&lt;=30000,E286,IF(E286&lt;=60000,ROUNDUP(E286/2,0)+15000,IF(E286&lt;=120000,ROUNDUP(E286/4,0)+30000,60000)))),IF(E286&lt;=0,0,IF(E286&lt;=20000,E286,IF(E286&lt;=40000,ROUNDUP(E286/2,0)+10000,IF(E286&lt;=80000,ROUNDUP(E286/4,0)+20000,40000))))),IF(E286&lt;=0,IF(F286&lt;=0,0,IF(F286&lt;=25000,F286,IF(F286&lt;=50000,ROUNDUP(F286/2,0)+12500,IF(F286&lt;=100000,ROUNDUP(F286/4,0)+25000,50000)))),MAX(IF(F286&lt;=0,0,IF(F286&lt;=25000,F286,IF(F286&lt;=50000,ROUNDUP(F286/2,0)+12500,IF(F286&lt;=100000,ROUNDUP(F286/4,0)+25000,50000)))),MIN(IF(AND(D286="はい",C286&gt;=2026,C286&lt;=2027),IF(E286&lt;=0,0,IF(E286&lt;=30000,E286,IF(E286&lt;=60000,ROUNDUP(E286/2,0)+15000,IF(E286&lt;=120000,ROUNDUP(E286/4,0)+30000,60000)))),IF(E286&lt;=0,0,IF(E286&lt;=20000,E286,IF(E286&lt;=40000,ROUNDUP(E286/2,0)+10000,IF(E286&lt;=80000,ROUNDUP(E286/4,0)+20000,40000)))))+IF(F286&lt;=0,0,IF(F286&lt;=25000,F286,IF(F286&lt;=50000,ROUNDUP(F286/2,0)+12500,IF(F286&lt;=100000,ROUNDUP(F286/4,0)+25000,50000)))),IF(AND(D286="はい",C286&gt;=2026,C286&lt;=2027),60000,40000)))))</f>
        <v/>
      </c>
      <c r="P286" s="18">
        <f>IF(G286&lt;=0,0,IF(G286&lt;=20000,G286,IF(G286&lt;=40000,ROUNDUP(G286/2,0)+10000,IF(G286&lt;=80000,ROUNDUP(G286/4,0)+20000,40000))))</f>
        <v/>
      </c>
      <c r="Q286" s="18">
        <f>IF(I286&lt;=0,IF(H286&lt;=0,0,IF(H286&lt;=20000,H286,IF(H286&lt;=40000,ROUNDUP(H286/2,0)+10000,IF(H286&lt;=80000,ROUNDUP(H286/4,0)+20000,40000)))),IF(H286&lt;=0,IF(I286&lt;=0,0,IF(I286&lt;=25000,I286,IF(I286&lt;=50000,ROUNDUP(I286/2,0)+12500,IF(I286&lt;=100000,ROUNDUP(I286/4,0)+25000,50000)))),MAX(IF(I286&lt;=0,0,IF(I286&lt;=25000,I286,IF(I286&lt;=50000,ROUNDUP(I286/2,0)+12500,IF(I286&lt;=100000,ROUNDUP(I286/4,0)+25000,50000)))),MIN(IF(H286&lt;=0,0,IF(H286&lt;=20000,H286,IF(H286&lt;=40000,ROUNDUP(H286/2,0)+10000,IF(H286&lt;=80000,ROUNDUP(H286/4,0)+20000,40000))))+IF(I286&lt;=0,0,IF(I286&lt;=25000,I286,IF(I286&lt;=50000,ROUNDUP(I286/2,0)+12500,IF(I286&lt;=100000,ROUNDUP(I286/4,0)+25000,50000)))),40000))))</f>
        <v/>
      </c>
      <c r="R286" s="18">
        <f>MIN(120000,O286+P286+Q286)</f>
        <v/>
      </c>
      <c r="S286" s="18">
        <f>IF(F286&lt;=0,IF(E286&lt;=0,0,IF(E286&lt;=12000,E286,IF(E286&lt;=32000,ROUNDUP(E286/2,0)+6000,IF(E286&lt;=56000,ROUNDUP(E286/4,0)+14000,28000)))),IF(E286&lt;=0,IF(F286&lt;=0,0,IF(F286&lt;=15000,F286,IF(F286&lt;=40000,ROUNDUP(F286/2,0)+7500,IF(F286&lt;=70000,ROUNDUP(F286/4,0)+17500,35000)))),MAX(IF(F286&lt;=0,0,IF(F286&lt;=15000,F286,IF(F286&lt;=40000,ROUNDUP(F286/2,0)+7500,IF(F286&lt;=70000,ROUNDUP(F286/4,0)+17500,35000)))),MIN(IF(E286&lt;=0,0,IF(E286&lt;=12000,E286,IF(E286&lt;=32000,ROUNDUP(E286/2,0)+6000,IF(E286&lt;=56000,ROUNDUP(E286/4,0)+14000,28000))))+IF(F286&lt;=0,0,IF(F286&lt;=15000,F286,IF(F286&lt;=40000,ROUNDUP(F286/2,0)+7500,IF(F286&lt;=70000,ROUNDUP(F286/4,0)+17500,35000)))),28000))))</f>
        <v/>
      </c>
      <c r="T286" s="18">
        <f>IF(G286&lt;=0,0,IF(G286&lt;=12000,G286,IF(G286&lt;=32000,ROUNDUP(G286/2,0)+6000,IF(G286&lt;=56000,ROUNDUP(G286/4,0)+14000,28000))))</f>
        <v/>
      </c>
      <c r="U286" s="18">
        <f>IF(I286&lt;=0,IF(H286&lt;=0,0,IF(H286&lt;=12000,H286,IF(H286&lt;=32000,ROUNDUP(H286/2,0)+6000,IF(H286&lt;=56000,ROUNDUP(H286/4,0)+14000,28000)))),IF(H286&lt;=0,IF(I286&lt;=0,0,IF(I286&lt;=15000,I286,IF(I286&lt;=40000,ROUNDUP(I286/2,0)+7500,IF(I286&lt;=70000,ROUNDUP(I286/4,0)+17500,35000)))),MAX(IF(I286&lt;=0,0,IF(I286&lt;=15000,I286,IF(I286&lt;=40000,ROUNDUP(I286/2,0)+7500,IF(I286&lt;=70000,ROUNDUP(I286/4,0)+17500,35000)))),MIN(IF(H286&lt;=0,0,IF(H286&lt;=12000,H286,IF(H286&lt;=32000,ROUNDUP(H286/2,0)+6000,IF(H286&lt;=56000,ROUNDUP(H286/4,0)+14000,28000))))+IF(I286&lt;=0,0,IF(I286&lt;=15000,I286,IF(I286&lt;=40000,ROUNDUP(I286/2,0)+7500,IF(I286&lt;=70000,ROUNDUP(I286/4,0)+17500,35000)))),28000))))</f>
        <v/>
      </c>
      <c r="V286" s="18">
        <f>MIN(70000,S286+T286+U286)</f>
        <v/>
      </c>
      <c r="W286" s="18">
        <f>MAX(0,ROUNDDOWN(M286-J286-N286-K286-0,-3))</f>
        <v/>
      </c>
      <c r="X286" s="18">
        <f>MAX(0,ROUNDDOWN(M286-J286-N286-K286-R286,-3))</f>
        <v/>
      </c>
      <c r="Y286" s="18">
        <f>IF(W286&lt;=0,0,ROUNDDOWN((W286*LOOKUP(W286,{0,1950001,3300001,6950001,9000001,18000001,40000001},{0.05,0.1,0.2,0.23,0.33,0.4,0.45})-LOOKUP(W286,{0,1950001,3300001,6950001,9000001,18000001,40000001},{0,97500,427500,636000,1536000,2796000,4796000}))*1.021,-2))</f>
        <v/>
      </c>
      <c r="Z286" s="18">
        <f>IF(X286&lt;=0,0,ROUNDDOWN((X286*LOOKUP(X286,{0,1950001,3300001,6950001,9000001,18000001,40000001},{0.05,0.1,0.2,0.23,0.33,0.4,0.45})-LOOKUP(X286,{0,1950001,3300001,6950001,9000001,18000001,40000001},{0,97500,427500,636000,1536000,2796000,4796000}))*1.021,-2))</f>
        <v/>
      </c>
      <c r="AA286" s="18">
        <f>MAX(0,ROUNDDOWN(M286-J286-430000-L286-0,-3))</f>
        <v/>
      </c>
      <c r="AB286" s="18">
        <f>MAX(0,ROUNDDOWN(M286-J286-430000-L286-V286,-3))</f>
        <v/>
      </c>
      <c r="AC286" s="18">
        <f>IF(M286&lt;=450000,0,MAX(0,ROUNDDOWN(AA286*0.06-MIN(50000,AA286)*0.03,-2))+MAX(0,ROUNDDOWN(AA286*0.04-MIN(50000,AA286)*0.02,-2)))</f>
        <v/>
      </c>
      <c r="AD286" s="18">
        <f>IF(M286&lt;=450000,0,MAX(0,ROUNDDOWN(AB286*0.06-MIN(50000,AB286)*0.03,-2))+MAX(0,ROUNDDOWN(AB286*0.04-MIN(50000,AB286)*0.02,-2)))</f>
        <v/>
      </c>
      <c r="AE286" s="18">
        <f>Y286-Z286</f>
        <v/>
      </c>
      <c r="AF286" s="18">
        <f>AC286-AD286</f>
        <v/>
      </c>
      <c r="AG286" s="18">
        <f>AE286+AF286</f>
        <v/>
      </c>
      <c r="AH286" s="20">
        <f>IF(W286&lt;=0,0,LOOKUP(W286,{0,1950001,3300001,6950001,9000001,18000001,40000001},{0.05,0.1,0.2,0.23,0.33,0.4,0.45}))</f>
        <v/>
      </c>
    </row>
    <row r="287">
      <c r="A287" t="inlineStr">
        <is>
          <t>1万円刻み 特例あり一般12万円</t>
        </is>
      </c>
      <c r="B287" s="18">
        <f>'4_1万円刻み'!$A$69</f>
        <v/>
      </c>
      <c r="C287" s="19" t="n">
        <v>2026</v>
      </c>
      <c r="D287" t="inlineStr">
        <is>
          <t>はい</t>
        </is>
      </c>
      <c r="E287" s="18" t="n">
        <v>120000</v>
      </c>
      <c r="F287" s="18" t="n">
        <v>0</v>
      </c>
      <c r="G287" s="18" t="n">
        <v>0</v>
      </c>
      <c r="H287" s="18" t="n">
        <v>0</v>
      </c>
      <c r="I287" s="18" t="n">
        <v>0</v>
      </c>
      <c r="J287" s="18">
        <f>ROUND(MIN(B287/12,650000)*12*0.0915+MIN(B287/12,1390000)*12*(0.0504+0)+B287*0.005,0)</f>
        <v/>
      </c>
      <c r="K287" s="18" t="n">
        <v>0</v>
      </c>
      <c r="L287" s="18" t="n">
        <v>0</v>
      </c>
      <c r="M287" s="18">
        <f>ROUND(IF(C287&gt;=2026,IF(B287&lt;741000,0,IF(B287&lt;2191000,B287-740000,IF(B287&lt;2193000,1451000,IF(B287&lt;2196000,1453000,IF(B287&lt;2200000,1456000,IF(B287&lt;3600000,ROUNDDOWN(B287/4,-3)*2.8-80000,IF(B287&lt;6600000,ROUNDDOWN(B287/4,-3)*3.2-440000,IF(B287&lt;8500000,ROUNDDOWN(B287*0.9,0)-1100000,B287-1950000)))))))),IF(B287&lt;651000,0,IF(B287&lt;1900000,B287-650000,IF(B287&lt;3600000,ROUNDDOWN(B287/4,-3)*2.8-80000,IF(B287&lt;6600000,ROUNDDOWN(B287/4,-3)*3.2-440000,IF(B287&lt;8500000,ROUNDDOWN(B287*0.9,0)-1100000,B287-1950000)))))),0)</f>
        <v/>
      </c>
      <c r="N287" s="18">
        <f>IF(M287&gt;23500000,NA(),IF(C287&gt;=2026,IF(M287&lt;=4890000,1040000,IF(M287&lt;=6550000,670000,620000)),IF(M287&lt;=1320000,950000,IF(M287&lt;=3360000,880000,IF(M287&lt;=4890000,680000,IF(M287&lt;=6550000,630000,580000))))))</f>
        <v/>
      </c>
      <c r="O287" s="18">
        <f>IF(F287&lt;=0,IF(AND(D287="はい",C287&gt;=2026,C287&lt;=2027),IF(E287&lt;=0,0,IF(E287&lt;=30000,E287,IF(E287&lt;=60000,ROUNDUP(E287/2,0)+15000,IF(E287&lt;=120000,ROUNDUP(E287/4,0)+30000,60000)))),IF(E287&lt;=0,0,IF(E287&lt;=20000,E287,IF(E287&lt;=40000,ROUNDUP(E287/2,0)+10000,IF(E287&lt;=80000,ROUNDUP(E287/4,0)+20000,40000))))),IF(E287&lt;=0,IF(F287&lt;=0,0,IF(F287&lt;=25000,F287,IF(F287&lt;=50000,ROUNDUP(F287/2,0)+12500,IF(F287&lt;=100000,ROUNDUP(F287/4,0)+25000,50000)))),MAX(IF(F287&lt;=0,0,IF(F287&lt;=25000,F287,IF(F287&lt;=50000,ROUNDUP(F287/2,0)+12500,IF(F287&lt;=100000,ROUNDUP(F287/4,0)+25000,50000)))),MIN(IF(AND(D287="はい",C287&gt;=2026,C287&lt;=2027),IF(E287&lt;=0,0,IF(E287&lt;=30000,E287,IF(E287&lt;=60000,ROUNDUP(E287/2,0)+15000,IF(E287&lt;=120000,ROUNDUP(E287/4,0)+30000,60000)))),IF(E287&lt;=0,0,IF(E287&lt;=20000,E287,IF(E287&lt;=40000,ROUNDUP(E287/2,0)+10000,IF(E287&lt;=80000,ROUNDUP(E287/4,0)+20000,40000)))))+IF(F287&lt;=0,0,IF(F287&lt;=25000,F287,IF(F287&lt;=50000,ROUNDUP(F287/2,0)+12500,IF(F287&lt;=100000,ROUNDUP(F287/4,0)+25000,50000)))),IF(AND(D287="はい",C287&gt;=2026,C287&lt;=2027),60000,40000)))))</f>
        <v/>
      </c>
      <c r="P287" s="18">
        <f>IF(G287&lt;=0,0,IF(G287&lt;=20000,G287,IF(G287&lt;=40000,ROUNDUP(G287/2,0)+10000,IF(G287&lt;=80000,ROUNDUP(G287/4,0)+20000,40000))))</f>
        <v/>
      </c>
      <c r="Q287" s="18">
        <f>IF(I287&lt;=0,IF(H287&lt;=0,0,IF(H287&lt;=20000,H287,IF(H287&lt;=40000,ROUNDUP(H287/2,0)+10000,IF(H287&lt;=80000,ROUNDUP(H287/4,0)+20000,40000)))),IF(H287&lt;=0,IF(I287&lt;=0,0,IF(I287&lt;=25000,I287,IF(I287&lt;=50000,ROUNDUP(I287/2,0)+12500,IF(I287&lt;=100000,ROUNDUP(I287/4,0)+25000,50000)))),MAX(IF(I287&lt;=0,0,IF(I287&lt;=25000,I287,IF(I287&lt;=50000,ROUNDUP(I287/2,0)+12500,IF(I287&lt;=100000,ROUNDUP(I287/4,0)+25000,50000)))),MIN(IF(H287&lt;=0,0,IF(H287&lt;=20000,H287,IF(H287&lt;=40000,ROUNDUP(H287/2,0)+10000,IF(H287&lt;=80000,ROUNDUP(H287/4,0)+20000,40000))))+IF(I287&lt;=0,0,IF(I287&lt;=25000,I287,IF(I287&lt;=50000,ROUNDUP(I287/2,0)+12500,IF(I287&lt;=100000,ROUNDUP(I287/4,0)+25000,50000)))),40000))))</f>
        <v/>
      </c>
      <c r="R287" s="18">
        <f>MIN(120000,O287+P287+Q287)</f>
        <v/>
      </c>
      <c r="S287" s="18">
        <f>IF(F287&lt;=0,IF(E287&lt;=0,0,IF(E287&lt;=12000,E287,IF(E287&lt;=32000,ROUNDUP(E287/2,0)+6000,IF(E287&lt;=56000,ROUNDUP(E287/4,0)+14000,28000)))),IF(E287&lt;=0,IF(F287&lt;=0,0,IF(F287&lt;=15000,F287,IF(F287&lt;=40000,ROUNDUP(F287/2,0)+7500,IF(F287&lt;=70000,ROUNDUP(F287/4,0)+17500,35000)))),MAX(IF(F287&lt;=0,0,IF(F287&lt;=15000,F287,IF(F287&lt;=40000,ROUNDUP(F287/2,0)+7500,IF(F287&lt;=70000,ROUNDUP(F287/4,0)+17500,35000)))),MIN(IF(E287&lt;=0,0,IF(E287&lt;=12000,E287,IF(E287&lt;=32000,ROUNDUP(E287/2,0)+6000,IF(E287&lt;=56000,ROUNDUP(E287/4,0)+14000,28000))))+IF(F287&lt;=0,0,IF(F287&lt;=15000,F287,IF(F287&lt;=40000,ROUNDUP(F287/2,0)+7500,IF(F287&lt;=70000,ROUNDUP(F287/4,0)+17500,35000)))),28000))))</f>
        <v/>
      </c>
      <c r="T287" s="18">
        <f>IF(G287&lt;=0,0,IF(G287&lt;=12000,G287,IF(G287&lt;=32000,ROUNDUP(G287/2,0)+6000,IF(G287&lt;=56000,ROUNDUP(G287/4,0)+14000,28000))))</f>
        <v/>
      </c>
      <c r="U287" s="18">
        <f>IF(I287&lt;=0,IF(H287&lt;=0,0,IF(H287&lt;=12000,H287,IF(H287&lt;=32000,ROUNDUP(H287/2,0)+6000,IF(H287&lt;=56000,ROUNDUP(H287/4,0)+14000,28000)))),IF(H287&lt;=0,IF(I287&lt;=0,0,IF(I287&lt;=15000,I287,IF(I287&lt;=40000,ROUNDUP(I287/2,0)+7500,IF(I287&lt;=70000,ROUNDUP(I287/4,0)+17500,35000)))),MAX(IF(I287&lt;=0,0,IF(I287&lt;=15000,I287,IF(I287&lt;=40000,ROUNDUP(I287/2,0)+7500,IF(I287&lt;=70000,ROUNDUP(I287/4,0)+17500,35000)))),MIN(IF(H287&lt;=0,0,IF(H287&lt;=12000,H287,IF(H287&lt;=32000,ROUNDUP(H287/2,0)+6000,IF(H287&lt;=56000,ROUNDUP(H287/4,0)+14000,28000))))+IF(I287&lt;=0,0,IF(I287&lt;=15000,I287,IF(I287&lt;=40000,ROUNDUP(I287/2,0)+7500,IF(I287&lt;=70000,ROUNDUP(I287/4,0)+17500,35000)))),28000))))</f>
        <v/>
      </c>
      <c r="V287" s="18">
        <f>MIN(70000,S287+T287+U287)</f>
        <v/>
      </c>
      <c r="W287" s="18">
        <f>MAX(0,ROUNDDOWN(M287-J287-N287-K287-0,-3))</f>
        <v/>
      </c>
      <c r="X287" s="18">
        <f>MAX(0,ROUNDDOWN(M287-J287-N287-K287-R287,-3))</f>
        <v/>
      </c>
      <c r="Y287" s="18">
        <f>IF(W287&lt;=0,0,ROUNDDOWN((W287*LOOKUP(W287,{0,1950001,3300001,6950001,9000001,18000001,40000001},{0.05,0.1,0.2,0.23,0.33,0.4,0.45})-LOOKUP(W287,{0,1950001,3300001,6950001,9000001,18000001,40000001},{0,97500,427500,636000,1536000,2796000,4796000}))*1.021,-2))</f>
        <v/>
      </c>
      <c r="Z287" s="18">
        <f>IF(X287&lt;=0,0,ROUNDDOWN((X287*LOOKUP(X287,{0,1950001,3300001,6950001,9000001,18000001,40000001},{0.05,0.1,0.2,0.23,0.33,0.4,0.45})-LOOKUP(X287,{0,1950001,3300001,6950001,9000001,18000001,40000001},{0,97500,427500,636000,1536000,2796000,4796000}))*1.021,-2))</f>
        <v/>
      </c>
      <c r="AA287" s="18">
        <f>MAX(0,ROUNDDOWN(M287-J287-430000-L287-0,-3))</f>
        <v/>
      </c>
      <c r="AB287" s="18">
        <f>MAX(0,ROUNDDOWN(M287-J287-430000-L287-V287,-3))</f>
        <v/>
      </c>
      <c r="AC287" s="18">
        <f>IF(M287&lt;=450000,0,MAX(0,ROUNDDOWN(AA287*0.06-MIN(50000,AA287)*0.03,-2))+MAX(0,ROUNDDOWN(AA287*0.04-MIN(50000,AA287)*0.02,-2)))</f>
        <v/>
      </c>
      <c r="AD287" s="18">
        <f>IF(M287&lt;=450000,0,MAX(0,ROUNDDOWN(AB287*0.06-MIN(50000,AB287)*0.03,-2))+MAX(0,ROUNDDOWN(AB287*0.04-MIN(50000,AB287)*0.02,-2)))</f>
        <v/>
      </c>
      <c r="AE287" s="18">
        <f>Y287-Z287</f>
        <v/>
      </c>
      <c r="AF287" s="18">
        <f>AC287-AD287</f>
        <v/>
      </c>
      <c r="AG287" s="18">
        <f>AE287+AF287</f>
        <v/>
      </c>
      <c r="AH287" s="20">
        <f>IF(W287&lt;=0,0,LOOKUP(W287,{0,1950001,3300001,6950001,9000001,18000001,40000001},{0.05,0.1,0.2,0.23,0.33,0.4,0.45}))</f>
        <v/>
      </c>
    </row>
    <row r="288">
      <c r="A288" t="inlineStr">
        <is>
          <t>1万円刻み 3区分8万円ずつ</t>
        </is>
      </c>
      <c r="B288" s="18">
        <f>'4_1万円刻み'!$A$70</f>
        <v/>
      </c>
      <c r="C288" s="19" t="n">
        <v>2026</v>
      </c>
      <c r="D288" t="inlineStr">
        <is>
          <t>いいえ</t>
        </is>
      </c>
      <c r="E288" s="18" t="n">
        <v>80000</v>
      </c>
      <c r="F288" s="18" t="n">
        <v>0</v>
      </c>
      <c r="G288" s="18" t="n">
        <v>80000</v>
      </c>
      <c r="H288" s="18" t="n">
        <v>80000</v>
      </c>
      <c r="I288" s="18" t="n">
        <v>0</v>
      </c>
      <c r="J288" s="18">
        <f>ROUND(MIN(B288/12,650000)*12*0.0915+MIN(B288/12,1390000)*12*(0.0504+0)+B288*0.005,0)</f>
        <v/>
      </c>
      <c r="K288" s="18" t="n">
        <v>0</v>
      </c>
      <c r="L288" s="18" t="n">
        <v>0</v>
      </c>
      <c r="M288" s="18">
        <f>ROUND(IF(C288&gt;=2026,IF(B288&lt;741000,0,IF(B288&lt;2191000,B288-740000,IF(B288&lt;2193000,1451000,IF(B288&lt;2196000,1453000,IF(B288&lt;2200000,1456000,IF(B288&lt;3600000,ROUNDDOWN(B288/4,-3)*2.8-80000,IF(B288&lt;6600000,ROUNDDOWN(B288/4,-3)*3.2-440000,IF(B288&lt;8500000,ROUNDDOWN(B288*0.9,0)-1100000,B288-1950000)))))))),IF(B288&lt;651000,0,IF(B288&lt;1900000,B288-650000,IF(B288&lt;3600000,ROUNDDOWN(B288/4,-3)*2.8-80000,IF(B288&lt;6600000,ROUNDDOWN(B288/4,-3)*3.2-440000,IF(B288&lt;8500000,ROUNDDOWN(B288*0.9,0)-1100000,B288-1950000)))))),0)</f>
        <v/>
      </c>
      <c r="N288" s="18">
        <f>IF(M288&gt;23500000,NA(),IF(C288&gt;=2026,IF(M288&lt;=4890000,1040000,IF(M288&lt;=6550000,670000,620000)),IF(M288&lt;=1320000,950000,IF(M288&lt;=3360000,880000,IF(M288&lt;=4890000,680000,IF(M288&lt;=6550000,630000,580000))))))</f>
        <v/>
      </c>
      <c r="O288" s="18">
        <f>IF(F288&lt;=0,IF(AND(D288="はい",C288&gt;=2026,C288&lt;=2027),IF(E288&lt;=0,0,IF(E288&lt;=30000,E288,IF(E288&lt;=60000,ROUNDUP(E288/2,0)+15000,IF(E288&lt;=120000,ROUNDUP(E288/4,0)+30000,60000)))),IF(E288&lt;=0,0,IF(E288&lt;=20000,E288,IF(E288&lt;=40000,ROUNDUP(E288/2,0)+10000,IF(E288&lt;=80000,ROUNDUP(E288/4,0)+20000,40000))))),IF(E288&lt;=0,IF(F288&lt;=0,0,IF(F288&lt;=25000,F288,IF(F288&lt;=50000,ROUNDUP(F288/2,0)+12500,IF(F288&lt;=100000,ROUNDUP(F288/4,0)+25000,50000)))),MAX(IF(F288&lt;=0,0,IF(F288&lt;=25000,F288,IF(F288&lt;=50000,ROUNDUP(F288/2,0)+12500,IF(F288&lt;=100000,ROUNDUP(F288/4,0)+25000,50000)))),MIN(IF(AND(D288="はい",C288&gt;=2026,C288&lt;=2027),IF(E288&lt;=0,0,IF(E288&lt;=30000,E288,IF(E288&lt;=60000,ROUNDUP(E288/2,0)+15000,IF(E288&lt;=120000,ROUNDUP(E288/4,0)+30000,60000)))),IF(E288&lt;=0,0,IF(E288&lt;=20000,E288,IF(E288&lt;=40000,ROUNDUP(E288/2,0)+10000,IF(E288&lt;=80000,ROUNDUP(E288/4,0)+20000,40000)))))+IF(F288&lt;=0,0,IF(F288&lt;=25000,F288,IF(F288&lt;=50000,ROUNDUP(F288/2,0)+12500,IF(F288&lt;=100000,ROUNDUP(F288/4,0)+25000,50000)))),IF(AND(D288="はい",C288&gt;=2026,C288&lt;=2027),60000,40000)))))</f>
        <v/>
      </c>
      <c r="P288" s="18">
        <f>IF(G288&lt;=0,0,IF(G288&lt;=20000,G288,IF(G288&lt;=40000,ROUNDUP(G288/2,0)+10000,IF(G288&lt;=80000,ROUNDUP(G288/4,0)+20000,40000))))</f>
        <v/>
      </c>
      <c r="Q288" s="18">
        <f>IF(I288&lt;=0,IF(H288&lt;=0,0,IF(H288&lt;=20000,H288,IF(H288&lt;=40000,ROUNDUP(H288/2,0)+10000,IF(H288&lt;=80000,ROUNDUP(H288/4,0)+20000,40000)))),IF(H288&lt;=0,IF(I288&lt;=0,0,IF(I288&lt;=25000,I288,IF(I288&lt;=50000,ROUNDUP(I288/2,0)+12500,IF(I288&lt;=100000,ROUNDUP(I288/4,0)+25000,50000)))),MAX(IF(I288&lt;=0,0,IF(I288&lt;=25000,I288,IF(I288&lt;=50000,ROUNDUP(I288/2,0)+12500,IF(I288&lt;=100000,ROUNDUP(I288/4,0)+25000,50000)))),MIN(IF(H288&lt;=0,0,IF(H288&lt;=20000,H288,IF(H288&lt;=40000,ROUNDUP(H288/2,0)+10000,IF(H288&lt;=80000,ROUNDUP(H288/4,0)+20000,40000))))+IF(I288&lt;=0,0,IF(I288&lt;=25000,I288,IF(I288&lt;=50000,ROUNDUP(I288/2,0)+12500,IF(I288&lt;=100000,ROUNDUP(I288/4,0)+25000,50000)))),40000))))</f>
        <v/>
      </c>
      <c r="R288" s="18">
        <f>MIN(120000,O288+P288+Q288)</f>
        <v/>
      </c>
      <c r="S288" s="18">
        <f>IF(F288&lt;=0,IF(E288&lt;=0,0,IF(E288&lt;=12000,E288,IF(E288&lt;=32000,ROUNDUP(E288/2,0)+6000,IF(E288&lt;=56000,ROUNDUP(E288/4,0)+14000,28000)))),IF(E288&lt;=0,IF(F288&lt;=0,0,IF(F288&lt;=15000,F288,IF(F288&lt;=40000,ROUNDUP(F288/2,0)+7500,IF(F288&lt;=70000,ROUNDUP(F288/4,0)+17500,35000)))),MAX(IF(F288&lt;=0,0,IF(F288&lt;=15000,F288,IF(F288&lt;=40000,ROUNDUP(F288/2,0)+7500,IF(F288&lt;=70000,ROUNDUP(F288/4,0)+17500,35000)))),MIN(IF(E288&lt;=0,0,IF(E288&lt;=12000,E288,IF(E288&lt;=32000,ROUNDUP(E288/2,0)+6000,IF(E288&lt;=56000,ROUNDUP(E288/4,0)+14000,28000))))+IF(F288&lt;=0,0,IF(F288&lt;=15000,F288,IF(F288&lt;=40000,ROUNDUP(F288/2,0)+7500,IF(F288&lt;=70000,ROUNDUP(F288/4,0)+17500,35000)))),28000))))</f>
        <v/>
      </c>
      <c r="T288" s="18">
        <f>IF(G288&lt;=0,0,IF(G288&lt;=12000,G288,IF(G288&lt;=32000,ROUNDUP(G288/2,0)+6000,IF(G288&lt;=56000,ROUNDUP(G288/4,0)+14000,28000))))</f>
        <v/>
      </c>
      <c r="U288" s="18">
        <f>IF(I288&lt;=0,IF(H288&lt;=0,0,IF(H288&lt;=12000,H288,IF(H288&lt;=32000,ROUNDUP(H288/2,0)+6000,IF(H288&lt;=56000,ROUNDUP(H288/4,0)+14000,28000)))),IF(H288&lt;=0,IF(I288&lt;=0,0,IF(I288&lt;=15000,I288,IF(I288&lt;=40000,ROUNDUP(I288/2,0)+7500,IF(I288&lt;=70000,ROUNDUP(I288/4,0)+17500,35000)))),MAX(IF(I288&lt;=0,0,IF(I288&lt;=15000,I288,IF(I288&lt;=40000,ROUNDUP(I288/2,0)+7500,IF(I288&lt;=70000,ROUNDUP(I288/4,0)+17500,35000)))),MIN(IF(H288&lt;=0,0,IF(H288&lt;=12000,H288,IF(H288&lt;=32000,ROUNDUP(H288/2,0)+6000,IF(H288&lt;=56000,ROUNDUP(H288/4,0)+14000,28000))))+IF(I288&lt;=0,0,IF(I288&lt;=15000,I288,IF(I288&lt;=40000,ROUNDUP(I288/2,0)+7500,IF(I288&lt;=70000,ROUNDUP(I288/4,0)+17500,35000)))),28000))))</f>
        <v/>
      </c>
      <c r="V288" s="18">
        <f>MIN(70000,S288+T288+U288)</f>
        <v/>
      </c>
      <c r="W288" s="18">
        <f>MAX(0,ROUNDDOWN(M288-J288-N288-K288-0,-3))</f>
        <v/>
      </c>
      <c r="X288" s="18">
        <f>MAX(0,ROUNDDOWN(M288-J288-N288-K288-R288,-3))</f>
        <v/>
      </c>
      <c r="Y288" s="18">
        <f>IF(W288&lt;=0,0,ROUNDDOWN((W288*LOOKUP(W288,{0,1950001,3300001,6950001,9000001,18000001,40000001},{0.05,0.1,0.2,0.23,0.33,0.4,0.45})-LOOKUP(W288,{0,1950001,3300001,6950001,9000001,18000001,40000001},{0,97500,427500,636000,1536000,2796000,4796000}))*1.021,-2))</f>
        <v/>
      </c>
      <c r="Z288" s="18">
        <f>IF(X288&lt;=0,0,ROUNDDOWN((X288*LOOKUP(X288,{0,1950001,3300001,6950001,9000001,18000001,40000001},{0.05,0.1,0.2,0.23,0.33,0.4,0.45})-LOOKUP(X288,{0,1950001,3300001,6950001,9000001,18000001,40000001},{0,97500,427500,636000,1536000,2796000,4796000}))*1.021,-2))</f>
        <v/>
      </c>
      <c r="AA288" s="18">
        <f>MAX(0,ROUNDDOWN(M288-J288-430000-L288-0,-3))</f>
        <v/>
      </c>
      <c r="AB288" s="18">
        <f>MAX(0,ROUNDDOWN(M288-J288-430000-L288-V288,-3))</f>
        <v/>
      </c>
      <c r="AC288" s="18">
        <f>IF(M288&lt;=450000,0,MAX(0,ROUNDDOWN(AA288*0.06-MIN(50000,AA288)*0.03,-2))+MAX(0,ROUNDDOWN(AA288*0.04-MIN(50000,AA288)*0.02,-2)))</f>
        <v/>
      </c>
      <c r="AD288" s="18">
        <f>IF(M288&lt;=450000,0,MAX(0,ROUNDDOWN(AB288*0.06-MIN(50000,AB288)*0.03,-2))+MAX(0,ROUNDDOWN(AB288*0.04-MIN(50000,AB288)*0.02,-2)))</f>
        <v/>
      </c>
      <c r="AE288" s="18">
        <f>Y288-Z288</f>
        <v/>
      </c>
      <c r="AF288" s="18">
        <f>AC288-AD288</f>
        <v/>
      </c>
      <c r="AG288" s="18">
        <f>AE288+AF288</f>
        <v/>
      </c>
      <c r="AH288" s="20">
        <f>IF(W288&lt;=0,0,LOOKUP(W288,{0,1950001,3300001,6950001,9000001,18000001,40000001},{0.05,0.1,0.2,0.23,0.33,0.4,0.45}))</f>
        <v/>
      </c>
    </row>
    <row r="289">
      <c r="A289" t="inlineStr">
        <is>
          <t>1万円刻み 一般8万円</t>
        </is>
      </c>
      <c r="B289" s="18">
        <f>'4_1万円刻み'!$A$70</f>
        <v/>
      </c>
      <c r="C289" s="19" t="n">
        <v>2026</v>
      </c>
      <c r="D289" t="inlineStr">
        <is>
          <t>いいえ</t>
        </is>
      </c>
      <c r="E289" s="18" t="n">
        <v>80000</v>
      </c>
      <c r="F289" s="18" t="n">
        <v>0</v>
      </c>
      <c r="G289" s="18" t="n">
        <v>0</v>
      </c>
      <c r="H289" s="18" t="n">
        <v>0</v>
      </c>
      <c r="I289" s="18" t="n">
        <v>0</v>
      </c>
      <c r="J289" s="18">
        <f>ROUND(MIN(B289/12,650000)*12*0.0915+MIN(B289/12,1390000)*12*(0.0504+0)+B289*0.005,0)</f>
        <v/>
      </c>
      <c r="K289" s="18" t="n">
        <v>0</v>
      </c>
      <c r="L289" s="18" t="n">
        <v>0</v>
      </c>
      <c r="M289" s="18">
        <f>ROUND(IF(C289&gt;=2026,IF(B289&lt;741000,0,IF(B289&lt;2191000,B289-740000,IF(B289&lt;2193000,1451000,IF(B289&lt;2196000,1453000,IF(B289&lt;2200000,1456000,IF(B289&lt;3600000,ROUNDDOWN(B289/4,-3)*2.8-80000,IF(B289&lt;6600000,ROUNDDOWN(B289/4,-3)*3.2-440000,IF(B289&lt;8500000,ROUNDDOWN(B289*0.9,0)-1100000,B289-1950000)))))))),IF(B289&lt;651000,0,IF(B289&lt;1900000,B289-650000,IF(B289&lt;3600000,ROUNDDOWN(B289/4,-3)*2.8-80000,IF(B289&lt;6600000,ROUNDDOWN(B289/4,-3)*3.2-440000,IF(B289&lt;8500000,ROUNDDOWN(B289*0.9,0)-1100000,B289-1950000)))))),0)</f>
        <v/>
      </c>
      <c r="N289" s="18">
        <f>IF(M289&gt;23500000,NA(),IF(C289&gt;=2026,IF(M289&lt;=4890000,1040000,IF(M289&lt;=6550000,670000,620000)),IF(M289&lt;=1320000,950000,IF(M289&lt;=3360000,880000,IF(M289&lt;=4890000,680000,IF(M289&lt;=6550000,630000,580000))))))</f>
        <v/>
      </c>
      <c r="O289" s="18">
        <f>IF(F289&lt;=0,IF(AND(D289="はい",C289&gt;=2026,C289&lt;=2027),IF(E289&lt;=0,0,IF(E289&lt;=30000,E289,IF(E289&lt;=60000,ROUNDUP(E289/2,0)+15000,IF(E289&lt;=120000,ROUNDUP(E289/4,0)+30000,60000)))),IF(E289&lt;=0,0,IF(E289&lt;=20000,E289,IF(E289&lt;=40000,ROUNDUP(E289/2,0)+10000,IF(E289&lt;=80000,ROUNDUP(E289/4,0)+20000,40000))))),IF(E289&lt;=0,IF(F289&lt;=0,0,IF(F289&lt;=25000,F289,IF(F289&lt;=50000,ROUNDUP(F289/2,0)+12500,IF(F289&lt;=100000,ROUNDUP(F289/4,0)+25000,50000)))),MAX(IF(F289&lt;=0,0,IF(F289&lt;=25000,F289,IF(F289&lt;=50000,ROUNDUP(F289/2,0)+12500,IF(F289&lt;=100000,ROUNDUP(F289/4,0)+25000,50000)))),MIN(IF(AND(D289="はい",C289&gt;=2026,C289&lt;=2027),IF(E289&lt;=0,0,IF(E289&lt;=30000,E289,IF(E289&lt;=60000,ROUNDUP(E289/2,0)+15000,IF(E289&lt;=120000,ROUNDUP(E289/4,0)+30000,60000)))),IF(E289&lt;=0,0,IF(E289&lt;=20000,E289,IF(E289&lt;=40000,ROUNDUP(E289/2,0)+10000,IF(E289&lt;=80000,ROUNDUP(E289/4,0)+20000,40000)))))+IF(F289&lt;=0,0,IF(F289&lt;=25000,F289,IF(F289&lt;=50000,ROUNDUP(F289/2,0)+12500,IF(F289&lt;=100000,ROUNDUP(F289/4,0)+25000,50000)))),IF(AND(D289="はい",C289&gt;=2026,C289&lt;=2027),60000,40000)))))</f>
        <v/>
      </c>
      <c r="P289" s="18">
        <f>IF(G289&lt;=0,0,IF(G289&lt;=20000,G289,IF(G289&lt;=40000,ROUNDUP(G289/2,0)+10000,IF(G289&lt;=80000,ROUNDUP(G289/4,0)+20000,40000))))</f>
        <v/>
      </c>
      <c r="Q289" s="18">
        <f>IF(I289&lt;=0,IF(H289&lt;=0,0,IF(H289&lt;=20000,H289,IF(H289&lt;=40000,ROUNDUP(H289/2,0)+10000,IF(H289&lt;=80000,ROUNDUP(H289/4,0)+20000,40000)))),IF(H289&lt;=0,IF(I289&lt;=0,0,IF(I289&lt;=25000,I289,IF(I289&lt;=50000,ROUNDUP(I289/2,0)+12500,IF(I289&lt;=100000,ROUNDUP(I289/4,0)+25000,50000)))),MAX(IF(I289&lt;=0,0,IF(I289&lt;=25000,I289,IF(I289&lt;=50000,ROUNDUP(I289/2,0)+12500,IF(I289&lt;=100000,ROUNDUP(I289/4,0)+25000,50000)))),MIN(IF(H289&lt;=0,0,IF(H289&lt;=20000,H289,IF(H289&lt;=40000,ROUNDUP(H289/2,0)+10000,IF(H289&lt;=80000,ROUNDUP(H289/4,0)+20000,40000))))+IF(I289&lt;=0,0,IF(I289&lt;=25000,I289,IF(I289&lt;=50000,ROUNDUP(I289/2,0)+12500,IF(I289&lt;=100000,ROUNDUP(I289/4,0)+25000,50000)))),40000))))</f>
        <v/>
      </c>
      <c r="R289" s="18">
        <f>MIN(120000,O289+P289+Q289)</f>
        <v/>
      </c>
      <c r="S289" s="18">
        <f>IF(F289&lt;=0,IF(E289&lt;=0,0,IF(E289&lt;=12000,E289,IF(E289&lt;=32000,ROUNDUP(E289/2,0)+6000,IF(E289&lt;=56000,ROUNDUP(E289/4,0)+14000,28000)))),IF(E289&lt;=0,IF(F289&lt;=0,0,IF(F289&lt;=15000,F289,IF(F289&lt;=40000,ROUNDUP(F289/2,0)+7500,IF(F289&lt;=70000,ROUNDUP(F289/4,0)+17500,35000)))),MAX(IF(F289&lt;=0,0,IF(F289&lt;=15000,F289,IF(F289&lt;=40000,ROUNDUP(F289/2,0)+7500,IF(F289&lt;=70000,ROUNDUP(F289/4,0)+17500,35000)))),MIN(IF(E289&lt;=0,0,IF(E289&lt;=12000,E289,IF(E289&lt;=32000,ROUNDUP(E289/2,0)+6000,IF(E289&lt;=56000,ROUNDUP(E289/4,0)+14000,28000))))+IF(F289&lt;=0,0,IF(F289&lt;=15000,F289,IF(F289&lt;=40000,ROUNDUP(F289/2,0)+7500,IF(F289&lt;=70000,ROUNDUP(F289/4,0)+17500,35000)))),28000))))</f>
        <v/>
      </c>
      <c r="T289" s="18">
        <f>IF(G289&lt;=0,0,IF(G289&lt;=12000,G289,IF(G289&lt;=32000,ROUNDUP(G289/2,0)+6000,IF(G289&lt;=56000,ROUNDUP(G289/4,0)+14000,28000))))</f>
        <v/>
      </c>
      <c r="U289" s="18">
        <f>IF(I289&lt;=0,IF(H289&lt;=0,0,IF(H289&lt;=12000,H289,IF(H289&lt;=32000,ROUNDUP(H289/2,0)+6000,IF(H289&lt;=56000,ROUNDUP(H289/4,0)+14000,28000)))),IF(H289&lt;=0,IF(I289&lt;=0,0,IF(I289&lt;=15000,I289,IF(I289&lt;=40000,ROUNDUP(I289/2,0)+7500,IF(I289&lt;=70000,ROUNDUP(I289/4,0)+17500,35000)))),MAX(IF(I289&lt;=0,0,IF(I289&lt;=15000,I289,IF(I289&lt;=40000,ROUNDUP(I289/2,0)+7500,IF(I289&lt;=70000,ROUNDUP(I289/4,0)+17500,35000)))),MIN(IF(H289&lt;=0,0,IF(H289&lt;=12000,H289,IF(H289&lt;=32000,ROUNDUP(H289/2,0)+6000,IF(H289&lt;=56000,ROUNDUP(H289/4,0)+14000,28000))))+IF(I289&lt;=0,0,IF(I289&lt;=15000,I289,IF(I289&lt;=40000,ROUNDUP(I289/2,0)+7500,IF(I289&lt;=70000,ROUNDUP(I289/4,0)+17500,35000)))),28000))))</f>
        <v/>
      </c>
      <c r="V289" s="18">
        <f>MIN(70000,S289+T289+U289)</f>
        <v/>
      </c>
      <c r="W289" s="18">
        <f>MAX(0,ROUNDDOWN(M289-J289-N289-K289-0,-3))</f>
        <v/>
      </c>
      <c r="X289" s="18">
        <f>MAX(0,ROUNDDOWN(M289-J289-N289-K289-R289,-3))</f>
        <v/>
      </c>
      <c r="Y289" s="18">
        <f>IF(W289&lt;=0,0,ROUNDDOWN((W289*LOOKUP(W289,{0,1950001,3300001,6950001,9000001,18000001,40000001},{0.05,0.1,0.2,0.23,0.33,0.4,0.45})-LOOKUP(W289,{0,1950001,3300001,6950001,9000001,18000001,40000001},{0,97500,427500,636000,1536000,2796000,4796000}))*1.021,-2))</f>
        <v/>
      </c>
      <c r="Z289" s="18">
        <f>IF(X289&lt;=0,0,ROUNDDOWN((X289*LOOKUP(X289,{0,1950001,3300001,6950001,9000001,18000001,40000001},{0.05,0.1,0.2,0.23,0.33,0.4,0.45})-LOOKUP(X289,{0,1950001,3300001,6950001,9000001,18000001,40000001},{0,97500,427500,636000,1536000,2796000,4796000}))*1.021,-2))</f>
        <v/>
      </c>
      <c r="AA289" s="18">
        <f>MAX(0,ROUNDDOWN(M289-J289-430000-L289-0,-3))</f>
        <v/>
      </c>
      <c r="AB289" s="18">
        <f>MAX(0,ROUNDDOWN(M289-J289-430000-L289-V289,-3))</f>
        <v/>
      </c>
      <c r="AC289" s="18">
        <f>IF(M289&lt;=450000,0,MAX(0,ROUNDDOWN(AA289*0.06-MIN(50000,AA289)*0.03,-2))+MAX(0,ROUNDDOWN(AA289*0.04-MIN(50000,AA289)*0.02,-2)))</f>
        <v/>
      </c>
      <c r="AD289" s="18">
        <f>IF(M289&lt;=450000,0,MAX(0,ROUNDDOWN(AB289*0.06-MIN(50000,AB289)*0.03,-2))+MAX(0,ROUNDDOWN(AB289*0.04-MIN(50000,AB289)*0.02,-2)))</f>
        <v/>
      </c>
      <c r="AE289" s="18">
        <f>Y289-Z289</f>
        <v/>
      </c>
      <c r="AF289" s="18">
        <f>AC289-AD289</f>
        <v/>
      </c>
      <c r="AG289" s="18">
        <f>AE289+AF289</f>
        <v/>
      </c>
      <c r="AH289" s="20">
        <f>IF(W289&lt;=0,0,LOOKUP(W289,{0,1950001,3300001,6950001,9000001,18000001,40000001},{0.05,0.1,0.2,0.23,0.33,0.4,0.45}))</f>
        <v/>
      </c>
    </row>
    <row r="290">
      <c r="A290" t="inlineStr">
        <is>
          <t>1万円刻み 特例あり一般12万円</t>
        </is>
      </c>
      <c r="B290" s="18">
        <f>'4_1万円刻み'!$A$70</f>
        <v/>
      </c>
      <c r="C290" s="19" t="n">
        <v>2026</v>
      </c>
      <c r="D290" t="inlineStr">
        <is>
          <t>はい</t>
        </is>
      </c>
      <c r="E290" s="18" t="n">
        <v>120000</v>
      </c>
      <c r="F290" s="18" t="n">
        <v>0</v>
      </c>
      <c r="G290" s="18" t="n">
        <v>0</v>
      </c>
      <c r="H290" s="18" t="n">
        <v>0</v>
      </c>
      <c r="I290" s="18" t="n">
        <v>0</v>
      </c>
      <c r="J290" s="18">
        <f>ROUND(MIN(B290/12,650000)*12*0.0915+MIN(B290/12,1390000)*12*(0.0504+0)+B290*0.005,0)</f>
        <v/>
      </c>
      <c r="K290" s="18" t="n">
        <v>0</v>
      </c>
      <c r="L290" s="18" t="n">
        <v>0</v>
      </c>
      <c r="M290" s="18">
        <f>ROUND(IF(C290&gt;=2026,IF(B290&lt;741000,0,IF(B290&lt;2191000,B290-740000,IF(B290&lt;2193000,1451000,IF(B290&lt;2196000,1453000,IF(B290&lt;2200000,1456000,IF(B290&lt;3600000,ROUNDDOWN(B290/4,-3)*2.8-80000,IF(B290&lt;6600000,ROUNDDOWN(B290/4,-3)*3.2-440000,IF(B290&lt;8500000,ROUNDDOWN(B290*0.9,0)-1100000,B290-1950000)))))))),IF(B290&lt;651000,0,IF(B290&lt;1900000,B290-650000,IF(B290&lt;3600000,ROUNDDOWN(B290/4,-3)*2.8-80000,IF(B290&lt;6600000,ROUNDDOWN(B290/4,-3)*3.2-440000,IF(B290&lt;8500000,ROUNDDOWN(B290*0.9,0)-1100000,B290-1950000)))))),0)</f>
        <v/>
      </c>
      <c r="N290" s="18">
        <f>IF(M290&gt;23500000,NA(),IF(C290&gt;=2026,IF(M290&lt;=4890000,1040000,IF(M290&lt;=6550000,670000,620000)),IF(M290&lt;=1320000,950000,IF(M290&lt;=3360000,880000,IF(M290&lt;=4890000,680000,IF(M290&lt;=6550000,630000,580000))))))</f>
        <v/>
      </c>
      <c r="O290" s="18">
        <f>IF(F290&lt;=0,IF(AND(D290="はい",C290&gt;=2026,C290&lt;=2027),IF(E290&lt;=0,0,IF(E290&lt;=30000,E290,IF(E290&lt;=60000,ROUNDUP(E290/2,0)+15000,IF(E290&lt;=120000,ROUNDUP(E290/4,0)+30000,60000)))),IF(E290&lt;=0,0,IF(E290&lt;=20000,E290,IF(E290&lt;=40000,ROUNDUP(E290/2,0)+10000,IF(E290&lt;=80000,ROUNDUP(E290/4,0)+20000,40000))))),IF(E290&lt;=0,IF(F290&lt;=0,0,IF(F290&lt;=25000,F290,IF(F290&lt;=50000,ROUNDUP(F290/2,0)+12500,IF(F290&lt;=100000,ROUNDUP(F290/4,0)+25000,50000)))),MAX(IF(F290&lt;=0,0,IF(F290&lt;=25000,F290,IF(F290&lt;=50000,ROUNDUP(F290/2,0)+12500,IF(F290&lt;=100000,ROUNDUP(F290/4,0)+25000,50000)))),MIN(IF(AND(D290="はい",C290&gt;=2026,C290&lt;=2027),IF(E290&lt;=0,0,IF(E290&lt;=30000,E290,IF(E290&lt;=60000,ROUNDUP(E290/2,0)+15000,IF(E290&lt;=120000,ROUNDUP(E290/4,0)+30000,60000)))),IF(E290&lt;=0,0,IF(E290&lt;=20000,E290,IF(E290&lt;=40000,ROUNDUP(E290/2,0)+10000,IF(E290&lt;=80000,ROUNDUP(E290/4,0)+20000,40000)))))+IF(F290&lt;=0,0,IF(F290&lt;=25000,F290,IF(F290&lt;=50000,ROUNDUP(F290/2,0)+12500,IF(F290&lt;=100000,ROUNDUP(F290/4,0)+25000,50000)))),IF(AND(D290="はい",C290&gt;=2026,C290&lt;=2027),60000,40000)))))</f>
        <v/>
      </c>
      <c r="P290" s="18">
        <f>IF(G290&lt;=0,0,IF(G290&lt;=20000,G290,IF(G290&lt;=40000,ROUNDUP(G290/2,0)+10000,IF(G290&lt;=80000,ROUNDUP(G290/4,0)+20000,40000))))</f>
        <v/>
      </c>
      <c r="Q290" s="18">
        <f>IF(I290&lt;=0,IF(H290&lt;=0,0,IF(H290&lt;=20000,H290,IF(H290&lt;=40000,ROUNDUP(H290/2,0)+10000,IF(H290&lt;=80000,ROUNDUP(H290/4,0)+20000,40000)))),IF(H290&lt;=0,IF(I290&lt;=0,0,IF(I290&lt;=25000,I290,IF(I290&lt;=50000,ROUNDUP(I290/2,0)+12500,IF(I290&lt;=100000,ROUNDUP(I290/4,0)+25000,50000)))),MAX(IF(I290&lt;=0,0,IF(I290&lt;=25000,I290,IF(I290&lt;=50000,ROUNDUP(I290/2,0)+12500,IF(I290&lt;=100000,ROUNDUP(I290/4,0)+25000,50000)))),MIN(IF(H290&lt;=0,0,IF(H290&lt;=20000,H290,IF(H290&lt;=40000,ROUNDUP(H290/2,0)+10000,IF(H290&lt;=80000,ROUNDUP(H290/4,0)+20000,40000))))+IF(I290&lt;=0,0,IF(I290&lt;=25000,I290,IF(I290&lt;=50000,ROUNDUP(I290/2,0)+12500,IF(I290&lt;=100000,ROUNDUP(I290/4,0)+25000,50000)))),40000))))</f>
        <v/>
      </c>
      <c r="R290" s="18">
        <f>MIN(120000,O290+P290+Q290)</f>
        <v/>
      </c>
      <c r="S290" s="18">
        <f>IF(F290&lt;=0,IF(E290&lt;=0,0,IF(E290&lt;=12000,E290,IF(E290&lt;=32000,ROUNDUP(E290/2,0)+6000,IF(E290&lt;=56000,ROUNDUP(E290/4,0)+14000,28000)))),IF(E290&lt;=0,IF(F290&lt;=0,0,IF(F290&lt;=15000,F290,IF(F290&lt;=40000,ROUNDUP(F290/2,0)+7500,IF(F290&lt;=70000,ROUNDUP(F290/4,0)+17500,35000)))),MAX(IF(F290&lt;=0,0,IF(F290&lt;=15000,F290,IF(F290&lt;=40000,ROUNDUP(F290/2,0)+7500,IF(F290&lt;=70000,ROUNDUP(F290/4,0)+17500,35000)))),MIN(IF(E290&lt;=0,0,IF(E290&lt;=12000,E290,IF(E290&lt;=32000,ROUNDUP(E290/2,0)+6000,IF(E290&lt;=56000,ROUNDUP(E290/4,0)+14000,28000))))+IF(F290&lt;=0,0,IF(F290&lt;=15000,F290,IF(F290&lt;=40000,ROUNDUP(F290/2,0)+7500,IF(F290&lt;=70000,ROUNDUP(F290/4,0)+17500,35000)))),28000))))</f>
        <v/>
      </c>
      <c r="T290" s="18">
        <f>IF(G290&lt;=0,0,IF(G290&lt;=12000,G290,IF(G290&lt;=32000,ROUNDUP(G290/2,0)+6000,IF(G290&lt;=56000,ROUNDUP(G290/4,0)+14000,28000))))</f>
        <v/>
      </c>
      <c r="U290" s="18">
        <f>IF(I290&lt;=0,IF(H290&lt;=0,0,IF(H290&lt;=12000,H290,IF(H290&lt;=32000,ROUNDUP(H290/2,0)+6000,IF(H290&lt;=56000,ROUNDUP(H290/4,0)+14000,28000)))),IF(H290&lt;=0,IF(I290&lt;=0,0,IF(I290&lt;=15000,I290,IF(I290&lt;=40000,ROUNDUP(I290/2,0)+7500,IF(I290&lt;=70000,ROUNDUP(I290/4,0)+17500,35000)))),MAX(IF(I290&lt;=0,0,IF(I290&lt;=15000,I290,IF(I290&lt;=40000,ROUNDUP(I290/2,0)+7500,IF(I290&lt;=70000,ROUNDUP(I290/4,0)+17500,35000)))),MIN(IF(H290&lt;=0,0,IF(H290&lt;=12000,H290,IF(H290&lt;=32000,ROUNDUP(H290/2,0)+6000,IF(H290&lt;=56000,ROUNDUP(H290/4,0)+14000,28000))))+IF(I290&lt;=0,0,IF(I290&lt;=15000,I290,IF(I290&lt;=40000,ROUNDUP(I290/2,0)+7500,IF(I290&lt;=70000,ROUNDUP(I290/4,0)+17500,35000)))),28000))))</f>
        <v/>
      </c>
      <c r="V290" s="18">
        <f>MIN(70000,S290+T290+U290)</f>
        <v/>
      </c>
      <c r="W290" s="18">
        <f>MAX(0,ROUNDDOWN(M290-J290-N290-K290-0,-3))</f>
        <v/>
      </c>
      <c r="X290" s="18">
        <f>MAX(0,ROUNDDOWN(M290-J290-N290-K290-R290,-3))</f>
        <v/>
      </c>
      <c r="Y290" s="18">
        <f>IF(W290&lt;=0,0,ROUNDDOWN((W290*LOOKUP(W290,{0,1950001,3300001,6950001,9000001,18000001,40000001},{0.05,0.1,0.2,0.23,0.33,0.4,0.45})-LOOKUP(W290,{0,1950001,3300001,6950001,9000001,18000001,40000001},{0,97500,427500,636000,1536000,2796000,4796000}))*1.021,-2))</f>
        <v/>
      </c>
      <c r="Z290" s="18">
        <f>IF(X290&lt;=0,0,ROUNDDOWN((X290*LOOKUP(X290,{0,1950001,3300001,6950001,9000001,18000001,40000001},{0.05,0.1,0.2,0.23,0.33,0.4,0.45})-LOOKUP(X290,{0,1950001,3300001,6950001,9000001,18000001,40000001},{0,97500,427500,636000,1536000,2796000,4796000}))*1.021,-2))</f>
        <v/>
      </c>
      <c r="AA290" s="18">
        <f>MAX(0,ROUNDDOWN(M290-J290-430000-L290-0,-3))</f>
        <v/>
      </c>
      <c r="AB290" s="18">
        <f>MAX(0,ROUNDDOWN(M290-J290-430000-L290-V290,-3))</f>
        <v/>
      </c>
      <c r="AC290" s="18">
        <f>IF(M290&lt;=450000,0,MAX(0,ROUNDDOWN(AA290*0.06-MIN(50000,AA290)*0.03,-2))+MAX(0,ROUNDDOWN(AA290*0.04-MIN(50000,AA290)*0.02,-2)))</f>
        <v/>
      </c>
      <c r="AD290" s="18">
        <f>IF(M290&lt;=450000,0,MAX(0,ROUNDDOWN(AB290*0.06-MIN(50000,AB290)*0.03,-2))+MAX(0,ROUNDDOWN(AB290*0.04-MIN(50000,AB290)*0.02,-2)))</f>
        <v/>
      </c>
      <c r="AE290" s="18">
        <f>Y290-Z290</f>
        <v/>
      </c>
      <c r="AF290" s="18">
        <f>AC290-AD290</f>
        <v/>
      </c>
      <c r="AG290" s="18">
        <f>AE290+AF290</f>
        <v/>
      </c>
      <c r="AH290" s="20">
        <f>IF(W290&lt;=0,0,LOOKUP(W290,{0,1950001,3300001,6950001,9000001,18000001,40000001},{0.05,0.1,0.2,0.23,0.33,0.4,0.45}))</f>
        <v/>
      </c>
    </row>
    <row r="291">
      <c r="A291" t="inlineStr">
        <is>
          <t>1万円刻み 3区分8万円ずつ</t>
        </is>
      </c>
      <c r="B291" s="18">
        <f>'4_1万円刻み'!$A$71</f>
        <v/>
      </c>
      <c r="C291" s="19" t="n">
        <v>2026</v>
      </c>
      <c r="D291" t="inlineStr">
        <is>
          <t>いいえ</t>
        </is>
      </c>
      <c r="E291" s="18" t="n">
        <v>80000</v>
      </c>
      <c r="F291" s="18" t="n">
        <v>0</v>
      </c>
      <c r="G291" s="18" t="n">
        <v>80000</v>
      </c>
      <c r="H291" s="18" t="n">
        <v>80000</v>
      </c>
      <c r="I291" s="18" t="n">
        <v>0</v>
      </c>
      <c r="J291" s="18">
        <f>ROUND(MIN(B291/12,650000)*12*0.0915+MIN(B291/12,1390000)*12*(0.0504+0)+B291*0.005,0)</f>
        <v/>
      </c>
      <c r="K291" s="18" t="n">
        <v>0</v>
      </c>
      <c r="L291" s="18" t="n">
        <v>0</v>
      </c>
      <c r="M291" s="18">
        <f>ROUND(IF(C291&gt;=2026,IF(B291&lt;741000,0,IF(B291&lt;2191000,B291-740000,IF(B291&lt;2193000,1451000,IF(B291&lt;2196000,1453000,IF(B291&lt;2200000,1456000,IF(B291&lt;3600000,ROUNDDOWN(B291/4,-3)*2.8-80000,IF(B291&lt;6600000,ROUNDDOWN(B291/4,-3)*3.2-440000,IF(B291&lt;8500000,ROUNDDOWN(B291*0.9,0)-1100000,B291-1950000)))))))),IF(B291&lt;651000,0,IF(B291&lt;1900000,B291-650000,IF(B291&lt;3600000,ROUNDDOWN(B291/4,-3)*2.8-80000,IF(B291&lt;6600000,ROUNDDOWN(B291/4,-3)*3.2-440000,IF(B291&lt;8500000,ROUNDDOWN(B291*0.9,0)-1100000,B291-1950000)))))),0)</f>
        <v/>
      </c>
      <c r="N291" s="18">
        <f>IF(M291&gt;23500000,NA(),IF(C291&gt;=2026,IF(M291&lt;=4890000,1040000,IF(M291&lt;=6550000,670000,620000)),IF(M291&lt;=1320000,950000,IF(M291&lt;=3360000,880000,IF(M291&lt;=4890000,680000,IF(M291&lt;=6550000,630000,580000))))))</f>
        <v/>
      </c>
      <c r="O291" s="18">
        <f>IF(F291&lt;=0,IF(AND(D291="はい",C291&gt;=2026,C291&lt;=2027),IF(E291&lt;=0,0,IF(E291&lt;=30000,E291,IF(E291&lt;=60000,ROUNDUP(E291/2,0)+15000,IF(E291&lt;=120000,ROUNDUP(E291/4,0)+30000,60000)))),IF(E291&lt;=0,0,IF(E291&lt;=20000,E291,IF(E291&lt;=40000,ROUNDUP(E291/2,0)+10000,IF(E291&lt;=80000,ROUNDUP(E291/4,0)+20000,40000))))),IF(E291&lt;=0,IF(F291&lt;=0,0,IF(F291&lt;=25000,F291,IF(F291&lt;=50000,ROUNDUP(F291/2,0)+12500,IF(F291&lt;=100000,ROUNDUP(F291/4,0)+25000,50000)))),MAX(IF(F291&lt;=0,0,IF(F291&lt;=25000,F291,IF(F291&lt;=50000,ROUNDUP(F291/2,0)+12500,IF(F291&lt;=100000,ROUNDUP(F291/4,0)+25000,50000)))),MIN(IF(AND(D291="はい",C291&gt;=2026,C291&lt;=2027),IF(E291&lt;=0,0,IF(E291&lt;=30000,E291,IF(E291&lt;=60000,ROUNDUP(E291/2,0)+15000,IF(E291&lt;=120000,ROUNDUP(E291/4,0)+30000,60000)))),IF(E291&lt;=0,0,IF(E291&lt;=20000,E291,IF(E291&lt;=40000,ROUNDUP(E291/2,0)+10000,IF(E291&lt;=80000,ROUNDUP(E291/4,0)+20000,40000)))))+IF(F291&lt;=0,0,IF(F291&lt;=25000,F291,IF(F291&lt;=50000,ROUNDUP(F291/2,0)+12500,IF(F291&lt;=100000,ROUNDUP(F291/4,0)+25000,50000)))),IF(AND(D291="はい",C291&gt;=2026,C291&lt;=2027),60000,40000)))))</f>
        <v/>
      </c>
      <c r="P291" s="18">
        <f>IF(G291&lt;=0,0,IF(G291&lt;=20000,G291,IF(G291&lt;=40000,ROUNDUP(G291/2,0)+10000,IF(G291&lt;=80000,ROUNDUP(G291/4,0)+20000,40000))))</f>
        <v/>
      </c>
      <c r="Q291" s="18">
        <f>IF(I291&lt;=0,IF(H291&lt;=0,0,IF(H291&lt;=20000,H291,IF(H291&lt;=40000,ROUNDUP(H291/2,0)+10000,IF(H291&lt;=80000,ROUNDUP(H291/4,0)+20000,40000)))),IF(H291&lt;=0,IF(I291&lt;=0,0,IF(I291&lt;=25000,I291,IF(I291&lt;=50000,ROUNDUP(I291/2,0)+12500,IF(I291&lt;=100000,ROUNDUP(I291/4,0)+25000,50000)))),MAX(IF(I291&lt;=0,0,IF(I291&lt;=25000,I291,IF(I291&lt;=50000,ROUNDUP(I291/2,0)+12500,IF(I291&lt;=100000,ROUNDUP(I291/4,0)+25000,50000)))),MIN(IF(H291&lt;=0,0,IF(H291&lt;=20000,H291,IF(H291&lt;=40000,ROUNDUP(H291/2,0)+10000,IF(H291&lt;=80000,ROUNDUP(H291/4,0)+20000,40000))))+IF(I291&lt;=0,0,IF(I291&lt;=25000,I291,IF(I291&lt;=50000,ROUNDUP(I291/2,0)+12500,IF(I291&lt;=100000,ROUNDUP(I291/4,0)+25000,50000)))),40000))))</f>
        <v/>
      </c>
      <c r="R291" s="18">
        <f>MIN(120000,O291+P291+Q291)</f>
        <v/>
      </c>
      <c r="S291" s="18">
        <f>IF(F291&lt;=0,IF(E291&lt;=0,0,IF(E291&lt;=12000,E291,IF(E291&lt;=32000,ROUNDUP(E291/2,0)+6000,IF(E291&lt;=56000,ROUNDUP(E291/4,0)+14000,28000)))),IF(E291&lt;=0,IF(F291&lt;=0,0,IF(F291&lt;=15000,F291,IF(F291&lt;=40000,ROUNDUP(F291/2,0)+7500,IF(F291&lt;=70000,ROUNDUP(F291/4,0)+17500,35000)))),MAX(IF(F291&lt;=0,0,IF(F291&lt;=15000,F291,IF(F291&lt;=40000,ROUNDUP(F291/2,0)+7500,IF(F291&lt;=70000,ROUNDUP(F291/4,0)+17500,35000)))),MIN(IF(E291&lt;=0,0,IF(E291&lt;=12000,E291,IF(E291&lt;=32000,ROUNDUP(E291/2,0)+6000,IF(E291&lt;=56000,ROUNDUP(E291/4,0)+14000,28000))))+IF(F291&lt;=0,0,IF(F291&lt;=15000,F291,IF(F291&lt;=40000,ROUNDUP(F291/2,0)+7500,IF(F291&lt;=70000,ROUNDUP(F291/4,0)+17500,35000)))),28000))))</f>
        <v/>
      </c>
      <c r="T291" s="18">
        <f>IF(G291&lt;=0,0,IF(G291&lt;=12000,G291,IF(G291&lt;=32000,ROUNDUP(G291/2,0)+6000,IF(G291&lt;=56000,ROUNDUP(G291/4,0)+14000,28000))))</f>
        <v/>
      </c>
      <c r="U291" s="18">
        <f>IF(I291&lt;=0,IF(H291&lt;=0,0,IF(H291&lt;=12000,H291,IF(H291&lt;=32000,ROUNDUP(H291/2,0)+6000,IF(H291&lt;=56000,ROUNDUP(H291/4,0)+14000,28000)))),IF(H291&lt;=0,IF(I291&lt;=0,0,IF(I291&lt;=15000,I291,IF(I291&lt;=40000,ROUNDUP(I291/2,0)+7500,IF(I291&lt;=70000,ROUNDUP(I291/4,0)+17500,35000)))),MAX(IF(I291&lt;=0,0,IF(I291&lt;=15000,I291,IF(I291&lt;=40000,ROUNDUP(I291/2,0)+7500,IF(I291&lt;=70000,ROUNDUP(I291/4,0)+17500,35000)))),MIN(IF(H291&lt;=0,0,IF(H291&lt;=12000,H291,IF(H291&lt;=32000,ROUNDUP(H291/2,0)+6000,IF(H291&lt;=56000,ROUNDUP(H291/4,0)+14000,28000))))+IF(I291&lt;=0,0,IF(I291&lt;=15000,I291,IF(I291&lt;=40000,ROUNDUP(I291/2,0)+7500,IF(I291&lt;=70000,ROUNDUP(I291/4,0)+17500,35000)))),28000))))</f>
        <v/>
      </c>
      <c r="V291" s="18">
        <f>MIN(70000,S291+T291+U291)</f>
        <v/>
      </c>
      <c r="W291" s="18">
        <f>MAX(0,ROUNDDOWN(M291-J291-N291-K291-0,-3))</f>
        <v/>
      </c>
      <c r="X291" s="18">
        <f>MAX(0,ROUNDDOWN(M291-J291-N291-K291-R291,-3))</f>
        <v/>
      </c>
      <c r="Y291" s="18">
        <f>IF(W291&lt;=0,0,ROUNDDOWN((W291*LOOKUP(W291,{0,1950001,3300001,6950001,9000001,18000001,40000001},{0.05,0.1,0.2,0.23,0.33,0.4,0.45})-LOOKUP(W291,{0,1950001,3300001,6950001,9000001,18000001,40000001},{0,97500,427500,636000,1536000,2796000,4796000}))*1.021,-2))</f>
        <v/>
      </c>
      <c r="Z291" s="18">
        <f>IF(X291&lt;=0,0,ROUNDDOWN((X291*LOOKUP(X291,{0,1950001,3300001,6950001,9000001,18000001,40000001},{0.05,0.1,0.2,0.23,0.33,0.4,0.45})-LOOKUP(X291,{0,1950001,3300001,6950001,9000001,18000001,40000001},{0,97500,427500,636000,1536000,2796000,4796000}))*1.021,-2))</f>
        <v/>
      </c>
      <c r="AA291" s="18">
        <f>MAX(0,ROUNDDOWN(M291-J291-430000-L291-0,-3))</f>
        <v/>
      </c>
      <c r="AB291" s="18">
        <f>MAX(0,ROUNDDOWN(M291-J291-430000-L291-V291,-3))</f>
        <v/>
      </c>
      <c r="AC291" s="18">
        <f>IF(M291&lt;=450000,0,MAX(0,ROUNDDOWN(AA291*0.06-MIN(50000,AA291)*0.03,-2))+MAX(0,ROUNDDOWN(AA291*0.04-MIN(50000,AA291)*0.02,-2)))</f>
        <v/>
      </c>
      <c r="AD291" s="18">
        <f>IF(M291&lt;=450000,0,MAX(0,ROUNDDOWN(AB291*0.06-MIN(50000,AB291)*0.03,-2))+MAX(0,ROUNDDOWN(AB291*0.04-MIN(50000,AB291)*0.02,-2)))</f>
        <v/>
      </c>
      <c r="AE291" s="18">
        <f>Y291-Z291</f>
        <v/>
      </c>
      <c r="AF291" s="18">
        <f>AC291-AD291</f>
        <v/>
      </c>
      <c r="AG291" s="18">
        <f>AE291+AF291</f>
        <v/>
      </c>
      <c r="AH291" s="20">
        <f>IF(W291&lt;=0,0,LOOKUP(W291,{0,1950001,3300001,6950001,9000001,18000001,40000001},{0.05,0.1,0.2,0.23,0.33,0.4,0.45}))</f>
        <v/>
      </c>
    </row>
    <row r="292">
      <c r="A292" t="inlineStr">
        <is>
          <t>1万円刻み 一般8万円</t>
        </is>
      </c>
      <c r="B292" s="18">
        <f>'4_1万円刻み'!$A$71</f>
        <v/>
      </c>
      <c r="C292" s="19" t="n">
        <v>2026</v>
      </c>
      <c r="D292" t="inlineStr">
        <is>
          <t>いいえ</t>
        </is>
      </c>
      <c r="E292" s="18" t="n">
        <v>80000</v>
      </c>
      <c r="F292" s="18" t="n">
        <v>0</v>
      </c>
      <c r="G292" s="18" t="n">
        <v>0</v>
      </c>
      <c r="H292" s="18" t="n">
        <v>0</v>
      </c>
      <c r="I292" s="18" t="n">
        <v>0</v>
      </c>
      <c r="J292" s="18">
        <f>ROUND(MIN(B292/12,650000)*12*0.0915+MIN(B292/12,1390000)*12*(0.0504+0)+B292*0.005,0)</f>
        <v/>
      </c>
      <c r="K292" s="18" t="n">
        <v>0</v>
      </c>
      <c r="L292" s="18" t="n">
        <v>0</v>
      </c>
      <c r="M292" s="18">
        <f>ROUND(IF(C292&gt;=2026,IF(B292&lt;741000,0,IF(B292&lt;2191000,B292-740000,IF(B292&lt;2193000,1451000,IF(B292&lt;2196000,1453000,IF(B292&lt;2200000,1456000,IF(B292&lt;3600000,ROUNDDOWN(B292/4,-3)*2.8-80000,IF(B292&lt;6600000,ROUNDDOWN(B292/4,-3)*3.2-440000,IF(B292&lt;8500000,ROUNDDOWN(B292*0.9,0)-1100000,B292-1950000)))))))),IF(B292&lt;651000,0,IF(B292&lt;1900000,B292-650000,IF(B292&lt;3600000,ROUNDDOWN(B292/4,-3)*2.8-80000,IF(B292&lt;6600000,ROUNDDOWN(B292/4,-3)*3.2-440000,IF(B292&lt;8500000,ROUNDDOWN(B292*0.9,0)-1100000,B292-1950000)))))),0)</f>
        <v/>
      </c>
      <c r="N292" s="18">
        <f>IF(M292&gt;23500000,NA(),IF(C292&gt;=2026,IF(M292&lt;=4890000,1040000,IF(M292&lt;=6550000,670000,620000)),IF(M292&lt;=1320000,950000,IF(M292&lt;=3360000,880000,IF(M292&lt;=4890000,680000,IF(M292&lt;=6550000,630000,580000))))))</f>
        <v/>
      </c>
      <c r="O292" s="18">
        <f>IF(F292&lt;=0,IF(AND(D292="はい",C292&gt;=2026,C292&lt;=2027),IF(E292&lt;=0,0,IF(E292&lt;=30000,E292,IF(E292&lt;=60000,ROUNDUP(E292/2,0)+15000,IF(E292&lt;=120000,ROUNDUP(E292/4,0)+30000,60000)))),IF(E292&lt;=0,0,IF(E292&lt;=20000,E292,IF(E292&lt;=40000,ROUNDUP(E292/2,0)+10000,IF(E292&lt;=80000,ROUNDUP(E292/4,0)+20000,40000))))),IF(E292&lt;=0,IF(F292&lt;=0,0,IF(F292&lt;=25000,F292,IF(F292&lt;=50000,ROUNDUP(F292/2,0)+12500,IF(F292&lt;=100000,ROUNDUP(F292/4,0)+25000,50000)))),MAX(IF(F292&lt;=0,0,IF(F292&lt;=25000,F292,IF(F292&lt;=50000,ROUNDUP(F292/2,0)+12500,IF(F292&lt;=100000,ROUNDUP(F292/4,0)+25000,50000)))),MIN(IF(AND(D292="はい",C292&gt;=2026,C292&lt;=2027),IF(E292&lt;=0,0,IF(E292&lt;=30000,E292,IF(E292&lt;=60000,ROUNDUP(E292/2,0)+15000,IF(E292&lt;=120000,ROUNDUP(E292/4,0)+30000,60000)))),IF(E292&lt;=0,0,IF(E292&lt;=20000,E292,IF(E292&lt;=40000,ROUNDUP(E292/2,0)+10000,IF(E292&lt;=80000,ROUNDUP(E292/4,0)+20000,40000)))))+IF(F292&lt;=0,0,IF(F292&lt;=25000,F292,IF(F292&lt;=50000,ROUNDUP(F292/2,0)+12500,IF(F292&lt;=100000,ROUNDUP(F292/4,0)+25000,50000)))),IF(AND(D292="はい",C292&gt;=2026,C292&lt;=2027),60000,40000)))))</f>
        <v/>
      </c>
      <c r="P292" s="18">
        <f>IF(G292&lt;=0,0,IF(G292&lt;=20000,G292,IF(G292&lt;=40000,ROUNDUP(G292/2,0)+10000,IF(G292&lt;=80000,ROUNDUP(G292/4,0)+20000,40000))))</f>
        <v/>
      </c>
      <c r="Q292" s="18">
        <f>IF(I292&lt;=0,IF(H292&lt;=0,0,IF(H292&lt;=20000,H292,IF(H292&lt;=40000,ROUNDUP(H292/2,0)+10000,IF(H292&lt;=80000,ROUNDUP(H292/4,0)+20000,40000)))),IF(H292&lt;=0,IF(I292&lt;=0,0,IF(I292&lt;=25000,I292,IF(I292&lt;=50000,ROUNDUP(I292/2,0)+12500,IF(I292&lt;=100000,ROUNDUP(I292/4,0)+25000,50000)))),MAX(IF(I292&lt;=0,0,IF(I292&lt;=25000,I292,IF(I292&lt;=50000,ROUNDUP(I292/2,0)+12500,IF(I292&lt;=100000,ROUNDUP(I292/4,0)+25000,50000)))),MIN(IF(H292&lt;=0,0,IF(H292&lt;=20000,H292,IF(H292&lt;=40000,ROUNDUP(H292/2,0)+10000,IF(H292&lt;=80000,ROUNDUP(H292/4,0)+20000,40000))))+IF(I292&lt;=0,0,IF(I292&lt;=25000,I292,IF(I292&lt;=50000,ROUNDUP(I292/2,0)+12500,IF(I292&lt;=100000,ROUNDUP(I292/4,0)+25000,50000)))),40000))))</f>
        <v/>
      </c>
      <c r="R292" s="18">
        <f>MIN(120000,O292+P292+Q292)</f>
        <v/>
      </c>
      <c r="S292" s="18">
        <f>IF(F292&lt;=0,IF(E292&lt;=0,0,IF(E292&lt;=12000,E292,IF(E292&lt;=32000,ROUNDUP(E292/2,0)+6000,IF(E292&lt;=56000,ROUNDUP(E292/4,0)+14000,28000)))),IF(E292&lt;=0,IF(F292&lt;=0,0,IF(F292&lt;=15000,F292,IF(F292&lt;=40000,ROUNDUP(F292/2,0)+7500,IF(F292&lt;=70000,ROUNDUP(F292/4,0)+17500,35000)))),MAX(IF(F292&lt;=0,0,IF(F292&lt;=15000,F292,IF(F292&lt;=40000,ROUNDUP(F292/2,0)+7500,IF(F292&lt;=70000,ROUNDUP(F292/4,0)+17500,35000)))),MIN(IF(E292&lt;=0,0,IF(E292&lt;=12000,E292,IF(E292&lt;=32000,ROUNDUP(E292/2,0)+6000,IF(E292&lt;=56000,ROUNDUP(E292/4,0)+14000,28000))))+IF(F292&lt;=0,0,IF(F292&lt;=15000,F292,IF(F292&lt;=40000,ROUNDUP(F292/2,0)+7500,IF(F292&lt;=70000,ROUNDUP(F292/4,0)+17500,35000)))),28000))))</f>
        <v/>
      </c>
      <c r="T292" s="18">
        <f>IF(G292&lt;=0,0,IF(G292&lt;=12000,G292,IF(G292&lt;=32000,ROUNDUP(G292/2,0)+6000,IF(G292&lt;=56000,ROUNDUP(G292/4,0)+14000,28000))))</f>
        <v/>
      </c>
      <c r="U292" s="18">
        <f>IF(I292&lt;=0,IF(H292&lt;=0,0,IF(H292&lt;=12000,H292,IF(H292&lt;=32000,ROUNDUP(H292/2,0)+6000,IF(H292&lt;=56000,ROUNDUP(H292/4,0)+14000,28000)))),IF(H292&lt;=0,IF(I292&lt;=0,0,IF(I292&lt;=15000,I292,IF(I292&lt;=40000,ROUNDUP(I292/2,0)+7500,IF(I292&lt;=70000,ROUNDUP(I292/4,0)+17500,35000)))),MAX(IF(I292&lt;=0,0,IF(I292&lt;=15000,I292,IF(I292&lt;=40000,ROUNDUP(I292/2,0)+7500,IF(I292&lt;=70000,ROUNDUP(I292/4,0)+17500,35000)))),MIN(IF(H292&lt;=0,0,IF(H292&lt;=12000,H292,IF(H292&lt;=32000,ROUNDUP(H292/2,0)+6000,IF(H292&lt;=56000,ROUNDUP(H292/4,0)+14000,28000))))+IF(I292&lt;=0,0,IF(I292&lt;=15000,I292,IF(I292&lt;=40000,ROUNDUP(I292/2,0)+7500,IF(I292&lt;=70000,ROUNDUP(I292/4,0)+17500,35000)))),28000))))</f>
        <v/>
      </c>
      <c r="V292" s="18">
        <f>MIN(70000,S292+T292+U292)</f>
        <v/>
      </c>
      <c r="W292" s="18">
        <f>MAX(0,ROUNDDOWN(M292-J292-N292-K292-0,-3))</f>
        <v/>
      </c>
      <c r="X292" s="18">
        <f>MAX(0,ROUNDDOWN(M292-J292-N292-K292-R292,-3))</f>
        <v/>
      </c>
      <c r="Y292" s="18">
        <f>IF(W292&lt;=0,0,ROUNDDOWN((W292*LOOKUP(W292,{0,1950001,3300001,6950001,9000001,18000001,40000001},{0.05,0.1,0.2,0.23,0.33,0.4,0.45})-LOOKUP(W292,{0,1950001,3300001,6950001,9000001,18000001,40000001},{0,97500,427500,636000,1536000,2796000,4796000}))*1.021,-2))</f>
        <v/>
      </c>
      <c r="Z292" s="18">
        <f>IF(X292&lt;=0,0,ROUNDDOWN((X292*LOOKUP(X292,{0,1950001,3300001,6950001,9000001,18000001,40000001},{0.05,0.1,0.2,0.23,0.33,0.4,0.45})-LOOKUP(X292,{0,1950001,3300001,6950001,9000001,18000001,40000001},{0,97500,427500,636000,1536000,2796000,4796000}))*1.021,-2))</f>
        <v/>
      </c>
      <c r="AA292" s="18">
        <f>MAX(0,ROUNDDOWN(M292-J292-430000-L292-0,-3))</f>
        <v/>
      </c>
      <c r="AB292" s="18">
        <f>MAX(0,ROUNDDOWN(M292-J292-430000-L292-V292,-3))</f>
        <v/>
      </c>
      <c r="AC292" s="18">
        <f>IF(M292&lt;=450000,0,MAX(0,ROUNDDOWN(AA292*0.06-MIN(50000,AA292)*0.03,-2))+MAX(0,ROUNDDOWN(AA292*0.04-MIN(50000,AA292)*0.02,-2)))</f>
        <v/>
      </c>
      <c r="AD292" s="18">
        <f>IF(M292&lt;=450000,0,MAX(0,ROUNDDOWN(AB292*0.06-MIN(50000,AB292)*0.03,-2))+MAX(0,ROUNDDOWN(AB292*0.04-MIN(50000,AB292)*0.02,-2)))</f>
        <v/>
      </c>
      <c r="AE292" s="18">
        <f>Y292-Z292</f>
        <v/>
      </c>
      <c r="AF292" s="18">
        <f>AC292-AD292</f>
        <v/>
      </c>
      <c r="AG292" s="18">
        <f>AE292+AF292</f>
        <v/>
      </c>
      <c r="AH292" s="20">
        <f>IF(W292&lt;=0,0,LOOKUP(W292,{0,1950001,3300001,6950001,9000001,18000001,40000001},{0.05,0.1,0.2,0.23,0.33,0.4,0.45}))</f>
        <v/>
      </c>
    </row>
    <row r="293">
      <c r="A293" t="inlineStr">
        <is>
          <t>1万円刻み 特例あり一般12万円</t>
        </is>
      </c>
      <c r="B293" s="18">
        <f>'4_1万円刻み'!$A$71</f>
        <v/>
      </c>
      <c r="C293" s="19" t="n">
        <v>2026</v>
      </c>
      <c r="D293" t="inlineStr">
        <is>
          <t>はい</t>
        </is>
      </c>
      <c r="E293" s="18" t="n">
        <v>120000</v>
      </c>
      <c r="F293" s="18" t="n">
        <v>0</v>
      </c>
      <c r="G293" s="18" t="n">
        <v>0</v>
      </c>
      <c r="H293" s="18" t="n">
        <v>0</v>
      </c>
      <c r="I293" s="18" t="n">
        <v>0</v>
      </c>
      <c r="J293" s="18">
        <f>ROUND(MIN(B293/12,650000)*12*0.0915+MIN(B293/12,1390000)*12*(0.0504+0)+B293*0.005,0)</f>
        <v/>
      </c>
      <c r="K293" s="18" t="n">
        <v>0</v>
      </c>
      <c r="L293" s="18" t="n">
        <v>0</v>
      </c>
      <c r="M293" s="18">
        <f>ROUND(IF(C293&gt;=2026,IF(B293&lt;741000,0,IF(B293&lt;2191000,B293-740000,IF(B293&lt;2193000,1451000,IF(B293&lt;2196000,1453000,IF(B293&lt;2200000,1456000,IF(B293&lt;3600000,ROUNDDOWN(B293/4,-3)*2.8-80000,IF(B293&lt;6600000,ROUNDDOWN(B293/4,-3)*3.2-440000,IF(B293&lt;8500000,ROUNDDOWN(B293*0.9,0)-1100000,B293-1950000)))))))),IF(B293&lt;651000,0,IF(B293&lt;1900000,B293-650000,IF(B293&lt;3600000,ROUNDDOWN(B293/4,-3)*2.8-80000,IF(B293&lt;6600000,ROUNDDOWN(B293/4,-3)*3.2-440000,IF(B293&lt;8500000,ROUNDDOWN(B293*0.9,0)-1100000,B293-1950000)))))),0)</f>
        <v/>
      </c>
      <c r="N293" s="18">
        <f>IF(M293&gt;23500000,NA(),IF(C293&gt;=2026,IF(M293&lt;=4890000,1040000,IF(M293&lt;=6550000,670000,620000)),IF(M293&lt;=1320000,950000,IF(M293&lt;=3360000,880000,IF(M293&lt;=4890000,680000,IF(M293&lt;=6550000,630000,580000))))))</f>
        <v/>
      </c>
      <c r="O293" s="18">
        <f>IF(F293&lt;=0,IF(AND(D293="はい",C293&gt;=2026,C293&lt;=2027),IF(E293&lt;=0,0,IF(E293&lt;=30000,E293,IF(E293&lt;=60000,ROUNDUP(E293/2,0)+15000,IF(E293&lt;=120000,ROUNDUP(E293/4,0)+30000,60000)))),IF(E293&lt;=0,0,IF(E293&lt;=20000,E293,IF(E293&lt;=40000,ROUNDUP(E293/2,0)+10000,IF(E293&lt;=80000,ROUNDUP(E293/4,0)+20000,40000))))),IF(E293&lt;=0,IF(F293&lt;=0,0,IF(F293&lt;=25000,F293,IF(F293&lt;=50000,ROUNDUP(F293/2,0)+12500,IF(F293&lt;=100000,ROUNDUP(F293/4,0)+25000,50000)))),MAX(IF(F293&lt;=0,0,IF(F293&lt;=25000,F293,IF(F293&lt;=50000,ROUNDUP(F293/2,0)+12500,IF(F293&lt;=100000,ROUNDUP(F293/4,0)+25000,50000)))),MIN(IF(AND(D293="はい",C293&gt;=2026,C293&lt;=2027),IF(E293&lt;=0,0,IF(E293&lt;=30000,E293,IF(E293&lt;=60000,ROUNDUP(E293/2,0)+15000,IF(E293&lt;=120000,ROUNDUP(E293/4,0)+30000,60000)))),IF(E293&lt;=0,0,IF(E293&lt;=20000,E293,IF(E293&lt;=40000,ROUNDUP(E293/2,0)+10000,IF(E293&lt;=80000,ROUNDUP(E293/4,0)+20000,40000)))))+IF(F293&lt;=0,0,IF(F293&lt;=25000,F293,IF(F293&lt;=50000,ROUNDUP(F293/2,0)+12500,IF(F293&lt;=100000,ROUNDUP(F293/4,0)+25000,50000)))),IF(AND(D293="はい",C293&gt;=2026,C293&lt;=2027),60000,40000)))))</f>
        <v/>
      </c>
      <c r="P293" s="18">
        <f>IF(G293&lt;=0,0,IF(G293&lt;=20000,G293,IF(G293&lt;=40000,ROUNDUP(G293/2,0)+10000,IF(G293&lt;=80000,ROUNDUP(G293/4,0)+20000,40000))))</f>
        <v/>
      </c>
      <c r="Q293" s="18">
        <f>IF(I293&lt;=0,IF(H293&lt;=0,0,IF(H293&lt;=20000,H293,IF(H293&lt;=40000,ROUNDUP(H293/2,0)+10000,IF(H293&lt;=80000,ROUNDUP(H293/4,0)+20000,40000)))),IF(H293&lt;=0,IF(I293&lt;=0,0,IF(I293&lt;=25000,I293,IF(I293&lt;=50000,ROUNDUP(I293/2,0)+12500,IF(I293&lt;=100000,ROUNDUP(I293/4,0)+25000,50000)))),MAX(IF(I293&lt;=0,0,IF(I293&lt;=25000,I293,IF(I293&lt;=50000,ROUNDUP(I293/2,0)+12500,IF(I293&lt;=100000,ROUNDUP(I293/4,0)+25000,50000)))),MIN(IF(H293&lt;=0,0,IF(H293&lt;=20000,H293,IF(H293&lt;=40000,ROUNDUP(H293/2,0)+10000,IF(H293&lt;=80000,ROUNDUP(H293/4,0)+20000,40000))))+IF(I293&lt;=0,0,IF(I293&lt;=25000,I293,IF(I293&lt;=50000,ROUNDUP(I293/2,0)+12500,IF(I293&lt;=100000,ROUNDUP(I293/4,0)+25000,50000)))),40000))))</f>
        <v/>
      </c>
      <c r="R293" s="18">
        <f>MIN(120000,O293+P293+Q293)</f>
        <v/>
      </c>
      <c r="S293" s="18">
        <f>IF(F293&lt;=0,IF(E293&lt;=0,0,IF(E293&lt;=12000,E293,IF(E293&lt;=32000,ROUNDUP(E293/2,0)+6000,IF(E293&lt;=56000,ROUNDUP(E293/4,0)+14000,28000)))),IF(E293&lt;=0,IF(F293&lt;=0,0,IF(F293&lt;=15000,F293,IF(F293&lt;=40000,ROUNDUP(F293/2,0)+7500,IF(F293&lt;=70000,ROUNDUP(F293/4,0)+17500,35000)))),MAX(IF(F293&lt;=0,0,IF(F293&lt;=15000,F293,IF(F293&lt;=40000,ROUNDUP(F293/2,0)+7500,IF(F293&lt;=70000,ROUNDUP(F293/4,0)+17500,35000)))),MIN(IF(E293&lt;=0,0,IF(E293&lt;=12000,E293,IF(E293&lt;=32000,ROUNDUP(E293/2,0)+6000,IF(E293&lt;=56000,ROUNDUP(E293/4,0)+14000,28000))))+IF(F293&lt;=0,0,IF(F293&lt;=15000,F293,IF(F293&lt;=40000,ROUNDUP(F293/2,0)+7500,IF(F293&lt;=70000,ROUNDUP(F293/4,0)+17500,35000)))),28000))))</f>
        <v/>
      </c>
      <c r="T293" s="18">
        <f>IF(G293&lt;=0,0,IF(G293&lt;=12000,G293,IF(G293&lt;=32000,ROUNDUP(G293/2,0)+6000,IF(G293&lt;=56000,ROUNDUP(G293/4,0)+14000,28000))))</f>
        <v/>
      </c>
      <c r="U293" s="18">
        <f>IF(I293&lt;=0,IF(H293&lt;=0,0,IF(H293&lt;=12000,H293,IF(H293&lt;=32000,ROUNDUP(H293/2,0)+6000,IF(H293&lt;=56000,ROUNDUP(H293/4,0)+14000,28000)))),IF(H293&lt;=0,IF(I293&lt;=0,0,IF(I293&lt;=15000,I293,IF(I293&lt;=40000,ROUNDUP(I293/2,0)+7500,IF(I293&lt;=70000,ROUNDUP(I293/4,0)+17500,35000)))),MAX(IF(I293&lt;=0,0,IF(I293&lt;=15000,I293,IF(I293&lt;=40000,ROUNDUP(I293/2,0)+7500,IF(I293&lt;=70000,ROUNDUP(I293/4,0)+17500,35000)))),MIN(IF(H293&lt;=0,0,IF(H293&lt;=12000,H293,IF(H293&lt;=32000,ROUNDUP(H293/2,0)+6000,IF(H293&lt;=56000,ROUNDUP(H293/4,0)+14000,28000))))+IF(I293&lt;=0,0,IF(I293&lt;=15000,I293,IF(I293&lt;=40000,ROUNDUP(I293/2,0)+7500,IF(I293&lt;=70000,ROUNDUP(I293/4,0)+17500,35000)))),28000))))</f>
        <v/>
      </c>
      <c r="V293" s="18">
        <f>MIN(70000,S293+T293+U293)</f>
        <v/>
      </c>
      <c r="W293" s="18">
        <f>MAX(0,ROUNDDOWN(M293-J293-N293-K293-0,-3))</f>
        <v/>
      </c>
      <c r="X293" s="18">
        <f>MAX(0,ROUNDDOWN(M293-J293-N293-K293-R293,-3))</f>
        <v/>
      </c>
      <c r="Y293" s="18">
        <f>IF(W293&lt;=0,0,ROUNDDOWN((W293*LOOKUP(W293,{0,1950001,3300001,6950001,9000001,18000001,40000001},{0.05,0.1,0.2,0.23,0.33,0.4,0.45})-LOOKUP(W293,{0,1950001,3300001,6950001,9000001,18000001,40000001},{0,97500,427500,636000,1536000,2796000,4796000}))*1.021,-2))</f>
        <v/>
      </c>
      <c r="Z293" s="18">
        <f>IF(X293&lt;=0,0,ROUNDDOWN((X293*LOOKUP(X293,{0,1950001,3300001,6950001,9000001,18000001,40000001},{0.05,0.1,0.2,0.23,0.33,0.4,0.45})-LOOKUP(X293,{0,1950001,3300001,6950001,9000001,18000001,40000001},{0,97500,427500,636000,1536000,2796000,4796000}))*1.021,-2))</f>
        <v/>
      </c>
      <c r="AA293" s="18">
        <f>MAX(0,ROUNDDOWN(M293-J293-430000-L293-0,-3))</f>
        <v/>
      </c>
      <c r="AB293" s="18">
        <f>MAX(0,ROUNDDOWN(M293-J293-430000-L293-V293,-3))</f>
        <v/>
      </c>
      <c r="AC293" s="18">
        <f>IF(M293&lt;=450000,0,MAX(0,ROUNDDOWN(AA293*0.06-MIN(50000,AA293)*0.03,-2))+MAX(0,ROUNDDOWN(AA293*0.04-MIN(50000,AA293)*0.02,-2)))</f>
        <v/>
      </c>
      <c r="AD293" s="18">
        <f>IF(M293&lt;=450000,0,MAX(0,ROUNDDOWN(AB293*0.06-MIN(50000,AB293)*0.03,-2))+MAX(0,ROUNDDOWN(AB293*0.04-MIN(50000,AB293)*0.02,-2)))</f>
        <v/>
      </c>
      <c r="AE293" s="18">
        <f>Y293-Z293</f>
        <v/>
      </c>
      <c r="AF293" s="18">
        <f>AC293-AD293</f>
        <v/>
      </c>
      <c r="AG293" s="18">
        <f>AE293+AF293</f>
        <v/>
      </c>
      <c r="AH293" s="20">
        <f>IF(W293&lt;=0,0,LOOKUP(W293,{0,1950001,3300001,6950001,9000001,18000001,40000001},{0.05,0.1,0.2,0.23,0.33,0.4,0.45}))</f>
        <v/>
      </c>
    </row>
    <row r="294">
      <c r="A294" t="inlineStr">
        <is>
          <t>1万円刻み 3区分8万円ずつ</t>
        </is>
      </c>
      <c r="B294" s="18">
        <f>'4_1万円刻み'!$A$72</f>
        <v/>
      </c>
      <c r="C294" s="19" t="n">
        <v>2026</v>
      </c>
      <c r="D294" t="inlineStr">
        <is>
          <t>いいえ</t>
        </is>
      </c>
      <c r="E294" s="18" t="n">
        <v>80000</v>
      </c>
      <c r="F294" s="18" t="n">
        <v>0</v>
      </c>
      <c r="G294" s="18" t="n">
        <v>80000</v>
      </c>
      <c r="H294" s="18" t="n">
        <v>80000</v>
      </c>
      <c r="I294" s="18" t="n">
        <v>0</v>
      </c>
      <c r="J294" s="18">
        <f>ROUND(MIN(B294/12,650000)*12*0.0915+MIN(B294/12,1390000)*12*(0.0504+0)+B294*0.005,0)</f>
        <v/>
      </c>
      <c r="K294" s="18" t="n">
        <v>0</v>
      </c>
      <c r="L294" s="18" t="n">
        <v>0</v>
      </c>
      <c r="M294" s="18">
        <f>ROUND(IF(C294&gt;=2026,IF(B294&lt;741000,0,IF(B294&lt;2191000,B294-740000,IF(B294&lt;2193000,1451000,IF(B294&lt;2196000,1453000,IF(B294&lt;2200000,1456000,IF(B294&lt;3600000,ROUNDDOWN(B294/4,-3)*2.8-80000,IF(B294&lt;6600000,ROUNDDOWN(B294/4,-3)*3.2-440000,IF(B294&lt;8500000,ROUNDDOWN(B294*0.9,0)-1100000,B294-1950000)))))))),IF(B294&lt;651000,0,IF(B294&lt;1900000,B294-650000,IF(B294&lt;3600000,ROUNDDOWN(B294/4,-3)*2.8-80000,IF(B294&lt;6600000,ROUNDDOWN(B294/4,-3)*3.2-440000,IF(B294&lt;8500000,ROUNDDOWN(B294*0.9,0)-1100000,B294-1950000)))))),0)</f>
        <v/>
      </c>
      <c r="N294" s="18">
        <f>IF(M294&gt;23500000,NA(),IF(C294&gt;=2026,IF(M294&lt;=4890000,1040000,IF(M294&lt;=6550000,670000,620000)),IF(M294&lt;=1320000,950000,IF(M294&lt;=3360000,880000,IF(M294&lt;=4890000,680000,IF(M294&lt;=6550000,630000,580000))))))</f>
        <v/>
      </c>
      <c r="O294" s="18">
        <f>IF(F294&lt;=0,IF(AND(D294="はい",C294&gt;=2026,C294&lt;=2027),IF(E294&lt;=0,0,IF(E294&lt;=30000,E294,IF(E294&lt;=60000,ROUNDUP(E294/2,0)+15000,IF(E294&lt;=120000,ROUNDUP(E294/4,0)+30000,60000)))),IF(E294&lt;=0,0,IF(E294&lt;=20000,E294,IF(E294&lt;=40000,ROUNDUP(E294/2,0)+10000,IF(E294&lt;=80000,ROUNDUP(E294/4,0)+20000,40000))))),IF(E294&lt;=0,IF(F294&lt;=0,0,IF(F294&lt;=25000,F294,IF(F294&lt;=50000,ROUNDUP(F294/2,0)+12500,IF(F294&lt;=100000,ROUNDUP(F294/4,0)+25000,50000)))),MAX(IF(F294&lt;=0,0,IF(F294&lt;=25000,F294,IF(F294&lt;=50000,ROUNDUP(F294/2,0)+12500,IF(F294&lt;=100000,ROUNDUP(F294/4,0)+25000,50000)))),MIN(IF(AND(D294="はい",C294&gt;=2026,C294&lt;=2027),IF(E294&lt;=0,0,IF(E294&lt;=30000,E294,IF(E294&lt;=60000,ROUNDUP(E294/2,0)+15000,IF(E294&lt;=120000,ROUNDUP(E294/4,0)+30000,60000)))),IF(E294&lt;=0,0,IF(E294&lt;=20000,E294,IF(E294&lt;=40000,ROUNDUP(E294/2,0)+10000,IF(E294&lt;=80000,ROUNDUP(E294/4,0)+20000,40000)))))+IF(F294&lt;=0,0,IF(F294&lt;=25000,F294,IF(F294&lt;=50000,ROUNDUP(F294/2,0)+12500,IF(F294&lt;=100000,ROUNDUP(F294/4,0)+25000,50000)))),IF(AND(D294="はい",C294&gt;=2026,C294&lt;=2027),60000,40000)))))</f>
        <v/>
      </c>
      <c r="P294" s="18">
        <f>IF(G294&lt;=0,0,IF(G294&lt;=20000,G294,IF(G294&lt;=40000,ROUNDUP(G294/2,0)+10000,IF(G294&lt;=80000,ROUNDUP(G294/4,0)+20000,40000))))</f>
        <v/>
      </c>
      <c r="Q294" s="18">
        <f>IF(I294&lt;=0,IF(H294&lt;=0,0,IF(H294&lt;=20000,H294,IF(H294&lt;=40000,ROUNDUP(H294/2,0)+10000,IF(H294&lt;=80000,ROUNDUP(H294/4,0)+20000,40000)))),IF(H294&lt;=0,IF(I294&lt;=0,0,IF(I294&lt;=25000,I294,IF(I294&lt;=50000,ROUNDUP(I294/2,0)+12500,IF(I294&lt;=100000,ROUNDUP(I294/4,0)+25000,50000)))),MAX(IF(I294&lt;=0,0,IF(I294&lt;=25000,I294,IF(I294&lt;=50000,ROUNDUP(I294/2,0)+12500,IF(I294&lt;=100000,ROUNDUP(I294/4,0)+25000,50000)))),MIN(IF(H294&lt;=0,0,IF(H294&lt;=20000,H294,IF(H294&lt;=40000,ROUNDUP(H294/2,0)+10000,IF(H294&lt;=80000,ROUNDUP(H294/4,0)+20000,40000))))+IF(I294&lt;=0,0,IF(I294&lt;=25000,I294,IF(I294&lt;=50000,ROUNDUP(I294/2,0)+12500,IF(I294&lt;=100000,ROUNDUP(I294/4,0)+25000,50000)))),40000))))</f>
        <v/>
      </c>
      <c r="R294" s="18">
        <f>MIN(120000,O294+P294+Q294)</f>
        <v/>
      </c>
      <c r="S294" s="18">
        <f>IF(F294&lt;=0,IF(E294&lt;=0,0,IF(E294&lt;=12000,E294,IF(E294&lt;=32000,ROUNDUP(E294/2,0)+6000,IF(E294&lt;=56000,ROUNDUP(E294/4,0)+14000,28000)))),IF(E294&lt;=0,IF(F294&lt;=0,0,IF(F294&lt;=15000,F294,IF(F294&lt;=40000,ROUNDUP(F294/2,0)+7500,IF(F294&lt;=70000,ROUNDUP(F294/4,0)+17500,35000)))),MAX(IF(F294&lt;=0,0,IF(F294&lt;=15000,F294,IF(F294&lt;=40000,ROUNDUP(F294/2,0)+7500,IF(F294&lt;=70000,ROUNDUP(F294/4,0)+17500,35000)))),MIN(IF(E294&lt;=0,0,IF(E294&lt;=12000,E294,IF(E294&lt;=32000,ROUNDUP(E294/2,0)+6000,IF(E294&lt;=56000,ROUNDUP(E294/4,0)+14000,28000))))+IF(F294&lt;=0,0,IF(F294&lt;=15000,F294,IF(F294&lt;=40000,ROUNDUP(F294/2,0)+7500,IF(F294&lt;=70000,ROUNDUP(F294/4,0)+17500,35000)))),28000))))</f>
        <v/>
      </c>
      <c r="T294" s="18">
        <f>IF(G294&lt;=0,0,IF(G294&lt;=12000,G294,IF(G294&lt;=32000,ROUNDUP(G294/2,0)+6000,IF(G294&lt;=56000,ROUNDUP(G294/4,0)+14000,28000))))</f>
        <v/>
      </c>
      <c r="U294" s="18">
        <f>IF(I294&lt;=0,IF(H294&lt;=0,0,IF(H294&lt;=12000,H294,IF(H294&lt;=32000,ROUNDUP(H294/2,0)+6000,IF(H294&lt;=56000,ROUNDUP(H294/4,0)+14000,28000)))),IF(H294&lt;=0,IF(I294&lt;=0,0,IF(I294&lt;=15000,I294,IF(I294&lt;=40000,ROUNDUP(I294/2,0)+7500,IF(I294&lt;=70000,ROUNDUP(I294/4,0)+17500,35000)))),MAX(IF(I294&lt;=0,0,IF(I294&lt;=15000,I294,IF(I294&lt;=40000,ROUNDUP(I294/2,0)+7500,IF(I294&lt;=70000,ROUNDUP(I294/4,0)+17500,35000)))),MIN(IF(H294&lt;=0,0,IF(H294&lt;=12000,H294,IF(H294&lt;=32000,ROUNDUP(H294/2,0)+6000,IF(H294&lt;=56000,ROUNDUP(H294/4,0)+14000,28000))))+IF(I294&lt;=0,0,IF(I294&lt;=15000,I294,IF(I294&lt;=40000,ROUNDUP(I294/2,0)+7500,IF(I294&lt;=70000,ROUNDUP(I294/4,0)+17500,35000)))),28000))))</f>
        <v/>
      </c>
      <c r="V294" s="18">
        <f>MIN(70000,S294+T294+U294)</f>
        <v/>
      </c>
      <c r="W294" s="18">
        <f>MAX(0,ROUNDDOWN(M294-J294-N294-K294-0,-3))</f>
        <v/>
      </c>
      <c r="X294" s="18">
        <f>MAX(0,ROUNDDOWN(M294-J294-N294-K294-R294,-3))</f>
        <v/>
      </c>
      <c r="Y294" s="18">
        <f>IF(W294&lt;=0,0,ROUNDDOWN((W294*LOOKUP(W294,{0,1950001,3300001,6950001,9000001,18000001,40000001},{0.05,0.1,0.2,0.23,0.33,0.4,0.45})-LOOKUP(W294,{0,1950001,3300001,6950001,9000001,18000001,40000001},{0,97500,427500,636000,1536000,2796000,4796000}))*1.021,-2))</f>
        <v/>
      </c>
      <c r="Z294" s="18">
        <f>IF(X294&lt;=0,0,ROUNDDOWN((X294*LOOKUP(X294,{0,1950001,3300001,6950001,9000001,18000001,40000001},{0.05,0.1,0.2,0.23,0.33,0.4,0.45})-LOOKUP(X294,{0,1950001,3300001,6950001,9000001,18000001,40000001},{0,97500,427500,636000,1536000,2796000,4796000}))*1.021,-2))</f>
        <v/>
      </c>
      <c r="AA294" s="18">
        <f>MAX(0,ROUNDDOWN(M294-J294-430000-L294-0,-3))</f>
        <v/>
      </c>
      <c r="AB294" s="18">
        <f>MAX(0,ROUNDDOWN(M294-J294-430000-L294-V294,-3))</f>
        <v/>
      </c>
      <c r="AC294" s="18">
        <f>IF(M294&lt;=450000,0,MAX(0,ROUNDDOWN(AA294*0.06-MIN(50000,AA294)*0.03,-2))+MAX(0,ROUNDDOWN(AA294*0.04-MIN(50000,AA294)*0.02,-2)))</f>
        <v/>
      </c>
      <c r="AD294" s="18">
        <f>IF(M294&lt;=450000,0,MAX(0,ROUNDDOWN(AB294*0.06-MIN(50000,AB294)*0.03,-2))+MAX(0,ROUNDDOWN(AB294*0.04-MIN(50000,AB294)*0.02,-2)))</f>
        <v/>
      </c>
      <c r="AE294" s="18">
        <f>Y294-Z294</f>
        <v/>
      </c>
      <c r="AF294" s="18">
        <f>AC294-AD294</f>
        <v/>
      </c>
      <c r="AG294" s="18">
        <f>AE294+AF294</f>
        <v/>
      </c>
      <c r="AH294" s="20">
        <f>IF(W294&lt;=0,0,LOOKUP(W294,{0,1950001,3300001,6950001,9000001,18000001,40000001},{0.05,0.1,0.2,0.23,0.33,0.4,0.45}))</f>
        <v/>
      </c>
    </row>
    <row r="295">
      <c r="A295" t="inlineStr">
        <is>
          <t>1万円刻み 一般8万円</t>
        </is>
      </c>
      <c r="B295" s="18">
        <f>'4_1万円刻み'!$A$72</f>
        <v/>
      </c>
      <c r="C295" s="19" t="n">
        <v>2026</v>
      </c>
      <c r="D295" t="inlineStr">
        <is>
          <t>いいえ</t>
        </is>
      </c>
      <c r="E295" s="18" t="n">
        <v>80000</v>
      </c>
      <c r="F295" s="18" t="n">
        <v>0</v>
      </c>
      <c r="G295" s="18" t="n">
        <v>0</v>
      </c>
      <c r="H295" s="18" t="n">
        <v>0</v>
      </c>
      <c r="I295" s="18" t="n">
        <v>0</v>
      </c>
      <c r="J295" s="18">
        <f>ROUND(MIN(B295/12,650000)*12*0.0915+MIN(B295/12,1390000)*12*(0.0504+0)+B295*0.005,0)</f>
        <v/>
      </c>
      <c r="K295" s="18" t="n">
        <v>0</v>
      </c>
      <c r="L295" s="18" t="n">
        <v>0</v>
      </c>
      <c r="M295" s="18">
        <f>ROUND(IF(C295&gt;=2026,IF(B295&lt;741000,0,IF(B295&lt;2191000,B295-740000,IF(B295&lt;2193000,1451000,IF(B295&lt;2196000,1453000,IF(B295&lt;2200000,1456000,IF(B295&lt;3600000,ROUNDDOWN(B295/4,-3)*2.8-80000,IF(B295&lt;6600000,ROUNDDOWN(B295/4,-3)*3.2-440000,IF(B295&lt;8500000,ROUNDDOWN(B295*0.9,0)-1100000,B295-1950000)))))))),IF(B295&lt;651000,0,IF(B295&lt;1900000,B295-650000,IF(B295&lt;3600000,ROUNDDOWN(B295/4,-3)*2.8-80000,IF(B295&lt;6600000,ROUNDDOWN(B295/4,-3)*3.2-440000,IF(B295&lt;8500000,ROUNDDOWN(B295*0.9,0)-1100000,B295-1950000)))))),0)</f>
        <v/>
      </c>
      <c r="N295" s="18">
        <f>IF(M295&gt;23500000,NA(),IF(C295&gt;=2026,IF(M295&lt;=4890000,1040000,IF(M295&lt;=6550000,670000,620000)),IF(M295&lt;=1320000,950000,IF(M295&lt;=3360000,880000,IF(M295&lt;=4890000,680000,IF(M295&lt;=6550000,630000,580000))))))</f>
        <v/>
      </c>
      <c r="O295" s="18">
        <f>IF(F295&lt;=0,IF(AND(D295="はい",C295&gt;=2026,C295&lt;=2027),IF(E295&lt;=0,0,IF(E295&lt;=30000,E295,IF(E295&lt;=60000,ROUNDUP(E295/2,0)+15000,IF(E295&lt;=120000,ROUNDUP(E295/4,0)+30000,60000)))),IF(E295&lt;=0,0,IF(E295&lt;=20000,E295,IF(E295&lt;=40000,ROUNDUP(E295/2,0)+10000,IF(E295&lt;=80000,ROUNDUP(E295/4,0)+20000,40000))))),IF(E295&lt;=0,IF(F295&lt;=0,0,IF(F295&lt;=25000,F295,IF(F295&lt;=50000,ROUNDUP(F295/2,0)+12500,IF(F295&lt;=100000,ROUNDUP(F295/4,0)+25000,50000)))),MAX(IF(F295&lt;=0,0,IF(F295&lt;=25000,F295,IF(F295&lt;=50000,ROUNDUP(F295/2,0)+12500,IF(F295&lt;=100000,ROUNDUP(F295/4,0)+25000,50000)))),MIN(IF(AND(D295="はい",C295&gt;=2026,C295&lt;=2027),IF(E295&lt;=0,0,IF(E295&lt;=30000,E295,IF(E295&lt;=60000,ROUNDUP(E295/2,0)+15000,IF(E295&lt;=120000,ROUNDUP(E295/4,0)+30000,60000)))),IF(E295&lt;=0,0,IF(E295&lt;=20000,E295,IF(E295&lt;=40000,ROUNDUP(E295/2,0)+10000,IF(E295&lt;=80000,ROUNDUP(E295/4,0)+20000,40000)))))+IF(F295&lt;=0,0,IF(F295&lt;=25000,F295,IF(F295&lt;=50000,ROUNDUP(F295/2,0)+12500,IF(F295&lt;=100000,ROUNDUP(F295/4,0)+25000,50000)))),IF(AND(D295="はい",C295&gt;=2026,C295&lt;=2027),60000,40000)))))</f>
        <v/>
      </c>
      <c r="P295" s="18">
        <f>IF(G295&lt;=0,0,IF(G295&lt;=20000,G295,IF(G295&lt;=40000,ROUNDUP(G295/2,0)+10000,IF(G295&lt;=80000,ROUNDUP(G295/4,0)+20000,40000))))</f>
        <v/>
      </c>
      <c r="Q295" s="18">
        <f>IF(I295&lt;=0,IF(H295&lt;=0,0,IF(H295&lt;=20000,H295,IF(H295&lt;=40000,ROUNDUP(H295/2,0)+10000,IF(H295&lt;=80000,ROUNDUP(H295/4,0)+20000,40000)))),IF(H295&lt;=0,IF(I295&lt;=0,0,IF(I295&lt;=25000,I295,IF(I295&lt;=50000,ROUNDUP(I295/2,0)+12500,IF(I295&lt;=100000,ROUNDUP(I295/4,0)+25000,50000)))),MAX(IF(I295&lt;=0,0,IF(I295&lt;=25000,I295,IF(I295&lt;=50000,ROUNDUP(I295/2,0)+12500,IF(I295&lt;=100000,ROUNDUP(I295/4,0)+25000,50000)))),MIN(IF(H295&lt;=0,0,IF(H295&lt;=20000,H295,IF(H295&lt;=40000,ROUNDUP(H295/2,0)+10000,IF(H295&lt;=80000,ROUNDUP(H295/4,0)+20000,40000))))+IF(I295&lt;=0,0,IF(I295&lt;=25000,I295,IF(I295&lt;=50000,ROUNDUP(I295/2,0)+12500,IF(I295&lt;=100000,ROUNDUP(I295/4,0)+25000,50000)))),40000))))</f>
        <v/>
      </c>
      <c r="R295" s="18">
        <f>MIN(120000,O295+P295+Q295)</f>
        <v/>
      </c>
      <c r="S295" s="18">
        <f>IF(F295&lt;=0,IF(E295&lt;=0,0,IF(E295&lt;=12000,E295,IF(E295&lt;=32000,ROUNDUP(E295/2,0)+6000,IF(E295&lt;=56000,ROUNDUP(E295/4,0)+14000,28000)))),IF(E295&lt;=0,IF(F295&lt;=0,0,IF(F295&lt;=15000,F295,IF(F295&lt;=40000,ROUNDUP(F295/2,0)+7500,IF(F295&lt;=70000,ROUNDUP(F295/4,0)+17500,35000)))),MAX(IF(F295&lt;=0,0,IF(F295&lt;=15000,F295,IF(F295&lt;=40000,ROUNDUP(F295/2,0)+7500,IF(F295&lt;=70000,ROUNDUP(F295/4,0)+17500,35000)))),MIN(IF(E295&lt;=0,0,IF(E295&lt;=12000,E295,IF(E295&lt;=32000,ROUNDUP(E295/2,0)+6000,IF(E295&lt;=56000,ROUNDUP(E295/4,0)+14000,28000))))+IF(F295&lt;=0,0,IF(F295&lt;=15000,F295,IF(F295&lt;=40000,ROUNDUP(F295/2,0)+7500,IF(F295&lt;=70000,ROUNDUP(F295/4,0)+17500,35000)))),28000))))</f>
        <v/>
      </c>
      <c r="T295" s="18">
        <f>IF(G295&lt;=0,0,IF(G295&lt;=12000,G295,IF(G295&lt;=32000,ROUNDUP(G295/2,0)+6000,IF(G295&lt;=56000,ROUNDUP(G295/4,0)+14000,28000))))</f>
        <v/>
      </c>
      <c r="U295" s="18">
        <f>IF(I295&lt;=0,IF(H295&lt;=0,0,IF(H295&lt;=12000,H295,IF(H295&lt;=32000,ROUNDUP(H295/2,0)+6000,IF(H295&lt;=56000,ROUNDUP(H295/4,0)+14000,28000)))),IF(H295&lt;=0,IF(I295&lt;=0,0,IF(I295&lt;=15000,I295,IF(I295&lt;=40000,ROUNDUP(I295/2,0)+7500,IF(I295&lt;=70000,ROUNDUP(I295/4,0)+17500,35000)))),MAX(IF(I295&lt;=0,0,IF(I295&lt;=15000,I295,IF(I295&lt;=40000,ROUNDUP(I295/2,0)+7500,IF(I295&lt;=70000,ROUNDUP(I295/4,0)+17500,35000)))),MIN(IF(H295&lt;=0,0,IF(H295&lt;=12000,H295,IF(H295&lt;=32000,ROUNDUP(H295/2,0)+6000,IF(H295&lt;=56000,ROUNDUP(H295/4,0)+14000,28000))))+IF(I295&lt;=0,0,IF(I295&lt;=15000,I295,IF(I295&lt;=40000,ROUNDUP(I295/2,0)+7500,IF(I295&lt;=70000,ROUNDUP(I295/4,0)+17500,35000)))),28000))))</f>
        <v/>
      </c>
      <c r="V295" s="18">
        <f>MIN(70000,S295+T295+U295)</f>
        <v/>
      </c>
      <c r="W295" s="18">
        <f>MAX(0,ROUNDDOWN(M295-J295-N295-K295-0,-3))</f>
        <v/>
      </c>
      <c r="X295" s="18">
        <f>MAX(0,ROUNDDOWN(M295-J295-N295-K295-R295,-3))</f>
        <v/>
      </c>
      <c r="Y295" s="18">
        <f>IF(W295&lt;=0,0,ROUNDDOWN((W295*LOOKUP(W295,{0,1950001,3300001,6950001,9000001,18000001,40000001},{0.05,0.1,0.2,0.23,0.33,0.4,0.45})-LOOKUP(W295,{0,1950001,3300001,6950001,9000001,18000001,40000001},{0,97500,427500,636000,1536000,2796000,4796000}))*1.021,-2))</f>
        <v/>
      </c>
      <c r="Z295" s="18">
        <f>IF(X295&lt;=0,0,ROUNDDOWN((X295*LOOKUP(X295,{0,1950001,3300001,6950001,9000001,18000001,40000001},{0.05,0.1,0.2,0.23,0.33,0.4,0.45})-LOOKUP(X295,{0,1950001,3300001,6950001,9000001,18000001,40000001},{0,97500,427500,636000,1536000,2796000,4796000}))*1.021,-2))</f>
        <v/>
      </c>
      <c r="AA295" s="18">
        <f>MAX(0,ROUNDDOWN(M295-J295-430000-L295-0,-3))</f>
        <v/>
      </c>
      <c r="AB295" s="18">
        <f>MAX(0,ROUNDDOWN(M295-J295-430000-L295-V295,-3))</f>
        <v/>
      </c>
      <c r="AC295" s="18">
        <f>IF(M295&lt;=450000,0,MAX(0,ROUNDDOWN(AA295*0.06-MIN(50000,AA295)*0.03,-2))+MAX(0,ROUNDDOWN(AA295*0.04-MIN(50000,AA295)*0.02,-2)))</f>
        <v/>
      </c>
      <c r="AD295" s="18">
        <f>IF(M295&lt;=450000,0,MAX(0,ROUNDDOWN(AB295*0.06-MIN(50000,AB295)*0.03,-2))+MAX(0,ROUNDDOWN(AB295*0.04-MIN(50000,AB295)*0.02,-2)))</f>
        <v/>
      </c>
      <c r="AE295" s="18">
        <f>Y295-Z295</f>
        <v/>
      </c>
      <c r="AF295" s="18">
        <f>AC295-AD295</f>
        <v/>
      </c>
      <c r="AG295" s="18">
        <f>AE295+AF295</f>
        <v/>
      </c>
      <c r="AH295" s="20">
        <f>IF(W295&lt;=0,0,LOOKUP(W295,{0,1950001,3300001,6950001,9000001,18000001,40000001},{0.05,0.1,0.2,0.23,0.33,0.4,0.45}))</f>
        <v/>
      </c>
    </row>
    <row r="296">
      <c r="A296" t="inlineStr">
        <is>
          <t>1万円刻み 特例あり一般12万円</t>
        </is>
      </c>
      <c r="B296" s="18">
        <f>'4_1万円刻み'!$A$72</f>
        <v/>
      </c>
      <c r="C296" s="19" t="n">
        <v>2026</v>
      </c>
      <c r="D296" t="inlineStr">
        <is>
          <t>はい</t>
        </is>
      </c>
      <c r="E296" s="18" t="n">
        <v>120000</v>
      </c>
      <c r="F296" s="18" t="n">
        <v>0</v>
      </c>
      <c r="G296" s="18" t="n">
        <v>0</v>
      </c>
      <c r="H296" s="18" t="n">
        <v>0</v>
      </c>
      <c r="I296" s="18" t="n">
        <v>0</v>
      </c>
      <c r="J296" s="18">
        <f>ROUND(MIN(B296/12,650000)*12*0.0915+MIN(B296/12,1390000)*12*(0.0504+0)+B296*0.005,0)</f>
        <v/>
      </c>
      <c r="K296" s="18" t="n">
        <v>0</v>
      </c>
      <c r="L296" s="18" t="n">
        <v>0</v>
      </c>
      <c r="M296" s="18">
        <f>ROUND(IF(C296&gt;=2026,IF(B296&lt;741000,0,IF(B296&lt;2191000,B296-740000,IF(B296&lt;2193000,1451000,IF(B296&lt;2196000,1453000,IF(B296&lt;2200000,1456000,IF(B296&lt;3600000,ROUNDDOWN(B296/4,-3)*2.8-80000,IF(B296&lt;6600000,ROUNDDOWN(B296/4,-3)*3.2-440000,IF(B296&lt;8500000,ROUNDDOWN(B296*0.9,0)-1100000,B296-1950000)))))))),IF(B296&lt;651000,0,IF(B296&lt;1900000,B296-650000,IF(B296&lt;3600000,ROUNDDOWN(B296/4,-3)*2.8-80000,IF(B296&lt;6600000,ROUNDDOWN(B296/4,-3)*3.2-440000,IF(B296&lt;8500000,ROUNDDOWN(B296*0.9,0)-1100000,B296-1950000)))))),0)</f>
        <v/>
      </c>
      <c r="N296" s="18">
        <f>IF(M296&gt;23500000,NA(),IF(C296&gt;=2026,IF(M296&lt;=4890000,1040000,IF(M296&lt;=6550000,670000,620000)),IF(M296&lt;=1320000,950000,IF(M296&lt;=3360000,880000,IF(M296&lt;=4890000,680000,IF(M296&lt;=6550000,630000,580000))))))</f>
        <v/>
      </c>
      <c r="O296" s="18">
        <f>IF(F296&lt;=0,IF(AND(D296="はい",C296&gt;=2026,C296&lt;=2027),IF(E296&lt;=0,0,IF(E296&lt;=30000,E296,IF(E296&lt;=60000,ROUNDUP(E296/2,0)+15000,IF(E296&lt;=120000,ROUNDUP(E296/4,0)+30000,60000)))),IF(E296&lt;=0,0,IF(E296&lt;=20000,E296,IF(E296&lt;=40000,ROUNDUP(E296/2,0)+10000,IF(E296&lt;=80000,ROUNDUP(E296/4,0)+20000,40000))))),IF(E296&lt;=0,IF(F296&lt;=0,0,IF(F296&lt;=25000,F296,IF(F296&lt;=50000,ROUNDUP(F296/2,0)+12500,IF(F296&lt;=100000,ROUNDUP(F296/4,0)+25000,50000)))),MAX(IF(F296&lt;=0,0,IF(F296&lt;=25000,F296,IF(F296&lt;=50000,ROUNDUP(F296/2,0)+12500,IF(F296&lt;=100000,ROUNDUP(F296/4,0)+25000,50000)))),MIN(IF(AND(D296="はい",C296&gt;=2026,C296&lt;=2027),IF(E296&lt;=0,0,IF(E296&lt;=30000,E296,IF(E296&lt;=60000,ROUNDUP(E296/2,0)+15000,IF(E296&lt;=120000,ROUNDUP(E296/4,0)+30000,60000)))),IF(E296&lt;=0,0,IF(E296&lt;=20000,E296,IF(E296&lt;=40000,ROUNDUP(E296/2,0)+10000,IF(E296&lt;=80000,ROUNDUP(E296/4,0)+20000,40000)))))+IF(F296&lt;=0,0,IF(F296&lt;=25000,F296,IF(F296&lt;=50000,ROUNDUP(F296/2,0)+12500,IF(F296&lt;=100000,ROUNDUP(F296/4,0)+25000,50000)))),IF(AND(D296="はい",C296&gt;=2026,C296&lt;=2027),60000,40000)))))</f>
        <v/>
      </c>
      <c r="P296" s="18">
        <f>IF(G296&lt;=0,0,IF(G296&lt;=20000,G296,IF(G296&lt;=40000,ROUNDUP(G296/2,0)+10000,IF(G296&lt;=80000,ROUNDUP(G296/4,0)+20000,40000))))</f>
        <v/>
      </c>
      <c r="Q296" s="18">
        <f>IF(I296&lt;=0,IF(H296&lt;=0,0,IF(H296&lt;=20000,H296,IF(H296&lt;=40000,ROUNDUP(H296/2,0)+10000,IF(H296&lt;=80000,ROUNDUP(H296/4,0)+20000,40000)))),IF(H296&lt;=0,IF(I296&lt;=0,0,IF(I296&lt;=25000,I296,IF(I296&lt;=50000,ROUNDUP(I296/2,0)+12500,IF(I296&lt;=100000,ROUNDUP(I296/4,0)+25000,50000)))),MAX(IF(I296&lt;=0,0,IF(I296&lt;=25000,I296,IF(I296&lt;=50000,ROUNDUP(I296/2,0)+12500,IF(I296&lt;=100000,ROUNDUP(I296/4,0)+25000,50000)))),MIN(IF(H296&lt;=0,0,IF(H296&lt;=20000,H296,IF(H296&lt;=40000,ROUNDUP(H296/2,0)+10000,IF(H296&lt;=80000,ROUNDUP(H296/4,0)+20000,40000))))+IF(I296&lt;=0,0,IF(I296&lt;=25000,I296,IF(I296&lt;=50000,ROUNDUP(I296/2,0)+12500,IF(I296&lt;=100000,ROUNDUP(I296/4,0)+25000,50000)))),40000))))</f>
        <v/>
      </c>
      <c r="R296" s="18">
        <f>MIN(120000,O296+P296+Q296)</f>
        <v/>
      </c>
      <c r="S296" s="18">
        <f>IF(F296&lt;=0,IF(E296&lt;=0,0,IF(E296&lt;=12000,E296,IF(E296&lt;=32000,ROUNDUP(E296/2,0)+6000,IF(E296&lt;=56000,ROUNDUP(E296/4,0)+14000,28000)))),IF(E296&lt;=0,IF(F296&lt;=0,0,IF(F296&lt;=15000,F296,IF(F296&lt;=40000,ROUNDUP(F296/2,0)+7500,IF(F296&lt;=70000,ROUNDUP(F296/4,0)+17500,35000)))),MAX(IF(F296&lt;=0,0,IF(F296&lt;=15000,F296,IF(F296&lt;=40000,ROUNDUP(F296/2,0)+7500,IF(F296&lt;=70000,ROUNDUP(F296/4,0)+17500,35000)))),MIN(IF(E296&lt;=0,0,IF(E296&lt;=12000,E296,IF(E296&lt;=32000,ROUNDUP(E296/2,0)+6000,IF(E296&lt;=56000,ROUNDUP(E296/4,0)+14000,28000))))+IF(F296&lt;=0,0,IF(F296&lt;=15000,F296,IF(F296&lt;=40000,ROUNDUP(F296/2,0)+7500,IF(F296&lt;=70000,ROUNDUP(F296/4,0)+17500,35000)))),28000))))</f>
        <v/>
      </c>
      <c r="T296" s="18">
        <f>IF(G296&lt;=0,0,IF(G296&lt;=12000,G296,IF(G296&lt;=32000,ROUNDUP(G296/2,0)+6000,IF(G296&lt;=56000,ROUNDUP(G296/4,0)+14000,28000))))</f>
        <v/>
      </c>
      <c r="U296" s="18">
        <f>IF(I296&lt;=0,IF(H296&lt;=0,0,IF(H296&lt;=12000,H296,IF(H296&lt;=32000,ROUNDUP(H296/2,0)+6000,IF(H296&lt;=56000,ROUNDUP(H296/4,0)+14000,28000)))),IF(H296&lt;=0,IF(I296&lt;=0,0,IF(I296&lt;=15000,I296,IF(I296&lt;=40000,ROUNDUP(I296/2,0)+7500,IF(I296&lt;=70000,ROUNDUP(I296/4,0)+17500,35000)))),MAX(IF(I296&lt;=0,0,IF(I296&lt;=15000,I296,IF(I296&lt;=40000,ROUNDUP(I296/2,0)+7500,IF(I296&lt;=70000,ROUNDUP(I296/4,0)+17500,35000)))),MIN(IF(H296&lt;=0,0,IF(H296&lt;=12000,H296,IF(H296&lt;=32000,ROUNDUP(H296/2,0)+6000,IF(H296&lt;=56000,ROUNDUP(H296/4,0)+14000,28000))))+IF(I296&lt;=0,0,IF(I296&lt;=15000,I296,IF(I296&lt;=40000,ROUNDUP(I296/2,0)+7500,IF(I296&lt;=70000,ROUNDUP(I296/4,0)+17500,35000)))),28000))))</f>
        <v/>
      </c>
      <c r="V296" s="18">
        <f>MIN(70000,S296+T296+U296)</f>
        <v/>
      </c>
      <c r="W296" s="18">
        <f>MAX(0,ROUNDDOWN(M296-J296-N296-K296-0,-3))</f>
        <v/>
      </c>
      <c r="X296" s="18">
        <f>MAX(0,ROUNDDOWN(M296-J296-N296-K296-R296,-3))</f>
        <v/>
      </c>
      <c r="Y296" s="18">
        <f>IF(W296&lt;=0,0,ROUNDDOWN((W296*LOOKUP(W296,{0,1950001,3300001,6950001,9000001,18000001,40000001},{0.05,0.1,0.2,0.23,0.33,0.4,0.45})-LOOKUP(W296,{0,1950001,3300001,6950001,9000001,18000001,40000001},{0,97500,427500,636000,1536000,2796000,4796000}))*1.021,-2))</f>
        <v/>
      </c>
      <c r="Z296" s="18">
        <f>IF(X296&lt;=0,0,ROUNDDOWN((X296*LOOKUP(X296,{0,1950001,3300001,6950001,9000001,18000001,40000001},{0.05,0.1,0.2,0.23,0.33,0.4,0.45})-LOOKUP(X296,{0,1950001,3300001,6950001,9000001,18000001,40000001},{0,97500,427500,636000,1536000,2796000,4796000}))*1.021,-2))</f>
        <v/>
      </c>
      <c r="AA296" s="18">
        <f>MAX(0,ROUNDDOWN(M296-J296-430000-L296-0,-3))</f>
        <v/>
      </c>
      <c r="AB296" s="18">
        <f>MAX(0,ROUNDDOWN(M296-J296-430000-L296-V296,-3))</f>
        <v/>
      </c>
      <c r="AC296" s="18">
        <f>IF(M296&lt;=450000,0,MAX(0,ROUNDDOWN(AA296*0.06-MIN(50000,AA296)*0.03,-2))+MAX(0,ROUNDDOWN(AA296*0.04-MIN(50000,AA296)*0.02,-2)))</f>
        <v/>
      </c>
      <c r="AD296" s="18">
        <f>IF(M296&lt;=450000,0,MAX(0,ROUNDDOWN(AB296*0.06-MIN(50000,AB296)*0.03,-2))+MAX(0,ROUNDDOWN(AB296*0.04-MIN(50000,AB296)*0.02,-2)))</f>
        <v/>
      </c>
      <c r="AE296" s="18">
        <f>Y296-Z296</f>
        <v/>
      </c>
      <c r="AF296" s="18">
        <f>AC296-AD296</f>
        <v/>
      </c>
      <c r="AG296" s="18">
        <f>AE296+AF296</f>
        <v/>
      </c>
      <c r="AH296" s="20">
        <f>IF(W296&lt;=0,0,LOOKUP(W296,{0,1950001,3300001,6950001,9000001,18000001,40000001},{0.05,0.1,0.2,0.23,0.33,0.4,0.45}))</f>
        <v/>
      </c>
    </row>
    <row r="297">
      <c r="A297" t="inlineStr">
        <is>
          <t>1万円刻み 3区分8万円ずつ</t>
        </is>
      </c>
      <c r="B297" s="18">
        <f>'4_1万円刻み'!$A$73</f>
        <v/>
      </c>
      <c r="C297" s="19" t="n">
        <v>2026</v>
      </c>
      <c r="D297" t="inlineStr">
        <is>
          <t>いいえ</t>
        </is>
      </c>
      <c r="E297" s="18" t="n">
        <v>80000</v>
      </c>
      <c r="F297" s="18" t="n">
        <v>0</v>
      </c>
      <c r="G297" s="18" t="n">
        <v>80000</v>
      </c>
      <c r="H297" s="18" t="n">
        <v>80000</v>
      </c>
      <c r="I297" s="18" t="n">
        <v>0</v>
      </c>
      <c r="J297" s="18">
        <f>ROUND(MIN(B297/12,650000)*12*0.0915+MIN(B297/12,1390000)*12*(0.0504+0)+B297*0.005,0)</f>
        <v/>
      </c>
      <c r="K297" s="18" t="n">
        <v>0</v>
      </c>
      <c r="L297" s="18" t="n">
        <v>0</v>
      </c>
      <c r="M297" s="18">
        <f>ROUND(IF(C297&gt;=2026,IF(B297&lt;741000,0,IF(B297&lt;2191000,B297-740000,IF(B297&lt;2193000,1451000,IF(B297&lt;2196000,1453000,IF(B297&lt;2200000,1456000,IF(B297&lt;3600000,ROUNDDOWN(B297/4,-3)*2.8-80000,IF(B297&lt;6600000,ROUNDDOWN(B297/4,-3)*3.2-440000,IF(B297&lt;8500000,ROUNDDOWN(B297*0.9,0)-1100000,B297-1950000)))))))),IF(B297&lt;651000,0,IF(B297&lt;1900000,B297-650000,IF(B297&lt;3600000,ROUNDDOWN(B297/4,-3)*2.8-80000,IF(B297&lt;6600000,ROUNDDOWN(B297/4,-3)*3.2-440000,IF(B297&lt;8500000,ROUNDDOWN(B297*0.9,0)-1100000,B297-1950000)))))),0)</f>
        <v/>
      </c>
      <c r="N297" s="18">
        <f>IF(M297&gt;23500000,NA(),IF(C297&gt;=2026,IF(M297&lt;=4890000,1040000,IF(M297&lt;=6550000,670000,620000)),IF(M297&lt;=1320000,950000,IF(M297&lt;=3360000,880000,IF(M297&lt;=4890000,680000,IF(M297&lt;=6550000,630000,580000))))))</f>
        <v/>
      </c>
      <c r="O297" s="18">
        <f>IF(F297&lt;=0,IF(AND(D297="はい",C297&gt;=2026,C297&lt;=2027),IF(E297&lt;=0,0,IF(E297&lt;=30000,E297,IF(E297&lt;=60000,ROUNDUP(E297/2,0)+15000,IF(E297&lt;=120000,ROUNDUP(E297/4,0)+30000,60000)))),IF(E297&lt;=0,0,IF(E297&lt;=20000,E297,IF(E297&lt;=40000,ROUNDUP(E297/2,0)+10000,IF(E297&lt;=80000,ROUNDUP(E297/4,0)+20000,40000))))),IF(E297&lt;=0,IF(F297&lt;=0,0,IF(F297&lt;=25000,F297,IF(F297&lt;=50000,ROUNDUP(F297/2,0)+12500,IF(F297&lt;=100000,ROUNDUP(F297/4,0)+25000,50000)))),MAX(IF(F297&lt;=0,0,IF(F297&lt;=25000,F297,IF(F297&lt;=50000,ROUNDUP(F297/2,0)+12500,IF(F297&lt;=100000,ROUNDUP(F297/4,0)+25000,50000)))),MIN(IF(AND(D297="はい",C297&gt;=2026,C297&lt;=2027),IF(E297&lt;=0,0,IF(E297&lt;=30000,E297,IF(E297&lt;=60000,ROUNDUP(E297/2,0)+15000,IF(E297&lt;=120000,ROUNDUP(E297/4,0)+30000,60000)))),IF(E297&lt;=0,0,IF(E297&lt;=20000,E297,IF(E297&lt;=40000,ROUNDUP(E297/2,0)+10000,IF(E297&lt;=80000,ROUNDUP(E297/4,0)+20000,40000)))))+IF(F297&lt;=0,0,IF(F297&lt;=25000,F297,IF(F297&lt;=50000,ROUNDUP(F297/2,0)+12500,IF(F297&lt;=100000,ROUNDUP(F297/4,0)+25000,50000)))),IF(AND(D297="はい",C297&gt;=2026,C297&lt;=2027),60000,40000)))))</f>
        <v/>
      </c>
      <c r="P297" s="18">
        <f>IF(G297&lt;=0,0,IF(G297&lt;=20000,G297,IF(G297&lt;=40000,ROUNDUP(G297/2,0)+10000,IF(G297&lt;=80000,ROUNDUP(G297/4,0)+20000,40000))))</f>
        <v/>
      </c>
      <c r="Q297" s="18">
        <f>IF(I297&lt;=0,IF(H297&lt;=0,0,IF(H297&lt;=20000,H297,IF(H297&lt;=40000,ROUNDUP(H297/2,0)+10000,IF(H297&lt;=80000,ROUNDUP(H297/4,0)+20000,40000)))),IF(H297&lt;=0,IF(I297&lt;=0,0,IF(I297&lt;=25000,I297,IF(I297&lt;=50000,ROUNDUP(I297/2,0)+12500,IF(I297&lt;=100000,ROUNDUP(I297/4,0)+25000,50000)))),MAX(IF(I297&lt;=0,0,IF(I297&lt;=25000,I297,IF(I297&lt;=50000,ROUNDUP(I297/2,0)+12500,IF(I297&lt;=100000,ROUNDUP(I297/4,0)+25000,50000)))),MIN(IF(H297&lt;=0,0,IF(H297&lt;=20000,H297,IF(H297&lt;=40000,ROUNDUP(H297/2,0)+10000,IF(H297&lt;=80000,ROUNDUP(H297/4,0)+20000,40000))))+IF(I297&lt;=0,0,IF(I297&lt;=25000,I297,IF(I297&lt;=50000,ROUNDUP(I297/2,0)+12500,IF(I297&lt;=100000,ROUNDUP(I297/4,0)+25000,50000)))),40000))))</f>
        <v/>
      </c>
      <c r="R297" s="18">
        <f>MIN(120000,O297+P297+Q297)</f>
        <v/>
      </c>
      <c r="S297" s="18">
        <f>IF(F297&lt;=0,IF(E297&lt;=0,0,IF(E297&lt;=12000,E297,IF(E297&lt;=32000,ROUNDUP(E297/2,0)+6000,IF(E297&lt;=56000,ROUNDUP(E297/4,0)+14000,28000)))),IF(E297&lt;=0,IF(F297&lt;=0,0,IF(F297&lt;=15000,F297,IF(F297&lt;=40000,ROUNDUP(F297/2,0)+7500,IF(F297&lt;=70000,ROUNDUP(F297/4,0)+17500,35000)))),MAX(IF(F297&lt;=0,0,IF(F297&lt;=15000,F297,IF(F297&lt;=40000,ROUNDUP(F297/2,0)+7500,IF(F297&lt;=70000,ROUNDUP(F297/4,0)+17500,35000)))),MIN(IF(E297&lt;=0,0,IF(E297&lt;=12000,E297,IF(E297&lt;=32000,ROUNDUP(E297/2,0)+6000,IF(E297&lt;=56000,ROUNDUP(E297/4,0)+14000,28000))))+IF(F297&lt;=0,0,IF(F297&lt;=15000,F297,IF(F297&lt;=40000,ROUNDUP(F297/2,0)+7500,IF(F297&lt;=70000,ROUNDUP(F297/4,0)+17500,35000)))),28000))))</f>
        <v/>
      </c>
      <c r="T297" s="18">
        <f>IF(G297&lt;=0,0,IF(G297&lt;=12000,G297,IF(G297&lt;=32000,ROUNDUP(G297/2,0)+6000,IF(G297&lt;=56000,ROUNDUP(G297/4,0)+14000,28000))))</f>
        <v/>
      </c>
      <c r="U297" s="18">
        <f>IF(I297&lt;=0,IF(H297&lt;=0,0,IF(H297&lt;=12000,H297,IF(H297&lt;=32000,ROUNDUP(H297/2,0)+6000,IF(H297&lt;=56000,ROUNDUP(H297/4,0)+14000,28000)))),IF(H297&lt;=0,IF(I297&lt;=0,0,IF(I297&lt;=15000,I297,IF(I297&lt;=40000,ROUNDUP(I297/2,0)+7500,IF(I297&lt;=70000,ROUNDUP(I297/4,0)+17500,35000)))),MAX(IF(I297&lt;=0,0,IF(I297&lt;=15000,I297,IF(I297&lt;=40000,ROUNDUP(I297/2,0)+7500,IF(I297&lt;=70000,ROUNDUP(I297/4,0)+17500,35000)))),MIN(IF(H297&lt;=0,0,IF(H297&lt;=12000,H297,IF(H297&lt;=32000,ROUNDUP(H297/2,0)+6000,IF(H297&lt;=56000,ROUNDUP(H297/4,0)+14000,28000))))+IF(I297&lt;=0,0,IF(I297&lt;=15000,I297,IF(I297&lt;=40000,ROUNDUP(I297/2,0)+7500,IF(I297&lt;=70000,ROUNDUP(I297/4,0)+17500,35000)))),28000))))</f>
        <v/>
      </c>
      <c r="V297" s="18">
        <f>MIN(70000,S297+T297+U297)</f>
        <v/>
      </c>
      <c r="W297" s="18">
        <f>MAX(0,ROUNDDOWN(M297-J297-N297-K297-0,-3))</f>
        <v/>
      </c>
      <c r="X297" s="18">
        <f>MAX(0,ROUNDDOWN(M297-J297-N297-K297-R297,-3))</f>
        <v/>
      </c>
      <c r="Y297" s="18">
        <f>IF(W297&lt;=0,0,ROUNDDOWN((W297*LOOKUP(W297,{0,1950001,3300001,6950001,9000001,18000001,40000001},{0.05,0.1,0.2,0.23,0.33,0.4,0.45})-LOOKUP(W297,{0,1950001,3300001,6950001,9000001,18000001,40000001},{0,97500,427500,636000,1536000,2796000,4796000}))*1.021,-2))</f>
        <v/>
      </c>
      <c r="Z297" s="18">
        <f>IF(X297&lt;=0,0,ROUNDDOWN((X297*LOOKUP(X297,{0,1950001,3300001,6950001,9000001,18000001,40000001},{0.05,0.1,0.2,0.23,0.33,0.4,0.45})-LOOKUP(X297,{0,1950001,3300001,6950001,9000001,18000001,40000001},{0,97500,427500,636000,1536000,2796000,4796000}))*1.021,-2))</f>
        <v/>
      </c>
      <c r="AA297" s="18">
        <f>MAX(0,ROUNDDOWN(M297-J297-430000-L297-0,-3))</f>
        <v/>
      </c>
      <c r="AB297" s="18">
        <f>MAX(0,ROUNDDOWN(M297-J297-430000-L297-V297,-3))</f>
        <v/>
      </c>
      <c r="AC297" s="18">
        <f>IF(M297&lt;=450000,0,MAX(0,ROUNDDOWN(AA297*0.06-MIN(50000,AA297)*0.03,-2))+MAX(0,ROUNDDOWN(AA297*0.04-MIN(50000,AA297)*0.02,-2)))</f>
        <v/>
      </c>
      <c r="AD297" s="18">
        <f>IF(M297&lt;=450000,0,MAX(0,ROUNDDOWN(AB297*0.06-MIN(50000,AB297)*0.03,-2))+MAX(0,ROUNDDOWN(AB297*0.04-MIN(50000,AB297)*0.02,-2)))</f>
        <v/>
      </c>
      <c r="AE297" s="18">
        <f>Y297-Z297</f>
        <v/>
      </c>
      <c r="AF297" s="18">
        <f>AC297-AD297</f>
        <v/>
      </c>
      <c r="AG297" s="18">
        <f>AE297+AF297</f>
        <v/>
      </c>
      <c r="AH297" s="20">
        <f>IF(W297&lt;=0,0,LOOKUP(W297,{0,1950001,3300001,6950001,9000001,18000001,40000001},{0.05,0.1,0.2,0.23,0.33,0.4,0.45}))</f>
        <v/>
      </c>
    </row>
    <row r="298">
      <c r="A298" t="inlineStr">
        <is>
          <t>1万円刻み 一般8万円</t>
        </is>
      </c>
      <c r="B298" s="18">
        <f>'4_1万円刻み'!$A$73</f>
        <v/>
      </c>
      <c r="C298" s="19" t="n">
        <v>2026</v>
      </c>
      <c r="D298" t="inlineStr">
        <is>
          <t>いいえ</t>
        </is>
      </c>
      <c r="E298" s="18" t="n">
        <v>80000</v>
      </c>
      <c r="F298" s="18" t="n">
        <v>0</v>
      </c>
      <c r="G298" s="18" t="n">
        <v>0</v>
      </c>
      <c r="H298" s="18" t="n">
        <v>0</v>
      </c>
      <c r="I298" s="18" t="n">
        <v>0</v>
      </c>
      <c r="J298" s="18">
        <f>ROUND(MIN(B298/12,650000)*12*0.0915+MIN(B298/12,1390000)*12*(0.0504+0)+B298*0.005,0)</f>
        <v/>
      </c>
      <c r="K298" s="18" t="n">
        <v>0</v>
      </c>
      <c r="L298" s="18" t="n">
        <v>0</v>
      </c>
      <c r="M298" s="18">
        <f>ROUND(IF(C298&gt;=2026,IF(B298&lt;741000,0,IF(B298&lt;2191000,B298-740000,IF(B298&lt;2193000,1451000,IF(B298&lt;2196000,1453000,IF(B298&lt;2200000,1456000,IF(B298&lt;3600000,ROUNDDOWN(B298/4,-3)*2.8-80000,IF(B298&lt;6600000,ROUNDDOWN(B298/4,-3)*3.2-440000,IF(B298&lt;8500000,ROUNDDOWN(B298*0.9,0)-1100000,B298-1950000)))))))),IF(B298&lt;651000,0,IF(B298&lt;1900000,B298-650000,IF(B298&lt;3600000,ROUNDDOWN(B298/4,-3)*2.8-80000,IF(B298&lt;6600000,ROUNDDOWN(B298/4,-3)*3.2-440000,IF(B298&lt;8500000,ROUNDDOWN(B298*0.9,0)-1100000,B298-1950000)))))),0)</f>
        <v/>
      </c>
      <c r="N298" s="18">
        <f>IF(M298&gt;23500000,NA(),IF(C298&gt;=2026,IF(M298&lt;=4890000,1040000,IF(M298&lt;=6550000,670000,620000)),IF(M298&lt;=1320000,950000,IF(M298&lt;=3360000,880000,IF(M298&lt;=4890000,680000,IF(M298&lt;=6550000,630000,580000))))))</f>
        <v/>
      </c>
      <c r="O298" s="18">
        <f>IF(F298&lt;=0,IF(AND(D298="はい",C298&gt;=2026,C298&lt;=2027),IF(E298&lt;=0,0,IF(E298&lt;=30000,E298,IF(E298&lt;=60000,ROUNDUP(E298/2,0)+15000,IF(E298&lt;=120000,ROUNDUP(E298/4,0)+30000,60000)))),IF(E298&lt;=0,0,IF(E298&lt;=20000,E298,IF(E298&lt;=40000,ROUNDUP(E298/2,0)+10000,IF(E298&lt;=80000,ROUNDUP(E298/4,0)+20000,40000))))),IF(E298&lt;=0,IF(F298&lt;=0,0,IF(F298&lt;=25000,F298,IF(F298&lt;=50000,ROUNDUP(F298/2,0)+12500,IF(F298&lt;=100000,ROUNDUP(F298/4,0)+25000,50000)))),MAX(IF(F298&lt;=0,0,IF(F298&lt;=25000,F298,IF(F298&lt;=50000,ROUNDUP(F298/2,0)+12500,IF(F298&lt;=100000,ROUNDUP(F298/4,0)+25000,50000)))),MIN(IF(AND(D298="はい",C298&gt;=2026,C298&lt;=2027),IF(E298&lt;=0,0,IF(E298&lt;=30000,E298,IF(E298&lt;=60000,ROUNDUP(E298/2,0)+15000,IF(E298&lt;=120000,ROUNDUP(E298/4,0)+30000,60000)))),IF(E298&lt;=0,0,IF(E298&lt;=20000,E298,IF(E298&lt;=40000,ROUNDUP(E298/2,0)+10000,IF(E298&lt;=80000,ROUNDUP(E298/4,0)+20000,40000)))))+IF(F298&lt;=0,0,IF(F298&lt;=25000,F298,IF(F298&lt;=50000,ROUNDUP(F298/2,0)+12500,IF(F298&lt;=100000,ROUNDUP(F298/4,0)+25000,50000)))),IF(AND(D298="はい",C298&gt;=2026,C298&lt;=2027),60000,40000)))))</f>
        <v/>
      </c>
      <c r="P298" s="18">
        <f>IF(G298&lt;=0,0,IF(G298&lt;=20000,G298,IF(G298&lt;=40000,ROUNDUP(G298/2,0)+10000,IF(G298&lt;=80000,ROUNDUP(G298/4,0)+20000,40000))))</f>
        <v/>
      </c>
      <c r="Q298" s="18">
        <f>IF(I298&lt;=0,IF(H298&lt;=0,0,IF(H298&lt;=20000,H298,IF(H298&lt;=40000,ROUNDUP(H298/2,0)+10000,IF(H298&lt;=80000,ROUNDUP(H298/4,0)+20000,40000)))),IF(H298&lt;=0,IF(I298&lt;=0,0,IF(I298&lt;=25000,I298,IF(I298&lt;=50000,ROUNDUP(I298/2,0)+12500,IF(I298&lt;=100000,ROUNDUP(I298/4,0)+25000,50000)))),MAX(IF(I298&lt;=0,0,IF(I298&lt;=25000,I298,IF(I298&lt;=50000,ROUNDUP(I298/2,0)+12500,IF(I298&lt;=100000,ROUNDUP(I298/4,0)+25000,50000)))),MIN(IF(H298&lt;=0,0,IF(H298&lt;=20000,H298,IF(H298&lt;=40000,ROUNDUP(H298/2,0)+10000,IF(H298&lt;=80000,ROUNDUP(H298/4,0)+20000,40000))))+IF(I298&lt;=0,0,IF(I298&lt;=25000,I298,IF(I298&lt;=50000,ROUNDUP(I298/2,0)+12500,IF(I298&lt;=100000,ROUNDUP(I298/4,0)+25000,50000)))),40000))))</f>
        <v/>
      </c>
      <c r="R298" s="18">
        <f>MIN(120000,O298+P298+Q298)</f>
        <v/>
      </c>
      <c r="S298" s="18">
        <f>IF(F298&lt;=0,IF(E298&lt;=0,0,IF(E298&lt;=12000,E298,IF(E298&lt;=32000,ROUNDUP(E298/2,0)+6000,IF(E298&lt;=56000,ROUNDUP(E298/4,0)+14000,28000)))),IF(E298&lt;=0,IF(F298&lt;=0,0,IF(F298&lt;=15000,F298,IF(F298&lt;=40000,ROUNDUP(F298/2,0)+7500,IF(F298&lt;=70000,ROUNDUP(F298/4,0)+17500,35000)))),MAX(IF(F298&lt;=0,0,IF(F298&lt;=15000,F298,IF(F298&lt;=40000,ROUNDUP(F298/2,0)+7500,IF(F298&lt;=70000,ROUNDUP(F298/4,0)+17500,35000)))),MIN(IF(E298&lt;=0,0,IF(E298&lt;=12000,E298,IF(E298&lt;=32000,ROUNDUP(E298/2,0)+6000,IF(E298&lt;=56000,ROUNDUP(E298/4,0)+14000,28000))))+IF(F298&lt;=0,0,IF(F298&lt;=15000,F298,IF(F298&lt;=40000,ROUNDUP(F298/2,0)+7500,IF(F298&lt;=70000,ROUNDUP(F298/4,0)+17500,35000)))),28000))))</f>
        <v/>
      </c>
      <c r="T298" s="18">
        <f>IF(G298&lt;=0,0,IF(G298&lt;=12000,G298,IF(G298&lt;=32000,ROUNDUP(G298/2,0)+6000,IF(G298&lt;=56000,ROUNDUP(G298/4,0)+14000,28000))))</f>
        <v/>
      </c>
      <c r="U298" s="18">
        <f>IF(I298&lt;=0,IF(H298&lt;=0,0,IF(H298&lt;=12000,H298,IF(H298&lt;=32000,ROUNDUP(H298/2,0)+6000,IF(H298&lt;=56000,ROUNDUP(H298/4,0)+14000,28000)))),IF(H298&lt;=0,IF(I298&lt;=0,0,IF(I298&lt;=15000,I298,IF(I298&lt;=40000,ROUNDUP(I298/2,0)+7500,IF(I298&lt;=70000,ROUNDUP(I298/4,0)+17500,35000)))),MAX(IF(I298&lt;=0,0,IF(I298&lt;=15000,I298,IF(I298&lt;=40000,ROUNDUP(I298/2,0)+7500,IF(I298&lt;=70000,ROUNDUP(I298/4,0)+17500,35000)))),MIN(IF(H298&lt;=0,0,IF(H298&lt;=12000,H298,IF(H298&lt;=32000,ROUNDUP(H298/2,0)+6000,IF(H298&lt;=56000,ROUNDUP(H298/4,0)+14000,28000))))+IF(I298&lt;=0,0,IF(I298&lt;=15000,I298,IF(I298&lt;=40000,ROUNDUP(I298/2,0)+7500,IF(I298&lt;=70000,ROUNDUP(I298/4,0)+17500,35000)))),28000))))</f>
        <v/>
      </c>
      <c r="V298" s="18">
        <f>MIN(70000,S298+T298+U298)</f>
        <v/>
      </c>
      <c r="W298" s="18">
        <f>MAX(0,ROUNDDOWN(M298-J298-N298-K298-0,-3))</f>
        <v/>
      </c>
      <c r="X298" s="18">
        <f>MAX(0,ROUNDDOWN(M298-J298-N298-K298-R298,-3))</f>
        <v/>
      </c>
      <c r="Y298" s="18">
        <f>IF(W298&lt;=0,0,ROUNDDOWN((W298*LOOKUP(W298,{0,1950001,3300001,6950001,9000001,18000001,40000001},{0.05,0.1,0.2,0.23,0.33,0.4,0.45})-LOOKUP(W298,{0,1950001,3300001,6950001,9000001,18000001,40000001},{0,97500,427500,636000,1536000,2796000,4796000}))*1.021,-2))</f>
        <v/>
      </c>
      <c r="Z298" s="18">
        <f>IF(X298&lt;=0,0,ROUNDDOWN((X298*LOOKUP(X298,{0,1950001,3300001,6950001,9000001,18000001,40000001},{0.05,0.1,0.2,0.23,0.33,0.4,0.45})-LOOKUP(X298,{0,1950001,3300001,6950001,9000001,18000001,40000001},{0,97500,427500,636000,1536000,2796000,4796000}))*1.021,-2))</f>
        <v/>
      </c>
      <c r="AA298" s="18">
        <f>MAX(0,ROUNDDOWN(M298-J298-430000-L298-0,-3))</f>
        <v/>
      </c>
      <c r="AB298" s="18">
        <f>MAX(0,ROUNDDOWN(M298-J298-430000-L298-V298,-3))</f>
        <v/>
      </c>
      <c r="AC298" s="18">
        <f>IF(M298&lt;=450000,0,MAX(0,ROUNDDOWN(AA298*0.06-MIN(50000,AA298)*0.03,-2))+MAX(0,ROUNDDOWN(AA298*0.04-MIN(50000,AA298)*0.02,-2)))</f>
        <v/>
      </c>
      <c r="AD298" s="18">
        <f>IF(M298&lt;=450000,0,MAX(0,ROUNDDOWN(AB298*0.06-MIN(50000,AB298)*0.03,-2))+MAX(0,ROUNDDOWN(AB298*0.04-MIN(50000,AB298)*0.02,-2)))</f>
        <v/>
      </c>
      <c r="AE298" s="18">
        <f>Y298-Z298</f>
        <v/>
      </c>
      <c r="AF298" s="18">
        <f>AC298-AD298</f>
        <v/>
      </c>
      <c r="AG298" s="18">
        <f>AE298+AF298</f>
        <v/>
      </c>
      <c r="AH298" s="20">
        <f>IF(W298&lt;=0,0,LOOKUP(W298,{0,1950001,3300001,6950001,9000001,18000001,40000001},{0.05,0.1,0.2,0.23,0.33,0.4,0.45}))</f>
        <v/>
      </c>
    </row>
    <row r="299">
      <c r="A299" t="inlineStr">
        <is>
          <t>1万円刻み 特例あり一般12万円</t>
        </is>
      </c>
      <c r="B299" s="18">
        <f>'4_1万円刻み'!$A$73</f>
        <v/>
      </c>
      <c r="C299" s="19" t="n">
        <v>2026</v>
      </c>
      <c r="D299" t="inlineStr">
        <is>
          <t>はい</t>
        </is>
      </c>
      <c r="E299" s="18" t="n">
        <v>120000</v>
      </c>
      <c r="F299" s="18" t="n">
        <v>0</v>
      </c>
      <c r="G299" s="18" t="n">
        <v>0</v>
      </c>
      <c r="H299" s="18" t="n">
        <v>0</v>
      </c>
      <c r="I299" s="18" t="n">
        <v>0</v>
      </c>
      <c r="J299" s="18">
        <f>ROUND(MIN(B299/12,650000)*12*0.0915+MIN(B299/12,1390000)*12*(0.0504+0)+B299*0.005,0)</f>
        <v/>
      </c>
      <c r="K299" s="18" t="n">
        <v>0</v>
      </c>
      <c r="L299" s="18" t="n">
        <v>0</v>
      </c>
      <c r="M299" s="18">
        <f>ROUND(IF(C299&gt;=2026,IF(B299&lt;741000,0,IF(B299&lt;2191000,B299-740000,IF(B299&lt;2193000,1451000,IF(B299&lt;2196000,1453000,IF(B299&lt;2200000,1456000,IF(B299&lt;3600000,ROUNDDOWN(B299/4,-3)*2.8-80000,IF(B299&lt;6600000,ROUNDDOWN(B299/4,-3)*3.2-440000,IF(B299&lt;8500000,ROUNDDOWN(B299*0.9,0)-1100000,B299-1950000)))))))),IF(B299&lt;651000,0,IF(B299&lt;1900000,B299-650000,IF(B299&lt;3600000,ROUNDDOWN(B299/4,-3)*2.8-80000,IF(B299&lt;6600000,ROUNDDOWN(B299/4,-3)*3.2-440000,IF(B299&lt;8500000,ROUNDDOWN(B299*0.9,0)-1100000,B299-1950000)))))),0)</f>
        <v/>
      </c>
      <c r="N299" s="18">
        <f>IF(M299&gt;23500000,NA(),IF(C299&gt;=2026,IF(M299&lt;=4890000,1040000,IF(M299&lt;=6550000,670000,620000)),IF(M299&lt;=1320000,950000,IF(M299&lt;=3360000,880000,IF(M299&lt;=4890000,680000,IF(M299&lt;=6550000,630000,580000))))))</f>
        <v/>
      </c>
      <c r="O299" s="18">
        <f>IF(F299&lt;=0,IF(AND(D299="はい",C299&gt;=2026,C299&lt;=2027),IF(E299&lt;=0,0,IF(E299&lt;=30000,E299,IF(E299&lt;=60000,ROUNDUP(E299/2,0)+15000,IF(E299&lt;=120000,ROUNDUP(E299/4,0)+30000,60000)))),IF(E299&lt;=0,0,IF(E299&lt;=20000,E299,IF(E299&lt;=40000,ROUNDUP(E299/2,0)+10000,IF(E299&lt;=80000,ROUNDUP(E299/4,0)+20000,40000))))),IF(E299&lt;=0,IF(F299&lt;=0,0,IF(F299&lt;=25000,F299,IF(F299&lt;=50000,ROUNDUP(F299/2,0)+12500,IF(F299&lt;=100000,ROUNDUP(F299/4,0)+25000,50000)))),MAX(IF(F299&lt;=0,0,IF(F299&lt;=25000,F299,IF(F299&lt;=50000,ROUNDUP(F299/2,0)+12500,IF(F299&lt;=100000,ROUNDUP(F299/4,0)+25000,50000)))),MIN(IF(AND(D299="はい",C299&gt;=2026,C299&lt;=2027),IF(E299&lt;=0,0,IF(E299&lt;=30000,E299,IF(E299&lt;=60000,ROUNDUP(E299/2,0)+15000,IF(E299&lt;=120000,ROUNDUP(E299/4,0)+30000,60000)))),IF(E299&lt;=0,0,IF(E299&lt;=20000,E299,IF(E299&lt;=40000,ROUNDUP(E299/2,0)+10000,IF(E299&lt;=80000,ROUNDUP(E299/4,0)+20000,40000)))))+IF(F299&lt;=0,0,IF(F299&lt;=25000,F299,IF(F299&lt;=50000,ROUNDUP(F299/2,0)+12500,IF(F299&lt;=100000,ROUNDUP(F299/4,0)+25000,50000)))),IF(AND(D299="はい",C299&gt;=2026,C299&lt;=2027),60000,40000)))))</f>
        <v/>
      </c>
      <c r="P299" s="18">
        <f>IF(G299&lt;=0,0,IF(G299&lt;=20000,G299,IF(G299&lt;=40000,ROUNDUP(G299/2,0)+10000,IF(G299&lt;=80000,ROUNDUP(G299/4,0)+20000,40000))))</f>
        <v/>
      </c>
      <c r="Q299" s="18">
        <f>IF(I299&lt;=0,IF(H299&lt;=0,0,IF(H299&lt;=20000,H299,IF(H299&lt;=40000,ROUNDUP(H299/2,0)+10000,IF(H299&lt;=80000,ROUNDUP(H299/4,0)+20000,40000)))),IF(H299&lt;=0,IF(I299&lt;=0,0,IF(I299&lt;=25000,I299,IF(I299&lt;=50000,ROUNDUP(I299/2,0)+12500,IF(I299&lt;=100000,ROUNDUP(I299/4,0)+25000,50000)))),MAX(IF(I299&lt;=0,0,IF(I299&lt;=25000,I299,IF(I299&lt;=50000,ROUNDUP(I299/2,0)+12500,IF(I299&lt;=100000,ROUNDUP(I299/4,0)+25000,50000)))),MIN(IF(H299&lt;=0,0,IF(H299&lt;=20000,H299,IF(H299&lt;=40000,ROUNDUP(H299/2,0)+10000,IF(H299&lt;=80000,ROUNDUP(H299/4,0)+20000,40000))))+IF(I299&lt;=0,0,IF(I299&lt;=25000,I299,IF(I299&lt;=50000,ROUNDUP(I299/2,0)+12500,IF(I299&lt;=100000,ROUNDUP(I299/4,0)+25000,50000)))),40000))))</f>
        <v/>
      </c>
      <c r="R299" s="18">
        <f>MIN(120000,O299+P299+Q299)</f>
        <v/>
      </c>
      <c r="S299" s="18">
        <f>IF(F299&lt;=0,IF(E299&lt;=0,0,IF(E299&lt;=12000,E299,IF(E299&lt;=32000,ROUNDUP(E299/2,0)+6000,IF(E299&lt;=56000,ROUNDUP(E299/4,0)+14000,28000)))),IF(E299&lt;=0,IF(F299&lt;=0,0,IF(F299&lt;=15000,F299,IF(F299&lt;=40000,ROUNDUP(F299/2,0)+7500,IF(F299&lt;=70000,ROUNDUP(F299/4,0)+17500,35000)))),MAX(IF(F299&lt;=0,0,IF(F299&lt;=15000,F299,IF(F299&lt;=40000,ROUNDUP(F299/2,0)+7500,IF(F299&lt;=70000,ROUNDUP(F299/4,0)+17500,35000)))),MIN(IF(E299&lt;=0,0,IF(E299&lt;=12000,E299,IF(E299&lt;=32000,ROUNDUP(E299/2,0)+6000,IF(E299&lt;=56000,ROUNDUP(E299/4,0)+14000,28000))))+IF(F299&lt;=0,0,IF(F299&lt;=15000,F299,IF(F299&lt;=40000,ROUNDUP(F299/2,0)+7500,IF(F299&lt;=70000,ROUNDUP(F299/4,0)+17500,35000)))),28000))))</f>
        <v/>
      </c>
      <c r="T299" s="18">
        <f>IF(G299&lt;=0,0,IF(G299&lt;=12000,G299,IF(G299&lt;=32000,ROUNDUP(G299/2,0)+6000,IF(G299&lt;=56000,ROUNDUP(G299/4,0)+14000,28000))))</f>
        <v/>
      </c>
      <c r="U299" s="18">
        <f>IF(I299&lt;=0,IF(H299&lt;=0,0,IF(H299&lt;=12000,H299,IF(H299&lt;=32000,ROUNDUP(H299/2,0)+6000,IF(H299&lt;=56000,ROUNDUP(H299/4,0)+14000,28000)))),IF(H299&lt;=0,IF(I299&lt;=0,0,IF(I299&lt;=15000,I299,IF(I299&lt;=40000,ROUNDUP(I299/2,0)+7500,IF(I299&lt;=70000,ROUNDUP(I299/4,0)+17500,35000)))),MAX(IF(I299&lt;=0,0,IF(I299&lt;=15000,I299,IF(I299&lt;=40000,ROUNDUP(I299/2,0)+7500,IF(I299&lt;=70000,ROUNDUP(I299/4,0)+17500,35000)))),MIN(IF(H299&lt;=0,0,IF(H299&lt;=12000,H299,IF(H299&lt;=32000,ROUNDUP(H299/2,0)+6000,IF(H299&lt;=56000,ROUNDUP(H299/4,0)+14000,28000))))+IF(I299&lt;=0,0,IF(I299&lt;=15000,I299,IF(I299&lt;=40000,ROUNDUP(I299/2,0)+7500,IF(I299&lt;=70000,ROUNDUP(I299/4,0)+17500,35000)))),28000))))</f>
        <v/>
      </c>
      <c r="V299" s="18">
        <f>MIN(70000,S299+T299+U299)</f>
        <v/>
      </c>
      <c r="W299" s="18">
        <f>MAX(0,ROUNDDOWN(M299-J299-N299-K299-0,-3))</f>
        <v/>
      </c>
      <c r="X299" s="18">
        <f>MAX(0,ROUNDDOWN(M299-J299-N299-K299-R299,-3))</f>
        <v/>
      </c>
      <c r="Y299" s="18">
        <f>IF(W299&lt;=0,0,ROUNDDOWN((W299*LOOKUP(W299,{0,1950001,3300001,6950001,9000001,18000001,40000001},{0.05,0.1,0.2,0.23,0.33,0.4,0.45})-LOOKUP(W299,{0,1950001,3300001,6950001,9000001,18000001,40000001},{0,97500,427500,636000,1536000,2796000,4796000}))*1.021,-2))</f>
        <v/>
      </c>
      <c r="Z299" s="18">
        <f>IF(X299&lt;=0,0,ROUNDDOWN((X299*LOOKUP(X299,{0,1950001,3300001,6950001,9000001,18000001,40000001},{0.05,0.1,0.2,0.23,0.33,0.4,0.45})-LOOKUP(X299,{0,1950001,3300001,6950001,9000001,18000001,40000001},{0,97500,427500,636000,1536000,2796000,4796000}))*1.021,-2))</f>
        <v/>
      </c>
      <c r="AA299" s="18">
        <f>MAX(0,ROUNDDOWN(M299-J299-430000-L299-0,-3))</f>
        <v/>
      </c>
      <c r="AB299" s="18">
        <f>MAX(0,ROUNDDOWN(M299-J299-430000-L299-V299,-3))</f>
        <v/>
      </c>
      <c r="AC299" s="18">
        <f>IF(M299&lt;=450000,0,MAX(0,ROUNDDOWN(AA299*0.06-MIN(50000,AA299)*0.03,-2))+MAX(0,ROUNDDOWN(AA299*0.04-MIN(50000,AA299)*0.02,-2)))</f>
        <v/>
      </c>
      <c r="AD299" s="18">
        <f>IF(M299&lt;=450000,0,MAX(0,ROUNDDOWN(AB299*0.06-MIN(50000,AB299)*0.03,-2))+MAX(0,ROUNDDOWN(AB299*0.04-MIN(50000,AB299)*0.02,-2)))</f>
        <v/>
      </c>
      <c r="AE299" s="18">
        <f>Y299-Z299</f>
        <v/>
      </c>
      <c r="AF299" s="18">
        <f>AC299-AD299</f>
        <v/>
      </c>
      <c r="AG299" s="18">
        <f>AE299+AF299</f>
        <v/>
      </c>
      <c r="AH299" s="20">
        <f>IF(W299&lt;=0,0,LOOKUP(W299,{0,1950001,3300001,6950001,9000001,18000001,40000001},{0.05,0.1,0.2,0.23,0.33,0.4,0.45}))</f>
        <v/>
      </c>
    </row>
    <row r="300">
      <c r="A300" t="inlineStr">
        <is>
          <t>1万円刻み 3区分8万円ずつ</t>
        </is>
      </c>
      <c r="B300" s="18">
        <f>'4_1万円刻み'!$A$74</f>
        <v/>
      </c>
      <c r="C300" s="19" t="n">
        <v>2026</v>
      </c>
      <c r="D300" t="inlineStr">
        <is>
          <t>いいえ</t>
        </is>
      </c>
      <c r="E300" s="18" t="n">
        <v>80000</v>
      </c>
      <c r="F300" s="18" t="n">
        <v>0</v>
      </c>
      <c r="G300" s="18" t="n">
        <v>80000</v>
      </c>
      <c r="H300" s="18" t="n">
        <v>80000</v>
      </c>
      <c r="I300" s="18" t="n">
        <v>0</v>
      </c>
      <c r="J300" s="18">
        <f>ROUND(MIN(B300/12,650000)*12*0.0915+MIN(B300/12,1390000)*12*(0.0504+0)+B300*0.005,0)</f>
        <v/>
      </c>
      <c r="K300" s="18" t="n">
        <v>0</v>
      </c>
      <c r="L300" s="18" t="n">
        <v>0</v>
      </c>
      <c r="M300" s="18">
        <f>ROUND(IF(C300&gt;=2026,IF(B300&lt;741000,0,IF(B300&lt;2191000,B300-740000,IF(B300&lt;2193000,1451000,IF(B300&lt;2196000,1453000,IF(B300&lt;2200000,1456000,IF(B300&lt;3600000,ROUNDDOWN(B300/4,-3)*2.8-80000,IF(B300&lt;6600000,ROUNDDOWN(B300/4,-3)*3.2-440000,IF(B300&lt;8500000,ROUNDDOWN(B300*0.9,0)-1100000,B300-1950000)))))))),IF(B300&lt;651000,0,IF(B300&lt;1900000,B300-650000,IF(B300&lt;3600000,ROUNDDOWN(B300/4,-3)*2.8-80000,IF(B300&lt;6600000,ROUNDDOWN(B300/4,-3)*3.2-440000,IF(B300&lt;8500000,ROUNDDOWN(B300*0.9,0)-1100000,B300-1950000)))))),0)</f>
        <v/>
      </c>
      <c r="N300" s="18">
        <f>IF(M300&gt;23500000,NA(),IF(C300&gt;=2026,IF(M300&lt;=4890000,1040000,IF(M300&lt;=6550000,670000,620000)),IF(M300&lt;=1320000,950000,IF(M300&lt;=3360000,880000,IF(M300&lt;=4890000,680000,IF(M300&lt;=6550000,630000,580000))))))</f>
        <v/>
      </c>
      <c r="O300" s="18">
        <f>IF(F300&lt;=0,IF(AND(D300="はい",C300&gt;=2026,C300&lt;=2027),IF(E300&lt;=0,0,IF(E300&lt;=30000,E300,IF(E300&lt;=60000,ROUNDUP(E300/2,0)+15000,IF(E300&lt;=120000,ROUNDUP(E300/4,0)+30000,60000)))),IF(E300&lt;=0,0,IF(E300&lt;=20000,E300,IF(E300&lt;=40000,ROUNDUP(E300/2,0)+10000,IF(E300&lt;=80000,ROUNDUP(E300/4,0)+20000,40000))))),IF(E300&lt;=0,IF(F300&lt;=0,0,IF(F300&lt;=25000,F300,IF(F300&lt;=50000,ROUNDUP(F300/2,0)+12500,IF(F300&lt;=100000,ROUNDUP(F300/4,0)+25000,50000)))),MAX(IF(F300&lt;=0,0,IF(F300&lt;=25000,F300,IF(F300&lt;=50000,ROUNDUP(F300/2,0)+12500,IF(F300&lt;=100000,ROUNDUP(F300/4,0)+25000,50000)))),MIN(IF(AND(D300="はい",C300&gt;=2026,C300&lt;=2027),IF(E300&lt;=0,0,IF(E300&lt;=30000,E300,IF(E300&lt;=60000,ROUNDUP(E300/2,0)+15000,IF(E300&lt;=120000,ROUNDUP(E300/4,0)+30000,60000)))),IF(E300&lt;=0,0,IF(E300&lt;=20000,E300,IF(E300&lt;=40000,ROUNDUP(E300/2,0)+10000,IF(E300&lt;=80000,ROUNDUP(E300/4,0)+20000,40000)))))+IF(F300&lt;=0,0,IF(F300&lt;=25000,F300,IF(F300&lt;=50000,ROUNDUP(F300/2,0)+12500,IF(F300&lt;=100000,ROUNDUP(F300/4,0)+25000,50000)))),IF(AND(D300="はい",C300&gt;=2026,C300&lt;=2027),60000,40000)))))</f>
        <v/>
      </c>
      <c r="P300" s="18">
        <f>IF(G300&lt;=0,0,IF(G300&lt;=20000,G300,IF(G300&lt;=40000,ROUNDUP(G300/2,0)+10000,IF(G300&lt;=80000,ROUNDUP(G300/4,0)+20000,40000))))</f>
        <v/>
      </c>
      <c r="Q300" s="18">
        <f>IF(I300&lt;=0,IF(H300&lt;=0,0,IF(H300&lt;=20000,H300,IF(H300&lt;=40000,ROUNDUP(H300/2,0)+10000,IF(H300&lt;=80000,ROUNDUP(H300/4,0)+20000,40000)))),IF(H300&lt;=0,IF(I300&lt;=0,0,IF(I300&lt;=25000,I300,IF(I300&lt;=50000,ROUNDUP(I300/2,0)+12500,IF(I300&lt;=100000,ROUNDUP(I300/4,0)+25000,50000)))),MAX(IF(I300&lt;=0,0,IF(I300&lt;=25000,I300,IF(I300&lt;=50000,ROUNDUP(I300/2,0)+12500,IF(I300&lt;=100000,ROUNDUP(I300/4,0)+25000,50000)))),MIN(IF(H300&lt;=0,0,IF(H300&lt;=20000,H300,IF(H300&lt;=40000,ROUNDUP(H300/2,0)+10000,IF(H300&lt;=80000,ROUNDUP(H300/4,0)+20000,40000))))+IF(I300&lt;=0,0,IF(I300&lt;=25000,I300,IF(I300&lt;=50000,ROUNDUP(I300/2,0)+12500,IF(I300&lt;=100000,ROUNDUP(I300/4,0)+25000,50000)))),40000))))</f>
        <v/>
      </c>
      <c r="R300" s="18">
        <f>MIN(120000,O300+P300+Q300)</f>
        <v/>
      </c>
      <c r="S300" s="18">
        <f>IF(F300&lt;=0,IF(E300&lt;=0,0,IF(E300&lt;=12000,E300,IF(E300&lt;=32000,ROUNDUP(E300/2,0)+6000,IF(E300&lt;=56000,ROUNDUP(E300/4,0)+14000,28000)))),IF(E300&lt;=0,IF(F300&lt;=0,0,IF(F300&lt;=15000,F300,IF(F300&lt;=40000,ROUNDUP(F300/2,0)+7500,IF(F300&lt;=70000,ROUNDUP(F300/4,0)+17500,35000)))),MAX(IF(F300&lt;=0,0,IF(F300&lt;=15000,F300,IF(F300&lt;=40000,ROUNDUP(F300/2,0)+7500,IF(F300&lt;=70000,ROUNDUP(F300/4,0)+17500,35000)))),MIN(IF(E300&lt;=0,0,IF(E300&lt;=12000,E300,IF(E300&lt;=32000,ROUNDUP(E300/2,0)+6000,IF(E300&lt;=56000,ROUNDUP(E300/4,0)+14000,28000))))+IF(F300&lt;=0,0,IF(F300&lt;=15000,F300,IF(F300&lt;=40000,ROUNDUP(F300/2,0)+7500,IF(F300&lt;=70000,ROUNDUP(F300/4,0)+17500,35000)))),28000))))</f>
        <v/>
      </c>
      <c r="T300" s="18">
        <f>IF(G300&lt;=0,0,IF(G300&lt;=12000,G300,IF(G300&lt;=32000,ROUNDUP(G300/2,0)+6000,IF(G300&lt;=56000,ROUNDUP(G300/4,0)+14000,28000))))</f>
        <v/>
      </c>
      <c r="U300" s="18">
        <f>IF(I300&lt;=0,IF(H300&lt;=0,0,IF(H300&lt;=12000,H300,IF(H300&lt;=32000,ROUNDUP(H300/2,0)+6000,IF(H300&lt;=56000,ROUNDUP(H300/4,0)+14000,28000)))),IF(H300&lt;=0,IF(I300&lt;=0,0,IF(I300&lt;=15000,I300,IF(I300&lt;=40000,ROUNDUP(I300/2,0)+7500,IF(I300&lt;=70000,ROUNDUP(I300/4,0)+17500,35000)))),MAX(IF(I300&lt;=0,0,IF(I300&lt;=15000,I300,IF(I300&lt;=40000,ROUNDUP(I300/2,0)+7500,IF(I300&lt;=70000,ROUNDUP(I300/4,0)+17500,35000)))),MIN(IF(H300&lt;=0,0,IF(H300&lt;=12000,H300,IF(H300&lt;=32000,ROUNDUP(H300/2,0)+6000,IF(H300&lt;=56000,ROUNDUP(H300/4,0)+14000,28000))))+IF(I300&lt;=0,0,IF(I300&lt;=15000,I300,IF(I300&lt;=40000,ROUNDUP(I300/2,0)+7500,IF(I300&lt;=70000,ROUNDUP(I300/4,0)+17500,35000)))),28000))))</f>
        <v/>
      </c>
      <c r="V300" s="18">
        <f>MIN(70000,S300+T300+U300)</f>
        <v/>
      </c>
      <c r="W300" s="18">
        <f>MAX(0,ROUNDDOWN(M300-J300-N300-K300-0,-3))</f>
        <v/>
      </c>
      <c r="X300" s="18">
        <f>MAX(0,ROUNDDOWN(M300-J300-N300-K300-R300,-3))</f>
        <v/>
      </c>
      <c r="Y300" s="18">
        <f>IF(W300&lt;=0,0,ROUNDDOWN((W300*LOOKUP(W300,{0,1950001,3300001,6950001,9000001,18000001,40000001},{0.05,0.1,0.2,0.23,0.33,0.4,0.45})-LOOKUP(W300,{0,1950001,3300001,6950001,9000001,18000001,40000001},{0,97500,427500,636000,1536000,2796000,4796000}))*1.021,-2))</f>
        <v/>
      </c>
      <c r="Z300" s="18">
        <f>IF(X300&lt;=0,0,ROUNDDOWN((X300*LOOKUP(X300,{0,1950001,3300001,6950001,9000001,18000001,40000001},{0.05,0.1,0.2,0.23,0.33,0.4,0.45})-LOOKUP(X300,{0,1950001,3300001,6950001,9000001,18000001,40000001},{0,97500,427500,636000,1536000,2796000,4796000}))*1.021,-2))</f>
        <v/>
      </c>
      <c r="AA300" s="18">
        <f>MAX(0,ROUNDDOWN(M300-J300-430000-L300-0,-3))</f>
        <v/>
      </c>
      <c r="AB300" s="18">
        <f>MAX(0,ROUNDDOWN(M300-J300-430000-L300-V300,-3))</f>
        <v/>
      </c>
      <c r="AC300" s="18">
        <f>IF(M300&lt;=450000,0,MAX(0,ROUNDDOWN(AA300*0.06-MIN(50000,AA300)*0.03,-2))+MAX(0,ROUNDDOWN(AA300*0.04-MIN(50000,AA300)*0.02,-2)))</f>
        <v/>
      </c>
      <c r="AD300" s="18">
        <f>IF(M300&lt;=450000,0,MAX(0,ROUNDDOWN(AB300*0.06-MIN(50000,AB300)*0.03,-2))+MAX(0,ROUNDDOWN(AB300*0.04-MIN(50000,AB300)*0.02,-2)))</f>
        <v/>
      </c>
      <c r="AE300" s="18">
        <f>Y300-Z300</f>
        <v/>
      </c>
      <c r="AF300" s="18">
        <f>AC300-AD300</f>
        <v/>
      </c>
      <c r="AG300" s="18">
        <f>AE300+AF300</f>
        <v/>
      </c>
      <c r="AH300" s="20">
        <f>IF(W300&lt;=0,0,LOOKUP(W300,{0,1950001,3300001,6950001,9000001,18000001,40000001},{0.05,0.1,0.2,0.23,0.33,0.4,0.45}))</f>
        <v/>
      </c>
    </row>
    <row r="301">
      <c r="A301" t="inlineStr">
        <is>
          <t>1万円刻み 一般8万円</t>
        </is>
      </c>
      <c r="B301" s="18">
        <f>'4_1万円刻み'!$A$74</f>
        <v/>
      </c>
      <c r="C301" s="19" t="n">
        <v>2026</v>
      </c>
      <c r="D301" t="inlineStr">
        <is>
          <t>いいえ</t>
        </is>
      </c>
      <c r="E301" s="18" t="n">
        <v>80000</v>
      </c>
      <c r="F301" s="18" t="n">
        <v>0</v>
      </c>
      <c r="G301" s="18" t="n">
        <v>0</v>
      </c>
      <c r="H301" s="18" t="n">
        <v>0</v>
      </c>
      <c r="I301" s="18" t="n">
        <v>0</v>
      </c>
      <c r="J301" s="18">
        <f>ROUND(MIN(B301/12,650000)*12*0.0915+MIN(B301/12,1390000)*12*(0.0504+0)+B301*0.005,0)</f>
        <v/>
      </c>
      <c r="K301" s="18" t="n">
        <v>0</v>
      </c>
      <c r="L301" s="18" t="n">
        <v>0</v>
      </c>
      <c r="M301" s="18">
        <f>ROUND(IF(C301&gt;=2026,IF(B301&lt;741000,0,IF(B301&lt;2191000,B301-740000,IF(B301&lt;2193000,1451000,IF(B301&lt;2196000,1453000,IF(B301&lt;2200000,1456000,IF(B301&lt;3600000,ROUNDDOWN(B301/4,-3)*2.8-80000,IF(B301&lt;6600000,ROUNDDOWN(B301/4,-3)*3.2-440000,IF(B301&lt;8500000,ROUNDDOWN(B301*0.9,0)-1100000,B301-1950000)))))))),IF(B301&lt;651000,0,IF(B301&lt;1900000,B301-650000,IF(B301&lt;3600000,ROUNDDOWN(B301/4,-3)*2.8-80000,IF(B301&lt;6600000,ROUNDDOWN(B301/4,-3)*3.2-440000,IF(B301&lt;8500000,ROUNDDOWN(B301*0.9,0)-1100000,B301-1950000)))))),0)</f>
        <v/>
      </c>
      <c r="N301" s="18">
        <f>IF(M301&gt;23500000,NA(),IF(C301&gt;=2026,IF(M301&lt;=4890000,1040000,IF(M301&lt;=6550000,670000,620000)),IF(M301&lt;=1320000,950000,IF(M301&lt;=3360000,880000,IF(M301&lt;=4890000,680000,IF(M301&lt;=6550000,630000,580000))))))</f>
        <v/>
      </c>
      <c r="O301" s="18">
        <f>IF(F301&lt;=0,IF(AND(D301="はい",C301&gt;=2026,C301&lt;=2027),IF(E301&lt;=0,0,IF(E301&lt;=30000,E301,IF(E301&lt;=60000,ROUNDUP(E301/2,0)+15000,IF(E301&lt;=120000,ROUNDUP(E301/4,0)+30000,60000)))),IF(E301&lt;=0,0,IF(E301&lt;=20000,E301,IF(E301&lt;=40000,ROUNDUP(E301/2,0)+10000,IF(E301&lt;=80000,ROUNDUP(E301/4,0)+20000,40000))))),IF(E301&lt;=0,IF(F301&lt;=0,0,IF(F301&lt;=25000,F301,IF(F301&lt;=50000,ROUNDUP(F301/2,0)+12500,IF(F301&lt;=100000,ROUNDUP(F301/4,0)+25000,50000)))),MAX(IF(F301&lt;=0,0,IF(F301&lt;=25000,F301,IF(F301&lt;=50000,ROUNDUP(F301/2,0)+12500,IF(F301&lt;=100000,ROUNDUP(F301/4,0)+25000,50000)))),MIN(IF(AND(D301="はい",C301&gt;=2026,C301&lt;=2027),IF(E301&lt;=0,0,IF(E301&lt;=30000,E301,IF(E301&lt;=60000,ROUNDUP(E301/2,0)+15000,IF(E301&lt;=120000,ROUNDUP(E301/4,0)+30000,60000)))),IF(E301&lt;=0,0,IF(E301&lt;=20000,E301,IF(E301&lt;=40000,ROUNDUP(E301/2,0)+10000,IF(E301&lt;=80000,ROUNDUP(E301/4,0)+20000,40000)))))+IF(F301&lt;=0,0,IF(F301&lt;=25000,F301,IF(F301&lt;=50000,ROUNDUP(F301/2,0)+12500,IF(F301&lt;=100000,ROUNDUP(F301/4,0)+25000,50000)))),IF(AND(D301="はい",C301&gt;=2026,C301&lt;=2027),60000,40000)))))</f>
        <v/>
      </c>
      <c r="P301" s="18">
        <f>IF(G301&lt;=0,0,IF(G301&lt;=20000,G301,IF(G301&lt;=40000,ROUNDUP(G301/2,0)+10000,IF(G301&lt;=80000,ROUNDUP(G301/4,0)+20000,40000))))</f>
        <v/>
      </c>
      <c r="Q301" s="18">
        <f>IF(I301&lt;=0,IF(H301&lt;=0,0,IF(H301&lt;=20000,H301,IF(H301&lt;=40000,ROUNDUP(H301/2,0)+10000,IF(H301&lt;=80000,ROUNDUP(H301/4,0)+20000,40000)))),IF(H301&lt;=0,IF(I301&lt;=0,0,IF(I301&lt;=25000,I301,IF(I301&lt;=50000,ROUNDUP(I301/2,0)+12500,IF(I301&lt;=100000,ROUNDUP(I301/4,0)+25000,50000)))),MAX(IF(I301&lt;=0,0,IF(I301&lt;=25000,I301,IF(I301&lt;=50000,ROUNDUP(I301/2,0)+12500,IF(I301&lt;=100000,ROUNDUP(I301/4,0)+25000,50000)))),MIN(IF(H301&lt;=0,0,IF(H301&lt;=20000,H301,IF(H301&lt;=40000,ROUNDUP(H301/2,0)+10000,IF(H301&lt;=80000,ROUNDUP(H301/4,0)+20000,40000))))+IF(I301&lt;=0,0,IF(I301&lt;=25000,I301,IF(I301&lt;=50000,ROUNDUP(I301/2,0)+12500,IF(I301&lt;=100000,ROUNDUP(I301/4,0)+25000,50000)))),40000))))</f>
        <v/>
      </c>
      <c r="R301" s="18">
        <f>MIN(120000,O301+P301+Q301)</f>
        <v/>
      </c>
      <c r="S301" s="18">
        <f>IF(F301&lt;=0,IF(E301&lt;=0,0,IF(E301&lt;=12000,E301,IF(E301&lt;=32000,ROUNDUP(E301/2,0)+6000,IF(E301&lt;=56000,ROUNDUP(E301/4,0)+14000,28000)))),IF(E301&lt;=0,IF(F301&lt;=0,0,IF(F301&lt;=15000,F301,IF(F301&lt;=40000,ROUNDUP(F301/2,0)+7500,IF(F301&lt;=70000,ROUNDUP(F301/4,0)+17500,35000)))),MAX(IF(F301&lt;=0,0,IF(F301&lt;=15000,F301,IF(F301&lt;=40000,ROUNDUP(F301/2,0)+7500,IF(F301&lt;=70000,ROUNDUP(F301/4,0)+17500,35000)))),MIN(IF(E301&lt;=0,0,IF(E301&lt;=12000,E301,IF(E301&lt;=32000,ROUNDUP(E301/2,0)+6000,IF(E301&lt;=56000,ROUNDUP(E301/4,0)+14000,28000))))+IF(F301&lt;=0,0,IF(F301&lt;=15000,F301,IF(F301&lt;=40000,ROUNDUP(F301/2,0)+7500,IF(F301&lt;=70000,ROUNDUP(F301/4,0)+17500,35000)))),28000))))</f>
        <v/>
      </c>
      <c r="T301" s="18">
        <f>IF(G301&lt;=0,0,IF(G301&lt;=12000,G301,IF(G301&lt;=32000,ROUNDUP(G301/2,0)+6000,IF(G301&lt;=56000,ROUNDUP(G301/4,0)+14000,28000))))</f>
        <v/>
      </c>
      <c r="U301" s="18">
        <f>IF(I301&lt;=0,IF(H301&lt;=0,0,IF(H301&lt;=12000,H301,IF(H301&lt;=32000,ROUNDUP(H301/2,0)+6000,IF(H301&lt;=56000,ROUNDUP(H301/4,0)+14000,28000)))),IF(H301&lt;=0,IF(I301&lt;=0,0,IF(I301&lt;=15000,I301,IF(I301&lt;=40000,ROUNDUP(I301/2,0)+7500,IF(I301&lt;=70000,ROUNDUP(I301/4,0)+17500,35000)))),MAX(IF(I301&lt;=0,0,IF(I301&lt;=15000,I301,IF(I301&lt;=40000,ROUNDUP(I301/2,0)+7500,IF(I301&lt;=70000,ROUNDUP(I301/4,0)+17500,35000)))),MIN(IF(H301&lt;=0,0,IF(H301&lt;=12000,H301,IF(H301&lt;=32000,ROUNDUP(H301/2,0)+6000,IF(H301&lt;=56000,ROUNDUP(H301/4,0)+14000,28000))))+IF(I301&lt;=0,0,IF(I301&lt;=15000,I301,IF(I301&lt;=40000,ROUNDUP(I301/2,0)+7500,IF(I301&lt;=70000,ROUNDUP(I301/4,0)+17500,35000)))),28000))))</f>
        <v/>
      </c>
      <c r="V301" s="18">
        <f>MIN(70000,S301+T301+U301)</f>
        <v/>
      </c>
      <c r="W301" s="18">
        <f>MAX(0,ROUNDDOWN(M301-J301-N301-K301-0,-3))</f>
        <v/>
      </c>
      <c r="X301" s="18">
        <f>MAX(0,ROUNDDOWN(M301-J301-N301-K301-R301,-3))</f>
        <v/>
      </c>
      <c r="Y301" s="18">
        <f>IF(W301&lt;=0,0,ROUNDDOWN((W301*LOOKUP(W301,{0,1950001,3300001,6950001,9000001,18000001,40000001},{0.05,0.1,0.2,0.23,0.33,0.4,0.45})-LOOKUP(W301,{0,1950001,3300001,6950001,9000001,18000001,40000001},{0,97500,427500,636000,1536000,2796000,4796000}))*1.021,-2))</f>
        <v/>
      </c>
      <c r="Z301" s="18">
        <f>IF(X301&lt;=0,0,ROUNDDOWN((X301*LOOKUP(X301,{0,1950001,3300001,6950001,9000001,18000001,40000001},{0.05,0.1,0.2,0.23,0.33,0.4,0.45})-LOOKUP(X301,{0,1950001,3300001,6950001,9000001,18000001,40000001},{0,97500,427500,636000,1536000,2796000,4796000}))*1.021,-2))</f>
        <v/>
      </c>
      <c r="AA301" s="18">
        <f>MAX(0,ROUNDDOWN(M301-J301-430000-L301-0,-3))</f>
        <v/>
      </c>
      <c r="AB301" s="18">
        <f>MAX(0,ROUNDDOWN(M301-J301-430000-L301-V301,-3))</f>
        <v/>
      </c>
      <c r="AC301" s="18">
        <f>IF(M301&lt;=450000,0,MAX(0,ROUNDDOWN(AA301*0.06-MIN(50000,AA301)*0.03,-2))+MAX(0,ROUNDDOWN(AA301*0.04-MIN(50000,AA301)*0.02,-2)))</f>
        <v/>
      </c>
      <c r="AD301" s="18">
        <f>IF(M301&lt;=450000,0,MAX(0,ROUNDDOWN(AB301*0.06-MIN(50000,AB301)*0.03,-2))+MAX(0,ROUNDDOWN(AB301*0.04-MIN(50000,AB301)*0.02,-2)))</f>
        <v/>
      </c>
      <c r="AE301" s="18">
        <f>Y301-Z301</f>
        <v/>
      </c>
      <c r="AF301" s="18">
        <f>AC301-AD301</f>
        <v/>
      </c>
      <c r="AG301" s="18">
        <f>AE301+AF301</f>
        <v/>
      </c>
      <c r="AH301" s="20">
        <f>IF(W301&lt;=0,0,LOOKUP(W301,{0,1950001,3300001,6950001,9000001,18000001,40000001},{0.05,0.1,0.2,0.23,0.33,0.4,0.45}))</f>
        <v/>
      </c>
    </row>
    <row r="302">
      <c r="A302" t="inlineStr">
        <is>
          <t>1万円刻み 特例あり一般12万円</t>
        </is>
      </c>
      <c r="B302" s="18">
        <f>'4_1万円刻み'!$A$74</f>
        <v/>
      </c>
      <c r="C302" s="19" t="n">
        <v>2026</v>
      </c>
      <c r="D302" t="inlineStr">
        <is>
          <t>はい</t>
        </is>
      </c>
      <c r="E302" s="18" t="n">
        <v>120000</v>
      </c>
      <c r="F302" s="18" t="n">
        <v>0</v>
      </c>
      <c r="G302" s="18" t="n">
        <v>0</v>
      </c>
      <c r="H302" s="18" t="n">
        <v>0</v>
      </c>
      <c r="I302" s="18" t="n">
        <v>0</v>
      </c>
      <c r="J302" s="18">
        <f>ROUND(MIN(B302/12,650000)*12*0.0915+MIN(B302/12,1390000)*12*(0.0504+0)+B302*0.005,0)</f>
        <v/>
      </c>
      <c r="K302" s="18" t="n">
        <v>0</v>
      </c>
      <c r="L302" s="18" t="n">
        <v>0</v>
      </c>
      <c r="M302" s="18">
        <f>ROUND(IF(C302&gt;=2026,IF(B302&lt;741000,0,IF(B302&lt;2191000,B302-740000,IF(B302&lt;2193000,1451000,IF(B302&lt;2196000,1453000,IF(B302&lt;2200000,1456000,IF(B302&lt;3600000,ROUNDDOWN(B302/4,-3)*2.8-80000,IF(B302&lt;6600000,ROUNDDOWN(B302/4,-3)*3.2-440000,IF(B302&lt;8500000,ROUNDDOWN(B302*0.9,0)-1100000,B302-1950000)))))))),IF(B302&lt;651000,0,IF(B302&lt;1900000,B302-650000,IF(B302&lt;3600000,ROUNDDOWN(B302/4,-3)*2.8-80000,IF(B302&lt;6600000,ROUNDDOWN(B302/4,-3)*3.2-440000,IF(B302&lt;8500000,ROUNDDOWN(B302*0.9,0)-1100000,B302-1950000)))))),0)</f>
        <v/>
      </c>
      <c r="N302" s="18">
        <f>IF(M302&gt;23500000,NA(),IF(C302&gt;=2026,IF(M302&lt;=4890000,1040000,IF(M302&lt;=6550000,670000,620000)),IF(M302&lt;=1320000,950000,IF(M302&lt;=3360000,880000,IF(M302&lt;=4890000,680000,IF(M302&lt;=6550000,630000,580000))))))</f>
        <v/>
      </c>
      <c r="O302" s="18">
        <f>IF(F302&lt;=0,IF(AND(D302="はい",C302&gt;=2026,C302&lt;=2027),IF(E302&lt;=0,0,IF(E302&lt;=30000,E302,IF(E302&lt;=60000,ROUNDUP(E302/2,0)+15000,IF(E302&lt;=120000,ROUNDUP(E302/4,0)+30000,60000)))),IF(E302&lt;=0,0,IF(E302&lt;=20000,E302,IF(E302&lt;=40000,ROUNDUP(E302/2,0)+10000,IF(E302&lt;=80000,ROUNDUP(E302/4,0)+20000,40000))))),IF(E302&lt;=0,IF(F302&lt;=0,0,IF(F302&lt;=25000,F302,IF(F302&lt;=50000,ROUNDUP(F302/2,0)+12500,IF(F302&lt;=100000,ROUNDUP(F302/4,0)+25000,50000)))),MAX(IF(F302&lt;=0,0,IF(F302&lt;=25000,F302,IF(F302&lt;=50000,ROUNDUP(F302/2,0)+12500,IF(F302&lt;=100000,ROUNDUP(F302/4,0)+25000,50000)))),MIN(IF(AND(D302="はい",C302&gt;=2026,C302&lt;=2027),IF(E302&lt;=0,0,IF(E302&lt;=30000,E302,IF(E302&lt;=60000,ROUNDUP(E302/2,0)+15000,IF(E302&lt;=120000,ROUNDUP(E302/4,0)+30000,60000)))),IF(E302&lt;=0,0,IF(E302&lt;=20000,E302,IF(E302&lt;=40000,ROUNDUP(E302/2,0)+10000,IF(E302&lt;=80000,ROUNDUP(E302/4,0)+20000,40000)))))+IF(F302&lt;=0,0,IF(F302&lt;=25000,F302,IF(F302&lt;=50000,ROUNDUP(F302/2,0)+12500,IF(F302&lt;=100000,ROUNDUP(F302/4,0)+25000,50000)))),IF(AND(D302="はい",C302&gt;=2026,C302&lt;=2027),60000,40000)))))</f>
        <v/>
      </c>
      <c r="P302" s="18">
        <f>IF(G302&lt;=0,0,IF(G302&lt;=20000,G302,IF(G302&lt;=40000,ROUNDUP(G302/2,0)+10000,IF(G302&lt;=80000,ROUNDUP(G302/4,0)+20000,40000))))</f>
        <v/>
      </c>
      <c r="Q302" s="18">
        <f>IF(I302&lt;=0,IF(H302&lt;=0,0,IF(H302&lt;=20000,H302,IF(H302&lt;=40000,ROUNDUP(H302/2,0)+10000,IF(H302&lt;=80000,ROUNDUP(H302/4,0)+20000,40000)))),IF(H302&lt;=0,IF(I302&lt;=0,0,IF(I302&lt;=25000,I302,IF(I302&lt;=50000,ROUNDUP(I302/2,0)+12500,IF(I302&lt;=100000,ROUNDUP(I302/4,0)+25000,50000)))),MAX(IF(I302&lt;=0,0,IF(I302&lt;=25000,I302,IF(I302&lt;=50000,ROUNDUP(I302/2,0)+12500,IF(I302&lt;=100000,ROUNDUP(I302/4,0)+25000,50000)))),MIN(IF(H302&lt;=0,0,IF(H302&lt;=20000,H302,IF(H302&lt;=40000,ROUNDUP(H302/2,0)+10000,IF(H302&lt;=80000,ROUNDUP(H302/4,0)+20000,40000))))+IF(I302&lt;=0,0,IF(I302&lt;=25000,I302,IF(I302&lt;=50000,ROUNDUP(I302/2,0)+12500,IF(I302&lt;=100000,ROUNDUP(I302/4,0)+25000,50000)))),40000))))</f>
        <v/>
      </c>
      <c r="R302" s="18">
        <f>MIN(120000,O302+P302+Q302)</f>
        <v/>
      </c>
      <c r="S302" s="18">
        <f>IF(F302&lt;=0,IF(E302&lt;=0,0,IF(E302&lt;=12000,E302,IF(E302&lt;=32000,ROUNDUP(E302/2,0)+6000,IF(E302&lt;=56000,ROUNDUP(E302/4,0)+14000,28000)))),IF(E302&lt;=0,IF(F302&lt;=0,0,IF(F302&lt;=15000,F302,IF(F302&lt;=40000,ROUNDUP(F302/2,0)+7500,IF(F302&lt;=70000,ROUNDUP(F302/4,0)+17500,35000)))),MAX(IF(F302&lt;=0,0,IF(F302&lt;=15000,F302,IF(F302&lt;=40000,ROUNDUP(F302/2,0)+7500,IF(F302&lt;=70000,ROUNDUP(F302/4,0)+17500,35000)))),MIN(IF(E302&lt;=0,0,IF(E302&lt;=12000,E302,IF(E302&lt;=32000,ROUNDUP(E302/2,0)+6000,IF(E302&lt;=56000,ROUNDUP(E302/4,0)+14000,28000))))+IF(F302&lt;=0,0,IF(F302&lt;=15000,F302,IF(F302&lt;=40000,ROUNDUP(F302/2,0)+7500,IF(F302&lt;=70000,ROUNDUP(F302/4,0)+17500,35000)))),28000))))</f>
        <v/>
      </c>
      <c r="T302" s="18">
        <f>IF(G302&lt;=0,0,IF(G302&lt;=12000,G302,IF(G302&lt;=32000,ROUNDUP(G302/2,0)+6000,IF(G302&lt;=56000,ROUNDUP(G302/4,0)+14000,28000))))</f>
        <v/>
      </c>
      <c r="U302" s="18">
        <f>IF(I302&lt;=0,IF(H302&lt;=0,0,IF(H302&lt;=12000,H302,IF(H302&lt;=32000,ROUNDUP(H302/2,0)+6000,IF(H302&lt;=56000,ROUNDUP(H302/4,0)+14000,28000)))),IF(H302&lt;=0,IF(I302&lt;=0,0,IF(I302&lt;=15000,I302,IF(I302&lt;=40000,ROUNDUP(I302/2,0)+7500,IF(I302&lt;=70000,ROUNDUP(I302/4,0)+17500,35000)))),MAX(IF(I302&lt;=0,0,IF(I302&lt;=15000,I302,IF(I302&lt;=40000,ROUNDUP(I302/2,0)+7500,IF(I302&lt;=70000,ROUNDUP(I302/4,0)+17500,35000)))),MIN(IF(H302&lt;=0,0,IF(H302&lt;=12000,H302,IF(H302&lt;=32000,ROUNDUP(H302/2,0)+6000,IF(H302&lt;=56000,ROUNDUP(H302/4,0)+14000,28000))))+IF(I302&lt;=0,0,IF(I302&lt;=15000,I302,IF(I302&lt;=40000,ROUNDUP(I302/2,0)+7500,IF(I302&lt;=70000,ROUNDUP(I302/4,0)+17500,35000)))),28000))))</f>
        <v/>
      </c>
      <c r="V302" s="18">
        <f>MIN(70000,S302+T302+U302)</f>
        <v/>
      </c>
      <c r="W302" s="18">
        <f>MAX(0,ROUNDDOWN(M302-J302-N302-K302-0,-3))</f>
        <v/>
      </c>
      <c r="X302" s="18">
        <f>MAX(0,ROUNDDOWN(M302-J302-N302-K302-R302,-3))</f>
        <v/>
      </c>
      <c r="Y302" s="18">
        <f>IF(W302&lt;=0,0,ROUNDDOWN((W302*LOOKUP(W302,{0,1950001,3300001,6950001,9000001,18000001,40000001},{0.05,0.1,0.2,0.23,0.33,0.4,0.45})-LOOKUP(W302,{0,1950001,3300001,6950001,9000001,18000001,40000001},{0,97500,427500,636000,1536000,2796000,4796000}))*1.021,-2))</f>
        <v/>
      </c>
      <c r="Z302" s="18">
        <f>IF(X302&lt;=0,0,ROUNDDOWN((X302*LOOKUP(X302,{0,1950001,3300001,6950001,9000001,18000001,40000001},{0.05,0.1,0.2,0.23,0.33,0.4,0.45})-LOOKUP(X302,{0,1950001,3300001,6950001,9000001,18000001,40000001},{0,97500,427500,636000,1536000,2796000,4796000}))*1.021,-2))</f>
        <v/>
      </c>
      <c r="AA302" s="18">
        <f>MAX(0,ROUNDDOWN(M302-J302-430000-L302-0,-3))</f>
        <v/>
      </c>
      <c r="AB302" s="18">
        <f>MAX(0,ROUNDDOWN(M302-J302-430000-L302-V302,-3))</f>
        <v/>
      </c>
      <c r="AC302" s="18">
        <f>IF(M302&lt;=450000,0,MAX(0,ROUNDDOWN(AA302*0.06-MIN(50000,AA302)*0.03,-2))+MAX(0,ROUNDDOWN(AA302*0.04-MIN(50000,AA302)*0.02,-2)))</f>
        <v/>
      </c>
      <c r="AD302" s="18">
        <f>IF(M302&lt;=450000,0,MAX(0,ROUNDDOWN(AB302*0.06-MIN(50000,AB302)*0.03,-2))+MAX(0,ROUNDDOWN(AB302*0.04-MIN(50000,AB302)*0.02,-2)))</f>
        <v/>
      </c>
      <c r="AE302" s="18">
        <f>Y302-Z302</f>
        <v/>
      </c>
      <c r="AF302" s="18">
        <f>AC302-AD302</f>
        <v/>
      </c>
      <c r="AG302" s="18">
        <f>AE302+AF302</f>
        <v/>
      </c>
      <c r="AH302" s="20">
        <f>IF(W302&lt;=0,0,LOOKUP(W302,{0,1950001,3300001,6950001,9000001,18000001,40000001},{0.05,0.1,0.2,0.23,0.33,0.4,0.45}))</f>
        <v/>
      </c>
    </row>
    <row r="303">
      <c r="A303" t="inlineStr">
        <is>
          <t>1万円刻み 3区分8万円ずつ</t>
        </is>
      </c>
      <c r="B303" s="18">
        <f>'4_1万円刻み'!$A$75</f>
        <v/>
      </c>
      <c r="C303" s="19" t="n">
        <v>2026</v>
      </c>
      <c r="D303" t="inlineStr">
        <is>
          <t>いいえ</t>
        </is>
      </c>
      <c r="E303" s="18" t="n">
        <v>80000</v>
      </c>
      <c r="F303" s="18" t="n">
        <v>0</v>
      </c>
      <c r="G303" s="18" t="n">
        <v>80000</v>
      </c>
      <c r="H303" s="18" t="n">
        <v>80000</v>
      </c>
      <c r="I303" s="18" t="n">
        <v>0</v>
      </c>
      <c r="J303" s="18">
        <f>ROUND(MIN(B303/12,650000)*12*0.0915+MIN(B303/12,1390000)*12*(0.0504+0)+B303*0.005,0)</f>
        <v/>
      </c>
      <c r="K303" s="18" t="n">
        <v>0</v>
      </c>
      <c r="L303" s="18" t="n">
        <v>0</v>
      </c>
      <c r="M303" s="18">
        <f>ROUND(IF(C303&gt;=2026,IF(B303&lt;741000,0,IF(B303&lt;2191000,B303-740000,IF(B303&lt;2193000,1451000,IF(B303&lt;2196000,1453000,IF(B303&lt;2200000,1456000,IF(B303&lt;3600000,ROUNDDOWN(B303/4,-3)*2.8-80000,IF(B303&lt;6600000,ROUNDDOWN(B303/4,-3)*3.2-440000,IF(B303&lt;8500000,ROUNDDOWN(B303*0.9,0)-1100000,B303-1950000)))))))),IF(B303&lt;651000,0,IF(B303&lt;1900000,B303-650000,IF(B303&lt;3600000,ROUNDDOWN(B303/4,-3)*2.8-80000,IF(B303&lt;6600000,ROUNDDOWN(B303/4,-3)*3.2-440000,IF(B303&lt;8500000,ROUNDDOWN(B303*0.9,0)-1100000,B303-1950000)))))),0)</f>
        <v/>
      </c>
      <c r="N303" s="18">
        <f>IF(M303&gt;23500000,NA(),IF(C303&gt;=2026,IF(M303&lt;=4890000,1040000,IF(M303&lt;=6550000,670000,620000)),IF(M303&lt;=1320000,950000,IF(M303&lt;=3360000,880000,IF(M303&lt;=4890000,680000,IF(M303&lt;=6550000,630000,580000))))))</f>
        <v/>
      </c>
      <c r="O303" s="18">
        <f>IF(F303&lt;=0,IF(AND(D303="はい",C303&gt;=2026,C303&lt;=2027),IF(E303&lt;=0,0,IF(E303&lt;=30000,E303,IF(E303&lt;=60000,ROUNDUP(E303/2,0)+15000,IF(E303&lt;=120000,ROUNDUP(E303/4,0)+30000,60000)))),IF(E303&lt;=0,0,IF(E303&lt;=20000,E303,IF(E303&lt;=40000,ROUNDUP(E303/2,0)+10000,IF(E303&lt;=80000,ROUNDUP(E303/4,0)+20000,40000))))),IF(E303&lt;=0,IF(F303&lt;=0,0,IF(F303&lt;=25000,F303,IF(F303&lt;=50000,ROUNDUP(F303/2,0)+12500,IF(F303&lt;=100000,ROUNDUP(F303/4,0)+25000,50000)))),MAX(IF(F303&lt;=0,0,IF(F303&lt;=25000,F303,IF(F303&lt;=50000,ROUNDUP(F303/2,0)+12500,IF(F303&lt;=100000,ROUNDUP(F303/4,0)+25000,50000)))),MIN(IF(AND(D303="はい",C303&gt;=2026,C303&lt;=2027),IF(E303&lt;=0,0,IF(E303&lt;=30000,E303,IF(E303&lt;=60000,ROUNDUP(E303/2,0)+15000,IF(E303&lt;=120000,ROUNDUP(E303/4,0)+30000,60000)))),IF(E303&lt;=0,0,IF(E303&lt;=20000,E303,IF(E303&lt;=40000,ROUNDUP(E303/2,0)+10000,IF(E303&lt;=80000,ROUNDUP(E303/4,0)+20000,40000)))))+IF(F303&lt;=0,0,IF(F303&lt;=25000,F303,IF(F303&lt;=50000,ROUNDUP(F303/2,0)+12500,IF(F303&lt;=100000,ROUNDUP(F303/4,0)+25000,50000)))),IF(AND(D303="はい",C303&gt;=2026,C303&lt;=2027),60000,40000)))))</f>
        <v/>
      </c>
      <c r="P303" s="18">
        <f>IF(G303&lt;=0,0,IF(G303&lt;=20000,G303,IF(G303&lt;=40000,ROUNDUP(G303/2,0)+10000,IF(G303&lt;=80000,ROUNDUP(G303/4,0)+20000,40000))))</f>
        <v/>
      </c>
      <c r="Q303" s="18">
        <f>IF(I303&lt;=0,IF(H303&lt;=0,0,IF(H303&lt;=20000,H303,IF(H303&lt;=40000,ROUNDUP(H303/2,0)+10000,IF(H303&lt;=80000,ROUNDUP(H303/4,0)+20000,40000)))),IF(H303&lt;=0,IF(I303&lt;=0,0,IF(I303&lt;=25000,I303,IF(I303&lt;=50000,ROUNDUP(I303/2,0)+12500,IF(I303&lt;=100000,ROUNDUP(I303/4,0)+25000,50000)))),MAX(IF(I303&lt;=0,0,IF(I303&lt;=25000,I303,IF(I303&lt;=50000,ROUNDUP(I303/2,0)+12500,IF(I303&lt;=100000,ROUNDUP(I303/4,0)+25000,50000)))),MIN(IF(H303&lt;=0,0,IF(H303&lt;=20000,H303,IF(H303&lt;=40000,ROUNDUP(H303/2,0)+10000,IF(H303&lt;=80000,ROUNDUP(H303/4,0)+20000,40000))))+IF(I303&lt;=0,0,IF(I303&lt;=25000,I303,IF(I303&lt;=50000,ROUNDUP(I303/2,0)+12500,IF(I303&lt;=100000,ROUNDUP(I303/4,0)+25000,50000)))),40000))))</f>
        <v/>
      </c>
      <c r="R303" s="18">
        <f>MIN(120000,O303+P303+Q303)</f>
        <v/>
      </c>
      <c r="S303" s="18">
        <f>IF(F303&lt;=0,IF(E303&lt;=0,0,IF(E303&lt;=12000,E303,IF(E303&lt;=32000,ROUNDUP(E303/2,0)+6000,IF(E303&lt;=56000,ROUNDUP(E303/4,0)+14000,28000)))),IF(E303&lt;=0,IF(F303&lt;=0,0,IF(F303&lt;=15000,F303,IF(F303&lt;=40000,ROUNDUP(F303/2,0)+7500,IF(F303&lt;=70000,ROUNDUP(F303/4,0)+17500,35000)))),MAX(IF(F303&lt;=0,0,IF(F303&lt;=15000,F303,IF(F303&lt;=40000,ROUNDUP(F303/2,0)+7500,IF(F303&lt;=70000,ROUNDUP(F303/4,0)+17500,35000)))),MIN(IF(E303&lt;=0,0,IF(E303&lt;=12000,E303,IF(E303&lt;=32000,ROUNDUP(E303/2,0)+6000,IF(E303&lt;=56000,ROUNDUP(E303/4,0)+14000,28000))))+IF(F303&lt;=0,0,IF(F303&lt;=15000,F303,IF(F303&lt;=40000,ROUNDUP(F303/2,0)+7500,IF(F303&lt;=70000,ROUNDUP(F303/4,0)+17500,35000)))),28000))))</f>
        <v/>
      </c>
      <c r="T303" s="18">
        <f>IF(G303&lt;=0,0,IF(G303&lt;=12000,G303,IF(G303&lt;=32000,ROUNDUP(G303/2,0)+6000,IF(G303&lt;=56000,ROUNDUP(G303/4,0)+14000,28000))))</f>
        <v/>
      </c>
      <c r="U303" s="18">
        <f>IF(I303&lt;=0,IF(H303&lt;=0,0,IF(H303&lt;=12000,H303,IF(H303&lt;=32000,ROUNDUP(H303/2,0)+6000,IF(H303&lt;=56000,ROUNDUP(H303/4,0)+14000,28000)))),IF(H303&lt;=0,IF(I303&lt;=0,0,IF(I303&lt;=15000,I303,IF(I303&lt;=40000,ROUNDUP(I303/2,0)+7500,IF(I303&lt;=70000,ROUNDUP(I303/4,0)+17500,35000)))),MAX(IF(I303&lt;=0,0,IF(I303&lt;=15000,I303,IF(I303&lt;=40000,ROUNDUP(I303/2,0)+7500,IF(I303&lt;=70000,ROUNDUP(I303/4,0)+17500,35000)))),MIN(IF(H303&lt;=0,0,IF(H303&lt;=12000,H303,IF(H303&lt;=32000,ROUNDUP(H303/2,0)+6000,IF(H303&lt;=56000,ROUNDUP(H303/4,0)+14000,28000))))+IF(I303&lt;=0,0,IF(I303&lt;=15000,I303,IF(I303&lt;=40000,ROUNDUP(I303/2,0)+7500,IF(I303&lt;=70000,ROUNDUP(I303/4,0)+17500,35000)))),28000))))</f>
        <v/>
      </c>
      <c r="V303" s="18">
        <f>MIN(70000,S303+T303+U303)</f>
        <v/>
      </c>
      <c r="W303" s="18">
        <f>MAX(0,ROUNDDOWN(M303-J303-N303-K303-0,-3))</f>
        <v/>
      </c>
      <c r="X303" s="18">
        <f>MAX(0,ROUNDDOWN(M303-J303-N303-K303-R303,-3))</f>
        <v/>
      </c>
      <c r="Y303" s="18">
        <f>IF(W303&lt;=0,0,ROUNDDOWN((W303*LOOKUP(W303,{0,1950001,3300001,6950001,9000001,18000001,40000001},{0.05,0.1,0.2,0.23,0.33,0.4,0.45})-LOOKUP(W303,{0,1950001,3300001,6950001,9000001,18000001,40000001},{0,97500,427500,636000,1536000,2796000,4796000}))*1.021,-2))</f>
        <v/>
      </c>
      <c r="Z303" s="18">
        <f>IF(X303&lt;=0,0,ROUNDDOWN((X303*LOOKUP(X303,{0,1950001,3300001,6950001,9000001,18000001,40000001},{0.05,0.1,0.2,0.23,0.33,0.4,0.45})-LOOKUP(X303,{0,1950001,3300001,6950001,9000001,18000001,40000001},{0,97500,427500,636000,1536000,2796000,4796000}))*1.021,-2))</f>
        <v/>
      </c>
      <c r="AA303" s="18">
        <f>MAX(0,ROUNDDOWN(M303-J303-430000-L303-0,-3))</f>
        <v/>
      </c>
      <c r="AB303" s="18">
        <f>MAX(0,ROUNDDOWN(M303-J303-430000-L303-V303,-3))</f>
        <v/>
      </c>
      <c r="AC303" s="18">
        <f>IF(M303&lt;=450000,0,MAX(0,ROUNDDOWN(AA303*0.06-MIN(50000,AA303)*0.03,-2))+MAX(0,ROUNDDOWN(AA303*0.04-MIN(50000,AA303)*0.02,-2)))</f>
        <v/>
      </c>
      <c r="AD303" s="18">
        <f>IF(M303&lt;=450000,0,MAX(0,ROUNDDOWN(AB303*0.06-MIN(50000,AB303)*0.03,-2))+MAX(0,ROUNDDOWN(AB303*0.04-MIN(50000,AB303)*0.02,-2)))</f>
        <v/>
      </c>
      <c r="AE303" s="18">
        <f>Y303-Z303</f>
        <v/>
      </c>
      <c r="AF303" s="18">
        <f>AC303-AD303</f>
        <v/>
      </c>
      <c r="AG303" s="18">
        <f>AE303+AF303</f>
        <v/>
      </c>
      <c r="AH303" s="20">
        <f>IF(W303&lt;=0,0,LOOKUP(W303,{0,1950001,3300001,6950001,9000001,18000001,40000001},{0.05,0.1,0.2,0.23,0.33,0.4,0.45}))</f>
        <v/>
      </c>
    </row>
    <row r="304">
      <c r="A304" t="inlineStr">
        <is>
          <t>1万円刻み 一般8万円</t>
        </is>
      </c>
      <c r="B304" s="18">
        <f>'4_1万円刻み'!$A$75</f>
        <v/>
      </c>
      <c r="C304" s="19" t="n">
        <v>2026</v>
      </c>
      <c r="D304" t="inlineStr">
        <is>
          <t>いいえ</t>
        </is>
      </c>
      <c r="E304" s="18" t="n">
        <v>80000</v>
      </c>
      <c r="F304" s="18" t="n">
        <v>0</v>
      </c>
      <c r="G304" s="18" t="n">
        <v>0</v>
      </c>
      <c r="H304" s="18" t="n">
        <v>0</v>
      </c>
      <c r="I304" s="18" t="n">
        <v>0</v>
      </c>
      <c r="J304" s="18">
        <f>ROUND(MIN(B304/12,650000)*12*0.0915+MIN(B304/12,1390000)*12*(0.0504+0)+B304*0.005,0)</f>
        <v/>
      </c>
      <c r="K304" s="18" t="n">
        <v>0</v>
      </c>
      <c r="L304" s="18" t="n">
        <v>0</v>
      </c>
      <c r="M304" s="18">
        <f>ROUND(IF(C304&gt;=2026,IF(B304&lt;741000,0,IF(B304&lt;2191000,B304-740000,IF(B304&lt;2193000,1451000,IF(B304&lt;2196000,1453000,IF(B304&lt;2200000,1456000,IF(B304&lt;3600000,ROUNDDOWN(B304/4,-3)*2.8-80000,IF(B304&lt;6600000,ROUNDDOWN(B304/4,-3)*3.2-440000,IF(B304&lt;8500000,ROUNDDOWN(B304*0.9,0)-1100000,B304-1950000)))))))),IF(B304&lt;651000,0,IF(B304&lt;1900000,B304-650000,IF(B304&lt;3600000,ROUNDDOWN(B304/4,-3)*2.8-80000,IF(B304&lt;6600000,ROUNDDOWN(B304/4,-3)*3.2-440000,IF(B304&lt;8500000,ROUNDDOWN(B304*0.9,0)-1100000,B304-1950000)))))),0)</f>
        <v/>
      </c>
      <c r="N304" s="18">
        <f>IF(M304&gt;23500000,NA(),IF(C304&gt;=2026,IF(M304&lt;=4890000,1040000,IF(M304&lt;=6550000,670000,620000)),IF(M304&lt;=1320000,950000,IF(M304&lt;=3360000,880000,IF(M304&lt;=4890000,680000,IF(M304&lt;=6550000,630000,580000))))))</f>
        <v/>
      </c>
      <c r="O304" s="18">
        <f>IF(F304&lt;=0,IF(AND(D304="はい",C304&gt;=2026,C304&lt;=2027),IF(E304&lt;=0,0,IF(E304&lt;=30000,E304,IF(E304&lt;=60000,ROUNDUP(E304/2,0)+15000,IF(E304&lt;=120000,ROUNDUP(E304/4,0)+30000,60000)))),IF(E304&lt;=0,0,IF(E304&lt;=20000,E304,IF(E304&lt;=40000,ROUNDUP(E304/2,0)+10000,IF(E304&lt;=80000,ROUNDUP(E304/4,0)+20000,40000))))),IF(E304&lt;=0,IF(F304&lt;=0,0,IF(F304&lt;=25000,F304,IF(F304&lt;=50000,ROUNDUP(F304/2,0)+12500,IF(F304&lt;=100000,ROUNDUP(F304/4,0)+25000,50000)))),MAX(IF(F304&lt;=0,0,IF(F304&lt;=25000,F304,IF(F304&lt;=50000,ROUNDUP(F304/2,0)+12500,IF(F304&lt;=100000,ROUNDUP(F304/4,0)+25000,50000)))),MIN(IF(AND(D304="はい",C304&gt;=2026,C304&lt;=2027),IF(E304&lt;=0,0,IF(E304&lt;=30000,E304,IF(E304&lt;=60000,ROUNDUP(E304/2,0)+15000,IF(E304&lt;=120000,ROUNDUP(E304/4,0)+30000,60000)))),IF(E304&lt;=0,0,IF(E304&lt;=20000,E304,IF(E304&lt;=40000,ROUNDUP(E304/2,0)+10000,IF(E304&lt;=80000,ROUNDUP(E304/4,0)+20000,40000)))))+IF(F304&lt;=0,0,IF(F304&lt;=25000,F304,IF(F304&lt;=50000,ROUNDUP(F304/2,0)+12500,IF(F304&lt;=100000,ROUNDUP(F304/4,0)+25000,50000)))),IF(AND(D304="はい",C304&gt;=2026,C304&lt;=2027),60000,40000)))))</f>
        <v/>
      </c>
      <c r="P304" s="18">
        <f>IF(G304&lt;=0,0,IF(G304&lt;=20000,G304,IF(G304&lt;=40000,ROUNDUP(G304/2,0)+10000,IF(G304&lt;=80000,ROUNDUP(G304/4,0)+20000,40000))))</f>
        <v/>
      </c>
      <c r="Q304" s="18">
        <f>IF(I304&lt;=0,IF(H304&lt;=0,0,IF(H304&lt;=20000,H304,IF(H304&lt;=40000,ROUNDUP(H304/2,0)+10000,IF(H304&lt;=80000,ROUNDUP(H304/4,0)+20000,40000)))),IF(H304&lt;=0,IF(I304&lt;=0,0,IF(I304&lt;=25000,I304,IF(I304&lt;=50000,ROUNDUP(I304/2,0)+12500,IF(I304&lt;=100000,ROUNDUP(I304/4,0)+25000,50000)))),MAX(IF(I304&lt;=0,0,IF(I304&lt;=25000,I304,IF(I304&lt;=50000,ROUNDUP(I304/2,0)+12500,IF(I304&lt;=100000,ROUNDUP(I304/4,0)+25000,50000)))),MIN(IF(H304&lt;=0,0,IF(H304&lt;=20000,H304,IF(H304&lt;=40000,ROUNDUP(H304/2,0)+10000,IF(H304&lt;=80000,ROUNDUP(H304/4,0)+20000,40000))))+IF(I304&lt;=0,0,IF(I304&lt;=25000,I304,IF(I304&lt;=50000,ROUNDUP(I304/2,0)+12500,IF(I304&lt;=100000,ROUNDUP(I304/4,0)+25000,50000)))),40000))))</f>
        <v/>
      </c>
      <c r="R304" s="18">
        <f>MIN(120000,O304+P304+Q304)</f>
        <v/>
      </c>
      <c r="S304" s="18">
        <f>IF(F304&lt;=0,IF(E304&lt;=0,0,IF(E304&lt;=12000,E304,IF(E304&lt;=32000,ROUNDUP(E304/2,0)+6000,IF(E304&lt;=56000,ROUNDUP(E304/4,0)+14000,28000)))),IF(E304&lt;=0,IF(F304&lt;=0,0,IF(F304&lt;=15000,F304,IF(F304&lt;=40000,ROUNDUP(F304/2,0)+7500,IF(F304&lt;=70000,ROUNDUP(F304/4,0)+17500,35000)))),MAX(IF(F304&lt;=0,0,IF(F304&lt;=15000,F304,IF(F304&lt;=40000,ROUNDUP(F304/2,0)+7500,IF(F304&lt;=70000,ROUNDUP(F304/4,0)+17500,35000)))),MIN(IF(E304&lt;=0,0,IF(E304&lt;=12000,E304,IF(E304&lt;=32000,ROUNDUP(E304/2,0)+6000,IF(E304&lt;=56000,ROUNDUP(E304/4,0)+14000,28000))))+IF(F304&lt;=0,0,IF(F304&lt;=15000,F304,IF(F304&lt;=40000,ROUNDUP(F304/2,0)+7500,IF(F304&lt;=70000,ROUNDUP(F304/4,0)+17500,35000)))),28000))))</f>
        <v/>
      </c>
      <c r="T304" s="18">
        <f>IF(G304&lt;=0,0,IF(G304&lt;=12000,G304,IF(G304&lt;=32000,ROUNDUP(G304/2,0)+6000,IF(G304&lt;=56000,ROUNDUP(G304/4,0)+14000,28000))))</f>
        <v/>
      </c>
      <c r="U304" s="18">
        <f>IF(I304&lt;=0,IF(H304&lt;=0,0,IF(H304&lt;=12000,H304,IF(H304&lt;=32000,ROUNDUP(H304/2,0)+6000,IF(H304&lt;=56000,ROUNDUP(H304/4,0)+14000,28000)))),IF(H304&lt;=0,IF(I304&lt;=0,0,IF(I304&lt;=15000,I304,IF(I304&lt;=40000,ROUNDUP(I304/2,0)+7500,IF(I304&lt;=70000,ROUNDUP(I304/4,0)+17500,35000)))),MAX(IF(I304&lt;=0,0,IF(I304&lt;=15000,I304,IF(I304&lt;=40000,ROUNDUP(I304/2,0)+7500,IF(I304&lt;=70000,ROUNDUP(I304/4,0)+17500,35000)))),MIN(IF(H304&lt;=0,0,IF(H304&lt;=12000,H304,IF(H304&lt;=32000,ROUNDUP(H304/2,0)+6000,IF(H304&lt;=56000,ROUNDUP(H304/4,0)+14000,28000))))+IF(I304&lt;=0,0,IF(I304&lt;=15000,I304,IF(I304&lt;=40000,ROUNDUP(I304/2,0)+7500,IF(I304&lt;=70000,ROUNDUP(I304/4,0)+17500,35000)))),28000))))</f>
        <v/>
      </c>
      <c r="V304" s="18">
        <f>MIN(70000,S304+T304+U304)</f>
        <v/>
      </c>
      <c r="W304" s="18">
        <f>MAX(0,ROUNDDOWN(M304-J304-N304-K304-0,-3))</f>
        <v/>
      </c>
      <c r="X304" s="18">
        <f>MAX(0,ROUNDDOWN(M304-J304-N304-K304-R304,-3))</f>
        <v/>
      </c>
      <c r="Y304" s="18">
        <f>IF(W304&lt;=0,0,ROUNDDOWN((W304*LOOKUP(W304,{0,1950001,3300001,6950001,9000001,18000001,40000001},{0.05,0.1,0.2,0.23,0.33,0.4,0.45})-LOOKUP(W304,{0,1950001,3300001,6950001,9000001,18000001,40000001},{0,97500,427500,636000,1536000,2796000,4796000}))*1.021,-2))</f>
        <v/>
      </c>
      <c r="Z304" s="18">
        <f>IF(X304&lt;=0,0,ROUNDDOWN((X304*LOOKUP(X304,{0,1950001,3300001,6950001,9000001,18000001,40000001},{0.05,0.1,0.2,0.23,0.33,0.4,0.45})-LOOKUP(X304,{0,1950001,3300001,6950001,9000001,18000001,40000001},{0,97500,427500,636000,1536000,2796000,4796000}))*1.021,-2))</f>
        <v/>
      </c>
      <c r="AA304" s="18">
        <f>MAX(0,ROUNDDOWN(M304-J304-430000-L304-0,-3))</f>
        <v/>
      </c>
      <c r="AB304" s="18">
        <f>MAX(0,ROUNDDOWN(M304-J304-430000-L304-V304,-3))</f>
        <v/>
      </c>
      <c r="AC304" s="18">
        <f>IF(M304&lt;=450000,0,MAX(0,ROUNDDOWN(AA304*0.06-MIN(50000,AA304)*0.03,-2))+MAX(0,ROUNDDOWN(AA304*0.04-MIN(50000,AA304)*0.02,-2)))</f>
        <v/>
      </c>
      <c r="AD304" s="18">
        <f>IF(M304&lt;=450000,0,MAX(0,ROUNDDOWN(AB304*0.06-MIN(50000,AB304)*0.03,-2))+MAX(0,ROUNDDOWN(AB304*0.04-MIN(50000,AB304)*0.02,-2)))</f>
        <v/>
      </c>
      <c r="AE304" s="18">
        <f>Y304-Z304</f>
        <v/>
      </c>
      <c r="AF304" s="18">
        <f>AC304-AD304</f>
        <v/>
      </c>
      <c r="AG304" s="18">
        <f>AE304+AF304</f>
        <v/>
      </c>
      <c r="AH304" s="20">
        <f>IF(W304&lt;=0,0,LOOKUP(W304,{0,1950001,3300001,6950001,9000001,18000001,40000001},{0.05,0.1,0.2,0.23,0.33,0.4,0.45}))</f>
        <v/>
      </c>
    </row>
    <row r="305">
      <c r="A305" t="inlineStr">
        <is>
          <t>1万円刻み 特例あり一般12万円</t>
        </is>
      </c>
      <c r="B305" s="18">
        <f>'4_1万円刻み'!$A$75</f>
        <v/>
      </c>
      <c r="C305" s="19" t="n">
        <v>2026</v>
      </c>
      <c r="D305" t="inlineStr">
        <is>
          <t>はい</t>
        </is>
      </c>
      <c r="E305" s="18" t="n">
        <v>120000</v>
      </c>
      <c r="F305" s="18" t="n">
        <v>0</v>
      </c>
      <c r="G305" s="18" t="n">
        <v>0</v>
      </c>
      <c r="H305" s="18" t="n">
        <v>0</v>
      </c>
      <c r="I305" s="18" t="n">
        <v>0</v>
      </c>
      <c r="J305" s="18">
        <f>ROUND(MIN(B305/12,650000)*12*0.0915+MIN(B305/12,1390000)*12*(0.0504+0)+B305*0.005,0)</f>
        <v/>
      </c>
      <c r="K305" s="18" t="n">
        <v>0</v>
      </c>
      <c r="L305" s="18" t="n">
        <v>0</v>
      </c>
      <c r="M305" s="18">
        <f>ROUND(IF(C305&gt;=2026,IF(B305&lt;741000,0,IF(B305&lt;2191000,B305-740000,IF(B305&lt;2193000,1451000,IF(B305&lt;2196000,1453000,IF(B305&lt;2200000,1456000,IF(B305&lt;3600000,ROUNDDOWN(B305/4,-3)*2.8-80000,IF(B305&lt;6600000,ROUNDDOWN(B305/4,-3)*3.2-440000,IF(B305&lt;8500000,ROUNDDOWN(B305*0.9,0)-1100000,B305-1950000)))))))),IF(B305&lt;651000,0,IF(B305&lt;1900000,B305-650000,IF(B305&lt;3600000,ROUNDDOWN(B305/4,-3)*2.8-80000,IF(B305&lt;6600000,ROUNDDOWN(B305/4,-3)*3.2-440000,IF(B305&lt;8500000,ROUNDDOWN(B305*0.9,0)-1100000,B305-1950000)))))),0)</f>
        <v/>
      </c>
      <c r="N305" s="18">
        <f>IF(M305&gt;23500000,NA(),IF(C305&gt;=2026,IF(M305&lt;=4890000,1040000,IF(M305&lt;=6550000,670000,620000)),IF(M305&lt;=1320000,950000,IF(M305&lt;=3360000,880000,IF(M305&lt;=4890000,680000,IF(M305&lt;=6550000,630000,580000))))))</f>
        <v/>
      </c>
      <c r="O305" s="18">
        <f>IF(F305&lt;=0,IF(AND(D305="はい",C305&gt;=2026,C305&lt;=2027),IF(E305&lt;=0,0,IF(E305&lt;=30000,E305,IF(E305&lt;=60000,ROUNDUP(E305/2,0)+15000,IF(E305&lt;=120000,ROUNDUP(E305/4,0)+30000,60000)))),IF(E305&lt;=0,0,IF(E305&lt;=20000,E305,IF(E305&lt;=40000,ROUNDUP(E305/2,0)+10000,IF(E305&lt;=80000,ROUNDUP(E305/4,0)+20000,40000))))),IF(E305&lt;=0,IF(F305&lt;=0,0,IF(F305&lt;=25000,F305,IF(F305&lt;=50000,ROUNDUP(F305/2,0)+12500,IF(F305&lt;=100000,ROUNDUP(F305/4,0)+25000,50000)))),MAX(IF(F305&lt;=0,0,IF(F305&lt;=25000,F305,IF(F305&lt;=50000,ROUNDUP(F305/2,0)+12500,IF(F305&lt;=100000,ROUNDUP(F305/4,0)+25000,50000)))),MIN(IF(AND(D305="はい",C305&gt;=2026,C305&lt;=2027),IF(E305&lt;=0,0,IF(E305&lt;=30000,E305,IF(E305&lt;=60000,ROUNDUP(E305/2,0)+15000,IF(E305&lt;=120000,ROUNDUP(E305/4,0)+30000,60000)))),IF(E305&lt;=0,0,IF(E305&lt;=20000,E305,IF(E305&lt;=40000,ROUNDUP(E305/2,0)+10000,IF(E305&lt;=80000,ROUNDUP(E305/4,0)+20000,40000)))))+IF(F305&lt;=0,0,IF(F305&lt;=25000,F305,IF(F305&lt;=50000,ROUNDUP(F305/2,0)+12500,IF(F305&lt;=100000,ROUNDUP(F305/4,0)+25000,50000)))),IF(AND(D305="はい",C305&gt;=2026,C305&lt;=2027),60000,40000)))))</f>
        <v/>
      </c>
      <c r="P305" s="18">
        <f>IF(G305&lt;=0,0,IF(G305&lt;=20000,G305,IF(G305&lt;=40000,ROUNDUP(G305/2,0)+10000,IF(G305&lt;=80000,ROUNDUP(G305/4,0)+20000,40000))))</f>
        <v/>
      </c>
      <c r="Q305" s="18">
        <f>IF(I305&lt;=0,IF(H305&lt;=0,0,IF(H305&lt;=20000,H305,IF(H305&lt;=40000,ROUNDUP(H305/2,0)+10000,IF(H305&lt;=80000,ROUNDUP(H305/4,0)+20000,40000)))),IF(H305&lt;=0,IF(I305&lt;=0,0,IF(I305&lt;=25000,I305,IF(I305&lt;=50000,ROUNDUP(I305/2,0)+12500,IF(I305&lt;=100000,ROUNDUP(I305/4,0)+25000,50000)))),MAX(IF(I305&lt;=0,0,IF(I305&lt;=25000,I305,IF(I305&lt;=50000,ROUNDUP(I305/2,0)+12500,IF(I305&lt;=100000,ROUNDUP(I305/4,0)+25000,50000)))),MIN(IF(H305&lt;=0,0,IF(H305&lt;=20000,H305,IF(H305&lt;=40000,ROUNDUP(H305/2,0)+10000,IF(H305&lt;=80000,ROUNDUP(H305/4,0)+20000,40000))))+IF(I305&lt;=0,0,IF(I305&lt;=25000,I305,IF(I305&lt;=50000,ROUNDUP(I305/2,0)+12500,IF(I305&lt;=100000,ROUNDUP(I305/4,0)+25000,50000)))),40000))))</f>
        <v/>
      </c>
      <c r="R305" s="18">
        <f>MIN(120000,O305+P305+Q305)</f>
        <v/>
      </c>
      <c r="S305" s="18">
        <f>IF(F305&lt;=0,IF(E305&lt;=0,0,IF(E305&lt;=12000,E305,IF(E305&lt;=32000,ROUNDUP(E305/2,0)+6000,IF(E305&lt;=56000,ROUNDUP(E305/4,0)+14000,28000)))),IF(E305&lt;=0,IF(F305&lt;=0,0,IF(F305&lt;=15000,F305,IF(F305&lt;=40000,ROUNDUP(F305/2,0)+7500,IF(F305&lt;=70000,ROUNDUP(F305/4,0)+17500,35000)))),MAX(IF(F305&lt;=0,0,IF(F305&lt;=15000,F305,IF(F305&lt;=40000,ROUNDUP(F305/2,0)+7500,IF(F305&lt;=70000,ROUNDUP(F305/4,0)+17500,35000)))),MIN(IF(E305&lt;=0,0,IF(E305&lt;=12000,E305,IF(E305&lt;=32000,ROUNDUP(E305/2,0)+6000,IF(E305&lt;=56000,ROUNDUP(E305/4,0)+14000,28000))))+IF(F305&lt;=0,0,IF(F305&lt;=15000,F305,IF(F305&lt;=40000,ROUNDUP(F305/2,0)+7500,IF(F305&lt;=70000,ROUNDUP(F305/4,0)+17500,35000)))),28000))))</f>
        <v/>
      </c>
      <c r="T305" s="18">
        <f>IF(G305&lt;=0,0,IF(G305&lt;=12000,G305,IF(G305&lt;=32000,ROUNDUP(G305/2,0)+6000,IF(G305&lt;=56000,ROUNDUP(G305/4,0)+14000,28000))))</f>
        <v/>
      </c>
      <c r="U305" s="18">
        <f>IF(I305&lt;=0,IF(H305&lt;=0,0,IF(H305&lt;=12000,H305,IF(H305&lt;=32000,ROUNDUP(H305/2,0)+6000,IF(H305&lt;=56000,ROUNDUP(H305/4,0)+14000,28000)))),IF(H305&lt;=0,IF(I305&lt;=0,0,IF(I305&lt;=15000,I305,IF(I305&lt;=40000,ROUNDUP(I305/2,0)+7500,IF(I305&lt;=70000,ROUNDUP(I305/4,0)+17500,35000)))),MAX(IF(I305&lt;=0,0,IF(I305&lt;=15000,I305,IF(I305&lt;=40000,ROUNDUP(I305/2,0)+7500,IF(I305&lt;=70000,ROUNDUP(I305/4,0)+17500,35000)))),MIN(IF(H305&lt;=0,0,IF(H305&lt;=12000,H305,IF(H305&lt;=32000,ROUNDUP(H305/2,0)+6000,IF(H305&lt;=56000,ROUNDUP(H305/4,0)+14000,28000))))+IF(I305&lt;=0,0,IF(I305&lt;=15000,I305,IF(I305&lt;=40000,ROUNDUP(I305/2,0)+7500,IF(I305&lt;=70000,ROUNDUP(I305/4,0)+17500,35000)))),28000))))</f>
        <v/>
      </c>
      <c r="V305" s="18">
        <f>MIN(70000,S305+T305+U305)</f>
        <v/>
      </c>
      <c r="W305" s="18">
        <f>MAX(0,ROUNDDOWN(M305-J305-N305-K305-0,-3))</f>
        <v/>
      </c>
      <c r="X305" s="18">
        <f>MAX(0,ROUNDDOWN(M305-J305-N305-K305-R305,-3))</f>
        <v/>
      </c>
      <c r="Y305" s="18">
        <f>IF(W305&lt;=0,0,ROUNDDOWN((W305*LOOKUP(W305,{0,1950001,3300001,6950001,9000001,18000001,40000001},{0.05,0.1,0.2,0.23,0.33,0.4,0.45})-LOOKUP(W305,{0,1950001,3300001,6950001,9000001,18000001,40000001},{0,97500,427500,636000,1536000,2796000,4796000}))*1.021,-2))</f>
        <v/>
      </c>
      <c r="Z305" s="18">
        <f>IF(X305&lt;=0,0,ROUNDDOWN((X305*LOOKUP(X305,{0,1950001,3300001,6950001,9000001,18000001,40000001},{0.05,0.1,0.2,0.23,0.33,0.4,0.45})-LOOKUP(X305,{0,1950001,3300001,6950001,9000001,18000001,40000001},{0,97500,427500,636000,1536000,2796000,4796000}))*1.021,-2))</f>
        <v/>
      </c>
      <c r="AA305" s="18">
        <f>MAX(0,ROUNDDOWN(M305-J305-430000-L305-0,-3))</f>
        <v/>
      </c>
      <c r="AB305" s="18">
        <f>MAX(0,ROUNDDOWN(M305-J305-430000-L305-V305,-3))</f>
        <v/>
      </c>
      <c r="AC305" s="18">
        <f>IF(M305&lt;=450000,0,MAX(0,ROUNDDOWN(AA305*0.06-MIN(50000,AA305)*0.03,-2))+MAX(0,ROUNDDOWN(AA305*0.04-MIN(50000,AA305)*0.02,-2)))</f>
        <v/>
      </c>
      <c r="AD305" s="18">
        <f>IF(M305&lt;=450000,0,MAX(0,ROUNDDOWN(AB305*0.06-MIN(50000,AB305)*0.03,-2))+MAX(0,ROUNDDOWN(AB305*0.04-MIN(50000,AB305)*0.02,-2)))</f>
        <v/>
      </c>
      <c r="AE305" s="18">
        <f>Y305-Z305</f>
        <v/>
      </c>
      <c r="AF305" s="18">
        <f>AC305-AD305</f>
        <v/>
      </c>
      <c r="AG305" s="18">
        <f>AE305+AF305</f>
        <v/>
      </c>
      <c r="AH305" s="20">
        <f>IF(W305&lt;=0,0,LOOKUP(W305,{0,1950001,3300001,6950001,9000001,18000001,40000001},{0.05,0.1,0.2,0.23,0.33,0.4,0.45}))</f>
        <v/>
      </c>
    </row>
    <row r="306">
      <c r="A306" t="inlineStr">
        <is>
          <t>1万円刻み 3区分8万円ずつ</t>
        </is>
      </c>
      <c r="B306" s="18">
        <f>'4_1万円刻み'!$A$76</f>
        <v/>
      </c>
      <c r="C306" s="19" t="n">
        <v>2026</v>
      </c>
      <c r="D306" t="inlineStr">
        <is>
          <t>いいえ</t>
        </is>
      </c>
      <c r="E306" s="18" t="n">
        <v>80000</v>
      </c>
      <c r="F306" s="18" t="n">
        <v>0</v>
      </c>
      <c r="G306" s="18" t="n">
        <v>80000</v>
      </c>
      <c r="H306" s="18" t="n">
        <v>80000</v>
      </c>
      <c r="I306" s="18" t="n">
        <v>0</v>
      </c>
      <c r="J306" s="18">
        <f>ROUND(MIN(B306/12,650000)*12*0.0915+MIN(B306/12,1390000)*12*(0.0504+0)+B306*0.005,0)</f>
        <v/>
      </c>
      <c r="K306" s="18" t="n">
        <v>0</v>
      </c>
      <c r="L306" s="18" t="n">
        <v>0</v>
      </c>
      <c r="M306" s="18">
        <f>ROUND(IF(C306&gt;=2026,IF(B306&lt;741000,0,IF(B306&lt;2191000,B306-740000,IF(B306&lt;2193000,1451000,IF(B306&lt;2196000,1453000,IF(B306&lt;2200000,1456000,IF(B306&lt;3600000,ROUNDDOWN(B306/4,-3)*2.8-80000,IF(B306&lt;6600000,ROUNDDOWN(B306/4,-3)*3.2-440000,IF(B306&lt;8500000,ROUNDDOWN(B306*0.9,0)-1100000,B306-1950000)))))))),IF(B306&lt;651000,0,IF(B306&lt;1900000,B306-650000,IF(B306&lt;3600000,ROUNDDOWN(B306/4,-3)*2.8-80000,IF(B306&lt;6600000,ROUNDDOWN(B306/4,-3)*3.2-440000,IF(B306&lt;8500000,ROUNDDOWN(B306*0.9,0)-1100000,B306-1950000)))))),0)</f>
        <v/>
      </c>
      <c r="N306" s="18">
        <f>IF(M306&gt;23500000,NA(),IF(C306&gt;=2026,IF(M306&lt;=4890000,1040000,IF(M306&lt;=6550000,670000,620000)),IF(M306&lt;=1320000,950000,IF(M306&lt;=3360000,880000,IF(M306&lt;=4890000,680000,IF(M306&lt;=6550000,630000,580000))))))</f>
        <v/>
      </c>
      <c r="O306" s="18">
        <f>IF(F306&lt;=0,IF(AND(D306="はい",C306&gt;=2026,C306&lt;=2027),IF(E306&lt;=0,0,IF(E306&lt;=30000,E306,IF(E306&lt;=60000,ROUNDUP(E306/2,0)+15000,IF(E306&lt;=120000,ROUNDUP(E306/4,0)+30000,60000)))),IF(E306&lt;=0,0,IF(E306&lt;=20000,E306,IF(E306&lt;=40000,ROUNDUP(E306/2,0)+10000,IF(E306&lt;=80000,ROUNDUP(E306/4,0)+20000,40000))))),IF(E306&lt;=0,IF(F306&lt;=0,0,IF(F306&lt;=25000,F306,IF(F306&lt;=50000,ROUNDUP(F306/2,0)+12500,IF(F306&lt;=100000,ROUNDUP(F306/4,0)+25000,50000)))),MAX(IF(F306&lt;=0,0,IF(F306&lt;=25000,F306,IF(F306&lt;=50000,ROUNDUP(F306/2,0)+12500,IF(F306&lt;=100000,ROUNDUP(F306/4,0)+25000,50000)))),MIN(IF(AND(D306="はい",C306&gt;=2026,C306&lt;=2027),IF(E306&lt;=0,0,IF(E306&lt;=30000,E306,IF(E306&lt;=60000,ROUNDUP(E306/2,0)+15000,IF(E306&lt;=120000,ROUNDUP(E306/4,0)+30000,60000)))),IF(E306&lt;=0,0,IF(E306&lt;=20000,E306,IF(E306&lt;=40000,ROUNDUP(E306/2,0)+10000,IF(E306&lt;=80000,ROUNDUP(E306/4,0)+20000,40000)))))+IF(F306&lt;=0,0,IF(F306&lt;=25000,F306,IF(F306&lt;=50000,ROUNDUP(F306/2,0)+12500,IF(F306&lt;=100000,ROUNDUP(F306/4,0)+25000,50000)))),IF(AND(D306="はい",C306&gt;=2026,C306&lt;=2027),60000,40000)))))</f>
        <v/>
      </c>
      <c r="P306" s="18">
        <f>IF(G306&lt;=0,0,IF(G306&lt;=20000,G306,IF(G306&lt;=40000,ROUNDUP(G306/2,0)+10000,IF(G306&lt;=80000,ROUNDUP(G306/4,0)+20000,40000))))</f>
        <v/>
      </c>
      <c r="Q306" s="18">
        <f>IF(I306&lt;=0,IF(H306&lt;=0,0,IF(H306&lt;=20000,H306,IF(H306&lt;=40000,ROUNDUP(H306/2,0)+10000,IF(H306&lt;=80000,ROUNDUP(H306/4,0)+20000,40000)))),IF(H306&lt;=0,IF(I306&lt;=0,0,IF(I306&lt;=25000,I306,IF(I306&lt;=50000,ROUNDUP(I306/2,0)+12500,IF(I306&lt;=100000,ROUNDUP(I306/4,0)+25000,50000)))),MAX(IF(I306&lt;=0,0,IF(I306&lt;=25000,I306,IF(I306&lt;=50000,ROUNDUP(I306/2,0)+12500,IF(I306&lt;=100000,ROUNDUP(I306/4,0)+25000,50000)))),MIN(IF(H306&lt;=0,0,IF(H306&lt;=20000,H306,IF(H306&lt;=40000,ROUNDUP(H306/2,0)+10000,IF(H306&lt;=80000,ROUNDUP(H306/4,0)+20000,40000))))+IF(I306&lt;=0,0,IF(I306&lt;=25000,I306,IF(I306&lt;=50000,ROUNDUP(I306/2,0)+12500,IF(I306&lt;=100000,ROUNDUP(I306/4,0)+25000,50000)))),40000))))</f>
        <v/>
      </c>
      <c r="R306" s="18">
        <f>MIN(120000,O306+P306+Q306)</f>
        <v/>
      </c>
      <c r="S306" s="18">
        <f>IF(F306&lt;=0,IF(E306&lt;=0,0,IF(E306&lt;=12000,E306,IF(E306&lt;=32000,ROUNDUP(E306/2,0)+6000,IF(E306&lt;=56000,ROUNDUP(E306/4,0)+14000,28000)))),IF(E306&lt;=0,IF(F306&lt;=0,0,IF(F306&lt;=15000,F306,IF(F306&lt;=40000,ROUNDUP(F306/2,0)+7500,IF(F306&lt;=70000,ROUNDUP(F306/4,0)+17500,35000)))),MAX(IF(F306&lt;=0,0,IF(F306&lt;=15000,F306,IF(F306&lt;=40000,ROUNDUP(F306/2,0)+7500,IF(F306&lt;=70000,ROUNDUP(F306/4,0)+17500,35000)))),MIN(IF(E306&lt;=0,0,IF(E306&lt;=12000,E306,IF(E306&lt;=32000,ROUNDUP(E306/2,0)+6000,IF(E306&lt;=56000,ROUNDUP(E306/4,0)+14000,28000))))+IF(F306&lt;=0,0,IF(F306&lt;=15000,F306,IF(F306&lt;=40000,ROUNDUP(F306/2,0)+7500,IF(F306&lt;=70000,ROUNDUP(F306/4,0)+17500,35000)))),28000))))</f>
        <v/>
      </c>
      <c r="T306" s="18">
        <f>IF(G306&lt;=0,0,IF(G306&lt;=12000,G306,IF(G306&lt;=32000,ROUNDUP(G306/2,0)+6000,IF(G306&lt;=56000,ROUNDUP(G306/4,0)+14000,28000))))</f>
        <v/>
      </c>
      <c r="U306" s="18">
        <f>IF(I306&lt;=0,IF(H306&lt;=0,0,IF(H306&lt;=12000,H306,IF(H306&lt;=32000,ROUNDUP(H306/2,0)+6000,IF(H306&lt;=56000,ROUNDUP(H306/4,0)+14000,28000)))),IF(H306&lt;=0,IF(I306&lt;=0,0,IF(I306&lt;=15000,I306,IF(I306&lt;=40000,ROUNDUP(I306/2,0)+7500,IF(I306&lt;=70000,ROUNDUP(I306/4,0)+17500,35000)))),MAX(IF(I306&lt;=0,0,IF(I306&lt;=15000,I306,IF(I306&lt;=40000,ROUNDUP(I306/2,0)+7500,IF(I306&lt;=70000,ROUNDUP(I306/4,0)+17500,35000)))),MIN(IF(H306&lt;=0,0,IF(H306&lt;=12000,H306,IF(H306&lt;=32000,ROUNDUP(H306/2,0)+6000,IF(H306&lt;=56000,ROUNDUP(H306/4,0)+14000,28000))))+IF(I306&lt;=0,0,IF(I306&lt;=15000,I306,IF(I306&lt;=40000,ROUNDUP(I306/2,0)+7500,IF(I306&lt;=70000,ROUNDUP(I306/4,0)+17500,35000)))),28000))))</f>
        <v/>
      </c>
      <c r="V306" s="18">
        <f>MIN(70000,S306+T306+U306)</f>
        <v/>
      </c>
      <c r="W306" s="18">
        <f>MAX(0,ROUNDDOWN(M306-J306-N306-K306-0,-3))</f>
        <v/>
      </c>
      <c r="X306" s="18">
        <f>MAX(0,ROUNDDOWN(M306-J306-N306-K306-R306,-3))</f>
        <v/>
      </c>
      <c r="Y306" s="18">
        <f>IF(W306&lt;=0,0,ROUNDDOWN((W306*LOOKUP(W306,{0,1950001,3300001,6950001,9000001,18000001,40000001},{0.05,0.1,0.2,0.23,0.33,0.4,0.45})-LOOKUP(W306,{0,1950001,3300001,6950001,9000001,18000001,40000001},{0,97500,427500,636000,1536000,2796000,4796000}))*1.021,-2))</f>
        <v/>
      </c>
      <c r="Z306" s="18">
        <f>IF(X306&lt;=0,0,ROUNDDOWN((X306*LOOKUP(X306,{0,1950001,3300001,6950001,9000001,18000001,40000001},{0.05,0.1,0.2,0.23,0.33,0.4,0.45})-LOOKUP(X306,{0,1950001,3300001,6950001,9000001,18000001,40000001},{0,97500,427500,636000,1536000,2796000,4796000}))*1.021,-2))</f>
        <v/>
      </c>
      <c r="AA306" s="18">
        <f>MAX(0,ROUNDDOWN(M306-J306-430000-L306-0,-3))</f>
        <v/>
      </c>
      <c r="AB306" s="18">
        <f>MAX(0,ROUNDDOWN(M306-J306-430000-L306-V306,-3))</f>
        <v/>
      </c>
      <c r="AC306" s="18">
        <f>IF(M306&lt;=450000,0,MAX(0,ROUNDDOWN(AA306*0.06-MIN(50000,AA306)*0.03,-2))+MAX(0,ROUNDDOWN(AA306*0.04-MIN(50000,AA306)*0.02,-2)))</f>
        <v/>
      </c>
      <c r="AD306" s="18">
        <f>IF(M306&lt;=450000,0,MAX(0,ROUNDDOWN(AB306*0.06-MIN(50000,AB306)*0.03,-2))+MAX(0,ROUNDDOWN(AB306*0.04-MIN(50000,AB306)*0.02,-2)))</f>
        <v/>
      </c>
      <c r="AE306" s="18">
        <f>Y306-Z306</f>
        <v/>
      </c>
      <c r="AF306" s="18">
        <f>AC306-AD306</f>
        <v/>
      </c>
      <c r="AG306" s="18">
        <f>AE306+AF306</f>
        <v/>
      </c>
      <c r="AH306" s="20">
        <f>IF(W306&lt;=0,0,LOOKUP(W306,{0,1950001,3300001,6950001,9000001,18000001,40000001},{0.05,0.1,0.2,0.23,0.33,0.4,0.45}))</f>
        <v/>
      </c>
    </row>
    <row r="307">
      <c r="A307" t="inlineStr">
        <is>
          <t>1万円刻み 一般8万円</t>
        </is>
      </c>
      <c r="B307" s="18">
        <f>'4_1万円刻み'!$A$76</f>
        <v/>
      </c>
      <c r="C307" s="19" t="n">
        <v>2026</v>
      </c>
      <c r="D307" t="inlineStr">
        <is>
          <t>いいえ</t>
        </is>
      </c>
      <c r="E307" s="18" t="n">
        <v>80000</v>
      </c>
      <c r="F307" s="18" t="n">
        <v>0</v>
      </c>
      <c r="G307" s="18" t="n">
        <v>0</v>
      </c>
      <c r="H307" s="18" t="n">
        <v>0</v>
      </c>
      <c r="I307" s="18" t="n">
        <v>0</v>
      </c>
      <c r="J307" s="18">
        <f>ROUND(MIN(B307/12,650000)*12*0.0915+MIN(B307/12,1390000)*12*(0.0504+0)+B307*0.005,0)</f>
        <v/>
      </c>
      <c r="K307" s="18" t="n">
        <v>0</v>
      </c>
      <c r="L307" s="18" t="n">
        <v>0</v>
      </c>
      <c r="M307" s="18">
        <f>ROUND(IF(C307&gt;=2026,IF(B307&lt;741000,0,IF(B307&lt;2191000,B307-740000,IF(B307&lt;2193000,1451000,IF(B307&lt;2196000,1453000,IF(B307&lt;2200000,1456000,IF(B307&lt;3600000,ROUNDDOWN(B307/4,-3)*2.8-80000,IF(B307&lt;6600000,ROUNDDOWN(B307/4,-3)*3.2-440000,IF(B307&lt;8500000,ROUNDDOWN(B307*0.9,0)-1100000,B307-1950000)))))))),IF(B307&lt;651000,0,IF(B307&lt;1900000,B307-650000,IF(B307&lt;3600000,ROUNDDOWN(B307/4,-3)*2.8-80000,IF(B307&lt;6600000,ROUNDDOWN(B307/4,-3)*3.2-440000,IF(B307&lt;8500000,ROUNDDOWN(B307*0.9,0)-1100000,B307-1950000)))))),0)</f>
        <v/>
      </c>
      <c r="N307" s="18">
        <f>IF(M307&gt;23500000,NA(),IF(C307&gt;=2026,IF(M307&lt;=4890000,1040000,IF(M307&lt;=6550000,670000,620000)),IF(M307&lt;=1320000,950000,IF(M307&lt;=3360000,880000,IF(M307&lt;=4890000,680000,IF(M307&lt;=6550000,630000,580000))))))</f>
        <v/>
      </c>
      <c r="O307" s="18">
        <f>IF(F307&lt;=0,IF(AND(D307="はい",C307&gt;=2026,C307&lt;=2027),IF(E307&lt;=0,0,IF(E307&lt;=30000,E307,IF(E307&lt;=60000,ROUNDUP(E307/2,0)+15000,IF(E307&lt;=120000,ROUNDUP(E307/4,0)+30000,60000)))),IF(E307&lt;=0,0,IF(E307&lt;=20000,E307,IF(E307&lt;=40000,ROUNDUP(E307/2,0)+10000,IF(E307&lt;=80000,ROUNDUP(E307/4,0)+20000,40000))))),IF(E307&lt;=0,IF(F307&lt;=0,0,IF(F307&lt;=25000,F307,IF(F307&lt;=50000,ROUNDUP(F307/2,0)+12500,IF(F307&lt;=100000,ROUNDUP(F307/4,0)+25000,50000)))),MAX(IF(F307&lt;=0,0,IF(F307&lt;=25000,F307,IF(F307&lt;=50000,ROUNDUP(F307/2,0)+12500,IF(F307&lt;=100000,ROUNDUP(F307/4,0)+25000,50000)))),MIN(IF(AND(D307="はい",C307&gt;=2026,C307&lt;=2027),IF(E307&lt;=0,0,IF(E307&lt;=30000,E307,IF(E307&lt;=60000,ROUNDUP(E307/2,0)+15000,IF(E307&lt;=120000,ROUNDUP(E307/4,0)+30000,60000)))),IF(E307&lt;=0,0,IF(E307&lt;=20000,E307,IF(E307&lt;=40000,ROUNDUP(E307/2,0)+10000,IF(E307&lt;=80000,ROUNDUP(E307/4,0)+20000,40000)))))+IF(F307&lt;=0,0,IF(F307&lt;=25000,F307,IF(F307&lt;=50000,ROUNDUP(F307/2,0)+12500,IF(F307&lt;=100000,ROUNDUP(F307/4,0)+25000,50000)))),IF(AND(D307="はい",C307&gt;=2026,C307&lt;=2027),60000,40000)))))</f>
        <v/>
      </c>
      <c r="P307" s="18">
        <f>IF(G307&lt;=0,0,IF(G307&lt;=20000,G307,IF(G307&lt;=40000,ROUNDUP(G307/2,0)+10000,IF(G307&lt;=80000,ROUNDUP(G307/4,0)+20000,40000))))</f>
        <v/>
      </c>
      <c r="Q307" s="18">
        <f>IF(I307&lt;=0,IF(H307&lt;=0,0,IF(H307&lt;=20000,H307,IF(H307&lt;=40000,ROUNDUP(H307/2,0)+10000,IF(H307&lt;=80000,ROUNDUP(H307/4,0)+20000,40000)))),IF(H307&lt;=0,IF(I307&lt;=0,0,IF(I307&lt;=25000,I307,IF(I307&lt;=50000,ROUNDUP(I307/2,0)+12500,IF(I307&lt;=100000,ROUNDUP(I307/4,0)+25000,50000)))),MAX(IF(I307&lt;=0,0,IF(I307&lt;=25000,I307,IF(I307&lt;=50000,ROUNDUP(I307/2,0)+12500,IF(I307&lt;=100000,ROUNDUP(I307/4,0)+25000,50000)))),MIN(IF(H307&lt;=0,0,IF(H307&lt;=20000,H307,IF(H307&lt;=40000,ROUNDUP(H307/2,0)+10000,IF(H307&lt;=80000,ROUNDUP(H307/4,0)+20000,40000))))+IF(I307&lt;=0,0,IF(I307&lt;=25000,I307,IF(I307&lt;=50000,ROUNDUP(I307/2,0)+12500,IF(I307&lt;=100000,ROUNDUP(I307/4,0)+25000,50000)))),40000))))</f>
        <v/>
      </c>
      <c r="R307" s="18">
        <f>MIN(120000,O307+P307+Q307)</f>
        <v/>
      </c>
      <c r="S307" s="18">
        <f>IF(F307&lt;=0,IF(E307&lt;=0,0,IF(E307&lt;=12000,E307,IF(E307&lt;=32000,ROUNDUP(E307/2,0)+6000,IF(E307&lt;=56000,ROUNDUP(E307/4,0)+14000,28000)))),IF(E307&lt;=0,IF(F307&lt;=0,0,IF(F307&lt;=15000,F307,IF(F307&lt;=40000,ROUNDUP(F307/2,0)+7500,IF(F307&lt;=70000,ROUNDUP(F307/4,0)+17500,35000)))),MAX(IF(F307&lt;=0,0,IF(F307&lt;=15000,F307,IF(F307&lt;=40000,ROUNDUP(F307/2,0)+7500,IF(F307&lt;=70000,ROUNDUP(F307/4,0)+17500,35000)))),MIN(IF(E307&lt;=0,0,IF(E307&lt;=12000,E307,IF(E307&lt;=32000,ROUNDUP(E307/2,0)+6000,IF(E307&lt;=56000,ROUNDUP(E307/4,0)+14000,28000))))+IF(F307&lt;=0,0,IF(F307&lt;=15000,F307,IF(F307&lt;=40000,ROUNDUP(F307/2,0)+7500,IF(F307&lt;=70000,ROUNDUP(F307/4,0)+17500,35000)))),28000))))</f>
        <v/>
      </c>
      <c r="T307" s="18">
        <f>IF(G307&lt;=0,0,IF(G307&lt;=12000,G307,IF(G307&lt;=32000,ROUNDUP(G307/2,0)+6000,IF(G307&lt;=56000,ROUNDUP(G307/4,0)+14000,28000))))</f>
        <v/>
      </c>
      <c r="U307" s="18">
        <f>IF(I307&lt;=0,IF(H307&lt;=0,0,IF(H307&lt;=12000,H307,IF(H307&lt;=32000,ROUNDUP(H307/2,0)+6000,IF(H307&lt;=56000,ROUNDUP(H307/4,0)+14000,28000)))),IF(H307&lt;=0,IF(I307&lt;=0,0,IF(I307&lt;=15000,I307,IF(I307&lt;=40000,ROUNDUP(I307/2,0)+7500,IF(I307&lt;=70000,ROUNDUP(I307/4,0)+17500,35000)))),MAX(IF(I307&lt;=0,0,IF(I307&lt;=15000,I307,IF(I307&lt;=40000,ROUNDUP(I307/2,0)+7500,IF(I307&lt;=70000,ROUNDUP(I307/4,0)+17500,35000)))),MIN(IF(H307&lt;=0,0,IF(H307&lt;=12000,H307,IF(H307&lt;=32000,ROUNDUP(H307/2,0)+6000,IF(H307&lt;=56000,ROUNDUP(H307/4,0)+14000,28000))))+IF(I307&lt;=0,0,IF(I307&lt;=15000,I307,IF(I307&lt;=40000,ROUNDUP(I307/2,0)+7500,IF(I307&lt;=70000,ROUNDUP(I307/4,0)+17500,35000)))),28000))))</f>
        <v/>
      </c>
      <c r="V307" s="18">
        <f>MIN(70000,S307+T307+U307)</f>
        <v/>
      </c>
      <c r="W307" s="18">
        <f>MAX(0,ROUNDDOWN(M307-J307-N307-K307-0,-3))</f>
        <v/>
      </c>
      <c r="X307" s="18">
        <f>MAX(0,ROUNDDOWN(M307-J307-N307-K307-R307,-3))</f>
        <v/>
      </c>
      <c r="Y307" s="18">
        <f>IF(W307&lt;=0,0,ROUNDDOWN((W307*LOOKUP(W307,{0,1950001,3300001,6950001,9000001,18000001,40000001},{0.05,0.1,0.2,0.23,0.33,0.4,0.45})-LOOKUP(W307,{0,1950001,3300001,6950001,9000001,18000001,40000001},{0,97500,427500,636000,1536000,2796000,4796000}))*1.021,-2))</f>
        <v/>
      </c>
      <c r="Z307" s="18">
        <f>IF(X307&lt;=0,0,ROUNDDOWN((X307*LOOKUP(X307,{0,1950001,3300001,6950001,9000001,18000001,40000001},{0.05,0.1,0.2,0.23,0.33,0.4,0.45})-LOOKUP(X307,{0,1950001,3300001,6950001,9000001,18000001,40000001},{0,97500,427500,636000,1536000,2796000,4796000}))*1.021,-2))</f>
        <v/>
      </c>
      <c r="AA307" s="18">
        <f>MAX(0,ROUNDDOWN(M307-J307-430000-L307-0,-3))</f>
        <v/>
      </c>
      <c r="AB307" s="18">
        <f>MAX(0,ROUNDDOWN(M307-J307-430000-L307-V307,-3))</f>
        <v/>
      </c>
      <c r="AC307" s="18">
        <f>IF(M307&lt;=450000,0,MAX(0,ROUNDDOWN(AA307*0.06-MIN(50000,AA307)*0.03,-2))+MAX(0,ROUNDDOWN(AA307*0.04-MIN(50000,AA307)*0.02,-2)))</f>
        <v/>
      </c>
      <c r="AD307" s="18">
        <f>IF(M307&lt;=450000,0,MAX(0,ROUNDDOWN(AB307*0.06-MIN(50000,AB307)*0.03,-2))+MAX(0,ROUNDDOWN(AB307*0.04-MIN(50000,AB307)*0.02,-2)))</f>
        <v/>
      </c>
      <c r="AE307" s="18">
        <f>Y307-Z307</f>
        <v/>
      </c>
      <c r="AF307" s="18">
        <f>AC307-AD307</f>
        <v/>
      </c>
      <c r="AG307" s="18">
        <f>AE307+AF307</f>
        <v/>
      </c>
      <c r="AH307" s="20">
        <f>IF(W307&lt;=0,0,LOOKUP(W307,{0,1950001,3300001,6950001,9000001,18000001,40000001},{0.05,0.1,0.2,0.23,0.33,0.4,0.45}))</f>
        <v/>
      </c>
    </row>
    <row r="308">
      <c r="A308" t="inlineStr">
        <is>
          <t>1万円刻み 特例あり一般12万円</t>
        </is>
      </c>
      <c r="B308" s="18">
        <f>'4_1万円刻み'!$A$76</f>
        <v/>
      </c>
      <c r="C308" s="19" t="n">
        <v>2026</v>
      </c>
      <c r="D308" t="inlineStr">
        <is>
          <t>はい</t>
        </is>
      </c>
      <c r="E308" s="18" t="n">
        <v>120000</v>
      </c>
      <c r="F308" s="18" t="n">
        <v>0</v>
      </c>
      <c r="G308" s="18" t="n">
        <v>0</v>
      </c>
      <c r="H308" s="18" t="n">
        <v>0</v>
      </c>
      <c r="I308" s="18" t="n">
        <v>0</v>
      </c>
      <c r="J308" s="18">
        <f>ROUND(MIN(B308/12,650000)*12*0.0915+MIN(B308/12,1390000)*12*(0.0504+0)+B308*0.005,0)</f>
        <v/>
      </c>
      <c r="K308" s="18" t="n">
        <v>0</v>
      </c>
      <c r="L308" s="18" t="n">
        <v>0</v>
      </c>
      <c r="M308" s="18">
        <f>ROUND(IF(C308&gt;=2026,IF(B308&lt;741000,0,IF(B308&lt;2191000,B308-740000,IF(B308&lt;2193000,1451000,IF(B308&lt;2196000,1453000,IF(B308&lt;2200000,1456000,IF(B308&lt;3600000,ROUNDDOWN(B308/4,-3)*2.8-80000,IF(B308&lt;6600000,ROUNDDOWN(B308/4,-3)*3.2-440000,IF(B308&lt;8500000,ROUNDDOWN(B308*0.9,0)-1100000,B308-1950000)))))))),IF(B308&lt;651000,0,IF(B308&lt;1900000,B308-650000,IF(B308&lt;3600000,ROUNDDOWN(B308/4,-3)*2.8-80000,IF(B308&lt;6600000,ROUNDDOWN(B308/4,-3)*3.2-440000,IF(B308&lt;8500000,ROUNDDOWN(B308*0.9,0)-1100000,B308-1950000)))))),0)</f>
        <v/>
      </c>
      <c r="N308" s="18">
        <f>IF(M308&gt;23500000,NA(),IF(C308&gt;=2026,IF(M308&lt;=4890000,1040000,IF(M308&lt;=6550000,670000,620000)),IF(M308&lt;=1320000,950000,IF(M308&lt;=3360000,880000,IF(M308&lt;=4890000,680000,IF(M308&lt;=6550000,630000,580000))))))</f>
        <v/>
      </c>
      <c r="O308" s="18">
        <f>IF(F308&lt;=0,IF(AND(D308="はい",C308&gt;=2026,C308&lt;=2027),IF(E308&lt;=0,0,IF(E308&lt;=30000,E308,IF(E308&lt;=60000,ROUNDUP(E308/2,0)+15000,IF(E308&lt;=120000,ROUNDUP(E308/4,0)+30000,60000)))),IF(E308&lt;=0,0,IF(E308&lt;=20000,E308,IF(E308&lt;=40000,ROUNDUP(E308/2,0)+10000,IF(E308&lt;=80000,ROUNDUP(E308/4,0)+20000,40000))))),IF(E308&lt;=0,IF(F308&lt;=0,0,IF(F308&lt;=25000,F308,IF(F308&lt;=50000,ROUNDUP(F308/2,0)+12500,IF(F308&lt;=100000,ROUNDUP(F308/4,0)+25000,50000)))),MAX(IF(F308&lt;=0,0,IF(F308&lt;=25000,F308,IF(F308&lt;=50000,ROUNDUP(F308/2,0)+12500,IF(F308&lt;=100000,ROUNDUP(F308/4,0)+25000,50000)))),MIN(IF(AND(D308="はい",C308&gt;=2026,C308&lt;=2027),IF(E308&lt;=0,0,IF(E308&lt;=30000,E308,IF(E308&lt;=60000,ROUNDUP(E308/2,0)+15000,IF(E308&lt;=120000,ROUNDUP(E308/4,0)+30000,60000)))),IF(E308&lt;=0,0,IF(E308&lt;=20000,E308,IF(E308&lt;=40000,ROUNDUP(E308/2,0)+10000,IF(E308&lt;=80000,ROUNDUP(E308/4,0)+20000,40000)))))+IF(F308&lt;=0,0,IF(F308&lt;=25000,F308,IF(F308&lt;=50000,ROUNDUP(F308/2,0)+12500,IF(F308&lt;=100000,ROUNDUP(F308/4,0)+25000,50000)))),IF(AND(D308="はい",C308&gt;=2026,C308&lt;=2027),60000,40000)))))</f>
        <v/>
      </c>
      <c r="P308" s="18">
        <f>IF(G308&lt;=0,0,IF(G308&lt;=20000,G308,IF(G308&lt;=40000,ROUNDUP(G308/2,0)+10000,IF(G308&lt;=80000,ROUNDUP(G308/4,0)+20000,40000))))</f>
        <v/>
      </c>
      <c r="Q308" s="18">
        <f>IF(I308&lt;=0,IF(H308&lt;=0,0,IF(H308&lt;=20000,H308,IF(H308&lt;=40000,ROUNDUP(H308/2,0)+10000,IF(H308&lt;=80000,ROUNDUP(H308/4,0)+20000,40000)))),IF(H308&lt;=0,IF(I308&lt;=0,0,IF(I308&lt;=25000,I308,IF(I308&lt;=50000,ROUNDUP(I308/2,0)+12500,IF(I308&lt;=100000,ROUNDUP(I308/4,0)+25000,50000)))),MAX(IF(I308&lt;=0,0,IF(I308&lt;=25000,I308,IF(I308&lt;=50000,ROUNDUP(I308/2,0)+12500,IF(I308&lt;=100000,ROUNDUP(I308/4,0)+25000,50000)))),MIN(IF(H308&lt;=0,0,IF(H308&lt;=20000,H308,IF(H308&lt;=40000,ROUNDUP(H308/2,0)+10000,IF(H308&lt;=80000,ROUNDUP(H308/4,0)+20000,40000))))+IF(I308&lt;=0,0,IF(I308&lt;=25000,I308,IF(I308&lt;=50000,ROUNDUP(I308/2,0)+12500,IF(I308&lt;=100000,ROUNDUP(I308/4,0)+25000,50000)))),40000))))</f>
        <v/>
      </c>
      <c r="R308" s="18">
        <f>MIN(120000,O308+P308+Q308)</f>
        <v/>
      </c>
      <c r="S308" s="18">
        <f>IF(F308&lt;=0,IF(E308&lt;=0,0,IF(E308&lt;=12000,E308,IF(E308&lt;=32000,ROUNDUP(E308/2,0)+6000,IF(E308&lt;=56000,ROUNDUP(E308/4,0)+14000,28000)))),IF(E308&lt;=0,IF(F308&lt;=0,0,IF(F308&lt;=15000,F308,IF(F308&lt;=40000,ROUNDUP(F308/2,0)+7500,IF(F308&lt;=70000,ROUNDUP(F308/4,0)+17500,35000)))),MAX(IF(F308&lt;=0,0,IF(F308&lt;=15000,F308,IF(F308&lt;=40000,ROUNDUP(F308/2,0)+7500,IF(F308&lt;=70000,ROUNDUP(F308/4,0)+17500,35000)))),MIN(IF(E308&lt;=0,0,IF(E308&lt;=12000,E308,IF(E308&lt;=32000,ROUNDUP(E308/2,0)+6000,IF(E308&lt;=56000,ROUNDUP(E308/4,0)+14000,28000))))+IF(F308&lt;=0,0,IF(F308&lt;=15000,F308,IF(F308&lt;=40000,ROUNDUP(F308/2,0)+7500,IF(F308&lt;=70000,ROUNDUP(F308/4,0)+17500,35000)))),28000))))</f>
        <v/>
      </c>
      <c r="T308" s="18">
        <f>IF(G308&lt;=0,0,IF(G308&lt;=12000,G308,IF(G308&lt;=32000,ROUNDUP(G308/2,0)+6000,IF(G308&lt;=56000,ROUNDUP(G308/4,0)+14000,28000))))</f>
        <v/>
      </c>
      <c r="U308" s="18">
        <f>IF(I308&lt;=0,IF(H308&lt;=0,0,IF(H308&lt;=12000,H308,IF(H308&lt;=32000,ROUNDUP(H308/2,0)+6000,IF(H308&lt;=56000,ROUNDUP(H308/4,0)+14000,28000)))),IF(H308&lt;=0,IF(I308&lt;=0,0,IF(I308&lt;=15000,I308,IF(I308&lt;=40000,ROUNDUP(I308/2,0)+7500,IF(I308&lt;=70000,ROUNDUP(I308/4,0)+17500,35000)))),MAX(IF(I308&lt;=0,0,IF(I308&lt;=15000,I308,IF(I308&lt;=40000,ROUNDUP(I308/2,0)+7500,IF(I308&lt;=70000,ROUNDUP(I308/4,0)+17500,35000)))),MIN(IF(H308&lt;=0,0,IF(H308&lt;=12000,H308,IF(H308&lt;=32000,ROUNDUP(H308/2,0)+6000,IF(H308&lt;=56000,ROUNDUP(H308/4,0)+14000,28000))))+IF(I308&lt;=0,0,IF(I308&lt;=15000,I308,IF(I308&lt;=40000,ROUNDUP(I308/2,0)+7500,IF(I308&lt;=70000,ROUNDUP(I308/4,0)+17500,35000)))),28000))))</f>
        <v/>
      </c>
      <c r="V308" s="18">
        <f>MIN(70000,S308+T308+U308)</f>
        <v/>
      </c>
      <c r="W308" s="18">
        <f>MAX(0,ROUNDDOWN(M308-J308-N308-K308-0,-3))</f>
        <v/>
      </c>
      <c r="X308" s="18">
        <f>MAX(0,ROUNDDOWN(M308-J308-N308-K308-R308,-3))</f>
        <v/>
      </c>
      <c r="Y308" s="18">
        <f>IF(W308&lt;=0,0,ROUNDDOWN((W308*LOOKUP(W308,{0,1950001,3300001,6950001,9000001,18000001,40000001},{0.05,0.1,0.2,0.23,0.33,0.4,0.45})-LOOKUP(W308,{0,1950001,3300001,6950001,9000001,18000001,40000001},{0,97500,427500,636000,1536000,2796000,4796000}))*1.021,-2))</f>
        <v/>
      </c>
      <c r="Z308" s="18">
        <f>IF(X308&lt;=0,0,ROUNDDOWN((X308*LOOKUP(X308,{0,1950001,3300001,6950001,9000001,18000001,40000001},{0.05,0.1,0.2,0.23,0.33,0.4,0.45})-LOOKUP(X308,{0,1950001,3300001,6950001,9000001,18000001,40000001},{0,97500,427500,636000,1536000,2796000,4796000}))*1.021,-2))</f>
        <v/>
      </c>
      <c r="AA308" s="18">
        <f>MAX(0,ROUNDDOWN(M308-J308-430000-L308-0,-3))</f>
        <v/>
      </c>
      <c r="AB308" s="18">
        <f>MAX(0,ROUNDDOWN(M308-J308-430000-L308-V308,-3))</f>
        <v/>
      </c>
      <c r="AC308" s="18">
        <f>IF(M308&lt;=450000,0,MAX(0,ROUNDDOWN(AA308*0.06-MIN(50000,AA308)*0.03,-2))+MAX(0,ROUNDDOWN(AA308*0.04-MIN(50000,AA308)*0.02,-2)))</f>
        <v/>
      </c>
      <c r="AD308" s="18">
        <f>IF(M308&lt;=450000,0,MAX(0,ROUNDDOWN(AB308*0.06-MIN(50000,AB308)*0.03,-2))+MAX(0,ROUNDDOWN(AB308*0.04-MIN(50000,AB308)*0.02,-2)))</f>
        <v/>
      </c>
      <c r="AE308" s="18">
        <f>Y308-Z308</f>
        <v/>
      </c>
      <c r="AF308" s="18">
        <f>AC308-AD308</f>
        <v/>
      </c>
      <c r="AG308" s="18">
        <f>AE308+AF308</f>
        <v/>
      </c>
      <c r="AH308" s="20">
        <f>IF(W308&lt;=0,0,LOOKUP(W308,{0,1950001,3300001,6950001,9000001,18000001,40000001},{0.05,0.1,0.2,0.23,0.33,0.4,0.45}))</f>
        <v/>
      </c>
    </row>
    <row r="309">
      <c r="A309" t="inlineStr">
        <is>
          <t>1万円刻み 3区分8万円ずつ</t>
        </is>
      </c>
      <c r="B309" s="18">
        <f>'4_1万円刻み'!$A$77</f>
        <v/>
      </c>
      <c r="C309" s="19" t="n">
        <v>2026</v>
      </c>
      <c r="D309" t="inlineStr">
        <is>
          <t>いいえ</t>
        </is>
      </c>
      <c r="E309" s="18" t="n">
        <v>80000</v>
      </c>
      <c r="F309" s="18" t="n">
        <v>0</v>
      </c>
      <c r="G309" s="18" t="n">
        <v>80000</v>
      </c>
      <c r="H309" s="18" t="n">
        <v>80000</v>
      </c>
      <c r="I309" s="18" t="n">
        <v>0</v>
      </c>
      <c r="J309" s="18">
        <f>ROUND(MIN(B309/12,650000)*12*0.0915+MIN(B309/12,1390000)*12*(0.0504+0)+B309*0.005,0)</f>
        <v/>
      </c>
      <c r="K309" s="18" t="n">
        <v>0</v>
      </c>
      <c r="L309" s="18" t="n">
        <v>0</v>
      </c>
      <c r="M309" s="18">
        <f>ROUND(IF(C309&gt;=2026,IF(B309&lt;741000,0,IF(B309&lt;2191000,B309-740000,IF(B309&lt;2193000,1451000,IF(B309&lt;2196000,1453000,IF(B309&lt;2200000,1456000,IF(B309&lt;3600000,ROUNDDOWN(B309/4,-3)*2.8-80000,IF(B309&lt;6600000,ROUNDDOWN(B309/4,-3)*3.2-440000,IF(B309&lt;8500000,ROUNDDOWN(B309*0.9,0)-1100000,B309-1950000)))))))),IF(B309&lt;651000,0,IF(B309&lt;1900000,B309-650000,IF(B309&lt;3600000,ROUNDDOWN(B309/4,-3)*2.8-80000,IF(B309&lt;6600000,ROUNDDOWN(B309/4,-3)*3.2-440000,IF(B309&lt;8500000,ROUNDDOWN(B309*0.9,0)-1100000,B309-1950000)))))),0)</f>
        <v/>
      </c>
      <c r="N309" s="18">
        <f>IF(M309&gt;23500000,NA(),IF(C309&gt;=2026,IF(M309&lt;=4890000,1040000,IF(M309&lt;=6550000,670000,620000)),IF(M309&lt;=1320000,950000,IF(M309&lt;=3360000,880000,IF(M309&lt;=4890000,680000,IF(M309&lt;=6550000,630000,580000))))))</f>
        <v/>
      </c>
      <c r="O309" s="18">
        <f>IF(F309&lt;=0,IF(AND(D309="はい",C309&gt;=2026,C309&lt;=2027),IF(E309&lt;=0,0,IF(E309&lt;=30000,E309,IF(E309&lt;=60000,ROUNDUP(E309/2,0)+15000,IF(E309&lt;=120000,ROUNDUP(E309/4,0)+30000,60000)))),IF(E309&lt;=0,0,IF(E309&lt;=20000,E309,IF(E309&lt;=40000,ROUNDUP(E309/2,0)+10000,IF(E309&lt;=80000,ROUNDUP(E309/4,0)+20000,40000))))),IF(E309&lt;=0,IF(F309&lt;=0,0,IF(F309&lt;=25000,F309,IF(F309&lt;=50000,ROUNDUP(F309/2,0)+12500,IF(F309&lt;=100000,ROUNDUP(F309/4,0)+25000,50000)))),MAX(IF(F309&lt;=0,0,IF(F309&lt;=25000,F309,IF(F309&lt;=50000,ROUNDUP(F309/2,0)+12500,IF(F309&lt;=100000,ROUNDUP(F309/4,0)+25000,50000)))),MIN(IF(AND(D309="はい",C309&gt;=2026,C309&lt;=2027),IF(E309&lt;=0,0,IF(E309&lt;=30000,E309,IF(E309&lt;=60000,ROUNDUP(E309/2,0)+15000,IF(E309&lt;=120000,ROUNDUP(E309/4,0)+30000,60000)))),IF(E309&lt;=0,0,IF(E309&lt;=20000,E309,IF(E309&lt;=40000,ROUNDUP(E309/2,0)+10000,IF(E309&lt;=80000,ROUNDUP(E309/4,0)+20000,40000)))))+IF(F309&lt;=0,0,IF(F309&lt;=25000,F309,IF(F309&lt;=50000,ROUNDUP(F309/2,0)+12500,IF(F309&lt;=100000,ROUNDUP(F309/4,0)+25000,50000)))),IF(AND(D309="はい",C309&gt;=2026,C309&lt;=2027),60000,40000)))))</f>
        <v/>
      </c>
      <c r="P309" s="18">
        <f>IF(G309&lt;=0,0,IF(G309&lt;=20000,G309,IF(G309&lt;=40000,ROUNDUP(G309/2,0)+10000,IF(G309&lt;=80000,ROUNDUP(G309/4,0)+20000,40000))))</f>
        <v/>
      </c>
      <c r="Q309" s="18">
        <f>IF(I309&lt;=0,IF(H309&lt;=0,0,IF(H309&lt;=20000,H309,IF(H309&lt;=40000,ROUNDUP(H309/2,0)+10000,IF(H309&lt;=80000,ROUNDUP(H309/4,0)+20000,40000)))),IF(H309&lt;=0,IF(I309&lt;=0,0,IF(I309&lt;=25000,I309,IF(I309&lt;=50000,ROUNDUP(I309/2,0)+12500,IF(I309&lt;=100000,ROUNDUP(I309/4,0)+25000,50000)))),MAX(IF(I309&lt;=0,0,IF(I309&lt;=25000,I309,IF(I309&lt;=50000,ROUNDUP(I309/2,0)+12500,IF(I309&lt;=100000,ROUNDUP(I309/4,0)+25000,50000)))),MIN(IF(H309&lt;=0,0,IF(H309&lt;=20000,H309,IF(H309&lt;=40000,ROUNDUP(H309/2,0)+10000,IF(H309&lt;=80000,ROUNDUP(H309/4,0)+20000,40000))))+IF(I309&lt;=0,0,IF(I309&lt;=25000,I309,IF(I309&lt;=50000,ROUNDUP(I309/2,0)+12500,IF(I309&lt;=100000,ROUNDUP(I309/4,0)+25000,50000)))),40000))))</f>
        <v/>
      </c>
      <c r="R309" s="18">
        <f>MIN(120000,O309+P309+Q309)</f>
        <v/>
      </c>
      <c r="S309" s="18">
        <f>IF(F309&lt;=0,IF(E309&lt;=0,0,IF(E309&lt;=12000,E309,IF(E309&lt;=32000,ROUNDUP(E309/2,0)+6000,IF(E309&lt;=56000,ROUNDUP(E309/4,0)+14000,28000)))),IF(E309&lt;=0,IF(F309&lt;=0,0,IF(F309&lt;=15000,F309,IF(F309&lt;=40000,ROUNDUP(F309/2,0)+7500,IF(F309&lt;=70000,ROUNDUP(F309/4,0)+17500,35000)))),MAX(IF(F309&lt;=0,0,IF(F309&lt;=15000,F309,IF(F309&lt;=40000,ROUNDUP(F309/2,0)+7500,IF(F309&lt;=70000,ROUNDUP(F309/4,0)+17500,35000)))),MIN(IF(E309&lt;=0,0,IF(E309&lt;=12000,E309,IF(E309&lt;=32000,ROUNDUP(E309/2,0)+6000,IF(E309&lt;=56000,ROUNDUP(E309/4,0)+14000,28000))))+IF(F309&lt;=0,0,IF(F309&lt;=15000,F309,IF(F309&lt;=40000,ROUNDUP(F309/2,0)+7500,IF(F309&lt;=70000,ROUNDUP(F309/4,0)+17500,35000)))),28000))))</f>
        <v/>
      </c>
      <c r="T309" s="18">
        <f>IF(G309&lt;=0,0,IF(G309&lt;=12000,G309,IF(G309&lt;=32000,ROUNDUP(G309/2,0)+6000,IF(G309&lt;=56000,ROUNDUP(G309/4,0)+14000,28000))))</f>
        <v/>
      </c>
      <c r="U309" s="18">
        <f>IF(I309&lt;=0,IF(H309&lt;=0,0,IF(H309&lt;=12000,H309,IF(H309&lt;=32000,ROUNDUP(H309/2,0)+6000,IF(H309&lt;=56000,ROUNDUP(H309/4,0)+14000,28000)))),IF(H309&lt;=0,IF(I309&lt;=0,0,IF(I309&lt;=15000,I309,IF(I309&lt;=40000,ROUNDUP(I309/2,0)+7500,IF(I309&lt;=70000,ROUNDUP(I309/4,0)+17500,35000)))),MAX(IF(I309&lt;=0,0,IF(I309&lt;=15000,I309,IF(I309&lt;=40000,ROUNDUP(I309/2,0)+7500,IF(I309&lt;=70000,ROUNDUP(I309/4,0)+17500,35000)))),MIN(IF(H309&lt;=0,0,IF(H309&lt;=12000,H309,IF(H309&lt;=32000,ROUNDUP(H309/2,0)+6000,IF(H309&lt;=56000,ROUNDUP(H309/4,0)+14000,28000))))+IF(I309&lt;=0,0,IF(I309&lt;=15000,I309,IF(I309&lt;=40000,ROUNDUP(I309/2,0)+7500,IF(I309&lt;=70000,ROUNDUP(I309/4,0)+17500,35000)))),28000))))</f>
        <v/>
      </c>
      <c r="V309" s="18">
        <f>MIN(70000,S309+T309+U309)</f>
        <v/>
      </c>
      <c r="W309" s="18">
        <f>MAX(0,ROUNDDOWN(M309-J309-N309-K309-0,-3))</f>
        <v/>
      </c>
      <c r="X309" s="18">
        <f>MAX(0,ROUNDDOWN(M309-J309-N309-K309-R309,-3))</f>
        <v/>
      </c>
      <c r="Y309" s="18">
        <f>IF(W309&lt;=0,0,ROUNDDOWN((W309*LOOKUP(W309,{0,1950001,3300001,6950001,9000001,18000001,40000001},{0.05,0.1,0.2,0.23,0.33,0.4,0.45})-LOOKUP(W309,{0,1950001,3300001,6950001,9000001,18000001,40000001},{0,97500,427500,636000,1536000,2796000,4796000}))*1.021,-2))</f>
        <v/>
      </c>
      <c r="Z309" s="18">
        <f>IF(X309&lt;=0,0,ROUNDDOWN((X309*LOOKUP(X309,{0,1950001,3300001,6950001,9000001,18000001,40000001},{0.05,0.1,0.2,0.23,0.33,0.4,0.45})-LOOKUP(X309,{0,1950001,3300001,6950001,9000001,18000001,40000001},{0,97500,427500,636000,1536000,2796000,4796000}))*1.021,-2))</f>
        <v/>
      </c>
      <c r="AA309" s="18">
        <f>MAX(0,ROUNDDOWN(M309-J309-430000-L309-0,-3))</f>
        <v/>
      </c>
      <c r="AB309" s="18">
        <f>MAX(0,ROUNDDOWN(M309-J309-430000-L309-V309,-3))</f>
        <v/>
      </c>
      <c r="AC309" s="18">
        <f>IF(M309&lt;=450000,0,MAX(0,ROUNDDOWN(AA309*0.06-MIN(50000,AA309)*0.03,-2))+MAX(0,ROUNDDOWN(AA309*0.04-MIN(50000,AA309)*0.02,-2)))</f>
        <v/>
      </c>
      <c r="AD309" s="18">
        <f>IF(M309&lt;=450000,0,MAX(0,ROUNDDOWN(AB309*0.06-MIN(50000,AB309)*0.03,-2))+MAX(0,ROUNDDOWN(AB309*0.04-MIN(50000,AB309)*0.02,-2)))</f>
        <v/>
      </c>
      <c r="AE309" s="18">
        <f>Y309-Z309</f>
        <v/>
      </c>
      <c r="AF309" s="18">
        <f>AC309-AD309</f>
        <v/>
      </c>
      <c r="AG309" s="18">
        <f>AE309+AF309</f>
        <v/>
      </c>
      <c r="AH309" s="20">
        <f>IF(W309&lt;=0,0,LOOKUP(W309,{0,1950001,3300001,6950001,9000001,18000001,40000001},{0.05,0.1,0.2,0.23,0.33,0.4,0.45}))</f>
        <v/>
      </c>
    </row>
    <row r="310">
      <c r="A310" t="inlineStr">
        <is>
          <t>1万円刻み 一般8万円</t>
        </is>
      </c>
      <c r="B310" s="18">
        <f>'4_1万円刻み'!$A$77</f>
        <v/>
      </c>
      <c r="C310" s="19" t="n">
        <v>2026</v>
      </c>
      <c r="D310" t="inlineStr">
        <is>
          <t>いいえ</t>
        </is>
      </c>
      <c r="E310" s="18" t="n">
        <v>80000</v>
      </c>
      <c r="F310" s="18" t="n">
        <v>0</v>
      </c>
      <c r="G310" s="18" t="n">
        <v>0</v>
      </c>
      <c r="H310" s="18" t="n">
        <v>0</v>
      </c>
      <c r="I310" s="18" t="n">
        <v>0</v>
      </c>
      <c r="J310" s="18">
        <f>ROUND(MIN(B310/12,650000)*12*0.0915+MIN(B310/12,1390000)*12*(0.0504+0)+B310*0.005,0)</f>
        <v/>
      </c>
      <c r="K310" s="18" t="n">
        <v>0</v>
      </c>
      <c r="L310" s="18" t="n">
        <v>0</v>
      </c>
      <c r="M310" s="18">
        <f>ROUND(IF(C310&gt;=2026,IF(B310&lt;741000,0,IF(B310&lt;2191000,B310-740000,IF(B310&lt;2193000,1451000,IF(B310&lt;2196000,1453000,IF(B310&lt;2200000,1456000,IF(B310&lt;3600000,ROUNDDOWN(B310/4,-3)*2.8-80000,IF(B310&lt;6600000,ROUNDDOWN(B310/4,-3)*3.2-440000,IF(B310&lt;8500000,ROUNDDOWN(B310*0.9,0)-1100000,B310-1950000)))))))),IF(B310&lt;651000,0,IF(B310&lt;1900000,B310-650000,IF(B310&lt;3600000,ROUNDDOWN(B310/4,-3)*2.8-80000,IF(B310&lt;6600000,ROUNDDOWN(B310/4,-3)*3.2-440000,IF(B310&lt;8500000,ROUNDDOWN(B310*0.9,0)-1100000,B310-1950000)))))),0)</f>
        <v/>
      </c>
      <c r="N310" s="18">
        <f>IF(M310&gt;23500000,NA(),IF(C310&gt;=2026,IF(M310&lt;=4890000,1040000,IF(M310&lt;=6550000,670000,620000)),IF(M310&lt;=1320000,950000,IF(M310&lt;=3360000,880000,IF(M310&lt;=4890000,680000,IF(M310&lt;=6550000,630000,580000))))))</f>
        <v/>
      </c>
      <c r="O310" s="18">
        <f>IF(F310&lt;=0,IF(AND(D310="はい",C310&gt;=2026,C310&lt;=2027),IF(E310&lt;=0,0,IF(E310&lt;=30000,E310,IF(E310&lt;=60000,ROUNDUP(E310/2,0)+15000,IF(E310&lt;=120000,ROUNDUP(E310/4,0)+30000,60000)))),IF(E310&lt;=0,0,IF(E310&lt;=20000,E310,IF(E310&lt;=40000,ROUNDUP(E310/2,0)+10000,IF(E310&lt;=80000,ROUNDUP(E310/4,0)+20000,40000))))),IF(E310&lt;=0,IF(F310&lt;=0,0,IF(F310&lt;=25000,F310,IF(F310&lt;=50000,ROUNDUP(F310/2,0)+12500,IF(F310&lt;=100000,ROUNDUP(F310/4,0)+25000,50000)))),MAX(IF(F310&lt;=0,0,IF(F310&lt;=25000,F310,IF(F310&lt;=50000,ROUNDUP(F310/2,0)+12500,IF(F310&lt;=100000,ROUNDUP(F310/4,0)+25000,50000)))),MIN(IF(AND(D310="はい",C310&gt;=2026,C310&lt;=2027),IF(E310&lt;=0,0,IF(E310&lt;=30000,E310,IF(E310&lt;=60000,ROUNDUP(E310/2,0)+15000,IF(E310&lt;=120000,ROUNDUP(E310/4,0)+30000,60000)))),IF(E310&lt;=0,0,IF(E310&lt;=20000,E310,IF(E310&lt;=40000,ROUNDUP(E310/2,0)+10000,IF(E310&lt;=80000,ROUNDUP(E310/4,0)+20000,40000)))))+IF(F310&lt;=0,0,IF(F310&lt;=25000,F310,IF(F310&lt;=50000,ROUNDUP(F310/2,0)+12500,IF(F310&lt;=100000,ROUNDUP(F310/4,0)+25000,50000)))),IF(AND(D310="はい",C310&gt;=2026,C310&lt;=2027),60000,40000)))))</f>
        <v/>
      </c>
      <c r="P310" s="18">
        <f>IF(G310&lt;=0,0,IF(G310&lt;=20000,G310,IF(G310&lt;=40000,ROUNDUP(G310/2,0)+10000,IF(G310&lt;=80000,ROUNDUP(G310/4,0)+20000,40000))))</f>
        <v/>
      </c>
      <c r="Q310" s="18">
        <f>IF(I310&lt;=0,IF(H310&lt;=0,0,IF(H310&lt;=20000,H310,IF(H310&lt;=40000,ROUNDUP(H310/2,0)+10000,IF(H310&lt;=80000,ROUNDUP(H310/4,0)+20000,40000)))),IF(H310&lt;=0,IF(I310&lt;=0,0,IF(I310&lt;=25000,I310,IF(I310&lt;=50000,ROUNDUP(I310/2,0)+12500,IF(I310&lt;=100000,ROUNDUP(I310/4,0)+25000,50000)))),MAX(IF(I310&lt;=0,0,IF(I310&lt;=25000,I310,IF(I310&lt;=50000,ROUNDUP(I310/2,0)+12500,IF(I310&lt;=100000,ROUNDUP(I310/4,0)+25000,50000)))),MIN(IF(H310&lt;=0,0,IF(H310&lt;=20000,H310,IF(H310&lt;=40000,ROUNDUP(H310/2,0)+10000,IF(H310&lt;=80000,ROUNDUP(H310/4,0)+20000,40000))))+IF(I310&lt;=0,0,IF(I310&lt;=25000,I310,IF(I310&lt;=50000,ROUNDUP(I310/2,0)+12500,IF(I310&lt;=100000,ROUNDUP(I310/4,0)+25000,50000)))),40000))))</f>
        <v/>
      </c>
      <c r="R310" s="18">
        <f>MIN(120000,O310+P310+Q310)</f>
        <v/>
      </c>
      <c r="S310" s="18">
        <f>IF(F310&lt;=0,IF(E310&lt;=0,0,IF(E310&lt;=12000,E310,IF(E310&lt;=32000,ROUNDUP(E310/2,0)+6000,IF(E310&lt;=56000,ROUNDUP(E310/4,0)+14000,28000)))),IF(E310&lt;=0,IF(F310&lt;=0,0,IF(F310&lt;=15000,F310,IF(F310&lt;=40000,ROUNDUP(F310/2,0)+7500,IF(F310&lt;=70000,ROUNDUP(F310/4,0)+17500,35000)))),MAX(IF(F310&lt;=0,0,IF(F310&lt;=15000,F310,IF(F310&lt;=40000,ROUNDUP(F310/2,0)+7500,IF(F310&lt;=70000,ROUNDUP(F310/4,0)+17500,35000)))),MIN(IF(E310&lt;=0,0,IF(E310&lt;=12000,E310,IF(E310&lt;=32000,ROUNDUP(E310/2,0)+6000,IF(E310&lt;=56000,ROUNDUP(E310/4,0)+14000,28000))))+IF(F310&lt;=0,0,IF(F310&lt;=15000,F310,IF(F310&lt;=40000,ROUNDUP(F310/2,0)+7500,IF(F310&lt;=70000,ROUNDUP(F310/4,0)+17500,35000)))),28000))))</f>
        <v/>
      </c>
      <c r="T310" s="18">
        <f>IF(G310&lt;=0,0,IF(G310&lt;=12000,G310,IF(G310&lt;=32000,ROUNDUP(G310/2,0)+6000,IF(G310&lt;=56000,ROUNDUP(G310/4,0)+14000,28000))))</f>
        <v/>
      </c>
      <c r="U310" s="18">
        <f>IF(I310&lt;=0,IF(H310&lt;=0,0,IF(H310&lt;=12000,H310,IF(H310&lt;=32000,ROUNDUP(H310/2,0)+6000,IF(H310&lt;=56000,ROUNDUP(H310/4,0)+14000,28000)))),IF(H310&lt;=0,IF(I310&lt;=0,0,IF(I310&lt;=15000,I310,IF(I310&lt;=40000,ROUNDUP(I310/2,0)+7500,IF(I310&lt;=70000,ROUNDUP(I310/4,0)+17500,35000)))),MAX(IF(I310&lt;=0,0,IF(I310&lt;=15000,I310,IF(I310&lt;=40000,ROUNDUP(I310/2,0)+7500,IF(I310&lt;=70000,ROUNDUP(I310/4,0)+17500,35000)))),MIN(IF(H310&lt;=0,0,IF(H310&lt;=12000,H310,IF(H310&lt;=32000,ROUNDUP(H310/2,0)+6000,IF(H310&lt;=56000,ROUNDUP(H310/4,0)+14000,28000))))+IF(I310&lt;=0,0,IF(I310&lt;=15000,I310,IF(I310&lt;=40000,ROUNDUP(I310/2,0)+7500,IF(I310&lt;=70000,ROUNDUP(I310/4,0)+17500,35000)))),28000))))</f>
        <v/>
      </c>
      <c r="V310" s="18">
        <f>MIN(70000,S310+T310+U310)</f>
        <v/>
      </c>
      <c r="W310" s="18">
        <f>MAX(0,ROUNDDOWN(M310-J310-N310-K310-0,-3))</f>
        <v/>
      </c>
      <c r="X310" s="18">
        <f>MAX(0,ROUNDDOWN(M310-J310-N310-K310-R310,-3))</f>
        <v/>
      </c>
      <c r="Y310" s="18">
        <f>IF(W310&lt;=0,0,ROUNDDOWN((W310*LOOKUP(W310,{0,1950001,3300001,6950001,9000001,18000001,40000001},{0.05,0.1,0.2,0.23,0.33,0.4,0.45})-LOOKUP(W310,{0,1950001,3300001,6950001,9000001,18000001,40000001},{0,97500,427500,636000,1536000,2796000,4796000}))*1.021,-2))</f>
        <v/>
      </c>
      <c r="Z310" s="18">
        <f>IF(X310&lt;=0,0,ROUNDDOWN((X310*LOOKUP(X310,{0,1950001,3300001,6950001,9000001,18000001,40000001},{0.05,0.1,0.2,0.23,0.33,0.4,0.45})-LOOKUP(X310,{0,1950001,3300001,6950001,9000001,18000001,40000001},{0,97500,427500,636000,1536000,2796000,4796000}))*1.021,-2))</f>
        <v/>
      </c>
      <c r="AA310" s="18">
        <f>MAX(0,ROUNDDOWN(M310-J310-430000-L310-0,-3))</f>
        <v/>
      </c>
      <c r="AB310" s="18">
        <f>MAX(0,ROUNDDOWN(M310-J310-430000-L310-V310,-3))</f>
        <v/>
      </c>
      <c r="AC310" s="18">
        <f>IF(M310&lt;=450000,0,MAX(0,ROUNDDOWN(AA310*0.06-MIN(50000,AA310)*0.03,-2))+MAX(0,ROUNDDOWN(AA310*0.04-MIN(50000,AA310)*0.02,-2)))</f>
        <v/>
      </c>
      <c r="AD310" s="18">
        <f>IF(M310&lt;=450000,0,MAX(0,ROUNDDOWN(AB310*0.06-MIN(50000,AB310)*0.03,-2))+MAX(0,ROUNDDOWN(AB310*0.04-MIN(50000,AB310)*0.02,-2)))</f>
        <v/>
      </c>
      <c r="AE310" s="18">
        <f>Y310-Z310</f>
        <v/>
      </c>
      <c r="AF310" s="18">
        <f>AC310-AD310</f>
        <v/>
      </c>
      <c r="AG310" s="18">
        <f>AE310+AF310</f>
        <v/>
      </c>
      <c r="AH310" s="20">
        <f>IF(W310&lt;=0,0,LOOKUP(W310,{0,1950001,3300001,6950001,9000001,18000001,40000001},{0.05,0.1,0.2,0.23,0.33,0.4,0.45}))</f>
        <v/>
      </c>
    </row>
    <row r="311">
      <c r="A311" t="inlineStr">
        <is>
          <t>1万円刻み 特例あり一般12万円</t>
        </is>
      </c>
      <c r="B311" s="18">
        <f>'4_1万円刻み'!$A$77</f>
        <v/>
      </c>
      <c r="C311" s="19" t="n">
        <v>2026</v>
      </c>
      <c r="D311" t="inlineStr">
        <is>
          <t>はい</t>
        </is>
      </c>
      <c r="E311" s="18" t="n">
        <v>120000</v>
      </c>
      <c r="F311" s="18" t="n">
        <v>0</v>
      </c>
      <c r="G311" s="18" t="n">
        <v>0</v>
      </c>
      <c r="H311" s="18" t="n">
        <v>0</v>
      </c>
      <c r="I311" s="18" t="n">
        <v>0</v>
      </c>
      <c r="J311" s="18">
        <f>ROUND(MIN(B311/12,650000)*12*0.0915+MIN(B311/12,1390000)*12*(0.0504+0)+B311*0.005,0)</f>
        <v/>
      </c>
      <c r="K311" s="18" t="n">
        <v>0</v>
      </c>
      <c r="L311" s="18" t="n">
        <v>0</v>
      </c>
      <c r="M311" s="18">
        <f>ROUND(IF(C311&gt;=2026,IF(B311&lt;741000,0,IF(B311&lt;2191000,B311-740000,IF(B311&lt;2193000,1451000,IF(B311&lt;2196000,1453000,IF(B311&lt;2200000,1456000,IF(B311&lt;3600000,ROUNDDOWN(B311/4,-3)*2.8-80000,IF(B311&lt;6600000,ROUNDDOWN(B311/4,-3)*3.2-440000,IF(B311&lt;8500000,ROUNDDOWN(B311*0.9,0)-1100000,B311-1950000)))))))),IF(B311&lt;651000,0,IF(B311&lt;1900000,B311-650000,IF(B311&lt;3600000,ROUNDDOWN(B311/4,-3)*2.8-80000,IF(B311&lt;6600000,ROUNDDOWN(B311/4,-3)*3.2-440000,IF(B311&lt;8500000,ROUNDDOWN(B311*0.9,0)-1100000,B311-1950000)))))),0)</f>
        <v/>
      </c>
      <c r="N311" s="18">
        <f>IF(M311&gt;23500000,NA(),IF(C311&gt;=2026,IF(M311&lt;=4890000,1040000,IF(M311&lt;=6550000,670000,620000)),IF(M311&lt;=1320000,950000,IF(M311&lt;=3360000,880000,IF(M311&lt;=4890000,680000,IF(M311&lt;=6550000,630000,580000))))))</f>
        <v/>
      </c>
      <c r="O311" s="18">
        <f>IF(F311&lt;=0,IF(AND(D311="はい",C311&gt;=2026,C311&lt;=2027),IF(E311&lt;=0,0,IF(E311&lt;=30000,E311,IF(E311&lt;=60000,ROUNDUP(E311/2,0)+15000,IF(E311&lt;=120000,ROUNDUP(E311/4,0)+30000,60000)))),IF(E311&lt;=0,0,IF(E311&lt;=20000,E311,IF(E311&lt;=40000,ROUNDUP(E311/2,0)+10000,IF(E311&lt;=80000,ROUNDUP(E311/4,0)+20000,40000))))),IF(E311&lt;=0,IF(F311&lt;=0,0,IF(F311&lt;=25000,F311,IF(F311&lt;=50000,ROUNDUP(F311/2,0)+12500,IF(F311&lt;=100000,ROUNDUP(F311/4,0)+25000,50000)))),MAX(IF(F311&lt;=0,0,IF(F311&lt;=25000,F311,IF(F311&lt;=50000,ROUNDUP(F311/2,0)+12500,IF(F311&lt;=100000,ROUNDUP(F311/4,0)+25000,50000)))),MIN(IF(AND(D311="はい",C311&gt;=2026,C311&lt;=2027),IF(E311&lt;=0,0,IF(E311&lt;=30000,E311,IF(E311&lt;=60000,ROUNDUP(E311/2,0)+15000,IF(E311&lt;=120000,ROUNDUP(E311/4,0)+30000,60000)))),IF(E311&lt;=0,0,IF(E311&lt;=20000,E311,IF(E311&lt;=40000,ROUNDUP(E311/2,0)+10000,IF(E311&lt;=80000,ROUNDUP(E311/4,0)+20000,40000)))))+IF(F311&lt;=0,0,IF(F311&lt;=25000,F311,IF(F311&lt;=50000,ROUNDUP(F311/2,0)+12500,IF(F311&lt;=100000,ROUNDUP(F311/4,0)+25000,50000)))),IF(AND(D311="はい",C311&gt;=2026,C311&lt;=2027),60000,40000)))))</f>
        <v/>
      </c>
      <c r="P311" s="18">
        <f>IF(G311&lt;=0,0,IF(G311&lt;=20000,G311,IF(G311&lt;=40000,ROUNDUP(G311/2,0)+10000,IF(G311&lt;=80000,ROUNDUP(G311/4,0)+20000,40000))))</f>
        <v/>
      </c>
      <c r="Q311" s="18">
        <f>IF(I311&lt;=0,IF(H311&lt;=0,0,IF(H311&lt;=20000,H311,IF(H311&lt;=40000,ROUNDUP(H311/2,0)+10000,IF(H311&lt;=80000,ROUNDUP(H311/4,0)+20000,40000)))),IF(H311&lt;=0,IF(I311&lt;=0,0,IF(I311&lt;=25000,I311,IF(I311&lt;=50000,ROUNDUP(I311/2,0)+12500,IF(I311&lt;=100000,ROUNDUP(I311/4,0)+25000,50000)))),MAX(IF(I311&lt;=0,0,IF(I311&lt;=25000,I311,IF(I311&lt;=50000,ROUNDUP(I311/2,0)+12500,IF(I311&lt;=100000,ROUNDUP(I311/4,0)+25000,50000)))),MIN(IF(H311&lt;=0,0,IF(H311&lt;=20000,H311,IF(H311&lt;=40000,ROUNDUP(H311/2,0)+10000,IF(H311&lt;=80000,ROUNDUP(H311/4,0)+20000,40000))))+IF(I311&lt;=0,0,IF(I311&lt;=25000,I311,IF(I311&lt;=50000,ROUNDUP(I311/2,0)+12500,IF(I311&lt;=100000,ROUNDUP(I311/4,0)+25000,50000)))),40000))))</f>
        <v/>
      </c>
      <c r="R311" s="18">
        <f>MIN(120000,O311+P311+Q311)</f>
        <v/>
      </c>
      <c r="S311" s="18">
        <f>IF(F311&lt;=0,IF(E311&lt;=0,0,IF(E311&lt;=12000,E311,IF(E311&lt;=32000,ROUNDUP(E311/2,0)+6000,IF(E311&lt;=56000,ROUNDUP(E311/4,0)+14000,28000)))),IF(E311&lt;=0,IF(F311&lt;=0,0,IF(F311&lt;=15000,F311,IF(F311&lt;=40000,ROUNDUP(F311/2,0)+7500,IF(F311&lt;=70000,ROUNDUP(F311/4,0)+17500,35000)))),MAX(IF(F311&lt;=0,0,IF(F311&lt;=15000,F311,IF(F311&lt;=40000,ROUNDUP(F311/2,0)+7500,IF(F311&lt;=70000,ROUNDUP(F311/4,0)+17500,35000)))),MIN(IF(E311&lt;=0,0,IF(E311&lt;=12000,E311,IF(E311&lt;=32000,ROUNDUP(E311/2,0)+6000,IF(E311&lt;=56000,ROUNDUP(E311/4,0)+14000,28000))))+IF(F311&lt;=0,0,IF(F311&lt;=15000,F311,IF(F311&lt;=40000,ROUNDUP(F311/2,0)+7500,IF(F311&lt;=70000,ROUNDUP(F311/4,0)+17500,35000)))),28000))))</f>
        <v/>
      </c>
      <c r="T311" s="18">
        <f>IF(G311&lt;=0,0,IF(G311&lt;=12000,G311,IF(G311&lt;=32000,ROUNDUP(G311/2,0)+6000,IF(G311&lt;=56000,ROUNDUP(G311/4,0)+14000,28000))))</f>
        <v/>
      </c>
      <c r="U311" s="18">
        <f>IF(I311&lt;=0,IF(H311&lt;=0,0,IF(H311&lt;=12000,H311,IF(H311&lt;=32000,ROUNDUP(H311/2,0)+6000,IF(H311&lt;=56000,ROUNDUP(H311/4,0)+14000,28000)))),IF(H311&lt;=0,IF(I311&lt;=0,0,IF(I311&lt;=15000,I311,IF(I311&lt;=40000,ROUNDUP(I311/2,0)+7500,IF(I311&lt;=70000,ROUNDUP(I311/4,0)+17500,35000)))),MAX(IF(I311&lt;=0,0,IF(I311&lt;=15000,I311,IF(I311&lt;=40000,ROUNDUP(I311/2,0)+7500,IF(I311&lt;=70000,ROUNDUP(I311/4,0)+17500,35000)))),MIN(IF(H311&lt;=0,0,IF(H311&lt;=12000,H311,IF(H311&lt;=32000,ROUNDUP(H311/2,0)+6000,IF(H311&lt;=56000,ROUNDUP(H311/4,0)+14000,28000))))+IF(I311&lt;=0,0,IF(I311&lt;=15000,I311,IF(I311&lt;=40000,ROUNDUP(I311/2,0)+7500,IF(I311&lt;=70000,ROUNDUP(I311/4,0)+17500,35000)))),28000))))</f>
        <v/>
      </c>
      <c r="V311" s="18">
        <f>MIN(70000,S311+T311+U311)</f>
        <v/>
      </c>
      <c r="W311" s="18">
        <f>MAX(0,ROUNDDOWN(M311-J311-N311-K311-0,-3))</f>
        <v/>
      </c>
      <c r="X311" s="18">
        <f>MAX(0,ROUNDDOWN(M311-J311-N311-K311-R311,-3))</f>
        <v/>
      </c>
      <c r="Y311" s="18">
        <f>IF(W311&lt;=0,0,ROUNDDOWN((W311*LOOKUP(W311,{0,1950001,3300001,6950001,9000001,18000001,40000001},{0.05,0.1,0.2,0.23,0.33,0.4,0.45})-LOOKUP(W311,{0,1950001,3300001,6950001,9000001,18000001,40000001},{0,97500,427500,636000,1536000,2796000,4796000}))*1.021,-2))</f>
        <v/>
      </c>
      <c r="Z311" s="18">
        <f>IF(X311&lt;=0,0,ROUNDDOWN((X311*LOOKUP(X311,{0,1950001,3300001,6950001,9000001,18000001,40000001},{0.05,0.1,0.2,0.23,0.33,0.4,0.45})-LOOKUP(X311,{0,1950001,3300001,6950001,9000001,18000001,40000001},{0,97500,427500,636000,1536000,2796000,4796000}))*1.021,-2))</f>
        <v/>
      </c>
      <c r="AA311" s="18">
        <f>MAX(0,ROUNDDOWN(M311-J311-430000-L311-0,-3))</f>
        <v/>
      </c>
      <c r="AB311" s="18">
        <f>MAX(0,ROUNDDOWN(M311-J311-430000-L311-V311,-3))</f>
        <v/>
      </c>
      <c r="AC311" s="18">
        <f>IF(M311&lt;=450000,0,MAX(0,ROUNDDOWN(AA311*0.06-MIN(50000,AA311)*0.03,-2))+MAX(0,ROUNDDOWN(AA311*0.04-MIN(50000,AA311)*0.02,-2)))</f>
        <v/>
      </c>
      <c r="AD311" s="18">
        <f>IF(M311&lt;=450000,0,MAX(0,ROUNDDOWN(AB311*0.06-MIN(50000,AB311)*0.03,-2))+MAX(0,ROUNDDOWN(AB311*0.04-MIN(50000,AB311)*0.02,-2)))</f>
        <v/>
      </c>
      <c r="AE311" s="18">
        <f>Y311-Z311</f>
        <v/>
      </c>
      <c r="AF311" s="18">
        <f>AC311-AD311</f>
        <v/>
      </c>
      <c r="AG311" s="18">
        <f>AE311+AF311</f>
        <v/>
      </c>
      <c r="AH311" s="20">
        <f>IF(W311&lt;=0,0,LOOKUP(W311,{0,1950001,3300001,6950001,9000001,18000001,40000001},{0.05,0.1,0.2,0.23,0.33,0.4,0.45}))</f>
        <v/>
      </c>
    </row>
    <row r="312">
      <c r="A312" t="inlineStr">
        <is>
          <t>1万円刻み 3区分8万円ずつ</t>
        </is>
      </c>
      <c r="B312" s="18">
        <f>'4_1万円刻み'!$A$78</f>
        <v/>
      </c>
      <c r="C312" s="19" t="n">
        <v>2026</v>
      </c>
      <c r="D312" t="inlineStr">
        <is>
          <t>いいえ</t>
        </is>
      </c>
      <c r="E312" s="18" t="n">
        <v>80000</v>
      </c>
      <c r="F312" s="18" t="n">
        <v>0</v>
      </c>
      <c r="G312" s="18" t="n">
        <v>80000</v>
      </c>
      <c r="H312" s="18" t="n">
        <v>80000</v>
      </c>
      <c r="I312" s="18" t="n">
        <v>0</v>
      </c>
      <c r="J312" s="18">
        <f>ROUND(MIN(B312/12,650000)*12*0.0915+MIN(B312/12,1390000)*12*(0.0504+0)+B312*0.005,0)</f>
        <v/>
      </c>
      <c r="K312" s="18" t="n">
        <v>0</v>
      </c>
      <c r="L312" s="18" t="n">
        <v>0</v>
      </c>
      <c r="M312" s="18">
        <f>ROUND(IF(C312&gt;=2026,IF(B312&lt;741000,0,IF(B312&lt;2191000,B312-740000,IF(B312&lt;2193000,1451000,IF(B312&lt;2196000,1453000,IF(B312&lt;2200000,1456000,IF(B312&lt;3600000,ROUNDDOWN(B312/4,-3)*2.8-80000,IF(B312&lt;6600000,ROUNDDOWN(B312/4,-3)*3.2-440000,IF(B312&lt;8500000,ROUNDDOWN(B312*0.9,0)-1100000,B312-1950000)))))))),IF(B312&lt;651000,0,IF(B312&lt;1900000,B312-650000,IF(B312&lt;3600000,ROUNDDOWN(B312/4,-3)*2.8-80000,IF(B312&lt;6600000,ROUNDDOWN(B312/4,-3)*3.2-440000,IF(B312&lt;8500000,ROUNDDOWN(B312*0.9,0)-1100000,B312-1950000)))))),0)</f>
        <v/>
      </c>
      <c r="N312" s="18">
        <f>IF(M312&gt;23500000,NA(),IF(C312&gt;=2026,IF(M312&lt;=4890000,1040000,IF(M312&lt;=6550000,670000,620000)),IF(M312&lt;=1320000,950000,IF(M312&lt;=3360000,880000,IF(M312&lt;=4890000,680000,IF(M312&lt;=6550000,630000,580000))))))</f>
        <v/>
      </c>
      <c r="O312" s="18">
        <f>IF(F312&lt;=0,IF(AND(D312="はい",C312&gt;=2026,C312&lt;=2027),IF(E312&lt;=0,0,IF(E312&lt;=30000,E312,IF(E312&lt;=60000,ROUNDUP(E312/2,0)+15000,IF(E312&lt;=120000,ROUNDUP(E312/4,0)+30000,60000)))),IF(E312&lt;=0,0,IF(E312&lt;=20000,E312,IF(E312&lt;=40000,ROUNDUP(E312/2,0)+10000,IF(E312&lt;=80000,ROUNDUP(E312/4,0)+20000,40000))))),IF(E312&lt;=0,IF(F312&lt;=0,0,IF(F312&lt;=25000,F312,IF(F312&lt;=50000,ROUNDUP(F312/2,0)+12500,IF(F312&lt;=100000,ROUNDUP(F312/4,0)+25000,50000)))),MAX(IF(F312&lt;=0,0,IF(F312&lt;=25000,F312,IF(F312&lt;=50000,ROUNDUP(F312/2,0)+12500,IF(F312&lt;=100000,ROUNDUP(F312/4,0)+25000,50000)))),MIN(IF(AND(D312="はい",C312&gt;=2026,C312&lt;=2027),IF(E312&lt;=0,0,IF(E312&lt;=30000,E312,IF(E312&lt;=60000,ROUNDUP(E312/2,0)+15000,IF(E312&lt;=120000,ROUNDUP(E312/4,0)+30000,60000)))),IF(E312&lt;=0,0,IF(E312&lt;=20000,E312,IF(E312&lt;=40000,ROUNDUP(E312/2,0)+10000,IF(E312&lt;=80000,ROUNDUP(E312/4,0)+20000,40000)))))+IF(F312&lt;=0,0,IF(F312&lt;=25000,F312,IF(F312&lt;=50000,ROUNDUP(F312/2,0)+12500,IF(F312&lt;=100000,ROUNDUP(F312/4,0)+25000,50000)))),IF(AND(D312="はい",C312&gt;=2026,C312&lt;=2027),60000,40000)))))</f>
        <v/>
      </c>
      <c r="P312" s="18">
        <f>IF(G312&lt;=0,0,IF(G312&lt;=20000,G312,IF(G312&lt;=40000,ROUNDUP(G312/2,0)+10000,IF(G312&lt;=80000,ROUNDUP(G312/4,0)+20000,40000))))</f>
        <v/>
      </c>
      <c r="Q312" s="18">
        <f>IF(I312&lt;=0,IF(H312&lt;=0,0,IF(H312&lt;=20000,H312,IF(H312&lt;=40000,ROUNDUP(H312/2,0)+10000,IF(H312&lt;=80000,ROUNDUP(H312/4,0)+20000,40000)))),IF(H312&lt;=0,IF(I312&lt;=0,0,IF(I312&lt;=25000,I312,IF(I312&lt;=50000,ROUNDUP(I312/2,0)+12500,IF(I312&lt;=100000,ROUNDUP(I312/4,0)+25000,50000)))),MAX(IF(I312&lt;=0,0,IF(I312&lt;=25000,I312,IF(I312&lt;=50000,ROUNDUP(I312/2,0)+12500,IF(I312&lt;=100000,ROUNDUP(I312/4,0)+25000,50000)))),MIN(IF(H312&lt;=0,0,IF(H312&lt;=20000,H312,IF(H312&lt;=40000,ROUNDUP(H312/2,0)+10000,IF(H312&lt;=80000,ROUNDUP(H312/4,0)+20000,40000))))+IF(I312&lt;=0,0,IF(I312&lt;=25000,I312,IF(I312&lt;=50000,ROUNDUP(I312/2,0)+12500,IF(I312&lt;=100000,ROUNDUP(I312/4,0)+25000,50000)))),40000))))</f>
        <v/>
      </c>
      <c r="R312" s="18">
        <f>MIN(120000,O312+P312+Q312)</f>
        <v/>
      </c>
      <c r="S312" s="18">
        <f>IF(F312&lt;=0,IF(E312&lt;=0,0,IF(E312&lt;=12000,E312,IF(E312&lt;=32000,ROUNDUP(E312/2,0)+6000,IF(E312&lt;=56000,ROUNDUP(E312/4,0)+14000,28000)))),IF(E312&lt;=0,IF(F312&lt;=0,0,IF(F312&lt;=15000,F312,IF(F312&lt;=40000,ROUNDUP(F312/2,0)+7500,IF(F312&lt;=70000,ROUNDUP(F312/4,0)+17500,35000)))),MAX(IF(F312&lt;=0,0,IF(F312&lt;=15000,F312,IF(F312&lt;=40000,ROUNDUP(F312/2,0)+7500,IF(F312&lt;=70000,ROUNDUP(F312/4,0)+17500,35000)))),MIN(IF(E312&lt;=0,0,IF(E312&lt;=12000,E312,IF(E312&lt;=32000,ROUNDUP(E312/2,0)+6000,IF(E312&lt;=56000,ROUNDUP(E312/4,0)+14000,28000))))+IF(F312&lt;=0,0,IF(F312&lt;=15000,F312,IF(F312&lt;=40000,ROUNDUP(F312/2,0)+7500,IF(F312&lt;=70000,ROUNDUP(F312/4,0)+17500,35000)))),28000))))</f>
        <v/>
      </c>
      <c r="T312" s="18">
        <f>IF(G312&lt;=0,0,IF(G312&lt;=12000,G312,IF(G312&lt;=32000,ROUNDUP(G312/2,0)+6000,IF(G312&lt;=56000,ROUNDUP(G312/4,0)+14000,28000))))</f>
        <v/>
      </c>
      <c r="U312" s="18">
        <f>IF(I312&lt;=0,IF(H312&lt;=0,0,IF(H312&lt;=12000,H312,IF(H312&lt;=32000,ROUNDUP(H312/2,0)+6000,IF(H312&lt;=56000,ROUNDUP(H312/4,0)+14000,28000)))),IF(H312&lt;=0,IF(I312&lt;=0,0,IF(I312&lt;=15000,I312,IF(I312&lt;=40000,ROUNDUP(I312/2,0)+7500,IF(I312&lt;=70000,ROUNDUP(I312/4,0)+17500,35000)))),MAX(IF(I312&lt;=0,0,IF(I312&lt;=15000,I312,IF(I312&lt;=40000,ROUNDUP(I312/2,0)+7500,IF(I312&lt;=70000,ROUNDUP(I312/4,0)+17500,35000)))),MIN(IF(H312&lt;=0,0,IF(H312&lt;=12000,H312,IF(H312&lt;=32000,ROUNDUP(H312/2,0)+6000,IF(H312&lt;=56000,ROUNDUP(H312/4,0)+14000,28000))))+IF(I312&lt;=0,0,IF(I312&lt;=15000,I312,IF(I312&lt;=40000,ROUNDUP(I312/2,0)+7500,IF(I312&lt;=70000,ROUNDUP(I312/4,0)+17500,35000)))),28000))))</f>
        <v/>
      </c>
      <c r="V312" s="18">
        <f>MIN(70000,S312+T312+U312)</f>
        <v/>
      </c>
      <c r="W312" s="18">
        <f>MAX(0,ROUNDDOWN(M312-J312-N312-K312-0,-3))</f>
        <v/>
      </c>
      <c r="X312" s="18">
        <f>MAX(0,ROUNDDOWN(M312-J312-N312-K312-R312,-3))</f>
        <v/>
      </c>
      <c r="Y312" s="18">
        <f>IF(W312&lt;=0,0,ROUNDDOWN((W312*LOOKUP(W312,{0,1950001,3300001,6950001,9000001,18000001,40000001},{0.05,0.1,0.2,0.23,0.33,0.4,0.45})-LOOKUP(W312,{0,1950001,3300001,6950001,9000001,18000001,40000001},{0,97500,427500,636000,1536000,2796000,4796000}))*1.021,-2))</f>
        <v/>
      </c>
      <c r="Z312" s="18">
        <f>IF(X312&lt;=0,0,ROUNDDOWN((X312*LOOKUP(X312,{0,1950001,3300001,6950001,9000001,18000001,40000001},{0.05,0.1,0.2,0.23,0.33,0.4,0.45})-LOOKUP(X312,{0,1950001,3300001,6950001,9000001,18000001,40000001},{0,97500,427500,636000,1536000,2796000,4796000}))*1.021,-2))</f>
        <v/>
      </c>
      <c r="AA312" s="18">
        <f>MAX(0,ROUNDDOWN(M312-J312-430000-L312-0,-3))</f>
        <v/>
      </c>
      <c r="AB312" s="18">
        <f>MAX(0,ROUNDDOWN(M312-J312-430000-L312-V312,-3))</f>
        <v/>
      </c>
      <c r="AC312" s="18">
        <f>IF(M312&lt;=450000,0,MAX(0,ROUNDDOWN(AA312*0.06-MIN(50000,AA312)*0.03,-2))+MAX(0,ROUNDDOWN(AA312*0.04-MIN(50000,AA312)*0.02,-2)))</f>
        <v/>
      </c>
      <c r="AD312" s="18">
        <f>IF(M312&lt;=450000,0,MAX(0,ROUNDDOWN(AB312*0.06-MIN(50000,AB312)*0.03,-2))+MAX(0,ROUNDDOWN(AB312*0.04-MIN(50000,AB312)*0.02,-2)))</f>
        <v/>
      </c>
      <c r="AE312" s="18">
        <f>Y312-Z312</f>
        <v/>
      </c>
      <c r="AF312" s="18">
        <f>AC312-AD312</f>
        <v/>
      </c>
      <c r="AG312" s="18">
        <f>AE312+AF312</f>
        <v/>
      </c>
      <c r="AH312" s="20">
        <f>IF(W312&lt;=0,0,LOOKUP(W312,{0,1950001,3300001,6950001,9000001,18000001,40000001},{0.05,0.1,0.2,0.23,0.33,0.4,0.45}))</f>
        <v/>
      </c>
    </row>
    <row r="313">
      <c r="A313" t="inlineStr">
        <is>
          <t>1万円刻み 一般8万円</t>
        </is>
      </c>
      <c r="B313" s="18">
        <f>'4_1万円刻み'!$A$78</f>
        <v/>
      </c>
      <c r="C313" s="19" t="n">
        <v>2026</v>
      </c>
      <c r="D313" t="inlineStr">
        <is>
          <t>いいえ</t>
        </is>
      </c>
      <c r="E313" s="18" t="n">
        <v>80000</v>
      </c>
      <c r="F313" s="18" t="n">
        <v>0</v>
      </c>
      <c r="G313" s="18" t="n">
        <v>0</v>
      </c>
      <c r="H313" s="18" t="n">
        <v>0</v>
      </c>
      <c r="I313" s="18" t="n">
        <v>0</v>
      </c>
      <c r="J313" s="18">
        <f>ROUND(MIN(B313/12,650000)*12*0.0915+MIN(B313/12,1390000)*12*(0.0504+0)+B313*0.005,0)</f>
        <v/>
      </c>
      <c r="K313" s="18" t="n">
        <v>0</v>
      </c>
      <c r="L313" s="18" t="n">
        <v>0</v>
      </c>
      <c r="M313" s="18">
        <f>ROUND(IF(C313&gt;=2026,IF(B313&lt;741000,0,IF(B313&lt;2191000,B313-740000,IF(B313&lt;2193000,1451000,IF(B313&lt;2196000,1453000,IF(B313&lt;2200000,1456000,IF(B313&lt;3600000,ROUNDDOWN(B313/4,-3)*2.8-80000,IF(B313&lt;6600000,ROUNDDOWN(B313/4,-3)*3.2-440000,IF(B313&lt;8500000,ROUNDDOWN(B313*0.9,0)-1100000,B313-1950000)))))))),IF(B313&lt;651000,0,IF(B313&lt;1900000,B313-650000,IF(B313&lt;3600000,ROUNDDOWN(B313/4,-3)*2.8-80000,IF(B313&lt;6600000,ROUNDDOWN(B313/4,-3)*3.2-440000,IF(B313&lt;8500000,ROUNDDOWN(B313*0.9,0)-1100000,B313-1950000)))))),0)</f>
        <v/>
      </c>
      <c r="N313" s="18">
        <f>IF(M313&gt;23500000,NA(),IF(C313&gt;=2026,IF(M313&lt;=4890000,1040000,IF(M313&lt;=6550000,670000,620000)),IF(M313&lt;=1320000,950000,IF(M313&lt;=3360000,880000,IF(M313&lt;=4890000,680000,IF(M313&lt;=6550000,630000,580000))))))</f>
        <v/>
      </c>
      <c r="O313" s="18">
        <f>IF(F313&lt;=0,IF(AND(D313="はい",C313&gt;=2026,C313&lt;=2027),IF(E313&lt;=0,0,IF(E313&lt;=30000,E313,IF(E313&lt;=60000,ROUNDUP(E313/2,0)+15000,IF(E313&lt;=120000,ROUNDUP(E313/4,0)+30000,60000)))),IF(E313&lt;=0,0,IF(E313&lt;=20000,E313,IF(E313&lt;=40000,ROUNDUP(E313/2,0)+10000,IF(E313&lt;=80000,ROUNDUP(E313/4,0)+20000,40000))))),IF(E313&lt;=0,IF(F313&lt;=0,0,IF(F313&lt;=25000,F313,IF(F313&lt;=50000,ROUNDUP(F313/2,0)+12500,IF(F313&lt;=100000,ROUNDUP(F313/4,0)+25000,50000)))),MAX(IF(F313&lt;=0,0,IF(F313&lt;=25000,F313,IF(F313&lt;=50000,ROUNDUP(F313/2,0)+12500,IF(F313&lt;=100000,ROUNDUP(F313/4,0)+25000,50000)))),MIN(IF(AND(D313="はい",C313&gt;=2026,C313&lt;=2027),IF(E313&lt;=0,0,IF(E313&lt;=30000,E313,IF(E313&lt;=60000,ROUNDUP(E313/2,0)+15000,IF(E313&lt;=120000,ROUNDUP(E313/4,0)+30000,60000)))),IF(E313&lt;=0,0,IF(E313&lt;=20000,E313,IF(E313&lt;=40000,ROUNDUP(E313/2,0)+10000,IF(E313&lt;=80000,ROUNDUP(E313/4,0)+20000,40000)))))+IF(F313&lt;=0,0,IF(F313&lt;=25000,F313,IF(F313&lt;=50000,ROUNDUP(F313/2,0)+12500,IF(F313&lt;=100000,ROUNDUP(F313/4,0)+25000,50000)))),IF(AND(D313="はい",C313&gt;=2026,C313&lt;=2027),60000,40000)))))</f>
        <v/>
      </c>
      <c r="P313" s="18">
        <f>IF(G313&lt;=0,0,IF(G313&lt;=20000,G313,IF(G313&lt;=40000,ROUNDUP(G313/2,0)+10000,IF(G313&lt;=80000,ROUNDUP(G313/4,0)+20000,40000))))</f>
        <v/>
      </c>
      <c r="Q313" s="18">
        <f>IF(I313&lt;=0,IF(H313&lt;=0,0,IF(H313&lt;=20000,H313,IF(H313&lt;=40000,ROUNDUP(H313/2,0)+10000,IF(H313&lt;=80000,ROUNDUP(H313/4,0)+20000,40000)))),IF(H313&lt;=0,IF(I313&lt;=0,0,IF(I313&lt;=25000,I313,IF(I313&lt;=50000,ROUNDUP(I313/2,0)+12500,IF(I313&lt;=100000,ROUNDUP(I313/4,0)+25000,50000)))),MAX(IF(I313&lt;=0,0,IF(I313&lt;=25000,I313,IF(I313&lt;=50000,ROUNDUP(I313/2,0)+12500,IF(I313&lt;=100000,ROUNDUP(I313/4,0)+25000,50000)))),MIN(IF(H313&lt;=0,0,IF(H313&lt;=20000,H313,IF(H313&lt;=40000,ROUNDUP(H313/2,0)+10000,IF(H313&lt;=80000,ROUNDUP(H313/4,0)+20000,40000))))+IF(I313&lt;=0,0,IF(I313&lt;=25000,I313,IF(I313&lt;=50000,ROUNDUP(I313/2,0)+12500,IF(I313&lt;=100000,ROUNDUP(I313/4,0)+25000,50000)))),40000))))</f>
        <v/>
      </c>
      <c r="R313" s="18">
        <f>MIN(120000,O313+P313+Q313)</f>
        <v/>
      </c>
      <c r="S313" s="18">
        <f>IF(F313&lt;=0,IF(E313&lt;=0,0,IF(E313&lt;=12000,E313,IF(E313&lt;=32000,ROUNDUP(E313/2,0)+6000,IF(E313&lt;=56000,ROUNDUP(E313/4,0)+14000,28000)))),IF(E313&lt;=0,IF(F313&lt;=0,0,IF(F313&lt;=15000,F313,IF(F313&lt;=40000,ROUNDUP(F313/2,0)+7500,IF(F313&lt;=70000,ROUNDUP(F313/4,0)+17500,35000)))),MAX(IF(F313&lt;=0,0,IF(F313&lt;=15000,F313,IF(F313&lt;=40000,ROUNDUP(F313/2,0)+7500,IF(F313&lt;=70000,ROUNDUP(F313/4,0)+17500,35000)))),MIN(IF(E313&lt;=0,0,IF(E313&lt;=12000,E313,IF(E313&lt;=32000,ROUNDUP(E313/2,0)+6000,IF(E313&lt;=56000,ROUNDUP(E313/4,0)+14000,28000))))+IF(F313&lt;=0,0,IF(F313&lt;=15000,F313,IF(F313&lt;=40000,ROUNDUP(F313/2,0)+7500,IF(F313&lt;=70000,ROUNDUP(F313/4,0)+17500,35000)))),28000))))</f>
        <v/>
      </c>
      <c r="T313" s="18">
        <f>IF(G313&lt;=0,0,IF(G313&lt;=12000,G313,IF(G313&lt;=32000,ROUNDUP(G313/2,0)+6000,IF(G313&lt;=56000,ROUNDUP(G313/4,0)+14000,28000))))</f>
        <v/>
      </c>
      <c r="U313" s="18">
        <f>IF(I313&lt;=0,IF(H313&lt;=0,0,IF(H313&lt;=12000,H313,IF(H313&lt;=32000,ROUNDUP(H313/2,0)+6000,IF(H313&lt;=56000,ROUNDUP(H313/4,0)+14000,28000)))),IF(H313&lt;=0,IF(I313&lt;=0,0,IF(I313&lt;=15000,I313,IF(I313&lt;=40000,ROUNDUP(I313/2,0)+7500,IF(I313&lt;=70000,ROUNDUP(I313/4,0)+17500,35000)))),MAX(IF(I313&lt;=0,0,IF(I313&lt;=15000,I313,IF(I313&lt;=40000,ROUNDUP(I313/2,0)+7500,IF(I313&lt;=70000,ROUNDUP(I313/4,0)+17500,35000)))),MIN(IF(H313&lt;=0,0,IF(H313&lt;=12000,H313,IF(H313&lt;=32000,ROUNDUP(H313/2,0)+6000,IF(H313&lt;=56000,ROUNDUP(H313/4,0)+14000,28000))))+IF(I313&lt;=0,0,IF(I313&lt;=15000,I313,IF(I313&lt;=40000,ROUNDUP(I313/2,0)+7500,IF(I313&lt;=70000,ROUNDUP(I313/4,0)+17500,35000)))),28000))))</f>
        <v/>
      </c>
      <c r="V313" s="18">
        <f>MIN(70000,S313+T313+U313)</f>
        <v/>
      </c>
      <c r="W313" s="18">
        <f>MAX(0,ROUNDDOWN(M313-J313-N313-K313-0,-3))</f>
        <v/>
      </c>
      <c r="X313" s="18">
        <f>MAX(0,ROUNDDOWN(M313-J313-N313-K313-R313,-3))</f>
        <v/>
      </c>
      <c r="Y313" s="18">
        <f>IF(W313&lt;=0,0,ROUNDDOWN((W313*LOOKUP(W313,{0,1950001,3300001,6950001,9000001,18000001,40000001},{0.05,0.1,0.2,0.23,0.33,0.4,0.45})-LOOKUP(W313,{0,1950001,3300001,6950001,9000001,18000001,40000001},{0,97500,427500,636000,1536000,2796000,4796000}))*1.021,-2))</f>
        <v/>
      </c>
      <c r="Z313" s="18">
        <f>IF(X313&lt;=0,0,ROUNDDOWN((X313*LOOKUP(X313,{0,1950001,3300001,6950001,9000001,18000001,40000001},{0.05,0.1,0.2,0.23,0.33,0.4,0.45})-LOOKUP(X313,{0,1950001,3300001,6950001,9000001,18000001,40000001},{0,97500,427500,636000,1536000,2796000,4796000}))*1.021,-2))</f>
        <v/>
      </c>
      <c r="AA313" s="18">
        <f>MAX(0,ROUNDDOWN(M313-J313-430000-L313-0,-3))</f>
        <v/>
      </c>
      <c r="AB313" s="18">
        <f>MAX(0,ROUNDDOWN(M313-J313-430000-L313-V313,-3))</f>
        <v/>
      </c>
      <c r="AC313" s="18">
        <f>IF(M313&lt;=450000,0,MAX(0,ROUNDDOWN(AA313*0.06-MIN(50000,AA313)*0.03,-2))+MAX(0,ROUNDDOWN(AA313*0.04-MIN(50000,AA313)*0.02,-2)))</f>
        <v/>
      </c>
      <c r="AD313" s="18">
        <f>IF(M313&lt;=450000,0,MAX(0,ROUNDDOWN(AB313*0.06-MIN(50000,AB313)*0.03,-2))+MAX(0,ROUNDDOWN(AB313*0.04-MIN(50000,AB313)*0.02,-2)))</f>
        <v/>
      </c>
      <c r="AE313" s="18">
        <f>Y313-Z313</f>
        <v/>
      </c>
      <c r="AF313" s="18">
        <f>AC313-AD313</f>
        <v/>
      </c>
      <c r="AG313" s="18">
        <f>AE313+AF313</f>
        <v/>
      </c>
      <c r="AH313" s="20">
        <f>IF(W313&lt;=0,0,LOOKUP(W313,{0,1950001,3300001,6950001,9000001,18000001,40000001},{0.05,0.1,0.2,0.23,0.33,0.4,0.45}))</f>
        <v/>
      </c>
    </row>
    <row r="314">
      <c r="A314" t="inlineStr">
        <is>
          <t>1万円刻み 特例あり一般12万円</t>
        </is>
      </c>
      <c r="B314" s="18">
        <f>'4_1万円刻み'!$A$78</f>
        <v/>
      </c>
      <c r="C314" s="19" t="n">
        <v>2026</v>
      </c>
      <c r="D314" t="inlineStr">
        <is>
          <t>はい</t>
        </is>
      </c>
      <c r="E314" s="18" t="n">
        <v>120000</v>
      </c>
      <c r="F314" s="18" t="n">
        <v>0</v>
      </c>
      <c r="G314" s="18" t="n">
        <v>0</v>
      </c>
      <c r="H314" s="18" t="n">
        <v>0</v>
      </c>
      <c r="I314" s="18" t="n">
        <v>0</v>
      </c>
      <c r="J314" s="18">
        <f>ROUND(MIN(B314/12,650000)*12*0.0915+MIN(B314/12,1390000)*12*(0.0504+0)+B314*0.005,0)</f>
        <v/>
      </c>
      <c r="K314" s="18" t="n">
        <v>0</v>
      </c>
      <c r="L314" s="18" t="n">
        <v>0</v>
      </c>
      <c r="M314" s="18">
        <f>ROUND(IF(C314&gt;=2026,IF(B314&lt;741000,0,IF(B314&lt;2191000,B314-740000,IF(B314&lt;2193000,1451000,IF(B314&lt;2196000,1453000,IF(B314&lt;2200000,1456000,IF(B314&lt;3600000,ROUNDDOWN(B314/4,-3)*2.8-80000,IF(B314&lt;6600000,ROUNDDOWN(B314/4,-3)*3.2-440000,IF(B314&lt;8500000,ROUNDDOWN(B314*0.9,0)-1100000,B314-1950000)))))))),IF(B314&lt;651000,0,IF(B314&lt;1900000,B314-650000,IF(B314&lt;3600000,ROUNDDOWN(B314/4,-3)*2.8-80000,IF(B314&lt;6600000,ROUNDDOWN(B314/4,-3)*3.2-440000,IF(B314&lt;8500000,ROUNDDOWN(B314*0.9,0)-1100000,B314-1950000)))))),0)</f>
        <v/>
      </c>
      <c r="N314" s="18">
        <f>IF(M314&gt;23500000,NA(),IF(C314&gt;=2026,IF(M314&lt;=4890000,1040000,IF(M314&lt;=6550000,670000,620000)),IF(M314&lt;=1320000,950000,IF(M314&lt;=3360000,880000,IF(M314&lt;=4890000,680000,IF(M314&lt;=6550000,630000,580000))))))</f>
        <v/>
      </c>
      <c r="O314" s="18">
        <f>IF(F314&lt;=0,IF(AND(D314="はい",C314&gt;=2026,C314&lt;=2027),IF(E314&lt;=0,0,IF(E314&lt;=30000,E314,IF(E314&lt;=60000,ROUNDUP(E314/2,0)+15000,IF(E314&lt;=120000,ROUNDUP(E314/4,0)+30000,60000)))),IF(E314&lt;=0,0,IF(E314&lt;=20000,E314,IF(E314&lt;=40000,ROUNDUP(E314/2,0)+10000,IF(E314&lt;=80000,ROUNDUP(E314/4,0)+20000,40000))))),IF(E314&lt;=0,IF(F314&lt;=0,0,IF(F314&lt;=25000,F314,IF(F314&lt;=50000,ROUNDUP(F314/2,0)+12500,IF(F314&lt;=100000,ROUNDUP(F314/4,0)+25000,50000)))),MAX(IF(F314&lt;=0,0,IF(F314&lt;=25000,F314,IF(F314&lt;=50000,ROUNDUP(F314/2,0)+12500,IF(F314&lt;=100000,ROUNDUP(F314/4,0)+25000,50000)))),MIN(IF(AND(D314="はい",C314&gt;=2026,C314&lt;=2027),IF(E314&lt;=0,0,IF(E314&lt;=30000,E314,IF(E314&lt;=60000,ROUNDUP(E314/2,0)+15000,IF(E314&lt;=120000,ROUNDUP(E314/4,0)+30000,60000)))),IF(E314&lt;=0,0,IF(E314&lt;=20000,E314,IF(E314&lt;=40000,ROUNDUP(E314/2,0)+10000,IF(E314&lt;=80000,ROUNDUP(E314/4,0)+20000,40000)))))+IF(F314&lt;=0,0,IF(F314&lt;=25000,F314,IF(F314&lt;=50000,ROUNDUP(F314/2,0)+12500,IF(F314&lt;=100000,ROUNDUP(F314/4,0)+25000,50000)))),IF(AND(D314="はい",C314&gt;=2026,C314&lt;=2027),60000,40000)))))</f>
        <v/>
      </c>
      <c r="P314" s="18">
        <f>IF(G314&lt;=0,0,IF(G314&lt;=20000,G314,IF(G314&lt;=40000,ROUNDUP(G314/2,0)+10000,IF(G314&lt;=80000,ROUNDUP(G314/4,0)+20000,40000))))</f>
        <v/>
      </c>
      <c r="Q314" s="18">
        <f>IF(I314&lt;=0,IF(H314&lt;=0,0,IF(H314&lt;=20000,H314,IF(H314&lt;=40000,ROUNDUP(H314/2,0)+10000,IF(H314&lt;=80000,ROUNDUP(H314/4,0)+20000,40000)))),IF(H314&lt;=0,IF(I314&lt;=0,0,IF(I314&lt;=25000,I314,IF(I314&lt;=50000,ROUNDUP(I314/2,0)+12500,IF(I314&lt;=100000,ROUNDUP(I314/4,0)+25000,50000)))),MAX(IF(I314&lt;=0,0,IF(I314&lt;=25000,I314,IF(I314&lt;=50000,ROUNDUP(I314/2,0)+12500,IF(I314&lt;=100000,ROUNDUP(I314/4,0)+25000,50000)))),MIN(IF(H314&lt;=0,0,IF(H314&lt;=20000,H314,IF(H314&lt;=40000,ROUNDUP(H314/2,0)+10000,IF(H314&lt;=80000,ROUNDUP(H314/4,0)+20000,40000))))+IF(I314&lt;=0,0,IF(I314&lt;=25000,I314,IF(I314&lt;=50000,ROUNDUP(I314/2,0)+12500,IF(I314&lt;=100000,ROUNDUP(I314/4,0)+25000,50000)))),40000))))</f>
        <v/>
      </c>
      <c r="R314" s="18">
        <f>MIN(120000,O314+P314+Q314)</f>
        <v/>
      </c>
      <c r="S314" s="18">
        <f>IF(F314&lt;=0,IF(E314&lt;=0,0,IF(E314&lt;=12000,E314,IF(E314&lt;=32000,ROUNDUP(E314/2,0)+6000,IF(E314&lt;=56000,ROUNDUP(E314/4,0)+14000,28000)))),IF(E314&lt;=0,IF(F314&lt;=0,0,IF(F314&lt;=15000,F314,IF(F314&lt;=40000,ROUNDUP(F314/2,0)+7500,IF(F314&lt;=70000,ROUNDUP(F314/4,0)+17500,35000)))),MAX(IF(F314&lt;=0,0,IF(F314&lt;=15000,F314,IF(F314&lt;=40000,ROUNDUP(F314/2,0)+7500,IF(F314&lt;=70000,ROUNDUP(F314/4,0)+17500,35000)))),MIN(IF(E314&lt;=0,0,IF(E314&lt;=12000,E314,IF(E314&lt;=32000,ROUNDUP(E314/2,0)+6000,IF(E314&lt;=56000,ROUNDUP(E314/4,0)+14000,28000))))+IF(F314&lt;=0,0,IF(F314&lt;=15000,F314,IF(F314&lt;=40000,ROUNDUP(F314/2,0)+7500,IF(F314&lt;=70000,ROUNDUP(F314/4,0)+17500,35000)))),28000))))</f>
        <v/>
      </c>
      <c r="T314" s="18">
        <f>IF(G314&lt;=0,0,IF(G314&lt;=12000,G314,IF(G314&lt;=32000,ROUNDUP(G314/2,0)+6000,IF(G314&lt;=56000,ROUNDUP(G314/4,0)+14000,28000))))</f>
        <v/>
      </c>
      <c r="U314" s="18">
        <f>IF(I314&lt;=0,IF(H314&lt;=0,0,IF(H314&lt;=12000,H314,IF(H314&lt;=32000,ROUNDUP(H314/2,0)+6000,IF(H314&lt;=56000,ROUNDUP(H314/4,0)+14000,28000)))),IF(H314&lt;=0,IF(I314&lt;=0,0,IF(I314&lt;=15000,I314,IF(I314&lt;=40000,ROUNDUP(I314/2,0)+7500,IF(I314&lt;=70000,ROUNDUP(I314/4,0)+17500,35000)))),MAX(IF(I314&lt;=0,0,IF(I314&lt;=15000,I314,IF(I314&lt;=40000,ROUNDUP(I314/2,0)+7500,IF(I314&lt;=70000,ROUNDUP(I314/4,0)+17500,35000)))),MIN(IF(H314&lt;=0,0,IF(H314&lt;=12000,H314,IF(H314&lt;=32000,ROUNDUP(H314/2,0)+6000,IF(H314&lt;=56000,ROUNDUP(H314/4,0)+14000,28000))))+IF(I314&lt;=0,0,IF(I314&lt;=15000,I314,IF(I314&lt;=40000,ROUNDUP(I314/2,0)+7500,IF(I314&lt;=70000,ROUNDUP(I314/4,0)+17500,35000)))),28000))))</f>
        <v/>
      </c>
      <c r="V314" s="18">
        <f>MIN(70000,S314+T314+U314)</f>
        <v/>
      </c>
      <c r="W314" s="18">
        <f>MAX(0,ROUNDDOWN(M314-J314-N314-K314-0,-3))</f>
        <v/>
      </c>
      <c r="X314" s="18">
        <f>MAX(0,ROUNDDOWN(M314-J314-N314-K314-R314,-3))</f>
        <v/>
      </c>
      <c r="Y314" s="18">
        <f>IF(W314&lt;=0,0,ROUNDDOWN((W314*LOOKUP(W314,{0,1950001,3300001,6950001,9000001,18000001,40000001},{0.05,0.1,0.2,0.23,0.33,0.4,0.45})-LOOKUP(W314,{0,1950001,3300001,6950001,9000001,18000001,40000001},{0,97500,427500,636000,1536000,2796000,4796000}))*1.021,-2))</f>
        <v/>
      </c>
      <c r="Z314" s="18">
        <f>IF(X314&lt;=0,0,ROUNDDOWN((X314*LOOKUP(X314,{0,1950001,3300001,6950001,9000001,18000001,40000001},{0.05,0.1,0.2,0.23,0.33,0.4,0.45})-LOOKUP(X314,{0,1950001,3300001,6950001,9000001,18000001,40000001},{0,97500,427500,636000,1536000,2796000,4796000}))*1.021,-2))</f>
        <v/>
      </c>
      <c r="AA314" s="18">
        <f>MAX(0,ROUNDDOWN(M314-J314-430000-L314-0,-3))</f>
        <v/>
      </c>
      <c r="AB314" s="18">
        <f>MAX(0,ROUNDDOWN(M314-J314-430000-L314-V314,-3))</f>
        <v/>
      </c>
      <c r="AC314" s="18">
        <f>IF(M314&lt;=450000,0,MAX(0,ROUNDDOWN(AA314*0.06-MIN(50000,AA314)*0.03,-2))+MAX(0,ROUNDDOWN(AA314*0.04-MIN(50000,AA314)*0.02,-2)))</f>
        <v/>
      </c>
      <c r="AD314" s="18">
        <f>IF(M314&lt;=450000,0,MAX(0,ROUNDDOWN(AB314*0.06-MIN(50000,AB314)*0.03,-2))+MAX(0,ROUNDDOWN(AB314*0.04-MIN(50000,AB314)*0.02,-2)))</f>
        <v/>
      </c>
      <c r="AE314" s="18">
        <f>Y314-Z314</f>
        <v/>
      </c>
      <c r="AF314" s="18">
        <f>AC314-AD314</f>
        <v/>
      </c>
      <c r="AG314" s="18">
        <f>AE314+AF314</f>
        <v/>
      </c>
      <c r="AH314" s="20">
        <f>IF(W314&lt;=0,0,LOOKUP(W314,{0,1950001,3300001,6950001,9000001,18000001,40000001},{0.05,0.1,0.2,0.23,0.33,0.4,0.45}))</f>
        <v/>
      </c>
    </row>
    <row r="315">
      <c r="A315" t="inlineStr">
        <is>
          <t>1万円刻み 3区分8万円ずつ</t>
        </is>
      </c>
      <c r="B315" s="18">
        <f>'4_1万円刻み'!$A$79</f>
        <v/>
      </c>
      <c r="C315" s="19" t="n">
        <v>2026</v>
      </c>
      <c r="D315" t="inlineStr">
        <is>
          <t>いいえ</t>
        </is>
      </c>
      <c r="E315" s="18" t="n">
        <v>80000</v>
      </c>
      <c r="F315" s="18" t="n">
        <v>0</v>
      </c>
      <c r="G315" s="18" t="n">
        <v>80000</v>
      </c>
      <c r="H315" s="18" t="n">
        <v>80000</v>
      </c>
      <c r="I315" s="18" t="n">
        <v>0</v>
      </c>
      <c r="J315" s="18">
        <f>ROUND(MIN(B315/12,650000)*12*0.0915+MIN(B315/12,1390000)*12*(0.0504+0)+B315*0.005,0)</f>
        <v/>
      </c>
      <c r="K315" s="18" t="n">
        <v>0</v>
      </c>
      <c r="L315" s="18" t="n">
        <v>0</v>
      </c>
      <c r="M315" s="18">
        <f>ROUND(IF(C315&gt;=2026,IF(B315&lt;741000,0,IF(B315&lt;2191000,B315-740000,IF(B315&lt;2193000,1451000,IF(B315&lt;2196000,1453000,IF(B315&lt;2200000,1456000,IF(B315&lt;3600000,ROUNDDOWN(B315/4,-3)*2.8-80000,IF(B315&lt;6600000,ROUNDDOWN(B315/4,-3)*3.2-440000,IF(B315&lt;8500000,ROUNDDOWN(B315*0.9,0)-1100000,B315-1950000)))))))),IF(B315&lt;651000,0,IF(B315&lt;1900000,B315-650000,IF(B315&lt;3600000,ROUNDDOWN(B315/4,-3)*2.8-80000,IF(B315&lt;6600000,ROUNDDOWN(B315/4,-3)*3.2-440000,IF(B315&lt;8500000,ROUNDDOWN(B315*0.9,0)-1100000,B315-1950000)))))),0)</f>
        <v/>
      </c>
      <c r="N315" s="18">
        <f>IF(M315&gt;23500000,NA(),IF(C315&gt;=2026,IF(M315&lt;=4890000,1040000,IF(M315&lt;=6550000,670000,620000)),IF(M315&lt;=1320000,950000,IF(M315&lt;=3360000,880000,IF(M315&lt;=4890000,680000,IF(M315&lt;=6550000,630000,580000))))))</f>
        <v/>
      </c>
      <c r="O315" s="18">
        <f>IF(F315&lt;=0,IF(AND(D315="はい",C315&gt;=2026,C315&lt;=2027),IF(E315&lt;=0,0,IF(E315&lt;=30000,E315,IF(E315&lt;=60000,ROUNDUP(E315/2,0)+15000,IF(E315&lt;=120000,ROUNDUP(E315/4,0)+30000,60000)))),IF(E315&lt;=0,0,IF(E315&lt;=20000,E315,IF(E315&lt;=40000,ROUNDUP(E315/2,0)+10000,IF(E315&lt;=80000,ROUNDUP(E315/4,0)+20000,40000))))),IF(E315&lt;=0,IF(F315&lt;=0,0,IF(F315&lt;=25000,F315,IF(F315&lt;=50000,ROUNDUP(F315/2,0)+12500,IF(F315&lt;=100000,ROUNDUP(F315/4,0)+25000,50000)))),MAX(IF(F315&lt;=0,0,IF(F315&lt;=25000,F315,IF(F315&lt;=50000,ROUNDUP(F315/2,0)+12500,IF(F315&lt;=100000,ROUNDUP(F315/4,0)+25000,50000)))),MIN(IF(AND(D315="はい",C315&gt;=2026,C315&lt;=2027),IF(E315&lt;=0,0,IF(E315&lt;=30000,E315,IF(E315&lt;=60000,ROUNDUP(E315/2,0)+15000,IF(E315&lt;=120000,ROUNDUP(E315/4,0)+30000,60000)))),IF(E315&lt;=0,0,IF(E315&lt;=20000,E315,IF(E315&lt;=40000,ROUNDUP(E315/2,0)+10000,IF(E315&lt;=80000,ROUNDUP(E315/4,0)+20000,40000)))))+IF(F315&lt;=0,0,IF(F315&lt;=25000,F315,IF(F315&lt;=50000,ROUNDUP(F315/2,0)+12500,IF(F315&lt;=100000,ROUNDUP(F315/4,0)+25000,50000)))),IF(AND(D315="はい",C315&gt;=2026,C315&lt;=2027),60000,40000)))))</f>
        <v/>
      </c>
      <c r="P315" s="18">
        <f>IF(G315&lt;=0,0,IF(G315&lt;=20000,G315,IF(G315&lt;=40000,ROUNDUP(G315/2,0)+10000,IF(G315&lt;=80000,ROUNDUP(G315/4,0)+20000,40000))))</f>
        <v/>
      </c>
      <c r="Q315" s="18">
        <f>IF(I315&lt;=0,IF(H315&lt;=0,0,IF(H315&lt;=20000,H315,IF(H315&lt;=40000,ROUNDUP(H315/2,0)+10000,IF(H315&lt;=80000,ROUNDUP(H315/4,0)+20000,40000)))),IF(H315&lt;=0,IF(I315&lt;=0,0,IF(I315&lt;=25000,I315,IF(I315&lt;=50000,ROUNDUP(I315/2,0)+12500,IF(I315&lt;=100000,ROUNDUP(I315/4,0)+25000,50000)))),MAX(IF(I315&lt;=0,0,IF(I315&lt;=25000,I315,IF(I315&lt;=50000,ROUNDUP(I315/2,0)+12500,IF(I315&lt;=100000,ROUNDUP(I315/4,0)+25000,50000)))),MIN(IF(H315&lt;=0,0,IF(H315&lt;=20000,H315,IF(H315&lt;=40000,ROUNDUP(H315/2,0)+10000,IF(H315&lt;=80000,ROUNDUP(H315/4,0)+20000,40000))))+IF(I315&lt;=0,0,IF(I315&lt;=25000,I315,IF(I315&lt;=50000,ROUNDUP(I315/2,0)+12500,IF(I315&lt;=100000,ROUNDUP(I315/4,0)+25000,50000)))),40000))))</f>
        <v/>
      </c>
      <c r="R315" s="18">
        <f>MIN(120000,O315+P315+Q315)</f>
        <v/>
      </c>
      <c r="S315" s="18">
        <f>IF(F315&lt;=0,IF(E315&lt;=0,0,IF(E315&lt;=12000,E315,IF(E315&lt;=32000,ROUNDUP(E315/2,0)+6000,IF(E315&lt;=56000,ROUNDUP(E315/4,0)+14000,28000)))),IF(E315&lt;=0,IF(F315&lt;=0,0,IF(F315&lt;=15000,F315,IF(F315&lt;=40000,ROUNDUP(F315/2,0)+7500,IF(F315&lt;=70000,ROUNDUP(F315/4,0)+17500,35000)))),MAX(IF(F315&lt;=0,0,IF(F315&lt;=15000,F315,IF(F315&lt;=40000,ROUNDUP(F315/2,0)+7500,IF(F315&lt;=70000,ROUNDUP(F315/4,0)+17500,35000)))),MIN(IF(E315&lt;=0,0,IF(E315&lt;=12000,E315,IF(E315&lt;=32000,ROUNDUP(E315/2,0)+6000,IF(E315&lt;=56000,ROUNDUP(E315/4,0)+14000,28000))))+IF(F315&lt;=0,0,IF(F315&lt;=15000,F315,IF(F315&lt;=40000,ROUNDUP(F315/2,0)+7500,IF(F315&lt;=70000,ROUNDUP(F315/4,0)+17500,35000)))),28000))))</f>
        <v/>
      </c>
      <c r="T315" s="18">
        <f>IF(G315&lt;=0,0,IF(G315&lt;=12000,G315,IF(G315&lt;=32000,ROUNDUP(G315/2,0)+6000,IF(G315&lt;=56000,ROUNDUP(G315/4,0)+14000,28000))))</f>
        <v/>
      </c>
      <c r="U315" s="18">
        <f>IF(I315&lt;=0,IF(H315&lt;=0,0,IF(H315&lt;=12000,H315,IF(H315&lt;=32000,ROUNDUP(H315/2,0)+6000,IF(H315&lt;=56000,ROUNDUP(H315/4,0)+14000,28000)))),IF(H315&lt;=0,IF(I315&lt;=0,0,IF(I315&lt;=15000,I315,IF(I315&lt;=40000,ROUNDUP(I315/2,0)+7500,IF(I315&lt;=70000,ROUNDUP(I315/4,0)+17500,35000)))),MAX(IF(I315&lt;=0,0,IF(I315&lt;=15000,I315,IF(I315&lt;=40000,ROUNDUP(I315/2,0)+7500,IF(I315&lt;=70000,ROUNDUP(I315/4,0)+17500,35000)))),MIN(IF(H315&lt;=0,0,IF(H315&lt;=12000,H315,IF(H315&lt;=32000,ROUNDUP(H315/2,0)+6000,IF(H315&lt;=56000,ROUNDUP(H315/4,0)+14000,28000))))+IF(I315&lt;=0,0,IF(I315&lt;=15000,I315,IF(I315&lt;=40000,ROUNDUP(I315/2,0)+7500,IF(I315&lt;=70000,ROUNDUP(I315/4,0)+17500,35000)))),28000))))</f>
        <v/>
      </c>
      <c r="V315" s="18">
        <f>MIN(70000,S315+T315+U315)</f>
        <v/>
      </c>
      <c r="W315" s="18">
        <f>MAX(0,ROUNDDOWN(M315-J315-N315-K315-0,-3))</f>
        <v/>
      </c>
      <c r="X315" s="18">
        <f>MAX(0,ROUNDDOWN(M315-J315-N315-K315-R315,-3))</f>
        <v/>
      </c>
      <c r="Y315" s="18">
        <f>IF(W315&lt;=0,0,ROUNDDOWN((W315*LOOKUP(W315,{0,1950001,3300001,6950001,9000001,18000001,40000001},{0.05,0.1,0.2,0.23,0.33,0.4,0.45})-LOOKUP(W315,{0,1950001,3300001,6950001,9000001,18000001,40000001},{0,97500,427500,636000,1536000,2796000,4796000}))*1.021,-2))</f>
        <v/>
      </c>
      <c r="Z315" s="18">
        <f>IF(X315&lt;=0,0,ROUNDDOWN((X315*LOOKUP(X315,{0,1950001,3300001,6950001,9000001,18000001,40000001},{0.05,0.1,0.2,0.23,0.33,0.4,0.45})-LOOKUP(X315,{0,1950001,3300001,6950001,9000001,18000001,40000001},{0,97500,427500,636000,1536000,2796000,4796000}))*1.021,-2))</f>
        <v/>
      </c>
      <c r="AA315" s="18">
        <f>MAX(0,ROUNDDOWN(M315-J315-430000-L315-0,-3))</f>
        <v/>
      </c>
      <c r="AB315" s="18">
        <f>MAX(0,ROUNDDOWN(M315-J315-430000-L315-V315,-3))</f>
        <v/>
      </c>
      <c r="AC315" s="18">
        <f>IF(M315&lt;=450000,0,MAX(0,ROUNDDOWN(AA315*0.06-MIN(50000,AA315)*0.03,-2))+MAX(0,ROUNDDOWN(AA315*0.04-MIN(50000,AA315)*0.02,-2)))</f>
        <v/>
      </c>
      <c r="AD315" s="18">
        <f>IF(M315&lt;=450000,0,MAX(0,ROUNDDOWN(AB315*0.06-MIN(50000,AB315)*0.03,-2))+MAX(0,ROUNDDOWN(AB315*0.04-MIN(50000,AB315)*0.02,-2)))</f>
        <v/>
      </c>
      <c r="AE315" s="18">
        <f>Y315-Z315</f>
        <v/>
      </c>
      <c r="AF315" s="18">
        <f>AC315-AD315</f>
        <v/>
      </c>
      <c r="AG315" s="18">
        <f>AE315+AF315</f>
        <v/>
      </c>
      <c r="AH315" s="20">
        <f>IF(W315&lt;=0,0,LOOKUP(W315,{0,1950001,3300001,6950001,9000001,18000001,40000001},{0.05,0.1,0.2,0.23,0.33,0.4,0.45}))</f>
        <v/>
      </c>
    </row>
    <row r="316">
      <c r="A316" t="inlineStr">
        <is>
          <t>1万円刻み 一般8万円</t>
        </is>
      </c>
      <c r="B316" s="18">
        <f>'4_1万円刻み'!$A$79</f>
        <v/>
      </c>
      <c r="C316" s="19" t="n">
        <v>2026</v>
      </c>
      <c r="D316" t="inlineStr">
        <is>
          <t>いいえ</t>
        </is>
      </c>
      <c r="E316" s="18" t="n">
        <v>80000</v>
      </c>
      <c r="F316" s="18" t="n">
        <v>0</v>
      </c>
      <c r="G316" s="18" t="n">
        <v>0</v>
      </c>
      <c r="H316" s="18" t="n">
        <v>0</v>
      </c>
      <c r="I316" s="18" t="n">
        <v>0</v>
      </c>
      <c r="J316" s="18">
        <f>ROUND(MIN(B316/12,650000)*12*0.0915+MIN(B316/12,1390000)*12*(0.0504+0)+B316*0.005,0)</f>
        <v/>
      </c>
      <c r="K316" s="18" t="n">
        <v>0</v>
      </c>
      <c r="L316" s="18" t="n">
        <v>0</v>
      </c>
      <c r="M316" s="18">
        <f>ROUND(IF(C316&gt;=2026,IF(B316&lt;741000,0,IF(B316&lt;2191000,B316-740000,IF(B316&lt;2193000,1451000,IF(B316&lt;2196000,1453000,IF(B316&lt;2200000,1456000,IF(B316&lt;3600000,ROUNDDOWN(B316/4,-3)*2.8-80000,IF(B316&lt;6600000,ROUNDDOWN(B316/4,-3)*3.2-440000,IF(B316&lt;8500000,ROUNDDOWN(B316*0.9,0)-1100000,B316-1950000)))))))),IF(B316&lt;651000,0,IF(B316&lt;1900000,B316-650000,IF(B316&lt;3600000,ROUNDDOWN(B316/4,-3)*2.8-80000,IF(B316&lt;6600000,ROUNDDOWN(B316/4,-3)*3.2-440000,IF(B316&lt;8500000,ROUNDDOWN(B316*0.9,0)-1100000,B316-1950000)))))),0)</f>
        <v/>
      </c>
      <c r="N316" s="18">
        <f>IF(M316&gt;23500000,NA(),IF(C316&gt;=2026,IF(M316&lt;=4890000,1040000,IF(M316&lt;=6550000,670000,620000)),IF(M316&lt;=1320000,950000,IF(M316&lt;=3360000,880000,IF(M316&lt;=4890000,680000,IF(M316&lt;=6550000,630000,580000))))))</f>
        <v/>
      </c>
      <c r="O316" s="18">
        <f>IF(F316&lt;=0,IF(AND(D316="はい",C316&gt;=2026,C316&lt;=2027),IF(E316&lt;=0,0,IF(E316&lt;=30000,E316,IF(E316&lt;=60000,ROUNDUP(E316/2,0)+15000,IF(E316&lt;=120000,ROUNDUP(E316/4,0)+30000,60000)))),IF(E316&lt;=0,0,IF(E316&lt;=20000,E316,IF(E316&lt;=40000,ROUNDUP(E316/2,0)+10000,IF(E316&lt;=80000,ROUNDUP(E316/4,0)+20000,40000))))),IF(E316&lt;=0,IF(F316&lt;=0,0,IF(F316&lt;=25000,F316,IF(F316&lt;=50000,ROUNDUP(F316/2,0)+12500,IF(F316&lt;=100000,ROUNDUP(F316/4,0)+25000,50000)))),MAX(IF(F316&lt;=0,0,IF(F316&lt;=25000,F316,IF(F316&lt;=50000,ROUNDUP(F316/2,0)+12500,IF(F316&lt;=100000,ROUNDUP(F316/4,0)+25000,50000)))),MIN(IF(AND(D316="はい",C316&gt;=2026,C316&lt;=2027),IF(E316&lt;=0,0,IF(E316&lt;=30000,E316,IF(E316&lt;=60000,ROUNDUP(E316/2,0)+15000,IF(E316&lt;=120000,ROUNDUP(E316/4,0)+30000,60000)))),IF(E316&lt;=0,0,IF(E316&lt;=20000,E316,IF(E316&lt;=40000,ROUNDUP(E316/2,0)+10000,IF(E316&lt;=80000,ROUNDUP(E316/4,0)+20000,40000)))))+IF(F316&lt;=0,0,IF(F316&lt;=25000,F316,IF(F316&lt;=50000,ROUNDUP(F316/2,0)+12500,IF(F316&lt;=100000,ROUNDUP(F316/4,0)+25000,50000)))),IF(AND(D316="はい",C316&gt;=2026,C316&lt;=2027),60000,40000)))))</f>
        <v/>
      </c>
      <c r="P316" s="18">
        <f>IF(G316&lt;=0,0,IF(G316&lt;=20000,G316,IF(G316&lt;=40000,ROUNDUP(G316/2,0)+10000,IF(G316&lt;=80000,ROUNDUP(G316/4,0)+20000,40000))))</f>
        <v/>
      </c>
      <c r="Q316" s="18">
        <f>IF(I316&lt;=0,IF(H316&lt;=0,0,IF(H316&lt;=20000,H316,IF(H316&lt;=40000,ROUNDUP(H316/2,0)+10000,IF(H316&lt;=80000,ROUNDUP(H316/4,0)+20000,40000)))),IF(H316&lt;=0,IF(I316&lt;=0,0,IF(I316&lt;=25000,I316,IF(I316&lt;=50000,ROUNDUP(I316/2,0)+12500,IF(I316&lt;=100000,ROUNDUP(I316/4,0)+25000,50000)))),MAX(IF(I316&lt;=0,0,IF(I316&lt;=25000,I316,IF(I316&lt;=50000,ROUNDUP(I316/2,0)+12500,IF(I316&lt;=100000,ROUNDUP(I316/4,0)+25000,50000)))),MIN(IF(H316&lt;=0,0,IF(H316&lt;=20000,H316,IF(H316&lt;=40000,ROUNDUP(H316/2,0)+10000,IF(H316&lt;=80000,ROUNDUP(H316/4,0)+20000,40000))))+IF(I316&lt;=0,0,IF(I316&lt;=25000,I316,IF(I316&lt;=50000,ROUNDUP(I316/2,0)+12500,IF(I316&lt;=100000,ROUNDUP(I316/4,0)+25000,50000)))),40000))))</f>
        <v/>
      </c>
      <c r="R316" s="18">
        <f>MIN(120000,O316+P316+Q316)</f>
        <v/>
      </c>
      <c r="S316" s="18">
        <f>IF(F316&lt;=0,IF(E316&lt;=0,0,IF(E316&lt;=12000,E316,IF(E316&lt;=32000,ROUNDUP(E316/2,0)+6000,IF(E316&lt;=56000,ROUNDUP(E316/4,0)+14000,28000)))),IF(E316&lt;=0,IF(F316&lt;=0,0,IF(F316&lt;=15000,F316,IF(F316&lt;=40000,ROUNDUP(F316/2,0)+7500,IF(F316&lt;=70000,ROUNDUP(F316/4,0)+17500,35000)))),MAX(IF(F316&lt;=0,0,IF(F316&lt;=15000,F316,IF(F316&lt;=40000,ROUNDUP(F316/2,0)+7500,IF(F316&lt;=70000,ROUNDUP(F316/4,0)+17500,35000)))),MIN(IF(E316&lt;=0,0,IF(E316&lt;=12000,E316,IF(E316&lt;=32000,ROUNDUP(E316/2,0)+6000,IF(E316&lt;=56000,ROUNDUP(E316/4,0)+14000,28000))))+IF(F316&lt;=0,0,IF(F316&lt;=15000,F316,IF(F316&lt;=40000,ROUNDUP(F316/2,0)+7500,IF(F316&lt;=70000,ROUNDUP(F316/4,0)+17500,35000)))),28000))))</f>
        <v/>
      </c>
      <c r="T316" s="18">
        <f>IF(G316&lt;=0,0,IF(G316&lt;=12000,G316,IF(G316&lt;=32000,ROUNDUP(G316/2,0)+6000,IF(G316&lt;=56000,ROUNDUP(G316/4,0)+14000,28000))))</f>
        <v/>
      </c>
      <c r="U316" s="18">
        <f>IF(I316&lt;=0,IF(H316&lt;=0,0,IF(H316&lt;=12000,H316,IF(H316&lt;=32000,ROUNDUP(H316/2,0)+6000,IF(H316&lt;=56000,ROUNDUP(H316/4,0)+14000,28000)))),IF(H316&lt;=0,IF(I316&lt;=0,0,IF(I316&lt;=15000,I316,IF(I316&lt;=40000,ROUNDUP(I316/2,0)+7500,IF(I316&lt;=70000,ROUNDUP(I316/4,0)+17500,35000)))),MAX(IF(I316&lt;=0,0,IF(I316&lt;=15000,I316,IF(I316&lt;=40000,ROUNDUP(I316/2,0)+7500,IF(I316&lt;=70000,ROUNDUP(I316/4,0)+17500,35000)))),MIN(IF(H316&lt;=0,0,IF(H316&lt;=12000,H316,IF(H316&lt;=32000,ROUNDUP(H316/2,0)+6000,IF(H316&lt;=56000,ROUNDUP(H316/4,0)+14000,28000))))+IF(I316&lt;=0,0,IF(I316&lt;=15000,I316,IF(I316&lt;=40000,ROUNDUP(I316/2,0)+7500,IF(I316&lt;=70000,ROUNDUP(I316/4,0)+17500,35000)))),28000))))</f>
        <v/>
      </c>
      <c r="V316" s="18">
        <f>MIN(70000,S316+T316+U316)</f>
        <v/>
      </c>
      <c r="W316" s="18">
        <f>MAX(0,ROUNDDOWN(M316-J316-N316-K316-0,-3))</f>
        <v/>
      </c>
      <c r="X316" s="18">
        <f>MAX(0,ROUNDDOWN(M316-J316-N316-K316-R316,-3))</f>
        <v/>
      </c>
      <c r="Y316" s="18">
        <f>IF(W316&lt;=0,0,ROUNDDOWN((W316*LOOKUP(W316,{0,1950001,3300001,6950001,9000001,18000001,40000001},{0.05,0.1,0.2,0.23,0.33,0.4,0.45})-LOOKUP(W316,{0,1950001,3300001,6950001,9000001,18000001,40000001},{0,97500,427500,636000,1536000,2796000,4796000}))*1.021,-2))</f>
        <v/>
      </c>
      <c r="Z316" s="18">
        <f>IF(X316&lt;=0,0,ROUNDDOWN((X316*LOOKUP(X316,{0,1950001,3300001,6950001,9000001,18000001,40000001},{0.05,0.1,0.2,0.23,0.33,0.4,0.45})-LOOKUP(X316,{0,1950001,3300001,6950001,9000001,18000001,40000001},{0,97500,427500,636000,1536000,2796000,4796000}))*1.021,-2))</f>
        <v/>
      </c>
      <c r="AA316" s="18">
        <f>MAX(0,ROUNDDOWN(M316-J316-430000-L316-0,-3))</f>
        <v/>
      </c>
      <c r="AB316" s="18">
        <f>MAX(0,ROUNDDOWN(M316-J316-430000-L316-V316,-3))</f>
        <v/>
      </c>
      <c r="AC316" s="18">
        <f>IF(M316&lt;=450000,0,MAX(0,ROUNDDOWN(AA316*0.06-MIN(50000,AA316)*0.03,-2))+MAX(0,ROUNDDOWN(AA316*0.04-MIN(50000,AA316)*0.02,-2)))</f>
        <v/>
      </c>
      <c r="AD316" s="18">
        <f>IF(M316&lt;=450000,0,MAX(0,ROUNDDOWN(AB316*0.06-MIN(50000,AB316)*0.03,-2))+MAX(0,ROUNDDOWN(AB316*0.04-MIN(50000,AB316)*0.02,-2)))</f>
        <v/>
      </c>
      <c r="AE316" s="18">
        <f>Y316-Z316</f>
        <v/>
      </c>
      <c r="AF316" s="18">
        <f>AC316-AD316</f>
        <v/>
      </c>
      <c r="AG316" s="18">
        <f>AE316+AF316</f>
        <v/>
      </c>
      <c r="AH316" s="20">
        <f>IF(W316&lt;=0,0,LOOKUP(W316,{0,1950001,3300001,6950001,9000001,18000001,40000001},{0.05,0.1,0.2,0.23,0.33,0.4,0.45}))</f>
        <v/>
      </c>
    </row>
    <row r="317">
      <c r="A317" t="inlineStr">
        <is>
          <t>1万円刻み 特例あり一般12万円</t>
        </is>
      </c>
      <c r="B317" s="18">
        <f>'4_1万円刻み'!$A$79</f>
        <v/>
      </c>
      <c r="C317" s="19" t="n">
        <v>2026</v>
      </c>
      <c r="D317" t="inlineStr">
        <is>
          <t>はい</t>
        </is>
      </c>
      <c r="E317" s="18" t="n">
        <v>120000</v>
      </c>
      <c r="F317" s="18" t="n">
        <v>0</v>
      </c>
      <c r="G317" s="18" t="n">
        <v>0</v>
      </c>
      <c r="H317" s="18" t="n">
        <v>0</v>
      </c>
      <c r="I317" s="18" t="n">
        <v>0</v>
      </c>
      <c r="J317" s="18">
        <f>ROUND(MIN(B317/12,650000)*12*0.0915+MIN(B317/12,1390000)*12*(0.0504+0)+B317*0.005,0)</f>
        <v/>
      </c>
      <c r="K317" s="18" t="n">
        <v>0</v>
      </c>
      <c r="L317" s="18" t="n">
        <v>0</v>
      </c>
      <c r="M317" s="18">
        <f>ROUND(IF(C317&gt;=2026,IF(B317&lt;741000,0,IF(B317&lt;2191000,B317-740000,IF(B317&lt;2193000,1451000,IF(B317&lt;2196000,1453000,IF(B317&lt;2200000,1456000,IF(B317&lt;3600000,ROUNDDOWN(B317/4,-3)*2.8-80000,IF(B317&lt;6600000,ROUNDDOWN(B317/4,-3)*3.2-440000,IF(B317&lt;8500000,ROUNDDOWN(B317*0.9,0)-1100000,B317-1950000)))))))),IF(B317&lt;651000,0,IF(B317&lt;1900000,B317-650000,IF(B317&lt;3600000,ROUNDDOWN(B317/4,-3)*2.8-80000,IF(B317&lt;6600000,ROUNDDOWN(B317/4,-3)*3.2-440000,IF(B317&lt;8500000,ROUNDDOWN(B317*0.9,0)-1100000,B317-1950000)))))),0)</f>
        <v/>
      </c>
      <c r="N317" s="18">
        <f>IF(M317&gt;23500000,NA(),IF(C317&gt;=2026,IF(M317&lt;=4890000,1040000,IF(M317&lt;=6550000,670000,620000)),IF(M317&lt;=1320000,950000,IF(M317&lt;=3360000,880000,IF(M317&lt;=4890000,680000,IF(M317&lt;=6550000,630000,580000))))))</f>
        <v/>
      </c>
      <c r="O317" s="18">
        <f>IF(F317&lt;=0,IF(AND(D317="はい",C317&gt;=2026,C317&lt;=2027),IF(E317&lt;=0,0,IF(E317&lt;=30000,E317,IF(E317&lt;=60000,ROUNDUP(E317/2,0)+15000,IF(E317&lt;=120000,ROUNDUP(E317/4,0)+30000,60000)))),IF(E317&lt;=0,0,IF(E317&lt;=20000,E317,IF(E317&lt;=40000,ROUNDUP(E317/2,0)+10000,IF(E317&lt;=80000,ROUNDUP(E317/4,0)+20000,40000))))),IF(E317&lt;=0,IF(F317&lt;=0,0,IF(F317&lt;=25000,F317,IF(F317&lt;=50000,ROUNDUP(F317/2,0)+12500,IF(F317&lt;=100000,ROUNDUP(F317/4,0)+25000,50000)))),MAX(IF(F317&lt;=0,0,IF(F317&lt;=25000,F317,IF(F317&lt;=50000,ROUNDUP(F317/2,0)+12500,IF(F317&lt;=100000,ROUNDUP(F317/4,0)+25000,50000)))),MIN(IF(AND(D317="はい",C317&gt;=2026,C317&lt;=2027),IF(E317&lt;=0,0,IF(E317&lt;=30000,E317,IF(E317&lt;=60000,ROUNDUP(E317/2,0)+15000,IF(E317&lt;=120000,ROUNDUP(E317/4,0)+30000,60000)))),IF(E317&lt;=0,0,IF(E317&lt;=20000,E317,IF(E317&lt;=40000,ROUNDUP(E317/2,0)+10000,IF(E317&lt;=80000,ROUNDUP(E317/4,0)+20000,40000)))))+IF(F317&lt;=0,0,IF(F317&lt;=25000,F317,IF(F317&lt;=50000,ROUNDUP(F317/2,0)+12500,IF(F317&lt;=100000,ROUNDUP(F317/4,0)+25000,50000)))),IF(AND(D317="はい",C317&gt;=2026,C317&lt;=2027),60000,40000)))))</f>
        <v/>
      </c>
      <c r="P317" s="18">
        <f>IF(G317&lt;=0,0,IF(G317&lt;=20000,G317,IF(G317&lt;=40000,ROUNDUP(G317/2,0)+10000,IF(G317&lt;=80000,ROUNDUP(G317/4,0)+20000,40000))))</f>
        <v/>
      </c>
      <c r="Q317" s="18">
        <f>IF(I317&lt;=0,IF(H317&lt;=0,0,IF(H317&lt;=20000,H317,IF(H317&lt;=40000,ROUNDUP(H317/2,0)+10000,IF(H317&lt;=80000,ROUNDUP(H317/4,0)+20000,40000)))),IF(H317&lt;=0,IF(I317&lt;=0,0,IF(I317&lt;=25000,I317,IF(I317&lt;=50000,ROUNDUP(I317/2,0)+12500,IF(I317&lt;=100000,ROUNDUP(I317/4,0)+25000,50000)))),MAX(IF(I317&lt;=0,0,IF(I317&lt;=25000,I317,IF(I317&lt;=50000,ROUNDUP(I317/2,0)+12500,IF(I317&lt;=100000,ROUNDUP(I317/4,0)+25000,50000)))),MIN(IF(H317&lt;=0,0,IF(H317&lt;=20000,H317,IF(H317&lt;=40000,ROUNDUP(H317/2,0)+10000,IF(H317&lt;=80000,ROUNDUP(H317/4,0)+20000,40000))))+IF(I317&lt;=0,0,IF(I317&lt;=25000,I317,IF(I317&lt;=50000,ROUNDUP(I317/2,0)+12500,IF(I317&lt;=100000,ROUNDUP(I317/4,0)+25000,50000)))),40000))))</f>
        <v/>
      </c>
      <c r="R317" s="18">
        <f>MIN(120000,O317+P317+Q317)</f>
        <v/>
      </c>
      <c r="S317" s="18">
        <f>IF(F317&lt;=0,IF(E317&lt;=0,0,IF(E317&lt;=12000,E317,IF(E317&lt;=32000,ROUNDUP(E317/2,0)+6000,IF(E317&lt;=56000,ROUNDUP(E317/4,0)+14000,28000)))),IF(E317&lt;=0,IF(F317&lt;=0,0,IF(F317&lt;=15000,F317,IF(F317&lt;=40000,ROUNDUP(F317/2,0)+7500,IF(F317&lt;=70000,ROUNDUP(F317/4,0)+17500,35000)))),MAX(IF(F317&lt;=0,0,IF(F317&lt;=15000,F317,IF(F317&lt;=40000,ROUNDUP(F317/2,0)+7500,IF(F317&lt;=70000,ROUNDUP(F317/4,0)+17500,35000)))),MIN(IF(E317&lt;=0,0,IF(E317&lt;=12000,E317,IF(E317&lt;=32000,ROUNDUP(E317/2,0)+6000,IF(E317&lt;=56000,ROUNDUP(E317/4,0)+14000,28000))))+IF(F317&lt;=0,0,IF(F317&lt;=15000,F317,IF(F317&lt;=40000,ROUNDUP(F317/2,0)+7500,IF(F317&lt;=70000,ROUNDUP(F317/4,0)+17500,35000)))),28000))))</f>
        <v/>
      </c>
      <c r="T317" s="18">
        <f>IF(G317&lt;=0,0,IF(G317&lt;=12000,G317,IF(G317&lt;=32000,ROUNDUP(G317/2,0)+6000,IF(G317&lt;=56000,ROUNDUP(G317/4,0)+14000,28000))))</f>
        <v/>
      </c>
      <c r="U317" s="18">
        <f>IF(I317&lt;=0,IF(H317&lt;=0,0,IF(H317&lt;=12000,H317,IF(H317&lt;=32000,ROUNDUP(H317/2,0)+6000,IF(H317&lt;=56000,ROUNDUP(H317/4,0)+14000,28000)))),IF(H317&lt;=0,IF(I317&lt;=0,0,IF(I317&lt;=15000,I317,IF(I317&lt;=40000,ROUNDUP(I317/2,0)+7500,IF(I317&lt;=70000,ROUNDUP(I317/4,0)+17500,35000)))),MAX(IF(I317&lt;=0,0,IF(I317&lt;=15000,I317,IF(I317&lt;=40000,ROUNDUP(I317/2,0)+7500,IF(I317&lt;=70000,ROUNDUP(I317/4,0)+17500,35000)))),MIN(IF(H317&lt;=0,0,IF(H317&lt;=12000,H317,IF(H317&lt;=32000,ROUNDUP(H317/2,0)+6000,IF(H317&lt;=56000,ROUNDUP(H317/4,0)+14000,28000))))+IF(I317&lt;=0,0,IF(I317&lt;=15000,I317,IF(I317&lt;=40000,ROUNDUP(I317/2,0)+7500,IF(I317&lt;=70000,ROUNDUP(I317/4,0)+17500,35000)))),28000))))</f>
        <v/>
      </c>
      <c r="V317" s="18">
        <f>MIN(70000,S317+T317+U317)</f>
        <v/>
      </c>
      <c r="W317" s="18">
        <f>MAX(0,ROUNDDOWN(M317-J317-N317-K317-0,-3))</f>
        <v/>
      </c>
      <c r="X317" s="18">
        <f>MAX(0,ROUNDDOWN(M317-J317-N317-K317-R317,-3))</f>
        <v/>
      </c>
      <c r="Y317" s="18">
        <f>IF(W317&lt;=0,0,ROUNDDOWN((W317*LOOKUP(W317,{0,1950001,3300001,6950001,9000001,18000001,40000001},{0.05,0.1,0.2,0.23,0.33,0.4,0.45})-LOOKUP(W317,{0,1950001,3300001,6950001,9000001,18000001,40000001},{0,97500,427500,636000,1536000,2796000,4796000}))*1.021,-2))</f>
        <v/>
      </c>
      <c r="Z317" s="18">
        <f>IF(X317&lt;=0,0,ROUNDDOWN((X317*LOOKUP(X317,{0,1950001,3300001,6950001,9000001,18000001,40000001},{0.05,0.1,0.2,0.23,0.33,0.4,0.45})-LOOKUP(X317,{0,1950001,3300001,6950001,9000001,18000001,40000001},{0,97500,427500,636000,1536000,2796000,4796000}))*1.021,-2))</f>
        <v/>
      </c>
      <c r="AA317" s="18">
        <f>MAX(0,ROUNDDOWN(M317-J317-430000-L317-0,-3))</f>
        <v/>
      </c>
      <c r="AB317" s="18">
        <f>MAX(0,ROUNDDOWN(M317-J317-430000-L317-V317,-3))</f>
        <v/>
      </c>
      <c r="AC317" s="18">
        <f>IF(M317&lt;=450000,0,MAX(0,ROUNDDOWN(AA317*0.06-MIN(50000,AA317)*0.03,-2))+MAX(0,ROUNDDOWN(AA317*0.04-MIN(50000,AA317)*0.02,-2)))</f>
        <v/>
      </c>
      <c r="AD317" s="18">
        <f>IF(M317&lt;=450000,0,MAX(0,ROUNDDOWN(AB317*0.06-MIN(50000,AB317)*0.03,-2))+MAX(0,ROUNDDOWN(AB317*0.04-MIN(50000,AB317)*0.02,-2)))</f>
        <v/>
      </c>
      <c r="AE317" s="18">
        <f>Y317-Z317</f>
        <v/>
      </c>
      <c r="AF317" s="18">
        <f>AC317-AD317</f>
        <v/>
      </c>
      <c r="AG317" s="18">
        <f>AE317+AF317</f>
        <v/>
      </c>
      <c r="AH317" s="20">
        <f>IF(W317&lt;=0,0,LOOKUP(W317,{0,1950001,3300001,6950001,9000001,18000001,40000001},{0.05,0.1,0.2,0.23,0.33,0.4,0.45}))</f>
        <v/>
      </c>
    </row>
    <row r="318">
      <c r="A318" t="inlineStr">
        <is>
          <t>1万円刻み 3区分8万円ずつ</t>
        </is>
      </c>
      <c r="B318" s="18">
        <f>'4_1万円刻み'!$A$80</f>
        <v/>
      </c>
      <c r="C318" s="19" t="n">
        <v>2026</v>
      </c>
      <c r="D318" t="inlineStr">
        <is>
          <t>いいえ</t>
        </is>
      </c>
      <c r="E318" s="18" t="n">
        <v>80000</v>
      </c>
      <c r="F318" s="18" t="n">
        <v>0</v>
      </c>
      <c r="G318" s="18" t="n">
        <v>80000</v>
      </c>
      <c r="H318" s="18" t="n">
        <v>80000</v>
      </c>
      <c r="I318" s="18" t="n">
        <v>0</v>
      </c>
      <c r="J318" s="18">
        <f>ROUND(MIN(B318/12,650000)*12*0.0915+MIN(B318/12,1390000)*12*(0.0504+0)+B318*0.005,0)</f>
        <v/>
      </c>
      <c r="K318" s="18" t="n">
        <v>0</v>
      </c>
      <c r="L318" s="18" t="n">
        <v>0</v>
      </c>
      <c r="M318" s="18">
        <f>ROUND(IF(C318&gt;=2026,IF(B318&lt;741000,0,IF(B318&lt;2191000,B318-740000,IF(B318&lt;2193000,1451000,IF(B318&lt;2196000,1453000,IF(B318&lt;2200000,1456000,IF(B318&lt;3600000,ROUNDDOWN(B318/4,-3)*2.8-80000,IF(B318&lt;6600000,ROUNDDOWN(B318/4,-3)*3.2-440000,IF(B318&lt;8500000,ROUNDDOWN(B318*0.9,0)-1100000,B318-1950000)))))))),IF(B318&lt;651000,0,IF(B318&lt;1900000,B318-650000,IF(B318&lt;3600000,ROUNDDOWN(B318/4,-3)*2.8-80000,IF(B318&lt;6600000,ROUNDDOWN(B318/4,-3)*3.2-440000,IF(B318&lt;8500000,ROUNDDOWN(B318*0.9,0)-1100000,B318-1950000)))))),0)</f>
        <v/>
      </c>
      <c r="N318" s="18">
        <f>IF(M318&gt;23500000,NA(),IF(C318&gt;=2026,IF(M318&lt;=4890000,1040000,IF(M318&lt;=6550000,670000,620000)),IF(M318&lt;=1320000,950000,IF(M318&lt;=3360000,880000,IF(M318&lt;=4890000,680000,IF(M318&lt;=6550000,630000,580000))))))</f>
        <v/>
      </c>
      <c r="O318" s="18">
        <f>IF(F318&lt;=0,IF(AND(D318="はい",C318&gt;=2026,C318&lt;=2027),IF(E318&lt;=0,0,IF(E318&lt;=30000,E318,IF(E318&lt;=60000,ROUNDUP(E318/2,0)+15000,IF(E318&lt;=120000,ROUNDUP(E318/4,0)+30000,60000)))),IF(E318&lt;=0,0,IF(E318&lt;=20000,E318,IF(E318&lt;=40000,ROUNDUP(E318/2,0)+10000,IF(E318&lt;=80000,ROUNDUP(E318/4,0)+20000,40000))))),IF(E318&lt;=0,IF(F318&lt;=0,0,IF(F318&lt;=25000,F318,IF(F318&lt;=50000,ROUNDUP(F318/2,0)+12500,IF(F318&lt;=100000,ROUNDUP(F318/4,0)+25000,50000)))),MAX(IF(F318&lt;=0,0,IF(F318&lt;=25000,F318,IF(F318&lt;=50000,ROUNDUP(F318/2,0)+12500,IF(F318&lt;=100000,ROUNDUP(F318/4,0)+25000,50000)))),MIN(IF(AND(D318="はい",C318&gt;=2026,C318&lt;=2027),IF(E318&lt;=0,0,IF(E318&lt;=30000,E318,IF(E318&lt;=60000,ROUNDUP(E318/2,0)+15000,IF(E318&lt;=120000,ROUNDUP(E318/4,0)+30000,60000)))),IF(E318&lt;=0,0,IF(E318&lt;=20000,E318,IF(E318&lt;=40000,ROUNDUP(E318/2,0)+10000,IF(E318&lt;=80000,ROUNDUP(E318/4,0)+20000,40000)))))+IF(F318&lt;=0,0,IF(F318&lt;=25000,F318,IF(F318&lt;=50000,ROUNDUP(F318/2,0)+12500,IF(F318&lt;=100000,ROUNDUP(F318/4,0)+25000,50000)))),IF(AND(D318="はい",C318&gt;=2026,C318&lt;=2027),60000,40000)))))</f>
        <v/>
      </c>
      <c r="P318" s="18">
        <f>IF(G318&lt;=0,0,IF(G318&lt;=20000,G318,IF(G318&lt;=40000,ROUNDUP(G318/2,0)+10000,IF(G318&lt;=80000,ROUNDUP(G318/4,0)+20000,40000))))</f>
        <v/>
      </c>
      <c r="Q318" s="18">
        <f>IF(I318&lt;=0,IF(H318&lt;=0,0,IF(H318&lt;=20000,H318,IF(H318&lt;=40000,ROUNDUP(H318/2,0)+10000,IF(H318&lt;=80000,ROUNDUP(H318/4,0)+20000,40000)))),IF(H318&lt;=0,IF(I318&lt;=0,0,IF(I318&lt;=25000,I318,IF(I318&lt;=50000,ROUNDUP(I318/2,0)+12500,IF(I318&lt;=100000,ROUNDUP(I318/4,0)+25000,50000)))),MAX(IF(I318&lt;=0,0,IF(I318&lt;=25000,I318,IF(I318&lt;=50000,ROUNDUP(I318/2,0)+12500,IF(I318&lt;=100000,ROUNDUP(I318/4,0)+25000,50000)))),MIN(IF(H318&lt;=0,0,IF(H318&lt;=20000,H318,IF(H318&lt;=40000,ROUNDUP(H318/2,0)+10000,IF(H318&lt;=80000,ROUNDUP(H318/4,0)+20000,40000))))+IF(I318&lt;=0,0,IF(I318&lt;=25000,I318,IF(I318&lt;=50000,ROUNDUP(I318/2,0)+12500,IF(I318&lt;=100000,ROUNDUP(I318/4,0)+25000,50000)))),40000))))</f>
        <v/>
      </c>
      <c r="R318" s="18">
        <f>MIN(120000,O318+P318+Q318)</f>
        <v/>
      </c>
      <c r="S318" s="18">
        <f>IF(F318&lt;=0,IF(E318&lt;=0,0,IF(E318&lt;=12000,E318,IF(E318&lt;=32000,ROUNDUP(E318/2,0)+6000,IF(E318&lt;=56000,ROUNDUP(E318/4,0)+14000,28000)))),IF(E318&lt;=0,IF(F318&lt;=0,0,IF(F318&lt;=15000,F318,IF(F318&lt;=40000,ROUNDUP(F318/2,0)+7500,IF(F318&lt;=70000,ROUNDUP(F318/4,0)+17500,35000)))),MAX(IF(F318&lt;=0,0,IF(F318&lt;=15000,F318,IF(F318&lt;=40000,ROUNDUP(F318/2,0)+7500,IF(F318&lt;=70000,ROUNDUP(F318/4,0)+17500,35000)))),MIN(IF(E318&lt;=0,0,IF(E318&lt;=12000,E318,IF(E318&lt;=32000,ROUNDUP(E318/2,0)+6000,IF(E318&lt;=56000,ROUNDUP(E318/4,0)+14000,28000))))+IF(F318&lt;=0,0,IF(F318&lt;=15000,F318,IF(F318&lt;=40000,ROUNDUP(F318/2,0)+7500,IF(F318&lt;=70000,ROUNDUP(F318/4,0)+17500,35000)))),28000))))</f>
        <v/>
      </c>
      <c r="T318" s="18">
        <f>IF(G318&lt;=0,0,IF(G318&lt;=12000,G318,IF(G318&lt;=32000,ROUNDUP(G318/2,0)+6000,IF(G318&lt;=56000,ROUNDUP(G318/4,0)+14000,28000))))</f>
        <v/>
      </c>
      <c r="U318" s="18">
        <f>IF(I318&lt;=0,IF(H318&lt;=0,0,IF(H318&lt;=12000,H318,IF(H318&lt;=32000,ROUNDUP(H318/2,0)+6000,IF(H318&lt;=56000,ROUNDUP(H318/4,0)+14000,28000)))),IF(H318&lt;=0,IF(I318&lt;=0,0,IF(I318&lt;=15000,I318,IF(I318&lt;=40000,ROUNDUP(I318/2,0)+7500,IF(I318&lt;=70000,ROUNDUP(I318/4,0)+17500,35000)))),MAX(IF(I318&lt;=0,0,IF(I318&lt;=15000,I318,IF(I318&lt;=40000,ROUNDUP(I318/2,0)+7500,IF(I318&lt;=70000,ROUNDUP(I318/4,0)+17500,35000)))),MIN(IF(H318&lt;=0,0,IF(H318&lt;=12000,H318,IF(H318&lt;=32000,ROUNDUP(H318/2,0)+6000,IF(H318&lt;=56000,ROUNDUP(H318/4,0)+14000,28000))))+IF(I318&lt;=0,0,IF(I318&lt;=15000,I318,IF(I318&lt;=40000,ROUNDUP(I318/2,0)+7500,IF(I318&lt;=70000,ROUNDUP(I318/4,0)+17500,35000)))),28000))))</f>
        <v/>
      </c>
      <c r="V318" s="18">
        <f>MIN(70000,S318+T318+U318)</f>
        <v/>
      </c>
      <c r="W318" s="18">
        <f>MAX(0,ROUNDDOWN(M318-J318-N318-K318-0,-3))</f>
        <v/>
      </c>
      <c r="X318" s="18">
        <f>MAX(0,ROUNDDOWN(M318-J318-N318-K318-R318,-3))</f>
        <v/>
      </c>
      <c r="Y318" s="18">
        <f>IF(W318&lt;=0,0,ROUNDDOWN((W318*LOOKUP(W318,{0,1950001,3300001,6950001,9000001,18000001,40000001},{0.05,0.1,0.2,0.23,0.33,0.4,0.45})-LOOKUP(W318,{0,1950001,3300001,6950001,9000001,18000001,40000001},{0,97500,427500,636000,1536000,2796000,4796000}))*1.021,-2))</f>
        <v/>
      </c>
      <c r="Z318" s="18">
        <f>IF(X318&lt;=0,0,ROUNDDOWN((X318*LOOKUP(X318,{0,1950001,3300001,6950001,9000001,18000001,40000001},{0.05,0.1,0.2,0.23,0.33,0.4,0.45})-LOOKUP(X318,{0,1950001,3300001,6950001,9000001,18000001,40000001},{0,97500,427500,636000,1536000,2796000,4796000}))*1.021,-2))</f>
        <v/>
      </c>
      <c r="AA318" s="18">
        <f>MAX(0,ROUNDDOWN(M318-J318-430000-L318-0,-3))</f>
        <v/>
      </c>
      <c r="AB318" s="18">
        <f>MAX(0,ROUNDDOWN(M318-J318-430000-L318-V318,-3))</f>
        <v/>
      </c>
      <c r="AC318" s="18">
        <f>IF(M318&lt;=450000,0,MAX(0,ROUNDDOWN(AA318*0.06-MIN(50000,AA318)*0.03,-2))+MAX(0,ROUNDDOWN(AA318*0.04-MIN(50000,AA318)*0.02,-2)))</f>
        <v/>
      </c>
      <c r="AD318" s="18">
        <f>IF(M318&lt;=450000,0,MAX(0,ROUNDDOWN(AB318*0.06-MIN(50000,AB318)*0.03,-2))+MAX(0,ROUNDDOWN(AB318*0.04-MIN(50000,AB318)*0.02,-2)))</f>
        <v/>
      </c>
      <c r="AE318" s="18">
        <f>Y318-Z318</f>
        <v/>
      </c>
      <c r="AF318" s="18">
        <f>AC318-AD318</f>
        <v/>
      </c>
      <c r="AG318" s="18">
        <f>AE318+AF318</f>
        <v/>
      </c>
      <c r="AH318" s="20">
        <f>IF(W318&lt;=0,0,LOOKUP(W318,{0,1950001,3300001,6950001,9000001,18000001,40000001},{0.05,0.1,0.2,0.23,0.33,0.4,0.45}))</f>
        <v/>
      </c>
    </row>
    <row r="319">
      <c r="A319" t="inlineStr">
        <is>
          <t>1万円刻み 一般8万円</t>
        </is>
      </c>
      <c r="B319" s="18">
        <f>'4_1万円刻み'!$A$80</f>
        <v/>
      </c>
      <c r="C319" s="19" t="n">
        <v>2026</v>
      </c>
      <c r="D319" t="inlineStr">
        <is>
          <t>いいえ</t>
        </is>
      </c>
      <c r="E319" s="18" t="n">
        <v>80000</v>
      </c>
      <c r="F319" s="18" t="n">
        <v>0</v>
      </c>
      <c r="G319" s="18" t="n">
        <v>0</v>
      </c>
      <c r="H319" s="18" t="n">
        <v>0</v>
      </c>
      <c r="I319" s="18" t="n">
        <v>0</v>
      </c>
      <c r="J319" s="18">
        <f>ROUND(MIN(B319/12,650000)*12*0.0915+MIN(B319/12,1390000)*12*(0.0504+0)+B319*0.005,0)</f>
        <v/>
      </c>
      <c r="K319" s="18" t="n">
        <v>0</v>
      </c>
      <c r="L319" s="18" t="n">
        <v>0</v>
      </c>
      <c r="M319" s="18">
        <f>ROUND(IF(C319&gt;=2026,IF(B319&lt;741000,0,IF(B319&lt;2191000,B319-740000,IF(B319&lt;2193000,1451000,IF(B319&lt;2196000,1453000,IF(B319&lt;2200000,1456000,IF(B319&lt;3600000,ROUNDDOWN(B319/4,-3)*2.8-80000,IF(B319&lt;6600000,ROUNDDOWN(B319/4,-3)*3.2-440000,IF(B319&lt;8500000,ROUNDDOWN(B319*0.9,0)-1100000,B319-1950000)))))))),IF(B319&lt;651000,0,IF(B319&lt;1900000,B319-650000,IF(B319&lt;3600000,ROUNDDOWN(B319/4,-3)*2.8-80000,IF(B319&lt;6600000,ROUNDDOWN(B319/4,-3)*3.2-440000,IF(B319&lt;8500000,ROUNDDOWN(B319*0.9,0)-1100000,B319-1950000)))))),0)</f>
        <v/>
      </c>
      <c r="N319" s="18">
        <f>IF(M319&gt;23500000,NA(),IF(C319&gt;=2026,IF(M319&lt;=4890000,1040000,IF(M319&lt;=6550000,670000,620000)),IF(M319&lt;=1320000,950000,IF(M319&lt;=3360000,880000,IF(M319&lt;=4890000,680000,IF(M319&lt;=6550000,630000,580000))))))</f>
        <v/>
      </c>
      <c r="O319" s="18">
        <f>IF(F319&lt;=0,IF(AND(D319="はい",C319&gt;=2026,C319&lt;=2027),IF(E319&lt;=0,0,IF(E319&lt;=30000,E319,IF(E319&lt;=60000,ROUNDUP(E319/2,0)+15000,IF(E319&lt;=120000,ROUNDUP(E319/4,0)+30000,60000)))),IF(E319&lt;=0,0,IF(E319&lt;=20000,E319,IF(E319&lt;=40000,ROUNDUP(E319/2,0)+10000,IF(E319&lt;=80000,ROUNDUP(E319/4,0)+20000,40000))))),IF(E319&lt;=0,IF(F319&lt;=0,0,IF(F319&lt;=25000,F319,IF(F319&lt;=50000,ROUNDUP(F319/2,0)+12500,IF(F319&lt;=100000,ROUNDUP(F319/4,0)+25000,50000)))),MAX(IF(F319&lt;=0,0,IF(F319&lt;=25000,F319,IF(F319&lt;=50000,ROUNDUP(F319/2,0)+12500,IF(F319&lt;=100000,ROUNDUP(F319/4,0)+25000,50000)))),MIN(IF(AND(D319="はい",C319&gt;=2026,C319&lt;=2027),IF(E319&lt;=0,0,IF(E319&lt;=30000,E319,IF(E319&lt;=60000,ROUNDUP(E319/2,0)+15000,IF(E319&lt;=120000,ROUNDUP(E319/4,0)+30000,60000)))),IF(E319&lt;=0,0,IF(E319&lt;=20000,E319,IF(E319&lt;=40000,ROUNDUP(E319/2,0)+10000,IF(E319&lt;=80000,ROUNDUP(E319/4,0)+20000,40000)))))+IF(F319&lt;=0,0,IF(F319&lt;=25000,F319,IF(F319&lt;=50000,ROUNDUP(F319/2,0)+12500,IF(F319&lt;=100000,ROUNDUP(F319/4,0)+25000,50000)))),IF(AND(D319="はい",C319&gt;=2026,C319&lt;=2027),60000,40000)))))</f>
        <v/>
      </c>
      <c r="P319" s="18">
        <f>IF(G319&lt;=0,0,IF(G319&lt;=20000,G319,IF(G319&lt;=40000,ROUNDUP(G319/2,0)+10000,IF(G319&lt;=80000,ROUNDUP(G319/4,0)+20000,40000))))</f>
        <v/>
      </c>
      <c r="Q319" s="18">
        <f>IF(I319&lt;=0,IF(H319&lt;=0,0,IF(H319&lt;=20000,H319,IF(H319&lt;=40000,ROUNDUP(H319/2,0)+10000,IF(H319&lt;=80000,ROUNDUP(H319/4,0)+20000,40000)))),IF(H319&lt;=0,IF(I319&lt;=0,0,IF(I319&lt;=25000,I319,IF(I319&lt;=50000,ROUNDUP(I319/2,0)+12500,IF(I319&lt;=100000,ROUNDUP(I319/4,0)+25000,50000)))),MAX(IF(I319&lt;=0,0,IF(I319&lt;=25000,I319,IF(I319&lt;=50000,ROUNDUP(I319/2,0)+12500,IF(I319&lt;=100000,ROUNDUP(I319/4,0)+25000,50000)))),MIN(IF(H319&lt;=0,0,IF(H319&lt;=20000,H319,IF(H319&lt;=40000,ROUNDUP(H319/2,0)+10000,IF(H319&lt;=80000,ROUNDUP(H319/4,0)+20000,40000))))+IF(I319&lt;=0,0,IF(I319&lt;=25000,I319,IF(I319&lt;=50000,ROUNDUP(I319/2,0)+12500,IF(I319&lt;=100000,ROUNDUP(I319/4,0)+25000,50000)))),40000))))</f>
        <v/>
      </c>
      <c r="R319" s="18">
        <f>MIN(120000,O319+P319+Q319)</f>
        <v/>
      </c>
      <c r="S319" s="18">
        <f>IF(F319&lt;=0,IF(E319&lt;=0,0,IF(E319&lt;=12000,E319,IF(E319&lt;=32000,ROUNDUP(E319/2,0)+6000,IF(E319&lt;=56000,ROUNDUP(E319/4,0)+14000,28000)))),IF(E319&lt;=0,IF(F319&lt;=0,0,IF(F319&lt;=15000,F319,IF(F319&lt;=40000,ROUNDUP(F319/2,0)+7500,IF(F319&lt;=70000,ROUNDUP(F319/4,0)+17500,35000)))),MAX(IF(F319&lt;=0,0,IF(F319&lt;=15000,F319,IF(F319&lt;=40000,ROUNDUP(F319/2,0)+7500,IF(F319&lt;=70000,ROUNDUP(F319/4,0)+17500,35000)))),MIN(IF(E319&lt;=0,0,IF(E319&lt;=12000,E319,IF(E319&lt;=32000,ROUNDUP(E319/2,0)+6000,IF(E319&lt;=56000,ROUNDUP(E319/4,0)+14000,28000))))+IF(F319&lt;=0,0,IF(F319&lt;=15000,F319,IF(F319&lt;=40000,ROUNDUP(F319/2,0)+7500,IF(F319&lt;=70000,ROUNDUP(F319/4,0)+17500,35000)))),28000))))</f>
        <v/>
      </c>
      <c r="T319" s="18">
        <f>IF(G319&lt;=0,0,IF(G319&lt;=12000,G319,IF(G319&lt;=32000,ROUNDUP(G319/2,0)+6000,IF(G319&lt;=56000,ROUNDUP(G319/4,0)+14000,28000))))</f>
        <v/>
      </c>
      <c r="U319" s="18">
        <f>IF(I319&lt;=0,IF(H319&lt;=0,0,IF(H319&lt;=12000,H319,IF(H319&lt;=32000,ROUNDUP(H319/2,0)+6000,IF(H319&lt;=56000,ROUNDUP(H319/4,0)+14000,28000)))),IF(H319&lt;=0,IF(I319&lt;=0,0,IF(I319&lt;=15000,I319,IF(I319&lt;=40000,ROUNDUP(I319/2,0)+7500,IF(I319&lt;=70000,ROUNDUP(I319/4,0)+17500,35000)))),MAX(IF(I319&lt;=0,0,IF(I319&lt;=15000,I319,IF(I319&lt;=40000,ROUNDUP(I319/2,0)+7500,IF(I319&lt;=70000,ROUNDUP(I319/4,0)+17500,35000)))),MIN(IF(H319&lt;=0,0,IF(H319&lt;=12000,H319,IF(H319&lt;=32000,ROUNDUP(H319/2,0)+6000,IF(H319&lt;=56000,ROUNDUP(H319/4,0)+14000,28000))))+IF(I319&lt;=0,0,IF(I319&lt;=15000,I319,IF(I319&lt;=40000,ROUNDUP(I319/2,0)+7500,IF(I319&lt;=70000,ROUNDUP(I319/4,0)+17500,35000)))),28000))))</f>
        <v/>
      </c>
      <c r="V319" s="18">
        <f>MIN(70000,S319+T319+U319)</f>
        <v/>
      </c>
      <c r="W319" s="18">
        <f>MAX(0,ROUNDDOWN(M319-J319-N319-K319-0,-3))</f>
        <v/>
      </c>
      <c r="X319" s="18">
        <f>MAX(0,ROUNDDOWN(M319-J319-N319-K319-R319,-3))</f>
        <v/>
      </c>
      <c r="Y319" s="18">
        <f>IF(W319&lt;=0,0,ROUNDDOWN((W319*LOOKUP(W319,{0,1950001,3300001,6950001,9000001,18000001,40000001},{0.05,0.1,0.2,0.23,0.33,0.4,0.45})-LOOKUP(W319,{0,1950001,3300001,6950001,9000001,18000001,40000001},{0,97500,427500,636000,1536000,2796000,4796000}))*1.021,-2))</f>
        <v/>
      </c>
      <c r="Z319" s="18">
        <f>IF(X319&lt;=0,0,ROUNDDOWN((X319*LOOKUP(X319,{0,1950001,3300001,6950001,9000001,18000001,40000001},{0.05,0.1,0.2,0.23,0.33,0.4,0.45})-LOOKUP(X319,{0,1950001,3300001,6950001,9000001,18000001,40000001},{0,97500,427500,636000,1536000,2796000,4796000}))*1.021,-2))</f>
        <v/>
      </c>
      <c r="AA319" s="18">
        <f>MAX(0,ROUNDDOWN(M319-J319-430000-L319-0,-3))</f>
        <v/>
      </c>
      <c r="AB319" s="18">
        <f>MAX(0,ROUNDDOWN(M319-J319-430000-L319-V319,-3))</f>
        <v/>
      </c>
      <c r="AC319" s="18">
        <f>IF(M319&lt;=450000,0,MAX(0,ROUNDDOWN(AA319*0.06-MIN(50000,AA319)*0.03,-2))+MAX(0,ROUNDDOWN(AA319*0.04-MIN(50000,AA319)*0.02,-2)))</f>
        <v/>
      </c>
      <c r="AD319" s="18">
        <f>IF(M319&lt;=450000,0,MAX(0,ROUNDDOWN(AB319*0.06-MIN(50000,AB319)*0.03,-2))+MAX(0,ROUNDDOWN(AB319*0.04-MIN(50000,AB319)*0.02,-2)))</f>
        <v/>
      </c>
      <c r="AE319" s="18">
        <f>Y319-Z319</f>
        <v/>
      </c>
      <c r="AF319" s="18">
        <f>AC319-AD319</f>
        <v/>
      </c>
      <c r="AG319" s="18">
        <f>AE319+AF319</f>
        <v/>
      </c>
      <c r="AH319" s="20">
        <f>IF(W319&lt;=0,0,LOOKUP(W319,{0,1950001,3300001,6950001,9000001,18000001,40000001},{0.05,0.1,0.2,0.23,0.33,0.4,0.45}))</f>
        <v/>
      </c>
    </row>
    <row r="320">
      <c r="A320" t="inlineStr">
        <is>
          <t>1万円刻み 特例あり一般12万円</t>
        </is>
      </c>
      <c r="B320" s="18">
        <f>'4_1万円刻み'!$A$80</f>
        <v/>
      </c>
      <c r="C320" s="19" t="n">
        <v>2026</v>
      </c>
      <c r="D320" t="inlineStr">
        <is>
          <t>はい</t>
        </is>
      </c>
      <c r="E320" s="18" t="n">
        <v>120000</v>
      </c>
      <c r="F320" s="18" t="n">
        <v>0</v>
      </c>
      <c r="G320" s="18" t="n">
        <v>0</v>
      </c>
      <c r="H320" s="18" t="n">
        <v>0</v>
      </c>
      <c r="I320" s="18" t="n">
        <v>0</v>
      </c>
      <c r="J320" s="18">
        <f>ROUND(MIN(B320/12,650000)*12*0.0915+MIN(B320/12,1390000)*12*(0.0504+0)+B320*0.005,0)</f>
        <v/>
      </c>
      <c r="K320" s="18" t="n">
        <v>0</v>
      </c>
      <c r="L320" s="18" t="n">
        <v>0</v>
      </c>
      <c r="M320" s="18">
        <f>ROUND(IF(C320&gt;=2026,IF(B320&lt;741000,0,IF(B320&lt;2191000,B320-740000,IF(B320&lt;2193000,1451000,IF(B320&lt;2196000,1453000,IF(B320&lt;2200000,1456000,IF(B320&lt;3600000,ROUNDDOWN(B320/4,-3)*2.8-80000,IF(B320&lt;6600000,ROUNDDOWN(B320/4,-3)*3.2-440000,IF(B320&lt;8500000,ROUNDDOWN(B320*0.9,0)-1100000,B320-1950000)))))))),IF(B320&lt;651000,0,IF(B320&lt;1900000,B320-650000,IF(B320&lt;3600000,ROUNDDOWN(B320/4,-3)*2.8-80000,IF(B320&lt;6600000,ROUNDDOWN(B320/4,-3)*3.2-440000,IF(B320&lt;8500000,ROUNDDOWN(B320*0.9,0)-1100000,B320-1950000)))))),0)</f>
        <v/>
      </c>
      <c r="N320" s="18">
        <f>IF(M320&gt;23500000,NA(),IF(C320&gt;=2026,IF(M320&lt;=4890000,1040000,IF(M320&lt;=6550000,670000,620000)),IF(M320&lt;=1320000,950000,IF(M320&lt;=3360000,880000,IF(M320&lt;=4890000,680000,IF(M320&lt;=6550000,630000,580000))))))</f>
        <v/>
      </c>
      <c r="O320" s="18">
        <f>IF(F320&lt;=0,IF(AND(D320="はい",C320&gt;=2026,C320&lt;=2027),IF(E320&lt;=0,0,IF(E320&lt;=30000,E320,IF(E320&lt;=60000,ROUNDUP(E320/2,0)+15000,IF(E320&lt;=120000,ROUNDUP(E320/4,0)+30000,60000)))),IF(E320&lt;=0,0,IF(E320&lt;=20000,E320,IF(E320&lt;=40000,ROUNDUP(E320/2,0)+10000,IF(E320&lt;=80000,ROUNDUP(E320/4,0)+20000,40000))))),IF(E320&lt;=0,IF(F320&lt;=0,0,IF(F320&lt;=25000,F320,IF(F320&lt;=50000,ROUNDUP(F320/2,0)+12500,IF(F320&lt;=100000,ROUNDUP(F320/4,0)+25000,50000)))),MAX(IF(F320&lt;=0,0,IF(F320&lt;=25000,F320,IF(F320&lt;=50000,ROUNDUP(F320/2,0)+12500,IF(F320&lt;=100000,ROUNDUP(F320/4,0)+25000,50000)))),MIN(IF(AND(D320="はい",C320&gt;=2026,C320&lt;=2027),IF(E320&lt;=0,0,IF(E320&lt;=30000,E320,IF(E320&lt;=60000,ROUNDUP(E320/2,0)+15000,IF(E320&lt;=120000,ROUNDUP(E320/4,0)+30000,60000)))),IF(E320&lt;=0,0,IF(E320&lt;=20000,E320,IF(E320&lt;=40000,ROUNDUP(E320/2,0)+10000,IF(E320&lt;=80000,ROUNDUP(E320/4,0)+20000,40000)))))+IF(F320&lt;=0,0,IF(F320&lt;=25000,F320,IF(F320&lt;=50000,ROUNDUP(F320/2,0)+12500,IF(F320&lt;=100000,ROUNDUP(F320/4,0)+25000,50000)))),IF(AND(D320="はい",C320&gt;=2026,C320&lt;=2027),60000,40000)))))</f>
        <v/>
      </c>
      <c r="P320" s="18">
        <f>IF(G320&lt;=0,0,IF(G320&lt;=20000,G320,IF(G320&lt;=40000,ROUNDUP(G320/2,0)+10000,IF(G320&lt;=80000,ROUNDUP(G320/4,0)+20000,40000))))</f>
        <v/>
      </c>
      <c r="Q320" s="18">
        <f>IF(I320&lt;=0,IF(H320&lt;=0,0,IF(H320&lt;=20000,H320,IF(H320&lt;=40000,ROUNDUP(H320/2,0)+10000,IF(H320&lt;=80000,ROUNDUP(H320/4,0)+20000,40000)))),IF(H320&lt;=0,IF(I320&lt;=0,0,IF(I320&lt;=25000,I320,IF(I320&lt;=50000,ROUNDUP(I320/2,0)+12500,IF(I320&lt;=100000,ROUNDUP(I320/4,0)+25000,50000)))),MAX(IF(I320&lt;=0,0,IF(I320&lt;=25000,I320,IF(I320&lt;=50000,ROUNDUP(I320/2,0)+12500,IF(I320&lt;=100000,ROUNDUP(I320/4,0)+25000,50000)))),MIN(IF(H320&lt;=0,0,IF(H320&lt;=20000,H320,IF(H320&lt;=40000,ROUNDUP(H320/2,0)+10000,IF(H320&lt;=80000,ROUNDUP(H320/4,0)+20000,40000))))+IF(I320&lt;=0,0,IF(I320&lt;=25000,I320,IF(I320&lt;=50000,ROUNDUP(I320/2,0)+12500,IF(I320&lt;=100000,ROUNDUP(I320/4,0)+25000,50000)))),40000))))</f>
        <v/>
      </c>
      <c r="R320" s="18">
        <f>MIN(120000,O320+P320+Q320)</f>
        <v/>
      </c>
      <c r="S320" s="18">
        <f>IF(F320&lt;=0,IF(E320&lt;=0,0,IF(E320&lt;=12000,E320,IF(E320&lt;=32000,ROUNDUP(E320/2,0)+6000,IF(E320&lt;=56000,ROUNDUP(E320/4,0)+14000,28000)))),IF(E320&lt;=0,IF(F320&lt;=0,0,IF(F320&lt;=15000,F320,IF(F320&lt;=40000,ROUNDUP(F320/2,0)+7500,IF(F320&lt;=70000,ROUNDUP(F320/4,0)+17500,35000)))),MAX(IF(F320&lt;=0,0,IF(F320&lt;=15000,F320,IF(F320&lt;=40000,ROUNDUP(F320/2,0)+7500,IF(F320&lt;=70000,ROUNDUP(F320/4,0)+17500,35000)))),MIN(IF(E320&lt;=0,0,IF(E320&lt;=12000,E320,IF(E320&lt;=32000,ROUNDUP(E320/2,0)+6000,IF(E320&lt;=56000,ROUNDUP(E320/4,0)+14000,28000))))+IF(F320&lt;=0,0,IF(F320&lt;=15000,F320,IF(F320&lt;=40000,ROUNDUP(F320/2,0)+7500,IF(F320&lt;=70000,ROUNDUP(F320/4,0)+17500,35000)))),28000))))</f>
        <v/>
      </c>
      <c r="T320" s="18">
        <f>IF(G320&lt;=0,0,IF(G320&lt;=12000,G320,IF(G320&lt;=32000,ROUNDUP(G320/2,0)+6000,IF(G320&lt;=56000,ROUNDUP(G320/4,0)+14000,28000))))</f>
        <v/>
      </c>
      <c r="U320" s="18">
        <f>IF(I320&lt;=0,IF(H320&lt;=0,0,IF(H320&lt;=12000,H320,IF(H320&lt;=32000,ROUNDUP(H320/2,0)+6000,IF(H320&lt;=56000,ROUNDUP(H320/4,0)+14000,28000)))),IF(H320&lt;=0,IF(I320&lt;=0,0,IF(I320&lt;=15000,I320,IF(I320&lt;=40000,ROUNDUP(I320/2,0)+7500,IF(I320&lt;=70000,ROUNDUP(I320/4,0)+17500,35000)))),MAX(IF(I320&lt;=0,0,IF(I320&lt;=15000,I320,IF(I320&lt;=40000,ROUNDUP(I320/2,0)+7500,IF(I320&lt;=70000,ROUNDUP(I320/4,0)+17500,35000)))),MIN(IF(H320&lt;=0,0,IF(H320&lt;=12000,H320,IF(H320&lt;=32000,ROUNDUP(H320/2,0)+6000,IF(H320&lt;=56000,ROUNDUP(H320/4,0)+14000,28000))))+IF(I320&lt;=0,0,IF(I320&lt;=15000,I320,IF(I320&lt;=40000,ROUNDUP(I320/2,0)+7500,IF(I320&lt;=70000,ROUNDUP(I320/4,0)+17500,35000)))),28000))))</f>
        <v/>
      </c>
      <c r="V320" s="18">
        <f>MIN(70000,S320+T320+U320)</f>
        <v/>
      </c>
      <c r="W320" s="18">
        <f>MAX(0,ROUNDDOWN(M320-J320-N320-K320-0,-3))</f>
        <v/>
      </c>
      <c r="X320" s="18">
        <f>MAX(0,ROUNDDOWN(M320-J320-N320-K320-R320,-3))</f>
        <v/>
      </c>
      <c r="Y320" s="18">
        <f>IF(W320&lt;=0,0,ROUNDDOWN((W320*LOOKUP(W320,{0,1950001,3300001,6950001,9000001,18000001,40000001},{0.05,0.1,0.2,0.23,0.33,0.4,0.45})-LOOKUP(W320,{0,1950001,3300001,6950001,9000001,18000001,40000001},{0,97500,427500,636000,1536000,2796000,4796000}))*1.021,-2))</f>
        <v/>
      </c>
      <c r="Z320" s="18">
        <f>IF(X320&lt;=0,0,ROUNDDOWN((X320*LOOKUP(X320,{0,1950001,3300001,6950001,9000001,18000001,40000001},{0.05,0.1,0.2,0.23,0.33,0.4,0.45})-LOOKUP(X320,{0,1950001,3300001,6950001,9000001,18000001,40000001},{0,97500,427500,636000,1536000,2796000,4796000}))*1.021,-2))</f>
        <v/>
      </c>
      <c r="AA320" s="18">
        <f>MAX(0,ROUNDDOWN(M320-J320-430000-L320-0,-3))</f>
        <v/>
      </c>
      <c r="AB320" s="18">
        <f>MAX(0,ROUNDDOWN(M320-J320-430000-L320-V320,-3))</f>
        <v/>
      </c>
      <c r="AC320" s="18">
        <f>IF(M320&lt;=450000,0,MAX(0,ROUNDDOWN(AA320*0.06-MIN(50000,AA320)*0.03,-2))+MAX(0,ROUNDDOWN(AA320*0.04-MIN(50000,AA320)*0.02,-2)))</f>
        <v/>
      </c>
      <c r="AD320" s="18">
        <f>IF(M320&lt;=450000,0,MAX(0,ROUNDDOWN(AB320*0.06-MIN(50000,AB320)*0.03,-2))+MAX(0,ROUNDDOWN(AB320*0.04-MIN(50000,AB320)*0.02,-2)))</f>
        <v/>
      </c>
      <c r="AE320" s="18">
        <f>Y320-Z320</f>
        <v/>
      </c>
      <c r="AF320" s="18">
        <f>AC320-AD320</f>
        <v/>
      </c>
      <c r="AG320" s="18">
        <f>AE320+AF320</f>
        <v/>
      </c>
      <c r="AH320" s="20">
        <f>IF(W320&lt;=0,0,LOOKUP(W320,{0,1950001,3300001,6950001,9000001,18000001,40000001},{0.05,0.1,0.2,0.23,0.33,0.4,0.45}))</f>
        <v/>
      </c>
    </row>
    <row r="321">
      <c r="A321" t="inlineStr">
        <is>
          <t>1万円刻み 3区分8万円ずつ</t>
        </is>
      </c>
      <c r="B321" s="18">
        <f>'4_1万円刻み'!$A$81</f>
        <v/>
      </c>
      <c r="C321" s="19" t="n">
        <v>2026</v>
      </c>
      <c r="D321" t="inlineStr">
        <is>
          <t>いいえ</t>
        </is>
      </c>
      <c r="E321" s="18" t="n">
        <v>80000</v>
      </c>
      <c r="F321" s="18" t="n">
        <v>0</v>
      </c>
      <c r="G321" s="18" t="n">
        <v>80000</v>
      </c>
      <c r="H321" s="18" t="n">
        <v>80000</v>
      </c>
      <c r="I321" s="18" t="n">
        <v>0</v>
      </c>
      <c r="J321" s="18">
        <f>ROUND(MIN(B321/12,650000)*12*0.0915+MIN(B321/12,1390000)*12*(0.0504+0)+B321*0.005,0)</f>
        <v/>
      </c>
      <c r="K321" s="18" t="n">
        <v>0</v>
      </c>
      <c r="L321" s="18" t="n">
        <v>0</v>
      </c>
      <c r="M321" s="18">
        <f>ROUND(IF(C321&gt;=2026,IF(B321&lt;741000,0,IF(B321&lt;2191000,B321-740000,IF(B321&lt;2193000,1451000,IF(B321&lt;2196000,1453000,IF(B321&lt;2200000,1456000,IF(B321&lt;3600000,ROUNDDOWN(B321/4,-3)*2.8-80000,IF(B321&lt;6600000,ROUNDDOWN(B321/4,-3)*3.2-440000,IF(B321&lt;8500000,ROUNDDOWN(B321*0.9,0)-1100000,B321-1950000)))))))),IF(B321&lt;651000,0,IF(B321&lt;1900000,B321-650000,IF(B321&lt;3600000,ROUNDDOWN(B321/4,-3)*2.8-80000,IF(B321&lt;6600000,ROUNDDOWN(B321/4,-3)*3.2-440000,IF(B321&lt;8500000,ROUNDDOWN(B321*0.9,0)-1100000,B321-1950000)))))),0)</f>
        <v/>
      </c>
      <c r="N321" s="18">
        <f>IF(M321&gt;23500000,NA(),IF(C321&gt;=2026,IF(M321&lt;=4890000,1040000,IF(M321&lt;=6550000,670000,620000)),IF(M321&lt;=1320000,950000,IF(M321&lt;=3360000,880000,IF(M321&lt;=4890000,680000,IF(M321&lt;=6550000,630000,580000))))))</f>
        <v/>
      </c>
      <c r="O321" s="18">
        <f>IF(F321&lt;=0,IF(AND(D321="はい",C321&gt;=2026,C321&lt;=2027),IF(E321&lt;=0,0,IF(E321&lt;=30000,E321,IF(E321&lt;=60000,ROUNDUP(E321/2,0)+15000,IF(E321&lt;=120000,ROUNDUP(E321/4,0)+30000,60000)))),IF(E321&lt;=0,0,IF(E321&lt;=20000,E321,IF(E321&lt;=40000,ROUNDUP(E321/2,0)+10000,IF(E321&lt;=80000,ROUNDUP(E321/4,0)+20000,40000))))),IF(E321&lt;=0,IF(F321&lt;=0,0,IF(F321&lt;=25000,F321,IF(F321&lt;=50000,ROUNDUP(F321/2,0)+12500,IF(F321&lt;=100000,ROUNDUP(F321/4,0)+25000,50000)))),MAX(IF(F321&lt;=0,0,IF(F321&lt;=25000,F321,IF(F321&lt;=50000,ROUNDUP(F321/2,0)+12500,IF(F321&lt;=100000,ROUNDUP(F321/4,0)+25000,50000)))),MIN(IF(AND(D321="はい",C321&gt;=2026,C321&lt;=2027),IF(E321&lt;=0,0,IF(E321&lt;=30000,E321,IF(E321&lt;=60000,ROUNDUP(E321/2,0)+15000,IF(E321&lt;=120000,ROUNDUP(E321/4,0)+30000,60000)))),IF(E321&lt;=0,0,IF(E321&lt;=20000,E321,IF(E321&lt;=40000,ROUNDUP(E321/2,0)+10000,IF(E321&lt;=80000,ROUNDUP(E321/4,0)+20000,40000)))))+IF(F321&lt;=0,0,IF(F321&lt;=25000,F321,IF(F321&lt;=50000,ROUNDUP(F321/2,0)+12500,IF(F321&lt;=100000,ROUNDUP(F321/4,0)+25000,50000)))),IF(AND(D321="はい",C321&gt;=2026,C321&lt;=2027),60000,40000)))))</f>
        <v/>
      </c>
      <c r="P321" s="18">
        <f>IF(G321&lt;=0,0,IF(G321&lt;=20000,G321,IF(G321&lt;=40000,ROUNDUP(G321/2,0)+10000,IF(G321&lt;=80000,ROUNDUP(G321/4,0)+20000,40000))))</f>
        <v/>
      </c>
      <c r="Q321" s="18">
        <f>IF(I321&lt;=0,IF(H321&lt;=0,0,IF(H321&lt;=20000,H321,IF(H321&lt;=40000,ROUNDUP(H321/2,0)+10000,IF(H321&lt;=80000,ROUNDUP(H321/4,0)+20000,40000)))),IF(H321&lt;=0,IF(I321&lt;=0,0,IF(I321&lt;=25000,I321,IF(I321&lt;=50000,ROUNDUP(I321/2,0)+12500,IF(I321&lt;=100000,ROUNDUP(I321/4,0)+25000,50000)))),MAX(IF(I321&lt;=0,0,IF(I321&lt;=25000,I321,IF(I321&lt;=50000,ROUNDUP(I321/2,0)+12500,IF(I321&lt;=100000,ROUNDUP(I321/4,0)+25000,50000)))),MIN(IF(H321&lt;=0,0,IF(H321&lt;=20000,H321,IF(H321&lt;=40000,ROUNDUP(H321/2,0)+10000,IF(H321&lt;=80000,ROUNDUP(H321/4,0)+20000,40000))))+IF(I321&lt;=0,0,IF(I321&lt;=25000,I321,IF(I321&lt;=50000,ROUNDUP(I321/2,0)+12500,IF(I321&lt;=100000,ROUNDUP(I321/4,0)+25000,50000)))),40000))))</f>
        <v/>
      </c>
      <c r="R321" s="18">
        <f>MIN(120000,O321+P321+Q321)</f>
        <v/>
      </c>
      <c r="S321" s="18">
        <f>IF(F321&lt;=0,IF(E321&lt;=0,0,IF(E321&lt;=12000,E321,IF(E321&lt;=32000,ROUNDUP(E321/2,0)+6000,IF(E321&lt;=56000,ROUNDUP(E321/4,0)+14000,28000)))),IF(E321&lt;=0,IF(F321&lt;=0,0,IF(F321&lt;=15000,F321,IF(F321&lt;=40000,ROUNDUP(F321/2,0)+7500,IF(F321&lt;=70000,ROUNDUP(F321/4,0)+17500,35000)))),MAX(IF(F321&lt;=0,0,IF(F321&lt;=15000,F321,IF(F321&lt;=40000,ROUNDUP(F321/2,0)+7500,IF(F321&lt;=70000,ROUNDUP(F321/4,0)+17500,35000)))),MIN(IF(E321&lt;=0,0,IF(E321&lt;=12000,E321,IF(E321&lt;=32000,ROUNDUP(E321/2,0)+6000,IF(E321&lt;=56000,ROUNDUP(E321/4,0)+14000,28000))))+IF(F321&lt;=0,0,IF(F321&lt;=15000,F321,IF(F321&lt;=40000,ROUNDUP(F321/2,0)+7500,IF(F321&lt;=70000,ROUNDUP(F321/4,0)+17500,35000)))),28000))))</f>
        <v/>
      </c>
      <c r="T321" s="18">
        <f>IF(G321&lt;=0,0,IF(G321&lt;=12000,G321,IF(G321&lt;=32000,ROUNDUP(G321/2,0)+6000,IF(G321&lt;=56000,ROUNDUP(G321/4,0)+14000,28000))))</f>
        <v/>
      </c>
      <c r="U321" s="18">
        <f>IF(I321&lt;=0,IF(H321&lt;=0,0,IF(H321&lt;=12000,H321,IF(H321&lt;=32000,ROUNDUP(H321/2,0)+6000,IF(H321&lt;=56000,ROUNDUP(H321/4,0)+14000,28000)))),IF(H321&lt;=0,IF(I321&lt;=0,0,IF(I321&lt;=15000,I321,IF(I321&lt;=40000,ROUNDUP(I321/2,0)+7500,IF(I321&lt;=70000,ROUNDUP(I321/4,0)+17500,35000)))),MAX(IF(I321&lt;=0,0,IF(I321&lt;=15000,I321,IF(I321&lt;=40000,ROUNDUP(I321/2,0)+7500,IF(I321&lt;=70000,ROUNDUP(I321/4,0)+17500,35000)))),MIN(IF(H321&lt;=0,0,IF(H321&lt;=12000,H321,IF(H321&lt;=32000,ROUNDUP(H321/2,0)+6000,IF(H321&lt;=56000,ROUNDUP(H321/4,0)+14000,28000))))+IF(I321&lt;=0,0,IF(I321&lt;=15000,I321,IF(I321&lt;=40000,ROUNDUP(I321/2,0)+7500,IF(I321&lt;=70000,ROUNDUP(I321/4,0)+17500,35000)))),28000))))</f>
        <v/>
      </c>
      <c r="V321" s="18">
        <f>MIN(70000,S321+T321+U321)</f>
        <v/>
      </c>
      <c r="W321" s="18">
        <f>MAX(0,ROUNDDOWN(M321-J321-N321-K321-0,-3))</f>
        <v/>
      </c>
      <c r="X321" s="18">
        <f>MAX(0,ROUNDDOWN(M321-J321-N321-K321-R321,-3))</f>
        <v/>
      </c>
      <c r="Y321" s="18">
        <f>IF(W321&lt;=0,0,ROUNDDOWN((W321*LOOKUP(W321,{0,1950001,3300001,6950001,9000001,18000001,40000001},{0.05,0.1,0.2,0.23,0.33,0.4,0.45})-LOOKUP(W321,{0,1950001,3300001,6950001,9000001,18000001,40000001},{0,97500,427500,636000,1536000,2796000,4796000}))*1.021,-2))</f>
        <v/>
      </c>
      <c r="Z321" s="18">
        <f>IF(X321&lt;=0,0,ROUNDDOWN((X321*LOOKUP(X321,{0,1950001,3300001,6950001,9000001,18000001,40000001},{0.05,0.1,0.2,0.23,0.33,0.4,0.45})-LOOKUP(X321,{0,1950001,3300001,6950001,9000001,18000001,40000001},{0,97500,427500,636000,1536000,2796000,4796000}))*1.021,-2))</f>
        <v/>
      </c>
      <c r="AA321" s="18">
        <f>MAX(0,ROUNDDOWN(M321-J321-430000-L321-0,-3))</f>
        <v/>
      </c>
      <c r="AB321" s="18">
        <f>MAX(0,ROUNDDOWN(M321-J321-430000-L321-V321,-3))</f>
        <v/>
      </c>
      <c r="AC321" s="18">
        <f>IF(M321&lt;=450000,0,MAX(0,ROUNDDOWN(AA321*0.06-MIN(50000,AA321)*0.03,-2))+MAX(0,ROUNDDOWN(AA321*0.04-MIN(50000,AA321)*0.02,-2)))</f>
        <v/>
      </c>
      <c r="AD321" s="18">
        <f>IF(M321&lt;=450000,0,MAX(0,ROUNDDOWN(AB321*0.06-MIN(50000,AB321)*0.03,-2))+MAX(0,ROUNDDOWN(AB321*0.04-MIN(50000,AB321)*0.02,-2)))</f>
        <v/>
      </c>
      <c r="AE321" s="18">
        <f>Y321-Z321</f>
        <v/>
      </c>
      <c r="AF321" s="18">
        <f>AC321-AD321</f>
        <v/>
      </c>
      <c r="AG321" s="18">
        <f>AE321+AF321</f>
        <v/>
      </c>
      <c r="AH321" s="20">
        <f>IF(W321&lt;=0,0,LOOKUP(W321,{0,1950001,3300001,6950001,9000001,18000001,40000001},{0.05,0.1,0.2,0.23,0.33,0.4,0.45}))</f>
        <v/>
      </c>
    </row>
    <row r="322">
      <c r="A322" t="inlineStr">
        <is>
          <t>1万円刻み 一般8万円</t>
        </is>
      </c>
      <c r="B322" s="18">
        <f>'4_1万円刻み'!$A$81</f>
        <v/>
      </c>
      <c r="C322" s="19" t="n">
        <v>2026</v>
      </c>
      <c r="D322" t="inlineStr">
        <is>
          <t>いいえ</t>
        </is>
      </c>
      <c r="E322" s="18" t="n">
        <v>80000</v>
      </c>
      <c r="F322" s="18" t="n">
        <v>0</v>
      </c>
      <c r="G322" s="18" t="n">
        <v>0</v>
      </c>
      <c r="H322" s="18" t="n">
        <v>0</v>
      </c>
      <c r="I322" s="18" t="n">
        <v>0</v>
      </c>
      <c r="J322" s="18">
        <f>ROUND(MIN(B322/12,650000)*12*0.0915+MIN(B322/12,1390000)*12*(0.0504+0)+B322*0.005,0)</f>
        <v/>
      </c>
      <c r="K322" s="18" t="n">
        <v>0</v>
      </c>
      <c r="L322" s="18" t="n">
        <v>0</v>
      </c>
      <c r="M322" s="18">
        <f>ROUND(IF(C322&gt;=2026,IF(B322&lt;741000,0,IF(B322&lt;2191000,B322-740000,IF(B322&lt;2193000,1451000,IF(B322&lt;2196000,1453000,IF(B322&lt;2200000,1456000,IF(B322&lt;3600000,ROUNDDOWN(B322/4,-3)*2.8-80000,IF(B322&lt;6600000,ROUNDDOWN(B322/4,-3)*3.2-440000,IF(B322&lt;8500000,ROUNDDOWN(B322*0.9,0)-1100000,B322-1950000)))))))),IF(B322&lt;651000,0,IF(B322&lt;1900000,B322-650000,IF(B322&lt;3600000,ROUNDDOWN(B322/4,-3)*2.8-80000,IF(B322&lt;6600000,ROUNDDOWN(B322/4,-3)*3.2-440000,IF(B322&lt;8500000,ROUNDDOWN(B322*0.9,0)-1100000,B322-1950000)))))),0)</f>
        <v/>
      </c>
      <c r="N322" s="18">
        <f>IF(M322&gt;23500000,NA(),IF(C322&gt;=2026,IF(M322&lt;=4890000,1040000,IF(M322&lt;=6550000,670000,620000)),IF(M322&lt;=1320000,950000,IF(M322&lt;=3360000,880000,IF(M322&lt;=4890000,680000,IF(M322&lt;=6550000,630000,580000))))))</f>
        <v/>
      </c>
      <c r="O322" s="18">
        <f>IF(F322&lt;=0,IF(AND(D322="はい",C322&gt;=2026,C322&lt;=2027),IF(E322&lt;=0,0,IF(E322&lt;=30000,E322,IF(E322&lt;=60000,ROUNDUP(E322/2,0)+15000,IF(E322&lt;=120000,ROUNDUP(E322/4,0)+30000,60000)))),IF(E322&lt;=0,0,IF(E322&lt;=20000,E322,IF(E322&lt;=40000,ROUNDUP(E322/2,0)+10000,IF(E322&lt;=80000,ROUNDUP(E322/4,0)+20000,40000))))),IF(E322&lt;=0,IF(F322&lt;=0,0,IF(F322&lt;=25000,F322,IF(F322&lt;=50000,ROUNDUP(F322/2,0)+12500,IF(F322&lt;=100000,ROUNDUP(F322/4,0)+25000,50000)))),MAX(IF(F322&lt;=0,0,IF(F322&lt;=25000,F322,IF(F322&lt;=50000,ROUNDUP(F322/2,0)+12500,IF(F322&lt;=100000,ROUNDUP(F322/4,0)+25000,50000)))),MIN(IF(AND(D322="はい",C322&gt;=2026,C322&lt;=2027),IF(E322&lt;=0,0,IF(E322&lt;=30000,E322,IF(E322&lt;=60000,ROUNDUP(E322/2,0)+15000,IF(E322&lt;=120000,ROUNDUP(E322/4,0)+30000,60000)))),IF(E322&lt;=0,0,IF(E322&lt;=20000,E322,IF(E322&lt;=40000,ROUNDUP(E322/2,0)+10000,IF(E322&lt;=80000,ROUNDUP(E322/4,0)+20000,40000)))))+IF(F322&lt;=0,0,IF(F322&lt;=25000,F322,IF(F322&lt;=50000,ROUNDUP(F322/2,0)+12500,IF(F322&lt;=100000,ROUNDUP(F322/4,0)+25000,50000)))),IF(AND(D322="はい",C322&gt;=2026,C322&lt;=2027),60000,40000)))))</f>
        <v/>
      </c>
      <c r="P322" s="18">
        <f>IF(G322&lt;=0,0,IF(G322&lt;=20000,G322,IF(G322&lt;=40000,ROUNDUP(G322/2,0)+10000,IF(G322&lt;=80000,ROUNDUP(G322/4,0)+20000,40000))))</f>
        <v/>
      </c>
      <c r="Q322" s="18">
        <f>IF(I322&lt;=0,IF(H322&lt;=0,0,IF(H322&lt;=20000,H322,IF(H322&lt;=40000,ROUNDUP(H322/2,0)+10000,IF(H322&lt;=80000,ROUNDUP(H322/4,0)+20000,40000)))),IF(H322&lt;=0,IF(I322&lt;=0,0,IF(I322&lt;=25000,I322,IF(I322&lt;=50000,ROUNDUP(I322/2,0)+12500,IF(I322&lt;=100000,ROUNDUP(I322/4,0)+25000,50000)))),MAX(IF(I322&lt;=0,0,IF(I322&lt;=25000,I322,IF(I322&lt;=50000,ROUNDUP(I322/2,0)+12500,IF(I322&lt;=100000,ROUNDUP(I322/4,0)+25000,50000)))),MIN(IF(H322&lt;=0,0,IF(H322&lt;=20000,H322,IF(H322&lt;=40000,ROUNDUP(H322/2,0)+10000,IF(H322&lt;=80000,ROUNDUP(H322/4,0)+20000,40000))))+IF(I322&lt;=0,0,IF(I322&lt;=25000,I322,IF(I322&lt;=50000,ROUNDUP(I322/2,0)+12500,IF(I322&lt;=100000,ROUNDUP(I322/4,0)+25000,50000)))),40000))))</f>
        <v/>
      </c>
      <c r="R322" s="18">
        <f>MIN(120000,O322+P322+Q322)</f>
        <v/>
      </c>
      <c r="S322" s="18">
        <f>IF(F322&lt;=0,IF(E322&lt;=0,0,IF(E322&lt;=12000,E322,IF(E322&lt;=32000,ROUNDUP(E322/2,0)+6000,IF(E322&lt;=56000,ROUNDUP(E322/4,0)+14000,28000)))),IF(E322&lt;=0,IF(F322&lt;=0,0,IF(F322&lt;=15000,F322,IF(F322&lt;=40000,ROUNDUP(F322/2,0)+7500,IF(F322&lt;=70000,ROUNDUP(F322/4,0)+17500,35000)))),MAX(IF(F322&lt;=0,0,IF(F322&lt;=15000,F322,IF(F322&lt;=40000,ROUNDUP(F322/2,0)+7500,IF(F322&lt;=70000,ROUNDUP(F322/4,0)+17500,35000)))),MIN(IF(E322&lt;=0,0,IF(E322&lt;=12000,E322,IF(E322&lt;=32000,ROUNDUP(E322/2,0)+6000,IF(E322&lt;=56000,ROUNDUP(E322/4,0)+14000,28000))))+IF(F322&lt;=0,0,IF(F322&lt;=15000,F322,IF(F322&lt;=40000,ROUNDUP(F322/2,0)+7500,IF(F322&lt;=70000,ROUNDUP(F322/4,0)+17500,35000)))),28000))))</f>
        <v/>
      </c>
      <c r="T322" s="18">
        <f>IF(G322&lt;=0,0,IF(G322&lt;=12000,G322,IF(G322&lt;=32000,ROUNDUP(G322/2,0)+6000,IF(G322&lt;=56000,ROUNDUP(G322/4,0)+14000,28000))))</f>
        <v/>
      </c>
      <c r="U322" s="18">
        <f>IF(I322&lt;=0,IF(H322&lt;=0,0,IF(H322&lt;=12000,H322,IF(H322&lt;=32000,ROUNDUP(H322/2,0)+6000,IF(H322&lt;=56000,ROUNDUP(H322/4,0)+14000,28000)))),IF(H322&lt;=0,IF(I322&lt;=0,0,IF(I322&lt;=15000,I322,IF(I322&lt;=40000,ROUNDUP(I322/2,0)+7500,IF(I322&lt;=70000,ROUNDUP(I322/4,0)+17500,35000)))),MAX(IF(I322&lt;=0,0,IF(I322&lt;=15000,I322,IF(I322&lt;=40000,ROUNDUP(I322/2,0)+7500,IF(I322&lt;=70000,ROUNDUP(I322/4,0)+17500,35000)))),MIN(IF(H322&lt;=0,0,IF(H322&lt;=12000,H322,IF(H322&lt;=32000,ROUNDUP(H322/2,0)+6000,IF(H322&lt;=56000,ROUNDUP(H322/4,0)+14000,28000))))+IF(I322&lt;=0,0,IF(I322&lt;=15000,I322,IF(I322&lt;=40000,ROUNDUP(I322/2,0)+7500,IF(I322&lt;=70000,ROUNDUP(I322/4,0)+17500,35000)))),28000))))</f>
        <v/>
      </c>
      <c r="V322" s="18">
        <f>MIN(70000,S322+T322+U322)</f>
        <v/>
      </c>
      <c r="W322" s="18">
        <f>MAX(0,ROUNDDOWN(M322-J322-N322-K322-0,-3))</f>
        <v/>
      </c>
      <c r="X322" s="18">
        <f>MAX(0,ROUNDDOWN(M322-J322-N322-K322-R322,-3))</f>
        <v/>
      </c>
      <c r="Y322" s="18">
        <f>IF(W322&lt;=0,0,ROUNDDOWN((W322*LOOKUP(W322,{0,1950001,3300001,6950001,9000001,18000001,40000001},{0.05,0.1,0.2,0.23,0.33,0.4,0.45})-LOOKUP(W322,{0,1950001,3300001,6950001,9000001,18000001,40000001},{0,97500,427500,636000,1536000,2796000,4796000}))*1.021,-2))</f>
        <v/>
      </c>
      <c r="Z322" s="18">
        <f>IF(X322&lt;=0,0,ROUNDDOWN((X322*LOOKUP(X322,{0,1950001,3300001,6950001,9000001,18000001,40000001},{0.05,0.1,0.2,0.23,0.33,0.4,0.45})-LOOKUP(X322,{0,1950001,3300001,6950001,9000001,18000001,40000001},{0,97500,427500,636000,1536000,2796000,4796000}))*1.021,-2))</f>
        <v/>
      </c>
      <c r="AA322" s="18">
        <f>MAX(0,ROUNDDOWN(M322-J322-430000-L322-0,-3))</f>
        <v/>
      </c>
      <c r="AB322" s="18">
        <f>MAX(0,ROUNDDOWN(M322-J322-430000-L322-V322,-3))</f>
        <v/>
      </c>
      <c r="AC322" s="18">
        <f>IF(M322&lt;=450000,0,MAX(0,ROUNDDOWN(AA322*0.06-MIN(50000,AA322)*0.03,-2))+MAX(0,ROUNDDOWN(AA322*0.04-MIN(50000,AA322)*0.02,-2)))</f>
        <v/>
      </c>
      <c r="AD322" s="18">
        <f>IF(M322&lt;=450000,0,MAX(0,ROUNDDOWN(AB322*0.06-MIN(50000,AB322)*0.03,-2))+MAX(0,ROUNDDOWN(AB322*0.04-MIN(50000,AB322)*0.02,-2)))</f>
        <v/>
      </c>
      <c r="AE322" s="18">
        <f>Y322-Z322</f>
        <v/>
      </c>
      <c r="AF322" s="18">
        <f>AC322-AD322</f>
        <v/>
      </c>
      <c r="AG322" s="18">
        <f>AE322+AF322</f>
        <v/>
      </c>
      <c r="AH322" s="20">
        <f>IF(W322&lt;=0,0,LOOKUP(W322,{0,1950001,3300001,6950001,9000001,18000001,40000001},{0.05,0.1,0.2,0.23,0.33,0.4,0.45}))</f>
        <v/>
      </c>
    </row>
    <row r="323">
      <c r="A323" t="inlineStr">
        <is>
          <t>1万円刻み 特例あり一般12万円</t>
        </is>
      </c>
      <c r="B323" s="18">
        <f>'4_1万円刻み'!$A$81</f>
        <v/>
      </c>
      <c r="C323" s="19" t="n">
        <v>2026</v>
      </c>
      <c r="D323" t="inlineStr">
        <is>
          <t>はい</t>
        </is>
      </c>
      <c r="E323" s="18" t="n">
        <v>120000</v>
      </c>
      <c r="F323" s="18" t="n">
        <v>0</v>
      </c>
      <c r="G323" s="18" t="n">
        <v>0</v>
      </c>
      <c r="H323" s="18" t="n">
        <v>0</v>
      </c>
      <c r="I323" s="18" t="n">
        <v>0</v>
      </c>
      <c r="J323" s="18">
        <f>ROUND(MIN(B323/12,650000)*12*0.0915+MIN(B323/12,1390000)*12*(0.0504+0)+B323*0.005,0)</f>
        <v/>
      </c>
      <c r="K323" s="18" t="n">
        <v>0</v>
      </c>
      <c r="L323" s="18" t="n">
        <v>0</v>
      </c>
      <c r="M323" s="18">
        <f>ROUND(IF(C323&gt;=2026,IF(B323&lt;741000,0,IF(B323&lt;2191000,B323-740000,IF(B323&lt;2193000,1451000,IF(B323&lt;2196000,1453000,IF(B323&lt;2200000,1456000,IF(B323&lt;3600000,ROUNDDOWN(B323/4,-3)*2.8-80000,IF(B323&lt;6600000,ROUNDDOWN(B323/4,-3)*3.2-440000,IF(B323&lt;8500000,ROUNDDOWN(B323*0.9,0)-1100000,B323-1950000)))))))),IF(B323&lt;651000,0,IF(B323&lt;1900000,B323-650000,IF(B323&lt;3600000,ROUNDDOWN(B323/4,-3)*2.8-80000,IF(B323&lt;6600000,ROUNDDOWN(B323/4,-3)*3.2-440000,IF(B323&lt;8500000,ROUNDDOWN(B323*0.9,0)-1100000,B323-1950000)))))),0)</f>
        <v/>
      </c>
      <c r="N323" s="18">
        <f>IF(M323&gt;23500000,NA(),IF(C323&gt;=2026,IF(M323&lt;=4890000,1040000,IF(M323&lt;=6550000,670000,620000)),IF(M323&lt;=1320000,950000,IF(M323&lt;=3360000,880000,IF(M323&lt;=4890000,680000,IF(M323&lt;=6550000,630000,580000))))))</f>
        <v/>
      </c>
      <c r="O323" s="18">
        <f>IF(F323&lt;=0,IF(AND(D323="はい",C323&gt;=2026,C323&lt;=2027),IF(E323&lt;=0,0,IF(E323&lt;=30000,E323,IF(E323&lt;=60000,ROUNDUP(E323/2,0)+15000,IF(E323&lt;=120000,ROUNDUP(E323/4,0)+30000,60000)))),IF(E323&lt;=0,0,IF(E323&lt;=20000,E323,IF(E323&lt;=40000,ROUNDUP(E323/2,0)+10000,IF(E323&lt;=80000,ROUNDUP(E323/4,0)+20000,40000))))),IF(E323&lt;=0,IF(F323&lt;=0,0,IF(F323&lt;=25000,F323,IF(F323&lt;=50000,ROUNDUP(F323/2,0)+12500,IF(F323&lt;=100000,ROUNDUP(F323/4,0)+25000,50000)))),MAX(IF(F323&lt;=0,0,IF(F323&lt;=25000,F323,IF(F323&lt;=50000,ROUNDUP(F323/2,0)+12500,IF(F323&lt;=100000,ROUNDUP(F323/4,0)+25000,50000)))),MIN(IF(AND(D323="はい",C323&gt;=2026,C323&lt;=2027),IF(E323&lt;=0,0,IF(E323&lt;=30000,E323,IF(E323&lt;=60000,ROUNDUP(E323/2,0)+15000,IF(E323&lt;=120000,ROUNDUP(E323/4,0)+30000,60000)))),IF(E323&lt;=0,0,IF(E323&lt;=20000,E323,IF(E323&lt;=40000,ROUNDUP(E323/2,0)+10000,IF(E323&lt;=80000,ROUNDUP(E323/4,0)+20000,40000)))))+IF(F323&lt;=0,0,IF(F323&lt;=25000,F323,IF(F323&lt;=50000,ROUNDUP(F323/2,0)+12500,IF(F323&lt;=100000,ROUNDUP(F323/4,0)+25000,50000)))),IF(AND(D323="はい",C323&gt;=2026,C323&lt;=2027),60000,40000)))))</f>
        <v/>
      </c>
      <c r="P323" s="18">
        <f>IF(G323&lt;=0,0,IF(G323&lt;=20000,G323,IF(G323&lt;=40000,ROUNDUP(G323/2,0)+10000,IF(G323&lt;=80000,ROUNDUP(G323/4,0)+20000,40000))))</f>
        <v/>
      </c>
      <c r="Q323" s="18">
        <f>IF(I323&lt;=0,IF(H323&lt;=0,0,IF(H323&lt;=20000,H323,IF(H323&lt;=40000,ROUNDUP(H323/2,0)+10000,IF(H323&lt;=80000,ROUNDUP(H323/4,0)+20000,40000)))),IF(H323&lt;=0,IF(I323&lt;=0,0,IF(I323&lt;=25000,I323,IF(I323&lt;=50000,ROUNDUP(I323/2,0)+12500,IF(I323&lt;=100000,ROUNDUP(I323/4,0)+25000,50000)))),MAX(IF(I323&lt;=0,0,IF(I323&lt;=25000,I323,IF(I323&lt;=50000,ROUNDUP(I323/2,0)+12500,IF(I323&lt;=100000,ROUNDUP(I323/4,0)+25000,50000)))),MIN(IF(H323&lt;=0,0,IF(H323&lt;=20000,H323,IF(H323&lt;=40000,ROUNDUP(H323/2,0)+10000,IF(H323&lt;=80000,ROUNDUP(H323/4,0)+20000,40000))))+IF(I323&lt;=0,0,IF(I323&lt;=25000,I323,IF(I323&lt;=50000,ROUNDUP(I323/2,0)+12500,IF(I323&lt;=100000,ROUNDUP(I323/4,0)+25000,50000)))),40000))))</f>
        <v/>
      </c>
      <c r="R323" s="18">
        <f>MIN(120000,O323+P323+Q323)</f>
        <v/>
      </c>
      <c r="S323" s="18">
        <f>IF(F323&lt;=0,IF(E323&lt;=0,0,IF(E323&lt;=12000,E323,IF(E323&lt;=32000,ROUNDUP(E323/2,0)+6000,IF(E323&lt;=56000,ROUNDUP(E323/4,0)+14000,28000)))),IF(E323&lt;=0,IF(F323&lt;=0,0,IF(F323&lt;=15000,F323,IF(F323&lt;=40000,ROUNDUP(F323/2,0)+7500,IF(F323&lt;=70000,ROUNDUP(F323/4,0)+17500,35000)))),MAX(IF(F323&lt;=0,0,IF(F323&lt;=15000,F323,IF(F323&lt;=40000,ROUNDUP(F323/2,0)+7500,IF(F323&lt;=70000,ROUNDUP(F323/4,0)+17500,35000)))),MIN(IF(E323&lt;=0,0,IF(E323&lt;=12000,E323,IF(E323&lt;=32000,ROUNDUP(E323/2,0)+6000,IF(E323&lt;=56000,ROUNDUP(E323/4,0)+14000,28000))))+IF(F323&lt;=0,0,IF(F323&lt;=15000,F323,IF(F323&lt;=40000,ROUNDUP(F323/2,0)+7500,IF(F323&lt;=70000,ROUNDUP(F323/4,0)+17500,35000)))),28000))))</f>
        <v/>
      </c>
      <c r="T323" s="18">
        <f>IF(G323&lt;=0,0,IF(G323&lt;=12000,G323,IF(G323&lt;=32000,ROUNDUP(G323/2,0)+6000,IF(G323&lt;=56000,ROUNDUP(G323/4,0)+14000,28000))))</f>
        <v/>
      </c>
      <c r="U323" s="18">
        <f>IF(I323&lt;=0,IF(H323&lt;=0,0,IF(H323&lt;=12000,H323,IF(H323&lt;=32000,ROUNDUP(H323/2,0)+6000,IF(H323&lt;=56000,ROUNDUP(H323/4,0)+14000,28000)))),IF(H323&lt;=0,IF(I323&lt;=0,0,IF(I323&lt;=15000,I323,IF(I323&lt;=40000,ROUNDUP(I323/2,0)+7500,IF(I323&lt;=70000,ROUNDUP(I323/4,0)+17500,35000)))),MAX(IF(I323&lt;=0,0,IF(I323&lt;=15000,I323,IF(I323&lt;=40000,ROUNDUP(I323/2,0)+7500,IF(I323&lt;=70000,ROUNDUP(I323/4,0)+17500,35000)))),MIN(IF(H323&lt;=0,0,IF(H323&lt;=12000,H323,IF(H323&lt;=32000,ROUNDUP(H323/2,0)+6000,IF(H323&lt;=56000,ROUNDUP(H323/4,0)+14000,28000))))+IF(I323&lt;=0,0,IF(I323&lt;=15000,I323,IF(I323&lt;=40000,ROUNDUP(I323/2,0)+7500,IF(I323&lt;=70000,ROUNDUP(I323/4,0)+17500,35000)))),28000))))</f>
        <v/>
      </c>
      <c r="V323" s="18">
        <f>MIN(70000,S323+T323+U323)</f>
        <v/>
      </c>
      <c r="W323" s="18">
        <f>MAX(0,ROUNDDOWN(M323-J323-N323-K323-0,-3))</f>
        <v/>
      </c>
      <c r="X323" s="18">
        <f>MAX(0,ROUNDDOWN(M323-J323-N323-K323-R323,-3))</f>
        <v/>
      </c>
      <c r="Y323" s="18">
        <f>IF(W323&lt;=0,0,ROUNDDOWN((W323*LOOKUP(W323,{0,1950001,3300001,6950001,9000001,18000001,40000001},{0.05,0.1,0.2,0.23,0.33,0.4,0.45})-LOOKUP(W323,{0,1950001,3300001,6950001,9000001,18000001,40000001},{0,97500,427500,636000,1536000,2796000,4796000}))*1.021,-2))</f>
        <v/>
      </c>
      <c r="Z323" s="18">
        <f>IF(X323&lt;=0,0,ROUNDDOWN((X323*LOOKUP(X323,{0,1950001,3300001,6950001,9000001,18000001,40000001},{0.05,0.1,0.2,0.23,0.33,0.4,0.45})-LOOKUP(X323,{0,1950001,3300001,6950001,9000001,18000001,40000001},{0,97500,427500,636000,1536000,2796000,4796000}))*1.021,-2))</f>
        <v/>
      </c>
      <c r="AA323" s="18">
        <f>MAX(0,ROUNDDOWN(M323-J323-430000-L323-0,-3))</f>
        <v/>
      </c>
      <c r="AB323" s="18">
        <f>MAX(0,ROUNDDOWN(M323-J323-430000-L323-V323,-3))</f>
        <v/>
      </c>
      <c r="AC323" s="18">
        <f>IF(M323&lt;=450000,0,MAX(0,ROUNDDOWN(AA323*0.06-MIN(50000,AA323)*0.03,-2))+MAX(0,ROUNDDOWN(AA323*0.04-MIN(50000,AA323)*0.02,-2)))</f>
        <v/>
      </c>
      <c r="AD323" s="18">
        <f>IF(M323&lt;=450000,0,MAX(0,ROUNDDOWN(AB323*0.06-MIN(50000,AB323)*0.03,-2))+MAX(0,ROUNDDOWN(AB323*0.04-MIN(50000,AB323)*0.02,-2)))</f>
        <v/>
      </c>
      <c r="AE323" s="18">
        <f>Y323-Z323</f>
        <v/>
      </c>
      <c r="AF323" s="18">
        <f>AC323-AD323</f>
        <v/>
      </c>
      <c r="AG323" s="18">
        <f>AE323+AF323</f>
        <v/>
      </c>
      <c r="AH323" s="20">
        <f>IF(W323&lt;=0,0,LOOKUP(W323,{0,1950001,3300001,6950001,9000001,18000001,40000001},{0.05,0.1,0.2,0.23,0.33,0.4,0.45}))</f>
        <v/>
      </c>
    </row>
    <row r="324">
      <c r="A324" t="inlineStr">
        <is>
          <t>1万円刻み 3区分8万円ずつ</t>
        </is>
      </c>
      <c r="B324" s="18">
        <f>'4_1万円刻み'!$A$82</f>
        <v/>
      </c>
      <c r="C324" s="19" t="n">
        <v>2026</v>
      </c>
      <c r="D324" t="inlineStr">
        <is>
          <t>いいえ</t>
        </is>
      </c>
      <c r="E324" s="18" t="n">
        <v>80000</v>
      </c>
      <c r="F324" s="18" t="n">
        <v>0</v>
      </c>
      <c r="G324" s="18" t="n">
        <v>80000</v>
      </c>
      <c r="H324" s="18" t="n">
        <v>80000</v>
      </c>
      <c r="I324" s="18" t="n">
        <v>0</v>
      </c>
      <c r="J324" s="18">
        <f>ROUND(MIN(B324/12,650000)*12*0.0915+MIN(B324/12,1390000)*12*(0.0504+0)+B324*0.005,0)</f>
        <v/>
      </c>
      <c r="K324" s="18" t="n">
        <v>0</v>
      </c>
      <c r="L324" s="18" t="n">
        <v>0</v>
      </c>
      <c r="M324" s="18">
        <f>ROUND(IF(C324&gt;=2026,IF(B324&lt;741000,0,IF(B324&lt;2191000,B324-740000,IF(B324&lt;2193000,1451000,IF(B324&lt;2196000,1453000,IF(B324&lt;2200000,1456000,IF(B324&lt;3600000,ROUNDDOWN(B324/4,-3)*2.8-80000,IF(B324&lt;6600000,ROUNDDOWN(B324/4,-3)*3.2-440000,IF(B324&lt;8500000,ROUNDDOWN(B324*0.9,0)-1100000,B324-1950000)))))))),IF(B324&lt;651000,0,IF(B324&lt;1900000,B324-650000,IF(B324&lt;3600000,ROUNDDOWN(B324/4,-3)*2.8-80000,IF(B324&lt;6600000,ROUNDDOWN(B324/4,-3)*3.2-440000,IF(B324&lt;8500000,ROUNDDOWN(B324*0.9,0)-1100000,B324-1950000)))))),0)</f>
        <v/>
      </c>
      <c r="N324" s="18">
        <f>IF(M324&gt;23500000,NA(),IF(C324&gt;=2026,IF(M324&lt;=4890000,1040000,IF(M324&lt;=6550000,670000,620000)),IF(M324&lt;=1320000,950000,IF(M324&lt;=3360000,880000,IF(M324&lt;=4890000,680000,IF(M324&lt;=6550000,630000,580000))))))</f>
        <v/>
      </c>
      <c r="O324" s="18">
        <f>IF(F324&lt;=0,IF(AND(D324="はい",C324&gt;=2026,C324&lt;=2027),IF(E324&lt;=0,0,IF(E324&lt;=30000,E324,IF(E324&lt;=60000,ROUNDUP(E324/2,0)+15000,IF(E324&lt;=120000,ROUNDUP(E324/4,0)+30000,60000)))),IF(E324&lt;=0,0,IF(E324&lt;=20000,E324,IF(E324&lt;=40000,ROUNDUP(E324/2,0)+10000,IF(E324&lt;=80000,ROUNDUP(E324/4,0)+20000,40000))))),IF(E324&lt;=0,IF(F324&lt;=0,0,IF(F324&lt;=25000,F324,IF(F324&lt;=50000,ROUNDUP(F324/2,0)+12500,IF(F324&lt;=100000,ROUNDUP(F324/4,0)+25000,50000)))),MAX(IF(F324&lt;=0,0,IF(F324&lt;=25000,F324,IF(F324&lt;=50000,ROUNDUP(F324/2,0)+12500,IF(F324&lt;=100000,ROUNDUP(F324/4,0)+25000,50000)))),MIN(IF(AND(D324="はい",C324&gt;=2026,C324&lt;=2027),IF(E324&lt;=0,0,IF(E324&lt;=30000,E324,IF(E324&lt;=60000,ROUNDUP(E324/2,0)+15000,IF(E324&lt;=120000,ROUNDUP(E324/4,0)+30000,60000)))),IF(E324&lt;=0,0,IF(E324&lt;=20000,E324,IF(E324&lt;=40000,ROUNDUP(E324/2,0)+10000,IF(E324&lt;=80000,ROUNDUP(E324/4,0)+20000,40000)))))+IF(F324&lt;=0,0,IF(F324&lt;=25000,F324,IF(F324&lt;=50000,ROUNDUP(F324/2,0)+12500,IF(F324&lt;=100000,ROUNDUP(F324/4,0)+25000,50000)))),IF(AND(D324="はい",C324&gt;=2026,C324&lt;=2027),60000,40000)))))</f>
        <v/>
      </c>
      <c r="P324" s="18">
        <f>IF(G324&lt;=0,0,IF(G324&lt;=20000,G324,IF(G324&lt;=40000,ROUNDUP(G324/2,0)+10000,IF(G324&lt;=80000,ROUNDUP(G324/4,0)+20000,40000))))</f>
        <v/>
      </c>
      <c r="Q324" s="18">
        <f>IF(I324&lt;=0,IF(H324&lt;=0,0,IF(H324&lt;=20000,H324,IF(H324&lt;=40000,ROUNDUP(H324/2,0)+10000,IF(H324&lt;=80000,ROUNDUP(H324/4,0)+20000,40000)))),IF(H324&lt;=0,IF(I324&lt;=0,0,IF(I324&lt;=25000,I324,IF(I324&lt;=50000,ROUNDUP(I324/2,0)+12500,IF(I324&lt;=100000,ROUNDUP(I324/4,0)+25000,50000)))),MAX(IF(I324&lt;=0,0,IF(I324&lt;=25000,I324,IF(I324&lt;=50000,ROUNDUP(I324/2,0)+12500,IF(I324&lt;=100000,ROUNDUP(I324/4,0)+25000,50000)))),MIN(IF(H324&lt;=0,0,IF(H324&lt;=20000,H324,IF(H324&lt;=40000,ROUNDUP(H324/2,0)+10000,IF(H324&lt;=80000,ROUNDUP(H324/4,0)+20000,40000))))+IF(I324&lt;=0,0,IF(I324&lt;=25000,I324,IF(I324&lt;=50000,ROUNDUP(I324/2,0)+12500,IF(I324&lt;=100000,ROUNDUP(I324/4,0)+25000,50000)))),40000))))</f>
        <v/>
      </c>
      <c r="R324" s="18">
        <f>MIN(120000,O324+P324+Q324)</f>
        <v/>
      </c>
      <c r="S324" s="18">
        <f>IF(F324&lt;=0,IF(E324&lt;=0,0,IF(E324&lt;=12000,E324,IF(E324&lt;=32000,ROUNDUP(E324/2,0)+6000,IF(E324&lt;=56000,ROUNDUP(E324/4,0)+14000,28000)))),IF(E324&lt;=0,IF(F324&lt;=0,0,IF(F324&lt;=15000,F324,IF(F324&lt;=40000,ROUNDUP(F324/2,0)+7500,IF(F324&lt;=70000,ROUNDUP(F324/4,0)+17500,35000)))),MAX(IF(F324&lt;=0,0,IF(F324&lt;=15000,F324,IF(F324&lt;=40000,ROUNDUP(F324/2,0)+7500,IF(F324&lt;=70000,ROUNDUP(F324/4,0)+17500,35000)))),MIN(IF(E324&lt;=0,0,IF(E324&lt;=12000,E324,IF(E324&lt;=32000,ROUNDUP(E324/2,0)+6000,IF(E324&lt;=56000,ROUNDUP(E324/4,0)+14000,28000))))+IF(F324&lt;=0,0,IF(F324&lt;=15000,F324,IF(F324&lt;=40000,ROUNDUP(F324/2,0)+7500,IF(F324&lt;=70000,ROUNDUP(F324/4,0)+17500,35000)))),28000))))</f>
        <v/>
      </c>
      <c r="T324" s="18">
        <f>IF(G324&lt;=0,0,IF(G324&lt;=12000,G324,IF(G324&lt;=32000,ROUNDUP(G324/2,0)+6000,IF(G324&lt;=56000,ROUNDUP(G324/4,0)+14000,28000))))</f>
        <v/>
      </c>
      <c r="U324" s="18">
        <f>IF(I324&lt;=0,IF(H324&lt;=0,0,IF(H324&lt;=12000,H324,IF(H324&lt;=32000,ROUNDUP(H324/2,0)+6000,IF(H324&lt;=56000,ROUNDUP(H324/4,0)+14000,28000)))),IF(H324&lt;=0,IF(I324&lt;=0,0,IF(I324&lt;=15000,I324,IF(I324&lt;=40000,ROUNDUP(I324/2,0)+7500,IF(I324&lt;=70000,ROUNDUP(I324/4,0)+17500,35000)))),MAX(IF(I324&lt;=0,0,IF(I324&lt;=15000,I324,IF(I324&lt;=40000,ROUNDUP(I324/2,0)+7500,IF(I324&lt;=70000,ROUNDUP(I324/4,0)+17500,35000)))),MIN(IF(H324&lt;=0,0,IF(H324&lt;=12000,H324,IF(H324&lt;=32000,ROUNDUP(H324/2,0)+6000,IF(H324&lt;=56000,ROUNDUP(H324/4,0)+14000,28000))))+IF(I324&lt;=0,0,IF(I324&lt;=15000,I324,IF(I324&lt;=40000,ROUNDUP(I324/2,0)+7500,IF(I324&lt;=70000,ROUNDUP(I324/4,0)+17500,35000)))),28000))))</f>
        <v/>
      </c>
      <c r="V324" s="18">
        <f>MIN(70000,S324+T324+U324)</f>
        <v/>
      </c>
      <c r="W324" s="18">
        <f>MAX(0,ROUNDDOWN(M324-J324-N324-K324-0,-3))</f>
        <v/>
      </c>
      <c r="X324" s="18">
        <f>MAX(0,ROUNDDOWN(M324-J324-N324-K324-R324,-3))</f>
        <v/>
      </c>
      <c r="Y324" s="18">
        <f>IF(W324&lt;=0,0,ROUNDDOWN((W324*LOOKUP(W324,{0,1950001,3300001,6950001,9000001,18000001,40000001},{0.05,0.1,0.2,0.23,0.33,0.4,0.45})-LOOKUP(W324,{0,1950001,3300001,6950001,9000001,18000001,40000001},{0,97500,427500,636000,1536000,2796000,4796000}))*1.021,-2))</f>
        <v/>
      </c>
      <c r="Z324" s="18">
        <f>IF(X324&lt;=0,0,ROUNDDOWN((X324*LOOKUP(X324,{0,1950001,3300001,6950001,9000001,18000001,40000001},{0.05,0.1,0.2,0.23,0.33,0.4,0.45})-LOOKUP(X324,{0,1950001,3300001,6950001,9000001,18000001,40000001},{0,97500,427500,636000,1536000,2796000,4796000}))*1.021,-2))</f>
        <v/>
      </c>
      <c r="AA324" s="18">
        <f>MAX(0,ROUNDDOWN(M324-J324-430000-L324-0,-3))</f>
        <v/>
      </c>
      <c r="AB324" s="18">
        <f>MAX(0,ROUNDDOWN(M324-J324-430000-L324-V324,-3))</f>
        <v/>
      </c>
      <c r="AC324" s="18">
        <f>IF(M324&lt;=450000,0,MAX(0,ROUNDDOWN(AA324*0.06-MIN(50000,AA324)*0.03,-2))+MAX(0,ROUNDDOWN(AA324*0.04-MIN(50000,AA324)*0.02,-2)))</f>
        <v/>
      </c>
      <c r="AD324" s="18">
        <f>IF(M324&lt;=450000,0,MAX(0,ROUNDDOWN(AB324*0.06-MIN(50000,AB324)*0.03,-2))+MAX(0,ROUNDDOWN(AB324*0.04-MIN(50000,AB324)*0.02,-2)))</f>
        <v/>
      </c>
      <c r="AE324" s="18">
        <f>Y324-Z324</f>
        <v/>
      </c>
      <c r="AF324" s="18">
        <f>AC324-AD324</f>
        <v/>
      </c>
      <c r="AG324" s="18">
        <f>AE324+AF324</f>
        <v/>
      </c>
      <c r="AH324" s="20">
        <f>IF(W324&lt;=0,0,LOOKUP(W324,{0,1950001,3300001,6950001,9000001,18000001,40000001},{0.05,0.1,0.2,0.23,0.33,0.4,0.45}))</f>
        <v/>
      </c>
    </row>
    <row r="325">
      <c r="A325" t="inlineStr">
        <is>
          <t>1万円刻み 一般8万円</t>
        </is>
      </c>
      <c r="B325" s="18">
        <f>'4_1万円刻み'!$A$82</f>
        <v/>
      </c>
      <c r="C325" s="19" t="n">
        <v>2026</v>
      </c>
      <c r="D325" t="inlineStr">
        <is>
          <t>いいえ</t>
        </is>
      </c>
      <c r="E325" s="18" t="n">
        <v>80000</v>
      </c>
      <c r="F325" s="18" t="n">
        <v>0</v>
      </c>
      <c r="G325" s="18" t="n">
        <v>0</v>
      </c>
      <c r="H325" s="18" t="n">
        <v>0</v>
      </c>
      <c r="I325" s="18" t="n">
        <v>0</v>
      </c>
      <c r="J325" s="18">
        <f>ROUND(MIN(B325/12,650000)*12*0.0915+MIN(B325/12,1390000)*12*(0.0504+0)+B325*0.005,0)</f>
        <v/>
      </c>
      <c r="K325" s="18" t="n">
        <v>0</v>
      </c>
      <c r="L325" s="18" t="n">
        <v>0</v>
      </c>
      <c r="M325" s="18">
        <f>ROUND(IF(C325&gt;=2026,IF(B325&lt;741000,0,IF(B325&lt;2191000,B325-740000,IF(B325&lt;2193000,1451000,IF(B325&lt;2196000,1453000,IF(B325&lt;2200000,1456000,IF(B325&lt;3600000,ROUNDDOWN(B325/4,-3)*2.8-80000,IF(B325&lt;6600000,ROUNDDOWN(B325/4,-3)*3.2-440000,IF(B325&lt;8500000,ROUNDDOWN(B325*0.9,0)-1100000,B325-1950000)))))))),IF(B325&lt;651000,0,IF(B325&lt;1900000,B325-650000,IF(B325&lt;3600000,ROUNDDOWN(B325/4,-3)*2.8-80000,IF(B325&lt;6600000,ROUNDDOWN(B325/4,-3)*3.2-440000,IF(B325&lt;8500000,ROUNDDOWN(B325*0.9,0)-1100000,B325-1950000)))))),0)</f>
        <v/>
      </c>
      <c r="N325" s="18">
        <f>IF(M325&gt;23500000,NA(),IF(C325&gt;=2026,IF(M325&lt;=4890000,1040000,IF(M325&lt;=6550000,670000,620000)),IF(M325&lt;=1320000,950000,IF(M325&lt;=3360000,880000,IF(M325&lt;=4890000,680000,IF(M325&lt;=6550000,630000,580000))))))</f>
        <v/>
      </c>
      <c r="O325" s="18">
        <f>IF(F325&lt;=0,IF(AND(D325="はい",C325&gt;=2026,C325&lt;=2027),IF(E325&lt;=0,0,IF(E325&lt;=30000,E325,IF(E325&lt;=60000,ROUNDUP(E325/2,0)+15000,IF(E325&lt;=120000,ROUNDUP(E325/4,0)+30000,60000)))),IF(E325&lt;=0,0,IF(E325&lt;=20000,E325,IF(E325&lt;=40000,ROUNDUP(E325/2,0)+10000,IF(E325&lt;=80000,ROUNDUP(E325/4,0)+20000,40000))))),IF(E325&lt;=0,IF(F325&lt;=0,0,IF(F325&lt;=25000,F325,IF(F325&lt;=50000,ROUNDUP(F325/2,0)+12500,IF(F325&lt;=100000,ROUNDUP(F325/4,0)+25000,50000)))),MAX(IF(F325&lt;=0,0,IF(F325&lt;=25000,F325,IF(F325&lt;=50000,ROUNDUP(F325/2,0)+12500,IF(F325&lt;=100000,ROUNDUP(F325/4,0)+25000,50000)))),MIN(IF(AND(D325="はい",C325&gt;=2026,C325&lt;=2027),IF(E325&lt;=0,0,IF(E325&lt;=30000,E325,IF(E325&lt;=60000,ROUNDUP(E325/2,0)+15000,IF(E325&lt;=120000,ROUNDUP(E325/4,0)+30000,60000)))),IF(E325&lt;=0,0,IF(E325&lt;=20000,E325,IF(E325&lt;=40000,ROUNDUP(E325/2,0)+10000,IF(E325&lt;=80000,ROUNDUP(E325/4,0)+20000,40000)))))+IF(F325&lt;=0,0,IF(F325&lt;=25000,F325,IF(F325&lt;=50000,ROUNDUP(F325/2,0)+12500,IF(F325&lt;=100000,ROUNDUP(F325/4,0)+25000,50000)))),IF(AND(D325="はい",C325&gt;=2026,C325&lt;=2027),60000,40000)))))</f>
        <v/>
      </c>
      <c r="P325" s="18">
        <f>IF(G325&lt;=0,0,IF(G325&lt;=20000,G325,IF(G325&lt;=40000,ROUNDUP(G325/2,0)+10000,IF(G325&lt;=80000,ROUNDUP(G325/4,0)+20000,40000))))</f>
        <v/>
      </c>
      <c r="Q325" s="18">
        <f>IF(I325&lt;=0,IF(H325&lt;=0,0,IF(H325&lt;=20000,H325,IF(H325&lt;=40000,ROUNDUP(H325/2,0)+10000,IF(H325&lt;=80000,ROUNDUP(H325/4,0)+20000,40000)))),IF(H325&lt;=0,IF(I325&lt;=0,0,IF(I325&lt;=25000,I325,IF(I325&lt;=50000,ROUNDUP(I325/2,0)+12500,IF(I325&lt;=100000,ROUNDUP(I325/4,0)+25000,50000)))),MAX(IF(I325&lt;=0,0,IF(I325&lt;=25000,I325,IF(I325&lt;=50000,ROUNDUP(I325/2,0)+12500,IF(I325&lt;=100000,ROUNDUP(I325/4,0)+25000,50000)))),MIN(IF(H325&lt;=0,0,IF(H325&lt;=20000,H325,IF(H325&lt;=40000,ROUNDUP(H325/2,0)+10000,IF(H325&lt;=80000,ROUNDUP(H325/4,0)+20000,40000))))+IF(I325&lt;=0,0,IF(I325&lt;=25000,I325,IF(I325&lt;=50000,ROUNDUP(I325/2,0)+12500,IF(I325&lt;=100000,ROUNDUP(I325/4,0)+25000,50000)))),40000))))</f>
        <v/>
      </c>
      <c r="R325" s="18">
        <f>MIN(120000,O325+P325+Q325)</f>
        <v/>
      </c>
      <c r="S325" s="18">
        <f>IF(F325&lt;=0,IF(E325&lt;=0,0,IF(E325&lt;=12000,E325,IF(E325&lt;=32000,ROUNDUP(E325/2,0)+6000,IF(E325&lt;=56000,ROUNDUP(E325/4,0)+14000,28000)))),IF(E325&lt;=0,IF(F325&lt;=0,0,IF(F325&lt;=15000,F325,IF(F325&lt;=40000,ROUNDUP(F325/2,0)+7500,IF(F325&lt;=70000,ROUNDUP(F325/4,0)+17500,35000)))),MAX(IF(F325&lt;=0,0,IF(F325&lt;=15000,F325,IF(F325&lt;=40000,ROUNDUP(F325/2,0)+7500,IF(F325&lt;=70000,ROUNDUP(F325/4,0)+17500,35000)))),MIN(IF(E325&lt;=0,0,IF(E325&lt;=12000,E325,IF(E325&lt;=32000,ROUNDUP(E325/2,0)+6000,IF(E325&lt;=56000,ROUNDUP(E325/4,0)+14000,28000))))+IF(F325&lt;=0,0,IF(F325&lt;=15000,F325,IF(F325&lt;=40000,ROUNDUP(F325/2,0)+7500,IF(F325&lt;=70000,ROUNDUP(F325/4,0)+17500,35000)))),28000))))</f>
        <v/>
      </c>
      <c r="T325" s="18">
        <f>IF(G325&lt;=0,0,IF(G325&lt;=12000,G325,IF(G325&lt;=32000,ROUNDUP(G325/2,0)+6000,IF(G325&lt;=56000,ROUNDUP(G325/4,0)+14000,28000))))</f>
        <v/>
      </c>
      <c r="U325" s="18">
        <f>IF(I325&lt;=0,IF(H325&lt;=0,0,IF(H325&lt;=12000,H325,IF(H325&lt;=32000,ROUNDUP(H325/2,0)+6000,IF(H325&lt;=56000,ROUNDUP(H325/4,0)+14000,28000)))),IF(H325&lt;=0,IF(I325&lt;=0,0,IF(I325&lt;=15000,I325,IF(I325&lt;=40000,ROUNDUP(I325/2,0)+7500,IF(I325&lt;=70000,ROUNDUP(I325/4,0)+17500,35000)))),MAX(IF(I325&lt;=0,0,IF(I325&lt;=15000,I325,IF(I325&lt;=40000,ROUNDUP(I325/2,0)+7500,IF(I325&lt;=70000,ROUNDUP(I325/4,0)+17500,35000)))),MIN(IF(H325&lt;=0,0,IF(H325&lt;=12000,H325,IF(H325&lt;=32000,ROUNDUP(H325/2,0)+6000,IF(H325&lt;=56000,ROUNDUP(H325/4,0)+14000,28000))))+IF(I325&lt;=0,0,IF(I325&lt;=15000,I325,IF(I325&lt;=40000,ROUNDUP(I325/2,0)+7500,IF(I325&lt;=70000,ROUNDUP(I325/4,0)+17500,35000)))),28000))))</f>
        <v/>
      </c>
      <c r="V325" s="18">
        <f>MIN(70000,S325+T325+U325)</f>
        <v/>
      </c>
      <c r="W325" s="18">
        <f>MAX(0,ROUNDDOWN(M325-J325-N325-K325-0,-3))</f>
        <v/>
      </c>
      <c r="X325" s="18">
        <f>MAX(0,ROUNDDOWN(M325-J325-N325-K325-R325,-3))</f>
        <v/>
      </c>
      <c r="Y325" s="18">
        <f>IF(W325&lt;=0,0,ROUNDDOWN((W325*LOOKUP(W325,{0,1950001,3300001,6950001,9000001,18000001,40000001},{0.05,0.1,0.2,0.23,0.33,0.4,0.45})-LOOKUP(W325,{0,1950001,3300001,6950001,9000001,18000001,40000001},{0,97500,427500,636000,1536000,2796000,4796000}))*1.021,-2))</f>
        <v/>
      </c>
      <c r="Z325" s="18">
        <f>IF(X325&lt;=0,0,ROUNDDOWN((X325*LOOKUP(X325,{0,1950001,3300001,6950001,9000001,18000001,40000001},{0.05,0.1,0.2,0.23,0.33,0.4,0.45})-LOOKUP(X325,{0,1950001,3300001,6950001,9000001,18000001,40000001},{0,97500,427500,636000,1536000,2796000,4796000}))*1.021,-2))</f>
        <v/>
      </c>
      <c r="AA325" s="18">
        <f>MAX(0,ROUNDDOWN(M325-J325-430000-L325-0,-3))</f>
        <v/>
      </c>
      <c r="AB325" s="18">
        <f>MAX(0,ROUNDDOWN(M325-J325-430000-L325-V325,-3))</f>
        <v/>
      </c>
      <c r="AC325" s="18">
        <f>IF(M325&lt;=450000,0,MAX(0,ROUNDDOWN(AA325*0.06-MIN(50000,AA325)*0.03,-2))+MAX(0,ROUNDDOWN(AA325*0.04-MIN(50000,AA325)*0.02,-2)))</f>
        <v/>
      </c>
      <c r="AD325" s="18">
        <f>IF(M325&lt;=450000,0,MAX(0,ROUNDDOWN(AB325*0.06-MIN(50000,AB325)*0.03,-2))+MAX(0,ROUNDDOWN(AB325*0.04-MIN(50000,AB325)*0.02,-2)))</f>
        <v/>
      </c>
      <c r="AE325" s="18">
        <f>Y325-Z325</f>
        <v/>
      </c>
      <c r="AF325" s="18">
        <f>AC325-AD325</f>
        <v/>
      </c>
      <c r="AG325" s="18">
        <f>AE325+AF325</f>
        <v/>
      </c>
      <c r="AH325" s="20">
        <f>IF(W325&lt;=0,0,LOOKUP(W325,{0,1950001,3300001,6950001,9000001,18000001,40000001},{0.05,0.1,0.2,0.23,0.33,0.4,0.45}))</f>
        <v/>
      </c>
    </row>
    <row r="326">
      <c r="A326" t="inlineStr">
        <is>
          <t>1万円刻み 特例あり一般12万円</t>
        </is>
      </c>
      <c r="B326" s="18">
        <f>'4_1万円刻み'!$A$82</f>
        <v/>
      </c>
      <c r="C326" s="19" t="n">
        <v>2026</v>
      </c>
      <c r="D326" t="inlineStr">
        <is>
          <t>はい</t>
        </is>
      </c>
      <c r="E326" s="18" t="n">
        <v>120000</v>
      </c>
      <c r="F326" s="18" t="n">
        <v>0</v>
      </c>
      <c r="G326" s="18" t="n">
        <v>0</v>
      </c>
      <c r="H326" s="18" t="n">
        <v>0</v>
      </c>
      <c r="I326" s="18" t="n">
        <v>0</v>
      </c>
      <c r="J326" s="18">
        <f>ROUND(MIN(B326/12,650000)*12*0.0915+MIN(B326/12,1390000)*12*(0.0504+0)+B326*0.005,0)</f>
        <v/>
      </c>
      <c r="K326" s="18" t="n">
        <v>0</v>
      </c>
      <c r="L326" s="18" t="n">
        <v>0</v>
      </c>
      <c r="M326" s="18">
        <f>ROUND(IF(C326&gt;=2026,IF(B326&lt;741000,0,IF(B326&lt;2191000,B326-740000,IF(B326&lt;2193000,1451000,IF(B326&lt;2196000,1453000,IF(B326&lt;2200000,1456000,IF(B326&lt;3600000,ROUNDDOWN(B326/4,-3)*2.8-80000,IF(B326&lt;6600000,ROUNDDOWN(B326/4,-3)*3.2-440000,IF(B326&lt;8500000,ROUNDDOWN(B326*0.9,0)-1100000,B326-1950000)))))))),IF(B326&lt;651000,0,IF(B326&lt;1900000,B326-650000,IF(B326&lt;3600000,ROUNDDOWN(B326/4,-3)*2.8-80000,IF(B326&lt;6600000,ROUNDDOWN(B326/4,-3)*3.2-440000,IF(B326&lt;8500000,ROUNDDOWN(B326*0.9,0)-1100000,B326-1950000)))))),0)</f>
        <v/>
      </c>
      <c r="N326" s="18">
        <f>IF(M326&gt;23500000,NA(),IF(C326&gt;=2026,IF(M326&lt;=4890000,1040000,IF(M326&lt;=6550000,670000,620000)),IF(M326&lt;=1320000,950000,IF(M326&lt;=3360000,880000,IF(M326&lt;=4890000,680000,IF(M326&lt;=6550000,630000,580000))))))</f>
        <v/>
      </c>
      <c r="O326" s="18">
        <f>IF(F326&lt;=0,IF(AND(D326="はい",C326&gt;=2026,C326&lt;=2027),IF(E326&lt;=0,0,IF(E326&lt;=30000,E326,IF(E326&lt;=60000,ROUNDUP(E326/2,0)+15000,IF(E326&lt;=120000,ROUNDUP(E326/4,0)+30000,60000)))),IF(E326&lt;=0,0,IF(E326&lt;=20000,E326,IF(E326&lt;=40000,ROUNDUP(E326/2,0)+10000,IF(E326&lt;=80000,ROUNDUP(E326/4,0)+20000,40000))))),IF(E326&lt;=0,IF(F326&lt;=0,0,IF(F326&lt;=25000,F326,IF(F326&lt;=50000,ROUNDUP(F326/2,0)+12500,IF(F326&lt;=100000,ROUNDUP(F326/4,0)+25000,50000)))),MAX(IF(F326&lt;=0,0,IF(F326&lt;=25000,F326,IF(F326&lt;=50000,ROUNDUP(F326/2,0)+12500,IF(F326&lt;=100000,ROUNDUP(F326/4,0)+25000,50000)))),MIN(IF(AND(D326="はい",C326&gt;=2026,C326&lt;=2027),IF(E326&lt;=0,0,IF(E326&lt;=30000,E326,IF(E326&lt;=60000,ROUNDUP(E326/2,0)+15000,IF(E326&lt;=120000,ROUNDUP(E326/4,0)+30000,60000)))),IF(E326&lt;=0,0,IF(E326&lt;=20000,E326,IF(E326&lt;=40000,ROUNDUP(E326/2,0)+10000,IF(E326&lt;=80000,ROUNDUP(E326/4,0)+20000,40000)))))+IF(F326&lt;=0,0,IF(F326&lt;=25000,F326,IF(F326&lt;=50000,ROUNDUP(F326/2,0)+12500,IF(F326&lt;=100000,ROUNDUP(F326/4,0)+25000,50000)))),IF(AND(D326="はい",C326&gt;=2026,C326&lt;=2027),60000,40000)))))</f>
        <v/>
      </c>
      <c r="P326" s="18">
        <f>IF(G326&lt;=0,0,IF(G326&lt;=20000,G326,IF(G326&lt;=40000,ROUNDUP(G326/2,0)+10000,IF(G326&lt;=80000,ROUNDUP(G326/4,0)+20000,40000))))</f>
        <v/>
      </c>
      <c r="Q326" s="18">
        <f>IF(I326&lt;=0,IF(H326&lt;=0,0,IF(H326&lt;=20000,H326,IF(H326&lt;=40000,ROUNDUP(H326/2,0)+10000,IF(H326&lt;=80000,ROUNDUP(H326/4,0)+20000,40000)))),IF(H326&lt;=0,IF(I326&lt;=0,0,IF(I326&lt;=25000,I326,IF(I326&lt;=50000,ROUNDUP(I326/2,0)+12500,IF(I326&lt;=100000,ROUNDUP(I326/4,0)+25000,50000)))),MAX(IF(I326&lt;=0,0,IF(I326&lt;=25000,I326,IF(I326&lt;=50000,ROUNDUP(I326/2,0)+12500,IF(I326&lt;=100000,ROUNDUP(I326/4,0)+25000,50000)))),MIN(IF(H326&lt;=0,0,IF(H326&lt;=20000,H326,IF(H326&lt;=40000,ROUNDUP(H326/2,0)+10000,IF(H326&lt;=80000,ROUNDUP(H326/4,0)+20000,40000))))+IF(I326&lt;=0,0,IF(I326&lt;=25000,I326,IF(I326&lt;=50000,ROUNDUP(I326/2,0)+12500,IF(I326&lt;=100000,ROUNDUP(I326/4,0)+25000,50000)))),40000))))</f>
        <v/>
      </c>
      <c r="R326" s="18">
        <f>MIN(120000,O326+P326+Q326)</f>
        <v/>
      </c>
      <c r="S326" s="18">
        <f>IF(F326&lt;=0,IF(E326&lt;=0,0,IF(E326&lt;=12000,E326,IF(E326&lt;=32000,ROUNDUP(E326/2,0)+6000,IF(E326&lt;=56000,ROUNDUP(E326/4,0)+14000,28000)))),IF(E326&lt;=0,IF(F326&lt;=0,0,IF(F326&lt;=15000,F326,IF(F326&lt;=40000,ROUNDUP(F326/2,0)+7500,IF(F326&lt;=70000,ROUNDUP(F326/4,0)+17500,35000)))),MAX(IF(F326&lt;=0,0,IF(F326&lt;=15000,F326,IF(F326&lt;=40000,ROUNDUP(F326/2,0)+7500,IF(F326&lt;=70000,ROUNDUP(F326/4,0)+17500,35000)))),MIN(IF(E326&lt;=0,0,IF(E326&lt;=12000,E326,IF(E326&lt;=32000,ROUNDUP(E326/2,0)+6000,IF(E326&lt;=56000,ROUNDUP(E326/4,0)+14000,28000))))+IF(F326&lt;=0,0,IF(F326&lt;=15000,F326,IF(F326&lt;=40000,ROUNDUP(F326/2,0)+7500,IF(F326&lt;=70000,ROUNDUP(F326/4,0)+17500,35000)))),28000))))</f>
        <v/>
      </c>
      <c r="T326" s="18">
        <f>IF(G326&lt;=0,0,IF(G326&lt;=12000,G326,IF(G326&lt;=32000,ROUNDUP(G326/2,0)+6000,IF(G326&lt;=56000,ROUNDUP(G326/4,0)+14000,28000))))</f>
        <v/>
      </c>
      <c r="U326" s="18">
        <f>IF(I326&lt;=0,IF(H326&lt;=0,0,IF(H326&lt;=12000,H326,IF(H326&lt;=32000,ROUNDUP(H326/2,0)+6000,IF(H326&lt;=56000,ROUNDUP(H326/4,0)+14000,28000)))),IF(H326&lt;=0,IF(I326&lt;=0,0,IF(I326&lt;=15000,I326,IF(I326&lt;=40000,ROUNDUP(I326/2,0)+7500,IF(I326&lt;=70000,ROUNDUP(I326/4,0)+17500,35000)))),MAX(IF(I326&lt;=0,0,IF(I326&lt;=15000,I326,IF(I326&lt;=40000,ROUNDUP(I326/2,0)+7500,IF(I326&lt;=70000,ROUNDUP(I326/4,0)+17500,35000)))),MIN(IF(H326&lt;=0,0,IF(H326&lt;=12000,H326,IF(H326&lt;=32000,ROUNDUP(H326/2,0)+6000,IF(H326&lt;=56000,ROUNDUP(H326/4,0)+14000,28000))))+IF(I326&lt;=0,0,IF(I326&lt;=15000,I326,IF(I326&lt;=40000,ROUNDUP(I326/2,0)+7500,IF(I326&lt;=70000,ROUNDUP(I326/4,0)+17500,35000)))),28000))))</f>
        <v/>
      </c>
      <c r="V326" s="18">
        <f>MIN(70000,S326+T326+U326)</f>
        <v/>
      </c>
      <c r="W326" s="18">
        <f>MAX(0,ROUNDDOWN(M326-J326-N326-K326-0,-3))</f>
        <v/>
      </c>
      <c r="X326" s="18">
        <f>MAX(0,ROUNDDOWN(M326-J326-N326-K326-R326,-3))</f>
        <v/>
      </c>
      <c r="Y326" s="18">
        <f>IF(W326&lt;=0,0,ROUNDDOWN((W326*LOOKUP(W326,{0,1950001,3300001,6950001,9000001,18000001,40000001},{0.05,0.1,0.2,0.23,0.33,0.4,0.45})-LOOKUP(W326,{0,1950001,3300001,6950001,9000001,18000001,40000001},{0,97500,427500,636000,1536000,2796000,4796000}))*1.021,-2))</f>
        <v/>
      </c>
      <c r="Z326" s="18">
        <f>IF(X326&lt;=0,0,ROUNDDOWN((X326*LOOKUP(X326,{0,1950001,3300001,6950001,9000001,18000001,40000001},{0.05,0.1,0.2,0.23,0.33,0.4,0.45})-LOOKUP(X326,{0,1950001,3300001,6950001,9000001,18000001,40000001},{0,97500,427500,636000,1536000,2796000,4796000}))*1.021,-2))</f>
        <v/>
      </c>
      <c r="AA326" s="18">
        <f>MAX(0,ROUNDDOWN(M326-J326-430000-L326-0,-3))</f>
        <v/>
      </c>
      <c r="AB326" s="18">
        <f>MAX(0,ROUNDDOWN(M326-J326-430000-L326-V326,-3))</f>
        <v/>
      </c>
      <c r="AC326" s="18">
        <f>IF(M326&lt;=450000,0,MAX(0,ROUNDDOWN(AA326*0.06-MIN(50000,AA326)*0.03,-2))+MAX(0,ROUNDDOWN(AA326*0.04-MIN(50000,AA326)*0.02,-2)))</f>
        <v/>
      </c>
      <c r="AD326" s="18">
        <f>IF(M326&lt;=450000,0,MAX(0,ROUNDDOWN(AB326*0.06-MIN(50000,AB326)*0.03,-2))+MAX(0,ROUNDDOWN(AB326*0.04-MIN(50000,AB326)*0.02,-2)))</f>
        <v/>
      </c>
      <c r="AE326" s="18">
        <f>Y326-Z326</f>
        <v/>
      </c>
      <c r="AF326" s="18">
        <f>AC326-AD326</f>
        <v/>
      </c>
      <c r="AG326" s="18">
        <f>AE326+AF326</f>
        <v/>
      </c>
      <c r="AH326" s="20">
        <f>IF(W326&lt;=0,0,LOOKUP(W326,{0,1950001,3300001,6950001,9000001,18000001,40000001},{0.05,0.1,0.2,0.23,0.33,0.4,0.45}))</f>
        <v/>
      </c>
    </row>
    <row r="327">
      <c r="A327" t="inlineStr">
        <is>
          <t>1万円刻み 3区分8万円ずつ</t>
        </is>
      </c>
      <c r="B327" s="18">
        <f>'4_1万円刻み'!$A$83</f>
        <v/>
      </c>
      <c r="C327" s="19" t="n">
        <v>2026</v>
      </c>
      <c r="D327" t="inlineStr">
        <is>
          <t>いいえ</t>
        </is>
      </c>
      <c r="E327" s="18" t="n">
        <v>80000</v>
      </c>
      <c r="F327" s="18" t="n">
        <v>0</v>
      </c>
      <c r="G327" s="18" t="n">
        <v>80000</v>
      </c>
      <c r="H327" s="18" t="n">
        <v>80000</v>
      </c>
      <c r="I327" s="18" t="n">
        <v>0</v>
      </c>
      <c r="J327" s="18">
        <f>ROUND(MIN(B327/12,650000)*12*0.0915+MIN(B327/12,1390000)*12*(0.0504+0)+B327*0.005,0)</f>
        <v/>
      </c>
      <c r="K327" s="18" t="n">
        <v>0</v>
      </c>
      <c r="L327" s="18" t="n">
        <v>0</v>
      </c>
      <c r="M327" s="18">
        <f>ROUND(IF(C327&gt;=2026,IF(B327&lt;741000,0,IF(B327&lt;2191000,B327-740000,IF(B327&lt;2193000,1451000,IF(B327&lt;2196000,1453000,IF(B327&lt;2200000,1456000,IF(B327&lt;3600000,ROUNDDOWN(B327/4,-3)*2.8-80000,IF(B327&lt;6600000,ROUNDDOWN(B327/4,-3)*3.2-440000,IF(B327&lt;8500000,ROUNDDOWN(B327*0.9,0)-1100000,B327-1950000)))))))),IF(B327&lt;651000,0,IF(B327&lt;1900000,B327-650000,IF(B327&lt;3600000,ROUNDDOWN(B327/4,-3)*2.8-80000,IF(B327&lt;6600000,ROUNDDOWN(B327/4,-3)*3.2-440000,IF(B327&lt;8500000,ROUNDDOWN(B327*0.9,0)-1100000,B327-1950000)))))),0)</f>
        <v/>
      </c>
      <c r="N327" s="18">
        <f>IF(M327&gt;23500000,NA(),IF(C327&gt;=2026,IF(M327&lt;=4890000,1040000,IF(M327&lt;=6550000,670000,620000)),IF(M327&lt;=1320000,950000,IF(M327&lt;=3360000,880000,IF(M327&lt;=4890000,680000,IF(M327&lt;=6550000,630000,580000))))))</f>
        <v/>
      </c>
      <c r="O327" s="18">
        <f>IF(F327&lt;=0,IF(AND(D327="はい",C327&gt;=2026,C327&lt;=2027),IF(E327&lt;=0,0,IF(E327&lt;=30000,E327,IF(E327&lt;=60000,ROUNDUP(E327/2,0)+15000,IF(E327&lt;=120000,ROUNDUP(E327/4,0)+30000,60000)))),IF(E327&lt;=0,0,IF(E327&lt;=20000,E327,IF(E327&lt;=40000,ROUNDUP(E327/2,0)+10000,IF(E327&lt;=80000,ROUNDUP(E327/4,0)+20000,40000))))),IF(E327&lt;=0,IF(F327&lt;=0,0,IF(F327&lt;=25000,F327,IF(F327&lt;=50000,ROUNDUP(F327/2,0)+12500,IF(F327&lt;=100000,ROUNDUP(F327/4,0)+25000,50000)))),MAX(IF(F327&lt;=0,0,IF(F327&lt;=25000,F327,IF(F327&lt;=50000,ROUNDUP(F327/2,0)+12500,IF(F327&lt;=100000,ROUNDUP(F327/4,0)+25000,50000)))),MIN(IF(AND(D327="はい",C327&gt;=2026,C327&lt;=2027),IF(E327&lt;=0,0,IF(E327&lt;=30000,E327,IF(E327&lt;=60000,ROUNDUP(E327/2,0)+15000,IF(E327&lt;=120000,ROUNDUP(E327/4,0)+30000,60000)))),IF(E327&lt;=0,0,IF(E327&lt;=20000,E327,IF(E327&lt;=40000,ROUNDUP(E327/2,0)+10000,IF(E327&lt;=80000,ROUNDUP(E327/4,0)+20000,40000)))))+IF(F327&lt;=0,0,IF(F327&lt;=25000,F327,IF(F327&lt;=50000,ROUNDUP(F327/2,0)+12500,IF(F327&lt;=100000,ROUNDUP(F327/4,0)+25000,50000)))),IF(AND(D327="はい",C327&gt;=2026,C327&lt;=2027),60000,40000)))))</f>
        <v/>
      </c>
      <c r="P327" s="18">
        <f>IF(G327&lt;=0,0,IF(G327&lt;=20000,G327,IF(G327&lt;=40000,ROUNDUP(G327/2,0)+10000,IF(G327&lt;=80000,ROUNDUP(G327/4,0)+20000,40000))))</f>
        <v/>
      </c>
      <c r="Q327" s="18">
        <f>IF(I327&lt;=0,IF(H327&lt;=0,0,IF(H327&lt;=20000,H327,IF(H327&lt;=40000,ROUNDUP(H327/2,0)+10000,IF(H327&lt;=80000,ROUNDUP(H327/4,0)+20000,40000)))),IF(H327&lt;=0,IF(I327&lt;=0,0,IF(I327&lt;=25000,I327,IF(I327&lt;=50000,ROUNDUP(I327/2,0)+12500,IF(I327&lt;=100000,ROUNDUP(I327/4,0)+25000,50000)))),MAX(IF(I327&lt;=0,0,IF(I327&lt;=25000,I327,IF(I327&lt;=50000,ROUNDUP(I327/2,0)+12500,IF(I327&lt;=100000,ROUNDUP(I327/4,0)+25000,50000)))),MIN(IF(H327&lt;=0,0,IF(H327&lt;=20000,H327,IF(H327&lt;=40000,ROUNDUP(H327/2,0)+10000,IF(H327&lt;=80000,ROUNDUP(H327/4,0)+20000,40000))))+IF(I327&lt;=0,0,IF(I327&lt;=25000,I327,IF(I327&lt;=50000,ROUNDUP(I327/2,0)+12500,IF(I327&lt;=100000,ROUNDUP(I327/4,0)+25000,50000)))),40000))))</f>
        <v/>
      </c>
      <c r="R327" s="18">
        <f>MIN(120000,O327+P327+Q327)</f>
        <v/>
      </c>
      <c r="S327" s="18">
        <f>IF(F327&lt;=0,IF(E327&lt;=0,0,IF(E327&lt;=12000,E327,IF(E327&lt;=32000,ROUNDUP(E327/2,0)+6000,IF(E327&lt;=56000,ROUNDUP(E327/4,0)+14000,28000)))),IF(E327&lt;=0,IF(F327&lt;=0,0,IF(F327&lt;=15000,F327,IF(F327&lt;=40000,ROUNDUP(F327/2,0)+7500,IF(F327&lt;=70000,ROUNDUP(F327/4,0)+17500,35000)))),MAX(IF(F327&lt;=0,0,IF(F327&lt;=15000,F327,IF(F327&lt;=40000,ROUNDUP(F327/2,0)+7500,IF(F327&lt;=70000,ROUNDUP(F327/4,0)+17500,35000)))),MIN(IF(E327&lt;=0,0,IF(E327&lt;=12000,E327,IF(E327&lt;=32000,ROUNDUP(E327/2,0)+6000,IF(E327&lt;=56000,ROUNDUP(E327/4,0)+14000,28000))))+IF(F327&lt;=0,0,IF(F327&lt;=15000,F327,IF(F327&lt;=40000,ROUNDUP(F327/2,0)+7500,IF(F327&lt;=70000,ROUNDUP(F327/4,0)+17500,35000)))),28000))))</f>
        <v/>
      </c>
      <c r="T327" s="18">
        <f>IF(G327&lt;=0,0,IF(G327&lt;=12000,G327,IF(G327&lt;=32000,ROUNDUP(G327/2,0)+6000,IF(G327&lt;=56000,ROUNDUP(G327/4,0)+14000,28000))))</f>
        <v/>
      </c>
      <c r="U327" s="18">
        <f>IF(I327&lt;=0,IF(H327&lt;=0,0,IF(H327&lt;=12000,H327,IF(H327&lt;=32000,ROUNDUP(H327/2,0)+6000,IF(H327&lt;=56000,ROUNDUP(H327/4,0)+14000,28000)))),IF(H327&lt;=0,IF(I327&lt;=0,0,IF(I327&lt;=15000,I327,IF(I327&lt;=40000,ROUNDUP(I327/2,0)+7500,IF(I327&lt;=70000,ROUNDUP(I327/4,0)+17500,35000)))),MAX(IF(I327&lt;=0,0,IF(I327&lt;=15000,I327,IF(I327&lt;=40000,ROUNDUP(I327/2,0)+7500,IF(I327&lt;=70000,ROUNDUP(I327/4,0)+17500,35000)))),MIN(IF(H327&lt;=0,0,IF(H327&lt;=12000,H327,IF(H327&lt;=32000,ROUNDUP(H327/2,0)+6000,IF(H327&lt;=56000,ROUNDUP(H327/4,0)+14000,28000))))+IF(I327&lt;=0,0,IF(I327&lt;=15000,I327,IF(I327&lt;=40000,ROUNDUP(I327/2,0)+7500,IF(I327&lt;=70000,ROUNDUP(I327/4,0)+17500,35000)))),28000))))</f>
        <v/>
      </c>
      <c r="V327" s="18">
        <f>MIN(70000,S327+T327+U327)</f>
        <v/>
      </c>
      <c r="W327" s="18">
        <f>MAX(0,ROUNDDOWN(M327-J327-N327-K327-0,-3))</f>
        <v/>
      </c>
      <c r="X327" s="18">
        <f>MAX(0,ROUNDDOWN(M327-J327-N327-K327-R327,-3))</f>
        <v/>
      </c>
      <c r="Y327" s="18">
        <f>IF(W327&lt;=0,0,ROUNDDOWN((W327*LOOKUP(W327,{0,1950001,3300001,6950001,9000001,18000001,40000001},{0.05,0.1,0.2,0.23,0.33,0.4,0.45})-LOOKUP(W327,{0,1950001,3300001,6950001,9000001,18000001,40000001},{0,97500,427500,636000,1536000,2796000,4796000}))*1.021,-2))</f>
        <v/>
      </c>
      <c r="Z327" s="18">
        <f>IF(X327&lt;=0,0,ROUNDDOWN((X327*LOOKUP(X327,{0,1950001,3300001,6950001,9000001,18000001,40000001},{0.05,0.1,0.2,0.23,0.33,0.4,0.45})-LOOKUP(X327,{0,1950001,3300001,6950001,9000001,18000001,40000001},{0,97500,427500,636000,1536000,2796000,4796000}))*1.021,-2))</f>
        <v/>
      </c>
      <c r="AA327" s="18">
        <f>MAX(0,ROUNDDOWN(M327-J327-430000-L327-0,-3))</f>
        <v/>
      </c>
      <c r="AB327" s="18">
        <f>MAX(0,ROUNDDOWN(M327-J327-430000-L327-V327,-3))</f>
        <v/>
      </c>
      <c r="AC327" s="18">
        <f>IF(M327&lt;=450000,0,MAX(0,ROUNDDOWN(AA327*0.06-MIN(50000,AA327)*0.03,-2))+MAX(0,ROUNDDOWN(AA327*0.04-MIN(50000,AA327)*0.02,-2)))</f>
        <v/>
      </c>
      <c r="AD327" s="18">
        <f>IF(M327&lt;=450000,0,MAX(0,ROUNDDOWN(AB327*0.06-MIN(50000,AB327)*0.03,-2))+MAX(0,ROUNDDOWN(AB327*0.04-MIN(50000,AB327)*0.02,-2)))</f>
        <v/>
      </c>
      <c r="AE327" s="18">
        <f>Y327-Z327</f>
        <v/>
      </c>
      <c r="AF327" s="18">
        <f>AC327-AD327</f>
        <v/>
      </c>
      <c r="AG327" s="18">
        <f>AE327+AF327</f>
        <v/>
      </c>
      <c r="AH327" s="20">
        <f>IF(W327&lt;=0,0,LOOKUP(W327,{0,1950001,3300001,6950001,9000001,18000001,40000001},{0.05,0.1,0.2,0.23,0.33,0.4,0.45}))</f>
        <v/>
      </c>
    </row>
    <row r="328">
      <c r="A328" t="inlineStr">
        <is>
          <t>1万円刻み 一般8万円</t>
        </is>
      </c>
      <c r="B328" s="18">
        <f>'4_1万円刻み'!$A$83</f>
        <v/>
      </c>
      <c r="C328" s="19" t="n">
        <v>2026</v>
      </c>
      <c r="D328" t="inlineStr">
        <is>
          <t>いいえ</t>
        </is>
      </c>
      <c r="E328" s="18" t="n">
        <v>80000</v>
      </c>
      <c r="F328" s="18" t="n">
        <v>0</v>
      </c>
      <c r="G328" s="18" t="n">
        <v>0</v>
      </c>
      <c r="H328" s="18" t="n">
        <v>0</v>
      </c>
      <c r="I328" s="18" t="n">
        <v>0</v>
      </c>
      <c r="J328" s="18">
        <f>ROUND(MIN(B328/12,650000)*12*0.0915+MIN(B328/12,1390000)*12*(0.0504+0)+B328*0.005,0)</f>
        <v/>
      </c>
      <c r="K328" s="18" t="n">
        <v>0</v>
      </c>
      <c r="L328" s="18" t="n">
        <v>0</v>
      </c>
      <c r="M328" s="18">
        <f>ROUND(IF(C328&gt;=2026,IF(B328&lt;741000,0,IF(B328&lt;2191000,B328-740000,IF(B328&lt;2193000,1451000,IF(B328&lt;2196000,1453000,IF(B328&lt;2200000,1456000,IF(B328&lt;3600000,ROUNDDOWN(B328/4,-3)*2.8-80000,IF(B328&lt;6600000,ROUNDDOWN(B328/4,-3)*3.2-440000,IF(B328&lt;8500000,ROUNDDOWN(B328*0.9,0)-1100000,B328-1950000)))))))),IF(B328&lt;651000,0,IF(B328&lt;1900000,B328-650000,IF(B328&lt;3600000,ROUNDDOWN(B328/4,-3)*2.8-80000,IF(B328&lt;6600000,ROUNDDOWN(B328/4,-3)*3.2-440000,IF(B328&lt;8500000,ROUNDDOWN(B328*0.9,0)-1100000,B328-1950000)))))),0)</f>
        <v/>
      </c>
      <c r="N328" s="18">
        <f>IF(M328&gt;23500000,NA(),IF(C328&gt;=2026,IF(M328&lt;=4890000,1040000,IF(M328&lt;=6550000,670000,620000)),IF(M328&lt;=1320000,950000,IF(M328&lt;=3360000,880000,IF(M328&lt;=4890000,680000,IF(M328&lt;=6550000,630000,580000))))))</f>
        <v/>
      </c>
      <c r="O328" s="18">
        <f>IF(F328&lt;=0,IF(AND(D328="はい",C328&gt;=2026,C328&lt;=2027),IF(E328&lt;=0,0,IF(E328&lt;=30000,E328,IF(E328&lt;=60000,ROUNDUP(E328/2,0)+15000,IF(E328&lt;=120000,ROUNDUP(E328/4,0)+30000,60000)))),IF(E328&lt;=0,0,IF(E328&lt;=20000,E328,IF(E328&lt;=40000,ROUNDUP(E328/2,0)+10000,IF(E328&lt;=80000,ROUNDUP(E328/4,0)+20000,40000))))),IF(E328&lt;=0,IF(F328&lt;=0,0,IF(F328&lt;=25000,F328,IF(F328&lt;=50000,ROUNDUP(F328/2,0)+12500,IF(F328&lt;=100000,ROUNDUP(F328/4,0)+25000,50000)))),MAX(IF(F328&lt;=0,0,IF(F328&lt;=25000,F328,IF(F328&lt;=50000,ROUNDUP(F328/2,0)+12500,IF(F328&lt;=100000,ROUNDUP(F328/4,0)+25000,50000)))),MIN(IF(AND(D328="はい",C328&gt;=2026,C328&lt;=2027),IF(E328&lt;=0,0,IF(E328&lt;=30000,E328,IF(E328&lt;=60000,ROUNDUP(E328/2,0)+15000,IF(E328&lt;=120000,ROUNDUP(E328/4,0)+30000,60000)))),IF(E328&lt;=0,0,IF(E328&lt;=20000,E328,IF(E328&lt;=40000,ROUNDUP(E328/2,0)+10000,IF(E328&lt;=80000,ROUNDUP(E328/4,0)+20000,40000)))))+IF(F328&lt;=0,0,IF(F328&lt;=25000,F328,IF(F328&lt;=50000,ROUNDUP(F328/2,0)+12500,IF(F328&lt;=100000,ROUNDUP(F328/4,0)+25000,50000)))),IF(AND(D328="はい",C328&gt;=2026,C328&lt;=2027),60000,40000)))))</f>
        <v/>
      </c>
      <c r="P328" s="18">
        <f>IF(G328&lt;=0,0,IF(G328&lt;=20000,G328,IF(G328&lt;=40000,ROUNDUP(G328/2,0)+10000,IF(G328&lt;=80000,ROUNDUP(G328/4,0)+20000,40000))))</f>
        <v/>
      </c>
      <c r="Q328" s="18">
        <f>IF(I328&lt;=0,IF(H328&lt;=0,0,IF(H328&lt;=20000,H328,IF(H328&lt;=40000,ROUNDUP(H328/2,0)+10000,IF(H328&lt;=80000,ROUNDUP(H328/4,0)+20000,40000)))),IF(H328&lt;=0,IF(I328&lt;=0,0,IF(I328&lt;=25000,I328,IF(I328&lt;=50000,ROUNDUP(I328/2,0)+12500,IF(I328&lt;=100000,ROUNDUP(I328/4,0)+25000,50000)))),MAX(IF(I328&lt;=0,0,IF(I328&lt;=25000,I328,IF(I328&lt;=50000,ROUNDUP(I328/2,0)+12500,IF(I328&lt;=100000,ROUNDUP(I328/4,0)+25000,50000)))),MIN(IF(H328&lt;=0,0,IF(H328&lt;=20000,H328,IF(H328&lt;=40000,ROUNDUP(H328/2,0)+10000,IF(H328&lt;=80000,ROUNDUP(H328/4,0)+20000,40000))))+IF(I328&lt;=0,0,IF(I328&lt;=25000,I328,IF(I328&lt;=50000,ROUNDUP(I328/2,0)+12500,IF(I328&lt;=100000,ROUNDUP(I328/4,0)+25000,50000)))),40000))))</f>
        <v/>
      </c>
      <c r="R328" s="18">
        <f>MIN(120000,O328+P328+Q328)</f>
        <v/>
      </c>
      <c r="S328" s="18">
        <f>IF(F328&lt;=0,IF(E328&lt;=0,0,IF(E328&lt;=12000,E328,IF(E328&lt;=32000,ROUNDUP(E328/2,0)+6000,IF(E328&lt;=56000,ROUNDUP(E328/4,0)+14000,28000)))),IF(E328&lt;=0,IF(F328&lt;=0,0,IF(F328&lt;=15000,F328,IF(F328&lt;=40000,ROUNDUP(F328/2,0)+7500,IF(F328&lt;=70000,ROUNDUP(F328/4,0)+17500,35000)))),MAX(IF(F328&lt;=0,0,IF(F328&lt;=15000,F328,IF(F328&lt;=40000,ROUNDUP(F328/2,0)+7500,IF(F328&lt;=70000,ROUNDUP(F328/4,0)+17500,35000)))),MIN(IF(E328&lt;=0,0,IF(E328&lt;=12000,E328,IF(E328&lt;=32000,ROUNDUP(E328/2,0)+6000,IF(E328&lt;=56000,ROUNDUP(E328/4,0)+14000,28000))))+IF(F328&lt;=0,0,IF(F328&lt;=15000,F328,IF(F328&lt;=40000,ROUNDUP(F328/2,0)+7500,IF(F328&lt;=70000,ROUNDUP(F328/4,0)+17500,35000)))),28000))))</f>
        <v/>
      </c>
      <c r="T328" s="18">
        <f>IF(G328&lt;=0,0,IF(G328&lt;=12000,G328,IF(G328&lt;=32000,ROUNDUP(G328/2,0)+6000,IF(G328&lt;=56000,ROUNDUP(G328/4,0)+14000,28000))))</f>
        <v/>
      </c>
      <c r="U328" s="18">
        <f>IF(I328&lt;=0,IF(H328&lt;=0,0,IF(H328&lt;=12000,H328,IF(H328&lt;=32000,ROUNDUP(H328/2,0)+6000,IF(H328&lt;=56000,ROUNDUP(H328/4,0)+14000,28000)))),IF(H328&lt;=0,IF(I328&lt;=0,0,IF(I328&lt;=15000,I328,IF(I328&lt;=40000,ROUNDUP(I328/2,0)+7500,IF(I328&lt;=70000,ROUNDUP(I328/4,0)+17500,35000)))),MAX(IF(I328&lt;=0,0,IF(I328&lt;=15000,I328,IF(I328&lt;=40000,ROUNDUP(I328/2,0)+7500,IF(I328&lt;=70000,ROUNDUP(I328/4,0)+17500,35000)))),MIN(IF(H328&lt;=0,0,IF(H328&lt;=12000,H328,IF(H328&lt;=32000,ROUNDUP(H328/2,0)+6000,IF(H328&lt;=56000,ROUNDUP(H328/4,0)+14000,28000))))+IF(I328&lt;=0,0,IF(I328&lt;=15000,I328,IF(I328&lt;=40000,ROUNDUP(I328/2,0)+7500,IF(I328&lt;=70000,ROUNDUP(I328/4,0)+17500,35000)))),28000))))</f>
        <v/>
      </c>
      <c r="V328" s="18">
        <f>MIN(70000,S328+T328+U328)</f>
        <v/>
      </c>
      <c r="W328" s="18">
        <f>MAX(0,ROUNDDOWN(M328-J328-N328-K328-0,-3))</f>
        <v/>
      </c>
      <c r="X328" s="18">
        <f>MAX(0,ROUNDDOWN(M328-J328-N328-K328-R328,-3))</f>
        <v/>
      </c>
      <c r="Y328" s="18">
        <f>IF(W328&lt;=0,0,ROUNDDOWN((W328*LOOKUP(W328,{0,1950001,3300001,6950001,9000001,18000001,40000001},{0.05,0.1,0.2,0.23,0.33,0.4,0.45})-LOOKUP(W328,{0,1950001,3300001,6950001,9000001,18000001,40000001},{0,97500,427500,636000,1536000,2796000,4796000}))*1.021,-2))</f>
        <v/>
      </c>
      <c r="Z328" s="18">
        <f>IF(X328&lt;=0,0,ROUNDDOWN((X328*LOOKUP(X328,{0,1950001,3300001,6950001,9000001,18000001,40000001},{0.05,0.1,0.2,0.23,0.33,0.4,0.45})-LOOKUP(X328,{0,1950001,3300001,6950001,9000001,18000001,40000001},{0,97500,427500,636000,1536000,2796000,4796000}))*1.021,-2))</f>
        <v/>
      </c>
      <c r="AA328" s="18">
        <f>MAX(0,ROUNDDOWN(M328-J328-430000-L328-0,-3))</f>
        <v/>
      </c>
      <c r="AB328" s="18">
        <f>MAX(0,ROUNDDOWN(M328-J328-430000-L328-V328,-3))</f>
        <v/>
      </c>
      <c r="AC328" s="18">
        <f>IF(M328&lt;=450000,0,MAX(0,ROUNDDOWN(AA328*0.06-MIN(50000,AA328)*0.03,-2))+MAX(0,ROUNDDOWN(AA328*0.04-MIN(50000,AA328)*0.02,-2)))</f>
        <v/>
      </c>
      <c r="AD328" s="18">
        <f>IF(M328&lt;=450000,0,MAX(0,ROUNDDOWN(AB328*0.06-MIN(50000,AB328)*0.03,-2))+MAX(0,ROUNDDOWN(AB328*0.04-MIN(50000,AB328)*0.02,-2)))</f>
        <v/>
      </c>
      <c r="AE328" s="18">
        <f>Y328-Z328</f>
        <v/>
      </c>
      <c r="AF328" s="18">
        <f>AC328-AD328</f>
        <v/>
      </c>
      <c r="AG328" s="18">
        <f>AE328+AF328</f>
        <v/>
      </c>
      <c r="AH328" s="20">
        <f>IF(W328&lt;=0,0,LOOKUP(W328,{0,1950001,3300001,6950001,9000001,18000001,40000001},{0.05,0.1,0.2,0.23,0.33,0.4,0.45}))</f>
        <v/>
      </c>
    </row>
    <row r="329">
      <c r="A329" t="inlineStr">
        <is>
          <t>1万円刻み 特例あり一般12万円</t>
        </is>
      </c>
      <c r="B329" s="18">
        <f>'4_1万円刻み'!$A$83</f>
        <v/>
      </c>
      <c r="C329" s="19" t="n">
        <v>2026</v>
      </c>
      <c r="D329" t="inlineStr">
        <is>
          <t>はい</t>
        </is>
      </c>
      <c r="E329" s="18" t="n">
        <v>120000</v>
      </c>
      <c r="F329" s="18" t="n">
        <v>0</v>
      </c>
      <c r="G329" s="18" t="n">
        <v>0</v>
      </c>
      <c r="H329" s="18" t="n">
        <v>0</v>
      </c>
      <c r="I329" s="18" t="n">
        <v>0</v>
      </c>
      <c r="J329" s="18">
        <f>ROUND(MIN(B329/12,650000)*12*0.0915+MIN(B329/12,1390000)*12*(0.0504+0)+B329*0.005,0)</f>
        <v/>
      </c>
      <c r="K329" s="18" t="n">
        <v>0</v>
      </c>
      <c r="L329" s="18" t="n">
        <v>0</v>
      </c>
      <c r="M329" s="18">
        <f>ROUND(IF(C329&gt;=2026,IF(B329&lt;741000,0,IF(B329&lt;2191000,B329-740000,IF(B329&lt;2193000,1451000,IF(B329&lt;2196000,1453000,IF(B329&lt;2200000,1456000,IF(B329&lt;3600000,ROUNDDOWN(B329/4,-3)*2.8-80000,IF(B329&lt;6600000,ROUNDDOWN(B329/4,-3)*3.2-440000,IF(B329&lt;8500000,ROUNDDOWN(B329*0.9,0)-1100000,B329-1950000)))))))),IF(B329&lt;651000,0,IF(B329&lt;1900000,B329-650000,IF(B329&lt;3600000,ROUNDDOWN(B329/4,-3)*2.8-80000,IF(B329&lt;6600000,ROUNDDOWN(B329/4,-3)*3.2-440000,IF(B329&lt;8500000,ROUNDDOWN(B329*0.9,0)-1100000,B329-1950000)))))),0)</f>
        <v/>
      </c>
      <c r="N329" s="18">
        <f>IF(M329&gt;23500000,NA(),IF(C329&gt;=2026,IF(M329&lt;=4890000,1040000,IF(M329&lt;=6550000,670000,620000)),IF(M329&lt;=1320000,950000,IF(M329&lt;=3360000,880000,IF(M329&lt;=4890000,680000,IF(M329&lt;=6550000,630000,580000))))))</f>
        <v/>
      </c>
      <c r="O329" s="18">
        <f>IF(F329&lt;=0,IF(AND(D329="はい",C329&gt;=2026,C329&lt;=2027),IF(E329&lt;=0,0,IF(E329&lt;=30000,E329,IF(E329&lt;=60000,ROUNDUP(E329/2,0)+15000,IF(E329&lt;=120000,ROUNDUP(E329/4,0)+30000,60000)))),IF(E329&lt;=0,0,IF(E329&lt;=20000,E329,IF(E329&lt;=40000,ROUNDUP(E329/2,0)+10000,IF(E329&lt;=80000,ROUNDUP(E329/4,0)+20000,40000))))),IF(E329&lt;=0,IF(F329&lt;=0,0,IF(F329&lt;=25000,F329,IF(F329&lt;=50000,ROUNDUP(F329/2,0)+12500,IF(F329&lt;=100000,ROUNDUP(F329/4,0)+25000,50000)))),MAX(IF(F329&lt;=0,0,IF(F329&lt;=25000,F329,IF(F329&lt;=50000,ROUNDUP(F329/2,0)+12500,IF(F329&lt;=100000,ROUNDUP(F329/4,0)+25000,50000)))),MIN(IF(AND(D329="はい",C329&gt;=2026,C329&lt;=2027),IF(E329&lt;=0,0,IF(E329&lt;=30000,E329,IF(E329&lt;=60000,ROUNDUP(E329/2,0)+15000,IF(E329&lt;=120000,ROUNDUP(E329/4,0)+30000,60000)))),IF(E329&lt;=0,0,IF(E329&lt;=20000,E329,IF(E329&lt;=40000,ROUNDUP(E329/2,0)+10000,IF(E329&lt;=80000,ROUNDUP(E329/4,0)+20000,40000)))))+IF(F329&lt;=0,0,IF(F329&lt;=25000,F329,IF(F329&lt;=50000,ROUNDUP(F329/2,0)+12500,IF(F329&lt;=100000,ROUNDUP(F329/4,0)+25000,50000)))),IF(AND(D329="はい",C329&gt;=2026,C329&lt;=2027),60000,40000)))))</f>
        <v/>
      </c>
      <c r="P329" s="18">
        <f>IF(G329&lt;=0,0,IF(G329&lt;=20000,G329,IF(G329&lt;=40000,ROUNDUP(G329/2,0)+10000,IF(G329&lt;=80000,ROUNDUP(G329/4,0)+20000,40000))))</f>
        <v/>
      </c>
      <c r="Q329" s="18">
        <f>IF(I329&lt;=0,IF(H329&lt;=0,0,IF(H329&lt;=20000,H329,IF(H329&lt;=40000,ROUNDUP(H329/2,0)+10000,IF(H329&lt;=80000,ROUNDUP(H329/4,0)+20000,40000)))),IF(H329&lt;=0,IF(I329&lt;=0,0,IF(I329&lt;=25000,I329,IF(I329&lt;=50000,ROUNDUP(I329/2,0)+12500,IF(I329&lt;=100000,ROUNDUP(I329/4,0)+25000,50000)))),MAX(IF(I329&lt;=0,0,IF(I329&lt;=25000,I329,IF(I329&lt;=50000,ROUNDUP(I329/2,0)+12500,IF(I329&lt;=100000,ROUNDUP(I329/4,0)+25000,50000)))),MIN(IF(H329&lt;=0,0,IF(H329&lt;=20000,H329,IF(H329&lt;=40000,ROUNDUP(H329/2,0)+10000,IF(H329&lt;=80000,ROUNDUP(H329/4,0)+20000,40000))))+IF(I329&lt;=0,0,IF(I329&lt;=25000,I329,IF(I329&lt;=50000,ROUNDUP(I329/2,0)+12500,IF(I329&lt;=100000,ROUNDUP(I329/4,0)+25000,50000)))),40000))))</f>
        <v/>
      </c>
      <c r="R329" s="18">
        <f>MIN(120000,O329+P329+Q329)</f>
        <v/>
      </c>
      <c r="S329" s="18">
        <f>IF(F329&lt;=0,IF(E329&lt;=0,0,IF(E329&lt;=12000,E329,IF(E329&lt;=32000,ROUNDUP(E329/2,0)+6000,IF(E329&lt;=56000,ROUNDUP(E329/4,0)+14000,28000)))),IF(E329&lt;=0,IF(F329&lt;=0,0,IF(F329&lt;=15000,F329,IF(F329&lt;=40000,ROUNDUP(F329/2,0)+7500,IF(F329&lt;=70000,ROUNDUP(F329/4,0)+17500,35000)))),MAX(IF(F329&lt;=0,0,IF(F329&lt;=15000,F329,IF(F329&lt;=40000,ROUNDUP(F329/2,0)+7500,IF(F329&lt;=70000,ROUNDUP(F329/4,0)+17500,35000)))),MIN(IF(E329&lt;=0,0,IF(E329&lt;=12000,E329,IF(E329&lt;=32000,ROUNDUP(E329/2,0)+6000,IF(E329&lt;=56000,ROUNDUP(E329/4,0)+14000,28000))))+IF(F329&lt;=0,0,IF(F329&lt;=15000,F329,IF(F329&lt;=40000,ROUNDUP(F329/2,0)+7500,IF(F329&lt;=70000,ROUNDUP(F329/4,0)+17500,35000)))),28000))))</f>
        <v/>
      </c>
      <c r="T329" s="18">
        <f>IF(G329&lt;=0,0,IF(G329&lt;=12000,G329,IF(G329&lt;=32000,ROUNDUP(G329/2,0)+6000,IF(G329&lt;=56000,ROUNDUP(G329/4,0)+14000,28000))))</f>
        <v/>
      </c>
      <c r="U329" s="18">
        <f>IF(I329&lt;=0,IF(H329&lt;=0,0,IF(H329&lt;=12000,H329,IF(H329&lt;=32000,ROUNDUP(H329/2,0)+6000,IF(H329&lt;=56000,ROUNDUP(H329/4,0)+14000,28000)))),IF(H329&lt;=0,IF(I329&lt;=0,0,IF(I329&lt;=15000,I329,IF(I329&lt;=40000,ROUNDUP(I329/2,0)+7500,IF(I329&lt;=70000,ROUNDUP(I329/4,0)+17500,35000)))),MAX(IF(I329&lt;=0,0,IF(I329&lt;=15000,I329,IF(I329&lt;=40000,ROUNDUP(I329/2,0)+7500,IF(I329&lt;=70000,ROUNDUP(I329/4,0)+17500,35000)))),MIN(IF(H329&lt;=0,0,IF(H329&lt;=12000,H329,IF(H329&lt;=32000,ROUNDUP(H329/2,0)+6000,IF(H329&lt;=56000,ROUNDUP(H329/4,0)+14000,28000))))+IF(I329&lt;=0,0,IF(I329&lt;=15000,I329,IF(I329&lt;=40000,ROUNDUP(I329/2,0)+7500,IF(I329&lt;=70000,ROUNDUP(I329/4,0)+17500,35000)))),28000))))</f>
        <v/>
      </c>
      <c r="V329" s="18">
        <f>MIN(70000,S329+T329+U329)</f>
        <v/>
      </c>
      <c r="W329" s="18">
        <f>MAX(0,ROUNDDOWN(M329-J329-N329-K329-0,-3))</f>
        <v/>
      </c>
      <c r="X329" s="18">
        <f>MAX(0,ROUNDDOWN(M329-J329-N329-K329-R329,-3))</f>
        <v/>
      </c>
      <c r="Y329" s="18">
        <f>IF(W329&lt;=0,0,ROUNDDOWN((W329*LOOKUP(W329,{0,1950001,3300001,6950001,9000001,18000001,40000001},{0.05,0.1,0.2,0.23,0.33,0.4,0.45})-LOOKUP(W329,{0,1950001,3300001,6950001,9000001,18000001,40000001},{0,97500,427500,636000,1536000,2796000,4796000}))*1.021,-2))</f>
        <v/>
      </c>
      <c r="Z329" s="18">
        <f>IF(X329&lt;=0,0,ROUNDDOWN((X329*LOOKUP(X329,{0,1950001,3300001,6950001,9000001,18000001,40000001},{0.05,0.1,0.2,0.23,0.33,0.4,0.45})-LOOKUP(X329,{0,1950001,3300001,6950001,9000001,18000001,40000001},{0,97500,427500,636000,1536000,2796000,4796000}))*1.021,-2))</f>
        <v/>
      </c>
      <c r="AA329" s="18">
        <f>MAX(0,ROUNDDOWN(M329-J329-430000-L329-0,-3))</f>
        <v/>
      </c>
      <c r="AB329" s="18">
        <f>MAX(0,ROUNDDOWN(M329-J329-430000-L329-V329,-3))</f>
        <v/>
      </c>
      <c r="AC329" s="18">
        <f>IF(M329&lt;=450000,0,MAX(0,ROUNDDOWN(AA329*0.06-MIN(50000,AA329)*0.03,-2))+MAX(0,ROUNDDOWN(AA329*0.04-MIN(50000,AA329)*0.02,-2)))</f>
        <v/>
      </c>
      <c r="AD329" s="18">
        <f>IF(M329&lt;=450000,0,MAX(0,ROUNDDOWN(AB329*0.06-MIN(50000,AB329)*0.03,-2))+MAX(0,ROUNDDOWN(AB329*0.04-MIN(50000,AB329)*0.02,-2)))</f>
        <v/>
      </c>
      <c r="AE329" s="18">
        <f>Y329-Z329</f>
        <v/>
      </c>
      <c r="AF329" s="18">
        <f>AC329-AD329</f>
        <v/>
      </c>
      <c r="AG329" s="18">
        <f>AE329+AF329</f>
        <v/>
      </c>
      <c r="AH329" s="20">
        <f>IF(W329&lt;=0,0,LOOKUP(W329,{0,1950001,3300001,6950001,9000001,18000001,40000001},{0.05,0.1,0.2,0.23,0.33,0.4,0.45}))</f>
        <v/>
      </c>
    </row>
    <row r="330">
      <c r="A330" t="inlineStr">
        <is>
          <t>1万円刻み 3区分8万円ずつ</t>
        </is>
      </c>
      <c r="B330" s="18">
        <f>'4_1万円刻み'!$A$84</f>
        <v/>
      </c>
      <c r="C330" s="19" t="n">
        <v>2026</v>
      </c>
      <c r="D330" t="inlineStr">
        <is>
          <t>いいえ</t>
        </is>
      </c>
      <c r="E330" s="18" t="n">
        <v>80000</v>
      </c>
      <c r="F330" s="18" t="n">
        <v>0</v>
      </c>
      <c r="G330" s="18" t="n">
        <v>80000</v>
      </c>
      <c r="H330" s="18" t="n">
        <v>80000</v>
      </c>
      <c r="I330" s="18" t="n">
        <v>0</v>
      </c>
      <c r="J330" s="18">
        <f>ROUND(MIN(B330/12,650000)*12*0.0915+MIN(B330/12,1390000)*12*(0.0504+0)+B330*0.005,0)</f>
        <v/>
      </c>
      <c r="K330" s="18" t="n">
        <v>0</v>
      </c>
      <c r="L330" s="18" t="n">
        <v>0</v>
      </c>
      <c r="M330" s="18">
        <f>ROUND(IF(C330&gt;=2026,IF(B330&lt;741000,0,IF(B330&lt;2191000,B330-740000,IF(B330&lt;2193000,1451000,IF(B330&lt;2196000,1453000,IF(B330&lt;2200000,1456000,IF(B330&lt;3600000,ROUNDDOWN(B330/4,-3)*2.8-80000,IF(B330&lt;6600000,ROUNDDOWN(B330/4,-3)*3.2-440000,IF(B330&lt;8500000,ROUNDDOWN(B330*0.9,0)-1100000,B330-1950000)))))))),IF(B330&lt;651000,0,IF(B330&lt;1900000,B330-650000,IF(B330&lt;3600000,ROUNDDOWN(B330/4,-3)*2.8-80000,IF(B330&lt;6600000,ROUNDDOWN(B330/4,-3)*3.2-440000,IF(B330&lt;8500000,ROUNDDOWN(B330*0.9,0)-1100000,B330-1950000)))))),0)</f>
        <v/>
      </c>
      <c r="N330" s="18">
        <f>IF(M330&gt;23500000,NA(),IF(C330&gt;=2026,IF(M330&lt;=4890000,1040000,IF(M330&lt;=6550000,670000,620000)),IF(M330&lt;=1320000,950000,IF(M330&lt;=3360000,880000,IF(M330&lt;=4890000,680000,IF(M330&lt;=6550000,630000,580000))))))</f>
        <v/>
      </c>
      <c r="O330" s="18">
        <f>IF(F330&lt;=0,IF(AND(D330="はい",C330&gt;=2026,C330&lt;=2027),IF(E330&lt;=0,0,IF(E330&lt;=30000,E330,IF(E330&lt;=60000,ROUNDUP(E330/2,0)+15000,IF(E330&lt;=120000,ROUNDUP(E330/4,0)+30000,60000)))),IF(E330&lt;=0,0,IF(E330&lt;=20000,E330,IF(E330&lt;=40000,ROUNDUP(E330/2,0)+10000,IF(E330&lt;=80000,ROUNDUP(E330/4,0)+20000,40000))))),IF(E330&lt;=0,IF(F330&lt;=0,0,IF(F330&lt;=25000,F330,IF(F330&lt;=50000,ROUNDUP(F330/2,0)+12500,IF(F330&lt;=100000,ROUNDUP(F330/4,0)+25000,50000)))),MAX(IF(F330&lt;=0,0,IF(F330&lt;=25000,F330,IF(F330&lt;=50000,ROUNDUP(F330/2,0)+12500,IF(F330&lt;=100000,ROUNDUP(F330/4,0)+25000,50000)))),MIN(IF(AND(D330="はい",C330&gt;=2026,C330&lt;=2027),IF(E330&lt;=0,0,IF(E330&lt;=30000,E330,IF(E330&lt;=60000,ROUNDUP(E330/2,0)+15000,IF(E330&lt;=120000,ROUNDUP(E330/4,0)+30000,60000)))),IF(E330&lt;=0,0,IF(E330&lt;=20000,E330,IF(E330&lt;=40000,ROUNDUP(E330/2,0)+10000,IF(E330&lt;=80000,ROUNDUP(E330/4,0)+20000,40000)))))+IF(F330&lt;=0,0,IF(F330&lt;=25000,F330,IF(F330&lt;=50000,ROUNDUP(F330/2,0)+12500,IF(F330&lt;=100000,ROUNDUP(F330/4,0)+25000,50000)))),IF(AND(D330="はい",C330&gt;=2026,C330&lt;=2027),60000,40000)))))</f>
        <v/>
      </c>
      <c r="P330" s="18">
        <f>IF(G330&lt;=0,0,IF(G330&lt;=20000,G330,IF(G330&lt;=40000,ROUNDUP(G330/2,0)+10000,IF(G330&lt;=80000,ROUNDUP(G330/4,0)+20000,40000))))</f>
        <v/>
      </c>
      <c r="Q330" s="18">
        <f>IF(I330&lt;=0,IF(H330&lt;=0,0,IF(H330&lt;=20000,H330,IF(H330&lt;=40000,ROUNDUP(H330/2,0)+10000,IF(H330&lt;=80000,ROUNDUP(H330/4,0)+20000,40000)))),IF(H330&lt;=0,IF(I330&lt;=0,0,IF(I330&lt;=25000,I330,IF(I330&lt;=50000,ROUNDUP(I330/2,0)+12500,IF(I330&lt;=100000,ROUNDUP(I330/4,0)+25000,50000)))),MAX(IF(I330&lt;=0,0,IF(I330&lt;=25000,I330,IF(I330&lt;=50000,ROUNDUP(I330/2,0)+12500,IF(I330&lt;=100000,ROUNDUP(I330/4,0)+25000,50000)))),MIN(IF(H330&lt;=0,0,IF(H330&lt;=20000,H330,IF(H330&lt;=40000,ROUNDUP(H330/2,0)+10000,IF(H330&lt;=80000,ROUNDUP(H330/4,0)+20000,40000))))+IF(I330&lt;=0,0,IF(I330&lt;=25000,I330,IF(I330&lt;=50000,ROUNDUP(I330/2,0)+12500,IF(I330&lt;=100000,ROUNDUP(I330/4,0)+25000,50000)))),40000))))</f>
        <v/>
      </c>
      <c r="R330" s="18">
        <f>MIN(120000,O330+P330+Q330)</f>
        <v/>
      </c>
      <c r="S330" s="18">
        <f>IF(F330&lt;=0,IF(E330&lt;=0,0,IF(E330&lt;=12000,E330,IF(E330&lt;=32000,ROUNDUP(E330/2,0)+6000,IF(E330&lt;=56000,ROUNDUP(E330/4,0)+14000,28000)))),IF(E330&lt;=0,IF(F330&lt;=0,0,IF(F330&lt;=15000,F330,IF(F330&lt;=40000,ROUNDUP(F330/2,0)+7500,IF(F330&lt;=70000,ROUNDUP(F330/4,0)+17500,35000)))),MAX(IF(F330&lt;=0,0,IF(F330&lt;=15000,F330,IF(F330&lt;=40000,ROUNDUP(F330/2,0)+7500,IF(F330&lt;=70000,ROUNDUP(F330/4,0)+17500,35000)))),MIN(IF(E330&lt;=0,0,IF(E330&lt;=12000,E330,IF(E330&lt;=32000,ROUNDUP(E330/2,0)+6000,IF(E330&lt;=56000,ROUNDUP(E330/4,0)+14000,28000))))+IF(F330&lt;=0,0,IF(F330&lt;=15000,F330,IF(F330&lt;=40000,ROUNDUP(F330/2,0)+7500,IF(F330&lt;=70000,ROUNDUP(F330/4,0)+17500,35000)))),28000))))</f>
        <v/>
      </c>
      <c r="T330" s="18">
        <f>IF(G330&lt;=0,0,IF(G330&lt;=12000,G330,IF(G330&lt;=32000,ROUNDUP(G330/2,0)+6000,IF(G330&lt;=56000,ROUNDUP(G330/4,0)+14000,28000))))</f>
        <v/>
      </c>
      <c r="U330" s="18">
        <f>IF(I330&lt;=0,IF(H330&lt;=0,0,IF(H330&lt;=12000,H330,IF(H330&lt;=32000,ROUNDUP(H330/2,0)+6000,IF(H330&lt;=56000,ROUNDUP(H330/4,0)+14000,28000)))),IF(H330&lt;=0,IF(I330&lt;=0,0,IF(I330&lt;=15000,I330,IF(I330&lt;=40000,ROUNDUP(I330/2,0)+7500,IF(I330&lt;=70000,ROUNDUP(I330/4,0)+17500,35000)))),MAX(IF(I330&lt;=0,0,IF(I330&lt;=15000,I330,IF(I330&lt;=40000,ROUNDUP(I330/2,0)+7500,IF(I330&lt;=70000,ROUNDUP(I330/4,0)+17500,35000)))),MIN(IF(H330&lt;=0,0,IF(H330&lt;=12000,H330,IF(H330&lt;=32000,ROUNDUP(H330/2,0)+6000,IF(H330&lt;=56000,ROUNDUP(H330/4,0)+14000,28000))))+IF(I330&lt;=0,0,IF(I330&lt;=15000,I330,IF(I330&lt;=40000,ROUNDUP(I330/2,0)+7500,IF(I330&lt;=70000,ROUNDUP(I330/4,0)+17500,35000)))),28000))))</f>
        <v/>
      </c>
      <c r="V330" s="18">
        <f>MIN(70000,S330+T330+U330)</f>
        <v/>
      </c>
      <c r="W330" s="18">
        <f>MAX(0,ROUNDDOWN(M330-J330-N330-K330-0,-3))</f>
        <v/>
      </c>
      <c r="X330" s="18">
        <f>MAX(0,ROUNDDOWN(M330-J330-N330-K330-R330,-3))</f>
        <v/>
      </c>
      <c r="Y330" s="18">
        <f>IF(W330&lt;=0,0,ROUNDDOWN((W330*LOOKUP(W330,{0,1950001,3300001,6950001,9000001,18000001,40000001},{0.05,0.1,0.2,0.23,0.33,0.4,0.45})-LOOKUP(W330,{0,1950001,3300001,6950001,9000001,18000001,40000001},{0,97500,427500,636000,1536000,2796000,4796000}))*1.021,-2))</f>
        <v/>
      </c>
      <c r="Z330" s="18">
        <f>IF(X330&lt;=0,0,ROUNDDOWN((X330*LOOKUP(X330,{0,1950001,3300001,6950001,9000001,18000001,40000001},{0.05,0.1,0.2,0.23,0.33,0.4,0.45})-LOOKUP(X330,{0,1950001,3300001,6950001,9000001,18000001,40000001},{0,97500,427500,636000,1536000,2796000,4796000}))*1.021,-2))</f>
        <v/>
      </c>
      <c r="AA330" s="18">
        <f>MAX(0,ROUNDDOWN(M330-J330-430000-L330-0,-3))</f>
        <v/>
      </c>
      <c r="AB330" s="18">
        <f>MAX(0,ROUNDDOWN(M330-J330-430000-L330-V330,-3))</f>
        <v/>
      </c>
      <c r="AC330" s="18">
        <f>IF(M330&lt;=450000,0,MAX(0,ROUNDDOWN(AA330*0.06-MIN(50000,AA330)*0.03,-2))+MAX(0,ROUNDDOWN(AA330*0.04-MIN(50000,AA330)*0.02,-2)))</f>
        <v/>
      </c>
      <c r="AD330" s="18">
        <f>IF(M330&lt;=450000,0,MAX(0,ROUNDDOWN(AB330*0.06-MIN(50000,AB330)*0.03,-2))+MAX(0,ROUNDDOWN(AB330*0.04-MIN(50000,AB330)*0.02,-2)))</f>
        <v/>
      </c>
      <c r="AE330" s="18">
        <f>Y330-Z330</f>
        <v/>
      </c>
      <c r="AF330" s="18">
        <f>AC330-AD330</f>
        <v/>
      </c>
      <c r="AG330" s="18">
        <f>AE330+AF330</f>
        <v/>
      </c>
      <c r="AH330" s="20">
        <f>IF(W330&lt;=0,0,LOOKUP(W330,{0,1950001,3300001,6950001,9000001,18000001,40000001},{0.05,0.1,0.2,0.23,0.33,0.4,0.45}))</f>
        <v/>
      </c>
    </row>
    <row r="331">
      <c r="A331" t="inlineStr">
        <is>
          <t>1万円刻み 一般8万円</t>
        </is>
      </c>
      <c r="B331" s="18">
        <f>'4_1万円刻み'!$A$84</f>
        <v/>
      </c>
      <c r="C331" s="19" t="n">
        <v>2026</v>
      </c>
      <c r="D331" t="inlineStr">
        <is>
          <t>いいえ</t>
        </is>
      </c>
      <c r="E331" s="18" t="n">
        <v>80000</v>
      </c>
      <c r="F331" s="18" t="n">
        <v>0</v>
      </c>
      <c r="G331" s="18" t="n">
        <v>0</v>
      </c>
      <c r="H331" s="18" t="n">
        <v>0</v>
      </c>
      <c r="I331" s="18" t="n">
        <v>0</v>
      </c>
      <c r="J331" s="18">
        <f>ROUND(MIN(B331/12,650000)*12*0.0915+MIN(B331/12,1390000)*12*(0.0504+0)+B331*0.005,0)</f>
        <v/>
      </c>
      <c r="K331" s="18" t="n">
        <v>0</v>
      </c>
      <c r="L331" s="18" t="n">
        <v>0</v>
      </c>
      <c r="M331" s="18">
        <f>ROUND(IF(C331&gt;=2026,IF(B331&lt;741000,0,IF(B331&lt;2191000,B331-740000,IF(B331&lt;2193000,1451000,IF(B331&lt;2196000,1453000,IF(B331&lt;2200000,1456000,IF(B331&lt;3600000,ROUNDDOWN(B331/4,-3)*2.8-80000,IF(B331&lt;6600000,ROUNDDOWN(B331/4,-3)*3.2-440000,IF(B331&lt;8500000,ROUNDDOWN(B331*0.9,0)-1100000,B331-1950000)))))))),IF(B331&lt;651000,0,IF(B331&lt;1900000,B331-650000,IF(B331&lt;3600000,ROUNDDOWN(B331/4,-3)*2.8-80000,IF(B331&lt;6600000,ROUNDDOWN(B331/4,-3)*3.2-440000,IF(B331&lt;8500000,ROUNDDOWN(B331*0.9,0)-1100000,B331-1950000)))))),0)</f>
        <v/>
      </c>
      <c r="N331" s="18">
        <f>IF(M331&gt;23500000,NA(),IF(C331&gt;=2026,IF(M331&lt;=4890000,1040000,IF(M331&lt;=6550000,670000,620000)),IF(M331&lt;=1320000,950000,IF(M331&lt;=3360000,880000,IF(M331&lt;=4890000,680000,IF(M331&lt;=6550000,630000,580000))))))</f>
        <v/>
      </c>
      <c r="O331" s="18">
        <f>IF(F331&lt;=0,IF(AND(D331="はい",C331&gt;=2026,C331&lt;=2027),IF(E331&lt;=0,0,IF(E331&lt;=30000,E331,IF(E331&lt;=60000,ROUNDUP(E331/2,0)+15000,IF(E331&lt;=120000,ROUNDUP(E331/4,0)+30000,60000)))),IF(E331&lt;=0,0,IF(E331&lt;=20000,E331,IF(E331&lt;=40000,ROUNDUP(E331/2,0)+10000,IF(E331&lt;=80000,ROUNDUP(E331/4,0)+20000,40000))))),IF(E331&lt;=0,IF(F331&lt;=0,0,IF(F331&lt;=25000,F331,IF(F331&lt;=50000,ROUNDUP(F331/2,0)+12500,IF(F331&lt;=100000,ROUNDUP(F331/4,0)+25000,50000)))),MAX(IF(F331&lt;=0,0,IF(F331&lt;=25000,F331,IF(F331&lt;=50000,ROUNDUP(F331/2,0)+12500,IF(F331&lt;=100000,ROUNDUP(F331/4,0)+25000,50000)))),MIN(IF(AND(D331="はい",C331&gt;=2026,C331&lt;=2027),IF(E331&lt;=0,0,IF(E331&lt;=30000,E331,IF(E331&lt;=60000,ROUNDUP(E331/2,0)+15000,IF(E331&lt;=120000,ROUNDUP(E331/4,0)+30000,60000)))),IF(E331&lt;=0,0,IF(E331&lt;=20000,E331,IF(E331&lt;=40000,ROUNDUP(E331/2,0)+10000,IF(E331&lt;=80000,ROUNDUP(E331/4,0)+20000,40000)))))+IF(F331&lt;=0,0,IF(F331&lt;=25000,F331,IF(F331&lt;=50000,ROUNDUP(F331/2,0)+12500,IF(F331&lt;=100000,ROUNDUP(F331/4,0)+25000,50000)))),IF(AND(D331="はい",C331&gt;=2026,C331&lt;=2027),60000,40000)))))</f>
        <v/>
      </c>
      <c r="P331" s="18">
        <f>IF(G331&lt;=0,0,IF(G331&lt;=20000,G331,IF(G331&lt;=40000,ROUNDUP(G331/2,0)+10000,IF(G331&lt;=80000,ROUNDUP(G331/4,0)+20000,40000))))</f>
        <v/>
      </c>
      <c r="Q331" s="18">
        <f>IF(I331&lt;=0,IF(H331&lt;=0,0,IF(H331&lt;=20000,H331,IF(H331&lt;=40000,ROUNDUP(H331/2,0)+10000,IF(H331&lt;=80000,ROUNDUP(H331/4,0)+20000,40000)))),IF(H331&lt;=0,IF(I331&lt;=0,0,IF(I331&lt;=25000,I331,IF(I331&lt;=50000,ROUNDUP(I331/2,0)+12500,IF(I331&lt;=100000,ROUNDUP(I331/4,0)+25000,50000)))),MAX(IF(I331&lt;=0,0,IF(I331&lt;=25000,I331,IF(I331&lt;=50000,ROUNDUP(I331/2,0)+12500,IF(I331&lt;=100000,ROUNDUP(I331/4,0)+25000,50000)))),MIN(IF(H331&lt;=0,0,IF(H331&lt;=20000,H331,IF(H331&lt;=40000,ROUNDUP(H331/2,0)+10000,IF(H331&lt;=80000,ROUNDUP(H331/4,0)+20000,40000))))+IF(I331&lt;=0,0,IF(I331&lt;=25000,I331,IF(I331&lt;=50000,ROUNDUP(I331/2,0)+12500,IF(I331&lt;=100000,ROUNDUP(I331/4,0)+25000,50000)))),40000))))</f>
        <v/>
      </c>
      <c r="R331" s="18">
        <f>MIN(120000,O331+P331+Q331)</f>
        <v/>
      </c>
      <c r="S331" s="18">
        <f>IF(F331&lt;=0,IF(E331&lt;=0,0,IF(E331&lt;=12000,E331,IF(E331&lt;=32000,ROUNDUP(E331/2,0)+6000,IF(E331&lt;=56000,ROUNDUP(E331/4,0)+14000,28000)))),IF(E331&lt;=0,IF(F331&lt;=0,0,IF(F331&lt;=15000,F331,IF(F331&lt;=40000,ROUNDUP(F331/2,0)+7500,IF(F331&lt;=70000,ROUNDUP(F331/4,0)+17500,35000)))),MAX(IF(F331&lt;=0,0,IF(F331&lt;=15000,F331,IF(F331&lt;=40000,ROUNDUP(F331/2,0)+7500,IF(F331&lt;=70000,ROUNDUP(F331/4,0)+17500,35000)))),MIN(IF(E331&lt;=0,0,IF(E331&lt;=12000,E331,IF(E331&lt;=32000,ROUNDUP(E331/2,0)+6000,IF(E331&lt;=56000,ROUNDUP(E331/4,0)+14000,28000))))+IF(F331&lt;=0,0,IF(F331&lt;=15000,F331,IF(F331&lt;=40000,ROUNDUP(F331/2,0)+7500,IF(F331&lt;=70000,ROUNDUP(F331/4,0)+17500,35000)))),28000))))</f>
        <v/>
      </c>
      <c r="T331" s="18">
        <f>IF(G331&lt;=0,0,IF(G331&lt;=12000,G331,IF(G331&lt;=32000,ROUNDUP(G331/2,0)+6000,IF(G331&lt;=56000,ROUNDUP(G331/4,0)+14000,28000))))</f>
        <v/>
      </c>
      <c r="U331" s="18">
        <f>IF(I331&lt;=0,IF(H331&lt;=0,0,IF(H331&lt;=12000,H331,IF(H331&lt;=32000,ROUNDUP(H331/2,0)+6000,IF(H331&lt;=56000,ROUNDUP(H331/4,0)+14000,28000)))),IF(H331&lt;=0,IF(I331&lt;=0,0,IF(I331&lt;=15000,I331,IF(I331&lt;=40000,ROUNDUP(I331/2,0)+7500,IF(I331&lt;=70000,ROUNDUP(I331/4,0)+17500,35000)))),MAX(IF(I331&lt;=0,0,IF(I331&lt;=15000,I331,IF(I331&lt;=40000,ROUNDUP(I331/2,0)+7500,IF(I331&lt;=70000,ROUNDUP(I331/4,0)+17500,35000)))),MIN(IF(H331&lt;=0,0,IF(H331&lt;=12000,H331,IF(H331&lt;=32000,ROUNDUP(H331/2,0)+6000,IF(H331&lt;=56000,ROUNDUP(H331/4,0)+14000,28000))))+IF(I331&lt;=0,0,IF(I331&lt;=15000,I331,IF(I331&lt;=40000,ROUNDUP(I331/2,0)+7500,IF(I331&lt;=70000,ROUNDUP(I331/4,0)+17500,35000)))),28000))))</f>
        <v/>
      </c>
      <c r="V331" s="18">
        <f>MIN(70000,S331+T331+U331)</f>
        <v/>
      </c>
      <c r="W331" s="18">
        <f>MAX(0,ROUNDDOWN(M331-J331-N331-K331-0,-3))</f>
        <v/>
      </c>
      <c r="X331" s="18">
        <f>MAX(0,ROUNDDOWN(M331-J331-N331-K331-R331,-3))</f>
        <v/>
      </c>
      <c r="Y331" s="18">
        <f>IF(W331&lt;=0,0,ROUNDDOWN((W331*LOOKUP(W331,{0,1950001,3300001,6950001,9000001,18000001,40000001},{0.05,0.1,0.2,0.23,0.33,0.4,0.45})-LOOKUP(W331,{0,1950001,3300001,6950001,9000001,18000001,40000001},{0,97500,427500,636000,1536000,2796000,4796000}))*1.021,-2))</f>
        <v/>
      </c>
      <c r="Z331" s="18">
        <f>IF(X331&lt;=0,0,ROUNDDOWN((X331*LOOKUP(X331,{0,1950001,3300001,6950001,9000001,18000001,40000001},{0.05,0.1,0.2,0.23,0.33,0.4,0.45})-LOOKUP(X331,{0,1950001,3300001,6950001,9000001,18000001,40000001},{0,97500,427500,636000,1536000,2796000,4796000}))*1.021,-2))</f>
        <v/>
      </c>
      <c r="AA331" s="18">
        <f>MAX(0,ROUNDDOWN(M331-J331-430000-L331-0,-3))</f>
        <v/>
      </c>
      <c r="AB331" s="18">
        <f>MAX(0,ROUNDDOWN(M331-J331-430000-L331-V331,-3))</f>
        <v/>
      </c>
      <c r="AC331" s="18">
        <f>IF(M331&lt;=450000,0,MAX(0,ROUNDDOWN(AA331*0.06-MIN(50000,AA331)*0.03,-2))+MAX(0,ROUNDDOWN(AA331*0.04-MIN(50000,AA331)*0.02,-2)))</f>
        <v/>
      </c>
      <c r="AD331" s="18">
        <f>IF(M331&lt;=450000,0,MAX(0,ROUNDDOWN(AB331*0.06-MIN(50000,AB331)*0.03,-2))+MAX(0,ROUNDDOWN(AB331*0.04-MIN(50000,AB331)*0.02,-2)))</f>
        <v/>
      </c>
      <c r="AE331" s="18">
        <f>Y331-Z331</f>
        <v/>
      </c>
      <c r="AF331" s="18">
        <f>AC331-AD331</f>
        <v/>
      </c>
      <c r="AG331" s="18">
        <f>AE331+AF331</f>
        <v/>
      </c>
      <c r="AH331" s="20">
        <f>IF(W331&lt;=0,0,LOOKUP(W331,{0,1950001,3300001,6950001,9000001,18000001,40000001},{0.05,0.1,0.2,0.23,0.33,0.4,0.45}))</f>
        <v/>
      </c>
    </row>
    <row r="332">
      <c r="A332" t="inlineStr">
        <is>
          <t>1万円刻み 特例あり一般12万円</t>
        </is>
      </c>
      <c r="B332" s="18">
        <f>'4_1万円刻み'!$A$84</f>
        <v/>
      </c>
      <c r="C332" s="19" t="n">
        <v>2026</v>
      </c>
      <c r="D332" t="inlineStr">
        <is>
          <t>はい</t>
        </is>
      </c>
      <c r="E332" s="18" t="n">
        <v>120000</v>
      </c>
      <c r="F332" s="18" t="n">
        <v>0</v>
      </c>
      <c r="G332" s="18" t="n">
        <v>0</v>
      </c>
      <c r="H332" s="18" t="n">
        <v>0</v>
      </c>
      <c r="I332" s="18" t="n">
        <v>0</v>
      </c>
      <c r="J332" s="18">
        <f>ROUND(MIN(B332/12,650000)*12*0.0915+MIN(B332/12,1390000)*12*(0.0504+0)+B332*0.005,0)</f>
        <v/>
      </c>
      <c r="K332" s="18" t="n">
        <v>0</v>
      </c>
      <c r="L332" s="18" t="n">
        <v>0</v>
      </c>
      <c r="M332" s="18">
        <f>ROUND(IF(C332&gt;=2026,IF(B332&lt;741000,0,IF(B332&lt;2191000,B332-740000,IF(B332&lt;2193000,1451000,IF(B332&lt;2196000,1453000,IF(B332&lt;2200000,1456000,IF(B332&lt;3600000,ROUNDDOWN(B332/4,-3)*2.8-80000,IF(B332&lt;6600000,ROUNDDOWN(B332/4,-3)*3.2-440000,IF(B332&lt;8500000,ROUNDDOWN(B332*0.9,0)-1100000,B332-1950000)))))))),IF(B332&lt;651000,0,IF(B332&lt;1900000,B332-650000,IF(B332&lt;3600000,ROUNDDOWN(B332/4,-3)*2.8-80000,IF(B332&lt;6600000,ROUNDDOWN(B332/4,-3)*3.2-440000,IF(B332&lt;8500000,ROUNDDOWN(B332*0.9,0)-1100000,B332-1950000)))))),0)</f>
        <v/>
      </c>
      <c r="N332" s="18">
        <f>IF(M332&gt;23500000,NA(),IF(C332&gt;=2026,IF(M332&lt;=4890000,1040000,IF(M332&lt;=6550000,670000,620000)),IF(M332&lt;=1320000,950000,IF(M332&lt;=3360000,880000,IF(M332&lt;=4890000,680000,IF(M332&lt;=6550000,630000,580000))))))</f>
        <v/>
      </c>
      <c r="O332" s="18">
        <f>IF(F332&lt;=0,IF(AND(D332="はい",C332&gt;=2026,C332&lt;=2027),IF(E332&lt;=0,0,IF(E332&lt;=30000,E332,IF(E332&lt;=60000,ROUNDUP(E332/2,0)+15000,IF(E332&lt;=120000,ROUNDUP(E332/4,0)+30000,60000)))),IF(E332&lt;=0,0,IF(E332&lt;=20000,E332,IF(E332&lt;=40000,ROUNDUP(E332/2,0)+10000,IF(E332&lt;=80000,ROUNDUP(E332/4,0)+20000,40000))))),IF(E332&lt;=0,IF(F332&lt;=0,0,IF(F332&lt;=25000,F332,IF(F332&lt;=50000,ROUNDUP(F332/2,0)+12500,IF(F332&lt;=100000,ROUNDUP(F332/4,0)+25000,50000)))),MAX(IF(F332&lt;=0,0,IF(F332&lt;=25000,F332,IF(F332&lt;=50000,ROUNDUP(F332/2,0)+12500,IF(F332&lt;=100000,ROUNDUP(F332/4,0)+25000,50000)))),MIN(IF(AND(D332="はい",C332&gt;=2026,C332&lt;=2027),IF(E332&lt;=0,0,IF(E332&lt;=30000,E332,IF(E332&lt;=60000,ROUNDUP(E332/2,0)+15000,IF(E332&lt;=120000,ROUNDUP(E332/4,0)+30000,60000)))),IF(E332&lt;=0,0,IF(E332&lt;=20000,E332,IF(E332&lt;=40000,ROUNDUP(E332/2,0)+10000,IF(E332&lt;=80000,ROUNDUP(E332/4,0)+20000,40000)))))+IF(F332&lt;=0,0,IF(F332&lt;=25000,F332,IF(F332&lt;=50000,ROUNDUP(F332/2,0)+12500,IF(F332&lt;=100000,ROUNDUP(F332/4,0)+25000,50000)))),IF(AND(D332="はい",C332&gt;=2026,C332&lt;=2027),60000,40000)))))</f>
        <v/>
      </c>
      <c r="P332" s="18">
        <f>IF(G332&lt;=0,0,IF(G332&lt;=20000,G332,IF(G332&lt;=40000,ROUNDUP(G332/2,0)+10000,IF(G332&lt;=80000,ROUNDUP(G332/4,0)+20000,40000))))</f>
        <v/>
      </c>
      <c r="Q332" s="18">
        <f>IF(I332&lt;=0,IF(H332&lt;=0,0,IF(H332&lt;=20000,H332,IF(H332&lt;=40000,ROUNDUP(H332/2,0)+10000,IF(H332&lt;=80000,ROUNDUP(H332/4,0)+20000,40000)))),IF(H332&lt;=0,IF(I332&lt;=0,0,IF(I332&lt;=25000,I332,IF(I332&lt;=50000,ROUNDUP(I332/2,0)+12500,IF(I332&lt;=100000,ROUNDUP(I332/4,0)+25000,50000)))),MAX(IF(I332&lt;=0,0,IF(I332&lt;=25000,I332,IF(I332&lt;=50000,ROUNDUP(I332/2,0)+12500,IF(I332&lt;=100000,ROUNDUP(I332/4,0)+25000,50000)))),MIN(IF(H332&lt;=0,0,IF(H332&lt;=20000,H332,IF(H332&lt;=40000,ROUNDUP(H332/2,0)+10000,IF(H332&lt;=80000,ROUNDUP(H332/4,0)+20000,40000))))+IF(I332&lt;=0,0,IF(I332&lt;=25000,I332,IF(I332&lt;=50000,ROUNDUP(I332/2,0)+12500,IF(I332&lt;=100000,ROUNDUP(I332/4,0)+25000,50000)))),40000))))</f>
        <v/>
      </c>
      <c r="R332" s="18">
        <f>MIN(120000,O332+P332+Q332)</f>
        <v/>
      </c>
      <c r="S332" s="18">
        <f>IF(F332&lt;=0,IF(E332&lt;=0,0,IF(E332&lt;=12000,E332,IF(E332&lt;=32000,ROUNDUP(E332/2,0)+6000,IF(E332&lt;=56000,ROUNDUP(E332/4,0)+14000,28000)))),IF(E332&lt;=0,IF(F332&lt;=0,0,IF(F332&lt;=15000,F332,IF(F332&lt;=40000,ROUNDUP(F332/2,0)+7500,IF(F332&lt;=70000,ROUNDUP(F332/4,0)+17500,35000)))),MAX(IF(F332&lt;=0,0,IF(F332&lt;=15000,F332,IF(F332&lt;=40000,ROUNDUP(F332/2,0)+7500,IF(F332&lt;=70000,ROUNDUP(F332/4,0)+17500,35000)))),MIN(IF(E332&lt;=0,0,IF(E332&lt;=12000,E332,IF(E332&lt;=32000,ROUNDUP(E332/2,0)+6000,IF(E332&lt;=56000,ROUNDUP(E332/4,0)+14000,28000))))+IF(F332&lt;=0,0,IF(F332&lt;=15000,F332,IF(F332&lt;=40000,ROUNDUP(F332/2,0)+7500,IF(F332&lt;=70000,ROUNDUP(F332/4,0)+17500,35000)))),28000))))</f>
        <v/>
      </c>
      <c r="T332" s="18">
        <f>IF(G332&lt;=0,0,IF(G332&lt;=12000,G332,IF(G332&lt;=32000,ROUNDUP(G332/2,0)+6000,IF(G332&lt;=56000,ROUNDUP(G332/4,0)+14000,28000))))</f>
        <v/>
      </c>
      <c r="U332" s="18">
        <f>IF(I332&lt;=0,IF(H332&lt;=0,0,IF(H332&lt;=12000,H332,IF(H332&lt;=32000,ROUNDUP(H332/2,0)+6000,IF(H332&lt;=56000,ROUNDUP(H332/4,0)+14000,28000)))),IF(H332&lt;=0,IF(I332&lt;=0,0,IF(I332&lt;=15000,I332,IF(I332&lt;=40000,ROUNDUP(I332/2,0)+7500,IF(I332&lt;=70000,ROUNDUP(I332/4,0)+17500,35000)))),MAX(IF(I332&lt;=0,0,IF(I332&lt;=15000,I332,IF(I332&lt;=40000,ROUNDUP(I332/2,0)+7500,IF(I332&lt;=70000,ROUNDUP(I332/4,0)+17500,35000)))),MIN(IF(H332&lt;=0,0,IF(H332&lt;=12000,H332,IF(H332&lt;=32000,ROUNDUP(H332/2,0)+6000,IF(H332&lt;=56000,ROUNDUP(H332/4,0)+14000,28000))))+IF(I332&lt;=0,0,IF(I332&lt;=15000,I332,IF(I332&lt;=40000,ROUNDUP(I332/2,0)+7500,IF(I332&lt;=70000,ROUNDUP(I332/4,0)+17500,35000)))),28000))))</f>
        <v/>
      </c>
      <c r="V332" s="18">
        <f>MIN(70000,S332+T332+U332)</f>
        <v/>
      </c>
      <c r="W332" s="18">
        <f>MAX(0,ROUNDDOWN(M332-J332-N332-K332-0,-3))</f>
        <v/>
      </c>
      <c r="X332" s="18">
        <f>MAX(0,ROUNDDOWN(M332-J332-N332-K332-R332,-3))</f>
        <v/>
      </c>
      <c r="Y332" s="18">
        <f>IF(W332&lt;=0,0,ROUNDDOWN((W332*LOOKUP(W332,{0,1950001,3300001,6950001,9000001,18000001,40000001},{0.05,0.1,0.2,0.23,0.33,0.4,0.45})-LOOKUP(W332,{0,1950001,3300001,6950001,9000001,18000001,40000001},{0,97500,427500,636000,1536000,2796000,4796000}))*1.021,-2))</f>
        <v/>
      </c>
      <c r="Z332" s="18">
        <f>IF(X332&lt;=0,0,ROUNDDOWN((X332*LOOKUP(X332,{0,1950001,3300001,6950001,9000001,18000001,40000001},{0.05,0.1,0.2,0.23,0.33,0.4,0.45})-LOOKUP(X332,{0,1950001,3300001,6950001,9000001,18000001,40000001},{0,97500,427500,636000,1536000,2796000,4796000}))*1.021,-2))</f>
        <v/>
      </c>
      <c r="AA332" s="18">
        <f>MAX(0,ROUNDDOWN(M332-J332-430000-L332-0,-3))</f>
        <v/>
      </c>
      <c r="AB332" s="18">
        <f>MAX(0,ROUNDDOWN(M332-J332-430000-L332-V332,-3))</f>
        <v/>
      </c>
      <c r="AC332" s="18">
        <f>IF(M332&lt;=450000,0,MAX(0,ROUNDDOWN(AA332*0.06-MIN(50000,AA332)*0.03,-2))+MAX(0,ROUNDDOWN(AA332*0.04-MIN(50000,AA332)*0.02,-2)))</f>
        <v/>
      </c>
      <c r="AD332" s="18">
        <f>IF(M332&lt;=450000,0,MAX(0,ROUNDDOWN(AB332*0.06-MIN(50000,AB332)*0.03,-2))+MAX(0,ROUNDDOWN(AB332*0.04-MIN(50000,AB332)*0.02,-2)))</f>
        <v/>
      </c>
      <c r="AE332" s="18">
        <f>Y332-Z332</f>
        <v/>
      </c>
      <c r="AF332" s="18">
        <f>AC332-AD332</f>
        <v/>
      </c>
      <c r="AG332" s="18">
        <f>AE332+AF332</f>
        <v/>
      </c>
      <c r="AH332" s="20">
        <f>IF(W332&lt;=0,0,LOOKUP(W332,{0,1950001,3300001,6950001,9000001,18000001,40000001},{0.05,0.1,0.2,0.23,0.33,0.4,0.45}))</f>
        <v/>
      </c>
    </row>
    <row r="333">
      <c r="A333" t="inlineStr">
        <is>
          <t>1万円刻み 3区分8万円ずつ</t>
        </is>
      </c>
      <c r="B333" s="18">
        <f>'4_1万円刻み'!$A$85</f>
        <v/>
      </c>
      <c r="C333" s="19" t="n">
        <v>2026</v>
      </c>
      <c r="D333" t="inlineStr">
        <is>
          <t>いいえ</t>
        </is>
      </c>
      <c r="E333" s="18" t="n">
        <v>80000</v>
      </c>
      <c r="F333" s="18" t="n">
        <v>0</v>
      </c>
      <c r="G333" s="18" t="n">
        <v>80000</v>
      </c>
      <c r="H333" s="18" t="n">
        <v>80000</v>
      </c>
      <c r="I333" s="18" t="n">
        <v>0</v>
      </c>
      <c r="J333" s="18">
        <f>ROUND(MIN(B333/12,650000)*12*0.0915+MIN(B333/12,1390000)*12*(0.0504+0)+B333*0.005,0)</f>
        <v/>
      </c>
      <c r="K333" s="18" t="n">
        <v>0</v>
      </c>
      <c r="L333" s="18" t="n">
        <v>0</v>
      </c>
      <c r="M333" s="18">
        <f>ROUND(IF(C333&gt;=2026,IF(B333&lt;741000,0,IF(B333&lt;2191000,B333-740000,IF(B333&lt;2193000,1451000,IF(B333&lt;2196000,1453000,IF(B333&lt;2200000,1456000,IF(B333&lt;3600000,ROUNDDOWN(B333/4,-3)*2.8-80000,IF(B333&lt;6600000,ROUNDDOWN(B333/4,-3)*3.2-440000,IF(B333&lt;8500000,ROUNDDOWN(B333*0.9,0)-1100000,B333-1950000)))))))),IF(B333&lt;651000,0,IF(B333&lt;1900000,B333-650000,IF(B333&lt;3600000,ROUNDDOWN(B333/4,-3)*2.8-80000,IF(B333&lt;6600000,ROUNDDOWN(B333/4,-3)*3.2-440000,IF(B333&lt;8500000,ROUNDDOWN(B333*0.9,0)-1100000,B333-1950000)))))),0)</f>
        <v/>
      </c>
      <c r="N333" s="18">
        <f>IF(M333&gt;23500000,NA(),IF(C333&gt;=2026,IF(M333&lt;=4890000,1040000,IF(M333&lt;=6550000,670000,620000)),IF(M333&lt;=1320000,950000,IF(M333&lt;=3360000,880000,IF(M333&lt;=4890000,680000,IF(M333&lt;=6550000,630000,580000))))))</f>
        <v/>
      </c>
      <c r="O333" s="18">
        <f>IF(F333&lt;=0,IF(AND(D333="はい",C333&gt;=2026,C333&lt;=2027),IF(E333&lt;=0,0,IF(E333&lt;=30000,E333,IF(E333&lt;=60000,ROUNDUP(E333/2,0)+15000,IF(E333&lt;=120000,ROUNDUP(E333/4,0)+30000,60000)))),IF(E333&lt;=0,0,IF(E333&lt;=20000,E333,IF(E333&lt;=40000,ROUNDUP(E333/2,0)+10000,IF(E333&lt;=80000,ROUNDUP(E333/4,0)+20000,40000))))),IF(E333&lt;=0,IF(F333&lt;=0,0,IF(F333&lt;=25000,F333,IF(F333&lt;=50000,ROUNDUP(F333/2,0)+12500,IF(F333&lt;=100000,ROUNDUP(F333/4,0)+25000,50000)))),MAX(IF(F333&lt;=0,0,IF(F333&lt;=25000,F333,IF(F333&lt;=50000,ROUNDUP(F333/2,0)+12500,IF(F333&lt;=100000,ROUNDUP(F333/4,0)+25000,50000)))),MIN(IF(AND(D333="はい",C333&gt;=2026,C333&lt;=2027),IF(E333&lt;=0,0,IF(E333&lt;=30000,E333,IF(E333&lt;=60000,ROUNDUP(E333/2,0)+15000,IF(E333&lt;=120000,ROUNDUP(E333/4,0)+30000,60000)))),IF(E333&lt;=0,0,IF(E333&lt;=20000,E333,IF(E333&lt;=40000,ROUNDUP(E333/2,0)+10000,IF(E333&lt;=80000,ROUNDUP(E333/4,0)+20000,40000)))))+IF(F333&lt;=0,0,IF(F333&lt;=25000,F333,IF(F333&lt;=50000,ROUNDUP(F333/2,0)+12500,IF(F333&lt;=100000,ROUNDUP(F333/4,0)+25000,50000)))),IF(AND(D333="はい",C333&gt;=2026,C333&lt;=2027),60000,40000)))))</f>
        <v/>
      </c>
      <c r="P333" s="18">
        <f>IF(G333&lt;=0,0,IF(G333&lt;=20000,G333,IF(G333&lt;=40000,ROUNDUP(G333/2,0)+10000,IF(G333&lt;=80000,ROUNDUP(G333/4,0)+20000,40000))))</f>
        <v/>
      </c>
      <c r="Q333" s="18">
        <f>IF(I333&lt;=0,IF(H333&lt;=0,0,IF(H333&lt;=20000,H333,IF(H333&lt;=40000,ROUNDUP(H333/2,0)+10000,IF(H333&lt;=80000,ROUNDUP(H333/4,0)+20000,40000)))),IF(H333&lt;=0,IF(I333&lt;=0,0,IF(I333&lt;=25000,I333,IF(I333&lt;=50000,ROUNDUP(I333/2,0)+12500,IF(I333&lt;=100000,ROUNDUP(I333/4,0)+25000,50000)))),MAX(IF(I333&lt;=0,0,IF(I333&lt;=25000,I333,IF(I333&lt;=50000,ROUNDUP(I333/2,0)+12500,IF(I333&lt;=100000,ROUNDUP(I333/4,0)+25000,50000)))),MIN(IF(H333&lt;=0,0,IF(H333&lt;=20000,H333,IF(H333&lt;=40000,ROUNDUP(H333/2,0)+10000,IF(H333&lt;=80000,ROUNDUP(H333/4,0)+20000,40000))))+IF(I333&lt;=0,0,IF(I333&lt;=25000,I333,IF(I333&lt;=50000,ROUNDUP(I333/2,0)+12500,IF(I333&lt;=100000,ROUNDUP(I333/4,0)+25000,50000)))),40000))))</f>
        <v/>
      </c>
      <c r="R333" s="18">
        <f>MIN(120000,O333+P333+Q333)</f>
        <v/>
      </c>
      <c r="S333" s="18">
        <f>IF(F333&lt;=0,IF(E333&lt;=0,0,IF(E333&lt;=12000,E333,IF(E333&lt;=32000,ROUNDUP(E333/2,0)+6000,IF(E333&lt;=56000,ROUNDUP(E333/4,0)+14000,28000)))),IF(E333&lt;=0,IF(F333&lt;=0,0,IF(F333&lt;=15000,F333,IF(F333&lt;=40000,ROUNDUP(F333/2,0)+7500,IF(F333&lt;=70000,ROUNDUP(F333/4,0)+17500,35000)))),MAX(IF(F333&lt;=0,0,IF(F333&lt;=15000,F333,IF(F333&lt;=40000,ROUNDUP(F333/2,0)+7500,IF(F333&lt;=70000,ROUNDUP(F333/4,0)+17500,35000)))),MIN(IF(E333&lt;=0,0,IF(E333&lt;=12000,E333,IF(E333&lt;=32000,ROUNDUP(E333/2,0)+6000,IF(E333&lt;=56000,ROUNDUP(E333/4,0)+14000,28000))))+IF(F333&lt;=0,0,IF(F333&lt;=15000,F333,IF(F333&lt;=40000,ROUNDUP(F333/2,0)+7500,IF(F333&lt;=70000,ROUNDUP(F333/4,0)+17500,35000)))),28000))))</f>
        <v/>
      </c>
      <c r="T333" s="18">
        <f>IF(G333&lt;=0,0,IF(G333&lt;=12000,G333,IF(G333&lt;=32000,ROUNDUP(G333/2,0)+6000,IF(G333&lt;=56000,ROUNDUP(G333/4,0)+14000,28000))))</f>
        <v/>
      </c>
      <c r="U333" s="18">
        <f>IF(I333&lt;=0,IF(H333&lt;=0,0,IF(H333&lt;=12000,H333,IF(H333&lt;=32000,ROUNDUP(H333/2,0)+6000,IF(H333&lt;=56000,ROUNDUP(H333/4,0)+14000,28000)))),IF(H333&lt;=0,IF(I333&lt;=0,0,IF(I333&lt;=15000,I333,IF(I333&lt;=40000,ROUNDUP(I333/2,0)+7500,IF(I333&lt;=70000,ROUNDUP(I333/4,0)+17500,35000)))),MAX(IF(I333&lt;=0,0,IF(I333&lt;=15000,I333,IF(I333&lt;=40000,ROUNDUP(I333/2,0)+7500,IF(I333&lt;=70000,ROUNDUP(I333/4,0)+17500,35000)))),MIN(IF(H333&lt;=0,0,IF(H333&lt;=12000,H333,IF(H333&lt;=32000,ROUNDUP(H333/2,0)+6000,IF(H333&lt;=56000,ROUNDUP(H333/4,0)+14000,28000))))+IF(I333&lt;=0,0,IF(I333&lt;=15000,I333,IF(I333&lt;=40000,ROUNDUP(I333/2,0)+7500,IF(I333&lt;=70000,ROUNDUP(I333/4,0)+17500,35000)))),28000))))</f>
        <v/>
      </c>
      <c r="V333" s="18">
        <f>MIN(70000,S333+T333+U333)</f>
        <v/>
      </c>
      <c r="W333" s="18">
        <f>MAX(0,ROUNDDOWN(M333-J333-N333-K333-0,-3))</f>
        <v/>
      </c>
      <c r="X333" s="18">
        <f>MAX(0,ROUNDDOWN(M333-J333-N333-K333-R333,-3))</f>
        <v/>
      </c>
      <c r="Y333" s="18">
        <f>IF(W333&lt;=0,0,ROUNDDOWN((W333*LOOKUP(W333,{0,1950001,3300001,6950001,9000001,18000001,40000001},{0.05,0.1,0.2,0.23,0.33,0.4,0.45})-LOOKUP(W333,{0,1950001,3300001,6950001,9000001,18000001,40000001},{0,97500,427500,636000,1536000,2796000,4796000}))*1.021,-2))</f>
        <v/>
      </c>
      <c r="Z333" s="18">
        <f>IF(X333&lt;=0,0,ROUNDDOWN((X333*LOOKUP(X333,{0,1950001,3300001,6950001,9000001,18000001,40000001},{0.05,0.1,0.2,0.23,0.33,0.4,0.45})-LOOKUP(X333,{0,1950001,3300001,6950001,9000001,18000001,40000001},{0,97500,427500,636000,1536000,2796000,4796000}))*1.021,-2))</f>
        <v/>
      </c>
      <c r="AA333" s="18">
        <f>MAX(0,ROUNDDOWN(M333-J333-430000-L333-0,-3))</f>
        <v/>
      </c>
      <c r="AB333" s="18">
        <f>MAX(0,ROUNDDOWN(M333-J333-430000-L333-V333,-3))</f>
        <v/>
      </c>
      <c r="AC333" s="18">
        <f>IF(M333&lt;=450000,0,MAX(0,ROUNDDOWN(AA333*0.06-MIN(50000,AA333)*0.03,-2))+MAX(0,ROUNDDOWN(AA333*0.04-MIN(50000,AA333)*0.02,-2)))</f>
        <v/>
      </c>
      <c r="AD333" s="18">
        <f>IF(M333&lt;=450000,0,MAX(0,ROUNDDOWN(AB333*0.06-MIN(50000,AB333)*0.03,-2))+MAX(0,ROUNDDOWN(AB333*0.04-MIN(50000,AB333)*0.02,-2)))</f>
        <v/>
      </c>
      <c r="AE333" s="18">
        <f>Y333-Z333</f>
        <v/>
      </c>
      <c r="AF333" s="18">
        <f>AC333-AD333</f>
        <v/>
      </c>
      <c r="AG333" s="18">
        <f>AE333+AF333</f>
        <v/>
      </c>
      <c r="AH333" s="20">
        <f>IF(W333&lt;=0,0,LOOKUP(W333,{0,1950001,3300001,6950001,9000001,18000001,40000001},{0.05,0.1,0.2,0.23,0.33,0.4,0.45}))</f>
        <v/>
      </c>
    </row>
    <row r="334">
      <c r="A334" t="inlineStr">
        <is>
          <t>1万円刻み 一般8万円</t>
        </is>
      </c>
      <c r="B334" s="18">
        <f>'4_1万円刻み'!$A$85</f>
        <v/>
      </c>
      <c r="C334" s="19" t="n">
        <v>2026</v>
      </c>
      <c r="D334" t="inlineStr">
        <is>
          <t>いいえ</t>
        </is>
      </c>
      <c r="E334" s="18" t="n">
        <v>80000</v>
      </c>
      <c r="F334" s="18" t="n">
        <v>0</v>
      </c>
      <c r="G334" s="18" t="n">
        <v>0</v>
      </c>
      <c r="H334" s="18" t="n">
        <v>0</v>
      </c>
      <c r="I334" s="18" t="n">
        <v>0</v>
      </c>
      <c r="J334" s="18">
        <f>ROUND(MIN(B334/12,650000)*12*0.0915+MIN(B334/12,1390000)*12*(0.0504+0)+B334*0.005,0)</f>
        <v/>
      </c>
      <c r="K334" s="18" t="n">
        <v>0</v>
      </c>
      <c r="L334" s="18" t="n">
        <v>0</v>
      </c>
      <c r="M334" s="18">
        <f>ROUND(IF(C334&gt;=2026,IF(B334&lt;741000,0,IF(B334&lt;2191000,B334-740000,IF(B334&lt;2193000,1451000,IF(B334&lt;2196000,1453000,IF(B334&lt;2200000,1456000,IF(B334&lt;3600000,ROUNDDOWN(B334/4,-3)*2.8-80000,IF(B334&lt;6600000,ROUNDDOWN(B334/4,-3)*3.2-440000,IF(B334&lt;8500000,ROUNDDOWN(B334*0.9,0)-1100000,B334-1950000)))))))),IF(B334&lt;651000,0,IF(B334&lt;1900000,B334-650000,IF(B334&lt;3600000,ROUNDDOWN(B334/4,-3)*2.8-80000,IF(B334&lt;6600000,ROUNDDOWN(B334/4,-3)*3.2-440000,IF(B334&lt;8500000,ROUNDDOWN(B334*0.9,0)-1100000,B334-1950000)))))),0)</f>
        <v/>
      </c>
      <c r="N334" s="18">
        <f>IF(M334&gt;23500000,NA(),IF(C334&gt;=2026,IF(M334&lt;=4890000,1040000,IF(M334&lt;=6550000,670000,620000)),IF(M334&lt;=1320000,950000,IF(M334&lt;=3360000,880000,IF(M334&lt;=4890000,680000,IF(M334&lt;=6550000,630000,580000))))))</f>
        <v/>
      </c>
      <c r="O334" s="18">
        <f>IF(F334&lt;=0,IF(AND(D334="はい",C334&gt;=2026,C334&lt;=2027),IF(E334&lt;=0,0,IF(E334&lt;=30000,E334,IF(E334&lt;=60000,ROUNDUP(E334/2,0)+15000,IF(E334&lt;=120000,ROUNDUP(E334/4,0)+30000,60000)))),IF(E334&lt;=0,0,IF(E334&lt;=20000,E334,IF(E334&lt;=40000,ROUNDUP(E334/2,0)+10000,IF(E334&lt;=80000,ROUNDUP(E334/4,0)+20000,40000))))),IF(E334&lt;=0,IF(F334&lt;=0,0,IF(F334&lt;=25000,F334,IF(F334&lt;=50000,ROUNDUP(F334/2,0)+12500,IF(F334&lt;=100000,ROUNDUP(F334/4,0)+25000,50000)))),MAX(IF(F334&lt;=0,0,IF(F334&lt;=25000,F334,IF(F334&lt;=50000,ROUNDUP(F334/2,0)+12500,IF(F334&lt;=100000,ROUNDUP(F334/4,0)+25000,50000)))),MIN(IF(AND(D334="はい",C334&gt;=2026,C334&lt;=2027),IF(E334&lt;=0,0,IF(E334&lt;=30000,E334,IF(E334&lt;=60000,ROUNDUP(E334/2,0)+15000,IF(E334&lt;=120000,ROUNDUP(E334/4,0)+30000,60000)))),IF(E334&lt;=0,0,IF(E334&lt;=20000,E334,IF(E334&lt;=40000,ROUNDUP(E334/2,0)+10000,IF(E334&lt;=80000,ROUNDUP(E334/4,0)+20000,40000)))))+IF(F334&lt;=0,0,IF(F334&lt;=25000,F334,IF(F334&lt;=50000,ROUNDUP(F334/2,0)+12500,IF(F334&lt;=100000,ROUNDUP(F334/4,0)+25000,50000)))),IF(AND(D334="はい",C334&gt;=2026,C334&lt;=2027),60000,40000)))))</f>
        <v/>
      </c>
      <c r="P334" s="18">
        <f>IF(G334&lt;=0,0,IF(G334&lt;=20000,G334,IF(G334&lt;=40000,ROUNDUP(G334/2,0)+10000,IF(G334&lt;=80000,ROUNDUP(G334/4,0)+20000,40000))))</f>
        <v/>
      </c>
      <c r="Q334" s="18">
        <f>IF(I334&lt;=0,IF(H334&lt;=0,0,IF(H334&lt;=20000,H334,IF(H334&lt;=40000,ROUNDUP(H334/2,0)+10000,IF(H334&lt;=80000,ROUNDUP(H334/4,0)+20000,40000)))),IF(H334&lt;=0,IF(I334&lt;=0,0,IF(I334&lt;=25000,I334,IF(I334&lt;=50000,ROUNDUP(I334/2,0)+12500,IF(I334&lt;=100000,ROUNDUP(I334/4,0)+25000,50000)))),MAX(IF(I334&lt;=0,0,IF(I334&lt;=25000,I334,IF(I334&lt;=50000,ROUNDUP(I334/2,0)+12500,IF(I334&lt;=100000,ROUNDUP(I334/4,0)+25000,50000)))),MIN(IF(H334&lt;=0,0,IF(H334&lt;=20000,H334,IF(H334&lt;=40000,ROUNDUP(H334/2,0)+10000,IF(H334&lt;=80000,ROUNDUP(H334/4,0)+20000,40000))))+IF(I334&lt;=0,0,IF(I334&lt;=25000,I334,IF(I334&lt;=50000,ROUNDUP(I334/2,0)+12500,IF(I334&lt;=100000,ROUNDUP(I334/4,0)+25000,50000)))),40000))))</f>
        <v/>
      </c>
      <c r="R334" s="18">
        <f>MIN(120000,O334+P334+Q334)</f>
        <v/>
      </c>
      <c r="S334" s="18">
        <f>IF(F334&lt;=0,IF(E334&lt;=0,0,IF(E334&lt;=12000,E334,IF(E334&lt;=32000,ROUNDUP(E334/2,0)+6000,IF(E334&lt;=56000,ROUNDUP(E334/4,0)+14000,28000)))),IF(E334&lt;=0,IF(F334&lt;=0,0,IF(F334&lt;=15000,F334,IF(F334&lt;=40000,ROUNDUP(F334/2,0)+7500,IF(F334&lt;=70000,ROUNDUP(F334/4,0)+17500,35000)))),MAX(IF(F334&lt;=0,0,IF(F334&lt;=15000,F334,IF(F334&lt;=40000,ROUNDUP(F334/2,0)+7500,IF(F334&lt;=70000,ROUNDUP(F334/4,0)+17500,35000)))),MIN(IF(E334&lt;=0,0,IF(E334&lt;=12000,E334,IF(E334&lt;=32000,ROUNDUP(E334/2,0)+6000,IF(E334&lt;=56000,ROUNDUP(E334/4,0)+14000,28000))))+IF(F334&lt;=0,0,IF(F334&lt;=15000,F334,IF(F334&lt;=40000,ROUNDUP(F334/2,0)+7500,IF(F334&lt;=70000,ROUNDUP(F334/4,0)+17500,35000)))),28000))))</f>
        <v/>
      </c>
      <c r="T334" s="18">
        <f>IF(G334&lt;=0,0,IF(G334&lt;=12000,G334,IF(G334&lt;=32000,ROUNDUP(G334/2,0)+6000,IF(G334&lt;=56000,ROUNDUP(G334/4,0)+14000,28000))))</f>
        <v/>
      </c>
      <c r="U334" s="18">
        <f>IF(I334&lt;=0,IF(H334&lt;=0,0,IF(H334&lt;=12000,H334,IF(H334&lt;=32000,ROUNDUP(H334/2,0)+6000,IF(H334&lt;=56000,ROUNDUP(H334/4,0)+14000,28000)))),IF(H334&lt;=0,IF(I334&lt;=0,0,IF(I334&lt;=15000,I334,IF(I334&lt;=40000,ROUNDUP(I334/2,0)+7500,IF(I334&lt;=70000,ROUNDUP(I334/4,0)+17500,35000)))),MAX(IF(I334&lt;=0,0,IF(I334&lt;=15000,I334,IF(I334&lt;=40000,ROUNDUP(I334/2,0)+7500,IF(I334&lt;=70000,ROUNDUP(I334/4,0)+17500,35000)))),MIN(IF(H334&lt;=0,0,IF(H334&lt;=12000,H334,IF(H334&lt;=32000,ROUNDUP(H334/2,0)+6000,IF(H334&lt;=56000,ROUNDUP(H334/4,0)+14000,28000))))+IF(I334&lt;=0,0,IF(I334&lt;=15000,I334,IF(I334&lt;=40000,ROUNDUP(I334/2,0)+7500,IF(I334&lt;=70000,ROUNDUP(I334/4,0)+17500,35000)))),28000))))</f>
        <v/>
      </c>
      <c r="V334" s="18">
        <f>MIN(70000,S334+T334+U334)</f>
        <v/>
      </c>
      <c r="W334" s="18">
        <f>MAX(0,ROUNDDOWN(M334-J334-N334-K334-0,-3))</f>
        <v/>
      </c>
      <c r="X334" s="18">
        <f>MAX(0,ROUNDDOWN(M334-J334-N334-K334-R334,-3))</f>
        <v/>
      </c>
      <c r="Y334" s="18">
        <f>IF(W334&lt;=0,0,ROUNDDOWN((W334*LOOKUP(W334,{0,1950001,3300001,6950001,9000001,18000001,40000001},{0.05,0.1,0.2,0.23,0.33,0.4,0.45})-LOOKUP(W334,{0,1950001,3300001,6950001,9000001,18000001,40000001},{0,97500,427500,636000,1536000,2796000,4796000}))*1.021,-2))</f>
        <v/>
      </c>
      <c r="Z334" s="18">
        <f>IF(X334&lt;=0,0,ROUNDDOWN((X334*LOOKUP(X334,{0,1950001,3300001,6950001,9000001,18000001,40000001},{0.05,0.1,0.2,0.23,0.33,0.4,0.45})-LOOKUP(X334,{0,1950001,3300001,6950001,9000001,18000001,40000001},{0,97500,427500,636000,1536000,2796000,4796000}))*1.021,-2))</f>
        <v/>
      </c>
      <c r="AA334" s="18">
        <f>MAX(0,ROUNDDOWN(M334-J334-430000-L334-0,-3))</f>
        <v/>
      </c>
      <c r="AB334" s="18">
        <f>MAX(0,ROUNDDOWN(M334-J334-430000-L334-V334,-3))</f>
        <v/>
      </c>
      <c r="AC334" s="18">
        <f>IF(M334&lt;=450000,0,MAX(0,ROUNDDOWN(AA334*0.06-MIN(50000,AA334)*0.03,-2))+MAX(0,ROUNDDOWN(AA334*0.04-MIN(50000,AA334)*0.02,-2)))</f>
        <v/>
      </c>
      <c r="AD334" s="18">
        <f>IF(M334&lt;=450000,0,MAX(0,ROUNDDOWN(AB334*0.06-MIN(50000,AB334)*0.03,-2))+MAX(0,ROUNDDOWN(AB334*0.04-MIN(50000,AB334)*0.02,-2)))</f>
        <v/>
      </c>
      <c r="AE334" s="18">
        <f>Y334-Z334</f>
        <v/>
      </c>
      <c r="AF334" s="18">
        <f>AC334-AD334</f>
        <v/>
      </c>
      <c r="AG334" s="18">
        <f>AE334+AF334</f>
        <v/>
      </c>
      <c r="AH334" s="20">
        <f>IF(W334&lt;=0,0,LOOKUP(W334,{0,1950001,3300001,6950001,9000001,18000001,40000001},{0.05,0.1,0.2,0.23,0.33,0.4,0.45}))</f>
        <v/>
      </c>
    </row>
    <row r="335">
      <c r="A335" t="inlineStr">
        <is>
          <t>1万円刻み 特例あり一般12万円</t>
        </is>
      </c>
      <c r="B335" s="18">
        <f>'4_1万円刻み'!$A$85</f>
        <v/>
      </c>
      <c r="C335" s="19" t="n">
        <v>2026</v>
      </c>
      <c r="D335" t="inlineStr">
        <is>
          <t>はい</t>
        </is>
      </c>
      <c r="E335" s="18" t="n">
        <v>120000</v>
      </c>
      <c r="F335" s="18" t="n">
        <v>0</v>
      </c>
      <c r="G335" s="18" t="n">
        <v>0</v>
      </c>
      <c r="H335" s="18" t="n">
        <v>0</v>
      </c>
      <c r="I335" s="18" t="n">
        <v>0</v>
      </c>
      <c r="J335" s="18">
        <f>ROUND(MIN(B335/12,650000)*12*0.0915+MIN(B335/12,1390000)*12*(0.0504+0)+B335*0.005,0)</f>
        <v/>
      </c>
      <c r="K335" s="18" t="n">
        <v>0</v>
      </c>
      <c r="L335" s="18" t="n">
        <v>0</v>
      </c>
      <c r="M335" s="18">
        <f>ROUND(IF(C335&gt;=2026,IF(B335&lt;741000,0,IF(B335&lt;2191000,B335-740000,IF(B335&lt;2193000,1451000,IF(B335&lt;2196000,1453000,IF(B335&lt;2200000,1456000,IF(B335&lt;3600000,ROUNDDOWN(B335/4,-3)*2.8-80000,IF(B335&lt;6600000,ROUNDDOWN(B335/4,-3)*3.2-440000,IF(B335&lt;8500000,ROUNDDOWN(B335*0.9,0)-1100000,B335-1950000)))))))),IF(B335&lt;651000,0,IF(B335&lt;1900000,B335-650000,IF(B335&lt;3600000,ROUNDDOWN(B335/4,-3)*2.8-80000,IF(B335&lt;6600000,ROUNDDOWN(B335/4,-3)*3.2-440000,IF(B335&lt;8500000,ROUNDDOWN(B335*0.9,0)-1100000,B335-1950000)))))),0)</f>
        <v/>
      </c>
      <c r="N335" s="18">
        <f>IF(M335&gt;23500000,NA(),IF(C335&gt;=2026,IF(M335&lt;=4890000,1040000,IF(M335&lt;=6550000,670000,620000)),IF(M335&lt;=1320000,950000,IF(M335&lt;=3360000,880000,IF(M335&lt;=4890000,680000,IF(M335&lt;=6550000,630000,580000))))))</f>
        <v/>
      </c>
      <c r="O335" s="18">
        <f>IF(F335&lt;=0,IF(AND(D335="はい",C335&gt;=2026,C335&lt;=2027),IF(E335&lt;=0,0,IF(E335&lt;=30000,E335,IF(E335&lt;=60000,ROUNDUP(E335/2,0)+15000,IF(E335&lt;=120000,ROUNDUP(E335/4,0)+30000,60000)))),IF(E335&lt;=0,0,IF(E335&lt;=20000,E335,IF(E335&lt;=40000,ROUNDUP(E335/2,0)+10000,IF(E335&lt;=80000,ROUNDUP(E335/4,0)+20000,40000))))),IF(E335&lt;=0,IF(F335&lt;=0,0,IF(F335&lt;=25000,F335,IF(F335&lt;=50000,ROUNDUP(F335/2,0)+12500,IF(F335&lt;=100000,ROUNDUP(F335/4,0)+25000,50000)))),MAX(IF(F335&lt;=0,0,IF(F335&lt;=25000,F335,IF(F335&lt;=50000,ROUNDUP(F335/2,0)+12500,IF(F335&lt;=100000,ROUNDUP(F335/4,0)+25000,50000)))),MIN(IF(AND(D335="はい",C335&gt;=2026,C335&lt;=2027),IF(E335&lt;=0,0,IF(E335&lt;=30000,E335,IF(E335&lt;=60000,ROUNDUP(E335/2,0)+15000,IF(E335&lt;=120000,ROUNDUP(E335/4,0)+30000,60000)))),IF(E335&lt;=0,0,IF(E335&lt;=20000,E335,IF(E335&lt;=40000,ROUNDUP(E335/2,0)+10000,IF(E335&lt;=80000,ROUNDUP(E335/4,0)+20000,40000)))))+IF(F335&lt;=0,0,IF(F335&lt;=25000,F335,IF(F335&lt;=50000,ROUNDUP(F335/2,0)+12500,IF(F335&lt;=100000,ROUNDUP(F335/4,0)+25000,50000)))),IF(AND(D335="はい",C335&gt;=2026,C335&lt;=2027),60000,40000)))))</f>
        <v/>
      </c>
      <c r="P335" s="18">
        <f>IF(G335&lt;=0,0,IF(G335&lt;=20000,G335,IF(G335&lt;=40000,ROUNDUP(G335/2,0)+10000,IF(G335&lt;=80000,ROUNDUP(G335/4,0)+20000,40000))))</f>
        <v/>
      </c>
      <c r="Q335" s="18">
        <f>IF(I335&lt;=0,IF(H335&lt;=0,0,IF(H335&lt;=20000,H335,IF(H335&lt;=40000,ROUNDUP(H335/2,0)+10000,IF(H335&lt;=80000,ROUNDUP(H335/4,0)+20000,40000)))),IF(H335&lt;=0,IF(I335&lt;=0,0,IF(I335&lt;=25000,I335,IF(I335&lt;=50000,ROUNDUP(I335/2,0)+12500,IF(I335&lt;=100000,ROUNDUP(I335/4,0)+25000,50000)))),MAX(IF(I335&lt;=0,0,IF(I335&lt;=25000,I335,IF(I335&lt;=50000,ROUNDUP(I335/2,0)+12500,IF(I335&lt;=100000,ROUNDUP(I335/4,0)+25000,50000)))),MIN(IF(H335&lt;=0,0,IF(H335&lt;=20000,H335,IF(H335&lt;=40000,ROUNDUP(H335/2,0)+10000,IF(H335&lt;=80000,ROUNDUP(H335/4,0)+20000,40000))))+IF(I335&lt;=0,0,IF(I335&lt;=25000,I335,IF(I335&lt;=50000,ROUNDUP(I335/2,0)+12500,IF(I335&lt;=100000,ROUNDUP(I335/4,0)+25000,50000)))),40000))))</f>
        <v/>
      </c>
      <c r="R335" s="18">
        <f>MIN(120000,O335+P335+Q335)</f>
        <v/>
      </c>
      <c r="S335" s="18">
        <f>IF(F335&lt;=0,IF(E335&lt;=0,0,IF(E335&lt;=12000,E335,IF(E335&lt;=32000,ROUNDUP(E335/2,0)+6000,IF(E335&lt;=56000,ROUNDUP(E335/4,0)+14000,28000)))),IF(E335&lt;=0,IF(F335&lt;=0,0,IF(F335&lt;=15000,F335,IF(F335&lt;=40000,ROUNDUP(F335/2,0)+7500,IF(F335&lt;=70000,ROUNDUP(F335/4,0)+17500,35000)))),MAX(IF(F335&lt;=0,0,IF(F335&lt;=15000,F335,IF(F335&lt;=40000,ROUNDUP(F335/2,0)+7500,IF(F335&lt;=70000,ROUNDUP(F335/4,0)+17500,35000)))),MIN(IF(E335&lt;=0,0,IF(E335&lt;=12000,E335,IF(E335&lt;=32000,ROUNDUP(E335/2,0)+6000,IF(E335&lt;=56000,ROUNDUP(E335/4,0)+14000,28000))))+IF(F335&lt;=0,0,IF(F335&lt;=15000,F335,IF(F335&lt;=40000,ROUNDUP(F335/2,0)+7500,IF(F335&lt;=70000,ROUNDUP(F335/4,0)+17500,35000)))),28000))))</f>
        <v/>
      </c>
      <c r="T335" s="18">
        <f>IF(G335&lt;=0,0,IF(G335&lt;=12000,G335,IF(G335&lt;=32000,ROUNDUP(G335/2,0)+6000,IF(G335&lt;=56000,ROUNDUP(G335/4,0)+14000,28000))))</f>
        <v/>
      </c>
      <c r="U335" s="18">
        <f>IF(I335&lt;=0,IF(H335&lt;=0,0,IF(H335&lt;=12000,H335,IF(H335&lt;=32000,ROUNDUP(H335/2,0)+6000,IF(H335&lt;=56000,ROUNDUP(H335/4,0)+14000,28000)))),IF(H335&lt;=0,IF(I335&lt;=0,0,IF(I335&lt;=15000,I335,IF(I335&lt;=40000,ROUNDUP(I335/2,0)+7500,IF(I335&lt;=70000,ROUNDUP(I335/4,0)+17500,35000)))),MAX(IF(I335&lt;=0,0,IF(I335&lt;=15000,I335,IF(I335&lt;=40000,ROUNDUP(I335/2,0)+7500,IF(I335&lt;=70000,ROUNDUP(I335/4,0)+17500,35000)))),MIN(IF(H335&lt;=0,0,IF(H335&lt;=12000,H335,IF(H335&lt;=32000,ROUNDUP(H335/2,0)+6000,IF(H335&lt;=56000,ROUNDUP(H335/4,0)+14000,28000))))+IF(I335&lt;=0,0,IF(I335&lt;=15000,I335,IF(I335&lt;=40000,ROUNDUP(I335/2,0)+7500,IF(I335&lt;=70000,ROUNDUP(I335/4,0)+17500,35000)))),28000))))</f>
        <v/>
      </c>
      <c r="V335" s="18">
        <f>MIN(70000,S335+T335+U335)</f>
        <v/>
      </c>
      <c r="W335" s="18">
        <f>MAX(0,ROUNDDOWN(M335-J335-N335-K335-0,-3))</f>
        <v/>
      </c>
      <c r="X335" s="18">
        <f>MAX(0,ROUNDDOWN(M335-J335-N335-K335-R335,-3))</f>
        <v/>
      </c>
      <c r="Y335" s="18">
        <f>IF(W335&lt;=0,0,ROUNDDOWN((W335*LOOKUP(W335,{0,1950001,3300001,6950001,9000001,18000001,40000001},{0.05,0.1,0.2,0.23,0.33,0.4,0.45})-LOOKUP(W335,{0,1950001,3300001,6950001,9000001,18000001,40000001},{0,97500,427500,636000,1536000,2796000,4796000}))*1.021,-2))</f>
        <v/>
      </c>
      <c r="Z335" s="18">
        <f>IF(X335&lt;=0,0,ROUNDDOWN((X335*LOOKUP(X335,{0,1950001,3300001,6950001,9000001,18000001,40000001},{0.05,0.1,0.2,0.23,0.33,0.4,0.45})-LOOKUP(X335,{0,1950001,3300001,6950001,9000001,18000001,40000001},{0,97500,427500,636000,1536000,2796000,4796000}))*1.021,-2))</f>
        <v/>
      </c>
      <c r="AA335" s="18">
        <f>MAX(0,ROUNDDOWN(M335-J335-430000-L335-0,-3))</f>
        <v/>
      </c>
      <c r="AB335" s="18">
        <f>MAX(0,ROUNDDOWN(M335-J335-430000-L335-V335,-3))</f>
        <v/>
      </c>
      <c r="AC335" s="18">
        <f>IF(M335&lt;=450000,0,MAX(0,ROUNDDOWN(AA335*0.06-MIN(50000,AA335)*0.03,-2))+MAX(0,ROUNDDOWN(AA335*0.04-MIN(50000,AA335)*0.02,-2)))</f>
        <v/>
      </c>
      <c r="AD335" s="18">
        <f>IF(M335&lt;=450000,0,MAX(0,ROUNDDOWN(AB335*0.06-MIN(50000,AB335)*0.03,-2))+MAX(0,ROUNDDOWN(AB335*0.04-MIN(50000,AB335)*0.02,-2)))</f>
        <v/>
      </c>
      <c r="AE335" s="18">
        <f>Y335-Z335</f>
        <v/>
      </c>
      <c r="AF335" s="18">
        <f>AC335-AD335</f>
        <v/>
      </c>
      <c r="AG335" s="18">
        <f>AE335+AF335</f>
        <v/>
      </c>
      <c r="AH335" s="20">
        <f>IF(W335&lt;=0,0,LOOKUP(W335,{0,1950001,3300001,6950001,9000001,18000001,40000001},{0.05,0.1,0.2,0.23,0.33,0.4,0.45}))</f>
        <v/>
      </c>
    </row>
    <row r="336">
      <c r="A336" t="inlineStr">
        <is>
          <t>1万円刻み 3区分8万円ずつ</t>
        </is>
      </c>
      <c r="B336" s="18">
        <f>'4_1万円刻み'!$A$86</f>
        <v/>
      </c>
      <c r="C336" s="19" t="n">
        <v>2026</v>
      </c>
      <c r="D336" t="inlineStr">
        <is>
          <t>いいえ</t>
        </is>
      </c>
      <c r="E336" s="18" t="n">
        <v>80000</v>
      </c>
      <c r="F336" s="18" t="n">
        <v>0</v>
      </c>
      <c r="G336" s="18" t="n">
        <v>80000</v>
      </c>
      <c r="H336" s="18" t="n">
        <v>80000</v>
      </c>
      <c r="I336" s="18" t="n">
        <v>0</v>
      </c>
      <c r="J336" s="18">
        <f>ROUND(MIN(B336/12,650000)*12*0.0915+MIN(B336/12,1390000)*12*(0.0504+0)+B336*0.005,0)</f>
        <v/>
      </c>
      <c r="K336" s="18" t="n">
        <v>0</v>
      </c>
      <c r="L336" s="18" t="n">
        <v>0</v>
      </c>
      <c r="M336" s="18">
        <f>ROUND(IF(C336&gt;=2026,IF(B336&lt;741000,0,IF(B336&lt;2191000,B336-740000,IF(B336&lt;2193000,1451000,IF(B336&lt;2196000,1453000,IF(B336&lt;2200000,1456000,IF(B336&lt;3600000,ROUNDDOWN(B336/4,-3)*2.8-80000,IF(B336&lt;6600000,ROUNDDOWN(B336/4,-3)*3.2-440000,IF(B336&lt;8500000,ROUNDDOWN(B336*0.9,0)-1100000,B336-1950000)))))))),IF(B336&lt;651000,0,IF(B336&lt;1900000,B336-650000,IF(B336&lt;3600000,ROUNDDOWN(B336/4,-3)*2.8-80000,IF(B336&lt;6600000,ROUNDDOWN(B336/4,-3)*3.2-440000,IF(B336&lt;8500000,ROUNDDOWN(B336*0.9,0)-1100000,B336-1950000)))))),0)</f>
        <v/>
      </c>
      <c r="N336" s="18">
        <f>IF(M336&gt;23500000,NA(),IF(C336&gt;=2026,IF(M336&lt;=4890000,1040000,IF(M336&lt;=6550000,670000,620000)),IF(M336&lt;=1320000,950000,IF(M336&lt;=3360000,880000,IF(M336&lt;=4890000,680000,IF(M336&lt;=6550000,630000,580000))))))</f>
        <v/>
      </c>
      <c r="O336" s="18">
        <f>IF(F336&lt;=0,IF(AND(D336="はい",C336&gt;=2026,C336&lt;=2027),IF(E336&lt;=0,0,IF(E336&lt;=30000,E336,IF(E336&lt;=60000,ROUNDUP(E336/2,0)+15000,IF(E336&lt;=120000,ROUNDUP(E336/4,0)+30000,60000)))),IF(E336&lt;=0,0,IF(E336&lt;=20000,E336,IF(E336&lt;=40000,ROUNDUP(E336/2,0)+10000,IF(E336&lt;=80000,ROUNDUP(E336/4,0)+20000,40000))))),IF(E336&lt;=0,IF(F336&lt;=0,0,IF(F336&lt;=25000,F336,IF(F336&lt;=50000,ROUNDUP(F336/2,0)+12500,IF(F336&lt;=100000,ROUNDUP(F336/4,0)+25000,50000)))),MAX(IF(F336&lt;=0,0,IF(F336&lt;=25000,F336,IF(F336&lt;=50000,ROUNDUP(F336/2,0)+12500,IF(F336&lt;=100000,ROUNDUP(F336/4,0)+25000,50000)))),MIN(IF(AND(D336="はい",C336&gt;=2026,C336&lt;=2027),IF(E336&lt;=0,0,IF(E336&lt;=30000,E336,IF(E336&lt;=60000,ROUNDUP(E336/2,0)+15000,IF(E336&lt;=120000,ROUNDUP(E336/4,0)+30000,60000)))),IF(E336&lt;=0,0,IF(E336&lt;=20000,E336,IF(E336&lt;=40000,ROUNDUP(E336/2,0)+10000,IF(E336&lt;=80000,ROUNDUP(E336/4,0)+20000,40000)))))+IF(F336&lt;=0,0,IF(F336&lt;=25000,F336,IF(F336&lt;=50000,ROUNDUP(F336/2,0)+12500,IF(F336&lt;=100000,ROUNDUP(F336/4,0)+25000,50000)))),IF(AND(D336="はい",C336&gt;=2026,C336&lt;=2027),60000,40000)))))</f>
        <v/>
      </c>
      <c r="P336" s="18">
        <f>IF(G336&lt;=0,0,IF(G336&lt;=20000,G336,IF(G336&lt;=40000,ROUNDUP(G336/2,0)+10000,IF(G336&lt;=80000,ROUNDUP(G336/4,0)+20000,40000))))</f>
        <v/>
      </c>
      <c r="Q336" s="18">
        <f>IF(I336&lt;=0,IF(H336&lt;=0,0,IF(H336&lt;=20000,H336,IF(H336&lt;=40000,ROUNDUP(H336/2,0)+10000,IF(H336&lt;=80000,ROUNDUP(H336/4,0)+20000,40000)))),IF(H336&lt;=0,IF(I336&lt;=0,0,IF(I336&lt;=25000,I336,IF(I336&lt;=50000,ROUNDUP(I336/2,0)+12500,IF(I336&lt;=100000,ROUNDUP(I336/4,0)+25000,50000)))),MAX(IF(I336&lt;=0,0,IF(I336&lt;=25000,I336,IF(I336&lt;=50000,ROUNDUP(I336/2,0)+12500,IF(I336&lt;=100000,ROUNDUP(I336/4,0)+25000,50000)))),MIN(IF(H336&lt;=0,0,IF(H336&lt;=20000,H336,IF(H336&lt;=40000,ROUNDUP(H336/2,0)+10000,IF(H336&lt;=80000,ROUNDUP(H336/4,0)+20000,40000))))+IF(I336&lt;=0,0,IF(I336&lt;=25000,I336,IF(I336&lt;=50000,ROUNDUP(I336/2,0)+12500,IF(I336&lt;=100000,ROUNDUP(I336/4,0)+25000,50000)))),40000))))</f>
        <v/>
      </c>
      <c r="R336" s="18">
        <f>MIN(120000,O336+P336+Q336)</f>
        <v/>
      </c>
      <c r="S336" s="18">
        <f>IF(F336&lt;=0,IF(E336&lt;=0,0,IF(E336&lt;=12000,E336,IF(E336&lt;=32000,ROUNDUP(E336/2,0)+6000,IF(E336&lt;=56000,ROUNDUP(E336/4,0)+14000,28000)))),IF(E336&lt;=0,IF(F336&lt;=0,0,IF(F336&lt;=15000,F336,IF(F336&lt;=40000,ROUNDUP(F336/2,0)+7500,IF(F336&lt;=70000,ROUNDUP(F336/4,0)+17500,35000)))),MAX(IF(F336&lt;=0,0,IF(F336&lt;=15000,F336,IF(F336&lt;=40000,ROUNDUP(F336/2,0)+7500,IF(F336&lt;=70000,ROUNDUP(F336/4,0)+17500,35000)))),MIN(IF(E336&lt;=0,0,IF(E336&lt;=12000,E336,IF(E336&lt;=32000,ROUNDUP(E336/2,0)+6000,IF(E336&lt;=56000,ROUNDUP(E336/4,0)+14000,28000))))+IF(F336&lt;=0,0,IF(F336&lt;=15000,F336,IF(F336&lt;=40000,ROUNDUP(F336/2,0)+7500,IF(F336&lt;=70000,ROUNDUP(F336/4,0)+17500,35000)))),28000))))</f>
        <v/>
      </c>
      <c r="T336" s="18">
        <f>IF(G336&lt;=0,0,IF(G336&lt;=12000,G336,IF(G336&lt;=32000,ROUNDUP(G336/2,0)+6000,IF(G336&lt;=56000,ROUNDUP(G336/4,0)+14000,28000))))</f>
        <v/>
      </c>
      <c r="U336" s="18">
        <f>IF(I336&lt;=0,IF(H336&lt;=0,0,IF(H336&lt;=12000,H336,IF(H336&lt;=32000,ROUNDUP(H336/2,0)+6000,IF(H336&lt;=56000,ROUNDUP(H336/4,0)+14000,28000)))),IF(H336&lt;=0,IF(I336&lt;=0,0,IF(I336&lt;=15000,I336,IF(I336&lt;=40000,ROUNDUP(I336/2,0)+7500,IF(I336&lt;=70000,ROUNDUP(I336/4,0)+17500,35000)))),MAX(IF(I336&lt;=0,0,IF(I336&lt;=15000,I336,IF(I336&lt;=40000,ROUNDUP(I336/2,0)+7500,IF(I336&lt;=70000,ROUNDUP(I336/4,0)+17500,35000)))),MIN(IF(H336&lt;=0,0,IF(H336&lt;=12000,H336,IF(H336&lt;=32000,ROUNDUP(H336/2,0)+6000,IF(H336&lt;=56000,ROUNDUP(H336/4,0)+14000,28000))))+IF(I336&lt;=0,0,IF(I336&lt;=15000,I336,IF(I336&lt;=40000,ROUNDUP(I336/2,0)+7500,IF(I336&lt;=70000,ROUNDUP(I336/4,0)+17500,35000)))),28000))))</f>
        <v/>
      </c>
      <c r="V336" s="18">
        <f>MIN(70000,S336+T336+U336)</f>
        <v/>
      </c>
      <c r="W336" s="18">
        <f>MAX(0,ROUNDDOWN(M336-J336-N336-K336-0,-3))</f>
        <v/>
      </c>
      <c r="X336" s="18">
        <f>MAX(0,ROUNDDOWN(M336-J336-N336-K336-R336,-3))</f>
        <v/>
      </c>
      <c r="Y336" s="18">
        <f>IF(W336&lt;=0,0,ROUNDDOWN((W336*LOOKUP(W336,{0,1950001,3300001,6950001,9000001,18000001,40000001},{0.05,0.1,0.2,0.23,0.33,0.4,0.45})-LOOKUP(W336,{0,1950001,3300001,6950001,9000001,18000001,40000001},{0,97500,427500,636000,1536000,2796000,4796000}))*1.021,-2))</f>
        <v/>
      </c>
      <c r="Z336" s="18">
        <f>IF(X336&lt;=0,0,ROUNDDOWN((X336*LOOKUP(X336,{0,1950001,3300001,6950001,9000001,18000001,40000001},{0.05,0.1,0.2,0.23,0.33,0.4,0.45})-LOOKUP(X336,{0,1950001,3300001,6950001,9000001,18000001,40000001},{0,97500,427500,636000,1536000,2796000,4796000}))*1.021,-2))</f>
        <v/>
      </c>
      <c r="AA336" s="18">
        <f>MAX(0,ROUNDDOWN(M336-J336-430000-L336-0,-3))</f>
        <v/>
      </c>
      <c r="AB336" s="18">
        <f>MAX(0,ROUNDDOWN(M336-J336-430000-L336-V336,-3))</f>
        <v/>
      </c>
      <c r="AC336" s="18">
        <f>IF(M336&lt;=450000,0,MAX(0,ROUNDDOWN(AA336*0.06-MIN(50000,AA336)*0.03,-2))+MAX(0,ROUNDDOWN(AA336*0.04-MIN(50000,AA336)*0.02,-2)))</f>
        <v/>
      </c>
      <c r="AD336" s="18">
        <f>IF(M336&lt;=450000,0,MAX(0,ROUNDDOWN(AB336*0.06-MIN(50000,AB336)*0.03,-2))+MAX(0,ROUNDDOWN(AB336*0.04-MIN(50000,AB336)*0.02,-2)))</f>
        <v/>
      </c>
      <c r="AE336" s="18">
        <f>Y336-Z336</f>
        <v/>
      </c>
      <c r="AF336" s="18">
        <f>AC336-AD336</f>
        <v/>
      </c>
      <c r="AG336" s="18">
        <f>AE336+AF336</f>
        <v/>
      </c>
      <c r="AH336" s="20">
        <f>IF(W336&lt;=0,0,LOOKUP(W336,{0,1950001,3300001,6950001,9000001,18000001,40000001},{0.05,0.1,0.2,0.23,0.33,0.4,0.45}))</f>
        <v/>
      </c>
    </row>
    <row r="337">
      <c r="A337" t="inlineStr">
        <is>
          <t>1万円刻み 一般8万円</t>
        </is>
      </c>
      <c r="B337" s="18">
        <f>'4_1万円刻み'!$A$86</f>
        <v/>
      </c>
      <c r="C337" s="19" t="n">
        <v>2026</v>
      </c>
      <c r="D337" t="inlineStr">
        <is>
          <t>いいえ</t>
        </is>
      </c>
      <c r="E337" s="18" t="n">
        <v>80000</v>
      </c>
      <c r="F337" s="18" t="n">
        <v>0</v>
      </c>
      <c r="G337" s="18" t="n">
        <v>0</v>
      </c>
      <c r="H337" s="18" t="n">
        <v>0</v>
      </c>
      <c r="I337" s="18" t="n">
        <v>0</v>
      </c>
      <c r="J337" s="18">
        <f>ROUND(MIN(B337/12,650000)*12*0.0915+MIN(B337/12,1390000)*12*(0.0504+0)+B337*0.005,0)</f>
        <v/>
      </c>
      <c r="K337" s="18" t="n">
        <v>0</v>
      </c>
      <c r="L337" s="18" t="n">
        <v>0</v>
      </c>
      <c r="M337" s="18">
        <f>ROUND(IF(C337&gt;=2026,IF(B337&lt;741000,0,IF(B337&lt;2191000,B337-740000,IF(B337&lt;2193000,1451000,IF(B337&lt;2196000,1453000,IF(B337&lt;2200000,1456000,IF(B337&lt;3600000,ROUNDDOWN(B337/4,-3)*2.8-80000,IF(B337&lt;6600000,ROUNDDOWN(B337/4,-3)*3.2-440000,IF(B337&lt;8500000,ROUNDDOWN(B337*0.9,0)-1100000,B337-1950000)))))))),IF(B337&lt;651000,0,IF(B337&lt;1900000,B337-650000,IF(B337&lt;3600000,ROUNDDOWN(B337/4,-3)*2.8-80000,IF(B337&lt;6600000,ROUNDDOWN(B337/4,-3)*3.2-440000,IF(B337&lt;8500000,ROUNDDOWN(B337*0.9,0)-1100000,B337-1950000)))))),0)</f>
        <v/>
      </c>
      <c r="N337" s="18">
        <f>IF(M337&gt;23500000,NA(),IF(C337&gt;=2026,IF(M337&lt;=4890000,1040000,IF(M337&lt;=6550000,670000,620000)),IF(M337&lt;=1320000,950000,IF(M337&lt;=3360000,880000,IF(M337&lt;=4890000,680000,IF(M337&lt;=6550000,630000,580000))))))</f>
        <v/>
      </c>
      <c r="O337" s="18">
        <f>IF(F337&lt;=0,IF(AND(D337="はい",C337&gt;=2026,C337&lt;=2027),IF(E337&lt;=0,0,IF(E337&lt;=30000,E337,IF(E337&lt;=60000,ROUNDUP(E337/2,0)+15000,IF(E337&lt;=120000,ROUNDUP(E337/4,0)+30000,60000)))),IF(E337&lt;=0,0,IF(E337&lt;=20000,E337,IF(E337&lt;=40000,ROUNDUP(E337/2,0)+10000,IF(E337&lt;=80000,ROUNDUP(E337/4,0)+20000,40000))))),IF(E337&lt;=0,IF(F337&lt;=0,0,IF(F337&lt;=25000,F337,IF(F337&lt;=50000,ROUNDUP(F337/2,0)+12500,IF(F337&lt;=100000,ROUNDUP(F337/4,0)+25000,50000)))),MAX(IF(F337&lt;=0,0,IF(F337&lt;=25000,F337,IF(F337&lt;=50000,ROUNDUP(F337/2,0)+12500,IF(F337&lt;=100000,ROUNDUP(F337/4,0)+25000,50000)))),MIN(IF(AND(D337="はい",C337&gt;=2026,C337&lt;=2027),IF(E337&lt;=0,0,IF(E337&lt;=30000,E337,IF(E337&lt;=60000,ROUNDUP(E337/2,0)+15000,IF(E337&lt;=120000,ROUNDUP(E337/4,0)+30000,60000)))),IF(E337&lt;=0,0,IF(E337&lt;=20000,E337,IF(E337&lt;=40000,ROUNDUP(E337/2,0)+10000,IF(E337&lt;=80000,ROUNDUP(E337/4,0)+20000,40000)))))+IF(F337&lt;=0,0,IF(F337&lt;=25000,F337,IF(F337&lt;=50000,ROUNDUP(F337/2,0)+12500,IF(F337&lt;=100000,ROUNDUP(F337/4,0)+25000,50000)))),IF(AND(D337="はい",C337&gt;=2026,C337&lt;=2027),60000,40000)))))</f>
        <v/>
      </c>
      <c r="P337" s="18">
        <f>IF(G337&lt;=0,0,IF(G337&lt;=20000,G337,IF(G337&lt;=40000,ROUNDUP(G337/2,0)+10000,IF(G337&lt;=80000,ROUNDUP(G337/4,0)+20000,40000))))</f>
        <v/>
      </c>
      <c r="Q337" s="18">
        <f>IF(I337&lt;=0,IF(H337&lt;=0,0,IF(H337&lt;=20000,H337,IF(H337&lt;=40000,ROUNDUP(H337/2,0)+10000,IF(H337&lt;=80000,ROUNDUP(H337/4,0)+20000,40000)))),IF(H337&lt;=0,IF(I337&lt;=0,0,IF(I337&lt;=25000,I337,IF(I337&lt;=50000,ROUNDUP(I337/2,0)+12500,IF(I337&lt;=100000,ROUNDUP(I337/4,0)+25000,50000)))),MAX(IF(I337&lt;=0,0,IF(I337&lt;=25000,I337,IF(I337&lt;=50000,ROUNDUP(I337/2,0)+12500,IF(I337&lt;=100000,ROUNDUP(I337/4,0)+25000,50000)))),MIN(IF(H337&lt;=0,0,IF(H337&lt;=20000,H337,IF(H337&lt;=40000,ROUNDUP(H337/2,0)+10000,IF(H337&lt;=80000,ROUNDUP(H337/4,0)+20000,40000))))+IF(I337&lt;=0,0,IF(I337&lt;=25000,I337,IF(I337&lt;=50000,ROUNDUP(I337/2,0)+12500,IF(I337&lt;=100000,ROUNDUP(I337/4,0)+25000,50000)))),40000))))</f>
        <v/>
      </c>
      <c r="R337" s="18">
        <f>MIN(120000,O337+P337+Q337)</f>
        <v/>
      </c>
      <c r="S337" s="18">
        <f>IF(F337&lt;=0,IF(E337&lt;=0,0,IF(E337&lt;=12000,E337,IF(E337&lt;=32000,ROUNDUP(E337/2,0)+6000,IF(E337&lt;=56000,ROUNDUP(E337/4,0)+14000,28000)))),IF(E337&lt;=0,IF(F337&lt;=0,0,IF(F337&lt;=15000,F337,IF(F337&lt;=40000,ROUNDUP(F337/2,0)+7500,IF(F337&lt;=70000,ROUNDUP(F337/4,0)+17500,35000)))),MAX(IF(F337&lt;=0,0,IF(F337&lt;=15000,F337,IF(F337&lt;=40000,ROUNDUP(F337/2,0)+7500,IF(F337&lt;=70000,ROUNDUP(F337/4,0)+17500,35000)))),MIN(IF(E337&lt;=0,0,IF(E337&lt;=12000,E337,IF(E337&lt;=32000,ROUNDUP(E337/2,0)+6000,IF(E337&lt;=56000,ROUNDUP(E337/4,0)+14000,28000))))+IF(F337&lt;=0,0,IF(F337&lt;=15000,F337,IF(F337&lt;=40000,ROUNDUP(F337/2,0)+7500,IF(F337&lt;=70000,ROUNDUP(F337/4,0)+17500,35000)))),28000))))</f>
        <v/>
      </c>
      <c r="T337" s="18">
        <f>IF(G337&lt;=0,0,IF(G337&lt;=12000,G337,IF(G337&lt;=32000,ROUNDUP(G337/2,0)+6000,IF(G337&lt;=56000,ROUNDUP(G337/4,0)+14000,28000))))</f>
        <v/>
      </c>
      <c r="U337" s="18">
        <f>IF(I337&lt;=0,IF(H337&lt;=0,0,IF(H337&lt;=12000,H337,IF(H337&lt;=32000,ROUNDUP(H337/2,0)+6000,IF(H337&lt;=56000,ROUNDUP(H337/4,0)+14000,28000)))),IF(H337&lt;=0,IF(I337&lt;=0,0,IF(I337&lt;=15000,I337,IF(I337&lt;=40000,ROUNDUP(I337/2,0)+7500,IF(I337&lt;=70000,ROUNDUP(I337/4,0)+17500,35000)))),MAX(IF(I337&lt;=0,0,IF(I337&lt;=15000,I337,IF(I337&lt;=40000,ROUNDUP(I337/2,0)+7500,IF(I337&lt;=70000,ROUNDUP(I337/4,0)+17500,35000)))),MIN(IF(H337&lt;=0,0,IF(H337&lt;=12000,H337,IF(H337&lt;=32000,ROUNDUP(H337/2,0)+6000,IF(H337&lt;=56000,ROUNDUP(H337/4,0)+14000,28000))))+IF(I337&lt;=0,0,IF(I337&lt;=15000,I337,IF(I337&lt;=40000,ROUNDUP(I337/2,0)+7500,IF(I337&lt;=70000,ROUNDUP(I337/4,0)+17500,35000)))),28000))))</f>
        <v/>
      </c>
      <c r="V337" s="18">
        <f>MIN(70000,S337+T337+U337)</f>
        <v/>
      </c>
      <c r="W337" s="18">
        <f>MAX(0,ROUNDDOWN(M337-J337-N337-K337-0,-3))</f>
        <v/>
      </c>
      <c r="X337" s="18">
        <f>MAX(0,ROUNDDOWN(M337-J337-N337-K337-R337,-3))</f>
        <v/>
      </c>
      <c r="Y337" s="18">
        <f>IF(W337&lt;=0,0,ROUNDDOWN((W337*LOOKUP(W337,{0,1950001,3300001,6950001,9000001,18000001,40000001},{0.05,0.1,0.2,0.23,0.33,0.4,0.45})-LOOKUP(W337,{0,1950001,3300001,6950001,9000001,18000001,40000001},{0,97500,427500,636000,1536000,2796000,4796000}))*1.021,-2))</f>
        <v/>
      </c>
      <c r="Z337" s="18">
        <f>IF(X337&lt;=0,0,ROUNDDOWN((X337*LOOKUP(X337,{0,1950001,3300001,6950001,9000001,18000001,40000001},{0.05,0.1,0.2,0.23,0.33,0.4,0.45})-LOOKUP(X337,{0,1950001,3300001,6950001,9000001,18000001,40000001},{0,97500,427500,636000,1536000,2796000,4796000}))*1.021,-2))</f>
        <v/>
      </c>
      <c r="AA337" s="18">
        <f>MAX(0,ROUNDDOWN(M337-J337-430000-L337-0,-3))</f>
        <v/>
      </c>
      <c r="AB337" s="18">
        <f>MAX(0,ROUNDDOWN(M337-J337-430000-L337-V337,-3))</f>
        <v/>
      </c>
      <c r="AC337" s="18">
        <f>IF(M337&lt;=450000,0,MAX(0,ROUNDDOWN(AA337*0.06-MIN(50000,AA337)*0.03,-2))+MAX(0,ROUNDDOWN(AA337*0.04-MIN(50000,AA337)*0.02,-2)))</f>
        <v/>
      </c>
      <c r="AD337" s="18">
        <f>IF(M337&lt;=450000,0,MAX(0,ROUNDDOWN(AB337*0.06-MIN(50000,AB337)*0.03,-2))+MAX(0,ROUNDDOWN(AB337*0.04-MIN(50000,AB337)*0.02,-2)))</f>
        <v/>
      </c>
      <c r="AE337" s="18">
        <f>Y337-Z337</f>
        <v/>
      </c>
      <c r="AF337" s="18">
        <f>AC337-AD337</f>
        <v/>
      </c>
      <c r="AG337" s="18">
        <f>AE337+AF337</f>
        <v/>
      </c>
      <c r="AH337" s="20">
        <f>IF(W337&lt;=0,0,LOOKUP(W337,{0,1950001,3300001,6950001,9000001,18000001,40000001},{0.05,0.1,0.2,0.23,0.33,0.4,0.45}))</f>
        <v/>
      </c>
    </row>
    <row r="338">
      <c r="A338" t="inlineStr">
        <is>
          <t>1万円刻み 特例あり一般12万円</t>
        </is>
      </c>
      <c r="B338" s="18">
        <f>'4_1万円刻み'!$A$86</f>
        <v/>
      </c>
      <c r="C338" s="19" t="n">
        <v>2026</v>
      </c>
      <c r="D338" t="inlineStr">
        <is>
          <t>はい</t>
        </is>
      </c>
      <c r="E338" s="18" t="n">
        <v>120000</v>
      </c>
      <c r="F338" s="18" t="n">
        <v>0</v>
      </c>
      <c r="G338" s="18" t="n">
        <v>0</v>
      </c>
      <c r="H338" s="18" t="n">
        <v>0</v>
      </c>
      <c r="I338" s="18" t="n">
        <v>0</v>
      </c>
      <c r="J338" s="18">
        <f>ROUND(MIN(B338/12,650000)*12*0.0915+MIN(B338/12,1390000)*12*(0.0504+0)+B338*0.005,0)</f>
        <v/>
      </c>
      <c r="K338" s="18" t="n">
        <v>0</v>
      </c>
      <c r="L338" s="18" t="n">
        <v>0</v>
      </c>
      <c r="M338" s="18">
        <f>ROUND(IF(C338&gt;=2026,IF(B338&lt;741000,0,IF(B338&lt;2191000,B338-740000,IF(B338&lt;2193000,1451000,IF(B338&lt;2196000,1453000,IF(B338&lt;2200000,1456000,IF(B338&lt;3600000,ROUNDDOWN(B338/4,-3)*2.8-80000,IF(B338&lt;6600000,ROUNDDOWN(B338/4,-3)*3.2-440000,IF(B338&lt;8500000,ROUNDDOWN(B338*0.9,0)-1100000,B338-1950000)))))))),IF(B338&lt;651000,0,IF(B338&lt;1900000,B338-650000,IF(B338&lt;3600000,ROUNDDOWN(B338/4,-3)*2.8-80000,IF(B338&lt;6600000,ROUNDDOWN(B338/4,-3)*3.2-440000,IF(B338&lt;8500000,ROUNDDOWN(B338*0.9,0)-1100000,B338-1950000)))))),0)</f>
        <v/>
      </c>
      <c r="N338" s="18">
        <f>IF(M338&gt;23500000,NA(),IF(C338&gt;=2026,IF(M338&lt;=4890000,1040000,IF(M338&lt;=6550000,670000,620000)),IF(M338&lt;=1320000,950000,IF(M338&lt;=3360000,880000,IF(M338&lt;=4890000,680000,IF(M338&lt;=6550000,630000,580000))))))</f>
        <v/>
      </c>
      <c r="O338" s="18">
        <f>IF(F338&lt;=0,IF(AND(D338="はい",C338&gt;=2026,C338&lt;=2027),IF(E338&lt;=0,0,IF(E338&lt;=30000,E338,IF(E338&lt;=60000,ROUNDUP(E338/2,0)+15000,IF(E338&lt;=120000,ROUNDUP(E338/4,0)+30000,60000)))),IF(E338&lt;=0,0,IF(E338&lt;=20000,E338,IF(E338&lt;=40000,ROUNDUP(E338/2,0)+10000,IF(E338&lt;=80000,ROUNDUP(E338/4,0)+20000,40000))))),IF(E338&lt;=0,IF(F338&lt;=0,0,IF(F338&lt;=25000,F338,IF(F338&lt;=50000,ROUNDUP(F338/2,0)+12500,IF(F338&lt;=100000,ROUNDUP(F338/4,0)+25000,50000)))),MAX(IF(F338&lt;=0,0,IF(F338&lt;=25000,F338,IF(F338&lt;=50000,ROUNDUP(F338/2,0)+12500,IF(F338&lt;=100000,ROUNDUP(F338/4,0)+25000,50000)))),MIN(IF(AND(D338="はい",C338&gt;=2026,C338&lt;=2027),IF(E338&lt;=0,0,IF(E338&lt;=30000,E338,IF(E338&lt;=60000,ROUNDUP(E338/2,0)+15000,IF(E338&lt;=120000,ROUNDUP(E338/4,0)+30000,60000)))),IF(E338&lt;=0,0,IF(E338&lt;=20000,E338,IF(E338&lt;=40000,ROUNDUP(E338/2,0)+10000,IF(E338&lt;=80000,ROUNDUP(E338/4,0)+20000,40000)))))+IF(F338&lt;=0,0,IF(F338&lt;=25000,F338,IF(F338&lt;=50000,ROUNDUP(F338/2,0)+12500,IF(F338&lt;=100000,ROUNDUP(F338/4,0)+25000,50000)))),IF(AND(D338="はい",C338&gt;=2026,C338&lt;=2027),60000,40000)))))</f>
        <v/>
      </c>
      <c r="P338" s="18">
        <f>IF(G338&lt;=0,0,IF(G338&lt;=20000,G338,IF(G338&lt;=40000,ROUNDUP(G338/2,0)+10000,IF(G338&lt;=80000,ROUNDUP(G338/4,0)+20000,40000))))</f>
        <v/>
      </c>
      <c r="Q338" s="18">
        <f>IF(I338&lt;=0,IF(H338&lt;=0,0,IF(H338&lt;=20000,H338,IF(H338&lt;=40000,ROUNDUP(H338/2,0)+10000,IF(H338&lt;=80000,ROUNDUP(H338/4,0)+20000,40000)))),IF(H338&lt;=0,IF(I338&lt;=0,0,IF(I338&lt;=25000,I338,IF(I338&lt;=50000,ROUNDUP(I338/2,0)+12500,IF(I338&lt;=100000,ROUNDUP(I338/4,0)+25000,50000)))),MAX(IF(I338&lt;=0,0,IF(I338&lt;=25000,I338,IF(I338&lt;=50000,ROUNDUP(I338/2,0)+12500,IF(I338&lt;=100000,ROUNDUP(I338/4,0)+25000,50000)))),MIN(IF(H338&lt;=0,0,IF(H338&lt;=20000,H338,IF(H338&lt;=40000,ROUNDUP(H338/2,0)+10000,IF(H338&lt;=80000,ROUNDUP(H338/4,0)+20000,40000))))+IF(I338&lt;=0,0,IF(I338&lt;=25000,I338,IF(I338&lt;=50000,ROUNDUP(I338/2,0)+12500,IF(I338&lt;=100000,ROUNDUP(I338/4,0)+25000,50000)))),40000))))</f>
        <v/>
      </c>
      <c r="R338" s="18">
        <f>MIN(120000,O338+P338+Q338)</f>
        <v/>
      </c>
      <c r="S338" s="18">
        <f>IF(F338&lt;=0,IF(E338&lt;=0,0,IF(E338&lt;=12000,E338,IF(E338&lt;=32000,ROUNDUP(E338/2,0)+6000,IF(E338&lt;=56000,ROUNDUP(E338/4,0)+14000,28000)))),IF(E338&lt;=0,IF(F338&lt;=0,0,IF(F338&lt;=15000,F338,IF(F338&lt;=40000,ROUNDUP(F338/2,0)+7500,IF(F338&lt;=70000,ROUNDUP(F338/4,0)+17500,35000)))),MAX(IF(F338&lt;=0,0,IF(F338&lt;=15000,F338,IF(F338&lt;=40000,ROUNDUP(F338/2,0)+7500,IF(F338&lt;=70000,ROUNDUP(F338/4,0)+17500,35000)))),MIN(IF(E338&lt;=0,0,IF(E338&lt;=12000,E338,IF(E338&lt;=32000,ROUNDUP(E338/2,0)+6000,IF(E338&lt;=56000,ROUNDUP(E338/4,0)+14000,28000))))+IF(F338&lt;=0,0,IF(F338&lt;=15000,F338,IF(F338&lt;=40000,ROUNDUP(F338/2,0)+7500,IF(F338&lt;=70000,ROUNDUP(F338/4,0)+17500,35000)))),28000))))</f>
        <v/>
      </c>
      <c r="T338" s="18">
        <f>IF(G338&lt;=0,0,IF(G338&lt;=12000,G338,IF(G338&lt;=32000,ROUNDUP(G338/2,0)+6000,IF(G338&lt;=56000,ROUNDUP(G338/4,0)+14000,28000))))</f>
        <v/>
      </c>
      <c r="U338" s="18">
        <f>IF(I338&lt;=0,IF(H338&lt;=0,0,IF(H338&lt;=12000,H338,IF(H338&lt;=32000,ROUNDUP(H338/2,0)+6000,IF(H338&lt;=56000,ROUNDUP(H338/4,0)+14000,28000)))),IF(H338&lt;=0,IF(I338&lt;=0,0,IF(I338&lt;=15000,I338,IF(I338&lt;=40000,ROUNDUP(I338/2,0)+7500,IF(I338&lt;=70000,ROUNDUP(I338/4,0)+17500,35000)))),MAX(IF(I338&lt;=0,0,IF(I338&lt;=15000,I338,IF(I338&lt;=40000,ROUNDUP(I338/2,0)+7500,IF(I338&lt;=70000,ROUNDUP(I338/4,0)+17500,35000)))),MIN(IF(H338&lt;=0,0,IF(H338&lt;=12000,H338,IF(H338&lt;=32000,ROUNDUP(H338/2,0)+6000,IF(H338&lt;=56000,ROUNDUP(H338/4,0)+14000,28000))))+IF(I338&lt;=0,0,IF(I338&lt;=15000,I338,IF(I338&lt;=40000,ROUNDUP(I338/2,0)+7500,IF(I338&lt;=70000,ROUNDUP(I338/4,0)+17500,35000)))),28000))))</f>
        <v/>
      </c>
      <c r="V338" s="18">
        <f>MIN(70000,S338+T338+U338)</f>
        <v/>
      </c>
      <c r="W338" s="18">
        <f>MAX(0,ROUNDDOWN(M338-J338-N338-K338-0,-3))</f>
        <v/>
      </c>
      <c r="X338" s="18">
        <f>MAX(0,ROUNDDOWN(M338-J338-N338-K338-R338,-3))</f>
        <v/>
      </c>
      <c r="Y338" s="18">
        <f>IF(W338&lt;=0,0,ROUNDDOWN((W338*LOOKUP(W338,{0,1950001,3300001,6950001,9000001,18000001,40000001},{0.05,0.1,0.2,0.23,0.33,0.4,0.45})-LOOKUP(W338,{0,1950001,3300001,6950001,9000001,18000001,40000001},{0,97500,427500,636000,1536000,2796000,4796000}))*1.021,-2))</f>
        <v/>
      </c>
      <c r="Z338" s="18">
        <f>IF(X338&lt;=0,0,ROUNDDOWN((X338*LOOKUP(X338,{0,1950001,3300001,6950001,9000001,18000001,40000001},{0.05,0.1,0.2,0.23,0.33,0.4,0.45})-LOOKUP(X338,{0,1950001,3300001,6950001,9000001,18000001,40000001},{0,97500,427500,636000,1536000,2796000,4796000}))*1.021,-2))</f>
        <v/>
      </c>
      <c r="AA338" s="18">
        <f>MAX(0,ROUNDDOWN(M338-J338-430000-L338-0,-3))</f>
        <v/>
      </c>
      <c r="AB338" s="18">
        <f>MAX(0,ROUNDDOWN(M338-J338-430000-L338-V338,-3))</f>
        <v/>
      </c>
      <c r="AC338" s="18">
        <f>IF(M338&lt;=450000,0,MAX(0,ROUNDDOWN(AA338*0.06-MIN(50000,AA338)*0.03,-2))+MAX(0,ROUNDDOWN(AA338*0.04-MIN(50000,AA338)*0.02,-2)))</f>
        <v/>
      </c>
      <c r="AD338" s="18">
        <f>IF(M338&lt;=450000,0,MAX(0,ROUNDDOWN(AB338*0.06-MIN(50000,AB338)*0.03,-2))+MAX(0,ROUNDDOWN(AB338*0.04-MIN(50000,AB338)*0.02,-2)))</f>
        <v/>
      </c>
      <c r="AE338" s="18">
        <f>Y338-Z338</f>
        <v/>
      </c>
      <c r="AF338" s="18">
        <f>AC338-AD338</f>
        <v/>
      </c>
      <c r="AG338" s="18">
        <f>AE338+AF338</f>
        <v/>
      </c>
      <c r="AH338" s="20">
        <f>IF(W338&lt;=0,0,LOOKUP(W338,{0,1950001,3300001,6950001,9000001,18000001,40000001},{0.05,0.1,0.2,0.23,0.33,0.4,0.45}))</f>
        <v/>
      </c>
    </row>
    <row r="339">
      <c r="A339" t="inlineStr">
        <is>
          <t>1万円刻み 3区分8万円ずつ</t>
        </is>
      </c>
      <c r="B339" s="18">
        <f>'4_1万円刻み'!$A$87</f>
        <v/>
      </c>
      <c r="C339" s="19" t="n">
        <v>2026</v>
      </c>
      <c r="D339" t="inlineStr">
        <is>
          <t>いいえ</t>
        </is>
      </c>
      <c r="E339" s="18" t="n">
        <v>80000</v>
      </c>
      <c r="F339" s="18" t="n">
        <v>0</v>
      </c>
      <c r="G339" s="18" t="n">
        <v>80000</v>
      </c>
      <c r="H339" s="18" t="n">
        <v>80000</v>
      </c>
      <c r="I339" s="18" t="n">
        <v>0</v>
      </c>
      <c r="J339" s="18">
        <f>ROUND(MIN(B339/12,650000)*12*0.0915+MIN(B339/12,1390000)*12*(0.0504+0)+B339*0.005,0)</f>
        <v/>
      </c>
      <c r="K339" s="18" t="n">
        <v>0</v>
      </c>
      <c r="L339" s="18" t="n">
        <v>0</v>
      </c>
      <c r="M339" s="18">
        <f>ROUND(IF(C339&gt;=2026,IF(B339&lt;741000,0,IF(B339&lt;2191000,B339-740000,IF(B339&lt;2193000,1451000,IF(B339&lt;2196000,1453000,IF(B339&lt;2200000,1456000,IF(B339&lt;3600000,ROUNDDOWN(B339/4,-3)*2.8-80000,IF(B339&lt;6600000,ROUNDDOWN(B339/4,-3)*3.2-440000,IF(B339&lt;8500000,ROUNDDOWN(B339*0.9,0)-1100000,B339-1950000)))))))),IF(B339&lt;651000,0,IF(B339&lt;1900000,B339-650000,IF(B339&lt;3600000,ROUNDDOWN(B339/4,-3)*2.8-80000,IF(B339&lt;6600000,ROUNDDOWN(B339/4,-3)*3.2-440000,IF(B339&lt;8500000,ROUNDDOWN(B339*0.9,0)-1100000,B339-1950000)))))),0)</f>
        <v/>
      </c>
      <c r="N339" s="18">
        <f>IF(M339&gt;23500000,NA(),IF(C339&gt;=2026,IF(M339&lt;=4890000,1040000,IF(M339&lt;=6550000,670000,620000)),IF(M339&lt;=1320000,950000,IF(M339&lt;=3360000,880000,IF(M339&lt;=4890000,680000,IF(M339&lt;=6550000,630000,580000))))))</f>
        <v/>
      </c>
      <c r="O339" s="18">
        <f>IF(F339&lt;=0,IF(AND(D339="はい",C339&gt;=2026,C339&lt;=2027),IF(E339&lt;=0,0,IF(E339&lt;=30000,E339,IF(E339&lt;=60000,ROUNDUP(E339/2,0)+15000,IF(E339&lt;=120000,ROUNDUP(E339/4,0)+30000,60000)))),IF(E339&lt;=0,0,IF(E339&lt;=20000,E339,IF(E339&lt;=40000,ROUNDUP(E339/2,0)+10000,IF(E339&lt;=80000,ROUNDUP(E339/4,0)+20000,40000))))),IF(E339&lt;=0,IF(F339&lt;=0,0,IF(F339&lt;=25000,F339,IF(F339&lt;=50000,ROUNDUP(F339/2,0)+12500,IF(F339&lt;=100000,ROUNDUP(F339/4,0)+25000,50000)))),MAX(IF(F339&lt;=0,0,IF(F339&lt;=25000,F339,IF(F339&lt;=50000,ROUNDUP(F339/2,0)+12500,IF(F339&lt;=100000,ROUNDUP(F339/4,0)+25000,50000)))),MIN(IF(AND(D339="はい",C339&gt;=2026,C339&lt;=2027),IF(E339&lt;=0,0,IF(E339&lt;=30000,E339,IF(E339&lt;=60000,ROUNDUP(E339/2,0)+15000,IF(E339&lt;=120000,ROUNDUP(E339/4,0)+30000,60000)))),IF(E339&lt;=0,0,IF(E339&lt;=20000,E339,IF(E339&lt;=40000,ROUNDUP(E339/2,0)+10000,IF(E339&lt;=80000,ROUNDUP(E339/4,0)+20000,40000)))))+IF(F339&lt;=0,0,IF(F339&lt;=25000,F339,IF(F339&lt;=50000,ROUNDUP(F339/2,0)+12500,IF(F339&lt;=100000,ROUNDUP(F339/4,0)+25000,50000)))),IF(AND(D339="はい",C339&gt;=2026,C339&lt;=2027),60000,40000)))))</f>
        <v/>
      </c>
      <c r="P339" s="18">
        <f>IF(G339&lt;=0,0,IF(G339&lt;=20000,G339,IF(G339&lt;=40000,ROUNDUP(G339/2,0)+10000,IF(G339&lt;=80000,ROUNDUP(G339/4,0)+20000,40000))))</f>
        <v/>
      </c>
      <c r="Q339" s="18">
        <f>IF(I339&lt;=0,IF(H339&lt;=0,0,IF(H339&lt;=20000,H339,IF(H339&lt;=40000,ROUNDUP(H339/2,0)+10000,IF(H339&lt;=80000,ROUNDUP(H339/4,0)+20000,40000)))),IF(H339&lt;=0,IF(I339&lt;=0,0,IF(I339&lt;=25000,I339,IF(I339&lt;=50000,ROUNDUP(I339/2,0)+12500,IF(I339&lt;=100000,ROUNDUP(I339/4,0)+25000,50000)))),MAX(IF(I339&lt;=0,0,IF(I339&lt;=25000,I339,IF(I339&lt;=50000,ROUNDUP(I339/2,0)+12500,IF(I339&lt;=100000,ROUNDUP(I339/4,0)+25000,50000)))),MIN(IF(H339&lt;=0,0,IF(H339&lt;=20000,H339,IF(H339&lt;=40000,ROUNDUP(H339/2,0)+10000,IF(H339&lt;=80000,ROUNDUP(H339/4,0)+20000,40000))))+IF(I339&lt;=0,0,IF(I339&lt;=25000,I339,IF(I339&lt;=50000,ROUNDUP(I339/2,0)+12500,IF(I339&lt;=100000,ROUNDUP(I339/4,0)+25000,50000)))),40000))))</f>
        <v/>
      </c>
      <c r="R339" s="18">
        <f>MIN(120000,O339+P339+Q339)</f>
        <v/>
      </c>
      <c r="S339" s="18">
        <f>IF(F339&lt;=0,IF(E339&lt;=0,0,IF(E339&lt;=12000,E339,IF(E339&lt;=32000,ROUNDUP(E339/2,0)+6000,IF(E339&lt;=56000,ROUNDUP(E339/4,0)+14000,28000)))),IF(E339&lt;=0,IF(F339&lt;=0,0,IF(F339&lt;=15000,F339,IF(F339&lt;=40000,ROUNDUP(F339/2,0)+7500,IF(F339&lt;=70000,ROUNDUP(F339/4,0)+17500,35000)))),MAX(IF(F339&lt;=0,0,IF(F339&lt;=15000,F339,IF(F339&lt;=40000,ROUNDUP(F339/2,0)+7500,IF(F339&lt;=70000,ROUNDUP(F339/4,0)+17500,35000)))),MIN(IF(E339&lt;=0,0,IF(E339&lt;=12000,E339,IF(E339&lt;=32000,ROUNDUP(E339/2,0)+6000,IF(E339&lt;=56000,ROUNDUP(E339/4,0)+14000,28000))))+IF(F339&lt;=0,0,IF(F339&lt;=15000,F339,IF(F339&lt;=40000,ROUNDUP(F339/2,0)+7500,IF(F339&lt;=70000,ROUNDUP(F339/4,0)+17500,35000)))),28000))))</f>
        <v/>
      </c>
      <c r="T339" s="18">
        <f>IF(G339&lt;=0,0,IF(G339&lt;=12000,G339,IF(G339&lt;=32000,ROUNDUP(G339/2,0)+6000,IF(G339&lt;=56000,ROUNDUP(G339/4,0)+14000,28000))))</f>
        <v/>
      </c>
      <c r="U339" s="18">
        <f>IF(I339&lt;=0,IF(H339&lt;=0,0,IF(H339&lt;=12000,H339,IF(H339&lt;=32000,ROUNDUP(H339/2,0)+6000,IF(H339&lt;=56000,ROUNDUP(H339/4,0)+14000,28000)))),IF(H339&lt;=0,IF(I339&lt;=0,0,IF(I339&lt;=15000,I339,IF(I339&lt;=40000,ROUNDUP(I339/2,0)+7500,IF(I339&lt;=70000,ROUNDUP(I339/4,0)+17500,35000)))),MAX(IF(I339&lt;=0,0,IF(I339&lt;=15000,I339,IF(I339&lt;=40000,ROUNDUP(I339/2,0)+7500,IF(I339&lt;=70000,ROUNDUP(I339/4,0)+17500,35000)))),MIN(IF(H339&lt;=0,0,IF(H339&lt;=12000,H339,IF(H339&lt;=32000,ROUNDUP(H339/2,0)+6000,IF(H339&lt;=56000,ROUNDUP(H339/4,0)+14000,28000))))+IF(I339&lt;=0,0,IF(I339&lt;=15000,I339,IF(I339&lt;=40000,ROUNDUP(I339/2,0)+7500,IF(I339&lt;=70000,ROUNDUP(I339/4,0)+17500,35000)))),28000))))</f>
        <v/>
      </c>
      <c r="V339" s="18">
        <f>MIN(70000,S339+T339+U339)</f>
        <v/>
      </c>
      <c r="W339" s="18">
        <f>MAX(0,ROUNDDOWN(M339-J339-N339-K339-0,-3))</f>
        <v/>
      </c>
      <c r="X339" s="18">
        <f>MAX(0,ROUNDDOWN(M339-J339-N339-K339-R339,-3))</f>
        <v/>
      </c>
      <c r="Y339" s="18">
        <f>IF(W339&lt;=0,0,ROUNDDOWN((W339*LOOKUP(W339,{0,1950001,3300001,6950001,9000001,18000001,40000001},{0.05,0.1,0.2,0.23,0.33,0.4,0.45})-LOOKUP(W339,{0,1950001,3300001,6950001,9000001,18000001,40000001},{0,97500,427500,636000,1536000,2796000,4796000}))*1.021,-2))</f>
        <v/>
      </c>
      <c r="Z339" s="18">
        <f>IF(X339&lt;=0,0,ROUNDDOWN((X339*LOOKUP(X339,{0,1950001,3300001,6950001,9000001,18000001,40000001},{0.05,0.1,0.2,0.23,0.33,0.4,0.45})-LOOKUP(X339,{0,1950001,3300001,6950001,9000001,18000001,40000001},{0,97500,427500,636000,1536000,2796000,4796000}))*1.021,-2))</f>
        <v/>
      </c>
      <c r="AA339" s="18">
        <f>MAX(0,ROUNDDOWN(M339-J339-430000-L339-0,-3))</f>
        <v/>
      </c>
      <c r="AB339" s="18">
        <f>MAX(0,ROUNDDOWN(M339-J339-430000-L339-V339,-3))</f>
        <v/>
      </c>
      <c r="AC339" s="18">
        <f>IF(M339&lt;=450000,0,MAX(0,ROUNDDOWN(AA339*0.06-MIN(50000,AA339)*0.03,-2))+MAX(0,ROUNDDOWN(AA339*0.04-MIN(50000,AA339)*0.02,-2)))</f>
        <v/>
      </c>
      <c r="AD339" s="18">
        <f>IF(M339&lt;=450000,0,MAX(0,ROUNDDOWN(AB339*0.06-MIN(50000,AB339)*0.03,-2))+MAX(0,ROUNDDOWN(AB339*0.04-MIN(50000,AB339)*0.02,-2)))</f>
        <v/>
      </c>
      <c r="AE339" s="18">
        <f>Y339-Z339</f>
        <v/>
      </c>
      <c r="AF339" s="18">
        <f>AC339-AD339</f>
        <v/>
      </c>
      <c r="AG339" s="18">
        <f>AE339+AF339</f>
        <v/>
      </c>
      <c r="AH339" s="20">
        <f>IF(W339&lt;=0,0,LOOKUP(W339,{0,1950001,3300001,6950001,9000001,18000001,40000001},{0.05,0.1,0.2,0.23,0.33,0.4,0.45}))</f>
        <v/>
      </c>
    </row>
    <row r="340">
      <c r="A340" t="inlineStr">
        <is>
          <t>1万円刻み 一般8万円</t>
        </is>
      </c>
      <c r="B340" s="18">
        <f>'4_1万円刻み'!$A$87</f>
        <v/>
      </c>
      <c r="C340" s="19" t="n">
        <v>2026</v>
      </c>
      <c r="D340" t="inlineStr">
        <is>
          <t>いいえ</t>
        </is>
      </c>
      <c r="E340" s="18" t="n">
        <v>80000</v>
      </c>
      <c r="F340" s="18" t="n">
        <v>0</v>
      </c>
      <c r="G340" s="18" t="n">
        <v>0</v>
      </c>
      <c r="H340" s="18" t="n">
        <v>0</v>
      </c>
      <c r="I340" s="18" t="n">
        <v>0</v>
      </c>
      <c r="J340" s="18">
        <f>ROUND(MIN(B340/12,650000)*12*0.0915+MIN(B340/12,1390000)*12*(0.0504+0)+B340*0.005,0)</f>
        <v/>
      </c>
      <c r="K340" s="18" t="n">
        <v>0</v>
      </c>
      <c r="L340" s="18" t="n">
        <v>0</v>
      </c>
      <c r="M340" s="18">
        <f>ROUND(IF(C340&gt;=2026,IF(B340&lt;741000,0,IF(B340&lt;2191000,B340-740000,IF(B340&lt;2193000,1451000,IF(B340&lt;2196000,1453000,IF(B340&lt;2200000,1456000,IF(B340&lt;3600000,ROUNDDOWN(B340/4,-3)*2.8-80000,IF(B340&lt;6600000,ROUNDDOWN(B340/4,-3)*3.2-440000,IF(B340&lt;8500000,ROUNDDOWN(B340*0.9,0)-1100000,B340-1950000)))))))),IF(B340&lt;651000,0,IF(B340&lt;1900000,B340-650000,IF(B340&lt;3600000,ROUNDDOWN(B340/4,-3)*2.8-80000,IF(B340&lt;6600000,ROUNDDOWN(B340/4,-3)*3.2-440000,IF(B340&lt;8500000,ROUNDDOWN(B340*0.9,0)-1100000,B340-1950000)))))),0)</f>
        <v/>
      </c>
      <c r="N340" s="18">
        <f>IF(M340&gt;23500000,NA(),IF(C340&gt;=2026,IF(M340&lt;=4890000,1040000,IF(M340&lt;=6550000,670000,620000)),IF(M340&lt;=1320000,950000,IF(M340&lt;=3360000,880000,IF(M340&lt;=4890000,680000,IF(M340&lt;=6550000,630000,580000))))))</f>
        <v/>
      </c>
      <c r="O340" s="18">
        <f>IF(F340&lt;=0,IF(AND(D340="はい",C340&gt;=2026,C340&lt;=2027),IF(E340&lt;=0,0,IF(E340&lt;=30000,E340,IF(E340&lt;=60000,ROUNDUP(E340/2,0)+15000,IF(E340&lt;=120000,ROUNDUP(E340/4,0)+30000,60000)))),IF(E340&lt;=0,0,IF(E340&lt;=20000,E340,IF(E340&lt;=40000,ROUNDUP(E340/2,0)+10000,IF(E340&lt;=80000,ROUNDUP(E340/4,0)+20000,40000))))),IF(E340&lt;=0,IF(F340&lt;=0,0,IF(F340&lt;=25000,F340,IF(F340&lt;=50000,ROUNDUP(F340/2,0)+12500,IF(F340&lt;=100000,ROUNDUP(F340/4,0)+25000,50000)))),MAX(IF(F340&lt;=0,0,IF(F340&lt;=25000,F340,IF(F340&lt;=50000,ROUNDUP(F340/2,0)+12500,IF(F340&lt;=100000,ROUNDUP(F340/4,0)+25000,50000)))),MIN(IF(AND(D340="はい",C340&gt;=2026,C340&lt;=2027),IF(E340&lt;=0,0,IF(E340&lt;=30000,E340,IF(E340&lt;=60000,ROUNDUP(E340/2,0)+15000,IF(E340&lt;=120000,ROUNDUP(E340/4,0)+30000,60000)))),IF(E340&lt;=0,0,IF(E340&lt;=20000,E340,IF(E340&lt;=40000,ROUNDUP(E340/2,0)+10000,IF(E340&lt;=80000,ROUNDUP(E340/4,0)+20000,40000)))))+IF(F340&lt;=0,0,IF(F340&lt;=25000,F340,IF(F340&lt;=50000,ROUNDUP(F340/2,0)+12500,IF(F340&lt;=100000,ROUNDUP(F340/4,0)+25000,50000)))),IF(AND(D340="はい",C340&gt;=2026,C340&lt;=2027),60000,40000)))))</f>
        <v/>
      </c>
      <c r="P340" s="18">
        <f>IF(G340&lt;=0,0,IF(G340&lt;=20000,G340,IF(G340&lt;=40000,ROUNDUP(G340/2,0)+10000,IF(G340&lt;=80000,ROUNDUP(G340/4,0)+20000,40000))))</f>
        <v/>
      </c>
      <c r="Q340" s="18">
        <f>IF(I340&lt;=0,IF(H340&lt;=0,0,IF(H340&lt;=20000,H340,IF(H340&lt;=40000,ROUNDUP(H340/2,0)+10000,IF(H340&lt;=80000,ROUNDUP(H340/4,0)+20000,40000)))),IF(H340&lt;=0,IF(I340&lt;=0,0,IF(I340&lt;=25000,I340,IF(I340&lt;=50000,ROUNDUP(I340/2,0)+12500,IF(I340&lt;=100000,ROUNDUP(I340/4,0)+25000,50000)))),MAX(IF(I340&lt;=0,0,IF(I340&lt;=25000,I340,IF(I340&lt;=50000,ROUNDUP(I340/2,0)+12500,IF(I340&lt;=100000,ROUNDUP(I340/4,0)+25000,50000)))),MIN(IF(H340&lt;=0,0,IF(H340&lt;=20000,H340,IF(H340&lt;=40000,ROUNDUP(H340/2,0)+10000,IF(H340&lt;=80000,ROUNDUP(H340/4,0)+20000,40000))))+IF(I340&lt;=0,0,IF(I340&lt;=25000,I340,IF(I340&lt;=50000,ROUNDUP(I340/2,0)+12500,IF(I340&lt;=100000,ROUNDUP(I340/4,0)+25000,50000)))),40000))))</f>
        <v/>
      </c>
      <c r="R340" s="18">
        <f>MIN(120000,O340+P340+Q340)</f>
        <v/>
      </c>
      <c r="S340" s="18">
        <f>IF(F340&lt;=0,IF(E340&lt;=0,0,IF(E340&lt;=12000,E340,IF(E340&lt;=32000,ROUNDUP(E340/2,0)+6000,IF(E340&lt;=56000,ROUNDUP(E340/4,0)+14000,28000)))),IF(E340&lt;=0,IF(F340&lt;=0,0,IF(F340&lt;=15000,F340,IF(F340&lt;=40000,ROUNDUP(F340/2,0)+7500,IF(F340&lt;=70000,ROUNDUP(F340/4,0)+17500,35000)))),MAX(IF(F340&lt;=0,0,IF(F340&lt;=15000,F340,IF(F340&lt;=40000,ROUNDUP(F340/2,0)+7500,IF(F340&lt;=70000,ROUNDUP(F340/4,0)+17500,35000)))),MIN(IF(E340&lt;=0,0,IF(E340&lt;=12000,E340,IF(E340&lt;=32000,ROUNDUP(E340/2,0)+6000,IF(E340&lt;=56000,ROUNDUP(E340/4,0)+14000,28000))))+IF(F340&lt;=0,0,IF(F340&lt;=15000,F340,IF(F340&lt;=40000,ROUNDUP(F340/2,0)+7500,IF(F340&lt;=70000,ROUNDUP(F340/4,0)+17500,35000)))),28000))))</f>
        <v/>
      </c>
      <c r="T340" s="18">
        <f>IF(G340&lt;=0,0,IF(G340&lt;=12000,G340,IF(G340&lt;=32000,ROUNDUP(G340/2,0)+6000,IF(G340&lt;=56000,ROUNDUP(G340/4,0)+14000,28000))))</f>
        <v/>
      </c>
      <c r="U340" s="18">
        <f>IF(I340&lt;=0,IF(H340&lt;=0,0,IF(H340&lt;=12000,H340,IF(H340&lt;=32000,ROUNDUP(H340/2,0)+6000,IF(H340&lt;=56000,ROUNDUP(H340/4,0)+14000,28000)))),IF(H340&lt;=0,IF(I340&lt;=0,0,IF(I340&lt;=15000,I340,IF(I340&lt;=40000,ROUNDUP(I340/2,0)+7500,IF(I340&lt;=70000,ROUNDUP(I340/4,0)+17500,35000)))),MAX(IF(I340&lt;=0,0,IF(I340&lt;=15000,I340,IF(I340&lt;=40000,ROUNDUP(I340/2,0)+7500,IF(I340&lt;=70000,ROUNDUP(I340/4,0)+17500,35000)))),MIN(IF(H340&lt;=0,0,IF(H340&lt;=12000,H340,IF(H340&lt;=32000,ROUNDUP(H340/2,0)+6000,IF(H340&lt;=56000,ROUNDUP(H340/4,0)+14000,28000))))+IF(I340&lt;=0,0,IF(I340&lt;=15000,I340,IF(I340&lt;=40000,ROUNDUP(I340/2,0)+7500,IF(I340&lt;=70000,ROUNDUP(I340/4,0)+17500,35000)))),28000))))</f>
        <v/>
      </c>
      <c r="V340" s="18">
        <f>MIN(70000,S340+T340+U340)</f>
        <v/>
      </c>
      <c r="W340" s="18">
        <f>MAX(0,ROUNDDOWN(M340-J340-N340-K340-0,-3))</f>
        <v/>
      </c>
      <c r="X340" s="18">
        <f>MAX(0,ROUNDDOWN(M340-J340-N340-K340-R340,-3))</f>
        <v/>
      </c>
      <c r="Y340" s="18">
        <f>IF(W340&lt;=0,0,ROUNDDOWN((W340*LOOKUP(W340,{0,1950001,3300001,6950001,9000001,18000001,40000001},{0.05,0.1,0.2,0.23,0.33,0.4,0.45})-LOOKUP(W340,{0,1950001,3300001,6950001,9000001,18000001,40000001},{0,97500,427500,636000,1536000,2796000,4796000}))*1.021,-2))</f>
        <v/>
      </c>
      <c r="Z340" s="18">
        <f>IF(X340&lt;=0,0,ROUNDDOWN((X340*LOOKUP(X340,{0,1950001,3300001,6950001,9000001,18000001,40000001},{0.05,0.1,0.2,0.23,0.33,0.4,0.45})-LOOKUP(X340,{0,1950001,3300001,6950001,9000001,18000001,40000001},{0,97500,427500,636000,1536000,2796000,4796000}))*1.021,-2))</f>
        <v/>
      </c>
      <c r="AA340" s="18">
        <f>MAX(0,ROUNDDOWN(M340-J340-430000-L340-0,-3))</f>
        <v/>
      </c>
      <c r="AB340" s="18">
        <f>MAX(0,ROUNDDOWN(M340-J340-430000-L340-V340,-3))</f>
        <v/>
      </c>
      <c r="AC340" s="18">
        <f>IF(M340&lt;=450000,0,MAX(0,ROUNDDOWN(AA340*0.06-MIN(50000,AA340)*0.03,-2))+MAX(0,ROUNDDOWN(AA340*0.04-MIN(50000,AA340)*0.02,-2)))</f>
        <v/>
      </c>
      <c r="AD340" s="18">
        <f>IF(M340&lt;=450000,0,MAX(0,ROUNDDOWN(AB340*0.06-MIN(50000,AB340)*0.03,-2))+MAX(0,ROUNDDOWN(AB340*0.04-MIN(50000,AB340)*0.02,-2)))</f>
        <v/>
      </c>
      <c r="AE340" s="18">
        <f>Y340-Z340</f>
        <v/>
      </c>
      <c r="AF340" s="18">
        <f>AC340-AD340</f>
        <v/>
      </c>
      <c r="AG340" s="18">
        <f>AE340+AF340</f>
        <v/>
      </c>
      <c r="AH340" s="20">
        <f>IF(W340&lt;=0,0,LOOKUP(W340,{0,1950001,3300001,6950001,9000001,18000001,40000001},{0.05,0.1,0.2,0.23,0.33,0.4,0.45}))</f>
        <v/>
      </c>
    </row>
    <row r="341">
      <c r="A341" t="inlineStr">
        <is>
          <t>1万円刻み 特例あり一般12万円</t>
        </is>
      </c>
      <c r="B341" s="18">
        <f>'4_1万円刻み'!$A$87</f>
        <v/>
      </c>
      <c r="C341" s="19" t="n">
        <v>2026</v>
      </c>
      <c r="D341" t="inlineStr">
        <is>
          <t>はい</t>
        </is>
      </c>
      <c r="E341" s="18" t="n">
        <v>120000</v>
      </c>
      <c r="F341" s="18" t="n">
        <v>0</v>
      </c>
      <c r="G341" s="18" t="n">
        <v>0</v>
      </c>
      <c r="H341" s="18" t="n">
        <v>0</v>
      </c>
      <c r="I341" s="18" t="n">
        <v>0</v>
      </c>
      <c r="J341" s="18">
        <f>ROUND(MIN(B341/12,650000)*12*0.0915+MIN(B341/12,1390000)*12*(0.0504+0)+B341*0.005,0)</f>
        <v/>
      </c>
      <c r="K341" s="18" t="n">
        <v>0</v>
      </c>
      <c r="L341" s="18" t="n">
        <v>0</v>
      </c>
      <c r="M341" s="18">
        <f>ROUND(IF(C341&gt;=2026,IF(B341&lt;741000,0,IF(B341&lt;2191000,B341-740000,IF(B341&lt;2193000,1451000,IF(B341&lt;2196000,1453000,IF(B341&lt;2200000,1456000,IF(B341&lt;3600000,ROUNDDOWN(B341/4,-3)*2.8-80000,IF(B341&lt;6600000,ROUNDDOWN(B341/4,-3)*3.2-440000,IF(B341&lt;8500000,ROUNDDOWN(B341*0.9,0)-1100000,B341-1950000)))))))),IF(B341&lt;651000,0,IF(B341&lt;1900000,B341-650000,IF(B341&lt;3600000,ROUNDDOWN(B341/4,-3)*2.8-80000,IF(B341&lt;6600000,ROUNDDOWN(B341/4,-3)*3.2-440000,IF(B341&lt;8500000,ROUNDDOWN(B341*0.9,0)-1100000,B341-1950000)))))),0)</f>
        <v/>
      </c>
      <c r="N341" s="18">
        <f>IF(M341&gt;23500000,NA(),IF(C341&gt;=2026,IF(M341&lt;=4890000,1040000,IF(M341&lt;=6550000,670000,620000)),IF(M341&lt;=1320000,950000,IF(M341&lt;=3360000,880000,IF(M341&lt;=4890000,680000,IF(M341&lt;=6550000,630000,580000))))))</f>
        <v/>
      </c>
      <c r="O341" s="18">
        <f>IF(F341&lt;=0,IF(AND(D341="はい",C341&gt;=2026,C341&lt;=2027),IF(E341&lt;=0,0,IF(E341&lt;=30000,E341,IF(E341&lt;=60000,ROUNDUP(E341/2,0)+15000,IF(E341&lt;=120000,ROUNDUP(E341/4,0)+30000,60000)))),IF(E341&lt;=0,0,IF(E341&lt;=20000,E341,IF(E341&lt;=40000,ROUNDUP(E341/2,0)+10000,IF(E341&lt;=80000,ROUNDUP(E341/4,0)+20000,40000))))),IF(E341&lt;=0,IF(F341&lt;=0,0,IF(F341&lt;=25000,F341,IF(F341&lt;=50000,ROUNDUP(F341/2,0)+12500,IF(F341&lt;=100000,ROUNDUP(F341/4,0)+25000,50000)))),MAX(IF(F341&lt;=0,0,IF(F341&lt;=25000,F341,IF(F341&lt;=50000,ROUNDUP(F341/2,0)+12500,IF(F341&lt;=100000,ROUNDUP(F341/4,0)+25000,50000)))),MIN(IF(AND(D341="はい",C341&gt;=2026,C341&lt;=2027),IF(E341&lt;=0,0,IF(E341&lt;=30000,E341,IF(E341&lt;=60000,ROUNDUP(E341/2,0)+15000,IF(E341&lt;=120000,ROUNDUP(E341/4,0)+30000,60000)))),IF(E341&lt;=0,0,IF(E341&lt;=20000,E341,IF(E341&lt;=40000,ROUNDUP(E341/2,0)+10000,IF(E341&lt;=80000,ROUNDUP(E341/4,0)+20000,40000)))))+IF(F341&lt;=0,0,IF(F341&lt;=25000,F341,IF(F341&lt;=50000,ROUNDUP(F341/2,0)+12500,IF(F341&lt;=100000,ROUNDUP(F341/4,0)+25000,50000)))),IF(AND(D341="はい",C341&gt;=2026,C341&lt;=2027),60000,40000)))))</f>
        <v/>
      </c>
      <c r="P341" s="18">
        <f>IF(G341&lt;=0,0,IF(G341&lt;=20000,G341,IF(G341&lt;=40000,ROUNDUP(G341/2,0)+10000,IF(G341&lt;=80000,ROUNDUP(G341/4,0)+20000,40000))))</f>
        <v/>
      </c>
      <c r="Q341" s="18">
        <f>IF(I341&lt;=0,IF(H341&lt;=0,0,IF(H341&lt;=20000,H341,IF(H341&lt;=40000,ROUNDUP(H341/2,0)+10000,IF(H341&lt;=80000,ROUNDUP(H341/4,0)+20000,40000)))),IF(H341&lt;=0,IF(I341&lt;=0,0,IF(I341&lt;=25000,I341,IF(I341&lt;=50000,ROUNDUP(I341/2,0)+12500,IF(I341&lt;=100000,ROUNDUP(I341/4,0)+25000,50000)))),MAX(IF(I341&lt;=0,0,IF(I341&lt;=25000,I341,IF(I341&lt;=50000,ROUNDUP(I341/2,0)+12500,IF(I341&lt;=100000,ROUNDUP(I341/4,0)+25000,50000)))),MIN(IF(H341&lt;=0,0,IF(H341&lt;=20000,H341,IF(H341&lt;=40000,ROUNDUP(H341/2,0)+10000,IF(H341&lt;=80000,ROUNDUP(H341/4,0)+20000,40000))))+IF(I341&lt;=0,0,IF(I341&lt;=25000,I341,IF(I341&lt;=50000,ROUNDUP(I341/2,0)+12500,IF(I341&lt;=100000,ROUNDUP(I341/4,0)+25000,50000)))),40000))))</f>
        <v/>
      </c>
      <c r="R341" s="18">
        <f>MIN(120000,O341+P341+Q341)</f>
        <v/>
      </c>
      <c r="S341" s="18">
        <f>IF(F341&lt;=0,IF(E341&lt;=0,0,IF(E341&lt;=12000,E341,IF(E341&lt;=32000,ROUNDUP(E341/2,0)+6000,IF(E341&lt;=56000,ROUNDUP(E341/4,0)+14000,28000)))),IF(E341&lt;=0,IF(F341&lt;=0,0,IF(F341&lt;=15000,F341,IF(F341&lt;=40000,ROUNDUP(F341/2,0)+7500,IF(F341&lt;=70000,ROUNDUP(F341/4,0)+17500,35000)))),MAX(IF(F341&lt;=0,0,IF(F341&lt;=15000,F341,IF(F341&lt;=40000,ROUNDUP(F341/2,0)+7500,IF(F341&lt;=70000,ROUNDUP(F341/4,0)+17500,35000)))),MIN(IF(E341&lt;=0,0,IF(E341&lt;=12000,E341,IF(E341&lt;=32000,ROUNDUP(E341/2,0)+6000,IF(E341&lt;=56000,ROUNDUP(E341/4,0)+14000,28000))))+IF(F341&lt;=0,0,IF(F341&lt;=15000,F341,IF(F341&lt;=40000,ROUNDUP(F341/2,0)+7500,IF(F341&lt;=70000,ROUNDUP(F341/4,0)+17500,35000)))),28000))))</f>
        <v/>
      </c>
      <c r="T341" s="18">
        <f>IF(G341&lt;=0,0,IF(G341&lt;=12000,G341,IF(G341&lt;=32000,ROUNDUP(G341/2,0)+6000,IF(G341&lt;=56000,ROUNDUP(G341/4,0)+14000,28000))))</f>
        <v/>
      </c>
      <c r="U341" s="18">
        <f>IF(I341&lt;=0,IF(H341&lt;=0,0,IF(H341&lt;=12000,H341,IF(H341&lt;=32000,ROUNDUP(H341/2,0)+6000,IF(H341&lt;=56000,ROUNDUP(H341/4,0)+14000,28000)))),IF(H341&lt;=0,IF(I341&lt;=0,0,IF(I341&lt;=15000,I341,IF(I341&lt;=40000,ROUNDUP(I341/2,0)+7500,IF(I341&lt;=70000,ROUNDUP(I341/4,0)+17500,35000)))),MAX(IF(I341&lt;=0,0,IF(I341&lt;=15000,I341,IF(I341&lt;=40000,ROUNDUP(I341/2,0)+7500,IF(I341&lt;=70000,ROUNDUP(I341/4,0)+17500,35000)))),MIN(IF(H341&lt;=0,0,IF(H341&lt;=12000,H341,IF(H341&lt;=32000,ROUNDUP(H341/2,0)+6000,IF(H341&lt;=56000,ROUNDUP(H341/4,0)+14000,28000))))+IF(I341&lt;=0,0,IF(I341&lt;=15000,I341,IF(I341&lt;=40000,ROUNDUP(I341/2,0)+7500,IF(I341&lt;=70000,ROUNDUP(I341/4,0)+17500,35000)))),28000))))</f>
        <v/>
      </c>
      <c r="V341" s="18">
        <f>MIN(70000,S341+T341+U341)</f>
        <v/>
      </c>
      <c r="W341" s="18">
        <f>MAX(0,ROUNDDOWN(M341-J341-N341-K341-0,-3))</f>
        <v/>
      </c>
      <c r="X341" s="18">
        <f>MAX(0,ROUNDDOWN(M341-J341-N341-K341-R341,-3))</f>
        <v/>
      </c>
      <c r="Y341" s="18">
        <f>IF(W341&lt;=0,0,ROUNDDOWN((W341*LOOKUP(W341,{0,1950001,3300001,6950001,9000001,18000001,40000001},{0.05,0.1,0.2,0.23,0.33,0.4,0.45})-LOOKUP(W341,{0,1950001,3300001,6950001,9000001,18000001,40000001},{0,97500,427500,636000,1536000,2796000,4796000}))*1.021,-2))</f>
        <v/>
      </c>
      <c r="Z341" s="18">
        <f>IF(X341&lt;=0,0,ROUNDDOWN((X341*LOOKUP(X341,{0,1950001,3300001,6950001,9000001,18000001,40000001},{0.05,0.1,0.2,0.23,0.33,0.4,0.45})-LOOKUP(X341,{0,1950001,3300001,6950001,9000001,18000001,40000001},{0,97500,427500,636000,1536000,2796000,4796000}))*1.021,-2))</f>
        <v/>
      </c>
      <c r="AA341" s="18">
        <f>MAX(0,ROUNDDOWN(M341-J341-430000-L341-0,-3))</f>
        <v/>
      </c>
      <c r="AB341" s="18">
        <f>MAX(0,ROUNDDOWN(M341-J341-430000-L341-V341,-3))</f>
        <v/>
      </c>
      <c r="AC341" s="18">
        <f>IF(M341&lt;=450000,0,MAX(0,ROUNDDOWN(AA341*0.06-MIN(50000,AA341)*0.03,-2))+MAX(0,ROUNDDOWN(AA341*0.04-MIN(50000,AA341)*0.02,-2)))</f>
        <v/>
      </c>
      <c r="AD341" s="18">
        <f>IF(M341&lt;=450000,0,MAX(0,ROUNDDOWN(AB341*0.06-MIN(50000,AB341)*0.03,-2))+MAX(0,ROUNDDOWN(AB341*0.04-MIN(50000,AB341)*0.02,-2)))</f>
        <v/>
      </c>
      <c r="AE341" s="18">
        <f>Y341-Z341</f>
        <v/>
      </c>
      <c r="AF341" s="18">
        <f>AC341-AD341</f>
        <v/>
      </c>
      <c r="AG341" s="18">
        <f>AE341+AF341</f>
        <v/>
      </c>
      <c r="AH341" s="20">
        <f>IF(W341&lt;=0,0,LOOKUP(W341,{0,1950001,3300001,6950001,9000001,18000001,40000001},{0.05,0.1,0.2,0.23,0.33,0.4,0.45}))</f>
        <v/>
      </c>
    </row>
    <row r="342">
      <c r="A342" t="inlineStr">
        <is>
          <t>1万円刻み 3区分8万円ずつ</t>
        </is>
      </c>
      <c r="B342" s="18">
        <f>'4_1万円刻み'!$A$88</f>
        <v/>
      </c>
      <c r="C342" s="19" t="n">
        <v>2026</v>
      </c>
      <c r="D342" t="inlineStr">
        <is>
          <t>いいえ</t>
        </is>
      </c>
      <c r="E342" s="18" t="n">
        <v>80000</v>
      </c>
      <c r="F342" s="18" t="n">
        <v>0</v>
      </c>
      <c r="G342" s="18" t="n">
        <v>80000</v>
      </c>
      <c r="H342" s="18" t="n">
        <v>80000</v>
      </c>
      <c r="I342" s="18" t="n">
        <v>0</v>
      </c>
      <c r="J342" s="18">
        <f>ROUND(MIN(B342/12,650000)*12*0.0915+MIN(B342/12,1390000)*12*(0.0504+0)+B342*0.005,0)</f>
        <v/>
      </c>
      <c r="K342" s="18" t="n">
        <v>0</v>
      </c>
      <c r="L342" s="18" t="n">
        <v>0</v>
      </c>
      <c r="M342" s="18">
        <f>ROUND(IF(C342&gt;=2026,IF(B342&lt;741000,0,IF(B342&lt;2191000,B342-740000,IF(B342&lt;2193000,1451000,IF(B342&lt;2196000,1453000,IF(B342&lt;2200000,1456000,IF(B342&lt;3600000,ROUNDDOWN(B342/4,-3)*2.8-80000,IF(B342&lt;6600000,ROUNDDOWN(B342/4,-3)*3.2-440000,IF(B342&lt;8500000,ROUNDDOWN(B342*0.9,0)-1100000,B342-1950000)))))))),IF(B342&lt;651000,0,IF(B342&lt;1900000,B342-650000,IF(B342&lt;3600000,ROUNDDOWN(B342/4,-3)*2.8-80000,IF(B342&lt;6600000,ROUNDDOWN(B342/4,-3)*3.2-440000,IF(B342&lt;8500000,ROUNDDOWN(B342*0.9,0)-1100000,B342-1950000)))))),0)</f>
        <v/>
      </c>
      <c r="N342" s="18">
        <f>IF(M342&gt;23500000,NA(),IF(C342&gt;=2026,IF(M342&lt;=4890000,1040000,IF(M342&lt;=6550000,670000,620000)),IF(M342&lt;=1320000,950000,IF(M342&lt;=3360000,880000,IF(M342&lt;=4890000,680000,IF(M342&lt;=6550000,630000,580000))))))</f>
        <v/>
      </c>
      <c r="O342" s="18">
        <f>IF(F342&lt;=0,IF(AND(D342="はい",C342&gt;=2026,C342&lt;=2027),IF(E342&lt;=0,0,IF(E342&lt;=30000,E342,IF(E342&lt;=60000,ROUNDUP(E342/2,0)+15000,IF(E342&lt;=120000,ROUNDUP(E342/4,0)+30000,60000)))),IF(E342&lt;=0,0,IF(E342&lt;=20000,E342,IF(E342&lt;=40000,ROUNDUP(E342/2,0)+10000,IF(E342&lt;=80000,ROUNDUP(E342/4,0)+20000,40000))))),IF(E342&lt;=0,IF(F342&lt;=0,0,IF(F342&lt;=25000,F342,IF(F342&lt;=50000,ROUNDUP(F342/2,0)+12500,IF(F342&lt;=100000,ROUNDUP(F342/4,0)+25000,50000)))),MAX(IF(F342&lt;=0,0,IF(F342&lt;=25000,F342,IF(F342&lt;=50000,ROUNDUP(F342/2,0)+12500,IF(F342&lt;=100000,ROUNDUP(F342/4,0)+25000,50000)))),MIN(IF(AND(D342="はい",C342&gt;=2026,C342&lt;=2027),IF(E342&lt;=0,0,IF(E342&lt;=30000,E342,IF(E342&lt;=60000,ROUNDUP(E342/2,0)+15000,IF(E342&lt;=120000,ROUNDUP(E342/4,0)+30000,60000)))),IF(E342&lt;=0,0,IF(E342&lt;=20000,E342,IF(E342&lt;=40000,ROUNDUP(E342/2,0)+10000,IF(E342&lt;=80000,ROUNDUP(E342/4,0)+20000,40000)))))+IF(F342&lt;=0,0,IF(F342&lt;=25000,F342,IF(F342&lt;=50000,ROUNDUP(F342/2,0)+12500,IF(F342&lt;=100000,ROUNDUP(F342/4,0)+25000,50000)))),IF(AND(D342="はい",C342&gt;=2026,C342&lt;=2027),60000,40000)))))</f>
        <v/>
      </c>
      <c r="P342" s="18">
        <f>IF(G342&lt;=0,0,IF(G342&lt;=20000,G342,IF(G342&lt;=40000,ROUNDUP(G342/2,0)+10000,IF(G342&lt;=80000,ROUNDUP(G342/4,0)+20000,40000))))</f>
        <v/>
      </c>
      <c r="Q342" s="18">
        <f>IF(I342&lt;=0,IF(H342&lt;=0,0,IF(H342&lt;=20000,H342,IF(H342&lt;=40000,ROUNDUP(H342/2,0)+10000,IF(H342&lt;=80000,ROUNDUP(H342/4,0)+20000,40000)))),IF(H342&lt;=0,IF(I342&lt;=0,0,IF(I342&lt;=25000,I342,IF(I342&lt;=50000,ROUNDUP(I342/2,0)+12500,IF(I342&lt;=100000,ROUNDUP(I342/4,0)+25000,50000)))),MAX(IF(I342&lt;=0,0,IF(I342&lt;=25000,I342,IF(I342&lt;=50000,ROUNDUP(I342/2,0)+12500,IF(I342&lt;=100000,ROUNDUP(I342/4,0)+25000,50000)))),MIN(IF(H342&lt;=0,0,IF(H342&lt;=20000,H342,IF(H342&lt;=40000,ROUNDUP(H342/2,0)+10000,IF(H342&lt;=80000,ROUNDUP(H342/4,0)+20000,40000))))+IF(I342&lt;=0,0,IF(I342&lt;=25000,I342,IF(I342&lt;=50000,ROUNDUP(I342/2,0)+12500,IF(I342&lt;=100000,ROUNDUP(I342/4,0)+25000,50000)))),40000))))</f>
        <v/>
      </c>
      <c r="R342" s="18">
        <f>MIN(120000,O342+P342+Q342)</f>
        <v/>
      </c>
      <c r="S342" s="18">
        <f>IF(F342&lt;=0,IF(E342&lt;=0,0,IF(E342&lt;=12000,E342,IF(E342&lt;=32000,ROUNDUP(E342/2,0)+6000,IF(E342&lt;=56000,ROUNDUP(E342/4,0)+14000,28000)))),IF(E342&lt;=0,IF(F342&lt;=0,0,IF(F342&lt;=15000,F342,IF(F342&lt;=40000,ROUNDUP(F342/2,0)+7500,IF(F342&lt;=70000,ROUNDUP(F342/4,0)+17500,35000)))),MAX(IF(F342&lt;=0,0,IF(F342&lt;=15000,F342,IF(F342&lt;=40000,ROUNDUP(F342/2,0)+7500,IF(F342&lt;=70000,ROUNDUP(F342/4,0)+17500,35000)))),MIN(IF(E342&lt;=0,0,IF(E342&lt;=12000,E342,IF(E342&lt;=32000,ROUNDUP(E342/2,0)+6000,IF(E342&lt;=56000,ROUNDUP(E342/4,0)+14000,28000))))+IF(F342&lt;=0,0,IF(F342&lt;=15000,F342,IF(F342&lt;=40000,ROUNDUP(F342/2,0)+7500,IF(F342&lt;=70000,ROUNDUP(F342/4,0)+17500,35000)))),28000))))</f>
        <v/>
      </c>
      <c r="T342" s="18">
        <f>IF(G342&lt;=0,0,IF(G342&lt;=12000,G342,IF(G342&lt;=32000,ROUNDUP(G342/2,0)+6000,IF(G342&lt;=56000,ROUNDUP(G342/4,0)+14000,28000))))</f>
        <v/>
      </c>
      <c r="U342" s="18">
        <f>IF(I342&lt;=0,IF(H342&lt;=0,0,IF(H342&lt;=12000,H342,IF(H342&lt;=32000,ROUNDUP(H342/2,0)+6000,IF(H342&lt;=56000,ROUNDUP(H342/4,0)+14000,28000)))),IF(H342&lt;=0,IF(I342&lt;=0,0,IF(I342&lt;=15000,I342,IF(I342&lt;=40000,ROUNDUP(I342/2,0)+7500,IF(I342&lt;=70000,ROUNDUP(I342/4,0)+17500,35000)))),MAX(IF(I342&lt;=0,0,IF(I342&lt;=15000,I342,IF(I342&lt;=40000,ROUNDUP(I342/2,0)+7500,IF(I342&lt;=70000,ROUNDUP(I342/4,0)+17500,35000)))),MIN(IF(H342&lt;=0,0,IF(H342&lt;=12000,H342,IF(H342&lt;=32000,ROUNDUP(H342/2,0)+6000,IF(H342&lt;=56000,ROUNDUP(H342/4,0)+14000,28000))))+IF(I342&lt;=0,0,IF(I342&lt;=15000,I342,IF(I342&lt;=40000,ROUNDUP(I342/2,0)+7500,IF(I342&lt;=70000,ROUNDUP(I342/4,0)+17500,35000)))),28000))))</f>
        <v/>
      </c>
      <c r="V342" s="18">
        <f>MIN(70000,S342+T342+U342)</f>
        <v/>
      </c>
      <c r="W342" s="18">
        <f>MAX(0,ROUNDDOWN(M342-J342-N342-K342-0,-3))</f>
        <v/>
      </c>
      <c r="X342" s="18">
        <f>MAX(0,ROUNDDOWN(M342-J342-N342-K342-R342,-3))</f>
        <v/>
      </c>
      <c r="Y342" s="18">
        <f>IF(W342&lt;=0,0,ROUNDDOWN((W342*LOOKUP(W342,{0,1950001,3300001,6950001,9000001,18000001,40000001},{0.05,0.1,0.2,0.23,0.33,0.4,0.45})-LOOKUP(W342,{0,1950001,3300001,6950001,9000001,18000001,40000001},{0,97500,427500,636000,1536000,2796000,4796000}))*1.021,-2))</f>
        <v/>
      </c>
      <c r="Z342" s="18">
        <f>IF(X342&lt;=0,0,ROUNDDOWN((X342*LOOKUP(X342,{0,1950001,3300001,6950001,9000001,18000001,40000001},{0.05,0.1,0.2,0.23,0.33,0.4,0.45})-LOOKUP(X342,{0,1950001,3300001,6950001,9000001,18000001,40000001},{0,97500,427500,636000,1536000,2796000,4796000}))*1.021,-2))</f>
        <v/>
      </c>
      <c r="AA342" s="18">
        <f>MAX(0,ROUNDDOWN(M342-J342-430000-L342-0,-3))</f>
        <v/>
      </c>
      <c r="AB342" s="18">
        <f>MAX(0,ROUNDDOWN(M342-J342-430000-L342-V342,-3))</f>
        <v/>
      </c>
      <c r="AC342" s="18">
        <f>IF(M342&lt;=450000,0,MAX(0,ROUNDDOWN(AA342*0.06-MIN(50000,AA342)*0.03,-2))+MAX(0,ROUNDDOWN(AA342*0.04-MIN(50000,AA342)*0.02,-2)))</f>
        <v/>
      </c>
      <c r="AD342" s="18">
        <f>IF(M342&lt;=450000,0,MAX(0,ROUNDDOWN(AB342*0.06-MIN(50000,AB342)*0.03,-2))+MAX(0,ROUNDDOWN(AB342*0.04-MIN(50000,AB342)*0.02,-2)))</f>
        <v/>
      </c>
      <c r="AE342" s="18">
        <f>Y342-Z342</f>
        <v/>
      </c>
      <c r="AF342" s="18">
        <f>AC342-AD342</f>
        <v/>
      </c>
      <c r="AG342" s="18">
        <f>AE342+AF342</f>
        <v/>
      </c>
      <c r="AH342" s="20">
        <f>IF(W342&lt;=0,0,LOOKUP(W342,{0,1950001,3300001,6950001,9000001,18000001,40000001},{0.05,0.1,0.2,0.23,0.33,0.4,0.45}))</f>
        <v/>
      </c>
    </row>
    <row r="343">
      <c r="A343" t="inlineStr">
        <is>
          <t>1万円刻み 一般8万円</t>
        </is>
      </c>
      <c r="B343" s="18">
        <f>'4_1万円刻み'!$A$88</f>
        <v/>
      </c>
      <c r="C343" s="19" t="n">
        <v>2026</v>
      </c>
      <c r="D343" t="inlineStr">
        <is>
          <t>いいえ</t>
        </is>
      </c>
      <c r="E343" s="18" t="n">
        <v>80000</v>
      </c>
      <c r="F343" s="18" t="n">
        <v>0</v>
      </c>
      <c r="G343" s="18" t="n">
        <v>0</v>
      </c>
      <c r="H343" s="18" t="n">
        <v>0</v>
      </c>
      <c r="I343" s="18" t="n">
        <v>0</v>
      </c>
      <c r="J343" s="18">
        <f>ROUND(MIN(B343/12,650000)*12*0.0915+MIN(B343/12,1390000)*12*(0.0504+0)+B343*0.005,0)</f>
        <v/>
      </c>
      <c r="K343" s="18" t="n">
        <v>0</v>
      </c>
      <c r="L343" s="18" t="n">
        <v>0</v>
      </c>
      <c r="M343" s="18">
        <f>ROUND(IF(C343&gt;=2026,IF(B343&lt;741000,0,IF(B343&lt;2191000,B343-740000,IF(B343&lt;2193000,1451000,IF(B343&lt;2196000,1453000,IF(B343&lt;2200000,1456000,IF(B343&lt;3600000,ROUNDDOWN(B343/4,-3)*2.8-80000,IF(B343&lt;6600000,ROUNDDOWN(B343/4,-3)*3.2-440000,IF(B343&lt;8500000,ROUNDDOWN(B343*0.9,0)-1100000,B343-1950000)))))))),IF(B343&lt;651000,0,IF(B343&lt;1900000,B343-650000,IF(B343&lt;3600000,ROUNDDOWN(B343/4,-3)*2.8-80000,IF(B343&lt;6600000,ROUNDDOWN(B343/4,-3)*3.2-440000,IF(B343&lt;8500000,ROUNDDOWN(B343*0.9,0)-1100000,B343-1950000)))))),0)</f>
        <v/>
      </c>
      <c r="N343" s="18">
        <f>IF(M343&gt;23500000,NA(),IF(C343&gt;=2026,IF(M343&lt;=4890000,1040000,IF(M343&lt;=6550000,670000,620000)),IF(M343&lt;=1320000,950000,IF(M343&lt;=3360000,880000,IF(M343&lt;=4890000,680000,IF(M343&lt;=6550000,630000,580000))))))</f>
        <v/>
      </c>
      <c r="O343" s="18">
        <f>IF(F343&lt;=0,IF(AND(D343="はい",C343&gt;=2026,C343&lt;=2027),IF(E343&lt;=0,0,IF(E343&lt;=30000,E343,IF(E343&lt;=60000,ROUNDUP(E343/2,0)+15000,IF(E343&lt;=120000,ROUNDUP(E343/4,0)+30000,60000)))),IF(E343&lt;=0,0,IF(E343&lt;=20000,E343,IF(E343&lt;=40000,ROUNDUP(E343/2,0)+10000,IF(E343&lt;=80000,ROUNDUP(E343/4,0)+20000,40000))))),IF(E343&lt;=0,IF(F343&lt;=0,0,IF(F343&lt;=25000,F343,IF(F343&lt;=50000,ROUNDUP(F343/2,0)+12500,IF(F343&lt;=100000,ROUNDUP(F343/4,0)+25000,50000)))),MAX(IF(F343&lt;=0,0,IF(F343&lt;=25000,F343,IF(F343&lt;=50000,ROUNDUP(F343/2,0)+12500,IF(F343&lt;=100000,ROUNDUP(F343/4,0)+25000,50000)))),MIN(IF(AND(D343="はい",C343&gt;=2026,C343&lt;=2027),IF(E343&lt;=0,0,IF(E343&lt;=30000,E343,IF(E343&lt;=60000,ROUNDUP(E343/2,0)+15000,IF(E343&lt;=120000,ROUNDUP(E343/4,0)+30000,60000)))),IF(E343&lt;=0,0,IF(E343&lt;=20000,E343,IF(E343&lt;=40000,ROUNDUP(E343/2,0)+10000,IF(E343&lt;=80000,ROUNDUP(E343/4,0)+20000,40000)))))+IF(F343&lt;=0,0,IF(F343&lt;=25000,F343,IF(F343&lt;=50000,ROUNDUP(F343/2,0)+12500,IF(F343&lt;=100000,ROUNDUP(F343/4,0)+25000,50000)))),IF(AND(D343="はい",C343&gt;=2026,C343&lt;=2027),60000,40000)))))</f>
        <v/>
      </c>
      <c r="P343" s="18">
        <f>IF(G343&lt;=0,0,IF(G343&lt;=20000,G343,IF(G343&lt;=40000,ROUNDUP(G343/2,0)+10000,IF(G343&lt;=80000,ROUNDUP(G343/4,0)+20000,40000))))</f>
        <v/>
      </c>
      <c r="Q343" s="18">
        <f>IF(I343&lt;=0,IF(H343&lt;=0,0,IF(H343&lt;=20000,H343,IF(H343&lt;=40000,ROUNDUP(H343/2,0)+10000,IF(H343&lt;=80000,ROUNDUP(H343/4,0)+20000,40000)))),IF(H343&lt;=0,IF(I343&lt;=0,0,IF(I343&lt;=25000,I343,IF(I343&lt;=50000,ROUNDUP(I343/2,0)+12500,IF(I343&lt;=100000,ROUNDUP(I343/4,0)+25000,50000)))),MAX(IF(I343&lt;=0,0,IF(I343&lt;=25000,I343,IF(I343&lt;=50000,ROUNDUP(I343/2,0)+12500,IF(I343&lt;=100000,ROUNDUP(I343/4,0)+25000,50000)))),MIN(IF(H343&lt;=0,0,IF(H343&lt;=20000,H343,IF(H343&lt;=40000,ROUNDUP(H343/2,0)+10000,IF(H343&lt;=80000,ROUNDUP(H343/4,0)+20000,40000))))+IF(I343&lt;=0,0,IF(I343&lt;=25000,I343,IF(I343&lt;=50000,ROUNDUP(I343/2,0)+12500,IF(I343&lt;=100000,ROUNDUP(I343/4,0)+25000,50000)))),40000))))</f>
        <v/>
      </c>
      <c r="R343" s="18">
        <f>MIN(120000,O343+P343+Q343)</f>
        <v/>
      </c>
      <c r="S343" s="18">
        <f>IF(F343&lt;=0,IF(E343&lt;=0,0,IF(E343&lt;=12000,E343,IF(E343&lt;=32000,ROUNDUP(E343/2,0)+6000,IF(E343&lt;=56000,ROUNDUP(E343/4,0)+14000,28000)))),IF(E343&lt;=0,IF(F343&lt;=0,0,IF(F343&lt;=15000,F343,IF(F343&lt;=40000,ROUNDUP(F343/2,0)+7500,IF(F343&lt;=70000,ROUNDUP(F343/4,0)+17500,35000)))),MAX(IF(F343&lt;=0,0,IF(F343&lt;=15000,F343,IF(F343&lt;=40000,ROUNDUP(F343/2,0)+7500,IF(F343&lt;=70000,ROUNDUP(F343/4,0)+17500,35000)))),MIN(IF(E343&lt;=0,0,IF(E343&lt;=12000,E343,IF(E343&lt;=32000,ROUNDUP(E343/2,0)+6000,IF(E343&lt;=56000,ROUNDUP(E343/4,0)+14000,28000))))+IF(F343&lt;=0,0,IF(F343&lt;=15000,F343,IF(F343&lt;=40000,ROUNDUP(F343/2,0)+7500,IF(F343&lt;=70000,ROUNDUP(F343/4,0)+17500,35000)))),28000))))</f>
        <v/>
      </c>
      <c r="T343" s="18">
        <f>IF(G343&lt;=0,0,IF(G343&lt;=12000,G343,IF(G343&lt;=32000,ROUNDUP(G343/2,0)+6000,IF(G343&lt;=56000,ROUNDUP(G343/4,0)+14000,28000))))</f>
        <v/>
      </c>
      <c r="U343" s="18">
        <f>IF(I343&lt;=0,IF(H343&lt;=0,0,IF(H343&lt;=12000,H343,IF(H343&lt;=32000,ROUNDUP(H343/2,0)+6000,IF(H343&lt;=56000,ROUNDUP(H343/4,0)+14000,28000)))),IF(H343&lt;=0,IF(I343&lt;=0,0,IF(I343&lt;=15000,I343,IF(I343&lt;=40000,ROUNDUP(I343/2,0)+7500,IF(I343&lt;=70000,ROUNDUP(I343/4,0)+17500,35000)))),MAX(IF(I343&lt;=0,0,IF(I343&lt;=15000,I343,IF(I343&lt;=40000,ROUNDUP(I343/2,0)+7500,IF(I343&lt;=70000,ROUNDUP(I343/4,0)+17500,35000)))),MIN(IF(H343&lt;=0,0,IF(H343&lt;=12000,H343,IF(H343&lt;=32000,ROUNDUP(H343/2,0)+6000,IF(H343&lt;=56000,ROUNDUP(H343/4,0)+14000,28000))))+IF(I343&lt;=0,0,IF(I343&lt;=15000,I343,IF(I343&lt;=40000,ROUNDUP(I343/2,0)+7500,IF(I343&lt;=70000,ROUNDUP(I343/4,0)+17500,35000)))),28000))))</f>
        <v/>
      </c>
      <c r="V343" s="18">
        <f>MIN(70000,S343+T343+U343)</f>
        <v/>
      </c>
      <c r="W343" s="18">
        <f>MAX(0,ROUNDDOWN(M343-J343-N343-K343-0,-3))</f>
        <v/>
      </c>
      <c r="X343" s="18">
        <f>MAX(0,ROUNDDOWN(M343-J343-N343-K343-R343,-3))</f>
        <v/>
      </c>
      <c r="Y343" s="18">
        <f>IF(W343&lt;=0,0,ROUNDDOWN((W343*LOOKUP(W343,{0,1950001,3300001,6950001,9000001,18000001,40000001},{0.05,0.1,0.2,0.23,0.33,0.4,0.45})-LOOKUP(W343,{0,1950001,3300001,6950001,9000001,18000001,40000001},{0,97500,427500,636000,1536000,2796000,4796000}))*1.021,-2))</f>
        <v/>
      </c>
      <c r="Z343" s="18">
        <f>IF(X343&lt;=0,0,ROUNDDOWN((X343*LOOKUP(X343,{0,1950001,3300001,6950001,9000001,18000001,40000001},{0.05,0.1,0.2,0.23,0.33,0.4,0.45})-LOOKUP(X343,{0,1950001,3300001,6950001,9000001,18000001,40000001},{0,97500,427500,636000,1536000,2796000,4796000}))*1.021,-2))</f>
        <v/>
      </c>
      <c r="AA343" s="18">
        <f>MAX(0,ROUNDDOWN(M343-J343-430000-L343-0,-3))</f>
        <v/>
      </c>
      <c r="AB343" s="18">
        <f>MAX(0,ROUNDDOWN(M343-J343-430000-L343-V343,-3))</f>
        <v/>
      </c>
      <c r="AC343" s="18">
        <f>IF(M343&lt;=450000,0,MAX(0,ROUNDDOWN(AA343*0.06-MIN(50000,AA343)*0.03,-2))+MAX(0,ROUNDDOWN(AA343*0.04-MIN(50000,AA343)*0.02,-2)))</f>
        <v/>
      </c>
      <c r="AD343" s="18">
        <f>IF(M343&lt;=450000,0,MAX(0,ROUNDDOWN(AB343*0.06-MIN(50000,AB343)*0.03,-2))+MAX(0,ROUNDDOWN(AB343*0.04-MIN(50000,AB343)*0.02,-2)))</f>
        <v/>
      </c>
      <c r="AE343" s="18">
        <f>Y343-Z343</f>
        <v/>
      </c>
      <c r="AF343" s="18">
        <f>AC343-AD343</f>
        <v/>
      </c>
      <c r="AG343" s="18">
        <f>AE343+AF343</f>
        <v/>
      </c>
      <c r="AH343" s="20">
        <f>IF(W343&lt;=0,0,LOOKUP(W343,{0,1950001,3300001,6950001,9000001,18000001,40000001},{0.05,0.1,0.2,0.23,0.33,0.4,0.45}))</f>
        <v/>
      </c>
    </row>
    <row r="344">
      <c r="A344" t="inlineStr">
        <is>
          <t>1万円刻み 特例あり一般12万円</t>
        </is>
      </c>
      <c r="B344" s="18">
        <f>'4_1万円刻み'!$A$88</f>
        <v/>
      </c>
      <c r="C344" s="19" t="n">
        <v>2026</v>
      </c>
      <c r="D344" t="inlineStr">
        <is>
          <t>はい</t>
        </is>
      </c>
      <c r="E344" s="18" t="n">
        <v>120000</v>
      </c>
      <c r="F344" s="18" t="n">
        <v>0</v>
      </c>
      <c r="G344" s="18" t="n">
        <v>0</v>
      </c>
      <c r="H344" s="18" t="n">
        <v>0</v>
      </c>
      <c r="I344" s="18" t="n">
        <v>0</v>
      </c>
      <c r="J344" s="18">
        <f>ROUND(MIN(B344/12,650000)*12*0.0915+MIN(B344/12,1390000)*12*(0.0504+0)+B344*0.005,0)</f>
        <v/>
      </c>
      <c r="K344" s="18" t="n">
        <v>0</v>
      </c>
      <c r="L344" s="18" t="n">
        <v>0</v>
      </c>
      <c r="M344" s="18">
        <f>ROUND(IF(C344&gt;=2026,IF(B344&lt;741000,0,IF(B344&lt;2191000,B344-740000,IF(B344&lt;2193000,1451000,IF(B344&lt;2196000,1453000,IF(B344&lt;2200000,1456000,IF(B344&lt;3600000,ROUNDDOWN(B344/4,-3)*2.8-80000,IF(B344&lt;6600000,ROUNDDOWN(B344/4,-3)*3.2-440000,IF(B344&lt;8500000,ROUNDDOWN(B344*0.9,0)-1100000,B344-1950000)))))))),IF(B344&lt;651000,0,IF(B344&lt;1900000,B344-650000,IF(B344&lt;3600000,ROUNDDOWN(B344/4,-3)*2.8-80000,IF(B344&lt;6600000,ROUNDDOWN(B344/4,-3)*3.2-440000,IF(B344&lt;8500000,ROUNDDOWN(B344*0.9,0)-1100000,B344-1950000)))))),0)</f>
        <v/>
      </c>
      <c r="N344" s="18">
        <f>IF(M344&gt;23500000,NA(),IF(C344&gt;=2026,IF(M344&lt;=4890000,1040000,IF(M344&lt;=6550000,670000,620000)),IF(M344&lt;=1320000,950000,IF(M344&lt;=3360000,880000,IF(M344&lt;=4890000,680000,IF(M344&lt;=6550000,630000,580000))))))</f>
        <v/>
      </c>
      <c r="O344" s="18">
        <f>IF(F344&lt;=0,IF(AND(D344="はい",C344&gt;=2026,C344&lt;=2027),IF(E344&lt;=0,0,IF(E344&lt;=30000,E344,IF(E344&lt;=60000,ROUNDUP(E344/2,0)+15000,IF(E344&lt;=120000,ROUNDUP(E344/4,0)+30000,60000)))),IF(E344&lt;=0,0,IF(E344&lt;=20000,E344,IF(E344&lt;=40000,ROUNDUP(E344/2,0)+10000,IF(E344&lt;=80000,ROUNDUP(E344/4,0)+20000,40000))))),IF(E344&lt;=0,IF(F344&lt;=0,0,IF(F344&lt;=25000,F344,IF(F344&lt;=50000,ROUNDUP(F344/2,0)+12500,IF(F344&lt;=100000,ROUNDUP(F344/4,0)+25000,50000)))),MAX(IF(F344&lt;=0,0,IF(F344&lt;=25000,F344,IF(F344&lt;=50000,ROUNDUP(F344/2,0)+12500,IF(F344&lt;=100000,ROUNDUP(F344/4,0)+25000,50000)))),MIN(IF(AND(D344="はい",C344&gt;=2026,C344&lt;=2027),IF(E344&lt;=0,0,IF(E344&lt;=30000,E344,IF(E344&lt;=60000,ROUNDUP(E344/2,0)+15000,IF(E344&lt;=120000,ROUNDUP(E344/4,0)+30000,60000)))),IF(E344&lt;=0,0,IF(E344&lt;=20000,E344,IF(E344&lt;=40000,ROUNDUP(E344/2,0)+10000,IF(E344&lt;=80000,ROUNDUP(E344/4,0)+20000,40000)))))+IF(F344&lt;=0,0,IF(F344&lt;=25000,F344,IF(F344&lt;=50000,ROUNDUP(F344/2,0)+12500,IF(F344&lt;=100000,ROUNDUP(F344/4,0)+25000,50000)))),IF(AND(D344="はい",C344&gt;=2026,C344&lt;=2027),60000,40000)))))</f>
        <v/>
      </c>
      <c r="P344" s="18">
        <f>IF(G344&lt;=0,0,IF(G344&lt;=20000,G344,IF(G344&lt;=40000,ROUNDUP(G344/2,0)+10000,IF(G344&lt;=80000,ROUNDUP(G344/4,0)+20000,40000))))</f>
        <v/>
      </c>
      <c r="Q344" s="18">
        <f>IF(I344&lt;=0,IF(H344&lt;=0,0,IF(H344&lt;=20000,H344,IF(H344&lt;=40000,ROUNDUP(H344/2,0)+10000,IF(H344&lt;=80000,ROUNDUP(H344/4,0)+20000,40000)))),IF(H344&lt;=0,IF(I344&lt;=0,0,IF(I344&lt;=25000,I344,IF(I344&lt;=50000,ROUNDUP(I344/2,0)+12500,IF(I344&lt;=100000,ROUNDUP(I344/4,0)+25000,50000)))),MAX(IF(I344&lt;=0,0,IF(I344&lt;=25000,I344,IF(I344&lt;=50000,ROUNDUP(I344/2,0)+12500,IF(I344&lt;=100000,ROUNDUP(I344/4,0)+25000,50000)))),MIN(IF(H344&lt;=0,0,IF(H344&lt;=20000,H344,IF(H344&lt;=40000,ROUNDUP(H344/2,0)+10000,IF(H344&lt;=80000,ROUNDUP(H344/4,0)+20000,40000))))+IF(I344&lt;=0,0,IF(I344&lt;=25000,I344,IF(I344&lt;=50000,ROUNDUP(I344/2,0)+12500,IF(I344&lt;=100000,ROUNDUP(I344/4,0)+25000,50000)))),40000))))</f>
        <v/>
      </c>
      <c r="R344" s="18">
        <f>MIN(120000,O344+P344+Q344)</f>
        <v/>
      </c>
      <c r="S344" s="18">
        <f>IF(F344&lt;=0,IF(E344&lt;=0,0,IF(E344&lt;=12000,E344,IF(E344&lt;=32000,ROUNDUP(E344/2,0)+6000,IF(E344&lt;=56000,ROUNDUP(E344/4,0)+14000,28000)))),IF(E344&lt;=0,IF(F344&lt;=0,0,IF(F344&lt;=15000,F344,IF(F344&lt;=40000,ROUNDUP(F344/2,0)+7500,IF(F344&lt;=70000,ROUNDUP(F344/4,0)+17500,35000)))),MAX(IF(F344&lt;=0,0,IF(F344&lt;=15000,F344,IF(F344&lt;=40000,ROUNDUP(F344/2,0)+7500,IF(F344&lt;=70000,ROUNDUP(F344/4,0)+17500,35000)))),MIN(IF(E344&lt;=0,0,IF(E344&lt;=12000,E344,IF(E344&lt;=32000,ROUNDUP(E344/2,0)+6000,IF(E344&lt;=56000,ROUNDUP(E344/4,0)+14000,28000))))+IF(F344&lt;=0,0,IF(F344&lt;=15000,F344,IF(F344&lt;=40000,ROUNDUP(F344/2,0)+7500,IF(F344&lt;=70000,ROUNDUP(F344/4,0)+17500,35000)))),28000))))</f>
        <v/>
      </c>
      <c r="T344" s="18">
        <f>IF(G344&lt;=0,0,IF(G344&lt;=12000,G344,IF(G344&lt;=32000,ROUNDUP(G344/2,0)+6000,IF(G344&lt;=56000,ROUNDUP(G344/4,0)+14000,28000))))</f>
        <v/>
      </c>
      <c r="U344" s="18">
        <f>IF(I344&lt;=0,IF(H344&lt;=0,0,IF(H344&lt;=12000,H344,IF(H344&lt;=32000,ROUNDUP(H344/2,0)+6000,IF(H344&lt;=56000,ROUNDUP(H344/4,0)+14000,28000)))),IF(H344&lt;=0,IF(I344&lt;=0,0,IF(I344&lt;=15000,I344,IF(I344&lt;=40000,ROUNDUP(I344/2,0)+7500,IF(I344&lt;=70000,ROUNDUP(I344/4,0)+17500,35000)))),MAX(IF(I344&lt;=0,0,IF(I344&lt;=15000,I344,IF(I344&lt;=40000,ROUNDUP(I344/2,0)+7500,IF(I344&lt;=70000,ROUNDUP(I344/4,0)+17500,35000)))),MIN(IF(H344&lt;=0,0,IF(H344&lt;=12000,H344,IF(H344&lt;=32000,ROUNDUP(H344/2,0)+6000,IF(H344&lt;=56000,ROUNDUP(H344/4,0)+14000,28000))))+IF(I344&lt;=0,0,IF(I344&lt;=15000,I344,IF(I344&lt;=40000,ROUNDUP(I344/2,0)+7500,IF(I344&lt;=70000,ROUNDUP(I344/4,0)+17500,35000)))),28000))))</f>
        <v/>
      </c>
      <c r="V344" s="18">
        <f>MIN(70000,S344+T344+U344)</f>
        <v/>
      </c>
      <c r="W344" s="18">
        <f>MAX(0,ROUNDDOWN(M344-J344-N344-K344-0,-3))</f>
        <v/>
      </c>
      <c r="X344" s="18">
        <f>MAX(0,ROUNDDOWN(M344-J344-N344-K344-R344,-3))</f>
        <v/>
      </c>
      <c r="Y344" s="18">
        <f>IF(W344&lt;=0,0,ROUNDDOWN((W344*LOOKUP(W344,{0,1950001,3300001,6950001,9000001,18000001,40000001},{0.05,0.1,0.2,0.23,0.33,0.4,0.45})-LOOKUP(W344,{0,1950001,3300001,6950001,9000001,18000001,40000001},{0,97500,427500,636000,1536000,2796000,4796000}))*1.021,-2))</f>
        <v/>
      </c>
      <c r="Z344" s="18">
        <f>IF(X344&lt;=0,0,ROUNDDOWN((X344*LOOKUP(X344,{0,1950001,3300001,6950001,9000001,18000001,40000001},{0.05,0.1,0.2,0.23,0.33,0.4,0.45})-LOOKUP(X344,{0,1950001,3300001,6950001,9000001,18000001,40000001},{0,97500,427500,636000,1536000,2796000,4796000}))*1.021,-2))</f>
        <v/>
      </c>
      <c r="AA344" s="18">
        <f>MAX(0,ROUNDDOWN(M344-J344-430000-L344-0,-3))</f>
        <v/>
      </c>
      <c r="AB344" s="18">
        <f>MAX(0,ROUNDDOWN(M344-J344-430000-L344-V344,-3))</f>
        <v/>
      </c>
      <c r="AC344" s="18">
        <f>IF(M344&lt;=450000,0,MAX(0,ROUNDDOWN(AA344*0.06-MIN(50000,AA344)*0.03,-2))+MAX(0,ROUNDDOWN(AA344*0.04-MIN(50000,AA344)*0.02,-2)))</f>
        <v/>
      </c>
      <c r="AD344" s="18">
        <f>IF(M344&lt;=450000,0,MAX(0,ROUNDDOWN(AB344*0.06-MIN(50000,AB344)*0.03,-2))+MAX(0,ROUNDDOWN(AB344*0.04-MIN(50000,AB344)*0.02,-2)))</f>
        <v/>
      </c>
      <c r="AE344" s="18">
        <f>Y344-Z344</f>
        <v/>
      </c>
      <c r="AF344" s="18">
        <f>AC344-AD344</f>
        <v/>
      </c>
      <c r="AG344" s="18">
        <f>AE344+AF344</f>
        <v/>
      </c>
      <c r="AH344" s="20">
        <f>IF(W344&lt;=0,0,LOOKUP(W344,{0,1950001,3300001,6950001,9000001,18000001,40000001},{0.05,0.1,0.2,0.23,0.33,0.4,0.45}))</f>
        <v/>
      </c>
    </row>
    <row r="345">
      <c r="A345" t="inlineStr">
        <is>
          <t>1万円刻み 3区分8万円ずつ</t>
        </is>
      </c>
      <c r="B345" s="18">
        <f>'4_1万円刻み'!$A$89</f>
        <v/>
      </c>
      <c r="C345" s="19" t="n">
        <v>2026</v>
      </c>
      <c r="D345" t="inlineStr">
        <is>
          <t>いいえ</t>
        </is>
      </c>
      <c r="E345" s="18" t="n">
        <v>80000</v>
      </c>
      <c r="F345" s="18" t="n">
        <v>0</v>
      </c>
      <c r="G345" s="18" t="n">
        <v>80000</v>
      </c>
      <c r="H345" s="18" t="n">
        <v>80000</v>
      </c>
      <c r="I345" s="18" t="n">
        <v>0</v>
      </c>
      <c r="J345" s="18">
        <f>ROUND(MIN(B345/12,650000)*12*0.0915+MIN(B345/12,1390000)*12*(0.0504+0)+B345*0.005,0)</f>
        <v/>
      </c>
      <c r="K345" s="18" t="n">
        <v>0</v>
      </c>
      <c r="L345" s="18" t="n">
        <v>0</v>
      </c>
      <c r="M345" s="18">
        <f>ROUND(IF(C345&gt;=2026,IF(B345&lt;741000,0,IF(B345&lt;2191000,B345-740000,IF(B345&lt;2193000,1451000,IF(B345&lt;2196000,1453000,IF(B345&lt;2200000,1456000,IF(B345&lt;3600000,ROUNDDOWN(B345/4,-3)*2.8-80000,IF(B345&lt;6600000,ROUNDDOWN(B345/4,-3)*3.2-440000,IF(B345&lt;8500000,ROUNDDOWN(B345*0.9,0)-1100000,B345-1950000)))))))),IF(B345&lt;651000,0,IF(B345&lt;1900000,B345-650000,IF(B345&lt;3600000,ROUNDDOWN(B345/4,-3)*2.8-80000,IF(B345&lt;6600000,ROUNDDOWN(B345/4,-3)*3.2-440000,IF(B345&lt;8500000,ROUNDDOWN(B345*0.9,0)-1100000,B345-1950000)))))),0)</f>
        <v/>
      </c>
      <c r="N345" s="18">
        <f>IF(M345&gt;23500000,NA(),IF(C345&gt;=2026,IF(M345&lt;=4890000,1040000,IF(M345&lt;=6550000,670000,620000)),IF(M345&lt;=1320000,950000,IF(M345&lt;=3360000,880000,IF(M345&lt;=4890000,680000,IF(M345&lt;=6550000,630000,580000))))))</f>
        <v/>
      </c>
      <c r="O345" s="18">
        <f>IF(F345&lt;=0,IF(AND(D345="はい",C345&gt;=2026,C345&lt;=2027),IF(E345&lt;=0,0,IF(E345&lt;=30000,E345,IF(E345&lt;=60000,ROUNDUP(E345/2,0)+15000,IF(E345&lt;=120000,ROUNDUP(E345/4,0)+30000,60000)))),IF(E345&lt;=0,0,IF(E345&lt;=20000,E345,IF(E345&lt;=40000,ROUNDUP(E345/2,0)+10000,IF(E345&lt;=80000,ROUNDUP(E345/4,0)+20000,40000))))),IF(E345&lt;=0,IF(F345&lt;=0,0,IF(F345&lt;=25000,F345,IF(F345&lt;=50000,ROUNDUP(F345/2,0)+12500,IF(F345&lt;=100000,ROUNDUP(F345/4,0)+25000,50000)))),MAX(IF(F345&lt;=0,0,IF(F345&lt;=25000,F345,IF(F345&lt;=50000,ROUNDUP(F345/2,0)+12500,IF(F345&lt;=100000,ROUNDUP(F345/4,0)+25000,50000)))),MIN(IF(AND(D345="はい",C345&gt;=2026,C345&lt;=2027),IF(E345&lt;=0,0,IF(E345&lt;=30000,E345,IF(E345&lt;=60000,ROUNDUP(E345/2,0)+15000,IF(E345&lt;=120000,ROUNDUP(E345/4,0)+30000,60000)))),IF(E345&lt;=0,0,IF(E345&lt;=20000,E345,IF(E345&lt;=40000,ROUNDUP(E345/2,0)+10000,IF(E345&lt;=80000,ROUNDUP(E345/4,0)+20000,40000)))))+IF(F345&lt;=0,0,IF(F345&lt;=25000,F345,IF(F345&lt;=50000,ROUNDUP(F345/2,0)+12500,IF(F345&lt;=100000,ROUNDUP(F345/4,0)+25000,50000)))),IF(AND(D345="はい",C345&gt;=2026,C345&lt;=2027),60000,40000)))))</f>
        <v/>
      </c>
      <c r="P345" s="18">
        <f>IF(G345&lt;=0,0,IF(G345&lt;=20000,G345,IF(G345&lt;=40000,ROUNDUP(G345/2,0)+10000,IF(G345&lt;=80000,ROUNDUP(G345/4,0)+20000,40000))))</f>
        <v/>
      </c>
      <c r="Q345" s="18">
        <f>IF(I345&lt;=0,IF(H345&lt;=0,0,IF(H345&lt;=20000,H345,IF(H345&lt;=40000,ROUNDUP(H345/2,0)+10000,IF(H345&lt;=80000,ROUNDUP(H345/4,0)+20000,40000)))),IF(H345&lt;=0,IF(I345&lt;=0,0,IF(I345&lt;=25000,I345,IF(I345&lt;=50000,ROUNDUP(I345/2,0)+12500,IF(I345&lt;=100000,ROUNDUP(I345/4,0)+25000,50000)))),MAX(IF(I345&lt;=0,0,IF(I345&lt;=25000,I345,IF(I345&lt;=50000,ROUNDUP(I345/2,0)+12500,IF(I345&lt;=100000,ROUNDUP(I345/4,0)+25000,50000)))),MIN(IF(H345&lt;=0,0,IF(H345&lt;=20000,H345,IF(H345&lt;=40000,ROUNDUP(H345/2,0)+10000,IF(H345&lt;=80000,ROUNDUP(H345/4,0)+20000,40000))))+IF(I345&lt;=0,0,IF(I345&lt;=25000,I345,IF(I345&lt;=50000,ROUNDUP(I345/2,0)+12500,IF(I345&lt;=100000,ROUNDUP(I345/4,0)+25000,50000)))),40000))))</f>
        <v/>
      </c>
      <c r="R345" s="18">
        <f>MIN(120000,O345+P345+Q345)</f>
        <v/>
      </c>
      <c r="S345" s="18">
        <f>IF(F345&lt;=0,IF(E345&lt;=0,0,IF(E345&lt;=12000,E345,IF(E345&lt;=32000,ROUNDUP(E345/2,0)+6000,IF(E345&lt;=56000,ROUNDUP(E345/4,0)+14000,28000)))),IF(E345&lt;=0,IF(F345&lt;=0,0,IF(F345&lt;=15000,F345,IF(F345&lt;=40000,ROUNDUP(F345/2,0)+7500,IF(F345&lt;=70000,ROUNDUP(F345/4,0)+17500,35000)))),MAX(IF(F345&lt;=0,0,IF(F345&lt;=15000,F345,IF(F345&lt;=40000,ROUNDUP(F345/2,0)+7500,IF(F345&lt;=70000,ROUNDUP(F345/4,0)+17500,35000)))),MIN(IF(E345&lt;=0,0,IF(E345&lt;=12000,E345,IF(E345&lt;=32000,ROUNDUP(E345/2,0)+6000,IF(E345&lt;=56000,ROUNDUP(E345/4,0)+14000,28000))))+IF(F345&lt;=0,0,IF(F345&lt;=15000,F345,IF(F345&lt;=40000,ROUNDUP(F345/2,0)+7500,IF(F345&lt;=70000,ROUNDUP(F345/4,0)+17500,35000)))),28000))))</f>
        <v/>
      </c>
      <c r="T345" s="18">
        <f>IF(G345&lt;=0,0,IF(G345&lt;=12000,G345,IF(G345&lt;=32000,ROUNDUP(G345/2,0)+6000,IF(G345&lt;=56000,ROUNDUP(G345/4,0)+14000,28000))))</f>
        <v/>
      </c>
      <c r="U345" s="18">
        <f>IF(I345&lt;=0,IF(H345&lt;=0,0,IF(H345&lt;=12000,H345,IF(H345&lt;=32000,ROUNDUP(H345/2,0)+6000,IF(H345&lt;=56000,ROUNDUP(H345/4,0)+14000,28000)))),IF(H345&lt;=0,IF(I345&lt;=0,0,IF(I345&lt;=15000,I345,IF(I345&lt;=40000,ROUNDUP(I345/2,0)+7500,IF(I345&lt;=70000,ROUNDUP(I345/4,0)+17500,35000)))),MAX(IF(I345&lt;=0,0,IF(I345&lt;=15000,I345,IF(I345&lt;=40000,ROUNDUP(I345/2,0)+7500,IF(I345&lt;=70000,ROUNDUP(I345/4,0)+17500,35000)))),MIN(IF(H345&lt;=0,0,IF(H345&lt;=12000,H345,IF(H345&lt;=32000,ROUNDUP(H345/2,0)+6000,IF(H345&lt;=56000,ROUNDUP(H345/4,0)+14000,28000))))+IF(I345&lt;=0,0,IF(I345&lt;=15000,I345,IF(I345&lt;=40000,ROUNDUP(I345/2,0)+7500,IF(I345&lt;=70000,ROUNDUP(I345/4,0)+17500,35000)))),28000))))</f>
        <v/>
      </c>
      <c r="V345" s="18">
        <f>MIN(70000,S345+T345+U345)</f>
        <v/>
      </c>
      <c r="W345" s="18">
        <f>MAX(0,ROUNDDOWN(M345-J345-N345-K345-0,-3))</f>
        <v/>
      </c>
      <c r="X345" s="18">
        <f>MAX(0,ROUNDDOWN(M345-J345-N345-K345-R345,-3))</f>
        <v/>
      </c>
      <c r="Y345" s="18">
        <f>IF(W345&lt;=0,0,ROUNDDOWN((W345*LOOKUP(W345,{0,1950001,3300001,6950001,9000001,18000001,40000001},{0.05,0.1,0.2,0.23,0.33,0.4,0.45})-LOOKUP(W345,{0,1950001,3300001,6950001,9000001,18000001,40000001},{0,97500,427500,636000,1536000,2796000,4796000}))*1.021,-2))</f>
        <v/>
      </c>
      <c r="Z345" s="18">
        <f>IF(X345&lt;=0,0,ROUNDDOWN((X345*LOOKUP(X345,{0,1950001,3300001,6950001,9000001,18000001,40000001},{0.05,0.1,0.2,0.23,0.33,0.4,0.45})-LOOKUP(X345,{0,1950001,3300001,6950001,9000001,18000001,40000001},{0,97500,427500,636000,1536000,2796000,4796000}))*1.021,-2))</f>
        <v/>
      </c>
      <c r="AA345" s="18">
        <f>MAX(0,ROUNDDOWN(M345-J345-430000-L345-0,-3))</f>
        <v/>
      </c>
      <c r="AB345" s="18">
        <f>MAX(0,ROUNDDOWN(M345-J345-430000-L345-V345,-3))</f>
        <v/>
      </c>
      <c r="AC345" s="18">
        <f>IF(M345&lt;=450000,0,MAX(0,ROUNDDOWN(AA345*0.06-MIN(50000,AA345)*0.03,-2))+MAX(0,ROUNDDOWN(AA345*0.04-MIN(50000,AA345)*0.02,-2)))</f>
        <v/>
      </c>
      <c r="AD345" s="18">
        <f>IF(M345&lt;=450000,0,MAX(0,ROUNDDOWN(AB345*0.06-MIN(50000,AB345)*0.03,-2))+MAX(0,ROUNDDOWN(AB345*0.04-MIN(50000,AB345)*0.02,-2)))</f>
        <v/>
      </c>
      <c r="AE345" s="18">
        <f>Y345-Z345</f>
        <v/>
      </c>
      <c r="AF345" s="18">
        <f>AC345-AD345</f>
        <v/>
      </c>
      <c r="AG345" s="18">
        <f>AE345+AF345</f>
        <v/>
      </c>
      <c r="AH345" s="20">
        <f>IF(W345&lt;=0,0,LOOKUP(W345,{0,1950001,3300001,6950001,9000001,18000001,40000001},{0.05,0.1,0.2,0.23,0.33,0.4,0.45}))</f>
        <v/>
      </c>
    </row>
    <row r="346">
      <c r="A346" t="inlineStr">
        <is>
          <t>1万円刻み 一般8万円</t>
        </is>
      </c>
      <c r="B346" s="18">
        <f>'4_1万円刻み'!$A$89</f>
        <v/>
      </c>
      <c r="C346" s="19" t="n">
        <v>2026</v>
      </c>
      <c r="D346" t="inlineStr">
        <is>
          <t>いいえ</t>
        </is>
      </c>
      <c r="E346" s="18" t="n">
        <v>80000</v>
      </c>
      <c r="F346" s="18" t="n">
        <v>0</v>
      </c>
      <c r="G346" s="18" t="n">
        <v>0</v>
      </c>
      <c r="H346" s="18" t="n">
        <v>0</v>
      </c>
      <c r="I346" s="18" t="n">
        <v>0</v>
      </c>
      <c r="J346" s="18">
        <f>ROUND(MIN(B346/12,650000)*12*0.0915+MIN(B346/12,1390000)*12*(0.0504+0)+B346*0.005,0)</f>
        <v/>
      </c>
      <c r="K346" s="18" t="n">
        <v>0</v>
      </c>
      <c r="L346" s="18" t="n">
        <v>0</v>
      </c>
      <c r="M346" s="18">
        <f>ROUND(IF(C346&gt;=2026,IF(B346&lt;741000,0,IF(B346&lt;2191000,B346-740000,IF(B346&lt;2193000,1451000,IF(B346&lt;2196000,1453000,IF(B346&lt;2200000,1456000,IF(B346&lt;3600000,ROUNDDOWN(B346/4,-3)*2.8-80000,IF(B346&lt;6600000,ROUNDDOWN(B346/4,-3)*3.2-440000,IF(B346&lt;8500000,ROUNDDOWN(B346*0.9,0)-1100000,B346-1950000)))))))),IF(B346&lt;651000,0,IF(B346&lt;1900000,B346-650000,IF(B346&lt;3600000,ROUNDDOWN(B346/4,-3)*2.8-80000,IF(B346&lt;6600000,ROUNDDOWN(B346/4,-3)*3.2-440000,IF(B346&lt;8500000,ROUNDDOWN(B346*0.9,0)-1100000,B346-1950000)))))),0)</f>
        <v/>
      </c>
      <c r="N346" s="18">
        <f>IF(M346&gt;23500000,NA(),IF(C346&gt;=2026,IF(M346&lt;=4890000,1040000,IF(M346&lt;=6550000,670000,620000)),IF(M346&lt;=1320000,950000,IF(M346&lt;=3360000,880000,IF(M346&lt;=4890000,680000,IF(M346&lt;=6550000,630000,580000))))))</f>
        <v/>
      </c>
      <c r="O346" s="18">
        <f>IF(F346&lt;=0,IF(AND(D346="はい",C346&gt;=2026,C346&lt;=2027),IF(E346&lt;=0,0,IF(E346&lt;=30000,E346,IF(E346&lt;=60000,ROUNDUP(E346/2,0)+15000,IF(E346&lt;=120000,ROUNDUP(E346/4,0)+30000,60000)))),IF(E346&lt;=0,0,IF(E346&lt;=20000,E346,IF(E346&lt;=40000,ROUNDUP(E346/2,0)+10000,IF(E346&lt;=80000,ROUNDUP(E346/4,0)+20000,40000))))),IF(E346&lt;=0,IF(F346&lt;=0,0,IF(F346&lt;=25000,F346,IF(F346&lt;=50000,ROUNDUP(F346/2,0)+12500,IF(F346&lt;=100000,ROUNDUP(F346/4,0)+25000,50000)))),MAX(IF(F346&lt;=0,0,IF(F346&lt;=25000,F346,IF(F346&lt;=50000,ROUNDUP(F346/2,0)+12500,IF(F346&lt;=100000,ROUNDUP(F346/4,0)+25000,50000)))),MIN(IF(AND(D346="はい",C346&gt;=2026,C346&lt;=2027),IF(E346&lt;=0,0,IF(E346&lt;=30000,E346,IF(E346&lt;=60000,ROUNDUP(E346/2,0)+15000,IF(E346&lt;=120000,ROUNDUP(E346/4,0)+30000,60000)))),IF(E346&lt;=0,0,IF(E346&lt;=20000,E346,IF(E346&lt;=40000,ROUNDUP(E346/2,0)+10000,IF(E346&lt;=80000,ROUNDUP(E346/4,0)+20000,40000)))))+IF(F346&lt;=0,0,IF(F346&lt;=25000,F346,IF(F346&lt;=50000,ROUNDUP(F346/2,0)+12500,IF(F346&lt;=100000,ROUNDUP(F346/4,0)+25000,50000)))),IF(AND(D346="はい",C346&gt;=2026,C346&lt;=2027),60000,40000)))))</f>
        <v/>
      </c>
      <c r="P346" s="18">
        <f>IF(G346&lt;=0,0,IF(G346&lt;=20000,G346,IF(G346&lt;=40000,ROUNDUP(G346/2,0)+10000,IF(G346&lt;=80000,ROUNDUP(G346/4,0)+20000,40000))))</f>
        <v/>
      </c>
      <c r="Q346" s="18">
        <f>IF(I346&lt;=0,IF(H346&lt;=0,0,IF(H346&lt;=20000,H346,IF(H346&lt;=40000,ROUNDUP(H346/2,0)+10000,IF(H346&lt;=80000,ROUNDUP(H346/4,0)+20000,40000)))),IF(H346&lt;=0,IF(I346&lt;=0,0,IF(I346&lt;=25000,I346,IF(I346&lt;=50000,ROUNDUP(I346/2,0)+12500,IF(I346&lt;=100000,ROUNDUP(I346/4,0)+25000,50000)))),MAX(IF(I346&lt;=0,0,IF(I346&lt;=25000,I346,IF(I346&lt;=50000,ROUNDUP(I346/2,0)+12500,IF(I346&lt;=100000,ROUNDUP(I346/4,0)+25000,50000)))),MIN(IF(H346&lt;=0,0,IF(H346&lt;=20000,H346,IF(H346&lt;=40000,ROUNDUP(H346/2,0)+10000,IF(H346&lt;=80000,ROUNDUP(H346/4,0)+20000,40000))))+IF(I346&lt;=0,0,IF(I346&lt;=25000,I346,IF(I346&lt;=50000,ROUNDUP(I346/2,0)+12500,IF(I346&lt;=100000,ROUNDUP(I346/4,0)+25000,50000)))),40000))))</f>
        <v/>
      </c>
      <c r="R346" s="18">
        <f>MIN(120000,O346+P346+Q346)</f>
        <v/>
      </c>
      <c r="S346" s="18">
        <f>IF(F346&lt;=0,IF(E346&lt;=0,0,IF(E346&lt;=12000,E346,IF(E346&lt;=32000,ROUNDUP(E346/2,0)+6000,IF(E346&lt;=56000,ROUNDUP(E346/4,0)+14000,28000)))),IF(E346&lt;=0,IF(F346&lt;=0,0,IF(F346&lt;=15000,F346,IF(F346&lt;=40000,ROUNDUP(F346/2,0)+7500,IF(F346&lt;=70000,ROUNDUP(F346/4,0)+17500,35000)))),MAX(IF(F346&lt;=0,0,IF(F346&lt;=15000,F346,IF(F346&lt;=40000,ROUNDUP(F346/2,0)+7500,IF(F346&lt;=70000,ROUNDUP(F346/4,0)+17500,35000)))),MIN(IF(E346&lt;=0,0,IF(E346&lt;=12000,E346,IF(E346&lt;=32000,ROUNDUP(E346/2,0)+6000,IF(E346&lt;=56000,ROUNDUP(E346/4,0)+14000,28000))))+IF(F346&lt;=0,0,IF(F346&lt;=15000,F346,IF(F346&lt;=40000,ROUNDUP(F346/2,0)+7500,IF(F346&lt;=70000,ROUNDUP(F346/4,0)+17500,35000)))),28000))))</f>
        <v/>
      </c>
      <c r="T346" s="18">
        <f>IF(G346&lt;=0,0,IF(G346&lt;=12000,G346,IF(G346&lt;=32000,ROUNDUP(G346/2,0)+6000,IF(G346&lt;=56000,ROUNDUP(G346/4,0)+14000,28000))))</f>
        <v/>
      </c>
      <c r="U346" s="18">
        <f>IF(I346&lt;=0,IF(H346&lt;=0,0,IF(H346&lt;=12000,H346,IF(H346&lt;=32000,ROUNDUP(H346/2,0)+6000,IF(H346&lt;=56000,ROUNDUP(H346/4,0)+14000,28000)))),IF(H346&lt;=0,IF(I346&lt;=0,0,IF(I346&lt;=15000,I346,IF(I346&lt;=40000,ROUNDUP(I346/2,0)+7500,IF(I346&lt;=70000,ROUNDUP(I346/4,0)+17500,35000)))),MAX(IF(I346&lt;=0,0,IF(I346&lt;=15000,I346,IF(I346&lt;=40000,ROUNDUP(I346/2,0)+7500,IF(I346&lt;=70000,ROUNDUP(I346/4,0)+17500,35000)))),MIN(IF(H346&lt;=0,0,IF(H346&lt;=12000,H346,IF(H346&lt;=32000,ROUNDUP(H346/2,0)+6000,IF(H346&lt;=56000,ROUNDUP(H346/4,0)+14000,28000))))+IF(I346&lt;=0,0,IF(I346&lt;=15000,I346,IF(I346&lt;=40000,ROUNDUP(I346/2,0)+7500,IF(I346&lt;=70000,ROUNDUP(I346/4,0)+17500,35000)))),28000))))</f>
        <v/>
      </c>
      <c r="V346" s="18">
        <f>MIN(70000,S346+T346+U346)</f>
        <v/>
      </c>
      <c r="W346" s="18">
        <f>MAX(0,ROUNDDOWN(M346-J346-N346-K346-0,-3))</f>
        <v/>
      </c>
      <c r="X346" s="18">
        <f>MAX(0,ROUNDDOWN(M346-J346-N346-K346-R346,-3))</f>
        <v/>
      </c>
      <c r="Y346" s="18">
        <f>IF(W346&lt;=0,0,ROUNDDOWN((W346*LOOKUP(W346,{0,1950001,3300001,6950001,9000001,18000001,40000001},{0.05,0.1,0.2,0.23,0.33,0.4,0.45})-LOOKUP(W346,{0,1950001,3300001,6950001,9000001,18000001,40000001},{0,97500,427500,636000,1536000,2796000,4796000}))*1.021,-2))</f>
        <v/>
      </c>
      <c r="Z346" s="18">
        <f>IF(X346&lt;=0,0,ROUNDDOWN((X346*LOOKUP(X346,{0,1950001,3300001,6950001,9000001,18000001,40000001},{0.05,0.1,0.2,0.23,0.33,0.4,0.45})-LOOKUP(X346,{0,1950001,3300001,6950001,9000001,18000001,40000001},{0,97500,427500,636000,1536000,2796000,4796000}))*1.021,-2))</f>
        <v/>
      </c>
      <c r="AA346" s="18">
        <f>MAX(0,ROUNDDOWN(M346-J346-430000-L346-0,-3))</f>
        <v/>
      </c>
      <c r="AB346" s="18">
        <f>MAX(0,ROUNDDOWN(M346-J346-430000-L346-V346,-3))</f>
        <v/>
      </c>
      <c r="AC346" s="18">
        <f>IF(M346&lt;=450000,0,MAX(0,ROUNDDOWN(AA346*0.06-MIN(50000,AA346)*0.03,-2))+MAX(0,ROUNDDOWN(AA346*0.04-MIN(50000,AA346)*0.02,-2)))</f>
        <v/>
      </c>
      <c r="AD346" s="18">
        <f>IF(M346&lt;=450000,0,MAX(0,ROUNDDOWN(AB346*0.06-MIN(50000,AB346)*0.03,-2))+MAX(0,ROUNDDOWN(AB346*0.04-MIN(50000,AB346)*0.02,-2)))</f>
        <v/>
      </c>
      <c r="AE346" s="18">
        <f>Y346-Z346</f>
        <v/>
      </c>
      <c r="AF346" s="18">
        <f>AC346-AD346</f>
        <v/>
      </c>
      <c r="AG346" s="18">
        <f>AE346+AF346</f>
        <v/>
      </c>
      <c r="AH346" s="20">
        <f>IF(W346&lt;=0,0,LOOKUP(W346,{0,1950001,3300001,6950001,9000001,18000001,40000001},{0.05,0.1,0.2,0.23,0.33,0.4,0.45}))</f>
        <v/>
      </c>
    </row>
    <row r="347">
      <c r="A347" t="inlineStr">
        <is>
          <t>1万円刻み 特例あり一般12万円</t>
        </is>
      </c>
      <c r="B347" s="18">
        <f>'4_1万円刻み'!$A$89</f>
        <v/>
      </c>
      <c r="C347" s="19" t="n">
        <v>2026</v>
      </c>
      <c r="D347" t="inlineStr">
        <is>
          <t>はい</t>
        </is>
      </c>
      <c r="E347" s="18" t="n">
        <v>120000</v>
      </c>
      <c r="F347" s="18" t="n">
        <v>0</v>
      </c>
      <c r="G347" s="18" t="n">
        <v>0</v>
      </c>
      <c r="H347" s="18" t="n">
        <v>0</v>
      </c>
      <c r="I347" s="18" t="n">
        <v>0</v>
      </c>
      <c r="J347" s="18">
        <f>ROUND(MIN(B347/12,650000)*12*0.0915+MIN(B347/12,1390000)*12*(0.0504+0)+B347*0.005,0)</f>
        <v/>
      </c>
      <c r="K347" s="18" t="n">
        <v>0</v>
      </c>
      <c r="L347" s="18" t="n">
        <v>0</v>
      </c>
      <c r="M347" s="18">
        <f>ROUND(IF(C347&gt;=2026,IF(B347&lt;741000,0,IF(B347&lt;2191000,B347-740000,IF(B347&lt;2193000,1451000,IF(B347&lt;2196000,1453000,IF(B347&lt;2200000,1456000,IF(B347&lt;3600000,ROUNDDOWN(B347/4,-3)*2.8-80000,IF(B347&lt;6600000,ROUNDDOWN(B347/4,-3)*3.2-440000,IF(B347&lt;8500000,ROUNDDOWN(B347*0.9,0)-1100000,B347-1950000)))))))),IF(B347&lt;651000,0,IF(B347&lt;1900000,B347-650000,IF(B347&lt;3600000,ROUNDDOWN(B347/4,-3)*2.8-80000,IF(B347&lt;6600000,ROUNDDOWN(B347/4,-3)*3.2-440000,IF(B347&lt;8500000,ROUNDDOWN(B347*0.9,0)-1100000,B347-1950000)))))),0)</f>
        <v/>
      </c>
      <c r="N347" s="18">
        <f>IF(M347&gt;23500000,NA(),IF(C347&gt;=2026,IF(M347&lt;=4890000,1040000,IF(M347&lt;=6550000,670000,620000)),IF(M347&lt;=1320000,950000,IF(M347&lt;=3360000,880000,IF(M347&lt;=4890000,680000,IF(M347&lt;=6550000,630000,580000))))))</f>
        <v/>
      </c>
      <c r="O347" s="18">
        <f>IF(F347&lt;=0,IF(AND(D347="はい",C347&gt;=2026,C347&lt;=2027),IF(E347&lt;=0,0,IF(E347&lt;=30000,E347,IF(E347&lt;=60000,ROUNDUP(E347/2,0)+15000,IF(E347&lt;=120000,ROUNDUP(E347/4,0)+30000,60000)))),IF(E347&lt;=0,0,IF(E347&lt;=20000,E347,IF(E347&lt;=40000,ROUNDUP(E347/2,0)+10000,IF(E347&lt;=80000,ROUNDUP(E347/4,0)+20000,40000))))),IF(E347&lt;=0,IF(F347&lt;=0,0,IF(F347&lt;=25000,F347,IF(F347&lt;=50000,ROUNDUP(F347/2,0)+12500,IF(F347&lt;=100000,ROUNDUP(F347/4,0)+25000,50000)))),MAX(IF(F347&lt;=0,0,IF(F347&lt;=25000,F347,IF(F347&lt;=50000,ROUNDUP(F347/2,0)+12500,IF(F347&lt;=100000,ROUNDUP(F347/4,0)+25000,50000)))),MIN(IF(AND(D347="はい",C347&gt;=2026,C347&lt;=2027),IF(E347&lt;=0,0,IF(E347&lt;=30000,E347,IF(E347&lt;=60000,ROUNDUP(E347/2,0)+15000,IF(E347&lt;=120000,ROUNDUP(E347/4,0)+30000,60000)))),IF(E347&lt;=0,0,IF(E347&lt;=20000,E347,IF(E347&lt;=40000,ROUNDUP(E347/2,0)+10000,IF(E347&lt;=80000,ROUNDUP(E347/4,0)+20000,40000)))))+IF(F347&lt;=0,0,IF(F347&lt;=25000,F347,IF(F347&lt;=50000,ROUNDUP(F347/2,0)+12500,IF(F347&lt;=100000,ROUNDUP(F347/4,0)+25000,50000)))),IF(AND(D347="はい",C347&gt;=2026,C347&lt;=2027),60000,40000)))))</f>
        <v/>
      </c>
      <c r="P347" s="18">
        <f>IF(G347&lt;=0,0,IF(G347&lt;=20000,G347,IF(G347&lt;=40000,ROUNDUP(G347/2,0)+10000,IF(G347&lt;=80000,ROUNDUP(G347/4,0)+20000,40000))))</f>
        <v/>
      </c>
      <c r="Q347" s="18">
        <f>IF(I347&lt;=0,IF(H347&lt;=0,0,IF(H347&lt;=20000,H347,IF(H347&lt;=40000,ROUNDUP(H347/2,0)+10000,IF(H347&lt;=80000,ROUNDUP(H347/4,0)+20000,40000)))),IF(H347&lt;=0,IF(I347&lt;=0,0,IF(I347&lt;=25000,I347,IF(I347&lt;=50000,ROUNDUP(I347/2,0)+12500,IF(I347&lt;=100000,ROUNDUP(I347/4,0)+25000,50000)))),MAX(IF(I347&lt;=0,0,IF(I347&lt;=25000,I347,IF(I347&lt;=50000,ROUNDUP(I347/2,0)+12500,IF(I347&lt;=100000,ROUNDUP(I347/4,0)+25000,50000)))),MIN(IF(H347&lt;=0,0,IF(H347&lt;=20000,H347,IF(H347&lt;=40000,ROUNDUP(H347/2,0)+10000,IF(H347&lt;=80000,ROUNDUP(H347/4,0)+20000,40000))))+IF(I347&lt;=0,0,IF(I347&lt;=25000,I347,IF(I347&lt;=50000,ROUNDUP(I347/2,0)+12500,IF(I347&lt;=100000,ROUNDUP(I347/4,0)+25000,50000)))),40000))))</f>
        <v/>
      </c>
      <c r="R347" s="18">
        <f>MIN(120000,O347+P347+Q347)</f>
        <v/>
      </c>
      <c r="S347" s="18">
        <f>IF(F347&lt;=0,IF(E347&lt;=0,0,IF(E347&lt;=12000,E347,IF(E347&lt;=32000,ROUNDUP(E347/2,0)+6000,IF(E347&lt;=56000,ROUNDUP(E347/4,0)+14000,28000)))),IF(E347&lt;=0,IF(F347&lt;=0,0,IF(F347&lt;=15000,F347,IF(F347&lt;=40000,ROUNDUP(F347/2,0)+7500,IF(F347&lt;=70000,ROUNDUP(F347/4,0)+17500,35000)))),MAX(IF(F347&lt;=0,0,IF(F347&lt;=15000,F347,IF(F347&lt;=40000,ROUNDUP(F347/2,0)+7500,IF(F347&lt;=70000,ROUNDUP(F347/4,0)+17500,35000)))),MIN(IF(E347&lt;=0,0,IF(E347&lt;=12000,E347,IF(E347&lt;=32000,ROUNDUP(E347/2,0)+6000,IF(E347&lt;=56000,ROUNDUP(E347/4,0)+14000,28000))))+IF(F347&lt;=0,0,IF(F347&lt;=15000,F347,IF(F347&lt;=40000,ROUNDUP(F347/2,0)+7500,IF(F347&lt;=70000,ROUNDUP(F347/4,0)+17500,35000)))),28000))))</f>
        <v/>
      </c>
      <c r="T347" s="18">
        <f>IF(G347&lt;=0,0,IF(G347&lt;=12000,G347,IF(G347&lt;=32000,ROUNDUP(G347/2,0)+6000,IF(G347&lt;=56000,ROUNDUP(G347/4,0)+14000,28000))))</f>
        <v/>
      </c>
      <c r="U347" s="18">
        <f>IF(I347&lt;=0,IF(H347&lt;=0,0,IF(H347&lt;=12000,H347,IF(H347&lt;=32000,ROUNDUP(H347/2,0)+6000,IF(H347&lt;=56000,ROUNDUP(H347/4,0)+14000,28000)))),IF(H347&lt;=0,IF(I347&lt;=0,0,IF(I347&lt;=15000,I347,IF(I347&lt;=40000,ROUNDUP(I347/2,0)+7500,IF(I347&lt;=70000,ROUNDUP(I347/4,0)+17500,35000)))),MAX(IF(I347&lt;=0,0,IF(I347&lt;=15000,I347,IF(I347&lt;=40000,ROUNDUP(I347/2,0)+7500,IF(I347&lt;=70000,ROUNDUP(I347/4,0)+17500,35000)))),MIN(IF(H347&lt;=0,0,IF(H347&lt;=12000,H347,IF(H347&lt;=32000,ROUNDUP(H347/2,0)+6000,IF(H347&lt;=56000,ROUNDUP(H347/4,0)+14000,28000))))+IF(I347&lt;=0,0,IF(I347&lt;=15000,I347,IF(I347&lt;=40000,ROUNDUP(I347/2,0)+7500,IF(I347&lt;=70000,ROUNDUP(I347/4,0)+17500,35000)))),28000))))</f>
        <v/>
      </c>
      <c r="V347" s="18">
        <f>MIN(70000,S347+T347+U347)</f>
        <v/>
      </c>
      <c r="W347" s="18">
        <f>MAX(0,ROUNDDOWN(M347-J347-N347-K347-0,-3))</f>
        <v/>
      </c>
      <c r="X347" s="18">
        <f>MAX(0,ROUNDDOWN(M347-J347-N347-K347-R347,-3))</f>
        <v/>
      </c>
      <c r="Y347" s="18">
        <f>IF(W347&lt;=0,0,ROUNDDOWN((W347*LOOKUP(W347,{0,1950001,3300001,6950001,9000001,18000001,40000001},{0.05,0.1,0.2,0.23,0.33,0.4,0.45})-LOOKUP(W347,{0,1950001,3300001,6950001,9000001,18000001,40000001},{0,97500,427500,636000,1536000,2796000,4796000}))*1.021,-2))</f>
        <v/>
      </c>
      <c r="Z347" s="18">
        <f>IF(X347&lt;=0,0,ROUNDDOWN((X347*LOOKUP(X347,{0,1950001,3300001,6950001,9000001,18000001,40000001},{0.05,0.1,0.2,0.23,0.33,0.4,0.45})-LOOKUP(X347,{0,1950001,3300001,6950001,9000001,18000001,40000001},{0,97500,427500,636000,1536000,2796000,4796000}))*1.021,-2))</f>
        <v/>
      </c>
      <c r="AA347" s="18">
        <f>MAX(0,ROUNDDOWN(M347-J347-430000-L347-0,-3))</f>
        <v/>
      </c>
      <c r="AB347" s="18">
        <f>MAX(0,ROUNDDOWN(M347-J347-430000-L347-V347,-3))</f>
        <v/>
      </c>
      <c r="AC347" s="18">
        <f>IF(M347&lt;=450000,0,MAX(0,ROUNDDOWN(AA347*0.06-MIN(50000,AA347)*0.03,-2))+MAX(0,ROUNDDOWN(AA347*0.04-MIN(50000,AA347)*0.02,-2)))</f>
        <v/>
      </c>
      <c r="AD347" s="18">
        <f>IF(M347&lt;=450000,0,MAX(0,ROUNDDOWN(AB347*0.06-MIN(50000,AB347)*0.03,-2))+MAX(0,ROUNDDOWN(AB347*0.04-MIN(50000,AB347)*0.02,-2)))</f>
        <v/>
      </c>
      <c r="AE347" s="18">
        <f>Y347-Z347</f>
        <v/>
      </c>
      <c r="AF347" s="18">
        <f>AC347-AD347</f>
        <v/>
      </c>
      <c r="AG347" s="18">
        <f>AE347+AF347</f>
        <v/>
      </c>
      <c r="AH347" s="20">
        <f>IF(W347&lt;=0,0,LOOKUP(W347,{0,1950001,3300001,6950001,9000001,18000001,40000001},{0.05,0.1,0.2,0.23,0.33,0.4,0.45}))</f>
        <v/>
      </c>
    </row>
    <row r="348">
      <c r="A348" t="inlineStr">
        <is>
          <t>1万円刻み 3区分8万円ずつ</t>
        </is>
      </c>
      <c r="B348" s="18">
        <f>'4_1万円刻み'!$A$90</f>
        <v/>
      </c>
      <c r="C348" s="19" t="n">
        <v>2026</v>
      </c>
      <c r="D348" t="inlineStr">
        <is>
          <t>いいえ</t>
        </is>
      </c>
      <c r="E348" s="18" t="n">
        <v>80000</v>
      </c>
      <c r="F348" s="18" t="n">
        <v>0</v>
      </c>
      <c r="G348" s="18" t="n">
        <v>80000</v>
      </c>
      <c r="H348" s="18" t="n">
        <v>80000</v>
      </c>
      <c r="I348" s="18" t="n">
        <v>0</v>
      </c>
      <c r="J348" s="18">
        <f>ROUND(MIN(B348/12,650000)*12*0.0915+MIN(B348/12,1390000)*12*(0.0504+0)+B348*0.005,0)</f>
        <v/>
      </c>
      <c r="K348" s="18" t="n">
        <v>0</v>
      </c>
      <c r="L348" s="18" t="n">
        <v>0</v>
      </c>
      <c r="M348" s="18">
        <f>ROUND(IF(C348&gt;=2026,IF(B348&lt;741000,0,IF(B348&lt;2191000,B348-740000,IF(B348&lt;2193000,1451000,IF(B348&lt;2196000,1453000,IF(B348&lt;2200000,1456000,IF(B348&lt;3600000,ROUNDDOWN(B348/4,-3)*2.8-80000,IF(B348&lt;6600000,ROUNDDOWN(B348/4,-3)*3.2-440000,IF(B348&lt;8500000,ROUNDDOWN(B348*0.9,0)-1100000,B348-1950000)))))))),IF(B348&lt;651000,0,IF(B348&lt;1900000,B348-650000,IF(B348&lt;3600000,ROUNDDOWN(B348/4,-3)*2.8-80000,IF(B348&lt;6600000,ROUNDDOWN(B348/4,-3)*3.2-440000,IF(B348&lt;8500000,ROUNDDOWN(B348*0.9,0)-1100000,B348-1950000)))))),0)</f>
        <v/>
      </c>
      <c r="N348" s="18">
        <f>IF(M348&gt;23500000,NA(),IF(C348&gt;=2026,IF(M348&lt;=4890000,1040000,IF(M348&lt;=6550000,670000,620000)),IF(M348&lt;=1320000,950000,IF(M348&lt;=3360000,880000,IF(M348&lt;=4890000,680000,IF(M348&lt;=6550000,630000,580000))))))</f>
        <v/>
      </c>
      <c r="O348" s="18">
        <f>IF(F348&lt;=0,IF(AND(D348="はい",C348&gt;=2026,C348&lt;=2027),IF(E348&lt;=0,0,IF(E348&lt;=30000,E348,IF(E348&lt;=60000,ROUNDUP(E348/2,0)+15000,IF(E348&lt;=120000,ROUNDUP(E348/4,0)+30000,60000)))),IF(E348&lt;=0,0,IF(E348&lt;=20000,E348,IF(E348&lt;=40000,ROUNDUP(E348/2,0)+10000,IF(E348&lt;=80000,ROUNDUP(E348/4,0)+20000,40000))))),IF(E348&lt;=0,IF(F348&lt;=0,0,IF(F348&lt;=25000,F348,IF(F348&lt;=50000,ROUNDUP(F348/2,0)+12500,IF(F348&lt;=100000,ROUNDUP(F348/4,0)+25000,50000)))),MAX(IF(F348&lt;=0,0,IF(F348&lt;=25000,F348,IF(F348&lt;=50000,ROUNDUP(F348/2,0)+12500,IF(F348&lt;=100000,ROUNDUP(F348/4,0)+25000,50000)))),MIN(IF(AND(D348="はい",C348&gt;=2026,C348&lt;=2027),IF(E348&lt;=0,0,IF(E348&lt;=30000,E348,IF(E348&lt;=60000,ROUNDUP(E348/2,0)+15000,IF(E348&lt;=120000,ROUNDUP(E348/4,0)+30000,60000)))),IF(E348&lt;=0,0,IF(E348&lt;=20000,E348,IF(E348&lt;=40000,ROUNDUP(E348/2,0)+10000,IF(E348&lt;=80000,ROUNDUP(E348/4,0)+20000,40000)))))+IF(F348&lt;=0,0,IF(F348&lt;=25000,F348,IF(F348&lt;=50000,ROUNDUP(F348/2,0)+12500,IF(F348&lt;=100000,ROUNDUP(F348/4,0)+25000,50000)))),IF(AND(D348="はい",C348&gt;=2026,C348&lt;=2027),60000,40000)))))</f>
        <v/>
      </c>
      <c r="P348" s="18">
        <f>IF(G348&lt;=0,0,IF(G348&lt;=20000,G348,IF(G348&lt;=40000,ROUNDUP(G348/2,0)+10000,IF(G348&lt;=80000,ROUNDUP(G348/4,0)+20000,40000))))</f>
        <v/>
      </c>
      <c r="Q348" s="18">
        <f>IF(I348&lt;=0,IF(H348&lt;=0,0,IF(H348&lt;=20000,H348,IF(H348&lt;=40000,ROUNDUP(H348/2,0)+10000,IF(H348&lt;=80000,ROUNDUP(H348/4,0)+20000,40000)))),IF(H348&lt;=0,IF(I348&lt;=0,0,IF(I348&lt;=25000,I348,IF(I348&lt;=50000,ROUNDUP(I348/2,0)+12500,IF(I348&lt;=100000,ROUNDUP(I348/4,0)+25000,50000)))),MAX(IF(I348&lt;=0,0,IF(I348&lt;=25000,I348,IF(I348&lt;=50000,ROUNDUP(I348/2,0)+12500,IF(I348&lt;=100000,ROUNDUP(I348/4,0)+25000,50000)))),MIN(IF(H348&lt;=0,0,IF(H348&lt;=20000,H348,IF(H348&lt;=40000,ROUNDUP(H348/2,0)+10000,IF(H348&lt;=80000,ROUNDUP(H348/4,0)+20000,40000))))+IF(I348&lt;=0,0,IF(I348&lt;=25000,I348,IF(I348&lt;=50000,ROUNDUP(I348/2,0)+12500,IF(I348&lt;=100000,ROUNDUP(I348/4,0)+25000,50000)))),40000))))</f>
        <v/>
      </c>
      <c r="R348" s="18">
        <f>MIN(120000,O348+P348+Q348)</f>
        <v/>
      </c>
      <c r="S348" s="18">
        <f>IF(F348&lt;=0,IF(E348&lt;=0,0,IF(E348&lt;=12000,E348,IF(E348&lt;=32000,ROUNDUP(E348/2,0)+6000,IF(E348&lt;=56000,ROUNDUP(E348/4,0)+14000,28000)))),IF(E348&lt;=0,IF(F348&lt;=0,0,IF(F348&lt;=15000,F348,IF(F348&lt;=40000,ROUNDUP(F348/2,0)+7500,IF(F348&lt;=70000,ROUNDUP(F348/4,0)+17500,35000)))),MAX(IF(F348&lt;=0,0,IF(F348&lt;=15000,F348,IF(F348&lt;=40000,ROUNDUP(F348/2,0)+7500,IF(F348&lt;=70000,ROUNDUP(F348/4,0)+17500,35000)))),MIN(IF(E348&lt;=0,0,IF(E348&lt;=12000,E348,IF(E348&lt;=32000,ROUNDUP(E348/2,0)+6000,IF(E348&lt;=56000,ROUNDUP(E348/4,0)+14000,28000))))+IF(F348&lt;=0,0,IF(F348&lt;=15000,F348,IF(F348&lt;=40000,ROUNDUP(F348/2,0)+7500,IF(F348&lt;=70000,ROUNDUP(F348/4,0)+17500,35000)))),28000))))</f>
        <v/>
      </c>
      <c r="T348" s="18">
        <f>IF(G348&lt;=0,0,IF(G348&lt;=12000,G348,IF(G348&lt;=32000,ROUNDUP(G348/2,0)+6000,IF(G348&lt;=56000,ROUNDUP(G348/4,0)+14000,28000))))</f>
        <v/>
      </c>
      <c r="U348" s="18">
        <f>IF(I348&lt;=0,IF(H348&lt;=0,0,IF(H348&lt;=12000,H348,IF(H348&lt;=32000,ROUNDUP(H348/2,0)+6000,IF(H348&lt;=56000,ROUNDUP(H348/4,0)+14000,28000)))),IF(H348&lt;=0,IF(I348&lt;=0,0,IF(I348&lt;=15000,I348,IF(I348&lt;=40000,ROUNDUP(I348/2,0)+7500,IF(I348&lt;=70000,ROUNDUP(I348/4,0)+17500,35000)))),MAX(IF(I348&lt;=0,0,IF(I348&lt;=15000,I348,IF(I348&lt;=40000,ROUNDUP(I348/2,0)+7500,IF(I348&lt;=70000,ROUNDUP(I348/4,0)+17500,35000)))),MIN(IF(H348&lt;=0,0,IF(H348&lt;=12000,H348,IF(H348&lt;=32000,ROUNDUP(H348/2,0)+6000,IF(H348&lt;=56000,ROUNDUP(H348/4,0)+14000,28000))))+IF(I348&lt;=0,0,IF(I348&lt;=15000,I348,IF(I348&lt;=40000,ROUNDUP(I348/2,0)+7500,IF(I348&lt;=70000,ROUNDUP(I348/4,0)+17500,35000)))),28000))))</f>
        <v/>
      </c>
      <c r="V348" s="18">
        <f>MIN(70000,S348+T348+U348)</f>
        <v/>
      </c>
      <c r="W348" s="18">
        <f>MAX(0,ROUNDDOWN(M348-J348-N348-K348-0,-3))</f>
        <v/>
      </c>
      <c r="X348" s="18">
        <f>MAX(0,ROUNDDOWN(M348-J348-N348-K348-R348,-3))</f>
        <v/>
      </c>
      <c r="Y348" s="18">
        <f>IF(W348&lt;=0,0,ROUNDDOWN((W348*LOOKUP(W348,{0,1950001,3300001,6950001,9000001,18000001,40000001},{0.05,0.1,0.2,0.23,0.33,0.4,0.45})-LOOKUP(W348,{0,1950001,3300001,6950001,9000001,18000001,40000001},{0,97500,427500,636000,1536000,2796000,4796000}))*1.021,-2))</f>
        <v/>
      </c>
      <c r="Z348" s="18">
        <f>IF(X348&lt;=0,0,ROUNDDOWN((X348*LOOKUP(X348,{0,1950001,3300001,6950001,9000001,18000001,40000001},{0.05,0.1,0.2,0.23,0.33,0.4,0.45})-LOOKUP(X348,{0,1950001,3300001,6950001,9000001,18000001,40000001},{0,97500,427500,636000,1536000,2796000,4796000}))*1.021,-2))</f>
        <v/>
      </c>
      <c r="AA348" s="18">
        <f>MAX(0,ROUNDDOWN(M348-J348-430000-L348-0,-3))</f>
        <v/>
      </c>
      <c r="AB348" s="18">
        <f>MAX(0,ROUNDDOWN(M348-J348-430000-L348-V348,-3))</f>
        <v/>
      </c>
      <c r="AC348" s="18">
        <f>IF(M348&lt;=450000,0,MAX(0,ROUNDDOWN(AA348*0.06-MIN(50000,AA348)*0.03,-2))+MAX(0,ROUNDDOWN(AA348*0.04-MIN(50000,AA348)*0.02,-2)))</f>
        <v/>
      </c>
      <c r="AD348" s="18">
        <f>IF(M348&lt;=450000,0,MAX(0,ROUNDDOWN(AB348*0.06-MIN(50000,AB348)*0.03,-2))+MAX(0,ROUNDDOWN(AB348*0.04-MIN(50000,AB348)*0.02,-2)))</f>
        <v/>
      </c>
      <c r="AE348" s="18">
        <f>Y348-Z348</f>
        <v/>
      </c>
      <c r="AF348" s="18">
        <f>AC348-AD348</f>
        <v/>
      </c>
      <c r="AG348" s="18">
        <f>AE348+AF348</f>
        <v/>
      </c>
      <c r="AH348" s="20">
        <f>IF(W348&lt;=0,0,LOOKUP(W348,{0,1950001,3300001,6950001,9000001,18000001,40000001},{0.05,0.1,0.2,0.23,0.33,0.4,0.45}))</f>
        <v/>
      </c>
    </row>
    <row r="349">
      <c r="A349" t="inlineStr">
        <is>
          <t>1万円刻み 一般8万円</t>
        </is>
      </c>
      <c r="B349" s="18">
        <f>'4_1万円刻み'!$A$90</f>
        <v/>
      </c>
      <c r="C349" s="19" t="n">
        <v>2026</v>
      </c>
      <c r="D349" t="inlineStr">
        <is>
          <t>いいえ</t>
        </is>
      </c>
      <c r="E349" s="18" t="n">
        <v>80000</v>
      </c>
      <c r="F349" s="18" t="n">
        <v>0</v>
      </c>
      <c r="G349" s="18" t="n">
        <v>0</v>
      </c>
      <c r="H349" s="18" t="n">
        <v>0</v>
      </c>
      <c r="I349" s="18" t="n">
        <v>0</v>
      </c>
      <c r="J349" s="18">
        <f>ROUND(MIN(B349/12,650000)*12*0.0915+MIN(B349/12,1390000)*12*(0.0504+0)+B349*0.005,0)</f>
        <v/>
      </c>
      <c r="K349" s="18" t="n">
        <v>0</v>
      </c>
      <c r="L349" s="18" t="n">
        <v>0</v>
      </c>
      <c r="M349" s="18">
        <f>ROUND(IF(C349&gt;=2026,IF(B349&lt;741000,0,IF(B349&lt;2191000,B349-740000,IF(B349&lt;2193000,1451000,IF(B349&lt;2196000,1453000,IF(B349&lt;2200000,1456000,IF(B349&lt;3600000,ROUNDDOWN(B349/4,-3)*2.8-80000,IF(B349&lt;6600000,ROUNDDOWN(B349/4,-3)*3.2-440000,IF(B349&lt;8500000,ROUNDDOWN(B349*0.9,0)-1100000,B349-1950000)))))))),IF(B349&lt;651000,0,IF(B349&lt;1900000,B349-650000,IF(B349&lt;3600000,ROUNDDOWN(B349/4,-3)*2.8-80000,IF(B349&lt;6600000,ROUNDDOWN(B349/4,-3)*3.2-440000,IF(B349&lt;8500000,ROUNDDOWN(B349*0.9,0)-1100000,B349-1950000)))))),0)</f>
        <v/>
      </c>
      <c r="N349" s="18">
        <f>IF(M349&gt;23500000,NA(),IF(C349&gt;=2026,IF(M349&lt;=4890000,1040000,IF(M349&lt;=6550000,670000,620000)),IF(M349&lt;=1320000,950000,IF(M349&lt;=3360000,880000,IF(M349&lt;=4890000,680000,IF(M349&lt;=6550000,630000,580000))))))</f>
        <v/>
      </c>
      <c r="O349" s="18">
        <f>IF(F349&lt;=0,IF(AND(D349="はい",C349&gt;=2026,C349&lt;=2027),IF(E349&lt;=0,0,IF(E349&lt;=30000,E349,IF(E349&lt;=60000,ROUNDUP(E349/2,0)+15000,IF(E349&lt;=120000,ROUNDUP(E349/4,0)+30000,60000)))),IF(E349&lt;=0,0,IF(E349&lt;=20000,E349,IF(E349&lt;=40000,ROUNDUP(E349/2,0)+10000,IF(E349&lt;=80000,ROUNDUP(E349/4,0)+20000,40000))))),IF(E349&lt;=0,IF(F349&lt;=0,0,IF(F349&lt;=25000,F349,IF(F349&lt;=50000,ROUNDUP(F349/2,0)+12500,IF(F349&lt;=100000,ROUNDUP(F349/4,0)+25000,50000)))),MAX(IF(F349&lt;=0,0,IF(F349&lt;=25000,F349,IF(F349&lt;=50000,ROUNDUP(F349/2,0)+12500,IF(F349&lt;=100000,ROUNDUP(F349/4,0)+25000,50000)))),MIN(IF(AND(D349="はい",C349&gt;=2026,C349&lt;=2027),IF(E349&lt;=0,0,IF(E349&lt;=30000,E349,IF(E349&lt;=60000,ROUNDUP(E349/2,0)+15000,IF(E349&lt;=120000,ROUNDUP(E349/4,0)+30000,60000)))),IF(E349&lt;=0,0,IF(E349&lt;=20000,E349,IF(E349&lt;=40000,ROUNDUP(E349/2,0)+10000,IF(E349&lt;=80000,ROUNDUP(E349/4,0)+20000,40000)))))+IF(F349&lt;=0,0,IF(F349&lt;=25000,F349,IF(F349&lt;=50000,ROUNDUP(F349/2,0)+12500,IF(F349&lt;=100000,ROUNDUP(F349/4,0)+25000,50000)))),IF(AND(D349="はい",C349&gt;=2026,C349&lt;=2027),60000,40000)))))</f>
        <v/>
      </c>
      <c r="P349" s="18">
        <f>IF(G349&lt;=0,0,IF(G349&lt;=20000,G349,IF(G349&lt;=40000,ROUNDUP(G349/2,0)+10000,IF(G349&lt;=80000,ROUNDUP(G349/4,0)+20000,40000))))</f>
        <v/>
      </c>
      <c r="Q349" s="18">
        <f>IF(I349&lt;=0,IF(H349&lt;=0,0,IF(H349&lt;=20000,H349,IF(H349&lt;=40000,ROUNDUP(H349/2,0)+10000,IF(H349&lt;=80000,ROUNDUP(H349/4,0)+20000,40000)))),IF(H349&lt;=0,IF(I349&lt;=0,0,IF(I349&lt;=25000,I349,IF(I349&lt;=50000,ROUNDUP(I349/2,0)+12500,IF(I349&lt;=100000,ROUNDUP(I349/4,0)+25000,50000)))),MAX(IF(I349&lt;=0,0,IF(I349&lt;=25000,I349,IF(I349&lt;=50000,ROUNDUP(I349/2,0)+12500,IF(I349&lt;=100000,ROUNDUP(I349/4,0)+25000,50000)))),MIN(IF(H349&lt;=0,0,IF(H349&lt;=20000,H349,IF(H349&lt;=40000,ROUNDUP(H349/2,0)+10000,IF(H349&lt;=80000,ROUNDUP(H349/4,0)+20000,40000))))+IF(I349&lt;=0,0,IF(I349&lt;=25000,I349,IF(I349&lt;=50000,ROUNDUP(I349/2,0)+12500,IF(I349&lt;=100000,ROUNDUP(I349/4,0)+25000,50000)))),40000))))</f>
        <v/>
      </c>
      <c r="R349" s="18">
        <f>MIN(120000,O349+P349+Q349)</f>
        <v/>
      </c>
      <c r="S349" s="18">
        <f>IF(F349&lt;=0,IF(E349&lt;=0,0,IF(E349&lt;=12000,E349,IF(E349&lt;=32000,ROUNDUP(E349/2,0)+6000,IF(E349&lt;=56000,ROUNDUP(E349/4,0)+14000,28000)))),IF(E349&lt;=0,IF(F349&lt;=0,0,IF(F349&lt;=15000,F349,IF(F349&lt;=40000,ROUNDUP(F349/2,0)+7500,IF(F349&lt;=70000,ROUNDUP(F349/4,0)+17500,35000)))),MAX(IF(F349&lt;=0,0,IF(F349&lt;=15000,F349,IF(F349&lt;=40000,ROUNDUP(F349/2,0)+7500,IF(F349&lt;=70000,ROUNDUP(F349/4,0)+17500,35000)))),MIN(IF(E349&lt;=0,0,IF(E349&lt;=12000,E349,IF(E349&lt;=32000,ROUNDUP(E349/2,0)+6000,IF(E349&lt;=56000,ROUNDUP(E349/4,0)+14000,28000))))+IF(F349&lt;=0,0,IF(F349&lt;=15000,F349,IF(F349&lt;=40000,ROUNDUP(F349/2,0)+7500,IF(F349&lt;=70000,ROUNDUP(F349/4,0)+17500,35000)))),28000))))</f>
        <v/>
      </c>
      <c r="T349" s="18">
        <f>IF(G349&lt;=0,0,IF(G349&lt;=12000,G349,IF(G349&lt;=32000,ROUNDUP(G349/2,0)+6000,IF(G349&lt;=56000,ROUNDUP(G349/4,0)+14000,28000))))</f>
        <v/>
      </c>
      <c r="U349" s="18">
        <f>IF(I349&lt;=0,IF(H349&lt;=0,0,IF(H349&lt;=12000,H349,IF(H349&lt;=32000,ROUNDUP(H349/2,0)+6000,IF(H349&lt;=56000,ROUNDUP(H349/4,0)+14000,28000)))),IF(H349&lt;=0,IF(I349&lt;=0,0,IF(I349&lt;=15000,I349,IF(I349&lt;=40000,ROUNDUP(I349/2,0)+7500,IF(I349&lt;=70000,ROUNDUP(I349/4,0)+17500,35000)))),MAX(IF(I349&lt;=0,0,IF(I349&lt;=15000,I349,IF(I349&lt;=40000,ROUNDUP(I349/2,0)+7500,IF(I349&lt;=70000,ROUNDUP(I349/4,0)+17500,35000)))),MIN(IF(H349&lt;=0,0,IF(H349&lt;=12000,H349,IF(H349&lt;=32000,ROUNDUP(H349/2,0)+6000,IF(H349&lt;=56000,ROUNDUP(H349/4,0)+14000,28000))))+IF(I349&lt;=0,0,IF(I349&lt;=15000,I349,IF(I349&lt;=40000,ROUNDUP(I349/2,0)+7500,IF(I349&lt;=70000,ROUNDUP(I349/4,0)+17500,35000)))),28000))))</f>
        <v/>
      </c>
      <c r="V349" s="18">
        <f>MIN(70000,S349+T349+U349)</f>
        <v/>
      </c>
      <c r="W349" s="18">
        <f>MAX(0,ROUNDDOWN(M349-J349-N349-K349-0,-3))</f>
        <v/>
      </c>
      <c r="X349" s="18">
        <f>MAX(0,ROUNDDOWN(M349-J349-N349-K349-R349,-3))</f>
        <v/>
      </c>
      <c r="Y349" s="18">
        <f>IF(W349&lt;=0,0,ROUNDDOWN((W349*LOOKUP(W349,{0,1950001,3300001,6950001,9000001,18000001,40000001},{0.05,0.1,0.2,0.23,0.33,0.4,0.45})-LOOKUP(W349,{0,1950001,3300001,6950001,9000001,18000001,40000001},{0,97500,427500,636000,1536000,2796000,4796000}))*1.021,-2))</f>
        <v/>
      </c>
      <c r="Z349" s="18">
        <f>IF(X349&lt;=0,0,ROUNDDOWN((X349*LOOKUP(X349,{0,1950001,3300001,6950001,9000001,18000001,40000001},{0.05,0.1,0.2,0.23,0.33,0.4,0.45})-LOOKUP(X349,{0,1950001,3300001,6950001,9000001,18000001,40000001},{0,97500,427500,636000,1536000,2796000,4796000}))*1.021,-2))</f>
        <v/>
      </c>
      <c r="AA349" s="18">
        <f>MAX(0,ROUNDDOWN(M349-J349-430000-L349-0,-3))</f>
        <v/>
      </c>
      <c r="AB349" s="18">
        <f>MAX(0,ROUNDDOWN(M349-J349-430000-L349-V349,-3))</f>
        <v/>
      </c>
      <c r="AC349" s="18">
        <f>IF(M349&lt;=450000,0,MAX(0,ROUNDDOWN(AA349*0.06-MIN(50000,AA349)*0.03,-2))+MAX(0,ROUNDDOWN(AA349*0.04-MIN(50000,AA349)*0.02,-2)))</f>
        <v/>
      </c>
      <c r="AD349" s="18">
        <f>IF(M349&lt;=450000,0,MAX(0,ROUNDDOWN(AB349*0.06-MIN(50000,AB349)*0.03,-2))+MAX(0,ROUNDDOWN(AB349*0.04-MIN(50000,AB349)*0.02,-2)))</f>
        <v/>
      </c>
      <c r="AE349" s="18">
        <f>Y349-Z349</f>
        <v/>
      </c>
      <c r="AF349" s="18">
        <f>AC349-AD349</f>
        <v/>
      </c>
      <c r="AG349" s="18">
        <f>AE349+AF349</f>
        <v/>
      </c>
      <c r="AH349" s="20">
        <f>IF(W349&lt;=0,0,LOOKUP(W349,{0,1950001,3300001,6950001,9000001,18000001,40000001},{0.05,0.1,0.2,0.23,0.33,0.4,0.45}))</f>
        <v/>
      </c>
    </row>
    <row r="350">
      <c r="A350" t="inlineStr">
        <is>
          <t>1万円刻み 特例あり一般12万円</t>
        </is>
      </c>
      <c r="B350" s="18">
        <f>'4_1万円刻み'!$A$90</f>
        <v/>
      </c>
      <c r="C350" s="19" t="n">
        <v>2026</v>
      </c>
      <c r="D350" t="inlineStr">
        <is>
          <t>はい</t>
        </is>
      </c>
      <c r="E350" s="18" t="n">
        <v>120000</v>
      </c>
      <c r="F350" s="18" t="n">
        <v>0</v>
      </c>
      <c r="G350" s="18" t="n">
        <v>0</v>
      </c>
      <c r="H350" s="18" t="n">
        <v>0</v>
      </c>
      <c r="I350" s="18" t="n">
        <v>0</v>
      </c>
      <c r="J350" s="18">
        <f>ROUND(MIN(B350/12,650000)*12*0.0915+MIN(B350/12,1390000)*12*(0.0504+0)+B350*0.005,0)</f>
        <v/>
      </c>
      <c r="K350" s="18" t="n">
        <v>0</v>
      </c>
      <c r="L350" s="18" t="n">
        <v>0</v>
      </c>
      <c r="M350" s="18">
        <f>ROUND(IF(C350&gt;=2026,IF(B350&lt;741000,0,IF(B350&lt;2191000,B350-740000,IF(B350&lt;2193000,1451000,IF(B350&lt;2196000,1453000,IF(B350&lt;2200000,1456000,IF(B350&lt;3600000,ROUNDDOWN(B350/4,-3)*2.8-80000,IF(B350&lt;6600000,ROUNDDOWN(B350/4,-3)*3.2-440000,IF(B350&lt;8500000,ROUNDDOWN(B350*0.9,0)-1100000,B350-1950000)))))))),IF(B350&lt;651000,0,IF(B350&lt;1900000,B350-650000,IF(B350&lt;3600000,ROUNDDOWN(B350/4,-3)*2.8-80000,IF(B350&lt;6600000,ROUNDDOWN(B350/4,-3)*3.2-440000,IF(B350&lt;8500000,ROUNDDOWN(B350*0.9,0)-1100000,B350-1950000)))))),0)</f>
        <v/>
      </c>
      <c r="N350" s="18">
        <f>IF(M350&gt;23500000,NA(),IF(C350&gt;=2026,IF(M350&lt;=4890000,1040000,IF(M350&lt;=6550000,670000,620000)),IF(M350&lt;=1320000,950000,IF(M350&lt;=3360000,880000,IF(M350&lt;=4890000,680000,IF(M350&lt;=6550000,630000,580000))))))</f>
        <v/>
      </c>
      <c r="O350" s="18">
        <f>IF(F350&lt;=0,IF(AND(D350="はい",C350&gt;=2026,C350&lt;=2027),IF(E350&lt;=0,0,IF(E350&lt;=30000,E350,IF(E350&lt;=60000,ROUNDUP(E350/2,0)+15000,IF(E350&lt;=120000,ROUNDUP(E350/4,0)+30000,60000)))),IF(E350&lt;=0,0,IF(E350&lt;=20000,E350,IF(E350&lt;=40000,ROUNDUP(E350/2,0)+10000,IF(E350&lt;=80000,ROUNDUP(E350/4,0)+20000,40000))))),IF(E350&lt;=0,IF(F350&lt;=0,0,IF(F350&lt;=25000,F350,IF(F350&lt;=50000,ROUNDUP(F350/2,0)+12500,IF(F350&lt;=100000,ROUNDUP(F350/4,0)+25000,50000)))),MAX(IF(F350&lt;=0,0,IF(F350&lt;=25000,F350,IF(F350&lt;=50000,ROUNDUP(F350/2,0)+12500,IF(F350&lt;=100000,ROUNDUP(F350/4,0)+25000,50000)))),MIN(IF(AND(D350="はい",C350&gt;=2026,C350&lt;=2027),IF(E350&lt;=0,0,IF(E350&lt;=30000,E350,IF(E350&lt;=60000,ROUNDUP(E350/2,0)+15000,IF(E350&lt;=120000,ROUNDUP(E350/4,0)+30000,60000)))),IF(E350&lt;=0,0,IF(E350&lt;=20000,E350,IF(E350&lt;=40000,ROUNDUP(E350/2,0)+10000,IF(E350&lt;=80000,ROUNDUP(E350/4,0)+20000,40000)))))+IF(F350&lt;=0,0,IF(F350&lt;=25000,F350,IF(F350&lt;=50000,ROUNDUP(F350/2,0)+12500,IF(F350&lt;=100000,ROUNDUP(F350/4,0)+25000,50000)))),IF(AND(D350="はい",C350&gt;=2026,C350&lt;=2027),60000,40000)))))</f>
        <v/>
      </c>
      <c r="P350" s="18">
        <f>IF(G350&lt;=0,0,IF(G350&lt;=20000,G350,IF(G350&lt;=40000,ROUNDUP(G350/2,0)+10000,IF(G350&lt;=80000,ROUNDUP(G350/4,0)+20000,40000))))</f>
        <v/>
      </c>
      <c r="Q350" s="18">
        <f>IF(I350&lt;=0,IF(H350&lt;=0,0,IF(H350&lt;=20000,H350,IF(H350&lt;=40000,ROUNDUP(H350/2,0)+10000,IF(H350&lt;=80000,ROUNDUP(H350/4,0)+20000,40000)))),IF(H350&lt;=0,IF(I350&lt;=0,0,IF(I350&lt;=25000,I350,IF(I350&lt;=50000,ROUNDUP(I350/2,0)+12500,IF(I350&lt;=100000,ROUNDUP(I350/4,0)+25000,50000)))),MAX(IF(I350&lt;=0,0,IF(I350&lt;=25000,I350,IF(I350&lt;=50000,ROUNDUP(I350/2,0)+12500,IF(I350&lt;=100000,ROUNDUP(I350/4,0)+25000,50000)))),MIN(IF(H350&lt;=0,0,IF(H350&lt;=20000,H350,IF(H350&lt;=40000,ROUNDUP(H350/2,0)+10000,IF(H350&lt;=80000,ROUNDUP(H350/4,0)+20000,40000))))+IF(I350&lt;=0,0,IF(I350&lt;=25000,I350,IF(I350&lt;=50000,ROUNDUP(I350/2,0)+12500,IF(I350&lt;=100000,ROUNDUP(I350/4,0)+25000,50000)))),40000))))</f>
        <v/>
      </c>
      <c r="R350" s="18">
        <f>MIN(120000,O350+P350+Q350)</f>
        <v/>
      </c>
      <c r="S350" s="18">
        <f>IF(F350&lt;=0,IF(E350&lt;=0,0,IF(E350&lt;=12000,E350,IF(E350&lt;=32000,ROUNDUP(E350/2,0)+6000,IF(E350&lt;=56000,ROUNDUP(E350/4,0)+14000,28000)))),IF(E350&lt;=0,IF(F350&lt;=0,0,IF(F350&lt;=15000,F350,IF(F350&lt;=40000,ROUNDUP(F350/2,0)+7500,IF(F350&lt;=70000,ROUNDUP(F350/4,0)+17500,35000)))),MAX(IF(F350&lt;=0,0,IF(F350&lt;=15000,F350,IF(F350&lt;=40000,ROUNDUP(F350/2,0)+7500,IF(F350&lt;=70000,ROUNDUP(F350/4,0)+17500,35000)))),MIN(IF(E350&lt;=0,0,IF(E350&lt;=12000,E350,IF(E350&lt;=32000,ROUNDUP(E350/2,0)+6000,IF(E350&lt;=56000,ROUNDUP(E350/4,0)+14000,28000))))+IF(F350&lt;=0,0,IF(F350&lt;=15000,F350,IF(F350&lt;=40000,ROUNDUP(F350/2,0)+7500,IF(F350&lt;=70000,ROUNDUP(F350/4,0)+17500,35000)))),28000))))</f>
        <v/>
      </c>
      <c r="T350" s="18">
        <f>IF(G350&lt;=0,0,IF(G350&lt;=12000,G350,IF(G350&lt;=32000,ROUNDUP(G350/2,0)+6000,IF(G350&lt;=56000,ROUNDUP(G350/4,0)+14000,28000))))</f>
        <v/>
      </c>
      <c r="U350" s="18">
        <f>IF(I350&lt;=0,IF(H350&lt;=0,0,IF(H350&lt;=12000,H350,IF(H350&lt;=32000,ROUNDUP(H350/2,0)+6000,IF(H350&lt;=56000,ROUNDUP(H350/4,0)+14000,28000)))),IF(H350&lt;=0,IF(I350&lt;=0,0,IF(I350&lt;=15000,I350,IF(I350&lt;=40000,ROUNDUP(I350/2,0)+7500,IF(I350&lt;=70000,ROUNDUP(I350/4,0)+17500,35000)))),MAX(IF(I350&lt;=0,0,IF(I350&lt;=15000,I350,IF(I350&lt;=40000,ROUNDUP(I350/2,0)+7500,IF(I350&lt;=70000,ROUNDUP(I350/4,0)+17500,35000)))),MIN(IF(H350&lt;=0,0,IF(H350&lt;=12000,H350,IF(H350&lt;=32000,ROUNDUP(H350/2,0)+6000,IF(H350&lt;=56000,ROUNDUP(H350/4,0)+14000,28000))))+IF(I350&lt;=0,0,IF(I350&lt;=15000,I350,IF(I350&lt;=40000,ROUNDUP(I350/2,0)+7500,IF(I350&lt;=70000,ROUNDUP(I350/4,0)+17500,35000)))),28000))))</f>
        <v/>
      </c>
      <c r="V350" s="18">
        <f>MIN(70000,S350+T350+U350)</f>
        <v/>
      </c>
      <c r="W350" s="18">
        <f>MAX(0,ROUNDDOWN(M350-J350-N350-K350-0,-3))</f>
        <v/>
      </c>
      <c r="X350" s="18">
        <f>MAX(0,ROUNDDOWN(M350-J350-N350-K350-R350,-3))</f>
        <v/>
      </c>
      <c r="Y350" s="18">
        <f>IF(W350&lt;=0,0,ROUNDDOWN((W350*LOOKUP(W350,{0,1950001,3300001,6950001,9000001,18000001,40000001},{0.05,0.1,0.2,0.23,0.33,0.4,0.45})-LOOKUP(W350,{0,1950001,3300001,6950001,9000001,18000001,40000001},{0,97500,427500,636000,1536000,2796000,4796000}))*1.021,-2))</f>
        <v/>
      </c>
      <c r="Z350" s="18">
        <f>IF(X350&lt;=0,0,ROUNDDOWN((X350*LOOKUP(X350,{0,1950001,3300001,6950001,9000001,18000001,40000001},{0.05,0.1,0.2,0.23,0.33,0.4,0.45})-LOOKUP(X350,{0,1950001,3300001,6950001,9000001,18000001,40000001},{0,97500,427500,636000,1536000,2796000,4796000}))*1.021,-2))</f>
        <v/>
      </c>
      <c r="AA350" s="18">
        <f>MAX(0,ROUNDDOWN(M350-J350-430000-L350-0,-3))</f>
        <v/>
      </c>
      <c r="AB350" s="18">
        <f>MAX(0,ROUNDDOWN(M350-J350-430000-L350-V350,-3))</f>
        <v/>
      </c>
      <c r="AC350" s="18">
        <f>IF(M350&lt;=450000,0,MAX(0,ROUNDDOWN(AA350*0.06-MIN(50000,AA350)*0.03,-2))+MAX(0,ROUNDDOWN(AA350*0.04-MIN(50000,AA350)*0.02,-2)))</f>
        <v/>
      </c>
      <c r="AD350" s="18">
        <f>IF(M350&lt;=450000,0,MAX(0,ROUNDDOWN(AB350*0.06-MIN(50000,AB350)*0.03,-2))+MAX(0,ROUNDDOWN(AB350*0.04-MIN(50000,AB350)*0.02,-2)))</f>
        <v/>
      </c>
      <c r="AE350" s="18">
        <f>Y350-Z350</f>
        <v/>
      </c>
      <c r="AF350" s="18">
        <f>AC350-AD350</f>
        <v/>
      </c>
      <c r="AG350" s="18">
        <f>AE350+AF350</f>
        <v/>
      </c>
      <c r="AH350" s="20">
        <f>IF(W350&lt;=0,0,LOOKUP(W350,{0,1950001,3300001,6950001,9000001,18000001,40000001},{0.05,0.1,0.2,0.23,0.33,0.4,0.45}))</f>
        <v/>
      </c>
    </row>
    <row r="351">
      <c r="A351" t="inlineStr">
        <is>
          <t>1万円刻み 3区分8万円ずつ</t>
        </is>
      </c>
      <c r="B351" s="18">
        <f>'4_1万円刻み'!$A$91</f>
        <v/>
      </c>
      <c r="C351" s="19" t="n">
        <v>2026</v>
      </c>
      <c r="D351" t="inlineStr">
        <is>
          <t>いいえ</t>
        </is>
      </c>
      <c r="E351" s="18" t="n">
        <v>80000</v>
      </c>
      <c r="F351" s="18" t="n">
        <v>0</v>
      </c>
      <c r="G351" s="18" t="n">
        <v>80000</v>
      </c>
      <c r="H351" s="18" t="n">
        <v>80000</v>
      </c>
      <c r="I351" s="18" t="n">
        <v>0</v>
      </c>
      <c r="J351" s="18">
        <f>ROUND(MIN(B351/12,650000)*12*0.0915+MIN(B351/12,1390000)*12*(0.0504+0)+B351*0.005,0)</f>
        <v/>
      </c>
      <c r="K351" s="18" t="n">
        <v>0</v>
      </c>
      <c r="L351" s="18" t="n">
        <v>0</v>
      </c>
      <c r="M351" s="18">
        <f>ROUND(IF(C351&gt;=2026,IF(B351&lt;741000,0,IF(B351&lt;2191000,B351-740000,IF(B351&lt;2193000,1451000,IF(B351&lt;2196000,1453000,IF(B351&lt;2200000,1456000,IF(B351&lt;3600000,ROUNDDOWN(B351/4,-3)*2.8-80000,IF(B351&lt;6600000,ROUNDDOWN(B351/4,-3)*3.2-440000,IF(B351&lt;8500000,ROUNDDOWN(B351*0.9,0)-1100000,B351-1950000)))))))),IF(B351&lt;651000,0,IF(B351&lt;1900000,B351-650000,IF(B351&lt;3600000,ROUNDDOWN(B351/4,-3)*2.8-80000,IF(B351&lt;6600000,ROUNDDOWN(B351/4,-3)*3.2-440000,IF(B351&lt;8500000,ROUNDDOWN(B351*0.9,0)-1100000,B351-1950000)))))),0)</f>
        <v/>
      </c>
      <c r="N351" s="18">
        <f>IF(M351&gt;23500000,NA(),IF(C351&gt;=2026,IF(M351&lt;=4890000,1040000,IF(M351&lt;=6550000,670000,620000)),IF(M351&lt;=1320000,950000,IF(M351&lt;=3360000,880000,IF(M351&lt;=4890000,680000,IF(M351&lt;=6550000,630000,580000))))))</f>
        <v/>
      </c>
      <c r="O351" s="18">
        <f>IF(F351&lt;=0,IF(AND(D351="はい",C351&gt;=2026,C351&lt;=2027),IF(E351&lt;=0,0,IF(E351&lt;=30000,E351,IF(E351&lt;=60000,ROUNDUP(E351/2,0)+15000,IF(E351&lt;=120000,ROUNDUP(E351/4,0)+30000,60000)))),IF(E351&lt;=0,0,IF(E351&lt;=20000,E351,IF(E351&lt;=40000,ROUNDUP(E351/2,0)+10000,IF(E351&lt;=80000,ROUNDUP(E351/4,0)+20000,40000))))),IF(E351&lt;=0,IF(F351&lt;=0,0,IF(F351&lt;=25000,F351,IF(F351&lt;=50000,ROUNDUP(F351/2,0)+12500,IF(F351&lt;=100000,ROUNDUP(F351/4,0)+25000,50000)))),MAX(IF(F351&lt;=0,0,IF(F351&lt;=25000,F351,IF(F351&lt;=50000,ROUNDUP(F351/2,0)+12500,IF(F351&lt;=100000,ROUNDUP(F351/4,0)+25000,50000)))),MIN(IF(AND(D351="はい",C351&gt;=2026,C351&lt;=2027),IF(E351&lt;=0,0,IF(E351&lt;=30000,E351,IF(E351&lt;=60000,ROUNDUP(E351/2,0)+15000,IF(E351&lt;=120000,ROUNDUP(E351/4,0)+30000,60000)))),IF(E351&lt;=0,0,IF(E351&lt;=20000,E351,IF(E351&lt;=40000,ROUNDUP(E351/2,0)+10000,IF(E351&lt;=80000,ROUNDUP(E351/4,0)+20000,40000)))))+IF(F351&lt;=0,0,IF(F351&lt;=25000,F351,IF(F351&lt;=50000,ROUNDUP(F351/2,0)+12500,IF(F351&lt;=100000,ROUNDUP(F351/4,0)+25000,50000)))),IF(AND(D351="はい",C351&gt;=2026,C351&lt;=2027),60000,40000)))))</f>
        <v/>
      </c>
      <c r="P351" s="18">
        <f>IF(G351&lt;=0,0,IF(G351&lt;=20000,G351,IF(G351&lt;=40000,ROUNDUP(G351/2,0)+10000,IF(G351&lt;=80000,ROUNDUP(G351/4,0)+20000,40000))))</f>
        <v/>
      </c>
      <c r="Q351" s="18">
        <f>IF(I351&lt;=0,IF(H351&lt;=0,0,IF(H351&lt;=20000,H351,IF(H351&lt;=40000,ROUNDUP(H351/2,0)+10000,IF(H351&lt;=80000,ROUNDUP(H351/4,0)+20000,40000)))),IF(H351&lt;=0,IF(I351&lt;=0,0,IF(I351&lt;=25000,I351,IF(I351&lt;=50000,ROUNDUP(I351/2,0)+12500,IF(I351&lt;=100000,ROUNDUP(I351/4,0)+25000,50000)))),MAX(IF(I351&lt;=0,0,IF(I351&lt;=25000,I351,IF(I351&lt;=50000,ROUNDUP(I351/2,0)+12500,IF(I351&lt;=100000,ROUNDUP(I351/4,0)+25000,50000)))),MIN(IF(H351&lt;=0,0,IF(H351&lt;=20000,H351,IF(H351&lt;=40000,ROUNDUP(H351/2,0)+10000,IF(H351&lt;=80000,ROUNDUP(H351/4,0)+20000,40000))))+IF(I351&lt;=0,0,IF(I351&lt;=25000,I351,IF(I351&lt;=50000,ROUNDUP(I351/2,0)+12500,IF(I351&lt;=100000,ROUNDUP(I351/4,0)+25000,50000)))),40000))))</f>
        <v/>
      </c>
      <c r="R351" s="18">
        <f>MIN(120000,O351+P351+Q351)</f>
        <v/>
      </c>
      <c r="S351" s="18">
        <f>IF(F351&lt;=0,IF(E351&lt;=0,0,IF(E351&lt;=12000,E351,IF(E351&lt;=32000,ROUNDUP(E351/2,0)+6000,IF(E351&lt;=56000,ROUNDUP(E351/4,0)+14000,28000)))),IF(E351&lt;=0,IF(F351&lt;=0,0,IF(F351&lt;=15000,F351,IF(F351&lt;=40000,ROUNDUP(F351/2,0)+7500,IF(F351&lt;=70000,ROUNDUP(F351/4,0)+17500,35000)))),MAX(IF(F351&lt;=0,0,IF(F351&lt;=15000,F351,IF(F351&lt;=40000,ROUNDUP(F351/2,0)+7500,IF(F351&lt;=70000,ROUNDUP(F351/4,0)+17500,35000)))),MIN(IF(E351&lt;=0,0,IF(E351&lt;=12000,E351,IF(E351&lt;=32000,ROUNDUP(E351/2,0)+6000,IF(E351&lt;=56000,ROUNDUP(E351/4,0)+14000,28000))))+IF(F351&lt;=0,0,IF(F351&lt;=15000,F351,IF(F351&lt;=40000,ROUNDUP(F351/2,0)+7500,IF(F351&lt;=70000,ROUNDUP(F351/4,0)+17500,35000)))),28000))))</f>
        <v/>
      </c>
      <c r="T351" s="18">
        <f>IF(G351&lt;=0,0,IF(G351&lt;=12000,G351,IF(G351&lt;=32000,ROUNDUP(G351/2,0)+6000,IF(G351&lt;=56000,ROUNDUP(G351/4,0)+14000,28000))))</f>
        <v/>
      </c>
      <c r="U351" s="18">
        <f>IF(I351&lt;=0,IF(H351&lt;=0,0,IF(H351&lt;=12000,H351,IF(H351&lt;=32000,ROUNDUP(H351/2,0)+6000,IF(H351&lt;=56000,ROUNDUP(H351/4,0)+14000,28000)))),IF(H351&lt;=0,IF(I351&lt;=0,0,IF(I351&lt;=15000,I351,IF(I351&lt;=40000,ROUNDUP(I351/2,0)+7500,IF(I351&lt;=70000,ROUNDUP(I351/4,0)+17500,35000)))),MAX(IF(I351&lt;=0,0,IF(I351&lt;=15000,I351,IF(I351&lt;=40000,ROUNDUP(I351/2,0)+7500,IF(I351&lt;=70000,ROUNDUP(I351/4,0)+17500,35000)))),MIN(IF(H351&lt;=0,0,IF(H351&lt;=12000,H351,IF(H351&lt;=32000,ROUNDUP(H351/2,0)+6000,IF(H351&lt;=56000,ROUNDUP(H351/4,0)+14000,28000))))+IF(I351&lt;=0,0,IF(I351&lt;=15000,I351,IF(I351&lt;=40000,ROUNDUP(I351/2,0)+7500,IF(I351&lt;=70000,ROUNDUP(I351/4,0)+17500,35000)))),28000))))</f>
        <v/>
      </c>
      <c r="V351" s="18">
        <f>MIN(70000,S351+T351+U351)</f>
        <v/>
      </c>
      <c r="W351" s="18">
        <f>MAX(0,ROUNDDOWN(M351-J351-N351-K351-0,-3))</f>
        <v/>
      </c>
      <c r="X351" s="18">
        <f>MAX(0,ROUNDDOWN(M351-J351-N351-K351-R351,-3))</f>
        <v/>
      </c>
      <c r="Y351" s="18">
        <f>IF(W351&lt;=0,0,ROUNDDOWN((W351*LOOKUP(W351,{0,1950001,3300001,6950001,9000001,18000001,40000001},{0.05,0.1,0.2,0.23,0.33,0.4,0.45})-LOOKUP(W351,{0,1950001,3300001,6950001,9000001,18000001,40000001},{0,97500,427500,636000,1536000,2796000,4796000}))*1.021,-2))</f>
        <v/>
      </c>
      <c r="Z351" s="18">
        <f>IF(X351&lt;=0,0,ROUNDDOWN((X351*LOOKUP(X351,{0,1950001,3300001,6950001,9000001,18000001,40000001},{0.05,0.1,0.2,0.23,0.33,0.4,0.45})-LOOKUP(X351,{0,1950001,3300001,6950001,9000001,18000001,40000001},{0,97500,427500,636000,1536000,2796000,4796000}))*1.021,-2))</f>
        <v/>
      </c>
      <c r="AA351" s="18">
        <f>MAX(0,ROUNDDOWN(M351-J351-430000-L351-0,-3))</f>
        <v/>
      </c>
      <c r="AB351" s="18">
        <f>MAX(0,ROUNDDOWN(M351-J351-430000-L351-V351,-3))</f>
        <v/>
      </c>
      <c r="AC351" s="18">
        <f>IF(M351&lt;=450000,0,MAX(0,ROUNDDOWN(AA351*0.06-MIN(50000,AA351)*0.03,-2))+MAX(0,ROUNDDOWN(AA351*0.04-MIN(50000,AA351)*0.02,-2)))</f>
        <v/>
      </c>
      <c r="AD351" s="18">
        <f>IF(M351&lt;=450000,0,MAX(0,ROUNDDOWN(AB351*0.06-MIN(50000,AB351)*0.03,-2))+MAX(0,ROUNDDOWN(AB351*0.04-MIN(50000,AB351)*0.02,-2)))</f>
        <v/>
      </c>
      <c r="AE351" s="18">
        <f>Y351-Z351</f>
        <v/>
      </c>
      <c r="AF351" s="18">
        <f>AC351-AD351</f>
        <v/>
      </c>
      <c r="AG351" s="18">
        <f>AE351+AF351</f>
        <v/>
      </c>
      <c r="AH351" s="20">
        <f>IF(W351&lt;=0,0,LOOKUP(W351,{0,1950001,3300001,6950001,9000001,18000001,40000001},{0.05,0.1,0.2,0.23,0.33,0.4,0.45}))</f>
        <v/>
      </c>
    </row>
    <row r="352">
      <c r="A352" t="inlineStr">
        <is>
          <t>1万円刻み 一般8万円</t>
        </is>
      </c>
      <c r="B352" s="18">
        <f>'4_1万円刻み'!$A$91</f>
        <v/>
      </c>
      <c r="C352" s="19" t="n">
        <v>2026</v>
      </c>
      <c r="D352" t="inlineStr">
        <is>
          <t>いいえ</t>
        </is>
      </c>
      <c r="E352" s="18" t="n">
        <v>80000</v>
      </c>
      <c r="F352" s="18" t="n">
        <v>0</v>
      </c>
      <c r="G352" s="18" t="n">
        <v>0</v>
      </c>
      <c r="H352" s="18" t="n">
        <v>0</v>
      </c>
      <c r="I352" s="18" t="n">
        <v>0</v>
      </c>
      <c r="J352" s="18">
        <f>ROUND(MIN(B352/12,650000)*12*0.0915+MIN(B352/12,1390000)*12*(0.0504+0)+B352*0.005,0)</f>
        <v/>
      </c>
      <c r="K352" s="18" t="n">
        <v>0</v>
      </c>
      <c r="L352" s="18" t="n">
        <v>0</v>
      </c>
      <c r="M352" s="18">
        <f>ROUND(IF(C352&gt;=2026,IF(B352&lt;741000,0,IF(B352&lt;2191000,B352-740000,IF(B352&lt;2193000,1451000,IF(B352&lt;2196000,1453000,IF(B352&lt;2200000,1456000,IF(B352&lt;3600000,ROUNDDOWN(B352/4,-3)*2.8-80000,IF(B352&lt;6600000,ROUNDDOWN(B352/4,-3)*3.2-440000,IF(B352&lt;8500000,ROUNDDOWN(B352*0.9,0)-1100000,B352-1950000)))))))),IF(B352&lt;651000,0,IF(B352&lt;1900000,B352-650000,IF(B352&lt;3600000,ROUNDDOWN(B352/4,-3)*2.8-80000,IF(B352&lt;6600000,ROUNDDOWN(B352/4,-3)*3.2-440000,IF(B352&lt;8500000,ROUNDDOWN(B352*0.9,0)-1100000,B352-1950000)))))),0)</f>
        <v/>
      </c>
      <c r="N352" s="18">
        <f>IF(M352&gt;23500000,NA(),IF(C352&gt;=2026,IF(M352&lt;=4890000,1040000,IF(M352&lt;=6550000,670000,620000)),IF(M352&lt;=1320000,950000,IF(M352&lt;=3360000,880000,IF(M352&lt;=4890000,680000,IF(M352&lt;=6550000,630000,580000))))))</f>
        <v/>
      </c>
      <c r="O352" s="18">
        <f>IF(F352&lt;=0,IF(AND(D352="はい",C352&gt;=2026,C352&lt;=2027),IF(E352&lt;=0,0,IF(E352&lt;=30000,E352,IF(E352&lt;=60000,ROUNDUP(E352/2,0)+15000,IF(E352&lt;=120000,ROUNDUP(E352/4,0)+30000,60000)))),IF(E352&lt;=0,0,IF(E352&lt;=20000,E352,IF(E352&lt;=40000,ROUNDUP(E352/2,0)+10000,IF(E352&lt;=80000,ROUNDUP(E352/4,0)+20000,40000))))),IF(E352&lt;=0,IF(F352&lt;=0,0,IF(F352&lt;=25000,F352,IF(F352&lt;=50000,ROUNDUP(F352/2,0)+12500,IF(F352&lt;=100000,ROUNDUP(F352/4,0)+25000,50000)))),MAX(IF(F352&lt;=0,0,IF(F352&lt;=25000,F352,IF(F352&lt;=50000,ROUNDUP(F352/2,0)+12500,IF(F352&lt;=100000,ROUNDUP(F352/4,0)+25000,50000)))),MIN(IF(AND(D352="はい",C352&gt;=2026,C352&lt;=2027),IF(E352&lt;=0,0,IF(E352&lt;=30000,E352,IF(E352&lt;=60000,ROUNDUP(E352/2,0)+15000,IF(E352&lt;=120000,ROUNDUP(E352/4,0)+30000,60000)))),IF(E352&lt;=0,0,IF(E352&lt;=20000,E352,IF(E352&lt;=40000,ROUNDUP(E352/2,0)+10000,IF(E352&lt;=80000,ROUNDUP(E352/4,0)+20000,40000)))))+IF(F352&lt;=0,0,IF(F352&lt;=25000,F352,IF(F352&lt;=50000,ROUNDUP(F352/2,0)+12500,IF(F352&lt;=100000,ROUNDUP(F352/4,0)+25000,50000)))),IF(AND(D352="はい",C352&gt;=2026,C352&lt;=2027),60000,40000)))))</f>
        <v/>
      </c>
      <c r="P352" s="18">
        <f>IF(G352&lt;=0,0,IF(G352&lt;=20000,G352,IF(G352&lt;=40000,ROUNDUP(G352/2,0)+10000,IF(G352&lt;=80000,ROUNDUP(G352/4,0)+20000,40000))))</f>
        <v/>
      </c>
      <c r="Q352" s="18">
        <f>IF(I352&lt;=0,IF(H352&lt;=0,0,IF(H352&lt;=20000,H352,IF(H352&lt;=40000,ROUNDUP(H352/2,0)+10000,IF(H352&lt;=80000,ROUNDUP(H352/4,0)+20000,40000)))),IF(H352&lt;=0,IF(I352&lt;=0,0,IF(I352&lt;=25000,I352,IF(I352&lt;=50000,ROUNDUP(I352/2,0)+12500,IF(I352&lt;=100000,ROUNDUP(I352/4,0)+25000,50000)))),MAX(IF(I352&lt;=0,0,IF(I352&lt;=25000,I352,IF(I352&lt;=50000,ROUNDUP(I352/2,0)+12500,IF(I352&lt;=100000,ROUNDUP(I352/4,0)+25000,50000)))),MIN(IF(H352&lt;=0,0,IF(H352&lt;=20000,H352,IF(H352&lt;=40000,ROUNDUP(H352/2,0)+10000,IF(H352&lt;=80000,ROUNDUP(H352/4,0)+20000,40000))))+IF(I352&lt;=0,0,IF(I352&lt;=25000,I352,IF(I352&lt;=50000,ROUNDUP(I352/2,0)+12500,IF(I352&lt;=100000,ROUNDUP(I352/4,0)+25000,50000)))),40000))))</f>
        <v/>
      </c>
      <c r="R352" s="18">
        <f>MIN(120000,O352+P352+Q352)</f>
        <v/>
      </c>
      <c r="S352" s="18">
        <f>IF(F352&lt;=0,IF(E352&lt;=0,0,IF(E352&lt;=12000,E352,IF(E352&lt;=32000,ROUNDUP(E352/2,0)+6000,IF(E352&lt;=56000,ROUNDUP(E352/4,0)+14000,28000)))),IF(E352&lt;=0,IF(F352&lt;=0,0,IF(F352&lt;=15000,F352,IF(F352&lt;=40000,ROUNDUP(F352/2,0)+7500,IF(F352&lt;=70000,ROUNDUP(F352/4,0)+17500,35000)))),MAX(IF(F352&lt;=0,0,IF(F352&lt;=15000,F352,IF(F352&lt;=40000,ROUNDUP(F352/2,0)+7500,IF(F352&lt;=70000,ROUNDUP(F352/4,0)+17500,35000)))),MIN(IF(E352&lt;=0,0,IF(E352&lt;=12000,E352,IF(E352&lt;=32000,ROUNDUP(E352/2,0)+6000,IF(E352&lt;=56000,ROUNDUP(E352/4,0)+14000,28000))))+IF(F352&lt;=0,0,IF(F352&lt;=15000,F352,IF(F352&lt;=40000,ROUNDUP(F352/2,0)+7500,IF(F352&lt;=70000,ROUNDUP(F352/4,0)+17500,35000)))),28000))))</f>
        <v/>
      </c>
      <c r="T352" s="18">
        <f>IF(G352&lt;=0,0,IF(G352&lt;=12000,G352,IF(G352&lt;=32000,ROUNDUP(G352/2,0)+6000,IF(G352&lt;=56000,ROUNDUP(G352/4,0)+14000,28000))))</f>
        <v/>
      </c>
      <c r="U352" s="18">
        <f>IF(I352&lt;=0,IF(H352&lt;=0,0,IF(H352&lt;=12000,H352,IF(H352&lt;=32000,ROUNDUP(H352/2,0)+6000,IF(H352&lt;=56000,ROUNDUP(H352/4,0)+14000,28000)))),IF(H352&lt;=0,IF(I352&lt;=0,0,IF(I352&lt;=15000,I352,IF(I352&lt;=40000,ROUNDUP(I352/2,0)+7500,IF(I352&lt;=70000,ROUNDUP(I352/4,0)+17500,35000)))),MAX(IF(I352&lt;=0,0,IF(I352&lt;=15000,I352,IF(I352&lt;=40000,ROUNDUP(I352/2,0)+7500,IF(I352&lt;=70000,ROUNDUP(I352/4,0)+17500,35000)))),MIN(IF(H352&lt;=0,0,IF(H352&lt;=12000,H352,IF(H352&lt;=32000,ROUNDUP(H352/2,0)+6000,IF(H352&lt;=56000,ROUNDUP(H352/4,0)+14000,28000))))+IF(I352&lt;=0,0,IF(I352&lt;=15000,I352,IF(I352&lt;=40000,ROUNDUP(I352/2,0)+7500,IF(I352&lt;=70000,ROUNDUP(I352/4,0)+17500,35000)))),28000))))</f>
        <v/>
      </c>
      <c r="V352" s="18">
        <f>MIN(70000,S352+T352+U352)</f>
        <v/>
      </c>
      <c r="W352" s="18">
        <f>MAX(0,ROUNDDOWN(M352-J352-N352-K352-0,-3))</f>
        <v/>
      </c>
      <c r="X352" s="18">
        <f>MAX(0,ROUNDDOWN(M352-J352-N352-K352-R352,-3))</f>
        <v/>
      </c>
      <c r="Y352" s="18">
        <f>IF(W352&lt;=0,0,ROUNDDOWN((W352*LOOKUP(W352,{0,1950001,3300001,6950001,9000001,18000001,40000001},{0.05,0.1,0.2,0.23,0.33,0.4,0.45})-LOOKUP(W352,{0,1950001,3300001,6950001,9000001,18000001,40000001},{0,97500,427500,636000,1536000,2796000,4796000}))*1.021,-2))</f>
        <v/>
      </c>
      <c r="Z352" s="18">
        <f>IF(X352&lt;=0,0,ROUNDDOWN((X352*LOOKUP(X352,{0,1950001,3300001,6950001,9000001,18000001,40000001},{0.05,0.1,0.2,0.23,0.33,0.4,0.45})-LOOKUP(X352,{0,1950001,3300001,6950001,9000001,18000001,40000001},{0,97500,427500,636000,1536000,2796000,4796000}))*1.021,-2))</f>
        <v/>
      </c>
      <c r="AA352" s="18">
        <f>MAX(0,ROUNDDOWN(M352-J352-430000-L352-0,-3))</f>
        <v/>
      </c>
      <c r="AB352" s="18">
        <f>MAX(0,ROUNDDOWN(M352-J352-430000-L352-V352,-3))</f>
        <v/>
      </c>
      <c r="AC352" s="18">
        <f>IF(M352&lt;=450000,0,MAX(0,ROUNDDOWN(AA352*0.06-MIN(50000,AA352)*0.03,-2))+MAX(0,ROUNDDOWN(AA352*0.04-MIN(50000,AA352)*0.02,-2)))</f>
        <v/>
      </c>
      <c r="AD352" s="18">
        <f>IF(M352&lt;=450000,0,MAX(0,ROUNDDOWN(AB352*0.06-MIN(50000,AB352)*0.03,-2))+MAX(0,ROUNDDOWN(AB352*0.04-MIN(50000,AB352)*0.02,-2)))</f>
        <v/>
      </c>
      <c r="AE352" s="18">
        <f>Y352-Z352</f>
        <v/>
      </c>
      <c r="AF352" s="18">
        <f>AC352-AD352</f>
        <v/>
      </c>
      <c r="AG352" s="18">
        <f>AE352+AF352</f>
        <v/>
      </c>
      <c r="AH352" s="20">
        <f>IF(W352&lt;=0,0,LOOKUP(W352,{0,1950001,3300001,6950001,9000001,18000001,40000001},{0.05,0.1,0.2,0.23,0.33,0.4,0.45}))</f>
        <v/>
      </c>
    </row>
    <row r="353">
      <c r="A353" t="inlineStr">
        <is>
          <t>1万円刻み 特例あり一般12万円</t>
        </is>
      </c>
      <c r="B353" s="18">
        <f>'4_1万円刻み'!$A$91</f>
        <v/>
      </c>
      <c r="C353" s="19" t="n">
        <v>2026</v>
      </c>
      <c r="D353" t="inlineStr">
        <is>
          <t>はい</t>
        </is>
      </c>
      <c r="E353" s="18" t="n">
        <v>120000</v>
      </c>
      <c r="F353" s="18" t="n">
        <v>0</v>
      </c>
      <c r="G353" s="18" t="n">
        <v>0</v>
      </c>
      <c r="H353" s="18" t="n">
        <v>0</v>
      </c>
      <c r="I353" s="18" t="n">
        <v>0</v>
      </c>
      <c r="J353" s="18">
        <f>ROUND(MIN(B353/12,650000)*12*0.0915+MIN(B353/12,1390000)*12*(0.0504+0)+B353*0.005,0)</f>
        <v/>
      </c>
      <c r="K353" s="18" t="n">
        <v>0</v>
      </c>
      <c r="L353" s="18" t="n">
        <v>0</v>
      </c>
      <c r="M353" s="18">
        <f>ROUND(IF(C353&gt;=2026,IF(B353&lt;741000,0,IF(B353&lt;2191000,B353-740000,IF(B353&lt;2193000,1451000,IF(B353&lt;2196000,1453000,IF(B353&lt;2200000,1456000,IF(B353&lt;3600000,ROUNDDOWN(B353/4,-3)*2.8-80000,IF(B353&lt;6600000,ROUNDDOWN(B353/4,-3)*3.2-440000,IF(B353&lt;8500000,ROUNDDOWN(B353*0.9,0)-1100000,B353-1950000)))))))),IF(B353&lt;651000,0,IF(B353&lt;1900000,B353-650000,IF(B353&lt;3600000,ROUNDDOWN(B353/4,-3)*2.8-80000,IF(B353&lt;6600000,ROUNDDOWN(B353/4,-3)*3.2-440000,IF(B353&lt;8500000,ROUNDDOWN(B353*0.9,0)-1100000,B353-1950000)))))),0)</f>
        <v/>
      </c>
      <c r="N353" s="18">
        <f>IF(M353&gt;23500000,NA(),IF(C353&gt;=2026,IF(M353&lt;=4890000,1040000,IF(M353&lt;=6550000,670000,620000)),IF(M353&lt;=1320000,950000,IF(M353&lt;=3360000,880000,IF(M353&lt;=4890000,680000,IF(M353&lt;=6550000,630000,580000))))))</f>
        <v/>
      </c>
      <c r="O353" s="18">
        <f>IF(F353&lt;=0,IF(AND(D353="はい",C353&gt;=2026,C353&lt;=2027),IF(E353&lt;=0,0,IF(E353&lt;=30000,E353,IF(E353&lt;=60000,ROUNDUP(E353/2,0)+15000,IF(E353&lt;=120000,ROUNDUP(E353/4,0)+30000,60000)))),IF(E353&lt;=0,0,IF(E353&lt;=20000,E353,IF(E353&lt;=40000,ROUNDUP(E353/2,0)+10000,IF(E353&lt;=80000,ROUNDUP(E353/4,0)+20000,40000))))),IF(E353&lt;=0,IF(F353&lt;=0,0,IF(F353&lt;=25000,F353,IF(F353&lt;=50000,ROUNDUP(F353/2,0)+12500,IF(F353&lt;=100000,ROUNDUP(F353/4,0)+25000,50000)))),MAX(IF(F353&lt;=0,0,IF(F353&lt;=25000,F353,IF(F353&lt;=50000,ROUNDUP(F353/2,0)+12500,IF(F353&lt;=100000,ROUNDUP(F353/4,0)+25000,50000)))),MIN(IF(AND(D353="はい",C353&gt;=2026,C353&lt;=2027),IF(E353&lt;=0,0,IF(E353&lt;=30000,E353,IF(E353&lt;=60000,ROUNDUP(E353/2,0)+15000,IF(E353&lt;=120000,ROUNDUP(E353/4,0)+30000,60000)))),IF(E353&lt;=0,0,IF(E353&lt;=20000,E353,IF(E353&lt;=40000,ROUNDUP(E353/2,0)+10000,IF(E353&lt;=80000,ROUNDUP(E353/4,0)+20000,40000)))))+IF(F353&lt;=0,0,IF(F353&lt;=25000,F353,IF(F353&lt;=50000,ROUNDUP(F353/2,0)+12500,IF(F353&lt;=100000,ROUNDUP(F353/4,0)+25000,50000)))),IF(AND(D353="はい",C353&gt;=2026,C353&lt;=2027),60000,40000)))))</f>
        <v/>
      </c>
      <c r="P353" s="18">
        <f>IF(G353&lt;=0,0,IF(G353&lt;=20000,G353,IF(G353&lt;=40000,ROUNDUP(G353/2,0)+10000,IF(G353&lt;=80000,ROUNDUP(G353/4,0)+20000,40000))))</f>
        <v/>
      </c>
      <c r="Q353" s="18">
        <f>IF(I353&lt;=0,IF(H353&lt;=0,0,IF(H353&lt;=20000,H353,IF(H353&lt;=40000,ROUNDUP(H353/2,0)+10000,IF(H353&lt;=80000,ROUNDUP(H353/4,0)+20000,40000)))),IF(H353&lt;=0,IF(I353&lt;=0,0,IF(I353&lt;=25000,I353,IF(I353&lt;=50000,ROUNDUP(I353/2,0)+12500,IF(I353&lt;=100000,ROUNDUP(I353/4,0)+25000,50000)))),MAX(IF(I353&lt;=0,0,IF(I353&lt;=25000,I353,IF(I353&lt;=50000,ROUNDUP(I353/2,0)+12500,IF(I353&lt;=100000,ROUNDUP(I353/4,0)+25000,50000)))),MIN(IF(H353&lt;=0,0,IF(H353&lt;=20000,H353,IF(H353&lt;=40000,ROUNDUP(H353/2,0)+10000,IF(H353&lt;=80000,ROUNDUP(H353/4,0)+20000,40000))))+IF(I353&lt;=0,0,IF(I353&lt;=25000,I353,IF(I353&lt;=50000,ROUNDUP(I353/2,0)+12500,IF(I353&lt;=100000,ROUNDUP(I353/4,0)+25000,50000)))),40000))))</f>
        <v/>
      </c>
      <c r="R353" s="18">
        <f>MIN(120000,O353+P353+Q353)</f>
        <v/>
      </c>
      <c r="S353" s="18">
        <f>IF(F353&lt;=0,IF(E353&lt;=0,0,IF(E353&lt;=12000,E353,IF(E353&lt;=32000,ROUNDUP(E353/2,0)+6000,IF(E353&lt;=56000,ROUNDUP(E353/4,0)+14000,28000)))),IF(E353&lt;=0,IF(F353&lt;=0,0,IF(F353&lt;=15000,F353,IF(F353&lt;=40000,ROUNDUP(F353/2,0)+7500,IF(F353&lt;=70000,ROUNDUP(F353/4,0)+17500,35000)))),MAX(IF(F353&lt;=0,0,IF(F353&lt;=15000,F353,IF(F353&lt;=40000,ROUNDUP(F353/2,0)+7500,IF(F353&lt;=70000,ROUNDUP(F353/4,0)+17500,35000)))),MIN(IF(E353&lt;=0,0,IF(E353&lt;=12000,E353,IF(E353&lt;=32000,ROUNDUP(E353/2,0)+6000,IF(E353&lt;=56000,ROUNDUP(E353/4,0)+14000,28000))))+IF(F353&lt;=0,0,IF(F353&lt;=15000,F353,IF(F353&lt;=40000,ROUNDUP(F353/2,0)+7500,IF(F353&lt;=70000,ROUNDUP(F353/4,0)+17500,35000)))),28000))))</f>
        <v/>
      </c>
      <c r="T353" s="18">
        <f>IF(G353&lt;=0,0,IF(G353&lt;=12000,G353,IF(G353&lt;=32000,ROUNDUP(G353/2,0)+6000,IF(G353&lt;=56000,ROUNDUP(G353/4,0)+14000,28000))))</f>
        <v/>
      </c>
      <c r="U353" s="18">
        <f>IF(I353&lt;=0,IF(H353&lt;=0,0,IF(H353&lt;=12000,H353,IF(H353&lt;=32000,ROUNDUP(H353/2,0)+6000,IF(H353&lt;=56000,ROUNDUP(H353/4,0)+14000,28000)))),IF(H353&lt;=0,IF(I353&lt;=0,0,IF(I353&lt;=15000,I353,IF(I353&lt;=40000,ROUNDUP(I353/2,0)+7500,IF(I353&lt;=70000,ROUNDUP(I353/4,0)+17500,35000)))),MAX(IF(I353&lt;=0,0,IF(I353&lt;=15000,I353,IF(I353&lt;=40000,ROUNDUP(I353/2,0)+7500,IF(I353&lt;=70000,ROUNDUP(I353/4,0)+17500,35000)))),MIN(IF(H353&lt;=0,0,IF(H353&lt;=12000,H353,IF(H353&lt;=32000,ROUNDUP(H353/2,0)+6000,IF(H353&lt;=56000,ROUNDUP(H353/4,0)+14000,28000))))+IF(I353&lt;=0,0,IF(I353&lt;=15000,I353,IF(I353&lt;=40000,ROUNDUP(I353/2,0)+7500,IF(I353&lt;=70000,ROUNDUP(I353/4,0)+17500,35000)))),28000))))</f>
        <v/>
      </c>
      <c r="V353" s="18">
        <f>MIN(70000,S353+T353+U353)</f>
        <v/>
      </c>
      <c r="W353" s="18">
        <f>MAX(0,ROUNDDOWN(M353-J353-N353-K353-0,-3))</f>
        <v/>
      </c>
      <c r="X353" s="18">
        <f>MAX(0,ROUNDDOWN(M353-J353-N353-K353-R353,-3))</f>
        <v/>
      </c>
      <c r="Y353" s="18">
        <f>IF(W353&lt;=0,0,ROUNDDOWN((W353*LOOKUP(W353,{0,1950001,3300001,6950001,9000001,18000001,40000001},{0.05,0.1,0.2,0.23,0.33,0.4,0.45})-LOOKUP(W353,{0,1950001,3300001,6950001,9000001,18000001,40000001},{0,97500,427500,636000,1536000,2796000,4796000}))*1.021,-2))</f>
        <v/>
      </c>
      <c r="Z353" s="18">
        <f>IF(X353&lt;=0,0,ROUNDDOWN((X353*LOOKUP(X353,{0,1950001,3300001,6950001,9000001,18000001,40000001},{0.05,0.1,0.2,0.23,0.33,0.4,0.45})-LOOKUP(X353,{0,1950001,3300001,6950001,9000001,18000001,40000001},{0,97500,427500,636000,1536000,2796000,4796000}))*1.021,-2))</f>
        <v/>
      </c>
      <c r="AA353" s="18">
        <f>MAX(0,ROUNDDOWN(M353-J353-430000-L353-0,-3))</f>
        <v/>
      </c>
      <c r="AB353" s="18">
        <f>MAX(0,ROUNDDOWN(M353-J353-430000-L353-V353,-3))</f>
        <v/>
      </c>
      <c r="AC353" s="18">
        <f>IF(M353&lt;=450000,0,MAX(0,ROUNDDOWN(AA353*0.06-MIN(50000,AA353)*0.03,-2))+MAX(0,ROUNDDOWN(AA353*0.04-MIN(50000,AA353)*0.02,-2)))</f>
        <v/>
      </c>
      <c r="AD353" s="18">
        <f>IF(M353&lt;=450000,0,MAX(0,ROUNDDOWN(AB353*0.06-MIN(50000,AB353)*0.03,-2))+MAX(0,ROUNDDOWN(AB353*0.04-MIN(50000,AB353)*0.02,-2)))</f>
        <v/>
      </c>
      <c r="AE353" s="18">
        <f>Y353-Z353</f>
        <v/>
      </c>
      <c r="AF353" s="18">
        <f>AC353-AD353</f>
        <v/>
      </c>
      <c r="AG353" s="18">
        <f>AE353+AF353</f>
        <v/>
      </c>
      <c r="AH353" s="20">
        <f>IF(W353&lt;=0,0,LOOKUP(W353,{0,1950001,3300001,6950001,9000001,18000001,40000001},{0.05,0.1,0.2,0.23,0.33,0.4,0.45}))</f>
        <v/>
      </c>
    </row>
    <row r="354">
      <c r="A354" t="inlineStr">
        <is>
          <t>1万円刻み 3区分8万円ずつ</t>
        </is>
      </c>
      <c r="B354" s="18">
        <f>'4_1万円刻み'!$A$92</f>
        <v/>
      </c>
      <c r="C354" s="19" t="n">
        <v>2026</v>
      </c>
      <c r="D354" t="inlineStr">
        <is>
          <t>いいえ</t>
        </is>
      </c>
      <c r="E354" s="18" t="n">
        <v>80000</v>
      </c>
      <c r="F354" s="18" t="n">
        <v>0</v>
      </c>
      <c r="G354" s="18" t="n">
        <v>80000</v>
      </c>
      <c r="H354" s="18" t="n">
        <v>80000</v>
      </c>
      <c r="I354" s="18" t="n">
        <v>0</v>
      </c>
      <c r="J354" s="18">
        <f>ROUND(MIN(B354/12,650000)*12*0.0915+MIN(B354/12,1390000)*12*(0.0504+0)+B354*0.005,0)</f>
        <v/>
      </c>
      <c r="K354" s="18" t="n">
        <v>0</v>
      </c>
      <c r="L354" s="18" t="n">
        <v>0</v>
      </c>
      <c r="M354" s="18">
        <f>ROUND(IF(C354&gt;=2026,IF(B354&lt;741000,0,IF(B354&lt;2191000,B354-740000,IF(B354&lt;2193000,1451000,IF(B354&lt;2196000,1453000,IF(B354&lt;2200000,1456000,IF(B354&lt;3600000,ROUNDDOWN(B354/4,-3)*2.8-80000,IF(B354&lt;6600000,ROUNDDOWN(B354/4,-3)*3.2-440000,IF(B354&lt;8500000,ROUNDDOWN(B354*0.9,0)-1100000,B354-1950000)))))))),IF(B354&lt;651000,0,IF(B354&lt;1900000,B354-650000,IF(B354&lt;3600000,ROUNDDOWN(B354/4,-3)*2.8-80000,IF(B354&lt;6600000,ROUNDDOWN(B354/4,-3)*3.2-440000,IF(B354&lt;8500000,ROUNDDOWN(B354*0.9,0)-1100000,B354-1950000)))))),0)</f>
        <v/>
      </c>
      <c r="N354" s="18">
        <f>IF(M354&gt;23500000,NA(),IF(C354&gt;=2026,IF(M354&lt;=4890000,1040000,IF(M354&lt;=6550000,670000,620000)),IF(M354&lt;=1320000,950000,IF(M354&lt;=3360000,880000,IF(M354&lt;=4890000,680000,IF(M354&lt;=6550000,630000,580000))))))</f>
        <v/>
      </c>
      <c r="O354" s="18">
        <f>IF(F354&lt;=0,IF(AND(D354="はい",C354&gt;=2026,C354&lt;=2027),IF(E354&lt;=0,0,IF(E354&lt;=30000,E354,IF(E354&lt;=60000,ROUNDUP(E354/2,0)+15000,IF(E354&lt;=120000,ROUNDUP(E354/4,0)+30000,60000)))),IF(E354&lt;=0,0,IF(E354&lt;=20000,E354,IF(E354&lt;=40000,ROUNDUP(E354/2,0)+10000,IF(E354&lt;=80000,ROUNDUP(E354/4,0)+20000,40000))))),IF(E354&lt;=0,IF(F354&lt;=0,0,IF(F354&lt;=25000,F354,IF(F354&lt;=50000,ROUNDUP(F354/2,0)+12500,IF(F354&lt;=100000,ROUNDUP(F354/4,0)+25000,50000)))),MAX(IF(F354&lt;=0,0,IF(F354&lt;=25000,F354,IF(F354&lt;=50000,ROUNDUP(F354/2,0)+12500,IF(F354&lt;=100000,ROUNDUP(F354/4,0)+25000,50000)))),MIN(IF(AND(D354="はい",C354&gt;=2026,C354&lt;=2027),IF(E354&lt;=0,0,IF(E354&lt;=30000,E354,IF(E354&lt;=60000,ROUNDUP(E354/2,0)+15000,IF(E354&lt;=120000,ROUNDUP(E354/4,0)+30000,60000)))),IF(E354&lt;=0,0,IF(E354&lt;=20000,E354,IF(E354&lt;=40000,ROUNDUP(E354/2,0)+10000,IF(E354&lt;=80000,ROUNDUP(E354/4,0)+20000,40000)))))+IF(F354&lt;=0,0,IF(F354&lt;=25000,F354,IF(F354&lt;=50000,ROUNDUP(F354/2,0)+12500,IF(F354&lt;=100000,ROUNDUP(F354/4,0)+25000,50000)))),IF(AND(D354="はい",C354&gt;=2026,C354&lt;=2027),60000,40000)))))</f>
        <v/>
      </c>
      <c r="P354" s="18">
        <f>IF(G354&lt;=0,0,IF(G354&lt;=20000,G354,IF(G354&lt;=40000,ROUNDUP(G354/2,0)+10000,IF(G354&lt;=80000,ROUNDUP(G354/4,0)+20000,40000))))</f>
        <v/>
      </c>
      <c r="Q354" s="18">
        <f>IF(I354&lt;=0,IF(H354&lt;=0,0,IF(H354&lt;=20000,H354,IF(H354&lt;=40000,ROUNDUP(H354/2,0)+10000,IF(H354&lt;=80000,ROUNDUP(H354/4,0)+20000,40000)))),IF(H354&lt;=0,IF(I354&lt;=0,0,IF(I354&lt;=25000,I354,IF(I354&lt;=50000,ROUNDUP(I354/2,0)+12500,IF(I354&lt;=100000,ROUNDUP(I354/4,0)+25000,50000)))),MAX(IF(I354&lt;=0,0,IF(I354&lt;=25000,I354,IF(I354&lt;=50000,ROUNDUP(I354/2,0)+12500,IF(I354&lt;=100000,ROUNDUP(I354/4,0)+25000,50000)))),MIN(IF(H354&lt;=0,0,IF(H354&lt;=20000,H354,IF(H354&lt;=40000,ROUNDUP(H354/2,0)+10000,IF(H354&lt;=80000,ROUNDUP(H354/4,0)+20000,40000))))+IF(I354&lt;=0,0,IF(I354&lt;=25000,I354,IF(I354&lt;=50000,ROUNDUP(I354/2,0)+12500,IF(I354&lt;=100000,ROUNDUP(I354/4,0)+25000,50000)))),40000))))</f>
        <v/>
      </c>
      <c r="R354" s="18">
        <f>MIN(120000,O354+P354+Q354)</f>
        <v/>
      </c>
      <c r="S354" s="18">
        <f>IF(F354&lt;=0,IF(E354&lt;=0,0,IF(E354&lt;=12000,E354,IF(E354&lt;=32000,ROUNDUP(E354/2,0)+6000,IF(E354&lt;=56000,ROUNDUP(E354/4,0)+14000,28000)))),IF(E354&lt;=0,IF(F354&lt;=0,0,IF(F354&lt;=15000,F354,IF(F354&lt;=40000,ROUNDUP(F354/2,0)+7500,IF(F354&lt;=70000,ROUNDUP(F354/4,0)+17500,35000)))),MAX(IF(F354&lt;=0,0,IF(F354&lt;=15000,F354,IF(F354&lt;=40000,ROUNDUP(F354/2,0)+7500,IF(F354&lt;=70000,ROUNDUP(F354/4,0)+17500,35000)))),MIN(IF(E354&lt;=0,0,IF(E354&lt;=12000,E354,IF(E354&lt;=32000,ROUNDUP(E354/2,0)+6000,IF(E354&lt;=56000,ROUNDUP(E354/4,0)+14000,28000))))+IF(F354&lt;=0,0,IF(F354&lt;=15000,F354,IF(F354&lt;=40000,ROUNDUP(F354/2,0)+7500,IF(F354&lt;=70000,ROUNDUP(F354/4,0)+17500,35000)))),28000))))</f>
        <v/>
      </c>
      <c r="T354" s="18">
        <f>IF(G354&lt;=0,0,IF(G354&lt;=12000,G354,IF(G354&lt;=32000,ROUNDUP(G354/2,0)+6000,IF(G354&lt;=56000,ROUNDUP(G354/4,0)+14000,28000))))</f>
        <v/>
      </c>
      <c r="U354" s="18">
        <f>IF(I354&lt;=0,IF(H354&lt;=0,0,IF(H354&lt;=12000,H354,IF(H354&lt;=32000,ROUNDUP(H354/2,0)+6000,IF(H354&lt;=56000,ROUNDUP(H354/4,0)+14000,28000)))),IF(H354&lt;=0,IF(I354&lt;=0,0,IF(I354&lt;=15000,I354,IF(I354&lt;=40000,ROUNDUP(I354/2,0)+7500,IF(I354&lt;=70000,ROUNDUP(I354/4,0)+17500,35000)))),MAX(IF(I354&lt;=0,0,IF(I354&lt;=15000,I354,IF(I354&lt;=40000,ROUNDUP(I354/2,0)+7500,IF(I354&lt;=70000,ROUNDUP(I354/4,0)+17500,35000)))),MIN(IF(H354&lt;=0,0,IF(H354&lt;=12000,H354,IF(H354&lt;=32000,ROUNDUP(H354/2,0)+6000,IF(H354&lt;=56000,ROUNDUP(H354/4,0)+14000,28000))))+IF(I354&lt;=0,0,IF(I354&lt;=15000,I354,IF(I354&lt;=40000,ROUNDUP(I354/2,0)+7500,IF(I354&lt;=70000,ROUNDUP(I354/4,0)+17500,35000)))),28000))))</f>
        <v/>
      </c>
      <c r="V354" s="18">
        <f>MIN(70000,S354+T354+U354)</f>
        <v/>
      </c>
      <c r="W354" s="18">
        <f>MAX(0,ROUNDDOWN(M354-J354-N354-K354-0,-3))</f>
        <v/>
      </c>
      <c r="X354" s="18">
        <f>MAX(0,ROUNDDOWN(M354-J354-N354-K354-R354,-3))</f>
        <v/>
      </c>
      <c r="Y354" s="18">
        <f>IF(W354&lt;=0,0,ROUNDDOWN((W354*LOOKUP(W354,{0,1950001,3300001,6950001,9000001,18000001,40000001},{0.05,0.1,0.2,0.23,0.33,0.4,0.45})-LOOKUP(W354,{0,1950001,3300001,6950001,9000001,18000001,40000001},{0,97500,427500,636000,1536000,2796000,4796000}))*1.021,-2))</f>
        <v/>
      </c>
      <c r="Z354" s="18">
        <f>IF(X354&lt;=0,0,ROUNDDOWN((X354*LOOKUP(X354,{0,1950001,3300001,6950001,9000001,18000001,40000001},{0.05,0.1,0.2,0.23,0.33,0.4,0.45})-LOOKUP(X354,{0,1950001,3300001,6950001,9000001,18000001,40000001},{0,97500,427500,636000,1536000,2796000,4796000}))*1.021,-2))</f>
        <v/>
      </c>
      <c r="AA354" s="18">
        <f>MAX(0,ROUNDDOWN(M354-J354-430000-L354-0,-3))</f>
        <v/>
      </c>
      <c r="AB354" s="18">
        <f>MAX(0,ROUNDDOWN(M354-J354-430000-L354-V354,-3))</f>
        <v/>
      </c>
      <c r="AC354" s="18">
        <f>IF(M354&lt;=450000,0,MAX(0,ROUNDDOWN(AA354*0.06-MIN(50000,AA354)*0.03,-2))+MAX(0,ROUNDDOWN(AA354*0.04-MIN(50000,AA354)*0.02,-2)))</f>
        <v/>
      </c>
      <c r="AD354" s="18">
        <f>IF(M354&lt;=450000,0,MAX(0,ROUNDDOWN(AB354*0.06-MIN(50000,AB354)*0.03,-2))+MAX(0,ROUNDDOWN(AB354*0.04-MIN(50000,AB354)*0.02,-2)))</f>
        <v/>
      </c>
      <c r="AE354" s="18">
        <f>Y354-Z354</f>
        <v/>
      </c>
      <c r="AF354" s="18">
        <f>AC354-AD354</f>
        <v/>
      </c>
      <c r="AG354" s="18">
        <f>AE354+AF354</f>
        <v/>
      </c>
      <c r="AH354" s="20">
        <f>IF(W354&lt;=0,0,LOOKUP(W354,{0,1950001,3300001,6950001,9000001,18000001,40000001},{0.05,0.1,0.2,0.23,0.33,0.4,0.45}))</f>
        <v/>
      </c>
    </row>
    <row r="355">
      <c r="A355" t="inlineStr">
        <is>
          <t>1万円刻み 一般8万円</t>
        </is>
      </c>
      <c r="B355" s="18">
        <f>'4_1万円刻み'!$A$92</f>
        <v/>
      </c>
      <c r="C355" s="19" t="n">
        <v>2026</v>
      </c>
      <c r="D355" t="inlineStr">
        <is>
          <t>いいえ</t>
        </is>
      </c>
      <c r="E355" s="18" t="n">
        <v>80000</v>
      </c>
      <c r="F355" s="18" t="n">
        <v>0</v>
      </c>
      <c r="G355" s="18" t="n">
        <v>0</v>
      </c>
      <c r="H355" s="18" t="n">
        <v>0</v>
      </c>
      <c r="I355" s="18" t="n">
        <v>0</v>
      </c>
      <c r="J355" s="18">
        <f>ROUND(MIN(B355/12,650000)*12*0.0915+MIN(B355/12,1390000)*12*(0.0504+0)+B355*0.005,0)</f>
        <v/>
      </c>
      <c r="K355" s="18" t="n">
        <v>0</v>
      </c>
      <c r="L355" s="18" t="n">
        <v>0</v>
      </c>
      <c r="M355" s="18">
        <f>ROUND(IF(C355&gt;=2026,IF(B355&lt;741000,0,IF(B355&lt;2191000,B355-740000,IF(B355&lt;2193000,1451000,IF(B355&lt;2196000,1453000,IF(B355&lt;2200000,1456000,IF(B355&lt;3600000,ROUNDDOWN(B355/4,-3)*2.8-80000,IF(B355&lt;6600000,ROUNDDOWN(B355/4,-3)*3.2-440000,IF(B355&lt;8500000,ROUNDDOWN(B355*0.9,0)-1100000,B355-1950000)))))))),IF(B355&lt;651000,0,IF(B355&lt;1900000,B355-650000,IF(B355&lt;3600000,ROUNDDOWN(B355/4,-3)*2.8-80000,IF(B355&lt;6600000,ROUNDDOWN(B355/4,-3)*3.2-440000,IF(B355&lt;8500000,ROUNDDOWN(B355*0.9,0)-1100000,B355-1950000)))))),0)</f>
        <v/>
      </c>
      <c r="N355" s="18">
        <f>IF(M355&gt;23500000,NA(),IF(C355&gt;=2026,IF(M355&lt;=4890000,1040000,IF(M355&lt;=6550000,670000,620000)),IF(M355&lt;=1320000,950000,IF(M355&lt;=3360000,880000,IF(M355&lt;=4890000,680000,IF(M355&lt;=6550000,630000,580000))))))</f>
        <v/>
      </c>
      <c r="O355" s="18">
        <f>IF(F355&lt;=0,IF(AND(D355="はい",C355&gt;=2026,C355&lt;=2027),IF(E355&lt;=0,0,IF(E355&lt;=30000,E355,IF(E355&lt;=60000,ROUNDUP(E355/2,0)+15000,IF(E355&lt;=120000,ROUNDUP(E355/4,0)+30000,60000)))),IF(E355&lt;=0,0,IF(E355&lt;=20000,E355,IF(E355&lt;=40000,ROUNDUP(E355/2,0)+10000,IF(E355&lt;=80000,ROUNDUP(E355/4,0)+20000,40000))))),IF(E355&lt;=0,IF(F355&lt;=0,0,IF(F355&lt;=25000,F355,IF(F355&lt;=50000,ROUNDUP(F355/2,0)+12500,IF(F355&lt;=100000,ROUNDUP(F355/4,0)+25000,50000)))),MAX(IF(F355&lt;=0,0,IF(F355&lt;=25000,F355,IF(F355&lt;=50000,ROUNDUP(F355/2,0)+12500,IF(F355&lt;=100000,ROUNDUP(F355/4,0)+25000,50000)))),MIN(IF(AND(D355="はい",C355&gt;=2026,C355&lt;=2027),IF(E355&lt;=0,0,IF(E355&lt;=30000,E355,IF(E355&lt;=60000,ROUNDUP(E355/2,0)+15000,IF(E355&lt;=120000,ROUNDUP(E355/4,0)+30000,60000)))),IF(E355&lt;=0,0,IF(E355&lt;=20000,E355,IF(E355&lt;=40000,ROUNDUP(E355/2,0)+10000,IF(E355&lt;=80000,ROUNDUP(E355/4,0)+20000,40000)))))+IF(F355&lt;=0,0,IF(F355&lt;=25000,F355,IF(F355&lt;=50000,ROUNDUP(F355/2,0)+12500,IF(F355&lt;=100000,ROUNDUP(F355/4,0)+25000,50000)))),IF(AND(D355="はい",C355&gt;=2026,C355&lt;=2027),60000,40000)))))</f>
        <v/>
      </c>
      <c r="P355" s="18">
        <f>IF(G355&lt;=0,0,IF(G355&lt;=20000,G355,IF(G355&lt;=40000,ROUNDUP(G355/2,0)+10000,IF(G355&lt;=80000,ROUNDUP(G355/4,0)+20000,40000))))</f>
        <v/>
      </c>
      <c r="Q355" s="18">
        <f>IF(I355&lt;=0,IF(H355&lt;=0,0,IF(H355&lt;=20000,H355,IF(H355&lt;=40000,ROUNDUP(H355/2,0)+10000,IF(H355&lt;=80000,ROUNDUP(H355/4,0)+20000,40000)))),IF(H355&lt;=0,IF(I355&lt;=0,0,IF(I355&lt;=25000,I355,IF(I355&lt;=50000,ROUNDUP(I355/2,0)+12500,IF(I355&lt;=100000,ROUNDUP(I355/4,0)+25000,50000)))),MAX(IF(I355&lt;=0,0,IF(I355&lt;=25000,I355,IF(I355&lt;=50000,ROUNDUP(I355/2,0)+12500,IF(I355&lt;=100000,ROUNDUP(I355/4,0)+25000,50000)))),MIN(IF(H355&lt;=0,0,IF(H355&lt;=20000,H355,IF(H355&lt;=40000,ROUNDUP(H355/2,0)+10000,IF(H355&lt;=80000,ROUNDUP(H355/4,0)+20000,40000))))+IF(I355&lt;=0,0,IF(I355&lt;=25000,I355,IF(I355&lt;=50000,ROUNDUP(I355/2,0)+12500,IF(I355&lt;=100000,ROUNDUP(I355/4,0)+25000,50000)))),40000))))</f>
        <v/>
      </c>
      <c r="R355" s="18">
        <f>MIN(120000,O355+P355+Q355)</f>
        <v/>
      </c>
      <c r="S355" s="18">
        <f>IF(F355&lt;=0,IF(E355&lt;=0,0,IF(E355&lt;=12000,E355,IF(E355&lt;=32000,ROUNDUP(E355/2,0)+6000,IF(E355&lt;=56000,ROUNDUP(E355/4,0)+14000,28000)))),IF(E355&lt;=0,IF(F355&lt;=0,0,IF(F355&lt;=15000,F355,IF(F355&lt;=40000,ROUNDUP(F355/2,0)+7500,IF(F355&lt;=70000,ROUNDUP(F355/4,0)+17500,35000)))),MAX(IF(F355&lt;=0,0,IF(F355&lt;=15000,F355,IF(F355&lt;=40000,ROUNDUP(F355/2,0)+7500,IF(F355&lt;=70000,ROUNDUP(F355/4,0)+17500,35000)))),MIN(IF(E355&lt;=0,0,IF(E355&lt;=12000,E355,IF(E355&lt;=32000,ROUNDUP(E355/2,0)+6000,IF(E355&lt;=56000,ROUNDUP(E355/4,0)+14000,28000))))+IF(F355&lt;=0,0,IF(F355&lt;=15000,F355,IF(F355&lt;=40000,ROUNDUP(F355/2,0)+7500,IF(F355&lt;=70000,ROUNDUP(F355/4,0)+17500,35000)))),28000))))</f>
        <v/>
      </c>
      <c r="T355" s="18">
        <f>IF(G355&lt;=0,0,IF(G355&lt;=12000,G355,IF(G355&lt;=32000,ROUNDUP(G355/2,0)+6000,IF(G355&lt;=56000,ROUNDUP(G355/4,0)+14000,28000))))</f>
        <v/>
      </c>
      <c r="U355" s="18">
        <f>IF(I355&lt;=0,IF(H355&lt;=0,0,IF(H355&lt;=12000,H355,IF(H355&lt;=32000,ROUNDUP(H355/2,0)+6000,IF(H355&lt;=56000,ROUNDUP(H355/4,0)+14000,28000)))),IF(H355&lt;=0,IF(I355&lt;=0,0,IF(I355&lt;=15000,I355,IF(I355&lt;=40000,ROUNDUP(I355/2,0)+7500,IF(I355&lt;=70000,ROUNDUP(I355/4,0)+17500,35000)))),MAX(IF(I355&lt;=0,0,IF(I355&lt;=15000,I355,IF(I355&lt;=40000,ROUNDUP(I355/2,0)+7500,IF(I355&lt;=70000,ROUNDUP(I355/4,0)+17500,35000)))),MIN(IF(H355&lt;=0,0,IF(H355&lt;=12000,H355,IF(H355&lt;=32000,ROUNDUP(H355/2,0)+6000,IF(H355&lt;=56000,ROUNDUP(H355/4,0)+14000,28000))))+IF(I355&lt;=0,0,IF(I355&lt;=15000,I355,IF(I355&lt;=40000,ROUNDUP(I355/2,0)+7500,IF(I355&lt;=70000,ROUNDUP(I355/4,0)+17500,35000)))),28000))))</f>
        <v/>
      </c>
      <c r="V355" s="18">
        <f>MIN(70000,S355+T355+U355)</f>
        <v/>
      </c>
      <c r="W355" s="18">
        <f>MAX(0,ROUNDDOWN(M355-J355-N355-K355-0,-3))</f>
        <v/>
      </c>
      <c r="X355" s="18">
        <f>MAX(0,ROUNDDOWN(M355-J355-N355-K355-R355,-3))</f>
        <v/>
      </c>
      <c r="Y355" s="18">
        <f>IF(W355&lt;=0,0,ROUNDDOWN((W355*LOOKUP(W355,{0,1950001,3300001,6950001,9000001,18000001,40000001},{0.05,0.1,0.2,0.23,0.33,0.4,0.45})-LOOKUP(W355,{0,1950001,3300001,6950001,9000001,18000001,40000001},{0,97500,427500,636000,1536000,2796000,4796000}))*1.021,-2))</f>
        <v/>
      </c>
      <c r="Z355" s="18">
        <f>IF(X355&lt;=0,0,ROUNDDOWN((X355*LOOKUP(X355,{0,1950001,3300001,6950001,9000001,18000001,40000001},{0.05,0.1,0.2,0.23,0.33,0.4,0.45})-LOOKUP(X355,{0,1950001,3300001,6950001,9000001,18000001,40000001},{0,97500,427500,636000,1536000,2796000,4796000}))*1.021,-2))</f>
        <v/>
      </c>
      <c r="AA355" s="18">
        <f>MAX(0,ROUNDDOWN(M355-J355-430000-L355-0,-3))</f>
        <v/>
      </c>
      <c r="AB355" s="18">
        <f>MAX(0,ROUNDDOWN(M355-J355-430000-L355-V355,-3))</f>
        <v/>
      </c>
      <c r="AC355" s="18">
        <f>IF(M355&lt;=450000,0,MAX(0,ROUNDDOWN(AA355*0.06-MIN(50000,AA355)*0.03,-2))+MAX(0,ROUNDDOWN(AA355*0.04-MIN(50000,AA355)*0.02,-2)))</f>
        <v/>
      </c>
      <c r="AD355" s="18">
        <f>IF(M355&lt;=450000,0,MAX(0,ROUNDDOWN(AB355*0.06-MIN(50000,AB355)*0.03,-2))+MAX(0,ROUNDDOWN(AB355*0.04-MIN(50000,AB355)*0.02,-2)))</f>
        <v/>
      </c>
      <c r="AE355" s="18">
        <f>Y355-Z355</f>
        <v/>
      </c>
      <c r="AF355" s="18">
        <f>AC355-AD355</f>
        <v/>
      </c>
      <c r="AG355" s="18">
        <f>AE355+AF355</f>
        <v/>
      </c>
      <c r="AH355" s="20">
        <f>IF(W355&lt;=0,0,LOOKUP(W355,{0,1950001,3300001,6950001,9000001,18000001,40000001},{0.05,0.1,0.2,0.23,0.33,0.4,0.45}))</f>
        <v/>
      </c>
    </row>
    <row r="356">
      <c r="A356" t="inlineStr">
        <is>
          <t>1万円刻み 特例あり一般12万円</t>
        </is>
      </c>
      <c r="B356" s="18">
        <f>'4_1万円刻み'!$A$92</f>
        <v/>
      </c>
      <c r="C356" s="19" t="n">
        <v>2026</v>
      </c>
      <c r="D356" t="inlineStr">
        <is>
          <t>はい</t>
        </is>
      </c>
      <c r="E356" s="18" t="n">
        <v>120000</v>
      </c>
      <c r="F356" s="18" t="n">
        <v>0</v>
      </c>
      <c r="G356" s="18" t="n">
        <v>0</v>
      </c>
      <c r="H356" s="18" t="n">
        <v>0</v>
      </c>
      <c r="I356" s="18" t="n">
        <v>0</v>
      </c>
      <c r="J356" s="18">
        <f>ROUND(MIN(B356/12,650000)*12*0.0915+MIN(B356/12,1390000)*12*(0.0504+0)+B356*0.005,0)</f>
        <v/>
      </c>
      <c r="K356" s="18" t="n">
        <v>0</v>
      </c>
      <c r="L356" s="18" t="n">
        <v>0</v>
      </c>
      <c r="M356" s="18">
        <f>ROUND(IF(C356&gt;=2026,IF(B356&lt;741000,0,IF(B356&lt;2191000,B356-740000,IF(B356&lt;2193000,1451000,IF(B356&lt;2196000,1453000,IF(B356&lt;2200000,1456000,IF(B356&lt;3600000,ROUNDDOWN(B356/4,-3)*2.8-80000,IF(B356&lt;6600000,ROUNDDOWN(B356/4,-3)*3.2-440000,IF(B356&lt;8500000,ROUNDDOWN(B356*0.9,0)-1100000,B356-1950000)))))))),IF(B356&lt;651000,0,IF(B356&lt;1900000,B356-650000,IF(B356&lt;3600000,ROUNDDOWN(B356/4,-3)*2.8-80000,IF(B356&lt;6600000,ROUNDDOWN(B356/4,-3)*3.2-440000,IF(B356&lt;8500000,ROUNDDOWN(B356*0.9,0)-1100000,B356-1950000)))))),0)</f>
        <v/>
      </c>
      <c r="N356" s="18">
        <f>IF(M356&gt;23500000,NA(),IF(C356&gt;=2026,IF(M356&lt;=4890000,1040000,IF(M356&lt;=6550000,670000,620000)),IF(M356&lt;=1320000,950000,IF(M356&lt;=3360000,880000,IF(M356&lt;=4890000,680000,IF(M356&lt;=6550000,630000,580000))))))</f>
        <v/>
      </c>
      <c r="O356" s="18">
        <f>IF(F356&lt;=0,IF(AND(D356="はい",C356&gt;=2026,C356&lt;=2027),IF(E356&lt;=0,0,IF(E356&lt;=30000,E356,IF(E356&lt;=60000,ROUNDUP(E356/2,0)+15000,IF(E356&lt;=120000,ROUNDUP(E356/4,0)+30000,60000)))),IF(E356&lt;=0,0,IF(E356&lt;=20000,E356,IF(E356&lt;=40000,ROUNDUP(E356/2,0)+10000,IF(E356&lt;=80000,ROUNDUP(E356/4,0)+20000,40000))))),IF(E356&lt;=0,IF(F356&lt;=0,0,IF(F356&lt;=25000,F356,IF(F356&lt;=50000,ROUNDUP(F356/2,0)+12500,IF(F356&lt;=100000,ROUNDUP(F356/4,0)+25000,50000)))),MAX(IF(F356&lt;=0,0,IF(F356&lt;=25000,F356,IF(F356&lt;=50000,ROUNDUP(F356/2,0)+12500,IF(F356&lt;=100000,ROUNDUP(F356/4,0)+25000,50000)))),MIN(IF(AND(D356="はい",C356&gt;=2026,C356&lt;=2027),IF(E356&lt;=0,0,IF(E356&lt;=30000,E356,IF(E356&lt;=60000,ROUNDUP(E356/2,0)+15000,IF(E356&lt;=120000,ROUNDUP(E356/4,0)+30000,60000)))),IF(E356&lt;=0,0,IF(E356&lt;=20000,E356,IF(E356&lt;=40000,ROUNDUP(E356/2,0)+10000,IF(E356&lt;=80000,ROUNDUP(E356/4,0)+20000,40000)))))+IF(F356&lt;=0,0,IF(F356&lt;=25000,F356,IF(F356&lt;=50000,ROUNDUP(F356/2,0)+12500,IF(F356&lt;=100000,ROUNDUP(F356/4,0)+25000,50000)))),IF(AND(D356="はい",C356&gt;=2026,C356&lt;=2027),60000,40000)))))</f>
        <v/>
      </c>
      <c r="P356" s="18">
        <f>IF(G356&lt;=0,0,IF(G356&lt;=20000,G356,IF(G356&lt;=40000,ROUNDUP(G356/2,0)+10000,IF(G356&lt;=80000,ROUNDUP(G356/4,0)+20000,40000))))</f>
        <v/>
      </c>
      <c r="Q356" s="18">
        <f>IF(I356&lt;=0,IF(H356&lt;=0,0,IF(H356&lt;=20000,H356,IF(H356&lt;=40000,ROUNDUP(H356/2,0)+10000,IF(H356&lt;=80000,ROUNDUP(H356/4,0)+20000,40000)))),IF(H356&lt;=0,IF(I356&lt;=0,0,IF(I356&lt;=25000,I356,IF(I356&lt;=50000,ROUNDUP(I356/2,0)+12500,IF(I356&lt;=100000,ROUNDUP(I356/4,0)+25000,50000)))),MAX(IF(I356&lt;=0,0,IF(I356&lt;=25000,I356,IF(I356&lt;=50000,ROUNDUP(I356/2,0)+12500,IF(I356&lt;=100000,ROUNDUP(I356/4,0)+25000,50000)))),MIN(IF(H356&lt;=0,0,IF(H356&lt;=20000,H356,IF(H356&lt;=40000,ROUNDUP(H356/2,0)+10000,IF(H356&lt;=80000,ROUNDUP(H356/4,0)+20000,40000))))+IF(I356&lt;=0,0,IF(I356&lt;=25000,I356,IF(I356&lt;=50000,ROUNDUP(I356/2,0)+12500,IF(I356&lt;=100000,ROUNDUP(I356/4,0)+25000,50000)))),40000))))</f>
        <v/>
      </c>
      <c r="R356" s="18">
        <f>MIN(120000,O356+P356+Q356)</f>
        <v/>
      </c>
      <c r="S356" s="18">
        <f>IF(F356&lt;=0,IF(E356&lt;=0,0,IF(E356&lt;=12000,E356,IF(E356&lt;=32000,ROUNDUP(E356/2,0)+6000,IF(E356&lt;=56000,ROUNDUP(E356/4,0)+14000,28000)))),IF(E356&lt;=0,IF(F356&lt;=0,0,IF(F356&lt;=15000,F356,IF(F356&lt;=40000,ROUNDUP(F356/2,0)+7500,IF(F356&lt;=70000,ROUNDUP(F356/4,0)+17500,35000)))),MAX(IF(F356&lt;=0,0,IF(F356&lt;=15000,F356,IF(F356&lt;=40000,ROUNDUP(F356/2,0)+7500,IF(F356&lt;=70000,ROUNDUP(F356/4,0)+17500,35000)))),MIN(IF(E356&lt;=0,0,IF(E356&lt;=12000,E356,IF(E356&lt;=32000,ROUNDUP(E356/2,0)+6000,IF(E356&lt;=56000,ROUNDUP(E356/4,0)+14000,28000))))+IF(F356&lt;=0,0,IF(F356&lt;=15000,F356,IF(F356&lt;=40000,ROUNDUP(F356/2,0)+7500,IF(F356&lt;=70000,ROUNDUP(F356/4,0)+17500,35000)))),28000))))</f>
        <v/>
      </c>
      <c r="T356" s="18">
        <f>IF(G356&lt;=0,0,IF(G356&lt;=12000,G356,IF(G356&lt;=32000,ROUNDUP(G356/2,0)+6000,IF(G356&lt;=56000,ROUNDUP(G356/4,0)+14000,28000))))</f>
        <v/>
      </c>
      <c r="U356" s="18">
        <f>IF(I356&lt;=0,IF(H356&lt;=0,0,IF(H356&lt;=12000,H356,IF(H356&lt;=32000,ROUNDUP(H356/2,0)+6000,IF(H356&lt;=56000,ROUNDUP(H356/4,0)+14000,28000)))),IF(H356&lt;=0,IF(I356&lt;=0,0,IF(I356&lt;=15000,I356,IF(I356&lt;=40000,ROUNDUP(I356/2,0)+7500,IF(I356&lt;=70000,ROUNDUP(I356/4,0)+17500,35000)))),MAX(IF(I356&lt;=0,0,IF(I356&lt;=15000,I356,IF(I356&lt;=40000,ROUNDUP(I356/2,0)+7500,IF(I356&lt;=70000,ROUNDUP(I356/4,0)+17500,35000)))),MIN(IF(H356&lt;=0,0,IF(H356&lt;=12000,H356,IF(H356&lt;=32000,ROUNDUP(H356/2,0)+6000,IF(H356&lt;=56000,ROUNDUP(H356/4,0)+14000,28000))))+IF(I356&lt;=0,0,IF(I356&lt;=15000,I356,IF(I356&lt;=40000,ROUNDUP(I356/2,0)+7500,IF(I356&lt;=70000,ROUNDUP(I356/4,0)+17500,35000)))),28000))))</f>
        <v/>
      </c>
      <c r="V356" s="18">
        <f>MIN(70000,S356+T356+U356)</f>
        <v/>
      </c>
      <c r="W356" s="18">
        <f>MAX(0,ROUNDDOWN(M356-J356-N356-K356-0,-3))</f>
        <v/>
      </c>
      <c r="X356" s="18">
        <f>MAX(0,ROUNDDOWN(M356-J356-N356-K356-R356,-3))</f>
        <v/>
      </c>
      <c r="Y356" s="18">
        <f>IF(W356&lt;=0,0,ROUNDDOWN((W356*LOOKUP(W356,{0,1950001,3300001,6950001,9000001,18000001,40000001},{0.05,0.1,0.2,0.23,0.33,0.4,0.45})-LOOKUP(W356,{0,1950001,3300001,6950001,9000001,18000001,40000001},{0,97500,427500,636000,1536000,2796000,4796000}))*1.021,-2))</f>
        <v/>
      </c>
      <c r="Z356" s="18">
        <f>IF(X356&lt;=0,0,ROUNDDOWN((X356*LOOKUP(X356,{0,1950001,3300001,6950001,9000001,18000001,40000001},{0.05,0.1,0.2,0.23,0.33,0.4,0.45})-LOOKUP(X356,{0,1950001,3300001,6950001,9000001,18000001,40000001},{0,97500,427500,636000,1536000,2796000,4796000}))*1.021,-2))</f>
        <v/>
      </c>
      <c r="AA356" s="18">
        <f>MAX(0,ROUNDDOWN(M356-J356-430000-L356-0,-3))</f>
        <v/>
      </c>
      <c r="AB356" s="18">
        <f>MAX(0,ROUNDDOWN(M356-J356-430000-L356-V356,-3))</f>
        <v/>
      </c>
      <c r="AC356" s="18">
        <f>IF(M356&lt;=450000,0,MAX(0,ROUNDDOWN(AA356*0.06-MIN(50000,AA356)*0.03,-2))+MAX(0,ROUNDDOWN(AA356*0.04-MIN(50000,AA356)*0.02,-2)))</f>
        <v/>
      </c>
      <c r="AD356" s="18">
        <f>IF(M356&lt;=450000,0,MAX(0,ROUNDDOWN(AB356*0.06-MIN(50000,AB356)*0.03,-2))+MAX(0,ROUNDDOWN(AB356*0.04-MIN(50000,AB356)*0.02,-2)))</f>
        <v/>
      </c>
      <c r="AE356" s="18">
        <f>Y356-Z356</f>
        <v/>
      </c>
      <c r="AF356" s="18">
        <f>AC356-AD356</f>
        <v/>
      </c>
      <c r="AG356" s="18">
        <f>AE356+AF356</f>
        <v/>
      </c>
      <c r="AH356" s="20">
        <f>IF(W356&lt;=0,0,LOOKUP(W356,{0,1950001,3300001,6950001,9000001,18000001,40000001},{0.05,0.1,0.2,0.23,0.33,0.4,0.45}))</f>
        <v/>
      </c>
    </row>
    <row r="357">
      <c r="A357" t="inlineStr">
        <is>
          <t>1万円刻み 3区分8万円ずつ</t>
        </is>
      </c>
      <c r="B357" s="18">
        <f>'4_1万円刻み'!$A$93</f>
        <v/>
      </c>
      <c r="C357" s="19" t="n">
        <v>2026</v>
      </c>
      <c r="D357" t="inlineStr">
        <is>
          <t>いいえ</t>
        </is>
      </c>
      <c r="E357" s="18" t="n">
        <v>80000</v>
      </c>
      <c r="F357" s="18" t="n">
        <v>0</v>
      </c>
      <c r="G357" s="18" t="n">
        <v>80000</v>
      </c>
      <c r="H357" s="18" t="n">
        <v>80000</v>
      </c>
      <c r="I357" s="18" t="n">
        <v>0</v>
      </c>
      <c r="J357" s="18">
        <f>ROUND(MIN(B357/12,650000)*12*0.0915+MIN(B357/12,1390000)*12*(0.0504+0)+B357*0.005,0)</f>
        <v/>
      </c>
      <c r="K357" s="18" t="n">
        <v>0</v>
      </c>
      <c r="L357" s="18" t="n">
        <v>0</v>
      </c>
      <c r="M357" s="18">
        <f>ROUND(IF(C357&gt;=2026,IF(B357&lt;741000,0,IF(B357&lt;2191000,B357-740000,IF(B357&lt;2193000,1451000,IF(B357&lt;2196000,1453000,IF(B357&lt;2200000,1456000,IF(B357&lt;3600000,ROUNDDOWN(B357/4,-3)*2.8-80000,IF(B357&lt;6600000,ROUNDDOWN(B357/4,-3)*3.2-440000,IF(B357&lt;8500000,ROUNDDOWN(B357*0.9,0)-1100000,B357-1950000)))))))),IF(B357&lt;651000,0,IF(B357&lt;1900000,B357-650000,IF(B357&lt;3600000,ROUNDDOWN(B357/4,-3)*2.8-80000,IF(B357&lt;6600000,ROUNDDOWN(B357/4,-3)*3.2-440000,IF(B357&lt;8500000,ROUNDDOWN(B357*0.9,0)-1100000,B357-1950000)))))),0)</f>
        <v/>
      </c>
      <c r="N357" s="18">
        <f>IF(M357&gt;23500000,NA(),IF(C357&gt;=2026,IF(M357&lt;=4890000,1040000,IF(M357&lt;=6550000,670000,620000)),IF(M357&lt;=1320000,950000,IF(M357&lt;=3360000,880000,IF(M357&lt;=4890000,680000,IF(M357&lt;=6550000,630000,580000))))))</f>
        <v/>
      </c>
      <c r="O357" s="18">
        <f>IF(F357&lt;=0,IF(AND(D357="はい",C357&gt;=2026,C357&lt;=2027),IF(E357&lt;=0,0,IF(E357&lt;=30000,E357,IF(E357&lt;=60000,ROUNDUP(E357/2,0)+15000,IF(E357&lt;=120000,ROUNDUP(E357/4,0)+30000,60000)))),IF(E357&lt;=0,0,IF(E357&lt;=20000,E357,IF(E357&lt;=40000,ROUNDUP(E357/2,0)+10000,IF(E357&lt;=80000,ROUNDUP(E357/4,0)+20000,40000))))),IF(E357&lt;=0,IF(F357&lt;=0,0,IF(F357&lt;=25000,F357,IF(F357&lt;=50000,ROUNDUP(F357/2,0)+12500,IF(F357&lt;=100000,ROUNDUP(F357/4,0)+25000,50000)))),MAX(IF(F357&lt;=0,0,IF(F357&lt;=25000,F357,IF(F357&lt;=50000,ROUNDUP(F357/2,0)+12500,IF(F357&lt;=100000,ROUNDUP(F357/4,0)+25000,50000)))),MIN(IF(AND(D357="はい",C357&gt;=2026,C357&lt;=2027),IF(E357&lt;=0,0,IF(E357&lt;=30000,E357,IF(E357&lt;=60000,ROUNDUP(E357/2,0)+15000,IF(E357&lt;=120000,ROUNDUP(E357/4,0)+30000,60000)))),IF(E357&lt;=0,0,IF(E357&lt;=20000,E357,IF(E357&lt;=40000,ROUNDUP(E357/2,0)+10000,IF(E357&lt;=80000,ROUNDUP(E357/4,0)+20000,40000)))))+IF(F357&lt;=0,0,IF(F357&lt;=25000,F357,IF(F357&lt;=50000,ROUNDUP(F357/2,0)+12500,IF(F357&lt;=100000,ROUNDUP(F357/4,0)+25000,50000)))),IF(AND(D357="はい",C357&gt;=2026,C357&lt;=2027),60000,40000)))))</f>
        <v/>
      </c>
      <c r="P357" s="18">
        <f>IF(G357&lt;=0,0,IF(G357&lt;=20000,G357,IF(G357&lt;=40000,ROUNDUP(G357/2,0)+10000,IF(G357&lt;=80000,ROUNDUP(G357/4,0)+20000,40000))))</f>
        <v/>
      </c>
      <c r="Q357" s="18">
        <f>IF(I357&lt;=0,IF(H357&lt;=0,0,IF(H357&lt;=20000,H357,IF(H357&lt;=40000,ROUNDUP(H357/2,0)+10000,IF(H357&lt;=80000,ROUNDUP(H357/4,0)+20000,40000)))),IF(H357&lt;=0,IF(I357&lt;=0,0,IF(I357&lt;=25000,I357,IF(I357&lt;=50000,ROUNDUP(I357/2,0)+12500,IF(I357&lt;=100000,ROUNDUP(I357/4,0)+25000,50000)))),MAX(IF(I357&lt;=0,0,IF(I357&lt;=25000,I357,IF(I357&lt;=50000,ROUNDUP(I357/2,0)+12500,IF(I357&lt;=100000,ROUNDUP(I357/4,0)+25000,50000)))),MIN(IF(H357&lt;=0,0,IF(H357&lt;=20000,H357,IF(H357&lt;=40000,ROUNDUP(H357/2,0)+10000,IF(H357&lt;=80000,ROUNDUP(H357/4,0)+20000,40000))))+IF(I357&lt;=0,0,IF(I357&lt;=25000,I357,IF(I357&lt;=50000,ROUNDUP(I357/2,0)+12500,IF(I357&lt;=100000,ROUNDUP(I357/4,0)+25000,50000)))),40000))))</f>
        <v/>
      </c>
      <c r="R357" s="18">
        <f>MIN(120000,O357+P357+Q357)</f>
        <v/>
      </c>
      <c r="S357" s="18">
        <f>IF(F357&lt;=0,IF(E357&lt;=0,0,IF(E357&lt;=12000,E357,IF(E357&lt;=32000,ROUNDUP(E357/2,0)+6000,IF(E357&lt;=56000,ROUNDUP(E357/4,0)+14000,28000)))),IF(E357&lt;=0,IF(F357&lt;=0,0,IF(F357&lt;=15000,F357,IF(F357&lt;=40000,ROUNDUP(F357/2,0)+7500,IF(F357&lt;=70000,ROUNDUP(F357/4,0)+17500,35000)))),MAX(IF(F357&lt;=0,0,IF(F357&lt;=15000,F357,IF(F357&lt;=40000,ROUNDUP(F357/2,0)+7500,IF(F357&lt;=70000,ROUNDUP(F357/4,0)+17500,35000)))),MIN(IF(E357&lt;=0,0,IF(E357&lt;=12000,E357,IF(E357&lt;=32000,ROUNDUP(E357/2,0)+6000,IF(E357&lt;=56000,ROUNDUP(E357/4,0)+14000,28000))))+IF(F357&lt;=0,0,IF(F357&lt;=15000,F357,IF(F357&lt;=40000,ROUNDUP(F357/2,0)+7500,IF(F357&lt;=70000,ROUNDUP(F357/4,0)+17500,35000)))),28000))))</f>
        <v/>
      </c>
      <c r="T357" s="18">
        <f>IF(G357&lt;=0,0,IF(G357&lt;=12000,G357,IF(G357&lt;=32000,ROUNDUP(G357/2,0)+6000,IF(G357&lt;=56000,ROUNDUP(G357/4,0)+14000,28000))))</f>
        <v/>
      </c>
      <c r="U357" s="18">
        <f>IF(I357&lt;=0,IF(H357&lt;=0,0,IF(H357&lt;=12000,H357,IF(H357&lt;=32000,ROUNDUP(H357/2,0)+6000,IF(H357&lt;=56000,ROUNDUP(H357/4,0)+14000,28000)))),IF(H357&lt;=0,IF(I357&lt;=0,0,IF(I357&lt;=15000,I357,IF(I357&lt;=40000,ROUNDUP(I357/2,0)+7500,IF(I357&lt;=70000,ROUNDUP(I357/4,0)+17500,35000)))),MAX(IF(I357&lt;=0,0,IF(I357&lt;=15000,I357,IF(I357&lt;=40000,ROUNDUP(I357/2,0)+7500,IF(I357&lt;=70000,ROUNDUP(I357/4,0)+17500,35000)))),MIN(IF(H357&lt;=0,0,IF(H357&lt;=12000,H357,IF(H357&lt;=32000,ROUNDUP(H357/2,0)+6000,IF(H357&lt;=56000,ROUNDUP(H357/4,0)+14000,28000))))+IF(I357&lt;=0,0,IF(I357&lt;=15000,I357,IF(I357&lt;=40000,ROUNDUP(I357/2,0)+7500,IF(I357&lt;=70000,ROUNDUP(I357/4,0)+17500,35000)))),28000))))</f>
        <v/>
      </c>
      <c r="V357" s="18">
        <f>MIN(70000,S357+T357+U357)</f>
        <v/>
      </c>
      <c r="W357" s="18">
        <f>MAX(0,ROUNDDOWN(M357-J357-N357-K357-0,-3))</f>
        <v/>
      </c>
      <c r="X357" s="18">
        <f>MAX(0,ROUNDDOWN(M357-J357-N357-K357-R357,-3))</f>
        <v/>
      </c>
      <c r="Y357" s="18">
        <f>IF(W357&lt;=0,0,ROUNDDOWN((W357*LOOKUP(W357,{0,1950001,3300001,6950001,9000001,18000001,40000001},{0.05,0.1,0.2,0.23,0.33,0.4,0.45})-LOOKUP(W357,{0,1950001,3300001,6950001,9000001,18000001,40000001},{0,97500,427500,636000,1536000,2796000,4796000}))*1.021,-2))</f>
        <v/>
      </c>
      <c r="Z357" s="18">
        <f>IF(X357&lt;=0,0,ROUNDDOWN((X357*LOOKUP(X357,{0,1950001,3300001,6950001,9000001,18000001,40000001},{0.05,0.1,0.2,0.23,0.33,0.4,0.45})-LOOKUP(X357,{0,1950001,3300001,6950001,9000001,18000001,40000001},{0,97500,427500,636000,1536000,2796000,4796000}))*1.021,-2))</f>
        <v/>
      </c>
      <c r="AA357" s="18">
        <f>MAX(0,ROUNDDOWN(M357-J357-430000-L357-0,-3))</f>
        <v/>
      </c>
      <c r="AB357" s="18">
        <f>MAX(0,ROUNDDOWN(M357-J357-430000-L357-V357,-3))</f>
        <v/>
      </c>
      <c r="AC357" s="18">
        <f>IF(M357&lt;=450000,0,MAX(0,ROUNDDOWN(AA357*0.06-MIN(50000,AA357)*0.03,-2))+MAX(0,ROUNDDOWN(AA357*0.04-MIN(50000,AA357)*0.02,-2)))</f>
        <v/>
      </c>
      <c r="AD357" s="18">
        <f>IF(M357&lt;=450000,0,MAX(0,ROUNDDOWN(AB357*0.06-MIN(50000,AB357)*0.03,-2))+MAX(0,ROUNDDOWN(AB357*0.04-MIN(50000,AB357)*0.02,-2)))</f>
        <v/>
      </c>
      <c r="AE357" s="18">
        <f>Y357-Z357</f>
        <v/>
      </c>
      <c r="AF357" s="18">
        <f>AC357-AD357</f>
        <v/>
      </c>
      <c r="AG357" s="18">
        <f>AE357+AF357</f>
        <v/>
      </c>
      <c r="AH357" s="20">
        <f>IF(W357&lt;=0,0,LOOKUP(W357,{0,1950001,3300001,6950001,9000001,18000001,40000001},{0.05,0.1,0.2,0.23,0.33,0.4,0.45}))</f>
        <v/>
      </c>
    </row>
    <row r="358">
      <c r="A358" t="inlineStr">
        <is>
          <t>1万円刻み 一般8万円</t>
        </is>
      </c>
      <c r="B358" s="18">
        <f>'4_1万円刻み'!$A$93</f>
        <v/>
      </c>
      <c r="C358" s="19" t="n">
        <v>2026</v>
      </c>
      <c r="D358" t="inlineStr">
        <is>
          <t>いいえ</t>
        </is>
      </c>
      <c r="E358" s="18" t="n">
        <v>80000</v>
      </c>
      <c r="F358" s="18" t="n">
        <v>0</v>
      </c>
      <c r="G358" s="18" t="n">
        <v>0</v>
      </c>
      <c r="H358" s="18" t="n">
        <v>0</v>
      </c>
      <c r="I358" s="18" t="n">
        <v>0</v>
      </c>
      <c r="J358" s="18">
        <f>ROUND(MIN(B358/12,650000)*12*0.0915+MIN(B358/12,1390000)*12*(0.0504+0)+B358*0.005,0)</f>
        <v/>
      </c>
      <c r="K358" s="18" t="n">
        <v>0</v>
      </c>
      <c r="L358" s="18" t="n">
        <v>0</v>
      </c>
      <c r="M358" s="18">
        <f>ROUND(IF(C358&gt;=2026,IF(B358&lt;741000,0,IF(B358&lt;2191000,B358-740000,IF(B358&lt;2193000,1451000,IF(B358&lt;2196000,1453000,IF(B358&lt;2200000,1456000,IF(B358&lt;3600000,ROUNDDOWN(B358/4,-3)*2.8-80000,IF(B358&lt;6600000,ROUNDDOWN(B358/4,-3)*3.2-440000,IF(B358&lt;8500000,ROUNDDOWN(B358*0.9,0)-1100000,B358-1950000)))))))),IF(B358&lt;651000,0,IF(B358&lt;1900000,B358-650000,IF(B358&lt;3600000,ROUNDDOWN(B358/4,-3)*2.8-80000,IF(B358&lt;6600000,ROUNDDOWN(B358/4,-3)*3.2-440000,IF(B358&lt;8500000,ROUNDDOWN(B358*0.9,0)-1100000,B358-1950000)))))),0)</f>
        <v/>
      </c>
      <c r="N358" s="18">
        <f>IF(M358&gt;23500000,NA(),IF(C358&gt;=2026,IF(M358&lt;=4890000,1040000,IF(M358&lt;=6550000,670000,620000)),IF(M358&lt;=1320000,950000,IF(M358&lt;=3360000,880000,IF(M358&lt;=4890000,680000,IF(M358&lt;=6550000,630000,580000))))))</f>
        <v/>
      </c>
      <c r="O358" s="18">
        <f>IF(F358&lt;=0,IF(AND(D358="はい",C358&gt;=2026,C358&lt;=2027),IF(E358&lt;=0,0,IF(E358&lt;=30000,E358,IF(E358&lt;=60000,ROUNDUP(E358/2,0)+15000,IF(E358&lt;=120000,ROUNDUP(E358/4,0)+30000,60000)))),IF(E358&lt;=0,0,IF(E358&lt;=20000,E358,IF(E358&lt;=40000,ROUNDUP(E358/2,0)+10000,IF(E358&lt;=80000,ROUNDUP(E358/4,0)+20000,40000))))),IF(E358&lt;=0,IF(F358&lt;=0,0,IF(F358&lt;=25000,F358,IF(F358&lt;=50000,ROUNDUP(F358/2,0)+12500,IF(F358&lt;=100000,ROUNDUP(F358/4,0)+25000,50000)))),MAX(IF(F358&lt;=0,0,IF(F358&lt;=25000,F358,IF(F358&lt;=50000,ROUNDUP(F358/2,0)+12500,IF(F358&lt;=100000,ROUNDUP(F358/4,0)+25000,50000)))),MIN(IF(AND(D358="はい",C358&gt;=2026,C358&lt;=2027),IF(E358&lt;=0,0,IF(E358&lt;=30000,E358,IF(E358&lt;=60000,ROUNDUP(E358/2,0)+15000,IF(E358&lt;=120000,ROUNDUP(E358/4,0)+30000,60000)))),IF(E358&lt;=0,0,IF(E358&lt;=20000,E358,IF(E358&lt;=40000,ROUNDUP(E358/2,0)+10000,IF(E358&lt;=80000,ROUNDUP(E358/4,0)+20000,40000)))))+IF(F358&lt;=0,0,IF(F358&lt;=25000,F358,IF(F358&lt;=50000,ROUNDUP(F358/2,0)+12500,IF(F358&lt;=100000,ROUNDUP(F358/4,0)+25000,50000)))),IF(AND(D358="はい",C358&gt;=2026,C358&lt;=2027),60000,40000)))))</f>
        <v/>
      </c>
      <c r="P358" s="18">
        <f>IF(G358&lt;=0,0,IF(G358&lt;=20000,G358,IF(G358&lt;=40000,ROUNDUP(G358/2,0)+10000,IF(G358&lt;=80000,ROUNDUP(G358/4,0)+20000,40000))))</f>
        <v/>
      </c>
      <c r="Q358" s="18">
        <f>IF(I358&lt;=0,IF(H358&lt;=0,0,IF(H358&lt;=20000,H358,IF(H358&lt;=40000,ROUNDUP(H358/2,0)+10000,IF(H358&lt;=80000,ROUNDUP(H358/4,0)+20000,40000)))),IF(H358&lt;=0,IF(I358&lt;=0,0,IF(I358&lt;=25000,I358,IF(I358&lt;=50000,ROUNDUP(I358/2,0)+12500,IF(I358&lt;=100000,ROUNDUP(I358/4,0)+25000,50000)))),MAX(IF(I358&lt;=0,0,IF(I358&lt;=25000,I358,IF(I358&lt;=50000,ROUNDUP(I358/2,0)+12500,IF(I358&lt;=100000,ROUNDUP(I358/4,0)+25000,50000)))),MIN(IF(H358&lt;=0,0,IF(H358&lt;=20000,H358,IF(H358&lt;=40000,ROUNDUP(H358/2,0)+10000,IF(H358&lt;=80000,ROUNDUP(H358/4,0)+20000,40000))))+IF(I358&lt;=0,0,IF(I358&lt;=25000,I358,IF(I358&lt;=50000,ROUNDUP(I358/2,0)+12500,IF(I358&lt;=100000,ROUNDUP(I358/4,0)+25000,50000)))),40000))))</f>
        <v/>
      </c>
      <c r="R358" s="18">
        <f>MIN(120000,O358+P358+Q358)</f>
        <v/>
      </c>
      <c r="S358" s="18">
        <f>IF(F358&lt;=0,IF(E358&lt;=0,0,IF(E358&lt;=12000,E358,IF(E358&lt;=32000,ROUNDUP(E358/2,0)+6000,IF(E358&lt;=56000,ROUNDUP(E358/4,0)+14000,28000)))),IF(E358&lt;=0,IF(F358&lt;=0,0,IF(F358&lt;=15000,F358,IF(F358&lt;=40000,ROUNDUP(F358/2,0)+7500,IF(F358&lt;=70000,ROUNDUP(F358/4,0)+17500,35000)))),MAX(IF(F358&lt;=0,0,IF(F358&lt;=15000,F358,IF(F358&lt;=40000,ROUNDUP(F358/2,0)+7500,IF(F358&lt;=70000,ROUNDUP(F358/4,0)+17500,35000)))),MIN(IF(E358&lt;=0,0,IF(E358&lt;=12000,E358,IF(E358&lt;=32000,ROUNDUP(E358/2,0)+6000,IF(E358&lt;=56000,ROUNDUP(E358/4,0)+14000,28000))))+IF(F358&lt;=0,0,IF(F358&lt;=15000,F358,IF(F358&lt;=40000,ROUNDUP(F358/2,0)+7500,IF(F358&lt;=70000,ROUNDUP(F358/4,0)+17500,35000)))),28000))))</f>
        <v/>
      </c>
      <c r="T358" s="18">
        <f>IF(G358&lt;=0,0,IF(G358&lt;=12000,G358,IF(G358&lt;=32000,ROUNDUP(G358/2,0)+6000,IF(G358&lt;=56000,ROUNDUP(G358/4,0)+14000,28000))))</f>
        <v/>
      </c>
      <c r="U358" s="18">
        <f>IF(I358&lt;=0,IF(H358&lt;=0,0,IF(H358&lt;=12000,H358,IF(H358&lt;=32000,ROUNDUP(H358/2,0)+6000,IF(H358&lt;=56000,ROUNDUP(H358/4,0)+14000,28000)))),IF(H358&lt;=0,IF(I358&lt;=0,0,IF(I358&lt;=15000,I358,IF(I358&lt;=40000,ROUNDUP(I358/2,0)+7500,IF(I358&lt;=70000,ROUNDUP(I358/4,0)+17500,35000)))),MAX(IF(I358&lt;=0,0,IF(I358&lt;=15000,I358,IF(I358&lt;=40000,ROUNDUP(I358/2,0)+7500,IF(I358&lt;=70000,ROUNDUP(I358/4,0)+17500,35000)))),MIN(IF(H358&lt;=0,0,IF(H358&lt;=12000,H358,IF(H358&lt;=32000,ROUNDUP(H358/2,0)+6000,IF(H358&lt;=56000,ROUNDUP(H358/4,0)+14000,28000))))+IF(I358&lt;=0,0,IF(I358&lt;=15000,I358,IF(I358&lt;=40000,ROUNDUP(I358/2,0)+7500,IF(I358&lt;=70000,ROUNDUP(I358/4,0)+17500,35000)))),28000))))</f>
        <v/>
      </c>
      <c r="V358" s="18">
        <f>MIN(70000,S358+T358+U358)</f>
        <v/>
      </c>
      <c r="W358" s="18">
        <f>MAX(0,ROUNDDOWN(M358-J358-N358-K358-0,-3))</f>
        <v/>
      </c>
      <c r="X358" s="18">
        <f>MAX(0,ROUNDDOWN(M358-J358-N358-K358-R358,-3))</f>
        <v/>
      </c>
      <c r="Y358" s="18">
        <f>IF(W358&lt;=0,0,ROUNDDOWN((W358*LOOKUP(W358,{0,1950001,3300001,6950001,9000001,18000001,40000001},{0.05,0.1,0.2,0.23,0.33,0.4,0.45})-LOOKUP(W358,{0,1950001,3300001,6950001,9000001,18000001,40000001},{0,97500,427500,636000,1536000,2796000,4796000}))*1.021,-2))</f>
        <v/>
      </c>
      <c r="Z358" s="18">
        <f>IF(X358&lt;=0,0,ROUNDDOWN((X358*LOOKUP(X358,{0,1950001,3300001,6950001,9000001,18000001,40000001},{0.05,0.1,0.2,0.23,0.33,0.4,0.45})-LOOKUP(X358,{0,1950001,3300001,6950001,9000001,18000001,40000001},{0,97500,427500,636000,1536000,2796000,4796000}))*1.021,-2))</f>
        <v/>
      </c>
      <c r="AA358" s="18">
        <f>MAX(0,ROUNDDOWN(M358-J358-430000-L358-0,-3))</f>
        <v/>
      </c>
      <c r="AB358" s="18">
        <f>MAX(0,ROUNDDOWN(M358-J358-430000-L358-V358,-3))</f>
        <v/>
      </c>
      <c r="AC358" s="18">
        <f>IF(M358&lt;=450000,0,MAX(0,ROUNDDOWN(AA358*0.06-MIN(50000,AA358)*0.03,-2))+MAX(0,ROUNDDOWN(AA358*0.04-MIN(50000,AA358)*0.02,-2)))</f>
        <v/>
      </c>
      <c r="AD358" s="18">
        <f>IF(M358&lt;=450000,0,MAX(0,ROUNDDOWN(AB358*0.06-MIN(50000,AB358)*0.03,-2))+MAX(0,ROUNDDOWN(AB358*0.04-MIN(50000,AB358)*0.02,-2)))</f>
        <v/>
      </c>
      <c r="AE358" s="18">
        <f>Y358-Z358</f>
        <v/>
      </c>
      <c r="AF358" s="18">
        <f>AC358-AD358</f>
        <v/>
      </c>
      <c r="AG358" s="18">
        <f>AE358+AF358</f>
        <v/>
      </c>
      <c r="AH358" s="20">
        <f>IF(W358&lt;=0,0,LOOKUP(W358,{0,1950001,3300001,6950001,9000001,18000001,40000001},{0.05,0.1,0.2,0.23,0.33,0.4,0.45}))</f>
        <v/>
      </c>
    </row>
    <row r="359">
      <c r="A359" t="inlineStr">
        <is>
          <t>1万円刻み 特例あり一般12万円</t>
        </is>
      </c>
      <c r="B359" s="18">
        <f>'4_1万円刻み'!$A$93</f>
        <v/>
      </c>
      <c r="C359" s="19" t="n">
        <v>2026</v>
      </c>
      <c r="D359" t="inlineStr">
        <is>
          <t>はい</t>
        </is>
      </c>
      <c r="E359" s="18" t="n">
        <v>120000</v>
      </c>
      <c r="F359" s="18" t="n">
        <v>0</v>
      </c>
      <c r="G359" s="18" t="n">
        <v>0</v>
      </c>
      <c r="H359" s="18" t="n">
        <v>0</v>
      </c>
      <c r="I359" s="18" t="n">
        <v>0</v>
      </c>
      <c r="J359" s="18">
        <f>ROUND(MIN(B359/12,650000)*12*0.0915+MIN(B359/12,1390000)*12*(0.0504+0)+B359*0.005,0)</f>
        <v/>
      </c>
      <c r="K359" s="18" t="n">
        <v>0</v>
      </c>
      <c r="L359" s="18" t="n">
        <v>0</v>
      </c>
      <c r="M359" s="18">
        <f>ROUND(IF(C359&gt;=2026,IF(B359&lt;741000,0,IF(B359&lt;2191000,B359-740000,IF(B359&lt;2193000,1451000,IF(B359&lt;2196000,1453000,IF(B359&lt;2200000,1456000,IF(B359&lt;3600000,ROUNDDOWN(B359/4,-3)*2.8-80000,IF(B359&lt;6600000,ROUNDDOWN(B359/4,-3)*3.2-440000,IF(B359&lt;8500000,ROUNDDOWN(B359*0.9,0)-1100000,B359-1950000)))))))),IF(B359&lt;651000,0,IF(B359&lt;1900000,B359-650000,IF(B359&lt;3600000,ROUNDDOWN(B359/4,-3)*2.8-80000,IF(B359&lt;6600000,ROUNDDOWN(B359/4,-3)*3.2-440000,IF(B359&lt;8500000,ROUNDDOWN(B359*0.9,0)-1100000,B359-1950000)))))),0)</f>
        <v/>
      </c>
      <c r="N359" s="18">
        <f>IF(M359&gt;23500000,NA(),IF(C359&gt;=2026,IF(M359&lt;=4890000,1040000,IF(M359&lt;=6550000,670000,620000)),IF(M359&lt;=1320000,950000,IF(M359&lt;=3360000,880000,IF(M359&lt;=4890000,680000,IF(M359&lt;=6550000,630000,580000))))))</f>
        <v/>
      </c>
      <c r="O359" s="18">
        <f>IF(F359&lt;=0,IF(AND(D359="はい",C359&gt;=2026,C359&lt;=2027),IF(E359&lt;=0,0,IF(E359&lt;=30000,E359,IF(E359&lt;=60000,ROUNDUP(E359/2,0)+15000,IF(E359&lt;=120000,ROUNDUP(E359/4,0)+30000,60000)))),IF(E359&lt;=0,0,IF(E359&lt;=20000,E359,IF(E359&lt;=40000,ROUNDUP(E359/2,0)+10000,IF(E359&lt;=80000,ROUNDUP(E359/4,0)+20000,40000))))),IF(E359&lt;=0,IF(F359&lt;=0,0,IF(F359&lt;=25000,F359,IF(F359&lt;=50000,ROUNDUP(F359/2,0)+12500,IF(F359&lt;=100000,ROUNDUP(F359/4,0)+25000,50000)))),MAX(IF(F359&lt;=0,0,IF(F359&lt;=25000,F359,IF(F359&lt;=50000,ROUNDUP(F359/2,0)+12500,IF(F359&lt;=100000,ROUNDUP(F359/4,0)+25000,50000)))),MIN(IF(AND(D359="はい",C359&gt;=2026,C359&lt;=2027),IF(E359&lt;=0,0,IF(E359&lt;=30000,E359,IF(E359&lt;=60000,ROUNDUP(E359/2,0)+15000,IF(E359&lt;=120000,ROUNDUP(E359/4,0)+30000,60000)))),IF(E359&lt;=0,0,IF(E359&lt;=20000,E359,IF(E359&lt;=40000,ROUNDUP(E359/2,0)+10000,IF(E359&lt;=80000,ROUNDUP(E359/4,0)+20000,40000)))))+IF(F359&lt;=0,0,IF(F359&lt;=25000,F359,IF(F359&lt;=50000,ROUNDUP(F359/2,0)+12500,IF(F359&lt;=100000,ROUNDUP(F359/4,0)+25000,50000)))),IF(AND(D359="はい",C359&gt;=2026,C359&lt;=2027),60000,40000)))))</f>
        <v/>
      </c>
      <c r="P359" s="18">
        <f>IF(G359&lt;=0,0,IF(G359&lt;=20000,G359,IF(G359&lt;=40000,ROUNDUP(G359/2,0)+10000,IF(G359&lt;=80000,ROUNDUP(G359/4,0)+20000,40000))))</f>
        <v/>
      </c>
      <c r="Q359" s="18">
        <f>IF(I359&lt;=0,IF(H359&lt;=0,0,IF(H359&lt;=20000,H359,IF(H359&lt;=40000,ROUNDUP(H359/2,0)+10000,IF(H359&lt;=80000,ROUNDUP(H359/4,0)+20000,40000)))),IF(H359&lt;=0,IF(I359&lt;=0,0,IF(I359&lt;=25000,I359,IF(I359&lt;=50000,ROUNDUP(I359/2,0)+12500,IF(I359&lt;=100000,ROUNDUP(I359/4,0)+25000,50000)))),MAX(IF(I359&lt;=0,0,IF(I359&lt;=25000,I359,IF(I359&lt;=50000,ROUNDUP(I359/2,0)+12500,IF(I359&lt;=100000,ROUNDUP(I359/4,0)+25000,50000)))),MIN(IF(H359&lt;=0,0,IF(H359&lt;=20000,H359,IF(H359&lt;=40000,ROUNDUP(H359/2,0)+10000,IF(H359&lt;=80000,ROUNDUP(H359/4,0)+20000,40000))))+IF(I359&lt;=0,0,IF(I359&lt;=25000,I359,IF(I359&lt;=50000,ROUNDUP(I359/2,0)+12500,IF(I359&lt;=100000,ROUNDUP(I359/4,0)+25000,50000)))),40000))))</f>
        <v/>
      </c>
      <c r="R359" s="18">
        <f>MIN(120000,O359+P359+Q359)</f>
        <v/>
      </c>
      <c r="S359" s="18">
        <f>IF(F359&lt;=0,IF(E359&lt;=0,0,IF(E359&lt;=12000,E359,IF(E359&lt;=32000,ROUNDUP(E359/2,0)+6000,IF(E359&lt;=56000,ROUNDUP(E359/4,0)+14000,28000)))),IF(E359&lt;=0,IF(F359&lt;=0,0,IF(F359&lt;=15000,F359,IF(F359&lt;=40000,ROUNDUP(F359/2,0)+7500,IF(F359&lt;=70000,ROUNDUP(F359/4,0)+17500,35000)))),MAX(IF(F359&lt;=0,0,IF(F359&lt;=15000,F359,IF(F359&lt;=40000,ROUNDUP(F359/2,0)+7500,IF(F359&lt;=70000,ROUNDUP(F359/4,0)+17500,35000)))),MIN(IF(E359&lt;=0,0,IF(E359&lt;=12000,E359,IF(E359&lt;=32000,ROUNDUP(E359/2,0)+6000,IF(E359&lt;=56000,ROUNDUP(E359/4,0)+14000,28000))))+IF(F359&lt;=0,0,IF(F359&lt;=15000,F359,IF(F359&lt;=40000,ROUNDUP(F359/2,0)+7500,IF(F359&lt;=70000,ROUNDUP(F359/4,0)+17500,35000)))),28000))))</f>
        <v/>
      </c>
      <c r="T359" s="18">
        <f>IF(G359&lt;=0,0,IF(G359&lt;=12000,G359,IF(G359&lt;=32000,ROUNDUP(G359/2,0)+6000,IF(G359&lt;=56000,ROUNDUP(G359/4,0)+14000,28000))))</f>
        <v/>
      </c>
      <c r="U359" s="18">
        <f>IF(I359&lt;=0,IF(H359&lt;=0,0,IF(H359&lt;=12000,H359,IF(H359&lt;=32000,ROUNDUP(H359/2,0)+6000,IF(H359&lt;=56000,ROUNDUP(H359/4,0)+14000,28000)))),IF(H359&lt;=0,IF(I359&lt;=0,0,IF(I359&lt;=15000,I359,IF(I359&lt;=40000,ROUNDUP(I359/2,0)+7500,IF(I359&lt;=70000,ROUNDUP(I359/4,0)+17500,35000)))),MAX(IF(I359&lt;=0,0,IF(I359&lt;=15000,I359,IF(I359&lt;=40000,ROUNDUP(I359/2,0)+7500,IF(I359&lt;=70000,ROUNDUP(I359/4,0)+17500,35000)))),MIN(IF(H359&lt;=0,0,IF(H359&lt;=12000,H359,IF(H359&lt;=32000,ROUNDUP(H359/2,0)+6000,IF(H359&lt;=56000,ROUNDUP(H359/4,0)+14000,28000))))+IF(I359&lt;=0,0,IF(I359&lt;=15000,I359,IF(I359&lt;=40000,ROUNDUP(I359/2,0)+7500,IF(I359&lt;=70000,ROUNDUP(I359/4,0)+17500,35000)))),28000))))</f>
        <v/>
      </c>
      <c r="V359" s="18">
        <f>MIN(70000,S359+T359+U359)</f>
        <v/>
      </c>
      <c r="W359" s="18">
        <f>MAX(0,ROUNDDOWN(M359-J359-N359-K359-0,-3))</f>
        <v/>
      </c>
      <c r="X359" s="18">
        <f>MAX(0,ROUNDDOWN(M359-J359-N359-K359-R359,-3))</f>
        <v/>
      </c>
      <c r="Y359" s="18">
        <f>IF(W359&lt;=0,0,ROUNDDOWN((W359*LOOKUP(W359,{0,1950001,3300001,6950001,9000001,18000001,40000001},{0.05,0.1,0.2,0.23,0.33,0.4,0.45})-LOOKUP(W359,{0,1950001,3300001,6950001,9000001,18000001,40000001},{0,97500,427500,636000,1536000,2796000,4796000}))*1.021,-2))</f>
        <v/>
      </c>
      <c r="Z359" s="18">
        <f>IF(X359&lt;=0,0,ROUNDDOWN((X359*LOOKUP(X359,{0,1950001,3300001,6950001,9000001,18000001,40000001},{0.05,0.1,0.2,0.23,0.33,0.4,0.45})-LOOKUP(X359,{0,1950001,3300001,6950001,9000001,18000001,40000001},{0,97500,427500,636000,1536000,2796000,4796000}))*1.021,-2))</f>
        <v/>
      </c>
      <c r="AA359" s="18">
        <f>MAX(0,ROUNDDOWN(M359-J359-430000-L359-0,-3))</f>
        <v/>
      </c>
      <c r="AB359" s="18">
        <f>MAX(0,ROUNDDOWN(M359-J359-430000-L359-V359,-3))</f>
        <v/>
      </c>
      <c r="AC359" s="18">
        <f>IF(M359&lt;=450000,0,MAX(0,ROUNDDOWN(AA359*0.06-MIN(50000,AA359)*0.03,-2))+MAX(0,ROUNDDOWN(AA359*0.04-MIN(50000,AA359)*0.02,-2)))</f>
        <v/>
      </c>
      <c r="AD359" s="18">
        <f>IF(M359&lt;=450000,0,MAX(0,ROUNDDOWN(AB359*0.06-MIN(50000,AB359)*0.03,-2))+MAX(0,ROUNDDOWN(AB359*0.04-MIN(50000,AB359)*0.02,-2)))</f>
        <v/>
      </c>
      <c r="AE359" s="18">
        <f>Y359-Z359</f>
        <v/>
      </c>
      <c r="AF359" s="18">
        <f>AC359-AD359</f>
        <v/>
      </c>
      <c r="AG359" s="18">
        <f>AE359+AF359</f>
        <v/>
      </c>
      <c r="AH359" s="20">
        <f>IF(W359&lt;=0,0,LOOKUP(W359,{0,1950001,3300001,6950001,9000001,18000001,40000001},{0.05,0.1,0.2,0.23,0.33,0.4,0.45}))</f>
        <v/>
      </c>
    </row>
    <row r="360">
      <c r="A360" t="inlineStr">
        <is>
          <t>1万円刻み 3区分8万円ずつ</t>
        </is>
      </c>
      <c r="B360" s="18">
        <f>'4_1万円刻み'!$A$94</f>
        <v/>
      </c>
      <c r="C360" s="19" t="n">
        <v>2026</v>
      </c>
      <c r="D360" t="inlineStr">
        <is>
          <t>いいえ</t>
        </is>
      </c>
      <c r="E360" s="18" t="n">
        <v>80000</v>
      </c>
      <c r="F360" s="18" t="n">
        <v>0</v>
      </c>
      <c r="G360" s="18" t="n">
        <v>80000</v>
      </c>
      <c r="H360" s="18" t="n">
        <v>80000</v>
      </c>
      <c r="I360" s="18" t="n">
        <v>0</v>
      </c>
      <c r="J360" s="18">
        <f>ROUND(MIN(B360/12,650000)*12*0.0915+MIN(B360/12,1390000)*12*(0.0504+0)+B360*0.005,0)</f>
        <v/>
      </c>
      <c r="K360" s="18" t="n">
        <v>0</v>
      </c>
      <c r="L360" s="18" t="n">
        <v>0</v>
      </c>
      <c r="M360" s="18">
        <f>ROUND(IF(C360&gt;=2026,IF(B360&lt;741000,0,IF(B360&lt;2191000,B360-740000,IF(B360&lt;2193000,1451000,IF(B360&lt;2196000,1453000,IF(B360&lt;2200000,1456000,IF(B360&lt;3600000,ROUNDDOWN(B360/4,-3)*2.8-80000,IF(B360&lt;6600000,ROUNDDOWN(B360/4,-3)*3.2-440000,IF(B360&lt;8500000,ROUNDDOWN(B360*0.9,0)-1100000,B360-1950000)))))))),IF(B360&lt;651000,0,IF(B360&lt;1900000,B360-650000,IF(B360&lt;3600000,ROUNDDOWN(B360/4,-3)*2.8-80000,IF(B360&lt;6600000,ROUNDDOWN(B360/4,-3)*3.2-440000,IF(B360&lt;8500000,ROUNDDOWN(B360*0.9,0)-1100000,B360-1950000)))))),0)</f>
        <v/>
      </c>
      <c r="N360" s="18">
        <f>IF(M360&gt;23500000,NA(),IF(C360&gt;=2026,IF(M360&lt;=4890000,1040000,IF(M360&lt;=6550000,670000,620000)),IF(M360&lt;=1320000,950000,IF(M360&lt;=3360000,880000,IF(M360&lt;=4890000,680000,IF(M360&lt;=6550000,630000,580000))))))</f>
        <v/>
      </c>
      <c r="O360" s="18">
        <f>IF(F360&lt;=0,IF(AND(D360="はい",C360&gt;=2026,C360&lt;=2027),IF(E360&lt;=0,0,IF(E360&lt;=30000,E360,IF(E360&lt;=60000,ROUNDUP(E360/2,0)+15000,IF(E360&lt;=120000,ROUNDUP(E360/4,0)+30000,60000)))),IF(E360&lt;=0,0,IF(E360&lt;=20000,E360,IF(E360&lt;=40000,ROUNDUP(E360/2,0)+10000,IF(E360&lt;=80000,ROUNDUP(E360/4,0)+20000,40000))))),IF(E360&lt;=0,IF(F360&lt;=0,0,IF(F360&lt;=25000,F360,IF(F360&lt;=50000,ROUNDUP(F360/2,0)+12500,IF(F360&lt;=100000,ROUNDUP(F360/4,0)+25000,50000)))),MAX(IF(F360&lt;=0,0,IF(F360&lt;=25000,F360,IF(F360&lt;=50000,ROUNDUP(F360/2,0)+12500,IF(F360&lt;=100000,ROUNDUP(F360/4,0)+25000,50000)))),MIN(IF(AND(D360="はい",C360&gt;=2026,C360&lt;=2027),IF(E360&lt;=0,0,IF(E360&lt;=30000,E360,IF(E360&lt;=60000,ROUNDUP(E360/2,0)+15000,IF(E360&lt;=120000,ROUNDUP(E360/4,0)+30000,60000)))),IF(E360&lt;=0,0,IF(E360&lt;=20000,E360,IF(E360&lt;=40000,ROUNDUP(E360/2,0)+10000,IF(E360&lt;=80000,ROUNDUP(E360/4,0)+20000,40000)))))+IF(F360&lt;=0,0,IF(F360&lt;=25000,F360,IF(F360&lt;=50000,ROUNDUP(F360/2,0)+12500,IF(F360&lt;=100000,ROUNDUP(F360/4,0)+25000,50000)))),IF(AND(D360="はい",C360&gt;=2026,C360&lt;=2027),60000,40000)))))</f>
        <v/>
      </c>
      <c r="P360" s="18">
        <f>IF(G360&lt;=0,0,IF(G360&lt;=20000,G360,IF(G360&lt;=40000,ROUNDUP(G360/2,0)+10000,IF(G360&lt;=80000,ROUNDUP(G360/4,0)+20000,40000))))</f>
        <v/>
      </c>
      <c r="Q360" s="18">
        <f>IF(I360&lt;=0,IF(H360&lt;=0,0,IF(H360&lt;=20000,H360,IF(H360&lt;=40000,ROUNDUP(H360/2,0)+10000,IF(H360&lt;=80000,ROUNDUP(H360/4,0)+20000,40000)))),IF(H360&lt;=0,IF(I360&lt;=0,0,IF(I360&lt;=25000,I360,IF(I360&lt;=50000,ROUNDUP(I360/2,0)+12500,IF(I360&lt;=100000,ROUNDUP(I360/4,0)+25000,50000)))),MAX(IF(I360&lt;=0,0,IF(I360&lt;=25000,I360,IF(I360&lt;=50000,ROUNDUP(I360/2,0)+12500,IF(I360&lt;=100000,ROUNDUP(I360/4,0)+25000,50000)))),MIN(IF(H360&lt;=0,0,IF(H360&lt;=20000,H360,IF(H360&lt;=40000,ROUNDUP(H360/2,0)+10000,IF(H360&lt;=80000,ROUNDUP(H360/4,0)+20000,40000))))+IF(I360&lt;=0,0,IF(I360&lt;=25000,I360,IF(I360&lt;=50000,ROUNDUP(I360/2,0)+12500,IF(I360&lt;=100000,ROUNDUP(I360/4,0)+25000,50000)))),40000))))</f>
        <v/>
      </c>
      <c r="R360" s="18">
        <f>MIN(120000,O360+P360+Q360)</f>
        <v/>
      </c>
      <c r="S360" s="18">
        <f>IF(F360&lt;=0,IF(E360&lt;=0,0,IF(E360&lt;=12000,E360,IF(E360&lt;=32000,ROUNDUP(E360/2,0)+6000,IF(E360&lt;=56000,ROUNDUP(E360/4,0)+14000,28000)))),IF(E360&lt;=0,IF(F360&lt;=0,0,IF(F360&lt;=15000,F360,IF(F360&lt;=40000,ROUNDUP(F360/2,0)+7500,IF(F360&lt;=70000,ROUNDUP(F360/4,0)+17500,35000)))),MAX(IF(F360&lt;=0,0,IF(F360&lt;=15000,F360,IF(F360&lt;=40000,ROUNDUP(F360/2,0)+7500,IF(F360&lt;=70000,ROUNDUP(F360/4,0)+17500,35000)))),MIN(IF(E360&lt;=0,0,IF(E360&lt;=12000,E360,IF(E360&lt;=32000,ROUNDUP(E360/2,0)+6000,IF(E360&lt;=56000,ROUNDUP(E360/4,0)+14000,28000))))+IF(F360&lt;=0,0,IF(F360&lt;=15000,F360,IF(F360&lt;=40000,ROUNDUP(F360/2,0)+7500,IF(F360&lt;=70000,ROUNDUP(F360/4,0)+17500,35000)))),28000))))</f>
        <v/>
      </c>
      <c r="T360" s="18">
        <f>IF(G360&lt;=0,0,IF(G360&lt;=12000,G360,IF(G360&lt;=32000,ROUNDUP(G360/2,0)+6000,IF(G360&lt;=56000,ROUNDUP(G360/4,0)+14000,28000))))</f>
        <v/>
      </c>
      <c r="U360" s="18">
        <f>IF(I360&lt;=0,IF(H360&lt;=0,0,IF(H360&lt;=12000,H360,IF(H360&lt;=32000,ROUNDUP(H360/2,0)+6000,IF(H360&lt;=56000,ROUNDUP(H360/4,0)+14000,28000)))),IF(H360&lt;=0,IF(I360&lt;=0,0,IF(I360&lt;=15000,I360,IF(I360&lt;=40000,ROUNDUP(I360/2,0)+7500,IF(I360&lt;=70000,ROUNDUP(I360/4,0)+17500,35000)))),MAX(IF(I360&lt;=0,0,IF(I360&lt;=15000,I360,IF(I360&lt;=40000,ROUNDUP(I360/2,0)+7500,IF(I360&lt;=70000,ROUNDUP(I360/4,0)+17500,35000)))),MIN(IF(H360&lt;=0,0,IF(H360&lt;=12000,H360,IF(H360&lt;=32000,ROUNDUP(H360/2,0)+6000,IF(H360&lt;=56000,ROUNDUP(H360/4,0)+14000,28000))))+IF(I360&lt;=0,0,IF(I360&lt;=15000,I360,IF(I360&lt;=40000,ROUNDUP(I360/2,0)+7500,IF(I360&lt;=70000,ROUNDUP(I360/4,0)+17500,35000)))),28000))))</f>
        <v/>
      </c>
      <c r="V360" s="18">
        <f>MIN(70000,S360+T360+U360)</f>
        <v/>
      </c>
      <c r="W360" s="18">
        <f>MAX(0,ROUNDDOWN(M360-J360-N360-K360-0,-3))</f>
        <v/>
      </c>
      <c r="X360" s="18">
        <f>MAX(0,ROUNDDOWN(M360-J360-N360-K360-R360,-3))</f>
        <v/>
      </c>
      <c r="Y360" s="18">
        <f>IF(W360&lt;=0,0,ROUNDDOWN((W360*LOOKUP(W360,{0,1950001,3300001,6950001,9000001,18000001,40000001},{0.05,0.1,0.2,0.23,0.33,0.4,0.45})-LOOKUP(W360,{0,1950001,3300001,6950001,9000001,18000001,40000001},{0,97500,427500,636000,1536000,2796000,4796000}))*1.021,-2))</f>
        <v/>
      </c>
      <c r="Z360" s="18">
        <f>IF(X360&lt;=0,0,ROUNDDOWN((X360*LOOKUP(X360,{0,1950001,3300001,6950001,9000001,18000001,40000001},{0.05,0.1,0.2,0.23,0.33,0.4,0.45})-LOOKUP(X360,{0,1950001,3300001,6950001,9000001,18000001,40000001},{0,97500,427500,636000,1536000,2796000,4796000}))*1.021,-2))</f>
        <v/>
      </c>
      <c r="AA360" s="18">
        <f>MAX(0,ROUNDDOWN(M360-J360-430000-L360-0,-3))</f>
        <v/>
      </c>
      <c r="AB360" s="18">
        <f>MAX(0,ROUNDDOWN(M360-J360-430000-L360-V360,-3))</f>
        <v/>
      </c>
      <c r="AC360" s="18">
        <f>IF(M360&lt;=450000,0,MAX(0,ROUNDDOWN(AA360*0.06-MIN(50000,AA360)*0.03,-2))+MAX(0,ROUNDDOWN(AA360*0.04-MIN(50000,AA360)*0.02,-2)))</f>
        <v/>
      </c>
      <c r="AD360" s="18">
        <f>IF(M360&lt;=450000,0,MAX(0,ROUNDDOWN(AB360*0.06-MIN(50000,AB360)*0.03,-2))+MAX(0,ROUNDDOWN(AB360*0.04-MIN(50000,AB360)*0.02,-2)))</f>
        <v/>
      </c>
      <c r="AE360" s="18">
        <f>Y360-Z360</f>
        <v/>
      </c>
      <c r="AF360" s="18">
        <f>AC360-AD360</f>
        <v/>
      </c>
      <c r="AG360" s="18">
        <f>AE360+AF360</f>
        <v/>
      </c>
      <c r="AH360" s="20">
        <f>IF(W360&lt;=0,0,LOOKUP(W360,{0,1950001,3300001,6950001,9000001,18000001,40000001},{0.05,0.1,0.2,0.23,0.33,0.4,0.45}))</f>
        <v/>
      </c>
    </row>
    <row r="361">
      <c r="A361" t="inlineStr">
        <is>
          <t>1万円刻み 一般8万円</t>
        </is>
      </c>
      <c r="B361" s="18">
        <f>'4_1万円刻み'!$A$94</f>
        <v/>
      </c>
      <c r="C361" s="19" t="n">
        <v>2026</v>
      </c>
      <c r="D361" t="inlineStr">
        <is>
          <t>いいえ</t>
        </is>
      </c>
      <c r="E361" s="18" t="n">
        <v>80000</v>
      </c>
      <c r="F361" s="18" t="n">
        <v>0</v>
      </c>
      <c r="G361" s="18" t="n">
        <v>0</v>
      </c>
      <c r="H361" s="18" t="n">
        <v>0</v>
      </c>
      <c r="I361" s="18" t="n">
        <v>0</v>
      </c>
      <c r="J361" s="18">
        <f>ROUND(MIN(B361/12,650000)*12*0.0915+MIN(B361/12,1390000)*12*(0.0504+0)+B361*0.005,0)</f>
        <v/>
      </c>
      <c r="K361" s="18" t="n">
        <v>0</v>
      </c>
      <c r="L361" s="18" t="n">
        <v>0</v>
      </c>
      <c r="M361" s="18">
        <f>ROUND(IF(C361&gt;=2026,IF(B361&lt;741000,0,IF(B361&lt;2191000,B361-740000,IF(B361&lt;2193000,1451000,IF(B361&lt;2196000,1453000,IF(B361&lt;2200000,1456000,IF(B361&lt;3600000,ROUNDDOWN(B361/4,-3)*2.8-80000,IF(B361&lt;6600000,ROUNDDOWN(B361/4,-3)*3.2-440000,IF(B361&lt;8500000,ROUNDDOWN(B361*0.9,0)-1100000,B361-1950000)))))))),IF(B361&lt;651000,0,IF(B361&lt;1900000,B361-650000,IF(B361&lt;3600000,ROUNDDOWN(B361/4,-3)*2.8-80000,IF(B361&lt;6600000,ROUNDDOWN(B361/4,-3)*3.2-440000,IF(B361&lt;8500000,ROUNDDOWN(B361*0.9,0)-1100000,B361-1950000)))))),0)</f>
        <v/>
      </c>
      <c r="N361" s="18">
        <f>IF(M361&gt;23500000,NA(),IF(C361&gt;=2026,IF(M361&lt;=4890000,1040000,IF(M361&lt;=6550000,670000,620000)),IF(M361&lt;=1320000,950000,IF(M361&lt;=3360000,880000,IF(M361&lt;=4890000,680000,IF(M361&lt;=6550000,630000,580000))))))</f>
        <v/>
      </c>
      <c r="O361" s="18">
        <f>IF(F361&lt;=0,IF(AND(D361="はい",C361&gt;=2026,C361&lt;=2027),IF(E361&lt;=0,0,IF(E361&lt;=30000,E361,IF(E361&lt;=60000,ROUNDUP(E361/2,0)+15000,IF(E361&lt;=120000,ROUNDUP(E361/4,0)+30000,60000)))),IF(E361&lt;=0,0,IF(E361&lt;=20000,E361,IF(E361&lt;=40000,ROUNDUP(E361/2,0)+10000,IF(E361&lt;=80000,ROUNDUP(E361/4,0)+20000,40000))))),IF(E361&lt;=0,IF(F361&lt;=0,0,IF(F361&lt;=25000,F361,IF(F361&lt;=50000,ROUNDUP(F361/2,0)+12500,IF(F361&lt;=100000,ROUNDUP(F361/4,0)+25000,50000)))),MAX(IF(F361&lt;=0,0,IF(F361&lt;=25000,F361,IF(F361&lt;=50000,ROUNDUP(F361/2,0)+12500,IF(F361&lt;=100000,ROUNDUP(F361/4,0)+25000,50000)))),MIN(IF(AND(D361="はい",C361&gt;=2026,C361&lt;=2027),IF(E361&lt;=0,0,IF(E361&lt;=30000,E361,IF(E361&lt;=60000,ROUNDUP(E361/2,0)+15000,IF(E361&lt;=120000,ROUNDUP(E361/4,0)+30000,60000)))),IF(E361&lt;=0,0,IF(E361&lt;=20000,E361,IF(E361&lt;=40000,ROUNDUP(E361/2,0)+10000,IF(E361&lt;=80000,ROUNDUP(E361/4,0)+20000,40000)))))+IF(F361&lt;=0,0,IF(F361&lt;=25000,F361,IF(F361&lt;=50000,ROUNDUP(F361/2,0)+12500,IF(F361&lt;=100000,ROUNDUP(F361/4,0)+25000,50000)))),IF(AND(D361="はい",C361&gt;=2026,C361&lt;=2027),60000,40000)))))</f>
        <v/>
      </c>
      <c r="P361" s="18">
        <f>IF(G361&lt;=0,0,IF(G361&lt;=20000,G361,IF(G361&lt;=40000,ROUNDUP(G361/2,0)+10000,IF(G361&lt;=80000,ROUNDUP(G361/4,0)+20000,40000))))</f>
        <v/>
      </c>
      <c r="Q361" s="18">
        <f>IF(I361&lt;=0,IF(H361&lt;=0,0,IF(H361&lt;=20000,H361,IF(H361&lt;=40000,ROUNDUP(H361/2,0)+10000,IF(H361&lt;=80000,ROUNDUP(H361/4,0)+20000,40000)))),IF(H361&lt;=0,IF(I361&lt;=0,0,IF(I361&lt;=25000,I361,IF(I361&lt;=50000,ROUNDUP(I361/2,0)+12500,IF(I361&lt;=100000,ROUNDUP(I361/4,0)+25000,50000)))),MAX(IF(I361&lt;=0,0,IF(I361&lt;=25000,I361,IF(I361&lt;=50000,ROUNDUP(I361/2,0)+12500,IF(I361&lt;=100000,ROUNDUP(I361/4,0)+25000,50000)))),MIN(IF(H361&lt;=0,0,IF(H361&lt;=20000,H361,IF(H361&lt;=40000,ROUNDUP(H361/2,0)+10000,IF(H361&lt;=80000,ROUNDUP(H361/4,0)+20000,40000))))+IF(I361&lt;=0,0,IF(I361&lt;=25000,I361,IF(I361&lt;=50000,ROUNDUP(I361/2,0)+12500,IF(I361&lt;=100000,ROUNDUP(I361/4,0)+25000,50000)))),40000))))</f>
        <v/>
      </c>
      <c r="R361" s="18">
        <f>MIN(120000,O361+P361+Q361)</f>
        <v/>
      </c>
      <c r="S361" s="18">
        <f>IF(F361&lt;=0,IF(E361&lt;=0,0,IF(E361&lt;=12000,E361,IF(E361&lt;=32000,ROUNDUP(E361/2,0)+6000,IF(E361&lt;=56000,ROUNDUP(E361/4,0)+14000,28000)))),IF(E361&lt;=0,IF(F361&lt;=0,0,IF(F361&lt;=15000,F361,IF(F361&lt;=40000,ROUNDUP(F361/2,0)+7500,IF(F361&lt;=70000,ROUNDUP(F361/4,0)+17500,35000)))),MAX(IF(F361&lt;=0,0,IF(F361&lt;=15000,F361,IF(F361&lt;=40000,ROUNDUP(F361/2,0)+7500,IF(F361&lt;=70000,ROUNDUP(F361/4,0)+17500,35000)))),MIN(IF(E361&lt;=0,0,IF(E361&lt;=12000,E361,IF(E361&lt;=32000,ROUNDUP(E361/2,0)+6000,IF(E361&lt;=56000,ROUNDUP(E361/4,0)+14000,28000))))+IF(F361&lt;=0,0,IF(F361&lt;=15000,F361,IF(F361&lt;=40000,ROUNDUP(F361/2,0)+7500,IF(F361&lt;=70000,ROUNDUP(F361/4,0)+17500,35000)))),28000))))</f>
        <v/>
      </c>
      <c r="T361" s="18">
        <f>IF(G361&lt;=0,0,IF(G361&lt;=12000,G361,IF(G361&lt;=32000,ROUNDUP(G361/2,0)+6000,IF(G361&lt;=56000,ROUNDUP(G361/4,0)+14000,28000))))</f>
        <v/>
      </c>
      <c r="U361" s="18">
        <f>IF(I361&lt;=0,IF(H361&lt;=0,0,IF(H361&lt;=12000,H361,IF(H361&lt;=32000,ROUNDUP(H361/2,0)+6000,IF(H361&lt;=56000,ROUNDUP(H361/4,0)+14000,28000)))),IF(H361&lt;=0,IF(I361&lt;=0,0,IF(I361&lt;=15000,I361,IF(I361&lt;=40000,ROUNDUP(I361/2,0)+7500,IF(I361&lt;=70000,ROUNDUP(I361/4,0)+17500,35000)))),MAX(IF(I361&lt;=0,0,IF(I361&lt;=15000,I361,IF(I361&lt;=40000,ROUNDUP(I361/2,0)+7500,IF(I361&lt;=70000,ROUNDUP(I361/4,0)+17500,35000)))),MIN(IF(H361&lt;=0,0,IF(H361&lt;=12000,H361,IF(H361&lt;=32000,ROUNDUP(H361/2,0)+6000,IF(H361&lt;=56000,ROUNDUP(H361/4,0)+14000,28000))))+IF(I361&lt;=0,0,IF(I361&lt;=15000,I361,IF(I361&lt;=40000,ROUNDUP(I361/2,0)+7500,IF(I361&lt;=70000,ROUNDUP(I361/4,0)+17500,35000)))),28000))))</f>
        <v/>
      </c>
      <c r="V361" s="18">
        <f>MIN(70000,S361+T361+U361)</f>
        <v/>
      </c>
      <c r="W361" s="18">
        <f>MAX(0,ROUNDDOWN(M361-J361-N361-K361-0,-3))</f>
        <v/>
      </c>
      <c r="X361" s="18">
        <f>MAX(0,ROUNDDOWN(M361-J361-N361-K361-R361,-3))</f>
        <v/>
      </c>
      <c r="Y361" s="18">
        <f>IF(W361&lt;=0,0,ROUNDDOWN((W361*LOOKUP(W361,{0,1950001,3300001,6950001,9000001,18000001,40000001},{0.05,0.1,0.2,0.23,0.33,0.4,0.45})-LOOKUP(W361,{0,1950001,3300001,6950001,9000001,18000001,40000001},{0,97500,427500,636000,1536000,2796000,4796000}))*1.021,-2))</f>
        <v/>
      </c>
      <c r="Z361" s="18">
        <f>IF(X361&lt;=0,0,ROUNDDOWN((X361*LOOKUP(X361,{0,1950001,3300001,6950001,9000001,18000001,40000001},{0.05,0.1,0.2,0.23,0.33,0.4,0.45})-LOOKUP(X361,{0,1950001,3300001,6950001,9000001,18000001,40000001},{0,97500,427500,636000,1536000,2796000,4796000}))*1.021,-2))</f>
        <v/>
      </c>
      <c r="AA361" s="18">
        <f>MAX(0,ROUNDDOWN(M361-J361-430000-L361-0,-3))</f>
        <v/>
      </c>
      <c r="AB361" s="18">
        <f>MAX(0,ROUNDDOWN(M361-J361-430000-L361-V361,-3))</f>
        <v/>
      </c>
      <c r="AC361" s="18">
        <f>IF(M361&lt;=450000,0,MAX(0,ROUNDDOWN(AA361*0.06-MIN(50000,AA361)*0.03,-2))+MAX(0,ROUNDDOWN(AA361*0.04-MIN(50000,AA361)*0.02,-2)))</f>
        <v/>
      </c>
      <c r="AD361" s="18">
        <f>IF(M361&lt;=450000,0,MAX(0,ROUNDDOWN(AB361*0.06-MIN(50000,AB361)*0.03,-2))+MAX(0,ROUNDDOWN(AB361*0.04-MIN(50000,AB361)*0.02,-2)))</f>
        <v/>
      </c>
      <c r="AE361" s="18">
        <f>Y361-Z361</f>
        <v/>
      </c>
      <c r="AF361" s="18">
        <f>AC361-AD361</f>
        <v/>
      </c>
      <c r="AG361" s="18">
        <f>AE361+AF361</f>
        <v/>
      </c>
      <c r="AH361" s="20">
        <f>IF(W361&lt;=0,0,LOOKUP(W361,{0,1950001,3300001,6950001,9000001,18000001,40000001},{0.05,0.1,0.2,0.23,0.33,0.4,0.45}))</f>
        <v/>
      </c>
    </row>
    <row r="362">
      <c r="A362" t="inlineStr">
        <is>
          <t>1万円刻み 特例あり一般12万円</t>
        </is>
      </c>
      <c r="B362" s="18">
        <f>'4_1万円刻み'!$A$94</f>
        <v/>
      </c>
      <c r="C362" s="19" t="n">
        <v>2026</v>
      </c>
      <c r="D362" t="inlineStr">
        <is>
          <t>はい</t>
        </is>
      </c>
      <c r="E362" s="18" t="n">
        <v>120000</v>
      </c>
      <c r="F362" s="18" t="n">
        <v>0</v>
      </c>
      <c r="G362" s="18" t="n">
        <v>0</v>
      </c>
      <c r="H362" s="18" t="n">
        <v>0</v>
      </c>
      <c r="I362" s="18" t="n">
        <v>0</v>
      </c>
      <c r="J362" s="18">
        <f>ROUND(MIN(B362/12,650000)*12*0.0915+MIN(B362/12,1390000)*12*(0.0504+0)+B362*0.005,0)</f>
        <v/>
      </c>
      <c r="K362" s="18" t="n">
        <v>0</v>
      </c>
      <c r="L362" s="18" t="n">
        <v>0</v>
      </c>
      <c r="M362" s="18">
        <f>ROUND(IF(C362&gt;=2026,IF(B362&lt;741000,0,IF(B362&lt;2191000,B362-740000,IF(B362&lt;2193000,1451000,IF(B362&lt;2196000,1453000,IF(B362&lt;2200000,1456000,IF(B362&lt;3600000,ROUNDDOWN(B362/4,-3)*2.8-80000,IF(B362&lt;6600000,ROUNDDOWN(B362/4,-3)*3.2-440000,IF(B362&lt;8500000,ROUNDDOWN(B362*0.9,0)-1100000,B362-1950000)))))))),IF(B362&lt;651000,0,IF(B362&lt;1900000,B362-650000,IF(B362&lt;3600000,ROUNDDOWN(B362/4,-3)*2.8-80000,IF(B362&lt;6600000,ROUNDDOWN(B362/4,-3)*3.2-440000,IF(B362&lt;8500000,ROUNDDOWN(B362*0.9,0)-1100000,B362-1950000)))))),0)</f>
        <v/>
      </c>
      <c r="N362" s="18">
        <f>IF(M362&gt;23500000,NA(),IF(C362&gt;=2026,IF(M362&lt;=4890000,1040000,IF(M362&lt;=6550000,670000,620000)),IF(M362&lt;=1320000,950000,IF(M362&lt;=3360000,880000,IF(M362&lt;=4890000,680000,IF(M362&lt;=6550000,630000,580000))))))</f>
        <v/>
      </c>
      <c r="O362" s="18">
        <f>IF(F362&lt;=0,IF(AND(D362="はい",C362&gt;=2026,C362&lt;=2027),IF(E362&lt;=0,0,IF(E362&lt;=30000,E362,IF(E362&lt;=60000,ROUNDUP(E362/2,0)+15000,IF(E362&lt;=120000,ROUNDUP(E362/4,0)+30000,60000)))),IF(E362&lt;=0,0,IF(E362&lt;=20000,E362,IF(E362&lt;=40000,ROUNDUP(E362/2,0)+10000,IF(E362&lt;=80000,ROUNDUP(E362/4,0)+20000,40000))))),IF(E362&lt;=0,IF(F362&lt;=0,0,IF(F362&lt;=25000,F362,IF(F362&lt;=50000,ROUNDUP(F362/2,0)+12500,IF(F362&lt;=100000,ROUNDUP(F362/4,0)+25000,50000)))),MAX(IF(F362&lt;=0,0,IF(F362&lt;=25000,F362,IF(F362&lt;=50000,ROUNDUP(F362/2,0)+12500,IF(F362&lt;=100000,ROUNDUP(F362/4,0)+25000,50000)))),MIN(IF(AND(D362="はい",C362&gt;=2026,C362&lt;=2027),IF(E362&lt;=0,0,IF(E362&lt;=30000,E362,IF(E362&lt;=60000,ROUNDUP(E362/2,0)+15000,IF(E362&lt;=120000,ROUNDUP(E362/4,0)+30000,60000)))),IF(E362&lt;=0,0,IF(E362&lt;=20000,E362,IF(E362&lt;=40000,ROUNDUP(E362/2,0)+10000,IF(E362&lt;=80000,ROUNDUP(E362/4,0)+20000,40000)))))+IF(F362&lt;=0,0,IF(F362&lt;=25000,F362,IF(F362&lt;=50000,ROUNDUP(F362/2,0)+12500,IF(F362&lt;=100000,ROUNDUP(F362/4,0)+25000,50000)))),IF(AND(D362="はい",C362&gt;=2026,C362&lt;=2027),60000,40000)))))</f>
        <v/>
      </c>
      <c r="P362" s="18">
        <f>IF(G362&lt;=0,0,IF(G362&lt;=20000,G362,IF(G362&lt;=40000,ROUNDUP(G362/2,0)+10000,IF(G362&lt;=80000,ROUNDUP(G362/4,0)+20000,40000))))</f>
        <v/>
      </c>
      <c r="Q362" s="18">
        <f>IF(I362&lt;=0,IF(H362&lt;=0,0,IF(H362&lt;=20000,H362,IF(H362&lt;=40000,ROUNDUP(H362/2,0)+10000,IF(H362&lt;=80000,ROUNDUP(H362/4,0)+20000,40000)))),IF(H362&lt;=0,IF(I362&lt;=0,0,IF(I362&lt;=25000,I362,IF(I362&lt;=50000,ROUNDUP(I362/2,0)+12500,IF(I362&lt;=100000,ROUNDUP(I362/4,0)+25000,50000)))),MAX(IF(I362&lt;=0,0,IF(I362&lt;=25000,I362,IF(I362&lt;=50000,ROUNDUP(I362/2,0)+12500,IF(I362&lt;=100000,ROUNDUP(I362/4,0)+25000,50000)))),MIN(IF(H362&lt;=0,0,IF(H362&lt;=20000,H362,IF(H362&lt;=40000,ROUNDUP(H362/2,0)+10000,IF(H362&lt;=80000,ROUNDUP(H362/4,0)+20000,40000))))+IF(I362&lt;=0,0,IF(I362&lt;=25000,I362,IF(I362&lt;=50000,ROUNDUP(I362/2,0)+12500,IF(I362&lt;=100000,ROUNDUP(I362/4,0)+25000,50000)))),40000))))</f>
        <v/>
      </c>
      <c r="R362" s="18">
        <f>MIN(120000,O362+P362+Q362)</f>
        <v/>
      </c>
      <c r="S362" s="18">
        <f>IF(F362&lt;=0,IF(E362&lt;=0,0,IF(E362&lt;=12000,E362,IF(E362&lt;=32000,ROUNDUP(E362/2,0)+6000,IF(E362&lt;=56000,ROUNDUP(E362/4,0)+14000,28000)))),IF(E362&lt;=0,IF(F362&lt;=0,0,IF(F362&lt;=15000,F362,IF(F362&lt;=40000,ROUNDUP(F362/2,0)+7500,IF(F362&lt;=70000,ROUNDUP(F362/4,0)+17500,35000)))),MAX(IF(F362&lt;=0,0,IF(F362&lt;=15000,F362,IF(F362&lt;=40000,ROUNDUP(F362/2,0)+7500,IF(F362&lt;=70000,ROUNDUP(F362/4,0)+17500,35000)))),MIN(IF(E362&lt;=0,0,IF(E362&lt;=12000,E362,IF(E362&lt;=32000,ROUNDUP(E362/2,0)+6000,IF(E362&lt;=56000,ROUNDUP(E362/4,0)+14000,28000))))+IF(F362&lt;=0,0,IF(F362&lt;=15000,F362,IF(F362&lt;=40000,ROUNDUP(F362/2,0)+7500,IF(F362&lt;=70000,ROUNDUP(F362/4,0)+17500,35000)))),28000))))</f>
        <v/>
      </c>
      <c r="T362" s="18">
        <f>IF(G362&lt;=0,0,IF(G362&lt;=12000,G362,IF(G362&lt;=32000,ROUNDUP(G362/2,0)+6000,IF(G362&lt;=56000,ROUNDUP(G362/4,0)+14000,28000))))</f>
        <v/>
      </c>
      <c r="U362" s="18">
        <f>IF(I362&lt;=0,IF(H362&lt;=0,0,IF(H362&lt;=12000,H362,IF(H362&lt;=32000,ROUNDUP(H362/2,0)+6000,IF(H362&lt;=56000,ROUNDUP(H362/4,0)+14000,28000)))),IF(H362&lt;=0,IF(I362&lt;=0,0,IF(I362&lt;=15000,I362,IF(I362&lt;=40000,ROUNDUP(I362/2,0)+7500,IF(I362&lt;=70000,ROUNDUP(I362/4,0)+17500,35000)))),MAX(IF(I362&lt;=0,0,IF(I362&lt;=15000,I362,IF(I362&lt;=40000,ROUNDUP(I362/2,0)+7500,IF(I362&lt;=70000,ROUNDUP(I362/4,0)+17500,35000)))),MIN(IF(H362&lt;=0,0,IF(H362&lt;=12000,H362,IF(H362&lt;=32000,ROUNDUP(H362/2,0)+6000,IF(H362&lt;=56000,ROUNDUP(H362/4,0)+14000,28000))))+IF(I362&lt;=0,0,IF(I362&lt;=15000,I362,IF(I362&lt;=40000,ROUNDUP(I362/2,0)+7500,IF(I362&lt;=70000,ROUNDUP(I362/4,0)+17500,35000)))),28000))))</f>
        <v/>
      </c>
      <c r="V362" s="18">
        <f>MIN(70000,S362+T362+U362)</f>
        <v/>
      </c>
      <c r="W362" s="18">
        <f>MAX(0,ROUNDDOWN(M362-J362-N362-K362-0,-3))</f>
        <v/>
      </c>
      <c r="X362" s="18">
        <f>MAX(0,ROUNDDOWN(M362-J362-N362-K362-R362,-3))</f>
        <v/>
      </c>
      <c r="Y362" s="18">
        <f>IF(W362&lt;=0,0,ROUNDDOWN((W362*LOOKUP(W362,{0,1950001,3300001,6950001,9000001,18000001,40000001},{0.05,0.1,0.2,0.23,0.33,0.4,0.45})-LOOKUP(W362,{0,1950001,3300001,6950001,9000001,18000001,40000001},{0,97500,427500,636000,1536000,2796000,4796000}))*1.021,-2))</f>
        <v/>
      </c>
      <c r="Z362" s="18">
        <f>IF(X362&lt;=0,0,ROUNDDOWN((X362*LOOKUP(X362,{0,1950001,3300001,6950001,9000001,18000001,40000001},{0.05,0.1,0.2,0.23,0.33,0.4,0.45})-LOOKUP(X362,{0,1950001,3300001,6950001,9000001,18000001,40000001},{0,97500,427500,636000,1536000,2796000,4796000}))*1.021,-2))</f>
        <v/>
      </c>
      <c r="AA362" s="18">
        <f>MAX(0,ROUNDDOWN(M362-J362-430000-L362-0,-3))</f>
        <v/>
      </c>
      <c r="AB362" s="18">
        <f>MAX(0,ROUNDDOWN(M362-J362-430000-L362-V362,-3))</f>
        <v/>
      </c>
      <c r="AC362" s="18">
        <f>IF(M362&lt;=450000,0,MAX(0,ROUNDDOWN(AA362*0.06-MIN(50000,AA362)*0.03,-2))+MAX(0,ROUNDDOWN(AA362*0.04-MIN(50000,AA362)*0.02,-2)))</f>
        <v/>
      </c>
      <c r="AD362" s="18">
        <f>IF(M362&lt;=450000,0,MAX(0,ROUNDDOWN(AB362*0.06-MIN(50000,AB362)*0.03,-2))+MAX(0,ROUNDDOWN(AB362*0.04-MIN(50000,AB362)*0.02,-2)))</f>
        <v/>
      </c>
      <c r="AE362" s="18">
        <f>Y362-Z362</f>
        <v/>
      </c>
      <c r="AF362" s="18">
        <f>AC362-AD362</f>
        <v/>
      </c>
      <c r="AG362" s="18">
        <f>AE362+AF362</f>
        <v/>
      </c>
      <c r="AH362" s="20">
        <f>IF(W362&lt;=0,0,LOOKUP(W362,{0,1950001,3300001,6950001,9000001,18000001,40000001},{0.05,0.1,0.2,0.23,0.33,0.4,0.45}))</f>
        <v/>
      </c>
    </row>
    <row r="363">
      <c r="A363" t="inlineStr">
        <is>
          <t>1万円刻み 3区分8万円ずつ</t>
        </is>
      </c>
      <c r="B363" s="18">
        <f>'4_1万円刻み'!$A$95</f>
        <v/>
      </c>
      <c r="C363" s="19" t="n">
        <v>2026</v>
      </c>
      <c r="D363" t="inlineStr">
        <is>
          <t>いいえ</t>
        </is>
      </c>
      <c r="E363" s="18" t="n">
        <v>80000</v>
      </c>
      <c r="F363" s="18" t="n">
        <v>0</v>
      </c>
      <c r="G363" s="18" t="n">
        <v>80000</v>
      </c>
      <c r="H363" s="18" t="n">
        <v>80000</v>
      </c>
      <c r="I363" s="18" t="n">
        <v>0</v>
      </c>
      <c r="J363" s="18">
        <f>ROUND(MIN(B363/12,650000)*12*0.0915+MIN(B363/12,1390000)*12*(0.0504+0)+B363*0.005,0)</f>
        <v/>
      </c>
      <c r="K363" s="18" t="n">
        <v>0</v>
      </c>
      <c r="L363" s="18" t="n">
        <v>0</v>
      </c>
      <c r="M363" s="18">
        <f>ROUND(IF(C363&gt;=2026,IF(B363&lt;741000,0,IF(B363&lt;2191000,B363-740000,IF(B363&lt;2193000,1451000,IF(B363&lt;2196000,1453000,IF(B363&lt;2200000,1456000,IF(B363&lt;3600000,ROUNDDOWN(B363/4,-3)*2.8-80000,IF(B363&lt;6600000,ROUNDDOWN(B363/4,-3)*3.2-440000,IF(B363&lt;8500000,ROUNDDOWN(B363*0.9,0)-1100000,B363-1950000)))))))),IF(B363&lt;651000,0,IF(B363&lt;1900000,B363-650000,IF(B363&lt;3600000,ROUNDDOWN(B363/4,-3)*2.8-80000,IF(B363&lt;6600000,ROUNDDOWN(B363/4,-3)*3.2-440000,IF(B363&lt;8500000,ROUNDDOWN(B363*0.9,0)-1100000,B363-1950000)))))),0)</f>
        <v/>
      </c>
      <c r="N363" s="18">
        <f>IF(M363&gt;23500000,NA(),IF(C363&gt;=2026,IF(M363&lt;=4890000,1040000,IF(M363&lt;=6550000,670000,620000)),IF(M363&lt;=1320000,950000,IF(M363&lt;=3360000,880000,IF(M363&lt;=4890000,680000,IF(M363&lt;=6550000,630000,580000))))))</f>
        <v/>
      </c>
      <c r="O363" s="18">
        <f>IF(F363&lt;=0,IF(AND(D363="はい",C363&gt;=2026,C363&lt;=2027),IF(E363&lt;=0,0,IF(E363&lt;=30000,E363,IF(E363&lt;=60000,ROUNDUP(E363/2,0)+15000,IF(E363&lt;=120000,ROUNDUP(E363/4,0)+30000,60000)))),IF(E363&lt;=0,0,IF(E363&lt;=20000,E363,IF(E363&lt;=40000,ROUNDUP(E363/2,0)+10000,IF(E363&lt;=80000,ROUNDUP(E363/4,0)+20000,40000))))),IF(E363&lt;=0,IF(F363&lt;=0,0,IF(F363&lt;=25000,F363,IF(F363&lt;=50000,ROUNDUP(F363/2,0)+12500,IF(F363&lt;=100000,ROUNDUP(F363/4,0)+25000,50000)))),MAX(IF(F363&lt;=0,0,IF(F363&lt;=25000,F363,IF(F363&lt;=50000,ROUNDUP(F363/2,0)+12500,IF(F363&lt;=100000,ROUNDUP(F363/4,0)+25000,50000)))),MIN(IF(AND(D363="はい",C363&gt;=2026,C363&lt;=2027),IF(E363&lt;=0,0,IF(E363&lt;=30000,E363,IF(E363&lt;=60000,ROUNDUP(E363/2,0)+15000,IF(E363&lt;=120000,ROUNDUP(E363/4,0)+30000,60000)))),IF(E363&lt;=0,0,IF(E363&lt;=20000,E363,IF(E363&lt;=40000,ROUNDUP(E363/2,0)+10000,IF(E363&lt;=80000,ROUNDUP(E363/4,0)+20000,40000)))))+IF(F363&lt;=0,0,IF(F363&lt;=25000,F363,IF(F363&lt;=50000,ROUNDUP(F363/2,0)+12500,IF(F363&lt;=100000,ROUNDUP(F363/4,0)+25000,50000)))),IF(AND(D363="はい",C363&gt;=2026,C363&lt;=2027),60000,40000)))))</f>
        <v/>
      </c>
      <c r="P363" s="18">
        <f>IF(G363&lt;=0,0,IF(G363&lt;=20000,G363,IF(G363&lt;=40000,ROUNDUP(G363/2,0)+10000,IF(G363&lt;=80000,ROUNDUP(G363/4,0)+20000,40000))))</f>
        <v/>
      </c>
      <c r="Q363" s="18">
        <f>IF(I363&lt;=0,IF(H363&lt;=0,0,IF(H363&lt;=20000,H363,IF(H363&lt;=40000,ROUNDUP(H363/2,0)+10000,IF(H363&lt;=80000,ROUNDUP(H363/4,0)+20000,40000)))),IF(H363&lt;=0,IF(I363&lt;=0,0,IF(I363&lt;=25000,I363,IF(I363&lt;=50000,ROUNDUP(I363/2,0)+12500,IF(I363&lt;=100000,ROUNDUP(I363/4,0)+25000,50000)))),MAX(IF(I363&lt;=0,0,IF(I363&lt;=25000,I363,IF(I363&lt;=50000,ROUNDUP(I363/2,0)+12500,IF(I363&lt;=100000,ROUNDUP(I363/4,0)+25000,50000)))),MIN(IF(H363&lt;=0,0,IF(H363&lt;=20000,H363,IF(H363&lt;=40000,ROUNDUP(H363/2,0)+10000,IF(H363&lt;=80000,ROUNDUP(H363/4,0)+20000,40000))))+IF(I363&lt;=0,0,IF(I363&lt;=25000,I363,IF(I363&lt;=50000,ROUNDUP(I363/2,0)+12500,IF(I363&lt;=100000,ROUNDUP(I363/4,0)+25000,50000)))),40000))))</f>
        <v/>
      </c>
      <c r="R363" s="18">
        <f>MIN(120000,O363+P363+Q363)</f>
        <v/>
      </c>
      <c r="S363" s="18">
        <f>IF(F363&lt;=0,IF(E363&lt;=0,0,IF(E363&lt;=12000,E363,IF(E363&lt;=32000,ROUNDUP(E363/2,0)+6000,IF(E363&lt;=56000,ROUNDUP(E363/4,0)+14000,28000)))),IF(E363&lt;=0,IF(F363&lt;=0,0,IF(F363&lt;=15000,F363,IF(F363&lt;=40000,ROUNDUP(F363/2,0)+7500,IF(F363&lt;=70000,ROUNDUP(F363/4,0)+17500,35000)))),MAX(IF(F363&lt;=0,0,IF(F363&lt;=15000,F363,IF(F363&lt;=40000,ROUNDUP(F363/2,0)+7500,IF(F363&lt;=70000,ROUNDUP(F363/4,0)+17500,35000)))),MIN(IF(E363&lt;=0,0,IF(E363&lt;=12000,E363,IF(E363&lt;=32000,ROUNDUP(E363/2,0)+6000,IF(E363&lt;=56000,ROUNDUP(E363/4,0)+14000,28000))))+IF(F363&lt;=0,0,IF(F363&lt;=15000,F363,IF(F363&lt;=40000,ROUNDUP(F363/2,0)+7500,IF(F363&lt;=70000,ROUNDUP(F363/4,0)+17500,35000)))),28000))))</f>
        <v/>
      </c>
      <c r="T363" s="18">
        <f>IF(G363&lt;=0,0,IF(G363&lt;=12000,G363,IF(G363&lt;=32000,ROUNDUP(G363/2,0)+6000,IF(G363&lt;=56000,ROUNDUP(G363/4,0)+14000,28000))))</f>
        <v/>
      </c>
      <c r="U363" s="18">
        <f>IF(I363&lt;=0,IF(H363&lt;=0,0,IF(H363&lt;=12000,H363,IF(H363&lt;=32000,ROUNDUP(H363/2,0)+6000,IF(H363&lt;=56000,ROUNDUP(H363/4,0)+14000,28000)))),IF(H363&lt;=0,IF(I363&lt;=0,0,IF(I363&lt;=15000,I363,IF(I363&lt;=40000,ROUNDUP(I363/2,0)+7500,IF(I363&lt;=70000,ROUNDUP(I363/4,0)+17500,35000)))),MAX(IF(I363&lt;=0,0,IF(I363&lt;=15000,I363,IF(I363&lt;=40000,ROUNDUP(I363/2,0)+7500,IF(I363&lt;=70000,ROUNDUP(I363/4,0)+17500,35000)))),MIN(IF(H363&lt;=0,0,IF(H363&lt;=12000,H363,IF(H363&lt;=32000,ROUNDUP(H363/2,0)+6000,IF(H363&lt;=56000,ROUNDUP(H363/4,0)+14000,28000))))+IF(I363&lt;=0,0,IF(I363&lt;=15000,I363,IF(I363&lt;=40000,ROUNDUP(I363/2,0)+7500,IF(I363&lt;=70000,ROUNDUP(I363/4,0)+17500,35000)))),28000))))</f>
        <v/>
      </c>
      <c r="V363" s="18">
        <f>MIN(70000,S363+T363+U363)</f>
        <v/>
      </c>
      <c r="W363" s="18">
        <f>MAX(0,ROUNDDOWN(M363-J363-N363-K363-0,-3))</f>
        <v/>
      </c>
      <c r="X363" s="18">
        <f>MAX(0,ROUNDDOWN(M363-J363-N363-K363-R363,-3))</f>
        <v/>
      </c>
      <c r="Y363" s="18">
        <f>IF(W363&lt;=0,0,ROUNDDOWN((W363*LOOKUP(W363,{0,1950001,3300001,6950001,9000001,18000001,40000001},{0.05,0.1,0.2,0.23,0.33,0.4,0.45})-LOOKUP(W363,{0,1950001,3300001,6950001,9000001,18000001,40000001},{0,97500,427500,636000,1536000,2796000,4796000}))*1.021,-2))</f>
        <v/>
      </c>
      <c r="Z363" s="18">
        <f>IF(X363&lt;=0,0,ROUNDDOWN((X363*LOOKUP(X363,{0,1950001,3300001,6950001,9000001,18000001,40000001},{0.05,0.1,0.2,0.23,0.33,0.4,0.45})-LOOKUP(X363,{0,1950001,3300001,6950001,9000001,18000001,40000001},{0,97500,427500,636000,1536000,2796000,4796000}))*1.021,-2))</f>
        <v/>
      </c>
      <c r="AA363" s="18">
        <f>MAX(0,ROUNDDOWN(M363-J363-430000-L363-0,-3))</f>
        <v/>
      </c>
      <c r="AB363" s="18">
        <f>MAX(0,ROUNDDOWN(M363-J363-430000-L363-V363,-3))</f>
        <v/>
      </c>
      <c r="AC363" s="18">
        <f>IF(M363&lt;=450000,0,MAX(0,ROUNDDOWN(AA363*0.06-MIN(50000,AA363)*0.03,-2))+MAX(0,ROUNDDOWN(AA363*0.04-MIN(50000,AA363)*0.02,-2)))</f>
        <v/>
      </c>
      <c r="AD363" s="18">
        <f>IF(M363&lt;=450000,0,MAX(0,ROUNDDOWN(AB363*0.06-MIN(50000,AB363)*0.03,-2))+MAX(0,ROUNDDOWN(AB363*0.04-MIN(50000,AB363)*0.02,-2)))</f>
        <v/>
      </c>
      <c r="AE363" s="18">
        <f>Y363-Z363</f>
        <v/>
      </c>
      <c r="AF363" s="18">
        <f>AC363-AD363</f>
        <v/>
      </c>
      <c r="AG363" s="18">
        <f>AE363+AF363</f>
        <v/>
      </c>
      <c r="AH363" s="20">
        <f>IF(W363&lt;=0,0,LOOKUP(W363,{0,1950001,3300001,6950001,9000001,18000001,40000001},{0.05,0.1,0.2,0.23,0.33,0.4,0.45}))</f>
        <v/>
      </c>
    </row>
    <row r="364">
      <c r="A364" t="inlineStr">
        <is>
          <t>1万円刻み 一般8万円</t>
        </is>
      </c>
      <c r="B364" s="18">
        <f>'4_1万円刻み'!$A$95</f>
        <v/>
      </c>
      <c r="C364" s="19" t="n">
        <v>2026</v>
      </c>
      <c r="D364" t="inlineStr">
        <is>
          <t>いいえ</t>
        </is>
      </c>
      <c r="E364" s="18" t="n">
        <v>80000</v>
      </c>
      <c r="F364" s="18" t="n">
        <v>0</v>
      </c>
      <c r="G364" s="18" t="n">
        <v>0</v>
      </c>
      <c r="H364" s="18" t="n">
        <v>0</v>
      </c>
      <c r="I364" s="18" t="n">
        <v>0</v>
      </c>
      <c r="J364" s="18">
        <f>ROUND(MIN(B364/12,650000)*12*0.0915+MIN(B364/12,1390000)*12*(0.0504+0)+B364*0.005,0)</f>
        <v/>
      </c>
      <c r="K364" s="18" t="n">
        <v>0</v>
      </c>
      <c r="L364" s="18" t="n">
        <v>0</v>
      </c>
      <c r="M364" s="18">
        <f>ROUND(IF(C364&gt;=2026,IF(B364&lt;741000,0,IF(B364&lt;2191000,B364-740000,IF(B364&lt;2193000,1451000,IF(B364&lt;2196000,1453000,IF(B364&lt;2200000,1456000,IF(B364&lt;3600000,ROUNDDOWN(B364/4,-3)*2.8-80000,IF(B364&lt;6600000,ROUNDDOWN(B364/4,-3)*3.2-440000,IF(B364&lt;8500000,ROUNDDOWN(B364*0.9,0)-1100000,B364-1950000)))))))),IF(B364&lt;651000,0,IF(B364&lt;1900000,B364-650000,IF(B364&lt;3600000,ROUNDDOWN(B364/4,-3)*2.8-80000,IF(B364&lt;6600000,ROUNDDOWN(B364/4,-3)*3.2-440000,IF(B364&lt;8500000,ROUNDDOWN(B364*0.9,0)-1100000,B364-1950000)))))),0)</f>
        <v/>
      </c>
      <c r="N364" s="18">
        <f>IF(M364&gt;23500000,NA(),IF(C364&gt;=2026,IF(M364&lt;=4890000,1040000,IF(M364&lt;=6550000,670000,620000)),IF(M364&lt;=1320000,950000,IF(M364&lt;=3360000,880000,IF(M364&lt;=4890000,680000,IF(M364&lt;=6550000,630000,580000))))))</f>
        <v/>
      </c>
      <c r="O364" s="18">
        <f>IF(F364&lt;=0,IF(AND(D364="はい",C364&gt;=2026,C364&lt;=2027),IF(E364&lt;=0,0,IF(E364&lt;=30000,E364,IF(E364&lt;=60000,ROUNDUP(E364/2,0)+15000,IF(E364&lt;=120000,ROUNDUP(E364/4,0)+30000,60000)))),IF(E364&lt;=0,0,IF(E364&lt;=20000,E364,IF(E364&lt;=40000,ROUNDUP(E364/2,0)+10000,IF(E364&lt;=80000,ROUNDUP(E364/4,0)+20000,40000))))),IF(E364&lt;=0,IF(F364&lt;=0,0,IF(F364&lt;=25000,F364,IF(F364&lt;=50000,ROUNDUP(F364/2,0)+12500,IF(F364&lt;=100000,ROUNDUP(F364/4,0)+25000,50000)))),MAX(IF(F364&lt;=0,0,IF(F364&lt;=25000,F364,IF(F364&lt;=50000,ROUNDUP(F364/2,0)+12500,IF(F364&lt;=100000,ROUNDUP(F364/4,0)+25000,50000)))),MIN(IF(AND(D364="はい",C364&gt;=2026,C364&lt;=2027),IF(E364&lt;=0,0,IF(E364&lt;=30000,E364,IF(E364&lt;=60000,ROUNDUP(E364/2,0)+15000,IF(E364&lt;=120000,ROUNDUP(E364/4,0)+30000,60000)))),IF(E364&lt;=0,0,IF(E364&lt;=20000,E364,IF(E364&lt;=40000,ROUNDUP(E364/2,0)+10000,IF(E364&lt;=80000,ROUNDUP(E364/4,0)+20000,40000)))))+IF(F364&lt;=0,0,IF(F364&lt;=25000,F364,IF(F364&lt;=50000,ROUNDUP(F364/2,0)+12500,IF(F364&lt;=100000,ROUNDUP(F364/4,0)+25000,50000)))),IF(AND(D364="はい",C364&gt;=2026,C364&lt;=2027),60000,40000)))))</f>
        <v/>
      </c>
      <c r="P364" s="18">
        <f>IF(G364&lt;=0,0,IF(G364&lt;=20000,G364,IF(G364&lt;=40000,ROUNDUP(G364/2,0)+10000,IF(G364&lt;=80000,ROUNDUP(G364/4,0)+20000,40000))))</f>
        <v/>
      </c>
      <c r="Q364" s="18">
        <f>IF(I364&lt;=0,IF(H364&lt;=0,0,IF(H364&lt;=20000,H364,IF(H364&lt;=40000,ROUNDUP(H364/2,0)+10000,IF(H364&lt;=80000,ROUNDUP(H364/4,0)+20000,40000)))),IF(H364&lt;=0,IF(I364&lt;=0,0,IF(I364&lt;=25000,I364,IF(I364&lt;=50000,ROUNDUP(I364/2,0)+12500,IF(I364&lt;=100000,ROUNDUP(I364/4,0)+25000,50000)))),MAX(IF(I364&lt;=0,0,IF(I364&lt;=25000,I364,IF(I364&lt;=50000,ROUNDUP(I364/2,0)+12500,IF(I364&lt;=100000,ROUNDUP(I364/4,0)+25000,50000)))),MIN(IF(H364&lt;=0,0,IF(H364&lt;=20000,H364,IF(H364&lt;=40000,ROUNDUP(H364/2,0)+10000,IF(H364&lt;=80000,ROUNDUP(H364/4,0)+20000,40000))))+IF(I364&lt;=0,0,IF(I364&lt;=25000,I364,IF(I364&lt;=50000,ROUNDUP(I364/2,0)+12500,IF(I364&lt;=100000,ROUNDUP(I364/4,0)+25000,50000)))),40000))))</f>
        <v/>
      </c>
      <c r="R364" s="18">
        <f>MIN(120000,O364+P364+Q364)</f>
        <v/>
      </c>
      <c r="S364" s="18">
        <f>IF(F364&lt;=0,IF(E364&lt;=0,0,IF(E364&lt;=12000,E364,IF(E364&lt;=32000,ROUNDUP(E364/2,0)+6000,IF(E364&lt;=56000,ROUNDUP(E364/4,0)+14000,28000)))),IF(E364&lt;=0,IF(F364&lt;=0,0,IF(F364&lt;=15000,F364,IF(F364&lt;=40000,ROUNDUP(F364/2,0)+7500,IF(F364&lt;=70000,ROUNDUP(F364/4,0)+17500,35000)))),MAX(IF(F364&lt;=0,0,IF(F364&lt;=15000,F364,IF(F364&lt;=40000,ROUNDUP(F364/2,0)+7500,IF(F364&lt;=70000,ROUNDUP(F364/4,0)+17500,35000)))),MIN(IF(E364&lt;=0,0,IF(E364&lt;=12000,E364,IF(E364&lt;=32000,ROUNDUP(E364/2,0)+6000,IF(E364&lt;=56000,ROUNDUP(E364/4,0)+14000,28000))))+IF(F364&lt;=0,0,IF(F364&lt;=15000,F364,IF(F364&lt;=40000,ROUNDUP(F364/2,0)+7500,IF(F364&lt;=70000,ROUNDUP(F364/4,0)+17500,35000)))),28000))))</f>
        <v/>
      </c>
      <c r="T364" s="18">
        <f>IF(G364&lt;=0,0,IF(G364&lt;=12000,G364,IF(G364&lt;=32000,ROUNDUP(G364/2,0)+6000,IF(G364&lt;=56000,ROUNDUP(G364/4,0)+14000,28000))))</f>
        <v/>
      </c>
      <c r="U364" s="18">
        <f>IF(I364&lt;=0,IF(H364&lt;=0,0,IF(H364&lt;=12000,H364,IF(H364&lt;=32000,ROUNDUP(H364/2,0)+6000,IF(H364&lt;=56000,ROUNDUP(H364/4,0)+14000,28000)))),IF(H364&lt;=0,IF(I364&lt;=0,0,IF(I364&lt;=15000,I364,IF(I364&lt;=40000,ROUNDUP(I364/2,0)+7500,IF(I364&lt;=70000,ROUNDUP(I364/4,0)+17500,35000)))),MAX(IF(I364&lt;=0,0,IF(I364&lt;=15000,I364,IF(I364&lt;=40000,ROUNDUP(I364/2,0)+7500,IF(I364&lt;=70000,ROUNDUP(I364/4,0)+17500,35000)))),MIN(IF(H364&lt;=0,0,IF(H364&lt;=12000,H364,IF(H364&lt;=32000,ROUNDUP(H364/2,0)+6000,IF(H364&lt;=56000,ROUNDUP(H364/4,0)+14000,28000))))+IF(I364&lt;=0,0,IF(I364&lt;=15000,I364,IF(I364&lt;=40000,ROUNDUP(I364/2,0)+7500,IF(I364&lt;=70000,ROUNDUP(I364/4,0)+17500,35000)))),28000))))</f>
        <v/>
      </c>
      <c r="V364" s="18">
        <f>MIN(70000,S364+T364+U364)</f>
        <v/>
      </c>
      <c r="W364" s="18">
        <f>MAX(0,ROUNDDOWN(M364-J364-N364-K364-0,-3))</f>
        <v/>
      </c>
      <c r="X364" s="18">
        <f>MAX(0,ROUNDDOWN(M364-J364-N364-K364-R364,-3))</f>
        <v/>
      </c>
      <c r="Y364" s="18">
        <f>IF(W364&lt;=0,0,ROUNDDOWN((W364*LOOKUP(W364,{0,1950001,3300001,6950001,9000001,18000001,40000001},{0.05,0.1,0.2,0.23,0.33,0.4,0.45})-LOOKUP(W364,{0,1950001,3300001,6950001,9000001,18000001,40000001},{0,97500,427500,636000,1536000,2796000,4796000}))*1.021,-2))</f>
        <v/>
      </c>
      <c r="Z364" s="18">
        <f>IF(X364&lt;=0,0,ROUNDDOWN((X364*LOOKUP(X364,{0,1950001,3300001,6950001,9000001,18000001,40000001},{0.05,0.1,0.2,0.23,0.33,0.4,0.45})-LOOKUP(X364,{0,1950001,3300001,6950001,9000001,18000001,40000001},{0,97500,427500,636000,1536000,2796000,4796000}))*1.021,-2))</f>
        <v/>
      </c>
      <c r="AA364" s="18">
        <f>MAX(0,ROUNDDOWN(M364-J364-430000-L364-0,-3))</f>
        <v/>
      </c>
      <c r="AB364" s="18">
        <f>MAX(0,ROUNDDOWN(M364-J364-430000-L364-V364,-3))</f>
        <v/>
      </c>
      <c r="AC364" s="18">
        <f>IF(M364&lt;=450000,0,MAX(0,ROUNDDOWN(AA364*0.06-MIN(50000,AA364)*0.03,-2))+MAX(0,ROUNDDOWN(AA364*0.04-MIN(50000,AA364)*0.02,-2)))</f>
        <v/>
      </c>
      <c r="AD364" s="18">
        <f>IF(M364&lt;=450000,0,MAX(0,ROUNDDOWN(AB364*0.06-MIN(50000,AB364)*0.03,-2))+MAX(0,ROUNDDOWN(AB364*0.04-MIN(50000,AB364)*0.02,-2)))</f>
        <v/>
      </c>
      <c r="AE364" s="18">
        <f>Y364-Z364</f>
        <v/>
      </c>
      <c r="AF364" s="18">
        <f>AC364-AD364</f>
        <v/>
      </c>
      <c r="AG364" s="18">
        <f>AE364+AF364</f>
        <v/>
      </c>
      <c r="AH364" s="20">
        <f>IF(W364&lt;=0,0,LOOKUP(W364,{0,1950001,3300001,6950001,9000001,18000001,40000001},{0.05,0.1,0.2,0.23,0.33,0.4,0.45}))</f>
        <v/>
      </c>
    </row>
    <row r="365">
      <c r="A365" t="inlineStr">
        <is>
          <t>1万円刻み 特例あり一般12万円</t>
        </is>
      </c>
      <c r="B365" s="18">
        <f>'4_1万円刻み'!$A$95</f>
        <v/>
      </c>
      <c r="C365" s="19" t="n">
        <v>2026</v>
      </c>
      <c r="D365" t="inlineStr">
        <is>
          <t>はい</t>
        </is>
      </c>
      <c r="E365" s="18" t="n">
        <v>120000</v>
      </c>
      <c r="F365" s="18" t="n">
        <v>0</v>
      </c>
      <c r="G365" s="18" t="n">
        <v>0</v>
      </c>
      <c r="H365" s="18" t="n">
        <v>0</v>
      </c>
      <c r="I365" s="18" t="n">
        <v>0</v>
      </c>
      <c r="J365" s="18">
        <f>ROUND(MIN(B365/12,650000)*12*0.0915+MIN(B365/12,1390000)*12*(0.0504+0)+B365*0.005,0)</f>
        <v/>
      </c>
      <c r="K365" s="18" t="n">
        <v>0</v>
      </c>
      <c r="L365" s="18" t="n">
        <v>0</v>
      </c>
      <c r="M365" s="18">
        <f>ROUND(IF(C365&gt;=2026,IF(B365&lt;741000,0,IF(B365&lt;2191000,B365-740000,IF(B365&lt;2193000,1451000,IF(B365&lt;2196000,1453000,IF(B365&lt;2200000,1456000,IF(B365&lt;3600000,ROUNDDOWN(B365/4,-3)*2.8-80000,IF(B365&lt;6600000,ROUNDDOWN(B365/4,-3)*3.2-440000,IF(B365&lt;8500000,ROUNDDOWN(B365*0.9,0)-1100000,B365-1950000)))))))),IF(B365&lt;651000,0,IF(B365&lt;1900000,B365-650000,IF(B365&lt;3600000,ROUNDDOWN(B365/4,-3)*2.8-80000,IF(B365&lt;6600000,ROUNDDOWN(B365/4,-3)*3.2-440000,IF(B365&lt;8500000,ROUNDDOWN(B365*0.9,0)-1100000,B365-1950000)))))),0)</f>
        <v/>
      </c>
      <c r="N365" s="18">
        <f>IF(M365&gt;23500000,NA(),IF(C365&gt;=2026,IF(M365&lt;=4890000,1040000,IF(M365&lt;=6550000,670000,620000)),IF(M365&lt;=1320000,950000,IF(M365&lt;=3360000,880000,IF(M365&lt;=4890000,680000,IF(M365&lt;=6550000,630000,580000))))))</f>
        <v/>
      </c>
      <c r="O365" s="18">
        <f>IF(F365&lt;=0,IF(AND(D365="はい",C365&gt;=2026,C365&lt;=2027),IF(E365&lt;=0,0,IF(E365&lt;=30000,E365,IF(E365&lt;=60000,ROUNDUP(E365/2,0)+15000,IF(E365&lt;=120000,ROUNDUP(E365/4,0)+30000,60000)))),IF(E365&lt;=0,0,IF(E365&lt;=20000,E365,IF(E365&lt;=40000,ROUNDUP(E365/2,0)+10000,IF(E365&lt;=80000,ROUNDUP(E365/4,0)+20000,40000))))),IF(E365&lt;=0,IF(F365&lt;=0,0,IF(F365&lt;=25000,F365,IF(F365&lt;=50000,ROUNDUP(F365/2,0)+12500,IF(F365&lt;=100000,ROUNDUP(F365/4,0)+25000,50000)))),MAX(IF(F365&lt;=0,0,IF(F365&lt;=25000,F365,IF(F365&lt;=50000,ROUNDUP(F365/2,0)+12500,IF(F365&lt;=100000,ROUNDUP(F365/4,0)+25000,50000)))),MIN(IF(AND(D365="はい",C365&gt;=2026,C365&lt;=2027),IF(E365&lt;=0,0,IF(E365&lt;=30000,E365,IF(E365&lt;=60000,ROUNDUP(E365/2,0)+15000,IF(E365&lt;=120000,ROUNDUP(E365/4,0)+30000,60000)))),IF(E365&lt;=0,0,IF(E365&lt;=20000,E365,IF(E365&lt;=40000,ROUNDUP(E365/2,0)+10000,IF(E365&lt;=80000,ROUNDUP(E365/4,0)+20000,40000)))))+IF(F365&lt;=0,0,IF(F365&lt;=25000,F365,IF(F365&lt;=50000,ROUNDUP(F365/2,0)+12500,IF(F365&lt;=100000,ROUNDUP(F365/4,0)+25000,50000)))),IF(AND(D365="はい",C365&gt;=2026,C365&lt;=2027),60000,40000)))))</f>
        <v/>
      </c>
      <c r="P365" s="18">
        <f>IF(G365&lt;=0,0,IF(G365&lt;=20000,G365,IF(G365&lt;=40000,ROUNDUP(G365/2,0)+10000,IF(G365&lt;=80000,ROUNDUP(G365/4,0)+20000,40000))))</f>
        <v/>
      </c>
      <c r="Q365" s="18">
        <f>IF(I365&lt;=0,IF(H365&lt;=0,0,IF(H365&lt;=20000,H365,IF(H365&lt;=40000,ROUNDUP(H365/2,0)+10000,IF(H365&lt;=80000,ROUNDUP(H365/4,0)+20000,40000)))),IF(H365&lt;=0,IF(I365&lt;=0,0,IF(I365&lt;=25000,I365,IF(I365&lt;=50000,ROUNDUP(I365/2,0)+12500,IF(I365&lt;=100000,ROUNDUP(I365/4,0)+25000,50000)))),MAX(IF(I365&lt;=0,0,IF(I365&lt;=25000,I365,IF(I365&lt;=50000,ROUNDUP(I365/2,0)+12500,IF(I365&lt;=100000,ROUNDUP(I365/4,0)+25000,50000)))),MIN(IF(H365&lt;=0,0,IF(H365&lt;=20000,H365,IF(H365&lt;=40000,ROUNDUP(H365/2,0)+10000,IF(H365&lt;=80000,ROUNDUP(H365/4,0)+20000,40000))))+IF(I365&lt;=0,0,IF(I365&lt;=25000,I365,IF(I365&lt;=50000,ROUNDUP(I365/2,0)+12500,IF(I365&lt;=100000,ROUNDUP(I365/4,0)+25000,50000)))),40000))))</f>
        <v/>
      </c>
      <c r="R365" s="18">
        <f>MIN(120000,O365+P365+Q365)</f>
        <v/>
      </c>
      <c r="S365" s="18">
        <f>IF(F365&lt;=0,IF(E365&lt;=0,0,IF(E365&lt;=12000,E365,IF(E365&lt;=32000,ROUNDUP(E365/2,0)+6000,IF(E365&lt;=56000,ROUNDUP(E365/4,0)+14000,28000)))),IF(E365&lt;=0,IF(F365&lt;=0,0,IF(F365&lt;=15000,F365,IF(F365&lt;=40000,ROUNDUP(F365/2,0)+7500,IF(F365&lt;=70000,ROUNDUP(F365/4,0)+17500,35000)))),MAX(IF(F365&lt;=0,0,IF(F365&lt;=15000,F365,IF(F365&lt;=40000,ROUNDUP(F365/2,0)+7500,IF(F365&lt;=70000,ROUNDUP(F365/4,0)+17500,35000)))),MIN(IF(E365&lt;=0,0,IF(E365&lt;=12000,E365,IF(E365&lt;=32000,ROUNDUP(E365/2,0)+6000,IF(E365&lt;=56000,ROUNDUP(E365/4,0)+14000,28000))))+IF(F365&lt;=0,0,IF(F365&lt;=15000,F365,IF(F365&lt;=40000,ROUNDUP(F365/2,0)+7500,IF(F365&lt;=70000,ROUNDUP(F365/4,0)+17500,35000)))),28000))))</f>
        <v/>
      </c>
      <c r="T365" s="18">
        <f>IF(G365&lt;=0,0,IF(G365&lt;=12000,G365,IF(G365&lt;=32000,ROUNDUP(G365/2,0)+6000,IF(G365&lt;=56000,ROUNDUP(G365/4,0)+14000,28000))))</f>
        <v/>
      </c>
      <c r="U365" s="18">
        <f>IF(I365&lt;=0,IF(H365&lt;=0,0,IF(H365&lt;=12000,H365,IF(H365&lt;=32000,ROUNDUP(H365/2,0)+6000,IF(H365&lt;=56000,ROUNDUP(H365/4,0)+14000,28000)))),IF(H365&lt;=0,IF(I365&lt;=0,0,IF(I365&lt;=15000,I365,IF(I365&lt;=40000,ROUNDUP(I365/2,0)+7500,IF(I365&lt;=70000,ROUNDUP(I365/4,0)+17500,35000)))),MAX(IF(I365&lt;=0,0,IF(I365&lt;=15000,I365,IF(I365&lt;=40000,ROUNDUP(I365/2,0)+7500,IF(I365&lt;=70000,ROUNDUP(I365/4,0)+17500,35000)))),MIN(IF(H365&lt;=0,0,IF(H365&lt;=12000,H365,IF(H365&lt;=32000,ROUNDUP(H365/2,0)+6000,IF(H365&lt;=56000,ROUNDUP(H365/4,0)+14000,28000))))+IF(I365&lt;=0,0,IF(I365&lt;=15000,I365,IF(I365&lt;=40000,ROUNDUP(I365/2,0)+7500,IF(I365&lt;=70000,ROUNDUP(I365/4,0)+17500,35000)))),28000))))</f>
        <v/>
      </c>
      <c r="V365" s="18">
        <f>MIN(70000,S365+T365+U365)</f>
        <v/>
      </c>
      <c r="W365" s="18">
        <f>MAX(0,ROUNDDOWN(M365-J365-N365-K365-0,-3))</f>
        <v/>
      </c>
      <c r="X365" s="18">
        <f>MAX(0,ROUNDDOWN(M365-J365-N365-K365-R365,-3))</f>
        <v/>
      </c>
      <c r="Y365" s="18">
        <f>IF(W365&lt;=0,0,ROUNDDOWN((W365*LOOKUP(W365,{0,1950001,3300001,6950001,9000001,18000001,40000001},{0.05,0.1,0.2,0.23,0.33,0.4,0.45})-LOOKUP(W365,{0,1950001,3300001,6950001,9000001,18000001,40000001},{0,97500,427500,636000,1536000,2796000,4796000}))*1.021,-2))</f>
        <v/>
      </c>
      <c r="Z365" s="18">
        <f>IF(X365&lt;=0,0,ROUNDDOWN((X365*LOOKUP(X365,{0,1950001,3300001,6950001,9000001,18000001,40000001},{0.05,0.1,0.2,0.23,0.33,0.4,0.45})-LOOKUP(X365,{0,1950001,3300001,6950001,9000001,18000001,40000001},{0,97500,427500,636000,1536000,2796000,4796000}))*1.021,-2))</f>
        <v/>
      </c>
      <c r="AA365" s="18">
        <f>MAX(0,ROUNDDOWN(M365-J365-430000-L365-0,-3))</f>
        <v/>
      </c>
      <c r="AB365" s="18">
        <f>MAX(0,ROUNDDOWN(M365-J365-430000-L365-V365,-3))</f>
        <v/>
      </c>
      <c r="AC365" s="18">
        <f>IF(M365&lt;=450000,0,MAX(0,ROUNDDOWN(AA365*0.06-MIN(50000,AA365)*0.03,-2))+MAX(0,ROUNDDOWN(AA365*0.04-MIN(50000,AA365)*0.02,-2)))</f>
        <v/>
      </c>
      <c r="AD365" s="18">
        <f>IF(M365&lt;=450000,0,MAX(0,ROUNDDOWN(AB365*0.06-MIN(50000,AB365)*0.03,-2))+MAX(0,ROUNDDOWN(AB365*0.04-MIN(50000,AB365)*0.02,-2)))</f>
        <v/>
      </c>
      <c r="AE365" s="18">
        <f>Y365-Z365</f>
        <v/>
      </c>
      <c r="AF365" s="18">
        <f>AC365-AD365</f>
        <v/>
      </c>
      <c r="AG365" s="18">
        <f>AE365+AF365</f>
        <v/>
      </c>
      <c r="AH365" s="20">
        <f>IF(W365&lt;=0,0,LOOKUP(W365,{0,1950001,3300001,6950001,9000001,18000001,40000001},{0.05,0.1,0.2,0.23,0.33,0.4,0.45}))</f>
        <v/>
      </c>
    </row>
    <row r="366">
      <c r="A366" t="inlineStr">
        <is>
          <t>1万円刻み 3区分8万円ずつ</t>
        </is>
      </c>
      <c r="B366" s="18">
        <f>'4_1万円刻み'!$A$96</f>
        <v/>
      </c>
      <c r="C366" s="19" t="n">
        <v>2026</v>
      </c>
      <c r="D366" t="inlineStr">
        <is>
          <t>いいえ</t>
        </is>
      </c>
      <c r="E366" s="18" t="n">
        <v>80000</v>
      </c>
      <c r="F366" s="18" t="n">
        <v>0</v>
      </c>
      <c r="G366" s="18" t="n">
        <v>80000</v>
      </c>
      <c r="H366" s="18" t="n">
        <v>80000</v>
      </c>
      <c r="I366" s="18" t="n">
        <v>0</v>
      </c>
      <c r="J366" s="18">
        <f>ROUND(MIN(B366/12,650000)*12*0.0915+MIN(B366/12,1390000)*12*(0.0504+0)+B366*0.005,0)</f>
        <v/>
      </c>
      <c r="K366" s="18" t="n">
        <v>0</v>
      </c>
      <c r="L366" s="18" t="n">
        <v>0</v>
      </c>
      <c r="M366" s="18">
        <f>ROUND(IF(C366&gt;=2026,IF(B366&lt;741000,0,IF(B366&lt;2191000,B366-740000,IF(B366&lt;2193000,1451000,IF(B366&lt;2196000,1453000,IF(B366&lt;2200000,1456000,IF(B366&lt;3600000,ROUNDDOWN(B366/4,-3)*2.8-80000,IF(B366&lt;6600000,ROUNDDOWN(B366/4,-3)*3.2-440000,IF(B366&lt;8500000,ROUNDDOWN(B366*0.9,0)-1100000,B366-1950000)))))))),IF(B366&lt;651000,0,IF(B366&lt;1900000,B366-650000,IF(B366&lt;3600000,ROUNDDOWN(B366/4,-3)*2.8-80000,IF(B366&lt;6600000,ROUNDDOWN(B366/4,-3)*3.2-440000,IF(B366&lt;8500000,ROUNDDOWN(B366*0.9,0)-1100000,B366-1950000)))))),0)</f>
        <v/>
      </c>
      <c r="N366" s="18">
        <f>IF(M366&gt;23500000,NA(),IF(C366&gt;=2026,IF(M366&lt;=4890000,1040000,IF(M366&lt;=6550000,670000,620000)),IF(M366&lt;=1320000,950000,IF(M366&lt;=3360000,880000,IF(M366&lt;=4890000,680000,IF(M366&lt;=6550000,630000,580000))))))</f>
        <v/>
      </c>
      <c r="O366" s="18">
        <f>IF(F366&lt;=0,IF(AND(D366="はい",C366&gt;=2026,C366&lt;=2027),IF(E366&lt;=0,0,IF(E366&lt;=30000,E366,IF(E366&lt;=60000,ROUNDUP(E366/2,0)+15000,IF(E366&lt;=120000,ROUNDUP(E366/4,0)+30000,60000)))),IF(E366&lt;=0,0,IF(E366&lt;=20000,E366,IF(E366&lt;=40000,ROUNDUP(E366/2,0)+10000,IF(E366&lt;=80000,ROUNDUP(E366/4,0)+20000,40000))))),IF(E366&lt;=0,IF(F366&lt;=0,0,IF(F366&lt;=25000,F366,IF(F366&lt;=50000,ROUNDUP(F366/2,0)+12500,IF(F366&lt;=100000,ROUNDUP(F366/4,0)+25000,50000)))),MAX(IF(F366&lt;=0,0,IF(F366&lt;=25000,F366,IF(F366&lt;=50000,ROUNDUP(F366/2,0)+12500,IF(F366&lt;=100000,ROUNDUP(F366/4,0)+25000,50000)))),MIN(IF(AND(D366="はい",C366&gt;=2026,C366&lt;=2027),IF(E366&lt;=0,0,IF(E366&lt;=30000,E366,IF(E366&lt;=60000,ROUNDUP(E366/2,0)+15000,IF(E366&lt;=120000,ROUNDUP(E366/4,0)+30000,60000)))),IF(E366&lt;=0,0,IF(E366&lt;=20000,E366,IF(E366&lt;=40000,ROUNDUP(E366/2,0)+10000,IF(E366&lt;=80000,ROUNDUP(E366/4,0)+20000,40000)))))+IF(F366&lt;=0,0,IF(F366&lt;=25000,F366,IF(F366&lt;=50000,ROUNDUP(F366/2,0)+12500,IF(F366&lt;=100000,ROUNDUP(F366/4,0)+25000,50000)))),IF(AND(D366="はい",C366&gt;=2026,C366&lt;=2027),60000,40000)))))</f>
        <v/>
      </c>
      <c r="P366" s="18">
        <f>IF(G366&lt;=0,0,IF(G366&lt;=20000,G366,IF(G366&lt;=40000,ROUNDUP(G366/2,0)+10000,IF(G366&lt;=80000,ROUNDUP(G366/4,0)+20000,40000))))</f>
        <v/>
      </c>
      <c r="Q366" s="18">
        <f>IF(I366&lt;=0,IF(H366&lt;=0,0,IF(H366&lt;=20000,H366,IF(H366&lt;=40000,ROUNDUP(H366/2,0)+10000,IF(H366&lt;=80000,ROUNDUP(H366/4,0)+20000,40000)))),IF(H366&lt;=0,IF(I366&lt;=0,0,IF(I366&lt;=25000,I366,IF(I366&lt;=50000,ROUNDUP(I366/2,0)+12500,IF(I366&lt;=100000,ROUNDUP(I366/4,0)+25000,50000)))),MAX(IF(I366&lt;=0,0,IF(I366&lt;=25000,I366,IF(I366&lt;=50000,ROUNDUP(I366/2,0)+12500,IF(I366&lt;=100000,ROUNDUP(I366/4,0)+25000,50000)))),MIN(IF(H366&lt;=0,0,IF(H366&lt;=20000,H366,IF(H366&lt;=40000,ROUNDUP(H366/2,0)+10000,IF(H366&lt;=80000,ROUNDUP(H366/4,0)+20000,40000))))+IF(I366&lt;=0,0,IF(I366&lt;=25000,I366,IF(I366&lt;=50000,ROUNDUP(I366/2,0)+12500,IF(I366&lt;=100000,ROUNDUP(I366/4,0)+25000,50000)))),40000))))</f>
        <v/>
      </c>
      <c r="R366" s="18">
        <f>MIN(120000,O366+P366+Q366)</f>
        <v/>
      </c>
      <c r="S366" s="18">
        <f>IF(F366&lt;=0,IF(E366&lt;=0,0,IF(E366&lt;=12000,E366,IF(E366&lt;=32000,ROUNDUP(E366/2,0)+6000,IF(E366&lt;=56000,ROUNDUP(E366/4,0)+14000,28000)))),IF(E366&lt;=0,IF(F366&lt;=0,0,IF(F366&lt;=15000,F366,IF(F366&lt;=40000,ROUNDUP(F366/2,0)+7500,IF(F366&lt;=70000,ROUNDUP(F366/4,0)+17500,35000)))),MAX(IF(F366&lt;=0,0,IF(F366&lt;=15000,F366,IF(F366&lt;=40000,ROUNDUP(F366/2,0)+7500,IF(F366&lt;=70000,ROUNDUP(F366/4,0)+17500,35000)))),MIN(IF(E366&lt;=0,0,IF(E366&lt;=12000,E366,IF(E366&lt;=32000,ROUNDUP(E366/2,0)+6000,IF(E366&lt;=56000,ROUNDUP(E366/4,0)+14000,28000))))+IF(F366&lt;=0,0,IF(F366&lt;=15000,F366,IF(F366&lt;=40000,ROUNDUP(F366/2,0)+7500,IF(F366&lt;=70000,ROUNDUP(F366/4,0)+17500,35000)))),28000))))</f>
        <v/>
      </c>
      <c r="T366" s="18">
        <f>IF(G366&lt;=0,0,IF(G366&lt;=12000,G366,IF(G366&lt;=32000,ROUNDUP(G366/2,0)+6000,IF(G366&lt;=56000,ROUNDUP(G366/4,0)+14000,28000))))</f>
        <v/>
      </c>
      <c r="U366" s="18">
        <f>IF(I366&lt;=0,IF(H366&lt;=0,0,IF(H366&lt;=12000,H366,IF(H366&lt;=32000,ROUNDUP(H366/2,0)+6000,IF(H366&lt;=56000,ROUNDUP(H366/4,0)+14000,28000)))),IF(H366&lt;=0,IF(I366&lt;=0,0,IF(I366&lt;=15000,I366,IF(I366&lt;=40000,ROUNDUP(I366/2,0)+7500,IF(I366&lt;=70000,ROUNDUP(I366/4,0)+17500,35000)))),MAX(IF(I366&lt;=0,0,IF(I366&lt;=15000,I366,IF(I366&lt;=40000,ROUNDUP(I366/2,0)+7500,IF(I366&lt;=70000,ROUNDUP(I366/4,0)+17500,35000)))),MIN(IF(H366&lt;=0,0,IF(H366&lt;=12000,H366,IF(H366&lt;=32000,ROUNDUP(H366/2,0)+6000,IF(H366&lt;=56000,ROUNDUP(H366/4,0)+14000,28000))))+IF(I366&lt;=0,0,IF(I366&lt;=15000,I366,IF(I366&lt;=40000,ROUNDUP(I366/2,0)+7500,IF(I366&lt;=70000,ROUNDUP(I366/4,0)+17500,35000)))),28000))))</f>
        <v/>
      </c>
      <c r="V366" s="18">
        <f>MIN(70000,S366+T366+U366)</f>
        <v/>
      </c>
      <c r="W366" s="18">
        <f>MAX(0,ROUNDDOWN(M366-J366-N366-K366-0,-3))</f>
        <v/>
      </c>
      <c r="X366" s="18">
        <f>MAX(0,ROUNDDOWN(M366-J366-N366-K366-R366,-3))</f>
        <v/>
      </c>
      <c r="Y366" s="18">
        <f>IF(W366&lt;=0,0,ROUNDDOWN((W366*LOOKUP(W366,{0,1950001,3300001,6950001,9000001,18000001,40000001},{0.05,0.1,0.2,0.23,0.33,0.4,0.45})-LOOKUP(W366,{0,1950001,3300001,6950001,9000001,18000001,40000001},{0,97500,427500,636000,1536000,2796000,4796000}))*1.021,-2))</f>
        <v/>
      </c>
      <c r="Z366" s="18">
        <f>IF(X366&lt;=0,0,ROUNDDOWN((X366*LOOKUP(X366,{0,1950001,3300001,6950001,9000001,18000001,40000001},{0.05,0.1,0.2,0.23,0.33,0.4,0.45})-LOOKUP(X366,{0,1950001,3300001,6950001,9000001,18000001,40000001},{0,97500,427500,636000,1536000,2796000,4796000}))*1.021,-2))</f>
        <v/>
      </c>
      <c r="AA366" s="18">
        <f>MAX(0,ROUNDDOWN(M366-J366-430000-L366-0,-3))</f>
        <v/>
      </c>
      <c r="AB366" s="18">
        <f>MAX(0,ROUNDDOWN(M366-J366-430000-L366-V366,-3))</f>
        <v/>
      </c>
      <c r="AC366" s="18">
        <f>IF(M366&lt;=450000,0,MAX(0,ROUNDDOWN(AA366*0.06-MIN(50000,AA366)*0.03,-2))+MAX(0,ROUNDDOWN(AA366*0.04-MIN(50000,AA366)*0.02,-2)))</f>
        <v/>
      </c>
      <c r="AD366" s="18">
        <f>IF(M366&lt;=450000,0,MAX(0,ROUNDDOWN(AB366*0.06-MIN(50000,AB366)*0.03,-2))+MAX(0,ROUNDDOWN(AB366*0.04-MIN(50000,AB366)*0.02,-2)))</f>
        <v/>
      </c>
      <c r="AE366" s="18">
        <f>Y366-Z366</f>
        <v/>
      </c>
      <c r="AF366" s="18">
        <f>AC366-AD366</f>
        <v/>
      </c>
      <c r="AG366" s="18">
        <f>AE366+AF366</f>
        <v/>
      </c>
      <c r="AH366" s="20">
        <f>IF(W366&lt;=0,0,LOOKUP(W366,{0,1950001,3300001,6950001,9000001,18000001,40000001},{0.05,0.1,0.2,0.23,0.33,0.4,0.45}))</f>
        <v/>
      </c>
    </row>
    <row r="367">
      <c r="A367" t="inlineStr">
        <is>
          <t>1万円刻み 一般8万円</t>
        </is>
      </c>
      <c r="B367" s="18">
        <f>'4_1万円刻み'!$A$96</f>
        <v/>
      </c>
      <c r="C367" s="19" t="n">
        <v>2026</v>
      </c>
      <c r="D367" t="inlineStr">
        <is>
          <t>いいえ</t>
        </is>
      </c>
      <c r="E367" s="18" t="n">
        <v>80000</v>
      </c>
      <c r="F367" s="18" t="n">
        <v>0</v>
      </c>
      <c r="G367" s="18" t="n">
        <v>0</v>
      </c>
      <c r="H367" s="18" t="n">
        <v>0</v>
      </c>
      <c r="I367" s="18" t="n">
        <v>0</v>
      </c>
      <c r="J367" s="18">
        <f>ROUND(MIN(B367/12,650000)*12*0.0915+MIN(B367/12,1390000)*12*(0.0504+0)+B367*0.005,0)</f>
        <v/>
      </c>
      <c r="K367" s="18" t="n">
        <v>0</v>
      </c>
      <c r="L367" s="18" t="n">
        <v>0</v>
      </c>
      <c r="M367" s="18">
        <f>ROUND(IF(C367&gt;=2026,IF(B367&lt;741000,0,IF(B367&lt;2191000,B367-740000,IF(B367&lt;2193000,1451000,IF(B367&lt;2196000,1453000,IF(B367&lt;2200000,1456000,IF(B367&lt;3600000,ROUNDDOWN(B367/4,-3)*2.8-80000,IF(B367&lt;6600000,ROUNDDOWN(B367/4,-3)*3.2-440000,IF(B367&lt;8500000,ROUNDDOWN(B367*0.9,0)-1100000,B367-1950000)))))))),IF(B367&lt;651000,0,IF(B367&lt;1900000,B367-650000,IF(B367&lt;3600000,ROUNDDOWN(B367/4,-3)*2.8-80000,IF(B367&lt;6600000,ROUNDDOWN(B367/4,-3)*3.2-440000,IF(B367&lt;8500000,ROUNDDOWN(B367*0.9,0)-1100000,B367-1950000)))))),0)</f>
        <v/>
      </c>
      <c r="N367" s="18">
        <f>IF(M367&gt;23500000,NA(),IF(C367&gt;=2026,IF(M367&lt;=4890000,1040000,IF(M367&lt;=6550000,670000,620000)),IF(M367&lt;=1320000,950000,IF(M367&lt;=3360000,880000,IF(M367&lt;=4890000,680000,IF(M367&lt;=6550000,630000,580000))))))</f>
        <v/>
      </c>
      <c r="O367" s="18">
        <f>IF(F367&lt;=0,IF(AND(D367="はい",C367&gt;=2026,C367&lt;=2027),IF(E367&lt;=0,0,IF(E367&lt;=30000,E367,IF(E367&lt;=60000,ROUNDUP(E367/2,0)+15000,IF(E367&lt;=120000,ROUNDUP(E367/4,0)+30000,60000)))),IF(E367&lt;=0,0,IF(E367&lt;=20000,E367,IF(E367&lt;=40000,ROUNDUP(E367/2,0)+10000,IF(E367&lt;=80000,ROUNDUP(E367/4,0)+20000,40000))))),IF(E367&lt;=0,IF(F367&lt;=0,0,IF(F367&lt;=25000,F367,IF(F367&lt;=50000,ROUNDUP(F367/2,0)+12500,IF(F367&lt;=100000,ROUNDUP(F367/4,0)+25000,50000)))),MAX(IF(F367&lt;=0,0,IF(F367&lt;=25000,F367,IF(F367&lt;=50000,ROUNDUP(F367/2,0)+12500,IF(F367&lt;=100000,ROUNDUP(F367/4,0)+25000,50000)))),MIN(IF(AND(D367="はい",C367&gt;=2026,C367&lt;=2027),IF(E367&lt;=0,0,IF(E367&lt;=30000,E367,IF(E367&lt;=60000,ROUNDUP(E367/2,0)+15000,IF(E367&lt;=120000,ROUNDUP(E367/4,0)+30000,60000)))),IF(E367&lt;=0,0,IF(E367&lt;=20000,E367,IF(E367&lt;=40000,ROUNDUP(E367/2,0)+10000,IF(E367&lt;=80000,ROUNDUP(E367/4,0)+20000,40000)))))+IF(F367&lt;=0,0,IF(F367&lt;=25000,F367,IF(F367&lt;=50000,ROUNDUP(F367/2,0)+12500,IF(F367&lt;=100000,ROUNDUP(F367/4,0)+25000,50000)))),IF(AND(D367="はい",C367&gt;=2026,C367&lt;=2027),60000,40000)))))</f>
        <v/>
      </c>
      <c r="P367" s="18">
        <f>IF(G367&lt;=0,0,IF(G367&lt;=20000,G367,IF(G367&lt;=40000,ROUNDUP(G367/2,0)+10000,IF(G367&lt;=80000,ROUNDUP(G367/4,0)+20000,40000))))</f>
        <v/>
      </c>
      <c r="Q367" s="18">
        <f>IF(I367&lt;=0,IF(H367&lt;=0,0,IF(H367&lt;=20000,H367,IF(H367&lt;=40000,ROUNDUP(H367/2,0)+10000,IF(H367&lt;=80000,ROUNDUP(H367/4,0)+20000,40000)))),IF(H367&lt;=0,IF(I367&lt;=0,0,IF(I367&lt;=25000,I367,IF(I367&lt;=50000,ROUNDUP(I367/2,0)+12500,IF(I367&lt;=100000,ROUNDUP(I367/4,0)+25000,50000)))),MAX(IF(I367&lt;=0,0,IF(I367&lt;=25000,I367,IF(I367&lt;=50000,ROUNDUP(I367/2,0)+12500,IF(I367&lt;=100000,ROUNDUP(I367/4,0)+25000,50000)))),MIN(IF(H367&lt;=0,0,IF(H367&lt;=20000,H367,IF(H367&lt;=40000,ROUNDUP(H367/2,0)+10000,IF(H367&lt;=80000,ROUNDUP(H367/4,0)+20000,40000))))+IF(I367&lt;=0,0,IF(I367&lt;=25000,I367,IF(I367&lt;=50000,ROUNDUP(I367/2,0)+12500,IF(I367&lt;=100000,ROUNDUP(I367/4,0)+25000,50000)))),40000))))</f>
        <v/>
      </c>
      <c r="R367" s="18">
        <f>MIN(120000,O367+P367+Q367)</f>
        <v/>
      </c>
      <c r="S367" s="18">
        <f>IF(F367&lt;=0,IF(E367&lt;=0,0,IF(E367&lt;=12000,E367,IF(E367&lt;=32000,ROUNDUP(E367/2,0)+6000,IF(E367&lt;=56000,ROUNDUP(E367/4,0)+14000,28000)))),IF(E367&lt;=0,IF(F367&lt;=0,0,IF(F367&lt;=15000,F367,IF(F367&lt;=40000,ROUNDUP(F367/2,0)+7500,IF(F367&lt;=70000,ROUNDUP(F367/4,0)+17500,35000)))),MAX(IF(F367&lt;=0,0,IF(F367&lt;=15000,F367,IF(F367&lt;=40000,ROUNDUP(F367/2,0)+7500,IF(F367&lt;=70000,ROUNDUP(F367/4,0)+17500,35000)))),MIN(IF(E367&lt;=0,0,IF(E367&lt;=12000,E367,IF(E367&lt;=32000,ROUNDUP(E367/2,0)+6000,IF(E367&lt;=56000,ROUNDUP(E367/4,0)+14000,28000))))+IF(F367&lt;=0,0,IF(F367&lt;=15000,F367,IF(F367&lt;=40000,ROUNDUP(F367/2,0)+7500,IF(F367&lt;=70000,ROUNDUP(F367/4,0)+17500,35000)))),28000))))</f>
        <v/>
      </c>
      <c r="T367" s="18">
        <f>IF(G367&lt;=0,0,IF(G367&lt;=12000,G367,IF(G367&lt;=32000,ROUNDUP(G367/2,0)+6000,IF(G367&lt;=56000,ROUNDUP(G367/4,0)+14000,28000))))</f>
        <v/>
      </c>
      <c r="U367" s="18">
        <f>IF(I367&lt;=0,IF(H367&lt;=0,0,IF(H367&lt;=12000,H367,IF(H367&lt;=32000,ROUNDUP(H367/2,0)+6000,IF(H367&lt;=56000,ROUNDUP(H367/4,0)+14000,28000)))),IF(H367&lt;=0,IF(I367&lt;=0,0,IF(I367&lt;=15000,I367,IF(I367&lt;=40000,ROUNDUP(I367/2,0)+7500,IF(I367&lt;=70000,ROUNDUP(I367/4,0)+17500,35000)))),MAX(IF(I367&lt;=0,0,IF(I367&lt;=15000,I367,IF(I367&lt;=40000,ROUNDUP(I367/2,0)+7500,IF(I367&lt;=70000,ROUNDUP(I367/4,0)+17500,35000)))),MIN(IF(H367&lt;=0,0,IF(H367&lt;=12000,H367,IF(H367&lt;=32000,ROUNDUP(H367/2,0)+6000,IF(H367&lt;=56000,ROUNDUP(H367/4,0)+14000,28000))))+IF(I367&lt;=0,0,IF(I367&lt;=15000,I367,IF(I367&lt;=40000,ROUNDUP(I367/2,0)+7500,IF(I367&lt;=70000,ROUNDUP(I367/4,0)+17500,35000)))),28000))))</f>
        <v/>
      </c>
      <c r="V367" s="18">
        <f>MIN(70000,S367+T367+U367)</f>
        <v/>
      </c>
      <c r="W367" s="18">
        <f>MAX(0,ROUNDDOWN(M367-J367-N367-K367-0,-3))</f>
        <v/>
      </c>
      <c r="X367" s="18">
        <f>MAX(0,ROUNDDOWN(M367-J367-N367-K367-R367,-3))</f>
        <v/>
      </c>
      <c r="Y367" s="18">
        <f>IF(W367&lt;=0,0,ROUNDDOWN((W367*LOOKUP(W367,{0,1950001,3300001,6950001,9000001,18000001,40000001},{0.05,0.1,0.2,0.23,0.33,0.4,0.45})-LOOKUP(W367,{0,1950001,3300001,6950001,9000001,18000001,40000001},{0,97500,427500,636000,1536000,2796000,4796000}))*1.021,-2))</f>
        <v/>
      </c>
      <c r="Z367" s="18">
        <f>IF(X367&lt;=0,0,ROUNDDOWN((X367*LOOKUP(X367,{0,1950001,3300001,6950001,9000001,18000001,40000001},{0.05,0.1,0.2,0.23,0.33,0.4,0.45})-LOOKUP(X367,{0,1950001,3300001,6950001,9000001,18000001,40000001},{0,97500,427500,636000,1536000,2796000,4796000}))*1.021,-2))</f>
        <v/>
      </c>
      <c r="AA367" s="18">
        <f>MAX(0,ROUNDDOWN(M367-J367-430000-L367-0,-3))</f>
        <v/>
      </c>
      <c r="AB367" s="18">
        <f>MAX(0,ROUNDDOWN(M367-J367-430000-L367-V367,-3))</f>
        <v/>
      </c>
      <c r="AC367" s="18">
        <f>IF(M367&lt;=450000,0,MAX(0,ROUNDDOWN(AA367*0.06-MIN(50000,AA367)*0.03,-2))+MAX(0,ROUNDDOWN(AA367*0.04-MIN(50000,AA367)*0.02,-2)))</f>
        <v/>
      </c>
      <c r="AD367" s="18">
        <f>IF(M367&lt;=450000,0,MAX(0,ROUNDDOWN(AB367*0.06-MIN(50000,AB367)*0.03,-2))+MAX(0,ROUNDDOWN(AB367*0.04-MIN(50000,AB367)*0.02,-2)))</f>
        <v/>
      </c>
      <c r="AE367" s="18">
        <f>Y367-Z367</f>
        <v/>
      </c>
      <c r="AF367" s="18">
        <f>AC367-AD367</f>
        <v/>
      </c>
      <c r="AG367" s="18">
        <f>AE367+AF367</f>
        <v/>
      </c>
      <c r="AH367" s="20">
        <f>IF(W367&lt;=0,0,LOOKUP(W367,{0,1950001,3300001,6950001,9000001,18000001,40000001},{0.05,0.1,0.2,0.23,0.33,0.4,0.45}))</f>
        <v/>
      </c>
    </row>
    <row r="368">
      <c r="A368" t="inlineStr">
        <is>
          <t>1万円刻み 特例あり一般12万円</t>
        </is>
      </c>
      <c r="B368" s="18">
        <f>'4_1万円刻み'!$A$96</f>
        <v/>
      </c>
      <c r="C368" s="19" t="n">
        <v>2026</v>
      </c>
      <c r="D368" t="inlineStr">
        <is>
          <t>はい</t>
        </is>
      </c>
      <c r="E368" s="18" t="n">
        <v>120000</v>
      </c>
      <c r="F368" s="18" t="n">
        <v>0</v>
      </c>
      <c r="G368" s="18" t="n">
        <v>0</v>
      </c>
      <c r="H368" s="18" t="n">
        <v>0</v>
      </c>
      <c r="I368" s="18" t="n">
        <v>0</v>
      </c>
      <c r="J368" s="18">
        <f>ROUND(MIN(B368/12,650000)*12*0.0915+MIN(B368/12,1390000)*12*(0.0504+0)+B368*0.005,0)</f>
        <v/>
      </c>
      <c r="K368" s="18" t="n">
        <v>0</v>
      </c>
      <c r="L368" s="18" t="n">
        <v>0</v>
      </c>
      <c r="M368" s="18">
        <f>ROUND(IF(C368&gt;=2026,IF(B368&lt;741000,0,IF(B368&lt;2191000,B368-740000,IF(B368&lt;2193000,1451000,IF(B368&lt;2196000,1453000,IF(B368&lt;2200000,1456000,IF(B368&lt;3600000,ROUNDDOWN(B368/4,-3)*2.8-80000,IF(B368&lt;6600000,ROUNDDOWN(B368/4,-3)*3.2-440000,IF(B368&lt;8500000,ROUNDDOWN(B368*0.9,0)-1100000,B368-1950000)))))))),IF(B368&lt;651000,0,IF(B368&lt;1900000,B368-650000,IF(B368&lt;3600000,ROUNDDOWN(B368/4,-3)*2.8-80000,IF(B368&lt;6600000,ROUNDDOWN(B368/4,-3)*3.2-440000,IF(B368&lt;8500000,ROUNDDOWN(B368*0.9,0)-1100000,B368-1950000)))))),0)</f>
        <v/>
      </c>
      <c r="N368" s="18">
        <f>IF(M368&gt;23500000,NA(),IF(C368&gt;=2026,IF(M368&lt;=4890000,1040000,IF(M368&lt;=6550000,670000,620000)),IF(M368&lt;=1320000,950000,IF(M368&lt;=3360000,880000,IF(M368&lt;=4890000,680000,IF(M368&lt;=6550000,630000,580000))))))</f>
        <v/>
      </c>
      <c r="O368" s="18">
        <f>IF(F368&lt;=0,IF(AND(D368="はい",C368&gt;=2026,C368&lt;=2027),IF(E368&lt;=0,0,IF(E368&lt;=30000,E368,IF(E368&lt;=60000,ROUNDUP(E368/2,0)+15000,IF(E368&lt;=120000,ROUNDUP(E368/4,0)+30000,60000)))),IF(E368&lt;=0,0,IF(E368&lt;=20000,E368,IF(E368&lt;=40000,ROUNDUP(E368/2,0)+10000,IF(E368&lt;=80000,ROUNDUP(E368/4,0)+20000,40000))))),IF(E368&lt;=0,IF(F368&lt;=0,0,IF(F368&lt;=25000,F368,IF(F368&lt;=50000,ROUNDUP(F368/2,0)+12500,IF(F368&lt;=100000,ROUNDUP(F368/4,0)+25000,50000)))),MAX(IF(F368&lt;=0,0,IF(F368&lt;=25000,F368,IF(F368&lt;=50000,ROUNDUP(F368/2,0)+12500,IF(F368&lt;=100000,ROUNDUP(F368/4,0)+25000,50000)))),MIN(IF(AND(D368="はい",C368&gt;=2026,C368&lt;=2027),IF(E368&lt;=0,0,IF(E368&lt;=30000,E368,IF(E368&lt;=60000,ROUNDUP(E368/2,0)+15000,IF(E368&lt;=120000,ROUNDUP(E368/4,0)+30000,60000)))),IF(E368&lt;=0,0,IF(E368&lt;=20000,E368,IF(E368&lt;=40000,ROUNDUP(E368/2,0)+10000,IF(E368&lt;=80000,ROUNDUP(E368/4,0)+20000,40000)))))+IF(F368&lt;=0,0,IF(F368&lt;=25000,F368,IF(F368&lt;=50000,ROUNDUP(F368/2,0)+12500,IF(F368&lt;=100000,ROUNDUP(F368/4,0)+25000,50000)))),IF(AND(D368="はい",C368&gt;=2026,C368&lt;=2027),60000,40000)))))</f>
        <v/>
      </c>
      <c r="P368" s="18">
        <f>IF(G368&lt;=0,0,IF(G368&lt;=20000,G368,IF(G368&lt;=40000,ROUNDUP(G368/2,0)+10000,IF(G368&lt;=80000,ROUNDUP(G368/4,0)+20000,40000))))</f>
        <v/>
      </c>
      <c r="Q368" s="18">
        <f>IF(I368&lt;=0,IF(H368&lt;=0,0,IF(H368&lt;=20000,H368,IF(H368&lt;=40000,ROUNDUP(H368/2,0)+10000,IF(H368&lt;=80000,ROUNDUP(H368/4,0)+20000,40000)))),IF(H368&lt;=0,IF(I368&lt;=0,0,IF(I368&lt;=25000,I368,IF(I368&lt;=50000,ROUNDUP(I368/2,0)+12500,IF(I368&lt;=100000,ROUNDUP(I368/4,0)+25000,50000)))),MAX(IF(I368&lt;=0,0,IF(I368&lt;=25000,I368,IF(I368&lt;=50000,ROUNDUP(I368/2,0)+12500,IF(I368&lt;=100000,ROUNDUP(I368/4,0)+25000,50000)))),MIN(IF(H368&lt;=0,0,IF(H368&lt;=20000,H368,IF(H368&lt;=40000,ROUNDUP(H368/2,0)+10000,IF(H368&lt;=80000,ROUNDUP(H368/4,0)+20000,40000))))+IF(I368&lt;=0,0,IF(I368&lt;=25000,I368,IF(I368&lt;=50000,ROUNDUP(I368/2,0)+12500,IF(I368&lt;=100000,ROUNDUP(I368/4,0)+25000,50000)))),40000))))</f>
        <v/>
      </c>
      <c r="R368" s="18">
        <f>MIN(120000,O368+P368+Q368)</f>
        <v/>
      </c>
      <c r="S368" s="18">
        <f>IF(F368&lt;=0,IF(E368&lt;=0,0,IF(E368&lt;=12000,E368,IF(E368&lt;=32000,ROUNDUP(E368/2,0)+6000,IF(E368&lt;=56000,ROUNDUP(E368/4,0)+14000,28000)))),IF(E368&lt;=0,IF(F368&lt;=0,0,IF(F368&lt;=15000,F368,IF(F368&lt;=40000,ROUNDUP(F368/2,0)+7500,IF(F368&lt;=70000,ROUNDUP(F368/4,0)+17500,35000)))),MAX(IF(F368&lt;=0,0,IF(F368&lt;=15000,F368,IF(F368&lt;=40000,ROUNDUP(F368/2,0)+7500,IF(F368&lt;=70000,ROUNDUP(F368/4,0)+17500,35000)))),MIN(IF(E368&lt;=0,0,IF(E368&lt;=12000,E368,IF(E368&lt;=32000,ROUNDUP(E368/2,0)+6000,IF(E368&lt;=56000,ROUNDUP(E368/4,0)+14000,28000))))+IF(F368&lt;=0,0,IF(F368&lt;=15000,F368,IF(F368&lt;=40000,ROUNDUP(F368/2,0)+7500,IF(F368&lt;=70000,ROUNDUP(F368/4,0)+17500,35000)))),28000))))</f>
        <v/>
      </c>
      <c r="T368" s="18">
        <f>IF(G368&lt;=0,0,IF(G368&lt;=12000,G368,IF(G368&lt;=32000,ROUNDUP(G368/2,0)+6000,IF(G368&lt;=56000,ROUNDUP(G368/4,0)+14000,28000))))</f>
        <v/>
      </c>
      <c r="U368" s="18">
        <f>IF(I368&lt;=0,IF(H368&lt;=0,0,IF(H368&lt;=12000,H368,IF(H368&lt;=32000,ROUNDUP(H368/2,0)+6000,IF(H368&lt;=56000,ROUNDUP(H368/4,0)+14000,28000)))),IF(H368&lt;=0,IF(I368&lt;=0,0,IF(I368&lt;=15000,I368,IF(I368&lt;=40000,ROUNDUP(I368/2,0)+7500,IF(I368&lt;=70000,ROUNDUP(I368/4,0)+17500,35000)))),MAX(IF(I368&lt;=0,0,IF(I368&lt;=15000,I368,IF(I368&lt;=40000,ROUNDUP(I368/2,0)+7500,IF(I368&lt;=70000,ROUNDUP(I368/4,0)+17500,35000)))),MIN(IF(H368&lt;=0,0,IF(H368&lt;=12000,H368,IF(H368&lt;=32000,ROUNDUP(H368/2,0)+6000,IF(H368&lt;=56000,ROUNDUP(H368/4,0)+14000,28000))))+IF(I368&lt;=0,0,IF(I368&lt;=15000,I368,IF(I368&lt;=40000,ROUNDUP(I368/2,0)+7500,IF(I368&lt;=70000,ROUNDUP(I368/4,0)+17500,35000)))),28000))))</f>
        <v/>
      </c>
      <c r="V368" s="18">
        <f>MIN(70000,S368+T368+U368)</f>
        <v/>
      </c>
      <c r="W368" s="18">
        <f>MAX(0,ROUNDDOWN(M368-J368-N368-K368-0,-3))</f>
        <v/>
      </c>
      <c r="X368" s="18">
        <f>MAX(0,ROUNDDOWN(M368-J368-N368-K368-R368,-3))</f>
        <v/>
      </c>
      <c r="Y368" s="18">
        <f>IF(W368&lt;=0,0,ROUNDDOWN((W368*LOOKUP(W368,{0,1950001,3300001,6950001,9000001,18000001,40000001},{0.05,0.1,0.2,0.23,0.33,0.4,0.45})-LOOKUP(W368,{0,1950001,3300001,6950001,9000001,18000001,40000001},{0,97500,427500,636000,1536000,2796000,4796000}))*1.021,-2))</f>
        <v/>
      </c>
      <c r="Z368" s="18">
        <f>IF(X368&lt;=0,0,ROUNDDOWN((X368*LOOKUP(X368,{0,1950001,3300001,6950001,9000001,18000001,40000001},{0.05,0.1,0.2,0.23,0.33,0.4,0.45})-LOOKUP(X368,{0,1950001,3300001,6950001,9000001,18000001,40000001},{0,97500,427500,636000,1536000,2796000,4796000}))*1.021,-2))</f>
        <v/>
      </c>
      <c r="AA368" s="18">
        <f>MAX(0,ROUNDDOWN(M368-J368-430000-L368-0,-3))</f>
        <v/>
      </c>
      <c r="AB368" s="18">
        <f>MAX(0,ROUNDDOWN(M368-J368-430000-L368-V368,-3))</f>
        <v/>
      </c>
      <c r="AC368" s="18">
        <f>IF(M368&lt;=450000,0,MAX(0,ROUNDDOWN(AA368*0.06-MIN(50000,AA368)*0.03,-2))+MAX(0,ROUNDDOWN(AA368*0.04-MIN(50000,AA368)*0.02,-2)))</f>
        <v/>
      </c>
      <c r="AD368" s="18">
        <f>IF(M368&lt;=450000,0,MAX(0,ROUNDDOWN(AB368*0.06-MIN(50000,AB368)*0.03,-2))+MAX(0,ROUNDDOWN(AB368*0.04-MIN(50000,AB368)*0.02,-2)))</f>
        <v/>
      </c>
      <c r="AE368" s="18">
        <f>Y368-Z368</f>
        <v/>
      </c>
      <c r="AF368" s="18">
        <f>AC368-AD368</f>
        <v/>
      </c>
      <c r="AG368" s="18">
        <f>AE368+AF368</f>
        <v/>
      </c>
      <c r="AH368" s="20">
        <f>IF(W368&lt;=0,0,LOOKUP(W368,{0,1950001,3300001,6950001,9000001,18000001,40000001},{0.05,0.1,0.2,0.23,0.33,0.4,0.45}))</f>
        <v/>
      </c>
    </row>
    <row r="369">
      <c r="A369" t="inlineStr">
        <is>
          <t>1万円刻み 3区分8万円ずつ</t>
        </is>
      </c>
      <c r="B369" s="18">
        <f>'4_1万円刻み'!$A$97</f>
        <v/>
      </c>
      <c r="C369" s="19" t="n">
        <v>2026</v>
      </c>
      <c r="D369" t="inlineStr">
        <is>
          <t>いいえ</t>
        </is>
      </c>
      <c r="E369" s="18" t="n">
        <v>80000</v>
      </c>
      <c r="F369" s="18" t="n">
        <v>0</v>
      </c>
      <c r="G369" s="18" t="n">
        <v>80000</v>
      </c>
      <c r="H369" s="18" t="n">
        <v>80000</v>
      </c>
      <c r="I369" s="18" t="n">
        <v>0</v>
      </c>
      <c r="J369" s="18">
        <f>ROUND(MIN(B369/12,650000)*12*0.0915+MIN(B369/12,1390000)*12*(0.0504+0)+B369*0.005,0)</f>
        <v/>
      </c>
      <c r="K369" s="18" t="n">
        <v>0</v>
      </c>
      <c r="L369" s="18" t="n">
        <v>0</v>
      </c>
      <c r="M369" s="18">
        <f>ROUND(IF(C369&gt;=2026,IF(B369&lt;741000,0,IF(B369&lt;2191000,B369-740000,IF(B369&lt;2193000,1451000,IF(B369&lt;2196000,1453000,IF(B369&lt;2200000,1456000,IF(B369&lt;3600000,ROUNDDOWN(B369/4,-3)*2.8-80000,IF(B369&lt;6600000,ROUNDDOWN(B369/4,-3)*3.2-440000,IF(B369&lt;8500000,ROUNDDOWN(B369*0.9,0)-1100000,B369-1950000)))))))),IF(B369&lt;651000,0,IF(B369&lt;1900000,B369-650000,IF(B369&lt;3600000,ROUNDDOWN(B369/4,-3)*2.8-80000,IF(B369&lt;6600000,ROUNDDOWN(B369/4,-3)*3.2-440000,IF(B369&lt;8500000,ROUNDDOWN(B369*0.9,0)-1100000,B369-1950000)))))),0)</f>
        <v/>
      </c>
      <c r="N369" s="18">
        <f>IF(M369&gt;23500000,NA(),IF(C369&gt;=2026,IF(M369&lt;=4890000,1040000,IF(M369&lt;=6550000,670000,620000)),IF(M369&lt;=1320000,950000,IF(M369&lt;=3360000,880000,IF(M369&lt;=4890000,680000,IF(M369&lt;=6550000,630000,580000))))))</f>
        <v/>
      </c>
      <c r="O369" s="18">
        <f>IF(F369&lt;=0,IF(AND(D369="はい",C369&gt;=2026,C369&lt;=2027),IF(E369&lt;=0,0,IF(E369&lt;=30000,E369,IF(E369&lt;=60000,ROUNDUP(E369/2,0)+15000,IF(E369&lt;=120000,ROUNDUP(E369/4,0)+30000,60000)))),IF(E369&lt;=0,0,IF(E369&lt;=20000,E369,IF(E369&lt;=40000,ROUNDUP(E369/2,0)+10000,IF(E369&lt;=80000,ROUNDUP(E369/4,0)+20000,40000))))),IF(E369&lt;=0,IF(F369&lt;=0,0,IF(F369&lt;=25000,F369,IF(F369&lt;=50000,ROUNDUP(F369/2,0)+12500,IF(F369&lt;=100000,ROUNDUP(F369/4,0)+25000,50000)))),MAX(IF(F369&lt;=0,0,IF(F369&lt;=25000,F369,IF(F369&lt;=50000,ROUNDUP(F369/2,0)+12500,IF(F369&lt;=100000,ROUNDUP(F369/4,0)+25000,50000)))),MIN(IF(AND(D369="はい",C369&gt;=2026,C369&lt;=2027),IF(E369&lt;=0,0,IF(E369&lt;=30000,E369,IF(E369&lt;=60000,ROUNDUP(E369/2,0)+15000,IF(E369&lt;=120000,ROUNDUP(E369/4,0)+30000,60000)))),IF(E369&lt;=0,0,IF(E369&lt;=20000,E369,IF(E369&lt;=40000,ROUNDUP(E369/2,0)+10000,IF(E369&lt;=80000,ROUNDUP(E369/4,0)+20000,40000)))))+IF(F369&lt;=0,0,IF(F369&lt;=25000,F369,IF(F369&lt;=50000,ROUNDUP(F369/2,0)+12500,IF(F369&lt;=100000,ROUNDUP(F369/4,0)+25000,50000)))),IF(AND(D369="はい",C369&gt;=2026,C369&lt;=2027),60000,40000)))))</f>
        <v/>
      </c>
      <c r="P369" s="18">
        <f>IF(G369&lt;=0,0,IF(G369&lt;=20000,G369,IF(G369&lt;=40000,ROUNDUP(G369/2,0)+10000,IF(G369&lt;=80000,ROUNDUP(G369/4,0)+20000,40000))))</f>
        <v/>
      </c>
      <c r="Q369" s="18">
        <f>IF(I369&lt;=0,IF(H369&lt;=0,0,IF(H369&lt;=20000,H369,IF(H369&lt;=40000,ROUNDUP(H369/2,0)+10000,IF(H369&lt;=80000,ROUNDUP(H369/4,0)+20000,40000)))),IF(H369&lt;=0,IF(I369&lt;=0,0,IF(I369&lt;=25000,I369,IF(I369&lt;=50000,ROUNDUP(I369/2,0)+12500,IF(I369&lt;=100000,ROUNDUP(I369/4,0)+25000,50000)))),MAX(IF(I369&lt;=0,0,IF(I369&lt;=25000,I369,IF(I369&lt;=50000,ROUNDUP(I369/2,0)+12500,IF(I369&lt;=100000,ROUNDUP(I369/4,0)+25000,50000)))),MIN(IF(H369&lt;=0,0,IF(H369&lt;=20000,H369,IF(H369&lt;=40000,ROUNDUP(H369/2,0)+10000,IF(H369&lt;=80000,ROUNDUP(H369/4,0)+20000,40000))))+IF(I369&lt;=0,0,IF(I369&lt;=25000,I369,IF(I369&lt;=50000,ROUNDUP(I369/2,0)+12500,IF(I369&lt;=100000,ROUNDUP(I369/4,0)+25000,50000)))),40000))))</f>
        <v/>
      </c>
      <c r="R369" s="18">
        <f>MIN(120000,O369+P369+Q369)</f>
        <v/>
      </c>
      <c r="S369" s="18">
        <f>IF(F369&lt;=0,IF(E369&lt;=0,0,IF(E369&lt;=12000,E369,IF(E369&lt;=32000,ROUNDUP(E369/2,0)+6000,IF(E369&lt;=56000,ROUNDUP(E369/4,0)+14000,28000)))),IF(E369&lt;=0,IF(F369&lt;=0,0,IF(F369&lt;=15000,F369,IF(F369&lt;=40000,ROUNDUP(F369/2,0)+7500,IF(F369&lt;=70000,ROUNDUP(F369/4,0)+17500,35000)))),MAX(IF(F369&lt;=0,0,IF(F369&lt;=15000,F369,IF(F369&lt;=40000,ROUNDUP(F369/2,0)+7500,IF(F369&lt;=70000,ROUNDUP(F369/4,0)+17500,35000)))),MIN(IF(E369&lt;=0,0,IF(E369&lt;=12000,E369,IF(E369&lt;=32000,ROUNDUP(E369/2,0)+6000,IF(E369&lt;=56000,ROUNDUP(E369/4,0)+14000,28000))))+IF(F369&lt;=0,0,IF(F369&lt;=15000,F369,IF(F369&lt;=40000,ROUNDUP(F369/2,0)+7500,IF(F369&lt;=70000,ROUNDUP(F369/4,0)+17500,35000)))),28000))))</f>
        <v/>
      </c>
      <c r="T369" s="18">
        <f>IF(G369&lt;=0,0,IF(G369&lt;=12000,G369,IF(G369&lt;=32000,ROUNDUP(G369/2,0)+6000,IF(G369&lt;=56000,ROUNDUP(G369/4,0)+14000,28000))))</f>
        <v/>
      </c>
      <c r="U369" s="18">
        <f>IF(I369&lt;=0,IF(H369&lt;=0,0,IF(H369&lt;=12000,H369,IF(H369&lt;=32000,ROUNDUP(H369/2,0)+6000,IF(H369&lt;=56000,ROUNDUP(H369/4,0)+14000,28000)))),IF(H369&lt;=0,IF(I369&lt;=0,0,IF(I369&lt;=15000,I369,IF(I369&lt;=40000,ROUNDUP(I369/2,0)+7500,IF(I369&lt;=70000,ROUNDUP(I369/4,0)+17500,35000)))),MAX(IF(I369&lt;=0,0,IF(I369&lt;=15000,I369,IF(I369&lt;=40000,ROUNDUP(I369/2,0)+7500,IF(I369&lt;=70000,ROUNDUP(I369/4,0)+17500,35000)))),MIN(IF(H369&lt;=0,0,IF(H369&lt;=12000,H369,IF(H369&lt;=32000,ROUNDUP(H369/2,0)+6000,IF(H369&lt;=56000,ROUNDUP(H369/4,0)+14000,28000))))+IF(I369&lt;=0,0,IF(I369&lt;=15000,I369,IF(I369&lt;=40000,ROUNDUP(I369/2,0)+7500,IF(I369&lt;=70000,ROUNDUP(I369/4,0)+17500,35000)))),28000))))</f>
        <v/>
      </c>
      <c r="V369" s="18">
        <f>MIN(70000,S369+T369+U369)</f>
        <v/>
      </c>
      <c r="W369" s="18">
        <f>MAX(0,ROUNDDOWN(M369-J369-N369-K369-0,-3))</f>
        <v/>
      </c>
      <c r="X369" s="18">
        <f>MAX(0,ROUNDDOWN(M369-J369-N369-K369-R369,-3))</f>
        <v/>
      </c>
      <c r="Y369" s="18">
        <f>IF(W369&lt;=0,0,ROUNDDOWN((W369*LOOKUP(W369,{0,1950001,3300001,6950001,9000001,18000001,40000001},{0.05,0.1,0.2,0.23,0.33,0.4,0.45})-LOOKUP(W369,{0,1950001,3300001,6950001,9000001,18000001,40000001},{0,97500,427500,636000,1536000,2796000,4796000}))*1.021,-2))</f>
        <v/>
      </c>
      <c r="Z369" s="18">
        <f>IF(X369&lt;=0,0,ROUNDDOWN((X369*LOOKUP(X369,{0,1950001,3300001,6950001,9000001,18000001,40000001},{0.05,0.1,0.2,0.23,0.33,0.4,0.45})-LOOKUP(X369,{0,1950001,3300001,6950001,9000001,18000001,40000001},{0,97500,427500,636000,1536000,2796000,4796000}))*1.021,-2))</f>
        <v/>
      </c>
      <c r="AA369" s="18">
        <f>MAX(0,ROUNDDOWN(M369-J369-430000-L369-0,-3))</f>
        <v/>
      </c>
      <c r="AB369" s="18">
        <f>MAX(0,ROUNDDOWN(M369-J369-430000-L369-V369,-3))</f>
        <v/>
      </c>
      <c r="AC369" s="18">
        <f>IF(M369&lt;=450000,0,MAX(0,ROUNDDOWN(AA369*0.06-MIN(50000,AA369)*0.03,-2))+MAX(0,ROUNDDOWN(AA369*0.04-MIN(50000,AA369)*0.02,-2)))</f>
        <v/>
      </c>
      <c r="AD369" s="18">
        <f>IF(M369&lt;=450000,0,MAX(0,ROUNDDOWN(AB369*0.06-MIN(50000,AB369)*0.03,-2))+MAX(0,ROUNDDOWN(AB369*0.04-MIN(50000,AB369)*0.02,-2)))</f>
        <v/>
      </c>
      <c r="AE369" s="18">
        <f>Y369-Z369</f>
        <v/>
      </c>
      <c r="AF369" s="18">
        <f>AC369-AD369</f>
        <v/>
      </c>
      <c r="AG369" s="18">
        <f>AE369+AF369</f>
        <v/>
      </c>
      <c r="AH369" s="20">
        <f>IF(W369&lt;=0,0,LOOKUP(W369,{0,1950001,3300001,6950001,9000001,18000001,40000001},{0.05,0.1,0.2,0.23,0.33,0.4,0.45}))</f>
        <v/>
      </c>
    </row>
    <row r="370">
      <c r="A370" t="inlineStr">
        <is>
          <t>1万円刻み 一般8万円</t>
        </is>
      </c>
      <c r="B370" s="18">
        <f>'4_1万円刻み'!$A$97</f>
        <v/>
      </c>
      <c r="C370" s="19" t="n">
        <v>2026</v>
      </c>
      <c r="D370" t="inlineStr">
        <is>
          <t>いいえ</t>
        </is>
      </c>
      <c r="E370" s="18" t="n">
        <v>80000</v>
      </c>
      <c r="F370" s="18" t="n">
        <v>0</v>
      </c>
      <c r="G370" s="18" t="n">
        <v>0</v>
      </c>
      <c r="H370" s="18" t="n">
        <v>0</v>
      </c>
      <c r="I370" s="18" t="n">
        <v>0</v>
      </c>
      <c r="J370" s="18">
        <f>ROUND(MIN(B370/12,650000)*12*0.0915+MIN(B370/12,1390000)*12*(0.0504+0)+B370*0.005,0)</f>
        <v/>
      </c>
      <c r="K370" s="18" t="n">
        <v>0</v>
      </c>
      <c r="L370" s="18" t="n">
        <v>0</v>
      </c>
      <c r="M370" s="18">
        <f>ROUND(IF(C370&gt;=2026,IF(B370&lt;741000,0,IF(B370&lt;2191000,B370-740000,IF(B370&lt;2193000,1451000,IF(B370&lt;2196000,1453000,IF(B370&lt;2200000,1456000,IF(B370&lt;3600000,ROUNDDOWN(B370/4,-3)*2.8-80000,IF(B370&lt;6600000,ROUNDDOWN(B370/4,-3)*3.2-440000,IF(B370&lt;8500000,ROUNDDOWN(B370*0.9,0)-1100000,B370-1950000)))))))),IF(B370&lt;651000,0,IF(B370&lt;1900000,B370-650000,IF(B370&lt;3600000,ROUNDDOWN(B370/4,-3)*2.8-80000,IF(B370&lt;6600000,ROUNDDOWN(B370/4,-3)*3.2-440000,IF(B370&lt;8500000,ROUNDDOWN(B370*0.9,0)-1100000,B370-1950000)))))),0)</f>
        <v/>
      </c>
      <c r="N370" s="18">
        <f>IF(M370&gt;23500000,NA(),IF(C370&gt;=2026,IF(M370&lt;=4890000,1040000,IF(M370&lt;=6550000,670000,620000)),IF(M370&lt;=1320000,950000,IF(M370&lt;=3360000,880000,IF(M370&lt;=4890000,680000,IF(M370&lt;=6550000,630000,580000))))))</f>
        <v/>
      </c>
      <c r="O370" s="18">
        <f>IF(F370&lt;=0,IF(AND(D370="はい",C370&gt;=2026,C370&lt;=2027),IF(E370&lt;=0,0,IF(E370&lt;=30000,E370,IF(E370&lt;=60000,ROUNDUP(E370/2,0)+15000,IF(E370&lt;=120000,ROUNDUP(E370/4,0)+30000,60000)))),IF(E370&lt;=0,0,IF(E370&lt;=20000,E370,IF(E370&lt;=40000,ROUNDUP(E370/2,0)+10000,IF(E370&lt;=80000,ROUNDUP(E370/4,0)+20000,40000))))),IF(E370&lt;=0,IF(F370&lt;=0,0,IF(F370&lt;=25000,F370,IF(F370&lt;=50000,ROUNDUP(F370/2,0)+12500,IF(F370&lt;=100000,ROUNDUP(F370/4,0)+25000,50000)))),MAX(IF(F370&lt;=0,0,IF(F370&lt;=25000,F370,IF(F370&lt;=50000,ROUNDUP(F370/2,0)+12500,IF(F370&lt;=100000,ROUNDUP(F370/4,0)+25000,50000)))),MIN(IF(AND(D370="はい",C370&gt;=2026,C370&lt;=2027),IF(E370&lt;=0,0,IF(E370&lt;=30000,E370,IF(E370&lt;=60000,ROUNDUP(E370/2,0)+15000,IF(E370&lt;=120000,ROUNDUP(E370/4,0)+30000,60000)))),IF(E370&lt;=0,0,IF(E370&lt;=20000,E370,IF(E370&lt;=40000,ROUNDUP(E370/2,0)+10000,IF(E370&lt;=80000,ROUNDUP(E370/4,0)+20000,40000)))))+IF(F370&lt;=0,0,IF(F370&lt;=25000,F370,IF(F370&lt;=50000,ROUNDUP(F370/2,0)+12500,IF(F370&lt;=100000,ROUNDUP(F370/4,0)+25000,50000)))),IF(AND(D370="はい",C370&gt;=2026,C370&lt;=2027),60000,40000)))))</f>
        <v/>
      </c>
      <c r="P370" s="18">
        <f>IF(G370&lt;=0,0,IF(G370&lt;=20000,G370,IF(G370&lt;=40000,ROUNDUP(G370/2,0)+10000,IF(G370&lt;=80000,ROUNDUP(G370/4,0)+20000,40000))))</f>
        <v/>
      </c>
      <c r="Q370" s="18">
        <f>IF(I370&lt;=0,IF(H370&lt;=0,0,IF(H370&lt;=20000,H370,IF(H370&lt;=40000,ROUNDUP(H370/2,0)+10000,IF(H370&lt;=80000,ROUNDUP(H370/4,0)+20000,40000)))),IF(H370&lt;=0,IF(I370&lt;=0,0,IF(I370&lt;=25000,I370,IF(I370&lt;=50000,ROUNDUP(I370/2,0)+12500,IF(I370&lt;=100000,ROUNDUP(I370/4,0)+25000,50000)))),MAX(IF(I370&lt;=0,0,IF(I370&lt;=25000,I370,IF(I370&lt;=50000,ROUNDUP(I370/2,0)+12500,IF(I370&lt;=100000,ROUNDUP(I370/4,0)+25000,50000)))),MIN(IF(H370&lt;=0,0,IF(H370&lt;=20000,H370,IF(H370&lt;=40000,ROUNDUP(H370/2,0)+10000,IF(H370&lt;=80000,ROUNDUP(H370/4,0)+20000,40000))))+IF(I370&lt;=0,0,IF(I370&lt;=25000,I370,IF(I370&lt;=50000,ROUNDUP(I370/2,0)+12500,IF(I370&lt;=100000,ROUNDUP(I370/4,0)+25000,50000)))),40000))))</f>
        <v/>
      </c>
      <c r="R370" s="18">
        <f>MIN(120000,O370+P370+Q370)</f>
        <v/>
      </c>
      <c r="S370" s="18">
        <f>IF(F370&lt;=0,IF(E370&lt;=0,0,IF(E370&lt;=12000,E370,IF(E370&lt;=32000,ROUNDUP(E370/2,0)+6000,IF(E370&lt;=56000,ROUNDUP(E370/4,0)+14000,28000)))),IF(E370&lt;=0,IF(F370&lt;=0,0,IF(F370&lt;=15000,F370,IF(F370&lt;=40000,ROUNDUP(F370/2,0)+7500,IF(F370&lt;=70000,ROUNDUP(F370/4,0)+17500,35000)))),MAX(IF(F370&lt;=0,0,IF(F370&lt;=15000,F370,IF(F370&lt;=40000,ROUNDUP(F370/2,0)+7500,IF(F370&lt;=70000,ROUNDUP(F370/4,0)+17500,35000)))),MIN(IF(E370&lt;=0,0,IF(E370&lt;=12000,E370,IF(E370&lt;=32000,ROUNDUP(E370/2,0)+6000,IF(E370&lt;=56000,ROUNDUP(E370/4,0)+14000,28000))))+IF(F370&lt;=0,0,IF(F370&lt;=15000,F370,IF(F370&lt;=40000,ROUNDUP(F370/2,0)+7500,IF(F370&lt;=70000,ROUNDUP(F370/4,0)+17500,35000)))),28000))))</f>
        <v/>
      </c>
      <c r="T370" s="18">
        <f>IF(G370&lt;=0,0,IF(G370&lt;=12000,G370,IF(G370&lt;=32000,ROUNDUP(G370/2,0)+6000,IF(G370&lt;=56000,ROUNDUP(G370/4,0)+14000,28000))))</f>
        <v/>
      </c>
      <c r="U370" s="18">
        <f>IF(I370&lt;=0,IF(H370&lt;=0,0,IF(H370&lt;=12000,H370,IF(H370&lt;=32000,ROUNDUP(H370/2,0)+6000,IF(H370&lt;=56000,ROUNDUP(H370/4,0)+14000,28000)))),IF(H370&lt;=0,IF(I370&lt;=0,0,IF(I370&lt;=15000,I370,IF(I370&lt;=40000,ROUNDUP(I370/2,0)+7500,IF(I370&lt;=70000,ROUNDUP(I370/4,0)+17500,35000)))),MAX(IF(I370&lt;=0,0,IF(I370&lt;=15000,I370,IF(I370&lt;=40000,ROUNDUP(I370/2,0)+7500,IF(I370&lt;=70000,ROUNDUP(I370/4,0)+17500,35000)))),MIN(IF(H370&lt;=0,0,IF(H370&lt;=12000,H370,IF(H370&lt;=32000,ROUNDUP(H370/2,0)+6000,IF(H370&lt;=56000,ROUNDUP(H370/4,0)+14000,28000))))+IF(I370&lt;=0,0,IF(I370&lt;=15000,I370,IF(I370&lt;=40000,ROUNDUP(I370/2,0)+7500,IF(I370&lt;=70000,ROUNDUP(I370/4,0)+17500,35000)))),28000))))</f>
        <v/>
      </c>
      <c r="V370" s="18">
        <f>MIN(70000,S370+T370+U370)</f>
        <v/>
      </c>
      <c r="W370" s="18">
        <f>MAX(0,ROUNDDOWN(M370-J370-N370-K370-0,-3))</f>
        <v/>
      </c>
      <c r="X370" s="18">
        <f>MAX(0,ROUNDDOWN(M370-J370-N370-K370-R370,-3))</f>
        <v/>
      </c>
      <c r="Y370" s="18">
        <f>IF(W370&lt;=0,0,ROUNDDOWN((W370*LOOKUP(W370,{0,1950001,3300001,6950001,9000001,18000001,40000001},{0.05,0.1,0.2,0.23,0.33,0.4,0.45})-LOOKUP(W370,{0,1950001,3300001,6950001,9000001,18000001,40000001},{0,97500,427500,636000,1536000,2796000,4796000}))*1.021,-2))</f>
        <v/>
      </c>
      <c r="Z370" s="18">
        <f>IF(X370&lt;=0,0,ROUNDDOWN((X370*LOOKUP(X370,{0,1950001,3300001,6950001,9000001,18000001,40000001},{0.05,0.1,0.2,0.23,0.33,0.4,0.45})-LOOKUP(X370,{0,1950001,3300001,6950001,9000001,18000001,40000001},{0,97500,427500,636000,1536000,2796000,4796000}))*1.021,-2))</f>
        <v/>
      </c>
      <c r="AA370" s="18">
        <f>MAX(0,ROUNDDOWN(M370-J370-430000-L370-0,-3))</f>
        <v/>
      </c>
      <c r="AB370" s="18">
        <f>MAX(0,ROUNDDOWN(M370-J370-430000-L370-V370,-3))</f>
        <v/>
      </c>
      <c r="AC370" s="18">
        <f>IF(M370&lt;=450000,0,MAX(0,ROUNDDOWN(AA370*0.06-MIN(50000,AA370)*0.03,-2))+MAX(0,ROUNDDOWN(AA370*0.04-MIN(50000,AA370)*0.02,-2)))</f>
        <v/>
      </c>
      <c r="AD370" s="18">
        <f>IF(M370&lt;=450000,0,MAX(0,ROUNDDOWN(AB370*0.06-MIN(50000,AB370)*0.03,-2))+MAX(0,ROUNDDOWN(AB370*0.04-MIN(50000,AB370)*0.02,-2)))</f>
        <v/>
      </c>
      <c r="AE370" s="18">
        <f>Y370-Z370</f>
        <v/>
      </c>
      <c r="AF370" s="18">
        <f>AC370-AD370</f>
        <v/>
      </c>
      <c r="AG370" s="18">
        <f>AE370+AF370</f>
        <v/>
      </c>
      <c r="AH370" s="20">
        <f>IF(W370&lt;=0,0,LOOKUP(W370,{0,1950001,3300001,6950001,9000001,18000001,40000001},{0.05,0.1,0.2,0.23,0.33,0.4,0.45}))</f>
        <v/>
      </c>
    </row>
    <row r="371">
      <c r="A371" t="inlineStr">
        <is>
          <t>1万円刻み 特例あり一般12万円</t>
        </is>
      </c>
      <c r="B371" s="18">
        <f>'4_1万円刻み'!$A$97</f>
        <v/>
      </c>
      <c r="C371" s="19" t="n">
        <v>2026</v>
      </c>
      <c r="D371" t="inlineStr">
        <is>
          <t>はい</t>
        </is>
      </c>
      <c r="E371" s="18" t="n">
        <v>120000</v>
      </c>
      <c r="F371" s="18" t="n">
        <v>0</v>
      </c>
      <c r="G371" s="18" t="n">
        <v>0</v>
      </c>
      <c r="H371" s="18" t="n">
        <v>0</v>
      </c>
      <c r="I371" s="18" t="n">
        <v>0</v>
      </c>
      <c r="J371" s="18">
        <f>ROUND(MIN(B371/12,650000)*12*0.0915+MIN(B371/12,1390000)*12*(0.0504+0)+B371*0.005,0)</f>
        <v/>
      </c>
      <c r="K371" s="18" t="n">
        <v>0</v>
      </c>
      <c r="L371" s="18" t="n">
        <v>0</v>
      </c>
      <c r="M371" s="18">
        <f>ROUND(IF(C371&gt;=2026,IF(B371&lt;741000,0,IF(B371&lt;2191000,B371-740000,IF(B371&lt;2193000,1451000,IF(B371&lt;2196000,1453000,IF(B371&lt;2200000,1456000,IF(B371&lt;3600000,ROUNDDOWN(B371/4,-3)*2.8-80000,IF(B371&lt;6600000,ROUNDDOWN(B371/4,-3)*3.2-440000,IF(B371&lt;8500000,ROUNDDOWN(B371*0.9,0)-1100000,B371-1950000)))))))),IF(B371&lt;651000,0,IF(B371&lt;1900000,B371-650000,IF(B371&lt;3600000,ROUNDDOWN(B371/4,-3)*2.8-80000,IF(B371&lt;6600000,ROUNDDOWN(B371/4,-3)*3.2-440000,IF(B371&lt;8500000,ROUNDDOWN(B371*0.9,0)-1100000,B371-1950000)))))),0)</f>
        <v/>
      </c>
      <c r="N371" s="18">
        <f>IF(M371&gt;23500000,NA(),IF(C371&gt;=2026,IF(M371&lt;=4890000,1040000,IF(M371&lt;=6550000,670000,620000)),IF(M371&lt;=1320000,950000,IF(M371&lt;=3360000,880000,IF(M371&lt;=4890000,680000,IF(M371&lt;=6550000,630000,580000))))))</f>
        <v/>
      </c>
      <c r="O371" s="18">
        <f>IF(F371&lt;=0,IF(AND(D371="はい",C371&gt;=2026,C371&lt;=2027),IF(E371&lt;=0,0,IF(E371&lt;=30000,E371,IF(E371&lt;=60000,ROUNDUP(E371/2,0)+15000,IF(E371&lt;=120000,ROUNDUP(E371/4,0)+30000,60000)))),IF(E371&lt;=0,0,IF(E371&lt;=20000,E371,IF(E371&lt;=40000,ROUNDUP(E371/2,0)+10000,IF(E371&lt;=80000,ROUNDUP(E371/4,0)+20000,40000))))),IF(E371&lt;=0,IF(F371&lt;=0,0,IF(F371&lt;=25000,F371,IF(F371&lt;=50000,ROUNDUP(F371/2,0)+12500,IF(F371&lt;=100000,ROUNDUP(F371/4,0)+25000,50000)))),MAX(IF(F371&lt;=0,0,IF(F371&lt;=25000,F371,IF(F371&lt;=50000,ROUNDUP(F371/2,0)+12500,IF(F371&lt;=100000,ROUNDUP(F371/4,0)+25000,50000)))),MIN(IF(AND(D371="はい",C371&gt;=2026,C371&lt;=2027),IF(E371&lt;=0,0,IF(E371&lt;=30000,E371,IF(E371&lt;=60000,ROUNDUP(E371/2,0)+15000,IF(E371&lt;=120000,ROUNDUP(E371/4,0)+30000,60000)))),IF(E371&lt;=0,0,IF(E371&lt;=20000,E371,IF(E371&lt;=40000,ROUNDUP(E371/2,0)+10000,IF(E371&lt;=80000,ROUNDUP(E371/4,0)+20000,40000)))))+IF(F371&lt;=0,0,IF(F371&lt;=25000,F371,IF(F371&lt;=50000,ROUNDUP(F371/2,0)+12500,IF(F371&lt;=100000,ROUNDUP(F371/4,0)+25000,50000)))),IF(AND(D371="はい",C371&gt;=2026,C371&lt;=2027),60000,40000)))))</f>
        <v/>
      </c>
      <c r="P371" s="18">
        <f>IF(G371&lt;=0,0,IF(G371&lt;=20000,G371,IF(G371&lt;=40000,ROUNDUP(G371/2,0)+10000,IF(G371&lt;=80000,ROUNDUP(G371/4,0)+20000,40000))))</f>
        <v/>
      </c>
      <c r="Q371" s="18">
        <f>IF(I371&lt;=0,IF(H371&lt;=0,0,IF(H371&lt;=20000,H371,IF(H371&lt;=40000,ROUNDUP(H371/2,0)+10000,IF(H371&lt;=80000,ROUNDUP(H371/4,0)+20000,40000)))),IF(H371&lt;=0,IF(I371&lt;=0,0,IF(I371&lt;=25000,I371,IF(I371&lt;=50000,ROUNDUP(I371/2,0)+12500,IF(I371&lt;=100000,ROUNDUP(I371/4,0)+25000,50000)))),MAX(IF(I371&lt;=0,0,IF(I371&lt;=25000,I371,IF(I371&lt;=50000,ROUNDUP(I371/2,0)+12500,IF(I371&lt;=100000,ROUNDUP(I371/4,0)+25000,50000)))),MIN(IF(H371&lt;=0,0,IF(H371&lt;=20000,H371,IF(H371&lt;=40000,ROUNDUP(H371/2,0)+10000,IF(H371&lt;=80000,ROUNDUP(H371/4,0)+20000,40000))))+IF(I371&lt;=0,0,IF(I371&lt;=25000,I371,IF(I371&lt;=50000,ROUNDUP(I371/2,0)+12500,IF(I371&lt;=100000,ROUNDUP(I371/4,0)+25000,50000)))),40000))))</f>
        <v/>
      </c>
      <c r="R371" s="18">
        <f>MIN(120000,O371+P371+Q371)</f>
        <v/>
      </c>
      <c r="S371" s="18">
        <f>IF(F371&lt;=0,IF(E371&lt;=0,0,IF(E371&lt;=12000,E371,IF(E371&lt;=32000,ROUNDUP(E371/2,0)+6000,IF(E371&lt;=56000,ROUNDUP(E371/4,0)+14000,28000)))),IF(E371&lt;=0,IF(F371&lt;=0,0,IF(F371&lt;=15000,F371,IF(F371&lt;=40000,ROUNDUP(F371/2,0)+7500,IF(F371&lt;=70000,ROUNDUP(F371/4,0)+17500,35000)))),MAX(IF(F371&lt;=0,0,IF(F371&lt;=15000,F371,IF(F371&lt;=40000,ROUNDUP(F371/2,0)+7500,IF(F371&lt;=70000,ROUNDUP(F371/4,0)+17500,35000)))),MIN(IF(E371&lt;=0,0,IF(E371&lt;=12000,E371,IF(E371&lt;=32000,ROUNDUP(E371/2,0)+6000,IF(E371&lt;=56000,ROUNDUP(E371/4,0)+14000,28000))))+IF(F371&lt;=0,0,IF(F371&lt;=15000,F371,IF(F371&lt;=40000,ROUNDUP(F371/2,0)+7500,IF(F371&lt;=70000,ROUNDUP(F371/4,0)+17500,35000)))),28000))))</f>
        <v/>
      </c>
      <c r="T371" s="18">
        <f>IF(G371&lt;=0,0,IF(G371&lt;=12000,G371,IF(G371&lt;=32000,ROUNDUP(G371/2,0)+6000,IF(G371&lt;=56000,ROUNDUP(G371/4,0)+14000,28000))))</f>
        <v/>
      </c>
      <c r="U371" s="18">
        <f>IF(I371&lt;=0,IF(H371&lt;=0,0,IF(H371&lt;=12000,H371,IF(H371&lt;=32000,ROUNDUP(H371/2,0)+6000,IF(H371&lt;=56000,ROUNDUP(H371/4,0)+14000,28000)))),IF(H371&lt;=0,IF(I371&lt;=0,0,IF(I371&lt;=15000,I371,IF(I371&lt;=40000,ROUNDUP(I371/2,0)+7500,IF(I371&lt;=70000,ROUNDUP(I371/4,0)+17500,35000)))),MAX(IF(I371&lt;=0,0,IF(I371&lt;=15000,I371,IF(I371&lt;=40000,ROUNDUP(I371/2,0)+7500,IF(I371&lt;=70000,ROUNDUP(I371/4,0)+17500,35000)))),MIN(IF(H371&lt;=0,0,IF(H371&lt;=12000,H371,IF(H371&lt;=32000,ROUNDUP(H371/2,0)+6000,IF(H371&lt;=56000,ROUNDUP(H371/4,0)+14000,28000))))+IF(I371&lt;=0,0,IF(I371&lt;=15000,I371,IF(I371&lt;=40000,ROUNDUP(I371/2,0)+7500,IF(I371&lt;=70000,ROUNDUP(I371/4,0)+17500,35000)))),28000))))</f>
        <v/>
      </c>
      <c r="V371" s="18">
        <f>MIN(70000,S371+T371+U371)</f>
        <v/>
      </c>
      <c r="W371" s="18">
        <f>MAX(0,ROUNDDOWN(M371-J371-N371-K371-0,-3))</f>
        <v/>
      </c>
      <c r="X371" s="18">
        <f>MAX(0,ROUNDDOWN(M371-J371-N371-K371-R371,-3))</f>
        <v/>
      </c>
      <c r="Y371" s="18">
        <f>IF(W371&lt;=0,0,ROUNDDOWN((W371*LOOKUP(W371,{0,1950001,3300001,6950001,9000001,18000001,40000001},{0.05,0.1,0.2,0.23,0.33,0.4,0.45})-LOOKUP(W371,{0,1950001,3300001,6950001,9000001,18000001,40000001},{0,97500,427500,636000,1536000,2796000,4796000}))*1.021,-2))</f>
        <v/>
      </c>
      <c r="Z371" s="18">
        <f>IF(X371&lt;=0,0,ROUNDDOWN((X371*LOOKUP(X371,{0,1950001,3300001,6950001,9000001,18000001,40000001},{0.05,0.1,0.2,0.23,0.33,0.4,0.45})-LOOKUP(X371,{0,1950001,3300001,6950001,9000001,18000001,40000001},{0,97500,427500,636000,1536000,2796000,4796000}))*1.021,-2))</f>
        <v/>
      </c>
      <c r="AA371" s="18">
        <f>MAX(0,ROUNDDOWN(M371-J371-430000-L371-0,-3))</f>
        <v/>
      </c>
      <c r="AB371" s="18">
        <f>MAX(0,ROUNDDOWN(M371-J371-430000-L371-V371,-3))</f>
        <v/>
      </c>
      <c r="AC371" s="18">
        <f>IF(M371&lt;=450000,0,MAX(0,ROUNDDOWN(AA371*0.06-MIN(50000,AA371)*0.03,-2))+MAX(0,ROUNDDOWN(AA371*0.04-MIN(50000,AA371)*0.02,-2)))</f>
        <v/>
      </c>
      <c r="AD371" s="18">
        <f>IF(M371&lt;=450000,0,MAX(0,ROUNDDOWN(AB371*0.06-MIN(50000,AB371)*0.03,-2))+MAX(0,ROUNDDOWN(AB371*0.04-MIN(50000,AB371)*0.02,-2)))</f>
        <v/>
      </c>
      <c r="AE371" s="18">
        <f>Y371-Z371</f>
        <v/>
      </c>
      <c r="AF371" s="18">
        <f>AC371-AD371</f>
        <v/>
      </c>
      <c r="AG371" s="18">
        <f>AE371+AF371</f>
        <v/>
      </c>
      <c r="AH371" s="20">
        <f>IF(W371&lt;=0,0,LOOKUP(W371,{0,1950001,3300001,6950001,9000001,18000001,40000001},{0.05,0.1,0.2,0.23,0.33,0.4,0.45}))</f>
        <v/>
      </c>
    </row>
    <row r="372">
      <c r="A372" t="inlineStr">
        <is>
          <t>1万円刻み 3区分8万円ずつ</t>
        </is>
      </c>
      <c r="B372" s="18">
        <f>'4_1万円刻み'!$A$98</f>
        <v/>
      </c>
      <c r="C372" s="19" t="n">
        <v>2026</v>
      </c>
      <c r="D372" t="inlineStr">
        <is>
          <t>いいえ</t>
        </is>
      </c>
      <c r="E372" s="18" t="n">
        <v>80000</v>
      </c>
      <c r="F372" s="18" t="n">
        <v>0</v>
      </c>
      <c r="G372" s="18" t="n">
        <v>80000</v>
      </c>
      <c r="H372" s="18" t="n">
        <v>80000</v>
      </c>
      <c r="I372" s="18" t="n">
        <v>0</v>
      </c>
      <c r="J372" s="18">
        <f>ROUND(MIN(B372/12,650000)*12*0.0915+MIN(B372/12,1390000)*12*(0.0504+0)+B372*0.005,0)</f>
        <v/>
      </c>
      <c r="K372" s="18" t="n">
        <v>0</v>
      </c>
      <c r="L372" s="18" t="n">
        <v>0</v>
      </c>
      <c r="M372" s="18">
        <f>ROUND(IF(C372&gt;=2026,IF(B372&lt;741000,0,IF(B372&lt;2191000,B372-740000,IF(B372&lt;2193000,1451000,IF(B372&lt;2196000,1453000,IF(B372&lt;2200000,1456000,IF(B372&lt;3600000,ROUNDDOWN(B372/4,-3)*2.8-80000,IF(B372&lt;6600000,ROUNDDOWN(B372/4,-3)*3.2-440000,IF(B372&lt;8500000,ROUNDDOWN(B372*0.9,0)-1100000,B372-1950000)))))))),IF(B372&lt;651000,0,IF(B372&lt;1900000,B372-650000,IF(B372&lt;3600000,ROUNDDOWN(B372/4,-3)*2.8-80000,IF(B372&lt;6600000,ROUNDDOWN(B372/4,-3)*3.2-440000,IF(B372&lt;8500000,ROUNDDOWN(B372*0.9,0)-1100000,B372-1950000)))))),0)</f>
        <v/>
      </c>
      <c r="N372" s="18">
        <f>IF(M372&gt;23500000,NA(),IF(C372&gt;=2026,IF(M372&lt;=4890000,1040000,IF(M372&lt;=6550000,670000,620000)),IF(M372&lt;=1320000,950000,IF(M372&lt;=3360000,880000,IF(M372&lt;=4890000,680000,IF(M372&lt;=6550000,630000,580000))))))</f>
        <v/>
      </c>
      <c r="O372" s="18">
        <f>IF(F372&lt;=0,IF(AND(D372="はい",C372&gt;=2026,C372&lt;=2027),IF(E372&lt;=0,0,IF(E372&lt;=30000,E372,IF(E372&lt;=60000,ROUNDUP(E372/2,0)+15000,IF(E372&lt;=120000,ROUNDUP(E372/4,0)+30000,60000)))),IF(E372&lt;=0,0,IF(E372&lt;=20000,E372,IF(E372&lt;=40000,ROUNDUP(E372/2,0)+10000,IF(E372&lt;=80000,ROUNDUP(E372/4,0)+20000,40000))))),IF(E372&lt;=0,IF(F372&lt;=0,0,IF(F372&lt;=25000,F372,IF(F372&lt;=50000,ROUNDUP(F372/2,0)+12500,IF(F372&lt;=100000,ROUNDUP(F372/4,0)+25000,50000)))),MAX(IF(F372&lt;=0,0,IF(F372&lt;=25000,F372,IF(F372&lt;=50000,ROUNDUP(F372/2,0)+12500,IF(F372&lt;=100000,ROUNDUP(F372/4,0)+25000,50000)))),MIN(IF(AND(D372="はい",C372&gt;=2026,C372&lt;=2027),IF(E372&lt;=0,0,IF(E372&lt;=30000,E372,IF(E372&lt;=60000,ROUNDUP(E372/2,0)+15000,IF(E372&lt;=120000,ROUNDUP(E372/4,0)+30000,60000)))),IF(E372&lt;=0,0,IF(E372&lt;=20000,E372,IF(E372&lt;=40000,ROUNDUP(E372/2,0)+10000,IF(E372&lt;=80000,ROUNDUP(E372/4,0)+20000,40000)))))+IF(F372&lt;=0,0,IF(F372&lt;=25000,F372,IF(F372&lt;=50000,ROUNDUP(F372/2,0)+12500,IF(F372&lt;=100000,ROUNDUP(F372/4,0)+25000,50000)))),IF(AND(D372="はい",C372&gt;=2026,C372&lt;=2027),60000,40000)))))</f>
        <v/>
      </c>
      <c r="P372" s="18">
        <f>IF(G372&lt;=0,0,IF(G372&lt;=20000,G372,IF(G372&lt;=40000,ROUNDUP(G372/2,0)+10000,IF(G372&lt;=80000,ROUNDUP(G372/4,0)+20000,40000))))</f>
        <v/>
      </c>
      <c r="Q372" s="18">
        <f>IF(I372&lt;=0,IF(H372&lt;=0,0,IF(H372&lt;=20000,H372,IF(H372&lt;=40000,ROUNDUP(H372/2,0)+10000,IF(H372&lt;=80000,ROUNDUP(H372/4,0)+20000,40000)))),IF(H372&lt;=0,IF(I372&lt;=0,0,IF(I372&lt;=25000,I372,IF(I372&lt;=50000,ROUNDUP(I372/2,0)+12500,IF(I372&lt;=100000,ROUNDUP(I372/4,0)+25000,50000)))),MAX(IF(I372&lt;=0,0,IF(I372&lt;=25000,I372,IF(I372&lt;=50000,ROUNDUP(I372/2,0)+12500,IF(I372&lt;=100000,ROUNDUP(I372/4,0)+25000,50000)))),MIN(IF(H372&lt;=0,0,IF(H372&lt;=20000,H372,IF(H372&lt;=40000,ROUNDUP(H372/2,0)+10000,IF(H372&lt;=80000,ROUNDUP(H372/4,0)+20000,40000))))+IF(I372&lt;=0,0,IF(I372&lt;=25000,I372,IF(I372&lt;=50000,ROUNDUP(I372/2,0)+12500,IF(I372&lt;=100000,ROUNDUP(I372/4,0)+25000,50000)))),40000))))</f>
        <v/>
      </c>
      <c r="R372" s="18">
        <f>MIN(120000,O372+P372+Q372)</f>
        <v/>
      </c>
      <c r="S372" s="18">
        <f>IF(F372&lt;=0,IF(E372&lt;=0,0,IF(E372&lt;=12000,E372,IF(E372&lt;=32000,ROUNDUP(E372/2,0)+6000,IF(E372&lt;=56000,ROUNDUP(E372/4,0)+14000,28000)))),IF(E372&lt;=0,IF(F372&lt;=0,0,IF(F372&lt;=15000,F372,IF(F372&lt;=40000,ROUNDUP(F372/2,0)+7500,IF(F372&lt;=70000,ROUNDUP(F372/4,0)+17500,35000)))),MAX(IF(F372&lt;=0,0,IF(F372&lt;=15000,F372,IF(F372&lt;=40000,ROUNDUP(F372/2,0)+7500,IF(F372&lt;=70000,ROUNDUP(F372/4,0)+17500,35000)))),MIN(IF(E372&lt;=0,0,IF(E372&lt;=12000,E372,IF(E372&lt;=32000,ROUNDUP(E372/2,0)+6000,IF(E372&lt;=56000,ROUNDUP(E372/4,0)+14000,28000))))+IF(F372&lt;=0,0,IF(F372&lt;=15000,F372,IF(F372&lt;=40000,ROUNDUP(F372/2,0)+7500,IF(F372&lt;=70000,ROUNDUP(F372/4,0)+17500,35000)))),28000))))</f>
        <v/>
      </c>
      <c r="T372" s="18">
        <f>IF(G372&lt;=0,0,IF(G372&lt;=12000,G372,IF(G372&lt;=32000,ROUNDUP(G372/2,0)+6000,IF(G372&lt;=56000,ROUNDUP(G372/4,0)+14000,28000))))</f>
        <v/>
      </c>
      <c r="U372" s="18">
        <f>IF(I372&lt;=0,IF(H372&lt;=0,0,IF(H372&lt;=12000,H372,IF(H372&lt;=32000,ROUNDUP(H372/2,0)+6000,IF(H372&lt;=56000,ROUNDUP(H372/4,0)+14000,28000)))),IF(H372&lt;=0,IF(I372&lt;=0,0,IF(I372&lt;=15000,I372,IF(I372&lt;=40000,ROUNDUP(I372/2,0)+7500,IF(I372&lt;=70000,ROUNDUP(I372/4,0)+17500,35000)))),MAX(IF(I372&lt;=0,0,IF(I372&lt;=15000,I372,IF(I372&lt;=40000,ROUNDUP(I372/2,0)+7500,IF(I372&lt;=70000,ROUNDUP(I372/4,0)+17500,35000)))),MIN(IF(H372&lt;=0,0,IF(H372&lt;=12000,H372,IF(H372&lt;=32000,ROUNDUP(H372/2,0)+6000,IF(H372&lt;=56000,ROUNDUP(H372/4,0)+14000,28000))))+IF(I372&lt;=0,0,IF(I372&lt;=15000,I372,IF(I372&lt;=40000,ROUNDUP(I372/2,0)+7500,IF(I372&lt;=70000,ROUNDUP(I372/4,0)+17500,35000)))),28000))))</f>
        <v/>
      </c>
      <c r="V372" s="18">
        <f>MIN(70000,S372+T372+U372)</f>
        <v/>
      </c>
      <c r="W372" s="18">
        <f>MAX(0,ROUNDDOWN(M372-J372-N372-K372-0,-3))</f>
        <v/>
      </c>
      <c r="X372" s="18">
        <f>MAX(0,ROUNDDOWN(M372-J372-N372-K372-R372,-3))</f>
        <v/>
      </c>
      <c r="Y372" s="18">
        <f>IF(W372&lt;=0,0,ROUNDDOWN((W372*LOOKUP(W372,{0,1950001,3300001,6950001,9000001,18000001,40000001},{0.05,0.1,0.2,0.23,0.33,0.4,0.45})-LOOKUP(W372,{0,1950001,3300001,6950001,9000001,18000001,40000001},{0,97500,427500,636000,1536000,2796000,4796000}))*1.021,-2))</f>
        <v/>
      </c>
      <c r="Z372" s="18">
        <f>IF(X372&lt;=0,0,ROUNDDOWN((X372*LOOKUP(X372,{0,1950001,3300001,6950001,9000001,18000001,40000001},{0.05,0.1,0.2,0.23,0.33,0.4,0.45})-LOOKUP(X372,{0,1950001,3300001,6950001,9000001,18000001,40000001},{0,97500,427500,636000,1536000,2796000,4796000}))*1.021,-2))</f>
        <v/>
      </c>
      <c r="AA372" s="18">
        <f>MAX(0,ROUNDDOWN(M372-J372-430000-L372-0,-3))</f>
        <v/>
      </c>
      <c r="AB372" s="18">
        <f>MAX(0,ROUNDDOWN(M372-J372-430000-L372-V372,-3))</f>
        <v/>
      </c>
      <c r="AC372" s="18">
        <f>IF(M372&lt;=450000,0,MAX(0,ROUNDDOWN(AA372*0.06-MIN(50000,AA372)*0.03,-2))+MAX(0,ROUNDDOWN(AA372*0.04-MIN(50000,AA372)*0.02,-2)))</f>
        <v/>
      </c>
      <c r="AD372" s="18">
        <f>IF(M372&lt;=450000,0,MAX(0,ROUNDDOWN(AB372*0.06-MIN(50000,AB372)*0.03,-2))+MAX(0,ROUNDDOWN(AB372*0.04-MIN(50000,AB372)*0.02,-2)))</f>
        <v/>
      </c>
      <c r="AE372" s="18">
        <f>Y372-Z372</f>
        <v/>
      </c>
      <c r="AF372" s="18">
        <f>AC372-AD372</f>
        <v/>
      </c>
      <c r="AG372" s="18">
        <f>AE372+AF372</f>
        <v/>
      </c>
      <c r="AH372" s="20">
        <f>IF(W372&lt;=0,0,LOOKUP(W372,{0,1950001,3300001,6950001,9000001,18000001,40000001},{0.05,0.1,0.2,0.23,0.33,0.4,0.45}))</f>
        <v/>
      </c>
    </row>
    <row r="373">
      <c r="A373" t="inlineStr">
        <is>
          <t>1万円刻み 一般8万円</t>
        </is>
      </c>
      <c r="B373" s="18">
        <f>'4_1万円刻み'!$A$98</f>
        <v/>
      </c>
      <c r="C373" s="19" t="n">
        <v>2026</v>
      </c>
      <c r="D373" t="inlineStr">
        <is>
          <t>いいえ</t>
        </is>
      </c>
      <c r="E373" s="18" t="n">
        <v>80000</v>
      </c>
      <c r="F373" s="18" t="n">
        <v>0</v>
      </c>
      <c r="G373" s="18" t="n">
        <v>0</v>
      </c>
      <c r="H373" s="18" t="n">
        <v>0</v>
      </c>
      <c r="I373" s="18" t="n">
        <v>0</v>
      </c>
      <c r="J373" s="18">
        <f>ROUND(MIN(B373/12,650000)*12*0.0915+MIN(B373/12,1390000)*12*(0.0504+0)+B373*0.005,0)</f>
        <v/>
      </c>
      <c r="K373" s="18" t="n">
        <v>0</v>
      </c>
      <c r="L373" s="18" t="n">
        <v>0</v>
      </c>
      <c r="M373" s="18">
        <f>ROUND(IF(C373&gt;=2026,IF(B373&lt;741000,0,IF(B373&lt;2191000,B373-740000,IF(B373&lt;2193000,1451000,IF(B373&lt;2196000,1453000,IF(B373&lt;2200000,1456000,IF(B373&lt;3600000,ROUNDDOWN(B373/4,-3)*2.8-80000,IF(B373&lt;6600000,ROUNDDOWN(B373/4,-3)*3.2-440000,IF(B373&lt;8500000,ROUNDDOWN(B373*0.9,0)-1100000,B373-1950000)))))))),IF(B373&lt;651000,0,IF(B373&lt;1900000,B373-650000,IF(B373&lt;3600000,ROUNDDOWN(B373/4,-3)*2.8-80000,IF(B373&lt;6600000,ROUNDDOWN(B373/4,-3)*3.2-440000,IF(B373&lt;8500000,ROUNDDOWN(B373*0.9,0)-1100000,B373-1950000)))))),0)</f>
        <v/>
      </c>
      <c r="N373" s="18">
        <f>IF(M373&gt;23500000,NA(),IF(C373&gt;=2026,IF(M373&lt;=4890000,1040000,IF(M373&lt;=6550000,670000,620000)),IF(M373&lt;=1320000,950000,IF(M373&lt;=3360000,880000,IF(M373&lt;=4890000,680000,IF(M373&lt;=6550000,630000,580000))))))</f>
        <v/>
      </c>
      <c r="O373" s="18">
        <f>IF(F373&lt;=0,IF(AND(D373="はい",C373&gt;=2026,C373&lt;=2027),IF(E373&lt;=0,0,IF(E373&lt;=30000,E373,IF(E373&lt;=60000,ROUNDUP(E373/2,0)+15000,IF(E373&lt;=120000,ROUNDUP(E373/4,0)+30000,60000)))),IF(E373&lt;=0,0,IF(E373&lt;=20000,E373,IF(E373&lt;=40000,ROUNDUP(E373/2,0)+10000,IF(E373&lt;=80000,ROUNDUP(E373/4,0)+20000,40000))))),IF(E373&lt;=0,IF(F373&lt;=0,0,IF(F373&lt;=25000,F373,IF(F373&lt;=50000,ROUNDUP(F373/2,0)+12500,IF(F373&lt;=100000,ROUNDUP(F373/4,0)+25000,50000)))),MAX(IF(F373&lt;=0,0,IF(F373&lt;=25000,F373,IF(F373&lt;=50000,ROUNDUP(F373/2,0)+12500,IF(F373&lt;=100000,ROUNDUP(F373/4,0)+25000,50000)))),MIN(IF(AND(D373="はい",C373&gt;=2026,C373&lt;=2027),IF(E373&lt;=0,0,IF(E373&lt;=30000,E373,IF(E373&lt;=60000,ROUNDUP(E373/2,0)+15000,IF(E373&lt;=120000,ROUNDUP(E373/4,0)+30000,60000)))),IF(E373&lt;=0,0,IF(E373&lt;=20000,E373,IF(E373&lt;=40000,ROUNDUP(E373/2,0)+10000,IF(E373&lt;=80000,ROUNDUP(E373/4,0)+20000,40000)))))+IF(F373&lt;=0,0,IF(F373&lt;=25000,F373,IF(F373&lt;=50000,ROUNDUP(F373/2,0)+12500,IF(F373&lt;=100000,ROUNDUP(F373/4,0)+25000,50000)))),IF(AND(D373="はい",C373&gt;=2026,C373&lt;=2027),60000,40000)))))</f>
        <v/>
      </c>
      <c r="P373" s="18">
        <f>IF(G373&lt;=0,0,IF(G373&lt;=20000,G373,IF(G373&lt;=40000,ROUNDUP(G373/2,0)+10000,IF(G373&lt;=80000,ROUNDUP(G373/4,0)+20000,40000))))</f>
        <v/>
      </c>
      <c r="Q373" s="18">
        <f>IF(I373&lt;=0,IF(H373&lt;=0,0,IF(H373&lt;=20000,H373,IF(H373&lt;=40000,ROUNDUP(H373/2,0)+10000,IF(H373&lt;=80000,ROUNDUP(H373/4,0)+20000,40000)))),IF(H373&lt;=0,IF(I373&lt;=0,0,IF(I373&lt;=25000,I373,IF(I373&lt;=50000,ROUNDUP(I373/2,0)+12500,IF(I373&lt;=100000,ROUNDUP(I373/4,0)+25000,50000)))),MAX(IF(I373&lt;=0,0,IF(I373&lt;=25000,I373,IF(I373&lt;=50000,ROUNDUP(I373/2,0)+12500,IF(I373&lt;=100000,ROUNDUP(I373/4,0)+25000,50000)))),MIN(IF(H373&lt;=0,0,IF(H373&lt;=20000,H373,IF(H373&lt;=40000,ROUNDUP(H373/2,0)+10000,IF(H373&lt;=80000,ROUNDUP(H373/4,0)+20000,40000))))+IF(I373&lt;=0,0,IF(I373&lt;=25000,I373,IF(I373&lt;=50000,ROUNDUP(I373/2,0)+12500,IF(I373&lt;=100000,ROUNDUP(I373/4,0)+25000,50000)))),40000))))</f>
        <v/>
      </c>
      <c r="R373" s="18">
        <f>MIN(120000,O373+P373+Q373)</f>
        <v/>
      </c>
      <c r="S373" s="18">
        <f>IF(F373&lt;=0,IF(E373&lt;=0,0,IF(E373&lt;=12000,E373,IF(E373&lt;=32000,ROUNDUP(E373/2,0)+6000,IF(E373&lt;=56000,ROUNDUP(E373/4,0)+14000,28000)))),IF(E373&lt;=0,IF(F373&lt;=0,0,IF(F373&lt;=15000,F373,IF(F373&lt;=40000,ROUNDUP(F373/2,0)+7500,IF(F373&lt;=70000,ROUNDUP(F373/4,0)+17500,35000)))),MAX(IF(F373&lt;=0,0,IF(F373&lt;=15000,F373,IF(F373&lt;=40000,ROUNDUP(F373/2,0)+7500,IF(F373&lt;=70000,ROUNDUP(F373/4,0)+17500,35000)))),MIN(IF(E373&lt;=0,0,IF(E373&lt;=12000,E373,IF(E373&lt;=32000,ROUNDUP(E373/2,0)+6000,IF(E373&lt;=56000,ROUNDUP(E373/4,0)+14000,28000))))+IF(F373&lt;=0,0,IF(F373&lt;=15000,F373,IF(F373&lt;=40000,ROUNDUP(F373/2,0)+7500,IF(F373&lt;=70000,ROUNDUP(F373/4,0)+17500,35000)))),28000))))</f>
        <v/>
      </c>
      <c r="T373" s="18">
        <f>IF(G373&lt;=0,0,IF(G373&lt;=12000,G373,IF(G373&lt;=32000,ROUNDUP(G373/2,0)+6000,IF(G373&lt;=56000,ROUNDUP(G373/4,0)+14000,28000))))</f>
        <v/>
      </c>
      <c r="U373" s="18">
        <f>IF(I373&lt;=0,IF(H373&lt;=0,0,IF(H373&lt;=12000,H373,IF(H373&lt;=32000,ROUNDUP(H373/2,0)+6000,IF(H373&lt;=56000,ROUNDUP(H373/4,0)+14000,28000)))),IF(H373&lt;=0,IF(I373&lt;=0,0,IF(I373&lt;=15000,I373,IF(I373&lt;=40000,ROUNDUP(I373/2,0)+7500,IF(I373&lt;=70000,ROUNDUP(I373/4,0)+17500,35000)))),MAX(IF(I373&lt;=0,0,IF(I373&lt;=15000,I373,IF(I373&lt;=40000,ROUNDUP(I373/2,0)+7500,IF(I373&lt;=70000,ROUNDUP(I373/4,0)+17500,35000)))),MIN(IF(H373&lt;=0,0,IF(H373&lt;=12000,H373,IF(H373&lt;=32000,ROUNDUP(H373/2,0)+6000,IF(H373&lt;=56000,ROUNDUP(H373/4,0)+14000,28000))))+IF(I373&lt;=0,0,IF(I373&lt;=15000,I373,IF(I373&lt;=40000,ROUNDUP(I373/2,0)+7500,IF(I373&lt;=70000,ROUNDUP(I373/4,0)+17500,35000)))),28000))))</f>
        <v/>
      </c>
      <c r="V373" s="18">
        <f>MIN(70000,S373+T373+U373)</f>
        <v/>
      </c>
      <c r="W373" s="18">
        <f>MAX(0,ROUNDDOWN(M373-J373-N373-K373-0,-3))</f>
        <v/>
      </c>
      <c r="X373" s="18">
        <f>MAX(0,ROUNDDOWN(M373-J373-N373-K373-R373,-3))</f>
        <v/>
      </c>
      <c r="Y373" s="18">
        <f>IF(W373&lt;=0,0,ROUNDDOWN((W373*LOOKUP(W373,{0,1950001,3300001,6950001,9000001,18000001,40000001},{0.05,0.1,0.2,0.23,0.33,0.4,0.45})-LOOKUP(W373,{0,1950001,3300001,6950001,9000001,18000001,40000001},{0,97500,427500,636000,1536000,2796000,4796000}))*1.021,-2))</f>
        <v/>
      </c>
      <c r="Z373" s="18">
        <f>IF(X373&lt;=0,0,ROUNDDOWN((X373*LOOKUP(X373,{0,1950001,3300001,6950001,9000001,18000001,40000001},{0.05,0.1,0.2,0.23,0.33,0.4,0.45})-LOOKUP(X373,{0,1950001,3300001,6950001,9000001,18000001,40000001},{0,97500,427500,636000,1536000,2796000,4796000}))*1.021,-2))</f>
        <v/>
      </c>
      <c r="AA373" s="18">
        <f>MAX(0,ROUNDDOWN(M373-J373-430000-L373-0,-3))</f>
        <v/>
      </c>
      <c r="AB373" s="18">
        <f>MAX(0,ROUNDDOWN(M373-J373-430000-L373-V373,-3))</f>
        <v/>
      </c>
      <c r="AC373" s="18">
        <f>IF(M373&lt;=450000,0,MAX(0,ROUNDDOWN(AA373*0.06-MIN(50000,AA373)*0.03,-2))+MAX(0,ROUNDDOWN(AA373*0.04-MIN(50000,AA373)*0.02,-2)))</f>
        <v/>
      </c>
      <c r="AD373" s="18">
        <f>IF(M373&lt;=450000,0,MAX(0,ROUNDDOWN(AB373*0.06-MIN(50000,AB373)*0.03,-2))+MAX(0,ROUNDDOWN(AB373*0.04-MIN(50000,AB373)*0.02,-2)))</f>
        <v/>
      </c>
      <c r="AE373" s="18">
        <f>Y373-Z373</f>
        <v/>
      </c>
      <c r="AF373" s="18">
        <f>AC373-AD373</f>
        <v/>
      </c>
      <c r="AG373" s="18">
        <f>AE373+AF373</f>
        <v/>
      </c>
      <c r="AH373" s="20">
        <f>IF(W373&lt;=0,0,LOOKUP(W373,{0,1950001,3300001,6950001,9000001,18000001,40000001},{0.05,0.1,0.2,0.23,0.33,0.4,0.45}))</f>
        <v/>
      </c>
    </row>
    <row r="374">
      <c r="A374" t="inlineStr">
        <is>
          <t>1万円刻み 特例あり一般12万円</t>
        </is>
      </c>
      <c r="B374" s="18">
        <f>'4_1万円刻み'!$A$98</f>
        <v/>
      </c>
      <c r="C374" s="19" t="n">
        <v>2026</v>
      </c>
      <c r="D374" t="inlineStr">
        <is>
          <t>はい</t>
        </is>
      </c>
      <c r="E374" s="18" t="n">
        <v>120000</v>
      </c>
      <c r="F374" s="18" t="n">
        <v>0</v>
      </c>
      <c r="G374" s="18" t="n">
        <v>0</v>
      </c>
      <c r="H374" s="18" t="n">
        <v>0</v>
      </c>
      <c r="I374" s="18" t="n">
        <v>0</v>
      </c>
      <c r="J374" s="18">
        <f>ROUND(MIN(B374/12,650000)*12*0.0915+MIN(B374/12,1390000)*12*(0.0504+0)+B374*0.005,0)</f>
        <v/>
      </c>
      <c r="K374" s="18" t="n">
        <v>0</v>
      </c>
      <c r="L374" s="18" t="n">
        <v>0</v>
      </c>
      <c r="M374" s="18">
        <f>ROUND(IF(C374&gt;=2026,IF(B374&lt;741000,0,IF(B374&lt;2191000,B374-740000,IF(B374&lt;2193000,1451000,IF(B374&lt;2196000,1453000,IF(B374&lt;2200000,1456000,IF(B374&lt;3600000,ROUNDDOWN(B374/4,-3)*2.8-80000,IF(B374&lt;6600000,ROUNDDOWN(B374/4,-3)*3.2-440000,IF(B374&lt;8500000,ROUNDDOWN(B374*0.9,0)-1100000,B374-1950000)))))))),IF(B374&lt;651000,0,IF(B374&lt;1900000,B374-650000,IF(B374&lt;3600000,ROUNDDOWN(B374/4,-3)*2.8-80000,IF(B374&lt;6600000,ROUNDDOWN(B374/4,-3)*3.2-440000,IF(B374&lt;8500000,ROUNDDOWN(B374*0.9,0)-1100000,B374-1950000)))))),0)</f>
        <v/>
      </c>
      <c r="N374" s="18">
        <f>IF(M374&gt;23500000,NA(),IF(C374&gt;=2026,IF(M374&lt;=4890000,1040000,IF(M374&lt;=6550000,670000,620000)),IF(M374&lt;=1320000,950000,IF(M374&lt;=3360000,880000,IF(M374&lt;=4890000,680000,IF(M374&lt;=6550000,630000,580000))))))</f>
        <v/>
      </c>
      <c r="O374" s="18">
        <f>IF(F374&lt;=0,IF(AND(D374="はい",C374&gt;=2026,C374&lt;=2027),IF(E374&lt;=0,0,IF(E374&lt;=30000,E374,IF(E374&lt;=60000,ROUNDUP(E374/2,0)+15000,IF(E374&lt;=120000,ROUNDUP(E374/4,0)+30000,60000)))),IF(E374&lt;=0,0,IF(E374&lt;=20000,E374,IF(E374&lt;=40000,ROUNDUP(E374/2,0)+10000,IF(E374&lt;=80000,ROUNDUP(E374/4,0)+20000,40000))))),IF(E374&lt;=0,IF(F374&lt;=0,0,IF(F374&lt;=25000,F374,IF(F374&lt;=50000,ROUNDUP(F374/2,0)+12500,IF(F374&lt;=100000,ROUNDUP(F374/4,0)+25000,50000)))),MAX(IF(F374&lt;=0,0,IF(F374&lt;=25000,F374,IF(F374&lt;=50000,ROUNDUP(F374/2,0)+12500,IF(F374&lt;=100000,ROUNDUP(F374/4,0)+25000,50000)))),MIN(IF(AND(D374="はい",C374&gt;=2026,C374&lt;=2027),IF(E374&lt;=0,0,IF(E374&lt;=30000,E374,IF(E374&lt;=60000,ROUNDUP(E374/2,0)+15000,IF(E374&lt;=120000,ROUNDUP(E374/4,0)+30000,60000)))),IF(E374&lt;=0,0,IF(E374&lt;=20000,E374,IF(E374&lt;=40000,ROUNDUP(E374/2,0)+10000,IF(E374&lt;=80000,ROUNDUP(E374/4,0)+20000,40000)))))+IF(F374&lt;=0,0,IF(F374&lt;=25000,F374,IF(F374&lt;=50000,ROUNDUP(F374/2,0)+12500,IF(F374&lt;=100000,ROUNDUP(F374/4,0)+25000,50000)))),IF(AND(D374="はい",C374&gt;=2026,C374&lt;=2027),60000,40000)))))</f>
        <v/>
      </c>
      <c r="P374" s="18">
        <f>IF(G374&lt;=0,0,IF(G374&lt;=20000,G374,IF(G374&lt;=40000,ROUNDUP(G374/2,0)+10000,IF(G374&lt;=80000,ROUNDUP(G374/4,0)+20000,40000))))</f>
        <v/>
      </c>
      <c r="Q374" s="18">
        <f>IF(I374&lt;=0,IF(H374&lt;=0,0,IF(H374&lt;=20000,H374,IF(H374&lt;=40000,ROUNDUP(H374/2,0)+10000,IF(H374&lt;=80000,ROUNDUP(H374/4,0)+20000,40000)))),IF(H374&lt;=0,IF(I374&lt;=0,0,IF(I374&lt;=25000,I374,IF(I374&lt;=50000,ROUNDUP(I374/2,0)+12500,IF(I374&lt;=100000,ROUNDUP(I374/4,0)+25000,50000)))),MAX(IF(I374&lt;=0,0,IF(I374&lt;=25000,I374,IF(I374&lt;=50000,ROUNDUP(I374/2,0)+12500,IF(I374&lt;=100000,ROUNDUP(I374/4,0)+25000,50000)))),MIN(IF(H374&lt;=0,0,IF(H374&lt;=20000,H374,IF(H374&lt;=40000,ROUNDUP(H374/2,0)+10000,IF(H374&lt;=80000,ROUNDUP(H374/4,0)+20000,40000))))+IF(I374&lt;=0,0,IF(I374&lt;=25000,I374,IF(I374&lt;=50000,ROUNDUP(I374/2,0)+12500,IF(I374&lt;=100000,ROUNDUP(I374/4,0)+25000,50000)))),40000))))</f>
        <v/>
      </c>
      <c r="R374" s="18">
        <f>MIN(120000,O374+P374+Q374)</f>
        <v/>
      </c>
      <c r="S374" s="18">
        <f>IF(F374&lt;=0,IF(E374&lt;=0,0,IF(E374&lt;=12000,E374,IF(E374&lt;=32000,ROUNDUP(E374/2,0)+6000,IF(E374&lt;=56000,ROUNDUP(E374/4,0)+14000,28000)))),IF(E374&lt;=0,IF(F374&lt;=0,0,IF(F374&lt;=15000,F374,IF(F374&lt;=40000,ROUNDUP(F374/2,0)+7500,IF(F374&lt;=70000,ROUNDUP(F374/4,0)+17500,35000)))),MAX(IF(F374&lt;=0,0,IF(F374&lt;=15000,F374,IF(F374&lt;=40000,ROUNDUP(F374/2,0)+7500,IF(F374&lt;=70000,ROUNDUP(F374/4,0)+17500,35000)))),MIN(IF(E374&lt;=0,0,IF(E374&lt;=12000,E374,IF(E374&lt;=32000,ROUNDUP(E374/2,0)+6000,IF(E374&lt;=56000,ROUNDUP(E374/4,0)+14000,28000))))+IF(F374&lt;=0,0,IF(F374&lt;=15000,F374,IF(F374&lt;=40000,ROUNDUP(F374/2,0)+7500,IF(F374&lt;=70000,ROUNDUP(F374/4,0)+17500,35000)))),28000))))</f>
        <v/>
      </c>
      <c r="T374" s="18">
        <f>IF(G374&lt;=0,0,IF(G374&lt;=12000,G374,IF(G374&lt;=32000,ROUNDUP(G374/2,0)+6000,IF(G374&lt;=56000,ROUNDUP(G374/4,0)+14000,28000))))</f>
        <v/>
      </c>
      <c r="U374" s="18">
        <f>IF(I374&lt;=0,IF(H374&lt;=0,0,IF(H374&lt;=12000,H374,IF(H374&lt;=32000,ROUNDUP(H374/2,0)+6000,IF(H374&lt;=56000,ROUNDUP(H374/4,0)+14000,28000)))),IF(H374&lt;=0,IF(I374&lt;=0,0,IF(I374&lt;=15000,I374,IF(I374&lt;=40000,ROUNDUP(I374/2,0)+7500,IF(I374&lt;=70000,ROUNDUP(I374/4,0)+17500,35000)))),MAX(IF(I374&lt;=0,0,IF(I374&lt;=15000,I374,IF(I374&lt;=40000,ROUNDUP(I374/2,0)+7500,IF(I374&lt;=70000,ROUNDUP(I374/4,0)+17500,35000)))),MIN(IF(H374&lt;=0,0,IF(H374&lt;=12000,H374,IF(H374&lt;=32000,ROUNDUP(H374/2,0)+6000,IF(H374&lt;=56000,ROUNDUP(H374/4,0)+14000,28000))))+IF(I374&lt;=0,0,IF(I374&lt;=15000,I374,IF(I374&lt;=40000,ROUNDUP(I374/2,0)+7500,IF(I374&lt;=70000,ROUNDUP(I374/4,0)+17500,35000)))),28000))))</f>
        <v/>
      </c>
      <c r="V374" s="18">
        <f>MIN(70000,S374+T374+U374)</f>
        <v/>
      </c>
      <c r="W374" s="18">
        <f>MAX(0,ROUNDDOWN(M374-J374-N374-K374-0,-3))</f>
        <v/>
      </c>
      <c r="X374" s="18">
        <f>MAX(0,ROUNDDOWN(M374-J374-N374-K374-R374,-3))</f>
        <v/>
      </c>
      <c r="Y374" s="18">
        <f>IF(W374&lt;=0,0,ROUNDDOWN((W374*LOOKUP(W374,{0,1950001,3300001,6950001,9000001,18000001,40000001},{0.05,0.1,0.2,0.23,0.33,0.4,0.45})-LOOKUP(W374,{0,1950001,3300001,6950001,9000001,18000001,40000001},{0,97500,427500,636000,1536000,2796000,4796000}))*1.021,-2))</f>
        <v/>
      </c>
      <c r="Z374" s="18">
        <f>IF(X374&lt;=0,0,ROUNDDOWN((X374*LOOKUP(X374,{0,1950001,3300001,6950001,9000001,18000001,40000001},{0.05,0.1,0.2,0.23,0.33,0.4,0.45})-LOOKUP(X374,{0,1950001,3300001,6950001,9000001,18000001,40000001},{0,97500,427500,636000,1536000,2796000,4796000}))*1.021,-2))</f>
        <v/>
      </c>
      <c r="AA374" s="18">
        <f>MAX(0,ROUNDDOWN(M374-J374-430000-L374-0,-3))</f>
        <v/>
      </c>
      <c r="AB374" s="18">
        <f>MAX(0,ROUNDDOWN(M374-J374-430000-L374-V374,-3))</f>
        <v/>
      </c>
      <c r="AC374" s="18">
        <f>IF(M374&lt;=450000,0,MAX(0,ROUNDDOWN(AA374*0.06-MIN(50000,AA374)*0.03,-2))+MAX(0,ROUNDDOWN(AA374*0.04-MIN(50000,AA374)*0.02,-2)))</f>
        <v/>
      </c>
      <c r="AD374" s="18">
        <f>IF(M374&lt;=450000,0,MAX(0,ROUNDDOWN(AB374*0.06-MIN(50000,AB374)*0.03,-2))+MAX(0,ROUNDDOWN(AB374*0.04-MIN(50000,AB374)*0.02,-2)))</f>
        <v/>
      </c>
      <c r="AE374" s="18">
        <f>Y374-Z374</f>
        <v/>
      </c>
      <c r="AF374" s="18">
        <f>AC374-AD374</f>
        <v/>
      </c>
      <c r="AG374" s="18">
        <f>AE374+AF374</f>
        <v/>
      </c>
      <c r="AH374" s="20">
        <f>IF(W374&lt;=0,0,LOOKUP(W374,{0,1950001,3300001,6950001,9000001,18000001,40000001},{0.05,0.1,0.2,0.23,0.33,0.4,0.45}))</f>
        <v/>
      </c>
    </row>
    <row r="375">
      <c r="A375" t="inlineStr">
        <is>
          <t>1万円刻み 3区分8万円ずつ</t>
        </is>
      </c>
      <c r="B375" s="18">
        <f>'4_1万円刻み'!$A$99</f>
        <v/>
      </c>
      <c r="C375" s="19" t="n">
        <v>2026</v>
      </c>
      <c r="D375" t="inlineStr">
        <is>
          <t>いいえ</t>
        </is>
      </c>
      <c r="E375" s="18" t="n">
        <v>80000</v>
      </c>
      <c r="F375" s="18" t="n">
        <v>0</v>
      </c>
      <c r="G375" s="18" t="n">
        <v>80000</v>
      </c>
      <c r="H375" s="18" t="n">
        <v>80000</v>
      </c>
      <c r="I375" s="18" t="n">
        <v>0</v>
      </c>
      <c r="J375" s="18">
        <f>ROUND(MIN(B375/12,650000)*12*0.0915+MIN(B375/12,1390000)*12*(0.0504+0)+B375*0.005,0)</f>
        <v/>
      </c>
      <c r="K375" s="18" t="n">
        <v>0</v>
      </c>
      <c r="L375" s="18" t="n">
        <v>0</v>
      </c>
      <c r="M375" s="18">
        <f>ROUND(IF(C375&gt;=2026,IF(B375&lt;741000,0,IF(B375&lt;2191000,B375-740000,IF(B375&lt;2193000,1451000,IF(B375&lt;2196000,1453000,IF(B375&lt;2200000,1456000,IF(B375&lt;3600000,ROUNDDOWN(B375/4,-3)*2.8-80000,IF(B375&lt;6600000,ROUNDDOWN(B375/4,-3)*3.2-440000,IF(B375&lt;8500000,ROUNDDOWN(B375*0.9,0)-1100000,B375-1950000)))))))),IF(B375&lt;651000,0,IF(B375&lt;1900000,B375-650000,IF(B375&lt;3600000,ROUNDDOWN(B375/4,-3)*2.8-80000,IF(B375&lt;6600000,ROUNDDOWN(B375/4,-3)*3.2-440000,IF(B375&lt;8500000,ROUNDDOWN(B375*0.9,0)-1100000,B375-1950000)))))),0)</f>
        <v/>
      </c>
      <c r="N375" s="18">
        <f>IF(M375&gt;23500000,NA(),IF(C375&gt;=2026,IF(M375&lt;=4890000,1040000,IF(M375&lt;=6550000,670000,620000)),IF(M375&lt;=1320000,950000,IF(M375&lt;=3360000,880000,IF(M375&lt;=4890000,680000,IF(M375&lt;=6550000,630000,580000))))))</f>
        <v/>
      </c>
      <c r="O375" s="18">
        <f>IF(F375&lt;=0,IF(AND(D375="はい",C375&gt;=2026,C375&lt;=2027),IF(E375&lt;=0,0,IF(E375&lt;=30000,E375,IF(E375&lt;=60000,ROUNDUP(E375/2,0)+15000,IF(E375&lt;=120000,ROUNDUP(E375/4,0)+30000,60000)))),IF(E375&lt;=0,0,IF(E375&lt;=20000,E375,IF(E375&lt;=40000,ROUNDUP(E375/2,0)+10000,IF(E375&lt;=80000,ROUNDUP(E375/4,0)+20000,40000))))),IF(E375&lt;=0,IF(F375&lt;=0,0,IF(F375&lt;=25000,F375,IF(F375&lt;=50000,ROUNDUP(F375/2,0)+12500,IF(F375&lt;=100000,ROUNDUP(F375/4,0)+25000,50000)))),MAX(IF(F375&lt;=0,0,IF(F375&lt;=25000,F375,IF(F375&lt;=50000,ROUNDUP(F375/2,0)+12500,IF(F375&lt;=100000,ROUNDUP(F375/4,0)+25000,50000)))),MIN(IF(AND(D375="はい",C375&gt;=2026,C375&lt;=2027),IF(E375&lt;=0,0,IF(E375&lt;=30000,E375,IF(E375&lt;=60000,ROUNDUP(E375/2,0)+15000,IF(E375&lt;=120000,ROUNDUP(E375/4,0)+30000,60000)))),IF(E375&lt;=0,0,IF(E375&lt;=20000,E375,IF(E375&lt;=40000,ROUNDUP(E375/2,0)+10000,IF(E375&lt;=80000,ROUNDUP(E375/4,0)+20000,40000)))))+IF(F375&lt;=0,0,IF(F375&lt;=25000,F375,IF(F375&lt;=50000,ROUNDUP(F375/2,0)+12500,IF(F375&lt;=100000,ROUNDUP(F375/4,0)+25000,50000)))),IF(AND(D375="はい",C375&gt;=2026,C375&lt;=2027),60000,40000)))))</f>
        <v/>
      </c>
      <c r="P375" s="18">
        <f>IF(G375&lt;=0,0,IF(G375&lt;=20000,G375,IF(G375&lt;=40000,ROUNDUP(G375/2,0)+10000,IF(G375&lt;=80000,ROUNDUP(G375/4,0)+20000,40000))))</f>
        <v/>
      </c>
      <c r="Q375" s="18">
        <f>IF(I375&lt;=0,IF(H375&lt;=0,0,IF(H375&lt;=20000,H375,IF(H375&lt;=40000,ROUNDUP(H375/2,0)+10000,IF(H375&lt;=80000,ROUNDUP(H375/4,0)+20000,40000)))),IF(H375&lt;=0,IF(I375&lt;=0,0,IF(I375&lt;=25000,I375,IF(I375&lt;=50000,ROUNDUP(I375/2,0)+12500,IF(I375&lt;=100000,ROUNDUP(I375/4,0)+25000,50000)))),MAX(IF(I375&lt;=0,0,IF(I375&lt;=25000,I375,IF(I375&lt;=50000,ROUNDUP(I375/2,0)+12500,IF(I375&lt;=100000,ROUNDUP(I375/4,0)+25000,50000)))),MIN(IF(H375&lt;=0,0,IF(H375&lt;=20000,H375,IF(H375&lt;=40000,ROUNDUP(H375/2,0)+10000,IF(H375&lt;=80000,ROUNDUP(H375/4,0)+20000,40000))))+IF(I375&lt;=0,0,IF(I375&lt;=25000,I375,IF(I375&lt;=50000,ROUNDUP(I375/2,0)+12500,IF(I375&lt;=100000,ROUNDUP(I375/4,0)+25000,50000)))),40000))))</f>
        <v/>
      </c>
      <c r="R375" s="18">
        <f>MIN(120000,O375+P375+Q375)</f>
        <v/>
      </c>
      <c r="S375" s="18">
        <f>IF(F375&lt;=0,IF(E375&lt;=0,0,IF(E375&lt;=12000,E375,IF(E375&lt;=32000,ROUNDUP(E375/2,0)+6000,IF(E375&lt;=56000,ROUNDUP(E375/4,0)+14000,28000)))),IF(E375&lt;=0,IF(F375&lt;=0,0,IF(F375&lt;=15000,F375,IF(F375&lt;=40000,ROUNDUP(F375/2,0)+7500,IF(F375&lt;=70000,ROUNDUP(F375/4,0)+17500,35000)))),MAX(IF(F375&lt;=0,0,IF(F375&lt;=15000,F375,IF(F375&lt;=40000,ROUNDUP(F375/2,0)+7500,IF(F375&lt;=70000,ROUNDUP(F375/4,0)+17500,35000)))),MIN(IF(E375&lt;=0,0,IF(E375&lt;=12000,E375,IF(E375&lt;=32000,ROUNDUP(E375/2,0)+6000,IF(E375&lt;=56000,ROUNDUP(E375/4,0)+14000,28000))))+IF(F375&lt;=0,0,IF(F375&lt;=15000,F375,IF(F375&lt;=40000,ROUNDUP(F375/2,0)+7500,IF(F375&lt;=70000,ROUNDUP(F375/4,0)+17500,35000)))),28000))))</f>
        <v/>
      </c>
      <c r="T375" s="18">
        <f>IF(G375&lt;=0,0,IF(G375&lt;=12000,G375,IF(G375&lt;=32000,ROUNDUP(G375/2,0)+6000,IF(G375&lt;=56000,ROUNDUP(G375/4,0)+14000,28000))))</f>
        <v/>
      </c>
      <c r="U375" s="18">
        <f>IF(I375&lt;=0,IF(H375&lt;=0,0,IF(H375&lt;=12000,H375,IF(H375&lt;=32000,ROUNDUP(H375/2,0)+6000,IF(H375&lt;=56000,ROUNDUP(H375/4,0)+14000,28000)))),IF(H375&lt;=0,IF(I375&lt;=0,0,IF(I375&lt;=15000,I375,IF(I375&lt;=40000,ROUNDUP(I375/2,0)+7500,IF(I375&lt;=70000,ROUNDUP(I375/4,0)+17500,35000)))),MAX(IF(I375&lt;=0,0,IF(I375&lt;=15000,I375,IF(I375&lt;=40000,ROUNDUP(I375/2,0)+7500,IF(I375&lt;=70000,ROUNDUP(I375/4,0)+17500,35000)))),MIN(IF(H375&lt;=0,0,IF(H375&lt;=12000,H375,IF(H375&lt;=32000,ROUNDUP(H375/2,0)+6000,IF(H375&lt;=56000,ROUNDUP(H375/4,0)+14000,28000))))+IF(I375&lt;=0,0,IF(I375&lt;=15000,I375,IF(I375&lt;=40000,ROUNDUP(I375/2,0)+7500,IF(I375&lt;=70000,ROUNDUP(I375/4,0)+17500,35000)))),28000))))</f>
        <v/>
      </c>
      <c r="V375" s="18">
        <f>MIN(70000,S375+T375+U375)</f>
        <v/>
      </c>
      <c r="W375" s="18">
        <f>MAX(0,ROUNDDOWN(M375-J375-N375-K375-0,-3))</f>
        <v/>
      </c>
      <c r="X375" s="18">
        <f>MAX(0,ROUNDDOWN(M375-J375-N375-K375-R375,-3))</f>
        <v/>
      </c>
      <c r="Y375" s="18">
        <f>IF(W375&lt;=0,0,ROUNDDOWN((W375*LOOKUP(W375,{0,1950001,3300001,6950001,9000001,18000001,40000001},{0.05,0.1,0.2,0.23,0.33,0.4,0.45})-LOOKUP(W375,{0,1950001,3300001,6950001,9000001,18000001,40000001},{0,97500,427500,636000,1536000,2796000,4796000}))*1.021,-2))</f>
        <v/>
      </c>
      <c r="Z375" s="18">
        <f>IF(X375&lt;=0,0,ROUNDDOWN((X375*LOOKUP(X375,{0,1950001,3300001,6950001,9000001,18000001,40000001},{0.05,0.1,0.2,0.23,0.33,0.4,0.45})-LOOKUP(X375,{0,1950001,3300001,6950001,9000001,18000001,40000001},{0,97500,427500,636000,1536000,2796000,4796000}))*1.021,-2))</f>
        <v/>
      </c>
      <c r="AA375" s="18">
        <f>MAX(0,ROUNDDOWN(M375-J375-430000-L375-0,-3))</f>
        <v/>
      </c>
      <c r="AB375" s="18">
        <f>MAX(0,ROUNDDOWN(M375-J375-430000-L375-V375,-3))</f>
        <v/>
      </c>
      <c r="AC375" s="18">
        <f>IF(M375&lt;=450000,0,MAX(0,ROUNDDOWN(AA375*0.06-MIN(50000,AA375)*0.03,-2))+MAX(0,ROUNDDOWN(AA375*0.04-MIN(50000,AA375)*0.02,-2)))</f>
        <v/>
      </c>
      <c r="AD375" s="18">
        <f>IF(M375&lt;=450000,0,MAX(0,ROUNDDOWN(AB375*0.06-MIN(50000,AB375)*0.03,-2))+MAX(0,ROUNDDOWN(AB375*0.04-MIN(50000,AB375)*0.02,-2)))</f>
        <v/>
      </c>
      <c r="AE375" s="18">
        <f>Y375-Z375</f>
        <v/>
      </c>
      <c r="AF375" s="18">
        <f>AC375-AD375</f>
        <v/>
      </c>
      <c r="AG375" s="18">
        <f>AE375+AF375</f>
        <v/>
      </c>
      <c r="AH375" s="20">
        <f>IF(W375&lt;=0,0,LOOKUP(W375,{0,1950001,3300001,6950001,9000001,18000001,40000001},{0.05,0.1,0.2,0.23,0.33,0.4,0.45}))</f>
        <v/>
      </c>
    </row>
    <row r="376">
      <c r="A376" t="inlineStr">
        <is>
          <t>1万円刻み 一般8万円</t>
        </is>
      </c>
      <c r="B376" s="18">
        <f>'4_1万円刻み'!$A$99</f>
        <v/>
      </c>
      <c r="C376" s="19" t="n">
        <v>2026</v>
      </c>
      <c r="D376" t="inlineStr">
        <is>
          <t>いいえ</t>
        </is>
      </c>
      <c r="E376" s="18" t="n">
        <v>80000</v>
      </c>
      <c r="F376" s="18" t="n">
        <v>0</v>
      </c>
      <c r="G376" s="18" t="n">
        <v>0</v>
      </c>
      <c r="H376" s="18" t="n">
        <v>0</v>
      </c>
      <c r="I376" s="18" t="n">
        <v>0</v>
      </c>
      <c r="J376" s="18">
        <f>ROUND(MIN(B376/12,650000)*12*0.0915+MIN(B376/12,1390000)*12*(0.0504+0)+B376*0.005,0)</f>
        <v/>
      </c>
      <c r="K376" s="18" t="n">
        <v>0</v>
      </c>
      <c r="L376" s="18" t="n">
        <v>0</v>
      </c>
      <c r="M376" s="18">
        <f>ROUND(IF(C376&gt;=2026,IF(B376&lt;741000,0,IF(B376&lt;2191000,B376-740000,IF(B376&lt;2193000,1451000,IF(B376&lt;2196000,1453000,IF(B376&lt;2200000,1456000,IF(B376&lt;3600000,ROUNDDOWN(B376/4,-3)*2.8-80000,IF(B376&lt;6600000,ROUNDDOWN(B376/4,-3)*3.2-440000,IF(B376&lt;8500000,ROUNDDOWN(B376*0.9,0)-1100000,B376-1950000)))))))),IF(B376&lt;651000,0,IF(B376&lt;1900000,B376-650000,IF(B376&lt;3600000,ROUNDDOWN(B376/4,-3)*2.8-80000,IF(B376&lt;6600000,ROUNDDOWN(B376/4,-3)*3.2-440000,IF(B376&lt;8500000,ROUNDDOWN(B376*0.9,0)-1100000,B376-1950000)))))),0)</f>
        <v/>
      </c>
      <c r="N376" s="18">
        <f>IF(M376&gt;23500000,NA(),IF(C376&gt;=2026,IF(M376&lt;=4890000,1040000,IF(M376&lt;=6550000,670000,620000)),IF(M376&lt;=1320000,950000,IF(M376&lt;=3360000,880000,IF(M376&lt;=4890000,680000,IF(M376&lt;=6550000,630000,580000))))))</f>
        <v/>
      </c>
      <c r="O376" s="18">
        <f>IF(F376&lt;=0,IF(AND(D376="はい",C376&gt;=2026,C376&lt;=2027),IF(E376&lt;=0,0,IF(E376&lt;=30000,E376,IF(E376&lt;=60000,ROUNDUP(E376/2,0)+15000,IF(E376&lt;=120000,ROUNDUP(E376/4,0)+30000,60000)))),IF(E376&lt;=0,0,IF(E376&lt;=20000,E376,IF(E376&lt;=40000,ROUNDUP(E376/2,0)+10000,IF(E376&lt;=80000,ROUNDUP(E376/4,0)+20000,40000))))),IF(E376&lt;=0,IF(F376&lt;=0,0,IF(F376&lt;=25000,F376,IF(F376&lt;=50000,ROUNDUP(F376/2,0)+12500,IF(F376&lt;=100000,ROUNDUP(F376/4,0)+25000,50000)))),MAX(IF(F376&lt;=0,0,IF(F376&lt;=25000,F376,IF(F376&lt;=50000,ROUNDUP(F376/2,0)+12500,IF(F376&lt;=100000,ROUNDUP(F376/4,0)+25000,50000)))),MIN(IF(AND(D376="はい",C376&gt;=2026,C376&lt;=2027),IF(E376&lt;=0,0,IF(E376&lt;=30000,E376,IF(E376&lt;=60000,ROUNDUP(E376/2,0)+15000,IF(E376&lt;=120000,ROUNDUP(E376/4,0)+30000,60000)))),IF(E376&lt;=0,0,IF(E376&lt;=20000,E376,IF(E376&lt;=40000,ROUNDUP(E376/2,0)+10000,IF(E376&lt;=80000,ROUNDUP(E376/4,0)+20000,40000)))))+IF(F376&lt;=0,0,IF(F376&lt;=25000,F376,IF(F376&lt;=50000,ROUNDUP(F376/2,0)+12500,IF(F376&lt;=100000,ROUNDUP(F376/4,0)+25000,50000)))),IF(AND(D376="はい",C376&gt;=2026,C376&lt;=2027),60000,40000)))))</f>
        <v/>
      </c>
      <c r="P376" s="18">
        <f>IF(G376&lt;=0,0,IF(G376&lt;=20000,G376,IF(G376&lt;=40000,ROUNDUP(G376/2,0)+10000,IF(G376&lt;=80000,ROUNDUP(G376/4,0)+20000,40000))))</f>
        <v/>
      </c>
      <c r="Q376" s="18">
        <f>IF(I376&lt;=0,IF(H376&lt;=0,0,IF(H376&lt;=20000,H376,IF(H376&lt;=40000,ROUNDUP(H376/2,0)+10000,IF(H376&lt;=80000,ROUNDUP(H376/4,0)+20000,40000)))),IF(H376&lt;=0,IF(I376&lt;=0,0,IF(I376&lt;=25000,I376,IF(I376&lt;=50000,ROUNDUP(I376/2,0)+12500,IF(I376&lt;=100000,ROUNDUP(I376/4,0)+25000,50000)))),MAX(IF(I376&lt;=0,0,IF(I376&lt;=25000,I376,IF(I376&lt;=50000,ROUNDUP(I376/2,0)+12500,IF(I376&lt;=100000,ROUNDUP(I376/4,0)+25000,50000)))),MIN(IF(H376&lt;=0,0,IF(H376&lt;=20000,H376,IF(H376&lt;=40000,ROUNDUP(H376/2,0)+10000,IF(H376&lt;=80000,ROUNDUP(H376/4,0)+20000,40000))))+IF(I376&lt;=0,0,IF(I376&lt;=25000,I376,IF(I376&lt;=50000,ROUNDUP(I376/2,0)+12500,IF(I376&lt;=100000,ROUNDUP(I376/4,0)+25000,50000)))),40000))))</f>
        <v/>
      </c>
      <c r="R376" s="18">
        <f>MIN(120000,O376+P376+Q376)</f>
        <v/>
      </c>
      <c r="S376" s="18">
        <f>IF(F376&lt;=0,IF(E376&lt;=0,0,IF(E376&lt;=12000,E376,IF(E376&lt;=32000,ROUNDUP(E376/2,0)+6000,IF(E376&lt;=56000,ROUNDUP(E376/4,0)+14000,28000)))),IF(E376&lt;=0,IF(F376&lt;=0,0,IF(F376&lt;=15000,F376,IF(F376&lt;=40000,ROUNDUP(F376/2,0)+7500,IF(F376&lt;=70000,ROUNDUP(F376/4,0)+17500,35000)))),MAX(IF(F376&lt;=0,0,IF(F376&lt;=15000,F376,IF(F376&lt;=40000,ROUNDUP(F376/2,0)+7500,IF(F376&lt;=70000,ROUNDUP(F376/4,0)+17500,35000)))),MIN(IF(E376&lt;=0,0,IF(E376&lt;=12000,E376,IF(E376&lt;=32000,ROUNDUP(E376/2,0)+6000,IF(E376&lt;=56000,ROUNDUP(E376/4,0)+14000,28000))))+IF(F376&lt;=0,0,IF(F376&lt;=15000,F376,IF(F376&lt;=40000,ROUNDUP(F376/2,0)+7500,IF(F376&lt;=70000,ROUNDUP(F376/4,0)+17500,35000)))),28000))))</f>
        <v/>
      </c>
      <c r="T376" s="18">
        <f>IF(G376&lt;=0,0,IF(G376&lt;=12000,G376,IF(G376&lt;=32000,ROUNDUP(G376/2,0)+6000,IF(G376&lt;=56000,ROUNDUP(G376/4,0)+14000,28000))))</f>
        <v/>
      </c>
      <c r="U376" s="18">
        <f>IF(I376&lt;=0,IF(H376&lt;=0,0,IF(H376&lt;=12000,H376,IF(H376&lt;=32000,ROUNDUP(H376/2,0)+6000,IF(H376&lt;=56000,ROUNDUP(H376/4,0)+14000,28000)))),IF(H376&lt;=0,IF(I376&lt;=0,0,IF(I376&lt;=15000,I376,IF(I376&lt;=40000,ROUNDUP(I376/2,0)+7500,IF(I376&lt;=70000,ROUNDUP(I376/4,0)+17500,35000)))),MAX(IF(I376&lt;=0,0,IF(I376&lt;=15000,I376,IF(I376&lt;=40000,ROUNDUP(I376/2,0)+7500,IF(I376&lt;=70000,ROUNDUP(I376/4,0)+17500,35000)))),MIN(IF(H376&lt;=0,0,IF(H376&lt;=12000,H376,IF(H376&lt;=32000,ROUNDUP(H376/2,0)+6000,IF(H376&lt;=56000,ROUNDUP(H376/4,0)+14000,28000))))+IF(I376&lt;=0,0,IF(I376&lt;=15000,I376,IF(I376&lt;=40000,ROUNDUP(I376/2,0)+7500,IF(I376&lt;=70000,ROUNDUP(I376/4,0)+17500,35000)))),28000))))</f>
        <v/>
      </c>
      <c r="V376" s="18">
        <f>MIN(70000,S376+T376+U376)</f>
        <v/>
      </c>
      <c r="W376" s="18">
        <f>MAX(0,ROUNDDOWN(M376-J376-N376-K376-0,-3))</f>
        <v/>
      </c>
      <c r="X376" s="18">
        <f>MAX(0,ROUNDDOWN(M376-J376-N376-K376-R376,-3))</f>
        <v/>
      </c>
      <c r="Y376" s="18">
        <f>IF(W376&lt;=0,0,ROUNDDOWN((W376*LOOKUP(W376,{0,1950001,3300001,6950001,9000001,18000001,40000001},{0.05,0.1,0.2,0.23,0.33,0.4,0.45})-LOOKUP(W376,{0,1950001,3300001,6950001,9000001,18000001,40000001},{0,97500,427500,636000,1536000,2796000,4796000}))*1.021,-2))</f>
        <v/>
      </c>
      <c r="Z376" s="18">
        <f>IF(X376&lt;=0,0,ROUNDDOWN((X376*LOOKUP(X376,{0,1950001,3300001,6950001,9000001,18000001,40000001},{0.05,0.1,0.2,0.23,0.33,0.4,0.45})-LOOKUP(X376,{0,1950001,3300001,6950001,9000001,18000001,40000001},{0,97500,427500,636000,1536000,2796000,4796000}))*1.021,-2))</f>
        <v/>
      </c>
      <c r="AA376" s="18">
        <f>MAX(0,ROUNDDOWN(M376-J376-430000-L376-0,-3))</f>
        <v/>
      </c>
      <c r="AB376" s="18">
        <f>MAX(0,ROUNDDOWN(M376-J376-430000-L376-V376,-3))</f>
        <v/>
      </c>
      <c r="AC376" s="18">
        <f>IF(M376&lt;=450000,0,MAX(0,ROUNDDOWN(AA376*0.06-MIN(50000,AA376)*0.03,-2))+MAX(0,ROUNDDOWN(AA376*0.04-MIN(50000,AA376)*0.02,-2)))</f>
        <v/>
      </c>
      <c r="AD376" s="18">
        <f>IF(M376&lt;=450000,0,MAX(0,ROUNDDOWN(AB376*0.06-MIN(50000,AB376)*0.03,-2))+MAX(0,ROUNDDOWN(AB376*0.04-MIN(50000,AB376)*0.02,-2)))</f>
        <v/>
      </c>
      <c r="AE376" s="18">
        <f>Y376-Z376</f>
        <v/>
      </c>
      <c r="AF376" s="18">
        <f>AC376-AD376</f>
        <v/>
      </c>
      <c r="AG376" s="18">
        <f>AE376+AF376</f>
        <v/>
      </c>
      <c r="AH376" s="20">
        <f>IF(W376&lt;=0,0,LOOKUP(W376,{0,1950001,3300001,6950001,9000001,18000001,40000001},{0.05,0.1,0.2,0.23,0.33,0.4,0.45}))</f>
        <v/>
      </c>
    </row>
    <row r="377">
      <c r="A377" t="inlineStr">
        <is>
          <t>1万円刻み 特例あり一般12万円</t>
        </is>
      </c>
      <c r="B377" s="18">
        <f>'4_1万円刻み'!$A$99</f>
        <v/>
      </c>
      <c r="C377" s="19" t="n">
        <v>2026</v>
      </c>
      <c r="D377" t="inlineStr">
        <is>
          <t>はい</t>
        </is>
      </c>
      <c r="E377" s="18" t="n">
        <v>120000</v>
      </c>
      <c r="F377" s="18" t="n">
        <v>0</v>
      </c>
      <c r="G377" s="18" t="n">
        <v>0</v>
      </c>
      <c r="H377" s="18" t="n">
        <v>0</v>
      </c>
      <c r="I377" s="18" t="n">
        <v>0</v>
      </c>
      <c r="J377" s="18">
        <f>ROUND(MIN(B377/12,650000)*12*0.0915+MIN(B377/12,1390000)*12*(0.0504+0)+B377*0.005,0)</f>
        <v/>
      </c>
      <c r="K377" s="18" t="n">
        <v>0</v>
      </c>
      <c r="L377" s="18" t="n">
        <v>0</v>
      </c>
      <c r="M377" s="18">
        <f>ROUND(IF(C377&gt;=2026,IF(B377&lt;741000,0,IF(B377&lt;2191000,B377-740000,IF(B377&lt;2193000,1451000,IF(B377&lt;2196000,1453000,IF(B377&lt;2200000,1456000,IF(B377&lt;3600000,ROUNDDOWN(B377/4,-3)*2.8-80000,IF(B377&lt;6600000,ROUNDDOWN(B377/4,-3)*3.2-440000,IF(B377&lt;8500000,ROUNDDOWN(B377*0.9,0)-1100000,B377-1950000)))))))),IF(B377&lt;651000,0,IF(B377&lt;1900000,B377-650000,IF(B377&lt;3600000,ROUNDDOWN(B377/4,-3)*2.8-80000,IF(B377&lt;6600000,ROUNDDOWN(B377/4,-3)*3.2-440000,IF(B377&lt;8500000,ROUNDDOWN(B377*0.9,0)-1100000,B377-1950000)))))),0)</f>
        <v/>
      </c>
      <c r="N377" s="18">
        <f>IF(M377&gt;23500000,NA(),IF(C377&gt;=2026,IF(M377&lt;=4890000,1040000,IF(M377&lt;=6550000,670000,620000)),IF(M377&lt;=1320000,950000,IF(M377&lt;=3360000,880000,IF(M377&lt;=4890000,680000,IF(M377&lt;=6550000,630000,580000))))))</f>
        <v/>
      </c>
      <c r="O377" s="18">
        <f>IF(F377&lt;=0,IF(AND(D377="はい",C377&gt;=2026,C377&lt;=2027),IF(E377&lt;=0,0,IF(E377&lt;=30000,E377,IF(E377&lt;=60000,ROUNDUP(E377/2,0)+15000,IF(E377&lt;=120000,ROUNDUP(E377/4,0)+30000,60000)))),IF(E377&lt;=0,0,IF(E377&lt;=20000,E377,IF(E377&lt;=40000,ROUNDUP(E377/2,0)+10000,IF(E377&lt;=80000,ROUNDUP(E377/4,0)+20000,40000))))),IF(E377&lt;=0,IF(F377&lt;=0,0,IF(F377&lt;=25000,F377,IF(F377&lt;=50000,ROUNDUP(F377/2,0)+12500,IF(F377&lt;=100000,ROUNDUP(F377/4,0)+25000,50000)))),MAX(IF(F377&lt;=0,0,IF(F377&lt;=25000,F377,IF(F377&lt;=50000,ROUNDUP(F377/2,0)+12500,IF(F377&lt;=100000,ROUNDUP(F377/4,0)+25000,50000)))),MIN(IF(AND(D377="はい",C377&gt;=2026,C377&lt;=2027),IF(E377&lt;=0,0,IF(E377&lt;=30000,E377,IF(E377&lt;=60000,ROUNDUP(E377/2,0)+15000,IF(E377&lt;=120000,ROUNDUP(E377/4,0)+30000,60000)))),IF(E377&lt;=0,0,IF(E377&lt;=20000,E377,IF(E377&lt;=40000,ROUNDUP(E377/2,0)+10000,IF(E377&lt;=80000,ROUNDUP(E377/4,0)+20000,40000)))))+IF(F377&lt;=0,0,IF(F377&lt;=25000,F377,IF(F377&lt;=50000,ROUNDUP(F377/2,0)+12500,IF(F377&lt;=100000,ROUNDUP(F377/4,0)+25000,50000)))),IF(AND(D377="はい",C377&gt;=2026,C377&lt;=2027),60000,40000)))))</f>
        <v/>
      </c>
      <c r="P377" s="18">
        <f>IF(G377&lt;=0,0,IF(G377&lt;=20000,G377,IF(G377&lt;=40000,ROUNDUP(G377/2,0)+10000,IF(G377&lt;=80000,ROUNDUP(G377/4,0)+20000,40000))))</f>
        <v/>
      </c>
      <c r="Q377" s="18">
        <f>IF(I377&lt;=0,IF(H377&lt;=0,0,IF(H377&lt;=20000,H377,IF(H377&lt;=40000,ROUNDUP(H377/2,0)+10000,IF(H377&lt;=80000,ROUNDUP(H377/4,0)+20000,40000)))),IF(H377&lt;=0,IF(I377&lt;=0,0,IF(I377&lt;=25000,I377,IF(I377&lt;=50000,ROUNDUP(I377/2,0)+12500,IF(I377&lt;=100000,ROUNDUP(I377/4,0)+25000,50000)))),MAX(IF(I377&lt;=0,0,IF(I377&lt;=25000,I377,IF(I377&lt;=50000,ROUNDUP(I377/2,0)+12500,IF(I377&lt;=100000,ROUNDUP(I377/4,0)+25000,50000)))),MIN(IF(H377&lt;=0,0,IF(H377&lt;=20000,H377,IF(H377&lt;=40000,ROUNDUP(H377/2,0)+10000,IF(H377&lt;=80000,ROUNDUP(H377/4,0)+20000,40000))))+IF(I377&lt;=0,0,IF(I377&lt;=25000,I377,IF(I377&lt;=50000,ROUNDUP(I377/2,0)+12500,IF(I377&lt;=100000,ROUNDUP(I377/4,0)+25000,50000)))),40000))))</f>
        <v/>
      </c>
      <c r="R377" s="18">
        <f>MIN(120000,O377+P377+Q377)</f>
        <v/>
      </c>
      <c r="S377" s="18">
        <f>IF(F377&lt;=0,IF(E377&lt;=0,0,IF(E377&lt;=12000,E377,IF(E377&lt;=32000,ROUNDUP(E377/2,0)+6000,IF(E377&lt;=56000,ROUNDUP(E377/4,0)+14000,28000)))),IF(E377&lt;=0,IF(F377&lt;=0,0,IF(F377&lt;=15000,F377,IF(F377&lt;=40000,ROUNDUP(F377/2,0)+7500,IF(F377&lt;=70000,ROUNDUP(F377/4,0)+17500,35000)))),MAX(IF(F377&lt;=0,0,IF(F377&lt;=15000,F377,IF(F377&lt;=40000,ROUNDUP(F377/2,0)+7500,IF(F377&lt;=70000,ROUNDUP(F377/4,0)+17500,35000)))),MIN(IF(E377&lt;=0,0,IF(E377&lt;=12000,E377,IF(E377&lt;=32000,ROUNDUP(E377/2,0)+6000,IF(E377&lt;=56000,ROUNDUP(E377/4,0)+14000,28000))))+IF(F377&lt;=0,0,IF(F377&lt;=15000,F377,IF(F377&lt;=40000,ROUNDUP(F377/2,0)+7500,IF(F377&lt;=70000,ROUNDUP(F377/4,0)+17500,35000)))),28000))))</f>
        <v/>
      </c>
      <c r="T377" s="18">
        <f>IF(G377&lt;=0,0,IF(G377&lt;=12000,G377,IF(G377&lt;=32000,ROUNDUP(G377/2,0)+6000,IF(G377&lt;=56000,ROUNDUP(G377/4,0)+14000,28000))))</f>
        <v/>
      </c>
      <c r="U377" s="18">
        <f>IF(I377&lt;=0,IF(H377&lt;=0,0,IF(H377&lt;=12000,H377,IF(H377&lt;=32000,ROUNDUP(H377/2,0)+6000,IF(H377&lt;=56000,ROUNDUP(H377/4,0)+14000,28000)))),IF(H377&lt;=0,IF(I377&lt;=0,0,IF(I377&lt;=15000,I377,IF(I377&lt;=40000,ROUNDUP(I377/2,0)+7500,IF(I377&lt;=70000,ROUNDUP(I377/4,0)+17500,35000)))),MAX(IF(I377&lt;=0,0,IF(I377&lt;=15000,I377,IF(I377&lt;=40000,ROUNDUP(I377/2,0)+7500,IF(I377&lt;=70000,ROUNDUP(I377/4,0)+17500,35000)))),MIN(IF(H377&lt;=0,0,IF(H377&lt;=12000,H377,IF(H377&lt;=32000,ROUNDUP(H377/2,0)+6000,IF(H377&lt;=56000,ROUNDUP(H377/4,0)+14000,28000))))+IF(I377&lt;=0,0,IF(I377&lt;=15000,I377,IF(I377&lt;=40000,ROUNDUP(I377/2,0)+7500,IF(I377&lt;=70000,ROUNDUP(I377/4,0)+17500,35000)))),28000))))</f>
        <v/>
      </c>
      <c r="V377" s="18">
        <f>MIN(70000,S377+T377+U377)</f>
        <v/>
      </c>
      <c r="W377" s="18">
        <f>MAX(0,ROUNDDOWN(M377-J377-N377-K377-0,-3))</f>
        <v/>
      </c>
      <c r="X377" s="18">
        <f>MAX(0,ROUNDDOWN(M377-J377-N377-K377-R377,-3))</f>
        <v/>
      </c>
      <c r="Y377" s="18">
        <f>IF(W377&lt;=0,0,ROUNDDOWN((W377*LOOKUP(W377,{0,1950001,3300001,6950001,9000001,18000001,40000001},{0.05,0.1,0.2,0.23,0.33,0.4,0.45})-LOOKUP(W377,{0,1950001,3300001,6950001,9000001,18000001,40000001},{0,97500,427500,636000,1536000,2796000,4796000}))*1.021,-2))</f>
        <v/>
      </c>
      <c r="Z377" s="18">
        <f>IF(X377&lt;=0,0,ROUNDDOWN((X377*LOOKUP(X377,{0,1950001,3300001,6950001,9000001,18000001,40000001},{0.05,0.1,0.2,0.23,0.33,0.4,0.45})-LOOKUP(X377,{0,1950001,3300001,6950001,9000001,18000001,40000001},{0,97500,427500,636000,1536000,2796000,4796000}))*1.021,-2))</f>
        <v/>
      </c>
      <c r="AA377" s="18">
        <f>MAX(0,ROUNDDOWN(M377-J377-430000-L377-0,-3))</f>
        <v/>
      </c>
      <c r="AB377" s="18">
        <f>MAX(0,ROUNDDOWN(M377-J377-430000-L377-V377,-3))</f>
        <v/>
      </c>
      <c r="AC377" s="18">
        <f>IF(M377&lt;=450000,0,MAX(0,ROUNDDOWN(AA377*0.06-MIN(50000,AA377)*0.03,-2))+MAX(0,ROUNDDOWN(AA377*0.04-MIN(50000,AA377)*0.02,-2)))</f>
        <v/>
      </c>
      <c r="AD377" s="18">
        <f>IF(M377&lt;=450000,0,MAX(0,ROUNDDOWN(AB377*0.06-MIN(50000,AB377)*0.03,-2))+MAX(0,ROUNDDOWN(AB377*0.04-MIN(50000,AB377)*0.02,-2)))</f>
        <v/>
      </c>
      <c r="AE377" s="18">
        <f>Y377-Z377</f>
        <v/>
      </c>
      <c r="AF377" s="18">
        <f>AC377-AD377</f>
        <v/>
      </c>
      <c r="AG377" s="18">
        <f>AE377+AF377</f>
        <v/>
      </c>
      <c r="AH377" s="20">
        <f>IF(W377&lt;=0,0,LOOKUP(W377,{0,1950001,3300001,6950001,9000001,18000001,40000001},{0.05,0.1,0.2,0.23,0.33,0.4,0.45}))</f>
        <v/>
      </c>
    </row>
    <row r="378">
      <c r="A378" t="inlineStr">
        <is>
          <t>1万円刻み 3区分8万円ずつ</t>
        </is>
      </c>
      <c r="B378" s="18">
        <f>'4_1万円刻み'!$A$100</f>
        <v/>
      </c>
      <c r="C378" s="19" t="n">
        <v>2026</v>
      </c>
      <c r="D378" t="inlineStr">
        <is>
          <t>いいえ</t>
        </is>
      </c>
      <c r="E378" s="18" t="n">
        <v>80000</v>
      </c>
      <c r="F378" s="18" t="n">
        <v>0</v>
      </c>
      <c r="G378" s="18" t="n">
        <v>80000</v>
      </c>
      <c r="H378" s="18" t="n">
        <v>80000</v>
      </c>
      <c r="I378" s="18" t="n">
        <v>0</v>
      </c>
      <c r="J378" s="18">
        <f>ROUND(MIN(B378/12,650000)*12*0.0915+MIN(B378/12,1390000)*12*(0.0504+0)+B378*0.005,0)</f>
        <v/>
      </c>
      <c r="K378" s="18" t="n">
        <v>0</v>
      </c>
      <c r="L378" s="18" t="n">
        <v>0</v>
      </c>
      <c r="M378" s="18">
        <f>ROUND(IF(C378&gt;=2026,IF(B378&lt;741000,0,IF(B378&lt;2191000,B378-740000,IF(B378&lt;2193000,1451000,IF(B378&lt;2196000,1453000,IF(B378&lt;2200000,1456000,IF(B378&lt;3600000,ROUNDDOWN(B378/4,-3)*2.8-80000,IF(B378&lt;6600000,ROUNDDOWN(B378/4,-3)*3.2-440000,IF(B378&lt;8500000,ROUNDDOWN(B378*0.9,0)-1100000,B378-1950000)))))))),IF(B378&lt;651000,0,IF(B378&lt;1900000,B378-650000,IF(B378&lt;3600000,ROUNDDOWN(B378/4,-3)*2.8-80000,IF(B378&lt;6600000,ROUNDDOWN(B378/4,-3)*3.2-440000,IF(B378&lt;8500000,ROUNDDOWN(B378*0.9,0)-1100000,B378-1950000)))))),0)</f>
        <v/>
      </c>
      <c r="N378" s="18">
        <f>IF(M378&gt;23500000,NA(),IF(C378&gt;=2026,IF(M378&lt;=4890000,1040000,IF(M378&lt;=6550000,670000,620000)),IF(M378&lt;=1320000,950000,IF(M378&lt;=3360000,880000,IF(M378&lt;=4890000,680000,IF(M378&lt;=6550000,630000,580000))))))</f>
        <v/>
      </c>
      <c r="O378" s="18">
        <f>IF(F378&lt;=0,IF(AND(D378="はい",C378&gt;=2026,C378&lt;=2027),IF(E378&lt;=0,0,IF(E378&lt;=30000,E378,IF(E378&lt;=60000,ROUNDUP(E378/2,0)+15000,IF(E378&lt;=120000,ROUNDUP(E378/4,0)+30000,60000)))),IF(E378&lt;=0,0,IF(E378&lt;=20000,E378,IF(E378&lt;=40000,ROUNDUP(E378/2,0)+10000,IF(E378&lt;=80000,ROUNDUP(E378/4,0)+20000,40000))))),IF(E378&lt;=0,IF(F378&lt;=0,0,IF(F378&lt;=25000,F378,IF(F378&lt;=50000,ROUNDUP(F378/2,0)+12500,IF(F378&lt;=100000,ROUNDUP(F378/4,0)+25000,50000)))),MAX(IF(F378&lt;=0,0,IF(F378&lt;=25000,F378,IF(F378&lt;=50000,ROUNDUP(F378/2,0)+12500,IF(F378&lt;=100000,ROUNDUP(F378/4,0)+25000,50000)))),MIN(IF(AND(D378="はい",C378&gt;=2026,C378&lt;=2027),IF(E378&lt;=0,0,IF(E378&lt;=30000,E378,IF(E378&lt;=60000,ROUNDUP(E378/2,0)+15000,IF(E378&lt;=120000,ROUNDUP(E378/4,0)+30000,60000)))),IF(E378&lt;=0,0,IF(E378&lt;=20000,E378,IF(E378&lt;=40000,ROUNDUP(E378/2,0)+10000,IF(E378&lt;=80000,ROUNDUP(E378/4,0)+20000,40000)))))+IF(F378&lt;=0,0,IF(F378&lt;=25000,F378,IF(F378&lt;=50000,ROUNDUP(F378/2,0)+12500,IF(F378&lt;=100000,ROUNDUP(F378/4,0)+25000,50000)))),IF(AND(D378="はい",C378&gt;=2026,C378&lt;=2027),60000,40000)))))</f>
        <v/>
      </c>
      <c r="P378" s="18">
        <f>IF(G378&lt;=0,0,IF(G378&lt;=20000,G378,IF(G378&lt;=40000,ROUNDUP(G378/2,0)+10000,IF(G378&lt;=80000,ROUNDUP(G378/4,0)+20000,40000))))</f>
        <v/>
      </c>
      <c r="Q378" s="18">
        <f>IF(I378&lt;=0,IF(H378&lt;=0,0,IF(H378&lt;=20000,H378,IF(H378&lt;=40000,ROUNDUP(H378/2,0)+10000,IF(H378&lt;=80000,ROUNDUP(H378/4,0)+20000,40000)))),IF(H378&lt;=0,IF(I378&lt;=0,0,IF(I378&lt;=25000,I378,IF(I378&lt;=50000,ROUNDUP(I378/2,0)+12500,IF(I378&lt;=100000,ROUNDUP(I378/4,0)+25000,50000)))),MAX(IF(I378&lt;=0,0,IF(I378&lt;=25000,I378,IF(I378&lt;=50000,ROUNDUP(I378/2,0)+12500,IF(I378&lt;=100000,ROUNDUP(I378/4,0)+25000,50000)))),MIN(IF(H378&lt;=0,0,IF(H378&lt;=20000,H378,IF(H378&lt;=40000,ROUNDUP(H378/2,0)+10000,IF(H378&lt;=80000,ROUNDUP(H378/4,0)+20000,40000))))+IF(I378&lt;=0,0,IF(I378&lt;=25000,I378,IF(I378&lt;=50000,ROUNDUP(I378/2,0)+12500,IF(I378&lt;=100000,ROUNDUP(I378/4,0)+25000,50000)))),40000))))</f>
        <v/>
      </c>
      <c r="R378" s="18">
        <f>MIN(120000,O378+P378+Q378)</f>
        <v/>
      </c>
      <c r="S378" s="18">
        <f>IF(F378&lt;=0,IF(E378&lt;=0,0,IF(E378&lt;=12000,E378,IF(E378&lt;=32000,ROUNDUP(E378/2,0)+6000,IF(E378&lt;=56000,ROUNDUP(E378/4,0)+14000,28000)))),IF(E378&lt;=0,IF(F378&lt;=0,0,IF(F378&lt;=15000,F378,IF(F378&lt;=40000,ROUNDUP(F378/2,0)+7500,IF(F378&lt;=70000,ROUNDUP(F378/4,0)+17500,35000)))),MAX(IF(F378&lt;=0,0,IF(F378&lt;=15000,F378,IF(F378&lt;=40000,ROUNDUP(F378/2,0)+7500,IF(F378&lt;=70000,ROUNDUP(F378/4,0)+17500,35000)))),MIN(IF(E378&lt;=0,0,IF(E378&lt;=12000,E378,IF(E378&lt;=32000,ROUNDUP(E378/2,0)+6000,IF(E378&lt;=56000,ROUNDUP(E378/4,0)+14000,28000))))+IF(F378&lt;=0,0,IF(F378&lt;=15000,F378,IF(F378&lt;=40000,ROUNDUP(F378/2,0)+7500,IF(F378&lt;=70000,ROUNDUP(F378/4,0)+17500,35000)))),28000))))</f>
        <v/>
      </c>
      <c r="T378" s="18">
        <f>IF(G378&lt;=0,0,IF(G378&lt;=12000,G378,IF(G378&lt;=32000,ROUNDUP(G378/2,0)+6000,IF(G378&lt;=56000,ROUNDUP(G378/4,0)+14000,28000))))</f>
        <v/>
      </c>
      <c r="U378" s="18">
        <f>IF(I378&lt;=0,IF(H378&lt;=0,0,IF(H378&lt;=12000,H378,IF(H378&lt;=32000,ROUNDUP(H378/2,0)+6000,IF(H378&lt;=56000,ROUNDUP(H378/4,0)+14000,28000)))),IF(H378&lt;=0,IF(I378&lt;=0,0,IF(I378&lt;=15000,I378,IF(I378&lt;=40000,ROUNDUP(I378/2,0)+7500,IF(I378&lt;=70000,ROUNDUP(I378/4,0)+17500,35000)))),MAX(IF(I378&lt;=0,0,IF(I378&lt;=15000,I378,IF(I378&lt;=40000,ROUNDUP(I378/2,0)+7500,IF(I378&lt;=70000,ROUNDUP(I378/4,0)+17500,35000)))),MIN(IF(H378&lt;=0,0,IF(H378&lt;=12000,H378,IF(H378&lt;=32000,ROUNDUP(H378/2,0)+6000,IF(H378&lt;=56000,ROUNDUP(H378/4,0)+14000,28000))))+IF(I378&lt;=0,0,IF(I378&lt;=15000,I378,IF(I378&lt;=40000,ROUNDUP(I378/2,0)+7500,IF(I378&lt;=70000,ROUNDUP(I378/4,0)+17500,35000)))),28000))))</f>
        <v/>
      </c>
      <c r="V378" s="18">
        <f>MIN(70000,S378+T378+U378)</f>
        <v/>
      </c>
      <c r="W378" s="18">
        <f>MAX(0,ROUNDDOWN(M378-J378-N378-K378-0,-3))</f>
        <v/>
      </c>
      <c r="X378" s="18">
        <f>MAX(0,ROUNDDOWN(M378-J378-N378-K378-R378,-3))</f>
        <v/>
      </c>
      <c r="Y378" s="18">
        <f>IF(W378&lt;=0,0,ROUNDDOWN((W378*LOOKUP(W378,{0,1950001,3300001,6950001,9000001,18000001,40000001},{0.05,0.1,0.2,0.23,0.33,0.4,0.45})-LOOKUP(W378,{0,1950001,3300001,6950001,9000001,18000001,40000001},{0,97500,427500,636000,1536000,2796000,4796000}))*1.021,-2))</f>
        <v/>
      </c>
      <c r="Z378" s="18">
        <f>IF(X378&lt;=0,0,ROUNDDOWN((X378*LOOKUP(X378,{0,1950001,3300001,6950001,9000001,18000001,40000001},{0.05,0.1,0.2,0.23,0.33,0.4,0.45})-LOOKUP(X378,{0,1950001,3300001,6950001,9000001,18000001,40000001},{0,97500,427500,636000,1536000,2796000,4796000}))*1.021,-2))</f>
        <v/>
      </c>
      <c r="AA378" s="18">
        <f>MAX(0,ROUNDDOWN(M378-J378-430000-L378-0,-3))</f>
        <v/>
      </c>
      <c r="AB378" s="18">
        <f>MAX(0,ROUNDDOWN(M378-J378-430000-L378-V378,-3))</f>
        <v/>
      </c>
      <c r="AC378" s="18">
        <f>IF(M378&lt;=450000,0,MAX(0,ROUNDDOWN(AA378*0.06-MIN(50000,AA378)*0.03,-2))+MAX(0,ROUNDDOWN(AA378*0.04-MIN(50000,AA378)*0.02,-2)))</f>
        <v/>
      </c>
      <c r="AD378" s="18">
        <f>IF(M378&lt;=450000,0,MAX(0,ROUNDDOWN(AB378*0.06-MIN(50000,AB378)*0.03,-2))+MAX(0,ROUNDDOWN(AB378*0.04-MIN(50000,AB378)*0.02,-2)))</f>
        <v/>
      </c>
      <c r="AE378" s="18">
        <f>Y378-Z378</f>
        <v/>
      </c>
      <c r="AF378" s="18">
        <f>AC378-AD378</f>
        <v/>
      </c>
      <c r="AG378" s="18">
        <f>AE378+AF378</f>
        <v/>
      </c>
      <c r="AH378" s="20">
        <f>IF(W378&lt;=0,0,LOOKUP(W378,{0,1950001,3300001,6950001,9000001,18000001,40000001},{0.05,0.1,0.2,0.23,0.33,0.4,0.45}))</f>
        <v/>
      </c>
    </row>
    <row r="379">
      <c r="A379" t="inlineStr">
        <is>
          <t>1万円刻み 一般8万円</t>
        </is>
      </c>
      <c r="B379" s="18">
        <f>'4_1万円刻み'!$A$100</f>
        <v/>
      </c>
      <c r="C379" s="19" t="n">
        <v>2026</v>
      </c>
      <c r="D379" t="inlineStr">
        <is>
          <t>いいえ</t>
        </is>
      </c>
      <c r="E379" s="18" t="n">
        <v>80000</v>
      </c>
      <c r="F379" s="18" t="n">
        <v>0</v>
      </c>
      <c r="G379" s="18" t="n">
        <v>0</v>
      </c>
      <c r="H379" s="18" t="n">
        <v>0</v>
      </c>
      <c r="I379" s="18" t="n">
        <v>0</v>
      </c>
      <c r="J379" s="18">
        <f>ROUND(MIN(B379/12,650000)*12*0.0915+MIN(B379/12,1390000)*12*(0.0504+0)+B379*0.005,0)</f>
        <v/>
      </c>
      <c r="K379" s="18" t="n">
        <v>0</v>
      </c>
      <c r="L379" s="18" t="n">
        <v>0</v>
      </c>
      <c r="M379" s="18">
        <f>ROUND(IF(C379&gt;=2026,IF(B379&lt;741000,0,IF(B379&lt;2191000,B379-740000,IF(B379&lt;2193000,1451000,IF(B379&lt;2196000,1453000,IF(B379&lt;2200000,1456000,IF(B379&lt;3600000,ROUNDDOWN(B379/4,-3)*2.8-80000,IF(B379&lt;6600000,ROUNDDOWN(B379/4,-3)*3.2-440000,IF(B379&lt;8500000,ROUNDDOWN(B379*0.9,0)-1100000,B379-1950000)))))))),IF(B379&lt;651000,0,IF(B379&lt;1900000,B379-650000,IF(B379&lt;3600000,ROUNDDOWN(B379/4,-3)*2.8-80000,IF(B379&lt;6600000,ROUNDDOWN(B379/4,-3)*3.2-440000,IF(B379&lt;8500000,ROUNDDOWN(B379*0.9,0)-1100000,B379-1950000)))))),0)</f>
        <v/>
      </c>
      <c r="N379" s="18">
        <f>IF(M379&gt;23500000,NA(),IF(C379&gt;=2026,IF(M379&lt;=4890000,1040000,IF(M379&lt;=6550000,670000,620000)),IF(M379&lt;=1320000,950000,IF(M379&lt;=3360000,880000,IF(M379&lt;=4890000,680000,IF(M379&lt;=6550000,630000,580000))))))</f>
        <v/>
      </c>
      <c r="O379" s="18">
        <f>IF(F379&lt;=0,IF(AND(D379="はい",C379&gt;=2026,C379&lt;=2027),IF(E379&lt;=0,0,IF(E379&lt;=30000,E379,IF(E379&lt;=60000,ROUNDUP(E379/2,0)+15000,IF(E379&lt;=120000,ROUNDUP(E379/4,0)+30000,60000)))),IF(E379&lt;=0,0,IF(E379&lt;=20000,E379,IF(E379&lt;=40000,ROUNDUP(E379/2,0)+10000,IF(E379&lt;=80000,ROUNDUP(E379/4,0)+20000,40000))))),IF(E379&lt;=0,IF(F379&lt;=0,0,IF(F379&lt;=25000,F379,IF(F379&lt;=50000,ROUNDUP(F379/2,0)+12500,IF(F379&lt;=100000,ROUNDUP(F379/4,0)+25000,50000)))),MAX(IF(F379&lt;=0,0,IF(F379&lt;=25000,F379,IF(F379&lt;=50000,ROUNDUP(F379/2,0)+12500,IF(F379&lt;=100000,ROUNDUP(F379/4,0)+25000,50000)))),MIN(IF(AND(D379="はい",C379&gt;=2026,C379&lt;=2027),IF(E379&lt;=0,0,IF(E379&lt;=30000,E379,IF(E379&lt;=60000,ROUNDUP(E379/2,0)+15000,IF(E379&lt;=120000,ROUNDUP(E379/4,0)+30000,60000)))),IF(E379&lt;=0,0,IF(E379&lt;=20000,E379,IF(E379&lt;=40000,ROUNDUP(E379/2,0)+10000,IF(E379&lt;=80000,ROUNDUP(E379/4,0)+20000,40000)))))+IF(F379&lt;=0,0,IF(F379&lt;=25000,F379,IF(F379&lt;=50000,ROUNDUP(F379/2,0)+12500,IF(F379&lt;=100000,ROUNDUP(F379/4,0)+25000,50000)))),IF(AND(D379="はい",C379&gt;=2026,C379&lt;=2027),60000,40000)))))</f>
        <v/>
      </c>
      <c r="P379" s="18">
        <f>IF(G379&lt;=0,0,IF(G379&lt;=20000,G379,IF(G379&lt;=40000,ROUNDUP(G379/2,0)+10000,IF(G379&lt;=80000,ROUNDUP(G379/4,0)+20000,40000))))</f>
        <v/>
      </c>
      <c r="Q379" s="18">
        <f>IF(I379&lt;=0,IF(H379&lt;=0,0,IF(H379&lt;=20000,H379,IF(H379&lt;=40000,ROUNDUP(H379/2,0)+10000,IF(H379&lt;=80000,ROUNDUP(H379/4,0)+20000,40000)))),IF(H379&lt;=0,IF(I379&lt;=0,0,IF(I379&lt;=25000,I379,IF(I379&lt;=50000,ROUNDUP(I379/2,0)+12500,IF(I379&lt;=100000,ROUNDUP(I379/4,0)+25000,50000)))),MAX(IF(I379&lt;=0,0,IF(I379&lt;=25000,I379,IF(I379&lt;=50000,ROUNDUP(I379/2,0)+12500,IF(I379&lt;=100000,ROUNDUP(I379/4,0)+25000,50000)))),MIN(IF(H379&lt;=0,0,IF(H379&lt;=20000,H379,IF(H379&lt;=40000,ROUNDUP(H379/2,0)+10000,IF(H379&lt;=80000,ROUNDUP(H379/4,0)+20000,40000))))+IF(I379&lt;=0,0,IF(I379&lt;=25000,I379,IF(I379&lt;=50000,ROUNDUP(I379/2,0)+12500,IF(I379&lt;=100000,ROUNDUP(I379/4,0)+25000,50000)))),40000))))</f>
        <v/>
      </c>
      <c r="R379" s="18">
        <f>MIN(120000,O379+P379+Q379)</f>
        <v/>
      </c>
      <c r="S379" s="18">
        <f>IF(F379&lt;=0,IF(E379&lt;=0,0,IF(E379&lt;=12000,E379,IF(E379&lt;=32000,ROUNDUP(E379/2,0)+6000,IF(E379&lt;=56000,ROUNDUP(E379/4,0)+14000,28000)))),IF(E379&lt;=0,IF(F379&lt;=0,0,IF(F379&lt;=15000,F379,IF(F379&lt;=40000,ROUNDUP(F379/2,0)+7500,IF(F379&lt;=70000,ROUNDUP(F379/4,0)+17500,35000)))),MAX(IF(F379&lt;=0,0,IF(F379&lt;=15000,F379,IF(F379&lt;=40000,ROUNDUP(F379/2,0)+7500,IF(F379&lt;=70000,ROUNDUP(F379/4,0)+17500,35000)))),MIN(IF(E379&lt;=0,0,IF(E379&lt;=12000,E379,IF(E379&lt;=32000,ROUNDUP(E379/2,0)+6000,IF(E379&lt;=56000,ROUNDUP(E379/4,0)+14000,28000))))+IF(F379&lt;=0,0,IF(F379&lt;=15000,F379,IF(F379&lt;=40000,ROUNDUP(F379/2,0)+7500,IF(F379&lt;=70000,ROUNDUP(F379/4,0)+17500,35000)))),28000))))</f>
        <v/>
      </c>
      <c r="T379" s="18">
        <f>IF(G379&lt;=0,0,IF(G379&lt;=12000,G379,IF(G379&lt;=32000,ROUNDUP(G379/2,0)+6000,IF(G379&lt;=56000,ROUNDUP(G379/4,0)+14000,28000))))</f>
        <v/>
      </c>
      <c r="U379" s="18">
        <f>IF(I379&lt;=0,IF(H379&lt;=0,0,IF(H379&lt;=12000,H379,IF(H379&lt;=32000,ROUNDUP(H379/2,0)+6000,IF(H379&lt;=56000,ROUNDUP(H379/4,0)+14000,28000)))),IF(H379&lt;=0,IF(I379&lt;=0,0,IF(I379&lt;=15000,I379,IF(I379&lt;=40000,ROUNDUP(I379/2,0)+7500,IF(I379&lt;=70000,ROUNDUP(I379/4,0)+17500,35000)))),MAX(IF(I379&lt;=0,0,IF(I379&lt;=15000,I379,IF(I379&lt;=40000,ROUNDUP(I379/2,0)+7500,IF(I379&lt;=70000,ROUNDUP(I379/4,0)+17500,35000)))),MIN(IF(H379&lt;=0,0,IF(H379&lt;=12000,H379,IF(H379&lt;=32000,ROUNDUP(H379/2,0)+6000,IF(H379&lt;=56000,ROUNDUP(H379/4,0)+14000,28000))))+IF(I379&lt;=0,0,IF(I379&lt;=15000,I379,IF(I379&lt;=40000,ROUNDUP(I379/2,0)+7500,IF(I379&lt;=70000,ROUNDUP(I379/4,0)+17500,35000)))),28000))))</f>
        <v/>
      </c>
      <c r="V379" s="18">
        <f>MIN(70000,S379+T379+U379)</f>
        <v/>
      </c>
      <c r="W379" s="18">
        <f>MAX(0,ROUNDDOWN(M379-J379-N379-K379-0,-3))</f>
        <v/>
      </c>
      <c r="X379" s="18">
        <f>MAX(0,ROUNDDOWN(M379-J379-N379-K379-R379,-3))</f>
        <v/>
      </c>
      <c r="Y379" s="18">
        <f>IF(W379&lt;=0,0,ROUNDDOWN((W379*LOOKUP(W379,{0,1950001,3300001,6950001,9000001,18000001,40000001},{0.05,0.1,0.2,0.23,0.33,0.4,0.45})-LOOKUP(W379,{0,1950001,3300001,6950001,9000001,18000001,40000001},{0,97500,427500,636000,1536000,2796000,4796000}))*1.021,-2))</f>
        <v/>
      </c>
      <c r="Z379" s="18">
        <f>IF(X379&lt;=0,0,ROUNDDOWN((X379*LOOKUP(X379,{0,1950001,3300001,6950001,9000001,18000001,40000001},{0.05,0.1,0.2,0.23,0.33,0.4,0.45})-LOOKUP(X379,{0,1950001,3300001,6950001,9000001,18000001,40000001},{0,97500,427500,636000,1536000,2796000,4796000}))*1.021,-2))</f>
        <v/>
      </c>
      <c r="AA379" s="18">
        <f>MAX(0,ROUNDDOWN(M379-J379-430000-L379-0,-3))</f>
        <v/>
      </c>
      <c r="AB379" s="18">
        <f>MAX(0,ROUNDDOWN(M379-J379-430000-L379-V379,-3))</f>
        <v/>
      </c>
      <c r="AC379" s="18">
        <f>IF(M379&lt;=450000,0,MAX(0,ROUNDDOWN(AA379*0.06-MIN(50000,AA379)*0.03,-2))+MAX(0,ROUNDDOWN(AA379*0.04-MIN(50000,AA379)*0.02,-2)))</f>
        <v/>
      </c>
      <c r="AD379" s="18">
        <f>IF(M379&lt;=450000,0,MAX(0,ROUNDDOWN(AB379*0.06-MIN(50000,AB379)*0.03,-2))+MAX(0,ROUNDDOWN(AB379*0.04-MIN(50000,AB379)*0.02,-2)))</f>
        <v/>
      </c>
      <c r="AE379" s="18">
        <f>Y379-Z379</f>
        <v/>
      </c>
      <c r="AF379" s="18">
        <f>AC379-AD379</f>
        <v/>
      </c>
      <c r="AG379" s="18">
        <f>AE379+AF379</f>
        <v/>
      </c>
      <c r="AH379" s="20">
        <f>IF(W379&lt;=0,0,LOOKUP(W379,{0,1950001,3300001,6950001,9000001,18000001,40000001},{0.05,0.1,0.2,0.23,0.33,0.4,0.45}))</f>
        <v/>
      </c>
    </row>
    <row r="380">
      <c r="A380" t="inlineStr">
        <is>
          <t>1万円刻み 特例あり一般12万円</t>
        </is>
      </c>
      <c r="B380" s="18">
        <f>'4_1万円刻み'!$A$100</f>
        <v/>
      </c>
      <c r="C380" s="19" t="n">
        <v>2026</v>
      </c>
      <c r="D380" t="inlineStr">
        <is>
          <t>はい</t>
        </is>
      </c>
      <c r="E380" s="18" t="n">
        <v>120000</v>
      </c>
      <c r="F380" s="18" t="n">
        <v>0</v>
      </c>
      <c r="G380" s="18" t="n">
        <v>0</v>
      </c>
      <c r="H380" s="18" t="n">
        <v>0</v>
      </c>
      <c r="I380" s="18" t="n">
        <v>0</v>
      </c>
      <c r="J380" s="18">
        <f>ROUND(MIN(B380/12,650000)*12*0.0915+MIN(B380/12,1390000)*12*(0.0504+0)+B380*0.005,0)</f>
        <v/>
      </c>
      <c r="K380" s="18" t="n">
        <v>0</v>
      </c>
      <c r="L380" s="18" t="n">
        <v>0</v>
      </c>
      <c r="M380" s="18">
        <f>ROUND(IF(C380&gt;=2026,IF(B380&lt;741000,0,IF(B380&lt;2191000,B380-740000,IF(B380&lt;2193000,1451000,IF(B380&lt;2196000,1453000,IF(B380&lt;2200000,1456000,IF(B380&lt;3600000,ROUNDDOWN(B380/4,-3)*2.8-80000,IF(B380&lt;6600000,ROUNDDOWN(B380/4,-3)*3.2-440000,IF(B380&lt;8500000,ROUNDDOWN(B380*0.9,0)-1100000,B380-1950000)))))))),IF(B380&lt;651000,0,IF(B380&lt;1900000,B380-650000,IF(B380&lt;3600000,ROUNDDOWN(B380/4,-3)*2.8-80000,IF(B380&lt;6600000,ROUNDDOWN(B380/4,-3)*3.2-440000,IF(B380&lt;8500000,ROUNDDOWN(B380*0.9,0)-1100000,B380-1950000)))))),0)</f>
        <v/>
      </c>
      <c r="N380" s="18">
        <f>IF(M380&gt;23500000,NA(),IF(C380&gt;=2026,IF(M380&lt;=4890000,1040000,IF(M380&lt;=6550000,670000,620000)),IF(M380&lt;=1320000,950000,IF(M380&lt;=3360000,880000,IF(M380&lt;=4890000,680000,IF(M380&lt;=6550000,630000,580000))))))</f>
        <v/>
      </c>
      <c r="O380" s="18">
        <f>IF(F380&lt;=0,IF(AND(D380="はい",C380&gt;=2026,C380&lt;=2027),IF(E380&lt;=0,0,IF(E380&lt;=30000,E380,IF(E380&lt;=60000,ROUNDUP(E380/2,0)+15000,IF(E380&lt;=120000,ROUNDUP(E380/4,0)+30000,60000)))),IF(E380&lt;=0,0,IF(E380&lt;=20000,E380,IF(E380&lt;=40000,ROUNDUP(E380/2,0)+10000,IF(E380&lt;=80000,ROUNDUP(E380/4,0)+20000,40000))))),IF(E380&lt;=0,IF(F380&lt;=0,0,IF(F380&lt;=25000,F380,IF(F380&lt;=50000,ROUNDUP(F380/2,0)+12500,IF(F380&lt;=100000,ROUNDUP(F380/4,0)+25000,50000)))),MAX(IF(F380&lt;=0,0,IF(F380&lt;=25000,F380,IF(F380&lt;=50000,ROUNDUP(F380/2,0)+12500,IF(F380&lt;=100000,ROUNDUP(F380/4,0)+25000,50000)))),MIN(IF(AND(D380="はい",C380&gt;=2026,C380&lt;=2027),IF(E380&lt;=0,0,IF(E380&lt;=30000,E380,IF(E380&lt;=60000,ROUNDUP(E380/2,0)+15000,IF(E380&lt;=120000,ROUNDUP(E380/4,0)+30000,60000)))),IF(E380&lt;=0,0,IF(E380&lt;=20000,E380,IF(E380&lt;=40000,ROUNDUP(E380/2,0)+10000,IF(E380&lt;=80000,ROUNDUP(E380/4,0)+20000,40000)))))+IF(F380&lt;=0,0,IF(F380&lt;=25000,F380,IF(F380&lt;=50000,ROUNDUP(F380/2,0)+12500,IF(F380&lt;=100000,ROUNDUP(F380/4,0)+25000,50000)))),IF(AND(D380="はい",C380&gt;=2026,C380&lt;=2027),60000,40000)))))</f>
        <v/>
      </c>
      <c r="P380" s="18">
        <f>IF(G380&lt;=0,0,IF(G380&lt;=20000,G380,IF(G380&lt;=40000,ROUNDUP(G380/2,0)+10000,IF(G380&lt;=80000,ROUNDUP(G380/4,0)+20000,40000))))</f>
        <v/>
      </c>
      <c r="Q380" s="18">
        <f>IF(I380&lt;=0,IF(H380&lt;=0,0,IF(H380&lt;=20000,H380,IF(H380&lt;=40000,ROUNDUP(H380/2,0)+10000,IF(H380&lt;=80000,ROUNDUP(H380/4,0)+20000,40000)))),IF(H380&lt;=0,IF(I380&lt;=0,0,IF(I380&lt;=25000,I380,IF(I380&lt;=50000,ROUNDUP(I380/2,0)+12500,IF(I380&lt;=100000,ROUNDUP(I380/4,0)+25000,50000)))),MAX(IF(I380&lt;=0,0,IF(I380&lt;=25000,I380,IF(I380&lt;=50000,ROUNDUP(I380/2,0)+12500,IF(I380&lt;=100000,ROUNDUP(I380/4,0)+25000,50000)))),MIN(IF(H380&lt;=0,0,IF(H380&lt;=20000,H380,IF(H380&lt;=40000,ROUNDUP(H380/2,0)+10000,IF(H380&lt;=80000,ROUNDUP(H380/4,0)+20000,40000))))+IF(I380&lt;=0,0,IF(I380&lt;=25000,I380,IF(I380&lt;=50000,ROUNDUP(I380/2,0)+12500,IF(I380&lt;=100000,ROUNDUP(I380/4,0)+25000,50000)))),40000))))</f>
        <v/>
      </c>
      <c r="R380" s="18">
        <f>MIN(120000,O380+P380+Q380)</f>
        <v/>
      </c>
      <c r="S380" s="18">
        <f>IF(F380&lt;=0,IF(E380&lt;=0,0,IF(E380&lt;=12000,E380,IF(E380&lt;=32000,ROUNDUP(E380/2,0)+6000,IF(E380&lt;=56000,ROUNDUP(E380/4,0)+14000,28000)))),IF(E380&lt;=0,IF(F380&lt;=0,0,IF(F380&lt;=15000,F380,IF(F380&lt;=40000,ROUNDUP(F380/2,0)+7500,IF(F380&lt;=70000,ROUNDUP(F380/4,0)+17500,35000)))),MAX(IF(F380&lt;=0,0,IF(F380&lt;=15000,F380,IF(F380&lt;=40000,ROUNDUP(F380/2,0)+7500,IF(F380&lt;=70000,ROUNDUP(F380/4,0)+17500,35000)))),MIN(IF(E380&lt;=0,0,IF(E380&lt;=12000,E380,IF(E380&lt;=32000,ROUNDUP(E380/2,0)+6000,IF(E380&lt;=56000,ROUNDUP(E380/4,0)+14000,28000))))+IF(F380&lt;=0,0,IF(F380&lt;=15000,F380,IF(F380&lt;=40000,ROUNDUP(F380/2,0)+7500,IF(F380&lt;=70000,ROUNDUP(F380/4,0)+17500,35000)))),28000))))</f>
        <v/>
      </c>
      <c r="T380" s="18">
        <f>IF(G380&lt;=0,0,IF(G380&lt;=12000,G380,IF(G380&lt;=32000,ROUNDUP(G380/2,0)+6000,IF(G380&lt;=56000,ROUNDUP(G380/4,0)+14000,28000))))</f>
        <v/>
      </c>
      <c r="U380" s="18">
        <f>IF(I380&lt;=0,IF(H380&lt;=0,0,IF(H380&lt;=12000,H380,IF(H380&lt;=32000,ROUNDUP(H380/2,0)+6000,IF(H380&lt;=56000,ROUNDUP(H380/4,0)+14000,28000)))),IF(H380&lt;=0,IF(I380&lt;=0,0,IF(I380&lt;=15000,I380,IF(I380&lt;=40000,ROUNDUP(I380/2,0)+7500,IF(I380&lt;=70000,ROUNDUP(I380/4,0)+17500,35000)))),MAX(IF(I380&lt;=0,0,IF(I380&lt;=15000,I380,IF(I380&lt;=40000,ROUNDUP(I380/2,0)+7500,IF(I380&lt;=70000,ROUNDUP(I380/4,0)+17500,35000)))),MIN(IF(H380&lt;=0,0,IF(H380&lt;=12000,H380,IF(H380&lt;=32000,ROUNDUP(H380/2,0)+6000,IF(H380&lt;=56000,ROUNDUP(H380/4,0)+14000,28000))))+IF(I380&lt;=0,0,IF(I380&lt;=15000,I380,IF(I380&lt;=40000,ROUNDUP(I380/2,0)+7500,IF(I380&lt;=70000,ROUNDUP(I380/4,0)+17500,35000)))),28000))))</f>
        <v/>
      </c>
      <c r="V380" s="18">
        <f>MIN(70000,S380+T380+U380)</f>
        <v/>
      </c>
      <c r="W380" s="18">
        <f>MAX(0,ROUNDDOWN(M380-J380-N380-K380-0,-3))</f>
        <v/>
      </c>
      <c r="X380" s="18">
        <f>MAX(0,ROUNDDOWN(M380-J380-N380-K380-R380,-3))</f>
        <v/>
      </c>
      <c r="Y380" s="18">
        <f>IF(W380&lt;=0,0,ROUNDDOWN((W380*LOOKUP(W380,{0,1950001,3300001,6950001,9000001,18000001,40000001},{0.05,0.1,0.2,0.23,0.33,0.4,0.45})-LOOKUP(W380,{0,1950001,3300001,6950001,9000001,18000001,40000001},{0,97500,427500,636000,1536000,2796000,4796000}))*1.021,-2))</f>
        <v/>
      </c>
      <c r="Z380" s="18">
        <f>IF(X380&lt;=0,0,ROUNDDOWN((X380*LOOKUP(X380,{0,1950001,3300001,6950001,9000001,18000001,40000001},{0.05,0.1,0.2,0.23,0.33,0.4,0.45})-LOOKUP(X380,{0,1950001,3300001,6950001,9000001,18000001,40000001},{0,97500,427500,636000,1536000,2796000,4796000}))*1.021,-2))</f>
        <v/>
      </c>
      <c r="AA380" s="18">
        <f>MAX(0,ROUNDDOWN(M380-J380-430000-L380-0,-3))</f>
        <v/>
      </c>
      <c r="AB380" s="18">
        <f>MAX(0,ROUNDDOWN(M380-J380-430000-L380-V380,-3))</f>
        <v/>
      </c>
      <c r="AC380" s="18">
        <f>IF(M380&lt;=450000,0,MAX(0,ROUNDDOWN(AA380*0.06-MIN(50000,AA380)*0.03,-2))+MAX(0,ROUNDDOWN(AA380*0.04-MIN(50000,AA380)*0.02,-2)))</f>
        <v/>
      </c>
      <c r="AD380" s="18">
        <f>IF(M380&lt;=450000,0,MAX(0,ROUNDDOWN(AB380*0.06-MIN(50000,AB380)*0.03,-2))+MAX(0,ROUNDDOWN(AB380*0.04-MIN(50000,AB380)*0.02,-2)))</f>
        <v/>
      </c>
      <c r="AE380" s="18">
        <f>Y380-Z380</f>
        <v/>
      </c>
      <c r="AF380" s="18">
        <f>AC380-AD380</f>
        <v/>
      </c>
      <c r="AG380" s="18">
        <f>AE380+AF380</f>
        <v/>
      </c>
      <c r="AH380" s="20">
        <f>IF(W380&lt;=0,0,LOOKUP(W380,{0,1950001,3300001,6950001,9000001,18000001,40000001},{0.05,0.1,0.2,0.23,0.33,0.4,0.45}))</f>
        <v/>
      </c>
    </row>
    <row r="381">
      <c r="A381" t="inlineStr">
        <is>
          <t>1万円刻み 3区分8万円ずつ</t>
        </is>
      </c>
      <c r="B381" s="18">
        <f>'4_1万円刻み'!$A$101</f>
        <v/>
      </c>
      <c r="C381" s="19" t="n">
        <v>2026</v>
      </c>
      <c r="D381" t="inlineStr">
        <is>
          <t>いいえ</t>
        </is>
      </c>
      <c r="E381" s="18" t="n">
        <v>80000</v>
      </c>
      <c r="F381" s="18" t="n">
        <v>0</v>
      </c>
      <c r="G381" s="18" t="n">
        <v>80000</v>
      </c>
      <c r="H381" s="18" t="n">
        <v>80000</v>
      </c>
      <c r="I381" s="18" t="n">
        <v>0</v>
      </c>
      <c r="J381" s="18">
        <f>ROUND(MIN(B381/12,650000)*12*0.0915+MIN(B381/12,1390000)*12*(0.0504+0)+B381*0.005,0)</f>
        <v/>
      </c>
      <c r="K381" s="18" t="n">
        <v>0</v>
      </c>
      <c r="L381" s="18" t="n">
        <v>0</v>
      </c>
      <c r="M381" s="18">
        <f>ROUND(IF(C381&gt;=2026,IF(B381&lt;741000,0,IF(B381&lt;2191000,B381-740000,IF(B381&lt;2193000,1451000,IF(B381&lt;2196000,1453000,IF(B381&lt;2200000,1456000,IF(B381&lt;3600000,ROUNDDOWN(B381/4,-3)*2.8-80000,IF(B381&lt;6600000,ROUNDDOWN(B381/4,-3)*3.2-440000,IF(B381&lt;8500000,ROUNDDOWN(B381*0.9,0)-1100000,B381-1950000)))))))),IF(B381&lt;651000,0,IF(B381&lt;1900000,B381-650000,IF(B381&lt;3600000,ROUNDDOWN(B381/4,-3)*2.8-80000,IF(B381&lt;6600000,ROUNDDOWN(B381/4,-3)*3.2-440000,IF(B381&lt;8500000,ROUNDDOWN(B381*0.9,0)-1100000,B381-1950000)))))),0)</f>
        <v/>
      </c>
      <c r="N381" s="18">
        <f>IF(M381&gt;23500000,NA(),IF(C381&gt;=2026,IF(M381&lt;=4890000,1040000,IF(M381&lt;=6550000,670000,620000)),IF(M381&lt;=1320000,950000,IF(M381&lt;=3360000,880000,IF(M381&lt;=4890000,680000,IF(M381&lt;=6550000,630000,580000))))))</f>
        <v/>
      </c>
      <c r="O381" s="18">
        <f>IF(F381&lt;=0,IF(AND(D381="はい",C381&gt;=2026,C381&lt;=2027),IF(E381&lt;=0,0,IF(E381&lt;=30000,E381,IF(E381&lt;=60000,ROUNDUP(E381/2,0)+15000,IF(E381&lt;=120000,ROUNDUP(E381/4,0)+30000,60000)))),IF(E381&lt;=0,0,IF(E381&lt;=20000,E381,IF(E381&lt;=40000,ROUNDUP(E381/2,0)+10000,IF(E381&lt;=80000,ROUNDUP(E381/4,0)+20000,40000))))),IF(E381&lt;=0,IF(F381&lt;=0,0,IF(F381&lt;=25000,F381,IF(F381&lt;=50000,ROUNDUP(F381/2,0)+12500,IF(F381&lt;=100000,ROUNDUP(F381/4,0)+25000,50000)))),MAX(IF(F381&lt;=0,0,IF(F381&lt;=25000,F381,IF(F381&lt;=50000,ROUNDUP(F381/2,0)+12500,IF(F381&lt;=100000,ROUNDUP(F381/4,0)+25000,50000)))),MIN(IF(AND(D381="はい",C381&gt;=2026,C381&lt;=2027),IF(E381&lt;=0,0,IF(E381&lt;=30000,E381,IF(E381&lt;=60000,ROUNDUP(E381/2,0)+15000,IF(E381&lt;=120000,ROUNDUP(E381/4,0)+30000,60000)))),IF(E381&lt;=0,0,IF(E381&lt;=20000,E381,IF(E381&lt;=40000,ROUNDUP(E381/2,0)+10000,IF(E381&lt;=80000,ROUNDUP(E381/4,0)+20000,40000)))))+IF(F381&lt;=0,0,IF(F381&lt;=25000,F381,IF(F381&lt;=50000,ROUNDUP(F381/2,0)+12500,IF(F381&lt;=100000,ROUNDUP(F381/4,0)+25000,50000)))),IF(AND(D381="はい",C381&gt;=2026,C381&lt;=2027),60000,40000)))))</f>
        <v/>
      </c>
      <c r="P381" s="18">
        <f>IF(G381&lt;=0,0,IF(G381&lt;=20000,G381,IF(G381&lt;=40000,ROUNDUP(G381/2,0)+10000,IF(G381&lt;=80000,ROUNDUP(G381/4,0)+20000,40000))))</f>
        <v/>
      </c>
      <c r="Q381" s="18">
        <f>IF(I381&lt;=0,IF(H381&lt;=0,0,IF(H381&lt;=20000,H381,IF(H381&lt;=40000,ROUNDUP(H381/2,0)+10000,IF(H381&lt;=80000,ROUNDUP(H381/4,0)+20000,40000)))),IF(H381&lt;=0,IF(I381&lt;=0,0,IF(I381&lt;=25000,I381,IF(I381&lt;=50000,ROUNDUP(I381/2,0)+12500,IF(I381&lt;=100000,ROUNDUP(I381/4,0)+25000,50000)))),MAX(IF(I381&lt;=0,0,IF(I381&lt;=25000,I381,IF(I381&lt;=50000,ROUNDUP(I381/2,0)+12500,IF(I381&lt;=100000,ROUNDUP(I381/4,0)+25000,50000)))),MIN(IF(H381&lt;=0,0,IF(H381&lt;=20000,H381,IF(H381&lt;=40000,ROUNDUP(H381/2,0)+10000,IF(H381&lt;=80000,ROUNDUP(H381/4,0)+20000,40000))))+IF(I381&lt;=0,0,IF(I381&lt;=25000,I381,IF(I381&lt;=50000,ROUNDUP(I381/2,0)+12500,IF(I381&lt;=100000,ROUNDUP(I381/4,0)+25000,50000)))),40000))))</f>
        <v/>
      </c>
      <c r="R381" s="18">
        <f>MIN(120000,O381+P381+Q381)</f>
        <v/>
      </c>
      <c r="S381" s="18">
        <f>IF(F381&lt;=0,IF(E381&lt;=0,0,IF(E381&lt;=12000,E381,IF(E381&lt;=32000,ROUNDUP(E381/2,0)+6000,IF(E381&lt;=56000,ROUNDUP(E381/4,0)+14000,28000)))),IF(E381&lt;=0,IF(F381&lt;=0,0,IF(F381&lt;=15000,F381,IF(F381&lt;=40000,ROUNDUP(F381/2,0)+7500,IF(F381&lt;=70000,ROUNDUP(F381/4,0)+17500,35000)))),MAX(IF(F381&lt;=0,0,IF(F381&lt;=15000,F381,IF(F381&lt;=40000,ROUNDUP(F381/2,0)+7500,IF(F381&lt;=70000,ROUNDUP(F381/4,0)+17500,35000)))),MIN(IF(E381&lt;=0,0,IF(E381&lt;=12000,E381,IF(E381&lt;=32000,ROUNDUP(E381/2,0)+6000,IF(E381&lt;=56000,ROUNDUP(E381/4,0)+14000,28000))))+IF(F381&lt;=0,0,IF(F381&lt;=15000,F381,IF(F381&lt;=40000,ROUNDUP(F381/2,0)+7500,IF(F381&lt;=70000,ROUNDUP(F381/4,0)+17500,35000)))),28000))))</f>
        <v/>
      </c>
      <c r="T381" s="18">
        <f>IF(G381&lt;=0,0,IF(G381&lt;=12000,G381,IF(G381&lt;=32000,ROUNDUP(G381/2,0)+6000,IF(G381&lt;=56000,ROUNDUP(G381/4,0)+14000,28000))))</f>
        <v/>
      </c>
      <c r="U381" s="18">
        <f>IF(I381&lt;=0,IF(H381&lt;=0,0,IF(H381&lt;=12000,H381,IF(H381&lt;=32000,ROUNDUP(H381/2,0)+6000,IF(H381&lt;=56000,ROUNDUP(H381/4,0)+14000,28000)))),IF(H381&lt;=0,IF(I381&lt;=0,0,IF(I381&lt;=15000,I381,IF(I381&lt;=40000,ROUNDUP(I381/2,0)+7500,IF(I381&lt;=70000,ROUNDUP(I381/4,0)+17500,35000)))),MAX(IF(I381&lt;=0,0,IF(I381&lt;=15000,I381,IF(I381&lt;=40000,ROUNDUP(I381/2,0)+7500,IF(I381&lt;=70000,ROUNDUP(I381/4,0)+17500,35000)))),MIN(IF(H381&lt;=0,0,IF(H381&lt;=12000,H381,IF(H381&lt;=32000,ROUNDUP(H381/2,0)+6000,IF(H381&lt;=56000,ROUNDUP(H381/4,0)+14000,28000))))+IF(I381&lt;=0,0,IF(I381&lt;=15000,I381,IF(I381&lt;=40000,ROUNDUP(I381/2,0)+7500,IF(I381&lt;=70000,ROUNDUP(I381/4,0)+17500,35000)))),28000))))</f>
        <v/>
      </c>
      <c r="V381" s="18">
        <f>MIN(70000,S381+T381+U381)</f>
        <v/>
      </c>
      <c r="W381" s="18">
        <f>MAX(0,ROUNDDOWN(M381-J381-N381-K381-0,-3))</f>
        <v/>
      </c>
      <c r="X381" s="18">
        <f>MAX(0,ROUNDDOWN(M381-J381-N381-K381-R381,-3))</f>
        <v/>
      </c>
      <c r="Y381" s="18">
        <f>IF(W381&lt;=0,0,ROUNDDOWN((W381*LOOKUP(W381,{0,1950001,3300001,6950001,9000001,18000001,40000001},{0.05,0.1,0.2,0.23,0.33,0.4,0.45})-LOOKUP(W381,{0,1950001,3300001,6950001,9000001,18000001,40000001},{0,97500,427500,636000,1536000,2796000,4796000}))*1.021,-2))</f>
        <v/>
      </c>
      <c r="Z381" s="18">
        <f>IF(X381&lt;=0,0,ROUNDDOWN((X381*LOOKUP(X381,{0,1950001,3300001,6950001,9000001,18000001,40000001},{0.05,0.1,0.2,0.23,0.33,0.4,0.45})-LOOKUP(X381,{0,1950001,3300001,6950001,9000001,18000001,40000001},{0,97500,427500,636000,1536000,2796000,4796000}))*1.021,-2))</f>
        <v/>
      </c>
      <c r="AA381" s="18">
        <f>MAX(0,ROUNDDOWN(M381-J381-430000-L381-0,-3))</f>
        <v/>
      </c>
      <c r="AB381" s="18">
        <f>MAX(0,ROUNDDOWN(M381-J381-430000-L381-V381,-3))</f>
        <v/>
      </c>
      <c r="AC381" s="18">
        <f>IF(M381&lt;=450000,0,MAX(0,ROUNDDOWN(AA381*0.06-MIN(50000,AA381)*0.03,-2))+MAX(0,ROUNDDOWN(AA381*0.04-MIN(50000,AA381)*0.02,-2)))</f>
        <v/>
      </c>
      <c r="AD381" s="18">
        <f>IF(M381&lt;=450000,0,MAX(0,ROUNDDOWN(AB381*0.06-MIN(50000,AB381)*0.03,-2))+MAX(0,ROUNDDOWN(AB381*0.04-MIN(50000,AB381)*0.02,-2)))</f>
        <v/>
      </c>
      <c r="AE381" s="18">
        <f>Y381-Z381</f>
        <v/>
      </c>
      <c r="AF381" s="18">
        <f>AC381-AD381</f>
        <v/>
      </c>
      <c r="AG381" s="18">
        <f>AE381+AF381</f>
        <v/>
      </c>
      <c r="AH381" s="20">
        <f>IF(W381&lt;=0,0,LOOKUP(W381,{0,1950001,3300001,6950001,9000001,18000001,40000001},{0.05,0.1,0.2,0.23,0.33,0.4,0.45}))</f>
        <v/>
      </c>
    </row>
    <row r="382">
      <c r="A382" t="inlineStr">
        <is>
          <t>1万円刻み 一般8万円</t>
        </is>
      </c>
      <c r="B382" s="18">
        <f>'4_1万円刻み'!$A$101</f>
        <v/>
      </c>
      <c r="C382" s="19" t="n">
        <v>2026</v>
      </c>
      <c r="D382" t="inlineStr">
        <is>
          <t>いいえ</t>
        </is>
      </c>
      <c r="E382" s="18" t="n">
        <v>80000</v>
      </c>
      <c r="F382" s="18" t="n">
        <v>0</v>
      </c>
      <c r="G382" s="18" t="n">
        <v>0</v>
      </c>
      <c r="H382" s="18" t="n">
        <v>0</v>
      </c>
      <c r="I382" s="18" t="n">
        <v>0</v>
      </c>
      <c r="J382" s="18">
        <f>ROUND(MIN(B382/12,650000)*12*0.0915+MIN(B382/12,1390000)*12*(0.0504+0)+B382*0.005,0)</f>
        <v/>
      </c>
      <c r="K382" s="18" t="n">
        <v>0</v>
      </c>
      <c r="L382" s="18" t="n">
        <v>0</v>
      </c>
      <c r="M382" s="18">
        <f>ROUND(IF(C382&gt;=2026,IF(B382&lt;741000,0,IF(B382&lt;2191000,B382-740000,IF(B382&lt;2193000,1451000,IF(B382&lt;2196000,1453000,IF(B382&lt;2200000,1456000,IF(B382&lt;3600000,ROUNDDOWN(B382/4,-3)*2.8-80000,IF(B382&lt;6600000,ROUNDDOWN(B382/4,-3)*3.2-440000,IF(B382&lt;8500000,ROUNDDOWN(B382*0.9,0)-1100000,B382-1950000)))))))),IF(B382&lt;651000,0,IF(B382&lt;1900000,B382-650000,IF(B382&lt;3600000,ROUNDDOWN(B382/4,-3)*2.8-80000,IF(B382&lt;6600000,ROUNDDOWN(B382/4,-3)*3.2-440000,IF(B382&lt;8500000,ROUNDDOWN(B382*0.9,0)-1100000,B382-1950000)))))),0)</f>
        <v/>
      </c>
      <c r="N382" s="18">
        <f>IF(M382&gt;23500000,NA(),IF(C382&gt;=2026,IF(M382&lt;=4890000,1040000,IF(M382&lt;=6550000,670000,620000)),IF(M382&lt;=1320000,950000,IF(M382&lt;=3360000,880000,IF(M382&lt;=4890000,680000,IF(M382&lt;=6550000,630000,580000))))))</f>
        <v/>
      </c>
      <c r="O382" s="18">
        <f>IF(F382&lt;=0,IF(AND(D382="はい",C382&gt;=2026,C382&lt;=2027),IF(E382&lt;=0,0,IF(E382&lt;=30000,E382,IF(E382&lt;=60000,ROUNDUP(E382/2,0)+15000,IF(E382&lt;=120000,ROUNDUP(E382/4,0)+30000,60000)))),IF(E382&lt;=0,0,IF(E382&lt;=20000,E382,IF(E382&lt;=40000,ROUNDUP(E382/2,0)+10000,IF(E382&lt;=80000,ROUNDUP(E382/4,0)+20000,40000))))),IF(E382&lt;=0,IF(F382&lt;=0,0,IF(F382&lt;=25000,F382,IF(F382&lt;=50000,ROUNDUP(F382/2,0)+12500,IF(F382&lt;=100000,ROUNDUP(F382/4,0)+25000,50000)))),MAX(IF(F382&lt;=0,0,IF(F382&lt;=25000,F382,IF(F382&lt;=50000,ROUNDUP(F382/2,0)+12500,IF(F382&lt;=100000,ROUNDUP(F382/4,0)+25000,50000)))),MIN(IF(AND(D382="はい",C382&gt;=2026,C382&lt;=2027),IF(E382&lt;=0,0,IF(E382&lt;=30000,E382,IF(E382&lt;=60000,ROUNDUP(E382/2,0)+15000,IF(E382&lt;=120000,ROUNDUP(E382/4,0)+30000,60000)))),IF(E382&lt;=0,0,IF(E382&lt;=20000,E382,IF(E382&lt;=40000,ROUNDUP(E382/2,0)+10000,IF(E382&lt;=80000,ROUNDUP(E382/4,0)+20000,40000)))))+IF(F382&lt;=0,0,IF(F382&lt;=25000,F382,IF(F382&lt;=50000,ROUNDUP(F382/2,0)+12500,IF(F382&lt;=100000,ROUNDUP(F382/4,0)+25000,50000)))),IF(AND(D382="はい",C382&gt;=2026,C382&lt;=2027),60000,40000)))))</f>
        <v/>
      </c>
      <c r="P382" s="18">
        <f>IF(G382&lt;=0,0,IF(G382&lt;=20000,G382,IF(G382&lt;=40000,ROUNDUP(G382/2,0)+10000,IF(G382&lt;=80000,ROUNDUP(G382/4,0)+20000,40000))))</f>
        <v/>
      </c>
      <c r="Q382" s="18">
        <f>IF(I382&lt;=0,IF(H382&lt;=0,0,IF(H382&lt;=20000,H382,IF(H382&lt;=40000,ROUNDUP(H382/2,0)+10000,IF(H382&lt;=80000,ROUNDUP(H382/4,0)+20000,40000)))),IF(H382&lt;=0,IF(I382&lt;=0,0,IF(I382&lt;=25000,I382,IF(I382&lt;=50000,ROUNDUP(I382/2,0)+12500,IF(I382&lt;=100000,ROUNDUP(I382/4,0)+25000,50000)))),MAX(IF(I382&lt;=0,0,IF(I382&lt;=25000,I382,IF(I382&lt;=50000,ROUNDUP(I382/2,0)+12500,IF(I382&lt;=100000,ROUNDUP(I382/4,0)+25000,50000)))),MIN(IF(H382&lt;=0,0,IF(H382&lt;=20000,H382,IF(H382&lt;=40000,ROUNDUP(H382/2,0)+10000,IF(H382&lt;=80000,ROUNDUP(H382/4,0)+20000,40000))))+IF(I382&lt;=0,0,IF(I382&lt;=25000,I382,IF(I382&lt;=50000,ROUNDUP(I382/2,0)+12500,IF(I382&lt;=100000,ROUNDUP(I382/4,0)+25000,50000)))),40000))))</f>
        <v/>
      </c>
      <c r="R382" s="18">
        <f>MIN(120000,O382+P382+Q382)</f>
        <v/>
      </c>
      <c r="S382" s="18">
        <f>IF(F382&lt;=0,IF(E382&lt;=0,0,IF(E382&lt;=12000,E382,IF(E382&lt;=32000,ROUNDUP(E382/2,0)+6000,IF(E382&lt;=56000,ROUNDUP(E382/4,0)+14000,28000)))),IF(E382&lt;=0,IF(F382&lt;=0,0,IF(F382&lt;=15000,F382,IF(F382&lt;=40000,ROUNDUP(F382/2,0)+7500,IF(F382&lt;=70000,ROUNDUP(F382/4,0)+17500,35000)))),MAX(IF(F382&lt;=0,0,IF(F382&lt;=15000,F382,IF(F382&lt;=40000,ROUNDUP(F382/2,0)+7500,IF(F382&lt;=70000,ROUNDUP(F382/4,0)+17500,35000)))),MIN(IF(E382&lt;=0,0,IF(E382&lt;=12000,E382,IF(E382&lt;=32000,ROUNDUP(E382/2,0)+6000,IF(E382&lt;=56000,ROUNDUP(E382/4,0)+14000,28000))))+IF(F382&lt;=0,0,IF(F382&lt;=15000,F382,IF(F382&lt;=40000,ROUNDUP(F382/2,0)+7500,IF(F382&lt;=70000,ROUNDUP(F382/4,0)+17500,35000)))),28000))))</f>
        <v/>
      </c>
      <c r="T382" s="18">
        <f>IF(G382&lt;=0,0,IF(G382&lt;=12000,G382,IF(G382&lt;=32000,ROUNDUP(G382/2,0)+6000,IF(G382&lt;=56000,ROUNDUP(G382/4,0)+14000,28000))))</f>
        <v/>
      </c>
      <c r="U382" s="18">
        <f>IF(I382&lt;=0,IF(H382&lt;=0,0,IF(H382&lt;=12000,H382,IF(H382&lt;=32000,ROUNDUP(H382/2,0)+6000,IF(H382&lt;=56000,ROUNDUP(H382/4,0)+14000,28000)))),IF(H382&lt;=0,IF(I382&lt;=0,0,IF(I382&lt;=15000,I382,IF(I382&lt;=40000,ROUNDUP(I382/2,0)+7500,IF(I382&lt;=70000,ROUNDUP(I382/4,0)+17500,35000)))),MAX(IF(I382&lt;=0,0,IF(I382&lt;=15000,I382,IF(I382&lt;=40000,ROUNDUP(I382/2,0)+7500,IF(I382&lt;=70000,ROUNDUP(I382/4,0)+17500,35000)))),MIN(IF(H382&lt;=0,0,IF(H382&lt;=12000,H382,IF(H382&lt;=32000,ROUNDUP(H382/2,0)+6000,IF(H382&lt;=56000,ROUNDUP(H382/4,0)+14000,28000))))+IF(I382&lt;=0,0,IF(I382&lt;=15000,I382,IF(I382&lt;=40000,ROUNDUP(I382/2,0)+7500,IF(I382&lt;=70000,ROUNDUP(I382/4,0)+17500,35000)))),28000))))</f>
        <v/>
      </c>
      <c r="V382" s="18">
        <f>MIN(70000,S382+T382+U382)</f>
        <v/>
      </c>
      <c r="W382" s="18">
        <f>MAX(0,ROUNDDOWN(M382-J382-N382-K382-0,-3))</f>
        <v/>
      </c>
      <c r="X382" s="18">
        <f>MAX(0,ROUNDDOWN(M382-J382-N382-K382-R382,-3))</f>
        <v/>
      </c>
      <c r="Y382" s="18">
        <f>IF(W382&lt;=0,0,ROUNDDOWN((W382*LOOKUP(W382,{0,1950001,3300001,6950001,9000001,18000001,40000001},{0.05,0.1,0.2,0.23,0.33,0.4,0.45})-LOOKUP(W382,{0,1950001,3300001,6950001,9000001,18000001,40000001},{0,97500,427500,636000,1536000,2796000,4796000}))*1.021,-2))</f>
        <v/>
      </c>
      <c r="Z382" s="18">
        <f>IF(X382&lt;=0,0,ROUNDDOWN((X382*LOOKUP(X382,{0,1950001,3300001,6950001,9000001,18000001,40000001},{0.05,0.1,0.2,0.23,0.33,0.4,0.45})-LOOKUP(X382,{0,1950001,3300001,6950001,9000001,18000001,40000001},{0,97500,427500,636000,1536000,2796000,4796000}))*1.021,-2))</f>
        <v/>
      </c>
      <c r="AA382" s="18">
        <f>MAX(0,ROUNDDOWN(M382-J382-430000-L382-0,-3))</f>
        <v/>
      </c>
      <c r="AB382" s="18">
        <f>MAX(0,ROUNDDOWN(M382-J382-430000-L382-V382,-3))</f>
        <v/>
      </c>
      <c r="AC382" s="18">
        <f>IF(M382&lt;=450000,0,MAX(0,ROUNDDOWN(AA382*0.06-MIN(50000,AA382)*0.03,-2))+MAX(0,ROUNDDOWN(AA382*0.04-MIN(50000,AA382)*0.02,-2)))</f>
        <v/>
      </c>
      <c r="AD382" s="18">
        <f>IF(M382&lt;=450000,0,MAX(0,ROUNDDOWN(AB382*0.06-MIN(50000,AB382)*0.03,-2))+MAX(0,ROUNDDOWN(AB382*0.04-MIN(50000,AB382)*0.02,-2)))</f>
        <v/>
      </c>
      <c r="AE382" s="18">
        <f>Y382-Z382</f>
        <v/>
      </c>
      <c r="AF382" s="18">
        <f>AC382-AD382</f>
        <v/>
      </c>
      <c r="AG382" s="18">
        <f>AE382+AF382</f>
        <v/>
      </c>
      <c r="AH382" s="20">
        <f>IF(W382&lt;=0,0,LOOKUP(W382,{0,1950001,3300001,6950001,9000001,18000001,40000001},{0.05,0.1,0.2,0.23,0.33,0.4,0.45}))</f>
        <v/>
      </c>
    </row>
    <row r="383">
      <c r="A383" t="inlineStr">
        <is>
          <t>1万円刻み 特例あり一般12万円</t>
        </is>
      </c>
      <c r="B383" s="18">
        <f>'4_1万円刻み'!$A$101</f>
        <v/>
      </c>
      <c r="C383" s="19" t="n">
        <v>2026</v>
      </c>
      <c r="D383" t="inlineStr">
        <is>
          <t>はい</t>
        </is>
      </c>
      <c r="E383" s="18" t="n">
        <v>120000</v>
      </c>
      <c r="F383" s="18" t="n">
        <v>0</v>
      </c>
      <c r="G383" s="18" t="n">
        <v>0</v>
      </c>
      <c r="H383" s="18" t="n">
        <v>0</v>
      </c>
      <c r="I383" s="18" t="n">
        <v>0</v>
      </c>
      <c r="J383" s="18">
        <f>ROUND(MIN(B383/12,650000)*12*0.0915+MIN(B383/12,1390000)*12*(0.0504+0)+B383*0.005,0)</f>
        <v/>
      </c>
      <c r="K383" s="18" t="n">
        <v>0</v>
      </c>
      <c r="L383" s="18" t="n">
        <v>0</v>
      </c>
      <c r="M383" s="18">
        <f>ROUND(IF(C383&gt;=2026,IF(B383&lt;741000,0,IF(B383&lt;2191000,B383-740000,IF(B383&lt;2193000,1451000,IF(B383&lt;2196000,1453000,IF(B383&lt;2200000,1456000,IF(B383&lt;3600000,ROUNDDOWN(B383/4,-3)*2.8-80000,IF(B383&lt;6600000,ROUNDDOWN(B383/4,-3)*3.2-440000,IF(B383&lt;8500000,ROUNDDOWN(B383*0.9,0)-1100000,B383-1950000)))))))),IF(B383&lt;651000,0,IF(B383&lt;1900000,B383-650000,IF(B383&lt;3600000,ROUNDDOWN(B383/4,-3)*2.8-80000,IF(B383&lt;6600000,ROUNDDOWN(B383/4,-3)*3.2-440000,IF(B383&lt;8500000,ROUNDDOWN(B383*0.9,0)-1100000,B383-1950000)))))),0)</f>
        <v/>
      </c>
      <c r="N383" s="18">
        <f>IF(M383&gt;23500000,NA(),IF(C383&gt;=2026,IF(M383&lt;=4890000,1040000,IF(M383&lt;=6550000,670000,620000)),IF(M383&lt;=1320000,950000,IF(M383&lt;=3360000,880000,IF(M383&lt;=4890000,680000,IF(M383&lt;=6550000,630000,580000))))))</f>
        <v/>
      </c>
      <c r="O383" s="18">
        <f>IF(F383&lt;=0,IF(AND(D383="はい",C383&gt;=2026,C383&lt;=2027),IF(E383&lt;=0,0,IF(E383&lt;=30000,E383,IF(E383&lt;=60000,ROUNDUP(E383/2,0)+15000,IF(E383&lt;=120000,ROUNDUP(E383/4,0)+30000,60000)))),IF(E383&lt;=0,0,IF(E383&lt;=20000,E383,IF(E383&lt;=40000,ROUNDUP(E383/2,0)+10000,IF(E383&lt;=80000,ROUNDUP(E383/4,0)+20000,40000))))),IF(E383&lt;=0,IF(F383&lt;=0,0,IF(F383&lt;=25000,F383,IF(F383&lt;=50000,ROUNDUP(F383/2,0)+12500,IF(F383&lt;=100000,ROUNDUP(F383/4,0)+25000,50000)))),MAX(IF(F383&lt;=0,0,IF(F383&lt;=25000,F383,IF(F383&lt;=50000,ROUNDUP(F383/2,0)+12500,IF(F383&lt;=100000,ROUNDUP(F383/4,0)+25000,50000)))),MIN(IF(AND(D383="はい",C383&gt;=2026,C383&lt;=2027),IF(E383&lt;=0,0,IF(E383&lt;=30000,E383,IF(E383&lt;=60000,ROUNDUP(E383/2,0)+15000,IF(E383&lt;=120000,ROUNDUP(E383/4,0)+30000,60000)))),IF(E383&lt;=0,0,IF(E383&lt;=20000,E383,IF(E383&lt;=40000,ROUNDUP(E383/2,0)+10000,IF(E383&lt;=80000,ROUNDUP(E383/4,0)+20000,40000)))))+IF(F383&lt;=0,0,IF(F383&lt;=25000,F383,IF(F383&lt;=50000,ROUNDUP(F383/2,0)+12500,IF(F383&lt;=100000,ROUNDUP(F383/4,0)+25000,50000)))),IF(AND(D383="はい",C383&gt;=2026,C383&lt;=2027),60000,40000)))))</f>
        <v/>
      </c>
      <c r="P383" s="18">
        <f>IF(G383&lt;=0,0,IF(G383&lt;=20000,G383,IF(G383&lt;=40000,ROUNDUP(G383/2,0)+10000,IF(G383&lt;=80000,ROUNDUP(G383/4,0)+20000,40000))))</f>
        <v/>
      </c>
      <c r="Q383" s="18">
        <f>IF(I383&lt;=0,IF(H383&lt;=0,0,IF(H383&lt;=20000,H383,IF(H383&lt;=40000,ROUNDUP(H383/2,0)+10000,IF(H383&lt;=80000,ROUNDUP(H383/4,0)+20000,40000)))),IF(H383&lt;=0,IF(I383&lt;=0,0,IF(I383&lt;=25000,I383,IF(I383&lt;=50000,ROUNDUP(I383/2,0)+12500,IF(I383&lt;=100000,ROUNDUP(I383/4,0)+25000,50000)))),MAX(IF(I383&lt;=0,0,IF(I383&lt;=25000,I383,IF(I383&lt;=50000,ROUNDUP(I383/2,0)+12500,IF(I383&lt;=100000,ROUNDUP(I383/4,0)+25000,50000)))),MIN(IF(H383&lt;=0,0,IF(H383&lt;=20000,H383,IF(H383&lt;=40000,ROUNDUP(H383/2,0)+10000,IF(H383&lt;=80000,ROUNDUP(H383/4,0)+20000,40000))))+IF(I383&lt;=0,0,IF(I383&lt;=25000,I383,IF(I383&lt;=50000,ROUNDUP(I383/2,0)+12500,IF(I383&lt;=100000,ROUNDUP(I383/4,0)+25000,50000)))),40000))))</f>
        <v/>
      </c>
      <c r="R383" s="18">
        <f>MIN(120000,O383+P383+Q383)</f>
        <v/>
      </c>
      <c r="S383" s="18">
        <f>IF(F383&lt;=0,IF(E383&lt;=0,0,IF(E383&lt;=12000,E383,IF(E383&lt;=32000,ROUNDUP(E383/2,0)+6000,IF(E383&lt;=56000,ROUNDUP(E383/4,0)+14000,28000)))),IF(E383&lt;=0,IF(F383&lt;=0,0,IF(F383&lt;=15000,F383,IF(F383&lt;=40000,ROUNDUP(F383/2,0)+7500,IF(F383&lt;=70000,ROUNDUP(F383/4,0)+17500,35000)))),MAX(IF(F383&lt;=0,0,IF(F383&lt;=15000,F383,IF(F383&lt;=40000,ROUNDUP(F383/2,0)+7500,IF(F383&lt;=70000,ROUNDUP(F383/4,0)+17500,35000)))),MIN(IF(E383&lt;=0,0,IF(E383&lt;=12000,E383,IF(E383&lt;=32000,ROUNDUP(E383/2,0)+6000,IF(E383&lt;=56000,ROUNDUP(E383/4,0)+14000,28000))))+IF(F383&lt;=0,0,IF(F383&lt;=15000,F383,IF(F383&lt;=40000,ROUNDUP(F383/2,0)+7500,IF(F383&lt;=70000,ROUNDUP(F383/4,0)+17500,35000)))),28000))))</f>
        <v/>
      </c>
      <c r="T383" s="18">
        <f>IF(G383&lt;=0,0,IF(G383&lt;=12000,G383,IF(G383&lt;=32000,ROUNDUP(G383/2,0)+6000,IF(G383&lt;=56000,ROUNDUP(G383/4,0)+14000,28000))))</f>
        <v/>
      </c>
      <c r="U383" s="18">
        <f>IF(I383&lt;=0,IF(H383&lt;=0,0,IF(H383&lt;=12000,H383,IF(H383&lt;=32000,ROUNDUP(H383/2,0)+6000,IF(H383&lt;=56000,ROUNDUP(H383/4,0)+14000,28000)))),IF(H383&lt;=0,IF(I383&lt;=0,0,IF(I383&lt;=15000,I383,IF(I383&lt;=40000,ROUNDUP(I383/2,0)+7500,IF(I383&lt;=70000,ROUNDUP(I383/4,0)+17500,35000)))),MAX(IF(I383&lt;=0,0,IF(I383&lt;=15000,I383,IF(I383&lt;=40000,ROUNDUP(I383/2,0)+7500,IF(I383&lt;=70000,ROUNDUP(I383/4,0)+17500,35000)))),MIN(IF(H383&lt;=0,0,IF(H383&lt;=12000,H383,IF(H383&lt;=32000,ROUNDUP(H383/2,0)+6000,IF(H383&lt;=56000,ROUNDUP(H383/4,0)+14000,28000))))+IF(I383&lt;=0,0,IF(I383&lt;=15000,I383,IF(I383&lt;=40000,ROUNDUP(I383/2,0)+7500,IF(I383&lt;=70000,ROUNDUP(I383/4,0)+17500,35000)))),28000))))</f>
        <v/>
      </c>
      <c r="V383" s="18">
        <f>MIN(70000,S383+T383+U383)</f>
        <v/>
      </c>
      <c r="W383" s="18">
        <f>MAX(0,ROUNDDOWN(M383-J383-N383-K383-0,-3))</f>
        <v/>
      </c>
      <c r="X383" s="18">
        <f>MAX(0,ROUNDDOWN(M383-J383-N383-K383-R383,-3))</f>
        <v/>
      </c>
      <c r="Y383" s="18">
        <f>IF(W383&lt;=0,0,ROUNDDOWN((W383*LOOKUP(W383,{0,1950001,3300001,6950001,9000001,18000001,40000001},{0.05,0.1,0.2,0.23,0.33,0.4,0.45})-LOOKUP(W383,{0,1950001,3300001,6950001,9000001,18000001,40000001},{0,97500,427500,636000,1536000,2796000,4796000}))*1.021,-2))</f>
        <v/>
      </c>
      <c r="Z383" s="18">
        <f>IF(X383&lt;=0,0,ROUNDDOWN((X383*LOOKUP(X383,{0,1950001,3300001,6950001,9000001,18000001,40000001},{0.05,0.1,0.2,0.23,0.33,0.4,0.45})-LOOKUP(X383,{0,1950001,3300001,6950001,9000001,18000001,40000001},{0,97500,427500,636000,1536000,2796000,4796000}))*1.021,-2))</f>
        <v/>
      </c>
      <c r="AA383" s="18">
        <f>MAX(0,ROUNDDOWN(M383-J383-430000-L383-0,-3))</f>
        <v/>
      </c>
      <c r="AB383" s="18">
        <f>MAX(0,ROUNDDOWN(M383-J383-430000-L383-V383,-3))</f>
        <v/>
      </c>
      <c r="AC383" s="18">
        <f>IF(M383&lt;=450000,0,MAX(0,ROUNDDOWN(AA383*0.06-MIN(50000,AA383)*0.03,-2))+MAX(0,ROUNDDOWN(AA383*0.04-MIN(50000,AA383)*0.02,-2)))</f>
        <v/>
      </c>
      <c r="AD383" s="18">
        <f>IF(M383&lt;=450000,0,MAX(0,ROUNDDOWN(AB383*0.06-MIN(50000,AB383)*0.03,-2))+MAX(0,ROUNDDOWN(AB383*0.04-MIN(50000,AB383)*0.02,-2)))</f>
        <v/>
      </c>
      <c r="AE383" s="18">
        <f>Y383-Z383</f>
        <v/>
      </c>
      <c r="AF383" s="18">
        <f>AC383-AD383</f>
        <v/>
      </c>
      <c r="AG383" s="18">
        <f>AE383+AF383</f>
        <v/>
      </c>
      <c r="AH383" s="20">
        <f>IF(W383&lt;=0,0,LOOKUP(W383,{0,1950001,3300001,6950001,9000001,18000001,40000001},{0.05,0.1,0.2,0.23,0.33,0.4,0.45}))</f>
        <v/>
      </c>
    </row>
    <row r="384">
      <c r="A384" t="inlineStr">
        <is>
          <t>1万円刻み 3区分8万円ずつ</t>
        </is>
      </c>
      <c r="B384" s="18">
        <f>'4_1万円刻み'!$A$102</f>
        <v/>
      </c>
      <c r="C384" s="19" t="n">
        <v>2026</v>
      </c>
      <c r="D384" t="inlineStr">
        <is>
          <t>いいえ</t>
        </is>
      </c>
      <c r="E384" s="18" t="n">
        <v>80000</v>
      </c>
      <c r="F384" s="18" t="n">
        <v>0</v>
      </c>
      <c r="G384" s="18" t="n">
        <v>80000</v>
      </c>
      <c r="H384" s="18" t="n">
        <v>80000</v>
      </c>
      <c r="I384" s="18" t="n">
        <v>0</v>
      </c>
      <c r="J384" s="18">
        <f>ROUND(MIN(B384/12,650000)*12*0.0915+MIN(B384/12,1390000)*12*(0.0504+0)+B384*0.005,0)</f>
        <v/>
      </c>
      <c r="K384" s="18" t="n">
        <v>0</v>
      </c>
      <c r="L384" s="18" t="n">
        <v>0</v>
      </c>
      <c r="M384" s="18">
        <f>ROUND(IF(C384&gt;=2026,IF(B384&lt;741000,0,IF(B384&lt;2191000,B384-740000,IF(B384&lt;2193000,1451000,IF(B384&lt;2196000,1453000,IF(B384&lt;2200000,1456000,IF(B384&lt;3600000,ROUNDDOWN(B384/4,-3)*2.8-80000,IF(B384&lt;6600000,ROUNDDOWN(B384/4,-3)*3.2-440000,IF(B384&lt;8500000,ROUNDDOWN(B384*0.9,0)-1100000,B384-1950000)))))))),IF(B384&lt;651000,0,IF(B384&lt;1900000,B384-650000,IF(B384&lt;3600000,ROUNDDOWN(B384/4,-3)*2.8-80000,IF(B384&lt;6600000,ROUNDDOWN(B384/4,-3)*3.2-440000,IF(B384&lt;8500000,ROUNDDOWN(B384*0.9,0)-1100000,B384-1950000)))))),0)</f>
        <v/>
      </c>
      <c r="N384" s="18">
        <f>IF(M384&gt;23500000,NA(),IF(C384&gt;=2026,IF(M384&lt;=4890000,1040000,IF(M384&lt;=6550000,670000,620000)),IF(M384&lt;=1320000,950000,IF(M384&lt;=3360000,880000,IF(M384&lt;=4890000,680000,IF(M384&lt;=6550000,630000,580000))))))</f>
        <v/>
      </c>
      <c r="O384" s="18">
        <f>IF(F384&lt;=0,IF(AND(D384="はい",C384&gt;=2026,C384&lt;=2027),IF(E384&lt;=0,0,IF(E384&lt;=30000,E384,IF(E384&lt;=60000,ROUNDUP(E384/2,0)+15000,IF(E384&lt;=120000,ROUNDUP(E384/4,0)+30000,60000)))),IF(E384&lt;=0,0,IF(E384&lt;=20000,E384,IF(E384&lt;=40000,ROUNDUP(E384/2,0)+10000,IF(E384&lt;=80000,ROUNDUP(E384/4,0)+20000,40000))))),IF(E384&lt;=0,IF(F384&lt;=0,0,IF(F384&lt;=25000,F384,IF(F384&lt;=50000,ROUNDUP(F384/2,0)+12500,IF(F384&lt;=100000,ROUNDUP(F384/4,0)+25000,50000)))),MAX(IF(F384&lt;=0,0,IF(F384&lt;=25000,F384,IF(F384&lt;=50000,ROUNDUP(F384/2,0)+12500,IF(F384&lt;=100000,ROUNDUP(F384/4,0)+25000,50000)))),MIN(IF(AND(D384="はい",C384&gt;=2026,C384&lt;=2027),IF(E384&lt;=0,0,IF(E384&lt;=30000,E384,IF(E384&lt;=60000,ROUNDUP(E384/2,0)+15000,IF(E384&lt;=120000,ROUNDUP(E384/4,0)+30000,60000)))),IF(E384&lt;=0,0,IF(E384&lt;=20000,E384,IF(E384&lt;=40000,ROUNDUP(E384/2,0)+10000,IF(E384&lt;=80000,ROUNDUP(E384/4,0)+20000,40000)))))+IF(F384&lt;=0,0,IF(F384&lt;=25000,F384,IF(F384&lt;=50000,ROUNDUP(F384/2,0)+12500,IF(F384&lt;=100000,ROUNDUP(F384/4,0)+25000,50000)))),IF(AND(D384="はい",C384&gt;=2026,C384&lt;=2027),60000,40000)))))</f>
        <v/>
      </c>
      <c r="P384" s="18">
        <f>IF(G384&lt;=0,0,IF(G384&lt;=20000,G384,IF(G384&lt;=40000,ROUNDUP(G384/2,0)+10000,IF(G384&lt;=80000,ROUNDUP(G384/4,0)+20000,40000))))</f>
        <v/>
      </c>
      <c r="Q384" s="18">
        <f>IF(I384&lt;=0,IF(H384&lt;=0,0,IF(H384&lt;=20000,H384,IF(H384&lt;=40000,ROUNDUP(H384/2,0)+10000,IF(H384&lt;=80000,ROUNDUP(H384/4,0)+20000,40000)))),IF(H384&lt;=0,IF(I384&lt;=0,0,IF(I384&lt;=25000,I384,IF(I384&lt;=50000,ROUNDUP(I384/2,0)+12500,IF(I384&lt;=100000,ROUNDUP(I384/4,0)+25000,50000)))),MAX(IF(I384&lt;=0,0,IF(I384&lt;=25000,I384,IF(I384&lt;=50000,ROUNDUP(I384/2,0)+12500,IF(I384&lt;=100000,ROUNDUP(I384/4,0)+25000,50000)))),MIN(IF(H384&lt;=0,0,IF(H384&lt;=20000,H384,IF(H384&lt;=40000,ROUNDUP(H384/2,0)+10000,IF(H384&lt;=80000,ROUNDUP(H384/4,0)+20000,40000))))+IF(I384&lt;=0,0,IF(I384&lt;=25000,I384,IF(I384&lt;=50000,ROUNDUP(I384/2,0)+12500,IF(I384&lt;=100000,ROUNDUP(I384/4,0)+25000,50000)))),40000))))</f>
        <v/>
      </c>
      <c r="R384" s="18">
        <f>MIN(120000,O384+P384+Q384)</f>
        <v/>
      </c>
      <c r="S384" s="18">
        <f>IF(F384&lt;=0,IF(E384&lt;=0,0,IF(E384&lt;=12000,E384,IF(E384&lt;=32000,ROUNDUP(E384/2,0)+6000,IF(E384&lt;=56000,ROUNDUP(E384/4,0)+14000,28000)))),IF(E384&lt;=0,IF(F384&lt;=0,0,IF(F384&lt;=15000,F384,IF(F384&lt;=40000,ROUNDUP(F384/2,0)+7500,IF(F384&lt;=70000,ROUNDUP(F384/4,0)+17500,35000)))),MAX(IF(F384&lt;=0,0,IF(F384&lt;=15000,F384,IF(F384&lt;=40000,ROUNDUP(F384/2,0)+7500,IF(F384&lt;=70000,ROUNDUP(F384/4,0)+17500,35000)))),MIN(IF(E384&lt;=0,0,IF(E384&lt;=12000,E384,IF(E384&lt;=32000,ROUNDUP(E384/2,0)+6000,IF(E384&lt;=56000,ROUNDUP(E384/4,0)+14000,28000))))+IF(F384&lt;=0,0,IF(F384&lt;=15000,F384,IF(F384&lt;=40000,ROUNDUP(F384/2,0)+7500,IF(F384&lt;=70000,ROUNDUP(F384/4,0)+17500,35000)))),28000))))</f>
        <v/>
      </c>
      <c r="T384" s="18">
        <f>IF(G384&lt;=0,0,IF(G384&lt;=12000,G384,IF(G384&lt;=32000,ROUNDUP(G384/2,0)+6000,IF(G384&lt;=56000,ROUNDUP(G384/4,0)+14000,28000))))</f>
        <v/>
      </c>
      <c r="U384" s="18">
        <f>IF(I384&lt;=0,IF(H384&lt;=0,0,IF(H384&lt;=12000,H384,IF(H384&lt;=32000,ROUNDUP(H384/2,0)+6000,IF(H384&lt;=56000,ROUNDUP(H384/4,0)+14000,28000)))),IF(H384&lt;=0,IF(I384&lt;=0,0,IF(I384&lt;=15000,I384,IF(I384&lt;=40000,ROUNDUP(I384/2,0)+7500,IF(I384&lt;=70000,ROUNDUP(I384/4,0)+17500,35000)))),MAX(IF(I384&lt;=0,0,IF(I384&lt;=15000,I384,IF(I384&lt;=40000,ROUNDUP(I384/2,0)+7500,IF(I384&lt;=70000,ROUNDUP(I384/4,0)+17500,35000)))),MIN(IF(H384&lt;=0,0,IF(H384&lt;=12000,H384,IF(H384&lt;=32000,ROUNDUP(H384/2,0)+6000,IF(H384&lt;=56000,ROUNDUP(H384/4,0)+14000,28000))))+IF(I384&lt;=0,0,IF(I384&lt;=15000,I384,IF(I384&lt;=40000,ROUNDUP(I384/2,0)+7500,IF(I384&lt;=70000,ROUNDUP(I384/4,0)+17500,35000)))),28000))))</f>
        <v/>
      </c>
      <c r="V384" s="18">
        <f>MIN(70000,S384+T384+U384)</f>
        <v/>
      </c>
      <c r="W384" s="18">
        <f>MAX(0,ROUNDDOWN(M384-J384-N384-K384-0,-3))</f>
        <v/>
      </c>
      <c r="X384" s="18">
        <f>MAX(0,ROUNDDOWN(M384-J384-N384-K384-R384,-3))</f>
        <v/>
      </c>
      <c r="Y384" s="18">
        <f>IF(W384&lt;=0,0,ROUNDDOWN((W384*LOOKUP(W384,{0,1950001,3300001,6950001,9000001,18000001,40000001},{0.05,0.1,0.2,0.23,0.33,0.4,0.45})-LOOKUP(W384,{0,1950001,3300001,6950001,9000001,18000001,40000001},{0,97500,427500,636000,1536000,2796000,4796000}))*1.021,-2))</f>
        <v/>
      </c>
      <c r="Z384" s="18">
        <f>IF(X384&lt;=0,0,ROUNDDOWN((X384*LOOKUP(X384,{0,1950001,3300001,6950001,9000001,18000001,40000001},{0.05,0.1,0.2,0.23,0.33,0.4,0.45})-LOOKUP(X384,{0,1950001,3300001,6950001,9000001,18000001,40000001},{0,97500,427500,636000,1536000,2796000,4796000}))*1.021,-2))</f>
        <v/>
      </c>
      <c r="AA384" s="18">
        <f>MAX(0,ROUNDDOWN(M384-J384-430000-L384-0,-3))</f>
        <v/>
      </c>
      <c r="AB384" s="18">
        <f>MAX(0,ROUNDDOWN(M384-J384-430000-L384-V384,-3))</f>
        <v/>
      </c>
      <c r="AC384" s="18">
        <f>IF(M384&lt;=450000,0,MAX(0,ROUNDDOWN(AA384*0.06-MIN(50000,AA384)*0.03,-2))+MAX(0,ROUNDDOWN(AA384*0.04-MIN(50000,AA384)*0.02,-2)))</f>
        <v/>
      </c>
      <c r="AD384" s="18">
        <f>IF(M384&lt;=450000,0,MAX(0,ROUNDDOWN(AB384*0.06-MIN(50000,AB384)*0.03,-2))+MAX(0,ROUNDDOWN(AB384*0.04-MIN(50000,AB384)*0.02,-2)))</f>
        <v/>
      </c>
      <c r="AE384" s="18">
        <f>Y384-Z384</f>
        <v/>
      </c>
      <c r="AF384" s="18">
        <f>AC384-AD384</f>
        <v/>
      </c>
      <c r="AG384" s="18">
        <f>AE384+AF384</f>
        <v/>
      </c>
      <c r="AH384" s="20">
        <f>IF(W384&lt;=0,0,LOOKUP(W384,{0,1950001,3300001,6950001,9000001,18000001,40000001},{0.05,0.1,0.2,0.23,0.33,0.4,0.45}))</f>
        <v/>
      </c>
    </row>
    <row r="385">
      <c r="A385" t="inlineStr">
        <is>
          <t>1万円刻み 一般8万円</t>
        </is>
      </c>
      <c r="B385" s="18">
        <f>'4_1万円刻み'!$A$102</f>
        <v/>
      </c>
      <c r="C385" s="19" t="n">
        <v>2026</v>
      </c>
      <c r="D385" t="inlineStr">
        <is>
          <t>いいえ</t>
        </is>
      </c>
      <c r="E385" s="18" t="n">
        <v>80000</v>
      </c>
      <c r="F385" s="18" t="n">
        <v>0</v>
      </c>
      <c r="G385" s="18" t="n">
        <v>0</v>
      </c>
      <c r="H385" s="18" t="n">
        <v>0</v>
      </c>
      <c r="I385" s="18" t="n">
        <v>0</v>
      </c>
      <c r="J385" s="18">
        <f>ROUND(MIN(B385/12,650000)*12*0.0915+MIN(B385/12,1390000)*12*(0.0504+0)+B385*0.005,0)</f>
        <v/>
      </c>
      <c r="K385" s="18" t="n">
        <v>0</v>
      </c>
      <c r="L385" s="18" t="n">
        <v>0</v>
      </c>
      <c r="M385" s="18">
        <f>ROUND(IF(C385&gt;=2026,IF(B385&lt;741000,0,IF(B385&lt;2191000,B385-740000,IF(B385&lt;2193000,1451000,IF(B385&lt;2196000,1453000,IF(B385&lt;2200000,1456000,IF(B385&lt;3600000,ROUNDDOWN(B385/4,-3)*2.8-80000,IF(B385&lt;6600000,ROUNDDOWN(B385/4,-3)*3.2-440000,IF(B385&lt;8500000,ROUNDDOWN(B385*0.9,0)-1100000,B385-1950000)))))))),IF(B385&lt;651000,0,IF(B385&lt;1900000,B385-650000,IF(B385&lt;3600000,ROUNDDOWN(B385/4,-3)*2.8-80000,IF(B385&lt;6600000,ROUNDDOWN(B385/4,-3)*3.2-440000,IF(B385&lt;8500000,ROUNDDOWN(B385*0.9,0)-1100000,B385-1950000)))))),0)</f>
        <v/>
      </c>
      <c r="N385" s="18">
        <f>IF(M385&gt;23500000,NA(),IF(C385&gt;=2026,IF(M385&lt;=4890000,1040000,IF(M385&lt;=6550000,670000,620000)),IF(M385&lt;=1320000,950000,IF(M385&lt;=3360000,880000,IF(M385&lt;=4890000,680000,IF(M385&lt;=6550000,630000,580000))))))</f>
        <v/>
      </c>
      <c r="O385" s="18">
        <f>IF(F385&lt;=0,IF(AND(D385="はい",C385&gt;=2026,C385&lt;=2027),IF(E385&lt;=0,0,IF(E385&lt;=30000,E385,IF(E385&lt;=60000,ROUNDUP(E385/2,0)+15000,IF(E385&lt;=120000,ROUNDUP(E385/4,0)+30000,60000)))),IF(E385&lt;=0,0,IF(E385&lt;=20000,E385,IF(E385&lt;=40000,ROUNDUP(E385/2,0)+10000,IF(E385&lt;=80000,ROUNDUP(E385/4,0)+20000,40000))))),IF(E385&lt;=0,IF(F385&lt;=0,0,IF(F385&lt;=25000,F385,IF(F385&lt;=50000,ROUNDUP(F385/2,0)+12500,IF(F385&lt;=100000,ROUNDUP(F385/4,0)+25000,50000)))),MAX(IF(F385&lt;=0,0,IF(F385&lt;=25000,F385,IF(F385&lt;=50000,ROUNDUP(F385/2,0)+12500,IF(F385&lt;=100000,ROUNDUP(F385/4,0)+25000,50000)))),MIN(IF(AND(D385="はい",C385&gt;=2026,C385&lt;=2027),IF(E385&lt;=0,0,IF(E385&lt;=30000,E385,IF(E385&lt;=60000,ROUNDUP(E385/2,0)+15000,IF(E385&lt;=120000,ROUNDUP(E385/4,0)+30000,60000)))),IF(E385&lt;=0,0,IF(E385&lt;=20000,E385,IF(E385&lt;=40000,ROUNDUP(E385/2,0)+10000,IF(E385&lt;=80000,ROUNDUP(E385/4,0)+20000,40000)))))+IF(F385&lt;=0,0,IF(F385&lt;=25000,F385,IF(F385&lt;=50000,ROUNDUP(F385/2,0)+12500,IF(F385&lt;=100000,ROUNDUP(F385/4,0)+25000,50000)))),IF(AND(D385="はい",C385&gt;=2026,C385&lt;=2027),60000,40000)))))</f>
        <v/>
      </c>
      <c r="P385" s="18">
        <f>IF(G385&lt;=0,0,IF(G385&lt;=20000,G385,IF(G385&lt;=40000,ROUNDUP(G385/2,0)+10000,IF(G385&lt;=80000,ROUNDUP(G385/4,0)+20000,40000))))</f>
        <v/>
      </c>
      <c r="Q385" s="18">
        <f>IF(I385&lt;=0,IF(H385&lt;=0,0,IF(H385&lt;=20000,H385,IF(H385&lt;=40000,ROUNDUP(H385/2,0)+10000,IF(H385&lt;=80000,ROUNDUP(H385/4,0)+20000,40000)))),IF(H385&lt;=0,IF(I385&lt;=0,0,IF(I385&lt;=25000,I385,IF(I385&lt;=50000,ROUNDUP(I385/2,0)+12500,IF(I385&lt;=100000,ROUNDUP(I385/4,0)+25000,50000)))),MAX(IF(I385&lt;=0,0,IF(I385&lt;=25000,I385,IF(I385&lt;=50000,ROUNDUP(I385/2,0)+12500,IF(I385&lt;=100000,ROUNDUP(I385/4,0)+25000,50000)))),MIN(IF(H385&lt;=0,0,IF(H385&lt;=20000,H385,IF(H385&lt;=40000,ROUNDUP(H385/2,0)+10000,IF(H385&lt;=80000,ROUNDUP(H385/4,0)+20000,40000))))+IF(I385&lt;=0,0,IF(I385&lt;=25000,I385,IF(I385&lt;=50000,ROUNDUP(I385/2,0)+12500,IF(I385&lt;=100000,ROUNDUP(I385/4,0)+25000,50000)))),40000))))</f>
        <v/>
      </c>
      <c r="R385" s="18">
        <f>MIN(120000,O385+P385+Q385)</f>
        <v/>
      </c>
      <c r="S385" s="18">
        <f>IF(F385&lt;=0,IF(E385&lt;=0,0,IF(E385&lt;=12000,E385,IF(E385&lt;=32000,ROUNDUP(E385/2,0)+6000,IF(E385&lt;=56000,ROUNDUP(E385/4,0)+14000,28000)))),IF(E385&lt;=0,IF(F385&lt;=0,0,IF(F385&lt;=15000,F385,IF(F385&lt;=40000,ROUNDUP(F385/2,0)+7500,IF(F385&lt;=70000,ROUNDUP(F385/4,0)+17500,35000)))),MAX(IF(F385&lt;=0,0,IF(F385&lt;=15000,F385,IF(F385&lt;=40000,ROUNDUP(F385/2,0)+7500,IF(F385&lt;=70000,ROUNDUP(F385/4,0)+17500,35000)))),MIN(IF(E385&lt;=0,0,IF(E385&lt;=12000,E385,IF(E385&lt;=32000,ROUNDUP(E385/2,0)+6000,IF(E385&lt;=56000,ROUNDUP(E385/4,0)+14000,28000))))+IF(F385&lt;=0,0,IF(F385&lt;=15000,F385,IF(F385&lt;=40000,ROUNDUP(F385/2,0)+7500,IF(F385&lt;=70000,ROUNDUP(F385/4,0)+17500,35000)))),28000))))</f>
        <v/>
      </c>
      <c r="T385" s="18">
        <f>IF(G385&lt;=0,0,IF(G385&lt;=12000,G385,IF(G385&lt;=32000,ROUNDUP(G385/2,0)+6000,IF(G385&lt;=56000,ROUNDUP(G385/4,0)+14000,28000))))</f>
        <v/>
      </c>
      <c r="U385" s="18">
        <f>IF(I385&lt;=0,IF(H385&lt;=0,0,IF(H385&lt;=12000,H385,IF(H385&lt;=32000,ROUNDUP(H385/2,0)+6000,IF(H385&lt;=56000,ROUNDUP(H385/4,0)+14000,28000)))),IF(H385&lt;=0,IF(I385&lt;=0,0,IF(I385&lt;=15000,I385,IF(I385&lt;=40000,ROUNDUP(I385/2,0)+7500,IF(I385&lt;=70000,ROUNDUP(I385/4,0)+17500,35000)))),MAX(IF(I385&lt;=0,0,IF(I385&lt;=15000,I385,IF(I385&lt;=40000,ROUNDUP(I385/2,0)+7500,IF(I385&lt;=70000,ROUNDUP(I385/4,0)+17500,35000)))),MIN(IF(H385&lt;=0,0,IF(H385&lt;=12000,H385,IF(H385&lt;=32000,ROUNDUP(H385/2,0)+6000,IF(H385&lt;=56000,ROUNDUP(H385/4,0)+14000,28000))))+IF(I385&lt;=0,0,IF(I385&lt;=15000,I385,IF(I385&lt;=40000,ROUNDUP(I385/2,0)+7500,IF(I385&lt;=70000,ROUNDUP(I385/4,0)+17500,35000)))),28000))))</f>
        <v/>
      </c>
      <c r="V385" s="18">
        <f>MIN(70000,S385+T385+U385)</f>
        <v/>
      </c>
      <c r="W385" s="18">
        <f>MAX(0,ROUNDDOWN(M385-J385-N385-K385-0,-3))</f>
        <v/>
      </c>
      <c r="X385" s="18">
        <f>MAX(0,ROUNDDOWN(M385-J385-N385-K385-R385,-3))</f>
        <v/>
      </c>
      <c r="Y385" s="18">
        <f>IF(W385&lt;=0,0,ROUNDDOWN((W385*LOOKUP(W385,{0,1950001,3300001,6950001,9000001,18000001,40000001},{0.05,0.1,0.2,0.23,0.33,0.4,0.45})-LOOKUP(W385,{0,1950001,3300001,6950001,9000001,18000001,40000001},{0,97500,427500,636000,1536000,2796000,4796000}))*1.021,-2))</f>
        <v/>
      </c>
      <c r="Z385" s="18">
        <f>IF(X385&lt;=0,0,ROUNDDOWN((X385*LOOKUP(X385,{0,1950001,3300001,6950001,9000001,18000001,40000001},{0.05,0.1,0.2,0.23,0.33,0.4,0.45})-LOOKUP(X385,{0,1950001,3300001,6950001,9000001,18000001,40000001},{0,97500,427500,636000,1536000,2796000,4796000}))*1.021,-2))</f>
        <v/>
      </c>
      <c r="AA385" s="18">
        <f>MAX(0,ROUNDDOWN(M385-J385-430000-L385-0,-3))</f>
        <v/>
      </c>
      <c r="AB385" s="18">
        <f>MAX(0,ROUNDDOWN(M385-J385-430000-L385-V385,-3))</f>
        <v/>
      </c>
      <c r="AC385" s="18">
        <f>IF(M385&lt;=450000,0,MAX(0,ROUNDDOWN(AA385*0.06-MIN(50000,AA385)*0.03,-2))+MAX(0,ROUNDDOWN(AA385*0.04-MIN(50000,AA385)*0.02,-2)))</f>
        <v/>
      </c>
      <c r="AD385" s="18">
        <f>IF(M385&lt;=450000,0,MAX(0,ROUNDDOWN(AB385*0.06-MIN(50000,AB385)*0.03,-2))+MAX(0,ROUNDDOWN(AB385*0.04-MIN(50000,AB385)*0.02,-2)))</f>
        <v/>
      </c>
      <c r="AE385" s="18">
        <f>Y385-Z385</f>
        <v/>
      </c>
      <c r="AF385" s="18">
        <f>AC385-AD385</f>
        <v/>
      </c>
      <c r="AG385" s="18">
        <f>AE385+AF385</f>
        <v/>
      </c>
      <c r="AH385" s="20">
        <f>IF(W385&lt;=0,0,LOOKUP(W385,{0,1950001,3300001,6950001,9000001,18000001,40000001},{0.05,0.1,0.2,0.23,0.33,0.4,0.45}))</f>
        <v/>
      </c>
    </row>
    <row r="386">
      <c r="A386" t="inlineStr">
        <is>
          <t>1万円刻み 特例あり一般12万円</t>
        </is>
      </c>
      <c r="B386" s="18">
        <f>'4_1万円刻み'!$A$102</f>
        <v/>
      </c>
      <c r="C386" s="19" t="n">
        <v>2026</v>
      </c>
      <c r="D386" t="inlineStr">
        <is>
          <t>はい</t>
        </is>
      </c>
      <c r="E386" s="18" t="n">
        <v>120000</v>
      </c>
      <c r="F386" s="18" t="n">
        <v>0</v>
      </c>
      <c r="G386" s="18" t="n">
        <v>0</v>
      </c>
      <c r="H386" s="18" t="n">
        <v>0</v>
      </c>
      <c r="I386" s="18" t="n">
        <v>0</v>
      </c>
      <c r="J386" s="18">
        <f>ROUND(MIN(B386/12,650000)*12*0.0915+MIN(B386/12,1390000)*12*(0.0504+0)+B386*0.005,0)</f>
        <v/>
      </c>
      <c r="K386" s="18" t="n">
        <v>0</v>
      </c>
      <c r="L386" s="18" t="n">
        <v>0</v>
      </c>
      <c r="M386" s="18">
        <f>ROUND(IF(C386&gt;=2026,IF(B386&lt;741000,0,IF(B386&lt;2191000,B386-740000,IF(B386&lt;2193000,1451000,IF(B386&lt;2196000,1453000,IF(B386&lt;2200000,1456000,IF(B386&lt;3600000,ROUNDDOWN(B386/4,-3)*2.8-80000,IF(B386&lt;6600000,ROUNDDOWN(B386/4,-3)*3.2-440000,IF(B386&lt;8500000,ROUNDDOWN(B386*0.9,0)-1100000,B386-1950000)))))))),IF(B386&lt;651000,0,IF(B386&lt;1900000,B386-650000,IF(B386&lt;3600000,ROUNDDOWN(B386/4,-3)*2.8-80000,IF(B386&lt;6600000,ROUNDDOWN(B386/4,-3)*3.2-440000,IF(B386&lt;8500000,ROUNDDOWN(B386*0.9,0)-1100000,B386-1950000)))))),0)</f>
        <v/>
      </c>
      <c r="N386" s="18">
        <f>IF(M386&gt;23500000,NA(),IF(C386&gt;=2026,IF(M386&lt;=4890000,1040000,IF(M386&lt;=6550000,670000,620000)),IF(M386&lt;=1320000,950000,IF(M386&lt;=3360000,880000,IF(M386&lt;=4890000,680000,IF(M386&lt;=6550000,630000,580000))))))</f>
        <v/>
      </c>
      <c r="O386" s="18">
        <f>IF(F386&lt;=0,IF(AND(D386="はい",C386&gt;=2026,C386&lt;=2027),IF(E386&lt;=0,0,IF(E386&lt;=30000,E386,IF(E386&lt;=60000,ROUNDUP(E386/2,0)+15000,IF(E386&lt;=120000,ROUNDUP(E386/4,0)+30000,60000)))),IF(E386&lt;=0,0,IF(E386&lt;=20000,E386,IF(E386&lt;=40000,ROUNDUP(E386/2,0)+10000,IF(E386&lt;=80000,ROUNDUP(E386/4,0)+20000,40000))))),IF(E386&lt;=0,IF(F386&lt;=0,0,IF(F386&lt;=25000,F386,IF(F386&lt;=50000,ROUNDUP(F386/2,0)+12500,IF(F386&lt;=100000,ROUNDUP(F386/4,0)+25000,50000)))),MAX(IF(F386&lt;=0,0,IF(F386&lt;=25000,F386,IF(F386&lt;=50000,ROUNDUP(F386/2,0)+12500,IF(F386&lt;=100000,ROUNDUP(F386/4,0)+25000,50000)))),MIN(IF(AND(D386="はい",C386&gt;=2026,C386&lt;=2027),IF(E386&lt;=0,0,IF(E386&lt;=30000,E386,IF(E386&lt;=60000,ROUNDUP(E386/2,0)+15000,IF(E386&lt;=120000,ROUNDUP(E386/4,0)+30000,60000)))),IF(E386&lt;=0,0,IF(E386&lt;=20000,E386,IF(E386&lt;=40000,ROUNDUP(E386/2,0)+10000,IF(E386&lt;=80000,ROUNDUP(E386/4,0)+20000,40000)))))+IF(F386&lt;=0,0,IF(F386&lt;=25000,F386,IF(F386&lt;=50000,ROUNDUP(F386/2,0)+12500,IF(F386&lt;=100000,ROUNDUP(F386/4,0)+25000,50000)))),IF(AND(D386="はい",C386&gt;=2026,C386&lt;=2027),60000,40000)))))</f>
        <v/>
      </c>
      <c r="P386" s="18">
        <f>IF(G386&lt;=0,0,IF(G386&lt;=20000,G386,IF(G386&lt;=40000,ROUNDUP(G386/2,0)+10000,IF(G386&lt;=80000,ROUNDUP(G386/4,0)+20000,40000))))</f>
        <v/>
      </c>
      <c r="Q386" s="18">
        <f>IF(I386&lt;=0,IF(H386&lt;=0,0,IF(H386&lt;=20000,H386,IF(H386&lt;=40000,ROUNDUP(H386/2,0)+10000,IF(H386&lt;=80000,ROUNDUP(H386/4,0)+20000,40000)))),IF(H386&lt;=0,IF(I386&lt;=0,0,IF(I386&lt;=25000,I386,IF(I386&lt;=50000,ROUNDUP(I386/2,0)+12500,IF(I386&lt;=100000,ROUNDUP(I386/4,0)+25000,50000)))),MAX(IF(I386&lt;=0,0,IF(I386&lt;=25000,I386,IF(I386&lt;=50000,ROUNDUP(I386/2,0)+12500,IF(I386&lt;=100000,ROUNDUP(I386/4,0)+25000,50000)))),MIN(IF(H386&lt;=0,0,IF(H386&lt;=20000,H386,IF(H386&lt;=40000,ROUNDUP(H386/2,0)+10000,IF(H386&lt;=80000,ROUNDUP(H386/4,0)+20000,40000))))+IF(I386&lt;=0,0,IF(I386&lt;=25000,I386,IF(I386&lt;=50000,ROUNDUP(I386/2,0)+12500,IF(I386&lt;=100000,ROUNDUP(I386/4,0)+25000,50000)))),40000))))</f>
        <v/>
      </c>
      <c r="R386" s="18">
        <f>MIN(120000,O386+P386+Q386)</f>
        <v/>
      </c>
      <c r="S386" s="18">
        <f>IF(F386&lt;=0,IF(E386&lt;=0,0,IF(E386&lt;=12000,E386,IF(E386&lt;=32000,ROUNDUP(E386/2,0)+6000,IF(E386&lt;=56000,ROUNDUP(E386/4,0)+14000,28000)))),IF(E386&lt;=0,IF(F386&lt;=0,0,IF(F386&lt;=15000,F386,IF(F386&lt;=40000,ROUNDUP(F386/2,0)+7500,IF(F386&lt;=70000,ROUNDUP(F386/4,0)+17500,35000)))),MAX(IF(F386&lt;=0,0,IF(F386&lt;=15000,F386,IF(F386&lt;=40000,ROUNDUP(F386/2,0)+7500,IF(F386&lt;=70000,ROUNDUP(F386/4,0)+17500,35000)))),MIN(IF(E386&lt;=0,0,IF(E386&lt;=12000,E386,IF(E386&lt;=32000,ROUNDUP(E386/2,0)+6000,IF(E386&lt;=56000,ROUNDUP(E386/4,0)+14000,28000))))+IF(F386&lt;=0,0,IF(F386&lt;=15000,F386,IF(F386&lt;=40000,ROUNDUP(F386/2,0)+7500,IF(F386&lt;=70000,ROUNDUP(F386/4,0)+17500,35000)))),28000))))</f>
        <v/>
      </c>
      <c r="T386" s="18">
        <f>IF(G386&lt;=0,0,IF(G386&lt;=12000,G386,IF(G386&lt;=32000,ROUNDUP(G386/2,0)+6000,IF(G386&lt;=56000,ROUNDUP(G386/4,0)+14000,28000))))</f>
        <v/>
      </c>
      <c r="U386" s="18">
        <f>IF(I386&lt;=0,IF(H386&lt;=0,0,IF(H386&lt;=12000,H386,IF(H386&lt;=32000,ROUNDUP(H386/2,0)+6000,IF(H386&lt;=56000,ROUNDUP(H386/4,0)+14000,28000)))),IF(H386&lt;=0,IF(I386&lt;=0,0,IF(I386&lt;=15000,I386,IF(I386&lt;=40000,ROUNDUP(I386/2,0)+7500,IF(I386&lt;=70000,ROUNDUP(I386/4,0)+17500,35000)))),MAX(IF(I386&lt;=0,0,IF(I386&lt;=15000,I386,IF(I386&lt;=40000,ROUNDUP(I386/2,0)+7500,IF(I386&lt;=70000,ROUNDUP(I386/4,0)+17500,35000)))),MIN(IF(H386&lt;=0,0,IF(H386&lt;=12000,H386,IF(H386&lt;=32000,ROUNDUP(H386/2,0)+6000,IF(H386&lt;=56000,ROUNDUP(H386/4,0)+14000,28000))))+IF(I386&lt;=0,0,IF(I386&lt;=15000,I386,IF(I386&lt;=40000,ROUNDUP(I386/2,0)+7500,IF(I386&lt;=70000,ROUNDUP(I386/4,0)+17500,35000)))),28000))))</f>
        <v/>
      </c>
      <c r="V386" s="18">
        <f>MIN(70000,S386+T386+U386)</f>
        <v/>
      </c>
      <c r="W386" s="18">
        <f>MAX(0,ROUNDDOWN(M386-J386-N386-K386-0,-3))</f>
        <v/>
      </c>
      <c r="X386" s="18">
        <f>MAX(0,ROUNDDOWN(M386-J386-N386-K386-R386,-3))</f>
        <v/>
      </c>
      <c r="Y386" s="18">
        <f>IF(W386&lt;=0,0,ROUNDDOWN((W386*LOOKUP(W386,{0,1950001,3300001,6950001,9000001,18000001,40000001},{0.05,0.1,0.2,0.23,0.33,0.4,0.45})-LOOKUP(W386,{0,1950001,3300001,6950001,9000001,18000001,40000001},{0,97500,427500,636000,1536000,2796000,4796000}))*1.021,-2))</f>
        <v/>
      </c>
      <c r="Z386" s="18">
        <f>IF(X386&lt;=0,0,ROUNDDOWN((X386*LOOKUP(X386,{0,1950001,3300001,6950001,9000001,18000001,40000001},{0.05,0.1,0.2,0.23,0.33,0.4,0.45})-LOOKUP(X386,{0,1950001,3300001,6950001,9000001,18000001,40000001},{0,97500,427500,636000,1536000,2796000,4796000}))*1.021,-2))</f>
        <v/>
      </c>
      <c r="AA386" s="18">
        <f>MAX(0,ROUNDDOWN(M386-J386-430000-L386-0,-3))</f>
        <v/>
      </c>
      <c r="AB386" s="18">
        <f>MAX(0,ROUNDDOWN(M386-J386-430000-L386-V386,-3))</f>
        <v/>
      </c>
      <c r="AC386" s="18">
        <f>IF(M386&lt;=450000,0,MAX(0,ROUNDDOWN(AA386*0.06-MIN(50000,AA386)*0.03,-2))+MAX(0,ROUNDDOWN(AA386*0.04-MIN(50000,AA386)*0.02,-2)))</f>
        <v/>
      </c>
      <c r="AD386" s="18">
        <f>IF(M386&lt;=450000,0,MAX(0,ROUNDDOWN(AB386*0.06-MIN(50000,AB386)*0.03,-2))+MAX(0,ROUNDDOWN(AB386*0.04-MIN(50000,AB386)*0.02,-2)))</f>
        <v/>
      </c>
      <c r="AE386" s="18">
        <f>Y386-Z386</f>
        <v/>
      </c>
      <c r="AF386" s="18">
        <f>AC386-AD386</f>
        <v/>
      </c>
      <c r="AG386" s="18">
        <f>AE386+AF386</f>
        <v/>
      </c>
      <c r="AH386" s="20">
        <f>IF(W386&lt;=0,0,LOOKUP(W386,{0,1950001,3300001,6950001,9000001,18000001,40000001},{0.05,0.1,0.2,0.23,0.33,0.4,0.45}))</f>
        <v/>
      </c>
    </row>
    <row r="387">
      <c r="A387" t="inlineStr">
        <is>
          <t>1万円刻み 3区分8万円ずつ</t>
        </is>
      </c>
      <c r="B387" s="18">
        <f>'4_1万円刻み'!$A$103</f>
        <v/>
      </c>
      <c r="C387" s="19" t="n">
        <v>2026</v>
      </c>
      <c r="D387" t="inlineStr">
        <is>
          <t>いいえ</t>
        </is>
      </c>
      <c r="E387" s="18" t="n">
        <v>80000</v>
      </c>
      <c r="F387" s="18" t="n">
        <v>0</v>
      </c>
      <c r="G387" s="18" t="n">
        <v>80000</v>
      </c>
      <c r="H387" s="18" t="n">
        <v>80000</v>
      </c>
      <c r="I387" s="18" t="n">
        <v>0</v>
      </c>
      <c r="J387" s="18">
        <f>ROUND(MIN(B387/12,650000)*12*0.0915+MIN(B387/12,1390000)*12*(0.0504+0)+B387*0.005,0)</f>
        <v/>
      </c>
      <c r="K387" s="18" t="n">
        <v>0</v>
      </c>
      <c r="L387" s="18" t="n">
        <v>0</v>
      </c>
      <c r="M387" s="18">
        <f>ROUND(IF(C387&gt;=2026,IF(B387&lt;741000,0,IF(B387&lt;2191000,B387-740000,IF(B387&lt;2193000,1451000,IF(B387&lt;2196000,1453000,IF(B387&lt;2200000,1456000,IF(B387&lt;3600000,ROUNDDOWN(B387/4,-3)*2.8-80000,IF(B387&lt;6600000,ROUNDDOWN(B387/4,-3)*3.2-440000,IF(B387&lt;8500000,ROUNDDOWN(B387*0.9,0)-1100000,B387-1950000)))))))),IF(B387&lt;651000,0,IF(B387&lt;1900000,B387-650000,IF(B387&lt;3600000,ROUNDDOWN(B387/4,-3)*2.8-80000,IF(B387&lt;6600000,ROUNDDOWN(B387/4,-3)*3.2-440000,IF(B387&lt;8500000,ROUNDDOWN(B387*0.9,0)-1100000,B387-1950000)))))),0)</f>
        <v/>
      </c>
      <c r="N387" s="18">
        <f>IF(M387&gt;23500000,NA(),IF(C387&gt;=2026,IF(M387&lt;=4890000,1040000,IF(M387&lt;=6550000,670000,620000)),IF(M387&lt;=1320000,950000,IF(M387&lt;=3360000,880000,IF(M387&lt;=4890000,680000,IF(M387&lt;=6550000,630000,580000))))))</f>
        <v/>
      </c>
      <c r="O387" s="18">
        <f>IF(F387&lt;=0,IF(AND(D387="はい",C387&gt;=2026,C387&lt;=2027),IF(E387&lt;=0,0,IF(E387&lt;=30000,E387,IF(E387&lt;=60000,ROUNDUP(E387/2,0)+15000,IF(E387&lt;=120000,ROUNDUP(E387/4,0)+30000,60000)))),IF(E387&lt;=0,0,IF(E387&lt;=20000,E387,IF(E387&lt;=40000,ROUNDUP(E387/2,0)+10000,IF(E387&lt;=80000,ROUNDUP(E387/4,0)+20000,40000))))),IF(E387&lt;=0,IF(F387&lt;=0,0,IF(F387&lt;=25000,F387,IF(F387&lt;=50000,ROUNDUP(F387/2,0)+12500,IF(F387&lt;=100000,ROUNDUP(F387/4,0)+25000,50000)))),MAX(IF(F387&lt;=0,0,IF(F387&lt;=25000,F387,IF(F387&lt;=50000,ROUNDUP(F387/2,0)+12500,IF(F387&lt;=100000,ROUNDUP(F387/4,0)+25000,50000)))),MIN(IF(AND(D387="はい",C387&gt;=2026,C387&lt;=2027),IF(E387&lt;=0,0,IF(E387&lt;=30000,E387,IF(E387&lt;=60000,ROUNDUP(E387/2,0)+15000,IF(E387&lt;=120000,ROUNDUP(E387/4,0)+30000,60000)))),IF(E387&lt;=0,0,IF(E387&lt;=20000,E387,IF(E387&lt;=40000,ROUNDUP(E387/2,0)+10000,IF(E387&lt;=80000,ROUNDUP(E387/4,0)+20000,40000)))))+IF(F387&lt;=0,0,IF(F387&lt;=25000,F387,IF(F387&lt;=50000,ROUNDUP(F387/2,0)+12500,IF(F387&lt;=100000,ROUNDUP(F387/4,0)+25000,50000)))),IF(AND(D387="はい",C387&gt;=2026,C387&lt;=2027),60000,40000)))))</f>
        <v/>
      </c>
      <c r="P387" s="18">
        <f>IF(G387&lt;=0,0,IF(G387&lt;=20000,G387,IF(G387&lt;=40000,ROUNDUP(G387/2,0)+10000,IF(G387&lt;=80000,ROUNDUP(G387/4,0)+20000,40000))))</f>
        <v/>
      </c>
      <c r="Q387" s="18">
        <f>IF(I387&lt;=0,IF(H387&lt;=0,0,IF(H387&lt;=20000,H387,IF(H387&lt;=40000,ROUNDUP(H387/2,0)+10000,IF(H387&lt;=80000,ROUNDUP(H387/4,0)+20000,40000)))),IF(H387&lt;=0,IF(I387&lt;=0,0,IF(I387&lt;=25000,I387,IF(I387&lt;=50000,ROUNDUP(I387/2,0)+12500,IF(I387&lt;=100000,ROUNDUP(I387/4,0)+25000,50000)))),MAX(IF(I387&lt;=0,0,IF(I387&lt;=25000,I387,IF(I387&lt;=50000,ROUNDUP(I387/2,0)+12500,IF(I387&lt;=100000,ROUNDUP(I387/4,0)+25000,50000)))),MIN(IF(H387&lt;=0,0,IF(H387&lt;=20000,H387,IF(H387&lt;=40000,ROUNDUP(H387/2,0)+10000,IF(H387&lt;=80000,ROUNDUP(H387/4,0)+20000,40000))))+IF(I387&lt;=0,0,IF(I387&lt;=25000,I387,IF(I387&lt;=50000,ROUNDUP(I387/2,0)+12500,IF(I387&lt;=100000,ROUNDUP(I387/4,0)+25000,50000)))),40000))))</f>
        <v/>
      </c>
      <c r="R387" s="18">
        <f>MIN(120000,O387+P387+Q387)</f>
        <v/>
      </c>
      <c r="S387" s="18">
        <f>IF(F387&lt;=0,IF(E387&lt;=0,0,IF(E387&lt;=12000,E387,IF(E387&lt;=32000,ROUNDUP(E387/2,0)+6000,IF(E387&lt;=56000,ROUNDUP(E387/4,0)+14000,28000)))),IF(E387&lt;=0,IF(F387&lt;=0,0,IF(F387&lt;=15000,F387,IF(F387&lt;=40000,ROUNDUP(F387/2,0)+7500,IF(F387&lt;=70000,ROUNDUP(F387/4,0)+17500,35000)))),MAX(IF(F387&lt;=0,0,IF(F387&lt;=15000,F387,IF(F387&lt;=40000,ROUNDUP(F387/2,0)+7500,IF(F387&lt;=70000,ROUNDUP(F387/4,0)+17500,35000)))),MIN(IF(E387&lt;=0,0,IF(E387&lt;=12000,E387,IF(E387&lt;=32000,ROUNDUP(E387/2,0)+6000,IF(E387&lt;=56000,ROUNDUP(E387/4,0)+14000,28000))))+IF(F387&lt;=0,0,IF(F387&lt;=15000,F387,IF(F387&lt;=40000,ROUNDUP(F387/2,0)+7500,IF(F387&lt;=70000,ROUNDUP(F387/4,0)+17500,35000)))),28000))))</f>
        <v/>
      </c>
      <c r="T387" s="18">
        <f>IF(G387&lt;=0,0,IF(G387&lt;=12000,G387,IF(G387&lt;=32000,ROUNDUP(G387/2,0)+6000,IF(G387&lt;=56000,ROUNDUP(G387/4,0)+14000,28000))))</f>
        <v/>
      </c>
      <c r="U387" s="18">
        <f>IF(I387&lt;=0,IF(H387&lt;=0,0,IF(H387&lt;=12000,H387,IF(H387&lt;=32000,ROUNDUP(H387/2,0)+6000,IF(H387&lt;=56000,ROUNDUP(H387/4,0)+14000,28000)))),IF(H387&lt;=0,IF(I387&lt;=0,0,IF(I387&lt;=15000,I387,IF(I387&lt;=40000,ROUNDUP(I387/2,0)+7500,IF(I387&lt;=70000,ROUNDUP(I387/4,0)+17500,35000)))),MAX(IF(I387&lt;=0,0,IF(I387&lt;=15000,I387,IF(I387&lt;=40000,ROUNDUP(I387/2,0)+7500,IF(I387&lt;=70000,ROUNDUP(I387/4,0)+17500,35000)))),MIN(IF(H387&lt;=0,0,IF(H387&lt;=12000,H387,IF(H387&lt;=32000,ROUNDUP(H387/2,0)+6000,IF(H387&lt;=56000,ROUNDUP(H387/4,0)+14000,28000))))+IF(I387&lt;=0,0,IF(I387&lt;=15000,I387,IF(I387&lt;=40000,ROUNDUP(I387/2,0)+7500,IF(I387&lt;=70000,ROUNDUP(I387/4,0)+17500,35000)))),28000))))</f>
        <v/>
      </c>
      <c r="V387" s="18">
        <f>MIN(70000,S387+T387+U387)</f>
        <v/>
      </c>
      <c r="W387" s="18">
        <f>MAX(0,ROUNDDOWN(M387-J387-N387-K387-0,-3))</f>
        <v/>
      </c>
      <c r="X387" s="18">
        <f>MAX(0,ROUNDDOWN(M387-J387-N387-K387-R387,-3))</f>
        <v/>
      </c>
      <c r="Y387" s="18">
        <f>IF(W387&lt;=0,0,ROUNDDOWN((W387*LOOKUP(W387,{0,1950001,3300001,6950001,9000001,18000001,40000001},{0.05,0.1,0.2,0.23,0.33,0.4,0.45})-LOOKUP(W387,{0,1950001,3300001,6950001,9000001,18000001,40000001},{0,97500,427500,636000,1536000,2796000,4796000}))*1.021,-2))</f>
        <v/>
      </c>
      <c r="Z387" s="18">
        <f>IF(X387&lt;=0,0,ROUNDDOWN((X387*LOOKUP(X387,{0,1950001,3300001,6950001,9000001,18000001,40000001},{0.05,0.1,0.2,0.23,0.33,0.4,0.45})-LOOKUP(X387,{0,1950001,3300001,6950001,9000001,18000001,40000001},{0,97500,427500,636000,1536000,2796000,4796000}))*1.021,-2))</f>
        <v/>
      </c>
      <c r="AA387" s="18">
        <f>MAX(0,ROUNDDOWN(M387-J387-430000-L387-0,-3))</f>
        <v/>
      </c>
      <c r="AB387" s="18">
        <f>MAX(0,ROUNDDOWN(M387-J387-430000-L387-V387,-3))</f>
        <v/>
      </c>
      <c r="AC387" s="18">
        <f>IF(M387&lt;=450000,0,MAX(0,ROUNDDOWN(AA387*0.06-MIN(50000,AA387)*0.03,-2))+MAX(0,ROUNDDOWN(AA387*0.04-MIN(50000,AA387)*0.02,-2)))</f>
        <v/>
      </c>
      <c r="AD387" s="18">
        <f>IF(M387&lt;=450000,0,MAX(0,ROUNDDOWN(AB387*0.06-MIN(50000,AB387)*0.03,-2))+MAX(0,ROUNDDOWN(AB387*0.04-MIN(50000,AB387)*0.02,-2)))</f>
        <v/>
      </c>
      <c r="AE387" s="18">
        <f>Y387-Z387</f>
        <v/>
      </c>
      <c r="AF387" s="18">
        <f>AC387-AD387</f>
        <v/>
      </c>
      <c r="AG387" s="18">
        <f>AE387+AF387</f>
        <v/>
      </c>
      <c r="AH387" s="20">
        <f>IF(W387&lt;=0,0,LOOKUP(W387,{0,1950001,3300001,6950001,9000001,18000001,40000001},{0.05,0.1,0.2,0.23,0.33,0.4,0.45}))</f>
        <v/>
      </c>
    </row>
    <row r="388">
      <c r="A388" t="inlineStr">
        <is>
          <t>1万円刻み 一般8万円</t>
        </is>
      </c>
      <c r="B388" s="18">
        <f>'4_1万円刻み'!$A$103</f>
        <v/>
      </c>
      <c r="C388" s="19" t="n">
        <v>2026</v>
      </c>
      <c r="D388" t="inlineStr">
        <is>
          <t>いいえ</t>
        </is>
      </c>
      <c r="E388" s="18" t="n">
        <v>80000</v>
      </c>
      <c r="F388" s="18" t="n">
        <v>0</v>
      </c>
      <c r="G388" s="18" t="n">
        <v>0</v>
      </c>
      <c r="H388" s="18" t="n">
        <v>0</v>
      </c>
      <c r="I388" s="18" t="n">
        <v>0</v>
      </c>
      <c r="J388" s="18">
        <f>ROUND(MIN(B388/12,650000)*12*0.0915+MIN(B388/12,1390000)*12*(0.0504+0)+B388*0.005,0)</f>
        <v/>
      </c>
      <c r="K388" s="18" t="n">
        <v>0</v>
      </c>
      <c r="L388" s="18" t="n">
        <v>0</v>
      </c>
      <c r="M388" s="18">
        <f>ROUND(IF(C388&gt;=2026,IF(B388&lt;741000,0,IF(B388&lt;2191000,B388-740000,IF(B388&lt;2193000,1451000,IF(B388&lt;2196000,1453000,IF(B388&lt;2200000,1456000,IF(B388&lt;3600000,ROUNDDOWN(B388/4,-3)*2.8-80000,IF(B388&lt;6600000,ROUNDDOWN(B388/4,-3)*3.2-440000,IF(B388&lt;8500000,ROUNDDOWN(B388*0.9,0)-1100000,B388-1950000)))))))),IF(B388&lt;651000,0,IF(B388&lt;1900000,B388-650000,IF(B388&lt;3600000,ROUNDDOWN(B388/4,-3)*2.8-80000,IF(B388&lt;6600000,ROUNDDOWN(B388/4,-3)*3.2-440000,IF(B388&lt;8500000,ROUNDDOWN(B388*0.9,0)-1100000,B388-1950000)))))),0)</f>
        <v/>
      </c>
      <c r="N388" s="18">
        <f>IF(M388&gt;23500000,NA(),IF(C388&gt;=2026,IF(M388&lt;=4890000,1040000,IF(M388&lt;=6550000,670000,620000)),IF(M388&lt;=1320000,950000,IF(M388&lt;=3360000,880000,IF(M388&lt;=4890000,680000,IF(M388&lt;=6550000,630000,580000))))))</f>
        <v/>
      </c>
      <c r="O388" s="18">
        <f>IF(F388&lt;=0,IF(AND(D388="はい",C388&gt;=2026,C388&lt;=2027),IF(E388&lt;=0,0,IF(E388&lt;=30000,E388,IF(E388&lt;=60000,ROUNDUP(E388/2,0)+15000,IF(E388&lt;=120000,ROUNDUP(E388/4,0)+30000,60000)))),IF(E388&lt;=0,0,IF(E388&lt;=20000,E388,IF(E388&lt;=40000,ROUNDUP(E388/2,0)+10000,IF(E388&lt;=80000,ROUNDUP(E388/4,0)+20000,40000))))),IF(E388&lt;=0,IF(F388&lt;=0,0,IF(F388&lt;=25000,F388,IF(F388&lt;=50000,ROUNDUP(F388/2,0)+12500,IF(F388&lt;=100000,ROUNDUP(F388/4,0)+25000,50000)))),MAX(IF(F388&lt;=0,0,IF(F388&lt;=25000,F388,IF(F388&lt;=50000,ROUNDUP(F388/2,0)+12500,IF(F388&lt;=100000,ROUNDUP(F388/4,0)+25000,50000)))),MIN(IF(AND(D388="はい",C388&gt;=2026,C388&lt;=2027),IF(E388&lt;=0,0,IF(E388&lt;=30000,E388,IF(E388&lt;=60000,ROUNDUP(E388/2,0)+15000,IF(E388&lt;=120000,ROUNDUP(E388/4,0)+30000,60000)))),IF(E388&lt;=0,0,IF(E388&lt;=20000,E388,IF(E388&lt;=40000,ROUNDUP(E388/2,0)+10000,IF(E388&lt;=80000,ROUNDUP(E388/4,0)+20000,40000)))))+IF(F388&lt;=0,0,IF(F388&lt;=25000,F388,IF(F388&lt;=50000,ROUNDUP(F388/2,0)+12500,IF(F388&lt;=100000,ROUNDUP(F388/4,0)+25000,50000)))),IF(AND(D388="はい",C388&gt;=2026,C388&lt;=2027),60000,40000)))))</f>
        <v/>
      </c>
      <c r="P388" s="18">
        <f>IF(G388&lt;=0,0,IF(G388&lt;=20000,G388,IF(G388&lt;=40000,ROUNDUP(G388/2,0)+10000,IF(G388&lt;=80000,ROUNDUP(G388/4,0)+20000,40000))))</f>
        <v/>
      </c>
      <c r="Q388" s="18">
        <f>IF(I388&lt;=0,IF(H388&lt;=0,0,IF(H388&lt;=20000,H388,IF(H388&lt;=40000,ROUNDUP(H388/2,0)+10000,IF(H388&lt;=80000,ROUNDUP(H388/4,0)+20000,40000)))),IF(H388&lt;=0,IF(I388&lt;=0,0,IF(I388&lt;=25000,I388,IF(I388&lt;=50000,ROUNDUP(I388/2,0)+12500,IF(I388&lt;=100000,ROUNDUP(I388/4,0)+25000,50000)))),MAX(IF(I388&lt;=0,0,IF(I388&lt;=25000,I388,IF(I388&lt;=50000,ROUNDUP(I388/2,0)+12500,IF(I388&lt;=100000,ROUNDUP(I388/4,0)+25000,50000)))),MIN(IF(H388&lt;=0,0,IF(H388&lt;=20000,H388,IF(H388&lt;=40000,ROUNDUP(H388/2,0)+10000,IF(H388&lt;=80000,ROUNDUP(H388/4,0)+20000,40000))))+IF(I388&lt;=0,0,IF(I388&lt;=25000,I388,IF(I388&lt;=50000,ROUNDUP(I388/2,0)+12500,IF(I388&lt;=100000,ROUNDUP(I388/4,0)+25000,50000)))),40000))))</f>
        <v/>
      </c>
      <c r="R388" s="18">
        <f>MIN(120000,O388+P388+Q388)</f>
        <v/>
      </c>
      <c r="S388" s="18">
        <f>IF(F388&lt;=0,IF(E388&lt;=0,0,IF(E388&lt;=12000,E388,IF(E388&lt;=32000,ROUNDUP(E388/2,0)+6000,IF(E388&lt;=56000,ROUNDUP(E388/4,0)+14000,28000)))),IF(E388&lt;=0,IF(F388&lt;=0,0,IF(F388&lt;=15000,F388,IF(F388&lt;=40000,ROUNDUP(F388/2,0)+7500,IF(F388&lt;=70000,ROUNDUP(F388/4,0)+17500,35000)))),MAX(IF(F388&lt;=0,0,IF(F388&lt;=15000,F388,IF(F388&lt;=40000,ROUNDUP(F388/2,0)+7500,IF(F388&lt;=70000,ROUNDUP(F388/4,0)+17500,35000)))),MIN(IF(E388&lt;=0,0,IF(E388&lt;=12000,E388,IF(E388&lt;=32000,ROUNDUP(E388/2,0)+6000,IF(E388&lt;=56000,ROUNDUP(E388/4,0)+14000,28000))))+IF(F388&lt;=0,0,IF(F388&lt;=15000,F388,IF(F388&lt;=40000,ROUNDUP(F388/2,0)+7500,IF(F388&lt;=70000,ROUNDUP(F388/4,0)+17500,35000)))),28000))))</f>
        <v/>
      </c>
      <c r="T388" s="18">
        <f>IF(G388&lt;=0,0,IF(G388&lt;=12000,G388,IF(G388&lt;=32000,ROUNDUP(G388/2,0)+6000,IF(G388&lt;=56000,ROUNDUP(G388/4,0)+14000,28000))))</f>
        <v/>
      </c>
      <c r="U388" s="18">
        <f>IF(I388&lt;=0,IF(H388&lt;=0,0,IF(H388&lt;=12000,H388,IF(H388&lt;=32000,ROUNDUP(H388/2,0)+6000,IF(H388&lt;=56000,ROUNDUP(H388/4,0)+14000,28000)))),IF(H388&lt;=0,IF(I388&lt;=0,0,IF(I388&lt;=15000,I388,IF(I388&lt;=40000,ROUNDUP(I388/2,0)+7500,IF(I388&lt;=70000,ROUNDUP(I388/4,0)+17500,35000)))),MAX(IF(I388&lt;=0,0,IF(I388&lt;=15000,I388,IF(I388&lt;=40000,ROUNDUP(I388/2,0)+7500,IF(I388&lt;=70000,ROUNDUP(I388/4,0)+17500,35000)))),MIN(IF(H388&lt;=0,0,IF(H388&lt;=12000,H388,IF(H388&lt;=32000,ROUNDUP(H388/2,0)+6000,IF(H388&lt;=56000,ROUNDUP(H388/4,0)+14000,28000))))+IF(I388&lt;=0,0,IF(I388&lt;=15000,I388,IF(I388&lt;=40000,ROUNDUP(I388/2,0)+7500,IF(I388&lt;=70000,ROUNDUP(I388/4,0)+17500,35000)))),28000))))</f>
        <v/>
      </c>
      <c r="V388" s="18">
        <f>MIN(70000,S388+T388+U388)</f>
        <v/>
      </c>
      <c r="W388" s="18">
        <f>MAX(0,ROUNDDOWN(M388-J388-N388-K388-0,-3))</f>
        <v/>
      </c>
      <c r="X388" s="18">
        <f>MAX(0,ROUNDDOWN(M388-J388-N388-K388-R388,-3))</f>
        <v/>
      </c>
      <c r="Y388" s="18">
        <f>IF(W388&lt;=0,0,ROUNDDOWN((W388*LOOKUP(W388,{0,1950001,3300001,6950001,9000001,18000001,40000001},{0.05,0.1,0.2,0.23,0.33,0.4,0.45})-LOOKUP(W388,{0,1950001,3300001,6950001,9000001,18000001,40000001},{0,97500,427500,636000,1536000,2796000,4796000}))*1.021,-2))</f>
        <v/>
      </c>
      <c r="Z388" s="18">
        <f>IF(X388&lt;=0,0,ROUNDDOWN((X388*LOOKUP(X388,{0,1950001,3300001,6950001,9000001,18000001,40000001},{0.05,0.1,0.2,0.23,0.33,0.4,0.45})-LOOKUP(X388,{0,1950001,3300001,6950001,9000001,18000001,40000001},{0,97500,427500,636000,1536000,2796000,4796000}))*1.021,-2))</f>
        <v/>
      </c>
      <c r="AA388" s="18">
        <f>MAX(0,ROUNDDOWN(M388-J388-430000-L388-0,-3))</f>
        <v/>
      </c>
      <c r="AB388" s="18">
        <f>MAX(0,ROUNDDOWN(M388-J388-430000-L388-V388,-3))</f>
        <v/>
      </c>
      <c r="AC388" s="18">
        <f>IF(M388&lt;=450000,0,MAX(0,ROUNDDOWN(AA388*0.06-MIN(50000,AA388)*0.03,-2))+MAX(0,ROUNDDOWN(AA388*0.04-MIN(50000,AA388)*0.02,-2)))</f>
        <v/>
      </c>
      <c r="AD388" s="18">
        <f>IF(M388&lt;=450000,0,MAX(0,ROUNDDOWN(AB388*0.06-MIN(50000,AB388)*0.03,-2))+MAX(0,ROUNDDOWN(AB388*0.04-MIN(50000,AB388)*0.02,-2)))</f>
        <v/>
      </c>
      <c r="AE388" s="18">
        <f>Y388-Z388</f>
        <v/>
      </c>
      <c r="AF388" s="18">
        <f>AC388-AD388</f>
        <v/>
      </c>
      <c r="AG388" s="18">
        <f>AE388+AF388</f>
        <v/>
      </c>
      <c r="AH388" s="20">
        <f>IF(W388&lt;=0,0,LOOKUP(W388,{0,1950001,3300001,6950001,9000001,18000001,40000001},{0.05,0.1,0.2,0.23,0.33,0.4,0.45}))</f>
        <v/>
      </c>
    </row>
    <row r="389">
      <c r="A389" t="inlineStr">
        <is>
          <t>1万円刻み 特例あり一般12万円</t>
        </is>
      </c>
      <c r="B389" s="18">
        <f>'4_1万円刻み'!$A$103</f>
        <v/>
      </c>
      <c r="C389" s="19" t="n">
        <v>2026</v>
      </c>
      <c r="D389" t="inlineStr">
        <is>
          <t>はい</t>
        </is>
      </c>
      <c r="E389" s="18" t="n">
        <v>120000</v>
      </c>
      <c r="F389" s="18" t="n">
        <v>0</v>
      </c>
      <c r="G389" s="18" t="n">
        <v>0</v>
      </c>
      <c r="H389" s="18" t="n">
        <v>0</v>
      </c>
      <c r="I389" s="18" t="n">
        <v>0</v>
      </c>
      <c r="J389" s="18">
        <f>ROUND(MIN(B389/12,650000)*12*0.0915+MIN(B389/12,1390000)*12*(0.0504+0)+B389*0.005,0)</f>
        <v/>
      </c>
      <c r="K389" s="18" t="n">
        <v>0</v>
      </c>
      <c r="L389" s="18" t="n">
        <v>0</v>
      </c>
      <c r="M389" s="18">
        <f>ROUND(IF(C389&gt;=2026,IF(B389&lt;741000,0,IF(B389&lt;2191000,B389-740000,IF(B389&lt;2193000,1451000,IF(B389&lt;2196000,1453000,IF(B389&lt;2200000,1456000,IF(B389&lt;3600000,ROUNDDOWN(B389/4,-3)*2.8-80000,IF(B389&lt;6600000,ROUNDDOWN(B389/4,-3)*3.2-440000,IF(B389&lt;8500000,ROUNDDOWN(B389*0.9,0)-1100000,B389-1950000)))))))),IF(B389&lt;651000,0,IF(B389&lt;1900000,B389-650000,IF(B389&lt;3600000,ROUNDDOWN(B389/4,-3)*2.8-80000,IF(B389&lt;6600000,ROUNDDOWN(B389/4,-3)*3.2-440000,IF(B389&lt;8500000,ROUNDDOWN(B389*0.9,0)-1100000,B389-1950000)))))),0)</f>
        <v/>
      </c>
      <c r="N389" s="18">
        <f>IF(M389&gt;23500000,NA(),IF(C389&gt;=2026,IF(M389&lt;=4890000,1040000,IF(M389&lt;=6550000,670000,620000)),IF(M389&lt;=1320000,950000,IF(M389&lt;=3360000,880000,IF(M389&lt;=4890000,680000,IF(M389&lt;=6550000,630000,580000))))))</f>
        <v/>
      </c>
      <c r="O389" s="18">
        <f>IF(F389&lt;=0,IF(AND(D389="はい",C389&gt;=2026,C389&lt;=2027),IF(E389&lt;=0,0,IF(E389&lt;=30000,E389,IF(E389&lt;=60000,ROUNDUP(E389/2,0)+15000,IF(E389&lt;=120000,ROUNDUP(E389/4,0)+30000,60000)))),IF(E389&lt;=0,0,IF(E389&lt;=20000,E389,IF(E389&lt;=40000,ROUNDUP(E389/2,0)+10000,IF(E389&lt;=80000,ROUNDUP(E389/4,0)+20000,40000))))),IF(E389&lt;=0,IF(F389&lt;=0,0,IF(F389&lt;=25000,F389,IF(F389&lt;=50000,ROUNDUP(F389/2,0)+12500,IF(F389&lt;=100000,ROUNDUP(F389/4,0)+25000,50000)))),MAX(IF(F389&lt;=0,0,IF(F389&lt;=25000,F389,IF(F389&lt;=50000,ROUNDUP(F389/2,0)+12500,IF(F389&lt;=100000,ROUNDUP(F389/4,0)+25000,50000)))),MIN(IF(AND(D389="はい",C389&gt;=2026,C389&lt;=2027),IF(E389&lt;=0,0,IF(E389&lt;=30000,E389,IF(E389&lt;=60000,ROUNDUP(E389/2,0)+15000,IF(E389&lt;=120000,ROUNDUP(E389/4,0)+30000,60000)))),IF(E389&lt;=0,0,IF(E389&lt;=20000,E389,IF(E389&lt;=40000,ROUNDUP(E389/2,0)+10000,IF(E389&lt;=80000,ROUNDUP(E389/4,0)+20000,40000)))))+IF(F389&lt;=0,0,IF(F389&lt;=25000,F389,IF(F389&lt;=50000,ROUNDUP(F389/2,0)+12500,IF(F389&lt;=100000,ROUNDUP(F389/4,0)+25000,50000)))),IF(AND(D389="はい",C389&gt;=2026,C389&lt;=2027),60000,40000)))))</f>
        <v/>
      </c>
      <c r="P389" s="18">
        <f>IF(G389&lt;=0,0,IF(G389&lt;=20000,G389,IF(G389&lt;=40000,ROUNDUP(G389/2,0)+10000,IF(G389&lt;=80000,ROUNDUP(G389/4,0)+20000,40000))))</f>
        <v/>
      </c>
      <c r="Q389" s="18">
        <f>IF(I389&lt;=0,IF(H389&lt;=0,0,IF(H389&lt;=20000,H389,IF(H389&lt;=40000,ROUNDUP(H389/2,0)+10000,IF(H389&lt;=80000,ROUNDUP(H389/4,0)+20000,40000)))),IF(H389&lt;=0,IF(I389&lt;=0,0,IF(I389&lt;=25000,I389,IF(I389&lt;=50000,ROUNDUP(I389/2,0)+12500,IF(I389&lt;=100000,ROUNDUP(I389/4,0)+25000,50000)))),MAX(IF(I389&lt;=0,0,IF(I389&lt;=25000,I389,IF(I389&lt;=50000,ROUNDUP(I389/2,0)+12500,IF(I389&lt;=100000,ROUNDUP(I389/4,0)+25000,50000)))),MIN(IF(H389&lt;=0,0,IF(H389&lt;=20000,H389,IF(H389&lt;=40000,ROUNDUP(H389/2,0)+10000,IF(H389&lt;=80000,ROUNDUP(H389/4,0)+20000,40000))))+IF(I389&lt;=0,0,IF(I389&lt;=25000,I389,IF(I389&lt;=50000,ROUNDUP(I389/2,0)+12500,IF(I389&lt;=100000,ROUNDUP(I389/4,0)+25000,50000)))),40000))))</f>
        <v/>
      </c>
      <c r="R389" s="18">
        <f>MIN(120000,O389+P389+Q389)</f>
        <v/>
      </c>
      <c r="S389" s="18">
        <f>IF(F389&lt;=0,IF(E389&lt;=0,0,IF(E389&lt;=12000,E389,IF(E389&lt;=32000,ROUNDUP(E389/2,0)+6000,IF(E389&lt;=56000,ROUNDUP(E389/4,0)+14000,28000)))),IF(E389&lt;=0,IF(F389&lt;=0,0,IF(F389&lt;=15000,F389,IF(F389&lt;=40000,ROUNDUP(F389/2,0)+7500,IF(F389&lt;=70000,ROUNDUP(F389/4,0)+17500,35000)))),MAX(IF(F389&lt;=0,0,IF(F389&lt;=15000,F389,IF(F389&lt;=40000,ROUNDUP(F389/2,0)+7500,IF(F389&lt;=70000,ROUNDUP(F389/4,0)+17500,35000)))),MIN(IF(E389&lt;=0,0,IF(E389&lt;=12000,E389,IF(E389&lt;=32000,ROUNDUP(E389/2,0)+6000,IF(E389&lt;=56000,ROUNDUP(E389/4,0)+14000,28000))))+IF(F389&lt;=0,0,IF(F389&lt;=15000,F389,IF(F389&lt;=40000,ROUNDUP(F389/2,0)+7500,IF(F389&lt;=70000,ROUNDUP(F389/4,0)+17500,35000)))),28000))))</f>
        <v/>
      </c>
      <c r="T389" s="18">
        <f>IF(G389&lt;=0,0,IF(G389&lt;=12000,G389,IF(G389&lt;=32000,ROUNDUP(G389/2,0)+6000,IF(G389&lt;=56000,ROUNDUP(G389/4,0)+14000,28000))))</f>
        <v/>
      </c>
      <c r="U389" s="18">
        <f>IF(I389&lt;=0,IF(H389&lt;=0,0,IF(H389&lt;=12000,H389,IF(H389&lt;=32000,ROUNDUP(H389/2,0)+6000,IF(H389&lt;=56000,ROUNDUP(H389/4,0)+14000,28000)))),IF(H389&lt;=0,IF(I389&lt;=0,0,IF(I389&lt;=15000,I389,IF(I389&lt;=40000,ROUNDUP(I389/2,0)+7500,IF(I389&lt;=70000,ROUNDUP(I389/4,0)+17500,35000)))),MAX(IF(I389&lt;=0,0,IF(I389&lt;=15000,I389,IF(I389&lt;=40000,ROUNDUP(I389/2,0)+7500,IF(I389&lt;=70000,ROUNDUP(I389/4,0)+17500,35000)))),MIN(IF(H389&lt;=0,0,IF(H389&lt;=12000,H389,IF(H389&lt;=32000,ROUNDUP(H389/2,0)+6000,IF(H389&lt;=56000,ROUNDUP(H389/4,0)+14000,28000))))+IF(I389&lt;=0,0,IF(I389&lt;=15000,I389,IF(I389&lt;=40000,ROUNDUP(I389/2,0)+7500,IF(I389&lt;=70000,ROUNDUP(I389/4,0)+17500,35000)))),28000))))</f>
        <v/>
      </c>
      <c r="V389" s="18">
        <f>MIN(70000,S389+T389+U389)</f>
        <v/>
      </c>
      <c r="W389" s="18">
        <f>MAX(0,ROUNDDOWN(M389-J389-N389-K389-0,-3))</f>
        <v/>
      </c>
      <c r="X389" s="18">
        <f>MAX(0,ROUNDDOWN(M389-J389-N389-K389-R389,-3))</f>
        <v/>
      </c>
      <c r="Y389" s="18">
        <f>IF(W389&lt;=0,0,ROUNDDOWN((W389*LOOKUP(W389,{0,1950001,3300001,6950001,9000001,18000001,40000001},{0.05,0.1,0.2,0.23,0.33,0.4,0.45})-LOOKUP(W389,{0,1950001,3300001,6950001,9000001,18000001,40000001},{0,97500,427500,636000,1536000,2796000,4796000}))*1.021,-2))</f>
        <v/>
      </c>
      <c r="Z389" s="18">
        <f>IF(X389&lt;=0,0,ROUNDDOWN((X389*LOOKUP(X389,{0,1950001,3300001,6950001,9000001,18000001,40000001},{0.05,0.1,0.2,0.23,0.33,0.4,0.45})-LOOKUP(X389,{0,1950001,3300001,6950001,9000001,18000001,40000001},{0,97500,427500,636000,1536000,2796000,4796000}))*1.021,-2))</f>
        <v/>
      </c>
      <c r="AA389" s="18">
        <f>MAX(0,ROUNDDOWN(M389-J389-430000-L389-0,-3))</f>
        <v/>
      </c>
      <c r="AB389" s="18">
        <f>MAX(0,ROUNDDOWN(M389-J389-430000-L389-V389,-3))</f>
        <v/>
      </c>
      <c r="AC389" s="18">
        <f>IF(M389&lt;=450000,0,MAX(0,ROUNDDOWN(AA389*0.06-MIN(50000,AA389)*0.03,-2))+MAX(0,ROUNDDOWN(AA389*0.04-MIN(50000,AA389)*0.02,-2)))</f>
        <v/>
      </c>
      <c r="AD389" s="18">
        <f>IF(M389&lt;=450000,0,MAX(0,ROUNDDOWN(AB389*0.06-MIN(50000,AB389)*0.03,-2))+MAX(0,ROUNDDOWN(AB389*0.04-MIN(50000,AB389)*0.02,-2)))</f>
        <v/>
      </c>
      <c r="AE389" s="18">
        <f>Y389-Z389</f>
        <v/>
      </c>
      <c r="AF389" s="18">
        <f>AC389-AD389</f>
        <v/>
      </c>
      <c r="AG389" s="18">
        <f>AE389+AF389</f>
        <v/>
      </c>
      <c r="AH389" s="20">
        <f>IF(W389&lt;=0,0,LOOKUP(W389,{0,1950001,3300001,6950001,9000001,18000001,40000001},{0.05,0.1,0.2,0.23,0.33,0.4,0.45}))</f>
        <v/>
      </c>
    </row>
    <row r="390">
      <c r="A390" t="inlineStr">
        <is>
          <t>1万円刻み 3区分8万円ずつ</t>
        </is>
      </c>
      <c r="B390" s="18">
        <f>'4_1万円刻み'!$A$104</f>
        <v/>
      </c>
      <c r="C390" s="19" t="n">
        <v>2026</v>
      </c>
      <c r="D390" t="inlineStr">
        <is>
          <t>いいえ</t>
        </is>
      </c>
      <c r="E390" s="18" t="n">
        <v>80000</v>
      </c>
      <c r="F390" s="18" t="n">
        <v>0</v>
      </c>
      <c r="G390" s="18" t="n">
        <v>80000</v>
      </c>
      <c r="H390" s="18" t="n">
        <v>80000</v>
      </c>
      <c r="I390" s="18" t="n">
        <v>0</v>
      </c>
      <c r="J390" s="18">
        <f>ROUND(MIN(B390/12,650000)*12*0.0915+MIN(B390/12,1390000)*12*(0.0504+0)+B390*0.005,0)</f>
        <v/>
      </c>
      <c r="K390" s="18" t="n">
        <v>0</v>
      </c>
      <c r="L390" s="18" t="n">
        <v>0</v>
      </c>
      <c r="M390" s="18">
        <f>ROUND(IF(C390&gt;=2026,IF(B390&lt;741000,0,IF(B390&lt;2191000,B390-740000,IF(B390&lt;2193000,1451000,IF(B390&lt;2196000,1453000,IF(B390&lt;2200000,1456000,IF(B390&lt;3600000,ROUNDDOWN(B390/4,-3)*2.8-80000,IF(B390&lt;6600000,ROUNDDOWN(B390/4,-3)*3.2-440000,IF(B390&lt;8500000,ROUNDDOWN(B390*0.9,0)-1100000,B390-1950000)))))))),IF(B390&lt;651000,0,IF(B390&lt;1900000,B390-650000,IF(B390&lt;3600000,ROUNDDOWN(B390/4,-3)*2.8-80000,IF(B390&lt;6600000,ROUNDDOWN(B390/4,-3)*3.2-440000,IF(B390&lt;8500000,ROUNDDOWN(B390*0.9,0)-1100000,B390-1950000)))))),0)</f>
        <v/>
      </c>
      <c r="N390" s="18">
        <f>IF(M390&gt;23500000,NA(),IF(C390&gt;=2026,IF(M390&lt;=4890000,1040000,IF(M390&lt;=6550000,670000,620000)),IF(M390&lt;=1320000,950000,IF(M390&lt;=3360000,880000,IF(M390&lt;=4890000,680000,IF(M390&lt;=6550000,630000,580000))))))</f>
        <v/>
      </c>
      <c r="O390" s="18">
        <f>IF(F390&lt;=0,IF(AND(D390="はい",C390&gt;=2026,C390&lt;=2027),IF(E390&lt;=0,0,IF(E390&lt;=30000,E390,IF(E390&lt;=60000,ROUNDUP(E390/2,0)+15000,IF(E390&lt;=120000,ROUNDUP(E390/4,0)+30000,60000)))),IF(E390&lt;=0,0,IF(E390&lt;=20000,E390,IF(E390&lt;=40000,ROUNDUP(E390/2,0)+10000,IF(E390&lt;=80000,ROUNDUP(E390/4,0)+20000,40000))))),IF(E390&lt;=0,IF(F390&lt;=0,0,IF(F390&lt;=25000,F390,IF(F390&lt;=50000,ROUNDUP(F390/2,0)+12500,IF(F390&lt;=100000,ROUNDUP(F390/4,0)+25000,50000)))),MAX(IF(F390&lt;=0,0,IF(F390&lt;=25000,F390,IF(F390&lt;=50000,ROUNDUP(F390/2,0)+12500,IF(F390&lt;=100000,ROUNDUP(F390/4,0)+25000,50000)))),MIN(IF(AND(D390="はい",C390&gt;=2026,C390&lt;=2027),IF(E390&lt;=0,0,IF(E390&lt;=30000,E390,IF(E390&lt;=60000,ROUNDUP(E390/2,0)+15000,IF(E390&lt;=120000,ROUNDUP(E390/4,0)+30000,60000)))),IF(E390&lt;=0,0,IF(E390&lt;=20000,E390,IF(E390&lt;=40000,ROUNDUP(E390/2,0)+10000,IF(E390&lt;=80000,ROUNDUP(E390/4,0)+20000,40000)))))+IF(F390&lt;=0,0,IF(F390&lt;=25000,F390,IF(F390&lt;=50000,ROUNDUP(F390/2,0)+12500,IF(F390&lt;=100000,ROUNDUP(F390/4,0)+25000,50000)))),IF(AND(D390="はい",C390&gt;=2026,C390&lt;=2027),60000,40000)))))</f>
        <v/>
      </c>
      <c r="P390" s="18">
        <f>IF(G390&lt;=0,0,IF(G390&lt;=20000,G390,IF(G390&lt;=40000,ROUNDUP(G390/2,0)+10000,IF(G390&lt;=80000,ROUNDUP(G390/4,0)+20000,40000))))</f>
        <v/>
      </c>
      <c r="Q390" s="18">
        <f>IF(I390&lt;=0,IF(H390&lt;=0,0,IF(H390&lt;=20000,H390,IF(H390&lt;=40000,ROUNDUP(H390/2,0)+10000,IF(H390&lt;=80000,ROUNDUP(H390/4,0)+20000,40000)))),IF(H390&lt;=0,IF(I390&lt;=0,0,IF(I390&lt;=25000,I390,IF(I390&lt;=50000,ROUNDUP(I390/2,0)+12500,IF(I390&lt;=100000,ROUNDUP(I390/4,0)+25000,50000)))),MAX(IF(I390&lt;=0,0,IF(I390&lt;=25000,I390,IF(I390&lt;=50000,ROUNDUP(I390/2,0)+12500,IF(I390&lt;=100000,ROUNDUP(I390/4,0)+25000,50000)))),MIN(IF(H390&lt;=0,0,IF(H390&lt;=20000,H390,IF(H390&lt;=40000,ROUNDUP(H390/2,0)+10000,IF(H390&lt;=80000,ROUNDUP(H390/4,0)+20000,40000))))+IF(I390&lt;=0,0,IF(I390&lt;=25000,I390,IF(I390&lt;=50000,ROUNDUP(I390/2,0)+12500,IF(I390&lt;=100000,ROUNDUP(I390/4,0)+25000,50000)))),40000))))</f>
        <v/>
      </c>
      <c r="R390" s="18">
        <f>MIN(120000,O390+P390+Q390)</f>
        <v/>
      </c>
      <c r="S390" s="18">
        <f>IF(F390&lt;=0,IF(E390&lt;=0,0,IF(E390&lt;=12000,E390,IF(E390&lt;=32000,ROUNDUP(E390/2,0)+6000,IF(E390&lt;=56000,ROUNDUP(E390/4,0)+14000,28000)))),IF(E390&lt;=0,IF(F390&lt;=0,0,IF(F390&lt;=15000,F390,IF(F390&lt;=40000,ROUNDUP(F390/2,0)+7500,IF(F390&lt;=70000,ROUNDUP(F390/4,0)+17500,35000)))),MAX(IF(F390&lt;=0,0,IF(F390&lt;=15000,F390,IF(F390&lt;=40000,ROUNDUP(F390/2,0)+7500,IF(F390&lt;=70000,ROUNDUP(F390/4,0)+17500,35000)))),MIN(IF(E390&lt;=0,0,IF(E390&lt;=12000,E390,IF(E390&lt;=32000,ROUNDUP(E390/2,0)+6000,IF(E390&lt;=56000,ROUNDUP(E390/4,0)+14000,28000))))+IF(F390&lt;=0,0,IF(F390&lt;=15000,F390,IF(F390&lt;=40000,ROUNDUP(F390/2,0)+7500,IF(F390&lt;=70000,ROUNDUP(F390/4,0)+17500,35000)))),28000))))</f>
        <v/>
      </c>
      <c r="T390" s="18">
        <f>IF(G390&lt;=0,0,IF(G390&lt;=12000,G390,IF(G390&lt;=32000,ROUNDUP(G390/2,0)+6000,IF(G390&lt;=56000,ROUNDUP(G390/4,0)+14000,28000))))</f>
        <v/>
      </c>
      <c r="U390" s="18">
        <f>IF(I390&lt;=0,IF(H390&lt;=0,0,IF(H390&lt;=12000,H390,IF(H390&lt;=32000,ROUNDUP(H390/2,0)+6000,IF(H390&lt;=56000,ROUNDUP(H390/4,0)+14000,28000)))),IF(H390&lt;=0,IF(I390&lt;=0,0,IF(I390&lt;=15000,I390,IF(I390&lt;=40000,ROUNDUP(I390/2,0)+7500,IF(I390&lt;=70000,ROUNDUP(I390/4,0)+17500,35000)))),MAX(IF(I390&lt;=0,0,IF(I390&lt;=15000,I390,IF(I390&lt;=40000,ROUNDUP(I390/2,0)+7500,IF(I390&lt;=70000,ROUNDUP(I390/4,0)+17500,35000)))),MIN(IF(H390&lt;=0,0,IF(H390&lt;=12000,H390,IF(H390&lt;=32000,ROUNDUP(H390/2,0)+6000,IF(H390&lt;=56000,ROUNDUP(H390/4,0)+14000,28000))))+IF(I390&lt;=0,0,IF(I390&lt;=15000,I390,IF(I390&lt;=40000,ROUNDUP(I390/2,0)+7500,IF(I390&lt;=70000,ROUNDUP(I390/4,0)+17500,35000)))),28000))))</f>
        <v/>
      </c>
      <c r="V390" s="18">
        <f>MIN(70000,S390+T390+U390)</f>
        <v/>
      </c>
      <c r="W390" s="18">
        <f>MAX(0,ROUNDDOWN(M390-J390-N390-K390-0,-3))</f>
        <v/>
      </c>
      <c r="X390" s="18">
        <f>MAX(0,ROUNDDOWN(M390-J390-N390-K390-R390,-3))</f>
        <v/>
      </c>
      <c r="Y390" s="18">
        <f>IF(W390&lt;=0,0,ROUNDDOWN((W390*LOOKUP(W390,{0,1950001,3300001,6950001,9000001,18000001,40000001},{0.05,0.1,0.2,0.23,0.33,0.4,0.45})-LOOKUP(W390,{0,1950001,3300001,6950001,9000001,18000001,40000001},{0,97500,427500,636000,1536000,2796000,4796000}))*1.021,-2))</f>
        <v/>
      </c>
      <c r="Z390" s="18">
        <f>IF(X390&lt;=0,0,ROUNDDOWN((X390*LOOKUP(X390,{0,1950001,3300001,6950001,9000001,18000001,40000001},{0.05,0.1,0.2,0.23,0.33,0.4,0.45})-LOOKUP(X390,{0,1950001,3300001,6950001,9000001,18000001,40000001},{0,97500,427500,636000,1536000,2796000,4796000}))*1.021,-2))</f>
        <v/>
      </c>
      <c r="AA390" s="18">
        <f>MAX(0,ROUNDDOWN(M390-J390-430000-L390-0,-3))</f>
        <v/>
      </c>
      <c r="AB390" s="18">
        <f>MAX(0,ROUNDDOWN(M390-J390-430000-L390-V390,-3))</f>
        <v/>
      </c>
      <c r="AC390" s="18">
        <f>IF(M390&lt;=450000,0,MAX(0,ROUNDDOWN(AA390*0.06-MIN(50000,AA390)*0.03,-2))+MAX(0,ROUNDDOWN(AA390*0.04-MIN(50000,AA390)*0.02,-2)))</f>
        <v/>
      </c>
      <c r="AD390" s="18">
        <f>IF(M390&lt;=450000,0,MAX(0,ROUNDDOWN(AB390*0.06-MIN(50000,AB390)*0.03,-2))+MAX(0,ROUNDDOWN(AB390*0.04-MIN(50000,AB390)*0.02,-2)))</f>
        <v/>
      </c>
      <c r="AE390" s="18">
        <f>Y390-Z390</f>
        <v/>
      </c>
      <c r="AF390" s="18">
        <f>AC390-AD390</f>
        <v/>
      </c>
      <c r="AG390" s="18">
        <f>AE390+AF390</f>
        <v/>
      </c>
      <c r="AH390" s="20">
        <f>IF(W390&lt;=0,0,LOOKUP(W390,{0,1950001,3300001,6950001,9000001,18000001,40000001},{0.05,0.1,0.2,0.23,0.33,0.4,0.45}))</f>
        <v/>
      </c>
    </row>
    <row r="391">
      <c r="A391" t="inlineStr">
        <is>
          <t>1万円刻み 一般8万円</t>
        </is>
      </c>
      <c r="B391" s="18">
        <f>'4_1万円刻み'!$A$104</f>
        <v/>
      </c>
      <c r="C391" s="19" t="n">
        <v>2026</v>
      </c>
      <c r="D391" t="inlineStr">
        <is>
          <t>いいえ</t>
        </is>
      </c>
      <c r="E391" s="18" t="n">
        <v>80000</v>
      </c>
      <c r="F391" s="18" t="n">
        <v>0</v>
      </c>
      <c r="G391" s="18" t="n">
        <v>0</v>
      </c>
      <c r="H391" s="18" t="n">
        <v>0</v>
      </c>
      <c r="I391" s="18" t="n">
        <v>0</v>
      </c>
      <c r="J391" s="18">
        <f>ROUND(MIN(B391/12,650000)*12*0.0915+MIN(B391/12,1390000)*12*(0.0504+0)+B391*0.005,0)</f>
        <v/>
      </c>
      <c r="K391" s="18" t="n">
        <v>0</v>
      </c>
      <c r="L391" s="18" t="n">
        <v>0</v>
      </c>
      <c r="M391" s="18">
        <f>ROUND(IF(C391&gt;=2026,IF(B391&lt;741000,0,IF(B391&lt;2191000,B391-740000,IF(B391&lt;2193000,1451000,IF(B391&lt;2196000,1453000,IF(B391&lt;2200000,1456000,IF(B391&lt;3600000,ROUNDDOWN(B391/4,-3)*2.8-80000,IF(B391&lt;6600000,ROUNDDOWN(B391/4,-3)*3.2-440000,IF(B391&lt;8500000,ROUNDDOWN(B391*0.9,0)-1100000,B391-1950000)))))))),IF(B391&lt;651000,0,IF(B391&lt;1900000,B391-650000,IF(B391&lt;3600000,ROUNDDOWN(B391/4,-3)*2.8-80000,IF(B391&lt;6600000,ROUNDDOWN(B391/4,-3)*3.2-440000,IF(B391&lt;8500000,ROUNDDOWN(B391*0.9,0)-1100000,B391-1950000)))))),0)</f>
        <v/>
      </c>
      <c r="N391" s="18">
        <f>IF(M391&gt;23500000,NA(),IF(C391&gt;=2026,IF(M391&lt;=4890000,1040000,IF(M391&lt;=6550000,670000,620000)),IF(M391&lt;=1320000,950000,IF(M391&lt;=3360000,880000,IF(M391&lt;=4890000,680000,IF(M391&lt;=6550000,630000,580000))))))</f>
        <v/>
      </c>
      <c r="O391" s="18">
        <f>IF(F391&lt;=0,IF(AND(D391="はい",C391&gt;=2026,C391&lt;=2027),IF(E391&lt;=0,0,IF(E391&lt;=30000,E391,IF(E391&lt;=60000,ROUNDUP(E391/2,0)+15000,IF(E391&lt;=120000,ROUNDUP(E391/4,0)+30000,60000)))),IF(E391&lt;=0,0,IF(E391&lt;=20000,E391,IF(E391&lt;=40000,ROUNDUP(E391/2,0)+10000,IF(E391&lt;=80000,ROUNDUP(E391/4,0)+20000,40000))))),IF(E391&lt;=0,IF(F391&lt;=0,0,IF(F391&lt;=25000,F391,IF(F391&lt;=50000,ROUNDUP(F391/2,0)+12500,IF(F391&lt;=100000,ROUNDUP(F391/4,0)+25000,50000)))),MAX(IF(F391&lt;=0,0,IF(F391&lt;=25000,F391,IF(F391&lt;=50000,ROUNDUP(F391/2,0)+12500,IF(F391&lt;=100000,ROUNDUP(F391/4,0)+25000,50000)))),MIN(IF(AND(D391="はい",C391&gt;=2026,C391&lt;=2027),IF(E391&lt;=0,0,IF(E391&lt;=30000,E391,IF(E391&lt;=60000,ROUNDUP(E391/2,0)+15000,IF(E391&lt;=120000,ROUNDUP(E391/4,0)+30000,60000)))),IF(E391&lt;=0,0,IF(E391&lt;=20000,E391,IF(E391&lt;=40000,ROUNDUP(E391/2,0)+10000,IF(E391&lt;=80000,ROUNDUP(E391/4,0)+20000,40000)))))+IF(F391&lt;=0,0,IF(F391&lt;=25000,F391,IF(F391&lt;=50000,ROUNDUP(F391/2,0)+12500,IF(F391&lt;=100000,ROUNDUP(F391/4,0)+25000,50000)))),IF(AND(D391="はい",C391&gt;=2026,C391&lt;=2027),60000,40000)))))</f>
        <v/>
      </c>
      <c r="P391" s="18">
        <f>IF(G391&lt;=0,0,IF(G391&lt;=20000,G391,IF(G391&lt;=40000,ROUNDUP(G391/2,0)+10000,IF(G391&lt;=80000,ROUNDUP(G391/4,0)+20000,40000))))</f>
        <v/>
      </c>
      <c r="Q391" s="18">
        <f>IF(I391&lt;=0,IF(H391&lt;=0,0,IF(H391&lt;=20000,H391,IF(H391&lt;=40000,ROUNDUP(H391/2,0)+10000,IF(H391&lt;=80000,ROUNDUP(H391/4,0)+20000,40000)))),IF(H391&lt;=0,IF(I391&lt;=0,0,IF(I391&lt;=25000,I391,IF(I391&lt;=50000,ROUNDUP(I391/2,0)+12500,IF(I391&lt;=100000,ROUNDUP(I391/4,0)+25000,50000)))),MAX(IF(I391&lt;=0,0,IF(I391&lt;=25000,I391,IF(I391&lt;=50000,ROUNDUP(I391/2,0)+12500,IF(I391&lt;=100000,ROUNDUP(I391/4,0)+25000,50000)))),MIN(IF(H391&lt;=0,0,IF(H391&lt;=20000,H391,IF(H391&lt;=40000,ROUNDUP(H391/2,0)+10000,IF(H391&lt;=80000,ROUNDUP(H391/4,0)+20000,40000))))+IF(I391&lt;=0,0,IF(I391&lt;=25000,I391,IF(I391&lt;=50000,ROUNDUP(I391/2,0)+12500,IF(I391&lt;=100000,ROUNDUP(I391/4,0)+25000,50000)))),40000))))</f>
        <v/>
      </c>
      <c r="R391" s="18">
        <f>MIN(120000,O391+P391+Q391)</f>
        <v/>
      </c>
      <c r="S391" s="18">
        <f>IF(F391&lt;=0,IF(E391&lt;=0,0,IF(E391&lt;=12000,E391,IF(E391&lt;=32000,ROUNDUP(E391/2,0)+6000,IF(E391&lt;=56000,ROUNDUP(E391/4,0)+14000,28000)))),IF(E391&lt;=0,IF(F391&lt;=0,0,IF(F391&lt;=15000,F391,IF(F391&lt;=40000,ROUNDUP(F391/2,0)+7500,IF(F391&lt;=70000,ROUNDUP(F391/4,0)+17500,35000)))),MAX(IF(F391&lt;=0,0,IF(F391&lt;=15000,F391,IF(F391&lt;=40000,ROUNDUP(F391/2,0)+7500,IF(F391&lt;=70000,ROUNDUP(F391/4,0)+17500,35000)))),MIN(IF(E391&lt;=0,0,IF(E391&lt;=12000,E391,IF(E391&lt;=32000,ROUNDUP(E391/2,0)+6000,IF(E391&lt;=56000,ROUNDUP(E391/4,0)+14000,28000))))+IF(F391&lt;=0,0,IF(F391&lt;=15000,F391,IF(F391&lt;=40000,ROUNDUP(F391/2,0)+7500,IF(F391&lt;=70000,ROUNDUP(F391/4,0)+17500,35000)))),28000))))</f>
        <v/>
      </c>
      <c r="T391" s="18">
        <f>IF(G391&lt;=0,0,IF(G391&lt;=12000,G391,IF(G391&lt;=32000,ROUNDUP(G391/2,0)+6000,IF(G391&lt;=56000,ROUNDUP(G391/4,0)+14000,28000))))</f>
        <v/>
      </c>
      <c r="U391" s="18">
        <f>IF(I391&lt;=0,IF(H391&lt;=0,0,IF(H391&lt;=12000,H391,IF(H391&lt;=32000,ROUNDUP(H391/2,0)+6000,IF(H391&lt;=56000,ROUNDUP(H391/4,0)+14000,28000)))),IF(H391&lt;=0,IF(I391&lt;=0,0,IF(I391&lt;=15000,I391,IF(I391&lt;=40000,ROUNDUP(I391/2,0)+7500,IF(I391&lt;=70000,ROUNDUP(I391/4,0)+17500,35000)))),MAX(IF(I391&lt;=0,0,IF(I391&lt;=15000,I391,IF(I391&lt;=40000,ROUNDUP(I391/2,0)+7500,IF(I391&lt;=70000,ROUNDUP(I391/4,0)+17500,35000)))),MIN(IF(H391&lt;=0,0,IF(H391&lt;=12000,H391,IF(H391&lt;=32000,ROUNDUP(H391/2,0)+6000,IF(H391&lt;=56000,ROUNDUP(H391/4,0)+14000,28000))))+IF(I391&lt;=0,0,IF(I391&lt;=15000,I391,IF(I391&lt;=40000,ROUNDUP(I391/2,0)+7500,IF(I391&lt;=70000,ROUNDUP(I391/4,0)+17500,35000)))),28000))))</f>
        <v/>
      </c>
      <c r="V391" s="18">
        <f>MIN(70000,S391+T391+U391)</f>
        <v/>
      </c>
      <c r="W391" s="18">
        <f>MAX(0,ROUNDDOWN(M391-J391-N391-K391-0,-3))</f>
        <v/>
      </c>
      <c r="X391" s="18">
        <f>MAX(0,ROUNDDOWN(M391-J391-N391-K391-R391,-3))</f>
        <v/>
      </c>
      <c r="Y391" s="18">
        <f>IF(W391&lt;=0,0,ROUNDDOWN((W391*LOOKUP(W391,{0,1950001,3300001,6950001,9000001,18000001,40000001},{0.05,0.1,0.2,0.23,0.33,0.4,0.45})-LOOKUP(W391,{0,1950001,3300001,6950001,9000001,18000001,40000001},{0,97500,427500,636000,1536000,2796000,4796000}))*1.021,-2))</f>
        <v/>
      </c>
      <c r="Z391" s="18">
        <f>IF(X391&lt;=0,0,ROUNDDOWN((X391*LOOKUP(X391,{0,1950001,3300001,6950001,9000001,18000001,40000001},{0.05,0.1,0.2,0.23,0.33,0.4,0.45})-LOOKUP(X391,{0,1950001,3300001,6950001,9000001,18000001,40000001},{0,97500,427500,636000,1536000,2796000,4796000}))*1.021,-2))</f>
        <v/>
      </c>
      <c r="AA391" s="18">
        <f>MAX(0,ROUNDDOWN(M391-J391-430000-L391-0,-3))</f>
        <v/>
      </c>
      <c r="AB391" s="18">
        <f>MAX(0,ROUNDDOWN(M391-J391-430000-L391-V391,-3))</f>
        <v/>
      </c>
      <c r="AC391" s="18">
        <f>IF(M391&lt;=450000,0,MAX(0,ROUNDDOWN(AA391*0.06-MIN(50000,AA391)*0.03,-2))+MAX(0,ROUNDDOWN(AA391*0.04-MIN(50000,AA391)*0.02,-2)))</f>
        <v/>
      </c>
      <c r="AD391" s="18">
        <f>IF(M391&lt;=450000,0,MAX(0,ROUNDDOWN(AB391*0.06-MIN(50000,AB391)*0.03,-2))+MAX(0,ROUNDDOWN(AB391*0.04-MIN(50000,AB391)*0.02,-2)))</f>
        <v/>
      </c>
      <c r="AE391" s="18">
        <f>Y391-Z391</f>
        <v/>
      </c>
      <c r="AF391" s="18">
        <f>AC391-AD391</f>
        <v/>
      </c>
      <c r="AG391" s="18">
        <f>AE391+AF391</f>
        <v/>
      </c>
      <c r="AH391" s="20">
        <f>IF(W391&lt;=0,0,LOOKUP(W391,{0,1950001,3300001,6950001,9000001,18000001,40000001},{0.05,0.1,0.2,0.23,0.33,0.4,0.45}))</f>
        <v/>
      </c>
    </row>
    <row r="392">
      <c r="A392" t="inlineStr">
        <is>
          <t>1万円刻み 特例あり一般12万円</t>
        </is>
      </c>
      <c r="B392" s="18">
        <f>'4_1万円刻み'!$A$104</f>
        <v/>
      </c>
      <c r="C392" s="19" t="n">
        <v>2026</v>
      </c>
      <c r="D392" t="inlineStr">
        <is>
          <t>はい</t>
        </is>
      </c>
      <c r="E392" s="18" t="n">
        <v>120000</v>
      </c>
      <c r="F392" s="18" t="n">
        <v>0</v>
      </c>
      <c r="G392" s="18" t="n">
        <v>0</v>
      </c>
      <c r="H392" s="18" t="n">
        <v>0</v>
      </c>
      <c r="I392" s="18" t="n">
        <v>0</v>
      </c>
      <c r="J392" s="18">
        <f>ROUND(MIN(B392/12,650000)*12*0.0915+MIN(B392/12,1390000)*12*(0.0504+0)+B392*0.005,0)</f>
        <v/>
      </c>
      <c r="K392" s="18" t="n">
        <v>0</v>
      </c>
      <c r="L392" s="18" t="n">
        <v>0</v>
      </c>
      <c r="M392" s="18">
        <f>ROUND(IF(C392&gt;=2026,IF(B392&lt;741000,0,IF(B392&lt;2191000,B392-740000,IF(B392&lt;2193000,1451000,IF(B392&lt;2196000,1453000,IF(B392&lt;2200000,1456000,IF(B392&lt;3600000,ROUNDDOWN(B392/4,-3)*2.8-80000,IF(B392&lt;6600000,ROUNDDOWN(B392/4,-3)*3.2-440000,IF(B392&lt;8500000,ROUNDDOWN(B392*0.9,0)-1100000,B392-1950000)))))))),IF(B392&lt;651000,0,IF(B392&lt;1900000,B392-650000,IF(B392&lt;3600000,ROUNDDOWN(B392/4,-3)*2.8-80000,IF(B392&lt;6600000,ROUNDDOWN(B392/4,-3)*3.2-440000,IF(B392&lt;8500000,ROUNDDOWN(B392*0.9,0)-1100000,B392-1950000)))))),0)</f>
        <v/>
      </c>
      <c r="N392" s="18">
        <f>IF(M392&gt;23500000,NA(),IF(C392&gt;=2026,IF(M392&lt;=4890000,1040000,IF(M392&lt;=6550000,670000,620000)),IF(M392&lt;=1320000,950000,IF(M392&lt;=3360000,880000,IF(M392&lt;=4890000,680000,IF(M392&lt;=6550000,630000,580000))))))</f>
        <v/>
      </c>
      <c r="O392" s="18">
        <f>IF(F392&lt;=0,IF(AND(D392="はい",C392&gt;=2026,C392&lt;=2027),IF(E392&lt;=0,0,IF(E392&lt;=30000,E392,IF(E392&lt;=60000,ROUNDUP(E392/2,0)+15000,IF(E392&lt;=120000,ROUNDUP(E392/4,0)+30000,60000)))),IF(E392&lt;=0,0,IF(E392&lt;=20000,E392,IF(E392&lt;=40000,ROUNDUP(E392/2,0)+10000,IF(E392&lt;=80000,ROUNDUP(E392/4,0)+20000,40000))))),IF(E392&lt;=0,IF(F392&lt;=0,0,IF(F392&lt;=25000,F392,IF(F392&lt;=50000,ROUNDUP(F392/2,0)+12500,IF(F392&lt;=100000,ROUNDUP(F392/4,0)+25000,50000)))),MAX(IF(F392&lt;=0,0,IF(F392&lt;=25000,F392,IF(F392&lt;=50000,ROUNDUP(F392/2,0)+12500,IF(F392&lt;=100000,ROUNDUP(F392/4,0)+25000,50000)))),MIN(IF(AND(D392="はい",C392&gt;=2026,C392&lt;=2027),IF(E392&lt;=0,0,IF(E392&lt;=30000,E392,IF(E392&lt;=60000,ROUNDUP(E392/2,0)+15000,IF(E392&lt;=120000,ROUNDUP(E392/4,0)+30000,60000)))),IF(E392&lt;=0,0,IF(E392&lt;=20000,E392,IF(E392&lt;=40000,ROUNDUP(E392/2,0)+10000,IF(E392&lt;=80000,ROUNDUP(E392/4,0)+20000,40000)))))+IF(F392&lt;=0,0,IF(F392&lt;=25000,F392,IF(F392&lt;=50000,ROUNDUP(F392/2,0)+12500,IF(F392&lt;=100000,ROUNDUP(F392/4,0)+25000,50000)))),IF(AND(D392="はい",C392&gt;=2026,C392&lt;=2027),60000,40000)))))</f>
        <v/>
      </c>
      <c r="P392" s="18">
        <f>IF(G392&lt;=0,0,IF(G392&lt;=20000,G392,IF(G392&lt;=40000,ROUNDUP(G392/2,0)+10000,IF(G392&lt;=80000,ROUNDUP(G392/4,0)+20000,40000))))</f>
        <v/>
      </c>
      <c r="Q392" s="18">
        <f>IF(I392&lt;=0,IF(H392&lt;=0,0,IF(H392&lt;=20000,H392,IF(H392&lt;=40000,ROUNDUP(H392/2,0)+10000,IF(H392&lt;=80000,ROUNDUP(H392/4,0)+20000,40000)))),IF(H392&lt;=0,IF(I392&lt;=0,0,IF(I392&lt;=25000,I392,IF(I392&lt;=50000,ROUNDUP(I392/2,0)+12500,IF(I392&lt;=100000,ROUNDUP(I392/4,0)+25000,50000)))),MAX(IF(I392&lt;=0,0,IF(I392&lt;=25000,I392,IF(I392&lt;=50000,ROUNDUP(I392/2,0)+12500,IF(I392&lt;=100000,ROUNDUP(I392/4,0)+25000,50000)))),MIN(IF(H392&lt;=0,0,IF(H392&lt;=20000,H392,IF(H392&lt;=40000,ROUNDUP(H392/2,0)+10000,IF(H392&lt;=80000,ROUNDUP(H392/4,0)+20000,40000))))+IF(I392&lt;=0,0,IF(I392&lt;=25000,I392,IF(I392&lt;=50000,ROUNDUP(I392/2,0)+12500,IF(I392&lt;=100000,ROUNDUP(I392/4,0)+25000,50000)))),40000))))</f>
        <v/>
      </c>
      <c r="R392" s="18">
        <f>MIN(120000,O392+P392+Q392)</f>
        <v/>
      </c>
      <c r="S392" s="18">
        <f>IF(F392&lt;=0,IF(E392&lt;=0,0,IF(E392&lt;=12000,E392,IF(E392&lt;=32000,ROUNDUP(E392/2,0)+6000,IF(E392&lt;=56000,ROUNDUP(E392/4,0)+14000,28000)))),IF(E392&lt;=0,IF(F392&lt;=0,0,IF(F392&lt;=15000,F392,IF(F392&lt;=40000,ROUNDUP(F392/2,0)+7500,IF(F392&lt;=70000,ROUNDUP(F392/4,0)+17500,35000)))),MAX(IF(F392&lt;=0,0,IF(F392&lt;=15000,F392,IF(F392&lt;=40000,ROUNDUP(F392/2,0)+7500,IF(F392&lt;=70000,ROUNDUP(F392/4,0)+17500,35000)))),MIN(IF(E392&lt;=0,0,IF(E392&lt;=12000,E392,IF(E392&lt;=32000,ROUNDUP(E392/2,0)+6000,IF(E392&lt;=56000,ROUNDUP(E392/4,0)+14000,28000))))+IF(F392&lt;=0,0,IF(F392&lt;=15000,F392,IF(F392&lt;=40000,ROUNDUP(F392/2,0)+7500,IF(F392&lt;=70000,ROUNDUP(F392/4,0)+17500,35000)))),28000))))</f>
        <v/>
      </c>
      <c r="T392" s="18">
        <f>IF(G392&lt;=0,0,IF(G392&lt;=12000,G392,IF(G392&lt;=32000,ROUNDUP(G392/2,0)+6000,IF(G392&lt;=56000,ROUNDUP(G392/4,0)+14000,28000))))</f>
        <v/>
      </c>
      <c r="U392" s="18">
        <f>IF(I392&lt;=0,IF(H392&lt;=0,0,IF(H392&lt;=12000,H392,IF(H392&lt;=32000,ROUNDUP(H392/2,0)+6000,IF(H392&lt;=56000,ROUNDUP(H392/4,0)+14000,28000)))),IF(H392&lt;=0,IF(I392&lt;=0,0,IF(I392&lt;=15000,I392,IF(I392&lt;=40000,ROUNDUP(I392/2,0)+7500,IF(I392&lt;=70000,ROUNDUP(I392/4,0)+17500,35000)))),MAX(IF(I392&lt;=0,0,IF(I392&lt;=15000,I392,IF(I392&lt;=40000,ROUNDUP(I392/2,0)+7500,IF(I392&lt;=70000,ROUNDUP(I392/4,0)+17500,35000)))),MIN(IF(H392&lt;=0,0,IF(H392&lt;=12000,H392,IF(H392&lt;=32000,ROUNDUP(H392/2,0)+6000,IF(H392&lt;=56000,ROUNDUP(H392/4,0)+14000,28000))))+IF(I392&lt;=0,0,IF(I392&lt;=15000,I392,IF(I392&lt;=40000,ROUNDUP(I392/2,0)+7500,IF(I392&lt;=70000,ROUNDUP(I392/4,0)+17500,35000)))),28000))))</f>
        <v/>
      </c>
      <c r="V392" s="18">
        <f>MIN(70000,S392+T392+U392)</f>
        <v/>
      </c>
      <c r="W392" s="18">
        <f>MAX(0,ROUNDDOWN(M392-J392-N392-K392-0,-3))</f>
        <v/>
      </c>
      <c r="X392" s="18">
        <f>MAX(0,ROUNDDOWN(M392-J392-N392-K392-R392,-3))</f>
        <v/>
      </c>
      <c r="Y392" s="18">
        <f>IF(W392&lt;=0,0,ROUNDDOWN((W392*LOOKUP(W392,{0,1950001,3300001,6950001,9000001,18000001,40000001},{0.05,0.1,0.2,0.23,0.33,0.4,0.45})-LOOKUP(W392,{0,1950001,3300001,6950001,9000001,18000001,40000001},{0,97500,427500,636000,1536000,2796000,4796000}))*1.021,-2))</f>
        <v/>
      </c>
      <c r="Z392" s="18">
        <f>IF(X392&lt;=0,0,ROUNDDOWN((X392*LOOKUP(X392,{0,1950001,3300001,6950001,9000001,18000001,40000001},{0.05,0.1,0.2,0.23,0.33,0.4,0.45})-LOOKUP(X392,{0,1950001,3300001,6950001,9000001,18000001,40000001},{0,97500,427500,636000,1536000,2796000,4796000}))*1.021,-2))</f>
        <v/>
      </c>
      <c r="AA392" s="18">
        <f>MAX(0,ROUNDDOWN(M392-J392-430000-L392-0,-3))</f>
        <v/>
      </c>
      <c r="AB392" s="18">
        <f>MAX(0,ROUNDDOWN(M392-J392-430000-L392-V392,-3))</f>
        <v/>
      </c>
      <c r="AC392" s="18">
        <f>IF(M392&lt;=450000,0,MAX(0,ROUNDDOWN(AA392*0.06-MIN(50000,AA392)*0.03,-2))+MAX(0,ROUNDDOWN(AA392*0.04-MIN(50000,AA392)*0.02,-2)))</f>
        <v/>
      </c>
      <c r="AD392" s="18">
        <f>IF(M392&lt;=450000,0,MAX(0,ROUNDDOWN(AB392*0.06-MIN(50000,AB392)*0.03,-2))+MAX(0,ROUNDDOWN(AB392*0.04-MIN(50000,AB392)*0.02,-2)))</f>
        <v/>
      </c>
      <c r="AE392" s="18">
        <f>Y392-Z392</f>
        <v/>
      </c>
      <c r="AF392" s="18">
        <f>AC392-AD392</f>
        <v/>
      </c>
      <c r="AG392" s="18">
        <f>AE392+AF392</f>
        <v/>
      </c>
      <c r="AH392" s="20">
        <f>IF(W392&lt;=0,0,LOOKUP(W392,{0,1950001,3300001,6950001,9000001,18000001,40000001},{0.05,0.1,0.2,0.23,0.33,0.4,0.45}))</f>
        <v/>
      </c>
    </row>
    <row r="393">
      <c r="A393" t="inlineStr">
        <is>
          <t>1万円刻み 3区分8万円ずつ</t>
        </is>
      </c>
      <c r="B393" s="18">
        <f>'4_1万円刻み'!$A$105</f>
        <v/>
      </c>
      <c r="C393" s="19" t="n">
        <v>2026</v>
      </c>
      <c r="D393" t="inlineStr">
        <is>
          <t>いいえ</t>
        </is>
      </c>
      <c r="E393" s="18" t="n">
        <v>80000</v>
      </c>
      <c r="F393" s="18" t="n">
        <v>0</v>
      </c>
      <c r="G393" s="18" t="n">
        <v>80000</v>
      </c>
      <c r="H393" s="18" t="n">
        <v>80000</v>
      </c>
      <c r="I393" s="18" t="n">
        <v>0</v>
      </c>
      <c r="J393" s="18">
        <f>ROUND(MIN(B393/12,650000)*12*0.0915+MIN(B393/12,1390000)*12*(0.0504+0)+B393*0.005,0)</f>
        <v/>
      </c>
      <c r="K393" s="18" t="n">
        <v>0</v>
      </c>
      <c r="L393" s="18" t="n">
        <v>0</v>
      </c>
      <c r="M393" s="18">
        <f>ROUND(IF(C393&gt;=2026,IF(B393&lt;741000,0,IF(B393&lt;2191000,B393-740000,IF(B393&lt;2193000,1451000,IF(B393&lt;2196000,1453000,IF(B393&lt;2200000,1456000,IF(B393&lt;3600000,ROUNDDOWN(B393/4,-3)*2.8-80000,IF(B393&lt;6600000,ROUNDDOWN(B393/4,-3)*3.2-440000,IF(B393&lt;8500000,ROUNDDOWN(B393*0.9,0)-1100000,B393-1950000)))))))),IF(B393&lt;651000,0,IF(B393&lt;1900000,B393-650000,IF(B393&lt;3600000,ROUNDDOWN(B393/4,-3)*2.8-80000,IF(B393&lt;6600000,ROUNDDOWN(B393/4,-3)*3.2-440000,IF(B393&lt;8500000,ROUNDDOWN(B393*0.9,0)-1100000,B393-1950000)))))),0)</f>
        <v/>
      </c>
      <c r="N393" s="18">
        <f>IF(M393&gt;23500000,NA(),IF(C393&gt;=2026,IF(M393&lt;=4890000,1040000,IF(M393&lt;=6550000,670000,620000)),IF(M393&lt;=1320000,950000,IF(M393&lt;=3360000,880000,IF(M393&lt;=4890000,680000,IF(M393&lt;=6550000,630000,580000))))))</f>
        <v/>
      </c>
      <c r="O393" s="18">
        <f>IF(F393&lt;=0,IF(AND(D393="はい",C393&gt;=2026,C393&lt;=2027),IF(E393&lt;=0,0,IF(E393&lt;=30000,E393,IF(E393&lt;=60000,ROUNDUP(E393/2,0)+15000,IF(E393&lt;=120000,ROUNDUP(E393/4,0)+30000,60000)))),IF(E393&lt;=0,0,IF(E393&lt;=20000,E393,IF(E393&lt;=40000,ROUNDUP(E393/2,0)+10000,IF(E393&lt;=80000,ROUNDUP(E393/4,0)+20000,40000))))),IF(E393&lt;=0,IF(F393&lt;=0,0,IF(F393&lt;=25000,F393,IF(F393&lt;=50000,ROUNDUP(F393/2,0)+12500,IF(F393&lt;=100000,ROUNDUP(F393/4,0)+25000,50000)))),MAX(IF(F393&lt;=0,0,IF(F393&lt;=25000,F393,IF(F393&lt;=50000,ROUNDUP(F393/2,0)+12500,IF(F393&lt;=100000,ROUNDUP(F393/4,0)+25000,50000)))),MIN(IF(AND(D393="はい",C393&gt;=2026,C393&lt;=2027),IF(E393&lt;=0,0,IF(E393&lt;=30000,E393,IF(E393&lt;=60000,ROUNDUP(E393/2,0)+15000,IF(E393&lt;=120000,ROUNDUP(E393/4,0)+30000,60000)))),IF(E393&lt;=0,0,IF(E393&lt;=20000,E393,IF(E393&lt;=40000,ROUNDUP(E393/2,0)+10000,IF(E393&lt;=80000,ROUNDUP(E393/4,0)+20000,40000)))))+IF(F393&lt;=0,0,IF(F393&lt;=25000,F393,IF(F393&lt;=50000,ROUNDUP(F393/2,0)+12500,IF(F393&lt;=100000,ROUNDUP(F393/4,0)+25000,50000)))),IF(AND(D393="はい",C393&gt;=2026,C393&lt;=2027),60000,40000)))))</f>
        <v/>
      </c>
      <c r="P393" s="18">
        <f>IF(G393&lt;=0,0,IF(G393&lt;=20000,G393,IF(G393&lt;=40000,ROUNDUP(G393/2,0)+10000,IF(G393&lt;=80000,ROUNDUP(G393/4,0)+20000,40000))))</f>
        <v/>
      </c>
      <c r="Q393" s="18">
        <f>IF(I393&lt;=0,IF(H393&lt;=0,0,IF(H393&lt;=20000,H393,IF(H393&lt;=40000,ROUNDUP(H393/2,0)+10000,IF(H393&lt;=80000,ROUNDUP(H393/4,0)+20000,40000)))),IF(H393&lt;=0,IF(I393&lt;=0,0,IF(I393&lt;=25000,I393,IF(I393&lt;=50000,ROUNDUP(I393/2,0)+12500,IF(I393&lt;=100000,ROUNDUP(I393/4,0)+25000,50000)))),MAX(IF(I393&lt;=0,0,IF(I393&lt;=25000,I393,IF(I393&lt;=50000,ROUNDUP(I393/2,0)+12500,IF(I393&lt;=100000,ROUNDUP(I393/4,0)+25000,50000)))),MIN(IF(H393&lt;=0,0,IF(H393&lt;=20000,H393,IF(H393&lt;=40000,ROUNDUP(H393/2,0)+10000,IF(H393&lt;=80000,ROUNDUP(H393/4,0)+20000,40000))))+IF(I393&lt;=0,0,IF(I393&lt;=25000,I393,IF(I393&lt;=50000,ROUNDUP(I393/2,0)+12500,IF(I393&lt;=100000,ROUNDUP(I393/4,0)+25000,50000)))),40000))))</f>
        <v/>
      </c>
      <c r="R393" s="18">
        <f>MIN(120000,O393+P393+Q393)</f>
        <v/>
      </c>
      <c r="S393" s="18">
        <f>IF(F393&lt;=0,IF(E393&lt;=0,0,IF(E393&lt;=12000,E393,IF(E393&lt;=32000,ROUNDUP(E393/2,0)+6000,IF(E393&lt;=56000,ROUNDUP(E393/4,0)+14000,28000)))),IF(E393&lt;=0,IF(F393&lt;=0,0,IF(F393&lt;=15000,F393,IF(F393&lt;=40000,ROUNDUP(F393/2,0)+7500,IF(F393&lt;=70000,ROUNDUP(F393/4,0)+17500,35000)))),MAX(IF(F393&lt;=0,0,IF(F393&lt;=15000,F393,IF(F393&lt;=40000,ROUNDUP(F393/2,0)+7500,IF(F393&lt;=70000,ROUNDUP(F393/4,0)+17500,35000)))),MIN(IF(E393&lt;=0,0,IF(E393&lt;=12000,E393,IF(E393&lt;=32000,ROUNDUP(E393/2,0)+6000,IF(E393&lt;=56000,ROUNDUP(E393/4,0)+14000,28000))))+IF(F393&lt;=0,0,IF(F393&lt;=15000,F393,IF(F393&lt;=40000,ROUNDUP(F393/2,0)+7500,IF(F393&lt;=70000,ROUNDUP(F393/4,0)+17500,35000)))),28000))))</f>
        <v/>
      </c>
      <c r="T393" s="18">
        <f>IF(G393&lt;=0,0,IF(G393&lt;=12000,G393,IF(G393&lt;=32000,ROUNDUP(G393/2,0)+6000,IF(G393&lt;=56000,ROUNDUP(G393/4,0)+14000,28000))))</f>
        <v/>
      </c>
      <c r="U393" s="18">
        <f>IF(I393&lt;=0,IF(H393&lt;=0,0,IF(H393&lt;=12000,H393,IF(H393&lt;=32000,ROUNDUP(H393/2,0)+6000,IF(H393&lt;=56000,ROUNDUP(H393/4,0)+14000,28000)))),IF(H393&lt;=0,IF(I393&lt;=0,0,IF(I393&lt;=15000,I393,IF(I393&lt;=40000,ROUNDUP(I393/2,0)+7500,IF(I393&lt;=70000,ROUNDUP(I393/4,0)+17500,35000)))),MAX(IF(I393&lt;=0,0,IF(I393&lt;=15000,I393,IF(I393&lt;=40000,ROUNDUP(I393/2,0)+7500,IF(I393&lt;=70000,ROUNDUP(I393/4,0)+17500,35000)))),MIN(IF(H393&lt;=0,0,IF(H393&lt;=12000,H393,IF(H393&lt;=32000,ROUNDUP(H393/2,0)+6000,IF(H393&lt;=56000,ROUNDUP(H393/4,0)+14000,28000))))+IF(I393&lt;=0,0,IF(I393&lt;=15000,I393,IF(I393&lt;=40000,ROUNDUP(I393/2,0)+7500,IF(I393&lt;=70000,ROUNDUP(I393/4,0)+17500,35000)))),28000))))</f>
        <v/>
      </c>
      <c r="V393" s="18">
        <f>MIN(70000,S393+T393+U393)</f>
        <v/>
      </c>
      <c r="W393" s="18">
        <f>MAX(0,ROUNDDOWN(M393-J393-N393-K393-0,-3))</f>
        <v/>
      </c>
      <c r="X393" s="18">
        <f>MAX(0,ROUNDDOWN(M393-J393-N393-K393-R393,-3))</f>
        <v/>
      </c>
      <c r="Y393" s="18">
        <f>IF(W393&lt;=0,0,ROUNDDOWN((W393*LOOKUP(W393,{0,1950001,3300001,6950001,9000001,18000001,40000001},{0.05,0.1,0.2,0.23,0.33,0.4,0.45})-LOOKUP(W393,{0,1950001,3300001,6950001,9000001,18000001,40000001},{0,97500,427500,636000,1536000,2796000,4796000}))*1.021,-2))</f>
        <v/>
      </c>
      <c r="Z393" s="18">
        <f>IF(X393&lt;=0,0,ROUNDDOWN((X393*LOOKUP(X393,{0,1950001,3300001,6950001,9000001,18000001,40000001},{0.05,0.1,0.2,0.23,0.33,0.4,0.45})-LOOKUP(X393,{0,1950001,3300001,6950001,9000001,18000001,40000001},{0,97500,427500,636000,1536000,2796000,4796000}))*1.021,-2))</f>
        <v/>
      </c>
      <c r="AA393" s="18">
        <f>MAX(0,ROUNDDOWN(M393-J393-430000-L393-0,-3))</f>
        <v/>
      </c>
      <c r="AB393" s="18">
        <f>MAX(0,ROUNDDOWN(M393-J393-430000-L393-V393,-3))</f>
        <v/>
      </c>
      <c r="AC393" s="18">
        <f>IF(M393&lt;=450000,0,MAX(0,ROUNDDOWN(AA393*0.06-MIN(50000,AA393)*0.03,-2))+MAX(0,ROUNDDOWN(AA393*0.04-MIN(50000,AA393)*0.02,-2)))</f>
        <v/>
      </c>
      <c r="AD393" s="18">
        <f>IF(M393&lt;=450000,0,MAX(0,ROUNDDOWN(AB393*0.06-MIN(50000,AB393)*0.03,-2))+MAX(0,ROUNDDOWN(AB393*0.04-MIN(50000,AB393)*0.02,-2)))</f>
        <v/>
      </c>
      <c r="AE393" s="18">
        <f>Y393-Z393</f>
        <v/>
      </c>
      <c r="AF393" s="18">
        <f>AC393-AD393</f>
        <v/>
      </c>
      <c r="AG393" s="18">
        <f>AE393+AF393</f>
        <v/>
      </c>
      <c r="AH393" s="20">
        <f>IF(W393&lt;=0,0,LOOKUP(W393,{0,1950001,3300001,6950001,9000001,18000001,40000001},{0.05,0.1,0.2,0.23,0.33,0.4,0.45}))</f>
        <v/>
      </c>
    </row>
    <row r="394">
      <c r="A394" t="inlineStr">
        <is>
          <t>1万円刻み 一般8万円</t>
        </is>
      </c>
      <c r="B394" s="18">
        <f>'4_1万円刻み'!$A$105</f>
        <v/>
      </c>
      <c r="C394" s="19" t="n">
        <v>2026</v>
      </c>
      <c r="D394" t="inlineStr">
        <is>
          <t>いいえ</t>
        </is>
      </c>
      <c r="E394" s="18" t="n">
        <v>80000</v>
      </c>
      <c r="F394" s="18" t="n">
        <v>0</v>
      </c>
      <c r="G394" s="18" t="n">
        <v>0</v>
      </c>
      <c r="H394" s="18" t="n">
        <v>0</v>
      </c>
      <c r="I394" s="18" t="n">
        <v>0</v>
      </c>
      <c r="J394" s="18">
        <f>ROUND(MIN(B394/12,650000)*12*0.0915+MIN(B394/12,1390000)*12*(0.0504+0)+B394*0.005,0)</f>
        <v/>
      </c>
      <c r="K394" s="18" t="n">
        <v>0</v>
      </c>
      <c r="L394" s="18" t="n">
        <v>0</v>
      </c>
      <c r="M394" s="18">
        <f>ROUND(IF(C394&gt;=2026,IF(B394&lt;741000,0,IF(B394&lt;2191000,B394-740000,IF(B394&lt;2193000,1451000,IF(B394&lt;2196000,1453000,IF(B394&lt;2200000,1456000,IF(B394&lt;3600000,ROUNDDOWN(B394/4,-3)*2.8-80000,IF(B394&lt;6600000,ROUNDDOWN(B394/4,-3)*3.2-440000,IF(B394&lt;8500000,ROUNDDOWN(B394*0.9,0)-1100000,B394-1950000)))))))),IF(B394&lt;651000,0,IF(B394&lt;1900000,B394-650000,IF(B394&lt;3600000,ROUNDDOWN(B394/4,-3)*2.8-80000,IF(B394&lt;6600000,ROUNDDOWN(B394/4,-3)*3.2-440000,IF(B394&lt;8500000,ROUNDDOWN(B394*0.9,0)-1100000,B394-1950000)))))),0)</f>
        <v/>
      </c>
      <c r="N394" s="18">
        <f>IF(M394&gt;23500000,NA(),IF(C394&gt;=2026,IF(M394&lt;=4890000,1040000,IF(M394&lt;=6550000,670000,620000)),IF(M394&lt;=1320000,950000,IF(M394&lt;=3360000,880000,IF(M394&lt;=4890000,680000,IF(M394&lt;=6550000,630000,580000))))))</f>
        <v/>
      </c>
      <c r="O394" s="18">
        <f>IF(F394&lt;=0,IF(AND(D394="はい",C394&gt;=2026,C394&lt;=2027),IF(E394&lt;=0,0,IF(E394&lt;=30000,E394,IF(E394&lt;=60000,ROUNDUP(E394/2,0)+15000,IF(E394&lt;=120000,ROUNDUP(E394/4,0)+30000,60000)))),IF(E394&lt;=0,0,IF(E394&lt;=20000,E394,IF(E394&lt;=40000,ROUNDUP(E394/2,0)+10000,IF(E394&lt;=80000,ROUNDUP(E394/4,0)+20000,40000))))),IF(E394&lt;=0,IF(F394&lt;=0,0,IF(F394&lt;=25000,F394,IF(F394&lt;=50000,ROUNDUP(F394/2,0)+12500,IF(F394&lt;=100000,ROUNDUP(F394/4,0)+25000,50000)))),MAX(IF(F394&lt;=0,0,IF(F394&lt;=25000,F394,IF(F394&lt;=50000,ROUNDUP(F394/2,0)+12500,IF(F394&lt;=100000,ROUNDUP(F394/4,0)+25000,50000)))),MIN(IF(AND(D394="はい",C394&gt;=2026,C394&lt;=2027),IF(E394&lt;=0,0,IF(E394&lt;=30000,E394,IF(E394&lt;=60000,ROUNDUP(E394/2,0)+15000,IF(E394&lt;=120000,ROUNDUP(E394/4,0)+30000,60000)))),IF(E394&lt;=0,0,IF(E394&lt;=20000,E394,IF(E394&lt;=40000,ROUNDUP(E394/2,0)+10000,IF(E394&lt;=80000,ROUNDUP(E394/4,0)+20000,40000)))))+IF(F394&lt;=0,0,IF(F394&lt;=25000,F394,IF(F394&lt;=50000,ROUNDUP(F394/2,0)+12500,IF(F394&lt;=100000,ROUNDUP(F394/4,0)+25000,50000)))),IF(AND(D394="はい",C394&gt;=2026,C394&lt;=2027),60000,40000)))))</f>
        <v/>
      </c>
      <c r="P394" s="18">
        <f>IF(G394&lt;=0,0,IF(G394&lt;=20000,G394,IF(G394&lt;=40000,ROUNDUP(G394/2,0)+10000,IF(G394&lt;=80000,ROUNDUP(G394/4,0)+20000,40000))))</f>
        <v/>
      </c>
      <c r="Q394" s="18">
        <f>IF(I394&lt;=0,IF(H394&lt;=0,0,IF(H394&lt;=20000,H394,IF(H394&lt;=40000,ROUNDUP(H394/2,0)+10000,IF(H394&lt;=80000,ROUNDUP(H394/4,0)+20000,40000)))),IF(H394&lt;=0,IF(I394&lt;=0,0,IF(I394&lt;=25000,I394,IF(I394&lt;=50000,ROUNDUP(I394/2,0)+12500,IF(I394&lt;=100000,ROUNDUP(I394/4,0)+25000,50000)))),MAX(IF(I394&lt;=0,0,IF(I394&lt;=25000,I394,IF(I394&lt;=50000,ROUNDUP(I394/2,0)+12500,IF(I394&lt;=100000,ROUNDUP(I394/4,0)+25000,50000)))),MIN(IF(H394&lt;=0,0,IF(H394&lt;=20000,H394,IF(H394&lt;=40000,ROUNDUP(H394/2,0)+10000,IF(H394&lt;=80000,ROUNDUP(H394/4,0)+20000,40000))))+IF(I394&lt;=0,0,IF(I394&lt;=25000,I394,IF(I394&lt;=50000,ROUNDUP(I394/2,0)+12500,IF(I394&lt;=100000,ROUNDUP(I394/4,0)+25000,50000)))),40000))))</f>
        <v/>
      </c>
      <c r="R394" s="18">
        <f>MIN(120000,O394+P394+Q394)</f>
        <v/>
      </c>
      <c r="S394" s="18">
        <f>IF(F394&lt;=0,IF(E394&lt;=0,0,IF(E394&lt;=12000,E394,IF(E394&lt;=32000,ROUNDUP(E394/2,0)+6000,IF(E394&lt;=56000,ROUNDUP(E394/4,0)+14000,28000)))),IF(E394&lt;=0,IF(F394&lt;=0,0,IF(F394&lt;=15000,F394,IF(F394&lt;=40000,ROUNDUP(F394/2,0)+7500,IF(F394&lt;=70000,ROUNDUP(F394/4,0)+17500,35000)))),MAX(IF(F394&lt;=0,0,IF(F394&lt;=15000,F394,IF(F394&lt;=40000,ROUNDUP(F394/2,0)+7500,IF(F394&lt;=70000,ROUNDUP(F394/4,0)+17500,35000)))),MIN(IF(E394&lt;=0,0,IF(E394&lt;=12000,E394,IF(E394&lt;=32000,ROUNDUP(E394/2,0)+6000,IF(E394&lt;=56000,ROUNDUP(E394/4,0)+14000,28000))))+IF(F394&lt;=0,0,IF(F394&lt;=15000,F394,IF(F394&lt;=40000,ROUNDUP(F394/2,0)+7500,IF(F394&lt;=70000,ROUNDUP(F394/4,0)+17500,35000)))),28000))))</f>
        <v/>
      </c>
      <c r="T394" s="18">
        <f>IF(G394&lt;=0,0,IF(G394&lt;=12000,G394,IF(G394&lt;=32000,ROUNDUP(G394/2,0)+6000,IF(G394&lt;=56000,ROUNDUP(G394/4,0)+14000,28000))))</f>
        <v/>
      </c>
      <c r="U394" s="18">
        <f>IF(I394&lt;=0,IF(H394&lt;=0,0,IF(H394&lt;=12000,H394,IF(H394&lt;=32000,ROUNDUP(H394/2,0)+6000,IF(H394&lt;=56000,ROUNDUP(H394/4,0)+14000,28000)))),IF(H394&lt;=0,IF(I394&lt;=0,0,IF(I394&lt;=15000,I394,IF(I394&lt;=40000,ROUNDUP(I394/2,0)+7500,IF(I394&lt;=70000,ROUNDUP(I394/4,0)+17500,35000)))),MAX(IF(I394&lt;=0,0,IF(I394&lt;=15000,I394,IF(I394&lt;=40000,ROUNDUP(I394/2,0)+7500,IF(I394&lt;=70000,ROUNDUP(I394/4,0)+17500,35000)))),MIN(IF(H394&lt;=0,0,IF(H394&lt;=12000,H394,IF(H394&lt;=32000,ROUNDUP(H394/2,0)+6000,IF(H394&lt;=56000,ROUNDUP(H394/4,0)+14000,28000))))+IF(I394&lt;=0,0,IF(I394&lt;=15000,I394,IF(I394&lt;=40000,ROUNDUP(I394/2,0)+7500,IF(I394&lt;=70000,ROUNDUP(I394/4,0)+17500,35000)))),28000))))</f>
        <v/>
      </c>
      <c r="V394" s="18">
        <f>MIN(70000,S394+T394+U394)</f>
        <v/>
      </c>
      <c r="W394" s="18">
        <f>MAX(0,ROUNDDOWN(M394-J394-N394-K394-0,-3))</f>
        <v/>
      </c>
      <c r="X394" s="18">
        <f>MAX(0,ROUNDDOWN(M394-J394-N394-K394-R394,-3))</f>
        <v/>
      </c>
      <c r="Y394" s="18">
        <f>IF(W394&lt;=0,0,ROUNDDOWN((W394*LOOKUP(W394,{0,1950001,3300001,6950001,9000001,18000001,40000001},{0.05,0.1,0.2,0.23,0.33,0.4,0.45})-LOOKUP(W394,{0,1950001,3300001,6950001,9000001,18000001,40000001},{0,97500,427500,636000,1536000,2796000,4796000}))*1.021,-2))</f>
        <v/>
      </c>
      <c r="Z394" s="18">
        <f>IF(X394&lt;=0,0,ROUNDDOWN((X394*LOOKUP(X394,{0,1950001,3300001,6950001,9000001,18000001,40000001},{0.05,0.1,0.2,0.23,0.33,0.4,0.45})-LOOKUP(X394,{0,1950001,3300001,6950001,9000001,18000001,40000001},{0,97500,427500,636000,1536000,2796000,4796000}))*1.021,-2))</f>
        <v/>
      </c>
      <c r="AA394" s="18">
        <f>MAX(0,ROUNDDOWN(M394-J394-430000-L394-0,-3))</f>
        <v/>
      </c>
      <c r="AB394" s="18">
        <f>MAX(0,ROUNDDOWN(M394-J394-430000-L394-V394,-3))</f>
        <v/>
      </c>
      <c r="AC394" s="18">
        <f>IF(M394&lt;=450000,0,MAX(0,ROUNDDOWN(AA394*0.06-MIN(50000,AA394)*0.03,-2))+MAX(0,ROUNDDOWN(AA394*0.04-MIN(50000,AA394)*0.02,-2)))</f>
        <v/>
      </c>
      <c r="AD394" s="18">
        <f>IF(M394&lt;=450000,0,MAX(0,ROUNDDOWN(AB394*0.06-MIN(50000,AB394)*0.03,-2))+MAX(0,ROUNDDOWN(AB394*0.04-MIN(50000,AB394)*0.02,-2)))</f>
        <v/>
      </c>
      <c r="AE394" s="18">
        <f>Y394-Z394</f>
        <v/>
      </c>
      <c r="AF394" s="18">
        <f>AC394-AD394</f>
        <v/>
      </c>
      <c r="AG394" s="18">
        <f>AE394+AF394</f>
        <v/>
      </c>
      <c r="AH394" s="20">
        <f>IF(W394&lt;=0,0,LOOKUP(W394,{0,1950001,3300001,6950001,9000001,18000001,40000001},{0.05,0.1,0.2,0.23,0.33,0.4,0.45}))</f>
        <v/>
      </c>
    </row>
    <row r="395">
      <c r="A395" t="inlineStr">
        <is>
          <t>1万円刻み 特例あり一般12万円</t>
        </is>
      </c>
      <c r="B395" s="18">
        <f>'4_1万円刻み'!$A$105</f>
        <v/>
      </c>
      <c r="C395" s="19" t="n">
        <v>2026</v>
      </c>
      <c r="D395" t="inlineStr">
        <is>
          <t>はい</t>
        </is>
      </c>
      <c r="E395" s="18" t="n">
        <v>120000</v>
      </c>
      <c r="F395" s="18" t="n">
        <v>0</v>
      </c>
      <c r="G395" s="18" t="n">
        <v>0</v>
      </c>
      <c r="H395" s="18" t="n">
        <v>0</v>
      </c>
      <c r="I395" s="18" t="n">
        <v>0</v>
      </c>
      <c r="J395" s="18">
        <f>ROUND(MIN(B395/12,650000)*12*0.0915+MIN(B395/12,1390000)*12*(0.0504+0)+B395*0.005,0)</f>
        <v/>
      </c>
      <c r="K395" s="18" t="n">
        <v>0</v>
      </c>
      <c r="L395" s="18" t="n">
        <v>0</v>
      </c>
      <c r="M395" s="18">
        <f>ROUND(IF(C395&gt;=2026,IF(B395&lt;741000,0,IF(B395&lt;2191000,B395-740000,IF(B395&lt;2193000,1451000,IF(B395&lt;2196000,1453000,IF(B395&lt;2200000,1456000,IF(B395&lt;3600000,ROUNDDOWN(B395/4,-3)*2.8-80000,IF(B395&lt;6600000,ROUNDDOWN(B395/4,-3)*3.2-440000,IF(B395&lt;8500000,ROUNDDOWN(B395*0.9,0)-1100000,B395-1950000)))))))),IF(B395&lt;651000,0,IF(B395&lt;1900000,B395-650000,IF(B395&lt;3600000,ROUNDDOWN(B395/4,-3)*2.8-80000,IF(B395&lt;6600000,ROUNDDOWN(B395/4,-3)*3.2-440000,IF(B395&lt;8500000,ROUNDDOWN(B395*0.9,0)-1100000,B395-1950000)))))),0)</f>
        <v/>
      </c>
      <c r="N395" s="18">
        <f>IF(M395&gt;23500000,NA(),IF(C395&gt;=2026,IF(M395&lt;=4890000,1040000,IF(M395&lt;=6550000,670000,620000)),IF(M395&lt;=1320000,950000,IF(M395&lt;=3360000,880000,IF(M395&lt;=4890000,680000,IF(M395&lt;=6550000,630000,580000))))))</f>
        <v/>
      </c>
      <c r="O395" s="18">
        <f>IF(F395&lt;=0,IF(AND(D395="はい",C395&gt;=2026,C395&lt;=2027),IF(E395&lt;=0,0,IF(E395&lt;=30000,E395,IF(E395&lt;=60000,ROUNDUP(E395/2,0)+15000,IF(E395&lt;=120000,ROUNDUP(E395/4,0)+30000,60000)))),IF(E395&lt;=0,0,IF(E395&lt;=20000,E395,IF(E395&lt;=40000,ROUNDUP(E395/2,0)+10000,IF(E395&lt;=80000,ROUNDUP(E395/4,0)+20000,40000))))),IF(E395&lt;=0,IF(F395&lt;=0,0,IF(F395&lt;=25000,F395,IF(F395&lt;=50000,ROUNDUP(F395/2,0)+12500,IF(F395&lt;=100000,ROUNDUP(F395/4,0)+25000,50000)))),MAX(IF(F395&lt;=0,0,IF(F395&lt;=25000,F395,IF(F395&lt;=50000,ROUNDUP(F395/2,0)+12500,IF(F395&lt;=100000,ROUNDUP(F395/4,0)+25000,50000)))),MIN(IF(AND(D395="はい",C395&gt;=2026,C395&lt;=2027),IF(E395&lt;=0,0,IF(E395&lt;=30000,E395,IF(E395&lt;=60000,ROUNDUP(E395/2,0)+15000,IF(E395&lt;=120000,ROUNDUP(E395/4,0)+30000,60000)))),IF(E395&lt;=0,0,IF(E395&lt;=20000,E395,IF(E395&lt;=40000,ROUNDUP(E395/2,0)+10000,IF(E395&lt;=80000,ROUNDUP(E395/4,0)+20000,40000)))))+IF(F395&lt;=0,0,IF(F395&lt;=25000,F395,IF(F395&lt;=50000,ROUNDUP(F395/2,0)+12500,IF(F395&lt;=100000,ROUNDUP(F395/4,0)+25000,50000)))),IF(AND(D395="はい",C395&gt;=2026,C395&lt;=2027),60000,40000)))))</f>
        <v/>
      </c>
      <c r="P395" s="18">
        <f>IF(G395&lt;=0,0,IF(G395&lt;=20000,G395,IF(G395&lt;=40000,ROUNDUP(G395/2,0)+10000,IF(G395&lt;=80000,ROUNDUP(G395/4,0)+20000,40000))))</f>
        <v/>
      </c>
      <c r="Q395" s="18">
        <f>IF(I395&lt;=0,IF(H395&lt;=0,0,IF(H395&lt;=20000,H395,IF(H395&lt;=40000,ROUNDUP(H395/2,0)+10000,IF(H395&lt;=80000,ROUNDUP(H395/4,0)+20000,40000)))),IF(H395&lt;=0,IF(I395&lt;=0,0,IF(I395&lt;=25000,I395,IF(I395&lt;=50000,ROUNDUP(I395/2,0)+12500,IF(I395&lt;=100000,ROUNDUP(I395/4,0)+25000,50000)))),MAX(IF(I395&lt;=0,0,IF(I395&lt;=25000,I395,IF(I395&lt;=50000,ROUNDUP(I395/2,0)+12500,IF(I395&lt;=100000,ROUNDUP(I395/4,0)+25000,50000)))),MIN(IF(H395&lt;=0,0,IF(H395&lt;=20000,H395,IF(H395&lt;=40000,ROUNDUP(H395/2,0)+10000,IF(H395&lt;=80000,ROUNDUP(H395/4,0)+20000,40000))))+IF(I395&lt;=0,0,IF(I395&lt;=25000,I395,IF(I395&lt;=50000,ROUNDUP(I395/2,0)+12500,IF(I395&lt;=100000,ROUNDUP(I395/4,0)+25000,50000)))),40000))))</f>
        <v/>
      </c>
      <c r="R395" s="18">
        <f>MIN(120000,O395+P395+Q395)</f>
        <v/>
      </c>
      <c r="S395" s="18">
        <f>IF(F395&lt;=0,IF(E395&lt;=0,0,IF(E395&lt;=12000,E395,IF(E395&lt;=32000,ROUNDUP(E395/2,0)+6000,IF(E395&lt;=56000,ROUNDUP(E395/4,0)+14000,28000)))),IF(E395&lt;=0,IF(F395&lt;=0,0,IF(F395&lt;=15000,F395,IF(F395&lt;=40000,ROUNDUP(F395/2,0)+7500,IF(F395&lt;=70000,ROUNDUP(F395/4,0)+17500,35000)))),MAX(IF(F395&lt;=0,0,IF(F395&lt;=15000,F395,IF(F395&lt;=40000,ROUNDUP(F395/2,0)+7500,IF(F395&lt;=70000,ROUNDUP(F395/4,0)+17500,35000)))),MIN(IF(E395&lt;=0,0,IF(E395&lt;=12000,E395,IF(E395&lt;=32000,ROUNDUP(E395/2,0)+6000,IF(E395&lt;=56000,ROUNDUP(E395/4,0)+14000,28000))))+IF(F395&lt;=0,0,IF(F395&lt;=15000,F395,IF(F395&lt;=40000,ROUNDUP(F395/2,0)+7500,IF(F395&lt;=70000,ROUNDUP(F395/4,0)+17500,35000)))),28000))))</f>
        <v/>
      </c>
      <c r="T395" s="18">
        <f>IF(G395&lt;=0,0,IF(G395&lt;=12000,G395,IF(G395&lt;=32000,ROUNDUP(G395/2,0)+6000,IF(G395&lt;=56000,ROUNDUP(G395/4,0)+14000,28000))))</f>
        <v/>
      </c>
      <c r="U395" s="18">
        <f>IF(I395&lt;=0,IF(H395&lt;=0,0,IF(H395&lt;=12000,H395,IF(H395&lt;=32000,ROUNDUP(H395/2,0)+6000,IF(H395&lt;=56000,ROUNDUP(H395/4,0)+14000,28000)))),IF(H395&lt;=0,IF(I395&lt;=0,0,IF(I395&lt;=15000,I395,IF(I395&lt;=40000,ROUNDUP(I395/2,0)+7500,IF(I395&lt;=70000,ROUNDUP(I395/4,0)+17500,35000)))),MAX(IF(I395&lt;=0,0,IF(I395&lt;=15000,I395,IF(I395&lt;=40000,ROUNDUP(I395/2,0)+7500,IF(I395&lt;=70000,ROUNDUP(I395/4,0)+17500,35000)))),MIN(IF(H395&lt;=0,0,IF(H395&lt;=12000,H395,IF(H395&lt;=32000,ROUNDUP(H395/2,0)+6000,IF(H395&lt;=56000,ROUNDUP(H395/4,0)+14000,28000))))+IF(I395&lt;=0,0,IF(I395&lt;=15000,I395,IF(I395&lt;=40000,ROUNDUP(I395/2,0)+7500,IF(I395&lt;=70000,ROUNDUP(I395/4,0)+17500,35000)))),28000))))</f>
        <v/>
      </c>
      <c r="V395" s="18">
        <f>MIN(70000,S395+T395+U395)</f>
        <v/>
      </c>
      <c r="W395" s="18">
        <f>MAX(0,ROUNDDOWN(M395-J395-N395-K395-0,-3))</f>
        <v/>
      </c>
      <c r="X395" s="18">
        <f>MAX(0,ROUNDDOWN(M395-J395-N395-K395-R395,-3))</f>
        <v/>
      </c>
      <c r="Y395" s="18">
        <f>IF(W395&lt;=0,0,ROUNDDOWN((W395*LOOKUP(W395,{0,1950001,3300001,6950001,9000001,18000001,40000001},{0.05,0.1,0.2,0.23,0.33,0.4,0.45})-LOOKUP(W395,{0,1950001,3300001,6950001,9000001,18000001,40000001},{0,97500,427500,636000,1536000,2796000,4796000}))*1.021,-2))</f>
        <v/>
      </c>
      <c r="Z395" s="18">
        <f>IF(X395&lt;=0,0,ROUNDDOWN((X395*LOOKUP(X395,{0,1950001,3300001,6950001,9000001,18000001,40000001},{0.05,0.1,0.2,0.23,0.33,0.4,0.45})-LOOKUP(X395,{0,1950001,3300001,6950001,9000001,18000001,40000001},{0,97500,427500,636000,1536000,2796000,4796000}))*1.021,-2))</f>
        <v/>
      </c>
      <c r="AA395" s="18">
        <f>MAX(0,ROUNDDOWN(M395-J395-430000-L395-0,-3))</f>
        <v/>
      </c>
      <c r="AB395" s="18">
        <f>MAX(0,ROUNDDOWN(M395-J395-430000-L395-V395,-3))</f>
        <v/>
      </c>
      <c r="AC395" s="18">
        <f>IF(M395&lt;=450000,0,MAX(0,ROUNDDOWN(AA395*0.06-MIN(50000,AA395)*0.03,-2))+MAX(0,ROUNDDOWN(AA395*0.04-MIN(50000,AA395)*0.02,-2)))</f>
        <v/>
      </c>
      <c r="AD395" s="18">
        <f>IF(M395&lt;=450000,0,MAX(0,ROUNDDOWN(AB395*0.06-MIN(50000,AB395)*0.03,-2))+MAX(0,ROUNDDOWN(AB395*0.04-MIN(50000,AB395)*0.02,-2)))</f>
        <v/>
      </c>
      <c r="AE395" s="18">
        <f>Y395-Z395</f>
        <v/>
      </c>
      <c r="AF395" s="18">
        <f>AC395-AD395</f>
        <v/>
      </c>
      <c r="AG395" s="18">
        <f>AE395+AF395</f>
        <v/>
      </c>
      <c r="AH395" s="20">
        <f>IF(W395&lt;=0,0,LOOKUP(W395,{0,1950001,3300001,6950001,9000001,18000001,40000001},{0.05,0.1,0.2,0.23,0.33,0.4,0.45}))</f>
        <v/>
      </c>
    </row>
    <row r="396">
      <c r="A396" t="inlineStr">
        <is>
          <t>1万円刻み 3区分8万円ずつ</t>
        </is>
      </c>
      <c r="B396" s="18">
        <f>'4_1万円刻み'!$A$106</f>
        <v/>
      </c>
      <c r="C396" s="19" t="n">
        <v>2026</v>
      </c>
      <c r="D396" t="inlineStr">
        <is>
          <t>いいえ</t>
        </is>
      </c>
      <c r="E396" s="18" t="n">
        <v>80000</v>
      </c>
      <c r="F396" s="18" t="n">
        <v>0</v>
      </c>
      <c r="G396" s="18" t="n">
        <v>80000</v>
      </c>
      <c r="H396" s="18" t="n">
        <v>80000</v>
      </c>
      <c r="I396" s="18" t="n">
        <v>0</v>
      </c>
      <c r="J396" s="18">
        <f>ROUND(MIN(B396/12,650000)*12*0.0915+MIN(B396/12,1390000)*12*(0.0504+0)+B396*0.005,0)</f>
        <v/>
      </c>
      <c r="K396" s="18" t="n">
        <v>0</v>
      </c>
      <c r="L396" s="18" t="n">
        <v>0</v>
      </c>
      <c r="M396" s="18">
        <f>ROUND(IF(C396&gt;=2026,IF(B396&lt;741000,0,IF(B396&lt;2191000,B396-740000,IF(B396&lt;2193000,1451000,IF(B396&lt;2196000,1453000,IF(B396&lt;2200000,1456000,IF(B396&lt;3600000,ROUNDDOWN(B396/4,-3)*2.8-80000,IF(B396&lt;6600000,ROUNDDOWN(B396/4,-3)*3.2-440000,IF(B396&lt;8500000,ROUNDDOWN(B396*0.9,0)-1100000,B396-1950000)))))))),IF(B396&lt;651000,0,IF(B396&lt;1900000,B396-650000,IF(B396&lt;3600000,ROUNDDOWN(B396/4,-3)*2.8-80000,IF(B396&lt;6600000,ROUNDDOWN(B396/4,-3)*3.2-440000,IF(B396&lt;8500000,ROUNDDOWN(B396*0.9,0)-1100000,B396-1950000)))))),0)</f>
        <v/>
      </c>
      <c r="N396" s="18">
        <f>IF(M396&gt;23500000,NA(),IF(C396&gt;=2026,IF(M396&lt;=4890000,1040000,IF(M396&lt;=6550000,670000,620000)),IF(M396&lt;=1320000,950000,IF(M396&lt;=3360000,880000,IF(M396&lt;=4890000,680000,IF(M396&lt;=6550000,630000,580000))))))</f>
        <v/>
      </c>
      <c r="O396" s="18">
        <f>IF(F396&lt;=0,IF(AND(D396="はい",C396&gt;=2026,C396&lt;=2027),IF(E396&lt;=0,0,IF(E396&lt;=30000,E396,IF(E396&lt;=60000,ROUNDUP(E396/2,0)+15000,IF(E396&lt;=120000,ROUNDUP(E396/4,0)+30000,60000)))),IF(E396&lt;=0,0,IF(E396&lt;=20000,E396,IF(E396&lt;=40000,ROUNDUP(E396/2,0)+10000,IF(E396&lt;=80000,ROUNDUP(E396/4,0)+20000,40000))))),IF(E396&lt;=0,IF(F396&lt;=0,0,IF(F396&lt;=25000,F396,IF(F396&lt;=50000,ROUNDUP(F396/2,0)+12500,IF(F396&lt;=100000,ROUNDUP(F396/4,0)+25000,50000)))),MAX(IF(F396&lt;=0,0,IF(F396&lt;=25000,F396,IF(F396&lt;=50000,ROUNDUP(F396/2,0)+12500,IF(F396&lt;=100000,ROUNDUP(F396/4,0)+25000,50000)))),MIN(IF(AND(D396="はい",C396&gt;=2026,C396&lt;=2027),IF(E396&lt;=0,0,IF(E396&lt;=30000,E396,IF(E396&lt;=60000,ROUNDUP(E396/2,0)+15000,IF(E396&lt;=120000,ROUNDUP(E396/4,0)+30000,60000)))),IF(E396&lt;=0,0,IF(E396&lt;=20000,E396,IF(E396&lt;=40000,ROUNDUP(E396/2,0)+10000,IF(E396&lt;=80000,ROUNDUP(E396/4,0)+20000,40000)))))+IF(F396&lt;=0,0,IF(F396&lt;=25000,F396,IF(F396&lt;=50000,ROUNDUP(F396/2,0)+12500,IF(F396&lt;=100000,ROUNDUP(F396/4,0)+25000,50000)))),IF(AND(D396="はい",C396&gt;=2026,C396&lt;=2027),60000,40000)))))</f>
        <v/>
      </c>
      <c r="P396" s="18">
        <f>IF(G396&lt;=0,0,IF(G396&lt;=20000,G396,IF(G396&lt;=40000,ROUNDUP(G396/2,0)+10000,IF(G396&lt;=80000,ROUNDUP(G396/4,0)+20000,40000))))</f>
        <v/>
      </c>
      <c r="Q396" s="18">
        <f>IF(I396&lt;=0,IF(H396&lt;=0,0,IF(H396&lt;=20000,H396,IF(H396&lt;=40000,ROUNDUP(H396/2,0)+10000,IF(H396&lt;=80000,ROUNDUP(H396/4,0)+20000,40000)))),IF(H396&lt;=0,IF(I396&lt;=0,0,IF(I396&lt;=25000,I396,IF(I396&lt;=50000,ROUNDUP(I396/2,0)+12500,IF(I396&lt;=100000,ROUNDUP(I396/4,0)+25000,50000)))),MAX(IF(I396&lt;=0,0,IF(I396&lt;=25000,I396,IF(I396&lt;=50000,ROUNDUP(I396/2,0)+12500,IF(I396&lt;=100000,ROUNDUP(I396/4,0)+25000,50000)))),MIN(IF(H396&lt;=0,0,IF(H396&lt;=20000,H396,IF(H396&lt;=40000,ROUNDUP(H396/2,0)+10000,IF(H396&lt;=80000,ROUNDUP(H396/4,0)+20000,40000))))+IF(I396&lt;=0,0,IF(I396&lt;=25000,I396,IF(I396&lt;=50000,ROUNDUP(I396/2,0)+12500,IF(I396&lt;=100000,ROUNDUP(I396/4,0)+25000,50000)))),40000))))</f>
        <v/>
      </c>
      <c r="R396" s="18">
        <f>MIN(120000,O396+P396+Q396)</f>
        <v/>
      </c>
      <c r="S396" s="18">
        <f>IF(F396&lt;=0,IF(E396&lt;=0,0,IF(E396&lt;=12000,E396,IF(E396&lt;=32000,ROUNDUP(E396/2,0)+6000,IF(E396&lt;=56000,ROUNDUP(E396/4,0)+14000,28000)))),IF(E396&lt;=0,IF(F396&lt;=0,0,IF(F396&lt;=15000,F396,IF(F396&lt;=40000,ROUNDUP(F396/2,0)+7500,IF(F396&lt;=70000,ROUNDUP(F396/4,0)+17500,35000)))),MAX(IF(F396&lt;=0,0,IF(F396&lt;=15000,F396,IF(F396&lt;=40000,ROUNDUP(F396/2,0)+7500,IF(F396&lt;=70000,ROUNDUP(F396/4,0)+17500,35000)))),MIN(IF(E396&lt;=0,0,IF(E396&lt;=12000,E396,IF(E396&lt;=32000,ROUNDUP(E396/2,0)+6000,IF(E396&lt;=56000,ROUNDUP(E396/4,0)+14000,28000))))+IF(F396&lt;=0,0,IF(F396&lt;=15000,F396,IF(F396&lt;=40000,ROUNDUP(F396/2,0)+7500,IF(F396&lt;=70000,ROUNDUP(F396/4,0)+17500,35000)))),28000))))</f>
        <v/>
      </c>
      <c r="T396" s="18">
        <f>IF(G396&lt;=0,0,IF(G396&lt;=12000,G396,IF(G396&lt;=32000,ROUNDUP(G396/2,0)+6000,IF(G396&lt;=56000,ROUNDUP(G396/4,0)+14000,28000))))</f>
        <v/>
      </c>
      <c r="U396" s="18">
        <f>IF(I396&lt;=0,IF(H396&lt;=0,0,IF(H396&lt;=12000,H396,IF(H396&lt;=32000,ROUNDUP(H396/2,0)+6000,IF(H396&lt;=56000,ROUNDUP(H396/4,0)+14000,28000)))),IF(H396&lt;=0,IF(I396&lt;=0,0,IF(I396&lt;=15000,I396,IF(I396&lt;=40000,ROUNDUP(I396/2,0)+7500,IF(I396&lt;=70000,ROUNDUP(I396/4,0)+17500,35000)))),MAX(IF(I396&lt;=0,0,IF(I396&lt;=15000,I396,IF(I396&lt;=40000,ROUNDUP(I396/2,0)+7500,IF(I396&lt;=70000,ROUNDUP(I396/4,0)+17500,35000)))),MIN(IF(H396&lt;=0,0,IF(H396&lt;=12000,H396,IF(H396&lt;=32000,ROUNDUP(H396/2,0)+6000,IF(H396&lt;=56000,ROUNDUP(H396/4,0)+14000,28000))))+IF(I396&lt;=0,0,IF(I396&lt;=15000,I396,IF(I396&lt;=40000,ROUNDUP(I396/2,0)+7500,IF(I396&lt;=70000,ROUNDUP(I396/4,0)+17500,35000)))),28000))))</f>
        <v/>
      </c>
      <c r="V396" s="18">
        <f>MIN(70000,S396+T396+U396)</f>
        <v/>
      </c>
      <c r="W396" s="18">
        <f>MAX(0,ROUNDDOWN(M396-J396-N396-K396-0,-3))</f>
        <v/>
      </c>
      <c r="X396" s="18">
        <f>MAX(0,ROUNDDOWN(M396-J396-N396-K396-R396,-3))</f>
        <v/>
      </c>
      <c r="Y396" s="18">
        <f>IF(W396&lt;=0,0,ROUNDDOWN((W396*LOOKUP(W396,{0,1950001,3300001,6950001,9000001,18000001,40000001},{0.05,0.1,0.2,0.23,0.33,0.4,0.45})-LOOKUP(W396,{0,1950001,3300001,6950001,9000001,18000001,40000001},{0,97500,427500,636000,1536000,2796000,4796000}))*1.021,-2))</f>
        <v/>
      </c>
      <c r="Z396" s="18">
        <f>IF(X396&lt;=0,0,ROUNDDOWN((X396*LOOKUP(X396,{0,1950001,3300001,6950001,9000001,18000001,40000001},{0.05,0.1,0.2,0.23,0.33,0.4,0.45})-LOOKUP(X396,{0,1950001,3300001,6950001,9000001,18000001,40000001},{0,97500,427500,636000,1536000,2796000,4796000}))*1.021,-2))</f>
        <v/>
      </c>
      <c r="AA396" s="18">
        <f>MAX(0,ROUNDDOWN(M396-J396-430000-L396-0,-3))</f>
        <v/>
      </c>
      <c r="AB396" s="18">
        <f>MAX(0,ROUNDDOWN(M396-J396-430000-L396-V396,-3))</f>
        <v/>
      </c>
      <c r="AC396" s="18">
        <f>IF(M396&lt;=450000,0,MAX(0,ROUNDDOWN(AA396*0.06-MIN(50000,AA396)*0.03,-2))+MAX(0,ROUNDDOWN(AA396*0.04-MIN(50000,AA396)*0.02,-2)))</f>
        <v/>
      </c>
      <c r="AD396" s="18">
        <f>IF(M396&lt;=450000,0,MAX(0,ROUNDDOWN(AB396*0.06-MIN(50000,AB396)*0.03,-2))+MAX(0,ROUNDDOWN(AB396*0.04-MIN(50000,AB396)*0.02,-2)))</f>
        <v/>
      </c>
      <c r="AE396" s="18">
        <f>Y396-Z396</f>
        <v/>
      </c>
      <c r="AF396" s="18">
        <f>AC396-AD396</f>
        <v/>
      </c>
      <c r="AG396" s="18">
        <f>AE396+AF396</f>
        <v/>
      </c>
      <c r="AH396" s="20">
        <f>IF(W396&lt;=0,0,LOOKUP(W396,{0,1950001,3300001,6950001,9000001,18000001,40000001},{0.05,0.1,0.2,0.23,0.33,0.4,0.45}))</f>
        <v/>
      </c>
    </row>
    <row r="397">
      <c r="A397" t="inlineStr">
        <is>
          <t>1万円刻み 一般8万円</t>
        </is>
      </c>
      <c r="B397" s="18">
        <f>'4_1万円刻み'!$A$106</f>
        <v/>
      </c>
      <c r="C397" s="19" t="n">
        <v>2026</v>
      </c>
      <c r="D397" t="inlineStr">
        <is>
          <t>いいえ</t>
        </is>
      </c>
      <c r="E397" s="18" t="n">
        <v>80000</v>
      </c>
      <c r="F397" s="18" t="n">
        <v>0</v>
      </c>
      <c r="G397" s="18" t="n">
        <v>0</v>
      </c>
      <c r="H397" s="18" t="n">
        <v>0</v>
      </c>
      <c r="I397" s="18" t="n">
        <v>0</v>
      </c>
      <c r="J397" s="18">
        <f>ROUND(MIN(B397/12,650000)*12*0.0915+MIN(B397/12,1390000)*12*(0.0504+0)+B397*0.005,0)</f>
        <v/>
      </c>
      <c r="K397" s="18" t="n">
        <v>0</v>
      </c>
      <c r="L397" s="18" t="n">
        <v>0</v>
      </c>
      <c r="M397" s="18">
        <f>ROUND(IF(C397&gt;=2026,IF(B397&lt;741000,0,IF(B397&lt;2191000,B397-740000,IF(B397&lt;2193000,1451000,IF(B397&lt;2196000,1453000,IF(B397&lt;2200000,1456000,IF(B397&lt;3600000,ROUNDDOWN(B397/4,-3)*2.8-80000,IF(B397&lt;6600000,ROUNDDOWN(B397/4,-3)*3.2-440000,IF(B397&lt;8500000,ROUNDDOWN(B397*0.9,0)-1100000,B397-1950000)))))))),IF(B397&lt;651000,0,IF(B397&lt;1900000,B397-650000,IF(B397&lt;3600000,ROUNDDOWN(B397/4,-3)*2.8-80000,IF(B397&lt;6600000,ROUNDDOWN(B397/4,-3)*3.2-440000,IF(B397&lt;8500000,ROUNDDOWN(B397*0.9,0)-1100000,B397-1950000)))))),0)</f>
        <v/>
      </c>
      <c r="N397" s="18">
        <f>IF(M397&gt;23500000,NA(),IF(C397&gt;=2026,IF(M397&lt;=4890000,1040000,IF(M397&lt;=6550000,670000,620000)),IF(M397&lt;=1320000,950000,IF(M397&lt;=3360000,880000,IF(M397&lt;=4890000,680000,IF(M397&lt;=6550000,630000,580000))))))</f>
        <v/>
      </c>
      <c r="O397" s="18">
        <f>IF(F397&lt;=0,IF(AND(D397="はい",C397&gt;=2026,C397&lt;=2027),IF(E397&lt;=0,0,IF(E397&lt;=30000,E397,IF(E397&lt;=60000,ROUNDUP(E397/2,0)+15000,IF(E397&lt;=120000,ROUNDUP(E397/4,0)+30000,60000)))),IF(E397&lt;=0,0,IF(E397&lt;=20000,E397,IF(E397&lt;=40000,ROUNDUP(E397/2,0)+10000,IF(E397&lt;=80000,ROUNDUP(E397/4,0)+20000,40000))))),IF(E397&lt;=0,IF(F397&lt;=0,0,IF(F397&lt;=25000,F397,IF(F397&lt;=50000,ROUNDUP(F397/2,0)+12500,IF(F397&lt;=100000,ROUNDUP(F397/4,0)+25000,50000)))),MAX(IF(F397&lt;=0,0,IF(F397&lt;=25000,F397,IF(F397&lt;=50000,ROUNDUP(F397/2,0)+12500,IF(F397&lt;=100000,ROUNDUP(F397/4,0)+25000,50000)))),MIN(IF(AND(D397="はい",C397&gt;=2026,C397&lt;=2027),IF(E397&lt;=0,0,IF(E397&lt;=30000,E397,IF(E397&lt;=60000,ROUNDUP(E397/2,0)+15000,IF(E397&lt;=120000,ROUNDUP(E397/4,0)+30000,60000)))),IF(E397&lt;=0,0,IF(E397&lt;=20000,E397,IF(E397&lt;=40000,ROUNDUP(E397/2,0)+10000,IF(E397&lt;=80000,ROUNDUP(E397/4,0)+20000,40000)))))+IF(F397&lt;=0,0,IF(F397&lt;=25000,F397,IF(F397&lt;=50000,ROUNDUP(F397/2,0)+12500,IF(F397&lt;=100000,ROUNDUP(F397/4,0)+25000,50000)))),IF(AND(D397="はい",C397&gt;=2026,C397&lt;=2027),60000,40000)))))</f>
        <v/>
      </c>
      <c r="P397" s="18">
        <f>IF(G397&lt;=0,0,IF(G397&lt;=20000,G397,IF(G397&lt;=40000,ROUNDUP(G397/2,0)+10000,IF(G397&lt;=80000,ROUNDUP(G397/4,0)+20000,40000))))</f>
        <v/>
      </c>
      <c r="Q397" s="18">
        <f>IF(I397&lt;=0,IF(H397&lt;=0,0,IF(H397&lt;=20000,H397,IF(H397&lt;=40000,ROUNDUP(H397/2,0)+10000,IF(H397&lt;=80000,ROUNDUP(H397/4,0)+20000,40000)))),IF(H397&lt;=0,IF(I397&lt;=0,0,IF(I397&lt;=25000,I397,IF(I397&lt;=50000,ROUNDUP(I397/2,0)+12500,IF(I397&lt;=100000,ROUNDUP(I397/4,0)+25000,50000)))),MAX(IF(I397&lt;=0,0,IF(I397&lt;=25000,I397,IF(I397&lt;=50000,ROUNDUP(I397/2,0)+12500,IF(I397&lt;=100000,ROUNDUP(I397/4,0)+25000,50000)))),MIN(IF(H397&lt;=0,0,IF(H397&lt;=20000,H397,IF(H397&lt;=40000,ROUNDUP(H397/2,0)+10000,IF(H397&lt;=80000,ROUNDUP(H397/4,0)+20000,40000))))+IF(I397&lt;=0,0,IF(I397&lt;=25000,I397,IF(I397&lt;=50000,ROUNDUP(I397/2,0)+12500,IF(I397&lt;=100000,ROUNDUP(I397/4,0)+25000,50000)))),40000))))</f>
        <v/>
      </c>
      <c r="R397" s="18">
        <f>MIN(120000,O397+P397+Q397)</f>
        <v/>
      </c>
      <c r="S397" s="18">
        <f>IF(F397&lt;=0,IF(E397&lt;=0,0,IF(E397&lt;=12000,E397,IF(E397&lt;=32000,ROUNDUP(E397/2,0)+6000,IF(E397&lt;=56000,ROUNDUP(E397/4,0)+14000,28000)))),IF(E397&lt;=0,IF(F397&lt;=0,0,IF(F397&lt;=15000,F397,IF(F397&lt;=40000,ROUNDUP(F397/2,0)+7500,IF(F397&lt;=70000,ROUNDUP(F397/4,0)+17500,35000)))),MAX(IF(F397&lt;=0,0,IF(F397&lt;=15000,F397,IF(F397&lt;=40000,ROUNDUP(F397/2,0)+7500,IF(F397&lt;=70000,ROUNDUP(F397/4,0)+17500,35000)))),MIN(IF(E397&lt;=0,0,IF(E397&lt;=12000,E397,IF(E397&lt;=32000,ROUNDUP(E397/2,0)+6000,IF(E397&lt;=56000,ROUNDUP(E397/4,0)+14000,28000))))+IF(F397&lt;=0,0,IF(F397&lt;=15000,F397,IF(F397&lt;=40000,ROUNDUP(F397/2,0)+7500,IF(F397&lt;=70000,ROUNDUP(F397/4,0)+17500,35000)))),28000))))</f>
        <v/>
      </c>
      <c r="T397" s="18">
        <f>IF(G397&lt;=0,0,IF(G397&lt;=12000,G397,IF(G397&lt;=32000,ROUNDUP(G397/2,0)+6000,IF(G397&lt;=56000,ROUNDUP(G397/4,0)+14000,28000))))</f>
        <v/>
      </c>
      <c r="U397" s="18">
        <f>IF(I397&lt;=0,IF(H397&lt;=0,0,IF(H397&lt;=12000,H397,IF(H397&lt;=32000,ROUNDUP(H397/2,0)+6000,IF(H397&lt;=56000,ROUNDUP(H397/4,0)+14000,28000)))),IF(H397&lt;=0,IF(I397&lt;=0,0,IF(I397&lt;=15000,I397,IF(I397&lt;=40000,ROUNDUP(I397/2,0)+7500,IF(I397&lt;=70000,ROUNDUP(I397/4,0)+17500,35000)))),MAX(IF(I397&lt;=0,0,IF(I397&lt;=15000,I397,IF(I397&lt;=40000,ROUNDUP(I397/2,0)+7500,IF(I397&lt;=70000,ROUNDUP(I397/4,0)+17500,35000)))),MIN(IF(H397&lt;=0,0,IF(H397&lt;=12000,H397,IF(H397&lt;=32000,ROUNDUP(H397/2,0)+6000,IF(H397&lt;=56000,ROUNDUP(H397/4,0)+14000,28000))))+IF(I397&lt;=0,0,IF(I397&lt;=15000,I397,IF(I397&lt;=40000,ROUNDUP(I397/2,0)+7500,IF(I397&lt;=70000,ROUNDUP(I397/4,0)+17500,35000)))),28000))))</f>
        <v/>
      </c>
      <c r="V397" s="18">
        <f>MIN(70000,S397+T397+U397)</f>
        <v/>
      </c>
      <c r="W397" s="18">
        <f>MAX(0,ROUNDDOWN(M397-J397-N397-K397-0,-3))</f>
        <v/>
      </c>
      <c r="X397" s="18">
        <f>MAX(0,ROUNDDOWN(M397-J397-N397-K397-R397,-3))</f>
        <v/>
      </c>
      <c r="Y397" s="18">
        <f>IF(W397&lt;=0,0,ROUNDDOWN((W397*LOOKUP(W397,{0,1950001,3300001,6950001,9000001,18000001,40000001},{0.05,0.1,0.2,0.23,0.33,0.4,0.45})-LOOKUP(W397,{0,1950001,3300001,6950001,9000001,18000001,40000001},{0,97500,427500,636000,1536000,2796000,4796000}))*1.021,-2))</f>
        <v/>
      </c>
      <c r="Z397" s="18">
        <f>IF(X397&lt;=0,0,ROUNDDOWN((X397*LOOKUP(X397,{0,1950001,3300001,6950001,9000001,18000001,40000001},{0.05,0.1,0.2,0.23,0.33,0.4,0.45})-LOOKUP(X397,{0,1950001,3300001,6950001,9000001,18000001,40000001},{0,97500,427500,636000,1536000,2796000,4796000}))*1.021,-2))</f>
        <v/>
      </c>
      <c r="AA397" s="18">
        <f>MAX(0,ROUNDDOWN(M397-J397-430000-L397-0,-3))</f>
        <v/>
      </c>
      <c r="AB397" s="18">
        <f>MAX(0,ROUNDDOWN(M397-J397-430000-L397-V397,-3))</f>
        <v/>
      </c>
      <c r="AC397" s="18">
        <f>IF(M397&lt;=450000,0,MAX(0,ROUNDDOWN(AA397*0.06-MIN(50000,AA397)*0.03,-2))+MAX(0,ROUNDDOWN(AA397*0.04-MIN(50000,AA397)*0.02,-2)))</f>
        <v/>
      </c>
      <c r="AD397" s="18">
        <f>IF(M397&lt;=450000,0,MAX(0,ROUNDDOWN(AB397*0.06-MIN(50000,AB397)*0.03,-2))+MAX(0,ROUNDDOWN(AB397*0.04-MIN(50000,AB397)*0.02,-2)))</f>
        <v/>
      </c>
      <c r="AE397" s="18">
        <f>Y397-Z397</f>
        <v/>
      </c>
      <c r="AF397" s="18">
        <f>AC397-AD397</f>
        <v/>
      </c>
      <c r="AG397" s="18">
        <f>AE397+AF397</f>
        <v/>
      </c>
      <c r="AH397" s="20">
        <f>IF(W397&lt;=0,0,LOOKUP(W397,{0,1950001,3300001,6950001,9000001,18000001,40000001},{0.05,0.1,0.2,0.23,0.33,0.4,0.45}))</f>
        <v/>
      </c>
    </row>
    <row r="398">
      <c r="A398" t="inlineStr">
        <is>
          <t>1万円刻み 特例あり一般12万円</t>
        </is>
      </c>
      <c r="B398" s="18">
        <f>'4_1万円刻み'!$A$106</f>
        <v/>
      </c>
      <c r="C398" s="19" t="n">
        <v>2026</v>
      </c>
      <c r="D398" t="inlineStr">
        <is>
          <t>はい</t>
        </is>
      </c>
      <c r="E398" s="18" t="n">
        <v>120000</v>
      </c>
      <c r="F398" s="18" t="n">
        <v>0</v>
      </c>
      <c r="G398" s="18" t="n">
        <v>0</v>
      </c>
      <c r="H398" s="18" t="n">
        <v>0</v>
      </c>
      <c r="I398" s="18" t="n">
        <v>0</v>
      </c>
      <c r="J398" s="18">
        <f>ROUND(MIN(B398/12,650000)*12*0.0915+MIN(B398/12,1390000)*12*(0.0504+0)+B398*0.005,0)</f>
        <v/>
      </c>
      <c r="K398" s="18" t="n">
        <v>0</v>
      </c>
      <c r="L398" s="18" t="n">
        <v>0</v>
      </c>
      <c r="M398" s="18">
        <f>ROUND(IF(C398&gt;=2026,IF(B398&lt;741000,0,IF(B398&lt;2191000,B398-740000,IF(B398&lt;2193000,1451000,IF(B398&lt;2196000,1453000,IF(B398&lt;2200000,1456000,IF(B398&lt;3600000,ROUNDDOWN(B398/4,-3)*2.8-80000,IF(B398&lt;6600000,ROUNDDOWN(B398/4,-3)*3.2-440000,IF(B398&lt;8500000,ROUNDDOWN(B398*0.9,0)-1100000,B398-1950000)))))))),IF(B398&lt;651000,0,IF(B398&lt;1900000,B398-650000,IF(B398&lt;3600000,ROUNDDOWN(B398/4,-3)*2.8-80000,IF(B398&lt;6600000,ROUNDDOWN(B398/4,-3)*3.2-440000,IF(B398&lt;8500000,ROUNDDOWN(B398*0.9,0)-1100000,B398-1950000)))))),0)</f>
        <v/>
      </c>
      <c r="N398" s="18">
        <f>IF(M398&gt;23500000,NA(),IF(C398&gt;=2026,IF(M398&lt;=4890000,1040000,IF(M398&lt;=6550000,670000,620000)),IF(M398&lt;=1320000,950000,IF(M398&lt;=3360000,880000,IF(M398&lt;=4890000,680000,IF(M398&lt;=6550000,630000,580000))))))</f>
        <v/>
      </c>
      <c r="O398" s="18">
        <f>IF(F398&lt;=0,IF(AND(D398="はい",C398&gt;=2026,C398&lt;=2027),IF(E398&lt;=0,0,IF(E398&lt;=30000,E398,IF(E398&lt;=60000,ROUNDUP(E398/2,0)+15000,IF(E398&lt;=120000,ROUNDUP(E398/4,0)+30000,60000)))),IF(E398&lt;=0,0,IF(E398&lt;=20000,E398,IF(E398&lt;=40000,ROUNDUP(E398/2,0)+10000,IF(E398&lt;=80000,ROUNDUP(E398/4,0)+20000,40000))))),IF(E398&lt;=0,IF(F398&lt;=0,0,IF(F398&lt;=25000,F398,IF(F398&lt;=50000,ROUNDUP(F398/2,0)+12500,IF(F398&lt;=100000,ROUNDUP(F398/4,0)+25000,50000)))),MAX(IF(F398&lt;=0,0,IF(F398&lt;=25000,F398,IF(F398&lt;=50000,ROUNDUP(F398/2,0)+12500,IF(F398&lt;=100000,ROUNDUP(F398/4,0)+25000,50000)))),MIN(IF(AND(D398="はい",C398&gt;=2026,C398&lt;=2027),IF(E398&lt;=0,0,IF(E398&lt;=30000,E398,IF(E398&lt;=60000,ROUNDUP(E398/2,0)+15000,IF(E398&lt;=120000,ROUNDUP(E398/4,0)+30000,60000)))),IF(E398&lt;=0,0,IF(E398&lt;=20000,E398,IF(E398&lt;=40000,ROUNDUP(E398/2,0)+10000,IF(E398&lt;=80000,ROUNDUP(E398/4,0)+20000,40000)))))+IF(F398&lt;=0,0,IF(F398&lt;=25000,F398,IF(F398&lt;=50000,ROUNDUP(F398/2,0)+12500,IF(F398&lt;=100000,ROUNDUP(F398/4,0)+25000,50000)))),IF(AND(D398="はい",C398&gt;=2026,C398&lt;=2027),60000,40000)))))</f>
        <v/>
      </c>
      <c r="P398" s="18">
        <f>IF(G398&lt;=0,0,IF(G398&lt;=20000,G398,IF(G398&lt;=40000,ROUNDUP(G398/2,0)+10000,IF(G398&lt;=80000,ROUNDUP(G398/4,0)+20000,40000))))</f>
        <v/>
      </c>
      <c r="Q398" s="18">
        <f>IF(I398&lt;=0,IF(H398&lt;=0,0,IF(H398&lt;=20000,H398,IF(H398&lt;=40000,ROUNDUP(H398/2,0)+10000,IF(H398&lt;=80000,ROUNDUP(H398/4,0)+20000,40000)))),IF(H398&lt;=0,IF(I398&lt;=0,0,IF(I398&lt;=25000,I398,IF(I398&lt;=50000,ROUNDUP(I398/2,0)+12500,IF(I398&lt;=100000,ROUNDUP(I398/4,0)+25000,50000)))),MAX(IF(I398&lt;=0,0,IF(I398&lt;=25000,I398,IF(I398&lt;=50000,ROUNDUP(I398/2,0)+12500,IF(I398&lt;=100000,ROUNDUP(I398/4,0)+25000,50000)))),MIN(IF(H398&lt;=0,0,IF(H398&lt;=20000,H398,IF(H398&lt;=40000,ROUNDUP(H398/2,0)+10000,IF(H398&lt;=80000,ROUNDUP(H398/4,0)+20000,40000))))+IF(I398&lt;=0,0,IF(I398&lt;=25000,I398,IF(I398&lt;=50000,ROUNDUP(I398/2,0)+12500,IF(I398&lt;=100000,ROUNDUP(I398/4,0)+25000,50000)))),40000))))</f>
        <v/>
      </c>
      <c r="R398" s="18">
        <f>MIN(120000,O398+P398+Q398)</f>
        <v/>
      </c>
      <c r="S398" s="18">
        <f>IF(F398&lt;=0,IF(E398&lt;=0,0,IF(E398&lt;=12000,E398,IF(E398&lt;=32000,ROUNDUP(E398/2,0)+6000,IF(E398&lt;=56000,ROUNDUP(E398/4,0)+14000,28000)))),IF(E398&lt;=0,IF(F398&lt;=0,0,IF(F398&lt;=15000,F398,IF(F398&lt;=40000,ROUNDUP(F398/2,0)+7500,IF(F398&lt;=70000,ROUNDUP(F398/4,0)+17500,35000)))),MAX(IF(F398&lt;=0,0,IF(F398&lt;=15000,F398,IF(F398&lt;=40000,ROUNDUP(F398/2,0)+7500,IF(F398&lt;=70000,ROUNDUP(F398/4,0)+17500,35000)))),MIN(IF(E398&lt;=0,0,IF(E398&lt;=12000,E398,IF(E398&lt;=32000,ROUNDUP(E398/2,0)+6000,IF(E398&lt;=56000,ROUNDUP(E398/4,0)+14000,28000))))+IF(F398&lt;=0,0,IF(F398&lt;=15000,F398,IF(F398&lt;=40000,ROUNDUP(F398/2,0)+7500,IF(F398&lt;=70000,ROUNDUP(F398/4,0)+17500,35000)))),28000))))</f>
        <v/>
      </c>
      <c r="T398" s="18">
        <f>IF(G398&lt;=0,0,IF(G398&lt;=12000,G398,IF(G398&lt;=32000,ROUNDUP(G398/2,0)+6000,IF(G398&lt;=56000,ROUNDUP(G398/4,0)+14000,28000))))</f>
        <v/>
      </c>
      <c r="U398" s="18">
        <f>IF(I398&lt;=0,IF(H398&lt;=0,0,IF(H398&lt;=12000,H398,IF(H398&lt;=32000,ROUNDUP(H398/2,0)+6000,IF(H398&lt;=56000,ROUNDUP(H398/4,0)+14000,28000)))),IF(H398&lt;=0,IF(I398&lt;=0,0,IF(I398&lt;=15000,I398,IF(I398&lt;=40000,ROUNDUP(I398/2,0)+7500,IF(I398&lt;=70000,ROUNDUP(I398/4,0)+17500,35000)))),MAX(IF(I398&lt;=0,0,IF(I398&lt;=15000,I398,IF(I398&lt;=40000,ROUNDUP(I398/2,0)+7500,IF(I398&lt;=70000,ROUNDUP(I398/4,0)+17500,35000)))),MIN(IF(H398&lt;=0,0,IF(H398&lt;=12000,H398,IF(H398&lt;=32000,ROUNDUP(H398/2,0)+6000,IF(H398&lt;=56000,ROUNDUP(H398/4,0)+14000,28000))))+IF(I398&lt;=0,0,IF(I398&lt;=15000,I398,IF(I398&lt;=40000,ROUNDUP(I398/2,0)+7500,IF(I398&lt;=70000,ROUNDUP(I398/4,0)+17500,35000)))),28000))))</f>
        <v/>
      </c>
      <c r="V398" s="18">
        <f>MIN(70000,S398+T398+U398)</f>
        <v/>
      </c>
      <c r="W398" s="18">
        <f>MAX(0,ROUNDDOWN(M398-J398-N398-K398-0,-3))</f>
        <v/>
      </c>
      <c r="X398" s="18">
        <f>MAX(0,ROUNDDOWN(M398-J398-N398-K398-R398,-3))</f>
        <v/>
      </c>
      <c r="Y398" s="18">
        <f>IF(W398&lt;=0,0,ROUNDDOWN((W398*LOOKUP(W398,{0,1950001,3300001,6950001,9000001,18000001,40000001},{0.05,0.1,0.2,0.23,0.33,0.4,0.45})-LOOKUP(W398,{0,1950001,3300001,6950001,9000001,18000001,40000001},{0,97500,427500,636000,1536000,2796000,4796000}))*1.021,-2))</f>
        <v/>
      </c>
      <c r="Z398" s="18">
        <f>IF(X398&lt;=0,0,ROUNDDOWN((X398*LOOKUP(X398,{0,1950001,3300001,6950001,9000001,18000001,40000001},{0.05,0.1,0.2,0.23,0.33,0.4,0.45})-LOOKUP(X398,{0,1950001,3300001,6950001,9000001,18000001,40000001},{0,97500,427500,636000,1536000,2796000,4796000}))*1.021,-2))</f>
        <v/>
      </c>
      <c r="AA398" s="18">
        <f>MAX(0,ROUNDDOWN(M398-J398-430000-L398-0,-3))</f>
        <v/>
      </c>
      <c r="AB398" s="18">
        <f>MAX(0,ROUNDDOWN(M398-J398-430000-L398-V398,-3))</f>
        <v/>
      </c>
      <c r="AC398" s="18">
        <f>IF(M398&lt;=450000,0,MAX(0,ROUNDDOWN(AA398*0.06-MIN(50000,AA398)*0.03,-2))+MAX(0,ROUNDDOWN(AA398*0.04-MIN(50000,AA398)*0.02,-2)))</f>
        <v/>
      </c>
      <c r="AD398" s="18">
        <f>IF(M398&lt;=450000,0,MAX(0,ROUNDDOWN(AB398*0.06-MIN(50000,AB398)*0.03,-2))+MAX(0,ROUNDDOWN(AB398*0.04-MIN(50000,AB398)*0.02,-2)))</f>
        <v/>
      </c>
      <c r="AE398" s="18">
        <f>Y398-Z398</f>
        <v/>
      </c>
      <c r="AF398" s="18">
        <f>AC398-AD398</f>
        <v/>
      </c>
      <c r="AG398" s="18">
        <f>AE398+AF398</f>
        <v/>
      </c>
      <c r="AH398" s="20">
        <f>IF(W398&lt;=0,0,LOOKUP(W398,{0,1950001,3300001,6950001,9000001,18000001,40000001},{0.05,0.1,0.2,0.23,0.33,0.4,0.45}))</f>
        <v/>
      </c>
    </row>
    <row r="399">
      <c r="A399" t="inlineStr">
        <is>
          <t>1万円刻み 3区分8万円ずつ</t>
        </is>
      </c>
      <c r="B399" s="18">
        <f>'4_1万円刻み'!$A$107</f>
        <v/>
      </c>
      <c r="C399" s="19" t="n">
        <v>2026</v>
      </c>
      <c r="D399" t="inlineStr">
        <is>
          <t>いいえ</t>
        </is>
      </c>
      <c r="E399" s="18" t="n">
        <v>80000</v>
      </c>
      <c r="F399" s="18" t="n">
        <v>0</v>
      </c>
      <c r="G399" s="18" t="n">
        <v>80000</v>
      </c>
      <c r="H399" s="18" t="n">
        <v>80000</v>
      </c>
      <c r="I399" s="18" t="n">
        <v>0</v>
      </c>
      <c r="J399" s="18">
        <f>ROUND(MIN(B399/12,650000)*12*0.0915+MIN(B399/12,1390000)*12*(0.0504+0)+B399*0.005,0)</f>
        <v/>
      </c>
      <c r="K399" s="18" t="n">
        <v>0</v>
      </c>
      <c r="L399" s="18" t="n">
        <v>0</v>
      </c>
      <c r="M399" s="18">
        <f>ROUND(IF(C399&gt;=2026,IF(B399&lt;741000,0,IF(B399&lt;2191000,B399-740000,IF(B399&lt;2193000,1451000,IF(B399&lt;2196000,1453000,IF(B399&lt;2200000,1456000,IF(B399&lt;3600000,ROUNDDOWN(B399/4,-3)*2.8-80000,IF(B399&lt;6600000,ROUNDDOWN(B399/4,-3)*3.2-440000,IF(B399&lt;8500000,ROUNDDOWN(B399*0.9,0)-1100000,B399-1950000)))))))),IF(B399&lt;651000,0,IF(B399&lt;1900000,B399-650000,IF(B399&lt;3600000,ROUNDDOWN(B399/4,-3)*2.8-80000,IF(B399&lt;6600000,ROUNDDOWN(B399/4,-3)*3.2-440000,IF(B399&lt;8500000,ROUNDDOWN(B399*0.9,0)-1100000,B399-1950000)))))),0)</f>
        <v/>
      </c>
      <c r="N399" s="18">
        <f>IF(M399&gt;23500000,NA(),IF(C399&gt;=2026,IF(M399&lt;=4890000,1040000,IF(M399&lt;=6550000,670000,620000)),IF(M399&lt;=1320000,950000,IF(M399&lt;=3360000,880000,IF(M399&lt;=4890000,680000,IF(M399&lt;=6550000,630000,580000))))))</f>
        <v/>
      </c>
      <c r="O399" s="18">
        <f>IF(F399&lt;=0,IF(AND(D399="はい",C399&gt;=2026,C399&lt;=2027),IF(E399&lt;=0,0,IF(E399&lt;=30000,E399,IF(E399&lt;=60000,ROUNDUP(E399/2,0)+15000,IF(E399&lt;=120000,ROUNDUP(E399/4,0)+30000,60000)))),IF(E399&lt;=0,0,IF(E399&lt;=20000,E399,IF(E399&lt;=40000,ROUNDUP(E399/2,0)+10000,IF(E399&lt;=80000,ROUNDUP(E399/4,0)+20000,40000))))),IF(E399&lt;=0,IF(F399&lt;=0,0,IF(F399&lt;=25000,F399,IF(F399&lt;=50000,ROUNDUP(F399/2,0)+12500,IF(F399&lt;=100000,ROUNDUP(F399/4,0)+25000,50000)))),MAX(IF(F399&lt;=0,0,IF(F399&lt;=25000,F399,IF(F399&lt;=50000,ROUNDUP(F399/2,0)+12500,IF(F399&lt;=100000,ROUNDUP(F399/4,0)+25000,50000)))),MIN(IF(AND(D399="はい",C399&gt;=2026,C399&lt;=2027),IF(E399&lt;=0,0,IF(E399&lt;=30000,E399,IF(E399&lt;=60000,ROUNDUP(E399/2,0)+15000,IF(E399&lt;=120000,ROUNDUP(E399/4,0)+30000,60000)))),IF(E399&lt;=0,0,IF(E399&lt;=20000,E399,IF(E399&lt;=40000,ROUNDUP(E399/2,0)+10000,IF(E399&lt;=80000,ROUNDUP(E399/4,0)+20000,40000)))))+IF(F399&lt;=0,0,IF(F399&lt;=25000,F399,IF(F399&lt;=50000,ROUNDUP(F399/2,0)+12500,IF(F399&lt;=100000,ROUNDUP(F399/4,0)+25000,50000)))),IF(AND(D399="はい",C399&gt;=2026,C399&lt;=2027),60000,40000)))))</f>
        <v/>
      </c>
      <c r="P399" s="18">
        <f>IF(G399&lt;=0,0,IF(G399&lt;=20000,G399,IF(G399&lt;=40000,ROUNDUP(G399/2,0)+10000,IF(G399&lt;=80000,ROUNDUP(G399/4,0)+20000,40000))))</f>
        <v/>
      </c>
      <c r="Q399" s="18">
        <f>IF(I399&lt;=0,IF(H399&lt;=0,0,IF(H399&lt;=20000,H399,IF(H399&lt;=40000,ROUNDUP(H399/2,0)+10000,IF(H399&lt;=80000,ROUNDUP(H399/4,0)+20000,40000)))),IF(H399&lt;=0,IF(I399&lt;=0,0,IF(I399&lt;=25000,I399,IF(I399&lt;=50000,ROUNDUP(I399/2,0)+12500,IF(I399&lt;=100000,ROUNDUP(I399/4,0)+25000,50000)))),MAX(IF(I399&lt;=0,0,IF(I399&lt;=25000,I399,IF(I399&lt;=50000,ROUNDUP(I399/2,0)+12500,IF(I399&lt;=100000,ROUNDUP(I399/4,0)+25000,50000)))),MIN(IF(H399&lt;=0,0,IF(H399&lt;=20000,H399,IF(H399&lt;=40000,ROUNDUP(H399/2,0)+10000,IF(H399&lt;=80000,ROUNDUP(H399/4,0)+20000,40000))))+IF(I399&lt;=0,0,IF(I399&lt;=25000,I399,IF(I399&lt;=50000,ROUNDUP(I399/2,0)+12500,IF(I399&lt;=100000,ROUNDUP(I399/4,0)+25000,50000)))),40000))))</f>
        <v/>
      </c>
      <c r="R399" s="18">
        <f>MIN(120000,O399+P399+Q399)</f>
        <v/>
      </c>
      <c r="S399" s="18">
        <f>IF(F399&lt;=0,IF(E399&lt;=0,0,IF(E399&lt;=12000,E399,IF(E399&lt;=32000,ROUNDUP(E399/2,0)+6000,IF(E399&lt;=56000,ROUNDUP(E399/4,0)+14000,28000)))),IF(E399&lt;=0,IF(F399&lt;=0,0,IF(F399&lt;=15000,F399,IF(F399&lt;=40000,ROUNDUP(F399/2,0)+7500,IF(F399&lt;=70000,ROUNDUP(F399/4,0)+17500,35000)))),MAX(IF(F399&lt;=0,0,IF(F399&lt;=15000,F399,IF(F399&lt;=40000,ROUNDUP(F399/2,0)+7500,IF(F399&lt;=70000,ROUNDUP(F399/4,0)+17500,35000)))),MIN(IF(E399&lt;=0,0,IF(E399&lt;=12000,E399,IF(E399&lt;=32000,ROUNDUP(E399/2,0)+6000,IF(E399&lt;=56000,ROUNDUP(E399/4,0)+14000,28000))))+IF(F399&lt;=0,0,IF(F399&lt;=15000,F399,IF(F399&lt;=40000,ROUNDUP(F399/2,0)+7500,IF(F399&lt;=70000,ROUNDUP(F399/4,0)+17500,35000)))),28000))))</f>
        <v/>
      </c>
      <c r="T399" s="18">
        <f>IF(G399&lt;=0,0,IF(G399&lt;=12000,G399,IF(G399&lt;=32000,ROUNDUP(G399/2,0)+6000,IF(G399&lt;=56000,ROUNDUP(G399/4,0)+14000,28000))))</f>
        <v/>
      </c>
      <c r="U399" s="18">
        <f>IF(I399&lt;=0,IF(H399&lt;=0,0,IF(H399&lt;=12000,H399,IF(H399&lt;=32000,ROUNDUP(H399/2,0)+6000,IF(H399&lt;=56000,ROUNDUP(H399/4,0)+14000,28000)))),IF(H399&lt;=0,IF(I399&lt;=0,0,IF(I399&lt;=15000,I399,IF(I399&lt;=40000,ROUNDUP(I399/2,0)+7500,IF(I399&lt;=70000,ROUNDUP(I399/4,0)+17500,35000)))),MAX(IF(I399&lt;=0,0,IF(I399&lt;=15000,I399,IF(I399&lt;=40000,ROUNDUP(I399/2,0)+7500,IF(I399&lt;=70000,ROUNDUP(I399/4,0)+17500,35000)))),MIN(IF(H399&lt;=0,0,IF(H399&lt;=12000,H399,IF(H399&lt;=32000,ROUNDUP(H399/2,0)+6000,IF(H399&lt;=56000,ROUNDUP(H399/4,0)+14000,28000))))+IF(I399&lt;=0,0,IF(I399&lt;=15000,I399,IF(I399&lt;=40000,ROUNDUP(I399/2,0)+7500,IF(I399&lt;=70000,ROUNDUP(I399/4,0)+17500,35000)))),28000))))</f>
        <v/>
      </c>
      <c r="V399" s="18">
        <f>MIN(70000,S399+T399+U399)</f>
        <v/>
      </c>
      <c r="W399" s="18">
        <f>MAX(0,ROUNDDOWN(M399-J399-N399-K399-0,-3))</f>
        <v/>
      </c>
      <c r="X399" s="18">
        <f>MAX(0,ROUNDDOWN(M399-J399-N399-K399-R399,-3))</f>
        <v/>
      </c>
      <c r="Y399" s="18">
        <f>IF(W399&lt;=0,0,ROUNDDOWN((W399*LOOKUP(W399,{0,1950001,3300001,6950001,9000001,18000001,40000001},{0.05,0.1,0.2,0.23,0.33,0.4,0.45})-LOOKUP(W399,{0,1950001,3300001,6950001,9000001,18000001,40000001},{0,97500,427500,636000,1536000,2796000,4796000}))*1.021,-2))</f>
        <v/>
      </c>
      <c r="Z399" s="18">
        <f>IF(X399&lt;=0,0,ROUNDDOWN((X399*LOOKUP(X399,{0,1950001,3300001,6950001,9000001,18000001,40000001},{0.05,0.1,0.2,0.23,0.33,0.4,0.45})-LOOKUP(X399,{0,1950001,3300001,6950001,9000001,18000001,40000001},{0,97500,427500,636000,1536000,2796000,4796000}))*1.021,-2))</f>
        <v/>
      </c>
      <c r="AA399" s="18">
        <f>MAX(0,ROUNDDOWN(M399-J399-430000-L399-0,-3))</f>
        <v/>
      </c>
      <c r="AB399" s="18">
        <f>MAX(0,ROUNDDOWN(M399-J399-430000-L399-V399,-3))</f>
        <v/>
      </c>
      <c r="AC399" s="18">
        <f>IF(M399&lt;=450000,0,MAX(0,ROUNDDOWN(AA399*0.06-MIN(50000,AA399)*0.03,-2))+MAX(0,ROUNDDOWN(AA399*0.04-MIN(50000,AA399)*0.02,-2)))</f>
        <v/>
      </c>
      <c r="AD399" s="18">
        <f>IF(M399&lt;=450000,0,MAX(0,ROUNDDOWN(AB399*0.06-MIN(50000,AB399)*0.03,-2))+MAX(0,ROUNDDOWN(AB399*0.04-MIN(50000,AB399)*0.02,-2)))</f>
        <v/>
      </c>
      <c r="AE399" s="18">
        <f>Y399-Z399</f>
        <v/>
      </c>
      <c r="AF399" s="18">
        <f>AC399-AD399</f>
        <v/>
      </c>
      <c r="AG399" s="18">
        <f>AE399+AF399</f>
        <v/>
      </c>
      <c r="AH399" s="20">
        <f>IF(W399&lt;=0,0,LOOKUP(W399,{0,1950001,3300001,6950001,9000001,18000001,40000001},{0.05,0.1,0.2,0.23,0.33,0.4,0.45}))</f>
        <v/>
      </c>
    </row>
    <row r="400">
      <c r="A400" t="inlineStr">
        <is>
          <t>1万円刻み 一般8万円</t>
        </is>
      </c>
      <c r="B400" s="18">
        <f>'4_1万円刻み'!$A$107</f>
        <v/>
      </c>
      <c r="C400" s="19" t="n">
        <v>2026</v>
      </c>
      <c r="D400" t="inlineStr">
        <is>
          <t>いいえ</t>
        </is>
      </c>
      <c r="E400" s="18" t="n">
        <v>80000</v>
      </c>
      <c r="F400" s="18" t="n">
        <v>0</v>
      </c>
      <c r="G400" s="18" t="n">
        <v>0</v>
      </c>
      <c r="H400" s="18" t="n">
        <v>0</v>
      </c>
      <c r="I400" s="18" t="n">
        <v>0</v>
      </c>
      <c r="J400" s="18">
        <f>ROUND(MIN(B400/12,650000)*12*0.0915+MIN(B400/12,1390000)*12*(0.0504+0)+B400*0.005,0)</f>
        <v/>
      </c>
      <c r="K400" s="18" t="n">
        <v>0</v>
      </c>
      <c r="L400" s="18" t="n">
        <v>0</v>
      </c>
      <c r="M400" s="18">
        <f>ROUND(IF(C400&gt;=2026,IF(B400&lt;741000,0,IF(B400&lt;2191000,B400-740000,IF(B400&lt;2193000,1451000,IF(B400&lt;2196000,1453000,IF(B400&lt;2200000,1456000,IF(B400&lt;3600000,ROUNDDOWN(B400/4,-3)*2.8-80000,IF(B400&lt;6600000,ROUNDDOWN(B400/4,-3)*3.2-440000,IF(B400&lt;8500000,ROUNDDOWN(B400*0.9,0)-1100000,B400-1950000)))))))),IF(B400&lt;651000,0,IF(B400&lt;1900000,B400-650000,IF(B400&lt;3600000,ROUNDDOWN(B400/4,-3)*2.8-80000,IF(B400&lt;6600000,ROUNDDOWN(B400/4,-3)*3.2-440000,IF(B400&lt;8500000,ROUNDDOWN(B400*0.9,0)-1100000,B400-1950000)))))),0)</f>
        <v/>
      </c>
      <c r="N400" s="18">
        <f>IF(M400&gt;23500000,NA(),IF(C400&gt;=2026,IF(M400&lt;=4890000,1040000,IF(M400&lt;=6550000,670000,620000)),IF(M400&lt;=1320000,950000,IF(M400&lt;=3360000,880000,IF(M400&lt;=4890000,680000,IF(M400&lt;=6550000,630000,580000))))))</f>
        <v/>
      </c>
      <c r="O400" s="18">
        <f>IF(F400&lt;=0,IF(AND(D400="はい",C400&gt;=2026,C400&lt;=2027),IF(E400&lt;=0,0,IF(E400&lt;=30000,E400,IF(E400&lt;=60000,ROUNDUP(E400/2,0)+15000,IF(E400&lt;=120000,ROUNDUP(E400/4,0)+30000,60000)))),IF(E400&lt;=0,0,IF(E400&lt;=20000,E400,IF(E400&lt;=40000,ROUNDUP(E400/2,0)+10000,IF(E400&lt;=80000,ROUNDUP(E400/4,0)+20000,40000))))),IF(E400&lt;=0,IF(F400&lt;=0,0,IF(F400&lt;=25000,F400,IF(F400&lt;=50000,ROUNDUP(F400/2,0)+12500,IF(F400&lt;=100000,ROUNDUP(F400/4,0)+25000,50000)))),MAX(IF(F400&lt;=0,0,IF(F400&lt;=25000,F400,IF(F400&lt;=50000,ROUNDUP(F400/2,0)+12500,IF(F400&lt;=100000,ROUNDUP(F400/4,0)+25000,50000)))),MIN(IF(AND(D400="はい",C400&gt;=2026,C400&lt;=2027),IF(E400&lt;=0,0,IF(E400&lt;=30000,E400,IF(E400&lt;=60000,ROUNDUP(E400/2,0)+15000,IF(E400&lt;=120000,ROUNDUP(E400/4,0)+30000,60000)))),IF(E400&lt;=0,0,IF(E400&lt;=20000,E400,IF(E400&lt;=40000,ROUNDUP(E400/2,0)+10000,IF(E400&lt;=80000,ROUNDUP(E400/4,0)+20000,40000)))))+IF(F400&lt;=0,0,IF(F400&lt;=25000,F400,IF(F400&lt;=50000,ROUNDUP(F400/2,0)+12500,IF(F400&lt;=100000,ROUNDUP(F400/4,0)+25000,50000)))),IF(AND(D400="はい",C400&gt;=2026,C400&lt;=2027),60000,40000)))))</f>
        <v/>
      </c>
      <c r="P400" s="18">
        <f>IF(G400&lt;=0,0,IF(G400&lt;=20000,G400,IF(G400&lt;=40000,ROUNDUP(G400/2,0)+10000,IF(G400&lt;=80000,ROUNDUP(G400/4,0)+20000,40000))))</f>
        <v/>
      </c>
      <c r="Q400" s="18">
        <f>IF(I400&lt;=0,IF(H400&lt;=0,0,IF(H400&lt;=20000,H400,IF(H400&lt;=40000,ROUNDUP(H400/2,0)+10000,IF(H400&lt;=80000,ROUNDUP(H400/4,0)+20000,40000)))),IF(H400&lt;=0,IF(I400&lt;=0,0,IF(I400&lt;=25000,I400,IF(I400&lt;=50000,ROUNDUP(I400/2,0)+12500,IF(I400&lt;=100000,ROUNDUP(I400/4,0)+25000,50000)))),MAX(IF(I400&lt;=0,0,IF(I400&lt;=25000,I400,IF(I400&lt;=50000,ROUNDUP(I400/2,0)+12500,IF(I400&lt;=100000,ROUNDUP(I400/4,0)+25000,50000)))),MIN(IF(H400&lt;=0,0,IF(H400&lt;=20000,H400,IF(H400&lt;=40000,ROUNDUP(H400/2,0)+10000,IF(H400&lt;=80000,ROUNDUP(H400/4,0)+20000,40000))))+IF(I400&lt;=0,0,IF(I400&lt;=25000,I400,IF(I400&lt;=50000,ROUNDUP(I400/2,0)+12500,IF(I400&lt;=100000,ROUNDUP(I400/4,0)+25000,50000)))),40000))))</f>
        <v/>
      </c>
      <c r="R400" s="18">
        <f>MIN(120000,O400+P400+Q400)</f>
        <v/>
      </c>
      <c r="S400" s="18">
        <f>IF(F400&lt;=0,IF(E400&lt;=0,0,IF(E400&lt;=12000,E400,IF(E400&lt;=32000,ROUNDUP(E400/2,0)+6000,IF(E400&lt;=56000,ROUNDUP(E400/4,0)+14000,28000)))),IF(E400&lt;=0,IF(F400&lt;=0,0,IF(F400&lt;=15000,F400,IF(F400&lt;=40000,ROUNDUP(F400/2,0)+7500,IF(F400&lt;=70000,ROUNDUP(F400/4,0)+17500,35000)))),MAX(IF(F400&lt;=0,0,IF(F400&lt;=15000,F400,IF(F400&lt;=40000,ROUNDUP(F400/2,0)+7500,IF(F400&lt;=70000,ROUNDUP(F400/4,0)+17500,35000)))),MIN(IF(E400&lt;=0,0,IF(E400&lt;=12000,E400,IF(E400&lt;=32000,ROUNDUP(E400/2,0)+6000,IF(E400&lt;=56000,ROUNDUP(E400/4,0)+14000,28000))))+IF(F400&lt;=0,0,IF(F400&lt;=15000,F400,IF(F400&lt;=40000,ROUNDUP(F400/2,0)+7500,IF(F400&lt;=70000,ROUNDUP(F400/4,0)+17500,35000)))),28000))))</f>
        <v/>
      </c>
      <c r="T400" s="18">
        <f>IF(G400&lt;=0,0,IF(G400&lt;=12000,G400,IF(G400&lt;=32000,ROUNDUP(G400/2,0)+6000,IF(G400&lt;=56000,ROUNDUP(G400/4,0)+14000,28000))))</f>
        <v/>
      </c>
      <c r="U400" s="18">
        <f>IF(I400&lt;=0,IF(H400&lt;=0,0,IF(H400&lt;=12000,H400,IF(H400&lt;=32000,ROUNDUP(H400/2,0)+6000,IF(H400&lt;=56000,ROUNDUP(H400/4,0)+14000,28000)))),IF(H400&lt;=0,IF(I400&lt;=0,0,IF(I400&lt;=15000,I400,IF(I400&lt;=40000,ROUNDUP(I400/2,0)+7500,IF(I400&lt;=70000,ROUNDUP(I400/4,0)+17500,35000)))),MAX(IF(I400&lt;=0,0,IF(I400&lt;=15000,I400,IF(I400&lt;=40000,ROUNDUP(I400/2,0)+7500,IF(I400&lt;=70000,ROUNDUP(I400/4,0)+17500,35000)))),MIN(IF(H400&lt;=0,0,IF(H400&lt;=12000,H400,IF(H400&lt;=32000,ROUNDUP(H400/2,0)+6000,IF(H400&lt;=56000,ROUNDUP(H400/4,0)+14000,28000))))+IF(I400&lt;=0,0,IF(I400&lt;=15000,I400,IF(I400&lt;=40000,ROUNDUP(I400/2,0)+7500,IF(I400&lt;=70000,ROUNDUP(I400/4,0)+17500,35000)))),28000))))</f>
        <v/>
      </c>
      <c r="V400" s="18">
        <f>MIN(70000,S400+T400+U400)</f>
        <v/>
      </c>
      <c r="W400" s="18">
        <f>MAX(0,ROUNDDOWN(M400-J400-N400-K400-0,-3))</f>
        <v/>
      </c>
      <c r="X400" s="18">
        <f>MAX(0,ROUNDDOWN(M400-J400-N400-K400-R400,-3))</f>
        <v/>
      </c>
      <c r="Y400" s="18">
        <f>IF(W400&lt;=0,0,ROUNDDOWN((W400*LOOKUP(W400,{0,1950001,3300001,6950001,9000001,18000001,40000001},{0.05,0.1,0.2,0.23,0.33,0.4,0.45})-LOOKUP(W400,{0,1950001,3300001,6950001,9000001,18000001,40000001},{0,97500,427500,636000,1536000,2796000,4796000}))*1.021,-2))</f>
        <v/>
      </c>
      <c r="Z400" s="18">
        <f>IF(X400&lt;=0,0,ROUNDDOWN((X400*LOOKUP(X400,{0,1950001,3300001,6950001,9000001,18000001,40000001},{0.05,0.1,0.2,0.23,0.33,0.4,0.45})-LOOKUP(X400,{0,1950001,3300001,6950001,9000001,18000001,40000001},{0,97500,427500,636000,1536000,2796000,4796000}))*1.021,-2))</f>
        <v/>
      </c>
      <c r="AA400" s="18">
        <f>MAX(0,ROUNDDOWN(M400-J400-430000-L400-0,-3))</f>
        <v/>
      </c>
      <c r="AB400" s="18">
        <f>MAX(0,ROUNDDOWN(M400-J400-430000-L400-V400,-3))</f>
        <v/>
      </c>
      <c r="AC400" s="18">
        <f>IF(M400&lt;=450000,0,MAX(0,ROUNDDOWN(AA400*0.06-MIN(50000,AA400)*0.03,-2))+MAX(0,ROUNDDOWN(AA400*0.04-MIN(50000,AA400)*0.02,-2)))</f>
        <v/>
      </c>
      <c r="AD400" s="18">
        <f>IF(M400&lt;=450000,0,MAX(0,ROUNDDOWN(AB400*0.06-MIN(50000,AB400)*0.03,-2))+MAX(0,ROUNDDOWN(AB400*0.04-MIN(50000,AB400)*0.02,-2)))</f>
        <v/>
      </c>
      <c r="AE400" s="18">
        <f>Y400-Z400</f>
        <v/>
      </c>
      <c r="AF400" s="18">
        <f>AC400-AD400</f>
        <v/>
      </c>
      <c r="AG400" s="18">
        <f>AE400+AF400</f>
        <v/>
      </c>
      <c r="AH400" s="20">
        <f>IF(W400&lt;=0,0,LOOKUP(W400,{0,1950001,3300001,6950001,9000001,18000001,40000001},{0.05,0.1,0.2,0.23,0.33,0.4,0.45}))</f>
        <v/>
      </c>
    </row>
    <row r="401">
      <c r="A401" t="inlineStr">
        <is>
          <t>1万円刻み 特例あり一般12万円</t>
        </is>
      </c>
      <c r="B401" s="18">
        <f>'4_1万円刻み'!$A$107</f>
        <v/>
      </c>
      <c r="C401" s="19" t="n">
        <v>2026</v>
      </c>
      <c r="D401" t="inlineStr">
        <is>
          <t>はい</t>
        </is>
      </c>
      <c r="E401" s="18" t="n">
        <v>120000</v>
      </c>
      <c r="F401" s="18" t="n">
        <v>0</v>
      </c>
      <c r="G401" s="18" t="n">
        <v>0</v>
      </c>
      <c r="H401" s="18" t="n">
        <v>0</v>
      </c>
      <c r="I401" s="18" t="n">
        <v>0</v>
      </c>
      <c r="J401" s="18">
        <f>ROUND(MIN(B401/12,650000)*12*0.0915+MIN(B401/12,1390000)*12*(0.0504+0)+B401*0.005,0)</f>
        <v/>
      </c>
      <c r="K401" s="18" t="n">
        <v>0</v>
      </c>
      <c r="L401" s="18" t="n">
        <v>0</v>
      </c>
      <c r="M401" s="18">
        <f>ROUND(IF(C401&gt;=2026,IF(B401&lt;741000,0,IF(B401&lt;2191000,B401-740000,IF(B401&lt;2193000,1451000,IF(B401&lt;2196000,1453000,IF(B401&lt;2200000,1456000,IF(B401&lt;3600000,ROUNDDOWN(B401/4,-3)*2.8-80000,IF(B401&lt;6600000,ROUNDDOWN(B401/4,-3)*3.2-440000,IF(B401&lt;8500000,ROUNDDOWN(B401*0.9,0)-1100000,B401-1950000)))))))),IF(B401&lt;651000,0,IF(B401&lt;1900000,B401-650000,IF(B401&lt;3600000,ROUNDDOWN(B401/4,-3)*2.8-80000,IF(B401&lt;6600000,ROUNDDOWN(B401/4,-3)*3.2-440000,IF(B401&lt;8500000,ROUNDDOWN(B401*0.9,0)-1100000,B401-1950000)))))),0)</f>
        <v/>
      </c>
      <c r="N401" s="18">
        <f>IF(M401&gt;23500000,NA(),IF(C401&gt;=2026,IF(M401&lt;=4890000,1040000,IF(M401&lt;=6550000,670000,620000)),IF(M401&lt;=1320000,950000,IF(M401&lt;=3360000,880000,IF(M401&lt;=4890000,680000,IF(M401&lt;=6550000,630000,580000))))))</f>
        <v/>
      </c>
      <c r="O401" s="18">
        <f>IF(F401&lt;=0,IF(AND(D401="はい",C401&gt;=2026,C401&lt;=2027),IF(E401&lt;=0,0,IF(E401&lt;=30000,E401,IF(E401&lt;=60000,ROUNDUP(E401/2,0)+15000,IF(E401&lt;=120000,ROUNDUP(E401/4,0)+30000,60000)))),IF(E401&lt;=0,0,IF(E401&lt;=20000,E401,IF(E401&lt;=40000,ROUNDUP(E401/2,0)+10000,IF(E401&lt;=80000,ROUNDUP(E401/4,0)+20000,40000))))),IF(E401&lt;=0,IF(F401&lt;=0,0,IF(F401&lt;=25000,F401,IF(F401&lt;=50000,ROUNDUP(F401/2,0)+12500,IF(F401&lt;=100000,ROUNDUP(F401/4,0)+25000,50000)))),MAX(IF(F401&lt;=0,0,IF(F401&lt;=25000,F401,IF(F401&lt;=50000,ROUNDUP(F401/2,0)+12500,IF(F401&lt;=100000,ROUNDUP(F401/4,0)+25000,50000)))),MIN(IF(AND(D401="はい",C401&gt;=2026,C401&lt;=2027),IF(E401&lt;=0,0,IF(E401&lt;=30000,E401,IF(E401&lt;=60000,ROUNDUP(E401/2,0)+15000,IF(E401&lt;=120000,ROUNDUP(E401/4,0)+30000,60000)))),IF(E401&lt;=0,0,IF(E401&lt;=20000,E401,IF(E401&lt;=40000,ROUNDUP(E401/2,0)+10000,IF(E401&lt;=80000,ROUNDUP(E401/4,0)+20000,40000)))))+IF(F401&lt;=0,0,IF(F401&lt;=25000,F401,IF(F401&lt;=50000,ROUNDUP(F401/2,0)+12500,IF(F401&lt;=100000,ROUNDUP(F401/4,0)+25000,50000)))),IF(AND(D401="はい",C401&gt;=2026,C401&lt;=2027),60000,40000)))))</f>
        <v/>
      </c>
      <c r="P401" s="18">
        <f>IF(G401&lt;=0,0,IF(G401&lt;=20000,G401,IF(G401&lt;=40000,ROUNDUP(G401/2,0)+10000,IF(G401&lt;=80000,ROUNDUP(G401/4,0)+20000,40000))))</f>
        <v/>
      </c>
      <c r="Q401" s="18">
        <f>IF(I401&lt;=0,IF(H401&lt;=0,0,IF(H401&lt;=20000,H401,IF(H401&lt;=40000,ROUNDUP(H401/2,0)+10000,IF(H401&lt;=80000,ROUNDUP(H401/4,0)+20000,40000)))),IF(H401&lt;=0,IF(I401&lt;=0,0,IF(I401&lt;=25000,I401,IF(I401&lt;=50000,ROUNDUP(I401/2,0)+12500,IF(I401&lt;=100000,ROUNDUP(I401/4,0)+25000,50000)))),MAX(IF(I401&lt;=0,0,IF(I401&lt;=25000,I401,IF(I401&lt;=50000,ROUNDUP(I401/2,0)+12500,IF(I401&lt;=100000,ROUNDUP(I401/4,0)+25000,50000)))),MIN(IF(H401&lt;=0,0,IF(H401&lt;=20000,H401,IF(H401&lt;=40000,ROUNDUP(H401/2,0)+10000,IF(H401&lt;=80000,ROUNDUP(H401/4,0)+20000,40000))))+IF(I401&lt;=0,0,IF(I401&lt;=25000,I401,IF(I401&lt;=50000,ROUNDUP(I401/2,0)+12500,IF(I401&lt;=100000,ROUNDUP(I401/4,0)+25000,50000)))),40000))))</f>
        <v/>
      </c>
      <c r="R401" s="18">
        <f>MIN(120000,O401+P401+Q401)</f>
        <v/>
      </c>
      <c r="S401" s="18">
        <f>IF(F401&lt;=0,IF(E401&lt;=0,0,IF(E401&lt;=12000,E401,IF(E401&lt;=32000,ROUNDUP(E401/2,0)+6000,IF(E401&lt;=56000,ROUNDUP(E401/4,0)+14000,28000)))),IF(E401&lt;=0,IF(F401&lt;=0,0,IF(F401&lt;=15000,F401,IF(F401&lt;=40000,ROUNDUP(F401/2,0)+7500,IF(F401&lt;=70000,ROUNDUP(F401/4,0)+17500,35000)))),MAX(IF(F401&lt;=0,0,IF(F401&lt;=15000,F401,IF(F401&lt;=40000,ROUNDUP(F401/2,0)+7500,IF(F401&lt;=70000,ROUNDUP(F401/4,0)+17500,35000)))),MIN(IF(E401&lt;=0,0,IF(E401&lt;=12000,E401,IF(E401&lt;=32000,ROUNDUP(E401/2,0)+6000,IF(E401&lt;=56000,ROUNDUP(E401/4,0)+14000,28000))))+IF(F401&lt;=0,0,IF(F401&lt;=15000,F401,IF(F401&lt;=40000,ROUNDUP(F401/2,0)+7500,IF(F401&lt;=70000,ROUNDUP(F401/4,0)+17500,35000)))),28000))))</f>
        <v/>
      </c>
      <c r="T401" s="18">
        <f>IF(G401&lt;=0,0,IF(G401&lt;=12000,G401,IF(G401&lt;=32000,ROUNDUP(G401/2,0)+6000,IF(G401&lt;=56000,ROUNDUP(G401/4,0)+14000,28000))))</f>
        <v/>
      </c>
      <c r="U401" s="18">
        <f>IF(I401&lt;=0,IF(H401&lt;=0,0,IF(H401&lt;=12000,H401,IF(H401&lt;=32000,ROUNDUP(H401/2,0)+6000,IF(H401&lt;=56000,ROUNDUP(H401/4,0)+14000,28000)))),IF(H401&lt;=0,IF(I401&lt;=0,0,IF(I401&lt;=15000,I401,IF(I401&lt;=40000,ROUNDUP(I401/2,0)+7500,IF(I401&lt;=70000,ROUNDUP(I401/4,0)+17500,35000)))),MAX(IF(I401&lt;=0,0,IF(I401&lt;=15000,I401,IF(I401&lt;=40000,ROUNDUP(I401/2,0)+7500,IF(I401&lt;=70000,ROUNDUP(I401/4,0)+17500,35000)))),MIN(IF(H401&lt;=0,0,IF(H401&lt;=12000,H401,IF(H401&lt;=32000,ROUNDUP(H401/2,0)+6000,IF(H401&lt;=56000,ROUNDUP(H401/4,0)+14000,28000))))+IF(I401&lt;=0,0,IF(I401&lt;=15000,I401,IF(I401&lt;=40000,ROUNDUP(I401/2,0)+7500,IF(I401&lt;=70000,ROUNDUP(I401/4,0)+17500,35000)))),28000))))</f>
        <v/>
      </c>
      <c r="V401" s="18">
        <f>MIN(70000,S401+T401+U401)</f>
        <v/>
      </c>
      <c r="W401" s="18">
        <f>MAX(0,ROUNDDOWN(M401-J401-N401-K401-0,-3))</f>
        <v/>
      </c>
      <c r="X401" s="18">
        <f>MAX(0,ROUNDDOWN(M401-J401-N401-K401-R401,-3))</f>
        <v/>
      </c>
      <c r="Y401" s="18">
        <f>IF(W401&lt;=0,0,ROUNDDOWN((W401*LOOKUP(W401,{0,1950001,3300001,6950001,9000001,18000001,40000001},{0.05,0.1,0.2,0.23,0.33,0.4,0.45})-LOOKUP(W401,{0,1950001,3300001,6950001,9000001,18000001,40000001},{0,97500,427500,636000,1536000,2796000,4796000}))*1.021,-2))</f>
        <v/>
      </c>
      <c r="Z401" s="18">
        <f>IF(X401&lt;=0,0,ROUNDDOWN((X401*LOOKUP(X401,{0,1950001,3300001,6950001,9000001,18000001,40000001},{0.05,0.1,0.2,0.23,0.33,0.4,0.45})-LOOKUP(X401,{0,1950001,3300001,6950001,9000001,18000001,40000001},{0,97500,427500,636000,1536000,2796000,4796000}))*1.021,-2))</f>
        <v/>
      </c>
      <c r="AA401" s="18">
        <f>MAX(0,ROUNDDOWN(M401-J401-430000-L401-0,-3))</f>
        <v/>
      </c>
      <c r="AB401" s="18">
        <f>MAX(0,ROUNDDOWN(M401-J401-430000-L401-V401,-3))</f>
        <v/>
      </c>
      <c r="AC401" s="18">
        <f>IF(M401&lt;=450000,0,MAX(0,ROUNDDOWN(AA401*0.06-MIN(50000,AA401)*0.03,-2))+MAX(0,ROUNDDOWN(AA401*0.04-MIN(50000,AA401)*0.02,-2)))</f>
        <v/>
      </c>
      <c r="AD401" s="18">
        <f>IF(M401&lt;=450000,0,MAX(0,ROUNDDOWN(AB401*0.06-MIN(50000,AB401)*0.03,-2))+MAX(0,ROUNDDOWN(AB401*0.04-MIN(50000,AB401)*0.02,-2)))</f>
        <v/>
      </c>
      <c r="AE401" s="18">
        <f>Y401-Z401</f>
        <v/>
      </c>
      <c r="AF401" s="18">
        <f>AC401-AD401</f>
        <v/>
      </c>
      <c r="AG401" s="18">
        <f>AE401+AF401</f>
        <v/>
      </c>
      <c r="AH401" s="20">
        <f>IF(W401&lt;=0,0,LOOKUP(W401,{0,1950001,3300001,6950001,9000001,18000001,40000001},{0.05,0.1,0.2,0.23,0.33,0.4,0.45}))</f>
        <v/>
      </c>
    </row>
    <row r="402">
      <c r="A402" t="inlineStr">
        <is>
          <t>1万円刻み 3区分8万円ずつ</t>
        </is>
      </c>
      <c r="B402" s="18">
        <f>'4_1万円刻み'!$A$108</f>
        <v/>
      </c>
      <c r="C402" s="19" t="n">
        <v>2026</v>
      </c>
      <c r="D402" t="inlineStr">
        <is>
          <t>いいえ</t>
        </is>
      </c>
      <c r="E402" s="18" t="n">
        <v>80000</v>
      </c>
      <c r="F402" s="18" t="n">
        <v>0</v>
      </c>
      <c r="G402" s="18" t="n">
        <v>80000</v>
      </c>
      <c r="H402" s="18" t="n">
        <v>80000</v>
      </c>
      <c r="I402" s="18" t="n">
        <v>0</v>
      </c>
      <c r="J402" s="18">
        <f>ROUND(MIN(B402/12,650000)*12*0.0915+MIN(B402/12,1390000)*12*(0.0504+0)+B402*0.005,0)</f>
        <v/>
      </c>
      <c r="K402" s="18" t="n">
        <v>0</v>
      </c>
      <c r="L402" s="18" t="n">
        <v>0</v>
      </c>
      <c r="M402" s="18">
        <f>ROUND(IF(C402&gt;=2026,IF(B402&lt;741000,0,IF(B402&lt;2191000,B402-740000,IF(B402&lt;2193000,1451000,IF(B402&lt;2196000,1453000,IF(B402&lt;2200000,1456000,IF(B402&lt;3600000,ROUNDDOWN(B402/4,-3)*2.8-80000,IF(B402&lt;6600000,ROUNDDOWN(B402/4,-3)*3.2-440000,IF(B402&lt;8500000,ROUNDDOWN(B402*0.9,0)-1100000,B402-1950000)))))))),IF(B402&lt;651000,0,IF(B402&lt;1900000,B402-650000,IF(B402&lt;3600000,ROUNDDOWN(B402/4,-3)*2.8-80000,IF(B402&lt;6600000,ROUNDDOWN(B402/4,-3)*3.2-440000,IF(B402&lt;8500000,ROUNDDOWN(B402*0.9,0)-1100000,B402-1950000)))))),0)</f>
        <v/>
      </c>
      <c r="N402" s="18">
        <f>IF(M402&gt;23500000,NA(),IF(C402&gt;=2026,IF(M402&lt;=4890000,1040000,IF(M402&lt;=6550000,670000,620000)),IF(M402&lt;=1320000,950000,IF(M402&lt;=3360000,880000,IF(M402&lt;=4890000,680000,IF(M402&lt;=6550000,630000,580000))))))</f>
        <v/>
      </c>
      <c r="O402" s="18">
        <f>IF(F402&lt;=0,IF(AND(D402="はい",C402&gt;=2026,C402&lt;=2027),IF(E402&lt;=0,0,IF(E402&lt;=30000,E402,IF(E402&lt;=60000,ROUNDUP(E402/2,0)+15000,IF(E402&lt;=120000,ROUNDUP(E402/4,0)+30000,60000)))),IF(E402&lt;=0,0,IF(E402&lt;=20000,E402,IF(E402&lt;=40000,ROUNDUP(E402/2,0)+10000,IF(E402&lt;=80000,ROUNDUP(E402/4,0)+20000,40000))))),IF(E402&lt;=0,IF(F402&lt;=0,0,IF(F402&lt;=25000,F402,IF(F402&lt;=50000,ROUNDUP(F402/2,0)+12500,IF(F402&lt;=100000,ROUNDUP(F402/4,0)+25000,50000)))),MAX(IF(F402&lt;=0,0,IF(F402&lt;=25000,F402,IF(F402&lt;=50000,ROUNDUP(F402/2,0)+12500,IF(F402&lt;=100000,ROUNDUP(F402/4,0)+25000,50000)))),MIN(IF(AND(D402="はい",C402&gt;=2026,C402&lt;=2027),IF(E402&lt;=0,0,IF(E402&lt;=30000,E402,IF(E402&lt;=60000,ROUNDUP(E402/2,0)+15000,IF(E402&lt;=120000,ROUNDUP(E402/4,0)+30000,60000)))),IF(E402&lt;=0,0,IF(E402&lt;=20000,E402,IF(E402&lt;=40000,ROUNDUP(E402/2,0)+10000,IF(E402&lt;=80000,ROUNDUP(E402/4,0)+20000,40000)))))+IF(F402&lt;=0,0,IF(F402&lt;=25000,F402,IF(F402&lt;=50000,ROUNDUP(F402/2,0)+12500,IF(F402&lt;=100000,ROUNDUP(F402/4,0)+25000,50000)))),IF(AND(D402="はい",C402&gt;=2026,C402&lt;=2027),60000,40000)))))</f>
        <v/>
      </c>
      <c r="P402" s="18">
        <f>IF(G402&lt;=0,0,IF(G402&lt;=20000,G402,IF(G402&lt;=40000,ROUNDUP(G402/2,0)+10000,IF(G402&lt;=80000,ROUNDUP(G402/4,0)+20000,40000))))</f>
        <v/>
      </c>
      <c r="Q402" s="18">
        <f>IF(I402&lt;=0,IF(H402&lt;=0,0,IF(H402&lt;=20000,H402,IF(H402&lt;=40000,ROUNDUP(H402/2,0)+10000,IF(H402&lt;=80000,ROUNDUP(H402/4,0)+20000,40000)))),IF(H402&lt;=0,IF(I402&lt;=0,0,IF(I402&lt;=25000,I402,IF(I402&lt;=50000,ROUNDUP(I402/2,0)+12500,IF(I402&lt;=100000,ROUNDUP(I402/4,0)+25000,50000)))),MAX(IF(I402&lt;=0,0,IF(I402&lt;=25000,I402,IF(I402&lt;=50000,ROUNDUP(I402/2,0)+12500,IF(I402&lt;=100000,ROUNDUP(I402/4,0)+25000,50000)))),MIN(IF(H402&lt;=0,0,IF(H402&lt;=20000,H402,IF(H402&lt;=40000,ROUNDUP(H402/2,0)+10000,IF(H402&lt;=80000,ROUNDUP(H402/4,0)+20000,40000))))+IF(I402&lt;=0,0,IF(I402&lt;=25000,I402,IF(I402&lt;=50000,ROUNDUP(I402/2,0)+12500,IF(I402&lt;=100000,ROUNDUP(I402/4,0)+25000,50000)))),40000))))</f>
        <v/>
      </c>
      <c r="R402" s="18">
        <f>MIN(120000,O402+P402+Q402)</f>
        <v/>
      </c>
      <c r="S402" s="18">
        <f>IF(F402&lt;=0,IF(E402&lt;=0,0,IF(E402&lt;=12000,E402,IF(E402&lt;=32000,ROUNDUP(E402/2,0)+6000,IF(E402&lt;=56000,ROUNDUP(E402/4,0)+14000,28000)))),IF(E402&lt;=0,IF(F402&lt;=0,0,IF(F402&lt;=15000,F402,IF(F402&lt;=40000,ROUNDUP(F402/2,0)+7500,IF(F402&lt;=70000,ROUNDUP(F402/4,0)+17500,35000)))),MAX(IF(F402&lt;=0,0,IF(F402&lt;=15000,F402,IF(F402&lt;=40000,ROUNDUP(F402/2,0)+7500,IF(F402&lt;=70000,ROUNDUP(F402/4,0)+17500,35000)))),MIN(IF(E402&lt;=0,0,IF(E402&lt;=12000,E402,IF(E402&lt;=32000,ROUNDUP(E402/2,0)+6000,IF(E402&lt;=56000,ROUNDUP(E402/4,0)+14000,28000))))+IF(F402&lt;=0,0,IF(F402&lt;=15000,F402,IF(F402&lt;=40000,ROUNDUP(F402/2,0)+7500,IF(F402&lt;=70000,ROUNDUP(F402/4,0)+17500,35000)))),28000))))</f>
        <v/>
      </c>
      <c r="T402" s="18">
        <f>IF(G402&lt;=0,0,IF(G402&lt;=12000,G402,IF(G402&lt;=32000,ROUNDUP(G402/2,0)+6000,IF(G402&lt;=56000,ROUNDUP(G402/4,0)+14000,28000))))</f>
        <v/>
      </c>
      <c r="U402" s="18">
        <f>IF(I402&lt;=0,IF(H402&lt;=0,0,IF(H402&lt;=12000,H402,IF(H402&lt;=32000,ROUNDUP(H402/2,0)+6000,IF(H402&lt;=56000,ROUNDUP(H402/4,0)+14000,28000)))),IF(H402&lt;=0,IF(I402&lt;=0,0,IF(I402&lt;=15000,I402,IF(I402&lt;=40000,ROUNDUP(I402/2,0)+7500,IF(I402&lt;=70000,ROUNDUP(I402/4,0)+17500,35000)))),MAX(IF(I402&lt;=0,0,IF(I402&lt;=15000,I402,IF(I402&lt;=40000,ROUNDUP(I402/2,0)+7500,IF(I402&lt;=70000,ROUNDUP(I402/4,0)+17500,35000)))),MIN(IF(H402&lt;=0,0,IF(H402&lt;=12000,H402,IF(H402&lt;=32000,ROUNDUP(H402/2,0)+6000,IF(H402&lt;=56000,ROUNDUP(H402/4,0)+14000,28000))))+IF(I402&lt;=0,0,IF(I402&lt;=15000,I402,IF(I402&lt;=40000,ROUNDUP(I402/2,0)+7500,IF(I402&lt;=70000,ROUNDUP(I402/4,0)+17500,35000)))),28000))))</f>
        <v/>
      </c>
      <c r="V402" s="18">
        <f>MIN(70000,S402+T402+U402)</f>
        <v/>
      </c>
      <c r="W402" s="18">
        <f>MAX(0,ROUNDDOWN(M402-J402-N402-K402-0,-3))</f>
        <v/>
      </c>
      <c r="X402" s="18">
        <f>MAX(0,ROUNDDOWN(M402-J402-N402-K402-R402,-3))</f>
        <v/>
      </c>
      <c r="Y402" s="18">
        <f>IF(W402&lt;=0,0,ROUNDDOWN((W402*LOOKUP(W402,{0,1950001,3300001,6950001,9000001,18000001,40000001},{0.05,0.1,0.2,0.23,0.33,0.4,0.45})-LOOKUP(W402,{0,1950001,3300001,6950001,9000001,18000001,40000001},{0,97500,427500,636000,1536000,2796000,4796000}))*1.021,-2))</f>
        <v/>
      </c>
      <c r="Z402" s="18">
        <f>IF(X402&lt;=0,0,ROUNDDOWN((X402*LOOKUP(X402,{0,1950001,3300001,6950001,9000001,18000001,40000001},{0.05,0.1,0.2,0.23,0.33,0.4,0.45})-LOOKUP(X402,{0,1950001,3300001,6950001,9000001,18000001,40000001},{0,97500,427500,636000,1536000,2796000,4796000}))*1.021,-2))</f>
        <v/>
      </c>
      <c r="AA402" s="18">
        <f>MAX(0,ROUNDDOWN(M402-J402-430000-L402-0,-3))</f>
        <v/>
      </c>
      <c r="AB402" s="18">
        <f>MAX(0,ROUNDDOWN(M402-J402-430000-L402-V402,-3))</f>
        <v/>
      </c>
      <c r="AC402" s="18">
        <f>IF(M402&lt;=450000,0,MAX(0,ROUNDDOWN(AA402*0.06-MIN(50000,AA402)*0.03,-2))+MAX(0,ROUNDDOWN(AA402*0.04-MIN(50000,AA402)*0.02,-2)))</f>
        <v/>
      </c>
      <c r="AD402" s="18">
        <f>IF(M402&lt;=450000,0,MAX(0,ROUNDDOWN(AB402*0.06-MIN(50000,AB402)*0.03,-2))+MAX(0,ROUNDDOWN(AB402*0.04-MIN(50000,AB402)*0.02,-2)))</f>
        <v/>
      </c>
      <c r="AE402" s="18">
        <f>Y402-Z402</f>
        <v/>
      </c>
      <c r="AF402" s="18">
        <f>AC402-AD402</f>
        <v/>
      </c>
      <c r="AG402" s="18">
        <f>AE402+AF402</f>
        <v/>
      </c>
      <c r="AH402" s="20">
        <f>IF(W402&lt;=0,0,LOOKUP(W402,{0,1950001,3300001,6950001,9000001,18000001,40000001},{0.05,0.1,0.2,0.23,0.33,0.4,0.45}))</f>
        <v/>
      </c>
    </row>
    <row r="403">
      <c r="A403" t="inlineStr">
        <is>
          <t>1万円刻み 一般8万円</t>
        </is>
      </c>
      <c r="B403" s="18">
        <f>'4_1万円刻み'!$A$108</f>
        <v/>
      </c>
      <c r="C403" s="19" t="n">
        <v>2026</v>
      </c>
      <c r="D403" t="inlineStr">
        <is>
          <t>いいえ</t>
        </is>
      </c>
      <c r="E403" s="18" t="n">
        <v>80000</v>
      </c>
      <c r="F403" s="18" t="n">
        <v>0</v>
      </c>
      <c r="G403" s="18" t="n">
        <v>0</v>
      </c>
      <c r="H403" s="18" t="n">
        <v>0</v>
      </c>
      <c r="I403" s="18" t="n">
        <v>0</v>
      </c>
      <c r="J403" s="18">
        <f>ROUND(MIN(B403/12,650000)*12*0.0915+MIN(B403/12,1390000)*12*(0.0504+0)+B403*0.005,0)</f>
        <v/>
      </c>
      <c r="K403" s="18" t="n">
        <v>0</v>
      </c>
      <c r="L403" s="18" t="n">
        <v>0</v>
      </c>
      <c r="M403" s="18">
        <f>ROUND(IF(C403&gt;=2026,IF(B403&lt;741000,0,IF(B403&lt;2191000,B403-740000,IF(B403&lt;2193000,1451000,IF(B403&lt;2196000,1453000,IF(B403&lt;2200000,1456000,IF(B403&lt;3600000,ROUNDDOWN(B403/4,-3)*2.8-80000,IF(B403&lt;6600000,ROUNDDOWN(B403/4,-3)*3.2-440000,IF(B403&lt;8500000,ROUNDDOWN(B403*0.9,0)-1100000,B403-1950000)))))))),IF(B403&lt;651000,0,IF(B403&lt;1900000,B403-650000,IF(B403&lt;3600000,ROUNDDOWN(B403/4,-3)*2.8-80000,IF(B403&lt;6600000,ROUNDDOWN(B403/4,-3)*3.2-440000,IF(B403&lt;8500000,ROUNDDOWN(B403*0.9,0)-1100000,B403-1950000)))))),0)</f>
        <v/>
      </c>
      <c r="N403" s="18">
        <f>IF(M403&gt;23500000,NA(),IF(C403&gt;=2026,IF(M403&lt;=4890000,1040000,IF(M403&lt;=6550000,670000,620000)),IF(M403&lt;=1320000,950000,IF(M403&lt;=3360000,880000,IF(M403&lt;=4890000,680000,IF(M403&lt;=6550000,630000,580000))))))</f>
        <v/>
      </c>
      <c r="O403" s="18">
        <f>IF(F403&lt;=0,IF(AND(D403="はい",C403&gt;=2026,C403&lt;=2027),IF(E403&lt;=0,0,IF(E403&lt;=30000,E403,IF(E403&lt;=60000,ROUNDUP(E403/2,0)+15000,IF(E403&lt;=120000,ROUNDUP(E403/4,0)+30000,60000)))),IF(E403&lt;=0,0,IF(E403&lt;=20000,E403,IF(E403&lt;=40000,ROUNDUP(E403/2,0)+10000,IF(E403&lt;=80000,ROUNDUP(E403/4,0)+20000,40000))))),IF(E403&lt;=0,IF(F403&lt;=0,0,IF(F403&lt;=25000,F403,IF(F403&lt;=50000,ROUNDUP(F403/2,0)+12500,IF(F403&lt;=100000,ROUNDUP(F403/4,0)+25000,50000)))),MAX(IF(F403&lt;=0,0,IF(F403&lt;=25000,F403,IF(F403&lt;=50000,ROUNDUP(F403/2,0)+12500,IF(F403&lt;=100000,ROUNDUP(F403/4,0)+25000,50000)))),MIN(IF(AND(D403="はい",C403&gt;=2026,C403&lt;=2027),IF(E403&lt;=0,0,IF(E403&lt;=30000,E403,IF(E403&lt;=60000,ROUNDUP(E403/2,0)+15000,IF(E403&lt;=120000,ROUNDUP(E403/4,0)+30000,60000)))),IF(E403&lt;=0,0,IF(E403&lt;=20000,E403,IF(E403&lt;=40000,ROUNDUP(E403/2,0)+10000,IF(E403&lt;=80000,ROUNDUP(E403/4,0)+20000,40000)))))+IF(F403&lt;=0,0,IF(F403&lt;=25000,F403,IF(F403&lt;=50000,ROUNDUP(F403/2,0)+12500,IF(F403&lt;=100000,ROUNDUP(F403/4,0)+25000,50000)))),IF(AND(D403="はい",C403&gt;=2026,C403&lt;=2027),60000,40000)))))</f>
        <v/>
      </c>
      <c r="P403" s="18">
        <f>IF(G403&lt;=0,0,IF(G403&lt;=20000,G403,IF(G403&lt;=40000,ROUNDUP(G403/2,0)+10000,IF(G403&lt;=80000,ROUNDUP(G403/4,0)+20000,40000))))</f>
        <v/>
      </c>
      <c r="Q403" s="18">
        <f>IF(I403&lt;=0,IF(H403&lt;=0,0,IF(H403&lt;=20000,H403,IF(H403&lt;=40000,ROUNDUP(H403/2,0)+10000,IF(H403&lt;=80000,ROUNDUP(H403/4,0)+20000,40000)))),IF(H403&lt;=0,IF(I403&lt;=0,0,IF(I403&lt;=25000,I403,IF(I403&lt;=50000,ROUNDUP(I403/2,0)+12500,IF(I403&lt;=100000,ROUNDUP(I403/4,0)+25000,50000)))),MAX(IF(I403&lt;=0,0,IF(I403&lt;=25000,I403,IF(I403&lt;=50000,ROUNDUP(I403/2,0)+12500,IF(I403&lt;=100000,ROUNDUP(I403/4,0)+25000,50000)))),MIN(IF(H403&lt;=0,0,IF(H403&lt;=20000,H403,IF(H403&lt;=40000,ROUNDUP(H403/2,0)+10000,IF(H403&lt;=80000,ROUNDUP(H403/4,0)+20000,40000))))+IF(I403&lt;=0,0,IF(I403&lt;=25000,I403,IF(I403&lt;=50000,ROUNDUP(I403/2,0)+12500,IF(I403&lt;=100000,ROUNDUP(I403/4,0)+25000,50000)))),40000))))</f>
        <v/>
      </c>
      <c r="R403" s="18">
        <f>MIN(120000,O403+P403+Q403)</f>
        <v/>
      </c>
      <c r="S403" s="18">
        <f>IF(F403&lt;=0,IF(E403&lt;=0,0,IF(E403&lt;=12000,E403,IF(E403&lt;=32000,ROUNDUP(E403/2,0)+6000,IF(E403&lt;=56000,ROUNDUP(E403/4,0)+14000,28000)))),IF(E403&lt;=0,IF(F403&lt;=0,0,IF(F403&lt;=15000,F403,IF(F403&lt;=40000,ROUNDUP(F403/2,0)+7500,IF(F403&lt;=70000,ROUNDUP(F403/4,0)+17500,35000)))),MAX(IF(F403&lt;=0,0,IF(F403&lt;=15000,F403,IF(F403&lt;=40000,ROUNDUP(F403/2,0)+7500,IF(F403&lt;=70000,ROUNDUP(F403/4,0)+17500,35000)))),MIN(IF(E403&lt;=0,0,IF(E403&lt;=12000,E403,IF(E403&lt;=32000,ROUNDUP(E403/2,0)+6000,IF(E403&lt;=56000,ROUNDUP(E403/4,0)+14000,28000))))+IF(F403&lt;=0,0,IF(F403&lt;=15000,F403,IF(F403&lt;=40000,ROUNDUP(F403/2,0)+7500,IF(F403&lt;=70000,ROUNDUP(F403/4,0)+17500,35000)))),28000))))</f>
        <v/>
      </c>
      <c r="T403" s="18">
        <f>IF(G403&lt;=0,0,IF(G403&lt;=12000,G403,IF(G403&lt;=32000,ROUNDUP(G403/2,0)+6000,IF(G403&lt;=56000,ROUNDUP(G403/4,0)+14000,28000))))</f>
        <v/>
      </c>
      <c r="U403" s="18">
        <f>IF(I403&lt;=0,IF(H403&lt;=0,0,IF(H403&lt;=12000,H403,IF(H403&lt;=32000,ROUNDUP(H403/2,0)+6000,IF(H403&lt;=56000,ROUNDUP(H403/4,0)+14000,28000)))),IF(H403&lt;=0,IF(I403&lt;=0,0,IF(I403&lt;=15000,I403,IF(I403&lt;=40000,ROUNDUP(I403/2,0)+7500,IF(I403&lt;=70000,ROUNDUP(I403/4,0)+17500,35000)))),MAX(IF(I403&lt;=0,0,IF(I403&lt;=15000,I403,IF(I403&lt;=40000,ROUNDUP(I403/2,0)+7500,IF(I403&lt;=70000,ROUNDUP(I403/4,0)+17500,35000)))),MIN(IF(H403&lt;=0,0,IF(H403&lt;=12000,H403,IF(H403&lt;=32000,ROUNDUP(H403/2,0)+6000,IF(H403&lt;=56000,ROUNDUP(H403/4,0)+14000,28000))))+IF(I403&lt;=0,0,IF(I403&lt;=15000,I403,IF(I403&lt;=40000,ROUNDUP(I403/2,0)+7500,IF(I403&lt;=70000,ROUNDUP(I403/4,0)+17500,35000)))),28000))))</f>
        <v/>
      </c>
      <c r="V403" s="18">
        <f>MIN(70000,S403+T403+U403)</f>
        <v/>
      </c>
      <c r="W403" s="18">
        <f>MAX(0,ROUNDDOWN(M403-J403-N403-K403-0,-3))</f>
        <v/>
      </c>
      <c r="X403" s="18">
        <f>MAX(0,ROUNDDOWN(M403-J403-N403-K403-R403,-3))</f>
        <v/>
      </c>
      <c r="Y403" s="18">
        <f>IF(W403&lt;=0,0,ROUNDDOWN((W403*LOOKUP(W403,{0,1950001,3300001,6950001,9000001,18000001,40000001},{0.05,0.1,0.2,0.23,0.33,0.4,0.45})-LOOKUP(W403,{0,1950001,3300001,6950001,9000001,18000001,40000001},{0,97500,427500,636000,1536000,2796000,4796000}))*1.021,-2))</f>
        <v/>
      </c>
      <c r="Z403" s="18">
        <f>IF(X403&lt;=0,0,ROUNDDOWN((X403*LOOKUP(X403,{0,1950001,3300001,6950001,9000001,18000001,40000001},{0.05,0.1,0.2,0.23,0.33,0.4,0.45})-LOOKUP(X403,{0,1950001,3300001,6950001,9000001,18000001,40000001},{0,97500,427500,636000,1536000,2796000,4796000}))*1.021,-2))</f>
        <v/>
      </c>
      <c r="AA403" s="18">
        <f>MAX(0,ROUNDDOWN(M403-J403-430000-L403-0,-3))</f>
        <v/>
      </c>
      <c r="AB403" s="18">
        <f>MAX(0,ROUNDDOWN(M403-J403-430000-L403-V403,-3))</f>
        <v/>
      </c>
      <c r="AC403" s="18">
        <f>IF(M403&lt;=450000,0,MAX(0,ROUNDDOWN(AA403*0.06-MIN(50000,AA403)*0.03,-2))+MAX(0,ROUNDDOWN(AA403*0.04-MIN(50000,AA403)*0.02,-2)))</f>
        <v/>
      </c>
      <c r="AD403" s="18">
        <f>IF(M403&lt;=450000,0,MAX(0,ROUNDDOWN(AB403*0.06-MIN(50000,AB403)*0.03,-2))+MAX(0,ROUNDDOWN(AB403*0.04-MIN(50000,AB403)*0.02,-2)))</f>
        <v/>
      </c>
      <c r="AE403" s="18">
        <f>Y403-Z403</f>
        <v/>
      </c>
      <c r="AF403" s="18">
        <f>AC403-AD403</f>
        <v/>
      </c>
      <c r="AG403" s="18">
        <f>AE403+AF403</f>
        <v/>
      </c>
      <c r="AH403" s="20">
        <f>IF(W403&lt;=0,0,LOOKUP(W403,{0,1950001,3300001,6950001,9000001,18000001,40000001},{0.05,0.1,0.2,0.23,0.33,0.4,0.45}))</f>
        <v/>
      </c>
    </row>
    <row r="404">
      <c r="A404" t="inlineStr">
        <is>
          <t>1万円刻み 特例あり一般12万円</t>
        </is>
      </c>
      <c r="B404" s="18">
        <f>'4_1万円刻み'!$A$108</f>
        <v/>
      </c>
      <c r="C404" s="19" t="n">
        <v>2026</v>
      </c>
      <c r="D404" t="inlineStr">
        <is>
          <t>はい</t>
        </is>
      </c>
      <c r="E404" s="18" t="n">
        <v>120000</v>
      </c>
      <c r="F404" s="18" t="n">
        <v>0</v>
      </c>
      <c r="G404" s="18" t="n">
        <v>0</v>
      </c>
      <c r="H404" s="18" t="n">
        <v>0</v>
      </c>
      <c r="I404" s="18" t="n">
        <v>0</v>
      </c>
      <c r="J404" s="18">
        <f>ROUND(MIN(B404/12,650000)*12*0.0915+MIN(B404/12,1390000)*12*(0.0504+0)+B404*0.005,0)</f>
        <v/>
      </c>
      <c r="K404" s="18" t="n">
        <v>0</v>
      </c>
      <c r="L404" s="18" t="n">
        <v>0</v>
      </c>
      <c r="M404" s="18">
        <f>ROUND(IF(C404&gt;=2026,IF(B404&lt;741000,0,IF(B404&lt;2191000,B404-740000,IF(B404&lt;2193000,1451000,IF(B404&lt;2196000,1453000,IF(B404&lt;2200000,1456000,IF(B404&lt;3600000,ROUNDDOWN(B404/4,-3)*2.8-80000,IF(B404&lt;6600000,ROUNDDOWN(B404/4,-3)*3.2-440000,IF(B404&lt;8500000,ROUNDDOWN(B404*0.9,0)-1100000,B404-1950000)))))))),IF(B404&lt;651000,0,IF(B404&lt;1900000,B404-650000,IF(B404&lt;3600000,ROUNDDOWN(B404/4,-3)*2.8-80000,IF(B404&lt;6600000,ROUNDDOWN(B404/4,-3)*3.2-440000,IF(B404&lt;8500000,ROUNDDOWN(B404*0.9,0)-1100000,B404-1950000)))))),0)</f>
        <v/>
      </c>
      <c r="N404" s="18">
        <f>IF(M404&gt;23500000,NA(),IF(C404&gt;=2026,IF(M404&lt;=4890000,1040000,IF(M404&lt;=6550000,670000,620000)),IF(M404&lt;=1320000,950000,IF(M404&lt;=3360000,880000,IF(M404&lt;=4890000,680000,IF(M404&lt;=6550000,630000,580000))))))</f>
        <v/>
      </c>
      <c r="O404" s="18">
        <f>IF(F404&lt;=0,IF(AND(D404="はい",C404&gt;=2026,C404&lt;=2027),IF(E404&lt;=0,0,IF(E404&lt;=30000,E404,IF(E404&lt;=60000,ROUNDUP(E404/2,0)+15000,IF(E404&lt;=120000,ROUNDUP(E404/4,0)+30000,60000)))),IF(E404&lt;=0,0,IF(E404&lt;=20000,E404,IF(E404&lt;=40000,ROUNDUP(E404/2,0)+10000,IF(E404&lt;=80000,ROUNDUP(E404/4,0)+20000,40000))))),IF(E404&lt;=0,IF(F404&lt;=0,0,IF(F404&lt;=25000,F404,IF(F404&lt;=50000,ROUNDUP(F404/2,0)+12500,IF(F404&lt;=100000,ROUNDUP(F404/4,0)+25000,50000)))),MAX(IF(F404&lt;=0,0,IF(F404&lt;=25000,F404,IF(F404&lt;=50000,ROUNDUP(F404/2,0)+12500,IF(F404&lt;=100000,ROUNDUP(F404/4,0)+25000,50000)))),MIN(IF(AND(D404="はい",C404&gt;=2026,C404&lt;=2027),IF(E404&lt;=0,0,IF(E404&lt;=30000,E404,IF(E404&lt;=60000,ROUNDUP(E404/2,0)+15000,IF(E404&lt;=120000,ROUNDUP(E404/4,0)+30000,60000)))),IF(E404&lt;=0,0,IF(E404&lt;=20000,E404,IF(E404&lt;=40000,ROUNDUP(E404/2,0)+10000,IF(E404&lt;=80000,ROUNDUP(E404/4,0)+20000,40000)))))+IF(F404&lt;=0,0,IF(F404&lt;=25000,F404,IF(F404&lt;=50000,ROUNDUP(F404/2,0)+12500,IF(F404&lt;=100000,ROUNDUP(F404/4,0)+25000,50000)))),IF(AND(D404="はい",C404&gt;=2026,C404&lt;=2027),60000,40000)))))</f>
        <v/>
      </c>
      <c r="P404" s="18">
        <f>IF(G404&lt;=0,0,IF(G404&lt;=20000,G404,IF(G404&lt;=40000,ROUNDUP(G404/2,0)+10000,IF(G404&lt;=80000,ROUNDUP(G404/4,0)+20000,40000))))</f>
        <v/>
      </c>
      <c r="Q404" s="18">
        <f>IF(I404&lt;=0,IF(H404&lt;=0,0,IF(H404&lt;=20000,H404,IF(H404&lt;=40000,ROUNDUP(H404/2,0)+10000,IF(H404&lt;=80000,ROUNDUP(H404/4,0)+20000,40000)))),IF(H404&lt;=0,IF(I404&lt;=0,0,IF(I404&lt;=25000,I404,IF(I404&lt;=50000,ROUNDUP(I404/2,0)+12500,IF(I404&lt;=100000,ROUNDUP(I404/4,0)+25000,50000)))),MAX(IF(I404&lt;=0,0,IF(I404&lt;=25000,I404,IF(I404&lt;=50000,ROUNDUP(I404/2,0)+12500,IF(I404&lt;=100000,ROUNDUP(I404/4,0)+25000,50000)))),MIN(IF(H404&lt;=0,0,IF(H404&lt;=20000,H404,IF(H404&lt;=40000,ROUNDUP(H404/2,0)+10000,IF(H404&lt;=80000,ROUNDUP(H404/4,0)+20000,40000))))+IF(I404&lt;=0,0,IF(I404&lt;=25000,I404,IF(I404&lt;=50000,ROUNDUP(I404/2,0)+12500,IF(I404&lt;=100000,ROUNDUP(I404/4,0)+25000,50000)))),40000))))</f>
        <v/>
      </c>
      <c r="R404" s="18">
        <f>MIN(120000,O404+P404+Q404)</f>
        <v/>
      </c>
      <c r="S404" s="18">
        <f>IF(F404&lt;=0,IF(E404&lt;=0,0,IF(E404&lt;=12000,E404,IF(E404&lt;=32000,ROUNDUP(E404/2,0)+6000,IF(E404&lt;=56000,ROUNDUP(E404/4,0)+14000,28000)))),IF(E404&lt;=0,IF(F404&lt;=0,0,IF(F404&lt;=15000,F404,IF(F404&lt;=40000,ROUNDUP(F404/2,0)+7500,IF(F404&lt;=70000,ROUNDUP(F404/4,0)+17500,35000)))),MAX(IF(F404&lt;=0,0,IF(F404&lt;=15000,F404,IF(F404&lt;=40000,ROUNDUP(F404/2,0)+7500,IF(F404&lt;=70000,ROUNDUP(F404/4,0)+17500,35000)))),MIN(IF(E404&lt;=0,0,IF(E404&lt;=12000,E404,IF(E404&lt;=32000,ROUNDUP(E404/2,0)+6000,IF(E404&lt;=56000,ROUNDUP(E404/4,0)+14000,28000))))+IF(F404&lt;=0,0,IF(F404&lt;=15000,F404,IF(F404&lt;=40000,ROUNDUP(F404/2,0)+7500,IF(F404&lt;=70000,ROUNDUP(F404/4,0)+17500,35000)))),28000))))</f>
        <v/>
      </c>
      <c r="T404" s="18">
        <f>IF(G404&lt;=0,0,IF(G404&lt;=12000,G404,IF(G404&lt;=32000,ROUNDUP(G404/2,0)+6000,IF(G404&lt;=56000,ROUNDUP(G404/4,0)+14000,28000))))</f>
        <v/>
      </c>
      <c r="U404" s="18">
        <f>IF(I404&lt;=0,IF(H404&lt;=0,0,IF(H404&lt;=12000,H404,IF(H404&lt;=32000,ROUNDUP(H404/2,0)+6000,IF(H404&lt;=56000,ROUNDUP(H404/4,0)+14000,28000)))),IF(H404&lt;=0,IF(I404&lt;=0,0,IF(I404&lt;=15000,I404,IF(I404&lt;=40000,ROUNDUP(I404/2,0)+7500,IF(I404&lt;=70000,ROUNDUP(I404/4,0)+17500,35000)))),MAX(IF(I404&lt;=0,0,IF(I404&lt;=15000,I404,IF(I404&lt;=40000,ROUNDUP(I404/2,0)+7500,IF(I404&lt;=70000,ROUNDUP(I404/4,0)+17500,35000)))),MIN(IF(H404&lt;=0,0,IF(H404&lt;=12000,H404,IF(H404&lt;=32000,ROUNDUP(H404/2,0)+6000,IF(H404&lt;=56000,ROUNDUP(H404/4,0)+14000,28000))))+IF(I404&lt;=0,0,IF(I404&lt;=15000,I404,IF(I404&lt;=40000,ROUNDUP(I404/2,0)+7500,IF(I404&lt;=70000,ROUNDUP(I404/4,0)+17500,35000)))),28000))))</f>
        <v/>
      </c>
      <c r="V404" s="18">
        <f>MIN(70000,S404+T404+U404)</f>
        <v/>
      </c>
      <c r="W404" s="18">
        <f>MAX(0,ROUNDDOWN(M404-J404-N404-K404-0,-3))</f>
        <v/>
      </c>
      <c r="X404" s="18">
        <f>MAX(0,ROUNDDOWN(M404-J404-N404-K404-R404,-3))</f>
        <v/>
      </c>
      <c r="Y404" s="18">
        <f>IF(W404&lt;=0,0,ROUNDDOWN((W404*LOOKUP(W404,{0,1950001,3300001,6950001,9000001,18000001,40000001},{0.05,0.1,0.2,0.23,0.33,0.4,0.45})-LOOKUP(W404,{0,1950001,3300001,6950001,9000001,18000001,40000001},{0,97500,427500,636000,1536000,2796000,4796000}))*1.021,-2))</f>
        <v/>
      </c>
      <c r="Z404" s="18">
        <f>IF(X404&lt;=0,0,ROUNDDOWN((X404*LOOKUP(X404,{0,1950001,3300001,6950001,9000001,18000001,40000001},{0.05,0.1,0.2,0.23,0.33,0.4,0.45})-LOOKUP(X404,{0,1950001,3300001,6950001,9000001,18000001,40000001},{0,97500,427500,636000,1536000,2796000,4796000}))*1.021,-2))</f>
        <v/>
      </c>
      <c r="AA404" s="18">
        <f>MAX(0,ROUNDDOWN(M404-J404-430000-L404-0,-3))</f>
        <v/>
      </c>
      <c r="AB404" s="18">
        <f>MAX(0,ROUNDDOWN(M404-J404-430000-L404-V404,-3))</f>
        <v/>
      </c>
      <c r="AC404" s="18">
        <f>IF(M404&lt;=450000,0,MAX(0,ROUNDDOWN(AA404*0.06-MIN(50000,AA404)*0.03,-2))+MAX(0,ROUNDDOWN(AA404*0.04-MIN(50000,AA404)*0.02,-2)))</f>
        <v/>
      </c>
      <c r="AD404" s="18">
        <f>IF(M404&lt;=450000,0,MAX(0,ROUNDDOWN(AB404*0.06-MIN(50000,AB404)*0.03,-2))+MAX(0,ROUNDDOWN(AB404*0.04-MIN(50000,AB404)*0.02,-2)))</f>
        <v/>
      </c>
      <c r="AE404" s="18">
        <f>Y404-Z404</f>
        <v/>
      </c>
      <c r="AF404" s="18">
        <f>AC404-AD404</f>
        <v/>
      </c>
      <c r="AG404" s="18">
        <f>AE404+AF404</f>
        <v/>
      </c>
      <c r="AH404" s="20">
        <f>IF(W404&lt;=0,0,LOOKUP(W404,{0,1950001,3300001,6950001,9000001,18000001,40000001},{0.05,0.1,0.2,0.23,0.33,0.4,0.45}))</f>
        <v/>
      </c>
    </row>
    <row r="405">
      <c r="A405" t="inlineStr">
        <is>
          <t>1万円刻み 3区分8万円ずつ</t>
        </is>
      </c>
      <c r="B405" s="18">
        <f>'4_1万円刻み'!$A$109</f>
        <v/>
      </c>
      <c r="C405" s="19" t="n">
        <v>2026</v>
      </c>
      <c r="D405" t="inlineStr">
        <is>
          <t>いいえ</t>
        </is>
      </c>
      <c r="E405" s="18" t="n">
        <v>80000</v>
      </c>
      <c r="F405" s="18" t="n">
        <v>0</v>
      </c>
      <c r="G405" s="18" t="n">
        <v>80000</v>
      </c>
      <c r="H405" s="18" t="n">
        <v>80000</v>
      </c>
      <c r="I405" s="18" t="n">
        <v>0</v>
      </c>
      <c r="J405" s="18">
        <f>ROUND(MIN(B405/12,650000)*12*0.0915+MIN(B405/12,1390000)*12*(0.0504+0)+B405*0.005,0)</f>
        <v/>
      </c>
      <c r="K405" s="18" t="n">
        <v>0</v>
      </c>
      <c r="L405" s="18" t="n">
        <v>0</v>
      </c>
      <c r="M405" s="18">
        <f>ROUND(IF(C405&gt;=2026,IF(B405&lt;741000,0,IF(B405&lt;2191000,B405-740000,IF(B405&lt;2193000,1451000,IF(B405&lt;2196000,1453000,IF(B405&lt;2200000,1456000,IF(B405&lt;3600000,ROUNDDOWN(B405/4,-3)*2.8-80000,IF(B405&lt;6600000,ROUNDDOWN(B405/4,-3)*3.2-440000,IF(B405&lt;8500000,ROUNDDOWN(B405*0.9,0)-1100000,B405-1950000)))))))),IF(B405&lt;651000,0,IF(B405&lt;1900000,B405-650000,IF(B405&lt;3600000,ROUNDDOWN(B405/4,-3)*2.8-80000,IF(B405&lt;6600000,ROUNDDOWN(B405/4,-3)*3.2-440000,IF(B405&lt;8500000,ROUNDDOWN(B405*0.9,0)-1100000,B405-1950000)))))),0)</f>
        <v/>
      </c>
      <c r="N405" s="18">
        <f>IF(M405&gt;23500000,NA(),IF(C405&gt;=2026,IF(M405&lt;=4890000,1040000,IF(M405&lt;=6550000,670000,620000)),IF(M405&lt;=1320000,950000,IF(M405&lt;=3360000,880000,IF(M405&lt;=4890000,680000,IF(M405&lt;=6550000,630000,580000))))))</f>
        <v/>
      </c>
      <c r="O405" s="18">
        <f>IF(F405&lt;=0,IF(AND(D405="はい",C405&gt;=2026,C405&lt;=2027),IF(E405&lt;=0,0,IF(E405&lt;=30000,E405,IF(E405&lt;=60000,ROUNDUP(E405/2,0)+15000,IF(E405&lt;=120000,ROUNDUP(E405/4,0)+30000,60000)))),IF(E405&lt;=0,0,IF(E405&lt;=20000,E405,IF(E405&lt;=40000,ROUNDUP(E405/2,0)+10000,IF(E405&lt;=80000,ROUNDUP(E405/4,0)+20000,40000))))),IF(E405&lt;=0,IF(F405&lt;=0,0,IF(F405&lt;=25000,F405,IF(F405&lt;=50000,ROUNDUP(F405/2,0)+12500,IF(F405&lt;=100000,ROUNDUP(F405/4,0)+25000,50000)))),MAX(IF(F405&lt;=0,0,IF(F405&lt;=25000,F405,IF(F405&lt;=50000,ROUNDUP(F405/2,0)+12500,IF(F405&lt;=100000,ROUNDUP(F405/4,0)+25000,50000)))),MIN(IF(AND(D405="はい",C405&gt;=2026,C405&lt;=2027),IF(E405&lt;=0,0,IF(E405&lt;=30000,E405,IF(E405&lt;=60000,ROUNDUP(E405/2,0)+15000,IF(E405&lt;=120000,ROUNDUP(E405/4,0)+30000,60000)))),IF(E405&lt;=0,0,IF(E405&lt;=20000,E405,IF(E405&lt;=40000,ROUNDUP(E405/2,0)+10000,IF(E405&lt;=80000,ROUNDUP(E405/4,0)+20000,40000)))))+IF(F405&lt;=0,0,IF(F405&lt;=25000,F405,IF(F405&lt;=50000,ROUNDUP(F405/2,0)+12500,IF(F405&lt;=100000,ROUNDUP(F405/4,0)+25000,50000)))),IF(AND(D405="はい",C405&gt;=2026,C405&lt;=2027),60000,40000)))))</f>
        <v/>
      </c>
      <c r="P405" s="18">
        <f>IF(G405&lt;=0,0,IF(G405&lt;=20000,G405,IF(G405&lt;=40000,ROUNDUP(G405/2,0)+10000,IF(G405&lt;=80000,ROUNDUP(G405/4,0)+20000,40000))))</f>
        <v/>
      </c>
      <c r="Q405" s="18">
        <f>IF(I405&lt;=0,IF(H405&lt;=0,0,IF(H405&lt;=20000,H405,IF(H405&lt;=40000,ROUNDUP(H405/2,0)+10000,IF(H405&lt;=80000,ROUNDUP(H405/4,0)+20000,40000)))),IF(H405&lt;=0,IF(I405&lt;=0,0,IF(I405&lt;=25000,I405,IF(I405&lt;=50000,ROUNDUP(I405/2,0)+12500,IF(I405&lt;=100000,ROUNDUP(I405/4,0)+25000,50000)))),MAX(IF(I405&lt;=0,0,IF(I405&lt;=25000,I405,IF(I405&lt;=50000,ROUNDUP(I405/2,0)+12500,IF(I405&lt;=100000,ROUNDUP(I405/4,0)+25000,50000)))),MIN(IF(H405&lt;=0,0,IF(H405&lt;=20000,H405,IF(H405&lt;=40000,ROUNDUP(H405/2,0)+10000,IF(H405&lt;=80000,ROUNDUP(H405/4,0)+20000,40000))))+IF(I405&lt;=0,0,IF(I405&lt;=25000,I405,IF(I405&lt;=50000,ROUNDUP(I405/2,0)+12500,IF(I405&lt;=100000,ROUNDUP(I405/4,0)+25000,50000)))),40000))))</f>
        <v/>
      </c>
      <c r="R405" s="18">
        <f>MIN(120000,O405+P405+Q405)</f>
        <v/>
      </c>
      <c r="S405" s="18">
        <f>IF(F405&lt;=0,IF(E405&lt;=0,0,IF(E405&lt;=12000,E405,IF(E405&lt;=32000,ROUNDUP(E405/2,0)+6000,IF(E405&lt;=56000,ROUNDUP(E405/4,0)+14000,28000)))),IF(E405&lt;=0,IF(F405&lt;=0,0,IF(F405&lt;=15000,F405,IF(F405&lt;=40000,ROUNDUP(F405/2,0)+7500,IF(F405&lt;=70000,ROUNDUP(F405/4,0)+17500,35000)))),MAX(IF(F405&lt;=0,0,IF(F405&lt;=15000,F405,IF(F405&lt;=40000,ROUNDUP(F405/2,0)+7500,IF(F405&lt;=70000,ROUNDUP(F405/4,0)+17500,35000)))),MIN(IF(E405&lt;=0,0,IF(E405&lt;=12000,E405,IF(E405&lt;=32000,ROUNDUP(E405/2,0)+6000,IF(E405&lt;=56000,ROUNDUP(E405/4,0)+14000,28000))))+IF(F405&lt;=0,0,IF(F405&lt;=15000,F405,IF(F405&lt;=40000,ROUNDUP(F405/2,0)+7500,IF(F405&lt;=70000,ROUNDUP(F405/4,0)+17500,35000)))),28000))))</f>
        <v/>
      </c>
      <c r="T405" s="18">
        <f>IF(G405&lt;=0,0,IF(G405&lt;=12000,G405,IF(G405&lt;=32000,ROUNDUP(G405/2,0)+6000,IF(G405&lt;=56000,ROUNDUP(G405/4,0)+14000,28000))))</f>
        <v/>
      </c>
      <c r="U405" s="18">
        <f>IF(I405&lt;=0,IF(H405&lt;=0,0,IF(H405&lt;=12000,H405,IF(H405&lt;=32000,ROUNDUP(H405/2,0)+6000,IF(H405&lt;=56000,ROUNDUP(H405/4,0)+14000,28000)))),IF(H405&lt;=0,IF(I405&lt;=0,0,IF(I405&lt;=15000,I405,IF(I405&lt;=40000,ROUNDUP(I405/2,0)+7500,IF(I405&lt;=70000,ROUNDUP(I405/4,0)+17500,35000)))),MAX(IF(I405&lt;=0,0,IF(I405&lt;=15000,I405,IF(I405&lt;=40000,ROUNDUP(I405/2,0)+7500,IF(I405&lt;=70000,ROUNDUP(I405/4,0)+17500,35000)))),MIN(IF(H405&lt;=0,0,IF(H405&lt;=12000,H405,IF(H405&lt;=32000,ROUNDUP(H405/2,0)+6000,IF(H405&lt;=56000,ROUNDUP(H405/4,0)+14000,28000))))+IF(I405&lt;=0,0,IF(I405&lt;=15000,I405,IF(I405&lt;=40000,ROUNDUP(I405/2,0)+7500,IF(I405&lt;=70000,ROUNDUP(I405/4,0)+17500,35000)))),28000))))</f>
        <v/>
      </c>
      <c r="V405" s="18">
        <f>MIN(70000,S405+T405+U405)</f>
        <v/>
      </c>
      <c r="W405" s="18">
        <f>MAX(0,ROUNDDOWN(M405-J405-N405-K405-0,-3))</f>
        <v/>
      </c>
      <c r="X405" s="18">
        <f>MAX(0,ROUNDDOWN(M405-J405-N405-K405-R405,-3))</f>
        <v/>
      </c>
      <c r="Y405" s="18">
        <f>IF(W405&lt;=0,0,ROUNDDOWN((W405*LOOKUP(W405,{0,1950001,3300001,6950001,9000001,18000001,40000001},{0.05,0.1,0.2,0.23,0.33,0.4,0.45})-LOOKUP(W405,{0,1950001,3300001,6950001,9000001,18000001,40000001},{0,97500,427500,636000,1536000,2796000,4796000}))*1.021,-2))</f>
        <v/>
      </c>
      <c r="Z405" s="18">
        <f>IF(X405&lt;=0,0,ROUNDDOWN((X405*LOOKUP(X405,{0,1950001,3300001,6950001,9000001,18000001,40000001},{0.05,0.1,0.2,0.23,0.33,0.4,0.45})-LOOKUP(X405,{0,1950001,3300001,6950001,9000001,18000001,40000001},{0,97500,427500,636000,1536000,2796000,4796000}))*1.021,-2))</f>
        <v/>
      </c>
      <c r="AA405" s="18">
        <f>MAX(0,ROUNDDOWN(M405-J405-430000-L405-0,-3))</f>
        <v/>
      </c>
      <c r="AB405" s="18">
        <f>MAX(0,ROUNDDOWN(M405-J405-430000-L405-V405,-3))</f>
        <v/>
      </c>
      <c r="AC405" s="18">
        <f>IF(M405&lt;=450000,0,MAX(0,ROUNDDOWN(AA405*0.06-MIN(50000,AA405)*0.03,-2))+MAX(0,ROUNDDOWN(AA405*0.04-MIN(50000,AA405)*0.02,-2)))</f>
        <v/>
      </c>
      <c r="AD405" s="18">
        <f>IF(M405&lt;=450000,0,MAX(0,ROUNDDOWN(AB405*0.06-MIN(50000,AB405)*0.03,-2))+MAX(0,ROUNDDOWN(AB405*0.04-MIN(50000,AB405)*0.02,-2)))</f>
        <v/>
      </c>
      <c r="AE405" s="18">
        <f>Y405-Z405</f>
        <v/>
      </c>
      <c r="AF405" s="18">
        <f>AC405-AD405</f>
        <v/>
      </c>
      <c r="AG405" s="18">
        <f>AE405+AF405</f>
        <v/>
      </c>
      <c r="AH405" s="20">
        <f>IF(W405&lt;=0,0,LOOKUP(W405,{0,1950001,3300001,6950001,9000001,18000001,40000001},{0.05,0.1,0.2,0.23,0.33,0.4,0.45}))</f>
        <v/>
      </c>
    </row>
    <row r="406">
      <c r="A406" t="inlineStr">
        <is>
          <t>1万円刻み 一般8万円</t>
        </is>
      </c>
      <c r="B406" s="18">
        <f>'4_1万円刻み'!$A$109</f>
        <v/>
      </c>
      <c r="C406" s="19" t="n">
        <v>2026</v>
      </c>
      <c r="D406" t="inlineStr">
        <is>
          <t>いいえ</t>
        </is>
      </c>
      <c r="E406" s="18" t="n">
        <v>80000</v>
      </c>
      <c r="F406" s="18" t="n">
        <v>0</v>
      </c>
      <c r="G406" s="18" t="n">
        <v>0</v>
      </c>
      <c r="H406" s="18" t="n">
        <v>0</v>
      </c>
      <c r="I406" s="18" t="n">
        <v>0</v>
      </c>
      <c r="J406" s="18">
        <f>ROUND(MIN(B406/12,650000)*12*0.0915+MIN(B406/12,1390000)*12*(0.0504+0)+B406*0.005,0)</f>
        <v/>
      </c>
      <c r="K406" s="18" t="n">
        <v>0</v>
      </c>
      <c r="L406" s="18" t="n">
        <v>0</v>
      </c>
      <c r="M406" s="18">
        <f>ROUND(IF(C406&gt;=2026,IF(B406&lt;741000,0,IF(B406&lt;2191000,B406-740000,IF(B406&lt;2193000,1451000,IF(B406&lt;2196000,1453000,IF(B406&lt;2200000,1456000,IF(B406&lt;3600000,ROUNDDOWN(B406/4,-3)*2.8-80000,IF(B406&lt;6600000,ROUNDDOWN(B406/4,-3)*3.2-440000,IF(B406&lt;8500000,ROUNDDOWN(B406*0.9,0)-1100000,B406-1950000)))))))),IF(B406&lt;651000,0,IF(B406&lt;1900000,B406-650000,IF(B406&lt;3600000,ROUNDDOWN(B406/4,-3)*2.8-80000,IF(B406&lt;6600000,ROUNDDOWN(B406/4,-3)*3.2-440000,IF(B406&lt;8500000,ROUNDDOWN(B406*0.9,0)-1100000,B406-1950000)))))),0)</f>
        <v/>
      </c>
      <c r="N406" s="18">
        <f>IF(M406&gt;23500000,NA(),IF(C406&gt;=2026,IF(M406&lt;=4890000,1040000,IF(M406&lt;=6550000,670000,620000)),IF(M406&lt;=1320000,950000,IF(M406&lt;=3360000,880000,IF(M406&lt;=4890000,680000,IF(M406&lt;=6550000,630000,580000))))))</f>
        <v/>
      </c>
      <c r="O406" s="18">
        <f>IF(F406&lt;=0,IF(AND(D406="はい",C406&gt;=2026,C406&lt;=2027),IF(E406&lt;=0,0,IF(E406&lt;=30000,E406,IF(E406&lt;=60000,ROUNDUP(E406/2,0)+15000,IF(E406&lt;=120000,ROUNDUP(E406/4,0)+30000,60000)))),IF(E406&lt;=0,0,IF(E406&lt;=20000,E406,IF(E406&lt;=40000,ROUNDUP(E406/2,0)+10000,IF(E406&lt;=80000,ROUNDUP(E406/4,0)+20000,40000))))),IF(E406&lt;=0,IF(F406&lt;=0,0,IF(F406&lt;=25000,F406,IF(F406&lt;=50000,ROUNDUP(F406/2,0)+12500,IF(F406&lt;=100000,ROUNDUP(F406/4,0)+25000,50000)))),MAX(IF(F406&lt;=0,0,IF(F406&lt;=25000,F406,IF(F406&lt;=50000,ROUNDUP(F406/2,0)+12500,IF(F406&lt;=100000,ROUNDUP(F406/4,0)+25000,50000)))),MIN(IF(AND(D406="はい",C406&gt;=2026,C406&lt;=2027),IF(E406&lt;=0,0,IF(E406&lt;=30000,E406,IF(E406&lt;=60000,ROUNDUP(E406/2,0)+15000,IF(E406&lt;=120000,ROUNDUP(E406/4,0)+30000,60000)))),IF(E406&lt;=0,0,IF(E406&lt;=20000,E406,IF(E406&lt;=40000,ROUNDUP(E406/2,0)+10000,IF(E406&lt;=80000,ROUNDUP(E406/4,0)+20000,40000)))))+IF(F406&lt;=0,0,IF(F406&lt;=25000,F406,IF(F406&lt;=50000,ROUNDUP(F406/2,0)+12500,IF(F406&lt;=100000,ROUNDUP(F406/4,0)+25000,50000)))),IF(AND(D406="はい",C406&gt;=2026,C406&lt;=2027),60000,40000)))))</f>
        <v/>
      </c>
      <c r="P406" s="18">
        <f>IF(G406&lt;=0,0,IF(G406&lt;=20000,G406,IF(G406&lt;=40000,ROUNDUP(G406/2,0)+10000,IF(G406&lt;=80000,ROUNDUP(G406/4,0)+20000,40000))))</f>
        <v/>
      </c>
      <c r="Q406" s="18">
        <f>IF(I406&lt;=0,IF(H406&lt;=0,0,IF(H406&lt;=20000,H406,IF(H406&lt;=40000,ROUNDUP(H406/2,0)+10000,IF(H406&lt;=80000,ROUNDUP(H406/4,0)+20000,40000)))),IF(H406&lt;=0,IF(I406&lt;=0,0,IF(I406&lt;=25000,I406,IF(I406&lt;=50000,ROUNDUP(I406/2,0)+12500,IF(I406&lt;=100000,ROUNDUP(I406/4,0)+25000,50000)))),MAX(IF(I406&lt;=0,0,IF(I406&lt;=25000,I406,IF(I406&lt;=50000,ROUNDUP(I406/2,0)+12500,IF(I406&lt;=100000,ROUNDUP(I406/4,0)+25000,50000)))),MIN(IF(H406&lt;=0,0,IF(H406&lt;=20000,H406,IF(H406&lt;=40000,ROUNDUP(H406/2,0)+10000,IF(H406&lt;=80000,ROUNDUP(H406/4,0)+20000,40000))))+IF(I406&lt;=0,0,IF(I406&lt;=25000,I406,IF(I406&lt;=50000,ROUNDUP(I406/2,0)+12500,IF(I406&lt;=100000,ROUNDUP(I406/4,0)+25000,50000)))),40000))))</f>
        <v/>
      </c>
      <c r="R406" s="18">
        <f>MIN(120000,O406+P406+Q406)</f>
        <v/>
      </c>
      <c r="S406" s="18">
        <f>IF(F406&lt;=0,IF(E406&lt;=0,0,IF(E406&lt;=12000,E406,IF(E406&lt;=32000,ROUNDUP(E406/2,0)+6000,IF(E406&lt;=56000,ROUNDUP(E406/4,0)+14000,28000)))),IF(E406&lt;=0,IF(F406&lt;=0,0,IF(F406&lt;=15000,F406,IF(F406&lt;=40000,ROUNDUP(F406/2,0)+7500,IF(F406&lt;=70000,ROUNDUP(F406/4,0)+17500,35000)))),MAX(IF(F406&lt;=0,0,IF(F406&lt;=15000,F406,IF(F406&lt;=40000,ROUNDUP(F406/2,0)+7500,IF(F406&lt;=70000,ROUNDUP(F406/4,0)+17500,35000)))),MIN(IF(E406&lt;=0,0,IF(E406&lt;=12000,E406,IF(E406&lt;=32000,ROUNDUP(E406/2,0)+6000,IF(E406&lt;=56000,ROUNDUP(E406/4,0)+14000,28000))))+IF(F406&lt;=0,0,IF(F406&lt;=15000,F406,IF(F406&lt;=40000,ROUNDUP(F406/2,0)+7500,IF(F406&lt;=70000,ROUNDUP(F406/4,0)+17500,35000)))),28000))))</f>
        <v/>
      </c>
      <c r="T406" s="18">
        <f>IF(G406&lt;=0,0,IF(G406&lt;=12000,G406,IF(G406&lt;=32000,ROUNDUP(G406/2,0)+6000,IF(G406&lt;=56000,ROUNDUP(G406/4,0)+14000,28000))))</f>
        <v/>
      </c>
      <c r="U406" s="18">
        <f>IF(I406&lt;=0,IF(H406&lt;=0,0,IF(H406&lt;=12000,H406,IF(H406&lt;=32000,ROUNDUP(H406/2,0)+6000,IF(H406&lt;=56000,ROUNDUP(H406/4,0)+14000,28000)))),IF(H406&lt;=0,IF(I406&lt;=0,0,IF(I406&lt;=15000,I406,IF(I406&lt;=40000,ROUNDUP(I406/2,0)+7500,IF(I406&lt;=70000,ROUNDUP(I406/4,0)+17500,35000)))),MAX(IF(I406&lt;=0,0,IF(I406&lt;=15000,I406,IF(I406&lt;=40000,ROUNDUP(I406/2,0)+7500,IF(I406&lt;=70000,ROUNDUP(I406/4,0)+17500,35000)))),MIN(IF(H406&lt;=0,0,IF(H406&lt;=12000,H406,IF(H406&lt;=32000,ROUNDUP(H406/2,0)+6000,IF(H406&lt;=56000,ROUNDUP(H406/4,0)+14000,28000))))+IF(I406&lt;=0,0,IF(I406&lt;=15000,I406,IF(I406&lt;=40000,ROUNDUP(I406/2,0)+7500,IF(I406&lt;=70000,ROUNDUP(I406/4,0)+17500,35000)))),28000))))</f>
        <v/>
      </c>
      <c r="V406" s="18">
        <f>MIN(70000,S406+T406+U406)</f>
        <v/>
      </c>
      <c r="W406" s="18">
        <f>MAX(0,ROUNDDOWN(M406-J406-N406-K406-0,-3))</f>
        <v/>
      </c>
      <c r="X406" s="18">
        <f>MAX(0,ROUNDDOWN(M406-J406-N406-K406-R406,-3))</f>
        <v/>
      </c>
      <c r="Y406" s="18">
        <f>IF(W406&lt;=0,0,ROUNDDOWN((W406*LOOKUP(W406,{0,1950001,3300001,6950001,9000001,18000001,40000001},{0.05,0.1,0.2,0.23,0.33,0.4,0.45})-LOOKUP(W406,{0,1950001,3300001,6950001,9000001,18000001,40000001},{0,97500,427500,636000,1536000,2796000,4796000}))*1.021,-2))</f>
        <v/>
      </c>
      <c r="Z406" s="18">
        <f>IF(X406&lt;=0,0,ROUNDDOWN((X406*LOOKUP(X406,{0,1950001,3300001,6950001,9000001,18000001,40000001},{0.05,0.1,0.2,0.23,0.33,0.4,0.45})-LOOKUP(X406,{0,1950001,3300001,6950001,9000001,18000001,40000001},{0,97500,427500,636000,1536000,2796000,4796000}))*1.021,-2))</f>
        <v/>
      </c>
      <c r="AA406" s="18">
        <f>MAX(0,ROUNDDOWN(M406-J406-430000-L406-0,-3))</f>
        <v/>
      </c>
      <c r="AB406" s="18">
        <f>MAX(0,ROUNDDOWN(M406-J406-430000-L406-V406,-3))</f>
        <v/>
      </c>
      <c r="AC406" s="18">
        <f>IF(M406&lt;=450000,0,MAX(0,ROUNDDOWN(AA406*0.06-MIN(50000,AA406)*0.03,-2))+MAX(0,ROUNDDOWN(AA406*0.04-MIN(50000,AA406)*0.02,-2)))</f>
        <v/>
      </c>
      <c r="AD406" s="18">
        <f>IF(M406&lt;=450000,0,MAX(0,ROUNDDOWN(AB406*0.06-MIN(50000,AB406)*0.03,-2))+MAX(0,ROUNDDOWN(AB406*0.04-MIN(50000,AB406)*0.02,-2)))</f>
        <v/>
      </c>
      <c r="AE406" s="18">
        <f>Y406-Z406</f>
        <v/>
      </c>
      <c r="AF406" s="18">
        <f>AC406-AD406</f>
        <v/>
      </c>
      <c r="AG406" s="18">
        <f>AE406+AF406</f>
        <v/>
      </c>
      <c r="AH406" s="20">
        <f>IF(W406&lt;=0,0,LOOKUP(W406,{0,1950001,3300001,6950001,9000001,18000001,40000001},{0.05,0.1,0.2,0.23,0.33,0.4,0.45}))</f>
        <v/>
      </c>
    </row>
    <row r="407">
      <c r="A407" t="inlineStr">
        <is>
          <t>1万円刻み 特例あり一般12万円</t>
        </is>
      </c>
      <c r="B407" s="18">
        <f>'4_1万円刻み'!$A$109</f>
        <v/>
      </c>
      <c r="C407" s="19" t="n">
        <v>2026</v>
      </c>
      <c r="D407" t="inlineStr">
        <is>
          <t>はい</t>
        </is>
      </c>
      <c r="E407" s="18" t="n">
        <v>120000</v>
      </c>
      <c r="F407" s="18" t="n">
        <v>0</v>
      </c>
      <c r="G407" s="18" t="n">
        <v>0</v>
      </c>
      <c r="H407" s="18" t="n">
        <v>0</v>
      </c>
      <c r="I407" s="18" t="n">
        <v>0</v>
      </c>
      <c r="J407" s="18">
        <f>ROUND(MIN(B407/12,650000)*12*0.0915+MIN(B407/12,1390000)*12*(0.0504+0)+B407*0.005,0)</f>
        <v/>
      </c>
      <c r="K407" s="18" t="n">
        <v>0</v>
      </c>
      <c r="L407" s="18" t="n">
        <v>0</v>
      </c>
      <c r="M407" s="18">
        <f>ROUND(IF(C407&gt;=2026,IF(B407&lt;741000,0,IF(B407&lt;2191000,B407-740000,IF(B407&lt;2193000,1451000,IF(B407&lt;2196000,1453000,IF(B407&lt;2200000,1456000,IF(B407&lt;3600000,ROUNDDOWN(B407/4,-3)*2.8-80000,IF(B407&lt;6600000,ROUNDDOWN(B407/4,-3)*3.2-440000,IF(B407&lt;8500000,ROUNDDOWN(B407*0.9,0)-1100000,B407-1950000)))))))),IF(B407&lt;651000,0,IF(B407&lt;1900000,B407-650000,IF(B407&lt;3600000,ROUNDDOWN(B407/4,-3)*2.8-80000,IF(B407&lt;6600000,ROUNDDOWN(B407/4,-3)*3.2-440000,IF(B407&lt;8500000,ROUNDDOWN(B407*0.9,0)-1100000,B407-1950000)))))),0)</f>
        <v/>
      </c>
      <c r="N407" s="18">
        <f>IF(M407&gt;23500000,NA(),IF(C407&gt;=2026,IF(M407&lt;=4890000,1040000,IF(M407&lt;=6550000,670000,620000)),IF(M407&lt;=1320000,950000,IF(M407&lt;=3360000,880000,IF(M407&lt;=4890000,680000,IF(M407&lt;=6550000,630000,580000))))))</f>
        <v/>
      </c>
      <c r="O407" s="18">
        <f>IF(F407&lt;=0,IF(AND(D407="はい",C407&gt;=2026,C407&lt;=2027),IF(E407&lt;=0,0,IF(E407&lt;=30000,E407,IF(E407&lt;=60000,ROUNDUP(E407/2,0)+15000,IF(E407&lt;=120000,ROUNDUP(E407/4,0)+30000,60000)))),IF(E407&lt;=0,0,IF(E407&lt;=20000,E407,IF(E407&lt;=40000,ROUNDUP(E407/2,0)+10000,IF(E407&lt;=80000,ROUNDUP(E407/4,0)+20000,40000))))),IF(E407&lt;=0,IF(F407&lt;=0,0,IF(F407&lt;=25000,F407,IF(F407&lt;=50000,ROUNDUP(F407/2,0)+12500,IF(F407&lt;=100000,ROUNDUP(F407/4,0)+25000,50000)))),MAX(IF(F407&lt;=0,0,IF(F407&lt;=25000,F407,IF(F407&lt;=50000,ROUNDUP(F407/2,0)+12500,IF(F407&lt;=100000,ROUNDUP(F407/4,0)+25000,50000)))),MIN(IF(AND(D407="はい",C407&gt;=2026,C407&lt;=2027),IF(E407&lt;=0,0,IF(E407&lt;=30000,E407,IF(E407&lt;=60000,ROUNDUP(E407/2,0)+15000,IF(E407&lt;=120000,ROUNDUP(E407/4,0)+30000,60000)))),IF(E407&lt;=0,0,IF(E407&lt;=20000,E407,IF(E407&lt;=40000,ROUNDUP(E407/2,0)+10000,IF(E407&lt;=80000,ROUNDUP(E407/4,0)+20000,40000)))))+IF(F407&lt;=0,0,IF(F407&lt;=25000,F407,IF(F407&lt;=50000,ROUNDUP(F407/2,0)+12500,IF(F407&lt;=100000,ROUNDUP(F407/4,0)+25000,50000)))),IF(AND(D407="はい",C407&gt;=2026,C407&lt;=2027),60000,40000)))))</f>
        <v/>
      </c>
      <c r="P407" s="18">
        <f>IF(G407&lt;=0,0,IF(G407&lt;=20000,G407,IF(G407&lt;=40000,ROUNDUP(G407/2,0)+10000,IF(G407&lt;=80000,ROUNDUP(G407/4,0)+20000,40000))))</f>
        <v/>
      </c>
      <c r="Q407" s="18">
        <f>IF(I407&lt;=0,IF(H407&lt;=0,0,IF(H407&lt;=20000,H407,IF(H407&lt;=40000,ROUNDUP(H407/2,0)+10000,IF(H407&lt;=80000,ROUNDUP(H407/4,0)+20000,40000)))),IF(H407&lt;=0,IF(I407&lt;=0,0,IF(I407&lt;=25000,I407,IF(I407&lt;=50000,ROUNDUP(I407/2,0)+12500,IF(I407&lt;=100000,ROUNDUP(I407/4,0)+25000,50000)))),MAX(IF(I407&lt;=0,0,IF(I407&lt;=25000,I407,IF(I407&lt;=50000,ROUNDUP(I407/2,0)+12500,IF(I407&lt;=100000,ROUNDUP(I407/4,0)+25000,50000)))),MIN(IF(H407&lt;=0,0,IF(H407&lt;=20000,H407,IF(H407&lt;=40000,ROUNDUP(H407/2,0)+10000,IF(H407&lt;=80000,ROUNDUP(H407/4,0)+20000,40000))))+IF(I407&lt;=0,0,IF(I407&lt;=25000,I407,IF(I407&lt;=50000,ROUNDUP(I407/2,0)+12500,IF(I407&lt;=100000,ROUNDUP(I407/4,0)+25000,50000)))),40000))))</f>
        <v/>
      </c>
      <c r="R407" s="18">
        <f>MIN(120000,O407+P407+Q407)</f>
        <v/>
      </c>
      <c r="S407" s="18">
        <f>IF(F407&lt;=0,IF(E407&lt;=0,0,IF(E407&lt;=12000,E407,IF(E407&lt;=32000,ROUNDUP(E407/2,0)+6000,IF(E407&lt;=56000,ROUNDUP(E407/4,0)+14000,28000)))),IF(E407&lt;=0,IF(F407&lt;=0,0,IF(F407&lt;=15000,F407,IF(F407&lt;=40000,ROUNDUP(F407/2,0)+7500,IF(F407&lt;=70000,ROUNDUP(F407/4,0)+17500,35000)))),MAX(IF(F407&lt;=0,0,IF(F407&lt;=15000,F407,IF(F407&lt;=40000,ROUNDUP(F407/2,0)+7500,IF(F407&lt;=70000,ROUNDUP(F407/4,0)+17500,35000)))),MIN(IF(E407&lt;=0,0,IF(E407&lt;=12000,E407,IF(E407&lt;=32000,ROUNDUP(E407/2,0)+6000,IF(E407&lt;=56000,ROUNDUP(E407/4,0)+14000,28000))))+IF(F407&lt;=0,0,IF(F407&lt;=15000,F407,IF(F407&lt;=40000,ROUNDUP(F407/2,0)+7500,IF(F407&lt;=70000,ROUNDUP(F407/4,0)+17500,35000)))),28000))))</f>
        <v/>
      </c>
      <c r="T407" s="18">
        <f>IF(G407&lt;=0,0,IF(G407&lt;=12000,G407,IF(G407&lt;=32000,ROUNDUP(G407/2,0)+6000,IF(G407&lt;=56000,ROUNDUP(G407/4,0)+14000,28000))))</f>
        <v/>
      </c>
      <c r="U407" s="18">
        <f>IF(I407&lt;=0,IF(H407&lt;=0,0,IF(H407&lt;=12000,H407,IF(H407&lt;=32000,ROUNDUP(H407/2,0)+6000,IF(H407&lt;=56000,ROUNDUP(H407/4,0)+14000,28000)))),IF(H407&lt;=0,IF(I407&lt;=0,0,IF(I407&lt;=15000,I407,IF(I407&lt;=40000,ROUNDUP(I407/2,0)+7500,IF(I407&lt;=70000,ROUNDUP(I407/4,0)+17500,35000)))),MAX(IF(I407&lt;=0,0,IF(I407&lt;=15000,I407,IF(I407&lt;=40000,ROUNDUP(I407/2,0)+7500,IF(I407&lt;=70000,ROUNDUP(I407/4,0)+17500,35000)))),MIN(IF(H407&lt;=0,0,IF(H407&lt;=12000,H407,IF(H407&lt;=32000,ROUNDUP(H407/2,0)+6000,IF(H407&lt;=56000,ROUNDUP(H407/4,0)+14000,28000))))+IF(I407&lt;=0,0,IF(I407&lt;=15000,I407,IF(I407&lt;=40000,ROUNDUP(I407/2,0)+7500,IF(I407&lt;=70000,ROUNDUP(I407/4,0)+17500,35000)))),28000))))</f>
        <v/>
      </c>
      <c r="V407" s="18">
        <f>MIN(70000,S407+T407+U407)</f>
        <v/>
      </c>
      <c r="W407" s="18">
        <f>MAX(0,ROUNDDOWN(M407-J407-N407-K407-0,-3))</f>
        <v/>
      </c>
      <c r="X407" s="18">
        <f>MAX(0,ROUNDDOWN(M407-J407-N407-K407-R407,-3))</f>
        <v/>
      </c>
      <c r="Y407" s="18">
        <f>IF(W407&lt;=0,0,ROUNDDOWN((W407*LOOKUP(W407,{0,1950001,3300001,6950001,9000001,18000001,40000001},{0.05,0.1,0.2,0.23,0.33,0.4,0.45})-LOOKUP(W407,{0,1950001,3300001,6950001,9000001,18000001,40000001},{0,97500,427500,636000,1536000,2796000,4796000}))*1.021,-2))</f>
        <v/>
      </c>
      <c r="Z407" s="18">
        <f>IF(X407&lt;=0,0,ROUNDDOWN((X407*LOOKUP(X407,{0,1950001,3300001,6950001,9000001,18000001,40000001},{0.05,0.1,0.2,0.23,0.33,0.4,0.45})-LOOKUP(X407,{0,1950001,3300001,6950001,9000001,18000001,40000001},{0,97500,427500,636000,1536000,2796000,4796000}))*1.021,-2))</f>
        <v/>
      </c>
      <c r="AA407" s="18">
        <f>MAX(0,ROUNDDOWN(M407-J407-430000-L407-0,-3))</f>
        <v/>
      </c>
      <c r="AB407" s="18">
        <f>MAX(0,ROUNDDOWN(M407-J407-430000-L407-V407,-3))</f>
        <v/>
      </c>
      <c r="AC407" s="18">
        <f>IF(M407&lt;=450000,0,MAX(0,ROUNDDOWN(AA407*0.06-MIN(50000,AA407)*0.03,-2))+MAX(0,ROUNDDOWN(AA407*0.04-MIN(50000,AA407)*0.02,-2)))</f>
        <v/>
      </c>
      <c r="AD407" s="18">
        <f>IF(M407&lt;=450000,0,MAX(0,ROUNDDOWN(AB407*0.06-MIN(50000,AB407)*0.03,-2))+MAX(0,ROUNDDOWN(AB407*0.04-MIN(50000,AB407)*0.02,-2)))</f>
        <v/>
      </c>
      <c r="AE407" s="18">
        <f>Y407-Z407</f>
        <v/>
      </c>
      <c r="AF407" s="18">
        <f>AC407-AD407</f>
        <v/>
      </c>
      <c r="AG407" s="18">
        <f>AE407+AF407</f>
        <v/>
      </c>
      <c r="AH407" s="20">
        <f>IF(W407&lt;=0,0,LOOKUP(W407,{0,1950001,3300001,6950001,9000001,18000001,40000001},{0.05,0.1,0.2,0.23,0.33,0.4,0.45}))</f>
        <v/>
      </c>
    </row>
    <row r="408">
      <c r="A408" t="inlineStr">
        <is>
          <t>1万円刻み 3区分8万円ずつ</t>
        </is>
      </c>
      <c r="B408" s="18">
        <f>'4_1万円刻み'!$A$110</f>
        <v/>
      </c>
      <c r="C408" s="19" t="n">
        <v>2026</v>
      </c>
      <c r="D408" t="inlineStr">
        <is>
          <t>いいえ</t>
        </is>
      </c>
      <c r="E408" s="18" t="n">
        <v>80000</v>
      </c>
      <c r="F408" s="18" t="n">
        <v>0</v>
      </c>
      <c r="G408" s="18" t="n">
        <v>80000</v>
      </c>
      <c r="H408" s="18" t="n">
        <v>80000</v>
      </c>
      <c r="I408" s="18" t="n">
        <v>0</v>
      </c>
      <c r="J408" s="18">
        <f>ROUND(MIN(B408/12,650000)*12*0.0915+MIN(B408/12,1390000)*12*(0.0504+0)+B408*0.005,0)</f>
        <v/>
      </c>
      <c r="K408" s="18" t="n">
        <v>0</v>
      </c>
      <c r="L408" s="18" t="n">
        <v>0</v>
      </c>
      <c r="M408" s="18">
        <f>ROUND(IF(C408&gt;=2026,IF(B408&lt;741000,0,IF(B408&lt;2191000,B408-740000,IF(B408&lt;2193000,1451000,IF(B408&lt;2196000,1453000,IF(B408&lt;2200000,1456000,IF(B408&lt;3600000,ROUNDDOWN(B408/4,-3)*2.8-80000,IF(B408&lt;6600000,ROUNDDOWN(B408/4,-3)*3.2-440000,IF(B408&lt;8500000,ROUNDDOWN(B408*0.9,0)-1100000,B408-1950000)))))))),IF(B408&lt;651000,0,IF(B408&lt;1900000,B408-650000,IF(B408&lt;3600000,ROUNDDOWN(B408/4,-3)*2.8-80000,IF(B408&lt;6600000,ROUNDDOWN(B408/4,-3)*3.2-440000,IF(B408&lt;8500000,ROUNDDOWN(B408*0.9,0)-1100000,B408-1950000)))))),0)</f>
        <v/>
      </c>
      <c r="N408" s="18">
        <f>IF(M408&gt;23500000,NA(),IF(C408&gt;=2026,IF(M408&lt;=4890000,1040000,IF(M408&lt;=6550000,670000,620000)),IF(M408&lt;=1320000,950000,IF(M408&lt;=3360000,880000,IF(M408&lt;=4890000,680000,IF(M408&lt;=6550000,630000,580000))))))</f>
        <v/>
      </c>
      <c r="O408" s="18">
        <f>IF(F408&lt;=0,IF(AND(D408="はい",C408&gt;=2026,C408&lt;=2027),IF(E408&lt;=0,0,IF(E408&lt;=30000,E408,IF(E408&lt;=60000,ROUNDUP(E408/2,0)+15000,IF(E408&lt;=120000,ROUNDUP(E408/4,0)+30000,60000)))),IF(E408&lt;=0,0,IF(E408&lt;=20000,E408,IF(E408&lt;=40000,ROUNDUP(E408/2,0)+10000,IF(E408&lt;=80000,ROUNDUP(E408/4,0)+20000,40000))))),IF(E408&lt;=0,IF(F408&lt;=0,0,IF(F408&lt;=25000,F408,IF(F408&lt;=50000,ROUNDUP(F408/2,0)+12500,IF(F408&lt;=100000,ROUNDUP(F408/4,0)+25000,50000)))),MAX(IF(F408&lt;=0,0,IF(F408&lt;=25000,F408,IF(F408&lt;=50000,ROUNDUP(F408/2,0)+12500,IF(F408&lt;=100000,ROUNDUP(F408/4,0)+25000,50000)))),MIN(IF(AND(D408="はい",C408&gt;=2026,C408&lt;=2027),IF(E408&lt;=0,0,IF(E408&lt;=30000,E408,IF(E408&lt;=60000,ROUNDUP(E408/2,0)+15000,IF(E408&lt;=120000,ROUNDUP(E408/4,0)+30000,60000)))),IF(E408&lt;=0,0,IF(E408&lt;=20000,E408,IF(E408&lt;=40000,ROUNDUP(E408/2,0)+10000,IF(E408&lt;=80000,ROUNDUP(E408/4,0)+20000,40000)))))+IF(F408&lt;=0,0,IF(F408&lt;=25000,F408,IF(F408&lt;=50000,ROUNDUP(F408/2,0)+12500,IF(F408&lt;=100000,ROUNDUP(F408/4,0)+25000,50000)))),IF(AND(D408="はい",C408&gt;=2026,C408&lt;=2027),60000,40000)))))</f>
        <v/>
      </c>
      <c r="P408" s="18">
        <f>IF(G408&lt;=0,0,IF(G408&lt;=20000,G408,IF(G408&lt;=40000,ROUNDUP(G408/2,0)+10000,IF(G408&lt;=80000,ROUNDUP(G408/4,0)+20000,40000))))</f>
        <v/>
      </c>
      <c r="Q408" s="18">
        <f>IF(I408&lt;=0,IF(H408&lt;=0,0,IF(H408&lt;=20000,H408,IF(H408&lt;=40000,ROUNDUP(H408/2,0)+10000,IF(H408&lt;=80000,ROUNDUP(H408/4,0)+20000,40000)))),IF(H408&lt;=0,IF(I408&lt;=0,0,IF(I408&lt;=25000,I408,IF(I408&lt;=50000,ROUNDUP(I408/2,0)+12500,IF(I408&lt;=100000,ROUNDUP(I408/4,0)+25000,50000)))),MAX(IF(I408&lt;=0,0,IF(I408&lt;=25000,I408,IF(I408&lt;=50000,ROUNDUP(I408/2,0)+12500,IF(I408&lt;=100000,ROUNDUP(I408/4,0)+25000,50000)))),MIN(IF(H408&lt;=0,0,IF(H408&lt;=20000,H408,IF(H408&lt;=40000,ROUNDUP(H408/2,0)+10000,IF(H408&lt;=80000,ROUNDUP(H408/4,0)+20000,40000))))+IF(I408&lt;=0,0,IF(I408&lt;=25000,I408,IF(I408&lt;=50000,ROUNDUP(I408/2,0)+12500,IF(I408&lt;=100000,ROUNDUP(I408/4,0)+25000,50000)))),40000))))</f>
        <v/>
      </c>
      <c r="R408" s="18">
        <f>MIN(120000,O408+P408+Q408)</f>
        <v/>
      </c>
      <c r="S408" s="18">
        <f>IF(F408&lt;=0,IF(E408&lt;=0,0,IF(E408&lt;=12000,E408,IF(E408&lt;=32000,ROUNDUP(E408/2,0)+6000,IF(E408&lt;=56000,ROUNDUP(E408/4,0)+14000,28000)))),IF(E408&lt;=0,IF(F408&lt;=0,0,IF(F408&lt;=15000,F408,IF(F408&lt;=40000,ROUNDUP(F408/2,0)+7500,IF(F408&lt;=70000,ROUNDUP(F408/4,0)+17500,35000)))),MAX(IF(F408&lt;=0,0,IF(F408&lt;=15000,F408,IF(F408&lt;=40000,ROUNDUP(F408/2,0)+7500,IF(F408&lt;=70000,ROUNDUP(F408/4,0)+17500,35000)))),MIN(IF(E408&lt;=0,0,IF(E408&lt;=12000,E408,IF(E408&lt;=32000,ROUNDUP(E408/2,0)+6000,IF(E408&lt;=56000,ROUNDUP(E408/4,0)+14000,28000))))+IF(F408&lt;=0,0,IF(F408&lt;=15000,F408,IF(F408&lt;=40000,ROUNDUP(F408/2,0)+7500,IF(F408&lt;=70000,ROUNDUP(F408/4,0)+17500,35000)))),28000))))</f>
        <v/>
      </c>
      <c r="T408" s="18">
        <f>IF(G408&lt;=0,0,IF(G408&lt;=12000,G408,IF(G408&lt;=32000,ROUNDUP(G408/2,0)+6000,IF(G408&lt;=56000,ROUNDUP(G408/4,0)+14000,28000))))</f>
        <v/>
      </c>
      <c r="U408" s="18">
        <f>IF(I408&lt;=0,IF(H408&lt;=0,0,IF(H408&lt;=12000,H408,IF(H408&lt;=32000,ROUNDUP(H408/2,0)+6000,IF(H408&lt;=56000,ROUNDUP(H408/4,0)+14000,28000)))),IF(H408&lt;=0,IF(I408&lt;=0,0,IF(I408&lt;=15000,I408,IF(I408&lt;=40000,ROUNDUP(I408/2,0)+7500,IF(I408&lt;=70000,ROUNDUP(I408/4,0)+17500,35000)))),MAX(IF(I408&lt;=0,0,IF(I408&lt;=15000,I408,IF(I408&lt;=40000,ROUNDUP(I408/2,0)+7500,IF(I408&lt;=70000,ROUNDUP(I408/4,0)+17500,35000)))),MIN(IF(H408&lt;=0,0,IF(H408&lt;=12000,H408,IF(H408&lt;=32000,ROUNDUP(H408/2,0)+6000,IF(H408&lt;=56000,ROUNDUP(H408/4,0)+14000,28000))))+IF(I408&lt;=0,0,IF(I408&lt;=15000,I408,IF(I408&lt;=40000,ROUNDUP(I408/2,0)+7500,IF(I408&lt;=70000,ROUNDUP(I408/4,0)+17500,35000)))),28000))))</f>
        <v/>
      </c>
      <c r="V408" s="18">
        <f>MIN(70000,S408+T408+U408)</f>
        <v/>
      </c>
      <c r="W408" s="18">
        <f>MAX(0,ROUNDDOWN(M408-J408-N408-K408-0,-3))</f>
        <v/>
      </c>
      <c r="X408" s="18">
        <f>MAX(0,ROUNDDOWN(M408-J408-N408-K408-R408,-3))</f>
        <v/>
      </c>
      <c r="Y408" s="18">
        <f>IF(W408&lt;=0,0,ROUNDDOWN((W408*LOOKUP(W408,{0,1950001,3300001,6950001,9000001,18000001,40000001},{0.05,0.1,0.2,0.23,0.33,0.4,0.45})-LOOKUP(W408,{0,1950001,3300001,6950001,9000001,18000001,40000001},{0,97500,427500,636000,1536000,2796000,4796000}))*1.021,-2))</f>
        <v/>
      </c>
      <c r="Z408" s="18">
        <f>IF(X408&lt;=0,0,ROUNDDOWN((X408*LOOKUP(X408,{0,1950001,3300001,6950001,9000001,18000001,40000001},{0.05,0.1,0.2,0.23,0.33,0.4,0.45})-LOOKUP(X408,{0,1950001,3300001,6950001,9000001,18000001,40000001},{0,97500,427500,636000,1536000,2796000,4796000}))*1.021,-2))</f>
        <v/>
      </c>
      <c r="AA408" s="18">
        <f>MAX(0,ROUNDDOWN(M408-J408-430000-L408-0,-3))</f>
        <v/>
      </c>
      <c r="AB408" s="18">
        <f>MAX(0,ROUNDDOWN(M408-J408-430000-L408-V408,-3))</f>
        <v/>
      </c>
      <c r="AC408" s="18">
        <f>IF(M408&lt;=450000,0,MAX(0,ROUNDDOWN(AA408*0.06-MIN(50000,AA408)*0.03,-2))+MAX(0,ROUNDDOWN(AA408*0.04-MIN(50000,AA408)*0.02,-2)))</f>
        <v/>
      </c>
      <c r="AD408" s="18">
        <f>IF(M408&lt;=450000,0,MAX(0,ROUNDDOWN(AB408*0.06-MIN(50000,AB408)*0.03,-2))+MAX(0,ROUNDDOWN(AB408*0.04-MIN(50000,AB408)*0.02,-2)))</f>
        <v/>
      </c>
      <c r="AE408" s="18">
        <f>Y408-Z408</f>
        <v/>
      </c>
      <c r="AF408" s="18">
        <f>AC408-AD408</f>
        <v/>
      </c>
      <c r="AG408" s="18">
        <f>AE408+AF408</f>
        <v/>
      </c>
      <c r="AH408" s="20">
        <f>IF(W408&lt;=0,0,LOOKUP(W408,{0,1950001,3300001,6950001,9000001,18000001,40000001},{0.05,0.1,0.2,0.23,0.33,0.4,0.45}))</f>
        <v/>
      </c>
    </row>
    <row r="409">
      <c r="A409" t="inlineStr">
        <is>
          <t>1万円刻み 一般8万円</t>
        </is>
      </c>
      <c r="B409" s="18">
        <f>'4_1万円刻み'!$A$110</f>
        <v/>
      </c>
      <c r="C409" s="19" t="n">
        <v>2026</v>
      </c>
      <c r="D409" t="inlineStr">
        <is>
          <t>いいえ</t>
        </is>
      </c>
      <c r="E409" s="18" t="n">
        <v>80000</v>
      </c>
      <c r="F409" s="18" t="n">
        <v>0</v>
      </c>
      <c r="G409" s="18" t="n">
        <v>0</v>
      </c>
      <c r="H409" s="18" t="n">
        <v>0</v>
      </c>
      <c r="I409" s="18" t="n">
        <v>0</v>
      </c>
      <c r="J409" s="18">
        <f>ROUND(MIN(B409/12,650000)*12*0.0915+MIN(B409/12,1390000)*12*(0.0504+0)+B409*0.005,0)</f>
        <v/>
      </c>
      <c r="K409" s="18" t="n">
        <v>0</v>
      </c>
      <c r="L409" s="18" t="n">
        <v>0</v>
      </c>
      <c r="M409" s="18">
        <f>ROUND(IF(C409&gt;=2026,IF(B409&lt;741000,0,IF(B409&lt;2191000,B409-740000,IF(B409&lt;2193000,1451000,IF(B409&lt;2196000,1453000,IF(B409&lt;2200000,1456000,IF(B409&lt;3600000,ROUNDDOWN(B409/4,-3)*2.8-80000,IF(B409&lt;6600000,ROUNDDOWN(B409/4,-3)*3.2-440000,IF(B409&lt;8500000,ROUNDDOWN(B409*0.9,0)-1100000,B409-1950000)))))))),IF(B409&lt;651000,0,IF(B409&lt;1900000,B409-650000,IF(B409&lt;3600000,ROUNDDOWN(B409/4,-3)*2.8-80000,IF(B409&lt;6600000,ROUNDDOWN(B409/4,-3)*3.2-440000,IF(B409&lt;8500000,ROUNDDOWN(B409*0.9,0)-1100000,B409-1950000)))))),0)</f>
        <v/>
      </c>
      <c r="N409" s="18">
        <f>IF(M409&gt;23500000,NA(),IF(C409&gt;=2026,IF(M409&lt;=4890000,1040000,IF(M409&lt;=6550000,670000,620000)),IF(M409&lt;=1320000,950000,IF(M409&lt;=3360000,880000,IF(M409&lt;=4890000,680000,IF(M409&lt;=6550000,630000,580000))))))</f>
        <v/>
      </c>
      <c r="O409" s="18">
        <f>IF(F409&lt;=0,IF(AND(D409="はい",C409&gt;=2026,C409&lt;=2027),IF(E409&lt;=0,0,IF(E409&lt;=30000,E409,IF(E409&lt;=60000,ROUNDUP(E409/2,0)+15000,IF(E409&lt;=120000,ROUNDUP(E409/4,0)+30000,60000)))),IF(E409&lt;=0,0,IF(E409&lt;=20000,E409,IF(E409&lt;=40000,ROUNDUP(E409/2,0)+10000,IF(E409&lt;=80000,ROUNDUP(E409/4,0)+20000,40000))))),IF(E409&lt;=0,IF(F409&lt;=0,0,IF(F409&lt;=25000,F409,IF(F409&lt;=50000,ROUNDUP(F409/2,0)+12500,IF(F409&lt;=100000,ROUNDUP(F409/4,0)+25000,50000)))),MAX(IF(F409&lt;=0,0,IF(F409&lt;=25000,F409,IF(F409&lt;=50000,ROUNDUP(F409/2,0)+12500,IF(F409&lt;=100000,ROUNDUP(F409/4,0)+25000,50000)))),MIN(IF(AND(D409="はい",C409&gt;=2026,C409&lt;=2027),IF(E409&lt;=0,0,IF(E409&lt;=30000,E409,IF(E409&lt;=60000,ROUNDUP(E409/2,0)+15000,IF(E409&lt;=120000,ROUNDUP(E409/4,0)+30000,60000)))),IF(E409&lt;=0,0,IF(E409&lt;=20000,E409,IF(E409&lt;=40000,ROUNDUP(E409/2,0)+10000,IF(E409&lt;=80000,ROUNDUP(E409/4,0)+20000,40000)))))+IF(F409&lt;=0,0,IF(F409&lt;=25000,F409,IF(F409&lt;=50000,ROUNDUP(F409/2,0)+12500,IF(F409&lt;=100000,ROUNDUP(F409/4,0)+25000,50000)))),IF(AND(D409="はい",C409&gt;=2026,C409&lt;=2027),60000,40000)))))</f>
        <v/>
      </c>
      <c r="P409" s="18">
        <f>IF(G409&lt;=0,0,IF(G409&lt;=20000,G409,IF(G409&lt;=40000,ROUNDUP(G409/2,0)+10000,IF(G409&lt;=80000,ROUNDUP(G409/4,0)+20000,40000))))</f>
        <v/>
      </c>
      <c r="Q409" s="18">
        <f>IF(I409&lt;=0,IF(H409&lt;=0,0,IF(H409&lt;=20000,H409,IF(H409&lt;=40000,ROUNDUP(H409/2,0)+10000,IF(H409&lt;=80000,ROUNDUP(H409/4,0)+20000,40000)))),IF(H409&lt;=0,IF(I409&lt;=0,0,IF(I409&lt;=25000,I409,IF(I409&lt;=50000,ROUNDUP(I409/2,0)+12500,IF(I409&lt;=100000,ROUNDUP(I409/4,0)+25000,50000)))),MAX(IF(I409&lt;=0,0,IF(I409&lt;=25000,I409,IF(I409&lt;=50000,ROUNDUP(I409/2,0)+12500,IF(I409&lt;=100000,ROUNDUP(I409/4,0)+25000,50000)))),MIN(IF(H409&lt;=0,0,IF(H409&lt;=20000,H409,IF(H409&lt;=40000,ROUNDUP(H409/2,0)+10000,IF(H409&lt;=80000,ROUNDUP(H409/4,0)+20000,40000))))+IF(I409&lt;=0,0,IF(I409&lt;=25000,I409,IF(I409&lt;=50000,ROUNDUP(I409/2,0)+12500,IF(I409&lt;=100000,ROUNDUP(I409/4,0)+25000,50000)))),40000))))</f>
        <v/>
      </c>
      <c r="R409" s="18">
        <f>MIN(120000,O409+P409+Q409)</f>
        <v/>
      </c>
      <c r="S409" s="18">
        <f>IF(F409&lt;=0,IF(E409&lt;=0,0,IF(E409&lt;=12000,E409,IF(E409&lt;=32000,ROUNDUP(E409/2,0)+6000,IF(E409&lt;=56000,ROUNDUP(E409/4,0)+14000,28000)))),IF(E409&lt;=0,IF(F409&lt;=0,0,IF(F409&lt;=15000,F409,IF(F409&lt;=40000,ROUNDUP(F409/2,0)+7500,IF(F409&lt;=70000,ROUNDUP(F409/4,0)+17500,35000)))),MAX(IF(F409&lt;=0,0,IF(F409&lt;=15000,F409,IF(F409&lt;=40000,ROUNDUP(F409/2,0)+7500,IF(F409&lt;=70000,ROUNDUP(F409/4,0)+17500,35000)))),MIN(IF(E409&lt;=0,0,IF(E409&lt;=12000,E409,IF(E409&lt;=32000,ROUNDUP(E409/2,0)+6000,IF(E409&lt;=56000,ROUNDUP(E409/4,0)+14000,28000))))+IF(F409&lt;=0,0,IF(F409&lt;=15000,F409,IF(F409&lt;=40000,ROUNDUP(F409/2,0)+7500,IF(F409&lt;=70000,ROUNDUP(F409/4,0)+17500,35000)))),28000))))</f>
        <v/>
      </c>
      <c r="T409" s="18">
        <f>IF(G409&lt;=0,0,IF(G409&lt;=12000,G409,IF(G409&lt;=32000,ROUNDUP(G409/2,0)+6000,IF(G409&lt;=56000,ROUNDUP(G409/4,0)+14000,28000))))</f>
        <v/>
      </c>
      <c r="U409" s="18">
        <f>IF(I409&lt;=0,IF(H409&lt;=0,0,IF(H409&lt;=12000,H409,IF(H409&lt;=32000,ROUNDUP(H409/2,0)+6000,IF(H409&lt;=56000,ROUNDUP(H409/4,0)+14000,28000)))),IF(H409&lt;=0,IF(I409&lt;=0,0,IF(I409&lt;=15000,I409,IF(I409&lt;=40000,ROUNDUP(I409/2,0)+7500,IF(I409&lt;=70000,ROUNDUP(I409/4,0)+17500,35000)))),MAX(IF(I409&lt;=0,0,IF(I409&lt;=15000,I409,IF(I409&lt;=40000,ROUNDUP(I409/2,0)+7500,IF(I409&lt;=70000,ROUNDUP(I409/4,0)+17500,35000)))),MIN(IF(H409&lt;=0,0,IF(H409&lt;=12000,H409,IF(H409&lt;=32000,ROUNDUP(H409/2,0)+6000,IF(H409&lt;=56000,ROUNDUP(H409/4,0)+14000,28000))))+IF(I409&lt;=0,0,IF(I409&lt;=15000,I409,IF(I409&lt;=40000,ROUNDUP(I409/2,0)+7500,IF(I409&lt;=70000,ROUNDUP(I409/4,0)+17500,35000)))),28000))))</f>
        <v/>
      </c>
      <c r="V409" s="18">
        <f>MIN(70000,S409+T409+U409)</f>
        <v/>
      </c>
      <c r="W409" s="18">
        <f>MAX(0,ROUNDDOWN(M409-J409-N409-K409-0,-3))</f>
        <v/>
      </c>
      <c r="X409" s="18">
        <f>MAX(0,ROUNDDOWN(M409-J409-N409-K409-R409,-3))</f>
        <v/>
      </c>
      <c r="Y409" s="18">
        <f>IF(W409&lt;=0,0,ROUNDDOWN((W409*LOOKUP(W409,{0,1950001,3300001,6950001,9000001,18000001,40000001},{0.05,0.1,0.2,0.23,0.33,0.4,0.45})-LOOKUP(W409,{0,1950001,3300001,6950001,9000001,18000001,40000001},{0,97500,427500,636000,1536000,2796000,4796000}))*1.021,-2))</f>
        <v/>
      </c>
      <c r="Z409" s="18">
        <f>IF(X409&lt;=0,0,ROUNDDOWN((X409*LOOKUP(X409,{0,1950001,3300001,6950001,9000001,18000001,40000001},{0.05,0.1,0.2,0.23,0.33,0.4,0.45})-LOOKUP(X409,{0,1950001,3300001,6950001,9000001,18000001,40000001},{0,97500,427500,636000,1536000,2796000,4796000}))*1.021,-2))</f>
        <v/>
      </c>
      <c r="AA409" s="18">
        <f>MAX(0,ROUNDDOWN(M409-J409-430000-L409-0,-3))</f>
        <v/>
      </c>
      <c r="AB409" s="18">
        <f>MAX(0,ROUNDDOWN(M409-J409-430000-L409-V409,-3))</f>
        <v/>
      </c>
      <c r="AC409" s="18">
        <f>IF(M409&lt;=450000,0,MAX(0,ROUNDDOWN(AA409*0.06-MIN(50000,AA409)*0.03,-2))+MAX(0,ROUNDDOWN(AA409*0.04-MIN(50000,AA409)*0.02,-2)))</f>
        <v/>
      </c>
      <c r="AD409" s="18">
        <f>IF(M409&lt;=450000,0,MAX(0,ROUNDDOWN(AB409*0.06-MIN(50000,AB409)*0.03,-2))+MAX(0,ROUNDDOWN(AB409*0.04-MIN(50000,AB409)*0.02,-2)))</f>
        <v/>
      </c>
      <c r="AE409" s="18">
        <f>Y409-Z409</f>
        <v/>
      </c>
      <c r="AF409" s="18">
        <f>AC409-AD409</f>
        <v/>
      </c>
      <c r="AG409" s="18">
        <f>AE409+AF409</f>
        <v/>
      </c>
      <c r="AH409" s="20">
        <f>IF(W409&lt;=0,0,LOOKUP(W409,{0,1950001,3300001,6950001,9000001,18000001,40000001},{0.05,0.1,0.2,0.23,0.33,0.4,0.45}))</f>
        <v/>
      </c>
    </row>
    <row r="410">
      <c r="A410" t="inlineStr">
        <is>
          <t>1万円刻み 特例あり一般12万円</t>
        </is>
      </c>
      <c r="B410" s="18">
        <f>'4_1万円刻み'!$A$110</f>
        <v/>
      </c>
      <c r="C410" s="19" t="n">
        <v>2026</v>
      </c>
      <c r="D410" t="inlineStr">
        <is>
          <t>はい</t>
        </is>
      </c>
      <c r="E410" s="18" t="n">
        <v>120000</v>
      </c>
      <c r="F410" s="18" t="n">
        <v>0</v>
      </c>
      <c r="G410" s="18" t="n">
        <v>0</v>
      </c>
      <c r="H410" s="18" t="n">
        <v>0</v>
      </c>
      <c r="I410" s="18" t="n">
        <v>0</v>
      </c>
      <c r="J410" s="18">
        <f>ROUND(MIN(B410/12,650000)*12*0.0915+MIN(B410/12,1390000)*12*(0.0504+0)+B410*0.005,0)</f>
        <v/>
      </c>
      <c r="K410" s="18" t="n">
        <v>0</v>
      </c>
      <c r="L410" s="18" t="n">
        <v>0</v>
      </c>
      <c r="M410" s="18">
        <f>ROUND(IF(C410&gt;=2026,IF(B410&lt;741000,0,IF(B410&lt;2191000,B410-740000,IF(B410&lt;2193000,1451000,IF(B410&lt;2196000,1453000,IF(B410&lt;2200000,1456000,IF(B410&lt;3600000,ROUNDDOWN(B410/4,-3)*2.8-80000,IF(B410&lt;6600000,ROUNDDOWN(B410/4,-3)*3.2-440000,IF(B410&lt;8500000,ROUNDDOWN(B410*0.9,0)-1100000,B410-1950000)))))))),IF(B410&lt;651000,0,IF(B410&lt;1900000,B410-650000,IF(B410&lt;3600000,ROUNDDOWN(B410/4,-3)*2.8-80000,IF(B410&lt;6600000,ROUNDDOWN(B410/4,-3)*3.2-440000,IF(B410&lt;8500000,ROUNDDOWN(B410*0.9,0)-1100000,B410-1950000)))))),0)</f>
        <v/>
      </c>
      <c r="N410" s="18">
        <f>IF(M410&gt;23500000,NA(),IF(C410&gt;=2026,IF(M410&lt;=4890000,1040000,IF(M410&lt;=6550000,670000,620000)),IF(M410&lt;=1320000,950000,IF(M410&lt;=3360000,880000,IF(M410&lt;=4890000,680000,IF(M410&lt;=6550000,630000,580000))))))</f>
        <v/>
      </c>
      <c r="O410" s="18">
        <f>IF(F410&lt;=0,IF(AND(D410="はい",C410&gt;=2026,C410&lt;=2027),IF(E410&lt;=0,0,IF(E410&lt;=30000,E410,IF(E410&lt;=60000,ROUNDUP(E410/2,0)+15000,IF(E410&lt;=120000,ROUNDUP(E410/4,0)+30000,60000)))),IF(E410&lt;=0,0,IF(E410&lt;=20000,E410,IF(E410&lt;=40000,ROUNDUP(E410/2,0)+10000,IF(E410&lt;=80000,ROUNDUP(E410/4,0)+20000,40000))))),IF(E410&lt;=0,IF(F410&lt;=0,0,IF(F410&lt;=25000,F410,IF(F410&lt;=50000,ROUNDUP(F410/2,0)+12500,IF(F410&lt;=100000,ROUNDUP(F410/4,0)+25000,50000)))),MAX(IF(F410&lt;=0,0,IF(F410&lt;=25000,F410,IF(F410&lt;=50000,ROUNDUP(F410/2,0)+12500,IF(F410&lt;=100000,ROUNDUP(F410/4,0)+25000,50000)))),MIN(IF(AND(D410="はい",C410&gt;=2026,C410&lt;=2027),IF(E410&lt;=0,0,IF(E410&lt;=30000,E410,IF(E410&lt;=60000,ROUNDUP(E410/2,0)+15000,IF(E410&lt;=120000,ROUNDUP(E410/4,0)+30000,60000)))),IF(E410&lt;=0,0,IF(E410&lt;=20000,E410,IF(E410&lt;=40000,ROUNDUP(E410/2,0)+10000,IF(E410&lt;=80000,ROUNDUP(E410/4,0)+20000,40000)))))+IF(F410&lt;=0,0,IF(F410&lt;=25000,F410,IF(F410&lt;=50000,ROUNDUP(F410/2,0)+12500,IF(F410&lt;=100000,ROUNDUP(F410/4,0)+25000,50000)))),IF(AND(D410="はい",C410&gt;=2026,C410&lt;=2027),60000,40000)))))</f>
        <v/>
      </c>
      <c r="P410" s="18">
        <f>IF(G410&lt;=0,0,IF(G410&lt;=20000,G410,IF(G410&lt;=40000,ROUNDUP(G410/2,0)+10000,IF(G410&lt;=80000,ROUNDUP(G410/4,0)+20000,40000))))</f>
        <v/>
      </c>
      <c r="Q410" s="18">
        <f>IF(I410&lt;=0,IF(H410&lt;=0,0,IF(H410&lt;=20000,H410,IF(H410&lt;=40000,ROUNDUP(H410/2,0)+10000,IF(H410&lt;=80000,ROUNDUP(H410/4,0)+20000,40000)))),IF(H410&lt;=0,IF(I410&lt;=0,0,IF(I410&lt;=25000,I410,IF(I410&lt;=50000,ROUNDUP(I410/2,0)+12500,IF(I410&lt;=100000,ROUNDUP(I410/4,0)+25000,50000)))),MAX(IF(I410&lt;=0,0,IF(I410&lt;=25000,I410,IF(I410&lt;=50000,ROUNDUP(I410/2,0)+12500,IF(I410&lt;=100000,ROUNDUP(I410/4,0)+25000,50000)))),MIN(IF(H410&lt;=0,0,IF(H410&lt;=20000,H410,IF(H410&lt;=40000,ROUNDUP(H410/2,0)+10000,IF(H410&lt;=80000,ROUNDUP(H410/4,0)+20000,40000))))+IF(I410&lt;=0,0,IF(I410&lt;=25000,I410,IF(I410&lt;=50000,ROUNDUP(I410/2,0)+12500,IF(I410&lt;=100000,ROUNDUP(I410/4,0)+25000,50000)))),40000))))</f>
        <v/>
      </c>
      <c r="R410" s="18">
        <f>MIN(120000,O410+P410+Q410)</f>
        <v/>
      </c>
      <c r="S410" s="18">
        <f>IF(F410&lt;=0,IF(E410&lt;=0,0,IF(E410&lt;=12000,E410,IF(E410&lt;=32000,ROUNDUP(E410/2,0)+6000,IF(E410&lt;=56000,ROUNDUP(E410/4,0)+14000,28000)))),IF(E410&lt;=0,IF(F410&lt;=0,0,IF(F410&lt;=15000,F410,IF(F410&lt;=40000,ROUNDUP(F410/2,0)+7500,IF(F410&lt;=70000,ROUNDUP(F410/4,0)+17500,35000)))),MAX(IF(F410&lt;=0,0,IF(F410&lt;=15000,F410,IF(F410&lt;=40000,ROUNDUP(F410/2,0)+7500,IF(F410&lt;=70000,ROUNDUP(F410/4,0)+17500,35000)))),MIN(IF(E410&lt;=0,0,IF(E410&lt;=12000,E410,IF(E410&lt;=32000,ROUNDUP(E410/2,0)+6000,IF(E410&lt;=56000,ROUNDUP(E410/4,0)+14000,28000))))+IF(F410&lt;=0,0,IF(F410&lt;=15000,F410,IF(F410&lt;=40000,ROUNDUP(F410/2,0)+7500,IF(F410&lt;=70000,ROUNDUP(F410/4,0)+17500,35000)))),28000))))</f>
        <v/>
      </c>
      <c r="T410" s="18">
        <f>IF(G410&lt;=0,0,IF(G410&lt;=12000,G410,IF(G410&lt;=32000,ROUNDUP(G410/2,0)+6000,IF(G410&lt;=56000,ROUNDUP(G410/4,0)+14000,28000))))</f>
        <v/>
      </c>
      <c r="U410" s="18">
        <f>IF(I410&lt;=0,IF(H410&lt;=0,0,IF(H410&lt;=12000,H410,IF(H410&lt;=32000,ROUNDUP(H410/2,0)+6000,IF(H410&lt;=56000,ROUNDUP(H410/4,0)+14000,28000)))),IF(H410&lt;=0,IF(I410&lt;=0,0,IF(I410&lt;=15000,I410,IF(I410&lt;=40000,ROUNDUP(I410/2,0)+7500,IF(I410&lt;=70000,ROUNDUP(I410/4,0)+17500,35000)))),MAX(IF(I410&lt;=0,0,IF(I410&lt;=15000,I410,IF(I410&lt;=40000,ROUNDUP(I410/2,0)+7500,IF(I410&lt;=70000,ROUNDUP(I410/4,0)+17500,35000)))),MIN(IF(H410&lt;=0,0,IF(H410&lt;=12000,H410,IF(H410&lt;=32000,ROUNDUP(H410/2,0)+6000,IF(H410&lt;=56000,ROUNDUP(H410/4,0)+14000,28000))))+IF(I410&lt;=0,0,IF(I410&lt;=15000,I410,IF(I410&lt;=40000,ROUNDUP(I410/2,0)+7500,IF(I410&lt;=70000,ROUNDUP(I410/4,0)+17500,35000)))),28000))))</f>
        <v/>
      </c>
      <c r="V410" s="18">
        <f>MIN(70000,S410+T410+U410)</f>
        <v/>
      </c>
      <c r="W410" s="18">
        <f>MAX(0,ROUNDDOWN(M410-J410-N410-K410-0,-3))</f>
        <v/>
      </c>
      <c r="X410" s="18">
        <f>MAX(0,ROUNDDOWN(M410-J410-N410-K410-R410,-3))</f>
        <v/>
      </c>
      <c r="Y410" s="18">
        <f>IF(W410&lt;=0,0,ROUNDDOWN((W410*LOOKUP(W410,{0,1950001,3300001,6950001,9000001,18000001,40000001},{0.05,0.1,0.2,0.23,0.33,0.4,0.45})-LOOKUP(W410,{0,1950001,3300001,6950001,9000001,18000001,40000001},{0,97500,427500,636000,1536000,2796000,4796000}))*1.021,-2))</f>
        <v/>
      </c>
      <c r="Z410" s="18">
        <f>IF(X410&lt;=0,0,ROUNDDOWN((X410*LOOKUP(X410,{0,1950001,3300001,6950001,9000001,18000001,40000001},{0.05,0.1,0.2,0.23,0.33,0.4,0.45})-LOOKUP(X410,{0,1950001,3300001,6950001,9000001,18000001,40000001},{0,97500,427500,636000,1536000,2796000,4796000}))*1.021,-2))</f>
        <v/>
      </c>
      <c r="AA410" s="18">
        <f>MAX(0,ROUNDDOWN(M410-J410-430000-L410-0,-3))</f>
        <v/>
      </c>
      <c r="AB410" s="18">
        <f>MAX(0,ROUNDDOWN(M410-J410-430000-L410-V410,-3))</f>
        <v/>
      </c>
      <c r="AC410" s="18">
        <f>IF(M410&lt;=450000,0,MAX(0,ROUNDDOWN(AA410*0.06-MIN(50000,AA410)*0.03,-2))+MAX(0,ROUNDDOWN(AA410*0.04-MIN(50000,AA410)*0.02,-2)))</f>
        <v/>
      </c>
      <c r="AD410" s="18">
        <f>IF(M410&lt;=450000,0,MAX(0,ROUNDDOWN(AB410*0.06-MIN(50000,AB410)*0.03,-2))+MAX(0,ROUNDDOWN(AB410*0.04-MIN(50000,AB410)*0.02,-2)))</f>
        <v/>
      </c>
      <c r="AE410" s="18">
        <f>Y410-Z410</f>
        <v/>
      </c>
      <c r="AF410" s="18">
        <f>AC410-AD410</f>
        <v/>
      </c>
      <c r="AG410" s="18">
        <f>AE410+AF410</f>
        <v/>
      </c>
      <c r="AH410" s="20">
        <f>IF(W410&lt;=0,0,LOOKUP(W410,{0,1950001,3300001,6950001,9000001,18000001,40000001},{0.05,0.1,0.2,0.23,0.33,0.4,0.45}))</f>
        <v/>
      </c>
    </row>
    <row r="411">
      <c r="A411" t="inlineStr">
        <is>
          <t>1万円刻み 3区分8万円ずつ</t>
        </is>
      </c>
      <c r="B411" s="18">
        <f>'4_1万円刻み'!$A$111</f>
        <v/>
      </c>
      <c r="C411" s="19" t="n">
        <v>2026</v>
      </c>
      <c r="D411" t="inlineStr">
        <is>
          <t>いいえ</t>
        </is>
      </c>
      <c r="E411" s="18" t="n">
        <v>80000</v>
      </c>
      <c r="F411" s="18" t="n">
        <v>0</v>
      </c>
      <c r="G411" s="18" t="n">
        <v>80000</v>
      </c>
      <c r="H411" s="18" t="n">
        <v>80000</v>
      </c>
      <c r="I411" s="18" t="n">
        <v>0</v>
      </c>
      <c r="J411" s="18">
        <f>ROUND(MIN(B411/12,650000)*12*0.0915+MIN(B411/12,1390000)*12*(0.0504+0)+B411*0.005,0)</f>
        <v/>
      </c>
      <c r="K411" s="18" t="n">
        <v>0</v>
      </c>
      <c r="L411" s="18" t="n">
        <v>0</v>
      </c>
      <c r="M411" s="18">
        <f>ROUND(IF(C411&gt;=2026,IF(B411&lt;741000,0,IF(B411&lt;2191000,B411-740000,IF(B411&lt;2193000,1451000,IF(B411&lt;2196000,1453000,IF(B411&lt;2200000,1456000,IF(B411&lt;3600000,ROUNDDOWN(B411/4,-3)*2.8-80000,IF(B411&lt;6600000,ROUNDDOWN(B411/4,-3)*3.2-440000,IF(B411&lt;8500000,ROUNDDOWN(B411*0.9,0)-1100000,B411-1950000)))))))),IF(B411&lt;651000,0,IF(B411&lt;1900000,B411-650000,IF(B411&lt;3600000,ROUNDDOWN(B411/4,-3)*2.8-80000,IF(B411&lt;6600000,ROUNDDOWN(B411/4,-3)*3.2-440000,IF(B411&lt;8500000,ROUNDDOWN(B411*0.9,0)-1100000,B411-1950000)))))),0)</f>
        <v/>
      </c>
      <c r="N411" s="18">
        <f>IF(M411&gt;23500000,NA(),IF(C411&gt;=2026,IF(M411&lt;=4890000,1040000,IF(M411&lt;=6550000,670000,620000)),IF(M411&lt;=1320000,950000,IF(M411&lt;=3360000,880000,IF(M411&lt;=4890000,680000,IF(M411&lt;=6550000,630000,580000))))))</f>
        <v/>
      </c>
      <c r="O411" s="18">
        <f>IF(F411&lt;=0,IF(AND(D411="はい",C411&gt;=2026,C411&lt;=2027),IF(E411&lt;=0,0,IF(E411&lt;=30000,E411,IF(E411&lt;=60000,ROUNDUP(E411/2,0)+15000,IF(E411&lt;=120000,ROUNDUP(E411/4,0)+30000,60000)))),IF(E411&lt;=0,0,IF(E411&lt;=20000,E411,IF(E411&lt;=40000,ROUNDUP(E411/2,0)+10000,IF(E411&lt;=80000,ROUNDUP(E411/4,0)+20000,40000))))),IF(E411&lt;=0,IF(F411&lt;=0,0,IF(F411&lt;=25000,F411,IF(F411&lt;=50000,ROUNDUP(F411/2,0)+12500,IF(F411&lt;=100000,ROUNDUP(F411/4,0)+25000,50000)))),MAX(IF(F411&lt;=0,0,IF(F411&lt;=25000,F411,IF(F411&lt;=50000,ROUNDUP(F411/2,0)+12500,IF(F411&lt;=100000,ROUNDUP(F411/4,0)+25000,50000)))),MIN(IF(AND(D411="はい",C411&gt;=2026,C411&lt;=2027),IF(E411&lt;=0,0,IF(E411&lt;=30000,E411,IF(E411&lt;=60000,ROUNDUP(E411/2,0)+15000,IF(E411&lt;=120000,ROUNDUP(E411/4,0)+30000,60000)))),IF(E411&lt;=0,0,IF(E411&lt;=20000,E411,IF(E411&lt;=40000,ROUNDUP(E411/2,0)+10000,IF(E411&lt;=80000,ROUNDUP(E411/4,0)+20000,40000)))))+IF(F411&lt;=0,0,IF(F411&lt;=25000,F411,IF(F411&lt;=50000,ROUNDUP(F411/2,0)+12500,IF(F411&lt;=100000,ROUNDUP(F411/4,0)+25000,50000)))),IF(AND(D411="はい",C411&gt;=2026,C411&lt;=2027),60000,40000)))))</f>
        <v/>
      </c>
      <c r="P411" s="18">
        <f>IF(G411&lt;=0,0,IF(G411&lt;=20000,G411,IF(G411&lt;=40000,ROUNDUP(G411/2,0)+10000,IF(G411&lt;=80000,ROUNDUP(G411/4,0)+20000,40000))))</f>
        <v/>
      </c>
      <c r="Q411" s="18">
        <f>IF(I411&lt;=0,IF(H411&lt;=0,0,IF(H411&lt;=20000,H411,IF(H411&lt;=40000,ROUNDUP(H411/2,0)+10000,IF(H411&lt;=80000,ROUNDUP(H411/4,0)+20000,40000)))),IF(H411&lt;=0,IF(I411&lt;=0,0,IF(I411&lt;=25000,I411,IF(I411&lt;=50000,ROUNDUP(I411/2,0)+12500,IF(I411&lt;=100000,ROUNDUP(I411/4,0)+25000,50000)))),MAX(IF(I411&lt;=0,0,IF(I411&lt;=25000,I411,IF(I411&lt;=50000,ROUNDUP(I411/2,0)+12500,IF(I411&lt;=100000,ROUNDUP(I411/4,0)+25000,50000)))),MIN(IF(H411&lt;=0,0,IF(H411&lt;=20000,H411,IF(H411&lt;=40000,ROUNDUP(H411/2,0)+10000,IF(H411&lt;=80000,ROUNDUP(H411/4,0)+20000,40000))))+IF(I411&lt;=0,0,IF(I411&lt;=25000,I411,IF(I411&lt;=50000,ROUNDUP(I411/2,0)+12500,IF(I411&lt;=100000,ROUNDUP(I411/4,0)+25000,50000)))),40000))))</f>
        <v/>
      </c>
      <c r="R411" s="18">
        <f>MIN(120000,O411+P411+Q411)</f>
        <v/>
      </c>
      <c r="S411" s="18">
        <f>IF(F411&lt;=0,IF(E411&lt;=0,0,IF(E411&lt;=12000,E411,IF(E411&lt;=32000,ROUNDUP(E411/2,0)+6000,IF(E411&lt;=56000,ROUNDUP(E411/4,0)+14000,28000)))),IF(E411&lt;=0,IF(F411&lt;=0,0,IF(F411&lt;=15000,F411,IF(F411&lt;=40000,ROUNDUP(F411/2,0)+7500,IF(F411&lt;=70000,ROUNDUP(F411/4,0)+17500,35000)))),MAX(IF(F411&lt;=0,0,IF(F411&lt;=15000,F411,IF(F411&lt;=40000,ROUNDUP(F411/2,0)+7500,IF(F411&lt;=70000,ROUNDUP(F411/4,0)+17500,35000)))),MIN(IF(E411&lt;=0,0,IF(E411&lt;=12000,E411,IF(E411&lt;=32000,ROUNDUP(E411/2,0)+6000,IF(E411&lt;=56000,ROUNDUP(E411/4,0)+14000,28000))))+IF(F411&lt;=0,0,IF(F411&lt;=15000,F411,IF(F411&lt;=40000,ROUNDUP(F411/2,0)+7500,IF(F411&lt;=70000,ROUNDUP(F411/4,0)+17500,35000)))),28000))))</f>
        <v/>
      </c>
      <c r="T411" s="18">
        <f>IF(G411&lt;=0,0,IF(G411&lt;=12000,G411,IF(G411&lt;=32000,ROUNDUP(G411/2,0)+6000,IF(G411&lt;=56000,ROUNDUP(G411/4,0)+14000,28000))))</f>
        <v/>
      </c>
      <c r="U411" s="18">
        <f>IF(I411&lt;=0,IF(H411&lt;=0,0,IF(H411&lt;=12000,H411,IF(H411&lt;=32000,ROUNDUP(H411/2,0)+6000,IF(H411&lt;=56000,ROUNDUP(H411/4,0)+14000,28000)))),IF(H411&lt;=0,IF(I411&lt;=0,0,IF(I411&lt;=15000,I411,IF(I411&lt;=40000,ROUNDUP(I411/2,0)+7500,IF(I411&lt;=70000,ROUNDUP(I411/4,0)+17500,35000)))),MAX(IF(I411&lt;=0,0,IF(I411&lt;=15000,I411,IF(I411&lt;=40000,ROUNDUP(I411/2,0)+7500,IF(I411&lt;=70000,ROUNDUP(I411/4,0)+17500,35000)))),MIN(IF(H411&lt;=0,0,IF(H411&lt;=12000,H411,IF(H411&lt;=32000,ROUNDUP(H411/2,0)+6000,IF(H411&lt;=56000,ROUNDUP(H411/4,0)+14000,28000))))+IF(I411&lt;=0,0,IF(I411&lt;=15000,I411,IF(I411&lt;=40000,ROUNDUP(I411/2,0)+7500,IF(I411&lt;=70000,ROUNDUP(I411/4,0)+17500,35000)))),28000))))</f>
        <v/>
      </c>
      <c r="V411" s="18">
        <f>MIN(70000,S411+T411+U411)</f>
        <v/>
      </c>
      <c r="W411" s="18">
        <f>MAX(0,ROUNDDOWN(M411-J411-N411-K411-0,-3))</f>
        <v/>
      </c>
      <c r="X411" s="18">
        <f>MAX(0,ROUNDDOWN(M411-J411-N411-K411-R411,-3))</f>
        <v/>
      </c>
      <c r="Y411" s="18">
        <f>IF(W411&lt;=0,0,ROUNDDOWN((W411*LOOKUP(W411,{0,1950001,3300001,6950001,9000001,18000001,40000001},{0.05,0.1,0.2,0.23,0.33,0.4,0.45})-LOOKUP(W411,{0,1950001,3300001,6950001,9000001,18000001,40000001},{0,97500,427500,636000,1536000,2796000,4796000}))*1.021,-2))</f>
        <v/>
      </c>
      <c r="Z411" s="18">
        <f>IF(X411&lt;=0,0,ROUNDDOWN((X411*LOOKUP(X411,{0,1950001,3300001,6950001,9000001,18000001,40000001},{0.05,0.1,0.2,0.23,0.33,0.4,0.45})-LOOKUP(X411,{0,1950001,3300001,6950001,9000001,18000001,40000001},{0,97500,427500,636000,1536000,2796000,4796000}))*1.021,-2))</f>
        <v/>
      </c>
      <c r="AA411" s="18">
        <f>MAX(0,ROUNDDOWN(M411-J411-430000-L411-0,-3))</f>
        <v/>
      </c>
      <c r="AB411" s="18">
        <f>MAX(0,ROUNDDOWN(M411-J411-430000-L411-V411,-3))</f>
        <v/>
      </c>
      <c r="AC411" s="18">
        <f>IF(M411&lt;=450000,0,MAX(0,ROUNDDOWN(AA411*0.06-MIN(50000,AA411)*0.03,-2))+MAX(0,ROUNDDOWN(AA411*0.04-MIN(50000,AA411)*0.02,-2)))</f>
        <v/>
      </c>
      <c r="AD411" s="18">
        <f>IF(M411&lt;=450000,0,MAX(0,ROUNDDOWN(AB411*0.06-MIN(50000,AB411)*0.03,-2))+MAX(0,ROUNDDOWN(AB411*0.04-MIN(50000,AB411)*0.02,-2)))</f>
        <v/>
      </c>
      <c r="AE411" s="18">
        <f>Y411-Z411</f>
        <v/>
      </c>
      <c r="AF411" s="18">
        <f>AC411-AD411</f>
        <v/>
      </c>
      <c r="AG411" s="18">
        <f>AE411+AF411</f>
        <v/>
      </c>
      <c r="AH411" s="20">
        <f>IF(W411&lt;=0,0,LOOKUP(W411,{0,1950001,3300001,6950001,9000001,18000001,40000001},{0.05,0.1,0.2,0.23,0.33,0.4,0.45}))</f>
        <v/>
      </c>
    </row>
    <row r="412">
      <c r="A412" t="inlineStr">
        <is>
          <t>1万円刻み 一般8万円</t>
        </is>
      </c>
      <c r="B412" s="18">
        <f>'4_1万円刻み'!$A$111</f>
        <v/>
      </c>
      <c r="C412" s="19" t="n">
        <v>2026</v>
      </c>
      <c r="D412" t="inlineStr">
        <is>
          <t>いいえ</t>
        </is>
      </c>
      <c r="E412" s="18" t="n">
        <v>80000</v>
      </c>
      <c r="F412" s="18" t="n">
        <v>0</v>
      </c>
      <c r="G412" s="18" t="n">
        <v>0</v>
      </c>
      <c r="H412" s="18" t="n">
        <v>0</v>
      </c>
      <c r="I412" s="18" t="n">
        <v>0</v>
      </c>
      <c r="J412" s="18">
        <f>ROUND(MIN(B412/12,650000)*12*0.0915+MIN(B412/12,1390000)*12*(0.0504+0)+B412*0.005,0)</f>
        <v/>
      </c>
      <c r="K412" s="18" t="n">
        <v>0</v>
      </c>
      <c r="L412" s="18" t="n">
        <v>0</v>
      </c>
      <c r="M412" s="18">
        <f>ROUND(IF(C412&gt;=2026,IF(B412&lt;741000,0,IF(B412&lt;2191000,B412-740000,IF(B412&lt;2193000,1451000,IF(B412&lt;2196000,1453000,IF(B412&lt;2200000,1456000,IF(B412&lt;3600000,ROUNDDOWN(B412/4,-3)*2.8-80000,IF(B412&lt;6600000,ROUNDDOWN(B412/4,-3)*3.2-440000,IF(B412&lt;8500000,ROUNDDOWN(B412*0.9,0)-1100000,B412-1950000)))))))),IF(B412&lt;651000,0,IF(B412&lt;1900000,B412-650000,IF(B412&lt;3600000,ROUNDDOWN(B412/4,-3)*2.8-80000,IF(B412&lt;6600000,ROUNDDOWN(B412/4,-3)*3.2-440000,IF(B412&lt;8500000,ROUNDDOWN(B412*0.9,0)-1100000,B412-1950000)))))),0)</f>
        <v/>
      </c>
      <c r="N412" s="18">
        <f>IF(M412&gt;23500000,NA(),IF(C412&gt;=2026,IF(M412&lt;=4890000,1040000,IF(M412&lt;=6550000,670000,620000)),IF(M412&lt;=1320000,950000,IF(M412&lt;=3360000,880000,IF(M412&lt;=4890000,680000,IF(M412&lt;=6550000,630000,580000))))))</f>
        <v/>
      </c>
      <c r="O412" s="18">
        <f>IF(F412&lt;=0,IF(AND(D412="はい",C412&gt;=2026,C412&lt;=2027),IF(E412&lt;=0,0,IF(E412&lt;=30000,E412,IF(E412&lt;=60000,ROUNDUP(E412/2,0)+15000,IF(E412&lt;=120000,ROUNDUP(E412/4,0)+30000,60000)))),IF(E412&lt;=0,0,IF(E412&lt;=20000,E412,IF(E412&lt;=40000,ROUNDUP(E412/2,0)+10000,IF(E412&lt;=80000,ROUNDUP(E412/4,0)+20000,40000))))),IF(E412&lt;=0,IF(F412&lt;=0,0,IF(F412&lt;=25000,F412,IF(F412&lt;=50000,ROUNDUP(F412/2,0)+12500,IF(F412&lt;=100000,ROUNDUP(F412/4,0)+25000,50000)))),MAX(IF(F412&lt;=0,0,IF(F412&lt;=25000,F412,IF(F412&lt;=50000,ROUNDUP(F412/2,0)+12500,IF(F412&lt;=100000,ROUNDUP(F412/4,0)+25000,50000)))),MIN(IF(AND(D412="はい",C412&gt;=2026,C412&lt;=2027),IF(E412&lt;=0,0,IF(E412&lt;=30000,E412,IF(E412&lt;=60000,ROUNDUP(E412/2,0)+15000,IF(E412&lt;=120000,ROUNDUP(E412/4,0)+30000,60000)))),IF(E412&lt;=0,0,IF(E412&lt;=20000,E412,IF(E412&lt;=40000,ROUNDUP(E412/2,0)+10000,IF(E412&lt;=80000,ROUNDUP(E412/4,0)+20000,40000)))))+IF(F412&lt;=0,0,IF(F412&lt;=25000,F412,IF(F412&lt;=50000,ROUNDUP(F412/2,0)+12500,IF(F412&lt;=100000,ROUNDUP(F412/4,0)+25000,50000)))),IF(AND(D412="はい",C412&gt;=2026,C412&lt;=2027),60000,40000)))))</f>
        <v/>
      </c>
      <c r="P412" s="18">
        <f>IF(G412&lt;=0,0,IF(G412&lt;=20000,G412,IF(G412&lt;=40000,ROUNDUP(G412/2,0)+10000,IF(G412&lt;=80000,ROUNDUP(G412/4,0)+20000,40000))))</f>
        <v/>
      </c>
      <c r="Q412" s="18">
        <f>IF(I412&lt;=0,IF(H412&lt;=0,0,IF(H412&lt;=20000,H412,IF(H412&lt;=40000,ROUNDUP(H412/2,0)+10000,IF(H412&lt;=80000,ROUNDUP(H412/4,0)+20000,40000)))),IF(H412&lt;=0,IF(I412&lt;=0,0,IF(I412&lt;=25000,I412,IF(I412&lt;=50000,ROUNDUP(I412/2,0)+12500,IF(I412&lt;=100000,ROUNDUP(I412/4,0)+25000,50000)))),MAX(IF(I412&lt;=0,0,IF(I412&lt;=25000,I412,IF(I412&lt;=50000,ROUNDUP(I412/2,0)+12500,IF(I412&lt;=100000,ROUNDUP(I412/4,0)+25000,50000)))),MIN(IF(H412&lt;=0,0,IF(H412&lt;=20000,H412,IF(H412&lt;=40000,ROUNDUP(H412/2,0)+10000,IF(H412&lt;=80000,ROUNDUP(H412/4,0)+20000,40000))))+IF(I412&lt;=0,0,IF(I412&lt;=25000,I412,IF(I412&lt;=50000,ROUNDUP(I412/2,0)+12500,IF(I412&lt;=100000,ROUNDUP(I412/4,0)+25000,50000)))),40000))))</f>
        <v/>
      </c>
      <c r="R412" s="18">
        <f>MIN(120000,O412+P412+Q412)</f>
        <v/>
      </c>
      <c r="S412" s="18">
        <f>IF(F412&lt;=0,IF(E412&lt;=0,0,IF(E412&lt;=12000,E412,IF(E412&lt;=32000,ROUNDUP(E412/2,0)+6000,IF(E412&lt;=56000,ROUNDUP(E412/4,0)+14000,28000)))),IF(E412&lt;=0,IF(F412&lt;=0,0,IF(F412&lt;=15000,F412,IF(F412&lt;=40000,ROUNDUP(F412/2,0)+7500,IF(F412&lt;=70000,ROUNDUP(F412/4,0)+17500,35000)))),MAX(IF(F412&lt;=0,0,IF(F412&lt;=15000,F412,IF(F412&lt;=40000,ROUNDUP(F412/2,0)+7500,IF(F412&lt;=70000,ROUNDUP(F412/4,0)+17500,35000)))),MIN(IF(E412&lt;=0,0,IF(E412&lt;=12000,E412,IF(E412&lt;=32000,ROUNDUP(E412/2,0)+6000,IF(E412&lt;=56000,ROUNDUP(E412/4,0)+14000,28000))))+IF(F412&lt;=0,0,IF(F412&lt;=15000,F412,IF(F412&lt;=40000,ROUNDUP(F412/2,0)+7500,IF(F412&lt;=70000,ROUNDUP(F412/4,0)+17500,35000)))),28000))))</f>
        <v/>
      </c>
      <c r="T412" s="18">
        <f>IF(G412&lt;=0,0,IF(G412&lt;=12000,G412,IF(G412&lt;=32000,ROUNDUP(G412/2,0)+6000,IF(G412&lt;=56000,ROUNDUP(G412/4,0)+14000,28000))))</f>
        <v/>
      </c>
      <c r="U412" s="18">
        <f>IF(I412&lt;=0,IF(H412&lt;=0,0,IF(H412&lt;=12000,H412,IF(H412&lt;=32000,ROUNDUP(H412/2,0)+6000,IF(H412&lt;=56000,ROUNDUP(H412/4,0)+14000,28000)))),IF(H412&lt;=0,IF(I412&lt;=0,0,IF(I412&lt;=15000,I412,IF(I412&lt;=40000,ROUNDUP(I412/2,0)+7500,IF(I412&lt;=70000,ROUNDUP(I412/4,0)+17500,35000)))),MAX(IF(I412&lt;=0,0,IF(I412&lt;=15000,I412,IF(I412&lt;=40000,ROUNDUP(I412/2,0)+7500,IF(I412&lt;=70000,ROUNDUP(I412/4,0)+17500,35000)))),MIN(IF(H412&lt;=0,0,IF(H412&lt;=12000,H412,IF(H412&lt;=32000,ROUNDUP(H412/2,0)+6000,IF(H412&lt;=56000,ROUNDUP(H412/4,0)+14000,28000))))+IF(I412&lt;=0,0,IF(I412&lt;=15000,I412,IF(I412&lt;=40000,ROUNDUP(I412/2,0)+7500,IF(I412&lt;=70000,ROUNDUP(I412/4,0)+17500,35000)))),28000))))</f>
        <v/>
      </c>
      <c r="V412" s="18">
        <f>MIN(70000,S412+T412+U412)</f>
        <v/>
      </c>
      <c r="W412" s="18">
        <f>MAX(0,ROUNDDOWN(M412-J412-N412-K412-0,-3))</f>
        <v/>
      </c>
      <c r="X412" s="18">
        <f>MAX(0,ROUNDDOWN(M412-J412-N412-K412-R412,-3))</f>
        <v/>
      </c>
      <c r="Y412" s="18">
        <f>IF(W412&lt;=0,0,ROUNDDOWN((W412*LOOKUP(W412,{0,1950001,3300001,6950001,9000001,18000001,40000001},{0.05,0.1,0.2,0.23,0.33,0.4,0.45})-LOOKUP(W412,{0,1950001,3300001,6950001,9000001,18000001,40000001},{0,97500,427500,636000,1536000,2796000,4796000}))*1.021,-2))</f>
        <v/>
      </c>
      <c r="Z412" s="18">
        <f>IF(X412&lt;=0,0,ROUNDDOWN((X412*LOOKUP(X412,{0,1950001,3300001,6950001,9000001,18000001,40000001},{0.05,0.1,0.2,0.23,0.33,0.4,0.45})-LOOKUP(X412,{0,1950001,3300001,6950001,9000001,18000001,40000001},{0,97500,427500,636000,1536000,2796000,4796000}))*1.021,-2))</f>
        <v/>
      </c>
      <c r="AA412" s="18">
        <f>MAX(0,ROUNDDOWN(M412-J412-430000-L412-0,-3))</f>
        <v/>
      </c>
      <c r="AB412" s="18">
        <f>MAX(0,ROUNDDOWN(M412-J412-430000-L412-V412,-3))</f>
        <v/>
      </c>
      <c r="AC412" s="18">
        <f>IF(M412&lt;=450000,0,MAX(0,ROUNDDOWN(AA412*0.06-MIN(50000,AA412)*0.03,-2))+MAX(0,ROUNDDOWN(AA412*0.04-MIN(50000,AA412)*0.02,-2)))</f>
        <v/>
      </c>
      <c r="AD412" s="18">
        <f>IF(M412&lt;=450000,0,MAX(0,ROUNDDOWN(AB412*0.06-MIN(50000,AB412)*0.03,-2))+MAX(0,ROUNDDOWN(AB412*0.04-MIN(50000,AB412)*0.02,-2)))</f>
        <v/>
      </c>
      <c r="AE412" s="18">
        <f>Y412-Z412</f>
        <v/>
      </c>
      <c r="AF412" s="18">
        <f>AC412-AD412</f>
        <v/>
      </c>
      <c r="AG412" s="18">
        <f>AE412+AF412</f>
        <v/>
      </c>
      <c r="AH412" s="20">
        <f>IF(W412&lt;=0,0,LOOKUP(W412,{0,1950001,3300001,6950001,9000001,18000001,40000001},{0.05,0.1,0.2,0.23,0.33,0.4,0.45}))</f>
        <v/>
      </c>
    </row>
    <row r="413">
      <c r="A413" t="inlineStr">
        <is>
          <t>1万円刻み 特例あり一般12万円</t>
        </is>
      </c>
      <c r="B413" s="18">
        <f>'4_1万円刻み'!$A$111</f>
        <v/>
      </c>
      <c r="C413" s="19" t="n">
        <v>2026</v>
      </c>
      <c r="D413" t="inlineStr">
        <is>
          <t>はい</t>
        </is>
      </c>
      <c r="E413" s="18" t="n">
        <v>120000</v>
      </c>
      <c r="F413" s="18" t="n">
        <v>0</v>
      </c>
      <c r="G413" s="18" t="n">
        <v>0</v>
      </c>
      <c r="H413" s="18" t="n">
        <v>0</v>
      </c>
      <c r="I413" s="18" t="n">
        <v>0</v>
      </c>
      <c r="J413" s="18">
        <f>ROUND(MIN(B413/12,650000)*12*0.0915+MIN(B413/12,1390000)*12*(0.0504+0)+B413*0.005,0)</f>
        <v/>
      </c>
      <c r="K413" s="18" t="n">
        <v>0</v>
      </c>
      <c r="L413" s="18" t="n">
        <v>0</v>
      </c>
      <c r="M413" s="18">
        <f>ROUND(IF(C413&gt;=2026,IF(B413&lt;741000,0,IF(B413&lt;2191000,B413-740000,IF(B413&lt;2193000,1451000,IF(B413&lt;2196000,1453000,IF(B413&lt;2200000,1456000,IF(B413&lt;3600000,ROUNDDOWN(B413/4,-3)*2.8-80000,IF(B413&lt;6600000,ROUNDDOWN(B413/4,-3)*3.2-440000,IF(B413&lt;8500000,ROUNDDOWN(B413*0.9,0)-1100000,B413-1950000)))))))),IF(B413&lt;651000,0,IF(B413&lt;1900000,B413-650000,IF(B413&lt;3600000,ROUNDDOWN(B413/4,-3)*2.8-80000,IF(B413&lt;6600000,ROUNDDOWN(B413/4,-3)*3.2-440000,IF(B413&lt;8500000,ROUNDDOWN(B413*0.9,0)-1100000,B413-1950000)))))),0)</f>
        <v/>
      </c>
      <c r="N413" s="18">
        <f>IF(M413&gt;23500000,NA(),IF(C413&gt;=2026,IF(M413&lt;=4890000,1040000,IF(M413&lt;=6550000,670000,620000)),IF(M413&lt;=1320000,950000,IF(M413&lt;=3360000,880000,IF(M413&lt;=4890000,680000,IF(M413&lt;=6550000,630000,580000))))))</f>
        <v/>
      </c>
      <c r="O413" s="18">
        <f>IF(F413&lt;=0,IF(AND(D413="はい",C413&gt;=2026,C413&lt;=2027),IF(E413&lt;=0,0,IF(E413&lt;=30000,E413,IF(E413&lt;=60000,ROUNDUP(E413/2,0)+15000,IF(E413&lt;=120000,ROUNDUP(E413/4,0)+30000,60000)))),IF(E413&lt;=0,0,IF(E413&lt;=20000,E413,IF(E413&lt;=40000,ROUNDUP(E413/2,0)+10000,IF(E413&lt;=80000,ROUNDUP(E413/4,0)+20000,40000))))),IF(E413&lt;=0,IF(F413&lt;=0,0,IF(F413&lt;=25000,F413,IF(F413&lt;=50000,ROUNDUP(F413/2,0)+12500,IF(F413&lt;=100000,ROUNDUP(F413/4,0)+25000,50000)))),MAX(IF(F413&lt;=0,0,IF(F413&lt;=25000,F413,IF(F413&lt;=50000,ROUNDUP(F413/2,0)+12500,IF(F413&lt;=100000,ROUNDUP(F413/4,0)+25000,50000)))),MIN(IF(AND(D413="はい",C413&gt;=2026,C413&lt;=2027),IF(E413&lt;=0,0,IF(E413&lt;=30000,E413,IF(E413&lt;=60000,ROUNDUP(E413/2,0)+15000,IF(E413&lt;=120000,ROUNDUP(E413/4,0)+30000,60000)))),IF(E413&lt;=0,0,IF(E413&lt;=20000,E413,IF(E413&lt;=40000,ROUNDUP(E413/2,0)+10000,IF(E413&lt;=80000,ROUNDUP(E413/4,0)+20000,40000)))))+IF(F413&lt;=0,0,IF(F413&lt;=25000,F413,IF(F413&lt;=50000,ROUNDUP(F413/2,0)+12500,IF(F413&lt;=100000,ROUNDUP(F413/4,0)+25000,50000)))),IF(AND(D413="はい",C413&gt;=2026,C413&lt;=2027),60000,40000)))))</f>
        <v/>
      </c>
      <c r="P413" s="18">
        <f>IF(G413&lt;=0,0,IF(G413&lt;=20000,G413,IF(G413&lt;=40000,ROUNDUP(G413/2,0)+10000,IF(G413&lt;=80000,ROUNDUP(G413/4,0)+20000,40000))))</f>
        <v/>
      </c>
      <c r="Q413" s="18">
        <f>IF(I413&lt;=0,IF(H413&lt;=0,0,IF(H413&lt;=20000,H413,IF(H413&lt;=40000,ROUNDUP(H413/2,0)+10000,IF(H413&lt;=80000,ROUNDUP(H413/4,0)+20000,40000)))),IF(H413&lt;=0,IF(I413&lt;=0,0,IF(I413&lt;=25000,I413,IF(I413&lt;=50000,ROUNDUP(I413/2,0)+12500,IF(I413&lt;=100000,ROUNDUP(I413/4,0)+25000,50000)))),MAX(IF(I413&lt;=0,0,IF(I413&lt;=25000,I413,IF(I413&lt;=50000,ROUNDUP(I413/2,0)+12500,IF(I413&lt;=100000,ROUNDUP(I413/4,0)+25000,50000)))),MIN(IF(H413&lt;=0,0,IF(H413&lt;=20000,H413,IF(H413&lt;=40000,ROUNDUP(H413/2,0)+10000,IF(H413&lt;=80000,ROUNDUP(H413/4,0)+20000,40000))))+IF(I413&lt;=0,0,IF(I413&lt;=25000,I413,IF(I413&lt;=50000,ROUNDUP(I413/2,0)+12500,IF(I413&lt;=100000,ROUNDUP(I413/4,0)+25000,50000)))),40000))))</f>
        <v/>
      </c>
      <c r="R413" s="18">
        <f>MIN(120000,O413+P413+Q413)</f>
        <v/>
      </c>
      <c r="S413" s="18">
        <f>IF(F413&lt;=0,IF(E413&lt;=0,0,IF(E413&lt;=12000,E413,IF(E413&lt;=32000,ROUNDUP(E413/2,0)+6000,IF(E413&lt;=56000,ROUNDUP(E413/4,0)+14000,28000)))),IF(E413&lt;=0,IF(F413&lt;=0,0,IF(F413&lt;=15000,F413,IF(F413&lt;=40000,ROUNDUP(F413/2,0)+7500,IF(F413&lt;=70000,ROUNDUP(F413/4,0)+17500,35000)))),MAX(IF(F413&lt;=0,0,IF(F413&lt;=15000,F413,IF(F413&lt;=40000,ROUNDUP(F413/2,0)+7500,IF(F413&lt;=70000,ROUNDUP(F413/4,0)+17500,35000)))),MIN(IF(E413&lt;=0,0,IF(E413&lt;=12000,E413,IF(E413&lt;=32000,ROUNDUP(E413/2,0)+6000,IF(E413&lt;=56000,ROUNDUP(E413/4,0)+14000,28000))))+IF(F413&lt;=0,0,IF(F413&lt;=15000,F413,IF(F413&lt;=40000,ROUNDUP(F413/2,0)+7500,IF(F413&lt;=70000,ROUNDUP(F413/4,0)+17500,35000)))),28000))))</f>
        <v/>
      </c>
      <c r="T413" s="18">
        <f>IF(G413&lt;=0,0,IF(G413&lt;=12000,G413,IF(G413&lt;=32000,ROUNDUP(G413/2,0)+6000,IF(G413&lt;=56000,ROUNDUP(G413/4,0)+14000,28000))))</f>
        <v/>
      </c>
      <c r="U413" s="18">
        <f>IF(I413&lt;=0,IF(H413&lt;=0,0,IF(H413&lt;=12000,H413,IF(H413&lt;=32000,ROUNDUP(H413/2,0)+6000,IF(H413&lt;=56000,ROUNDUP(H413/4,0)+14000,28000)))),IF(H413&lt;=0,IF(I413&lt;=0,0,IF(I413&lt;=15000,I413,IF(I413&lt;=40000,ROUNDUP(I413/2,0)+7500,IF(I413&lt;=70000,ROUNDUP(I413/4,0)+17500,35000)))),MAX(IF(I413&lt;=0,0,IF(I413&lt;=15000,I413,IF(I413&lt;=40000,ROUNDUP(I413/2,0)+7500,IF(I413&lt;=70000,ROUNDUP(I413/4,0)+17500,35000)))),MIN(IF(H413&lt;=0,0,IF(H413&lt;=12000,H413,IF(H413&lt;=32000,ROUNDUP(H413/2,0)+6000,IF(H413&lt;=56000,ROUNDUP(H413/4,0)+14000,28000))))+IF(I413&lt;=0,0,IF(I413&lt;=15000,I413,IF(I413&lt;=40000,ROUNDUP(I413/2,0)+7500,IF(I413&lt;=70000,ROUNDUP(I413/4,0)+17500,35000)))),28000))))</f>
        <v/>
      </c>
      <c r="V413" s="18">
        <f>MIN(70000,S413+T413+U413)</f>
        <v/>
      </c>
      <c r="W413" s="18">
        <f>MAX(0,ROUNDDOWN(M413-J413-N413-K413-0,-3))</f>
        <v/>
      </c>
      <c r="X413" s="18">
        <f>MAX(0,ROUNDDOWN(M413-J413-N413-K413-R413,-3))</f>
        <v/>
      </c>
      <c r="Y413" s="18">
        <f>IF(W413&lt;=0,0,ROUNDDOWN((W413*LOOKUP(W413,{0,1950001,3300001,6950001,9000001,18000001,40000001},{0.05,0.1,0.2,0.23,0.33,0.4,0.45})-LOOKUP(W413,{0,1950001,3300001,6950001,9000001,18000001,40000001},{0,97500,427500,636000,1536000,2796000,4796000}))*1.021,-2))</f>
        <v/>
      </c>
      <c r="Z413" s="18">
        <f>IF(X413&lt;=0,0,ROUNDDOWN((X413*LOOKUP(X413,{0,1950001,3300001,6950001,9000001,18000001,40000001},{0.05,0.1,0.2,0.23,0.33,0.4,0.45})-LOOKUP(X413,{0,1950001,3300001,6950001,9000001,18000001,40000001},{0,97500,427500,636000,1536000,2796000,4796000}))*1.021,-2))</f>
        <v/>
      </c>
      <c r="AA413" s="18">
        <f>MAX(0,ROUNDDOWN(M413-J413-430000-L413-0,-3))</f>
        <v/>
      </c>
      <c r="AB413" s="18">
        <f>MAX(0,ROUNDDOWN(M413-J413-430000-L413-V413,-3))</f>
        <v/>
      </c>
      <c r="AC413" s="18">
        <f>IF(M413&lt;=450000,0,MAX(0,ROUNDDOWN(AA413*0.06-MIN(50000,AA413)*0.03,-2))+MAX(0,ROUNDDOWN(AA413*0.04-MIN(50000,AA413)*0.02,-2)))</f>
        <v/>
      </c>
      <c r="AD413" s="18">
        <f>IF(M413&lt;=450000,0,MAX(0,ROUNDDOWN(AB413*0.06-MIN(50000,AB413)*0.03,-2))+MAX(0,ROUNDDOWN(AB413*0.04-MIN(50000,AB413)*0.02,-2)))</f>
        <v/>
      </c>
      <c r="AE413" s="18">
        <f>Y413-Z413</f>
        <v/>
      </c>
      <c r="AF413" s="18">
        <f>AC413-AD413</f>
        <v/>
      </c>
      <c r="AG413" s="18">
        <f>AE413+AF413</f>
        <v/>
      </c>
      <c r="AH413" s="20">
        <f>IF(W413&lt;=0,0,LOOKUP(W413,{0,1950001,3300001,6950001,9000001,18000001,40000001},{0.05,0.1,0.2,0.23,0.33,0.4,0.45}))</f>
        <v/>
      </c>
    </row>
    <row r="414">
      <c r="A414" t="inlineStr">
        <is>
          <t>1万円刻み 3区分8万円ずつ</t>
        </is>
      </c>
      <c r="B414" s="18">
        <f>'4_1万円刻み'!$A$112</f>
        <v/>
      </c>
      <c r="C414" s="19" t="n">
        <v>2026</v>
      </c>
      <c r="D414" t="inlineStr">
        <is>
          <t>いいえ</t>
        </is>
      </c>
      <c r="E414" s="18" t="n">
        <v>80000</v>
      </c>
      <c r="F414" s="18" t="n">
        <v>0</v>
      </c>
      <c r="G414" s="18" t="n">
        <v>80000</v>
      </c>
      <c r="H414" s="18" t="n">
        <v>80000</v>
      </c>
      <c r="I414" s="18" t="n">
        <v>0</v>
      </c>
      <c r="J414" s="18">
        <f>ROUND(MIN(B414/12,650000)*12*0.0915+MIN(B414/12,1390000)*12*(0.0504+0)+B414*0.005,0)</f>
        <v/>
      </c>
      <c r="K414" s="18" t="n">
        <v>0</v>
      </c>
      <c r="L414" s="18" t="n">
        <v>0</v>
      </c>
      <c r="M414" s="18">
        <f>ROUND(IF(C414&gt;=2026,IF(B414&lt;741000,0,IF(B414&lt;2191000,B414-740000,IF(B414&lt;2193000,1451000,IF(B414&lt;2196000,1453000,IF(B414&lt;2200000,1456000,IF(B414&lt;3600000,ROUNDDOWN(B414/4,-3)*2.8-80000,IF(B414&lt;6600000,ROUNDDOWN(B414/4,-3)*3.2-440000,IF(B414&lt;8500000,ROUNDDOWN(B414*0.9,0)-1100000,B414-1950000)))))))),IF(B414&lt;651000,0,IF(B414&lt;1900000,B414-650000,IF(B414&lt;3600000,ROUNDDOWN(B414/4,-3)*2.8-80000,IF(B414&lt;6600000,ROUNDDOWN(B414/4,-3)*3.2-440000,IF(B414&lt;8500000,ROUNDDOWN(B414*0.9,0)-1100000,B414-1950000)))))),0)</f>
        <v/>
      </c>
      <c r="N414" s="18">
        <f>IF(M414&gt;23500000,NA(),IF(C414&gt;=2026,IF(M414&lt;=4890000,1040000,IF(M414&lt;=6550000,670000,620000)),IF(M414&lt;=1320000,950000,IF(M414&lt;=3360000,880000,IF(M414&lt;=4890000,680000,IF(M414&lt;=6550000,630000,580000))))))</f>
        <v/>
      </c>
      <c r="O414" s="18">
        <f>IF(F414&lt;=0,IF(AND(D414="はい",C414&gt;=2026,C414&lt;=2027),IF(E414&lt;=0,0,IF(E414&lt;=30000,E414,IF(E414&lt;=60000,ROUNDUP(E414/2,0)+15000,IF(E414&lt;=120000,ROUNDUP(E414/4,0)+30000,60000)))),IF(E414&lt;=0,0,IF(E414&lt;=20000,E414,IF(E414&lt;=40000,ROUNDUP(E414/2,0)+10000,IF(E414&lt;=80000,ROUNDUP(E414/4,0)+20000,40000))))),IF(E414&lt;=0,IF(F414&lt;=0,0,IF(F414&lt;=25000,F414,IF(F414&lt;=50000,ROUNDUP(F414/2,0)+12500,IF(F414&lt;=100000,ROUNDUP(F414/4,0)+25000,50000)))),MAX(IF(F414&lt;=0,0,IF(F414&lt;=25000,F414,IF(F414&lt;=50000,ROUNDUP(F414/2,0)+12500,IF(F414&lt;=100000,ROUNDUP(F414/4,0)+25000,50000)))),MIN(IF(AND(D414="はい",C414&gt;=2026,C414&lt;=2027),IF(E414&lt;=0,0,IF(E414&lt;=30000,E414,IF(E414&lt;=60000,ROUNDUP(E414/2,0)+15000,IF(E414&lt;=120000,ROUNDUP(E414/4,0)+30000,60000)))),IF(E414&lt;=0,0,IF(E414&lt;=20000,E414,IF(E414&lt;=40000,ROUNDUP(E414/2,0)+10000,IF(E414&lt;=80000,ROUNDUP(E414/4,0)+20000,40000)))))+IF(F414&lt;=0,0,IF(F414&lt;=25000,F414,IF(F414&lt;=50000,ROUNDUP(F414/2,0)+12500,IF(F414&lt;=100000,ROUNDUP(F414/4,0)+25000,50000)))),IF(AND(D414="はい",C414&gt;=2026,C414&lt;=2027),60000,40000)))))</f>
        <v/>
      </c>
      <c r="P414" s="18">
        <f>IF(G414&lt;=0,0,IF(G414&lt;=20000,G414,IF(G414&lt;=40000,ROUNDUP(G414/2,0)+10000,IF(G414&lt;=80000,ROUNDUP(G414/4,0)+20000,40000))))</f>
        <v/>
      </c>
      <c r="Q414" s="18">
        <f>IF(I414&lt;=0,IF(H414&lt;=0,0,IF(H414&lt;=20000,H414,IF(H414&lt;=40000,ROUNDUP(H414/2,0)+10000,IF(H414&lt;=80000,ROUNDUP(H414/4,0)+20000,40000)))),IF(H414&lt;=0,IF(I414&lt;=0,0,IF(I414&lt;=25000,I414,IF(I414&lt;=50000,ROUNDUP(I414/2,0)+12500,IF(I414&lt;=100000,ROUNDUP(I414/4,0)+25000,50000)))),MAX(IF(I414&lt;=0,0,IF(I414&lt;=25000,I414,IF(I414&lt;=50000,ROUNDUP(I414/2,0)+12500,IF(I414&lt;=100000,ROUNDUP(I414/4,0)+25000,50000)))),MIN(IF(H414&lt;=0,0,IF(H414&lt;=20000,H414,IF(H414&lt;=40000,ROUNDUP(H414/2,0)+10000,IF(H414&lt;=80000,ROUNDUP(H414/4,0)+20000,40000))))+IF(I414&lt;=0,0,IF(I414&lt;=25000,I414,IF(I414&lt;=50000,ROUNDUP(I414/2,0)+12500,IF(I414&lt;=100000,ROUNDUP(I414/4,0)+25000,50000)))),40000))))</f>
        <v/>
      </c>
      <c r="R414" s="18">
        <f>MIN(120000,O414+P414+Q414)</f>
        <v/>
      </c>
      <c r="S414" s="18">
        <f>IF(F414&lt;=0,IF(E414&lt;=0,0,IF(E414&lt;=12000,E414,IF(E414&lt;=32000,ROUNDUP(E414/2,0)+6000,IF(E414&lt;=56000,ROUNDUP(E414/4,0)+14000,28000)))),IF(E414&lt;=0,IF(F414&lt;=0,0,IF(F414&lt;=15000,F414,IF(F414&lt;=40000,ROUNDUP(F414/2,0)+7500,IF(F414&lt;=70000,ROUNDUP(F414/4,0)+17500,35000)))),MAX(IF(F414&lt;=0,0,IF(F414&lt;=15000,F414,IF(F414&lt;=40000,ROUNDUP(F414/2,0)+7500,IF(F414&lt;=70000,ROUNDUP(F414/4,0)+17500,35000)))),MIN(IF(E414&lt;=0,0,IF(E414&lt;=12000,E414,IF(E414&lt;=32000,ROUNDUP(E414/2,0)+6000,IF(E414&lt;=56000,ROUNDUP(E414/4,0)+14000,28000))))+IF(F414&lt;=0,0,IF(F414&lt;=15000,F414,IF(F414&lt;=40000,ROUNDUP(F414/2,0)+7500,IF(F414&lt;=70000,ROUNDUP(F414/4,0)+17500,35000)))),28000))))</f>
        <v/>
      </c>
      <c r="T414" s="18">
        <f>IF(G414&lt;=0,0,IF(G414&lt;=12000,G414,IF(G414&lt;=32000,ROUNDUP(G414/2,0)+6000,IF(G414&lt;=56000,ROUNDUP(G414/4,0)+14000,28000))))</f>
        <v/>
      </c>
      <c r="U414" s="18">
        <f>IF(I414&lt;=0,IF(H414&lt;=0,0,IF(H414&lt;=12000,H414,IF(H414&lt;=32000,ROUNDUP(H414/2,0)+6000,IF(H414&lt;=56000,ROUNDUP(H414/4,0)+14000,28000)))),IF(H414&lt;=0,IF(I414&lt;=0,0,IF(I414&lt;=15000,I414,IF(I414&lt;=40000,ROUNDUP(I414/2,0)+7500,IF(I414&lt;=70000,ROUNDUP(I414/4,0)+17500,35000)))),MAX(IF(I414&lt;=0,0,IF(I414&lt;=15000,I414,IF(I414&lt;=40000,ROUNDUP(I414/2,0)+7500,IF(I414&lt;=70000,ROUNDUP(I414/4,0)+17500,35000)))),MIN(IF(H414&lt;=0,0,IF(H414&lt;=12000,H414,IF(H414&lt;=32000,ROUNDUP(H414/2,0)+6000,IF(H414&lt;=56000,ROUNDUP(H414/4,0)+14000,28000))))+IF(I414&lt;=0,0,IF(I414&lt;=15000,I414,IF(I414&lt;=40000,ROUNDUP(I414/2,0)+7500,IF(I414&lt;=70000,ROUNDUP(I414/4,0)+17500,35000)))),28000))))</f>
        <v/>
      </c>
      <c r="V414" s="18">
        <f>MIN(70000,S414+T414+U414)</f>
        <v/>
      </c>
      <c r="W414" s="18">
        <f>MAX(0,ROUNDDOWN(M414-J414-N414-K414-0,-3))</f>
        <v/>
      </c>
      <c r="X414" s="18">
        <f>MAX(0,ROUNDDOWN(M414-J414-N414-K414-R414,-3))</f>
        <v/>
      </c>
      <c r="Y414" s="18">
        <f>IF(W414&lt;=0,0,ROUNDDOWN((W414*LOOKUP(W414,{0,1950001,3300001,6950001,9000001,18000001,40000001},{0.05,0.1,0.2,0.23,0.33,0.4,0.45})-LOOKUP(W414,{0,1950001,3300001,6950001,9000001,18000001,40000001},{0,97500,427500,636000,1536000,2796000,4796000}))*1.021,-2))</f>
        <v/>
      </c>
      <c r="Z414" s="18">
        <f>IF(X414&lt;=0,0,ROUNDDOWN((X414*LOOKUP(X414,{0,1950001,3300001,6950001,9000001,18000001,40000001},{0.05,0.1,0.2,0.23,0.33,0.4,0.45})-LOOKUP(X414,{0,1950001,3300001,6950001,9000001,18000001,40000001},{0,97500,427500,636000,1536000,2796000,4796000}))*1.021,-2))</f>
        <v/>
      </c>
      <c r="AA414" s="18">
        <f>MAX(0,ROUNDDOWN(M414-J414-430000-L414-0,-3))</f>
        <v/>
      </c>
      <c r="AB414" s="18">
        <f>MAX(0,ROUNDDOWN(M414-J414-430000-L414-V414,-3))</f>
        <v/>
      </c>
      <c r="AC414" s="18">
        <f>IF(M414&lt;=450000,0,MAX(0,ROUNDDOWN(AA414*0.06-MIN(50000,AA414)*0.03,-2))+MAX(0,ROUNDDOWN(AA414*0.04-MIN(50000,AA414)*0.02,-2)))</f>
        <v/>
      </c>
      <c r="AD414" s="18">
        <f>IF(M414&lt;=450000,0,MAX(0,ROUNDDOWN(AB414*0.06-MIN(50000,AB414)*0.03,-2))+MAX(0,ROUNDDOWN(AB414*0.04-MIN(50000,AB414)*0.02,-2)))</f>
        <v/>
      </c>
      <c r="AE414" s="18">
        <f>Y414-Z414</f>
        <v/>
      </c>
      <c r="AF414" s="18">
        <f>AC414-AD414</f>
        <v/>
      </c>
      <c r="AG414" s="18">
        <f>AE414+AF414</f>
        <v/>
      </c>
      <c r="AH414" s="20">
        <f>IF(W414&lt;=0,0,LOOKUP(W414,{0,1950001,3300001,6950001,9000001,18000001,40000001},{0.05,0.1,0.2,0.23,0.33,0.4,0.45}))</f>
        <v/>
      </c>
    </row>
    <row r="415">
      <c r="A415" t="inlineStr">
        <is>
          <t>1万円刻み 一般8万円</t>
        </is>
      </c>
      <c r="B415" s="18">
        <f>'4_1万円刻み'!$A$112</f>
        <v/>
      </c>
      <c r="C415" s="19" t="n">
        <v>2026</v>
      </c>
      <c r="D415" t="inlineStr">
        <is>
          <t>いいえ</t>
        </is>
      </c>
      <c r="E415" s="18" t="n">
        <v>80000</v>
      </c>
      <c r="F415" s="18" t="n">
        <v>0</v>
      </c>
      <c r="G415" s="18" t="n">
        <v>0</v>
      </c>
      <c r="H415" s="18" t="n">
        <v>0</v>
      </c>
      <c r="I415" s="18" t="n">
        <v>0</v>
      </c>
      <c r="J415" s="18">
        <f>ROUND(MIN(B415/12,650000)*12*0.0915+MIN(B415/12,1390000)*12*(0.0504+0)+B415*0.005,0)</f>
        <v/>
      </c>
      <c r="K415" s="18" t="n">
        <v>0</v>
      </c>
      <c r="L415" s="18" t="n">
        <v>0</v>
      </c>
      <c r="M415" s="18">
        <f>ROUND(IF(C415&gt;=2026,IF(B415&lt;741000,0,IF(B415&lt;2191000,B415-740000,IF(B415&lt;2193000,1451000,IF(B415&lt;2196000,1453000,IF(B415&lt;2200000,1456000,IF(B415&lt;3600000,ROUNDDOWN(B415/4,-3)*2.8-80000,IF(B415&lt;6600000,ROUNDDOWN(B415/4,-3)*3.2-440000,IF(B415&lt;8500000,ROUNDDOWN(B415*0.9,0)-1100000,B415-1950000)))))))),IF(B415&lt;651000,0,IF(B415&lt;1900000,B415-650000,IF(B415&lt;3600000,ROUNDDOWN(B415/4,-3)*2.8-80000,IF(B415&lt;6600000,ROUNDDOWN(B415/4,-3)*3.2-440000,IF(B415&lt;8500000,ROUNDDOWN(B415*0.9,0)-1100000,B415-1950000)))))),0)</f>
        <v/>
      </c>
      <c r="N415" s="18">
        <f>IF(M415&gt;23500000,NA(),IF(C415&gt;=2026,IF(M415&lt;=4890000,1040000,IF(M415&lt;=6550000,670000,620000)),IF(M415&lt;=1320000,950000,IF(M415&lt;=3360000,880000,IF(M415&lt;=4890000,680000,IF(M415&lt;=6550000,630000,580000))))))</f>
        <v/>
      </c>
      <c r="O415" s="18">
        <f>IF(F415&lt;=0,IF(AND(D415="はい",C415&gt;=2026,C415&lt;=2027),IF(E415&lt;=0,0,IF(E415&lt;=30000,E415,IF(E415&lt;=60000,ROUNDUP(E415/2,0)+15000,IF(E415&lt;=120000,ROUNDUP(E415/4,0)+30000,60000)))),IF(E415&lt;=0,0,IF(E415&lt;=20000,E415,IF(E415&lt;=40000,ROUNDUP(E415/2,0)+10000,IF(E415&lt;=80000,ROUNDUP(E415/4,0)+20000,40000))))),IF(E415&lt;=0,IF(F415&lt;=0,0,IF(F415&lt;=25000,F415,IF(F415&lt;=50000,ROUNDUP(F415/2,0)+12500,IF(F415&lt;=100000,ROUNDUP(F415/4,0)+25000,50000)))),MAX(IF(F415&lt;=0,0,IF(F415&lt;=25000,F415,IF(F415&lt;=50000,ROUNDUP(F415/2,0)+12500,IF(F415&lt;=100000,ROUNDUP(F415/4,0)+25000,50000)))),MIN(IF(AND(D415="はい",C415&gt;=2026,C415&lt;=2027),IF(E415&lt;=0,0,IF(E415&lt;=30000,E415,IF(E415&lt;=60000,ROUNDUP(E415/2,0)+15000,IF(E415&lt;=120000,ROUNDUP(E415/4,0)+30000,60000)))),IF(E415&lt;=0,0,IF(E415&lt;=20000,E415,IF(E415&lt;=40000,ROUNDUP(E415/2,0)+10000,IF(E415&lt;=80000,ROUNDUP(E415/4,0)+20000,40000)))))+IF(F415&lt;=0,0,IF(F415&lt;=25000,F415,IF(F415&lt;=50000,ROUNDUP(F415/2,0)+12500,IF(F415&lt;=100000,ROUNDUP(F415/4,0)+25000,50000)))),IF(AND(D415="はい",C415&gt;=2026,C415&lt;=2027),60000,40000)))))</f>
        <v/>
      </c>
      <c r="P415" s="18">
        <f>IF(G415&lt;=0,0,IF(G415&lt;=20000,G415,IF(G415&lt;=40000,ROUNDUP(G415/2,0)+10000,IF(G415&lt;=80000,ROUNDUP(G415/4,0)+20000,40000))))</f>
        <v/>
      </c>
      <c r="Q415" s="18">
        <f>IF(I415&lt;=0,IF(H415&lt;=0,0,IF(H415&lt;=20000,H415,IF(H415&lt;=40000,ROUNDUP(H415/2,0)+10000,IF(H415&lt;=80000,ROUNDUP(H415/4,0)+20000,40000)))),IF(H415&lt;=0,IF(I415&lt;=0,0,IF(I415&lt;=25000,I415,IF(I415&lt;=50000,ROUNDUP(I415/2,0)+12500,IF(I415&lt;=100000,ROUNDUP(I415/4,0)+25000,50000)))),MAX(IF(I415&lt;=0,0,IF(I415&lt;=25000,I415,IF(I415&lt;=50000,ROUNDUP(I415/2,0)+12500,IF(I415&lt;=100000,ROUNDUP(I415/4,0)+25000,50000)))),MIN(IF(H415&lt;=0,0,IF(H415&lt;=20000,H415,IF(H415&lt;=40000,ROUNDUP(H415/2,0)+10000,IF(H415&lt;=80000,ROUNDUP(H415/4,0)+20000,40000))))+IF(I415&lt;=0,0,IF(I415&lt;=25000,I415,IF(I415&lt;=50000,ROUNDUP(I415/2,0)+12500,IF(I415&lt;=100000,ROUNDUP(I415/4,0)+25000,50000)))),40000))))</f>
        <v/>
      </c>
      <c r="R415" s="18">
        <f>MIN(120000,O415+P415+Q415)</f>
        <v/>
      </c>
      <c r="S415" s="18">
        <f>IF(F415&lt;=0,IF(E415&lt;=0,0,IF(E415&lt;=12000,E415,IF(E415&lt;=32000,ROUNDUP(E415/2,0)+6000,IF(E415&lt;=56000,ROUNDUP(E415/4,0)+14000,28000)))),IF(E415&lt;=0,IF(F415&lt;=0,0,IF(F415&lt;=15000,F415,IF(F415&lt;=40000,ROUNDUP(F415/2,0)+7500,IF(F415&lt;=70000,ROUNDUP(F415/4,0)+17500,35000)))),MAX(IF(F415&lt;=0,0,IF(F415&lt;=15000,F415,IF(F415&lt;=40000,ROUNDUP(F415/2,0)+7500,IF(F415&lt;=70000,ROUNDUP(F415/4,0)+17500,35000)))),MIN(IF(E415&lt;=0,0,IF(E415&lt;=12000,E415,IF(E415&lt;=32000,ROUNDUP(E415/2,0)+6000,IF(E415&lt;=56000,ROUNDUP(E415/4,0)+14000,28000))))+IF(F415&lt;=0,0,IF(F415&lt;=15000,F415,IF(F415&lt;=40000,ROUNDUP(F415/2,0)+7500,IF(F415&lt;=70000,ROUNDUP(F415/4,0)+17500,35000)))),28000))))</f>
        <v/>
      </c>
      <c r="T415" s="18">
        <f>IF(G415&lt;=0,0,IF(G415&lt;=12000,G415,IF(G415&lt;=32000,ROUNDUP(G415/2,0)+6000,IF(G415&lt;=56000,ROUNDUP(G415/4,0)+14000,28000))))</f>
        <v/>
      </c>
      <c r="U415" s="18">
        <f>IF(I415&lt;=0,IF(H415&lt;=0,0,IF(H415&lt;=12000,H415,IF(H415&lt;=32000,ROUNDUP(H415/2,0)+6000,IF(H415&lt;=56000,ROUNDUP(H415/4,0)+14000,28000)))),IF(H415&lt;=0,IF(I415&lt;=0,0,IF(I415&lt;=15000,I415,IF(I415&lt;=40000,ROUNDUP(I415/2,0)+7500,IF(I415&lt;=70000,ROUNDUP(I415/4,0)+17500,35000)))),MAX(IF(I415&lt;=0,0,IF(I415&lt;=15000,I415,IF(I415&lt;=40000,ROUNDUP(I415/2,0)+7500,IF(I415&lt;=70000,ROUNDUP(I415/4,0)+17500,35000)))),MIN(IF(H415&lt;=0,0,IF(H415&lt;=12000,H415,IF(H415&lt;=32000,ROUNDUP(H415/2,0)+6000,IF(H415&lt;=56000,ROUNDUP(H415/4,0)+14000,28000))))+IF(I415&lt;=0,0,IF(I415&lt;=15000,I415,IF(I415&lt;=40000,ROUNDUP(I415/2,0)+7500,IF(I415&lt;=70000,ROUNDUP(I415/4,0)+17500,35000)))),28000))))</f>
        <v/>
      </c>
      <c r="V415" s="18">
        <f>MIN(70000,S415+T415+U415)</f>
        <v/>
      </c>
      <c r="W415" s="18">
        <f>MAX(0,ROUNDDOWN(M415-J415-N415-K415-0,-3))</f>
        <v/>
      </c>
      <c r="X415" s="18">
        <f>MAX(0,ROUNDDOWN(M415-J415-N415-K415-R415,-3))</f>
        <v/>
      </c>
      <c r="Y415" s="18">
        <f>IF(W415&lt;=0,0,ROUNDDOWN((W415*LOOKUP(W415,{0,1950001,3300001,6950001,9000001,18000001,40000001},{0.05,0.1,0.2,0.23,0.33,0.4,0.45})-LOOKUP(W415,{0,1950001,3300001,6950001,9000001,18000001,40000001},{0,97500,427500,636000,1536000,2796000,4796000}))*1.021,-2))</f>
        <v/>
      </c>
      <c r="Z415" s="18">
        <f>IF(X415&lt;=0,0,ROUNDDOWN((X415*LOOKUP(X415,{0,1950001,3300001,6950001,9000001,18000001,40000001},{0.05,0.1,0.2,0.23,0.33,0.4,0.45})-LOOKUP(X415,{0,1950001,3300001,6950001,9000001,18000001,40000001},{0,97500,427500,636000,1536000,2796000,4796000}))*1.021,-2))</f>
        <v/>
      </c>
      <c r="AA415" s="18">
        <f>MAX(0,ROUNDDOWN(M415-J415-430000-L415-0,-3))</f>
        <v/>
      </c>
      <c r="AB415" s="18">
        <f>MAX(0,ROUNDDOWN(M415-J415-430000-L415-V415,-3))</f>
        <v/>
      </c>
      <c r="AC415" s="18">
        <f>IF(M415&lt;=450000,0,MAX(0,ROUNDDOWN(AA415*0.06-MIN(50000,AA415)*0.03,-2))+MAX(0,ROUNDDOWN(AA415*0.04-MIN(50000,AA415)*0.02,-2)))</f>
        <v/>
      </c>
      <c r="AD415" s="18">
        <f>IF(M415&lt;=450000,0,MAX(0,ROUNDDOWN(AB415*0.06-MIN(50000,AB415)*0.03,-2))+MAX(0,ROUNDDOWN(AB415*0.04-MIN(50000,AB415)*0.02,-2)))</f>
        <v/>
      </c>
      <c r="AE415" s="18">
        <f>Y415-Z415</f>
        <v/>
      </c>
      <c r="AF415" s="18">
        <f>AC415-AD415</f>
        <v/>
      </c>
      <c r="AG415" s="18">
        <f>AE415+AF415</f>
        <v/>
      </c>
      <c r="AH415" s="20">
        <f>IF(W415&lt;=0,0,LOOKUP(W415,{0,1950001,3300001,6950001,9000001,18000001,40000001},{0.05,0.1,0.2,0.23,0.33,0.4,0.45}))</f>
        <v/>
      </c>
    </row>
    <row r="416">
      <c r="A416" t="inlineStr">
        <is>
          <t>1万円刻み 特例あり一般12万円</t>
        </is>
      </c>
      <c r="B416" s="18">
        <f>'4_1万円刻み'!$A$112</f>
        <v/>
      </c>
      <c r="C416" s="19" t="n">
        <v>2026</v>
      </c>
      <c r="D416" t="inlineStr">
        <is>
          <t>はい</t>
        </is>
      </c>
      <c r="E416" s="18" t="n">
        <v>120000</v>
      </c>
      <c r="F416" s="18" t="n">
        <v>0</v>
      </c>
      <c r="G416" s="18" t="n">
        <v>0</v>
      </c>
      <c r="H416" s="18" t="n">
        <v>0</v>
      </c>
      <c r="I416" s="18" t="n">
        <v>0</v>
      </c>
      <c r="J416" s="18">
        <f>ROUND(MIN(B416/12,650000)*12*0.0915+MIN(B416/12,1390000)*12*(0.0504+0)+B416*0.005,0)</f>
        <v/>
      </c>
      <c r="K416" s="18" t="n">
        <v>0</v>
      </c>
      <c r="L416" s="18" t="n">
        <v>0</v>
      </c>
      <c r="M416" s="18">
        <f>ROUND(IF(C416&gt;=2026,IF(B416&lt;741000,0,IF(B416&lt;2191000,B416-740000,IF(B416&lt;2193000,1451000,IF(B416&lt;2196000,1453000,IF(B416&lt;2200000,1456000,IF(B416&lt;3600000,ROUNDDOWN(B416/4,-3)*2.8-80000,IF(B416&lt;6600000,ROUNDDOWN(B416/4,-3)*3.2-440000,IF(B416&lt;8500000,ROUNDDOWN(B416*0.9,0)-1100000,B416-1950000)))))))),IF(B416&lt;651000,0,IF(B416&lt;1900000,B416-650000,IF(B416&lt;3600000,ROUNDDOWN(B416/4,-3)*2.8-80000,IF(B416&lt;6600000,ROUNDDOWN(B416/4,-3)*3.2-440000,IF(B416&lt;8500000,ROUNDDOWN(B416*0.9,0)-1100000,B416-1950000)))))),0)</f>
        <v/>
      </c>
      <c r="N416" s="18">
        <f>IF(M416&gt;23500000,NA(),IF(C416&gt;=2026,IF(M416&lt;=4890000,1040000,IF(M416&lt;=6550000,670000,620000)),IF(M416&lt;=1320000,950000,IF(M416&lt;=3360000,880000,IF(M416&lt;=4890000,680000,IF(M416&lt;=6550000,630000,580000))))))</f>
        <v/>
      </c>
      <c r="O416" s="18">
        <f>IF(F416&lt;=0,IF(AND(D416="はい",C416&gt;=2026,C416&lt;=2027),IF(E416&lt;=0,0,IF(E416&lt;=30000,E416,IF(E416&lt;=60000,ROUNDUP(E416/2,0)+15000,IF(E416&lt;=120000,ROUNDUP(E416/4,0)+30000,60000)))),IF(E416&lt;=0,0,IF(E416&lt;=20000,E416,IF(E416&lt;=40000,ROUNDUP(E416/2,0)+10000,IF(E416&lt;=80000,ROUNDUP(E416/4,0)+20000,40000))))),IF(E416&lt;=0,IF(F416&lt;=0,0,IF(F416&lt;=25000,F416,IF(F416&lt;=50000,ROUNDUP(F416/2,0)+12500,IF(F416&lt;=100000,ROUNDUP(F416/4,0)+25000,50000)))),MAX(IF(F416&lt;=0,0,IF(F416&lt;=25000,F416,IF(F416&lt;=50000,ROUNDUP(F416/2,0)+12500,IF(F416&lt;=100000,ROUNDUP(F416/4,0)+25000,50000)))),MIN(IF(AND(D416="はい",C416&gt;=2026,C416&lt;=2027),IF(E416&lt;=0,0,IF(E416&lt;=30000,E416,IF(E416&lt;=60000,ROUNDUP(E416/2,0)+15000,IF(E416&lt;=120000,ROUNDUP(E416/4,0)+30000,60000)))),IF(E416&lt;=0,0,IF(E416&lt;=20000,E416,IF(E416&lt;=40000,ROUNDUP(E416/2,0)+10000,IF(E416&lt;=80000,ROUNDUP(E416/4,0)+20000,40000)))))+IF(F416&lt;=0,0,IF(F416&lt;=25000,F416,IF(F416&lt;=50000,ROUNDUP(F416/2,0)+12500,IF(F416&lt;=100000,ROUNDUP(F416/4,0)+25000,50000)))),IF(AND(D416="はい",C416&gt;=2026,C416&lt;=2027),60000,40000)))))</f>
        <v/>
      </c>
      <c r="P416" s="18">
        <f>IF(G416&lt;=0,0,IF(G416&lt;=20000,G416,IF(G416&lt;=40000,ROUNDUP(G416/2,0)+10000,IF(G416&lt;=80000,ROUNDUP(G416/4,0)+20000,40000))))</f>
        <v/>
      </c>
      <c r="Q416" s="18">
        <f>IF(I416&lt;=0,IF(H416&lt;=0,0,IF(H416&lt;=20000,H416,IF(H416&lt;=40000,ROUNDUP(H416/2,0)+10000,IF(H416&lt;=80000,ROUNDUP(H416/4,0)+20000,40000)))),IF(H416&lt;=0,IF(I416&lt;=0,0,IF(I416&lt;=25000,I416,IF(I416&lt;=50000,ROUNDUP(I416/2,0)+12500,IF(I416&lt;=100000,ROUNDUP(I416/4,0)+25000,50000)))),MAX(IF(I416&lt;=0,0,IF(I416&lt;=25000,I416,IF(I416&lt;=50000,ROUNDUP(I416/2,0)+12500,IF(I416&lt;=100000,ROUNDUP(I416/4,0)+25000,50000)))),MIN(IF(H416&lt;=0,0,IF(H416&lt;=20000,H416,IF(H416&lt;=40000,ROUNDUP(H416/2,0)+10000,IF(H416&lt;=80000,ROUNDUP(H416/4,0)+20000,40000))))+IF(I416&lt;=0,0,IF(I416&lt;=25000,I416,IF(I416&lt;=50000,ROUNDUP(I416/2,0)+12500,IF(I416&lt;=100000,ROUNDUP(I416/4,0)+25000,50000)))),40000))))</f>
        <v/>
      </c>
      <c r="R416" s="18">
        <f>MIN(120000,O416+P416+Q416)</f>
        <v/>
      </c>
      <c r="S416" s="18">
        <f>IF(F416&lt;=0,IF(E416&lt;=0,0,IF(E416&lt;=12000,E416,IF(E416&lt;=32000,ROUNDUP(E416/2,0)+6000,IF(E416&lt;=56000,ROUNDUP(E416/4,0)+14000,28000)))),IF(E416&lt;=0,IF(F416&lt;=0,0,IF(F416&lt;=15000,F416,IF(F416&lt;=40000,ROUNDUP(F416/2,0)+7500,IF(F416&lt;=70000,ROUNDUP(F416/4,0)+17500,35000)))),MAX(IF(F416&lt;=0,0,IF(F416&lt;=15000,F416,IF(F416&lt;=40000,ROUNDUP(F416/2,0)+7500,IF(F416&lt;=70000,ROUNDUP(F416/4,0)+17500,35000)))),MIN(IF(E416&lt;=0,0,IF(E416&lt;=12000,E416,IF(E416&lt;=32000,ROUNDUP(E416/2,0)+6000,IF(E416&lt;=56000,ROUNDUP(E416/4,0)+14000,28000))))+IF(F416&lt;=0,0,IF(F416&lt;=15000,F416,IF(F416&lt;=40000,ROUNDUP(F416/2,0)+7500,IF(F416&lt;=70000,ROUNDUP(F416/4,0)+17500,35000)))),28000))))</f>
        <v/>
      </c>
      <c r="T416" s="18">
        <f>IF(G416&lt;=0,0,IF(G416&lt;=12000,G416,IF(G416&lt;=32000,ROUNDUP(G416/2,0)+6000,IF(G416&lt;=56000,ROUNDUP(G416/4,0)+14000,28000))))</f>
        <v/>
      </c>
      <c r="U416" s="18">
        <f>IF(I416&lt;=0,IF(H416&lt;=0,0,IF(H416&lt;=12000,H416,IF(H416&lt;=32000,ROUNDUP(H416/2,0)+6000,IF(H416&lt;=56000,ROUNDUP(H416/4,0)+14000,28000)))),IF(H416&lt;=0,IF(I416&lt;=0,0,IF(I416&lt;=15000,I416,IF(I416&lt;=40000,ROUNDUP(I416/2,0)+7500,IF(I416&lt;=70000,ROUNDUP(I416/4,0)+17500,35000)))),MAX(IF(I416&lt;=0,0,IF(I416&lt;=15000,I416,IF(I416&lt;=40000,ROUNDUP(I416/2,0)+7500,IF(I416&lt;=70000,ROUNDUP(I416/4,0)+17500,35000)))),MIN(IF(H416&lt;=0,0,IF(H416&lt;=12000,H416,IF(H416&lt;=32000,ROUNDUP(H416/2,0)+6000,IF(H416&lt;=56000,ROUNDUP(H416/4,0)+14000,28000))))+IF(I416&lt;=0,0,IF(I416&lt;=15000,I416,IF(I416&lt;=40000,ROUNDUP(I416/2,0)+7500,IF(I416&lt;=70000,ROUNDUP(I416/4,0)+17500,35000)))),28000))))</f>
        <v/>
      </c>
      <c r="V416" s="18">
        <f>MIN(70000,S416+T416+U416)</f>
        <v/>
      </c>
      <c r="W416" s="18">
        <f>MAX(0,ROUNDDOWN(M416-J416-N416-K416-0,-3))</f>
        <v/>
      </c>
      <c r="X416" s="18">
        <f>MAX(0,ROUNDDOWN(M416-J416-N416-K416-R416,-3))</f>
        <v/>
      </c>
      <c r="Y416" s="18">
        <f>IF(W416&lt;=0,0,ROUNDDOWN((W416*LOOKUP(W416,{0,1950001,3300001,6950001,9000001,18000001,40000001},{0.05,0.1,0.2,0.23,0.33,0.4,0.45})-LOOKUP(W416,{0,1950001,3300001,6950001,9000001,18000001,40000001},{0,97500,427500,636000,1536000,2796000,4796000}))*1.021,-2))</f>
        <v/>
      </c>
      <c r="Z416" s="18">
        <f>IF(X416&lt;=0,0,ROUNDDOWN((X416*LOOKUP(X416,{0,1950001,3300001,6950001,9000001,18000001,40000001},{0.05,0.1,0.2,0.23,0.33,0.4,0.45})-LOOKUP(X416,{0,1950001,3300001,6950001,9000001,18000001,40000001},{0,97500,427500,636000,1536000,2796000,4796000}))*1.021,-2))</f>
        <v/>
      </c>
      <c r="AA416" s="18">
        <f>MAX(0,ROUNDDOWN(M416-J416-430000-L416-0,-3))</f>
        <v/>
      </c>
      <c r="AB416" s="18">
        <f>MAX(0,ROUNDDOWN(M416-J416-430000-L416-V416,-3))</f>
        <v/>
      </c>
      <c r="AC416" s="18">
        <f>IF(M416&lt;=450000,0,MAX(0,ROUNDDOWN(AA416*0.06-MIN(50000,AA416)*0.03,-2))+MAX(0,ROUNDDOWN(AA416*0.04-MIN(50000,AA416)*0.02,-2)))</f>
        <v/>
      </c>
      <c r="AD416" s="18">
        <f>IF(M416&lt;=450000,0,MAX(0,ROUNDDOWN(AB416*0.06-MIN(50000,AB416)*0.03,-2))+MAX(0,ROUNDDOWN(AB416*0.04-MIN(50000,AB416)*0.02,-2)))</f>
        <v/>
      </c>
      <c r="AE416" s="18">
        <f>Y416-Z416</f>
        <v/>
      </c>
      <c r="AF416" s="18">
        <f>AC416-AD416</f>
        <v/>
      </c>
      <c r="AG416" s="18">
        <f>AE416+AF416</f>
        <v/>
      </c>
      <c r="AH416" s="20">
        <f>IF(W416&lt;=0,0,LOOKUP(W416,{0,1950001,3300001,6950001,9000001,18000001,40000001},{0.05,0.1,0.2,0.23,0.33,0.4,0.45}))</f>
        <v/>
      </c>
    </row>
    <row r="417">
      <c r="A417" t="inlineStr">
        <is>
          <t>1万円刻み 3区分8万円ずつ</t>
        </is>
      </c>
      <c r="B417" s="18">
        <f>'4_1万円刻み'!$A$113</f>
        <v/>
      </c>
      <c r="C417" s="19" t="n">
        <v>2026</v>
      </c>
      <c r="D417" t="inlineStr">
        <is>
          <t>いいえ</t>
        </is>
      </c>
      <c r="E417" s="18" t="n">
        <v>80000</v>
      </c>
      <c r="F417" s="18" t="n">
        <v>0</v>
      </c>
      <c r="G417" s="18" t="n">
        <v>80000</v>
      </c>
      <c r="H417" s="18" t="n">
        <v>80000</v>
      </c>
      <c r="I417" s="18" t="n">
        <v>0</v>
      </c>
      <c r="J417" s="18">
        <f>ROUND(MIN(B417/12,650000)*12*0.0915+MIN(B417/12,1390000)*12*(0.0504+0)+B417*0.005,0)</f>
        <v/>
      </c>
      <c r="K417" s="18" t="n">
        <v>0</v>
      </c>
      <c r="L417" s="18" t="n">
        <v>0</v>
      </c>
      <c r="M417" s="18">
        <f>ROUND(IF(C417&gt;=2026,IF(B417&lt;741000,0,IF(B417&lt;2191000,B417-740000,IF(B417&lt;2193000,1451000,IF(B417&lt;2196000,1453000,IF(B417&lt;2200000,1456000,IF(B417&lt;3600000,ROUNDDOWN(B417/4,-3)*2.8-80000,IF(B417&lt;6600000,ROUNDDOWN(B417/4,-3)*3.2-440000,IF(B417&lt;8500000,ROUNDDOWN(B417*0.9,0)-1100000,B417-1950000)))))))),IF(B417&lt;651000,0,IF(B417&lt;1900000,B417-650000,IF(B417&lt;3600000,ROUNDDOWN(B417/4,-3)*2.8-80000,IF(B417&lt;6600000,ROUNDDOWN(B417/4,-3)*3.2-440000,IF(B417&lt;8500000,ROUNDDOWN(B417*0.9,0)-1100000,B417-1950000)))))),0)</f>
        <v/>
      </c>
      <c r="N417" s="18">
        <f>IF(M417&gt;23500000,NA(),IF(C417&gt;=2026,IF(M417&lt;=4890000,1040000,IF(M417&lt;=6550000,670000,620000)),IF(M417&lt;=1320000,950000,IF(M417&lt;=3360000,880000,IF(M417&lt;=4890000,680000,IF(M417&lt;=6550000,630000,580000))))))</f>
        <v/>
      </c>
      <c r="O417" s="18">
        <f>IF(F417&lt;=0,IF(AND(D417="はい",C417&gt;=2026,C417&lt;=2027),IF(E417&lt;=0,0,IF(E417&lt;=30000,E417,IF(E417&lt;=60000,ROUNDUP(E417/2,0)+15000,IF(E417&lt;=120000,ROUNDUP(E417/4,0)+30000,60000)))),IF(E417&lt;=0,0,IF(E417&lt;=20000,E417,IF(E417&lt;=40000,ROUNDUP(E417/2,0)+10000,IF(E417&lt;=80000,ROUNDUP(E417/4,0)+20000,40000))))),IF(E417&lt;=0,IF(F417&lt;=0,0,IF(F417&lt;=25000,F417,IF(F417&lt;=50000,ROUNDUP(F417/2,0)+12500,IF(F417&lt;=100000,ROUNDUP(F417/4,0)+25000,50000)))),MAX(IF(F417&lt;=0,0,IF(F417&lt;=25000,F417,IF(F417&lt;=50000,ROUNDUP(F417/2,0)+12500,IF(F417&lt;=100000,ROUNDUP(F417/4,0)+25000,50000)))),MIN(IF(AND(D417="はい",C417&gt;=2026,C417&lt;=2027),IF(E417&lt;=0,0,IF(E417&lt;=30000,E417,IF(E417&lt;=60000,ROUNDUP(E417/2,0)+15000,IF(E417&lt;=120000,ROUNDUP(E417/4,0)+30000,60000)))),IF(E417&lt;=0,0,IF(E417&lt;=20000,E417,IF(E417&lt;=40000,ROUNDUP(E417/2,0)+10000,IF(E417&lt;=80000,ROUNDUP(E417/4,0)+20000,40000)))))+IF(F417&lt;=0,0,IF(F417&lt;=25000,F417,IF(F417&lt;=50000,ROUNDUP(F417/2,0)+12500,IF(F417&lt;=100000,ROUNDUP(F417/4,0)+25000,50000)))),IF(AND(D417="はい",C417&gt;=2026,C417&lt;=2027),60000,40000)))))</f>
        <v/>
      </c>
      <c r="P417" s="18">
        <f>IF(G417&lt;=0,0,IF(G417&lt;=20000,G417,IF(G417&lt;=40000,ROUNDUP(G417/2,0)+10000,IF(G417&lt;=80000,ROUNDUP(G417/4,0)+20000,40000))))</f>
        <v/>
      </c>
      <c r="Q417" s="18">
        <f>IF(I417&lt;=0,IF(H417&lt;=0,0,IF(H417&lt;=20000,H417,IF(H417&lt;=40000,ROUNDUP(H417/2,0)+10000,IF(H417&lt;=80000,ROUNDUP(H417/4,0)+20000,40000)))),IF(H417&lt;=0,IF(I417&lt;=0,0,IF(I417&lt;=25000,I417,IF(I417&lt;=50000,ROUNDUP(I417/2,0)+12500,IF(I417&lt;=100000,ROUNDUP(I417/4,0)+25000,50000)))),MAX(IF(I417&lt;=0,0,IF(I417&lt;=25000,I417,IF(I417&lt;=50000,ROUNDUP(I417/2,0)+12500,IF(I417&lt;=100000,ROUNDUP(I417/4,0)+25000,50000)))),MIN(IF(H417&lt;=0,0,IF(H417&lt;=20000,H417,IF(H417&lt;=40000,ROUNDUP(H417/2,0)+10000,IF(H417&lt;=80000,ROUNDUP(H417/4,0)+20000,40000))))+IF(I417&lt;=0,0,IF(I417&lt;=25000,I417,IF(I417&lt;=50000,ROUNDUP(I417/2,0)+12500,IF(I417&lt;=100000,ROUNDUP(I417/4,0)+25000,50000)))),40000))))</f>
        <v/>
      </c>
      <c r="R417" s="18">
        <f>MIN(120000,O417+P417+Q417)</f>
        <v/>
      </c>
      <c r="S417" s="18">
        <f>IF(F417&lt;=0,IF(E417&lt;=0,0,IF(E417&lt;=12000,E417,IF(E417&lt;=32000,ROUNDUP(E417/2,0)+6000,IF(E417&lt;=56000,ROUNDUP(E417/4,0)+14000,28000)))),IF(E417&lt;=0,IF(F417&lt;=0,0,IF(F417&lt;=15000,F417,IF(F417&lt;=40000,ROUNDUP(F417/2,0)+7500,IF(F417&lt;=70000,ROUNDUP(F417/4,0)+17500,35000)))),MAX(IF(F417&lt;=0,0,IF(F417&lt;=15000,F417,IF(F417&lt;=40000,ROUNDUP(F417/2,0)+7500,IF(F417&lt;=70000,ROUNDUP(F417/4,0)+17500,35000)))),MIN(IF(E417&lt;=0,0,IF(E417&lt;=12000,E417,IF(E417&lt;=32000,ROUNDUP(E417/2,0)+6000,IF(E417&lt;=56000,ROUNDUP(E417/4,0)+14000,28000))))+IF(F417&lt;=0,0,IF(F417&lt;=15000,F417,IF(F417&lt;=40000,ROUNDUP(F417/2,0)+7500,IF(F417&lt;=70000,ROUNDUP(F417/4,0)+17500,35000)))),28000))))</f>
        <v/>
      </c>
      <c r="T417" s="18">
        <f>IF(G417&lt;=0,0,IF(G417&lt;=12000,G417,IF(G417&lt;=32000,ROUNDUP(G417/2,0)+6000,IF(G417&lt;=56000,ROUNDUP(G417/4,0)+14000,28000))))</f>
        <v/>
      </c>
      <c r="U417" s="18">
        <f>IF(I417&lt;=0,IF(H417&lt;=0,0,IF(H417&lt;=12000,H417,IF(H417&lt;=32000,ROUNDUP(H417/2,0)+6000,IF(H417&lt;=56000,ROUNDUP(H417/4,0)+14000,28000)))),IF(H417&lt;=0,IF(I417&lt;=0,0,IF(I417&lt;=15000,I417,IF(I417&lt;=40000,ROUNDUP(I417/2,0)+7500,IF(I417&lt;=70000,ROUNDUP(I417/4,0)+17500,35000)))),MAX(IF(I417&lt;=0,0,IF(I417&lt;=15000,I417,IF(I417&lt;=40000,ROUNDUP(I417/2,0)+7500,IF(I417&lt;=70000,ROUNDUP(I417/4,0)+17500,35000)))),MIN(IF(H417&lt;=0,0,IF(H417&lt;=12000,H417,IF(H417&lt;=32000,ROUNDUP(H417/2,0)+6000,IF(H417&lt;=56000,ROUNDUP(H417/4,0)+14000,28000))))+IF(I417&lt;=0,0,IF(I417&lt;=15000,I417,IF(I417&lt;=40000,ROUNDUP(I417/2,0)+7500,IF(I417&lt;=70000,ROUNDUP(I417/4,0)+17500,35000)))),28000))))</f>
        <v/>
      </c>
      <c r="V417" s="18">
        <f>MIN(70000,S417+T417+U417)</f>
        <v/>
      </c>
      <c r="W417" s="18">
        <f>MAX(0,ROUNDDOWN(M417-J417-N417-K417-0,-3))</f>
        <v/>
      </c>
      <c r="X417" s="18">
        <f>MAX(0,ROUNDDOWN(M417-J417-N417-K417-R417,-3))</f>
        <v/>
      </c>
      <c r="Y417" s="18">
        <f>IF(W417&lt;=0,0,ROUNDDOWN((W417*LOOKUP(W417,{0,1950001,3300001,6950001,9000001,18000001,40000001},{0.05,0.1,0.2,0.23,0.33,0.4,0.45})-LOOKUP(W417,{0,1950001,3300001,6950001,9000001,18000001,40000001},{0,97500,427500,636000,1536000,2796000,4796000}))*1.021,-2))</f>
        <v/>
      </c>
      <c r="Z417" s="18">
        <f>IF(X417&lt;=0,0,ROUNDDOWN((X417*LOOKUP(X417,{0,1950001,3300001,6950001,9000001,18000001,40000001},{0.05,0.1,0.2,0.23,0.33,0.4,0.45})-LOOKUP(X417,{0,1950001,3300001,6950001,9000001,18000001,40000001},{0,97500,427500,636000,1536000,2796000,4796000}))*1.021,-2))</f>
        <v/>
      </c>
      <c r="AA417" s="18">
        <f>MAX(0,ROUNDDOWN(M417-J417-430000-L417-0,-3))</f>
        <v/>
      </c>
      <c r="AB417" s="18">
        <f>MAX(0,ROUNDDOWN(M417-J417-430000-L417-V417,-3))</f>
        <v/>
      </c>
      <c r="AC417" s="18">
        <f>IF(M417&lt;=450000,0,MAX(0,ROUNDDOWN(AA417*0.06-MIN(50000,AA417)*0.03,-2))+MAX(0,ROUNDDOWN(AA417*0.04-MIN(50000,AA417)*0.02,-2)))</f>
        <v/>
      </c>
      <c r="AD417" s="18">
        <f>IF(M417&lt;=450000,0,MAX(0,ROUNDDOWN(AB417*0.06-MIN(50000,AB417)*0.03,-2))+MAX(0,ROUNDDOWN(AB417*0.04-MIN(50000,AB417)*0.02,-2)))</f>
        <v/>
      </c>
      <c r="AE417" s="18">
        <f>Y417-Z417</f>
        <v/>
      </c>
      <c r="AF417" s="18">
        <f>AC417-AD417</f>
        <v/>
      </c>
      <c r="AG417" s="18">
        <f>AE417+AF417</f>
        <v/>
      </c>
      <c r="AH417" s="20">
        <f>IF(W417&lt;=0,0,LOOKUP(W417,{0,1950001,3300001,6950001,9000001,18000001,40000001},{0.05,0.1,0.2,0.23,0.33,0.4,0.45}))</f>
        <v/>
      </c>
    </row>
    <row r="418">
      <c r="A418" t="inlineStr">
        <is>
          <t>1万円刻み 一般8万円</t>
        </is>
      </c>
      <c r="B418" s="18">
        <f>'4_1万円刻み'!$A$113</f>
        <v/>
      </c>
      <c r="C418" s="19" t="n">
        <v>2026</v>
      </c>
      <c r="D418" t="inlineStr">
        <is>
          <t>いいえ</t>
        </is>
      </c>
      <c r="E418" s="18" t="n">
        <v>80000</v>
      </c>
      <c r="F418" s="18" t="n">
        <v>0</v>
      </c>
      <c r="G418" s="18" t="n">
        <v>0</v>
      </c>
      <c r="H418" s="18" t="n">
        <v>0</v>
      </c>
      <c r="I418" s="18" t="n">
        <v>0</v>
      </c>
      <c r="J418" s="18">
        <f>ROUND(MIN(B418/12,650000)*12*0.0915+MIN(B418/12,1390000)*12*(0.0504+0)+B418*0.005,0)</f>
        <v/>
      </c>
      <c r="K418" s="18" t="n">
        <v>0</v>
      </c>
      <c r="L418" s="18" t="n">
        <v>0</v>
      </c>
      <c r="M418" s="18">
        <f>ROUND(IF(C418&gt;=2026,IF(B418&lt;741000,0,IF(B418&lt;2191000,B418-740000,IF(B418&lt;2193000,1451000,IF(B418&lt;2196000,1453000,IF(B418&lt;2200000,1456000,IF(B418&lt;3600000,ROUNDDOWN(B418/4,-3)*2.8-80000,IF(B418&lt;6600000,ROUNDDOWN(B418/4,-3)*3.2-440000,IF(B418&lt;8500000,ROUNDDOWN(B418*0.9,0)-1100000,B418-1950000)))))))),IF(B418&lt;651000,0,IF(B418&lt;1900000,B418-650000,IF(B418&lt;3600000,ROUNDDOWN(B418/4,-3)*2.8-80000,IF(B418&lt;6600000,ROUNDDOWN(B418/4,-3)*3.2-440000,IF(B418&lt;8500000,ROUNDDOWN(B418*0.9,0)-1100000,B418-1950000)))))),0)</f>
        <v/>
      </c>
      <c r="N418" s="18">
        <f>IF(M418&gt;23500000,NA(),IF(C418&gt;=2026,IF(M418&lt;=4890000,1040000,IF(M418&lt;=6550000,670000,620000)),IF(M418&lt;=1320000,950000,IF(M418&lt;=3360000,880000,IF(M418&lt;=4890000,680000,IF(M418&lt;=6550000,630000,580000))))))</f>
        <v/>
      </c>
      <c r="O418" s="18">
        <f>IF(F418&lt;=0,IF(AND(D418="はい",C418&gt;=2026,C418&lt;=2027),IF(E418&lt;=0,0,IF(E418&lt;=30000,E418,IF(E418&lt;=60000,ROUNDUP(E418/2,0)+15000,IF(E418&lt;=120000,ROUNDUP(E418/4,0)+30000,60000)))),IF(E418&lt;=0,0,IF(E418&lt;=20000,E418,IF(E418&lt;=40000,ROUNDUP(E418/2,0)+10000,IF(E418&lt;=80000,ROUNDUP(E418/4,0)+20000,40000))))),IF(E418&lt;=0,IF(F418&lt;=0,0,IF(F418&lt;=25000,F418,IF(F418&lt;=50000,ROUNDUP(F418/2,0)+12500,IF(F418&lt;=100000,ROUNDUP(F418/4,0)+25000,50000)))),MAX(IF(F418&lt;=0,0,IF(F418&lt;=25000,F418,IF(F418&lt;=50000,ROUNDUP(F418/2,0)+12500,IF(F418&lt;=100000,ROUNDUP(F418/4,0)+25000,50000)))),MIN(IF(AND(D418="はい",C418&gt;=2026,C418&lt;=2027),IF(E418&lt;=0,0,IF(E418&lt;=30000,E418,IF(E418&lt;=60000,ROUNDUP(E418/2,0)+15000,IF(E418&lt;=120000,ROUNDUP(E418/4,0)+30000,60000)))),IF(E418&lt;=0,0,IF(E418&lt;=20000,E418,IF(E418&lt;=40000,ROUNDUP(E418/2,0)+10000,IF(E418&lt;=80000,ROUNDUP(E418/4,0)+20000,40000)))))+IF(F418&lt;=0,0,IF(F418&lt;=25000,F418,IF(F418&lt;=50000,ROUNDUP(F418/2,0)+12500,IF(F418&lt;=100000,ROUNDUP(F418/4,0)+25000,50000)))),IF(AND(D418="はい",C418&gt;=2026,C418&lt;=2027),60000,40000)))))</f>
        <v/>
      </c>
      <c r="P418" s="18">
        <f>IF(G418&lt;=0,0,IF(G418&lt;=20000,G418,IF(G418&lt;=40000,ROUNDUP(G418/2,0)+10000,IF(G418&lt;=80000,ROUNDUP(G418/4,0)+20000,40000))))</f>
        <v/>
      </c>
      <c r="Q418" s="18">
        <f>IF(I418&lt;=0,IF(H418&lt;=0,0,IF(H418&lt;=20000,H418,IF(H418&lt;=40000,ROUNDUP(H418/2,0)+10000,IF(H418&lt;=80000,ROUNDUP(H418/4,0)+20000,40000)))),IF(H418&lt;=0,IF(I418&lt;=0,0,IF(I418&lt;=25000,I418,IF(I418&lt;=50000,ROUNDUP(I418/2,0)+12500,IF(I418&lt;=100000,ROUNDUP(I418/4,0)+25000,50000)))),MAX(IF(I418&lt;=0,0,IF(I418&lt;=25000,I418,IF(I418&lt;=50000,ROUNDUP(I418/2,0)+12500,IF(I418&lt;=100000,ROUNDUP(I418/4,0)+25000,50000)))),MIN(IF(H418&lt;=0,0,IF(H418&lt;=20000,H418,IF(H418&lt;=40000,ROUNDUP(H418/2,0)+10000,IF(H418&lt;=80000,ROUNDUP(H418/4,0)+20000,40000))))+IF(I418&lt;=0,0,IF(I418&lt;=25000,I418,IF(I418&lt;=50000,ROUNDUP(I418/2,0)+12500,IF(I418&lt;=100000,ROUNDUP(I418/4,0)+25000,50000)))),40000))))</f>
        <v/>
      </c>
      <c r="R418" s="18">
        <f>MIN(120000,O418+P418+Q418)</f>
        <v/>
      </c>
      <c r="S418" s="18">
        <f>IF(F418&lt;=0,IF(E418&lt;=0,0,IF(E418&lt;=12000,E418,IF(E418&lt;=32000,ROUNDUP(E418/2,0)+6000,IF(E418&lt;=56000,ROUNDUP(E418/4,0)+14000,28000)))),IF(E418&lt;=0,IF(F418&lt;=0,0,IF(F418&lt;=15000,F418,IF(F418&lt;=40000,ROUNDUP(F418/2,0)+7500,IF(F418&lt;=70000,ROUNDUP(F418/4,0)+17500,35000)))),MAX(IF(F418&lt;=0,0,IF(F418&lt;=15000,F418,IF(F418&lt;=40000,ROUNDUP(F418/2,0)+7500,IF(F418&lt;=70000,ROUNDUP(F418/4,0)+17500,35000)))),MIN(IF(E418&lt;=0,0,IF(E418&lt;=12000,E418,IF(E418&lt;=32000,ROUNDUP(E418/2,0)+6000,IF(E418&lt;=56000,ROUNDUP(E418/4,0)+14000,28000))))+IF(F418&lt;=0,0,IF(F418&lt;=15000,F418,IF(F418&lt;=40000,ROUNDUP(F418/2,0)+7500,IF(F418&lt;=70000,ROUNDUP(F418/4,0)+17500,35000)))),28000))))</f>
        <v/>
      </c>
      <c r="T418" s="18">
        <f>IF(G418&lt;=0,0,IF(G418&lt;=12000,G418,IF(G418&lt;=32000,ROUNDUP(G418/2,0)+6000,IF(G418&lt;=56000,ROUNDUP(G418/4,0)+14000,28000))))</f>
        <v/>
      </c>
      <c r="U418" s="18">
        <f>IF(I418&lt;=0,IF(H418&lt;=0,0,IF(H418&lt;=12000,H418,IF(H418&lt;=32000,ROUNDUP(H418/2,0)+6000,IF(H418&lt;=56000,ROUNDUP(H418/4,0)+14000,28000)))),IF(H418&lt;=0,IF(I418&lt;=0,0,IF(I418&lt;=15000,I418,IF(I418&lt;=40000,ROUNDUP(I418/2,0)+7500,IF(I418&lt;=70000,ROUNDUP(I418/4,0)+17500,35000)))),MAX(IF(I418&lt;=0,0,IF(I418&lt;=15000,I418,IF(I418&lt;=40000,ROUNDUP(I418/2,0)+7500,IF(I418&lt;=70000,ROUNDUP(I418/4,0)+17500,35000)))),MIN(IF(H418&lt;=0,0,IF(H418&lt;=12000,H418,IF(H418&lt;=32000,ROUNDUP(H418/2,0)+6000,IF(H418&lt;=56000,ROUNDUP(H418/4,0)+14000,28000))))+IF(I418&lt;=0,0,IF(I418&lt;=15000,I418,IF(I418&lt;=40000,ROUNDUP(I418/2,0)+7500,IF(I418&lt;=70000,ROUNDUP(I418/4,0)+17500,35000)))),28000))))</f>
        <v/>
      </c>
      <c r="V418" s="18">
        <f>MIN(70000,S418+T418+U418)</f>
        <v/>
      </c>
      <c r="W418" s="18">
        <f>MAX(0,ROUNDDOWN(M418-J418-N418-K418-0,-3))</f>
        <v/>
      </c>
      <c r="X418" s="18">
        <f>MAX(0,ROUNDDOWN(M418-J418-N418-K418-R418,-3))</f>
        <v/>
      </c>
      <c r="Y418" s="18">
        <f>IF(W418&lt;=0,0,ROUNDDOWN((W418*LOOKUP(W418,{0,1950001,3300001,6950001,9000001,18000001,40000001},{0.05,0.1,0.2,0.23,0.33,0.4,0.45})-LOOKUP(W418,{0,1950001,3300001,6950001,9000001,18000001,40000001},{0,97500,427500,636000,1536000,2796000,4796000}))*1.021,-2))</f>
        <v/>
      </c>
      <c r="Z418" s="18">
        <f>IF(X418&lt;=0,0,ROUNDDOWN((X418*LOOKUP(X418,{0,1950001,3300001,6950001,9000001,18000001,40000001},{0.05,0.1,0.2,0.23,0.33,0.4,0.45})-LOOKUP(X418,{0,1950001,3300001,6950001,9000001,18000001,40000001},{0,97500,427500,636000,1536000,2796000,4796000}))*1.021,-2))</f>
        <v/>
      </c>
      <c r="AA418" s="18">
        <f>MAX(0,ROUNDDOWN(M418-J418-430000-L418-0,-3))</f>
        <v/>
      </c>
      <c r="AB418" s="18">
        <f>MAX(0,ROUNDDOWN(M418-J418-430000-L418-V418,-3))</f>
        <v/>
      </c>
      <c r="AC418" s="18">
        <f>IF(M418&lt;=450000,0,MAX(0,ROUNDDOWN(AA418*0.06-MIN(50000,AA418)*0.03,-2))+MAX(0,ROUNDDOWN(AA418*0.04-MIN(50000,AA418)*0.02,-2)))</f>
        <v/>
      </c>
      <c r="AD418" s="18">
        <f>IF(M418&lt;=450000,0,MAX(0,ROUNDDOWN(AB418*0.06-MIN(50000,AB418)*0.03,-2))+MAX(0,ROUNDDOWN(AB418*0.04-MIN(50000,AB418)*0.02,-2)))</f>
        <v/>
      </c>
      <c r="AE418" s="18">
        <f>Y418-Z418</f>
        <v/>
      </c>
      <c r="AF418" s="18">
        <f>AC418-AD418</f>
        <v/>
      </c>
      <c r="AG418" s="18">
        <f>AE418+AF418</f>
        <v/>
      </c>
      <c r="AH418" s="20">
        <f>IF(W418&lt;=0,0,LOOKUP(W418,{0,1950001,3300001,6950001,9000001,18000001,40000001},{0.05,0.1,0.2,0.23,0.33,0.4,0.45}))</f>
        <v/>
      </c>
    </row>
    <row r="419">
      <c r="A419" t="inlineStr">
        <is>
          <t>1万円刻み 特例あり一般12万円</t>
        </is>
      </c>
      <c r="B419" s="18">
        <f>'4_1万円刻み'!$A$113</f>
        <v/>
      </c>
      <c r="C419" s="19" t="n">
        <v>2026</v>
      </c>
      <c r="D419" t="inlineStr">
        <is>
          <t>はい</t>
        </is>
      </c>
      <c r="E419" s="18" t="n">
        <v>120000</v>
      </c>
      <c r="F419" s="18" t="n">
        <v>0</v>
      </c>
      <c r="G419" s="18" t="n">
        <v>0</v>
      </c>
      <c r="H419" s="18" t="n">
        <v>0</v>
      </c>
      <c r="I419" s="18" t="n">
        <v>0</v>
      </c>
      <c r="J419" s="18">
        <f>ROUND(MIN(B419/12,650000)*12*0.0915+MIN(B419/12,1390000)*12*(0.0504+0)+B419*0.005,0)</f>
        <v/>
      </c>
      <c r="K419" s="18" t="n">
        <v>0</v>
      </c>
      <c r="L419" s="18" t="n">
        <v>0</v>
      </c>
      <c r="M419" s="18">
        <f>ROUND(IF(C419&gt;=2026,IF(B419&lt;741000,0,IF(B419&lt;2191000,B419-740000,IF(B419&lt;2193000,1451000,IF(B419&lt;2196000,1453000,IF(B419&lt;2200000,1456000,IF(B419&lt;3600000,ROUNDDOWN(B419/4,-3)*2.8-80000,IF(B419&lt;6600000,ROUNDDOWN(B419/4,-3)*3.2-440000,IF(B419&lt;8500000,ROUNDDOWN(B419*0.9,0)-1100000,B419-1950000)))))))),IF(B419&lt;651000,0,IF(B419&lt;1900000,B419-650000,IF(B419&lt;3600000,ROUNDDOWN(B419/4,-3)*2.8-80000,IF(B419&lt;6600000,ROUNDDOWN(B419/4,-3)*3.2-440000,IF(B419&lt;8500000,ROUNDDOWN(B419*0.9,0)-1100000,B419-1950000)))))),0)</f>
        <v/>
      </c>
      <c r="N419" s="18">
        <f>IF(M419&gt;23500000,NA(),IF(C419&gt;=2026,IF(M419&lt;=4890000,1040000,IF(M419&lt;=6550000,670000,620000)),IF(M419&lt;=1320000,950000,IF(M419&lt;=3360000,880000,IF(M419&lt;=4890000,680000,IF(M419&lt;=6550000,630000,580000))))))</f>
        <v/>
      </c>
      <c r="O419" s="18">
        <f>IF(F419&lt;=0,IF(AND(D419="はい",C419&gt;=2026,C419&lt;=2027),IF(E419&lt;=0,0,IF(E419&lt;=30000,E419,IF(E419&lt;=60000,ROUNDUP(E419/2,0)+15000,IF(E419&lt;=120000,ROUNDUP(E419/4,0)+30000,60000)))),IF(E419&lt;=0,0,IF(E419&lt;=20000,E419,IF(E419&lt;=40000,ROUNDUP(E419/2,0)+10000,IF(E419&lt;=80000,ROUNDUP(E419/4,0)+20000,40000))))),IF(E419&lt;=0,IF(F419&lt;=0,0,IF(F419&lt;=25000,F419,IF(F419&lt;=50000,ROUNDUP(F419/2,0)+12500,IF(F419&lt;=100000,ROUNDUP(F419/4,0)+25000,50000)))),MAX(IF(F419&lt;=0,0,IF(F419&lt;=25000,F419,IF(F419&lt;=50000,ROUNDUP(F419/2,0)+12500,IF(F419&lt;=100000,ROUNDUP(F419/4,0)+25000,50000)))),MIN(IF(AND(D419="はい",C419&gt;=2026,C419&lt;=2027),IF(E419&lt;=0,0,IF(E419&lt;=30000,E419,IF(E419&lt;=60000,ROUNDUP(E419/2,0)+15000,IF(E419&lt;=120000,ROUNDUP(E419/4,0)+30000,60000)))),IF(E419&lt;=0,0,IF(E419&lt;=20000,E419,IF(E419&lt;=40000,ROUNDUP(E419/2,0)+10000,IF(E419&lt;=80000,ROUNDUP(E419/4,0)+20000,40000)))))+IF(F419&lt;=0,0,IF(F419&lt;=25000,F419,IF(F419&lt;=50000,ROUNDUP(F419/2,0)+12500,IF(F419&lt;=100000,ROUNDUP(F419/4,0)+25000,50000)))),IF(AND(D419="はい",C419&gt;=2026,C419&lt;=2027),60000,40000)))))</f>
        <v/>
      </c>
      <c r="P419" s="18">
        <f>IF(G419&lt;=0,0,IF(G419&lt;=20000,G419,IF(G419&lt;=40000,ROUNDUP(G419/2,0)+10000,IF(G419&lt;=80000,ROUNDUP(G419/4,0)+20000,40000))))</f>
        <v/>
      </c>
      <c r="Q419" s="18">
        <f>IF(I419&lt;=0,IF(H419&lt;=0,0,IF(H419&lt;=20000,H419,IF(H419&lt;=40000,ROUNDUP(H419/2,0)+10000,IF(H419&lt;=80000,ROUNDUP(H419/4,0)+20000,40000)))),IF(H419&lt;=0,IF(I419&lt;=0,0,IF(I419&lt;=25000,I419,IF(I419&lt;=50000,ROUNDUP(I419/2,0)+12500,IF(I419&lt;=100000,ROUNDUP(I419/4,0)+25000,50000)))),MAX(IF(I419&lt;=0,0,IF(I419&lt;=25000,I419,IF(I419&lt;=50000,ROUNDUP(I419/2,0)+12500,IF(I419&lt;=100000,ROUNDUP(I419/4,0)+25000,50000)))),MIN(IF(H419&lt;=0,0,IF(H419&lt;=20000,H419,IF(H419&lt;=40000,ROUNDUP(H419/2,0)+10000,IF(H419&lt;=80000,ROUNDUP(H419/4,0)+20000,40000))))+IF(I419&lt;=0,0,IF(I419&lt;=25000,I419,IF(I419&lt;=50000,ROUNDUP(I419/2,0)+12500,IF(I419&lt;=100000,ROUNDUP(I419/4,0)+25000,50000)))),40000))))</f>
        <v/>
      </c>
      <c r="R419" s="18">
        <f>MIN(120000,O419+P419+Q419)</f>
        <v/>
      </c>
      <c r="S419" s="18">
        <f>IF(F419&lt;=0,IF(E419&lt;=0,0,IF(E419&lt;=12000,E419,IF(E419&lt;=32000,ROUNDUP(E419/2,0)+6000,IF(E419&lt;=56000,ROUNDUP(E419/4,0)+14000,28000)))),IF(E419&lt;=0,IF(F419&lt;=0,0,IF(F419&lt;=15000,F419,IF(F419&lt;=40000,ROUNDUP(F419/2,0)+7500,IF(F419&lt;=70000,ROUNDUP(F419/4,0)+17500,35000)))),MAX(IF(F419&lt;=0,0,IF(F419&lt;=15000,F419,IF(F419&lt;=40000,ROUNDUP(F419/2,0)+7500,IF(F419&lt;=70000,ROUNDUP(F419/4,0)+17500,35000)))),MIN(IF(E419&lt;=0,0,IF(E419&lt;=12000,E419,IF(E419&lt;=32000,ROUNDUP(E419/2,0)+6000,IF(E419&lt;=56000,ROUNDUP(E419/4,0)+14000,28000))))+IF(F419&lt;=0,0,IF(F419&lt;=15000,F419,IF(F419&lt;=40000,ROUNDUP(F419/2,0)+7500,IF(F419&lt;=70000,ROUNDUP(F419/4,0)+17500,35000)))),28000))))</f>
        <v/>
      </c>
      <c r="T419" s="18">
        <f>IF(G419&lt;=0,0,IF(G419&lt;=12000,G419,IF(G419&lt;=32000,ROUNDUP(G419/2,0)+6000,IF(G419&lt;=56000,ROUNDUP(G419/4,0)+14000,28000))))</f>
        <v/>
      </c>
      <c r="U419" s="18">
        <f>IF(I419&lt;=0,IF(H419&lt;=0,0,IF(H419&lt;=12000,H419,IF(H419&lt;=32000,ROUNDUP(H419/2,0)+6000,IF(H419&lt;=56000,ROUNDUP(H419/4,0)+14000,28000)))),IF(H419&lt;=0,IF(I419&lt;=0,0,IF(I419&lt;=15000,I419,IF(I419&lt;=40000,ROUNDUP(I419/2,0)+7500,IF(I419&lt;=70000,ROUNDUP(I419/4,0)+17500,35000)))),MAX(IF(I419&lt;=0,0,IF(I419&lt;=15000,I419,IF(I419&lt;=40000,ROUNDUP(I419/2,0)+7500,IF(I419&lt;=70000,ROUNDUP(I419/4,0)+17500,35000)))),MIN(IF(H419&lt;=0,0,IF(H419&lt;=12000,H419,IF(H419&lt;=32000,ROUNDUP(H419/2,0)+6000,IF(H419&lt;=56000,ROUNDUP(H419/4,0)+14000,28000))))+IF(I419&lt;=0,0,IF(I419&lt;=15000,I419,IF(I419&lt;=40000,ROUNDUP(I419/2,0)+7500,IF(I419&lt;=70000,ROUNDUP(I419/4,0)+17500,35000)))),28000))))</f>
        <v/>
      </c>
      <c r="V419" s="18">
        <f>MIN(70000,S419+T419+U419)</f>
        <v/>
      </c>
      <c r="W419" s="18">
        <f>MAX(0,ROUNDDOWN(M419-J419-N419-K419-0,-3))</f>
        <v/>
      </c>
      <c r="X419" s="18">
        <f>MAX(0,ROUNDDOWN(M419-J419-N419-K419-R419,-3))</f>
        <v/>
      </c>
      <c r="Y419" s="18">
        <f>IF(W419&lt;=0,0,ROUNDDOWN((W419*LOOKUP(W419,{0,1950001,3300001,6950001,9000001,18000001,40000001},{0.05,0.1,0.2,0.23,0.33,0.4,0.45})-LOOKUP(W419,{0,1950001,3300001,6950001,9000001,18000001,40000001},{0,97500,427500,636000,1536000,2796000,4796000}))*1.021,-2))</f>
        <v/>
      </c>
      <c r="Z419" s="18">
        <f>IF(X419&lt;=0,0,ROUNDDOWN((X419*LOOKUP(X419,{0,1950001,3300001,6950001,9000001,18000001,40000001},{0.05,0.1,0.2,0.23,0.33,0.4,0.45})-LOOKUP(X419,{0,1950001,3300001,6950001,9000001,18000001,40000001},{0,97500,427500,636000,1536000,2796000,4796000}))*1.021,-2))</f>
        <v/>
      </c>
      <c r="AA419" s="18">
        <f>MAX(0,ROUNDDOWN(M419-J419-430000-L419-0,-3))</f>
        <v/>
      </c>
      <c r="AB419" s="18">
        <f>MAX(0,ROUNDDOWN(M419-J419-430000-L419-V419,-3))</f>
        <v/>
      </c>
      <c r="AC419" s="18">
        <f>IF(M419&lt;=450000,0,MAX(0,ROUNDDOWN(AA419*0.06-MIN(50000,AA419)*0.03,-2))+MAX(0,ROUNDDOWN(AA419*0.04-MIN(50000,AA419)*0.02,-2)))</f>
        <v/>
      </c>
      <c r="AD419" s="18">
        <f>IF(M419&lt;=450000,0,MAX(0,ROUNDDOWN(AB419*0.06-MIN(50000,AB419)*0.03,-2))+MAX(0,ROUNDDOWN(AB419*0.04-MIN(50000,AB419)*0.02,-2)))</f>
        <v/>
      </c>
      <c r="AE419" s="18">
        <f>Y419-Z419</f>
        <v/>
      </c>
      <c r="AF419" s="18">
        <f>AC419-AD419</f>
        <v/>
      </c>
      <c r="AG419" s="18">
        <f>AE419+AF419</f>
        <v/>
      </c>
      <c r="AH419" s="20">
        <f>IF(W419&lt;=0,0,LOOKUP(W419,{0,1950001,3300001,6950001,9000001,18000001,40000001},{0.05,0.1,0.2,0.23,0.33,0.4,0.45}))</f>
        <v/>
      </c>
    </row>
    <row r="420">
      <c r="A420" t="inlineStr">
        <is>
          <t>1万円刻み 3区分8万円ずつ</t>
        </is>
      </c>
      <c r="B420" s="18">
        <f>'4_1万円刻み'!$A$114</f>
        <v/>
      </c>
      <c r="C420" s="19" t="n">
        <v>2026</v>
      </c>
      <c r="D420" t="inlineStr">
        <is>
          <t>いいえ</t>
        </is>
      </c>
      <c r="E420" s="18" t="n">
        <v>80000</v>
      </c>
      <c r="F420" s="18" t="n">
        <v>0</v>
      </c>
      <c r="G420" s="18" t="n">
        <v>80000</v>
      </c>
      <c r="H420" s="18" t="n">
        <v>80000</v>
      </c>
      <c r="I420" s="18" t="n">
        <v>0</v>
      </c>
      <c r="J420" s="18">
        <f>ROUND(MIN(B420/12,650000)*12*0.0915+MIN(B420/12,1390000)*12*(0.0504+0)+B420*0.005,0)</f>
        <v/>
      </c>
      <c r="K420" s="18" t="n">
        <v>0</v>
      </c>
      <c r="L420" s="18" t="n">
        <v>0</v>
      </c>
      <c r="M420" s="18">
        <f>ROUND(IF(C420&gt;=2026,IF(B420&lt;741000,0,IF(B420&lt;2191000,B420-740000,IF(B420&lt;2193000,1451000,IF(B420&lt;2196000,1453000,IF(B420&lt;2200000,1456000,IF(B420&lt;3600000,ROUNDDOWN(B420/4,-3)*2.8-80000,IF(B420&lt;6600000,ROUNDDOWN(B420/4,-3)*3.2-440000,IF(B420&lt;8500000,ROUNDDOWN(B420*0.9,0)-1100000,B420-1950000)))))))),IF(B420&lt;651000,0,IF(B420&lt;1900000,B420-650000,IF(B420&lt;3600000,ROUNDDOWN(B420/4,-3)*2.8-80000,IF(B420&lt;6600000,ROUNDDOWN(B420/4,-3)*3.2-440000,IF(B420&lt;8500000,ROUNDDOWN(B420*0.9,0)-1100000,B420-1950000)))))),0)</f>
        <v/>
      </c>
      <c r="N420" s="18">
        <f>IF(M420&gt;23500000,NA(),IF(C420&gt;=2026,IF(M420&lt;=4890000,1040000,IF(M420&lt;=6550000,670000,620000)),IF(M420&lt;=1320000,950000,IF(M420&lt;=3360000,880000,IF(M420&lt;=4890000,680000,IF(M420&lt;=6550000,630000,580000))))))</f>
        <v/>
      </c>
      <c r="O420" s="18">
        <f>IF(F420&lt;=0,IF(AND(D420="はい",C420&gt;=2026,C420&lt;=2027),IF(E420&lt;=0,0,IF(E420&lt;=30000,E420,IF(E420&lt;=60000,ROUNDUP(E420/2,0)+15000,IF(E420&lt;=120000,ROUNDUP(E420/4,0)+30000,60000)))),IF(E420&lt;=0,0,IF(E420&lt;=20000,E420,IF(E420&lt;=40000,ROUNDUP(E420/2,0)+10000,IF(E420&lt;=80000,ROUNDUP(E420/4,0)+20000,40000))))),IF(E420&lt;=0,IF(F420&lt;=0,0,IF(F420&lt;=25000,F420,IF(F420&lt;=50000,ROUNDUP(F420/2,0)+12500,IF(F420&lt;=100000,ROUNDUP(F420/4,0)+25000,50000)))),MAX(IF(F420&lt;=0,0,IF(F420&lt;=25000,F420,IF(F420&lt;=50000,ROUNDUP(F420/2,0)+12500,IF(F420&lt;=100000,ROUNDUP(F420/4,0)+25000,50000)))),MIN(IF(AND(D420="はい",C420&gt;=2026,C420&lt;=2027),IF(E420&lt;=0,0,IF(E420&lt;=30000,E420,IF(E420&lt;=60000,ROUNDUP(E420/2,0)+15000,IF(E420&lt;=120000,ROUNDUP(E420/4,0)+30000,60000)))),IF(E420&lt;=0,0,IF(E420&lt;=20000,E420,IF(E420&lt;=40000,ROUNDUP(E420/2,0)+10000,IF(E420&lt;=80000,ROUNDUP(E420/4,0)+20000,40000)))))+IF(F420&lt;=0,0,IF(F420&lt;=25000,F420,IF(F420&lt;=50000,ROUNDUP(F420/2,0)+12500,IF(F420&lt;=100000,ROUNDUP(F420/4,0)+25000,50000)))),IF(AND(D420="はい",C420&gt;=2026,C420&lt;=2027),60000,40000)))))</f>
        <v/>
      </c>
      <c r="P420" s="18">
        <f>IF(G420&lt;=0,0,IF(G420&lt;=20000,G420,IF(G420&lt;=40000,ROUNDUP(G420/2,0)+10000,IF(G420&lt;=80000,ROUNDUP(G420/4,0)+20000,40000))))</f>
        <v/>
      </c>
      <c r="Q420" s="18">
        <f>IF(I420&lt;=0,IF(H420&lt;=0,0,IF(H420&lt;=20000,H420,IF(H420&lt;=40000,ROUNDUP(H420/2,0)+10000,IF(H420&lt;=80000,ROUNDUP(H420/4,0)+20000,40000)))),IF(H420&lt;=0,IF(I420&lt;=0,0,IF(I420&lt;=25000,I420,IF(I420&lt;=50000,ROUNDUP(I420/2,0)+12500,IF(I420&lt;=100000,ROUNDUP(I420/4,0)+25000,50000)))),MAX(IF(I420&lt;=0,0,IF(I420&lt;=25000,I420,IF(I420&lt;=50000,ROUNDUP(I420/2,0)+12500,IF(I420&lt;=100000,ROUNDUP(I420/4,0)+25000,50000)))),MIN(IF(H420&lt;=0,0,IF(H420&lt;=20000,H420,IF(H420&lt;=40000,ROUNDUP(H420/2,0)+10000,IF(H420&lt;=80000,ROUNDUP(H420/4,0)+20000,40000))))+IF(I420&lt;=0,0,IF(I420&lt;=25000,I420,IF(I420&lt;=50000,ROUNDUP(I420/2,0)+12500,IF(I420&lt;=100000,ROUNDUP(I420/4,0)+25000,50000)))),40000))))</f>
        <v/>
      </c>
      <c r="R420" s="18">
        <f>MIN(120000,O420+P420+Q420)</f>
        <v/>
      </c>
      <c r="S420" s="18">
        <f>IF(F420&lt;=0,IF(E420&lt;=0,0,IF(E420&lt;=12000,E420,IF(E420&lt;=32000,ROUNDUP(E420/2,0)+6000,IF(E420&lt;=56000,ROUNDUP(E420/4,0)+14000,28000)))),IF(E420&lt;=0,IF(F420&lt;=0,0,IF(F420&lt;=15000,F420,IF(F420&lt;=40000,ROUNDUP(F420/2,0)+7500,IF(F420&lt;=70000,ROUNDUP(F420/4,0)+17500,35000)))),MAX(IF(F420&lt;=0,0,IF(F420&lt;=15000,F420,IF(F420&lt;=40000,ROUNDUP(F420/2,0)+7500,IF(F420&lt;=70000,ROUNDUP(F420/4,0)+17500,35000)))),MIN(IF(E420&lt;=0,0,IF(E420&lt;=12000,E420,IF(E420&lt;=32000,ROUNDUP(E420/2,0)+6000,IF(E420&lt;=56000,ROUNDUP(E420/4,0)+14000,28000))))+IF(F420&lt;=0,0,IF(F420&lt;=15000,F420,IF(F420&lt;=40000,ROUNDUP(F420/2,0)+7500,IF(F420&lt;=70000,ROUNDUP(F420/4,0)+17500,35000)))),28000))))</f>
        <v/>
      </c>
      <c r="T420" s="18">
        <f>IF(G420&lt;=0,0,IF(G420&lt;=12000,G420,IF(G420&lt;=32000,ROUNDUP(G420/2,0)+6000,IF(G420&lt;=56000,ROUNDUP(G420/4,0)+14000,28000))))</f>
        <v/>
      </c>
      <c r="U420" s="18">
        <f>IF(I420&lt;=0,IF(H420&lt;=0,0,IF(H420&lt;=12000,H420,IF(H420&lt;=32000,ROUNDUP(H420/2,0)+6000,IF(H420&lt;=56000,ROUNDUP(H420/4,0)+14000,28000)))),IF(H420&lt;=0,IF(I420&lt;=0,0,IF(I420&lt;=15000,I420,IF(I420&lt;=40000,ROUNDUP(I420/2,0)+7500,IF(I420&lt;=70000,ROUNDUP(I420/4,0)+17500,35000)))),MAX(IF(I420&lt;=0,0,IF(I420&lt;=15000,I420,IF(I420&lt;=40000,ROUNDUP(I420/2,0)+7500,IF(I420&lt;=70000,ROUNDUP(I420/4,0)+17500,35000)))),MIN(IF(H420&lt;=0,0,IF(H420&lt;=12000,H420,IF(H420&lt;=32000,ROUNDUP(H420/2,0)+6000,IF(H420&lt;=56000,ROUNDUP(H420/4,0)+14000,28000))))+IF(I420&lt;=0,0,IF(I420&lt;=15000,I420,IF(I420&lt;=40000,ROUNDUP(I420/2,0)+7500,IF(I420&lt;=70000,ROUNDUP(I420/4,0)+17500,35000)))),28000))))</f>
        <v/>
      </c>
      <c r="V420" s="18">
        <f>MIN(70000,S420+T420+U420)</f>
        <v/>
      </c>
      <c r="W420" s="18">
        <f>MAX(0,ROUNDDOWN(M420-J420-N420-K420-0,-3))</f>
        <v/>
      </c>
      <c r="X420" s="18">
        <f>MAX(0,ROUNDDOWN(M420-J420-N420-K420-R420,-3))</f>
        <v/>
      </c>
      <c r="Y420" s="18">
        <f>IF(W420&lt;=0,0,ROUNDDOWN((W420*LOOKUP(W420,{0,1950001,3300001,6950001,9000001,18000001,40000001},{0.05,0.1,0.2,0.23,0.33,0.4,0.45})-LOOKUP(W420,{0,1950001,3300001,6950001,9000001,18000001,40000001},{0,97500,427500,636000,1536000,2796000,4796000}))*1.021,-2))</f>
        <v/>
      </c>
      <c r="Z420" s="18">
        <f>IF(X420&lt;=0,0,ROUNDDOWN((X420*LOOKUP(X420,{0,1950001,3300001,6950001,9000001,18000001,40000001},{0.05,0.1,0.2,0.23,0.33,0.4,0.45})-LOOKUP(X420,{0,1950001,3300001,6950001,9000001,18000001,40000001},{0,97500,427500,636000,1536000,2796000,4796000}))*1.021,-2))</f>
        <v/>
      </c>
      <c r="AA420" s="18">
        <f>MAX(0,ROUNDDOWN(M420-J420-430000-L420-0,-3))</f>
        <v/>
      </c>
      <c r="AB420" s="18">
        <f>MAX(0,ROUNDDOWN(M420-J420-430000-L420-V420,-3))</f>
        <v/>
      </c>
      <c r="AC420" s="18">
        <f>IF(M420&lt;=450000,0,MAX(0,ROUNDDOWN(AA420*0.06-MIN(50000,AA420)*0.03,-2))+MAX(0,ROUNDDOWN(AA420*0.04-MIN(50000,AA420)*0.02,-2)))</f>
        <v/>
      </c>
      <c r="AD420" s="18">
        <f>IF(M420&lt;=450000,0,MAX(0,ROUNDDOWN(AB420*0.06-MIN(50000,AB420)*0.03,-2))+MAX(0,ROUNDDOWN(AB420*0.04-MIN(50000,AB420)*0.02,-2)))</f>
        <v/>
      </c>
      <c r="AE420" s="18">
        <f>Y420-Z420</f>
        <v/>
      </c>
      <c r="AF420" s="18">
        <f>AC420-AD420</f>
        <v/>
      </c>
      <c r="AG420" s="18">
        <f>AE420+AF420</f>
        <v/>
      </c>
      <c r="AH420" s="20">
        <f>IF(W420&lt;=0,0,LOOKUP(W420,{0,1950001,3300001,6950001,9000001,18000001,40000001},{0.05,0.1,0.2,0.23,0.33,0.4,0.45}))</f>
        <v/>
      </c>
    </row>
    <row r="421">
      <c r="A421" t="inlineStr">
        <is>
          <t>1万円刻み 一般8万円</t>
        </is>
      </c>
      <c r="B421" s="18">
        <f>'4_1万円刻み'!$A$114</f>
        <v/>
      </c>
      <c r="C421" s="19" t="n">
        <v>2026</v>
      </c>
      <c r="D421" t="inlineStr">
        <is>
          <t>いいえ</t>
        </is>
      </c>
      <c r="E421" s="18" t="n">
        <v>80000</v>
      </c>
      <c r="F421" s="18" t="n">
        <v>0</v>
      </c>
      <c r="G421" s="18" t="n">
        <v>0</v>
      </c>
      <c r="H421" s="18" t="n">
        <v>0</v>
      </c>
      <c r="I421" s="18" t="n">
        <v>0</v>
      </c>
      <c r="J421" s="18">
        <f>ROUND(MIN(B421/12,650000)*12*0.0915+MIN(B421/12,1390000)*12*(0.0504+0)+B421*0.005,0)</f>
        <v/>
      </c>
      <c r="K421" s="18" t="n">
        <v>0</v>
      </c>
      <c r="L421" s="18" t="n">
        <v>0</v>
      </c>
      <c r="M421" s="18">
        <f>ROUND(IF(C421&gt;=2026,IF(B421&lt;741000,0,IF(B421&lt;2191000,B421-740000,IF(B421&lt;2193000,1451000,IF(B421&lt;2196000,1453000,IF(B421&lt;2200000,1456000,IF(B421&lt;3600000,ROUNDDOWN(B421/4,-3)*2.8-80000,IF(B421&lt;6600000,ROUNDDOWN(B421/4,-3)*3.2-440000,IF(B421&lt;8500000,ROUNDDOWN(B421*0.9,0)-1100000,B421-1950000)))))))),IF(B421&lt;651000,0,IF(B421&lt;1900000,B421-650000,IF(B421&lt;3600000,ROUNDDOWN(B421/4,-3)*2.8-80000,IF(B421&lt;6600000,ROUNDDOWN(B421/4,-3)*3.2-440000,IF(B421&lt;8500000,ROUNDDOWN(B421*0.9,0)-1100000,B421-1950000)))))),0)</f>
        <v/>
      </c>
      <c r="N421" s="18">
        <f>IF(M421&gt;23500000,NA(),IF(C421&gt;=2026,IF(M421&lt;=4890000,1040000,IF(M421&lt;=6550000,670000,620000)),IF(M421&lt;=1320000,950000,IF(M421&lt;=3360000,880000,IF(M421&lt;=4890000,680000,IF(M421&lt;=6550000,630000,580000))))))</f>
        <v/>
      </c>
      <c r="O421" s="18">
        <f>IF(F421&lt;=0,IF(AND(D421="はい",C421&gt;=2026,C421&lt;=2027),IF(E421&lt;=0,0,IF(E421&lt;=30000,E421,IF(E421&lt;=60000,ROUNDUP(E421/2,0)+15000,IF(E421&lt;=120000,ROUNDUP(E421/4,0)+30000,60000)))),IF(E421&lt;=0,0,IF(E421&lt;=20000,E421,IF(E421&lt;=40000,ROUNDUP(E421/2,0)+10000,IF(E421&lt;=80000,ROUNDUP(E421/4,0)+20000,40000))))),IF(E421&lt;=0,IF(F421&lt;=0,0,IF(F421&lt;=25000,F421,IF(F421&lt;=50000,ROUNDUP(F421/2,0)+12500,IF(F421&lt;=100000,ROUNDUP(F421/4,0)+25000,50000)))),MAX(IF(F421&lt;=0,0,IF(F421&lt;=25000,F421,IF(F421&lt;=50000,ROUNDUP(F421/2,0)+12500,IF(F421&lt;=100000,ROUNDUP(F421/4,0)+25000,50000)))),MIN(IF(AND(D421="はい",C421&gt;=2026,C421&lt;=2027),IF(E421&lt;=0,0,IF(E421&lt;=30000,E421,IF(E421&lt;=60000,ROUNDUP(E421/2,0)+15000,IF(E421&lt;=120000,ROUNDUP(E421/4,0)+30000,60000)))),IF(E421&lt;=0,0,IF(E421&lt;=20000,E421,IF(E421&lt;=40000,ROUNDUP(E421/2,0)+10000,IF(E421&lt;=80000,ROUNDUP(E421/4,0)+20000,40000)))))+IF(F421&lt;=0,0,IF(F421&lt;=25000,F421,IF(F421&lt;=50000,ROUNDUP(F421/2,0)+12500,IF(F421&lt;=100000,ROUNDUP(F421/4,0)+25000,50000)))),IF(AND(D421="はい",C421&gt;=2026,C421&lt;=2027),60000,40000)))))</f>
        <v/>
      </c>
      <c r="P421" s="18">
        <f>IF(G421&lt;=0,0,IF(G421&lt;=20000,G421,IF(G421&lt;=40000,ROUNDUP(G421/2,0)+10000,IF(G421&lt;=80000,ROUNDUP(G421/4,0)+20000,40000))))</f>
        <v/>
      </c>
      <c r="Q421" s="18">
        <f>IF(I421&lt;=0,IF(H421&lt;=0,0,IF(H421&lt;=20000,H421,IF(H421&lt;=40000,ROUNDUP(H421/2,0)+10000,IF(H421&lt;=80000,ROUNDUP(H421/4,0)+20000,40000)))),IF(H421&lt;=0,IF(I421&lt;=0,0,IF(I421&lt;=25000,I421,IF(I421&lt;=50000,ROUNDUP(I421/2,0)+12500,IF(I421&lt;=100000,ROUNDUP(I421/4,0)+25000,50000)))),MAX(IF(I421&lt;=0,0,IF(I421&lt;=25000,I421,IF(I421&lt;=50000,ROUNDUP(I421/2,0)+12500,IF(I421&lt;=100000,ROUNDUP(I421/4,0)+25000,50000)))),MIN(IF(H421&lt;=0,0,IF(H421&lt;=20000,H421,IF(H421&lt;=40000,ROUNDUP(H421/2,0)+10000,IF(H421&lt;=80000,ROUNDUP(H421/4,0)+20000,40000))))+IF(I421&lt;=0,0,IF(I421&lt;=25000,I421,IF(I421&lt;=50000,ROUNDUP(I421/2,0)+12500,IF(I421&lt;=100000,ROUNDUP(I421/4,0)+25000,50000)))),40000))))</f>
        <v/>
      </c>
      <c r="R421" s="18">
        <f>MIN(120000,O421+P421+Q421)</f>
        <v/>
      </c>
      <c r="S421" s="18">
        <f>IF(F421&lt;=0,IF(E421&lt;=0,0,IF(E421&lt;=12000,E421,IF(E421&lt;=32000,ROUNDUP(E421/2,0)+6000,IF(E421&lt;=56000,ROUNDUP(E421/4,0)+14000,28000)))),IF(E421&lt;=0,IF(F421&lt;=0,0,IF(F421&lt;=15000,F421,IF(F421&lt;=40000,ROUNDUP(F421/2,0)+7500,IF(F421&lt;=70000,ROUNDUP(F421/4,0)+17500,35000)))),MAX(IF(F421&lt;=0,0,IF(F421&lt;=15000,F421,IF(F421&lt;=40000,ROUNDUP(F421/2,0)+7500,IF(F421&lt;=70000,ROUNDUP(F421/4,0)+17500,35000)))),MIN(IF(E421&lt;=0,0,IF(E421&lt;=12000,E421,IF(E421&lt;=32000,ROUNDUP(E421/2,0)+6000,IF(E421&lt;=56000,ROUNDUP(E421/4,0)+14000,28000))))+IF(F421&lt;=0,0,IF(F421&lt;=15000,F421,IF(F421&lt;=40000,ROUNDUP(F421/2,0)+7500,IF(F421&lt;=70000,ROUNDUP(F421/4,0)+17500,35000)))),28000))))</f>
        <v/>
      </c>
      <c r="T421" s="18">
        <f>IF(G421&lt;=0,0,IF(G421&lt;=12000,G421,IF(G421&lt;=32000,ROUNDUP(G421/2,0)+6000,IF(G421&lt;=56000,ROUNDUP(G421/4,0)+14000,28000))))</f>
        <v/>
      </c>
      <c r="U421" s="18">
        <f>IF(I421&lt;=0,IF(H421&lt;=0,0,IF(H421&lt;=12000,H421,IF(H421&lt;=32000,ROUNDUP(H421/2,0)+6000,IF(H421&lt;=56000,ROUNDUP(H421/4,0)+14000,28000)))),IF(H421&lt;=0,IF(I421&lt;=0,0,IF(I421&lt;=15000,I421,IF(I421&lt;=40000,ROUNDUP(I421/2,0)+7500,IF(I421&lt;=70000,ROUNDUP(I421/4,0)+17500,35000)))),MAX(IF(I421&lt;=0,0,IF(I421&lt;=15000,I421,IF(I421&lt;=40000,ROUNDUP(I421/2,0)+7500,IF(I421&lt;=70000,ROUNDUP(I421/4,0)+17500,35000)))),MIN(IF(H421&lt;=0,0,IF(H421&lt;=12000,H421,IF(H421&lt;=32000,ROUNDUP(H421/2,0)+6000,IF(H421&lt;=56000,ROUNDUP(H421/4,0)+14000,28000))))+IF(I421&lt;=0,0,IF(I421&lt;=15000,I421,IF(I421&lt;=40000,ROUNDUP(I421/2,0)+7500,IF(I421&lt;=70000,ROUNDUP(I421/4,0)+17500,35000)))),28000))))</f>
        <v/>
      </c>
      <c r="V421" s="18">
        <f>MIN(70000,S421+T421+U421)</f>
        <v/>
      </c>
      <c r="W421" s="18">
        <f>MAX(0,ROUNDDOWN(M421-J421-N421-K421-0,-3))</f>
        <v/>
      </c>
      <c r="X421" s="18">
        <f>MAX(0,ROUNDDOWN(M421-J421-N421-K421-R421,-3))</f>
        <v/>
      </c>
      <c r="Y421" s="18">
        <f>IF(W421&lt;=0,0,ROUNDDOWN((W421*LOOKUP(W421,{0,1950001,3300001,6950001,9000001,18000001,40000001},{0.05,0.1,0.2,0.23,0.33,0.4,0.45})-LOOKUP(W421,{0,1950001,3300001,6950001,9000001,18000001,40000001},{0,97500,427500,636000,1536000,2796000,4796000}))*1.021,-2))</f>
        <v/>
      </c>
      <c r="Z421" s="18">
        <f>IF(X421&lt;=0,0,ROUNDDOWN((X421*LOOKUP(X421,{0,1950001,3300001,6950001,9000001,18000001,40000001},{0.05,0.1,0.2,0.23,0.33,0.4,0.45})-LOOKUP(X421,{0,1950001,3300001,6950001,9000001,18000001,40000001},{0,97500,427500,636000,1536000,2796000,4796000}))*1.021,-2))</f>
        <v/>
      </c>
      <c r="AA421" s="18">
        <f>MAX(0,ROUNDDOWN(M421-J421-430000-L421-0,-3))</f>
        <v/>
      </c>
      <c r="AB421" s="18">
        <f>MAX(0,ROUNDDOWN(M421-J421-430000-L421-V421,-3))</f>
        <v/>
      </c>
      <c r="AC421" s="18">
        <f>IF(M421&lt;=450000,0,MAX(0,ROUNDDOWN(AA421*0.06-MIN(50000,AA421)*0.03,-2))+MAX(0,ROUNDDOWN(AA421*0.04-MIN(50000,AA421)*0.02,-2)))</f>
        <v/>
      </c>
      <c r="AD421" s="18">
        <f>IF(M421&lt;=450000,0,MAX(0,ROUNDDOWN(AB421*0.06-MIN(50000,AB421)*0.03,-2))+MAX(0,ROUNDDOWN(AB421*0.04-MIN(50000,AB421)*0.02,-2)))</f>
        <v/>
      </c>
      <c r="AE421" s="18">
        <f>Y421-Z421</f>
        <v/>
      </c>
      <c r="AF421" s="18">
        <f>AC421-AD421</f>
        <v/>
      </c>
      <c r="AG421" s="18">
        <f>AE421+AF421</f>
        <v/>
      </c>
      <c r="AH421" s="20">
        <f>IF(W421&lt;=0,0,LOOKUP(W421,{0,1950001,3300001,6950001,9000001,18000001,40000001},{0.05,0.1,0.2,0.23,0.33,0.4,0.45}))</f>
        <v/>
      </c>
    </row>
    <row r="422">
      <c r="A422" t="inlineStr">
        <is>
          <t>1万円刻み 特例あり一般12万円</t>
        </is>
      </c>
      <c r="B422" s="18">
        <f>'4_1万円刻み'!$A$114</f>
        <v/>
      </c>
      <c r="C422" s="19" t="n">
        <v>2026</v>
      </c>
      <c r="D422" t="inlineStr">
        <is>
          <t>はい</t>
        </is>
      </c>
      <c r="E422" s="18" t="n">
        <v>120000</v>
      </c>
      <c r="F422" s="18" t="n">
        <v>0</v>
      </c>
      <c r="G422" s="18" t="n">
        <v>0</v>
      </c>
      <c r="H422" s="18" t="n">
        <v>0</v>
      </c>
      <c r="I422" s="18" t="n">
        <v>0</v>
      </c>
      <c r="J422" s="18">
        <f>ROUND(MIN(B422/12,650000)*12*0.0915+MIN(B422/12,1390000)*12*(0.0504+0)+B422*0.005,0)</f>
        <v/>
      </c>
      <c r="K422" s="18" t="n">
        <v>0</v>
      </c>
      <c r="L422" s="18" t="n">
        <v>0</v>
      </c>
      <c r="M422" s="18">
        <f>ROUND(IF(C422&gt;=2026,IF(B422&lt;741000,0,IF(B422&lt;2191000,B422-740000,IF(B422&lt;2193000,1451000,IF(B422&lt;2196000,1453000,IF(B422&lt;2200000,1456000,IF(B422&lt;3600000,ROUNDDOWN(B422/4,-3)*2.8-80000,IF(B422&lt;6600000,ROUNDDOWN(B422/4,-3)*3.2-440000,IF(B422&lt;8500000,ROUNDDOWN(B422*0.9,0)-1100000,B422-1950000)))))))),IF(B422&lt;651000,0,IF(B422&lt;1900000,B422-650000,IF(B422&lt;3600000,ROUNDDOWN(B422/4,-3)*2.8-80000,IF(B422&lt;6600000,ROUNDDOWN(B422/4,-3)*3.2-440000,IF(B422&lt;8500000,ROUNDDOWN(B422*0.9,0)-1100000,B422-1950000)))))),0)</f>
        <v/>
      </c>
      <c r="N422" s="18">
        <f>IF(M422&gt;23500000,NA(),IF(C422&gt;=2026,IF(M422&lt;=4890000,1040000,IF(M422&lt;=6550000,670000,620000)),IF(M422&lt;=1320000,950000,IF(M422&lt;=3360000,880000,IF(M422&lt;=4890000,680000,IF(M422&lt;=6550000,630000,580000))))))</f>
        <v/>
      </c>
      <c r="O422" s="18">
        <f>IF(F422&lt;=0,IF(AND(D422="はい",C422&gt;=2026,C422&lt;=2027),IF(E422&lt;=0,0,IF(E422&lt;=30000,E422,IF(E422&lt;=60000,ROUNDUP(E422/2,0)+15000,IF(E422&lt;=120000,ROUNDUP(E422/4,0)+30000,60000)))),IF(E422&lt;=0,0,IF(E422&lt;=20000,E422,IF(E422&lt;=40000,ROUNDUP(E422/2,0)+10000,IF(E422&lt;=80000,ROUNDUP(E422/4,0)+20000,40000))))),IF(E422&lt;=0,IF(F422&lt;=0,0,IF(F422&lt;=25000,F422,IF(F422&lt;=50000,ROUNDUP(F422/2,0)+12500,IF(F422&lt;=100000,ROUNDUP(F422/4,0)+25000,50000)))),MAX(IF(F422&lt;=0,0,IF(F422&lt;=25000,F422,IF(F422&lt;=50000,ROUNDUP(F422/2,0)+12500,IF(F422&lt;=100000,ROUNDUP(F422/4,0)+25000,50000)))),MIN(IF(AND(D422="はい",C422&gt;=2026,C422&lt;=2027),IF(E422&lt;=0,0,IF(E422&lt;=30000,E422,IF(E422&lt;=60000,ROUNDUP(E422/2,0)+15000,IF(E422&lt;=120000,ROUNDUP(E422/4,0)+30000,60000)))),IF(E422&lt;=0,0,IF(E422&lt;=20000,E422,IF(E422&lt;=40000,ROUNDUP(E422/2,0)+10000,IF(E422&lt;=80000,ROUNDUP(E422/4,0)+20000,40000)))))+IF(F422&lt;=0,0,IF(F422&lt;=25000,F422,IF(F422&lt;=50000,ROUNDUP(F422/2,0)+12500,IF(F422&lt;=100000,ROUNDUP(F422/4,0)+25000,50000)))),IF(AND(D422="はい",C422&gt;=2026,C422&lt;=2027),60000,40000)))))</f>
        <v/>
      </c>
      <c r="P422" s="18">
        <f>IF(G422&lt;=0,0,IF(G422&lt;=20000,G422,IF(G422&lt;=40000,ROUNDUP(G422/2,0)+10000,IF(G422&lt;=80000,ROUNDUP(G422/4,0)+20000,40000))))</f>
        <v/>
      </c>
      <c r="Q422" s="18">
        <f>IF(I422&lt;=0,IF(H422&lt;=0,0,IF(H422&lt;=20000,H422,IF(H422&lt;=40000,ROUNDUP(H422/2,0)+10000,IF(H422&lt;=80000,ROUNDUP(H422/4,0)+20000,40000)))),IF(H422&lt;=0,IF(I422&lt;=0,0,IF(I422&lt;=25000,I422,IF(I422&lt;=50000,ROUNDUP(I422/2,0)+12500,IF(I422&lt;=100000,ROUNDUP(I422/4,0)+25000,50000)))),MAX(IF(I422&lt;=0,0,IF(I422&lt;=25000,I422,IF(I422&lt;=50000,ROUNDUP(I422/2,0)+12500,IF(I422&lt;=100000,ROUNDUP(I422/4,0)+25000,50000)))),MIN(IF(H422&lt;=0,0,IF(H422&lt;=20000,H422,IF(H422&lt;=40000,ROUNDUP(H422/2,0)+10000,IF(H422&lt;=80000,ROUNDUP(H422/4,0)+20000,40000))))+IF(I422&lt;=0,0,IF(I422&lt;=25000,I422,IF(I422&lt;=50000,ROUNDUP(I422/2,0)+12500,IF(I422&lt;=100000,ROUNDUP(I422/4,0)+25000,50000)))),40000))))</f>
        <v/>
      </c>
      <c r="R422" s="18">
        <f>MIN(120000,O422+P422+Q422)</f>
        <v/>
      </c>
      <c r="S422" s="18">
        <f>IF(F422&lt;=0,IF(E422&lt;=0,0,IF(E422&lt;=12000,E422,IF(E422&lt;=32000,ROUNDUP(E422/2,0)+6000,IF(E422&lt;=56000,ROUNDUP(E422/4,0)+14000,28000)))),IF(E422&lt;=0,IF(F422&lt;=0,0,IF(F422&lt;=15000,F422,IF(F422&lt;=40000,ROUNDUP(F422/2,0)+7500,IF(F422&lt;=70000,ROUNDUP(F422/4,0)+17500,35000)))),MAX(IF(F422&lt;=0,0,IF(F422&lt;=15000,F422,IF(F422&lt;=40000,ROUNDUP(F422/2,0)+7500,IF(F422&lt;=70000,ROUNDUP(F422/4,0)+17500,35000)))),MIN(IF(E422&lt;=0,0,IF(E422&lt;=12000,E422,IF(E422&lt;=32000,ROUNDUP(E422/2,0)+6000,IF(E422&lt;=56000,ROUNDUP(E422/4,0)+14000,28000))))+IF(F422&lt;=0,0,IF(F422&lt;=15000,F422,IF(F422&lt;=40000,ROUNDUP(F422/2,0)+7500,IF(F422&lt;=70000,ROUNDUP(F422/4,0)+17500,35000)))),28000))))</f>
        <v/>
      </c>
      <c r="T422" s="18">
        <f>IF(G422&lt;=0,0,IF(G422&lt;=12000,G422,IF(G422&lt;=32000,ROUNDUP(G422/2,0)+6000,IF(G422&lt;=56000,ROUNDUP(G422/4,0)+14000,28000))))</f>
        <v/>
      </c>
      <c r="U422" s="18">
        <f>IF(I422&lt;=0,IF(H422&lt;=0,0,IF(H422&lt;=12000,H422,IF(H422&lt;=32000,ROUNDUP(H422/2,0)+6000,IF(H422&lt;=56000,ROUNDUP(H422/4,0)+14000,28000)))),IF(H422&lt;=0,IF(I422&lt;=0,0,IF(I422&lt;=15000,I422,IF(I422&lt;=40000,ROUNDUP(I422/2,0)+7500,IF(I422&lt;=70000,ROUNDUP(I422/4,0)+17500,35000)))),MAX(IF(I422&lt;=0,0,IF(I422&lt;=15000,I422,IF(I422&lt;=40000,ROUNDUP(I422/2,0)+7500,IF(I422&lt;=70000,ROUNDUP(I422/4,0)+17500,35000)))),MIN(IF(H422&lt;=0,0,IF(H422&lt;=12000,H422,IF(H422&lt;=32000,ROUNDUP(H422/2,0)+6000,IF(H422&lt;=56000,ROUNDUP(H422/4,0)+14000,28000))))+IF(I422&lt;=0,0,IF(I422&lt;=15000,I422,IF(I422&lt;=40000,ROUNDUP(I422/2,0)+7500,IF(I422&lt;=70000,ROUNDUP(I422/4,0)+17500,35000)))),28000))))</f>
        <v/>
      </c>
      <c r="V422" s="18">
        <f>MIN(70000,S422+T422+U422)</f>
        <v/>
      </c>
      <c r="W422" s="18">
        <f>MAX(0,ROUNDDOWN(M422-J422-N422-K422-0,-3))</f>
        <v/>
      </c>
      <c r="X422" s="18">
        <f>MAX(0,ROUNDDOWN(M422-J422-N422-K422-R422,-3))</f>
        <v/>
      </c>
      <c r="Y422" s="18">
        <f>IF(W422&lt;=0,0,ROUNDDOWN((W422*LOOKUP(W422,{0,1950001,3300001,6950001,9000001,18000001,40000001},{0.05,0.1,0.2,0.23,0.33,0.4,0.45})-LOOKUP(W422,{0,1950001,3300001,6950001,9000001,18000001,40000001},{0,97500,427500,636000,1536000,2796000,4796000}))*1.021,-2))</f>
        <v/>
      </c>
      <c r="Z422" s="18">
        <f>IF(X422&lt;=0,0,ROUNDDOWN((X422*LOOKUP(X422,{0,1950001,3300001,6950001,9000001,18000001,40000001},{0.05,0.1,0.2,0.23,0.33,0.4,0.45})-LOOKUP(X422,{0,1950001,3300001,6950001,9000001,18000001,40000001},{0,97500,427500,636000,1536000,2796000,4796000}))*1.021,-2))</f>
        <v/>
      </c>
      <c r="AA422" s="18">
        <f>MAX(0,ROUNDDOWN(M422-J422-430000-L422-0,-3))</f>
        <v/>
      </c>
      <c r="AB422" s="18">
        <f>MAX(0,ROUNDDOWN(M422-J422-430000-L422-V422,-3))</f>
        <v/>
      </c>
      <c r="AC422" s="18">
        <f>IF(M422&lt;=450000,0,MAX(0,ROUNDDOWN(AA422*0.06-MIN(50000,AA422)*0.03,-2))+MAX(0,ROUNDDOWN(AA422*0.04-MIN(50000,AA422)*0.02,-2)))</f>
        <v/>
      </c>
      <c r="AD422" s="18">
        <f>IF(M422&lt;=450000,0,MAX(0,ROUNDDOWN(AB422*0.06-MIN(50000,AB422)*0.03,-2))+MAX(0,ROUNDDOWN(AB422*0.04-MIN(50000,AB422)*0.02,-2)))</f>
        <v/>
      </c>
      <c r="AE422" s="18">
        <f>Y422-Z422</f>
        <v/>
      </c>
      <c r="AF422" s="18">
        <f>AC422-AD422</f>
        <v/>
      </c>
      <c r="AG422" s="18">
        <f>AE422+AF422</f>
        <v/>
      </c>
      <c r="AH422" s="20">
        <f>IF(W422&lt;=0,0,LOOKUP(W422,{0,1950001,3300001,6950001,9000001,18000001,40000001},{0.05,0.1,0.2,0.23,0.33,0.4,0.45}))</f>
        <v/>
      </c>
    </row>
    <row r="423">
      <c r="A423" t="inlineStr">
        <is>
          <t>1万円刻み 3区分8万円ずつ</t>
        </is>
      </c>
      <c r="B423" s="18">
        <f>'4_1万円刻み'!$A$115</f>
        <v/>
      </c>
      <c r="C423" s="19" t="n">
        <v>2026</v>
      </c>
      <c r="D423" t="inlineStr">
        <is>
          <t>いいえ</t>
        </is>
      </c>
      <c r="E423" s="18" t="n">
        <v>80000</v>
      </c>
      <c r="F423" s="18" t="n">
        <v>0</v>
      </c>
      <c r="G423" s="18" t="n">
        <v>80000</v>
      </c>
      <c r="H423" s="18" t="n">
        <v>80000</v>
      </c>
      <c r="I423" s="18" t="n">
        <v>0</v>
      </c>
      <c r="J423" s="18">
        <f>ROUND(MIN(B423/12,650000)*12*0.0915+MIN(B423/12,1390000)*12*(0.0504+0)+B423*0.005,0)</f>
        <v/>
      </c>
      <c r="K423" s="18" t="n">
        <v>0</v>
      </c>
      <c r="L423" s="18" t="n">
        <v>0</v>
      </c>
      <c r="M423" s="18">
        <f>ROUND(IF(C423&gt;=2026,IF(B423&lt;741000,0,IF(B423&lt;2191000,B423-740000,IF(B423&lt;2193000,1451000,IF(B423&lt;2196000,1453000,IF(B423&lt;2200000,1456000,IF(B423&lt;3600000,ROUNDDOWN(B423/4,-3)*2.8-80000,IF(B423&lt;6600000,ROUNDDOWN(B423/4,-3)*3.2-440000,IF(B423&lt;8500000,ROUNDDOWN(B423*0.9,0)-1100000,B423-1950000)))))))),IF(B423&lt;651000,0,IF(B423&lt;1900000,B423-650000,IF(B423&lt;3600000,ROUNDDOWN(B423/4,-3)*2.8-80000,IF(B423&lt;6600000,ROUNDDOWN(B423/4,-3)*3.2-440000,IF(B423&lt;8500000,ROUNDDOWN(B423*0.9,0)-1100000,B423-1950000)))))),0)</f>
        <v/>
      </c>
      <c r="N423" s="18">
        <f>IF(M423&gt;23500000,NA(),IF(C423&gt;=2026,IF(M423&lt;=4890000,1040000,IF(M423&lt;=6550000,670000,620000)),IF(M423&lt;=1320000,950000,IF(M423&lt;=3360000,880000,IF(M423&lt;=4890000,680000,IF(M423&lt;=6550000,630000,580000))))))</f>
        <v/>
      </c>
      <c r="O423" s="18">
        <f>IF(F423&lt;=0,IF(AND(D423="はい",C423&gt;=2026,C423&lt;=2027),IF(E423&lt;=0,0,IF(E423&lt;=30000,E423,IF(E423&lt;=60000,ROUNDUP(E423/2,0)+15000,IF(E423&lt;=120000,ROUNDUP(E423/4,0)+30000,60000)))),IF(E423&lt;=0,0,IF(E423&lt;=20000,E423,IF(E423&lt;=40000,ROUNDUP(E423/2,0)+10000,IF(E423&lt;=80000,ROUNDUP(E423/4,0)+20000,40000))))),IF(E423&lt;=0,IF(F423&lt;=0,0,IF(F423&lt;=25000,F423,IF(F423&lt;=50000,ROUNDUP(F423/2,0)+12500,IF(F423&lt;=100000,ROUNDUP(F423/4,0)+25000,50000)))),MAX(IF(F423&lt;=0,0,IF(F423&lt;=25000,F423,IF(F423&lt;=50000,ROUNDUP(F423/2,0)+12500,IF(F423&lt;=100000,ROUNDUP(F423/4,0)+25000,50000)))),MIN(IF(AND(D423="はい",C423&gt;=2026,C423&lt;=2027),IF(E423&lt;=0,0,IF(E423&lt;=30000,E423,IF(E423&lt;=60000,ROUNDUP(E423/2,0)+15000,IF(E423&lt;=120000,ROUNDUP(E423/4,0)+30000,60000)))),IF(E423&lt;=0,0,IF(E423&lt;=20000,E423,IF(E423&lt;=40000,ROUNDUP(E423/2,0)+10000,IF(E423&lt;=80000,ROUNDUP(E423/4,0)+20000,40000)))))+IF(F423&lt;=0,0,IF(F423&lt;=25000,F423,IF(F423&lt;=50000,ROUNDUP(F423/2,0)+12500,IF(F423&lt;=100000,ROUNDUP(F423/4,0)+25000,50000)))),IF(AND(D423="はい",C423&gt;=2026,C423&lt;=2027),60000,40000)))))</f>
        <v/>
      </c>
      <c r="P423" s="18">
        <f>IF(G423&lt;=0,0,IF(G423&lt;=20000,G423,IF(G423&lt;=40000,ROUNDUP(G423/2,0)+10000,IF(G423&lt;=80000,ROUNDUP(G423/4,0)+20000,40000))))</f>
        <v/>
      </c>
      <c r="Q423" s="18">
        <f>IF(I423&lt;=0,IF(H423&lt;=0,0,IF(H423&lt;=20000,H423,IF(H423&lt;=40000,ROUNDUP(H423/2,0)+10000,IF(H423&lt;=80000,ROUNDUP(H423/4,0)+20000,40000)))),IF(H423&lt;=0,IF(I423&lt;=0,0,IF(I423&lt;=25000,I423,IF(I423&lt;=50000,ROUNDUP(I423/2,0)+12500,IF(I423&lt;=100000,ROUNDUP(I423/4,0)+25000,50000)))),MAX(IF(I423&lt;=0,0,IF(I423&lt;=25000,I423,IF(I423&lt;=50000,ROUNDUP(I423/2,0)+12500,IF(I423&lt;=100000,ROUNDUP(I423/4,0)+25000,50000)))),MIN(IF(H423&lt;=0,0,IF(H423&lt;=20000,H423,IF(H423&lt;=40000,ROUNDUP(H423/2,0)+10000,IF(H423&lt;=80000,ROUNDUP(H423/4,0)+20000,40000))))+IF(I423&lt;=0,0,IF(I423&lt;=25000,I423,IF(I423&lt;=50000,ROUNDUP(I423/2,0)+12500,IF(I423&lt;=100000,ROUNDUP(I423/4,0)+25000,50000)))),40000))))</f>
        <v/>
      </c>
      <c r="R423" s="18">
        <f>MIN(120000,O423+P423+Q423)</f>
        <v/>
      </c>
      <c r="S423" s="18">
        <f>IF(F423&lt;=0,IF(E423&lt;=0,0,IF(E423&lt;=12000,E423,IF(E423&lt;=32000,ROUNDUP(E423/2,0)+6000,IF(E423&lt;=56000,ROUNDUP(E423/4,0)+14000,28000)))),IF(E423&lt;=0,IF(F423&lt;=0,0,IF(F423&lt;=15000,F423,IF(F423&lt;=40000,ROUNDUP(F423/2,0)+7500,IF(F423&lt;=70000,ROUNDUP(F423/4,0)+17500,35000)))),MAX(IF(F423&lt;=0,0,IF(F423&lt;=15000,F423,IF(F423&lt;=40000,ROUNDUP(F423/2,0)+7500,IF(F423&lt;=70000,ROUNDUP(F423/4,0)+17500,35000)))),MIN(IF(E423&lt;=0,0,IF(E423&lt;=12000,E423,IF(E423&lt;=32000,ROUNDUP(E423/2,0)+6000,IF(E423&lt;=56000,ROUNDUP(E423/4,0)+14000,28000))))+IF(F423&lt;=0,0,IF(F423&lt;=15000,F423,IF(F423&lt;=40000,ROUNDUP(F423/2,0)+7500,IF(F423&lt;=70000,ROUNDUP(F423/4,0)+17500,35000)))),28000))))</f>
        <v/>
      </c>
      <c r="T423" s="18">
        <f>IF(G423&lt;=0,0,IF(G423&lt;=12000,G423,IF(G423&lt;=32000,ROUNDUP(G423/2,0)+6000,IF(G423&lt;=56000,ROUNDUP(G423/4,0)+14000,28000))))</f>
        <v/>
      </c>
      <c r="U423" s="18">
        <f>IF(I423&lt;=0,IF(H423&lt;=0,0,IF(H423&lt;=12000,H423,IF(H423&lt;=32000,ROUNDUP(H423/2,0)+6000,IF(H423&lt;=56000,ROUNDUP(H423/4,0)+14000,28000)))),IF(H423&lt;=0,IF(I423&lt;=0,0,IF(I423&lt;=15000,I423,IF(I423&lt;=40000,ROUNDUP(I423/2,0)+7500,IF(I423&lt;=70000,ROUNDUP(I423/4,0)+17500,35000)))),MAX(IF(I423&lt;=0,0,IF(I423&lt;=15000,I423,IF(I423&lt;=40000,ROUNDUP(I423/2,0)+7500,IF(I423&lt;=70000,ROUNDUP(I423/4,0)+17500,35000)))),MIN(IF(H423&lt;=0,0,IF(H423&lt;=12000,H423,IF(H423&lt;=32000,ROUNDUP(H423/2,0)+6000,IF(H423&lt;=56000,ROUNDUP(H423/4,0)+14000,28000))))+IF(I423&lt;=0,0,IF(I423&lt;=15000,I423,IF(I423&lt;=40000,ROUNDUP(I423/2,0)+7500,IF(I423&lt;=70000,ROUNDUP(I423/4,0)+17500,35000)))),28000))))</f>
        <v/>
      </c>
      <c r="V423" s="18">
        <f>MIN(70000,S423+T423+U423)</f>
        <v/>
      </c>
      <c r="W423" s="18">
        <f>MAX(0,ROUNDDOWN(M423-J423-N423-K423-0,-3))</f>
        <v/>
      </c>
      <c r="X423" s="18">
        <f>MAX(0,ROUNDDOWN(M423-J423-N423-K423-R423,-3))</f>
        <v/>
      </c>
      <c r="Y423" s="18">
        <f>IF(W423&lt;=0,0,ROUNDDOWN((W423*LOOKUP(W423,{0,1950001,3300001,6950001,9000001,18000001,40000001},{0.05,0.1,0.2,0.23,0.33,0.4,0.45})-LOOKUP(W423,{0,1950001,3300001,6950001,9000001,18000001,40000001},{0,97500,427500,636000,1536000,2796000,4796000}))*1.021,-2))</f>
        <v/>
      </c>
      <c r="Z423" s="18">
        <f>IF(X423&lt;=0,0,ROUNDDOWN((X423*LOOKUP(X423,{0,1950001,3300001,6950001,9000001,18000001,40000001},{0.05,0.1,0.2,0.23,0.33,0.4,0.45})-LOOKUP(X423,{0,1950001,3300001,6950001,9000001,18000001,40000001},{0,97500,427500,636000,1536000,2796000,4796000}))*1.021,-2))</f>
        <v/>
      </c>
      <c r="AA423" s="18">
        <f>MAX(0,ROUNDDOWN(M423-J423-430000-L423-0,-3))</f>
        <v/>
      </c>
      <c r="AB423" s="18">
        <f>MAX(0,ROUNDDOWN(M423-J423-430000-L423-V423,-3))</f>
        <v/>
      </c>
      <c r="AC423" s="18">
        <f>IF(M423&lt;=450000,0,MAX(0,ROUNDDOWN(AA423*0.06-MIN(50000,AA423)*0.03,-2))+MAX(0,ROUNDDOWN(AA423*0.04-MIN(50000,AA423)*0.02,-2)))</f>
        <v/>
      </c>
      <c r="AD423" s="18">
        <f>IF(M423&lt;=450000,0,MAX(0,ROUNDDOWN(AB423*0.06-MIN(50000,AB423)*0.03,-2))+MAX(0,ROUNDDOWN(AB423*0.04-MIN(50000,AB423)*0.02,-2)))</f>
        <v/>
      </c>
      <c r="AE423" s="18">
        <f>Y423-Z423</f>
        <v/>
      </c>
      <c r="AF423" s="18">
        <f>AC423-AD423</f>
        <v/>
      </c>
      <c r="AG423" s="18">
        <f>AE423+AF423</f>
        <v/>
      </c>
      <c r="AH423" s="20">
        <f>IF(W423&lt;=0,0,LOOKUP(W423,{0,1950001,3300001,6950001,9000001,18000001,40000001},{0.05,0.1,0.2,0.23,0.33,0.4,0.45}))</f>
        <v/>
      </c>
    </row>
    <row r="424">
      <c r="A424" t="inlineStr">
        <is>
          <t>1万円刻み 一般8万円</t>
        </is>
      </c>
      <c r="B424" s="18">
        <f>'4_1万円刻み'!$A$115</f>
        <v/>
      </c>
      <c r="C424" s="19" t="n">
        <v>2026</v>
      </c>
      <c r="D424" t="inlineStr">
        <is>
          <t>いいえ</t>
        </is>
      </c>
      <c r="E424" s="18" t="n">
        <v>80000</v>
      </c>
      <c r="F424" s="18" t="n">
        <v>0</v>
      </c>
      <c r="G424" s="18" t="n">
        <v>0</v>
      </c>
      <c r="H424" s="18" t="n">
        <v>0</v>
      </c>
      <c r="I424" s="18" t="n">
        <v>0</v>
      </c>
      <c r="J424" s="18">
        <f>ROUND(MIN(B424/12,650000)*12*0.0915+MIN(B424/12,1390000)*12*(0.0504+0)+B424*0.005,0)</f>
        <v/>
      </c>
      <c r="K424" s="18" t="n">
        <v>0</v>
      </c>
      <c r="L424" s="18" t="n">
        <v>0</v>
      </c>
      <c r="M424" s="18">
        <f>ROUND(IF(C424&gt;=2026,IF(B424&lt;741000,0,IF(B424&lt;2191000,B424-740000,IF(B424&lt;2193000,1451000,IF(B424&lt;2196000,1453000,IF(B424&lt;2200000,1456000,IF(B424&lt;3600000,ROUNDDOWN(B424/4,-3)*2.8-80000,IF(B424&lt;6600000,ROUNDDOWN(B424/4,-3)*3.2-440000,IF(B424&lt;8500000,ROUNDDOWN(B424*0.9,0)-1100000,B424-1950000)))))))),IF(B424&lt;651000,0,IF(B424&lt;1900000,B424-650000,IF(B424&lt;3600000,ROUNDDOWN(B424/4,-3)*2.8-80000,IF(B424&lt;6600000,ROUNDDOWN(B424/4,-3)*3.2-440000,IF(B424&lt;8500000,ROUNDDOWN(B424*0.9,0)-1100000,B424-1950000)))))),0)</f>
        <v/>
      </c>
      <c r="N424" s="18">
        <f>IF(M424&gt;23500000,NA(),IF(C424&gt;=2026,IF(M424&lt;=4890000,1040000,IF(M424&lt;=6550000,670000,620000)),IF(M424&lt;=1320000,950000,IF(M424&lt;=3360000,880000,IF(M424&lt;=4890000,680000,IF(M424&lt;=6550000,630000,580000))))))</f>
        <v/>
      </c>
      <c r="O424" s="18">
        <f>IF(F424&lt;=0,IF(AND(D424="はい",C424&gt;=2026,C424&lt;=2027),IF(E424&lt;=0,0,IF(E424&lt;=30000,E424,IF(E424&lt;=60000,ROUNDUP(E424/2,0)+15000,IF(E424&lt;=120000,ROUNDUP(E424/4,0)+30000,60000)))),IF(E424&lt;=0,0,IF(E424&lt;=20000,E424,IF(E424&lt;=40000,ROUNDUP(E424/2,0)+10000,IF(E424&lt;=80000,ROUNDUP(E424/4,0)+20000,40000))))),IF(E424&lt;=0,IF(F424&lt;=0,0,IF(F424&lt;=25000,F424,IF(F424&lt;=50000,ROUNDUP(F424/2,0)+12500,IF(F424&lt;=100000,ROUNDUP(F424/4,0)+25000,50000)))),MAX(IF(F424&lt;=0,0,IF(F424&lt;=25000,F424,IF(F424&lt;=50000,ROUNDUP(F424/2,0)+12500,IF(F424&lt;=100000,ROUNDUP(F424/4,0)+25000,50000)))),MIN(IF(AND(D424="はい",C424&gt;=2026,C424&lt;=2027),IF(E424&lt;=0,0,IF(E424&lt;=30000,E424,IF(E424&lt;=60000,ROUNDUP(E424/2,0)+15000,IF(E424&lt;=120000,ROUNDUP(E424/4,0)+30000,60000)))),IF(E424&lt;=0,0,IF(E424&lt;=20000,E424,IF(E424&lt;=40000,ROUNDUP(E424/2,0)+10000,IF(E424&lt;=80000,ROUNDUP(E424/4,0)+20000,40000)))))+IF(F424&lt;=0,0,IF(F424&lt;=25000,F424,IF(F424&lt;=50000,ROUNDUP(F424/2,0)+12500,IF(F424&lt;=100000,ROUNDUP(F424/4,0)+25000,50000)))),IF(AND(D424="はい",C424&gt;=2026,C424&lt;=2027),60000,40000)))))</f>
        <v/>
      </c>
      <c r="P424" s="18">
        <f>IF(G424&lt;=0,0,IF(G424&lt;=20000,G424,IF(G424&lt;=40000,ROUNDUP(G424/2,0)+10000,IF(G424&lt;=80000,ROUNDUP(G424/4,0)+20000,40000))))</f>
        <v/>
      </c>
      <c r="Q424" s="18">
        <f>IF(I424&lt;=0,IF(H424&lt;=0,0,IF(H424&lt;=20000,H424,IF(H424&lt;=40000,ROUNDUP(H424/2,0)+10000,IF(H424&lt;=80000,ROUNDUP(H424/4,0)+20000,40000)))),IF(H424&lt;=0,IF(I424&lt;=0,0,IF(I424&lt;=25000,I424,IF(I424&lt;=50000,ROUNDUP(I424/2,0)+12500,IF(I424&lt;=100000,ROUNDUP(I424/4,0)+25000,50000)))),MAX(IF(I424&lt;=0,0,IF(I424&lt;=25000,I424,IF(I424&lt;=50000,ROUNDUP(I424/2,0)+12500,IF(I424&lt;=100000,ROUNDUP(I424/4,0)+25000,50000)))),MIN(IF(H424&lt;=0,0,IF(H424&lt;=20000,H424,IF(H424&lt;=40000,ROUNDUP(H424/2,0)+10000,IF(H424&lt;=80000,ROUNDUP(H424/4,0)+20000,40000))))+IF(I424&lt;=0,0,IF(I424&lt;=25000,I424,IF(I424&lt;=50000,ROUNDUP(I424/2,0)+12500,IF(I424&lt;=100000,ROUNDUP(I424/4,0)+25000,50000)))),40000))))</f>
        <v/>
      </c>
      <c r="R424" s="18">
        <f>MIN(120000,O424+P424+Q424)</f>
        <v/>
      </c>
      <c r="S424" s="18">
        <f>IF(F424&lt;=0,IF(E424&lt;=0,0,IF(E424&lt;=12000,E424,IF(E424&lt;=32000,ROUNDUP(E424/2,0)+6000,IF(E424&lt;=56000,ROUNDUP(E424/4,0)+14000,28000)))),IF(E424&lt;=0,IF(F424&lt;=0,0,IF(F424&lt;=15000,F424,IF(F424&lt;=40000,ROUNDUP(F424/2,0)+7500,IF(F424&lt;=70000,ROUNDUP(F424/4,0)+17500,35000)))),MAX(IF(F424&lt;=0,0,IF(F424&lt;=15000,F424,IF(F424&lt;=40000,ROUNDUP(F424/2,0)+7500,IF(F424&lt;=70000,ROUNDUP(F424/4,0)+17500,35000)))),MIN(IF(E424&lt;=0,0,IF(E424&lt;=12000,E424,IF(E424&lt;=32000,ROUNDUP(E424/2,0)+6000,IF(E424&lt;=56000,ROUNDUP(E424/4,0)+14000,28000))))+IF(F424&lt;=0,0,IF(F424&lt;=15000,F424,IF(F424&lt;=40000,ROUNDUP(F424/2,0)+7500,IF(F424&lt;=70000,ROUNDUP(F424/4,0)+17500,35000)))),28000))))</f>
        <v/>
      </c>
      <c r="T424" s="18">
        <f>IF(G424&lt;=0,0,IF(G424&lt;=12000,G424,IF(G424&lt;=32000,ROUNDUP(G424/2,0)+6000,IF(G424&lt;=56000,ROUNDUP(G424/4,0)+14000,28000))))</f>
        <v/>
      </c>
      <c r="U424" s="18">
        <f>IF(I424&lt;=0,IF(H424&lt;=0,0,IF(H424&lt;=12000,H424,IF(H424&lt;=32000,ROUNDUP(H424/2,0)+6000,IF(H424&lt;=56000,ROUNDUP(H424/4,0)+14000,28000)))),IF(H424&lt;=0,IF(I424&lt;=0,0,IF(I424&lt;=15000,I424,IF(I424&lt;=40000,ROUNDUP(I424/2,0)+7500,IF(I424&lt;=70000,ROUNDUP(I424/4,0)+17500,35000)))),MAX(IF(I424&lt;=0,0,IF(I424&lt;=15000,I424,IF(I424&lt;=40000,ROUNDUP(I424/2,0)+7500,IF(I424&lt;=70000,ROUNDUP(I424/4,0)+17500,35000)))),MIN(IF(H424&lt;=0,0,IF(H424&lt;=12000,H424,IF(H424&lt;=32000,ROUNDUP(H424/2,0)+6000,IF(H424&lt;=56000,ROUNDUP(H424/4,0)+14000,28000))))+IF(I424&lt;=0,0,IF(I424&lt;=15000,I424,IF(I424&lt;=40000,ROUNDUP(I424/2,0)+7500,IF(I424&lt;=70000,ROUNDUP(I424/4,0)+17500,35000)))),28000))))</f>
        <v/>
      </c>
      <c r="V424" s="18">
        <f>MIN(70000,S424+T424+U424)</f>
        <v/>
      </c>
      <c r="W424" s="18">
        <f>MAX(0,ROUNDDOWN(M424-J424-N424-K424-0,-3))</f>
        <v/>
      </c>
      <c r="X424" s="18">
        <f>MAX(0,ROUNDDOWN(M424-J424-N424-K424-R424,-3))</f>
        <v/>
      </c>
      <c r="Y424" s="18">
        <f>IF(W424&lt;=0,0,ROUNDDOWN((W424*LOOKUP(W424,{0,1950001,3300001,6950001,9000001,18000001,40000001},{0.05,0.1,0.2,0.23,0.33,0.4,0.45})-LOOKUP(W424,{0,1950001,3300001,6950001,9000001,18000001,40000001},{0,97500,427500,636000,1536000,2796000,4796000}))*1.021,-2))</f>
        <v/>
      </c>
      <c r="Z424" s="18">
        <f>IF(X424&lt;=0,0,ROUNDDOWN((X424*LOOKUP(X424,{0,1950001,3300001,6950001,9000001,18000001,40000001},{0.05,0.1,0.2,0.23,0.33,0.4,0.45})-LOOKUP(X424,{0,1950001,3300001,6950001,9000001,18000001,40000001},{0,97500,427500,636000,1536000,2796000,4796000}))*1.021,-2))</f>
        <v/>
      </c>
      <c r="AA424" s="18">
        <f>MAX(0,ROUNDDOWN(M424-J424-430000-L424-0,-3))</f>
        <v/>
      </c>
      <c r="AB424" s="18">
        <f>MAX(0,ROUNDDOWN(M424-J424-430000-L424-V424,-3))</f>
        <v/>
      </c>
      <c r="AC424" s="18">
        <f>IF(M424&lt;=450000,0,MAX(0,ROUNDDOWN(AA424*0.06-MIN(50000,AA424)*0.03,-2))+MAX(0,ROUNDDOWN(AA424*0.04-MIN(50000,AA424)*0.02,-2)))</f>
        <v/>
      </c>
      <c r="AD424" s="18">
        <f>IF(M424&lt;=450000,0,MAX(0,ROUNDDOWN(AB424*0.06-MIN(50000,AB424)*0.03,-2))+MAX(0,ROUNDDOWN(AB424*0.04-MIN(50000,AB424)*0.02,-2)))</f>
        <v/>
      </c>
      <c r="AE424" s="18">
        <f>Y424-Z424</f>
        <v/>
      </c>
      <c r="AF424" s="18">
        <f>AC424-AD424</f>
        <v/>
      </c>
      <c r="AG424" s="18">
        <f>AE424+AF424</f>
        <v/>
      </c>
      <c r="AH424" s="20">
        <f>IF(W424&lt;=0,0,LOOKUP(W424,{0,1950001,3300001,6950001,9000001,18000001,40000001},{0.05,0.1,0.2,0.23,0.33,0.4,0.45}))</f>
        <v/>
      </c>
    </row>
    <row r="425">
      <c r="A425" t="inlineStr">
        <is>
          <t>1万円刻み 特例あり一般12万円</t>
        </is>
      </c>
      <c r="B425" s="18">
        <f>'4_1万円刻み'!$A$115</f>
        <v/>
      </c>
      <c r="C425" s="19" t="n">
        <v>2026</v>
      </c>
      <c r="D425" t="inlineStr">
        <is>
          <t>はい</t>
        </is>
      </c>
      <c r="E425" s="18" t="n">
        <v>120000</v>
      </c>
      <c r="F425" s="18" t="n">
        <v>0</v>
      </c>
      <c r="G425" s="18" t="n">
        <v>0</v>
      </c>
      <c r="H425" s="18" t="n">
        <v>0</v>
      </c>
      <c r="I425" s="18" t="n">
        <v>0</v>
      </c>
      <c r="J425" s="18">
        <f>ROUND(MIN(B425/12,650000)*12*0.0915+MIN(B425/12,1390000)*12*(0.0504+0)+B425*0.005,0)</f>
        <v/>
      </c>
      <c r="K425" s="18" t="n">
        <v>0</v>
      </c>
      <c r="L425" s="18" t="n">
        <v>0</v>
      </c>
      <c r="M425" s="18">
        <f>ROUND(IF(C425&gt;=2026,IF(B425&lt;741000,0,IF(B425&lt;2191000,B425-740000,IF(B425&lt;2193000,1451000,IF(B425&lt;2196000,1453000,IF(B425&lt;2200000,1456000,IF(B425&lt;3600000,ROUNDDOWN(B425/4,-3)*2.8-80000,IF(B425&lt;6600000,ROUNDDOWN(B425/4,-3)*3.2-440000,IF(B425&lt;8500000,ROUNDDOWN(B425*0.9,0)-1100000,B425-1950000)))))))),IF(B425&lt;651000,0,IF(B425&lt;1900000,B425-650000,IF(B425&lt;3600000,ROUNDDOWN(B425/4,-3)*2.8-80000,IF(B425&lt;6600000,ROUNDDOWN(B425/4,-3)*3.2-440000,IF(B425&lt;8500000,ROUNDDOWN(B425*0.9,0)-1100000,B425-1950000)))))),0)</f>
        <v/>
      </c>
      <c r="N425" s="18">
        <f>IF(M425&gt;23500000,NA(),IF(C425&gt;=2026,IF(M425&lt;=4890000,1040000,IF(M425&lt;=6550000,670000,620000)),IF(M425&lt;=1320000,950000,IF(M425&lt;=3360000,880000,IF(M425&lt;=4890000,680000,IF(M425&lt;=6550000,630000,580000))))))</f>
        <v/>
      </c>
      <c r="O425" s="18">
        <f>IF(F425&lt;=0,IF(AND(D425="はい",C425&gt;=2026,C425&lt;=2027),IF(E425&lt;=0,0,IF(E425&lt;=30000,E425,IF(E425&lt;=60000,ROUNDUP(E425/2,0)+15000,IF(E425&lt;=120000,ROUNDUP(E425/4,0)+30000,60000)))),IF(E425&lt;=0,0,IF(E425&lt;=20000,E425,IF(E425&lt;=40000,ROUNDUP(E425/2,0)+10000,IF(E425&lt;=80000,ROUNDUP(E425/4,0)+20000,40000))))),IF(E425&lt;=0,IF(F425&lt;=0,0,IF(F425&lt;=25000,F425,IF(F425&lt;=50000,ROUNDUP(F425/2,0)+12500,IF(F425&lt;=100000,ROUNDUP(F425/4,0)+25000,50000)))),MAX(IF(F425&lt;=0,0,IF(F425&lt;=25000,F425,IF(F425&lt;=50000,ROUNDUP(F425/2,0)+12500,IF(F425&lt;=100000,ROUNDUP(F425/4,0)+25000,50000)))),MIN(IF(AND(D425="はい",C425&gt;=2026,C425&lt;=2027),IF(E425&lt;=0,0,IF(E425&lt;=30000,E425,IF(E425&lt;=60000,ROUNDUP(E425/2,0)+15000,IF(E425&lt;=120000,ROUNDUP(E425/4,0)+30000,60000)))),IF(E425&lt;=0,0,IF(E425&lt;=20000,E425,IF(E425&lt;=40000,ROUNDUP(E425/2,0)+10000,IF(E425&lt;=80000,ROUNDUP(E425/4,0)+20000,40000)))))+IF(F425&lt;=0,0,IF(F425&lt;=25000,F425,IF(F425&lt;=50000,ROUNDUP(F425/2,0)+12500,IF(F425&lt;=100000,ROUNDUP(F425/4,0)+25000,50000)))),IF(AND(D425="はい",C425&gt;=2026,C425&lt;=2027),60000,40000)))))</f>
        <v/>
      </c>
      <c r="P425" s="18">
        <f>IF(G425&lt;=0,0,IF(G425&lt;=20000,G425,IF(G425&lt;=40000,ROUNDUP(G425/2,0)+10000,IF(G425&lt;=80000,ROUNDUP(G425/4,0)+20000,40000))))</f>
        <v/>
      </c>
      <c r="Q425" s="18">
        <f>IF(I425&lt;=0,IF(H425&lt;=0,0,IF(H425&lt;=20000,H425,IF(H425&lt;=40000,ROUNDUP(H425/2,0)+10000,IF(H425&lt;=80000,ROUNDUP(H425/4,0)+20000,40000)))),IF(H425&lt;=0,IF(I425&lt;=0,0,IF(I425&lt;=25000,I425,IF(I425&lt;=50000,ROUNDUP(I425/2,0)+12500,IF(I425&lt;=100000,ROUNDUP(I425/4,0)+25000,50000)))),MAX(IF(I425&lt;=0,0,IF(I425&lt;=25000,I425,IF(I425&lt;=50000,ROUNDUP(I425/2,0)+12500,IF(I425&lt;=100000,ROUNDUP(I425/4,0)+25000,50000)))),MIN(IF(H425&lt;=0,0,IF(H425&lt;=20000,H425,IF(H425&lt;=40000,ROUNDUP(H425/2,0)+10000,IF(H425&lt;=80000,ROUNDUP(H425/4,0)+20000,40000))))+IF(I425&lt;=0,0,IF(I425&lt;=25000,I425,IF(I425&lt;=50000,ROUNDUP(I425/2,0)+12500,IF(I425&lt;=100000,ROUNDUP(I425/4,0)+25000,50000)))),40000))))</f>
        <v/>
      </c>
      <c r="R425" s="18">
        <f>MIN(120000,O425+P425+Q425)</f>
        <v/>
      </c>
      <c r="S425" s="18">
        <f>IF(F425&lt;=0,IF(E425&lt;=0,0,IF(E425&lt;=12000,E425,IF(E425&lt;=32000,ROUNDUP(E425/2,0)+6000,IF(E425&lt;=56000,ROUNDUP(E425/4,0)+14000,28000)))),IF(E425&lt;=0,IF(F425&lt;=0,0,IF(F425&lt;=15000,F425,IF(F425&lt;=40000,ROUNDUP(F425/2,0)+7500,IF(F425&lt;=70000,ROUNDUP(F425/4,0)+17500,35000)))),MAX(IF(F425&lt;=0,0,IF(F425&lt;=15000,F425,IF(F425&lt;=40000,ROUNDUP(F425/2,0)+7500,IF(F425&lt;=70000,ROUNDUP(F425/4,0)+17500,35000)))),MIN(IF(E425&lt;=0,0,IF(E425&lt;=12000,E425,IF(E425&lt;=32000,ROUNDUP(E425/2,0)+6000,IF(E425&lt;=56000,ROUNDUP(E425/4,0)+14000,28000))))+IF(F425&lt;=0,0,IF(F425&lt;=15000,F425,IF(F425&lt;=40000,ROUNDUP(F425/2,0)+7500,IF(F425&lt;=70000,ROUNDUP(F425/4,0)+17500,35000)))),28000))))</f>
        <v/>
      </c>
      <c r="T425" s="18">
        <f>IF(G425&lt;=0,0,IF(G425&lt;=12000,G425,IF(G425&lt;=32000,ROUNDUP(G425/2,0)+6000,IF(G425&lt;=56000,ROUNDUP(G425/4,0)+14000,28000))))</f>
        <v/>
      </c>
      <c r="U425" s="18">
        <f>IF(I425&lt;=0,IF(H425&lt;=0,0,IF(H425&lt;=12000,H425,IF(H425&lt;=32000,ROUNDUP(H425/2,0)+6000,IF(H425&lt;=56000,ROUNDUP(H425/4,0)+14000,28000)))),IF(H425&lt;=0,IF(I425&lt;=0,0,IF(I425&lt;=15000,I425,IF(I425&lt;=40000,ROUNDUP(I425/2,0)+7500,IF(I425&lt;=70000,ROUNDUP(I425/4,0)+17500,35000)))),MAX(IF(I425&lt;=0,0,IF(I425&lt;=15000,I425,IF(I425&lt;=40000,ROUNDUP(I425/2,0)+7500,IF(I425&lt;=70000,ROUNDUP(I425/4,0)+17500,35000)))),MIN(IF(H425&lt;=0,0,IF(H425&lt;=12000,H425,IF(H425&lt;=32000,ROUNDUP(H425/2,0)+6000,IF(H425&lt;=56000,ROUNDUP(H425/4,0)+14000,28000))))+IF(I425&lt;=0,0,IF(I425&lt;=15000,I425,IF(I425&lt;=40000,ROUNDUP(I425/2,0)+7500,IF(I425&lt;=70000,ROUNDUP(I425/4,0)+17500,35000)))),28000))))</f>
        <v/>
      </c>
      <c r="V425" s="18">
        <f>MIN(70000,S425+T425+U425)</f>
        <v/>
      </c>
      <c r="W425" s="18">
        <f>MAX(0,ROUNDDOWN(M425-J425-N425-K425-0,-3))</f>
        <v/>
      </c>
      <c r="X425" s="18">
        <f>MAX(0,ROUNDDOWN(M425-J425-N425-K425-R425,-3))</f>
        <v/>
      </c>
      <c r="Y425" s="18">
        <f>IF(W425&lt;=0,0,ROUNDDOWN((W425*LOOKUP(W425,{0,1950001,3300001,6950001,9000001,18000001,40000001},{0.05,0.1,0.2,0.23,0.33,0.4,0.45})-LOOKUP(W425,{0,1950001,3300001,6950001,9000001,18000001,40000001},{0,97500,427500,636000,1536000,2796000,4796000}))*1.021,-2))</f>
        <v/>
      </c>
      <c r="Z425" s="18">
        <f>IF(X425&lt;=0,0,ROUNDDOWN((X425*LOOKUP(X425,{0,1950001,3300001,6950001,9000001,18000001,40000001},{0.05,0.1,0.2,0.23,0.33,0.4,0.45})-LOOKUP(X425,{0,1950001,3300001,6950001,9000001,18000001,40000001},{0,97500,427500,636000,1536000,2796000,4796000}))*1.021,-2))</f>
        <v/>
      </c>
      <c r="AA425" s="18">
        <f>MAX(0,ROUNDDOWN(M425-J425-430000-L425-0,-3))</f>
        <v/>
      </c>
      <c r="AB425" s="18">
        <f>MAX(0,ROUNDDOWN(M425-J425-430000-L425-V425,-3))</f>
        <v/>
      </c>
      <c r="AC425" s="18">
        <f>IF(M425&lt;=450000,0,MAX(0,ROUNDDOWN(AA425*0.06-MIN(50000,AA425)*0.03,-2))+MAX(0,ROUNDDOWN(AA425*0.04-MIN(50000,AA425)*0.02,-2)))</f>
        <v/>
      </c>
      <c r="AD425" s="18">
        <f>IF(M425&lt;=450000,0,MAX(0,ROUNDDOWN(AB425*0.06-MIN(50000,AB425)*0.03,-2))+MAX(0,ROUNDDOWN(AB425*0.04-MIN(50000,AB425)*0.02,-2)))</f>
        <v/>
      </c>
      <c r="AE425" s="18">
        <f>Y425-Z425</f>
        <v/>
      </c>
      <c r="AF425" s="18">
        <f>AC425-AD425</f>
        <v/>
      </c>
      <c r="AG425" s="18">
        <f>AE425+AF425</f>
        <v/>
      </c>
      <c r="AH425" s="20">
        <f>IF(W425&lt;=0,0,LOOKUP(W425,{0,1950001,3300001,6950001,9000001,18000001,40000001},{0.05,0.1,0.2,0.23,0.33,0.4,0.45}))</f>
        <v/>
      </c>
    </row>
    <row r="426">
      <c r="A426" t="inlineStr">
        <is>
          <t>1万円刻み 3区分8万円ずつ</t>
        </is>
      </c>
      <c r="B426" s="18">
        <f>'4_1万円刻み'!$A$116</f>
        <v/>
      </c>
      <c r="C426" s="19" t="n">
        <v>2026</v>
      </c>
      <c r="D426" t="inlineStr">
        <is>
          <t>いいえ</t>
        </is>
      </c>
      <c r="E426" s="18" t="n">
        <v>80000</v>
      </c>
      <c r="F426" s="18" t="n">
        <v>0</v>
      </c>
      <c r="G426" s="18" t="n">
        <v>80000</v>
      </c>
      <c r="H426" s="18" t="n">
        <v>80000</v>
      </c>
      <c r="I426" s="18" t="n">
        <v>0</v>
      </c>
      <c r="J426" s="18">
        <f>ROUND(MIN(B426/12,650000)*12*0.0915+MIN(B426/12,1390000)*12*(0.0504+0)+B426*0.005,0)</f>
        <v/>
      </c>
      <c r="K426" s="18" t="n">
        <v>0</v>
      </c>
      <c r="L426" s="18" t="n">
        <v>0</v>
      </c>
      <c r="M426" s="18">
        <f>ROUND(IF(C426&gt;=2026,IF(B426&lt;741000,0,IF(B426&lt;2191000,B426-740000,IF(B426&lt;2193000,1451000,IF(B426&lt;2196000,1453000,IF(B426&lt;2200000,1456000,IF(B426&lt;3600000,ROUNDDOWN(B426/4,-3)*2.8-80000,IF(B426&lt;6600000,ROUNDDOWN(B426/4,-3)*3.2-440000,IF(B426&lt;8500000,ROUNDDOWN(B426*0.9,0)-1100000,B426-1950000)))))))),IF(B426&lt;651000,0,IF(B426&lt;1900000,B426-650000,IF(B426&lt;3600000,ROUNDDOWN(B426/4,-3)*2.8-80000,IF(B426&lt;6600000,ROUNDDOWN(B426/4,-3)*3.2-440000,IF(B426&lt;8500000,ROUNDDOWN(B426*0.9,0)-1100000,B426-1950000)))))),0)</f>
        <v/>
      </c>
      <c r="N426" s="18">
        <f>IF(M426&gt;23500000,NA(),IF(C426&gt;=2026,IF(M426&lt;=4890000,1040000,IF(M426&lt;=6550000,670000,620000)),IF(M426&lt;=1320000,950000,IF(M426&lt;=3360000,880000,IF(M426&lt;=4890000,680000,IF(M426&lt;=6550000,630000,580000))))))</f>
        <v/>
      </c>
      <c r="O426" s="18">
        <f>IF(F426&lt;=0,IF(AND(D426="はい",C426&gt;=2026,C426&lt;=2027),IF(E426&lt;=0,0,IF(E426&lt;=30000,E426,IF(E426&lt;=60000,ROUNDUP(E426/2,0)+15000,IF(E426&lt;=120000,ROUNDUP(E426/4,0)+30000,60000)))),IF(E426&lt;=0,0,IF(E426&lt;=20000,E426,IF(E426&lt;=40000,ROUNDUP(E426/2,0)+10000,IF(E426&lt;=80000,ROUNDUP(E426/4,0)+20000,40000))))),IF(E426&lt;=0,IF(F426&lt;=0,0,IF(F426&lt;=25000,F426,IF(F426&lt;=50000,ROUNDUP(F426/2,0)+12500,IF(F426&lt;=100000,ROUNDUP(F426/4,0)+25000,50000)))),MAX(IF(F426&lt;=0,0,IF(F426&lt;=25000,F426,IF(F426&lt;=50000,ROUNDUP(F426/2,0)+12500,IF(F426&lt;=100000,ROUNDUP(F426/4,0)+25000,50000)))),MIN(IF(AND(D426="はい",C426&gt;=2026,C426&lt;=2027),IF(E426&lt;=0,0,IF(E426&lt;=30000,E426,IF(E426&lt;=60000,ROUNDUP(E426/2,0)+15000,IF(E426&lt;=120000,ROUNDUP(E426/4,0)+30000,60000)))),IF(E426&lt;=0,0,IF(E426&lt;=20000,E426,IF(E426&lt;=40000,ROUNDUP(E426/2,0)+10000,IF(E426&lt;=80000,ROUNDUP(E426/4,0)+20000,40000)))))+IF(F426&lt;=0,0,IF(F426&lt;=25000,F426,IF(F426&lt;=50000,ROUNDUP(F426/2,0)+12500,IF(F426&lt;=100000,ROUNDUP(F426/4,0)+25000,50000)))),IF(AND(D426="はい",C426&gt;=2026,C426&lt;=2027),60000,40000)))))</f>
        <v/>
      </c>
      <c r="P426" s="18">
        <f>IF(G426&lt;=0,0,IF(G426&lt;=20000,G426,IF(G426&lt;=40000,ROUNDUP(G426/2,0)+10000,IF(G426&lt;=80000,ROUNDUP(G426/4,0)+20000,40000))))</f>
        <v/>
      </c>
      <c r="Q426" s="18">
        <f>IF(I426&lt;=0,IF(H426&lt;=0,0,IF(H426&lt;=20000,H426,IF(H426&lt;=40000,ROUNDUP(H426/2,0)+10000,IF(H426&lt;=80000,ROUNDUP(H426/4,0)+20000,40000)))),IF(H426&lt;=0,IF(I426&lt;=0,0,IF(I426&lt;=25000,I426,IF(I426&lt;=50000,ROUNDUP(I426/2,0)+12500,IF(I426&lt;=100000,ROUNDUP(I426/4,0)+25000,50000)))),MAX(IF(I426&lt;=0,0,IF(I426&lt;=25000,I426,IF(I426&lt;=50000,ROUNDUP(I426/2,0)+12500,IF(I426&lt;=100000,ROUNDUP(I426/4,0)+25000,50000)))),MIN(IF(H426&lt;=0,0,IF(H426&lt;=20000,H426,IF(H426&lt;=40000,ROUNDUP(H426/2,0)+10000,IF(H426&lt;=80000,ROUNDUP(H426/4,0)+20000,40000))))+IF(I426&lt;=0,0,IF(I426&lt;=25000,I426,IF(I426&lt;=50000,ROUNDUP(I426/2,0)+12500,IF(I426&lt;=100000,ROUNDUP(I426/4,0)+25000,50000)))),40000))))</f>
        <v/>
      </c>
      <c r="R426" s="18">
        <f>MIN(120000,O426+P426+Q426)</f>
        <v/>
      </c>
      <c r="S426" s="18">
        <f>IF(F426&lt;=0,IF(E426&lt;=0,0,IF(E426&lt;=12000,E426,IF(E426&lt;=32000,ROUNDUP(E426/2,0)+6000,IF(E426&lt;=56000,ROUNDUP(E426/4,0)+14000,28000)))),IF(E426&lt;=0,IF(F426&lt;=0,0,IF(F426&lt;=15000,F426,IF(F426&lt;=40000,ROUNDUP(F426/2,0)+7500,IF(F426&lt;=70000,ROUNDUP(F426/4,0)+17500,35000)))),MAX(IF(F426&lt;=0,0,IF(F426&lt;=15000,F426,IF(F426&lt;=40000,ROUNDUP(F426/2,0)+7500,IF(F426&lt;=70000,ROUNDUP(F426/4,0)+17500,35000)))),MIN(IF(E426&lt;=0,0,IF(E426&lt;=12000,E426,IF(E426&lt;=32000,ROUNDUP(E426/2,0)+6000,IF(E426&lt;=56000,ROUNDUP(E426/4,0)+14000,28000))))+IF(F426&lt;=0,0,IF(F426&lt;=15000,F426,IF(F426&lt;=40000,ROUNDUP(F426/2,0)+7500,IF(F426&lt;=70000,ROUNDUP(F426/4,0)+17500,35000)))),28000))))</f>
        <v/>
      </c>
      <c r="T426" s="18">
        <f>IF(G426&lt;=0,0,IF(G426&lt;=12000,G426,IF(G426&lt;=32000,ROUNDUP(G426/2,0)+6000,IF(G426&lt;=56000,ROUNDUP(G426/4,0)+14000,28000))))</f>
        <v/>
      </c>
      <c r="U426" s="18">
        <f>IF(I426&lt;=0,IF(H426&lt;=0,0,IF(H426&lt;=12000,H426,IF(H426&lt;=32000,ROUNDUP(H426/2,0)+6000,IF(H426&lt;=56000,ROUNDUP(H426/4,0)+14000,28000)))),IF(H426&lt;=0,IF(I426&lt;=0,0,IF(I426&lt;=15000,I426,IF(I426&lt;=40000,ROUNDUP(I426/2,0)+7500,IF(I426&lt;=70000,ROUNDUP(I426/4,0)+17500,35000)))),MAX(IF(I426&lt;=0,0,IF(I426&lt;=15000,I426,IF(I426&lt;=40000,ROUNDUP(I426/2,0)+7500,IF(I426&lt;=70000,ROUNDUP(I426/4,0)+17500,35000)))),MIN(IF(H426&lt;=0,0,IF(H426&lt;=12000,H426,IF(H426&lt;=32000,ROUNDUP(H426/2,0)+6000,IF(H426&lt;=56000,ROUNDUP(H426/4,0)+14000,28000))))+IF(I426&lt;=0,0,IF(I426&lt;=15000,I426,IF(I426&lt;=40000,ROUNDUP(I426/2,0)+7500,IF(I426&lt;=70000,ROUNDUP(I426/4,0)+17500,35000)))),28000))))</f>
        <v/>
      </c>
      <c r="V426" s="18">
        <f>MIN(70000,S426+T426+U426)</f>
        <v/>
      </c>
      <c r="W426" s="18">
        <f>MAX(0,ROUNDDOWN(M426-J426-N426-K426-0,-3))</f>
        <v/>
      </c>
      <c r="X426" s="18">
        <f>MAX(0,ROUNDDOWN(M426-J426-N426-K426-R426,-3))</f>
        <v/>
      </c>
      <c r="Y426" s="18">
        <f>IF(W426&lt;=0,0,ROUNDDOWN((W426*LOOKUP(W426,{0,1950001,3300001,6950001,9000001,18000001,40000001},{0.05,0.1,0.2,0.23,0.33,0.4,0.45})-LOOKUP(W426,{0,1950001,3300001,6950001,9000001,18000001,40000001},{0,97500,427500,636000,1536000,2796000,4796000}))*1.021,-2))</f>
        <v/>
      </c>
      <c r="Z426" s="18">
        <f>IF(X426&lt;=0,0,ROUNDDOWN((X426*LOOKUP(X426,{0,1950001,3300001,6950001,9000001,18000001,40000001},{0.05,0.1,0.2,0.23,0.33,0.4,0.45})-LOOKUP(X426,{0,1950001,3300001,6950001,9000001,18000001,40000001},{0,97500,427500,636000,1536000,2796000,4796000}))*1.021,-2))</f>
        <v/>
      </c>
      <c r="AA426" s="18">
        <f>MAX(0,ROUNDDOWN(M426-J426-430000-L426-0,-3))</f>
        <v/>
      </c>
      <c r="AB426" s="18">
        <f>MAX(0,ROUNDDOWN(M426-J426-430000-L426-V426,-3))</f>
        <v/>
      </c>
      <c r="AC426" s="18">
        <f>IF(M426&lt;=450000,0,MAX(0,ROUNDDOWN(AA426*0.06-MIN(50000,AA426)*0.03,-2))+MAX(0,ROUNDDOWN(AA426*0.04-MIN(50000,AA426)*0.02,-2)))</f>
        <v/>
      </c>
      <c r="AD426" s="18">
        <f>IF(M426&lt;=450000,0,MAX(0,ROUNDDOWN(AB426*0.06-MIN(50000,AB426)*0.03,-2))+MAX(0,ROUNDDOWN(AB426*0.04-MIN(50000,AB426)*0.02,-2)))</f>
        <v/>
      </c>
      <c r="AE426" s="18">
        <f>Y426-Z426</f>
        <v/>
      </c>
      <c r="AF426" s="18">
        <f>AC426-AD426</f>
        <v/>
      </c>
      <c r="AG426" s="18">
        <f>AE426+AF426</f>
        <v/>
      </c>
      <c r="AH426" s="20">
        <f>IF(W426&lt;=0,0,LOOKUP(W426,{0,1950001,3300001,6950001,9000001,18000001,40000001},{0.05,0.1,0.2,0.23,0.33,0.4,0.45}))</f>
        <v/>
      </c>
    </row>
    <row r="427">
      <c r="A427" t="inlineStr">
        <is>
          <t>1万円刻み 一般8万円</t>
        </is>
      </c>
      <c r="B427" s="18">
        <f>'4_1万円刻み'!$A$116</f>
        <v/>
      </c>
      <c r="C427" s="19" t="n">
        <v>2026</v>
      </c>
      <c r="D427" t="inlineStr">
        <is>
          <t>いいえ</t>
        </is>
      </c>
      <c r="E427" s="18" t="n">
        <v>80000</v>
      </c>
      <c r="F427" s="18" t="n">
        <v>0</v>
      </c>
      <c r="G427" s="18" t="n">
        <v>0</v>
      </c>
      <c r="H427" s="18" t="n">
        <v>0</v>
      </c>
      <c r="I427" s="18" t="n">
        <v>0</v>
      </c>
      <c r="J427" s="18">
        <f>ROUND(MIN(B427/12,650000)*12*0.0915+MIN(B427/12,1390000)*12*(0.0504+0)+B427*0.005,0)</f>
        <v/>
      </c>
      <c r="K427" s="18" t="n">
        <v>0</v>
      </c>
      <c r="L427" s="18" t="n">
        <v>0</v>
      </c>
      <c r="M427" s="18">
        <f>ROUND(IF(C427&gt;=2026,IF(B427&lt;741000,0,IF(B427&lt;2191000,B427-740000,IF(B427&lt;2193000,1451000,IF(B427&lt;2196000,1453000,IF(B427&lt;2200000,1456000,IF(B427&lt;3600000,ROUNDDOWN(B427/4,-3)*2.8-80000,IF(B427&lt;6600000,ROUNDDOWN(B427/4,-3)*3.2-440000,IF(B427&lt;8500000,ROUNDDOWN(B427*0.9,0)-1100000,B427-1950000)))))))),IF(B427&lt;651000,0,IF(B427&lt;1900000,B427-650000,IF(B427&lt;3600000,ROUNDDOWN(B427/4,-3)*2.8-80000,IF(B427&lt;6600000,ROUNDDOWN(B427/4,-3)*3.2-440000,IF(B427&lt;8500000,ROUNDDOWN(B427*0.9,0)-1100000,B427-1950000)))))),0)</f>
        <v/>
      </c>
      <c r="N427" s="18">
        <f>IF(M427&gt;23500000,NA(),IF(C427&gt;=2026,IF(M427&lt;=4890000,1040000,IF(M427&lt;=6550000,670000,620000)),IF(M427&lt;=1320000,950000,IF(M427&lt;=3360000,880000,IF(M427&lt;=4890000,680000,IF(M427&lt;=6550000,630000,580000))))))</f>
        <v/>
      </c>
      <c r="O427" s="18">
        <f>IF(F427&lt;=0,IF(AND(D427="はい",C427&gt;=2026,C427&lt;=2027),IF(E427&lt;=0,0,IF(E427&lt;=30000,E427,IF(E427&lt;=60000,ROUNDUP(E427/2,0)+15000,IF(E427&lt;=120000,ROUNDUP(E427/4,0)+30000,60000)))),IF(E427&lt;=0,0,IF(E427&lt;=20000,E427,IF(E427&lt;=40000,ROUNDUP(E427/2,0)+10000,IF(E427&lt;=80000,ROUNDUP(E427/4,0)+20000,40000))))),IF(E427&lt;=0,IF(F427&lt;=0,0,IF(F427&lt;=25000,F427,IF(F427&lt;=50000,ROUNDUP(F427/2,0)+12500,IF(F427&lt;=100000,ROUNDUP(F427/4,0)+25000,50000)))),MAX(IF(F427&lt;=0,0,IF(F427&lt;=25000,F427,IF(F427&lt;=50000,ROUNDUP(F427/2,0)+12500,IF(F427&lt;=100000,ROUNDUP(F427/4,0)+25000,50000)))),MIN(IF(AND(D427="はい",C427&gt;=2026,C427&lt;=2027),IF(E427&lt;=0,0,IF(E427&lt;=30000,E427,IF(E427&lt;=60000,ROUNDUP(E427/2,0)+15000,IF(E427&lt;=120000,ROUNDUP(E427/4,0)+30000,60000)))),IF(E427&lt;=0,0,IF(E427&lt;=20000,E427,IF(E427&lt;=40000,ROUNDUP(E427/2,0)+10000,IF(E427&lt;=80000,ROUNDUP(E427/4,0)+20000,40000)))))+IF(F427&lt;=0,0,IF(F427&lt;=25000,F427,IF(F427&lt;=50000,ROUNDUP(F427/2,0)+12500,IF(F427&lt;=100000,ROUNDUP(F427/4,0)+25000,50000)))),IF(AND(D427="はい",C427&gt;=2026,C427&lt;=2027),60000,40000)))))</f>
        <v/>
      </c>
      <c r="P427" s="18">
        <f>IF(G427&lt;=0,0,IF(G427&lt;=20000,G427,IF(G427&lt;=40000,ROUNDUP(G427/2,0)+10000,IF(G427&lt;=80000,ROUNDUP(G427/4,0)+20000,40000))))</f>
        <v/>
      </c>
      <c r="Q427" s="18">
        <f>IF(I427&lt;=0,IF(H427&lt;=0,0,IF(H427&lt;=20000,H427,IF(H427&lt;=40000,ROUNDUP(H427/2,0)+10000,IF(H427&lt;=80000,ROUNDUP(H427/4,0)+20000,40000)))),IF(H427&lt;=0,IF(I427&lt;=0,0,IF(I427&lt;=25000,I427,IF(I427&lt;=50000,ROUNDUP(I427/2,0)+12500,IF(I427&lt;=100000,ROUNDUP(I427/4,0)+25000,50000)))),MAX(IF(I427&lt;=0,0,IF(I427&lt;=25000,I427,IF(I427&lt;=50000,ROUNDUP(I427/2,0)+12500,IF(I427&lt;=100000,ROUNDUP(I427/4,0)+25000,50000)))),MIN(IF(H427&lt;=0,0,IF(H427&lt;=20000,H427,IF(H427&lt;=40000,ROUNDUP(H427/2,0)+10000,IF(H427&lt;=80000,ROUNDUP(H427/4,0)+20000,40000))))+IF(I427&lt;=0,0,IF(I427&lt;=25000,I427,IF(I427&lt;=50000,ROUNDUP(I427/2,0)+12500,IF(I427&lt;=100000,ROUNDUP(I427/4,0)+25000,50000)))),40000))))</f>
        <v/>
      </c>
      <c r="R427" s="18">
        <f>MIN(120000,O427+P427+Q427)</f>
        <v/>
      </c>
      <c r="S427" s="18">
        <f>IF(F427&lt;=0,IF(E427&lt;=0,0,IF(E427&lt;=12000,E427,IF(E427&lt;=32000,ROUNDUP(E427/2,0)+6000,IF(E427&lt;=56000,ROUNDUP(E427/4,0)+14000,28000)))),IF(E427&lt;=0,IF(F427&lt;=0,0,IF(F427&lt;=15000,F427,IF(F427&lt;=40000,ROUNDUP(F427/2,0)+7500,IF(F427&lt;=70000,ROUNDUP(F427/4,0)+17500,35000)))),MAX(IF(F427&lt;=0,0,IF(F427&lt;=15000,F427,IF(F427&lt;=40000,ROUNDUP(F427/2,0)+7500,IF(F427&lt;=70000,ROUNDUP(F427/4,0)+17500,35000)))),MIN(IF(E427&lt;=0,0,IF(E427&lt;=12000,E427,IF(E427&lt;=32000,ROUNDUP(E427/2,0)+6000,IF(E427&lt;=56000,ROUNDUP(E427/4,0)+14000,28000))))+IF(F427&lt;=0,0,IF(F427&lt;=15000,F427,IF(F427&lt;=40000,ROUNDUP(F427/2,0)+7500,IF(F427&lt;=70000,ROUNDUP(F427/4,0)+17500,35000)))),28000))))</f>
        <v/>
      </c>
      <c r="T427" s="18">
        <f>IF(G427&lt;=0,0,IF(G427&lt;=12000,G427,IF(G427&lt;=32000,ROUNDUP(G427/2,0)+6000,IF(G427&lt;=56000,ROUNDUP(G427/4,0)+14000,28000))))</f>
        <v/>
      </c>
      <c r="U427" s="18">
        <f>IF(I427&lt;=0,IF(H427&lt;=0,0,IF(H427&lt;=12000,H427,IF(H427&lt;=32000,ROUNDUP(H427/2,0)+6000,IF(H427&lt;=56000,ROUNDUP(H427/4,0)+14000,28000)))),IF(H427&lt;=0,IF(I427&lt;=0,0,IF(I427&lt;=15000,I427,IF(I427&lt;=40000,ROUNDUP(I427/2,0)+7500,IF(I427&lt;=70000,ROUNDUP(I427/4,0)+17500,35000)))),MAX(IF(I427&lt;=0,0,IF(I427&lt;=15000,I427,IF(I427&lt;=40000,ROUNDUP(I427/2,0)+7500,IF(I427&lt;=70000,ROUNDUP(I427/4,0)+17500,35000)))),MIN(IF(H427&lt;=0,0,IF(H427&lt;=12000,H427,IF(H427&lt;=32000,ROUNDUP(H427/2,0)+6000,IF(H427&lt;=56000,ROUNDUP(H427/4,0)+14000,28000))))+IF(I427&lt;=0,0,IF(I427&lt;=15000,I427,IF(I427&lt;=40000,ROUNDUP(I427/2,0)+7500,IF(I427&lt;=70000,ROUNDUP(I427/4,0)+17500,35000)))),28000))))</f>
        <v/>
      </c>
      <c r="V427" s="18">
        <f>MIN(70000,S427+T427+U427)</f>
        <v/>
      </c>
      <c r="W427" s="18">
        <f>MAX(0,ROUNDDOWN(M427-J427-N427-K427-0,-3))</f>
        <v/>
      </c>
      <c r="X427" s="18">
        <f>MAX(0,ROUNDDOWN(M427-J427-N427-K427-R427,-3))</f>
        <v/>
      </c>
      <c r="Y427" s="18">
        <f>IF(W427&lt;=0,0,ROUNDDOWN((W427*LOOKUP(W427,{0,1950001,3300001,6950001,9000001,18000001,40000001},{0.05,0.1,0.2,0.23,0.33,0.4,0.45})-LOOKUP(W427,{0,1950001,3300001,6950001,9000001,18000001,40000001},{0,97500,427500,636000,1536000,2796000,4796000}))*1.021,-2))</f>
        <v/>
      </c>
      <c r="Z427" s="18">
        <f>IF(X427&lt;=0,0,ROUNDDOWN((X427*LOOKUP(X427,{0,1950001,3300001,6950001,9000001,18000001,40000001},{0.05,0.1,0.2,0.23,0.33,0.4,0.45})-LOOKUP(X427,{0,1950001,3300001,6950001,9000001,18000001,40000001},{0,97500,427500,636000,1536000,2796000,4796000}))*1.021,-2))</f>
        <v/>
      </c>
      <c r="AA427" s="18">
        <f>MAX(0,ROUNDDOWN(M427-J427-430000-L427-0,-3))</f>
        <v/>
      </c>
      <c r="AB427" s="18">
        <f>MAX(0,ROUNDDOWN(M427-J427-430000-L427-V427,-3))</f>
        <v/>
      </c>
      <c r="AC427" s="18">
        <f>IF(M427&lt;=450000,0,MAX(0,ROUNDDOWN(AA427*0.06-MIN(50000,AA427)*0.03,-2))+MAX(0,ROUNDDOWN(AA427*0.04-MIN(50000,AA427)*0.02,-2)))</f>
        <v/>
      </c>
      <c r="AD427" s="18">
        <f>IF(M427&lt;=450000,0,MAX(0,ROUNDDOWN(AB427*0.06-MIN(50000,AB427)*0.03,-2))+MAX(0,ROUNDDOWN(AB427*0.04-MIN(50000,AB427)*0.02,-2)))</f>
        <v/>
      </c>
      <c r="AE427" s="18">
        <f>Y427-Z427</f>
        <v/>
      </c>
      <c r="AF427" s="18">
        <f>AC427-AD427</f>
        <v/>
      </c>
      <c r="AG427" s="18">
        <f>AE427+AF427</f>
        <v/>
      </c>
      <c r="AH427" s="20">
        <f>IF(W427&lt;=0,0,LOOKUP(W427,{0,1950001,3300001,6950001,9000001,18000001,40000001},{0.05,0.1,0.2,0.23,0.33,0.4,0.45}))</f>
        <v/>
      </c>
    </row>
    <row r="428">
      <c r="A428" t="inlineStr">
        <is>
          <t>1万円刻み 特例あり一般12万円</t>
        </is>
      </c>
      <c r="B428" s="18">
        <f>'4_1万円刻み'!$A$116</f>
        <v/>
      </c>
      <c r="C428" s="19" t="n">
        <v>2026</v>
      </c>
      <c r="D428" t="inlineStr">
        <is>
          <t>はい</t>
        </is>
      </c>
      <c r="E428" s="18" t="n">
        <v>120000</v>
      </c>
      <c r="F428" s="18" t="n">
        <v>0</v>
      </c>
      <c r="G428" s="18" t="n">
        <v>0</v>
      </c>
      <c r="H428" s="18" t="n">
        <v>0</v>
      </c>
      <c r="I428" s="18" t="n">
        <v>0</v>
      </c>
      <c r="J428" s="18">
        <f>ROUND(MIN(B428/12,650000)*12*0.0915+MIN(B428/12,1390000)*12*(0.0504+0)+B428*0.005,0)</f>
        <v/>
      </c>
      <c r="K428" s="18" t="n">
        <v>0</v>
      </c>
      <c r="L428" s="18" t="n">
        <v>0</v>
      </c>
      <c r="M428" s="18">
        <f>ROUND(IF(C428&gt;=2026,IF(B428&lt;741000,0,IF(B428&lt;2191000,B428-740000,IF(B428&lt;2193000,1451000,IF(B428&lt;2196000,1453000,IF(B428&lt;2200000,1456000,IF(B428&lt;3600000,ROUNDDOWN(B428/4,-3)*2.8-80000,IF(B428&lt;6600000,ROUNDDOWN(B428/4,-3)*3.2-440000,IF(B428&lt;8500000,ROUNDDOWN(B428*0.9,0)-1100000,B428-1950000)))))))),IF(B428&lt;651000,0,IF(B428&lt;1900000,B428-650000,IF(B428&lt;3600000,ROUNDDOWN(B428/4,-3)*2.8-80000,IF(B428&lt;6600000,ROUNDDOWN(B428/4,-3)*3.2-440000,IF(B428&lt;8500000,ROUNDDOWN(B428*0.9,0)-1100000,B428-1950000)))))),0)</f>
        <v/>
      </c>
      <c r="N428" s="18">
        <f>IF(M428&gt;23500000,NA(),IF(C428&gt;=2026,IF(M428&lt;=4890000,1040000,IF(M428&lt;=6550000,670000,620000)),IF(M428&lt;=1320000,950000,IF(M428&lt;=3360000,880000,IF(M428&lt;=4890000,680000,IF(M428&lt;=6550000,630000,580000))))))</f>
        <v/>
      </c>
      <c r="O428" s="18">
        <f>IF(F428&lt;=0,IF(AND(D428="はい",C428&gt;=2026,C428&lt;=2027),IF(E428&lt;=0,0,IF(E428&lt;=30000,E428,IF(E428&lt;=60000,ROUNDUP(E428/2,0)+15000,IF(E428&lt;=120000,ROUNDUP(E428/4,0)+30000,60000)))),IF(E428&lt;=0,0,IF(E428&lt;=20000,E428,IF(E428&lt;=40000,ROUNDUP(E428/2,0)+10000,IF(E428&lt;=80000,ROUNDUP(E428/4,0)+20000,40000))))),IF(E428&lt;=0,IF(F428&lt;=0,0,IF(F428&lt;=25000,F428,IF(F428&lt;=50000,ROUNDUP(F428/2,0)+12500,IF(F428&lt;=100000,ROUNDUP(F428/4,0)+25000,50000)))),MAX(IF(F428&lt;=0,0,IF(F428&lt;=25000,F428,IF(F428&lt;=50000,ROUNDUP(F428/2,0)+12500,IF(F428&lt;=100000,ROUNDUP(F428/4,0)+25000,50000)))),MIN(IF(AND(D428="はい",C428&gt;=2026,C428&lt;=2027),IF(E428&lt;=0,0,IF(E428&lt;=30000,E428,IF(E428&lt;=60000,ROUNDUP(E428/2,0)+15000,IF(E428&lt;=120000,ROUNDUP(E428/4,0)+30000,60000)))),IF(E428&lt;=0,0,IF(E428&lt;=20000,E428,IF(E428&lt;=40000,ROUNDUP(E428/2,0)+10000,IF(E428&lt;=80000,ROUNDUP(E428/4,0)+20000,40000)))))+IF(F428&lt;=0,0,IF(F428&lt;=25000,F428,IF(F428&lt;=50000,ROUNDUP(F428/2,0)+12500,IF(F428&lt;=100000,ROUNDUP(F428/4,0)+25000,50000)))),IF(AND(D428="はい",C428&gt;=2026,C428&lt;=2027),60000,40000)))))</f>
        <v/>
      </c>
      <c r="P428" s="18">
        <f>IF(G428&lt;=0,0,IF(G428&lt;=20000,G428,IF(G428&lt;=40000,ROUNDUP(G428/2,0)+10000,IF(G428&lt;=80000,ROUNDUP(G428/4,0)+20000,40000))))</f>
        <v/>
      </c>
      <c r="Q428" s="18">
        <f>IF(I428&lt;=0,IF(H428&lt;=0,0,IF(H428&lt;=20000,H428,IF(H428&lt;=40000,ROUNDUP(H428/2,0)+10000,IF(H428&lt;=80000,ROUNDUP(H428/4,0)+20000,40000)))),IF(H428&lt;=0,IF(I428&lt;=0,0,IF(I428&lt;=25000,I428,IF(I428&lt;=50000,ROUNDUP(I428/2,0)+12500,IF(I428&lt;=100000,ROUNDUP(I428/4,0)+25000,50000)))),MAX(IF(I428&lt;=0,0,IF(I428&lt;=25000,I428,IF(I428&lt;=50000,ROUNDUP(I428/2,0)+12500,IF(I428&lt;=100000,ROUNDUP(I428/4,0)+25000,50000)))),MIN(IF(H428&lt;=0,0,IF(H428&lt;=20000,H428,IF(H428&lt;=40000,ROUNDUP(H428/2,0)+10000,IF(H428&lt;=80000,ROUNDUP(H428/4,0)+20000,40000))))+IF(I428&lt;=0,0,IF(I428&lt;=25000,I428,IF(I428&lt;=50000,ROUNDUP(I428/2,0)+12500,IF(I428&lt;=100000,ROUNDUP(I428/4,0)+25000,50000)))),40000))))</f>
        <v/>
      </c>
      <c r="R428" s="18">
        <f>MIN(120000,O428+P428+Q428)</f>
        <v/>
      </c>
      <c r="S428" s="18">
        <f>IF(F428&lt;=0,IF(E428&lt;=0,0,IF(E428&lt;=12000,E428,IF(E428&lt;=32000,ROUNDUP(E428/2,0)+6000,IF(E428&lt;=56000,ROUNDUP(E428/4,0)+14000,28000)))),IF(E428&lt;=0,IF(F428&lt;=0,0,IF(F428&lt;=15000,F428,IF(F428&lt;=40000,ROUNDUP(F428/2,0)+7500,IF(F428&lt;=70000,ROUNDUP(F428/4,0)+17500,35000)))),MAX(IF(F428&lt;=0,0,IF(F428&lt;=15000,F428,IF(F428&lt;=40000,ROUNDUP(F428/2,0)+7500,IF(F428&lt;=70000,ROUNDUP(F428/4,0)+17500,35000)))),MIN(IF(E428&lt;=0,0,IF(E428&lt;=12000,E428,IF(E428&lt;=32000,ROUNDUP(E428/2,0)+6000,IF(E428&lt;=56000,ROUNDUP(E428/4,0)+14000,28000))))+IF(F428&lt;=0,0,IF(F428&lt;=15000,F428,IF(F428&lt;=40000,ROUNDUP(F428/2,0)+7500,IF(F428&lt;=70000,ROUNDUP(F428/4,0)+17500,35000)))),28000))))</f>
        <v/>
      </c>
      <c r="T428" s="18">
        <f>IF(G428&lt;=0,0,IF(G428&lt;=12000,G428,IF(G428&lt;=32000,ROUNDUP(G428/2,0)+6000,IF(G428&lt;=56000,ROUNDUP(G428/4,0)+14000,28000))))</f>
        <v/>
      </c>
      <c r="U428" s="18">
        <f>IF(I428&lt;=0,IF(H428&lt;=0,0,IF(H428&lt;=12000,H428,IF(H428&lt;=32000,ROUNDUP(H428/2,0)+6000,IF(H428&lt;=56000,ROUNDUP(H428/4,0)+14000,28000)))),IF(H428&lt;=0,IF(I428&lt;=0,0,IF(I428&lt;=15000,I428,IF(I428&lt;=40000,ROUNDUP(I428/2,0)+7500,IF(I428&lt;=70000,ROUNDUP(I428/4,0)+17500,35000)))),MAX(IF(I428&lt;=0,0,IF(I428&lt;=15000,I428,IF(I428&lt;=40000,ROUNDUP(I428/2,0)+7500,IF(I428&lt;=70000,ROUNDUP(I428/4,0)+17500,35000)))),MIN(IF(H428&lt;=0,0,IF(H428&lt;=12000,H428,IF(H428&lt;=32000,ROUNDUP(H428/2,0)+6000,IF(H428&lt;=56000,ROUNDUP(H428/4,0)+14000,28000))))+IF(I428&lt;=0,0,IF(I428&lt;=15000,I428,IF(I428&lt;=40000,ROUNDUP(I428/2,0)+7500,IF(I428&lt;=70000,ROUNDUP(I428/4,0)+17500,35000)))),28000))))</f>
        <v/>
      </c>
      <c r="V428" s="18">
        <f>MIN(70000,S428+T428+U428)</f>
        <v/>
      </c>
      <c r="W428" s="18">
        <f>MAX(0,ROUNDDOWN(M428-J428-N428-K428-0,-3))</f>
        <v/>
      </c>
      <c r="X428" s="18">
        <f>MAX(0,ROUNDDOWN(M428-J428-N428-K428-R428,-3))</f>
        <v/>
      </c>
      <c r="Y428" s="18">
        <f>IF(W428&lt;=0,0,ROUNDDOWN((W428*LOOKUP(W428,{0,1950001,3300001,6950001,9000001,18000001,40000001},{0.05,0.1,0.2,0.23,0.33,0.4,0.45})-LOOKUP(W428,{0,1950001,3300001,6950001,9000001,18000001,40000001},{0,97500,427500,636000,1536000,2796000,4796000}))*1.021,-2))</f>
        <v/>
      </c>
      <c r="Z428" s="18">
        <f>IF(X428&lt;=0,0,ROUNDDOWN((X428*LOOKUP(X428,{0,1950001,3300001,6950001,9000001,18000001,40000001},{0.05,0.1,0.2,0.23,0.33,0.4,0.45})-LOOKUP(X428,{0,1950001,3300001,6950001,9000001,18000001,40000001},{0,97500,427500,636000,1536000,2796000,4796000}))*1.021,-2))</f>
        <v/>
      </c>
      <c r="AA428" s="18">
        <f>MAX(0,ROUNDDOWN(M428-J428-430000-L428-0,-3))</f>
        <v/>
      </c>
      <c r="AB428" s="18">
        <f>MAX(0,ROUNDDOWN(M428-J428-430000-L428-V428,-3))</f>
        <v/>
      </c>
      <c r="AC428" s="18">
        <f>IF(M428&lt;=450000,0,MAX(0,ROUNDDOWN(AA428*0.06-MIN(50000,AA428)*0.03,-2))+MAX(0,ROUNDDOWN(AA428*0.04-MIN(50000,AA428)*0.02,-2)))</f>
        <v/>
      </c>
      <c r="AD428" s="18">
        <f>IF(M428&lt;=450000,0,MAX(0,ROUNDDOWN(AB428*0.06-MIN(50000,AB428)*0.03,-2))+MAX(0,ROUNDDOWN(AB428*0.04-MIN(50000,AB428)*0.02,-2)))</f>
        <v/>
      </c>
      <c r="AE428" s="18">
        <f>Y428-Z428</f>
        <v/>
      </c>
      <c r="AF428" s="18">
        <f>AC428-AD428</f>
        <v/>
      </c>
      <c r="AG428" s="18">
        <f>AE428+AF428</f>
        <v/>
      </c>
      <c r="AH428" s="20">
        <f>IF(W428&lt;=0,0,LOOKUP(W428,{0,1950001,3300001,6950001,9000001,18000001,40000001},{0.05,0.1,0.2,0.23,0.33,0.4,0.45}))</f>
        <v/>
      </c>
    </row>
    <row r="429">
      <c r="A429" t="inlineStr">
        <is>
          <t>1万円刻み 3区分8万円ずつ</t>
        </is>
      </c>
      <c r="B429" s="18">
        <f>'4_1万円刻み'!$A$117</f>
        <v/>
      </c>
      <c r="C429" s="19" t="n">
        <v>2026</v>
      </c>
      <c r="D429" t="inlineStr">
        <is>
          <t>いいえ</t>
        </is>
      </c>
      <c r="E429" s="18" t="n">
        <v>80000</v>
      </c>
      <c r="F429" s="18" t="n">
        <v>0</v>
      </c>
      <c r="G429" s="18" t="n">
        <v>80000</v>
      </c>
      <c r="H429" s="18" t="n">
        <v>80000</v>
      </c>
      <c r="I429" s="18" t="n">
        <v>0</v>
      </c>
      <c r="J429" s="18">
        <f>ROUND(MIN(B429/12,650000)*12*0.0915+MIN(B429/12,1390000)*12*(0.0504+0)+B429*0.005,0)</f>
        <v/>
      </c>
      <c r="K429" s="18" t="n">
        <v>0</v>
      </c>
      <c r="L429" s="18" t="n">
        <v>0</v>
      </c>
      <c r="M429" s="18">
        <f>ROUND(IF(C429&gt;=2026,IF(B429&lt;741000,0,IF(B429&lt;2191000,B429-740000,IF(B429&lt;2193000,1451000,IF(B429&lt;2196000,1453000,IF(B429&lt;2200000,1456000,IF(B429&lt;3600000,ROUNDDOWN(B429/4,-3)*2.8-80000,IF(B429&lt;6600000,ROUNDDOWN(B429/4,-3)*3.2-440000,IF(B429&lt;8500000,ROUNDDOWN(B429*0.9,0)-1100000,B429-1950000)))))))),IF(B429&lt;651000,0,IF(B429&lt;1900000,B429-650000,IF(B429&lt;3600000,ROUNDDOWN(B429/4,-3)*2.8-80000,IF(B429&lt;6600000,ROUNDDOWN(B429/4,-3)*3.2-440000,IF(B429&lt;8500000,ROUNDDOWN(B429*0.9,0)-1100000,B429-1950000)))))),0)</f>
        <v/>
      </c>
      <c r="N429" s="18">
        <f>IF(M429&gt;23500000,NA(),IF(C429&gt;=2026,IF(M429&lt;=4890000,1040000,IF(M429&lt;=6550000,670000,620000)),IF(M429&lt;=1320000,950000,IF(M429&lt;=3360000,880000,IF(M429&lt;=4890000,680000,IF(M429&lt;=6550000,630000,580000))))))</f>
        <v/>
      </c>
      <c r="O429" s="18">
        <f>IF(F429&lt;=0,IF(AND(D429="はい",C429&gt;=2026,C429&lt;=2027),IF(E429&lt;=0,0,IF(E429&lt;=30000,E429,IF(E429&lt;=60000,ROUNDUP(E429/2,0)+15000,IF(E429&lt;=120000,ROUNDUP(E429/4,0)+30000,60000)))),IF(E429&lt;=0,0,IF(E429&lt;=20000,E429,IF(E429&lt;=40000,ROUNDUP(E429/2,0)+10000,IF(E429&lt;=80000,ROUNDUP(E429/4,0)+20000,40000))))),IF(E429&lt;=0,IF(F429&lt;=0,0,IF(F429&lt;=25000,F429,IF(F429&lt;=50000,ROUNDUP(F429/2,0)+12500,IF(F429&lt;=100000,ROUNDUP(F429/4,0)+25000,50000)))),MAX(IF(F429&lt;=0,0,IF(F429&lt;=25000,F429,IF(F429&lt;=50000,ROUNDUP(F429/2,0)+12500,IF(F429&lt;=100000,ROUNDUP(F429/4,0)+25000,50000)))),MIN(IF(AND(D429="はい",C429&gt;=2026,C429&lt;=2027),IF(E429&lt;=0,0,IF(E429&lt;=30000,E429,IF(E429&lt;=60000,ROUNDUP(E429/2,0)+15000,IF(E429&lt;=120000,ROUNDUP(E429/4,0)+30000,60000)))),IF(E429&lt;=0,0,IF(E429&lt;=20000,E429,IF(E429&lt;=40000,ROUNDUP(E429/2,0)+10000,IF(E429&lt;=80000,ROUNDUP(E429/4,0)+20000,40000)))))+IF(F429&lt;=0,0,IF(F429&lt;=25000,F429,IF(F429&lt;=50000,ROUNDUP(F429/2,0)+12500,IF(F429&lt;=100000,ROUNDUP(F429/4,0)+25000,50000)))),IF(AND(D429="はい",C429&gt;=2026,C429&lt;=2027),60000,40000)))))</f>
        <v/>
      </c>
      <c r="P429" s="18">
        <f>IF(G429&lt;=0,0,IF(G429&lt;=20000,G429,IF(G429&lt;=40000,ROUNDUP(G429/2,0)+10000,IF(G429&lt;=80000,ROUNDUP(G429/4,0)+20000,40000))))</f>
        <v/>
      </c>
      <c r="Q429" s="18">
        <f>IF(I429&lt;=0,IF(H429&lt;=0,0,IF(H429&lt;=20000,H429,IF(H429&lt;=40000,ROUNDUP(H429/2,0)+10000,IF(H429&lt;=80000,ROUNDUP(H429/4,0)+20000,40000)))),IF(H429&lt;=0,IF(I429&lt;=0,0,IF(I429&lt;=25000,I429,IF(I429&lt;=50000,ROUNDUP(I429/2,0)+12500,IF(I429&lt;=100000,ROUNDUP(I429/4,0)+25000,50000)))),MAX(IF(I429&lt;=0,0,IF(I429&lt;=25000,I429,IF(I429&lt;=50000,ROUNDUP(I429/2,0)+12500,IF(I429&lt;=100000,ROUNDUP(I429/4,0)+25000,50000)))),MIN(IF(H429&lt;=0,0,IF(H429&lt;=20000,H429,IF(H429&lt;=40000,ROUNDUP(H429/2,0)+10000,IF(H429&lt;=80000,ROUNDUP(H429/4,0)+20000,40000))))+IF(I429&lt;=0,0,IF(I429&lt;=25000,I429,IF(I429&lt;=50000,ROUNDUP(I429/2,0)+12500,IF(I429&lt;=100000,ROUNDUP(I429/4,0)+25000,50000)))),40000))))</f>
        <v/>
      </c>
      <c r="R429" s="18">
        <f>MIN(120000,O429+P429+Q429)</f>
        <v/>
      </c>
      <c r="S429" s="18">
        <f>IF(F429&lt;=0,IF(E429&lt;=0,0,IF(E429&lt;=12000,E429,IF(E429&lt;=32000,ROUNDUP(E429/2,0)+6000,IF(E429&lt;=56000,ROUNDUP(E429/4,0)+14000,28000)))),IF(E429&lt;=0,IF(F429&lt;=0,0,IF(F429&lt;=15000,F429,IF(F429&lt;=40000,ROUNDUP(F429/2,0)+7500,IF(F429&lt;=70000,ROUNDUP(F429/4,0)+17500,35000)))),MAX(IF(F429&lt;=0,0,IF(F429&lt;=15000,F429,IF(F429&lt;=40000,ROUNDUP(F429/2,0)+7500,IF(F429&lt;=70000,ROUNDUP(F429/4,0)+17500,35000)))),MIN(IF(E429&lt;=0,0,IF(E429&lt;=12000,E429,IF(E429&lt;=32000,ROUNDUP(E429/2,0)+6000,IF(E429&lt;=56000,ROUNDUP(E429/4,0)+14000,28000))))+IF(F429&lt;=0,0,IF(F429&lt;=15000,F429,IF(F429&lt;=40000,ROUNDUP(F429/2,0)+7500,IF(F429&lt;=70000,ROUNDUP(F429/4,0)+17500,35000)))),28000))))</f>
        <v/>
      </c>
      <c r="T429" s="18">
        <f>IF(G429&lt;=0,0,IF(G429&lt;=12000,G429,IF(G429&lt;=32000,ROUNDUP(G429/2,0)+6000,IF(G429&lt;=56000,ROUNDUP(G429/4,0)+14000,28000))))</f>
        <v/>
      </c>
      <c r="U429" s="18">
        <f>IF(I429&lt;=0,IF(H429&lt;=0,0,IF(H429&lt;=12000,H429,IF(H429&lt;=32000,ROUNDUP(H429/2,0)+6000,IF(H429&lt;=56000,ROUNDUP(H429/4,0)+14000,28000)))),IF(H429&lt;=0,IF(I429&lt;=0,0,IF(I429&lt;=15000,I429,IF(I429&lt;=40000,ROUNDUP(I429/2,0)+7500,IF(I429&lt;=70000,ROUNDUP(I429/4,0)+17500,35000)))),MAX(IF(I429&lt;=0,0,IF(I429&lt;=15000,I429,IF(I429&lt;=40000,ROUNDUP(I429/2,0)+7500,IF(I429&lt;=70000,ROUNDUP(I429/4,0)+17500,35000)))),MIN(IF(H429&lt;=0,0,IF(H429&lt;=12000,H429,IF(H429&lt;=32000,ROUNDUP(H429/2,0)+6000,IF(H429&lt;=56000,ROUNDUP(H429/4,0)+14000,28000))))+IF(I429&lt;=0,0,IF(I429&lt;=15000,I429,IF(I429&lt;=40000,ROUNDUP(I429/2,0)+7500,IF(I429&lt;=70000,ROUNDUP(I429/4,0)+17500,35000)))),28000))))</f>
        <v/>
      </c>
      <c r="V429" s="18">
        <f>MIN(70000,S429+T429+U429)</f>
        <v/>
      </c>
      <c r="W429" s="18">
        <f>MAX(0,ROUNDDOWN(M429-J429-N429-K429-0,-3))</f>
        <v/>
      </c>
      <c r="X429" s="18">
        <f>MAX(0,ROUNDDOWN(M429-J429-N429-K429-R429,-3))</f>
        <v/>
      </c>
      <c r="Y429" s="18">
        <f>IF(W429&lt;=0,0,ROUNDDOWN((W429*LOOKUP(W429,{0,1950001,3300001,6950001,9000001,18000001,40000001},{0.05,0.1,0.2,0.23,0.33,0.4,0.45})-LOOKUP(W429,{0,1950001,3300001,6950001,9000001,18000001,40000001},{0,97500,427500,636000,1536000,2796000,4796000}))*1.021,-2))</f>
        <v/>
      </c>
      <c r="Z429" s="18">
        <f>IF(X429&lt;=0,0,ROUNDDOWN((X429*LOOKUP(X429,{0,1950001,3300001,6950001,9000001,18000001,40000001},{0.05,0.1,0.2,0.23,0.33,0.4,0.45})-LOOKUP(X429,{0,1950001,3300001,6950001,9000001,18000001,40000001},{0,97500,427500,636000,1536000,2796000,4796000}))*1.021,-2))</f>
        <v/>
      </c>
      <c r="AA429" s="18">
        <f>MAX(0,ROUNDDOWN(M429-J429-430000-L429-0,-3))</f>
        <v/>
      </c>
      <c r="AB429" s="18">
        <f>MAX(0,ROUNDDOWN(M429-J429-430000-L429-V429,-3))</f>
        <v/>
      </c>
      <c r="AC429" s="18">
        <f>IF(M429&lt;=450000,0,MAX(0,ROUNDDOWN(AA429*0.06-MIN(50000,AA429)*0.03,-2))+MAX(0,ROUNDDOWN(AA429*0.04-MIN(50000,AA429)*0.02,-2)))</f>
        <v/>
      </c>
      <c r="AD429" s="18">
        <f>IF(M429&lt;=450000,0,MAX(0,ROUNDDOWN(AB429*0.06-MIN(50000,AB429)*0.03,-2))+MAX(0,ROUNDDOWN(AB429*0.04-MIN(50000,AB429)*0.02,-2)))</f>
        <v/>
      </c>
      <c r="AE429" s="18">
        <f>Y429-Z429</f>
        <v/>
      </c>
      <c r="AF429" s="18">
        <f>AC429-AD429</f>
        <v/>
      </c>
      <c r="AG429" s="18">
        <f>AE429+AF429</f>
        <v/>
      </c>
      <c r="AH429" s="20">
        <f>IF(W429&lt;=0,0,LOOKUP(W429,{0,1950001,3300001,6950001,9000001,18000001,40000001},{0.05,0.1,0.2,0.23,0.33,0.4,0.45}))</f>
        <v/>
      </c>
    </row>
    <row r="430">
      <c r="A430" t="inlineStr">
        <is>
          <t>1万円刻み 一般8万円</t>
        </is>
      </c>
      <c r="B430" s="18">
        <f>'4_1万円刻み'!$A$117</f>
        <v/>
      </c>
      <c r="C430" s="19" t="n">
        <v>2026</v>
      </c>
      <c r="D430" t="inlineStr">
        <is>
          <t>いいえ</t>
        </is>
      </c>
      <c r="E430" s="18" t="n">
        <v>80000</v>
      </c>
      <c r="F430" s="18" t="n">
        <v>0</v>
      </c>
      <c r="G430" s="18" t="n">
        <v>0</v>
      </c>
      <c r="H430" s="18" t="n">
        <v>0</v>
      </c>
      <c r="I430" s="18" t="n">
        <v>0</v>
      </c>
      <c r="J430" s="18">
        <f>ROUND(MIN(B430/12,650000)*12*0.0915+MIN(B430/12,1390000)*12*(0.0504+0)+B430*0.005,0)</f>
        <v/>
      </c>
      <c r="K430" s="18" t="n">
        <v>0</v>
      </c>
      <c r="L430" s="18" t="n">
        <v>0</v>
      </c>
      <c r="M430" s="18">
        <f>ROUND(IF(C430&gt;=2026,IF(B430&lt;741000,0,IF(B430&lt;2191000,B430-740000,IF(B430&lt;2193000,1451000,IF(B430&lt;2196000,1453000,IF(B430&lt;2200000,1456000,IF(B430&lt;3600000,ROUNDDOWN(B430/4,-3)*2.8-80000,IF(B430&lt;6600000,ROUNDDOWN(B430/4,-3)*3.2-440000,IF(B430&lt;8500000,ROUNDDOWN(B430*0.9,0)-1100000,B430-1950000)))))))),IF(B430&lt;651000,0,IF(B430&lt;1900000,B430-650000,IF(B430&lt;3600000,ROUNDDOWN(B430/4,-3)*2.8-80000,IF(B430&lt;6600000,ROUNDDOWN(B430/4,-3)*3.2-440000,IF(B430&lt;8500000,ROUNDDOWN(B430*0.9,0)-1100000,B430-1950000)))))),0)</f>
        <v/>
      </c>
      <c r="N430" s="18">
        <f>IF(M430&gt;23500000,NA(),IF(C430&gt;=2026,IF(M430&lt;=4890000,1040000,IF(M430&lt;=6550000,670000,620000)),IF(M430&lt;=1320000,950000,IF(M430&lt;=3360000,880000,IF(M430&lt;=4890000,680000,IF(M430&lt;=6550000,630000,580000))))))</f>
        <v/>
      </c>
      <c r="O430" s="18">
        <f>IF(F430&lt;=0,IF(AND(D430="はい",C430&gt;=2026,C430&lt;=2027),IF(E430&lt;=0,0,IF(E430&lt;=30000,E430,IF(E430&lt;=60000,ROUNDUP(E430/2,0)+15000,IF(E430&lt;=120000,ROUNDUP(E430/4,0)+30000,60000)))),IF(E430&lt;=0,0,IF(E430&lt;=20000,E430,IF(E430&lt;=40000,ROUNDUP(E430/2,0)+10000,IF(E430&lt;=80000,ROUNDUP(E430/4,0)+20000,40000))))),IF(E430&lt;=0,IF(F430&lt;=0,0,IF(F430&lt;=25000,F430,IF(F430&lt;=50000,ROUNDUP(F430/2,0)+12500,IF(F430&lt;=100000,ROUNDUP(F430/4,0)+25000,50000)))),MAX(IF(F430&lt;=0,0,IF(F430&lt;=25000,F430,IF(F430&lt;=50000,ROUNDUP(F430/2,0)+12500,IF(F430&lt;=100000,ROUNDUP(F430/4,0)+25000,50000)))),MIN(IF(AND(D430="はい",C430&gt;=2026,C430&lt;=2027),IF(E430&lt;=0,0,IF(E430&lt;=30000,E430,IF(E430&lt;=60000,ROUNDUP(E430/2,0)+15000,IF(E430&lt;=120000,ROUNDUP(E430/4,0)+30000,60000)))),IF(E430&lt;=0,0,IF(E430&lt;=20000,E430,IF(E430&lt;=40000,ROUNDUP(E430/2,0)+10000,IF(E430&lt;=80000,ROUNDUP(E430/4,0)+20000,40000)))))+IF(F430&lt;=0,0,IF(F430&lt;=25000,F430,IF(F430&lt;=50000,ROUNDUP(F430/2,0)+12500,IF(F430&lt;=100000,ROUNDUP(F430/4,0)+25000,50000)))),IF(AND(D430="はい",C430&gt;=2026,C430&lt;=2027),60000,40000)))))</f>
        <v/>
      </c>
      <c r="P430" s="18">
        <f>IF(G430&lt;=0,0,IF(G430&lt;=20000,G430,IF(G430&lt;=40000,ROUNDUP(G430/2,0)+10000,IF(G430&lt;=80000,ROUNDUP(G430/4,0)+20000,40000))))</f>
        <v/>
      </c>
      <c r="Q430" s="18">
        <f>IF(I430&lt;=0,IF(H430&lt;=0,0,IF(H430&lt;=20000,H430,IF(H430&lt;=40000,ROUNDUP(H430/2,0)+10000,IF(H430&lt;=80000,ROUNDUP(H430/4,0)+20000,40000)))),IF(H430&lt;=0,IF(I430&lt;=0,0,IF(I430&lt;=25000,I430,IF(I430&lt;=50000,ROUNDUP(I430/2,0)+12500,IF(I430&lt;=100000,ROUNDUP(I430/4,0)+25000,50000)))),MAX(IF(I430&lt;=0,0,IF(I430&lt;=25000,I430,IF(I430&lt;=50000,ROUNDUP(I430/2,0)+12500,IF(I430&lt;=100000,ROUNDUP(I430/4,0)+25000,50000)))),MIN(IF(H430&lt;=0,0,IF(H430&lt;=20000,H430,IF(H430&lt;=40000,ROUNDUP(H430/2,0)+10000,IF(H430&lt;=80000,ROUNDUP(H430/4,0)+20000,40000))))+IF(I430&lt;=0,0,IF(I430&lt;=25000,I430,IF(I430&lt;=50000,ROUNDUP(I430/2,0)+12500,IF(I430&lt;=100000,ROUNDUP(I430/4,0)+25000,50000)))),40000))))</f>
        <v/>
      </c>
      <c r="R430" s="18">
        <f>MIN(120000,O430+P430+Q430)</f>
        <v/>
      </c>
      <c r="S430" s="18">
        <f>IF(F430&lt;=0,IF(E430&lt;=0,0,IF(E430&lt;=12000,E430,IF(E430&lt;=32000,ROUNDUP(E430/2,0)+6000,IF(E430&lt;=56000,ROUNDUP(E430/4,0)+14000,28000)))),IF(E430&lt;=0,IF(F430&lt;=0,0,IF(F430&lt;=15000,F430,IF(F430&lt;=40000,ROUNDUP(F430/2,0)+7500,IF(F430&lt;=70000,ROUNDUP(F430/4,0)+17500,35000)))),MAX(IF(F430&lt;=0,0,IF(F430&lt;=15000,F430,IF(F430&lt;=40000,ROUNDUP(F430/2,0)+7500,IF(F430&lt;=70000,ROUNDUP(F430/4,0)+17500,35000)))),MIN(IF(E430&lt;=0,0,IF(E430&lt;=12000,E430,IF(E430&lt;=32000,ROUNDUP(E430/2,0)+6000,IF(E430&lt;=56000,ROUNDUP(E430/4,0)+14000,28000))))+IF(F430&lt;=0,0,IF(F430&lt;=15000,F430,IF(F430&lt;=40000,ROUNDUP(F430/2,0)+7500,IF(F430&lt;=70000,ROUNDUP(F430/4,0)+17500,35000)))),28000))))</f>
        <v/>
      </c>
      <c r="T430" s="18">
        <f>IF(G430&lt;=0,0,IF(G430&lt;=12000,G430,IF(G430&lt;=32000,ROUNDUP(G430/2,0)+6000,IF(G430&lt;=56000,ROUNDUP(G430/4,0)+14000,28000))))</f>
        <v/>
      </c>
      <c r="U430" s="18">
        <f>IF(I430&lt;=0,IF(H430&lt;=0,0,IF(H430&lt;=12000,H430,IF(H430&lt;=32000,ROUNDUP(H430/2,0)+6000,IF(H430&lt;=56000,ROUNDUP(H430/4,0)+14000,28000)))),IF(H430&lt;=0,IF(I430&lt;=0,0,IF(I430&lt;=15000,I430,IF(I430&lt;=40000,ROUNDUP(I430/2,0)+7500,IF(I430&lt;=70000,ROUNDUP(I430/4,0)+17500,35000)))),MAX(IF(I430&lt;=0,0,IF(I430&lt;=15000,I430,IF(I430&lt;=40000,ROUNDUP(I430/2,0)+7500,IF(I430&lt;=70000,ROUNDUP(I430/4,0)+17500,35000)))),MIN(IF(H430&lt;=0,0,IF(H430&lt;=12000,H430,IF(H430&lt;=32000,ROUNDUP(H430/2,0)+6000,IF(H430&lt;=56000,ROUNDUP(H430/4,0)+14000,28000))))+IF(I430&lt;=0,0,IF(I430&lt;=15000,I430,IF(I430&lt;=40000,ROUNDUP(I430/2,0)+7500,IF(I430&lt;=70000,ROUNDUP(I430/4,0)+17500,35000)))),28000))))</f>
        <v/>
      </c>
      <c r="V430" s="18">
        <f>MIN(70000,S430+T430+U430)</f>
        <v/>
      </c>
      <c r="W430" s="18">
        <f>MAX(0,ROUNDDOWN(M430-J430-N430-K430-0,-3))</f>
        <v/>
      </c>
      <c r="X430" s="18">
        <f>MAX(0,ROUNDDOWN(M430-J430-N430-K430-R430,-3))</f>
        <v/>
      </c>
      <c r="Y430" s="18">
        <f>IF(W430&lt;=0,0,ROUNDDOWN((W430*LOOKUP(W430,{0,1950001,3300001,6950001,9000001,18000001,40000001},{0.05,0.1,0.2,0.23,0.33,0.4,0.45})-LOOKUP(W430,{0,1950001,3300001,6950001,9000001,18000001,40000001},{0,97500,427500,636000,1536000,2796000,4796000}))*1.021,-2))</f>
        <v/>
      </c>
      <c r="Z430" s="18">
        <f>IF(X430&lt;=0,0,ROUNDDOWN((X430*LOOKUP(X430,{0,1950001,3300001,6950001,9000001,18000001,40000001},{0.05,0.1,0.2,0.23,0.33,0.4,0.45})-LOOKUP(X430,{0,1950001,3300001,6950001,9000001,18000001,40000001},{0,97500,427500,636000,1536000,2796000,4796000}))*1.021,-2))</f>
        <v/>
      </c>
      <c r="AA430" s="18">
        <f>MAX(0,ROUNDDOWN(M430-J430-430000-L430-0,-3))</f>
        <v/>
      </c>
      <c r="AB430" s="18">
        <f>MAX(0,ROUNDDOWN(M430-J430-430000-L430-V430,-3))</f>
        <v/>
      </c>
      <c r="AC430" s="18">
        <f>IF(M430&lt;=450000,0,MAX(0,ROUNDDOWN(AA430*0.06-MIN(50000,AA430)*0.03,-2))+MAX(0,ROUNDDOWN(AA430*0.04-MIN(50000,AA430)*0.02,-2)))</f>
        <v/>
      </c>
      <c r="AD430" s="18">
        <f>IF(M430&lt;=450000,0,MAX(0,ROUNDDOWN(AB430*0.06-MIN(50000,AB430)*0.03,-2))+MAX(0,ROUNDDOWN(AB430*0.04-MIN(50000,AB430)*0.02,-2)))</f>
        <v/>
      </c>
      <c r="AE430" s="18">
        <f>Y430-Z430</f>
        <v/>
      </c>
      <c r="AF430" s="18">
        <f>AC430-AD430</f>
        <v/>
      </c>
      <c r="AG430" s="18">
        <f>AE430+AF430</f>
        <v/>
      </c>
      <c r="AH430" s="20">
        <f>IF(W430&lt;=0,0,LOOKUP(W430,{0,1950001,3300001,6950001,9000001,18000001,40000001},{0.05,0.1,0.2,0.23,0.33,0.4,0.45}))</f>
        <v/>
      </c>
    </row>
    <row r="431">
      <c r="A431" t="inlineStr">
        <is>
          <t>1万円刻み 特例あり一般12万円</t>
        </is>
      </c>
      <c r="B431" s="18">
        <f>'4_1万円刻み'!$A$117</f>
        <v/>
      </c>
      <c r="C431" s="19" t="n">
        <v>2026</v>
      </c>
      <c r="D431" t="inlineStr">
        <is>
          <t>はい</t>
        </is>
      </c>
      <c r="E431" s="18" t="n">
        <v>120000</v>
      </c>
      <c r="F431" s="18" t="n">
        <v>0</v>
      </c>
      <c r="G431" s="18" t="n">
        <v>0</v>
      </c>
      <c r="H431" s="18" t="n">
        <v>0</v>
      </c>
      <c r="I431" s="18" t="n">
        <v>0</v>
      </c>
      <c r="J431" s="18">
        <f>ROUND(MIN(B431/12,650000)*12*0.0915+MIN(B431/12,1390000)*12*(0.0504+0)+B431*0.005,0)</f>
        <v/>
      </c>
      <c r="K431" s="18" t="n">
        <v>0</v>
      </c>
      <c r="L431" s="18" t="n">
        <v>0</v>
      </c>
      <c r="M431" s="18">
        <f>ROUND(IF(C431&gt;=2026,IF(B431&lt;741000,0,IF(B431&lt;2191000,B431-740000,IF(B431&lt;2193000,1451000,IF(B431&lt;2196000,1453000,IF(B431&lt;2200000,1456000,IF(B431&lt;3600000,ROUNDDOWN(B431/4,-3)*2.8-80000,IF(B431&lt;6600000,ROUNDDOWN(B431/4,-3)*3.2-440000,IF(B431&lt;8500000,ROUNDDOWN(B431*0.9,0)-1100000,B431-1950000)))))))),IF(B431&lt;651000,0,IF(B431&lt;1900000,B431-650000,IF(B431&lt;3600000,ROUNDDOWN(B431/4,-3)*2.8-80000,IF(B431&lt;6600000,ROUNDDOWN(B431/4,-3)*3.2-440000,IF(B431&lt;8500000,ROUNDDOWN(B431*0.9,0)-1100000,B431-1950000)))))),0)</f>
        <v/>
      </c>
      <c r="N431" s="18">
        <f>IF(M431&gt;23500000,NA(),IF(C431&gt;=2026,IF(M431&lt;=4890000,1040000,IF(M431&lt;=6550000,670000,620000)),IF(M431&lt;=1320000,950000,IF(M431&lt;=3360000,880000,IF(M431&lt;=4890000,680000,IF(M431&lt;=6550000,630000,580000))))))</f>
        <v/>
      </c>
      <c r="O431" s="18">
        <f>IF(F431&lt;=0,IF(AND(D431="はい",C431&gt;=2026,C431&lt;=2027),IF(E431&lt;=0,0,IF(E431&lt;=30000,E431,IF(E431&lt;=60000,ROUNDUP(E431/2,0)+15000,IF(E431&lt;=120000,ROUNDUP(E431/4,0)+30000,60000)))),IF(E431&lt;=0,0,IF(E431&lt;=20000,E431,IF(E431&lt;=40000,ROUNDUP(E431/2,0)+10000,IF(E431&lt;=80000,ROUNDUP(E431/4,0)+20000,40000))))),IF(E431&lt;=0,IF(F431&lt;=0,0,IF(F431&lt;=25000,F431,IF(F431&lt;=50000,ROUNDUP(F431/2,0)+12500,IF(F431&lt;=100000,ROUNDUP(F431/4,0)+25000,50000)))),MAX(IF(F431&lt;=0,0,IF(F431&lt;=25000,F431,IF(F431&lt;=50000,ROUNDUP(F431/2,0)+12500,IF(F431&lt;=100000,ROUNDUP(F431/4,0)+25000,50000)))),MIN(IF(AND(D431="はい",C431&gt;=2026,C431&lt;=2027),IF(E431&lt;=0,0,IF(E431&lt;=30000,E431,IF(E431&lt;=60000,ROUNDUP(E431/2,0)+15000,IF(E431&lt;=120000,ROUNDUP(E431/4,0)+30000,60000)))),IF(E431&lt;=0,0,IF(E431&lt;=20000,E431,IF(E431&lt;=40000,ROUNDUP(E431/2,0)+10000,IF(E431&lt;=80000,ROUNDUP(E431/4,0)+20000,40000)))))+IF(F431&lt;=0,0,IF(F431&lt;=25000,F431,IF(F431&lt;=50000,ROUNDUP(F431/2,0)+12500,IF(F431&lt;=100000,ROUNDUP(F431/4,0)+25000,50000)))),IF(AND(D431="はい",C431&gt;=2026,C431&lt;=2027),60000,40000)))))</f>
        <v/>
      </c>
      <c r="P431" s="18">
        <f>IF(G431&lt;=0,0,IF(G431&lt;=20000,G431,IF(G431&lt;=40000,ROUNDUP(G431/2,0)+10000,IF(G431&lt;=80000,ROUNDUP(G431/4,0)+20000,40000))))</f>
        <v/>
      </c>
      <c r="Q431" s="18">
        <f>IF(I431&lt;=0,IF(H431&lt;=0,0,IF(H431&lt;=20000,H431,IF(H431&lt;=40000,ROUNDUP(H431/2,0)+10000,IF(H431&lt;=80000,ROUNDUP(H431/4,0)+20000,40000)))),IF(H431&lt;=0,IF(I431&lt;=0,0,IF(I431&lt;=25000,I431,IF(I431&lt;=50000,ROUNDUP(I431/2,0)+12500,IF(I431&lt;=100000,ROUNDUP(I431/4,0)+25000,50000)))),MAX(IF(I431&lt;=0,0,IF(I431&lt;=25000,I431,IF(I431&lt;=50000,ROUNDUP(I431/2,0)+12500,IF(I431&lt;=100000,ROUNDUP(I431/4,0)+25000,50000)))),MIN(IF(H431&lt;=0,0,IF(H431&lt;=20000,H431,IF(H431&lt;=40000,ROUNDUP(H431/2,0)+10000,IF(H431&lt;=80000,ROUNDUP(H431/4,0)+20000,40000))))+IF(I431&lt;=0,0,IF(I431&lt;=25000,I431,IF(I431&lt;=50000,ROUNDUP(I431/2,0)+12500,IF(I431&lt;=100000,ROUNDUP(I431/4,0)+25000,50000)))),40000))))</f>
        <v/>
      </c>
      <c r="R431" s="18">
        <f>MIN(120000,O431+P431+Q431)</f>
        <v/>
      </c>
      <c r="S431" s="18">
        <f>IF(F431&lt;=0,IF(E431&lt;=0,0,IF(E431&lt;=12000,E431,IF(E431&lt;=32000,ROUNDUP(E431/2,0)+6000,IF(E431&lt;=56000,ROUNDUP(E431/4,0)+14000,28000)))),IF(E431&lt;=0,IF(F431&lt;=0,0,IF(F431&lt;=15000,F431,IF(F431&lt;=40000,ROUNDUP(F431/2,0)+7500,IF(F431&lt;=70000,ROUNDUP(F431/4,0)+17500,35000)))),MAX(IF(F431&lt;=0,0,IF(F431&lt;=15000,F431,IF(F431&lt;=40000,ROUNDUP(F431/2,0)+7500,IF(F431&lt;=70000,ROUNDUP(F431/4,0)+17500,35000)))),MIN(IF(E431&lt;=0,0,IF(E431&lt;=12000,E431,IF(E431&lt;=32000,ROUNDUP(E431/2,0)+6000,IF(E431&lt;=56000,ROUNDUP(E431/4,0)+14000,28000))))+IF(F431&lt;=0,0,IF(F431&lt;=15000,F431,IF(F431&lt;=40000,ROUNDUP(F431/2,0)+7500,IF(F431&lt;=70000,ROUNDUP(F431/4,0)+17500,35000)))),28000))))</f>
        <v/>
      </c>
      <c r="T431" s="18">
        <f>IF(G431&lt;=0,0,IF(G431&lt;=12000,G431,IF(G431&lt;=32000,ROUNDUP(G431/2,0)+6000,IF(G431&lt;=56000,ROUNDUP(G431/4,0)+14000,28000))))</f>
        <v/>
      </c>
      <c r="U431" s="18">
        <f>IF(I431&lt;=0,IF(H431&lt;=0,0,IF(H431&lt;=12000,H431,IF(H431&lt;=32000,ROUNDUP(H431/2,0)+6000,IF(H431&lt;=56000,ROUNDUP(H431/4,0)+14000,28000)))),IF(H431&lt;=0,IF(I431&lt;=0,0,IF(I431&lt;=15000,I431,IF(I431&lt;=40000,ROUNDUP(I431/2,0)+7500,IF(I431&lt;=70000,ROUNDUP(I431/4,0)+17500,35000)))),MAX(IF(I431&lt;=0,0,IF(I431&lt;=15000,I431,IF(I431&lt;=40000,ROUNDUP(I431/2,0)+7500,IF(I431&lt;=70000,ROUNDUP(I431/4,0)+17500,35000)))),MIN(IF(H431&lt;=0,0,IF(H431&lt;=12000,H431,IF(H431&lt;=32000,ROUNDUP(H431/2,0)+6000,IF(H431&lt;=56000,ROUNDUP(H431/4,0)+14000,28000))))+IF(I431&lt;=0,0,IF(I431&lt;=15000,I431,IF(I431&lt;=40000,ROUNDUP(I431/2,0)+7500,IF(I431&lt;=70000,ROUNDUP(I431/4,0)+17500,35000)))),28000))))</f>
        <v/>
      </c>
      <c r="V431" s="18">
        <f>MIN(70000,S431+T431+U431)</f>
        <v/>
      </c>
      <c r="W431" s="18">
        <f>MAX(0,ROUNDDOWN(M431-J431-N431-K431-0,-3))</f>
        <v/>
      </c>
      <c r="X431" s="18">
        <f>MAX(0,ROUNDDOWN(M431-J431-N431-K431-R431,-3))</f>
        <v/>
      </c>
      <c r="Y431" s="18">
        <f>IF(W431&lt;=0,0,ROUNDDOWN((W431*LOOKUP(W431,{0,1950001,3300001,6950001,9000001,18000001,40000001},{0.05,0.1,0.2,0.23,0.33,0.4,0.45})-LOOKUP(W431,{0,1950001,3300001,6950001,9000001,18000001,40000001},{0,97500,427500,636000,1536000,2796000,4796000}))*1.021,-2))</f>
        <v/>
      </c>
      <c r="Z431" s="18">
        <f>IF(X431&lt;=0,0,ROUNDDOWN((X431*LOOKUP(X431,{0,1950001,3300001,6950001,9000001,18000001,40000001},{0.05,0.1,0.2,0.23,0.33,0.4,0.45})-LOOKUP(X431,{0,1950001,3300001,6950001,9000001,18000001,40000001},{0,97500,427500,636000,1536000,2796000,4796000}))*1.021,-2))</f>
        <v/>
      </c>
      <c r="AA431" s="18">
        <f>MAX(0,ROUNDDOWN(M431-J431-430000-L431-0,-3))</f>
        <v/>
      </c>
      <c r="AB431" s="18">
        <f>MAX(0,ROUNDDOWN(M431-J431-430000-L431-V431,-3))</f>
        <v/>
      </c>
      <c r="AC431" s="18">
        <f>IF(M431&lt;=450000,0,MAX(0,ROUNDDOWN(AA431*0.06-MIN(50000,AA431)*0.03,-2))+MAX(0,ROUNDDOWN(AA431*0.04-MIN(50000,AA431)*0.02,-2)))</f>
        <v/>
      </c>
      <c r="AD431" s="18">
        <f>IF(M431&lt;=450000,0,MAX(0,ROUNDDOWN(AB431*0.06-MIN(50000,AB431)*0.03,-2))+MAX(0,ROUNDDOWN(AB431*0.04-MIN(50000,AB431)*0.02,-2)))</f>
        <v/>
      </c>
      <c r="AE431" s="18">
        <f>Y431-Z431</f>
        <v/>
      </c>
      <c r="AF431" s="18">
        <f>AC431-AD431</f>
        <v/>
      </c>
      <c r="AG431" s="18">
        <f>AE431+AF431</f>
        <v/>
      </c>
      <c r="AH431" s="20">
        <f>IF(W431&lt;=0,0,LOOKUP(W431,{0,1950001,3300001,6950001,9000001,18000001,40000001},{0.05,0.1,0.2,0.23,0.33,0.4,0.45}))</f>
        <v/>
      </c>
    </row>
    <row r="432">
      <c r="A432" t="inlineStr">
        <is>
          <t>1万円刻み 3区分8万円ずつ</t>
        </is>
      </c>
      <c r="B432" s="18">
        <f>'4_1万円刻み'!$A$118</f>
        <v/>
      </c>
      <c r="C432" s="19" t="n">
        <v>2026</v>
      </c>
      <c r="D432" t="inlineStr">
        <is>
          <t>いいえ</t>
        </is>
      </c>
      <c r="E432" s="18" t="n">
        <v>80000</v>
      </c>
      <c r="F432" s="18" t="n">
        <v>0</v>
      </c>
      <c r="G432" s="18" t="n">
        <v>80000</v>
      </c>
      <c r="H432" s="18" t="n">
        <v>80000</v>
      </c>
      <c r="I432" s="18" t="n">
        <v>0</v>
      </c>
      <c r="J432" s="18">
        <f>ROUND(MIN(B432/12,650000)*12*0.0915+MIN(B432/12,1390000)*12*(0.0504+0)+B432*0.005,0)</f>
        <v/>
      </c>
      <c r="K432" s="18" t="n">
        <v>0</v>
      </c>
      <c r="L432" s="18" t="n">
        <v>0</v>
      </c>
      <c r="M432" s="18">
        <f>ROUND(IF(C432&gt;=2026,IF(B432&lt;741000,0,IF(B432&lt;2191000,B432-740000,IF(B432&lt;2193000,1451000,IF(B432&lt;2196000,1453000,IF(B432&lt;2200000,1456000,IF(B432&lt;3600000,ROUNDDOWN(B432/4,-3)*2.8-80000,IF(B432&lt;6600000,ROUNDDOWN(B432/4,-3)*3.2-440000,IF(B432&lt;8500000,ROUNDDOWN(B432*0.9,0)-1100000,B432-1950000)))))))),IF(B432&lt;651000,0,IF(B432&lt;1900000,B432-650000,IF(B432&lt;3600000,ROUNDDOWN(B432/4,-3)*2.8-80000,IF(B432&lt;6600000,ROUNDDOWN(B432/4,-3)*3.2-440000,IF(B432&lt;8500000,ROUNDDOWN(B432*0.9,0)-1100000,B432-1950000)))))),0)</f>
        <v/>
      </c>
      <c r="N432" s="18">
        <f>IF(M432&gt;23500000,NA(),IF(C432&gt;=2026,IF(M432&lt;=4890000,1040000,IF(M432&lt;=6550000,670000,620000)),IF(M432&lt;=1320000,950000,IF(M432&lt;=3360000,880000,IF(M432&lt;=4890000,680000,IF(M432&lt;=6550000,630000,580000))))))</f>
        <v/>
      </c>
      <c r="O432" s="18">
        <f>IF(F432&lt;=0,IF(AND(D432="はい",C432&gt;=2026,C432&lt;=2027),IF(E432&lt;=0,0,IF(E432&lt;=30000,E432,IF(E432&lt;=60000,ROUNDUP(E432/2,0)+15000,IF(E432&lt;=120000,ROUNDUP(E432/4,0)+30000,60000)))),IF(E432&lt;=0,0,IF(E432&lt;=20000,E432,IF(E432&lt;=40000,ROUNDUP(E432/2,0)+10000,IF(E432&lt;=80000,ROUNDUP(E432/4,0)+20000,40000))))),IF(E432&lt;=0,IF(F432&lt;=0,0,IF(F432&lt;=25000,F432,IF(F432&lt;=50000,ROUNDUP(F432/2,0)+12500,IF(F432&lt;=100000,ROUNDUP(F432/4,0)+25000,50000)))),MAX(IF(F432&lt;=0,0,IF(F432&lt;=25000,F432,IF(F432&lt;=50000,ROUNDUP(F432/2,0)+12500,IF(F432&lt;=100000,ROUNDUP(F432/4,0)+25000,50000)))),MIN(IF(AND(D432="はい",C432&gt;=2026,C432&lt;=2027),IF(E432&lt;=0,0,IF(E432&lt;=30000,E432,IF(E432&lt;=60000,ROUNDUP(E432/2,0)+15000,IF(E432&lt;=120000,ROUNDUP(E432/4,0)+30000,60000)))),IF(E432&lt;=0,0,IF(E432&lt;=20000,E432,IF(E432&lt;=40000,ROUNDUP(E432/2,0)+10000,IF(E432&lt;=80000,ROUNDUP(E432/4,0)+20000,40000)))))+IF(F432&lt;=0,0,IF(F432&lt;=25000,F432,IF(F432&lt;=50000,ROUNDUP(F432/2,0)+12500,IF(F432&lt;=100000,ROUNDUP(F432/4,0)+25000,50000)))),IF(AND(D432="はい",C432&gt;=2026,C432&lt;=2027),60000,40000)))))</f>
        <v/>
      </c>
      <c r="P432" s="18">
        <f>IF(G432&lt;=0,0,IF(G432&lt;=20000,G432,IF(G432&lt;=40000,ROUNDUP(G432/2,0)+10000,IF(G432&lt;=80000,ROUNDUP(G432/4,0)+20000,40000))))</f>
        <v/>
      </c>
      <c r="Q432" s="18">
        <f>IF(I432&lt;=0,IF(H432&lt;=0,0,IF(H432&lt;=20000,H432,IF(H432&lt;=40000,ROUNDUP(H432/2,0)+10000,IF(H432&lt;=80000,ROUNDUP(H432/4,0)+20000,40000)))),IF(H432&lt;=0,IF(I432&lt;=0,0,IF(I432&lt;=25000,I432,IF(I432&lt;=50000,ROUNDUP(I432/2,0)+12500,IF(I432&lt;=100000,ROUNDUP(I432/4,0)+25000,50000)))),MAX(IF(I432&lt;=0,0,IF(I432&lt;=25000,I432,IF(I432&lt;=50000,ROUNDUP(I432/2,0)+12500,IF(I432&lt;=100000,ROUNDUP(I432/4,0)+25000,50000)))),MIN(IF(H432&lt;=0,0,IF(H432&lt;=20000,H432,IF(H432&lt;=40000,ROUNDUP(H432/2,0)+10000,IF(H432&lt;=80000,ROUNDUP(H432/4,0)+20000,40000))))+IF(I432&lt;=0,0,IF(I432&lt;=25000,I432,IF(I432&lt;=50000,ROUNDUP(I432/2,0)+12500,IF(I432&lt;=100000,ROUNDUP(I432/4,0)+25000,50000)))),40000))))</f>
        <v/>
      </c>
      <c r="R432" s="18">
        <f>MIN(120000,O432+P432+Q432)</f>
        <v/>
      </c>
      <c r="S432" s="18">
        <f>IF(F432&lt;=0,IF(E432&lt;=0,0,IF(E432&lt;=12000,E432,IF(E432&lt;=32000,ROUNDUP(E432/2,0)+6000,IF(E432&lt;=56000,ROUNDUP(E432/4,0)+14000,28000)))),IF(E432&lt;=0,IF(F432&lt;=0,0,IF(F432&lt;=15000,F432,IF(F432&lt;=40000,ROUNDUP(F432/2,0)+7500,IF(F432&lt;=70000,ROUNDUP(F432/4,0)+17500,35000)))),MAX(IF(F432&lt;=0,0,IF(F432&lt;=15000,F432,IF(F432&lt;=40000,ROUNDUP(F432/2,0)+7500,IF(F432&lt;=70000,ROUNDUP(F432/4,0)+17500,35000)))),MIN(IF(E432&lt;=0,0,IF(E432&lt;=12000,E432,IF(E432&lt;=32000,ROUNDUP(E432/2,0)+6000,IF(E432&lt;=56000,ROUNDUP(E432/4,0)+14000,28000))))+IF(F432&lt;=0,0,IF(F432&lt;=15000,F432,IF(F432&lt;=40000,ROUNDUP(F432/2,0)+7500,IF(F432&lt;=70000,ROUNDUP(F432/4,0)+17500,35000)))),28000))))</f>
        <v/>
      </c>
      <c r="T432" s="18">
        <f>IF(G432&lt;=0,0,IF(G432&lt;=12000,G432,IF(G432&lt;=32000,ROUNDUP(G432/2,0)+6000,IF(G432&lt;=56000,ROUNDUP(G432/4,0)+14000,28000))))</f>
        <v/>
      </c>
      <c r="U432" s="18">
        <f>IF(I432&lt;=0,IF(H432&lt;=0,0,IF(H432&lt;=12000,H432,IF(H432&lt;=32000,ROUNDUP(H432/2,0)+6000,IF(H432&lt;=56000,ROUNDUP(H432/4,0)+14000,28000)))),IF(H432&lt;=0,IF(I432&lt;=0,0,IF(I432&lt;=15000,I432,IF(I432&lt;=40000,ROUNDUP(I432/2,0)+7500,IF(I432&lt;=70000,ROUNDUP(I432/4,0)+17500,35000)))),MAX(IF(I432&lt;=0,0,IF(I432&lt;=15000,I432,IF(I432&lt;=40000,ROUNDUP(I432/2,0)+7500,IF(I432&lt;=70000,ROUNDUP(I432/4,0)+17500,35000)))),MIN(IF(H432&lt;=0,0,IF(H432&lt;=12000,H432,IF(H432&lt;=32000,ROUNDUP(H432/2,0)+6000,IF(H432&lt;=56000,ROUNDUP(H432/4,0)+14000,28000))))+IF(I432&lt;=0,0,IF(I432&lt;=15000,I432,IF(I432&lt;=40000,ROUNDUP(I432/2,0)+7500,IF(I432&lt;=70000,ROUNDUP(I432/4,0)+17500,35000)))),28000))))</f>
        <v/>
      </c>
      <c r="V432" s="18">
        <f>MIN(70000,S432+T432+U432)</f>
        <v/>
      </c>
      <c r="W432" s="18">
        <f>MAX(0,ROUNDDOWN(M432-J432-N432-K432-0,-3))</f>
        <v/>
      </c>
      <c r="X432" s="18">
        <f>MAX(0,ROUNDDOWN(M432-J432-N432-K432-R432,-3))</f>
        <v/>
      </c>
      <c r="Y432" s="18">
        <f>IF(W432&lt;=0,0,ROUNDDOWN((W432*LOOKUP(W432,{0,1950001,3300001,6950001,9000001,18000001,40000001},{0.05,0.1,0.2,0.23,0.33,0.4,0.45})-LOOKUP(W432,{0,1950001,3300001,6950001,9000001,18000001,40000001},{0,97500,427500,636000,1536000,2796000,4796000}))*1.021,-2))</f>
        <v/>
      </c>
      <c r="Z432" s="18">
        <f>IF(X432&lt;=0,0,ROUNDDOWN((X432*LOOKUP(X432,{0,1950001,3300001,6950001,9000001,18000001,40000001},{0.05,0.1,0.2,0.23,0.33,0.4,0.45})-LOOKUP(X432,{0,1950001,3300001,6950001,9000001,18000001,40000001},{0,97500,427500,636000,1536000,2796000,4796000}))*1.021,-2))</f>
        <v/>
      </c>
      <c r="AA432" s="18">
        <f>MAX(0,ROUNDDOWN(M432-J432-430000-L432-0,-3))</f>
        <v/>
      </c>
      <c r="AB432" s="18">
        <f>MAX(0,ROUNDDOWN(M432-J432-430000-L432-V432,-3))</f>
        <v/>
      </c>
      <c r="AC432" s="18">
        <f>IF(M432&lt;=450000,0,MAX(0,ROUNDDOWN(AA432*0.06-MIN(50000,AA432)*0.03,-2))+MAX(0,ROUNDDOWN(AA432*0.04-MIN(50000,AA432)*0.02,-2)))</f>
        <v/>
      </c>
      <c r="AD432" s="18">
        <f>IF(M432&lt;=450000,0,MAX(0,ROUNDDOWN(AB432*0.06-MIN(50000,AB432)*0.03,-2))+MAX(0,ROUNDDOWN(AB432*0.04-MIN(50000,AB432)*0.02,-2)))</f>
        <v/>
      </c>
      <c r="AE432" s="18">
        <f>Y432-Z432</f>
        <v/>
      </c>
      <c r="AF432" s="18">
        <f>AC432-AD432</f>
        <v/>
      </c>
      <c r="AG432" s="18">
        <f>AE432+AF432</f>
        <v/>
      </c>
      <c r="AH432" s="20">
        <f>IF(W432&lt;=0,0,LOOKUP(W432,{0,1950001,3300001,6950001,9000001,18000001,40000001},{0.05,0.1,0.2,0.23,0.33,0.4,0.45}))</f>
        <v/>
      </c>
    </row>
    <row r="433">
      <c r="A433" t="inlineStr">
        <is>
          <t>1万円刻み 一般8万円</t>
        </is>
      </c>
      <c r="B433" s="18">
        <f>'4_1万円刻み'!$A$118</f>
        <v/>
      </c>
      <c r="C433" s="19" t="n">
        <v>2026</v>
      </c>
      <c r="D433" t="inlineStr">
        <is>
          <t>いいえ</t>
        </is>
      </c>
      <c r="E433" s="18" t="n">
        <v>80000</v>
      </c>
      <c r="F433" s="18" t="n">
        <v>0</v>
      </c>
      <c r="G433" s="18" t="n">
        <v>0</v>
      </c>
      <c r="H433" s="18" t="n">
        <v>0</v>
      </c>
      <c r="I433" s="18" t="n">
        <v>0</v>
      </c>
      <c r="J433" s="18">
        <f>ROUND(MIN(B433/12,650000)*12*0.0915+MIN(B433/12,1390000)*12*(0.0504+0)+B433*0.005,0)</f>
        <v/>
      </c>
      <c r="K433" s="18" t="n">
        <v>0</v>
      </c>
      <c r="L433" s="18" t="n">
        <v>0</v>
      </c>
      <c r="M433" s="18">
        <f>ROUND(IF(C433&gt;=2026,IF(B433&lt;741000,0,IF(B433&lt;2191000,B433-740000,IF(B433&lt;2193000,1451000,IF(B433&lt;2196000,1453000,IF(B433&lt;2200000,1456000,IF(B433&lt;3600000,ROUNDDOWN(B433/4,-3)*2.8-80000,IF(B433&lt;6600000,ROUNDDOWN(B433/4,-3)*3.2-440000,IF(B433&lt;8500000,ROUNDDOWN(B433*0.9,0)-1100000,B433-1950000)))))))),IF(B433&lt;651000,0,IF(B433&lt;1900000,B433-650000,IF(B433&lt;3600000,ROUNDDOWN(B433/4,-3)*2.8-80000,IF(B433&lt;6600000,ROUNDDOWN(B433/4,-3)*3.2-440000,IF(B433&lt;8500000,ROUNDDOWN(B433*0.9,0)-1100000,B433-1950000)))))),0)</f>
        <v/>
      </c>
      <c r="N433" s="18">
        <f>IF(M433&gt;23500000,NA(),IF(C433&gt;=2026,IF(M433&lt;=4890000,1040000,IF(M433&lt;=6550000,670000,620000)),IF(M433&lt;=1320000,950000,IF(M433&lt;=3360000,880000,IF(M433&lt;=4890000,680000,IF(M433&lt;=6550000,630000,580000))))))</f>
        <v/>
      </c>
      <c r="O433" s="18">
        <f>IF(F433&lt;=0,IF(AND(D433="はい",C433&gt;=2026,C433&lt;=2027),IF(E433&lt;=0,0,IF(E433&lt;=30000,E433,IF(E433&lt;=60000,ROUNDUP(E433/2,0)+15000,IF(E433&lt;=120000,ROUNDUP(E433/4,0)+30000,60000)))),IF(E433&lt;=0,0,IF(E433&lt;=20000,E433,IF(E433&lt;=40000,ROUNDUP(E433/2,0)+10000,IF(E433&lt;=80000,ROUNDUP(E433/4,0)+20000,40000))))),IF(E433&lt;=0,IF(F433&lt;=0,0,IF(F433&lt;=25000,F433,IF(F433&lt;=50000,ROUNDUP(F433/2,0)+12500,IF(F433&lt;=100000,ROUNDUP(F433/4,0)+25000,50000)))),MAX(IF(F433&lt;=0,0,IF(F433&lt;=25000,F433,IF(F433&lt;=50000,ROUNDUP(F433/2,0)+12500,IF(F433&lt;=100000,ROUNDUP(F433/4,0)+25000,50000)))),MIN(IF(AND(D433="はい",C433&gt;=2026,C433&lt;=2027),IF(E433&lt;=0,0,IF(E433&lt;=30000,E433,IF(E433&lt;=60000,ROUNDUP(E433/2,0)+15000,IF(E433&lt;=120000,ROUNDUP(E433/4,0)+30000,60000)))),IF(E433&lt;=0,0,IF(E433&lt;=20000,E433,IF(E433&lt;=40000,ROUNDUP(E433/2,0)+10000,IF(E433&lt;=80000,ROUNDUP(E433/4,0)+20000,40000)))))+IF(F433&lt;=0,0,IF(F433&lt;=25000,F433,IF(F433&lt;=50000,ROUNDUP(F433/2,0)+12500,IF(F433&lt;=100000,ROUNDUP(F433/4,0)+25000,50000)))),IF(AND(D433="はい",C433&gt;=2026,C433&lt;=2027),60000,40000)))))</f>
        <v/>
      </c>
      <c r="P433" s="18">
        <f>IF(G433&lt;=0,0,IF(G433&lt;=20000,G433,IF(G433&lt;=40000,ROUNDUP(G433/2,0)+10000,IF(G433&lt;=80000,ROUNDUP(G433/4,0)+20000,40000))))</f>
        <v/>
      </c>
      <c r="Q433" s="18">
        <f>IF(I433&lt;=0,IF(H433&lt;=0,0,IF(H433&lt;=20000,H433,IF(H433&lt;=40000,ROUNDUP(H433/2,0)+10000,IF(H433&lt;=80000,ROUNDUP(H433/4,0)+20000,40000)))),IF(H433&lt;=0,IF(I433&lt;=0,0,IF(I433&lt;=25000,I433,IF(I433&lt;=50000,ROUNDUP(I433/2,0)+12500,IF(I433&lt;=100000,ROUNDUP(I433/4,0)+25000,50000)))),MAX(IF(I433&lt;=0,0,IF(I433&lt;=25000,I433,IF(I433&lt;=50000,ROUNDUP(I433/2,0)+12500,IF(I433&lt;=100000,ROUNDUP(I433/4,0)+25000,50000)))),MIN(IF(H433&lt;=0,0,IF(H433&lt;=20000,H433,IF(H433&lt;=40000,ROUNDUP(H433/2,0)+10000,IF(H433&lt;=80000,ROUNDUP(H433/4,0)+20000,40000))))+IF(I433&lt;=0,0,IF(I433&lt;=25000,I433,IF(I433&lt;=50000,ROUNDUP(I433/2,0)+12500,IF(I433&lt;=100000,ROUNDUP(I433/4,0)+25000,50000)))),40000))))</f>
        <v/>
      </c>
      <c r="R433" s="18">
        <f>MIN(120000,O433+P433+Q433)</f>
        <v/>
      </c>
      <c r="S433" s="18">
        <f>IF(F433&lt;=0,IF(E433&lt;=0,0,IF(E433&lt;=12000,E433,IF(E433&lt;=32000,ROUNDUP(E433/2,0)+6000,IF(E433&lt;=56000,ROUNDUP(E433/4,0)+14000,28000)))),IF(E433&lt;=0,IF(F433&lt;=0,0,IF(F433&lt;=15000,F433,IF(F433&lt;=40000,ROUNDUP(F433/2,0)+7500,IF(F433&lt;=70000,ROUNDUP(F433/4,0)+17500,35000)))),MAX(IF(F433&lt;=0,0,IF(F433&lt;=15000,F433,IF(F433&lt;=40000,ROUNDUP(F433/2,0)+7500,IF(F433&lt;=70000,ROUNDUP(F433/4,0)+17500,35000)))),MIN(IF(E433&lt;=0,0,IF(E433&lt;=12000,E433,IF(E433&lt;=32000,ROUNDUP(E433/2,0)+6000,IF(E433&lt;=56000,ROUNDUP(E433/4,0)+14000,28000))))+IF(F433&lt;=0,0,IF(F433&lt;=15000,F433,IF(F433&lt;=40000,ROUNDUP(F433/2,0)+7500,IF(F433&lt;=70000,ROUNDUP(F433/4,0)+17500,35000)))),28000))))</f>
        <v/>
      </c>
      <c r="T433" s="18">
        <f>IF(G433&lt;=0,0,IF(G433&lt;=12000,G433,IF(G433&lt;=32000,ROUNDUP(G433/2,0)+6000,IF(G433&lt;=56000,ROUNDUP(G433/4,0)+14000,28000))))</f>
        <v/>
      </c>
      <c r="U433" s="18">
        <f>IF(I433&lt;=0,IF(H433&lt;=0,0,IF(H433&lt;=12000,H433,IF(H433&lt;=32000,ROUNDUP(H433/2,0)+6000,IF(H433&lt;=56000,ROUNDUP(H433/4,0)+14000,28000)))),IF(H433&lt;=0,IF(I433&lt;=0,0,IF(I433&lt;=15000,I433,IF(I433&lt;=40000,ROUNDUP(I433/2,0)+7500,IF(I433&lt;=70000,ROUNDUP(I433/4,0)+17500,35000)))),MAX(IF(I433&lt;=0,0,IF(I433&lt;=15000,I433,IF(I433&lt;=40000,ROUNDUP(I433/2,0)+7500,IF(I433&lt;=70000,ROUNDUP(I433/4,0)+17500,35000)))),MIN(IF(H433&lt;=0,0,IF(H433&lt;=12000,H433,IF(H433&lt;=32000,ROUNDUP(H433/2,0)+6000,IF(H433&lt;=56000,ROUNDUP(H433/4,0)+14000,28000))))+IF(I433&lt;=0,0,IF(I433&lt;=15000,I433,IF(I433&lt;=40000,ROUNDUP(I433/2,0)+7500,IF(I433&lt;=70000,ROUNDUP(I433/4,0)+17500,35000)))),28000))))</f>
        <v/>
      </c>
      <c r="V433" s="18">
        <f>MIN(70000,S433+T433+U433)</f>
        <v/>
      </c>
      <c r="W433" s="18">
        <f>MAX(0,ROUNDDOWN(M433-J433-N433-K433-0,-3))</f>
        <v/>
      </c>
      <c r="X433" s="18">
        <f>MAX(0,ROUNDDOWN(M433-J433-N433-K433-R433,-3))</f>
        <v/>
      </c>
      <c r="Y433" s="18">
        <f>IF(W433&lt;=0,0,ROUNDDOWN((W433*LOOKUP(W433,{0,1950001,3300001,6950001,9000001,18000001,40000001},{0.05,0.1,0.2,0.23,0.33,0.4,0.45})-LOOKUP(W433,{0,1950001,3300001,6950001,9000001,18000001,40000001},{0,97500,427500,636000,1536000,2796000,4796000}))*1.021,-2))</f>
        <v/>
      </c>
      <c r="Z433" s="18">
        <f>IF(X433&lt;=0,0,ROUNDDOWN((X433*LOOKUP(X433,{0,1950001,3300001,6950001,9000001,18000001,40000001},{0.05,0.1,0.2,0.23,0.33,0.4,0.45})-LOOKUP(X433,{0,1950001,3300001,6950001,9000001,18000001,40000001},{0,97500,427500,636000,1536000,2796000,4796000}))*1.021,-2))</f>
        <v/>
      </c>
      <c r="AA433" s="18">
        <f>MAX(0,ROUNDDOWN(M433-J433-430000-L433-0,-3))</f>
        <v/>
      </c>
      <c r="AB433" s="18">
        <f>MAX(0,ROUNDDOWN(M433-J433-430000-L433-V433,-3))</f>
        <v/>
      </c>
      <c r="AC433" s="18">
        <f>IF(M433&lt;=450000,0,MAX(0,ROUNDDOWN(AA433*0.06-MIN(50000,AA433)*0.03,-2))+MAX(0,ROUNDDOWN(AA433*0.04-MIN(50000,AA433)*0.02,-2)))</f>
        <v/>
      </c>
      <c r="AD433" s="18">
        <f>IF(M433&lt;=450000,0,MAX(0,ROUNDDOWN(AB433*0.06-MIN(50000,AB433)*0.03,-2))+MAX(0,ROUNDDOWN(AB433*0.04-MIN(50000,AB433)*0.02,-2)))</f>
        <v/>
      </c>
      <c r="AE433" s="18">
        <f>Y433-Z433</f>
        <v/>
      </c>
      <c r="AF433" s="18">
        <f>AC433-AD433</f>
        <v/>
      </c>
      <c r="AG433" s="18">
        <f>AE433+AF433</f>
        <v/>
      </c>
      <c r="AH433" s="20">
        <f>IF(W433&lt;=0,0,LOOKUP(W433,{0,1950001,3300001,6950001,9000001,18000001,40000001},{0.05,0.1,0.2,0.23,0.33,0.4,0.45}))</f>
        <v/>
      </c>
    </row>
    <row r="434">
      <c r="A434" t="inlineStr">
        <is>
          <t>1万円刻み 特例あり一般12万円</t>
        </is>
      </c>
      <c r="B434" s="18">
        <f>'4_1万円刻み'!$A$118</f>
        <v/>
      </c>
      <c r="C434" s="19" t="n">
        <v>2026</v>
      </c>
      <c r="D434" t="inlineStr">
        <is>
          <t>はい</t>
        </is>
      </c>
      <c r="E434" s="18" t="n">
        <v>120000</v>
      </c>
      <c r="F434" s="18" t="n">
        <v>0</v>
      </c>
      <c r="G434" s="18" t="n">
        <v>0</v>
      </c>
      <c r="H434" s="18" t="n">
        <v>0</v>
      </c>
      <c r="I434" s="18" t="n">
        <v>0</v>
      </c>
      <c r="J434" s="18">
        <f>ROUND(MIN(B434/12,650000)*12*0.0915+MIN(B434/12,1390000)*12*(0.0504+0)+B434*0.005,0)</f>
        <v/>
      </c>
      <c r="K434" s="18" t="n">
        <v>0</v>
      </c>
      <c r="L434" s="18" t="n">
        <v>0</v>
      </c>
      <c r="M434" s="18">
        <f>ROUND(IF(C434&gt;=2026,IF(B434&lt;741000,0,IF(B434&lt;2191000,B434-740000,IF(B434&lt;2193000,1451000,IF(B434&lt;2196000,1453000,IF(B434&lt;2200000,1456000,IF(B434&lt;3600000,ROUNDDOWN(B434/4,-3)*2.8-80000,IF(B434&lt;6600000,ROUNDDOWN(B434/4,-3)*3.2-440000,IF(B434&lt;8500000,ROUNDDOWN(B434*0.9,0)-1100000,B434-1950000)))))))),IF(B434&lt;651000,0,IF(B434&lt;1900000,B434-650000,IF(B434&lt;3600000,ROUNDDOWN(B434/4,-3)*2.8-80000,IF(B434&lt;6600000,ROUNDDOWN(B434/4,-3)*3.2-440000,IF(B434&lt;8500000,ROUNDDOWN(B434*0.9,0)-1100000,B434-1950000)))))),0)</f>
        <v/>
      </c>
      <c r="N434" s="18">
        <f>IF(M434&gt;23500000,NA(),IF(C434&gt;=2026,IF(M434&lt;=4890000,1040000,IF(M434&lt;=6550000,670000,620000)),IF(M434&lt;=1320000,950000,IF(M434&lt;=3360000,880000,IF(M434&lt;=4890000,680000,IF(M434&lt;=6550000,630000,580000))))))</f>
        <v/>
      </c>
      <c r="O434" s="18">
        <f>IF(F434&lt;=0,IF(AND(D434="はい",C434&gt;=2026,C434&lt;=2027),IF(E434&lt;=0,0,IF(E434&lt;=30000,E434,IF(E434&lt;=60000,ROUNDUP(E434/2,0)+15000,IF(E434&lt;=120000,ROUNDUP(E434/4,0)+30000,60000)))),IF(E434&lt;=0,0,IF(E434&lt;=20000,E434,IF(E434&lt;=40000,ROUNDUP(E434/2,0)+10000,IF(E434&lt;=80000,ROUNDUP(E434/4,0)+20000,40000))))),IF(E434&lt;=0,IF(F434&lt;=0,0,IF(F434&lt;=25000,F434,IF(F434&lt;=50000,ROUNDUP(F434/2,0)+12500,IF(F434&lt;=100000,ROUNDUP(F434/4,0)+25000,50000)))),MAX(IF(F434&lt;=0,0,IF(F434&lt;=25000,F434,IF(F434&lt;=50000,ROUNDUP(F434/2,0)+12500,IF(F434&lt;=100000,ROUNDUP(F434/4,0)+25000,50000)))),MIN(IF(AND(D434="はい",C434&gt;=2026,C434&lt;=2027),IF(E434&lt;=0,0,IF(E434&lt;=30000,E434,IF(E434&lt;=60000,ROUNDUP(E434/2,0)+15000,IF(E434&lt;=120000,ROUNDUP(E434/4,0)+30000,60000)))),IF(E434&lt;=0,0,IF(E434&lt;=20000,E434,IF(E434&lt;=40000,ROUNDUP(E434/2,0)+10000,IF(E434&lt;=80000,ROUNDUP(E434/4,0)+20000,40000)))))+IF(F434&lt;=0,0,IF(F434&lt;=25000,F434,IF(F434&lt;=50000,ROUNDUP(F434/2,0)+12500,IF(F434&lt;=100000,ROUNDUP(F434/4,0)+25000,50000)))),IF(AND(D434="はい",C434&gt;=2026,C434&lt;=2027),60000,40000)))))</f>
        <v/>
      </c>
      <c r="P434" s="18">
        <f>IF(G434&lt;=0,0,IF(G434&lt;=20000,G434,IF(G434&lt;=40000,ROUNDUP(G434/2,0)+10000,IF(G434&lt;=80000,ROUNDUP(G434/4,0)+20000,40000))))</f>
        <v/>
      </c>
      <c r="Q434" s="18">
        <f>IF(I434&lt;=0,IF(H434&lt;=0,0,IF(H434&lt;=20000,H434,IF(H434&lt;=40000,ROUNDUP(H434/2,0)+10000,IF(H434&lt;=80000,ROUNDUP(H434/4,0)+20000,40000)))),IF(H434&lt;=0,IF(I434&lt;=0,0,IF(I434&lt;=25000,I434,IF(I434&lt;=50000,ROUNDUP(I434/2,0)+12500,IF(I434&lt;=100000,ROUNDUP(I434/4,0)+25000,50000)))),MAX(IF(I434&lt;=0,0,IF(I434&lt;=25000,I434,IF(I434&lt;=50000,ROUNDUP(I434/2,0)+12500,IF(I434&lt;=100000,ROUNDUP(I434/4,0)+25000,50000)))),MIN(IF(H434&lt;=0,0,IF(H434&lt;=20000,H434,IF(H434&lt;=40000,ROUNDUP(H434/2,0)+10000,IF(H434&lt;=80000,ROUNDUP(H434/4,0)+20000,40000))))+IF(I434&lt;=0,0,IF(I434&lt;=25000,I434,IF(I434&lt;=50000,ROUNDUP(I434/2,0)+12500,IF(I434&lt;=100000,ROUNDUP(I434/4,0)+25000,50000)))),40000))))</f>
        <v/>
      </c>
      <c r="R434" s="18">
        <f>MIN(120000,O434+P434+Q434)</f>
        <v/>
      </c>
      <c r="S434" s="18">
        <f>IF(F434&lt;=0,IF(E434&lt;=0,0,IF(E434&lt;=12000,E434,IF(E434&lt;=32000,ROUNDUP(E434/2,0)+6000,IF(E434&lt;=56000,ROUNDUP(E434/4,0)+14000,28000)))),IF(E434&lt;=0,IF(F434&lt;=0,0,IF(F434&lt;=15000,F434,IF(F434&lt;=40000,ROUNDUP(F434/2,0)+7500,IF(F434&lt;=70000,ROUNDUP(F434/4,0)+17500,35000)))),MAX(IF(F434&lt;=0,0,IF(F434&lt;=15000,F434,IF(F434&lt;=40000,ROUNDUP(F434/2,0)+7500,IF(F434&lt;=70000,ROUNDUP(F434/4,0)+17500,35000)))),MIN(IF(E434&lt;=0,0,IF(E434&lt;=12000,E434,IF(E434&lt;=32000,ROUNDUP(E434/2,0)+6000,IF(E434&lt;=56000,ROUNDUP(E434/4,0)+14000,28000))))+IF(F434&lt;=0,0,IF(F434&lt;=15000,F434,IF(F434&lt;=40000,ROUNDUP(F434/2,0)+7500,IF(F434&lt;=70000,ROUNDUP(F434/4,0)+17500,35000)))),28000))))</f>
        <v/>
      </c>
      <c r="T434" s="18">
        <f>IF(G434&lt;=0,0,IF(G434&lt;=12000,G434,IF(G434&lt;=32000,ROUNDUP(G434/2,0)+6000,IF(G434&lt;=56000,ROUNDUP(G434/4,0)+14000,28000))))</f>
        <v/>
      </c>
      <c r="U434" s="18">
        <f>IF(I434&lt;=0,IF(H434&lt;=0,0,IF(H434&lt;=12000,H434,IF(H434&lt;=32000,ROUNDUP(H434/2,0)+6000,IF(H434&lt;=56000,ROUNDUP(H434/4,0)+14000,28000)))),IF(H434&lt;=0,IF(I434&lt;=0,0,IF(I434&lt;=15000,I434,IF(I434&lt;=40000,ROUNDUP(I434/2,0)+7500,IF(I434&lt;=70000,ROUNDUP(I434/4,0)+17500,35000)))),MAX(IF(I434&lt;=0,0,IF(I434&lt;=15000,I434,IF(I434&lt;=40000,ROUNDUP(I434/2,0)+7500,IF(I434&lt;=70000,ROUNDUP(I434/4,0)+17500,35000)))),MIN(IF(H434&lt;=0,0,IF(H434&lt;=12000,H434,IF(H434&lt;=32000,ROUNDUP(H434/2,0)+6000,IF(H434&lt;=56000,ROUNDUP(H434/4,0)+14000,28000))))+IF(I434&lt;=0,0,IF(I434&lt;=15000,I434,IF(I434&lt;=40000,ROUNDUP(I434/2,0)+7500,IF(I434&lt;=70000,ROUNDUP(I434/4,0)+17500,35000)))),28000))))</f>
        <v/>
      </c>
      <c r="V434" s="18">
        <f>MIN(70000,S434+T434+U434)</f>
        <v/>
      </c>
      <c r="W434" s="18">
        <f>MAX(0,ROUNDDOWN(M434-J434-N434-K434-0,-3))</f>
        <v/>
      </c>
      <c r="X434" s="18">
        <f>MAX(0,ROUNDDOWN(M434-J434-N434-K434-R434,-3))</f>
        <v/>
      </c>
      <c r="Y434" s="18">
        <f>IF(W434&lt;=0,0,ROUNDDOWN((W434*LOOKUP(W434,{0,1950001,3300001,6950001,9000001,18000001,40000001},{0.05,0.1,0.2,0.23,0.33,0.4,0.45})-LOOKUP(W434,{0,1950001,3300001,6950001,9000001,18000001,40000001},{0,97500,427500,636000,1536000,2796000,4796000}))*1.021,-2))</f>
        <v/>
      </c>
      <c r="Z434" s="18">
        <f>IF(X434&lt;=0,0,ROUNDDOWN((X434*LOOKUP(X434,{0,1950001,3300001,6950001,9000001,18000001,40000001},{0.05,0.1,0.2,0.23,0.33,0.4,0.45})-LOOKUP(X434,{0,1950001,3300001,6950001,9000001,18000001,40000001},{0,97500,427500,636000,1536000,2796000,4796000}))*1.021,-2))</f>
        <v/>
      </c>
      <c r="AA434" s="18">
        <f>MAX(0,ROUNDDOWN(M434-J434-430000-L434-0,-3))</f>
        <v/>
      </c>
      <c r="AB434" s="18">
        <f>MAX(0,ROUNDDOWN(M434-J434-430000-L434-V434,-3))</f>
        <v/>
      </c>
      <c r="AC434" s="18">
        <f>IF(M434&lt;=450000,0,MAX(0,ROUNDDOWN(AA434*0.06-MIN(50000,AA434)*0.03,-2))+MAX(0,ROUNDDOWN(AA434*0.04-MIN(50000,AA434)*0.02,-2)))</f>
        <v/>
      </c>
      <c r="AD434" s="18">
        <f>IF(M434&lt;=450000,0,MAX(0,ROUNDDOWN(AB434*0.06-MIN(50000,AB434)*0.03,-2))+MAX(0,ROUNDDOWN(AB434*0.04-MIN(50000,AB434)*0.02,-2)))</f>
        <v/>
      </c>
      <c r="AE434" s="18">
        <f>Y434-Z434</f>
        <v/>
      </c>
      <c r="AF434" s="18">
        <f>AC434-AD434</f>
        <v/>
      </c>
      <c r="AG434" s="18">
        <f>AE434+AF434</f>
        <v/>
      </c>
      <c r="AH434" s="20">
        <f>IF(W434&lt;=0,0,LOOKUP(W434,{0,1950001,3300001,6950001,9000001,18000001,40000001},{0.05,0.1,0.2,0.23,0.33,0.4,0.45}))</f>
        <v/>
      </c>
    </row>
    <row r="435">
      <c r="A435" t="inlineStr">
        <is>
          <t>1万円刻み 3区分8万円ずつ</t>
        </is>
      </c>
      <c r="B435" s="18">
        <f>'4_1万円刻み'!$A$119</f>
        <v/>
      </c>
      <c r="C435" s="19" t="n">
        <v>2026</v>
      </c>
      <c r="D435" t="inlineStr">
        <is>
          <t>いいえ</t>
        </is>
      </c>
      <c r="E435" s="18" t="n">
        <v>80000</v>
      </c>
      <c r="F435" s="18" t="n">
        <v>0</v>
      </c>
      <c r="G435" s="18" t="n">
        <v>80000</v>
      </c>
      <c r="H435" s="18" t="n">
        <v>80000</v>
      </c>
      <c r="I435" s="18" t="n">
        <v>0</v>
      </c>
      <c r="J435" s="18">
        <f>ROUND(MIN(B435/12,650000)*12*0.0915+MIN(B435/12,1390000)*12*(0.0504+0)+B435*0.005,0)</f>
        <v/>
      </c>
      <c r="K435" s="18" t="n">
        <v>0</v>
      </c>
      <c r="L435" s="18" t="n">
        <v>0</v>
      </c>
      <c r="M435" s="18">
        <f>ROUND(IF(C435&gt;=2026,IF(B435&lt;741000,0,IF(B435&lt;2191000,B435-740000,IF(B435&lt;2193000,1451000,IF(B435&lt;2196000,1453000,IF(B435&lt;2200000,1456000,IF(B435&lt;3600000,ROUNDDOWN(B435/4,-3)*2.8-80000,IF(B435&lt;6600000,ROUNDDOWN(B435/4,-3)*3.2-440000,IF(B435&lt;8500000,ROUNDDOWN(B435*0.9,0)-1100000,B435-1950000)))))))),IF(B435&lt;651000,0,IF(B435&lt;1900000,B435-650000,IF(B435&lt;3600000,ROUNDDOWN(B435/4,-3)*2.8-80000,IF(B435&lt;6600000,ROUNDDOWN(B435/4,-3)*3.2-440000,IF(B435&lt;8500000,ROUNDDOWN(B435*0.9,0)-1100000,B435-1950000)))))),0)</f>
        <v/>
      </c>
      <c r="N435" s="18">
        <f>IF(M435&gt;23500000,NA(),IF(C435&gt;=2026,IF(M435&lt;=4890000,1040000,IF(M435&lt;=6550000,670000,620000)),IF(M435&lt;=1320000,950000,IF(M435&lt;=3360000,880000,IF(M435&lt;=4890000,680000,IF(M435&lt;=6550000,630000,580000))))))</f>
        <v/>
      </c>
      <c r="O435" s="18">
        <f>IF(F435&lt;=0,IF(AND(D435="はい",C435&gt;=2026,C435&lt;=2027),IF(E435&lt;=0,0,IF(E435&lt;=30000,E435,IF(E435&lt;=60000,ROUNDUP(E435/2,0)+15000,IF(E435&lt;=120000,ROUNDUP(E435/4,0)+30000,60000)))),IF(E435&lt;=0,0,IF(E435&lt;=20000,E435,IF(E435&lt;=40000,ROUNDUP(E435/2,0)+10000,IF(E435&lt;=80000,ROUNDUP(E435/4,0)+20000,40000))))),IF(E435&lt;=0,IF(F435&lt;=0,0,IF(F435&lt;=25000,F435,IF(F435&lt;=50000,ROUNDUP(F435/2,0)+12500,IF(F435&lt;=100000,ROUNDUP(F435/4,0)+25000,50000)))),MAX(IF(F435&lt;=0,0,IF(F435&lt;=25000,F435,IF(F435&lt;=50000,ROUNDUP(F435/2,0)+12500,IF(F435&lt;=100000,ROUNDUP(F435/4,0)+25000,50000)))),MIN(IF(AND(D435="はい",C435&gt;=2026,C435&lt;=2027),IF(E435&lt;=0,0,IF(E435&lt;=30000,E435,IF(E435&lt;=60000,ROUNDUP(E435/2,0)+15000,IF(E435&lt;=120000,ROUNDUP(E435/4,0)+30000,60000)))),IF(E435&lt;=0,0,IF(E435&lt;=20000,E435,IF(E435&lt;=40000,ROUNDUP(E435/2,0)+10000,IF(E435&lt;=80000,ROUNDUP(E435/4,0)+20000,40000)))))+IF(F435&lt;=0,0,IF(F435&lt;=25000,F435,IF(F435&lt;=50000,ROUNDUP(F435/2,0)+12500,IF(F435&lt;=100000,ROUNDUP(F435/4,0)+25000,50000)))),IF(AND(D435="はい",C435&gt;=2026,C435&lt;=2027),60000,40000)))))</f>
        <v/>
      </c>
      <c r="P435" s="18">
        <f>IF(G435&lt;=0,0,IF(G435&lt;=20000,G435,IF(G435&lt;=40000,ROUNDUP(G435/2,0)+10000,IF(G435&lt;=80000,ROUNDUP(G435/4,0)+20000,40000))))</f>
        <v/>
      </c>
      <c r="Q435" s="18">
        <f>IF(I435&lt;=0,IF(H435&lt;=0,0,IF(H435&lt;=20000,H435,IF(H435&lt;=40000,ROUNDUP(H435/2,0)+10000,IF(H435&lt;=80000,ROUNDUP(H435/4,0)+20000,40000)))),IF(H435&lt;=0,IF(I435&lt;=0,0,IF(I435&lt;=25000,I435,IF(I435&lt;=50000,ROUNDUP(I435/2,0)+12500,IF(I435&lt;=100000,ROUNDUP(I435/4,0)+25000,50000)))),MAX(IF(I435&lt;=0,0,IF(I435&lt;=25000,I435,IF(I435&lt;=50000,ROUNDUP(I435/2,0)+12500,IF(I435&lt;=100000,ROUNDUP(I435/4,0)+25000,50000)))),MIN(IF(H435&lt;=0,0,IF(H435&lt;=20000,H435,IF(H435&lt;=40000,ROUNDUP(H435/2,0)+10000,IF(H435&lt;=80000,ROUNDUP(H435/4,0)+20000,40000))))+IF(I435&lt;=0,0,IF(I435&lt;=25000,I435,IF(I435&lt;=50000,ROUNDUP(I435/2,0)+12500,IF(I435&lt;=100000,ROUNDUP(I435/4,0)+25000,50000)))),40000))))</f>
        <v/>
      </c>
      <c r="R435" s="18">
        <f>MIN(120000,O435+P435+Q435)</f>
        <v/>
      </c>
      <c r="S435" s="18">
        <f>IF(F435&lt;=0,IF(E435&lt;=0,0,IF(E435&lt;=12000,E435,IF(E435&lt;=32000,ROUNDUP(E435/2,0)+6000,IF(E435&lt;=56000,ROUNDUP(E435/4,0)+14000,28000)))),IF(E435&lt;=0,IF(F435&lt;=0,0,IF(F435&lt;=15000,F435,IF(F435&lt;=40000,ROUNDUP(F435/2,0)+7500,IF(F435&lt;=70000,ROUNDUP(F435/4,0)+17500,35000)))),MAX(IF(F435&lt;=0,0,IF(F435&lt;=15000,F435,IF(F435&lt;=40000,ROUNDUP(F435/2,0)+7500,IF(F435&lt;=70000,ROUNDUP(F435/4,0)+17500,35000)))),MIN(IF(E435&lt;=0,0,IF(E435&lt;=12000,E435,IF(E435&lt;=32000,ROUNDUP(E435/2,0)+6000,IF(E435&lt;=56000,ROUNDUP(E435/4,0)+14000,28000))))+IF(F435&lt;=0,0,IF(F435&lt;=15000,F435,IF(F435&lt;=40000,ROUNDUP(F435/2,0)+7500,IF(F435&lt;=70000,ROUNDUP(F435/4,0)+17500,35000)))),28000))))</f>
        <v/>
      </c>
      <c r="T435" s="18">
        <f>IF(G435&lt;=0,0,IF(G435&lt;=12000,G435,IF(G435&lt;=32000,ROUNDUP(G435/2,0)+6000,IF(G435&lt;=56000,ROUNDUP(G435/4,0)+14000,28000))))</f>
        <v/>
      </c>
      <c r="U435" s="18">
        <f>IF(I435&lt;=0,IF(H435&lt;=0,0,IF(H435&lt;=12000,H435,IF(H435&lt;=32000,ROUNDUP(H435/2,0)+6000,IF(H435&lt;=56000,ROUNDUP(H435/4,0)+14000,28000)))),IF(H435&lt;=0,IF(I435&lt;=0,0,IF(I435&lt;=15000,I435,IF(I435&lt;=40000,ROUNDUP(I435/2,0)+7500,IF(I435&lt;=70000,ROUNDUP(I435/4,0)+17500,35000)))),MAX(IF(I435&lt;=0,0,IF(I435&lt;=15000,I435,IF(I435&lt;=40000,ROUNDUP(I435/2,0)+7500,IF(I435&lt;=70000,ROUNDUP(I435/4,0)+17500,35000)))),MIN(IF(H435&lt;=0,0,IF(H435&lt;=12000,H435,IF(H435&lt;=32000,ROUNDUP(H435/2,0)+6000,IF(H435&lt;=56000,ROUNDUP(H435/4,0)+14000,28000))))+IF(I435&lt;=0,0,IF(I435&lt;=15000,I435,IF(I435&lt;=40000,ROUNDUP(I435/2,0)+7500,IF(I435&lt;=70000,ROUNDUP(I435/4,0)+17500,35000)))),28000))))</f>
        <v/>
      </c>
      <c r="V435" s="18">
        <f>MIN(70000,S435+T435+U435)</f>
        <v/>
      </c>
      <c r="W435" s="18">
        <f>MAX(0,ROUNDDOWN(M435-J435-N435-K435-0,-3))</f>
        <v/>
      </c>
      <c r="X435" s="18">
        <f>MAX(0,ROUNDDOWN(M435-J435-N435-K435-R435,-3))</f>
        <v/>
      </c>
      <c r="Y435" s="18">
        <f>IF(W435&lt;=0,0,ROUNDDOWN((W435*LOOKUP(W435,{0,1950001,3300001,6950001,9000001,18000001,40000001},{0.05,0.1,0.2,0.23,0.33,0.4,0.45})-LOOKUP(W435,{0,1950001,3300001,6950001,9000001,18000001,40000001},{0,97500,427500,636000,1536000,2796000,4796000}))*1.021,-2))</f>
        <v/>
      </c>
      <c r="Z435" s="18">
        <f>IF(X435&lt;=0,0,ROUNDDOWN((X435*LOOKUP(X435,{0,1950001,3300001,6950001,9000001,18000001,40000001},{0.05,0.1,0.2,0.23,0.33,0.4,0.45})-LOOKUP(X435,{0,1950001,3300001,6950001,9000001,18000001,40000001},{0,97500,427500,636000,1536000,2796000,4796000}))*1.021,-2))</f>
        <v/>
      </c>
      <c r="AA435" s="18">
        <f>MAX(0,ROUNDDOWN(M435-J435-430000-L435-0,-3))</f>
        <v/>
      </c>
      <c r="AB435" s="18">
        <f>MAX(0,ROUNDDOWN(M435-J435-430000-L435-V435,-3))</f>
        <v/>
      </c>
      <c r="AC435" s="18">
        <f>IF(M435&lt;=450000,0,MAX(0,ROUNDDOWN(AA435*0.06-MIN(50000,AA435)*0.03,-2))+MAX(0,ROUNDDOWN(AA435*0.04-MIN(50000,AA435)*0.02,-2)))</f>
        <v/>
      </c>
      <c r="AD435" s="18">
        <f>IF(M435&lt;=450000,0,MAX(0,ROUNDDOWN(AB435*0.06-MIN(50000,AB435)*0.03,-2))+MAX(0,ROUNDDOWN(AB435*0.04-MIN(50000,AB435)*0.02,-2)))</f>
        <v/>
      </c>
      <c r="AE435" s="18">
        <f>Y435-Z435</f>
        <v/>
      </c>
      <c r="AF435" s="18">
        <f>AC435-AD435</f>
        <v/>
      </c>
      <c r="AG435" s="18">
        <f>AE435+AF435</f>
        <v/>
      </c>
      <c r="AH435" s="20">
        <f>IF(W435&lt;=0,0,LOOKUP(W435,{0,1950001,3300001,6950001,9000001,18000001,40000001},{0.05,0.1,0.2,0.23,0.33,0.4,0.45}))</f>
        <v/>
      </c>
    </row>
    <row r="436">
      <c r="A436" t="inlineStr">
        <is>
          <t>1万円刻み 一般8万円</t>
        </is>
      </c>
      <c r="B436" s="18">
        <f>'4_1万円刻み'!$A$119</f>
        <v/>
      </c>
      <c r="C436" s="19" t="n">
        <v>2026</v>
      </c>
      <c r="D436" t="inlineStr">
        <is>
          <t>いいえ</t>
        </is>
      </c>
      <c r="E436" s="18" t="n">
        <v>80000</v>
      </c>
      <c r="F436" s="18" t="n">
        <v>0</v>
      </c>
      <c r="G436" s="18" t="n">
        <v>0</v>
      </c>
      <c r="H436" s="18" t="n">
        <v>0</v>
      </c>
      <c r="I436" s="18" t="n">
        <v>0</v>
      </c>
      <c r="J436" s="18">
        <f>ROUND(MIN(B436/12,650000)*12*0.0915+MIN(B436/12,1390000)*12*(0.0504+0)+B436*0.005,0)</f>
        <v/>
      </c>
      <c r="K436" s="18" t="n">
        <v>0</v>
      </c>
      <c r="L436" s="18" t="n">
        <v>0</v>
      </c>
      <c r="M436" s="18">
        <f>ROUND(IF(C436&gt;=2026,IF(B436&lt;741000,0,IF(B436&lt;2191000,B436-740000,IF(B436&lt;2193000,1451000,IF(B436&lt;2196000,1453000,IF(B436&lt;2200000,1456000,IF(B436&lt;3600000,ROUNDDOWN(B436/4,-3)*2.8-80000,IF(B436&lt;6600000,ROUNDDOWN(B436/4,-3)*3.2-440000,IF(B436&lt;8500000,ROUNDDOWN(B436*0.9,0)-1100000,B436-1950000)))))))),IF(B436&lt;651000,0,IF(B436&lt;1900000,B436-650000,IF(B436&lt;3600000,ROUNDDOWN(B436/4,-3)*2.8-80000,IF(B436&lt;6600000,ROUNDDOWN(B436/4,-3)*3.2-440000,IF(B436&lt;8500000,ROUNDDOWN(B436*0.9,0)-1100000,B436-1950000)))))),0)</f>
        <v/>
      </c>
      <c r="N436" s="18">
        <f>IF(M436&gt;23500000,NA(),IF(C436&gt;=2026,IF(M436&lt;=4890000,1040000,IF(M436&lt;=6550000,670000,620000)),IF(M436&lt;=1320000,950000,IF(M436&lt;=3360000,880000,IF(M436&lt;=4890000,680000,IF(M436&lt;=6550000,630000,580000))))))</f>
        <v/>
      </c>
      <c r="O436" s="18">
        <f>IF(F436&lt;=0,IF(AND(D436="はい",C436&gt;=2026,C436&lt;=2027),IF(E436&lt;=0,0,IF(E436&lt;=30000,E436,IF(E436&lt;=60000,ROUNDUP(E436/2,0)+15000,IF(E436&lt;=120000,ROUNDUP(E436/4,0)+30000,60000)))),IF(E436&lt;=0,0,IF(E436&lt;=20000,E436,IF(E436&lt;=40000,ROUNDUP(E436/2,0)+10000,IF(E436&lt;=80000,ROUNDUP(E436/4,0)+20000,40000))))),IF(E436&lt;=0,IF(F436&lt;=0,0,IF(F436&lt;=25000,F436,IF(F436&lt;=50000,ROUNDUP(F436/2,0)+12500,IF(F436&lt;=100000,ROUNDUP(F436/4,0)+25000,50000)))),MAX(IF(F436&lt;=0,0,IF(F436&lt;=25000,F436,IF(F436&lt;=50000,ROUNDUP(F436/2,0)+12500,IF(F436&lt;=100000,ROUNDUP(F436/4,0)+25000,50000)))),MIN(IF(AND(D436="はい",C436&gt;=2026,C436&lt;=2027),IF(E436&lt;=0,0,IF(E436&lt;=30000,E436,IF(E436&lt;=60000,ROUNDUP(E436/2,0)+15000,IF(E436&lt;=120000,ROUNDUP(E436/4,0)+30000,60000)))),IF(E436&lt;=0,0,IF(E436&lt;=20000,E436,IF(E436&lt;=40000,ROUNDUP(E436/2,0)+10000,IF(E436&lt;=80000,ROUNDUP(E436/4,0)+20000,40000)))))+IF(F436&lt;=0,0,IF(F436&lt;=25000,F436,IF(F436&lt;=50000,ROUNDUP(F436/2,0)+12500,IF(F436&lt;=100000,ROUNDUP(F436/4,0)+25000,50000)))),IF(AND(D436="はい",C436&gt;=2026,C436&lt;=2027),60000,40000)))))</f>
        <v/>
      </c>
      <c r="P436" s="18">
        <f>IF(G436&lt;=0,0,IF(G436&lt;=20000,G436,IF(G436&lt;=40000,ROUNDUP(G436/2,0)+10000,IF(G436&lt;=80000,ROUNDUP(G436/4,0)+20000,40000))))</f>
        <v/>
      </c>
      <c r="Q436" s="18">
        <f>IF(I436&lt;=0,IF(H436&lt;=0,0,IF(H436&lt;=20000,H436,IF(H436&lt;=40000,ROUNDUP(H436/2,0)+10000,IF(H436&lt;=80000,ROUNDUP(H436/4,0)+20000,40000)))),IF(H436&lt;=0,IF(I436&lt;=0,0,IF(I436&lt;=25000,I436,IF(I436&lt;=50000,ROUNDUP(I436/2,0)+12500,IF(I436&lt;=100000,ROUNDUP(I436/4,0)+25000,50000)))),MAX(IF(I436&lt;=0,0,IF(I436&lt;=25000,I436,IF(I436&lt;=50000,ROUNDUP(I436/2,0)+12500,IF(I436&lt;=100000,ROUNDUP(I436/4,0)+25000,50000)))),MIN(IF(H436&lt;=0,0,IF(H436&lt;=20000,H436,IF(H436&lt;=40000,ROUNDUP(H436/2,0)+10000,IF(H436&lt;=80000,ROUNDUP(H436/4,0)+20000,40000))))+IF(I436&lt;=0,0,IF(I436&lt;=25000,I436,IF(I436&lt;=50000,ROUNDUP(I436/2,0)+12500,IF(I436&lt;=100000,ROUNDUP(I436/4,0)+25000,50000)))),40000))))</f>
        <v/>
      </c>
      <c r="R436" s="18">
        <f>MIN(120000,O436+P436+Q436)</f>
        <v/>
      </c>
      <c r="S436" s="18">
        <f>IF(F436&lt;=0,IF(E436&lt;=0,0,IF(E436&lt;=12000,E436,IF(E436&lt;=32000,ROUNDUP(E436/2,0)+6000,IF(E436&lt;=56000,ROUNDUP(E436/4,0)+14000,28000)))),IF(E436&lt;=0,IF(F436&lt;=0,0,IF(F436&lt;=15000,F436,IF(F436&lt;=40000,ROUNDUP(F436/2,0)+7500,IF(F436&lt;=70000,ROUNDUP(F436/4,0)+17500,35000)))),MAX(IF(F436&lt;=0,0,IF(F436&lt;=15000,F436,IF(F436&lt;=40000,ROUNDUP(F436/2,0)+7500,IF(F436&lt;=70000,ROUNDUP(F436/4,0)+17500,35000)))),MIN(IF(E436&lt;=0,0,IF(E436&lt;=12000,E436,IF(E436&lt;=32000,ROUNDUP(E436/2,0)+6000,IF(E436&lt;=56000,ROUNDUP(E436/4,0)+14000,28000))))+IF(F436&lt;=0,0,IF(F436&lt;=15000,F436,IF(F436&lt;=40000,ROUNDUP(F436/2,0)+7500,IF(F436&lt;=70000,ROUNDUP(F436/4,0)+17500,35000)))),28000))))</f>
        <v/>
      </c>
      <c r="T436" s="18">
        <f>IF(G436&lt;=0,0,IF(G436&lt;=12000,G436,IF(G436&lt;=32000,ROUNDUP(G436/2,0)+6000,IF(G436&lt;=56000,ROUNDUP(G436/4,0)+14000,28000))))</f>
        <v/>
      </c>
      <c r="U436" s="18">
        <f>IF(I436&lt;=0,IF(H436&lt;=0,0,IF(H436&lt;=12000,H436,IF(H436&lt;=32000,ROUNDUP(H436/2,0)+6000,IF(H436&lt;=56000,ROUNDUP(H436/4,0)+14000,28000)))),IF(H436&lt;=0,IF(I436&lt;=0,0,IF(I436&lt;=15000,I436,IF(I436&lt;=40000,ROUNDUP(I436/2,0)+7500,IF(I436&lt;=70000,ROUNDUP(I436/4,0)+17500,35000)))),MAX(IF(I436&lt;=0,0,IF(I436&lt;=15000,I436,IF(I436&lt;=40000,ROUNDUP(I436/2,0)+7500,IF(I436&lt;=70000,ROUNDUP(I436/4,0)+17500,35000)))),MIN(IF(H436&lt;=0,0,IF(H436&lt;=12000,H436,IF(H436&lt;=32000,ROUNDUP(H436/2,0)+6000,IF(H436&lt;=56000,ROUNDUP(H436/4,0)+14000,28000))))+IF(I436&lt;=0,0,IF(I436&lt;=15000,I436,IF(I436&lt;=40000,ROUNDUP(I436/2,0)+7500,IF(I436&lt;=70000,ROUNDUP(I436/4,0)+17500,35000)))),28000))))</f>
        <v/>
      </c>
      <c r="V436" s="18">
        <f>MIN(70000,S436+T436+U436)</f>
        <v/>
      </c>
      <c r="W436" s="18">
        <f>MAX(0,ROUNDDOWN(M436-J436-N436-K436-0,-3))</f>
        <v/>
      </c>
      <c r="X436" s="18">
        <f>MAX(0,ROUNDDOWN(M436-J436-N436-K436-R436,-3))</f>
        <v/>
      </c>
      <c r="Y436" s="18">
        <f>IF(W436&lt;=0,0,ROUNDDOWN((W436*LOOKUP(W436,{0,1950001,3300001,6950001,9000001,18000001,40000001},{0.05,0.1,0.2,0.23,0.33,0.4,0.45})-LOOKUP(W436,{0,1950001,3300001,6950001,9000001,18000001,40000001},{0,97500,427500,636000,1536000,2796000,4796000}))*1.021,-2))</f>
        <v/>
      </c>
      <c r="Z436" s="18">
        <f>IF(X436&lt;=0,0,ROUNDDOWN((X436*LOOKUP(X436,{0,1950001,3300001,6950001,9000001,18000001,40000001},{0.05,0.1,0.2,0.23,0.33,0.4,0.45})-LOOKUP(X436,{0,1950001,3300001,6950001,9000001,18000001,40000001},{0,97500,427500,636000,1536000,2796000,4796000}))*1.021,-2))</f>
        <v/>
      </c>
      <c r="AA436" s="18">
        <f>MAX(0,ROUNDDOWN(M436-J436-430000-L436-0,-3))</f>
        <v/>
      </c>
      <c r="AB436" s="18">
        <f>MAX(0,ROUNDDOWN(M436-J436-430000-L436-V436,-3))</f>
        <v/>
      </c>
      <c r="AC436" s="18">
        <f>IF(M436&lt;=450000,0,MAX(0,ROUNDDOWN(AA436*0.06-MIN(50000,AA436)*0.03,-2))+MAX(0,ROUNDDOWN(AA436*0.04-MIN(50000,AA436)*0.02,-2)))</f>
        <v/>
      </c>
      <c r="AD436" s="18">
        <f>IF(M436&lt;=450000,0,MAX(0,ROUNDDOWN(AB436*0.06-MIN(50000,AB436)*0.03,-2))+MAX(0,ROUNDDOWN(AB436*0.04-MIN(50000,AB436)*0.02,-2)))</f>
        <v/>
      </c>
      <c r="AE436" s="18">
        <f>Y436-Z436</f>
        <v/>
      </c>
      <c r="AF436" s="18">
        <f>AC436-AD436</f>
        <v/>
      </c>
      <c r="AG436" s="18">
        <f>AE436+AF436</f>
        <v/>
      </c>
      <c r="AH436" s="20">
        <f>IF(W436&lt;=0,0,LOOKUP(W436,{0,1950001,3300001,6950001,9000001,18000001,40000001},{0.05,0.1,0.2,0.23,0.33,0.4,0.45}))</f>
        <v/>
      </c>
    </row>
    <row r="437">
      <c r="A437" t="inlineStr">
        <is>
          <t>1万円刻み 特例あり一般12万円</t>
        </is>
      </c>
      <c r="B437" s="18">
        <f>'4_1万円刻み'!$A$119</f>
        <v/>
      </c>
      <c r="C437" s="19" t="n">
        <v>2026</v>
      </c>
      <c r="D437" t="inlineStr">
        <is>
          <t>はい</t>
        </is>
      </c>
      <c r="E437" s="18" t="n">
        <v>120000</v>
      </c>
      <c r="F437" s="18" t="n">
        <v>0</v>
      </c>
      <c r="G437" s="18" t="n">
        <v>0</v>
      </c>
      <c r="H437" s="18" t="n">
        <v>0</v>
      </c>
      <c r="I437" s="18" t="n">
        <v>0</v>
      </c>
      <c r="J437" s="18">
        <f>ROUND(MIN(B437/12,650000)*12*0.0915+MIN(B437/12,1390000)*12*(0.0504+0)+B437*0.005,0)</f>
        <v/>
      </c>
      <c r="K437" s="18" t="n">
        <v>0</v>
      </c>
      <c r="L437" s="18" t="n">
        <v>0</v>
      </c>
      <c r="M437" s="18">
        <f>ROUND(IF(C437&gt;=2026,IF(B437&lt;741000,0,IF(B437&lt;2191000,B437-740000,IF(B437&lt;2193000,1451000,IF(B437&lt;2196000,1453000,IF(B437&lt;2200000,1456000,IF(B437&lt;3600000,ROUNDDOWN(B437/4,-3)*2.8-80000,IF(B437&lt;6600000,ROUNDDOWN(B437/4,-3)*3.2-440000,IF(B437&lt;8500000,ROUNDDOWN(B437*0.9,0)-1100000,B437-1950000)))))))),IF(B437&lt;651000,0,IF(B437&lt;1900000,B437-650000,IF(B437&lt;3600000,ROUNDDOWN(B437/4,-3)*2.8-80000,IF(B437&lt;6600000,ROUNDDOWN(B437/4,-3)*3.2-440000,IF(B437&lt;8500000,ROUNDDOWN(B437*0.9,0)-1100000,B437-1950000)))))),0)</f>
        <v/>
      </c>
      <c r="N437" s="18">
        <f>IF(M437&gt;23500000,NA(),IF(C437&gt;=2026,IF(M437&lt;=4890000,1040000,IF(M437&lt;=6550000,670000,620000)),IF(M437&lt;=1320000,950000,IF(M437&lt;=3360000,880000,IF(M437&lt;=4890000,680000,IF(M437&lt;=6550000,630000,580000))))))</f>
        <v/>
      </c>
      <c r="O437" s="18">
        <f>IF(F437&lt;=0,IF(AND(D437="はい",C437&gt;=2026,C437&lt;=2027),IF(E437&lt;=0,0,IF(E437&lt;=30000,E437,IF(E437&lt;=60000,ROUNDUP(E437/2,0)+15000,IF(E437&lt;=120000,ROUNDUP(E437/4,0)+30000,60000)))),IF(E437&lt;=0,0,IF(E437&lt;=20000,E437,IF(E437&lt;=40000,ROUNDUP(E437/2,0)+10000,IF(E437&lt;=80000,ROUNDUP(E437/4,0)+20000,40000))))),IF(E437&lt;=0,IF(F437&lt;=0,0,IF(F437&lt;=25000,F437,IF(F437&lt;=50000,ROUNDUP(F437/2,0)+12500,IF(F437&lt;=100000,ROUNDUP(F437/4,0)+25000,50000)))),MAX(IF(F437&lt;=0,0,IF(F437&lt;=25000,F437,IF(F437&lt;=50000,ROUNDUP(F437/2,0)+12500,IF(F437&lt;=100000,ROUNDUP(F437/4,0)+25000,50000)))),MIN(IF(AND(D437="はい",C437&gt;=2026,C437&lt;=2027),IF(E437&lt;=0,0,IF(E437&lt;=30000,E437,IF(E437&lt;=60000,ROUNDUP(E437/2,0)+15000,IF(E437&lt;=120000,ROUNDUP(E437/4,0)+30000,60000)))),IF(E437&lt;=0,0,IF(E437&lt;=20000,E437,IF(E437&lt;=40000,ROUNDUP(E437/2,0)+10000,IF(E437&lt;=80000,ROUNDUP(E437/4,0)+20000,40000)))))+IF(F437&lt;=0,0,IF(F437&lt;=25000,F437,IF(F437&lt;=50000,ROUNDUP(F437/2,0)+12500,IF(F437&lt;=100000,ROUNDUP(F437/4,0)+25000,50000)))),IF(AND(D437="はい",C437&gt;=2026,C437&lt;=2027),60000,40000)))))</f>
        <v/>
      </c>
      <c r="P437" s="18">
        <f>IF(G437&lt;=0,0,IF(G437&lt;=20000,G437,IF(G437&lt;=40000,ROUNDUP(G437/2,0)+10000,IF(G437&lt;=80000,ROUNDUP(G437/4,0)+20000,40000))))</f>
        <v/>
      </c>
      <c r="Q437" s="18">
        <f>IF(I437&lt;=0,IF(H437&lt;=0,0,IF(H437&lt;=20000,H437,IF(H437&lt;=40000,ROUNDUP(H437/2,0)+10000,IF(H437&lt;=80000,ROUNDUP(H437/4,0)+20000,40000)))),IF(H437&lt;=0,IF(I437&lt;=0,0,IF(I437&lt;=25000,I437,IF(I437&lt;=50000,ROUNDUP(I437/2,0)+12500,IF(I437&lt;=100000,ROUNDUP(I437/4,0)+25000,50000)))),MAX(IF(I437&lt;=0,0,IF(I437&lt;=25000,I437,IF(I437&lt;=50000,ROUNDUP(I437/2,0)+12500,IF(I437&lt;=100000,ROUNDUP(I437/4,0)+25000,50000)))),MIN(IF(H437&lt;=0,0,IF(H437&lt;=20000,H437,IF(H437&lt;=40000,ROUNDUP(H437/2,0)+10000,IF(H437&lt;=80000,ROUNDUP(H437/4,0)+20000,40000))))+IF(I437&lt;=0,0,IF(I437&lt;=25000,I437,IF(I437&lt;=50000,ROUNDUP(I437/2,0)+12500,IF(I437&lt;=100000,ROUNDUP(I437/4,0)+25000,50000)))),40000))))</f>
        <v/>
      </c>
      <c r="R437" s="18">
        <f>MIN(120000,O437+P437+Q437)</f>
        <v/>
      </c>
      <c r="S437" s="18">
        <f>IF(F437&lt;=0,IF(E437&lt;=0,0,IF(E437&lt;=12000,E437,IF(E437&lt;=32000,ROUNDUP(E437/2,0)+6000,IF(E437&lt;=56000,ROUNDUP(E437/4,0)+14000,28000)))),IF(E437&lt;=0,IF(F437&lt;=0,0,IF(F437&lt;=15000,F437,IF(F437&lt;=40000,ROUNDUP(F437/2,0)+7500,IF(F437&lt;=70000,ROUNDUP(F437/4,0)+17500,35000)))),MAX(IF(F437&lt;=0,0,IF(F437&lt;=15000,F437,IF(F437&lt;=40000,ROUNDUP(F437/2,0)+7500,IF(F437&lt;=70000,ROUNDUP(F437/4,0)+17500,35000)))),MIN(IF(E437&lt;=0,0,IF(E437&lt;=12000,E437,IF(E437&lt;=32000,ROUNDUP(E437/2,0)+6000,IF(E437&lt;=56000,ROUNDUP(E437/4,0)+14000,28000))))+IF(F437&lt;=0,0,IF(F437&lt;=15000,F437,IF(F437&lt;=40000,ROUNDUP(F437/2,0)+7500,IF(F437&lt;=70000,ROUNDUP(F437/4,0)+17500,35000)))),28000))))</f>
        <v/>
      </c>
      <c r="T437" s="18">
        <f>IF(G437&lt;=0,0,IF(G437&lt;=12000,G437,IF(G437&lt;=32000,ROUNDUP(G437/2,0)+6000,IF(G437&lt;=56000,ROUNDUP(G437/4,0)+14000,28000))))</f>
        <v/>
      </c>
      <c r="U437" s="18">
        <f>IF(I437&lt;=0,IF(H437&lt;=0,0,IF(H437&lt;=12000,H437,IF(H437&lt;=32000,ROUNDUP(H437/2,0)+6000,IF(H437&lt;=56000,ROUNDUP(H437/4,0)+14000,28000)))),IF(H437&lt;=0,IF(I437&lt;=0,0,IF(I437&lt;=15000,I437,IF(I437&lt;=40000,ROUNDUP(I437/2,0)+7500,IF(I437&lt;=70000,ROUNDUP(I437/4,0)+17500,35000)))),MAX(IF(I437&lt;=0,0,IF(I437&lt;=15000,I437,IF(I437&lt;=40000,ROUNDUP(I437/2,0)+7500,IF(I437&lt;=70000,ROUNDUP(I437/4,0)+17500,35000)))),MIN(IF(H437&lt;=0,0,IF(H437&lt;=12000,H437,IF(H437&lt;=32000,ROUNDUP(H437/2,0)+6000,IF(H437&lt;=56000,ROUNDUP(H437/4,0)+14000,28000))))+IF(I437&lt;=0,0,IF(I437&lt;=15000,I437,IF(I437&lt;=40000,ROUNDUP(I437/2,0)+7500,IF(I437&lt;=70000,ROUNDUP(I437/4,0)+17500,35000)))),28000))))</f>
        <v/>
      </c>
      <c r="V437" s="18">
        <f>MIN(70000,S437+T437+U437)</f>
        <v/>
      </c>
      <c r="W437" s="18">
        <f>MAX(0,ROUNDDOWN(M437-J437-N437-K437-0,-3))</f>
        <v/>
      </c>
      <c r="X437" s="18">
        <f>MAX(0,ROUNDDOWN(M437-J437-N437-K437-R437,-3))</f>
        <v/>
      </c>
      <c r="Y437" s="18">
        <f>IF(W437&lt;=0,0,ROUNDDOWN((W437*LOOKUP(W437,{0,1950001,3300001,6950001,9000001,18000001,40000001},{0.05,0.1,0.2,0.23,0.33,0.4,0.45})-LOOKUP(W437,{0,1950001,3300001,6950001,9000001,18000001,40000001},{0,97500,427500,636000,1536000,2796000,4796000}))*1.021,-2))</f>
        <v/>
      </c>
      <c r="Z437" s="18">
        <f>IF(X437&lt;=0,0,ROUNDDOWN((X437*LOOKUP(X437,{0,1950001,3300001,6950001,9000001,18000001,40000001},{0.05,0.1,0.2,0.23,0.33,0.4,0.45})-LOOKUP(X437,{0,1950001,3300001,6950001,9000001,18000001,40000001},{0,97500,427500,636000,1536000,2796000,4796000}))*1.021,-2))</f>
        <v/>
      </c>
      <c r="AA437" s="18">
        <f>MAX(0,ROUNDDOWN(M437-J437-430000-L437-0,-3))</f>
        <v/>
      </c>
      <c r="AB437" s="18">
        <f>MAX(0,ROUNDDOWN(M437-J437-430000-L437-V437,-3))</f>
        <v/>
      </c>
      <c r="AC437" s="18">
        <f>IF(M437&lt;=450000,0,MAX(0,ROUNDDOWN(AA437*0.06-MIN(50000,AA437)*0.03,-2))+MAX(0,ROUNDDOWN(AA437*0.04-MIN(50000,AA437)*0.02,-2)))</f>
        <v/>
      </c>
      <c r="AD437" s="18">
        <f>IF(M437&lt;=450000,0,MAX(0,ROUNDDOWN(AB437*0.06-MIN(50000,AB437)*0.03,-2))+MAX(0,ROUNDDOWN(AB437*0.04-MIN(50000,AB437)*0.02,-2)))</f>
        <v/>
      </c>
      <c r="AE437" s="18">
        <f>Y437-Z437</f>
        <v/>
      </c>
      <c r="AF437" s="18">
        <f>AC437-AD437</f>
        <v/>
      </c>
      <c r="AG437" s="18">
        <f>AE437+AF437</f>
        <v/>
      </c>
      <c r="AH437" s="20">
        <f>IF(W437&lt;=0,0,LOOKUP(W437,{0,1950001,3300001,6950001,9000001,18000001,40000001},{0.05,0.1,0.2,0.23,0.33,0.4,0.45}))</f>
        <v/>
      </c>
    </row>
    <row r="438">
      <c r="A438" t="inlineStr">
        <is>
          <t>1万円刻み 3区分8万円ずつ</t>
        </is>
      </c>
      <c r="B438" s="18">
        <f>'4_1万円刻み'!$A$120</f>
        <v/>
      </c>
      <c r="C438" s="19" t="n">
        <v>2026</v>
      </c>
      <c r="D438" t="inlineStr">
        <is>
          <t>いいえ</t>
        </is>
      </c>
      <c r="E438" s="18" t="n">
        <v>80000</v>
      </c>
      <c r="F438" s="18" t="n">
        <v>0</v>
      </c>
      <c r="G438" s="18" t="n">
        <v>80000</v>
      </c>
      <c r="H438" s="18" t="n">
        <v>80000</v>
      </c>
      <c r="I438" s="18" t="n">
        <v>0</v>
      </c>
      <c r="J438" s="18">
        <f>ROUND(MIN(B438/12,650000)*12*0.0915+MIN(B438/12,1390000)*12*(0.0504+0)+B438*0.005,0)</f>
        <v/>
      </c>
      <c r="K438" s="18" t="n">
        <v>0</v>
      </c>
      <c r="L438" s="18" t="n">
        <v>0</v>
      </c>
      <c r="M438" s="18">
        <f>ROUND(IF(C438&gt;=2026,IF(B438&lt;741000,0,IF(B438&lt;2191000,B438-740000,IF(B438&lt;2193000,1451000,IF(B438&lt;2196000,1453000,IF(B438&lt;2200000,1456000,IF(B438&lt;3600000,ROUNDDOWN(B438/4,-3)*2.8-80000,IF(B438&lt;6600000,ROUNDDOWN(B438/4,-3)*3.2-440000,IF(B438&lt;8500000,ROUNDDOWN(B438*0.9,0)-1100000,B438-1950000)))))))),IF(B438&lt;651000,0,IF(B438&lt;1900000,B438-650000,IF(B438&lt;3600000,ROUNDDOWN(B438/4,-3)*2.8-80000,IF(B438&lt;6600000,ROUNDDOWN(B438/4,-3)*3.2-440000,IF(B438&lt;8500000,ROUNDDOWN(B438*0.9,0)-1100000,B438-1950000)))))),0)</f>
        <v/>
      </c>
      <c r="N438" s="18">
        <f>IF(M438&gt;23500000,NA(),IF(C438&gt;=2026,IF(M438&lt;=4890000,1040000,IF(M438&lt;=6550000,670000,620000)),IF(M438&lt;=1320000,950000,IF(M438&lt;=3360000,880000,IF(M438&lt;=4890000,680000,IF(M438&lt;=6550000,630000,580000))))))</f>
        <v/>
      </c>
      <c r="O438" s="18">
        <f>IF(F438&lt;=0,IF(AND(D438="はい",C438&gt;=2026,C438&lt;=2027),IF(E438&lt;=0,0,IF(E438&lt;=30000,E438,IF(E438&lt;=60000,ROUNDUP(E438/2,0)+15000,IF(E438&lt;=120000,ROUNDUP(E438/4,0)+30000,60000)))),IF(E438&lt;=0,0,IF(E438&lt;=20000,E438,IF(E438&lt;=40000,ROUNDUP(E438/2,0)+10000,IF(E438&lt;=80000,ROUNDUP(E438/4,0)+20000,40000))))),IF(E438&lt;=0,IF(F438&lt;=0,0,IF(F438&lt;=25000,F438,IF(F438&lt;=50000,ROUNDUP(F438/2,0)+12500,IF(F438&lt;=100000,ROUNDUP(F438/4,0)+25000,50000)))),MAX(IF(F438&lt;=0,0,IF(F438&lt;=25000,F438,IF(F438&lt;=50000,ROUNDUP(F438/2,0)+12500,IF(F438&lt;=100000,ROUNDUP(F438/4,0)+25000,50000)))),MIN(IF(AND(D438="はい",C438&gt;=2026,C438&lt;=2027),IF(E438&lt;=0,0,IF(E438&lt;=30000,E438,IF(E438&lt;=60000,ROUNDUP(E438/2,0)+15000,IF(E438&lt;=120000,ROUNDUP(E438/4,0)+30000,60000)))),IF(E438&lt;=0,0,IF(E438&lt;=20000,E438,IF(E438&lt;=40000,ROUNDUP(E438/2,0)+10000,IF(E438&lt;=80000,ROUNDUP(E438/4,0)+20000,40000)))))+IF(F438&lt;=0,0,IF(F438&lt;=25000,F438,IF(F438&lt;=50000,ROUNDUP(F438/2,0)+12500,IF(F438&lt;=100000,ROUNDUP(F438/4,0)+25000,50000)))),IF(AND(D438="はい",C438&gt;=2026,C438&lt;=2027),60000,40000)))))</f>
        <v/>
      </c>
      <c r="P438" s="18">
        <f>IF(G438&lt;=0,0,IF(G438&lt;=20000,G438,IF(G438&lt;=40000,ROUNDUP(G438/2,0)+10000,IF(G438&lt;=80000,ROUNDUP(G438/4,0)+20000,40000))))</f>
        <v/>
      </c>
      <c r="Q438" s="18">
        <f>IF(I438&lt;=0,IF(H438&lt;=0,0,IF(H438&lt;=20000,H438,IF(H438&lt;=40000,ROUNDUP(H438/2,0)+10000,IF(H438&lt;=80000,ROUNDUP(H438/4,0)+20000,40000)))),IF(H438&lt;=0,IF(I438&lt;=0,0,IF(I438&lt;=25000,I438,IF(I438&lt;=50000,ROUNDUP(I438/2,0)+12500,IF(I438&lt;=100000,ROUNDUP(I438/4,0)+25000,50000)))),MAX(IF(I438&lt;=0,0,IF(I438&lt;=25000,I438,IF(I438&lt;=50000,ROUNDUP(I438/2,0)+12500,IF(I438&lt;=100000,ROUNDUP(I438/4,0)+25000,50000)))),MIN(IF(H438&lt;=0,0,IF(H438&lt;=20000,H438,IF(H438&lt;=40000,ROUNDUP(H438/2,0)+10000,IF(H438&lt;=80000,ROUNDUP(H438/4,0)+20000,40000))))+IF(I438&lt;=0,0,IF(I438&lt;=25000,I438,IF(I438&lt;=50000,ROUNDUP(I438/2,0)+12500,IF(I438&lt;=100000,ROUNDUP(I438/4,0)+25000,50000)))),40000))))</f>
        <v/>
      </c>
      <c r="R438" s="18">
        <f>MIN(120000,O438+P438+Q438)</f>
        <v/>
      </c>
      <c r="S438" s="18">
        <f>IF(F438&lt;=0,IF(E438&lt;=0,0,IF(E438&lt;=12000,E438,IF(E438&lt;=32000,ROUNDUP(E438/2,0)+6000,IF(E438&lt;=56000,ROUNDUP(E438/4,0)+14000,28000)))),IF(E438&lt;=0,IF(F438&lt;=0,0,IF(F438&lt;=15000,F438,IF(F438&lt;=40000,ROUNDUP(F438/2,0)+7500,IF(F438&lt;=70000,ROUNDUP(F438/4,0)+17500,35000)))),MAX(IF(F438&lt;=0,0,IF(F438&lt;=15000,F438,IF(F438&lt;=40000,ROUNDUP(F438/2,0)+7500,IF(F438&lt;=70000,ROUNDUP(F438/4,0)+17500,35000)))),MIN(IF(E438&lt;=0,0,IF(E438&lt;=12000,E438,IF(E438&lt;=32000,ROUNDUP(E438/2,0)+6000,IF(E438&lt;=56000,ROUNDUP(E438/4,0)+14000,28000))))+IF(F438&lt;=0,0,IF(F438&lt;=15000,F438,IF(F438&lt;=40000,ROUNDUP(F438/2,0)+7500,IF(F438&lt;=70000,ROUNDUP(F438/4,0)+17500,35000)))),28000))))</f>
        <v/>
      </c>
      <c r="T438" s="18">
        <f>IF(G438&lt;=0,0,IF(G438&lt;=12000,G438,IF(G438&lt;=32000,ROUNDUP(G438/2,0)+6000,IF(G438&lt;=56000,ROUNDUP(G438/4,0)+14000,28000))))</f>
        <v/>
      </c>
      <c r="U438" s="18">
        <f>IF(I438&lt;=0,IF(H438&lt;=0,0,IF(H438&lt;=12000,H438,IF(H438&lt;=32000,ROUNDUP(H438/2,0)+6000,IF(H438&lt;=56000,ROUNDUP(H438/4,0)+14000,28000)))),IF(H438&lt;=0,IF(I438&lt;=0,0,IF(I438&lt;=15000,I438,IF(I438&lt;=40000,ROUNDUP(I438/2,0)+7500,IF(I438&lt;=70000,ROUNDUP(I438/4,0)+17500,35000)))),MAX(IF(I438&lt;=0,0,IF(I438&lt;=15000,I438,IF(I438&lt;=40000,ROUNDUP(I438/2,0)+7500,IF(I438&lt;=70000,ROUNDUP(I438/4,0)+17500,35000)))),MIN(IF(H438&lt;=0,0,IF(H438&lt;=12000,H438,IF(H438&lt;=32000,ROUNDUP(H438/2,0)+6000,IF(H438&lt;=56000,ROUNDUP(H438/4,0)+14000,28000))))+IF(I438&lt;=0,0,IF(I438&lt;=15000,I438,IF(I438&lt;=40000,ROUNDUP(I438/2,0)+7500,IF(I438&lt;=70000,ROUNDUP(I438/4,0)+17500,35000)))),28000))))</f>
        <v/>
      </c>
      <c r="V438" s="18">
        <f>MIN(70000,S438+T438+U438)</f>
        <v/>
      </c>
      <c r="W438" s="18">
        <f>MAX(0,ROUNDDOWN(M438-J438-N438-K438-0,-3))</f>
        <v/>
      </c>
      <c r="X438" s="18">
        <f>MAX(0,ROUNDDOWN(M438-J438-N438-K438-R438,-3))</f>
        <v/>
      </c>
      <c r="Y438" s="18">
        <f>IF(W438&lt;=0,0,ROUNDDOWN((W438*LOOKUP(W438,{0,1950001,3300001,6950001,9000001,18000001,40000001},{0.05,0.1,0.2,0.23,0.33,0.4,0.45})-LOOKUP(W438,{0,1950001,3300001,6950001,9000001,18000001,40000001},{0,97500,427500,636000,1536000,2796000,4796000}))*1.021,-2))</f>
        <v/>
      </c>
      <c r="Z438" s="18">
        <f>IF(X438&lt;=0,0,ROUNDDOWN((X438*LOOKUP(X438,{0,1950001,3300001,6950001,9000001,18000001,40000001},{0.05,0.1,0.2,0.23,0.33,0.4,0.45})-LOOKUP(X438,{0,1950001,3300001,6950001,9000001,18000001,40000001},{0,97500,427500,636000,1536000,2796000,4796000}))*1.021,-2))</f>
        <v/>
      </c>
      <c r="AA438" s="18">
        <f>MAX(0,ROUNDDOWN(M438-J438-430000-L438-0,-3))</f>
        <v/>
      </c>
      <c r="AB438" s="18">
        <f>MAX(0,ROUNDDOWN(M438-J438-430000-L438-V438,-3))</f>
        <v/>
      </c>
      <c r="AC438" s="18">
        <f>IF(M438&lt;=450000,0,MAX(0,ROUNDDOWN(AA438*0.06-MIN(50000,AA438)*0.03,-2))+MAX(0,ROUNDDOWN(AA438*0.04-MIN(50000,AA438)*0.02,-2)))</f>
        <v/>
      </c>
      <c r="AD438" s="18">
        <f>IF(M438&lt;=450000,0,MAX(0,ROUNDDOWN(AB438*0.06-MIN(50000,AB438)*0.03,-2))+MAX(0,ROUNDDOWN(AB438*0.04-MIN(50000,AB438)*0.02,-2)))</f>
        <v/>
      </c>
      <c r="AE438" s="18">
        <f>Y438-Z438</f>
        <v/>
      </c>
      <c r="AF438" s="18">
        <f>AC438-AD438</f>
        <v/>
      </c>
      <c r="AG438" s="18">
        <f>AE438+AF438</f>
        <v/>
      </c>
      <c r="AH438" s="20">
        <f>IF(W438&lt;=0,0,LOOKUP(W438,{0,1950001,3300001,6950001,9000001,18000001,40000001},{0.05,0.1,0.2,0.23,0.33,0.4,0.45}))</f>
        <v/>
      </c>
    </row>
    <row r="439">
      <c r="A439" t="inlineStr">
        <is>
          <t>1万円刻み 一般8万円</t>
        </is>
      </c>
      <c r="B439" s="18">
        <f>'4_1万円刻み'!$A$120</f>
        <v/>
      </c>
      <c r="C439" s="19" t="n">
        <v>2026</v>
      </c>
      <c r="D439" t="inlineStr">
        <is>
          <t>いいえ</t>
        </is>
      </c>
      <c r="E439" s="18" t="n">
        <v>80000</v>
      </c>
      <c r="F439" s="18" t="n">
        <v>0</v>
      </c>
      <c r="G439" s="18" t="n">
        <v>0</v>
      </c>
      <c r="H439" s="18" t="n">
        <v>0</v>
      </c>
      <c r="I439" s="18" t="n">
        <v>0</v>
      </c>
      <c r="J439" s="18">
        <f>ROUND(MIN(B439/12,650000)*12*0.0915+MIN(B439/12,1390000)*12*(0.0504+0)+B439*0.005,0)</f>
        <v/>
      </c>
      <c r="K439" s="18" t="n">
        <v>0</v>
      </c>
      <c r="L439" s="18" t="n">
        <v>0</v>
      </c>
      <c r="M439" s="18">
        <f>ROUND(IF(C439&gt;=2026,IF(B439&lt;741000,0,IF(B439&lt;2191000,B439-740000,IF(B439&lt;2193000,1451000,IF(B439&lt;2196000,1453000,IF(B439&lt;2200000,1456000,IF(B439&lt;3600000,ROUNDDOWN(B439/4,-3)*2.8-80000,IF(B439&lt;6600000,ROUNDDOWN(B439/4,-3)*3.2-440000,IF(B439&lt;8500000,ROUNDDOWN(B439*0.9,0)-1100000,B439-1950000)))))))),IF(B439&lt;651000,0,IF(B439&lt;1900000,B439-650000,IF(B439&lt;3600000,ROUNDDOWN(B439/4,-3)*2.8-80000,IF(B439&lt;6600000,ROUNDDOWN(B439/4,-3)*3.2-440000,IF(B439&lt;8500000,ROUNDDOWN(B439*0.9,0)-1100000,B439-1950000)))))),0)</f>
        <v/>
      </c>
      <c r="N439" s="18">
        <f>IF(M439&gt;23500000,NA(),IF(C439&gt;=2026,IF(M439&lt;=4890000,1040000,IF(M439&lt;=6550000,670000,620000)),IF(M439&lt;=1320000,950000,IF(M439&lt;=3360000,880000,IF(M439&lt;=4890000,680000,IF(M439&lt;=6550000,630000,580000))))))</f>
        <v/>
      </c>
      <c r="O439" s="18">
        <f>IF(F439&lt;=0,IF(AND(D439="はい",C439&gt;=2026,C439&lt;=2027),IF(E439&lt;=0,0,IF(E439&lt;=30000,E439,IF(E439&lt;=60000,ROUNDUP(E439/2,0)+15000,IF(E439&lt;=120000,ROUNDUP(E439/4,0)+30000,60000)))),IF(E439&lt;=0,0,IF(E439&lt;=20000,E439,IF(E439&lt;=40000,ROUNDUP(E439/2,0)+10000,IF(E439&lt;=80000,ROUNDUP(E439/4,0)+20000,40000))))),IF(E439&lt;=0,IF(F439&lt;=0,0,IF(F439&lt;=25000,F439,IF(F439&lt;=50000,ROUNDUP(F439/2,0)+12500,IF(F439&lt;=100000,ROUNDUP(F439/4,0)+25000,50000)))),MAX(IF(F439&lt;=0,0,IF(F439&lt;=25000,F439,IF(F439&lt;=50000,ROUNDUP(F439/2,0)+12500,IF(F439&lt;=100000,ROUNDUP(F439/4,0)+25000,50000)))),MIN(IF(AND(D439="はい",C439&gt;=2026,C439&lt;=2027),IF(E439&lt;=0,0,IF(E439&lt;=30000,E439,IF(E439&lt;=60000,ROUNDUP(E439/2,0)+15000,IF(E439&lt;=120000,ROUNDUP(E439/4,0)+30000,60000)))),IF(E439&lt;=0,0,IF(E439&lt;=20000,E439,IF(E439&lt;=40000,ROUNDUP(E439/2,0)+10000,IF(E439&lt;=80000,ROUNDUP(E439/4,0)+20000,40000)))))+IF(F439&lt;=0,0,IF(F439&lt;=25000,F439,IF(F439&lt;=50000,ROUNDUP(F439/2,0)+12500,IF(F439&lt;=100000,ROUNDUP(F439/4,0)+25000,50000)))),IF(AND(D439="はい",C439&gt;=2026,C439&lt;=2027),60000,40000)))))</f>
        <v/>
      </c>
      <c r="P439" s="18">
        <f>IF(G439&lt;=0,0,IF(G439&lt;=20000,G439,IF(G439&lt;=40000,ROUNDUP(G439/2,0)+10000,IF(G439&lt;=80000,ROUNDUP(G439/4,0)+20000,40000))))</f>
        <v/>
      </c>
      <c r="Q439" s="18">
        <f>IF(I439&lt;=0,IF(H439&lt;=0,0,IF(H439&lt;=20000,H439,IF(H439&lt;=40000,ROUNDUP(H439/2,0)+10000,IF(H439&lt;=80000,ROUNDUP(H439/4,0)+20000,40000)))),IF(H439&lt;=0,IF(I439&lt;=0,0,IF(I439&lt;=25000,I439,IF(I439&lt;=50000,ROUNDUP(I439/2,0)+12500,IF(I439&lt;=100000,ROUNDUP(I439/4,0)+25000,50000)))),MAX(IF(I439&lt;=0,0,IF(I439&lt;=25000,I439,IF(I439&lt;=50000,ROUNDUP(I439/2,0)+12500,IF(I439&lt;=100000,ROUNDUP(I439/4,0)+25000,50000)))),MIN(IF(H439&lt;=0,0,IF(H439&lt;=20000,H439,IF(H439&lt;=40000,ROUNDUP(H439/2,0)+10000,IF(H439&lt;=80000,ROUNDUP(H439/4,0)+20000,40000))))+IF(I439&lt;=0,0,IF(I439&lt;=25000,I439,IF(I439&lt;=50000,ROUNDUP(I439/2,0)+12500,IF(I439&lt;=100000,ROUNDUP(I439/4,0)+25000,50000)))),40000))))</f>
        <v/>
      </c>
      <c r="R439" s="18">
        <f>MIN(120000,O439+P439+Q439)</f>
        <v/>
      </c>
      <c r="S439" s="18">
        <f>IF(F439&lt;=0,IF(E439&lt;=0,0,IF(E439&lt;=12000,E439,IF(E439&lt;=32000,ROUNDUP(E439/2,0)+6000,IF(E439&lt;=56000,ROUNDUP(E439/4,0)+14000,28000)))),IF(E439&lt;=0,IF(F439&lt;=0,0,IF(F439&lt;=15000,F439,IF(F439&lt;=40000,ROUNDUP(F439/2,0)+7500,IF(F439&lt;=70000,ROUNDUP(F439/4,0)+17500,35000)))),MAX(IF(F439&lt;=0,0,IF(F439&lt;=15000,F439,IF(F439&lt;=40000,ROUNDUP(F439/2,0)+7500,IF(F439&lt;=70000,ROUNDUP(F439/4,0)+17500,35000)))),MIN(IF(E439&lt;=0,0,IF(E439&lt;=12000,E439,IF(E439&lt;=32000,ROUNDUP(E439/2,0)+6000,IF(E439&lt;=56000,ROUNDUP(E439/4,0)+14000,28000))))+IF(F439&lt;=0,0,IF(F439&lt;=15000,F439,IF(F439&lt;=40000,ROUNDUP(F439/2,0)+7500,IF(F439&lt;=70000,ROUNDUP(F439/4,0)+17500,35000)))),28000))))</f>
        <v/>
      </c>
      <c r="T439" s="18">
        <f>IF(G439&lt;=0,0,IF(G439&lt;=12000,G439,IF(G439&lt;=32000,ROUNDUP(G439/2,0)+6000,IF(G439&lt;=56000,ROUNDUP(G439/4,0)+14000,28000))))</f>
        <v/>
      </c>
      <c r="U439" s="18">
        <f>IF(I439&lt;=0,IF(H439&lt;=0,0,IF(H439&lt;=12000,H439,IF(H439&lt;=32000,ROUNDUP(H439/2,0)+6000,IF(H439&lt;=56000,ROUNDUP(H439/4,0)+14000,28000)))),IF(H439&lt;=0,IF(I439&lt;=0,0,IF(I439&lt;=15000,I439,IF(I439&lt;=40000,ROUNDUP(I439/2,0)+7500,IF(I439&lt;=70000,ROUNDUP(I439/4,0)+17500,35000)))),MAX(IF(I439&lt;=0,0,IF(I439&lt;=15000,I439,IF(I439&lt;=40000,ROUNDUP(I439/2,0)+7500,IF(I439&lt;=70000,ROUNDUP(I439/4,0)+17500,35000)))),MIN(IF(H439&lt;=0,0,IF(H439&lt;=12000,H439,IF(H439&lt;=32000,ROUNDUP(H439/2,0)+6000,IF(H439&lt;=56000,ROUNDUP(H439/4,0)+14000,28000))))+IF(I439&lt;=0,0,IF(I439&lt;=15000,I439,IF(I439&lt;=40000,ROUNDUP(I439/2,0)+7500,IF(I439&lt;=70000,ROUNDUP(I439/4,0)+17500,35000)))),28000))))</f>
        <v/>
      </c>
      <c r="V439" s="18">
        <f>MIN(70000,S439+T439+U439)</f>
        <v/>
      </c>
      <c r="W439" s="18">
        <f>MAX(0,ROUNDDOWN(M439-J439-N439-K439-0,-3))</f>
        <v/>
      </c>
      <c r="X439" s="18">
        <f>MAX(0,ROUNDDOWN(M439-J439-N439-K439-R439,-3))</f>
        <v/>
      </c>
      <c r="Y439" s="18">
        <f>IF(W439&lt;=0,0,ROUNDDOWN((W439*LOOKUP(W439,{0,1950001,3300001,6950001,9000001,18000001,40000001},{0.05,0.1,0.2,0.23,0.33,0.4,0.45})-LOOKUP(W439,{0,1950001,3300001,6950001,9000001,18000001,40000001},{0,97500,427500,636000,1536000,2796000,4796000}))*1.021,-2))</f>
        <v/>
      </c>
      <c r="Z439" s="18">
        <f>IF(X439&lt;=0,0,ROUNDDOWN((X439*LOOKUP(X439,{0,1950001,3300001,6950001,9000001,18000001,40000001},{0.05,0.1,0.2,0.23,0.33,0.4,0.45})-LOOKUP(X439,{0,1950001,3300001,6950001,9000001,18000001,40000001},{0,97500,427500,636000,1536000,2796000,4796000}))*1.021,-2))</f>
        <v/>
      </c>
      <c r="AA439" s="18">
        <f>MAX(0,ROUNDDOWN(M439-J439-430000-L439-0,-3))</f>
        <v/>
      </c>
      <c r="AB439" s="18">
        <f>MAX(0,ROUNDDOWN(M439-J439-430000-L439-V439,-3))</f>
        <v/>
      </c>
      <c r="AC439" s="18">
        <f>IF(M439&lt;=450000,0,MAX(0,ROUNDDOWN(AA439*0.06-MIN(50000,AA439)*0.03,-2))+MAX(0,ROUNDDOWN(AA439*0.04-MIN(50000,AA439)*0.02,-2)))</f>
        <v/>
      </c>
      <c r="AD439" s="18">
        <f>IF(M439&lt;=450000,0,MAX(0,ROUNDDOWN(AB439*0.06-MIN(50000,AB439)*0.03,-2))+MAX(0,ROUNDDOWN(AB439*0.04-MIN(50000,AB439)*0.02,-2)))</f>
        <v/>
      </c>
      <c r="AE439" s="18">
        <f>Y439-Z439</f>
        <v/>
      </c>
      <c r="AF439" s="18">
        <f>AC439-AD439</f>
        <v/>
      </c>
      <c r="AG439" s="18">
        <f>AE439+AF439</f>
        <v/>
      </c>
      <c r="AH439" s="20">
        <f>IF(W439&lt;=0,0,LOOKUP(W439,{0,1950001,3300001,6950001,9000001,18000001,40000001},{0.05,0.1,0.2,0.23,0.33,0.4,0.45}))</f>
        <v/>
      </c>
    </row>
    <row r="440">
      <c r="A440" t="inlineStr">
        <is>
          <t>1万円刻み 特例あり一般12万円</t>
        </is>
      </c>
      <c r="B440" s="18">
        <f>'4_1万円刻み'!$A$120</f>
        <v/>
      </c>
      <c r="C440" s="19" t="n">
        <v>2026</v>
      </c>
      <c r="D440" t="inlineStr">
        <is>
          <t>はい</t>
        </is>
      </c>
      <c r="E440" s="18" t="n">
        <v>120000</v>
      </c>
      <c r="F440" s="18" t="n">
        <v>0</v>
      </c>
      <c r="G440" s="18" t="n">
        <v>0</v>
      </c>
      <c r="H440" s="18" t="n">
        <v>0</v>
      </c>
      <c r="I440" s="18" t="n">
        <v>0</v>
      </c>
      <c r="J440" s="18">
        <f>ROUND(MIN(B440/12,650000)*12*0.0915+MIN(B440/12,1390000)*12*(0.0504+0)+B440*0.005,0)</f>
        <v/>
      </c>
      <c r="K440" s="18" t="n">
        <v>0</v>
      </c>
      <c r="L440" s="18" t="n">
        <v>0</v>
      </c>
      <c r="M440" s="18">
        <f>ROUND(IF(C440&gt;=2026,IF(B440&lt;741000,0,IF(B440&lt;2191000,B440-740000,IF(B440&lt;2193000,1451000,IF(B440&lt;2196000,1453000,IF(B440&lt;2200000,1456000,IF(B440&lt;3600000,ROUNDDOWN(B440/4,-3)*2.8-80000,IF(B440&lt;6600000,ROUNDDOWN(B440/4,-3)*3.2-440000,IF(B440&lt;8500000,ROUNDDOWN(B440*0.9,0)-1100000,B440-1950000)))))))),IF(B440&lt;651000,0,IF(B440&lt;1900000,B440-650000,IF(B440&lt;3600000,ROUNDDOWN(B440/4,-3)*2.8-80000,IF(B440&lt;6600000,ROUNDDOWN(B440/4,-3)*3.2-440000,IF(B440&lt;8500000,ROUNDDOWN(B440*0.9,0)-1100000,B440-1950000)))))),0)</f>
        <v/>
      </c>
      <c r="N440" s="18">
        <f>IF(M440&gt;23500000,NA(),IF(C440&gt;=2026,IF(M440&lt;=4890000,1040000,IF(M440&lt;=6550000,670000,620000)),IF(M440&lt;=1320000,950000,IF(M440&lt;=3360000,880000,IF(M440&lt;=4890000,680000,IF(M440&lt;=6550000,630000,580000))))))</f>
        <v/>
      </c>
      <c r="O440" s="18">
        <f>IF(F440&lt;=0,IF(AND(D440="はい",C440&gt;=2026,C440&lt;=2027),IF(E440&lt;=0,0,IF(E440&lt;=30000,E440,IF(E440&lt;=60000,ROUNDUP(E440/2,0)+15000,IF(E440&lt;=120000,ROUNDUP(E440/4,0)+30000,60000)))),IF(E440&lt;=0,0,IF(E440&lt;=20000,E440,IF(E440&lt;=40000,ROUNDUP(E440/2,0)+10000,IF(E440&lt;=80000,ROUNDUP(E440/4,0)+20000,40000))))),IF(E440&lt;=0,IF(F440&lt;=0,0,IF(F440&lt;=25000,F440,IF(F440&lt;=50000,ROUNDUP(F440/2,0)+12500,IF(F440&lt;=100000,ROUNDUP(F440/4,0)+25000,50000)))),MAX(IF(F440&lt;=0,0,IF(F440&lt;=25000,F440,IF(F440&lt;=50000,ROUNDUP(F440/2,0)+12500,IF(F440&lt;=100000,ROUNDUP(F440/4,0)+25000,50000)))),MIN(IF(AND(D440="はい",C440&gt;=2026,C440&lt;=2027),IF(E440&lt;=0,0,IF(E440&lt;=30000,E440,IF(E440&lt;=60000,ROUNDUP(E440/2,0)+15000,IF(E440&lt;=120000,ROUNDUP(E440/4,0)+30000,60000)))),IF(E440&lt;=0,0,IF(E440&lt;=20000,E440,IF(E440&lt;=40000,ROUNDUP(E440/2,0)+10000,IF(E440&lt;=80000,ROUNDUP(E440/4,0)+20000,40000)))))+IF(F440&lt;=0,0,IF(F440&lt;=25000,F440,IF(F440&lt;=50000,ROUNDUP(F440/2,0)+12500,IF(F440&lt;=100000,ROUNDUP(F440/4,0)+25000,50000)))),IF(AND(D440="はい",C440&gt;=2026,C440&lt;=2027),60000,40000)))))</f>
        <v/>
      </c>
      <c r="P440" s="18">
        <f>IF(G440&lt;=0,0,IF(G440&lt;=20000,G440,IF(G440&lt;=40000,ROUNDUP(G440/2,0)+10000,IF(G440&lt;=80000,ROUNDUP(G440/4,0)+20000,40000))))</f>
        <v/>
      </c>
      <c r="Q440" s="18">
        <f>IF(I440&lt;=0,IF(H440&lt;=0,0,IF(H440&lt;=20000,H440,IF(H440&lt;=40000,ROUNDUP(H440/2,0)+10000,IF(H440&lt;=80000,ROUNDUP(H440/4,0)+20000,40000)))),IF(H440&lt;=0,IF(I440&lt;=0,0,IF(I440&lt;=25000,I440,IF(I440&lt;=50000,ROUNDUP(I440/2,0)+12500,IF(I440&lt;=100000,ROUNDUP(I440/4,0)+25000,50000)))),MAX(IF(I440&lt;=0,0,IF(I440&lt;=25000,I440,IF(I440&lt;=50000,ROUNDUP(I440/2,0)+12500,IF(I440&lt;=100000,ROUNDUP(I440/4,0)+25000,50000)))),MIN(IF(H440&lt;=0,0,IF(H440&lt;=20000,H440,IF(H440&lt;=40000,ROUNDUP(H440/2,0)+10000,IF(H440&lt;=80000,ROUNDUP(H440/4,0)+20000,40000))))+IF(I440&lt;=0,0,IF(I440&lt;=25000,I440,IF(I440&lt;=50000,ROUNDUP(I440/2,0)+12500,IF(I440&lt;=100000,ROUNDUP(I440/4,0)+25000,50000)))),40000))))</f>
        <v/>
      </c>
      <c r="R440" s="18">
        <f>MIN(120000,O440+P440+Q440)</f>
        <v/>
      </c>
      <c r="S440" s="18">
        <f>IF(F440&lt;=0,IF(E440&lt;=0,0,IF(E440&lt;=12000,E440,IF(E440&lt;=32000,ROUNDUP(E440/2,0)+6000,IF(E440&lt;=56000,ROUNDUP(E440/4,0)+14000,28000)))),IF(E440&lt;=0,IF(F440&lt;=0,0,IF(F440&lt;=15000,F440,IF(F440&lt;=40000,ROUNDUP(F440/2,0)+7500,IF(F440&lt;=70000,ROUNDUP(F440/4,0)+17500,35000)))),MAX(IF(F440&lt;=0,0,IF(F440&lt;=15000,F440,IF(F440&lt;=40000,ROUNDUP(F440/2,0)+7500,IF(F440&lt;=70000,ROUNDUP(F440/4,0)+17500,35000)))),MIN(IF(E440&lt;=0,0,IF(E440&lt;=12000,E440,IF(E440&lt;=32000,ROUNDUP(E440/2,0)+6000,IF(E440&lt;=56000,ROUNDUP(E440/4,0)+14000,28000))))+IF(F440&lt;=0,0,IF(F440&lt;=15000,F440,IF(F440&lt;=40000,ROUNDUP(F440/2,0)+7500,IF(F440&lt;=70000,ROUNDUP(F440/4,0)+17500,35000)))),28000))))</f>
        <v/>
      </c>
      <c r="T440" s="18">
        <f>IF(G440&lt;=0,0,IF(G440&lt;=12000,G440,IF(G440&lt;=32000,ROUNDUP(G440/2,0)+6000,IF(G440&lt;=56000,ROUNDUP(G440/4,0)+14000,28000))))</f>
        <v/>
      </c>
      <c r="U440" s="18">
        <f>IF(I440&lt;=0,IF(H440&lt;=0,0,IF(H440&lt;=12000,H440,IF(H440&lt;=32000,ROUNDUP(H440/2,0)+6000,IF(H440&lt;=56000,ROUNDUP(H440/4,0)+14000,28000)))),IF(H440&lt;=0,IF(I440&lt;=0,0,IF(I440&lt;=15000,I440,IF(I440&lt;=40000,ROUNDUP(I440/2,0)+7500,IF(I440&lt;=70000,ROUNDUP(I440/4,0)+17500,35000)))),MAX(IF(I440&lt;=0,0,IF(I440&lt;=15000,I440,IF(I440&lt;=40000,ROUNDUP(I440/2,0)+7500,IF(I440&lt;=70000,ROUNDUP(I440/4,0)+17500,35000)))),MIN(IF(H440&lt;=0,0,IF(H440&lt;=12000,H440,IF(H440&lt;=32000,ROUNDUP(H440/2,0)+6000,IF(H440&lt;=56000,ROUNDUP(H440/4,0)+14000,28000))))+IF(I440&lt;=0,0,IF(I440&lt;=15000,I440,IF(I440&lt;=40000,ROUNDUP(I440/2,0)+7500,IF(I440&lt;=70000,ROUNDUP(I440/4,0)+17500,35000)))),28000))))</f>
        <v/>
      </c>
      <c r="V440" s="18">
        <f>MIN(70000,S440+T440+U440)</f>
        <v/>
      </c>
      <c r="W440" s="18">
        <f>MAX(0,ROUNDDOWN(M440-J440-N440-K440-0,-3))</f>
        <v/>
      </c>
      <c r="X440" s="18">
        <f>MAX(0,ROUNDDOWN(M440-J440-N440-K440-R440,-3))</f>
        <v/>
      </c>
      <c r="Y440" s="18">
        <f>IF(W440&lt;=0,0,ROUNDDOWN((W440*LOOKUP(W440,{0,1950001,3300001,6950001,9000001,18000001,40000001},{0.05,0.1,0.2,0.23,0.33,0.4,0.45})-LOOKUP(W440,{0,1950001,3300001,6950001,9000001,18000001,40000001},{0,97500,427500,636000,1536000,2796000,4796000}))*1.021,-2))</f>
        <v/>
      </c>
      <c r="Z440" s="18">
        <f>IF(X440&lt;=0,0,ROUNDDOWN((X440*LOOKUP(X440,{0,1950001,3300001,6950001,9000001,18000001,40000001},{0.05,0.1,0.2,0.23,0.33,0.4,0.45})-LOOKUP(X440,{0,1950001,3300001,6950001,9000001,18000001,40000001},{0,97500,427500,636000,1536000,2796000,4796000}))*1.021,-2))</f>
        <v/>
      </c>
      <c r="AA440" s="18">
        <f>MAX(0,ROUNDDOWN(M440-J440-430000-L440-0,-3))</f>
        <v/>
      </c>
      <c r="AB440" s="18">
        <f>MAX(0,ROUNDDOWN(M440-J440-430000-L440-V440,-3))</f>
        <v/>
      </c>
      <c r="AC440" s="18">
        <f>IF(M440&lt;=450000,0,MAX(0,ROUNDDOWN(AA440*0.06-MIN(50000,AA440)*0.03,-2))+MAX(0,ROUNDDOWN(AA440*0.04-MIN(50000,AA440)*0.02,-2)))</f>
        <v/>
      </c>
      <c r="AD440" s="18">
        <f>IF(M440&lt;=450000,0,MAX(0,ROUNDDOWN(AB440*0.06-MIN(50000,AB440)*0.03,-2))+MAX(0,ROUNDDOWN(AB440*0.04-MIN(50000,AB440)*0.02,-2)))</f>
        <v/>
      </c>
      <c r="AE440" s="18">
        <f>Y440-Z440</f>
        <v/>
      </c>
      <c r="AF440" s="18">
        <f>AC440-AD440</f>
        <v/>
      </c>
      <c r="AG440" s="18">
        <f>AE440+AF440</f>
        <v/>
      </c>
      <c r="AH440" s="20">
        <f>IF(W440&lt;=0,0,LOOKUP(W440,{0,1950001,3300001,6950001,9000001,18000001,40000001},{0.05,0.1,0.2,0.23,0.33,0.4,0.45}))</f>
        <v/>
      </c>
    </row>
    <row r="441">
      <c r="A441" t="inlineStr">
        <is>
          <t>1万円刻み 3区分8万円ずつ</t>
        </is>
      </c>
      <c r="B441" s="18">
        <f>'4_1万円刻み'!$A$121</f>
        <v/>
      </c>
      <c r="C441" s="19" t="n">
        <v>2026</v>
      </c>
      <c r="D441" t="inlineStr">
        <is>
          <t>いいえ</t>
        </is>
      </c>
      <c r="E441" s="18" t="n">
        <v>80000</v>
      </c>
      <c r="F441" s="18" t="n">
        <v>0</v>
      </c>
      <c r="G441" s="18" t="n">
        <v>80000</v>
      </c>
      <c r="H441" s="18" t="n">
        <v>80000</v>
      </c>
      <c r="I441" s="18" t="n">
        <v>0</v>
      </c>
      <c r="J441" s="18">
        <f>ROUND(MIN(B441/12,650000)*12*0.0915+MIN(B441/12,1390000)*12*(0.0504+0)+B441*0.005,0)</f>
        <v/>
      </c>
      <c r="K441" s="18" t="n">
        <v>0</v>
      </c>
      <c r="L441" s="18" t="n">
        <v>0</v>
      </c>
      <c r="M441" s="18">
        <f>ROUND(IF(C441&gt;=2026,IF(B441&lt;741000,0,IF(B441&lt;2191000,B441-740000,IF(B441&lt;2193000,1451000,IF(B441&lt;2196000,1453000,IF(B441&lt;2200000,1456000,IF(B441&lt;3600000,ROUNDDOWN(B441/4,-3)*2.8-80000,IF(B441&lt;6600000,ROUNDDOWN(B441/4,-3)*3.2-440000,IF(B441&lt;8500000,ROUNDDOWN(B441*0.9,0)-1100000,B441-1950000)))))))),IF(B441&lt;651000,0,IF(B441&lt;1900000,B441-650000,IF(B441&lt;3600000,ROUNDDOWN(B441/4,-3)*2.8-80000,IF(B441&lt;6600000,ROUNDDOWN(B441/4,-3)*3.2-440000,IF(B441&lt;8500000,ROUNDDOWN(B441*0.9,0)-1100000,B441-1950000)))))),0)</f>
        <v/>
      </c>
      <c r="N441" s="18">
        <f>IF(M441&gt;23500000,NA(),IF(C441&gt;=2026,IF(M441&lt;=4890000,1040000,IF(M441&lt;=6550000,670000,620000)),IF(M441&lt;=1320000,950000,IF(M441&lt;=3360000,880000,IF(M441&lt;=4890000,680000,IF(M441&lt;=6550000,630000,580000))))))</f>
        <v/>
      </c>
      <c r="O441" s="18">
        <f>IF(F441&lt;=0,IF(AND(D441="はい",C441&gt;=2026,C441&lt;=2027),IF(E441&lt;=0,0,IF(E441&lt;=30000,E441,IF(E441&lt;=60000,ROUNDUP(E441/2,0)+15000,IF(E441&lt;=120000,ROUNDUP(E441/4,0)+30000,60000)))),IF(E441&lt;=0,0,IF(E441&lt;=20000,E441,IF(E441&lt;=40000,ROUNDUP(E441/2,0)+10000,IF(E441&lt;=80000,ROUNDUP(E441/4,0)+20000,40000))))),IF(E441&lt;=0,IF(F441&lt;=0,0,IF(F441&lt;=25000,F441,IF(F441&lt;=50000,ROUNDUP(F441/2,0)+12500,IF(F441&lt;=100000,ROUNDUP(F441/4,0)+25000,50000)))),MAX(IF(F441&lt;=0,0,IF(F441&lt;=25000,F441,IF(F441&lt;=50000,ROUNDUP(F441/2,0)+12500,IF(F441&lt;=100000,ROUNDUP(F441/4,0)+25000,50000)))),MIN(IF(AND(D441="はい",C441&gt;=2026,C441&lt;=2027),IF(E441&lt;=0,0,IF(E441&lt;=30000,E441,IF(E441&lt;=60000,ROUNDUP(E441/2,0)+15000,IF(E441&lt;=120000,ROUNDUP(E441/4,0)+30000,60000)))),IF(E441&lt;=0,0,IF(E441&lt;=20000,E441,IF(E441&lt;=40000,ROUNDUP(E441/2,0)+10000,IF(E441&lt;=80000,ROUNDUP(E441/4,0)+20000,40000)))))+IF(F441&lt;=0,0,IF(F441&lt;=25000,F441,IF(F441&lt;=50000,ROUNDUP(F441/2,0)+12500,IF(F441&lt;=100000,ROUNDUP(F441/4,0)+25000,50000)))),IF(AND(D441="はい",C441&gt;=2026,C441&lt;=2027),60000,40000)))))</f>
        <v/>
      </c>
      <c r="P441" s="18">
        <f>IF(G441&lt;=0,0,IF(G441&lt;=20000,G441,IF(G441&lt;=40000,ROUNDUP(G441/2,0)+10000,IF(G441&lt;=80000,ROUNDUP(G441/4,0)+20000,40000))))</f>
        <v/>
      </c>
      <c r="Q441" s="18">
        <f>IF(I441&lt;=0,IF(H441&lt;=0,0,IF(H441&lt;=20000,H441,IF(H441&lt;=40000,ROUNDUP(H441/2,0)+10000,IF(H441&lt;=80000,ROUNDUP(H441/4,0)+20000,40000)))),IF(H441&lt;=0,IF(I441&lt;=0,0,IF(I441&lt;=25000,I441,IF(I441&lt;=50000,ROUNDUP(I441/2,0)+12500,IF(I441&lt;=100000,ROUNDUP(I441/4,0)+25000,50000)))),MAX(IF(I441&lt;=0,0,IF(I441&lt;=25000,I441,IF(I441&lt;=50000,ROUNDUP(I441/2,0)+12500,IF(I441&lt;=100000,ROUNDUP(I441/4,0)+25000,50000)))),MIN(IF(H441&lt;=0,0,IF(H441&lt;=20000,H441,IF(H441&lt;=40000,ROUNDUP(H441/2,0)+10000,IF(H441&lt;=80000,ROUNDUP(H441/4,0)+20000,40000))))+IF(I441&lt;=0,0,IF(I441&lt;=25000,I441,IF(I441&lt;=50000,ROUNDUP(I441/2,0)+12500,IF(I441&lt;=100000,ROUNDUP(I441/4,0)+25000,50000)))),40000))))</f>
        <v/>
      </c>
      <c r="R441" s="18">
        <f>MIN(120000,O441+P441+Q441)</f>
        <v/>
      </c>
      <c r="S441" s="18">
        <f>IF(F441&lt;=0,IF(E441&lt;=0,0,IF(E441&lt;=12000,E441,IF(E441&lt;=32000,ROUNDUP(E441/2,0)+6000,IF(E441&lt;=56000,ROUNDUP(E441/4,0)+14000,28000)))),IF(E441&lt;=0,IF(F441&lt;=0,0,IF(F441&lt;=15000,F441,IF(F441&lt;=40000,ROUNDUP(F441/2,0)+7500,IF(F441&lt;=70000,ROUNDUP(F441/4,0)+17500,35000)))),MAX(IF(F441&lt;=0,0,IF(F441&lt;=15000,F441,IF(F441&lt;=40000,ROUNDUP(F441/2,0)+7500,IF(F441&lt;=70000,ROUNDUP(F441/4,0)+17500,35000)))),MIN(IF(E441&lt;=0,0,IF(E441&lt;=12000,E441,IF(E441&lt;=32000,ROUNDUP(E441/2,0)+6000,IF(E441&lt;=56000,ROUNDUP(E441/4,0)+14000,28000))))+IF(F441&lt;=0,0,IF(F441&lt;=15000,F441,IF(F441&lt;=40000,ROUNDUP(F441/2,0)+7500,IF(F441&lt;=70000,ROUNDUP(F441/4,0)+17500,35000)))),28000))))</f>
        <v/>
      </c>
      <c r="T441" s="18">
        <f>IF(G441&lt;=0,0,IF(G441&lt;=12000,G441,IF(G441&lt;=32000,ROUNDUP(G441/2,0)+6000,IF(G441&lt;=56000,ROUNDUP(G441/4,0)+14000,28000))))</f>
        <v/>
      </c>
      <c r="U441" s="18">
        <f>IF(I441&lt;=0,IF(H441&lt;=0,0,IF(H441&lt;=12000,H441,IF(H441&lt;=32000,ROUNDUP(H441/2,0)+6000,IF(H441&lt;=56000,ROUNDUP(H441/4,0)+14000,28000)))),IF(H441&lt;=0,IF(I441&lt;=0,0,IF(I441&lt;=15000,I441,IF(I441&lt;=40000,ROUNDUP(I441/2,0)+7500,IF(I441&lt;=70000,ROUNDUP(I441/4,0)+17500,35000)))),MAX(IF(I441&lt;=0,0,IF(I441&lt;=15000,I441,IF(I441&lt;=40000,ROUNDUP(I441/2,0)+7500,IF(I441&lt;=70000,ROUNDUP(I441/4,0)+17500,35000)))),MIN(IF(H441&lt;=0,0,IF(H441&lt;=12000,H441,IF(H441&lt;=32000,ROUNDUP(H441/2,0)+6000,IF(H441&lt;=56000,ROUNDUP(H441/4,0)+14000,28000))))+IF(I441&lt;=0,0,IF(I441&lt;=15000,I441,IF(I441&lt;=40000,ROUNDUP(I441/2,0)+7500,IF(I441&lt;=70000,ROUNDUP(I441/4,0)+17500,35000)))),28000))))</f>
        <v/>
      </c>
      <c r="V441" s="18">
        <f>MIN(70000,S441+T441+U441)</f>
        <v/>
      </c>
      <c r="W441" s="18">
        <f>MAX(0,ROUNDDOWN(M441-J441-N441-K441-0,-3))</f>
        <v/>
      </c>
      <c r="X441" s="18">
        <f>MAX(0,ROUNDDOWN(M441-J441-N441-K441-R441,-3))</f>
        <v/>
      </c>
      <c r="Y441" s="18">
        <f>IF(W441&lt;=0,0,ROUNDDOWN((W441*LOOKUP(W441,{0,1950001,3300001,6950001,9000001,18000001,40000001},{0.05,0.1,0.2,0.23,0.33,0.4,0.45})-LOOKUP(W441,{0,1950001,3300001,6950001,9000001,18000001,40000001},{0,97500,427500,636000,1536000,2796000,4796000}))*1.021,-2))</f>
        <v/>
      </c>
      <c r="Z441" s="18">
        <f>IF(X441&lt;=0,0,ROUNDDOWN((X441*LOOKUP(X441,{0,1950001,3300001,6950001,9000001,18000001,40000001},{0.05,0.1,0.2,0.23,0.33,0.4,0.45})-LOOKUP(X441,{0,1950001,3300001,6950001,9000001,18000001,40000001},{0,97500,427500,636000,1536000,2796000,4796000}))*1.021,-2))</f>
        <v/>
      </c>
      <c r="AA441" s="18">
        <f>MAX(0,ROUNDDOWN(M441-J441-430000-L441-0,-3))</f>
        <v/>
      </c>
      <c r="AB441" s="18">
        <f>MAX(0,ROUNDDOWN(M441-J441-430000-L441-V441,-3))</f>
        <v/>
      </c>
      <c r="AC441" s="18">
        <f>IF(M441&lt;=450000,0,MAX(0,ROUNDDOWN(AA441*0.06-MIN(50000,AA441)*0.03,-2))+MAX(0,ROUNDDOWN(AA441*0.04-MIN(50000,AA441)*0.02,-2)))</f>
        <v/>
      </c>
      <c r="AD441" s="18">
        <f>IF(M441&lt;=450000,0,MAX(0,ROUNDDOWN(AB441*0.06-MIN(50000,AB441)*0.03,-2))+MAX(0,ROUNDDOWN(AB441*0.04-MIN(50000,AB441)*0.02,-2)))</f>
        <v/>
      </c>
      <c r="AE441" s="18">
        <f>Y441-Z441</f>
        <v/>
      </c>
      <c r="AF441" s="18">
        <f>AC441-AD441</f>
        <v/>
      </c>
      <c r="AG441" s="18">
        <f>AE441+AF441</f>
        <v/>
      </c>
      <c r="AH441" s="20">
        <f>IF(W441&lt;=0,0,LOOKUP(W441,{0,1950001,3300001,6950001,9000001,18000001,40000001},{0.05,0.1,0.2,0.23,0.33,0.4,0.45}))</f>
        <v/>
      </c>
    </row>
    <row r="442">
      <c r="A442" t="inlineStr">
        <is>
          <t>1万円刻み 一般8万円</t>
        </is>
      </c>
      <c r="B442" s="18">
        <f>'4_1万円刻み'!$A$121</f>
        <v/>
      </c>
      <c r="C442" s="19" t="n">
        <v>2026</v>
      </c>
      <c r="D442" t="inlineStr">
        <is>
          <t>いいえ</t>
        </is>
      </c>
      <c r="E442" s="18" t="n">
        <v>80000</v>
      </c>
      <c r="F442" s="18" t="n">
        <v>0</v>
      </c>
      <c r="G442" s="18" t="n">
        <v>0</v>
      </c>
      <c r="H442" s="18" t="n">
        <v>0</v>
      </c>
      <c r="I442" s="18" t="n">
        <v>0</v>
      </c>
      <c r="J442" s="18">
        <f>ROUND(MIN(B442/12,650000)*12*0.0915+MIN(B442/12,1390000)*12*(0.0504+0)+B442*0.005,0)</f>
        <v/>
      </c>
      <c r="K442" s="18" t="n">
        <v>0</v>
      </c>
      <c r="L442" s="18" t="n">
        <v>0</v>
      </c>
      <c r="M442" s="18">
        <f>ROUND(IF(C442&gt;=2026,IF(B442&lt;741000,0,IF(B442&lt;2191000,B442-740000,IF(B442&lt;2193000,1451000,IF(B442&lt;2196000,1453000,IF(B442&lt;2200000,1456000,IF(B442&lt;3600000,ROUNDDOWN(B442/4,-3)*2.8-80000,IF(B442&lt;6600000,ROUNDDOWN(B442/4,-3)*3.2-440000,IF(B442&lt;8500000,ROUNDDOWN(B442*0.9,0)-1100000,B442-1950000)))))))),IF(B442&lt;651000,0,IF(B442&lt;1900000,B442-650000,IF(B442&lt;3600000,ROUNDDOWN(B442/4,-3)*2.8-80000,IF(B442&lt;6600000,ROUNDDOWN(B442/4,-3)*3.2-440000,IF(B442&lt;8500000,ROUNDDOWN(B442*0.9,0)-1100000,B442-1950000)))))),0)</f>
        <v/>
      </c>
      <c r="N442" s="18">
        <f>IF(M442&gt;23500000,NA(),IF(C442&gt;=2026,IF(M442&lt;=4890000,1040000,IF(M442&lt;=6550000,670000,620000)),IF(M442&lt;=1320000,950000,IF(M442&lt;=3360000,880000,IF(M442&lt;=4890000,680000,IF(M442&lt;=6550000,630000,580000))))))</f>
        <v/>
      </c>
      <c r="O442" s="18">
        <f>IF(F442&lt;=0,IF(AND(D442="はい",C442&gt;=2026,C442&lt;=2027),IF(E442&lt;=0,0,IF(E442&lt;=30000,E442,IF(E442&lt;=60000,ROUNDUP(E442/2,0)+15000,IF(E442&lt;=120000,ROUNDUP(E442/4,0)+30000,60000)))),IF(E442&lt;=0,0,IF(E442&lt;=20000,E442,IF(E442&lt;=40000,ROUNDUP(E442/2,0)+10000,IF(E442&lt;=80000,ROUNDUP(E442/4,0)+20000,40000))))),IF(E442&lt;=0,IF(F442&lt;=0,0,IF(F442&lt;=25000,F442,IF(F442&lt;=50000,ROUNDUP(F442/2,0)+12500,IF(F442&lt;=100000,ROUNDUP(F442/4,0)+25000,50000)))),MAX(IF(F442&lt;=0,0,IF(F442&lt;=25000,F442,IF(F442&lt;=50000,ROUNDUP(F442/2,0)+12500,IF(F442&lt;=100000,ROUNDUP(F442/4,0)+25000,50000)))),MIN(IF(AND(D442="はい",C442&gt;=2026,C442&lt;=2027),IF(E442&lt;=0,0,IF(E442&lt;=30000,E442,IF(E442&lt;=60000,ROUNDUP(E442/2,0)+15000,IF(E442&lt;=120000,ROUNDUP(E442/4,0)+30000,60000)))),IF(E442&lt;=0,0,IF(E442&lt;=20000,E442,IF(E442&lt;=40000,ROUNDUP(E442/2,0)+10000,IF(E442&lt;=80000,ROUNDUP(E442/4,0)+20000,40000)))))+IF(F442&lt;=0,0,IF(F442&lt;=25000,F442,IF(F442&lt;=50000,ROUNDUP(F442/2,0)+12500,IF(F442&lt;=100000,ROUNDUP(F442/4,0)+25000,50000)))),IF(AND(D442="はい",C442&gt;=2026,C442&lt;=2027),60000,40000)))))</f>
        <v/>
      </c>
      <c r="P442" s="18">
        <f>IF(G442&lt;=0,0,IF(G442&lt;=20000,G442,IF(G442&lt;=40000,ROUNDUP(G442/2,0)+10000,IF(G442&lt;=80000,ROUNDUP(G442/4,0)+20000,40000))))</f>
        <v/>
      </c>
      <c r="Q442" s="18">
        <f>IF(I442&lt;=0,IF(H442&lt;=0,0,IF(H442&lt;=20000,H442,IF(H442&lt;=40000,ROUNDUP(H442/2,0)+10000,IF(H442&lt;=80000,ROUNDUP(H442/4,0)+20000,40000)))),IF(H442&lt;=0,IF(I442&lt;=0,0,IF(I442&lt;=25000,I442,IF(I442&lt;=50000,ROUNDUP(I442/2,0)+12500,IF(I442&lt;=100000,ROUNDUP(I442/4,0)+25000,50000)))),MAX(IF(I442&lt;=0,0,IF(I442&lt;=25000,I442,IF(I442&lt;=50000,ROUNDUP(I442/2,0)+12500,IF(I442&lt;=100000,ROUNDUP(I442/4,0)+25000,50000)))),MIN(IF(H442&lt;=0,0,IF(H442&lt;=20000,H442,IF(H442&lt;=40000,ROUNDUP(H442/2,0)+10000,IF(H442&lt;=80000,ROUNDUP(H442/4,0)+20000,40000))))+IF(I442&lt;=0,0,IF(I442&lt;=25000,I442,IF(I442&lt;=50000,ROUNDUP(I442/2,0)+12500,IF(I442&lt;=100000,ROUNDUP(I442/4,0)+25000,50000)))),40000))))</f>
        <v/>
      </c>
      <c r="R442" s="18">
        <f>MIN(120000,O442+P442+Q442)</f>
        <v/>
      </c>
      <c r="S442" s="18">
        <f>IF(F442&lt;=0,IF(E442&lt;=0,0,IF(E442&lt;=12000,E442,IF(E442&lt;=32000,ROUNDUP(E442/2,0)+6000,IF(E442&lt;=56000,ROUNDUP(E442/4,0)+14000,28000)))),IF(E442&lt;=0,IF(F442&lt;=0,0,IF(F442&lt;=15000,F442,IF(F442&lt;=40000,ROUNDUP(F442/2,0)+7500,IF(F442&lt;=70000,ROUNDUP(F442/4,0)+17500,35000)))),MAX(IF(F442&lt;=0,0,IF(F442&lt;=15000,F442,IF(F442&lt;=40000,ROUNDUP(F442/2,0)+7500,IF(F442&lt;=70000,ROUNDUP(F442/4,0)+17500,35000)))),MIN(IF(E442&lt;=0,0,IF(E442&lt;=12000,E442,IF(E442&lt;=32000,ROUNDUP(E442/2,0)+6000,IF(E442&lt;=56000,ROUNDUP(E442/4,0)+14000,28000))))+IF(F442&lt;=0,0,IF(F442&lt;=15000,F442,IF(F442&lt;=40000,ROUNDUP(F442/2,0)+7500,IF(F442&lt;=70000,ROUNDUP(F442/4,0)+17500,35000)))),28000))))</f>
        <v/>
      </c>
      <c r="T442" s="18">
        <f>IF(G442&lt;=0,0,IF(G442&lt;=12000,G442,IF(G442&lt;=32000,ROUNDUP(G442/2,0)+6000,IF(G442&lt;=56000,ROUNDUP(G442/4,0)+14000,28000))))</f>
        <v/>
      </c>
      <c r="U442" s="18">
        <f>IF(I442&lt;=0,IF(H442&lt;=0,0,IF(H442&lt;=12000,H442,IF(H442&lt;=32000,ROUNDUP(H442/2,0)+6000,IF(H442&lt;=56000,ROUNDUP(H442/4,0)+14000,28000)))),IF(H442&lt;=0,IF(I442&lt;=0,0,IF(I442&lt;=15000,I442,IF(I442&lt;=40000,ROUNDUP(I442/2,0)+7500,IF(I442&lt;=70000,ROUNDUP(I442/4,0)+17500,35000)))),MAX(IF(I442&lt;=0,0,IF(I442&lt;=15000,I442,IF(I442&lt;=40000,ROUNDUP(I442/2,0)+7500,IF(I442&lt;=70000,ROUNDUP(I442/4,0)+17500,35000)))),MIN(IF(H442&lt;=0,0,IF(H442&lt;=12000,H442,IF(H442&lt;=32000,ROUNDUP(H442/2,0)+6000,IF(H442&lt;=56000,ROUNDUP(H442/4,0)+14000,28000))))+IF(I442&lt;=0,0,IF(I442&lt;=15000,I442,IF(I442&lt;=40000,ROUNDUP(I442/2,0)+7500,IF(I442&lt;=70000,ROUNDUP(I442/4,0)+17500,35000)))),28000))))</f>
        <v/>
      </c>
      <c r="V442" s="18">
        <f>MIN(70000,S442+T442+U442)</f>
        <v/>
      </c>
      <c r="W442" s="18">
        <f>MAX(0,ROUNDDOWN(M442-J442-N442-K442-0,-3))</f>
        <v/>
      </c>
      <c r="X442" s="18">
        <f>MAX(0,ROUNDDOWN(M442-J442-N442-K442-R442,-3))</f>
        <v/>
      </c>
      <c r="Y442" s="18">
        <f>IF(W442&lt;=0,0,ROUNDDOWN((W442*LOOKUP(W442,{0,1950001,3300001,6950001,9000001,18000001,40000001},{0.05,0.1,0.2,0.23,0.33,0.4,0.45})-LOOKUP(W442,{0,1950001,3300001,6950001,9000001,18000001,40000001},{0,97500,427500,636000,1536000,2796000,4796000}))*1.021,-2))</f>
        <v/>
      </c>
      <c r="Z442" s="18">
        <f>IF(X442&lt;=0,0,ROUNDDOWN((X442*LOOKUP(X442,{0,1950001,3300001,6950001,9000001,18000001,40000001},{0.05,0.1,0.2,0.23,0.33,0.4,0.45})-LOOKUP(X442,{0,1950001,3300001,6950001,9000001,18000001,40000001},{0,97500,427500,636000,1536000,2796000,4796000}))*1.021,-2))</f>
        <v/>
      </c>
      <c r="AA442" s="18">
        <f>MAX(0,ROUNDDOWN(M442-J442-430000-L442-0,-3))</f>
        <v/>
      </c>
      <c r="AB442" s="18">
        <f>MAX(0,ROUNDDOWN(M442-J442-430000-L442-V442,-3))</f>
        <v/>
      </c>
      <c r="AC442" s="18">
        <f>IF(M442&lt;=450000,0,MAX(0,ROUNDDOWN(AA442*0.06-MIN(50000,AA442)*0.03,-2))+MAX(0,ROUNDDOWN(AA442*0.04-MIN(50000,AA442)*0.02,-2)))</f>
        <v/>
      </c>
      <c r="AD442" s="18">
        <f>IF(M442&lt;=450000,0,MAX(0,ROUNDDOWN(AB442*0.06-MIN(50000,AB442)*0.03,-2))+MAX(0,ROUNDDOWN(AB442*0.04-MIN(50000,AB442)*0.02,-2)))</f>
        <v/>
      </c>
      <c r="AE442" s="18">
        <f>Y442-Z442</f>
        <v/>
      </c>
      <c r="AF442" s="18">
        <f>AC442-AD442</f>
        <v/>
      </c>
      <c r="AG442" s="18">
        <f>AE442+AF442</f>
        <v/>
      </c>
      <c r="AH442" s="20">
        <f>IF(W442&lt;=0,0,LOOKUP(W442,{0,1950001,3300001,6950001,9000001,18000001,40000001},{0.05,0.1,0.2,0.23,0.33,0.4,0.45}))</f>
        <v/>
      </c>
    </row>
    <row r="443">
      <c r="A443" t="inlineStr">
        <is>
          <t>1万円刻み 特例あり一般12万円</t>
        </is>
      </c>
      <c r="B443" s="18">
        <f>'4_1万円刻み'!$A$121</f>
        <v/>
      </c>
      <c r="C443" s="19" t="n">
        <v>2026</v>
      </c>
      <c r="D443" t="inlineStr">
        <is>
          <t>はい</t>
        </is>
      </c>
      <c r="E443" s="18" t="n">
        <v>120000</v>
      </c>
      <c r="F443" s="18" t="n">
        <v>0</v>
      </c>
      <c r="G443" s="18" t="n">
        <v>0</v>
      </c>
      <c r="H443" s="18" t="n">
        <v>0</v>
      </c>
      <c r="I443" s="18" t="n">
        <v>0</v>
      </c>
      <c r="J443" s="18">
        <f>ROUND(MIN(B443/12,650000)*12*0.0915+MIN(B443/12,1390000)*12*(0.0504+0)+B443*0.005,0)</f>
        <v/>
      </c>
      <c r="K443" s="18" t="n">
        <v>0</v>
      </c>
      <c r="L443" s="18" t="n">
        <v>0</v>
      </c>
      <c r="M443" s="18">
        <f>ROUND(IF(C443&gt;=2026,IF(B443&lt;741000,0,IF(B443&lt;2191000,B443-740000,IF(B443&lt;2193000,1451000,IF(B443&lt;2196000,1453000,IF(B443&lt;2200000,1456000,IF(B443&lt;3600000,ROUNDDOWN(B443/4,-3)*2.8-80000,IF(B443&lt;6600000,ROUNDDOWN(B443/4,-3)*3.2-440000,IF(B443&lt;8500000,ROUNDDOWN(B443*0.9,0)-1100000,B443-1950000)))))))),IF(B443&lt;651000,0,IF(B443&lt;1900000,B443-650000,IF(B443&lt;3600000,ROUNDDOWN(B443/4,-3)*2.8-80000,IF(B443&lt;6600000,ROUNDDOWN(B443/4,-3)*3.2-440000,IF(B443&lt;8500000,ROUNDDOWN(B443*0.9,0)-1100000,B443-1950000)))))),0)</f>
        <v/>
      </c>
      <c r="N443" s="18">
        <f>IF(M443&gt;23500000,NA(),IF(C443&gt;=2026,IF(M443&lt;=4890000,1040000,IF(M443&lt;=6550000,670000,620000)),IF(M443&lt;=1320000,950000,IF(M443&lt;=3360000,880000,IF(M443&lt;=4890000,680000,IF(M443&lt;=6550000,630000,580000))))))</f>
        <v/>
      </c>
      <c r="O443" s="18">
        <f>IF(F443&lt;=0,IF(AND(D443="はい",C443&gt;=2026,C443&lt;=2027),IF(E443&lt;=0,0,IF(E443&lt;=30000,E443,IF(E443&lt;=60000,ROUNDUP(E443/2,0)+15000,IF(E443&lt;=120000,ROUNDUP(E443/4,0)+30000,60000)))),IF(E443&lt;=0,0,IF(E443&lt;=20000,E443,IF(E443&lt;=40000,ROUNDUP(E443/2,0)+10000,IF(E443&lt;=80000,ROUNDUP(E443/4,0)+20000,40000))))),IF(E443&lt;=0,IF(F443&lt;=0,0,IF(F443&lt;=25000,F443,IF(F443&lt;=50000,ROUNDUP(F443/2,0)+12500,IF(F443&lt;=100000,ROUNDUP(F443/4,0)+25000,50000)))),MAX(IF(F443&lt;=0,0,IF(F443&lt;=25000,F443,IF(F443&lt;=50000,ROUNDUP(F443/2,0)+12500,IF(F443&lt;=100000,ROUNDUP(F443/4,0)+25000,50000)))),MIN(IF(AND(D443="はい",C443&gt;=2026,C443&lt;=2027),IF(E443&lt;=0,0,IF(E443&lt;=30000,E443,IF(E443&lt;=60000,ROUNDUP(E443/2,0)+15000,IF(E443&lt;=120000,ROUNDUP(E443/4,0)+30000,60000)))),IF(E443&lt;=0,0,IF(E443&lt;=20000,E443,IF(E443&lt;=40000,ROUNDUP(E443/2,0)+10000,IF(E443&lt;=80000,ROUNDUP(E443/4,0)+20000,40000)))))+IF(F443&lt;=0,0,IF(F443&lt;=25000,F443,IF(F443&lt;=50000,ROUNDUP(F443/2,0)+12500,IF(F443&lt;=100000,ROUNDUP(F443/4,0)+25000,50000)))),IF(AND(D443="はい",C443&gt;=2026,C443&lt;=2027),60000,40000)))))</f>
        <v/>
      </c>
      <c r="P443" s="18">
        <f>IF(G443&lt;=0,0,IF(G443&lt;=20000,G443,IF(G443&lt;=40000,ROUNDUP(G443/2,0)+10000,IF(G443&lt;=80000,ROUNDUP(G443/4,0)+20000,40000))))</f>
        <v/>
      </c>
      <c r="Q443" s="18">
        <f>IF(I443&lt;=0,IF(H443&lt;=0,0,IF(H443&lt;=20000,H443,IF(H443&lt;=40000,ROUNDUP(H443/2,0)+10000,IF(H443&lt;=80000,ROUNDUP(H443/4,0)+20000,40000)))),IF(H443&lt;=0,IF(I443&lt;=0,0,IF(I443&lt;=25000,I443,IF(I443&lt;=50000,ROUNDUP(I443/2,0)+12500,IF(I443&lt;=100000,ROUNDUP(I443/4,0)+25000,50000)))),MAX(IF(I443&lt;=0,0,IF(I443&lt;=25000,I443,IF(I443&lt;=50000,ROUNDUP(I443/2,0)+12500,IF(I443&lt;=100000,ROUNDUP(I443/4,0)+25000,50000)))),MIN(IF(H443&lt;=0,0,IF(H443&lt;=20000,H443,IF(H443&lt;=40000,ROUNDUP(H443/2,0)+10000,IF(H443&lt;=80000,ROUNDUP(H443/4,0)+20000,40000))))+IF(I443&lt;=0,0,IF(I443&lt;=25000,I443,IF(I443&lt;=50000,ROUNDUP(I443/2,0)+12500,IF(I443&lt;=100000,ROUNDUP(I443/4,0)+25000,50000)))),40000))))</f>
        <v/>
      </c>
      <c r="R443" s="18">
        <f>MIN(120000,O443+P443+Q443)</f>
        <v/>
      </c>
      <c r="S443" s="18">
        <f>IF(F443&lt;=0,IF(E443&lt;=0,0,IF(E443&lt;=12000,E443,IF(E443&lt;=32000,ROUNDUP(E443/2,0)+6000,IF(E443&lt;=56000,ROUNDUP(E443/4,0)+14000,28000)))),IF(E443&lt;=0,IF(F443&lt;=0,0,IF(F443&lt;=15000,F443,IF(F443&lt;=40000,ROUNDUP(F443/2,0)+7500,IF(F443&lt;=70000,ROUNDUP(F443/4,0)+17500,35000)))),MAX(IF(F443&lt;=0,0,IF(F443&lt;=15000,F443,IF(F443&lt;=40000,ROUNDUP(F443/2,0)+7500,IF(F443&lt;=70000,ROUNDUP(F443/4,0)+17500,35000)))),MIN(IF(E443&lt;=0,0,IF(E443&lt;=12000,E443,IF(E443&lt;=32000,ROUNDUP(E443/2,0)+6000,IF(E443&lt;=56000,ROUNDUP(E443/4,0)+14000,28000))))+IF(F443&lt;=0,0,IF(F443&lt;=15000,F443,IF(F443&lt;=40000,ROUNDUP(F443/2,0)+7500,IF(F443&lt;=70000,ROUNDUP(F443/4,0)+17500,35000)))),28000))))</f>
        <v/>
      </c>
      <c r="T443" s="18">
        <f>IF(G443&lt;=0,0,IF(G443&lt;=12000,G443,IF(G443&lt;=32000,ROUNDUP(G443/2,0)+6000,IF(G443&lt;=56000,ROUNDUP(G443/4,0)+14000,28000))))</f>
        <v/>
      </c>
      <c r="U443" s="18">
        <f>IF(I443&lt;=0,IF(H443&lt;=0,0,IF(H443&lt;=12000,H443,IF(H443&lt;=32000,ROUNDUP(H443/2,0)+6000,IF(H443&lt;=56000,ROUNDUP(H443/4,0)+14000,28000)))),IF(H443&lt;=0,IF(I443&lt;=0,0,IF(I443&lt;=15000,I443,IF(I443&lt;=40000,ROUNDUP(I443/2,0)+7500,IF(I443&lt;=70000,ROUNDUP(I443/4,0)+17500,35000)))),MAX(IF(I443&lt;=0,0,IF(I443&lt;=15000,I443,IF(I443&lt;=40000,ROUNDUP(I443/2,0)+7500,IF(I443&lt;=70000,ROUNDUP(I443/4,0)+17500,35000)))),MIN(IF(H443&lt;=0,0,IF(H443&lt;=12000,H443,IF(H443&lt;=32000,ROUNDUP(H443/2,0)+6000,IF(H443&lt;=56000,ROUNDUP(H443/4,0)+14000,28000))))+IF(I443&lt;=0,0,IF(I443&lt;=15000,I443,IF(I443&lt;=40000,ROUNDUP(I443/2,0)+7500,IF(I443&lt;=70000,ROUNDUP(I443/4,0)+17500,35000)))),28000))))</f>
        <v/>
      </c>
      <c r="V443" s="18">
        <f>MIN(70000,S443+T443+U443)</f>
        <v/>
      </c>
      <c r="W443" s="18">
        <f>MAX(0,ROUNDDOWN(M443-J443-N443-K443-0,-3))</f>
        <v/>
      </c>
      <c r="X443" s="18">
        <f>MAX(0,ROUNDDOWN(M443-J443-N443-K443-R443,-3))</f>
        <v/>
      </c>
      <c r="Y443" s="18">
        <f>IF(W443&lt;=0,0,ROUNDDOWN((W443*LOOKUP(W443,{0,1950001,3300001,6950001,9000001,18000001,40000001},{0.05,0.1,0.2,0.23,0.33,0.4,0.45})-LOOKUP(W443,{0,1950001,3300001,6950001,9000001,18000001,40000001},{0,97500,427500,636000,1536000,2796000,4796000}))*1.021,-2))</f>
        <v/>
      </c>
      <c r="Z443" s="18">
        <f>IF(X443&lt;=0,0,ROUNDDOWN((X443*LOOKUP(X443,{0,1950001,3300001,6950001,9000001,18000001,40000001},{0.05,0.1,0.2,0.23,0.33,0.4,0.45})-LOOKUP(X443,{0,1950001,3300001,6950001,9000001,18000001,40000001},{0,97500,427500,636000,1536000,2796000,4796000}))*1.021,-2))</f>
        <v/>
      </c>
      <c r="AA443" s="18">
        <f>MAX(0,ROUNDDOWN(M443-J443-430000-L443-0,-3))</f>
        <v/>
      </c>
      <c r="AB443" s="18">
        <f>MAX(0,ROUNDDOWN(M443-J443-430000-L443-V443,-3))</f>
        <v/>
      </c>
      <c r="AC443" s="18">
        <f>IF(M443&lt;=450000,0,MAX(0,ROUNDDOWN(AA443*0.06-MIN(50000,AA443)*0.03,-2))+MAX(0,ROUNDDOWN(AA443*0.04-MIN(50000,AA443)*0.02,-2)))</f>
        <v/>
      </c>
      <c r="AD443" s="18">
        <f>IF(M443&lt;=450000,0,MAX(0,ROUNDDOWN(AB443*0.06-MIN(50000,AB443)*0.03,-2))+MAX(0,ROUNDDOWN(AB443*0.04-MIN(50000,AB443)*0.02,-2)))</f>
        <v/>
      </c>
      <c r="AE443" s="18">
        <f>Y443-Z443</f>
        <v/>
      </c>
      <c r="AF443" s="18">
        <f>AC443-AD443</f>
        <v/>
      </c>
      <c r="AG443" s="18">
        <f>AE443+AF443</f>
        <v/>
      </c>
      <c r="AH443" s="20">
        <f>IF(W443&lt;=0,0,LOOKUP(W443,{0,1950001,3300001,6950001,9000001,18000001,40000001},{0.05,0.1,0.2,0.23,0.33,0.4,0.45}))</f>
        <v/>
      </c>
    </row>
    <row r="444">
      <c r="A444" t="inlineStr">
        <is>
          <t>1万円刻み 3区分8万円ずつ</t>
        </is>
      </c>
      <c r="B444" s="18">
        <f>'4_1万円刻み'!$A$122</f>
        <v/>
      </c>
      <c r="C444" s="19" t="n">
        <v>2026</v>
      </c>
      <c r="D444" t="inlineStr">
        <is>
          <t>いいえ</t>
        </is>
      </c>
      <c r="E444" s="18" t="n">
        <v>80000</v>
      </c>
      <c r="F444" s="18" t="n">
        <v>0</v>
      </c>
      <c r="G444" s="18" t="n">
        <v>80000</v>
      </c>
      <c r="H444" s="18" t="n">
        <v>80000</v>
      </c>
      <c r="I444" s="18" t="n">
        <v>0</v>
      </c>
      <c r="J444" s="18">
        <f>ROUND(MIN(B444/12,650000)*12*0.0915+MIN(B444/12,1390000)*12*(0.0504+0)+B444*0.005,0)</f>
        <v/>
      </c>
      <c r="K444" s="18" t="n">
        <v>0</v>
      </c>
      <c r="L444" s="18" t="n">
        <v>0</v>
      </c>
      <c r="M444" s="18">
        <f>ROUND(IF(C444&gt;=2026,IF(B444&lt;741000,0,IF(B444&lt;2191000,B444-740000,IF(B444&lt;2193000,1451000,IF(B444&lt;2196000,1453000,IF(B444&lt;2200000,1456000,IF(B444&lt;3600000,ROUNDDOWN(B444/4,-3)*2.8-80000,IF(B444&lt;6600000,ROUNDDOWN(B444/4,-3)*3.2-440000,IF(B444&lt;8500000,ROUNDDOWN(B444*0.9,0)-1100000,B444-1950000)))))))),IF(B444&lt;651000,0,IF(B444&lt;1900000,B444-650000,IF(B444&lt;3600000,ROUNDDOWN(B444/4,-3)*2.8-80000,IF(B444&lt;6600000,ROUNDDOWN(B444/4,-3)*3.2-440000,IF(B444&lt;8500000,ROUNDDOWN(B444*0.9,0)-1100000,B444-1950000)))))),0)</f>
        <v/>
      </c>
      <c r="N444" s="18">
        <f>IF(M444&gt;23500000,NA(),IF(C444&gt;=2026,IF(M444&lt;=4890000,1040000,IF(M444&lt;=6550000,670000,620000)),IF(M444&lt;=1320000,950000,IF(M444&lt;=3360000,880000,IF(M444&lt;=4890000,680000,IF(M444&lt;=6550000,630000,580000))))))</f>
        <v/>
      </c>
      <c r="O444" s="18">
        <f>IF(F444&lt;=0,IF(AND(D444="はい",C444&gt;=2026,C444&lt;=2027),IF(E444&lt;=0,0,IF(E444&lt;=30000,E444,IF(E444&lt;=60000,ROUNDUP(E444/2,0)+15000,IF(E444&lt;=120000,ROUNDUP(E444/4,0)+30000,60000)))),IF(E444&lt;=0,0,IF(E444&lt;=20000,E444,IF(E444&lt;=40000,ROUNDUP(E444/2,0)+10000,IF(E444&lt;=80000,ROUNDUP(E444/4,0)+20000,40000))))),IF(E444&lt;=0,IF(F444&lt;=0,0,IF(F444&lt;=25000,F444,IF(F444&lt;=50000,ROUNDUP(F444/2,0)+12500,IF(F444&lt;=100000,ROUNDUP(F444/4,0)+25000,50000)))),MAX(IF(F444&lt;=0,0,IF(F444&lt;=25000,F444,IF(F444&lt;=50000,ROUNDUP(F444/2,0)+12500,IF(F444&lt;=100000,ROUNDUP(F444/4,0)+25000,50000)))),MIN(IF(AND(D444="はい",C444&gt;=2026,C444&lt;=2027),IF(E444&lt;=0,0,IF(E444&lt;=30000,E444,IF(E444&lt;=60000,ROUNDUP(E444/2,0)+15000,IF(E444&lt;=120000,ROUNDUP(E444/4,0)+30000,60000)))),IF(E444&lt;=0,0,IF(E444&lt;=20000,E444,IF(E444&lt;=40000,ROUNDUP(E444/2,0)+10000,IF(E444&lt;=80000,ROUNDUP(E444/4,0)+20000,40000)))))+IF(F444&lt;=0,0,IF(F444&lt;=25000,F444,IF(F444&lt;=50000,ROUNDUP(F444/2,0)+12500,IF(F444&lt;=100000,ROUNDUP(F444/4,0)+25000,50000)))),IF(AND(D444="はい",C444&gt;=2026,C444&lt;=2027),60000,40000)))))</f>
        <v/>
      </c>
      <c r="P444" s="18">
        <f>IF(G444&lt;=0,0,IF(G444&lt;=20000,G444,IF(G444&lt;=40000,ROUNDUP(G444/2,0)+10000,IF(G444&lt;=80000,ROUNDUP(G444/4,0)+20000,40000))))</f>
        <v/>
      </c>
      <c r="Q444" s="18">
        <f>IF(I444&lt;=0,IF(H444&lt;=0,0,IF(H444&lt;=20000,H444,IF(H444&lt;=40000,ROUNDUP(H444/2,0)+10000,IF(H444&lt;=80000,ROUNDUP(H444/4,0)+20000,40000)))),IF(H444&lt;=0,IF(I444&lt;=0,0,IF(I444&lt;=25000,I444,IF(I444&lt;=50000,ROUNDUP(I444/2,0)+12500,IF(I444&lt;=100000,ROUNDUP(I444/4,0)+25000,50000)))),MAX(IF(I444&lt;=0,0,IF(I444&lt;=25000,I444,IF(I444&lt;=50000,ROUNDUP(I444/2,0)+12500,IF(I444&lt;=100000,ROUNDUP(I444/4,0)+25000,50000)))),MIN(IF(H444&lt;=0,0,IF(H444&lt;=20000,H444,IF(H444&lt;=40000,ROUNDUP(H444/2,0)+10000,IF(H444&lt;=80000,ROUNDUP(H444/4,0)+20000,40000))))+IF(I444&lt;=0,0,IF(I444&lt;=25000,I444,IF(I444&lt;=50000,ROUNDUP(I444/2,0)+12500,IF(I444&lt;=100000,ROUNDUP(I444/4,0)+25000,50000)))),40000))))</f>
        <v/>
      </c>
      <c r="R444" s="18">
        <f>MIN(120000,O444+P444+Q444)</f>
        <v/>
      </c>
      <c r="S444" s="18">
        <f>IF(F444&lt;=0,IF(E444&lt;=0,0,IF(E444&lt;=12000,E444,IF(E444&lt;=32000,ROUNDUP(E444/2,0)+6000,IF(E444&lt;=56000,ROUNDUP(E444/4,0)+14000,28000)))),IF(E444&lt;=0,IF(F444&lt;=0,0,IF(F444&lt;=15000,F444,IF(F444&lt;=40000,ROUNDUP(F444/2,0)+7500,IF(F444&lt;=70000,ROUNDUP(F444/4,0)+17500,35000)))),MAX(IF(F444&lt;=0,0,IF(F444&lt;=15000,F444,IF(F444&lt;=40000,ROUNDUP(F444/2,0)+7500,IF(F444&lt;=70000,ROUNDUP(F444/4,0)+17500,35000)))),MIN(IF(E444&lt;=0,0,IF(E444&lt;=12000,E444,IF(E444&lt;=32000,ROUNDUP(E444/2,0)+6000,IF(E444&lt;=56000,ROUNDUP(E444/4,0)+14000,28000))))+IF(F444&lt;=0,0,IF(F444&lt;=15000,F444,IF(F444&lt;=40000,ROUNDUP(F444/2,0)+7500,IF(F444&lt;=70000,ROUNDUP(F444/4,0)+17500,35000)))),28000))))</f>
        <v/>
      </c>
      <c r="T444" s="18">
        <f>IF(G444&lt;=0,0,IF(G444&lt;=12000,G444,IF(G444&lt;=32000,ROUNDUP(G444/2,0)+6000,IF(G444&lt;=56000,ROUNDUP(G444/4,0)+14000,28000))))</f>
        <v/>
      </c>
      <c r="U444" s="18">
        <f>IF(I444&lt;=0,IF(H444&lt;=0,0,IF(H444&lt;=12000,H444,IF(H444&lt;=32000,ROUNDUP(H444/2,0)+6000,IF(H444&lt;=56000,ROUNDUP(H444/4,0)+14000,28000)))),IF(H444&lt;=0,IF(I444&lt;=0,0,IF(I444&lt;=15000,I444,IF(I444&lt;=40000,ROUNDUP(I444/2,0)+7500,IF(I444&lt;=70000,ROUNDUP(I444/4,0)+17500,35000)))),MAX(IF(I444&lt;=0,0,IF(I444&lt;=15000,I444,IF(I444&lt;=40000,ROUNDUP(I444/2,0)+7500,IF(I444&lt;=70000,ROUNDUP(I444/4,0)+17500,35000)))),MIN(IF(H444&lt;=0,0,IF(H444&lt;=12000,H444,IF(H444&lt;=32000,ROUNDUP(H444/2,0)+6000,IF(H444&lt;=56000,ROUNDUP(H444/4,0)+14000,28000))))+IF(I444&lt;=0,0,IF(I444&lt;=15000,I444,IF(I444&lt;=40000,ROUNDUP(I444/2,0)+7500,IF(I444&lt;=70000,ROUNDUP(I444/4,0)+17500,35000)))),28000))))</f>
        <v/>
      </c>
      <c r="V444" s="18">
        <f>MIN(70000,S444+T444+U444)</f>
        <v/>
      </c>
      <c r="W444" s="18">
        <f>MAX(0,ROUNDDOWN(M444-J444-N444-K444-0,-3))</f>
        <v/>
      </c>
      <c r="X444" s="18">
        <f>MAX(0,ROUNDDOWN(M444-J444-N444-K444-R444,-3))</f>
        <v/>
      </c>
      <c r="Y444" s="18">
        <f>IF(W444&lt;=0,0,ROUNDDOWN((W444*LOOKUP(W444,{0,1950001,3300001,6950001,9000001,18000001,40000001},{0.05,0.1,0.2,0.23,0.33,0.4,0.45})-LOOKUP(W444,{0,1950001,3300001,6950001,9000001,18000001,40000001},{0,97500,427500,636000,1536000,2796000,4796000}))*1.021,-2))</f>
        <v/>
      </c>
      <c r="Z444" s="18">
        <f>IF(X444&lt;=0,0,ROUNDDOWN((X444*LOOKUP(X444,{0,1950001,3300001,6950001,9000001,18000001,40000001},{0.05,0.1,0.2,0.23,0.33,0.4,0.45})-LOOKUP(X444,{0,1950001,3300001,6950001,9000001,18000001,40000001},{0,97500,427500,636000,1536000,2796000,4796000}))*1.021,-2))</f>
        <v/>
      </c>
      <c r="AA444" s="18">
        <f>MAX(0,ROUNDDOWN(M444-J444-430000-L444-0,-3))</f>
        <v/>
      </c>
      <c r="AB444" s="18">
        <f>MAX(0,ROUNDDOWN(M444-J444-430000-L444-V444,-3))</f>
        <v/>
      </c>
      <c r="AC444" s="18">
        <f>IF(M444&lt;=450000,0,MAX(0,ROUNDDOWN(AA444*0.06-MIN(50000,AA444)*0.03,-2))+MAX(0,ROUNDDOWN(AA444*0.04-MIN(50000,AA444)*0.02,-2)))</f>
        <v/>
      </c>
      <c r="AD444" s="18">
        <f>IF(M444&lt;=450000,0,MAX(0,ROUNDDOWN(AB444*0.06-MIN(50000,AB444)*0.03,-2))+MAX(0,ROUNDDOWN(AB444*0.04-MIN(50000,AB444)*0.02,-2)))</f>
        <v/>
      </c>
      <c r="AE444" s="18">
        <f>Y444-Z444</f>
        <v/>
      </c>
      <c r="AF444" s="18">
        <f>AC444-AD444</f>
        <v/>
      </c>
      <c r="AG444" s="18">
        <f>AE444+AF444</f>
        <v/>
      </c>
      <c r="AH444" s="20">
        <f>IF(W444&lt;=0,0,LOOKUP(W444,{0,1950001,3300001,6950001,9000001,18000001,40000001},{0.05,0.1,0.2,0.23,0.33,0.4,0.45}))</f>
        <v/>
      </c>
    </row>
    <row r="445">
      <c r="A445" t="inlineStr">
        <is>
          <t>1万円刻み 一般8万円</t>
        </is>
      </c>
      <c r="B445" s="18">
        <f>'4_1万円刻み'!$A$122</f>
        <v/>
      </c>
      <c r="C445" s="19" t="n">
        <v>2026</v>
      </c>
      <c r="D445" t="inlineStr">
        <is>
          <t>いいえ</t>
        </is>
      </c>
      <c r="E445" s="18" t="n">
        <v>80000</v>
      </c>
      <c r="F445" s="18" t="n">
        <v>0</v>
      </c>
      <c r="G445" s="18" t="n">
        <v>0</v>
      </c>
      <c r="H445" s="18" t="n">
        <v>0</v>
      </c>
      <c r="I445" s="18" t="n">
        <v>0</v>
      </c>
      <c r="J445" s="18">
        <f>ROUND(MIN(B445/12,650000)*12*0.0915+MIN(B445/12,1390000)*12*(0.0504+0)+B445*0.005,0)</f>
        <v/>
      </c>
      <c r="K445" s="18" t="n">
        <v>0</v>
      </c>
      <c r="L445" s="18" t="n">
        <v>0</v>
      </c>
      <c r="M445" s="18">
        <f>ROUND(IF(C445&gt;=2026,IF(B445&lt;741000,0,IF(B445&lt;2191000,B445-740000,IF(B445&lt;2193000,1451000,IF(B445&lt;2196000,1453000,IF(B445&lt;2200000,1456000,IF(B445&lt;3600000,ROUNDDOWN(B445/4,-3)*2.8-80000,IF(B445&lt;6600000,ROUNDDOWN(B445/4,-3)*3.2-440000,IF(B445&lt;8500000,ROUNDDOWN(B445*0.9,0)-1100000,B445-1950000)))))))),IF(B445&lt;651000,0,IF(B445&lt;1900000,B445-650000,IF(B445&lt;3600000,ROUNDDOWN(B445/4,-3)*2.8-80000,IF(B445&lt;6600000,ROUNDDOWN(B445/4,-3)*3.2-440000,IF(B445&lt;8500000,ROUNDDOWN(B445*0.9,0)-1100000,B445-1950000)))))),0)</f>
        <v/>
      </c>
      <c r="N445" s="18">
        <f>IF(M445&gt;23500000,NA(),IF(C445&gt;=2026,IF(M445&lt;=4890000,1040000,IF(M445&lt;=6550000,670000,620000)),IF(M445&lt;=1320000,950000,IF(M445&lt;=3360000,880000,IF(M445&lt;=4890000,680000,IF(M445&lt;=6550000,630000,580000))))))</f>
        <v/>
      </c>
      <c r="O445" s="18">
        <f>IF(F445&lt;=0,IF(AND(D445="はい",C445&gt;=2026,C445&lt;=2027),IF(E445&lt;=0,0,IF(E445&lt;=30000,E445,IF(E445&lt;=60000,ROUNDUP(E445/2,0)+15000,IF(E445&lt;=120000,ROUNDUP(E445/4,0)+30000,60000)))),IF(E445&lt;=0,0,IF(E445&lt;=20000,E445,IF(E445&lt;=40000,ROUNDUP(E445/2,0)+10000,IF(E445&lt;=80000,ROUNDUP(E445/4,0)+20000,40000))))),IF(E445&lt;=0,IF(F445&lt;=0,0,IF(F445&lt;=25000,F445,IF(F445&lt;=50000,ROUNDUP(F445/2,0)+12500,IF(F445&lt;=100000,ROUNDUP(F445/4,0)+25000,50000)))),MAX(IF(F445&lt;=0,0,IF(F445&lt;=25000,F445,IF(F445&lt;=50000,ROUNDUP(F445/2,0)+12500,IF(F445&lt;=100000,ROUNDUP(F445/4,0)+25000,50000)))),MIN(IF(AND(D445="はい",C445&gt;=2026,C445&lt;=2027),IF(E445&lt;=0,0,IF(E445&lt;=30000,E445,IF(E445&lt;=60000,ROUNDUP(E445/2,0)+15000,IF(E445&lt;=120000,ROUNDUP(E445/4,0)+30000,60000)))),IF(E445&lt;=0,0,IF(E445&lt;=20000,E445,IF(E445&lt;=40000,ROUNDUP(E445/2,0)+10000,IF(E445&lt;=80000,ROUNDUP(E445/4,0)+20000,40000)))))+IF(F445&lt;=0,0,IF(F445&lt;=25000,F445,IF(F445&lt;=50000,ROUNDUP(F445/2,0)+12500,IF(F445&lt;=100000,ROUNDUP(F445/4,0)+25000,50000)))),IF(AND(D445="はい",C445&gt;=2026,C445&lt;=2027),60000,40000)))))</f>
        <v/>
      </c>
      <c r="P445" s="18">
        <f>IF(G445&lt;=0,0,IF(G445&lt;=20000,G445,IF(G445&lt;=40000,ROUNDUP(G445/2,0)+10000,IF(G445&lt;=80000,ROUNDUP(G445/4,0)+20000,40000))))</f>
        <v/>
      </c>
      <c r="Q445" s="18">
        <f>IF(I445&lt;=0,IF(H445&lt;=0,0,IF(H445&lt;=20000,H445,IF(H445&lt;=40000,ROUNDUP(H445/2,0)+10000,IF(H445&lt;=80000,ROUNDUP(H445/4,0)+20000,40000)))),IF(H445&lt;=0,IF(I445&lt;=0,0,IF(I445&lt;=25000,I445,IF(I445&lt;=50000,ROUNDUP(I445/2,0)+12500,IF(I445&lt;=100000,ROUNDUP(I445/4,0)+25000,50000)))),MAX(IF(I445&lt;=0,0,IF(I445&lt;=25000,I445,IF(I445&lt;=50000,ROUNDUP(I445/2,0)+12500,IF(I445&lt;=100000,ROUNDUP(I445/4,0)+25000,50000)))),MIN(IF(H445&lt;=0,0,IF(H445&lt;=20000,H445,IF(H445&lt;=40000,ROUNDUP(H445/2,0)+10000,IF(H445&lt;=80000,ROUNDUP(H445/4,0)+20000,40000))))+IF(I445&lt;=0,0,IF(I445&lt;=25000,I445,IF(I445&lt;=50000,ROUNDUP(I445/2,0)+12500,IF(I445&lt;=100000,ROUNDUP(I445/4,0)+25000,50000)))),40000))))</f>
        <v/>
      </c>
      <c r="R445" s="18">
        <f>MIN(120000,O445+P445+Q445)</f>
        <v/>
      </c>
      <c r="S445" s="18">
        <f>IF(F445&lt;=0,IF(E445&lt;=0,0,IF(E445&lt;=12000,E445,IF(E445&lt;=32000,ROUNDUP(E445/2,0)+6000,IF(E445&lt;=56000,ROUNDUP(E445/4,0)+14000,28000)))),IF(E445&lt;=0,IF(F445&lt;=0,0,IF(F445&lt;=15000,F445,IF(F445&lt;=40000,ROUNDUP(F445/2,0)+7500,IF(F445&lt;=70000,ROUNDUP(F445/4,0)+17500,35000)))),MAX(IF(F445&lt;=0,0,IF(F445&lt;=15000,F445,IF(F445&lt;=40000,ROUNDUP(F445/2,0)+7500,IF(F445&lt;=70000,ROUNDUP(F445/4,0)+17500,35000)))),MIN(IF(E445&lt;=0,0,IF(E445&lt;=12000,E445,IF(E445&lt;=32000,ROUNDUP(E445/2,0)+6000,IF(E445&lt;=56000,ROUNDUP(E445/4,0)+14000,28000))))+IF(F445&lt;=0,0,IF(F445&lt;=15000,F445,IF(F445&lt;=40000,ROUNDUP(F445/2,0)+7500,IF(F445&lt;=70000,ROUNDUP(F445/4,0)+17500,35000)))),28000))))</f>
        <v/>
      </c>
      <c r="T445" s="18">
        <f>IF(G445&lt;=0,0,IF(G445&lt;=12000,G445,IF(G445&lt;=32000,ROUNDUP(G445/2,0)+6000,IF(G445&lt;=56000,ROUNDUP(G445/4,0)+14000,28000))))</f>
        <v/>
      </c>
      <c r="U445" s="18">
        <f>IF(I445&lt;=0,IF(H445&lt;=0,0,IF(H445&lt;=12000,H445,IF(H445&lt;=32000,ROUNDUP(H445/2,0)+6000,IF(H445&lt;=56000,ROUNDUP(H445/4,0)+14000,28000)))),IF(H445&lt;=0,IF(I445&lt;=0,0,IF(I445&lt;=15000,I445,IF(I445&lt;=40000,ROUNDUP(I445/2,0)+7500,IF(I445&lt;=70000,ROUNDUP(I445/4,0)+17500,35000)))),MAX(IF(I445&lt;=0,0,IF(I445&lt;=15000,I445,IF(I445&lt;=40000,ROUNDUP(I445/2,0)+7500,IF(I445&lt;=70000,ROUNDUP(I445/4,0)+17500,35000)))),MIN(IF(H445&lt;=0,0,IF(H445&lt;=12000,H445,IF(H445&lt;=32000,ROUNDUP(H445/2,0)+6000,IF(H445&lt;=56000,ROUNDUP(H445/4,0)+14000,28000))))+IF(I445&lt;=0,0,IF(I445&lt;=15000,I445,IF(I445&lt;=40000,ROUNDUP(I445/2,0)+7500,IF(I445&lt;=70000,ROUNDUP(I445/4,0)+17500,35000)))),28000))))</f>
        <v/>
      </c>
      <c r="V445" s="18">
        <f>MIN(70000,S445+T445+U445)</f>
        <v/>
      </c>
      <c r="W445" s="18">
        <f>MAX(0,ROUNDDOWN(M445-J445-N445-K445-0,-3))</f>
        <v/>
      </c>
      <c r="X445" s="18">
        <f>MAX(0,ROUNDDOWN(M445-J445-N445-K445-R445,-3))</f>
        <v/>
      </c>
      <c r="Y445" s="18">
        <f>IF(W445&lt;=0,0,ROUNDDOWN((W445*LOOKUP(W445,{0,1950001,3300001,6950001,9000001,18000001,40000001},{0.05,0.1,0.2,0.23,0.33,0.4,0.45})-LOOKUP(W445,{0,1950001,3300001,6950001,9000001,18000001,40000001},{0,97500,427500,636000,1536000,2796000,4796000}))*1.021,-2))</f>
        <v/>
      </c>
      <c r="Z445" s="18">
        <f>IF(X445&lt;=0,0,ROUNDDOWN((X445*LOOKUP(X445,{0,1950001,3300001,6950001,9000001,18000001,40000001},{0.05,0.1,0.2,0.23,0.33,0.4,0.45})-LOOKUP(X445,{0,1950001,3300001,6950001,9000001,18000001,40000001},{0,97500,427500,636000,1536000,2796000,4796000}))*1.021,-2))</f>
        <v/>
      </c>
      <c r="AA445" s="18">
        <f>MAX(0,ROUNDDOWN(M445-J445-430000-L445-0,-3))</f>
        <v/>
      </c>
      <c r="AB445" s="18">
        <f>MAX(0,ROUNDDOWN(M445-J445-430000-L445-V445,-3))</f>
        <v/>
      </c>
      <c r="AC445" s="18">
        <f>IF(M445&lt;=450000,0,MAX(0,ROUNDDOWN(AA445*0.06-MIN(50000,AA445)*0.03,-2))+MAX(0,ROUNDDOWN(AA445*0.04-MIN(50000,AA445)*0.02,-2)))</f>
        <v/>
      </c>
      <c r="AD445" s="18">
        <f>IF(M445&lt;=450000,0,MAX(0,ROUNDDOWN(AB445*0.06-MIN(50000,AB445)*0.03,-2))+MAX(0,ROUNDDOWN(AB445*0.04-MIN(50000,AB445)*0.02,-2)))</f>
        <v/>
      </c>
      <c r="AE445" s="18">
        <f>Y445-Z445</f>
        <v/>
      </c>
      <c r="AF445" s="18">
        <f>AC445-AD445</f>
        <v/>
      </c>
      <c r="AG445" s="18">
        <f>AE445+AF445</f>
        <v/>
      </c>
      <c r="AH445" s="20">
        <f>IF(W445&lt;=0,0,LOOKUP(W445,{0,1950001,3300001,6950001,9000001,18000001,40000001},{0.05,0.1,0.2,0.23,0.33,0.4,0.45}))</f>
        <v/>
      </c>
    </row>
    <row r="446">
      <c r="A446" t="inlineStr">
        <is>
          <t>1万円刻み 特例あり一般12万円</t>
        </is>
      </c>
      <c r="B446" s="18">
        <f>'4_1万円刻み'!$A$122</f>
        <v/>
      </c>
      <c r="C446" s="19" t="n">
        <v>2026</v>
      </c>
      <c r="D446" t="inlineStr">
        <is>
          <t>はい</t>
        </is>
      </c>
      <c r="E446" s="18" t="n">
        <v>120000</v>
      </c>
      <c r="F446" s="18" t="n">
        <v>0</v>
      </c>
      <c r="G446" s="18" t="n">
        <v>0</v>
      </c>
      <c r="H446" s="18" t="n">
        <v>0</v>
      </c>
      <c r="I446" s="18" t="n">
        <v>0</v>
      </c>
      <c r="J446" s="18">
        <f>ROUND(MIN(B446/12,650000)*12*0.0915+MIN(B446/12,1390000)*12*(0.0504+0)+B446*0.005,0)</f>
        <v/>
      </c>
      <c r="K446" s="18" t="n">
        <v>0</v>
      </c>
      <c r="L446" s="18" t="n">
        <v>0</v>
      </c>
      <c r="M446" s="18">
        <f>ROUND(IF(C446&gt;=2026,IF(B446&lt;741000,0,IF(B446&lt;2191000,B446-740000,IF(B446&lt;2193000,1451000,IF(B446&lt;2196000,1453000,IF(B446&lt;2200000,1456000,IF(B446&lt;3600000,ROUNDDOWN(B446/4,-3)*2.8-80000,IF(B446&lt;6600000,ROUNDDOWN(B446/4,-3)*3.2-440000,IF(B446&lt;8500000,ROUNDDOWN(B446*0.9,0)-1100000,B446-1950000)))))))),IF(B446&lt;651000,0,IF(B446&lt;1900000,B446-650000,IF(B446&lt;3600000,ROUNDDOWN(B446/4,-3)*2.8-80000,IF(B446&lt;6600000,ROUNDDOWN(B446/4,-3)*3.2-440000,IF(B446&lt;8500000,ROUNDDOWN(B446*0.9,0)-1100000,B446-1950000)))))),0)</f>
        <v/>
      </c>
      <c r="N446" s="18">
        <f>IF(M446&gt;23500000,NA(),IF(C446&gt;=2026,IF(M446&lt;=4890000,1040000,IF(M446&lt;=6550000,670000,620000)),IF(M446&lt;=1320000,950000,IF(M446&lt;=3360000,880000,IF(M446&lt;=4890000,680000,IF(M446&lt;=6550000,630000,580000))))))</f>
        <v/>
      </c>
      <c r="O446" s="18">
        <f>IF(F446&lt;=0,IF(AND(D446="はい",C446&gt;=2026,C446&lt;=2027),IF(E446&lt;=0,0,IF(E446&lt;=30000,E446,IF(E446&lt;=60000,ROUNDUP(E446/2,0)+15000,IF(E446&lt;=120000,ROUNDUP(E446/4,0)+30000,60000)))),IF(E446&lt;=0,0,IF(E446&lt;=20000,E446,IF(E446&lt;=40000,ROUNDUP(E446/2,0)+10000,IF(E446&lt;=80000,ROUNDUP(E446/4,0)+20000,40000))))),IF(E446&lt;=0,IF(F446&lt;=0,0,IF(F446&lt;=25000,F446,IF(F446&lt;=50000,ROUNDUP(F446/2,0)+12500,IF(F446&lt;=100000,ROUNDUP(F446/4,0)+25000,50000)))),MAX(IF(F446&lt;=0,0,IF(F446&lt;=25000,F446,IF(F446&lt;=50000,ROUNDUP(F446/2,0)+12500,IF(F446&lt;=100000,ROUNDUP(F446/4,0)+25000,50000)))),MIN(IF(AND(D446="はい",C446&gt;=2026,C446&lt;=2027),IF(E446&lt;=0,0,IF(E446&lt;=30000,E446,IF(E446&lt;=60000,ROUNDUP(E446/2,0)+15000,IF(E446&lt;=120000,ROUNDUP(E446/4,0)+30000,60000)))),IF(E446&lt;=0,0,IF(E446&lt;=20000,E446,IF(E446&lt;=40000,ROUNDUP(E446/2,0)+10000,IF(E446&lt;=80000,ROUNDUP(E446/4,0)+20000,40000)))))+IF(F446&lt;=0,0,IF(F446&lt;=25000,F446,IF(F446&lt;=50000,ROUNDUP(F446/2,0)+12500,IF(F446&lt;=100000,ROUNDUP(F446/4,0)+25000,50000)))),IF(AND(D446="はい",C446&gt;=2026,C446&lt;=2027),60000,40000)))))</f>
        <v/>
      </c>
      <c r="P446" s="18">
        <f>IF(G446&lt;=0,0,IF(G446&lt;=20000,G446,IF(G446&lt;=40000,ROUNDUP(G446/2,0)+10000,IF(G446&lt;=80000,ROUNDUP(G446/4,0)+20000,40000))))</f>
        <v/>
      </c>
      <c r="Q446" s="18">
        <f>IF(I446&lt;=0,IF(H446&lt;=0,0,IF(H446&lt;=20000,H446,IF(H446&lt;=40000,ROUNDUP(H446/2,0)+10000,IF(H446&lt;=80000,ROUNDUP(H446/4,0)+20000,40000)))),IF(H446&lt;=0,IF(I446&lt;=0,0,IF(I446&lt;=25000,I446,IF(I446&lt;=50000,ROUNDUP(I446/2,0)+12500,IF(I446&lt;=100000,ROUNDUP(I446/4,0)+25000,50000)))),MAX(IF(I446&lt;=0,0,IF(I446&lt;=25000,I446,IF(I446&lt;=50000,ROUNDUP(I446/2,0)+12500,IF(I446&lt;=100000,ROUNDUP(I446/4,0)+25000,50000)))),MIN(IF(H446&lt;=0,0,IF(H446&lt;=20000,H446,IF(H446&lt;=40000,ROUNDUP(H446/2,0)+10000,IF(H446&lt;=80000,ROUNDUP(H446/4,0)+20000,40000))))+IF(I446&lt;=0,0,IF(I446&lt;=25000,I446,IF(I446&lt;=50000,ROUNDUP(I446/2,0)+12500,IF(I446&lt;=100000,ROUNDUP(I446/4,0)+25000,50000)))),40000))))</f>
        <v/>
      </c>
      <c r="R446" s="18">
        <f>MIN(120000,O446+P446+Q446)</f>
        <v/>
      </c>
      <c r="S446" s="18">
        <f>IF(F446&lt;=0,IF(E446&lt;=0,0,IF(E446&lt;=12000,E446,IF(E446&lt;=32000,ROUNDUP(E446/2,0)+6000,IF(E446&lt;=56000,ROUNDUP(E446/4,0)+14000,28000)))),IF(E446&lt;=0,IF(F446&lt;=0,0,IF(F446&lt;=15000,F446,IF(F446&lt;=40000,ROUNDUP(F446/2,0)+7500,IF(F446&lt;=70000,ROUNDUP(F446/4,0)+17500,35000)))),MAX(IF(F446&lt;=0,0,IF(F446&lt;=15000,F446,IF(F446&lt;=40000,ROUNDUP(F446/2,0)+7500,IF(F446&lt;=70000,ROUNDUP(F446/4,0)+17500,35000)))),MIN(IF(E446&lt;=0,0,IF(E446&lt;=12000,E446,IF(E446&lt;=32000,ROUNDUP(E446/2,0)+6000,IF(E446&lt;=56000,ROUNDUP(E446/4,0)+14000,28000))))+IF(F446&lt;=0,0,IF(F446&lt;=15000,F446,IF(F446&lt;=40000,ROUNDUP(F446/2,0)+7500,IF(F446&lt;=70000,ROUNDUP(F446/4,0)+17500,35000)))),28000))))</f>
        <v/>
      </c>
      <c r="T446" s="18">
        <f>IF(G446&lt;=0,0,IF(G446&lt;=12000,G446,IF(G446&lt;=32000,ROUNDUP(G446/2,0)+6000,IF(G446&lt;=56000,ROUNDUP(G446/4,0)+14000,28000))))</f>
        <v/>
      </c>
      <c r="U446" s="18">
        <f>IF(I446&lt;=0,IF(H446&lt;=0,0,IF(H446&lt;=12000,H446,IF(H446&lt;=32000,ROUNDUP(H446/2,0)+6000,IF(H446&lt;=56000,ROUNDUP(H446/4,0)+14000,28000)))),IF(H446&lt;=0,IF(I446&lt;=0,0,IF(I446&lt;=15000,I446,IF(I446&lt;=40000,ROUNDUP(I446/2,0)+7500,IF(I446&lt;=70000,ROUNDUP(I446/4,0)+17500,35000)))),MAX(IF(I446&lt;=0,0,IF(I446&lt;=15000,I446,IF(I446&lt;=40000,ROUNDUP(I446/2,0)+7500,IF(I446&lt;=70000,ROUNDUP(I446/4,0)+17500,35000)))),MIN(IF(H446&lt;=0,0,IF(H446&lt;=12000,H446,IF(H446&lt;=32000,ROUNDUP(H446/2,0)+6000,IF(H446&lt;=56000,ROUNDUP(H446/4,0)+14000,28000))))+IF(I446&lt;=0,0,IF(I446&lt;=15000,I446,IF(I446&lt;=40000,ROUNDUP(I446/2,0)+7500,IF(I446&lt;=70000,ROUNDUP(I446/4,0)+17500,35000)))),28000))))</f>
        <v/>
      </c>
      <c r="V446" s="18">
        <f>MIN(70000,S446+T446+U446)</f>
        <v/>
      </c>
      <c r="W446" s="18">
        <f>MAX(0,ROUNDDOWN(M446-J446-N446-K446-0,-3))</f>
        <v/>
      </c>
      <c r="X446" s="18">
        <f>MAX(0,ROUNDDOWN(M446-J446-N446-K446-R446,-3))</f>
        <v/>
      </c>
      <c r="Y446" s="18">
        <f>IF(W446&lt;=0,0,ROUNDDOWN((W446*LOOKUP(W446,{0,1950001,3300001,6950001,9000001,18000001,40000001},{0.05,0.1,0.2,0.23,0.33,0.4,0.45})-LOOKUP(W446,{0,1950001,3300001,6950001,9000001,18000001,40000001},{0,97500,427500,636000,1536000,2796000,4796000}))*1.021,-2))</f>
        <v/>
      </c>
      <c r="Z446" s="18">
        <f>IF(X446&lt;=0,0,ROUNDDOWN((X446*LOOKUP(X446,{0,1950001,3300001,6950001,9000001,18000001,40000001},{0.05,0.1,0.2,0.23,0.33,0.4,0.45})-LOOKUP(X446,{0,1950001,3300001,6950001,9000001,18000001,40000001},{0,97500,427500,636000,1536000,2796000,4796000}))*1.021,-2))</f>
        <v/>
      </c>
      <c r="AA446" s="18">
        <f>MAX(0,ROUNDDOWN(M446-J446-430000-L446-0,-3))</f>
        <v/>
      </c>
      <c r="AB446" s="18">
        <f>MAX(0,ROUNDDOWN(M446-J446-430000-L446-V446,-3))</f>
        <v/>
      </c>
      <c r="AC446" s="18">
        <f>IF(M446&lt;=450000,0,MAX(0,ROUNDDOWN(AA446*0.06-MIN(50000,AA446)*0.03,-2))+MAX(0,ROUNDDOWN(AA446*0.04-MIN(50000,AA446)*0.02,-2)))</f>
        <v/>
      </c>
      <c r="AD446" s="18">
        <f>IF(M446&lt;=450000,0,MAX(0,ROUNDDOWN(AB446*0.06-MIN(50000,AB446)*0.03,-2))+MAX(0,ROUNDDOWN(AB446*0.04-MIN(50000,AB446)*0.02,-2)))</f>
        <v/>
      </c>
      <c r="AE446" s="18">
        <f>Y446-Z446</f>
        <v/>
      </c>
      <c r="AF446" s="18">
        <f>AC446-AD446</f>
        <v/>
      </c>
      <c r="AG446" s="18">
        <f>AE446+AF446</f>
        <v/>
      </c>
      <c r="AH446" s="20">
        <f>IF(W446&lt;=0,0,LOOKUP(W446,{0,1950001,3300001,6950001,9000001,18000001,40000001},{0.05,0.1,0.2,0.23,0.33,0.4,0.45}))</f>
        <v/>
      </c>
    </row>
    <row r="447">
      <c r="A447" t="inlineStr">
        <is>
          <t>1万円刻み 3区分8万円ずつ</t>
        </is>
      </c>
      <c r="B447" s="18">
        <f>'4_1万円刻み'!$A$123</f>
        <v/>
      </c>
      <c r="C447" s="19" t="n">
        <v>2026</v>
      </c>
      <c r="D447" t="inlineStr">
        <is>
          <t>いいえ</t>
        </is>
      </c>
      <c r="E447" s="18" t="n">
        <v>80000</v>
      </c>
      <c r="F447" s="18" t="n">
        <v>0</v>
      </c>
      <c r="G447" s="18" t="n">
        <v>80000</v>
      </c>
      <c r="H447" s="18" t="n">
        <v>80000</v>
      </c>
      <c r="I447" s="18" t="n">
        <v>0</v>
      </c>
      <c r="J447" s="18">
        <f>ROUND(MIN(B447/12,650000)*12*0.0915+MIN(B447/12,1390000)*12*(0.0504+0)+B447*0.005,0)</f>
        <v/>
      </c>
      <c r="K447" s="18" t="n">
        <v>0</v>
      </c>
      <c r="L447" s="18" t="n">
        <v>0</v>
      </c>
      <c r="M447" s="18">
        <f>ROUND(IF(C447&gt;=2026,IF(B447&lt;741000,0,IF(B447&lt;2191000,B447-740000,IF(B447&lt;2193000,1451000,IF(B447&lt;2196000,1453000,IF(B447&lt;2200000,1456000,IF(B447&lt;3600000,ROUNDDOWN(B447/4,-3)*2.8-80000,IF(B447&lt;6600000,ROUNDDOWN(B447/4,-3)*3.2-440000,IF(B447&lt;8500000,ROUNDDOWN(B447*0.9,0)-1100000,B447-1950000)))))))),IF(B447&lt;651000,0,IF(B447&lt;1900000,B447-650000,IF(B447&lt;3600000,ROUNDDOWN(B447/4,-3)*2.8-80000,IF(B447&lt;6600000,ROUNDDOWN(B447/4,-3)*3.2-440000,IF(B447&lt;8500000,ROUNDDOWN(B447*0.9,0)-1100000,B447-1950000)))))),0)</f>
        <v/>
      </c>
      <c r="N447" s="18">
        <f>IF(M447&gt;23500000,NA(),IF(C447&gt;=2026,IF(M447&lt;=4890000,1040000,IF(M447&lt;=6550000,670000,620000)),IF(M447&lt;=1320000,950000,IF(M447&lt;=3360000,880000,IF(M447&lt;=4890000,680000,IF(M447&lt;=6550000,630000,580000))))))</f>
        <v/>
      </c>
      <c r="O447" s="18">
        <f>IF(F447&lt;=0,IF(AND(D447="はい",C447&gt;=2026,C447&lt;=2027),IF(E447&lt;=0,0,IF(E447&lt;=30000,E447,IF(E447&lt;=60000,ROUNDUP(E447/2,0)+15000,IF(E447&lt;=120000,ROUNDUP(E447/4,0)+30000,60000)))),IF(E447&lt;=0,0,IF(E447&lt;=20000,E447,IF(E447&lt;=40000,ROUNDUP(E447/2,0)+10000,IF(E447&lt;=80000,ROUNDUP(E447/4,0)+20000,40000))))),IF(E447&lt;=0,IF(F447&lt;=0,0,IF(F447&lt;=25000,F447,IF(F447&lt;=50000,ROUNDUP(F447/2,0)+12500,IF(F447&lt;=100000,ROUNDUP(F447/4,0)+25000,50000)))),MAX(IF(F447&lt;=0,0,IF(F447&lt;=25000,F447,IF(F447&lt;=50000,ROUNDUP(F447/2,0)+12500,IF(F447&lt;=100000,ROUNDUP(F447/4,0)+25000,50000)))),MIN(IF(AND(D447="はい",C447&gt;=2026,C447&lt;=2027),IF(E447&lt;=0,0,IF(E447&lt;=30000,E447,IF(E447&lt;=60000,ROUNDUP(E447/2,0)+15000,IF(E447&lt;=120000,ROUNDUP(E447/4,0)+30000,60000)))),IF(E447&lt;=0,0,IF(E447&lt;=20000,E447,IF(E447&lt;=40000,ROUNDUP(E447/2,0)+10000,IF(E447&lt;=80000,ROUNDUP(E447/4,0)+20000,40000)))))+IF(F447&lt;=0,0,IF(F447&lt;=25000,F447,IF(F447&lt;=50000,ROUNDUP(F447/2,0)+12500,IF(F447&lt;=100000,ROUNDUP(F447/4,0)+25000,50000)))),IF(AND(D447="はい",C447&gt;=2026,C447&lt;=2027),60000,40000)))))</f>
        <v/>
      </c>
      <c r="P447" s="18">
        <f>IF(G447&lt;=0,0,IF(G447&lt;=20000,G447,IF(G447&lt;=40000,ROUNDUP(G447/2,0)+10000,IF(G447&lt;=80000,ROUNDUP(G447/4,0)+20000,40000))))</f>
        <v/>
      </c>
      <c r="Q447" s="18">
        <f>IF(I447&lt;=0,IF(H447&lt;=0,0,IF(H447&lt;=20000,H447,IF(H447&lt;=40000,ROUNDUP(H447/2,0)+10000,IF(H447&lt;=80000,ROUNDUP(H447/4,0)+20000,40000)))),IF(H447&lt;=0,IF(I447&lt;=0,0,IF(I447&lt;=25000,I447,IF(I447&lt;=50000,ROUNDUP(I447/2,0)+12500,IF(I447&lt;=100000,ROUNDUP(I447/4,0)+25000,50000)))),MAX(IF(I447&lt;=0,0,IF(I447&lt;=25000,I447,IF(I447&lt;=50000,ROUNDUP(I447/2,0)+12500,IF(I447&lt;=100000,ROUNDUP(I447/4,0)+25000,50000)))),MIN(IF(H447&lt;=0,0,IF(H447&lt;=20000,H447,IF(H447&lt;=40000,ROUNDUP(H447/2,0)+10000,IF(H447&lt;=80000,ROUNDUP(H447/4,0)+20000,40000))))+IF(I447&lt;=0,0,IF(I447&lt;=25000,I447,IF(I447&lt;=50000,ROUNDUP(I447/2,0)+12500,IF(I447&lt;=100000,ROUNDUP(I447/4,0)+25000,50000)))),40000))))</f>
        <v/>
      </c>
      <c r="R447" s="18">
        <f>MIN(120000,O447+P447+Q447)</f>
        <v/>
      </c>
      <c r="S447" s="18">
        <f>IF(F447&lt;=0,IF(E447&lt;=0,0,IF(E447&lt;=12000,E447,IF(E447&lt;=32000,ROUNDUP(E447/2,0)+6000,IF(E447&lt;=56000,ROUNDUP(E447/4,0)+14000,28000)))),IF(E447&lt;=0,IF(F447&lt;=0,0,IF(F447&lt;=15000,F447,IF(F447&lt;=40000,ROUNDUP(F447/2,0)+7500,IF(F447&lt;=70000,ROUNDUP(F447/4,0)+17500,35000)))),MAX(IF(F447&lt;=0,0,IF(F447&lt;=15000,F447,IF(F447&lt;=40000,ROUNDUP(F447/2,0)+7500,IF(F447&lt;=70000,ROUNDUP(F447/4,0)+17500,35000)))),MIN(IF(E447&lt;=0,0,IF(E447&lt;=12000,E447,IF(E447&lt;=32000,ROUNDUP(E447/2,0)+6000,IF(E447&lt;=56000,ROUNDUP(E447/4,0)+14000,28000))))+IF(F447&lt;=0,0,IF(F447&lt;=15000,F447,IF(F447&lt;=40000,ROUNDUP(F447/2,0)+7500,IF(F447&lt;=70000,ROUNDUP(F447/4,0)+17500,35000)))),28000))))</f>
        <v/>
      </c>
      <c r="T447" s="18">
        <f>IF(G447&lt;=0,0,IF(G447&lt;=12000,G447,IF(G447&lt;=32000,ROUNDUP(G447/2,0)+6000,IF(G447&lt;=56000,ROUNDUP(G447/4,0)+14000,28000))))</f>
        <v/>
      </c>
      <c r="U447" s="18">
        <f>IF(I447&lt;=0,IF(H447&lt;=0,0,IF(H447&lt;=12000,H447,IF(H447&lt;=32000,ROUNDUP(H447/2,0)+6000,IF(H447&lt;=56000,ROUNDUP(H447/4,0)+14000,28000)))),IF(H447&lt;=0,IF(I447&lt;=0,0,IF(I447&lt;=15000,I447,IF(I447&lt;=40000,ROUNDUP(I447/2,0)+7500,IF(I447&lt;=70000,ROUNDUP(I447/4,0)+17500,35000)))),MAX(IF(I447&lt;=0,0,IF(I447&lt;=15000,I447,IF(I447&lt;=40000,ROUNDUP(I447/2,0)+7500,IF(I447&lt;=70000,ROUNDUP(I447/4,0)+17500,35000)))),MIN(IF(H447&lt;=0,0,IF(H447&lt;=12000,H447,IF(H447&lt;=32000,ROUNDUP(H447/2,0)+6000,IF(H447&lt;=56000,ROUNDUP(H447/4,0)+14000,28000))))+IF(I447&lt;=0,0,IF(I447&lt;=15000,I447,IF(I447&lt;=40000,ROUNDUP(I447/2,0)+7500,IF(I447&lt;=70000,ROUNDUP(I447/4,0)+17500,35000)))),28000))))</f>
        <v/>
      </c>
      <c r="V447" s="18">
        <f>MIN(70000,S447+T447+U447)</f>
        <v/>
      </c>
      <c r="W447" s="18">
        <f>MAX(0,ROUNDDOWN(M447-J447-N447-K447-0,-3))</f>
        <v/>
      </c>
      <c r="X447" s="18">
        <f>MAX(0,ROUNDDOWN(M447-J447-N447-K447-R447,-3))</f>
        <v/>
      </c>
      <c r="Y447" s="18">
        <f>IF(W447&lt;=0,0,ROUNDDOWN((W447*LOOKUP(W447,{0,1950001,3300001,6950001,9000001,18000001,40000001},{0.05,0.1,0.2,0.23,0.33,0.4,0.45})-LOOKUP(W447,{0,1950001,3300001,6950001,9000001,18000001,40000001},{0,97500,427500,636000,1536000,2796000,4796000}))*1.021,-2))</f>
        <v/>
      </c>
      <c r="Z447" s="18">
        <f>IF(X447&lt;=0,0,ROUNDDOWN((X447*LOOKUP(X447,{0,1950001,3300001,6950001,9000001,18000001,40000001},{0.05,0.1,0.2,0.23,0.33,0.4,0.45})-LOOKUP(X447,{0,1950001,3300001,6950001,9000001,18000001,40000001},{0,97500,427500,636000,1536000,2796000,4796000}))*1.021,-2))</f>
        <v/>
      </c>
      <c r="AA447" s="18">
        <f>MAX(0,ROUNDDOWN(M447-J447-430000-L447-0,-3))</f>
        <v/>
      </c>
      <c r="AB447" s="18">
        <f>MAX(0,ROUNDDOWN(M447-J447-430000-L447-V447,-3))</f>
        <v/>
      </c>
      <c r="AC447" s="18">
        <f>IF(M447&lt;=450000,0,MAX(0,ROUNDDOWN(AA447*0.06-MIN(50000,AA447)*0.03,-2))+MAX(0,ROUNDDOWN(AA447*0.04-MIN(50000,AA447)*0.02,-2)))</f>
        <v/>
      </c>
      <c r="AD447" s="18">
        <f>IF(M447&lt;=450000,0,MAX(0,ROUNDDOWN(AB447*0.06-MIN(50000,AB447)*0.03,-2))+MAX(0,ROUNDDOWN(AB447*0.04-MIN(50000,AB447)*0.02,-2)))</f>
        <v/>
      </c>
      <c r="AE447" s="18">
        <f>Y447-Z447</f>
        <v/>
      </c>
      <c r="AF447" s="18">
        <f>AC447-AD447</f>
        <v/>
      </c>
      <c r="AG447" s="18">
        <f>AE447+AF447</f>
        <v/>
      </c>
      <c r="AH447" s="20">
        <f>IF(W447&lt;=0,0,LOOKUP(W447,{0,1950001,3300001,6950001,9000001,18000001,40000001},{0.05,0.1,0.2,0.23,0.33,0.4,0.45}))</f>
        <v/>
      </c>
    </row>
    <row r="448">
      <c r="A448" t="inlineStr">
        <is>
          <t>1万円刻み 一般8万円</t>
        </is>
      </c>
      <c r="B448" s="18">
        <f>'4_1万円刻み'!$A$123</f>
        <v/>
      </c>
      <c r="C448" s="19" t="n">
        <v>2026</v>
      </c>
      <c r="D448" t="inlineStr">
        <is>
          <t>いいえ</t>
        </is>
      </c>
      <c r="E448" s="18" t="n">
        <v>80000</v>
      </c>
      <c r="F448" s="18" t="n">
        <v>0</v>
      </c>
      <c r="G448" s="18" t="n">
        <v>0</v>
      </c>
      <c r="H448" s="18" t="n">
        <v>0</v>
      </c>
      <c r="I448" s="18" t="n">
        <v>0</v>
      </c>
      <c r="J448" s="18">
        <f>ROUND(MIN(B448/12,650000)*12*0.0915+MIN(B448/12,1390000)*12*(0.0504+0)+B448*0.005,0)</f>
        <v/>
      </c>
      <c r="K448" s="18" t="n">
        <v>0</v>
      </c>
      <c r="L448" s="18" t="n">
        <v>0</v>
      </c>
      <c r="M448" s="18">
        <f>ROUND(IF(C448&gt;=2026,IF(B448&lt;741000,0,IF(B448&lt;2191000,B448-740000,IF(B448&lt;2193000,1451000,IF(B448&lt;2196000,1453000,IF(B448&lt;2200000,1456000,IF(B448&lt;3600000,ROUNDDOWN(B448/4,-3)*2.8-80000,IF(B448&lt;6600000,ROUNDDOWN(B448/4,-3)*3.2-440000,IF(B448&lt;8500000,ROUNDDOWN(B448*0.9,0)-1100000,B448-1950000)))))))),IF(B448&lt;651000,0,IF(B448&lt;1900000,B448-650000,IF(B448&lt;3600000,ROUNDDOWN(B448/4,-3)*2.8-80000,IF(B448&lt;6600000,ROUNDDOWN(B448/4,-3)*3.2-440000,IF(B448&lt;8500000,ROUNDDOWN(B448*0.9,0)-1100000,B448-1950000)))))),0)</f>
        <v/>
      </c>
      <c r="N448" s="18">
        <f>IF(M448&gt;23500000,NA(),IF(C448&gt;=2026,IF(M448&lt;=4890000,1040000,IF(M448&lt;=6550000,670000,620000)),IF(M448&lt;=1320000,950000,IF(M448&lt;=3360000,880000,IF(M448&lt;=4890000,680000,IF(M448&lt;=6550000,630000,580000))))))</f>
        <v/>
      </c>
      <c r="O448" s="18">
        <f>IF(F448&lt;=0,IF(AND(D448="はい",C448&gt;=2026,C448&lt;=2027),IF(E448&lt;=0,0,IF(E448&lt;=30000,E448,IF(E448&lt;=60000,ROUNDUP(E448/2,0)+15000,IF(E448&lt;=120000,ROUNDUP(E448/4,0)+30000,60000)))),IF(E448&lt;=0,0,IF(E448&lt;=20000,E448,IF(E448&lt;=40000,ROUNDUP(E448/2,0)+10000,IF(E448&lt;=80000,ROUNDUP(E448/4,0)+20000,40000))))),IF(E448&lt;=0,IF(F448&lt;=0,0,IF(F448&lt;=25000,F448,IF(F448&lt;=50000,ROUNDUP(F448/2,0)+12500,IF(F448&lt;=100000,ROUNDUP(F448/4,0)+25000,50000)))),MAX(IF(F448&lt;=0,0,IF(F448&lt;=25000,F448,IF(F448&lt;=50000,ROUNDUP(F448/2,0)+12500,IF(F448&lt;=100000,ROUNDUP(F448/4,0)+25000,50000)))),MIN(IF(AND(D448="はい",C448&gt;=2026,C448&lt;=2027),IF(E448&lt;=0,0,IF(E448&lt;=30000,E448,IF(E448&lt;=60000,ROUNDUP(E448/2,0)+15000,IF(E448&lt;=120000,ROUNDUP(E448/4,0)+30000,60000)))),IF(E448&lt;=0,0,IF(E448&lt;=20000,E448,IF(E448&lt;=40000,ROUNDUP(E448/2,0)+10000,IF(E448&lt;=80000,ROUNDUP(E448/4,0)+20000,40000)))))+IF(F448&lt;=0,0,IF(F448&lt;=25000,F448,IF(F448&lt;=50000,ROUNDUP(F448/2,0)+12500,IF(F448&lt;=100000,ROUNDUP(F448/4,0)+25000,50000)))),IF(AND(D448="はい",C448&gt;=2026,C448&lt;=2027),60000,40000)))))</f>
        <v/>
      </c>
      <c r="P448" s="18">
        <f>IF(G448&lt;=0,0,IF(G448&lt;=20000,G448,IF(G448&lt;=40000,ROUNDUP(G448/2,0)+10000,IF(G448&lt;=80000,ROUNDUP(G448/4,0)+20000,40000))))</f>
        <v/>
      </c>
      <c r="Q448" s="18">
        <f>IF(I448&lt;=0,IF(H448&lt;=0,0,IF(H448&lt;=20000,H448,IF(H448&lt;=40000,ROUNDUP(H448/2,0)+10000,IF(H448&lt;=80000,ROUNDUP(H448/4,0)+20000,40000)))),IF(H448&lt;=0,IF(I448&lt;=0,0,IF(I448&lt;=25000,I448,IF(I448&lt;=50000,ROUNDUP(I448/2,0)+12500,IF(I448&lt;=100000,ROUNDUP(I448/4,0)+25000,50000)))),MAX(IF(I448&lt;=0,0,IF(I448&lt;=25000,I448,IF(I448&lt;=50000,ROUNDUP(I448/2,0)+12500,IF(I448&lt;=100000,ROUNDUP(I448/4,0)+25000,50000)))),MIN(IF(H448&lt;=0,0,IF(H448&lt;=20000,H448,IF(H448&lt;=40000,ROUNDUP(H448/2,0)+10000,IF(H448&lt;=80000,ROUNDUP(H448/4,0)+20000,40000))))+IF(I448&lt;=0,0,IF(I448&lt;=25000,I448,IF(I448&lt;=50000,ROUNDUP(I448/2,0)+12500,IF(I448&lt;=100000,ROUNDUP(I448/4,0)+25000,50000)))),40000))))</f>
        <v/>
      </c>
      <c r="R448" s="18">
        <f>MIN(120000,O448+P448+Q448)</f>
        <v/>
      </c>
      <c r="S448" s="18">
        <f>IF(F448&lt;=0,IF(E448&lt;=0,0,IF(E448&lt;=12000,E448,IF(E448&lt;=32000,ROUNDUP(E448/2,0)+6000,IF(E448&lt;=56000,ROUNDUP(E448/4,0)+14000,28000)))),IF(E448&lt;=0,IF(F448&lt;=0,0,IF(F448&lt;=15000,F448,IF(F448&lt;=40000,ROUNDUP(F448/2,0)+7500,IF(F448&lt;=70000,ROUNDUP(F448/4,0)+17500,35000)))),MAX(IF(F448&lt;=0,0,IF(F448&lt;=15000,F448,IF(F448&lt;=40000,ROUNDUP(F448/2,0)+7500,IF(F448&lt;=70000,ROUNDUP(F448/4,0)+17500,35000)))),MIN(IF(E448&lt;=0,0,IF(E448&lt;=12000,E448,IF(E448&lt;=32000,ROUNDUP(E448/2,0)+6000,IF(E448&lt;=56000,ROUNDUP(E448/4,0)+14000,28000))))+IF(F448&lt;=0,0,IF(F448&lt;=15000,F448,IF(F448&lt;=40000,ROUNDUP(F448/2,0)+7500,IF(F448&lt;=70000,ROUNDUP(F448/4,0)+17500,35000)))),28000))))</f>
        <v/>
      </c>
      <c r="T448" s="18">
        <f>IF(G448&lt;=0,0,IF(G448&lt;=12000,G448,IF(G448&lt;=32000,ROUNDUP(G448/2,0)+6000,IF(G448&lt;=56000,ROUNDUP(G448/4,0)+14000,28000))))</f>
        <v/>
      </c>
      <c r="U448" s="18">
        <f>IF(I448&lt;=0,IF(H448&lt;=0,0,IF(H448&lt;=12000,H448,IF(H448&lt;=32000,ROUNDUP(H448/2,0)+6000,IF(H448&lt;=56000,ROUNDUP(H448/4,0)+14000,28000)))),IF(H448&lt;=0,IF(I448&lt;=0,0,IF(I448&lt;=15000,I448,IF(I448&lt;=40000,ROUNDUP(I448/2,0)+7500,IF(I448&lt;=70000,ROUNDUP(I448/4,0)+17500,35000)))),MAX(IF(I448&lt;=0,0,IF(I448&lt;=15000,I448,IF(I448&lt;=40000,ROUNDUP(I448/2,0)+7500,IF(I448&lt;=70000,ROUNDUP(I448/4,0)+17500,35000)))),MIN(IF(H448&lt;=0,0,IF(H448&lt;=12000,H448,IF(H448&lt;=32000,ROUNDUP(H448/2,0)+6000,IF(H448&lt;=56000,ROUNDUP(H448/4,0)+14000,28000))))+IF(I448&lt;=0,0,IF(I448&lt;=15000,I448,IF(I448&lt;=40000,ROUNDUP(I448/2,0)+7500,IF(I448&lt;=70000,ROUNDUP(I448/4,0)+17500,35000)))),28000))))</f>
        <v/>
      </c>
      <c r="V448" s="18">
        <f>MIN(70000,S448+T448+U448)</f>
        <v/>
      </c>
      <c r="W448" s="18">
        <f>MAX(0,ROUNDDOWN(M448-J448-N448-K448-0,-3))</f>
        <v/>
      </c>
      <c r="X448" s="18">
        <f>MAX(0,ROUNDDOWN(M448-J448-N448-K448-R448,-3))</f>
        <v/>
      </c>
      <c r="Y448" s="18">
        <f>IF(W448&lt;=0,0,ROUNDDOWN((W448*LOOKUP(W448,{0,1950001,3300001,6950001,9000001,18000001,40000001},{0.05,0.1,0.2,0.23,0.33,0.4,0.45})-LOOKUP(W448,{0,1950001,3300001,6950001,9000001,18000001,40000001},{0,97500,427500,636000,1536000,2796000,4796000}))*1.021,-2))</f>
        <v/>
      </c>
      <c r="Z448" s="18">
        <f>IF(X448&lt;=0,0,ROUNDDOWN((X448*LOOKUP(X448,{0,1950001,3300001,6950001,9000001,18000001,40000001},{0.05,0.1,0.2,0.23,0.33,0.4,0.45})-LOOKUP(X448,{0,1950001,3300001,6950001,9000001,18000001,40000001},{0,97500,427500,636000,1536000,2796000,4796000}))*1.021,-2))</f>
        <v/>
      </c>
      <c r="AA448" s="18">
        <f>MAX(0,ROUNDDOWN(M448-J448-430000-L448-0,-3))</f>
        <v/>
      </c>
      <c r="AB448" s="18">
        <f>MAX(0,ROUNDDOWN(M448-J448-430000-L448-V448,-3))</f>
        <v/>
      </c>
      <c r="AC448" s="18">
        <f>IF(M448&lt;=450000,0,MAX(0,ROUNDDOWN(AA448*0.06-MIN(50000,AA448)*0.03,-2))+MAX(0,ROUNDDOWN(AA448*0.04-MIN(50000,AA448)*0.02,-2)))</f>
        <v/>
      </c>
      <c r="AD448" s="18">
        <f>IF(M448&lt;=450000,0,MAX(0,ROUNDDOWN(AB448*0.06-MIN(50000,AB448)*0.03,-2))+MAX(0,ROUNDDOWN(AB448*0.04-MIN(50000,AB448)*0.02,-2)))</f>
        <v/>
      </c>
      <c r="AE448" s="18">
        <f>Y448-Z448</f>
        <v/>
      </c>
      <c r="AF448" s="18">
        <f>AC448-AD448</f>
        <v/>
      </c>
      <c r="AG448" s="18">
        <f>AE448+AF448</f>
        <v/>
      </c>
      <c r="AH448" s="20">
        <f>IF(W448&lt;=0,0,LOOKUP(W448,{0,1950001,3300001,6950001,9000001,18000001,40000001},{0.05,0.1,0.2,0.23,0.33,0.4,0.45}))</f>
        <v/>
      </c>
    </row>
    <row r="449">
      <c r="A449" t="inlineStr">
        <is>
          <t>1万円刻み 特例あり一般12万円</t>
        </is>
      </c>
      <c r="B449" s="18">
        <f>'4_1万円刻み'!$A$123</f>
        <v/>
      </c>
      <c r="C449" s="19" t="n">
        <v>2026</v>
      </c>
      <c r="D449" t="inlineStr">
        <is>
          <t>はい</t>
        </is>
      </c>
      <c r="E449" s="18" t="n">
        <v>120000</v>
      </c>
      <c r="F449" s="18" t="n">
        <v>0</v>
      </c>
      <c r="G449" s="18" t="n">
        <v>0</v>
      </c>
      <c r="H449" s="18" t="n">
        <v>0</v>
      </c>
      <c r="I449" s="18" t="n">
        <v>0</v>
      </c>
      <c r="J449" s="18">
        <f>ROUND(MIN(B449/12,650000)*12*0.0915+MIN(B449/12,1390000)*12*(0.0504+0)+B449*0.005,0)</f>
        <v/>
      </c>
      <c r="K449" s="18" t="n">
        <v>0</v>
      </c>
      <c r="L449" s="18" t="n">
        <v>0</v>
      </c>
      <c r="M449" s="18">
        <f>ROUND(IF(C449&gt;=2026,IF(B449&lt;741000,0,IF(B449&lt;2191000,B449-740000,IF(B449&lt;2193000,1451000,IF(B449&lt;2196000,1453000,IF(B449&lt;2200000,1456000,IF(B449&lt;3600000,ROUNDDOWN(B449/4,-3)*2.8-80000,IF(B449&lt;6600000,ROUNDDOWN(B449/4,-3)*3.2-440000,IF(B449&lt;8500000,ROUNDDOWN(B449*0.9,0)-1100000,B449-1950000)))))))),IF(B449&lt;651000,0,IF(B449&lt;1900000,B449-650000,IF(B449&lt;3600000,ROUNDDOWN(B449/4,-3)*2.8-80000,IF(B449&lt;6600000,ROUNDDOWN(B449/4,-3)*3.2-440000,IF(B449&lt;8500000,ROUNDDOWN(B449*0.9,0)-1100000,B449-1950000)))))),0)</f>
        <v/>
      </c>
      <c r="N449" s="18">
        <f>IF(M449&gt;23500000,NA(),IF(C449&gt;=2026,IF(M449&lt;=4890000,1040000,IF(M449&lt;=6550000,670000,620000)),IF(M449&lt;=1320000,950000,IF(M449&lt;=3360000,880000,IF(M449&lt;=4890000,680000,IF(M449&lt;=6550000,630000,580000))))))</f>
        <v/>
      </c>
      <c r="O449" s="18">
        <f>IF(F449&lt;=0,IF(AND(D449="はい",C449&gt;=2026,C449&lt;=2027),IF(E449&lt;=0,0,IF(E449&lt;=30000,E449,IF(E449&lt;=60000,ROUNDUP(E449/2,0)+15000,IF(E449&lt;=120000,ROUNDUP(E449/4,0)+30000,60000)))),IF(E449&lt;=0,0,IF(E449&lt;=20000,E449,IF(E449&lt;=40000,ROUNDUP(E449/2,0)+10000,IF(E449&lt;=80000,ROUNDUP(E449/4,0)+20000,40000))))),IF(E449&lt;=0,IF(F449&lt;=0,0,IF(F449&lt;=25000,F449,IF(F449&lt;=50000,ROUNDUP(F449/2,0)+12500,IF(F449&lt;=100000,ROUNDUP(F449/4,0)+25000,50000)))),MAX(IF(F449&lt;=0,0,IF(F449&lt;=25000,F449,IF(F449&lt;=50000,ROUNDUP(F449/2,0)+12500,IF(F449&lt;=100000,ROUNDUP(F449/4,0)+25000,50000)))),MIN(IF(AND(D449="はい",C449&gt;=2026,C449&lt;=2027),IF(E449&lt;=0,0,IF(E449&lt;=30000,E449,IF(E449&lt;=60000,ROUNDUP(E449/2,0)+15000,IF(E449&lt;=120000,ROUNDUP(E449/4,0)+30000,60000)))),IF(E449&lt;=0,0,IF(E449&lt;=20000,E449,IF(E449&lt;=40000,ROUNDUP(E449/2,0)+10000,IF(E449&lt;=80000,ROUNDUP(E449/4,0)+20000,40000)))))+IF(F449&lt;=0,0,IF(F449&lt;=25000,F449,IF(F449&lt;=50000,ROUNDUP(F449/2,0)+12500,IF(F449&lt;=100000,ROUNDUP(F449/4,0)+25000,50000)))),IF(AND(D449="はい",C449&gt;=2026,C449&lt;=2027),60000,40000)))))</f>
        <v/>
      </c>
      <c r="P449" s="18">
        <f>IF(G449&lt;=0,0,IF(G449&lt;=20000,G449,IF(G449&lt;=40000,ROUNDUP(G449/2,0)+10000,IF(G449&lt;=80000,ROUNDUP(G449/4,0)+20000,40000))))</f>
        <v/>
      </c>
      <c r="Q449" s="18">
        <f>IF(I449&lt;=0,IF(H449&lt;=0,0,IF(H449&lt;=20000,H449,IF(H449&lt;=40000,ROUNDUP(H449/2,0)+10000,IF(H449&lt;=80000,ROUNDUP(H449/4,0)+20000,40000)))),IF(H449&lt;=0,IF(I449&lt;=0,0,IF(I449&lt;=25000,I449,IF(I449&lt;=50000,ROUNDUP(I449/2,0)+12500,IF(I449&lt;=100000,ROUNDUP(I449/4,0)+25000,50000)))),MAX(IF(I449&lt;=0,0,IF(I449&lt;=25000,I449,IF(I449&lt;=50000,ROUNDUP(I449/2,0)+12500,IF(I449&lt;=100000,ROUNDUP(I449/4,0)+25000,50000)))),MIN(IF(H449&lt;=0,0,IF(H449&lt;=20000,H449,IF(H449&lt;=40000,ROUNDUP(H449/2,0)+10000,IF(H449&lt;=80000,ROUNDUP(H449/4,0)+20000,40000))))+IF(I449&lt;=0,0,IF(I449&lt;=25000,I449,IF(I449&lt;=50000,ROUNDUP(I449/2,0)+12500,IF(I449&lt;=100000,ROUNDUP(I449/4,0)+25000,50000)))),40000))))</f>
        <v/>
      </c>
      <c r="R449" s="18">
        <f>MIN(120000,O449+P449+Q449)</f>
        <v/>
      </c>
      <c r="S449" s="18">
        <f>IF(F449&lt;=0,IF(E449&lt;=0,0,IF(E449&lt;=12000,E449,IF(E449&lt;=32000,ROUNDUP(E449/2,0)+6000,IF(E449&lt;=56000,ROUNDUP(E449/4,0)+14000,28000)))),IF(E449&lt;=0,IF(F449&lt;=0,0,IF(F449&lt;=15000,F449,IF(F449&lt;=40000,ROUNDUP(F449/2,0)+7500,IF(F449&lt;=70000,ROUNDUP(F449/4,0)+17500,35000)))),MAX(IF(F449&lt;=0,0,IF(F449&lt;=15000,F449,IF(F449&lt;=40000,ROUNDUP(F449/2,0)+7500,IF(F449&lt;=70000,ROUNDUP(F449/4,0)+17500,35000)))),MIN(IF(E449&lt;=0,0,IF(E449&lt;=12000,E449,IF(E449&lt;=32000,ROUNDUP(E449/2,0)+6000,IF(E449&lt;=56000,ROUNDUP(E449/4,0)+14000,28000))))+IF(F449&lt;=0,0,IF(F449&lt;=15000,F449,IF(F449&lt;=40000,ROUNDUP(F449/2,0)+7500,IF(F449&lt;=70000,ROUNDUP(F449/4,0)+17500,35000)))),28000))))</f>
        <v/>
      </c>
      <c r="T449" s="18">
        <f>IF(G449&lt;=0,0,IF(G449&lt;=12000,G449,IF(G449&lt;=32000,ROUNDUP(G449/2,0)+6000,IF(G449&lt;=56000,ROUNDUP(G449/4,0)+14000,28000))))</f>
        <v/>
      </c>
      <c r="U449" s="18">
        <f>IF(I449&lt;=0,IF(H449&lt;=0,0,IF(H449&lt;=12000,H449,IF(H449&lt;=32000,ROUNDUP(H449/2,0)+6000,IF(H449&lt;=56000,ROUNDUP(H449/4,0)+14000,28000)))),IF(H449&lt;=0,IF(I449&lt;=0,0,IF(I449&lt;=15000,I449,IF(I449&lt;=40000,ROUNDUP(I449/2,0)+7500,IF(I449&lt;=70000,ROUNDUP(I449/4,0)+17500,35000)))),MAX(IF(I449&lt;=0,0,IF(I449&lt;=15000,I449,IF(I449&lt;=40000,ROUNDUP(I449/2,0)+7500,IF(I449&lt;=70000,ROUNDUP(I449/4,0)+17500,35000)))),MIN(IF(H449&lt;=0,0,IF(H449&lt;=12000,H449,IF(H449&lt;=32000,ROUNDUP(H449/2,0)+6000,IF(H449&lt;=56000,ROUNDUP(H449/4,0)+14000,28000))))+IF(I449&lt;=0,0,IF(I449&lt;=15000,I449,IF(I449&lt;=40000,ROUNDUP(I449/2,0)+7500,IF(I449&lt;=70000,ROUNDUP(I449/4,0)+17500,35000)))),28000))))</f>
        <v/>
      </c>
      <c r="V449" s="18">
        <f>MIN(70000,S449+T449+U449)</f>
        <v/>
      </c>
      <c r="W449" s="18">
        <f>MAX(0,ROUNDDOWN(M449-J449-N449-K449-0,-3))</f>
        <v/>
      </c>
      <c r="X449" s="18">
        <f>MAX(0,ROUNDDOWN(M449-J449-N449-K449-R449,-3))</f>
        <v/>
      </c>
      <c r="Y449" s="18">
        <f>IF(W449&lt;=0,0,ROUNDDOWN((W449*LOOKUP(W449,{0,1950001,3300001,6950001,9000001,18000001,40000001},{0.05,0.1,0.2,0.23,0.33,0.4,0.45})-LOOKUP(W449,{0,1950001,3300001,6950001,9000001,18000001,40000001},{0,97500,427500,636000,1536000,2796000,4796000}))*1.021,-2))</f>
        <v/>
      </c>
      <c r="Z449" s="18">
        <f>IF(X449&lt;=0,0,ROUNDDOWN((X449*LOOKUP(X449,{0,1950001,3300001,6950001,9000001,18000001,40000001},{0.05,0.1,0.2,0.23,0.33,0.4,0.45})-LOOKUP(X449,{0,1950001,3300001,6950001,9000001,18000001,40000001},{0,97500,427500,636000,1536000,2796000,4796000}))*1.021,-2))</f>
        <v/>
      </c>
      <c r="AA449" s="18">
        <f>MAX(0,ROUNDDOWN(M449-J449-430000-L449-0,-3))</f>
        <v/>
      </c>
      <c r="AB449" s="18">
        <f>MAX(0,ROUNDDOWN(M449-J449-430000-L449-V449,-3))</f>
        <v/>
      </c>
      <c r="AC449" s="18">
        <f>IF(M449&lt;=450000,0,MAX(0,ROUNDDOWN(AA449*0.06-MIN(50000,AA449)*0.03,-2))+MAX(0,ROUNDDOWN(AA449*0.04-MIN(50000,AA449)*0.02,-2)))</f>
        <v/>
      </c>
      <c r="AD449" s="18">
        <f>IF(M449&lt;=450000,0,MAX(0,ROUNDDOWN(AB449*0.06-MIN(50000,AB449)*0.03,-2))+MAX(0,ROUNDDOWN(AB449*0.04-MIN(50000,AB449)*0.02,-2)))</f>
        <v/>
      </c>
      <c r="AE449" s="18">
        <f>Y449-Z449</f>
        <v/>
      </c>
      <c r="AF449" s="18">
        <f>AC449-AD449</f>
        <v/>
      </c>
      <c r="AG449" s="18">
        <f>AE449+AF449</f>
        <v/>
      </c>
      <c r="AH449" s="20">
        <f>IF(W449&lt;=0,0,LOOKUP(W449,{0,1950001,3300001,6950001,9000001,18000001,40000001},{0.05,0.1,0.2,0.23,0.33,0.4,0.45}))</f>
        <v/>
      </c>
    </row>
    <row r="450">
      <c r="A450" t="inlineStr">
        <is>
          <t>1万円刻み 3区分8万円ずつ</t>
        </is>
      </c>
      <c r="B450" s="18">
        <f>'4_1万円刻み'!$A$124</f>
        <v/>
      </c>
      <c r="C450" s="19" t="n">
        <v>2026</v>
      </c>
      <c r="D450" t="inlineStr">
        <is>
          <t>いいえ</t>
        </is>
      </c>
      <c r="E450" s="18" t="n">
        <v>80000</v>
      </c>
      <c r="F450" s="18" t="n">
        <v>0</v>
      </c>
      <c r="G450" s="18" t="n">
        <v>80000</v>
      </c>
      <c r="H450" s="18" t="n">
        <v>80000</v>
      </c>
      <c r="I450" s="18" t="n">
        <v>0</v>
      </c>
      <c r="J450" s="18">
        <f>ROUND(MIN(B450/12,650000)*12*0.0915+MIN(B450/12,1390000)*12*(0.0504+0)+B450*0.005,0)</f>
        <v/>
      </c>
      <c r="K450" s="18" t="n">
        <v>0</v>
      </c>
      <c r="L450" s="18" t="n">
        <v>0</v>
      </c>
      <c r="M450" s="18">
        <f>ROUND(IF(C450&gt;=2026,IF(B450&lt;741000,0,IF(B450&lt;2191000,B450-740000,IF(B450&lt;2193000,1451000,IF(B450&lt;2196000,1453000,IF(B450&lt;2200000,1456000,IF(B450&lt;3600000,ROUNDDOWN(B450/4,-3)*2.8-80000,IF(B450&lt;6600000,ROUNDDOWN(B450/4,-3)*3.2-440000,IF(B450&lt;8500000,ROUNDDOWN(B450*0.9,0)-1100000,B450-1950000)))))))),IF(B450&lt;651000,0,IF(B450&lt;1900000,B450-650000,IF(B450&lt;3600000,ROUNDDOWN(B450/4,-3)*2.8-80000,IF(B450&lt;6600000,ROUNDDOWN(B450/4,-3)*3.2-440000,IF(B450&lt;8500000,ROUNDDOWN(B450*0.9,0)-1100000,B450-1950000)))))),0)</f>
        <v/>
      </c>
      <c r="N450" s="18">
        <f>IF(M450&gt;23500000,NA(),IF(C450&gt;=2026,IF(M450&lt;=4890000,1040000,IF(M450&lt;=6550000,670000,620000)),IF(M450&lt;=1320000,950000,IF(M450&lt;=3360000,880000,IF(M450&lt;=4890000,680000,IF(M450&lt;=6550000,630000,580000))))))</f>
        <v/>
      </c>
      <c r="O450" s="18">
        <f>IF(F450&lt;=0,IF(AND(D450="はい",C450&gt;=2026,C450&lt;=2027),IF(E450&lt;=0,0,IF(E450&lt;=30000,E450,IF(E450&lt;=60000,ROUNDUP(E450/2,0)+15000,IF(E450&lt;=120000,ROUNDUP(E450/4,0)+30000,60000)))),IF(E450&lt;=0,0,IF(E450&lt;=20000,E450,IF(E450&lt;=40000,ROUNDUP(E450/2,0)+10000,IF(E450&lt;=80000,ROUNDUP(E450/4,0)+20000,40000))))),IF(E450&lt;=0,IF(F450&lt;=0,0,IF(F450&lt;=25000,F450,IF(F450&lt;=50000,ROUNDUP(F450/2,0)+12500,IF(F450&lt;=100000,ROUNDUP(F450/4,0)+25000,50000)))),MAX(IF(F450&lt;=0,0,IF(F450&lt;=25000,F450,IF(F450&lt;=50000,ROUNDUP(F450/2,0)+12500,IF(F450&lt;=100000,ROUNDUP(F450/4,0)+25000,50000)))),MIN(IF(AND(D450="はい",C450&gt;=2026,C450&lt;=2027),IF(E450&lt;=0,0,IF(E450&lt;=30000,E450,IF(E450&lt;=60000,ROUNDUP(E450/2,0)+15000,IF(E450&lt;=120000,ROUNDUP(E450/4,0)+30000,60000)))),IF(E450&lt;=0,0,IF(E450&lt;=20000,E450,IF(E450&lt;=40000,ROUNDUP(E450/2,0)+10000,IF(E450&lt;=80000,ROUNDUP(E450/4,0)+20000,40000)))))+IF(F450&lt;=0,0,IF(F450&lt;=25000,F450,IF(F450&lt;=50000,ROUNDUP(F450/2,0)+12500,IF(F450&lt;=100000,ROUNDUP(F450/4,0)+25000,50000)))),IF(AND(D450="はい",C450&gt;=2026,C450&lt;=2027),60000,40000)))))</f>
        <v/>
      </c>
      <c r="P450" s="18">
        <f>IF(G450&lt;=0,0,IF(G450&lt;=20000,G450,IF(G450&lt;=40000,ROUNDUP(G450/2,0)+10000,IF(G450&lt;=80000,ROUNDUP(G450/4,0)+20000,40000))))</f>
        <v/>
      </c>
      <c r="Q450" s="18">
        <f>IF(I450&lt;=0,IF(H450&lt;=0,0,IF(H450&lt;=20000,H450,IF(H450&lt;=40000,ROUNDUP(H450/2,0)+10000,IF(H450&lt;=80000,ROUNDUP(H450/4,0)+20000,40000)))),IF(H450&lt;=0,IF(I450&lt;=0,0,IF(I450&lt;=25000,I450,IF(I450&lt;=50000,ROUNDUP(I450/2,0)+12500,IF(I450&lt;=100000,ROUNDUP(I450/4,0)+25000,50000)))),MAX(IF(I450&lt;=0,0,IF(I450&lt;=25000,I450,IF(I450&lt;=50000,ROUNDUP(I450/2,0)+12500,IF(I450&lt;=100000,ROUNDUP(I450/4,0)+25000,50000)))),MIN(IF(H450&lt;=0,0,IF(H450&lt;=20000,H450,IF(H450&lt;=40000,ROUNDUP(H450/2,0)+10000,IF(H450&lt;=80000,ROUNDUP(H450/4,0)+20000,40000))))+IF(I450&lt;=0,0,IF(I450&lt;=25000,I450,IF(I450&lt;=50000,ROUNDUP(I450/2,0)+12500,IF(I450&lt;=100000,ROUNDUP(I450/4,0)+25000,50000)))),40000))))</f>
        <v/>
      </c>
      <c r="R450" s="18">
        <f>MIN(120000,O450+P450+Q450)</f>
        <v/>
      </c>
      <c r="S450" s="18">
        <f>IF(F450&lt;=0,IF(E450&lt;=0,0,IF(E450&lt;=12000,E450,IF(E450&lt;=32000,ROUNDUP(E450/2,0)+6000,IF(E450&lt;=56000,ROUNDUP(E450/4,0)+14000,28000)))),IF(E450&lt;=0,IF(F450&lt;=0,0,IF(F450&lt;=15000,F450,IF(F450&lt;=40000,ROUNDUP(F450/2,0)+7500,IF(F450&lt;=70000,ROUNDUP(F450/4,0)+17500,35000)))),MAX(IF(F450&lt;=0,0,IF(F450&lt;=15000,F450,IF(F450&lt;=40000,ROUNDUP(F450/2,0)+7500,IF(F450&lt;=70000,ROUNDUP(F450/4,0)+17500,35000)))),MIN(IF(E450&lt;=0,0,IF(E450&lt;=12000,E450,IF(E450&lt;=32000,ROUNDUP(E450/2,0)+6000,IF(E450&lt;=56000,ROUNDUP(E450/4,0)+14000,28000))))+IF(F450&lt;=0,0,IF(F450&lt;=15000,F450,IF(F450&lt;=40000,ROUNDUP(F450/2,0)+7500,IF(F450&lt;=70000,ROUNDUP(F450/4,0)+17500,35000)))),28000))))</f>
        <v/>
      </c>
      <c r="T450" s="18">
        <f>IF(G450&lt;=0,0,IF(G450&lt;=12000,G450,IF(G450&lt;=32000,ROUNDUP(G450/2,0)+6000,IF(G450&lt;=56000,ROUNDUP(G450/4,0)+14000,28000))))</f>
        <v/>
      </c>
      <c r="U450" s="18">
        <f>IF(I450&lt;=0,IF(H450&lt;=0,0,IF(H450&lt;=12000,H450,IF(H450&lt;=32000,ROUNDUP(H450/2,0)+6000,IF(H450&lt;=56000,ROUNDUP(H450/4,0)+14000,28000)))),IF(H450&lt;=0,IF(I450&lt;=0,0,IF(I450&lt;=15000,I450,IF(I450&lt;=40000,ROUNDUP(I450/2,0)+7500,IF(I450&lt;=70000,ROUNDUP(I450/4,0)+17500,35000)))),MAX(IF(I450&lt;=0,0,IF(I450&lt;=15000,I450,IF(I450&lt;=40000,ROUNDUP(I450/2,0)+7500,IF(I450&lt;=70000,ROUNDUP(I450/4,0)+17500,35000)))),MIN(IF(H450&lt;=0,0,IF(H450&lt;=12000,H450,IF(H450&lt;=32000,ROUNDUP(H450/2,0)+6000,IF(H450&lt;=56000,ROUNDUP(H450/4,0)+14000,28000))))+IF(I450&lt;=0,0,IF(I450&lt;=15000,I450,IF(I450&lt;=40000,ROUNDUP(I450/2,0)+7500,IF(I450&lt;=70000,ROUNDUP(I450/4,0)+17500,35000)))),28000))))</f>
        <v/>
      </c>
      <c r="V450" s="18">
        <f>MIN(70000,S450+T450+U450)</f>
        <v/>
      </c>
      <c r="W450" s="18">
        <f>MAX(0,ROUNDDOWN(M450-J450-N450-K450-0,-3))</f>
        <v/>
      </c>
      <c r="X450" s="18">
        <f>MAX(0,ROUNDDOWN(M450-J450-N450-K450-R450,-3))</f>
        <v/>
      </c>
      <c r="Y450" s="18">
        <f>IF(W450&lt;=0,0,ROUNDDOWN((W450*LOOKUP(W450,{0,1950001,3300001,6950001,9000001,18000001,40000001},{0.05,0.1,0.2,0.23,0.33,0.4,0.45})-LOOKUP(W450,{0,1950001,3300001,6950001,9000001,18000001,40000001},{0,97500,427500,636000,1536000,2796000,4796000}))*1.021,-2))</f>
        <v/>
      </c>
      <c r="Z450" s="18">
        <f>IF(X450&lt;=0,0,ROUNDDOWN((X450*LOOKUP(X450,{0,1950001,3300001,6950001,9000001,18000001,40000001},{0.05,0.1,0.2,0.23,0.33,0.4,0.45})-LOOKUP(X450,{0,1950001,3300001,6950001,9000001,18000001,40000001},{0,97500,427500,636000,1536000,2796000,4796000}))*1.021,-2))</f>
        <v/>
      </c>
      <c r="AA450" s="18">
        <f>MAX(0,ROUNDDOWN(M450-J450-430000-L450-0,-3))</f>
        <v/>
      </c>
      <c r="AB450" s="18">
        <f>MAX(0,ROUNDDOWN(M450-J450-430000-L450-V450,-3))</f>
        <v/>
      </c>
      <c r="AC450" s="18">
        <f>IF(M450&lt;=450000,0,MAX(0,ROUNDDOWN(AA450*0.06-MIN(50000,AA450)*0.03,-2))+MAX(0,ROUNDDOWN(AA450*0.04-MIN(50000,AA450)*0.02,-2)))</f>
        <v/>
      </c>
      <c r="AD450" s="18">
        <f>IF(M450&lt;=450000,0,MAX(0,ROUNDDOWN(AB450*0.06-MIN(50000,AB450)*0.03,-2))+MAX(0,ROUNDDOWN(AB450*0.04-MIN(50000,AB450)*0.02,-2)))</f>
        <v/>
      </c>
      <c r="AE450" s="18">
        <f>Y450-Z450</f>
        <v/>
      </c>
      <c r="AF450" s="18">
        <f>AC450-AD450</f>
        <v/>
      </c>
      <c r="AG450" s="18">
        <f>AE450+AF450</f>
        <v/>
      </c>
      <c r="AH450" s="20">
        <f>IF(W450&lt;=0,0,LOOKUP(W450,{0,1950001,3300001,6950001,9000001,18000001,40000001},{0.05,0.1,0.2,0.23,0.33,0.4,0.45}))</f>
        <v/>
      </c>
    </row>
    <row r="451">
      <c r="A451" t="inlineStr">
        <is>
          <t>1万円刻み 一般8万円</t>
        </is>
      </c>
      <c r="B451" s="18">
        <f>'4_1万円刻み'!$A$124</f>
        <v/>
      </c>
      <c r="C451" s="19" t="n">
        <v>2026</v>
      </c>
      <c r="D451" t="inlineStr">
        <is>
          <t>いいえ</t>
        </is>
      </c>
      <c r="E451" s="18" t="n">
        <v>80000</v>
      </c>
      <c r="F451" s="18" t="n">
        <v>0</v>
      </c>
      <c r="G451" s="18" t="n">
        <v>0</v>
      </c>
      <c r="H451" s="18" t="n">
        <v>0</v>
      </c>
      <c r="I451" s="18" t="n">
        <v>0</v>
      </c>
      <c r="J451" s="18">
        <f>ROUND(MIN(B451/12,650000)*12*0.0915+MIN(B451/12,1390000)*12*(0.0504+0)+B451*0.005,0)</f>
        <v/>
      </c>
      <c r="K451" s="18" t="n">
        <v>0</v>
      </c>
      <c r="L451" s="18" t="n">
        <v>0</v>
      </c>
      <c r="M451" s="18">
        <f>ROUND(IF(C451&gt;=2026,IF(B451&lt;741000,0,IF(B451&lt;2191000,B451-740000,IF(B451&lt;2193000,1451000,IF(B451&lt;2196000,1453000,IF(B451&lt;2200000,1456000,IF(B451&lt;3600000,ROUNDDOWN(B451/4,-3)*2.8-80000,IF(B451&lt;6600000,ROUNDDOWN(B451/4,-3)*3.2-440000,IF(B451&lt;8500000,ROUNDDOWN(B451*0.9,0)-1100000,B451-1950000)))))))),IF(B451&lt;651000,0,IF(B451&lt;1900000,B451-650000,IF(B451&lt;3600000,ROUNDDOWN(B451/4,-3)*2.8-80000,IF(B451&lt;6600000,ROUNDDOWN(B451/4,-3)*3.2-440000,IF(B451&lt;8500000,ROUNDDOWN(B451*0.9,0)-1100000,B451-1950000)))))),0)</f>
        <v/>
      </c>
      <c r="N451" s="18">
        <f>IF(M451&gt;23500000,NA(),IF(C451&gt;=2026,IF(M451&lt;=4890000,1040000,IF(M451&lt;=6550000,670000,620000)),IF(M451&lt;=1320000,950000,IF(M451&lt;=3360000,880000,IF(M451&lt;=4890000,680000,IF(M451&lt;=6550000,630000,580000))))))</f>
        <v/>
      </c>
      <c r="O451" s="18">
        <f>IF(F451&lt;=0,IF(AND(D451="はい",C451&gt;=2026,C451&lt;=2027),IF(E451&lt;=0,0,IF(E451&lt;=30000,E451,IF(E451&lt;=60000,ROUNDUP(E451/2,0)+15000,IF(E451&lt;=120000,ROUNDUP(E451/4,0)+30000,60000)))),IF(E451&lt;=0,0,IF(E451&lt;=20000,E451,IF(E451&lt;=40000,ROUNDUP(E451/2,0)+10000,IF(E451&lt;=80000,ROUNDUP(E451/4,0)+20000,40000))))),IF(E451&lt;=0,IF(F451&lt;=0,0,IF(F451&lt;=25000,F451,IF(F451&lt;=50000,ROUNDUP(F451/2,0)+12500,IF(F451&lt;=100000,ROUNDUP(F451/4,0)+25000,50000)))),MAX(IF(F451&lt;=0,0,IF(F451&lt;=25000,F451,IF(F451&lt;=50000,ROUNDUP(F451/2,0)+12500,IF(F451&lt;=100000,ROUNDUP(F451/4,0)+25000,50000)))),MIN(IF(AND(D451="はい",C451&gt;=2026,C451&lt;=2027),IF(E451&lt;=0,0,IF(E451&lt;=30000,E451,IF(E451&lt;=60000,ROUNDUP(E451/2,0)+15000,IF(E451&lt;=120000,ROUNDUP(E451/4,0)+30000,60000)))),IF(E451&lt;=0,0,IF(E451&lt;=20000,E451,IF(E451&lt;=40000,ROUNDUP(E451/2,0)+10000,IF(E451&lt;=80000,ROUNDUP(E451/4,0)+20000,40000)))))+IF(F451&lt;=0,0,IF(F451&lt;=25000,F451,IF(F451&lt;=50000,ROUNDUP(F451/2,0)+12500,IF(F451&lt;=100000,ROUNDUP(F451/4,0)+25000,50000)))),IF(AND(D451="はい",C451&gt;=2026,C451&lt;=2027),60000,40000)))))</f>
        <v/>
      </c>
      <c r="P451" s="18">
        <f>IF(G451&lt;=0,0,IF(G451&lt;=20000,G451,IF(G451&lt;=40000,ROUNDUP(G451/2,0)+10000,IF(G451&lt;=80000,ROUNDUP(G451/4,0)+20000,40000))))</f>
        <v/>
      </c>
      <c r="Q451" s="18">
        <f>IF(I451&lt;=0,IF(H451&lt;=0,0,IF(H451&lt;=20000,H451,IF(H451&lt;=40000,ROUNDUP(H451/2,0)+10000,IF(H451&lt;=80000,ROUNDUP(H451/4,0)+20000,40000)))),IF(H451&lt;=0,IF(I451&lt;=0,0,IF(I451&lt;=25000,I451,IF(I451&lt;=50000,ROUNDUP(I451/2,0)+12500,IF(I451&lt;=100000,ROUNDUP(I451/4,0)+25000,50000)))),MAX(IF(I451&lt;=0,0,IF(I451&lt;=25000,I451,IF(I451&lt;=50000,ROUNDUP(I451/2,0)+12500,IF(I451&lt;=100000,ROUNDUP(I451/4,0)+25000,50000)))),MIN(IF(H451&lt;=0,0,IF(H451&lt;=20000,H451,IF(H451&lt;=40000,ROUNDUP(H451/2,0)+10000,IF(H451&lt;=80000,ROUNDUP(H451/4,0)+20000,40000))))+IF(I451&lt;=0,0,IF(I451&lt;=25000,I451,IF(I451&lt;=50000,ROUNDUP(I451/2,0)+12500,IF(I451&lt;=100000,ROUNDUP(I451/4,0)+25000,50000)))),40000))))</f>
        <v/>
      </c>
      <c r="R451" s="18">
        <f>MIN(120000,O451+P451+Q451)</f>
        <v/>
      </c>
      <c r="S451" s="18">
        <f>IF(F451&lt;=0,IF(E451&lt;=0,0,IF(E451&lt;=12000,E451,IF(E451&lt;=32000,ROUNDUP(E451/2,0)+6000,IF(E451&lt;=56000,ROUNDUP(E451/4,0)+14000,28000)))),IF(E451&lt;=0,IF(F451&lt;=0,0,IF(F451&lt;=15000,F451,IF(F451&lt;=40000,ROUNDUP(F451/2,0)+7500,IF(F451&lt;=70000,ROUNDUP(F451/4,0)+17500,35000)))),MAX(IF(F451&lt;=0,0,IF(F451&lt;=15000,F451,IF(F451&lt;=40000,ROUNDUP(F451/2,0)+7500,IF(F451&lt;=70000,ROUNDUP(F451/4,0)+17500,35000)))),MIN(IF(E451&lt;=0,0,IF(E451&lt;=12000,E451,IF(E451&lt;=32000,ROUNDUP(E451/2,0)+6000,IF(E451&lt;=56000,ROUNDUP(E451/4,0)+14000,28000))))+IF(F451&lt;=0,0,IF(F451&lt;=15000,F451,IF(F451&lt;=40000,ROUNDUP(F451/2,0)+7500,IF(F451&lt;=70000,ROUNDUP(F451/4,0)+17500,35000)))),28000))))</f>
        <v/>
      </c>
      <c r="T451" s="18">
        <f>IF(G451&lt;=0,0,IF(G451&lt;=12000,G451,IF(G451&lt;=32000,ROUNDUP(G451/2,0)+6000,IF(G451&lt;=56000,ROUNDUP(G451/4,0)+14000,28000))))</f>
        <v/>
      </c>
      <c r="U451" s="18">
        <f>IF(I451&lt;=0,IF(H451&lt;=0,0,IF(H451&lt;=12000,H451,IF(H451&lt;=32000,ROUNDUP(H451/2,0)+6000,IF(H451&lt;=56000,ROUNDUP(H451/4,0)+14000,28000)))),IF(H451&lt;=0,IF(I451&lt;=0,0,IF(I451&lt;=15000,I451,IF(I451&lt;=40000,ROUNDUP(I451/2,0)+7500,IF(I451&lt;=70000,ROUNDUP(I451/4,0)+17500,35000)))),MAX(IF(I451&lt;=0,0,IF(I451&lt;=15000,I451,IF(I451&lt;=40000,ROUNDUP(I451/2,0)+7500,IF(I451&lt;=70000,ROUNDUP(I451/4,0)+17500,35000)))),MIN(IF(H451&lt;=0,0,IF(H451&lt;=12000,H451,IF(H451&lt;=32000,ROUNDUP(H451/2,0)+6000,IF(H451&lt;=56000,ROUNDUP(H451/4,0)+14000,28000))))+IF(I451&lt;=0,0,IF(I451&lt;=15000,I451,IF(I451&lt;=40000,ROUNDUP(I451/2,0)+7500,IF(I451&lt;=70000,ROUNDUP(I451/4,0)+17500,35000)))),28000))))</f>
        <v/>
      </c>
      <c r="V451" s="18">
        <f>MIN(70000,S451+T451+U451)</f>
        <v/>
      </c>
      <c r="W451" s="18">
        <f>MAX(0,ROUNDDOWN(M451-J451-N451-K451-0,-3))</f>
        <v/>
      </c>
      <c r="X451" s="18">
        <f>MAX(0,ROUNDDOWN(M451-J451-N451-K451-R451,-3))</f>
        <v/>
      </c>
      <c r="Y451" s="18">
        <f>IF(W451&lt;=0,0,ROUNDDOWN((W451*LOOKUP(W451,{0,1950001,3300001,6950001,9000001,18000001,40000001},{0.05,0.1,0.2,0.23,0.33,0.4,0.45})-LOOKUP(W451,{0,1950001,3300001,6950001,9000001,18000001,40000001},{0,97500,427500,636000,1536000,2796000,4796000}))*1.021,-2))</f>
        <v/>
      </c>
      <c r="Z451" s="18">
        <f>IF(X451&lt;=0,0,ROUNDDOWN((X451*LOOKUP(X451,{0,1950001,3300001,6950001,9000001,18000001,40000001},{0.05,0.1,0.2,0.23,0.33,0.4,0.45})-LOOKUP(X451,{0,1950001,3300001,6950001,9000001,18000001,40000001},{0,97500,427500,636000,1536000,2796000,4796000}))*1.021,-2))</f>
        <v/>
      </c>
      <c r="AA451" s="18">
        <f>MAX(0,ROUNDDOWN(M451-J451-430000-L451-0,-3))</f>
        <v/>
      </c>
      <c r="AB451" s="18">
        <f>MAX(0,ROUNDDOWN(M451-J451-430000-L451-V451,-3))</f>
        <v/>
      </c>
      <c r="AC451" s="18">
        <f>IF(M451&lt;=450000,0,MAX(0,ROUNDDOWN(AA451*0.06-MIN(50000,AA451)*0.03,-2))+MAX(0,ROUNDDOWN(AA451*0.04-MIN(50000,AA451)*0.02,-2)))</f>
        <v/>
      </c>
      <c r="AD451" s="18">
        <f>IF(M451&lt;=450000,0,MAX(0,ROUNDDOWN(AB451*0.06-MIN(50000,AB451)*0.03,-2))+MAX(0,ROUNDDOWN(AB451*0.04-MIN(50000,AB451)*0.02,-2)))</f>
        <v/>
      </c>
      <c r="AE451" s="18">
        <f>Y451-Z451</f>
        <v/>
      </c>
      <c r="AF451" s="18">
        <f>AC451-AD451</f>
        <v/>
      </c>
      <c r="AG451" s="18">
        <f>AE451+AF451</f>
        <v/>
      </c>
      <c r="AH451" s="20">
        <f>IF(W451&lt;=0,0,LOOKUP(W451,{0,1950001,3300001,6950001,9000001,18000001,40000001},{0.05,0.1,0.2,0.23,0.33,0.4,0.45}))</f>
        <v/>
      </c>
    </row>
    <row r="452">
      <c r="A452" t="inlineStr">
        <is>
          <t>1万円刻み 特例あり一般12万円</t>
        </is>
      </c>
      <c r="B452" s="18">
        <f>'4_1万円刻み'!$A$124</f>
        <v/>
      </c>
      <c r="C452" s="19" t="n">
        <v>2026</v>
      </c>
      <c r="D452" t="inlineStr">
        <is>
          <t>はい</t>
        </is>
      </c>
      <c r="E452" s="18" t="n">
        <v>120000</v>
      </c>
      <c r="F452" s="18" t="n">
        <v>0</v>
      </c>
      <c r="G452" s="18" t="n">
        <v>0</v>
      </c>
      <c r="H452" s="18" t="n">
        <v>0</v>
      </c>
      <c r="I452" s="18" t="n">
        <v>0</v>
      </c>
      <c r="J452" s="18">
        <f>ROUND(MIN(B452/12,650000)*12*0.0915+MIN(B452/12,1390000)*12*(0.0504+0)+B452*0.005,0)</f>
        <v/>
      </c>
      <c r="K452" s="18" t="n">
        <v>0</v>
      </c>
      <c r="L452" s="18" t="n">
        <v>0</v>
      </c>
      <c r="M452" s="18">
        <f>ROUND(IF(C452&gt;=2026,IF(B452&lt;741000,0,IF(B452&lt;2191000,B452-740000,IF(B452&lt;2193000,1451000,IF(B452&lt;2196000,1453000,IF(B452&lt;2200000,1456000,IF(B452&lt;3600000,ROUNDDOWN(B452/4,-3)*2.8-80000,IF(B452&lt;6600000,ROUNDDOWN(B452/4,-3)*3.2-440000,IF(B452&lt;8500000,ROUNDDOWN(B452*0.9,0)-1100000,B452-1950000)))))))),IF(B452&lt;651000,0,IF(B452&lt;1900000,B452-650000,IF(B452&lt;3600000,ROUNDDOWN(B452/4,-3)*2.8-80000,IF(B452&lt;6600000,ROUNDDOWN(B452/4,-3)*3.2-440000,IF(B452&lt;8500000,ROUNDDOWN(B452*0.9,0)-1100000,B452-1950000)))))),0)</f>
        <v/>
      </c>
      <c r="N452" s="18">
        <f>IF(M452&gt;23500000,NA(),IF(C452&gt;=2026,IF(M452&lt;=4890000,1040000,IF(M452&lt;=6550000,670000,620000)),IF(M452&lt;=1320000,950000,IF(M452&lt;=3360000,880000,IF(M452&lt;=4890000,680000,IF(M452&lt;=6550000,630000,580000))))))</f>
        <v/>
      </c>
      <c r="O452" s="18">
        <f>IF(F452&lt;=0,IF(AND(D452="はい",C452&gt;=2026,C452&lt;=2027),IF(E452&lt;=0,0,IF(E452&lt;=30000,E452,IF(E452&lt;=60000,ROUNDUP(E452/2,0)+15000,IF(E452&lt;=120000,ROUNDUP(E452/4,0)+30000,60000)))),IF(E452&lt;=0,0,IF(E452&lt;=20000,E452,IF(E452&lt;=40000,ROUNDUP(E452/2,0)+10000,IF(E452&lt;=80000,ROUNDUP(E452/4,0)+20000,40000))))),IF(E452&lt;=0,IF(F452&lt;=0,0,IF(F452&lt;=25000,F452,IF(F452&lt;=50000,ROUNDUP(F452/2,0)+12500,IF(F452&lt;=100000,ROUNDUP(F452/4,0)+25000,50000)))),MAX(IF(F452&lt;=0,0,IF(F452&lt;=25000,F452,IF(F452&lt;=50000,ROUNDUP(F452/2,0)+12500,IF(F452&lt;=100000,ROUNDUP(F452/4,0)+25000,50000)))),MIN(IF(AND(D452="はい",C452&gt;=2026,C452&lt;=2027),IF(E452&lt;=0,0,IF(E452&lt;=30000,E452,IF(E452&lt;=60000,ROUNDUP(E452/2,0)+15000,IF(E452&lt;=120000,ROUNDUP(E452/4,0)+30000,60000)))),IF(E452&lt;=0,0,IF(E452&lt;=20000,E452,IF(E452&lt;=40000,ROUNDUP(E452/2,0)+10000,IF(E452&lt;=80000,ROUNDUP(E452/4,0)+20000,40000)))))+IF(F452&lt;=0,0,IF(F452&lt;=25000,F452,IF(F452&lt;=50000,ROUNDUP(F452/2,0)+12500,IF(F452&lt;=100000,ROUNDUP(F452/4,0)+25000,50000)))),IF(AND(D452="はい",C452&gt;=2026,C452&lt;=2027),60000,40000)))))</f>
        <v/>
      </c>
      <c r="P452" s="18">
        <f>IF(G452&lt;=0,0,IF(G452&lt;=20000,G452,IF(G452&lt;=40000,ROUNDUP(G452/2,0)+10000,IF(G452&lt;=80000,ROUNDUP(G452/4,0)+20000,40000))))</f>
        <v/>
      </c>
      <c r="Q452" s="18">
        <f>IF(I452&lt;=0,IF(H452&lt;=0,0,IF(H452&lt;=20000,H452,IF(H452&lt;=40000,ROUNDUP(H452/2,0)+10000,IF(H452&lt;=80000,ROUNDUP(H452/4,0)+20000,40000)))),IF(H452&lt;=0,IF(I452&lt;=0,0,IF(I452&lt;=25000,I452,IF(I452&lt;=50000,ROUNDUP(I452/2,0)+12500,IF(I452&lt;=100000,ROUNDUP(I452/4,0)+25000,50000)))),MAX(IF(I452&lt;=0,0,IF(I452&lt;=25000,I452,IF(I452&lt;=50000,ROUNDUP(I452/2,0)+12500,IF(I452&lt;=100000,ROUNDUP(I452/4,0)+25000,50000)))),MIN(IF(H452&lt;=0,0,IF(H452&lt;=20000,H452,IF(H452&lt;=40000,ROUNDUP(H452/2,0)+10000,IF(H452&lt;=80000,ROUNDUP(H452/4,0)+20000,40000))))+IF(I452&lt;=0,0,IF(I452&lt;=25000,I452,IF(I452&lt;=50000,ROUNDUP(I452/2,0)+12500,IF(I452&lt;=100000,ROUNDUP(I452/4,0)+25000,50000)))),40000))))</f>
        <v/>
      </c>
      <c r="R452" s="18">
        <f>MIN(120000,O452+P452+Q452)</f>
        <v/>
      </c>
      <c r="S452" s="18">
        <f>IF(F452&lt;=0,IF(E452&lt;=0,0,IF(E452&lt;=12000,E452,IF(E452&lt;=32000,ROUNDUP(E452/2,0)+6000,IF(E452&lt;=56000,ROUNDUP(E452/4,0)+14000,28000)))),IF(E452&lt;=0,IF(F452&lt;=0,0,IF(F452&lt;=15000,F452,IF(F452&lt;=40000,ROUNDUP(F452/2,0)+7500,IF(F452&lt;=70000,ROUNDUP(F452/4,0)+17500,35000)))),MAX(IF(F452&lt;=0,0,IF(F452&lt;=15000,F452,IF(F452&lt;=40000,ROUNDUP(F452/2,0)+7500,IF(F452&lt;=70000,ROUNDUP(F452/4,0)+17500,35000)))),MIN(IF(E452&lt;=0,0,IF(E452&lt;=12000,E452,IF(E452&lt;=32000,ROUNDUP(E452/2,0)+6000,IF(E452&lt;=56000,ROUNDUP(E452/4,0)+14000,28000))))+IF(F452&lt;=0,0,IF(F452&lt;=15000,F452,IF(F452&lt;=40000,ROUNDUP(F452/2,0)+7500,IF(F452&lt;=70000,ROUNDUP(F452/4,0)+17500,35000)))),28000))))</f>
        <v/>
      </c>
      <c r="T452" s="18">
        <f>IF(G452&lt;=0,0,IF(G452&lt;=12000,G452,IF(G452&lt;=32000,ROUNDUP(G452/2,0)+6000,IF(G452&lt;=56000,ROUNDUP(G452/4,0)+14000,28000))))</f>
        <v/>
      </c>
      <c r="U452" s="18">
        <f>IF(I452&lt;=0,IF(H452&lt;=0,0,IF(H452&lt;=12000,H452,IF(H452&lt;=32000,ROUNDUP(H452/2,0)+6000,IF(H452&lt;=56000,ROUNDUP(H452/4,0)+14000,28000)))),IF(H452&lt;=0,IF(I452&lt;=0,0,IF(I452&lt;=15000,I452,IF(I452&lt;=40000,ROUNDUP(I452/2,0)+7500,IF(I452&lt;=70000,ROUNDUP(I452/4,0)+17500,35000)))),MAX(IF(I452&lt;=0,0,IF(I452&lt;=15000,I452,IF(I452&lt;=40000,ROUNDUP(I452/2,0)+7500,IF(I452&lt;=70000,ROUNDUP(I452/4,0)+17500,35000)))),MIN(IF(H452&lt;=0,0,IF(H452&lt;=12000,H452,IF(H452&lt;=32000,ROUNDUP(H452/2,0)+6000,IF(H452&lt;=56000,ROUNDUP(H452/4,0)+14000,28000))))+IF(I452&lt;=0,0,IF(I452&lt;=15000,I452,IF(I452&lt;=40000,ROUNDUP(I452/2,0)+7500,IF(I452&lt;=70000,ROUNDUP(I452/4,0)+17500,35000)))),28000))))</f>
        <v/>
      </c>
      <c r="V452" s="18">
        <f>MIN(70000,S452+T452+U452)</f>
        <v/>
      </c>
      <c r="W452" s="18">
        <f>MAX(0,ROUNDDOWN(M452-J452-N452-K452-0,-3))</f>
        <v/>
      </c>
      <c r="X452" s="18">
        <f>MAX(0,ROUNDDOWN(M452-J452-N452-K452-R452,-3))</f>
        <v/>
      </c>
      <c r="Y452" s="18">
        <f>IF(W452&lt;=0,0,ROUNDDOWN((W452*LOOKUP(W452,{0,1950001,3300001,6950001,9000001,18000001,40000001},{0.05,0.1,0.2,0.23,0.33,0.4,0.45})-LOOKUP(W452,{0,1950001,3300001,6950001,9000001,18000001,40000001},{0,97500,427500,636000,1536000,2796000,4796000}))*1.021,-2))</f>
        <v/>
      </c>
      <c r="Z452" s="18">
        <f>IF(X452&lt;=0,0,ROUNDDOWN((X452*LOOKUP(X452,{0,1950001,3300001,6950001,9000001,18000001,40000001},{0.05,0.1,0.2,0.23,0.33,0.4,0.45})-LOOKUP(X452,{0,1950001,3300001,6950001,9000001,18000001,40000001},{0,97500,427500,636000,1536000,2796000,4796000}))*1.021,-2))</f>
        <v/>
      </c>
      <c r="AA452" s="18">
        <f>MAX(0,ROUNDDOWN(M452-J452-430000-L452-0,-3))</f>
        <v/>
      </c>
      <c r="AB452" s="18">
        <f>MAX(0,ROUNDDOWN(M452-J452-430000-L452-V452,-3))</f>
        <v/>
      </c>
      <c r="AC452" s="18">
        <f>IF(M452&lt;=450000,0,MAX(0,ROUNDDOWN(AA452*0.06-MIN(50000,AA452)*0.03,-2))+MAX(0,ROUNDDOWN(AA452*0.04-MIN(50000,AA452)*0.02,-2)))</f>
        <v/>
      </c>
      <c r="AD452" s="18">
        <f>IF(M452&lt;=450000,0,MAX(0,ROUNDDOWN(AB452*0.06-MIN(50000,AB452)*0.03,-2))+MAX(0,ROUNDDOWN(AB452*0.04-MIN(50000,AB452)*0.02,-2)))</f>
        <v/>
      </c>
      <c r="AE452" s="18">
        <f>Y452-Z452</f>
        <v/>
      </c>
      <c r="AF452" s="18">
        <f>AC452-AD452</f>
        <v/>
      </c>
      <c r="AG452" s="18">
        <f>AE452+AF452</f>
        <v/>
      </c>
      <c r="AH452" s="20">
        <f>IF(W452&lt;=0,0,LOOKUP(W452,{0,1950001,3300001,6950001,9000001,18000001,40000001},{0.05,0.1,0.2,0.23,0.33,0.4,0.45}))</f>
        <v/>
      </c>
    </row>
    <row r="453">
      <c r="A453" t="inlineStr">
        <is>
          <t>1万円刻み 3区分8万円ずつ</t>
        </is>
      </c>
      <c r="B453" s="18">
        <f>'4_1万円刻み'!$A$125</f>
        <v/>
      </c>
      <c r="C453" s="19" t="n">
        <v>2026</v>
      </c>
      <c r="D453" t="inlineStr">
        <is>
          <t>いいえ</t>
        </is>
      </c>
      <c r="E453" s="18" t="n">
        <v>80000</v>
      </c>
      <c r="F453" s="18" t="n">
        <v>0</v>
      </c>
      <c r="G453" s="18" t="n">
        <v>80000</v>
      </c>
      <c r="H453" s="18" t="n">
        <v>80000</v>
      </c>
      <c r="I453" s="18" t="n">
        <v>0</v>
      </c>
      <c r="J453" s="18">
        <f>ROUND(MIN(B453/12,650000)*12*0.0915+MIN(B453/12,1390000)*12*(0.0504+0)+B453*0.005,0)</f>
        <v/>
      </c>
      <c r="K453" s="18" t="n">
        <v>0</v>
      </c>
      <c r="L453" s="18" t="n">
        <v>0</v>
      </c>
      <c r="M453" s="18">
        <f>ROUND(IF(C453&gt;=2026,IF(B453&lt;741000,0,IF(B453&lt;2191000,B453-740000,IF(B453&lt;2193000,1451000,IF(B453&lt;2196000,1453000,IF(B453&lt;2200000,1456000,IF(B453&lt;3600000,ROUNDDOWN(B453/4,-3)*2.8-80000,IF(B453&lt;6600000,ROUNDDOWN(B453/4,-3)*3.2-440000,IF(B453&lt;8500000,ROUNDDOWN(B453*0.9,0)-1100000,B453-1950000)))))))),IF(B453&lt;651000,0,IF(B453&lt;1900000,B453-650000,IF(B453&lt;3600000,ROUNDDOWN(B453/4,-3)*2.8-80000,IF(B453&lt;6600000,ROUNDDOWN(B453/4,-3)*3.2-440000,IF(B453&lt;8500000,ROUNDDOWN(B453*0.9,0)-1100000,B453-1950000)))))),0)</f>
        <v/>
      </c>
      <c r="N453" s="18">
        <f>IF(M453&gt;23500000,NA(),IF(C453&gt;=2026,IF(M453&lt;=4890000,1040000,IF(M453&lt;=6550000,670000,620000)),IF(M453&lt;=1320000,950000,IF(M453&lt;=3360000,880000,IF(M453&lt;=4890000,680000,IF(M453&lt;=6550000,630000,580000))))))</f>
        <v/>
      </c>
      <c r="O453" s="18">
        <f>IF(F453&lt;=0,IF(AND(D453="はい",C453&gt;=2026,C453&lt;=2027),IF(E453&lt;=0,0,IF(E453&lt;=30000,E453,IF(E453&lt;=60000,ROUNDUP(E453/2,0)+15000,IF(E453&lt;=120000,ROUNDUP(E453/4,0)+30000,60000)))),IF(E453&lt;=0,0,IF(E453&lt;=20000,E453,IF(E453&lt;=40000,ROUNDUP(E453/2,0)+10000,IF(E453&lt;=80000,ROUNDUP(E453/4,0)+20000,40000))))),IF(E453&lt;=0,IF(F453&lt;=0,0,IF(F453&lt;=25000,F453,IF(F453&lt;=50000,ROUNDUP(F453/2,0)+12500,IF(F453&lt;=100000,ROUNDUP(F453/4,0)+25000,50000)))),MAX(IF(F453&lt;=0,0,IF(F453&lt;=25000,F453,IF(F453&lt;=50000,ROUNDUP(F453/2,0)+12500,IF(F453&lt;=100000,ROUNDUP(F453/4,0)+25000,50000)))),MIN(IF(AND(D453="はい",C453&gt;=2026,C453&lt;=2027),IF(E453&lt;=0,0,IF(E453&lt;=30000,E453,IF(E453&lt;=60000,ROUNDUP(E453/2,0)+15000,IF(E453&lt;=120000,ROUNDUP(E453/4,0)+30000,60000)))),IF(E453&lt;=0,0,IF(E453&lt;=20000,E453,IF(E453&lt;=40000,ROUNDUP(E453/2,0)+10000,IF(E453&lt;=80000,ROUNDUP(E453/4,0)+20000,40000)))))+IF(F453&lt;=0,0,IF(F453&lt;=25000,F453,IF(F453&lt;=50000,ROUNDUP(F453/2,0)+12500,IF(F453&lt;=100000,ROUNDUP(F453/4,0)+25000,50000)))),IF(AND(D453="はい",C453&gt;=2026,C453&lt;=2027),60000,40000)))))</f>
        <v/>
      </c>
      <c r="P453" s="18">
        <f>IF(G453&lt;=0,0,IF(G453&lt;=20000,G453,IF(G453&lt;=40000,ROUNDUP(G453/2,0)+10000,IF(G453&lt;=80000,ROUNDUP(G453/4,0)+20000,40000))))</f>
        <v/>
      </c>
      <c r="Q453" s="18">
        <f>IF(I453&lt;=0,IF(H453&lt;=0,0,IF(H453&lt;=20000,H453,IF(H453&lt;=40000,ROUNDUP(H453/2,0)+10000,IF(H453&lt;=80000,ROUNDUP(H453/4,0)+20000,40000)))),IF(H453&lt;=0,IF(I453&lt;=0,0,IF(I453&lt;=25000,I453,IF(I453&lt;=50000,ROUNDUP(I453/2,0)+12500,IF(I453&lt;=100000,ROUNDUP(I453/4,0)+25000,50000)))),MAX(IF(I453&lt;=0,0,IF(I453&lt;=25000,I453,IF(I453&lt;=50000,ROUNDUP(I453/2,0)+12500,IF(I453&lt;=100000,ROUNDUP(I453/4,0)+25000,50000)))),MIN(IF(H453&lt;=0,0,IF(H453&lt;=20000,H453,IF(H453&lt;=40000,ROUNDUP(H453/2,0)+10000,IF(H453&lt;=80000,ROUNDUP(H453/4,0)+20000,40000))))+IF(I453&lt;=0,0,IF(I453&lt;=25000,I453,IF(I453&lt;=50000,ROUNDUP(I453/2,0)+12500,IF(I453&lt;=100000,ROUNDUP(I453/4,0)+25000,50000)))),40000))))</f>
        <v/>
      </c>
      <c r="R453" s="18">
        <f>MIN(120000,O453+P453+Q453)</f>
        <v/>
      </c>
      <c r="S453" s="18">
        <f>IF(F453&lt;=0,IF(E453&lt;=0,0,IF(E453&lt;=12000,E453,IF(E453&lt;=32000,ROUNDUP(E453/2,0)+6000,IF(E453&lt;=56000,ROUNDUP(E453/4,0)+14000,28000)))),IF(E453&lt;=0,IF(F453&lt;=0,0,IF(F453&lt;=15000,F453,IF(F453&lt;=40000,ROUNDUP(F453/2,0)+7500,IF(F453&lt;=70000,ROUNDUP(F453/4,0)+17500,35000)))),MAX(IF(F453&lt;=0,0,IF(F453&lt;=15000,F453,IF(F453&lt;=40000,ROUNDUP(F453/2,0)+7500,IF(F453&lt;=70000,ROUNDUP(F453/4,0)+17500,35000)))),MIN(IF(E453&lt;=0,0,IF(E453&lt;=12000,E453,IF(E453&lt;=32000,ROUNDUP(E453/2,0)+6000,IF(E453&lt;=56000,ROUNDUP(E453/4,0)+14000,28000))))+IF(F453&lt;=0,0,IF(F453&lt;=15000,F453,IF(F453&lt;=40000,ROUNDUP(F453/2,0)+7500,IF(F453&lt;=70000,ROUNDUP(F453/4,0)+17500,35000)))),28000))))</f>
        <v/>
      </c>
      <c r="T453" s="18">
        <f>IF(G453&lt;=0,0,IF(G453&lt;=12000,G453,IF(G453&lt;=32000,ROUNDUP(G453/2,0)+6000,IF(G453&lt;=56000,ROUNDUP(G453/4,0)+14000,28000))))</f>
        <v/>
      </c>
      <c r="U453" s="18">
        <f>IF(I453&lt;=0,IF(H453&lt;=0,0,IF(H453&lt;=12000,H453,IF(H453&lt;=32000,ROUNDUP(H453/2,0)+6000,IF(H453&lt;=56000,ROUNDUP(H453/4,0)+14000,28000)))),IF(H453&lt;=0,IF(I453&lt;=0,0,IF(I453&lt;=15000,I453,IF(I453&lt;=40000,ROUNDUP(I453/2,0)+7500,IF(I453&lt;=70000,ROUNDUP(I453/4,0)+17500,35000)))),MAX(IF(I453&lt;=0,0,IF(I453&lt;=15000,I453,IF(I453&lt;=40000,ROUNDUP(I453/2,0)+7500,IF(I453&lt;=70000,ROUNDUP(I453/4,0)+17500,35000)))),MIN(IF(H453&lt;=0,0,IF(H453&lt;=12000,H453,IF(H453&lt;=32000,ROUNDUP(H453/2,0)+6000,IF(H453&lt;=56000,ROUNDUP(H453/4,0)+14000,28000))))+IF(I453&lt;=0,0,IF(I453&lt;=15000,I453,IF(I453&lt;=40000,ROUNDUP(I453/2,0)+7500,IF(I453&lt;=70000,ROUNDUP(I453/4,0)+17500,35000)))),28000))))</f>
        <v/>
      </c>
      <c r="V453" s="18">
        <f>MIN(70000,S453+T453+U453)</f>
        <v/>
      </c>
      <c r="W453" s="18">
        <f>MAX(0,ROUNDDOWN(M453-J453-N453-K453-0,-3))</f>
        <v/>
      </c>
      <c r="X453" s="18">
        <f>MAX(0,ROUNDDOWN(M453-J453-N453-K453-R453,-3))</f>
        <v/>
      </c>
      <c r="Y453" s="18">
        <f>IF(W453&lt;=0,0,ROUNDDOWN((W453*LOOKUP(W453,{0,1950001,3300001,6950001,9000001,18000001,40000001},{0.05,0.1,0.2,0.23,0.33,0.4,0.45})-LOOKUP(W453,{0,1950001,3300001,6950001,9000001,18000001,40000001},{0,97500,427500,636000,1536000,2796000,4796000}))*1.021,-2))</f>
        <v/>
      </c>
      <c r="Z453" s="18">
        <f>IF(X453&lt;=0,0,ROUNDDOWN((X453*LOOKUP(X453,{0,1950001,3300001,6950001,9000001,18000001,40000001},{0.05,0.1,0.2,0.23,0.33,0.4,0.45})-LOOKUP(X453,{0,1950001,3300001,6950001,9000001,18000001,40000001},{0,97500,427500,636000,1536000,2796000,4796000}))*1.021,-2))</f>
        <v/>
      </c>
      <c r="AA453" s="18">
        <f>MAX(0,ROUNDDOWN(M453-J453-430000-L453-0,-3))</f>
        <v/>
      </c>
      <c r="AB453" s="18">
        <f>MAX(0,ROUNDDOWN(M453-J453-430000-L453-V453,-3))</f>
        <v/>
      </c>
      <c r="AC453" s="18">
        <f>IF(M453&lt;=450000,0,MAX(0,ROUNDDOWN(AA453*0.06-MIN(50000,AA453)*0.03,-2))+MAX(0,ROUNDDOWN(AA453*0.04-MIN(50000,AA453)*0.02,-2)))</f>
        <v/>
      </c>
      <c r="AD453" s="18">
        <f>IF(M453&lt;=450000,0,MAX(0,ROUNDDOWN(AB453*0.06-MIN(50000,AB453)*0.03,-2))+MAX(0,ROUNDDOWN(AB453*0.04-MIN(50000,AB453)*0.02,-2)))</f>
        <v/>
      </c>
      <c r="AE453" s="18">
        <f>Y453-Z453</f>
        <v/>
      </c>
      <c r="AF453" s="18">
        <f>AC453-AD453</f>
        <v/>
      </c>
      <c r="AG453" s="18">
        <f>AE453+AF453</f>
        <v/>
      </c>
      <c r="AH453" s="20">
        <f>IF(W453&lt;=0,0,LOOKUP(W453,{0,1950001,3300001,6950001,9000001,18000001,40000001},{0.05,0.1,0.2,0.23,0.33,0.4,0.45}))</f>
        <v/>
      </c>
    </row>
    <row r="454">
      <c r="A454" t="inlineStr">
        <is>
          <t>1万円刻み 一般8万円</t>
        </is>
      </c>
      <c r="B454" s="18">
        <f>'4_1万円刻み'!$A$125</f>
        <v/>
      </c>
      <c r="C454" s="19" t="n">
        <v>2026</v>
      </c>
      <c r="D454" t="inlineStr">
        <is>
          <t>いいえ</t>
        </is>
      </c>
      <c r="E454" s="18" t="n">
        <v>80000</v>
      </c>
      <c r="F454" s="18" t="n">
        <v>0</v>
      </c>
      <c r="G454" s="18" t="n">
        <v>0</v>
      </c>
      <c r="H454" s="18" t="n">
        <v>0</v>
      </c>
      <c r="I454" s="18" t="n">
        <v>0</v>
      </c>
      <c r="J454" s="18">
        <f>ROUND(MIN(B454/12,650000)*12*0.0915+MIN(B454/12,1390000)*12*(0.0504+0)+B454*0.005,0)</f>
        <v/>
      </c>
      <c r="K454" s="18" t="n">
        <v>0</v>
      </c>
      <c r="L454" s="18" t="n">
        <v>0</v>
      </c>
      <c r="M454" s="18">
        <f>ROUND(IF(C454&gt;=2026,IF(B454&lt;741000,0,IF(B454&lt;2191000,B454-740000,IF(B454&lt;2193000,1451000,IF(B454&lt;2196000,1453000,IF(B454&lt;2200000,1456000,IF(B454&lt;3600000,ROUNDDOWN(B454/4,-3)*2.8-80000,IF(B454&lt;6600000,ROUNDDOWN(B454/4,-3)*3.2-440000,IF(B454&lt;8500000,ROUNDDOWN(B454*0.9,0)-1100000,B454-1950000)))))))),IF(B454&lt;651000,0,IF(B454&lt;1900000,B454-650000,IF(B454&lt;3600000,ROUNDDOWN(B454/4,-3)*2.8-80000,IF(B454&lt;6600000,ROUNDDOWN(B454/4,-3)*3.2-440000,IF(B454&lt;8500000,ROUNDDOWN(B454*0.9,0)-1100000,B454-1950000)))))),0)</f>
        <v/>
      </c>
      <c r="N454" s="18">
        <f>IF(M454&gt;23500000,NA(),IF(C454&gt;=2026,IF(M454&lt;=4890000,1040000,IF(M454&lt;=6550000,670000,620000)),IF(M454&lt;=1320000,950000,IF(M454&lt;=3360000,880000,IF(M454&lt;=4890000,680000,IF(M454&lt;=6550000,630000,580000))))))</f>
        <v/>
      </c>
      <c r="O454" s="18">
        <f>IF(F454&lt;=0,IF(AND(D454="はい",C454&gt;=2026,C454&lt;=2027),IF(E454&lt;=0,0,IF(E454&lt;=30000,E454,IF(E454&lt;=60000,ROUNDUP(E454/2,0)+15000,IF(E454&lt;=120000,ROUNDUP(E454/4,0)+30000,60000)))),IF(E454&lt;=0,0,IF(E454&lt;=20000,E454,IF(E454&lt;=40000,ROUNDUP(E454/2,0)+10000,IF(E454&lt;=80000,ROUNDUP(E454/4,0)+20000,40000))))),IF(E454&lt;=0,IF(F454&lt;=0,0,IF(F454&lt;=25000,F454,IF(F454&lt;=50000,ROUNDUP(F454/2,0)+12500,IF(F454&lt;=100000,ROUNDUP(F454/4,0)+25000,50000)))),MAX(IF(F454&lt;=0,0,IF(F454&lt;=25000,F454,IF(F454&lt;=50000,ROUNDUP(F454/2,0)+12500,IF(F454&lt;=100000,ROUNDUP(F454/4,0)+25000,50000)))),MIN(IF(AND(D454="はい",C454&gt;=2026,C454&lt;=2027),IF(E454&lt;=0,0,IF(E454&lt;=30000,E454,IF(E454&lt;=60000,ROUNDUP(E454/2,0)+15000,IF(E454&lt;=120000,ROUNDUP(E454/4,0)+30000,60000)))),IF(E454&lt;=0,0,IF(E454&lt;=20000,E454,IF(E454&lt;=40000,ROUNDUP(E454/2,0)+10000,IF(E454&lt;=80000,ROUNDUP(E454/4,0)+20000,40000)))))+IF(F454&lt;=0,0,IF(F454&lt;=25000,F454,IF(F454&lt;=50000,ROUNDUP(F454/2,0)+12500,IF(F454&lt;=100000,ROUNDUP(F454/4,0)+25000,50000)))),IF(AND(D454="はい",C454&gt;=2026,C454&lt;=2027),60000,40000)))))</f>
        <v/>
      </c>
      <c r="P454" s="18">
        <f>IF(G454&lt;=0,0,IF(G454&lt;=20000,G454,IF(G454&lt;=40000,ROUNDUP(G454/2,0)+10000,IF(G454&lt;=80000,ROUNDUP(G454/4,0)+20000,40000))))</f>
        <v/>
      </c>
      <c r="Q454" s="18">
        <f>IF(I454&lt;=0,IF(H454&lt;=0,0,IF(H454&lt;=20000,H454,IF(H454&lt;=40000,ROUNDUP(H454/2,0)+10000,IF(H454&lt;=80000,ROUNDUP(H454/4,0)+20000,40000)))),IF(H454&lt;=0,IF(I454&lt;=0,0,IF(I454&lt;=25000,I454,IF(I454&lt;=50000,ROUNDUP(I454/2,0)+12500,IF(I454&lt;=100000,ROUNDUP(I454/4,0)+25000,50000)))),MAX(IF(I454&lt;=0,0,IF(I454&lt;=25000,I454,IF(I454&lt;=50000,ROUNDUP(I454/2,0)+12500,IF(I454&lt;=100000,ROUNDUP(I454/4,0)+25000,50000)))),MIN(IF(H454&lt;=0,0,IF(H454&lt;=20000,H454,IF(H454&lt;=40000,ROUNDUP(H454/2,0)+10000,IF(H454&lt;=80000,ROUNDUP(H454/4,0)+20000,40000))))+IF(I454&lt;=0,0,IF(I454&lt;=25000,I454,IF(I454&lt;=50000,ROUNDUP(I454/2,0)+12500,IF(I454&lt;=100000,ROUNDUP(I454/4,0)+25000,50000)))),40000))))</f>
        <v/>
      </c>
      <c r="R454" s="18">
        <f>MIN(120000,O454+P454+Q454)</f>
        <v/>
      </c>
      <c r="S454" s="18">
        <f>IF(F454&lt;=0,IF(E454&lt;=0,0,IF(E454&lt;=12000,E454,IF(E454&lt;=32000,ROUNDUP(E454/2,0)+6000,IF(E454&lt;=56000,ROUNDUP(E454/4,0)+14000,28000)))),IF(E454&lt;=0,IF(F454&lt;=0,0,IF(F454&lt;=15000,F454,IF(F454&lt;=40000,ROUNDUP(F454/2,0)+7500,IF(F454&lt;=70000,ROUNDUP(F454/4,0)+17500,35000)))),MAX(IF(F454&lt;=0,0,IF(F454&lt;=15000,F454,IF(F454&lt;=40000,ROUNDUP(F454/2,0)+7500,IF(F454&lt;=70000,ROUNDUP(F454/4,0)+17500,35000)))),MIN(IF(E454&lt;=0,0,IF(E454&lt;=12000,E454,IF(E454&lt;=32000,ROUNDUP(E454/2,0)+6000,IF(E454&lt;=56000,ROUNDUP(E454/4,0)+14000,28000))))+IF(F454&lt;=0,0,IF(F454&lt;=15000,F454,IF(F454&lt;=40000,ROUNDUP(F454/2,0)+7500,IF(F454&lt;=70000,ROUNDUP(F454/4,0)+17500,35000)))),28000))))</f>
        <v/>
      </c>
      <c r="T454" s="18">
        <f>IF(G454&lt;=0,0,IF(G454&lt;=12000,G454,IF(G454&lt;=32000,ROUNDUP(G454/2,0)+6000,IF(G454&lt;=56000,ROUNDUP(G454/4,0)+14000,28000))))</f>
        <v/>
      </c>
      <c r="U454" s="18">
        <f>IF(I454&lt;=0,IF(H454&lt;=0,0,IF(H454&lt;=12000,H454,IF(H454&lt;=32000,ROUNDUP(H454/2,0)+6000,IF(H454&lt;=56000,ROUNDUP(H454/4,0)+14000,28000)))),IF(H454&lt;=0,IF(I454&lt;=0,0,IF(I454&lt;=15000,I454,IF(I454&lt;=40000,ROUNDUP(I454/2,0)+7500,IF(I454&lt;=70000,ROUNDUP(I454/4,0)+17500,35000)))),MAX(IF(I454&lt;=0,0,IF(I454&lt;=15000,I454,IF(I454&lt;=40000,ROUNDUP(I454/2,0)+7500,IF(I454&lt;=70000,ROUNDUP(I454/4,0)+17500,35000)))),MIN(IF(H454&lt;=0,0,IF(H454&lt;=12000,H454,IF(H454&lt;=32000,ROUNDUP(H454/2,0)+6000,IF(H454&lt;=56000,ROUNDUP(H454/4,0)+14000,28000))))+IF(I454&lt;=0,0,IF(I454&lt;=15000,I454,IF(I454&lt;=40000,ROUNDUP(I454/2,0)+7500,IF(I454&lt;=70000,ROUNDUP(I454/4,0)+17500,35000)))),28000))))</f>
        <v/>
      </c>
      <c r="V454" s="18">
        <f>MIN(70000,S454+T454+U454)</f>
        <v/>
      </c>
      <c r="W454" s="18">
        <f>MAX(0,ROUNDDOWN(M454-J454-N454-K454-0,-3))</f>
        <v/>
      </c>
      <c r="X454" s="18">
        <f>MAX(0,ROUNDDOWN(M454-J454-N454-K454-R454,-3))</f>
        <v/>
      </c>
      <c r="Y454" s="18">
        <f>IF(W454&lt;=0,0,ROUNDDOWN((W454*LOOKUP(W454,{0,1950001,3300001,6950001,9000001,18000001,40000001},{0.05,0.1,0.2,0.23,0.33,0.4,0.45})-LOOKUP(W454,{0,1950001,3300001,6950001,9000001,18000001,40000001},{0,97500,427500,636000,1536000,2796000,4796000}))*1.021,-2))</f>
        <v/>
      </c>
      <c r="Z454" s="18">
        <f>IF(X454&lt;=0,0,ROUNDDOWN((X454*LOOKUP(X454,{0,1950001,3300001,6950001,9000001,18000001,40000001},{0.05,0.1,0.2,0.23,0.33,0.4,0.45})-LOOKUP(X454,{0,1950001,3300001,6950001,9000001,18000001,40000001},{0,97500,427500,636000,1536000,2796000,4796000}))*1.021,-2))</f>
        <v/>
      </c>
      <c r="AA454" s="18">
        <f>MAX(0,ROUNDDOWN(M454-J454-430000-L454-0,-3))</f>
        <v/>
      </c>
      <c r="AB454" s="18">
        <f>MAX(0,ROUNDDOWN(M454-J454-430000-L454-V454,-3))</f>
        <v/>
      </c>
      <c r="AC454" s="18">
        <f>IF(M454&lt;=450000,0,MAX(0,ROUNDDOWN(AA454*0.06-MIN(50000,AA454)*0.03,-2))+MAX(0,ROUNDDOWN(AA454*0.04-MIN(50000,AA454)*0.02,-2)))</f>
        <v/>
      </c>
      <c r="AD454" s="18">
        <f>IF(M454&lt;=450000,0,MAX(0,ROUNDDOWN(AB454*0.06-MIN(50000,AB454)*0.03,-2))+MAX(0,ROUNDDOWN(AB454*0.04-MIN(50000,AB454)*0.02,-2)))</f>
        <v/>
      </c>
      <c r="AE454" s="18">
        <f>Y454-Z454</f>
        <v/>
      </c>
      <c r="AF454" s="18">
        <f>AC454-AD454</f>
        <v/>
      </c>
      <c r="AG454" s="18">
        <f>AE454+AF454</f>
        <v/>
      </c>
      <c r="AH454" s="20">
        <f>IF(W454&lt;=0,0,LOOKUP(W454,{0,1950001,3300001,6950001,9000001,18000001,40000001},{0.05,0.1,0.2,0.23,0.33,0.4,0.45}))</f>
        <v/>
      </c>
    </row>
    <row r="455">
      <c r="A455" t="inlineStr">
        <is>
          <t>1万円刻み 特例あり一般12万円</t>
        </is>
      </c>
      <c r="B455" s="18">
        <f>'4_1万円刻み'!$A$125</f>
        <v/>
      </c>
      <c r="C455" s="19" t="n">
        <v>2026</v>
      </c>
      <c r="D455" t="inlineStr">
        <is>
          <t>はい</t>
        </is>
      </c>
      <c r="E455" s="18" t="n">
        <v>120000</v>
      </c>
      <c r="F455" s="18" t="n">
        <v>0</v>
      </c>
      <c r="G455" s="18" t="n">
        <v>0</v>
      </c>
      <c r="H455" s="18" t="n">
        <v>0</v>
      </c>
      <c r="I455" s="18" t="n">
        <v>0</v>
      </c>
      <c r="J455" s="18">
        <f>ROUND(MIN(B455/12,650000)*12*0.0915+MIN(B455/12,1390000)*12*(0.0504+0)+B455*0.005,0)</f>
        <v/>
      </c>
      <c r="K455" s="18" t="n">
        <v>0</v>
      </c>
      <c r="L455" s="18" t="n">
        <v>0</v>
      </c>
      <c r="M455" s="18">
        <f>ROUND(IF(C455&gt;=2026,IF(B455&lt;741000,0,IF(B455&lt;2191000,B455-740000,IF(B455&lt;2193000,1451000,IF(B455&lt;2196000,1453000,IF(B455&lt;2200000,1456000,IF(B455&lt;3600000,ROUNDDOWN(B455/4,-3)*2.8-80000,IF(B455&lt;6600000,ROUNDDOWN(B455/4,-3)*3.2-440000,IF(B455&lt;8500000,ROUNDDOWN(B455*0.9,0)-1100000,B455-1950000)))))))),IF(B455&lt;651000,0,IF(B455&lt;1900000,B455-650000,IF(B455&lt;3600000,ROUNDDOWN(B455/4,-3)*2.8-80000,IF(B455&lt;6600000,ROUNDDOWN(B455/4,-3)*3.2-440000,IF(B455&lt;8500000,ROUNDDOWN(B455*0.9,0)-1100000,B455-1950000)))))),0)</f>
        <v/>
      </c>
      <c r="N455" s="18">
        <f>IF(M455&gt;23500000,NA(),IF(C455&gt;=2026,IF(M455&lt;=4890000,1040000,IF(M455&lt;=6550000,670000,620000)),IF(M455&lt;=1320000,950000,IF(M455&lt;=3360000,880000,IF(M455&lt;=4890000,680000,IF(M455&lt;=6550000,630000,580000))))))</f>
        <v/>
      </c>
      <c r="O455" s="18">
        <f>IF(F455&lt;=0,IF(AND(D455="はい",C455&gt;=2026,C455&lt;=2027),IF(E455&lt;=0,0,IF(E455&lt;=30000,E455,IF(E455&lt;=60000,ROUNDUP(E455/2,0)+15000,IF(E455&lt;=120000,ROUNDUP(E455/4,0)+30000,60000)))),IF(E455&lt;=0,0,IF(E455&lt;=20000,E455,IF(E455&lt;=40000,ROUNDUP(E455/2,0)+10000,IF(E455&lt;=80000,ROUNDUP(E455/4,0)+20000,40000))))),IF(E455&lt;=0,IF(F455&lt;=0,0,IF(F455&lt;=25000,F455,IF(F455&lt;=50000,ROUNDUP(F455/2,0)+12500,IF(F455&lt;=100000,ROUNDUP(F455/4,0)+25000,50000)))),MAX(IF(F455&lt;=0,0,IF(F455&lt;=25000,F455,IF(F455&lt;=50000,ROUNDUP(F455/2,0)+12500,IF(F455&lt;=100000,ROUNDUP(F455/4,0)+25000,50000)))),MIN(IF(AND(D455="はい",C455&gt;=2026,C455&lt;=2027),IF(E455&lt;=0,0,IF(E455&lt;=30000,E455,IF(E455&lt;=60000,ROUNDUP(E455/2,0)+15000,IF(E455&lt;=120000,ROUNDUP(E455/4,0)+30000,60000)))),IF(E455&lt;=0,0,IF(E455&lt;=20000,E455,IF(E455&lt;=40000,ROUNDUP(E455/2,0)+10000,IF(E455&lt;=80000,ROUNDUP(E455/4,0)+20000,40000)))))+IF(F455&lt;=0,0,IF(F455&lt;=25000,F455,IF(F455&lt;=50000,ROUNDUP(F455/2,0)+12500,IF(F455&lt;=100000,ROUNDUP(F455/4,0)+25000,50000)))),IF(AND(D455="はい",C455&gt;=2026,C455&lt;=2027),60000,40000)))))</f>
        <v/>
      </c>
      <c r="P455" s="18">
        <f>IF(G455&lt;=0,0,IF(G455&lt;=20000,G455,IF(G455&lt;=40000,ROUNDUP(G455/2,0)+10000,IF(G455&lt;=80000,ROUNDUP(G455/4,0)+20000,40000))))</f>
        <v/>
      </c>
      <c r="Q455" s="18">
        <f>IF(I455&lt;=0,IF(H455&lt;=0,0,IF(H455&lt;=20000,H455,IF(H455&lt;=40000,ROUNDUP(H455/2,0)+10000,IF(H455&lt;=80000,ROUNDUP(H455/4,0)+20000,40000)))),IF(H455&lt;=0,IF(I455&lt;=0,0,IF(I455&lt;=25000,I455,IF(I455&lt;=50000,ROUNDUP(I455/2,0)+12500,IF(I455&lt;=100000,ROUNDUP(I455/4,0)+25000,50000)))),MAX(IF(I455&lt;=0,0,IF(I455&lt;=25000,I455,IF(I455&lt;=50000,ROUNDUP(I455/2,0)+12500,IF(I455&lt;=100000,ROUNDUP(I455/4,0)+25000,50000)))),MIN(IF(H455&lt;=0,0,IF(H455&lt;=20000,H455,IF(H455&lt;=40000,ROUNDUP(H455/2,0)+10000,IF(H455&lt;=80000,ROUNDUP(H455/4,0)+20000,40000))))+IF(I455&lt;=0,0,IF(I455&lt;=25000,I455,IF(I455&lt;=50000,ROUNDUP(I455/2,0)+12500,IF(I455&lt;=100000,ROUNDUP(I455/4,0)+25000,50000)))),40000))))</f>
        <v/>
      </c>
      <c r="R455" s="18">
        <f>MIN(120000,O455+P455+Q455)</f>
        <v/>
      </c>
      <c r="S455" s="18">
        <f>IF(F455&lt;=0,IF(E455&lt;=0,0,IF(E455&lt;=12000,E455,IF(E455&lt;=32000,ROUNDUP(E455/2,0)+6000,IF(E455&lt;=56000,ROUNDUP(E455/4,0)+14000,28000)))),IF(E455&lt;=0,IF(F455&lt;=0,0,IF(F455&lt;=15000,F455,IF(F455&lt;=40000,ROUNDUP(F455/2,0)+7500,IF(F455&lt;=70000,ROUNDUP(F455/4,0)+17500,35000)))),MAX(IF(F455&lt;=0,0,IF(F455&lt;=15000,F455,IF(F455&lt;=40000,ROUNDUP(F455/2,0)+7500,IF(F455&lt;=70000,ROUNDUP(F455/4,0)+17500,35000)))),MIN(IF(E455&lt;=0,0,IF(E455&lt;=12000,E455,IF(E455&lt;=32000,ROUNDUP(E455/2,0)+6000,IF(E455&lt;=56000,ROUNDUP(E455/4,0)+14000,28000))))+IF(F455&lt;=0,0,IF(F455&lt;=15000,F455,IF(F455&lt;=40000,ROUNDUP(F455/2,0)+7500,IF(F455&lt;=70000,ROUNDUP(F455/4,0)+17500,35000)))),28000))))</f>
        <v/>
      </c>
      <c r="T455" s="18">
        <f>IF(G455&lt;=0,0,IF(G455&lt;=12000,G455,IF(G455&lt;=32000,ROUNDUP(G455/2,0)+6000,IF(G455&lt;=56000,ROUNDUP(G455/4,0)+14000,28000))))</f>
        <v/>
      </c>
      <c r="U455" s="18">
        <f>IF(I455&lt;=0,IF(H455&lt;=0,0,IF(H455&lt;=12000,H455,IF(H455&lt;=32000,ROUNDUP(H455/2,0)+6000,IF(H455&lt;=56000,ROUNDUP(H455/4,0)+14000,28000)))),IF(H455&lt;=0,IF(I455&lt;=0,0,IF(I455&lt;=15000,I455,IF(I455&lt;=40000,ROUNDUP(I455/2,0)+7500,IF(I455&lt;=70000,ROUNDUP(I455/4,0)+17500,35000)))),MAX(IF(I455&lt;=0,0,IF(I455&lt;=15000,I455,IF(I455&lt;=40000,ROUNDUP(I455/2,0)+7500,IF(I455&lt;=70000,ROUNDUP(I455/4,0)+17500,35000)))),MIN(IF(H455&lt;=0,0,IF(H455&lt;=12000,H455,IF(H455&lt;=32000,ROUNDUP(H455/2,0)+6000,IF(H455&lt;=56000,ROUNDUP(H455/4,0)+14000,28000))))+IF(I455&lt;=0,0,IF(I455&lt;=15000,I455,IF(I455&lt;=40000,ROUNDUP(I455/2,0)+7500,IF(I455&lt;=70000,ROUNDUP(I455/4,0)+17500,35000)))),28000))))</f>
        <v/>
      </c>
      <c r="V455" s="18">
        <f>MIN(70000,S455+T455+U455)</f>
        <v/>
      </c>
      <c r="W455" s="18">
        <f>MAX(0,ROUNDDOWN(M455-J455-N455-K455-0,-3))</f>
        <v/>
      </c>
      <c r="X455" s="18">
        <f>MAX(0,ROUNDDOWN(M455-J455-N455-K455-R455,-3))</f>
        <v/>
      </c>
      <c r="Y455" s="18">
        <f>IF(W455&lt;=0,0,ROUNDDOWN((W455*LOOKUP(W455,{0,1950001,3300001,6950001,9000001,18000001,40000001},{0.05,0.1,0.2,0.23,0.33,0.4,0.45})-LOOKUP(W455,{0,1950001,3300001,6950001,9000001,18000001,40000001},{0,97500,427500,636000,1536000,2796000,4796000}))*1.021,-2))</f>
        <v/>
      </c>
      <c r="Z455" s="18">
        <f>IF(X455&lt;=0,0,ROUNDDOWN((X455*LOOKUP(X455,{0,1950001,3300001,6950001,9000001,18000001,40000001},{0.05,0.1,0.2,0.23,0.33,0.4,0.45})-LOOKUP(X455,{0,1950001,3300001,6950001,9000001,18000001,40000001},{0,97500,427500,636000,1536000,2796000,4796000}))*1.021,-2))</f>
        <v/>
      </c>
      <c r="AA455" s="18">
        <f>MAX(0,ROUNDDOWN(M455-J455-430000-L455-0,-3))</f>
        <v/>
      </c>
      <c r="AB455" s="18">
        <f>MAX(0,ROUNDDOWN(M455-J455-430000-L455-V455,-3))</f>
        <v/>
      </c>
      <c r="AC455" s="18">
        <f>IF(M455&lt;=450000,0,MAX(0,ROUNDDOWN(AA455*0.06-MIN(50000,AA455)*0.03,-2))+MAX(0,ROUNDDOWN(AA455*0.04-MIN(50000,AA455)*0.02,-2)))</f>
        <v/>
      </c>
      <c r="AD455" s="18">
        <f>IF(M455&lt;=450000,0,MAX(0,ROUNDDOWN(AB455*0.06-MIN(50000,AB455)*0.03,-2))+MAX(0,ROUNDDOWN(AB455*0.04-MIN(50000,AB455)*0.02,-2)))</f>
        <v/>
      </c>
      <c r="AE455" s="18">
        <f>Y455-Z455</f>
        <v/>
      </c>
      <c r="AF455" s="18">
        <f>AC455-AD455</f>
        <v/>
      </c>
      <c r="AG455" s="18">
        <f>AE455+AF455</f>
        <v/>
      </c>
      <c r="AH455" s="20">
        <f>IF(W455&lt;=0,0,LOOKUP(W455,{0,1950001,3300001,6950001,9000001,18000001,40000001},{0.05,0.1,0.2,0.23,0.33,0.4,0.45}))</f>
        <v/>
      </c>
    </row>
    <row r="456">
      <c r="A456" t="inlineStr">
        <is>
          <t>1万円刻み 3区分8万円ずつ</t>
        </is>
      </c>
      <c r="B456" s="18">
        <f>'4_1万円刻み'!$A$126</f>
        <v/>
      </c>
      <c r="C456" s="19" t="n">
        <v>2026</v>
      </c>
      <c r="D456" t="inlineStr">
        <is>
          <t>いいえ</t>
        </is>
      </c>
      <c r="E456" s="18" t="n">
        <v>80000</v>
      </c>
      <c r="F456" s="18" t="n">
        <v>0</v>
      </c>
      <c r="G456" s="18" t="n">
        <v>80000</v>
      </c>
      <c r="H456" s="18" t="n">
        <v>80000</v>
      </c>
      <c r="I456" s="18" t="n">
        <v>0</v>
      </c>
      <c r="J456" s="18">
        <f>ROUND(MIN(B456/12,650000)*12*0.0915+MIN(B456/12,1390000)*12*(0.0504+0)+B456*0.005,0)</f>
        <v/>
      </c>
      <c r="K456" s="18" t="n">
        <v>0</v>
      </c>
      <c r="L456" s="18" t="n">
        <v>0</v>
      </c>
      <c r="M456" s="18">
        <f>ROUND(IF(C456&gt;=2026,IF(B456&lt;741000,0,IF(B456&lt;2191000,B456-740000,IF(B456&lt;2193000,1451000,IF(B456&lt;2196000,1453000,IF(B456&lt;2200000,1456000,IF(B456&lt;3600000,ROUNDDOWN(B456/4,-3)*2.8-80000,IF(B456&lt;6600000,ROUNDDOWN(B456/4,-3)*3.2-440000,IF(B456&lt;8500000,ROUNDDOWN(B456*0.9,0)-1100000,B456-1950000)))))))),IF(B456&lt;651000,0,IF(B456&lt;1900000,B456-650000,IF(B456&lt;3600000,ROUNDDOWN(B456/4,-3)*2.8-80000,IF(B456&lt;6600000,ROUNDDOWN(B456/4,-3)*3.2-440000,IF(B456&lt;8500000,ROUNDDOWN(B456*0.9,0)-1100000,B456-1950000)))))),0)</f>
        <v/>
      </c>
      <c r="N456" s="18">
        <f>IF(M456&gt;23500000,NA(),IF(C456&gt;=2026,IF(M456&lt;=4890000,1040000,IF(M456&lt;=6550000,670000,620000)),IF(M456&lt;=1320000,950000,IF(M456&lt;=3360000,880000,IF(M456&lt;=4890000,680000,IF(M456&lt;=6550000,630000,580000))))))</f>
        <v/>
      </c>
      <c r="O456" s="18">
        <f>IF(F456&lt;=0,IF(AND(D456="はい",C456&gt;=2026,C456&lt;=2027),IF(E456&lt;=0,0,IF(E456&lt;=30000,E456,IF(E456&lt;=60000,ROUNDUP(E456/2,0)+15000,IF(E456&lt;=120000,ROUNDUP(E456/4,0)+30000,60000)))),IF(E456&lt;=0,0,IF(E456&lt;=20000,E456,IF(E456&lt;=40000,ROUNDUP(E456/2,0)+10000,IF(E456&lt;=80000,ROUNDUP(E456/4,0)+20000,40000))))),IF(E456&lt;=0,IF(F456&lt;=0,0,IF(F456&lt;=25000,F456,IF(F456&lt;=50000,ROUNDUP(F456/2,0)+12500,IF(F456&lt;=100000,ROUNDUP(F456/4,0)+25000,50000)))),MAX(IF(F456&lt;=0,0,IF(F456&lt;=25000,F456,IF(F456&lt;=50000,ROUNDUP(F456/2,0)+12500,IF(F456&lt;=100000,ROUNDUP(F456/4,0)+25000,50000)))),MIN(IF(AND(D456="はい",C456&gt;=2026,C456&lt;=2027),IF(E456&lt;=0,0,IF(E456&lt;=30000,E456,IF(E456&lt;=60000,ROUNDUP(E456/2,0)+15000,IF(E456&lt;=120000,ROUNDUP(E456/4,0)+30000,60000)))),IF(E456&lt;=0,0,IF(E456&lt;=20000,E456,IF(E456&lt;=40000,ROUNDUP(E456/2,0)+10000,IF(E456&lt;=80000,ROUNDUP(E456/4,0)+20000,40000)))))+IF(F456&lt;=0,0,IF(F456&lt;=25000,F456,IF(F456&lt;=50000,ROUNDUP(F456/2,0)+12500,IF(F456&lt;=100000,ROUNDUP(F456/4,0)+25000,50000)))),IF(AND(D456="はい",C456&gt;=2026,C456&lt;=2027),60000,40000)))))</f>
        <v/>
      </c>
      <c r="P456" s="18">
        <f>IF(G456&lt;=0,0,IF(G456&lt;=20000,G456,IF(G456&lt;=40000,ROUNDUP(G456/2,0)+10000,IF(G456&lt;=80000,ROUNDUP(G456/4,0)+20000,40000))))</f>
        <v/>
      </c>
      <c r="Q456" s="18">
        <f>IF(I456&lt;=0,IF(H456&lt;=0,0,IF(H456&lt;=20000,H456,IF(H456&lt;=40000,ROUNDUP(H456/2,0)+10000,IF(H456&lt;=80000,ROUNDUP(H456/4,0)+20000,40000)))),IF(H456&lt;=0,IF(I456&lt;=0,0,IF(I456&lt;=25000,I456,IF(I456&lt;=50000,ROUNDUP(I456/2,0)+12500,IF(I456&lt;=100000,ROUNDUP(I456/4,0)+25000,50000)))),MAX(IF(I456&lt;=0,0,IF(I456&lt;=25000,I456,IF(I456&lt;=50000,ROUNDUP(I456/2,0)+12500,IF(I456&lt;=100000,ROUNDUP(I456/4,0)+25000,50000)))),MIN(IF(H456&lt;=0,0,IF(H456&lt;=20000,H456,IF(H456&lt;=40000,ROUNDUP(H456/2,0)+10000,IF(H456&lt;=80000,ROUNDUP(H456/4,0)+20000,40000))))+IF(I456&lt;=0,0,IF(I456&lt;=25000,I456,IF(I456&lt;=50000,ROUNDUP(I456/2,0)+12500,IF(I456&lt;=100000,ROUNDUP(I456/4,0)+25000,50000)))),40000))))</f>
        <v/>
      </c>
      <c r="R456" s="18">
        <f>MIN(120000,O456+P456+Q456)</f>
        <v/>
      </c>
      <c r="S456" s="18">
        <f>IF(F456&lt;=0,IF(E456&lt;=0,0,IF(E456&lt;=12000,E456,IF(E456&lt;=32000,ROUNDUP(E456/2,0)+6000,IF(E456&lt;=56000,ROUNDUP(E456/4,0)+14000,28000)))),IF(E456&lt;=0,IF(F456&lt;=0,0,IF(F456&lt;=15000,F456,IF(F456&lt;=40000,ROUNDUP(F456/2,0)+7500,IF(F456&lt;=70000,ROUNDUP(F456/4,0)+17500,35000)))),MAX(IF(F456&lt;=0,0,IF(F456&lt;=15000,F456,IF(F456&lt;=40000,ROUNDUP(F456/2,0)+7500,IF(F456&lt;=70000,ROUNDUP(F456/4,0)+17500,35000)))),MIN(IF(E456&lt;=0,0,IF(E456&lt;=12000,E456,IF(E456&lt;=32000,ROUNDUP(E456/2,0)+6000,IF(E456&lt;=56000,ROUNDUP(E456/4,0)+14000,28000))))+IF(F456&lt;=0,0,IF(F456&lt;=15000,F456,IF(F456&lt;=40000,ROUNDUP(F456/2,0)+7500,IF(F456&lt;=70000,ROUNDUP(F456/4,0)+17500,35000)))),28000))))</f>
        <v/>
      </c>
      <c r="T456" s="18">
        <f>IF(G456&lt;=0,0,IF(G456&lt;=12000,G456,IF(G456&lt;=32000,ROUNDUP(G456/2,0)+6000,IF(G456&lt;=56000,ROUNDUP(G456/4,0)+14000,28000))))</f>
        <v/>
      </c>
      <c r="U456" s="18">
        <f>IF(I456&lt;=0,IF(H456&lt;=0,0,IF(H456&lt;=12000,H456,IF(H456&lt;=32000,ROUNDUP(H456/2,0)+6000,IF(H456&lt;=56000,ROUNDUP(H456/4,0)+14000,28000)))),IF(H456&lt;=0,IF(I456&lt;=0,0,IF(I456&lt;=15000,I456,IF(I456&lt;=40000,ROUNDUP(I456/2,0)+7500,IF(I456&lt;=70000,ROUNDUP(I456/4,0)+17500,35000)))),MAX(IF(I456&lt;=0,0,IF(I456&lt;=15000,I456,IF(I456&lt;=40000,ROUNDUP(I456/2,0)+7500,IF(I456&lt;=70000,ROUNDUP(I456/4,0)+17500,35000)))),MIN(IF(H456&lt;=0,0,IF(H456&lt;=12000,H456,IF(H456&lt;=32000,ROUNDUP(H456/2,0)+6000,IF(H456&lt;=56000,ROUNDUP(H456/4,0)+14000,28000))))+IF(I456&lt;=0,0,IF(I456&lt;=15000,I456,IF(I456&lt;=40000,ROUNDUP(I456/2,0)+7500,IF(I456&lt;=70000,ROUNDUP(I456/4,0)+17500,35000)))),28000))))</f>
        <v/>
      </c>
      <c r="V456" s="18">
        <f>MIN(70000,S456+T456+U456)</f>
        <v/>
      </c>
      <c r="W456" s="18">
        <f>MAX(0,ROUNDDOWN(M456-J456-N456-K456-0,-3))</f>
        <v/>
      </c>
      <c r="X456" s="18">
        <f>MAX(0,ROUNDDOWN(M456-J456-N456-K456-R456,-3))</f>
        <v/>
      </c>
      <c r="Y456" s="18">
        <f>IF(W456&lt;=0,0,ROUNDDOWN((W456*LOOKUP(W456,{0,1950001,3300001,6950001,9000001,18000001,40000001},{0.05,0.1,0.2,0.23,0.33,0.4,0.45})-LOOKUP(W456,{0,1950001,3300001,6950001,9000001,18000001,40000001},{0,97500,427500,636000,1536000,2796000,4796000}))*1.021,-2))</f>
        <v/>
      </c>
      <c r="Z456" s="18">
        <f>IF(X456&lt;=0,0,ROUNDDOWN((X456*LOOKUP(X456,{0,1950001,3300001,6950001,9000001,18000001,40000001},{0.05,0.1,0.2,0.23,0.33,0.4,0.45})-LOOKUP(X456,{0,1950001,3300001,6950001,9000001,18000001,40000001},{0,97500,427500,636000,1536000,2796000,4796000}))*1.021,-2))</f>
        <v/>
      </c>
      <c r="AA456" s="18">
        <f>MAX(0,ROUNDDOWN(M456-J456-430000-L456-0,-3))</f>
        <v/>
      </c>
      <c r="AB456" s="18">
        <f>MAX(0,ROUNDDOWN(M456-J456-430000-L456-V456,-3))</f>
        <v/>
      </c>
      <c r="AC456" s="18">
        <f>IF(M456&lt;=450000,0,MAX(0,ROUNDDOWN(AA456*0.06-MIN(50000,AA456)*0.03,-2))+MAX(0,ROUNDDOWN(AA456*0.04-MIN(50000,AA456)*0.02,-2)))</f>
        <v/>
      </c>
      <c r="AD456" s="18">
        <f>IF(M456&lt;=450000,0,MAX(0,ROUNDDOWN(AB456*0.06-MIN(50000,AB456)*0.03,-2))+MAX(0,ROUNDDOWN(AB456*0.04-MIN(50000,AB456)*0.02,-2)))</f>
        <v/>
      </c>
      <c r="AE456" s="18">
        <f>Y456-Z456</f>
        <v/>
      </c>
      <c r="AF456" s="18">
        <f>AC456-AD456</f>
        <v/>
      </c>
      <c r="AG456" s="18">
        <f>AE456+AF456</f>
        <v/>
      </c>
      <c r="AH456" s="20">
        <f>IF(W456&lt;=0,0,LOOKUP(W456,{0,1950001,3300001,6950001,9000001,18000001,40000001},{0.05,0.1,0.2,0.23,0.33,0.4,0.45}))</f>
        <v/>
      </c>
    </row>
    <row r="457">
      <c r="A457" t="inlineStr">
        <is>
          <t>1万円刻み 一般8万円</t>
        </is>
      </c>
      <c r="B457" s="18">
        <f>'4_1万円刻み'!$A$126</f>
        <v/>
      </c>
      <c r="C457" s="19" t="n">
        <v>2026</v>
      </c>
      <c r="D457" t="inlineStr">
        <is>
          <t>いいえ</t>
        </is>
      </c>
      <c r="E457" s="18" t="n">
        <v>80000</v>
      </c>
      <c r="F457" s="18" t="n">
        <v>0</v>
      </c>
      <c r="G457" s="18" t="n">
        <v>0</v>
      </c>
      <c r="H457" s="18" t="n">
        <v>0</v>
      </c>
      <c r="I457" s="18" t="n">
        <v>0</v>
      </c>
      <c r="J457" s="18">
        <f>ROUND(MIN(B457/12,650000)*12*0.0915+MIN(B457/12,1390000)*12*(0.0504+0)+B457*0.005,0)</f>
        <v/>
      </c>
      <c r="K457" s="18" t="n">
        <v>0</v>
      </c>
      <c r="L457" s="18" t="n">
        <v>0</v>
      </c>
      <c r="M457" s="18">
        <f>ROUND(IF(C457&gt;=2026,IF(B457&lt;741000,0,IF(B457&lt;2191000,B457-740000,IF(B457&lt;2193000,1451000,IF(B457&lt;2196000,1453000,IF(B457&lt;2200000,1456000,IF(B457&lt;3600000,ROUNDDOWN(B457/4,-3)*2.8-80000,IF(B457&lt;6600000,ROUNDDOWN(B457/4,-3)*3.2-440000,IF(B457&lt;8500000,ROUNDDOWN(B457*0.9,0)-1100000,B457-1950000)))))))),IF(B457&lt;651000,0,IF(B457&lt;1900000,B457-650000,IF(B457&lt;3600000,ROUNDDOWN(B457/4,-3)*2.8-80000,IF(B457&lt;6600000,ROUNDDOWN(B457/4,-3)*3.2-440000,IF(B457&lt;8500000,ROUNDDOWN(B457*0.9,0)-1100000,B457-1950000)))))),0)</f>
        <v/>
      </c>
      <c r="N457" s="18">
        <f>IF(M457&gt;23500000,NA(),IF(C457&gt;=2026,IF(M457&lt;=4890000,1040000,IF(M457&lt;=6550000,670000,620000)),IF(M457&lt;=1320000,950000,IF(M457&lt;=3360000,880000,IF(M457&lt;=4890000,680000,IF(M457&lt;=6550000,630000,580000))))))</f>
        <v/>
      </c>
      <c r="O457" s="18">
        <f>IF(F457&lt;=0,IF(AND(D457="はい",C457&gt;=2026,C457&lt;=2027),IF(E457&lt;=0,0,IF(E457&lt;=30000,E457,IF(E457&lt;=60000,ROUNDUP(E457/2,0)+15000,IF(E457&lt;=120000,ROUNDUP(E457/4,0)+30000,60000)))),IF(E457&lt;=0,0,IF(E457&lt;=20000,E457,IF(E457&lt;=40000,ROUNDUP(E457/2,0)+10000,IF(E457&lt;=80000,ROUNDUP(E457/4,0)+20000,40000))))),IF(E457&lt;=0,IF(F457&lt;=0,0,IF(F457&lt;=25000,F457,IF(F457&lt;=50000,ROUNDUP(F457/2,0)+12500,IF(F457&lt;=100000,ROUNDUP(F457/4,0)+25000,50000)))),MAX(IF(F457&lt;=0,0,IF(F457&lt;=25000,F457,IF(F457&lt;=50000,ROUNDUP(F457/2,0)+12500,IF(F457&lt;=100000,ROUNDUP(F457/4,0)+25000,50000)))),MIN(IF(AND(D457="はい",C457&gt;=2026,C457&lt;=2027),IF(E457&lt;=0,0,IF(E457&lt;=30000,E457,IF(E457&lt;=60000,ROUNDUP(E457/2,0)+15000,IF(E457&lt;=120000,ROUNDUP(E457/4,0)+30000,60000)))),IF(E457&lt;=0,0,IF(E457&lt;=20000,E457,IF(E457&lt;=40000,ROUNDUP(E457/2,0)+10000,IF(E457&lt;=80000,ROUNDUP(E457/4,0)+20000,40000)))))+IF(F457&lt;=0,0,IF(F457&lt;=25000,F457,IF(F457&lt;=50000,ROUNDUP(F457/2,0)+12500,IF(F457&lt;=100000,ROUNDUP(F457/4,0)+25000,50000)))),IF(AND(D457="はい",C457&gt;=2026,C457&lt;=2027),60000,40000)))))</f>
        <v/>
      </c>
      <c r="P457" s="18">
        <f>IF(G457&lt;=0,0,IF(G457&lt;=20000,G457,IF(G457&lt;=40000,ROUNDUP(G457/2,0)+10000,IF(G457&lt;=80000,ROUNDUP(G457/4,0)+20000,40000))))</f>
        <v/>
      </c>
      <c r="Q457" s="18">
        <f>IF(I457&lt;=0,IF(H457&lt;=0,0,IF(H457&lt;=20000,H457,IF(H457&lt;=40000,ROUNDUP(H457/2,0)+10000,IF(H457&lt;=80000,ROUNDUP(H457/4,0)+20000,40000)))),IF(H457&lt;=0,IF(I457&lt;=0,0,IF(I457&lt;=25000,I457,IF(I457&lt;=50000,ROUNDUP(I457/2,0)+12500,IF(I457&lt;=100000,ROUNDUP(I457/4,0)+25000,50000)))),MAX(IF(I457&lt;=0,0,IF(I457&lt;=25000,I457,IF(I457&lt;=50000,ROUNDUP(I457/2,0)+12500,IF(I457&lt;=100000,ROUNDUP(I457/4,0)+25000,50000)))),MIN(IF(H457&lt;=0,0,IF(H457&lt;=20000,H457,IF(H457&lt;=40000,ROUNDUP(H457/2,0)+10000,IF(H457&lt;=80000,ROUNDUP(H457/4,0)+20000,40000))))+IF(I457&lt;=0,0,IF(I457&lt;=25000,I457,IF(I457&lt;=50000,ROUNDUP(I457/2,0)+12500,IF(I457&lt;=100000,ROUNDUP(I457/4,0)+25000,50000)))),40000))))</f>
        <v/>
      </c>
      <c r="R457" s="18">
        <f>MIN(120000,O457+P457+Q457)</f>
        <v/>
      </c>
      <c r="S457" s="18">
        <f>IF(F457&lt;=0,IF(E457&lt;=0,0,IF(E457&lt;=12000,E457,IF(E457&lt;=32000,ROUNDUP(E457/2,0)+6000,IF(E457&lt;=56000,ROUNDUP(E457/4,0)+14000,28000)))),IF(E457&lt;=0,IF(F457&lt;=0,0,IF(F457&lt;=15000,F457,IF(F457&lt;=40000,ROUNDUP(F457/2,0)+7500,IF(F457&lt;=70000,ROUNDUP(F457/4,0)+17500,35000)))),MAX(IF(F457&lt;=0,0,IF(F457&lt;=15000,F457,IF(F457&lt;=40000,ROUNDUP(F457/2,0)+7500,IF(F457&lt;=70000,ROUNDUP(F457/4,0)+17500,35000)))),MIN(IF(E457&lt;=0,0,IF(E457&lt;=12000,E457,IF(E457&lt;=32000,ROUNDUP(E457/2,0)+6000,IF(E457&lt;=56000,ROUNDUP(E457/4,0)+14000,28000))))+IF(F457&lt;=0,0,IF(F457&lt;=15000,F457,IF(F457&lt;=40000,ROUNDUP(F457/2,0)+7500,IF(F457&lt;=70000,ROUNDUP(F457/4,0)+17500,35000)))),28000))))</f>
        <v/>
      </c>
      <c r="T457" s="18">
        <f>IF(G457&lt;=0,0,IF(G457&lt;=12000,G457,IF(G457&lt;=32000,ROUNDUP(G457/2,0)+6000,IF(G457&lt;=56000,ROUNDUP(G457/4,0)+14000,28000))))</f>
        <v/>
      </c>
      <c r="U457" s="18">
        <f>IF(I457&lt;=0,IF(H457&lt;=0,0,IF(H457&lt;=12000,H457,IF(H457&lt;=32000,ROUNDUP(H457/2,0)+6000,IF(H457&lt;=56000,ROUNDUP(H457/4,0)+14000,28000)))),IF(H457&lt;=0,IF(I457&lt;=0,0,IF(I457&lt;=15000,I457,IF(I457&lt;=40000,ROUNDUP(I457/2,0)+7500,IF(I457&lt;=70000,ROUNDUP(I457/4,0)+17500,35000)))),MAX(IF(I457&lt;=0,0,IF(I457&lt;=15000,I457,IF(I457&lt;=40000,ROUNDUP(I457/2,0)+7500,IF(I457&lt;=70000,ROUNDUP(I457/4,0)+17500,35000)))),MIN(IF(H457&lt;=0,0,IF(H457&lt;=12000,H457,IF(H457&lt;=32000,ROUNDUP(H457/2,0)+6000,IF(H457&lt;=56000,ROUNDUP(H457/4,0)+14000,28000))))+IF(I457&lt;=0,0,IF(I457&lt;=15000,I457,IF(I457&lt;=40000,ROUNDUP(I457/2,0)+7500,IF(I457&lt;=70000,ROUNDUP(I457/4,0)+17500,35000)))),28000))))</f>
        <v/>
      </c>
      <c r="V457" s="18">
        <f>MIN(70000,S457+T457+U457)</f>
        <v/>
      </c>
      <c r="W457" s="18">
        <f>MAX(0,ROUNDDOWN(M457-J457-N457-K457-0,-3))</f>
        <v/>
      </c>
      <c r="X457" s="18">
        <f>MAX(0,ROUNDDOWN(M457-J457-N457-K457-R457,-3))</f>
        <v/>
      </c>
      <c r="Y457" s="18">
        <f>IF(W457&lt;=0,0,ROUNDDOWN((W457*LOOKUP(W457,{0,1950001,3300001,6950001,9000001,18000001,40000001},{0.05,0.1,0.2,0.23,0.33,0.4,0.45})-LOOKUP(W457,{0,1950001,3300001,6950001,9000001,18000001,40000001},{0,97500,427500,636000,1536000,2796000,4796000}))*1.021,-2))</f>
        <v/>
      </c>
      <c r="Z457" s="18">
        <f>IF(X457&lt;=0,0,ROUNDDOWN((X457*LOOKUP(X457,{0,1950001,3300001,6950001,9000001,18000001,40000001},{0.05,0.1,0.2,0.23,0.33,0.4,0.45})-LOOKUP(X457,{0,1950001,3300001,6950001,9000001,18000001,40000001},{0,97500,427500,636000,1536000,2796000,4796000}))*1.021,-2))</f>
        <v/>
      </c>
      <c r="AA457" s="18">
        <f>MAX(0,ROUNDDOWN(M457-J457-430000-L457-0,-3))</f>
        <v/>
      </c>
      <c r="AB457" s="18">
        <f>MAX(0,ROUNDDOWN(M457-J457-430000-L457-V457,-3))</f>
        <v/>
      </c>
      <c r="AC457" s="18">
        <f>IF(M457&lt;=450000,0,MAX(0,ROUNDDOWN(AA457*0.06-MIN(50000,AA457)*0.03,-2))+MAX(0,ROUNDDOWN(AA457*0.04-MIN(50000,AA457)*0.02,-2)))</f>
        <v/>
      </c>
      <c r="AD457" s="18">
        <f>IF(M457&lt;=450000,0,MAX(0,ROUNDDOWN(AB457*0.06-MIN(50000,AB457)*0.03,-2))+MAX(0,ROUNDDOWN(AB457*0.04-MIN(50000,AB457)*0.02,-2)))</f>
        <v/>
      </c>
      <c r="AE457" s="18">
        <f>Y457-Z457</f>
        <v/>
      </c>
      <c r="AF457" s="18">
        <f>AC457-AD457</f>
        <v/>
      </c>
      <c r="AG457" s="18">
        <f>AE457+AF457</f>
        <v/>
      </c>
      <c r="AH457" s="20">
        <f>IF(W457&lt;=0,0,LOOKUP(W457,{0,1950001,3300001,6950001,9000001,18000001,40000001},{0.05,0.1,0.2,0.23,0.33,0.4,0.45}))</f>
        <v/>
      </c>
    </row>
    <row r="458">
      <c r="A458" t="inlineStr">
        <is>
          <t>1万円刻み 特例あり一般12万円</t>
        </is>
      </c>
      <c r="B458" s="18">
        <f>'4_1万円刻み'!$A$126</f>
        <v/>
      </c>
      <c r="C458" s="19" t="n">
        <v>2026</v>
      </c>
      <c r="D458" t="inlineStr">
        <is>
          <t>はい</t>
        </is>
      </c>
      <c r="E458" s="18" t="n">
        <v>120000</v>
      </c>
      <c r="F458" s="18" t="n">
        <v>0</v>
      </c>
      <c r="G458" s="18" t="n">
        <v>0</v>
      </c>
      <c r="H458" s="18" t="n">
        <v>0</v>
      </c>
      <c r="I458" s="18" t="n">
        <v>0</v>
      </c>
      <c r="J458" s="18">
        <f>ROUND(MIN(B458/12,650000)*12*0.0915+MIN(B458/12,1390000)*12*(0.0504+0)+B458*0.005,0)</f>
        <v/>
      </c>
      <c r="K458" s="18" t="n">
        <v>0</v>
      </c>
      <c r="L458" s="18" t="n">
        <v>0</v>
      </c>
      <c r="M458" s="18">
        <f>ROUND(IF(C458&gt;=2026,IF(B458&lt;741000,0,IF(B458&lt;2191000,B458-740000,IF(B458&lt;2193000,1451000,IF(B458&lt;2196000,1453000,IF(B458&lt;2200000,1456000,IF(B458&lt;3600000,ROUNDDOWN(B458/4,-3)*2.8-80000,IF(B458&lt;6600000,ROUNDDOWN(B458/4,-3)*3.2-440000,IF(B458&lt;8500000,ROUNDDOWN(B458*0.9,0)-1100000,B458-1950000)))))))),IF(B458&lt;651000,0,IF(B458&lt;1900000,B458-650000,IF(B458&lt;3600000,ROUNDDOWN(B458/4,-3)*2.8-80000,IF(B458&lt;6600000,ROUNDDOWN(B458/4,-3)*3.2-440000,IF(B458&lt;8500000,ROUNDDOWN(B458*0.9,0)-1100000,B458-1950000)))))),0)</f>
        <v/>
      </c>
      <c r="N458" s="18">
        <f>IF(M458&gt;23500000,NA(),IF(C458&gt;=2026,IF(M458&lt;=4890000,1040000,IF(M458&lt;=6550000,670000,620000)),IF(M458&lt;=1320000,950000,IF(M458&lt;=3360000,880000,IF(M458&lt;=4890000,680000,IF(M458&lt;=6550000,630000,580000))))))</f>
        <v/>
      </c>
      <c r="O458" s="18">
        <f>IF(F458&lt;=0,IF(AND(D458="はい",C458&gt;=2026,C458&lt;=2027),IF(E458&lt;=0,0,IF(E458&lt;=30000,E458,IF(E458&lt;=60000,ROUNDUP(E458/2,0)+15000,IF(E458&lt;=120000,ROUNDUP(E458/4,0)+30000,60000)))),IF(E458&lt;=0,0,IF(E458&lt;=20000,E458,IF(E458&lt;=40000,ROUNDUP(E458/2,0)+10000,IF(E458&lt;=80000,ROUNDUP(E458/4,0)+20000,40000))))),IF(E458&lt;=0,IF(F458&lt;=0,0,IF(F458&lt;=25000,F458,IF(F458&lt;=50000,ROUNDUP(F458/2,0)+12500,IF(F458&lt;=100000,ROUNDUP(F458/4,0)+25000,50000)))),MAX(IF(F458&lt;=0,0,IF(F458&lt;=25000,F458,IF(F458&lt;=50000,ROUNDUP(F458/2,0)+12500,IF(F458&lt;=100000,ROUNDUP(F458/4,0)+25000,50000)))),MIN(IF(AND(D458="はい",C458&gt;=2026,C458&lt;=2027),IF(E458&lt;=0,0,IF(E458&lt;=30000,E458,IF(E458&lt;=60000,ROUNDUP(E458/2,0)+15000,IF(E458&lt;=120000,ROUNDUP(E458/4,0)+30000,60000)))),IF(E458&lt;=0,0,IF(E458&lt;=20000,E458,IF(E458&lt;=40000,ROUNDUP(E458/2,0)+10000,IF(E458&lt;=80000,ROUNDUP(E458/4,0)+20000,40000)))))+IF(F458&lt;=0,0,IF(F458&lt;=25000,F458,IF(F458&lt;=50000,ROUNDUP(F458/2,0)+12500,IF(F458&lt;=100000,ROUNDUP(F458/4,0)+25000,50000)))),IF(AND(D458="はい",C458&gt;=2026,C458&lt;=2027),60000,40000)))))</f>
        <v/>
      </c>
      <c r="P458" s="18">
        <f>IF(G458&lt;=0,0,IF(G458&lt;=20000,G458,IF(G458&lt;=40000,ROUNDUP(G458/2,0)+10000,IF(G458&lt;=80000,ROUNDUP(G458/4,0)+20000,40000))))</f>
        <v/>
      </c>
      <c r="Q458" s="18">
        <f>IF(I458&lt;=0,IF(H458&lt;=0,0,IF(H458&lt;=20000,H458,IF(H458&lt;=40000,ROUNDUP(H458/2,0)+10000,IF(H458&lt;=80000,ROUNDUP(H458/4,0)+20000,40000)))),IF(H458&lt;=0,IF(I458&lt;=0,0,IF(I458&lt;=25000,I458,IF(I458&lt;=50000,ROUNDUP(I458/2,0)+12500,IF(I458&lt;=100000,ROUNDUP(I458/4,0)+25000,50000)))),MAX(IF(I458&lt;=0,0,IF(I458&lt;=25000,I458,IF(I458&lt;=50000,ROUNDUP(I458/2,0)+12500,IF(I458&lt;=100000,ROUNDUP(I458/4,0)+25000,50000)))),MIN(IF(H458&lt;=0,0,IF(H458&lt;=20000,H458,IF(H458&lt;=40000,ROUNDUP(H458/2,0)+10000,IF(H458&lt;=80000,ROUNDUP(H458/4,0)+20000,40000))))+IF(I458&lt;=0,0,IF(I458&lt;=25000,I458,IF(I458&lt;=50000,ROUNDUP(I458/2,0)+12500,IF(I458&lt;=100000,ROUNDUP(I458/4,0)+25000,50000)))),40000))))</f>
        <v/>
      </c>
      <c r="R458" s="18">
        <f>MIN(120000,O458+P458+Q458)</f>
        <v/>
      </c>
      <c r="S458" s="18">
        <f>IF(F458&lt;=0,IF(E458&lt;=0,0,IF(E458&lt;=12000,E458,IF(E458&lt;=32000,ROUNDUP(E458/2,0)+6000,IF(E458&lt;=56000,ROUNDUP(E458/4,0)+14000,28000)))),IF(E458&lt;=0,IF(F458&lt;=0,0,IF(F458&lt;=15000,F458,IF(F458&lt;=40000,ROUNDUP(F458/2,0)+7500,IF(F458&lt;=70000,ROUNDUP(F458/4,0)+17500,35000)))),MAX(IF(F458&lt;=0,0,IF(F458&lt;=15000,F458,IF(F458&lt;=40000,ROUNDUP(F458/2,0)+7500,IF(F458&lt;=70000,ROUNDUP(F458/4,0)+17500,35000)))),MIN(IF(E458&lt;=0,0,IF(E458&lt;=12000,E458,IF(E458&lt;=32000,ROUNDUP(E458/2,0)+6000,IF(E458&lt;=56000,ROUNDUP(E458/4,0)+14000,28000))))+IF(F458&lt;=0,0,IF(F458&lt;=15000,F458,IF(F458&lt;=40000,ROUNDUP(F458/2,0)+7500,IF(F458&lt;=70000,ROUNDUP(F458/4,0)+17500,35000)))),28000))))</f>
        <v/>
      </c>
      <c r="T458" s="18">
        <f>IF(G458&lt;=0,0,IF(G458&lt;=12000,G458,IF(G458&lt;=32000,ROUNDUP(G458/2,0)+6000,IF(G458&lt;=56000,ROUNDUP(G458/4,0)+14000,28000))))</f>
        <v/>
      </c>
      <c r="U458" s="18">
        <f>IF(I458&lt;=0,IF(H458&lt;=0,0,IF(H458&lt;=12000,H458,IF(H458&lt;=32000,ROUNDUP(H458/2,0)+6000,IF(H458&lt;=56000,ROUNDUP(H458/4,0)+14000,28000)))),IF(H458&lt;=0,IF(I458&lt;=0,0,IF(I458&lt;=15000,I458,IF(I458&lt;=40000,ROUNDUP(I458/2,0)+7500,IF(I458&lt;=70000,ROUNDUP(I458/4,0)+17500,35000)))),MAX(IF(I458&lt;=0,0,IF(I458&lt;=15000,I458,IF(I458&lt;=40000,ROUNDUP(I458/2,0)+7500,IF(I458&lt;=70000,ROUNDUP(I458/4,0)+17500,35000)))),MIN(IF(H458&lt;=0,0,IF(H458&lt;=12000,H458,IF(H458&lt;=32000,ROUNDUP(H458/2,0)+6000,IF(H458&lt;=56000,ROUNDUP(H458/4,0)+14000,28000))))+IF(I458&lt;=0,0,IF(I458&lt;=15000,I458,IF(I458&lt;=40000,ROUNDUP(I458/2,0)+7500,IF(I458&lt;=70000,ROUNDUP(I458/4,0)+17500,35000)))),28000))))</f>
        <v/>
      </c>
      <c r="V458" s="18">
        <f>MIN(70000,S458+T458+U458)</f>
        <v/>
      </c>
      <c r="W458" s="18">
        <f>MAX(0,ROUNDDOWN(M458-J458-N458-K458-0,-3))</f>
        <v/>
      </c>
      <c r="X458" s="18">
        <f>MAX(0,ROUNDDOWN(M458-J458-N458-K458-R458,-3))</f>
        <v/>
      </c>
      <c r="Y458" s="18">
        <f>IF(W458&lt;=0,0,ROUNDDOWN((W458*LOOKUP(W458,{0,1950001,3300001,6950001,9000001,18000001,40000001},{0.05,0.1,0.2,0.23,0.33,0.4,0.45})-LOOKUP(W458,{0,1950001,3300001,6950001,9000001,18000001,40000001},{0,97500,427500,636000,1536000,2796000,4796000}))*1.021,-2))</f>
        <v/>
      </c>
      <c r="Z458" s="18">
        <f>IF(X458&lt;=0,0,ROUNDDOWN((X458*LOOKUP(X458,{0,1950001,3300001,6950001,9000001,18000001,40000001},{0.05,0.1,0.2,0.23,0.33,0.4,0.45})-LOOKUP(X458,{0,1950001,3300001,6950001,9000001,18000001,40000001},{0,97500,427500,636000,1536000,2796000,4796000}))*1.021,-2))</f>
        <v/>
      </c>
      <c r="AA458" s="18">
        <f>MAX(0,ROUNDDOWN(M458-J458-430000-L458-0,-3))</f>
        <v/>
      </c>
      <c r="AB458" s="18">
        <f>MAX(0,ROUNDDOWN(M458-J458-430000-L458-V458,-3))</f>
        <v/>
      </c>
      <c r="AC458" s="18">
        <f>IF(M458&lt;=450000,0,MAX(0,ROUNDDOWN(AA458*0.06-MIN(50000,AA458)*0.03,-2))+MAX(0,ROUNDDOWN(AA458*0.04-MIN(50000,AA458)*0.02,-2)))</f>
        <v/>
      </c>
      <c r="AD458" s="18">
        <f>IF(M458&lt;=450000,0,MAX(0,ROUNDDOWN(AB458*0.06-MIN(50000,AB458)*0.03,-2))+MAX(0,ROUNDDOWN(AB458*0.04-MIN(50000,AB458)*0.02,-2)))</f>
        <v/>
      </c>
      <c r="AE458" s="18">
        <f>Y458-Z458</f>
        <v/>
      </c>
      <c r="AF458" s="18">
        <f>AC458-AD458</f>
        <v/>
      </c>
      <c r="AG458" s="18">
        <f>AE458+AF458</f>
        <v/>
      </c>
      <c r="AH458" s="20">
        <f>IF(W458&lt;=0,0,LOOKUP(W458,{0,1950001,3300001,6950001,9000001,18000001,40000001},{0.05,0.1,0.2,0.23,0.33,0.4,0.45}))</f>
        <v/>
      </c>
    </row>
    <row r="459">
      <c r="A459" t="inlineStr">
        <is>
          <t>1万円刻み 3区分8万円ずつ</t>
        </is>
      </c>
      <c r="B459" s="18">
        <f>'4_1万円刻み'!$A$127</f>
        <v/>
      </c>
      <c r="C459" s="19" t="n">
        <v>2026</v>
      </c>
      <c r="D459" t="inlineStr">
        <is>
          <t>いいえ</t>
        </is>
      </c>
      <c r="E459" s="18" t="n">
        <v>80000</v>
      </c>
      <c r="F459" s="18" t="n">
        <v>0</v>
      </c>
      <c r="G459" s="18" t="n">
        <v>80000</v>
      </c>
      <c r="H459" s="18" t="n">
        <v>80000</v>
      </c>
      <c r="I459" s="18" t="n">
        <v>0</v>
      </c>
      <c r="J459" s="18">
        <f>ROUND(MIN(B459/12,650000)*12*0.0915+MIN(B459/12,1390000)*12*(0.0504+0)+B459*0.005,0)</f>
        <v/>
      </c>
      <c r="K459" s="18" t="n">
        <v>0</v>
      </c>
      <c r="L459" s="18" t="n">
        <v>0</v>
      </c>
      <c r="M459" s="18">
        <f>ROUND(IF(C459&gt;=2026,IF(B459&lt;741000,0,IF(B459&lt;2191000,B459-740000,IF(B459&lt;2193000,1451000,IF(B459&lt;2196000,1453000,IF(B459&lt;2200000,1456000,IF(B459&lt;3600000,ROUNDDOWN(B459/4,-3)*2.8-80000,IF(B459&lt;6600000,ROUNDDOWN(B459/4,-3)*3.2-440000,IF(B459&lt;8500000,ROUNDDOWN(B459*0.9,0)-1100000,B459-1950000)))))))),IF(B459&lt;651000,0,IF(B459&lt;1900000,B459-650000,IF(B459&lt;3600000,ROUNDDOWN(B459/4,-3)*2.8-80000,IF(B459&lt;6600000,ROUNDDOWN(B459/4,-3)*3.2-440000,IF(B459&lt;8500000,ROUNDDOWN(B459*0.9,0)-1100000,B459-1950000)))))),0)</f>
        <v/>
      </c>
      <c r="N459" s="18">
        <f>IF(M459&gt;23500000,NA(),IF(C459&gt;=2026,IF(M459&lt;=4890000,1040000,IF(M459&lt;=6550000,670000,620000)),IF(M459&lt;=1320000,950000,IF(M459&lt;=3360000,880000,IF(M459&lt;=4890000,680000,IF(M459&lt;=6550000,630000,580000))))))</f>
        <v/>
      </c>
      <c r="O459" s="18">
        <f>IF(F459&lt;=0,IF(AND(D459="はい",C459&gt;=2026,C459&lt;=2027),IF(E459&lt;=0,0,IF(E459&lt;=30000,E459,IF(E459&lt;=60000,ROUNDUP(E459/2,0)+15000,IF(E459&lt;=120000,ROUNDUP(E459/4,0)+30000,60000)))),IF(E459&lt;=0,0,IF(E459&lt;=20000,E459,IF(E459&lt;=40000,ROUNDUP(E459/2,0)+10000,IF(E459&lt;=80000,ROUNDUP(E459/4,0)+20000,40000))))),IF(E459&lt;=0,IF(F459&lt;=0,0,IF(F459&lt;=25000,F459,IF(F459&lt;=50000,ROUNDUP(F459/2,0)+12500,IF(F459&lt;=100000,ROUNDUP(F459/4,0)+25000,50000)))),MAX(IF(F459&lt;=0,0,IF(F459&lt;=25000,F459,IF(F459&lt;=50000,ROUNDUP(F459/2,0)+12500,IF(F459&lt;=100000,ROUNDUP(F459/4,0)+25000,50000)))),MIN(IF(AND(D459="はい",C459&gt;=2026,C459&lt;=2027),IF(E459&lt;=0,0,IF(E459&lt;=30000,E459,IF(E459&lt;=60000,ROUNDUP(E459/2,0)+15000,IF(E459&lt;=120000,ROUNDUP(E459/4,0)+30000,60000)))),IF(E459&lt;=0,0,IF(E459&lt;=20000,E459,IF(E459&lt;=40000,ROUNDUP(E459/2,0)+10000,IF(E459&lt;=80000,ROUNDUP(E459/4,0)+20000,40000)))))+IF(F459&lt;=0,0,IF(F459&lt;=25000,F459,IF(F459&lt;=50000,ROUNDUP(F459/2,0)+12500,IF(F459&lt;=100000,ROUNDUP(F459/4,0)+25000,50000)))),IF(AND(D459="はい",C459&gt;=2026,C459&lt;=2027),60000,40000)))))</f>
        <v/>
      </c>
      <c r="P459" s="18">
        <f>IF(G459&lt;=0,0,IF(G459&lt;=20000,G459,IF(G459&lt;=40000,ROUNDUP(G459/2,0)+10000,IF(G459&lt;=80000,ROUNDUP(G459/4,0)+20000,40000))))</f>
        <v/>
      </c>
      <c r="Q459" s="18">
        <f>IF(I459&lt;=0,IF(H459&lt;=0,0,IF(H459&lt;=20000,H459,IF(H459&lt;=40000,ROUNDUP(H459/2,0)+10000,IF(H459&lt;=80000,ROUNDUP(H459/4,0)+20000,40000)))),IF(H459&lt;=0,IF(I459&lt;=0,0,IF(I459&lt;=25000,I459,IF(I459&lt;=50000,ROUNDUP(I459/2,0)+12500,IF(I459&lt;=100000,ROUNDUP(I459/4,0)+25000,50000)))),MAX(IF(I459&lt;=0,0,IF(I459&lt;=25000,I459,IF(I459&lt;=50000,ROUNDUP(I459/2,0)+12500,IF(I459&lt;=100000,ROUNDUP(I459/4,0)+25000,50000)))),MIN(IF(H459&lt;=0,0,IF(H459&lt;=20000,H459,IF(H459&lt;=40000,ROUNDUP(H459/2,0)+10000,IF(H459&lt;=80000,ROUNDUP(H459/4,0)+20000,40000))))+IF(I459&lt;=0,0,IF(I459&lt;=25000,I459,IF(I459&lt;=50000,ROUNDUP(I459/2,0)+12500,IF(I459&lt;=100000,ROUNDUP(I459/4,0)+25000,50000)))),40000))))</f>
        <v/>
      </c>
      <c r="R459" s="18">
        <f>MIN(120000,O459+P459+Q459)</f>
        <v/>
      </c>
      <c r="S459" s="18">
        <f>IF(F459&lt;=0,IF(E459&lt;=0,0,IF(E459&lt;=12000,E459,IF(E459&lt;=32000,ROUNDUP(E459/2,0)+6000,IF(E459&lt;=56000,ROUNDUP(E459/4,0)+14000,28000)))),IF(E459&lt;=0,IF(F459&lt;=0,0,IF(F459&lt;=15000,F459,IF(F459&lt;=40000,ROUNDUP(F459/2,0)+7500,IF(F459&lt;=70000,ROUNDUP(F459/4,0)+17500,35000)))),MAX(IF(F459&lt;=0,0,IF(F459&lt;=15000,F459,IF(F459&lt;=40000,ROUNDUP(F459/2,0)+7500,IF(F459&lt;=70000,ROUNDUP(F459/4,0)+17500,35000)))),MIN(IF(E459&lt;=0,0,IF(E459&lt;=12000,E459,IF(E459&lt;=32000,ROUNDUP(E459/2,0)+6000,IF(E459&lt;=56000,ROUNDUP(E459/4,0)+14000,28000))))+IF(F459&lt;=0,0,IF(F459&lt;=15000,F459,IF(F459&lt;=40000,ROUNDUP(F459/2,0)+7500,IF(F459&lt;=70000,ROUNDUP(F459/4,0)+17500,35000)))),28000))))</f>
        <v/>
      </c>
      <c r="T459" s="18">
        <f>IF(G459&lt;=0,0,IF(G459&lt;=12000,G459,IF(G459&lt;=32000,ROUNDUP(G459/2,0)+6000,IF(G459&lt;=56000,ROUNDUP(G459/4,0)+14000,28000))))</f>
        <v/>
      </c>
      <c r="U459" s="18">
        <f>IF(I459&lt;=0,IF(H459&lt;=0,0,IF(H459&lt;=12000,H459,IF(H459&lt;=32000,ROUNDUP(H459/2,0)+6000,IF(H459&lt;=56000,ROUNDUP(H459/4,0)+14000,28000)))),IF(H459&lt;=0,IF(I459&lt;=0,0,IF(I459&lt;=15000,I459,IF(I459&lt;=40000,ROUNDUP(I459/2,0)+7500,IF(I459&lt;=70000,ROUNDUP(I459/4,0)+17500,35000)))),MAX(IF(I459&lt;=0,0,IF(I459&lt;=15000,I459,IF(I459&lt;=40000,ROUNDUP(I459/2,0)+7500,IF(I459&lt;=70000,ROUNDUP(I459/4,0)+17500,35000)))),MIN(IF(H459&lt;=0,0,IF(H459&lt;=12000,H459,IF(H459&lt;=32000,ROUNDUP(H459/2,0)+6000,IF(H459&lt;=56000,ROUNDUP(H459/4,0)+14000,28000))))+IF(I459&lt;=0,0,IF(I459&lt;=15000,I459,IF(I459&lt;=40000,ROUNDUP(I459/2,0)+7500,IF(I459&lt;=70000,ROUNDUP(I459/4,0)+17500,35000)))),28000))))</f>
        <v/>
      </c>
      <c r="V459" s="18">
        <f>MIN(70000,S459+T459+U459)</f>
        <v/>
      </c>
      <c r="W459" s="18">
        <f>MAX(0,ROUNDDOWN(M459-J459-N459-K459-0,-3))</f>
        <v/>
      </c>
      <c r="X459" s="18">
        <f>MAX(0,ROUNDDOWN(M459-J459-N459-K459-R459,-3))</f>
        <v/>
      </c>
      <c r="Y459" s="18">
        <f>IF(W459&lt;=0,0,ROUNDDOWN((W459*LOOKUP(W459,{0,1950001,3300001,6950001,9000001,18000001,40000001},{0.05,0.1,0.2,0.23,0.33,0.4,0.45})-LOOKUP(W459,{0,1950001,3300001,6950001,9000001,18000001,40000001},{0,97500,427500,636000,1536000,2796000,4796000}))*1.021,-2))</f>
        <v/>
      </c>
      <c r="Z459" s="18">
        <f>IF(X459&lt;=0,0,ROUNDDOWN((X459*LOOKUP(X459,{0,1950001,3300001,6950001,9000001,18000001,40000001},{0.05,0.1,0.2,0.23,0.33,0.4,0.45})-LOOKUP(X459,{0,1950001,3300001,6950001,9000001,18000001,40000001},{0,97500,427500,636000,1536000,2796000,4796000}))*1.021,-2))</f>
        <v/>
      </c>
      <c r="AA459" s="18">
        <f>MAX(0,ROUNDDOWN(M459-J459-430000-L459-0,-3))</f>
        <v/>
      </c>
      <c r="AB459" s="18">
        <f>MAX(0,ROUNDDOWN(M459-J459-430000-L459-V459,-3))</f>
        <v/>
      </c>
      <c r="AC459" s="18">
        <f>IF(M459&lt;=450000,0,MAX(0,ROUNDDOWN(AA459*0.06-MIN(50000,AA459)*0.03,-2))+MAX(0,ROUNDDOWN(AA459*0.04-MIN(50000,AA459)*0.02,-2)))</f>
        <v/>
      </c>
      <c r="AD459" s="18">
        <f>IF(M459&lt;=450000,0,MAX(0,ROUNDDOWN(AB459*0.06-MIN(50000,AB459)*0.03,-2))+MAX(0,ROUNDDOWN(AB459*0.04-MIN(50000,AB459)*0.02,-2)))</f>
        <v/>
      </c>
      <c r="AE459" s="18">
        <f>Y459-Z459</f>
        <v/>
      </c>
      <c r="AF459" s="18">
        <f>AC459-AD459</f>
        <v/>
      </c>
      <c r="AG459" s="18">
        <f>AE459+AF459</f>
        <v/>
      </c>
      <c r="AH459" s="20">
        <f>IF(W459&lt;=0,0,LOOKUP(W459,{0,1950001,3300001,6950001,9000001,18000001,40000001},{0.05,0.1,0.2,0.23,0.33,0.4,0.45}))</f>
        <v/>
      </c>
    </row>
    <row r="460">
      <c r="A460" t="inlineStr">
        <is>
          <t>1万円刻み 一般8万円</t>
        </is>
      </c>
      <c r="B460" s="18">
        <f>'4_1万円刻み'!$A$127</f>
        <v/>
      </c>
      <c r="C460" s="19" t="n">
        <v>2026</v>
      </c>
      <c r="D460" t="inlineStr">
        <is>
          <t>いいえ</t>
        </is>
      </c>
      <c r="E460" s="18" t="n">
        <v>80000</v>
      </c>
      <c r="F460" s="18" t="n">
        <v>0</v>
      </c>
      <c r="G460" s="18" t="n">
        <v>0</v>
      </c>
      <c r="H460" s="18" t="n">
        <v>0</v>
      </c>
      <c r="I460" s="18" t="n">
        <v>0</v>
      </c>
      <c r="J460" s="18">
        <f>ROUND(MIN(B460/12,650000)*12*0.0915+MIN(B460/12,1390000)*12*(0.0504+0)+B460*0.005,0)</f>
        <v/>
      </c>
      <c r="K460" s="18" t="n">
        <v>0</v>
      </c>
      <c r="L460" s="18" t="n">
        <v>0</v>
      </c>
      <c r="M460" s="18">
        <f>ROUND(IF(C460&gt;=2026,IF(B460&lt;741000,0,IF(B460&lt;2191000,B460-740000,IF(B460&lt;2193000,1451000,IF(B460&lt;2196000,1453000,IF(B460&lt;2200000,1456000,IF(B460&lt;3600000,ROUNDDOWN(B460/4,-3)*2.8-80000,IF(B460&lt;6600000,ROUNDDOWN(B460/4,-3)*3.2-440000,IF(B460&lt;8500000,ROUNDDOWN(B460*0.9,0)-1100000,B460-1950000)))))))),IF(B460&lt;651000,0,IF(B460&lt;1900000,B460-650000,IF(B460&lt;3600000,ROUNDDOWN(B460/4,-3)*2.8-80000,IF(B460&lt;6600000,ROUNDDOWN(B460/4,-3)*3.2-440000,IF(B460&lt;8500000,ROUNDDOWN(B460*0.9,0)-1100000,B460-1950000)))))),0)</f>
        <v/>
      </c>
      <c r="N460" s="18">
        <f>IF(M460&gt;23500000,NA(),IF(C460&gt;=2026,IF(M460&lt;=4890000,1040000,IF(M460&lt;=6550000,670000,620000)),IF(M460&lt;=1320000,950000,IF(M460&lt;=3360000,880000,IF(M460&lt;=4890000,680000,IF(M460&lt;=6550000,630000,580000))))))</f>
        <v/>
      </c>
      <c r="O460" s="18">
        <f>IF(F460&lt;=0,IF(AND(D460="はい",C460&gt;=2026,C460&lt;=2027),IF(E460&lt;=0,0,IF(E460&lt;=30000,E460,IF(E460&lt;=60000,ROUNDUP(E460/2,0)+15000,IF(E460&lt;=120000,ROUNDUP(E460/4,0)+30000,60000)))),IF(E460&lt;=0,0,IF(E460&lt;=20000,E460,IF(E460&lt;=40000,ROUNDUP(E460/2,0)+10000,IF(E460&lt;=80000,ROUNDUP(E460/4,0)+20000,40000))))),IF(E460&lt;=0,IF(F460&lt;=0,0,IF(F460&lt;=25000,F460,IF(F460&lt;=50000,ROUNDUP(F460/2,0)+12500,IF(F460&lt;=100000,ROUNDUP(F460/4,0)+25000,50000)))),MAX(IF(F460&lt;=0,0,IF(F460&lt;=25000,F460,IF(F460&lt;=50000,ROUNDUP(F460/2,0)+12500,IF(F460&lt;=100000,ROUNDUP(F460/4,0)+25000,50000)))),MIN(IF(AND(D460="はい",C460&gt;=2026,C460&lt;=2027),IF(E460&lt;=0,0,IF(E460&lt;=30000,E460,IF(E460&lt;=60000,ROUNDUP(E460/2,0)+15000,IF(E460&lt;=120000,ROUNDUP(E460/4,0)+30000,60000)))),IF(E460&lt;=0,0,IF(E460&lt;=20000,E460,IF(E460&lt;=40000,ROUNDUP(E460/2,0)+10000,IF(E460&lt;=80000,ROUNDUP(E460/4,0)+20000,40000)))))+IF(F460&lt;=0,0,IF(F460&lt;=25000,F460,IF(F460&lt;=50000,ROUNDUP(F460/2,0)+12500,IF(F460&lt;=100000,ROUNDUP(F460/4,0)+25000,50000)))),IF(AND(D460="はい",C460&gt;=2026,C460&lt;=2027),60000,40000)))))</f>
        <v/>
      </c>
      <c r="P460" s="18">
        <f>IF(G460&lt;=0,0,IF(G460&lt;=20000,G460,IF(G460&lt;=40000,ROUNDUP(G460/2,0)+10000,IF(G460&lt;=80000,ROUNDUP(G460/4,0)+20000,40000))))</f>
        <v/>
      </c>
      <c r="Q460" s="18">
        <f>IF(I460&lt;=0,IF(H460&lt;=0,0,IF(H460&lt;=20000,H460,IF(H460&lt;=40000,ROUNDUP(H460/2,0)+10000,IF(H460&lt;=80000,ROUNDUP(H460/4,0)+20000,40000)))),IF(H460&lt;=0,IF(I460&lt;=0,0,IF(I460&lt;=25000,I460,IF(I460&lt;=50000,ROUNDUP(I460/2,0)+12500,IF(I460&lt;=100000,ROUNDUP(I460/4,0)+25000,50000)))),MAX(IF(I460&lt;=0,0,IF(I460&lt;=25000,I460,IF(I460&lt;=50000,ROUNDUP(I460/2,0)+12500,IF(I460&lt;=100000,ROUNDUP(I460/4,0)+25000,50000)))),MIN(IF(H460&lt;=0,0,IF(H460&lt;=20000,H460,IF(H460&lt;=40000,ROUNDUP(H460/2,0)+10000,IF(H460&lt;=80000,ROUNDUP(H460/4,0)+20000,40000))))+IF(I460&lt;=0,0,IF(I460&lt;=25000,I460,IF(I460&lt;=50000,ROUNDUP(I460/2,0)+12500,IF(I460&lt;=100000,ROUNDUP(I460/4,0)+25000,50000)))),40000))))</f>
        <v/>
      </c>
      <c r="R460" s="18">
        <f>MIN(120000,O460+P460+Q460)</f>
        <v/>
      </c>
      <c r="S460" s="18">
        <f>IF(F460&lt;=0,IF(E460&lt;=0,0,IF(E460&lt;=12000,E460,IF(E460&lt;=32000,ROUNDUP(E460/2,0)+6000,IF(E460&lt;=56000,ROUNDUP(E460/4,0)+14000,28000)))),IF(E460&lt;=0,IF(F460&lt;=0,0,IF(F460&lt;=15000,F460,IF(F460&lt;=40000,ROUNDUP(F460/2,0)+7500,IF(F460&lt;=70000,ROUNDUP(F460/4,0)+17500,35000)))),MAX(IF(F460&lt;=0,0,IF(F460&lt;=15000,F460,IF(F460&lt;=40000,ROUNDUP(F460/2,0)+7500,IF(F460&lt;=70000,ROUNDUP(F460/4,0)+17500,35000)))),MIN(IF(E460&lt;=0,0,IF(E460&lt;=12000,E460,IF(E460&lt;=32000,ROUNDUP(E460/2,0)+6000,IF(E460&lt;=56000,ROUNDUP(E460/4,0)+14000,28000))))+IF(F460&lt;=0,0,IF(F460&lt;=15000,F460,IF(F460&lt;=40000,ROUNDUP(F460/2,0)+7500,IF(F460&lt;=70000,ROUNDUP(F460/4,0)+17500,35000)))),28000))))</f>
        <v/>
      </c>
      <c r="T460" s="18">
        <f>IF(G460&lt;=0,0,IF(G460&lt;=12000,G460,IF(G460&lt;=32000,ROUNDUP(G460/2,0)+6000,IF(G460&lt;=56000,ROUNDUP(G460/4,0)+14000,28000))))</f>
        <v/>
      </c>
      <c r="U460" s="18">
        <f>IF(I460&lt;=0,IF(H460&lt;=0,0,IF(H460&lt;=12000,H460,IF(H460&lt;=32000,ROUNDUP(H460/2,0)+6000,IF(H460&lt;=56000,ROUNDUP(H460/4,0)+14000,28000)))),IF(H460&lt;=0,IF(I460&lt;=0,0,IF(I460&lt;=15000,I460,IF(I460&lt;=40000,ROUNDUP(I460/2,0)+7500,IF(I460&lt;=70000,ROUNDUP(I460/4,0)+17500,35000)))),MAX(IF(I460&lt;=0,0,IF(I460&lt;=15000,I460,IF(I460&lt;=40000,ROUNDUP(I460/2,0)+7500,IF(I460&lt;=70000,ROUNDUP(I460/4,0)+17500,35000)))),MIN(IF(H460&lt;=0,0,IF(H460&lt;=12000,H460,IF(H460&lt;=32000,ROUNDUP(H460/2,0)+6000,IF(H460&lt;=56000,ROUNDUP(H460/4,0)+14000,28000))))+IF(I460&lt;=0,0,IF(I460&lt;=15000,I460,IF(I460&lt;=40000,ROUNDUP(I460/2,0)+7500,IF(I460&lt;=70000,ROUNDUP(I460/4,0)+17500,35000)))),28000))))</f>
        <v/>
      </c>
      <c r="V460" s="18">
        <f>MIN(70000,S460+T460+U460)</f>
        <v/>
      </c>
      <c r="W460" s="18">
        <f>MAX(0,ROUNDDOWN(M460-J460-N460-K460-0,-3))</f>
        <v/>
      </c>
      <c r="X460" s="18">
        <f>MAX(0,ROUNDDOWN(M460-J460-N460-K460-R460,-3))</f>
        <v/>
      </c>
      <c r="Y460" s="18">
        <f>IF(W460&lt;=0,0,ROUNDDOWN((W460*LOOKUP(W460,{0,1950001,3300001,6950001,9000001,18000001,40000001},{0.05,0.1,0.2,0.23,0.33,0.4,0.45})-LOOKUP(W460,{0,1950001,3300001,6950001,9000001,18000001,40000001},{0,97500,427500,636000,1536000,2796000,4796000}))*1.021,-2))</f>
        <v/>
      </c>
      <c r="Z460" s="18">
        <f>IF(X460&lt;=0,0,ROUNDDOWN((X460*LOOKUP(X460,{0,1950001,3300001,6950001,9000001,18000001,40000001},{0.05,0.1,0.2,0.23,0.33,0.4,0.45})-LOOKUP(X460,{0,1950001,3300001,6950001,9000001,18000001,40000001},{0,97500,427500,636000,1536000,2796000,4796000}))*1.021,-2))</f>
        <v/>
      </c>
      <c r="AA460" s="18">
        <f>MAX(0,ROUNDDOWN(M460-J460-430000-L460-0,-3))</f>
        <v/>
      </c>
      <c r="AB460" s="18">
        <f>MAX(0,ROUNDDOWN(M460-J460-430000-L460-V460,-3))</f>
        <v/>
      </c>
      <c r="AC460" s="18">
        <f>IF(M460&lt;=450000,0,MAX(0,ROUNDDOWN(AA460*0.06-MIN(50000,AA460)*0.03,-2))+MAX(0,ROUNDDOWN(AA460*0.04-MIN(50000,AA460)*0.02,-2)))</f>
        <v/>
      </c>
      <c r="AD460" s="18">
        <f>IF(M460&lt;=450000,0,MAX(0,ROUNDDOWN(AB460*0.06-MIN(50000,AB460)*0.03,-2))+MAX(0,ROUNDDOWN(AB460*0.04-MIN(50000,AB460)*0.02,-2)))</f>
        <v/>
      </c>
      <c r="AE460" s="18">
        <f>Y460-Z460</f>
        <v/>
      </c>
      <c r="AF460" s="18">
        <f>AC460-AD460</f>
        <v/>
      </c>
      <c r="AG460" s="18">
        <f>AE460+AF460</f>
        <v/>
      </c>
      <c r="AH460" s="20">
        <f>IF(W460&lt;=0,0,LOOKUP(W460,{0,1950001,3300001,6950001,9000001,18000001,40000001},{0.05,0.1,0.2,0.23,0.33,0.4,0.45}))</f>
        <v/>
      </c>
    </row>
    <row r="461">
      <c r="A461" t="inlineStr">
        <is>
          <t>1万円刻み 特例あり一般12万円</t>
        </is>
      </c>
      <c r="B461" s="18">
        <f>'4_1万円刻み'!$A$127</f>
        <v/>
      </c>
      <c r="C461" s="19" t="n">
        <v>2026</v>
      </c>
      <c r="D461" t="inlineStr">
        <is>
          <t>はい</t>
        </is>
      </c>
      <c r="E461" s="18" t="n">
        <v>120000</v>
      </c>
      <c r="F461" s="18" t="n">
        <v>0</v>
      </c>
      <c r="G461" s="18" t="n">
        <v>0</v>
      </c>
      <c r="H461" s="18" t="n">
        <v>0</v>
      </c>
      <c r="I461" s="18" t="n">
        <v>0</v>
      </c>
      <c r="J461" s="18">
        <f>ROUND(MIN(B461/12,650000)*12*0.0915+MIN(B461/12,1390000)*12*(0.0504+0)+B461*0.005,0)</f>
        <v/>
      </c>
      <c r="K461" s="18" t="n">
        <v>0</v>
      </c>
      <c r="L461" s="18" t="n">
        <v>0</v>
      </c>
      <c r="M461" s="18">
        <f>ROUND(IF(C461&gt;=2026,IF(B461&lt;741000,0,IF(B461&lt;2191000,B461-740000,IF(B461&lt;2193000,1451000,IF(B461&lt;2196000,1453000,IF(B461&lt;2200000,1456000,IF(B461&lt;3600000,ROUNDDOWN(B461/4,-3)*2.8-80000,IF(B461&lt;6600000,ROUNDDOWN(B461/4,-3)*3.2-440000,IF(B461&lt;8500000,ROUNDDOWN(B461*0.9,0)-1100000,B461-1950000)))))))),IF(B461&lt;651000,0,IF(B461&lt;1900000,B461-650000,IF(B461&lt;3600000,ROUNDDOWN(B461/4,-3)*2.8-80000,IF(B461&lt;6600000,ROUNDDOWN(B461/4,-3)*3.2-440000,IF(B461&lt;8500000,ROUNDDOWN(B461*0.9,0)-1100000,B461-1950000)))))),0)</f>
        <v/>
      </c>
      <c r="N461" s="18">
        <f>IF(M461&gt;23500000,NA(),IF(C461&gt;=2026,IF(M461&lt;=4890000,1040000,IF(M461&lt;=6550000,670000,620000)),IF(M461&lt;=1320000,950000,IF(M461&lt;=3360000,880000,IF(M461&lt;=4890000,680000,IF(M461&lt;=6550000,630000,580000))))))</f>
        <v/>
      </c>
      <c r="O461" s="18">
        <f>IF(F461&lt;=0,IF(AND(D461="はい",C461&gt;=2026,C461&lt;=2027),IF(E461&lt;=0,0,IF(E461&lt;=30000,E461,IF(E461&lt;=60000,ROUNDUP(E461/2,0)+15000,IF(E461&lt;=120000,ROUNDUP(E461/4,0)+30000,60000)))),IF(E461&lt;=0,0,IF(E461&lt;=20000,E461,IF(E461&lt;=40000,ROUNDUP(E461/2,0)+10000,IF(E461&lt;=80000,ROUNDUP(E461/4,0)+20000,40000))))),IF(E461&lt;=0,IF(F461&lt;=0,0,IF(F461&lt;=25000,F461,IF(F461&lt;=50000,ROUNDUP(F461/2,0)+12500,IF(F461&lt;=100000,ROUNDUP(F461/4,0)+25000,50000)))),MAX(IF(F461&lt;=0,0,IF(F461&lt;=25000,F461,IF(F461&lt;=50000,ROUNDUP(F461/2,0)+12500,IF(F461&lt;=100000,ROUNDUP(F461/4,0)+25000,50000)))),MIN(IF(AND(D461="はい",C461&gt;=2026,C461&lt;=2027),IF(E461&lt;=0,0,IF(E461&lt;=30000,E461,IF(E461&lt;=60000,ROUNDUP(E461/2,0)+15000,IF(E461&lt;=120000,ROUNDUP(E461/4,0)+30000,60000)))),IF(E461&lt;=0,0,IF(E461&lt;=20000,E461,IF(E461&lt;=40000,ROUNDUP(E461/2,0)+10000,IF(E461&lt;=80000,ROUNDUP(E461/4,0)+20000,40000)))))+IF(F461&lt;=0,0,IF(F461&lt;=25000,F461,IF(F461&lt;=50000,ROUNDUP(F461/2,0)+12500,IF(F461&lt;=100000,ROUNDUP(F461/4,0)+25000,50000)))),IF(AND(D461="はい",C461&gt;=2026,C461&lt;=2027),60000,40000)))))</f>
        <v/>
      </c>
      <c r="P461" s="18">
        <f>IF(G461&lt;=0,0,IF(G461&lt;=20000,G461,IF(G461&lt;=40000,ROUNDUP(G461/2,0)+10000,IF(G461&lt;=80000,ROUNDUP(G461/4,0)+20000,40000))))</f>
        <v/>
      </c>
      <c r="Q461" s="18">
        <f>IF(I461&lt;=0,IF(H461&lt;=0,0,IF(H461&lt;=20000,H461,IF(H461&lt;=40000,ROUNDUP(H461/2,0)+10000,IF(H461&lt;=80000,ROUNDUP(H461/4,0)+20000,40000)))),IF(H461&lt;=0,IF(I461&lt;=0,0,IF(I461&lt;=25000,I461,IF(I461&lt;=50000,ROUNDUP(I461/2,0)+12500,IF(I461&lt;=100000,ROUNDUP(I461/4,0)+25000,50000)))),MAX(IF(I461&lt;=0,0,IF(I461&lt;=25000,I461,IF(I461&lt;=50000,ROUNDUP(I461/2,0)+12500,IF(I461&lt;=100000,ROUNDUP(I461/4,0)+25000,50000)))),MIN(IF(H461&lt;=0,0,IF(H461&lt;=20000,H461,IF(H461&lt;=40000,ROUNDUP(H461/2,0)+10000,IF(H461&lt;=80000,ROUNDUP(H461/4,0)+20000,40000))))+IF(I461&lt;=0,0,IF(I461&lt;=25000,I461,IF(I461&lt;=50000,ROUNDUP(I461/2,0)+12500,IF(I461&lt;=100000,ROUNDUP(I461/4,0)+25000,50000)))),40000))))</f>
        <v/>
      </c>
      <c r="R461" s="18">
        <f>MIN(120000,O461+P461+Q461)</f>
        <v/>
      </c>
      <c r="S461" s="18">
        <f>IF(F461&lt;=0,IF(E461&lt;=0,0,IF(E461&lt;=12000,E461,IF(E461&lt;=32000,ROUNDUP(E461/2,0)+6000,IF(E461&lt;=56000,ROUNDUP(E461/4,0)+14000,28000)))),IF(E461&lt;=0,IF(F461&lt;=0,0,IF(F461&lt;=15000,F461,IF(F461&lt;=40000,ROUNDUP(F461/2,0)+7500,IF(F461&lt;=70000,ROUNDUP(F461/4,0)+17500,35000)))),MAX(IF(F461&lt;=0,0,IF(F461&lt;=15000,F461,IF(F461&lt;=40000,ROUNDUP(F461/2,0)+7500,IF(F461&lt;=70000,ROUNDUP(F461/4,0)+17500,35000)))),MIN(IF(E461&lt;=0,0,IF(E461&lt;=12000,E461,IF(E461&lt;=32000,ROUNDUP(E461/2,0)+6000,IF(E461&lt;=56000,ROUNDUP(E461/4,0)+14000,28000))))+IF(F461&lt;=0,0,IF(F461&lt;=15000,F461,IF(F461&lt;=40000,ROUNDUP(F461/2,0)+7500,IF(F461&lt;=70000,ROUNDUP(F461/4,0)+17500,35000)))),28000))))</f>
        <v/>
      </c>
      <c r="T461" s="18">
        <f>IF(G461&lt;=0,0,IF(G461&lt;=12000,G461,IF(G461&lt;=32000,ROUNDUP(G461/2,0)+6000,IF(G461&lt;=56000,ROUNDUP(G461/4,0)+14000,28000))))</f>
        <v/>
      </c>
      <c r="U461" s="18">
        <f>IF(I461&lt;=0,IF(H461&lt;=0,0,IF(H461&lt;=12000,H461,IF(H461&lt;=32000,ROUNDUP(H461/2,0)+6000,IF(H461&lt;=56000,ROUNDUP(H461/4,0)+14000,28000)))),IF(H461&lt;=0,IF(I461&lt;=0,0,IF(I461&lt;=15000,I461,IF(I461&lt;=40000,ROUNDUP(I461/2,0)+7500,IF(I461&lt;=70000,ROUNDUP(I461/4,0)+17500,35000)))),MAX(IF(I461&lt;=0,0,IF(I461&lt;=15000,I461,IF(I461&lt;=40000,ROUNDUP(I461/2,0)+7500,IF(I461&lt;=70000,ROUNDUP(I461/4,0)+17500,35000)))),MIN(IF(H461&lt;=0,0,IF(H461&lt;=12000,H461,IF(H461&lt;=32000,ROUNDUP(H461/2,0)+6000,IF(H461&lt;=56000,ROUNDUP(H461/4,0)+14000,28000))))+IF(I461&lt;=0,0,IF(I461&lt;=15000,I461,IF(I461&lt;=40000,ROUNDUP(I461/2,0)+7500,IF(I461&lt;=70000,ROUNDUP(I461/4,0)+17500,35000)))),28000))))</f>
        <v/>
      </c>
      <c r="V461" s="18">
        <f>MIN(70000,S461+T461+U461)</f>
        <v/>
      </c>
      <c r="W461" s="18">
        <f>MAX(0,ROUNDDOWN(M461-J461-N461-K461-0,-3))</f>
        <v/>
      </c>
      <c r="X461" s="18">
        <f>MAX(0,ROUNDDOWN(M461-J461-N461-K461-R461,-3))</f>
        <v/>
      </c>
      <c r="Y461" s="18">
        <f>IF(W461&lt;=0,0,ROUNDDOWN((W461*LOOKUP(W461,{0,1950001,3300001,6950001,9000001,18000001,40000001},{0.05,0.1,0.2,0.23,0.33,0.4,0.45})-LOOKUP(W461,{0,1950001,3300001,6950001,9000001,18000001,40000001},{0,97500,427500,636000,1536000,2796000,4796000}))*1.021,-2))</f>
        <v/>
      </c>
      <c r="Z461" s="18">
        <f>IF(X461&lt;=0,0,ROUNDDOWN((X461*LOOKUP(X461,{0,1950001,3300001,6950001,9000001,18000001,40000001},{0.05,0.1,0.2,0.23,0.33,0.4,0.45})-LOOKUP(X461,{0,1950001,3300001,6950001,9000001,18000001,40000001},{0,97500,427500,636000,1536000,2796000,4796000}))*1.021,-2))</f>
        <v/>
      </c>
      <c r="AA461" s="18">
        <f>MAX(0,ROUNDDOWN(M461-J461-430000-L461-0,-3))</f>
        <v/>
      </c>
      <c r="AB461" s="18">
        <f>MAX(0,ROUNDDOWN(M461-J461-430000-L461-V461,-3))</f>
        <v/>
      </c>
      <c r="AC461" s="18">
        <f>IF(M461&lt;=450000,0,MAX(0,ROUNDDOWN(AA461*0.06-MIN(50000,AA461)*0.03,-2))+MAX(0,ROUNDDOWN(AA461*0.04-MIN(50000,AA461)*0.02,-2)))</f>
        <v/>
      </c>
      <c r="AD461" s="18">
        <f>IF(M461&lt;=450000,0,MAX(0,ROUNDDOWN(AB461*0.06-MIN(50000,AB461)*0.03,-2))+MAX(0,ROUNDDOWN(AB461*0.04-MIN(50000,AB461)*0.02,-2)))</f>
        <v/>
      </c>
      <c r="AE461" s="18">
        <f>Y461-Z461</f>
        <v/>
      </c>
      <c r="AF461" s="18">
        <f>AC461-AD461</f>
        <v/>
      </c>
      <c r="AG461" s="18">
        <f>AE461+AF461</f>
        <v/>
      </c>
      <c r="AH461" s="20">
        <f>IF(W461&lt;=0,0,LOOKUP(W461,{0,1950001,3300001,6950001,9000001,18000001,40000001},{0.05,0.1,0.2,0.23,0.33,0.4,0.45}))</f>
        <v/>
      </c>
    </row>
    <row r="462">
      <c r="A462" t="inlineStr">
        <is>
          <t>1万円刻み 3区分8万円ずつ</t>
        </is>
      </c>
      <c r="B462" s="18">
        <f>'4_1万円刻み'!$A$128</f>
        <v/>
      </c>
      <c r="C462" s="19" t="n">
        <v>2026</v>
      </c>
      <c r="D462" t="inlineStr">
        <is>
          <t>いいえ</t>
        </is>
      </c>
      <c r="E462" s="18" t="n">
        <v>80000</v>
      </c>
      <c r="F462" s="18" t="n">
        <v>0</v>
      </c>
      <c r="G462" s="18" t="n">
        <v>80000</v>
      </c>
      <c r="H462" s="18" t="n">
        <v>80000</v>
      </c>
      <c r="I462" s="18" t="n">
        <v>0</v>
      </c>
      <c r="J462" s="18">
        <f>ROUND(MIN(B462/12,650000)*12*0.0915+MIN(B462/12,1390000)*12*(0.0504+0)+B462*0.005,0)</f>
        <v/>
      </c>
      <c r="K462" s="18" t="n">
        <v>0</v>
      </c>
      <c r="L462" s="18" t="n">
        <v>0</v>
      </c>
      <c r="M462" s="18">
        <f>ROUND(IF(C462&gt;=2026,IF(B462&lt;741000,0,IF(B462&lt;2191000,B462-740000,IF(B462&lt;2193000,1451000,IF(B462&lt;2196000,1453000,IF(B462&lt;2200000,1456000,IF(B462&lt;3600000,ROUNDDOWN(B462/4,-3)*2.8-80000,IF(B462&lt;6600000,ROUNDDOWN(B462/4,-3)*3.2-440000,IF(B462&lt;8500000,ROUNDDOWN(B462*0.9,0)-1100000,B462-1950000)))))))),IF(B462&lt;651000,0,IF(B462&lt;1900000,B462-650000,IF(B462&lt;3600000,ROUNDDOWN(B462/4,-3)*2.8-80000,IF(B462&lt;6600000,ROUNDDOWN(B462/4,-3)*3.2-440000,IF(B462&lt;8500000,ROUNDDOWN(B462*0.9,0)-1100000,B462-1950000)))))),0)</f>
        <v/>
      </c>
      <c r="N462" s="18">
        <f>IF(M462&gt;23500000,NA(),IF(C462&gt;=2026,IF(M462&lt;=4890000,1040000,IF(M462&lt;=6550000,670000,620000)),IF(M462&lt;=1320000,950000,IF(M462&lt;=3360000,880000,IF(M462&lt;=4890000,680000,IF(M462&lt;=6550000,630000,580000))))))</f>
        <v/>
      </c>
      <c r="O462" s="18">
        <f>IF(F462&lt;=0,IF(AND(D462="はい",C462&gt;=2026,C462&lt;=2027),IF(E462&lt;=0,0,IF(E462&lt;=30000,E462,IF(E462&lt;=60000,ROUNDUP(E462/2,0)+15000,IF(E462&lt;=120000,ROUNDUP(E462/4,0)+30000,60000)))),IF(E462&lt;=0,0,IF(E462&lt;=20000,E462,IF(E462&lt;=40000,ROUNDUP(E462/2,0)+10000,IF(E462&lt;=80000,ROUNDUP(E462/4,0)+20000,40000))))),IF(E462&lt;=0,IF(F462&lt;=0,0,IF(F462&lt;=25000,F462,IF(F462&lt;=50000,ROUNDUP(F462/2,0)+12500,IF(F462&lt;=100000,ROUNDUP(F462/4,0)+25000,50000)))),MAX(IF(F462&lt;=0,0,IF(F462&lt;=25000,F462,IF(F462&lt;=50000,ROUNDUP(F462/2,0)+12500,IF(F462&lt;=100000,ROUNDUP(F462/4,0)+25000,50000)))),MIN(IF(AND(D462="はい",C462&gt;=2026,C462&lt;=2027),IF(E462&lt;=0,0,IF(E462&lt;=30000,E462,IF(E462&lt;=60000,ROUNDUP(E462/2,0)+15000,IF(E462&lt;=120000,ROUNDUP(E462/4,0)+30000,60000)))),IF(E462&lt;=0,0,IF(E462&lt;=20000,E462,IF(E462&lt;=40000,ROUNDUP(E462/2,0)+10000,IF(E462&lt;=80000,ROUNDUP(E462/4,0)+20000,40000)))))+IF(F462&lt;=0,0,IF(F462&lt;=25000,F462,IF(F462&lt;=50000,ROUNDUP(F462/2,0)+12500,IF(F462&lt;=100000,ROUNDUP(F462/4,0)+25000,50000)))),IF(AND(D462="はい",C462&gt;=2026,C462&lt;=2027),60000,40000)))))</f>
        <v/>
      </c>
      <c r="P462" s="18">
        <f>IF(G462&lt;=0,0,IF(G462&lt;=20000,G462,IF(G462&lt;=40000,ROUNDUP(G462/2,0)+10000,IF(G462&lt;=80000,ROUNDUP(G462/4,0)+20000,40000))))</f>
        <v/>
      </c>
      <c r="Q462" s="18">
        <f>IF(I462&lt;=0,IF(H462&lt;=0,0,IF(H462&lt;=20000,H462,IF(H462&lt;=40000,ROUNDUP(H462/2,0)+10000,IF(H462&lt;=80000,ROUNDUP(H462/4,0)+20000,40000)))),IF(H462&lt;=0,IF(I462&lt;=0,0,IF(I462&lt;=25000,I462,IF(I462&lt;=50000,ROUNDUP(I462/2,0)+12500,IF(I462&lt;=100000,ROUNDUP(I462/4,0)+25000,50000)))),MAX(IF(I462&lt;=0,0,IF(I462&lt;=25000,I462,IF(I462&lt;=50000,ROUNDUP(I462/2,0)+12500,IF(I462&lt;=100000,ROUNDUP(I462/4,0)+25000,50000)))),MIN(IF(H462&lt;=0,0,IF(H462&lt;=20000,H462,IF(H462&lt;=40000,ROUNDUP(H462/2,0)+10000,IF(H462&lt;=80000,ROUNDUP(H462/4,0)+20000,40000))))+IF(I462&lt;=0,0,IF(I462&lt;=25000,I462,IF(I462&lt;=50000,ROUNDUP(I462/2,0)+12500,IF(I462&lt;=100000,ROUNDUP(I462/4,0)+25000,50000)))),40000))))</f>
        <v/>
      </c>
      <c r="R462" s="18">
        <f>MIN(120000,O462+P462+Q462)</f>
        <v/>
      </c>
      <c r="S462" s="18">
        <f>IF(F462&lt;=0,IF(E462&lt;=0,0,IF(E462&lt;=12000,E462,IF(E462&lt;=32000,ROUNDUP(E462/2,0)+6000,IF(E462&lt;=56000,ROUNDUP(E462/4,0)+14000,28000)))),IF(E462&lt;=0,IF(F462&lt;=0,0,IF(F462&lt;=15000,F462,IF(F462&lt;=40000,ROUNDUP(F462/2,0)+7500,IF(F462&lt;=70000,ROUNDUP(F462/4,0)+17500,35000)))),MAX(IF(F462&lt;=0,0,IF(F462&lt;=15000,F462,IF(F462&lt;=40000,ROUNDUP(F462/2,0)+7500,IF(F462&lt;=70000,ROUNDUP(F462/4,0)+17500,35000)))),MIN(IF(E462&lt;=0,0,IF(E462&lt;=12000,E462,IF(E462&lt;=32000,ROUNDUP(E462/2,0)+6000,IF(E462&lt;=56000,ROUNDUP(E462/4,0)+14000,28000))))+IF(F462&lt;=0,0,IF(F462&lt;=15000,F462,IF(F462&lt;=40000,ROUNDUP(F462/2,0)+7500,IF(F462&lt;=70000,ROUNDUP(F462/4,0)+17500,35000)))),28000))))</f>
        <v/>
      </c>
      <c r="T462" s="18">
        <f>IF(G462&lt;=0,0,IF(G462&lt;=12000,G462,IF(G462&lt;=32000,ROUNDUP(G462/2,0)+6000,IF(G462&lt;=56000,ROUNDUP(G462/4,0)+14000,28000))))</f>
        <v/>
      </c>
      <c r="U462" s="18">
        <f>IF(I462&lt;=0,IF(H462&lt;=0,0,IF(H462&lt;=12000,H462,IF(H462&lt;=32000,ROUNDUP(H462/2,0)+6000,IF(H462&lt;=56000,ROUNDUP(H462/4,0)+14000,28000)))),IF(H462&lt;=0,IF(I462&lt;=0,0,IF(I462&lt;=15000,I462,IF(I462&lt;=40000,ROUNDUP(I462/2,0)+7500,IF(I462&lt;=70000,ROUNDUP(I462/4,0)+17500,35000)))),MAX(IF(I462&lt;=0,0,IF(I462&lt;=15000,I462,IF(I462&lt;=40000,ROUNDUP(I462/2,0)+7500,IF(I462&lt;=70000,ROUNDUP(I462/4,0)+17500,35000)))),MIN(IF(H462&lt;=0,0,IF(H462&lt;=12000,H462,IF(H462&lt;=32000,ROUNDUP(H462/2,0)+6000,IF(H462&lt;=56000,ROUNDUP(H462/4,0)+14000,28000))))+IF(I462&lt;=0,0,IF(I462&lt;=15000,I462,IF(I462&lt;=40000,ROUNDUP(I462/2,0)+7500,IF(I462&lt;=70000,ROUNDUP(I462/4,0)+17500,35000)))),28000))))</f>
        <v/>
      </c>
      <c r="V462" s="18">
        <f>MIN(70000,S462+T462+U462)</f>
        <v/>
      </c>
      <c r="W462" s="18">
        <f>MAX(0,ROUNDDOWN(M462-J462-N462-K462-0,-3))</f>
        <v/>
      </c>
      <c r="X462" s="18">
        <f>MAX(0,ROUNDDOWN(M462-J462-N462-K462-R462,-3))</f>
        <v/>
      </c>
      <c r="Y462" s="18">
        <f>IF(W462&lt;=0,0,ROUNDDOWN((W462*LOOKUP(W462,{0,1950001,3300001,6950001,9000001,18000001,40000001},{0.05,0.1,0.2,0.23,0.33,0.4,0.45})-LOOKUP(W462,{0,1950001,3300001,6950001,9000001,18000001,40000001},{0,97500,427500,636000,1536000,2796000,4796000}))*1.021,-2))</f>
        <v/>
      </c>
      <c r="Z462" s="18">
        <f>IF(X462&lt;=0,0,ROUNDDOWN((X462*LOOKUP(X462,{0,1950001,3300001,6950001,9000001,18000001,40000001},{0.05,0.1,0.2,0.23,0.33,0.4,0.45})-LOOKUP(X462,{0,1950001,3300001,6950001,9000001,18000001,40000001},{0,97500,427500,636000,1536000,2796000,4796000}))*1.021,-2))</f>
        <v/>
      </c>
      <c r="AA462" s="18">
        <f>MAX(0,ROUNDDOWN(M462-J462-430000-L462-0,-3))</f>
        <v/>
      </c>
      <c r="AB462" s="18">
        <f>MAX(0,ROUNDDOWN(M462-J462-430000-L462-V462,-3))</f>
        <v/>
      </c>
      <c r="AC462" s="18">
        <f>IF(M462&lt;=450000,0,MAX(0,ROUNDDOWN(AA462*0.06-MIN(50000,AA462)*0.03,-2))+MAX(0,ROUNDDOWN(AA462*0.04-MIN(50000,AA462)*0.02,-2)))</f>
        <v/>
      </c>
      <c r="AD462" s="18">
        <f>IF(M462&lt;=450000,0,MAX(0,ROUNDDOWN(AB462*0.06-MIN(50000,AB462)*0.03,-2))+MAX(0,ROUNDDOWN(AB462*0.04-MIN(50000,AB462)*0.02,-2)))</f>
        <v/>
      </c>
      <c r="AE462" s="18">
        <f>Y462-Z462</f>
        <v/>
      </c>
      <c r="AF462" s="18">
        <f>AC462-AD462</f>
        <v/>
      </c>
      <c r="AG462" s="18">
        <f>AE462+AF462</f>
        <v/>
      </c>
      <c r="AH462" s="20">
        <f>IF(W462&lt;=0,0,LOOKUP(W462,{0,1950001,3300001,6950001,9000001,18000001,40000001},{0.05,0.1,0.2,0.23,0.33,0.4,0.45}))</f>
        <v/>
      </c>
    </row>
    <row r="463">
      <c r="A463" t="inlineStr">
        <is>
          <t>1万円刻み 一般8万円</t>
        </is>
      </c>
      <c r="B463" s="18">
        <f>'4_1万円刻み'!$A$128</f>
        <v/>
      </c>
      <c r="C463" s="19" t="n">
        <v>2026</v>
      </c>
      <c r="D463" t="inlineStr">
        <is>
          <t>いいえ</t>
        </is>
      </c>
      <c r="E463" s="18" t="n">
        <v>80000</v>
      </c>
      <c r="F463" s="18" t="n">
        <v>0</v>
      </c>
      <c r="G463" s="18" t="n">
        <v>0</v>
      </c>
      <c r="H463" s="18" t="n">
        <v>0</v>
      </c>
      <c r="I463" s="18" t="n">
        <v>0</v>
      </c>
      <c r="J463" s="18">
        <f>ROUND(MIN(B463/12,650000)*12*0.0915+MIN(B463/12,1390000)*12*(0.0504+0)+B463*0.005,0)</f>
        <v/>
      </c>
      <c r="K463" s="18" t="n">
        <v>0</v>
      </c>
      <c r="L463" s="18" t="n">
        <v>0</v>
      </c>
      <c r="M463" s="18">
        <f>ROUND(IF(C463&gt;=2026,IF(B463&lt;741000,0,IF(B463&lt;2191000,B463-740000,IF(B463&lt;2193000,1451000,IF(B463&lt;2196000,1453000,IF(B463&lt;2200000,1456000,IF(B463&lt;3600000,ROUNDDOWN(B463/4,-3)*2.8-80000,IF(B463&lt;6600000,ROUNDDOWN(B463/4,-3)*3.2-440000,IF(B463&lt;8500000,ROUNDDOWN(B463*0.9,0)-1100000,B463-1950000)))))))),IF(B463&lt;651000,0,IF(B463&lt;1900000,B463-650000,IF(B463&lt;3600000,ROUNDDOWN(B463/4,-3)*2.8-80000,IF(B463&lt;6600000,ROUNDDOWN(B463/4,-3)*3.2-440000,IF(B463&lt;8500000,ROUNDDOWN(B463*0.9,0)-1100000,B463-1950000)))))),0)</f>
        <v/>
      </c>
      <c r="N463" s="18">
        <f>IF(M463&gt;23500000,NA(),IF(C463&gt;=2026,IF(M463&lt;=4890000,1040000,IF(M463&lt;=6550000,670000,620000)),IF(M463&lt;=1320000,950000,IF(M463&lt;=3360000,880000,IF(M463&lt;=4890000,680000,IF(M463&lt;=6550000,630000,580000))))))</f>
        <v/>
      </c>
      <c r="O463" s="18">
        <f>IF(F463&lt;=0,IF(AND(D463="はい",C463&gt;=2026,C463&lt;=2027),IF(E463&lt;=0,0,IF(E463&lt;=30000,E463,IF(E463&lt;=60000,ROUNDUP(E463/2,0)+15000,IF(E463&lt;=120000,ROUNDUP(E463/4,0)+30000,60000)))),IF(E463&lt;=0,0,IF(E463&lt;=20000,E463,IF(E463&lt;=40000,ROUNDUP(E463/2,0)+10000,IF(E463&lt;=80000,ROUNDUP(E463/4,0)+20000,40000))))),IF(E463&lt;=0,IF(F463&lt;=0,0,IF(F463&lt;=25000,F463,IF(F463&lt;=50000,ROUNDUP(F463/2,0)+12500,IF(F463&lt;=100000,ROUNDUP(F463/4,0)+25000,50000)))),MAX(IF(F463&lt;=0,0,IF(F463&lt;=25000,F463,IF(F463&lt;=50000,ROUNDUP(F463/2,0)+12500,IF(F463&lt;=100000,ROUNDUP(F463/4,0)+25000,50000)))),MIN(IF(AND(D463="はい",C463&gt;=2026,C463&lt;=2027),IF(E463&lt;=0,0,IF(E463&lt;=30000,E463,IF(E463&lt;=60000,ROUNDUP(E463/2,0)+15000,IF(E463&lt;=120000,ROUNDUP(E463/4,0)+30000,60000)))),IF(E463&lt;=0,0,IF(E463&lt;=20000,E463,IF(E463&lt;=40000,ROUNDUP(E463/2,0)+10000,IF(E463&lt;=80000,ROUNDUP(E463/4,0)+20000,40000)))))+IF(F463&lt;=0,0,IF(F463&lt;=25000,F463,IF(F463&lt;=50000,ROUNDUP(F463/2,0)+12500,IF(F463&lt;=100000,ROUNDUP(F463/4,0)+25000,50000)))),IF(AND(D463="はい",C463&gt;=2026,C463&lt;=2027),60000,40000)))))</f>
        <v/>
      </c>
      <c r="P463" s="18">
        <f>IF(G463&lt;=0,0,IF(G463&lt;=20000,G463,IF(G463&lt;=40000,ROUNDUP(G463/2,0)+10000,IF(G463&lt;=80000,ROUNDUP(G463/4,0)+20000,40000))))</f>
        <v/>
      </c>
      <c r="Q463" s="18">
        <f>IF(I463&lt;=0,IF(H463&lt;=0,0,IF(H463&lt;=20000,H463,IF(H463&lt;=40000,ROUNDUP(H463/2,0)+10000,IF(H463&lt;=80000,ROUNDUP(H463/4,0)+20000,40000)))),IF(H463&lt;=0,IF(I463&lt;=0,0,IF(I463&lt;=25000,I463,IF(I463&lt;=50000,ROUNDUP(I463/2,0)+12500,IF(I463&lt;=100000,ROUNDUP(I463/4,0)+25000,50000)))),MAX(IF(I463&lt;=0,0,IF(I463&lt;=25000,I463,IF(I463&lt;=50000,ROUNDUP(I463/2,0)+12500,IF(I463&lt;=100000,ROUNDUP(I463/4,0)+25000,50000)))),MIN(IF(H463&lt;=0,0,IF(H463&lt;=20000,H463,IF(H463&lt;=40000,ROUNDUP(H463/2,0)+10000,IF(H463&lt;=80000,ROUNDUP(H463/4,0)+20000,40000))))+IF(I463&lt;=0,0,IF(I463&lt;=25000,I463,IF(I463&lt;=50000,ROUNDUP(I463/2,0)+12500,IF(I463&lt;=100000,ROUNDUP(I463/4,0)+25000,50000)))),40000))))</f>
        <v/>
      </c>
      <c r="R463" s="18">
        <f>MIN(120000,O463+P463+Q463)</f>
        <v/>
      </c>
      <c r="S463" s="18">
        <f>IF(F463&lt;=0,IF(E463&lt;=0,0,IF(E463&lt;=12000,E463,IF(E463&lt;=32000,ROUNDUP(E463/2,0)+6000,IF(E463&lt;=56000,ROUNDUP(E463/4,0)+14000,28000)))),IF(E463&lt;=0,IF(F463&lt;=0,0,IF(F463&lt;=15000,F463,IF(F463&lt;=40000,ROUNDUP(F463/2,0)+7500,IF(F463&lt;=70000,ROUNDUP(F463/4,0)+17500,35000)))),MAX(IF(F463&lt;=0,0,IF(F463&lt;=15000,F463,IF(F463&lt;=40000,ROUNDUP(F463/2,0)+7500,IF(F463&lt;=70000,ROUNDUP(F463/4,0)+17500,35000)))),MIN(IF(E463&lt;=0,0,IF(E463&lt;=12000,E463,IF(E463&lt;=32000,ROUNDUP(E463/2,0)+6000,IF(E463&lt;=56000,ROUNDUP(E463/4,0)+14000,28000))))+IF(F463&lt;=0,0,IF(F463&lt;=15000,F463,IF(F463&lt;=40000,ROUNDUP(F463/2,0)+7500,IF(F463&lt;=70000,ROUNDUP(F463/4,0)+17500,35000)))),28000))))</f>
        <v/>
      </c>
      <c r="T463" s="18">
        <f>IF(G463&lt;=0,0,IF(G463&lt;=12000,G463,IF(G463&lt;=32000,ROUNDUP(G463/2,0)+6000,IF(G463&lt;=56000,ROUNDUP(G463/4,0)+14000,28000))))</f>
        <v/>
      </c>
      <c r="U463" s="18">
        <f>IF(I463&lt;=0,IF(H463&lt;=0,0,IF(H463&lt;=12000,H463,IF(H463&lt;=32000,ROUNDUP(H463/2,0)+6000,IF(H463&lt;=56000,ROUNDUP(H463/4,0)+14000,28000)))),IF(H463&lt;=0,IF(I463&lt;=0,0,IF(I463&lt;=15000,I463,IF(I463&lt;=40000,ROUNDUP(I463/2,0)+7500,IF(I463&lt;=70000,ROUNDUP(I463/4,0)+17500,35000)))),MAX(IF(I463&lt;=0,0,IF(I463&lt;=15000,I463,IF(I463&lt;=40000,ROUNDUP(I463/2,0)+7500,IF(I463&lt;=70000,ROUNDUP(I463/4,0)+17500,35000)))),MIN(IF(H463&lt;=0,0,IF(H463&lt;=12000,H463,IF(H463&lt;=32000,ROUNDUP(H463/2,0)+6000,IF(H463&lt;=56000,ROUNDUP(H463/4,0)+14000,28000))))+IF(I463&lt;=0,0,IF(I463&lt;=15000,I463,IF(I463&lt;=40000,ROUNDUP(I463/2,0)+7500,IF(I463&lt;=70000,ROUNDUP(I463/4,0)+17500,35000)))),28000))))</f>
        <v/>
      </c>
      <c r="V463" s="18">
        <f>MIN(70000,S463+T463+U463)</f>
        <v/>
      </c>
      <c r="W463" s="18">
        <f>MAX(0,ROUNDDOWN(M463-J463-N463-K463-0,-3))</f>
        <v/>
      </c>
      <c r="X463" s="18">
        <f>MAX(0,ROUNDDOWN(M463-J463-N463-K463-R463,-3))</f>
        <v/>
      </c>
      <c r="Y463" s="18">
        <f>IF(W463&lt;=0,0,ROUNDDOWN((W463*LOOKUP(W463,{0,1950001,3300001,6950001,9000001,18000001,40000001},{0.05,0.1,0.2,0.23,0.33,0.4,0.45})-LOOKUP(W463,{0,1950001,3300001,6950001,9000001,18000001,40000001},{0,97500,427500,636000,1536000,2796000,4796000}))*1.021,-2))</f>
        <v/>
      </c>
      <c r="Z463" s="18">
        <f>IF(X463&lt;=0,0,ROUNDDOWN((X463*LOOKUP(X463,{0,1950001,3300001,6950001,9000001,18000001,40000001},{0.05,0.1,0.2,0.23,0.33,0.4,0.45})-LOOKUP(X463,{0,1950001,3300001,6950001,9000001,18000001,40000001},{0,97500,427500,636000,1536000,2796000,4796000}))*1.021,-2))</f>
        <v/>
      </c>
      <c r="AA463" s="18">
        <f>MAX(0,ROUNDDOWN(M463-J463-430000-L463-0,-3))</f>
        <v/>
      </c>
      <c r="AB463" s="18">
        <f>MAX(0,ROUNDDOWN(M463-J463-430000-L463-V463,-3))</f>
        <v/>
      </c>
      <c r="AC463" s="18">
        <f>IF(M463&lt;=450000,0,MAX(0,ROUNDDOWN(AA463*0.06-MIN(50000,AA463)*0.03,-2))+MAX(0,ROUNDDOWN(AA463*0.04-MIN(50000,AA463)*0.02,-2)))</f>
        <v/>
      </c>
      <c r="AD463" s="18">
        <f>IF(M463&lt;=450000,0,MAX(0,ROUNDDOWN(AB463*0.06-MIN(50000,AB463)*0.03,-2))+MAX(0,ROUNDDOWN(AB463*0.04-MIN(50000,AB463)*0.02,-2)))</f>
        <v/>
      </c>
      <c r="AE463" s="18">
        <f>Y463-Z463</f>
        <v/>
      </c>
      <c r="AF463" s="18">
        <f>AC463-AD463</f>
        <v/>
      </c>
      <c r="AG463" s="18">
        <f>AE463+AF463</f>
        <v/>
      </c>
      <c r="AH463" s="20">
        <f>IF(W463&lt;=0,0,LOOKUP(W463,{0,1950001,3300001,6950001,9000001,18000001,40000001},{0.05,0.1,0.2,0.23,0.33,0.4,0.45}))</f>
        <v/>
      </c>
    </row>
    <row r="464">
      <c r="A464" t="inlineStr">
        <is>
          <t>1万円刻み 特例あり一般12万円</t>
        </is>
      </c>
      <c r="B464" s="18">
        <f>'4_1万円刻み'!$A$128</f>
        <v/>
      </c>
      <c r="C464" s="19" t="n">
        <v>2026</v>
      </c>
      <c r="D464" t="inlineStr">
        <is>
          <t>はい</t>
        </is>
      </c>
      <c r="E464" s="18" t="n">
        <v>120000</v>
      </c>
      <c r="F464" s="18" t="n">
        <v>0</v>
      </c>
      <c r="G464" s="18" t="n">
        <v>0</v>
      </c>
      <c r="H464" s="18" t="n">
        <v>0</v>
      </c>
      <c r="I464" s="18" t="n">
        <v>0</v>
      </c>
      <c r="J464" s="18">
        <f>ROUND(MIN(B464/12,650000)*12*0.0915+MIN(B464/12,1390000)*12*(0.0504+0)+B464*0.005,0)</f>
        <v/>
      </c>
      <c r="K464" s="18" t="n">
        <v>0</v>
      </c>
      <c r="L464" s="18" t="n">
        <v>0</v>
      </c>
      <c r="M464" s="18">
        <f>ROUND(IF(C464&gt;=2026,IF(B464&lt;741000,0,IF(B464&lt;2191000,B464-740000,IF(B464&lt;2193000,1451000,IF(B464&lt;2196000,1453000,IF(B464&lt;2200000,1456000,IF(B464&lt;3600000,ROUNDDOWN(B464/4,-3)*2.8-80000,IF(B464&lt;6600000,ROUNDDOWN(B464/4,-3)*3.2-440000,IF(B464&lt;8500000,ROUNDDOWN(B464*0.9,0)-1100000,B464-1950000)))))))),IF(B464&lt;651000,0,IF(B464&lt;1900000,B464-650000,IF(B464&lt;3600000,ROUNDDOWN(B464/4,-3)*2.8-80000,IF(B464&lt;6600000,ROUNDDOWN(B464/4,-3)*3.2-440000,IF(B464&lt;8500000,ROUNDDOWN(B464*0.9,0)-1100000,B464-1950000)))))),0)</f>
        <v/>
      </c>
      <c r="N464" s="18">
        <f>IF(M464&gt;23500000,NA(),IF(C464&gt;=2026,IF(M464&lt;=4890000,1040000,IF(M464&lt;=6550000,670000,620000)),IF(M464&lt;=1320000,950000,IF(M464&lt;=3360000,880000,IF(M464&lt;=4890000,680000,IF(M464&lt;=6550000,630000,580000))))))</f>
        <v/>
      </c>
      <c r="O464" s="18">
        <f>IF(F464&lt;=0,IF(AND(D464="はい",C464&gt;=2026,C464&lt;=2027),IF(E464&lt;=0,0,IF(E464&lt;=30000,E464,IF(E464&lt;=60000,ROUNDUP(E464/2,0)+15000,IF(E464&lt;=120000,ROUNDUP(E464/4,0)+30000,60000)))),IF(E464&lt;=0,0,IF(E464&lt;=20000,E464,IF(E464&lt;=40000,ROUNDUP(E464/2,0)+10000,IF(E464&lt;=80000,ROUNDUP(E464/4,0)+20000,40000))))),IF(E464&lt;=0,IF(F464&lt;=0,0,IF(F464&lt;=25000,F464,IF(F464&lt;=50000,ROUNDUP(F464/2,0)+12500,IF(F464&lt;=100000,ROUNDUP(F464/4,0)+25000,50000)))),MAX(IF(F464&lt;=0,0,IF(F464&lt;=25000,F464,IF(F464&lt;=50000,ROUNDUP(F464/2,0)+12500,IF(F464&lt;=100000,ROUNDUP(F464/4,0)+25000,50000)))),MIN(IF(AND(D464="はい",C464&gt;=2026,C464&lt;=2027),IF(E464&lt;=0,0,IF(E464&lt;=30000,E464,IF(E464&lt;=60000,ROUNDUP(E464/2,0)+15000,IF(E464&lt;=120000,ROUNDUP(E464/4,0)+30000,60000)))),IF(E464&lt;=0,0,IF(E464&lt;=20000,E464,IF(E464&lt;=40000,ROUNDUP(E464/2,0)+10000,IF(E464&lt;=80000,ROUNDUP(E464/4,0)+20000,40000)))))+IF(F464&lt;=0,0,IF(F464&lt;=25000,F464,IF(F464&lt;=50000,ROUNDUP(F464/2,0)+12500,IF(F464&lt;=100000,ROUNDUP(F464/4,0)+25000,50000)))),IF(AND(D464="はい",C464&gt;=2026,C464&lt;=2027),60000,40000)))))</f>
        <v/>
      </c>
      <c r="P464" s="18">
        <f>IF(G464&lt;=0,0,IF(G464&lt;=20000,G464,IF(G464&lt;=40000,ROUNDUP(G464/2,0)+10000,IF(G464&lt;=80000,ROUNDUP(G464/4,0)+20000,40000))))</f>
        <v/>
      </c>
      <c r="Q464" s="18">
        <f>IF(I464&lt;=0,IF(H464&lt;=0,0,IF(H464&lt;=20000,H464,IF(H464&lt;=40000,ROUNDUP(H464/2,0)+10000,IF(H464&lt;=80000,ROUNDUP(H464/4,0)+20000,40000)))),IF(H464&lt;=0,IF(I464&lt;=0,0,IF(I464&lt;=25000,I464,IF(I464&lt;=50000,ROUNDUP(I464/2,0)+12500,IF(I464&lt;=100000,ROUNDUP(I464/4,0)+25000,50000)))),MAX(IF(I464&lt;=0,0,IF(I464&lt;=25000,I464,IF(I464&lt;=50000,ROUNDUP(I464/2,0)+12500,IF(I464&lt;=100000,ROUNDUP(I464/4,0)+25000,50000)))),MIN(IF(H464&lt;=0,0,IF(H464&lt;=20000,H464,IF(H464&lt;=40000,ROUNDUP(H464/2,0)+10000,IF(H464&lt;=80000,ROUNDUP(H464/4,0)+20000,40000))))+IF(I464&lt;=0,0,IF(I464&lt;=25000,I464,IF(I464&lt;=50000,ROUNDUP(I464/2,0)+12500,IF(I464&lt;=100000,ROUNDUP(I464/4,0)+25000,50000)))),40000))))</f>
        <v/>
      </c>
      <c r="R464" s="18">
        <f>MIN(120000,O464+P464+Q464)</f>
        <v/>
      </c>
      <c r="S464" s="18">
        <f>IF(F464&lt;=0,IF(E464&lt;=0,0,IF(E464&lt;=12000,E464,IF(E464&lt;=32000,ROUNDUP(E464/2,0)+6000,IF(E464&lt;=56000,ROUNDUP(E464/4,0)+14000,28000)))),IF(E464&lt;=0,IF(F464&lt;=0,0,IF(F464&lt;=15000,F464,IF(F464&lt;=40000,ROUNDUP(F464/2,0)+7500,IF(F464&lt;=70000,ROUNDUP(F464/4,0)+17500,35000)))),MAX(IF(F464&lt;=0,0,IF(F464&lt;=15000,F464,IF(F464&lt;=40000,ROUNDUP(F464/2,0)+7500,IF(F464&lt;=70000,ROUNDUP(F464/4,0)+17500,35000)))),MIN(IF(E464&lt;=0,0,IF(E464&lt;=12000,E464,IF(E464&lt;=32000,ROUNDUP(E464/2,0)+6000,IF(E464&lt;=56000,ROUNDUP(E464/4,0)+14000,28000))))+IF(F464&lt;=0,0,IF(F464&lt;=15000,F464,IF(F464&lt;=40000,ROUNDUP(F464/2,0)+7500,IF(F464&lt;=70000,ROUNDUP(F464/4,0)+17500,35000)))),28000))))</f>
        <v/>
      </c>
      <c r="T464" s="18">
        <f>IF(G464&lt;=0,0,IF(G464&lt;=12000,G464,IF(G464&lt;=32000,ROUNDUP(G464/2,0)+6000,IF(G464&lt;=56000,ROUNDUP(G464/4,0)+14000,28000))))</f>
        <v/>
      </c>
      <c r="U464" s="18">
        <f>IF(I464&lt;=0,IF(H464&lt;=0,0,IF(H464&lt;=12000,H464,IF(H464&lt;=32000,ROUNDUP(H464/2,0)+6000,IF(H464&lt;=56000,ROUNDUP(H464/4,0)+14000,28000)))),IF(H464&lt;=0,IF(I464&lt;=0,0,IF(I464&lt;=15000,I464,IF(I464&lt;=40000,ROUNDUP(I464/2,0)+7500,IF(I464&lt;=70000,ROUNDUP(I464/4,0)+17500,35000)))),MAX(IF(I464&lt;=0,0,IF(I464&lt;=15000,I464,IF(I464&lt;=40000,ROUNDUP(I464/2,0)+7500,IF(I464&lt;=70000,ROUNDUP(I464/4,0)+17500,35000)))),MIN(IF(H464&lt;=0,0,IF(H464&lt;=12000,H464,IF(H464&lt;=32000,ROUNDUP(H464/2,0)+6000,IF(H464&lt;=56000,ROUNDUP(H464/4,0)+14000,28000))))+IF(I464&lt;=0,0,IF(I464&lt;=15000,I464,IF(I464&lt;=40000,ROUNDUP(I464/2,0)+7500,IF(I464&lt;=70000,ROUNDUP(I464/4,0)+17500,35000)))),28000))))</f>
        <v/>
      </c>
      <c r="V464" s="18">
        <f>MIN(70000,S464+T464+U464)</f>
        <v/>
      </c>
      <c r="W464" s="18">
        <f>MAX(0,ROUNDDOWN(M464-J464-N464-K464-0,-3))</f>
        <v/>
      </c>
      <c r="X464" s="18">
        <f>MAX(0,ROUNDDOWN(M464-J464-N464-K464-R464,-3))</f>
        <v/>
      </c>
      <c r="Y464" s="18">
        <f>IF(W464&lt;=0,0,ROUNDDOWN((W464*LOOKUP(W464,{0,1950001,3300001,6950001,9000001,18000001,40000001},{0.05,0.1,0.2,0.23,0.33,0.4,0.45})-LOOKUP(W464,{0,1950001,3300001,6950001,9000001,18000001,40000001},{0,97500,427500,636000,1536000,2796000,4796000}))*1.021,-2))</f>
        <v/>
      </c>
      <c r="Z464" s="18">
        <f>IF(X464&lt;=0,0,ROUNDDOWN((X464*LOOKUP(X464,{0,1950001,3300001,6950001,9000001,18000001,40000001},{0.05,0.1,0.2,0.23,0.33,0.4,0.45})-LOOKUP(X464,{0,1950001,3300001,6950001,9000001,18000001,40000001},{0,97500,427500,636000,1536000,2796000,4796000}))*1.021,-2))</f>
        <v/>
      </c>
      <c r="AA464" s="18">
        <f>MAX(0,ROUNDDOWN(M464-J464-430000-L464-0,-3))</f>
        <v/>
      </c>
      <c r="AB464" s="18">
        <f>MAX(0,ROUNDDOWN(M464-J464-430000-L464-V464,-3))</f>
        <v/>
      </c>
      <c r="AC464" s="18">
        <f>IF(M464&lt;=450000,0,MAX(0,ROUNDDOWN(AA464*0.06-MIN(50000,AA464)*0.03,-2))+MAX(0,ROUNDDOWN(AA464*0.04-MIN(50000,AA464)*0.02,-2)))</f>
        <v/>
      </c>
      <c r="AD464" s="18">
        <f>IF(M464&lt;=450000,0,MAX(0,ROUNDDOWN(AB464*0.06-MIN(50000,AB464)*0.03,-2))+MAX(0,ROUNDDOWN(AB464*0.04-MIN(50000,AB464)*0.02,-2)))</f>
        <v/>
      </c>
      <c r="AE464" s="18">
        <f>Y464-Z464</f>
        <v/>
      </c>
      <c r="AF464" s="18">
        <f>AC464-AD464</f>
        <v/>
      </c>
      <c r="AG464" s="18">
        <f>AE464+AF464</f>
        <v/>
      </c>
      <c r="AH464" s="20">
        <f>IF(W464&lt;=0,0,LOOKUP(W464,{0,1950001,3300001,6950001,9000001,18000001,40000001},{0.05,0.1,0.2,0.23,0.33,0.4,0.45}))</f>
        <v/>
      </c>
    </row>
    <row r="465">
      <c r="A465" t="inlineStr">
        <is>
          <t>1万円刻み 3区分8万円ずつ</t>
        </is>
      </c>
      <c r="B465" s="18">
        <f>'4_1万円刻み'!$A$129</f>
        <v/>
      </c>
      <c r="C465" s="19" t="n">
        <v>2026</v>
      </c>
      <c r="D465" t="inlineStr">
        <is>
          <t>いいえ</t>
        </is>
      </c>
      <c r="E465" s="18" t="n">
        <v>80000</v>
      </c>
      <c r="F465" s="18" t="n">
        <v>0</v>
      </c>
      <c r="G465" s="18" t="n">
        <v>80000</v>
      </c>
      <c r="H465" s="18" t="n">
        <v>80000</v>
      </c>
      <c r="I465" s="18" t="n">
        <v>0</v>
      </c>
      <c r="J465" s="18">
        <f>ROUND(MIN(B465/12,650000)*12*0.0915+MIN(B465/12,1390000)*12*(0.0504+0)+B465*0.005,0)</f>
        <v/>
      </c>
      <c r="K465" s="18" t="n">
        <v>0</v>
      </c>
      <c r="L465" s="18" t="n">
        <v>0</v>
      </c>
      <c r="M465" s="18">
        <f>ROUND(IF(C465&gt;=2026,IF(B465&lt;741000,0,IF(B465&lt;2191000,B465-740000,IF(B465&lt;2193000,1451000,IF(B465&lt;2196000,1453000,IF(B465&lt;2200000,1456000,IF(B465&lt;3600000,ROUNDDOWN(B465/4,-3)*2.8-80000,IF(B465&lt;6600000,ROUNDDOWN(B465/4,-3)*3.2-440000,IF(B465&lt;8500000,ROUNDDOWN(B465*0.9,0)-1100000,B465-1950000)))))))),IF(B465&lt;651000,0,IF(B465&lt;1900000,B465-650000,IF(B465&lt;3600000,ROUNDDOWN(B465/4,-3)*2.8-80000,IF(B465&lt;6600000,ROUNDDOWN(B465/4,-3)*3.2-440000,IF(B465&lt;8500000,ROUNDDOWN(B465*0.9,0)-1100000,B465-1950000)))))),0)</f>
        <v/>
      </c>
      <c r="N465" s="18">
        <f>IF(M465&gt;23500000,NA(),IF(C465&gt;=2026,IF(M465&lt;=4890000,1040000,IF(M465&lt;=6550000,670000,620000)),IF(M465&lt;=1320000,950000,IF(M465&lt;=3360000,880000,IF(M465&lt;=4890000,680000,IF(M465&lt;=6550000,630000,580000))))))</f>
        <v/>
      </c>
      <c r="O465" s="18">
        <f>IF(F465&lt;=0,IF(AND(D465="はい",C465&gt;=2026,C465&lt;=2027),IF(E465&lt;=0,0,IF(E465&lt;=30000,E465,IF(E465&lt;=60000,ROUNDUP(E465/2,0)+15000,IF(E465&lt;=120000,ROUNDUP(E465/4,0)+30000,60000)))),IF(E465&lt;=0,0,IF(E465&lt;=20000,E465,IF(E465&lt;=40000,ROUNDUP(E465/2,0)+10000,IF(E465&lt;=80000,ROUNDUP(E465/4,0)+20000,40000))))),IF(E465&lt;=0,IF(F465&lt;=0,0,IF(F465&lt;=25000,F465,IF(F465&lt;=50000,ROUNDUP(F465/2,0)+12500,IF(F465&lt;=100000,ROUNDUP(F465/4,0)+25000,50000)))),MAX(IF(F465&lt;=0,0,IF(F465&lt;=25000,F465,IF(F465&lt;=50000,ROUNDUP(F465/2,0)+12500,IF(F465&lt;=100000,ROUNDUP(F465/4,0)+25000,50000)))),MIN(IF(AND(D465="はい",C465&gt;=2026,C465&lt;=2027),IF(E465&lt;=0,0,IF(E465&lt;=30000,E465,IF(E465&lt;=60000,ROUNDUP(E465/2,0)+15000,IF(E465&lt;=120000,ROUNDUP(E465/4,0)+30000,60000)))),IF(E465&lt;=0,0,IF(E465&lt;=20000,E465,IF(E465&lt;=40000,ROUNDUP(E465/2,0)+10000,IF(E465&lt;=80000,ROUNDUP(E465/4,0)+20000,40000)))))+IF(F465&lt;=0,0,IF(F465&lt;=25000,F465,IF(F465&lt;=50000,ROUNDUP(F465/2,0)+12500,IF(F465&lt;=100000,ROUNDUP(F465/4,0)+25000,50000)))),IF(AND(D465="はい",C465&gt;=2026,C465&lt;=2027),60000,40000)))))</f>
        <v/>
      </c>
      <c r="P465" s="18">
        <f>IF(G465&lt;=0,0,IF(G465&lt;=20000,G465,IF(G465&lt;=40000,ROUNDUP(G465/2,0)+10000,IF(G465&lt;=80000,ROUNDUP(G465/4,0)+20000,40000))))</f>
        <v/>
      </c>
      <c r="Q465" s="18">
        <f>IF(I465&lt;=0,IF(H465&lt;=0,0,IF(H465&lt;=20000,H465,IF(H465&lt;=40000,ROUNDUP(H465/2,0)+10000,IF(H465&lt;=80000,ROUNDUP(H465/4,0)+20000,40000)))),IF(H465&lt;=0,IF(I465&lt;=0,0,IF(I465&lt;=25000,I465,IF(I465&lt;=50000,ROUNDUP(I465/2,0)+12500,IF(I465&lt;=100000,ROUNDUP(I465/4,0)+25000,50000)))),MAX(IF(I465&lt;=0,0,IF(I465&lt;=25000,I465,IF(I465&lt;=50000,ROUNDUP(I465/2,0)+12500,IF(I465&lt;=100000,ROUNDUP(I465/4,0)+25000,50000)))),MIN(IF(H465&lt;=0,0,IF(H465&lt;=20000,H465,IF(H465&lt;=40000,ROUNDUP(H465/2,0)+10000,IF(H465&lt;=80000,ROUNDUP(H465/4,0)+20000,40000))))+IF(I465&lt;=0,0,IF(I465&lt;=25000,I465,IF(I465&lt;=50000,ROUNDUP(I465/2,0)+12500,IF(I465&lt;=100000,ROUNDUP(I465/4,0)+25000,50000)))),40000))))</f>
        <v/>
      </c>
      <c r="R465" s="18">
        <f>MIN(120000,O465+P465+Q465)</f>
        <v/>
      </c>
      <c r="S465" s="18">
        <f>IF(F465&lt;=0,IF(E465&lt;=0,0,IF(E465&lt;=12000,E465,IF(E465&lt;=32000,ROUNDUP(E465/2,0)+6000,IF(E465&lt;=56000,ROUNDUP(E465/4,0)+14000,28000)))),IF(E465&lt;=0,IF(F465&lt;=0,0,IF(F465&lt;=15000,F465,IF(F465&lt;=40000,ROUNDUP(F465/2,0)+7500,IF(F465&lt;=70000,ROUNDUP(F465/4,0)+17500,35000)))),MAX(IF(F465&lt;=0,0,IF(F465&lt;=15000,F465,IF(F465&lt;=40000,ROUNDUP(F465/2,0)+7500,IF(F465&lt;=70000,ROUNDUP(F465/4,0)+17500,35000)))),MIN(IF(E465&lt;=0,0,IF(E465&lt;=12000,E465,IF(E465&lt;=32000,ROUNDUP(E465/2,0)+6000,IF(E465&lt;=56000,ROUNDUP(E465/4,0)+14000,28000))))+IF(F465&lt;=0,0,IF(F465&lt;=15000,F465,IF(F465&lt;=40000,ROUNDUP(F465/2,0)+7500,IF(F465&lt;=70000,ROUNDUP(F465/4,0)+17500,35000)))),28000))))</f>
        <v/>
      </c>
      <c r="T465" s="18">
        <f>IF(G465&lt;=0,0,IF(G465&lt;=12000,G465,IF(G465&lt;=32000,ROUNDUP(G465/2,0)+6000,IF(G465&lt;=56000,ROUNDUP(G465/4,0)+14000,28000))))</f>
        <v/>
      </c>
      <c r="U465" s="18">
        <f>IF(I465&lt;=0,IF(H465&lt;=0,0,IF(H465&lt;=12000,H465,IF(H465&lt;=32000,ROUNDUP(H465/2,0)+6000,IF(H465&lt;=56000,ROUNDUP(H465/4,0)+14000,28000)))),IF(H465&lt;=0,IF(I465&lt;=0,0,IF(I465&lt;=15000,I465,IF(I465&lt;=40000,ROUNDUP(I465/2,0)+7500,IF(I465&lt;=70000,ROUNDUP(I465/4,0)+17500,35000)))),MAX(IF(I465&lt;=0,0,IF(I465&lt;=15000,I465,IF(I465&lt;=40000,ROUNDUP(I465/2,0)+7500,IF(I465&lt;=70000,ROUNDUP(I465/4,0)+17500,35000)))),MIN(IF(H465&lt;=0,0,IF(H465&lt;=12000,H465,IF(H465&lt;=32000,ROUNDUP(H465/2,0)+6000,IF(H465&lt;=56000,ROUNDUP(H465/4,0)+14000,28000))))+IF(I465&lt;=0,0,IF(I465&lt;=15000,I465,IF(I465&lt;=40000,ROUNDUP(I465/2,0)+7500,IF(I465&lt;=70000,ROUNDUP(I465/4,0)+17500,35000)))),28000))))</f>
        <v/>
      </c>
      <c r="V465" s="18">
        <f>MIN(70000,S465+T465+U465)</f>
        <v/>
      </c>
      <c r="W465" s="18">
        <f>MAX(0,ROUNDDOWN(M465-J465-N465-K465-0,-3))</f>
        <v/>
      </c>
      <c r="X465" s="18">
        <f>MAX(0,ROUNDDOWN(M465-J465-N465-K465-R465,-3))</f>
        <v/>
      </c>
      <c r="Y465" s="18">
        <f>IF(W465&lt;=0,0,ROUNDDOWN((W465*LOOKUP(W465,{0,1950001,3300001,6950001,9000001,18000001,40000001},{0.05,0.1,0.2,0.23,0.33,0.4,0.45})-LOOKUP(W465,{0,1950001,3300001,6950001,9000001,18000001,40000001},{0,97500,427500,636000,1536000,2796000,4796000}))*1.021,-2))</f>
        <v/>
      </c>
      <c r="Z465" s="18">
        <f>IF(X465&lt;=0,0,ROUNDDOWN((X465*LOOKUP(X465,{0,1950001,3300001,6950001,9000001,18000001,40000001},{0.05,0.1,0.2,0.23,0.33,0.4,0.45})-LOOKUP(X465,{0,1950001,3300001,6950001,9000001,18000001,40000001},{0,97500,427500,636000,1536000,2796000,4796000}))*1.021,-2))</f>
        <v/>
      </c>
      <c r="AA465" s="18">
        <f>MAX(0,ROUNDDOWN(M465-J465-430000-L465-0,-3))</f>
        <v/>
      </c>
      <c r="AB465" s="18">
        <f>MAX(0,ROUNDDOWN(M465-J465-430000-L465-V465,-3))</f>
        <v/>
      </c>
      <c r="AC465" s="18">
        <f>IF(M465&lt;=450000,0,MAX(0,ROUNDDOWN(AA465*0.06-MIN(50000,AA465)*0.03,-2))+MAX(0,ROUNDDOWN(AA465*0.04-MIN(50000,AA465)*0.02,-2)))</f>
        <v/>
      </c>
      <c r="AD465" s="18">
        <f>IF(M465&lt;=450000,0,MAX(0,ROUNDDOWN(AB465*0.06-MIN(50000,AB465)*0.03,-2))+MAX(0,ROUNDDOWN(AB465*0.04-MIN(50000,AB465)*0.02,-2)))</f>
        <v/>
      </c>
      <c r="AE465" s="18">
        <f>Y465-Z465</f>
        <v/>
      </c>
      <c r="AF465" s="18">
        <f>AC465-AD465</f>
        <v/>
      </c>
      <c r="AG465" s="18">
        <f>AE465+AF465</f>
        <v/>
      </c>
      <c r="AH465" s="20">
        <f>IF(W465&lt;=0,0,LOOKUP(W465,{0,1950001,3300001,6950001,9000001,18000001,40000001},{0.05,0.1,0.2,0.23,0.33,0.4,0.45}))</f>
        <v/>
      </c>
    </row>
    <row r="466">
      <c r="A466" t="inlineStr">
        <is>
          <t>1万円刻み 一般8万円</t>
        </is>
      </c>
      <c r="B466" s="18">
        <f>'4_1万円刻み'!$A$129</f>
        <v/>
      </c>
      <c r="C466" s="19" t="n">
        <v>2026</v>
      </c>
      <c r="D466" t="inlineStr">
        <is>
          <t>いいえ</t>
        </is>
      </c>
      <c r="E466" s="18" t="n">
        <v>80000</v>
      </c>
      <c r="F466" s="18" t="n">
        <v>0</v>
      </c>
      <c r="G466" s="18" t="n">
        <v>0</v>
      </c>
      <c r="H466" s="18" t="n">
        <v>0</v>
      </c>
      <c r="I466" s="18" t="n">
        <v>0</v>
      </c>
      <c r="J466" s="18">
        <f>ROUND(MIN(B466/12,650000)*12*0.0915+MIN(B466/12,1390000)*12*(0.0504+0)+B466*0.005,0)</f>
        <v/>
      </c>
      <c r="K466" s="18" t="n">
        <v>0</v>
      </c>
      <c r="L466" s="18" t="n">
        <v>0</v>
      </c>
      <c r="M466" s="18">
        <f>ROUND(IF(C466&gt;=2026,IF(B466&lt;741000,0,IF(B466&lt;2191000,B466-740000,IF(B466&lt;2193000,1451000,IF(B466&lt;2196000,1453000,IF(B466&lt;2200000,1456000,IF(B466&lt;3600000,ROUNDDOWN(B466/4,-3)*2.8-80000,IF(B466&lt;6600000,ROUNDDOWN(B466/4,-3)*3.2-440000,IF(B466&lt;8500000,ROUNDDOWN(B466*0.9,0)-1100000,B466-1950000)))))))),IF(B466&lt;651000,0,IF(B466&lt;1900000,B466-650000,IF(B466&lt;3600000,ROUNDDOWN(B466/4,-3)*2.8-80000,IF(B466&lt;6600000,ROUNDDOWN(B466/4,-3)*3.2-440000,IF(B466&lt;8500000,ROUNDDOWN(B466*0.9,0)-1100000,B466-1950000)))))),0)</f>
        <v/>
      </c>
      <c r="N466" s="18">
        <f>IF(M466&gt;23500000,NA(),IF(C466&gt;=2026,IF(M466&lt;=4890000,1040000,IF(M466&lt;=6550000,670000,620000)),IF(M466&lt;=1320000,950000,IF(M466&lt;=3360000,880000,IF(M466&lt;=4890000,680000,IF(M466&lt;=6550000,630000,580000))))))</f>
        <v/>
      </c>
      <c r="O466" s="18">
        <f>IF(F466&lt;=0,IF(AND(D466="はい",C466&gt;=2026,C466&lt;=2027),IF(E466&lt;=0,0,IF(E466&lt;=30000,E466,IF(E466&lt;=60000,ROUNDUP(E466/2,0)+15000,IF(E466&lt;=120000,ROUNDUP(E466/4,0)+30000,60000)))),IF(E466&lt;=0,0,IF(E466&lt;=20000,E466,IF(E466&lt;=40000,ROUNDUP(E466/2,0)+10000,IF(E466&lt;=80000,ROUNDUP(E466/4,0)+20000,40000))))),IF(E466&lt;=0,IF(F466&lt;=0,0,IF(F466&lt;=25000,F466,IF(F466&lt;=50000,ROUNDUP(F466/2,0)+12500,IF(F466&lt;=100000,ROUNDUP(F466/4,0)+25000,50000)))),MAX(IF(F466&lt;=0,0,IF(F466&lt;=25000,F466,IF(F466&lt;=50000,ROUNDUP(F466/2,0)+12500,IF(F466&lt;=100000,ROUNDUP(F466/4,0)+25000,50000)))),MIN(IF(AND(D466="はい",C466&gt;=2026,C466&lt;=2027),IF(E466&lt;=0,0,IF(E466&lt;=30000,E466,IF(E466&lt;=60000,ROUNDUP(E466/2,0)+15000,IF(E466&lt;=120000,ROUNDUP(E466/4,0)+30000,60000)))),IF(E466&lt;=0,0,IF(E466&lt;=20000,E466,IF(E466&lt;=40000,ROUNDUP(E466/2,0)+10000,IF(E466&lt;=80000,ROUNDUP(E466/4,0)+20000,40000)))))+IF(F466&lt;=0,0,IF(F466&lt;=25000,F466,IF(F466&lt;=50000,ROUNDUP(F466/2,0)+12500,IF(F466&lt;=100000,ROUNDUP(F466/4,0)+25000,50000)))),IF(AND(D466="はい",C466&gt;=2026,C466&lt;=2027),60000,40000)))))</f>
        <v/>
      </c>
      <c r="P466" s="18">
        <f>IF(G466&lt;=0,0,IF(G466&lt;=20000,G466,IF(G466&lt;=40000,ROUNDUP(G466/2,0)+10000,IF(G466&lt;=80000,ROUNDUP(G466/4,0)+20000,40000))))</f>
        <v/>
      </c>
      <c r="Q466" s="18">
        <f>IF(I466&lt;=0,IF(H466&lt;=0,0,IF(H466&lt;=20000,H466,IF(H466&lt;=40000,ROUNDUP(H466/2,0)+10000,IF(H466&lt;=80000,ROUNDUP(H466/4,0)+20000,40000)))),IF(H466&lt;=0,IF(I466&lt;=0,0,IF(I466&lt;=25000,I466,IF(I466&lt;=50000,ROUNDUP(I466/2,0)+12500,IF(I466&lt;=100000,ROUNDUP(I466/4,0)+25000,50000)))),MAX(IF(I466&lt;=0,0,IF(I466&lt;=25000,I466,IF(I466&lt;=50000,ROUNDUP(I466/2,0)+12500,IF(I466&lt;=100000,ROUNDUP(I466/4,0)+25000,50000)))),MIN(IF(H466&lt;=0,0,IF(H466&lt;=20000,H466,IF(H466&lt;=40000,ROUNDUP(H466/2,0)+10000,IF(H466&lt;=80000,ROUNDUP(H466/4,0)+20000,40000))))+IF(I466&lt;=0,0,IF(I466&lt;=25000,I466,IF(I466&lt;=50000,ROUNDUP(I466/2,0)+12500,IF(I466&lt;=100000,ROUNDUP(I466/4,0)+25000,50000)))),40000))))</f>
        <v/>
      </c>
      <c r="R466" s="18">
        <f>MIN(120000,O466+P466+Q466)</f>
        <v/>
      </c>
      <c r="S466" s="18">
        <f>IF(F466&lt;=0,IF(E466&lt;=0,0,IF(E466&lt;=12000,E466,IF(E466&lt;=32000,ROUNDUP(E466/2,0)+6000,IF(E466&lt;=56000,ROUNDUP(E466/4,0)+14000,28000)))),IF(E466&lt;=0,IF(F466&lt;=0,0,IF(F466&lt;=15000,F466,IF(F466&lt;=40000,ROUNDUP(F466/2,0)+7500,IF(F466&lt;=70000,ROUNDUP(F466/4,0)+17500,35000)))),MAX(IF(F466&lt;=0,0,IF(F466&lt;=15000,F466,IF(F466&lt;=40000,ROUNDUP(F466/2,0)+7500,IF(F466&lt;=70000,ROUNDUP(F466/4,0)+17500,35000)))),MIN(IF(E466&lt;=0,0,IF(E466&lt;=12000,E466,IF(E466&lt;=32000,ROUNDUP(E466/2,0)+6000,IF(E466&lt;=56000,ROUNDUP(E466/4,0)+14000,28000))))+IF(F466&lt;=0,0,IF(F466&lt;=15000,F466,IF(F466&lt;=40000,ROUNDUP(F466/2,0)+7500,IF(F466&lt;=70000,ROUNDUP(F466/4,0)+17500,35000)))),28000))))</f>
        <v/>
      </c>
      <c r="T466" s="18">
        <f>IF(G466&lt;=0,0,IF(G466&lt;=12000,G466,IF(G466&lt;=32000,ROUNDUP(G466/2,0)+6000,IF(G466&lt;=56000,ROUNDUP(G466/4,0)+14000,28000))))</f>
        <v/>
      </c>
      <c r="U466" s="18">
        <f>IF(I466&lt;=0,IF(H466&lt;=0,0,IF(H466&lt;=12000,H466,IF(H466&lt;=32000,ROUNDUP(H466/2,0)+6000,IF(H466&lt;=56000,ROUNDUP(H466/4,0)+14000,28000)))),IF(H466&lt;=0,IF(I466&lt;=0,0,IF(I466&lt;=15000,I466,IF(I466&lt;=40000,ROUNDUP(I466/2,0)+7500,IF(I466&lt;=70000,ROUNDUP(I466/4,0)+17500,35000)))),MAX(IF(I466&lt;=0,0,IF(I466&lt;=15000,I466,IF(I466&lt;=40000,ROUNDUP(I466/2,0)+7500,IF(I466&lt;=70000,ROUNDUP(I466/4,0)+17500,35000)))),MIN(IF(H466&lt;=0,0,IF(H466&lt;=12000,H466,IF(H466&lt;=32000,ROUNDUP(H466/2,0)+6000,IF(H466&lt;=56000,ROUNDUP(H466/4,0)+14000,28000))))+IF(I466&lt;=0,0,IF(I466&lt;=15000,I466,IF(I466&lt;=40000,ROUNDUP(I466/2,0)+7500,IF(I466&lt;=70000,ROUNDUP(I466/4,0)+17500,35000)))),28000))))</f>
        <v/>
      </c>
      <c r="V466" s="18">
        <f>MIN(70000,S466+T466+U466)</f>
        <v/>
      </c>
      <c r="W466" s="18">
        <f>MAX(0,ROUNDDOWN(M466-J466-N466-K466-0,-3))</f>
        <v/>
      </c>
      <c r="X466" s="18">
        <f>MAX(0,ROUNDDOWN(M466-J466-N466-K466-R466,-3))</f>
        <v/>
      </c>
      <c r="Y466" s="18">
        <f>IF(W466&lt;=0,0,ROUNDDOWN((W466*LOOKUP(W466,{0,1950001,3300001,6950001,9000001,18000001,40000001},{0.05,0.1,0.2,0.23,0.33,0.4,0.45})-LOOKUP(W466,{0,1950001,3300001,6950001,9000001,18000001,40000001},{0,97500,427500,636000,1536000,2796000,4796000}))*1.021,-2))</f>
        <v/>
      </c>
      <c r="Z466" s="18">
        <f>IF(X466&lt;=0,0,ROUNDDOWN((X466*LOOKUP(X466,{0,1950001,3300001,6950001,9000001,18000001,40000001},{0.05,0.1,0.2,0.23,0.33,0.4,0.45})-LOOKUP(X466,{0,1950001,3300001,6950001,9000001,18000001,40000001},{0,97500,427500,636000,1536000,2796000,4796000}))*1.021,-2))</f>
        <v/>
      </c>
      <c r="AA466" s="18">
        <f>MAX(0,ROUNDDOWN(M466-J466-430000-L466-0,-3))</f>
        <v/>
      </c>
      <c r="AB466" s="18">
        <f>MAX(0,ROUNDDOWN(M466-J466-430000-L466-V466,-3))</f>
        <v/>
      </c>
      <c r="AC466" s="18">
        <f>IF(M466&lt;=450000,0,MAX(0,ROUNDDOWN(AA466*0.06-MIN(50000,AA466)*0.03,-2))+MAX(0,ROUNDDOWN(AA466*0.04-MIN(50000,AA466)*0.02,-2)))</f>
        <v/>
      </c>
      <c r="AD466" s="18">
        <f>IF(M466&lt;=450000,0,MAX(0,ROUNDDOWN(AB466*0.06-MIN(50000,AB466)*0.03,-2))+MAX(0,ROUNDDOWN(AB466*0.04-MIN(50000,AB466)*0.02,-2)))</f>
        <v/>
      </c>
      <c r="AE466" s="18">
        <f>Y466-Z466</f>
        <v/>
      </c>
      <c r="AF466" s="18">
        <f>AC466-AD466</f>
        <v/>
      </c>
      <c r="AG466" s="18">
        <f>AE466+AF466</f>
        <v/>
      </c>
      <c r="AH466" s="20">
        <f>IF(W466&lt;=0,0,LOOKUP(W466,{0,1950001,3300001,6950001,9000001,18000001,40000001},{0.05,0.1,0.2,0.23,0.33,0.4,0.45}))</f>
        <v/>
      </c>
    </row>
    <row r="467">
      <c r="A467" t="inlineStr">
        <is>
          <t>1万円刻み 特例あり一般12万円</t>
        </is>
      </c>
      <c r="B467" s="18">
        <f>'4_1万円刻み'!$A$129</f>
        <v/>
      </c>
      <c r="C467" s="19" t="n">
        <v>2026</v>
      </c>
      <c r="D467" t="inlineStr">
        <is>
          <t>はい</t>
        </is>
      </c>
      <c r="E467" s="18" t="n">
        <v>120000</v>
      </c>
      <c r="F467" s="18" t="n">
        <v>0</v>
      </c>
      <c r="G467" s="18" t="n">
        <v>0</v>
      </c>
      <c r="H467" s="18" t="n">
        <v>0</v>
      </c>
      <c r="I467" s="18" t="n">
        <v>0</v>
      </c>
      <c r="J467" s="18">
        <f>ROUND(MIN(B467/12,650000)*12*0.0915+MIN(B467/12,1390000)*12*(0.0504+0)+B467*0.005,0)</f>
        <v/>
      </c>
      <c r="K467" s="18" t="n">
        <v>0</v>
      </c>
      <c r="L467" s="18" t="n">
        <v>0</v>
      </c>
      <c r="M467" s="18">
        <f>ROUND(IF(C467&gt;=2026,IF(B467&lt;741000,0,IF(B467&lt;2191000,B467-740000,IF(B467&lt;2193000,1451000,IF(B467&lt;2196000,1453000,IF(B467&lt;2200000,1456000,IF(B467&lt;3600000,ROUNDDOWN(B467/4,-3)*2.8-80000,IF(B467&lt;6600000,ROUNDDOWN(B467/4,-3)*3.2-440000,IF(B467&lt;8500000,ROUNDDOWN(B467*0.9,0)-1100000,B467-1950000)))))))),IF(B467&lt;651000,0,IF(B467&lt;1900000,B467-650000,IF(B467&lt;3600000,ROUNDDOWN(B467/4,-3)*2.8-80000,IF(B467&lt;6600000,ROUNDDOWN(B467/4,-3)*3.2-440000,IF(B467&lt;8500000,ROUNDDOWN(B467*0.9,0)-1100000,B467-1950000)))))),0)</f>
        <v/>
      </c>
      <c r="N467" s="18">
        <f>IF(M467&gt;23500000,NA(),IF(C467&gt;=2026,IF(M467&lt;=4890000,1040000,IF(M467&lt;=6550000,670000,620000)),IF(M467&lt;=1320000,950000,IF(M467&lt;=3360000,880000,IF(M467&lt;=4890000,680000,IF(M467&lt;=6550000,630000,580000))))))</f>
        <v/>
      </c>
      <c r="O467" s="18">
        <f>IF(F467&lt;=0,IF(AND(D467="はい",C467&gt;=2026,C467&lt;=2027),IF(E467&lt;=0,0,IF(E467&lt;=30000,E467,IF(E467&lt;=60000,ROUNDUP(E467/2,0)+15000,IF(E467&lt;=120000,ROUNDUP(E467/4,0)+30000,60000)))),IF(E467&lt;=0,0,IF(E467&lt;=20000,E467,IF(E467&lt;=40000,ROUNDUP(E467/2,0)+10000,IF(E467&lt;=80000,ROUNDUP(E467/4,0)+20000,40000))))),IF(E467&lt;=0,IF(F467&lt;=0,0,IF(F467&lt;=25000,F467,IF(F467&lt;=50000,ROUNDUP(F467/2,0)+12500,IF(F467&lt;=100000,ROUNDUP(F467/4,0)+25000,50000)))),MAX(IF(F467&lt;=0,0,IF(F467&lt;=25000,F467,IF(F467&lt;=50000,ROUNDUP(F467/2,0)+12500,IF(F467&lt;=100000,ROUNDUP(F467/4,0)+25000,50000)))),MIN(IF(AND(D467="はい",C467&gt;=2026,C467&lt;=2027),IF(E467&lt;=0,0,IF(E467&lt;=30000,E467,IF(E467&lt;=60000,ROUNDUP(E467/2,0)+15000,IF(E467&lt;=120000,ROUNDUP(E467/4,0)+30000,60000)))),IF(E467&lt;=0,0,IF(E467&lt;=20000,E467,IF(E467&lt;=40000,ROUNDUP(E467/2,0)+10000,IF(E467&lt;=80000,ROUNDUP(E467/4,0)+20000,40000)))))+IF(F467&lt;=0,0,IF(F467&lt;=25000,F467,IF(F467&lt;=50000,ROUNDUP(F467/2,0)+12500,IF(F467&lt;=100000,ROUNDUP(F467/4,0)+25000,50000)))),IF(AND(D467="はい",C467&gt;=2026,C467&lt;=2027),60000,40000)))))</f>
        <v/>
      </c>
      <c r="P467" s="18">
        <f>IF(G467&lt;=0,0,IF(G467&lt;=20000,G467,IF(G467&lt;=40000,ROUNDUP(G467/2,0)+10000,IF(G467&lt;=80000,ROUNDUP(G467/4,0)+20000,40000))))</f>
        <v/>
      </c>
      <c r="Q467" s="18">
        <f>IF(I467&lt;=0,IF(H467&lt;=0,0,IF(H467&lt;=20000,H467,IF(H467&lt;=40000,ROUNDUP(H467/2,0)+10000,IF(H467&lt;=80000,ROUNDUP(H467/4,0)+20000,40000)))),IF(H467&lt;=0,IF(I467&lt;=0,0,IF(I467&lt;=25000,I467,IF(I467&lt;=50000,ROUNDUP(I467/2,0)+12500,IF(I467&lt;=100000,ROUNDUP(I467/4,0)+25000,50000)))),MAX(IF(I467&lt;=0,0,IF(I467&lt;=25000,I467,IF(I467&lt;=50000,ROUNDUP(I467/2,0)+12500,IF(I467&lt;=100000,ROUNDUP(I467/4,0)+25000,50000)))),MIN(IF(H467&lt;=0,0,IF(H467&lt;=20000,H467,IF(H467&lt;=40000,ROUNDUP(H467/2,0)+10000,IF(H467&lt;=80000,ROUNDUP(H467/4,0)+20000,40000))))+IF(I467&lt;=0,0,IF(I467&lt;=25000,I467,IF(I467&lt;=50000,ROUNDUP(I467/2,0)+12500,IF(I467&lt;=100000,ROUNDUP(I467/4,0)+25000,50000)))),40000))))</f>
        <v/>
      </c>
      <c r="R467" s="18">
        <f>MIN(120000,O467+P467+Q467)</f>
        <v/>
      </c>
      <c r="S467" s="18">
        <f>IF(F467&lt;=0,IF(E467&lt;=0,0,IF(E467&lt;=12000,E467,IF(E467&lt;=32000,ROUNDUP(E467/2,0)+6000,IF(E467&lt;=56000,ROUNDUP(E467/4,0)+14000,28000)))),IF(E467&lt;=0,IF(F467&lt;=0,0,IF(F467&lt;=15000,F467,IF(F467&lt;=40000,ROUNDUP(F467/2,0)+7500,IF(F467&lt;=70000,ROUNDUP(F467/4,0)+17500,35000)))),MAX(IF(F467&lt;=0,0,IF(F467&lt;=15000,F467,IF(F467&lt;=40000,ROUNDUP(F467/2,0)+7500,IF(F467&lt;=70000,ROUNDUP(F467/4,0)+17500,35000)))),MIN(IF(E467&lt;=0,0,IF(E467&lt;=12000,E467,IF(E467&lt;=32000,ROUNDUP(E467/2,0)+6000,IF(E467&lt;=56000,ROUNDUP(E467/4,0)+14000,28000))))+IF(F467&lt;=0,0,IF(F467&lt;=15000,F467,IF(F467&lt;=40000,ROUNDUP(F467/2,0)+7500,IF(F467&lt;=70000,ROUNDUP(F467/4,0)+17500,35000)))),28000))))</f>
        <v/>
      </c>
      <c r="T467" s="18">
        <f>IF(G467&lt;=0,0,IF(G467&lt;=12000,G467,IF(G467&lt;=32000,ROUNDUP(G467/2,0)+6000,IF(G467&lt;=56000,ROUNDUP(G467/4,0)+14000,28000))))</f>
        <v/>
      </c>
      <c r="U467" s="18">
        <f>IF(I467&lt;=0,IF(H467&lt;=0,0,IF(H467&lt;=12000,H467,IF(H467&lt;=32000,ROUNDUP(H467/2,0)+6000,IF(H467&lt;=56000,ROUNDUP(H467/4,0)+14000,28000)))),IF(H467&lt;=0,IF(I467&lt;=0,0,IF(I467&lt;=15000,I467,IF(I467&lt;=40000,ROUNDUP(I467/2,0)+7500,IF(I467&lt;=70000,ROUNDUP(I467/4,0)+17500,35000)))),MAX(IF(I467&lt;=0,0,IF(I467&lt;=15000,I467,IF(I467&lt;=40000,ROUNDUP(I467/2,0)+7500,IF(I467&lt;=70000,ROUNDUP(I467/4,0)+17500,35000)))),MIN(IF(H467&lt;=0,0,IF(H467&lt;=12000,H467,IF(H467&lt;=32000,ROUNDUP(H467/2,0)+6000,IF(H467&lt;=56000,ROUNDUP(H467/4,0)+14000,28000))))+IF(I467&lt;=0,0,IF(I467&lt;=15000,I467,IF(I467&lt;=40000,ROUNDUP(I467/2,0)+7500,IF(I467&lt;=70000,ROUNDUP(I467/4,0)+17500,35000)))),28000))))</f>
        <v/>
      </c>
      <c r="V467" s="18">
        <f>MIN(70000,S467+T467+U467)</f>
        <v/>
      </c>
      <c r="W467" s="18">
        <f>MAX(0,ROUNDDOWN(M467-J467-N467-K467-0,-3))</f>
        <v/>
      </c>
      <c r="X467" s="18">
        <f>MAX(0,ROUNDDOWN(M467-J467-N467-K467-R467,-3))</f>
        <v/>
      </c>
      <c r="Y467" s="18">
        <f>IF(W467&lt;=0,0,ROUNDDOWN((W467*LOOKUP(W467,{0,1950001,3300001,6950001,9000001,18000001,40000001},{0.05,0.1,0.2,0.23,0.33,0.4,0.45})-LOOKUP(W467,{0,1950001,3300001,6950001,9000001,18000001,40000001},{0,97500,427500,636000,1536000,2796000,4796000}))*1.021,-2))</f>
        <v/>
      </c>
      <c r="Z467" s="18">
        <f>IF(X467&lt;=0,0,ROUNDDOWN((X467*LOOKUP(X467,{0,1950001,3300001,6950001,9000001,18000001,40000001},{0.05,0.1,0.2,0.23,0.33,0.4,0.45})-LOOKUP(X467,{0,1950001,3300001,6950001,9000001,18000001,40000001},{0,97500,427500,636000,1536000,2796000,4796000}))*1.021,-2))</f>
        <v/>
      </c>
      <c r="AA467" s="18">
        <f>MAX(0,ROUNDDOWN(M467-J467-430000-L467-0,-3))</f>
        <v/>
      </c>
      <c r="AB467" s="18">
        <f>MAX(0,ROUNDDOWN(M467-J467-430000-L467-V467,-3))</f>
        <v/>
      </c>
      <c r="AC467" s="18">
        <f>IF(M467&lt;=450000,0,MAX(0,ROUNDDOWN(AA467*0.06-MIN(50000,AA467)*0.03,-2))+MAX(0,ROUNDDOWN(AA467*0.04-MIN(50000,AA467)*0.02,-2)))</f>
        <v/>
      </c>
      <c r="AD467" s="18">
        <f>IF(M467&lt;=450000,0,MAX(0,ROUNDDOWN(AB467*0.06-MIN(50000,AB467)*0.03,-2))+MAX(0,ROUNDDOWN(AB467*0.04-MIN(50000,AB467)*0.02,-2)))</f>
        <v/>
      </c>
      <c r="AE467" s="18">
        <f>Y467-Z467</f>
        <v/>
      </c>
      <c r="AF467" s="18">
        <f>AC467-AD467</f>
        <v/>
      </c>
      <c r="AG467" s="18">
        <f>AE467+AF467</f>
        <v/>
      </c>
      <c r="AH467" s="20">
        <f>IF(W467&lt;=0,0,LOOKUP(W467,{0,1950001,3300001,6950001,9000001,18000001,40000001},{0.05,0.1,0.2,0.23,0.33,0.4,0.45}))</f>
        <v/>
      </c>
    </row>
    <row r="468">
      <c r="A468" t="inlineStr">
        <is>
          <t>1万円刻み 3区分8万円ずつ</t>
        </is>
      </c>
      <c r="B468" s="18">
        <f>'4_1万円刻み'!$A$130</f>
        <v/>
      </c>
      <c r="C468" s="19" t="n">
        <v>2026</v>
      </c>
      <c r="D468" t="inlineStr">
        <is>
          <t>いいえ</t>
        </is>
      </c>
      <c r="E468" s="18" t="n">
        <v>80000</v>
      </c>
      <c r="F468" s="18" t="n">
        <v>0</v>
      </c>
      <c r="G468" s="18" t="n">
        <v>80000</v>
      </c>
      <c r="H468" s="18" t="n">
        <v>80000</v>
      </c>
      <c r="I468" s="18" t="n">
        <v>0</v>
      </c>
      <c r="J468" s="18">
        <f>ROUND(MIN(B468/12,650000)*12*0.0915+MIN(B468/12,1390000)*12*(0.0504+0)+B468*0.005,0)</f>
        <v/>
      </c>
      <c r="K468" s="18" t="n">
        <v>0</v>
      </c>
      <c r="L468" s="18" t="n">
        <v>0</v>
      </c>
      <c r="M468" s="18">
        <f>ROUND(IF(C468&gt;=2026,IF(B468&lt;741000,0,IF(B468&lt;2191000,B468-740000,IF(B468&lt;2193000,1451000,IF(B468&lt;2196000,1453000,IF(B468&lt;2200000,1456000,IF(B468&lt;3600000,ROUNDDOWN(B468/4,-3)*2.8-80000,IF(B468&lt;6600000,ROUNDDOWN(B468/4,-3)*3.2-440000,IF(B468&lt;8500000,ROUNDDOWN(B468*0.9,0)-1100000,B468-1950000)))))))),IF(B468&lt;651000,0,IF(B468&lt;1900000,B468-650000,IF(B468&lt;3600000,ROUNDDOWN(B468/4,-3)*2.8-80000,IF(B468&lt;6600000,ROUNDDOWN(B468/4,-3)*3.2-440000,IF(B468&lt;8500000,ROUNDDOWN(B468*0.9,0)-1100000,B468-1950000)))))),0)</f>
        <v/>
      </c>
      <c r="N468" s="18">
        <f>IF(M468&gt;23500000,NA(),IF(C468&gt;=2026,IF(M468&lt;=4890000,1040000,IF(M468&lt;=6550000,670000,620000)),IF(M468&lt;=1320000,950000,IF(M468&lt;=3360000,880000,IF(M468&lt;=4890000,680000,IF(M468&lt;=6550000,630000,580000))))))</f>
        <v/>
      </c>
      <c r="O468" s="18">
        <f>IF(F468&lt;=0,IF(AND(D468="はい",C468&gt;=2026,C468&lt;=2027),IF(E468&lt;=0,0,IF(E468&lt;=30000,E468,IF(E468&lt;=60000,ROUNDUP(E468/2,0)+15000,IF(E468&lt;=120000,ROUNDUP(E468/4,0)+30000,60000)))),IF(E468&lt;=0,0,IF(E468&lt;=20000,E468,IF(E468&lt;=40000,ROUNDUP(E468/2,0)+10000,IF(E468&lt;=80000,ROUNDUP(E468/4,0)+20000,40000))))),IF(E468&lt;=0,IF(F468&lt;=0,0,IF(F468&lt;=25000,F468,IF(F468&lt;=50000,ROUNDUP(F468/2,0)+12500,IF(F468&lt;=100000,ROUNDUP(F468/4,0)+25000,50000)))),MAX(IF(F468&lt;=0,0,IF(F468&lt;=25000,F468,IF(F468&lt;=50000,ROUNDUP(F468/2,0)+12500,IF(F468&lt;=100000,ROUNDUP(F468/4,0)+25000,50000)))),MIN(IF(AND(D468="はい",C468&gt;=2026,C468&lt;=2027),IF(E468&lt;=0,0,IF(E468&lt;=30000,E468,IF(E468&lt;=60000,ROUNDUP(E468/2,0)+15000,IF(E468&lt;=120000,ROUNDUP(E468/4,0)+30000,60000)))),IF(E468&lt;=0,0,IF(E468&lt;=20000,E468,IF(E468&lt;=40000,ROUNDUP(E468/2,0)+10000,IF(E468&lt;=80000,ROUNDUP(E468/4,0)+20000,40000)))))+IF(F468&lt;=0,0,IF(F468&lt;=25000,F468,IF(F468&lt;=50000,ROUNDUP(F468/2,0)+12500,IF(F468&lt;=100000,ROUNDUP(F468/4,0)+25000,50000)))),IF(AND(D468="はい",C468&gt;=2026,C468&lt;=2027),60000,40000)))))</f>
        <v/>
      </c>
      <c r="P468" s="18">
        <f>IF(G468&lt;=0,0,IF(G468&lt;=20000,G468,IF(G468&lt;=40000,ROUNDUP(G468/2,0)+10000,IF(G468&lt;=80000,ROUNDUP(G468/4,0)+20000,40000))))</f>
        <v/>
      </c>
      <c r="Q468" s="18">
        <f>IF(I468&lt;=0,IF(H468&lt;=0,0,IF(H468&lt;=20000,H468,IF(H468&lt;=40000,ROUNDUP(H468/2,0)+10000,IF(H468&lt;=80000,ROUNDUP(H468/4,0)+20000,40000)))),IF(H468&lt;=0,IF(I468&lt;=0,0,IF(I468&lt;=25000,I468,IF(I468&lt;=50000,ROUNDUP(I468/2,0)+12500,IF(I468&lt;=100000,ROUNDUP(I468/4,0)+25000,50000)))),MAX(IF(I468&lt;=0,0,IF(I468&lt;=25000,I468,IF(I468&lt;=50000,ROUNDUP(I468/2,0)+12500,IF(I468&lt;=100000,ROUNDUP(I468/4,0)+25000,50000)))),MIN(IF(H468&lt;=0,0,IF(H468&lt;=20000,H468,IF(H468&lt;=40000,ROUNDUP(H468/2,0)+10000,IF(H468&lt;=80000,ROUNDUP(H468/4,0)+20000,40000))))+IF(I468&lt;=0,0,IF(I468&lt;=25000,I468,IF(I468&lt;=50000,ROUNDUP(I468/2,0)+12500,IF(I468&lt;=100000,ROUNDUP(I468/4,0)+25000,50000)))),40000))))</f>
        <v/>
      </c>
      <c r="R468" s="18">
        <f>MIN(120000,O468+P468+Q468)</f>
        <v/>
      </c>
      <c r="S468" s="18">
        <f>IF(F468&lt;=0,IF(E468&lt;=0,0,IF(E468&lt;=12000,E468,IF(E468&lt;=32000,ROUNDUP(E468/2,0)+6000,IF(E468&lt;=56000,ROUNDUP(E468/4,0)+14000,28000)))),IF(E468&lt;=0,IF(F468&lt;=0,0,IF(F468&lt;=15000,F468,IF(F468&lt;=40000,ROUNDUP(F468/2,0)+7500,IF(F468&lt;=70000,ROUNDUP(F468/4,0)+17500,35000)))),MAX(IF(F468&lt;=0,0,IF(F468&lt;=15000,F468,IF(F468&lt;=40000,ROUNDUP(F468/2,0)+7500,IF(F468&lt;=70000,ROUNDUP(F468/4,0)+17500,35000)))),MIN(IF(E468&lt;=0,0,IF(E468&lt;=12000,E468,IF(E468&lt;=32000,ROUNDUP(E468/2,0)+6000,IF(E468&lt;=56000,ROUNDUP(E468/4,0)+14000,28000))))+IF(F468&lt;=0,0,IF(F468&lt;=15000,F468,IF(F468&lt;=40000,ROUNDUP(F468/2,0)+7500,IF(F468&lt;=70000,ROUNDUP(F468/4,0)+17500,35000)))),28000))))</f>
        <v/>
      </c>
      <c r="T468" s="18">
        <f>IF(G468&lt;=0,0,IF(G468&lt;=12000,G468,IF(G468&lt;=32000,ROUNDUP(G468/2,0)+6000,IF(G468&lt;=56000,ROUNDUP(G468/4,0)+14000,28000))))</f>
        <v/>
      </c>
      <c r="U468" s="18">
        <f>IF(I468&lt;=0,IF(H468&lt;=0,0,IF(H468&lt;=12000,H468,IF(H468&lt;=32000,ROUNDUP(H468/2,0)+6000,IF(H468&lt;=56000,ROUNDUP(H468/4,0)+14000,28000)))),IF(H468&lt;=0,IF(I468&lt;=0,0,IF(I468&lt;=15000,I468,IF(I468&lt;=40000,ROUNDUP(I468/2,0)+7500,IF(I468&lt;=70000,ROUNDUP(I468/4,0)+17500,35000)))),MAX(IF(I468&lt;=0,0,IF(I468&lt;=15000,I468,IF(I468&lt;=40000,ROUNDUP(I468/2,0)+7500,IF(I468&lt;=70000,ROUNDUP(I468/4,0)+17500,35000)))),MIN(IF(H468&lt;=0,0,IF(H468&lt;=12000,H468,IF(H468&lt;=32000,ROUNDUP(H468/2,0)+6000,IF(H468&lt;=56000,ROUNDUP(H468/4,0)+14000,28000))))+IF(I468&lt;=0,0,IF(I468&lt;=15000,I468,IF(I468&lt;=40000,ROUNDUP(I468/2,0)+7500,IF(I468&lt;=70000,ROUNDUP(I468/4,0)+17500,35000)))),28000))))</f>
        <v/>
      </c>
      <c r="V468" s="18">
        <f>MIN(70000,S468+T468+U468)</f>
        <v/>
      </c>
      <c r="W468" s="18">
        <f>MAX(0,ROUNDDOWN(M468-J468-N468-K468-0,-3))</f>
        <v/>
      </c>
      <c r="X468" s="18">
        <f>MAX(0,ROUNDDOWN(M468-J468-N468-K468-R468,-3))</f>
        <v/>
      </c>
      <c r="Y468" s="18">
        <f>IF(W468&lt;=0,0,ROUNDDOWN((W468*LOOKUP(W468,{0,1950001,3300001,6950001,9000001,18000001,40000001},{0.05,0.1,0.2,0.23,0.33,0.4,0.45})-LOOKUP(W468,{0,1950001,3300001,6950001,9000001,18000001,40000001},{0,97500,427500,636000,1536000,2796000,4796000}))*1.021,-2))</f>
        <v/>
      </c>
      <c r="Z468" s="18">
        <f>IF(X468&lt;=0,0,ROUNDDOWN((X468*LOOKUP(X468,{0,1950001,3300001,6950001,9000001,18000001,40000001},{0.05,0.1,0.2,0.23,0.33,0.4,0.45})-LOOKUP(X468,{0,1950001,3300001,6950001,9000001,18000001,40000001},{0,97500,427500,636000,1536000,2796000,4796000}))*1.021,-2))</f>
        <v/>
      </c>
      <c r="AA468" s="18">
        <f>MAX(0,ROUNDDOWN(M468-J468-430000-L468-0,-3))</f>
        <v/>
      </c>
      <c r="AB468" s="18">
        <f>MAX(0,ROUNDDOWN(M468-J468-430000-L468-V468,-3))</f>
        <v/>
      </c>
      <c r="AC468" s="18">
        <f>IF(M468&lt;=450000,0,MAX(0,ROUNDDOWN(AA468*0.06-MIN(50000,AA468)*0.03,-2))+MAX(0,ROUNDDOWN(AA468*0.04-MIN(50000,AA468)*0.02,-2)))</f>
        <v/>
      </c>
      <c r="AD468" s="18">
        <f>IF(M468&lt;=450000,0,MAX(0,ROUNDDOWN(AB468*0.06-MIN(50000,AB468)*0.03,-2))+MAX(0,ROUNDDOWN(AB468*0.04-MIN(50000,AB468)*0.02,-2)))</f>
        <v/>
      </c>
      <c r="AE468" s="18">
        <f>Y468-Z468</f>
        <v/>
      </c>
      <c r="AF468" s="18">
        <f>AC468-AD468</f>
        <v/>
      </c>
      <c r="AG468" s="18">
        <f>AE468+AF468</f>
        <v/>
      </c>
      <c r="AH468" s="20">
        <f>IF(W468&lt;=0,0,LOOKUP(W468,{0,1950001,3300001,6950001,9000001,18000001,40000001},{0.05,0.1,0.2,0.23,0.33,0.4,0.45}))</f>
        <v/>
      </c>
    </row>
    <row r="469">
      <c r="A469" t="inlineStr">
        <is>
          <t>1万円刻み 一般8万円</t>
        </is>
      </c>
      <c r="B469" s="18">
        <f>'4_1万円刻み'!$A$130</f>
        <v/>
      </c>
      <c r="C469" s="19" t="n">
        <v>2026</v>
      </c>
      <c r="D469" t="inlineStr">
        <is>
          <t>いいえ</t>
        </is>
      </c>
      <c r="E469" s="18" t="n">
        <v>80000</v>
      </c>
      <c r="F469" s="18" t="n">
        <v>0</v>
      </c>
      <c r="G469" s="18" t="n">
        <v>0</v>
      </c>
      <c r="H469" s="18" t="n">
        <v>0</v>
      </c>
      <c r="I469" s="18" t="n">
        <v>0</v>
      </c>
      <c r="J469" s="18">
        <f>ROUND(MIN(B469/12,650000)*12*0.0915+MIN(B469/12,1390000)*12*(0.0504+0)+B469*0.005,0)</f>
        <v/>
      </c>
      <c r="K469" s="18" t="n">
        <v>0</v>
      </c>
      <c r="L469" s="18" t="n">
        <v>0</v>
      </c>
      <c r="M469" s="18">
        <f>ROUND(IF(C469&gt;=2026,IF(B469&lt;741000,0,IF(B469&lt;2191000,B469-740000,IF(B469&lt;2193000,1451000,IF(B469&lt;2196000,1453000,IF(B469&lt;2200000,1456000,IF(B469&lt;3600000,ROUNDDOWN(B469/4,-3)*2.8-80000,IF(B469&lt;6600000,ROUNDDOWN(B469/4,-3)*3.2-440000,IF(B469&lt;8500000,ROUNDDOWN(B469*0.9,0)-1100000,B469-1950000)))))))),IF(B469&lt;651000,0,IF(B469&lt;1900000,B469-650000,IF(B469&lt;3600000,ROUNDDOWN(B469/4,-3)*2.8-80000,IF(B469&lt;6600000,ROUNDDOWN(B469/4,-3)*3.2-440000,IF(B469&lt;8500000,ROUNDDOWN(B469*0.9,0)-1100000,B469-1950000)))))),0)</f>
        <v/>
      </c>
      <c r="N469" s="18">
        <f>IF(M469&gt;23500000,NA(),IF(C469&gt;=2026,IF(M469&lt;=4890000,1040000,IF(M469&lt;=6550000,670000,620000)),IF(M469&lt;=1320000,950000,IF(M469&lt;=3360000,880000,IF(M469&lt;=4890000,680000,IF(M469&lt;=6550000,630000,580000))))))</f>
        <v/>
      </c>
      <c r="O469" s="18">
        <f>IF(F469&lt;=0,IF(AND(D469="はい",C469&gt;=2026,C469&lt;=2027),IF(E469&lt;=0,0,IF(E469&lt;=30000,E469,IF(E469&lt;=60000,ROUNDUP(E469/2,0)+15000,IF(E469&lt;=120000,ROUNDUP(E469/4,0)+30000,60000)))),IF(E469&lt;=0,0,IF(E469&lt;=20000,E469,IF(E469&lt;=40000,ROUNDUP(E469/2,0)+10000,IF(E469&lt;=80000,ROUNDUP(E469/4,0)+20000,40000))))),IF(E469&lt;=0,IF(F469&lt;=0,0,IF(F469&lt;=25000,F469,IF(F469&lt;=50000,ROUNDUP(F469/2,0)+12500,IF(F469&lt;=100000,ROUNDUP(F469/4,0)+25000,50000)))),MAX(IF(F469&lt;=0,0,IF(F469&lt;=25000,F469,IF(F469&lt;=50000,ROUNDUP(F469/2,0)+12500,IF(F469&lt;=100000,ROUNDUP(F469/4,0)+25000,50000)))),MIN(IF(AND(D469="はい",C469&gt;=2026,C469&lt;=2027),IF(E469&lt;=0,0,IF(E469&lt;=30000,E469,IF(E469&lt;=60000,ROUNDUP(E469/2,0)+15000,IF(E469&lt;=120000,ROUNDUP(E469/4,0)+30000,60000)))),IF(E469&lt;=0,0,IF(E469&lt;=20000,E469,IF(E469&lt;=40000,ROUNDUP(E469/2,0)+10000,IF(E469&lt;=80000,ROUNDUP(E469/4,0)+20000,40000)))))+IF(F469&lt;=0,0,IF(F469&lt;=25000,F469,IF(F469&lt;=50000,ROUNDUP(F469/2,0)+12500,IF(F469&lt;=100000,ROUNDUP(F469/4,0)+25000,50000)))),IF(AND(D469="はい",C469&gt;=2026,C469&lt;=2027),60000,40000)))))</f>
        <v/>
      </c>
      <c r="P469" s="18">
        <f>IF(G469&lt;=0,0,IF(G469&lt;=20000,G469,IF(G469&lt;=40000,ROUNDUP(G469/2,0)+10000,IF(G469&lt;=80000,ROUNDUP(G469/4,0)+20000,40000))))</f>
        <v/>
      </c>
      <c r="Q469" s="18">
        <f>IF(I469&lt;=0,IF(H469&lt;=0,0,IF(H469&lt;=20000,H469,IF(H469&lt;=40000,ROUNDUP(H469/2,0)+10000,IF(H469&lt;=80000,ROUNDUP(H469/4,0)+20000,40000)))),IF(H469&lt;=0,IF(I469&lt;=0,0,IF(I469&lt;=25000,I469,IF(I469&lt;=50000,ROUNDUP(I469/2,0)+12500,IF(I469&lt;=100000,ROUNDUP(I469/4,0)+25000,50000)))),MAX(IF(I469&lt;=0,0,IF(I469&lt;=25000,I469,IF(I469&lt;=50000,ROUNDUP(I469/2,0)+12500,IF(I469&lt;=100000,ROUNDUP(I469/4,0)+25000,50000)))),MIN(IF(H469&lt;=0,0,IF(H469&lt;=20000,H469,IF(H469&lt;=40000,ROUNDUP(H469/2,0)+10000,IF(H469&lt;=80000,ROUNDUP(H469/4,0)+20000,40000))))+IF(I469&lt;=0,0,IF(I469&lt;=25000,I469,IF(I469&lt;=50000,ROUNDUP(I469/2,0)+12500,IF(I469&lt;=100000,ROUNDUP(I469/4,0)+25000,50000)))),40000))))</f>
        <v/>
      </c>
      <c r="R469" s="18">
        <f>MIN(120000,O469+P469+Q469)</f>
        <v/>
      </c>
      <c r="S469" s="18">
        <f>IF(F469&lt;=0,IF(E469&lt;=0,0,IF(E469&lt;=12000,E469,IF(E469&lt;=32000,ROUNDUP(E469/2,0)+6000,IF(E469&lt;=56000,ROUNDUP(E469/4,0)+14000,28000)))),IF(E469&lt;=0,IF(F469&lt;=0,0,IF(F469&lt;=15000,F469,IF(F469&lt;=40000,ROUNDUP(F469/2,0)+7500,IF(F469&lt;=70000,ROUNDUP(F469/4,0)+17500,35000)))),MAX(IF(F469&lt;=0,0,IF(F469&lt;=15000,F469,IF(F469&lt;=40000,ROUNDUP(F469/2,0)+7500,IF(F469&lt;=70000,ROUNDUP(F469/4,0)+17500,35000)))),MIN(IF(E469&lt;=0,0,IF(E469&lt;=12000,E469,IF(E469&lt;=32000,ROUNDUP(E469/2,0)+6000,IF(E469&lt;=56000,ROUNDUP(E469/4,0)+14000,28000))))+IF(F469&lt;=0,0,IF(F469&lt;=15000,F469,IF(F469&lt;=40000,ROUNDUP(F469/2,0)+7500,IF(F469&lt;=70000,ROUNDUP(F469/4,0)+17500,35000)))),28000))))</f>
        <v/>
      </c>
      <c r="T469" s="18">
        <f>IF(G469&lt;=0,0,IF(G469&lt;=12000,G469,IF(G469&lt;=32000,ROUNDUP(G469/2,0)+6000,IF(G469&lt;=56000,ROUNDUP(G469/4,0)+14000,28000))))</f>
        <v/>
      </c>
      <c r="U469" s="18">
        <f>IF(I469&lt;=0,IF(H469&lt;=0,0,IF(H469&lt;=12000,H469,IF(H469&lt;=32000,ROUNDUP(H469/2,0)+6000,IF(H469&lt;=56000,ROUNDUP(H469/4,0)+14000,28000)))),IF(H469&lt;=0,IF(I469&lt;=0,0,IF(I469&lt;=15000,I469,IF(I469&lt;=40000,ROUNDUP(I469/2,0)+7500,IF(I469&lt;=70000,ROUNDUP(I469/4,0)+17500,35000)))),MAX(IF(I469&lt;=0,0,IF(I469&lt;=15000,I469,IF(I469&lt;=40000,ROUNDUP(I469/2,0)+7500,IF(I469&lt;=70000,ROUNDUP(I469/4,0)+17500,35000)))),MIN(IF(H469&lt;=0,0,IF(H469&lt;=12000,H469,IF(H469&lt;=32000,ROUNDUP(H469/2,0)+6000,IF(H469&lt;=56000,ROUNDUP(H469/4,0)+14000,28000))))+IF(I469&lt;=0,0,IF(I469&lt;=15000,I469,IF(I469&lt;=40000,ROUNDUP(I469/2,0)+7500,IF(I469&lt;=70000,ROUNDUP(I469/4,0)+17500,35000)))),28000))))</f>
        <v/>
      </c>
      <c r="V469" s="18">
        <f>MIN(70000,S469+T469+U469)</f>
        <v/>
      </c>
      <c r="W469" s="18">
        <f>MAX(0,ROUNDDOWN(M469-J469-N469-K469-0,-3))</f>
        <v/>
      </c>
      <c r="X469" s="18">
        <f>MAX(0,ROUNDDOWN(M469-J469-N469-K469-R469,-3))</f>
        <v/>
      </c>
      <c r="Y469" s="18">
        <f>IF(W469&lt;=0,0,ROUNDDOWN((W469*LOOKUP(W469,{0,1950001,3300001,6950001,9000001,18000001,40000001},{0.05,0.1,0.2,0.23,0.33,0.4,0.45})-LOOKUP(W469,{0,1950001,3300001,6950001,9000001,18000001,40000001},{0,97500,427500,636000,1536000,2796000,4796000}))*1.021,-2))</f>
        <v/>
      </c>
      <c r="Z469" s="18">
        <f>IF(X469&lt;=0,0,ROUNDDOWN((X469*LOOKUP(X469,{0,1950001,3300001,6950001,9000001,18000001,40000001},{0.05,0.1,0.2,0.23,0.33,0.4,0.45})-LOOKUP(X469,{0,1950001,3300001,6950001,9000001,18000001,40000001},{0,97500,427500,636000,1536000,2796000,4796000}))*1.021,-2))</f>
        <v/>
      </c>
      <c r="AA469" s="18">
        <f>MAX(0,ROUNDDOWN(M469-J469-430000-L469-0,-3))</f>
        <v/>
      </c>
      <c r="AB469" s="18">
        <f>MAX(0,ROUNDDOWN(M469-J469-430000-L469-V469,-3))</f>
        <v/>
      </c>
      <c r="AC469" s="18">
        <f>IF(M469&lt;=450000,0,MAX(0,ROUNDDOWN(AA469*0.06-MIN(50000,AA469)*0.03,-2))+MAX(0,ROUNDDOWN(AA469*0.04-MIN(50000,AA469)*0.02,-2)))</f>
        <v/>
      </c>
      <c r="AD469" s="18">
        <f>IF(M469&lt;=450000,0,MAX(0,ROUNDDOWN(AB469*0.06-MIN(50000,AB469)*0.03,-2))+MAX(0,ROUNDDOWN(AB469*0.04-MIN(50000,AB469)*0.02,-2)))</f>
        <v/>
      </c>
      <c r="AE469" s="18">
        <f>Y469-Z469</f>
        <v/>
      </c>
      <c r="AF469" s="18">
        <f>AC469-AD469</f>
        <v/>
      </c>
      <c r="AG469" s="18">
        <f>AE469+AF469</f>
        <v/>
      </c>
      <c r="AH469" s="20">
        <f>IF(W469&lt;=0,0,LOOKUP(W469,{0,1950001,3300001,6950001,9000001,18000001,40000001},{0.05,0.1,0.2,0.23,0.33,0.4,0.45}))</f>
        <v/>
      </c>
    </row>
    <row r="470">
      <c r="A470" t="inlineStr">
        <is>
          <t>1万円刻み 特例あり一般12万円</t>
        </is>
      </c>
      <c r="B470" s="18">
        <f>'4_1万円刻み'!$A$130</f>
        <v/>
      </c>
      <c r="C470" s="19" t="n">
        <v>2026</v>
      </c>
      <c r="D470" t="inlineStr">
        <is>
          <t>はい</t>
        </is>
      </c>
      <c r="E470" s="18" t="n">
        <v>120000</v>
      </c>
      <c r="F470" s="18" t="n">
        <v>0</v>
      </c>
      <c r="G470" s="18" t="n">
        <v>0</v>
      </c>
      <c r="H470" s="18" t="n">
        <v>0</v>
      </c>
      <c r="I470" s="18" t="n">
        <v>0</v>
      </c>
      <c r="J470" s="18">
        <f>ROUND(MIN(B470/12,650000)*12*0.0915+MIN(B470/12,1390000)*12*(0.0504+0)+B470*0.005,0)</f>
        <v/>
      </c>
      <c r="K470" s="18" t="n">
        <v>0</v>
      </c>
      <c r="L470" s="18" t="n">
        <v>0</v>
      </c>
      <c r="M470" s="18">
        <f>ROUND(IF(C470&gt;=2026,IF(B470&lt;741000,0,IF(B470&lt;2191000,B470-740000,IF(B470&lt;2193000,1451000,IF(B470&lt;2196000,1453000,IF(B470&lt;2200000,1456000,IF(B470&lt;3600000,ROUNDDOWN(B470/4,-3)*2.8-80000,IF(B470&lt;6600000,ROUNDDOWN(B470/4,-3)*3.2-440000,IF(B470&lt;8500000,ROUNDDOWN(B470*0.9,0)-1100000,B470-1950000)))))))),IF(B470&lt;651000,0,IF(B470&lt;1900000,B470-650000,IF(B470&lt;3600000,ROUNDDOWN(B470/4,-3)*2.8-80000,IF(B470&lt;6600000,ROUNDDOWN(B470/4,-3)*3.2-440000,IF(B470&lt;8500000,ROUNDDOWN(B470*0.9,0)-1100000,B470-1950000)))))),0)</f>
        <v/>
      </c>
      <c r="N470" s="18">
        <f>IF(M470&gt;23500000,NA(),IF(C470&gt;=2026,IF(M470&lt;=4890000,1040000,IF(M470&lt;=6550000,670000,620000)),IF(M470&lt;=1320000,950000,IF(M470&lt;=3360000,880000,IF(M470&lt;=4890000,680000,IF(M470&lt;=6550000,630000,580000))))))</f>
        <v/>
      </c>
      <c r="O470" s="18">
        <f>IF(F470&lt;=0,IF(AND(D470="はい",C470&gt;=2026,C470&lt;=2027),IF(E470&lt;=0,0,IF(E470&lt;=30000,E470,IF(E470&lt;=60000,ROUNDUP(E470/2,0)+15000,IF(E470&lt;=120000,ROUNDUP(E470/4,0)+30000,60000)))),IF(E470&lt;=0,0,IF(E470&lt;=20000,E470,IF(E470&lt;=40000,ROUNDUP(E470/2,0)+10000,IF(E470&lt;=80000,ROUNDUP(E470/4,0)+20000,40000))))),IF(E470&lt;=0,IF(F470&lt;=0,0,IF(F470&lt;=25000,F470,IF(F470&lt;=50000,ROUNDUP(F470/2,0)+12500,IF(F470&lt;=100000,ROUNDUP(F470/4,0)+25000,50000)))),MAX(IF(F470&lt;=0,0,IF(F470&lt;=25000,F470,IF(F470&lt;=50000,ROUNDUP(F470/2,0)+12500,IF(F470&lt;=100000,ROUNDUP(F470/4,0)+25000,50000)))),MIN(IF(AND(D470="はい",C470&gt;=2026,C470&lt;=2027),IF(E470&lt;=0,0,IF(E470&lt;=30000,E470,IF(E470&lt;=60000,ROUNDUP(E470/2,0)+15000,IF(E470&lt;=120000,ROUNDUP(E470/4,0)+30000,60000)))),IF(E470&lt;=0,0,IF(E470&lt;=20000,E470,IF(E470&lt;=40000,ROUNDUP(E470/2,0)+10000,IF(E470&lt;=80000,ROUNDUP(E470/4,0)+20000,40000)))))+IF(F470&lt;=0,0,IF(F470&lt;=25000,F470,IF(F470&lt;=50000,ROUNDUP(F470/2,0)+12500,IF(F470&lt;=100000,ROUNDUP(F470/4,0)+25000,50000)))),IF(AND(D470="はい",C470&gt;=2026,C470&lt;=2027),60000,40000)))))</f>
        <v/>
      </c>
      <c r="P470" s="18">
        <f>IF(G470&lt;=0,0,IF(G470&lt;=20000,G470,IF(G470&lt;=40000,ROUNDUP(G470/2,0)+10000,IF(G470&lt;=80000,ROUNDUP(G470/4,0)+20000,40000))))</f>
        <v/>
      </c>
      <c r="Q470" s="18">
        <f>IF(I470&lt;=0,IF(H470&lt;=0,0,IF(H470&lt;=20000,H470,IF(H470&lt;=40000,ROUNDUP(H470/2,0)+10000,IF(H470&lt;=80000,ROUNDUP(H470/4,0)+20000,40000)))),IF(H470&lt;=0,IF(I470&lt;=0,0,IF(I470&lt;=25000,I470,IF(I470&lt;=50000,ROUNDUP(I470/2,0)+12500,IF(I470&lt;=100000,ROUNDUP(I470/4,0)+25000,50000)))),MAX(IF(I470&lt;=0,0,IF(I470&lt;=25000,I470,IF(I470&lt;=50000,ROUNDUP(I470/2,0)+12500,IF(I470&lt;=100000,ROUNDUP(I470/4,0)+25000,50000)))),MIN(IF(H470&lt;=0,0,IF(H470&lt;=20000,H470,IF(H470&lt;=40000,ROUNDUP(H470/2,0)+10000,IF(H470&lt;=80000,ROUNDUP(H470/4,0)+20000,40000))))+IF(I470&lt;=0,0,IF(I470&lt;=25000,I470,IF(I470&lt;=50000,ROUNDUP(I470/2,0)+12500,IF(I470&lt;=100000,ROUNDUP(I470/4,0)+25000,50000)))),40000))))</f>
        <v/>
      </c>
      <c r="R470" s="18">
        <f>MIN(120000,O470+P470+Q470)</f>
        <v/>
      </c>
      <c r="S470" s="18">
        <f>IF(F470&lt;=0,IF(E470&lt;=0,0,IF(E470&lt;=12000,E470,IF(E470&lt;=32000,ROUNDUP(E470/2,0)+6000,IF(E470&lt;=56000,ROUNDUP(E470/4,0)+14000,28000)))),IF(E470&lt;=0,IF(F470&lt;=0,0,IF(F470&lt;=15000,F470,IF(F470&lt;=40000,ROUNDUP(F470/2,0)+7500,IF(F470&lt;=70000,ROUNDUP(F470/4,0)+17500,35000)))),MAX(IF(F470&lt;=0,0,IF(F470&lt;=15000,F470,IF(F470&lt;=40000,ROUNDUP(F470/2,0)+7500,IF(F470&lt;=70000,ROUNDUP(F470/4,0)+17500,35000)))),MIN(IF(E470&lt;=0,0,IF(E470&lt;=12000,E470,IF(E470&lt;=32000,ROUNDUP(E470/2,0)+6000,IF(E470&lt;=56000,ROUNDUP(E470/4,0)+14000,28000))))+IF(F470&lt;=0,0,IF(F470&lt;=15000,F470,IF(F470&lt;=40000,ROUNDUP(F470/2,0)+7500,IF(F470&lt;=70000,ROUNDUP(F470/4,0)+17500,35000)))),28000))))</f>
        <v/>
      </c>
      <c r="T470" s="18">
        <f>IF(G470&lt;=0,0,IF(G470&lt;=12000,G470,IF(G470&lt;=32000,ROUNDUP(G470/2,0)+6000,IF(G470&lt;=56000,ROUNDUP(G470/4,0)+14000,28000))))</f>
        <v/>
      </c>
      <c r="U470" s="18">
        <f>IF(I470&lt;=0,IF(H470&lt;=0,0,IF(H470&lt;=12000,H470,IF(H470&lt;=32000,ROUNDUP(H470/2,0)+6000,IF(H470&lt;=56000,ROUNDUP(H470/4,0)+14000,28000)))),IF(H470&lt;=0,IF(I470&lt;=0,0,IF(I470&lt;=15000,I470,IF(I470&lt;=40000,ROUNDUP(I470/2,0)+7500,IF(I470&lt;=70000,ROUNDUP(I470/4,0)+17500,35000)))),MAX(IF(I470&lt;=0,0,IF(I470&lt;=15000,I470,IF(I470&lt;=40000,ROUNDUP(I470/2,0)+7500,IF(I470&lt;=70000,ROUNDUP(I470/4,0)+17500,35000)))),MIN(IF(H470&lt;=0,0,IF(H470&lt;=12000,H470,IF(H470&lt;=32000,ROUNDUP(H470/2,0)+6000,IF(H470&lt;=56000,ROUNDUP(H470/4,0)+14000,28000))))+IF(I470&lt;=0,0,IF(I470&lt;=15000,I470,IF(I470&lt;=40000,ROUNDUP(I470/2,0)+7500,IF(I470&lt;=70000,ROUNDUP(I470/4,0)+17500,35000)))),28000))))</f>
        <v/>
      </c>
      <c r="V470" s="18">
        <f>MIN(70000,S470+T470+U470)</f>
        <v/>
      </c>
      <c r="W470" s="18">
        <f>MAX(0,ROUNDDOWN(M470-J470-N470-K470-0,-3))</f>
        <v/>
      </c>
      <c r="X470" s="18">
        <f>MAX(0,ROUNDDOWN(M470-J470-N470-K470-R470,-3))</f>
        <v/>
      </c>
      <c r="Y470" s="18">
        <f>IF(W470&lt;=0,0,ROUNDDOWN((W470*LOOKUP(W470,{0,1950001,3300001,6950001,9000001,18000001,40000001},{0.05,0.1,0.2,0.23,0.33,0.4,0.45})-LOOKUP(W470,{0,1950001,3300001,6950001,9000001,18000001,40000001},{0,97500,427500,636000,1536000,2796000,4796000}))*1.021,-2))</f>
        <v/>
      </c>
      <c r="Z470" s="18">
        <f>IF(X470&lt;=0,0,ROUNDDOWN((X470*LOOKUP(X470,{0,1950001,3300001,6950001,9000001,18000001,40000001},{0.05,0.1,0.2,0.23,0.33,0.4,0.45})-LOOKUP(X470,{0,1950001,3300001,6950001,9000001,18000001,40000001},{0,97500,427500,636000,1536000,2796000,4796000}))*1.021,-2))</f>
        <v/>
      </c>
      <c r="AA470" s="18">
        <f>MAX(0,ROUNDDOWN(M470-J470-430000-L470-0,-3))</f>
        <v/>
      </c>
      <c r="AB470" s="18">
        <f>MAX(0,ROUNDDOWN(M470-J470-430000-L470-V470,-3))</f>
        <v/>
      </c>
      <c r="AC470" s="18">
        <f>IF(M470&lt;=450000,0,MAX(0,ROUNDDOWN(AA470*0.06-MIN(50000,AA470)*0.03,-2))+MAX(0,ROUNDDOWN(AA470*0.04-MIN(50000,AA470)*0.02,-2)))</f>
        <v/>
      </c>
      <c r="AD470" s="18">
        <f>IF(M470&lt;=450000,0,MAX(0,ROUNDDOWN(AB470*0.06-MIN(50000,AB470)*0.03,-2))+MAX(0,ROUNDDOWN(AB470*0.04-MIN(50000,AB470)*0.02,-2)))</f>
        <v/>
      </c>
      <c r="AE470" s="18">
        <f>Y470-Z470</f>
        <v/>
      </c>
      <c r="AF470" s="18">
        <f>AC470-AD470</f>
        <v/>
      </c>
      <c r="AG470" s="18">
        <f>AE470+AF470</f>
        <v/>
      </c>
      <c r="AH470" s="20">
        <f>IF(W470&lt;=0,0,LOOKUP(W470,{0,1950001,3300001,6950001,9000001,18000001,40000001},{0.05,0.1,0.2,0.23,0.33,0.4,0.45}))</f>
        <v/>
      </c>
    </row>
    <row r="471">
      <c r="A471" t="inlineStr">
        <is>
          <t>1万円刻み 3区分8万円ずつ</t>
        </is>
      </c>
      <c r="B471" s="18">
        <f>'4_1万円刻み'!$A$131</f>
        <v/>
      </c>
      <c r="C471" s="19" t="n">
        <v>2026</v>
      </c>
      <c r="D471" t="inlineStr">
        <is>
          <t>いいえ</t>
        </is>
      </c>
      <c r="E471" s="18" t="n">
        <v>80000</v>
      </c>
      <c r="F471" s="18" t="n">
        <v>0</v>
      </c>
      <c r="G471" s="18" t="n">
        <v>80000</v>
      </c>
      <c r="H471" s="18" t="n">
        <v>80000</v>
      </c>
      <c r="I471" s="18" t="n">
        <v>0</v>
      </c>
      <c r="J471" s="18">
        <f>ROUND(MIN(B471/12,650000)*12*0.0915+MIN(B471/12,1390000)*12*(0.0504+0)+B471*0.005,0)</f>
        <v/>
      </c>
      <c r="K471" s="18" t="n">
        <v>0</v>
      </c>
      <c r="L471" s="18" t="n">
        <v>0</v>
      </c>
      <c r="M471" s="18">
        <f>ROUND(IF(C471&gt;=2026,IF(B471&lt;741000,0,IF(B471&lt;2191000,B471-740000,IF(B471&lt;2193000,1451000,IF(B471&lt;2196000,1453000,IF(B471&lt;2200000,1456000,IF(B471&lt;3600000,ROUNDDOWN(B471/4,-3)*2.8-80000,IF(B471&lt;6600000,ROUNDDOWN(B471/4,-3)*3.2-440000,IF(B471&lt;8500000,ROUNDDOWN(B471*0.9,0)-1100000,B471-1950000)))))))),IF(B471&lt;651000,0,IF(B471&lt;1900000,B471-650000,IF(B471&lt;3600000,ROUNDDOWN(B471/4,-3)*2.8-80000,IF(B471&lt;6600000,ROUNDDOWN(B471/4,-3)*3.2-440000,IF(B471&lt;8500000,ROUNDDOWN(B471*0.9,0)-1100000,B471-1950000)))))),0)</f>
        <v/>
      </c>
      <c r="N471" s="18">
        <f>IF(M471&gt;23500000,NA(),IF(C471&gt;=2026,IF(M471&lt;=4890000,1040000,IF(M471&lt;=6550000,670000,620000)),IF(M471&lt;=1320000,950000,IF(M471&lt;=3360000,880000,IF(M471&lt;=4890000,680000,IF(M471&lt;=6550000,630000,580000))))))</f>
        <v/>
      </c>
      <c r="O471" s="18">
        <f>IF(F471&lt;=0,IF(AND(D471="はい",C471&gt;=2026,C471&lt;=2027),IF(E471&lt;=0,0,IF(E471&lt;=30000,E471,IF(E471&lt;=60000,ROUNDUP(E471/2,0)+15000,IF(E471&lt;=120000,ROUNDUP(E471/4,0)+30000,60000)))),IF(E471&lt;=0,0,IF(E471&lt;=20000,E471,IF(E471&lt;=40000,ROUNDUP(E471/2,0)+10000,IF(E471&lt;=80000,ROUNDUP(E471/4,0)+20000,40000))))),IF(E471&lt;=0,IF(F471&lt;=0,0,IF(F471&lt;=25000,F471,IF(F471&lt;=50000,ROUNDUP(F471/2,0)+12500,IF(F471&lt;=100000,ROUNDUP(F471/4,0)+25000,50000)))),MAX(IF(F471&lt;=0,0,IF(F471&lt;=25000,F471,IF(F471&lt;=50000,ROUNDUP(F471/2,0)+12500,IF(F471&lt;=100000,ROUNDUP(F471/4,0)+25000,50000)))),MIN(IF(AND(D471="はい",C471&gt;=2026,C471&lt;=2027),IF(E471&lt;=0,0,IF(E471&lt;=30000,E471,IF(E471&lt;=60000,ROUNDUP(E471/2,0)+15000,IF(E471&lt;=120000,ROUNDUP(E471/4,0)+30000,60000)))),IF(E471&lt;=0,0,IF(E471&lt;=20000,E471,IF(E471&lt;=40000,ROUNDUP(E471/2,0)+10000,IF(E471&lt;=80000,ROUNDUP(E471/4,0)+20000,40000)))))+IF(F471&lt;=0,0,IF(F471&lt;=25000,F471,IF(F471&lt;=50000,ROUNDUP(F471/2,0)+12500,IF(F471&lt;=100000,ROUNDUP(F471/4,0)+25000,50000)))),IF(AND(D471="はい",C471&gt;=2026,C471&lt;=2027),60000,40000)))))</f>
        <v/>
      </c>
      <c r="P471" s="18">
        <f>IF(G471&lt;=0,0,IF(G471&lt;=20000,G471,IF(G471&lt;=40000,ROUNDUP(G471/2,0)+10000,IF(G471&lt;=80000,ROUNDUP(G471/4,0)+20000,40000))))</f>
        <v/>
      </c>
      <c r="Q471" s="18">
        <f>IF(I471&lt;=0,IF(H471&lt;=0,0,IF(H471&lt;=20000,H471,IF(H471&lt;=40000,ROUNDUP(H471/2,0)+10000,IF(H471&lt;=80000,ROUNDUP(H471/4,0)+20000,40000)))),IF(H471&lt;=0,IF(I471&lt;=0,0,IF(I471&lt;=25000,I471,IF(I471&lt;=50000,ROUNDUP(I471/2,0)+12500,IF(I471&lt;=100000,ROUNDUP(I471/4,0)+25000,50000)))),MAX(IF(I471&lt;=0,0,IF(I471&lt;=25000,I471,IF(I471&lt;=50000,ROUNDUP(I471/2,0)+12500,IF(I471&lt;=100000,ROUNDUP(I471/4,0)+25000,50000)))),MIN(IF(H471&lt;=0,0,IF(H471&lt;=20000,H471,IF(H471&lt;=40000,ROUNDUP(H471/2,0)+10000,IF(H471&lt;=80000,ROUNDUP(H471/4,0)+20000,40000))))+IF(I471&lt;=0,0,IF(I471&lt;=25000,I471,IF(I471&lt;=50000,ROUNDUP(I471/2,0)+12500,IF(I471&lt;=100000,ROUNDUP(I471/4,0)+25000,50000)))),40000))))</f>
        <v/>
      </c>
      <c r="R471" s="18">
        <f>MIN(120000,O471+P471+Q471)</f>
        <v/>
      </c>
      <c r="S471" s="18">
        <f>IF(F471&lt;=0,IF(E471&lt;=0,0,IF(E471&lt;=12000,E471,IF(E471&lt;=32000,ROUNDUP(E471/2,0)+6000,IF(E471&lt;=56000,ROUNDUP(E471/4,0)+14000,28000)))),IF(E471&lt;=0,IF(F471&lt;=0,0,IF(F471&lt;=15000,F471,IF(F471&lt;=40000,ROUNDUP(F471/2,0)+7500,IF(F471&lt;=70000,ROUNDUP(F471/4,0)+17500,35000)))),MAX(IF(F471&lt;=0,0,IF(F471&lt;=15000,F471,IF(F471&lt;=40000,ROUNDUP(F471/2,0)+7500,IF(F471&lt;=70000,ROUNDUP(F471/4,0)+17500,35000)))),MIN(IF(E471&lt;=0,0,IF(E471&lt;=12000,E471,IF(E471&lt;=32000,ROUNDUP(E471/2,0)+6000,IF(E471&lt;=56000,ROUNDUP(E471/4,0)+14000,28000))))+IF(F471&lt;=0,0,IF(F471&lt;=15000,F471,IF(F471&lt;=40000,ROUNDUP(F471/2,0)+7500,IF(F471&lt;=70000,ROUNDUP(F471/4,0)+17500,35000)))),28000))))</f>
        <v/>
      </c>
      <c r="T471" s="18">
        <f>IF(G471&lt;=0,0,IF(G471&lt;=12000,G471,IF(G471&lt;=32000,ROUNDUP(G471/2,0)+6000,IF(G471&lt;=56000,ROUNDUP(G471/4,0)+14000,28000))))</f>
        <v/>
      </c>
      <c r="U471" s="18">
        <f>IF(I471&lt;=0,IF(H471&lt;=0,0,IF(H471&lt;=12000,H471,IF(H471&lt;=32000,ROUNDUP(H471/2,0)+6000,IF(H471&lt;=56000,ROUNDUP(H471/4,0)+14000,28000)))),IF(H471&lt;=0,IF(I471&lt;=0,0,IF(I471&lt;=15000,I471,IF(I471&lt;=40000,ROUNDUP(I471/2,0)+7500,IF(I471&lt;=70000,ROUNDUP(I471/4,0)+17500,35000)))),MAX(IF(I471&lt;=0,0,IF(I471&lt;=15000,I471,IF(I471&lt;=40000,ROUNDUP(I471/2,0)+7500,IF(I471&lt;=70000,ROUNDUP(I471/4,0)+17500,35000)))),MIN(IF(H471&lt;=0,0,IF(H471&lt;=12000,H471,IF(H471&lt;=32000,ROUNDUP(H471/2,0)+6000,IF(H471&lt;=56000,ROUNDUP(H471/4,0)+14000,28000))))+IF(I471&lt;=0,0,IF(I471&lt;=15000,I471,IF(I471&lt;=40000,ROUNDUP(I471/2,0)+7500,IF(I471&lt;=70000,ROUNDUP(I471/4,0)+17500,35000)))),28000))))</f>
        <v/>
      </c>
      <c r="V471" s="18">
        <f>MIN(70000,S471+T471+U471)</f>
        <v/>
      </c>
      <c r="W471" s="18">
        <f>MAX(0,ROUNDDOWN(M471-J471-N471-K471-0,-3))</f>
        <v/>
      </c>
      <c r="X471" s="18">
        <f>MAX(0,ROUNDDOWN(M471-J471-N471-K471-R471,-3))</f>
        <v/>
      </c>
      <c r="Y471" s="18">
        <f>IF(W471&lt;=0,0,ROUNDDOWN((W471*LOOKUP(W471,{0,1950001,3300001,6950001,9000001,18000001,40000001},{0.05,0.1,0.2,0.23,0.33,0.4,0.45})-LOOKUP(W471,{0,1950001,3300001,6950001,9000001,18000001,40000001},{0,97500,427500,636000,1536000,2796000,4796000}))*1.021,-2))</f>
        <v/>
      </c>
      <c r="Z471" s="18">
        <f>IF(X471&lt;=0,0,ROUNDDOWN((X471*LOOKUP(X471,{0,1950001,3300001,6950001,9000001,18000001,40000001},{0.05,0.1,0.2,0.23,0.33,0.4,0.45})-LOOKUP(X471,{0,1950001,3300001,6950001,9000001,18000001,40000001},{0,97500,427500,636000,1536000,2796000,4796000}))*1.021,-2))</f>
        <v/>
      </c>
      <c r="AA471" s="18">
        <f>MAX(0,ROUNDDOWN(M471-J471-430000-L471-0,-3))</f>
        <v/>
      </c>
      <c r="AB471" s="18">
        <f>MAX(0,ROUNDDOWN(M471-J471-430000-L471-V471,-3))</f>
        <v/>
      </c>
      <c r="AC471" s="18">
        <f>IF(M471&lt;=450000,0,MAX(0,ROUNDDOWN(AA471*0.06-MIN(50000,AA471)*0.03,-2))+MAX(0,ROUNDDOWN(AA471*0.04-MIN(50000,AA471)*0.02,-2)))</f>
        <v/>
      </c>
      <c r="AD471" s="18">
        <f>IF(M471&lt;=450000,0,MAX(0,ROUNDDOWN(AB471*0.06-MIN(50000,AB471)*0.03,-2))+MAX(0,ROUNDDOWN(AB471*0.04-MIN(50000,AB471)*0.02,-2)))</f>
        <v/>
      </c>
      <c r="AE471" s="18">
        <f>Y471-Z471</f>
        <v/>
      </c>
      <c r="AF471" s="18">
        <f>AC471-AD471</f>
        <v/>
      </c>
      <c r="AG471" s="18">
        <f>AE471+AF471</f>
        <v/>
      </c>
      <c r="AH471" s="20">
        <f>IF(W471&lt;=0,0,LOOKUP(W471,{0,1950001,3300001,6950001,9000001,18000001,40000001},{0.05,0.1,0.2,0.23,0.33,0.4,0.45}))</f>
        <v/>
      </c>
    </row>
    <row r="472">
      <c r="A472" t="inlineStr">
        <is>
          <t>1万円刻み 一般8万円</t>
        </is>
      </c>
      <c r="B472" s="18">
        <f>'4_1万円刻み'!$A$131</f>
        <v/>
      </c>
      <c r="C472" s="19" t="n">
        <v>2026</v>
      </c>
      <c r="D472" t="inlineStr">
        <is>
          <t>いいえ</t>
        </is>
      </c>
      <c r="E472" s="18" t="n">
        <v>80000</v>
      </c>
      <c r="F472" s="18" t="n">
        <v>0</v>
      </c>
      <c r="G472" s="18" t="n">
        <v>0</v>
      </c>
      <c r="H472" s="18" t="n">
        <v>0</v>
      </c>
      <c r="I472" s="18" t="n">
        <v>0</v>
      </c>
      <c r="J472" s="18">
        <f>ROUND(MIN(B472/12,650000)*12*0.0915+MIN(B472/12,1390000)*12*(0.0504+0)+B472*0.005,0)</f>
        <v/>
      </c>
      <c r="K472" s="18" t="n">
        <v>0</v>
      </c>
      <c r="L472" s="18" t="n">
        <v>0</v>
      </c>
      <c r="M472" s="18">
        <f>ROUND(IF(C472&gt;=2026,IF(B472&lt;741000,0,IF(B472&lt;2191000,B472-740000,IF(B472&lt;2193000,1451000,IF(B472&lt;2196000,1453000,IF(B472&lt;2200000,1456000,IF(B472&lt;3600000,ROUNDDOWN(B472/4,-3)*2.8-80000,IF(B472&lt;6600000,ROUNDDOWN(B472/4,-3)*3.2-440000,IF(B472&lt;8500000,ROUNDDOWN(B472*0.9,0)-1100000,B472-1950000)))))))),IF(B472&lt;651000,0,IF(B472&lt;1900000,B472-650000,IF(B472&lt;3600000,ROUNDDOWN(B472/4,-3)*2.8-80000,IF(B472&lt;6600000,ROUNDDOWN(B472/4,-3)*3.2-440000,IF(B472&lt;8500000,ROUNDDOWN(B472*0.9,0)-1100000,B472-1950000)))))),0)</f>
        <v/>
      </c>
      <c r="N472" s="18">
        <f>IF(M472&gt;23500000,NA(),IF(C472&gt;=2026,IF(M472&lt;=4890000,1040000,IF(M472&lt;=6550000,670000,620000)),IF(M472&lt;=1320000,950000,IF(M472&lt;=3360000,880000,IF(M472&lt;=4890000,680000,IF(M472&lt;=6550000,630000,580000))))))</f>
        <v/>
      </c>
      <c r="O472" s="18">
        <f>IF(F472&lt;=0,IF(AND(D472="はい",C472&gt;=2026,C472&lt;=2027),IF(E472&lt;=0,0,IF(E472&lt;=30000,E472,IF(E472&lt;=60000,ROUNDUP(E472/2,0)+15000,IF(E472&lt;=120000,ROUNDUP(E472/4,0)+30000,60000)))),IF(E472&lt;=0,0,IF(E472&lt;=20000,E472,IF(E472&lt;=40000,ROUNDUP(E472/2,0)+10000,IF(E472&lt;=80000,ROUNDUP(E472/4,0)+20000,40000))))),IF(E472&lt;=0,IF(F472&lt;=0,0,IF(F472&lt;=25000,F472,IF(F472&lt;=50000,ROUNDUP(F472/2,0)+12500,IF(F472&lt;=100000,ROUNDUP(F472/4,0)+25000,50000)))),MAX(IF(F472&lt;=0,0,IF(F472&lt;=25000,F472,IF(F472&lt;=50000,ROUNDUP(F472/2,0)+12500,IF(F472&lt;=100000,ROUNDUP(F472/4,0)+25000,50000)))),MIN(IF(AND(D472="はい",C472&gt;=2026,C472&lt;=2027),IF(E472&lt;=0,0,IF(E472&lt;=30000,E472,IF(E472&lt;=60000,ROUNDUP(E472/2,0)+15000,IF(E472&lt;=120000,ROUNDUP(E472/4,0)+30000,60000)))),IF(E472&lt;=0,0,IF(E472&lt;=20000,E472,IF(E472&lt;=40000,ROUNDUP(E472/2,0)+10000,IF(E472&lt;=80000,ROUNDUP(E472/4,0)+20000,40000)))))+IF(F472&lt;=0,0,IF(F472&lt;=25000,F472,IF(F472&lt;=50000,ROUNDUP(F472/2,0)+12500,IF(F472&lt;=100000,ROUNDUP(F472/4,0)+25000,50000)))),IF(AND(D472="はい",C472&gt;=2026,C472&lt;=2027),60000,40000)))))</f>
        <v/>
      </c>
      <c r="P472" s="18">
        <f>IF(G472&lt;=0,0,IF(G472&lt;=20000,G472,IF(G472&lt;=40000,ROUNDUP(G472/2,0)+10000,IF(G472&lt;=80000,ROUNDUP(G472/4,0)+20000,40000))))</f>
        <v/>
      </c>
      <c r="Q472" s="18">
        <f>IF(I472&lt;=0,IF(H472&lt;=0,0,IF(H472&lt;=20000,H472,IF(H472&lt;=40000,ROUNDUP(H472/2,0)+10000,IF(H472&lt;=80000,ROUNDUP(H472/4,0)+20000,40000)))),IF(H472&lt;=0,IF(I472&lt;=0,0,IF(I472&lt;=25000,I472,IF(I472&lt;=50000,ROUNDUP(I472/2,0)+12500,IF(I472&lt;=100000,ROUNDUP(I472/4,0)+25000,50000)))),MAX(IF(I472&lt;=0,0,IF(I472&lt;=25000,I472,IF(I472&lt;=50000,ROUNDUP(I472/2,0)+12500,IF(I472&lt;=100000,ROUNDUP(I472/4,0)+25000,50000)))),MIN(IF(H472&lt;=0,0,IF(H472&lt;=20000,H472,IF(H472&lt;=40000,ROUNDUP(H472/2,0)+10000,IF(H472&lt;=80000,ROUNDUP(H472/4,0)+20000,40000))))+IF(I472&lt;=0,0,IF(I472&lt;=25000,I472,IF(I472&lt;=50000,ROUNDUP(I472/2,0)+12500,IF(I472&lt;=100000,ROUNDUP(I472/4,0)+25000,50000)))),40000))))</f>
        <v/>
      </c>
      <c r="R472" s="18">
        <f>MIN(120000,O472+P472+Q472)</f>
        <v/>
      </c>
      <c r="S472" s="18">
        <f>IF(F472&lt;=0,IF(E472&lt;=0,0,IF(E472&lt;=12000,E472,IF(E472&lt;=32000,ROUNDUP(E472/2,0)+6000,IF(E472&lt;=56000,ROUNDUP(E472/4,0)+14000,28000)))),IF(E472&lt;=0,IF(F472&lt;=0,0,IF(F472&lt;=15000,F472,IF(F472&lt;=40000,ROUNDUP(F472/2,0)+7500,IF(F472&lt;=70000,ROUNDUP(F472/4,0)+17500,35000)))),MAX(IF(F472&lt;=0,0,IF(F472&lt;=15000,F472,IF(F472&lt;=40000,ROUNDUP(F472/2,0)+7500,IF(F472&lt;=70000,ROUNDUP(F472/4,0)+17500,35000)))),MIN(IF(E472&lt;=0,0,IF(E472&lt;=12000,E472,IF(E472&lt;=32000,ROUNDUP(E472/2,0)+6000,IF(E472&lt;=56000,ROUNDUP(E472/4,0)+14000,28000))))+IF(F472&lt;=0,0,IF(F472&lt;=15000,F472,IF(F472&lt;=40000,ROUNDUP(F472/2,0)+7500,IF(F472&lt;=70000,ROUNDUP(F472/4,0)+17500,35000)))),28000))))</f>
        <v/>
      </c>
      <c r="T472" s="18">
        <f>IF(G472&lt;=0,0,IF(G472&lt;=12000,G472,IF(G472&lt;=32000,ROUNDUP(G472/2,0)+6000,IF(G472&lt;=56000,ROUNDUP(G472/4,0)+14000,28000))))</f>
        <v/>
      </c>
      <c r="U472" s="18">
        <f>IF(I472&lt;=0,IF(H472&lt;=0,0,IF(H472&lt;=12000,H472,IF(H472&lt;=32000,ROUNDUP(H472/2,0)+6000,IF(H472&lt;=56000,ROUNDUP(H472/4,0)+14000,28000)))),IF(H472&lt;=0,IF(I472&lt;=0,0,IF(I472&lt;=15000,I472,IF(I472&lt;=40000,ROUNDUP(I472/2,0)+7500,IF(I472&lt;=70000,ROUNDUP(I472/4,0)+17500,35000)))),MAX(IF(I472&lt;=0,0,IF(I472&lt;=15000,I472,IF(I472&lt;=40000,ROUNDUP(I472/2,0)+7500,IF(I472&lt;=70000,ROUNDUP(I472/4,0)+17500,35000)))),MIN(IF(H472&lt;=0,0,IF(H472&lt;=12000,H472,IF(H472&lt;=32000,ROUNDUP(H472/2,0)+6000,IF(H472&lt;=56000,ROUNDUP(H472/4,0)+14000,28000))))+IF(I472&lt;=0,0,IF(I472&lt;=15000,I472,IF(I472&lt;=40000,ROUNDUP(I472/2,0)+7500,IF(I472&lt;=70000,ROUNDUP(I472/4,0)+17500,35000)))),28000))))</f>
        <v/>
      </c>
      <c r="V472" s="18">
        <f>MIN(70000,S472+T472+U472)</f>
        <v/>
      </c>
      <c r="W472" s="18">
        <f>MAX(0,ROUNDDOWN(M472-J472-N472-K472-0,-3))</f>
        <v/>
      </c>
      <c r="X472" s="18">
        <f>MAX(0,ROUNDDOWN(M472-J472-N472-K472-R472,-3))</f>
        <v/>
      </c>
      <c r="Y472" s="18">
        <f>IF(W472&lt;=0,0,ROUNDDOWN((W472*LOOKUP(W472,{0,1950001,3300001,6950001,9000001,18000001,40000001},{0.05,0.1,0.2,0.23,0.33,0.4,0.45})-LOOKUP(W472,{0,1950001,3300001,6950001,9000001,18000001,40000001},{0,97500,427500,636000,1536000,2796000,4796000}))*1.021,-2))</f>
        <v/>
      </c>
      <c r="Z472" s="18">
        <f>IF(X472&lt;=0,0,ROUNDDOWN((X472*LOOKUP(X472,{0,1950001,3300001,6950001,9000001,18000001,40000001},{0.05,0.1,0.2,0.23,0.33,0.4,0.45})-LOOKUP(X472,{0,1950001,3300001,6950001,9000001,18000001,40000001},{0,97500,427500,636000,1536000,2796000,4796000}))*1.021,-2))</f>
        <v/>
      </c>
      <c r="AA472" s="18">
        <f>MAX(0,ROUNDDOWN(M472-J472-430000-L472-0,-3))</f>
        <v/>
      </c>
      <c r="AB472" s="18">
        <f>MAX(0,ROUNDDOWN(M472-J472-430000-L472-V472,-3))</f>
        <v/>
      </c>
      <c r="AC472" s="18">
        <f>IF(M472&lt;=450000,0,MAX(0,ROUNDDOWN(AA472*0.06-MIN(50000,AA472)*0.03,-2))+MAX(0,ROUNDDOWN(AA472*0.04-MIN(50000,AA472)*0.02,-2)))</f>
        <v/>
      </c>
      <c r="AD472" s="18">
        <f>IF(M472&lt;=450000,0,MAX(0,ROUNDDOWN(AB472*0.06-MIN(50000,AB472)*0.03,-2))+MAX(0,ROUNDDOWN(AB472*0.04-MIN(50000,AB472)*0.02,-2)))</f>
        <v/>
      </c>
      <c r="AE472" s="18">
        <f>Y472-Z472</f>
        <v/>
      </c>
      <c r="AF472" s="18">
        <f>AC472-AD472</f>
        <v/>
      </c>
      <c r="AG472" s="18">
        <f>AE472+AF472</f>
        <v/>
      </c>
      <c r="AH472" s="20">
        <f>IF(W472&lt;=0,0,LOOKUP(W472,{0,1950001,3300001,6950001,9000001,18000001,40000001},{0.05,0.1,0.2,0.23,0.33,0.4,0.45}))</f>
        <v/>
      </c>
    </row>
    <row r="473">
      <c r="A473" t="inlineStr">
        <is>
          <t>1万円刻み 特例あり一般12万円</t>
        </is>
      </c>
      <c r="B473" s="18">
        <f>'4_1万円刻み'!$A$131</f>
        <v/>
      </c>
      <c r="C473" s="19" t="n">
        <v>2026</v>
      </c>
      <c r="D473" t="inlineStr">
        <is>
          <t>はい</t>
        </is>
      </c>
      <c r="E473" s="18" t="n">
        <v>120000</v>
      </c>
      <c r="F473" s="18" t="n">
        <v>0</v>
      </c>
      <c r="G473" s="18" t="n">
        <v>0</v>
      </c>
      <c r="H473" s="18" t="n">
        <v>0</v>
      </c>
      <c r="I473" s="18" t="n">
        <v>0</v>
      </c>
      <c r="J473" s="18">
        <f>ROUND(MIN(B473/12,650000)*12*0.0915+MIN(B473/12,1390000)*12*(0.0504+0)+B473*0.005,0)</f>
        <v/>
      </c>
      <c r="K473" s="18" t="n">
        <v>0</v>
      </c>
      <c r="L473" s="18" t="n">
        <v>0</v>
      </c>
      <c r="M473" s="18">
        <f>ROUND(IF(C473&gt;=2026,IF(B473&lt;741000,0,IF(B473&lt;2191000,B473-740000,IF(B473&lt;2193000,1451000,IF(B473&lt;2196000,1453000,IF(B473&lt;2200000,1456000,IF(B473&lt;3600000,ROUNDDOWN(B473/4,-3)*2.8-80000,IF(B473&lt;6600000,ROUNDDOWN(B473/4,-3)*3.2-440000,IF(B473&lt;8500000,ROUNDDOWN(B473*0.9,0)-1100000,B473-1950000)))))))),IF(B473&lt;651000,0,IF(B473&lt;1900000,B473-650000,IF(B473&lt;3600000,ROUNDDOWN(B473/4,-3)*2.8-80000,IF(B473&lt;6600000,ROUNDDOWN(B473/4,-3)*3.2-440000,IF(B473&lt;8500000,ROUNDDOWN(B473*0.9,0)-1100000,B473-1950000)))))),0)</f>
        <v/>
      </c>
      <c r="N473" s="18">
        <f>IF(M473&gt;23500000,NA(),IF(C473&gt;=2026,IF(M473&lt;=4890000,1040000,IF(M473&lt;=6550000,670000,620000)),IF(M473&lt;=1320000,950000,IF(M473&lt;=3360000,880000,IF(M473&lt;=4890000,680000,IF(M473&lt;=6550000,630000,580000))))))</f>
        <v/>
      </c>
      <c r="O473" s="18">
        <f>IF(F473&lt;=0,IF(AND(D473="はい",C473&gt;=2026,C473&lt;=2027),IF(E473&lt;=0,0,IF(E473&lt;=30000,E473,IF(E473&lt;=60000,ROUNDUP(E473/2,0)+15000,IF(E473&lt;=120000,ROUNDUP(E473/4,0)+30000,60000)))),IF(E473&lt;=0,0,IF(E473&lt;=20000,E473,IF(E473&lt;=40000,ROUNDUP(E473/2,0)+10000,IF(E473&lt;=80000,ROUNDUP(E473/4,0)+20000,40000))))),IF(E473&lt;=0,IF(F473&lt;=0,0,IF(F473&lt;=25000,F473,IF(F473&lt;=50000,ROUNDUP(F473/2,0)+12500,IF(F473&lt;=100000,ROUNDUP(F473/4,0)+25000,50000)))),MAX(IF(F473&lt;=0,0,IF(F473&lt;=25000,F473,IF(F473&lt;=50000,ROUNDUP(F473/2,0)+12500,IF(F473&lt;=100000,ROUNDUP(F473/4,0)+25000,50000)))),MIN(IF(AND(D473="はい",C473&gt;=2026,C473&lt;=2027),IF(E473&lt;=0,0,IF(E473&lt;=30000,E473,IF(E473&lt;=60000,ROUNDUP(E473/2,0)+15000,IF(E473&lt;=120000,ROUNDUP(E473/4,0)+30000,60000)))),IF(E473&lt;=0,0,IF(E473&lt;=20000,E473,IF(E473&lt;=40000,ROUNDUP(E473/2,0)+10000,IF(E473&lt;=80000,ROUNDUP(E473/4,0)+20000,40000)))))+IF(F473&lt;=0,0,IF(F473&lt;=25000,F473,IF(F473&lt;=50000,ROUNDUP(F473/2,0)+12500,IF(F473&lt;=100000,ROUNDUP(F473/4,0)+25000,50000)))),IF(AND(D473="はい",C473&gt;=2026,C473&lt;=2027),60000,40000)))))</f>
        <v/>
      </c>
      <c r="P473" s="18">
        <f>IF(G473&lt;=0,0,IF(G473&lt;=20000,G473,IF(G473&lt;=40000,ROUNDUP(G473/2,0)+10000,IF(G473&lt;=80000,ROUNDUP(G473/4,0)+20000,40000))))</f>
        <v/>
      </c>
      <c r="Q473" s="18">
        <f>IF(I473&lt;=0,IF(H473&lt;=0,0,IF(H473&lt;=20000,H473,IF(H473&lt;=40000,ROUNDUP(H473/2,0)+10000,IF(H473&lt;=80000,ROUNDUP(H473/4,0)+20000,40000)))),IF(H473&lt;=0,IF(I473&lt;=0,0,IF(I473&lt;=25000,I473,IF(I473&lt;=50000,ROUNDUP(I473/2,0)+12500,IF(I473&lt;=100000,ROUNDUP(I473/4,0)+25000,50000)))),MAX(IF(I473&lt;=0,0,IF(I473&lt;=25000,I473,IF(I473&lt;=50000,ROUNDUP(I473/2,0)+12500,IF(I473&lt;=100000,ROUNDUP(I473/4,0)+25000,50000)))),MIN(IF(H473&lt;=0,0,IF(H473&lt;=20000,H473,IF(H473&lt;=40000,ROUNDUP(H473/2,0)+10000,IF(H473&lt;=80000,ROUNDUP(H473/4,0)+20000,40000))))+IF(I473&lt;=0,0,IF(I473&lt;=25000,I473,IF(I473&lt;=50000,ROUNDUP(I473/2,0)+12500,IF(I473&lt;=100000,ROUNDUP(I473/4,0)+25000,50000)))),40000))))</f>
        <v/>
      </c>
      <c r="R473" s="18">
        <f>MIN(120000,O473+P473+Q473)</f>
        <v/>
      </c>
      <c r="S473" s="18">
        <f>IF(F473&lt;=0,IF(E473&lt;=0,0,IF(E473&lt;=12000,E473,IF(E473&lt;=32000,ROUNDUP(E473/2,0)+6000,IF(E473&lt;=56000,ROUNDUP(E473/4,0)+14000,28000)))),IF(E473&lt;=0,IF(F473&lt;=0,0,IF(F473&lt;=15000,F473,IF(F473&lt;=40000,ROUNDUP(F473/2,0)+7500,IF(F473&lt;=70000,ROUNDUP(F473/4,0)+17500,35000)))),MAX(IF(F473&lt;=0,0,IF(F473&lt;=15000,F473,IF(F473&lt;=40000,ROUNDUP(F473/2,0)+7500,IF(F473&lt;=70000,ROUNDUP(F473/4,0)+17500,35000)))),MIN(IF(E473&lt;=0,0,IF(E473&lt;=12000,E473,IF(E473&lt;=32000,ROUNDUP(E473/2,0)+6000,IF(E473&lt;=56000,ROUNDUP(E473/4,0)+14000,28000))))+IF(F473&lt;=0,0,IF(F473&lt;=15000,F473,IF(F473&lt;=40000,ROUNDUP(F473/2,0)+7500,IF(F473&lt;=70000,ROUNDUP(F473/4,0)+17500,35000)))),28000))))</f>
        <v/>
      </c>
      <c r="T473" s="18">
        <f>IF(G473&lt;=0,0,IF(G473&lt;=12000,G473,IF(G473&lt;=32000,ROUNDUP(G473/2,0)+6000,IF(G473&lt;=56000,ROUNDUP(G473/4,0)+14000,28000))))</f>
        <v/>
      </c>
      <c r="U473" s="18">
        <f>IF(I473&lt;=0,IF(H473&lt;=0,0,IF(H473&lt;=12000,H473,IF(H473&lt;=32000,ROUNDUP(H473/2,0)+6000,IF(H473&lt;=56000,ROUNDUP(H473/4,0)+14000,28000)))),IF(H473&lt;=0,IF(I473&lt;=0,0,IF(I473&lt;=15000,I473,IF(I473&lt;=40000,ROUNDUP(I473/2,0)+7500,IF(I473&lt;=70000,ROUNDUP(I473/4,0)+17500,35000)))),MAX(IF(I473&lt;=0,0,IF(I473&lt;=15000,I473,IF(I473&lt;=40000,ROUNDUP(I473/2,0)+7500,IF(I473&lt;=70000,ROUNDUP(I473/4,0)+17500,35000)))),MIN(IF(H473&lt;=0,0,IF(H473&lt;=12000,H473,IF(H473&lt;=32000,ROUNDUP(H473/2,0)+6000,IF(H473&lt;=56000,ROUNDUP(H473/4,0)+14000,28000))))+IF(I473&lt;=0,0,IF(I473&lt;=15000,I473,IF(I473&lt;=40000,ROUNDUP(I473/2,0)+7500,IF(I473&lt;=70000,ROUNDUP(I473/4,0)+17500,35000)))),28000))))</f>
        <v/>
      </c>
      <c r="V473" s="18">
        <f>MIN(70000,S473+T473+U473)</f>
        <v/>
      </c>
      <c r="W473" s="18">
        <f>MAX(0,ROUNDDOWN(M473-J473-N473-K473-0,-3))</f>
        <v/>
      </c>
      <c r="X473" s="18">
        <f>MAX(0,ROUNDDOWN(M473-J473-N473-K473-R473,-3))</f>
        <v/>
      </c>
      <c r="Y473" s="18">
        <f>IF(W473&lt;=0,0,ROUNDDOWN((W473*LOOKUP(W473,{0,1950001,3300001,6950001,9000001,18000001,40000001},{0.05,0.1,0.2,0.23,0.33,0.4,0.45})-LOOKUP(W473,{0,1950001,3300001,6950001,9000001,18000001,40000001},{0,97500,427500,636000,1536000,2796000,4796000}))*1.021,-2))</f>
        <v/>
      </c>
      <c r="Z473" s="18">
        <f>IF(X473&lt;=0,0,ROUNDDOWN((X473*LOOKUP(X473,{0,1950001,3300001,6950001,9000001,18000001,40000001},{0.05,0.1,0.2,0.23,0.33,0.4,0.45})-LOOKUP(X473,{0,1950001,3300001,6950001,9000001,18000001,40000001},{0,97500,427500,636000,1536000,2796000,4796000}))*1.021,-2))</f>
        <v/>
      </c>
      <c r="AA473" s="18">
        <f>MAX(0,ROUNDDOWN(M473-J473-430000-L473-0,-3))</f>
        <v/>
      </c>
      <c r="AB473" s="18">
        <f>MAX(0,ROUNDDOWN(M473-J473-430000-L473-V473,-3))</f>
        <v/>
      </c>
      <c r="AC473" s="18">
        <f>IF(M473&lt;=450000,0,MAX(0,ROUNDDOWN(AA473*0.06-MIN(50000,AA473)*0.03,-2))+MAX(0,ROUNDDOWN(AA473*0.04-MIN(50000,AA473)*0.02,-2)))</f>
        <v/>
      </c>
      <c r="AD473" s="18">
        <f>IF(M473&lt;=450000,0,MAX(0,ROUNDDOWN(AB473*0.06-MIN(50000,AB473)*0.03,-2))+MAX(0,ROUNDDOWN(AB473*0.04-MIN(50000,AB473)*0.02,-2)))</f>
        <v/>
      </c>
      <c r="AE473" s="18">
        <f>Y473-Z473</f>
        <v/>
      </c>
      <c r="AF473" s="18">
        <f>AC473-AD473</f>
        <v/>
      </c>
      <c r="AG473" s="18">
        <f>AE473+AF473</f>
        <v/>
      </c>
      <c r="AH473" s="20">
        <f>IF(W473&lt;=0,0,LOOKUP(W473,{0,1950001,3300001,6950001,9000001,18000001,40000001},{0.05,0.1,0.2,0.23,0.33,0.4,0.45}))</f>
        <v/>
      </c>
    </row>
    <row r="474">
      <c r="A474" t="inlineStr">
        <is>
          <t>1万円刻み 3区分8万円ずつ</t>
        </is>
      </c>
      <c r="B474" s="18">
        <f>'4_1万円刻み'!$A$132</f>
        <v/>
      </c>
      <c r="C474" s="19" t="n">
        <v>2026</v>
      </c>
      <c r="D474" t="inlineStr">
        <is>
          <t>いいえ</t>
        </is>
      </c>
      <c r="E474" s="18" t="n">
        <v>80000</v>
      </c>
      <c r="F474" s="18" t="n">
        <v>0</v>
      </c>
      <c r="G474" s="18" t="n">
        <v>80000</v>
      </c>
      <c r="H474" s="18" t="n">
        <v>80000</v>
      </c>
      <c r="I474" s="18" t="n">
        <v>0</v>
      </c>
      <c r="J474" s="18">
        <f>ROUND(MIN(B474/12,650000)*12*0.0915+MIN(B474/12,1390000)*12*(0.0504+0)+B474*0.005,0)</f>
        <v/>
      </c>
      <c r="K474" s="18" t="n">
        <v>0</v>
      </c>
      <c r="L474" s="18" t="n">
        <v>0</v>
      </c>
      <c r="M474" s="18">
        <f>ROUND(IF(C474&gt;=2026,IF(B474&lt;741000,0,IF(B474&lt;2191000,B474-740000,IF(B474&lt;2193000,1451000,IF(B474&lt;2196000,1453000,IF(B474&lt;2200000,1456000,IF(B474&lt;3600000,ROUNDDOWN(B474/4,-3)*2.8-80000,IF(B474&lt;6600000,ROUNDDOWN(B474/4,-3)*3.2-440000,IF(B474&lt;8500000,ROUNDDOWN(B474*0.9,0)-1100000,B474-1950000)))))))),IF(B474&lt;651000,0,IF(B474&lt;1900000,B474-650000,IF(B474&lt;3600000,ROUNDDOWN(B474/4,-3)*2.8-80000,IF(B474&lt;6600000,ROUNDDOWN(B474/4,-3)*3.2-440000,IF(B474&lt;8500000,ROUNDDOWN(B474*0.9,0)-1100000,B474-1950000)))))),0)</f>
        <v/>
      </c>
      <c r="N474" s="18">
        <f>IF(M474&gt;23500000,NA(),IF(C474&gt;=2026,IF(M474&lt;=4890000,1040000,IF(M474&lt;=6550000,670000,620000)),IF(M474&lt;=1320000,950000,IF(M474&lt;=3360000,880000,IF(M474&lt;=4890000,680000,IF(M474&lt;=6550000,630000,580000))))))</f>
        <v/>
      </c>
      <c r="O474" s="18">
        <f>IF(F474&lt;=0,IF(AND(D474="はい",C474&gt;=2026,C474&lt;=2027),IF(E474&lt;=0,0,IF(E474&lt;=30000,E474,IF(E474&lt;=60000,ROUNDUP(E474/2,0)+15000,IF(E474&lt;=120000,ROUNDUP(E474/4,0)+30000,60000)))),IF(E474&lt;=0,0,IF(E474&lt;=20000,E474,IF(E474&lt;=40000,ROUNDUP(E474/2,0)+10000,IF(E474&lt;=80000,ROUNDUP(E474/4,0)+20000,40000))))),IF(E474&lt;=0,IF(F474&lt;=0,0,IF(F474&lt;=25000,F474,IF(F474&lt;=50000,ROUNDUP(F474/2,0)+12500,IF(F474&lt;=100000,ROUNDUP(F474/4,0)+25000,50000)))),MAX(IF(F474&lt;=0,0,IF(F474&lt;=25000,F474,IF(F474&lt;=50000,ROUNDUP(F474/2,0)+12500,IF(F474&lt;=100000,ROUNDUP(F474/4,0)+25000,50000)))),MIN(IF(AND(D474="はい",C474&gt;=2026,C474&lt;=2027),IF(E474&lt;=0,0,IF(E474&lt;=30000,E474,IF(E474&lt;=60000,ROUNDUP(E474/2,0)+15000,IF(E474&lt;=120000,ROUNDUP(E474/4,0)+30000,60000)))),IF(E474&lt;=0,0,IF(E474&lt;=20000,E474,IF(E474&lt;=40000,ROUNDUP(E474/2,0)+10000,IF(E474&lt;=80000,ROUNDUP(E474/4,0)+20000,40000)))))+IF(F474&lt;=0,0,IF(F474&lt;=25000,F474,IF(F474&lt;=50000,ROUNDUP(F474/2,0)+12500,IF(F474&lt;=100000,ROUNDUP(F474/4,0)+25000,50000)))),IF(AND(D474="はい",C474&gt;=2026,C474&lt;=2027),60000,40000)))))</f>
        <v/>
      </c>
      <c r="P474" s="18">
        <f>IF(G474&lt;=0,0,IF(G474&lt;=20000,G474,IF(G474&lt;=40000,ROUNDUP(G474/2,0)+10000,IF(G474&lt;=80000,ROUNDUP(G474/4,0)+20000,40000))))</f>
        <v/>
      </c>
      <c r="Q474" s="18">
        <f>IF(I474&lt;=0,IF(H474&lt;=0,0,IF(H474&lt;=20000,H474,IF(H474&lt;=40000,ROUNDUP(H474/2,0)+10000,IF(H474&lt;=80000,ROUNDUP(H474/4,0)+20000,40000)))),IF(H474&lt;=0,IF(I474&lt;=0,0,IF(I474&lt;=25000,I474,IF(I474&lt;=50000,ROUNDUP(I474/2,0)+12500,IF(I474&lt;=100000,ROUNDUP(I474/4,0)+25000,50000)))),MAX(IF(I474&lt;=0,0,IF(I474&lt;=25000,I474,IF(I474&lt;=50000,ROUNDUP(I474/2,0)+12500,IF(I474&lt;=100000,ROUNDUP(I474/4,0)+25000,50000)))),MIN(IF(H474&lt;=0,0,IF(H474&lt;=20000,H474,IF(H474&lt;=40000,ROUNDUP(H474/2,0)+10000,IF(H474&lt;=80000,ROUNDUP(H474/4,0)+20000,40000))))+IF(I474&lt;=0,0,IF(I474&lt;=25000,I474,IF(I474&lt;=50000,ROUNDUP(I474/2,0)+12500,IF(I474&lt;=100000,ROUNDUP(I474/4,0)+25000,50000)))),40000))))</f>
        <v/>
      </c>
      <c r="R474" s="18">
        <f>MIN(120000,O474+P474+Q474)</f>
        <v/>
      </c>
      <c r="S474" s="18">
        <f>IF(F474&lt;=0,IF(E474&lt;=0,0,IF(E474&lt;=12000,E474,IF(E474&lt;=32000,ROUNDUP(E474/2,0)+6000,IF(E474&lt;=56000,ROUNDUP(E474/4,0)+14000,28000)))),IF(E474&lt;=0,IF(F474&lt;=0,0,IF(F474&lt;=15000,F474,IF(F474&lt;=40000,ROUNDUP(F474/2,0)+7500,IF(F474&lt;=70000,ROUNDUP(F474/4,0)+17500,35000)))),MAX(IF(F474&lt;=0,0,IF(F474&lt;=15000,F474,IF(F474&lt;=40000,ROUNDUP(F474/2,0)+7500,IF(F474&lt;=70000,ROUNDUP(F474/4,0)+17500,35000)))),MIN(IF(E474&lt;=0,0,IF(E474&lt;=12000,E474,IF(E474&lt;=32000,ROUNDUP(E474/2,0)+6000,IF(E474&lt;=56000,ROUNDUP(E474/4,0)+14000,28000))))+IF(F474&lt;=0,0,IF(F474&lt;=15000,F474,IF(F474&lt;=40000,ROUNDUP(F474/2,0)+7500,IF(F474&lt;=70000,ROUNDUP(F474/4,0)+17500,35000)))),28000))))</f>
        <v/>
      </c>
      <c r="T474" s="18">
        <f>IF(G474&lt;=0,0,IF(G474&lt;=12000,G474,IF(G474&lt;=32000,ROUNDUP(G474/2,0)+6000,IF(G474&lt;=56000,ROUNDUP(G474/4,0)+14000,28000))))</f>
        <v/>
      </c>
      <c r="U474" s="18">
        <f>IF(I474&lt;=0,IF(H474&lt;=0,0,IF(H474&lt;=12000,H474,IF(H474&lt;=32000,ROUNDUP(H474/2,0)+6000,IF(H474&lt;=56000,ROUNDUP(H474/4,0)+14000,28000)))),IF(H474&lt;=0,IF(I474&lt;=0,0,IF(I474&lt;=15000,I474,IF(I474&lt;=40000,ROUNDUP(I474/2,0)+7500,IF(I474&lt;=70000,ROUNDUP(I474/4,0)+17500,35000)))),MAX(IF(I474&lt;=0,0,IF(I474&lt;=15000,I474,IF(I474&lt;=40000,ROUNDUP(I474/2,0)+7500,IF(I474&lt;=70000,ROUNDUP(I474/4,0)+17500,35000)))),MIN(IF(H474&lt;=0,0,IF(H474&lt;=12000,H474,IF(H474&lt;=32000,ROUNDUP(H474/2,0)+6000,IF(H474&lt;=56000,ROUNDUP(H474/4,0)+14000,28000))))+IF(I474&lt;=0,0,IF(I474&lt;=15000,I474,IF(I474&lt;=40000,ROUNDUP(I474/2,0)+7500,IF(I474&lt;=70000,ROUNDUP(I474/4,0)+17500,35000)))),28000))))</f>
        <v/>
      </c>
      <c r="V474" s="18">
        <f>MIN(70000,S474+T474+U474)</f>
        <v/>
      </c>
      <c r="W474" s="18">
        <f>MAX(0,ROUNDDOWN(M474-J474-N474-K474-0,-3))</f>
        <v/>
      </c>
      <c r="X474" s="18">
        <f>MAX(0,ROUNDDOWN(M474-J474-N474-K474-R474,-3))</f>
        <v/>
      </c>
      <c r="Y474" s="18">
        <f>IF(W474&lt;=0,0,ROUNDDOWN((W474*LOOKUP(W474,{0,1950001,3300001,6950001,9000001,18000001,40000001},{0.05,0.1,0.2,0.23,0.33,0.4,0.45})-LOOKUP(W474,{0,1950001,3300001,6950001,9000001,18000001,40000001},{0,97500,427500,636000,1536000,2796000,4796000}))*1.021,-2))</f>
        <v/>
      </c>
      <c r="Z474" s="18">
        <f>IF(X474&lt;=0,0,ROUNDDOWN((X474*LOOKUP(X474,{0,1950001,3300001,6950001,9000001,18000001,40000001},{0.05,0.1,0.2,0.23,0.33,0.4,0.45})-LOOKUP(X474,{0,1950001,3300001,6950001,9000001,18000001,40000001},{0,97500,427500,636000,1536000,2796000,4796000}))*1.021,-2))</f>
        <v/>
      </c>
      <c r="AA474" s="18">
        <f>MAX(0,ROUNDDOWN(M474-J474-430000-L474-0,-3))</f>
        <v/>
      </c>
      <c r="AB474" s="18">
        <f>MAX(0,ROUNDDOWN(M474-J474-430000-L474-V474,-3))</f>
        <v/>
      </c>
      <c r="AC474" s="18">
        <f>IF(M474&lt;=450000,0,MAX(0,ROUNDDOWN(AA474*0.06-MIN(50000,AA474)*0.03,-2))+MAX(0,ROUNDDOWN(AA474*0.04-MIN(50000,AA474)*0.02,-2)))</f>
        <v/>
      </c>
      <c r="AD474" s="18">
        <f>IF(M474&lt;=450000,0,MAX(0,ROUNDDOWN(AB474*0.06-MIN(50000,AB474)*0.03,-2))+MAX(0,ROUNDDOWN(AB474*0.04-MIN(50000,AB474)*0.02,-2)))</f>
        <v/>
      </c>
      <c r="AE474" s="18">
        <f>Y474-Z474</f>
        <v/>
      </c>
      <c r="AF474" s="18">
        <f>AC474-AD474</f>
        <v/>
      </c>
      <c r="AG474" s="18">
        <f>AE474+AF474</f>
        <v/>
      </c>
      <c r="AH474" s="20">
        <f>IF(W474&lt;=0,0,LOOKUP(W474,{0,1950001,3300001,6950001,9000001,18000001,40000001},{0.05,0.1,0.2,0.23,0.33,0.4,0.45}))</f>
        <v/>
      </c>
    </row>
    <row r="475">
      <c r="A475" t="inlineStr">
        <is>
          <t>1万円刻み 一般8万円</t>
        </is>
      </c>
      <c r="B475" s="18">
        <f>'4_1万円刻み'!$A$132</f>
        <v/>
      </c>
      <c r="C475" s="19" t="n">
        <v>2026</v>
      </c>
      <c r="D475" t="inlineStr">
        <is>
          <t>いいえ</t>
        </is>
      </c>
      <c r="E475" s="18" t="n">
        <v>80000</v>
      </c>
      <c r="F475" s="18" t="n">
        <v>0</v>
      </c>
      <c r="G475" s="18" t="n">
        <v>0</v>
      </c>
      <c r="H475" s="18" t="n">
        <v>0</v>
      </c>
      <c r="I475" s="18" t="n">
        <v>0</v>
      </c>
      <c r="J475" s="18">
        <f>ROUND(MIN(B475/12,650000)*12*0.0915+MIN(B475/12,1390000)*12*(0.0504+0)+B475*0.005,0)</f>
        <v/>
      </c>
      <c r="K475" s="18" t="n">
        <v>0</v>
      </c>
      <c r="L475" s="18" t="n">
        <v>0</v>
      </c>
      <c r="M475" s="18">
        <f>ROUND(IF(C475&gt;=2026,IF(B475&lt;741000,0,IF(B475&lt;2191000,B475-740000,IF(B475&lt;2193000,1451000,IF(B475&lt;2196000,1453000,IF(B475&lt;2200000,1456000,IF(B475&lt;3600000,ROUNDDOWN(B475/4,-3)*2.8-80000,IF(B475&lt;6600000,ROUNDDOWN(B475/4,-3)*3.2-440000,IF(B475&lt;8500000,ROUNDDOWN(B475*0.9,0)-1100000,B475-1950000)))))))),IF(B475&lt;651000,0,IF(B475&lt;1900000,B475-650000,IF(B475&lt;3600000,ROUNDDOWN(B475/4,-3)*2.8-80000,IF(B475&lt;6600000,ROUNDDOWN(B475/4,-3)*3.2-440000,IF(B475&lt;8500000,ROUNDDOWN(B475*0.9,0)-1100000,B475-1950000)))))),0)</f>
        <v/>
      </c>
      <c r="N475" s="18">
        <f>IF(M475&gt;23500000,NA(),IF(C475&gt;=2026,IF(M475&lt;=4890000,1040000,IF(M475&lt;=6550000,670000,620000)),IF(M475&lt;=1320000,950000,IF(M475&lt;=3360000,880000,IF(M475&lt;=4890000,680000,IF(M475&lt;=6550000,630000,580000))))))</f>
        <v/>
      </c>
      <c r="O475" s="18">
        <f>IF(F475&lt;=0,IF(AND(D475="はい",C475&gt;=2026,C475&lt;=2027),IF(E475&lt;=0,0,IF(E475&lt;=30000,E475,IF(E475&lt;=60000,ROUNDUP(E475/2,0)+15000,IF(E475&lt;=120000,ROUNDUP(E475/4,0)+30000,60000)))),IF(E475&lt;=0,0,IF(E475&lt;=20000,E475,IF(E475&lt;=40000,ROUNDUP(E475/2,0)+10000,IF(E475&lt;=80000,ROUNDUP(E475/4,0)+20000,40000))))),IF(E475&lt;=0,IF(F475&lt;=0,0,IF(F475&lt;=25000,F475,IF(F475&lt;=50000,ROUNDUP(F475/2,0)+12500,IF(F475&lt;=100000,ROUNDUP(F475/4,0)+25000,50000)))),MAX(IF(F475&lt;=0,0,IF(F475&lt;=25000,F475,IF(F475&lt;=50000,ROUNDUP(F475/2,0)+12500,IF(F475&lt;=100000,ROUNDUP(F475/4,0)+25000,50000)))),MIN(IF(AND(D475="はい",C475&gt;=2026,C475&lt;=2027),IF(E475&lt;=0,0,IF(E475&lt;=30000,E475,IF(E475&lt;=60000,ROUNDUP(E475/2,0)+15000,IF(E475&lt;=120000,ROUNDUP(E475/4,0)+30000,60000)))),IF(E475&lt;=0,0,IF(E475&lt;=20000,E475,IF(E475&lt;=40000,ROUNDUP(E475/2,0)+10000,IF(E475&lt;=80000,ROUNDUP(E475/4,0)+20000,40000)))))+IF(F475&lt;=0,0,IF(F475&lt;=25000,F475,IF(F475&lt;=50000,ROUNDUP(F475/2,0)+12500,IF(F475&lt;=100000,ROUNDUP(F475/4,0)+25000,50000)))),IF(AND(D475="はい",C475&gt;=2026,C475&lt;=2027),60000,40000)))))</f>
        <v/>
      </c>
      <c r="P475" s="18">
        <f>IF(G475&lt;=0,0,IF(G475&lt;=20000,G475,IF(G475&lt;=40000,ROUNDUP(G475/2,0)+10000,IF(G475&lt;=80000,ROUNDUP(G475/4,0)+20000,40000))))</f>
        <v/>
      </c>
      <c r="Q475" s="18">
        <f>IF(I475&lt;=0,IF(H475&lt;=0,0,IF(H475&lt;=20000,H475,IF(H475&lt;=40000,ROUNDUP(H475/2,0)+10000,IF(H475&lt;=80000,ROUNDUP(H475/4,0)+20000,40000)))),IF(H475&lt;=0,IF(I475&lt;=0,0,IF(I475&lt;=25000,I475,IF(I475&lt;=50000,ROUNDUP(I475/2,0)+12500,IF(I475&lt;=100000,ROUNDUP(I475/4,0)+25000,50000)))),MAX(IF(I475&lt;=0,0,IF(I475&lt;=25000,I475,IF(I475&lt;=50000,ROUNDUP(I475/2,0)+12500,IF(I475&lt;=100000,ROUNDUP(I475/4,0)+25000,50000)))),MIN(IF(H475&lt;=0,0,IF(H475&lt;=20000,H475,IF(H475&lt;=40000,ROUNDUP(H475/2,0)+10000,IF(H475&lt;=80000,ROUNDUP(H475/4,0)+20000,40000))))+IF(I475&lt;=0,0,IF(I475&lt;=25000,I475,IF(I475&lt;=50000,ROUNDUP(I475/2,0)+12500,IF(I475&lt;=100000,ROUNDUP(I475/4,0)+25000,50000)))),40000))))</f>
        <v/>
      </c>
      <c r="R475" s="18">
        <f>MIN(120000,O475+P475+Q475)</f>
        <v/>
      </c>
      <c r="S475" s="18">
        <f>IF(F475&lt;=0,IF(E475&lt;=0,0,IF(E475&lt;=12000,E475,IF(E475&lt;=32000,ROUNDUP(E475/2,0)+6000,IF(E475&lt;=56000,ROUNDUP(E475/4,0)+14000,28000)))),IF(E475&lt;=0,IF(F475&lt;=0,0,IF(F475&lt;=15000,F475,IF(F475&lt;=40000,ROUNDUP(F475/2,0)+7500,IF(F475&lt;=70000,ROUNDUP(F475/4,0)+17500,35000)))),MAX(IF(F475&lt;=0,0,IF(F475&lt;=15000,F475,IF(F475&lt;=40000,ROUNDUP(F475/2,0)+7500,IF(F475&lt;=70000,ROUNDUP(F475/4,0)+17500,35000)))),MIN(IF(E475&lt;=0,0,IF(E475&lt;=12000,E475,IF(E475&lt;=32000,ROUNDUP(E475/2,0)+6000,IF(E475&lt;=56000,ROUNDUP(E475/4,0)+14000,28000))))+IF(F475&lt;=0,0,IF(F475&lt;=15000,F475,IF(F475&lt;=40000,ROUNDUP(F475/2,0)+7500,IF(F475&lt;=70000,ROUNDUP(F475/4,0)+17500,35000)))),28000))))</f>
        <v/>
      </c>
      <c r="T475" s="18">
        <f>IF(G475&lt;=0,0,IF(G475&lt;=12000,G475,IF(G475&lt;=32000,ROUNDUP(G475/2,0)+6000,IF(G475&lt;=56000,ROUNDUP(G475/4,0)+14000,28000))))</f>
        <v/>
      </c>
      <c r="U475" s="18">
        <f>IF(I475&lt;=0,IF(H475&lt;=0,0,IF(H475&lt;=12000,H475,IF(H475&lt;=32000,ROUNDUP(H475/2,0)+6000,IF(H475&lt;=56000,ROUNDUP(H475/4,0)+14000,28000)))),IF(H475&lt;=0,IF(I475&lt;=0,0,IF(I475&lt;=15000,I475,IF(I475&lt;=40000,ROUNDUP(I475/2,0)+7500,IF(I475&lt;=70000,ROUNDUP(I475/4,0)+17500,35000)))),MAX(IF(I475&lt;=0,0,IF(I475&lt;=15000,I475,IF(I475&lt;=40000,ROUNDUP(I475/2,0)+7500,IF(I475&lt;=70000,ROUNDUP(I475/4,0)+17500,35000)))),MIN(IF(H475&lt;=0,0,IF(H475&lt;=12000,H475,IF(H475&lt;=32000,ROUNDUP(H475/2,0)+6000,IF(H475&lt;=56000,ROUNDUP(H475/4,0)+14000,28000))))+IF(I475&lt;=0,0,IF(I475&lt;=15000,I475,IF(I475&lt;=40000,ROUNDUP(I475/2,0)+7500,IF(I475&lt;=70000,ROUNDUP(I475/4,0)+17500,35000)))),28000))))</f>
        <v/>
      </c>
      <c r="V475" s="18">
        <f>MIN(70000,S475+T475+U475)</f>
        <v/>
      </c>
      <c r="W475" s="18">
        <f>MAX(0,ROUNDDOWN(M475-J475-N475-K475-0,-3))</f>
        <v/>
      </c>
      <c r="X475" s="18">
        <f>MAX(0,ROUNDDOWN(M475-J475-N475-K475-R475,-3))</f>
        <v/>
      </c>
      <c r="Y475" s="18">
        <f>IF(W475&lt;=0,0,ROUNDDOWN((W475*LOOKUP(W475,{0,1950001,3300001,6950001,9000001,18000001,40000001},{0.05,0.1,0.2,0.23,0.33,0.4,0.45})-LOOKUP(W475,{0,1950001,3300001,6950001,9000001,18000001,40000001},{0,97500,427500,636000,1536000,2796000,4796000}))*1.021,-2))</f>
        <v/>
      </c>
      <c r="Z475" s="18">
        <f>IF(X475&lt;=0,0,ROUNDDOWN((X475*LOOKUP(X475,{0,1950001,3300001,6950001,9000001,18000001,40000001},{0.05,0.1,0.2,0.23,0.33,0.4,0.45})-LOOKUP(X475,{0,1950001,3300001,6950001,9000001,18000001,40000001},{0,97500,427500,636000,1536000,2796000,4796000}))*1.021,-2))</f>
        <v/>
      </c>
      <c r="AA475" s="18">
        <f>MAX(0,ROUNDDOWN(M475-J475-430000-L475-0,-3))</f>
        <v/>
      </c>
      <c r="AB475" s="18">
        <f>MAX(0,ROUNDDOWN(M475-J475-430000-L475-V475,-3))</f>
        <v/>
      </c>
      <c r="AC475" s="18">
        <f>IF(M475&lt;=450000,0,MAX(0,ROUNDDOWN(AA475*0.06-MIN(50000,AA475)*0.03,-2))+MAX(0,ROUNDDOWN(AA475*0.04-MIN(50000,AA475)*0.02,-2)))</f>
        <v/>
      </c>
      <c r="AD475" s="18">
        <f>IF(M475&lt;=450000,0,MAX(0,ROUNDDOWN(AB475*0.06-MIN(50000,AB475)*0.03,-2))+MAX(0,ROUNDDOWN(AB475*0.04-MIN(50000,AB475)*0.02,-2)))</f>
        <v/>
      </c>
      <c r="AE475" s="18">
        <f>Y475-Z475</f>
        <v/>
      </c>
      <c r="AF475" s="18">
        <f>AC475-AD475</f>
        <v/>
      </c>
      <c r="AG475" s="18">
        <f>AE475+AF475</f>
        <v/>
      </c>
      <c r="AH475" s="20">
        <f>IF(W475&lt;=0,0,LOOKUP(W475,{0,1950001,3300001,6950001,9000001,18000001,40000001},{0.05,0.1,0.2,0.23,0.33,0.4,0.45}))</f>
        <v/>
      </c>
    </row>
    <row r="476">
      <c r="A476" t="inlineStr">
        <is>
          <t>1万円刻み 特例あり一般12万円</t>
        </is>
      </c>
      <c r="B476" s="18">
        <f>'4_1万円刻み'!$A$132</f>
        <v/>
      </c>
      <c r="C476" s="19" t="n">
        <v>2026</v>
      </c>
      <c r="D476" t="inlineStr">
        <is>
          <t>はい</t>
        </is>
      </c>
      <c r="E476" s="18" t="n">
        <v>120000</v>
      </c>
      <c r="F476" s="18" t="n">
        <v>0</v>
      </c>
      <c r="G476" s="18" t="n">
        <v>0</v>
      </c>
      <c r="H476" s="18" t="n">
        <v>0</v>
      </c>
      <c r="I476" s="18" t="n">
        <v>0</v>
      </c>
      <c r="J476" s="18">
        <f>ROUND(MIN(B476/12,650000)*12*0.0915+MIN(B476/12,1390000)*12*(0.0504+0)+B476*0.005,0)</f>
        <v/>
      </c>
      <c r="K476" s="18" t="n">
        <v>0</v>
      </c>
      <c r="L476" s="18" t="n">
        <v>0</v>
      </c>
      <c r="M476" s="18">
        <f>ROUND(IF(C476&gt;=2026,IF(B476&lt;741000,0,IF(B476&lt;2191000,B476-740000,IF(B476&lt;2193000,1451000,IF(B476&lt;2196000,1453000,IF(B476&lt;2200000,1456000,IF(B476&lt;3600000,ROUNDDOWN(B476/4,-3)*2.8-80000,IF(B476&lt;6600000,ROUNDDOWN(B476/4,-3)*3.2-440000,IF(B476&lt;8500000,ROUNDDOWN(B476*0.9,0)-1100000,B476-1950000)))))))),IF(B476&lt;651000,0,IF(B476&lt;1900000,B476-650000,IF(B476&lt;3600000,ROUNDDOWN(B476/4,-3)*2.8-80000,IF(B476&lt;6600000,ROUNDDOWN(B476/4,-3)*3.2-440000,IF(B476&lt;8500000,ROUNDDOWN(B476*0.9,0)-1100000,B476-1950000)))))),0)</f>
        <v/>
      </c>
      <c r="N476" s="18">
        <f>IF(M476&gt;23500000,NA(),IF(C476&gt;=2026,IF(M476&lt;=4890000,1040000,IF(M476&lt;=6550000,670000,620000)),IF(M476&lt;=1320000,950000,IF(M476&lt;=3360000,880000,IF(M476&lt;=4890000,680000,IF(M476&lt;=6550000,630000,580000))))))</f>
        <v/>
      </c>
      <c r="O476" s="18">
        <f>IF(F476&lt;=0,IF(AND(D476="はい",C476&gt;=2026,C476&lt;=2027),IF(E476&lt;=0,0,IF(E476&lt;=30000,E476,IF(E476&lt;=60000,ROUNDUP(E476/2,0)+15000,IF(E476&lt;=120000,ROUNDUP(E476/4,0)+30000,60000)))),IF(E476&lt;=0,0,IF(E476&lt;=20000,E476,IF(E476&lt;=40000,ROUNDUP(E476/2,0)+10000,IF(E476&lt;=80000,ROUNDUP(E476/4,0)+20000,40000))))),IF(E476&lt;=0,IF(F476&lt;=0,0,IF(F476&lt;=25000,F476,IF(F476&lt;=50000,ROUNDUP(F476/2,0)+12500,IF(F476&lt;=100000,ROUNDUP(F476/4,0)+25000,50000)))),MAX(IF(F476&lt;=0,0,IF(F476&lt;=25000,F476,IF(F476&lt;=50000,ROUNDUP(F476/2,0)+12500,IF(F476&lt;=100000,ROUNDUP(F476/4,0)+25000,50000)))),MIN(IF(AND(D476="はい",C476&gt;=2026,C476&lt;=2027),IF(E476&lt;=0,0,IF(E476&lt;=30000,E476,IF(E476&lt;=60000,ROUNDUP(E476/2,0)+15000,IF(E476&lt;=120000,ROUNDUP(E476/4,0)+30000,60000)))),IF(E476&lt;=0,0,IF(E476&lt;=20000,E476,IF(E476&lt;=40000,ROUNDUP(E476/2,0)+10000,IF(E476&lt;=80000,ROUNDUP(E476/4,0)+20000,40000)))))+IF(F476&lt;=0,0,IF(F476&lt;=25000,F476,IF(F476&lt;=50000,ROUNDUP(F476/2,0)+12500,IF(F476&lt;=100000,ROUNDUP(F476/4,0)+25000,50000)))),IF(AND(D476="はい",C476&gt;=2026,C476&lt;=2027),60000,40000)))))</f>
        <v/>
      </c>
      <c r="P476" s="18">
        <f>IF(G476&lt;=0,0,IF(G476&lt;=20000,G476,IF(G476&lt;=40000,ROUNDUP(G476/2,0)+10000,IF(G476&lt;=80000,ROUNDUP(G476/4,0)+20000,40000))))</f>
        <v/>
      </c>
      <c r="Q476" s="18">
        <f>IF(I476&lt;=0,IF(H476&lt;=0,0,IF(H476&lt;=20000,H476,IF(H476&lt;=40000,ROUNDUP(H476/2,0)+10000,IF(H476&lt;=80000,ROUNDUP(H476/4,0)+20000,40000)))),IF(H476&lt;=0,IF(I476&lt;=0,0,IF(I476&lt;=25000,I476,IF(I476&lt;=50000,ROUNDUP(I476/2,0)+12500,IF(I476&lt;=100000,ROUNDUP(I476/4,0)+25000,50000)))),MAX(IF(I476&lt;=0,0,IF(I476&lt;=25000,I476,IF(I476&lt;=50000,ROUNDUP(I476/2,0)+12500,IF(I476&lt;=100000,ROUNDUP(I476/4,0)+25000,50000)))),MIN(IF(H476&lt;=0,0,IF(H476&lt;=20000,H476,IF(H476&lt;=40000,ROUNDUP(H476/2,0)+10000,IF(H476&lt;=80000,ROUNDUP(H476/4,0)+20000,40000))))+IF(I476&lt;=0,0,IF(I476&lt;=25000,I476,IF(I476&lt;=50000,ROUNDUP(I476/2,0)+12500,IF(I476&lt;=100000,ROUNDUP(I476/4,0)+25000,50000)))),40000))))</f>
        <v/>
      </c>
      <c r="R476" s="18">
        <f>MIN(120000,O476+P476+Q476)</f>
        <v/>
      </c>
      <c r="S476" s="18">
        <f>IF(F476&lt;=0,IF(E476&lt;=0,0,IF(E476&lt;=12000,E476,IF(E476&lt;=32000,ROUNDUP(E476/2,0)+6000,IF(E476&lt;=56000,ROUNDUP(E476/4,0)+14000,28000)))),IF(E476&lt;=0,IF(F476&lt;=0,0,IF(F476&lt;=15000,F476,IF(F476&lt;=40000,ROUNDUP(F476/2,0)+7500,IF(F476&lt;=70000,ROUNDUP(F476/4,0)+17500,35000)))),MAX(IF(F476&lt;=0,0,IF(F476&lt;=15000,F476,IF(F476&lt;=40000,ROUNDUP(F476/2,0)+7500,IF(F476&lt;=70000,ROUNDUP(F476/4,0)+17500,35000)))),MIN(IF(E476&lt;=0,0,IF(E476&lt;=12000,E476,IF(E476&lt;=32000,ROUNDUP(E476/2,0)+6000,IF(E476&lt;=56000,ROUNDUP(E476/4,0)+14000,28000))))+IF(F476&lt;=0,0,IF(F476&lt;=15000,F476,IF(F476&lt;=40000,ROUNDUP(F476/2,0)+7500,IF(F476&lt;=70000,ROUNDUP(F476/4,0)+17500,35000)))),28000))))</f>
        <v/>
      </c>
      <c r="T476" s="18">
        <f>IF(G476&lt;=0,0,IF(G476&lt;=12000,G476,IF(G476&lt;=32000,ROUNDUP(G476/2,0)+6000,IF(G476&lt;=56000,ROUNDUP(G476/4,0)+14000,28000))))</f>
        <v/>
      </c>
      <c r="U476" s="18">
        <f>IF(I476&lt;=0,IF(H476&lt;=0,0,IF(H476&lt;=12000,H476,IF(H476&lt;=32000,ROUNDUP(H476/2,0)+6000,IF(H476&lt;=56000,ROUNDUP(H476/4,0)+14000,28000)))),IF(H476&lt;=0,IF(I476&lt;=0,0,IF(I476&lt;=15000,I476,IF(I476&lt;=40000,ROUNDUP(I476/2,0)+7500,IF(I476&lt;=70000,ROUNDUP(I476/4,0)+17500,35000)))),MAX(IF(I476&lt;=0,0,IF(I476&lt;=15000,I476,IF(I476&lt;=40000,ROUNDUP(I476/2,0)+7500,IF(I476&lt;=70000,ROUNDUP(I476/4,0)+17500,35000)))),MIN(IF(H476&lt;=0,0,IF(H476&lt;=12000,H476,IF(H476&lt;=32000,ROUNDUP(H476/2,0)+6000,IF(H476&lt;=56000,ROUNDUP(H476/4,0)+14000,28000))))+IF(I476&lt;=0,0,IF(I476&lt;=15000,I476,IF(I476&lt;=40000,ROUNDUP(I476/2,0)+7500,IF(I476&lt;=70000,ROUNDUP(I476/4,0)+17500,35000)))),28000))))</f>
        <v/>
      </c>
      <c r="V476" s="18">
        <f>MIN(70000,S476+T476+U476)</f>
        <v/>
      </c>
      <c r="W476" s="18">
        <f>MAX(0,ROUNDDOWN(M476-J476-N476-K476-0,-3))</f>
        <v/>
      </c>
      <c r="X476" s="18">
        <f>MAX(0,ROUNDDOWN(M476-J476-N476-K476-R476,-3))</f>
        <v/>
      </c>
      <c r="Y476" s="18">
        <f>IF(W476&lt;=0,0,ROUNDDOWN((W476*LOOKUP(W476,{0,1950001,3300001,6950001,9000001,18000001,40000001},{0.05,0.1,0.2,0.23,0.33,0.4,0.45})-LOOKUP(W476,{0,1950001,3300001,6950001,9000001,18000001,40000001},{0,97500,427500,636000,1536000,2796000,4796000}))*1.021,-2))</f>
        <v/>
      </c>
      <c r="Z476" s="18">
        <f>IF(X476&lt;=0,0,ROUNDDOWN((X476*LOOKUP(X476,{0,1950001,3300001,6950001,9000001,18000001,40000001},{0.05,0.1,0.2,0.23,0.33,0.4,0.45})-LOOKUP(X476,{0,1950001,3300001,6950001,9000001,18000001,40000001},{0,97500,427500,636000,1536000,2796000,4796000}))*1.021,-2))</f>
        <v/>
      </c>
      <c r="AA476" s="18">
        <f>MAX(0,ROUNDDOWN(M476-J476-430000-L476-0,-3))</f>
        <v/>
      </c>
      <c r="AB476" s="18">
        <f>MAX(0,ROUNDDOWN(M476-J476-430000-L476-V476,-3))</f>
        <v/>
      </c>
      <c r="AC476" s="18">
        <f>IF(M476&lt;=450000,0,MAX(0,ROUNDDOWN(AA476*0.06-MIN(50000,AA476)*0.03,-2))+MAX(0,ROUNDDOWN(AA476*0.04-MIN(50000,AA476)*0.02,-2)))</f>
        <v/>
      </c>
      <c r="AD476" s="18">
        <f>IF(M476&lt;=450000,0,MAX(0,ROUNDDOWN(AB476*0.06-MIN(50000,AB476)*0.03,-2))+MAX(0,ROUNDDOWN(AB476*0.04-MIN(50000,AB476)*0.02,-2)))</f>
        <v/>
      </c>
      <c r="AE476" s="18">
        <f>Y476-Z476</f>
        <v/>
      </c>
      <c r="AF476" s="18">
        <f>AC476-AD476</f>
        <v/>
      </c>
      <c r="AG476" s="18">
        <f>AE476+AF476</f>
        <v/>
      </c>
      <c r="AH476" s="20">
        <f>IF(W476&lt;=0,0,LOOKUP(W476,{0,1950001,3300001,6950001,9000001,18000001,40000001},{0.05,0.1,0.2,0.23,0.33,0.4,0.45}))</f>
        <v/>
      </c>
    </row>
    <row r="477">
      <c r="A477" t="inlineStr">
        <is>
          <t>1万円刻み 3区分8万円ずつ</t>
        </is>
      </c>
      <c r="B477" s="18">
        <f>'4_1万円刻み'!$A$133</f>
        <v/>
      </c>
      <c r="C477" s="19" t="n">
        <v>2026</v>
      </c>
      <c r="D477" t="inlineStr">
        <is>
          <t>いいえ</t>
        </is>
      </c>
      <c r="E477" s="18" t="n">
        <v>80000</v>
      </c>
      <c r="F477" s="18" t="n">
        <v>0</v>
      </c>
      <c r="G477" s="18" t="n">
        <v>80000</v>
      </c>
      <c r="H477" s="18" t="n">
        <v>80000</v>
      </c>
      <c r="I477" s="18" t="n">
        <v>0</v>
      </c>
      <c r="J477" s="18">
        <f>ROUND(MIN(B477/12,650000)*12*0.0915+MIN(B477/12,1390000)*12*(0.0504+0)+B477*0.005,0)</f>
        <v/>
      </c>
      <c r="K477" s="18" t="n">
        <v>0</v>
      </c>
      <c r="L477" s="18" t="n">
        <v>0</v>
      </c>
      <c r="M477" s="18">
        <f>ROUND(IF(C477&gt;=2026,IF(B477&lt;741000,0,IF(B477&lt;2191000,B477-740000,IF(B477&lt;2193000,1451000,IF(B477&lt;2196000,1453000,IF(B477&lt;2200000,1456000,IF(B477&lt;3600000,ROUNDDOWN(B477/4,-3)*2.8-80000,IF(B477&lt;6600000,ROUNDDOWN(B477/4,-3)*3.2-440000,IF(B477&lt;8500000,ROUNDDOWN(B477*0.9,0)-1100000,B477-1950000)))))))),IF(B477&lt;651000,0,IF(B477&lt;1900000,B477-650000,IF(B477&lt;3600000,ROUNDDOWN(B477/4,-3)*2.8-80000,IF(B477&lt;6600000,ROUNDDOWN(B477/4,-3)*3.2-440000,IF(B477&lt;8500000,ROUNDDOWN(B477*0.9,0)-1100000,B477-1950000)))))),0)</f>
        <v/>
      </c>
      <c r="N477" s="18">
        <f>IF(M477&gt;23500000,NA(),IF(C477&gt;=2026,IF(M477&lt;=4890000,1040000,IF(M477&lt;=6550000,670000,620000)),IF(M477&lt;=1320000,950000,IF(M477&lt;=3360000,880000,IF(M477&lt;=4890000,680000,IF(M477&lt;=6550000,630000,580000))))))</f>
        <v/>
      </c>
      <c r="O477" s="18">
        <f>IF(F477&lt;=0,IF(AND(D477="はい",C477&gt;=2026,C477&lt;=2027),IF(E477&lt;=0,0,IF(E477&lt;=30000,E477,IF(E477&lt;=60000,ROUNDUP(E477/2,0)+15000,IF(E477&lt;=120000,ROUNDUP(E477/4,0)+30000,60000)))),IF(E477&lt;=0,0,IF(E477&lt;=20000,E477,IF(E477&lt;=40000,ROUNDUP(E477/2,0)+10000,IF(E477&lt;=80000,ROUNDUP(E477/4,0)+20000,40000))))),IF(E477&lt;=0,IF(F477&lt;=0,0,IF(F477&lt;=25000,F477,IF(F477&lt;=50000,ROUNDUP(F477/2,0)+12500,IF(F477&lt;=100000,ROUNDUP(F477/4,0)+25000,50000)))),MAX(IF(F477&lt;=0,0,IF(F477&lt;=25000,F477,IF(F477&lt;=50000,ROUNDUP(F477/2,0)+12500,IF(F477&lt;=100000,ROUNDUP(F477/4,0)+25000,50000)))),MIN(IF(AND(D477="はい",C477&gt;=2026,C477&lt;=2027),IF(E477&lt;=0,0,IF(E477&lt;=30000,E477,IF(E477&lt;=60000,ROUNDUP(E477/2,0)+15000,IF(E477&lt;=120000,ROUNDUP(E477/4,0)+30000,60000)))),IF(E477&lt;=0,0,IF(E477&lt;=20000,E477,IF(E477&lt;=40000,ROUNDUP(E477/2,0)+10000,IF(E477&lt;=80000,ROUNDUP(E477/4,0)+20000,40000)))))+IF(F477&lt;=0,0,IF(F477&lt;=25000,F477,IF(F477&lt;=50000,ROUNDUP(F477/2,0)+12500,IF(F477&lt;=100000,ROUNDUP(F477/4,0)+25000,50000)))),IF(AND(D477="はい",C477&gt;=2026,C477&lt;=2027),60000,40000)))))</f>
        <v/>
      </c>
      <c r="P477" s="18">
        <f>IF(G477&lt;=0,0,IF(G477&lt;=20000,G477,IF(G477&lt;=40000,ROUNDUP(G477/2,0)+10000,IF(G477&lt;=80000,ROUNDUP(G477/4,0)+20000,40000))))</f>
        <v/>
      </c>
      <c r="Q477" s="18">
        <f>IF(I477&lt;=0,IF(H477&lt;=0,0,IF(H477&lt;=20000,H477,IF(H477&lt;=40000,ROUNDUP(H477/2,0)+10000,IF(H477&lt;=80000,ROUNDUP(H477/4,0)+20000,40000)))),IF(H477&lt;=0,IF(I477&lt;=0,0,IF(I477&lt;=25000,I477,IF(I477&lt;=50000,ROUNDUP(I477/2,0)+12500,IF(I477&lt;=100000,ROUNDUP(I477/4,0)+25000,50000)))),MAX(IF(I477&lt;=0,0,IF(I477&lt;=25000,I477,IF(I477&lt;=50000,ROUNDUP(I477/2,0)+12500,IF(I477&lt;=100000,ROUNDUP(I477/4,0)+25000,50000)))),MIN(IF(H477&lt;=0,0,IF(H477&lt;=20000,H477,IF(H477&lt;=40000,ROUNDUP(H477/2,0)+10000,IF(H477&lt;=80000,ROUNDUP(H477/4,0)+20000,40000))))+IF(I477&lt;=0,0,IF(I477&lt;=25000,I477,IF(I477&lt;=50000,ROUNDUP(I477/2,0)+12500,IF(I477&lt;=100000,ROUNDUP(I477/4,0)+25000,50000)))),40000))))</f>
        <v/>
      </c>
      <c r="R477" s="18">
        <f>MIN(120000,O477+P477+Q477)</f>
        <v/>
      </c>
      <c r="S477" s="18">
        <f>IF(F477&lt;=0,IF(E477&lt;=0,0,IF(E477&lt;=12000,E477,IF(E477&lt;=32000,ROUNDUP(E477/2,0)+6000,IF(E477&lt;=56000,ROUNDUP(E477/4,0)+14000,28000)))),IF(E477&lt;=0,IF(F477&lt;=0,0,IF(F477&lt;=15000,F477,IF(F477&lt;=40000,ROUNDUP(F477/2,0)+7500,IF(F477&lt;=70000,ROUNDUP(F477/4,0)+17500,35000)))),MAX(IF(F477&lt;=0,0,IF(F477&lt;=15000,F477,IF(F477&lt;=40000,ROUNDUP(F477/2,0)+7500,IF(F477&lt;=70000,ROUNDUP(F477/4,0)+17500,35000)))),MIN(IF(E477&lt;=0,0,IF(E477&lt;=12000,E477,IF(E477&lt;=32000,ROUNDUP(E477/2,0)+6000,IF(E477&lt;=56000,ROUNDUP(E477/4,0)+14000,28000))))+IF(F477&lt;=0,0,IF(F477&lt;=15000,F477,IF(F477&lt;=40000,ROUNDUP(F477/2,0)+7500,IF(F477&lt;=70000,ROUNDUP(F477/4,0)+17500,35000)))),28000))))</f>
        <v/>
      </c>
      <c r="T477" s="18">
        <f>IF(G477&lt;=0,0,IF(G477&lt;=12000,G477,IF(G477&lt;=32000,ROUNDUP(G477/2,0)+6000,IF(G477&lt;=56000,ROUNDUP(G477/4,0)+14000,28000))))</f>
        <v/>
      </c>
      <c r="U477" s="18">
        <f>IF(I477&lt;=0,IF(H477&lt;=0,0,IF(H477&lt;=12000,H477,IF(H477&lt;=32000,ROUNDUP(H477/2,0)+6000,IF(H477&lt;=56000,ROUNDUP(H477/4,0)+14000,28000)))),IF(H477&lt;=0,IF(I477&lt;=0,0,IF(I477&lt;=15000,I477,IF(I477&lt;=40000,ROUNDUP(I477/2,0)+7500,IF(I477&lt;=70000,ROUNDUP(I477/4,0)+17500,35000)))),MAX(IF(I477&lt;=0,0,IF(I477&lt;=15000,I477,IF(I477&lt;=40000,ROUNDUP(I477/2,0)+7500,IF(I477&lt;=70000,ROUNDUP(I477/4,0)+17500,35000)))),MIN(IF(H477&lt;=0,0,IF(H477&lt;=12000,H477,IF(H477&lt;=32000,ROUNDUP(H477/2,0)+6000,IF(H477&lt;=56000,ROUNDUP(H477/4,0)+14000,28000))))+IF(I477&lt;=0,0,IF(I477&lt;=15000,I477,IF(I477&lt;=40000,ROUNDUP(I477/2,0)+7500,IF(I477&lt;=70000,ROUNDUP(I477/4,0)+17500,35000)))),28000))))</f>
        <v/>
      </c>
      <c r="V477" s="18">
        <f>MIN(70000,S477+T477+U477)</f>
        <v/>
      </c>
      <c r="W477" s="18">
        <f>MAX(0,ROUNDDOWN(M477-J477-N477-K477-0,-3))</f>
        <v/>
      </c>
      <c r="X477" s="18">
        <f>MAX(0,ROUNDDOWN(M477-J477-N477-K477-R477,-3))</f>
        <v/>
      </c>
      <c r="Y477" s="18">
        <f>IF(W477&lt;=0,0,ROUNDDOWN((W477*LOOKUP(W477,{0,1950001,3300001,6950001,9000001,18000001,40000001},{0.05,0.1,0.2,0.23,0.33,0.4,0.45})-LOOKUP(W477,{0,1950001,3300001,6950001,9000001,18000001,40000001},{0,97500,427500,636000,1536000,2796000,4796000}))*1.021,-2))</f>
        <v/>
      </c>
      <c r="Z477" s="18">
        <f>IF(X477&lt;=0,0,ROUNDDOWN((X477*LOOKUP(X477,{0,1950001,3300001,6950001,9000001,18000001,40000001},{0.05,0.1,0.2,0.23,0.33,0.4,0.45})-LOOKUP(X477,{0,1950001,3300001,6950001,9000001,18000001,40000001},{0,97500,427500,636000,1536000,2796000,4796000}))*1.021,-2))</f>
        <v/>
      </c>
      <c r="AA477" s="18">
        <f>MAX(0,ROUNDDOWN(M477-J477-430000-L477-0,-3))</f>
        <v/>
      </c>
      <c r="AB477" s="18">
        <f>MAX(0,ROUNDDOWN(M477-J477-430000-L477-V477,-3))</f>
        <v/>
      </c>
      <c r="AC477" s="18">
        <f>IF(M477&lt;=450000,0,MAX(0,ROUNDDOWN(AA477*0.06-MIN(50000,AA477)*0.03,-2))+MAX(0,ROUNDDOWN(AA477*0.04-MIN(50000,AA477)*0.02,-2)))</f>
        <v/>
      </c>
      <c r="AD477" s="18">
        <f>IF(M477&lt;=450000,0,MAX(0,ROUNDDOWN(AB477*0.06-MIN(50000,AB477)*0.03,-2))+MAX(0,ROUNDDOWN(AB477*0.04-MIN(50000,AB477)*0.02,-2)))</f>
        <v/>
      </c>
      <c r="AE477" s="18">
        <f>Y477-Z477</f>
        <v/>
      </c>
      <c r="AF477" s="18">
        <f>AC477-AD477</f>
        <v/>
      </c>
      <c r="AG477" s="18">
        <f>AE477+AF477</f>
        <v/>
      </c>
      <c r="AH477" s="20">
        <f>IF(W477&lt;=0,0,LOOKUP(W477,{0,1950001,3300001,6950001,9000001,18000001,40000001},{0.05,0.1,0.2,0.23,0.33,0.4,0.45}))</f>
        <v/>
      </c>
    </row>
    <row r="478">
      <c r="A478" t="inlineStr">
        <is>
          <t>1万円刻み 一般8万円</t>
        </is>
      </c>
      <c r="B478" s="18">
        <f>'4_1万円刻み'!$A$133</f>
        <v/>
      </c>
      <c r="C478" s="19" t="n">
        <v>2026</v>
      </c>
      <c r="D478" t="inlineStr">
        <is>
          <t>いいえ</t>
        </is>
      </c>
      <c r="E478" s="18" t="n">
        <v>80000</v>
      </c>
      <c r="F478" s="18" t="n">
        <v>0</v>
      </c>
      <c r="G478" s="18" t="n">
        <v>0</v>
      </c>
      <c r="H478" s="18" t="n">
        <v>0</v>
      </c>
      <c r="I478" s="18" t="n">
        <v>0</v>
      </c>
      <c r="J478" s="18">
        <f>ROUND(MIN(B478/12,650000)*12*0.0915+MIN(B478/12,1390000)*12*(0.0504+0)+B478*0.005,0)</f>
        <v/>
      </c>
      <c r="K478" s="18" t="n">
        <v>0</v>
      </c>
      <c r="L478" s="18" t="n">
        <v>0</v>
      </c>
      <c r="M478" s="18">
        <f>ROUND(IF(C478&gt;=2026,IF(B478&lt;741000,0,IF(B478&lt;2191000,B478-740000,IF(B478&lt;2193000,1451000,IF(B478&lt;2196000,1453000,IF(B478&lt;2200000,1456000,IF(B478&lt;3600000,ROUNDDOWN(B478/4,-3)*2.8-80000,IF(B478&lt;6600000,ROUNDDOWN(B478/4,-3)*3.2-440000,IF(B478&lt;8500000,ROUNDDOWN(B478*0.9,0)-1100000,B478-1950000)))))))),IF(B478&lt;651000,0,IF(B478&lt;1900000,B478-650000,IF(B478&lt;3600000,ROUNDDOWN(B478/4,-3)*2.8-80000,IF(B478&lt;6600000,ROUNDDOWN(B478/4,-3)*3.2-440000,IF(B478&lt;8500000,ROUNDDOWN(B478*0.9,0)-1100000,B478-1950000)))))),0)</f>
        <v/>
      </c>
      <c r="N478" s="18">
        <f>IF(M478&gt;23500000,NA(),IF(C478&gt;=2026,IF(M478&lt;=4890000,1040000,IF(M478&lt;=6550000,670000,620000)),IF(M478&lt;=1320000,950000,IF(M478&lt;=3360000,880000,IF(M478&lt;=4890000,680000,IF(M478&lt;=6550000,630000,580000))))))</f>
        <v/>
      </c>
      <c r="O478" s="18">
        <f>IF(F478&lt;=0,IF(AND(D478="はい",C478&gt;=2026,C478&lt;=2027),IF(E478&lt;=0,0,IF(E478&lt;=30000,E478,IF(E478&lt;=60000,ROUNDUP(E478/2,0)+15000,IF(E478&lt;=120000,ROUNDUP(E478/4,0)+30000,60000)))),IF(E478&lt;=0,0,IF(E478&lt;=20000,E478,IF(E478&lt;=40000,ROUNDUP(E478/2,0)+10000,IF(E478&lt;=80000,ROUNDUP(E478/4,0)+20000,40000))))),IF(E478&lt;=0,IF(F478&lt;=0,0,IF(F478&lt;=25000,F478,IF(F478&lt;=50000,ROUNDUP(F478/2,0)+12500,IF(F478&lt;=100000,ROUNDUP(F478/4,0)+25000,50000)))),MAX(IF(F478&lt;=0,0,IF(F478&lt;=25000,F478,IF(F478&lt;=50000,ROUNDUP(F478/2,0)+12500,IF(F478&lt;=100000,ROUNDUP(F478/4,0)+25000,50000)))),MIN(IF(AND(D478="はい",C478&gt;=2026,C478&lt;=2027),IF(E478&lt;=0,0,IF(E478&lt;=30000,E478,IF(E478&lt;=60000,ROUNDUP(E478/2,0)+15000,IF(E478&lt;=120000,ROUNDUP(E478/4,0)+30000,60000)))),IF(E478&lt;=0,0,IF(E478&lt;=20000,E478,IF(E478&lt;=40000,ROUNDUP(E478/2,0)+10000,IF(E478&lt;=80000,ROUNDUP(E478/4,0)+20000,40000)))))+IF(F478&lt;=0,0,IF(F478&lt;=25000,F478,IF(F478&lt;=50000,ROUNDUP(F478/2,0)+12500,IF(F478&lt;=100000,ROUNDUP(F478/4,0)+25000,50000)))),IF(AND(D478="はい",C478&gt;=2026,C478&lt;=2027),60000,40000)))))</f>
        <v/>
      </c>
      <c r="P478" s="18">
        <f>IF(G478&lt;=0,0,IF(G478&lt;=20000,G478,IF(G478&lt;=40000,ROUNDUP(G478/2,0)+10000,IF(G478&lt;=80000,ROUNDUP(G478/4,0)+20000,40000))))</f>
        <v/>
      </c>
      <c r="Q478" s="18">
        <f>IF(I478&lt;=0,IF(H478&lt;=0,0,IF(H478&lt;=20000,H478,IF(H478&lt;=40000,ROUNDUP(H478/2,0)+10000,IF(H478&lt;=80000,ROUNDUP(H478/4,0)+20000,40000)))),IF(H478&lt;=0,IF(I478&lt;=0,0,IF(I478&lt;=25000,I478,IF(I478&lt;=50000,ROUNDUP(I478/2,0)+12500,IF(I478&lt;=100000,ROUNDUP(I478/4,0)+25000,50000)))),MAX(IF(I478&lt;=0,0,IF(I478&lt;=25000,I478,IF(I478&lt;=50000,ROUNDUP(I478/2,0)+12500,IF(I478&lt;=100000,ROUNDUP(I478/4,0)+25000,50000)))),MIN(IF(H478&lt;=0,0,IF(H478&lt;=20000,H478,IF(H478&lt;=40000,ROUNDUP(H478/2,0)+10000,IF(H478&lt;=80000,ROUNDUP(H478/4,0)+20000,40000))))+IF(I478&lt;=0,0,IF(I478&lt;=25000,I478,IF(I478&lt;=50000,ROUNDUP(I478/2,0)+12500,IF(I478&lt;=100000,ROUNDUP(I478/4,0)+25000,50000)))),40000))))</f>
        <v/>
      </c>
      <c r="R478" s="18">
        <f>MIN(120000,O478+P478+Q478)</f>
        <v/>
      </c>
      <c r="S478" s="18">
        <f>IF(F478&lt;=0,IF(E478&lt;=0,0,IF(E478&lt;=12000,E478,IF(E478&lt;=32000,ROUNDUP(E478/2,0)+6000,IF(E478&lt;=56000,ROUNDUP(E478/4,0)+14000,28000)))),IF(E478&lt;=0,IF(F478&lt;=0,0,IF(F478&lt;=15000,F478,IF(F478&lt;=40000,ROUNDUP(F478/2,0)+7500,IF(F478&lt;=70000,ROUNDUP(F478/4,0)+17500,35000)))),MAX(IF(F478&lt;=0,0,IF(F478&lt;=15000,F478,IF(F478&lt;=40000,ROUNDUP(F478/2,0)+7500,IF(F478&lt;=70000,ROUNDUP(F478/4,0)+17500,35000)))),MIN(IF(E478&lt;=0,0,IF(E478&lt;=12000,E478,IF(E478&lt;=32000,ROUNDUP(E478/2,0)+6000,IF(E478&lt;=56000,ROUNDUP(E478/4,0)+14000,28000))))+IF(F478&lt;=0,0,IF(F478&lt;=15000,F478,IF(F478&lt;=40000,ROUNDUP(F478/2,0)+7500,IF(F478&lt;=70000,ROUNDUP(F478/4,0)+17500,35000)))),28000))))</f>
        <v/>
      </c>
      <c r="T478" s="18">
        <f>IF(G478&lt;=0,0,IF(G478&lt;=12000,G478,IF(G478&lt;=32000,ROUNDUP(G478/2,0)+6000,IF(G478&lt;=56000,ROUNDUP(G478/4,0)+14000,28000))))</f>
        <v/>
      </c>
      <c r="U478" s="18">
        <f>IF(I478&lt;=0,IF(H478&lt;=0,0,IF(H478&lt;=12000,H478,IF(H478&lt;=32000,ROUNDUP(H478/2,0)+6000,IF(H478&lt;=56000,ROUNDUP(H478/4,0)+14000,28000)))),IF(H478&lt;=0,IF(I478&lt;=0,0,IF(I478&lt;=15000,I478,IF(I478&lt;=40000,ROUNDUP(I478/2,0)+7500,IF(I478&lt;=70000,ROUNDUP(I478/4,0)+17500,35000)))),MAX(IF(I478&lt;=0,0,IF(I478&lt;=15000,I478,IF(I478&lt;=40000,ROUNDUP(I478/2,0)+7500,IF(I478&lt;=70000,ROUNDUP(I478/4,0)+17500,35000)))),MIN(IF(H478&lt;=0,0,IF(H478&lt;=12000,H478,IF(H478&lt;=32000,ROUNDUP(H478/2,0)+6000,IF(H478&lt;=56000,ROUNDUP(H478/4,0)+14000,28000))))+IF(I478&lt;=0,0,IF(I478&lt;=15000,I478,IF(I478&lt;=40000,ROUNDUP(I478/2,0)+7500,IF(I478&lt;=70000,ROUNDUP(I478/4,0)+17500,35000)))),28000))))</f>
        <v/>
      </c>
      <c r="V478" s="18">
        <f>MIN(70000,S478+T478+U478)</f>
        <v/>
      </c>
      <c r="W478" s="18">
        <f>MAX(0,ROUNDDOWN(M478-J478-N478-K478-0,-3))</f>
        <v/>
      </c>
      <c r="X478" s="18">
        <f>MAX(0,ROUNDDOWN(M478-J478-N478-K478-R478,-3))</f>
        <v/>
      </c>
      <c r="Y478" s="18">
        <f>IF(W478&lt;=0,0,ROUNDDOWN((W478*LOOKUP(W478,{0,1950001,3300001,6950001,9000001,18000001,40000001},{0.05,0.1,0.2,0.23,0.33,0.4,0.45})-LOOKUP(W478,{0,1950001,3300001,6950001,9000001,18000001,40000001},{0,97500,427500,636000,1536000,2796000,4796000}))*1.021,-2))</f>
        <v/>
      </c>
      <c r="Z478" s="18">
        <f>IF(X478&lt;=0,0,ROUNDDOWN((X478*LOOKUP(X478,{0,1950001,3300001,6950001,9000001,18000001,40000001},{0.05,0.1,0.2,0.23,0.33,0.4,0.45})-LOOKUP(X478,{0,1950001,3300001,6950001,9000001,18000001,40000001},{0,97500,427500,636000,1536000,2796000,4796000}))*1.021,-2))</f>
        <v/>
      </c>
      <c r="AA478" s="18">
        <f>MAX(0,ROUNDDOWN(M478-J478-430000-L478-0,-3))</f>
        <v/>
      </c>
      <c r="AB478" s="18">
        <f>MAX(0,ROUNDDOWN(M478-J478-430000-L478-V478,-3))</f>
        <v/>
      </c>
      <c r="AC478" s="18">
        <f>IF(M478&lt;=450000,0,MAX(0,ROUNDDOWN(AA478*0.06-MIN(50000,AA478)*0.03,-2))+MAX(0,ROUNDDOWN(AA478*0.04-MIN(50000,AA478)*0.02,-2)))</f>
        <v/>
      </c>
      <c r="AD478" s="18">
        <f>IF(M478&lt;=450000,0,MAX(0,ROUNDDOWN(AB478*0.06-MIN(50000,AB478)*0.03,-2))+MAX(0,ROUNDDOWN(AB478*0.04-MIN(50000,AB478)*0.02,-2)))</f>
        <v/>
      </c>
      <c r="AE478" s="18">
        <f>Y478-Z478</f>
        <v/>
      </c>
      <c r="AF478" s="18">
        <f>AC478-AD478</f>
        <v/>
      </c>
      <c r="AG478" s="18">
        <f>AE478+AF478</f>
        <v/>
      </c>
      <c r="AH478" s="20">
        <f>IF(W478&lt;=0,0,LOOKUP(W478,{0,1950001,3300001,6950001,9000001,18000001,40000001},{0.05,0.1,0.2,0.23,0.33,0.4,0.45}))</f>
        <v/>
      </c>
    </row>
    <row r="479">
      <c r="A479" t="inlineStr">
        <is>
          <t>1万円刻み 特例あり一般12万円</t>
        </is>
      </c>
      <c r="B479" s="18">
        <f>'4_1万円刻み'!$A$133</f>
        <v/>
      </c>
      <c r="C479" s="19" t="n">
        <v>2026</v>
      </c>
      <c r="D479" t="inlineStr">
        <is>
          <t>はい</t>
        </is>
      </c>
      <c r="E479" s="18" t="n">
        <v>120000</v>
      </c>
      <c r="F479" s="18" t="n">
        <v>0</v>
      </c>
      <c r="G479" s="18" t="n">
        <v>0</v>
      </c>
      <c r="H479" s="18" t="n">
        <v>0</v>
      </c>
      <c r="I479" s="18" t="n">
        <v>0</v>
      </c>
      <c r="J479" s="18">
        <f>ROUND(MIN(B479/12,650000)*12*0.0915+MIN(B479/12,1390000)*12*(0.0504+0)+B479*0.005,0)</f>
        <v/>
      </c>
      <c r="K479" s="18" t="n">
        <v>0</v>
      </c>
      <c r="L479" s="18" t="n">
        <v>0</v>
      </c>
      <c r="M479" s="18">
        <f>ROUND(IF(C479&gt;=2026,IF(B479&lt;741000,0,IF(B479&lt;2191000,B479-740000,IF(B479&lt;2193000,1451000,IF(B479&lt;2196000,1453000,IF(B479&lt;2200000,1456000,IF(B479&lt;3600000,ROUNDDOWN(B479/4,-3)*2.8-80000,IF(B479&lt;6600000,ROUNDDOWN(B479/4,-3)*3.2-440000,IF(B479&lt;8500000,ROUNDDOWN(B479*0.9,0)-1100000,B479-1950000)))))))),IF(B479&lt;651000,0,IF(B479&lt;1900000,B479-650000,IF(B479&lt;3600000,ROUNDDOWN(B479/4,-3)*2.8-80000,IF(B479&lt;6600000,ROUNDDOWN(B479/4,-3)*3.2-440000,IF(B479&lt;8500000,ROUNDDOWN(B479*0.9,0)-1100000,B479-1950000)))))),0)</f>
        <v/>
      </c>
      <c r="N479" s="18">
        <f>IF(M479&gt;23500000,NA(),IF(C479&gt;=2026,IF(M479&lt;=4890000,1040000,IF(M479&lt;=6550000,670000,620000)),IF(M479&lt;=1320000,950000,IF(M479&lt;=3360000,880000,IF(M479&lt;=4890000,680000,IF(M479&lt;=6550000,630000,580000))))))</f>
        <v/>
      </c>
      <c r="O479" s="18">
        <f>IF(F479&lt;=0,IF(AND(D479="はい",C479&gt;=2026,C479&lt;=2027),IF(E479&lt;=0,0,IF(E479&lt;=30000,E479,IF(E479&lt;=60000,ROUNDUP(E479/2,0)+15000,IF(E479&lt;=120000,ROUNDUP(E479/4,0)+30000,60000)))),IF(E479&lt;=0,0,IF(E479&lt;=20000,E479,IF(E479&lt;=40000,ROUNDUP(E479/2,0)+10000,IF(E479&lt;=80000,ROUNDUP(E479/4,0)+20000,40000))))),IF(E479&lt;=0,IF(F479&lt;=0,0,IF(F479&lt;=25000,F479,IF(F479&lt;=50000,ROUNDUP(F479/2,0)+12500,IF(F479&lt;=100000,ROUNDUP(F479/4,0)+25000,50000)))),MAX(IF(F479&lt;=0,0,IF(F479&lt;=25000,F479,IF(F479&lt;=50000,ROUNDUP(F479/2,0)+12500,IF(F479&lt;=100000,ROUNDUP(F479/4,0)+25000,50000)))),MIN(IF(AND(D479="はい",C479&gt;=2026,C479&lt;=2027),IF(E479&lt;=0,0,IF(E479&lt;=30000,E479,IF(E479&lt;=60000,ROUNDUP(E479/2,0)+15000,IF(E479&lt;=120000,ROUNDUP(E479/4,0)+30000,60000)))),IF(E479&lt;=0,0,IF(E479&lt;=20000,E479,IF(E479&lt;=40000,ROUNDUP(E479/2,0)+10000,IF(E479&lt;=80000,ROUNDUP(E479/4,0)+20000,40000)))))+IF(F479&lt;=0,0,IF(F479&lt;=25000,F479,IF(F479&lt;=50000,ROUNDUP(F479/2,0)+12500,IF(F479&lt;=100000,ROUNDUP(F479/4,0)+25000,50000)))),IF(AND(D479="はい",C479&gt;=2026,C479&lt;=2027),60000,40000)))))</f>
        <v/>
      </c>
      <c r="P479" s="18">
        <f>IF(G479&lt;=0,0,IF(G479&lt;=20000,G479,IF(G479&lt;=40000,ROUNDUP(G479/2,0)+10000,IF(G479&lt;=80000,ROUNDUP(G479/4,0)+20000,40000))))</f>
        <v/>
      </c>
      <c r="Q479" s="18">
        <f>IF(I479&lt;=0,IF(H479&lt;=0,0,IF(H479&lt;=20000,H479,IF(H479&lt;=40000,ROUNDUP(H479/2,0)+10000,IF(H479&lt;=80000,ROUNDUP(H479/4,0)+20000,40000)))),IF(H479&lt;=0,IF(I479&lt;=0,0,IF(I479&lt;=25000,I479,IF(I479&lt;=50000,ROUNDUP(I479/2,0)+12500,IF(I479&lt;=100000,ROUNDUP(I479/4,0)+25000,50000)))),MAX(IF(I479&lt;=0,0,IF(I479&lt;=25000,I479,IF(I479&lt;=50000,ROUNDUP(I479/2,0)+12500,IF(I479&lt;=100000,ROUNDUP(I479/4,0)+25000,50000)))),MIN(IF(H479&lt;=0,0,IF(H479&lt;=20000,H479,IF(H479&lt;=40000,ROUNDUP(H479/2,0)+10000,IF(H479&lt;=80000,ROUNDUP(H479/4,0)+20000,40000))))+IF(I479&lt;=0,0,IF(I479&lt;=25000,I479,IF(I479&lt;=50000,ROUNDUP(I479/2,0)+12500,IF(I479&lt;=100000,ROUNDUP(I479/4,0)+25000,50000)))),40000))))</f>
        <v/>
      </c>
      <c r="R479" s="18">
        <f>MIN(120000,O479+P479+Q479)</f>
        <v/>
      </c>
      <c r="S479" s="18">
        <f>IF(F479&lt;=0,IF(E479&lt;=0,0,IF(E479&lt;=12000,E479,IF(E479&lt;=32000,ROUNDUP(E479/2,0)+6000,IF(E479&lt;=56000,ROUNDUP(E479/4,0)+14000,28000)))),IF(E479&lt;=0,IF(F479&lt;=0,0,IF(F479&lt;=15000,F479,IF(F479&lt;=40000,ROUNDUP(F479/2,0)+7500,IF(F479&lt;=70000,ROUNDUP(F479/4,0)+17500,35000)))),MAX(IF(F479&lt;=0,0,IF(F479&lt;=15000,F479,IF(F479&lt;=40000,ROUNDUP(F479/2,0)+7500,IF(F479&lt;=70000,ROUNDUP(F479/4,0)+17500,35000)))),MIN(IF(E479&lt;=0,0,IF(E479&lt;=12000,E479,IF(E479&lt;=32000,ROUNDUP(E479/2,0)+6000,IF(E479&lt;=56000,ROUNDUP(E479/4,0)+14000,28000))))+IF(F479&lt;=0,0,IF(F479&lt;=15000,F479,IF(F479&lt;=40000,ROUNDUP(F479/2,0)+7500,IF(F479&lt;=70000,ROUNDUP(F479/4,0)+17500,35000)))),28000))))</f>
        <v/>
      </c>
      <c r="T479" s="18">
        <f>IF(G479&lt;=0,0,IF(G479&lt;=12000,G479,IF(G479&lt;=32000,ROUNDUP(G479/2,0)+6000,IF(G479&lt;=56000,ROUNDUP(G479/4,0)+14000,28000))))</f>
        <v/>
      </c>
      <c r="U479" s="18">
        <f>IF(I479&lt;=0,IF(H479&lt;=0,0,IF(H479&lt;=12000,H479,IF(H479&lt;=32000,ROUNDUP(H479/2,0)+6000,IF(H479&lt;=56000,ROUNDUP(H479/4,0)+14000,28000)))),IF(H479&lt;=0,IF(I479&lt;=0,0,IF(I479&lt;=15000,I479,IF(I479&lt;=40000,ROUNDUP(I479/2,0)+7500,IF(I479&lt;=70000,ROUNDUP(I479/4,0)+17500,35000)))),MAX(IF(I479&lt;=0,0,IF(I479&lt;=15000,I479,IF(I479&lt;=40000,ROUNDUP(I479/2,0)+7500,IF(I479&lt;=70000,ROUNDUP(I479/4,0)+17500,35000)))),MIN(IF(H479&lt;=0,0,IF(H479&lt;=12000,H479,IF(H479&lt;=32000,ROUNDUP(H479/2,0)+6000,IF(H479&lt;=56000,ROUNDUP(H479/4,0)+14000,28000))))+IF(I479&lt;=0,0,IF(I479&lt;=15000,I479,IF(I479&lt;=40000,ROUNDUP(I479/2,0)+7500,IF(I479&lt;=70000,ROUNDUP(I479/4,0)+17500,35000)))),28000))))</f>
        <v/>
      </c>
      <c r="V479" s="18">
        <f>MIN(70000,S479+T479+U479)</f>
        <v/>
      </c>
      <c r="W479" s="18">
        <f>MAX(0,ROUNDDOWN(M479-J479-N479-K479-0,-3))</f>
        <v/>
      </c>
      <c r="X479" s="18">
        <f>MAX(0,ROUNDDOWN(M479-J479-N479-K479-R479,-3))</f>
        <v/>
      </c>
      <c r="Y479" s="18">
        <f>IF(W479&lt;=0,0,ROUNDDOWN((W479*LOOKUP(W479,{0,1950001,3300001,6950001,9000001,18000001,40000001},{0.05,0.1,0.2,0.23,0.33,0.4,0.45})-LOOKUP(W479,{0,1950001,3300001,6950001,9000001,18000001,40000001},{0,97500,427500,636000,1536000,2796000,4796000}))*1.021,-2))</f>
        <v/>
      </c>
      <c r="Z479" s="18">
        <f>IF(X479&lt;=0,0,ROUNDDOWN((X479*LOOKUP(X479,{0,1950001,3300001,6950001,9000001,18000001,40000001},{0.05,0.1,0.2,0.23,0.33,0.4,0.45})-LOOKUP(X479,{0,1950001,3300001,6950001,9000001,18000001,40000001},{0,97500,427500,636000,1536000,2796000,4796000}))*1.021,-2))</f>
        <v/>
      </c>
      <c r="AA479" s="18">
        <f>MAX(0,ROUNDDOWN(M479-J479-430000-L479-0,-3))</f>
        <v/>
      </c>
      <c r="AB479" s="18">
        <f>MAX(0,ROUNDDOWN(M479-J479-430000-L479-V479,-3))</f>
        <v/>
      </c>
      <c r="AC479" s="18">
        <f>IF(M479&lt;=450000,0,MAX(0,ROUNDDOWN(AA479*0.06-MIN(50000,AA479)*0.03,-2))+MAX(0,ROUNDDOWN(AA479*0.04-MIN(50000,AA479)*0.02,-2)))</f>
        <v/>
      </c>
      <c r="AD479" s="18">
        <f>IF(M479&lt;=450000,0,MAX(0,ROUNDDOWN(AB479*0.06-MIN(50000,AB479)*0.03,-2))+MAX(0,ROUNDDOWN(AB479*0.04-MIN(50000,AB479)*0.02,-2)))</f>
        <v/>
      </c>
      <c r="AE479" s="18">
        <f>Y479-Z479</f>
        <v/>
      </c>
      <c r="AF479" s="18">
        <f>AC479-AD479</f>
        <v/>
      </c>
      <c r="AG479" s="18">
        <f>AE479+AF479</f>
        <v/>
      </c>
      <c r="AH479" s="20">
        <f>IF(W479&lt;=0,0,LOOKUP(W479,{0,1950001,3300001,6950001,9000001,18000001,40000001},{0.05,0.1,0.2,0.23,0.33,0.4,0.45}))</f>
        <v/>
      </c>
    </row>
    <row r="480">
      <c r="A480" t="inlineStr">
        <is>
          <t>1万円刻み 3区分8万円ずつ</t>
        </is>
      </c>
      <c r="B480" s="18">
        <f>'4_1万円刻み'!$A$134</f>
        <v/>
      </c>
      <c r="C480" s="19" t="n">
        <v>2026</v>
      </c>
      <c r="D480" t="inlineStr">
        <is>
          <t>いいえ</t>
        </is>
      </c>
      <c r="E480" s="18" t="n">
        <v>80000</v>
      </c>
      <c r="F480" s="18" t="n">
        <v>0</v>
      </c>
      <c r="G480" s="18" t="n">
        <v>80000</v>
      </c>
      <c r="H480" s="18" t="n">
        <v>80000</v>
      </c>
      <c r="I480" s="18" t="n">
        <v>0</v>
      </c>
      <c r="J480" s="18">
        <f>ROUND(MIN(B480/12,650000)*12*0.0915+MIN(B480/12,1390000)*12*(0.0504+0)+B480*0.005,0)</f>
        <v/>
      </c>
      <c r="K480" s="18" t="n">
        <v>0</v>
      </c>
      <c r="L480" s="18" t="n">
        <v>0</v>
      </c>
      <c r="M480" s="18">
        <f>ROUND(IF(C480&gt;=2026,IF(B480&lt;741000,0,IF(B480&lt;2191000,B480-740000,IF(B480&lt;2193000,1451000,IF(B480&lt;2196000,1453000,IF(B480&lt;2200000,1456000,IF(B480&lt;3600000,ROUNDDOWN(B480/4,-3)*2.8-80000,IF(B480&lt;6600000,ROUNDDOWN(B480/4,-3)*3.2-440000,IF(B480&lt;8500000,ROUNDDOWN(B480*0.9,0)-1100000,B480-1950000)))))))),IF(B480&lt;651000,0,IF(B480&lt;1900000,B480-650000,IF(B480&lt;3600000,ROUNDDOWN(B480/4,-3)*2.8-80000,IF(B480&lt;6600000,ROUNDDOWN(B480/4,-3)*3.2-440000,IF(B480&lt;8500000,ROUNDDOWN(B480*0.9,0)-1100000,B480-1950000)))))),0)</f>
        <v/>
      </c>
      <c r="N480" s="18">
        <f>IF(M480&gt;23500000,NA(),IF(C480&gt;=2026,IF(M480&lt;=4890000,1040000,IF(M480&lt;=6550000,670000,620000)),IF(M480&lt;=1320000,950000,IF(M480&lt;=3360000,880000,IF(M480&lt;=4890000,680000,IF(M480&lt;=6550000,630000,580000))))))</f>
        <v/>
      </c>
      <c r="O480" s="18">
        <f>IF(F480&lt;=0,IF(AND(D480="はい",C480&gt;=2026,C480&lt;=2027),IF(E480&lt;=0,0,IF(E480&lt;=30000,E480,IF(E480&lt;=60000,ROUNDUP(E480/2,0)+15000,IF(E480&lt;=120000,ROUNDUP(E480/4,0)+30000,60000)))),IF(E480&lt;=0,0,IF(E480&lt;=20000,E480,IF(E480&lt;=40000,ROUNDUP(E480/2,0)+10000,IF(E480&lt;=80000,ROUNDUP(E480/4,0)+20000,40000))))),IF(E480&lt;=0,IF(F480&lt;=0,0,IF(F480&lt;=25000,F480,IF(F480&lt;=50000,ROUNDUP(F480/2,0)+12500,IF(F480&lt;=100000,ROUNDUP(F480/4,0)+25000,50000)))),MAX(IF(F480&lt;=0,0,IF(F480&lt;=25000,F480,IF(F480&lt;=50000,ROUNDUP(F480/2,0)+12500,IF(F480&lt;=100000,ROUNDUP(F480/4,0)+25000,50000)))),MIN(IF(AND(D480="はい",C480&gt;=2026,C480&lt;=2027),IF(E480&lt;=0,0,IF(E480&lt;=30000,E480,IF(E480&lt;=60000,ROUNDUP(E480/2,0)+15000,IF(E480&lt;=120000,ROUNDUP(E480/4,0)+30000,60000)))),IF(E480&lt;=0,0,IF(E480&lt;=20000,E480,IF(E480&lt;=40000,ROUNDUP(E480/2,0)+10000,IF(E480&lt;=80000,ROUNDUP(E480/4,0)+20000,40000)))))+IF(F480&lt;=0,0,IF(F480&lt;=25000,F480,IF(F480&lt;=50000,ROUNDUP(F480/2,0)+12500,IF(F480&lt;=100000,ROUNDUP(F480/4,0)+25000,50000)))),IF(AND(D480="はい",C480&gt;=2026,C480&lt;=2027),60000,40000)))))</f>
        <v/>
      </c>
      <c r="P480" s="18">
        <f>IF(G480&lt;=0,0,IF(G480&lt;=20000,G480,IF(G480&lt;=40000,ROUNDUP(G480/2,0)+10000,IF(G480&lt;=80000,ROUNDUP(G480/4,0)+20000,40000))))</f>
        <v/>
      </c>
      <c r="Q480" s="18">
        <f>IF(I480&lt;=0,IF(H480&lt;=0,0,IF(H480&lt;=20000,H480,IF(H480&lt;=40000,ROUNDUP(H480/2,0)+10000,IF(H480&lt;=80000,ROUNDUP(H480/4,0)+20000,40000)))),IF(H480&lt;=0,IF(I480&lt;=0,0,IF(I480&lt;=25000,I480,IF(I480&lt;=50000,ROUNDUP(I480/2,0)+12500,IF(I480&lt;=100000,ROUNDUP(I480/4,0)+25000,50000)))),MAX(IF(I480&lt;=0,0,IF(I480&lt;=25000,I480,IF(I480&lt;=50000,ROUNDUP(I480/2,0)+12500,IF(I480&lt;=100000,ROUNDUP(I480/4,0)+25000,50000)))),MIN(IF(H480&lt;=0,0,IF(H480&lt;=20000,H480,IF(H480&lt;=40000,ROUNDUP(H480/2,0)+10000,IF(H480&lt;=80000,ROUNDUP(H480/4,0)+20000,40000))))+IF(I480&lt;=0,0,IF(I480&lt;=25000,I480,IF(I480&lt;=50000,ROUNDUP(I480/2,0)+12500,IF(I480&lt;=100000,ROUNDUP(I480/4,0)+25000,50000)))),40000))))</f>
        <v/>
      </c>
      <c r="R480" s="18">
        <f>MIN(120000,O480+P480+Q480)</f>
        <v/>
      </c>
      <c r="S480" s="18">
        <f>IF(F480&lt;=0,IF(E480&lt;=0,0,IF(E480&lt;=12000,E480,IF(E480&lt;=32000,ROUNDUP(E480/2,0)+6000,IF(E480&lt;=56000,ROUNDUP(E480/4,0)+14000,28000)))),IF(E480&lt;=0,IF(F480&lt;=0,0,IF(F480&lt;=15000,F480,IF(F480&lt;=40000,ROUNDUP(F480/2,0)+7500,IF(F480&lt;=70000,ROUNDUP(F480/4,0)+17500,35000)))),MAX(IF(F480&lt;=0,0,IF(F480&lt;=15000,F480,IF(F480&lt;=40000,ROUNDUP(F480/2,0)+7500,IF(F480&lt;=70000,ROUNDUP(F480/4,0)+17500,35000)))),MIN(IF(E480&lt;=0,0,IF(E480&lt;=12000,E480,IF(E480&lt;=32000,ROUNDUP(E480/2,0)+6000,IF(E480&lt;=56000,ROUNDUP(E480/4,0)+14000,28000))))+IF(F480&lt;=0,0,IF(F480&lt;=15000,F480,IF(F480&lt;=40000,ROUNDUP(F480/2,0)+7500,IF(F480&lt;=70000,ROUNDUP(F480/4,0)+17500,35000)))),28000))))</f>
        <v/>
      </c>
      <c r="T480" s="18">
        <f>IF(G480&lt;=0,0,IF(G480&lt;=12000,G480,IF(G480&lt;=32000,ROUNDUP(G480/2,0)+6000,IF(G480&lt;=56000,ROUNDUP(G480/4,0)+14000,28000))))</f>
        <v/>
      </c>
      <c r="U480" s="18">
        <f>IF(I480&lt;=0,IF(H480&lt;=0,0,IF(H480&lt;=12000,H480,IF(H480&lt;=32000,ROUNDUP(H480/2,0)+6000,IF(H480&lt;=56000,ROUNDUP(H480/4,0)+14000,28000)))),IF(H480&lt;=0,IF(I480&lt;=0,0,IF(I480&lt;=15000,I480,IF(I480&lt;=40000,ROUNDUP(I480/2,0)+7500,IF(I480&lt;=70000,ROUNDUP(I480/4,0)+17500,35000)))),MAX(IF(I480&lt;=0,0,IF(I480&lt;=15000,I480,IF(I480&lt;=40000,ROUNDUP(I480/2,0)+7500,IF(I480&lt;=70000,ROUNDUP(I480/4,0)+17500,35000)))),MIN(IF(H480&lt;=0,0,IF(H480&lt;=12000,H480,IF(H480&lt;=32000,ROUNDUP(H480/2,0)+6000,IF(H480&lt;=56000,ROUNDUP(H480/4,0)+14000,28000))))+IF(I480&lt;=0,0,IF(I480&lt;=15000,I480,IF(I480&lt;=40000,ROUNDUP(I480/2,0)+7500,IF(I480&lt;=70000,ROUNDUP(I480/4,0)+17500,35000)))),28000))))</f>
        <v/>
      </c>
      <c r="V480" s="18">
        <f>MIN(70000,S480+T480+U480)</f>
        <v/>
      </c>
      <c r="W480" s="18">
        <f>MAX(0,ROUNDDOWN(M480-J480-N480-K480-0,-3))</f>
        <v/>
      </c>
      <c r="X480" s="18">
        <f>MAX(0,ROUNDDOWN(M480-J480-N480-K480-R480,-3))</f>
        <v/>
      </c>
      <c r="Y480" s="18">
        <f>IF(W480&lt;=0,0,ROUNDDOWN((W480*LOOKUP(W480,{0,1950001,3300001,6950001,9000001,18000001,40000001},{0.05,0.1,0.2,0.23,0.33,0.4,0.45})-LOOKUP(W480,{0,1950001,3300001,6950001,9000001,18000001,40000001},{0,97500,427500,636000,1536000,2796000,4796000}))*1.021,-2))</f>
        <v/>
      </c>
      <c r="Z480" s="18">
        <f>IF(X480&lt;=0,0,ROUNDDOWN((X480*LOOKUP(X480,{0,1950001,3300001,6950001,9000001,18000001,40000001},{0.05,0.1,0.2,0.23,0.33,0.4,0.45})-LOOKUP(X480,{0,1950001,3300001,6950001,9000001,18000001,40000001},{0,97500,427500,636000,1536000,2796000,4796000}))*1.021,-2))</f>
        <v/>
      </c>
      <c r="AA480" s="18">
        <f>MAX(0,ROUNDDOWN(M480-J480-430000-L480-0,-3))</f>
        <v/>
      </c>
      <c r="AB480" s="18">
        <f>MAX(0,ROUNDDOWN(M480-J480-430000-L480-V480,-3))</f>
        <v/>
      </c>
      <c r="AC480" s="18">
        <f>IF(M480&lt;=450000,0,MAX(0,ROUNDDOWN(AA480*0.06-MIN(50000,AA480)*0.03,-2))+MAX(0,ROUNDDOWN(AA480*0.04-MIN(50000,AA480)*0.02,-2)))</f>
        <v/>
      </c>
      <c r="AD480" s="18">
        <f>IF(M480&lt;=450000,0,MAX(0,ROUNDDOWN(AB480*0.06-MIN(50000,AB480)*0.03,-2))+MAX(0,ROUNDDOWN(AB480*0.04-MIN(50000,AB480)*0.02,-2)))</f>
        <v/>
      </c>
      <c r="AE480" s="18">
        <f>Y480-Z480</f>
        <v/>
      </c>
      <c r="AF480" s="18">
        <f>AC480-AD480</f>
        <v/>
      </c>
      <c r="AG480" s="18">
        <f>AE480+AF480</f>
        <v/>
      </c>
      <c r="AH480" s="20">
        <f>IF(W480&lt;=0,0,LOOKUP(W480,{0,1950001,3300001,6950001,9000001,18000001,40000001},{0.05,0.1,0.2,0.23,0.33,0.4,0.45}))</f>
        <v/>
      </c>
    </row>
    <row r="481">
      <c r="A481" t="inlineStr">
        <is>
          <t>1万円刻み 一般8万円</t>
        </is>
      </c>
      <c r="B481" s="18">
        <f>'4_1万円刻み'!$A$134</f>
        <v/>
      </c>
      <c r="C481" s="19" t="n">
        <v>2026</v>
      </c>
      <c r="D481" t="inlineStr">
        <is>
          <t>いいえ</t>
        </is>
      </c>
      <c r="E481" s="18" t="n">
        <v>80000</v>
      </c>
      <c r="F481" s="18" t="n">
        <v>0</v>
      </c>
      <c r="G481" s="18" t="n">
        <v>0</v>
      </c>
      <c r="H481" s="18" t="n">
        <v>0</v>
      </c>
      <c r="I481" s="18" t="n">
        <v>0</v>
      </c>
      <c r="J481" s="18">
        <f>ROUND(MIN(B481/12,650000)*12*0.0915+MIN(B481/12,1390000)*12*(0.0504+0)+B481*0.005,0)</f>
        <v/>
      </c>
      <c r="K481" s="18" t="n">
        <v>0</v>
      </c>
      <c r="L481" s="18" t="n">
        <v>0</v>
      </c>
      <c r="M481" s="18">
        <f>ROUND(IF(C481&gt;=2026,IF(B481&lt;741000,0,IF(B481&lt;2191000,B481-740000,IF(B481&lt;2193000,1451000,IF(B481&lt;2196000,1453000,IF(B481&lt;2200000,1456000,IF(B481&lt;3600000,ROUNDDOWN(B481/4,-3)*2.8-80000,IF(B481&lt;6600000,ROUNDDOWN(B481/4,-3)*3.2-440000,IF(B481&lt;8500000,ROUNDDOWN(B481*0.9,0)-1100000,B481-1950000)))))))),IF(B481&lt;651000,0,IF(B481&lt;1900000,B481-650000,IF(B481&lt;3600000,ROUNDDOWN(B481/4,-3)*2.8-80000,IF(B481&lt;6600000,ROUNDDOWN(B481/4,-3)*3.2-440000,IF(B481&lt;8500000,ROUNDDOWN(B481*0.9,0)-1100000,B481-1950000)))))),0)</f>
        <v/>
      </c>
      <c r="N481" s="18">
        <f>IF(M481&gt;23500000,NA(),IF(C481&gt;=2026,IF(M481&lt;=4890000,1040000,IF(M481&lt;=6550000,670000,620000)),IF(M481&lt;=1320000,950000,IF(M481&lt;=3360000,880000,IF(M481&lt;=4890000,680000,IF(M481&lt;=6550000,630000,580000))))))</f>
        <v/>
      </c>
      <c r="O481" s="18">
        <f>IF(F481&lt;=0,IF(AND(D481="はい",C481&gt;=2026,C481&lt;=2027),IF(E481&lt;=0,0,IF(E481&lt;=30000,E481,IF(E481&lt;=60000,ROUNDUP(E481/2,0)+15000,IF(E481&lt;=120000,ROUNDUP(E481/4,0)+30000,60000)))),IF(E481&lt;=0,0,IF(E481&lt;=20000,E481,IF(E481&lt;=40000,ROUNDUP(E481/2,0)+10000,IF(E481&lt;=80000,ROUNDUP(E481/4,0)+20000,40000))))),IF(E481&lt;=0,IF(F481&lt;=0,0,IF(F481&lt;=25000,F481,IF(F481&lt;=50000,ROUNDUP(F481/2,0)+12500,IF(F481&lt;=100000,ROUNDUP(F481/4,0)+25000,50000)))),MAX(IF(F481&lt;=0,0,IF(F481&lt;=25000,F481,IF(F481&lt;=50000,ROUNDUP(F481/2,0)+12500,IF(F481&lt;=100000,ROUNDUP(F481/4,0)+25000,50000)))),MIN(IF(AND(D481="はい",C481&gt;=2026,C481&lt;=2027),IF(E481&lt;=0,0,IF(E481&lt;=30000,E481,IF(E481&lt;=60000,ROUNDUP(E481/2,0)+15000,IF(E481&lt;=120000,ROUNDUP(E481/4,0)+30000,60000)))),IF(E481&lt;=0,0,IF(E481&lt;=20000,E481,IF(E481&lt;=40000,ROUNDUP(E481/2,0)+10000,IF(E481&lt;=80000,ROUNDUP(E481/4,0)+20000,40000)))))+IF(F481&lt;=0,0,IF(F481&lt;=25000,F481,IF(F481&lt;=50000,ROUNDUP(F481/2,0)+12500,IF(F481&lt;=100000,ROUNDUP(F481/4,0)+25000,50000)))),IF(AND(D481="はい",C481&gt;=2026,C481&lt;=2027),60000,40000)))))</f>
        <v/>
      </c>
      <c r="P481" s="18">
        <f>IF(G481&lt;=0,0,IF(G481&lt;=20000,G481,IF(G481&lt;=40000,ROUNDUP(G481/2,0)+10000,IF(G481&lt;=80000,ROUNDUP(G481/4,0)+20000,40000))))</f>
        <v/>
      </c>
      <c r="Q481" s="18">
        <f>IF(I481&lt;=0,IF(H481&lt;=0,0,IF(H481&lt;=20000,H481,IF(H481&lt;=40000,ROUNDUP(H481/2,0)+10000,IF(H481&lt;=80000,ROUNDUP(H481/4,0)+20000,40000)))),IF(H481&lt;=0,IF(I481&lt;=0,0,IF(I481&lt;=25000,I481,IF(I481&lt;=50000,ROUNDUP(I481/2,0)+12500,IF(I481&lt;=100000,ROUNDUP(I481/4,0)+25000,50000)))),MAX(IF(I481&lt;=0,0,IF(I481&lt;=25000,I481,IF(I481&lt;=50000,ROUNDUP(I481/2,0)+12500,IF(I481&lt;=100000,ROUNDUP(I481/4,0)+25000,50000)))),MIN(IF(H481&lt;=0,0,IF(H481&lt;=20000,H481,IF(H481&lt;=40000,ROUNDUP(H481/2,0)+10000,IF(H481&lt;=80000,ROUNDUP(H481/4,0)+20000,40000))))+IF(I481&lt;=0,0,IF(I481&lt;=25000,I481,IF(I481&lt;=50000,ROUNDUP(I481/2,0)+12500,IF(I481&lt;=100000,ROUNDUP(I481/4,0)+25000,50000)))),40000))))</f>
        <v/>
      </c>
      <c r="R481" s="18">
        <f>MIN(120000,O481+P481+Q481)</f>
        <v/>
      </c>
      <c r="S481" s="18">
        <f>IF(F481&lt;=0,IF(E481&lt;=0,0,IF(E481&lt;=12000,E481,IF(E481&lt;=32000,ROUNDUP(E481/2,0)+6000,IF(E481&lt;=56000,ROUNDUP(E481/4,0)+14000,28000)))),IF(E481&lt;=0,IF(F481&lt;=0,0,IF(F481&lt;=15000,F481,IF(F481&lt;=40000,ROUNDUP(F481/2,0)+7500,IF(F481&lt;=70000,ROUNDUP(F481/4,0)+17500,35000)))),MAX(IF(F481&lt;=0,0,IF(F481&lt;=15000,F481,IF(F481&lt;=40000,ROUNDUP(F481/2,0)+7500,IF(F481&lt;=70000,ROUNDUP(F481/4,0)+17500,35000)))),MIN(IF(E481&lt;=0,0,IF(E481&lt;=12000,E481,IF(E481&lt;=32000,ROUNDUP(E481/2,0)+6000,IF(E481&lt;=56000,ROUNDUP(E481/4,0)+14000,28000))))+IF(F481&lt;=0,0,IF(F481&lt;=15000,F481,IF(F481&lt;=40000,ROUNDUP(F481/2,0)+7500,IF(F481&lt;=70000,ROUNDUP(F481/4,0)+17500,35000)))),28000))))</f>
        <v/>
      </c>
      <c r="T481" s="18">
        <f>IF(G481&lt;=0,0,IF(G481&lt;=12000,G481,IF(G481&lt;=32000,ROUNDUP(G481/2,0)+6000,IF(G481&lt;=56000,ROUNDUP(G481/4,0)+14000,28000))))</f>
        <v/>
      </c>
      <c r="U481" s="18">
        <f>IF(I481&lt;=0,IF(H481&lt;=0,0,IF(H481&lt;=12000,H481,IF(H481&lt;=32000,ROUNDUP(H481/2,0)+6000,IF(H481&lt;=56000,ROUNDUP(H481/4,0)+14000,28000)))),IF(H481&lt;=0,IF(I481&lt;=0,0,IF(I481&lt;=15000,I481,IF(I481&lt;=40000,ROUNDUP(I481/2,0)+7500,IF(I481&lt;=70000,ROUNDUP(I481/4,0)+17500,35000)))),MAX(IF(I481&lt;=0,0,IF(I481&lt;=15000,I481,IF(I481&lt;=40000,ROUNDUP(I481/2,0)+7500,IF(I481&lt;=70000,ROUNDUP(I481/4,0)+17500,35000)))),MIN(IF(H481&lt;=0,0,IF(H481&lt;=12000,H481,IF(H481&lt;=32000,ROUNDUP(H481/2,0)+6000,IF(H481&lt;=56000,ROUNDUP(H481/4,0)+14000,28000))))+IF(I481&lt;=0,0,IF(I481&lt;=15000,I481,IF(I481&lt;=40000,ROUNDUP(I481/2,0)+7500,IF(I481&lt;=70000,ROUNDUP(I481/4,0)+17500,35000)))),28000))))</f>
        <v/>
      </c>
      <c r="V481" s="18">
        <f>MIN(70000,S481+T481+U481)</f>
        <v/>
      </c>
      <c r="W481" s="18">
        <f>MAX(0,ROUNDDOWN(M481-J481-N481-K481-0,-3))</f>
        <v/>
      </c>
      <c r="X481" s="18">
        <f>MAX(0,ROUNDDOWN(M481-J481-N481-K481-R481,-3))</f>
        <v/>
      </c>
      <c r="Y481" s="18">
        <f>IF(W481&lt;=0,0,ROUNDDOWN((W481*LOOKUP(W481,{0,1950001,3300001,6950001,9000001,18000001,40000001},{0.05,0.1,0.2,0.23,0.33,0.4,0.45})-LOOKUP(W481,{0,1950001,3300001,6950001,9000001,18000001,40000001},{0,97500,427500,636000,1536000,2796000,4796000}))*1.021,-2))</f>
        <v/>
      </c>
      <c r="Z481" s="18">
        <f>IF(X481&lt;=0,0,ROUNDDOWN((X481*LOOKUP(X481,{0,1950001,3300001,6950001,9000001,18000001,40000001},{0.05,0.1,0.2,0.23,0.33,0.4,0.45})-LOOKUP(X481,{0,1950001,3300001,6950001,9000001,18000001,40000001},{0,97500,427500,636000,1536000,2796000,4796000}))*1.021,-2))</f>
        <v/>
      </c>
      <c r="AA481" s="18">
        <f>MAX(0,ROUNDDOWN(M481-J481-430000-L481-0,-3))</f>
        <v/>
      </c>
      <c r="AB481" s="18">
        <f>MAX(0,ROUNDDOWN(M481-J481-430000-L481-V481,-3))</f>
        <v/>
      </c>
      <c r="AC481" s="18">
        <f>IF(M481&lt;=450000,0,MAX(0,ROUNDDOWN(AA481*0.06-MIN(50000,AA481)*0.03,-2))+MAX(0,ROUNDDOWN(AA481*0.04-MIN(50000,AA481)*0.02,-2)))</f>
        <v/>
      </c>
      <c r="AD481" s="18">
        <f>IF(M481&lt;=450000,0,MAX(0,ROUNDDOWN(AB481*0.06-MIN(50000,AB481)*0.03,-2))+MAX(0,ROUNDDOWN(AB481*0.04-MIN(50000,AB481)*0.02,-2)))</f>
        <v/>
      </c>
      <c r="AE481" s="18">
        <f>Y481-Z481</f>
        <v/>
      </c>
      <c r="AF481" s="18">
        <f>AC481-AD481</f>
        <v/>
      </c>
      <c r="AG481" s="18">
        <f>AE481+AF481</f>
        <v/>
      </c>
      <c r="AH481" s="20">
        <f>IF(W481&lt;=0,0,LOOKUP(W481,{0,1950001,3300001,6950001,9000001,18000001,40000001},{0.05,0.1,0.2,0.23,0.33,0.4,0.45}))</f>
        <v/>
      </c>
    </row>
    <row r="482">
      <c r="A482" t="inlineStr">
        <is>
          <t>1万円刻み 特例あり一般12万円</t>
        </is>
      </c>
      <c r="B482" s="18">
        <f>'4_1万円刻み'!$A$134</f>
        <v/>
      </c>
      <c r="C482" s="19" t="n">
        <v>2026</v>
      </c>
      <c r="D482" t="inlineStr">
        <is>
          <t>はい</t>
        </is>
      </c>
      <c r="E482" s="18" t="n">
        <v>120000</v>
      </c>
      <c r="F482" s="18" t="n">
        <v>0</v>
      </c>
      <c r="G482" s="18" t="n">
        <v>0</v>
      </c>
      <c r="H482" s="18" t="n">
        <v>0</v>
      </c>
      <c r="I482" s="18" t="n">
        <v>0</v>
      </c>
      <c r="J482" s="18">
        <f>ROUND(MIN(B482/12,650000)*12*0.0915+MIN(B482/12,1390000)*12*(0.0504+0)+B482*0.005,0)</f>
        <v/>
      </c>
      <c r="K482" s="18" t="n">
        <v>0</v>
      </c>
      <c r="L482" s="18" t="n">
        <v>0</v>
      </c>
      <c r="M482" s="18">
        <f>ROUND(IF(C482&gt;=2026,IF(B482&lt;741000,0,IF(B482&lt;2191000,B482-740000,IF(B482&lt;2193000,1451000,IF(B482&lt;2196000,1453000,IF(B482&lt;2200000,1456000,IF(B482&lt;3600000,ROUNDDOWN(B482/4,-3)*2.8-80000,IF(B482&lt;6600000,ROUNDDOWN(B482/4,-3)*3.2-440000,IF(B482&lt;8500000,ROUNDDOWN(B482*0.9,0)-1100000,B482-1950000)))))))),IF(B482&lt;651000,0,IF(B482&lt;1900000,B482-650000,IF(B482&lt;3600000,ROUNDDOWN(B482/4,-3)*2.8-80000,IF(B482&lt;6600000,ROUNDDOWN(B482/4,-3)*3.2-440000,IF(B482&lt;8500000,ROUNDDOWN(B482*0.9,0)-1100000,B482-1950000)))))),0)</f>
        <v/>
      </c>
      <c r="N482" s="18">
        <f>IF(M482&gt;23500000,NA(),IF(C482&gt;=2026,IF(M482&lt;=4890000,1040000,IF(M482&lt;=6550000,670000,620000)),IF(M482&lt;=1320000,950000,IF(M482&lt;=3360000,880000,IF(M482&lt;=4890000,680000,IF(M482&lt;=6550000,630000,580000))))))</f>
        <v/>
      </c>
      <c r="O482" s="18">
        <f>IF(F482&lt;=0,IF(AND(D482="はい",C482&gt;=2026,C482&lt;=2027),IF(E482&lt;=0,0,IF(E482&lt;=30000,E482,IF(E482&lt;=60000,ROUNDUP(E482/2,0)+15000,IF(E482&lt;=120000,ROUNDUP(E482/4,0)+30000,60000)))),IF(E482&lt;=0,0,IF(E482&lt;=20000,E482,IF(E482&lt;=40000,ROUNDUP(E482/2,0)+10000,IF(E482&lt;=80000,ROUNDUP(E482/4,0)+20000,40000))))),IF(E482&lt;=0,IF(F482&lt;=0,0,IF(F482&lt;=25000,F482,IF(F482&lt;=50000,ROUNDUP(F482/2,0)+12500,IF(F482&lt;=100000,ROUNDUP(F482/4,0)+25000,50000)))),MAX(IF(F482&lt;=0,0,IF(F482&lt;=25000,F482,IF(F482&lt;=50000,ROUNDUP(F482/2,0)+12500,IF(F482&lt;=100000,ROUNDUP(F482/4,0)+25000,50000)))),MIN(IF(AND(D482="はい",C482&gt;=2026,C482&lt;=2027),IF(E482&lt;=0,0,IF(E482&lt;=30000,E482,IF(E482&lt;=60000,ROUNDUP(E482/2,0)+15000,IF(E482&lt;=120000,ROUNDUP(E482/4,0)+30000,60000)))),IF(E482&lt;=0,0,IF(E482&lt;=20000,E482,IF(E482&lt;=40000,ROUNDUP(E482/2,0)+10000,IF(E482&lt;=80000,ROUNDUP(E482/4,0)+20000,40000)))))+IF(F482&lt;=0,0,IF(F482&lt;=25000,F482,IF(F482&lt;=50000,ROUNDUP(F482/2,0)+12500,IF(F482&lt;=100000,ROUNDUP(F482/4,0)+25000,50000)))),IF(AND(D482="はい",C482&gt;=2026,C482&lt;=2027),60000,40000)))))</f>
        <v/>
      </c>
      <c r="P482" s="18">
        <f>IF(G482&lt;=0,0,IF(G482&lt;=20000,G482,IF(G482&lt;=40000,ROUNDUP(G482/2,0)+10000,IF(G482&lt;=80000,ROUNDUP(G482/4,0)+20000,40000))))</f>
        <v/>
      </c>
      <c r="Q482" s="18">
        <f>IF(I482&lt;=0,IF(H482&lt;=0,0,IF(H482&lt;=20000,H482,IF(H482&lt;=40000,ROUNDUP(H482/2,0)+10000,IF(H482&lt;=80000,ROUNDUP(H482/4,0)+20000,40000)))),IF(H482&lt;=0,IF(I482&lt;=0,0,IF(I482&lt;=25000,I482,IF(I482&lt;=50000,ROUNDUP(I482/2,0)+12500,IF(I482&lt;=100000,ROUNDUP(I482/4,0)+25000,50000)))),MAX(IF(I482&lt;=0,0,IF(I482&lt;=25000,I482,IF(I482&lt;=50000,ROUNDUP(I482/2,0)+12500,IF(I482&lt;=100000,ROUNDUP(I482/4,0)+25000,50000)))),MIN(IF(H482&lt;=0,0,IF(H482&lt;=20000,H482,IF(H482&lt;=40000,ROUNDUP(H482/2,0)+10000,IF(H482&lt;=80000,ROUNDUP(H482/4,0)+20000,40000))))+IF(I482&lt;=0,0,IF(I482&lt;=25000,I482,IF(I482&lt;=50000,ROUNDUP(I482/2,0)+12500,IF(I482&lt;=100000,ROUNDUP(I482/4,0)+25000,50000)))),40000))))</f>
        <v/>
      </c>
      <c r="R482" s="18">
        <f>MIN(120000,O482+P482+Q482)</f>
        <v/>
      </c>
      <c r="S482" s="18">
        <f>IF(F482&lt;=0,IF(E482&lt;=0,0,IF(E482&lt;=12000,E482,IF(E482&lt;=32000,ROUNDUP(E482/2,0)+6000,IF(E482&lt;=56000,ROUNDUP(E482/4,0)+14000,28000)))),IF(E482&lt;=0,IF(F482&lt;=0,0,IF(F482&lt;=15000,F482,IF(F482&lt;=40000,ROUNDUP(F482/2,0)+7500,IF(F482&lt;=70000,ROUNDUP(F482/4,0)+17500,35000)))),MAX(IF(F482&lt;=0,0,IF(F482&lt;=15000,F482,IF(F482&lt;=40000,ROUNDUP(F482/2,0)+7500,IF(F482&lt;=70000,ROUNDUP(F482/4,0)+17500,35000)))),MIN(IF(E482&lt;=0,0,IF(E482&lt;=12000,E482,IF(E482&lt;=32000,ROUNDUP(E482/2,0)+6000,IF(E482&lt;=56000,ROUNDUP(E482/4,0)+14000,28000))))+IF(F482&lt;=0,0,IF(F482&lt;=15000,F482,IF(F482&lt;=40000,ROUNDUP(F482/2,0)+7500,IF(F482&lt;=70000,ROUNDUP(F482/4,0)+17500,35000)))),28000))))</f>
        <v/>
      </c>
      <c r="T482" s="18">
        <f>IF(G482&lt;=0,0,IF(G482&lt;=12000,G482,IF(G482&lt;=32000,ROUNDUP(G482/2,0)+6000,IF(G482&lt;=56000,ROUNDUP(G482/4,0)+14000,28000))))</f>
        <v/>
      </c>
      <c r="U482" s="18">
        <f>IF(I482&lt;=0,IF(H482&lt;=0,0,IF(H482&lt;=12000,H482,IF(H482&lt;=32000,ROUNDUP(H482/2,0)+6000,IF(H482&lt;=56000,ROUNDUP(H482/4,0)+14000,28000)))),IF(H482&lt;=0,IF(I482&lt;=0,0,IF(I482&lt;=15000,I482,IF(I482&lt;=40000,ROUNDUP(I482/2,0)+7500,IF(I482&lt;=70000,ROUNDUP(I482/4,0)+17500,35000)))),MAX(IF(I482&lt;=0,0,IF(I482&lt;=15000,I482,IF(I482&lt;=40000,ROUNDUP(I482/2,0)+7500,IF(I482&lt;=70000,ROUNDUP(I482/4,0)+17500,35000)))),MIN(IF(H482&lt;=0,0,IF(H482&lt;=12000,H482,IF(H482&lt;=32000,ROUNDUP(H482/2,0)+6000,IF(H482&lt;=56000,ROUNDUP(H482/4,0)+14000,28000))))+IF(I482&lt;=0,0,IF(I482&lt;=15000,I482,IF(I482&lt;=40000,ROUNDUP(I482/2,0)+7500,IF(I482&lt;=70000,ROUNDUP(I482/4,0)+17500,35000)))),28000))))</f>
        <v/>
      </c>
      <c r="V482" s="18">
        <f>MIN(70000,S482+T482+U482)</f>
        <v/>
      </c>
      <c r="W482" s="18">
        <f>MAX(0,ROUNDDOWN(M482-J482-N482-K482-0,-3))</f>
        <v/>
      </c>
      <c r="X482" s="18">
        <f>MAX(0,ROUNDDOWN(M482-J482-N482-K482-R482,-3))</f>
        <v/>
      </c>
      <c r="Y482" s="18">
        <f>IF(W482&lt;=0,0,ROUNDDOWN((W482*LOOKUP(W482,{0,1950001,3300001,6950001,9000001,18000001,40000001},{0.05,0.1,0.2,0.23,0.33,0.4,0.45})-LOOKUP(W482,{0,1950001,3300001,6950001,9000001,18000001,40000001},{0,97500,427500,636000,1536000,2796000,4796000}))*1.021,-2))</f>
        <v/>
      </c>
      <c r="Z482" s="18">
        <f>IF(X482&lt;=0,0,ROUNDDOWN((X482*LOOKUP(X482,{0,1950001,3300001,6950001,9000001,18000001,40000001},{0.05,0.1,0.2,0.23,0.33,0.4,0.45})-LOOKUP(X482,{0,1950001,3300001,6950001,9000001,18000001,40000001},{0,97500,427500,636000,1536000,2796000,4796000}))*1.021,-2))</f>
        <v/>
      </c>
      <c r="AA482" s="18">
        <f>MAX(0,ROUNDDOWN(M482-J482-430000-L482-0,-3))</f>
        <v/>
      </c>
      <c r="AB482" s="18">
        <f>MAX(0,ROUNDDOWN(M482-J482-430000-L482-V482,-3))</f>
        <v/>
      </c>
      <c r="AC482" s="18">
        <f>IF(M482&lt;=450000,0,MAX(0,ROUNDDOWN(AA482*0.06-MIN(50000,AA482)*0.03,-2))+MAX(0,ROUNDDOWN(AA482*0.04-MIN(50000,AA482)*0.02,-2)))</f>
        <v/>
      </c>
      <c r="AD482" s="18">
        <f>IF(M482&lt;=450000,0,MAX(0,ROUNDDOWN(AB482*0.06-MIN(50000,AB482)*0.03,-2))+MAX(0,ROUNDDOWN(AB482*0.04-MIN(50000,AB482)*0.02,-2)))</f>
        <v/>
      </c>
      <c r="AE482" s="18">
        <f>Y482-Z482</f>
        <v/>
      </c>
      <c r="AF482" s="18">
        <f>AC482-AD482</f>
        <v/>
      </c>
      <c r="AG482" s="18">
        <f>AE482+AF482</f>
        <v/>
      </c>
      <c r="AH482" s="20">
        <f>IF(W482&lt;=0,0,LOOKUP(W482,{0,1950001,3300001,6950001,9000001,18000001,40000001},{0.05,0.1,0.2,0.23,0.33,0.4,0.45}))</f>
        <v/>
      </c>
    </row>
    <row r="483">
      <c r="A483" t="inlineStr">
        <is>
          <t>1万円刻み 3区分8万円ずつ</t>
        </is>
      </c>
      <c r="B483" s="18">
        <f>'4_1万円刻み'!$A$135</f>
        <v/>
      </c>
      <c r="C483" s="19" t="n">
        <v>2026</v>
      </c>
      <c r="D483" t="inlineStr">
        <is>
          <t>いいえ</t>
        </is>
      </c>
      <c r="E483" s="18" t="n">
        <v>80000</v>
      </c>
      <c r="F483" s="18" t="n">
        <v>0</v>
      </c>
      <c r="G483" s="18" t="n">
        <v>80000</v>
      </c>
      <c r="H483" s="18" t="n">
        <v>80000</v>
      </c>
      <c r="I483" s="18" t="n">
        <v>0</v>
      </c>
      <c r="J483" s="18">
        <f>ROUND(MIN(B483/12,650000)*12*0.0915+MIN(B483/12,1390000)*12*(0.0504+0)+B483*0.005,0)</f>
        <v/>
      </c>
      <c r="K483" s="18" t="n">
        <v>0</v>
      </c>
      <c r="L483" s="18" t="n">
        <v>0</v>
      </c>
      <c r="M483" s="18">
        <f>ROUND(IF(C483&gt;=2026,IF(B483&lt;741000,0,IF(B483&lt;2191000,B483-740000,IF(B483&lt;2193000,1451000,IF(B483&lt;2196000,1453000,IF(B483&lt;2200000,1456000,IF(B483&lt;3600000,ROUNDDOWN(B483/4,-3)*2.8-80000,IF(B483&lt;6600000,ROUNDDOWN(B483/4,-3)*3.2-440000,IF(B483&lt;8500000,ROUNDDOWN(B483*0.9,0)-1100000,B483-1950000)))))))),IF(B483&lt;651000,0,IF(B483&lt;1900000,B483-650000,IF(B483&lt;3600000,ROUNDDOWN(B483/4,-3)*2.8-80000,IF(B483&lt;6600000,ROUNDDOWN(B483/4,-3)*3.2-440000,IF(B483&lt;8500000,ROUNDDOWN(B483*0.9,0)-1100000,B483-1950000)))))),0)</f>
        <v/>
      </c>
      <c r="N483" s="18">
        <f>IF(M483&gt;23500000,NA(),IF(C483&gt;=2026,IF(M483&lt;=4890000,1040000,IF(M483&lt;=6550000,670000,620000)),IF(M483&lt;=1320000,950000,IF(M483&lt;=3360000,880000,IF(M483&lt;=4890000,680000,IF(M483&lt;=6550000,630000,580000))))))</f>
        <v/>
      </c>
      <c r="O483" s="18">
        <f>IF(F483&lt;=0,IF(AND(D483="はい",C483&gt;=2026,C483&lt;=2027),IF(E483&lt;=0,0,IF(E483&lt;=30000,E483,IF(E483&lt;=60000,ROUNDUP(E483/2,0)+15000,IF(E483&lt;=120000,ROUNDUP(E483/4,0)+30000,60000)))),IF(E483&lt;=0,0,IF(E483&lt;=20000,E483,IF(E483&lt;=40000,ROUNDUP(E483/2,0)+10000,IF(E483&lt;=80000,ROUNDUP(E483/4,0)+20000,40000))))),IF(E483&lt;=0,IF(F483&lt;=0,0,IF(F483&lt;=25000,F483,IF(F483&lt;=50000,ROUNDUP(F483/2,0)+12500,IF(F483&lt;=100000,ROUNDUP(F483/4,0)+25000,50000)))),MAX(IF(F483&lt;=0,0,IF(F483&lt;=25000,F483,IF(F483&lt;=50000,ROUNDUP(F483/2,0)+12500,IF(F483&lt;=100000,ROUNDUP(F483/4,0)+25000,50000)))),MIN(IF(AND(D483="はい",C483&gt;=2026,C483&lt;=2027),IF(E483&lt;=0,0,IF(E483&lt;=30000,E483,IF(E483&lt;=60000,ROUNDUP(E483/2,0)+15000,IF(E483&lt;=120000,ROUNDUP(E483/4,0)+30000,60000)))),IF(E483&lt;=0,0,IF(E483&lt;=20000,E483,IF(E483&lt;=40000,ROUNDUP(E483/2,0)+10000,IF(E483&lt;=80000,ROUNDUP(E483/4,0)+20000,40000)))))+IF(F483&lt;=0,0,IF(F483&lt;=25000,F483,IF(F483&lt;=50000,ROUNDUP(F483/2,0)+12500,IF(F483&lt;=100000,ROUNDUP(F483/4,0)+25000,50000)))),IF(AND(D483="はい",C483&gt;=2026,C483&lt;=2027),60000,40000)))))</f>
        <v/>
      </c>
      <c r="P483" s="18">
        <f>IF(G483&lt;=0,0,IF(G483&lt;=20000,G483,IF(G483&lt;=40000,ROUNDUP(G483/2,0)+10000,IF(G483&lt;=80000,ROUNDUP(G483/4,0)+20000,40000))))</f>
        <v/>
      </c>
      <c r="Q483" s="18">
        <f>IF(I483&lt;=0,IF(H483&lt;=0,0,IF(H483&lt;=20000,H483,IF(H483&lt;=40000,ROUNDUP(H483/2,0)+10000,IF(H483&lt;=80000,ROUNDUP(H483/4,0)+20000,40000)))),IF(H483&lt;=0,IF(I483&lt;=0,0,IF(I483&lt;=25000,I483,IF(I483&lt;=50000,ROUNDUP(I483/2,0)+12500,IF(I483&lt;=100000,ROUNDUP(I483/4,0)+25000,50000)))),MAX(IF(I483&lt;=0,0,IF(I483&lt;=25000,I483,IF(I483&lt;=50000,ROUNDUP(I483/2,0)+12500,IF(I483&lt;=100000,ROUNDUP(I483/4,0)+25000,50000)))),MIN(IF(H483&lt;=0,0,IF(H483&lt;=20000,H483,IF(H483&lt;=40000,ROUNDUP(H483/2,0)+10000,IF(H483&lt;=80000,ROUNDUP(H483/4,0)+20000,40000))))+IF(I483&lt;=0,0,IF(I483&lt;=25000,I483,IF(I483&lt;=50000,ROUNDUP(I483/2,0)+12500,IF(I483&lt;=100000,ROUNDUP(I483/4,0)+25000,50000)))),40000))))</f>
        <v/>
      </c>
      <c r="R483" s="18">
        <f>MIN(120000,O483+P483+Q483)</f>
        <v/>
      </c>
      <c r="S483" s="18">
        <f>IF(F483&lt;=0,IF(E483&lt;=0,0,IF(E483&lt;=12000,E483,IF(E483&lt;=32000,ROUNDUP(E483/2,0)+6000,IF(E483&lt;=56000,ROUNDUP(E483/4,0)+14000,28000)))),IF(E483&lt;=0,IF(F483&lt;=0,0,IF(F483&lt;=15000,F483,IF(F483&lt;=40000,ROUNDUP(F483/2,0)+7500,IF(F483&lt;=70000,ROUNDUP(F483/4,0)+17500,35000)))),MAX(IF(F483&lt;=0,0,IF(F483&lt;=15000,F483,IF(F483&lt;=40000,ROUNDUP(F483/2,0)+7500,IF(F483&lt;=70000,ROUNDUP(F483/4,0)+17500,35000)))),MIN(IF(E483&lt;=0,0,IF(E483&lt;=12000,E483,IF(E483&lt;=32000,ROUNDUP(E483/2,0)+6000,IF(E483&lt;=56000,ROUNDUP(E483/4,0)+14000,28000))))+IF(F483&lt;=0,0,IF(F483&lt;=15000,F483,IF(F483&lt;=40000,ROUNDUP(F483/2,0)+7500,IF(F483&lt;=70000,ROUNDUP(F483/4,0)+17500,35000)))),28000))))</f>
        <v/>
      </c>
      <c r="T483" s="18">
        <f>IF(G483&lt;=0,0,IF(G483&lt;=12000,G483,IF(G483&lt;=32000,ROUNDUP(G483/2,0)+6000,IF(G483&lt;=56000,ROUNDUP(G483/4,0)+14000,28000))))</f>
        <v/>
      </c>
      <c r="U483" s="18">
        <f>IF(I483&lt;=0,IF(H483&lt;=0,0,IF(H483&lt;=12000,H483,IF(H483&lt;=32000,ROUNDUP(H483/2,0)+6000,IF(H483&lt;=56000,ROUNDUP(H483/4,0)+14000,28000)))),IF(H483&lt;=0,IF(I483&lt;=0,0,IF(I483&lt;=15000,I483,IF(I483&lt;=40000,ROUNDUP(I483/2,0)+7500,IF(I483&lt;=70000,ROUNDUP(I483/4,0)+17500,35000)))),MAX(IF(I483&lt;=0,0,IF(I483&lt;=15000,I483,IF(I483&lt;=40000,ROUNDUP(I483/2,0)+7500,IF(I483&lt;=70000,ROUNDUP(I483/4,0)+17500,35000)))),MIN(IF(H483&lt;=0,0,IF(H483&lt;=12000,H483,IF(H483&lt;=32000,ROUNDUP(H483/2,0)+6000,IF(H483&lt;=56000,ROUNDUP(H483/4,0)+14000,28000))))+IF(I483&lt;=0,0,IF(I483&lt;=15000,I483,IF(I483&lt;=40000,ROUNDUP(I483/2,0)+7500,IF(I483&lt;=70000,ROUNDUP(I483/4,0)+17500,35000)))),28000))))</f>
        <v/>
      </c>
      <c r="V483" s="18">
        <f>MIN(70000,S483+T483+U483)</f>
        <v/>
      </c>
      <c r="W483" s="18">
        <f>MAX(0,ROUNDDOWN(M483-J483-N483-K483-0,-3))</f>
        <v/>
      </c>
      <c r="X483" s="18">
        <f>MAX(0,ROUNDDOWN(M483-J483-N483-K483-R483,-3))</f>
        <v/>
      </c>
      <c r="Y483" s="18">
        <f>IF(W483&lt;=0,0,ROUNDDOWN((W483*LOOKUP(W483,{0,1950001,3300001,6950001,9000001,18000001,40000001},{0.05,0.1,0.2,0.23,0.33,0.4,0.45})-LOOKUP(W483,{0,1950001,3300001,6950001,9000001,18000001,40000001},{0,97500,427500,636000,1536000,2796000,4796000}))*1.021,-2))</f>
        <v/>
      </c>
      <c r="Z483" s="18">
        <f>IF(X483&lt;=0,0,ROUNDDOWN((X483*LOOKUP(X483,{0,1950001,3300001,6950001,9000001,18000001,40000001},{0.05,0.1,0.2,0.23,0.33,0.4,0.45})-LOOKUP(X483,{0,1950001,3300001,6950001,9000001,18000001,40000001},{0,97500,427500,636000,1536000,2796000,4796000}))*1.021,-2))</f>
        <v/>
      </c>
      <c r="AA483" s="18">
        <f>MAX(0,ROUNDDOWN(M483-J483-430000-L483-0,-3))</f>
        <v/>
      </c>
      <c r="AB483" s="18">
        <f>MAX(0,ROUNDDOWN(M483-J483-430000-L483-V483,-3))</f>
        <v/>
      </c>
      <c r="AC483" s="18">
        <f>IF(M483&lt;=450000,0,MAX(0,ROUNDDOWN(AA483*0.06-MIN(50000,AA483)*0.03,-2))+MAX(0,ROUNDDOWN(AA483*0.04-MIN(50000,AA483)*0.02,-2)))</f>
        <v/>
      </c>
      <c r="AD483" s="18">
        <f>IF(M483&lt;=450000,0,MAX(0,ROUNDDOWN(AB483*0.06-MIN(50000,AB483)*0.03,-2))+MAX(0,ROUNDDOWN(AB483*0.04-MIN(50000,AB483)*0.02,-2)))</f>
        <v/>
      </c>
      <c r="AE483" s="18">
        <f>Y483-Z483</f>
        <v/>
      </c>
      <c r="AF483" s="18">
        <f>AC483-AD483</f>
        <v/>
      </c>
      <c r="AG483" s="18">
        <f>AE483+AF483</f>
        <v/>
      </c>
      <c r="AH483" s="20">
        <f>IF(W483&lt;=0,0,LOOKUP(W483,{0,1950001,3300001,6950001,9000001,18000001,40000001},{0.05,0.1,0.2,0.23,0.33,0.4,0.45}))</f>
        <v/>
      </c>
    </row>
    <row r="484">
      <c r="A484" t="inlineStr">
        <is>
          <t>1万円刻み 一般8万円</t>
        </is>
      </c>
      <c r="B484" s="18">
        <f>'4_1万円刻み'!$A$135</f>
        <v/>
      </c>
      <c r="C484" s="19" t="n">
        <v>2026</v>
      </c>
      <c r="D484" t="inlineStr">
        <is>
          <t>いいえ</t>
        </is>
      </c>
      <c r="E484" s="18" t="n">
        <v>80000</v>
      </c>
      <c r="F484" s="18" t="n">
        <v>0</v>
      </c>
      <c r="G484" s="18" t="n">
        <v>0</v>
      </c>
      <c r="H484" s="18" t="n">
        <v>0</v>
      </c>
      <c r="I484" s="18" t="n">
        <v>0</v>
      </c>
      <c r="J484" s="18">
        <f>ROUND(MIN(B484/12,650000)*12*0.0915+MIN(B484/12,1390000)*12*(0.0504+0)+B484*0.005,0)</f>
        <v/>
      </c>
      <c r="K484" s="18" t="n">
        <v>0</v>
      </c>
      <c r="L484" s="18" t="n">
        <v>0</v>
      </c>
      <c r="M484" s="18">
        <f>ROUND(IF(C484&gt;=2026,IF(B484&lt;741000,0,IF(B484&lt;2191000,B484-740000,IF(B484&lt;2193000,1451000,IF(B484&lt;2196000,1453000,IF(B484&lt;2200000,1456000,IF(B484&lt;3600000,ROUNDDOWN(B484/4,-3)*2.8-80000,IF(B484&lt;6600000,ROUNDDOWN(B484/4,-3)*3.2-440000,IF(B484&lt;8500000,ROUNDDOWN(B484*0.9,0)-1100000,B484-1950000)))))))),IF(B484&lt;651000,0,IF(B484&lt;1900000,B484-650000,IF(B484&lt;3600000,ROUNDDOWN(B484/4,-3)*2.8-80000,IF(B484&lt;6600000,ROUNDDOWN(B484/4,-3)*3.2-440000,IF(B484&lt;8500000,ROUNDDOWN(B484*0.9,0)-1100000,B484-1950000)))))),0)</f>
        <v/>
      </c>
      <c r="N484" s="18">
        <f>IF(M484&gt;23500000,NA(),IF(C484&gt;=2026,IF(M484&lt;=4890000,1040000,IF(M484&lt;=6550000,670000,620000)),IF(M484&lt;=1320000,950000,IF(M484&lt;=3360000,880000,IF(M484&lt;=4890000,680000,IF(M484&lt;=6550000,630000,580000))))))</f>
        <v/>
      </c>
      <c r="O484" s="18">
        <f>IF(F484&lt;=0,IF(AND(D484="はい",C484&gt;=2026,C484&lt;=2027),IF(E484&lt;=0,0,IF(E484&lt;=30000,E484,IF(E484&lt;=60000,ROUNDUP(E484/2,0)+15000,IF(E484&lt;=120000,ROUNDUP(E484/4,0)+30000,60000)))),IF(E484&lt;=0,0,IF(E484&lt;=20000,E484,IF(E484&lt;=40000,ROUNDUP(E484/2,0)+10000,IF(E484&lt;=80000,ROUNDUP(E484/4,0)+20000,40000))))),IF(E484&lt;=0,IF(F484&lt;=0,0,IF(F484&lt;=25000,F484,IF(F484&lt;=50000,ROUNDUP(F484/2,0)+12500,IF(F484&lt;=100000,ROUNDUP(F484/4,0)+25000,50000)))),MAX(IF(F484&lt;=0,0,IF(F484&lt;=25000,F484,IF(F484&lt;=50000,ROUNDUP(F484/2,0)+12500,IF(F484&lt;=100000,ROUNDUP(F484/4,0)+25000,50000)))),MIN(IF(AND(D484="はい",C484&gt;=2026,C484&lt;=2027),IF(E484&lt;=0,0,IF(E484&lt;=30000,E484,IF(E484&lt;=60000,ROUNDUP(E484/2,0)+15000,IF(E484&lt;=120000,ROUNDUP(E484/4,0)+30000,60000)))),IF(E484&lt;=0,0,IF(E484&lt;=20000,E484,IF(E484&lt;=40000,ROUNDUP(E484/2,0)+10000,IF(E484&lt;=80000,ROUNDUP(E484/4,0)+20000,40000)))))+IF(F484&lt;=0,0,IF(F484&lt;=25000,F484,IF(F484&lt;=50000,ROUNDUP(F484/2,0)+12500,IF(F484&lt;=100000,ROUNDUP(F484/4,0)+25000,50000)))),IF(AND(D484="はい",C484&gt;=2026,C484&lt;=2027),60000,40000)))))</f>
        <v/>
      </c>
      <c r="P484" s="18">
        <f>IF(G484&lt;=0,0,IF(G484&lt;=20000,G484,IF(G484&lt;=40000,ROUNDUP(G484/2,0)+10000,IF(G484&lt;=80000,ROUNDUP(G484/4,0)+20000,40000))))</f>
        <v/>
      </c>
      <c r="Q484" s="18">
        <f>IF(I484&lt;=0,IF(H484&lt;=0,0,IF(H484&lt;=20000,H484,IF(H484&lt;=40000,ROUNDUP(H484/2,0)+10000,IF(H484&lt;=80000,ROUNDUP(H484/4,0)+20000,40000)))),IF(H484&lt;=0,IF(I484&lt;=0,0,IF(I484&lt;=25000,I484,IF(I484&lt;=50000,ROUNDUP(I484/2,0)+12500,IF(I484&lt;=100000,ROUNDUP(I484/4,0)+25000,50000)))),MAX(IF(I484&lt;=0,0,IF(I484&lt;=25000,I484,IF(I484&lt;=50000,ROUNDUP(I484/2,0)+12500,IF(I484&lt;=100000,ROUNDUP(I484/4,0)+25000,50000)))),MIN(IF(H484&lt;=0,0,IF(H484&lt;=20000,H484,IF(H484&lt;=40000,ROUNDUP(H484/2,0)+10000,IF(H484&lt;=80000,ROUNDUP(H484/4,0)+20000,40000))))+IF(I484&lt;=0,0,IF(I484&lt;=25000,I484,IF(I484&lt;=50000,ROUNDUP(I484/2,0)+12500,IF(I484&lt;=100000,ROUNDUP(I484/4,0)+25000,50000)))),40000))))</f>
        <v/>
      </c>
      <c r="R484" s="18">
        <f>MIN(120000,O484+P484+Q484)</f>
        <v/>
      </c>
      <c r="S484" s="18">
        <f>IF(F484&lt;=0,IF(E484&lt;=0,0,IF(E484&lt;=12000,E484,IF(E484&lt;=32000,ROUNDUP(E484/2,0)+6000,IF(E484&lt;=56000,ROUNDUP(E484/4,0)+14000,28000)))),IF(E484&lt;=0,IF(F484&lt;=0,0,IF(F484&lt;=15000,F484,IF(F484&lt;=40000,ROUNDUP(F484/2,0)+7500,IF(F484&lt;=70000,ROUNDUP(F484/4,0)+17500,35000)))),MAX(IF(F484&lt;=0,0,IF(F484&lt;=15000,F484,IF(F484&lt;=40000,ROUNDUP(F484/2,0)+7500,IF(F484&lt;=70000,ROUNDUP(F484/4,0)+17500,35000)))),MIN(IF(E484&lt;=0,0,IF(E484&lt;=12000,E484,IF(E484&lt;=32000,ROUNDUP(E484/2,0)+6000,IF(E484&lt;=56000,ROUNDUP(E484/4,0)+14000,28000))))+IF(F484&lt;=0,0,IF(F484&lt;=15000,F484,IF(F484&lt;=40000,ROUNDUP(F484/2,0)+7500,IF(F484&lt;=70000,ROUNDUP(F484/4,0)+17500,35000)))),28000))))</f>
        <v/>
      </c>
      <c r="T484" s="18">
        <f>IF(G484&lt;=0,0,IF(G484&lt;=12000,G484,IF(G484&lt;=32000,ROUNDUP(G484/2,0)+6000,IF(G484&lt;=56000,ROUNDUP(G484/4,0)+14000,28000))))</f>
        <v/>
      </c>
      <c r="U484" s="18">
        <f>IF(I484&lt;=0,IF(H484&lt;=0,0,IF(H484&lt;=12000,H484,IF(H484&lt;=32000,ROUNDUP(H484/2,0)+6000,IF(H484&lt;=56000,ROUNDUP(H484/4,0)+14000,28000)))),IF(H484&lt;=0,IF(I484&lt;=0,0,IF(I484&lt;=15000,I484,IF(I484&lt;=40000,ROUNDUP(I484/2,0)+7500,IF(I484&lt;=70000,ROUNDUP(I484/4,0)+17500,35000)))),MAX(IF(I484&lt;=0,0,IF(I484&lt;=15000,I484,IF(I484&lt;=40000,ROUNDUP(I484/2,0)+7500,IF(I484&lt;=70000,ROUNDUP(I484/4,0)+17500,35000)))),MIN(IF(H484&lt;=0,0,IF(H484&lt;=12000,H484,IF(H484&lt;=32000,ROUNDUP(H484/2,0)+6000,IF(H484&lt;=56000,ROUNDUP(H484/4,0)+14000,28000))))+IF(I484&lt;=0,0,IF(I484&lt;=15000,I484,IF(I484&lt;=40000,ROUNDUP(I484/2,0)+7500,IF(I484&lt;=70000,ROUNDUP(I484/4,0)+17500,35000)))),28000))))</f>
        <v/>
      </c>
      <c r="V484" s="18">
        <f>MIN(70000,S484+T484+U484)</f>
        <v/>
      </c>
      <c r="W484" s="18">
        <f>MAX(0,ROUNDDOWN(M484-J484-N484-K484-0,-3))</f>
        <v/>
      </c>
      <c r="X484" s="18">
        <f>MAX(0,ROUNDDOWN(M484-J484-N484-K484-R484,-3))</f>
        <v/>
      </c>
      <c r="Y484" s="18">
        <f>IF(W484&lt;=0,0,ROUNDDOWN((W484*LOOKUP(W484,{0,1950001,3300001,6950001,9000001,18000001,40000001},{0.05,0.1,0.2,0.23,0.33,0.4,0.45})-LOOKUP(W484,{0,1950001,3300001,6950001,9000001,18000001,40000001},{0,97500,427500,636000,1536000,2796000,4796000}))*1.021,-2))</f>
        <v/>
      </c>
      <c r="Z484" s="18">
        <f>IF(X484&lt;=0,0,ROUNDDOWN((X484*LOOKUP(X484,{0,1950001,3300001,6950001,9000001,18000001,40000001},{0.05,0.1,0.2,0.23,0.33,0.4,0.45})-LOOKUP(X484,{0,1950001,3300001,6950001,9000001,18000001,40000001},{0,97500,427500,636000,1536000,2796000,4796000}))*1.021,-2))</f>
        <v/>
      </c>
      <c r="AA484" s="18">
        <f>MAX(0,ROUNDDOWN(M484-J484-430000-L484-0,-3))</f>
        <v/>
      </c>
      <c r="AB484" s="18">
        <f>MAX(0,ROUNDDOWN(M484-J484-430000-L484-V484,-3))</f>
        <v/>
      </c>
      <c r="AC484" s="18">
        <f>IF(M484&lt;=450000,0,MAX(0,ROUNDDOWN(AA484*0.06-MIN(50000,AA484)*0.03,-2))+MAX(0,ROUNDDOWN(AA484*0.04-MIN(50000,AA484)*0.02,-2)))</f>
        <v/>
      </c>
      <c r="AD484" s="18">
        <f>IF(M484&lt;=450000,0,MAX(0,ROUNDDOWN(AB484*0.06-MIN(50000,AB484)*0.03,-2))+MAX(0,ROUNDDOWN(AB484*0.04-MIN(50000,AB484)*0.02,-2)))</f>
        <v/>
      </c>
      <c r="AE484" s="18">
        <f>Y484-Z484</f>
        <v/>
      </c>
      <c r="AF484" s="18">
        <f>AC484-AD484</f>
        <v/>
      </c>
      <c r="AG484" s="18">
        <f>AE484+AF484</f>
        <v/>
      </c>
      <c r="AH484" s="20">
        <f>IF(W484&lt;=0,0,LOOKUP(W484,{0,1950001,3300001,6950001,9000001,18000001,40000001},{0.05,0.1,0.2,0.23,0.33,0.4,0.45}))</f>
        <v/>
      </c>
    </row>
    <row r="485">
      <c r="A485" t="inlineStr">
        <is>
          <t>1万円刻み 特例あり一般12万円</t>
        </is>
      </c>
      <c r="B485" s="18">
        <f>'4_1万円刻み'!$A$135</f>
        <v/>
      </c>
      <c r="C485" s="19" t="n">
        <v>2026</v>
      </c>
      <c r="D485" t="inlineStr">
        <is>
          <t>はい</t>
        </is>
      </c>
      <c r="E485" s="18" t="n">
        <v>120000</v>
      </c>
      <c r="F485" s="18" t="n">
        <v>0</v>
      </c>
      <c r="G485" s="18" t="n">
        <v>0</v>
      </c>
      <c r="H485" s="18" t="n">
        <v>0</v>
      </c>
      <c r="I485" s="18" t="n">
        <v>0</v>
      </c>
      <c r="J485" s="18">
        <f>ROUND(MIN(B485/12,650000)*12*0.0915+MIN(B485/12,1390000)*12*(0.0504+0)+B485*0.005,0)</f>
        <v/>
      </c>
      <c r="K485" s="18" t="n">
        <v>0</v>
      </c>
      <c r="L485" s="18" t="n">
        <v>0</v>
      </c>
      <c r="M485" s="18">
        <f>ROUND(IF(C485&gt;=2026,IF(B485&lt;741000,0,IF(B485&lt;2191000,B485-740000,IF(B485&lt;2193000,1451000,IF(B485&lt;2196000,1453000,IF(B485&lt;2200000,1456000,IF(B485&lt;3600000,ROUNDDOWN(B485/4,-3)*2.8-80000,IF(B485&lt;6600000,ROUNDDOWN(B485/4,-3)*3.2-440000,IF(B485&lt;8500000,ROUNDDOWN(B485*0.9,0)-1100000,B485-1950000)))))))),IF(B485&lt;651000,0,IF(B485&lt;1900000,B485-650000,IF(B485&lt;3600000,ROUNDDOWN(B485/4,-3)*2.8-80000,IF(B485&lt;6600000,ROUNDDOWN(B485/4,-3)*3.2-440000,IF(B485&lt;8500000,ROUNDDOWN(B485*0.9,0)-1100000,B485-1950000)))))),0)</f>
        <v/>
      </c>
      <c r="N485" s="18">
        <f>IF(M485&gt;23500000,NA(),IF(C485&gt;=2026,IF(M485&lt;=4890000,1040000,IF(M485&lt;=6550000,670000,620000)),IF(M485&lt;=1320000,950000,IF(M485&lt;=3360000,880000,IF(M485&lt;=4890000,680000,IF(M485&lt;=6550000,630000,580000))))))</f>
        <v/>
      </c>
      <c r="O485" s="18">
        <f>IF(F485&lt;=0,IF(AND(D485="はい",C485&gt;=2026,C485&lt;=2027),IF(E485&lt;=0,0,IF(E485&lt;=30000,E485,IF(E485&lt;=60000,ROUNDUP(E485/2,0)+15000,IF(E485&lt;=120000,ROUNDUP(E485/4,0)+30000,60000)))),IF(E485&lt;=0,0,IF(E485&lt;=20000,E485,IF(E485&lt;=40000,ROUNDUP(E485/2,0)+10000,IF(E485&lt;=80000,ROUNDUP(E485/4,0)+20000,40000))))),IF(E485&lt;=0,IF(F485&lt;=0,0,IF(F485&lt;=25000,F485,IF(F485&lt;=50000,ROUNDUP(F485/2,0)+12500,IF(F485&lt;=100000,ROUNDUP(F485/4,0)+25000,50000)))),MAX(IF(F485&lt;=0,0,IF(F485&lt;=25000,F485,IF(F485&lt;=50000,ROUNDUP(F485/2,0)+12500,IF(F485&lt;=100000,ROUNDUP(F485/4,0)+25000,50000)))),MIN(IF(AND(D485="はい",C485&gt;=2026,C485&lt;=2027),IF(E485&lt;=0,0,IF(E485&lt;=30000,E485,IF(E485&lt;=60000,ROUNDUP(E485/2,0)+15000,IF(E485&lt;=120000,ROUNDUP(E485/4,0)+30000,60000)))),IF(E485&lt;=0,0,IF(E485&lt;=20000,E485,IF(E485&lt;=40000,ROUNDUP(E485/2,0)+10000,IF(E485&lt;=80000,ROUNDUP(E485/4,0)+20000,40000)))))+IF(F485&lt;=0,0,IF(F485&lt;=25000,F485,IF(F485&lt;=50000,ROUNDUP(F485/2,0)+12500,IF(F485&lt;=100000,ROUNDUP(F485/4,0)+25000,50000)))),IF(AND(D485="はい",C485&gt;=2026,C485&lt;=2027),60000,40000)))))</f>
        <v/>
      </c>
      <c r="P485" s="18">
        <f>IF(G485&lt;=0,0,IF(G485&lt;=20000,G485,IF(G485&lt;=40000,ROUNDUP(G485/2,0)+10000,IF(G485&lt;=80000,ROUNDUP(G485/4,0)+20000,40000))))</f>
        <v/>
      </c>
      <c r="Q485" s="18">
        <f>IF(I485&lt;=0,IF(H485&lt;=0,0,IF(H485&lt;=20000,H485,IF(H485&lt;=40000,ROUNDUP(H485/2,0)+10000,IF(H485&lt;=80000,ROUNDUP(H485/4,0)+20000,40000)))),IF(H485&lt;=0,IF(I485&lt;=0,0,IF(I485&lt;=25000,I485,IF(I485&lt;=50000,ROUNDUP(I485/2,0)+12500,IF(I485&lt;=100000,ROUNDUP(I485/4,0)+25000,50000)))),MAX(IF(I485&lt;=0,0,IF(I485&lt;=25000,I485,IF(I485&lt;=50000,ROUNDUP(I485/2,0)+12500,IF(I485&lt;=100000,ROUNDUP(I485/4,0)+25000,50000)))),MIN(IF(H485&lt;=0,0,IF(H485&lt;=20000,H485,IF(H485&lt;=40000,ROUNDUP(H485/2,0)+10000,IF(H485&lt;=80000,ROUNDUP(H485/4,0)+20000,40000))))+IF(I485&lt;=0,0,IF(I485&lt;=25000,I485,IF(I485&lt;=50000,ROUNDUP(I485/2,0)+12500,IF(I485&lt;=100000,ROUNDUP(I485/4,0)+25000,50000)))),40000))))</f>
        <v/>
      </c>
      <c r="R485" s="18">
        <f>MIN(120000,O485+P485+Q485)</f>
        <v/>
      </c>
      <c r="S485" s="18">
        <f>IF(F485&lt;=0,IF(E485&lt;=0,0,IF(E485&lt;=12000,E485,IF(E485&lt;=32000,ROUNDUP(E485/2,0)+6000,IF(E485&lt;=56000,ROUNDUP(E485/4,0)+14000,28000)))),IF(E485&lt;=0,IF(F485&lt;=0,0,IF(F485&lt;=15000,F485,IF(F485&lt;=40000,ROUNDUP(F485/2,0)+7500,IF(F485&lt;=70000,ROUNDUP(F485/4,0)+17500,35000)))),MAX(IF(F485&lt;=0,0,IF(F485&lt;=15000,F485,IF(F485&lt;=40000,ROUNDUP(F485/2,0)+7500,IF(F485&lt;=70000,ROUNDUP(F485/4,0)+17500,35000)))),MIN(IF(E485&lt;=0,0,IF(E485&lt;=12000,E485,IF(E485&lt;=32000,ROUNDUP(E485/2,0)+6000,IF(E485&lt;=56000,ROUNDUP(E485/4,0)+14000,28000))))+IF(F485&lt;=0,0,IF(F485&lt;=15000,F485,IF(F485&lt;=40000,ROUNDUP(F485/2,0)+7500,IF(F485&lt;=70000,ROUNDUP(F485/4,0)+17500,35000)))),28000))))</f>
        <v/>
      </c>
      <c r="T485" s="18">
        <f>IF(G485&lt;=0,0,IF(G485&lt;=12000,G485,IF(G485&lt;=32000,ROUNDUP(G485/2,0)+6000,IF(G485&lt;=56000,ROUNDUP(G485/4,0)+14000,28000))))</f>
        <v/>
      </c>
      <c r="U485" s="18">
        <f>IF(I485&lt;=0,IF(H485&lt;=0,0,IF(H485&lt;=12000,H485,IF(H485&lt;=32000,ROUNDUP(H485/2,0)+6000,IF(H485&lt;=56000,ROUNDUP(H485/4,0)+14000,28000)))),IF(H485&lt;=0,IF(I485&lt;=0,0,IF(I485&lt;=15000,I485,IF(I485&lt;=40000,ROUNDUP(I485/2,0)+7500,IF(I485&lt;=70000,ROUNDUP(I485/4,0)+17500,35000)))),MAX(IF(I485&lt;=0,0,IF(I485&lt;=15000,I485,IF(I485&lt;=40000,ROUNDUP(I485/2,0)+7500,IF(I485&lt;=70000,ROUNDUP(I485/4,0)+17500,35000)))),MIN(IF(H485&lt;=0,0,IF(H485&lt;=12000,H485,IF(H485&lt;=32000,ROUNDUP(H485/2,0)+6000,IF(H485&lt;=56000,ROUNDUP(H485/4,0)+14000,28000))))+IF(I485&lt;=0,0,IF(I485&lt;=15000,I485,IF(I485&lt;=40000,ROUNDUP(I485/2,0)+7500,IF(I485&lt;=70000,ROUNDUP(I485/4,0)+17500,35000)))),28000))))</f>
        <v/>
      </c>
      <c r="V485" s="18">
        <f>MIN(70000,S485+T485+U485)</f>
        <v/>
      </c>
      <c r="W485" s="18">
        <f>MAX(0,ROUNDDOWN(M485-J485-N485-K485-0,-3))</f>
        <v/>
      </c>
      <c r="X485" s="18">
        <f>MAX(0,ROUNDDOWN(M485-J485-N485-K485-R485,-3))</f>
        <v/>
      </c>
      <c r="Y485" s="18">
        <f>IF(W485&lt;=0,0,ROUNDDOWN((W485*LOOKUP(W485,{0,1950001,3300001,6950001,9000001,18000001,40000001},{0.05,0.1,0.2,0.23,0.33,0.4,0.45})-LOOKUP(W485,{0,1950001,3300001,6950001,9000001,18000001,40000001},{0,97500,427500,636000,1536000,2796000,4796000}))*1.021,-2))</f>
        <v/>
      </c>
      <c r="Z485" s="18">
        <f>IF(X485&lt;=0,0,ROUNDDOWN((X485*LOOKUP(X485,{0,1950001,3300001,6950001,9000001,18000001,40000001},{0.05,0.1,0.2,0.23,0.33,0.4,0.45})-LOOKUP(X485,{0,1950001,3300001,6950001,9000001,18000001,40000001},{0,97500,427500,636000,1536000,2796000,4796000}))*1.021,-2))</f>
        <v/>
      </c>
      <c r="AA485" s="18">
        <f>MAX(0,ROUNDDOWN(M485-J485-430000-L485-0,-3))</f>
        <v/>
      </c>
      <c r="AB485" s="18">
        <f>MAX(0,ROUNDDOWN(M485-J485-430000-L485-V485,-3))</f>
        <v/>
      </c>
      <c r="AC485" s="18">
        <f>IF(M485&lt;=450000,0,MAX(0,ROUNDDOWN(AA485*0.06-MIN(50000,AA485)*0.03,-2))+MAX(0,ROUNDDOWN(AA485*0.04-MIN(50000,AA485)*0.02,-2)))</f>
        <v/>
      </c>
      <c r="AD485" s="18">
        <f>IF(M485&lt;=450000,0,MAX(0,ROUNDDOWN(AB485*0.06-MIN(50000,AB485)*0.03,-2))+MAX(0,ROUNDDOWN(AB485*0.04-MIN(50000,AB485)*0.02,-2)))</f>
        <v/>
      </c>
      <c r="AE485" s="18">
        <f>Y485-Z485</f>
        <v/>
      </c>
      <c r="AF485" s="18">
        <f>AC485-AD485</f>
        <v/>
      </c>
      <c r="AG485" s="18">
        <f>AE485+AF485</f>
        <v/>
      </c>
      <c r="AH485" s="20">
        <f>IF(W485&lt;=0,0,LOOKUP(W485,{0,1950001,3300001,6950001,9000001,18000001,40000001},{0.05,0.1,0.2,0.23,0.33,0.4,0.45}))</f>
        <v/>
      </c>
    </row>
    <row r="486">
      <c r="A486" t="inlineStr">
        <is>
          <t>1万円刻み 3区分8万円ずつ</t>
        </is>
      </c>
      <c r="B486" s="18">
        <f>'4_1万円刻み'!$A$136</f>
        <v/>
      </c>
      <c r="C486" s="19" t="n">
        <v>2026</v>
      </c>
      <c r="D486" t="inlineStr">
        <is>
          <t>いいえ</t>
        </is>
      </c>
      <c r="E486" s="18" t="n">
        <v>80000</v>
      </c>
      <c r="F486" s="18" t="n">
        <v>0</v>
      </c>
      <c r="G486" s="18" t="n">
        <v>80000</v>
      </c>
      <c r="H486" s="18" t="n">
        <v>80000</v>
      </c>
      <c r="I486" s="18" t="n">
        <v>0</v>
      </c>
      <c r="J486" s="18">
        <f>ROUND(MIN(B486/12,650000)*12*0.0915+MIN(B486/12,1390000)*12*(0.0504+0)+B486*0.005,0)</f>
        <v/>
      </c>
      <c r="K486" s="18" t="n">
        <v>0</v>
      </c>
      <c r="L486" s="18" t="n">
        <v>0</v>
      </c>
      <c r="M486" s="18">
        <f>ROUND(IF(C486&gt;=2026,IF(B486&lt;741000,0,IF(B486&lt;2191000,B486-740000,IF(B486&lt;2193000,1451000,IF(B486&lt;2196000,1453000,IF(B486&lt;2200000,1456000,IF(B486&lt;3600000,ROUNDDOWN(B486/4,-3)*2.8-80000,IF(B486&lt;6600000,ROUNDDOWN(B486/4,-3)*3.2-440000,IF(B486&lt;8500000,ROUNDDOWN(B486*0.9,0)-1100000,B486-1950000)))))))),IF(B486&lt;651000,0,IF(B486&lt;1900000,B486-650000,IF(B486&lt;3600000,ROUNDDOWN(B486/4,-3)*2.8-80000,IF(B486&lt;6600000,ROUNDDOWN(B486/4,-3)*3.2-440000,IF(B486&lt;8500000,ROUNDDOWN(B486*0.9,0)-1100000,B486-1950000)))))),0)</f>
        <v/>
      </c>
      <c r="N486" s="18">
        <f>IF(M486&gt;23500000,NA(),IF(C486&gt;=2026,IF(M486&lt;=4890000,1040000,IF(M486&lt;=6550000,670000,620000)),IF(M486&lt;=1320000,950000,IF(M486&lt;=3360000,880000,IF(M486&lt;=4890000,680000,IF(M486&lt;=6550000,630000,580000))))))</f>
        <v/>
      </c>
      <c r="O486" s="18">
        <f>IF(F486&lt;=0,IF(AND(D486="はい",C486&gt;=2026,C486&lt;=2027),IF(E486&lt;=0,0,IF(E486&lt;=30000,E486,IF(E486&lt;=60000,ROUNDUP(E486/2,0)+15000,IF(E486&lt;=120000,ROUNDUP(E486/4,0)+30000,60000)))),IF(E486&lt;=0,0,IF(E486&lt;=20000,E486,IF(E486&lt;=40000,ROUNDUP(E486/2,0)+10000,IF(E486&lt;=80000,ROUNDUP(E486/4,0)+20000,40000))))),IF(E486&lt;=0,IF(F486&lt;=0,0,IF(F486&lt;=25000,F486,IF(F486&lt;=50000,ROUNDUP(F486/2,0)+12500,IF(F486&lt;=100000,ROUNDUP(F486/4,0)+25000,50000)))),MAX(IF(F486&lt;=0,0,IF(F486&lt;=25000,F486,IF(F486&lt;=50000,ROUNDUP(F486/2,0)+12500,IF(F486&lt;=100000,ROUNDUP(F486/4,0)+25000,50000)))),MIN(IF(AND(D486="はい",C486&gt;=2026,C486&lt;=2027),IF(E486&lt;=0,0,IF(E486&lt;=30000,E486,IF(E486&lt;=60000,ROUNDUP(E486/2,0)+15000,IF(E486&lt;=120000,ROUNDUP(E486/4,0)+30000,60000)))),IF(E486&lt;=0,0,IF(E486&lt;=20000,E486,IF(E486&lt;=40000,ROUNDUP(E486/2,0)+10000,IF(E486&lt;=80000,ROUNDUP(E486/4,0)+20000,40000)))))+IF(F486&lt;=0,0,IF(F486&lt;=25000,F486,IF(F486&lt;=50000,ROUNDUP(F486/2,0)+12500,IF(F486&lt;=100000,ROUNDUP(F486/4,0)+25000,50000)))),IF(AND(D486="はい",C486&gt;=2026,C486&lt;=2027),60000,40000)))))</f>
        <v/>
      </c>
      <c r="P486" s="18">
        <f>IF(G486&lt;=0,0,IF(G486&lt;=20000,G486,IF(G486&lt;=40000,ROUNDUP(G486/2,0)+10000,IF(G486&lt;=80000,ROUNDUP(G486/4,0)+20000,40000))))</f>
        <v/>
      </c>
      <c r="Q486" s="18">
        <f>IF(I486&lt;=0,IF(H486&lt;=0,0,IF(H486&lt;=20000,H486,IF(H486&lt;=40000,ROUNDUP(H486/2,0)+10000,IF(H486&lt;=80000,ROUNDUP(H486/4,0)+20000,40000)))),IF(H486&lt;=0,IF(I486&lt;=0,0,IF(I486&lt;=25000,I486,IF(I486&lt;=50000,ROUNDUP(I486/2,0)+12500,IF(I486&lt;=100000,ROUNDUP(I486/4,0)+25000,50000)))),MAX(IF(I486&lt;=0,0,IF(I486&lt;=25000,I486,IF(I486&lt;=50000,ROUNDUP(I486/2,0)+12500,IF(I486&lt;=100000,ROUNDUP(I486/4,0)+25000,50000)))),MIN(IF(H486&lt;=0,0,IF(H486&lt;=20000,H486,IF(H486&lt;=40000,ROUNDUP(H486/2,0)+10000,IF(H486&lt;=80000,ROUNDUP(H486/4,0)+20000,40000))))+IF(I486&lt;=0,0,IF(I486&lt;=25000,I486,IF(I486&lt;=50000,ROUNDUP(I486/2,0)+12500,IF(I486&lt;=100000,ROUNDUP(I486/4,0)+25000,50000)))),40000))))</f>
        <v/>
      </c>
      <c r="R486" s="18">
        <f>MIN(120000,O486+P486+Q486)</f>
        <v/>
      </c>
      <c r="S486" s="18">
        <f>IF(F486&lt;=0,IF(E486&lt;=0,0,IF(E486&lt;=12000,E486,IF(E486&lt;=32000,ROUNDUP(E486/2,0)+6000,IF(E486&lt;=56000,ROUNDUP(E486/4,0)+14000,28000)))),IF(E486&lt;=0,IF(F486&lt;=0,0,IF(F486&lt;=15000,F486,IF(F486&lt;=40000,ROUNDUP(F486/2,0)+7500,IF(F486&lt;=70000,ROUNDUP(F486/4,0)+17500,35000)))),MAX(IF(F486&lt;=0,0,IF(F486&lt;=15000,F486,IF(F486&lt;=40000,ROUNDUP(F486/2,0)+7500,IF(F486&lt;=70000,ROUNDUP(F486/4,0)+17500,35000)))),MIN(IF(E486&lt;=0,0,IF(E486&lt;=12000,E486,IF(E486&lt;=32000,ROUNDUP(E486/2,0)+6000,IF(E486&lt;=56000,ROUNDUP(E486/4,0)+14000,28000))))+IF(F486&lt;=0,0,IF(F486&lt;=15000,F486,IF(F486&lt;=40000,ROUNDUP(F486/2,0)+7500,IF(F486&lt;=70000,ROUNDUP(F486/4,0)+17500,35000)))),28000))))</f>
        <v/>
      </c>
      <c r="T486" s="18">
        <f>IF(G486&lt;=0,0,IF(G486&lt;=12000,G486,IF(G486&lt;=32000,ROUNDUP(G486/2,0)+6000,IF(G486&lt;=56000,ROUNDUP(G486/4,0)+14000,28000))))</f>
        <v/>
      </c>
      <c r="U486" s="18">
        <f>IF(I486&lt;=0,IF(H486&lt;=0,0,IF(H486&lt;=12000,H486,IF(H486&lt;=32000,ROUNDUP(H486/2,0)+6000,IF(H486&lt;=56000,ROUNDUP(H486/4,0)+14000,28000)))),IF(H486&lt;=0,IF(I486&lt;=0,0,IF(I486&lt;=15000,I486,IF(I486&lt;=40000,ROUNDUP(I486/2,0)+7500,IF(I486&lt;=70000,ROUNDUP(I486/4,0)+17500,35000)))),MAX(IF(I486&lt;=0,0,IF(I486&lt;=15000,I486,IF(I486&lt;=40000,ROUNDUP(I486/2,0)+7500,IF(I486&lt;=70000,ROUNDUP(I486/4,0)+17500,35000)))),MIN(IF(H486&lt;=0,0,IF(H486&lt;=12000,H486,IF(H486&lt;=32000,ROUNDUP(H486/2,0)+6000,IF(H486&lt;=56000,ROUNDUP(H486/4,0)+14000,28000))))+IF(I486&lt;=0,0,IF(I486&lt;=15000,I486,IF(I486&lt;=40000,ROUNDUP(I486/2,0)+7500,IF(I486&lt;=70000,ROUNDUP(I486/4,0)+17500,35000)))),28000))))</f>
        <v/>
      </c>
      <c r="V486" s="18">
        <f>MIN(70000,S486+T486+U486)</f>
        <v/>
      </c>
      <c r="W486" s="18">
        <f>MAX(0,ROUNDDOWN(M486-J486-N486-K486-0,-3))</f>
        <v/>
      </c>
      <c r="X486" s="18">
        <f>MAX(0,ROUNDDOWN(M486-J486-N486-K486-R486,-3))</f>
        <v/>
      </c>
      <c r="Y486" s="18">
        <f>IF(W486&lt;=0,0,ROUNDDOWN((W486*LOOKUP(W486,{0,1950001,3300001,6950001,9000001,18000001,40000001},{0.05,0.1,0.2,0.23,0.33,0.4,0.45})-LOOKUP(W486,{0,1950001,3300001,6950001,9000001,18000001,40000001},{0,97500,427500,636000,1536000,2796000,4796000}))*1.021,-2))</f>
        <v/>
      </c>
      <c r="Z486" s="18">
        <f>IF(X486&lt;=0,0,ROUNDDOWN((X486*LOOKUP(X486,{0,1950001,3300001,6950001,9000001,18000001,40000001},{0.05,0.1,0.2,0.23,0.33,0.4,0.45})-LOOKUP(X486,{0,1950001,3300001,6950001,9000001,18000001,40000001},{0,97500,427500,636000,1536000,2796000,4796000}))*1.021,-2))</f>
        <v/>
      </c>
      <c r="AA486" s="18">
        <f>MAX(0,ROUNDDOWN(M486-J486-430000-L486-0,-3))</f>
        <v/>
      </c>
      <c r="AB486" s="18">
        <f>MAX(0,ROUNDDOWN(M486-J486-430000-L486-V486,-3))</f>
        <v/>
      </c>
      <c r="AC486" s="18">
        <f>IF(M486&lt;=450000,0,MAX(0,ROUNDDOWN(AA486*0.06-MIN(50000,AA486)*0.03,-2))+MAX(0,ROUNDDOWN(AA486*0.04-MIN(50000,AA486)*0.02,-2)))</f>
        <v/>
      </c>
      <c r="AD486" s="18">
        <f>IF(M486&lt;=450000,0,MAX(0,ROUNDDOWN(AB486*0.06-MIN(50000,AB486)*0.03,-2))+MAX(0,ROUNDDOWN(AB486*0.04-MIN(50000,AB486)*0.02,-2)))</f>
        <v/>
      </c>
      <c r="AE486" s="18">
        <f>Y486-Z486</f>
        <v/>
      </c>
      <c r="AF486" s="18">
        <f>AC486-AD486</f>
        <v/>
      </c>
      <c r="AG486" s="18">
        <f>AE486+AF486</f>
        <v/>
      </c>
      <c r="AH486" s="20">
        <f>IF(W486&lt;=0,0,LOOKUP(W486,{0,1950001,3300001,6950001,9000001,18000001,40000001},{0.05,0.1,0.2,0.23,0.33,0.4,0.45}))</f>
        <v/>
      </c>
    </row>
    <row r="487">
      <c r="A487" t="inlineStr">
        <is>
          <t>1万円刻み 一般8万円</t>
        </is>
      </c>
      <c r="B487" s="18">
        <f>'4_1万円刻み'!$A$136</f>
        <v/>
      </c>
      <c r="C487" s="19" t="n">
        <v>2026</v>
      </c>
      <c r="D487" t="inlineStr">
        <is>
          <t>いいえ</t>
        </is>
      </c>
      <c r="E487" s="18" t="n">
        <v>80000</v>
      </c>
      <c r="F487" s="18" t="n">
        <v>0</v>
      </c>
      <c r="G487" s="18" t="n">
        <v>0</v>
      </c>
      <c r="H487" s="18" t="n">
        <v>0</v>
      </c>
      <c r="I487" s="18" t="n">
        <v>0</v>
      </c>
      <c r="J487" s="18">
        <f>ROUND(MIN(B487/12,650000)*12*0.0915+MIN(B487/12,1390000)*12*(0.0504+0)+B487*0.005,0)</f>
        <v/>
      </c>
      <c r="K487" s="18" t="n">
        <v>0</v>
      </c>
      <c r="L487" s="18" t="n">
        <v>0</v>
      </c>
      <c r="M487" s="18">
        <f>ROUND(IF(C487&gt;=2026,IF(B487&lt;741000,0,IF(B487&lt;2191000,B487-740000,IF(B487&lt;2193000,1451000,IF(B487&lt;2196000,1453000,IF(B487&lt;2200000,1456000,IF(B487&lt;3600000,ROUNDDOWN(B487/4,-3)*2.8-80000,IF(B487&lt;6600000,ROUNDDOWN(B487/4,-3)*3.2-440000,IF(B487&lt;8500000,ROUNDDOWN(B487*0.9,0)-1100000,B487-1950000)))))))),IF(B487&lt;651000,0,IF(B487&lt;1900000,B487-650000,IF(B487&lt;3600000,ROUNDDOWN(B487/4,-3)*2.8-80000,IF(B487&lt;6600000,ROUNDDOWN(B487/4,-3)*3.2-440000,IF(B487&lt;8500000,ROUNDDOWN(B487*0.9,0)-1100000,B487-1950000)))))),0)</f>
        <v/>
      </c>
      <c r="N487" s="18">
        <f>IF(M487&gt;23500000,NA(),IF(C487&gt;=2026,IF(M487&lt;=4890000,1040000,IF(M487&lt;=6550000,670000,620000)),IF(M487&lt;=1320000,950000,IF(M487&lt;=3360000,880000,IF(M487&lt;=4890000,680000,IF(M487&lt;=6550000,630000,580000))))))</f>
        <v/>
      </c>
      <c r="O487" s="18">
        <f>IF(F487&lt;=0,IF(AND(D487="はい",C487&gt;=2026,C487&lt;=2027),IF(E487&lt;=0,0,IF(E487&lt;=30000,E487,IF(E487&lt;=60000,ROUNDUP(E487/2,0)+15000,IF(E487&lt;=120000,ROUNDUP(E487/4,0)+30000,60000)))),IF(E487&lt;=0,0,IF(E487&lt;=20000,E487,IF(E487&lt;=40000,ROUNDUP(E487/2,0)+10000,IF(E487&lt;=80000,ROUNDUP(E487/4,0)+20000,40000))))),IF(E487&lt;=0,IF(F487&lt;=0,0,IF(F487&lt;=25000,F487,IF(F487&lt;=50000,ROUNDUP(F487/2,0)+12500,IF(F487&lt;=100000,ROUNDUP(F487/4,0)+25000,50000)))),MAX(IF(F487&lt;=0,0,IF(F487&lt;=25000,F487,IF(F487&lt;=50000,ROUNDUP(F487/2,0)+12500,IF(F487&lt;=100000,ROUNDUP(F487/4,0)+25000,50000)))),MIN(IF(AND(D487="はい",C487&gt;=2026,C487&lt;=2027),IF(E487&lt;=0,0,IF(E487&lt;=30000,E487,IF(E487&lt;=60000,ROUNDUP(E487/2,0)+15000,IF(E487&lt;=120000,ROUNDUP(E487/4,0)+30000,60000)))),IF(E487&lt;=0,0,IF(E487&lt;=20000,E487,IF(E487&lt;=40000,ROUNDUP(E487/2,0)+10000,IF(E487&lt;=80000,ROUNDUP(E487/4,0)+20000,40000)))))+IF(F487&lt;=0,0,IF(F487&lt;=25000,F487,IF(F487&lt;=50000,ROUNDUP(F487/2,0)+12500,IF(F487&lt;=100000,ROUNDUP(F487/4,0)+25000,50000)))),IF(AND(D487="はい",C487&gt;=2026,C487&lt;=2027),60000,40000)))))</f>
        <v/>
      </c>
      <c r="P487" s="18">
        <f>IF(G487&lt;=0,0,IF(G487&lt;=20000,G487,IF(G487&lt;=40000,ROUNDUP(G487/2,0)+10000,IF(G487&lt;=80000,ROUNDUP(G487/4,0)+20000,40000))))</f>
        <v/>
      </c>
      <c r="Q487" s="18">
        <f>IF(I487&lt;=0,IF(H487&lt;=0,0,IF(H487&lt;=20000,H487,IF(H487&lt;=40000,ROUNDUP(H487/2,0)+10000,IF(H487&lt;=80000,ROUNDUP(H487/4,0)+20000,40000)))),IF(H487&lt;=0,IF(I487&lt;=0,0,IF(I487&lt;=25000,I487,IF(I487&lt;=50000,ROUNDUP(I487/2,0)+12500,IF(I487&lt;=100000,ROUNDUP(I487/4,0)+25000,50000)))),MAX(IF(I487&lt;=0,0,IF(I487&lt;=25000,I487,IF(I487&lt;=50000,ROUNDUP(I487/2,0)+12500,IF(I487&lt;=100000,ROUNDUP(I487/4,0)+25000,50000)))),MIN(IF(H487&lt;=0,0,IF(H487&lt;=20000,H487,IF(H487&lt;=40000,ROUNDUP(H487/2,0)+10000,IF(H487&lt;=80000,ROUNDUP(H487/4,0)+20000,40000))))+IF(I487&lt;=0,0,IF(I487&lt;=25000,I487,IF(I487&lt;=50000,ROUNDUP(I487/2,0)+12500,IF(I487&lt;=100000,ROUNDUP(I487/4,0)+25000,50000)))),40000))))</f>
        <v/>
      </c>
      <c r="R487" s="18">
        <f>MIN(120000,O487+P487+Q487)</f>
        <v/>
      </c>
      <c r="S487" s="18">
        <f>IF(F487&lt;=0,IF(E487&lt;=0,0,IF(E487&lt;=12000,E487,IF(E487&lt;=32000,ROUNDUP(E487/2,0)+6000,IF(E487&lt;=56000,ROUNDUP(E487/4,0)+14000,28000)))),IF(E487&lt;=0,IF(F487&lt;=0,0,IF(F487&lt;=15000,F487,IF(F487&lt;=40000,ROUNDUP(F487/2,0)+7500,IF(F487&lt;=70000,ROUNDUP(F487/4,0)+17500,35000)))),MAX(IF(F487&lt;=0,0,IF(F487&lt;=15000,F487,IF(F487&lt;=40000,ROUNDUP(F487/2,0)+7500,IF(F487&lt;=70000,ROUNDUP(F487/4,0)+17500,35000)))),MIN(IF(E487&lt;=0,0,IF(E487&lt;=12000,E487,IF(E487&lt;=32000,ROUNDUP(E487/2,0)+6000,IF(E487&lt;=56000,ROUNDUP(E487/4,0)+14000,28000))))+IF(F487&lt;=0,0,IF(F487&lt;=15000,F487,IF(F487&lt;=40000,ROUNDUP(F487/2,0)+7500,IF(F487&lt;=70000,ROUNDUP(F487/4,0)+17500,35000)))),28000))))</f>
        <v/>
      </c>
      <c r="T487" s="18">
        <f>IF(G487&lt;=0,0,IF(G487&lt;=12000,G487,IF(G487&lt;=32000,ROUNDUP(G487/2,0)+6000,IF(G487&lt;=56000,ROUNDUP(G487/4,0)+14000,28000))))</f>
        <v/>
      </c>
      <c r="U487" s="18">
        <f>IF(I487&lt;=0,IF(H487&lt;=0,0,IF(H487&lt;=12000,H487,IF(H487&lt;=32000,ROUNDUP(H487/2,0)+6000,IF(H487&lt;=56000,ROUNDUP(H487/4,0)+14000,28000)))),IF(H487&lt;=0,IF(I487&lt;=0,0,IF(I487&lt;=15000,I487,IF(I487&lt;=40000,ROUNDUP(I487/2,0)+7500,IF(I487&lt;=70000,ROUNDUP(I487/4,0)+17500,35000)))),MAX(IF(I487&lt;=0,0,IF(I487&lt;=15000,I487,IF(I487&lt;=40000,ROUNDUP(I487/2,0)+7500,IF(I487&lt;=70000,ROUNDUP(I487/4,0)+17500,35000)))),MIN(IF(H487&lt;=0,0,IF(H487&lt;=12000,H487,IF(H487&lt;=32000,ROUNDUP(H487/2,0)+6000,IF(H487&lt;=56000,ROUNDUP(H487/4,0)+14000,28000))))+IF(I487&lt;=0,0,IF(I487&lt;=15000,I487,IF(I487&lt;=40000,ROUNDUP(I487/2,0)+7500,IF(I487&lt;=70000,ROUNDUP(I487/4,0)+17500,35000)))),28000))))</f>
        <v/>
      </c>
      <c r="V487" s="18">
        <f>MIN(70000,S487+T487+U487)</f>
        <v/>
      </c>
      <c r="W487" s="18">
        <f>MAX(0,ROUNDDOWN(M487-J487-N487-K487-0,-3))</f>
        <v/>
      </c>
      <c r="X487" s="18">
        <f>MAX(0,ROUNDDOWN(M487-J487-N487-K487-R487,-3))</f>
        <v/>
      </c>
      <c r="Y487" s="18">
        <f>IF(W487&lt;=0,0,ROUNDDOWN((W487*LOOKUP(W487,{0,1950001,3300001,6950001,9000001,18000001,40000001},{0.05,0.1,0.2,0.23,0.33,0.4,0.45})-LOOKUP(W487,{0,1950001,3300001,6950001,9000001,18000001,40000001},{0,97500,427500,636000,1536000,2796000,4796000}))*1.021,-2))</f>
        <v/>
      </c>
      <c r="Z487" s="18">
        <f>IF(X487&lt;=0,0,ROUNDDOWN((X487*LOOKUP(X487,{0,1950001,3300001,6950001,9000001,18000001,40000001},{0.05,0.1,0.2,0.23,0.33,0.4,0.45})-LOOKUP(X487,{0,1950001,3300001,6950001,9000001,18000001,40000001},{0,97500,427500,636000,1536000,2796000,4796000}))*1.021,-2))</f>
        <v/>
      </c>
      <c r="AA487" s="18">
        <f>MAX(0,ROUNDDOWN(M487-J487-430000-L487-0,-3))</f>
        <v/>
      </c>
      <c r="AB487" s="18">
        <f>MAX(0,ROUNDDOWN(M487-J487-430000-L487-V487,-3))</f>
        <v/>
      </c>
      <c r="AC487" s="18">
        <f>IF(M487&lt;=450000,0,MAX(0,ROUNDDOWN(AA487*0.06-MIN(50000,AA487)*0.03,-2))+MAX(0,ROUNDDOWN(AA487*0.04-MIN(50000,AA487)*0.02,-2)))</f>
        <v/>
      </c>
      <c r="AD487" s="18">
        <f>IF(M487&lt;=450000,0,MAX(0,ROUNDDOWN(AB487*0.06-MIN(50000,AB487)*0.03,-2))+MAX(0,ROUNDDOWN(AB487*0.04-MIN(50000,AB487)*0.02,-2)))</f>
        <v/>
      </c>
      <c r="AE487" s="18">
        <f>Y487-Z487</f>
        <v/>
      </c>
      <c r="AF487" s="18">
        <f>AC487-AD487</f>
        <v/>
      </c>
      <c r="AG487" s="18">
        <f>AE487+AF487</f>
        <v/>
      </c>
      <c r="AH487" s="20">
        <f>IF(W487&lt;=0,0,LOOKUP(W487,{0,1950001,3300001,6950001,9000001,18000001,40000001},{0.05,0.1,0.2,0.23,0.33,0.4,0.45}))</f>
        <v/>
      </c>
    </row>
    <row r="488">
      <c r="A488" t="inlineStr">
        <is>
          <t>1万円刻み 特例あり一般12万円</t>
        </is>
      </c>
      <c r="B488" s="18">
        <f>'4_1万円刻み'!$A$136</f>
        <v/>
      </c>
      <c r="C488" s="19" t="n">
        <v>2026</v>
      </c>
      <c r="D488" t="inlineStr">
        <is>
          <t>はい</t>
        </is>
      </c>
      <c r="E488" s="18" t="n">
        <v>120000</v>
      </c>
      <c r="F488" s="18" t="n">
        <v>0</v>
      </c>
      <c r="G488" s="18" t="n">
        <v>0</v>
      </c>
      <c r="H488" s="18" t="n">
        <v>0</v>
      </c>
      <c r="I488" s="18" t="n">
        <v>0</v>
      </c>
      <c r="J488" s="18">
        <f>ROUND(MIN(B488/12,650000)*12*0.0915+MIN(B488/12,1390000)*12*(0.0504+0)+B488*0.005,0)</f>
        <v/>
      </c>
      <c r="K488" s="18" t="n">
        <v>0</v>
      </c>
      <c r="L488" s="18" t="n">
        <v>0</v>
      </c>
      <c r="M488" s="18">
        <f>ROUND(IF(C488&gt;=2026,IF(B488&lt;741000,0,IF(B488&lt;2191000,B488-740000,IF(B488&lt;2193000,1451000,IF(B488&lt;2196000,1453000,IF(B488&lt;2200000,1456000,IF(B488&lt;3600000,ROUNDDOWN(B488/4,-3)*2.8-80000,IF(B488&lt;6600000,ROUNDDOWN(B488/4,-3)*3.2-440000,IF(B488&lt;8500000,ROUNDDOWN(B488*0.9,0)-1100000,B488-1950000)))))))),IF(B488&lt;651000,0,IF(B488&lt;1900000,B488-650000,IF(B488&lt;3600000,ROUNDDOWN(B488/4,-3)*2.8-80000,IF(B488&lt;6600000,ROUNDDOWN(B488/4,-3)*3.2-440000,IF(B488&lt;8500000,ROUNDDOWN(B488*0.9,0)-1100000,B488-1950000)))))),0)</f>
        <v/>
      </c>
      <c r="N488" s="18">
        <f>IF(M488&gt;23500000,NA(),IF(C488&gt;=2026,IF(M488&lt;=4890000,1040000,IF(M488&lt;=6550000,670000,620000)),IF(M488&lt;=1320000,950000,IF(M488&lt;=3360000,880000,IF(M488&lt;=4890000,680000,IF(M488&lt;=6550000,630000,580000))))))</f>
        <v/>
      </c>
      <c r="O488" s="18">
        <f>IF(F488&lt;=0,IF(AND(D488="はい",C488&gt;=2026,C488&lt;=2027),IF(E488&lt;=0,0,IF(E488&lt;=30000,E488,IF(E488&lt;=60000,ROUNDUP(E488/2,0)+15000,IF(E488&lt;=120000,ROUNDUP(E488/4,0)+30000,60000)))),IF(E488&lt;=0,0,IF(E488&lt;=20000,E488,IF(E488&lt;=40000,ROUNDUP(E488/2,0)+10000,IF(E488&lt;=80000,ROUNDUP(E488/4,0)+20000,40000))))),IF(E488&lt;=0,IF(F488&lt;=0,0,IF(F488&lt;=25000,F488,IF(F488&lt;=50000,ROUNDUP(F488/2,0)+12500,IF(F488&lt;=100000,ROUNDUP(F488/4,0)+25000,50000)))),MAX(IF(F488&lt;=0,0,IF(F488&lt;=25000,F488,IF(F488&lt;=50000,ROUNDUP(F488/2,0)+12500,IF(F488&lt;=100000,ROUNDUP(F488/4,0)+25000,50000)))),MIN(IF(AND(D488="はい",C488&gt;=2026,C488&lt;=2027),IF(E488&lt;=0,0,IF(E488&lt;=30000,E488,IF(E488&lt;=60000,ROUNDUP(E488/2,0)+15000,IF(E488&lt;=120000,ROUNDUP(E488/4,0)+30000,60000)))),IF(E488&lt;=0,0,IF(E488&lt;=20000,E488,IF(E488&lt;=40000,ROUNDUP(E488/2,0)+10000,IF(E488&lt;=80000,ROUNDUP(E488/4,0)+20000,40000)))))+IF(F488&lt;=0,0,IF(F488&lt;=25000,F488,IF(F488&lt;=50000,ROUNDUP(F488/2,0)+12500,IF(F488&lt;=100000,ROUNDUP(F488/4,0)+25000,50000)))),IF(AND(D488="はい",C488&gt;=2026,C488&lt;=2027),60000,40000)))))</f>
        <v/>
      </c>
      <c r="P488" s="18">
        <f>IF(G488&lt;=0,0,IF(G488&lt;=20000,G488,IF(G488&lt;=40000,ROUNDUP(G488/2,0)+10000,IF(G488&lt;=80000,ROUNDUP(G488/4,0)+20000,40000))))</f>
        <v/>
      </c>
      <c r="Q488" s="18">
        <f>IF(I488&lt;=0,IF(H488&lt;=0,0,IF(H488&lt;=20000,H488,IF(H488&lt;=40000,ROUNDUP(H488/2,0)+10000,IF(H488&lt;=80000,ROUNDUP(H488/4,0)+20000,40000)))),IF(H488&lt;=0,IF(I488&lt;=0,0,IF(I488&lt;=25000,I488,IF(I488&lt;=50000,ROUNDUP(I488/2,0)+12500,IF(I488&lt;=100000,ROUNDUP(I488/4,0)+25000,50000)))),MAX(IF(I488&lt;=0,0,IF(I488&lt;=25000,I488,IF(I488&lt;=50000,ROUNDUP(I488/2,0)+12500,IF(I488&lt;=100000,ROUNDUP(I488/4,0)+25000,50000)))),MIN(IF(H488&lt;=0,0,IF(H488&lt;=20000,H488,IF(H488&lt;=40000,ROUNDUP(H488/2,0)+10000,IF(H488&lt;=80000,ROUNDUP(H488/4,0)+20000,40000))))+IF(I488&lt;=0,0,IF(I488&lt;=25000,I488,IF(I488&lt;=50000,ROUNDUP(I488/2,0)+12500,IF(I488&lt;=100000,ROUNDUP(I488/4,0)+25000,50000)))),40000))))</f>
        <v/>
      </c>
      <c r="R488" s="18">
        <f>MIN(120000,O488+P488+Q488)</f>
        <v/>
      </c>
      <c r="S488" s="18">
        <f>IF(F488&lt;=0,IF(E488&lt;=0,0,IF(E488&lt;=12000,E488,IF(E488&lt;=32000,ROUNDUP(E488/2,0)+6000,IF(E488&lt;=56000,ROUNDUP(E488/4,0)+14000,28000)))),IF(E488&lt;=0,IF(F488&lt;=0,0,IF(F488&lt;=15000,F488,IF(F488&lt;=40000,ROUNDUP(F488/2,0)+7500,IF(F488&lt;=70000,ROUNDUP(F488/4,0)+17500,35000)))),MAX(IF(F488&lt;=0,0,IF(F488&lt;=15000,F488,IF(F488&lt;=40000,ROUNDUP(F488/2,0)+7500,IF(F488&lt;=70000,ROUNDUP(F488/4,0)+17500,35000)))),MIN(IF(E488&lt;=0,0,IF(E488&lt;=12000,E488,IF(E488&lt;=32000,ROUNDUP(E488/2,0)+6000,IF(E488&lt;=56000,ROUNDUP(E488/4,0)+14000,28000))))+IF(F488&lt;=0,0,IF(F488&lt;=15000,F488,IF(F488&lt;=40000,ROUNDUP(F488/2,0)+7500,IF(F488&lt;=70000,ROUNDUP(F488/4,0)+17500,35000)))),28000))))</f>
        <v/>
      </c>
      <c r="T488" s="18">
        <f>IF(G488&lt;=0,0,IF(G488&lt;=12000,G488,IF(G488&lt;=32000,ROUNDUP(G488/2,0)+6000,IF(G488&lt;=56000,ROUNDUP(G488/4,0)+14000,28000))))</f>
        <v/>
      </c>
      <c r="U488" s="18">
        <f>IF(I488&lt;=0,IF(H488&lt;=0,0,IF(H488&lt;=12000,H488,IF(H488&lt;=32000,ROUNDUP(H488/2,0)+6000,IF(H488&lt;=56000,ROUNDUP(H488/4,0)+14000,28000)))),IF(H488&lt;=0,IF(I488&lt;=0,0,IF(I488&lt;=15000,I488,IF(I488&lt;=40000,ROUNDUP(I488/2,0)+7500,IF(I488&lt;=70000,ROUNDUP(I488/4,0)+17500,35000)))),MAX(IF(I488&lt;=0,0,IF(I488&lt;=15000,I488,IF(I488&lt;=40000,ROUNDUP(I488/2,0)+7500,IF(I488&lt;=70000,ROUNDUP(I488/4,0)+17500,35000)))),MIN(IF(H488&lt;=0,0,IF(H488&lt;=12000,H488,IF(H488&lt;=32000,ROUNDUP(H488/2,0)+6000,IF(H488&lt;=56000,ROUNDUP(H488/4,0)+14000,28000))))+IF(I488&lt;=0,0,IF(I488&lt;=15000,I488,IF(I488&lt;=40000,ROUNDUP(I488/2,0)+7500,IF(I488&lt;=70000,ROUNDUP(I488/4,0)+17500,35000)))),28000))))</f>
        <v/>
      </c>
      <c r="V488" s="18">
        <f>MIN(70000,S488+T488+U488)</f>
        <v/>
      </c>
      <c r="W488" s="18">
        <f>MAX(0,ROUNDDOWN(M488-J488-N488-K488-0,-3))</f>
        <v/>
      </c>
      <c r="X488" s="18">
        <f>MAX(0,ROUNDDOWN(M488-J488-N488-K488-R488,-3))</f>
        <v/>
      </c>
      <c r="Y488" s="18">
        <f>IF(W488&lt;=0,0,ROUNDDOWN((W488*LOOKUP(W488,{0,1950001,3300001,6950001,9000001,18000001,40000001},{0.05,0.1,0.2,0.23,0.33,0.4,0.45})-LOOKUP(W488,{0,1950001,3300001,6950001,9000001,18000001,40000001},{0,97500,427500,636000,1536000,2796000,4796000}))*1.021,-2))</f>
        <v/>
      </c>
      <c r="Z488" s="18">
        <f>IF(X488&lt;=0,0,ROUNDDOWN((X488*LOOKUP(X488,{0,1950001,3300001,6950001,9000001,18000001,40000001},{0.05,0.1,0.2,0.23,0.33,0.4,0.45})-LOOKUP(X488,{0,1950001,3300001,6950001,9000001,18000001,40000001},{0,97500,427500,636000,1536000,2796000,4796000}))*1.021,-2))</f>
        <v/>
      </c>
      <c r="AA488" s="18">
        <f>MAX(0,ROUNDDOWN(M488-J488-430000-L488-0,-3))</f>
        <v/>
      </c>
      <c r="AB488" s="18">
        <f>MAX(0,ROUNDDOWN(M488-J488-430000-L488-V488,-3))</f>
        <v/>
      </c>
      <c r="AC488" s="18">
        <f>IF(M488&lt;=450000,0,MAX(0,ROUNDDOWN(AA488*0.06-MIN(50000,AA488)*0.03,-2))+MAX(0,ROUNDDOWN(AA488*0.04-MIN(50000,AA488)*0.02,-2)))</f>
        <v/>
      </c>
      <c r="AD488" s="18">
        <f>IF(M488&lt;=450000,0,MAX(0,ROUNDDOWN(AB488*0.06-MIN(50000,AB488)*0.03,-2))+MAX(0,ROUNDDOWN(AB488*0.04-MIN(50000,AB488)*0.02,-2)))</f>
        <v/>
      </c>
      <c r="AE488" s="18">
        <f>Y488-Z488</f>
        <v/>
      </c>
      <c r="AF488" s="18">
        <f>AC488-AD488</f>
        <v/>
      </c>
      <c r="AG488" s="18">
        <f>AE488+AF488</f>
        <v/>
      </c>
      <c r="AH488" s="20">
        <f>IF(W488&lt;=0,0,LOOKUP(W488,{0,1950001,3300001,6950001,9000001,18000001,40000001},{0.05,0.1,0.2,0.23,0.33,0.4,0.45}))</f>
        <v/>
      </c>
    </row>
    <row r="489">
      <c r="A489" t="inlineStr">
        <is>
          <t>1万円刻み 3区分8万円ずつ</t>
        </is>
      </c>
      <c r="B489" s="18">
        <f>'4_1万円刻み'!$A$137</f>
        <v/>
      </c>
      <c r="C489" s="19" t="n">
        <v>2026</v>
      </c>
      <c r="D489" t="inlineStr">
        <is>
          <t>いいえ</t>
        </is>
      </c>
      <c r="E489" s="18" t="n">
        <v>80000</v>
      </c>
      <c r="F489" s="18" t="n">
        <v>0</v>
      </c>
      <c r="G489" s="18" t="n">
        <v>80000</v>
      </c>
      <c r="H489" s="18" t="n">
        <v>80000</v>
      </c>
      <c r="I489" s="18" t="n">
        <v>0</v>
      </c>
      <c r="J489" s="18">
        <f>ROUND(MIN(B489/12,650000)*12*0.0915+MIN(B489/12,1390000)*12*(0.0504+0)+B489*0.005,0)</f>
        <v/>
      </c>
      <c r="K489" s="18" t="n">
        <v>0</v>
      </c>
      <c r="L489" s="18" t="n">
        <v>0</v>
      </c>
      <c r="M489" s="18">
        <f>ROUND(IF(C489&gt;=2026,IF(B489&lt;741000,0,IF(B489&lt;2191000,B489-740000,IF(B489&lt;2193000,1451000,IF(B489&lt;2196000,1453000,IF(B489&lt;2200000,1456000,IF(B489&lt;3600000,ROUNDDOWN(B489/4,-3)*2.8-80000,IF(B489&lt;6600000,ROUNDDOWN(B489/4,-3)*3.2-440000,IF(B489&lt;8500000,ROUNDDOWN(B489*0.9,0)-1100000,B489-1950000)))))))),IF(B489&lt;651000,0,IF(B489&lt;1900000,B489-650000,IF(B489&lt;3600000,ROUNDDOWN(B489/4,-3)*2.8-80000,IF(B489&lt;6600000,ROUNDDOWN(B489/4,-3)*3.2-440000,IF(B489&lt;8500000,ROUNDDOWN(B489*0.9,0)-1100000,B489-1950000)))))),0)</f>
        <v/>
      </c>
      <c r="N489" s="18">
        <f>IF(M489&gt;23500000,NA(),IF(C489&gt;=2026,IF(M489&lt;=4890000,1040000,IF(M489&lt;=6550000,670000,620000)),IF(M489&lt;=1320000,950000,IF(M489&lt;=3360000,880000,IF(M489&lt;=4890000,680000,IF(M489&lt;=6550000,630000,580000))))))</f>
        <v/>
      </c>
      <c r="O489" s="18">
        <f>IF(F489&lt;=0,IF(AND(D489="はい",C489&gt;=2026,C489&lt;=2027),IF(E489&lt;=0,0,IF(E489&lt;=30000,E489,IF(E489&lt;=60000,ROUNDUP(E489/2,0)+15000,IF(E489&lt;=120000,ROUNDUP(E489/4,0)+30000,60000)))),IF(E489&lt;=0,0,IF(E489&lt;=20000,E489,IF(E489&lt;=40000,ROUNDUP(E489/2,0)+10000,IF(E489&lt;=80000,ROUNDUP(E489/4,0)+20000,40000))))),IF(E489&lt;=0,IF(F489&lt;=0,0,IF(F489&lt;=25000,F489,IF(F489&lt;=50000,ROUNDUP(F489/2,0)+12500,IF(F489&lt;=100000,ROUNDUP(F489/4,0)+25000,50000)))),MAX(IF(F489&lt;=0,0,IF(F489&lt;=25000,F489,IF(F489&lt;=50000,ROUNDUP(F489/2,0)+12500,IF(F489&lt;=100000,ROUNDUP(F489/4,0)+25000,50000)))),MIN(IF(AND(D489="はい",C489&gt;=2026,C489&lt;=2027),IF(E489&lt;=0,0,IF(E489&lt;=30000,E489,IF(E489&lt;=60000,ROUNDUP(E489/2,0)+15000,IF(E489&lt;=120000,ROUNDUP(E489/4,0)+30000,60000)))),IF(E489&lt;=0,0,IF(E489&lt;=20000,E489,IF(E489&lt;=40000,ROUNDUP(E489/2,0)+10000,IF(E489&lt;=80000,ROUNDUP(E489/4,0)+20000,40000)))))+IF(F489&lt;=0,0,IF(F489&lt;=25000,F489,IF(F489&lt;=50000,ROUNDUP(F489/2,0)+12500,IF(F489&lt;=100000,ROUNDUP(F489/4,0)+25000,50000)))),IF(AND(D489="はい",C489&gt;=2026,C489&lt;=2027),60000,40000)))))</f>
        <v/>
      </c>
      <c r="P489" s="18">
        <f>IF(G489&lt;=0,0,IF(G489&lt;=20000,G489,IF(G489&lt;=40000,ROUNDUP(G489/2,0)+10000,IF(G489&lt;=80000,ROUNDUP(G489/4,0)+20000,40000))))</f>
        <v/>
      </c>
      <c r="Q489" s="18">
        <f>IF(I489&lt;=0,IF(H489&lt;=0,0,IF(H489&lt;=20000,H489,IF(H489&lt;=40000,ROUNDUP(H489/2,0)+10000,IF(H489&lt;=80000,ROUNDUP(H489/4,0)+20000,40000)))),IF(H489&lt;=0,IF(I489&lt;=0,0,IF(I489&lt;=25000,I489,IF(I489&lt;=50000,ROUNDUP(I489/2,0)+12500,IF(I489&lt;=100000,ROUNDUP(I489/4,0)+25000,50000)))),MAX(IF(I489&lt;=0,0,IF(I489&lt;=25000,I489,IF(I489&lt;=50000,ROUNDUP(I489/2,0)+12500,IF(I489&lt;=100000,ROUNDUP(I489/4,0)+25000,50000)))),MIN(IF(H489&lt;=0,0,IF(H489&lt;=20000,H489,IF(H489&lt;=40000,ROUNDUP(H489/2,0)+10000,IF(H489&lt;=80000,ROUNDUP(H489/4,0)+20000,40000))))+IF(I489&lt;=0,0,IF(I489&lt;=25000,I489,IF(I489&lt;=50000,ROUNDUP(I489/2,0)+12500,IF(I489&lt;=100000,ROUNDUP(I489/4,0)+25000,50000)))),40000))))</f>
        <v/>
      </c>
      <c r="R489" s="18">
        <f>MIN(120000,O489+P489+Q489)</f>
        <v/>
      </c>
      <c r="S489" s="18">
        <f>IF(F489&lt;=0,IF(E489&lt;=0,0,IF(E489&lt;=12000,E489,IF(E489&lt;=32000,ROUNDUP(E489/2,0)+6000,IF(E489&lt;=56000,ROUNDUP(E489/4,0)+14000,28000)))),IF(E489&lt;=0,IF(F489&lt;=0,0,IF(F489&lt;=15000,F489,IF(F489&lt;=40000,ROUNDUP(F489/2,0)+7500,IF(F489&lt;=70000,ROUNDUP(F489/4,0)+17500,35000)))),MAX(IF(F489&lt;=0,0,IF(F489&lt;=15000,F489,IF(F489&lt;=40000,ROUNDUP(F489/2,0)+7500,IF(F489&lt;=70000,ROUNDUP(F489/4,0)+17500,35000)))),MIN(IF(E489&lt;=0,0,IF(E489&lt;=12000,E489,IF(E489&lt;=32000,ROUNDUP(E489/2,0)+6000,IF(E489&lt;=56000,ROUNDUP(E489/4,0)+14000,28000))))+IF(F489&lt;=0,0,IF(F489&lt;=15000,F489,IF(F489&lt;=40000,ROUNDUP(F489/2,0)+7500,IF(F489&lt;=70000,ROUNDUP(F489/4,0)+17500,35000)))),28000))))</f>
        <v/>
      </c>
      <c r="T489" s="18">
        <f>IF(G489&lt;=0,0,IF(G489&lt;=12000,G489,IF(G489&lt;=32000,ROUNDUP(G489/2,0)+6000,IF(G489&lt;=56000,ROUNDUP(G489/4,0)+14000,28000))))</f>
        <v/>
      </c>
      <c r="U489" s="18">
        <f>IF(I489&lt;=0,IF(H489&lt;=0,0,IF(H489&lt;=12000,H489,IF(H489&lt;=32000,ROUNDUP(H489/2,0)+6000,IF(H489&lt;=56000,ROUNDUP(H489/4,0)+14000,28000)))),IF(H489&lt;=0,IF(I489&lt;=0,0,IF(I489&lt;=15000,I489,IF(I489&lt;=40000,ROUNDUP(I489/2,0)+7500,IF(I489&lt;=70000,ROUNDUP(I489/4,0)+17500,35000)))),MAX(IF(I489&lt;=0,0,IF(I489&lt;=15000,I489,IF(I489&lt;=40000,ROUNDUP(I489/2,0)+7500,IF(I489&lt;=70000,ROUNDUP(I489/4,0)+17500,35000)))),MIN(IF(H489&lt;=0,0,IF(H489&lt;=12000,H489,IF(H489&lt;=32000,ROUNDUP(H489/2,0)+6000,IF(H489&lt;=56000,ROUNDUP(H489/4,0)+14000,28000))))+IF(I489&lt;=0,0,IF(I489&lt;=15000,I489,IF(I489&lt;=40000,ROUNDUP(I489/2,0)+7500,IF(I489&lt;=70000,ROUNDUP(I489/4,0)+17500,35000)))),28000))))</f>
        <v/>
      </c>
      <c r="V489" s="18">
        <f>MIN(70000,S489+T489+U489)</f>
        <v/>
      </c>
      <c r="W489" s="18">
        <f>MAX(0,ROUNDDOWN(M489-J489-N489-K489-0,-3))</f>
        <v/>
      </c>
      <c r="X489" s="18">
        <f>MAX(0,ROUNDDOWN(M489-J489-N489-K489-R489,-3))</f>
        <v/>
      </c>
      <c r="Y489" s="18">
        <f>IF(W489&lt;=0,0,ROUNDDOWN((W489*LOOKUP(W489,{0,1950001,3300001,6950001,9000001,18000001,40000001},{0.05,0.1,0.2,0.23,0.33,0.4,0.45})-LOOKUP(W489,{0,1950001,3300001,6950001,9000001,18000001,40000001},{0,97500,427500,636000,1536000,2796000,4796000}))*1.021,-2))</f>
        <v/>
      </c>
      <c r="Z489" s="18">
        <f>IF(X489&lt;=0,0,ROUNDDOWN((X489*LOOKUP(X489,{0,1950001,3300001,6950001,9000001,18000001,40000001},{0.05,0.1,0.2,0.23,0.33,0.4,0.45})-LOOKUP(X489,{0,1950001,3300001,6950001,9000001,18000001,40000001},{0,97500,427500,636000,1536000,2796000,4796000}))*1.021,-2))</f>
        <v/>
      </c>
      <c r="AA489" s="18">
        <f>MAX(0,ROUNDDOWN(M489-J489-430000-L489-0,-3))</f>
        <v/>
      </c>
      <c r="AB489" s="18">
        <f>MAX(0,ROUNDDOWN(M489-J489-430000-L489-V489,-3))</f>
        <v/>
      </c>
      <c r="AC489" s="18">
        <f>IF(M489&lt;=450000,0,MAX(0,ROUNDDOWN(AA489*0.06-MIN(50000,AA489)*0.03,-2))+MAX(0,ROUNDDOWN(AA489*0.04-MIN(50000,AA489)*0.02,-2)))</f>
        <v/>
      </c>
      <c r="AD489" s="18">
        <f>IF(M489&lt;=450000,0,MAX(0,ROUNDDOWN(AB489*0.06-MIN(50000,AB489)*0.03,-2))+MAX(0,ROUNDDOWN(AB489*0.04-MIN(50000,AB489)*0.02,-2)))</f>
        <v/>
      </c>
      <c r="AE489" s="18">
        <f>Y489-Z489</f>
        <v/>
      </c>
      <c r="AF489" s="18">
        <f>AC489-AD489</f>
        <v/>
      </c>
      <c r="AG489" s="18">
        <f>AE489+AF489</f>
        <v/>
      </c>
      <c r="AH489" s="20">
        <f>IF(W489&lt;=0,0,LOOKUP(W489,{0,1950001,3300001,6950001,9000001,18000001,40000001},{0.05,0.1,0.2,0.23,0.33,0.4,0.45}))</f>
        <v/>
      </c>
    </row>
    <row r="490">
      <c r="A490" t="inlineStr">
        <is>
          <t>1万円刻み 一般8万円</t>
        </is>
      </c>
      <c r="B490" s="18">
        <f>'4_1万円刻み'!$A$137</f>
        <v/>
      </c>
      <c r="C490" s="19" t="n">
        <v>2026</v>
      </c>
      <c r="D490" t="inlineStr">
        <is>
          <t>いいえ</t>
        </is>
      </c>
      <c r="E490" s="18" t="n">
        <v>80000</v>
      </c>
      <c r="F490" s="18" t="n">
        <v>0</v>
      </c>
      <c r="G490" s="18" t="n">
        <v>0</v>
      </c>
      <c r="H490" s="18" t="n">
        <v>0</v>
      </c>
      <c r="I490" s="18" t="n">
        <v>0</v>
      </c>
      <c r="J490" s="18">
        <f>ROUND(MIN(B490/12,650000)*12*0.0915+MIN(B490/12,1390000)*12*(0.0504+0)+B490*0.005,0)</f>
        <v/>
      </c>
      <c r="K490" s="18" t="n">
        <v>0</v>
      </c>
      <c r="L490" s="18" t="n">
        <v>0</v>
      </c>
      <c r="M490" s="18">
        <f>ROUND(IF(C490&gt;=2026,IF(B490&lt;741000,0,IF(B490&lt;2191000,B490-740000,IF(B490&lt;2193000,1451000,IF(B490&lt;2196000,1453000,IF(B490&lt;2200000,1456000,IF(B490&lt;3600000,ROUNDDOWN(B490/4,-3)*2.8-80000,IF(B490&lt;6600000,ROUNDDOWN(B490/4,-3)*3.2-440000,IF(B490&lt;8500000,ROUNDDOWN(B490*0.9,0)-1100000,B490-1950000)))))))),IF(B490&lt;651000,0,IF(B490&lt;1900000,B490-650000,IF(B490&lt;3600000,ROUNDDOWN(B490/4,-3)*2.8-80000,IF(B490&lt;6600000,ROUNDDOWN(B490/4,-3)*3.2-440000,IF(B490&lt;8500000,ROUNDDOWN(B490*0.9,0)-1100000,B490-1950000)))))),0)</f>
        <v/>
      </c>
      <c r="N490" s="18">
        <f>IF(M490&gt;23500000,NA(),IF(C490&gt;=2026,IF(M490&lt;=4890000,1040000,IF(M490&lt;=6550000,670000,620000)),IF(M490&lt;=1320000,950000,IF(M490&lt;=3360000,880000,IF(M490&lt;=4890000,680000,IF(M490&lt;=6550000,630000,580000))))))</f>
        <v/>
      </c>
      <c r="O490" s="18">
        <f>IF(F490&lt;=0,IF(AND(D490="はい",C490&gt;=2026,C490&lt;=2027),IF(E490&lt;=0,0,IF(E490&lt;=30000,E490,IF(E490&lt;=60000,ROUNDUP(E490/2,0)+15000,IF(E490&lt;=120000,ROUNDUP(E490/4,0)+30000,60000)))),IF(E490&lt;=0,0,IF(E490&lt;=20000,E490,IF(E490&lt;=40000,ROUNDUP(E490/2,0)+10000,IF(E490&lt;=80000,ROUNDUP(E490/4,0)+20000,40000))))),IF(E490&lt;=0,IF(F490&lt;=0,0,IF(F490&lt;=25000,F490,IF(F490&lt;=50000,ROUNDUP(F490/2,0)+12500,IF(F490&lt;=100000,ROUNDUP(F490/4,0)+25000,50000)))),MAX(IF(F490&lt;=0,0,IF(F490&lt;=25000,F490,IF(F490&lt;=50000,ROUNDUP(F490/2,0)+12500,IF(F490&lt;=100000,ROUNDUP(F490/4,0)+25000,50000)))),MIN(IF(AND(D490="はい",C490&gt;=2026,C490&lt;=2027),IF(E490&lt;=0,0,IF(E490&lt;=30000,E490,IF(E490&lt;=60000,ROUNDUP(E490/2,0)+15000,IF(E490&lt;=120000,ROUNDUP(E490/4,0)+30000,60000)))),IF(E490&lt;=0,0,IF(E490&lt;=20000,E490,IF(E490&lt;=40000,ROUNDUP(E490/2,0)+10000,IF(E490&lt;=80000,ROUNDUP(E490/4,0)+20000,40000)))))+IF(F490&lt;=0,0,IF(F490&lt;=25000,F490,IF(F490&lt;=50000,ROUNDUP(F490/2,0)+12500,IF(F490&lt;=100000,ROUNDUP(F490/4,0)+25000,50000)))),IF(AND(D490="はい",C490&gt;=2026,C490&lt;=2027),60000,40000)))))</f>
        <v/>
      </c>
      <c r="P490" s="18">
        <f>IF(G490&lt;=0,0,IF(G490&lt;=20000,G490,IF(G490&lt;=40000,ROUNDUP(G490/2,0)+10000,IF(G490&lt;=80000,ROUNDUP(G490/4,0)+20000,40000))))</f>
        <v/>
      </c>
      <c r="Q490" s="18">
        <f>IF(I490&lt;=0,IF(H490&lt;=0,0,IF(H490&lt;=20000,H490,IF(H490&lt;=40000,ROUNDUP(H490/2,0)+10000,IF(H490&lt;=80000,ROUNDUP(H490/4,0)+20000,40000)))),IF(H490&lt;=0,IF(I490&lt;=0,0,IF(I490&lt;=25000,I490,IF(I490&lt;=50000,ROUNDUP(I490/2,0)+12500,IF(I490&lt;=100000,ROUNDUP(I490/4,0)+25000,50000)))),MAX(IF(I490&lt;=0,0,IF(I490&lt;=25000,I490,IF(I490&lt;=50000,ROUNDUP(I490/2,0)+12500,IF(I490&lt;=100000,ROUNDUP(I490/4,0)+25000,50000)))),MIN(IF(H490&lt;=0,0,IF(H490&lt;=20000,H490,IF(H490&lt;=40000,ROUNDUP(H490/2,0)+10000,IF(H490&lt;=80000,ROUNDUP(H490/4,0)+20000,40000))))+IF(I490&lt;=0,0,IF(I490&lt;=25000,I490,IF(I490&lt;=50000,ROUNDUP(I490/2,0)+12500,IF(I490&lt;=100000,ROUNDUP(I490/4,0)+25000,50000)))),40000))))</f>
        <v/>
      </c>
      <c r="R490" s="18">
        <f>MIN(120000,O490+P490+Q490)</f>
        <v/>
      </c>
      <c r="S490" s="18">
        <f>IF(F490&lt;=0,IF(E490&lt;=0,0,IF(E490&lt;=12000,E490,IF(E490&lt;=32000,ROUNDUP(E490/2,0)+6000,IF(E490&lt;=56000,ROUNDUP(E490/4,0)+14000,28000)))),IF(E490&lt;=0,IF(F490&lt;=0,0,IF(F490&lt;=15000,F490,IF(F490&lt;=40000,ROUNDUP(F490/2,0)+7500,IF(F490&lt;=70000,ROUNDUP(F490/4,0)+17500,35000)))),MAX(IF(F490&lt;=0,0,IF(F490&lt;=15000,F490,IF(F490&lt;=40000,ROUNDUP(F490/2,0)+7500,IF(F490&lt;=70000,ROUNDUP(F490/4,0)+17500,35000)))),MIN(IF(E490&lt;=0,0,IF(E490&lt;=12000,E490,IF(E490&lt;=32000,ROUNDUP(E490/2,0)+6000,IF(E490&lt;=56000,ROUNDUP(E490/4,0)+14000,28000))))+IF(F490&lt;=0,0,IF(F490&lt;=15000,F490,IF(F490&lt;=40000,ROUNDUP(F490/2,0)+7500,IF(F490&lt;=70000,ROUNDUP(F490/4,0)+17500,35000)))),28000))))</f>
        <v/>
      </c>
      <c r="T490" s="18">
        <f>IF(G490&lt;=0,0,IF(G490&lt;=12000,G490,IF(G490&lt;=32000,ROUNDUP(G490/2,0)+6000,IF(G490&lt;=56000,ROUNDUP(G490/4,0)+14000,28000))))</f>
        <v/>
      </c>
      <c r="U490" s="18">
        <f>IF(I490&lt;=0,IF(H490&lt;=0,0,IF(H490&lt;=12000,H490,IF(H490&lt;=32000,ROUNDUP(H490/2,0)+6000,IF(H490&lt;=56000,ROUNDUP(H490/4,0)+14000,28000)))),IF(H490&lt;=0,IF(I490&lt;=0,0,IF(I490&lt;=15000,I490,IF(I490&lt;=40000,ROUNDUP(I490/2,0)+7500,IF(I490&lt;=70000,ROUNDUP(I490/4,0)+17500,35000)))),MAX(IF(I490&lt;=0,0,IF(I490&lt;=15000,I490,IF(I490&lt;=40000,ROUNDUP(I490/2,0)+7500,IF(I490&lt;=70000,ROUNDUP(I490/4,0)+17500,35000)))),MIN(IF(H490&lt;=0,0,IF(H490&lt;=12000,H490,IF(H490&lt;=32000,ROUNDUP(H490/2,0)+6000,IF(H490&lt;=56000,ROUNDUP(H490/4,0)+14000,28000))))+IF(I490&lt;=0,0,IF(I490&lt;=15000,I490,IF(I490&lt;=40000,ROUNDUP(I490/2,0)+7500,IF(I490&lt;=70000,ROUNDUP(I490/4,0)+17500,35000)))),28000))))</f>
        <v/>
      </c>
      <c r="V490" s="18">
        <f>MIN(70000,S490+T490+U490)</f>
        <v/>
      </c>
      <c r="W490" s="18">
        <f>MAX(0,ROUNDDOWN(M490-J490-N490-K490-0,-3))</f>
        <v/>
      </c>
      <c r="X490" s="18">
        <f>MAX(0,ROUNDDOWN(M490-J490-N490-K490-R490,-3))</f>
        <v/>
      </c>
      <c r="Y490" s="18">
        <f>IF(W490&lt;=0,0,ROUNDDOWN((W490*LOOKUP(W490,{0,1950001,3300001,6950001,9000001,18000001,40000001},{0.05,0.1,0.2,0.23,0.33,0.4,0.45})-LOOKUP(W490,{0,1950001,3300001,6950001,9000001,18000001,40000001},{0,97500,427500,636000,1536000,2796000,4796000}))*1.021,-2))</f>
        <v/>
      </c>
      <c r="Z490" s="18">
        <f>IF(X490&lt;=0,0,ROUNDDOWN((X490*LOOKUP(X490,{0,1950001,3300001,6950001,9000001,18000001,40000001},{0.05,0.1,0.2,0.23,0.33,0.4,0.45})-LOOKUP(X490,{0,1950001,3300001,6950001,9000001,18000001,40000001},{0,97500,427500,636000,1536000,2796000,4796000}))*1.021,-2))</f>
        <v/>
      </c>
      <c r="AA490" s="18">
        <f>MAX(0,ROUNDDOWN(M490-J490-430000-L490-0,-3))</f>
        <v/>
      </c>
      <c r="AB490" s="18">
        <f>MAX(0,ROUNDDOWN(M490-J490-430000-L490-V490,-3))</f>
        <v/>
      </c>
      <c r="AC490" s="18">
        <f>IF(M490&lt;=450000,0,MAX(0,ROUNDDOWN(AA490*0.06-MIN(50000,AA490)*0.03,-2))+MAX(0,ROUNDDOWN(AA490*0.04-MIN(50000,AA490)*0.02,-2)))</f>
        <v/>
      </c>
      <c r="AD490" s="18">
        <f>IF(M490&lt;=450000,0,MAX(0,ROUNDDOWN(AB490*0.06-MIN(50000,AB490)*0.03,-2))+MAX(0,ROUNDDOWN(AB490*0.04-MIN(50000,AB490)*0.02,-2)))</f>
        <v/>
      </c>
      <c r="AE490" s="18">
        <f>Y490-Z490</f>
        <v/>
      </c>
      <c r="AF490" s="18">
        <f>AC490-AD490</f>
        <v/>
      </c>
      <c r="AG490" s="18">
        <f>AE490+AF490</f>
        <v/>
      </c>
      <c r="AH490" s="20">
        <f>IF(W490&lt;=0,0,LOOKUP(W490,{0,1950001,3300001,6950001,9000001,18000001,40000001},{0.05,0.1,0.2,0.23,0.33,0.4,0.45}))</f>
        <v/>
      </c>
    </row>
    <row r="491">
      <c r="A491" t="inlineStr">
        <is>
          <t>1万円刻み 特例あり一般12万円</t>
        </is>
      </c>
      <c r="B491" s="18">
        <f>'4_1万円刻み'!$A$137</f>
        <v/>
      </c>
      <c r="C491" s="19" t="n">
        <v>2026</v>
      </c>
      <c r="D491" t="inlineStr">
        <is>
          <t>はい</t>
        </is>
      </c>
      <c r="E491" s="18" t="n">
        <v>120000</v>
      </c>
      <c r="F491" s="18" t="n">
        <v>0</v>
      </c>
      <c r="G491" s="18" t="n">
        <v>0</v>
      </c>
      <c r="H491" s="18" t="n">
        <v>0</v>
      </c>
      <c r="I491" s="18" t="n">
        <v>0</v>
      </c>
      <c r="J491" s="18">
        <f>ROUND(MIN(B491/12,650000)*12*0.0915+MIN(B491/12,1390000)*12*(0.0504+0)+B491*0.005,0)</f>
        <v/>
      </c>
      <c r="K491" s="18" t="n">
        <v>0</v>
      </c>
      <c r="L491" s="18" t="n">
        <v>0</v>
      </c>
      <c r="M491" s="18">
        <f>ROUND(IF(C491&gt;=2026,IF(B491&lt;741000,0,IF(B491&lt;2191000,B491-740000,IF(B491&lt;2193000,1451000,IF(B491&lt;2196000,1453000,IF(B491&lt;2200000,1456000,IF(B491&lt;3600000,ROUNDDOWN(B491/4,-3)*2.8-80000,IF(B491&lt;6600000,ROUNDDOWN(B491/4,-3)*3.2-440000,IF(B491&lt;8500000,ROUNDDOWN(B491*0.9,0)-1100000,B491-1950000)))))))),IF(B491&lt;651000,0,IF(B491&lt;1900000,B491-650000,IF(B491&lt;3600000,ROUNDDOWN(B491/4,-3)*2.8-80000,IF(B491&lt;6600000,ROUNDDOWN(B491/4,-3)*3.2-440000,IF(B491&lt;8500000,ROUNDDOWN(B491*0.9,0)-1100000,B491-1950000)))))),0)</f>
        <v/>
      </c>
      <c r="N491" s="18">
        <f>IF(M491&gt;23500000,NA(),IF(C491&gt;=2026,IF(M491&lt;=4890000,1040000,IF(M491&lt;=6550000,670000,620000)),IF(M491&lt;=1320000,950000,IF(M491&lt;=3360000,880000,IF(M491&lt;=4890000,680000,IF(M491&lt;=6550000,630000,580000))))))</f>
        <v/>
      </c>
      <c r="O491" s="18">
        <f>IF(F491&lt;=0,IF(AND(D491="はい",C491&gt;=2026,C491&lt;=2027),IF(E491&lt;=0,0,IF(E491&lt;=30000,E491,IF(E491&lt;=60000,ROUNDUP(E491/2,0)+15000,IF(E491&lt;=120000,ROUNDUP(E491/4,0)+30000,60000)))),IF(E491&lt;=0,0,IF(E491&lt;=20000,E491,IF(E491&lt;=40000,ROUNDUP(E491/2,0)+10000,IF(E491&lt;=80000,ROUNDUP(E491/4,0)+20000,40000))))),IF(E491&lt;=0,IF(F491&lt;=0,0,IF(F491&lt;=25000,F491,IF(F491&lt;=50000,ROUNDUP(F491/2,0)+12500,IF(F491&lt;=100000,ROUNDUP(F491/4,0)+25000,50000)))),MAX(IF(F491&lt;=0,0,IF(F491&lt;=25000,F491,IF(F491&lt;=50000,ROUNDUP(F491/2,0)+12500,IF(F491&lt;=100000,ROUNDUP(F491/4,0)+25000,50000)))),MIN(IF(AND(D491="はい",C491&gt;=2026,C491&lt;=2027),IF(E491&lt;=0,0,IF(E491&lt;=30000,E491,IF(E491&lt;=60000,ROUNDUP(E491/2,0)+15000,IF(E491&lt;=120000,ROUNDUP(E491/4,0)+30000,60000)))),IF(E491&lt;=0,0,IF(E491&lt;=20000,E491,IF(E491&lt;=40000,ROUNDUP(E491/2,0)+10000,IF(E491&lt;=80000,ROUNDUP(E491/4,0)+20000,40000)))))+IF(F491&lt;=0,0,IF(F491&lt;=25000,F491,IF(F491&lt;=50000,ROUNDUP(F491/2,0)+12500,IF(F491&lt;=100000,ROUNDUP(F491/4,0)+25000,50000)))),IF(AND(D491="はい",C491&gt;=2026,C491&lt;=2027),60000,40000)))))</f>
        <v/>
      </c>
      <c r="P491" s="18">
        <f>IF(G491&lt;=0,0,IF(G491&lt;=20000,G491,IF(G491&lt;=40000,ROUNDUP(G491/2,0)+10000,IF(G491&lt;=80000,ROUNDUP(G491/4,0)+20000,40000))))</f>
        <v/>
      </c>
      <c r="Q491" s="18">
        <f>IF(I491&lt;=0,IF(H491&lt;=0,0,IF(H491&lt;=20000,H491,IF(H491&lt;=40000,ROUNDUP(H491/2,0)+10000,IF(H491&lt;=80000,ROUNDUP(H491/4,0)+20000,40000)))),IF(H491&lt;=0,IF(I491&lt;=0,0,IF(I491&lt;=25000,I491,IF(I491&lt;=50000,ROUNDUP(I491/2,0)+12500,IF(I491&lt;=100000,ROUNDUP(I491/4,0)+25000,50000)))),MAX(IF(I491&lt;=0,0,IF(I491&lt;=25000,I491,IF(I491&lt;=50000,ROUNDUP(I491/2,0)+12500,IF(I491&lt;=100000,ROUNDUP(I491/4,0)+25000,50000)))),MIN(IF(H491&lt;=0,0,IF(H491&lt;=20000,H491,IF(H491&lt;=40000,ROUNDUP(H491/2,0)+10000,IF(H491&lt;=80000,ROUNDUP(H491/4,0)+20000,40000))))+IF(I491&lt;=0,0,IF(I491&lt;=25000,I491,IF(I491&lt;=50000,ROUNDUP(I491/2,0)+12500,IF(I491&lt;=100000,ROUNDUP(I491/4,0)+25000,50000)))),40000))))</f>
        <v/>
      </c>
      <c r="R491" s="18">
        <f>MIN(120000,O491+P491+Q491)</f>
        <v/>
      </c>
      <c r="S491" s="18">
        <f>IF(F491&lt;=0,IF(E491&lt;=0,0,IF(E491&lt;=12000,E491,IF(E491&lt;=32000,ROUNDUP(E491/2,0)+6000,IF(E491&lt;=56000,ROUNDUP(E491/4,0)+14000,28000)))),IF(E491&lt;=0,IF(F491&lt;=0,0,IF(F491&lt;=15000,F491,IF(F491&lt;=40000,ROUNDUP(F491/2,0)+7500,IF(F491&lt;=70000,ROUNDUP(F491/4,0)+17500,35000)))),MAX(IF(F491&lt;=0,0,IF(F491&lt;=15000,F491,IF(F491&lt;=40000,ROUNDUP(F491/2,0)+7500,IF(F491&lt;=70000,ROUNDUP(F491/4,0)+17500,35000)))),MIN(IF(E491&lt;=0,0,IF(E491&lt;=12000,E491,IF(E491&lt;=32000,ROUNDUP(E491/2,0)+6000,IF(E491&lt;=56000,ROUNDUP(E491/4,0)+14000,28000))))+IF(F491&lt;=0,0,IF(F491&lt;=15000,F491,IF(F491&lt;=40000,ROUNDUP(F491/2,0)+7500,IF(F491&lt;=70000,ROUNDUP(F491/4,0)+17500,35000)))),28000))))</f>
        <v/>
      </c>
      <c r="T491" s="18">
        <f>IF(G491&lt;=0,0,IF(G491&lt;=12000,G491,IF(G491&lt;=32000,ROUNDUP(G491/2,0)+6000,IF(G491&lt;=56000,ROUNDUP(G491/4,0)+14000,28000))))</f>
        <v/>
      </c>
      <c r="U491" s="18">
        <f>IF(I491&lt;=0,IF(H491&lt;=0,0,IF(H491&lt;=12000,H491,IF(H491&lt;=32000,ROUNDUP(H491/2,0)+6000,IF(H491&lt;=56000,ROUNDUP(H491/4,0)+14000,28000)))),IF(H491&lt;=0,IF(I491&lt;=0,0,IF(I491&lt;=15000,I491,IF(I491&lt;=40000,ROUNDUP(I491/2,0)+7500,IF(I491&lt;=70000,ROUNDUP(I491/4,0)+17500,35000)))),MAX(IF(I491&lt;=0,0,IF(I491&lt;=15000,I491,IF(I491&lt;=40000,ROUNDUP(I491/2,0)+7500,IF(I491&lt;=70000,ROUNDUP(I491/4,0)+17500,35000)))),MIN(IF(H491&lt;=0,0,IF(H491&lt;=12000,H491,IF(H491&lt;=32000,ROUNDUP(H491/2,0)+6000,IF(H491&lt;=56000,ROUNDUP(H491/4,0)+14000,28000))))+IF(I491&lt;=0,0,IF(I491&lt;=15000,I491,IF(I491&lt;=40000,ROUNDUP(I491/2,0)+7500,IF(I491&lt;=70000,ROUNDUP(I491/4,0)+17500,35000)))),28000))))</f>
        <v/>
      </c>
      <c r="V491" s="18">
        <f>MIN(70000,S491+T491+U491)</f>
        <v/>
      </c>
      <c r="W491" s="18">
        <f>MAX(0,ROUNDDOWN(M491-J491-N491-K491-0,-3))</f>
        <v/>
      </c>
      <c r="X491" s="18">
        <f>MAX(0,ROUNDDOWN(M491-J491-N491-K491-R491,-3))</f>
        <v/>
      </c>
      <c r="Y491" s="18">
        <f>IF(W491&lt;=0,0,ROUNDDOWN((W491*LOOKUP(W491,{0,1950001,3300001,6950001,9000001,18000001,40000001},{0.05,0.1,0.2,0.23,0.33,0.4,0.45})-LOOKUP(W491,{0,1950001,3300001,6950001,9000001,18000001,40000001},{0,97500,427500,636000,1536000,2796000,4796000}))*1.021,-2))</f>
        <v/>
      </c>
      <c r="Z491" s="18">
        <f>IF(X491&lt;=0,0,ROUNDDOWN((X491*LOOKUP(X491,{0,1950001,3300001,6950001,9000001,18000001,40000001},{0.05,0.1,0.2,0.23,0.33,0.4,0.45})-LOOKUP(X491,{0,1950001,3300001,6950001,9000001,18000001,40000001},{0,97500,427500,636000,1536000,2796000,4796000}))*1.021,-2))</f>
        <v/>
      </c>
      <c r="AA491" s="18">
        <f>MAX(0,ROUNDDOWN(M491-J491-430000-L491-0,-3))</f>
        <v/>
      </c>
      <c r="AB491" s="18">
        <f>MAX(0,ROUNDDOWN(M491-J491-430000-L491-V491,-3))</f>
        <v/>
      </c>
      <c r="AC491" s="18">
        <f>IF(M491&lt;=450000,0,MAX(0,ROUNDDOWN(AA491*0.06-MIN(50000,AA491)*0.03,-2))+MAX(0,ROUNDDOWN(AA491*0.04-MIN(50000,AA491)*0.02,-2)))</f>
        <v/>
      </c>
      <c r="AD491" s="18">
        <f>IF(M491&lt;=450000,0,MAX(0,ROUNDDOWN(AB491*0.06-MIN(50000,AB491)*0.03,-2))+MAX(0,ROUNDDOWN(AB491*0.04-MIN(50000,AB491)*0.02,-2)))</f>
        <v/>
      </c>
      <c r="AE491" s="18">
        <f>Y491-Z491</f>
        <v/>
      </c>
      <c r="AF491" s="18">
        <f>AC491-AD491</f>
        <v/>
      </c>
      <c r="AG491" s="18">
        <f>AE491+AF491</f>
        <v/>
      </c>
      <c r="AH491" s="20">
        <f>IF(W491&lt;=0,0,LOOKUP(W491,{0,1950001,3300001,6950001,9000001,18000001,40000001},{0.05,0.1,0.2,0.23,0.33,0.4,0.45}))</f>
        <v/>
      </c>
    </row>
    <row r="492">
      <c r="A492" t="inlineStr">
        <is>
          <t>1万円刻み 3区分8万円ずつ</t>
        </is>
      </c>
      <c r="B492" s="18">
        <f>'4_1万円刻み'!$A$138</f>
        <v/>
      </c>
      <c r="C492" s="19" t="n">
        <v>2026</v>
      </c>
      <c r="D492" t="inlineStr">
        <is>
          <t>いいえ</t>
        </is>
      </c>
      <c r="E492" s="18" t="n">
        <v>80000</v>
      </c>
      <c r="F492" s="18" t="n">
        <v>0</v>
      </c>
      <c r="G492" s="18" t="n">
        <v>80000</v>
      </c>
      <c r="H492" s="18" t="n">
        <v>80000</v>
      </c>
      <c r="I492" s="18" t="n">
        <v>0</v>
      </c>
      <c r="J492" s="18">
        <f>ROUND(MIN(B492/12,650000)*12*0.0915+MIN(B492/12,1390000)*12*(0.0504+0)+B492*0.005,0)</f>
        <v/>
      </c>
      <c r="K492" s="18" t="n">
        <v>0</v>
      </c>
      <c r="L492" s="18" t="n">
        <v>0</v>
      </c>
      <c r="M492" s="18">
        <f>ROUND(IF(C492&gt;=2026,IF(B492&lt;741000,0,IF(B492&lt;2191000,B492-740000,IF(B492&lt;2193000,1451000,IF(B492&lt;2196000,1453000,IF(B492&lt;2200000,1456000,IF(B492&lt;3600000,ROUNDDOWN(B492/4,-3)*2.8-80000,IF(B492&lt;6600000,ROUNDDOWN(B492/4,-3)*3.2-440000,IF(B492&lt;8500000,ROUNDDOWN(B492*0.9,0)-1100000,B492-1950000)))))))),IF(B492&lt;651000,0,IF(B492&lt;1900000,B492-650000,IF(B492&lt;3600000,ROUNDDOWN(B492/4,-3)*2.8-80000,IF(B492&lt;6600000,ROUNDDOWN(B492/4,-3)*3.2-440000,IF(B492&lt;8500000,ROUNDDOWN(B492*0.9,0)-1100000,B492-1950000)))))),0)</f>
        <v/>
      </c>
      <c r="N492" s="18">
        <f>IF(M492&gt;23500000,NA(),IF(C492&gt;=2026,IF(M492&lt;=4890000,1040000,IF(M492&lt;=6550000,670000,620000)),IF(M492&lt;=1320000,950000,IF(M492&lt;=3360000,880000,IF(M492&lt;=4890000,680000,IF(M492&lt;=6550000,630000,580000))))))</f>
        <v/>
      </c>
      <c r="O492" s="18">
        <f>IF(F492&lt;=0,IF(AND(D492="はい",C492&gt;=2026,C492&lt;=2027),IF(E492&lt;=0,0,IF(E492&lt;=30000,E492,IF(E492&lt;=60000,ROUNDUP(E492/2,0)+15000,IF(E492&lt;=120000,ROUNDUP(E492/4,0)+30000,60000)))),IF(E492&lt;=0,0,IF(E492&lt;=20000,E492,IF(E492&lt;=40000,ROUNDUP(E492/2,0)+10000,IF(E492&lt;=80000,ROUNDUP(E492/4,0)+20000,40000))))),IF(E492&lt;=0,IF(F492&lt;=0,0,IF(F492&lt;=25000,F492,IF(F492&lt;=50000,ROUNDUP(F492/2,0)+12500,IF(F492&lt;=100000,ROUNDUP(F492/4,0)+25000,50000)))),MAX(IF(F492&lt;=0,0,IF(F492&lt;=25000,F492,IF(F492&lt;=50000,ROUNDUP(F492/2,0)+12500,IF(F492&lt;=100000,ROUNDUP(F492/4,0)+25000,50000)))),MIN(IF(AND(D492="はい",C492&gt;=2026,C492&lt;=2027),IF(E492&lt;=0,0,IF(E492&lt;=30000,E492,IF(E492&lt;=60000,ROUNDUP(E492/2,0)+15000,IF(E492&lt;=120000,ROUNDUP(E492/4,0)+30000,60000)))),IF(E492&lt;=0,0,IF(E492&lt;=20000,E492,IF(E492&lt;=40000,ROUNDUP(E492/2,0)+10000,IF(E492&lt;=80000,ROUNDUP(E492/4,0)+20000,40000)))))+IF(F492&lt;=0,0,IF(F492&lt;=25000,F492,IF(F492&lt;=50000,ROUNDUP(F492/2,0)+12500,IF(F492&lt;=100000,ROUNDUP(F492/4,0)+25000,50000)))),IF(AND(D492="はい",C492&gt;=2026,C492&lt;=2027),60000,40000)))))</f>
        <v/>
      </c>
      <c r="P492" s="18">
        <f>IF(G492&lt;=0,0,IF(G492&lt;=20000,G492,IF(G492&lt;=40000,ROUNDUP(G492/2,0)+10000,IF(G492&lt;=80000,ROUNDUP(G492/4,0)+20000,40000))))</f>
        <v/>
      </c>
      <c r="Q492" s="18">
        <f>IF(I492&lt;=0,IF(H492&lt;=0,0,IF(H492&lt;=20000,H492,IF(H492&lt;=40000,ROUNDUP(H492/2,0)+10000,IF(H492&lt;=80000,ROUNDUP(H492/4,0)+20000,40000)))),IF(H492&lt;=0,IF(I492&lt;=0,0,IF(I492&lt;=25000,I492,IF(I492&lt;=50000,ROUNDUP(I492/2,0)+12500,IF(I492&lt;=100000,ROUNDUP(I492/4,0)+25000,50000)))),MAX(IF(I492&lt;=0,0,IF(I492&lt;=25000,I492,IF(I492&lt;=50000,ROUNDUP(I492/2,0)+12500,IF(I492&lt;=100000,ROUNDUP(I492/4,0)+25000,50000)))),MIN(IF(H492&lt;=0,0,IF(H492&lt;=20000,H492,IF(H492&lt;=40000,ROUNDUP(H492/2,0)+10000,IF(H492&lt;=80000,ROUNDUP(H492/4,0)+20000,40000))))+IF(I492&lt;=0,0,IF(I492&lt;=25000,I492,IF(I492&lt;=50000,ROUNDUP(I492/2,0)+12500,IF(I492&lt;=100000,ROUNDUP(I492/4,0)+25000,50000)))),40000))))</f>
        <v/>
      </c>
      <c r="R492" s="18">
        <f>MIN(120000,O492+P492+Q492)</f>
        <v/>
      </c>
      <c r="S492" s="18">
        <f>IF(F492&lt;=0,IF(E492&lt;=0,0,IF(E492&lt;=12000,E492,IF(E492&lt;=32000,ROUNDUP(E492/2,0)+6000,IF(E492&lt;=56000,ROUNDUP(E492/4,0)+14000,28000)))),IF(E492&lt;=0,IF(F492&lt;=0,0,IF(F492&lt;=15000,F492,IF(F492&lt;=40000,ROUNDUP(F492/2,0)+7500,IF(F492&lt;=70000,ROUNDUP(F492/4,0)+17500,35000)))),MAX(IF(F492&lt;=0,0,IF(F492&lt;=15000,F492,IF(F492&lt;=40000,ROUNDUP(F492/2,0)+7500,IF(F492&lt;=70000,ROUNDUP(F492/4,0)+17500,35000)))),MIN(IF(E492&lt;=0,0,IF(E492&lt;=12000,E492,IF(E492&lt;=32000,ROUNDUP(E492/2,0)+6000,IF(E492&lt;=56000,ROUNDUP(E492/4,0)+14000,28000))))+IF(F492&lt;=0,0,IF(F492&lt;=15000,F492,IF(F492&lt;=40000,ROUNDUP(F492/2,0)+7500,IF(F492&lt;=70000,ROUNDUP(F492/4,0)+17500,35000)))),28000))))</f>
        <v/>
      </c>
      <c r="T492" s="18">
        <f>IF(G492&lt;=0,0,IF(G492&lt;=12000,G492,IF(G492&lt;=32000,ROUNDUP(G492/2,0)+6000,IF(G492&lt;=56000,ROUNDUP(G492/4,0)+14000,28000))))</f>
        <v/>
      </c>
      <c r="U492" s="18">
        <f>IF(I492&lt;=0,IF(H492&lt;=0,0,IF(H492&lt;=12000,H492,IF(H492&lt;=32000,ROUNDUP(H492/2,0)+6000,IF(H492&lt;=56000,ROUNDUP(H492/4,0)+14000,28000)))),IF(H492&lt;=0,IF(I492&lt;=0,0,IF(I492&lt;=15000,I492,IF(I492&lt;=40000,ROUNDUP(I492/2,0)+7500,IF(I492&lt;=70000,ROUNDUP(I492/4,0)+17500,35000)))),MAX(IF(I492&lt;=0,0,IF(I492&lt;=15000,I492,IF(I492&lt;=40000,ROUNDUP(I492/2,0)+7500,IF(I492&lt;=70000,ROUNDUP(I492/4,0)+17500,35000)))),MIN(IF(H492&lt;=0,0,IF(H492&lt;=12000,H492,IF(H492&lt;=32000,ROUNDUP(H492/2,0)+6000,IF(H492&lt;=56000,ROUNDUP(H492/4,0)+14000,28000))))+IF(I492&lt;=0,0,IF(I492&lt;=15000,I492,IF(I492&lt;=40000,ROUNDUP(I492/2,0)+7500,IF(I492&lt;=70000,ROUNDUP(I492/4,0)+17500,35000)))),28000))))</f>
        <v/>
      </c>
      <c r="V492" s="18">
        <f>MIN(70000,S492+T492+U492)</f>
        <v/>
      </c>
      <c r="W492" s="18">
        <f>MAX(0,ROUNDDOWN(M492-J492-N492-K492-0,-3))</f>
        <v/>
      </c>
      <c r="X492" s="18">
        <f>MAX(0,ROUNDDOWN(M492-J492-N492-K492-R492,-3))</f>
        <v/>
      </c>
      <c r="Y492" s="18">
        <f>IF(W492&lt;=0,0,ROUNDDOWN((W492*LOOKUP(W492,{0,1950001,3300001,6950001,9000001,18000001,40000001},{0.05,0.1,0.2,0.23,0.33,0.4,0.45})-LOOKUP(W492,{0,1950001,3300001,6950001,9000001,18000001,40000001},{0,97500,427500,636000,1536000,2796000,4796000}))*1.021,-2))</f>
        <v/>
      </c>
      <c r="Z492" s="18">
        <f>IF(X492&lt;=0,0,ROUNDDOWN((X492*LOOKUP(X492,{0,1950001,3300001,6950001,9000001,18000001,40000001},{0.05,0.1,0.2,0.23,0.33,0.4,0.45})-LOOKUP(X492,{0,1950001,3300001,6950001,9000001,18000001,40000001},{0,97500,427500,636000,1536000,2796000,4796000}))*1.021,-2))</f>
        <v/>
      </c>
      <c r="AA492" s="18">
        <f>MAX(0,ROUNDDOWN(M492-J492-430000-L492-0,-3))</f>
        <v/>
      </c>
      <c r="AB492" s="18">
        <f>MAX(0,ROUNDDOWN(M492-J492-430000-L492-V492,-3))</f>
        <v/>
      </c>
      <c r="AC492" s="18">
        <f>IF(M492&lt;=450000,0,MAX(0,ROUNDDOWN(AA492*0.06-MIN(50000,AA492)*0.03,-2))+MAX(0,ROUNDDOWN(AA492*0.04-MIN(50000,AA492)*0.02,-2)))</f>
        <v/>
      </c>
      <c r="AD492" s="18">
        <f>IF(M492&lt;=450000,0,MAX(0,ROUNDDOWN(AB492*0.06-MIN(50000,AB492)*0.03,-2))+MAX(0,ROUNDDOWN(AB492*0.04-MIN(50000,AB492)*0.02,-2)))</f>
        <v/>
      </c>
      <c r="AE492" s="18">
        <f>Y492-Z492</f>
        <v/>
      </c>
      <c r="AF492" s="18">
        <f>AC492-AD492</f>
        <v/>
      </c>
      <c r="AG492" s="18">
        <f>AE492+AF492</f>
        <v/>
      </c>
      <c r="AH492" s="20">
        <f>IF(W492&lt;=0,0,LOOKUP(W492,{0,1950001,3300001,6950001,9000001,18000001,40000001},{0.05,0.1,0.2,0.23,0.33,0.4,0.45}))</f>
        <v/>
      </c>
    </row>
    <row r="493">
      <c r="A493" t="inlineStr">
        <is>
          <t>1万円刻み 一般8万円</t>
        </is>
      </c>
      <c r="B493" s="18">
        <f>'4_1万円刻み'!$A$138</f>
        <v/>
      </c>
      <c r="C493" s="19" t="n">
        <v>2026</v>
      </c>
      <c r="D493" t="inlineStr">
        <is>
          <t>いいえ</t>
        </is>
      </c>
      <c r="E493" s="18" t="n">
        <v>80000</v>
      </c>
      <c r="F493" s="18" t="n">
        <v>0</v>
      </c>
      <c r="G493" s="18" t="n">
        <v>0</v>
      </c>
      <c r="H493" s="18" t="n">
        <v>0</v>
      </c>
      <c r="I493" s="18" t="n">
        <v>0</v>
      </c>
      <c r="J493" s="18">
        <f>ROUND(MIN(B493/12,650000)*12*0.0915+MIN(B493/12,1390000)*12*(0.0504+0)+B493*0.005,0)</f>
        <v/>
      </c>
      <c r="K493" s="18" t="n">
        <v>0</v>
      </c>
      <c r="L493" s="18" t="n">
        <v>0</v>
      </c>
      <c r="M493" s="18">
        <f>ROUND(IF(C493&gt;=2026,IF(B493&lt;741000,0,IF(B493&lt;2191000,B493-740000,IF(B493&lt;2193000,1451000,IF(B493&lt;2196000,1453000,IF(B493&lt;2200000,1456000,IF(B493&lt;3600000,ROUNDDOWN(B493/4,-3)*2.8-80000,IF(B493&lt;6600000,ROUNDDOWN(B493/4,-3)*3.2-440000,IF(B493&lt;8500000,ROUNDDOWN(B493*0.9,0)-1100000,B493-1950000)))))))),IF(B493&lt;651000,0,IF(B493&lt;1900000,B493-650000,IF(B493&lt;3600000,ROUNDDOWN(B493/4,-3)*2.8-80000,IF(B493&lt;6600000,ROUNDDOWN(B493/4,-3)*3.2-440000,IF(B493&lt;8500000,ROUNDDOWN(B493*0.9,0)-1100000,B493-1950000)))))),0)</f>
        <v/>
      </c>
      <c r="N493" s="18">
        <f>IF(M493&gt;23500000,NA(),IF(C493&gt;=2026,IF(M493&lt;=4890000,1040000,IF(M493&lt;=6550000,670000,620000)),IF(M493&lt;=1320000,950000,IF(M493&lt;=3360000,880000,IF(M493&lt;=4890000,680000,IF(M493&lt;=6550000,630000,580000))))))</f>
        <v/>
      </c>
      <c r="O493" s="18">
        <f>IF(F493&lt;=0,IF(AND(D493="はい",C493&gt;=2026,C493&lt;=2027),IF(E493&lt;=0,0,IF(E493&lt;=30000,E493,IF(E493&lt;=60000,ROUNDUP(E493/2,0)+15000,IF(E493&lt;=120000,ROUNDUP(E493/4,0)+30000,60000)))),IF(E493&lt;=0,0,IF(E493&lt;=20000,E493,IF(E493&lt;=40000,ROUNDUP(E493/2,0)+10000,IF(E493&lt;=80000,ROUNDUP(E493/4,0)+20000,40000))))),IF(E493&lt;=0,IF(F493&lt;=0,0,IF(F493&lt;=25000,F493,IF(F493&lt;=50000,ROUNDUP(F493/2,0)+12500,IF(F493&lt;=100000,ROUNDUP(F493/4,0)+25000,50000)))),MAX(IF(F493&lt;=0,0,IF(F493&lt;=25000,F493,IF(F493&lt;=50000,ROUNDUP(F493/2,0)+12500,IF(F493&lt;=100000,ROUNDUP(F493/4,0)+25000,50000)))),MIN(IF(AND(D493="はい",C493&gt;=2026,C493&lt;=2027),IF(E493&lt;=0,0,IF(E493&lt;=30000,E493,IF(E493&lt;=60000,ROUNDUP(E493/2,0)+15000,IF(E493&lt;=120000,ROUNDUP(E493/4,0)+30000,60000)))),IF(E493&lt;=0,0,IF(E493&lt;=20000,E493,IF(E493&lt;=40000,ROUNDUP(E493/2,0)+10000,IF(E493&lt;=80000,ROUNDUP(E493/4,0)+20000,40000)))))+IF(F493&lt;=0,0,IF(F493&lt;=25000,F493,IF(F493&lt;=50000,ROUNDUP(F493/2,0)+12500,IF(F493&lt;=100000,ROUNDUP(F493/4,0)+25000,50000)))),IF(AND(D493="はい",C493&gt;=2026,C493&lt;=2027),60000,40000)))))</f>
        <v/>
      </c>
      <c r="P493" s="18">
        <f>IF(G493&lt;=0,0,IF(G493&lt;=20000,G493,IF(G493&lt;=40000,ROUNDUP(G493/2,0)+10000,IF(G493&lt;=80000,ROUNDUP(G493/4,0)+20000,40000))))</f>
        <v/>
      </c>
      <c r="Q493" s="18">
        <f>IF(I493&lt;=0,IF(H493&lt;=0,0,IF(H493&lt;=20000,H493,IF(H493&lt;=40000,ROUNDUP(H493/2,0)+10000,IF(H493&lt;=80000,ROUNDUP(H493/4,0)+20000,40000)))),IF(H493&lt;=0,IF(I493&lt;=0,0,IF(I493&lt;=25000,I493,IF(I493&lt;=50000,ROUNDUP(I493/2,0)+12500,IF(I493&lt;=100000,ROUNDUP(I493/4,0)+25000,50000)))),MAX(IF(I493&lt;=0,0,IF(I493&lt;=25000,I493,IF(I493&lt;=50000,ROUNDUP(I493/2,0)+12500,IF(I493&lt;=100000,ROUNDUP(I493/4,0)+25000,50000)))),MIN(IF(H493&lt;=0,0,IF(H493&lt;=20000,H493,IF(H493&lt;=40000,ROUNDUP(H493/2,0)+10000,IF(H493&lt;=80000,ROUNDUP(H493/4,0)+20000,40000))))+IF(I493&lt;=0,0,IF(I493&lt;=25000,I493,IF(I493&lt;=50000,ROUNDUP(I493/2,0)+12500,IF(I493&lt;=100000,ROUNDUP(I493/4,0)+25000,50000)))),40000))))</f>
        <v/>
      </c>
      <c r="R493" s="18">
        <f>MIN(120000,O493+P493+Q493)</f>
        <v/>
      </c>
      <c r="S493" s="18">
        <f>IF(F493&lt;=0,IF(E493&lt;=0,0,IF(E493&lt;=12000,E493,IF(E493&lt;=32000,ROUNDUP(E493/2,0)+6000,IF(E493&lt;=56000,ROUNDUP(E493/4,0)+14000,28000)))),IF(E493&lt;=0,IF(F493&lt;=0,0,IF(F493&lt;=15000,F493,IF(F493&lt;=40000,ROUNDUP(F493/2,0)+7500,IF(F493&lt;=70000,ROUNDUP(F493/4,0)+17500,35000)))),MAX(IF(F493&lt;=0,0,IF(F493&lt;=15000,F493,IF(F493&lt;=40000,ROUNDUP(F493/2,0)+7500,IF(F493&lt;=70000,ROUNDUP(F493/4,0)+17500,35000)))),MIN(IF(E493&lt;=0,0,IF(E493&lt;=12000,E493,IF(E493&lt;=32000,ROUNDUP(E493/2,0)+6000,IF(E493&lt;=56000,ROUNDUP(E493/4,0)+14000,28000))))+IF(F493&lt;=0,0,IF(F493&lt;=15000,F493,IF(F493&lt;=40000,ROUNDUP(F493/2,0)+7500,IF(F493&lt;=70000,ROUNDUP(F493/4,0)+17500,35000)))),28000))))</f>
        <v/>
      </c>
      <c r="T493" s="18">
        <f>IF(G493&lt;=0,0,IF(G493&lt;=12000,G493,IF(G493&lt;=32000,ROUNDUP(G493/2,0)+6000,IF(G493&lt;=56000,ROUNDUP(G493/4,0)+14000,28000))))</f>
        <v/>
      </c>
      <c r="U493" s="18">
        <f>IF(I493&lt;=0,IF(H493&lt;=0,0,IF(H493&lt;=12000,H493,IF(H493&lt;=32000,ROUNDUP(H493/2,0)+6000,IF(H493&lt;=56000,ROUNDUP(H493/4,0)+14000,28000)))),IF(H493&lt;=0,IF(I493&lt;=0,0,IF(I493&lt;=15000,I493,IF(I493&lt;=40000,ROUNDUP(I493/2,0)+7500,IF(I493&lt;=70000,ROUNDUP(I493/4,0)+17500,35000)))),MAX(IF(I493&lt;=0,0,IF(I493&lt;=15000,I493,IF(I493&lt;=40000,ROUNDUP(I493/2,0)+7500,IF(I493&lt;=70000,ROUNDUP(I493/4,0)+17500,35000)))),MIN(IF(H493&lt;=0,0,IF(H493&lt;=12000,H493,IF(H493&lt;=32000,ROUNDUP(H493/2,0)+6000,IF(H493&lt;=56000,ROUNDUP(H493/4,0)+14000,28000))))+IF(I493&lt;=0,0,IF(I493&lt;=15000,I493,IF(I493&lt;=40000,ROUNDUP(I493/2,0)+7500,IF(I493&lt;=70000,ROUNDUP(I493/4,0)+17500,35000)))),28000))))</f>
        <v/>
      </c>
      <c r="V493" s="18">
        <f>MIN(70000,S493+T493+U493)</f>
        <v/>
      </c>
      <c r="W493" s="18">
        <f>MAX(0,ROUNDDOWN(M493-J493-N493-K493-0,-3))</f>
        <v/>
      </c>
      <c r="X493" s="18">
        <f>MAX(0,ROUNDDOWN(M493-J493-N493-K493-R493,-3))</f>
        <v/>
      </c>
      <c r="Y493" s="18">
        <f>IF(W493&lt;=0,0,ROUNDDOWN((W493*LOOKUP(W493,{0,1950001,3300001,6950001,9000001,18000001,40000001},{0.05,0.1,0.2,0.23,0.33,0.4,0.45})-LOOKUP(W493,{0,1950001,3300001,6950001,9000001,18000001,40000001},{0,97500,427500,636000,1536000,2796000,4796000}))*1.021,-2))</f>
        <v/>
      </c>
      <c r="Z493" s="18">
        <f>IF(X493&lt;=0,0,ROUNDDOWN((X493*LOOKUP(X493,{0,1950001,3300001,6950001,9000001,18000001,40000001},{0.05,0.1,0.2,0.23,0.33,0.4,0.45})-LOOKUP(X493,{0,1950001,3300001,6950001,9000001,18000001,40000001},{0,97500,427500,636000,1536000,2796000,4796000}))*1.021,-2))</f>
        <v/>
      </c>
      <c r="AA493" s="18">
        <f>MAX(0,ROUNDDOWN(M493-J493-430000-L493-0,-3))</f>
        <v/>
      </c>
      <c r="AB493" s="18">
        <f>MAX(0,ROUNDDOWN(M493-J493-430000-L493-V493,-3))</f>
        <v/>
      </c>
      <c r="AC493" s="18">
        <f>IF(M493&lt;=450000,0,MAX(0,ROUNDDOWN(AA493*0.06-MIN(50000,AA493)*0.03,-2))+MAX(0,ROUNDDOWN(AA493*0.04-MIN(50000,AA493)*0.02,-2)))</f>
        <v/>
      </c>
      <c r="AD493" s="18">
        <f>IF(M493&lt;=450000,0,MAX(0,ROUNDDOWN(AB493*0.06-MIN(50000,AB493)*0.03,-2))+MAX(0,ROUNDDOWN(AB493*0.04-MIN(50000,AB493)*0.02,-2)))</f>
        <v/>
      </c>
      <c r="AE493" s="18">
        <f>Y493-Z493</f>
        <v/>
      </c>
      <c r="AF493" s="18">
        <f>AC493-AD493</f>
        <v/>
      </c>
      <c r="AG493" s="18">
        <f>AE493+AF493</f>
        <v/>
      </c>
      <c r="AH493" s="20">
        <f>IF(W493&lt;=0,0,LOOKUP(W493,{0,1950001,3300001,6950001,9000001,18000001,40000001},{0.05,0.1,0.2,0.23,0.33,0.4,0.45}))</f>
        <v/>
      </c>
    </row>
    <row r="494">
      <c r="A494" t="inlineStr">
        <is>
          <t>1万円刻み 特例あり一般12万円</t>
        </is>
      </c>
      <c r="B494" s="18">
        <f>'4_1万円刻み'!$A$138</f>
        <v/>
      </c>
      <c r="C494" s="19" t="n">
        <v>2026</v>
      </c>
      <c r="D494" t="inlineStr">
        <is>
          <t>はい</t>
        </is>
      </c>
      <c r="E494" s="18" t="n">
        <v>120000</v>
      </c>
      <c r="F494" s="18" t="n">
        <v>0</v>
      </c>
      <c r="G494" s="18" t="n">
        <v>0</v>
      </c>
      <c r="H494" s="18" t="n">
        <v>0</v>
      </c>
      <c r="I494" s="18" t="n">
        <v>0</v>
      </c>
      <c r="J494" s="18">
        <f>ROUND(MIN(B494/12,650000)*12*0.0915+MIN(B494/12,1390000)*12*(0.0504+0)+B494*0.005,0)</f>
        <v/>
      </c>
      <c r="K494" s="18" t="n">
        <v>0</v>
      </c>
      <c r="L494" s="18" t="n">
        <v>0</v>
      </c>
      <c r="M494" s="18">
        <f>ROUND(IF(C494&gt;=2026,IF(B494&lt;741000,0,IF(B494&lt;2191000,B494-740000,IF(B494&lt;2193000,1451000,IF(B494&lt;2196000,1453000,IF(B494&lt;2200000,1456000,IF(B494&lt;3600000,ROUNDDOWN(B494/4,-3)*2.8-80000,IF(B494&lt;6600000,ROUNDDOWN(B494/4,-3)*3.2-440000,IF(B494&lt;8500000,ROUNDDOWN(B494*0.9,0)-1100000,B494-1950000)))))))),IF(B494&lt;651000,0,IF(B494&lt;1900000,B494-650000,IF(B494&lt;3600000,ROUNDDOWN(B494/4,-3)*2.8-80000,IF(B494&lt;6600000,ROUNDDOWN(B494/4,-3)*3.2-440000,IF(B494&lt;8500000,ROUNDDOWN(B494*0.9,0)-1100000,B494-1950000)))))),0)</f>
        <v/>
      </c>
      <c r="N494" s="18">
        <f>IF(M494&gt;23500000,NA(),IF(C494&gt;=2026,IF(M494&lt;=4890000,1040000,IF(M494&lt;=6550000,670000,620000)),IF(M494&lt;=1320000,950000,IF(M494&lt;=3360000,880000,IF(M494&lt;=4890000,680000,IF(M494&lt;=6550000,630000,580000))))))</f>
        <v/>
      </c>
      <c r="O494" s="18">
        <f>IF(F494&lt;=0,IF(AND(D494="はい",C494&gt;=2026,C494&lt;=2027),IF(E494&lt;=0,0,IF(E494&lt;=30000,E494,IF(E494&lt;=60000,ROUNDUP(E494/2,0)+15000,IF(E494&lt;=120000,ROUNDUP(E494/4,0)+30000,60000)))),IF(E494&lt;=0,0,IF(E494&lt;=20000,E494,IF(E494&lt;=40000,ROUNDUP(E494/2,0)+10000,IF(E494&lt;=80000,ROUNDUP(E494/4,0)+20000,40000))))),IF(E494&lt;=0,IF(F494&lt;=0,0,IF(F494&lt;=25000,F494,IF(F494&lt;=50000,ROUNDUP(F494/2,0)+12500,IF(F494&lt;=100000,ROUNDUP(F494/4,0)+25000,50000)))),MAX(IF(F494&lt;=0,0,IF(F494&lt;=25000,F494,IF(F494&lt;=50000,ROUNDUP(F494/2,0)+12500,IF(F494&lt;=100000,ROUNDUP(F494/4,0)+25000,50000)))),MIN(IF(AND(D494="はい",C494&gt;=2026,C494&lt;=2027),IF(E494&lt;=0,0,IF(E494&lt;=30000,E494,IF(E494&lt;=60000,ROUNDUP(E494/2,0)+15000,IF(E494&lt;=120000,ROUNDUP(E494/4,0)+30000,60000)))),IF(E494&lt;=0,0,IF(E494&lt;=20000,E494,IF(E494&lt;=40000,ROUNDUP(E494/2,0)+10000,IF(E494&lt;=80000,ROUNDUP(E494/4,0)+20000,40000)))))+IF(F494&lt;=0,0,IF(F494&lt;=25000,F494,IF(F494&lt;=50000,ROUNDUP(F494/2,0)+12500,IF(F494&lt;=100000,ROUNDUP(F494/4,0)+25000,50000)))),IF(AND(D494="はい",C494&gt;=2026,C494&lt;=2027),60000,40000)))))</f>
        <v/>
      </c>
      <c r="P494" s="18">
        <f>IF(G494&lt;=0,0,IF(G494&lt;=20000,G494,IF(G494&lt;=40000,ROUNDUP(G494/2,0)+10000,IF(G494&lt;=80000,ROUNDUP(G494/4,0)+20000,40000))))</f>
        <v/>
      </c>
      <c r="Q494" s="18">
        <f>IF(I494&lt;=0,IF(H494&lt;=0,0,IF(H494&lt;=20000,H494,IF(H494&lt;=40000,ROUNDUP(H494/2,0)+10000,IF(H494&lt;=80000,ROUNDUP(H494/4,0)+20000,40000)))),IF(H494&lt;=0,IF(I494&lt;=0,0,IF(I494&lt;=25000,I494,IF(I494&lt;=50000,ROUNDUP(I494/2,0)+12500,IF(I494&lt;=100000,ROUNDUP(I494/4,0)+25000,50000)))),MAX(IF(I494&lt;=0,0,IF(I494&lt;=25000,I494,IF(I494&lt;=50000,ROUNDUP(I494/2,0)+12500,IF(I494&lt;=100000,ROUNDUP(I494/4,0)+25000,50000)))),MIN(IF(H494&lt;=0,0,IF(H494&lt;=20000,H494,IF(H494&lt;=40000,ROUNDUP(H494/2,0)+10000,IF(H494&lt;=80000,ROUNDUP(H494/4,0)+20000,40000))))+IF(I494&lt;=0,0,IF(I494&lt;=25000,I494,IF(I494&lt;=50000,ROUNDUP(I494/2,0)+12500,IF(I494&lt;=100000,ROUNDUP(I494/4,0)+25000,50000)))),40000))))</f>
        <v/>
      </c>
      <c r="R494" s="18">
        <f>MIN(120000,O494+P494+Q494)</f>
        <v/>
      </c>
      <c r="S494" s="18">
        <f>IF(F494&lt;=0,IF(E494&lt;=0,0,IF(E494&lt;=12000,E494,IF(E494&lt;=32000,ROUNDUP(E494/2,0)+6000,IF(E494&lt;=56000,ROUNDUP(E494/4,0)+14000,28000)))),IF(E494&lt;=0,IF(F494&lt;=0,0,IF(F494&lt;=15000,F494,IF(F494&lt;=40000,ROUNDUP(F494/2,0)+7500,IF(F494&lt;=70000,ROUNDUP(F494/4,0)+17500,35000)))),MAX(IF(F494&lt;=0,0,IF(F494&lt;=15000,F494,IF(F494&lt;=40000,ROUNDUP(F494/2,0)+7500,IF(F494&lt;=70000,ROUNDUP(F494/4,0)+17500,35000)))),MIN(IF(E494&lt;=0,0,IF(E494&lt;=12000,E494,IF(E494&lt;=32000,ROUNDUP(E494/2,0)+6000,IF(E494&lt;=56000,ROUNDUP(E494/4,0)+14000,28000))))+IF(F494&lt;=0,0,IF(F494&lt;=15000,F494,IF(F494&lt;=40000,ROUNDUP(F494/2,0)+7500,IF(F494&lt;=70000,ROUNDUP(F494/4,0)+17500,35000)))),28000))))</f>
        <v/>
      </c>
      <c r="T494" s="18">
        <f>IF(G494&lt;=0,0,IF(G494&lt;=12000,G494,IF(G494&lt;=32000,ROUNDUP(G494/2,0)+6000,IF(G494&lt;=56000,ROUNDUP(G494/4,0)+14000,28000))))</f>
        <v/>
      </c>
      <c r="U494" s="18">
        <f>IF(I494&lt;=0,IF(H494&lt;=0,0,IF(H494&lt;=12000,H494,IF(H494&lt;=32000,ROUNDUP(H494/2,0)+6000,IF(H494&lt;=56000,ROUNDUP(H494/4,0)+14000,28000)))),IF(H494&lt;=0,IF(I494&lt;=0,0,IF(I494&lt;=15000,I494,IF(I494&lt;=40000,ROUNDUP(I494/2,0)+7500,IF(I494&lt;=70000,ROUNDUP(I494/4,0)+17500,35000)))),MAX(IF(I494&lt;=0,0,IF(I494&lt;=15000,I494,IF(I494&lt;=40000,ROUNDUP(I494/2,0)+7500,IF(I494&lt;=70000,ROUNDUP(I494/4,0)+17500,35000)))),MIN(IF(H494&lt;=0,0,IF(H494&lt;=12000,H494,IF(H494&lt;=32000,ROUNDUP(H494/2,0)+6000,IF(H494&lt;=56000,ROUNDUP(H494/4,0)+14000,28000))))+IF(I494&lt;=0,0,IF(I494&lt;=15000,I494,IF(I494&lt;=40000,ROUNDUP(I494/2,0)+7500,IF(I494&lt;=70000,ROUNDUP(I494/4,0)+17500,35000)))),28000))))</f>
        <v/>
      </c>
      <c r="V494" s="18">
        <f>MIN(70000,S494+T494+U494)</f>
        <v/>
      </c>
      <c r="W494" s="18">
        <f>MAX(0,ROUNDDOWN(M494-J494-N494-K494-0,-3))</f>
        <v/>
      </c>
      <c r="X494" s="18">
        <f>MAX(0,ROUNDDOWN(M494-J494-N494-K494-R494,-3))</f>
        <v/>
      </c>
      <c r="Y494" s="18">
        <f>IF(W494&lt;=0,0,ROUNDDOWN((W494*LOOKUP(W494,{0,1950001,3300001,6950001,9000001,18000001,40000001},{0.05,0.1,0.2,0.23,0.33,0.4,0.45})-LOOKUP(W494,{0,1950001,3300001,6950001,9000001,18000001,40000001},{0,97500,427500,636000,1536000,2796000,4796000}))*1.021,-2))</f>
        <v/>
      </c>
      <c r="Z494" s="18">
        <f>IF(X494&lt;=0,0,ROUNDDOWN((X494*LOOKUP(X494,{0,1950001,3300001,6950001,9000001,18000001,40000001},{0.05,0.1,0.2,0.23,0.33,0.4,0.45})-LOOKUP(X494,{0,1950001,3300001,6950001,9000001,18000001,40000001},{0,97500,427500,636000,1536000,2796000,4796000}))*1.021,-2))</f>
        <v/>
      </c>
      <c r="AA494" s="18">
        <f>MAX(0,ROUNDDOWN(M494-J494-430000-L494-0,-3))</f>
        <v/>
      </c>
      <c r="AB494" s="18">
        <f>MAX(0,ROUNDDOWN(M494-J494-430000-L494-V494,-3))</f>
        <v/>
      </c>
      <c r="AC494" s="18">
        <f>IF(M494&lt;=450000,0,MAX(0,ROUNDDOWN(AA494*0.06-MIN(50000,AA494)*0.03,-2))+MAX(0,ROUNDDOWN(AA494*0.04-MIN(50000,AA494)*0.02,-2)))</f>
        <v/>
      </c>
      <c r="AD494" s="18">
        <f>IF(M494&lt;=450000,0,MAX(0,ROUNDDOWN(AB494*0.06-MIN(50000,AB494)*0.03,-2))+MAX(0,ROUNDDOWN(AB494*0.04-MIN(50000,AB494)*0.02,-2)))</f>
        <v/>
      </c>
      <c r="AE494" s="18">
        <f>Y494-Z494</f>
        <v/>
      </c>
      <c r="AF494" s="18">
        <f>AC494-AD494</f>
        <v/>
      </c>
      <c r="AG494" s="18">
        <f>AE494+AF494</f>
        <v/>
      </c>
      <c r="AH494" s="20">
        <f>IF(W494&lt;=0,0,LOOKUP(W494,{0,1950001,3300001,6950001,9000001,18000001,40000001},{0.05,0.1,0.2,0.23,0.33,0.4,0.45}))</f>
        <v/>
      </c>
    </row>
    <row r="495">
      <c r="A495" t="inlineStr">
        <is>
          <t>1万円刻み 3区分8万円ずつ</t>
        </is>
      </c>
      <c r="B495" s="18">
        <f>'4_1万円刻み'!$A$139</f>
        <v/>
      </c>
      <c r="C495" s="19" t="n">
        <v>2026</v>
      </c>
      <c r="D495" t="inlineStr">
        <is>
          <t>いいえ</t>
        </is>
      </c>
      <c r="E495" s="18" t="n">
        <v>80000</v>
      </c>
      <c r="F495" s="18" t="n">
        <v>0</v>
      </c>
      <c r="G495" s="18" t="n">
        <v>80000</v>
      </c>
      <c r="H495" s="18" t="n">
        <v>80000</v>
      </c>
      <c r="I495" s="18" t="n">
        <v>0</v>
      </c>
      <c r="J495" s="18">
        <f>ROUND(MIN(B495/12,650000)*12*0.0915+MIN(B495/12,1390000)*12*(0.0504+0)+B495*0.005,0)</f>
        <v/>
      </c>
      <c r="K495" s="18" t="n">
        <v>0</v>
      </c>
      <c r="L495" s="18" t="n">
        <v>0</v>
      </c>
      <c r="M495" s="18">
        <f>ROUND(IF(C495&gt;=2026,IF(B495&lt;741000,0,IF(B495&lt;2191000,B495-740000,IF(B495&lt;2193000,1451000,IF(B495&lt;2196000,1453000,IF(B495&lt;2200000,1456000,IF(B495&lt;3600000,ROUNDDOWN(B495/4,-3)*2.8-80000,IF(B495&lt;6600000,ROUNDDOWN(B495/4,-3)*3.2-440000,IF(B495&lt;8500000,ROUNDDOWN(B495*0.9,0)-1100000,B495-1950000)))))))),IF(B495&lt;651000,0,IF(B495&lt;1900000,B495-650000,IF(B495&lt;3600000,ROUNDDOWN(B495/4,-3)*2.8-80000,IF(B495&lt;6600000,ROUNDDOWN(B495/4,-3)*3.2-440000,IF(B495&lt;8500000,ROUNDDOWN(B495*0.9,0)-1100000,B495-1950000)))))),0)</f>
        <v/>
      </c>
      <c r="N495" s="18">
        <f>IF(M495&gt;23500000,NA(),IF(C495&gt;=2026,IF(M495&lt;=4890000,1040000,IF(M495&lt;=6550000,670000,620000)),IF(M495&lt;=1320000,950000,IF(M495&lt;=3360000,880000,IF(M495&lt;=4890000,680000,IF(M495&lt;=6550000,630000,580000))))))</f>
        <v/>
      </c>
      <c r="O495" s="18">
        <f>IF(F495&lt;=0,IF(AND(D495="はい",C495&gt;=2026,C495&lt;=2027),IF(E495&lt;=0,0,IF(E495&lt;=30000,E495,IF(E495&lt;=60000,ROUNDUP(E495/2,0)+15000,IF(E495&lt;=120000,ROUNDUP(E495/4,0)+30000,60000)))),IF(E495&lt;=0,0,IF(E495&lt;=20000,E495,IF(E495&lt;=40000,ROUNDUP(E495/2,0)+10000,IF(E495&lt;=80000,ROUNDUP(E495/4,0)+20000,40000))))),IF(E495&lt;=0,IF(F495&lt;=0,0,IF(F495&lt;=25000,F495,IF(F495&lt;=50000,ROUNDUP(F495/2,0)+12500,IF(F495&lt;=100000,ROUNDUP(F495/4,0)+25000,50000)))),MAX(IF(F495&lt;=0,0,IF(F495&lt;=25000,F495,IF(F495&lt;=50000,ROUNDUP(F495/2,0)+12500,IF(F495&lt;=100000,ROUNDUP(F495/4,0)+25000,50000)))),MIN(IF(AND(D495="はい",C495&gt;=2026,C495&lt;=2027),IF(E495&lt;=0,0,IF(E495&lt;=30000,E495,IF(E495&lt;=60000,ROUNDUP(E495/2,0)+15000,IF(E495&lt;=120000,ROUNDUP(E495/4,0)+30000,60000)))),IF(E495&lt;=0,0,IF(E495&lt;=20000,E495,IF(E495&lt;=40000,ROUNDUP(E495/2,0)+10000,IF(E495&lt;=80000,ROUNDUP(E495/4,0)+20000,40000)))))+IF(F495&lt;=0,0,IF(F495&lt;=25000,F495,IF(F495&lt;=50000,ROUNDUP(F495/2,0)+12500,IF(F495&lt;=100000,ROUNDUP(F495/4,0)+25000,50000)))),IF(AND(D495="はい",C495&gt;=2026,C495&lt;=2027),60000,40000)))))</f>
        <v/>
      </c>
      <c r="P495" s="18">
        <f>IF(G495&lt;=0,0,IF(G495&lt;=20000,G495,IF(G495&lt;=40000,ROUNDUP(G495/2,0)+10000,IF(G495&lt;=80000,ROUNDUP(G495/4,0)+20000,40000))))</f>
        <v/>
      </c>
      <c r="Q495" s="18">
        <f>IF(I495&lt;=0,IF(H495&lt;=0,0,IF(H495&lt;=20000,H495,IF(H495&lt;=40000,ROUNDUP(H495/2,0)+10000,IF(H495&lt;=80000,ROUNDUP(H495/4,0)+20000,40000)))),IF(H495&lt;=0,IF(I495&lt;=0,0,IF(I495&lt;=25000,I495,IF(I495&lt;=50000,ROUNDUP(I495/2,0)+12500,IF(I495&lt;=100000,ROUNDUP(I495/4,0)+25000,50000)))),MAX(IF(I495&lt;=0,0,IF(I495&lt;=25000,I495,IF(I495&lt;=50000,ROUNDUP(I495/2,0)+12500,IF(I495&lt;=100000,ROUNDUP(I495/4,0)+25000,50000)))),MIN(IF(H495&lt;=0,0,IF(H495&lt;=20000,H495,IF(H495&lt;=40000,ROUNDUP(H495/2,0)+10000,IF(H495&lt;=80000,ROUNDUP(H495/4,0)+20000,40000))))+IF(I495&lt;=0,0,IF(I495&lt;=25000,I495,IF(I495&lt;=50000,ROUNDUP(I495/2,0)+12500,IF(I495&lt;=100000,ROUNDUP(I495/4,0)+25000,50000)))),40000))))</f>
        <v/>
      </c>
      <c r="R495" s="18">
        <f>MIN(120000,O495+P495+Q495)</f>
        <v/>
      </c>
      <c r="S495" s="18">
        <f>IF(F495&lt;=0,IF(E495&lt;=0,0,IF(E495&lt;=12000,E495,IF(E495&lt;=32000,ROUNDUP(E495/2,0)+6000,IF(E495&lt;=56000,ROUNDUP(E495/4,0)+14000,28000)))),IF(E495&lt;=0,IF(F495&lt;=0,0,IF(F495&lt;=15000,F495,IF(F495&lt;=40000,ROUNDUP(F495/2,0)+7500,IF(F495&lt;=70000,ROUNDUP(F495/4,0)+17500,35000)))),MAX(IF(F495&lt;=0,0,IF(F495&lt;=15000,F495,IF(F495&lt;=40000,ROUNDUP(F495/2,0)+7500,IF(F495&lt;=70000,ROUNDUP(F495/4,0)+17500,35000)))),MIN(IF(E495&lt;=0,0,IF(E495&lt;=12000,E495,IF(E495&lt;=32000,ROUNDUP(E495/2,0)+6000,IF(E495&lt;=56000,ROUNDUP(E495/4,0)+14000,28000))))+IF(F495&lt;=0,0,IF(F495&lt;=15000,F495,IF(F495&lt;=40000,ROUNDUP(F495/2,0)+7500,IF(F495&lt;=70000,ROUNDUP(F495/4,0)+17500,35000)))),28000))))</f>
        <v/>
      </c>
      <c r="T495" s="18">
        <f>IF(G495&lt;=0,0,IF(G495&lt;=12000,G495,IF(G495&lt;=32000,ROUNDUP(G495/2,0)+6000,IF(G495&lt;=56000,ROUNDUP(G495/4,0)+14000,28000))))</f>
        <v/>
      </c>
      <c r="U495" s="18">
        <f>IF(I495&lt;=0,IF(H495&lt;=0,0,IF(H495&lt;=12000,H495,IF(H495&lt;=32000,ROUNDUP(H495/2,0)+6000,IF(H495&lt;=56000,ROUNDUP(H495/4,0)+14000,28000)))),IF(H495&lt;=0,IF(I495&lt;=0,0,IF(I495&lt;=15000,I495,IF(I495&lt;=40000,ROUNDUP(I495/2,0)+7500,IF(I495&lt;=70000,ROUNDUP(I495/4,0)+17500,35000)))),MAX(IF(I495&lt;=0,0,IF(I495&lt;=15000,I495,IF(I495&lt;=40000,ROUNDUP(I495/2,0)+7500,IF(I495&lt;=70000,ROUNDUP(I495/4,0)+17500,35000)))),MIN(IF(H495&lt;=0,0,IF(H495&lt;=12000,H495,IF(H495&lt;=32000,ROUNDUP(H495/2,0)+6000,IF(H495&lt;=56000,ROUNDUP(H495/4,0)+14000,28000))))+IF(I495&lt;=0,0,IF(I495&lt;=15000,I495,IF(I495&lt;=40000,ROUNDUP(I495/2,0)+7500,IF(I495&lt;=70000,ROUNDUP(I495/4,0)+17500,35000)))),28000))))</f>
        <v/>
      </c>
      <c r="V495" s="18">
        <f>MIN(70000,S495+T495+U495)</f>
        <v/>
      </c>
      <c r="W495" s="18">
        <f>MAX(0,ROUNDDOWN(M495-J495-N495-K495-0,-3))</f>
        <v/>
      </c>
      <c r="X495" s="18">
        <f>MAX(0,ROUNDDOWN(M495-J495-N495-K495-R495,-3))</f>
        <v/>
      </c>
      <c r="Y495" s="18">
        <f>IF(W495&lt;=0,0,ROUNDDOWN((W495*LOOKUP(W495,{0,1950001,3300001,6950001,9000001,18000001,40000001},{0.05,0.1,0.2,0.23,0.33,0.4,0.45})-LOOKUP(W495,{0,1950001,3300001,6950001,9000001,18000001,40000001},{0,97500,427500,636000,1536000,2796000,4796000}))*1.021,-2))</f>
        <v/>
      </c>
      <c r="Z495" s="18">
        <f>IF(X495&lt;=0,0,ROUNDDOWN((X495*LOOKUP(X495,{0,1950001,3300001,6950001,9000001,18000001,40000001},{0.05,0.1,0.2,0.23,0.33,0.4,0.45})-LOOKUP(X495,{0,1950001,3300001,6950001,9000001,18000001,40000001},{0,97500,427500,636000,1536000,2796000,4796000}))*1.021,-2))</f>
        <v/>
      </c>
      <c r="AA495" s="18">
        <f>MAX(0,ROUNDDOWN(M495-J495-430000-L495-0,-3))</f>
        <v/>
      </c>
      <c r="AB495" s="18">
        <f>MAX(0,ROUNDDOWN(M495-J495-430000-L495-V495,-3))</f>
        <v/>
      </c>
      <c r="AC495" s="18">
        <f>IF(M495&lt;=450000,0,MAX(0,ROUNDDOWN(AA495*0.06-MIN(50000,AA495)*0.03,-2))+MAX(0,ROUNDDOWN(AA495*0.04-MIN(50000,AA495)*0.02,-2)))</f>
        <v/>
      </c>
      <c r="AD495" s="18">
        <f>IF(M495&lt;=450000,0,MAX(0,ROUNDDOWN(AB495*0.06-MIN(50000,AB495)*0.03,-2))+MAX(0,ROUNDDOWN(AB495*0.04-MIN(50000,AB495)*0.02,-2)))</f>
        <v/>
      </c>
      <c r="AE495" s="18">
        <f>Y495-Z495</f>
        <v/>
      </c>
      <c r="AF495" s="18">
        <f>AC495-AD495</f>
        <v/>
      </c>
      <c r="AG495" s="18">
        <f>AE495+AF495</f>
        <v/>
      </c>
      <c r="AH495" s="20">
        <f>IF(W495&lt;=0,0,LOOKUP(W495,{0,1950001,3300001,6950001,9000001,18000001,40000001},{0.05,0.1,0.2,0.23,0.33,0.4,0.45}))</f>
        <v/>
      </c>
    </row>
    <row r="496">
      <c r="A496" t="inlineStr">
        <is>
          <t>1万円刻み 一般8万円</t>
        </is>
      </c>
      <c r="B496" s="18">
        <f>'4_1万円刻み'!$A$139</f>
        <v/>
      </c>
      <c r="C496" s="19" t="n">
        <v>2026</v>
      </c>
      <c r="D496" t="inlineStr">
        <is>
          <t>いいえ</t>
        </is>
      </c>
      <c r="E496" s="18" t="n">
        <v>80000</v>
      </c>
      <c r="F496" s="18" t="n">
        <v>0</v>
      </c>
      <c r="G496" s="18" t="n">
        <v>0</v>
      </c>
      <c r="H496" s="18" t="n">
        <v>0</v>
      </c>
      <c r="I496" s="18" t="n">
        <v>0</v>
      </c>
      <c r="J496" s="18">
        <f>ROUND(MIN(B496/12,650000)*12*0.0915+MIN(B496/12,1390000)*12*(0.0504+0)+B496*0.005,0)</f>
        <v/>
      </c>
      <c r="K496" s="18" t="n">
        <v>0</v>
      </c>
      <c r="L496" s="18" t="n">
        <v>0</v>
      </c>
      <c r="M496" s="18">
        <f>ROUND(IF(C496&gt;=2026,IF(B496&lt;741000,0,IF(B496&lt;2191000,B496-740000,IF(B496&lt;2193000,1451000,IF(B496&lt;2196000,1453000,IF(B496&lt;2200000,1456000,IF(B496&lt;3600000,ROUNDDOWN(B496/4,-3)*2.8-80000,IF(B496&lt;6600000,ROUNDDOWN(B496/4,-3)*3.2-440000,IF(B496&lt;8500000,ROUNDDOWN(B496*0.9,0)-1100000,B496-1950000)))))))),IF(B496&lt;651000,0,IF(B496&lt;1900000,B496-650000,IF(B496&lt;3600000,ROUNDDOWN(B496/4,-3)*2.8-80000,IF(B496&lt;6600000,ROUNDDOWN(B496/4,-3)*3.2-440000,IF(B496&lt;8500000,ROUNDDOWN(B496*0.9,0)-1100000,B496-1950000)))))),0)</f>
        <v/>
      </c>
      <c r="N496" s="18">
        <f>IF(M496&gt;23500000,NA(),IF(C496&gt;=2026,IF(M496&lt;=4890000,1040000,IF(M496&lt;=6550000,670000,620000)),IF(M496&lt;=1320000,950000,IF(M496&lt;=3360000,880000,IF(M496&lt;=4890000,680000,IF(M496&lt;=6550000,630000,580000))))))</f>
        <v/>
      </c>
      <c r="O496" s="18">
        <f>IF(F496&lt;=0,IF(AND(D496="はい",C496&gt;=2026,C496&lt;=2027),IF(E496&lt;=0,0,IF(E496&lt;=30000,E496,IF(E496&lt;=60000,ROUNDUP(E496/2,0)+15000,IF(E496&lt;=120000,ROUNDUP(E496/4,0)+30000,60000)))),IF(E496&lt;=0,0,IF(E496&lt;=20000,E496,IF(E496&lt;=40000,ROUNDUP(E496/2,0)+10000,IF(E496&lt;=80000,ROUNDUP(E496/4,0)+20000,40000))))),IF(E496&lt;=0,IF(F496&lt;=0,0,IF(F496&lt;=25000,F496,IF(F496&lt;=50000,ROUNDUP(F496/2,0)+12500,IF(F496&lt;=100000,ROUNDUP(F496/4,0)+25000,50000)))),MAX(IF(F496&lt;=0,0,IF(F496&lt;=25000,F496,IF(F496&lt;=50000,ROUNDUP(F496/2,0)+12500,IF(F496&lt;=100000,ROUNDUP(F496/4,0)+25000,50000)))),MIN(IF(AND(D496="はい",C496&gt;=2026,C496&lt;=2027),IF(E496&lt;=0,0,IF(E496&lt;=30000,E496,IF(E496&lt;=60000,ROUNDUP(E496/2,0)+15000,IF(E496&lt;=120000,ROUNDUP(E496/4,0)+30000,60000)))),IF(E496&lt;=0,0,IF(E496&lt;=20000,E496,IF(E496&lt;=40000,ROUNDUP(E496/2,0)+10000,IF(E496&lt;=80000,ROUNDUP(E496/4,0)+20000,40000)))))+IF(F496&lt;=0,0,IF(F496&lt;=25000,F496,IF(F496&lt;=50000,ROUNDUP(F496/2,0)+12500,IF(F496&lt;=100000,ROUNDUP(F496/4,0)+25000,50000)))),IF(AND(D496="はい",C496&gt;=2026,C496&lt;=2027),60000,40000)))))</f>
        <v/>
      </c>
      <c r="P496" s="18">
        <f>IF(G496&lt;=0,0,IF(G496&lt;=20000,G496,IF(G496&lt;=40000,ROUNDUP(G496/2,0)+10000,IF(G496&lt;=80000,ROUNDUP(G496/4,0)+20000,40000))))</f>
        <v/>
      </c>
      <c r="Q496" s="18">
        <f>IF(I496&lt;=0,IF(H496&lt;=0,0,IF(H496&lt;=20000,H496,IF(H496&lt;=40000,ROUNDUP(H496/2,0)+10000,IF(H496&lt;=80000,ROUNDUP(H496/4,0)+20000,40000)))),IF(H496&lt;=0,IF(I496&lt;=0,0,IF(I496&lt;=25000,I496,IF(I496&lt;=50000,ROUNDUP(I496/2,0)+12500,IF(I496&lt;=100000,ROUNDUP(I496/4,0)+25000,50000)))),MAX(IF(I496&lt;=0,0,IF(I496&lt;=25000,I496,IF(I496&lt;=50000,ROUNDUP(I496/2,0)+12500,IF(I496&lt;=100000,ROUNDUP(I496/4,0)+25000,50000)))),MIN(IF(H496&lt;=0,0,IF(H496&lt;=20000,H496,IF(H496&lt;=40000,ROUNDUP(H496/2,0)+10000,IF(H496&lt;=80000,ROUNDUP(H496/4,0)+20000,40000))))+IF(I496&lt;=0,0,IF(I496&lt;=25000,I496,IF(I496&lt;=50000,ROUNDUP(I496/2,0)+12500,IF(I496&lt;=100000,ROUNDUP(I496/4,0)+25000,50000)))),40000))))</f>
        <v/>
      </c>
      <c r="R496" s="18">
        <f>MIN(120000,O496+P496+Q496)</f>
        <v/>
      </c>
      <c r="S496" s="18">
        <f>IF(F496&lt;=0,IF(E496&lt;=0,0,IF(E496&lt;=12000,E496,IF(E496&lt;=32000,ROUNDUP(E496/2,0)+6000,IF(E496&lt;=56000,ROUNDUP(E496/4,0)+14000,28000)))),IF(E496&lt;=0,IF(F496&lt;=0,0,IF(F496&lt;=15000,F496,IF(F496&lt;=40000,ROUNDUP(F496/2,0)+7500,IF(F496&lt;=70000,ROUNDUP(F496/4,0)+17500,35000)))),MAX(IF(F496&lt;=0,0,IF(F496&lt;=15000,F496,IF(F496&lt;=40000,ROUNDUP(F496/2,0)+7500,IF(F496&lt;=70000,ROUNDUP(F496/4,0)+17500,35000)))),MIN(IF(E496&lt;=0,0,IF(E496&lt;=12000,E496,IF(E496&lt;=32000,ROUNDUP(E496/2,0)+6000,IF(E496&lt;=56000,ROUNDUP(E496/4,0)+14000,28000))))+IF(F496&lt;=0,0,IF(F496&lt;=15000,F496,IF(F496&lt;=40000,ROUNDUP(F496/2,0)+7500,IF(F496&lt;=70000,ROUNDUP(F496/4,0)+17500,35000)))),28000))))</f>
        <v/>
      </c>
      <c r="T496" s="18">
        <f>IF(G496&lt;=0,0,IF(G496&lt;=12000,G496,IF(G496&lt;=32000,ROUNDUP(G496/2,0)+6000,IF(G496&lt;=56000,ROUNDUP(G496/4,0)+14000,28000))))</f>
        <v/>
      </c>
      <c r="U496" s="18">
        <f>IF(I496&lt;=0,IF(H496&lt;=0,0,IF(H496&lt;=12000,H496,IF(H496&lt;=32000,ROUNDUP(H496/2,0)+6000,IF(H496&lt;=56000,ROUNDUP(H496/4,0)+14000,28000)))),IF(H496&lt;=0,IF(I496&lt;=0,0,IF(I496&lt;=15000,I496,IF(I496&lt;=40000,ROUNDUP(I496/2,0)+7500,IF(I496&lt;=70000,ROUNDUP(I496/4,0)+17500,35000)))),MAX(IF(I496&lt;=0,0,IF(I496&lt;=15000,I496,IF(I496&lt;=40000,ROUNDUP(I496/2,0)+7500,IF(I496&lt;=70000,ROUNDUP(I496/4,0)+17500,35000)))),MIN(IF(H496&lt;=0,0,IF(H496&lt;=12000,H496,IF(H496&lt;=32000,ROUNDUP(H496/2,0)+6000,IF(H496&lt;=56000,ROUNDUP(H496/4,0)+14000,28000))))+IF(I496&lt;=0,0,IF(I496&lt;=15000,I496,IF(I496&lt;=40000,ROUNDUP(I496/2,0)+7500,IF(I496&lt;=70000,ROUNDUP(I496/4,0)+17500,35000)))),28000))))</f>
        <v/>
      </c>
      <c r="V496" s="18">
        <f>MIN(70000,S496+T496+U496)</f>
        <v/>
      </c>
      <c r="W496" s="18">
        <f>MAX(0,ROUNDDOWN(M496-J496-N496-K496-0,-3))</f>
        <v/>
      </c>
      <c r="X496" s="18">
        <f>MAX(0,ROUNDDOWN(M496-J496-N496-K496-R496,-3))</f>
        <v/>
      </c>
      <c r="Y496" s="18">
        <f>IF(W496&lt;=0,0,ROUNDDOWN((W496*LOOKUP(W496,{0,1950001,3300001,6950001,9000001,18000001,40000001},{0.05,0.1,0.2,0.23,0.33,0.4,0.45})-LOOKUP(W496,{0,1950001,3300001,6950001,9000001,18000001,40000001},{0,97500,427500,636000,1536000,2796000,4796000}))*1.021,-2))</f>
        <v/>
      </c>
      <c r="Z496" s="18">
        <f>IF(X496&lt;=0,0,ROUNDDOWN((X496*LOOKUP(X496,{0,1950001,3300001,6950001,9000001,18000001,40000001},{0.05,0.1,0.2,0.23,0.33,0.4,0.45})-LOOKUP(X496,{0,1950001,3300001,6950001,9000001,18000001,40000001},{0,97500,427500,636000,1536000,2796000,4796000}))*1.021,-2))</f>
        <v/>
      </c>
      <c r="AA496" s="18">
        <f>MAX(0,ROUNDDOWN(M496-J496-430000-L496-0,-3))</f>
        <v/>
      </c>
      <c r="AB496" s="18">
        <f>MAX(0,ROUNDDOWN(M496-J496-430000-L496-V496,-3))</f>
        <v/>
      </c>
      <c r="AC496" s="18">
        <f>IF(M496&lt;=450000,0,MAX(0,ROUNDDOWN(AA496*0.06-MIN(50000,AA496)*0.03,-2))+MAX(0,ROUNDDOWN(AA496*0.04-MIN(50000,AA496)*0.02,-2)))</f>
        <v/>
      </c>
      <c r="AD496" s="18">
        <f>IF(M496&lt;=450000,0,MAX(0,ROUNDDOWN(AB496*0.06-MIN(50000,AB496)*0.03,-2))+MAX(0,ROUNDDOWN(AB496*0.04-MIN(50000,AB496)*0.02,-2)))</f>
        <v/>
      </c>
      <c r="AE496" s="18">
        <f>Y496-Z496</f>
        <v/>
      </c>
      <c r="AF496" s="18">
        <f>AC496-AD496</f>
        <v/>
      </c>
      <c r="AG496" s="18">
        <f>AE496+AF496</f>
        <v/>
      </c>
      <c r="AH496" s="20">
        <f>IF(W496&lt;=0,0,LOOKUP(W496,{0,1950001,3300001,6950001,9000001,18000001,40000001},{0.05,0.1,0.2,0.23,0.33,0.4,0.45}))</f>
        <v/>
      </c>
    </row>
    <row r="497">
      <c r="A497" t="inlineStr">
        <is>
          <t>1万円刻み 特例あり一般12万円</t>
        </is>
      </c>
      <c r="B497" s="18">
        <f>'4_1万円刻み'!$A$139</f>
        <v/>
      </c>
      <c r="C497" s="19" t="n">
        <v>2026</v>
      </c>
      <c r="D497" t="inlineStr">
        <is>
          <t>はい</t>
        </is>
      </c>
      <c r="E497" s="18" t="n">
        <v>120000</v>
      </c>
      <c r="F497" s="18" t="n">
        <v>0</v>
      </c>
      <c r="G497" s="18" t="n">
        <v>0</v>
      </c>
      <c r="H497" s="18" t="n">
        <v>0</v>
      </c>
      <c r="I497" s="18" t="n">
        <v>0</v>
      </c>
      <c r="J497" s="18">
        <f>ROUND(MIN(B497/12,650000)*12*0.0915+MIN(B497/12,1390000)*12*(0.0504+0)+B497*0.005,0)</f>
        <v/>
      </c>
      <c r="K497" s="18" t="n">
        <v>0</v>
      </c>
      <c r="L497" s="18" t="n">
        <v>0</v>
      </c>
      <c r="M497" s="18">
        <f>ROUND(IF(C497&gt;=2026,IF(B497&lt;741000,0,IF(B497&lt;2191000,B497-740000,IF(B497&lt;2193000,1451000,IF(B497&lt;2196000,1453000,IF(B497&lt;2200000,1456000,IF(B497&lt;3600000,ROUNDDOWN(B497/4,-3)*2.8-80000,IF(B497&lt;6600000,ROUNDDOWN(B497/4,-3)*3.2-440000,IF(B497&lt;8500000,ROUNDDOWN(B497*0.9,0)-1100000,B497-1950000)))))))),IF(B497&lt;651000,0,IF(B497&lt;1900000,B497-650000,IF(B497&lt;3600000,ROUNDDOWN(B497/4,-3)*2.8-80000,IF(B497&lt;6600000,ROUNDDOWN(B497/4,-3)*3.2-440000,IF(B497&lt;8500000,ROUNDDOWN(B497*0.9,0)-1100000,B497-1950000)))))),0)</f>
        <v/>
      </c>
      <c r="N497" s="18">
        <f>IF(M497&gt;23500000,NA(),IF(C497&gt;=2026,IF(M497&lt;=4890000,1040000,IF(M497&lt;=6550000,670000,620000)),IF(M497&lt;=1320000,950000,IF(M497&lt;=3360000,880000,IF(M497&lt;=4890000,680000,IF(M497&lt;=6550000,630000,580000))))))</f>
        <v/>
      </c>
      <c r="O497" s="18">
        <f>IF(F497&lt;=0,IF(AND(D497="はい",C497&gt;=2026,C497&lt;=2027),IF(E497&lt;=0,0,IF(E497&lt;=30000,E497,IF(E497&lt;=60000,ROUNDUP(E497/2,0)+15000,IF(E497&lt;=120000,ROUNDUP(E497/4,0)+30000,60000)))),IF(E497&lt;=0,0,IF(E497&lt;=20000,E497,IF(E497&lt;=40000,ROUNDUP(E497/2,0)+10000,IF(E497&lt;=80000,ROUNDUP(E497/4,0)+20000,40000))))),IF(E497&lt;=0,IF(F497&lt;=0,0,IF(F497&lt;=25000,F497,IF(F497&lt;=50000,ROUNDUP(F497/2,0)+12500,IF(F497&lt;=100000,ROUNDUP(F497/4,0)+25000,50000)))),MAX(IF(F497&lt;=0,0,IF(F497&lt;=25000,F497,IF(F497&lt;=50000,ROUNDUP(F497/2,0)+12500,IF(F497&lt;=100000,ROUNDUP(F497/4,0)+25000,50000)))),MIN(IF(AND(D497="はい",C497&gt;=2026,C497&lt;=2027),IF(E497&lt;=0,0,IF(E497&lt;=30000,E497,IF(E497&lt;=60000,ROUNDUP(E497/2,0)+15000,IF(E497&lt;=120000,ROUNDUP(E497/4,0)+30000,60000)))),IF(E497&lt;=0,0,IF(E497&lt;=20000,E497,IF(E497&lt;=40000,ROUNDUP(E497/2,0)+10000,IF(E497&lt;=80000,ROUNDUP(E497/4,0)+20000,40000)))))+IF(F497&lt;=0,0,IF(F497&lt;=25000,F497,IF(F497&lt;=50000,ROUNDUP(F497/2,0)+12500,IF(F497&lt;=100000,ROUNDUP(F497/4,0)+25000,50000)))),IF(AND(D497="はい",C497&gt;=2026,C497&lt;=2027),60000,40000)))))</f>
        <v/>
      </c>
      <c r="P497" s="18">
        <f>IF(G497&lt;=0,0,IF(G497&lt;=20000,G497,IF(G497&lt;=40000,ROUNDUP(G497/2,0)+10000,IF(G497&lt;=80000,ROUNDUP(G497/4,0)+20000,40000))))</f>
        <v/>
      </c>
      <c r="Q497" s="18">
        <f>IF(I497&lt;=0,IF(H497&lt;=0,0,IF(H497&lt;=20000,H497,IF(H497&lt;=40000,ROUNDUP(H497/2,0)+10000,IF(H497&lt;=80000,ROUNDUP(H497/4,0)+20000,40000)))),IF(H497&lt;=0,IF(I497&lt;=0,0,IF(I497&lt;=25000,I497,IF(I497&lt;=50000,ROUNDUP(I497/2,0)+12500,IF(I497&lt;=100000,ROUNDUP(I497/4,0)+25000,50000)))),MAX(IF(I497&lt;=0,0,IF(I497&lt;=25000,I497,IF(I497&lt;=50000,ROUNDUP(I497/2,0)+12500,IF(I497&lt;=100000,ROUNDUP(I497/4,0)+25000,50000)))),MIN(IF(H497&lt;=0,0,IF(H497&lt;=20000,H497,IF(H497&lt;=40000,ROUNDUP(H497/2,0)+10000,IF(H497&lt;=80000,ROUNDUP(H497/4,0)+20000,40000))))+IF(I497&lt;=0,0,IF(I497&lt;=25000,I497,IF(I497&lt;=50000,ROUNDUP(I497/2,0)+12500,IF(I497&lt;=100000,ROUNDUP(I497/4,0)+25000,50000)))),40000))))</f>
        <v/>
      </c>
      <c r="R497" s="18">
        <f>MIN(120000,O497+P497+Q497)</f>
        <v/>
      </c>
      <c r="S497" s="18">
        <f>IF(F497&lt;=0,IF(E497&lt;=0,0,IF(E497&lt;=12000,E497,IF(E497&lt;=32000,ROUNDUP(E497/2,0)+6000,IF(E497&lt;=56000,ROUNDUP(E497/4,0)+14000,28000)))),IF(E497&lt;=0,IF(F497&lt;=0,0,IF(F497&lt;=15000,F497,IF(F497&lt;=40000,ROUNDUP(F497/2,0)+7500,IF(F497&lt;=70000,ROUNDUP(F497/4,0)+17500,35000)))),MAX(IF(F497&lt;=0,0,IF(F497&lt;=15000,F497,IF(F497&lt;=40000,ROUNDUP(F497/2,0)+7500,IF(F497&lt;=70000,ROUNDUP(F497/4,0)+17500,35000)))),MIN(IF(E497&lt;=0,0,IF(E497&lt;=12000,E497,IF(E497&lt;=32000,ROUNDUP(E497/2,0)+6000,IF(E497&lt;=56000,ROUNDUP(E497/4,0)+14000,28000))))+IF(F497&lt;=0,0,IF(F497&lt;=15000,F497,IF(F497&lt;=40000,ROUNDUP(F497/2,0)+7500,IF(F497&lt;=70000,ROUNDUP(F497/4,0)+17500,35000)))),28000))))</f>
        <v/>
      </c>
      <c r="T497" s="18">
        <f>IF(G497&lt;=0,0,IF(G497&lt;=12000,G497,IF(G497&lt;=32000,ROUNDUP(G497/2,0)+6000,IF(G497&lt;=56000,ROUNDUP(G497/4,0)+14000,28000))))</f>
        <v/>
      </c>
      <c r="U497" s="18">
        <f>IF(I497&lt;=0,IF(H497&lt;=0,0,IF(H497&lt;=12000,H497,IF(H497&lt;=32000,ROUNDUP(H497/2,0)+6000,IF(H497&lt;=56000,ROUNDUP(H497/4,0)+14000,28000)))),IF(H497&lt;=0,IF(I497&lt;=0,0,IF(I497&lt;=15000,I497,IF(I497&lt;=40000,ROUNDUP(I497/2,0)+7500,IF(I497&lt;=70000,ROUNDUP(I497/4,0)+17500,35000)))),MAX(IF(I497&lt;=0,0,IF(I497&lt;=15000,I497,IF(I497&lt;=40000,ROUNDUP(I497/2,0)+7500,IF(I497&lt;=70000,ROUNDUP(I497/4,0)+17500,35000)))),MIN(IF(H497&lt;=0,0,IF(H497&lt;=12000,H497,IF(H497&lt;=32000,ROUNDUP(H497/2,0)+6000,IF(H497&lt;=56000,ROUNDUP(H497/4,0)+14000,28000))))+IF(I497&lt;=0,0,IF(I497&lt;=15000,I497,IF(I497&lt;=40000,ROUNDUP(I497/2,0)+7500,IF(I497&lt;=70000,ROUNDUP(I497/4,0)+17500,35000)))),28000))))</f>
        <v/>
      </c>
      <c r="V497" s="18">
        <f>MIN(70000,S497+T497+U497)</f>
        <v/>
      </c>
      <c r="W497" s="18">
        <f>MAX(0,ROUNDDOWN(M497-J497-N497-K497-0,-3))</f>
        <v/>
      </c>
      <c r="X497" s="18">
        <f>MAX(0,ROUNDDOWN(M497-J497-N497-K497-R497,-3))</f>
        <v/>
      </c>
      <c r="Y497" s="18">
        <f>IF(W497&lt;=0,0,ROUNDDOWN((W497*LOOKUP(W497,{0,1950001,3300001,6950001,9000001,18000001,40000001},{0.05,0.1,0.2,0.23,0.33,0.4,0.45})-LOOKUP(W497,{0,1950001,3300001,6950001,9000001,18000001,40000001},{0,97500,427500,636000,1536000,2796000,4796000}))*1.021,-2))</f>
        <v/>
      </c>
      <c r="Z497" s="18">
        <f>IF(X497&lt;=0,0,ROUNDDOWN((X497*LOOKUP(X497,{0,1950001,3300001,6950001,9000001,18000001,40000001},{0.05,0.1,0.2,0.23,0.33,0.4,0.45})-LOOKUP(X497,{0,1950001,3300001,6950001,9000001,18000001,40000001},{0,97500,427500,636000,1536000,2796000,4796000}))*1.021,-2))</f>
        <v/>
      </c>
      <c r="AA497" s="18">
        <f>MAX(0,ROUNDDOWN(M497-J497-430000-L497-0,-3))</f>
        <v/>
      </c>
      <c r="AB497" s="18">
        <f>MAX(0,ROUNDDOWN(M497-J497-430000-L497-V497,-3))</f>
        <v/>
      </c>
      <c r="AC497" s="18">
        <f>IF(M497&lt;=450000,0,MAX(0,ROUNDDOWN(AA497*0.06-MIN(50000,AA497)*0.03,-2))+MAX(0,ROUNDDOWN(AA497*0.04-MIN(50000,AA497)*0.02,-2)))</f>
        <v/>
      </c>
      <c r="AD497" s="18">
        <f>IF(M497&lt;=450000,0,MAX(0,ROUNDDOWN(AB497*0.06-MIN(50000,AB497)*0.03,-2))+MAX(0,ROUNDDOWN(AB497*0.04-MIN(50000,AB497)*0.02,-2)))</f>
        <v/>
      </c>
      <c r="AE497" s="18">
        <f>Y497-Z497</f>
        <v/>
      </c>
      <c r="AF497" s="18">
        <f>AC497-AD497</f>
        <v/>
      </c>
      <c r="AG497" s="18">
        <f>AE497+AF497</f>
        <v/>
      </c>
      <c r="AH497" s="20">
        <f>IF(W497&lt;=0,0,LOOKUP(W497,{0,1950001,3300001,6950001,9000001,18000001,40000001},{0.05,0.1,0.2,0.23,0.33,0.4,0.45}))</f>
        <v/>
      </c>
    </row>
    <row r="498">
      <c r="A498" t="inlineStr">
        <is>
          <t>1万円刻み 3区分8万円ずつ</t>
        </is>
      </c>
      <c r="B498" s="18">
        <f>'4_1万円刻み'!$A$140</f>
        <v/>
      </c>
      <c r="C498" s="19" t="n">
        <v>2026</v>
      </c>
      <c r="D498" t="inlineStr">
        <is>
          <t>いいえ</t>
        </is>
      </c>
      <c r="E498" s="18" t="n">
        <v>80000</v>
      </c>
      <c r="F498" s="18" t="n">
        <v>0</v>
      </c>
      <c r="G498" s="18" t="n">
        <v>80000</v>
      </c>
      <c r="H498" s="18" t="n">
        <v>80000</v>
      </c>
      <c r="I498" s="18" t="n">
        <v>0</v>
      </c>
      <c r="J498" s="18">
        <f>ROUND(MIN(B498/12,650000)*12*0.0915+MIN(B498/12,1390000)*12*(0.0504+0)+B498*0.005,0)</f>
        <v/>
      </c>
      <c r="K498" s="18" t="n">
        <v>0</v>
      </c>
      <c r="L498" s="18" t="n">
        <v>0</v>
      </c>
      <c r="M498" s="18">
        <f>ROUND(IF(C498&gt;=2026,IF(B498&lt;741000,0,IF(B498&lt;2191000,B498-740000,IF(B498&lt;2193000,1451000,IF(B498&lt;2196000,1453000,IF(B498&lt;2200000,1456000,IF(B498&lt;3600000,ROUNDDOWN(B498/4,-3)*2.8-80000,IF(B498&lt;6600000,ROUNDDOWN(B498/4,-3)*3.2-440000,IF(B498&lt;8500000,ROUNDDOWN(B498*0.9,0)-1100000,B498-1950000)))))))),IF(B498&lt;651000,0,IF(B498&lt;1900000,B498-650000,IF(B498&lt;3600000,ROUNDDOWN(B498/4,-3)*2.8-80000,IF(B498&lt;6600000,ROUNDDOWN(B498/4,-3)*3.2-440000,IF(B498&lt;8500000,ROUNDDOWN(B498*0.9,0)-1100000,B498-1950000)))))),0)</f>
        <v/>
      </c>
      <c r="N498" s="18">
        <f>IF(M498&gt;23500000,NA(),IF(C498&gt;=2026,IF(M498&lt;=4890000,1040000,IF(M498&lt;=6550000,670000,620000)),IF(M498&lt;=1320000,950000,IF(M498&lt;=3360000,880000,IF(M498&lt;=4890000,680000,IF(M498&lt;=6550000,630000,580000))))))</f>
        <v/>
      </c>
      <c r="O498" s="18">
        <f>IF(F498&lt;=0,IF(AND(D498="はい",C498&gt;=2026,C498&lt;=2027),IF(E498&lt;=0,0,IF(E498&lt;=30000,E498,IF(E498&lt;=60000,ROUNDUP(E498/2,0)+15000,IF(E498&lt;=120000,ROUNDUP(E498/4,0)+30000,60000)))),IF(E498&lt;=0,0,IF(E498&lt;=20000,E498,IF(E498&lt;=40000,ROUNDUP(E498/2,0)+10000,IF(E498&lt;=80000,ROUNDUP(E498/4,0)+20000,40000))))),IF(E498&lt;=0,IF(F498&lt;=0,0,IF(F498&lt;=25000,F498,IF(F498&lt;=50000,ROUNDUP(F498/2,0)+12500,IF(F498&lt;=100000,ROUNDUP(F498/4,0)+25000,50000)))),MAX(IF(F498&lt;=0,0,IF(F498&lt;=25000,F498,IF(F498&lt;=50000,ROUNDUP(F498/2,0)+12500,IF(F498&lt;=100000,ROUNDUP(F498/4,0)+25000,50000)))),MIN(IF(AND(D498="はい",C498&gt;=2026,C498&lt;=2027),IF(E498&lt;=0,0,IF(E498&lt;=30000,E498,IF(E498&lt;=60000,ROUNDUP(E498/2,0)+15000,IF(E498&lt;=120000,ROUNDUP(E498/4,0)+30000,60000)))),IF(E498&lt;=0,0,IF(E498&lt;=20000,E498,IF(E498&lt;=40000,ROUNDUP(E498/2,0)+10000,IF(E498&lt;=80000,ROUNDUP(E498/4,0)+20000,40000)))))+IF(F498&lt;=0,0,IF(F498&lt;=25000,F498,IF(F498&lt;=50000,ROUNDUP(F498/2,0)+12500,IF(F498&lt;=100000,ROUNDUP(F498/4,0)+25000,50000)))),IF(AND(D498="はい",C498&gt;=2026,C498&lt;=2027),60000,40000)))))</f>
        <v/>
      </c>
      <c r="P498" s="18">
        <f>IF(G498&lt;=0,0,IF(G498&lt;=20000,G498,IF(G498&lt;=40000,ROUNDUP(G498/2,0)+10000,IF(G498&lt;=80000,ROUNDUP(G498/4,0)+20000,40000))))</f>
        <v/>
      </c>
      <c r="Q498" s="18">
        <f>IF(I498&lt;=0,IF(H498&lt;=0,0,IF(H498&lt;=20000,H498,IF(H498&lt;=40000,ROUNDUP(H498/2,0)+10000,IF(H498&lt;=80000,ROUNDUP(H498/4,0)+20000,40000)))),IF(H498&lt;=0,IF(I498&lt;=0,0,IF(I498&lt;=25000,I498,IF(I498&lt;=50000,ROUNDUP(I498/2,0)+12500,IF(I498&lt;=100000,ROUNDUP(I498/4,0)+25000,50000)))),MAX(IF(I498&lt;=0,0,IF(I498&lt;=25000,I498,IF(I498&lt;=50000,ROUNDUP(I498/2,0)+12500,IF(I498&lt;=100000,ROUNDUP(I498/4,0)+25000,50000)))),MIN(IF(H498&lt;=0,0,IF(H498&lt;=20000,H498,IF(H498&lt;=40000,ROUNDUP(H498/2,0)+10000,IF(H498&lt;=80000,ROUNDUP(H498/4,0)+20000,40000))))+IF(I498&lt;=0,0,IF(I498&lt;=25000,I498,IF(I498&lt;=50000,ROUNDUP(I498/2,0)+12500,IF(I498&lt;=100000,ROUNDUP(I498/4,0)+25000,50000)))),40000))))</f>
        <v/>
      </c>
      <c r="R498" s="18">
        <f>MIN(120000,O498+P498+Q498)</f>
        <v/>
      </c>
      <c r="S498" s="18">
        <f>IF(F498&lt;=0,IF(E498&lt;=0,0,IF(E498&lt;=12000,E498,IF(E498&lt;=32000,ROUNDUP(E498/2,0)+6000,IF(E498&lt;=56000,ROUNDUP(E498/4,0)+14000,28000)))),IF(E498&lt;=0,IF(F498&lt;=0,0,IF(F498&lt;=15000,F498,IF(F498&lt;=40000,ROUNDUP(F498/2,0)+7500,IF(F498&lt;=70000,ROUNDUP(F498/4,0)+17500,35000)))),MAX(IF(F498&lt;=0,0,IF(F498&lt;=15000,F498,IF(F498&lt;=40000,ROUNDUP(F498/2,0)+7500,IF(F498&lt;=70000,ROUNDUP(F498/4,0)+17500,35000)))),MIN(IF(E498&lt;=0,0,IF(E498&lt;=12000,E498,IF(E498&lt;=32000,ROUNDUP(E498/2,0)+6000,IF(E498&lt;=56000,ROUNDUP(E498/4,0)+14000,28000))))+IF(F498&lt;=0,0,IF(F498&lt;=15000,F498,IF(F498&lt;=40000,ROUNDUP(F498/2,0)+7500,IF(F498&lt;=70000,ROUNDUP(F498/4,0)+17500,35000)))),28000))))</f>
        <v/>
      </c>
      <c r="T498" s="18">
        <f>IF(G498&lt;=0,0,IF(G498&lt;=12000,G498,IF(G498&lt;=32000,ROUNDUP(G498/2,0)+6000,IF(G498&lt;=56000,ROUNDUP(G498/4,0)+14000,28000))))</f>
        <v/>
      </c>
      <c r="U498" s="18">
        <f>IF(I498&lt;=0,IF(H498&lt;=0,0,IF(H498&lt;=12000,H498,IF(H498&lt;=32000,ROUNDUP(H498/2,0)+6000,IF(H498&lt;=56000,ROUNDUP(H498/4,0)+14000,28000)))),IF(H498&lt;=0,IF(I498&lt;=0,0,IF(I498&lt;=15000,I498,IF(I498&lt;=40000,ROUNDUP(I498/2,0)+7500,IF(I498&lt;=70000,ROUNDUP(I498/4,0)+17500,35000)))),MAX(IF(I498&lt;=0,0,IF(I498&lt;=15000,I498,IF(I498&lt;=40000,ROUNDUP(I498/2,0)+7500,IF(I498&lt;=70000,ROUNDUP(I498/4,0)+17500,35000)))),MIN(IF(H498&lt;=0,0,IF(H498&lt;=12000,H498,IF(H498&lt;=32000,ROUNDUP(H498/2,0)+6000,IF(H498&lt;=56000,ROUNDUP(H498/4,0)+14000,28000))))+IF(I498&lt;=0,0,IF(I498&lt;=15000,I498,IF(I498&lt;=40000,ROUNDUP(I498/2,0)+7500,IF(I498&lt;=70000,ROUNDUP(I498/4,0)+17500,35000)))),28000))))</f>
        <v/>
      </c>
      <c r="V498" s="18">
        <f>MIN(70000,S498+T498+U498)</f>
        <v/>
      </c>
      <c r="W498" s="18">
        <f>MAX(0,ROUNDDOWN(M498-J498-N498-K498-0,-3))</f>
        <v/>
      </c>
      <c r="X498" s="18">
        <f>MAX(0,ROUNDDOWN(M498-J498-N498-K498-R498,-3))</f>
        <v/>
      </c>
      <c r="Y498" s="18">
        <f>IF(W498&lt;=0,0,ROUNDDOWN((W498*LOOKUP(W498,{0,1950001,3300001,6950001,9000001,18000001,40000001},{0.05,0.1,0.2,0.23,0.33,0.4,0.45})-LOOKUP(W498,{0,1950001,3300001,6950001,9000001,18000001,40000001},{0,97500,427500,636000,1536000,2796000,4796000}))*1.021,-2))</f>
        <v/>
      </c>
      <c r="Z498" s="18">
        <f>IF(X498&lt;=0,0,ROUNDDOWN((X498*LOOKUP(X498,{0,1950001,3300001,6950001,9000001,18000001,40000001},{0.05,0.1,0.2,0.23,0.33,0.4,0.45})-LOOKUP(X498,{0,1950001,3300001,6950001,9000001,18000001,40000001},{0,97500,427500,636000,1536000,2796000,4796000}))*1.021,-2))</f>
        <v/>
      </c>
      <c r="AA498" s="18">
        <f>MAX(0,ROUNDDOWN(M498-J498-430000-L498-0,-3))</f>
        <v/>
      </c>
      <c r="AB498" s="18">
        <f>MAX(0,ROUNDDOWN(M498-J498-430000-L498-V498,-3))</f>
        <v/>
      </c>
      <c r="AC498" s="18">
        <f>IF(M498&lt;=450000,0,MAX(0,ROUNDDOWN(AA498*0.06-MIN(50000,AA498)*0.03,-2))+MAX(0,ROUNDDOWN(AA498*0.04-MIN(50000,AA498)*0.02,-2)))</f>
        <v/>
      </c>
      <c r="AD498" s="18">
        <f>IF(M498&lt;=450000,0,MAX(0,ROUNDDOWN(AB498*0.06-MIN(50000,AB498)*0.03,-2))+MAX(0,ROUNDDOWN(AB498*0.04-MIN(50000,AB498)*0.02,-2)))</f>
        <v/>
      </c>
      <c r="AE498" s="18">
        <f>Y498-Z498</f>
        <v/>
      </c>
      <c r="AF498" s="18">
        <f>AC498-AD498</f>
        <v/>
      </c>
      <c r="AG498" s="18">
        <f>AE498+AF498</f>
        <v/>
      </c>
      <c r="AH498" s="20">
        <f>IF(W498&lt;=0,0,LOOKUP(W498,{0,1950001,3300001,6950001,9000001,18000001,40000001},{0.05,0.1,0.2,0.23,0.33,0.4,0.45}))</f>
        <v/>
      </c>
    </row>
    <row r="499">
      <c r="A499" t="inlineStr">
        <is>
          <t>1万円刻み 一般8万円</t>
        </is>
      </c>
      <c r="B499" s="18">
        <f>'4_1万円刻み'!$A$140</f>
        <v/>
      </c>
      <c r="C499" s="19" t="n">
        <v>2026</v>
      </c>
      <c r="D499" t="inlineStr">
        <is>
          <t>いいえ</t>
        </is>
      </c>
      <c r="E499" s="18" t="n">
        <v>80000</v>
      </c>
      <c r="F499" s="18" t="n">
        <v>0</v>
      </c>
      <c r="G499" s="18" t="n">
        <v>0</v>
      </c>
      <c r="H499" s="18" t="n">
        <v>0</v>
      </c>
      <c r="I499" s="18" t="n">
        <v>0</v>
      </c>
      <c r="J499" s="18">
        <f>ROUND(MIN(B499/12,650000)*12*0.0915+MIN(B499/12,1390000)*12*(0.0504+0)+B499*0.005,0)</f>
        <v/>
      </c>
      <c r="K499" s="18" t="n">
        <v>0</v>
      </c>
      <c r="L499" s="18" t="n">
        <v>0</v>
      </c>
      <c r="M499" s="18">
        <f>ROUND(IF(C499&gt;=2026,IF(B499&lt;741000,0,IF(B499&lt;2191000,B499-740000,IF(B499&lt;2193000,1451000,IF(B499&lt;2196000,1453000,IF(B499&lt;2200000,1456000,IF(B499&lt;3600000,ROUNDDOWN(B499/4,-3)*2.8-80000,IF(B499&lt;6600000,ROUNDDOWN(B499/4,-3)*3.2-440000,IF(B499&lt;8500000,ROUNDDOWN(B499*0.9,0)-1100000,B499-1950000)))))))),IF(B499&lt;651000,0,IF(B499&lt;1900000,B499-650000,IF(B499&lt;3600000,ROUNDDOWN(B499/4,-3)*2.8-80000,IF(B499&lt;6600000,ROUNDDOWN(B499/4,-3)*3.2-440000,IF(B499&lt;8500000,ROUNDDOWN(B499*0.9,0)-1100000,B499-1950000)))))),0)</f>
        <v/>
      </c>
      <c r="N499" s="18">
        <f>IF(M499&gt;23500000,NA(),IF(C499&gt;=2026,IF(M499&lt;=4890000,1040000,IF(M499&lt;=6550000,670000,620000)),IF(M499&lt;=1320000,950000,IF(M499&lt;=3360000,880000,IF(M499&lt;=4890000,680000,IF(M499&lt;=6550000,630000,580000))))))</f>
        <v/>
      </c>
      <c r="O499" s="18">
        <f>IF(F499&lt;=0,IF(AND(D499="はい",C499&gt;=2026,C499&lt;=2027),IF(E499&lt;=0,0,IF(E499&lt;=30000,E499,IF(E499&lt;=60000,ROUNDUP(E499/2,0)+15000,IF(E499&lt;=120000,ROUNDUP(E499/4,0)+30000,60000)))),IF(E499&lt;=0,0,IF(E499&lt;=20000,E499,IF(E499&lt;=40000,ROUNDUP(E499/2,0)+10000,IF(E499&lt;=80000,ROUNDUP(E499/4,0)+20000,40000))))),IF(E499&lt;=0,IF(F499&lt;=0,0,IF(F499&lt;=25000,F499,IF(F499&lt;=50000,ROUNDUP(F499/2,0)+12500,IF(F499&lt;=100000,ROUNDUP(F499/4,0)+25000,50000)))),MAX(IF(F499&lt;=0,0,IF(F499&lt;=25000,F499,IF(F499&lt;=50000,ROUNDUP(F499/2,0)+12500,IF(F499&lt;=100000,ROUNDUP(F499/4,0)+25000,50000)))),MIN(IF(AND(D499="はい",C499&gt;=2026,C499&lt;=2027),IF(E499&lt;=0,0,IF(E499&lt;=30000,E499,IF(E499&lt;=60000,ROUNDUP(E499/2,0)+15000,IF(E499&lt;=120000,ROUNDUP(E499/4,0)+30000,60000)))),IF(E499&lt;=0,0,IF(E499&lt;=20000,E499,IF(E499&lt;=40000,ROUNDUP(E499/2,0)+10000,IF(E499&lt;=80000,ROUNDUP(E499/4,0)+20000,40000)))))+IF(F499&lt;=0,0,IF(F499&lt;=25000,F499,IF(F499&lt;=50000,ROUNDUP(F499/2,0)+12500,IF(F499&lt;=100000,ROUNDUP(F499/4,0)+25000,50000)))),IF(AND(D499="はい",C499&gt;=2026,C499&lt;=2027),60000,40000)))))</f>
        <v/>
      </c>
      <c r="P499" s="18">
        <f>IF(G499&lt;=0,0,IF(G499&lt;=20000,G499,IF(G499&lt;=40000,ROUNDUP(G499/2,0)+10000,IF(G499&lt;=80000,ROUNDUP(G499/4,0)+20000,40000))))</f>
        <v/>
      </c>
      <c r="Q499" s="18">
        <f>IF(I499&lt;=0,IF(H499&lt;=0,0,IF(H499&lt;=20000,H499,IF(H499&lt;=40000,ROUNDUP(H499/2,0)+10000,IF(H499&lt;=80000,ROUNDUP(H499/4,0)+20000,40000)))),IF(H499&lt;=0,IF(I499&lt;=0,0,IF(I499&lt;=25000,I499,IF(I499&lt;=50000,ROUNDUP(I499/2,0)+12500,IF(I499&lt;=100000,ROUNDUP(I499/4,0)+25000,50000)))),MAX(IF(I499&lt;=0,0,IF(I499&lt;=25000,I499,IF(I499&lt;=50000,ROUNDUP(I499/2,0)+12500,IF(I499&lt;=100000,ROUNDUP(I499/4,0)+25000,50000)))),MIN(IF(H499&lt;=0,0,IF(H499&lt;=20000,H499,IF(H499&lt;=40000,ROUNDUP(H499/2,0)+10000,IF(H499&lt;=80000,ROUNDUP(H499/4,0)+20000,40000))))+IF(I499&lt;=0,0,IF(I499&lt;=25000,I499,IF(I499&lt;=50000,ROUNDUP(I499/2,0)+12500,IF(I499&lt;=100000,ROUNDUP(I499/4,0)+25000,50000)))),40000))))</f>
        <v/>
      </c>
      <c r="R499" s="18">
        <f>MIN(120000,O499+P499+Q499)</f>
        <v/>
      </c>
      <c r="S499" s="18">
        <f>IF(F499&lt;=0,IF(E499&lt;=0,0,IF(E499&lt;=12000,E499,IF(E499&lt;=32000,ROUNDUP(E499/2,0)+6000,IF(E499&lt;=56000,ROUNDUP(E499/4,0)+14000,28000)))),IF(E499&lt;=0,IF(F499&lt;=0,0,IF(F499&lt;=15000,F499,IF(F499&lt;=40000,ROUNDUP(F499/2,0)+7500,IF(F499&lt;=70000,ROUNDUP(F499/4,0)+17500,35000)))),MAX(IF(F499&lt;=0,0,IF(F499&lt;=15000,F499,IF(F499&lt;=40000,ROUNDUP(F499/2,0)+7500,IF(F499&lt;=70000,ROUNDUP(F499/4,0)+17500,35000)))),MIN(IF(E499&lt;=0,0,IF(E499&lt;=12000,E499,IF(E499&lt;=32000,ROUNDUP(E499/2,0)+6000,IF(E499&lt;=56000,ROUNDUP(E499/4,0)+14000,28000))))+IF(F499&lt;=0,0,IF(F499&lt;=15000,F499,IF(F499&lt;=40000,ROUNDUP(F499/2,0)+7500,IF(F499&lt;=70000,ROUNDUP(F499/4,0)+17500,35000)))),28000))))</f>
        <v/>
      </c>
      <c r="T499" s="18">
        <f>IF(G499&lt;=0,0,IF(G499&lt;=12000,G499,IF(G499&lt;=32000,ROUNDUP(G499/2,0)+6000,IF(G499&lt;=56000,ROUNDUP(G499/4,0)+14000,28000))))</f>
        <v/>
      </c>
      <c r="U499" s="18">
        <f>IF(I499&lt;=0,IF(H499&lt;=0,0,IF(H499&lt;=12000,H499,IF(H499&lt;=32000,ROUNDUP(H499/2,0)+6000,IF(H499&lt;=56000,ROUNDUP(H499/4,0)+14000,28000)))),IF(H499&lt;=0,IF(I499&lt;=0,0,IF(I499&lt;=15000,I499,IF(I499&lt;=40000,ROUNDUP(I499/2,0)+7500,IF(I499&lt;=70000,ROUNDUP(I499/4,0)+17500,35000)))),MAX(IF(I499&lt;=0,0,IF(I499&lt;=15000,I499,IF(I499&lt;=40000,ROUNDUP(I499/2,0)+7500,IF(I499&lt;=70000,ROUNDUP(I499/4,0)+17500,35000)))),MIN(IF(H499&lt;=0,0,IF(H499&lt;=12000,H499,IF(H499&lt;=32000,ROUNDUP(H499/2,0)+6000,IF(H499&lt;=56000,ROUNDUP(H499/4,0)+14000,28000))))+IF(I499&lt;=0,0,IF(I499&lt;=15000,I499,IF(I499&lt;=40000,ROUNDUP(I499/2,0)+7500,IF(I499&lt;=70000,ROUNDUP(I499/4,0)+17500,35000)))),28000))))</f>
        <v/>
      </c>
      <c r="V499" s="18">
        <f>MIN(70000,S499+T499+U499)</f>
        <v/>
      </c>
      <c r="W499" s="18">
        <f>MAX(0,ROUNDDOWN(M499-J499-N499-K499-0,-3))</f>
        <v/>
      </c>
      <c r="X499" s="18">
        <f>MAX(0,ROUNDDOWN(M499-J499-N499-K499-R499,-3))</f>
        <v/>
      </c>
      <c r="Y499" s="18">
        <f>IF(W499&lt;=0,0,ROUNDDOWN((W499*LOOKUP(W499,{0,1950001,3300001,6950001,9000001,18000001,40000001},{0.05,0.1,0.2,0.23,0.33,0.4,0.45})-LOOKUP(W499,{0,1950001,3300001,6950001,9000001,18000001,40000001},{0,97500,427500,636000,1536000,2796000,4796000}))*1.021,-2))</f>
        <v/>
      </c>
      <c r="Z499" s="18">
        <f>IF(X499&lt;=0,0,ROUNDDOWN((X499*LOOKUP(X499,{0,1950001,3300001,6950001,9000001,18000001,40000001},{0.05,0.1,0.2,0.23,0.33,0.4,0.45})-LOOKUP(X499,{0,1950001,3300001,6950001,9000001,18000001,40000001},{0,97500,427500,636000,1536000,2796000,4796000}))*1.021,-2))</f>
        <v/>
      </c>
      <c r="AA499" s="18">
        <f>MAX(0,ROUNDDOWN(M499-J499-430000-L499-0,-3))</f>
        <v/>
      </c>
      <c r="AB499" s="18">
        <f>MAX(0,ROUNDDOWN(M499-J499-430000-L499-V499,-3))</f>
        <v/>
      </c>
      <c r="AC499" s="18">
        <f>IF(M499&lt;=450000,0,MAX(0,ROUNDDOWN(AA499*0.06-MIN(50000,AA499)*0.03,-2))+MAX(0,ROUNDDOWN(AA499*0.04-MIN(50000,AA499)*0.02,-2)))</f>
        <v/>
      </c>
      <c r="AD499" s="18">
        <f>IF(M499&lt;=450000,0,MAX(0,ROUNDDOWN(AB499*0.06-MIN(50000,AB499)*0.03,-2))+MAX(0,ROUNDDOWN(AB499*0.04-MIN(50000,AB499)*0.02,-2)))</f>
        <v/>
      </c>
      <c r="AE499" s="18">
        <f>Y499-Z499</f>
        <v/>
      </c>
      <c r="AF499" s="18">
        <f>AC499-AD499</f>
        <v/>
      </c>
      <c r="AG499" s="18">
        <f>AE499+AF499</f>
        <v/>
      </c>
      <c r="AH499" s="20">
        <f>IF(W499&lt;=0,0,LOOKUP(W499,{0,1950001,3300001,6950001,9000001,18000001,40000001},{0.05,0.1,0.2,0.23,0.33,0.4,0.45}))</f>
        <v/>
      </c>
    </row>
    <row r="500">
      <c r="A500" t="inlineStr">
        <is>
          <t>1万円刻み 特例あり一般12万円</t>
        </is>
      </c>
      <c r="B500" s="18">
        <f>'4_1万円刻み'!$A$140</f>
        <v/>
      </c>
      <c r="C500" s="19" t="n">
        <v>2026</v>
      </c>
      <c r="D500" t="inlineStr">
        <is>
          <t>はい</t>
        </is>
      </c>
      <c r="E500" s="18" t="n">
        <v>120000</v>
      </c>
      <c r="F500" s="18" t="n">
        <v>0</v>
      </c>
      <c r="G500" s="18" t="n">
        <v>0</v>
      </c>
      <c r="H500" s="18" t="n">
        <v>0</v>
      </c>
      <c r="I500" s="18" t="n">
        <v>0</v>
      </c>
      <c r="J500" s="18">
        <f>ROUND(MIN(B500/12,650000)*12*0.0915+MIN(B500/12,1390000)*12*(0.0504+0)+B500*0.005,0)</f>
        <v/>
      </c>
      <c r="K500" s="18" t="n">
        <v>0</v>
      </c>
      <c r="L500" s="18" t="n">
        <v>0</v>
      </c>
      <c r="M500" s="18">
        <f>ROUND(IF(C500&gt;=2026,IF(B500&lt;741000,0,IF(B500&lt;2191000,B500-740000,IF(B500&lt;2193000,1451000,IF(B500&lt;2196000,1453000,IF(B500&lt;2200000,1456000,IF(B500&lt;3600000,ROUNDDOWN(B500/4,-3)*2.8-80000,IF(B500&lt;6600000,ROUNDDOWN(B500/4,-3)*3.2-440000,IF(B500&lt;8500000,ROUNDDOWN(B500*0.9,0)-1100000,B500-1950000)))))))),IF(B500&lt;651000,0,IF(B500&lt;1900000,B500-650000,IF(B500&lt;3600000,ROUNDDOWN(B500/4,-3)*2.8-80000,IF(B500&lt;6600000,ROUNDDOWN(B500/4,-3)*3.2-440000,IF(B500&lt;8500000,ROUNDDOWN(B500*0.9,0)-1100000,B500-1950000)))))),0)</f>
        <v/>
      </c>
      <c r="N500" s="18">
        <f>IF(M500&gt;23500000,NA(),IF(C500&gt;=2026,IF(M500&lt;=4890000,1040000,IF(M500&lt;=6550000,670000,620000)),IF(M500&lt;=1320000,950000,IF(M500&lt;=3360000,880000,IF(M500&lt;=4890000,680000,IF(M500&lt;=6550000,630000,580000))))))</f>
        <v/>
      </c>
      <c r="O500" s="18">
        <f>IF(F500&lt;=0,IF(AND(D500="はい",C500&gt;=2026,C500&lt;=2027),IF(E500&lt;=0,0,IF(E500&lt;=30000,E500,IF(E500&lt;=60000,ROUNDUP(E500/2,0)+15000,IF(E500&lt;=120000,ROUNDUP(E500/4,0)+30000,60000)))),IF(E500&lt;=0,0,IF(E500&lt;=20000,E500,IF(E500&lt;=40000,ROUNDUP(E500/2,0)+10000,IF(E500&lt;=80000,ROUNDUP(E500/4,0)+20000,40000))))),IF(E500&lt;=0,IF(F500&lt;=0,0,IF(F500&lt;=25000,F500,IF(F500&lt;=50000,ROUNDUP(F500/2,0)+12500,IF(F500&lt;=100000,ROUNDUP(F500/4,0)+25000,50000)))),MAX(IF(F500&lt;=0,0,IF(F500&lt;=25000,F500,IF(F500&lt;=50000,ROUNDUP(F500/2,0)+12500,IF(F500&lt;=100000,ROUNDUP(F500/4,0)+25000,50000)))),MIN(IF(AND(D500="はい",C500&gt;=2026,C500&lt;=2027),IF(E500&lt;=0,0,IF(E500&lt;=30000,E500,IF(E500&lt;=60000,ROUNDUP(E500/2,0)+15000,IF(E500&lt;=120000,ROUNDUP(E500/4,0)+30000,60000)))),IF(E500&lt;=0,0,IF(E500&lt;=20000,E500,IF(E500&lt;=40000,ROUNDUP(E500/2,0)+10000,IF(E500&lt;=80000,ROUNDUP(E500/4,0)+20000,40000)))))+IF(F500&lt;=0,0,IF(F500&lt;=25000,F500,IF(F500&lt;=50000,ROUNDUP(F500/2,0)+12500,IF(F500&lt;=100000,ROUNDUP(F500/4,0)+25000,50000)))),IF(AND(D500="はい",C500&gt;=2026,C500&lt;=2027),60000,40000)))))</f>
        <v/>
      </c>
      <c r="P500" s="18">
        <f>IF(G500&lt;=0,0,IF(G500&lt;=20000,G500,IF(G500&lt;=40000,ROUNDUP(G500/2,0)+10000,IF(G500&lt;=80000,ROUNDUP(G500/4,0)+20000,40000))))</f>
        <v/>
      </c>
      <c r="Q500" s="18">
        <f>IF(I500&lt;=0,IF(H500&lt;=0,0,IF(H500&lt;=20000,H500,IF(H500&lt;=40000,ROUNDUP(H500/2,0)+10000,IF(H500&lt;=80000,ROUNDUP(H500/4,0)+20000,40000)))),IF(H500&lt;=0,IF(I500&lt;=0,0,IF(I500&lt;=25000,I500,IF(I500&lt;=50000,ROUNDUP(I500/2,0)+12500,IF(I500&lt;=100000,ROUNDUP(I500/4,0)+25000,50000)))),MAX(IF(I500&lt;=0,0,IF(I500&lt;=25000,I500,IF(I500&lt;=50000,ROUNDUP(I500/2,0)+12500,IF(I500&lt;=100000,ROUNDUP(I500/4,0)+25000,50000)))),MIN(IF(H500&lt;=0,0,IF(H500&lt;=20000,H500,IF(H500&lt;=40000,ROUNDUP(H500/2,0)+10000,IF(H500&lt;=80000,ROUNDUP(H500/4,0)+20000,40000))))+IF(I500&lt;=0,0,IF(I500&lt;=25000,I500,IF(I500&lt;=50000,ROUNDUP(I500/2,0)+12500,IF(I500&lt;=100000,ROUNDUP(I500/4,0)+25000,50000)))),40000))))</f>
        <v/>
      </c>
      <c r="R500" s="18">
        <f>MIN(120000,O500+P500+Q500)</f>
        <v/>
      </c>
      <c r="S500" s="18">
        <f>IF(F500&lt;=0,IF(E500&lt;=0,0,IF(E500&lt;=12000,E500,IF(E500&lt;=32000,ROUNDUP(E500/2,0)+6000,IF(E500&lt;=56000,ROUNDUP(E500/4,0)+14000,28000)))),IF(E500&lt;=0,IF(F500&lt;=0,0,IF(F500&lt;=15000,F500,IF(F500&lt;=40000,ROUNDUP(F500/2,0)+7500,IF(F500&lt;=70000,ROUNDUP(F500/4,0)+17500,35000)))),MAX(IF(F500&lt;=0,0,IF(F500&lt;=15000,F500,IF(F500&lt;=40000,ROUNDUP(F500/2,0)+7500,IF(F500&lt;=70000,ROUNDUP(F500/4,0)+17500,35000)))),MIN(IF(E500&lt;=0,0,IF(E500&lt;=12000,E500,IF(E500&lt;=32000,ROUNDUP(E500/2,0)+6000,IF(E500&lt;=56000,ROUNDUP(E500/4,0)+14000,28000))))+IF(F500&lt;=0,0,IF(F500&lt;=15000,F500,IF(F500&lt;=40000,ROUNDUP(F500/2,0)+7500,IF(F500&lt;=70000,ROUNDUP(F500/4,0)+17500,35000)))),28000))))</f>
        <v/>
      </c>
      <c r="T500" s="18">
        <f>IF(G500&lt;=0,0,IF(G500&lt;=12000,G500,IF(G500&lt;=32000,ROUNDUP(G500/2,0)+6000,IF(G500&lt;=56000,ROUNDUP(G500/4,0)+14000,28000))))</f>
        <v/>
      </c>
      <c r="U500" s="18">
        <f>IF(I500&lt;=0,IF(H500&lt;=0,0,IF(H500&lt;=12000,H500,IF(H500&lt;=32000,ROUNDUP(H500/2,0)+6000,IF(H500&lt;=56000,ROUNDUP(H500/4,0)+14000,28000)))),IF(H500&lt;=0,IF(I500&lt;=0,0,IF(I500&lt;=15000,I500,IF(I500&lt;=40000,ROUNDUP(I500/2,0)+7500,IF(I500&lt;=70000,ROUNDUP(I500/4,0)+17500,35000)))),MAX(IF(I500&lt;=0,0,IF(I500&lt;=15000,I500,IF(I500&lt;=40000,ROUNDUP(I500/2,0)+7500,IF(I500&lt;=70000,ROUNDUP(I500/4,0)+17500,35000)))),MIN(IF(H500&lt;=0,0,IF(H500&lt;=12000,H500,IF(H500&lt;=32000,ROUNDUP(H500/2,0)+6000,IF(H500&lt;=56000,ROUNDUP(H500/4,0)+14000,28000))))+IF(I500&lt;=0,0,IF(I500&lt;=15000,I500,IF(I500&lt;=40000,ROUNDUP(I500/2,0)+7500,IF(I500&lt;=70000,ROUNDUP(I500/4,0)+17500,35000)))),28000))))</f>
        <v/>
      </c>
      <c r="V500" s="18">
        <f>MIN(70000,S500+T500+U500)</f>
        <v/>
      </c>
      <c r="W500" s="18">
        <f>MAX(0,ROUNDDOWN(M500-J500-N500-K500-0,-3))</f>
        <v/>
      </c>
      <c r="X500" s="18">
        <f>MAX(0,ROUNDDOWN(M500-J500-N500-K500-R500,-3))</f>
        <v/>
      </c>
      <c r="Y500" s="18">
        <f>IF(W500&lt;=0,0,ROUNDDOWN((W500*LOOKUP(W500,{0,1950001,3300001,6950001,9000001,18000001,40000001},{0.05,0.1,0.2,0.23,0.33,0.4,0.45})-LOOKUP(W500,{0,1950001,3300001,6950001,9000001,18000001,40000001},{0,97500,427500,636000,1536000,2796000,4796000}))*1.021,-2))</f>
        <v/>
      </c>
      <c r="Z500" s="18">
        <f>IF(X500&lt;=0,0,ROUNDDOWN((X500*LOOKUP(X500,{0,1950001,3300001,6950001,9000001,18000001,40000001},{0.05,0.1,0.2,0.23,0.33,0.4,0.45})-LOOKUP(X500,{0,1950001,3300001,6950001,9000001,18000001,40000001},{0,97500,427500,636000,1536000,2796000,4796000}))*1.021,-2))</f>
        <v/>
      </c>
      <c r="AA500" s="18">
        <f>MAX(0,ROUNDDOWN(M500-J500-430000-L500-0,-3))</f>
        <v/>
      </c>
      <c r="AB500" s="18">
        <f>MAX(0,ROUNDDOWN(M500-J500-430000-L500-V500,-3))</f>
        <v/>
      </c>
      <c r="AC500" s="18">
        <f>IF(M500&lt;=450000,0,MAX(0,ROUNDDOWN(AA500*0.06-MIN(50000,AA500)*0.03,-2))+MAX(0,ROUNDDOWN(AA500*0.04-MIN(50000,AA500)*0.02,-2)))</f>
        <v/>
      </c>
      <c r="AD500" s="18">
        <f>IF(M500&lt;=450000,0,MAX(0,ROUNDDOWN(AB500*0.06-MIN(50000,AB500)*0.03,-2))+MAX(0,ROUNDDOWN(AB500*0.04-MIN(50000,AB500)*0.02,-2)))</f>
        <v/>
      </c>
      <c r="AE500" s="18">
        <f>Y500-Z500</f>
        <v/>
      </c>
      <c r="AF500" s="18">
        <f>AC500-AD500</f>
        <v/>
      </c>
      <c r="AG500" s="18">
        <f>AE500+AF500</f>
        <v/>
      </c>
      <c r="AH500" s="20">
        <f>IF(W500&lt;=0,0,LOOKUP(W500,{0,1950001,3300001,6950001,9000001,18000001,40000001},{0.05,0.1,0.2,0.23,0.33,0.4,0.45}))</f>
        <v/>
      </c>
    </row>
    <row r="501">
      <c r="A501" t="inlineStr">
        <is>
          <t>1万円刻み 3区分8万円ずつ</t>
        </is>
      </c>
      <c r="B501" s="18">
        <f>'4_1万円刻み'!$A$141</f>
        <v/>
      </c>
      <c r="C501" s="19" t="n">
        <v>2026</v>
      </c>
      <c r="D501" t="inlineStr">
        <is>
          <t>いいえ</t>
        </is>
      </c>
      <c r="E501" s="18" t="n">
        <v>80000</v>
      </c>
      <c r="F501" s="18" t="n">
        <v>0</v>
      </c>
      <c r="G501" s="18" t="n">
        <v>80000</v>
      </c>
      <c r="H501" s="18" t="n">
        <v>80000</v>
      </c>
      <c r="I501" s="18" t="n">
        <v>0</v>
      </c>
      <c r="J501" s="18">
        <f>ROUND(MIN(B501/12,650000)*12*0.0915+MIN(B501/12,1390000)*12*(0.0504+0)+B501*0.005,0)</f>
        <v/>
      </c>
      <c r="K501" s="18" t="n">
        <v>0</v>
      </c>
      <c r="L501" s="18" t="n">
        <v>0</v>
      </c>
      <c r="M501" s="18">
        <f>ROUND(IF(C501&gt;=2026,IF(B501&lt;741000,0,IF(B501&lt;2191000,B501-740000,IF(B501&lt;2193000,1451000,IF(B501&lt;2196000,1453000,IF(B501&lt;2200000,1456000,IF(B501&lt;3600000,ROUNDDOWN(B501/4,-3)*2.8-80000,IF(B501&lt;6600000,ROUNDDOWN(B501/4,-3)*3.2-440000,IF(B501&lt;8500000,ROUNDDOWN(B501*0.9,0)-1100000,B501-1950000)))))))),IF(B501&lt;651000,0,IF(B501&lt;1900000,B501-650000,IF(B501&lt;3600000,ROUNDDOWN(B501/4,-3)*2.8-80000,IF(B501&lt;6600000,ROUNDDOWN(B501/4,-3)*3.2-440000,IF(B501&lt;8500000,ROUNDDOWN(B501*0.9,0)-1100000,B501-1950000)))))),0)</f>
        <v/>
      </c>
      <c r="N501" s="18">
        <f>IF(M501&gt;23500000,NA(),IF(C501&gt;=2026,IF(M501&lt;=4890000,1040000,IF(M501&lt;=6550000,670000,620000)),IF(M501&lt;=1320000,950000,IF(M501&lt;=3360000,880000,IF(M501&lt;=4890000,680000,IF(M501&lt;=6550000,630000,580000))))))</f>
        <v/>
      </c>
      <c r="O501" s="18">
        <f>IF(F501&lt;=0,IF(AND(D501="はい",C501&gt;=2026,C501&lt;=2027),IF(E501&lt;=0,0,IF(E501&lt;=30000,E501,IF(E501&lt;=60000,ROUNDUP(E501/2,0)+15000,IF(E501&lt;=120000,ROUNDUP(E501/4,0)+30000,60000)))),IF(E501&lt;=0,0,IF(E501&lt;=20000,E501,IF(E501&lt;=40000,ROUNDUP(E501/2,0)+10000,IF(E501&lt;=80000,ROUNDUP(E501/4,0)+20000,40000))))),IF(E501&lt;=0,IF(F501&lt;=0,0,IF(F501&lt;=25000,F501,IF(F501&lt;=50000,ROUNDUP(F501/2,0)+12500,IF(F501&lt;=100000,ROUNDUP(F501/4,0)+25000,50000)))),MAX(IF(F501&lt;=0,0,IF(F501&lt;=25000,F501,IF(F501&lt;=50000,ROUNDUP(F501/2,0)+12500,IF(F501&lt;=100000,ROUNDUP(F501/4,0)+25000,50000)))),MIN(IF(AND(D501="はい",C501&gt;=2026,C501&lt;=2027),IF(E501&lt;=0,0,IF(E501&lt;=30000,E501,IF(E501&lt;=60000,ROUNDUP(E501/2,0)+15000,IF(E501&lt;=120000,ROUNDUP(E501/4,0)+30000,60000)))),IF(E501&lt;=0,0,IF(E501&lt;=20000,E501,IF(E501&lt;=40000,ROUNDUP(E501/2,0)+10000,IF(E501&lt;=80000,ROUNDUP(E501/4,0)+20000,40000)))))+IF(F501&lt;=0,0,IF(F501&lt;=25000,F501,IF(F501&lt;=50000,ROUNDUP(F501/2,0)+12500,IF(F501&lt;=100000,ROUNDUP(F501/4,0)+25000,50000)))),IF(AND(D501="はい",C501&gt;=2026,C501&lt;=2027),60000,40000)))))</f>
        <v/>
      </c>
      <c r="P501" s="18">
        <f>IF(G501&lt;=0,0,IF(G501&lt;=20000,G501,IF(G501&lt;=40000,ROUNDUP(G501/2,0)+10000,IF(G501&lt;=80000,ROUNDUP(G501/4,0)+20000,40000))))</f>
        <v/>
      </c>
      <c r="Q501" s="18">
        <f>IF(I501&lt;=0,IF(H501&lt;=0,0,IF(H501&lt;=20000,H501,IF(H501&lt;=40000,ROUNDUP(H501/2,0)+10000,IF(H501&lt;=80000,ROUNDUP(H501/4,0)+20000,40000)))),IF(H501&lt;=0,IF(I501&lt;=0,0,IF(I501&lt;=25000,I501,IF(I501&lt;=50000,ROUNDUP(I501/2,0)+12500,IF(I501&lt;=100000,ROUNDUP(I501/4,0)+25000,50000)))),MAX(IF(I501&lt;=0,0,IF(I501&lt;=25000,I501,IF(I501&lt;=50000,ROUNDUP(I501/2,0)+12500,IF(I501&lt;=100000,ROUNDUP(I501/4,0)+25000,50000)))),MIN(IF(H501&lt;=0,0,IF(H501&lt;=20000,H501,IF(H501&lt;=40000,ROUNDUP(H501/2,0)+10000,IF(H501&lt;=80000,ROUNDUP(H501/4,0)+20000,40000))))+IF(I501&lt;=0,0,IF(I501&lt;=25000,I501,IF(I501&lt;=50000,ROUNDUP(I501/2,0)+12500,IF(I501&lt;=100000,ROUNDUP(I501/4,0)+25000,50000)))),40000))))</f>
        <v/>
      </c>
      <c r="R501" s="18">
        <f>MIN(120000,O501+P501+Q501)</f>
        <v/>
      </c>
      <c r="S501" s="18">
        <f>IF(F501&lt;=0,IF(E501&lt;=0,0,IF(E501&lt;=12000,E501,IF(E501&lt;=32000,ROUNDUP(E501/2,0)+6000,IF(E501&lt;=56000,ROUNDUP(E501/4,0)+14000,28000)))),IF(E501&lt;=0,IF(F501&lt;=0,0,IF(F501&lt;=15000,F501,IF(F501&lt;=40000,ROUNDUP(F501/2,0)+7500,IF(F501&lt;=70000,ROUNDUP(F501/4,0)+17500,35000)))),MAX(IF(F501&lt;=0,0,IF(F501&lt;=15000,F501,IF(F501&lt;=40000,ROUNDUP(F501/2,0)+7500,IF(F501&lt;=70000,ROUNDUP(F501/4,0)+17500,35000)))),MIN(IF(E501&lt;=0,0,IF(E501&lt;=12000,E501,IF(E501&lt;=32000,ROUNDUP(E501/2,0)+6000,IF(E501&lt;=56000,ROUNDUP(E501/4,0)+14000,28000))))+IF(F501&lt;=0,0,IF(F501&lt;=15000,F501,IF(F501&lt;=40000,ROUNDUP(F501/2,0)+7500,IF(F501&lt;=70000,ROUNDUP(F501/4,0)+17500,35000)))),28000))))</f>
        <v/>
      </c>
      <c r="T501" s="18">
        <f>IF(G501&lt;=0,0,IF(G501&lt;=12000,G501,IF(G501&lt;=32000,ROUNDUP(G501/2,0)+6000,IF(G501&lt;=56000,ROUNDUP(G501/4,0)+14000,28000))))</f>
        <v/>
      </c>
      <c r="U501" s="18">
        <f>IF(I501&lt;=0,IF(H501&lt;=0,0,IF(H501&lt;=12000,H501,IF(H501&lt;=32000,ROUNDUP(H501/2,0)+6000,IF(H501&lt;=56000,ROUNDUP(H501/4,0)+14000,28000)))),IF(H501&lt;=0,IF(I501&lt;=0,0,IF(I501&lt;=15000,I501,IF(I501&lt;=40000,ROUNDUP(I501/2,0)+7500,IF(I501&lt;=70000,ROUNDUP(I501/4,0)+17500,35000)))),MAX(IF(I501&lt;=0,0,IF(I501&lt;=15000,I501,IF(I501&lt;=40000,ROUNDUP(I501/2,0)+7500,IF(I501&lt;=70000,ROUNDUP(I501/4,0)+17500,35000)))),MIN(IF(H501&lt;=0,0,IF(H501&lt;=12000,H501,IF(H501&lt;=32000,ROUNDUP(H501/2,0)+6000,IF(H501&lt;=56000,ROUNDUP(H501/4,0)+14000,28000))))+IF(I501&lt;=0,0,IF(I501&lt;=15000,I501,IF(I501&lt;=40000,ROUNDUP(I501/2,0)+7500,IF(I501&lt;=70000,ROUNDUP(I501/4,0)+17500,35000)))),28000))))</f>
        <v/>
      </c>
      <c r="V501" s="18">
        <f>MIN(70000,S501+T501+U501)</f>
        <v/>
      </c>
      <c r="W501" s="18">
        <f>MAX(0,ROUNDDOWN(M501-J501-N501-K501-0,-3))</f>
        <v/>
      </c>
      <c r="X501" s="18">
        <f>MAX(0,ROUNDDOWN(M501-J501-N501-K501-R501,-3))</f>
        <v/>
      </c>
      <c r="Y501" s="18">
        <f>IF(W501&lt;=0,0,ROUNDDOWN((W501*LOOKUP(W501,{0,1950001,3300001,6950001,9000001,18000001,40000001},{0.05,0.1,0.2,0.23,0.33,0.4,0.45})-LOOKUP(W501,{0,1950001,3300001,6950001,9000001,18000001,40000001},{0,97500,427500,636000,1536000,2796000,4796000}))*1.021,-2))</f>
        <v/>
      </c>
      <c r="Z501" s="18">
        <f>IF(X501&lt;=0,0,ROUNDDOWN((X501*LOOKUP(X501,{0,1950001,3300001,6950001,9000001,18000001,40000001},{0.05,0.1,0.2,0.23,0.33,0.4,0.45})-LOOKUP(X501,{0,1950001,3300001,6950001,9000001,18000001,40000001},{0,97500,427500,636000,1536000,2796000,4796000}))*1.021,-2))</f>
        <v/>
      </c>
      <c r="AA501" s="18">
        <f>MAX(0,ROUNDDOWN(M501-J501-430000-L501-0,-3))</f>
        <v/>
      </c>
      <c r="AB501" s="18">
        <f>MAX(0,ROUNDDOWN(M501-J501-430000-L501-V501,-3))</f>
        <v/>
      </c>
      <c r="AC501" s="18">
        <f>IF(M501&lt;=450000,0,MAX(0,ROUNDDOWN(AA501*0.06-MIN(50000,AA501)*0.03,-2))+MAX(0,ROUNDDOWN(AA501*0.04-MIN(50000,AA501)*0.02,-2)))</f>
        <v/>
      </c>
      <c r="AD501" s="18">
        <f>IF(M501&lt;=450000,0,MAX(0,ROUNDDOWN(AB501*0.06-MIN(50000,AB501)*0.03,-2))+MAX(0,ROUNDDOWN(AB501*0.04-MIN(50000,AB501)*0.02,-2)))</f>
        <v/>
      </c>
      <c r="AE501" s="18">
        <f>Y501-Z501</f>
        <v/>
      </c>
      <c r="AF501" s="18">
        <f>AC501-AD501</f>
        <v/>
      </c>
      <c r="AG501" s="18">
        <f>AE501+AF501</f>
        <v/>
      </c>
      <c r="AH501" s="20">
        <f>IF(W501&lt;=0,0,LOOKUP(W501,{0,1950001,3300001,6950001,9000001,18000001,40000001},{0.05,0.1,0.2,0.23,0.33,0.4,0.45}))</f>
        <v/>
      </c>
    </row>
    <row r="502">
      <c r="A502" t="inlineStr">
        <is>
          <t>1万円刻み 一般8万円</t>
        </is>
      </c>
      <c r="B502" s="18">
        <f>'4_1万円刻み'!$A$141</f>
        <v/>
      </c>
      <c r="C502" s="19" t="n">
        <v>2026</v>
      </c>
      <c r="D502" t="inlineStr">
        <is>
          <t>いいえ</t>
        </is>
      </c>
      <c r="E502" s="18" t="n">
        <v>80000</v>
      </c>
      <c r="F502" s="18" t="n">
        <v>0</v>
      </c>
      <c r="G502" s="18" t="n">
        <v>0</v>
      </c>
      <c r="H502" s="18" t="n">
        <v>0</v>
      </c>
      <c r="I502" s="18" t="n">
        <v>0</v>
      </c>
      <c r="J502" s="18">
        <f>ROUND(MIN(B502/12,650000)*12*0.0915+MIN(B502/12,1390000)*12*(0.0504+0)+B502*0.005,0)</f>
        <v/>
      </c>
      <c r="K502" s="18" t="n">
        <v>0</v>
      </c>
      <c r="L502" s="18" t="n">
        <v>0</v>
      </c>
      <c r="M502" s="18">
        <f>ROUND(IF(C502&gt;=2026,IF(B502&lt;741000,0,IF(B502&lt;2191000,B502-740000,IF(B502&lt;2193000,1451000,IF(B502&lt;2196000,1453000,IF(B502&lt;2200000,1456000,IF(B502&lt;3600000,ROUNDDOWN(B502/4,-3)*2.8-80000,IF(B502&lt;6600000,ROUNDDOWN(B502/4,-3)*3.2-440000,IF(B502&lt;8500000,ROUNDDOWN(B502*0.9,0)-1100000,B502-1950000)))))))),IF(B502&lt;651000,0,IF(B502&lt;1900000,B502-650000,IF(B502&lt;3600000,ROUNDDOWN(B502/4,-3)*2.8-80000,IF(B502&lt;6600000,ROUNDDOWN(B502/4,-3)*3.2-440000,IF(B502&lt;8500000,ROUNDDOWN(B502*0.9,0)-1100000,B502-1950000)))))),0)</f>
        <v/>
      </c>
      <c r="N502" s="18">
        <f>IF(M502&gt;23500000,NA(),IF(C502&gt;=2026,IF(M502&lt;=4890000,1040000,IF(M502&lt;=6550000,670000,620000)),IF(M502&lt;=1320000,950000,IF(M502&lt;=3360000,880000,IF(M502&lt;=4890000,680000,IF(M502&lt;=6550000,630000,580000))))))</f>
        <v/>
      </c>
      <c r="O502" s="18">
        <f>IF(F502&lt;=0,IF(AND(D502="はい",C502&gt;=2026,C502&lt;=2027),IF(E502&lt;=0,0,IF(E502&lt;=30000,E502,IF(E502&lt;=60000,ROUNDUP(E502/2,0)+15000,IF(E502&lt;=120000,ROUNDUP(E502/4,0)+30000,60000)))),IF(E502&lt;=0,0,IF(E502&lt;=20000,E502,IF(E502&lt;=40000,ROUNDUP(E502/2,0)+10000,IF(E502&lt;=80000,ROUNDUP(E502/4,0)+20000,40000))))),IF(E502&lt;=0,IF(F502&lt;=0,0,IF(F502&lt;=25000,F502,IF(F502&lt;=50000,ROUNDUP(F502/2,0)+12500,IF(F502&lt;=100000,ROUNDUP(F502/4,0)+25000,50000)))),MAX(IF(F502&lt;=0,0,IF(F502&lt;=25000,F502,IF(F502&lt;=50000,ROUNDUP(F502/2,0)+12500,IF(F502&lt;=100000,ROUNDUP(F502/4,0)+25000,50000)))),MIN(IF(AND(D502="はい",C502&gt;=2026,C502&lt;=2027),IF(E502&lt;=0,0,IF(E502&lt;=30000,E502,IF(E502&lt;=60000,ROUNDUP(E502/2,0)+15000,IF(E502&lt;=120000,ROUNDUP(E502/4,0)+30000,60000)))),IF(E502&lt;=0,0,IF(E502&lt;=20000,E502,IF(E502&lt;=40000,ROUNDUP(E502/2,0)+10000,IF(E502&lt;=80000,ROUNDUP(E502/4,0)+20000,40000)))))+IF(F502&lt;=0,0,IF(F502&lt;=25000,F502,IF(F502&lt;=50000,ROUNDUP(F502/2,0)+12500,IF(F502&lt;=100000,ROUNDUP(F502/4,0)+25000,50000)))),IF(AND(D502="はい",C502&gt;=2026,C502&lt;=2027),60000,40000)))))</f>
        <v/>
      </c>
      <c r="P502" s="18">
        <f>IF(G502&lt;=0,0,IF(G502&lt;=20000,G502,IF(G502&lt;=40000,ROUNDUP(G502/2,0)+10000,IF(G502&lt;=80000,ROUNDUP(G502/4,0)+20000,40000))))</f>
        <v/>
      </c>
      <c r="Q502" s="18">
        <f>IF(I502&lt;=0,IF(H502&lt;=0,0,IF(H502&lt;=20000,H502,IF(H502&lt;=40000,ROUNDUP(H502/2,0)+10000,IF(H502&lt;=80000,ROUNDUP(H502/4,0)+20000,40000)))),IF(H502&lt;=0,IF(I502&lt;=0,0,IF(I502&lt;=25000,I502,IF(I502&lt;=50000,ROUNDUP(I502/2,0)+12500,IF(I502&lt;=100000,ROUNDUP(I502/4,0)+25000,50000)))),MAX(IF(I502&lt;=0,0,IF(I502&lt;=25000,I502,IF(I502&lt;=50000,ROUNDUP(I502/2,0)+12500,IF(I502&lt;=100000,ROUNDUP(I502/4,0)+25000,50000)))),MIN(IF(H502&lt;=0,0,IF(H502&lt;=20000,H502,IF(H502&lt;=40000,ROUNDUP(H502/2,0)+10000,IF(H502&lt;=80000,ROUNDUP(H502/4,0)+20000,40000))))+IF(I502&lt;=0,0,IF(I502&lt;=25000,I502,IF(I502&lt;=50000,ROUNDUP(I502/2,0)+12500,IF(I502&lt;=100000,ROUNDUP(I502/4,0)+25000,50000)))),40000))))</f>
        <v/>
      </c>
      <c r="R502" s="18">
        <f>MIN(120000,O502+P502+Q502)</f>
        <v/>
      </c>
      <c r="S502" s="18">
        <f>IF(F502&lt;=0,IF(E502&lt;=0,0,IF(E502&lt;=12000,E502,IF(E502&lt;=32000,ROUNDUP(E502/2,0)+6000,IF(E502&lt;=56000,ROUNDUP(E502/4,0)+14000,28000)))),IF(E502&lt;=0,IF(F502&lt;=0,0,IF(F502&lt;=15000,F502,IF(F502&lt;=40000,ROUNDUP(F502/2,0)+7500,IF(F502&lt;=70000,ROUNDUP(F502/4,0)+17500,35000)))),MAX(IF(F502&lt;=0,0,IF(F502&lt;=15000,F502,IF(F502&lt;=40000,ROUNDUP(F502/2,0)+7500,IF(F502&lt;=70000,ROUNDUP(F502/4,0)+17500,35000)))),MIN(IF(E502&lt;=0,0,IF(E502&lt;=12000,E502,IF(E502&lt;=32000,ROUNDUP(E502/2,0)+6000,IF(E502&lt;=56000,ROUNDUP(E502/4,0)+14000,28000))))+IF(F502&lt;=0,0,IF(F502&lt;=15000,F502,IF(F502&lt;=40000,ROUNDUP(F502/2,0)+7500,IF(F502&lt;=70000,ROUNDUP(F502/4,0)+17500,35000)))),28000))))</f>
        <v/>
      </c>
      <c r="T502" s="18">
        <f>IF(G502&lt;=0,0,IF(G502&lt;=12000,G502,IF(G502&lt;=32000,ROUNDUP(G502/2,0)+6000,IF(G502&lt;=56000,ROUNDUP(G502/4,0)+14000,28000))))</f>
        <v/>
      </c>
      <c r="U502" s="18">
        <f>IF(I502&lt;=0,IF(H502&lt;=0,0,IF(H502&lt;=12000,H502,IF(H502&lt;=32000,ROUNDUP(H502/2,0)+6000,IF(H502&lt;=56000,ROUNDUP(H502/4,0)+14000,28000)))),IF(H502&lt;=0,IF(I502&lt;=0,0,IF(I502&lt;=15000,I502,IF(I502&lt;=40000,ROUNDUP(I502/2,0)+7500,IF(I502&lt;=70000,ROUNDUP(I502/4,0)+17500,35000)))),MAX(IF(I502&lt;=0,0,IF(I502&lt;=15000,I502,IF(I502&lt;=40000,ROUNDUP(I502/2,0)+7500,IF(I502&lt;=70000,ROUNDUP(I502/4,0)+17500,35000)))),MIN(IF(H502&lt;=0,0,IF(H502&lt;=12000,H502,IF(H502&lt;=32000,ROUNDUP(H502/2,0)+6000,IF(H502&lt;=56000,ROUNDUP(H502/4,0)+14000,28000))))+IF(I502&lt;=0,0,IF(I502&lt;=15000,I502,IF(I502&lt;=40000,ROUNDUP(I502/2,0)+7500,IF(I502&lt;=70000,ROUNDUP(I502/4,0)+17500,35000)))),28000))))</f>
        <v/>
      </c>
      <c r="V502" s="18">
        <f>MIN(70000,S502+T502+U502)</f>
        <v/>
      </c>
      <c r="W502" s="18">
        <f>MAX(0,ROUNDDOWN(M502-J502-N502-K502-0,-3))</f>
        <v/>
      </c>
      <c r="X502" s="18">
        <f>MAX(0,ROUNDDOWN(M502-J502-N502-K502-R502,-3))</f>
        <v/>
      </c>
      <c r="Y502" s="18">
        <f>IF(W502&lt;=0,0,ROUNDDOWN((W502*LOOKUP(W502,{0,1950001,3300001,6950001,9000001,18000001,40000001},{0.05,0.1,0.2,0.23,0.33,0.4,0.45})-LOOKUP(W502,{0,1950001,3300001,6950001,9000001,18000001,40000001},{0,97500,427500,636000,1536000,2796000,4796000}))*1.021,-2))</f>
        <v/>
      </c>
      <c r="Z502" s="18">
        <f>IF(X502&lt;=0,0,ROUNDDOWN((X502*LOOKUP(X502,{0,1950001,3300001,6950001,9000001,18000001,40000001},{0.05,0.1,0.2,0.23,0.33,0.4,0.45})-LOOKUP(X502,{0,1950001,3300001,6950001,9000001,18000001,40000001},{0,97500,427500,636000,1536000,2796000,4796000}))*1.021,-2))</f>
        <v/>
      </c>
      <c r="AA502" s="18">
        <f>MAX(0,ROUNDDOWN(M502-J502-430000-L502-0,-3))</f>
        <v/>
      </c>
      <c r="AB502" s="18">
        <f>MAX(0,ROUNDDOWN(M502-J502-430000-L502-V502,-3))</f>
        <v/>
      </c>
      <c r="AC502" s="18">
        <f>IF(M502&lt;=450000,0,MAX(0,ROUNDDOWN(AA502*0.06-MIN(50000,AA502)*0.03,-2))+MAX(0,ROUNDDOWN(AA502*0.04-MIN(50000,AA502)*0.02,-2)))</f>
        <v/>
      </c>
      <c r="AD502" s="18">
        <f>IF(M502&lt;=450000,0,MAX(0,ROUNDDOWN(AB502*0.06-MIN(50000,AB502)*0.03,-2))+MAX(0,ROUNDDOWN(AB502*0.04-MIN(50000,AB502)*0.02,-2)))</f>
        <v/>
      </c>
      <c r="AE502" s="18">
        <f>Y502-Z502</f>
        <v/>
      </c>
      <c r="AF502" s="18">
        <f>AC502-AD502</f>
        <v/>
      </c>
      <c r="AG502" s="18">
        <f>AE502+AF502</f>
        <v/>
      </c>
      <c r="AH502" s="20">
        <f>IF(W502&lt;=0,0,LOOKUP(W502,{0,1950001,3300001,6950001,9000001,18000001,40000001},{0.05,0.1,0.2,0.23,0.33,0.4,0.45}))</f>
        <v/>
      </c>
    </row>
    <row r="503">
      <c r="A503" t="inlineStr">
        <is>
          <t>1万円刻み 特例あり一般12万円</t>
        </is>
      </c>
      <c r="B503" s="18">
        <f>'4_1万円刻み'!$A$141</f>
        <v/>
      </c>
      <c r="C503" s="19" t="n">
        <v>2026</v>
      </c>
      <c r="D503" t="inlineStr">
        <is>
          <t>はい</t>
        </is>
      </c>
      <c r="E503" s="18" t="n">
        <v>120000</v>
      </c>
      <c r="F503" s="18" t="n">
        <v>0</v>
      </c>
      <c r="G503" s="18" t="n">
        <v>0</v>
      </c>
      <c r="H503" s="18" t="n">
        <v>0</v>
      </c>
      <c r="I503" s="18" t="n">
        <v>0</v>
      </c>
      <c r="J503" s="18">
        <f>ROUND(MIN(B503/12,650000)*12*0.0915+MIN(B503/12,1390000)*12*(0.0504+0)+B503*0.005,0)</f>
        <v/>
      </c>
      <c r="K503" s="18" t="n">
        <v>0</v>
      </c>
      <c r="L503" s="18" t="n">
        <v>0</v>
      </c>
      <c r="M503" s="18">
        <f>ROUND(IF(C503&gt;=2026,IF(B503&lt;741000,0,IF(B503&lt;2191000,B503-740000,IF(B503&lt;2193000,1451000,IF(B503&lt;2196000,1453000,IF(B503&lt;2200000,1456000,IF(B503&lt;3600000,ROUNDDOWN(B503/4,-3)*2.8-80000,IF(B503&lt;6600000,ROUNDDOWN(B503/4,-3)*3.2-440000,IF(B503&lt;8500000,ROUNDDOWN(B503*0.9,0)-1100000,B503-1950000)))))))),IF(B503&lt;651000,0,IF(B503&lt;1900000,B503-650000,IF(B503&lt;3600000,ROUNDDOWN(B503/4,-3)*2.8-80000,IF(B503&lt;6600000,ROUNDDOWN(B503/4,-3)*3.2-440000,IF(B503&lt;8500000,ROUNDDOWN(B503*0.9,0)-1100000,B503-1950000)))))),0)</f>
        <v/>
      </c>
      <c r="N503" s="18">
        <f>IF(M503&gt;23500000,NA(),IF(C503&gt;=2026,IF(M503&lt;=4890000,1040000,IF(M503&lt;=6550000,670000,620000)),IF(M503&lt;=1320000,950000,IF(M503&lt;=3360000,880000,IF(M503&lt;=4890000,680000,IF(M503&lt;=6550000,630000,580000))))))</f>
        <v/>
      </c>
      <c r="O503" s="18">
        <f>IF(F503&lt;=0,IF(AND(D503="はい",C503&gt;=2026,C503&lt;=2027),IF(E503&lt;=0,0,IF(E503&lt;=30000,E503,IF(E503&lt;=60000,ROUNDUP(E503/2,0)+15000,IF(E503&lt;=120000,ROUNDUP(E503/4,0)+30000,60000)))),IF(E503&lt;=0,0,IF(E503&lt;=20000,E503,IF(E503&lt;=40000,ROUNDUP(E503/2,0)+10000,IF(E503&lt;=80000,ROUNDUP(E503/4,0)+20000,40000))))),IF(E503&lt;=0,IF(F503&lt;=0,0,IF(F503&lt;=25000,F503,IF(F503&lt;=50000,ROUNDUP(F503/2,0)+12500,IF(F503&lt;=100000,ROUNDUP(F503/4,0)+25000,50000)))),MAX(IF(F503&lt;=0,0,IF(F503&lt;=25000,F503,IF(F503&lt;=50000,ROUNDUP(F503/2,0)+12500,IF(F503&lt;=100000,ROUNDUP(F503/4,0)+25000,50000)))),MIN(IF(AND(D503="はい",C503&gt;=2026,C503&lt;=2027),IF(E503&lt;=0,0,IF(E503&lt;=30000,E503,IF(E503&lt;=60000,ROUNDUP(E503/2,0)+15000,IF(E503&lt;=120000,ROUNDUP(E503/4,0)+30000,60000)))),IF(E503&lt;=0,0,IF(E503&lt;=20000,E503,IF(E503&lt;=40000,ROUNDUP(E503/2,0)+10000,IF(E503&lt;=80000,ROUNDUP(E503/4,0)+20000,40000)))))+IF(F503&lt;=0,0,IF(F503&lt;=25000,F503,IF(F503&lt;=50000,ROUNDUP(F503/2,0)+12500,IF(F503&lt;=100000,ROUNDUP(F503/4,0)+25000,50000)))),IF(AND(D503="はい",C503&gt;=2026,C503&lt;=2027),60000,40000)))))</f>
        <v/>
      </c>
      <c r="P503" s="18">
        <f>IF(G503&lt;=0,0,IF(G503&lt;=20000,G503,IF(G503&lt;=40000,ROUNDUP(G503/2,0)+10000,IF(G503&lt;=80000,ROUNDUP(G503/4,0)+20000,40000))))</f>
        <v/>
      </c>
      <c r="Q503" s="18">
        <f>IF(I503&lt;=0,IF(H503&lt;=0,0,IF(H503&lt;=20000,H503,IF(H503&lt;=40000,ROUNDUP(H503/2,0)+10000,IF(H503&lt;=80000,ROUNDUP(H503/4,0)+20000,40000)))),IF(H503&lt;=0,IF(I503&lt;=0,0,IF(I503&lt;=25000,I503,IF(I503&lt;=50000,ROUNDUP(I503/2,0)+12500,IF(I503&lt;=100000,ROUNDUP(I503/4,0)+25000,50000)))),MAX(IF(I503&lt;=0,0,IF(I503&lt;=25000,I503,IF(I503&lt;=50000,ROUNDUP(I503/2,0)+12500,IF(I503&lt;=100000,ROUNDUP(I503/4,0)+25000,50000)))),MIN(IF(H503&lt;=0,0,IF(H503&lt;=20000,H503,IF(H503&lt;=40000,ROUNDUP(H503/2,0)+10000,IF(H503&lt;=80000,ROUNDUP(H503/4,0)+20000,40000))))+IF(I503&lt;=0,0,IF(I503&lt;=25000,I503,IF(I503&lt;=50000,ROUNDUP(I503/2,0)+12500,IF(I503&lt;=100000,ROUNDUP(I503/4,0)+25000,50000)))),40000))))</f>
        <v/>
      </c>
      <c r="R503" s="18">
        <f>MIN(120000,O503+P503+Q503)</f>
        <v/>
      </c>
      <c r="S503" s="18">
        <f>IF(F503&lt;=0,IF(E503&lt;=0,0,IF(E503&lt;=12000,E503,IF(E503&lt;=32000,ROUNDUP(E503/2,0)+6000,IF(E503&lt;=56000,ROUNDUP(E503/4,0)+14000,28000)))),IF(E503&lt;=0,IF(F503&lt;=0,0,IF(F503&lt;=15000,F503,IF(F503&lt;=40000,ROUNDUP(F503/2,0)+7500,IF(F503&lt;=70000,ROUNDUP(F503/4,0)+17500,35000)))),MAX(IF(F503&lt;=0,0,IF(F503&lt;=15000,F503,IF(F503&lt;=40000,ROUNDUP(F503/2,0)+7500,IF(F503&lt;=70000,ROUNDUP(F503/4,0)+17500,35000)))),MIN(IF(E503&lt;=0,0,IF(E503&lt;=12000,E503,IF(E503&lt;=32000,ROUNDUP(E503/2,0)+6000,IF(E503&lt;=56000,ROUNDUP(E503/4,0)+14000,28000))))+IF(F503&lt;=0,0,IF(F503&lt;=15000,F503,IF(F503&lt;=40000,ROUNDUP(F503/2,0)+7500,IF(F503&lt;=70000,ROUNDUP(F503/4,0)+17500,35000)))),28000))))</f>
        <v/>
      </c>
      <c r="T503" s="18">
        <f>IF(G503&lt;=0,0,IF(G503&lt;=12000,G503,IF(G503&lt;=32000,ROUNDUP(G503/2,0)+6000,IF(G503&lt;=56000,ROUNDUP(G503/4,0)+14000,28000))))</f>
        <v/>
      </c>
      <c r="U503" s="18">
        <f>IF(I503&lt;=0,IF(H503&lt;=0,0,IF(H503&lt;=12000,H503,IF(H503&lt;=32000,ROUNDUP(H503/2,0)+6000,IF(H503&lt;=56000,ROUNDUP(H503/4,0)+14000,28000)))),IF(H503&lt;=0,IF(I503&lt;=0,0,IF(I503&lt;=15000,I503,IF(I503&lt;=40000,ROUNDUP(I503/2,0)+7500,IF(I503&lt;=70000,ROUNDUP(I503/4,0)+17500,35000)))),MAX(IF(I503&lt;=0,0,IF(I503&lt;=15000,I503,IF(I503&lt;=40000,ROUNDUP(I503/2,0)+7500,IF(I503&lt;=70000,ROUNDUP(I503/4,0)+17500,35000)))),MIN(IF(H503&lt;=0,0,IF(H503&lt;=12000,H503,IF(H503&lt;=32000,ROUNDUP(H503/2,0)+6000,IF(H503&lt;=56000,ROUNDUP(H503/4,0)+14000,28000))))+IF(I503&lt;=0,0,IF(I503&lt;=15000,I503,IF(I503&lt;=40000,ROUNDUP(I503/2,0)+7500,IF(I503&lt;=70000,ROUNDUP(I503/4,0)+17500,35000)))),28000))))</f>
        <v/>
      </c>
      <c r="V503" s="18">
        <f>MIN(70000,S503+T503+U503)</f>
        <v/>
      </c>
      <c r="W503" s="18">
        <f>MAX(0,ROUNDDOWN(M503-J503-N503-K503-0,-3))</f>
        <v/>
      </c>
      <c r="X503" s="18">
        <f>MAX(0,ROUNDDOWN(M503-J503-N503-K503-R503,-3))</f>
        <v/>
      </c>
      <c r="Y503" s="18">
        <f>IF(W503&lt;=0,0,ROUNDDOWN((W503*LOOKUP(W503,{0,1950001,3300001,6950001,9000001,18000001,40000001},{0.05,0.1,0.2,0.23,0.33,0.4,0.45})-LOOKUP(W503,{0,1950001,3300001,6950001,9000001,18000001,40000001},{0,97500,427500,636000,1536000,2796000,4796000}))*1.021,-2))</f>
        <v/>
      </c>
      <c r="Z503" s="18">
        <f>IF(X503&lt;=0,0,ROUNDDOWN((X503*LOOKUP(X503,{0,1950001,3300001,6950001,9000001,18000001,40000001},{0.05,0.1,0.2,0.23,0.33,0.4,0.45})-LOOKUP(X503,{0,1950001,3300001,6950001,9000001,18000001,40000001},{0,97500,427500,636000,1536000,2796000,4796000}))*1.021,-2))</f>
        <v/>
      </c>
      <c r="AA503" s="18">
        <f>MAX(0,ROUNDDOWN(M503-J503-430000-L503-0,-3))</f>
        <v/>
      </c>
      <c r="AB503" s="18">
        <f>MAX(0,ROUNDDOWN(M503-J503-430000-L503-V503,-3))</f>
        <v/>
      </c>
      <c r="AC503" s="18">
        <f>IF(M503&lt;=450000,0,MAX(0,ROUNDDOWN(AA503*0.06-MIN(50000,AA503)*0.03,-2))+MAX(0,ROUNDDOWN(AA503*0.04-MIN(50000,AA503)*0.02,-2)))</f>
        <v/>
      </c>
      <c r="AD503" s="18">
        <f>IF(M503&lt;=450000,0,MAX(0,ROUNDDOWN(AB503*0.06-MIN(50000,AB503)*0.03,-2))+MAX(0,ROUNDDOWN(AB503*0.04-MIN(50000,AB503)*0.02,-2)))</f>
        <v/>
      </c>
      <c r="AE503" s="18">
        <f>Y503-Z503</f>
        <v/>
      </c>
      <c r="AF503" s="18">
        <f>AC503-AD503</f>
        <v/>
      </c>
      <c r="AG503" s="18">
        <f>AE503+AF503</f>
        <v/>
      </c>
      <c r="AH503" s="20">
        <f>IF(W503&lt;=0,0,LOOKUP(W503,{0,1950001,3300001,6950001,9000001,18000001,40000001},{0.05,0.1,0.2,0.23,0.33,0.4,0.45}))</f>
        <v/>
      </c>
    </row>
    <row r="504">
      <c r="A504" t="inlineStr">
        <is>
          <t>1万円刻み 3区分8万円ずつ</t>
        </is>
      </c>
      <c r="B504" s="18">
        <f>'4_1万円刻み'!$A$142</f>
        <v/>
      </c>
      <c r="C504" s="19" t="n">
        <v>2026</v>
      </c>
      <c r="D504" t="inlineStr">
        <is>
          <t>いいえ</t>
        </is>
      </c>
      <c r="E504" s="18" t="n">
        <v>80000</v>
      </c>
      <c r="F504" s="18" t="n">
        <v>0</v>
      </c>
      <c r="G504" s="18" t="n">
        <v>80000</v>
      </c>
      <c r="H504" s="18" t="n">
        <v>80000</v>
      </c>
      <c r="I504" s="18" t="n">
        <v>0</v>
      </c>
      <c r="J504" s="18">
        <f>ROUND(MIN(B504/12,650000)*12*0.0915+MIN(B504/12,1390000)*12*(0.0504+0)+B504*0.005,0)</f>
        <v/>
      </c>
      <c r="K504" s="18" t="n">
        <v>0</v>
      </c>
      <c r="L504" s="18" t="n">
        <v>0</v>
      </c>
      <c r="M504" s="18">
        <f>ROUND(IF(C504&gt;=2026,IF(B504&lt;741000,0,IF(B504&lt;2191000,B504-740000,IF(B504&lt;2193000,1451000,IF(B504&lt;2196000,1453000,IF(B504&lt;2200000,1456000,IF(B504&lt;3600000,ROUNDDOWN(B504/4,-3)*2.8-80000,IF(B504&lt;6600000,ROUNDDOWN(B504/4,-3)*3.2-440000,IF(B504&lt;8500000,ROUNDDOWN(B504*0.9,0)-1100000,B504-1950000)))))))),IF(B504&lt;651000,0,IF(B504&lt;1900000,B504-650000,IF(B504&lt;3600000,ROUNDDOWN(B504/4,-3)*2.8-80000,IF(B504&lt;6600000,ROUNDDOWN(B504/4,-3)*3.2-440000,IF(B504&lt;8500000,ROUNDDOWN(B504*0.9,0)-1100000,B504-1950000)))))),0)</f>
        <v/>
      </c>
      <c r="N504" s="18">
        <f>IF(M504&gt;23500000,NA(),IF(C504&gt;=2026,IF(M504&lt;=4890000,1040000,IF(M504&lt;=6550000,670000,620000)),IF(M504&lt;=1320000,950000,IF(M504&lt;=3360000,880000,IF(M504&lt;=4890000,680000,IF(M504&lt;=6550000,630000,580000))))))</f>
        <v/>
      </c>
      <c r="O504" s="18">
        <f>IF(F504&lt;=0,IF(AND(D504="はい",C504&gt;=2026,C504&lt;=2027),IF(E504&lt;=0,0,IF(E504&lt;=30000,E504,IF(E504&lt;=60000,ROUNDUP(E504/2,0)+15000,IF(E504&lt;=120000,ROUNDUP(E504/4,0)+30000,60000)))),IF(E504&lt;=0,0,IF(E504&lt;=20000,E504,IF(E504&lt;=40000,ROUNDUP(E504/2,0)+10000,IF(E504&lt;=80000,ROUNDUP(E504/4,0)+20000,40000))))),IF(E504&lt;=0,IF(F504&lt;=0,0,IF(F504&lt;=25000,F504,IF(F504&lt;=50000,ROUNDUP(F504/2,0)+12500,IF(F504&lt;=100000,ROUNDUP(F504/4,0)+25000,50000)))),MAX(IF(F504&lt;=0,0,IF(F504&lt;=25000,F504,IF(F504&lt;=50000,ROUNDUP(F504/2,0)+12500,IF(F504&lt;=100000,ROUNDUP(F504/4,0)+25000,50000)))),MIN(IF(AND(D504="はい",C504&gt;=2026,C504&lt;=2027),IF(E504&lt;=0,0,IF(E504&lt;=30000,E504,IF(E504&lt;=60000,ROUNDUP(E504/2,0)+15000,IF(E504&lt;=120000,ROUNDUP(E504/4,0)+30000,60000)))),IF(E504&lt;=0,0,IF(E504&lt;=20000,E504,IF(E504&lt;=40000,ROUNDUP(E504/2,0)+10000,IF(E504&lt;=80000,ROUNDUP(E504/4,0)+20000,40000)))))+IF(F504&lt;=0,0,IF(F504&lt;=25000,F504,IF(F504&lt;=50000,ROUNDUP(F504/2,0)+12500,IF(F504&lt;=100000,ROUNDUP(F504/4,0)+25000,50000)))),IF(AND(D504="はい",C504&gt;=2026,C504&lt;=2027),60000,40000)))))</f>
        <v/>
      </c>
      <c r="P504" s="18">
        <f>IF(G504&lt;=0,0,IF(G504&lt;=20000,G504,IF(G504&lt;=40000,ROUNDUP(G504/2,0)+10000,IF(G504&lt;=80000,ROUNDUP(G504/4,0)+20000,40000))))</f>
        <v/>
      </c>
      <c r="Q504" s="18">
        <f>IF(I504&lt;=0,IF(H504&lt;=0,0,IF(H504&lt;=20000,H504,IF(H504&lt;=40000,ROUNDUP(H504/2,0)+10000,IF(H504&lt;=80000,ROUNDUP(H504/4,0)+20000,40000)))),IF(H504&lt;=0,IF(I504&lt;=0,0,IF(I504&lt;=25000,I504,IF(I504&lt;=50000,ROUNDUP(I504/2,0)+12500,IF(I504&lt;=100000,ROUNDUP(I504/4,0)+25000,50000)))),MAX(IF(I504&lt;=0,0,IF(I504&lt;=25000,I504,IF(I504&lt;=50000,ROUNDUP(I504/2,0)+12500,IF(I504&lt;=100000,ROUNDUP(I504/4,0)+25000,50000)))),MIN(IF(H504&lt;=0,0,IF(H504&lt;=20000,H504,IF(H504&lt;=40000,ROUNDUP(H504/2,0)+10000,IF(H504&lt;=80000,ROUNDUP(H504/4,0)+20000,40000))))+IF(I504&lt;=0,0,IF(I504&lt;=25000,I504,IF(I504&lt;=50000,ROUNDUP(I504/2,0)+12500,IF(I504&lt;=100000,ROUNDUP(I504/4,0)+25000,50000)))),40000))))</f>
        <v/>
      </c>
      <c r="R504" s="18">
        <f>MIN(120000,O504+P504+Q504)</f>
        <v/>
      </c>
      <c r="S504" s="18">
        <f>IF(F504&lt;=0,IF(E504&lt;=0,0,IF(E504&lt;=12000,E504,IF(E504&lt;=32000,ROUNDUP(E504/2,0)+6000,IF(E504&lt;=56000,ROUNDUP(E504/4,0)+14000,28000)))),IF(E504&lt;=0,IF(F504&lt;=0,0,IF(F504&lt;=15000,F504,IF(F504&lt;=40000,ROUNDUP(F504/2,0)+7500,IF(F504&lt;=70000,ROUNDUP(F504/4,0)+17500,35000)))),MAX(IF(F504&lt;=0,0,IF(F504&lt;=15000,F504,IF(F504&lt;=40000,ROUNDUP(F504/2,0)+7500,IF(F504&lt;=70000,ROUNDUP(F504/4,0)+17500,35000)))),MIN(IF(E504&lt;=0,0,IF(E504&lt;=12000,E504,IF(E504&lt;=32000,ROUNDUP(E504/2,0)+6000,IF(E504&lt;=56000,ROUNDUP(E504/4,0)+14000,28000))))+IF(F504&lt;=0,0,IF(F504&lt;=15000,F504,IF(F504&lt;=40000,ROUNDUP(F504/2,0)+7500,IF(F504&lt;=70000,ROUNDUP(F504/4,0)+17500,35000)))),28000))))</f>
        <v/>
      </c>
      <c r="T504" s="18">
        <f>IF(G504&lt;=0,0,IF(G504&lt;=12000,G504,IF(G504&lt;=32000,ROUNDUP(G504/2,0)+6000,IF(G504&lt;=56000,ROUNDUP(G504/4,0)+14000,28000))))</f>
        <v/>
      </c>
      <c r="U504" s="18">
        <f>IF(I504&lt;=0,IF(H504&lt;=0,0,IF(H504&lt;=12000,H504,IF(H504&lt;=32000,ROUNDUP(H504/2,0)+6000,IF(H504&lt;=56000,ROUNDUP(H504/4,0)+14000,28000)))),IF(H504&lt;=0,IF(I504&lt;=0,0,IF(I504&lt;=15000,I504,IF(I504&lt;=40000,ROUNDUP(I504/2,0)+7500,IF(I504&lt;=70000,ROUNDUP(I504/4,0)+17500,35000)))),MAX(IF(I504&lt;=0,0,IF(I504&lt;=15000,I504,IF(I504&lt;=40000,ROUNDUP(I504/2,0)+7500,IF(I504&lt;=70000,ROUNDUP(I504/4,0)+17500,35000)))),MIN(IF(H504&lt;=0,0,IF(H504&lt;=12000,H504,IF(H504&lt;=32000,ROUNDUP(H504/2,0)+6000,IF(H504&lt;=56000,ROUNDUP(H504/4,0)+14000,28000))))+IF(I504&lt;=0,0,IF(I504&lt;=15000,I504,IF(I504&lt;=40000,ROUNDUP(I504/2,0)+7500,IF(I504&lt;=70000,ROUNDUP(I504/4,0)+17500,35000)))),28000))))</f>
        <v/>
      </c>
      <c r="V504" s="18">
        <f>MIN(70000,S504+T504+U504)</f>
        <v/>
      </c>
      <c r="W504" s="18">
        <f>MAX(0,ROUNDDOWN(M504-J504-N504-K504-0,-3))</f>
        <v/>
      </c>
      <c r="X504" s="18">
        <f>MAX(0,ROUNDDOWN(M504-J504-N504-K504-R504,-3))</f>
        <v/>
      </c>
      <c r="Y504" s="18">
        <f>IF(W504&lt;=0,0,ROUNDDOWN((W504*LOOKUP(W504,{0,1950001,3300001,6950001,9000001,18000001,40000001},{0.05,0.1,0.2,0.23,0.33,0.4,0.45})-LOOKUP(W504,{0,1950001,3300001,6950001,9000001,18000001,40000001},{0,97500,427500,636000,1536000,2796000,4796000}))*1.021,-2))</f>
        <v/>
      </c>
      <c r="Z504" s="18">
        <f>IF(X504&lt;=0,0,ROUNDDOWN((X504*LOOKUP(X504,{0,1950001,3300001,6950001,9000001,18000001,40000001},{0.05,0.1,0.2,0.23,0.33,0.4,0.45})-LOOKUP(X504,{0,1950001,3300001,6950001,9000001,18000001,40000001},{0,97500,427500,636000,1536000,2796000,4796000}))*1.021,-2))</f>
        <v/>
      </c>
      <c r="AA504" s="18">
        <f>MAX(0,ROUNDDOWN(M504-J504-430000-L504-0,-3))</f>
        <v/>
      </c>
      <c r="AB504" s="18">
        <f>MAX(0,ROUNDDOWN(M504-J504-430000-L504-V504,-3))</f>
        <v/>
      </c>
      <c r="AC504" s="18">
        <f>IF(M504&lt;=450000,0,MAX(0,ROUNDDOWN(AA504*0.06-MIN(50000,AA504)*0.03,-2))+MAX(0,ROUNDDOWN(AA504*0.04-MIN(50000,AA504)*0.02,-2)))</f>
        <v/>
      </c>
      <c r="AD504" s="18">
        <f>IF(M504&lt;=450000,0,MAX(0,ROUNDDOWN(AB504*0.06-MIN(50000,AB504)*0.03,-2))+MAX(0,ROUNDDOWN(AB504*0.04-MIN(50000,AB504)*0.02,-2)))</f>
        <v/>
      </c>
      <c r="AE504" s="18">
        <f>Y504-Z504</f>
        <v/>
      </c>
      <c r="AF504" s="18">
        <f>AC504-AD504</f>
        <v/>
      </c>
      <c r="AG504" s="18">
        <f>AE504+AF504</f>
        <v/>
      </c>
      <c r="AH504" s="20">
        <f>IF(W504&lt;=0,0,LOOKUP(W504,{0,1950001,3300001,6950001,9000001,18000001,40000001},{0.05,0.1,0.2,0.23,0.33,0.4,0.45}))</f>
        <v/>
      </c>
    </row>
    <row r="505">
      <c r="A505" t="inlineStr">
        <is>
          <t>1万円刻み 一般8万円</t>
        </is>
      </c>
      <c r="B505" s="18">
        <f>'4_1万円刻み'!$A$142</f>
        <v/>
      </c>
      <c r="C505" s="19" t="n">
        <v>2026</v>
      </c>
      <c r="D505" t="inlineStr">
        <is>
          <t>いいえ</t>
        </is>
      </c>
      <c r="E505" s="18" t="n">
        <v>80000</v>
      </c>
      <c r="F505" s="18" t="n">
        <v>0</v>
      </c>
      <c r="G505" s="18" t="n">
        <v>0</v>
      </c>
      <c r="H505" s="18" t="n">
        <v>0</v>
      </c>
      <c r="I505" s="18" t="n">
        <v>0</v>
      </c>
      <c r="J505" s="18">
        <f>ROUND(MIN(B505/12,650000)*12*0.0915+MIN(B505/12,1390000)*12*(0.0504+0)+B505*0.005,0)</f>
        <v/>
      </c>
      <c r="K505" s="18" t="n">
        <v>0</v>
      </c>
      <c r="L505" s="18" t="n">
        <v>0</v>
      </c>
      <c r="M505" s="18">
        <f>ROUND(IF(C505&gt;=2026,IF(B505&lt;741000,0,IF(B505&lt;2191000,B505-740000,IF(B505&lt;2193000,1451000,IF(B505&lt;2196000,1453000,IF(B505&lt;2200000,1456000,IF(B505&lt;3600000,ROUNDDOWN(B505/4,-3)*2.8-80000,IF(B505&lt;6600000,ROUNDDOWN(B505/4,-3)*3.2-440000,IF(B505&lt;8500000,ROUNDDOWN(B505*0.9,0)-1100000,B505-1950000)))))))),IF(B505&lt;651000,0,IF(B505&lt;1900000,B505-650000,IF(B505&lt;3600000,ROUNDDOWN(B505/4,-3)*2.8-80000,IF(B505&lt;6600000,ROUNDDOWN(B505/4,-3)*3.2-440000,IF(B505&lt;8500000,ROUNDDOWN(B505*0.9,0)-1100000,B505-1950000)))))),0)</f>
        <v/>
      </c>
      <c r="N505" s="18">
        <f>IF(M505&gt;23500000,NA(),IF(C505&gt;=2026,IF(M505&lt;=4890000,1040000,IF(M505&lt;=6550000,670000,620000)),IF(M505&lt;=1320000,950000,IF(M505&lt;=3360000,880000,IF(M505&lt;=4890000,680000,IF(M505&lt;=6550000,630000,580000))))))</f>
        <v/>
      </c>
      <c r="O505" s="18">
        <f>IF(F505&lt;=0,IF(AND(D505="はい",C505&gt;=2026,C505&lt;=2027),IF(E505&lt;=0,0,IF(E505&lt;=30000,E505,IF(E505&lt;=60000,ROUNDUP(E505/2,0)+15000,IF(E505&lt;=120000,ROUNDUP(E505/4,0)+30000,60000)))),IF(E505&lt;=0,0,IF(E505&lt;=20000,E505,IF(E505&lt;=40000,ROUNDUP(E505/2,0)+10000,IF(E505&lt;=80000,ROUNDUP(E505/4,0)+20000,40000))))),IF(E505&lt;=0,IF(F505&lt;=0,0,IF(F505&lt;=25000,F505,IF(F505&lt;=50000,ROUNDUP(F505/2,0)+12500,IF(F505&lt;=100000,ROUNDUP(F505/4,0)+25000,50000)))),MAX(IF(F505&lt;=0,0,IF(F505&lt;=25000,F505,IF(F505&lt;=50000,ROUNDUP(F505/2,0)+12500,IF(F505&lt;=100000,ROUNDUP(F505/4,0)+25000,50000)))),MIN(IF(AND(D505="はい",C505&gt;=2026,C505&lt;=2027),IF(E505&lt;=0,0,IF(E505&lt;=30000,E505,IF(E505&lt;=60000,ROUNDUP(E505/2,0)+15000,IF(E505&lt;=120000,ROUNDUP(E505/4,0)+30000,60000)))),IF(E505&lt;=0,0,IF(E505&lt;=20000,E505,IF(E505&lt;=40000,ROUNDUP(E505/2,0)+10000,IF(E505&lt;=80000,ROUNDUP(E505/4,0)+20000,40000)))))+IF(F505&lt;=0,0,IF(F505&lt;=25000,F505,IF(F505&lt;=50000,ROUNDUP(F505/2,0)+12500,IF(F505&lt;=100000,ROUNDUP(F505/4,0)+25000,50000)))),IF(AND(D505="はい",C505&gt;=2026,C505&lt;=2027),60000,40000)))))</f>
        <v/>
      </c>
      <c r="P505" s="18">
        <f>IF(G505&lt;=0,0,IF(G505&lt;=20000,G505,IF(G505&lt;=40000,ROUNDUP(G505/2,0)+10000,IF(G505&lt;=80000,ROUNDUP(G505/4,0)+20000,40000))))</f>
        <v/>
      </c>
      <c r="Q505" s="18">
        <f>IF(I505&lt;=0,IF(H505&lt;=0,0,IF(H505&lt;=20000,H505,IF(H505&lt;=40000,ROUNDUP(H505/2,0)+10000,IF(H505&lt;=80000,ROUNDUP(H505/4,0)+20000,40000)))),IF(H505&lt;=0,IF(I505&lt;=0,0,IF(I505&lt;=25000,I505,IF(I505&lt;=50000,ROUNDUP(I505/2,0)+12500,IF(I505&lt;=100000,ROUNDUP(I505/4,0)+25000,50000)))),MAX(IF(I505&lt;=0,0,IF(I505&lt;=25000,I505,IF(I505&lt;=50000,ROUNDUP(I505/2,0)+12500,IF(I505&lt;=100000,ROUNDUP(I505/4,0)+25000,50000)))),MIN(IF(H505&lt;=0,0,IF(H505&lt;=20000,H505,IF(H505&lt;=40000,ROUNDUP(H505/2,0)+10000,IF(H505&lt;=80000,ROUNDUP(H505/4,0)+20000,40000))))+IF(I505&lt;=0,0,IF(I505&lt;=25000,I505,IF(I505&lt;=50000,ROUNDUP(I505/2,0)+12500,IF(I505&lt;=100000,ROUNDUP(I505/4,0)+25000,50000)))),40000))))</f>
        <v/>
      </c>
      <c r="R505" s="18">
        <f>MIN(120000,O505+P505+Q505)</f>
        <v/>
      </c>
      <c r="S505" s="18">
        <f>IF(F505&lt;=0,IF(E505&lt;=0,0,IF(E505&lt;=12000,E505,IF(E505&lt;=32000,ROUNDUP(E505/2,0)+6000,IF(E505&lt;=56000,ROUNDUP(E505/4,0)+14000,28000)))),IF(E505&lt;=0,IF(F505&lt;=0,0,IF(F505&lt;=15000,F505,IF(F505&lt;=40000,ROUNDUP(F505/2,0)+7500,IF(F505&lt;=70000,ROUNDUP(F505/4,0)+17500,35000)))),MAX(IF(F505&lt;=0,0,IF(F505&lt;=15000,F505,IF(F505&lt;=40000,ROUNDUP(F505/2,0)+7500,IF(F505&lt;=70000,ROUNDUP(F505/4,0)+17500,35000)))),MIN(IF(E505&lt;=0,0,IF(E505&lt;=12000,E505,IF(E505&lt;=32000,ROUNDUP(E505/2,0)+6000,IF(E505&lt;=56000,ROUNDUP(E505/4,0)+14000,28000))))+IF(F505&lt;=0,0,IF(F505&lt;=15000,F505,IF(F505&lt;=40000,ROUNDUP(F505/2,0)+7500,IF(F505&lt;=70000,ROUNDUP(F505/4,0)+17500,35000)))),28000))))</f>
        <v/>
      </c>
      <c r="T505" s="18">
        <f>IF(G505&lt;=0,0,IF(G505&lt;=12000,G505,IF(G505&lt;=32000,ROUNDUP(G505/2,0)+6000,IF(G505&lt;=56000,ROUNDUP(G505/4,0)+14000,28000))))</f>
        <v/>
      </c>
      <c r="U505" s="18">
        <f>IF(I505&lt;=0,IF(H505&lt;=0,0,IF(H505&lt;=12000,H505,IF(H505&lt;=32000,ROUNDUP(H505/2,0)+6000,IF(H505&lt;=56000,ROUNDUP(H505/4,0)+14000,28000)))),IF(H505&lt;=0,IF(I505&lt;=0,0,IF(I505&lt;=15000,I505,IF(I505&lt;=40000,ROUNDUP(I505/2,0)+7500,IF(I505&lt;=70000,ROUNDUP(I505/4,0)+17500,35000)))),MAX(IF(I505&lt;=0,0,IF(I505&lt;=15000,I505,IF(I505&lt;=40000,ROUNDUP(I505/2,0)+7500,IF(I505&lt;=70000,ROUNDUP(I505/4,0)+17500,35000)))),MIN(IF(H505&lt;=0,0,IF(H505&lt;=12000,H505,IF(H505&lt;=32000,ROUNDUP(H505/2,0)+6000,IF(H505&lt;=56000,ROUNDUP(H505/4,0)+14000,28000))))+IF(I505&lt;=0,0,IF(I505&lt;=15000,I505,IF(I505&lt;=40000,ROUNDUP(I505/2,0)+7500,IF(I505&lt;=70000,ROUNDUP(I505/4,0)+17500,35000)))),28000))))</f>
        <v/>
      </c>
      <c r="V505" s="18">
        <f>MIN(70000,S505+T505+U505)</f>
        <v/>
      </c>
      <c r="W505" s="18">
        <f>MAX(0,ROUNDDOWN(M505-J505-N505-K505-0,-3))</f>
        <v/>
      </c>
      <c r="X505" s="18">
        <f>MAX(0,ROUNDDOWN(M505-J505-N505-K505-R505,-3))</f>
        <v/>
      </c>
      <c r="Y505" s="18">
        <f>IF(W505&lt;=0,0,ROUNDDOWN((W505*LOOKUP(W505,{0,1950001,3300001,6950001,9000001,18000001,40000001},{0.05,0.1,0.2,0.23,0.33,0.4,0.45})-LOOKUP(W505,{0,1950001,3300001,6950001,9000001,18000001,40000001},{0,97500,427500,636000,1536000,2796000,4796000}))*1.021,-2))</f>
        <v/>
      </c>
      <c r="Z505" s="18">
        <f>IF(X505&lt;=0,0,ROUNDDOWN((X505*LOOKUP(X505,{0,1950001,3300001,6950001,9000001,18000001,40000001},{0.05,0.1,0.2,0.23,0.33,0.4,0.45})-LOOKUP(X505,{0,1950001,3300001,6950001,9000001,18000001,40000001},{0,97500,427500,636000,1536000,2796000,4796000}))*1.021,-2))</f>
        <v/>
      </c>
      <c r="AA505" s="18">
        <f>MAX(0,ROUNDDOWN(M505-J505-430000-L505-0,-3))</f>
        <v/>
      </c>
      <c r="AB505" s="18">
        <f>MAX(0,ROUNDDOWN(M505-J505-430000-L505-V505,-3))</f>
        <v/>
      </c>
      <c r="AC505" s="18">
        <f>IF(M505&lt;=450000,0,MAX(0,ROUNDDOWN(AA505*0.06-MIN(50000,AA505)*0.03,-2))+MAX(0,ROUNDDOWN(AA505*0.04-MIN(50000,AA505)*0.02,-2)))</f>
        <v/>
      </c>
      <c r="AD505" s="18">
        <f>IF(M505&lt;=450000,0,MAX(0,ROUNDDOWN(AB505*0.06-MIN(50000,AB505)*0.03,-2))+MAX(0,ROUNDDOWN(AB505*0.04-MIN(50000,AB505)*0.02,-2)))</f>
        <v/>
      </c>
      <c r="AE505" s="18">
        <f>Y505-Z505</f>
        <v/>
      </c>
      <c r="AF505" s="18">
        <f>AC505-AD505</f>
        <v/>
      </c>
      <c r="AG505" s="18">
        <f>AE505+AF505</f>
        <v/>
      </c>
      <c r="AH505" s="20">
        <f>IF(W505&lt;=0,0,LOOKUP(W505,{0,1950001,3300001,6950001,9000001,18000001,40000001},{0.05,0.1,0.2,0.23,0.33,0.4,0.45}))</f>
        <v/>
      </c>
    </row>
    <row r="506">
      <c r="A506" t="inlineStr">
        <is>
          <t>1万円刻み 特例あり一般12万円</t>
        </is>
      </c>
      <c r="B506" s="18">
        <f>'4_1万円刻み'!$A$142</f>
        <v/>
      </c>
      <c r="C506" s="19" t="n">
        <v>2026</v>
      </c>
      <c r="D506" t="inlineStr">
        <is>
          <t>はい</t>
        </is>
      </c>
      <c r="E506" s="18" t="n">
        <v>120000</v>
      </c>
      <c r="F506" s="18" t="n">
        <v>0</v>
      </c>
      <c r="G506" s="18" t="n">
        <v>0</v>
      </c>
      <c r="H506" s="18" t="n">
        <v>0</v>
      </c>
      <c r="I506" s="18" t="n">
        <v>0</v>
      </c>
      <c r="J506" s="18">
        <f>ROUND(MIN(B506/12,650000)*12*0.0915+MIN(B506/12,1390000)*12*(0.0504+0)+B506*0.005,0)</f>
        <v/>
      </c>
      <c r="K506" s="18" t="n">
        <v>0</v>
      </c>
      <c r="L506" s="18" t="n">
        <v>0</v>
      </c>
      <c r="M506" s="18">
        <f>ROUND(IF(C506&gt;=2026,IF(B506&lt;741000,0,IF(B506&lt;2191000,B506-740000,IF(B506&lt;2193000,1451000,IF(B506&lt;2196000,1453000,IF(B506&lt;2200000,1456000,IF(B506&lt;3600000,ROUNDDOWN(B506/4,-3)*2.8-80000,IF(B506&lt;6600000,ROUNDDOWN(B506/4,-3)*3.2-440000,IF(B506&lt;8500000,ROUNDDOWN(B506*0.9,0)-1100000,B506-1950000)))))))),IF(B506&lt;651000,0,IF(B506&lt;1900000,B506-650000,IF(B506&lt;3600000,ROUNDDOWN(B506/4,-3)*2.8-80000,IF(B506&lt;6600000,ROUNDDOWN(B506/4,-3)*3.2-440000,IF(B506&lt;8500000,ROUNDDOWN(B506*0.9,0)-1100000,B506-1950000)))))),0)</f>
        <v/>
      </c>
      <c r="N506" s="18">
        <f>IF(M506&gt;23500000,NA(),IF(C506&gt;=2026,IF(M506&lt;=4890000,1040000,IF(M506&lt;=6550000,670000,620000)),IF(M506&lt;=1320000,950000,IF(M506&lt;=3360000,880000,IF(M506&lt;=4890000,680000,IF(M506&lt;=6550000,630000,580000))))))</f>
        <v/>
      </c>
      <c r="O506" s="18">
        <f>IF(F506&lt;=0,IF(AND(D506="はい",C506&gt;=2026,C506&lt;=2027),IF(E506&lt;=0,0,IF(E506&lt;=30000,E506,IF(E506&lt;=60000,ROUNDUP(E506/2,0)+15000,IF(E506&lt;=120000,ROUNDUP(E506/4,0)+30000,60000)))),IF(E506&lt;=0,0,IF(E506&lt;=20000,E506,IF(E506&lt;=40000,ROUNDUP(E506/2,0)+10000,IF(E506&lt;=80000,ROUNDUP(E506/4,0)+20000,40000))))),IF(E506&lt;=0,IF(F506&lt;=0,0,IF(F506&lt;=25000,F506,IF(F506&lt;=50000,ROUNDUP(F506/2,0)+12500,IF(F506&lt;=100000,ROUNDUP(F506/4,0)+25000,50000)))),MAX(IF(F506&lt;=0,0,IF(F506&lt;=25000,F506,IF(F506&lt;=50000,ROUNDUP(F506/2,0)+12500,IF(F506&lt;=100000,ROUNDUP(F506/4,0)+25000,50000)))),MIN(IF(AND(D506="はい",C506&gt;=2026,C506&lt;=2027),IF(E506&lt;=0,0,IF(E506&lt;=30000,E506,IF(E506&lt;=60000,ROUNDUP(E506/2,0)+15000,IF(E506&lt;=120000,ROUNDUP(E506/4,0)+30000,60000)))),IF(E506&lt;=0,0,IF(E506&lt;=20000,E506,IF(E506&lt;=40000,ROUNDUP(E506/2,0)+10000,IF(E506&lt;=80000,ROUNDUP(E506/4,0)+20000,40000)))))+IF(F506&lt;=0,0,IF(F506&lt;=25000,F506,IF(F506&lt;=50000,ROUNDUP(F506/2,0)+12500,IF(F506&lt;=100000,ROUNDUP(F506/4,0)+25000,50000)))),IF(AND(D506="はい",C506&gt;=2026,C506&lt;=2027),60000,40000)))))</f>
        <v/>
      </c>
      <c r="P506" s="18">
        <f>IF(G506&lt;=0,0,IF(G506&lt;=20000,G506,IF(G506&lt;=40000,ROUNDUP(G506/2,0)+10000,IF(G506&lt;=80000,ROUNDUP(G506/4,0)+20000,40000))))</f>
        <v/>
      </c>
      <c r="Q506" s="18">
        <f>IF(I506&lt;=0,IF(H506&lt;=0,0,IF(H506&lt;=20000,H506,IF(H506&lt;=40000,ROUNDUP(H506/2,0)+10000,IF(H506&lt;=80000,ROUNDUP(H506/4,0)+20000,40000)))),IF(H506&lt;=0,IF(I506&lt;=0,0,IF(I506&lt;=25000,I506,IF(I506&lt;=50000,ROUNDUP(I506/2,0)+12500,IF(I506&lt;=100000,ROUNDUP(I506/4,0)+25000,50000)))),MAX(IF(I506&lt;=0,0,IF(I506&lt;=25000,I506,IF(I506&lt;=50000,ROUNDUP(I506/2,0)+12500,IF(I506&lt;=100000,ROUNDUP(I506/4,0)+25000,50000)))),MIN(IF(H506&lt;=0,0,IF(H506&lt;=20000,H506,IF(H506&lt;=40000,ROUNDUP(H506/2,0)+10000,IF(H506&lt;=80000,ROUNDUP(H506/4,0)+20000,40000))))+IF(I506&lt;=0,0,IF(I506&lt;=25000,I506,IF(I506&lt;=50000,ROUNDUP(I506/2,0)+12500,IF(I506&lt;=100000,ROUNDUP(I506/4,0)+25000,50000)))),40000))))</f>
        <v/>
      </c>
      <c r="R506" s="18">
        <f>MIN(120000,O506+P506+Q506)</f>
        <v/>
      </c>
      <c r="S506" s="18">
        <f>IF(F506&lt;=0,IF(E506&lt;=0,0,IF(E506&lt;=12000,E506,IF(E506&lt;=32000,ROUNDUP(E506/2,0)+6000,IF(E506&lt;=56000,ROUNDUP(E506/4,0)+14000,28000)))),IF(E506&lt;=0,IF(F506&lt;=0,0,IF(F506&lt;=15000,F506,IF(F506&lt;=40000,ROUNDUP(F506/2,0)+7500,IF(F506&lt;=70000,ROUNDUP(F506/4,0)+17500,35000)))),MAX(IF(F506&lt;=0,0,IF(F506&lt;=15000,F506,IF(F506&lt;=40000,ROUNDUP(F506/2,0)+7500,IF(F506&lt;=70000,ROUNDUP(F506/4,0)+17500,35000)))),MIN(IF(E506&lt;=0,0,IF(E506&lt;=12000,E506,IF(E506&lt;=32000,ROUNDUP(E506/2,0)+6000,IF(E506&lt;=56000,ROUNDUP(E506/4,0)+14000,28000))))+IF(F506&lt;=0,0,IF(F506&lt;=15000,F506,IF(F506&lt;=40000,ROUNDUP(F506/2,0)+7500,IF(F506&lt;=70000,ROUNDUP(F506/4,0)+17500,35000)))),28000))))</f>
        <v/>
      </c>
      <c r="T506" s="18">
        <f>IF(G506&lt;=0,0,IF(G506&lt;=12000,G506,IF(G506&lt;=32000,ROUNDUP(G506/2,0)+6000,IF(G506&lt;=56000,ROUNDUP(G506/4,0)+14000,28000))))</f>
        <v/>
      </c>
      <c r="U506" s="18">
        <f>IF(I506&lt;=0,IF(H506&lt;=0,0,IF(H506&lt;=12000,H506,IF(H506&lt;=32000,ROUNDUP(H506/2,0)+6000,IF(H506&lt;=56000,ROUNDUP(H506/4,0)+14000,28000)))),IF(H506&lt;=0,IF(I506&lt;=0,0,IF(I506&lt;=15000,I506,IF(I506&lt;=40000,ROUNDUP(I506/2,0)+7500,IF(I506&lt;=70000,ROUNDUP(I506/4,0)+17500,35000)))),MAX(IF(I506&lt;=0,0,IF(I506&lt;=15000,I506,IF(I506&lt;=40000,ROUNDUP(I506/2,0)+7500,IF(I506&lt;=70000,ROUNDUP(I506/4,0)+17500,35000)))),MIN(IF(H506&lt;=0,0,IF(H506&lt;=12000,H506,IF(H506&lt;=32000,ROUNDUP(H506/2,0)+6000,IF(H506&lt;=56000,ROUNDUP(H506/4,0)+14000,28000))))+IF(I506&lt;=0,0,IF(I506&lt;=15000,I506,IF(I506&lt;=40000,ROUNDUP(I506/2,0)+7500,IF(I506&lt;=70000,ROUNDUP(I506/4,0)+17500,35000)))),28000))))</f>
        <v/>
      </c>
      <c r="V506" s="18">
        <f>MIN(70000,S506+T506+U506)</f>
        <v/>
      </c>
      <c r="W506" s="18">
        <f>MAX(0,ROUNDDOWN(M506-J506-N506-K506-0,-3))</f>
        <v/>
      </c>
      <c r="X506" s="18">
        <f>MAX(0,ROUNDDOWN(M506-J506-N506-K506-R506,-3))</f>
        <v/>
      </c>
      <c r="Y506" s="18">
        <f>IF(W506&lt;=0,0,ROUNDDOWN((W506*LOOKUP(W506,{0,1950001,3300001,6950001,9000001,18000001,40000001},{0.05,0.1,0.2,0.23,0.33,0.4,0.45})-LOOKUP(W506,{0,1950001,3300001,6950001,9000001,18000001,40000001},{0,97500,427500,636000,1536000,2796000,4796000}))*1.021,-2))</f>
        <v/>
      </c>
      <c r="Z506" s="18">
        <f>IF(X506&lt;=0,0,ROUNDDOWN((X506*LOOKUP(X506,{0,1950001,3300001,6950001,9000001,18000001,40000001},{0.05,0.1,0.2,0.23,0.33,0.4,0.45})-LOOKUP(X506,{0,1950001,3300001,6950001,9000001,18000001,40000001},{0,97500,427500,636000,1536000,2796000,4796000}))*1.021,-2))</f>
        <v/>
      </c>
      <c r="AA506" s="18">
        <f>MAX(0,ROUNDDOWN(M506-J506-430000-L506-0,-3))</f>
        <v/>
      </c>
      <c r="AB506" s="18">
        <f>MAX(0,ROUNDDOWN(M506-J506-430000-L506-V506,-3))</f>
        <v/>
      </c>
      <c r="AC506" s="18">
        <f>IF(M506&lt;=450000,0,MAX(0,ROUNDDOWN(AA506*0.06-MIN(50000,AA506)*0.03,-2))+MAX(0,ROUNDDOWN(AA506*0.04-MIN(50000,AA506)*0.02,-2)))</f>
        <v/>
      </c>
      <c r="AD506" s="18">
        <f>IF(M506&lt;=450000,0,MAX(0,ROUNDDOWN(AB506*0.06-MIN(50000,AB506)*0.03,-2))+MAX(0,ROUNDDOWN(AB506*0.04-MIN(50000,AB506)*0.02,-2)))</f>
        <v/>
      </c>
      <c r="AE506" s="18">
        <f>Y506-Z506</f>
        <v/>
      </c>
      <c r="AF506" s="18">
        <f>AC506-AD506</f>
        <v/>
      </c>
      <c r="AG506" s="18">
        <f>AE506+AF506</f>
        <v/>
      </c>
      <c r="AH506" s="20">
        <f>IF(W506&lt;=0,0,LOOKUP(W506,{0,1950001,3300001,6950001,9000001,18000001,40000001},{0.05,0.1,0.2,0.23,0.33,0.4,0.45}))</f>
        <v/>
      </c>
    </row>
    <row r="507">
      <c r="A507" t="inlineStr">
        <is>
          <t>1万円刻み 3区分8万円ずつ</t>
        </is>
      </c>
      <c r="B507" s="18">
        <f>'4_1万円刻み'!$A$143</f>
        <v/>
      </c>
      <c r="C507" s="19" t="n">
        <v>2026</v>
      </c>
      <c r="D507" t="inlineStr">
        <is>
          <t>いいえ</t>
        </is>
      </c>
      <c r="E507" s="18" t="n">
        <v>80000</v>
      </c>
      <c r="F507" s="18" t="n">
        <v>0</v>
      </c>
      <c r="G507" s="18" t="n">
        <v>80000</v>
      </c>
      <c r="H507" s="18" t="n">
        <v>80000</v>
      </c>
      <c r="I507" s="18" t="n">
        <v>0</v>
      </c>
      <c r="J507" s="18">
        <f>ROUND(MIN(B507/12,650000)*12*0.0915+MIN(B507/12,1390000)*12*(0.0504+0)+B507*0.005,0)</f>
        <v/>
      </c>
      <c r="K507" s="18" t="n">
        <v>0</v>
      </c>
      <c r="L507" s="18" t="n">
        <v>0</v>
      </c>
      <c r="M507" s="18">
        <f>ROUND(IF(C507&gt;=2026,IF(B507&lt;741000,0,IF(B507&lt;2191000,B507-740000,IF(B507&lt;2193000,1451000,IF(B507&lt;2196000,1453000,IF(B507&lt;2200000,1456000,IF(B507&lt;3600000,ROUNDDOWN(B507/4,-3)*2.8-80000,IF(B507&lt;6600000,ROUNDDOWN(B507/4,-3)*3.2-440000,IF(B507&lt;8500000,ROUNDDOWN(B507*0.9,0)-1100000,B507-1950000)))))))),IF(B507&lt;651000,0,IF(B507&lt;1900000,B507-650000,IF(B507&lt;3600000,ROUNDDOWN(B507/4,-3)*2.8-80000,IF(B507&lt;6600000,ROUNDDOWN(B507/4,-3)*3.2-440000,IF(B507&lt;8500000,ROUNDDOWN(B507*0.9,0)-1100000,B507-1950000)))))),0)</f>
        <v/>
      </c>
      <c r="N507" s="18">
        <f>IF(M507&gt;23500000,NA(),IF(C507&gt;=2026,IF(M507&lt;=4890000,1040000,IF(M507&lt;=6550000,670000,620000)),IF(M507&lt;=1320000,950000,IF(M507&lt;=3360000,880000,IF(M507&lt;=4890000,680000,IF(M507&lt;=6550000,630000,580000))))))</f>
        <v/>
      </c>
      <c r="O507" s="18">
        <f>IF(F507&lt;=0,IF(AND(D507="はい",C507&gt;=2026,C507&lt;=2027),IF(E507&lt;=0,0,IF(E507&lt;=30000,E507,IF(E507&lt;=60000,ROUNDUP(E507/2,0)+15000,IF(E507&lt;=120000,ROUNDUP(E507/4,0)+30000,60000)))),IF(E507&lt;=0,0,IF(E507&lt;=20000,E507,IF(E507&lt;=40000,ROUNDUP(E507/2,0)+10000,IF(E507&lt;=80000,ROUNDUP(E507/4,0)+20000,40000))))),IF(E507&lt;=0,IF(F507&lt;=0,0,IF(F507&lt;=25000,F507,IF(F507&lt;=50000,ROUNDUP(F507/2,0)+12500,IF(F507&lt;=100000,ROUNDUP(F507/4,0)+25000,50000)))),MAX(IF(F507&lt;=0,0,IF(F507&lt;=25000,F507,IF(F507&lt;=50000,ROUNDUP(F507/2,0)+12500,IF(F507&lt;=100000,ROUNDUP(F507/4,0)+25000,50000)))),MIN(IF(AND(D507="はい",C507&gt;=2026,C507&lt;=2027),IF(E507&lt;=0,0,IF(E507&lt;=30000,E507,IF(E507&lt;=60000,ROUNDUP(E507/2,0)+15000,IF(E507&lt;=120000,ROUNDUP(E507/4,0)+30000,60000)))),IF(E507&lt;=0,0,IF(E507&lt;=20000,E507,IF(E507&lt;=40000,ROUNDUP(E507/2,0)+10000,IF(E507&lt;=80000,ROUNDUP(E507/4,0)+20000,40000)))))+IF(F507&lt;=0,0,IF(F507&lt;=25000,F507,IF(F507&lt;=50000,ROUNDUP(F507/2,0)+12500,IF(F507&lt;=100000,ROUNDUP(F507/4,0)+25000,50000)))),IF(AND(D507="はい",C507&gt;=2026,C507&lt;=2027),60000,40000)))))</f>
        <v/>
      </c>
      <c r="P507" s="18">
        <f>IF(G507&lt;=0,0,IF(G507&lt;=20000,G507,IF(G507&lt;=40000,ROUNDUP(G507/2,0)+10000,IF(G507&lt;=80000,ROUNDUP(G507/4,0)+20000,40000))))</f>
        <v/>
      </c>
      <c r="Q507" s="18">
        <f>IF(I507&lt;=0,IF(H507&lt;=0,0,IF(H507&lt;=20000,H507,IF(H507&lt;=40000,ROUNDUP(H507/2,0)+10000,IF(H507&lt;=80000,ROUNDUP(H507/4,0)+20000,40000)))),IF(H507&lt;=0,IF(I507&lt;=0,0,IF(I507&lt;=25000,I507,IF(I507&lt;=50000,ROUNDUP(I507/2,0)+12500,IF(I507&lt;=100000,ROUNDUP(I507/4,0)+25000,50000)))),MAX(IF(I507&lt;=0,0,IF(I507&lt;=25000,I507,IF(I507&lt;=50000,ROUNDUP(I507/2,0)+12500,IF(I507&lt;=100000,ROUNDUP(I507/4,0)+25000,50000)))),MIN(IF(H507&lt;=0,0,IF(H507&lt;=20000,H507,IF(H507&lt;=40000,ROUNDUP(H507/2,0)+10000,IF(H507&lt;=80000,ROUNDUP(H507/4,0)+20000,40000))))+IF(I507&lt;=0,0,IF(I507&lt;=25000,I507,IF(I507&lt;=50000,ROUNDUP(I507/2,0)+12500,IF(I507&lt;=100000,ROUNDUP(I507/4,0)+25000,50000)))),40000))))</f>
        <v/>
      </c>
      <c r="R507" s="18">
        <f>MIN(120000,O507+P507+Q507)</f>
        <v/>
      </c>
      <c r="S507" s="18">
        <f>IF(F507&lt;=0,IF(E507&lt;=0,0,IF(E507&lt;=12000,E507,IF(E507&lt;=32000,ROUNDUP(E507/2,0)+6000,IF(E507&lt;=56000,ROUNDUP(E507/4,0)+14000,28000)))),IF(E507&lt;=0,IF(F507&lt;=0,0,IF(F507&lt;=15000,F507,IF(F507&lt;=40000,ROUNDUP(F507/2,0)+7500,IF(F507&lt;=70000,ROUNDUP(F507/4,0)+17500,35000)))),MAX(IF(F507&lt;=0,0,IF(F507&lt;=15000,F507,IF(F507&lt;=40000,ROUNDUP(F507/2,0)+7500,IF(F507&lt;=70000,ROUNDUP(F507/4,0)+17500,35000)))),MIN(IF(E507&lt;=0,0,IF(E507&lt;=12000,E507,IF(E507&lt;=32000,ROUNDUP(E507/2,0)+6000,IF(E507&lt;=56000,ROUNDUP(E507/4,0)+14000,28000))))+IF(F507&lt;=0,0,IF(F507&lt;=15000,F507,IF(F507&lt;=40000,ROUNDUP(F507/2,0)+7500,IF(F507&lt;=70000,ROUNDUP(F507/4,0)+17500,35000)))),28000))))</f>
        <v/>
      </c>
      <c r="T507" s="18">
        <f>IF(G507&lt;=0,0,IF(G507&lt;=12000,G507,IF(G507&lt;=32000,ROUNDUP(G507/2,0)+6000,IF(G507&lt;=56000,ROUNDUP(G507/4,0)+14000,28000))))</f>
        <v/>
      </c>
      <c r="U507" s="18">
        <f>IF(I507&lt;=0,IF(H507&lt;=0,0,IF(H507&lt;=12000,H507,IF(H507&lt;=32000,ROUNDUP(H507/2,0)+6000,IF(H507&lt;=56000,ROUNDUP(H507/4,0)+14000,28000)))),IF(H507&lt;=0,IF(I507&lt;=0,0,IF(I507&lt;=15000,I507,IF(I507&lt;=40000,ROUNDUP(I507/2,0)+7500,IF(I507&lt;=70000,ROUNDUP(I507/4,0)+17500,35000)))),MAX(IF(I507&lt;=0,0,IF(I507&lt;=15000,I507,IF(I507&lt;=40000,ROUNDUP(I507/2,0)+7500,IF(I507&lt;=70000,ROUNDUP(I507/4,0)+17500,35000)))),MIN(IF(H507&lt;=0,0,IF(H507&lt;=12000,H507,IF(H507&lt;=32000,ROUNDUP(H507/2,0)+6000,IF(H507&lt;=56000,ROUNDUP(H507/4,0)+14000,28000))))+IF(I507&lt;=0,0,IF(I507&lt;=15000,I507,IF(I507&lt;=40000,ROUNDUP(I507/2,0)+7500,IF(I507&lt;=70000,ROUNDUP(I507/4,0)+17500,35000)))),28000))))</f>
        <v/>
      </c>
      <c r="V507" s="18">
        <f>MIN(70000,S507+T507+U507)</f>
        <v/>
      </c>
      <c r="W507" s="18">
        <f>MAX(0,ROUNDDOWN(M507-J507-N507-K507-0,-3))</f>
        <v/>
      </c>
      <c r="X507" s="18">
        <f>MAX(0,ROUNDDOWN(M507-J507-N507-K507-R507,-3))</f>
        <v/>
      </c>
      <c r="Y507" s="18">
        <f>IF(W507&lt;=0,0,ROUNDDOWN((W507*LOOKUP(W507,{0,1950001,3300001,6950001,9000001,18000001,40000001},{0.05,0.1,0.2,0.23,0.33,0.4,0.45})-LOOKUP(W507,{0,1950001,3300001,6950001,9000001,18000001,40000001},{0,97500,427500,636000,1536000,2796000,4796000}))*1.021,-2))</f>
        <v/>
      </c>
      <c r="Z507" s="18">
        <f>IF(X507&lt;=0,0,ROUNDDOWN((X507*LOOKUP(X507,{0,1950001,3300001,6950001,9000001,18000001,40000001},{0.05,0.1,0.2,0.23,0.33,0.4,0.45})-LOOKUP(X507,{0,1950001,3300001,6950001,9000001,18000001,40000001},{0,97500,427500,636000,1536000,2796000,4796000}))*1.021,-2))</f>
        <v/>
      </c>
      <c r="AA507" s="18">
        <f>MAX(0,ROUNDDOWN(M507-J507-430000-L507-0,-3))</f>
        <v/>
      </c>
      <c r="AB507" s="18">
        <f>MAX(0,ROUNDDOWN(M507-J507-430000-L507-V507,-3))</f>
        <v/>
      </c>
      <c r="AC507" s="18">
        <f>IF(M507&lt;=450000,0,MAX(0,ROUNDDOWN(AA507*0.06-MIN(50000,AA507)*0.03,-2))+MAX(0,ROUNDDOWN(AA507*0.04-MIN(50000,AA507)*0.02,-2)))</f>
        <v/>
      </c>
      <c r="AD507" s="18">
        <f>IF(M507&lt;=450000,0,MAX(0,ROUNDDOWN(AB507*0.06-MIN(50000,AB507)*0.03,-2))+MAX(0,ROUNDDOWN(AB507*0.04-MIN(50000,AB507)*0.02,-2)))</f>
        <v/>
      </c>
      <c r="AE507" s="18">
        <f>Y507-Z507</f>
        <v/>
      </c>
      <c r="AF507" s="18">
        <f>AC507-AD507</f>
        <v/>
      </c>
      <c r="AG507" s="18">
        <f>AE507+AF507</f>
        <v/>
      </c>
      <c r="AH507" s="20">
        <f>IF(W507&lt;=0,0,LOOKUP(W507,{0,1950001,3300001,6950001,9000001,18000001,40000001},{0.05,0.1,0.2,0.23,0.33,0.4,0.45}))</f>
        <v/>
      </c>
    </row>
    <row r="508">
      <c r="A508" t="inlineStr">
        <is>
          <t>1万円刻み 一般8万円</t>
        </is>
      </c>
      <c r="B508" s="18">
        <f>'4_1万円刻み'!$A$143</f>
        <v/>
      </c>
      <c r="C508" s="19" t="n">
        <v>2026</v>
      </c>
      <c r="D508" t="inlineStr">
        <is>
          <t>いいえ</t>
        </is>
      </c>
      <c r="E508" s="18" t="n">
        <v>80000</v>
      </c>
      <c r="F508" s="18" t="n">
        <v>0</v>
      </c>
      <c r="G508" s="18" t="n">
        <v>0</v>
      </c>
      <c r="H508" s="18" t="n">
        <v>0</v>
      </c>
      <c r="I508" s="18" t="n">
        <v>0</v>
      </c>
      <c r="J508" s="18">
        <f>ROUND(MIN(B508/12,650000)*12*0.0915+MIN(B508/12,1390000)*12*(0.0504+0)+B508*0.005,0)</f>
        <v/>
      </c>
      <c r="K508" s="18" t="n">
        <v>0</v>
      </c>
      <c r="L508" s="18" t="n">
        <v>0</v>
      </c>
      <c r="M508" s="18">
        <f>ROUND(IF(C508&gt;=2026,IF(B508&lt;741000,0,IF(B508&lt;2191000,B508-740000,IF(B508&lt;2193000,1451000,IF(B508&lt;2196000,1453000,IF(B508&lt;2200000,1456000,IF(B508&lt;3600000,ROUNDDOWN(B508/4,-3)*2.8-80000,IF(B508&lt;6600000,ROUNDDOWN(B508/4,-3)*3.2-440000,IF(B508&lt;8500000,ROUNDDOWN(B508*0.9,0)-1100000,B508-1950000)))))))),IF(B508&lt;651000,0,IF(B508&lt;1900000,B508-650000,IF(B508&lt;3600000,ROUNDDOWN(B508/4,-3)*2.8-80000,IF(B508&lt;6600000,ROUNDDOWN(B508/4,-3)*3.2-440000,IF(B508&lt;8500000,ROUNDDOWN(B508*0.9,0)-1100000,B508-1950000)))))),0)</f>
        <v/>
      </c>
      <c r="N508" s="18">
        <f>IF(M508&gt;23500000,NA(),IF(C508&gt;=2026,IF(M508&lt;=4890000,1040000,IF(M508&lt;=6550000,670000,620000)),IF(M508&lt;=1320000,950000,IF(M508&lt;=3360000,880000,IF(M508&lt;=4890000,680000,IF(M508&lt;=6550000,630000,580000))))))</f>
        <v/>
      </c>
      <c r="O508" s="18">
        <f>IF(F508&lt;=0,IF(AND(D508="はい",C508&gt;=2026,C508&lt;=2027),IF(E508&lt;=0,0,IF(E508&lt;=30000,E508,IF(E508&lt;=60000,ROUNDUP(E508/2,0)+15000,IF(E508&lt;=120000,ROUNDUP(E508/4,0)+30000,60000)))),IF(E508&lt;=0,0,IF(E508&lt;=20000,E508,IF(E508&lt;=40000,ROUNDUP(E508/2,0)+10000,IF(E508&lt;=80000,ROUNDUP(E508/4,0)+20000,40000))))),IF(E508&lt;=0,IF(F508&lt;=0,0,IF(F508&lt;=25000,F508,IF(F508&lt;=50000,ROUNDUP(F508/2,0)+12500,IF(F508&lt;=100000,ROUNDUP(F508/4,0)+25000,50000)))),MAX(IF(F508&lt;=0,0,IF(F508&lt;=25000,F508,IF(F508&lt;=50000,ROUNDUP(F508/2,0)+12500,IF(F508&lt;=100000,ROUNDUP(F508/4,0)+25000,50000)))),MIN(IF(AND(D508="はい",C508&gt;=2026,C508&lt;=2027),IF(E508&lt;=0,0,IF(E508&lt;=30000,E508,IF(E508&lt;=60000,ROUNDUP(E508/2,0)+15000,IF(E508&lt;=120000,ROUNDUP(E508/4,0)+30000,60000)))),IF(E508&lt;=0,0,IF(E508&lt;=20000,E508,IF(E508&lt;=40000,ROUNDUP(E508/2,0)+10000,IF(E508&lt;=80000,ROUNDUP(E508/4,0)+20000,40000)))))+IF(F508&lt;=0,0,IF(F508&lt;=25000,F508,IF(F508&lt;=50000,ROUNDUP(F508/2,0)+12500,IF(F508&lt;=100000,ROUNDUP(F508/4,0)+25000,50000)))),IF(AND(D508="はい",C508&gt;=2026,C508&lt;=2027),60000,40000)))))</f>
        <v/>
      </c>
      <c r="P508" s="18">
        <f>IF(G508&lt;=0,0,IF(G508&lt;=20000,G508,IF(G508&lt;=40000,ROUNDUP(G508/2,0)+10000,IF(G508&lt;=80000,ROUNDUP(G508/4,0)+20000,40000))))</f>
        <v/>
      </c>
      <c r="Q508" s="18">
        <f>IF(I508&lt;=0,IF(H508&lt;=0,0,IF(H508&lt;=20000,H508,IF(H508&lt;=40000,ROUNDUP(H508/2,0)+10000,IF(H508&lt;=80000,ROUNDUP(H508/4,0)+20000,40000)))),IF(H508&lt;=0,IF(I508&lt;=0,0,IF(I508&lt;=25000,I508,IF(I508&lt;=50000,ROUNDUP(I508/2,0)+12500,IF(I508&lt;=100000,ROUNDUP(I508/4,0)+25000,50000)))),MAX(IF(I508&lt;=0,0,IF(I508&lt;=25000,I508,IF(I508&lt;=50000,ROUNDUP(I508/2,0)+12500,IF(I508&lt;=100000,ROUNDUP(I508/4,0)+25000,50000)))),MIN(IF(H508&lt;=0,0,IF(H508&lt;=20000,H508,IF(H508&lt;=40000,ROUNDUP(H508/2,0)+10000,IF(H508&lt;=80000,ROUNDUP(H508/4,0)+20000,40000))))+IF(I508&lt;=0,0,IF(I508&lt;=25000,I508,IF(I508&lt;=50000,ROUNDUP(I508/2,0)+12500,IF(I508&lt;=100000,ROUNDUP(I508/4,0)+25000,50000)))),40000))))</f>
        <v/>
      </c>
      <c r="R508" s="18">
        <f>MIN(120000,O508+P508+Q508)</f>
        <v/>
      </c>
      <c r="S508" s="18">
        <f>IF(F508&lt;=0,IF(E508&lt;=0,0,IF(E508&lt;=12000,E508,IF(E508&lt;=32000,ROUNDUP(E508/2,0)+6000,IF(E508&lt;=56000,ROUNDUP(E508/4,0)+14000,28000)))),IF(E508&lt;=0,IF(F508&lt;=0,0,IF(F508&lt;=15000,F508,IF(F508&lt;=40000,ROUNDUP(F508/2,0)+7500,IF(F508&lt;=70000,ROUNDUP(F508/4,0)+17500,35000)))),MAX(IF(F508&lt;=0,0,IF(F508&lt;=15000,F508,IF(F508&lt;=40000,ROUNDUP(F508/2,0)+7500,IF(F508&lt;=70000,ROUNDUP(F508/4,0)+17500,35000)))),MIN(IF(E508&lt;=0,0,IF(E508&lt;=12000,E508,IF(E508&lt;=32000,ROUNDUP(E508/2,0)+6000,IF(E508&lt;=56000,ROUNDUP(E508/4,0)+14000,28000))))+IF(F508&lt;=0,0,IF(F508&lt;=15000,F508,IF(F508&lt;=40000,ROUNDUP(F508/2,0)+7500,IF(F508&lt;=70000,ROUNDUP(F508/4,0)+17500,35000)))),28000))))</f>
        <v/>
      </c>
      <c r="T508" s="18">
        <f>IF(G508&lt;=0,0,IF(G508&lt;=12000,G508,IF(G508&lt;=32000,ROUNDUP(G508/2,0)+6000,IF(G508&lt;=56000,ROUNDUP(G508/4,0)+14000,28000))))</f>
        <v/>
      </c>
      <c r="U508" s="18">
        <f>IF(I508&lt;=0,IF(H508&lt;=0,0,IF(H508&lt;=12000,H508,IF(H508&lt;=32000,ROUNDUP(H508/2,0)+6000,IF(H508&lt;=56000,ROUNDUP(H508/4,0)+14000,28000)))),IF(H508&lt;=0,IF(I508&lt;=0,0,IF(I508&lt;=15000,I508,IF(I508&lt;=40000,ROUNDUP(I508/2,0)+7500,IF(I508&lt;=70000,ROUNDUP(I508/4,0)+17500,35000)))),MAX(IF(I508&lt;=0,0,IF(I508&lt;=15000,I508,IF(I508&lt;=40000,ROUNDUP(I508/2,0)+7500,IF(I508&lt;=70000,ROUNDUP(I508/4,0)+17500,35000)))),MIN(IF(H508&lt;=0,0,IF(H508&lt;=12000,H508,IF(H508&lt;=32000,ROUNDUP(H508/2,0)+6000,IF(H508&lt;=56000,ROUNDUP(H508/4,0)+14000,28000))))+IF(I508&lt;=0,0,IF(I508&lt;=15000,I508,IF(I508&lt;=40000,ROUNDUP(I508/2,0)+7500,IF(I508&lt;=70000,ROUNDUP(I508/4,0)+17500,35000)))),28000))))</f>
        <v/>
      </c>
      <c r="V508" s="18">
        <f>MIN(70000,S508+T508+U508)</f>
        <v/>
      </c>
      <c r="W508" s="18">
        <f>MAX(0,ROUNDDOWN(M508-J508-N508-K508-0,-3))</f>
        <v/>
      </c>
      <c r="X508" s="18">
        <f>MAX(0,ROUNDDOWN(M508-J508-N508-K508-R508,-3))</f>
        <v/>
      </c>
      <c r="Y508" s="18">
        <f>IF(W508&lt;=0,0,ROUNDDOWN((W508*LOOKUP(W508,{0,1950001,3300001,6950001,9000001,18000001,40000001},{0.05,0.1,0.2,0.23,0.33,0.4,0.45})-LOOKUP(W508,{0,1950001,3300001,6950001,9000001,18000001,40000001},{0,97500,427500,636000,1536000,2796000,4796000}))*1.021,-2))</f>
        <v/>
      </c>
      <c r="Z508" s="18">
        <f>IF(X508&lt;=0,0,ROUNDDOWN((X508*LOOKUP(X508,{0,1950001,3300001,6950001,9000001,18000001,40000001},{0.05,0.1,0.2,0.23,0.33,0.4,0.45})-LOOKUP(X508,{0,1950001,3300001,6950001,9000001,18000001,40000001},{0,97500,427500,636000,1536000,2796000,4796000}))*1.021,-2))</f>
        <v/>
      </c>
      <c r="AA508" s="18">
        <f>MAX(0,ROUNDDOWN(M508-J508-430000-L508-0,-3))</f>
        <v/>
      </c>
      <c r="AB508" s="18">
        <f>MAX(0,ROUNDDOWN(M508-J508-430000-L508-V508,-3))</f>
        <v/>
      </c>
      <c r="AC508" s="18">
        <f>IF(M508&lt;=450000,0,MAX(0,ROUNDDOWN(AA508*0.06-MIN(50000,AA508)*0.03,-2))+MAX(0,ROUNDDOWN(AA508*0.04-MIN(50000,AA508)*0.02,-2)))</f>
        <v/>
      </c>
      <c r="AD508" s="18">
        <f>IF(M508&lt;=450000,0,MAX(0,ROUNDDOWN(AB508*0.06-MIN(50000,AB508)*0.03,-2))+MAX(0,ROUNDDOWN(AB508*0.04-MIN(50000,AB508)*0.02,-2)))</f>
        <v/>
      </c>
      <c r="AE508" s="18">
        <f>Y508-Z508</f>
        <v/>
      </c>
      <c r="AF508" s="18">
        <f>AC508-AD508</f>
        <v/>
      </c>
      <c r="AG508" s="18">
        <f>AE508+AF508</f>
        <v/>
      </c>
      <c r="AH508" s="20">
        <f>IF(W508&lt;=0,0,LOOKUP(W508,{0,1950001,3300001,6950001,9000001,18000001,40000001},{0.05,0.1,0.2,0.23,0.33,0.4,0.45}))</f>
        <v/>
      </c>
    </row>
    <row r="509">
      <c r="A509" t="inlineStr">
        <is>
          <t>1万円刻み 特例あり一般12万円</t>
        </is>
      </c>
      <c r="B509" s="18">
        <f>'4_1万円刻み'!$A$143</f>
        <v/>
      </c>
      <c r="C509" s="19" t="n">
        <v>2026</v>
      </c>
      <c r="D509" t="inlineStr">
        <is>
          <t>はい</t>
        </is>
      </c>
      <c r="E509" s="18" t="n">
        <v>120000</v>
      </c>
      <c r="F509" s="18" t="n">
        <v>0</v>
      </c>
      <c r="G509" s="18" t="n">
        <v>0</v>
      </c>
      <c r="H509" s="18" t="n">
        <v>0</v>
      </c>
      <c r="I509" s="18" t="n">
        <v>0</v>
      </c>
      <c r="J509" s="18">
        <f>ROUND(MIN(B509/12,650000)*12*0.0915+MIN(B509/12,1390000)*12*(0.0504+0)+B509*0.005,0)</f>
        <v/>
      </c>
      <c r="K509" s="18" t="n">
        <v>0</v>
      </c>
      <c r="L509" s="18" t="n">
        <v>0</v>
      </c>
      <c r="M509" s="18">
        <f>ROUND(IF(C509&gt;=2026,IF(B509&lt;741000,0,IF(B509&lt;2191000,B509-740000,IF(B509&lt;2193000,1451000,IF(B509&lt;2196000,1453000,IF(B509&lt;2200000,1456000,IF(B509&lt;3600000,ROUNDDOWN(B509/4,-3)*2.8-80000,IF(B509&lt;6600000,ROUNDDOWN(B509/4,-3)*3.2-440000,IF(B509&lt;8500000,ROUNDDOWN(B509*0.9,0)-1100000,B509-1950000)))))))),IF(B509&lt;651000,0,IF(B509&lt;1900000,B509-650000,IF(B509&lt;3600000,ROUNDDOWN(B509/4,-3)*2.8-80000,IF(B509&lt;6600000,ROUNDDOWN(B509/4,-3)*3.2-440000,IF(B509&lt;8500000,ROUNDDOWN(B509*0.9,0)-1100000,B509-1950000)))))),0)</f>
        <v/>
      </c>
      <c r="N509" s="18">
        <f>IF(M509&gt;23500000,NA(),IF(C509&gt;=2026,IF(M509&lt;=4890000,1040000,IF(M509&lt;=6550000,670000,620000)),IF(M509&lt;=1320000,950000,IF(M509&lt;=3360000,880000,IF(M509&lt;=4890000,680000,IF(M509&lt;=6550000,630000,580000))))))</f>
        <v/>
      </c>
      <c r="O509" s="18">
        <f>IF(F509&lt;=0,IF(AND(D509="はい",C509&gt;=2026,C509&lt;=2027),IF(E509&lt;=0,0,IF(E509&lt;=30000,E509,IF(E509&lt;=60000,ROUNDUP(E509/2,0)+15000,IF(E509&lt;=120000,ROUNDUP(E509/4,0)+30000,60000)))),IF(E509&lt;=0,0,IF(E509&lt;=20000,E509,IF(E509&lt;=40000,ROUNDUP(E509/2,0)+10000,IF(E509&lt;=80000,ROUNDUP(E509/4,0)+20000,40000))))),IF(E509&lt;=0,IF(F509&lt;=0,0,IF(F509&lt;=25000,F509,IF(F509&lt;=50000,ROUNDUP(F509/2,0)+12500,IF(F509&lt;=100000,ROUNDUP(F509/4,0)+25000,50000)))),MAX(IF(F509&lt;=0,0,IF(F509&lt;=25000,F509,IF(F509&lt;=50000,ROUNDUP(F509/2,0)+12500,IF(F509&lt;=100000,ROUNDUP(F509/4,0)+25000,50000)))),MIN(IF(AND(D509="はい",C509&gt;=2026,C509&lt;=2027),IF(E509&lt;=0,0,IF(E509&lt;=30000,E509,IF(E509&lt;=60000,ROUNDUP(E509/2,0)+15000,IF(E509&lt;=120000,ROUNDUP(E509/4,0)+30000,60000)))),IF(E509&lt;=0,0,IF(E509&lt;=20000,E509,IF(E509&lt;=40000,ROUNDUP(E509/2,0)+10000,IF(E509&lt;=80000,ROUNDUP(E509/4,0)+20000,40000)))))+IF(F509&lt;=0,0,IF(F509&lt;=25000,F509,IF(F509&lt;=50000,ROUNDUP(F509/2,0)+12500,IF(F509&lt;=100000,ROUNDUP(F509/4,0)+25000,50000)))),IF(AND(D509="はい",C509&gt;=2026,C509&lt;=2027),60000,40000)))))</f>
        <v/>
      </c>
      <c r="P509" s="18">
        <f>IF(G509&lt;=0,0,IF(G509&lt;=20000,G509,IF(G509&lt;=40000,ROUNDUP(G509/2,0)+10000,IF(G509&lt;=80000,ROUNDUP(G509/4,0)+20000,40000))))</f>
        <v/>
      </c>
      <c r="Q509" s="18">
        <f>IF(I509&lt;=0,IF(H509&lt;=0,0,IF(H509&lt;=20000,H509,IF(H509&lt;=40000,ROUNDUP(H509/2,0)+10000,IF(H509&lt;=80000,ROUNDUP(H509/4,0)+20000,40000)))),IF(H509&lt;=0,IF(I509&lt;=0,0,IF(I509&lt;=25000,I509,IF(I509&lt;=50000,ROUNDUP(I509/2,0)+12500,IF(I509&lt;=100000,ROUNDUP(I509/4,0)+25000,50000)))),MAX(IF(I509&lt;=0,0,IF(I509&lt;=25000,I509,IF(I509&lt;=50000,ROUNDUP(I509/2,0)+12500,IF(I509&lt;=100000,ROUNDUP(I509/4,0)+25000,50000)))),MIN(IF(H509&lt;=0,0,IF(H509&lt;=20000,H509,IF(H509&lt;=40000,ROUNDUP(H509/2,0)+10000,IF(H509&lt;=80000,ROUNDUP(H509/4,0)+20000,40000))))+IF(I509&lt;=0,0,IF(I509&lt;=25000,I509,IF(I509&lt;=50000,ROUNDUP(I509/2,0)+12500,IF(I509&lt;=100000,ROUNDUP(I509/4,0)+25000,50000)))),40000))))</f>
        <v/>
      </c>
      <c r="R509" s="18">
        <f>MIN(120000,O509+P509+Q509)</f>
        <v/>
      </c>
      <c r="S509" s="18">
        <f>IF(F509&lt;=0,IF(E509&lt;=0,0,IF(E509&lt;=12000,E509,IF(E509&lt;=32000,ROUNDUP(E509/2,0)+6000,IF(E509&lt;=56000,ROUNDUP(E509/4,0)+14000,28000)))),IF(E509&lt;=0,IF(F509&lt;=0,0,IF(F509&lt;=15000,F509,IF(F509&lt;=40000,ROUNDUP(F509/2,0)+7500,IF(F509&lt;=70000,ROUNDUP(F509/4,0)+17500,35000)))),MAX(IF(F509&lt;=0,0,IF(F509&lt;=15000,F509,IF(F509&lt;=40000,ROUNDUP(F509/2,0)+7500,IF(F509&lt;=70000,ROUNDUP(F509/4,0)+17500,35000)))),MIN(IF(E509&lt;=0,0,IF(E509&lt;=12000,E509,IF(E509&lt;=32000,ROUNDUP(E509/2,0)+6000,IF(E509&lt;=56000,ROUNDUP(E509/4,0)+14000,28000))))+IF(F509&lt;=0,0,IF(F509&lt;=15000,F509,IF(F509&lt;=40000,ROUNDUP(F509/2,0)+7500,IF(F509&lt;=70000,ROUNDUP(F509/4,0)+17500,35000)))),28000))))</f>
        <v/>
      </c>
      <c r="T509" s="18">
        <f>IF(G509&lt;=0,0,IF(G509&lt;=12000,G509,IF(G509&lt;=32000,ROUNDUP(G509/2,0)+6000,IF(G509&lt;=56000,ROUNDUP(G509/4,0)+14000,28000))))</f>
        <v/>
      </c>
      <c r="U509" s="18">
        <f>IF(I509&lt;=0,IF(H509&lt;=0,0,IF(H509&lt;=12000,H509,IF(H509&lt;=32000,ROUNDUP(H509/2,0)+6000,IF(H509&lt;=56000,ROUNDUP(H509/4,0)+14000,28000)))),IF(H509&lt;=0,IF(I509&lt;=0,0,IF(I509&lt;=15000,I509,IF(I509&lt;=40000,ROUNDUP(I509/2,0)+7500,IF(I509&lt;=70000,ROUNDUP(I509/4,0)+17500,35000)))),MAX(IF(I509&lt;=0,0,IF(I509&lt;=15000,I509,IF(I509&lt;=40000,ROUNDUP(I509/2,0)+7500,IF(I509&lt;=70000,ROUNDUP(I509/4,0)+17500,35000)))),MIN(IF(H509&lt;=0,0,IF(H509&lt;=12000,H509,IF(H509&lt;=32000,ROUNDUP(H509/2,0)+6000,IF(H509&lt;=56000,ROUNDUP(H509/4,0)+14000,28000))))+IF(I509&lt;=0,0,IF(I509&lt;=15000,I509,IF(I509&lt;=40000,ROUNDUP(I509/2,0)+7500,IF(I509&lt;=70000,ROUNDUP(I509/4,0)+17500,35000)))),28000))))</f>
        <v/>
      </c>
      <c r="V509" s="18">
        <f>MIN(70000,S509+T509+U509)</f>
        <v/>
      </c>
      <c r="W509" s="18">
        <f>MAX(0,ROUNDDOWN(M509-J509-N509-K509-0,-3))</f>
        <v/>
      </c>
      <c r="X509" s="18">
        <f>MAX(0,ROUNDDOWN(M509-J509-N509-K509-R509,-3))</f>
        <v/>
      </c>
      <c r="Y509" s="18">
        <f>IF(W509&lt;=0,0,ROUNDDOWN((W509*LOOKUP(W509,{0,1950001,3300001,6950001,9000001,18000001,40000001},{0.05,0.1,0.2,0.23,0.33,0.4,0.45})-LOOKUP(W509,{0,1950001,3300001,6950001,9000001,18000001,40000001},{0,97500,427500,636000,1536000,2796000,4796000}))*1.021,-2))</f>
        <v/>
      </c>
      <c r="Z509" s="18">
        <f>IF(X509&lt;=0,0,ROUNDDOWN((X509*LOOKUP(X509,{0,1950001,3300001,6950001,9000001,18000001,40000001},{0.05,0.1,0.2,0.23,0.33,0.4,0.45})-LOOKUP(X509,{0,1950001,3300001,6950001,9000001,18000001,40000001},{0,97500,427500,636000,1536000,2796000,4796000}))*1.021,-2))</f>
        <v/>
      </c>
      <c r="AA509" s="18">
        <f>MAX(0,ROUNDDOWN(M509-J509-430000-L509-0,-3))</f>
        <v/>
      </c>
      <c r="AB509" s="18">
        <f>MAX(0,ROUNDDOWN(M509-J509-430000-L509-V509,-3))</f>
        <v/>
      </c>
      <c r="AC509" s="18">
        <f>IF(M509&lt;=450000,0,MAX(0,ROUNDDOWN(AA509*0.06-MIN(50000,AA509)*0.03,-2))+MAX(0,ROUNDDOWN(AA509*0.04-MIN(50000,AA509)*0.02,-2)))</f>
        <v/>
      </c>
      <c r="AD509" s="18">
        <f>IF(M509&lt;=450000,0,MAX(0,ROUNDDOWN(AB509*0.06-MIN(50000,AB509)*0.03,-2))+MAX(0,ROUNDDOWN(AB509*0.04-MIN(50000,AB509)*0.02,-2)))</f>
        <v/>
      </c>
      <c r="AE509" s="18">
        <f>Y509-Z509</f>
        <v/>
      </c>
      <c r="AF509" s="18">
        <f>AC509-AD509</f>
        <v/>
      </c>
      <c r="AG509" s="18">
        <f>AE509+AF509</f>
        <v/>
      </c>
      <c r="AH509" s="20">
        <f>IF(W509&lt;=0,0,LOOKUP(W509,{0,1950001,3300001,6950001,9000001,18000001,40000001},{0.05,0.1,0.2,0.23,0.33,0.4,0.45}))</f>
        <v/>
      </c>
    </row>
    <row r="510">
      <c r="A510" t="inlineStr">
        <is>
          <t>1万円刻み 3区分8万円ずつ</t>
        </is>
      </c>
      <c r="B510" s="18">
        <f>'4_1万円刻み'!$A$144</f>
        <v/>
      </c>
      <c r="C510" s="19" t="n">
        <v>2026</v>
      </c>
      <c r="D510" t="inlineStr">
        <is>
          <t>いいえ</t>
        </is>
      </c>
      <c r="E510" s="18" t="n">
        <v>80000</v>
      </c>
      <c r="F510" s="18" t="n">
        <v>0</v>
      </c>
      <c r="G510" s="18" t="n">
        <v>80000</v>
      </c>
      <c r="H510" s="18" t="n">
        <v>80000</v>
      </c>
      <c r="I510" s="18" t="n">
        <v>0</v>
      </c>
      <c r="J510" s="18">
        <f>ROUND(MIN(B510/12,650000)*12*0.0915+MIN(B510/12,1390000)*12*(0.0504+0)+B510*0.005,0)</f>
        <v/>
      </c>
      <c r="K510" s="18" t="n">
        <v>0</v>
      </c>
      <c r="L510" s="18" t="n">
        <v>0</v>
      </c>
      <c r="M510" s="18">
        <f>ROUND(IF(C510&gt;=2026,IF(B510&lt;741000,0,IF(B510&lt;2191000,B510-740000,IF(B510&lt;2193000,1451000,IF(B510&lt;2196000,1453000,IF(B510&lt;2200000,1456000,IF(B510&lt;3600000,ROUNDDOWN(B510/4,-3)*2.8-80000,IF(B510&lt;6600000,ROUNDDOWN(B510/4,-3)*3.2-440000,IF(B510&lt;8500000,ROUNDDOWN(B510*0.9,0)-1100000,B510-1950000)))))))),IF(B510&lt;651000,0,IF(B510&lt;1900000,B510-650000,IF(B510&lt;3600000,ROUNDDOWN(B510/4,-3)*2.8-80000,IF(B510&lt;6600000,ROUNDDOWN(B510/4,-3)*3.2-440000,IF(B510&lt;8500000,ROUNDDOWN(B510*0.9,0)-1100000,B510-1950000)))))),0)</f>
        <v/>
      </c>
      <c r="N510" s="18">
        <f>IF(M510&gt;23500000,NA(),IF(C510&gt;=2026,IF(M510&lt;=4890000,1040000,IF(M510&lt;=6550000,670000,620000)),IF(M510&lt;=1320000,950000,IF(M510&lt;=3360000,880000,IF(M510&lt;=4890000,680000,IF(M510&lt;=6550000,630000,580000))))))</f>
        <v/>
      </c>
      <c r="O510" s="18">
        <f>IF(F510&lt;=0,IF(AND(D510="はい",C510&gt;=2026,C510&lt;=2027),IF(E510&lt;=0,0,IF(E510&lt;=30000,E510,IF(E510&lt;=60000,ROUNDUP(E510/2,0)+15000,IF(E510&lt;=120000,ROUNDUP(E510/4,0)+30000,60000)))),IF(E510&lt;=0,0,IF(E510&lt;=20000,E510,IF(E510&lt;=40000,ROUNDUP(E510/2,0)+10000,IF(E510&lt;=80000,ROUNDUP(E510/4,0)+20000,40000))))),IF(E510&lt;=0,IF(F510&lt;=0,0,IF(F510&lt;=25000,F510,IF(F510&lt;=50000,ROUNDUP(F510/2,0)+12500,IF(F510&lt;=100000,ROUNDUP(F510/4,0)+25000,50000)))),MAX(IF(F510&lt;=0,0,IF(F510&lt;=25000,F510,IF(F510&lt;=50000,ROUNDUP(F510/2,0)+12500,IF(F510&lt;=100000,ROUNDUP(F510/4,0)+25000,50000)))),MIN(IF(AND(D510="はい",C510&gt;=2026,C510&lt;=2027),IF(E510&lt;=0,0,IF(E510&lt;=30000,E510,IF(E510&lt;=60000,ROUNDUP(E510/2,0)+15000,IF(E510&lt;=120000,ROUNDUP(E510/4,0)+30000,60000)))),IF(E510&lt;=0,0,IF(E510&lt;=20000,E510,IF(E510&lt;=40000,ROUNDUP(E510/2,0)+10000,IF(E510&lt;=80000,ROUNDUP(E510/4,0)+20000,40000)))))+IF(F510&lt;=0,0,IF(F510&lt;=25000,F510,IF(F510&lt;=50000,ROUNDUP(F510/2,0)+12500,IF(F510&lt;=100000,ROUNDUP(F510/4,0)+25000,50000)))),IF(AND(D510="はい",C510&gt;=2026,C510&lt;=2027),60000,40000)))))</f>
        <v/>
      </c>
      <c r="P510" s="18">
        <f>IF(G510&lt;=0,0,IF(G510&lt;=20000,G510,IF(G510&lt;=40000,ROUNDUP(G510/2,0)+10000,IF(G510&lt;=80000,ROUNDUP(G510/4,0)+20000,40000))))</f>
        <v/>
      </c>
      <c r="Q510" s="18">
        <f>IF(I510&lt;=0,IF(H510&lt;=0,0,IF(H510&lt;=20000,H510,IF(H510&lt;=40000,ROUNDUP(H510/2,0)+10000,IF(H510&lt;=80000,ROUNDUP(H510/4,0)+20000,40000)))),IF(H510&lt;=0,IF(I510&lt;=0,0,IF(I510&lt;=25000,I510,IF(I510&lt;=50000,ROUNDUP(I510/2,0)+12500,IF(I510&lt;=100000,ROUNDUP(I510/4,0)+25000,50000)))),MAX(IF(I510&lt;=0,0,IF(I510&lt;=25000,I510,IF(I510&lt;=50000,ROUNDUP(I510/2,0)+12500,IF(I510&lt;=100000,ROUNDUP(I510/4,0)+25000,50000)))),MIN(IF(H510&lt;=0,0,IF(H510&lt;=20000,H510,IF(H510&lt;=40000,ROUNDUP(H510/2,0)+10000,IF(H510&lt;=80000,ROUNDUP(H510/4,0)+20000,40000))))+IF(I510&lt;=0,0,IF(I510&lt;=25000,I510,IF(I510&lt;=50000,ROUNDUP(I510/2,0)+12500,IF(I510&lt;=100000,ROUNDUP(I510/4,0)+25000,50000)))),40000))))</f>
        <v/>
      </c>
      <c r="R510" s="18">
        <f>MIN(120000,O510+P510+Q510)</f>
        <v/>
      </c>
      <c r="S510" s="18">
        <f>IF(F510&lt;=0,IF(E510&lt;=0,0,IF(E510&lt;=12000,E510,IF(E510&lt;=32000,ROUNDUP(E510/2,0)+6000,IF(E510&lt;=56000,ROUNDUP(E510/4,0)+14000,28000)))),IF(E510&lt;=0,IF(F510&lt;=0,0,IF(F510&lt;=15000,F510,IF(F510&lt;=40000,ROUNDUP(F510/2,0)+7500,IF(F510&lt;=70000,ROUNDUP(F510/4,0)+17500,35000)))),MAX(IF(F510&lt;=0,0,IF(F510&lt;=15000,F510,IF(F510&lt;=40000,ROUNDUP(F510/2,0)+7500,IF(F510&lt;=70000,ROUNDUP(F510/4,0)+17500,35000)))),MIN(IF(E510&lt;=0,0,IF(E510&lt;=12000,E510,IF(E510&lt;=32000,ROUNDUP(E510/2,0)+6000,IF(E510&lt;=56000,ROUNDUP(E510/4,0)+14000,28000))))+IF(F510&lt;=0,0,IF(F510&lt;=15000,F510,IF(F510&lt;=40000,ROUNDUP(F510/2,0)+7500,IF(F510&lt;=70000,ROUNDUP(F510/4,0)+17500,35000)))),28000))))</f>
        <v/>
      </c>
      <c r="T510" s="18">
        <f>IF(G510&lt;=0,0,IF(G510&lt;=12000,G510,IF(G510&lt;=32000,ROUNDUP(G510/2,0)+6000,IF(G510&lt;=56000,ROUNDUP(G510/4,0)+14000,28000))))</f>
        <v/>
      </c>
      <c r="U510" s="18">
        <f>IF(I510&lt;=0,IF(H510&lt;=0,0,IF(H510&lt;=12000,H510,IF(H510&lt;=32000,ROUNDUP(H510/2,0)+6000,IF(H510&lt;=56000,ROUNDUP(H510/4,0)+14000,28000)))),IF(H510&lt;=0,IF(I510&lt;=0,0,IF(I510&lt;=15000,I510,IF(I510&lt;=40000,ROUNDUP(I510/2,0)+7500,IF(I510&lt;=70000,ROUNDUP(I510/4,0)+17500,35000)))),MAX(IF(I510&lt;=0,0,IF(I510&lt;=15000,I510,IF(I510&lt;=40000,ROUNDUP(I510/2,0)+7500,IF(I510&lt;=70000,ROUNDUP(I510/4,0)+17500,35000)))),MIN(IF(H510&lt;=0,0,IF(H510&lt;=12000,H510,IF(H510&lt;=32000,ROUNDUP(H510/2,0)+6000,IF(H510&lt;=56000,ROUNDUP(H510/4,0)+14000,28000))))+IF(I510&lt;=0,0,IF(I510&lt;=15000,I510,IF(I510&lt;=40000,ROUNDUP(I510/2,0)+7500,IF(I510&lt;=70000,ROUNDUP(I510/4,0)+17500,35000)))),28000))))</f>
        <v/>
      </c>
      <c r="V510" s="18">
        <f>MIN(70000,S510+T510+U510)</f>
        <v/>
      </c>
      <c r="W510" s="18">
        <f>MAX(0,ROUNDDOWN(M510-J510-N510-K510-0,-3))</f>
        <v/>
      </c>
      <c r="X510" s="18">
        <f>MAX(0,ROUNDDOWN(M510-J510-N510-K510-R510,-3))</f>
        <v/>
      </c>
      <c r="Y510" s="18">
        <f>IF(W510&lt;=0,0,ROUNDDOWN((W510*LOOKUP(W510,{0,1950001,3300001,6950001,9000001,18000001,40000001},{0.05,0.1,0.2,0.23,0.33,0.4,0.45})-LOOKUP(W510,{0,1950001,3300001,6950001,9000001,18000001,40000001},{0,97500,427500,636000,1536000,2796000,4796000}))*1.021,-2))</f>
        <v/>
      </c>
      <c r="Z510" s="18">
        <f>IF(X510&lt;=0,0,ROUNDDOWN((X510*LOOKUP(X510,{0,1950001,3300001,6950001,9000001,18000001,40000001},{0.05,0.1,0.2,0.23,0.33,0.4,0.45})-LOOKUP(X510,{0,1950001,3300001,6950001,9000001,18000001,40000001},{0,97500,427500,636000,1536000,2796000,4796000}))*1.021,-2))</f>
        <v/>
      </c>
      <c r="AA510" s="18">
        <f>MAX(0,ROUNDDOWN(M510-J510-430000-L510-0,-3))</f>
        <v/>
      </c>
      <c r="AB510" s="18">
        <f>MAX(0,ROUNDDOWN(M510-J510-430000-L510-V510,-3))</f>
        <v/>
      </c>
      <c r="AC510" s="18">
        <f>IF(M510&lt;=450000,0,MAX(0,ROUNDDOWN(AA510*0.06-MIN(50000,AA510)*0.03,-2))+MAX(0,ROUNDDOWN(AA510*0.04-MIN(50000,AA510)*0.02,-2)))</f>
        <v/>
      </c>
      <c r="AD510" s="18">
        <f>IF(M510&lt;=450000,0,MAX(0,ROUNDDOWN(AB510*0.06-MIN(50000,AB510)*0.03,-2))+MAX(0,ROUNDDOWN(AB510*0.04-MIN(50000,AB510)*0.02,-2)))</f>
        <v/>
      </c>
      <c r="AE510" s="18">
        <f>Y510-Z510</f>
        <v/>
      </c>
      <c r="AF510" s="18">
        <f>AC510-AD510</f>
        <v/>
      </c>
      <c r="AG510" s="18">
        <f>AE510+AF510</f>
        <v/>
      </c>
      <c r="AH510" s="20">
        <f>IF(W510&lt;=0,0,LOOKUP(W510,{0,1950001,3300001,6950001,9000001,18000001,40000001},{0.05,0.1,0.2,0.23,0.33,0.4,0.45}))</f>
        <v/>
      </c>
    </row>
    <row r="511">
      <c r="A511" t="inlineStr">
        <is>
          <t>1万円刻み 一般8万円</t>
        </is>
      </c>
      <c r="B511" s="18">
        <f>'4_1万円刻み'!$A$144</f>
        <v/>
      </c>
      <c r="C511" s="19" t="n">
        <v>2026</v>
      </c>
      <c r="D511" t="inlineStr">
        <is>
          <t>いいえ</t>
        </is>
      </c>
      <c r="E511" s="18" t="n">
        <v>80000</v>
      </c>
      <c r="F511" s="18" t="n">
        <v>0</v>
      </c>
      <c r="G511" s="18" t="n">
        <v>0</v>
      </c>
      <c r="H511" s="18" t="n">
        <v>0</v>
      </c>
      <c r="I511" s="18" t="n">
        <v>0</v>
      </c>
      <c r="J511" s="18">
        <f>ROUND(MIN(B511/12,650000)*12*0.0915+MIN(B511/12,1390000)*12*(0.0504+0)+B511*0.005,0)</f>
        <v/>
      </c>
      <c r="K511" s="18" t="n">
        <v>0</v>
      </c>
      <c r="L511" s="18" t="n">
        <v>0</v>
      </c>
      <c r="M511" s="18">
        <f>ROUND(IF(C511&gt;=2026,IF(B511&lt;741000,0,IF(B511&lt;2191000,B511-740000,IF(B511&lt;2193000,1451000,IF(B511&lt;2196000,1453000,IF(B511&lt;2200000,1456000,IF(B511&lt;3600000,ROUNDDOWN(B511/4,-3)*2.8-80000,IF(B511&lt;6600000,ROUNDDOWN(B511/4,-3)*3.2-440000,IF(B511&lt;8500000,ROUNDDOWN(B511*0.9,0)-1100000,B511-1950000)))))))),IF(B511&lt;651000,0,IF(B511&lt;1900000,B511-650000,IF(B511&lt;3600000,ROUNDDOWN(B511/4,-3)*2.8-80000,IF(B511&lt;6600000,ROUNDDOWN(B511/4,-3)*3.2-440000,IF(B511&lt;8500000,ROUNDDOWN(B511*0.9,0)-1100000,B511-1950000)))))),0)</f>
        <v/>
      </c>
      <c r="N511" s="18">
        <f>IF(M511&gt;23500000,NA(),IF(C511&gt;=2026,IF(M511&lt;=4890000,1040000,IF(M511&lt;=6550000,670000,620000)),IF(M511&lt;=1320000,950000,IF(M511&lt;=3360000,880000,IF(M511&lt;=4890000,680000,IF(M511&lt;=6550000,630000,580000))))))</f>
        <v/>
      </c>
      <c r="O511" s="18">
        <f>IF(F511&lt;=0,IF(AND(D511="はい",C511&gt;=2026,C511&lt;=2027),IF(E511&lt;=0,0,IF(E511&lt;=30000,E511,IF(E511&lt;=60000,ROUNDUP(E511/2,0)+15000,IF(E511&lt;=120000,ROUNDUP(E511/4,0)+30000,60000)))),IF(E511&lt;=0,0,IF(E511&lt;=20000,E511,IF(E511&lt;=40000,ROUNDUP(E511/2,0)+10000,IF(E511&lt;=80000,ROUNDUP(E511/4,0)+20000,40000))))),IF(E511&lt;=0,IF(F511&lt;=0,0,IF(F511&lt;=25000,F511,IF(F511&lt;=50000,ROUNDUP(F511/2,0)+12500,IF(F511&lt;=100000,ROUNDUP(F511/4,0)+25000,50000)))),MAX(IF(F511&lt;=0,0,IF(F511&lt;=25000,F511,IF(F511&lt;=50000,ROUNDUP(F511/2,0)+12500,IF(F511&lt;=100000,ROUNDUP(F511/4,0)+25000,50000)))),MIN(IF(AND(D511="はい",C511&gt;=2026,C511&lt;=2027),IF(E511&lt;=0,0,IF(E511&lt;=30000,E511,IF(E511&lt;=60000,ROUNDUP(E511/2,0)+15000,IF(E511&lt;=120000,ROUNDUP(E511/4,0)+30000,60000)))),IF(E511&lt;=0,0,IF(E511&lt;=20000,E511,IF(E511&lt;=40000,ROUNDUP(E511/2,0)+10000,IF(E511&lt;=80000,ROUNDUP(E511/4,0)+20000,40000)))))+IF(F511&lt;=0,0,IF(F511&lt;=25000,F511,IF(F511&lt;=50000,ROUNDUP(F511/2,0)+12500,IF(F511&lt;=100000,ROUNDUP(F511/4,0)+25000,50000)))),IF(AND(D511="はい",C511&gt;=2026,C511&lt;=2027),60000,40000)))))</f>
        <v/>
      </c>
      <c r="P511" s="18">
        <f>IF(G511&lt;=0,0,IF(G511&lt;=20000,G511,IF(G511&lt;=40000,ROUNDUP(G511/2,0)+10000,IF(G511&lt;=80000,ROUNDUP(G511/4,0)+20000,40000))))</f>
        <v/>
      </c>
      <c r="Q511" s="18">
        <f>IF(I511&lt;=0,IF(H511&lt;=0,0,IF(H511&lt;=20000,H511,IF(H511&lt;=40000,ROUNDUP(H511/2,0)+10000,IF(H511&lt;=80000,ROUNDUP(H511/4,0)+20000,40000)))),IF(H511&lt;=0,IF(I511&lt;=0,0,IF(I511&lt;=25000,I511,IF(I511&lt;=50000,ROUNDUP(I511/2,0)+12500,IF(I511&lt;=100000,ROUNDUP(I511/4,0)+25000,50000)))),MAX(IF(I511&lt;=0,0,IF(I511&lt;=25000,I511,IF(I511&lt;=50000,ROUNDUP(I511/2,0)+12500,IF(I511&lt;=100000,ROUNDUP(I511/4,0)+25000,50000)))),MIN(IF(H511&lt;=0,0,IF(H511&lt;=20000,H511,IF(H511&lt;=40000,ROUNDUP(H511/2,0)+10000,IF(H511&lt;=80000,ROUNDUP(H511/4,0)+20000,40000))))+IF(I511&lt;=0,0,IF(I511&lt;=25000,I511,IF(I511&lt;=50000,ROUNDUP(I511/2,0)+12500,IF(I511&lt;=100000,ROUNDUP(I511/4,0)+25000,50000)))),40000))))</f>
        <v/>
      </c>
      <c r="R511" s="18">
        <f>MIN(120000,O511+P511+Q511)</f>
        <v/>
      </c>
      <c r="S511" s="18">
        <f>IF(F511&lt;=0,IF(E511&lt;=0,0,IF(E511&lt;=12000,E511,IF(E511&lt;=32000,ROUNDUP(E511/2,0)+6000,IF(E511&lt;=56000,ROUNDUP(E511/4,0)+14000,28000)))),IF(E511&lt;=0,IF(F511&lt;=0,0,IF(F511&lt;=15000,F511,IF(F511&lt;=40000,ROUNDUP(F511/2,0)+7500,IF(F511&lt;=70000,ROUNDUP(F511/4,0)+17500,35000)))),MAX(IF(F511&lt;=0,0,IF(F511&lt;=15000,F511,IF(F511&lt;=40000,ROUNDUP(F511/2,0)+7500,IF(F511&lt;=70000,ROUNDUP(F511/4,0)+17500,35000)))),MIN(IF(E511&lt;=0,0,IF(E511&lt;=12000,E511,IF(E511&lt;=32000,ROUNDUP(E511/2,0)+6000,IF(E511&lt;=56000,ROUNDUP(E511/4,0)+14000,28000))))+IF(F511&lt;=0,0,IF(F511&lt;=15000,F511,IF(F511&lt;=40000,ROUNDUP(F511/2,0)+7500,IF(F511&lt;=70000,ROUNDUP(F511/4,0)+17500,35000)))),28000))))</f>
        <v/>
      </c>
      <c r="T511" s="18">
        <f>IF(G511&lt;=0,0,IF(G511&lt;=12000,G511,IF(G511&lt;=32000,ROUNDUP(G511/2,0)+6000,IF(G511&lt;=56000,ROUNDUP(G511/4,0)+14000,28000))))</f>
        <v/>
      </c>
      <c r="U511" s="18">
        <f>IF(I511&lt;=0,IF(H511&lt;=0,0,IF(H511&lt;=12000,H511,IF(H511&lt;=32000,ROUNDUP(H511/2,0)+6000,IF(H511&lt;=56000,ROUNDUP(H511/4,0)+14000,28000)))),IF(H511&lt;=0,IF(I511&lt;=0,0,IF(I511&lt;=15000,I511,IF(I511&lt;=40000,ROUNDUP(I511/2,0)+7500,IF(I511&lt;=70000,ROUNDUP(I511/4,0)+17500,35000)))),MAX(IF(I511&lt;=0,0,IF(I511&lt;=15000,I511,IF(I511&lt;=40000,ROUNDUP(I511/2,0)+7500,IF(I511&lt;=70000,ROUNDUP(I511/4,0)+17500,35000)))),MIN(IF(H511&lt;=0,0,IF(H511&lt;=12000,H511,IF(H511&lt;=32000,ROUNDUP(H511/2,0)+6000,IF(H511&lt;=56000,ROUNDUP(H511/4,0)+14000,28000))))+IF(I511&lt;=0,0,IF(I511&lt;=15000,I511,IF(I511&lt;=40000,ROUNDUP(I511/2,0)+7500,IF(I511&lt;=70000,ROUNDUP(I511/4,0)+17500,35000)))),28000))))</f>
        <v/>
      </c>
      <c r="V511" s="18">
        <f>MIN(70000,S511+T511+U511)</f>
        <v/>
      </c>
      <c r="W511" s="18">
        <f>MAX(0,ROUNDDOWN(M511-J511-N511-K511-0,-3))</f>
        <v/>
      </c>
      <c r="X511" s="18">
        <f>MAX(0,ROUNDDOWN(M511-J511-N511-K511-R511,-3))</f>
        <v/>
      </c>
      <c r="Y511" s="18">
        <f>IF(W511&lt;=0,0,ROUNDDOWN((W511*LOOKUP(W511,{0,1950001,3300001,6950001,9000001,18000001,40000001},{0.05,0.1,0.2,0.23,0.33,0.4,0.45})-LOOKUP(W511,{0,1950001,3300001,6950001,9000001,18000001,40000001},{0,97500,427500,636000,1536000,2796000,4796000}))*1.021,-2))</f>
        <v/>
      </c>
      <c r="Z511" s="18">
        <f>IF(X511&lt;=0,0,ROUNDDOWN((X511*LOOKUP(X511,{0,1950001,3300001,6950001,9000001,18000001,40000001},{0.05,0.1,0.2,0.23,0.33,0.4,0.45})-LOOKUP(X511,{0,1950001,3300001,6950001,9000001,18000001,40000001},{0,97500,427500,636000,1536000,2796000,4796000}))*1.021,-2))</f>
        <v/>
      </c>
      <c r="AA511" s="18">
        <f>MAX(0,ROUNDDOWN(M511-J511-430000-L511-0,-3))</f>
        <v/>
      </c>
      <c r="AB511" s="18">
        <f>MAX(0,ROUNDDOWN(M511-J511-430000-L511-V511,-3))</f>
        <v/>
      </c>
      <c r="AC511" s="18">
        <f>IF(M511&lt;=450000,0,MAX(0,ROUNDDOWN(AA511*0.06-MIN(50000,AA511)*0.03,-2))+MAX(0,ROUNDDOWN(AA511*0.04-MIN(50000,AA511)*0.02,-2)))</f>
        <v/>
      </c>
      <c r="AD511" s="18">
        <f>IF(M511&lt;=450000,0,MAX(0,ROUNDDOWN(AB511*0.06-MIN(50000,AB511)*0.03,-2))+MAX(0,ROUNDDOWN(AB511*0.04-MIN(50000,AB511)*0.02,-2)))</f>
        <v/>
      </c>
      <c r="AE511" s="18">
        <f>Y511-Z511</f>
        <v/>
      </c>
      <c r="AF511" s="18">
        <f>AC511-AD511</f>
        <v/>
      </c>
      <c r="AG511" s="18">
        <f>AE511+AF511</f>
        <v/>
      </c>
      <c r="AH511" s="20">
        <f>IF(W511&lt;=0,0,LOOKUP(W511,{0,1950001,3300001,6950001,9000001,18000001,40000001},{0.05,0.1,0.2,0.23,0.33,0.4,0.45}))</f>
        <v/>
      </c>
    </row>
    <row r="512">
      <c r="A512" t="inlineStr">
        <is>
          <t>1万円刻み 特例あり一般12万円</t>
        </is>
      </c>
      <c r="B512" s="18">
        <f>'4_1万円刻み'!$A$144</f>
        <v/>
      </c>
      <c r="C512" s="19" t="n">
        <v>2026</v>
      </c>
      <c r="D512" t="inlineStr">
        <is>
          <t>はい</t>
        </is>
      </c>
      <c r="E512" s="18" t="n">
        <v>120000</v>
      </c>
      <c r="F512" s="18" t="n">
        <v>0</v>
      </c>
      <c r="G512" s="18" t="n">
        <v>0</v>
      </c>
      <c r="H512" s="18" t="n">
        <v>0</v>
      </c>
      <c r="I512" s="18" t="n">
        <v>0</v>
      </c>
      <c r="J512" s="18">
        <f>ROUND(MIN(B512/12,650000)*12*0.0915+MIN(B512/12,1390000)*12*(0.0504+0)+B512*0.005,0)</f>
        <v/>
      </c>
      <c r="K512" s="18" t="n">
        <v>0</v>
      </c>
      <c r="L512" s="18" t="n">
        <v>0</v>
      </c>
      <c r="M512" s="18">
        <f>ROUND(IF(C512&gt;=2026,IF(B512&lt;741000,0,IF(B512&lt;2191000,B512-740000,IF(B512&lt;2193000,1451000,IF(B512&lt;2196000,1453000,IF(B512&lt;2200000,1456000,IF(B512&lt;3600000,ROUNDDOWN(B512/4,-3)*2.8-80000,IF(B512&lt;6600000,ROUNDDOWN(B512/4,-3)*3.2-440000,IF(B512&lt;8500000,ROUNDDOWN(B512*0.9,0)-1100000,B512-1950000)))))))),IF(B512&lt;651000,0,IF(B512&lt;1900000,B512-650000,IF(B512&lt;3600000,ROUNDDOWN(B512/4,-3)*2.8-80000,IF(B512&lt;6600000,ROUNDDOWN(B512/4,-3)*3.2-440000,IF(B512&lt;8500000,ROUNDDOWN(B512*0.9,0)-1100000,B512-1950000)))))),0)</f>
        <v/>
      </c>
      <c r="N512" s="18">
        <f>IF(M512&gt;23500000,NA(),IF(C512&gt;=2026,IF(M512&lt;=4890000,1040000,IF(M512&lt;=6550000,670000,620000)),IF(M512&lt;=1320000,950000,IF(M512&lt;=3360000,880000,IF(M512&lt;=4890000,680000,IF(M512&lt;=6550000,630000,580000))))))</f>
        <v/>
      </c>
      <c r="O512" s="18">
        <f>IF(F512&lt;=0,IF(AND(D512="はい",C512&gt;=2026,C512&lt;=2027),IF(E512&lt;=0,0,IF(E512&lt;=30000,E512,IF(E512&lt;=60000,ROUNDUP(E512/2,0)+15000,IF(E512&lt;=120000,ROUNDUP(E512/4,0)+30000,60000)))),IF(E512&lt;=0,0,IF(E512&lt;=20000,E512,IF(E512&lt;=40000,ROUNDUP(E512/2,0)+10000,IF(E512&lt;=80000,ROUNDUP(E512/4,0)+20000,40000))))),IF(E512&lt;=0,IF(F512&lt;=0,0,IF(F512&lt;=25000,F512,IF(F512&lt;=50000,ROUNDUP(F512/2,0)+12500,IF(F512&lt;=100000,ROUNDUP(F512/4,0)+25000,50000)))),MAX(IF(F512&lt;=0,0,IF(F512&lt;=25000,F512,IF(F512&lt;=50000,ROUNDUP(F512/2,0)+12500,IF(F512&lt;=100000,ROUNDUP(F512/4,0)+25000,50000)))),MIN(IF(AND(D512="はい",C512&gt;=2026,C512&lt;=2027),IF(E512&lt;=0,0,IF(E512&lt;=30000,E512,IF(E512&lt;=60000,ROUNDUP(E512/2,0)+15000,IF(E512&lt;=120000,ROUNDUP(E512/4,0)+30000,60000)))),IF(E512&lt;=0,0,IF(E512&lt;=20000,E512,IF(E512&lt;=40000,ROUNDUP(E512/2,0)+10000,IF(E512&lt;=80000,ROUNDUP(E512/4,0)+20000,40000)))))+IF(F512&lt;=0,0,IF(F512&lt;=25000,F512,IF(F512&lt;=50000,ROUNDUP(F512/2,0)+12500,IF(F512&lt;=100000,ROUNDUP(F512/4,0)+25000,50000)))),IF(AND(D512="はい",C512&gt;=2026,C512&lt;=2027),60000,40000)))))</f>
        <v/>
      </c>
      <c r="P512" s="18">
        <f>IF(G512&lt;=0,0,IF(G512&lt;=20000,G512,IF(G512&lt;=40000,ROUNDUP(G512/2,0)+10000,IF(G512&lt;=80000,ROUNDUP(G512/4,0)+20000,40000))))</f>
        <v/>
      </c>
      <c r="Q512" s="18">
        <f>IF(I512&lt;=0,IF(H512&lt;=0,0,IF(H512&lt;=20000,H512,IF(H512&lt;=40000,ROUNDUP(H512/2,0)+10000,IF(H512&lt;=80000,ROUNDUP(H512/4,0)+20000,40000)))),IF(H512&lt;=0,IF(I512&lt;=0,0,IF(I512&lt;=25000,I512,IF(I512&lt;=50000,ROUNDUP(I512/2,0)+12500,IF(I512&lt;=100000,ROUNDUP(I512/4,0)+25000,50000)))),MAX(IF(I512&lt;=0,0,IF(I512&lt;=25000,I512,IF(I512&lt;=50000,ROUNDUP(I512/2,0)+12500,IF(I512&lt;=100000,ROUNDUP(I512/4,0)+25000,50000)))),MIN(IF(H512&lt;=0,0,IF(H512&lt;=20000,H512,IF(H512&lt;=40000,ROUNDUP(H512/2,0)+10000,IF(H512&lt;=80000,ROUNDUP(H512/4,0)+20000,40000))))+IF(I512&lt;=0,0,IF(I512&lt;=25000,I512,IF(I512&lt;=50000,ROUNDUP(I512/2,0)+12500,IF(I512&lt;=100000,ROUNDUP(I512/4,0)+25000,50000)))),40000))))</f>
        <v/>
      </c>
      <c r="R512" s="18">
        <f>MIN(120000,O512+P512+Q512)</f>
        <v/>
      </c>
      <c r="S512" s="18">
        <f>IF(F512&lt;=0,IF(E512&lt;=0,0,IF(E512&lt;=12000,E512,IF(E512&lt;=32000,ROUNDUP(E512/2,0)+6000,IF(E512&lt;=56000,ROUNDUP(E512/4,0)+14000,28000)))),IF(E512&lt;=0,IF(F512&lt;=0,0,IF(F512&lt;=15000,F512,IF(F512&lt;=40000,ROUNDUP(F512/2,0)+7500,IF(F512&lt;=70000,ROUNDUP(F512/4,0)+17500,35000)))),MAX(IF(F512&lt;=0,0,IF(F512&lt;=15000,F512,IF(F512&lt;=40000,ROUNDUP(F512/2,0)+7500,IF(F512&lt;=70000,ROUNDUP(F512/4,0)+17500,35000)))),MIN(IF(E512&lt;=0,0,IF(E512&lt;=12000,E512,IF(E512&lt;=32000,ROUNDUP(E512/2,0)+6000,IF(E512&lt;=56000,ROUNDUP(E512/4,0)+14000,28000))))+IF(F512&lt;=0,0,IF(F512&lt;=15000,F512,IF(F512&lt;=40000,ROUNDUP(F512/2,0)+7500,IF(F512&lt;=70000,ROUNDUP(F512/4,0)+17500,35000)))),28000))))</f>
        <v/>
      </c>
      <c r="T512" s="18">
        <f>IF(G512&lt;=0,0,IF(G512&lt;=12000,G512,IF(G512&lt;=32000,ROUNDUP(G512/2,0)+6000,IF(G512&lt;=56000,ROUNDUP(G512/4,0)+14000,28000))))</f>
        <v/>
      </c>
      <c r="U512" s="18">
        <f>IF(I512&lt;=0,IF(H512&lt;=0,0,IF(H512&lt;=12000,H512,IF(H512&lt;=32000,ROUNDUP(H512/2,0)+6000,IF(H512&lt;=56000,ROUNDUP(H512/4,0)+14000,28000)))),IF(H512&lt;=0,IF(I512&lt;=0,0,IF(I512&lt;=15000,I512,IF(I512&lt;=40000,ROUNDUP(I512/2,0)+7500,IF(I512&lt;=70000,ROUNDUP(I512/4,0)+17500,35000)))),MAX(IF(I512&lt;=0,0,IF(I512&lt;=15000,I512,IF(I512&lt;=40000,ROUNDUP(I512/2,0)+7500,IF(I512&lt;=70000,ROUNDUP(I512/4,0)+17500,35000)))),MIN(IF(H512&lt;=0,0,IF(H512&lt;=12000,H512,IF(H512&lt;=32000,ROUNDUP(H512/2,0)+6000,IF(H512&lt;=56000,ROUNDUP(H512/4,0)+14000,28000))))+IF(I512&lt;=0,0,IF(I512&lt;=15000,I512,IF(I512&lt;=40000,ROUNDUP(I512/2,0)+7500,IF(I512&lt;=70000,ROUNDUP(I512/4,0)+17500,35000)))),28000))))</f>
        <v/>
      </c>
      <c r="V512" s="18">
        <f>MIN(70000,S512+T512+U512)</f>
        <v/>
      </c>
      <c r="W512" s="18">
        <f>MAX(0,ROUNDDOWN(M512-J512-N512-K512-0,-3))</f>
        <v/>
      </c>
      <c r="X512" s="18">
        <f>MAX(0,ROUNDDOWN(M512-J512-N512-K512-R512,-3))</f>
        <v/>
      </c>
      <c r="Y512" s="18">
        <f>IF(W512&lt;=0,0,ROUNDDOWN((W512*LOOKUP(W512,{0,1950001,3300001,6950001,9000001,18000001,40000001},{0.05,0.1,0.2,0.23,0.33,0.4,0.45})-LOOKUP(W512,{0,1950001,3300001,6950001,9000001,18000001,40000001},{0,97500,427500,636000,1536000,2796000,4796000}))*1.021,-2))</f>
        <v/>
      </c>
      <c r="Z512" s="18">
        <f>IF(X512&lt;=0,0,ROUNDDOWN((X512*LOOKUP(X512,{0,1950001,3300001,6950001,9000001,18000001,40000001},{0.05,0.1,0.2,0.23,0.33,0.4,0.45})-LOOKUP(X512,{0,1950001,3300001,6950001,9000001,18000001,40000001},{0,97500,427500,636000,1536000,2796000,4796000}))*1.021,-2))</f>
        <v/>
      </c>
      <c r="AA512" s="18">
        <f>MAX(0,ROUNDDOWN(M512-J512-430000-L512-0,-3))</f>
        <v/>
      </c>
      <c r="AB512" s="18">
        <f>MAX(0,ROUNDDOWN(M512-J512-430000-L512-V512,-3))</f>
        <v/>
      </c>
      <c r="AC512" s="18">
        <f>IF(M512&lt;=450000,0,MAX(0,ROUNDDOWN(AA512*0.06-MIN(50000,AA512)*0.03,-2))+MAX(0,ROUNDDOWN(AA512*0.04-MIN(50000,AA512)*0.02,-2)))</f>
        <v/>
      </c>
      <c r="AD512" s="18">
        <f>IF(M512&lt;=450000,0,MAX(0,ROUNDDOWN(AB512*0.06-MIN(50000,AB512)*0.03,-2))+MAX(0,ROUNDDOWN(AB512*0.04-MIN(50000,AB512)*0.02,-2)))</f>
        <v/>
      </c>
      <c r="AE512" s="18">
        <f>Y512-Z512</f>
        <v/>
      </c>
      <c r="AF512" s="18">
        <f>AC512-AD512</f>
        <v/>
      </c>
      <c r="AG512" s="18">
        <f>AE512+AF512</f>
        <v/>
      </c>
      <c r="AH512" s="20">
        <f>IF(W512&lt;=0,0,LOOKUP(W512,{0,1950001,3300001,6950001,9000001,18000001,40000001},{0.05,0.1,0.2,0.23,0.33,0.4,0.45}))</f>
        <v/>
      </c>
    </row>
    <row r="513">
      <c r="A513" t="inlineStr">
        <is>
          <t>1万円刻み 3区分8万円ずつ</t>
        </is>
      </c>
      <c r="B513" s="18">
        <f>'4_1万円刻み'!$A$145</f>
        <v/>
      </c>
      <c r="C513" s="19" t="n">
        <v>2026</v>
      </c>
      <c r="D513" t="inlineStr">
        <is>
          <t>いいえ</t>
        </is>
      </c>
      <c r="E513" s="18" t="n">
        <v>80000</v>
      </c>
      <c r="F513" s="18" t="n">
        <v>0</v>
      </c>
      <c r="G513" s="18" t="n">
        <v>80000</v>
      </c>
      <c r="H513" s="18" t="n">
        <v>80000</v>
      </c>
      <c r="I513" s="18" t="n">
        <v>0</v>
      </c>
      <c r="J513" s="18">
        <f>ROUND(MIN(B513/12,650000)*12*0.0915+MIN(B513/12,1390000)*12*(0.0504+0)+B513*0.005,0)</f>
        <v/>
      </c>
      <c r="K513" s="18" t="n">
        <v>0</v>
      </c>
      <c r="L513" s="18" t="n">
        <v>0</v>
      </c>
      <c r="M513" s="18">
        <f>ROUND(IF(C513&gt;=2026,IF(B513&lt;741000,0,IF(B513&lt;2191000,B513-740000,IF(B513&lt;2193000,1451000,IF(B513&lt;2196000,1453000,IF(B513&lt;2200000,1456000,IF(B513&lt;3600000,ROUNDDOWN(B513/4,-3)*2.8-80000,IF(B513&lt;6600000,ROUNDDOWN(B513/4,-3)*3.2-440000,IF(B513&lt;8500000,ROUNDDOWN(B513*0.9,0)-1100000,B513-1950000)))))))),IF(B513&lt;651000,0,IF(B513&lt;1900000,B513-650000,IF(B513&lt;3600000,ROUNDDOWN(B513/4,-3)*2.8-80000,IF(B513&lt;6600000,ROUNDDOWN(B513/4,-3)*3.2-440000,IF(B513&lt;8500000,ROUNDDOWN(B513*0.9,0)-1100000,B513-1950000)))))),0)</f>
        <v/>
      </c>
      <c r="N513" s="18">
        <f>IF(M513&gt;23500000,NA(),IF(C513&gt;=2026,IF(M513&lt;=4890000,1040000,IF(M513&lt;=6550000,670000,620000)),IF(M513&lt;=1320000,950000,IF(M513&lt;=3360000,880000,IF(M513&lt;=4890000,680000,IF(M513&lt;=6550000,630000,580000))))))</f>
        <v/>
      </c>
      <c r="O513" s="18">
        <f>IF(F513&lt;=0,IF(AND(D513="はい",C513&gt;=2026,C513&lt;=2027),IF(E513&lt;=0,0,IF(E513&lt;=30000,E513,IF(E513&lt;=60000,ROUNDUP(E513/2,0)+15000,IF(E513&lt;=120000,ROUNDUP(E513/4,0)+30000,60000)))),IF(E513&lt;=0,0,IF(E513&lt;=20000,E513,IF(E513&lt;=40000,ROUNDUP(E513/2,0)+10000,IF(E513&lt;=80000,ROUNDUP(E513/4,0)+20000,40000))))),IF(E513&lt;=0,IF(F513&lt;=0,0,IF(F513&lt;=25000,F513,IF(F513&lt;=50000,ROUNDUP(F513/2,0)+12500,IF(F513&lt;=100000,ROUNDUP(F513/4,0)+25000,50000)))),MAX(IF(F513&lt;=0,0,IF(F513&lt;=25000,F513,IF(F513&lt;=50000,ROUNDUP(F513/2,0)+12500,IF(F513&lt;=100000,ROUNDUP(F513/4,0)+25000,50000)))),MIN(IF(AND(D513="はい",C513&gt;=2026,C513&lt;=2027),IF(E513&lt;=0,0,IF(E513&lt;=30000,E513,IF(E513&lt;=60000,ROUNDUP(E513/2,0)+15000,IF(E513&lt;=120000,ROUNDUP(E513/4,0)+30000,60000)))),IF(E513&lt;=0,0,IF(E513&lt;=20000,E513,IF(E513&lt;=40000,ROUNDUP(E513/2,0)+10000,IF(E513&lt;=80000,ROUNDUP(E513/4,0)+20000,40000)))))+IF(F513&lt;=0,0,IF(F513&lt;=25000,F513,IF(F513&lt;=50000,ROUNDUP(F513/2,0)+12500,IF(F513&lt;=100000,ROUNDUP(F513/4,0)+25000,50000)))),IF(AND(D513="はい",C513&gt;=2026,C513&lt;=2027),60000,40000)))))</f>
        <v/>
      </c>
      <c r="P513" s="18">
        <f>IF(G513&lt;=0,0,IF(G513&lt;=20000,G513,IF(G513&lt;=40000,ROUNDUP(G513/2,0)+10000,IF(G513&lt;=80000,ROUNDUP(G513/4,0)+20000,40000))))</f>
        <v/>
      </c>
      <c r="Q513" s="18">
        <f>IF(I513&lt;=0,IF(H513&lt;=0,0,IF(H513&lt;=20000,H513,IF(H513&lt;=40000,ROUNDUP(H513/2,0)+10000,IF(H513&lt;=80000,ROUNDUP(H513/4,0)+20000,40000)))),IF(H513&lt;=0,IF(I513&lt;=0,0,IF(I513&lt;=25000,I513,IF(I513&lt;=50000,ROUNDUP(I513/2,0)+12500,IF(I513&lt;=100000,ROUNDUP(I513/4,0)+25000,50000)))),MAX(IF(I513&lt;=0,0,IF(I513&lt;=25000,I513,IF(I513&lt;=50000,ROUNDUP(I513/2,0)+12500,IF(I513&lt;=100000,ROUNDUP(I513/4,0)+25000,50000)))),MIN(IF(H513&lt;=0,0,IF(H513&lt;=20000,H513,IF(H513&lt;=40000,ROUNDUP(H513/2,0)+10000,IF(H513&lt;=80000,ROUNDUP(H513/4,0)+20000,40000))))+IF(I513&lt;=0,0,IF(I513&lt;=25000,I513,IF(I513&lt;=50000,ROUNDUP(I513/2,0)+12500,IF(I513&lt;=100000,ROUNDUP(I513/4,0)+25000,50000)))),40000))))</f>
        <v/>
      </c>
      <c r="R513" s="18">
        <f>MIN(120000,O513+P513+Q513)</f>
        <v/>
      </c>
      <c r="S513" s="18">
        <f>IF(F513&lt;=0,IF(E513&lt;=0,0,IF(E513&lt;=12000,E513,IF(E513&lt;=32000,ROUNDUP(E513/2,0)+6000,IF(E513&lt;=56000,ROUNDUP(E513/4,0)+14000,28000)))),IF(E513&lt;=0,IF(F513&lt;=0,0,IF(F513&lt;=15000,F513,IF(F513&lt;=40000,ROUNDUP(F513/2,0)+7500,IF(F513&lt;=70000,ROUNDUP(F513/4,0)+17500,35000)))),MAX(IF(F513&lt;=0,0,IF(F513&lt;=15000,F513,IF(F513&lt;=40000,ROUNDUP(F513/2,0)+7500,IF(F513&lt;=70000,ROUNDUP(F513/4,0)+17500,35000)))),MIN(IF(E513&lt;=0,0,IF(E513&lt;=12000,E513,IF(E513&lt;=32000,ROUNDUP(E513/2,0)+6000,IF(E513&lt;=56000,ROUNDUP(E513/4,0)+14000,28000))))+IF(F513&lt;=0,0,IF(F513&lt;=15000,F513,IF(F513&lt;=40000,ROUNDUP(F513/2,0)+7500,IF(F513&lt;=70000,ROUNDUP(F513/4,0)+17500,35000)))),28000))))</f>
        <v/>
      </c>
      <c r="T513" s="18">
        <f>IF(G513&lt;=0,0,IF(G513&lt;=12000,G513,IF(G513&lt;=32000,ROUNDUP(G513/2,0)+6000,IF(G513&lt;=56000,ROUNDUP(G513/4,0)+14000,28000))))</f>
        <v/>
      </c>
      <c r="U513" s="18">
        <f>IF(I513&lt;=0,IF(H513&lt;=0,0,IF(H513&lt;=12000,H513,IF(H513&lt;=32000,ROUNDUP(H513/2,0)+6000,IF(H513&lt;=56000,ROUNDUP(H513/4,0)+14000,28000)))),IF(H513&lt;=0,IF(I513&lt;=0,0,IF(I513&lt;=15000,I513,IF(I513&lt;=40000,ROUNDUP(I513/2,0)+7500,IF(I513&lt;=70000,ROUNDUP(I513/4,0)+17500,35000)))),MAX(IF(I513&lt;=0,0,IF(I513&lt;=15000,I513,IF(I513&lt;=40000,ROUNDUP(I513/2,0)+7500,IF(I513&lt;=70000,ROUNDUP(I513/4,0)+17500,35000)))),MIN(IF(H513&lt;=0,0,IF(H513&lt;=12000,H513,IF(H513&lt;=32000,ROUNDUP(H513/2,0)+6000,IF(H513&lt;=56000,ROUNDUP(H513/4,0)+14000,28000))))+IF(I513&lt;=0,0,IF(I513&lt;=15000,I513,IF(I513&lt;=40000,ROUNDUP(I513/2,0)+7500,IF(I513&lt;=70000,ROUNDUP(I513/4,0)+17500,35000)))),28000))))</f>
        <v/>
      </c>
      <c r="V513" s="18">
        <f>MIN(70000,S513+T513+U513)</f>
        <v/>
      </c>
      <c r="W513" s="18">
        <f>MAX(0,ROUNDDOWN(M513-J513-N513-K513-0,-3))</f>
        <v/>
      </c>
      <c r="X513" s="18">
        <f>MAX(0,ROUNDDOWN(M513-J513-N513-K513-R513,-3))</f>
        <v/>
      </c>
      <c r="Y513" s="18">
        <f>IF(W513&lt;=0,0,ROUNDDOWN((W513*LOOKUP(W513,{0,1950001,3300001,6950001,9000001,18000001,40000001},{0.05,0.1,0.2,0.23,0.33,0.4,0.45})-LOOKUP(W513,{0,1950001,3300001,6950001,9000001,18000001,40000001},{0,97500,427500,636000,1536000,2796000,4796000}))*1.021,-2))</f>
        <v/>
      </c>
      <c r="Z513" s="18">
        <f>IF(X513&lt;=0,0,ROUNDDOWN((X513*LOOKUP(X513,{0,1950001,3300001,6950001,9000001,18000001,40000001},{0.05,0.1,0.2,0.23,0.33,0.4,0.45})-LOOKUP(X513,{0,1950001,3300001,6950001,9000001,18000001,40000001},{0,97500,427500,636000,1536000,2796000,4796000}))*1.021,-2))</f>
        <v/>
      </c>
      <c r="AA513" s="18">
        <f>MAX(0,ROUNDDOWN(M513-J513-430000-L513-0,-3))</f>
        <v/>
      </c>
      <c r="AB513" s="18">
        <f>MAX(0,ROUNDDOWN(M513-J513-430000-L513-V513,-3))</f>
        <v/>
      </c>
      <c r="AC513" s="18">
        <f>IF(M513&lt;=450000,0,MAX(0,ROUNDDOWN(AA513*0.06-MIN(50000,AA513)*0.03,-2))+MAX(0,ROUNDDOWN(AA513*0.04-MIN(50000,AA513)*0.02,-2)))</f>
        <v/>
      </c>
      <c r="AD513" s="18">
        <f>IF(M513&lt;=450000,0,MAX(0,ROUNDDOWN(AB513*0.06-MIN(50000,AB513)*0.03,-2))+MAX(0,ROUNDDOWN(AB513*0.04-MIN(50000,AB513)*0.02,-2)))</f>
        <v/>
      </c>
      <c r="AE513" s="18">
        <f>Y513-Z513</f>
        <v/>
      </c>
      <c r="AF513" s="18">
        <f>AC513-AD513</f>
        <v/>
      </c>
      <c r="AG513" s="18">
        <f>AE513+AF513</f>
        <v/>
      </c>
      <c r="AH513" s="20">
        <f>IF(W513&lt;=0,0,LOOKUP(W513,{0,1950001,3300001,6950001,9000001,18000001,40000001},{0.05,0.1,0.2,0.23,0.33,0.4,0.45}))</f>
        <v/>
      </c>
    </row>
    <row r="514">
      <c r="A514" t="inlineStr">
        <is>
          <t>1万円刻み 一般8万円</t>
        </is>
      </c>
      <c r="B514" s="18">
        <f>'4_1万円刻み'!$A$145</f>
        <v/>
      </c>
      <c r="C514" s="19" t="n">
        <v>2026</v>
      </c>
      <c r="D514" t="inlineStr">
        <is>
          <t>いいえ</t>
        </is>
      </c>
      <c r="E514" s="18" t="n">
        <v>80000</v>
      </c>
      <c r="F514" s="18" t="n">
        <v>0</v>
      </c>
      <c r="G514" s="18" t="n">
        <v>0</v>
      </c>
      <c r="H514" s="18" t="n">
        <v>0</v>
      </c>
      <c r="I514" s="18" t="n">
        <v>0</v>
      </c>
      <c r="J514" s="18">
        <f>ROUND(MIN(B514/12,650000)*12*0.0915+MIN(B514/12,1390000)*12*(0.0504+0)+B514*0.005,0)</f>
        <v/>
      </c>
      <c r="K514" s="18" t="n">
        <v>0</v>
      </c>
      <c r="L514" s="18" t="n">
        <v>0</v>
      </c>
      <c r="M514" s="18">
        <f>ROUND(IF(C514&gt;=2026,IF(B514&lt;741000,0,IF(B514&lt;2191000,B514-740000,IF(B514&lt;2193000,1451000,IF(B514&lt;2196000,1453000,IF(B514&lt;2200000,1456000,IF(B514&lt;3600000,ROUNDDOWN(B514/4,-3)*2.8-80000,IF(B514&lt;6600000,ROUNDDOWN(B514/4,-3)*3.2-440000,IF(B514&lt;8500000,ROUNDDOWN(B514*0.9,0)-1100000,B514-1950000)))))))),IF(B514&lt;651000,0,IF(B514&lt;1900000,B514-650000,IF(B514&lt;3600000,ROUNDDOWN(B514/4,-3)*2.8-80000,IF(B514&lt;6600000,ROUNDDOWN(B514/4,-3)*3.2-440000,IF(B514&lt;8500000,ROUNDDOWN(B514*0.9,0)-1100000,B514-1950000)))))),0)</f>
        <v/>
      </c>
      <c r="N514" s="18">
        <f>IF(M514&gt;23500000,NA(),IF(C514&gt;=2026,IF(M514&lt;=4890000,1040000,IF(M514&lt;=6550000,670000,620000)),IF(M514&lt;=1320000,950000,IF(M514&lt;=3360000,880000,IF(M514&lt;=4890000,680000,IF(M514&lt;=6550000,630000,580000))))))</f>
        <v/>
      </c>
      <c r="O514" s="18">
        <f>IF(F514&lt;=0,IF(AND(D514="はい",C514&gt;=2026,C514&lt;=2027),IF(E514&lt;=0,0,IF(E514&lt;=30000,E514,IF(E514&lt;=60000,ROUNDUP(E514/2,0)+15000,IF(E514&lt;=120000,ROUNDUP(E514/4,0)+30000,60000)))),IF(E514&lt;=0,0,IF(E514&lt;=20000,E514,IF(E514&lt;=40000,ROUNDUP(E514/2,0)+10000,IF(E514&lt;=80000,ROUNDUP(E514/4,0)+20000,40000))))),IF(E514&lt;=0,IF(F514&lt;=0,0,IF(F514&lt;=25000,F514,IF(F514&lt;=50000,ROUNDUP(F514/2,0)+12500,IF(F514&lt;=100000,ROUNDUP(F514/4,0)+25000,50000)))),MAX(IF(F514&lt;=0,0,IF(F514&lt;=25000,F514,IF(F514&lt;=50000,ROUNDUP(F514/2,0)+12500,IF(F514&lt;=100000,ROUNDUP(F514/4,0)+25000,50000)))),MIN(IF(AND(D514="はい",C514&gt;=2026,C514&lt;=2027),IF(E514&lt;=0,0,IF(E514&lt;=30000,E514,IF(E514&lt;=60000,ROUNDUP(E514/2,0)+15000,IF(E514&lt;=120000,ROUNDUP(E514/4,0)+30000,60000)))),IF(E514&lt;=0,0,IF(E514&lt;=20000,E514,IF(E514&lt;=40000,ROUNDUP(E514/2,0)+10000,IF(E514&lt;=80000,ROUNDUP(E514/4,0)+20000,40000)))))+IF(F514&lt;=0,0,IF(F514&lt;=25000,F514,IF(F514&lt;=50000,ROUNDUP(F514/2,0)+12500,IF(F514&lt;=100000,ROUNDUP(F514/4,0)+25000,50000)))),IF(AND(D514="はい",C514&gt;=2026,C514&lt;=2027),60000,40000)))))</f>
        <v/>
      </c>
      <c r="P514" s="18">
        <f>IF(G514&lt;=0,0,IF(G514&lt;=20000,G514,IF(G514&lt;=40000,ROUNDUP(G514/2,0)+10000,IF(G514&lt;=80000,ROUNDUP(G514/4,0)+20000,40000))))</f>
        <v/>
      </c>
      <c r="Q514" s="18">
        <f>IF(I514&lt;=0,IF(H514&lt;=0,0,IF(H514&lt;=20000,H514,IF(H514&lt;=40000,ROUNDUP(H514/2,0)+10000,IF(H514&lt;=80000,ROUNDUP(H514/4,0)+20000,40000)))),IF(H514&lt;=0,IF(I514&lt;=0,0,IF(I514&lt;=25000,I514,IF(I514&lt;=50000,ROUNDUP(I514/2,0)+12500,IF(I514&lt;=100000,ROUNDUP(I514/4,0)+25000,50000)))),MAX(IF(I514&lt;=0,0,IF(I514&lt;=25000,I514,IF(I514&lt;=50000,ROUNDUP(I514/2,0)+12500,IF(I514&lt;=100000,ROUNDUP(I514/4,0)+25000,50000)))),MIN(IF(H514&lt;=0,0,IF(H514&lt;=20000,H514,IF(H514&lt;=40000,ROUNDUP(H514/2,0)+10000,IF(H514&lt;=80000,ROUNDUP(H514/4,0)+20000,40000))))+IF(I514&lt;=0,0,IF(I514&lt;=25000,I514,IF(I514&lt;=50000,ROUNDUP(I514/2,0)+12500,IF(I514&lt;=100000,ROUNDUP(I514/4,0)+25000,50000)))),40000))))</f>
        <v/>
      </c>
      <c r="R514" s="18">
        <f>MIN(120000,O514+P514+Q514)</f>
        <v/>
      </c>
      <c r="S514" s="18">
        <f>IF(F514&lt;=0,IF(E514&lt;=0,0,IF(E514&lt;=12000,E514,IF(E514&lt;=32000,ROUNDUP(E514/2,0)+6000,IF(E514&lt;=56000,ROUNDUP(E514/4,0)+14000,28000)))),IF(E514&lt;=0,IF(F514&lt;=0,0,IF(F514&lt;=15000,F514,IF(F514&lt;=40000,ROUNDUP(F514/2,0)+7500,IF(F514&lt;=70000,ROUNDUP(F514/4,0)+17500,35000)))),MAX(IF(F514&lt;=0,0,IF(F514&lt;=15000,F514,IF(F514&lt;=40000,ROUNDUP(F514/2,0)+7500,IF(F514&lt;=70000,ROUNDUP(F514/4,0)+17500,35000)))),MIN(IF(E514&lt;=0,0,IF(E514&lt;=12000,E514,IF(E514&lt;=32000,ROUNDUP(E514/2,0)+6000,IF(E514&lt;=56000,ROUNDUP(E514/4,0)+14000,28000))))+IF(F514&lt;=0,0,IF(F514&lt;=15000,F514,IF(F514&lt;=40000,ROUNDUP(F514/2,0)+7500,IF(F514&lt;=70000,ROUNDUP(F514/4,0)+17500,35000)))),28000))))</f>
        <v/>
      </c>
      <c r="T514" s="18">
        <f>IF(G514&lt;=0,0,IF(G514&lt;=12000,G514,IF(G514&lt;=32000,ROUNDUP(G514/2,0)+6000,IF(G514&lt;=56000,ROUNDUP(G514/4,0)+14000,28000))))</f>
        <v/>
      </c>
      <c r="U514" s="18">
        <f>IF(I514&lt;=0,IF(H514&lt;=0,0,IF(H514&lt;=12000,H514,IF(H514&lt;=32000,ROUNDUP(H514/2,0)+6000,IF(H514&lt;=56000,ROUNDUP(H514/4,0)+14000,28000)))),IF(H514&lt;=0,IF(I514&lt;=0,0,IF(I514&lt;=15000,I514,IF(I514&lt;=40000,ROUNDUP(I514/2,0)+7500,IF(I514&lt;=70000,ROUNDUP(I514/4,0)+17500,35000)))),MAX(IF(I514&lt;=0,0,IF(I514&lt;=15000,I514,IF(I514&lt;=40000,ROUNDUP(I514/2,0)+7500,IF(I514&lt;=70000,ROUNDUP(I514/4,0)+17500,35000)))),MIN(IF(H514&lt;=0,0,IF(H514&lt;=12000,H514,IF(H514&lt;=32000,ROUNDUP(H514/2,0)+6000,IF(H514&lt;=56000,ROUNDUP(H514/4,0)+14000,28000))))+IF(I514&lt;=0,0,IF(I514&lt;=15000,I514,IF(I514&lt;=40000,ROUNDUP(I514/2,0)+7500,IF(I514&lt;=70000,ROUNDUP(I514/4,0)+17500,35000)))),28000))))</f>
        <v/>
      </c>
      <c r="V514" s="18">
        <f>MIN(70000,S514+T514+U514)</f>
        <v/>
      </c>
      <c r="W514" s="18">
        <f>MAX(0,ROUNDDOWN(M514-J514-N514-K514-0,-3))</f>
        <v/>
      </c>
      <c r="X514" s="18">
        <f>MAX(0,ROUNDDOWN(M514-J514-N514-K514-R514,-3))</f>
        <v/>
      </c>
      <c r="Y514" s="18">
        <f>IF(W514&lt;=0,0,ROUNDDOWN((W514*LOOKUP(W514,{0,1950001,3300001,6950001,9000001,18000001,40000001},{0.05,0.1,0.2,0.23,0.33,0.4,0.45})-LOOKUP(W514,{0,1950001,3300001,6950001,9000001,18000001,40000001},{0,97500,427500,636000,1536000,2796000,4796000}))*1.021,-2))</f>
        <v/>
      </c>
      <c r="Z514" s="18">
        <f>IF(X514&lt;=0,0,ROUNDDOWN((X514*LOOKUP(X514,{0,1950001,3300001,6950001,9000001,18000001,40000001},{0.05,0.1,0.2,0.23,0.33,0.4,0.45})-LOOKUP(X514,{0,1950001,3300001,6950001,9000001,18000001,40000001},{0,97500,427500,636000,1536000,2796000,4796000}))*1.021,-2))</f>
        <v/>
      </c>
      <c r="AA514" s="18">
        <f>MAX(0,ROUNDDOWN(M514-J514-430000-L514-0,-3))</f>
        <v/>
      </c>
      <c r="AB514" s="18">
        <f>MAX(0,ROUNDDOWN(M514-J514-430000-L514-V514,-3))</f>
        <v/>
      </c>
      <c r="AC514" s="18">
        <f>IF(M514&lt;=450000,0,MAX(0,ROUNDDOWN(AA514*0.06-MIN(50000,AA514)*0.03,-2))+MAX(0,ROUNDDOWN(AA514*0.04-MIN(50000,AA514)*0.02,-2)))</f>
        <v/>
      </c>
      <c r="AD514" s="18">
        <f>IF(M514&lt;=450000,0,MAX(0,ROUNDDOWN(AB514*0.06-MIN(50000,AB514)*0.03,-2))+MAX(0,ROUNDDOWN(AB514*0.04-MIN(50000,AB514)*0.02,-2)))</f>
        <v/>
      </c>
      <c r="AE514" s="18">
        <f>Y514-Z514</f>
        <v/>
      </c>
      <c r="AF514" s="18">
        <f>AC514-AD514</f>
        <v/>
      </c>
      <c r="AG514" s="18">
        <f>AE514+AF514</f>
        <v/>
      </c>
      <c r="AH514" s="20">
        <f>IF(W514&lt;=0,0,LOOKUP(W514,{0,1950001,3300001,6950001,9000001,18000001,40000001},{0.05,0.1,0.2,0.23,0.33,0.4,0.45}))</f>
        <v/>
      </c>
    </row>
    <row r="515">
      <c r="A515" t="inlineStr">
        <is>
          <t>1万円刻み 特例あり一般12万円</t>
        </is>
      </c>
      <c r="B515" s="18">
        <f>'4_1万円刻み'!$A$145</f>
        <v/>
      </c>
      <c r="C515" s="19" t="n">
        <v>2026</v>
      </c>
      <c r="D515" t="inlineStr">
        <is>
          <t>はい</t>
        </is>
      </c>
      <c r="E515" s="18" t="n">
        <v>120000</v>
      </c>
      <c r="F515" s="18" t="n">
        <v>0</v>
      </c>
      <c r="G515" s="18" t="n">
        <v>0</v>
      </c>
      <c r="H515" s="18" t="n">
        <v>0</v>
      </c>
      <c r="I515" s="18" t="n">
        <v>0</v>
      </c>
      <c r="J515" s="18">
        <f>ROUND(MIN(B515/12,650000)*12*0.0915+MIN(B515/12,1390000)*12*(0.0504+0)+B515*0.005,0)</f>
        <v/>
      </c>
      <c r="K515" s="18" t="n">
        <v>0</v>
      </c>
      <c r="L515" s="18" t="n">
        <v>0</v>
      </c>
      <c r="M515" s="18">
        <f>ROUND(IF(C515&gt;=2026,IF(B515&lt;741000,0,IF(B515&lt;2191000,B515-740000,IF(B515&lt;2193000,1451000,IF(B515&lt;2196000,1453000,IF(B515&lt;2200000,1456000,IF(B515&lt;3600000,ROUNDDOWN(B515/4,-3)*2.8-80000,IF(B515&lt;6600000,ROUNDDOWN(B515/4,-3)*3.2-440000,IF(B515&lt;8500000,ROUNDDOWN(B515*0.9,0)-1100000,B515-1950000)))))))),IF(B515&lt;651000,0,IF(B515&lt;1900000,B515-650000,IF(B515&lt;3600000,ROUNDDOWN(B515/4,-3)*2.8-80000,IF(B515&lt;6600000,ROUNDDOWN(B515/4,-3)*3.2-440000,IF(B515&lt;8500000,ROUNDDOWN(B515*0.9,0)-1100000,B515-1950000)))))),0)</f>
        <v/>
      </c>
      <c r="N515" s="18">
        <f>IF(M515&gt;23500000,NA(),IF(C515&gt;=2026,IF(M515&lt;=4890000,1040000,IF(M515&lt;=6550000,670000,620000)),IF(M515&lt;=1320000,950000,IF(M515&lt;=3360000,880000,IF(M515&lt;=4890000,680000,IF(M515&lt;=6550000,630000,580000))))))</f>
        <v/>
      </c>
      <c r="O515" s="18">
        <f>IF(F515&lt;=0,IF(AND(D515="はい",C515&gt;=2026,C515&lt;=2027),IF(E515&lt;=0,0,IF(E515&lt;=30000,E515,IF(E515&lt;=60000,ROUNDUP(E515/2,0)+15000,IF(E515&lt;=120000,ROUNDUP(E515/4,0)+30000,60000)))),IF(E515&lt;=0,0,IF(E515&lt;=20000,E515,IF(E515&lt;=40000,ROUNDUP(E515/2,0)+10000,IF(E515&lt;=80000,ROUNDUP(E515/4,0)+20000,40000))))),IF(E515&lt;=0,IF(F515&lt;=0,0,IF(F515&lt;=25000,F515,IF(F515&lt;=50000,ROUNDUP(F515/2,0)+12500,IF(F515&lt;=100000,ROUNDUP(F515/4,0)+25000,50000)))),MAX(IF(F515&lt;=0,0,IF(F515&lt;=25000,F515,IF(F515&lt;=50000,ROUNDUP(F515/2,0)+12500,IF(F515&lt;=100000,ROUNDUP(F515/4,0)+25000,50000)))),MIN(IF(AND(D515="はい",C515&gt;=2026,C515&lt;=2027),IF(E515&lt;=0,0,IF(E515&lt;=30000,E515,IF(E515&lt;=60000,ROUNDUP(E515/2,0)+15000,IF(E515&lt;=120000,ROUNDUP(E515/4,0)+30000,60000)))),IF(E515&lt;=0,0,IF(E515&lt;=20000,E515,IF(E515&lt;=40000,ROUNDUP(E515/2,0)+10000,IF(E515&lt;=80000,ROUNDUP(E515/4,0)+20000,40000)))))+IF(F515&lt;=0,0,IF(F515&lt;=25000,F515,IF(F515&lt;=50000,ROUNDUP(F515/2,0)+12500,IF(F515&lt;=100000,ROUNDUP(F515/4,0)+25000,50000)))),IF(AND(D515="はい",C515&gt;=2026,C515&lt;=2027),60000,40000)))))</f>
        <v/>
      </c>
      <c r="P515" s="18">
        <f>IF(G515&lt;=0,0,IF(G515&lt;=20000,G515,IF(G515&lt;=40000,ROUNDUP(G515/2,0)+10000,IF(G515&lt;=80000,ROUNDUP(G515/4,0)+20000,40000))))</f>
        <v/>
      </c>
      <c r="Q515" s="18">
        <f>IF(I515&lt;=0,IF(H515&lt;=0,0,IF(H515&lt;=20000,H515,IF(H515&lt;=40000,ROUNDUP(H515/2,0)+10000,IF(H515&lt;=80000,ROUNDUP(H515/4,0)+20000,40000)))),IF(H515&lt;=0,IF(I515&lt;=0,0,IF(I515&lt;=25000,I515,IF(I515&lt;=50000,ROUNDUP(I515/2,0)+12500,IF(I515&lt;=100000,ROUNDUP(I515/4,0)+25000,50000)))),MAX(IF(I515&lt;=0,0,IF(I515&lt;=25000,I515,IF(I515&lt;=50000,ROUNDUP(I515/2,0)+12500,IF(I515&lt;=100000,ROUNDUP(I515/4,0)+25000,50000)))),MIN(IF(H515&lt;=0,0,IF(H515&lt;=20000,H515,IF(H515&lt;=40000,ROUNDUP(H515/2,0)+10000,IF(H515&lt;=80000,ROUNDUP(H515/4,0)+20000,40000))))+IF(I515&lt;=0,0,IF(I515&lt;=25000,I515,IF(I515&lt;=50000,ROUNDUP(I515/2,0)+12500,IF(I515&lt;=100000,ROUNDUP(I515/4,0)+25000,50000)))),40000))))</f>
        <v/>
      </c>
      <c r="R515" s="18">
        <f>MIN(120000,O515+P515+Q515)</f>
        <v/>
      </c>
      <c r="S515" s="18">
        <f>IF(F515&lt;=0,IF(E515&lt;=0,0,IF(E515&lt;=12000,E515,IF(E515&lt;=32000,ROUNDUP(E515/2,0)+6000,IF(E515&lt;=56000,ROUNDUP(E515/4,0)+14000,28000)))),IF(E515&lt;=0,IF(F515&lt;=0,0,IF(F515&lt;=15000,F515,IF(F515&lt;=40000,ROUNDUP(F515/2,0)+7500,IF(F515&lt;=70000,ROUNDUP(F515/4,0)+17500,35000)))),MAX(IF(F515&lt;=0,0,IF(F515&lt;=15000,F515,IF(F515&lt;=40000,ROUNDUP(F515/2,0)+7500,IF(F515&lt;=70000,ROUNDUP(F515/4,0)+17500,35000)))),MIN(IF(E515&lt;=0,0,IF(E515&lt;=12000,E515,IF(E515&lt;=32000,ROUNDUP(E515/2,0)+6000,IF(E515&lt;=56000,ROUNDUP(E515/4,0)+14000,28000))))+IF(F515&lt;=0,0,IF(F515&lt;=15000,F515,IF(F515&lt;=40000,ROUNDUP(F515/2,0)+7500,IF(F515&lt;=70000,ROUNDUP(F515/4,0)+17500,35000)))),28000))))</f>
        <v/>
      </c>
      <c r="T515" s="18">
        <f>IF(G515&lt;=0,0,IF(G515&lt;=12000,G515,IF(G515&lt;=32000,ROUNDUP(G515/2,0)+6000,IF(G515&lt;=56000,ROUNDUP(G515/4,0)+14000,28000))))</f>
        <v/>
      </c>
      <c r="U515" s="18">
        <f>IF(I515&lt;=0,IF(H515&lt;=0,0,IF(H515&lt;=12000,H515,IF(H515&lt;=32000,ROUNDUP(H515/2,0)+6000,IF(H515&lt;=56000,ROUNDUP(H515/4,0)+14000,28000)))),IF(H515&lt;=0,IF(I515&lt;=0,0,IF(I515&lt;=15000,I515,IF(I515&lt;=40000,ROUNDUP(I515/2,0)+7500,IF(I515&lt;=70000,ROUNDUP(I515/4,0)+17500,35000)))),MAX(IF(I515&lt;=0,0,IF(I515&lt;=15000,I515,IF(I515&lt;=40000,ROUNDUP(I515/2,0)+7500,IF(I515&lt;=70000,ROUNDUP(I515/4,0)+17500,35000)))),MIN(IF(H515&lt;=0,0,IF(H515&lt;=12000,H515,IF(H515&lt;=32000,ROUNDUP(H515/2,0)+6000,IF(H515&lt;=56000,ROUNDUP(H515/4,0)+14000,28000))))+IF(I515&lt;=0,0,IF(I515&lt;=15000,I515,IF(I515&lt;=40000,ROUNDUP(I515/2,0)+7500,IF(I515&lt;=70000,ROUNDUP(I515/4,0)+17500,35000)))),28000))))</f>
        <v/>
      </c>
      <c r="V515" s="18">
        <f>MIN(70000,S515+T515+U515)</f>
        <v/>
      </c>
      <c r="W515" s="18">
        <f>MAX(0,ROUNDDOWN(M515-J515-N515-K515-0,-3))</f>
        <v/>
      </c>
      <c r="X515" s="18">
        <f>MAX(0,ROUNDDOWN(M515-J515-N515-K515-R515,-3))</f>
        <v/>
      </c>
      <c r="Y515" s="18">
        <f>IF(W515&lt;=0,0,ROUNDDOWN((W515*LOOKUP(W515,{0,1950001,3300001,6950001,9000001,18000001,40000001},{0.05,0.1,0.2,0.23,0.33,0.4,0.45})-LOOKUP(W515,{0,1950001,3300001,6950001,9000001,18000001,40000001},{0,97500,427500,636000,1536000,2796000,4796000}))*1.021,-2))</f>
        <v/>
      </c>
      <c r="Z515" s="18">
        <f>IF(X515&lt;=0,0,ROUNDDOWN((X515*LOOKUP(X515,{0,1950001,3300001,6950001,9000001,18000001,40000001},{0.05,0.1,0.2,0.23,0.33,0.4,0.45})-LOOKUP(X515,{0,1950001,3300001,6950001,9000001,18000001,40000001},{0,97500,427500,636000,1536000,2796000,4796000}))*1.021,-2))</f>
        <v/>
      </c>
      <c r="AA515" s="18">
        <f>MAX(0,ROUNDDOWN(M515-J515-430000-L515-0,-3))</f>
        <v/>
      </c>
      <c r="AB515" s="18">
        <f>MAX(0,ROUNDDOWN(M515-J515-430000-L515-V515,-3))</f>
        <v/>
      </c>
      <c r="AC515" s="18">
        <f>IF(M515&lt;=450000,0,MAX(0,ROUNDDOWN(AA515*0.06-MIN(50000,AA515)*0.03,-2))+MAX(0,ROUNDDOWN(AA515*0.04-MIN(50000,AA515)*0.02,-2)))</f>
        <v/>
      </c>
      <c r="AD515" s="18">
        <f>IF(M515&lt;=450000,0,MAX(0,ROUNDDOWN(AB515*0.06-MIN(50000,AB515)*0.03,-2))+MAX(0,ROUNDDOWN(AB515*0.04-MIN(50000,AB515)*0.02,-2)))</f>
        <v/>
      </c>
      <c r="AE515" s="18">
        <f>Y515-Z515</f>
        <v/>
      </c>
      <c r="AF515" s="18">
        <f>AC515-AD515</f>
        <v/>
      </c>
      <c r="AG515" s="18">
        <f>AE515+AF515</f>
        <v/>
      </c>
      <c r="AH515" s="20">
        <f>IF(W515&lt;=0,0,LOOKUP(W515,{0,1950001,3300001,6950001,9000001,18000001,40000001},{0.05,0.1,0.2,0.23,0.33,0.4,0.45}))</f>
        <v/>
      </c>
    </row>
    <row r="516">
      <c r="A516" t="inlineStr">
        <is>
          <t>1万円刻み 3区分8万円ずつ</t>
        </is>
      </c>
      <c r="B516" s="18">
        <f>'4_1万円刻み'!$A$146</f>
        <v/>
      </c>
      <c r="C516" s="19" t="n">
        <v>2026</v>
      </c>
      <c r="D516" t="inlineStr">
        <is>
          <t>いいえ</t>
        </is>
      </c>
      <c r="E516" s="18" t="n">
        <v>80000</v>
      </c>
      <c r="F516" s="18" t="n">
        <v>0</v>
      </c>
      <c r="G516" s="18" t="n">
        <v>80000</v>
      </c>
      <c r="H516" s="18" t="n">
        <v>80000</v>
      </c>
      <c r="I516" s="18" t="n">
        <v>0</v>
      </c>
      <c r="J516" s="18">
        <f>ROUND(MIN(B516/12,650000)*12*0.0915+MIN(B516/12,1390000)*12*(0.0504+0)+B516*0.005,0)</f>
        <v/>
      </c>
      <c r="K516" s="18" t="n">
        <v>0</v>
      </c>
      <c r="L516" s="18" t="n">
        <v>0</v>
      </c>
      <c r="M516" s="18">
        <f>ROUND(IF(C516&gt;=2026,IF(B516&lt;741000,0,IF(B516&lt;2191000,B516-740000,IF(B516&lt;2193000,1451000,IF(B516&lt;2196000,1453000,IF(B516&lt;2200000,1456000,IF(B516&lt;3600000,ROUNDDOWN(B516/4,-3)*2.8-80000,IF(B516&lt;6600000,ROUNDDOWN(B516/4,-3)*3.2-440000,IF(B516&lt;8500000,ROUNDDOWN(B516*0.9,0)-1100000,B516-1950000)))))))),IF(B516&lt;651000,0,IF(B516&lt;1900000,B516-650000,IF(B516&lt;3600000,ROUNDDOWN(B516/4,-3)*2.8-80000,IF(B516&lt;6600000,ROUNDDOWN(B516/4,-3)*3.2-440000,IF(B516&lt;8500000,ROUNDDOWN(B516*0.9,0)-1100000,B516-1950000)))))),0)</f>
        <v/>
      </c>
      <c r="N516" s="18">
        <f>IF(M516&gt;23500000,NA(),IF(C516&gt;=2026,IF(M516&lt;=4890000,1040000,IF(M516&lt;=6550000,670000,620000)),IF(M516&lt;=1320000,950000,IF(M516&lt;=3360000,880000,IF(M516&lt;=4890000,680000,IF(M516&lt;=6550000,630000,580000))))))</f>
        <v/>
      </c>
      <c r="O516" s="18">
        <f>IF(F516&lt;=0,IF(AND(D516="はい",C516&gt;=2026,C516&lt;=2027),IF(E516&lt;=0,0,IF(E516&lt;=30000,E516,IF(E516&lt;=60000,ROUNDUP(E516/2,0)+15000,IF(E516&lt;=120000,ROUNDUP(E516/4,0)+30000,60000)))),IF(E516&lt;=0,0,IF(E516&lt;=20000,E516,IF(E516&lt;=40000,ROUNDUP(E516/2,0)+10000,IF(E516&lt;=80000,ROUNDUP(E516/4,0)+20000,40000))))),IF(E516&lt;=0,IF(F516&lt;=0,0,IF(F516&lt;=25000,F516,IF(F516&lt;=50000,ROUNDUP(F516/2,0)+12500,IF(F516&lt;=100000,ROUNDUP(F516/4,0)+25000,50000)))),MAX(IF(F516&lt;=0,0,IF(F516&lt;=25000,F516,IF(F516&lt;=50000,ROUNDUP(F516/2,0)+12500,IF(F516&lt;=100000,ROUNDUP(F516/4,0)+25000,50000)))),MIN(IF(AND(D516="はい",C516&gt;=2026,C516&lt;=2027),IF(E516&lt;=0,0,IF(E516&lt;=30000,E516,IF(E516&lt;=60000,ROUNDUP(E516/2,0)+15000,IF(E516&lt;=120000,ROUNDUP(E516/4,0)+30000,60000)))),IF(E516&lt;=0,0,IF(E516&lt;=20000,E516,IF(E516&lt;=40000,ROUNDUP(E516/2,0)+10000,IF(E516&lt;=80000,ROUNDUP(E516/4,0)+20000,40000)))))+IF(F516&lt;=0,0,IF(F516&lt;=25000,F516,IF(F516&lt;=50000,ROUNDUP(F516/2,0)+12500,IF(F516&lt;=100000,ROUNDUP(F516/4,0)+25000,50000)))),IF(AND(D516="はい",C516&gt;=2026,C516&lt;=2027),60000,40000)))))</f>
        <v/>
      </c>
      <c r="P516" s="18">
        <f>IF(G516&lt;=0,0,IF(G516&lt;=20000,G516,IF(G516&lt;=40000,ROUNDUP(G516/2,0)+10000,IF(G516&lt;=80000,ROUNDUP(G516/4,0)+20000,40000))))</f>
        <v/>
      </c>
      <c r="Q516" s="18">
        <f>IF(I516&lt;=0,IF(H516&lt;=0,0,IF(H516&lt;=20000,H516,IF(H516&lt;=40000,ROUNDUP(H516/2,0)+10000,IF(H516&lt;=80000,ROUNDUP(H516/4,0)+20000,40000)))),IF(H516&lt;=0,IF(I516&lt;=0,0,IF(I516&lt;=25000,I516,IF(I516&lt;=50000,ROUNDUP(I516/2,0)+12500,IF(I516&lt;=100000,ROUNDUP(I516/4,0)+25000,50000)))),MAX(IF(I516&lt;=0,0,IF(I516&lt;=25000,I516,IF(I516&lt;=50000,ROUNDUP(I516/2,0)+12500,IF(I516&lt;=100000,ROUNDUP(I516/4,0)+25000,50000)))),MIN(IF(H516&lt;=0,0,IF(H516&lt;=20000,H516,IF(H516&lt;=40000,ROUNDUP(H516/2,0)+10000,IF(H516&lt;=80000,ROUNDUP(H516/4,0)+20000,40000))))+IF(I516&lt;=0,0,IF(I516&lt;=25000,I516,IF(I516&lt;=50000,ROUNDUP(I516/2,0)+12500,IF(I516&lt;=100000,ROUNDUP(I516/4,0)+25000,50000)))),40000))))</f>
        <v/>
      </c>
      <c r="R516" s="18">
        <f>MIN(120000,O516+P516+Q516)</f>
        <v/>
      </c>
      <c r="S516" s="18">
        <f>IF(F516&lt;=0,IF(E516&lt;=0,0,IF(E516&lt;=12000,E516,IF(E516&lt;=32000,ROUNDUP(E516/2,0)+6000,IF(E516&lt;=56000,ROUNDUP(E516/4,0)+14000,28000)))),IF(E516&lt;=0,IF(F516&lt;=0,0,IF(F516&lt;=15000,F516,IF(F516&lt;=40000,ROUNDUP(F516/2,0)+7500,IF(F516&lt;=70000,ROUNDUP(F516/4,0)+17500,35000)))),MAX(IF(F516&lt;=0,0,IF(F516&lt;=15000,F516,IF(F516&lt;=40000,ROUNDUP(F516/2,0)+7500,IF(F516&lt;=70000,ROUNDUP(F516/4,0)+17500,35000)))),MIN(IF(E516&lt;=0,0,IF(E516&lt;=12000,E516,IF(E516&lt;=32000,ROUNDUP(E516/2,0)+6000,IF(E516&lt;=56000,ROUNDUP(E516/4,0)+14000,28000))))+IF(F516&lt;=0,0,IF(F516&lt;=15000,F516,IF(F516&lt;=40000,ROUNDUP(F516/2,0)+7500,IF(F516&lt;=70000,ROUNDUP(F516/4,0)+17500,35000)))),28000))))</f>
        <v/>
      </c>
      <c r="T516" s="18">
        <f>IF(G516&lt;=0,0,IF(G516&lt;=12000,G516,IF(G516&lt;=32000,ROUNDUP(G516/2,0)+6000,IF(G516&lt;=56000,ROUNDUP(G516/4,0)+14000,28000))))</f>
        <v/>
      </c>
      <c r="U516" s="18">
        <f>IF(I516&lt;=0,IF(H516&lt;=0,0,IF(H516&lt;=12000,H516,IF(H516&lt;=32000,ROUNDUP(H516/2,0)+6000,IF(H516&lt;=56000,ROUNDUP(H516/4,0)+14000,28000)))),IF(H516&lt;=0,IF(I516&lt;=0,0,IF(I516&lt;=15000,I516,IF(I516&lt;=40000,ROUNDUP(I516/2,0)+7500,IF(I516&lt;=70000,ROUNDUP(I516/4,0)+17500,35000)))),MAX(IF(I516&lt;=0,0,IF(I516&lt;=15000,I516,IF(I516&lt;=40000,ROUNDUP(I516/2,0)+7500,IF(I516&lt;=70000,ROUNDUP(I516/4,0)+17500,35000)))),MIN(IF(H516&lt;=0,0,IF(H516&lt;=12000,H516,IF(H516&lt;=32000,ROUNDUP(H516/2,0)+6000,IF(H516&lt;=56000,ROUNDUP(H516/4,0)+14000,28000))))+IF(I516&lt;=0,0,IF(I516&lt;=15000,I516,IF(I516&lt;=40000,ROUNDUP(I516/2,0)+7500,IF(I516&lt;=70000,ROUNDUP(I516/4,0)+17500,35000)))),28000))))</f>
        <v/>
      </c>
      <c r="V516" s="18">
        <f>MIN(70000,S516+T516+U516)</f>
        <v/>
      </c>
      <c r="W516" s="18">
        <f>MAX(0,ROUNDDOWN(M516-J516-N516-K516-0,-3))</f>
        <v/>
      </c>
      <c r="X516" s="18">
        <f>MAX(0,ROUNDDOWN(M516-J516-N516-K516-R516,-3))</f>
        <v/>
      </c>
      <c r="Y516" s="18">
        <f>IF(W516&lt;=0,0,ROUNDDOWN((W516*LOOKUP(W516,{0,1950001,3300001,6950001,9000001,18000001,40000001},{0.05,0.1,0.2,0.23,0.33,0.4,0.45})-LOOKUP(W516,{0,1950001,3300001,6950001,9000001,18000001,40000001},{0,97500,427500,636000,1536000,2796000,4796000}))*1.021,-2))</f>
        <v/>
      </c>
      <c r="Z516" s="18">
        <f>IF(X516&lt;=0,0,ROUNDDOWN((X516*LOOKUP(X516,{0,1950001,3300001,6950001,9000001,18000001,40000001},{0.05,0.1,0.2,0.23,0.33,0.4,0.45})-LOOKUP(X516,{0,1950001,3300001,6950001,9000001,18000001,40000001},{0,97500,427500,636000,1536000,2796000,4796000}))*1.021,-2))</f>
        <v/>
      </c>
      <c r="AA516" s="18">
        <f>MAX(0,ROUNDDOWN(M516-J516-430000-L516-0,-3))</f>
        <v/>
      </c>
      <c r="AB516" s="18">
        <f>MAX(0,ROUNDDOWN(M516-J516-430000-L516-V516,-3))</f>
        <v/>
      </c>
      <c r="AC516" s="18">
        <f>IF(M516&lt;=450000,0,MAX(0,ROUNDDOWN(AA516*0.06-MIN(50000,AA516)*0.03,-2))+MAX(0,ROUNDDOWN(AA516*0.04-MIN(50000,AA516)*0.02,-2)))</f>
        <v/>
      </c>
      <c r="AD516" s="18">
        <f>IF(M516&lt;=450000,0,MAX(0,ROUNDDOWN(AB516*0.06-MIN(50000,AB516)*0.03,-2))+MAX(0,ROUNDDOWN(AB516*0.04-MIN(50000,AB516)*0.02,-2)))</f>
        <v/>
      </c>
      <c r="AE516" s="18">
        <f>Y516-Z516</f>
        <v/>
      </c>
      <c r="AF516" s="18">
        <f>AC516-AD516</f>
        <v/>
      </c>
      <c r="AG516" s="18">
        <f>AE516+AF516</f>
        <v/>
      </c>
      <c r="AH516" s="20">
        <f>IF(W516&lt;=0,0,LOOKUP(W516,{0,1950001,3300001,6950001,9000001,18000001,40000001},{0.05,0.1,0.2,0.23,0.33,0.4,0.45}))</f>
        <v/>
      </c>
    </row>
    <row r="517">
      <c r="A517" t="inlineStr">
        <is>
          <t>1万円刻み 一般8万円</t>
        </is>
      </c>
      <c r="B517" s="18">
        <f>'4_1万円刻み'!$A$146</f>
        <v/>
      </c>
      <c r="C517" s="19" t="n">
        <v>2026</v>
      </c>
      <c r="D517" t="inlineStr">
        <is>
          <t>いいえ</t>
        </is>
      </c>
      <c r="E517" s="18" t="n">
        <v>80000</v>
      </c>
      <c r="F517" s="18" t="n">
        <v>0</v>
      </c>
      <c r="G517" s="18" t="n">
        <v>0</v>
      </c>
      <c r="H517" s="18" t="n">
        <v>0</v>
      </c>
      <c r="I517" s="18" t="n">
        <v>0</v>
      </c>
      <c r="J517" s="18">
        <f>ROUND(MIN(B517/12,650000)*12*0.0915+MIN(B517/12,1390000)*12*(0.0504+0)+B517*0.005,0)</f>
        <v/>
      </c>
      <c r="K517" s="18" t="n">
        <v>0</v>
      </c>
      <c r="L517" s="18" t="n">
        <v>0</v>
      </c>
      <c r="M517" s="18">
        <f>ROUND(IF(C517&gt;=2026,IF(B517&lt;741000,0,IF(B517&lt;2191000,B517-740000,IF(B517&lt;2193000,1451000,IF(B517&lt;2196000,1453000,IF(B517&lt;2200000,1456000,IF(B517&lt;3600000,ROUNDDOWN(B517/4,-3)*2.8-80000,IF(B517&lt;6600000,ROUNDDOWN(B517/4,-3)*3.2-440000,IF(B517&lt;8500000,ROUNDDOWN(B517*0.9,0)-1100000,B517-1950000)))))))),IF(B517&lt;651000,0,IF(B517&lt;1900000,B517-650000,IF(B517&lt;3600000,ROUNDDOWN(B517/4,-3)*2.8-80000,IF(B517&lt;6600000,ROUNDDOWN(B517/4,-3)*3.2-440000,IF(B517&lt;8500000,ROUNDDOWN(B517*0.9,0)-1100000,B517-1950000)))))),0)</f>
        <v/>
      </c>
      <c r="N517" s="18">
        <f>IF(M517&gt;23500000,NA(),IF(C517&gt;=2026,IF(M517&lt;=4890000,1040000,IF(M517&lt;=6550000,670000,620000)),IF(M517&lt;=1320000,950000,IF(M517&lt;=3360000,880000,IF(M517&lt;=4890000,680000,IF(M517&lt;=6550000,630000,580000))))))</f>
        <v/>
      </c>
      <c r="O517" s="18">
        <f>IF(F517&lt;=0,IF(AND(D517="はい",C517&gt;=2026,C517&lt;=2027),IF(E517&lt;=0,0,IF(E517&lt;=30000,E517,IF(E517&lt;=60000,ROUNDUP(E517/2,0)+15000,IF(E517&lt;=120000,ROUNDUP(E517/4,0)+30000,60000)))),IF(E517&lt;=0,0,IF(E517&lt;=20000,E517,IF(E517&lt;=40000,ROUNDUP(E517/2,0)+10000,IF(E517&lt;=80000,ROUNDUP(E517/4,0)+20000,40000))))),IF(E517&lt;=0,IF(F517&lt;=0,0,IF(F517&lt;=25000,F517,IF(F517&lt;=50000,ROUNDUP(F517/2,0)+12500,IF(F517&lt;=100000,ROUNDUP(F517/4,0)+25000,50000)))),MAX(IF(F517&lt;=0,0,IF(F517&lt;=25000,F517,IF(F517&lt;=50000,ROUNDUP(F517/2,0)+12500,IF(F517&lt;=100000,ROUNDUP(F517/4,0)+25000,50000)))),MIN(IF(AND(D517="はい",C517&gt;=2026,C517&lt;=2027),IF(E517&lt;=0,0,IF(E517&lt;=30000,E517,IF(E517&lt;=60000,ROUNDUP(E517/2,0)+15000,IF(E517&lt;=120000,ROUNDUP(E517/4,0)+30000,60000)))),IF(E517&lt;=0,0,IF(E517&lt;=20000,E517,IF(E517&lt;=40000,ROUNDUP(E517/2,0)+10000,IF(E517&lt;=80000,ROUNDUP(E517/4,0)+20000,40000)))))+IF(F517&lt;=0,0,IF(F517&lt;=25000,F517,IF(F517&lt;=50000,ROUNDUP(F517/2,0)+12500,IF(F517&lt;=100000,ROUNDUP(F517/4,0)+25000,50000)))),IF(AND(D517="はい",C517&gt;=2026,C517&lt;=2027),60000,40000)))))</f>
        <v/>
      </c>
      <c r="P517" s="18">
        <f>IF(G517&lt;=0,0,IF(G517&lt;=20000,G517,IF(G517&lt;=40000,ROUNDUP(G517/2,0)+10000,IF(G517&lt;=80000,ROUNDUP(G517/4,0)+20000,40000))))</f>
        <v/>
      </c>
      <c r="Q517" s="18">
        <f>IF(I517&lt;=0,IF(H517&lt;=0,0,IF(H517&lt;=20000,H517,IF(H517&lt;=40000,ROUNDUP(H517/2,0)+10000,IF(H517&lt;=80000,ROUNDUP(H517/4,0)+20000,40000)))),IF(H517&lt;=0,IF(I517&lt;=0,0,IF(I517&lt;=25000,I517,IF(I517&lt;=50000,ROUNDUP(I517/2,0)+12500,IF(I517&lt;=100000,ROUNDUP(I517/4,0)+25000,50000)))),MAX(IF(I517&lt;=0,0,IF(I517&lt;=25000,I517,IF(I517&lt;=50000,ROUNDUP(I517/2,0)+12500,IF(I517&lt;=100000,ROUNDUP(I517/4,0)+25000,50000)))),MIN(IF(H517&lt;=0,0,IF(H517&lt;=20000,H517,IF(H517&lt;=40000,ROUNDUP(H517/2,0)+10000,IF(H517&lt;=80000,ROUNDUP(H517/4,0)+20000,40000))))+IF(I517&lt;=0,0,IF(I517&lt;=25000,I517,IF(I517&lt;=50000,ROUNDUP(I517/2,0)+12500,IF(I517&lt;=100000,ROUNDUP(I517/4,0)+25000,50000)))),40000))))</f>
        <v/>
      </c>
      <c r="R517" s="18">
        <f>MIN(120000,O517+P517+Q517)</f>
        <v/>
      </c>
      <c r="S517" s="18">
        <f>IF(F517&lt;=0,IF(E517&lt;=0,0,IF(E517&lt;=12000,E517,IF(E517&lt;=32000,ROUNDUP(E517/2,0)+6000,IF(E517&lt;=56000,ROUNDUP(E517/4,0)+14000,28000)))),IF(E517&lt;=0,IF(F517&lt;=0,0,IF(F517&lt;=15000,F517,IF(F517&lt;=40000,ROUNDUP(F517/2,0)+7500,IF(F517&lt;=70000,ROUNDUP(F517/4,0)+17500,35000)))),MAX(IF(F517&lt;=0,0,IF(F517&lt;=15000,F517,IF(F517&lt;=40000,ROUNDUP(F517/2,0)+7500,IF(F517&lt;=70000,ROUNDUP(F517/4,0)+17500,35000)))),MIN(IF(E517&lt;=0,0,IF(E517&lt;=12000,E517,IF(E517&lt;=32000,ROUNDUP(E517/2,0)+6000,IF(E517&lt;=56000,ROUNDUP(E517/4,0)+14000,28000))))+IF(F517&lt;=0,0,IF(F517&lt;=15000,F517,IF(F517&lt;=40000,ROUNDUP(F517/2,0)+7500,IF(F517&lt;=70000,ROUNDUP(F517/4,0)+17500,35000)))),28000))))</f>
        <v/>
      </c>
      <c r="T517" s="18">
        <f>IF(G517&lt;=0,0,IF(G517&lt;=12000,G517,IF(G517&lt;=32000,ROUNDUP(G517/2,0)+6000,IF(G517&lt;=56000,ROUNDUP(G517/4,0)+14000,28000))))</f>
        <v/>
      </c>
      <c r="U517" s="18">
        <f>IF(I517&lt;=0,IF(H517&lt;=0,0,IF(H517&lt;=12000,H517,IF(H517&lt;=32000,ROUNDUP(H517/2,0)+6000,IF(H517&lt;=56000,ROUNDUP(H517/4,0)+14000,28000)))),IF(H517&lt;=0,IF(I517&lt;=0,0,IF(I517&lt;=15000,I517,IF(I517&lt;=40000,ROUNDUP(I517/2,0)+7500,IF(I517&lt;=70000,ROUNDUP(I517/4,0)+17500,35000)))),MAX(IF(I517&lt;=0,0,IF(I517&lt;=15000,I517,IF(I517&lt;=40000,ROUNDUP(I517/2,0)+7500,IF(I517&lt;=70000,ROUNDUP(I517/4,0)+17500,35000)))),MIN(IF(H517&lt;=0,0,IF(H517&lt;=12000,H517,IF(H517&lt;=32000,ROUNDUP(H517/2,0)+6000,IF(H517&lt;=56000,ROUNDUP(H517/4,0)+14000,28000))))+IF(I517&lt;=0,0,IF(I517&lt;=15000,I517,IF(I517&lt;=40000,ROUNDUP(I517/2,0)+7500,IF(I517&lt;=70000,ROUNDUP(I517/4,0)+17500,35000)))),28000))))</f>
        <v/>
      </c>
      <c r="V517" s="18">
        <f>MIN(70000,S517+T517+U517)</f>
        <v/>
      </c>
      <c r="W517" s="18">
        <f>MAX(0,ROUNDDOWN(M517-J517-N517-K517-0,-3))</f>
        <v/>
      </c>
      <c r="X517" s="18">
        <f>MAX(0,ROUNDDOWN(M517-J517-N517-K517-R517,-3))</f>
        <v/>
      </c>
      <c r="Y517" s="18">
        <f>IF(W517&lt;=0,0,ROUNDDOWN((W517*LOOKUP(W517,{0,1950001,3300001,6950001,9000001,18000001,40000001},{0.05,0.1,0.2,0.23,0.33,0.4,0.45})-LOOKUP(W517,{0,1950001,3300001,6950001,9000001,18000001,40000001},{0,97500,427500,636000,1536000,2796000,4796000}))*1.021,-2))</f>
        <v/>
      </c>
      <c r="Z517" s="18">
        <f>IF(X517&lt;=0,0,ROUNDDOWN((X517*LOOKUP(X517,{0,1950001,3300001,6950001,9000001,18000001,40000001},{0.05,0.1,0.2,0.23,0.33,0.4,0.45})-LOOKUP(X517,{0,1950001,3300001,6950001,9000001,18000001,40000001},{0,97500,427500,636000,1536000,2796000,4796000}))*1.021,-2))</f>
        <v/>
      </c>
      <c r="AA517" s="18">
        <f>MAX(0,ROUNDDOWN(M517-J517-430000-L517-0,-3))</f>
        <v/>
      </c>
      <c r="AB517" s="18">
        <f>MAX(0,ROUNDDOWN(M517-J517-430000-L517-V517,-3))</f>
        <v/>
      </c>
      <c r="AC517" s="18">
        <f>IF(M517&lt;=450000,0,MAX(0,ROUNDDOWN(AA517*0.06-MIN(50000,AA517)*0.03,-2))+MAX(0,ROUNDDOWN(AA517*0.04-MIN(50000,AA517)*0.02,-2)))</f>
        <v/>
      </c>
      <c r="AD517" s="18">
        <f>IF(M517&lt;=450000,0,MAX(0,ROUNDDOWN(AB517*0.06-MIN(50000,AB517)*0.03,-2))+MAX(0,ROUNDDOWN(AB517*0.04-MIN(50000,AB517)*0.02,-2)))</f>
        <v/>
      </c>
      <c r="AE517" s="18">
        <f>Y517-Z517</f>
        <v/>
      </c>
      <c r="AF517" s="18">
        <f>AC517-AD517</f>
        <v/>
      </c>
      <c r="AG517" s="18">
        <f>AE517+AF517</f>
        <v/>
      </c>
      <c r="AH517" s="20">
        <f>IF(W517&lt;=0,0,LOOKUP(W517,{0,1950001,3300001,6950001,9000001,18000001,40000001},{0.05,0.1,0.2,0.23,0.33,0.4,0.45}))</f>
        <v/>
      </c>
    </row>
    <row r="518">
      <c r="A518" t="inlineStr">
        <is>
          <t>1万円刻み 特例あり一般12万円</t>
        </is>
      </c>
      <c r="B518" s="18">
        <f>'4_1万円刻み'!$A$146</f>
        <v/>
      </c>
      <c r="C518" s="19" t="n">
        <v>2026</v>
      </c>
      <c r="D518" t="inlineStr">
        <is>
          <t>はい</t>
        </is>
      </c>
      <c r="E518" s="18" t="n">
        <v>120000</v>
      </c>
      <c r="F518" s="18" t="n">
        <v>0</v>
      </c>
      <c r="G518" s="18" t="n">
        <v>0</v>
      </c>
      <c r="H518" s="18" t="n">
        <v>0</v>
      </c>
      <c r="I518" s="18" t="n">
        <v>0</v>
      </c>
      <c r="J518" s="18">
        <f>ROUND(MIN(B518/12,650000)*12*0.0915+MIN(B518/12,1390000)*12*(0.0504+0)+B518*0.005,0)</f>
        <v/>
      </c>
      <c r="K518" s="18" t="n">
        <v>0</v>
      </c>
      <c r="L518" s="18" t="n">
        <v>0</v>
      </c>
      <c r="M518" s="18">
        <f>ROUND(IF(C518&gt;=2026,IF(B518&lt;741000,0,IF(B518&lt;2191000,B518-740000,IF(B518&lt;2193000,1451000,IF(B518&lt;2196000,1453000,IF(B518&lt;2200000,1456000,IF(B518&lt;3600000,ROUNDDOWN(B518/4,-3)*2.8-80000,IF(B518&lt;6600000,ROUNDDOWN(B518/4,-3)*3.2-440000,IF(B518&lt;8500000,ROUNDDOWN(B518*0.9,0)-1100000,B518-1950000)))))))),IF(B518&lt;651000,0,IF(B518&lt;1900000,B518-650000,IF(B518&lt;3600000,ROUNDDOWN(B518/4,-3)*2.8-80000,IF(B518&lt;6600000,ROUNDDOWN(B518/4,-3)*3.2-440000,IF(B518&lt;8500000,ROUNDDOWN(B518*0.9,0)-1100000,B518-1950000)))))),0)</f>
        <v/>
      </c>
      <c r="N518" s="18">
        <f>IF(M518&gt;23500000,NA(),IF(C518&gt;=2026,IF(M518&lt;=4890000,1040000,IF(M518&lt;=6550000,670000,620000)),IF(M518&lt;=1320000,950000,IF(M518&lt;=3360000,880000,IF(M518&lt;=4890000,680000,IF(M518&lt;=6550000,630000,580000))))))</f>
        <v/>
      </c>
      <c r="O518" s="18">
        <f>IF(F518&lt;=0,IF(AND(D518="はい",C518&gt;=2026,C518&lt;=2027),IF(E518&lt;=0,0,IF(E518&lt;=30000,E518,IF(E518&lt;=60000,ROUNDUP(E518/2,0)+15000,IF(E518&lt;=120000,ROUNDUP(E518/4,0)+30000,60000)))),IF(E518&lt;=0,0,IF(E518&lt;=20000,E518,IF(E518&lt;=40000,ROUNDUP(E518/2,0)+10000,IF(E518&lt;=80000,ROUNDUP(E518/4,0)+20000,40000))))),IF(E518&lt;=0,IF(F518&lt;=0,0,IF(F518&lt;=25000,F518,IF(F518&lt;=50000,ROUNDUP(F518/2,0)+12500,IF(F518&lt;=100000,ROUNDUP(F518/4,0)+25000,50000)))),MAX(IF(F518&lt;=0,0,IF(F518&lt;=25000,F518,IF(F518&lt;=50000,ROUNDUP(F518/2,0)+12500,IF(F518&lt;=100000,ROUNDUP(F518/4,0)+25000,50000)))),MIN(IF(AND(D518="はい",C518&gt;=2026,C518&lt;=2027),IF(E518&lt;=0,0,IF(E518&lt;=30000,E518,IF(E518&lt;=60000,ROUNDUP(E518/2,0)+15000,IF(E518&lt;=120000,ROUNDUP(E518/4,0)+30000,60000)))),IF(E518&lt;=0,0,IF(E518&lt;=20000,E518,IF(E518&lt;=40000,ROUNDUP(E518/2,0)+10000,IF(E518&lt;=80000,ROUNDUP(E518/4,0)+20000,40000)))))+IF(F518&lt;=0,0,IF(F518&lt;=25000,F518,IF(F518&lt;=50000,ROUNDUP(F518/2,0)+12500,IF(F518&lt;=100000,ROUNDUP(F518/4,0)+25000,50000)))),IF(AND(D518="はい",C518&gt;=2026,C518&lt;=2027),60000,40000)))))</f>
        <v/>
      </c>
      <c r="P518" s="18">
        <f>IF(G518&lt;=0,0,IF(G518&lt;=20000,G518,IF(G518&lt;=40000,ROUNDUP(G518/2,0)+10000,IF(G518&lt;=80000,ROUNDUP(G518/4,0)+20000,40000))))</f>
        <v/>
      </c>
      <c r="Q518" s="18">
        <f>IF(I518&lt;=0,IF(H518&lt;=0,0,IF(H518&lt;=20000,H518,IF(H518&lt;=40000,ROUNDUP(H518/2,0)+10000,IF(H518&lt;=80000,ROUNDUP(H518/4,0)+20000,40000)))),IF(H518&lt;=0,IF(I518&lt;=0,0,IF(I518&lt;=25000,I518,IF(I518&lt;=50000,ROUNDUP(I518/2,0)+12500,IF(I518&lt;=100000,ROUNDUP(I518/4,0)+25000,50000)))),MAX(IF(I518&lt;=0,0,IF(I518&lt;=25000,I518,IF(I518&lt;=50000,ROUNDUP(I518/2,0)+12500,IF(I518&lt;=100000,ROUNDUP(I518/4,0)+25000,50000)))),MIN(IF(H518&lt;=0,0,IF(H518&lt;=20000,H518,IF(H518&lt;=40000,ROUNDUP(H518/2,0)+10000,IF(H518&lt;=80000,ROUNDUP(H518/4,0)+20000,40000))))+IF(I518&lt;=0,0,IF(I518&lt;=25000,I518,IF(I518&lt;=50000,ROUNDUP(I518/2,0)+12500,IF(I518&lt;=100000,ROUNDUP(I518/4,0)+25000,50000)))),40000))))</f>
        <v/>
      </c>
      <c r="R518" s="18">
        <f>MIN(120000,O518+P518+Q518)</f>
        <v/>
      </c>
      <c r="S518" s="18">
        <f>IF(F518&lt;=0,IF(E518&lt;=0,0,IF(E518&lt;=12000,E518,IF(E518&lt;=32000,ROUNDUP(E518/2,0)+6000,IF(E518&lt;=56000,ROUNDUP(E518/4,0)+14000,28000)))),IF(E518&lt;=0,IF(F518&lt;=0,0,IF(F518&lt;=15000,F518,IF(F518&lt;=40000,ROUNDUP(F518/2,0)+7500,IF(F518&lt;=70000,ROUNDUP(F518/4,0)+17500,35000)))),MAX(IF(F518&lt;=0,0,IF(F518&lt;=15000,F518,IF(F518&lt;=40000,ROUNDUP(F518/2,0)+7500,IF(F518&lt;=70000,ROUNDUP(F518/4,0)+17500,35000)))),MIN(IF(E518&lt;=0,0,IF(E518&lt;=12000,E518,IF(E518&lt;=32000,ROUNDUP(E518/2,0)+6000,IF(E518&lt;=56000,ROUNDUP(E518/4,0)+14000,28000))))+IF(F518&lt;=0,0,IF(F518&lt;=15000,F518,IF(F518&lt;=40000,ROUNDUP(F518/2,0)+7500,IF(F518&lt;=70000,ROUNDUP(F518/4,0)+17500,35000)))),28000))))</f>
        <v/>
      </c>
      <c r="T518" s="18">
        <f>IF(G518&lt;=0,0,IF(G518&lt;=12000,G518,IF(G518&lt;=32000,ROUNDUP(G518/2,0)+6000,IF(G518&lt;=56000,ROUNDUP(G518/4,0)+14000,28000))))</f>
        <v/>
      </c>
      <c r="U518" s="18">
        <f>IF(I518&lt;=0,IF(H518&lt;=0,0,IF(H518&lt;=12000,H518,IF(H518&lt;=32000,ROUNDUP(H518/2,0)+6000,IF(H518&lt;=56000,ROUNDUP(H518/4,0)+14000,28000)))),IF(H518&lt;=0,IF(I518&lt;=0,0,IF(I518&lt;=15000,I518,IF(I518&lt;=40000,ROUNDUP(I518/2,0)+7500,IF(I518&lt;=70000,ROUNDUP(I518/4,0)+17500,35000)))),MAX(IF(I518&lt;=0,0,IF(I518&lt;=15000,I518,IF(I518&lt;=40000,ROUNDUP(I518/2,0)+7500,IF(I518&lt;=70000,ROUNDUP(I518/4,0)+17500,35000)))),MIN(IF(H518&lt;=0,0,IF(H518&lt;=12000,H518,IF(H518&lt;=32000,ROUNDUP(H518/2,0)+6000,IF(H518&lt;=56000,ROUNDUP(H518/4,0)+14000,28000))))+IF(I518&lt;=0,0,IF(I518&lt;=15000,I518,IF(I518&lt;=40000,ROUNDUP(I518/2,0)+7500,IF(I518&lt;=70000,ROUNDUP(I518/4,0)+17500,35000)))),28000))))</f>
        <v/>
      </c>
      <c r="V518" s="18">
        <f>MIN(70000,S518+T518+U518)</f>
        <v/>
      </c>
      <c r="W518" s="18">
        <f>MAX(0,ROUNDDOWN(M518-J518-N518-K518-0,-3))</f>
        <v/>
      </c>
      <c r="X518" s="18">
        <f>MAX(0,ROUNDDOWN(M518-J518-N518-K518-R518,-3))</f>
        <v/>
      </c>
      <c r="Y518" s="18">
        <f>IF(W518&lt;=0,0,ROUNDDOWN((W518*LOOKUP(W518,{0,1950001,3300001,6950001,9000001,18000001,40000001},{0.05,0.1,0.2,0.23,0.33,0.4,0.45})-LOOKUP(W518,{0,1950001,3300001,6950001,9000001,18000001,40000001},{0,97500,427500,636000,1536000,2796000,4796000}))*1.021,-2))</f>
        <v/>
      </c>
      <c r="Z518" s="18">
        <f>IF(X518&lt;=0,0,ROUNDDOWN((X518*LOOKUP(X518,{0,1950001,3300001,6950001,9000001,18000001,40000001},{0.05,0.1,0.2,0.23,0.33,0.4,0.45})-LOOKUP(X518,{0,1950001,3300001,6950001,9000001,18000001,40000001},{0,97500,427500,636000,1536000,2796000,4796000}))*1.021,-2))</f>
        <v/>
      </c>
      <c r="AA518" s="18">
        <f>MAX(0,ROUNDDOWN(M518-J518-430000-L518-0,-3))</f>
        <v/>
      </c>
      <c r="AB518" s="18">
        <f>MAX(0,ROUNDDOWN(M518-J518-430000-L518-V518,-3))</f>
        <v/>
      </c>
      <c r="AC518" s="18">
        <f>IF(M518&lt;=450000,0,MAX(0,ROUNDDOWN(AA518*0.06-MIN(50000,AA518)*0.03,-2))+MAX(0,ROUNDDOWN(AA518*0.04-MIN(50000,AA518)*0.02,-2)))</f>
        <v/>
      </c>
      <c r="AD518" s="18">
        <f>IF(M518&lt;=450000,0,MAX(0,ROUNDDOWN(AB518*0.06-MIN(50000,AB518)*0.03,-2))+MAX(0,ROUNDDOWN(AB518*0.04-MIN(50000,AB518)*0.02,-2)))</f>
        <v/>
      </c>
      <c r="AE518" s="18">
        <f>Y518-Z518</f>
        <v/>
      </c>
      <c r="AF518" s="18">
        <f>AC518-AD518</f>
        <v/>
      </c>
      <c r="AG518" s="18">
        <f>AE518+AF518</f>
        <v/>
      </c>
      <c r="AH518" s="20">
        <f>IF(W518&lt;=0,0,LOOKUP(W518,{0,1950001,3300001,6950001,9000001,18000001,40000001},{0.05,0.1,0.2,0.23,0.33,0.4,0.45}))</f>
        <v/>
      </c>
    </row>
    <row r="519">
      <c r="A519" t="inlineStr">
        <is>
          <t>1万円刻み 3区分8万円ずつ</t>
        </is>
      </c>
      <c r="B519" s="18">
        <f>'4_1万円刻み'!$A$147</f>
        <v/>
      </c>
      <c r="C519" s="19" t="n">
        <v>2026</v>
      </c>
      <c r="D519" t="inlineStr">
        <is>
          <t>いいえ</t>
        </is>
      </c>
      <c r="E519" s="18" t="n">
        <v>80000</v>
      </c>
      <c r="F519" s="18" t="n">
        <v>0</v>
      </c>
      <c r="G519" s="18" t="n">
        <v>80000</v>
      </c>
      <c r="H519" s="18" t="n">
        <v>80000</v>
      </c>
      <c r="I519" s="18" t="n">
        <v>0</v>
      </c>
      <c r="J519" s="18">
        <f>ROUND(MIN(B519/12,650000)*12*0.0915+MIN(B519/12,1390000)*12*(0.0504+0)+B519*0.005,0)</f>
        <v/>
      </c>
      <c r="K519" s="18" t="n">
        <v>0</v>
      </c>
      <c r="L519" s="18" t="n">
        <v>0</v>
      </c>
      <c r="M519" s="18">
        <f>ROUND(IF(C519&gt;=2026,IF(B519&lt;741000,0,IF(B519&lt;2191000,B519-740000,IF(B519&lt;2193000,1451000,IF(B519&lt;2196000,1453000,IF(B519&lt;2200000,1456000,IF(B519&lt;3600000,ROUNDDOWN(B519/4,-3)*2.8-80000,IF(B519&lt;6600000,ROUNDDOWN(B519/4,-3)*3.2-440000,IF(B519&lt;8500000,ROUNDDOWN(B519*0.9,0)-1100000,B519-1950000)))))))),IF(B519&lt;651000,0,IF(B519&lt;1900000,B519-650000,IF(B519&lt;3600000,ROUNDDOWN(B519/4,-3)*2.8-80000,IF(B519&lt;6600000,ROUNDDOWN(B519/4,-3)*3.2-440000,IF(B519&lt;8500000,ROUNDDOWN(B519*0.9,0)-1100000,B519-1950000)))))),0)</f>
        <v/>
      </c>
      <c r="N519" s="18">
        <f>IF(M519&gt;23500000,NA(),IF(C519&gt;=2026,IF(M519&lt;=4890000,1040000,IF(M519&lt;=6550000,670000,620000)),IF(M519&lt;=1320000,950000,IF(M519&lt;=3360000,880000,IF(M519&lt;=4890000,680000,IF(M519&lt;=6550000,630000,580000))))))</f>
        <v/>
      </c>
      <c r="O519" s="18">
        <f>IF(F519&lt;=0,IF(AND(D519="はい",C519&gt;=2026,C519&lt;=2027),IF(E519&lt;=0,0,IF(E519&lt;=30000,E519,IF(E519&lt;=60000,ROUNDUP(E519/2,0)+15000,IF(E519&lt;=120000,ROUNDUP(E519/4,0)+30000,60000)))),IF(E519&lt;=0,0,IF(E519&lt;=20000,E519,IF(E519&lt;=40000,ROUNDUP(E519/2,0)+10000,IF(E519&lt;=80000,ROUNDUP(E519/4,0)+20000,40000))))),IF(E519&lt;=0,IF(F519&lt;=0,0,IF(F519&lt;=25000,F519,IF(F519&lt;=50000,ROUNDUP(F519/2,0)+12500,IF(F519&lt;=100000,ROUNDUP(F519/4,0)+25000,50000)))),MAX(IF(F519&lt;=0,0,IF(F519&lt;=25000,F519,IF(F519&lt;=50000,ROUNDUP(F519/2,0)+12500,IF(F519&lt;=100000,ROUNDUP(F519/4,0)+25000,50000)))),MIN(IF(AND(D519="はい",C519&gt;=2026,C519&lt;=2027),IF(E519&lt;=0,0,IF(E519&lt;=30000,E519,IF(E519&lt;=60000,ROUNDUP(E519/2,0)+15000,IF(E519&lt;=120000,ROUNDUP(E519/4,0)+30000,60000)))),IF(E519&lt;=0,0,IF(E519&lt;=20000,E519,IF(E519&lt;=40000,ROUNDUP(E519/2,0)+10000,IF(E519&lt;=80000,ROUNDUP(E519/4,0)+20000,40000)))))+IF(F519&lt;=0,0,IF(F519&lt;=25000,F519,IF(F519&lt;=50000,ROUNDUP(F519/2,0)+12500,IF(F519&lt;=100000,ROUNDUP(F519/4,0)+25000,50000)))),IF(AND(D519="はい",C519&gt;=2026,C519&lt;=2027),60000,40000)))))</f>
        <v/>
      </c>
      <c r="P519" s="18">
        <f>IF(G519&lt;=0,0,IF(G519&lt;=20000,G519,IF(G519&lt;=40000,ROUNDUP(G519/2,0)+10000,IF(G519&lt;=80000,ROUNDUP(G519/4,0)+20000,40000))))</f>
        <v/>
      </c>
      <c r="Q519" s="18">
        <f>IF(I519&lt;=0,IF(H519&lt;=0,0,IF(H519&lt;=20000,H519,IF(H519&lt;=40000,ROUNDUP(H519/2,0)+10000,IF(H519&lt;=80000,ROUNDUP(H519/4,0)+20000,40000)))),IF(H519&lt;=0,IF(I519&lt;=0,0,IF(I519&lt;=25000,I519,IF(I519&lt;=50000,ROUNDUP(I519/2,0)+12500,IF(I519&lt;=100000,ROUNDUP(I519/4,0)+25000,50000)))),MAX(IF(I519&lt;=0,0,IF(I519&lt;=25000,I519,IF(I519&lt;=50000,ROUNDUP(I519/2,0)+12500,IF(I519&lt;=100000,ROUNDUP(I519/4,0)+25000,50000)))),MIN(IF(H519&lt;=0,0,IF(H519&lt;=20000,H519,IF(H519&lt;=40000,ROUNDUP(H519/2,0)+10000,IF(H519&lt;=80000,ROUNDUP(H519/4,0)+20000,40000))))+IF(I519&lt;=0,0,IF(I519&lt;=25000,I519,IF(I519&lt;=50000,ROUNDUP(I519/2,0)+12500,IF(I519&lt;=100000,ROUNDUP(I519/4,0)+25000,50000)))),40000))))</f>
        <v/>
      </c>
      <c r="R519" s="18">
        <f>MIN(120000,O519+P519+Q519)</f>
        <v/>
      </c>
      <c r="S519" s="18">
        <f>IF(F519&lt;=0,IF(E519&lt;=0,0,IF(E519&lt;=12000,E519,IF(E519&lt;=32000,ROUNDUP(E519/2,0)+6000,IF(E519&lt;=56000,ROUNDUP(E519/4,0)+14000,28000)))),IF(E519&lt;=0,IF(F519&lt;=0,0,IF(F519&lt;=15000,F519,IF(F519&lt;=40000,ROUNDUP(F519/2,0)+7500,IF(F519&lt;=70000,ROUNDUP(F519/4,0)+17500,35000)))),MAX(IF(F519&lt;=0,0,IF(F519&lt;=15000,F519,IF(F519&lt;=40000,ROUNDUP(F519/2,0)+7500,IF(F519&lt;=70000,ROUNDUP(F519/4,0)+17500,35000)))),MIN(IF(E519&lt;=0,0,IF(E519&lt;=12000,E519,IF(E519&lt;=32000,ROUNDUP(E519/2,0)+6000,IF(E519&lt;=56000,ROUNDUP(E519/4,0)+14000,28000))))+IF(F519&lt;=0,0,IF(F519&lt;=15000,F519,IF(F519&lt;=40000,ROUNDUP(F519/2,0)+7500,IF(F519&lt;=70000,ROUNDUP(F519/4,0)+17500,35000)))),28000))))</f>
        <v/>
      </c>
      <c r="T519" s="18">
        <f>IF(G519&lt;=0,0,IF(G519&lt;=12000,G519,IF(G519&lt;=32000,ROUNDUP(G519/2,0)+6000,IF(G519&lt;=56000,ROUNDUP(G519/4,0)+14000,28000))))</f>
        <v/>
      </c>
      <c r="U519" s="18">
        <f>IF(I519&lt;=0,IF(H519&lt;=0,0,IF(H519&lt;=12000,H519,IF(H519&lt;=32000,ROUNDUP(H519/2,0)+6000,IF(H519&lt;=56000,ROUNDUP(H519/4,0)+14000,28000)))),IF(H519&lt;=0,IF(I519&lt;=0,0,IF(I519&lt;=15000,I519,IF(I519&lt;=40000,ROUNDUP(I519/2,0)+7500,IF(I519&lt;=70000,ROUNDUP(I519/4,0)+17500,35000)))),MAX(IF(I519&lt;=0,0,IF(I519&lt;=15000,I519,IF(I519&lt;=40000,ROUNDUP(I519/2,0)+7500,IF(I519&lt;=70000,ROUNDUP(I519/4,0)+17500,35000)))),MIN(IF(H519&lt;=0,0,IF(H519&lt;=12000,H519,IF(H519&lt;=32000,ROUNDUP(H519/2,0)+6000,IF(H519&lt;=56000,ROUNDUP(H519/4,0)+14000,28000))))+IF(I519&lt;=0,0,IF(I519&lt;=15000,I519,IF(I519&lt;=40000,ROUNDUP(I519/2,0)+7500,IF(I519&lt;=70000,ROUNDUP(I519/4,0)+17500,35000)))),28000))))</f>
        <v/>
      </c>
      <c r="V519" s="18">
        <f>MIN(70000,S519+T519+U519)</f>
        <v/>
      </c>
      <c r="W519" s="18">
        <f>MAX(0,ROUNDDOWN(M519-J519-N519-K519-0,-3))</f>
        <v/>
      </c>
      <c r="X519" s="18">
        <f>MAX(0,ROUNDDOWN(M519-J519-N519-K519-R519,-3))</f>
        <v/>
      </c>
      <c r="Y519" s="18">
        <f>IF(W519&lt;=0,0,ROUNDDOWN((W519*LOOKUP(W519,{0,1950001,3300001,6950001,9000001,18000001,40000001},{0.05,0.1,0.2,0.23,0.33,0.4,0.45})-LOOKUP(W519,{0,1950001,3300001,6950001,9000001,18000001,40000001},{0,97500,427500,636000,1536000,2796000,4796000}))*1.021,-2))</f>
        <v/>
      </c>
      <c r="Z519" s="18">
        <f>IF(X519&lt;=0,0,ROUNDDOWN((X519*LOOKUP(X519,{0,1950001,3300001,6950001,9000001,18000001,40000001},{0.05,0.1,0.2,0.23,0.33,0.4,0.45})-LOOKUP(X519,{0,1950001,3300001,6950001,9000001,18000001,40000001},{0,97500,427500,636000,1536000,2796000,4796000}))*1.021,-2))</f>
        <v/>
      </c>
      <c r="AA519" s="18">
        <f>MAX(0,ROUNDDOWN(M519-J519-430000-L519-0,-3))</f>
        <v/>
      </c>
      <c r="AB519" s="18">
        <f>MAX(0,ROUNDDOWN(M519-J519-430000-L519-V519,-3))</f>
        <v/>
      </c>
      <c r="AC519" s="18">
        <f>IF(M519&lt;=450000,0,MAX(0,ROUNDDOWN(AA519*0.06-MIN(50000,AA519)*0.03,-2))+MAX(0,ROUNDDOWN(AA519*0.04-MIN(50000,AA519)*0.02,-2)))</f>
        <v/>
      </c>
      <c r="AD519" s="18">
        <f>IF(M519&lt;=450000,0,MAX(0,ROUNDDOWN(AB519*0.06-MIN(50000,AB519)*0.03,-2))+MAX(0,ROUNDDOWN(AB519*0.04-MIN(50000,AB519)*0.02,-2)))</f>
        <v/>
      </c>
      <c r="AE519" s="18">
        <f>Y519-Z519</f>
        <v/>
      </c>
      <c r="AF519" s="18">
        <f>AC519-AD519</f>
        <v/>
      </c>
      <c r="AG519" s="18">
        <f>AE519+AF519</f>
        <v/>
      </c>
      <c r="AH519" s="20">
        <f>IF(W519&lt;=0,0,LOOKUP(W519,{0,1950001,3300001,6950001,9000001,18000001,40000001},{0.05,0.1,0.2,0.23,0.33,0.4,0.45}))</f>
        <v/>
      </c>
    </row>
    <row r="520">
      <c r="A520" t="inlineStr">
        <is>
          <t>1万円刻み 一般8万円</t>
        </is>
      </c>
      <c r="B520" s="18">
        <f>'4_1万円刻み'!$A$147</f>
        <v/>
      </c>
      <c r="C520" s="19" t="n">
        <v>2026</v>
      </c>
      <c r="D520" t="inlineStr">
        <is>
          <t>いいえ</t>
        </is>
      </c>
      <c r="E520" s="18" t="n">
        <v>80000</v>
      </c>
      <c r="F520" s="18" t="n">
        <v>0</v>
      </c>
      <c r="G520" s="18" t="n">
        <v>0</v>
      </c>
      <c r="H520" s="18" t="n">
        <v>0</v>
      </c>
      <c r="I520" s="18" t="n">
        <v>0</v>
      </c>
      <c r="J520" s="18">
        <f>ROUND(MIN(B520/12,650000)*12*0.0915+MIN(B520/12,1390000)*12*(0.0504+0)+B520*0.005,0)</f>
        <v/>
      </c>
      <c r="K520" s="18" t="n">
        <v>0</v>
      </c>
      <c r="L520" s="18" t="n">
        <v>0</v>
      </c>
      <c r="M520" s="18">
        <f>ROUND(IF(C520&gt;=2026,IF(B520&lt;741000,0,IF(B520&lt;2191000,B520-740000,IF(B520&lt;2193000,1451000,IF(B520&lt;2196000,1453000,IF(B520&lt;2200000,1456000,IF(B520&lt;3600000,ROUNDDOWN(B520/4,-3)*2.8-80000,IF(B520&lt;6600000,ROUNDDOWN(B520/4,-3)*3.2-440000,IF(B520&lt;8500000,ROUNDDOWN(B520*0.9,0)-1100000,B520-1950000)))))))),IF(B520&lt;651000,0,IF(B520&lt;1900000,B520-650000,IF(B520&lt;3600000,ROUNDDOWN(B520/4,-3)*2.8-80000,IF(B520&lt;6600000,ROUNDDOWN(B520/4,-3)*3.2-440000,IF(B520&lt;8500000,ROUNDDOWN(B520*0.9,0)-1100000,B520-1950000)))))),0)</f>
        <v/>
      </c>
      <c r="N520" s="18">
        <f>IF(M520&gt;23500000,NA(),IF(C520&gt;=2026,IF(M520&lt;=4890000,1040000,IF(M520&lt;=6550000,670000,620000)),IF(M520&lt;=1320000,950000,IF(M520&lt;=3360000,880000,IF(M520&lt;=4890000,680000,IF(M520&lt;=6550000,630000,580000))))))</f>
        <v/>
      </c>
      <c r="O520" s="18">
        <f>IF(F520&lt;=0,IF(AND(D520="はい",C520&gt;=2026,C520&lt;=2027),IF(E520&lt;=0,0,IF(E520&lt;=30000,E520,IF(E520&lt;=60000,ROUNDUP(E520/2,0)+15000,IF(E520&lt;=120000,ROUNDUP(E520/4,0)+30000,60000)))),IF(E520&lt;=0,0,IF(E520&lt;=20000,E520,IF(E520&lt;=40000,ROUNDUP(E520/2,0)+10000,IF(E520&lt;=80000,ROUNDUP(E520/4,0)+20000,40000))))),IF(E520&lt;=0,IF(F520&lt;=0,0,IF(F520&lt;=25000,F520,IF(F520&lt;=50000,ROUNDUP(F520/2,0)+12500,IF(F520&lt;=100000,ROUNDUP(F520/4,0)+25000,50000)))),MAX(IF(F520&lt;=0,0,IF(F520&lt;=25000,F520,IF(F520&lt;=50000,ROUNDUP(F520/2,0)+12500,IF(F520&lt;=100000,ROUNDUP(F520/4,0)+25000,50000)))),MIN(IF(AND(D520="はい",C520&gt;=2026,C520&lt;=2027),IF(E520&lt;=0,0,IF(E520&lt;=30000,E520,IF(E520&lt;=60000,ROUNDUP(E520/2,0)+15000,IF(E520&lt;=120000,ROUNDUP(E520/4,0)+30000,60000)))),IF(E520&lt;=0,0,IF(E520&lt;=20000,E520,IF(E520&lt;=40000,ROUNDUP(E520/2,0)+10000,IF(E520&lt;=80000,ROUNDUP(E520/4,0)+20000,40000)))))+IF(F520&lt;=0,0,IF(F520&lt;=25000,F520,IF(F520&lt;=50000,ROUNDUP(F520/2,0)+12500,IF(F520&lt;=100000,ROUNDUP(F520/4,0)+25000,50000)))),IF(AND(D520="はい",C520&gt;=2026,C520&lt;=2027),60000,40000)))))</f>
        <v/>
      </c>
      <c r="P520" s="18">
        <f>IF(G520&lt;=0,0,IF(G520&lt;=20000,G520,IF(G520&lt;=40000,ROUNDUP(G520/2,0)+10000,IF(G520&lt;=80000,ROUNDUP(G520/4,0)+20000,40000))))</f>
        <v/>
      </c>
      <c r="Q520" s="18">
        <f>IF(I520&lt;=0,IF(H520&lt;=0,0,IF(H520&lt;=20000,H520,IF(H520&lt;=40000,ROUNDUP(H520/2,0)+10000,IF(H520&lt;=80000,ROUNDUP(H520/4,0)+20000,40000)))),IF(H520&lt;=0,IF(I520&lt;=0,0,IF(I520&lt;=25000,I520,IF(I520&lt;=50000,ROUNDUP(I520/2,0)+12500,IF(I520&lt;=100000,ROUNDUP(I520/4,0)+25000,50000)))),MAX(IF(I520&lt;=0,0,IF(I520&lt;=25000,I520,IF(I520&lt;=50000,ROUNDUP(I520/2,0)+12500,IF(I520&lt;=100000,ROUNDUP(I520/4,0)+25000,50000)))),MIN(IF(H520&lt;=0,0,IF(H520&lt;=20000,H520,IF(H520&lt;=40000,ROUNDUP(H520/2,0)+10000,IF(H520&lt;=80000,ROUNDUP(H520/4,0)+20000,40000))))+IF(I520&lt;=0,0,IF(I520&lt;=25000,I520,IF(I520&lt;=50000,ROUNDUP(I520/2,0)+12500,IF(I520&lt;=100000,ROUNDUP(I520/4,0)+25000,50000)))),40000))))</f>
        <v/>
      </c>
      <c r="R520" s="18">
        <f>MIN(120000,O520+P520+Q520)</f>
        <v/>
      </c>
      <c r="S520" s="18">
        <f>IF(F520&lt;=0,IF(E520&lt;=0,0,IF(E520&lt;=12000,E520,IF(E520&lt;=32000,ROUNDUP(E520/2,0)+6000,IF(E520&lt;=56000,ROUNDUP(E520/4,0)+14000,28000)))),IF(E520&lt;=0,IF(F520&lt;=0,0,IF(F520&lt;=15000,F520,IF(F520&lt;=40000,ROUNDUP(F520/2,0)+7500,IF(F520&lt;=70000,ROUNDUP(F520/4,0)+17500,35000)))),MAX(IF(F520&lt;=0,0,IF(F520&lt;=15000,F520,IF(F520&lt;=40000,ROUNDUP(F520/2,0)+7500,IF(F520&lt;=70000,ROUNDUP(F520/4,0)+17500,35000)))),MIN(IF(E520&lt;=0,0,IF(E520&lt;=12000,E520,IF(E520&lt;=32000,ROUNDUP(E520/2,0)+6000,IF(E520&lt;=56000,ROUNDUP(E520/4,0)+14000,28000))))+IF(F520&lt;=0,0,IF(F520&lt;=15000,F520,IF(F520&lt;=40000,ROUNDUP(F520/2,0)+7500,IF(F520&lt;=70000,ROUNDUP(F520/4,0)+17500,35000)))),28000))))</f>
        <v/>
      </c>
      <c r="T520" s="18">
        <f>IF(G520&lt;=0,0,IF(G520&lt;=12000,G520,IF(G520&lt;=32000,ROUNDUP(G520/2,0)+6000,IF(G520&lt;=56000,ROUNDUP(G520/4,0)+14000,28000))))</f>
        <v/>
      </c>
      <c r="U520" s="18">
        <f>IF(I520&lt;=0,IF(H520&lt;=0,0,IF(H520&lt;=12000,H520,IF(H520&lt;=32000,ROUNDUP(H520/2,0)+6000,IF(H520&lt;=56000,ROUNDUP(H520/4,0)+14000,28000)))),IF(H520&lt;=0,IF(I520&lt;=0,0,IF(I520&lt;=15000,I520,IF(I520&lt;=40000,ROUNDUP(I520/2,0)+7500,IF(I520&lt;=70000,ROUNDUP(I520/4,0)+17500,35000)))),MAX(IF(I520&lt;=0,0,IF(I520&lt;=15000,I520,IF(I520&lt;=40000,ROUNDUP(I520/2,0)+7500,IF(I520&lt;=70000,ROUNDUP(I520/4,0)+17500,35000)))),MIN(IF(H520&lt;=0,0,IF(H520&lt;=12000,H520,IF(H520&lt;=32000,ROUNDUP(H520/2,0)+6000,IF(H520&lt;=56000,ROUNDUP(H520/4,0)+14000,28000))))+IF(I520&lt;=0,0,IF(I520&lt;=15000,I520,IF(I520&lt;=40000,ROUNDUP(I520/2,0)+7500,IF(I520&lt;=70000,ROUNDUP(I520/4,0)+17500,35000)))),28000))))</f>
        <v/>
      </c>
      <c r="V520" s="18">
        <f>MIN(70000,S520+T520+U520)</f>
        <v/>
      </c>
      <c r="W520" s="18">
        <f>MAX(0,ROUNDDOWN(M520-J520-N520-K520-0,-3))</f>
        <v/>
      </c>
      <c r="X520" s="18">
        <f>MAX(0,ROUNDDOWN(M520-J520-N520-K520-R520,-3))</f>
        <v/>
      </c>
      <c r="Y520" s="18">
        <f>IF(W520&lt;=0,0,ROUNDDOWN((W520*LOOKUP(W520,{0,1950001,3300001,6950001,9000001,18000001,40000001},{0.05,0.1,0.2,0.23,0.33,0.4,0.45})-LOOKUP(W520,{0,1950001,3300001,6950001,9000001,18000001,40000001},{0,97500,427500,636000,1536000,2796000,4796000}))*1.021,-2))</f>
        <v/>
      </c>
      <c r="Z520" s="18">
        <f>IF(X520&lt;=0,0,ROUNDDOWN((X520*LOOKUP(X520,{0,1950001,3300001,6950001,9000001,18000001,40000001},{0.05,0.1,0.2,0.23,0.33,0.4,0.45})-LOOKUP(X520,{0,1950001,3300001,6950001,9000001,18000001,40000001},{0,97500,427500,636000,1536000,2796000,4796000}))*1.021,-2))</f>
        <v/>
      </c>
      <c r="AA520" s="18">
        <f>MAX(0,ROUNDDOWN(M520-J520-430000-L520-0,-3))</f>
        <v/>
      </c>
      <c r="AB520" s="18">
        <f>MAX(0,ROUNDDOWN(M520-J520-430000-L520-V520,-3))</f>
        <v/>
      </c>
      <c r="AC520" s="18">
        <f>IF(M520&lt;=450000,0,MAX(0,ROUNDDOWN(AA520*0.06-MIN(50000,AA520)*0.03,-2))+MAX(0,ROUNDDOWN(AA520*0.04-MIN(50000,AA520)*0.02,-2)))</f>
        <v/>
      </c>
      <c r="AD520" s="18">
        <f>IF(M520&lt;=450000,0,MAX(0,ROUNDDOWN(AB520*0.06-MIN(50000,AB520)*0.03,-2))+MAX(0,ROUNDDOWN(AB520*0.04-MIN(50000,AB520)*0.02,-2)))</f>
        <v/>
      </c>
      <c r="AE520" s="18">
        <f>Y520-Z520</f>
        <v/>
      </c>
      <c r="AF520" s="18">
        <f>AC520-AD520</f>
        <v/>
      </c>
      <c r="AG520" s="18">
        <f>AE520+AF520</f>
        <v/>
      </c>
      <c r="AH520" s="20">
        <f>IF(W520&lt;=0,0,LOOKUP(W520,{0,1950001,3300001,6950001,9000001,18000001,40000001},{0.05,0.1,0.2,0.23,0.33,0.4,0.45}))</f>
        <v/>
      </c>
    </row>
    <row r="521">
      <c r="A521" t="inlineStr">
        <is>
          <t>1万円刻み 特例あり一般12万円</t>
        </is>
      </c>
      <c r="B521" s="18">
        <f>'4_1万円刻み'!$A$147</f>
        <v/>
      </c>
      <c r="C521" s="19" t="n">
        <v>2026</v>
      </c>
      <c r="D521" t="inlineStr">
        <is>
          <t>はい</t>
        </is>
      </c>
      <c r="E521" s="18" t="n">
        <v>120000</v>
      </c>
      <c r="F521" s="18" t="n">
        <v>0</v>
      </c>
      <c r="G521" s="18" t="n">
        <v>0</v>
      </c>
      <c r="H521" s="18" t="n">
        <v>0</v>
      </c>
      <c r="I521" s="18" t="n">
        <v>0</v>
      </c>
      <c r="J521" s="18">
        <f>ROUND(MIN(B521/12,650000)*12*0.0915+MIN(B521/12,1390000)*12*(0.0504+0)+B521*0.005,0)</f>
        <v/>
      </c>
      <c r="K521" s="18" t="n">
        <v>0</v>
      </c>
      <c r="L521" s="18" t="n">
        <v>0</v>
      </c>
      <c r="M521" s="18">
        <f>ROUND(IF(C521&gt;=2026,IF(B521&lt;741000,0,IF(B521&lt;2191000,B521-740000,IF(B521&lt;2193000,1451000,IF(B521&lt;2196000,1453000,IF(B521&lt;2200000,1456000,IF(B521&lt;3600000,ROUNDDOWN(B521/4,-3)*2.8-80000,IF(B521&lt;6600000,ROUNDDOWN(B521/4,-3)*3.2-440000,IF(B521&lt;8500000,ROUNDDOWN(B521*0.9,0)-1100000,B521-1950000)))))))),IF(B521&lt;651000,0,IF(B521&lt;1900000,B521-650000,IF(B521&lt;3600000,ROUNDDOWN(B521/4,-3)*2.8-80000,IF(B521&lt;6600000,ROUNDDOWN(B521/4,-3)*3.2-440000,IF(B521&lt;8500000,ROUNDDOWN(B521*0.9,0)-1100000,B521-1950000)))))),0)</f>
        <v/>
      </c>
      <c r="N521" s="18">
        <f>IF(M521&gt;23500000,NA(),IF(C521&gt;=2026,IF(M521&lt;=4890000,1040000,IF(M521&lt;=6550000,670000,620000)),IF(M521&lt;=1320000,950000,IF(M521&lt;=3360000,880000,IF(M521&lt;=4890000,680000,IF(M521&lt;=6550000,630000,580000))))))</f>
        <v/>
      </c>
      <c r="O521" s="18">
        <f>IF(F521&lt;=0,IF(AND(D521="はい",C521&gt;=2026,C521&lt;=2027),IF(E521&lt;=0,0,IF(E521&lt;=30000,E521,IF(E521&lt;=60000,ROUNDUP(E521/2,0)+15000,IF(E521&lt;=120000,ROUNDUP(E521/4,0)+30000,60000)))),IF(E521&lt;=0,0,IF(E521&lt;=20000,E521,IF(E521&lt;=40000,ROUNDUP(E521/2,0)+10000,IF(E521&lt;=80000,ROUNDUP(E521/4,0)+20000,40000))))),IF(E521&lt;=0,IF(F521&lt;=0,0,IF(F521&lt;=25000,F521,IF(F521&lt;=50000,ROUNDUP(F521/2,0)+12500,IF(F521&lt;=100000,ROUNDUP(F521/4,0)+25000,50000)))),MAX(IF(F521&lt;=0,0,IF(F521&lt;=25000,F521,IF(F521&lt;=50000,ROUNDUP(F521/2,0)+12500,IF(F521&lt;=100000,ROUNDUP(F521/4,0)+25000,50000)))),MIN(IF(AND(D521="はい",C521&gt;=2026,C521&lt;=2027),IF(E521&lt;=0,0,IF(E521&lt;=30000,E521,IF(E521&lt;=60000,ROUNDUP(E521/2,0)+15000,IF(E521&lt;=120000,ROUNDUP(E521/4,0)+30000,60000)))),IF(E521&lt;=0,0,IF(E521&lt;=20000,E521,IF(E521&lt;=40000,ROUNDUP(E521/2,0)+10000,IF(E521&lt;=80000,ROUNDUP(E521/4,0)+20000,40000)))))+IF(F521&lt;=0,0,IF(F521&lt;=25000,F521,IF(F521&lt;=50000,ROUNDUP(F521/2,0)+12500,IF(F521&lt;=100000,ROUNDUP(F521/4,0)+25000,50000)))),IF(AND(D521="はい",C521&gt;=2026,C521&lt;=2027),60000,40000)))))</f>
        <v/>
      </c>
      <c r="P521" s="18">
        <f>IF(G521&lt;=0,0,IF(G521&lt;=20000,G521,IF(G521&lt;=40000,ROUNDUP(G521/2,0)+10000,IF(G521&lt;=80000,ROUNDUP(G521/4,0)+20000,40000))))</f>
        <v/>
      </c>
      <c r="Q521" s="18">
        <f>IF(I521&lt;=0,IF(H521&lt;=0,0,IF(H521&lt;=20000,H521,IF(H521&lt;=40000,ROUNDUP(H521/2,0)+10000,IF(H521&lt;=80000,ROUNDUP(H521/4,0)+20000,40000)))),IF(H521&lt;=0,IF(I521&lt;=0,0,IF(I521&lt;=25000,I521,IF(I521&lt;=50000,ROUNDUP(I521/2,0)+12500,IF(I521&lt;=100000,ROUNDUP(I521/4,0)+25000,50000)))),MAX(IF(I521&lt;=0,0,IF(I521&lt;=25000,I521,IF(I521&lt;=50000,ROUNDUP(I521/2,0)+12500,IF(I521&lt;=100000,ROUNDUP(I521/4,0)+25000,50000)))),MIN(IF(H521&lt;=0,0,IF(H521&lt;=20000,H521,IF(H521&lt;=40000,ROUNDUP(H521/2,0)+10000,IF(H521&lt;=80000,ROUNDUP(H521/4,0)+20000,40000))))+IF(I521&lt;=0,0,IF(I521&lt;=25000,I521,IF(I521&lt;=50000,ROUNDUP(I521/2,0)+12500,IF(I521&lt;=100000,ROUNDUP(I521/4,0)+25000,50000)))),40000))))</f>
        <v/>
      </c>
      <c r="R521" s="18">
        <f>MIN(120000,O521+P521+Q521)</f>
        <v/>
      </c>
      <c r="S521" s="18">
        <f>IF(F521&lt;=0,IF(E521&lt;=0,0,IF(E521&lt;=12000,E521,IF(E521&lt;=32000,ROUNDUP(E521/2,0)+6000,IF(E521&lt;=56000,ROUNDUP(E521/4,0)+14000,28000)))),IF(E521&lt;=0,IF(F521&lt;=0,0,IF(F521&lt;=15000,F521,IF(F521&lt;=40000,ROUNDUP(F521/2,0)+7500,IF(F521&lt;=70000,ROUNDUP(F521/4,0)+17500,35000)))),MAX(IF(F521&lt;=0,0,IF(F521&lt;=15000,F521,IF(F521&lt;=40000,ROUNDUP(F521/2,0)+7500,IF(F521&lt;=70000,ROUNDUP(F521/4,0)+17500,35000)))),MIN(IF(E521&lt;=0,0,IF(E521&lt;=12000,E521,IF(E521&lt;=32000,ROUNDUP(E521/2,0)+6000,IF(E521&lt;=56000,ROUNDUP(E521/4,0)+14000,28000))))+IF(F521&lt;=0,0,IF(F521&lt;=15000,F521,IF(F521&lt;=40000,ROUNDUP(F521/2,0)+7500,IF(F521&lt;=70000,ROUNDUP(F521/4,0)+17500,35000)))),28000))))</f>
        <v/>
      </c>
      <c r="T521" s="18">
        <f>IF(G521&lt;=0,0,IF(G521&lt;=12000,G521,IF(G521&lt;=32000,ROUNDUP(G521/2,0)+6000,IF(G521&lt;=56000,ROUNDUP(G521/4,0)+14000,28000))))</f>
        <v/>
      </c>
      <c r="U521" s="18">
        <f>IF(I521&lt;=0,IF(H521&lt;=0,0,IF(H521&lt;=12000,H521,IF(H521&lt;=32000,ROUNDUP(H521/2,0)+6000,IF(H521&lt;=56000,ROUNDUP(H521/4,0)+14000,28000)))),IF(H521&lt;=0,IF(I521&lt;=0,0,IF(I521&lt;=15000,I521,IF(I521&lt;=40000,ROUNDUP(I521/2,0)+7500,IF(I521&lt;=70000,ROUNDUP(I521/4,0)+17500,35000)))),MAX(IF(I521&lt;=0,0,IF(I521&lt;=15000,I521,IF(I521&lt;=40000,ROUNDUP(I521/2,0)+7500,IF(I521&lt;=70000,ROUNDUP(I521/4,0)+17500,35000)))),MIN(IF(H521&lt;=0,0,IF(H521&lt;=12000,H521,IF(H521&lt;=32000,ROUNDUP(H521/2,0)+6000,IF(H521&lt;=56000,ROUNDUP(H521/4,0)+14000,28000))))+IF(I521&lt;=0,0,IF(I521&lt;=15000,I521,IF(I521&lt;=40000,ROUNDUP(I521/2,0)+7500,IF(I521&lt;=70000,ROUNDUP(I521/4,0)+17500,35000)))),28000))))</f>
        <v/>
      </c>
      <c r="V521" s="18">
        <f>MIN(70000,S521+T521+U521)</f>
        <v/>
      </c>
      <c r="W521" s="18">
        <f>MAX(0,ROUNDDOWN(M521-J521-N521-K521-0,-3))</f>
        <v/>
      </c>
      <c r="X521" s="18">
        <f>MAX(0,ROUNDDOWN(M521-J521-N521-K521-R521,-3))</f>
        <v/>
      </c>
      <c r="Y521" s="18">
        <f>IF(W521&lt;=0,0,ROUNDDOWN((W521*LOOKUP(W521,{0,1950001,3300001,6950001,9000001,18000001,40000001},{0.05,0.1,0.2,0.23,0.33,0.4,0.45})-LOOKUP(W521,{0,1950001,3300001,6950001,9000001,18000001,40000001},{0,97500,427500,636000,1536000,2796000,4796000}))*1.021,-2))</f>
        <v/>
      </c>
      <c r="Z521" s="18">
        <f>IF(X521&lt;=0,0,ROUNDDOWN((X521*LOOKUP(X521,{0,1950001,3300001,6950001,9000001,18000001,40000001},{0.05,0.1,0.2,0.23,0.33,0.4,0.45})-LOOKUP(X521,{0,1950001,3300001,6950001,9000001,18000001,40000001},{0,97500,427500,636000,1536000,2796000,4796000}))*1.021,-2))</f>
        <v/>
      </c>
      <c r="AA521" s="18">
        <f>MAX(0,ROUNDDOWN(M521-J521-430000-L521-0,-3))</f>
        <v/>
      </c>
      <c r="AB521" s="18">
        <f>MAX(0,ROUNDDOWN(M521-J521-430000-L521-V521,-3))</f>
        <v/>
      </c>
      <c r="AC521" s="18">
        <f>IF(M521&lt;=450000,0,MAX(0,ROUNDDOWN(AA521*0.06-MIN(50000,AA521)*0.03,-2))+MAX(0,ROUNDDOWN(AA521*0.04-MIN(50000,AA521)*0.02,-2)))</f>
        <v/>
      </c>
      <c r="AD521" s="18">
        <f>IF(M521&lt;=450000,0,MAX(0,ROUNDDOWN(AB521*0.06-MIN(50000,AB521)*0.03,-2))+MAX(0,ROUNDDOWN(AB521*0.04-MIN(50000,AB521)*0.02,-2)))</f>
        <v/>
      </c>
      <c r="AE521" s="18">
        <f>Y521-Z521</f>
        <v/>
      </c>
      <c r="AF521" s="18">
        <f>AC521-AD521</f>
        <v/>
      </c>
      <c r="AG521" s="18">
        <f>AE521+AF521</f>
        <v/>
      </c>
      <c r="AH521" s="20">
        <f>IF(W521&lt;=0,0,LOOKUP(W521,{0,1950001,3300001,6950001,9000001,18000001,40000001},{0.05,0.1,0.2,0.23,0.33,0.4,0.45}))</f>
        <v/>
      </c>
    </row>
    <row r="522">
      <c r="A522" t="inlineStr">
        <is>
          <t>1万円刻み 3区分8万円ずつ</t>
        </is>
      </c>
      <c r="B522" s="18">
        <f>'4_1万円刻み'!$A$148</f>
        <v/>
      </c>
      <c r="C522" s="19" t="n">
        <v>2026</v>
      </c>
      <c r="D522" t="inlineStr">
        <is>
          <t>いいえ</t>
        </is>
      </c>
      <c r="E522" s="18" t="n">
        <v>80000</v>
      </c>
      <c r="F522" s="18" t="n">
        <v>0</v>
      </c>
      <c r="G522" s="18" t="n">
        <v>80000</v>
      </c>
      <c r="H522" s="18" t="n">
        <v>80000</v>
      </c>
      <c r="I522" s="18" t="n">
        <v>0</v>
      </c>
      <c r="J522" s="18">
        <f>ROUND(MIN(B522/12,650000)*12*0.0915+MIN(B522/12,1390000)*12*(0.0504+0)+B522*0.005,0)</f>
        <v/>
      </c>
      <c r="K522" s="18" t="n">
        <v>0</v>
      </c>
      <c r="L522" s="18" t="n">
        <v>0</v>
      </c>
      <c r="M522" s="18">
        <f>ROUND(IF(C522&gt;=2026,IF(B522&lt;741000,0,IF(B522&lt;2191000,B522-740000,IF(B522&lt;2193000,1451000,IF(B522&lt;2196000,1453000,IF(B522&lt;2200000,1456000,IF(B522&lt;3600000,ROUNDDOWN(B522/4,-3)*2.8-80000,IF(B522&lt;6600000,ROUNDDOWN(B522/4,-3)*3.2-440000,IF(B522&lt;8500000,ROUNDDOWN(B522*0.9,0)-1100000,B522-1950000)))))))),IF(B522&lt;651000,0,IF(B522&lt;1900000,B522-650000,IF(B522&lt;3600000,ROUNDDOWN(B522/4,-3)*2.8-80000,IF(B522&lt;6600000,ROUNDDOWN(B522/4,-3)*3.2-440000,IF(B522&lt;8500000,ROUNDDOWN(B522*0.9,0)-1100000,B522-1950000)))))),0)</f>
        <v/>
      </c>
      <c r="N522" s="18">
        <f>IF(M522&gt;23500000,NA(),IF(C522&gt;=2026,IF(M522&lt;=4890000,1040000,IF(M522&lt;=6550000,670000,620000)),IF(M522&lt;=1320000,950000,IF(M522&lt;=3360000,880000,IF(M522&lt;=4890000,680000,IF(M522&lt;=6550000,630000,580000))))))</f>
        <v/>
      </c>
      <c r="O522" s="18">
        <f>IF(F522&lt;=0,IF(AND(D522="はい",C522&gt;=2026,C522&lt;=2027),IF(E522&lt;=0,0,IF(E522&lt;=30000,E522,IF(E522&lt;=60000,ROUNDUP(E522/2,0)+15000,IF(E522&lt;=120000,ROUNDUP(E522/4,0)+30000,60000)))),IF(E522&lt;=0,0,IF(E522&lt;=20000,E522,IF(E522&lt;=40000,ROUNDUP(E522/2,0)+10000,IF(E522&lt;=80000,ROUNDUP(E522/4,0)+20000,40000))))),IF(E522&lt;=0,IF(F522&lt;=0,0,IF(F522&lt;=25000,F522,IF(F522&lt;=50000,ROUNDUP(F522/2,0)+12500,IF(F522&lt;=100000,ROUNDUP(F522/4,0)+25000,50000)))),MAX(IF(F522&lt;=0,0,IF(F522&lt;=25000,F522,IF(F522&lt;=50000,ROUNDUP(F522/2,0)+12500,IF(F522&lt;=100000,ROUNDUP(F522/4,0)+25000,50000)))),MIN(IF(AND(D522="はい",C522&gt;=2026,C522&lt;=2027),IF(E522&lt;=0,0,IF(E522&lt;=30000,E522,IF(E522&lt;=60000,ROUNDUP(E522/2,0)+15000,IF(E522&lt;=120000,ROUNDUP(E522/4,0)+30000,60000)))),IF(E522&lt;=0,0,IF(E522&lt;=20000,E522,IF(E522&lt;=40000,ROUNDUP(E522/2,0)+10000,IF(E522&lt;=80000,ROUNDUP(E522/4,0)+20000,40000)))))+IF(F522&lt;=0,0,IF(F522&lt;=25000,F522,IF(F522&lt;=50000,ROUNDUP(F522/2,0)+12500,IF(F522&lt;=100000,ROUNDUP(F522/4,0)+25000,50000)))),IF(AND(D522="はい",C522&gt;=2026,C522&lt;=2027),60000,40000)))))</f>
        <v/>
      </c>
      <c r="P522" s="18">
        <f>IF(G522&lt;=0,0,IF(G522&lt;=20000,G522,IF(G522&lt;=40000,ROUNDUP(G522/2,0)+10000,IF(G522&lt;=80000,ROUNDUP(G522/4,0)+20000,40000))))</f>
        <v/>
      </c>
      <c r="Q522" s="18">
        <f>IF(I522&lt;=0,IF(H522&lt;=0,0,IF(H522&lt;=20000,H522,IF(H522&lt;=40000,ROUNDUP(H522/2,0)+10000,IF(H522&lt;=80000,ROUNDUP(H522/4,0)+20000,40000)))),IF(H522&lt;=0,IF(I522&lt;=0,0,IF(I522&lt;=25000,I522,IF(I522&lt;=50000,ROUNDUP(I522/2,0)+12500,IF(I522&lt;=100000,ROUNDUP(I522/4,0)+25000,50000)))),MAX(IF(I522&lt;=0,0,IF(I522&lt;=25000,I522,IF(I522&lt;=50000,ROUNDUP(I522/2,0)+12500,IF(I522&lt;=100000,ROUNDUP(I522/4,0)+25000,50000)))),MIN(IF(H522&lt;=0,0,IF(H522&lt;=20000,H522,IF(H522&lt;=40000,ROUNDUP(H522/2,0)+10000,IF(H522&lt;=80000,ROUNDUP(H522/4,0)+20000,40000))))+IF(I522&lt;=0,0,IF(I522&lt;=25000,I522,IF(I522&lt;=50000,ROUNDUP(I522/2,0)+12500,IF(I522&lt;=100000,ROUNDUP(I522/4,0)+25000,50000)))),40000))))</f>
        <v/>
      </c>
      <c r="R522" s="18">
        <f>MIN(120000,O522+P522+Q522)</f>
        <v/>
      </c>
      <c r="S522" s="18">
        <f>IF(F522&lt;=0,IF(E522&lt;=0,0,IF(E522&lt;=12000,E522,IF(E522&lt;=32000,ROUNDUP(E522/2,0)+6000,IF(E522&lt;=56000,ROUNDUP(E522/4,0)+14000,28000)))),IF(E522&lt;=0,IF(F522&lt;=0,0,IF(F522&lt;=15000,F522,IF(F522&lt;=40000,ROUNDUP(F522/2,0)+7500,IF(F522&lt;=70000,ROUNDUP(F522/4,0)+17500,35000)))),MAX(IF(F522&lt;=0,0,IF(F522&lt;=15000,F522,IF(F522&lt;=40000,ROUNDUP(F522/2,0)+7500,IF(F522&lt;=70000,ROUNDUP(F522/4,0)+17500,35000)))),MIN(IF(E522&lt;=0,0,IF(E522&lt;=12000,E522,IF(E522&lt;=32000,ROUNDUP(E522/2,0)+6000,IF(E522&lt;=56000,ROUNDUP(E522/4,0)+14000,28000))))+IF(F522&lt;=0,0,IF(F522&lt;=15000,F522,IF(F522&lt;=40000,ROUNDUP(F522/2,0)+7500,IF(F522&lt;=70000,ROUNDUP(F522/4,0)+17500,35000)))),28000))))</f>
        <v/>
      </c>
      <c r="T522" s="18">
        <f>IF(G522&lt;=0,0,IF(G522&lt;=12000,G522,IF(G522&lt;=32000,ROUNDUP(G522/2,0)+6000,IF(G522&lt;=56000,ROUNDUP(G522/4,0)+14000,28000))))</f>
        <v/>
      </c>
      <c r="U522" s="18">
        <f>IF(I522&lt;=0,IF(H522&lt;=0,0,IF(H522&lt;=12000,H522,IF(H522&lt;=32000,ROUNDUP(H522/2,0)+6000,IF(H522&lt;=56000,ROUNDUP(H522/4,0)+14000,28000)))),IF(H522&lt;=0,IF(I522&lt;=0,0,IF(I522&lt;=15000,I522,IF(I522&lt;=40000,ROUNDUP(I522/2,0)+7500,IF(I522&lt;=70000,ROUNDUP(I522/4,0)+17500,35000)))),MAX(IF(I522&lt;=0,0,IF(I522&lt;=15000,I522,IF(I522&lt;=40000,ROUNDUP(I522/2,0)+7500,IF(I522&lt;=70000,ROUNDUP(I522/4,0)+17500,35000)))),MIN(IF(H522&lt;=0,0,IF(H522&lt;=12000,H522,IF(H522&lt;=32000,ROUNDUP(H522/2,0)+6000,IF(H522&lt;=56000,ROUNDUP(H522/4,0)+14000,28000))))+IF(I522&lt;=0,0,IF(I522&lt;=15000,I522,IF(I522&lt;=40000,ROUNDUP(I522/2,0)+7500,IF(I522&lt;=70000,ROUNDUP(I522/4,0)+17500,35000)))),28000))))</f>
        <v/>
      </c>
      <c r="V522" s="18">
        <f>MIN(70000,S522+T522+U522)</f>
        <v/>
      </c>
      <c r="W522" s="18">
        <f>MAX(0,ROUNDDOWN(M522-J522-N522-K522-0,-3))</f>
        <v/>
      </c>
      <c r="X522" s="18">
        <f>MAX(0,ROUNDDOWN(M522-J522-N522-K522-R522,-3))</f>
        <v/>
      </c>
      <c r="Y522" s="18">
        <f>IF(W522&lt;=0,0,ROUNDDOWN((W522*LOOKUP(W522,{0,1950001,3300001,6950001,9000001,18000001,40000001},{0.05,0.1,0.2,0.23,0.33,0.4,0.45})-LOOKUP(W522,{0,1950001,3300001,6950001,9000001,18000001,40000001},{0,97500,427500,636000,1536000,2796000,4796000}))*1.021,-2))</f>
        <v/>
      </c>
      <c r="Z522" s="18">
        <f>IF(X522&lt;=0,0,ROUNDDOWN((X522*LOOKUP(X522,{0,1950001,3300001,6950001,9000001,18000001,40000001},{0.05,0.1,0.2,0.23,0.33,0.4,0.45})-LOOKUP(X522,{0,1950001,3300001,6950001,9000001,18000001,40000001},{0,97500,427500,636000,1536000,2796000,4796000}))*1.021,-2))</f>
        <v/>
      </c>
      <c r="AA522" s="18">
        <f>MAX(0,ROUNDDOWN(M522-J522-430000-L522-0,-3))</f>
        <v/>
      </c>
      <c r="AB522" s="18">
        <f>MAX(0,ROUNDDOWN(M522-J522-430000-L522-V522,-3))</f>
        <v/>
      </c>
      <c r="AC522" s="18">
        <f>IF(M522&lt;=450000,0,MAX(0,ROUNDDOWN(AA522*0.06-MIN(50000,AA522)*0.03,-2))+MAX(0,ROUNDDOWN(AA522*0.04-MIN(50000,AA522)*0.02,-2)))</f>
        <v/>
      </c>
      <c r="AD522" s="18">
        <f>IF(M522&lt;=450000,0,MAX(0,ROUNDDOWN(AB522*0.06-MIN(50000,AB522)*0.03,-2))+MAX(0,ROUNDDOWN(AB522*0.04-MIN(50000,AB522)*0.02,-2)))</f>
        <v/>
      </c>
      <c r="AE522" s="18">
        <f>Y522-Z522</f>
        <v/>
      </c>
      <c r="AF522" s="18">
        <f>AC522-AD522</f>
        <v/>
      </c>
      <c r="AG522" s="18">
        <f>AE522+AF522</f>
        <v/>
      </c>
      <c r="AH522" s="20">
        <f>IF(W522&lt;=0,0,LOOKUP(W522,{0,1950001,3300001,6950001,9000001,18000001,40000001},{0.05,0.1,0.2,0.23,0.33,0.4,0.45}))</f>
        <v/>
      </c>
    </row>
    <row r="523">
      <c r="A523" t="inlineStr">
        <is>
          <t>1万円刻み 一般8万円</t>
        </is>
      </c>
      <c r="B523" s="18">
        <f>'4_1万円刻み'!$A$148</f>
        <v/>
      </c>
      <c r="C523" s="19" t="n">
        <v>2026</v>
      </c>
      <c r="D523" t="inlineStr">
        <is>
          <t>いいえ</t>
        </is>
      </c>
      <c r="E523" s="18" t="n">
        <v>80000</v>
      </c>
      <c r="F523" s="18" t="n">
        <v>0</v>
      </c>
      <c r="G523" s="18" t="n">
        <v>0</v>
      </c>
      <c r="H523" s="18" t="n">
        <v>0</v>
      </c>
      <c r="I523" s="18" t="n">
        <v>0</v>
      </c>
      <c r="J523" s="18">
        <f>ROUND(MIN(B523/12,650000)*12*0.0915+MIN(B523/12,1390000)*12*(0.0504+0)+B523*0.005,0)</f>
        <v/>
      </c>
      <c r="K523" s="18" t="n">
        <v>0</v>
      </c>
      <c r="L523" s="18" t="n">
        <v>0</v>
      </c>
      <c r="M523" s="18">
        <f>ROUND(IF(C523&gt;=2026,IF(B523&lt;741000,0,IF(B523&lt;2191000,B523-740000,IF(B523&lt;2193000,1451000,IF(B523&lt;2196000,1453000,IF(B523&lt;2200000,1456000,IF(B523&lt;3600000,ROUNDDOWN(B523/4,-3)*2.8-80000,IF(B523&lt;6600000,ROUNDDOWN(B523/4,-3)*3.2-440000,IF(B523&lt;8500000,ROUNDDOWN(B523*0.9,0)-1100000,B523-1950000)))))))),IF(B523&lt;651000,0,IF(B523&lt;1900000,B523-650000,IF(B523&lt;3600000,ROUNDDOWN(B523/4,-3)*2.8-80000,IF(B523&lt;6600000,ROUNDDOWN(B523/4,-3)*3.2-440000,IF(B523&lt;8500000,ROUNDDOWN(B523*0.9,0)-1100000,B523-1950000)))))),0)</f>
        <v/>
      </c>
      <c r="N523" s="18">
        <f>IF(M523&gt;23500000,NA(),IF(C523&gt;=2026,IF(M523&lt;=4890000,1040000,IF(M523&lt;=6550000,670000,620000)),IF(M523&lt;=1320000,950000,IF(M523&lt;=3360000,880000,IF(M523&lt;=4890000,680000,IF(M523&lt;=6550000,630000,580000))))))</f>
        <v/>
      </c>
      <c r="O523" s="18">
        <f>IF(F523&lt;=0,IF(AND(D523="はい",C523&gt;=2026,C523&lt;=2027),IF(E523&lt;=0,0,IF(E523&lt;=30000,E523,IF(E523&lt;=60000,ROUNDUP(E523/2,0)+15000,IF(E523&lt;=120000,ROUNDUP(E523/4,0)+30000,60000)))),IF(E523&lt;=0,0,IF(E523&lt;=20000,E523,IF(E523&lt;=40000,ROUNDUP(E523/2,0)+10000,IF(E523&lt;=80000,ROUNDUP(E523/4,0)+20000,40000))))),IF(E523&lt;=0,IF(F523&lt;=0,0,IF(F523&lt;=25000,F523,IF(F523&lt;=50000,ROUNDUP(F523/2,0)+12500,IF(F523&lt;=100000,ROUNDUP(F523/4,0)+25000,50000)))),MAX(IF(F523&lt;=0,0,IF(F523&lt;=25000,F523,IF(F523&lt;=50000,ROUNDUP(F523/2,0)+12500,IF(F523&lt;=100000,ROUNDUP(F523/4,0)+25000,50000)))),MIN(IF(AND(D523="はい",C523&gt;=2026,C523&lt;=2027),IF(E523&lt;=0,0,IF(E523&lt;=30000,E523,IF(E523&lt;=60000,ROUNDUP(E523/2,0)+15000,IF(E523&lt;=120000,ROUNDUP(E523/4,0)+30000,60000)))),IF(E523&lt;=0,0,IF(E523&lt;=20000,E523,IF(E523&lt;=40000,ROUNDUP(E523/2,0)+10000,IF(E523&lt;=80000,ROUNDUP(E523/4,0)+20000,40000)))))+IF(F523&lt;=0,0,IF(F523&lt;=25000,F523,IF(F523&lt;=50000,ROUNDUP(F523/2,0)+12500,IF(F523&lt;=100000,ROUNDUP(F523/4,0)+25000,50000)))),IF(AND(D523="はい",C523&gt;=2026,C523&lt;=2027),60000,40000)))))</f>
        <v/>
      </c>
      <c r="P523" s="18">
        <f>IF(G523&lt;=0,0,IF(G523&lt;=20000,G523,IF(G523&lt;=40000,ROUNDUP(G523/2,0)+10000,IF(G523&lt;=80000,ROUNDUP(G523/4,0)+20000,40000))))</f>
        <v/>
      </c>
      <c r="Q523" s="18">
        <f>IF(I523&lt;=0,IF(H523&lt;=0,0,IF(H523&lt;=20000,H523,IF(H523&lt;=40000,ROUNDUP(H523/2,0)+10000,IF(H523&lt;=80000,ROUNDUP(H523/4,0)+20000,40000)))),IF(H523&lt;=0,IF(I523&lt;=0,0,IF(I523&lt;=25000,I523,IF(I523&lt;=50000,ROUNDUP(I523/2,0)+12500,IF(I523&lt;=100000,ROUNDUP(I523/4,0)+25000,50000)))),MAX(IF(I523&lt;=0,0,IF(I523&lt;=25000,I523,IF(I523&lt;=50000,ROUNDUP(I523/2,0)+12500,IF(I523&lt;=100000,ROUNDUP(I523/4,0)+25000,50000)))),MIN(IF(H523&lt;=0,0,IF(H523&lt;=20000,H523,IF(H523&lt;=40000,ROUNDUP(H523/2,0)+10000,IF(H523&lt;=80000,ROUNDUP(H523/4,0)+20000,40000))))+IF(I523&lt;=0,0,IF(I523&lt;=25000,I523,IF(I523&lt;=50000,ROUNDUP(I523/2,0)+12500,IF(I523&lt;=100000,ROUNDUP(I523/4,0)+25000,50000)))),40000))))</f>
        <v/>
      </c>
      <c r="R523" s="18">
        <f>MIN(120000,O523+P523+Q523)</f>
        <v/>
      </c>
      <c r="S523" s="18">
        <f>IF(F523&lt;=0,IF(E523&lt;=0,0,IF(E523&lt;=12000,E523,IF(E523&lt;=32000,ROUNDUP(E523/2,0)+6000,IF(E523&lt;=56000,ROUNDUP(E523/4,0)+14000,28000)))),IF(E523&lt;=0,IF(F523&lt;=0,0,IF(F523&lt;=15000,F523,IF(F523&lt;=40000,ROUNDUP(F523/2,0)+7500,IF(F523&lt;=70000,ROUNDUP(F523/4,0)+17500,35000)))),MAX(IF(F523&lt;=0,0,IF(F523&lt;=15000,F523,IF(F523&lt;=40000,ROUNDUP(F523/2,0)+7500,IF(F523&lt;=70000,ROUNDUP(F523/4,0)+17500,35000)))),MIN(IF(E523&lt;=0,0,IF(E523&lt;=12000,E523,IF(E523&lt;=32000,ROUNDUP(E523/2,0)+6000,IF(E523&lt;=56000,ROUNDUP(E523/4,0)+14000,28000))))+IF(F523&lt;=0,0,IF(F523&lt;=15000,F523,IF(F523&lt;=40000,ROUNDUP(F523/2,0)+7500,IF(F523&lt;=70000,ROUNDUP(F523/4,0)+17500,35000)))),28000))))</f>
        <v/>
      </c>
      <c r="T523" s="18">
        <f>IF(G523&lt;=0,0,IF(G523&lt;=12000,G523,IF(G523&lt;=32000,ROUNDUP(G523/2,0)+6000,IF(G523&lt;=56000,ROUNDUP(G523/4,0)+14000,28000))))</f>
        <v/>
      </c>
      <c r="U523" s="18">
        <f>IF(I523&lt;=0,IF(H523&lt;=0,0,IF(H523&lt;=12000,H523,IF(H523&lt;=32000,ROUNDUP(H523/2,0)+6000,IF(H523&lt;=56000,ROUNDUP(H523/4,0)+14000,28000)))),IF(H523&lt;=0,IF(I523&lt;=0,0,IF(I523&lt;=15000,I523,IF(I523&lt;=40000,ROUNDUP(I523/2,0)+7500,IF(I523&lt;=70000,ROUNDUP(I523/4,0)+17500,35000)))),MAX(IF(I523&lt;=0,0,IF(I523&lt;=15000,I523,IF(I523&lt;=40000,ROUNDUP(I523/2,0)+7500,IF(I523&lt;=70000,ROUNDUP(I523/4,0)+17500,35000)))),MIN(IF(H523&lt;=0,0,IF(H523&lt;=12000,H523,IF(H523&lt;=32000,ROUNDUP(H523/2,0)+6000,IF(H523&lt;=56000,ROUNDUP(H523/4,0)+14000,28000))))+IF(I523&lt;=0,0,IF(I523&lt;=15000,I523,IF(I523&lt;=40000,ROUNDUP(I523/2,0)+7500,IF(I523&lt;=70000,ROUNDUP(I523/4,0)+17500,35000)))),28000))))</f>
        <v/>
      </c>
      <c r="V523" s="18">
        <f>MIN(70000,S523+T523+U523)</f>
        <v/>
      </c>
      <c r="W523" s="18">
        <f>MAX(0,ROUNDDOWN(M523-J523-N523-K523-0,-3))</f>
        <v/>
      </c>
      <c r="X523" s="18">
        <f>MAX(0,ROUNDDOWN(M523-J523-N523-K523-R523,-3))</f>
        <v/>
      </c>
      <c r="Y523" s="18">
        <f>IF(W523&lt;=0,0,ROUNDDOWN((W523*LOOKUP(W523,{0,1950001,3300001,6950001,9000001,18000001,40000001},{0.05,0.1,0.2,0.23,0.33,0.4,0.45})-LOOKUP(W523,{0,1950001,3300001,6950001,9000001,18000001,40000001},{0,97500,427500,636000,1536000,2796000,4796000}))*1.021,-2))</f>
        <v/>
      </c>
      <c r="Z523" s="18">
        <f>IF(X523&lt;=0,0,ROUNDDOWN((X523*LOOKUP(X523,{0,1950001,3300001,6950001,9000001,18000001,40000001},{0.05,0.1,0.2,0.23,0.33,0.4,0.45})-LOOKUP(X523,{0,1950001,3300001,6950001,9000001,18000001,40000001},{0,97500,427500,636000,1536000,2796000,4796000}))*1.021,-2))</f>
        <v/>
      </c>
      <c r="AA523" s="18">
        <f>MAX(0,ROUNDDOWN(M523-J523-430000-L523-0,-3))</f>
        <v/>
      </c>
      <c r="AB523" s="18">
        <f>MAX(0,ROUNDDOWN(M523-J523-430000-L523-V523,-3))</f>
        <v/>
      </c>
      <c r="AC523" s="18">
        <f>IF(M523&lt;=450000,0,MAX(0,ROUNDDOWN(AA523*0.06-MIN(50000,AA523)*0.03,-2))+MAX(0,ROUNDDOWN(AA523*0.04-MIN(50000,AA523)*0.02,-2)))</f>
        <v/>
      </c>
      <c r="AD523" s="18">
        <f>IF(M523&lt;=450000,0,MAX(0,ROUNDDOWN(AB523*0.06-MIN(50000,AB523)*0.03,-2))+MAX(0,ROUNDDOWN(AB523*0.04-MIN(50000,AB523)*0.02,-2)))</f>
        <v/>
      </c>
      <c r="AE523" s="18">
        <f>Y523-Z523</f>
        <v/>
      </c>
      <c r="AF523" s="18">
        <f>AC523-AD523</f>
        <v/>
      </c>
      <c r="AG523" s="18">
        <f>AE523+AF523</f>
        <v/>
      </c>
      <c r="AH523" s="20">
        <f>IF(W523&lt;=0,0,LOOKUP(W523,{0,1950001,3300001,6950001,9000001,18000001,40000001},{0.05,0.1,0.2,0.23,0.33,0.4,0.45}))</f>
        <v/>
      </c>
    </row>
    <row r="524">
      <c r="A524" t="inlineStr">
        <is>
          <t>1万円刻み 特例あり一般12万円</t>
        </is>
      </c>
      <c r="B524" s="18">
        <f>'4_1万円刻み'!$A$148</f>
        <v/>
      </c>
      <c r="C524" s="19" t="n">
        <v>2026</v>
      </c>
      <c r="D524" t="inlineStr">
        <is>
          <t>はい</t>
        </is>
      </c>
      <c r="E524" s="18" t="n">
        <v>120000</v>
      </c>
      <c r="F524" s="18" t="n">
        <v>0</v>
      </c>
      <c r="G524" s="18" t="n">
        <v>0</v>
      </c>
      <c r="H524" s="18" t="n">
        <v>0</v>
      </c>
      <c r="I524" s="18" t="n">
        <v>0</v>
      </c>
      <c r="J524" s="18">
        <f>ROUND(MIN(B524/12,650000)*12*0.0915+MIN(B524/12,1390000)*12*(0.0504+0)+B524*0.005,0)</f>
        <v/>
      </c>
      <c r="K524" s="18" t="n">
        <v>0</v>
      </c>
      <c r="L524" s="18" t="n">
        <v>0</v>
      </c>
      <c r="M524" s="18">
        <f>ROUND(IF(C524&gt;=2026,IF(B524&lt;741000,0,IF(B524&lt;2191000,B524-740000,IF(B524&lt;2193000,1451000,IF(B524&lt;2196000,1453000,IF(B524&lt;2200000,1456000,IF(B524&lt;3600000,ROUNDDOWN(B524/4,-3)*2.8-80000,IF(B524&lt;6600000,ROUNDDOWN(B524/4,-3)*3.2-440000,IF(B524&lt;8500000,ROUNDDOWN(B524*0.9,0)-1100000,B524-1950000)))))))),IF(B524&lt;651000,0,IF(B524&lt;1900000,B524-650000,IF(B524&lt;3600000,ROUNDDOWN(B524/4,-3)*2.8-80000,IF(B524&lt;6600000,ROUNDDOWN(B524/4,-3)*3.2-440000,IF(B524&lt;8500000,ROUNDDOWN(B524*0.9,0)-1100000,B524-1950000)))))),0)</f>
        <v/>
      </c>
      <c r="N524" s="18">
        <f>IF(M524&gt;23500000,NA(),IF(C524&gt;=2026,IF(M524&lt;=4890000,1040000,IF(M524&lt;=6550000,670000,620000)),IF(M524&lt;=1320000,950000,IF(M524&lt;=3360000,880000,IF(M524&lt;=4890000,680000,IF(M524&lt;=6550000,630000,580000))))))</f>
        <v/>
      </c>
      <c r="O524" s="18">
        <f>IF(F524&lt;=0,IF(AND(D524="はい",C524&gt;=2026,C524&lt;=2027),IF(E524&lt;=0,0,IF(E524&lt;=30000,E524,IF(E524&lt;=60000,ROUNDUP(E524/2,0)+15000,IF(E524&lt;=120000,ROUNDUP(E524/4,0)+30000,60000)))),IF(E524&lt;=0,0,IF(E524&lt;=20000,E524,IF(E524&lt;=40000,ROUNDUP(E524/2,0)+10000,IF(E524&lt;=80000,ROUNDUP(E524/4,0)+20000,40000))))),IF(E524&lt;=0,IF(F524&lt;=0,0,IF(F524&lt;=25000,F524,IF(F524&lt;=50000,ROUNDUP(F524/2,0)+12500,IF(F524&lt;=100000,ROUNDUP(F524/4,0)+25000,50000)))),MAX(IF(F524&lt;=0,0,IF(F524&lt;=25000,F524,IF(F524&lt;=50000,ROUNDUP(F524/2,0)+12500,IF(F524&lt;=100000,ROUNDUP(F524/4,0)+25000,50000)))),MIN(IF(AND(D524="はい",C524&gt;=2026,C524&lt;=2027),IF(E524&lt;=0,0,IF(E524&lt;=30000,E524,IF(E524&lt;=60000,ROUNDUP(E524/2,0)+15000,IF(E524&lt;=120000,ROUNDUP(E524/4,0)+30000,60000)))),IF(E524&lt;=0,0,IF(E524&lt;=20000,E524,IF(E524&lt;=40000,ROUNDUP(E524/2,0)+10000,IF(E524&lt;=80000,ROUNDUP(E524/4,0)+20000,40000)))))+IF(F524&lt;=0,0,IF(F524&lt;=25000,F524,IF(F524&lt;=50000,ROUNDUP(F524/2,0)+12500,IF(F524&lt;=100000,ROUNDUP(F524/4,0)+25000,50000)))),IF(AND(D524="はい",C524&gt;=2026,C524&lt;=2027),60000,40000)))))</f>
        <v/>
      </c>
      <c r="P524" s="18">
        <f>IF(G524&lt;=0,0,IF(G524&lt;=20000,G524,IF(G524&lt;=40000,ROUNDUP(G524/2,0)+10000,IF(G524&lt;=80000,ROUNDUP(G524/4,0)+20000,40000))))</f>
        <v/>
      </c>
      <c r="Q524" s="18">
        <f>IF(I524&lt;=0,IF(H524&lt;=0,0,IF(H524&lt;=20000,H524,IF(H524&lt;=40000,ROUNDUP(H524/2,0)+10000,IF(H524&lt;=80000,ROUNDUP(H524/4,0)+20000,40000)))),IF(H524&lt;=0,IF(I524&lt;=0,0,IF(I524&lt;=25000,I524,IF(I524&lt;=50000,ROUNDUP(I524/2,0)+12500,IF(I524&lt;=100000,ROUNDUP(I524/4,0)+25000,50000)))),MAX(IF(I524&lt;=0,0,IF(I524&lt;=25000,I524,IF(I524&lt;=50000,ROUNDUP(I524/2,0)+12500,IF(I524&lt;=100000,ROUNDUP(I524/4,0)+25000,50000)))),MIN(IF(H524&lt;=0,0,IF(H524&lt;=20000,H524,IF(H524&lt;=40000,ROUNDUP(H524/2,0)+10000,IF(H524&lt;=80000,ROUNDUP(H524/4,0)+20000,40000))))+IF(I524&lt;=0,0,IF(I524&lt;=25000,I524,IF(I524&lt;=50000,ROUNDUP(I524/2,0)+12500,IF(I524&lt;=100000,ROUNDUP(I524/4,0)+25000,50000)))),40000))))</f>
        <v/>
      </c>
      <c r="R524" s="18">
        <f>MIN(120000,O524+P524+Q524)</f>
        <v/>
      </c>
      <c r="S524" s="18">
        <f>IF(F524&lt;=0,IF(E524&lt;=0,0,IF(E524&lt;=12000,E524,IF(E524&lt;=32000,ROUNDUP(E524/2,0)+6000,IF(E524&lt;=56000,ROUNDUP(E524/4,0)+14000,28000)))),IF(E524&lt;=0,IF(F524&lt;=0,0,IF(F524&lt;=15000,F524,IF(F524&lt;=40000,ROUNDUP(F524/2,0)+7500,IF(F524&lt;=70000,ROUNDUP(F524/4,0)+17500,35000)))),MAX(IF(F524&lt;=0,0,IF(F524&lt;=15000,F524,IF(F524&lt;=40000,ROUNDUP(F524/2,0)+7500,IF(F524&lt;=70000,ROUNDUP(F524/4,0)+17500,35000)))),MIN(IF(E524&lt;=0,0,IF(E524&lt;=12000,E524,IF(E524&lt;=32000,ROUNDUP(E524/2,0)+6000,IF(E524&lt;=56000,ROUNDUP(E524/4,0)+14000,28000))))+IF(F524&lt;=0,0,IF(F524&lt;=15000,F524,IF(F524&lt;=40000,ROUNDUP(F524/2,0)+7500,IF(F524&lt;=70000,ROUNDUP(F524/4,0)+17500,35000)))),28000))))</f>
        <v/>
      </c>
      <c r="T524" s="18">
        <f>IF(G524&lt;=0,0,IF(G524&lt;=12000,G524,IF(G524&lt;=32000,ROUNDUP(G524/2,0)+6000,IF(G524&lt;=56000,ROUNDUP(G524/4,0)+14000,28000))))</f>
        <v/>
      </c>
      <c r="U524" s="18">
        <f>IF(I524&lt;=0,IF(H524&lt;=0,0,IF(H524&lt;=12000,H524,IF(H524&lt;=32000,ROUNDUP(H524/2,0)+6000,IF(H524&lt;=56000,ROUNDUP(H524/4,0)+14000,28000)))),IF(H524&lt;=0,IF(I524&lt;=0,0,IF(I524&lt;=15000,I524,IF(I524&lt;=40000,ROUNDUP(I524/2,0)+7500,IF(I524&lt;=70000,ROUNDUP(I524/4,0)+17500,35000)))),MAX(IF(I524&lt;=0,0,IF(I524&lt;=15000,I524,IF(I524&lt;=40000,ROUNDUP(I524/2,0)+7500,IF(I524&lt;=70000,ROUNDUP(I524/4,0)+17500,35000)))),MIN(IF(H524&lt;=0,0,IF(H524&lt;=12000,H524,IF(H524&lt;=32000,ROUNDUP(H524/2,0)+6000,IF(H524&lt;=56000,ROUNDUP(H524/4,0)+14000,28000))))+IF(I524&lt;=0,0,IF(I524&lt;=15000,I524,IF(I524&lt;=40000,ROUNDUP(I524/2,0)+7500,IF(I524&lt;=70000,ROUNDUP(I524/4,0)+17500,35000)))),28000))))</f>
        <v/>
      </c>
      <c r="V524" s="18">
        <f>MIN(70000,S524+T524+U524)</f>
        <v/>
      </c>
      <c r="W524" s="18">
        <f>MAX(0,ROUNDDOWN(M524-J524-N524-K524-0,-3))</f>
        <v/>
      </c>
      <c r="X524" s="18">
        <f>MAX(0,ROUNDDOWN(M524-J524-N524-K524-R524,-3))</f>
        <v/>
      </c>
      <c r="Y524" s="18">
        <f>IF(W524&lt;=0,0,ROUNDDOWN((W524*LOOKUP(W524,{0,1950001,3300001,6950001,9000001,18000001,40000001},{0.05,0.1,0.2,0.23,0.33,0.4,0.45})-LOOKUP(W524,{0,1950001,3300001,6950001,9000001,18000001,40000001},{0,97500,427500,636000,1536000,2796000,4796000}))*1.021,-2))</f>
        <v/>
      </c>
      <c r="Z524" s="18">
        <f>IF(X524&lt;=0,0,ROUNDDOWN((X524*LOOKUP(X524,{0,1950001,3300001,6950001,9000001,18000001,40000001},{0.05,0.1,0.2,0.23,0.33,0.4,0.45})-LOOKUP(X524,{0,1950001,3300001,6950001,9000001,18000001,40000001},{0,97500,427500,636000,1536000,2796000,4796000}))*1.021,-2))</f>
        <v/>
      </c>
      <c r="AA524" s="18">
        <f>MAX(0,ROUNDDOWN(M524-J524-430000-L524-0,-3))</f>
        <v/>
      </c>
      <c r="AB524" s="18">
        <f>MAX(0,ROUNDDOWN(M524-J524-430000-L524-V524,-3))</f>
        <v/>
      </c>
      <c r="AC524" s="18">
        <f>IF(M524&lt;=450000,0,MAX(0,ROUNDDOWN(AA524*0.06-MIN(50000,AA524)*0.03,-2))+MAX(0,ROUNDDOWN(AA524*0.04-MIN(50000,AA524)*0.02,-2)))</f>
        <v/>
      </c>
      <c r="AD524" s="18">
        <f>IF(M524&lt;=450000,0,MAX(0,ROUNDDOWN(AB524*0.06-MIN(50000,AB524)*0.03,-2))+MAX(0,ROUNDDOWN(AB524*0.04-MIN(50000,AB524)*0.02,-2)))</f>
        <v/>
      </c>
      <c r="AE524" s="18">
        <f>Y524-Z524</f>
        <v/>
      </c>
      <c r="AF524" s="18">
        <f>AC524-AD524</f>
        <v/>
      </c>
      <c r="AG524" s="18">
        <f>AE524+AF524</f>
        <v/>
      </c>
      <c r="AH524" s="20">
        <f>IF(W524&lt;=0,0,LOOKUP(W524,{0,1950001,3300001,6950001,9000001,18000001,40000001},{0.05,0.1,0.2,0.23,0.33,0.4,0.45}))</f>
        <v/>
      </c>
    </row>
    <row r="525">
      <c r="A525" t="inlineStr">
        <is>
          <t>1万円刻み 3区分8万円ずつ</t>
        </is>
      </c>
      <c r="B525" s="18">
        <f>'4_1万円刻み'!$A$149</f>
        <v/>
      </c>
      <c r="C525" s="19" t="n">
        <v>2026</v>
      </c>
      <c r="D525" t="inlineStr">
        <is>
          <t>いいえ</t>
        </is>
      </c>
      <c r="E525" s="18" t="n">
        <v>80000</v>
      </c>
      <c r="F525" s="18" t="n">
        <v>0</v>
      </c>
      <c r="G525" s="18" t="n">
        <v>80000</v>
      </c>
      <c r="H525" s="18" t="n">
        <v>80000</v>
      </c>
      <c r="I525" s="18" t="n">
        <v>0</v>
      </c>
      <c r="J525" s="18">
        <f>ROUND(MIN(B525/12,650000)*12*0.0915+MIN(B525/12,1390000)*12*(0.0504+0)+B525*0.005,0)</f>
        <v/>
      </c>
      <c r="K525" s="18" t="n">
        <v>0</v>
      </c>
      <c r="L525" s="18" t="n">
        <v>0</v>
      </c>
      <c r="M525" s="18">
        <f>ROUND(IF(C525&gt;=2026,IF(B525&lt;741000,0,IF(B525&lt;2191000,B525-740000,IF(B525&lt;2193000,1451000,IF(B525&lt;2196000,1453000,IF(B525&lt;2200000,1456000,IF(B525&lt;3600000,ROUNDDOWN(B525/4,-3)*2.8-80000,IF(B525&lt;6600000,ROUNDDOWN(B525/4,-3)*3.2-440000,IF(B525&lt;8500000,ROUNDDOWN(B525*0.9,0)-1100000,B525-1950000)))))))),IF(B525&lt;651000,0,IF(B525&lt;1900000,B525-650000,IF(B525&lt;3600000,ROUNDDOWN(B525/4,-3)*2.8-80000,IF(B525&lt;6600000,ROUNDDOWN(B525/4,-3)*3.2-440000,IF(B525&lt;8500000,ROUNDDOWN(B525*0.9,0)-1100000,B525-1950000)))))),0)</f>
        <v/>
      </c>
      <c r="N525" s="18">
        <f>IF(M525&gt;23500000,NA(),IF(C525&gt;=2026,IF(M525&lt;=4890000,1040000,IF(M525&lt;=6550000,670000,620000)),IF(M525&lt;=1320000,950000,IF(M525&lt;=3360000,880000,IF(M525&lt;=4890000,680000,IF(M525&lt;=6550000,630000,580000))))))</f>
        <v/>
      </c>
      <c r="O525" s="18">
        <f>IF(F525&lt;=0,IF(AND(D525="はい",C525&gt;=2026,C525&lt;=2027),IF(E525&lt;=0,0,IF(E525&lt;=30000,E525,IF(E525&lt;=60000,ROUNDUP(E525/2,0)+15000,IF(E525&lt;=120000,ROUNDUP(E525/4,0)+30000,60000)))),IF(E525&lt;=0,0,IF(E525&lt;=20000,E525,IF(E525&lt;=40000,ROUNDUP(E525/2,0)+10000,IF(E525&lt;=80000,ROUNDUP(E525/4,0)+20000,40000))))),IF(E525&lt;=0,IF(F525&lt;=0,0,IF(F525&lt;=25000,F525,IF(F525&lt;=50000,ROUNDUP(F525/2,0)+12500,IF(F525&lt;=100000,ROUNDUP(F525/4,0)+25000,50000)))),MAX(IF(F525&lt;=0,0,IF(F525&lt;=25000,F525,IF(F525&lt;=50000,ROUNDUP(F525/2,0)+12500,IF(F525&lt;=100000,ROUNDUP(F525/4,0)+25000,50000)))),MIN(IF(AND(D525="はい",C525&gt;=2026,C525&lt;=2027),IF(E525&lt;=0,0,IF(E525&lt;=30000,E525,IF(E525&lt;=60000,ROUNDUP(E525/2,0)+15000,IF(E525&lt;=120000,ROUNDUP(E525/4,0)+30000,60000)))),IF(E525&lt;=0,0,IF(E525&lt;=20000,E525,IF(E525&lt;=40000,ROUNDUP(E525/2,0)+10000,IF(E525&lt;=80000,ROUNDUP(E525/4,0)+20000,40000)))))+IF(F525&lt;=0,0,IF(F525&lt;=25000,F525,IF(F525&lt;=50000,ROUNDUP(F525/2,0)+12500,IF(F525&lt;=100000,ROUNDUP(F525/4,0)+25000,50000)))),IF(AND(D525="はい",C525&gt;=2026,C525&lt;=2027),60000,40000)))))</f>
        <v/>
      </c>
      <c r="P525" s="18">
        <f>IF(G525&lt;=0,0,IF(G525&lt;=20000,G525,IF(G525&lt;=40000,ROUNDUP(G525/2,0)+10000,IF(G525&lt;=80000,ROUNDUP(G525/4,0)+20000,40000))))</f>
        <v/>
      </c>
      <c r="Q525" s="18">
        <f>IF(I525&lt;=0,IF(H525&lt;=0,0,IF(H525&lt;=20000,H525,IF(H525&lt;=40000,ROUNDUP(H525/2,0)+10000,IF(H525&lt;=80000,ROUNDUP(H525/4,0)+20000,40000)))),IF(H525&lt;=0,IF(I525&lt;=0,0,IF(I525&lt;=25000,I525,IF(I525&lt;=50000,ROUNDUP(I525/2,0)+12500,IF(I525&lt;=100000,ROUNDUP(I525/4,0)+25000,50000)))),MAX(IF(I525&lt;=0,0,IF(I525&lt;=25000,I525,IF(I525&lt;=50000,ROUNDUP(I525/2,0)+12500,IF(I525&lt;=100000,ROUNDUP(I525/4,0)+25000,50000)))),MIN(IF(H525&lt;=0,0,IF(H525&lt;=20000,H525,IF(H525&lt;=40000,ROUNDUP(H525/2,0)+10000,IF(H525&lt;=80000,ROUNDUP(H525/4,0)+20000,40000))))+IF(I525&lt;=0,0,IF(I525&lt;=25000,I525,IF(I525&lt;=50000,ROUNDUP(I525/2,0)+12500,IF(I525&lt;=100000,ROUNDUP(I525/4,0)+25000,50000)))),40000))))</f>
        <v/>
      </c>
      <c r="R525" s="18">
        <f>MIN(120000,O525+P525+Q525)</f>
        <v/>
      </c>
      <c r="S525" s="18">
        <f>IF(F525&lt;=0,IF(E525&lt;=0,0,IF(E525&lt;=12000,E525,IF(E525&lt;=32000,ROUNDUP(E525/2,0)+6000,IF(E525&lt;=56000,ROUNDUP(E525/4,0)+14000,28000)))),IF(E525&lt;=0,IF(F525&lt;=0,0,IF(F525&lt;=15000,F525,IF(F525&lt;=40000,ROUNDUP(F525/2,0)+7500,IF(F525&lt;=70000,ROUNDUP(F525/4,0)+17500,35000)))),MAX(IF(F525&lt;=0,0,IF(F525&lt;=15000,F525,IF(F525&lt;=40000,ROUNDUP(F525/2,0)+7500,IF(F525&lt;=70000,ROUNDUP(F525/4,0)+17500,35000)))),MIN(IF(E525&lt;=0,0,IF(E525&lt;=12000,E525,IF(E525&lt;=32000,ROUNDUP(E525/2,0)+6000,IF(E525&lt;=56000,ROUNDUP(E525/4,0)+14000,28000))))+IF(F525&lt;=0,0,IF(F525&lt;=15000,F525,IF(F525&lt;=40000,ROUNDUP(F525/2,0)+7500,IF(F525&lt;=70000,ROUNDUP(F525/4,0)+17500,35000)))),28000))))</f>
        <v/>
      </c>
      <c r="T525" s="18">
        <f>IF(G525&lt;=0,0,IF(G525&lt;=12000,G525,IF(G525&lt;=32000,ROUNDUP(G525/2,0)+6000,IF(G525&lt;=56000,ROUNDUP(G525/4,0)+14000,28000))))</f>
        <v/>
      </c>
      <c r="U525" s="18">
        <f>IF(I525&lt;=0,IF(H525&lt;=0,0,IF(H525&lt;=12000,H525,IF(H525&lt;=32000,ROUNDUP(H525/2,0)+6000,IF(H525&lt;=56000,ROUNDUP(H525/4,0)+14000,28000)))),IF(H525&lt;=0,IF(I525&lt;=0,0,IF(I525&lt;=15000,I525,IF(I525&lt;=40000,ROUNDUP(I525/2,0)+7500,IF(I525&lt;=70000,ROUNDUP(I525/4,0)+17500,35000)))),MAX(IF(I525&lt;=0,0,IF(I525&lt;=15000,I525,IF(I525&lt;=40000,ROUNDUP(I525/2,0)+7500,IF(I525&lt;=70000,ROUNDUP(I525/4,0)+17500,35000)))),MIN(IF(H525&lt;=0,0,IF(H525&lt;=12000,H525,IF(H525&lt;=32000,ROUNDUP(H525/2,0)+6000,IF(H525&lt;=56000,ROUNDUP(H525/4,0)+14000,28000))))+IF(I525&lt;=0,0,IF(I525&lt;=15000,I525,IF(I525&lt;=40000,ROUNDUP(I525/2,0)+7500,IF(I525&lt;=70000,ROUNDUP(I525/4,0)+17500,35000)))),28000))))</f>
        <v/>
      </c>
      <c r="V525" s="18">
        <f>MIN(70000,S525+T525+U525)</f>
        <v/>
      </c>
      <c r="W525" s="18">
        <f>MAX(0,ROUNDDOWN(M525-J525-N525-K525-0,-3))</f>
        <v/>
      </c>
      <c r="X525" s="18">
        <f>MAX(0,ROUNDDOWN(M525-J525-N525-K525-R525,-3))</f>
        <v/>
      </c>
      <c r="Y525" s="18">
        <f>IF(W525&lt;=0,0,ROUNDDOWN((W525*LOOKUP(W525,{0,1950001,3300001,6950001,9000001,18000001,40000001},{0.05,0.1,0.2,0.23,0.33,0.4,0.45})-LOOKUP(W525,{0,1950001,3300001,6950001,9000001,18000001,40000001},{0,97500,427500,636000,1536000,2796000,4796000}))*1.021,-2))</f>
        <v/>
      </c>
      <c r="Z525" s="18">
        <f>IF(X525&lt;=0,0,ROUNDDOWN((X525*LOOKUP(X525,{0,1950001,3300001,6950001,9000001,18000001,40000001},{0.05,0.1,0.2,0.23,0.33,0.4,0.45})-LOOKUP(X525,{0,1950001,3300001,6950001,9000001,18000001,40000001},{0,97500,427500,636000,1536000,2796000,4796000}))*1.021,-2))</f>
        <v/>
      </c>
      <c r="AA525" s="18">
        <f>MAX(0,ROUNDDOWN(M525-J525-430000-L525-0,-3))</f>
        <v/>
      </c>
      <c r="AB525" s="18">
        <f>MAX(0,ROUNDDOWN(M525-J525-430000-L525-V525,-3))</f>
        <v/>
      </c>
      <c r="AC525" s="18">
        <f>IF(M525&lt;=450000,0,MAX(0,ROUNDDOWN(AA525*0.06-MIN(50000,AA525)*0.03,-2))+MAX(0,ROUNDDOWN(AA525*0.04-MIN(50000,AA525)*0.02,-2)))</f>
        <v/>
      </c>
      <c r="AD525" s="18">
        <f>IF(M525&lt;=450000,0,MAX(0,ROUNDDOWN(AB525*0.06-MIN(50000,AB525)*0.03,-2))+MAX(0,ROUNDDOWN(AB525*0.04-MIN(50000,AB525)*0.02,-2)))</f>
        <v/>
      </c>
      <c r="AE525" s="18">
        <f>Y525-Z525</f>
        <v/>
      </c>
      <c r="AF525" s="18">
        <f>AC525-AD525</f>
        <v/>
      </c>
      <c r="AG525" s="18">
        <f>AE525+AF525</f>
        <v/>
      </c>
      <c r="AH525" s="20">
        <f>IF(W525&lt;=0,0,LOOKUP(W525,{0,1950001,3300001,6950001,9000001,18000001,40000001},{0.05,0.1,0.2,0.23,0.33,0.4,0.45}))</f>
        <v/>
      </c>
    </row>
    <row r="526">
      <c r="A526" t="inlineStr">
        <is>
          <t>1万円刻み 一般8万円</t>
        </is>
      </c>
      <c r="B526" s="18">
        <f>'4_1万円刻み'!$A$149</f>
        <v/>
      </c>
      <c r="C526" s="19" t="n">
        <v>2026</v>
      </c>
      <c r="D526" t="inlineStr">
        <is>
          <t>いいえ</t>
        </is>
      </c>
      <c r="E526" s="18" t="n">
        <v>80000</v>
      </c>
      <c r="F526" s="18" t="n">
        <v>0</v>
      </c>
      <c r="G526" s="18" t="n">
        <v>0</v>
      </c>
      <c r="H526" s="18" t="n">
        <v>0</v>
      </c>
      <c r="I526" s="18" t="n">
        <v>0</v>
      </c>
      <c r="J526" s="18">
        <f>ROUND(MIN(B526/12,650000)*12*0.0915+MIN(B526/12,1390000)*12*(0.0504+0)+B526*0.005,0)</f>
        <v/>
      </c>
      <c r="K526" s="18" t="n">
        <v>0</v>
      </c>
      <c r="L526" s="18" t="n">
        <v>0</v>
      </c>
      <c r="M526" s="18">
        <f>ROUND(IF(C526&gt;=2026,IF(B526&lt;741000,0,IF(B526&lt;2191000,B526-740000,IF(B526&lt;2193000,1451000,IF(B526&lt;2196000,1453000,IF(B526&lt;2200000,1456000,IF(B526&lt;3600000,ROUNDDOWN(B526/4,-3)*2.8-80000,IF(B526&lt;6600000,ROUNDDOWN(B526/4,-3)*3.2-440000,IF(B526&lt;8500000,ROUNDDOWN(B526*0.9,0)-1100000,B526-1950000)))))))),IF(B526&lt;651000,0,IF(B526&lt;1900000,B526-650000,IF(B526&lt;3600000,ROUNDDOWN(B526/4,-3)*2.8-80000,IF(B526&lt;6600000,ROUNDDOWN(B526/4,-3)*3.2-440000,IF(B526&lt;8500000,ROUNDDOWN(B526*0.9,0)-1100000,B526-1950000)))))),0)</f>
        <v/>
      </c>
      <c r="N526" s="18">
        <f>IF(M526&gt;23500000,NA(),IF(C526&gt;=2026,IF(M526&lt;=4890000,1040000,IF(M526&lt;=6550000,670000,620000)),IF(M526&lt;=1320000,950000,IF(M526&lt;=3360000,880000,IF(M526&lt;=4890000,680000,IF(M526&lt;=6550000,630000,580000))))))</f>
        <v/>
      </c>
      <c r="O526" s="18">
        <f>IF(F526&lt;=0,IF(AND(D526="はい",C526&gt;=2026,C526&lt;=2027),IF(E526&lt;=0,0,IF(E526&lt;=30000,E526,IF(E526&lt;=60000,ROUNDUP(E526/2,0)+15000,IF(E526&lt;=120000,ROUNDUP(E526/4,0)+30000,60000)))),IF(E526&lt;=0,0,IF(E526&lt;=20000,E526,IF(E526&lt;=40000,ROUNDUP(E526/2,0)+10000,IF(E526&lt;=80000,ROUNDUP(E526/4,0)+20000,40000))))),IF(E526&lt;=0,IF(F526&lt;=0,0,IF(F526&lt;=25000,F526,IF(F526&lt;=50000,ROUNDUP(F526/2,0)+12500,IF(F526&lt;=100000,ROUNDUP(F526/4,0)+25000,50000)))),MAX(IF(F526&lt;=0,0,IF(F526&lt;=25000,F526,IF(F526&lt;=50000,ROUNDUP(F526/2,0)+12500,IF(F526&lt;=100000,ROUNDUP(F526/4,0)+25000,50000)))),MIN(IF(AND(D526="はい",C526&gt;=2026,C526&lt;=2027),IF(E526&lt;=0,0,IF(E526&lt;=30000,E526,IF(E526&lt;=60000,ROUNDUP(E526/2,0)+15000,IF(E526&lt;=120000,ROUNDUP(E526/4,0)+30000,60000)))),IF(E526&lt;=0,0,IF(E526&lt;=20000,E526,IF(E526&lt;=40000,ROUNDUP(E526/2,0)+10000,IF(E526&lt;=80000,ROUNDUP(E526/4,0)+20000,40000)))))+IF(F526&lt;=0,0,IF(F526&lt;=25000,F526,IF(F526&lt;=50000,ROUNDUP(F526/2,0)+12500,IF(F526&lt;=100000,ROUNDUP(F526/4,0)+25000,50000)))),IF(AND(D526="はい",C526&gt;=2026,C526&lt;=2027),60000,40000)))))</f>
        <v/>
      </c>
      <c r="P526" s="18">
        <f>IF(G526&lt;=0,0,IF(G526&lt;=20000,G526,IF(G526&lt;=40000,ROUNDUP(G526/2,0)+10000,IF(G526&lt;=80000,ROUNDUP(G526/4,0)+20000,40000))))</f>
        <v/>
      </c>
      <c r="Q526" s="18">
        <f>IF(I526&lt;=0,IF(H526&lt;=0,0,IF(H526&lt;=20000,H526,IF(H526&lt;=40000,ROUNDUP(H526/2,0)+10000,IF(H526&lt;=80000,ROUNDUP(H526/4,0)+20000,40000)))),IF(H526&lt;=0,IF(I526&lt;=0,0,IF(I526&lt;=25000,I526,IF(I526&lt;=50000,ROUNDUP(I526/2,0)+12500,IF(I526&lt;=100000,ROUNDUP(I526/4,0)+25000,50000)))),MAX(IF(I526&lt;=0,0,IF(I526&lt;=25000,I526,IF(I526&lt;=50000,ROUNDUP(I526/2,0)+12500,IF(I526&lt;=100000,ROUNDUP(I526/4,0)+25000,50000)))),MIN(IF(H526&lt;=0,0,IF(H526&lt;=20000,H526,IF(H526&lt;=40000,ROUNDUP(H526/2,0)+10000,IF(H526&lt;=80000,ROUNDUP(H526/4,0)+20000,40000))))+IF(I526&lt;=0,0,IF(I526&lt;=25000,I526,IF(I526&lt;=50000,ROUNDUP(I526/2,0)+12500,IF(I526&lt;=100000,ROUNDUP(I526/4,0)+25000,50000)))),40000))))</f>
        <v/>
      </c>
      <c r="R526" s="18">
        <f>MIN(120000,O526+P526+Q526)</f>
        <v/>
      </c>
      <c r="S526" s="18">
        <f>IF(F526&lt;=0,IF(E526&lt;=0,0,IF(E526&lt;=12000,E526,IF(E526&lt;=32000,ROUNDUP(E526/2,0)+6000,IF(E526&lt;=56000,ROUNDUP(E526/4,0)+14000,28000)))),IF(E526&lt;=0,IF(F526&lt;=0,0,IF(F526&lt;=15000,F526,IF(F526&lt;=40000,ROUNDUP(F526/2,0)+7500,IF(F526&lt;=70000,ROUNDUP(F526/4,0)+17500,35000)))),MAX(IF(F526&lt;=0,0,IF(F526&lt;=15000,F526,IF(F526&lt;=40000,ROUNDUP(F526/2,0)+7500,IF(F526&lt;=70000,ROUNDUP(F526/4,0)+17500,35000)))),MIN(IF(E526&lt;=0,0,IF(E526&lt;=12000,E526,IF(E526&lt;=32000,ROUNDUP(E526/2,0)+6000,IF(E526&lt;=56000,ROUNDUP(E526/4,0)+14000,28000))))+IF(F526&lt;=0,0,IF(F526&lt;=15000,F526,IF(F526&lt;=40000,ROUNDUP(F526/2,0)+7500,IF(F526&lt;=70000,ROUNDUP(F526/4,0)+17500,35000)))),28000))))</f>
        <v/>
      </c>
      <c r="T526" s="18">
        <f>IF(G526&lt;=0,0,IF(G526&lt;=12000,G526,IF(G526&lt;=32000,ROUNDUP(G526/2,0)+6000,IF(G526&lt;=56000,ROUNDUP(G526/4,0)+14000,28000))))</f>
        <v/>
      </c>
      <c r="U526" s="18">
        <f>IF(I526&lt;=0,IF(H526&lt;=0,0,IF(H526&lt;=12000,H526,IF(H526&lt;=32000,ROUNDUP(H526/2,0)+6000,IF(H526&lt;=56000,ROUNDUP(H526/4,0)+14000,28000)))),IF(H526&lt;=0,IF(I526&lt;=0,0,IF(I526&lt;=15000,I526,IF(I526&lt;=40000,ROUNDUP(I526/2,0)+7500,IF(I526&lt;=70000,ROUNDUP(I526/4,0)+17500,35000)))),MAX(IF(I526&lt;=0,0,IF(I526&lt;=15000,I526,IF(I526&lt;=40000,ROUNDUP(I526/2,0)+7500,IF(I526&lt;=70000,ROUNDUP(I526/4,0)+17500,35000)))),MIN(IF(H526&lt;=0,0,IF(H526&lt;=12000,H526,IF(H526&lt;=32000,ROUNDUP(H526/2,0)+6000,IF(H526&lt;=56000,ROUNDUP(H526/4,0)+14000,28000))))+IF(I526&lt;=0,0,IF(I526&lt;=15000,I526,IF(I526&lt;=40000,ROUNDUP(I526/2,0)+7500,IF(I526&lt;=70000,ROUNDUP(I526/4,0)+17500,35000)))),28000))))</f>
        <v/>
      </c>
      <c r="V526" s="18">
        <f>MIN(70000,S526+T526+U526)</f>
        <v/>
      </c>
      <c r="W526" s="18">
        <f>MAX(0,ROUNDDOWN(M526-J526-N526-K526-0,-3))</f>
        <v/>
      </c>
      <c r="X526" s="18">
        <f>MAX(0,ROUNDDOWN(M526-J526-N526-K526-R526,-3))</f>
        <v/>
      </c>
      <c r="Y526" s="18">
        <f>IF(W526&lt;=0,0,ROUNDDOWN((W526*LOOKUP(W526,{0,1950001,3300001,6950001,9000001,18000001,40000001},{0.05,0.1,0.2,0.23,0.33,0.4,0.45})-LOOKUP(W526,{0,1950001,3300001,6950001,9000001,18000001,40000001},{0,97500,427500,636000,1536000,2796000,4796000}))*1.021,-2))</f>
        <v/>
      </c>
      <c r="Z526" s="18">
        <f>IF(X526&lt;=0,0,ROUNDDOWN((X526*LOOKUP(X526,{0,1950001,3300001,6950001,9000001,18000001,40000001},{0.05,0.1,0.2,0.23,0.33,0.4,0.45})-LOOKUP(X526,{0,1950001,3300001,6950001,9000001,18000001,40000001},{0,97500,427500,636000,1536000,2796000,4796000}))*1.021,-2))</f>
        <v/>
      </c>
      <c r="AA526" s="18">
        <f>MAX(0,ROUNDDOWN(M526-J526-430000-L526-0,-3))</f>
        <v/>
      </c>
      <c r="AB526" s="18">
        <f>MAX(0,ROUNDDOWN(M526-J526-430000-L526-V526,-3))</f>
        <v/>
      </c>
      <c r="AC526" s="18">
        <f>IF(M526&lt;=450000,0,MAX(0,ROUNDDOWN(AA526*0.06-MIN(50000,AA526)*0.03,-2))+MAX(0,ROUNDDOWN(AA526*0.04-MIN(50000,AA526)*0.02,-2)))</f>
        <v/>
      </c>
      <c r="AD526" s="18">
        <f>IF(M526&lt;=450000,0,MAX(0,ROUNDDOWN(AB526*0.06-MIN(50000,AB526)*0.03,-2))+MAX(0,ROUNDDOWN(AB526*0.04-MIN(50000,AB526)*0.02,-2)))</f>
        <v/>
      </c>
      <c r="AE526" s="18">
        <f>Y526-Z526</f>
        <v/>
      </c>
      <c r="AF526" s="18">
        <f>AC526-AD526</f>
        <v/>
      </c>
      <c r="AG526" s="18">
        <f>AE526+AF526</f>
        <v/>
      </c>
      <c r="AH526" s="20">
        <f>IF(W526&lt;=0,0,LOOKUP(W526,{0,1950001,3300001,6950001,9000001,18000001,40000001},{0.05,0.1,0.2,0.23,0.33,0.4,0.45}))</f>
        <v/>
      </c>
    </row>
    <row r="527">
      <c r="A527" t="inlineStr">
        <is>
          <t>1万円刻み 特例あり一般12万円</t>
        </is>
      </c>
      <c r="B527" s="18">
        <f>'4_1万円刻み'!$A$149</f>
        <v/>
      </c>
      <c r="C527" s="19" t="n">
        <v>2026</v>
      </c>
      <c r="D527" t="inlineStr">
        <is>
          <t>はい</t>
        </is>
      </c>
      <c r="E527" s="18" t="n">
        <v>120000</v>
      </c>
      <c r="F527" s="18" t="n">
        <v>0</v>
      </c>
      <c r="G527" s="18" t="n">
        <v>0</v>
      </c>
      <c r="H527" s="18" t="n">
        <v>0</v>
      </c>
      <c r="I527" s="18" t="n">
        <v>0</v>
      </c>
      <c r="J527" s="18">
        <f>ROUND(MIN(B527/12,650000)*12*0.0915+MIN(B527/12,1390000)*12*(0.0504+0)+B527*0.005,0)</f>
        <v/>
      </c>
      <c r="K527" s="18" t="n">
        <v>0</v>
      </c>
      <c r="L527" s="18" t="n">
        <v>0</v>
      </c>
      <c r="M527" s="18">
        <f>ROUND(IF(C527&gt;=2026,IF(B527&lt;741000,0,IF(B527&lt;2191000,B527-740000,IF(B527&lt;2193000,1451000,IF(B527&lt;2196000,1453000,IF(B527&lt;2200000,1456000,IF(B527&lt;3600000,ROUNDDOWN(B527/4,-3)*2.8-80000,IF(B527&lt;6600000,ROUNDDOWN(B527/4,-3)*3.2-440000,IF(B527&lt;8500000,ROUNDDOWN(B527*0.9,0)-1100000,B527-1950000)))))))),IF(B527&lt;651000,0,IF(B527&lt;1900000,B527-650000,IF(B527&lt;3600000,ROUNDDOWN(B527/4,-3)*2.8-80000,IF(B527&lt;6600000,ROUNDDOWN(B527/4,-3)*3.2-440000,IF(B527&lt;8500000,ROUNDDOWN(B527*0.9,0)-1100000,B527-1950000)))))),0)</f>
        <v/>
      </c>
      <c r="N527" s="18">
        <f>IF(M527&gt;23500000,NA(),IF(C527&gt;=2026,IF(M527&lt;=4890000,1040000,IF(M527&lt;=6550000,670000,620000)),IF(M527&lt;=1320000,950000,IF(M527&lt;=3360000,880000,IF(M527&lt;=4890000,680000,IF(M527&lt;=6550000,630000,580000))))))</f>
        <v/>
      </c>
      <c r="O527" s="18">
        <f>IF(F527&lt;=0,IF(AND(D527="はい",C527&gt;=2026,C527&lt;=2027),IF(E527&lt;=0,0,IF(E527&lt;=30000,E527,IF(E527&lt;=60000,ROUNDUP(E527/2,0)+15000,IF(E527&lt;=120000,ROUNDUP(E527/4,0)+30000,60000)))),IF(E527&lt;=0,0,IF(E527&lt;=20000,E527,IF(E527&lt;=40000,ROUNDUP(E527/2,0)+10000,IF(E527&lt;=80000,ROUNDUP(E527/4,0)+20000,40000))))),IF(E527&lt;=0,IF(F527&lt;=0,0,IF(F527&lt;=25000,F527,IF(F527&lt;=50000,ROUNDUP(F527/2,0)+12500,IF(F527&lt;=100000,ROUNDUP(F527/4,0)+25000,50000)))),MAX(IF(F527&lt;=0,0,IF(F527&lt;=25000,F527,IF(F527&lt;=50000,ROUNDUP(F527/2,0)+12500,IF(F527&lt;=100000,ROUNDUP(F527/4,0)+25000,50000)))),MIN(IF(AND(D527="はい",C527&gt;=2026,C527&lt;=2027),IF(E527&lt;=0,0,IF(E527&lt;=30000,E527,IF(E527&lt;=60000,ROUNDUP(E527/2,0)+15000,IF(E527&lt;=120000,ROUNDUP(E527/4,0)+30000,60000)))),IF(E527&lt;=0,0,IF(E527&lt;=20000,E527,IF(E527&lt;=40000,ROUNDUP(E527/2,0)+10000,IF(E527&lt;=80000,ROUNDUP(E527/4,0)+20000,40000)))))+IF(F527&lt;=0,0,IF(F527&lt;=25000,F527,IF(F527&lt;=50000,ROUNDUP(F527/2,0)+12500,IF(F527&lt;=100000,ROUNDUP(F527/4,0)+25000,50000)))),IF(AND(D527="はい",C527&gt;=2026,C527&lt;=2027),60000,40000)))))</f>
        <v/>
      </c>
      <c r="P527" s="18">
        <f>IF(G527&lt;=0,0,IF(G527&lt;=20000,G527,IF(G527&lt;=40000,ROUNDUP(G527/2,0)+10000,IF(G527&lt;=80000,ROUNDUP(G527/4,0)+20000,40000))))</f>
        <v/>
      </c>
      <c r="Q527" s="18">
        <f>IF(I527&lt;=0,IF(H527&lt;=0,0,IF(H527&lt;=20000,H527,IF(H527&lt;=40000,ROUNDUP(H527/2,0)+10000,IF(H527&lt;=80000,ROUNDUP(H527/4,0)+20000,40000)))),IF(H527&lt;=0,IF(I527&lt;=0,0,IF(I527&lt;=25000,I527,IF(I527&lt;=50000,ROUNDUP(I527/2,0)+12500,IF(I527&lt;=100000,ROUNDUP(I527/4,0)+25000,50000)))),MAX(IF(I527&lt;=0,0,IF(I527&lt;=25000,I527,IF(I527&lt;=50000,ROUNDUP(I527/2,0)+12500,IF(I527&lt;=100000,ROUNDUP(I527/4,0)+25000,50000)))),MIN(IF(H527&lt;=0,0,IF(H527&lt;=20000,H527,IF(H527&lt;=40000,ROUNDUP(H527/2,0)+10000,IF(H527&lt;=80000,ROUNDUP(H527/4,0)+20000,40000))))+IF(I527&lt;=0,0,IF(I527&lt;=25000,I527,IF(I527&lt;=50000,ROUNDUP(I527/2,0)+12500,IF(I527&lt;=100000,ROUNDUP(I527/4,0)+25000,50000)))),40000))))</f>
        <v/>
      </c>
      <c r="R527" s="18">
        <f>MIN(120000,O527+P527+Q527)</f>
        <v/>
      </c>
      <c r="S527" s="18">
        <f>IF(F527&lt;=0,IF(E527&lt;=0,0,IF(E527&lt;=12000,E527,IF(E527&lt;=32000,ROUNDUP(E527/2,0)+6000,IF(E527&lt;=56000,ROUNDUP(E527/4,0)+14000,28000)))),IF(E527&lt;=0,IF(F527&lt;=0,0,IF(F527&lt;=15000,F527,IF(F527&lt;=40000,ROUNDUP(F527/2,0)+7500,IF(F527&lt;=70000,ROUNDUP(F527/4,0)+17500,35000)))),MAX(IF(F527&lt;=0,0,IF(F527&lt;=15000,F527,IF(F527&lt;=40000,ROUNDUP(F527/2,0)+7500,IF(F527&lt;=70000,ROUNDUP(F527/4,0)+17500,35000)))),MIN(IF(E527&lt;=0,0,IF(E527&lt;=12000,E527,IF(E527&lt;=32000,ROUNDUP(E527/2,0)+6000,IF(E527&lt;=56000,ROUNDUP(E527/4,0)+14000,28000))))+IF(F527&lt;=0,0,IF(F527&lt;=15000,F527,IF(F527&lt;=40000,ROUNDUP(F527/2,0)+7500,IF(F527&lt;=70000,ROUNDUP(F527/4,0)+17500,35000)))),28000))))</f>
        <v/>
      </c>
      <c r="T527" s="18">
        <f>IF(G527&lt;=0,0,IF(G527&lt;=12000,G527,IF(G527&lt;=32000,ROUNDUP(G527/2,0)+6000,IF(G527&lt;=56000,ROUNDUP(G527/4,0)+14000,28000))))</f>
        <v/>
      </c>
      <c r="U527" s="18">
        <f>IF(I527&lt;=0,IF(H527&lt;=0,0,IF(H527&lt;=12000,H527,IF(H527&lt;=32000,ROUNDUP(H527/2,0)+6000,IF(H527&lt;=56000,ROUNDUP(H527/4,0)+14000,28000)))),IF(H527&lt;=0,IF(I527&lt;=0,0,IF(I527&lt;=15000,I527,IF(I527&lt;=40000,ROUNDUP(I527/2,0)+7500,IF(I527&lt;=70000,ROUNDUP(I527/4,0)+17500,35000)))),MAX(IF(I527&lt;=0,0,IF(I527&lt;=15000,I527,IF(I527&lt;=40000,ROUNDUP(I527/2,0)+7500,IF(I527&lt;=70000,ROUNDUP(I527/4,0)+17500,35000)))),MIN(IF(H527&lt;=0,0,IF(H527&lt;=12000,H527,IF(H527&lt;=32000,ROUNDUP(H527/2,0)+6000,IF(H527&lt;=56000,ROUNDUP(H527/4,0)+14000,28000))))+IF(I527&lt;=0,0,IF(I527&lt;=15000,I527,IF(I527&lt;=40000,ROUNDUP(I527/2,0)+7500,IF(I527&lt;=70000,ROUNDUP(I527/4,0)+17500,35000)))),28000))))</f>
        <v/>
      </c>
      <c r="V527" s="18">
        <f>MIN(70000,S527+T527+U527)</f>
        <v/>
      </c>
      <c r="W527" s="18">
        <f>MAX(0,ROUNDDOWN(M527-J527-N527-K527-0,-3))</f>
        <v/>
      </c>
      <c r="X527" s="18">
        <f>MAX(0,ROUNDDOWN(M527-J527-N527-K527-R527,-3))</f>
        <v/>
      </c>
      <c r="Y527" s="18">
        <f>IF(W527&lt;=0,0,ROUNDDOWN((W527*LOOKUP(W527,{0,1950001,3300001,6950001,9000001,18000001,40000001},{0.05,0.1,0.2,0.23,0.33,0.4,0.45})-LOOKUP(W527,{0,1950001,3300001,6950001,9000001,18000001,40000001},{0,97500,427500,636000,1536000,2796000,4796000}))*1.021,-2))</f>
        <v/>
      </c>
      <c r="Z527" s="18">
        <f>IF(X527&lt;=0,0,ROUNDDOWN((X527*LOOKUP(X527,{0,1950001,3300001,6950001,9000001,18000001,40000001},{0.05,0.1,0.2,0.23,0.33,0.4,0.45})-LOOKUP(X527,{0,1950001,3300001,6950001,9000001,18000001,40000001},{0,97500,427500,636000,1536000,2796000,4796000}))*1.021,-2))</f>
        <v/>
      </c>
      <c r="AA527" s="18">
        <f>MAX(0,ROUNDDOWN(M527-J527-430000-L527-0,-3))</f>
        <v/>
      </c>
      <c r="AB527" s="18">
        <f>MAX(0,ROUNDDOWN(M527-J527-430000-L527-V527,-3))</f>
        <v/>
      </c>
      <c r="AC527" s="18">
        <f>IF(M527&lt;=450000,0,MAX(0,ROUNDDOWN(AA527*0.06-MIN(50000,AA527)*0.03,-2))+MAX(0,ROUNDDOWN(AA527*0.04-MIN(50000,AA527)*0.02,-2)))</f>
        <v/>
      </c>
      <c r="AD527" s="18">
        <f>IF(M527&lt;=450000,0,MAX(0,ROUNDDOWN(AB527*0.06-MIN(50000,AB527)*0.03,-2))+MAX(0,ROUNDDOWN(AB527*0.04-MIN(50000,AB527)*0.02,-2)))</f>
        <v/>
      </c>
      <c r="AE527" s="18">
        <f>Y527-Z527</f>
        <v/>
      </c>
      <c r="AF527" s="18">
        <f>AC527-AD527</f>
        <v/>
      </c>
      <c r="AG527" s="18">
        <f>AE527+AF527</f>
        <v/>
      </c>
      <c r="AH527" s="20">
        <f>IF(W527&lt;=0,0,LOOKUP(W527,{0,1950001,3300001,6950001,9000001,18000001,40000001},{0.05,0.1,0.2,0.23,0.33,0.4,0.45}))</f>
        <v/>
      </c>
    </row>
    <row r="528">
      <c r="A528" t="inlineStr">
        <is>
          <t>1万円刻み 3区分8万円ずつ</t>
        </is>
      </c>
      <c r="B528" s="18">
        <f>'4_1万円刻み'!$A$150</f>
        <v/>
      </c>
      <c r="C528" s="19" t="n">
        <v>2026</v>
      </c>
      <c r="D528" t="inlineStr">
        <is>
          <t>いいえ</t>
        </is>
      </c>
      <c r="E528" s="18" t="n">
        <v>80000</v>
      </c>
      <c r="F528" s="18" t="n">
        <v>0</v>
      </c>
      <c r="G528" s="18" t="n">
        <v>80000</v>
      </c>
      <c r="H528" s="18" t="n">
        <v>80000</v>
      </c>
      <c r="I528" s="18" t="n">
        <v>0</v>
      </c>
      <c r="J528" s="18">
        <f>ROUND(MIN(B528/12,650000)*12*0.0915+MIN(B528/12,1390000)*12*(0.0504+0)+B528*0.005,0)</f>
        <v/>
      </c>
      <c r="K528" s="18" t="n">
        <v>0</v>
      </c>
      <c r="L528" s="18" t="n">
        <v>0</v>
      </c>
      <c r="M528" s="18">
        <f>ROUND(IF(C528&gt;=2026,IF(B528&lt;741000,0,IF(B528&lt;2191000,B528-740000,IF(B528&lt;2193000,1451000,IF(B528&lt;2196000,1453000,IF(B528&lt;2200000,1456000,IF(B528&lt;3600000,ROUNDDOWN(B528/4,-3)*2.8-80000,IF(B528&lt;6600000,ROUNDDOWN(B528/4,-3)*3.2-440000,IF(B528&lt;8500000,ROUNDDOWN(B528*0.9,0)-1100000,B528-1950000)))))))),IF(B528&lt;651000,0,IF(B528&lt;1900000,B528-650000,IF(B528&lt;3600000,ROUNDDOWN(B528/4,-3)*2.8-80000,IF(B528&lt;6600000,ROUNDDOWN(B528/4,-3)*3.2-440000,IF(B528&lt;8500000,ROUNDDOWN(B528*0.9,0)-1100000,B528-1950000)))))),0)</f>
        <v/>
      </c>
      <c r="N528" s="18">
        <f>IF(M528&gt;23500000,NA(),IF(C528&gt;=2026,IF(M528&lt;=4890000,1040000,IF(M528&lt;=6550000,670000,620000)),IF(M528&lt;=1320000,950000,IF(M528&lt;=3360000,880000,IF(M528&lt;=4890000,680000,IF(M528&lt;=6550000,630000,580000))))))</f>
        <v/>
      </c>
      <c r="O528" s="18">
        <f>IF(F528&lt;=0,IF(AND(D528="はい",C528&gt;=2026,C528&lt;=2027),IF(E528&lt;=0,0,IF(E528&lt;=30000,E528,IF(E528&lt;=60000,ROUNDUP(E528/2,0)+15000,IF(E528&lt;=120000,ROUNDUP(E528/4,0)+30000,60000)))),IF(E528&lt;=0,0,IF(E528&lt;=20000,E528,IF(E528&lt;=40000,ROUNDUP(E528/2,0)+10000,IF(E528&lt;=80000,ROUNDUP(E528/4,0)+20000,40000))))),IF(E528&lt;=0,IF(F528&lt;=0,0,IF(F528&lt;=25000,F528,IF(F528&lt;=50000,ROUNDUP(F528/2,0)+12500,IF(F528&lt;=100000,ROUNDUP(F528/4,0)+25000,50000)))),MAX(IF(F528&lt;=0,0,IF(F528&lt;=25000,F528,IF(F528&lt;=50000,ROUNDUP(F528/2,0)+12500,IF(F528&lt;=100000,ROUNDUP(F528/4,0)+25000,50000)))),MIN(IF(AND(D528="はい",C528&gt;=2026,C528&lt;=2027),IF(E528&lt;=0,0,IF(E528&lt;=30000,E528,IF(E528&lt;=60000,ROUNDUP(E528/2,0)+15000,IF(E528&lt;=120000,ROUNDUP(E528/4,0)+30000,60000)))),IF(E528&lt;=0,0,IF(E528&lt;=20000,E528,IF(E528&lt;=40000,ROUNDUP(E528/2,0)+10000,IF(E528&lt;=80000,ROUNDUP(E528/4,0)+20000,40000)))))+IF(F528&lt;=0,0,IF(F528&lt;=25000,F528,IF(F528&lt;=50000,ROUNDUP(F528/2,0)+12500,IF(F528&lt;=100000,ROUNDUP(F528/4,0)+25000,50000)))),IF(AND(D528="はい",C528&gt;=2026,C528&lt;=2027),60000,40000)))))</f>
        <v/>
      </c>
      <c r="P528" s="18">
        <f>IF(G528&lt;=0,0,IF(G528&lt;=20000,G528,IF(G528&lt;=40000,ROUNDUP(G528/2,0)+10000,IF(G528&lt;=80000,ROUNDUP(G528/4,0)+20000,40000))))</f>
        <v/>
      </c>
      <c r="Q528" s="18">
        <f>IF(I528&lt;=0,IF(H528&lt;=0,0,IF(H528&lt;=20000,H528,IF(H528&lt;=40000,ROUNDUP(H528/2,0)+10000,IF(H528&lt;=80000,ROUNDUP(H528/4,0)+20000,40000)))),IF(H528&lt;=0,IF(I528&lt;=0,0,IF(I528&lt;=25000,I528,IF(I528&lt;=50000,ROUNDUP(I528/2,0)+12500,IF(I528&lt;=100000,ROUNDUP(I528/4,0)+25000,50000)))),MAX(IF(I528&lt;=0,0,IF(I528&lt;=25000,I528,IF(I528&lt;=50000,ROUNDUP(I528/2,0)+12500,IF(I528&lt;=100000,ROUNDUP(I528/4,0)+25000,50000)))),MIN(IF(H528&lt;=0,0,IF(H528&lt;=20000,H528,IF(H528&lt;=40000,ROUNDUP(H528/2,0)+10000,IF(H528&lt;=80000,ROUNDUP(H528/4,0)+20000,40000))))+IF(I528&lt;=0,0,IF(I528&lt;=25000,I528,IF(I528&lt;=50000,ROUNDUP(I528/2,0)+12500,IF(I528&lt;=100000,ROUNDUP(I528/4,0)+25000,50000)))),40000))))</f>
        <v/>
      </c>
      <c r="R528" s="18">
        <f>MIN(120000,O528+P528+Q528)</f>
        <v/>
      </c>
      <c r="S528" s="18">
        <f>IF(F528&lt;=0,IF(E528&lt;=0,0,IF(E528&lt;=12000,E528,IF(E528&lt;=32000,ROUNDUP(E528/2,0)+6000,IF(E528&lt;=56000,ROUNDUP(E528/4,0)+14000,28000)))),IF(E528&lt;=0,IF(F528&lt;=0,0,IF(F528&lt;=15000,F528,IF(F528&lt;=40000,ROUNDUP(F528/2,0)+7500,IF(F528&lt;=70000,ROUNDUP(F528/4,0)+17500,35000)))),MAX(IF(F528&lt;=0,0,IF(F528&lt;=15000,F528,IF(F528&lt;=40000,ROUNDUP(F528/2,0)+7500,IF(F528&lt;=70000,ROUNDUP(F528/4,0)+17500,35000)))),MIN(IF(E528&lt;=0,0,IF(E528&lt;=12000,E528,IF(E528&lt;=32000,ROUNDUP(E528/2,0)+6000,IF(E528&lt;=56000,ROUNDUP(E528/4,0)+14000,28000))))+IF(F528&lt;=0,0,IF(F528&lt;=15000,F528,IF(F528&lt;=40000,ROUNDUP(F528/2,0)+7500,IF(F528&lt;=70000,ROUNDUP(F528/4,0)+17500,35000)))),28000))))</f>
        <v/>
      </c>
      <c r="T528" s="18">
        <f>IF(G528&lt;=0,0,IF(G528&lt;=12000,G528,IF(G528&lt;=32000,ROUNDUP(G528/2,0)+6000,IF(G528&lt;=56000,ROUNDUP(G528/4,0)+14000,28000))))</f>
        <v/>
      </c>
      <c r="U528" s="18">
        <f>IF(I528&lt;=0,IF(H528&lt;=0,0,IF(H528&lt;=12000,H528,IF(H528&lt;=32000,ROUNDUP(H528/2,0)+6000,IF(H528&lt;=56000,ROUNDUP(H528/4,0)+14000,28000)))),IF(H528&lt;=0,IF(I528&lt;=0,0,IF(I528&lt;=15000,I528,IF(I528&lt;=40000,ROUNDUP(I528/2,0)+7500,IF(I528&lt;=70000,ROUNDUP(I528/4,0)+17500,35000)))),MAX(IF(I528&lt;=0,0,IF(I528&lt;=15000,I528,IF(I528&lt;=40000,ROUNDUP(I528/2,0)+7500,IF(I528&lt;=70000,ROUNDUP(I528/4,0)+17500,35000)))),MIN(IF(H528&lt;=0,0,IF(H528&lt;=12000,H528,IF(H528&lt;=32000,ROUNDUP(H528/2,0)+6000,IF(H528&lt;=56000,ROUNDUP(H528/4,0)+14000,28000))))+IF(I528&lt;=0,0,IF(I528&lt;=15000,I528,IF(I528&lt;=40000,ROUNDUP(I528/2,0)+7500,IF(I528&lt;=70000,ROUNDUP(I528/4,0)+17500,35000)))),28000))))</f>
        <v/>
      </c>
      <c r="V528" s="18">
        <f>MIN(70000,S528+T528+U528)</f>
        <v/>
      </c>
      <c r="W528" s="18">
        <f>MAX(0,ROUNDDOWN(M528-J528-N528-K528-0,-3))</f>
        <v/>
      </c>
      <c r="X528" s="18">
        <f>MAX(0,ROUNDDOWN(M528-J528-N528-K528-R528,-3))</f>
        <v/>
      </c>
      <c r="Y528" s="18">
        <f>IF(W528&lt;=0,0,ROUNDDOWN((W528*LOOKUP(W528,{0,1950001,3300001,6950001,9000001,18000001,40000001},{0.05,0.1,0.2,0.23,0.33,0.4,0.45})-LOOKUP(W528,{0,1950001,3300001,6950001,9000001,18000001,40000001},{0,97500,427500,636000,1536000,2796000,4796000}))*1.021,-2))</f>
        <v/>
      </c>
      <c r="Z528" s="18">
        <f>IF(X528&lt;=0,0,ROUNDDOWN((X528*LOOKUP(X528,{0,1950001,3300001,6950001,9000001,18000001,40000001},{0.05,0.1,0.2,0.23,0.33,0.4,0.45})-LOOKUP(X528,{0,1950001,3300001,6950001,9000001,18000001,40000001},{0,97500,427500,636000,1536000,2796000,4796000}))*1.021,-2))</f>
        <v/>
      </c>
      <c r="AA528" s="18">
        <f>MAX(0,ROUNDDOWN(M528-J528-430000-L528-0,-3))</f>
        <v/>
      </c>
      <c r="AB528" s="18">
        <f>MAX(0,ROUNDDOWN(M528-J528-430000-L528-V528,-3))</f>
        <v/>
      </c>
      <c r="AC528" s="18">
        <f>IF(M528&lt;=450000,0,MAX(0,ROUNDDOWN(AA528*0.06-MIN(50000,AA528)*0.03,-2))+MAX(0,ROUNDDOWN(AA528*0.04-MIN(50000,AA528)*0.02,-2)))</f>
        <v/>
      </c>
      <c r="AD528" s="18">
        <f>IF(M528&lt;=450000,0,MAX(0,ROUNDDOWN(AB528*0.06-MIN(50000,AB528)*0.03,-2))+MAX(0,ROUNDDOWN(AB528*0.04-MIN(50000,AB528)*0.02,-2)))</f>
        <v/>
      </c>
      <c r="AE528" s="18">
        <f>Y528-Z528</f>
        <v/>
      </c>
      <c r="AF528" s="18">
        <f>AC528-AD528</f>
        <v/>
      </c>
      <c r="AG528" s="18">
        <f>AE528+AF528</f>
        <v/>
      </c>
      <c r="AH528" s="20">
        <f>IF(W528&lt;=0,0,LOOKUP(W528,{0,1950001,3300001,6950001,9000001,18000001,40000001},{0.05,0.1,0.2,0.23,0.33,0.4,0.45}))</f>
        <v/>
      </c>
    </row>
    <row r="529">
      <c r="A529" t="inlineStr">
        <is>
          <t>1万円刻み 一般8万円</t>
        </is>
      </c>
      <c r="B529" s="18">
        <f>'4_1万円刻み'!$A$150</f>
        <v/>
      </c>
      <c r="C529" s="19" t="n">
        <v>2026</v>
      </c>
      <c r="D529" t="inlineStr">
        <is>
          <t>いいえ</t>
        </is>
      </c>
      <c r="E529" s="18" t="n">
        <v>80000</v>
      </c>
      <c r="F529" s="18" t="n">
        <v>0</v>
      </c>
      <c r="G529" s="18" t="n">
        <v>0</v>
      </c>
      <c r="H529" s="18" t="n">
        <v>0</v>
      </c>
      <c r="I529" s="18" t="n">
        <v>0</v>
      </c>
      <c r="J529" s="18">
        <f>ROUND(MIN(B529/12,650000)*12*0.0915+MIN(B529/12,1390000)*12*(0.0504+0)+B529*0.005,0)</f>
        <v/>
      </c>
      <c r="K529" s="18" t="n">
        <v>0</v>
      </c>
      <c r="L529" s="18" t="n">
        <v>0</v>
      </c>
      <c r="M529" s="18">
        <f>ROUND(IF(C529&gt;=2026,IF(B529&lt;741000,0,IF(B529&lt;2191000,B529-740000,IF(B529&lt;2193000,1451000,IF(B529&lt;2196000,1453000,IF(B529&lt;2200000,1456000,IF(B529&lt;3600000,ROUNDDOWN(B529/4,-3)*2.8-80000,IF(B529&lt;6600000,ROUNDDOWN(B529/4,-3)*3.2-440000,IF(B529&lt;8500000,ROUNDDOWN(B529*0.9,0)-1100000,B529-1950000)))))))),IF(B529&lt;651000,0,IF(B529&lt;1900000,B529-650000,IF(B529&lt;3600000,ROUNDDOWN(B529/4,-3)*2.8-80000,IF(B529&lt;6600000,ROUNDDOWN(B529/4,-3)*3.2-440000,IF(B529&lt;8500000,ROUNDDOWN(B529*0.9,0)-1100000,B529-1950000)))))),0)</f>
        <v/>
      </c>
      <c r="N529" s="18">
        <f>IF(M529&gt;23500000,NA(),IF(C529&gt;=2026,IF(M529&lt;=4890000,1040000,IF(M529&lt;=6550000,670000,620000)),IF(M529&lt;=1320000,950000,IF(M529&lt;=3360000,880000,IF(M529&lt;=4890000,680000,IF(M529&lt;=6550000,630000,580000))))))</f>
        <v/>
      </c>
      <c r="O529" s="18">
        <f>IF(F529&lt;=0,IF(AND(D529="はい",C529&gt;=2026,C529&lt;=2027),IF(E529&lt;=0,0,IF(E529&lt;=30000,E529,IF(E529&lt;=60000,ROUNDUP(E529/2,0)+15000,IF(E529&lt;=120000,ROUNDUP(E529/4,0)+30000,60000)))),IF(E529&lt;=0,0,IF(E529&lt;=20000,E529,IF(E529&lt;=40000,ROUNDUP(E529/2,0)+10000,IF(E529&lt;=80000,ROUNDUP(E529/4,0)+20000,40000))))),IF(E529&lt;=0,IF(F529&lt;=0,0,IF(F529&lt;=25000,F529,IF(F529&lt;=50000,ROUNDUP(F529/2,0)+12500,IF(F529&lt;=100000,ROUNDUP(F529/4,0)+25000,50000)))),MAX(IF(F529&lt;=0,0,IF(F529&lt;=25000,F529,IF(F529&lt;=50000,ROUNDUP(F529/2,0)+12500,IF(F529&lt;=100000,ROUNDUP(F529/4,0)+25000,50000)))),MIN(IF(AND(D529="はい",C529&gt;=2026,C529&lt;=2027),IF(E529&lt;=0,0,IF(E529&lt;=30000,E529,IF(E529&lt;=60000,ROUNDUP(E529/2,0)+15000,IF(E529&lt;=120000,ROUNDUP(E529/4,0)+30000,60000)))),IF(E529&lt;=0,0,IF(E529&lt;=20000,E529,IF(E529&lt;=40000,ROUNDUP(E529/2,0)+10000,IF(E529&lt;=80000,ROUNDUP(E529/4,0)+20000,40000)))))+IF(F529&lt;=0,0,IF(F529&lt;=25000,F529,IF(F529&lt;=50000,ROUNDUP(F529/2,0)+12500,IF(F529&lt;=100000,ROUNDUP(F529/4,0)+25000,50000)))),IF(AND(D529="はい",C529&gt;=2026,C529&lt;=2027),60000,40000)))))</f>
        <v/>
      </c>
      <c r="P529" s="18">
        <f>IF(G529&lt;=0,0,IF(G529&lt;=20000,G529,IF(G529&lt;=40000,ROUNDUP(G529/2,0)+10000,IF(G529&lt;=80000,ROUNDUP(G529/4,0)+20000,40000))))</f>
        <v/>
      </c>
      <c r="Q529" s="18">
        <f>IF(I529&lt;=0,IF(H529&lt;=0,0,IF(H529&lt;=20000,H529,IF(H529&lt;=40000,ROUNDUP(H529/2,0)+10000,IF(H529&lt;=80000,ROUNDUP(H529/4,0)+20000,40000)))),IF(H529&lt;=0,IF(I529&lt;=0,0,IF(I529&lt;=25000,I529,IF(I529&lt;=50000,ROUNDUP(I529/2,0)+12500,IF(I529&lt;=100000,ROUNDUP(I529/4,0)+25000,50000)))),MAX(IF(I529&lt;=0,0,IF(I529&lt;=25000,I529,IF(I529&lt;=50000,ROUNDUP(I529/2,0)+12500,IF(I529&lt;=100000,ROUNDUP(I529/4,0)+25000,50000)))),MIN(IF(H529&lt;=0,0,IF(H529&lt;=20000,H529,IF(H529&lt;=40000,ROUNDUP(H529/2,0)+10000,IF(H529&lt;=80000,ROUNDUP(H529/4,0)+20000,40000))))+IF(I529&lt;=0,0,IF(I529&lt;=25000,I529,IF(I529&lt;=50000,ROUNDUP(I529/2,0)+12500,IF(I529&lt;=100000,ROUNDUP(I529/4,0)+25000,50000)))),40000))))</f>
        <v/>
      </c>
      <c r="R529" s="18">
        <f>MIN(120000,O529+P529+Q529)</f>
        <v/>
      </c>
      <c r="S529" s="18">
        <f>IF(F529&lt;=0,IF(E529&lt;=0,0,IF(E529&lt;=12000,E529,IF(E529&lt;=32000,ROUNDUP(E529/2,0)+6000,IF(E529&lt;=56000,ROUNDUP(E529/4,0)+14000,28000)))),IF(E529&lt;=0,IF(F529&lt;=0,0,IF(F529&lt;=15000,F529,IF(F529&lt;=40000,ROUNDUP(F529/2,0)+7500,IF(F529&lt;=70000,ROUNDUP(F529/4,0)+17500,35000)))),MAX(IF(F529&lt;=0,0,IF(F529&lt;=15000,F529,IF(F529&lt;=40000,ROUNDUP(F529/2,0)+7500,IF(F529&lt;=70000,ROUNDUP(F529/4,0)+17500,35000)))),MIN(IF(E529&lt;=0,0,IF(E529&lt;=12000,E529,IF(E529&lt;=32000,ROUNDUP(E529/2,0)+6000,IF(E529&lt;=56000,ROUNDUP(E529/4,0)+14000,28000))))+IF(F529&lt;=0,0,IF(F529&lt;=15000,F529,IF(F529&lt;=40000,ROUNDUP(F529/2,0)+7500,IF(F529&lt;=70000,ROUNDUP(F529/4,0)+17500,35000)))),28000))))</f>
        <v/>
      </c>
      <c r="T529" s="18">
        <f>IF(G529&lt;=0,0,IF(G529&lt;=12000,G529,IF(G529&lt;=32000,ROUNDUP(G529/2,0)+6000,IF(G529&lt;=56000,ROUNDUP(G529/4,0)+14000,28000))))</f>
        <v/>
      </c>
      <c r="U529" s="18">
        <f>IF(I529&lt;=0,IF(H529&lt;=0,0,IF(H529&lt;=12000,H529,IF(H529&lt;=32000,ROUNDUP(H529/2,0)+6000,IF(H529&lt;=56000,ROUNDUP(H529/4,0)+14000,28000)))),IF(H529&lt;=0,IF(I529&lt;=0,0,IF(I529&lt;=15000,I529,IF(I529&lt;=40000,ROUNDUP(I529/2,0)+7500,IF(I529&lt;=70000,ROUNDUP(I529/4,0)+17500,35000)))),MAX(IF(I529&lt;=0,0,IF(I529&lt;=15000,I529,IF(I529&lt;=40000,ROUNDUP(I529/2,0)+7500,IF(I529&lt;=70000,ROUNDUP(I529/4,0)+17500,35000)))),MIN(IF(H529&lt;=0,0,IF(H529&lt;=12000,H529,IF(H529&lt;=32000,ROUNDUP(H529/2,0)+6000,IF(H529&lt;=56000,ROUNDUP(H529/4,0)+14000,28000))))+IF(I529&lt;=0,0,IF(I529&lt;=15000,I529,IF(I529&lt;=40000,ROUNDUP(I529/2,0)+7500,IF(I529&lt;=70000,ROUNDUP(I529/4,0)+17500,35000)))),28000))))</f>
        <v/>
      </c>
      <c r="V529" s="18">
        <f>MIN(70000,S529+T529+U529)</f>
        <v/>
      </c>
      <c r="W529" s="18">
        <f>MAX(0,ROUNDDOWN(M529-J529-N529-K529-0,-3))</f>
        <v/>
      </c>
      <c r="X529" s="18">
        <f>MAX(0,ROUNDDOWN(M529-J529-N529-K529-R529,-3))</f>
        <v/>
      </c>
      <c r="Y529" s="18">
        <f>IF(W529&lt;=0,0,ROUNDDOWN((W529*LOOKUP(W529,{0,1950001,3300001,6950001,9000001,18000001,40000001},{0.05,0.1,0.2,0.23,0.33,0.4,0.45})-LOOKUP(W529,{0,1950001,3300001,6950001,9000001,18000001,40000001},{0,97500,427500,636000,1536000,2796000,4796000}))*1.021,-2))</f>
        <v/>
      </c>
      <c r="Z529" s="18">
        <f>IF(X529&lt;=0,0,ROUNDDOWN((X529*LOOKUP(X529,{0,1950001,3300001,6950001,9000001,18000001,40000001},{0.05,0.1,0.2,0.23,0.33,0.4,0.45})-LOOKUP(X529,{0,1950001,3300001,6950001,9000001,18000001,40000001},{0,97500,427500,636000,1536000,2796000,4796000}))*1.021,-2))</f>
        <v/>
      </c>
      <c r="AA529" s="18">
        <f>MAX(0,ROUNDDOWN(M529-J529-430000-L529-0,-3))</f>
        <v/>
      </c>
      <c r="AB529" s="18">
        <f>MAX(0,ROUNDDOWN(M529-J529-430000-L529-V529,-3))</f>
        <v/>
      </c>
      <c r="AC529" s="18">
        <f>IF(M529&lt;=450000,0,MAX(0,ROUNDDOWN(AA529*0.06-MIN(50000,AA529)*0.03,-2))+MAX(0,ROUNDDOWN(AA529*0.04-MIN(50000,AA529)*0.02,-2)))</f>
        <v/>
      </c>
      <c r="AD529" s="18">
        <f>IF(M529&lt;=450000,0,MAX(0,ROUNDDOWN(AB529*0.06-MIN(50000,AB529)*0.03,-2))+MAX(0,ROUNDDOWN(AB529*0.04-MIN(50000,AB529)*0.02,-2)))</f>
        <v/>
      </c>
      <c r="AE529" s="18">
        <f>Y529-Z529</f>
        <v/>
      </c>
      <c r="AF529" s="18">
        <f>AC529-AD529</f>
        <v/>
      </c>
      <c r="AG529" s="18">
        <f>AE529+AF529</f>
        <v/>
      </c>
      <c r="AH529" s="20">
        <f>IF(W529&lt;=0,0,LOOKUP(W529,{0,1950001,3300001,6950001,9000001,18000001,40000001},{0.05,0.1,0.2,0.23,0.33,0.4,0.45}))</f>
        <v/>
      </c>
    </row>
    <row r="530">
      <c r="A530" t="inlineStr">
        <is>
          <t>1万円刻み 特例あり一般12万円</t>
        </is>
      </c>
      <c r="B530" s="18">
        <f>'4_1万円刻み'!$A$150</f>
        <v/>
      </c>
      <c r="C530" s="19" t="n">
        <v>2026</v>
      </c>
      <c r="D530" t="inlineStr">
        <is>
          <t>はい</t>
        </is>
      </c>
      <c r="E530" s="18" t="n">
        <v>120000</v>
      </c>
      <c r="F530" s="18" t="n">
        <v>0</v>
      </c>
      <c r="G530" s="18" t="n">
        <v>0</v>
      </c>
      <c r="H530" s="18" t="n">
        <v>0</v>
      </c>
      <c r="I530" s="18" t="n">
        <v>0</v>
      </c>
      <c r="J530" s="18">
        <f>ROUND(MIN(B530/12,650000)*12*0.0915+MIN(B530/12,1390000)*12*(0.0504+0)+B530*0.005,0)</f>
        <v/>
      </c>
      <c r="K530" s="18" t="n">
        <v>0</v>
      </c>
      <c r="L530" s="18" t="n">
        <v>0</v>
      </c>
      <c r="M530" s="18">
        <f>ROUND(IF(C530&gt;=2026,IF(B530&lt;741000,0,IF(B530&lt;2191000,B530-740000,IF(B530&lt;2193000,1451000,IF(B530&lt;2196000,1453000,IF(B530&lt;2200000,1456000,IF(B530&lt;3600000,ROUNDDOWN(B530/4,-3)*2.8-80000,IF(B530&lt;6600000,ROUNDDOWN(B530/4,-3)*3.2-440000,IF(B530&lt;8500000,ROUNDDOWN(B530*0.9,0)-1100000,B530-1950000)))))))),IF(B530&lt;651000,0,IF(B530&lt;1900000,B530-650000,IF(B530&lt;3600000,ROUNDDOWN(B530/4,-3)*2.8-80000,IF(B530&lt;6600000,ROUNDDOWN(B530/4,-3)*3.2-440000,IF(B530&lt;8500000,ROUNDDOWN(B530*0.9,0)-1100000,B530-1950000)))))),0)</f>
        <v/>
      </c>
      <c r="N530" s="18">
        <f>IF(M530&gt;23500000,NA(),IF(C530&gt;=2026,IF(M530&lt;=4890000,1040000,IF(M530&lt;=6550000,670000,620000)),IF(M530&lt;=1320000,950000,IF(M530&lt;=3360000,880000,IF(M530&lt;=4890000,680000,IF(M530&lt;=6550000,630000,580000))))))</f>
        <v/>
      </c>
      <c r="O530" s="18">
        <f>IF(F530&lt;=0,IF(AND(D530="はい",C530&gt;=2026,C530&lt;=2027),IF(E530&lt;=0,0,IF(E530&lt;=30000,E530,IF(E530&lt;=60000,ROUNDUP(E530/2,0)+15000,IF(E530&lt;=120000,ROUNDUP(E530/4,0)+30000,60000)))),IF(E530&lt;=0,0,IF(E530&lt;=20000,E530,IF(E530&lt;=40000,ROUNDUP(E530/2,0)+10000,IF(E530&lt;=80000,ROUNDUP(E530/4,0)+20000,40000))))),IF(E530&lt;=0,IF(F530&lt;=0,0,IF(F530&lt;=25000,F530,IF(F530&lt;=50000,ROUNDUP(F530/2,0)+12500,IF(F530&lt;=100000,ROUNDUP(F530/4,0)+25000,50000)))),MAX(IF(F530&lt;=0,0,IF(F530&lt;=25000,F530,IF(F530&lt;=50000,ROUNDUP(F530/2,0)+12500,IF(F530&lt;=100000,ROUNDUP(F530/4,0)+25000,50000)))),MIN(IF(AND(D530="はい",C530&gt;=2026,C530&lt;=2027),IF(E530&lt;=0,0,IF(E530&lt;=30000,E530,IF(E530&lt;=60000,ROUNDUP(E530/2,0)+15000,IF(E530&lt;=120000,ROUNDUP(E530/4,0)+30000,60000)))),IF(E530&lt;=0,0,IF(E530&lt;=20000,E530,IF(E530&lt;=40000,ROUNDUP(E530/2,0)+10000,IF(E530&lt;=80000,ROUNDUP(E530/4,0)+20000,40000)))))+IF(F530&lt;=0,0,IF(F530&lt;=25000,F530,IF(F530&lt;=50000,ROUNDUP(F530/2,0)+12500,IF(F530&lt;=100000,ROUNDUP(F530/4,0)+25000,50000)))),IF(AND(D530="はい",C530&gt;=2026,C530&lt;=2027),60000,40000)))))</f>
        <v/>
      </c>
      <c r="P530" s="18">
        <f>IF(G530&lt;=0,0,IF(G530&lt;=20000,G530,IF(G530&lt;=40000,ROUNDUP(G530/2,0)+10000,IF(G530&lt;=80000,ROUNDUP(G530/4,0)+20000,40000))))</f>
        <v/>
      </c>
      <c r="Q530" s="18">
        <f>IF(I530&lt;=0,IF(H530&lt;=0,0,IF(H530&lt;=20000,H530,IF(H530&lt;=40000,ROUNDUP(H530/2,0)+10000,IF(H530&lt;=80000,ROUNDUP(H530/4,0)+20000,40000)))),IF(H530&lt;=0,IF(I530&lt;=0,0,IF(I530&lt;=25000,I530,IF(I530&lt;=50000,ROUNDUP(I530/2,0)+12500,IF(I530&lt;=100000,ROUNDUP(I530/4,0)+25000,50000)))),MAX(IF(I530&lt;=0,0,IF(I530&lt;=25000,I530,IF(I530&lt;=50000,ROUNDUP(I530/2,0)+12500,IF(I530&lt;=100000,ROUNDUP(I530/4,0)+25000,50000)))),MIN(IF(H530&lt;=0,0,IF(H530&lt;=20000,H530,IF(H530&lt;=40000,ROUNDUP(H530/2,0)+10000,IF(H530&lt;=80000,ROUNDUP(H530/4,0)+20000,40000))))+IF(I530&lt;=0,0,IF(I530&lt;=25000,I530,IF(I530&lt;=50000,ROUNDUP(I530/2,0)+12500,IF(I530&lt;=100000,ROUNDUP(I530/4,0)+25000,50000)))),40000))))</f>
        <v/>
      </c>
      <c r="R530" s="18">
        <f>MIN(120000,O530+P530+Q530)</f>
        <v/>
      </c>
      <c r="S530" s="18">
        <f>IF(F530&lt;=0,IF(E530&lt;=0,0,IF(E530&lt;=12000,E530,IF(E530&lt;=32000,ROUNDUP(E530/2,0)+6000,IF(E530&lt;=56000,ROUNDUP(E530/4,0)+14000,28000)))),IF(E530&lt;=0,IF(F530&lt;=0,0,IF(F530&lt;=15000,F530,IF(F530&lt;=40000,ROUNDUP(F530/2,0)+7500,IF(F530&lt;=70000,ROUNDUP(F530/4,0)+17500,35000)))),MAX(IF(F530&lt;=0,0,IF(F530&lt;=15000,F530,IF(F530&lt;=40000,ROUNDUP(F530/2,0)+7500,IF(F530&lt;=70000,ROUNDUP(F530/4,0)+17500,35000)))),MIN(IF(E530&lt;=0,0,IF(E530&lt;=12000,E530,IF(E530&lt;=32000,ROUNDUP(E530/2,0)+6000,IF(E530&lt;=56000,ROUNDUP(E530/4,0)+14000,28000))))+IF(F530&lt;=0,0,IF(F530&lt;=15000,F530,IF(F530&lt;=40000,ROUNDUP(F530/2,0)+7500,IF(F530&lt;=70000,ROUNDUP(F530/4,0)+17500,35000)))),28000))))</f>
        <v/>
      </c>
      <c r="T530" s="18">
        <f>IF(G530&lt;=0,0,IF(G530&lt;=12000,G530,IF(G530&lt;=32000,ROUNDUP(G530/2,0)+6000,IF(G530&lt;=56000,ROUNDUP(G530/4,0)+14000,28000))))</f>
        <v/>
      </c>
      <c r="U530" s="18">
        <f>IF(I530&lt;=0,IF(H530&lt;=0,0,IF(H530&lt;=12000,H530,IF(H530&lt;=32000,ROUNDUP(H530/2,0)+6000,IF(H530&lt;=56000,ROUNDUP(H530/4,0)+14000,28000)))),IF(H530&lt;=0,IF(I530&lt;=0,0,IF(I530&lt;=15000,I530,IF(I530&lt;=40000,ROUNDUP(I530/2,0)+7500,IF(I530&lt;=70000,ROUNDUP(I530/4,0)+17500,35000)))),MAX(IF(I530&lt;=0,0,IF(I530&lt;=15000,I530,IF(I530&lt;=40000,ROUNDUP(I530/2,0)+7500,IF(I530&lt;=70000,ROUNDUP(I530/4,0)+17500,35000)))),MIN(IF(H530&lt;=0,0,IF(H530&lt;=12000,H530,IF(H530&lt;=32000,ROUNDUP(H530/2,0)+6000,IF(H530&lt;=56000,ROUNDUP(H530/4,0)+14000,28000))))+IF(I530&lt;=0,0,IF(I530&lt;=15000,I530,IF(I530&lt;=40000,ROUNDUP(I530/2,0)+7500,IF(I530&lt;=70000,ROUNDUP(I530/4,0)+17500,35000)))),28000))))</f>
        <v/>
      </c>
      <c r="V530" s="18">
        <f>MIN(70000,S530+T530+U530)</f>
        <v/>
      </c>
      <c r="W530" s="18">
        <f>MAX(0,ROUNDDOWN(M530-J530-N530-K530-0,-3))</f>
        <v/>
      </c>
      <c r="X530" s="18">
        <f>MAX(0,ROUNDDOWN(M530-J530-N530-K530-R530,-3))</f>
        <v/>
      </c>
      <c r="Y530" s="18">
        <f>IF(W530&lt;=0,0,ROUNDDOWN((W530*LOOKUP(W530,{0,1950001,3300001,6950001,9000001,18000001,40000001},{0.05,0.1,0.2,0.23,0.33,0.4,0.45})-LOOKUP(W530,{0,1950001,3300001,6950001,9000001,18000001,40000001},{0,97500,427500,636000,1536000,2796000,4796000}))*1.021,-2))</f>
        <v/>
      </c>
      <c r="Z530" s="18">
        <f>IF(X530&lt;=0,0,ROUNDDOWN((X530*LOOKUP(X530,{0,1950001,3300001,6950001,9000001,18000001,40000001},{0.05,0.1,0.2,0.23,0.33,0.4,0.45})-LOOKUP(X530,{0,1950001,3300001,6950001,9000001,18000001,40000001},{0,97500,427500,636000,1536000,2796000,4796000}))*1.021,-2))</f>
        <v/>
      </c>
      <c r="AA530" s="18">
        <f>MAX(0,ROUNDDOWN(M530-J530-430000-L530-0,-3))</f>
        <v/>
      </c>
      <c r="AB530" s="18">
        <f>MAX(0,ROUNDDOWN(M530-J530-430000-L530-V530,-3))</f>
        <v/>
      </c>
      <c r="AC530" s="18">
        <f>IF(M530&lt;=450000,0,MAX(0,ROUNDDOWN(AA530*0.06-MIN(50000,AA530)*0.03,-2))+MAX(0,ROUNDDOWN(AA530*0.04-MIN(50000,AA530)*0.02,-2)))</f>
        <v/>
      </c>
      <c r="AD530" s="18">
        <f>IF(M530&lt;=450000,0,MAX(0,ROUNDDOWN(AB530*0.06-MIN(50000,AB530)*0.03,-2))+MAX(0,ROUNDDOWN(AB530*0.04-MIN(50000,AB530)*0.02,-2)))</f>
        <v/>
      </c>
      <c r="AE530" s="18">
        <f>Y530-Z530</f>
        <v/>
      </c>
      <c r="AF530" s="18">
        <f>AC530-AD530</f>
        <v/>
      </c>
      <c r="AG530" s="18">
        <f>AE530+AF530</f>
        <v/>
      </c>
      <c r="AH530" s="20">
        <f>IF(W530&lt;=0,0,LOOKUP(W530,{0,1950001,3300001,6950001,9000001,18000001,40000001},{0.05,0.1,0.2,0.23,0.33,0.4,0.45}))</f>
        <v/>
      </c>
    </row>
    <row r="531">
      <c r="A531" t="inlineStr">
        <is>
          <t>1万円刻み 3区分8万円ずつ</t>
        </is>
      </c>
      <c r="B531" s="18">
        <f>'4_1万円刻み'!$A$151</f>
        <v/>
      </c>
      <c r="C531" s="19" t="n">
        <v>2026</v>
      </c>
      <c r="D531" t="inlineStr">
        <is>
          <t>いいえ</t>
        </is>
      </c>
      <c r="E531" s="18" t="n">
        <v>80000</v>
      </c>
      <c r="F531" s="18" t="n">
        <v>0</v>
      </c>
      <c r="G531" s="18" t="n">
        <v>80000</v>
      </c>
      <c r="H531" s="18" t="n">
        <v>80000</v>
      </c>
      <c r="I531" s="18" t="n">
        <v>0</v>
      </c>
      <c r="J531" s="18">
        <f>ROUND(MIN(B531/12,650000)*12*0.0915+MIN(B531/12,1390000)*12*(0.0504+0)+B531*0.005,0)</f>
        <v/>
      </c>
      <c r="K531" s="18" t="n">
        <v>0</v>
      </c>
      <c r="L531" s="18" t="n">
        <v>0</v>
      </c>
      <c r="M531" s="18">
        <f>ROUND(IF(C531&gt;=2026,IF(B531&lt;741000,0,IF(B531&lt;2191000,B531-740000,IF(B531&lt;2193000,1451000,IF(B531&lt;2196000,1453000,IF(B531&lt;2200000,1456000,IF(B531&lt;3600000,ROUNDDOWN(B531/4,-3)*2.8-80000,IF(B531&lt;6600000,ROUNDDOWN(B531/4,-3)*3.2-440000,IF(B531&lt;8500000,ROUNDDOWN(B531*0.9,0)-1100000,B531-1950000)))))))),IF(B531&lt;651000,0,IF(B531&lt;1900000,B531-650000,IF(B531&lt;3600000,ROUNDDOWN(B531/4,-3)*2.8-80000,IF(B531&lt;6600000,ROUNDDOWN(B531/4,-3)*3.2-440000,IF(B531&lt;8500000,ROUNDDOWN(B531*0.9,0)-1100000,B531-1950000)))))),0)</f>
        <v/>
      </c>
      <c r="N531" s="18">
        <f>IF(M531&gt;23500000,NA(),IF(C531&gt;=2026,IF(M531&lt;=4890000,1040000,IF(M531&lt;=6550000,670000,620000)),IF(M531&lt;=1320000,950000,IF(M531&lt;=3360000,880000,IF(M531&lt;=4890000,680000,IF(M531&lt;=6550000,630000,580000))))))</f>
        <v/>
      </c>
      <c r="O531" s="18">
        <f>IF(F531&lt;=0,IF(AND(D531="はい",C531&gt;=2026,C531&lt;=2027),IF(E531&lt;=0,0,IF(E531&lt;=30000,E531,IF(E531&lt;=60000,ROUNDUP(E531/2,0)+15000,IF(E531&lt;=120000,ROUNDUP(E531/4,0)+30000,60000)))),IF(E531&lt;=0,0,IF(E531&lt;=20000,E531,IF(E531&lt;=40000,ROUNDUP(E531/2,0)+10000,IF(E531&lt;=80000,ROUNDUP(E531/4,0)+20000,40000))))),IF(E531&lt;=0,IF(F531&lt;=0,0,IF(F531&lt;=25000,F531,IF(F531&lt;=50000,ROUNDUP(F531/2,0)+12500,IF(F531&lt;=100000,ROUNDUP(F531/4,0)+25000,50000)))),MAX(IF(F531&lt;=0,0,IF(F531&lt;=25000,F531,IF(F531&lt;=50000,ROUNDUP(F531/2,0)+12500,IF(F531&lt;=100000,ROUNDUP(F531/4,0)+25000,50000)))),MIN(IF(AND(D531="はい",C531&gt;=2026,C531&lt;=2027),IF(E531&lt;=0,0,IF(E531&lt;=30000,E531,IF(E531&lt;=60000,ROUNDUP(E531/2,0)+15000,IF(E531&lt;=120000,ROUNDUP(E531/4,0)+30000,60000)))),IF(E531&lt;=0,0,IF(E531&lt;=20000,E531,IF(E531&lt;=40000,ROUNDUP(E531/2,0)+10000,IF(E531&lt;=80000,ROUNDUP(E531/4,0)+20000,40000)))))+IF(F531&lt;=0,0,IF(F531&lt;=25000,F531,IF(F531&lt;=50000,ROUNDUP(F531/2,0)+12500,IF(F531&lt;=100000,ROUNDUP(F531/4,0)+25000,50000)))),IF(AND(D531="はい",C531&gt;=2026,C531&lt;=2027),60000,40000)))))</f>
        <v/>
      </c>
      <c r="P531" s="18">
        <f>IF(G531&lt;=0,0,IF(G531&lt;=20000,G531,IF(G531&lt;=40000,ROUNDUP(G531/2,0)+10000,IF(G531&lt;=80000,ROUNDUP(G531/4,0)+20000,40000))))</f>
        <v/>
      </c>
      <c r="Q531" s="18">
        <f>IF(I531&lt;=0,IF(H531&lt;=0,0,IF(H531&lt;=20000,H531,IF(H531&lt;=40000,ROUNDUP(H531/2,0)+10000,IF(H531&lt;=80000,ROUNDUP(H531/4,0)+20000,40000)))),IF(H531&lt;=0,IF(I531&lt;=0,0,IF(I531&lt;=25000,I531,IF(I531&lt;=50000,ROUNDUP(I531/2,0)+12500,IF(I531&lt;=100000,ROUNDUP(I531/4,0)+25000,50000)))),MAX(IF(I531&lt;=0,0,IF(I531&lt;=25000,I531,IF(I531&lt;=50000,ROUNDUP(I531/2,0)+12500,IF(I531&lt;=100000,ROUNDUP(I531/4,0)+25000,50000)))),MIN(IF(H531&lt;=0,0,IF(H531&lt;=20000,H531,IF(H531&lt;=40000,ROUNDUP(H531/2,0)+10000,IF(H531&lt;=80000,ROUNDUP(H531/4,0)+20000,40000))))+IF(I531&lt;=0,0,IF(I531&lt;=25000,I531,IF(I531&lt;=50000,ROUNDUP(I531/2,0)+12500,IF(I531&lt;=100000,ROUNDUP(I531/4,0)+25000,50000)))),40000))))</f>
        <v/>
      </c>
      <c r="R531" s="18">
        <f>MIN(120000,O531+P531+Q531)</f>
        <v/>
      </c>
      <c r="S531" s="18">
        <f>IF(F531&lt;=0,IF(E531&lt;=0,0,IF(E531&lt;=12000,E531,IF(E531&lt;=32000,ROUNDUP(E531/2,0)+6000,IF(E531&lt;=56000,ROUNDUP(E531/4,0)+14000,28000)))),IF(E531&lt;=0,IF(F531&lt;=0,0,IF(F531&lt;=15000,F531,IF(F531&lt;=40000,ROUNDUP(F531/2,0)+7500,IF(F531&lt;=70000,ROUNDUP(F531/4,0)+17500,35000)))),MAX(IF(F531&lt;=0,0,IF(F531&lt;=15000,F531,IF(F531&lt;=40000,ROUNDUP(F531/2,0)+7500,IF(F531&lt;=70000,ROUNDUP(F531/4,0)+17500,35000)))),MIN(IF(E531&lt;=0,0,IF(E531&lt;=12000,E531,IF(E531&lt;=32000,ROUNDUP(E531/2,0)+6000,IF(E531&lt;=56000,ROUNDUP(E531/4,0)+14000,28000))))+IF(F531&lt;=0,0,IF(F531&lt;=15000,F531,IF(F531&lt;=40000,ROUNDUP(F531/2,0)+7500,IF(F531&lt;=70000,ROUNDUP(F531/4,0)+17500,35000)))),28000))))</f>
        <v/>
      </c>
      <c r="T531" s="18">
        <f>IF(G531&lt;=0,0,IF(G531&lt;=12000,G531,IF(G531&lt;=32000,ROUNDUP(G531/2,0)+6000,IF(G531&lt;=56000,ROUNDUP(G531/4,0)+14000,28000))))</f>
        <v/>
      </c>
      <c r="U531" s="18">
        <f>IF(I531&lt;=0,IF(H531&lt;=0,0,IF(H531&lt;=12000,H531,IF(H531&lt;=32000,ROUNDUP(H531/2,0)+6000,IF(H531&lt;=56000,ROUNDUP(H531/4,0)+14000,28000)))),IF(H531&lt;=0,IF(I531&lt;=0,0,IF(I531&lt;=15000,I531,IF(I531&lt;=40000,ROUNDUP(I531/2,0)+7500,IF(I531&lt;=70000,ROUNDUP(I531/4,0)+17500,35000)))),MAX(IF(I531&lt;=0,0,IF(I531&lt;=15000,I531,IF(I531&lt;=40000,ROUNDUP(I531/2,0)+7500,IF(I531&lt;=70000,ROUNDUP(I531/4,0)+17500,35000)))),MIN(IF(H531&lt;=0,0,IF(H531&lt;=12000,H531,IF(H531&lt;=32000,ROUNDUP(H531/2,0)+6000,IF(H531&lt;=56000,ROUNDUP(H531/4,0)+14000,28000))))+IF(I531&lt;=0,0,IF(I531&lt;=15000,I531,IF(I531&lt;=40000,ROUNDUP(I531/2,0)+7500,IF(I531&lt;=70000,ROUNDUP(I531/4,0)+17500,35000)))),28000))))</f>
        <v/>
      </c>
      <c r="V531" s="18">
        <f>MIN(70000,S531+T531+U531)</f>
        <v/>
      </c>
      <c r="W531" s="18">
        <f>MAX(0,ROUNDDOWN(M531-J531-N531-K531-0,-3))</f>
        <v/>
      </c>
      <c r="X531" s="18">
        <f>MAX(0,ROUNDDOWN(M531-J531-N531-K531-R531,-3))</f>
        <v/>
      </c>
      <c r="Y531" s="18">
        <f>IF(W531&lt;=0,0,ROUNDDOWN((W531*LOOKUP(W531,{0,1950001,3300001,6950001,9000001,18000001,40000001},{0.05,0.1,0.2,0.23,0.33,0.4,0.45})-LOOKUP(W531,{0,1950001,3300001,6950001,9000001,18000001,40000001},{0,97500,427500,636000,1536000,2796000,4796000}))*1.021,-2))</f>
        <v/>
      </c>
      <c r="Z531" s="18">
        <f>IF(X531&lt;=0,0,ROUNDDOWN((X531*LOOKUP(X531,{0,1950001,3300001,6950001,9000001,18000001,40000001},{0.05,0.1,0.2,0.23,0.33,0.4,0.45})-LOOKUP(X531,{0,1950001,3300001,6950001,9000001,18000001,40000001},{0,97500,427500,636000,1536000,2796000,4796000}))*1.021,-2))</f>
        <v/>
      </c>
      <c r="AA531" s="18">
        <f>MAX(0,ROUNDDOWN(M531-J531-430000-L531-0,-3))</f>
        <v/>
      </c>
      <c r="AB531" s="18">
        <f>MAX(0,ROUNDDOWN(M531-J531-430000-L531-V531,-3))</f>
        <v/>
      </c>
      <c r="AC531" s="18">
        <f>IF(M531&lt;=450000,0,MAX(0,ROUNDDOWN(AA531*0.06-MIN(50000,AA531)*0.03,-2))+MAX(0,ROUNDDOWN(AA531*0.04-MIN(50000,AA531)*0.02,-2)))</f>
        <v/>
      </c>
      <c r="AD531" s="18">
        <f>IF(M531&lt;=450000,0,MAX(0,ROUNDDOWN(AB531*0.06-MIN(50000,AB531)*0.03,-2))+MAX(0,ROUNDDOWN(AB531*0.04-MIN(50000,AB531)*0.02,-2)))</f>
        <v/>
      </c>
      <c r="AE531" s="18">
        <f>Y531-Z531</f>
        <v/>
      </c>
      <c r="AF531" s="18">
        <f>AC531-AD531</f>
        <v/>
      </c>
      <c r="AG531" s="18">
        <f>AE531+AF531</f>
        <v/>
      </c>
      <c r="AH531" s="20">
        <f>IF(W531&lt;=0,0,LOOKUP(W531,{0,1950001,3300001,6950001,9000001,18000001,40000001},{0.05,0.1,0.2,0.23,0.33,0.4,0.45}))</f>
        <v/>
      </c>
    </row>
    <row r="532">
      <c r="A532" t="inlineStr">
        <is>
          <t>1万円刻み 一般8万円</t>
        </is>
      </c>
      <c r="B532" s="18">
        <f>'4_1万円刻み'!$A$151</f>
        <v/>
      </c>
      <c r="C532" s="19" t="n">
        <v>2026</v>
      </c>
      <c r="D532" t="inlineStr">
        <is>
          <t>いいえ</t>
        </is>
      </c>
      <c r="E532" s="18" t="n">
        <v>80000</v>
      </c>
      <c r="F532" s="18" t="n">
        <v>0</v>
      </c>
      <c r="G532" s="18" t="n">
        <v>0</v>
      </c>
      <c r="H532" s="18" t="n">
        <v>0</v>
      </c>
      <c r="I532" s="18" t="n">
        <v>0</v>
      </c>
      <c r="J532" s="18">
        <f>ROUND(MIN(B532/12,650000)*12*0.0915+MIN(B532/12,1390000)*12*(0.0504+0)+B532*0.005,0)</f>
        <v/>
      </c>
      <c r="K532" s="18" t="n">
        <v>0</v>
      </c>
      <c r="L532" s="18" t="n">
        <v>0</v>
      </c>
      <c r="M532" s="18">
        <f>ROUND(IF(C532&gt;=2026,IF(B532&lt;741000,0,IF(B532&lt;2191000,B532-740000,IF(B532&lt;2193000,1451000,IF(B532&lt;2196000,1453000,IF(B532&lt;2200000,1456000,IF(B532&lt;3600000,ROUNDDOWN(B532/4,-3)*2.8-80000,IF(B532&lt;6600000,ROUNDDOWN(B532/4,-3)*3.2-440000,IF(B532&lt;8500000,ROUNDDOWN(B532*0.9,0)-1100000,B532-1950000)))))))),IF(B532&lt;651000,0,IF(B532&lt;1900000,B532-650000,IF(B532&lt;3600000,ROUNDDOWN(B532/4,-3)*2.8-80000,IF(B532&lt;6600000,ROUNDDOWN(B532/4,-3)*3.2-440000,IF(B532&lt;8500000,ROUNDDOWN(B532*0.9,0)-1100000,B532-1950000)))))),0)</f>
        <v/>
      </c>
      <c r="N532" s="18">
        <f>IF(M532&gt;23500000,NA(),IF(C532&gt;=2026,IF(M532&lt;=4890000,1040000,IF(M532&lt;=6550000,670000,620000)),IF(M532&lt;=1320000,950000,IF(M532&lt;=3360000,880000,IF(M532&lt;=4890000,680000,IF(M532&lt;=6550000,630000,580000))))))</f>
        <v/>
      </c>
      <c r="O532" s="18">
        <f>IF(F532&lt;=0,IF(AND(D532="はい",C532&gt;=2026,C532&lt;=2027),IF(E532&lt;=0,0,IF(E532&lt;=30000,E532,IF(E532&lt;=60000,ROUNDUP(E532/2,0)+15000,IF(E532&lt;=120000,ROUNDUP(E532/4,0)+30000,60000)))),IF(E532&lt;=0,0,IF(E532&lt;=20000,E532,IF(E532&lt;=40000,ROUNDUP(E532/2,0)+10000,IF(E532&lt;=80000,ROUNDUP(E532/4,0)+20000,40000))))),IF(E532&lt;=0,IF(F532&lt;=0,0,IF(F532&lt;=25000,F532,IF(F532&lt;=50000,ROUNDUP(F532/2,0)+12500,IF(F532&lt;=100000,ROUNDUP(F532/4,0)+25000,50000)))),MAX(IF(F532&lt;=0,0,IF(F532&lt;=25000,F532,IF(F532&lt;=50000,ROUNDUP(F532/2,0)+12500,IF(F532&lt;=100000,ROUNDUP(F532/4,0)+25000,50000)))),MIN(IF(AND(D532="はい",C532&gt;=2026,C532&lt;=2027),IF(E532&lt;=0,0,IF(E532&lt;=30000,E532,IF(E532&lt;=60000,ROUNDUP(E532/2,0)+15000,IF(E532&lt;=120000,ROUNDUP(E532/4,0)+30000,60000)))),IF(E532&lt;=0,0,IF(E532&lt;=20000,E532,IF(E532&lt;=40000,ROUNDUP(E532/2,0)+10000,IF(E532&lt;=80000,ROUNDUP(E532/4,0)+20000,40000)))))+IF(F532&lt;=0,0,IF(F532&lt;=25000,F532,IF(F532&lt;=50000,ROUNDUP(F532/2,0)+12500,IF(F532&lt;=100000,ROUNDUP(F532/4,0)+25000,50000)))),IF(AND(D532="はい",C532&gt;=2026,C532&lt;=2027),60000,40000)))))</f>
        <v/>
      </c>
      <c r="P532" s="18">
        <f>IF(G532&lt;=0,0,IF(G532&lt;=20000,G532,IF(G532&lt;=40000,ROUNDUP(G532/2,0)+10000,IF(G532&lt;=80000,ROUNDUP(G532/4,0)+20000,40000))))</f>
        <v/>
      </c>
      <c r="Q532" s="18">
        <f>IF(I532&lt;=0,IF(H532&lt;=0,0,IF(H532&lt;=20000,H532,IF(H532&lt;=40000,ROUNDUP(H532/2,0)+10000,IF(H532&lt;=80000,ROUNDUP(H532/4,0)+20000,40000)))),IF(H532&lt;=0,IF(I532&lt;=0,0,IF(I532&lt;=25000,I532,IF(I532&lt;=50000,ROUNDUP(I532/2,0)+12500,IF(I532&lt;=100000,ROUNDUP(I532/4,0)+25000,50000)))),MAX(IF(I532&lt;=0,0,IF(I532&lt;=25000,I532,IF(I532&lt;=50000,ROUNDUP(I532/2,0)+12500,IF(I532&lt;=100000,ROUNDUP(I532/4,0)+25000,50000)))),MIN(IF(H532&lt;=0,0,IF(H532&lt;=20000,H532,IF(H532&lt;=40000,ROUNDUP(H532/2,0)+10000,IF(H532&lt;=80000,ROUNDUP(H532/4,0)+20000,40000))))+IF(I532&lt;=0,0,IF(I532&lt;=25000,I532,IF(I532&lt;=50000,ROUNDUP(I532/2,0)+12500,IF(I532&lt;=100000,ROUNDUP(I532/4,0)+25000,50000)))),40000))))</f>
        <v/>
      </c>
      <c r="R532" s="18">
        <f>MIN(120000,O532+P532+Q532)</f>
        <v/>
      </c>
      <c r="S532" s="18">
        <f>IF(F532&lt;=0,IF(E532&lt;=0,0,IF(E532&lt;=12000,E532,IF(E532&lt;=32000,ROUNDUP(E532/2,0)+6000,IF(E532&lt;=56000,ROUNDUP(E532/4,0)+14000,28000)))),IF(E532&lt;=0,IF(F532&lt;=0,0,IF(F532&lt;=15000,F532,IF(F532&lt;=40000,ROUNDUP(F532/2,0)+7500,IF(F532&lt;=70000,ROUNDUP(F532/4,0)+17500,35000)))),MAX(IF(F532&lt;=0,0,IF(F532&lt;=15000,F532,IF(F532&lt;=40000,ROUNDUP(F532/2,0)+7500,IF(F532&lt;=70000,ROUNDUP(F532/4,0)+17500,35000)))),MIN(IF(E532&lt;=0,0,IF(E532&lt;=12000,E532,IF(E532&lt;=32000,ROUNDUP(E532/2,0)+6000,IF(E532&lt;=56000,ROUNDUP(E532/4,0)+14000,28000))))+IF(F532&lt;=0,0,IF(F532&lt;=15000,F532,IF(F532&lt;=40000,ROUNDUP(F532/2,0)+7500,IF(F532&lt;=70000,ROUNDUP(F532/4,0)+17500,35000)))),28000))))</f>
        <v/>
      </c>
      <c r="T532" s="18">
        <f>IF(G532&lt;=0,0,IF(G532&lt;=12000,G532,IF(G532&lt;=32000,ROUNDUP(G532/2,0)+6000,IF(G532&lt;=56000,ROUNDUP(G532/4,0)+14000,28000))))</f>
        <v/>
      </c>
      <c r="U532" s="18">
        <f>IF(I532&lt;=0,IF(H532&lt;=0,0,IF(H532&lt;=12000,H532,IF(H532&lt;=32000,ROUNDUP(H532/2,0)+6000,IF(H532&lt;=56000,ROUNDUP(H532/4,0)+14000,28000)))),IF(H532&lt;=0,IF(I532&lt;=0,0,IF(I532&lt;=15000,I532,IF(I532&lt;=40000,ROUNDUP(I532/2,0)+7500,IF(I532&lt;=70000,ROUNDUP(I532/4,0)+17500,35000)))),MAX(IF(I532&lt;=0,0,IF(I532&lt;=15000,I532,IF(I532&lt;=40000,ROUNDUP(I532/2,0)+7500,IF(I532&lt;=70000,ROUNDUP(I532/4,0)+17500,35000)))),MIN(IF(H532&lt;=0,0,IF(H532&lt;=12000,H532,IF(H532&lt;=32000,ROUNDUP(H532/2,0)+6000,IF(H532&lt;=56000,ROUNDUP(H532/4,0)+14000,28000))))+IF(I532&lt;=0,0,IF(I532&lt;=15000,I532,IF(I532&lt;=40000,ROUNDUP(I532/2,0)+7500,IF(I532&lt;=70000,ROUNDUP(I532/4,0)+17500,35000)))),28000))))</f>
        <v/>
      </c>
      <c r="V532" s="18">
        <f>MIN(70000,S532+T532+U532)</f>
        <v/>
      </c>
      <c r="W532" s="18">
        <f>MAX(0,ROUNDDOWN(M532-J532-N532-K532-0,-3))</f>
        <v/>
      </c>
      <c r="X532" s="18">
        <f>MAX(0,ROUNDDOWN(M532-J532-N532-K532-R532,-3))</f>
        <v/>
      </c>
      <c r="Y532" s="18">
        <f>IF(W532&lt;=0,0,ROUNDDOWN((W532*LOOKUP(W532,{0,1950001,3300001,6950001,9000001,18000001,40000001},{0.05,0.1,0.2,0.23,0.33,0.4,0.45})-LOOKUP(W532,{0,1950001,3300001,6950001,9000001,18000001,40000001},{0,97500,427500,636000,1536000,2796000,4796000}))*1.021,-2))</f>
        <v/>
      </c>
      <c r="Z532" s="18">
        <f>IF(X532&lt;=0,0,ROUNDDOWN((X532*LOOKUP(X532,{0,1950001,3300001,6950001,9000001,18000001,40000001},{0.05,0.1,0.2,0.23,0.33,0.4,0.45})-LOOKUP(X532,{0,1950001,3300001,6950001,9000001,18000001,40000001},{0,97500,427500,636000,1536000,2796000,4796000}))*1.021,-2))</f>
        <v/>
      </c>
      <c r="AA532" s="18">
        <f>MAX(0,ROUNDDOWN(M532-J532-430000-L532-0,-3))</f>
        <v/>
      </c>
      <c r="AB532" s="18">
        <f>MAX(0,ROUNDDOWN(M532-J532-430000-L532-V532,-3))</f>
        <v/>
      </c>
      <c r="AC532" s="18">
        <f>IF(M532&lt;=450000,0,MAX(0,ROUNDDOWN(AA532*0.06-MIN(50000,AA532)*0.03,-2))+MAX(0,ROUNDDOWN(AA532*0.04-MIN(50000,AA532)*0.02,-2)))</f>
        <v/>
      </c>
      <c r="AD532" s="18">
        <f>IF(M532&lt;=450000,0,MAX(0,ROUNDDOWN(AB532*0.06-MIN(50000,AB532)*0.03,-2))+MAX(0,ROUNDDOWN(AB532*0.04-MIN(50000,AB532)*0.02,-2)))</f>
        <v/>
      </c>
      <c r="AE532" s="18">
        <f>Y532-Z532</f>
        <v/>
      </c>
      <c r="AF532" s="18">
        <f>AC532-AD532</f>
        <v/>
      </c>
      <c r="AG532" s="18">
        <f>AE532+AF532</f>
        <v/>
      </c>
      <c r="AH532" s="20">
        <f>IF(W532&lt;=0,0,LOOKUP(W532,{0,1950001,3300001,6950001,9000001,18000001,40000001},{0.05,0.1,0.2,0.23,0.33,0.4,0.45}))</f>
        <v/>
      </c>
    </row>
    <row r="533">
      <c r="A533" t="inlineStr">
        <is>
          <t>1万円刻み 特例あり一般12万円</t>
        </is>
      </c>
      <c r="B533" s="18">
        <f>'4_1万円刻み'!$A$151</f>
        <v/>
      </c>
      <c r="C533" s="19" t="n">
        <v>2026</v>
      </c>
      <c r="D533" t="inlineStr">
        <is>
          <t>はい</t>
        </is>
      </c>
      <c r="E533" s="18" t="n">
        <v>120000</v>
      </c>
      <c r="F533" s="18" t="n">
        <v>0</v>
      </c>
      <c r="G533" s="18" t="n">
        <v>0</v>
      </c>
      <c r="H533" s="18" t="n">
        <v>0</v>
      </c>
      <c r="I533" s="18" t="n">
        <v>0</v>
      </c>
      <c r="J533" s="18">
        <f>ROUND(MIN(B533/12,650000)*12*0.0915+MIN(B533/12,1390000)*12*(0.0504+0)+B533*0.005,0)</f>
        <v/>
      </c>
      <c r="K533" s="18" t="n">
        <v>0</v>
      </c>
      <c r="L533" s="18" t="n">
        <v>0</v>
      </c>
      <c r="M533" s="18">
        <f>ROUND(IF(C533&gt;=2026,IF(B533&lt;741000,0,IF(B533&lt;2191000,B533-740000,IF(B533&lt;2193000,1451000,IF(B533&lt;2196000,1453000,IF(B533&lt;2200000,1456000,IF(B533&lt;3600000,ROUNDDOWN(B533/4,-3)*2.8-80000,IF(B533&lt;6600000,ROUNDDOWN(B533/4,-3)*3.2-440000,IF(B533&lt;8500000,ROUNDDOWN(B533*0.9,0)-1100000,B533-1950000)))))))),IF(B533&lt;651000,0,IF(B533&lt;1900000,B533-650000,IF(B533&lt;3600000,ROUNDDOWN(B533/4,-3)*2.8-80000,IF(B533&lt;6600000,ROUNDDOWN(B533/4,-3)*3.2-440000,IF(B533&lt;8500000,ROUNDDOWN(B533*0.9,0)-1100000,B533-1950000)))))),0)</f>
        <v/>
      </c>
      <c r="N533" s="18">
        <f>IF(M533&gt;23500000,NA(),IF(C533&gt;=2026,IF(M533&lt;=4890000,1040000,IF(M533&lt;=6550000,670000,620000)),IF(M533&lt;=1320000,950000,IF(M533&lt;=3360000,880000,IF(M533&lt;=4890000,680000,IF(M533&lt;=6550000,630000,580000))))))</f>
        <v/>
      </c>
      <c r="O533" s="18">
        <f>IF(F533&lt;=0,IF(AND(D533="はい",C533&gt;=2026,C533&lt;=2027),IF(E533&lt;=0,0,IF(E533&lt;=30000,E533,IF(E533&lt;=60000,ROUNDUP(E533/2,0)+15000,IF(E533&lt;=120000,ROUNDUP(E533/4,0)+30000,60000)))),IF(E533&lt;=0,0,IF(E533&lt;=20000,E533,IF(E533&lt;=40000,ROUNDUP(E533/2,0)+10000,IF(E533&lt;=80000,ROUNDUP(E533/4,0)+20000,40000))))),IF(E533&lt;=0,IF(F533&lt;=0,0,IF(F533&lt;=25000,F533,IF(F533&lt;=50000,ROUNDUP(F533/2,0)+12500,IF(F533&lt;=100000,ROUNDUP(F533/4,0)+25000,50000)))),MAX(IF(F533&lt;=0,0,IF(F533&lt;=25000,F533,IF(F533&lt;=50000,ROUNDUP(F533/2,0)+12500,IF(F533&lt;=100000,ROUNDUP(F533/4,0)+25000,50000)))),MIN(IF(AND(D533="はい",C533&gt;=2026,C533&lt;=2027),IF(E533&lt;=0,0,IF(E533&lt;=30000,E533,IF(E533&lt;=60000,ROUNDUP(E533/2,0)+15000,IF(E533&lt;=120000,ROUNDUP(E533/4,0)+30000,60000)))),IF(E533&lt;=0,0,IF(E533&lt;=20000,E533,IF(E533&lt;=40000,ROUNDUP(E533/2,0)+10000,IF(E533&lt;=80000,ROUNDUP(E533/4,0)+20000,40000)))))+IF(F533&lt;=0,0,IF(F533&lt;=25000,F533,IF(F533&lt;=50000,ROUNDUP(F533/2,0)+12500,IF(F533&lt;=100000,ROUNDUP(F533/4,0)+25000,50000)))),IF(AND(D533="はい",C533&gt;=2026,C533&lt;=2027),60000,40000)))))</f>
        <v/>
      </c>
      <c r="P533" s="18">
        <f>IF(G533&lt;=0,0,IF(G533&lt;=20000,G533,IF(G533&lt;=40000,ROUNDUP(G533/2,0)+10000,IF(G533&lt;=80000,ROUNDUP(G533/4,0)+20000,40000))))</f>
        <v/>
      </c>
      <c r="Q533" s="18">
        <f>IF(I533&lt;=0,IF(H533&lt;=0,0,IF(H533&lt;=20000,H533,IF(H533&lt;=40000,ROUNDUP(H533/2,0)+10000,IF(H533&lt;=80000,ROUNDUP(H533/4,0)+20000,40000)))),IF(H533&lt;=0,IF(I533&lt;=0,0,IF(I533&lt;=25000,I533,IF(I533&lt;=50000,ROUNDUP(I533/2,0)+12500,IF(I533&lt;=100000,ROUNDUP(I533/4,0)+25000,50000)))),MAX(IF(I533&lt;=0,0,IF(I533&lt;=25000,I533,IF(I533&lt;=50000,ROUNDUP(I533/2,0)+12500,IF(I533&lt;=100000,ROUNDUP(I533/4,0)+25000,50000)))),MIN(IF(H533&lt;=0,0,IF(H533&lt;=20000,H533,IF(H533&lt;=40000,ROUNDUP(H533/2,0)+10000,IF(H533&lt;=80000,ROUNDUP(H533/4,0)+20000,40000))))+IF(I533&lt;=0,0,IF(I533&lt;=25000,I533,IF(I533&lt;=50000,ROUNDUP(I533/2,0)+12500,IF(I533&lt;=100000,ROUNDUP(I533/4,0)+25000,50000)))),40000))))</f>
        <v/>
      </c>
      <c r="R533" s="18">
        <f>MIN(120000,O533+P533+Q533)</f>
        <v/>
      </c>
      <c r="S533" s="18">
        <f>IF(F533&lt;=0,IF(E533&lt;=0,0,IF(E533&lt;=12000,E533,IF(E533&lt;=32000,ROUNDUP(E533/2,0)+6000,IF(E533&lt;=56000,ROUNDUP(E533/4,0)+14000,28000)))),IF(E533&lt;=0,IF(F533&lt;=0,0,IF(F533&lt;=15000,F533,IF(F533&lt;=40000,ROUNDUP(F533/2,0)+7500,IF(F533&lt;=70000,ROUNDUP(F533/4,0)+17500,35000)))),MAX(IF(F533&lt;=0,0,IF(F533&lt;=15000,F533,IF(F533&lt;=40000,ROUNDUP(F533/2,0)+7500,IF(F533&lt;=70000,ROUNDUP(F533/4,0)+17500,35000)))),MIN(IF(E533&lt;=0,0,IF(E533&lt;=12000,E533,IF(E533&lt;=32000,ROUNDUP(E533/2,0)+6000,IF(E533&lt;=56000,ROUNDUP(E533/4,0)+14000,28000))))+IF(F533&lt;=0,0,IF(F533&lt;=15000,F533,IF(F533&lt;=40000,ROUNDUP(F533/2,0)+7500,IF(F533&lt;=70000,ROUNDUP(F533/4,0)+17500,35000)))),28000))))</f>
        <v/>
      </c>
      <c r="T533" s="18">
        <f>IF(G533&lt;=0,0,IF(G533&lt;=12000,G533,IF(G533&lt;=32000,ROUNDUP(G533/2,0)+6000,IF(G533&lt;=56000,ROUNDUP(G533/4,0)+14000,28000))))</f>
        <v/>
      </c>
      <c r="U533" s="18">
        <f>IF(I533&lt;=0,IF(H533&lt;=0,0,IF(H533&lt;=12000,H533,IF(H533&lt;=32000,ROUNDUP(H533/2,0)+6000,IF(H533&lt;=56000,ROUNDUP(H533/4,0)+14000,28000)))),IF(H533&lt;=0,IF(I533&lt;=0,0,IF(I533&lt;=15000,I533,IF(I533&lt;=40000,ROUNDUP(I533/2,0)+7500,IF(I533&lt;=70000,ROUNDUP(I533/4,0)+17500,35000)))),MAX(IF(I533&lt;=0,0,IF(I533&lt;=15000,I533,IF(I533&lt;=40000,ROUNDUP(I533/2,0)+7500,IF(I533&lt;=70000,ROUNDUP(I533/4,0)+17500,35000)))),MIN(IF(H533&lt;=0,0,IF(H533&lt;=12000,H533,IF(H533&lt;=32000,ROUNDUP(H533/2,0)+6000,IF(H533&lt;=56000,ROUNDUP(H533/4,0)+14000,28000))))+IF(I533&lt;=0,0,IF(I533&lt;=15000,I533,IF(I533&lt;=40000,ROUNDUP(I533/2,0)+7500,IF(I533&lt;=70000,ROUNDUP(I533/4,0)+17500,35000)))),28000))))</f>
        <v/>
      </c>
      <c r="V533" s="18">
        <f>MIN(70000,S533+T533+U533)</f>
        <v/>
      </c>
      <c r="W533" s="18">
        <f>MAX(0,ROUNDDOWN(M533-J533-N533-K533-0,-3))</f>
        <v/>
      </c>
      <c r="X533" s="18">
        <f>MAX(0,ROUNDDOWN(M533-J533-N533-K533-R533,-3))</f>
        <v/>
      </c>
      <c r="Y533" s="18">
        <f>IF(W533&lt;=0,0,ROUNDDOWN((W533*LOOKUP(W533,{0,1950001,3300001,6950001,9000001,18000001,40000001},{0.05,0.1,0.2,0.23,0.33,0.4,0.45})-LOOKUP(W533,{0,1950001,3300001,6950001,9000001,18000001,40000001},{0,97500,427500,636000,1536000,2796000,4796000}))*1.021,-2))</f>
        <v/>
      </c>
      <c r="Z533" s="18">
        <f>IF(X533&lt;=0,0,ROUNDDOWN((X533*LOOKUP(X533,{0,1950001,3300001,6950001,9000001,18000001,40000001},{0.05,0.1,0.2,0.23,0.33,0.4,0.45})-LOOKUP(X533,{0,1950001,3300001,6950001,9000001,18000001,40000001},{0,97500,427500,636000,1536000,2796000,4796000}))*1.021,-2))</f>
        <v/>
      </c>
      <c r="AA533" s="18">
        <f>MAX(0,ROUNDDOWN(M533-J533-430000-L533-0,-3))</f>
        <v/>
      </c>
      <c r="AB533" s="18">
        <f>MAX(0,ROUNDDOWN(M533-J533-430000-L533-V533,-3))</f>
        <v/>
      </c>
      <c r="AC533" s="18">
        <f>IF(M533&lt;=450000,0,MAX(0,ROUNDDOWN(AA533*0.06-MIN(50000,AA533)*0.03,-2))+MAX(0,ROUNDDOWN(AA533*0.04-MIN(50000,AA533)*0.02,-2)))</f>
        <v/>
      </c>
      <c r="AD533" s="18">
        <f>IF(M533&lt;=450000,0,MAX(0,ROUNDDOWN(AB533*0.06-MIN(50000,AB533)*0.03,-2))+MAX(0,ROUNDDOWN(AB533*0.04-MIN(50000,AB533)*0.02,-2)))</f>
        <v/>
      </c>
      <c r="AE533" s="18">
        <f>Y533-Z533</f>
        <v/>
      </c>
      <c r="AF533" s="18">
        <f>AC533-AD533</f>
        <v/>
      </c>
      <c r="AG533" s="18">
        <f>AE533+AF533</f>
        <v/>
      </c>
      <c r="AH533" s="20">
        <f>IF(W533&lt;=0,0,LOOKUP(W533,{0,1950001,3300001,6950001,9000001,18000001,40000001},{0.05,0.1,0.2,0.23,0.33,0.4,0.45}))</f>
        <v/>
      </c>
    </row>
    <row r="534">
      <c r="A534" t="inlineStr">
        <is>
          <t>1万円刻み 3区分8万円ずつ</t>
        </is>
      </c>
      <c r="B534" s="18">
        <f>'4_1万円刻み'!$A$152</f>
        <v/>
      </c>
      <c r="C534" s="19" t="n">
        <v>2026</v>
      </c>
      <c r="D534" t="inlineStr">
        <is>
          <t>いいえ</t>
        </is>
      </c>
      <c r="E534" s="18" t="n">
        <v>80000</v>
      </c>
      <c r="F534" s="18" t="n">
        <v>0</v>
      </c>
      <c r="G534" s="18" t="n">
        <v>80000</v>
      </c>
      <c r="H534" s="18" t="n">
        <v>80000</v>
      </c>
      <c r="I534" s="18" t="n">
        <v>0</v>
      </c>
      <c r="J534" s="18">
        <f>ROUND(MIN(B534/12,650000)*12*0.0915+MIN(B534/12,1390000)*12*(0.0504+0)+B534*0.005,0)</f>
        <v/>
      </c>
      <c r="K534" s="18" t="n">
        <v>0</v>
      </c>
      <c r="L534" s="18" t="n">
        <v>0</v>
      </c>
      <c r="M534" s="18">
        <f>ROUND(IF(C534&gt;=2026,IF(B534&lt;741000,0,IF(B534&lt;2191000,B534-740000,IF(B534&lt;2193000,1451000,IF(B534&lt;2196000,1453000,IF(B534&lt;2200000,1456000,IF(B534&lt;3600000,ROUNDDOWN(B534/4,-3)*2.8-80000,IF(B534&lt;6600000,ROUNDDOWN(B534/4,-3)*3.2-440000,IF(B534&lt;8500000,ROUNDDOWN(B534*0.9,0)-1100000,B534-1950000)))))))),IF(B534&lt;651000,0,IF(B534&lt;1900000,B534-650000,IF(B534&lt;3600000,ROUNDDOWN(B534/4,-3)*2.8-80000,IF(B534&lt;6600000,ROUNDDOWN(B534/4,-3)*3.2-440000,IF(B534&lt;8500000,ROUNDDOWN(B534*0.9,0)-1100000,B534-1950000)))))),0)</f>
        <v/>
      </c>
      <c r="N534" s="18">
        <f>IF(M534&gt;23500000,NA(),IF(C534&gt;=2026,IF(M534&lt;=4890000,1040000,IF(M534&lt;=6550000,670000,620000)),IF(M534&lt;=1320000,950000,IF(M534&lt;=3360000,880000,IF(M534&lt;=4890000,680000,IF(M534&lt;=6550000,630000,580000))))))</f>
        <v/>
      </c>
      <c r="O534" s="18">
        <f>IF(F534&lt;=0,IF(AND(D534="はい",C534&gt;=2026,C534&lt;=2027),IF(E534&lt;=0,0,IF(E534&lt;=30000,E534,IF(E534&lt;=60000,ROUNDUP(E534/2,0)+15000,IF(E534&lt;=120000,ROUNDUP(E534/4,0)+30000,60000)))),IF(E534&lt;=0,0,IF(E534&lt;=20000,E534,IF(E534&lt;=40000,ROUNDUP(E534/2,0)+10000,IF(E534&lt;=80000,ROUNDUP(E534/4,0)+20000,40000))))),IF(E534&lt;=0,IF(F534&lt;=0,0,IF(F534&lt;=25000,F534,IF(F534&lt;=50000,ROUNDUP(F534/2,0)+12500,IF(F534&lt;=100000,ROUNDUP(F534/4,0)+25000,50000)))),MAX(IF(F534&lt;=0,0,IF(F534&lt;=25000,F534,IF(F534&lt;=50000,ROUNDUP(F534/2,0)+12500,IF(F534&lt;=100000,ROUNDUP(F534/4,0)+25000,50000)))),MIN(IF(AND(D534="はい",C534&gt;=2026,C534&lt;=2027),IF(E534&lt;=0,0,IF(E534&lt;=30000,E534,IF(E534&lt;=60000,ROUNDUP(E534/2,0)+15000,IF(E534&lt;=120000,ROUNDUP(E534/4,0)+30000,60000)))),IF(E534&lt;=0,0,IF(E534&lt;=20000,E534,IF(E534&lt;=40000,ROUNDUP(E534/2,0)+10000,IF(E534&lt;=80000,ROUNDUP(E534/4,0)+20000,40000)))))+IF(F534&lt;=0,0,IF(F534&lt;=25000,F534,IF(F534&lt;=50000,ROUNDUP(F534/2,0)+12500,IF(F534&lt;=100000,ROUNDUP(F534/4,0)+25000,50000)))),IF(AND(D534="はい",C534&gt;=2026,C534&lt;=2027),60000,40000)))))</f>
        <v/>
      </c>
      <c r="P534" s="18">
        <f>IF(G534&lt;=0,0,IF(G534&lt;=20000,G534,IF(G534&lt;=40000,ROUNDUP(G534/2,0)+10000,IF(G534&lt;=80000,ROUNDUP(G534/4,0)+20000,40000))))</f>
        <v/>
      </c>
      <c r="Q534" s="18">
        <f>IF(I534&lt;=0,IF(H534&lt;=0,0,IF(H534&lt;=20000,H534,IF(H534&lt;=40000,ROUNDUP(H534/2,0)+10000,IF(H534&lt;=80000,ROUNDUP(H534/4,0)+20000,40000)))),IF(H534&lt;=0,IF(I534&lt;=0,0,IF(I534&lt;=25000,I534,IF(I534&lt;=50000,ROUNDUP(I534/2,0)+12500,IF(I534&lt;=100000,ROUNDUP(I534/4,0)+25000,50000)))),MAX(IF(I534&lt;=0,0,IF(I534&lt;=25000,I534,IF(I534&lt;=50000,ROUNDUP(I534/2,0)+12500,IF(I534&lt;=100000,ROUNDUP(I534/4,0)+25000,50000)))),MIN(IF(H534&lt;=0,0,IF(H534&lt;=20000,H534,IF(H534&lt;=40000,ROUNDUP(H534/2,0)+10000,IF(H534&lt;=80000,ROUNDUP(H534/4,0)+20000,40000))))+IF(I534&lt;=0,0,IF(I534&lt;=25000,I534,IF(I534&lt;=50000,ROUNDUP(I534/2,0)+12500,IF(I534&lt;=100000,ROUNDUP(I534/4,0)+25000,50000)))),40000))))</f>
        <v/>
      </c>
      <c r="R534" s="18">
        <f>MIN(120000,O534+P534+Q534)</f>
        <v/>
      </c>
      <c r="S534" s="18">
        <f>IF(F534&lt;=0,IF(E534&lt;=0,0,IF(E534&lt;=12000,E534,IF(E534&lt;=32000,ROUNDUP(E534/2,0)+6000,IF(E534&lt;=56000,ROUNDUP(E534/4,0)+14000,28000)))),IF(E534&lt;=0,IF(F534&lt;=0,0,IF(F534&lt;=15000,F534,IF(F534&lt;=40000,ROUNDUP(F534/2,0)+7500,IF(F534&lt;=70000,ROUNDUP(F534/4,0)+17500,35000)))),MAX(IF(F534&lt;=0,0,IF(F534&lt;=15000,F534,IF(F534&lt;=40000,ROUNDUP(F534/2,0)+7500,IF(F534&lt;=70000,ROUNDUP(F534/4,0)+17500,35000)))),MIN(IF(E534&lt;=0,0,IF(E534&lt;=12000,E534,IF(E534&lt;=32000,ROUNDUP(E534/2,0)+6000,IF(E534&lt;=56000,ROUNDUP(E534/4,0)+14000,28000))))+IF(F534&lt;=0,0,IF(F534&lt;=15000,F534,IF(F534&lt;=40000,ROUNDUP(F534/2,0)+7500,IF(F534&lt;=70000,ROUNDUP(F534/4,0)+17500,35000)))),28000))))</f>
        <v/>
      </c>
      <c r="T534" s="18">
        <f>IF(G534&lt;=0,0,IF(G534&lt;=12000,G534,IF(G534&lt;=32000,ROUNDUP(G534/2,0)+6000,IF(G534&lt;=56000,ROUNDUP(G534/4,0)+14000,28000))))</f>
        <v/>
      </c>
      <c r="U534" s="18">
        <f>IF(I534&lt;=0,IF(H534&lt;=0,0,IF(H534&lt;=12000,H534,IF(H534&lt;=32000,ROUNDUP(H534/2,0)+6000,IF(H534&lt;=56000,ROUNDUP(H534/4,0)+14000,28000)))),IF(H534&lt;=0,IF(I534&lt;=0,0,IF(I534&lt;=15000,I534,IF(I534&lt;=40000,ROUNDUP(I534/2,0)+7500,IF(I534&lt;=70000,ROUNDUP(I534/4,0)+17500,35000)))),MAX(IF(I534&lt;=0,0,IF(I534&lt;=15000,I534,IF(I534&lt;=40000,ROUNDUP(I534/2,0)+7500,IF(I534&lt;=70000,ROUNDUP(I534/4,0)+17500,35000)))),MIN(IF(H534&lt;=0,0,IF(H534&lt;=12000,H534,IF(H534&lt;=32000,ROUNDUP(H534/2,0)+6000,IF(H534&lt;=56000,ROUNDUP(H534/4,0)+14000,28000))))+IF(I534&lt;=0,0,IF(I534&lt;=15000,I534,IF(I534&lt;=40000,ROUNDUP(I534/2,0)+7500,IF(I534&lt;=70000,ROUNDUP(I534/4,0)+17500,35000)))),28000))))</f>
        <v/>
      </c>
      <c r="V534" s="18">
        <f>MIN(70000,S534+T534+U534)</f>
        <v/>
      </c>
      <c r="W534" s="18">
        <f>MAX(0,ROUNDDOWN(M534-J534-N534-K534-0,-3))</f>
        <v/>
      </c>
      <c r="X534" s="18">
        <f>MAX(0,ROUNDDOWN(M534-J534-N534-K534-R534,-3))</f>
        <v/>
      </c>
      <c r="Y534" s="18">
        <f>IF(W534&lt;=0,0,ROUNDDOWN((W534*LOOKUP(W534,{0,1950001,3300001,6950001,9000001,18000001,40000001},{0.05,0.1,0.2,0.23,0.33,0.4,0.45})-LOOKUP(W534,{0,1950001,3300001,6950001,9000001,18000001,40000001},{0,97500,427500,636000,1536000,2796000,4796000}))*1.021,-2))</f>
        <v/>
      </c>
      <c r="Z534" s="18">
        <f>IF(X534&lt;=0,0,ROUNDDOWN((X534*LOOKUP(X534,{0,1950001,3300001,6950001,9000001,18000001,40000001},{0.05,0.1,0.2,0.23,0.33,0.4,0.45})-LOOKUP(X534,{0,1950001,3300001,6950001,9000001,18000001,40000001},{0,97500,427500,636000,1536000,2796000,4796000}))*1.021,-2))</f>
        <v/>
      </c>
      <c r="AA534" s="18">
        <f>MAX(0,ROUNDDOWN(M534-J534-430000-L534-0,-3))</f>
        <v/>
      </c>
      <c r="AB534" s="18">
        <f>MAX(0,ROUNDDOWN(M534-J534-430000-L534-V534,-3))</f>
        <v/>
      </c>
      <c r="AC534" s="18">
        <f>IF(M534&lt;=450000,0,MAX(0,ROUNDDOWN(AA534*0.06-MIN(50000,AA534)*0.03,-2))+MAX(0,ROUNDDOWN(AA534*0.04-MIN(50000,AA534)*0.02,-2)))</f>
        <v/>
      </c>
      <c r="AD534" s="18">
        <f>IF(M534&lt;=450000,0,MAX(0,ROUNDDOWN(AB534*0.06-MIN(50000,AB534)*0.03,-2))+MAX(0,ROUNDDOWN(AB534*0.04-MIN(50000,AB534)*0.02,-2)))</f>
        <v/>
      </c>
      <c r="AE534" s="18">
        <f>Y534-Z534</f>
        <v/>
      </c>
      <c r="AF534" s="18">
        <f>AC534-AD534</f>
        <v/>
      </c>
      <c r="AG534" s="18">
        <f>AE534+AF534</f>
        <v/>
      </c>
      <c r="AH534" s="20">
        <f>IF(W534&lt;=0,0,LOOKUP(W534,{0,1950001,3300001,6950001,9000001,18000001,40000001},{0.05,0.1,0.2,0.23,0.33,0.4,0.45}))</f>
        <v/>
      </c>
    </row>
    <row r="535">
      <c r="A535" t="inlineStr">
        <is>
          <t>1万円刻み 一般8万円</t>
        </is>
      </c>
      <c r="B535" s="18">
        <f>'4_1万円刻み'!$A$152</f>
        <v/>
      </c>
      <c r="C535" s="19" t="n">
        <v>2026</v>
      </c>
      <c r="D535" t="inlineStr">
        <is>
          <t>いいえ</t>
        </is>
      </c>
      <c r="E535" s="18" t="n">
        <v>80000</v>
      </c>
      <c r="F535" s="18" t="n">
        <v>0</v>
      </c>
      <c r="G535" s="18" t="n">
        <v>0</v>
      </c>
      <c r="H535" s="18" t="n">
        <v>0</v>
      </c>
      <c r="I535" s="18" t="n">
        <v>0</v>
      </c>
      <c r="J535" s="18">
        <f>ROUND(MIN(B535/12,650000)*12*0.0915+MIN(B535/12,1390000)*12*(0.0504+0)+B535*0.005,0)</f>
        <v/>
      </c>
      <c r="K535" s="18" t="n">
        <v>0</v>
      </c>
      <c r="L535" s="18" t="n">
        <v>0</v>
      </c>
      <c r="M535" s="18">
        <f>ROUND(IF(C535&gt;=2026,IF(B535&lt;741000,0,IF(B535&lt;2191000,B535-740000,IF(B535&lt;2193000,1451000,IF(B535&lt;2196000,1453000,IF(B535&lt;2200000,1456000,IF(B535&lt;3600000,ROUNDDOWN(B535/4,-3)*2.8-80000,IF(B535&lt;6600000,ROUNDDOWN(B535/4,-3)*3.2-440000,IF(B535&lt;8500000,ROUNDDOWN(B535*0.9,0)-1100000,B535-1950000)))))))),IF(B535&lt;651000,0,IF(B535&lt;1900000,B535-650000,IF(B535&lt;3600000,ROUNDDOWN(B535/4,-3)*2.8-80000,IF(B535&lt;6600000,ROUNDDOWN(B535/4,-3)*3.2-440000,IF(B535&lt;8500000,ROUNDDOWN(B535*0.9,0)-1100000,B535-1950000)))))),0)</f>
        <v/>
      </c>
      <c r="N535" s="18">
        <f>IF(M535&gt;23500000,NA(),IF(C535&gt;=2026,IF(M535&lt;=4890000,1040000,IF(M535&lt;=6550000,670000,620000)),IF(M535&lt;=1320000,950000,IF(M535&lt;=3360000,880000,IF(M535&lt;=4890000,680000,IF(M535&lt;=6550000,630000,580000))))))</f>
        <v/>
      </c>
      <c r="O535" s="18">
        <f>IF(F535&lt;=0,IF(AND(D535="はい",C535&gt;=2026,C535&lt;=2027),IF(E535&lt;=0,0,IF(E535&lt;=30000,E535,IF(E535&lt;=60000,ROUNDUP(E535/2,0)+15000,IF(E535&lt;=120000,ROUNDUP(E535/4,0)+30000,60000)))),IF(E535&lt;=0,0,IF(E535&lt;=20000,E535,IF(E535&lt;=40000,ROUNDUP(E535/2,0)+10000,IF(E535&lt;=80000,ROUNDUP(E535/4,0)+20000,40000))))),IF(E535&lt;=0,IF(F535&lt;=0,0,IF(F535&lt;=25000,F535,IF(F535&lt;=50000,ROUNDUP(F535/2,0)+12500,IF(F535&lt;=100000,ROUNDUP(F535/4,0)+25000,50000)))),MAX(IF(F535&lt;=0,0,IF(F535&lt;=25000,F535,IF(F535&lt;=50000,ROUNDUP(F535/2,0)+12500,IF(F535&lt;=100000,ROUNDUP(F535/4,0)+25000,50000)))),MIN(IF(AND(D535="はい",C535&gt;=2026,C535&lt;=2027),IF(E535&lt;=0,0,IF(E535&lt;=30000,E535,IF(E535&lt;=60000,ROUNDUP(E535/2,0)+15000,IF(E535&lt;=120000,ROUNDUP(E535/4,0)+30000,60000)))),IF(E535&lt;=0,0,IF(E535&lt;=20000,E535,IF(E535&lt;=40000,ROUNDUP(E535/2,0)+10000,IF(E535&lt;=80000,ROUNDUP(E535/4,0)+20000,40000)))))+IF(F535&lt;=0,0,IF(F535&lt;=25000,F535,IF(F535&lt;=50000,ROUNDUP(F535/2,0)+12500,IF(F535&lt;=100000,ROUNDUP(F535/4,0)+25000,50000)))),IF(AND(D535="はい",C535&gt;=2026,C535&lt;=2027),60000,40000)))))</f>
        <v/>
      </c>
      <c r="P535" s="18">
        <f>IF(G535&lt;=0,0,IF(G535&lt;=20000,G535,IF(G535&lt;=40000,ROUNDUP(G535/2,0)+10000,IF(G535&lt;=80000,ROUNDUP(G535/4,0)+20000,40000))))</f>
        <v/>
      </c>
      <c r="Q535" s="18">
        <f>IF(I535&lt;=0,IF(H535&lt;=0,0,IF(H535&lt;=20000,H535,IF(H535&lt;=40000,ROUNDUP(H535/2,0)+10000,IF(H535&lt;=80000,ROUNDUP(H535/4,0)+20000,40000)))),IF(H535&lt;=0,IF(I535&lt;=0,0,IF(I535&lt;=25000,I535,IF(I535&lt;=50000,ROUNDUP(I535/2,0)+12500,IF(I535&lt;=100000,ROUNDUP(I535/4,0)+25000,50000)))),MAX(IF(I535&lt;=0,0,IF(I535&lt;=25000,I535,IF(I535&lt;=50000,ROUNDUP(I535/2,0)+12500,IF(I535&lt;=100000,ROUNDUP(I535/4,0)+25000,50000)))),MIN(IF(H535&lt;=0,0,IF(H535&lt;=20000,H535,IF(H535&lt;=40000,ROUNDUP(H535/2,0)+10000,IF(H535&lt;=80000,ROUNDUP(H535/4,0)+20000,40000))))+IF(I535&lt;=0,0,IF(I535&lt;=25000,I535,IF(I535&lt;=50000,ROUNDUP(I535/2,0)+12500,IF(I535&lt;=100000,ROUNDUP(I535/4,0)+25000,50000)))),40000))))</f>
        <v/>
      </c>
      <c r="R535" s="18">
        <f>MIN(120000,O535+P535+Q535)</f>
        <v/>
      </c>
      <c r="S535" s="18">
        <f>IF(F535&lt;=0,IF(E535&lt;=0,0,IF(E535&lt;=12000,E535,IF(E535&lt;=32000,ROUNDUP(E535/2,0)+6000,IF(E535&lt;=56000,ROUNDUP(E535/4,0)+14000,28000)))),IF(E535&lt;=0,IF(F535&lt;=0,0,IF(F535&lt;=15000,F535,IF(F535&lt;=40000,ROUNDUP(F535/2,0)+7500,IF(F535&lt;=70000,ROUNDUP(F535/4,0)+17500,35000)))),MAX(IF(F535&lt;=0,0,IF(F535&lt;=15000,F535,IF(F535&lt;=40000,ROUNDUP(F535/2,0)+7500,IF(F535&lt;=70000,ROUNDUP(F535/4,0)+17500,35000)))),MIN(IF(E535&lt;=0,0,IF(E535&lt;=12000,E535,IF(E535&lt;=32000,ROUNDUP(E535/2,0)+6000,IF(E535&lt;=56000,ROUNDUP(E535/4,0)+14000,28000))))+IF(F535&lt;=0,0,IF(F535&lt;=15000,F535,IF(F535&lt;=40000,ROUNDUP(F535/2,0)+7500,IF(F535&lt;=70000,ROUNDUP(F535/4,0)+17500,35000)))),28000))))</f>
        <v/>
      </c>
      <c r="T535" s="18">
        <f>IF(G535&lt;=0,0,IF(G535&lt;=12000,G535,IF(G535&lt;=32000,ROUNDUP(G535/2,0)+6000,IF(G535&lt;=56000,ROUNDUP(G535/4,0)+14000,28000))))</f>
        <v/>
      </c>
      <c r="U535" s="18">
        <f>IF(I535&lt;=0,IF(H535&lt;=0,0,IF(H535&lt;=12000,H535,IF(H535&lt;=32000,ROUNDUP(H535/2,0)+6000,IF(H535&lt;=56000,ROUNDUP(H535/4,0)+14000,28000)))),IF(H535&lt;=0,IF(I535&lt;=0,0,IF(I535&lt;=15000,I535,IF(I535&lt;=40000,ROUNDUP(I535/2,0)+7500,IF(I535&lt;=70000,ROUNDUP(I535/4,0)+17500,35000)))),MAX(IF(I535&lt;=0,0,IF(I535&lt;=15000,I535,IF(I535&lt;=40000,ROUNDUP(I535/2,0)+7500,IF(I535&lt;=70000,ROUNDUP(I535/4,0)+17500,35000)))),MIN(IF(H535&lt;=0,0,IF(H535&lt;=12000,H535,IF(H535&lt;=32000,ROUNDUP(H535/2,0)+6000,IF(H535&lt;=56000,ROUNDUP(H535/4,0)+14000,28000))))+IF(I535&lt;=0,0,IF(I535&lt;=15000,I535,IF(I535&lt;=40000,ROUNDUP(I535/2,0)+7500,IF(I535&lt;=70000,ROUNDUP(I535/4,0)+17500,35000)))),28000))))</f>
        <v/>
      </c>
      <c r="V535" s="18">
        <f>MIN(70000,S535+T535+U535)</f>
        <v/>
      </c>
      <c r="W535" s="18">
        <f>MAX(0,ROUNDDOWN(M535-J535-N535-K535-0,-3))</f>
        <v/>
      </c>
      <c r="X535" s="18">
        <f>MAX(0,ROUNDDOWN(M535-J535-N535-K535-R535,-3))</f>
        <v/>
      </c>
      <c r="Y535" s="18">
        <f>IF(W535&lt;=0,0,ROUNDDOWN((W535*LOOKUP(W535,{0,1950001,3300001,6950001,9000001,18000001,40000001},{0.05,0.1,0.2,0.23,0.33,0.4,0.45})-LOOKUP(W535,{0,1950001,3300001,6950001,9000001,18000001,40000001},{0,97500,427500,636000,1536000,2796000,4796000}))*1.021,-2))</f>
        <v/>
      </c>
      <c r="Z535" s="18">
        <f>IF(X535&lt;=0,0,ROUNDDOWN((X535*LOOKUP(X535,{0,1950001,3300001,6950001,9000001,18000001,40000001},{0.05,0.1,0.2,0.23,0.33,0.4,0.45})-LOOKUP(X535,{0,1950001,3300001,6950001,9000001,18000001,40000001},{0,97500,427500,636000,1536000,2796000,4796000}))*1.021,-2))</f>
        <v/>
      </c>
      <c r="AA535" s="18">
        <f>MAX(0,ROUNDDOWN(M535-J535-430000-L535-0,-3))</f>
        <v/>
      </c>
      <c r="AB535" s="18">
        <f>MAX(0,ROUNDDOWN(M535-J535-430000-L535-V535,-3))</f>
        <v/>
      </c>
      <c r="AC535" s="18">
        <f>IF(M535&lt;=450000,0,MAX(0,ROUNDDOWN(AA535*0.06-MIN(50000,AA535)*0.03,-2))+MAX(0,ROUNDDOWN(AA535*0.04-MIN(50000,AA535)*0.02,-2)))</f>
        <v/>
      </c>
      <c r="AD535" s="18">
        <f>IF(M535&lt;=450000,0,MAX(0,ROUNDDOWN(AB535*0.06-MIN(50000,AB535)*0.03,-2))+MAX(0,ROUNDDOWN(AB535*0.04-MIN(50000,AB535)*0.02,-2)))</f>
        <v/>
      </c>
      <c r="AE535" s="18">
        <f>Y535-Z535</f>
        <v/>
      </c>
      <c r="AF535" s="18">
        <f>AC535-AD535</f>
        <v/>
      </c>
      <c r="AG535" s="18">
        <f>AE535+AF535</f>
        <v/>
      </c>
      <c r="AH535" s="20">
        <f>IF(W535&lt;=0,0,LOOKUP(W535,{0,1950001,3300001,6950001,9000001,18000001,40000001},{0.05,0.1,0.2,0.23,0.33,0.4,0.45}))</f>
        <v/>
      </c>
    </row>
    <row r="536">
      <c r="A536" t="inlineStr">
        <is>
          <t>1万円刻み 特例あり一般12万円</t>
        </is>
      </c>
      <c r="B536" s="18">
        <f>'4_1万円刻み'!$A$152</f>
        <v/>
      </c>
      <c r="C536" s="19" t="n">
        <v>2026</v>
      </c>
      <c r="D536" t="inlineStr">
        <is>
          <t>はい</t>
        </is>
      </c>
      <c r="E536" s="18" t="n">
        <v>120000</v>
      </c>
      <c r="F536" s="18" t="n">
        <v>0</v>
      </c>
      <c r="G536" s="18" t="n">
        <v>0</v>
      </c>
      <c r="H536" s="18" t="n">
        <v>0</v>
      </c>
      <c r="I536" s="18" t="n">
        <v>0</v>
      </c>
      <c r="J536" s="18">
        <f>ROUND(MIN(B536/12,650000)*12*0.0915+MIN(B536/12,1390000)*12*(0.0504+0)+B536*0.005,0)</f>
        <v/>
      </c>
      <c r="K536" s="18" t="n">
        <v>0</v>
      </c>
      <c r="L536" s="18" t="n">
        <v>0</v>
      </c>
      <c r="M536" s="18">
        <f>ROUND(IF(C536&gt;=2026,IF(B536&lt;741000,0,IF(B536&lt;2191000,B536-740000,IF(B536&lt;2193000,1451000,IF(B536&lt;2196000,1453000,IF(B536&lt;2200000,1456000,IF(B536&lt;3600000,ROUNDDOWN(B536/4,-3)*2.8-80000,IF(B536&lt;6600000,ROUNDDOWN(B536/4,-3)*3.2-440000,IF(B536&lt;8500000,ROUNDDOWN(B536*0.9,0)-1100000,B536-1950000)))))))),IF(B536&lt;651000,0,IF(B536&lt;1900000,B536-650000,IF(B536&lt;3600000,ROUNDDOWN(B536/4,-3)*2.8-80000,IF(B536&lt;6600000,ROUNDDOWN(B536/4,-3)*3.2-440000,IF(B536&lt;8500000,ROUNDDOWN(B536*0.9,0)-1100000,B536-1950000)))))),0)</f>
        <v/>
      </c>
      <c r="N536" s="18">
        <f>IF(M536&gt;23500000,NA(),IF(C536&gt;=2026,IF(M536&lt;=4890000,1040000,IF(M536&lt;=6550000,670000,620000)),IF(M536&lt;=1320000,950000,IF(M536&lt;=3360000,880000,IF(M536&lt;=4890000,680000,IF(M536&lt;=6550000,630000,580000))))))</f>
        <v/>
      </c>
      <c r="O536" s="18">
        <f>IF(F536&lt;=0,IF(AND(D536="はい",C536&gt;=2026,C536&lt;=2027),IF(E536&lt;=0,0,IF(E536&lt;=30000,E536,IF(E536&lt;=60000,ROUNDUP(E536/2,0)+15000,IF(E536&lt;=120000,ROUNDUP(E536/4,0)+30000,60000)))),IF(E536&lt;=0,0,IF(E536&lt;=20000,E536,IF(E536&lt;=40000,ROUNDUP(E536/2,0)+10000,IF(E536&lt;=80000,ROUNDUP(E536/4,0)+20000,40000))))),IF(E536&lt;=0,IF(F536&lt;=0,0,IF(F536&lt;=25000,F536,IF(F536&lt;=50000,ROUNDUP(F536/2,0)+12500,IF(F536&lt;=100000,ROUNDUP(F536/4,0)+25000,50000)))),MAX(IF(F536&lt;=0,0,IF(F536&lt;=25000,F536,IF(F536&lt;=50000,ROUNDUP(F536/2,0)+12500,IF(F536&lt;=100000,ROUNDUP(F536/4,0)+25000,50000)))),MIN(IF(AND(D536="はい",C536&gt;=2026,C536&lt;=2027),IF(E536&lt;=0,0,IF(E536&lt;=30000,E536,IF(E536&lt;=60000,ROUNDUP(E536/2,0)+15000,IF(E536&lt;=120000,ROUNDUP(E536/4,0)+30000,60000)))),IF(E536&lt;=0,0,IF(E536&lt;=20000,E536,IF(E536&lt;=40000,ROUNDUP(E536/2,0)+10000,IF(E536&lt;=80000,ROUNDUP(E536/4,0)+20000,40000)))))+IF(F536&lt;=0,0,IF(F536&lt;=25000,F536,IF(F536&lt;=50000,ROUNDUP(F536/2,0)+12500,IF(F536&lt;=100000,ROUNDUP(F536/4,0)+25000,50000)))),IF(AND(D536="はい",C536&gt;=2026,C536&lt;=2027),60000,40000)))))</f>
        <v/>
      </c>
      <c r="P536" s="18">
        <f>IF(G536&lt;=0,0,IF(G536&lt;=20000,G536,IF(G536&lt;=40000,ROUNDUP(G536/2,0)+10000,IF(G536&lt;=80000,ROUNDUP(G536/4,0)+20000,40000))))</f>
        <v/>
      </c>
      <c r="Q536" s="18">
        <f>IF(I536&lt;=0,IF(H536&lt;=0,0,IF(H536&lt;=20000,H536,IF(H536&lt;=40000,ROUNDUP(H536/2,0)+10000,IF(H536&lt;=80000,ROUNDUP(H536/4,0)+20000,40000)))),IF(H536&lt;=0,IF(I536&lt;=0,0,IF(I536&lt;=25000,I536,IF(I536&lt;=50000,ROUNDUP(I536/2,0)+12500,IF(I536&lt;=100000,ROUNDUP(I536/4,0)+25000,50000)))),MAX(IF(I536&lt;=0,0,IF(I536&lt;=25000,I536,IF(I536&lt;=50000,ROUNDUP(I536/2,0)+12500,IF(I536&lt;=100000,ROUNDUP(I536/4,0)+25000,50000)))),MIN(IF(H536&lt;=0,0,IF(H536&lt;=20000,H536,IF(H536&lt;=40000,ROUNDUP(H536/2,0)+10000,IF(H536&lt;=80000,ROUNDUP(H536/4,0)+20000,40000))))+IF(I536&lt;=0,0,IF(I536&lt;=25000,I536,IF(I536&lt;=50000,ROUNDUP(I536/2,0)+12500,IF(I536&lt;=100000,ROUNDUP(I536/4,0)+25000,50000)))),40000))))</f>
        <v/>
      </c>
      <c r="R536" s="18">
        <f>MIN(120000,O536+P536+Q536)</f>
        <v/>
      </c>
      <c r="S536" s="18">
        <f>IF(F536&lt;=0,IF(E536&lt;=0,0,IF(E536&lt;=12000,E536,IF(E536&lt;=32000,ROUNDUP(E536/2,0)+6000,IF(E536&lt;=56000,ROUNDUP(E536/4,0)+14000,28000)))),IF(E536&lt;=0,IF(F536&lt;=0,0,IF(F536&lt;=15000,F536,IF(F536&lt;=40000,ROUNDUP(F536/2,0)+7500,IF(F536&lt;=70000,ROUNDUP(F536/4,0)+17500,35000)))),MAX(IF(F536&lt;=0,0,IF(F536&lt;=15000,F536,IF(F536&lt;=40000,ROUNDUP(F536/2,0)+7500,IF(F536&lt;=70000,ROUNDUP(F536/4,0)+17500,35000)))),MIN(IF(E536&lt;=0,0,IF(E536&lt;=12000,E536,IF(E536&lt;=32000,ROUNDUP(E536/2,0)+6000,IF(E536&lt;=56000,ROUNDUP(E536/4,0)+14000,28000))))+IF(F536&lt;=0,0,IF(F536&lt;=15000,F536,IF(F536&lt;=40000,ROUNDUP(F536/2,0)+7500,IF(F536&lt;=70000,ROUNDUP(F536/4,0)+17500,35000)))),28000))))</f>
        <v/>
      </c>
      <c r="T536" s="18">
        <f>IF(G536&lt;=0,0,IF(G536&lt;=12000,G536,IF(G536&lt;=32000,ROUNDUP(G536/2,0)+6000,IF(G536&lt;=56000,ROUNDUP(G536/4,0)+14000,28000))))</f>
        <v/>
      </c>
      <c r="U536" s="18">
        <f>IF(I536&lt;=0,IF(H536&lt;=0,0,IF(H536&lt;=12000,H536,IF(H536&lt;=32000,ROUNDUP(H536/2,0)+6000,IF(H536&lt;=56000,ROUNDUP(H536/4,0)+14000,28000)))),IF(H536&lt;=0,IF(I536&lt;=0,0,IF(I536&lt;=15000,I536,IF(I536&lt;=40000,ROUNDUP(I536/2,0)+7500,IF(I536&lt;=70000,ROUNDUP(I536/4,0)+17500,35000)))),MAX(IF(I536&lt;=0,0,IF(I536&lt;=15000,I536,IF(I536&lt;=40000,ROUNDUP(I536/2,0)+7500,IF(I536&lt;=70000,ROUNDUP(I536/4,0)+17500,35000)))),MIN(IF(H536&lt;=0,0,IF(H536&lt;=12000,H536,IF(H536&lt;=32000,ROUNDUP(H536/2,0)+6000,IF(H536&lt;=56000,ROUNDUP(H536/4,0)+14000,28000))))+IF(I536&lt;=0,0,IF(I536&lt;=15000,I536,IF(I536&lt;=40000,ROUNDUP(I536/2,0)+7500,IF(I536&lt;=70000,ROUNDUP(I536/4,0)+17500,35000)))),28000))))</f>
        <v/>
      </c>
      <c r="V536" s="18">
        <f>MIN(70000,S536+T536+U536)</f>
        <v/>
      </c>
      <c r="W536" s="18">
        <f>MAX(0,ROUNDDOWN(M536-J536-N536-K536-0,-3))</f>
        <v/>
      </c>
      <c r="X536" s="18">
        <f>MAX(0,ROUNDDOWN(M536-J536-N536-K536-R536,-3))</f>
        <v/>
      </c>
      <c r="Y536" s="18">
        <f>IF(W536&lt;=0,0,ROUNDDOWN((W536*LOOKUP(W536,{0,1950001,3300001,6950001,9000001,18000001,40000001},{0.05,0.1,0.2,0.23,0.33,0.4,0.45})-LOOKUP(W536,{0,1950001,3300001,6950001,9000001,18000001,40000001},{0,97500,427500,636000,1536000,2796000,4796000}))*1.021,-2))</f>
        <v/>
      </c>
      <c r="Z536" s="18">
        <f>IF(X536&lt;=0,0,ROUNDDOWN((X536*LOOKUP(X536,{0,1950001,3300001,6950001,9000001,18000001,40000001},{0.05,0.1,0.2,0.23,0.33,0.4,0.45})-LOOKUP(X536,{0,1950001,3300001,6950001,9000001,18000001,40000001},{0,97500,427500,636000,1536000,2796000,4796000}))*1.021,-2))</f>
        <v/>
      </c>
      <c r="AA536" s="18">
        <f>MAX(0,ROUNDDOWN(M536-J536-430000-L536-0,-3))</f>
        <v/>
      </c>
      <c r="AB536" s="18">
        <f>MAX(0,ROUNDDOWN(M536-J536-430000-L536-V536,-3))</f>
        <v/>
      </c>
      <c r="AC536" s="18">
        <f>IF(M536&lt;=450000,0,MAX(0,ROUNDDOWN(AA536*0.06-MIN(50000,AA536)*0.03,-2))+MAX(0,ROUNDDOWN(AA536*0.04-MIN(50000,AA536)*0.02,-2)))</f>
        <v/>
      </c>
      <c r="AD536" s="18">
        <f>IF(M536&lt;=450000,0,MAX(0,ROUNDDOWN(AB536*0.06-MIN(50000,AB536)*0.03,-2))+MAX(0,ROUNDDOWN(AB536*0.04-MIN(50000,AB536)*0.02,-2)))</f>
        <v/>
      </c>
      <c r="AE536" s="18">
        <f>Y536-Z536</f>
        <v/>
      </c>
      <c r="AF536" s="18">
        <f>AC536-AD536</f>
        <v/>
      </c>
      <c r="AG536" s="18">
        <f>AE536+AF536</f>
        <v/>
      </c>
      <c r="AH536" s="20">
        <f>IF(W536&lt;=0,0,LOOKUP(W536,{0,1950001,3300001,6950001,9000001,18000001,40000001},{0.05,0.1,0.2,0.23,0.33,0.4,0.45}))</f>
        <v/>
      </c>
    </row>
    <row r="537">
      <c r="A537" t="inlineStr">
        <is>
          <t>1万円刻み 3区分8万円ずつ</t>
        </is>
      </c>
      <c r="B537" s="18">
        <f>'4_1万円刻み'!$A$153</f>
        <v/>
      </c>
      <c r="C537" s="19" t="n">
        <v>2026</v>
      </c>
      <c r="D537" t="inlineStr">
        <is>
          <t>いいえ</t>
        </is>
      </c>
      <c r="E537" s="18" t="n">
        <v>80000</v>
      </c>
      <c r="F537" s="18" t="n">
        <v>0</v>
      </c>
      <c r="G537" s="18" t="n">
        <v>80000</v>
      </c>
      <c r="H537" s="18" t="n">
        <v>80000</v>
      </c>
      <c r="I537" s="18" t="n">
        <v>0</v>
      </c>
      <c r="J537" s="18">
        <f>ROUND(MIN(B537/12,650000)*12*0.0915+MIN(B537/12,1390000)*12*(0.0504+0)+B537*0.005,0)</f>
        <v/>
      </c>
      <c r="K537" s="18" t="n">
        <v>0</v>
      </c>
      <c r="L537" s="18" t="n">
        <v>0</v>
      </c>
      <c r="M537" s="18">
        <f>ROUND(IF(C537&gt;=2026,IF(B537&lt;741000,0,IF(B537&lt;2191000,B537-740000,IF(B537&lt;2193000,1451000,IF(B537&lt;2196000,1453000,IF(B537&lt;2200000,1456000,IF(B537&lt;3600000,ROUNDDOWN(B537/4,-3)*2.8-80000,IF(B537&lt;6600000,ROUNDDOWN(B537/4,-3)*3.2-440000,IF(B537&lt;8500000,ROUNDDOWN(B537*0.9,0)-1100000,B537-1950000)))))))),IF(B537&lt;651000,0,IF(B537&lt;1900000,B537-650000,IF(B537&lt;3600000,ROUNDDOWN(B537/4,-3)*2.8-80000,IF(B537&lt;6600000,ROUNDDOWN(B537/4,-3)*3.2-440000,IF(B537&lt;8500000,ROUNDDOWN(B537*0.9,0)-1100000,B537-1950000)))))),0)</f>
        <v/>
      </c>
      <c r="N537" s="18">
        <f>IF(M537&gt;23500000,NA(),IF(C537&gt;=2026,IF(M537&lt;=4890000,1040000,IF(M537&lt;=6550000,670000,620000)),IF(M537&lt;=1320000,950000,IF(M537&lt;=3360000,880000,IF(M537&lt;=4890000,680000,IF(M537&lt;=6550000,630000,580000))))))</f>
        <v/>
      </c>
      <c r="O537" s="18">
        <f>IF(F537&lt;=0,IF(AND(D537="はい",C537&gt;=2026,C537&lt;=2027),IF(E537&lt;=0,0,IF(E537&lt;=30000,E537,IF(E537&lt;=60000,ROUNDUP(E537/2,0)+15000,IF(E537&lt;=120000,ROUNDUP(E537/4,0)+30000,60000)))),IF(E537&lt;=0,0,IF(E537&lt;=20000,E537,IF(E537&lt;=40000,ROUNDUP(E537/2,0)+10000,IF(E537&lt;=80000,ROUNDUP(E537/4,0)+20000,40000))))),IF(E537&lt;=0,IF(F537&lt;=0,0,IF(F537&lt;=25000,F537,IF(F537&lt;=50000,ROUNDUP(F537/2,0)+12500,IF(F537&lt;=100000,ROUNDUP(F537/4,0)+25000,50000)))),MAX(IF(F537&lt;=0,0,IF(F537&lt;=25000,F537,IF(F537&lt;=50000,ROUNDUP(F537/2,0)+12500,IF(F537&lt;=100000,ROUNDUP(F537/4,0)+25000,50000)))),MIN(IF(AND(D537="はい",C537&gt;=2026,C537&lt;=2027),IF(E537&lt;=0,0,IF(E537&lt;=30000,E537,IF(E537&lt;=60000,ROUNDUP(E537/2,0)+15000,IF(E537&lt;=120000,ROUNDUP(E537/4,0)+30000,60000)))),IF(E537&lt;=0,0,IF(E537&lt;=20000,E537,IF(E537&lt;=40000,ROUNDUP(E537/2,0)+10000,IF(E537&lt;=80000,ROUNDUP(E537/4,0)+20000,40000)))))+IF(F537&lt;=0,0,IF(F537&lt;=25000,F537,IF(F537&lt;=50000,ROUNDUP(F537/2,0)+12500,IF(F537&lt;=100000,ROUNDUP(F537/4,0)+25000,50000)))),IF(AND(D537="はい",C537&gt;=2026,C537&lt;=2027),60000,40000)))))</f>
        <v/>
      </c>
      <c r="P537" s="18">
        <f>IF(G537&lt;=0,0,IF(G537&lt;=20000,G537,IF(G537&lt;=40000,ROUNDUP(G537/2,0)+10000,IF(G537&lt;=80000,ROUNDUP(G537/4,0)+20000,40000))))</f>
        <v/>
      </c>
      <c r="Q537" s="18">
        <f>IF(I537&lt;=0,IF(H537&lt;=0,0,IF(H537&lt;=20000,H537,IF(H537&lt;=40000,ROUNDUP(H537/2,0)+10000,IF(H537&lt;=80000,ROUNDUP(H537/4,0)+20000,40000)))),IF(H537&lt;=0,IF(I537&lt;=0,0,IF(I537&lt;=25000,I537,IF(I537&lt;=50000,ROUNDUP(I537/2,0)+12500,IF(I537&lt;=100000,ROUNDUP(I537/4,0)+25000,50000)))),MAX(IF(I537&lt;=0,0,IF(I537&lt;=25000,I537,IF(I537&lt;=50000,ROUNDUP(I537/2,0)+12500,IF(I537&lt;=100000,ROUNDUP(I537/4,0)+25000,50000)))),MIN(IF(H537&lt;=0,0,IF(H537&lt;=20000,H537,IF(H537&lt;=40000,ROUNDUP(H537/2,0)+10000,IF(H537&lt;=80000,ROUNDUP(H537/4,0)+20000,40000))))+IF(I537&lt;=0,0,IF(I537&lt;=25000,I537,IF(I537&lt;=50000,ROUNDUP(I537/2,0)+12500,IF(I537&lt;=100000,ROUNDUP(I537/4,0)+25000,50000)))),40000))))</f>
        <v/>
      </c>
      <c r="R537" s="18">
        <f>MIN(120000,O537+P537+Q537)</f>
        <v/>
      </c>
      <c r="S537" s="18">
        <f>IF(F537&lt;=0,IF(E537&lt;=0,0,IF(E537&lt;=12000,E537,IF(E537&lt;=32000,ROUNDUP(E537/2,0)+6000,IF(E537&lt;=56000,ROUNDUP(E537/4,0)+14000,28000)))),IF(E537&lt;=0,IF(F537&lt;=0,0,IF(F537&lt;=15000,F537,IF(F537&lt;=40000,ROUNDUP(F537/2,0)+7500,IF(F537&lt;=70000,ROUNDUP(F537/4,0)+17500,35000)))),MAX(IF(F537&lt;=0,0,IF(F537&lt;=15000,F537,IF(F537&lt;=40000,ROUNDUP(F537/2,0)+7500,IF(F537&lt;=70000,ROUNDUP(F537/4,0)+17500,35000)))),MIN(IF(E537&lt;=0,0,IF(E537&lt;=12000,E537,IF(E537&lt;=32000,ROUNDUP(E537/2,0)+6000,IF(E537&lt;=56000,ROUNDUP(E537/4,0)+14000,28000))))+IF(F537&lt;=0,0,IF(F537&lt;=15000,F537,IF(F537&lt;=40000,ROUNDUP(F537/2,0)+7500,IF(F537&lt;=70000,ROUNDUP(F537/4,0)+17500,35000)))),28000))))</f>
        <v/>
      </c>
      <c r="T537" s="18">
        <f>IF(G537&lt;=0,0,IF(G537&lt;=12000,G537,IF(G537&lt;=32000,ROUNDUP(G537/2,0)+6000,IF(G537&lt;=56000,ROUNDUP(G537/4,0)+14000,28000))))</f>
        <v/>
      </c>
      <c r="U537" s="18">
        <f>IF(I537&lt;=0,IF(H537&lt;=0,0,IF(H537&lt;=12000,H537,IF(H537&lt;=32000,ROUNDUP(H537/2,0)+6000,IF(H537&lt;=56000,ROUNDUP(H537/4,0)+14000,28000)))),IF(H537&lt;=0,IF(I537&lt;=0,0,IF(I537&lt;=15000,I537,IF(I537&lt;=40000,ROUNDUP(I537/2,0)+7500,IF(I537&lt;=70000,ROUNDUP(I537/4,0)+17500,35000)))),MAX(IF(I537&lt;=0,0,IF(I537&lt;=15000,I537,IF(I537&lt;=40000,ROUNDUP(I537/2,0)+7500,IF(I537&lt;=70000,ROUNDUP(I537/4,0)+17500,35000)))),MIN(IF(H537&lt;=0,0,IF(H537&lt;=12000,H537,IF(H537&lt;=32000,ROUNDUP(H537/2,0)+6000,IF(H537&lt;=56000,ROUNDUP(H537/4,0)+14000,28000))))+IF(I537&lt;=0,0,IF(I537&lt;=15000,I537,IF(I537&lt;=40000,ROUNDUP(I537/2,0)+7500,IF(I537&lt;=70000,ROUNDUP(I537/4,0)+17500,35000)))),28000))))</f>
        <v/>
      </c>
      <c r="V537" s="18">
        <f>MIN(70000,S537+T537+U537)</f>
        <v/>
      </c>
      <c r="W537" s="18">
        <f>MAX(0,ROUNDDOWN(M537-J537-N537-K537-0,-3))</f>
        <v/>
      </c>
      <c r="X537" s="18">
        <f>MAX(0,ROUNDDOWN(M537-J537-N537-K537-R537,-3))</f>
        <v/>
      </c>
      <c r="Y537" s="18">
        <f>IF(W537&lt;=0,0,ROUNDDOWN((W537*LOOKUP(W537,{0,1950001,3300001,6950001,9000001,18000001,40000001},{0.05,0.1,0.2,0.23,0.33,0.4,0.45})-LOOKUP(W537,{0,1950001,3300001,6950001,9000001,18000001,40000001},{0,97500,427500,636000,1536000,2796000,4796000}))*1.021,-2))</f>
        <v/>
      </c>
      <c r="Z537" s="18">
        <f>IF(X537&lt;=0,0,ROUNDDOWN((X537*LOOKUP(X537,{0,1950001,3300001,6950001,9000001,18000001,40000001},{0.05,0.1,0.2,0.23,0.33,0.4,0.45})-LOOKUP(X537,{0,1950001,3300001,6950001,9000001,18000001,40000001},{0,97500,427500,636000,1536000,2796000,4796000}))*1.021,-2))</f>
        <v/>
      </c>
      <c r="AA537" s="18">
        <f>MAX(0,ROUNDDOWN(M537-J537-430000-L537-0,-3))</f>
        <v/>
      </c>
      <c r="AB537" s="18">
        <f>MAX(0,ROUNDDOWN(M537-J537-430000-L537-V537,-3))</f>
        <v/>
      </c>
      <c r="AC537" s="18">
        <f>IF(M537&lt;=450000,0,MAX(0,ROUNDDOWN(AA537*0.06-MIN(50000,AA537)*0.03,-2))+MAX(0,ROUNDDOWN(AA537*0.04-MIN(50000,AA537)*0.02,-2)))</f>
        <v/>
      </c>
      <c r="AD537" s="18">
        <f>IF(M537&lt;=450000,0,MAX(0,ROUNDDOWN(AB537*0.06-MIN(50000,AB537)*0.03,-2))+MAX(0,ROUNDDOWN(AB537*0.04-MIN(50000,AB537)*0.02,-2)))</f>
        <v/>
      </c>
      <c r="AE537" s="18">
        <f>Y537-Z537</f>
        <v/>
      </c>
      <c r="AF537" s="18">
        <f>AC537-AD537</f>
        <v/>
      </c>
      <c r="AG537" s="18">
        <f>AE537+AF537</f>
        <v/>
      </c>
      <c r="AH537" s="20">
        <f>IF(W537&lt;=0,0,LOOKUP(W537,{0,1950001,3300001,6950001,9000001,18000001,40000001},{0.05,0.1,0.2,0.23,0.33,0.4,0.45}))</f>
        <v/>
      </c>
    </row>
    <row r="538">
      <c r="A538" t="inlineStr">
        <is>
          <t>1万円刻み 一般8万円</t>
        </is>
      </c>
      <c r="B538" s="18">
        <f>'4_1万円刻み'!$A$153</f>
        <v/>
      </c>
      <c r="C538" s="19" t="n">
        <v>2026</v>
      </c>
      <c r="D538" t="inlineStr">
        <is>
          <t>いいえ</t>
        </is>
      </c>
      <c r="E538" s="18" t="n">
        <v>80000</v>
      </c>
      <c r="F538" s="18" t="n">
        <v>0</v>
      </c>
      <c r="G538" s="18" t="n">
        <v>0</v>
      </c>
      <c r="H538" s="18" t="n">
        <v>0</v>
      </c>
      <c r="I538" s="18" t="n">
        <v>0</v>
      </c>
      <c r="J538" s="18">
        <f>ROUND(MIN(B538/12,650000)*12*0.0915+MIN(B538/12,1390000)*12*(0.0504+0)+B538*0.005,0)</f>
        <v/>
      </c>
      <c r="K538" s="18" t="n">
        <v>0</v>
      </c>
      <c r="L538" s="18" t="n">
        <v>0</v>
      </c>
      <c r="M538" s="18">
        <f>ROUND(IF(C538&gt;=2026,IF(B538&lt;741000,0,IF(B538&lt;2191000,B538-740000,IF(B538&lt;2193000,1451000,IF(B538&lt;2196000,1453000,IF(B538&lt;2200000,1456000,IF(B538&lt;3600000,ROUNDDOWN(B538/4,-3)*2.8-80000,IF(B538&lt;6600000,ROUNDDOWN(B538/4,-3)*3.2-440000,IF(B538&lt;8500000,ROUNDDOWN(B538*0.9,0)-1100000,B538-1950000)))))))),IF(B538&lt;651000,0,IF(B538&lt;1900000,B538-650000,IF(B538&lt;3600000,ROUNDDOWN(B538/4,-3)*2.8-80000,IF(B538&lt;6600000,ROUNDDOWN(B538/4,-3)*3.2-440000,IF(B538&lt;8500000,ROUNDDOWN(B538*0.9,0)-1100000,B538-1950000)))))),0)</f>
        <v/>
      </c>
      <c r="N538" s="18">
        <f>IF(M538&gt;23500000,NA(),IF(C538&gt;=2026,IF(M538&lt;=4890000,1040000,IF(M538&lt;=6550000,670000,620000)),IF(M538&lt;=1320000,950000,IF(M538&lt;=3360000,880000,IF(M538&lt;=4890000,680000,IF(M538&lt;=6550000,630000,580000))))))</f>
        <v/>
      </c>
      <c r="O538" s="18">
        <f>IF(F538&lt;=0,IF(AND(D538="はい",C538&gt;=2026,C538&lt;=2027),IF(E538&lt;=0,0,IF(E538&lt;=30000,E538,IF(E538&lt;=60000,ROUNDUP(E538/2,0)+15000,IF(E538&lt;=120000,ROUNDUP(E538/4,0)+30000,60000)))),IF(E538&lt;=0,0,IF(E538&lt;=20000,E538,IF(E538&lt;=40000,ROUNDUP(E538/2,0)+10000,IF(E538&lt;=80000,ROUNDUP(E538/4,0)+20000,40000))))),IF(E538&lt;=0,IF(F538&lt;=0,0,IF(F538&lt;=25000,F538,IF(F538&lt;=50000,ROUNDUP(F538/2,0)+12500,IF(F538&lt;=100000,ROUNDUP(F538/4,0)+25000,50000)))),MAX(IF(F538&lt;=0,0,IF(F538&lt;=25000,F538,IF(F538&lt;=50000,ROUNDUP(F538/2,0)+12500,IF(F538&lt;=100000,ROUNDUP(F538/4,0)+25000,50000)))),MIN(IF(AND(D538="はい",C538&gt;=2026,C538&lt;=2027),IF(E538&lt;=0,0,IF(E538&lt;=30000,E538,IF(E538&lt;=60000,ROUNDUP(E538/2,0)+15000,IF(E538&lt;=120000,ROUNDUP(E538/4,0)+30000,60000)))),IF(E538&lt;=0,0,IF(E538&lt;=20000,E538,IF(E538&lt;=40000,ROUNDUP(E538/2,0)+10000,IF(E538&lt;=80000,ROUNDUP(E538/4,0)+20000,40000)))))+IF(F538&lt;=0,0,IF(F538&lt;=25000,F538,IF(F538&lt;=50000,ROUNDUP(F538/2,0)+12500,IF(F538&lt;=100000,ROUNDUP(F538/4,0)+25000,50000)))),IF(AND(D538="はい",C538&gt;=2026,C538&lt;=2027),60000,40000)))))</f>
        <v/>
      </c>
      <c r="P538" s="18">
        <f>IF(G538&lt;=0,0,IF(G538&lt;=20000,G538,IF(G538&lt;=40000,ROUNDUP(G538/2,0)+10000,IF(G538&lt;=80000,ROUNDUP(G538/4,0)+20000,40000))))</f>
        <v/>
      </c>
      <c r="Q538" s="18">
        <f>IF(I538&lt;=0,IF(H538&lt;=0,0,IF(H538&lt;=20000,H538,IF(H538&lt;=40000,ROUNDUP(H538/2,0)+10000,IF(H538&lt;=80000,ROUNDUP(H538/4,0)+20000,40000)))),IF(H538&lt;=0,IF(I538&lt;=0,0,IF(I538&lt;=25000,I538,IF(I538&lt;=50000,ROUNDUP(I538/2,0)+12500,IF(I538&lt;=100000,ROUNDUP(I538/4,0)+25000,50000)))),MAX(IF(I538&lt;=0,0,IF(I538&lt;=25000,I538,IF(I538&lt;=50000,ROUNDUP(I538/2,0)+12500,IF(I538&lt;=100000,ROUNDUP(I538/4,0)+25000,50000)))),MIN(IF(H538&lt;=0,0,IF(H538&lt;=20000,H538,IF(H538&lt;=40000,ROUNDUP(H538/2,0)+10000,IF(H538&lt;=80000,ROUNDUP(H538/4,0)+20000,40000))))+IF(I538&lt;=0,0,IF(I538&lt;=25000,I538,IF(I538&lt;=50000,ROUNDUP(I538/2,0)+12500,IF(I538&lt;=100000,ROUNDUP(I538/4,0)+25000,50000)))),40000))))</f>
        <v/>
      </c>
      <c r="R538" s="18">
        <f>MIN(120000,O538+P538+Q538)</f>
        <v/>
      </c>
      <c r="S538" s="18">
        <f>IF(F538&lt;=0,IF(E538&lt;=0,0,IF(E538&lt;=12000,E538,IF(E538&lt;=32000,ROUNDUP(E538/2,0)+6000,IF(E538&lt;=56000,ROUNDUP(E538/4,0)+14000,28000)))),IF(E538&lt;=0,IF(F538&lt;=0,0,IF(F538&lt;=15000,F538,IF(F538&lt;=40000,ROUNDUP(F538/2,0)+7500,IF(F538&lt;=70000,ROUNDUP(F538/4,0)+17500,35000)))),MAX(IF(F538&lt;=0,0,IF(F538&lt;=15000,F538,IF(F538&lt;=40000,ROUNDUP(F538/2,0)+7500,IF(F538&lt;=70000,ROUNDUP(F538/4,0)+17500,35000)))),MIN(IF(E538&lt;=0,0,IF(E538&lt;=12000,E538,IF(E538&lt;=32000,ROUNDUP(E538/2,0)+6000,IF(E538&lt;=56000,ROUNDUP(E538/4,0)+14000,28000))))+IF(F538&lt;=0,0,IF(F538&lt;=15000,F538,IF(F538&lt;=40000,ROUNDUP(F538/2,0)+7500,IF(F538&lt;=70000,ROUNDUP(F538/4,0)+17500,35000)))),28000))))</f>
        <v/>
      </c>
      <c r="T538" s="18">
        <f>IF(G538&lt;=0,0,IF(G538&lt;=12000,G538,IF(G538&lt;=32000,ROUNDUP(G538/2,0)+6000,IF(G538&lt;=56000,ROUNDUP(G538/4,0)+14000,28000))))</f>
        <v/>
      </c>
      <c r="U538" s="18">
        <f>IF(I538&lt;=0,IF(H538&lt;=0,0,IF(H538&lt;=12000,H538,IF(H538&lt;=32000,ROUNDUP(H538/2,0)+6000,IF(H538&lt;=56000,ROUNDUP(H538/4,0)+14000,28000)))),IF(H538&lt;=0,IF(I538&lt;=0,0,IF(I538&lt;=15000,I538,IF(I538&lt;=40000,ROUNDUP(I538/2,0)+7500,IF(I538&lt;=70000,ROUNDUP(I538/4,0)+17500,35000)))),MAX(IF(I538&lt;=0,0,IF(I538&lt;=15000,I538,IF(I538&lt;=40000,ROUNDUP(I538/2,0)+7500,IF(I538&lt;=70000,ROUNDUP(I538/4,0)+17500,35000)))),MIN(IF(H538&lt;=0,0,IF(H538&lt;=12000,H538,IF(H538&lt;=32000,ROUNDUP(H538/2,0)+6000,IF(H538&lt;=56000,ROUNDUP(H538/4,0)+14000,28000))))+IF(I538&lt;=0,0,IF(I538&lt;=15000,I538,IF(I538&lt;=40000,ROUNDUP(I538/2,0)+7500,IF(I538&lt;=70000,ROUNDUP(I538/4,0)+17500,35000)))),28000))))</f>
        <v/>
      </c>
      <c r="V538" s="18">
        <f>MIN(70000,S538+T538+U538)</f>
        <v/>
      </c>
      <c r="W538" s="18">
        <f>MAX(0,ROUNDDOWN(M538-J538-N538-K538-0,-3))</f>
        <v/>
      </c>
      <c r="X538" s="18">
        <f>MAX(0,ROUNDDOWN(M538-J538-N538-K538-R538,-3))</f>
        <v/>
      </c>
      <c r="Y538" s="18">
        <f>IF(W538&lt;=0,0,ROUNDDOWN((W538*LOOKUP(W538,{0,1950001,3300001,6950001,9000001,18000001,40000001},{0.05,0.1,0.2,0.23,0.33,0.4,0.45})-LOOKUP(W538,{0,1950001,3300001,6950001,9000001,18000001,40000001},{0,97500,427500,636000,1536000,2796000,4796000}))*1.021,-2))</f>
        <v/>
      </c>
      <c r="Z538" s="18">
        <f>IF(X538&lt;=0,0,ROUNDDOWN((X538*LOOKUP(X538,{0,1950001,3300001,6950001,9000001,18000001,40000001},{0.05,0.1,0.2,0.23,0.33,0.4,0.45})-LOOKUP(X538,{0,1950001,3300001,6950001,9000001,18000001,40000001},{0,97500,427500,636000,1536000,2796000,4796000}))*1.021,-2))</f>
        <v/>
      </c>
      <c r="AA538" s="18">
        <f>MAX(0,ROUNDDOWN(M538-J538-430000-L538-0,-3))</f>
        <v/>
      </c>
      <c r="AB538" s="18">
        <f>MAX(0,ROUNDDOWN(M538-J538-430000-L538-V538,-3))</f>
        <v/>
      </c>
      <c r="AC538" s="18">
        <f>IF(M538&lt;=450000,0,MAX(0,ROUNDDOWN(AA538*0.06-MIN(50000,AA538)*0.03,-2))+MAX(0,ROUNDDOWN(AA538*0.04-MIN(50000,AA538)*0.02,-2)))</f>
        <v/>
      </c>
      <c r="AD538" s="18">
        <f>IF(M538&lt;=450000,0,MAX(0,ROUNDDOWN(AB538*0.06-MIN(50000,AB538)*0.03,-2))+MAX(0,ROUNDDOWN(AB538*0.04-MIN(50000,AB538)*0.02,-2)))</f>
        <v/>
      </c>
      <c r="AE538" s="18">
        <f>Y538-Z538</f>
        <v/>
      </c>
      <c r="AF538" s="18">
        <f>AC538-AD538</f>
        <v/>
      </c>
      <c r="AG538" s="18">
        <f>AE538+AF538</f>
        <v/>
      </c>
      <c r="AH538" s="20">
        <f>IF(W538&lt;=0,0,LOOKUP(W538,{0,1950001,3300001,6950001,9000001,18000001,40000001},{0.05,0.1,0.2,0.23,0.33,0.4,0.45}))</f>
        <v/>
      </c>
    </row>
    <row r="539">
      <c r="A539" t="inlineStr">
        <is>
          <t>1万円刻み 特例あり一般12万円</t>
        </is>
      </c>
      <c r="B539" s="18">
        <f>'4_1万円刻み'!$A$153</f>
        <v/>
      </c>
      <c r="C539" s="19" t="n">
        <v>2026</v>
      </c>
      <c r="D539" t="inlineStr">
        <is>
          <t>はい</t>
        </is>
      </c>
      <c r="E539" s="18" t="n">
        <v>120000</v>
      </c>
      <c r="F539" s="18" t="n">
        <v>0</v>
      </c>
      <c r="G539" s="18" t="n">
        <v>0</v>
      </c>
      <c r="H539" s="18" t="n">
        <v>0</v>
      </c>
      <c r="I539" s="18" t="n">
        <v>0</v>
      </c>
      <c r="J539" s="18">
        <f>ROUND(MIN(B539/12,650000)*12*0.0915+MIN(B539/12,1390000)*12*(0.0504+0)+B539*0.005,0)</f>
        <v/>
      </c>
      <c r="K539" s="18" t="n">
        <v>0</v>
      </c>
      <c r="L539" s="18" t="n">
        <v>0</v>
      </c>
      <c r="M539" s="18">
        <f>ROUND(IF(C539&gt;=2026,IF(B539&lt;741000,0,IF(B539&lt;2191000,B539-740000,IF(B539&lt;2193000,1451000,IF(B539&lt;2196000,1453000,IF(B539&lt;2200000,1456000,IF(B539&lt;3600000,ROUNDDOWN(B539/4,-3)*2.8-80000,IF(B539&lt;6600000,ROUNDDOWN(B539/4,-3)*3.2-440000,IF(B539&lt;8500000,ROUNDDOWN(B539*0.9,0)-1100000,B539-1950000)))))))),IF(B539&lt;651000,0,IF(B539&lt;1900000,B539-650000,IF(B539&lt;3600000,ROUNDDOWN(B539/4,-3)*2.8-80000,IF(B539&lt;6600000,ROUNDDOWN(B539/4,-3)*3.2-440000,IF(B539&lt;8500000,ROUNDDOWN(B539*0.9,0)-1100000,B539-1950000)))))),0)</f>
        <v/>
      </c>
      <c r="N539" s="18">
        <f>IF(M539&gt;23500000,NA(),IF(C539&gt;=2026,IF(M539&lt;=4890000,1040000,IF(M539&lt;=6550000,670000,620000)),IF(M539&lt;=1320000,950000,IF(M539&lt;=3360000,880000,IF(M539&lt;=4890000,680000,IF(M539&lt;=6550000,630000,580000))))))</f>
        <v/>
      </c>
      <c r="O539" s="18">
        <f>IF(F539&lt;=0,IF(AND(D539="はい",C539&gt;=2026,C539&lt;=2027),IF(E539&lt;=0,0,IF(E539&lt;=30000,E539,IF(E539&lt;=60000,ROUNDUP(E539/2,0)+15000,IF(E539&lt;=120000,ROUNDUP(E539/4,0)+30000,60000)))),IF(E539&lt;=0,0,IF(E539&lt;=20000,E539,IF(E539&lt;=40000,ROUNDUP(E539/2,0)+10000,IF(E539&lt;=80000,ROUNDUP(E539/4,0)+20000,40000))))),IF(E539&lt;=0,IF(F539&lt;=0,0,IF(F539&lt;=25000,F539,IF(F539&lt;=50000,ROUNDUP(F539/2,0)+12500,IF(F539&lt;=100000,ROUNDUP(F539/4,0)+25000,50000)))),MAX(IF(F539&lt;=0,0,IF(F539&lt;=25000,F539,IF(F539&lt;=50000,ROUNDUP(F539/2,0)+12500,IF(F539&lt;=100000,ROUNDUP(F539/4,0)+25000,50000)))),MIN(IF(AND(D539="はい",C539&gt;=2026,C539&lt;=2027),IF(E539&lt;=0,0,IF(E539&lt;=30000,E539,IF(E539&lt;=60000,ROUNDUP(E539/2,0)+15000,IF(E539&lt;=120000,ROUNDUP(E539/4,0)+30000,60000)))),IF(E539&lt;=0,0,IF(E539&lt;=20000,E539,IF(E539&lt;=40000,ROUNDUP(E539/2,0)+10000,IF(E539&lt;=80000,ROUNDUP(E539/4,0)+20000,40000)))))+IF(F539&lt;=0,0,IF(F539&lt;=25000,F539,IF(F539&lt;=50000,ROUNDUP(F539/2,0)+12500,IF(F539&lt;=100000,ROUNDUP(F539/4,0)+25000,50000)))),IF(AND(D539="はい",C539&gt;=2026,C539&lt;=2027),60000,40000)))))</f>
        <v/>
      </c>
      <c r="P539" s="18">
        <f>IF(G539&lt;=0,0,IF(G539&lt;=20000,G539,IF(G539&lt;=40000,ROUNDUP(G539/2,0)+10000,IF(G539&lt;=80000,ROUNDUP(G539/4,0)+20000,40000))))</f>
        <v/>
      </c>
      <c r="Q539" s="18">
        <f>IF(I539&lt;=0,IF(H539&lt;=0,0,IF(H539&lt;=20000,H539,IF(H539&lt;=40000,ROUNDUP(H539/2,0)+10000,IF(H539&lt;=80000,ROUNDUP(H539/4,0)+20000,40000)))),IF(H539&lt;=0,IF(I539&lt;=0,0,IF(I539&lt;=25000,I539,IF(I539&lt;=50000,ROUNDUP(I539/2,0)+12500,IF(I539&lt;=100000,ROUNDUP(I539/4,0)+25000,50000)))),MAX(IF(I539&lt;=0,0,IF(I539&lt;=25000,I539,IF(I539&lt;=50000,ROUNDUP(I539/2,0)+12500,IF(I539&lt;=100000,ROUNDUP(I539/4,0)+25000,50000)))),MIN(IF(H539&lt;=0,0,IF(H539&lt;=20000,H539,IF(H539&lt;=40000,ROUNDUP(H539/2,0)+10000,IF(H539&lt;=80000,ROUNDUP(H539/4,0)+20000,40000))))+IF(I539&lt;=0,0,IF(I539&lt;=25000,I539,IF(I539&lt;=50000,ROUNDUP(I539/2,0)+12500,IF(I539&lt;=100000,ROUNDUP(I539/4,0)+25000,50000)))),40000))))</f>
        <v/>
      </c>
      <c r="R539" s="18">
        <f>MIN(120000,O539+P539+Q539)</f>
        <v/>
      </c>
      <c r="S539" s="18">
        <f>IF(F539&lt;=0,IF(E539&lt;=0,0,IF(E539&lt;=12000,E539,IF(E539&lt;=32000,ROUNDUP(E539/2,0)+6000,IF(E539&lt;=56000,ROUNDUP(E539/4,0)+14000,28000)))),IF(E539&lt;=0,IF(F539&lt;=0,0,IF(F539&lt;=15000,F539,IF(F539&lt;=40000,ROUNDUP(F539/2,0)+7500,IF(F539&lt;=70000,ROUNDUP(F539/4,0)+17500,35000)))),MAX(IF(F539&lt;=0,0,IF(F539&lt;=15000,F539,IF(F539&lt;=40000,ROUNDUP(F539/2,0)+7500,IF(F539&lt;=70000,ROUNDUP(F539/4,0)+17500,35000)))),MIN(IF(E539&lt;=0,0,IF(E539&lt;=12000,E539,IF(E539&lt;=32000,ROUNDUP(E539/2,0)+6000,IF(E539&lt;=56000,ROUNDUP(E539/4,0)+14000,28000))))+IF(F539&lt;=0,0,IF(F539&lt;=15000,F539,IF(F539&lt;=40000,ROUNDUP(F539/2,0)+7500,IF(F539&lt;=70000,ROUNDUP(F539/4,0)+17500,35000)))),28000))))</f>
        <v/>
      </c>
      <c r="T539" s="18">
        <f>IF(G539&lt;=0,0,IF(G539&lt;=12000,G539,IF(G539&lt;=32000,ROUNDUP(G539/2,0)+6000,IF(G539&lt;=56000,ROUNDUP(G539/4,0)+14000,28000))))</f>
        <v/>
      </c>
      <c r="U539" s="18">
        <f>IF(I539&lt;=0,IF(H539&lt;=0,0,IF(H539&lt;=12000,H539,IF(H539&lt;=32000,ROUNDUP(H539/2,0)+6000,IF(H539&lt;=56000,ROUNDUP(H539/4,0)+14000,28000)))),IF(H539&lt;=0,IF(I539&lt;=0,0,IF(I539&lt;=15000,I539,IF(I539&lt;=40000,ROUNDUP(I539/2,0)+7500,IF(I539&lt;=70000,ROUNDUP(I539/4,0)+17500,35000)))),MAX(IF(I539&lt;=0,0,IF(I539&lt;=15000,I539,IF(I539&lt;=40000,ROUNDUP(I539/2,0)+7500,IF(I539&lt;=70000,ROUNDUP(I539/4,0)+17500,35000)))),MIN(IF(H539&lt;=0,0,IF(H539&lt;=12000,H539,IF(H539&lt;=32000,ROUNDUP(H539/2,0)+6000,IF(H539&lt;=56000,ROUNDUP(H539/4,0)+14000,28000))))+IF(I539&lt;=0,0,IF(I539&lt;=15000,I539,IF(I539&lt;=40000,ROUNDUP(I539/2,0)+7500,IF(I539&lt;=70000,ROUNDUP(I539/4,0)+17500,35000)))),28000))))</f>
        <v/>
      </c>
      <c r="V539" s="18">
        <f>MIN(70000,S539+T539+U539)</f>
        <v/>
      </c>
      <c r="W539" s="18">
        <f>MAX(0,ROUNDDOWN(M539-J539-N539-K539-0,-3))</f>
        <v/>
      </c>
      <c r="X539" s="18">
        <f>MAX(0,ROUNDDOWN(M539-J539-N539-K539-R539,-3))</f>
        <v/>
      </c>
      <c r="Y539" s="18">
        <f>IF(W539&lt;=0,0,ROUNDDOWN((W539*LOOKUP(W539,{0,1950001,3300001,6950001,9000001,18000001,40000001},{0.05,0.1,0.2,0.23,0.33,0.4,0.45})-LOOKUP(W539,{0,1950001,3300001,6950001,9000001,18000001,40000001},{0,97500,427500,636000,1536000,2796000,4796000}))*1.021,-2))</f>
        <v/>
      </c>
      <c r="Z539" s="18">
        <f>IF(X539&lt;=0,0,ROUNDDOWN((X539*LOOKUP(X539,{0,1950001,3300001,6950001,9000001,18000001,40000001},{0.05,0.1,0.2,0.23,0.33,0.4,0.45})-LOOKUP(X539,{0,1950001,3300001,6950001,9000001,18000001,40000001},{0,97500,427500,636000,1536000,2796000,4796000}))*1.021,-2))</f>
        <v/>
      </c>
      <c r="AA539" s="18">
        <f>MAX(0,ROUNDDOWN(M539-J539-430000-L539-0,-3))</f>
        <v/>
      </c>
      <c r="AB539" s="18">
        <f>MAX(0,ROUNDDOWN(M539-J539-430000-L539-V539,-3))</f>
        <v/>
      </c>
      <c r="AC539" s="18">
        <f>IF(M539&lt;=450000,0,MAX(0,ROUNDDOWN(AA539*0.06-MIN(50000,AA539)*0.03,-2))+MAX(0,ROUNDDOWN(AA539*0.04-MIN(50000,AA539)*0.02,-2)))</f>
        <v/>
      </c>
      <c r="AD539" s="18">
        <f>IF(M539&lt;=450000,0,MAX(0,ROUNDDOWN(AB539*0.06-MIN(50000,AB539)*0.03,-2))+MAX(0,ROUNDDOWN(AB539*0.04-MIN(50000,AB539)*0.02,-2)))</f>
        <v/>
      </c>
      <c r="AE539" s="18">
        <f>Y539-Z539</f>
        <v/>
      </c>
      <c r="AF539" s="18">
        <f>AC539-AD539</f>
        <v/>
      </c>
      <c r="AG539" s="18">
        <f>AE539+AF539</f>
        <v/>
      </c>
      <c r="AH539" s="20">
        <f>IF(W539&lt;=0,0,LOOKUP(W539,{0,1950001,3300001,6950001,9000001,18000001,40000001},{0.05,0.1,0.2,0.23,0.33,0.4,0.45}))</f>
        <v/>
      </c>
    </row>
    <row r="540">
      <c r="A540" t="inlineStr">
        <is>
          <t>1万円刻み 3区分8万円ずつ</t>
        </is>
      </c>
      <c r="B540" s="18">
        <f>'4_1万円刻み'!$A$154</f>
        <v/>
      </c>
      <c r="C540" s="19" t="n">
        <v>2026</v>
      </c>
      <c r="D540" t="inlineStr">
        <is>
          <t>いいえ</t>
        </is>
      </c>
      <c r="E540" s="18" t="n">
        <v>80000</v>
      </c>
      <c r="F540" s="18" t="n">
        <v>0</v>
      </c>
      <c r="G540" s="18" t="n">
        <v>80000</v>
      </c>
      <c r="H540" s="18" t="n">
        <v>80000</v>
      </c>
      <c r="I540" s="18" t="n">
        <v>0</v>
      </c>
      <c r="J540" s="18">
        <f>ROUND(MIN(B540/12,650000)*12*0.0915+MIN(B540/12,1390000)*12*(0.0504+0)+B540*0.005,0)</f>
        <v/>
      </c>
      <c r="K540" s="18" t="n">
        <v>0</v>
      </c>
      <c r="L540" s="18" t="n">
        <v>0</v>
      </c>
      <c r="M540" s="18">
        <f>ROUND(IF(C540&gt;=2026,IF(B540&lt;741000,0,IF(B540&lt;2191000,B540-740000,IF(B540&lt;2193000,1451000,IF(B540&lt;2196000,1453000,IF(B540&lt;2200000,1456000,IF(B540&lt;3600000,ROUNDDOWN(B540/4,-3)*2.8-80000,IF(B540&lt;6600000,ROUNDDOWN(B540/4,-3)*3.2-440000,IF(B540&lt;8500000,ROUNDDOWN(B540*0.9,0)-1100000,B540-1950000)))))))),IF(B540&lt;651000,0,IF(B540&lt;1900000,B540-650000,IF(B540&lt;3600000,ROUNDDOWN(B540/4,-3)*2.8-80000,IF(B540&lt;6600000,ROUNDDOWN(B540/4,-3)*3.2-440000,IF(B540&lt;8500000,ROUNDDOWN(B540*0.9,0)-1100000,B540-1950000)))))),0)</f>
        <v/>
      </c>
      <c r="N540" s="18">
        <f>IF(M540&gt;23500000,NA(),IF(C540&gt;=2026,IF(M540&lt;=4890000,1040000,IF(M540&lt;=6550000,670000,620000)),IF(M540&lt;=1320000,950000,IF(M540&lt;=3360000,880000,IF(M540&lt;=4890000,680000,IF(M540&lt;=6550000,630000,580000))))))</f>
        <v/>
      </c>
      <c r="O540" s="18">
        <f>IF(F540&lt;=0,IF(AND(D540="はい",C540&gt;=2026,C540&lt;=2027),IF(E540&lt;=0,0,IF(E540&lt;=30000,E540,IF(E540&lt;=60000,ROUNDUP(E540/2,0)+15000,IF(E540&lt;=120000,ROUNDUP(E540/4,0)+30000,60000)))),IF(E540&lt;=0,0,IF(E540&lt;=20000,E540,IF(E540&lt;=40000,ROUNDUP(E540/2,0)+10000,IF(E540&lt;=80000,ROUNDUP(E540/4,0)+20000,40000))))),IF(E540&lt;=0,IF(F540&lt;=0,0,IF(F540&lt;=25000,F540,IF(F540&lt;=50000,ROUNDUP(F540/2,0)+12500,IF(F540&lt;=100000,ROUNDUP(F540/4,0)+25000,50000)))),MAX(IF(F540&lt;=0,0,IF(F540&lt;=25000,F540,IF(F540&lt;=50000,ROUNDUP(F540/2,0)+12500,IF(F540&lt;=100000,ROUNDUP(F540/4,0)+25000,50000)))),MIN(IF(AND(D540="はい",C540&gt;=2026,C540&lt;=2027),IF(E540&lt;=0,0,IF(E540&lt;=30000,E540,IF(E540&lt;=60000,ROUNDUP(E540/2,0)+15000,IF(E540&lt;=120000,ROUNDUP(E540/4,0)+30000,60000)))),IF(E540&lt;=0,0,IF(E540&lt;=20000,E540,IF(E540&lt;=40000,ROUNDUP(E540/2,0)+10000,IF(E540&lt;=80000,ROUNDUP(E540/4,0)+20000,40000)))))+IF(F540&lt;=0,0,IF(F540&lt;=25000,F540,IF(F540&lt;=50000,ROUNDUP(F540/2,0)+12500,IF(F540&lt;=100000,ROUNDUP(F540/4,0)+25000,50000)))),IF(AND(D540="はい",C540&gt;=2026,C540&lt;=2027),60000,40000)))))</f>
        <v/>
      </c>
      <c r="P540" s="18">
        <f>IF(G540&lt;=0,0,IF(G540&lt;=20000,G540,IF(G540&lt;=40000,ROUNDUP(G540/2,0)+10000,IF(G540&lt;=80000,ROUNDUP(G540/4,0)+20000,40000))))</f>
        <v/>
      </c>
      <c r="Q540" s="18">
        <f>IF(I540&lt;=0,IF(H540&lt;=0,0,IF(H540&lt;=20000,H540,IF(H540&lt;=40000,ROUNDUP(H540/2,0)+10000,IF(H540&lt;=80000,ROUNDUP(H540/4,0)+20000,40000)))),IF(H540&lt;=0,IF(I540&lt;=0,0,IF(I540&lt;=25000,I540,IF(I540&lt;=50000,ROUNDUP(I540/2,0)+12500,IF(I540&lt;=100000,ROUNDUP(I540/4,0)+25000,50000)))),MAX(IF(I540&lt;=0,0,IF(I540&lt;=25000,I540,IF(I540&lt;=50000,ROUNDUP(I540/2,0)+12500,IF(I540&lt;=100000,ROUNDUP(I540/4,0)+25000,50000)))),MIN(IF(H540&lt;=0,0,IF(H540&lt;=20000,H540,IF(H540&lt;=40000,ROUNDUP(H540/2,0)+10000,IF(H540&lt;=80000,ROUNDUP(H540/4,0)+20000,40000))))+IF(I540&lt;=0,0,IF(I540&lt;=25000,I540,IF(I540&lt;=50000,ROUNDUP(I540/2,0)+12500,IF(I540&lt;=100000,ROUNDUP(I540/4,0)+25000,50000)))),40000))))</f>
        <v/>
      </c>
      <c r="R540" s="18">
        <f>MIN(120000,O540+P540+Q540)</f>
        <v/>
      </c>
      <c r="S540" s="18">
        <f>IF(F540&lt;=0,IF(E540&lt;=0,0,IF(E540&lt;=12000,E540,IF(E540&lt;=32000,ROUNDUP(E540/2,0)+6000,IF(E540&lt;=56000,ROUNDUP(E540/4,0)+14000,28000)))),IF(E540&lt;=0,IF(F540&lt;=0,0,IF(F540&lt;=15000,F540,IF(F540&lt;=40000,ROUNDUP(F540/2,0)+7500,IF(F540&lt;=70000,ROUNDUP(F540/4,0)+17500,35000)))),MAX(IF(F540&lt;=0,0,IF(F540&lt;=15000,F540,IF(F540&lt;=40000,ROUNDUP(F540/2,0)+7500,IF(F540&lt;=70000,ROUNDUP(F540/4,0)+17500,35000)))),MIN(IF(E540&lt;=0,0,IF(E540&lt;=12000,E540,IF(E540&lt;=32000,ROUNDUP(E540/2,0)+6000,IF(E540&lt;=56000,ROUNDUP(E540/4,0)+14000,28000))))+IF(F540&lt;=0,0,IF(F540&lt;=15000,F540,IF(F540&lt;=40000,ROUNDUP(F540/2,0)+7500,IF(F540&lt;=70000,ROUNDUP(F540/4,0)+17500,35000)))),28000))))</f>
        <v/>
      </c>
      <c r="T540" s="18">
        <f>IF(G540&lt;=0,0,IF(G540&lt;=12000,G540,IF(G540&lt;=32000,ROUNDUP(G540/2,0)+6000,IF(G540&lt;=56000,ROUNDUP(G540/4,0)+14000,28000))))</f>
        <v/>
      </c>
      <c r="U540" s="18">
        <f>IF(I540&lt;=0,IF(H540&lt;=0,0,IF(H540&lt;=12000,H540,IF(H540&lt;=32000,ROUNDUP(H540/2,0)+6000,IF(H540&lt;=56000,ROUNDUP(H540/4,0)+14000,28000)))),IF(H540&lt;=0,IF(I540&lt;=0,0,IF(I540&lt;=15000,I540,IF(I540&lt;=40000,ROUNDUP(I540/2,0)+7500,IF(I540&lt;=70000,ROUNDUP(I540/4,0)+17500,35000)))),MAX(IF(I540&lt;=0,0,IF(I540&lt;=15000,I540,IF(I540&lt;=40000,ROUNDUP(I540/2,0)+7500,IF(I540&lt;=70000,ROUNDUP(I540/4,0)+17500,35000)))),MIN(IF(H540&lt;=0,0,IF(H540&lt;=12000,H540,IF(H540&lt;=32000,ROUNDUP(H540/2,0)+6000,IF(H540&lt;=56000,ROUNDUP(H540/4,0)+14000,28000))))+IF(I540&lt;=0,0,IF(I540&lt;=15000,I540,IF(I540&lt;=40000,ROUNDUP(I540/2,0)+7500,IF(I540&lt;=70000,ROUNDUP(I540/4,0)+17500,35000)))),28000))))</f>
        <v/>
      </c>
      <c r="V540" s="18">
        <f>MIN(70000,S540+T540+U540)</f>
        <v/>
      </c>
      <c r="W540" s="18">
        <f>MAX(0,ROUNDDOWN(M540-J540-N540-K540-0,-3))</f>
        <v/>
      </c>
      <c r="X540" s="18">
        <f>MAX(0,ROUNDDOWN(M540-J540-N540-K540-R540,-3))</f>
        <v/>
      </c>
      <c r="Y540" s="18">
        <f>IF(W540&lt;=0,0,ROUNDDOWN((W540*LOOKUP(W540,{0,1950001,3300001,6950001,9000001,18000001,40000001},{0.05,0.1,0.2,0.23,0.33,0.4,0.45})-LOOKUP(W540,{0,1950001,3300001,6950001,9000001,18000001,40000001},{0,97500,427500,636000,1536000,2796000,4796000}))*1.021,-2))</f>
        <v/>
      </c>
      <c r="Z540" s="18">
        <f>IF(X540&lt;=0,0,ROUNDDOWN((X540*LOOKUP(X540,{0,1950001,3300001,6950001,9000001,18000001,40000001},{0.05,0.1,0.2,0.23,0.33,0.4,0.45})-LOOKUP(X540,{0,1950001,3300001,6950001,9000001,18000001,40000001},{0,97500,427500,636000,1536000,2796000,4796000}))*1.021,-2))</f>
        <v/>
      </c>
      <c r="AA540" s="18">
        <f>MAX(0,ROUNDDOWN(M540-J540-430000-L540-0,-3))</f>
        <v/>
      </c>
      <c r="AB540" s="18">
        <f>MAX(0,ROUNDDOWN(M540-J540-430000-L540-V540,-3))</f>
        <v/>
      </c>
      <c r="AC540" s="18">
        <f>IF(M540&lt;=450000,0,MAX(0,ROUNDDOWN(AA540*0.06-MIN(50000,AA540)*0.03,-2))+MAX(0,ROUNDDOWN(AA540*0.04-MIN(50000,AA540)*0.02,-2)))</f>
        <v/>
      </c>
      <c r="AD540" s="18">
        <f>IF(M540&lt;=450000,0,MAX(0,ROUNDDOWN(AB540*0.06-MIN(50000,AB540)*0.03,-2))+MAX(0,ROUNDDOWN(AB540*0.04-MIN(50000,AB540)*0.02,-2)))</f>
        <v/>
      </c>
      <c r="AE540" s="18">
        <f>Y540-Z540</f>
        <v/>
      </c>
      <c r="AF540" s="18">
        <f>AC540-AD540</f>
        <v/>
      </c>
      <c r="AG540" s="18">
        <f>AE540+AF540</f>
        <v/>
      </c>
      <c r="AH540" s="20">
        <f>IF(W540&lt;=0,0,LOOKUP(W540,{0,1950001,3300001,6950001,9000001,18000001,40000001},{0.05,0.1,0.2,0.23,0.33,0.4,0.45}))</f>
        <v/>
      </c>
    </row>
    <row r="541">
      <c r="A541" t="inlineStr">
        <is>
          <t>1万円刻み 一般8万円</t>
        </is>
      </c>
      <c r="B541" s="18">
        <f>'4_1万円刻み'!$A$154</f>
        <v/>
      </c>
      <c r="C541" s="19" t="n">
        <v>2026</v>
      </c>
      <c r="D541" t="inlineStr">
        <is>
          <t>いいえ</t>
        </is>
      </c>
      <c r="E541" s="18" t="n">
        <v>80000</v>
      </c>
      <c r="F541" s="18" t="n">
        <v>0</v>
      </c>
      <c r="G541" s="18" t="n">
        <v>0</v>
      </c>
      <c r="H541" s="18" t="n">
        <v>0</v>
      </c>
      <c r="I541" s="18" t="n">
        <v>0</v>
      </c>
      <c r="J541" s="18">
        <f>ROUND(MIN(B541/12,650000)*12*0.0915+MIN(B541/12,1390000)*12*(0.0504+0)+B541*0.005,0)</f>
        <v/>
      </c>
      <c r="K541" s="18" t="n">
        <v>0</v>
      </c>
      <c r="L541" s="18" t="n">
        <v>0</v>
      </c>
      <c r="M541" s="18">
        <f>ROUND(IF(C541&gt;=2026,IF(B541&lt;741000,0,IF(B541&lt;2191000,B541-740000,IF(B541&lt;2193000,1451000,IF(B541&lt;2196000,1453000,IF(B541&lt;2200000,1456000,IF(B541&lt;3600000,ROUNDDOWN(B541/4,-3)*2.8-80000,IF(B541&lt;6600000,ROUNDDOWN(B541/4,-3)*3.2-440000,IF(B541&lt;8500000,ROUNDDOWN(B541*0.9,0)-1100000,B541-1950000)))))))),IF(B541&lt;651000,0,IF(B541&lt;1900000,B541-650000,IF(B541&lt;3600000,ROUNDDOWN(B541/4,-3)*2.8-80000,IF(B541&lt;6600000,ROUNDDOWN(B541/4,-3)*3.2-440000,IF(B541&lt;8500000,ROUNDDOWN(B541*0.9,0)-1100000,B541-1950000)))))),0)</f>
        <v/>
      </c>
      <c r="N541" s="18">
        <f>IF(M541&gt;23500000,NA(),IF(C541&gt;=2026,IF(M541&lt;=4890000,1040000,IF(M541&lt;=6550000,670000,620000)),IF(M541&lt;=1320000,950000,IF(M541&lt;=3360000,880000,IF(M541&lt;=4890000,680000,IF(M541&lt;=6550000,630000,580000))))))</f>
        <v/>
      </c>
      <c r="O541" s="18">
        <f>IF(F541&lt;=0,IF(AND(D541="はい",C541&gt;=2026,C541&lt;=2027),IF(E541&lt;=0,0,IF(E541&lt;=30000,E541,IF(E541&lt;=60000,ROUNDUP(E541/2,0)+15000,IF(E541&lt;=120000,ROUNDUP(E541/4,0)+30000,60000)))),IF(E541&lt;=0,0,IF(E541&lt;=20000,E541,IF(E541&lt;=40000,ROUNDUP(E541/2,0)+10000,IF(E541&lt;=80000,ROUNDUP(E541/4,0)+20000,40000))))),IF(E541&lt;=0,IF(F541&lt;=0,0,IF(F541&lt;=25000,F541,IF(F541&lt;=50000,ROUNDUP(F541/2,0)+12500,IF(F541&lt;=100000,ROUNDUP(F541/4,0)+25000,50000)))),MAX(IF(F541&lt;=0,0,IF(F541&lt;=25000,F541,IF(F541&lt;=50000,ROUNDUP(F541/2,0)+12500,IF(F541&lt;=100000,ROUNDUP(F541/4,0)+25000,50000)))),MIN(IF(AND(D541="はい",C541&gt;=2026,C541&lt;=2027),IF(E541&lt;=0,0,IF(E541&lt;=30000,E541,IF(E541&lt;=60000,ROUNDUP(E541/2,0)+15000,IF(E541&lt;=120000,ROUNDUP(E541/4,0)+30000,60000)))),IF(E541&lt;=0,0,IF(E541&lt;=20000,E541,IF(E541&lt;=40000,ROUNDUP(E541/2,0)+10000,IF(E541&lt;=80000,ROUNDUP(E541/4,0)+20000,40000)))))+IF(F541&lt;=0,0,IF(F541&lt;=25000,F541,IF(F541&lt;=50000,ROUNDUP(F541/2,0)+12500,IF(F541&lt;=100000,ROUNDUP(F541/4,0)+25000,50000)))),IF(AND(D541="はい",C541&gt;=2026,C541&lt;=2027),60000,40000)))))</f>
        <v/>
      </c>
      <c r="P541" s="18">
        <f>IF(G541&lt;=0,0,IF(G541&lt;=20000,G541,IF(G541&lt;=40000,ROUNDUP(G541/2,0)+10000,IF(G541&lt;=80000,ROUNDUP(G541/4,0)+20000,40000))))</f>
        <v/>
      </c>
      <c r="Q541" s="18">
        <f>IF(I541&lt;=0,IF(H541&lt;=0,0,IF(H541&lt;=20000,H541,IF(H541&lt;=40000,ROUNDUP(H541/2,0)+10000,IF(H541&lt;=80000,ROUNDUP(H541/4,0)+20000,40000)))),IF(H541&lt;=0,IF(I541&lt;=0,0,IF(I541&lt;=25000,I541,IF(I541&lt;=50000,ROUNDUP(I541/2,0)+12500,IF(I541&lt;=100000,ROUNDUP(I541/4,0)+25000,50000)))),MAX(IF(I541&lt;=0,0,IF(I541&lt;=25000,I541,IF(I541&lt;=50000,ROUNDUP(I541/2,0)+12500,IF(I541&lt;=100000,ROUNDUP(I541/4,0)+25000,50000)))),MIN(IF(H541&lt;=0,0,IF(H541&lt;=20000,H541,IF(H541&lt;=40000,ROUNDUP(H541/2,0)+10000,IF(H541&lt;=80000,ROUNDUP(H541/4,0)+20000,40000))))+IF(I541&lt;=0,0,IF(I541&lt;=25000,I541,IF(I541&lt;=50000,ROUNDUP(I541/2,0)+12500,IF(I541&lt;=100000,ROUNDUP(I541/4,0)+25000,50000)))),40000))))</f>
        <v/>
      </c>
      <c r="R541" s="18">
        <f>MIN(120000,O541+P541+Q541)</f>
        <v/>
      </c>
      <c r="S541" s="18">
        <f>IF(F541&lt;=0,IF(E541&lt;=0,0,IF(E541&lt;=12000,E541,IF(E541&lt;=32000,ROUNDUP(E541/2,0)+6000,IF(E541&lt;=56000,ROUNDUP(E541/4,0)+14000,28000)))),IF(E541&lt;=0,IF(F541&lt;=0,0,IF(F541&lt;=15000,F541,IF(F541&lt;=40000,ROUNDUP(F541/2,0)+7500,IF(F541&lt;=70000,ROUNDUP(F541/4,0)+17500,35000)))),MAX(IF(F541&lt;=0,0,IF(F541&lt;=15000,F541,IF(F541&lt;=40000,ROUNDUP(F541/2,0)+7500,IF(F541&lt;=70000,ROUNDUP(F541/4,0)+17500,35000)))),MIN(IF(E541&lt;=0,0,IF(E541&lt;=12000,E541,IF(E541&lt;=32000,ROUNDUP(E541/2,0)+6000,IF(E541&lt;=56000,ROUNDUP(E541/4,0)+14000,28000))))+IF(F541&lt;=0,0,IF(F541&lt;=15000,F541,IF(F541&lt;=40000,ROUNDUP(F541/2,0)+7500,IF(F541&lt;=70000,ROUNDUP(F541/4,0)+17500,35000)))),28000))))</f>
        <v/>
      </c>
      <c r="T541" s="18">
        <f>IF(G541&lt;=0,0,IF(G541&lt;=12000,G541,IF(G541&lt;=32000,ROUNDUP(G541/2,0)+6000,IF(G541&lt;=56000,ROUNDUP(G541/4,0)+14000,28000))))</f>
        <v/>
      </c>
      <c r="U541" s="18">
        <f>IF(I541&lt;=0,IF(H541&lt;=0,0,IF(H541&lt;=12000,H541,IF(H541&lt;=32000,ROUNDUP(H541/2,0)+6000,IF(H541&lt;=56000,ROUNDUP(H541/4,0)+14000,28000)))),IF(H541&lt;=0,IF(I541&lt;=0,0,IF(I541&lt;=15000,I541,IF(I541&lt;=40000,ROUNDUP(I541/2,0)+7500,IF(I541&lt;=70000,ROUNDUP(I541/4,0)+17500,35000)))),MAX(IF(I541&lt;=0,0,IF(I541&lt;=15000,I541,IF(I541&lt;=40000,ROUNDUP(I541/2,0)+7500,IF(I541&lt;=70000,ROUNDUP(I541/4,0)+17500,35000)))),MIN(IF(H541&lt;=0,0,IF(H541&lt;=12000,H541,IF(H541&lt;=32000,ROUNDUP(H541/2,0)+6000,IF(H541&lt;=56000,ROUNDUP(H541/4,0)+14000,28000))))+IF(I541&lt;=0,0,IF(I541&lt;=15000,I541,IF(I541&lt;=40000,ROUNDUP(I541/2,0)+7500,IF(I541&lt;=70000,ROUNDUP(I541/4,0)+17500,35000)))),28000))))</f>
        <v/>
      </c>
      <c r="V541" s="18">
        <f>MIN(70000,S541+T541+U541)</f>
        <v/>
      </c>
      <c r="W541" s="18">
        <f>MAX(0,ROUNDDOWN(M541-J541-N541-K541-0,-3))</f>
        <v/>
      </c>
      <c r="X541" s="18">
        <f>MAX(0,ROUNDDOWN(M541-J541-N541-K541-R541,-3))</f>
        <v/>
      </c>
      <c r="Y541" s="18">
        <f>IF(W541&lt;=0,0,ROUNDDOWN((W541*LOOKUP(W541,{0,1950001,3300001,6950001,9000001,18000001,40000001},{0.05,0.1,0.2,0.23,0.33,0.4,0.45})-LOOKUP(W541,{0,1950001,3300001,6950001,9000001,18000001,40000001},{0,97500,427500,636000,1536000,2796000,4796000}))*1.021,-2))</f>
        <v/>
      </c>
      <c r="Z541" s="18">
        <f>IF(X541&lt;=0,0,ROUNDDOWN((X541*LOOKUP(X541,{0,1950001,3300001,6950001,9000001,18000001,40000001},{0.05,0.1,0.2,0.23,0.33,0.4,0.45})-LOOKUP(X541,{0,1950001,3300001,6950001,9000001,18000001,40000001},{0,97500,427500,636000,1536000,2796000,4796000}))*1.021,-2))</f>
        <v/>
      </c>
      <c r="AA541" s="18">
        <f>MAX(0,ROUNDDOWN(M541-J541-430000-L541-0,-3))</f>
        <v/>
      </c>
      <c r="AB541" s="18">
        <f>MAX(0,ROUNDDOWN(M541-J541-430000-L541-V541,-3))</f>
        <v/>
      </c>
      <c r="AC541" s="18">
        <f>IF(M541&lt;=450000,0,MAX(0,ROUNDDOWN(AA541*0.06-MIN(50000,AA541)*0.03,-2))+MAX(0,ROUNDDOWN(AA541*0.04-MIN(50000,AA541)*0.02,-2)))</f>
        <v/>
      </c>
      <c r="AD541" s="18">
        <f>IF(M541&lt;=450000,0,MAX(0,ROUNDDOWN(AB541*0.06-MIN(50000,AB541)*0.03,-2))+MAX(0,ROUNDDOWN(AB541*0.04-MIN(50000,AB541)*0.02,-2)))</f>
        <v/>
      </c>
      <c r="AE541" s="18">
        <f>Y541-Z541</f>
        <v/>
      </c>
      <c r="AF541" s="18">
        <f>AC541-AD541</f>
        <v/>
      </c>
      <c r="AG541" s="18">
        <f>AE541+AF541</f>
        <v/>
      </c>
      <c r="AH541" s="20">
        <f>IF(W541&lt;=0,0,LOOKUP(W541,{0,1950001,3300001,6950001,9000001,18000001,40000001},{0.05,0.1,0.2,0.23,0.33,0.4,0.45}))</f>
        <v/>
      </c>
    </row>
    <row r="542">
      <c r="A542" t="inlineStr">
        <is>
          <t>1万円刻み 特例あり一般12万円</t>
        </is>
      </c>
      <c r="B542" s="18">
        <f>'4_1万円刻み'!$A$154</f>
        <v/>
      </c>
      <c r="C542" s="19" t="n">
        <v>2026</v>
      </c>
      <c r="D542" t="inlineStr">
        <is>
          <t>はい</t>
        </is>
      </c>
      <c r="E542" s="18" t="n">
        <v>120000</v>
      </c>
      <c r="F542" s="18" t="n">
        <v>0</v>
      </c>
      <c r="G542" s="18" t="n">
        <v>0</v>
      </c>
      <c r="H542" s="18" t="n">
        <v>0</v>
      </c>
      <c r="I542" s="18" t="n">
        <v>0</v>
      </c>
      <c r="J542" s="18">
        <f>ROUND(MIN(B542/12,650000)*12*0.0915+MIN(B542/12,1390000)*12*(0.0504+0)+B542*0.005,0)</f>
        <v/>
      </c>
      <c r="K542" s="18" t="n">
        <v>0</v>
      </c>
      <c r="L542" s="18" t="n">
        <v>0</v>
      </c>
      <c r="M542" s="18">
        <f>ROUND(IF(C542&gt;=2026,IF(B542&lt;741000,0,IF(B542&lt;2191000,B542-740000,IF(B542&lt;2193000,1451000,IF(B542&lt;2196000,1453000,IF(B542&lt;2200000,1456000,IF(B542&lt;3600000,ROUNDDOWN(B542/4,-3)*2.8-80000,IF(B542&lt;6600000,ROUNDDOWN(B542/4,-3)*3.2-440000,IF(B542&lt;8500000,ROUNDDOWN(B542*0.9,0)-1100000,B542-1950000)))))))),IF(B542&lt;651000,0,IF(B542&lt;1900000,B542-650000,IF(B542&lt;3600000,ROUNDDOWN(B542/4,-3)*2.8-80000,IF(B542&lt;6600000,ROUNDDOWN(B542/4,-3)*3.2-440000,IF(B542&lt;8500000,ROUNDDOWN(B542*0.9,0)-1100000,B542-1950000)))))),0)</f>
        <v/>
      </c>
      <c r="N542" s="18">
        <f>IF(M542&gt;23500000,NA(),IF(C542&gt;=2026,IF(M542&lt;=4890000,1040000,IF(M542&lt;=6550000,670000,620000)),IF(M542&lt;=1320000,950000,IF(M542&lt;=3360000,880000,IF(M542&lt;=4890000,680000,IF(M542&lt;=6550000,630000,580000))))))</f>
        <v/>
      </c>
      <c r="O542" s="18">
        <f>IF(F542&lt;=0,IF(AND(D542="はい",C542&gt;=2026,C542&lt;=2027),IF(E542&lt;=0,0,IF(E542&lt;=30000,E542,IF(E542&lt;=60000,ROUNDUP(E542/2,0)+15000,IF(E542&lt;=120000,ROUNDUP(E542/4,0)+30000,60000)))),IF(E542&lt;=0,0,IF(E542&lt;=20000,E542,IF(E542&lt;=40000,ROUNDUP(E542/2,0)+10000,IF(E542&lt;=80000,ROUNDUP(E542/4,0)+20000,40000))))),IF(E542&lt;=0,IF(F542&lt;=0,0,IF(F542&lt;=25000,F542,IF(F542&lt;=50000,ROUNDUP(F542/2,0)+12500,IF(F542&lt;=100000,ROUNDUP(F542/4,0)+25000,50000)))),MAX(IF(F542&lt;=0,0,IF(F542&lt;=25000,F542,IF(F542&lt;=50000,ROUNDUP(F542/2,0)+12500,IF(F542&lt;=100000,ROUNDUP(F542/4,0)+25000,50000)))),MIN(IF(AND(D542="はい",C542&gt;=2026,C542&lt;=2027),IF(E542&lt;=0,0,IF(E542&lt;=30000,E542,IF(E542&lt;=60000,ROUNDUP(E542/2,0)+15000,IF(E542&lt;=120000,ROUNDUP(E542/4,0)+30000,60000)))),IF(E542&lt;=0,0,IF(E542&lt;=20000,E542,IF(E542&lt;=40000,ROUNDUP(E542/2,0)+10000,IF(E542&lt;=80000,ROUNDUP(E542/4,0)+20000,40000)))))+IF(F542&lt;=0,0,IF(F542&lt;=25000,F542,IF(F542&lt;=50000,ROUNDUP(F542/2,0)+12500,IF(F542&lt;=100000,ROUNDUP(F542/4,0)+25000,50000)))),IF(AND(D542="はい",C542&gt;=2026,C542&lt;=2027),60000,40000)))))</f>
        <v/>
      </c>
      <c r="P542" s="18">
        <f>IF(G542&lt;=0,0,IF(G542&lt;=20000,G542,IF(G542&lt;=40000,ROUNDUP(G542/2,0)+10000,IF(G542&lt;=80000,ROUNDUP(G542/4,0)+20000,40000))))</f>
        <v/>
      </c>
      <c r="Q542" s="18">
        <f>IF(I542&lt;=0,IF(H542&lt;=0,0,IF(H542&lt;=20000,H542,IF(H542&lt;=40000,ROUNDUP(H542/2,0)+10000,IF(H542&lt;=80000,ROUNDUP(H542/4,0)+20000,40000)))),IF(H542&lt;=0,IF(I542&lt;=0,0,IF(I542&lt;=25000,I542,IF(I542&lt;=50000,ROUNDUP(I542/2,0)+12500,IF(I542&lt;=100000,ROUNDUP(I542/4,0)+25000,50000)))),MAX(IF(I542&lt;=0,0,IF(I542&lt;=25000,I542,IF(I542&lt;=50000,ROUNDUP(I542/2,0)+12500,IF(I542&lt;=100000,ROUNDUP(I542/4,0)+25000,50000)))),MIN(IF(H542&lt;=0,0,IF(H542&lt;=20000,H542,IF(H542&lt;=40000,ROUNDUP(H542/2,0)+10000,IF(H542&lt;=80000,ROUNDUP(H542/4,0)+20000,40000))))+IF(I542&lt;=0,0,IF(I542&lt;=25000,I542,IF(I542&lt;=50000,ROUNDUP(I542/2,0)+12500,IF(I542&lt;=100000,ROUNDUP(I542/4,0)+25000,50000)))),40000))))</f>
        <v/>
      </c>
      <c r="R542" s="18">
        <f>MIN(120000,O542+P542+Q542)</f>
        <v/>
      </c>
      <c r="S542" s="18">
        <f>IF(F542&lt;=0,IF(E542&lt;=0,0,IF(E542&lt;=12000,E542,IF(E542&lt;=32000,ROUNDUP(E542/2,0)+6000,IF(E542&lt;=56000,ROUNDUP(E542/4,0)+14000,28000)))),IF(E542&lt;=0,IF(F542&lt;=0,0,IF(F542&lt;=15000,F542,IF(F542&lt;=40000,ROUNDUP(F542/2,0)+7500,IF(F542&lt;=70000,ROUNDUP(F542/4,0)+17500,35000)))),MAX(IF(F542&lt;=0,0,IF(F542&lt;=15000,F542,IF(F542&lt;=40000,ROUNDUP(F542/2,0)+7500,IF(F542&lt;=70000,ROUNDUP(F542/4,0)+17500,35000)))),MIN(IF(E542&lt;=0,0,IF(E542&lt;=12000,E542,IF(E542&lt;=32000,ROUNDUP(E542/2,0)+6000,IF(E542&lt;=56000,ROUNDUP(E542/4,0)+14000,28000))))+IF(F542&lt;=0,0,IF(F542&lt;=15000,F542,IF(F542&lt;=40000,ROUNDUP(F542/2,0)+7500,IF(F542&lt;=70000,ROUNDUP(F542/4,0)+17500,35000)))),28000))))</f>
        <v/>
      </c>
      <c r="T542" s="18">
        <f>IF(G542&lt;=0,0,IF(G542&lt;=12000,G542,IF(G542&lt;=32000,ROUNDUP(G542/2,0)+6000,IF(G542&lt;=56000,ROUNDUP(G542/4,0)+14000,28000))))</f>
        <v/>
      </c>
      <c r="U542" s="18">
        <f>IF(I542&lt;=0,IF(H542&lt;=0,0,IF(H542&lt;=12000,H542,IF(H542&lt;=32000,ROUNDUP(H542/2,0)+6000,IF(H542&lt;=56000,ROUNDUP(H542/4,0)+14000,28000)))),IF(H542&lt;=0,IF(I542&lt;=0,0,IF(I542&lt;=15000,I542,IF(I542&lt;=40000,ROUNDUP(I542/2,0)+7500,IF(I542&lt;=70000,ROUNDUP(I542/4,0)+17500,35000)))),MAX(IF(I542&lt;=0,0,IF(I542&lt;=15000,I542,IF(I542&lt;=40000,ROUNDUP(I542/2,0)+7500,IF(I542&lt;=70000,ROUNDUP(I542/4,0)+17500,35000)))),MIN(IF(H542&lt;=0,0,IF(H542&lt;=12000,H542,IF(H542&lt;=32000,ROUNDUP(H542/2,0)+6000,IF(H542&lt;=56000,ROUNDUP(H542/4,0)+14000,28000))))+IF(I542&lt;=0,0,IF(I542&lt;=15000,I542,IF(I542&lt;=40000,ROUNDUP(I542/2,0)+7500,IF(I542&lt;=70000,ROUNDUP(I542/4,0)+17500,35000)))),28000))))</f>
        <v/>
      </c>
      <c r="V542" s="18">
        <f>MIN(70000,S542+T542+U542)</f>
        <v/>
      </c>
      <c r="W542" s="18">
        <f>MAX(0,ROUNDDOWN(M542-J542-N542-K542-0,-3))</f>
        <v/>
      </c>
      <c r="X542" s="18">
        <f>MAX(0,ROUNDDOWN(M542-J542-N542-K542-R542,-3))</f>
        <v/>
      </c>
      <c r="Y542" s="18">
        <f>IF(W542&lt;=0,0,ROUNDDOWN((W542*LOOKUP(W542,{0,1950001,3300001,6950001,9000001,18000001,40000001},{0.05,0.1,0.2,0.23,0.33,0.4,0.45})-LOOKUP(W542,{0,1950001,3300001,6950001,9000001,18000001,40000001},{0,97500,427500,636000,1536000,2796000,4796000}))*1.021,-2))</f>
        <v/>
      </c>
      <c r="Z542" s="18">
        <f>IF(X542&lt;=0,0,ROUNDDOWN((X542*LOOKUP(X542,{0,1950001,3300001,6950001,9000001,18000001,40000001},{0.05,0.1,0.2,0.23,0.33,0.4,0.45})-LOOKUP(X542,{0,1950001,3300001,6950001,9000001,18000001,40000001},{0,97500,427500,636000,1536000,2796000,4796000}))*1.021,-2))</f>
        <v/>
      </c>
      <c r="AA542" s="18">
        <f>MAX(0,ROUNDDOWN(M542-J542-430000-L542-0,-3))</f>
        <v/>
      </c>
      <c r="AB542" s="18">
        <f>MAX(0,ROUNDDOWN(M542-J542-430000-L542-V542,-3))</f>
        <v/>
      </c>
      <c r="AC542" s="18">
        <f>IF(M542&lt;=450000,0,MAX(0,ROUNDDOWN(AA542*0.06-MIN(50000,AA542)*0.03,-2))+MAX(0,ROUNDDOWN(AA542*0.04-MIN(50000,AA542)*0.02,-2)))</f>
        <v/>
      </c>
      <c r="AD542" s="18">
        <f>IF(M542&lt;=450000,0,MAX(0,ROUNDDOWN(AB542*0.06-MIN(50000,AB542)*0.03,-2))+MAX(0,ROUNDDOWN(AB542*0.04-MIN(50000,AB542)*0.02,-2)))</f>
        <v/>
      </c>
      <c r="AE542" s="18">
        <f>Y542-Z542</f>
        <v/>
      </c>
      <c r="AF542" s="18">
        <f>AC542-AD542</f>
        <v/>
      </c>
      <c r="AG542" s="18">
        <f>AE542+AF542</f>
        <v/>
      </c>
      <c r="AH542" s="20">
        <f>IF(W542&lt;=0,0,LOOKUP(W542,{0,1950001,3300001,6950001,9000001,18000001,40000001},{0.05,0.1,0.2,0.23,0.33,0.4,0.45}))</f>
        <v/>
      </c>
    </row>
    <row r="543">
      <c r="A543" t="inlineStr">
        <is>
          <t>1万円刻み 3区分8万円ずつ</t>
        </is>
      </c>
      <c r="B543" s="18">
        <f>'4_1万円刻み'!$A$155</f>
        <v/>
      </c>
      <c r="C543" s="19" t="n">
        <v>2026</v>
      </c>
      <c r="D543" t="inlineStr">
        <is>
          <t>いいえ</t>
        </is>
      </c>
      <c r="E543" s="18" t="n">
        <v>80000</v>
      </c>
      <c r="F543" s="18" t="n">
        <v>0</v>
      </c>
      <c r="G543" s="18" t="n">
        <v>80000</v>
      </c>
      <c r="H543" s="18" t="n">
        <v>80000</v>
      </c>
      <c r="I543" s="18" t="n">
        <v>0</v>
      </c>
      <c r="J543" s="18">
        <f>ROUND(MIN(B543/12,650000)*12*0.0915+MIN(B543/12,1390000)*12*(0.0504+0)+B543*0.005,0)</f>
        <v/>
      </c>
      <c r="K543" s="18" t="n">
        <v>0</v>
      </c>
      <c r="L543" s="18" t="n">
        <v>0</v>
      </c>
      <c r="M543" s="18">
        <f>ROUND(IF(C543&gt;=2026,IF(B543&lt;741000,0,IF(B543&lt;2191000,B543-740000,IF(B543&lt;2193000,1451000,IF(B543&lt;2196000,1453000,IF(B543&lt;2200000,1456000,IF(B543&lt;3600000,ROUNDDOWN(B543/4,-3)*2.8-80000,IF(B543&lt;6600000,ROUNDDOWN(B543/4,-3)*3.2-440000,IF(B543&lt;8500000,ROUNDDOWN(B543*0.9,0)-1100000,B543-1950000)))))))),IF(B543&lt;651000,0,IF(B543&lt;1900000,B543-650000,IF(B543&lt;3600000,ROUNDDOWN(B543/4,-3)*2.8-80000,IF(B543&lt;6600000,ROUNDDOWN(B543/4,-3)*3.2-440000,IF(B543&lt;8500000,ROUNDDOWN(B543*0.9,0)-1100000,B543-1950000)))))),0)</f>
        <v/>
      </c>
      <c r="N543" s="18">
        <f>IF(M543&gt;23500000,NA(),IF(C543&gt;=2026,IF(M543&lt;=4890000,1040000,IF(M543&lt;=6550000,670000,620000)),IF(M543&lt;=1320000,950000,IF(M543&lt;=3360000,880000,IF(M543&lt;=4890000,680000,IF(M543&lt;=6550000,630000,580000))))))</f>
        <v/>
      </c>
      <c r="O543" s="18">
        <f>IF(F543&lt;=0,IF(AND(D543="はい",C543&gt;=2026,C543&lt;=2027),IF(E543&lt;=0,0,IF(E543&lt;=30000,E543,IF(E543&lt;=60000,ROUNDUP(E543/2,0)+15000,IF(E543&lt;=120000,ROUNDUP(E543/4,0)+30000,60000)))),IF(E543&lt;=0,0,IF(E543&lt;=20000,E543,IF(E543&lt;=40000,ROUNDUP(E543/2,0)+10000,IF(E543&lt;=80000,ROUNDUP(E543/4,0)+20000,40000))))),IF(E543&lt;=0,IF(F543&lt;=0,0,IF(F543&lt;=25000,F543,IF(F543&lt;=50000,ROUNDUP(F543/2,0)+12500,IF(F543&lt;=100000,ROUNDUP(F543/4,0)+25000,50000)))),MAX(IF(F543&lt;=0,0,IF(F543&lt;=25000,F543,IF(F543&lt;=50000,ROUNDUP(F543/2,0)+12500,IF(F543&lt;=100000,ROUNDUP(F543/4,0)+25000,50000)))),MIN(IF(AND(D543="はい",C543&gt;=2026,C543&lt;=2027),IF(E543&lt;=0,0,IF(E543&lt;=30000,E543,IF(E543&lt;=60000,ROUNDUP(E543/2,0)+15000,IF(E543&lt;=120000,ROUNDUP(E543/4,0)+30000,60000)))),IF(E543&lt;=0,0,IF(E543&lt;=20000,E543,IF(E543&lt;=40000,ROUNDUP(E543/2,0)+10000,IF(E543&lt;=80000,ROUNDUP(E543/4,0)+20000,40000)))))+IF(F543&lt;=0,0,IF(F543&lt;=25000,F543,IF(F543&lt;=50000,ROUNDUP(F543/2,0)+12500,IF(F543&lt;=100000,ROUNDUP(F543/4,0)+25000,50000)))),IF(AND(D543="はい",C543&gt;=2026,C543&lt;=2027),60000,40000)))))</f>
        <v/>
      </c>
      <c r="P543" s="18">
        <f>IF(G543&lt;=0,0,IF(G543&lt;=20000,G543,IF(G543&lt;=40000,ROUNDUP(G543/2,0)+10000,IF(G543&lt;=80000,ROUNDUP(G543/4,0)+20000,40000))))</f>
        <v/>
      </c>
      <c r="Q543" s="18">
        <f>IF(I543&lt;=0,IF(H543&lt;=0,0,IF(H543&lt;=20000,H543,IF(H543&lt;=40000,ROUNDUP(H543/2,0)+10000,IF(H543&lt;=80000,ROUNDUP(H543/4,0)+20000,40000)))),IF(H543&lt;=0,IF(I543&lt;=0,0,IF(I543&lt;=25000,I543,IF(I543&lt;=50000,ROUNDUP(I543/2,0)+12500,IF(I543&lt;=100000,ROUNDUP(I543/4,0)+25000,50000)))),MAX(IF(I543&lt;=0,0,IF(I543&lt;=25000,I543,IF(I543&lt;=50000,ROUNDUP(I543/2,0)+12500,IF(I543&lt;=100000,ROUNDUP(I543/4,0)+25000,50000)))),MIN(IF(H543&lt;=0,0,IF(H543&lt;=20000,H543,IF(H543&lt;=40000,ROUNDUP(H543/2,0)+10000,IF(H543&lt;=80000,ROUNDUP(H543/4,0)+20000,40000))))+IF(I543&lt;=0,0,IF(I543&lt;=25000,I543,IF(I543&lt;=50000,ROUNDUP(I543/2,0)+12500,IF(I543&lt;=100000,ROUNDUP(I543/4,0)+25000,50000)))),40000))))</f>
        <v/>
      </c>
      <c r="R543" s="18">
        <f>MIN(120000,O543+P543+Q543)</f>
        <v/>
      </c>
      <c r="S543" s="18">
        <f>IF(F543&lt;=0,IF(E543&lt;=0,0,IF(E543&lt;=12000,E543,IF(E543&lt;=32000,ROUNDUP(E543/2,0)+6000,IF(E543&lt;=56000,ROUNDUP(E543/4,0)+14000,28000)))),IF(E543&lt;=0,IF(F543&lt;=0,0,IF(F543&lt;=15000,F543,IF(F543&lt;=40000,ROUNDUP(F543/2,0)+7500,IF(F543&lt;=70000,ROUNDUP(F543/4,0)+17500,35000)))),MAX(IF(F543&lt;=0,0,IF(F543&lt;=15000,F543,IF(F543&lt;=40000,ROUNDUP(F543/2,0)+7500,IF(F543&lt;=70000,ROUNDUP(F543/4,0)+17500,35000)))),MIN(IF(E543&lt;=0,0,IF(E543&lt;=12000,E543,IF(E543&lt;=32000,ROUNDUP(E543/2,0)+6000,IF(E543&lt;=56000,ROUNDUP(E543/4,0)+14000,28000))))+IF(F543&lt;=0,0,IF(F543&lt;=15000,F543,IF(F543&lt;=40000,ROUNDUP(F543/2,0)+7500,IF(F543&lt;=70000,ROUNDUP(F543/4,0)+17500,35000)))),28000))))</f>
        <v/>
      </c>
      <c r="T543" s="18">
        <f>IF(G543&lt;=0,0,IF(G543&lt;=12000,G543,IF(G543&lt;=32000,ROUNDUP(G543/2,0)+6000,IF(G543&lt;=56000,ROUNDUP(G543/4,0)+14000,28000))))</f>
        <v/>
      </c>
      <c r="U543" s="18">
        <f>IF(I543&lt;=0,IF(H543&lt;=0,0,IF(H543&lt;=12000,H543,IF(H543&lt;=32000,ROUNDUP(H543/2,0)+6000,IF(H543&lt;=56000,ROUNDUP(H543/4,0)+14000,28000)))),IF(H543&lt;=0,IF(I543&lt;=0,0,IF(I543&lt;=15000,I543,IF(I543&lt;=40000,ROUNDUP(I543/2,0)+7500,IF(I543&lt;=70000,ROUNDUP(I543/4,0)+17500,35000)))),MAX(IF(I543&lt;=0,0,IF(I543&lt;=15000,I543,IF(I543&lt;=40000,ROUNDUP(I543/2,0)+7500,IF(I543&lt;=70000,ROUNDUP(I543/4,0)+17500,35000)))),MIN(IF(H543&lt;=0,0,IF(H543&lt;=12000,H543,IF(H543&lt;=32000,ROUNDUP(H543/2,0)+6000,IF(H543&lt;=56000,ROUNDUP(H543/4,0)+14000,28000))))+IF(I543&lt;=0,0,IF(I543&lt;=15000,I543,IF(I543&lt;=40000,ROUNDUP(I543/2,0)+7500,IF(I543&lt;=70000,ROUNDUP(I543/4,0)+17500,35000)))),28000))))</f>
        <v/>
      </c>
      <c r="V543" s="18">
        <f>MIN(70000,S543+T543+U543)</f>
        <v/>
      </c>
      <c r="W543" s="18">
        <f>MAX(0,ROUNDDOWN(M543-J543-N543-K543-0,-3))</f>
        <v/>
      </c>
      <c r="X543" s="18">
        <f>MAX(0,ROUNDDOWN(M543-J543-N543-K543-R543,-3))</f>
        <v/>
      </c>
      <c r="Y543" s="18">
        <f>IF(W543&lt;=0,0,ROUNDDOWN((W543*LOOKUP(W543,{0,1950001,3300001,6950001,9000001,18000001,40000001},{0.05,0.1,0.2,0.23,0.33,0.4,0.45})-LOOKUP(W543,{0,1950001,3300001,6950001,9000001,18000001,40000001},{0,97500,427500,636000,1536000,2796000,4796000}))*1.021,-2))</f>
        <v/>
      </c>
      <c r="Z543" s="18">
        <f>IF(X543&lt;=0,0,ROUNDDOWN((X543*LOOKUP(X543,{0,1950001,3300001,6950001,9000001,18000001,40000001},{0.05,0.1,0.2,0.23,0.33,0.4,0.45})-LOOKUP(X543,{0,1950001,3300001,6950001,9000001,18000001,40000001},{0,97500,427500,636000,1536000,2796000,4796000}))*1.021,-2))</f>
        <v/>
      </c>
      <c r="AA543" s="18">
        <f>MAX(0,ROUNDDOWN(M543-J543-430000-L543-0,-3))</f>
        <v/>
      </c>
      <c r="AB543" s="18">
        <f>MAX(0,ROUNDDOWN(M543-J543-430000-L543-V543,-3))</f>
        <v/>
      </c>
      <c r="AC543" s="18">
        <f>IF(M543&lt;=450000,0,MAX(0,ROUNDDOWN(AA543*0.06-MIN(50000,AA543)*0.03,-2))+MAX(0,ROUNDDOWN(AA543*0.04-MIN(50000,AA543)*0.02,-2)))</f>
        <v/>
      </c>
      <c r="AD543" s="18">
        <f>IF(M543&lt;=450000,0,MAX(0,ROUNDDOWN(AB543*0.06-MIN(50000,AB543)*0.03,-2))+MAX(0,ROUNDDOWN(AB543*0.04-MIN(50000,AB543)*0.02,-2)))</f>
        <v/>
      </c>
      <c r="AE543" s="18">
        <f>Y543-Z543</f>
        <v/>
      </c>
      <c r="AF543" s="18">
        <f>AC543-AD543</f>
        <v/>
      </c>
      <c r="AG543" s="18">
        <f>AE543+AF543</f>
        <v/>
      </c>
      <c r="AH543" s="20">
        <f>IF(W543&lt;=0,0,LOOKUP(W543,{0,1950001,3300001,6950001,9000001,18000001,40000001},{0.05,0.1,0.2,0.23,0.33,0.4,0.45}))</f>
        <v/>
      </c>
    </row>
    <row r="544">
      <c r="A544" t="inlineStr">
        <is>
          <t>1万円刻み 一般8万円</t>
        </is>
      </c>
      <c r="B544" s="18">
        <f>'4_1万円刻み'!$A$155</f>
        <v/>
      </c>
      <c r="C544" s="19" t="n">
        <v>2026</v>
      </c>
      <c r="D544" t="inlineStr">
        <is>
          <t>いいえ</t>
        </is>
      </c>
      <c r="E544" s="18" t="n">
        <v>80000</v>
      </c>
      <c r="F544" s="18" t="n">
        <v>0</v>
      </c>
      <c r="G544" s="18" t="n">
        <v>0</v>
      </c>
      <c r="H544" s="18" t="n">
        <v>0</v>
      </c>
      <c r="I544" s="18" t="n">
        <v>0</v>
      </c>
      <c r="J544" s="18">
        <f>ROUND(MIN(B544/12,650000)*12*0.0915+MIN(B544/12,1390000)*12*(0.0504+0)+B544*0.005,0)</f>
        <v/>
      </c>
      <c r="K544" s="18" t="n">
        <v>0</v>
      </c>
      <c r="L544" s="18" t="n">
        <v>0</v>
      </c>
      <c r="M544" s="18">
        <f>ROUND(IF(C544&gt;=2026,IF(B544&lt;741000,0,IF(B544&lt;2191000,B544-740000,IF(B544&lt;2193000,1451000,IF(B544&lt;2196000,1453000,IF(B544&lt;2200000,1456000,IF(B544&lt;3600000,ROUNDDOWN(B544/4,-3)*2.8-80000,IF(B544&lt;6600000,ROUNDDOWN(B544/4,-3)*3.2-440000,IF(B544&lt;8500000,ROUNDDOWN(B544*0.9,0)-1100000,B544-1950000)))))))),IF(B544&lt;651000,0,IF(B544&lt;1900000,B544-650000,IF(B544&lt;3600000,ROUNDDOWN(B544/4,-3)*2.8-80000,IF(B544&lt;6600000,ROUNDDOWN(B544/4,-3)*3.2-440000,IF(B544&lt;8500000,ROUNDDOWN(B544*0.9,0)-1100000,B544-1950000)))))),0)</f>
        <v/>
      </c>
      <c r="N544" s="18">
        <f>IF(M544&gt;23500000,NA(),IF(C544&gt;=2026,IF(M544&lt;=4890000,1040000,IF(M544&lt;=6550000,670000,620000)),IF(M544&lt;=1320000,950000,IF(M544&lt;=3360000,880000,IF(M544&lt;=4890000,680000,IF(M544&lt;=6550000,630000,580000))))))</f>
        <v/>
      </c>
      <c r="O544" s="18">
        <f>IF(F544&lt;=0,IF(AND(D544="はい",C544&gt;=2026,C544&lt;=2027),IF(E544&lt;=0,0,IF(E544&lt;=30000,E544,IF(E544&lt;=60000,ROUNDUP(E544/2,0)+15000,IF(E544&lt;=120000,ROUNDUP(E544/4,0)+30000,60000)))),IF(E544&lt;=0,0,IF(E544&lt;=20000,E544,IF(E544&lt;=40000,ROUNDUP(E544/2,0)+10000,IF(E544&lt;=80000,ROUNDUP(E544/4,0)+20000,40000))))),IF(E544&lt;=0,IF(F544&lt;=0,0,IF(F544&lt;=25000,F544,IF(F544&lt;=50000,ROUNDUP(F544/2,0)+12500,IF(F544&lt;=100000,ROUNDUP(F544/4,0)+25000,50000)))),MAX(IF(F544&lt;=0,0,IF(F544&lt;=25000,F544,IF(F544&lt;=50000,ROUNDUP(F544/2,0)+12500,IF(F544&lt;=100000,ROUNDUP(F544/4,0)+25000,50000)))),MIN(IF(AND(D544="はい",C544&gt;=2026,C544&lt;=2027),IF(E544&lt;=0,0,IF(E544&lt;=30000,E544,IF(E544&lt;=60000,ROUNDUP(E544/2,0)+15000,IF(E544&lt;=120000,ROUNDUP(E544/4,0)+30000,60000)))),IF(E544&lt;=0,0,IF(E544&lt;=20000,E544,IF(E544&lt;=40000,ROUNDUP(E544/2,0)+10000,IF(E544&lt;=80000,ROUNDUP(E544/4,0)+20000,40000)))))+IF(F544&lt;=0,0,IF(F544&lt;=25000,F544,IF(F544&lt;=50000,ROUNDUP(F544/2,0)+12500,IF(F544&lt;=100000,ROUNDUP(F544/4,0)+25000,50000)))),IF(AND(D544="はい",C544&gt;=2026,C544&lt;=2027),60000,40000)))))</f>
        <v/>
      </c>
      <c r="P544" s="18">
        <f>IF(G544&lt;=0,0,IF(G544&lt;=20000,G544,IF(G544&lt;=40000,ROUNDUP(G544/2,0)+10000,IF(G544&lt;=80000,ROUNDUP(G544/4,0)+20000,40000))))</f>
        <v/>
      </c>
      <c r="Q544" s="18">
        <f>IF(I544&lt;=0,IF(H544&lt;=0,0,IF(H544&lt;=20000,H544,IF(H544&lt;=40000,ROUNDUP(H544/2,0)+10000,IF(H544&lt;=80000,ROUNDUP(H544/4,0)+20000,40000)))),IF(H544&lt;=0,IF(I544&lt;=0,0,IF(I544&lt;=25000,I544,IF(I544&lt;=50000,ROUNDUP(I544/2,0)+12500,IF(I544&lt;=100000,ROUNDUP(I544/4,0)+25000,50000)))),MAX(IF(I544&lt;=0,0,IF(I544&lt;=25000,I544,IF(I544&lt;=50000,ROUNDUP(I544/2,0)+12500,IF(I544&lt;=100000,ROUNDUP(I544/4,0)+25000,50000)))),MIN(IF(H544&lt;=0,0,IF(H544&lt;=20000,H544,IF(H544&lt;=40000,ROUNDUP(H544/2,0)+10000,IF(H544&lt;=80000,ROUNDUP(H544/4,0)+20000,40000))))+IF(I544&lt;=0,0,IF(I544&lt;=25000,I544,IF(I544&lt;=50000,ROUNDUP(I544/2,0)+12500,IF(I544&lt;=100000,ROUNDUP(I544/4,0)+25000,50000)))),40000))))</f>
        <v/>
      </c>
      <c r="R544" s="18">
        <f>MIN(120000,O544+P544+Q544)</f>
        <v/>
      </c>
      <c r="S544" s="18">
        <f>IF(F544&lt;=0,IF(E544&lt;=0,0,IF(E544&lt;=12000,E544,IF(E544&lt;=32000,ROUNDUP(E544/2,0)+6000,IF(E544&lt;=56000,ROUNDUP(E544/4,0)+14000,28000)))),IF(E544&lt;=0,IF(F544&lt;=0,0,IF(F544&lt;=15000,F544,IF(F544&lt;=40000,ROUNDUP(F544/2,0)+7500,IF(F544&lt;=70000,ROUNDUP(F544/4,0)+17500,35000)))),MAX(IF(F544&lt;=0,0,IF(F544&lt;=15000,F544,IF(F544&lt;=40000,ROUNDUP(F544/2,0)+7500,IF(F544&lt;=70000,ROUNDUP(F544/4,0)+17500,35000)))),MIN(IF(E544&lt;=0,0,IF(E544&lt;=12000,E544,IF(E544&lt;=32000,ROUNDUP(E544/2,0)+6000,IF(E544&lt;=56000,ROUNDUP(E544/4,0)+14000,28000))))+IF(F544&lt;=0,0,IF(F544&lt;=15000,F544,IF(F544&lt;=40000,ROUNDUP(F544/2,0)+7500,IF(F544&lt;=70000,ROUNDUP(F544/4,0)+17500,35000)))),28000))))</f>
        <v/>
      </c>
      <c r="T544" s="18">
        <f>IF(G544&lt;=0,0,IF(G544&lt;=12000,G544,IF(G544&lt;=32000,ROUNDUP(G544/2,0)+6000,IF(G544&lt;=56000,ROUNDUP(G544/4,0)+14000,28000))))</f>
        <v/>
      </c>
      <c r="U544" s="18">
        <f>IF(I544&lt;=0,IF(H544&lt;=0,0,IF(H544&lt;=12000,H544,IF(H544&lt;=32000,ROUNDUP(H544/2,0)+6000,IF(H544&lt;=56000,ROUNDUP(H544/4,0)+14000,28000)))),IF(H544&lt;=0,IF(I544&lt;=0,0,IF(I544&lt;=15000,I544,IF(I544&lt;=40000,ROUNDUP(I544/2,0)+7500,IF(I544&lt;=70000,ROUNDUP(I544/4,0)+17500,35000)))),MAX(IF(I544&lt;=0,0,IF(I544&lt;=15000,I544,IF(I544&lt;=40000,ROUNDUP(I544/2,0)+7500,IF(I544&lt;=70000,ROUNDUP(I544/4,0)+17500,35000)))),MIN(IF(H544&lt;=0,0,IF(H544&lt;=12000,H544,IF(H544&lt;=32000,ROUNDUP(H544/2,0)+6000,IF(H544&lt;=56000,ROUNDUP(H544/4,0)+14000,28000))))+IF(I544&lt;=0,0,IF(I544&lt;=15000,I544,IF(I544&lt;=40000,ROUNDUP(I544/2,0)+7500,IF(I544&lt;=70000,ROUNDUP(I544/4,0)+17500,35000)))),28000))))</f>
        <v/>
      </c>
      <c r="V544" s="18">
        <f>MIN(70000,S544+T544+U544)</f>
        <v/>
      </c>
      <c r="W544" s="18">
        <f>MAX(0,ROUNDDOWN(M544-J544-N544-K544-0,-3))</f>
        <v/>
      </c>
      <c r="X544" s="18">
        <f>MAX(0,ROUNDDOWN(M544-J544-N544-K544-R544,-3))</f>
        <v/>
      </c>
      <c r="Y544" s="18">
        <f>IF(W544&lt;=0,0,ROUNDDOWN((W544*LOOKUP(W544,{0,1950001,3300001,6950001,9000001,18000001,40000001},{0.05,0.1,0.2,0.23,0.33,0.4,0.45})-LOOKUP(W544,{0,1950001,3300001,6950001,9000001,18000001,40000001},{0,97500,427500,636000,1536000,2796000,4796000}))*1.021,-2))</f>
        <v/>
      </c>
      <c r="Z544" s="18">
        <f>IF(X544&lt;=0,0,ROUNDDOWN((X544*LOOKUP(X544,{0,1950001,3300001,6950001,9000001,18000001,40000001},{0.05,0.1,0.2,0.23,0.33,0.4,0.45})-LOOKUP(X544,{0,1950001,3300001,6950001,9000001,18000001,40000001},{0,97500,427500,636000,1536000,2796000,4796000}))*1.021,-2))</f>
        <v/>
      </c>
      <c r="AA544" s="18">
        <f>MAX(0,ROUNDDOWN(M544-J544-430000-L544-0,-3))</f>
        <v/>
      </c>
      <c r="AB544" s="18">
        <f>MAX(0,ROUNDDOWN(M544-J544-430000-L544-V544,-3))</f>
        <v/>
      </c>
      <c r="AC544" s="18">
        <f>IF(M544&lt;=450000,0,MAX(0,ROUNDDOWN(AA544*0.06-MIN(50000,AA544)*0.03,-2))+MAX(0,ROUNDDOWN(AA544*0.04-MIN(50000,AA544)*0.02,-2)))</f>
        <v/>
      </c>
      <c r="AD544" s="18">
        <f>IF(M544&lt;=450000,0,MAX(0,ROUNDDOWN(AB544*0.06-MIN(50000,AB544)*0.03,-2))+MAX(0,ROUNDDOWN(AB544*0.04-MIN(50000,AB544)*0.02,-2)))</f>
        <v/>
      </c>
      <c r="AE544" s="18">
        <f>Y544-Z544</f>
        <v/>
      </c>
      <c r="AF544" s="18">
        <f>AC544-AD544</f>
        <v/>
      </c>
      <c r="AG544" s="18">
        <f>AE544+AF544</f>
        <v/>
      </c>
      <c r="AH544" s="20">
        <f>IF(W544&lt;=0,0,LOOKUP(W544,{0,1950001,3300001,6950001,9000001,18000001,40000001},{0.05,0.1,0.2,0.23,0.33,0.4,0.45}))</f>
        <v/>
      </c>
    </row>
    <row r="545">
      <c r="A545" t="inlineStr">
        <is>
          <t>1万円刻み 特例あり一般12万円</t>
        </is>
      </c>
      <c r="B545" s="18">
        <f>'4_1万円刻み'!$A$155</f>
        <v/>
      </c>
      <c r="C545" s="19" t="n">
        <v>2026</v>
      </c>
      <c r="D545" t="inlineStr">
        <is>
          <t>はい</t>
        </is>
      </c>
      <c r="E545" s="18" t="n">
        <v>120000</v>
      </c>
      <c r="F545" s="18" t="n">
        <v>0</v>
      </c>
      <c r="G545" s="18" t="n">
        <v>0</v>
      </c>
      <c r="H545" s="18" t="n">
        <v>0</v>
      </c>
      <c r="I545" s="18" t="n">
        <v>0</v>
      </c>
      <c r="J545" s="18">
        <f>ROUND(MIN(B545/12,650000)*12*0.0915+MIN(B545/12,1390000)*12*(0.0504+0)+B545*0.005,0)</f>
        <v/>
      </c>
      <c r="K545" s="18" t="n">
        <v>0</v>
      </c>
      <c r="L545" s="18" t="n">
        <v>0</v>
      </c>
      <c r="M545" s="18">
        <f>ROUND(IF(C545&gt;=2026,IF(B545&lt;741000,0,IF(B545&lt;2191000,B545-740000,IF(B545&lt;2193000,1451000,IF(B545&lt;2196000,1453000,IF(B545&lt;2200000,1456000,IF(B545&lt;3600000,ROUNDDOWN(B545/4,-3)*2.8-80000,IF(B545&lt;6600000,ROUNDDOWN(B545/4,-3)*3.2-440000,IF(B545&lt;8500000,ROUNDDOWN(B545*0.9,0)-1100000,B545-1950000)))))))),IF(B545&lt;651000,0,IF(B545&lt;1900000,B545-650000,IF(B545&lt;3600000,ROUNDDOWN(B545/4,-3)*2.8-80000,IF(B545&lt;6600000,ROUNDDOWN(B545/4,-3)*3.2-440000,IF(B545&lt;8500000,ROUNDDOWN(B545*0.9,0)-1100000,B545-1950000)))))),0)</f>
        <v/>
      </c>
      <c r="N545" s="18">
        <f>IF(M545&gt;23500000,NA(),IF(C545&gt;=2026,IF(M545&lt;=4890000,1040000,IF(M545&lt;=6550000,670000,620000)),IF(M545&lt;=1320000,950000,IF(M545&lt;=3360000,880000,IF(M545&lt;=4890000,680000,IF(M545&lt;=6550000,630000,580000))))))</f>
        <v/>
      </c>
      <c r="O545" s="18">
        <f>IF(F545&lt;=0,IF(AND(D545="はい",C545&gt;=2026,C545&lt;=2027),IF(E545&lt;=0,0,IF(E545&lt;=30000,E545,IF(E545&lt;=60000,ROUNDUP(E545/2,0)+15000,IF(E545&lt;=120000,ROUNDUP(E545/4,0)+30000,60000)))),IF(E545&lt;=0,0,IF(E545&lt;=20000,E545,IF(E545&lt;=40000,ROUNDUP(E545/2,0)+10000,IF(E545&lt;=80000,ROUNDUP(E545/4,0)+20000,40000))))),IF(E545&lt;=0,IF(F545&lt;=0,0,IF(F545&lt;=25000,F545,IF(F545&lt;=50000,ROUNDUP(F545/2,0)+12500,IF(F545&lt;=100000,ROUNDUP(F545/4,0)+25000,50000)))),MAX(IF(F545&lt;=0,0,IF(F545&lt;=25000,F545,IF(F545&lt;=50000,ROUNDUP(F545/2,0)+12500,IF(F545&lt;=100000,ROUNDUP(F545/4,0)+25000,50000)))),MIN(IF(AND(D545="はい",C545&gt;=2026,C545&lt;=2027),IF(E545&lt;=0,0,IF(E545&lt;=30000,E545,IF(E545&lt;=60000,ROUNDUP(E545/2,0)+15000,IF(E545&lt;=120000,ROUNDUP(E545/4,0)+30000,60000)))),IF(E545&lt;=0,0,IF(E545&lt;=20000,E545,IF(E545&lt;=40000,ROUNDUP(E545/2,0)+10000,IF(E545&lt;=80000,ROUNDUP(E545/4,0)+20000,40000)))))+IF(F545&lt;=0,0,IF(F545&lt;=25000,F545,IF(F545&lt;=50000,ROUNDUP(F545/2,0)+12500,IF(F545&lt;=100000,ROUNDUP(F545/4,0)+25000,50000)))),IF(AND(D545="はい",C545&gt;=2026,C545&lt;=2027),60000,40000)))))</f>
        <v/>
      </c>
      <c r="P545" s="18">
        <f>IF(G545&lt;=0,0,IF(G545&lt;=20000,G545,IF(G545&lt;=40000,ROUNDUP(G545/2,0)+10000,IF(G545&lt;=80000,ROUNDUP(G545/4,0)+20000,40000))))</f>
        <v/>
      </c>
      <c r="Q545" s="18">
        <f>IF(I545&lt;=0,IF(H545&lt;=0,0,IF(H545&lt;=20000,H545,IF(H545&lt;=40000,ROUNDUP(H545/2,0)+10000,IF(H545&lt;=80000,ROUNDUP(H545/4,0)+20000,40000)))),IF(H545&lt;=0,IF(I545&lt;=0,0,IF(I545&lt;=25000,I545,IF(I545&lt;=50000,ROUNDUP(I545/2,0)+12500,IF(I545&lt;=100000,ROUNDUP(I545/4,0)+25000,50000)))),MAX(IF(I545&lt;=0,0,IF(I545&lt;=25000,I545,IF(I545&lt;=50000,ROUNDUP(I545/2,0)+12500,IF(I545&lt;=100000,ROUNDUP(I545/4,0)+25000,50000)))),MIN(IF(H545&lt;=0,0,IF(H545&lt;=20000,H545,IF(H545&lt;=40000,ROUNDUP(H545/2,0)+10000,IF(H545&lt;=80000,ROUNDUP(H545/4,0)+20000,40000))))+IF(I545&lt;=0,0,IF(I545&lt;=25000,I545,IF(I545&lt;=50000,ROUNDUP(I545/2,0)+12500,IF(I545&lt;=100000,ROUNDUP(I545/4,0)+25000,50000)))),40000))))</f>
        <v/>
      </c>
      <c r="R545" s="18">
        <f>MIN(120000,O545+P545+Q545)</f>
        <v/>
      </c>
      <c r="S545" s="18">
        <f>IF(F545&lt;=0,IF(E545&lt;=0,0,IF(E545&lt;=12000,E545,IF(E545&lt;=32000,ROUNDUP(E545/2,0)+6000,IF(E545&lt;=56000,ROUNDUP(E545/4,0)+14000,28000)))),IF(E545&lt;=0,IF(F545&lt;=0,0,IF(F545&lt;=15000,F545,IF(F545&lt;=40000,ROUNDUP(F545/2,0)+7500,IF(F545&lt;=70000,ROUNDUP(F545/4,0)+17500,35000)))),MAX(IF(F545&lt;=0,0,IF(F545&lt;=15000,F545,IF(F545&lt;=40000,ROUNDUP(F545/2,0)+7500,IF(F545&lt;=70000,ROUNDUP(F545/4,0)+17500,35000)))),MIN(IF(E545&lt;=0,0,IF(E545&lt;=12000,E545,IF(E545&lt;=32000,ROUNDUP(E545/2,0)+6000,IF(E545&lt;=56000,ROUNDUP(E545/4,0)+14000,28000))))+IF(F545&lt;=0,0,IF(F545&lt;=15000,F545,IF(F545&lt;=40000,ROUNDUP(F545/2,0)+7500,IF(F545&lt;=70000,ROUNDUP(F545/4,0)+17500,35000)))),28000))))</f>
        <v/>
      </c>
      <c r="T545" s="18">
        <f>IF(G545&lt;=0,0,IF(G545&lt;=12000,G545,IF(G545&lt;=32000,ROUNDUP(G545/2,0)+6000,IF(G545&lt;=56000,ROUNDUP(G545/4,0)+14000,28000))))</f>
        <v/>
      </c>
      <c r="U545" s="18">
        <f>IF(I545&lt;=0,IF(H545&lt;=0,0,IF(H545&lt;=12000,H545,IF(H545&lt;=32000,ROUNDUP(H545/2,0)+6000,IF(H545&lt;=56000,ROUNDUP(H545/4,0)+14000,28000)))),IF(H545&lt;=0,IF(I545&lt;=0,0,IF(I545&lt;=15000,I545,IF(I545&lt;=40000,ROUNDUP(I545/2,0)+7500,IF(I545&lt;=70000,ROUNDUP(I545/4,0)+17500,35000)))),MAX(IF(I545&lt;=0,0,IF(I545&lt;=15000,I545,IF(I545&lt;=40000,ROUNDUP(I545/2,0)+7500,IF(I545&lt;=70000,ROUNDUP(I545/4,0)+17500,35000)))),MIN(IF(H545&lt;=0,0,IF(H545&lt;=12000,H545,IF(H545&lt;=32000,ROUNDUP(H545/2,0)+6000,IF(H545&lt;=56000,ROUNDUP(H545/4,0)+14000,28000))))+IF(I545&lt;=0,0,IF(I545&lt;=15000,I545,IF(I545&lt;=40000,ROUNDUP(I545/2,0)+7500,IF(I545&lt;=70000,ROUNDUP(I545/4,0)+17500,35000)))),28000))))</f>
        <v/>
      </c>
      <c r="V545" s="18">
        <f>MIN(70000,S545+T545+U545)</f>
        <v/>
      </c>
      <c r="W545" s="18">
        <f>MAX(0,ROUNDDOWN(M545-J545-N545-K545-0,-3))</f>
        <v/>
      </c>
      <c r="X545" s="18">
        <f>MAX(0,ROUNDDOWN(M545-J545-N545-K545-R545,-3))</f>
        <v/>
      </c>
      <c r="Y545" s="18">
        <f>IF(W545&lt;=0,0,ROUNDDOWN((W545*LOOKUP(W545,{0,1950001,3300001,6950001,9000001,18000001,40000001},{0.05,0.1,0.2,0.23,0.33,0.4,0.45})-LOOKUP(W545,{0,1950001,3300001,6950001,9000001,18000001,40000001},{0,97500,427500,636000,1536000,2796000,4796000}))*1.021,-2))</f>
        <v/>
      </c>
      <c r="Z545" s="18">
        <f>IF(X545&lt;=0,0,ROUNDDOWN((X545*LOOKUP(X545,{0,1950001,3300001,6950001,9000001,18000001,40000001},{0.05,0.1,0.2,0.23,0.33,0.4,0.45})-LOOKUP(X545,{0,1950001,3300001,6950001,9000001,18000001,40000001},{0,97500,427500,636000,1536000,2796000,4796000}))*1.021,-2))</f>
        <v/>
      </c>
      <c r="AA545" s="18">
        <f>MAX(0,ROUNDDOWN(M545-J545-430000-L545-0,-3))</f>
        <v/>
      </c>
      <c r="AB545" s="18">
        <f>MAX(0,ROUNDDOWN(M545-J545-430000-L545-V545,-3))</f>
        <v/>
      </c>
      <c r="AC545" s="18">
        <f>IF(M545&lt;=450000,0,MAX(0,ROUNDDOWN(AA545*0.06-MIN(50000,AA545)*0.03,-2))+MAX(0,ROUNDDOWN(AA545*0.04-MIN(50000,AA545)*0.02,-2)))</f>
        <v/>
      </c>
      <c r="AD545" s="18">
        <f>IF(M545&lt;=450000,0,MAX(0,ROUNDDOWN(AB545*0.06-MIN(50000,AB545)*0.03,-2))+MAX(0,ROUNDDOWN(AB545*0.04-MIN(50000,AB545)*0.02,-2)))</f>
        <v/>
      </c>
      <c r="AE545" s="18">
        <f>Y545-Z545</f>
        <v/>
      </c>
      <c r="AF545" s="18">
        <f>AC545-AD545</f>
        <v/>
      </c>
      <c r="AG545" s="18">
        <f>AE545+AF545</f>
        <v/>
      </c>
      <c r="AH545" s="20">
        <f>IF(W545&lt;=0,0,LOOKUP(W545,{0,1950001,3300001,6950001,9000001,18000001,40000001},{0.05,0.1,0.2,0.23,0.33,0.4,0.45}))</f>
        <v/>
      </c>
    </row>
    <row r="546">
      <c r="A546" t="inlineStr">
        <is>
          <t>1万円刻み 3区分8万円ずつ</t>
        </is>
      </c>
      <c r="B546" s="18">
        <f>'4_1万円刻み'!$A$156</f>
        <v/>
      </c>
      <c r="C546" s="19" t="n">
        <v>2026</v>
      </c>
      <c r="D546" t="inlineStr">
        <is>
          <t>いいえ</t>
        </is>
      </c>
      <c r="E546" s="18" t="n">
        <v>80000</v>
      </c>
      <c r="F546" s="18" t="n">
        <v>0</v>
      </c>
      <c r="G546" s="18" t="n">
        <v>80000</v>
      </c>
      <c r="H546" s="18" t="n">
        <v>80000</v>
      </c>
      <c r="I546" s="18" t="n">
        <v>0</v>
      </c>
      <c r="J546" s="18">
        <f>ROUND(MIN(B546/12,650000)*12*0.0915+MIN(B546/12,1390000)*12*(0.0504+0)+B546*0.005,0)</f>
        <v/>
      </c>
      <c r="K546" s="18" t="n">
        <v>0</v>
      </c>
      <c r="L546" s="18" t="n">
        <v>0</v>
      </c>
      <c r="M546" s="18">
        <f>ROUND(IF(C546&gt;=2026,IF(B546&lt;741000,0,IF(B546&lt;2191000,B546-740000,IF(B546&lt;2193000,1451000,IF(B546&lt;2196000,1453000,IF(B546&lt;2200000,1456000,IF(B546&lt;3600000,ROUNDDOWN(B546/4,-3)*2.8-80000,IF(B546&lt;6600000,ROUNDDOWN(B546/4,-3)*3.2-440000,IF(B546&lt;8500000,ROUNDDOWN(B546*0.9,0)-1100000,B546-1950000)))))))),IF(B546&lt;651000,0,IF(B546&lt;1900000,B546-650000,IF(B546&lt;3600000,ROUNDDOWN(B546/4,-3)*2.8-80000,IF(B546&lt;6600000,ROUNDDOWN(B546/4,-3)*3.2-440000,IF(B546&lt;8500000,ROUNDDOWN(B546*0.9,0)-1100000,B546-1950000)))))),0)</f>
        <v/>
      </c>
      <c r="N546" s="18">
        <f>IF(M546&gt;23500000,NA(),IF(C546&gt;=2026,IF(M546&lt;=4890000,1040000,IF(M546&lt;=6550000,670000,620000)),IF(M546&lt;=1320000,950000,IF(M546&lt;=3360000,880000,IF(M546&lt;=4890000,680000,IF(M546&lt;=6550000,630000,580000))))))</f>
        <v/>
      </c>
      <c r="O546" s="18">
        <f>IF(F546&lt;=0,IF(AND(D546="はい",C546&gt;=2026,C546&lt;=2027),IF(E546&lt;=0,0,IF(E546&lt;=30000,E546,IF(E546&lt;=60000,ROUNDUP(E546/2,0)+15000,IF(E546&lt;=120000,ROUNDUP(E546/4,0)+30000,60000)))),IF(E546&lt;=0,0,IF(E546&lt;=20000,E546,IF(E546&lt;=40000,ROUNDUP(E546/2,0)+10000,IF(E546&lt;=80000,ROUNDUP(E546/4,0)+20000,40000))))),IF(E546&lt;=0,IF(F546&lt;=0,0,IF(F546&lt;=25000,F546,IF(F546&lt;=50000,ROUNDUP(F546/2,0)+12500,IF(F546&lt;=100000,ROUNDUP(F546/4,0)+25000,50000)))),MAX(IF(F546&lt;=0,0,IF(F546&lt;=25000,F546,IF(F546&lt;=50000,ROUNDUP(F546/2,0)+12500,IF(F546&lt;=100000,ROUNDUP(F546/4,0)+25000,50000)))),MIN(IF(AND(D546="はい",C546&gt;=2026,C546&lt;=2027),IF(E546&lt;=0,0,IF(E546&lt;=30000,E546,IF(E546&lt;=60000,ROUNDUP(E546/2,0)+15000,IF(E546&lt;=120000,ROUNDUP(E546/4,0)+30000,60000)))),IF(E546&lt;=0,0,IF(E546&lt;=20000,E546,IF(E546&lt;=40000,ROUNDUP(E546/2,0)+10000,IF(E546&lt;=80000,ROUNDUP(E546/4,0)+20000,40000)))))+IF(F546&lt;=0,0,IF(F546&lt;=25000,F546,IF(F546&lt;=50000,ROUNDUP(F546/2,0)+12500,IF(F546&lt;=100000,ROUNDUP(F546/4,0)+25000,50000)))),IF(AND(D546="はい",C546&gt;=2026,C546&lt;=2027),60000,40000)))))</f>
        <v/>
      </c>
      <c r="P546" s="18">
        <f>IF(G546&lt;=0,0,IF(G546&lt;=20000,G546,IF(G546&lt;=40000,ROUNDUP(G546/2,0)+10000,IF(G546&lt;=80000,ROUNDUP(G546/4,0)+20000,40000))))</f>
        <v/>
      </c>
      <c r="Q546" s="18">
        <f>IF(I546&lt;=0,IF(H546&lt;=0,0,IF(H546&lt;=20000,H546,IF(H546&lt;=40000,ROUNDUP(H546/2,0)+10000,IF(H546&lt;=80000,ROUNDUP(H546/4,0)+20000,40000)))),IF(H546&lt;=0,IF(I546&lt;=0,0,IF(I546&lt;=25000,I546,IF(I546&lt;=50000,ROUNDUP(I546/2,0)+12500,IF(I546&lt;=100000,ROUNDUP(I546/4,0)+25000,50000)))),MAX(IF(I546&lt;=0,0,IF(I546&lt;=25000,I546,IF(I546&lt;=50000,ROUNDUP(I546/2,0)+12500,IF(I546&lt;=100000,ROUNDUP(I546/4,0)+25000,50000)))),MIN(IF(H546&lt;=0,0,IF(H546&lt;=20000,H546,IF(H546&lt;=40000,ROUNDUP(H546/2,0)+10000,IF(H546&lt;=80000,ROUNDUP(H546/4,0)+20000,40000))))+IF(I546&lt;=0,0,IF(I546&lt;=25000,I546,IF(I546&lt;=50000,ROUNDUP(I546/2,0)+12500,IF(I546&lt;=100000,ROUNDUP(I546/4,0)+25000,50000)))),40000))))</f>
        <v/>
      </c>
      <c r="R546" s="18">
        <f>MIN(120000,O546+P546+Q546)</f>
        <v/>
      </c>
      <c r="S546" s="18">
        <f>IF(F546&lt;=0,IF(E546&lt;=0,0,IF(E546&lt;=12000,E546,IF(E546&lt;=32000,ROUNDUP(E546/2,0)+6000,IF(E546&lt;=56000,ROUNDUP(E546/4,0)+14000,28000)))),IF(E546&lt;=0,IF(F546&lt;=0,0,IF(F546&lt;=15000,F546,IF(F546&lt;=40000,ROUNDUP(F546/2,0)+7500,IF(F546&lt;=70000,ROUNDUP(F546/4,0)+17500,35000)))),MAX(IF(F546&lt;=0,0,IF(F546&lt;=15000,F546,IF(F546&lt;=40000,ROUNDUP(F546/2,0)+7500,IF(F546&lt;=70000,ROUNDUP(F546/4,0)+17500,35000)))),MIN(IF(E546&lt;=0,0,IF(E546&lt;=12000,E546,IF(E546&lt;=32000,ROUNDUP(E546/2,0)+6000,IF(E546&lt;=56000,ROUNDUP(E546/4,0)+14000,28000))))+IF(F546&lt;=0,0,IF(F546&lt;=15000,F546,IF(F546&lt;=40000,ROUNDUP(F546/2,0)+7500,IF(F546&lt;=70000,ROUNDUP(F546/4,0)+17500,35000)))),28000))))</f>
        <v/>
      </c>
      <c r="T546" s="18">
        <f>IF(G546&lt;=0,0,IF(G546&lt;=12000,G546,IF(G546&lt;=32000,ROUNDUP(G546/2,0)+6000,IF(G546&lt;=56000,ROUNDUP(G546/4,0)+14000,28000))))</f>
        <v/>
      </c>
      <c r="U546" s="18">
        <f>IF(I546&lt;=0,IF(H546&lt;=0,0,IF(H546&lt;=12000,H546,IF(H546&lt;=32000,ROUNDUP(H546/2,0)+6000,IF(H546&lt;=56000,ROUNDUP(H546/4,0)+14000,28000)))),IF(H546&lt;=0,IF(I546&lt;=0,0,IF(I546&lt;=15000,I546,IF(I546&lt;=40000,ROUNDUP(I546/2,0)+7500,IF(I546&lt;=70000,ROUNDUP(I546/4,0)+17500,35000)))),MAX(IF(I546&lt;=0,0,IF(I546&lt;=15000,I546,IF(I546&lt;=40000,ROUNDUP(I546/2,0)+7500,IF(I546&lt;=70000,ROUNDUP(I546/4,0)+17500,35000)))),MIN(IF(H546&lt;=0,0,IF(H546&lt;=12000,H546,IF(H546&lt;=32000,ROUNDUP(H546/2,0)+6000,IF(H546&lt;=56000,ROUNDUP(H546/4,0)+14000,28000))))+IF(I546&lt;=0,0,IF(I546&lt;=15000,I546,IF(I546&lt;=40000,ROUNDUP(I546/2,0)+7500,IF(I546&lt;=70000,ROUNDUP(I546/4,0)+17500,35000)))),28000))))</f>
        <v/>
      </c>
      <c r="V546" s="18">
        <f>MIN(70000,S546+T546+U546)</f>
        <v/>
      </c>
      <c r="W546" s="18">
        <f>MAX(0,ROUNDDOWN(M546-J546-N546-K546-0,-3))</f>
        <v/>
      </c>
      <c r="X546" s="18">
        <f>MAX(0,ROUNDDOWN(M546-J546-N546-K546-R546,-3))</f>
        <v/>
      </c>
      <c r="Y546" s="18">
        <f>IF(W546&lt;=0,0,ROUNDDOWN((W546*LOOKUP(W546,{0,1950001,3300001,6950001,9000001,18000001,40000001},{0.05,0.1,0.2,0.23,0.33,0.4,0.45})-LOOKUP(W546,{0,1950001,3300001,6950001,9000001,18000001,40000001},{0,97500,427500,636000,1536000,2796000,4796000}))*1.021,-2))</f>
        <v/>
      </c>
      <c r="Z546" s="18">
        <f>IF(X546&lt;=0,0,ROUNDDOWN((X546*LOOKUP(X546,{0,1950001,3300001,6950001,9000001,18000001,40000001},{0.05,0.1,0.2,0.23,0.33,0.4,0.45})-LOOKUP(X546,{0,1950001,3300001,6950001,9000001,18000001,40000001},{0,97500,427500,636000,1536000,2796000,4796000}))*1.021,-2))</f>
        <v/>
      </c>
      <c r="AA546" s="18">
        <f>MAX(0,ROUNDDOWN(M546-J546-430000-L546-0,-3))</f>
        <v/>
      </c>
      <c r="AB546" s="18">
        <f>MAX(0,ROUNDDOWN(M546-J546-430000-L546-V546,-3))</f>
        <v/>
      </c>
      <c r="AC546" s="18">
        <f>IF(M546&lt;=450000,0,MAX(0,ROUNDDOWN(AA546*0.06-MIN(50000,AA546)*0.03,-2))+MAX(0,ROUNDDOWN(AA546*0.04-MIN(50000,AA546)*0.02,-2)))</f>
        <v/>
      </c>
      <c r="AD546" s="18">
        <f>IF(M546&lt;=450000,0,MAX(0,ROUNDDOWN(AB546*0.06-MIN(50000,AB546)*0.03,-2))+MAX(0,ROUNDDOWN(AB546*0.04-MIN(50000,AB546)*0.02,-2)))</f>
        <v/>
      </c>
      <c r="AE546" s="18">
        <f>Y546-Z546</f>
        <v/>
      </c>
      <c r="AF546" s="18">
        <f>AC546-AD546</f>
        <v/>
      </c>
      <c r="AG546" s="18">
        <f>AE546+AF546</f>
        <v/>
      </c>
      <c r="AH546" s="20">
        <f>IF(W546&lt;=0,0,LOOKUP(W546,{0,1950001,3300001,6950001,9000001,18000001,40000001},{0.05,0.1,0.2,0.23,0.33,0.4,0.45}))</f>
        <v/>
      </c>
    </row>
    <row r="547">
      <c r="A547" t="inlineStr">
        <is>
          <t>1万円刻み 一般8万円</t>
        </is>
      </c>
      <c r="B547" s="18">
        <f>'4_1万円刻み'!$A$156</f>
        <v/>
      </c>
      <c r="C547" s="19" t="n">
        <v>2026</v>
      </c>
      <c r="D547" t="inlineStr">
        <is>
          <t>いいえ</t>
        </is>
      </c>
      <c r="E547" s="18" t="n">
        <v>80000</v>
      </c>
      <c r="F547" s="18" t="n">
        <v>0</v>
      </c>
      <c r="G547" s="18" t="n">
        <v>0</v>
      </c>
      <c r="H547" s="18" t="n">
        <v>0</v>
      </c>
      <c r="I547" s="18" t="n">
        <v>0</v>
      </c>
      <c r="J547" s="18">
        <f>ROUND(MIN(B547/12,650000)*12*0.0915+MIN(B547/12,1390000)*12*(0.0504+0)+B547*0.005,0)</f>
        <v/>
      </c>
      <c r="K547" s="18" t="n">
        <v>0</v>
      </c>
      <c r="L547" s="18" t="n">
        <v>0</v>
      </c>
      <c r="M547" s="18">
        <f>ROUND(IF(C547&gt;=2026,IF(B547&lt;741000,0,IF(B547&lt;2191000,B547-740000,IF(B547&lt;2193000,1451000,IF(B547&lt;2196000,1453000,IF(B547&lt;2200000,1456000,IF(B547&lt;3600000,ROUNDDOWN(B547/4,-3)*2.8-80000,IF(B547&lt;6600000,ROUNDDOWN(B547/4,-3)*3.2-440000,IF(B547&lt;8500000,ROUNDDOWN(B547*0.9,0)-1100000,B547-1950000)))))))),IF(B547&lt;651000,0,IF(B547&lt;1900000,B547-650000,IF(B547&lt;3600000,ROUNDDOWN(B547/4,-3)*2.8-80000,IF(B547&lt;6600000,ROUNDDOWN(B547/4,-3)*3.2-440000,IF(B547&lt;8500000,ROUNDDOWN(B547*0.9,0)-1100000,B547-1950000)))))),0)</f>
        <v/>
      </c>
      <c r="N547" s="18">
        <f>IF(M547&gt;23500000,NA(),IF(C547&gt;=2026,IF(M547&lt;=4890000,1040000,IF(M547&lt;=6550000,670000,620000)),IF(M547&lt;=1320000,950000,IF(M547&lt;=3360000,880000,IF(M547&lt;=4890000,680000,IF(M547&lt;=6550000,630000,580000))))))</f>
        <v/>
      </c>
      <c r="O547" s="18">
        <f>IF(F547&lt;=0,IF(AND(D547="はい",C547&gt;=2026,C547&lt;=2027),IF(E547&lt;=0,0,IF(E547&lt;=30000,E547,IF(E547&lt;=60000,ROUNDUP(E547/2,0)+15000,IF(E547&lt;=120000,ROUNDUP(E547/4,0)+30000,60000)))),IF(E547&lt;=0,0,IF(E547&lt;=20000,E547,IF(E547&lt;=40000,ROUNDUP(E547/2,0)+10000,IF(E547&lt;=80000,ROUNDUP(E547/4,0)+20000,40000))))),IF(E547&lt;=0,IF(F547&lt;=0,0,IF(F547&lt;=25000,F547,IF(F547&lt;=50000,ROUNDUP(F547/2,0)+12500,IF(F547&lt;=100000,ROUNDUP(F547/4,0)+25000,50000)))),MAX(IF(F547&lt;=0,0,IF(F547&lt;=25000,F547,IF(F547&lt;=50000,ROUNDUP(F547/2,0)+12500,IF(F547&lt;=100000,ROUNDUP(F547/4,0)+25000,50000)))),MIN(IF(AND(D547="はい",C547&gt;=2026,C547&lt;=2027),IF(E547&lt;=0,0,IF(E547&lt;=30000,E547,IF(E547&lt;=60000,ROUNDUP(E547/2,0)+15000,IF(E547&lt;=120000,ROUNDUP(E547/4,0)+30000,60000)))),IF(E547&lt;=0,0,IF(E547&lt;=20000,E547,IF(E547&lt;=40000,ROUNDUP(E547/2,0)+10000,IF(E547&lt;=80000,ROUNDUP(E547/4,0)+20000,40000)))))+IF(F547&lt;=0,0,IF(F547&lt;=25000,F547,IF(F547&lt;=50000,ROUNDUP(F547/2,0)+12500,IF(F547&lt;=100000,ROUNDUP(F547/4,0)+25000,50000)))),IF(AND(D547="はい",C547&gt;=2026,C547&lt;=2027),60000,40000)))))</f>
        <v/>
      </c>
      <c r="P547" s="18">
        <f>IF(G547&lt;=0,0,IF(G547&lt;=20000,G547,IF(G547&lt;=40000,ROUNDUP(G547/2,0)+10000,IF(G547&lt;=80000,ROUNDUP(G547/4,0)+20000,40000))))</f>
        <v/>
      </c>
      <c r="Q547" s="18">
        <f>IF(I547&lt;=0,IF(H547&lt;=0,0,IF(H547&lt;=20000,H547,IF(H547&lt;=40000,ROUNDUP(H547/2,0)+10000,IF(H547&lt;=80000,ROUNDUP(H547/4,0)+20000,40000)))),IF(H547&lt;=0,IF(I547&lt;=0,0,IF(I547&lt;=25000,I547,IF(I547&lt;=50000,ROUNDUP(I547/2,0)+12500,IF(I547&lt;=100000,ROUNDUP(I547/4,0)+25000,50000)))),MAX(IF(I547&lt;=0,0,IF(I547&lt;=25000,I547,IF(I547&lt;=50000,ROUNDUP(I547/2,0)+12500,IF(I547&lt;=100000,ROUNDUP(I547/4,0)+25000,50000)))),MIN(IF(H547&lt;=0,0,IF(H547&lt;=20000,H547,IF(H547&lt;=40000,ROUNDUP(H547/2,0)+10000,IF(H547&lt;=80000,ROUNDUP(H547/4,0)+20000,40000))))+IF(I547&lt;=0,0,IF(I547&lt;=25000,I547,IF(I547&lt;=50000,ROUNDUP(I547/2,0)+12500,IF(I547&lt;=100000,ROUNDUP(I547/4,0)+25000,50000)))),40000))))</f>
        <v/>
      </c>
      <c r="R547" s="18">
        <f>MIN(120000,O547+P547+Q547)</f>
        <v/>
      </c>
      <c r="S547" s="18">
        <f>IF(F547&lt;=0,IF(E547&lt;=0,0,IF(E547&lt;=12000,E547,IF(E547&lt;=32000,ROUNDUP(E547/2,0)+6000,IF(E547&lt;=56000,ROUNDUP(E547/4,0)+14000,28000)))),IF(E547&lt;=0,IF(F547&lt;=0,0,IF(F547&lt;=15000,F547,IF(F547&lt;=40000,ROUNDUP(F547/2,0)+7500,IF(F547&lt;=70000,ROUNDUP(F547/4,0)+17500,35000)))),MAX(IF(F547&lt;=0,0,IF(F547&lt;=15000,F547,IF(F547&lt;=40000,ROUNDUP(F547/2,0)+7500,IF(F547&lt;=70000,ROUNDUP(F547/4,0)+17500,35000)))),MIN(IF(E547&lt;=0,0,IF(E547&lt;=12000,E547,IF(E547&lt;=32000,ROUNDUP(E547/2,0)+6000,IF(E547&lt;=56000,ROUNDUP(E547/4,0)+14000,28000))))+IF(F547&lt;=0,0,IF(F547&lt;=15000,F547,IF(F547&lt;=40000,ROUNDUP(F547/2,0)+7500,IF(F547&lt;=70000,ROUNDUP(F547/4,0)+17500,35000)))),28000))))</f>
        <v/>
      </c>
      <c r="T547" s="18">
        <f>IF(G547&lt;=0,0,IF(G547&lt;=12000,G547,IF(G547&lt;=32000,ROUNDUP(G547/2,0)+6000,IF(G547&lt;=56000,ROUNDUP(G547/4,0)+14000,28000))))</f>
        <v/>
      </c>
      <c r="U547" s="18">
        <f>IF(I547&lt;=0,IF(H547&lt;=0,0,IF(H547&lt;=12000,H547,IF(H547&lt;=32000,ROUNDUP(H547/2,0)+6000,IF(H547&lt;=56000,ROUNDUP(H547/4,0)+14000,28000)))),IF(H547&lt;=0,IF(I547&lt;=0,0,IF(I547&lt;=15000,I547,IF(I547&lt;=40000,ROUNDUP(I547/2,0)+7500,IF(I547&lt;=70000,ROUNDUP(I547/4,0)+17500,35000)))),MAX(IF(I547&lt;=0,0,IF(I547&lt;=15000,I547,IF(I547&lt;=40000,ROUNDUP(I547/2,0)+7500,IF(I547&lt;=70000,ROUNDUP(I547/4,0)+17500,35000)))),MIN(IF(H547&lt;=0,0,IF(H547&lt;=12000,H547,IF(H547&lt;=32000,ROUNDUP(H547/2,0)+6000,IF(H547&lt;=56000,ROUNDUP(H547/4,0)+14000,28000))))+IF(I547&lt;=0,0,IF(I547&lt;=15000,I547,IF(I547&lt;=40000,ROUNDUP(I547/2,0)+7500,IF(I547&lt;=70000,ROUNDUP(I547/4,0)+17500,35000)))),28000))))</f>
        <v/>
      </c>
      <c r="V547" s="18">
        <f>MIN(70000,S547+T547+U547)</f>
        <v/>
      </c>
      <c r="W547" s="18">
        <f>MAX(0,ROUNDDOWN(M547-J547-N547-K547-0,-3))</f>
        <v/>
      </c>
      <c r="X547" s="18">
        <f>MAX(0,ROUNDDOWN(M547-J547-N547-K547-R547,-3))</f>
        <v/>
      </c>
      <c r="Y547" s="18">
        <f>IF(W547&lt;=0,0,ROUNDDOWN((W547*LOOKUP(W547,{0,1950001,3300001,6950001,9000001,18000001,40000001},{0.05,0.1,0.2,0.23,0.33,0.4,0.45})-LOOKUP(W547,{0,1950001,3300001,6950001,9000001,18000001,40000001},{0,97500,427500,636000,1536000,2796000,4796000}))*1.021,-2))</f>
        <v/>
      </c>
      <c r="Z547" s="18">
        <f>IF(X547&lt;=0,0,ROUNDDOWN((X547*LOOKUP(X547,{0,1950001,3300001,6950001,9000001,18000001,40000001},{0.05,0.1,0.2,0.23,0.33,0.4,0.45})-LOOKUP(X547,{0,1950001,3300001,6950001,9000001,18000001,40000001},{0,97500,427500,636000,1536000,2796000,4796000}))*1.021,-2))</f>
        <v/>
      </c>
      <c r="AA547" s="18">
        <f>MAX(0,ROUNDDOWN(M547-J547-430000-L547-0,-3))</f>
        <v/>
      </c>
      <c r="AB547" s="18">
        <f>MAX(0,ROUNDDOWN(M547-J547-430000-L547-V547,-3))</f>
        <v/>
      </c>
      <c r="AC547" s="18">
        <f>IF(M547&lt;=450000,0,MAX(0,ROUNDDOWN(AA547*0.06-MIN(50000,AA547)*0.03,-2))+MAX(0,ROUNDDOWN(AA547*0.04-MIN(50000,AA547)*0.02,-2)))</f>
        <v/>
      </c>
      <c r="AD547" s="18">
        <f>IF(M547&lt;=450000,0,MAX(0,ROUNDDOWN(AB547*0.06-MIN(50000,AB547)*0.03,-2))+MAX(0,ROUNDDOWN(AB547*0.04-MIN(50000,AB547)*0.02,-2)))</f>
        <v/>
      </c>
      <c r="AE547" s="18">
        <f>Y547-Z547</f>
        <v/>
      </c>
      <c r="AF547" s="18">
        <f>AC547-AD547</f>
        <v/>
      </c>
      <c r="AG547" s="18">
        <f>AE547+AF547</f>
        <v/>
      </c>
      <c r="AH547" s="20">
        <f>IF(W547&lt;=0,0,LOOKUP(W547,{0,1950001,3300001,6950001,9000001,18000001,40000001},{0.05,0.1,0.2,0.23,0.33,0.4,0.45}))</f>
        <v/>
      </c>
    </row>
    <row r="548">
      <c r="A548" t="inlineStr">
        <is>
          <t>1万円刻み 特例あり一般12万円</t>
        </is>
      </c>
      <c r="B548" s="18">
        <f>'4_1万円刻み'!$A$156</f>
        <v/>
      </c>
      <c r="C548" s="19" t="n">
        <v>2026</v>
      </c>
      <c r="D548" t="inlineStr">
        <is>
          <t>はい</t>
        </is>
      </c>
      <c r="E548" s="18" t="n">
        <v>120000</v>
      </c>
      <c r="F548" s="18" t="n">
        <v>0</v>
      </c>
      <c r="G548" s="18" t="n">
        <v>0</v>
      </c>
      <c r="H548" s="18" t="n">
        <v>0</v>
      </c>
      <c r="I548" s="18" t="n">
        <v>0</v>
      </c>
      <c r="J548" s="18">
        <f>ROUND(MIN(B548/12,650000)*12*0.0915+MIN(B548/12,1390000)*12*(0.0504+0)+B548*0.005,0)</f>
        <v/>
      </c>
      <c r="K548" s="18" t="n">
        <v>0</v>
      </c>
      <c r="L548" s="18" t="n">
        <v>0</v>
      </c>
      <c r="M548" s="18">
        <f>ROUND(IF(C548&gt;=2026,IF(B548&lt;741000,0,IF(B548&lt;2191000,B548-740000,IF(B548&lt;2193000,1451000,IF(B548&lt;2196000,1453000,IF(B548&lt;2200000,1456000,IF(B548&lt;3600000,ROUNDDOWN(B548/4,-3)*2.8-80000,IF(B548&lt;6600000,ROUNDDOWN(B548/4,-3)*3.2-440000,IF(B548&lt;8500000,ROUNDDOWN(B548*0.9,0)-1100000,B548-1950000)))))))),IF(B548&lt;651000,0,IF(B548&lt;1900000,B548-650000,IF(B548&lt;3600000,ROUNDDOWN(B548/4,-3)*2.8-80000,IF(B548&lt;6600000,ROUNDDOWN(B548/4,-3)*3.2-440000,IF(B548&lt;8500000,ROUNDDOWN(B548*0.9,0)-1100000,B548-1950000)))))),0)</f>
        <v/>
      </c>
      <c r="N548" s="18">
        <f>IF(M548&gt;23500000,NA(),IF(C548&gt;=2026,IF(M548&lt;=4890000,1040000,IF(M548&lt;=6550000,670000,620000)),IF(M548&lt;=1320000,950000,IF(M548&lt;=3360000,880000,IF(M548&lt;=4890000,680000,IF(M548&lt;=6550000,630000,580000))))))</f>
        <v/>
      </c>
      <c r="O548" s="18">
        <f>IF(F548&lt;=0,IF(AND(D548="はい",C548&gt;=2026,C548&lt;=2027),IF(E548&lt;=0,0,IF(E548&lt;=30000,E548,IF(E548&lt;=60000,ROUNDUP(E548/2,0)+15000,IF(E548&lt;=120000,ROUNDUP(E548/4,0)+30000,60000)))),IF(E548&lt;=0,0,IF(E548&lt;=20000,E548,IF(E548&lt;=40000,ROUNDUP(E548/2,0)+10000,IF(E548&lt;=80000,ROUNDUP(E548/4,0)+20000,40000))))),IF(E548&lt;=0,IF(F548&lt;=0,0,IF(F548&lt;=25000,F548,IF(F548&lt;=50000,ROUNDUP(F548/2,0)+12500,IF(F548&lt;=100000,ROUNDUP(F548/4,0)+25000,50000)))),MAX(IF(F548&lt;=0,0,IF(F548&lt;=25000,F548,IF(F548&lt;=50000,ROUNDUP(F548/2,0)+12500,IF(F548&lt;=100000,ROUNDUP(F548/4,0)+25000,50000)))),MIN(IF(AND(D548="はい",C548&gt;=2026,C548&lt;=2027),IF(E548&lt;=0,0,IF(E548&lt;=30000,E548,IF(E548&lt;=60000,ROUNDUP(E548/2,0)+15000,IF(E548&lt;=120000,ROUNDUP(E548/4,0)+30000,60000)))),IF(E548&lt;=0,0,IF(E548&lt;=20000,E548,IF(E548&lt;=40000,ROUNDUP(E548/2,0)+10000,IF(E548&lt;=80000,ROUNDUP(E548/4,0)+20000,40000)))))+IF(F548&lt;=0,0,IF(F548&lt;=25000,F548,IF(F548&lt;=50000,ROUNDUP(F548/2,0)+12500,IF(F548&lt;=100000,ROUNDUP(F548/4,0)+25000,50000)))),IF(AND(D548="はい",C548&gt;=2026,C548&lt;=2027),60000,40000)))))</f>
        <v/>
      </c>
      <c r="P548" s="18">
        <f>IF(G548&lt;=0,0,IF(G548&lt;=20000,G548,IF(G548&lt;=40000,ROUNDUP(G548/2,0)+10000,IF(G548&lt;=80000,ROUNDUP(G548/4,0)+20000,40000))))</f>
        <v/>
      </c>
      <c r="Q548" s="18">
        <f>IF(I548&lt;=0,IF(H548&lt;=0,0,IF(H548&lt;=20000,H548,IF(H548&lt;=40000,ROUNDUP(H548/2,0)+10000,IF(H548&lt;=80000,ROUNDUP(H548/4,0)+20000,40000)))),IF(H548&lt;=0,IF(I548&lt;=0,0,IF(I548&lt;=25000,I548,IF(I548&lt;=50000,ROUNDUP(I548/2,0)+12500,IF(I548&lt;=100000,ROUNDUP(I548/4,0)+25000,50000)))),MAX(IF(I548&lt;=0,0,IF(I548&lt;=25000,I548,IF(I548&lt;=50000,ROUNDUP(I548/2,0)+12500,IF(I548&lt;=100000,ROUNDUP(I548/4,0)+25000,50000)))),MIN(IF(H548&lt;=0,0,IF(H548&lt;=20000,H548,IF(H548&lt;=40000,ROUNDUP(H548/2,0)+10000,IF(H548&lt;=80000,ROUNDUP(H548/4,0)+20000,40000))))+IF(I548&lt;=0,0,IF(I548&lt;=25000,I548,IF(I548&lt;=50000,ROUNDUP(I548/2,0)+12500,IF(I548&lt;=100000,ROUNDUP(I548/4,0)+25000,50000)))),40000))))</f>
        <v/>
      </c>
      <c r="R548" s="18">
        <f>MIN(120000,O548+P548+Q548)</f>
        <v/>
      </c>
      <c r="S548" s="18">
        <f>IF(F548&lt;=0,IF(E548&lt;=0,0,IF(E548&lt;=12000,E548,IF(E548&lt;=32000,ROUNDUP(E548/2,0)+6000,IF(E548&lt;=56000,ROUNDUP(E548/4,0)+14000,28000)))),IF(E548&lt;=0,IF(F548&lt;=0,0,IF(F548&lt;=15000,F548,IF(F548&lt;=40000,ROUNDUP(F548/2,0)+7500,IF(F548&lt;=70000,ROUNDUP(F548/4,0)+17500,35000)))),MAX(IF(F548&lt;=0,0,IF(F548&lt;=15000,F548,IF(F548&lt;=40000,ROUNDUP(F548/2,0)+7500,IF(F548&lt;=70000,ROUNDUP(F548/4,0)+17500,35000)))),MIN(IF(E548&lt;=0,0,IF(E548&lt;=12000,E548,IF(E548&lt;=32000,ROUNDUP(E548/2,0)+6000,IF(E548&lt;=56000,ROUNDUP(E548/4,0)+14000,28000))))+IF(F548&lt;=0,0,IF(F548&lt;=15000,F548,IF(F548&lt;=40000,ROUNDUP(F548/2,0)+7500,IF(F548&lt;=70000,ROUNDUP(F548/4,0)+17500,35000)))),28000))))</f>
        <v/>
      </c>
      <c r="T548" s="18">
        <f>IF(G548&lt;=0,0,IF(G548&lt;=12000,G548,IF(G548&lt;=32000,ROUNDUP(G548/2,0)+6000,IF(G548&lt;=56000,ROUNDUP(G548/4,0)+14000,28000))))</f>
        <v/>
      </c>
      <c r="U548" s="18">
        <f>IF(I548&lt;=0,IF(H548&lt;=0,0,IF(H548&lt;=12000,H548,IF(H548&lt;=32000,ROUNDUP(H548/2,0)+6000,IF(H548&lt;=56000,ROUNDUP(H548/4,0)+14000,28000)))),IF(H548&lt;=0,IF(I548&lt;=0,0,IF(I548&lt;=15000,I548,IF(I548&lt;=40000,ROUNDUP(I548/2,0)+7500,IF(I548&lt;=70000,ROUNDUP(I548/4,0)+17500,35000)))),MAX(IF(I548&lt;=0,0,IF(I548&lt;=15000,I548,IF(I548&lt;=40000,ROUNDUP(I548/2,0)+7500,IF(I548&lt;=70000,ROUNDUP(I548/4,0)+17500,35000)))),MIN(IF(H548&lt;=0,0,IF(H548&lt;=12000,H548,IF(H548&lt;=32000,ROUNDUP(H548/2,0)+6000,IF(H548&lt;=56000,ROUNDUP(H548/4,0)+14000,28000))))+IF(I548&lt;=0,0,IF(I548&lt;=15000,I548,IF(I548&lt;=40000,ROUNDUP(I548/2,0)+7500,IF(I548&lt;=70000,ROUNDUP(I548/4,0)+17500,35000)))),28000))))</f>
        <v/>
      </c>
      <c r="V548" s="18">
        <f>MIN(70000,S548+T548+U548)</f>
        <v/>
      </c>
      <c r="W548" s="18">
        <f>MAX(0,ROUNDDOWN(M548-J548-N548-K548-0,-3))</f>
        <v/>
      </c>
      <c r="X548" s="18">
        <f>MAX(0,ROUNDDOWN(M548-J548-N548-K548-R548,-3))</f>
        <v/>
      </c>
      <c r="Y548" s="18">
        <f>IF(W548&lt;=0,0,ROUNDDOWN((W548*LOOKUP(W548,{0,1950001,3300001,6950001,9000001,18000001,40000001},{0.05,0.1,0.2,0.23,0.33,0.4,0.45})-LOOKUP(W548,{0,1950001,3300001,6950001,9000001,18000001,40000001},{0,97500,427500,636000,1536000,2796000,4796000}))*1.021,-2))</f>
        <v/>
      </c>
      <c r="Z548" s="18">
        <f>IF(X548&lt;=0,0,ROUNDDOWN((X548*LOOKUP(X548,{0,1950001,3300001,6950001,9000001,18000001,40000001},{0.05,0.1,0.2,0.23,0.33,0.4,0.45})-LOOKUP(X548,{0,1950001,3300001,6950001,9000001,18000001,40000001},{0,97500,427500,636000,1536000,2796000,4796000}))*1.021,-2))</f>
        <v/>
      </c>
      <c r="AA548" s="18">
        <f>MAX(0,ROUNDDOWN(M548-J548-430000-L548-0,-3))</f>
        <v/>
      </c>
      <c r="AB548" s="18">
        <f>MAX(0,ROUNDDOWN(M548-J548-430000-L548-V548,-3))</f>
        <v/>
      </c>
      <c r="AC548" s="18">
        <f>IF(M548&lt;=450000,0,MAX(0,ROUNDDOWN(AA548*0.06-MIN(50000,AA548)*0.03,-2))+MAX(0,ROUNDDOWN(AA548*0.04-MIN(50000,AA548)*0.02,-2)))</f>
        <v/>
      </c>
      <c r="AD548" s="18">
        <f>IF(M548&lt;=450000,0,MAX(0,ROUNDDOWN(AB548*0.06-MIN(50000,AB548)*0.03,-2))+MAX(0,ROUNDDOWN(AB548*0.04-MIN(50000,AB548)*0.02,-2)))</f>
        <v/>
      </c>
      <c r="AE548" s="18">
        <f>Y548-Z548</f>
        <v/>
      </c>
      <c r="AF548" s="18">
        <f>AC548-AD548</f>
        <v/>
      </c>
      <c r="AG548" s="18">
        <f>AE548+AF548</f>
        <v/>
      </c>
      <c r="AH548" s="20">
        <f>IF(W548&lt;=0,0,LOOKUP(W548,{0,1950001,3300001,6950001,9000001,18000001,40000001},{0.05,0.1,0.2,0.23,0.33,0.4,0.45}))</f>
        <v/>
      </c>
    </row>
    <row r="549">
      <c r="A549" t="inlineStr">
        <is>
          <t>1万円刻み 3区分8万円ずつ</t>
        </is>
      </c>
      <c r="B549" s="18">
        <f>'4_1万円刻み'!$A$157</f>
        <v/>
      </c>
      <c r="C549" s="19" t="n">
        <v>2026</v>
      </c>
      <c r="D549" t="inlineStr">
        <is>
          <t>いいえ</t>
        </is>
      </c>
      <c r="E549" s="18" t="n">
        <v>80000</v>
      </c>
      <c r="F549" s="18" t="n">
        <v>0</v>
      </c>
      <c r="G549" s="18" t="n">
        <v>80000</v>
      </c>
      <c r="H549" s="18" t="n">
        <v>80000</v>
      </c>
      <c r="I549" s="18" t="n">
        <v>0</v>
      </c>
      <c r="J549" s="18">
        <f>ROUND(MIN(B549/12,650000)*12*0.0915+MIN(B549/12,1390000)*12*(0.0504+0)+B549*0.005,0)</f>
        <v/>
      </c>
      <c r="K549" s="18" t="n">
        <v>0</v>
      </c>
      <c r="L549" s="18" t="n">
        <v>0</v>
      </c>
      <c r="M549" s="18">
        <f>ROUND(IF(C549&gt;=2026,IF(B549&lt;741000,0,IF(B549&lt;2191000,B549-740000,IF(B549&lt;2193000,1451000,IF(B549&lt;2196000,1453000,IF(B549&lt;2200000,1456000,IF(B549&lt;3600000,ROUNDDOWN(B549/4,-3)*2.8-80000,IF(B549&lt;6600000,ROUNDDOWN(B549/4,-3)*3.2-440000,IF(B549&lt;8500000,ROUNDDOWN(B549*0.9,0)-1100000,B549-1950000)))))))),IF(B549&lt;651000,0,IF(B549&lt;1900000,B549-650000,IF(B549&lt;3600000,ROUNDDOWN(B549/4,-3)*2.8-80000,IF(B549&lt;6600000,ROUNDDOWN(B549/4,-3)*3.2-440000,IF(B549&lt;8500000,ROUNDDOWN(B549*0.9,0)-1100000,B549-1950000)))))),0)</f>
        <v/>
      </c>
      <c r="N549" s="18">
        <f>IF(M549&gt;23500000,NA(),IF(C549&gt;=2026,IF(M549&lt;=4890000,1040000,IF(M549&lt;=6550000,670000,620000)),IF(M549&lt;=1320000,950000,IF(M549&lt;=3360000,880000,IF(M549&lt;=4890000,680000,IF(M549&lt;=6550000,630000,580000))))))</f>
        <v/>
      </c>
      <c r="O549" s="18">
        <f>IF(F549&lt;=0,IF(AND(D549="はい",C549&gt;=2026,C549&lt;=2027),IF(E549&lt;=0,0,IF(E549&lt;=30000,E549,IF(E549&lt;=60000,ROUNDUP(E549/2,0)+15000,IF(E549&lt;=120000,ROUNDUP(E549/4,0)+30000,60000)))),IF(E549&lt;=0,0,IF(E549&lt;=20000,E549,IF(E549&lt;=40000,ROUNDUP(E549/2,0)+10000,IF(E549&lt;=80000,ROUNDUP(E549/4,0)+20000,40000))))),IF(E549&lt;=0,IF(F549&lt;=0,0,IF(F549&lt;=25000,F549,IF(F549&lt;=50000,ROUNDUP(F549/2,0)+12500,IF(F549&lt;=100000,ROUNDUP(F549/4,0)+25000,50000)))),MAX(IF(F549&lt;=0,0,IF(F549&lt;=25000,F549,IF(F549&lt;=50000,ROUNDUP(F549/2,0)+12500,IF(F549&lt;=100000,ROUNDUP(F549/4,0)+25000,50000)))),MIN(IF(AND(D549="はい",C549&gt;=2026,C549&lt;=2027),IF(E549&lt;=0,0,IF(E549&lt;=30000,E549,IF(E549&lt;=60000,ROUNDUP(E549/2,0)+15000,IF(E549&lt;=120000,ROUNDUP(E549/4,0)+30000,60000)))),IF(E549&lt;=0,0,IF(E549&lt;=20000,E549,IF(E549&lt;=40000,ROUNDUP(E549/2,0)+10000,IF(E549&lt;=80000,ROUNDUP(E549/4,0)+20000,40000)))))+IF(F549&lt;=0,0,IF(F549&lt;=25000,F549,IF(F549&lt;=50000,ROUNDUP(F549/2,0)+12500,IF(F549&lt;=100000,ROUNDUP(F549/4,0)+25000,50000)))),IF(AND(D549="はい",C549&gt;=2026,C549&lt;=2027),60000,40000)))))</f>
        <v/>
      </c>
      <c r="P549" s="18">
        <f>IF(G549&lt;=0,0,IF(G549&lt;=20000,G549,IF(G549&lt;=40000,ROUNDUP(G549/2,0)+10000,IF(G549&lt;=80000,ROUNDUP(G549/4,0)+20000,40000))))</f>
        <v/>
      </c>
      <c r="Q549" s="18">
        <f>IF(I549&lt;=0,IF(H549&lt;=0,0,IF(H549&lt;=20000,H549,IF(H549&lt;=40000,ROUNDUP(H549/2,0)+10000,IF(H549&lt;=80000,ROUNDUP(H549/4,0)+20000,40000)))),IF(H549&lt;=0,IF(I549&lt;=0,0,IF(I549&lt;=25000,I549,IF(I549&lt;=50000,ROUNDUP(I549/2,0)+12500,IF(I549&lt;=100000,ROUNDUP(I549/4,0)+25000,50000)))),MAX(IF(I549&lt;=0,0,IF(I549&lt;=25000,I549,IF(I549&lt;=50000,ROUNDUP(I549/2,0)+12500,IF(I549&lt;=100000,ROUNDUP(I549/4,0)+25000,50000)))),MIN(IF(H549&lt;=0,0,IF(H549&lt;=20000,H549,IF(H549&lt;=40000,ROUNDUP(H549/2,0)+10000,IF(H549&lt;=80000,ROUNDUP(H549/4,0)+20000,40000))))+IF(I549&lt;=0,0,IF(I549&lt;=25000,I549,IF(I549&lt;=50000,ROUNDUP(I549/2,0)+12500,IF(I549&lt;=100000,ROUNDUP(I549/4,0)+25000,50000)))),40000))))</f>
        <v/>
      </c>
      <c r="R549" s="18">
        <f>MIN(120000,O549+P549+Q549)</f>
        <v/>
      </c>
      <c r="S549" s="18">
        <f>IF(F549&lt;=0,IF(E549&lt;=0,0,IF(E549&lt;=12000,E549,IF(E549&lt;=32000,ROUNDUP(E549/2,0)+6000,IF(E549&lt;=56000,ROUNDUP(E549/4,0)+14000,28000)))),IF(E549&lt;=0,IF(F549&lt;=0,0,IF(F549&lt;=15000,F549,IF(F549&lt;=40000,ROUNDUP(F549/2,0)+7500,IF(F549&lt;=70000,ROUNDUP(F549/4,0)+17500,35000)))),MAX(IF(F549&lt;=0,0,IF(F549&lt;=15000,F549,IF(F549&lt;=40000,ROUNDUP(F549/2,0)+7500,IF(F549&lt;=70000,ROUNDUP(F549/4,0)+17500,35000)))),MIN(IF(E549&lt;=0,0,IF(E549&lt;=12000,E549,IF(E549&lt;=32000,ROUNDUP(E549/2,0)+6000,IF(E549&lt;=56000,ROUNDUP(E549/4,0)+14000,28000))))+IF(F549&lt;=0,0,IF(F549&lt;=15000,F549,IF(F549&lt;=40000,ROUNDUP(F549/2,0)+7500,IF(F549&lt;=70000,ROUNDUP(F549/4,0)+17500,35000)))),28000))))</f>
        <v/>
      </c>
      <c r="T549" s="18">
        <f>IF(G549&lt;=0,0,IF(G549&lt;=12000,G549,IF(G549&lt;=32000,ROUNDUP(G549/2,0)+6000,IF(G549&lt;=56000,ROUNDUP(G549/4,0)+14000,28000))))</f>
        <v/>
      </c>
      <c r="U549" s="18">
        <f>IF(I549&lt;=0,IF(H549&lt;=0,0,IF(H549&lt;=12000,H549,IF(H549&lt;=32000,ROUNDUP(H549/2,0)+6000,IF(H549&lt;=56000,ROUNDUP(H549/4,0)+14000,28000)))),IF(H549&lt;=0,IF(I549&lt;=0,0,IF(I549&lt;=15000,I549,IF(I549&lt;=40000,ROUNDUP(I549/2,0)+7500,IF(I549&lt;=70000,ROUNDUP(I549/4,0)+17500,35000)))),MAX(IF(I549&lt;=0,0,IF(I549&lt;=15000,I549,IF(I549&lt;=40000,ROUNDUP(I549/2,0)+7500,IF(I549&lt;=70000,ROUNDUP(I549/4,0)+17500,35000)))),MIN(IF(H549&lt;=0,0,IF(H549&lt;=12000,H549,IF(H549&lt;=32000,ROUNDUP(H549/2,0)+6000,IF(H549&lt;=56000,ROUNDUP(H549/4,0)+14000,28000))))+IF(I549&lt;=0,0,IF(I549&lt;=15000,I549,IF(I549&lt;=40000,ROUNDUP(I549/2,0)+7500,IF(I549&lt;=70000,ROUNDUP(I549/4,0)+17500,35000)))),28000))))</f>
        <v/>
      </c>
      <c r="V549" s="18">
        <f>MIN(70000,S549+T549+U549)</f>
        <v/>
      </c>
      <c r="W549" s="18">
        <f>MAX(0,ROUNDDOWN(M549-J549-N549-K549-0,-3))</f>
        <v/>
      </c>
      <c r="X549" s="18">
        <f>MAX(0,ROUNDDOWN(M549-J549-N549-K549-R549,-3))</f>
        <v/>
      </c>
      <c r="Y549" s="18">
        <f>IF(W549&lt;=0,0,ROUNDDOWN((W549*LOOKUP(W549,{0,1950001,3300001,6950001,9000001,18000001,40000001},{0.05,0.1,0.2,0.23,0.33,0.4,0.45})-LOOKUP(W549,{0,1950001,3300001,6950001,9000001,18000001,40000001},{0,97500,427500,636000,1536000,2796000,4796000}))*1.021,-2))</f>
        <v/>
      </c>
      <c r="Z549" s="18">
        <f>IF(X549&lt;=0,0,ROUNDDOWN((X549*LOOKUP(X549,{0,1950001,3300001,6950001,9000001,18000001,40000001},{0.05,0.1,0.2,0.23,0.33,0.4,0.45})-LOOKUP(X549,{0,1950001,3300001,6950001,9000001,18000001,40000001},{0,97500,427500,636000,1536000,2796000,4796000}))*1.021,-2))</f>
        <v/>
      </c>
      <c r="AA549" s="18">
        <f>MAX(0,ROUNDDOWN(M549-J549-430000-L549-0,-3))</f>
        <v/>
      </c>
      <c r="AB549" s="18">
        <f>MAX(0,ROUNDDOWN(M549-J549-430000-L549-V549,-3))</f>
        <v/>
      </c>
      <c r="AC549" s="18">
        <f>IF(M549&lt;=450000,0,MAX(0,ROUNDDOWN(AA549*0.06-MIN(50000,AA549)*0.03,-2))+MAX(0,ROUNDDOWN(AA549*0.04-MIN(50000,AA549)*0.02,-2)))</f>
        <v/>
      </c>
      <c r="AD549" s="18">
        <f>IF(M549&lt;=450000,0,MAX(0,ROUNDDOWN(AB549*0.06-MIN(50000,AB549)*0.03,-2))+MAX(0,ROUNDDOWN(AB549*0.04-MIN(50000,AB549)*0.02,-2)))</f>
        <v/>
      </c>
      <c r="AE549" s="18">
        <f>Y549-Z549</f>
        <v/>
      </c>
      <c r="AF549" s="18">
        <f>AC549-AD549</f>
        <v/>
      </c>
      <c r="AG549" s="18">
        <f>AE549+AF549</f>
        <v/>
      </c>
      <c r="AH549" s="20">
        <f>IF(W549&lt;=0,0,LOOKUP(W549,{0,1950001,3300001,6950001,9000001,18000001,40000001},{0.05,0.1,0.2,0.23,0.33,0.4,0.45}))</f>
        <v/>
      </c>
    </row>
    <row r="550">
      <c r="A550" t="inlineStr">
        <is>
          <t>1万円刻み 一般8万円</t>
        </is>
      </c>
      <c r="B550" s="18">
        <f>'4_1万円刻み'!$A$157</f>
        <v/>
      </c>
      <c r="C550" s="19" t="n">
        <v>2026</v>
      </c>
      <c r="D550" t="inlineStr">
        <is>
          <t>いいえ</t>
        </is>
      </c>
      <c r="E550" s="18" t="n">
        <v>80000</v>
      </c>
      <c r="F550" s="18" t="n">
        <v>0</v>
      </c>
      <c r="G550" s="18" t="n">
        <v>0</v>
      </c>
      <c r="H550" s="18" t="n">
        <v>0</v>
      </c>
      <c r="I550" s="18" t="n">
        <v>0</v>
      </c>
      <c r="J550" s="18">
        <f>ROUND(MIN(B550/12,650000)*12*0.0915+MIN(B550/12,1390000)*12*(0.0504+0)+B550*0.005,0)</f>
        <v/>
      </c>
      <c r="K550" s="18" t="n">
        <v>0</v>
      </c>
      <c r="L550" s="18" t="n">
        <v>0</v>
      </c>
      <c r="M550" s="18">
        <f>ROUND(IF(C550&gt;=2026,IF(B550&lt;741000,0,IF(B550&lt;2191000,B550-740000,IF(B550&lt;2193000,1451000,IF(B550&lt;2196000,1453000,IF(B550&lt;2200000,1456000,IF(B550&lt;3600000,ROUNDDOWN(B550/4,-3)*2.8-80000,IF(B550&lt;6600000,ROUNDDOWN(B550/4,-3)*3.2-440000,IF(B550&lt;8500000,ROUNDDOWN(B550*0.9,0)-1100000,B550-1950000)))))))),IF(B550&lt;651000,0,IF(B550&lt;1900000,B550-650000,IF(B550&lt;3600000,ROUNDDOWN(B550/4,-3)*2.8-80000,IF(B550&lt;6600000,ROUNDDOWN(B550/4,-3)*3.2-440000,IF(B550&lt;8500000,ROUNDDOWN(B550*0.9,0)-1100000,B550-1950000)))))),0)</f>
        <v/>
      </c>
      <c r="N550" s="18">
        <f>IF(M550&gt;23500000,NA(),IF(C550&gt;=2026,IF(M550&lt;=4890000,1040000,IF(M550&lt;=6550000,670000,620000)),IF(M550&lt;=1320000,950000,IF(M550&lt;=3360000,880000,IF(M550&lt;=4890000,680000,IF(M550&lt;=6550000,630000,580000))))))</f>
        <v/>
      </c>
      <c r="O550" s="18">
        <f>IF(F550&lt;=0,IF(AND(D550="はい",C550&gt;=2026,C550&lt;=2027),IF(E550&lt;=0,0,IF(E550&lt;=30000,E550,IF(E550&lt;=60000,ROUNDUP(E550/2,0)+15000,IF(E550&lt;=120000,ROUNDUP(E550/4,0)+30000,60000)))),IF(E550&lt;=0,0,IF(E550&lt;=20000,E550,IF(E550&lt;=40000,ROUNDUP(E550/2,0)+10000,IF(E550&lt;=80000,ROUNDUP(E550/4,0)+20000,40000))))),IF(E550&lt;=0,IF(F550&lt;=0,0,IF(F550&lt;=25000,F550,IF(F550&lt;=50000,ROUNDUP(F550/2,0)+12500,IF(F550&lt;=100000,ROUNDUP(F550/4,0)+25000,50000)))),MAX(IF(F550&lt;=0,0,IF(F550&lt;=25000,F550,IF(F550&lt;=50000,ROUNDUP(F550/2,0)+12500,IF(F550&lt;=100000,ROUNDUP(F550/4,0)+25000,50000)))),MIN(IF(AND(D550="はい",C550&gt;=2026,C550&lt;=2027),IF(E550&lt;=0,0,IF(E550&lt;=30000,E550,IF(E550&lt;=60000,ROUNDUP(E550/2,0)+15000,IF(E550&lt;=120000,ROUNDUP(E550/4,0)+30000,60000)))),IF(E550&lt;=0,0,IF(E550&lt;=20000,E550,IF(E550&lt;=40000,ROUNDUP(E550/2,0)+10000,IF(E550&lt;=80000,ROUNDUP(E550/4,0)+20000,40000)))))+IF(F550&lt;=0,0,IF(F550&lt;=25000,F550,IF(F550&lt;=50000,ROUNDUP(F550/2,0)+12500,IF(F550&lt;=100000,ROUNDUP(F550/4,0)+25000,50000)))),IF(AND(D550="はい",C550&gt;=2026,C550&lt;=2027),60000,40000)))))</f>
        <v/>
      </c>
      <c r="P550" s="18">
        <f>IF(G550&lt;=0,0,IF(G550&lt;=20000,G550,IF(G550&lt;=40000,ROUNDUP(G550/2,0)+10000,IF(G550&lt;=80000,ROUNDUP(G550/4,0)+20000,40000))))</f>
        <v/>
      </c>
      <c r="Q550" s="18">
        <f>IF(I550&lt;=0,IF(H550&lt;=0,0,IF(H550&lt;=20000,H550,IF(H550&lt;=40000,ROUNDUP(H550/2,0)+10000,IF(H550&lt;=80000,ROUNDUP(H550/4,0)+20000,40000)))),IF(H550&lt;=0,IF(I550&lt;=0,0,IF(I550&lt;=25000,I550,IF(I550&lt;=50000,ROUNDUP(I550/2,0)+12500,IF(I550&lt;=100000,ROUNDUP(I550/4,0)+25000,50000)))),MAX(IF(I550&lt;=0,0,IF(I550&lt;=25000,I550,IF(I550&lt;=50000,ROUNDUP(I550/2,0)+12500,IF(I550&lt;=100000,ROUNDUP(I550/4,0)+25000,50000)))),MIN(IF(H550&lt;=0,0,IF(H550&lt;=20000,H550,IF(H550&lt;=40000,ROUNDUP(H550/2,0)+10000,IF(H550&lt;=80000,ROUNDUP(H550/4,0)+20000,40000))))+IF(I550&lt;=0,0,IF(I550&lt;=25000,I550,IF(I550&lt;=50000,ROUNDUP(I550/2,0)+12500,IF(I550&lt;=100000,ROUNDUP(I550/4,0)+25000,50000)))),40000))))</f>
        <v/>
      </c>
      <c r="R550" s="18">
        <f>MIN(120000,O550+P550+Q550)</f>
        <v/>
      </c>
      <c r="S550" s="18">
        <f>IF(F550&lt;=0,IF(E550&lt;=0,0,IF(E550&lt;=12000,E550,IF(E550&lt;=32000,ROUNDUP(E550/2,0)+6000,IF(E550&lt;=56000,ROUNDUP(E550/4,0)+14000,28000)))),IF(E550&lt;=0,IF(F550&lt;=0,0,IF(F550&lt;=15000,F550,IF(F550&lt;=40000,ROUNDUP(F550/2,0)+7500,IF(F550&lt;=70000,ROUNDUP(F550/4,0)+17500,35000)))),MAX(IF(F550&lt;=0,0,IF(F550&lt;=15000,F550,IF(F550&lt;=40000,ROUNDUP(F550/2,0)+7500,IF(F550&lt;=70000,ROUNDUP(F550/4,0)+17500,35000)))),MIN(IF(E550&lt;=0,0,IF(E550&lt;=12000,E550,IF(E550&lt;=32000,ROUNDUP(E550/2,0)+6000,IF(E550&lt;=56000,ROUNDUP(E550/4,0)+14000,28000))))+IF(F550&lt;=0,0,IF(F550&lt;=15000,F550,IF(F550&lt;=40000,ROUNDUP(F550/2,0)+7500,IF(F550&lt;=70000,ROUNDUP(F550/4,0)+17500,35000)))),28000))))</f>
        <v/>
      </c>
      <c r="T550" s="18">
        <f>IF(G550&lt;=0,0,IF(G550&lt;=12000,G550,IF(G550&lt;=32000,ROUNDUP(G550/2,0)+6000,IF(G550&lt;=56000,ROUNDUP(G550/4,0)+14000,28000))))</f>
        <v/>
      </c>
      <c r="U550" s="18">
        <f>IF(I550&lt;=0,IF(H550&lt;=0,0,IF(H550&lt;=12000,H550,IF(H550&lt;=32000,ROUNDUP(H550/2,0)+6000,IF(H550&lt;=56000,ROUNDUP(H550/4,0)+14000,28000)))),IF(H550&lt;=0,IF(I550&lt;=0,0,IF(I550&lt;=15000,I550,IF(I550&lt;=40000,ROUNDUP(I550/2,0)+7500,IF(I550&lt;=70000,ROUNDUP(I550/4,0)+17500,35000)))),MAX(IF(I550&lt;=0,0,IF(I550&lt;=15000,I550,IF(I550&lt;=40000,ROUNDUP(I550/2,0)+7500,IF(I550&lt;=70000,ROUNDUP(I550/4,0)+17500,35000)))),MIN(IF(H550&lt;=0,0,IF(H550&lt;=12000,H550,IF(H550&lt;=32000,ROUNDUP(H550/2,0)+6000,IF(H550&lt;=56000,ROUNDUP(H550/4,0)+14000,28000))))+IF(I550&lt;=0,0,IF(I550&lt;=15000,I550,IF(I550&lt;=40000,ROUNDUP(I550/2,0)+7500,IF(I550&lt;=70000,ROUNDUP(I550/4,0)+17500,35000)))),28000))))</f>
        <v/>
      </c>
      <c r="V550" s="18">
        <f>MIN(70000,S550+T550+U550)</f>
        <v/>
      </c>
      <c r="W550" s="18">
        <f>MAX(0,ROUNDDOWN(M550-J550-N550-K550-0,-3))</f>
        <v/>
      </c>
      <c r="X550" s="18">
        <f>MAX(0,ROUNDDOWN(M550-J550-N550-K550-R550,-3))</f>
        <v/>
      </c>
      <c r="Y550" s="18">
        <f>IF(W550&lt;=0,0,ROUNDDOWN((W550*LOOKUP(W550,{0,1950001,3300001,6950001,9000001,18000001,40000001},{0.05,0.1,0.2,0.23,0.33,0.4,0.45})-LOOKUP(W550,{0,1950001,3300001,6950001,9000001,18000001,40000001},{0,97500,427500,636000,1536000,2796000,4796000}))*1.021,-2))</f>
        <v/>
      </c>
      <c r="Z550" s="18">
        <f>IF(X550&lt;=0,0,ROUNDDOWN((X550*LOOKUP(X550,{0,1950001,3300001,6950001,9000001,18000001,40000001},{0.05,0.1,0.2,0.23,0.33,0.4,0.45})-LOOKUP(X550,{0,1950001,3300001,6950001,9000001,18000001,40000001},{0,97500,427500,636000,1536000,2796000,4796000}))*1.021,-2))</f>
        <v/>
      </c>
      <c r="AA550" s="18">
        <f>MAX(0,ROUNDDOWN(M550-J550-430000-L550-0,-3))</f>
        <v/>
      </c>
      <c r="AB550" s="18">
        <f>MAX(0,ROUNDDOWN(M550-J550-430000-L550-V550,-3))</f>
        <v/>
      </c>
      <c r="AC550" s="18">
        <f>IF(M550&lt;=450000,0,MAX(0,ROUNDDOWN(AA550*0.06-MIN(50000,AA550)*0.03,-2))+MAX(0,ROUNDDOWN(AA550*0.04-MIN(50000,AA550)*0.02,-2)))</f>
        <v/>
      </c>
      <c r="AD550" s="18">
        <f>IF(M550&lt;=450000,0,MAX(0,ROUNDDOWN(AB550*0.06-MIN(50000,AB550)*0.03,-2))+MAX(0,ROUNDDOWN(AB550*0.04-MIN(50000,AB550)*0.02,-2)))</f>
        <v/>
      </c>
      <c r="AE550" s="18">
        <f>Y550-Z550</f>
        <v/>
      </c>
      <c r="AF550" s="18">
        <f>AC550-AD550</f>
        <v/>
      </c>
      <c r="AG550" s="18">
        <f>AE550+AF550</f>
        <v/>
      </c>
      <c r="AH550" s="20">
        <f>IF(W550&lt;=0,0,LOOKUP(W550,{0,1950001,3300001,6950001,9000001,18000001,40000001},{0.05,0.1,0.2,0.23,0.33,0.4,0.45}))</f>
        <v/>
      </c>
    </row>
    <row r="551">
      <c r="A551" t="inlineStr">
        <is>
          <t>1万円刻み 特例あり一般12万円</t>
        </is>
      </c>
      <c r="B551" s="18">
        <f>'4_1万円刻み'!$A$157</f>
        <v/>
      </c>
      <c r="C551" s="19" t="n">
        <v>2026</v>
      </c>
      <c r="D551" t="inlineStr">
        <is>
          <t>はい</t>
        </is>
      </c>
      <c r="E551" s="18" t="n">
        <v>120000</v>
      </c>
      <c r="F551" s="18" t="n">
        <v>0</v>
      </c>
      <c r="G551" s="18" t="n">
        <v>0</v>
      </c>
      <c r="H551" s="18" t="n">
        <v>0</v>
      </c>
      <c r="I551" s="18" t="n">
        <v>0</v>
      </c>
      <c r="J551" s="18">
        <f>ROUND(MIN(B551/12,650000)*12*0.0915+MIN(B551/12,1390000)*12*(0.0504+0)+B551*0.005,0)</f>
        <v/>
      </c>
      <c r="K551" s="18" t="n">
        <v>0</v>
      </c>
      <c r="L551" s="18" t="n">
        <v>0</v>
      </c>
      <c r="M551" s="18">
        <f>ROUND(IF(C551&gt;=2026,IF(B551&lt;741000,0,IF(B551&lt;2191000,B551-740000,IF(B551&lt;2193000,1451000,IF(B551&lt;2196000,1453000,IF(B551&lt;2200000,1456000,IF(B551&lt;3600000,ROUNDDOWN(B551/4,-3)*2.8-80000,IF(B551&lt;6600000,ROUNDDOWN(B551/4,-3)*3.2-440000,IF(B551&lt;8500000,ROUNDDOWN(B551*0.9,0)-1100000,B551-1950000)))))))),IF(B551&lt;651000,0,IF(B551&lt;1900000,B551-650000,IF(B551&lt;3600000,ROUNDDOWN(B551/4,-3)*2.8-80000,IF(B551&lt;6600000,ROUNDDOWN(B551/4,-3)*3.2-440000,IF(B551&lt;8500000,ROUNDDOWN(B551*0.9,0)-1100000,B551-1950000)))))),0)</f>
        <v/>
      </c>
      <c r="N551" s="18">
        <f>IF(M551&gt;23500000,NA(),IF(C551&gt;=2026,IF(M551&lt;=4890000,1040000,IF(M551&lt;=6550000,670000,620000)),IF(M551&lt;=1320000,950000,IF(M551&lt;=3360000,880000,IF(M551&lt;=4890000,680000,IF(M551&lt;=6550000,630000,580000))))))</f>
        <v/>
      </c>
      <c r="O551" s="18">
        <f>IF(F551&lt;=0,IF(AND(D551="はい",C551&gt;=2026,C551&lt;=2027),IF(E551&lt;=0,0,IF(E551&lt;=30000,E551,IF(E551&lt;=60000,ROUNDUP(E551/2,0)+15000,IF(E551&lt;=120000,ROUNDUP(E551/4,0)+30000,60000)))),IF(E551&lt;=0,0,IF(E551&lt;=20000,E551,IF(E551&lt;=40000,ROUNDUP(E551/2,0)+10000,IF(E551&lt;=80000,ROUNDUP(E551/4,0)+20000,40000))))),IF(E551&lt;=0,IF(F551&lt;=0,0,IF(F551&lt;=25000,F551,IF(F551&lt;=50000,ROUNDUP(F551/2,0)+12500,IF(F551&lt;=100000,ROUNDUP(F551/4,0)+25000,50000)))),MAX(IF(F551&lt;=0,0,IF(F551&lt;=25000,F551,IF(F551&lt;=50000,ROUNDUP(F551/2,0)+12500,IF(F551&lt;=100000,ROUNDUP(F551/4,0)+25000,50000)))),MIN(IF(AND(D551="はい",C551&gt;=2026,C551&lt;=2027),IF(E551&lt;=0,0,IF(E551&lt;=30000,E551,IF(E551&lt;=60000,ROUNDUP(E551/2,0)+15000,IF(E551&lt;=120000,ROUNDUP(E551/4,0)+30000,60000)))),IF(E551&lt;=0,0,IF(E551&lt;=20000,E551,IF(E551&lt;=40000,ROUNDUP(E551/2,0)+10000,IF(E551&lt;=80000,ROUNDUP(E551/4,0)+20000,40000)))))+IF(F551&lt;=0,0,IF(F551&lt;=25000,F551,IF(F551&lt;=50000,ROUNDUP(F551/2,0)+12500,IF(F551&lt;=100000,ROUNDUP(F551/4,0)+25000,50000)))),IF(AND(D551="はい",C551&gt;=2026,C551&lt;=2027),60000,40000)))))</f>
        <v/>
      </c>
      <c r="P551" s="18">
        <f>IF(G551&lt;=0,0,IF(G551&lt;=20000,G551,IF(G551&lt;=40000,ROUNDUP(G551/2,0)+10000,IF(G551&lt;=80000,ROUNDUP(G551/4,0)+20000,40000))))</f>
        <v/>
      </c>
      <c r="Q551" s="18">
        <f>IF(I551&lt;=0,IF(H551&lt;=0,0,IF(H551&lt;=20000,H551,IF(H551&lt;=40000,ROUNDUP(H551/2,0)+10000,IF(H551&lt;=80000,ROUNDUP(H551/4,0)+20000,40000)))),IF(H551&lt;=0,IF(I551&lt;=0,0,IF(I551&lt;=25000,I551,IF(I551&lt;=50000,ROUNDUP(I551/2,0)+12500,IF(I551&lt;=100000,ROUNDUP(I551/4,0)+25000,50000)))),MAX(IF(I551&lt;=0,0,IF(I551&lt;=25000,I551,IF(I551&lt;=50000,ROUNDUP(I551/2,0)+12500,IF(I551&lt;=100000,ROUNDUP(I551/4,0)+25000,50000)))),MIN(IF(H551&lt;=0,0,IF(H551&lt;=20000,H551,IF(H551&lt;=40000,ROUNDUP(H551/2,0)+10000,IF(H551&lt;=80000,ROUNDUP(H551/4,0)+20000,40000))))+IF(I551&lt;=0,0,IF(I551&lt;=25000,I551,IF(I551&lt;=50000,ROUNDUP(I551/2,0)+12500,IF(I551&lt;=100000,ROUNDUP(I551/4,0)+25000,50000)))),40000))))</f>
        <v/>
      </c>
      <c r="R551" s="18">
        <f>MIN(120000,O551+P551+Q551)</f>
        <v/>
      </c>
      <c r="S551" s="18">
        <f>IF(F551&lt;=0,IF(E551&lt;=0,0,IF(E551&lt;=12000,E551,IF(E551&lt;=32000,ROUNDUP(E551/2,0)+6000,IF(E551&lt;=56000,ROUNDUP(E551/4,0)+14000,28000)))),IF(E551&lt;=0,IF(F551&lt;=0,0,IF(F551&lt;=15000,F551,IF(F551&lt;=40000,ROUNDUP(F551/2,0)+7500,IF(F551&lt;=70000,ROUNDUP(F551/4,0)+17500,35000)))),MAX(IF(F551&lt;=0,0,IF(F551&lt;=15000,F551,IF(F551&lt;=40000,ROUNDUP(F551/2,0)+7500,IF(F551&lt;=70000,ROUNDUP(F551/4,0)+17500,35000)))),MIN(IF(E551&lt;=0,0,IF(E551&lt;=12000,E551,IF(E551&lt;=32000,ROUNDUP(E551/2,0)+6000,IF(E551&lt;=56000,ROUNDUP(E551/4,0)+14000,28000))))+IF(F551&lt;=0,0,IF(F551&lt;=15000,F551,IF(F551&lt;=40000,ROUNDUP(F551/2,0)+7500,IF(F551&lt;=70000,ROUNDUP(F551/4,0)+17500,35000)))),28000))))</f>
        <v/>
      </c>
      <c r="T551" s="18">
        <f>IF(G551&lt;=0,0,IF(G551&lt;=12000,G551,IF(G551&lt;=32000,ROUNDUP(G551/2,0)+6000,IF(G551&lt;=56000,ROUNDUP(G551/4,0)+14000,28000))))</f>
        <v/>
      </c>
      <c r="U551" s="18">
        <f>IF(I551&lt;=0,IF(H551&lt;=0,0,IF(H551&lt;=12000,H551,IF(H551&lt;=32000,ROUNDUP(H551/2,0)+6000,IF(H551&lt;=56000,ROUNDUP(H551/4,0)+14000,28000)))),IF(H551&lt;=0,IF(I551&lt;=0,0,IF(I551&lt;=15000,I551,IF(I551&lt;=40000,ROUNDUP(I551/2,0)+7500,IF(I551&lt;=70000,ROUNDUP(I551/4,0)+17500,35000)))),MAX(IF(I551&lt;=0,0,IF(I551&lt;=15000,I551,IF(I551&lt;=40000,ROUNDUP(I551/2,0)+7500,IF(I551&lt;=70000,ROUNDUP(I551/4,0)+17500,35000)))),MIN(IF(H551&lt;=0,0,IF(H551&lt;=12000,H551,IF(H551&lt;=32000,ROUNDUP(H551/2,0)+6000,IF(H551&lt;=56000,ROUNDUP(H551/4,0)+14000,28000))))+IF(I551&lt;=0,0,IF(I551&lt;=15000,I551,IF(I551&lt;=40000,ROUNDUP(I551/2,0)+7500,IF(I551&lt;=70000,ROUNDUP(I551/4,0)+17500,35000)))),28000))))</f>
        <v/>
      </c>
      <c r="V551" s="18">
        <f>MIN(70000,S551+T551+U551)</f>
        <v/>
      </c>
      <c r="W551" s="18">
        <f>MAX(0,ROUNDDOWN(M551-J551-N551-K551-0,-3))</f>
        <v/>
      </c>
      <c r="X551" s="18">
        <f>MAX(0,ROUNDDOWN(M551-J551-N551-K551-R551,-3))</f>
        <v/>
      </c>
      <c r="Y551" s="18">
        <f>IF(W551&lt;=0,0,ROUNDDOWN((W551*LOOKUP(W551,{0,1950001,3300001,6950001,9000001,18000001,40000001},{0.05,0.1,0.2,0.23,0.33,0.4,0.45})-LOOKUP(W551,{0,1950001,3300001,6950001,9000001,18000001,40000001},{0,97500,427500,636000,1536000,2796000,4796000}))*1.021,-2))</f>
        <v/>
      </c>
      <c r="Z551" s="18">
        <f>IF(X551&lt;=0,0,ROUNDDOWN((X551*LOOKUP(X551,{0,1950001,3300001,6950001,9000001,18000001,40000001},{0.05,0.1,0.2,0.23,0.33,0.4,0.45})-LOOKUP(X551,{0,1950001,3300001,6950001,9000001,18000001,40000001},{0,97500,427500,636000,1536000,2796000,4796000}))*1.021,-2))</f>
        <v/>
      </c>
      <c r="AA551" s="18">
        <f>MAX(0,ROUNDDOWN(M551-J551-430000-L551-0,-3))</f>
        <v/>
      </c>
      <c r="AB551" s="18">
        <f>MAX(0,ROUNDDOWN(M551-J551-430000-L551-V551,-3))</f>
        <v/>
      </c>
      <c r="AC551" s="18">
        <f>IF(M551&lt;=450000,0,MAX(0,ROUNDDOWN(AA551*0.06-MIN(50000,AA551)*0.03,-2))+MAX(0,ROUNDDOWN(AA551*0.04-MIN(50000,AA551)*0.02,-2)))</f>
        <v/>
      </c>
      <c r="AD551" s="18">
        <f>IF(M551&lt;=450000,0,MAX(0,ROUNDDOWN(AB551*0.06-MIN(50000,AB551)*0.03,-2))+MAX(0,ROUNDDOWN(AB551*0.04-MIN(50000,AB551)*0.02,-2)))</f>
        <v/>
      </c>
      <c r="AE551" s="18">
        <f>Y551-Z551</f>
        <v/>
      </c>
      <c r="AF551" s="18">
        <f>AC551-AD551</f>
        <v/>
      </c>
      <c r="AG551" s="18">
        <f>AE551+AF551</f>
        <v/>
      </c>
      <c r="AH551" s="20">
        <f>IF(W551&lt;=0,0,LOOKUP(W551,{0,1950001,3300001,6950001,9000001,18000001,40000001},{0.05,0.1,0.2,0.23,0.33,0.4,0.45}))</f>
        <v/>
      </c>
    </row>
    <row r="552">
      <c r="A552" t="inlineStr">
        <is>
          <t>1万円刻み 3区分8万円ずつ</t>
        </is>
      </c>
      <c r="B552" s="18">
        <f>'4_1万円刻み'!$A$158</f>
        <v/>
      </c>
      <c r="C552" s="19" t="n">
        <v>2026</v>
      </c>
      <c r="D552" t="inlineStr">
        <is>
          <t>いいえ</t>
        </is>
      </c>
      <c r="E552" s="18" t="n">
        <v>80000</v>
      </c>
      <c r="F552" s="18" t="n">
        <v>0</v>
      </c>
      <c r="G552" s="18" t="n">
        <v>80000</v>
      </c>
      <c r="H552" s="18" t="n">
        <v>80000</v>
      </c>
      <c r="I552" s="18" t="n">
        <v>0</v>
      </c>
      <c r="J552" s="18">
        <f>ROUND(MIN(B552/12,650000)*12*0.0915+MIN(B552/12,1390000)*12*(0.0504+0)+B552*0.005,0)</f>
        <v/>
      </c>
      <c r="K552" s="18" t="n">
        <v>0</v>
      </c>
      <c r="L552" s="18" t="n">
        <v>0</v>
      </c>
      <c r="M552" s="18">
        <f>ROUND(IF(C552&gt;=2026,IF(B552&lt;741000,0,IF(B552&lt;2191000,B552-740000,IF(B552&lt;2193000,1451000,IF(B552&lt;2196000,1453000,IF(B552&lt;2200000,1456000,IF(B552&lt;3600000,ROUNDDOWN(B552/4,-3)*2.8-80000,IF(B552&lt;6600000,ROUNDDOWN(B552/4,-3)*3.2-440000,IF(B552&lt;8500000,ROUNDDOWN(B552*0.9,0)-1100000,B552-1950000)))))))),IF(B552&lt;651000,0,IF(B552&lt;1900000,B552-650000,IF(B552&lt;3600000,ROUNDDOWN(B552/4,-3)*2.8-80000,IF(B552&lt;6600000,ROUNDDOWN(B552/4,-3)*3.2-440000,IF(B552&lt;8500000,ROUNDDOWN(B552*0.9,0)-1100000,B552-1950000)))))),0)</f>
        <v/>
      </c>
      <c r="N552" s="18">
        <f>IF(M552&gt;23500000,NA(),IF(C552&gt;=2026,IF(M552&lt;=4890000,1040000,IF(M552&lt;=6550000,670000,620000)),IF(M552&lt;=1320000,950000,IF(M552&lt;=3360000,880000,IF(M552&lt;=4890000,680000,IF(M552&lt;=6550000,630000,580000))))))</f>
        <v/>
      </c>
      <c r="O552" s="18">
        <f>IF(F552&lt;=0,IF(AND(D552="はい",C552&gt;=2026,C552&lt;=2027),IF(E552&lt;=0,0,IF(E552&lt;=30000,E552,IF(E552&lt;=60000,ROUNDUP(E552/2,0)+15000,IF(E552&lt;=120000,ROUNDUP(E552/4,0)+30000,60000)))),IF(E552&lt;=0,0,IF(E552&lt;=20000,E552,IF(E552&lt;=40000,ROUNDUP(E552/2,0)+10000,IF(E552&lt;=80000,ROUNDUP(E552/4,0)+20000,40000))))),IF(E552&lt;=0,IF(F552&lt;=0,0,IF(F552&lt;=25000,F552,IF(F552&lt;=50000,ROUNDUP(F552/2,0)+12500,IF(F552&lt;=100000,ROUNDUP(F552/4,0)+25000,50000)))),MAX(IF(F552&lt;=0,0,IF(F552&lt;=25000,F552,IF(F552&lt;=50000,ROUNDUP(F552/2,0)+12500,IF(F552&lt;=100000,ROUNDUP(F552/4,0)+25000,50000)))),MIN(IF(AND(D552="はい",C552&gt;=2026,C552&lt;=2027),IF(E552&lt;=0,0,IF(E552&lt;=30000,E552,IF(E552&lt;=60000,ROUNDUP(E552/2,0)+15000,IF(E552&lt;=120000,ROUNDUP(E552/4,0)+30000,60000)))),IF(E552&lt;=0,0,IF(E552&lt;=20000,E552,IF(E552&lt;=40000,ROUNDUP(E552/2,0)+10000,IF(E552&lt;=80000,ROUNDUP(E552/4,0)+20000,40000)))))+IF(F552&lt;=0,0,IF(F552&lt;=25000,F552,IF(F552&lt;=50000,ROUNDUP(F552/2,0)+12500,IF(F552&lt;=100000,ROUNDUP(F552/4,0)+25000,50000)))),IF(AND(D552="はい",C552&gt;=2026,C552&lt;=2027),60000,40000)))))</f>
        <v/>
      </c>
      <c r="P552" s="18">
        <f>IF(G552&lt;=0,0,IF(G552&lt;=20000,G552,IF(G552&lt;=40000,ROUNDUP(G552/2,0)+10000,IF(G552&lt;=80000,ROUNDUP(G552/4,0)+20000,40000))))</f>
        <v/>
      </c>
      <c r="Q552" s="18">
        <f>IF(I552&lt;=0,IF(H552&lt;=0,0,IF(H552&lt;=20000,H552,IF(H552&lt;=40000,ROUNDUP(H552/2,0)+10000,IF(H552&lt;=80000,ROUNDUP(H552/4,0)+20000,40000)))),IF(H552&lt;=0,IF(I552&lt;=0,0,IF(I552&lt;=25000,I552,IF(I552&lt;=50000,ROUNDUP(I552/2,0)+12500,IF(I552&lt;=100000,ROUNDUP(I552/4,0)+25000,50000)))),MAX(IF(I552&lt;=0,0,IF(I552&lt;=25000,I552,IF(I552&lt;=50000,ROUNDUP(I552/2,0)+12500,IF(I552&lt;=100000,ROUNDUP(I552/4,0)+25000,50000)))),MIN(IF(H552&lt;=0,0,IF(H552&lt;=20000,H552,IF(H552&lt;=40000,ROUNDUP(H552/2,0)+10000,IF(H552&lt;=80000,ROUNDUP(H552/4,0)+20000,40000))))+IF(I552&lt;=0,0,IF(I552&lt;=25000,I552,IF(I552&lt;=50000,ROUNDUP(I552/2,0)+12500,IF(I552&lt;=100000,ROUNDUP(I552/4,0)+25000,50000)))),40000))))</f>
        <v/>
      </c>
      <c r="R552" s="18">
        <f>MIN(120000,O552+P552+Q552)</f>
        <v/>
      </c>
      <c r="S552" s="18">
        <f>IF(F552&lt;=0,IF(E552&lt;=0,0,IF(E552&lt;=12000,E552,IF(E552&lt;=32000,ROUNDUP(E552/2,0)+6000,IF(E552&lt;=56000,ROUNDUP(E552/4,0)+14000,28000)))),IF(E552&lt;=0,IF(F552&lt;=0,0,IF(F552&lt;=15000,F552,IF(F552&lt;=40000,ROUNDUP(F552/2,0)+7500,IF(F552&lt;=70000,ROUNDUP(F552/4,0)+17500,35000)))),MAX(IF(F552&lt;=0,0,IF(F552&lt;=15000,F552,IF(F552&lt;=40000,ROUNDUP(F552/2,0)+7500,IF(F552&lt;=70000,ROUNDUP(F552/4,0)+17500,35000)))),MIN(IF(E552&lt;=0,0,IF(E552&lt;=12000,E552,IF(E552&lt;=32000,ROUNDUP(E552/2,0)+6000,IF(E552&lt;=56000,ROUNDUP(E552/4,0)+14000,28000))))+IF(F552&lt;=0,0,IF(F552&lt;=15000,F552,IF(F552&lt;=40000,ROUNDUP(F552/2,0)+7500,IF(F552&lt;=70000,ROUNDUP(F552/4,0)+17500,35000)))),28000))))</f>
        <v/>
      </c>
      <c r="T552" s="18">
        <f>IF(G552&lt;=0,0,IF(G552&lt;=12000,G552,IF(G552&lt;=32000,ROUNDUP(G552/2,0)+6000,IF(G552&lt;=56000,ROUNDUP(G552/4,0)+14000,28000))))</f>
        <v/>
      </c>
      <c r="U552" s="18">
        <f>IF(I552&lt;=0,IF(H552&lt;=0,0,IF(H552&lt;=12000,H552,IF(H552&lt;=32000,ROUNDUP(H552/2,0)+6000,IF(H552&lt;=56000,ROUNDUP(H552/4,0)+14000,28000)))),IF(H552&lt;=0,IF(I552&lt;=0,0,IF(I552&lt;=15000,I552,IF(I552&lt;=40000,ROUNDUP(I552/2,0)+7500,IF(I552&lt;=70000,ROUNDUP(I552/4,0)+17500,35000)))),MAX(IF(I552&lt;=0,0,IF(I552&lt;=15000,I552,IF(I552&lt;=40000,ROUNDUP(I552/2,0)+7500,IF(I552&lt;=70000,ROUNDUP(I552/4,0)+17500,35000)))),MIN(IF(H552&lt;=0,0,IF(H552&lt;=12000,H552,IF(H552&lt;=32000,ROUNDUP(H552/2,0)+6000,IF(H552&lt;=56000,ROUNDUP(H552/4,0)+14000,28000))))+IF(I552&lt;=0,0,IF(I552&lt;=15000,I552,IF(I552&lt;=40000,ROUNDUP(I552/2,0)+7500,IF(I552&lt;=70000,ROUNDUP(I552/4,0)+17500,35000)))),28000))))</f>
        <v/>
      </c>
      <c r="V552" s="18">
        <f>MIN(70000,S552+T552+U552)</f>
        <v/>
      </c>
      <c r="W552" s="18">
        <f>MAX(0,ROUNDDOWN(M552-J552-N552-K552-0,-3))</f>
        <v/>
      </c>
      <c r="X552" s="18">
        <f>MAX(0,ROUNDDOWN(M552-J552-N552-K552-R552,-3))</f>
        <v/>
      </c>
      <c r="Y552" s="18">
        <f>IF(W552&lt;=0,0,ROUNDDOWN((W552*LOOKUP(W552,{0,1950001,3300001,6950001,9000001,18000001,40000001},{0.05,0.1,0.2,0.23,0.33,0.4,0.45})-LOOKUP(W552,{0,1950001,3300001,6950001,9000001,18000001,40000001},{0,97500,427500,636000,1536000,2796000,4796000}))*1.021,-2))</f>
        <v/>
      </c>
      <c r="Z552" s="18">
        <f>IF(X552&lt;=0,0,ROUNDDOWN((X552*LOOKUP(X552,{0,1950001,3300001,6950001,9000001,18000001,40000001},{0.05,0.1,0.2,0.23,0.33,0.4,0.45})-LOOKUP(X552,{0,1950001,3300001,6950001,9000001,18000001,40000001},{0,97500,427500,636000,1536000,2796000,4796000}))*1.021,-2))</f>
        <v/>
      </c>
      <c r="AA552" s="18">
        <f>MAX(0,ROUNDDOWN(M552-J552-430000-L552-0,-3))</f>
        <v/>
      </c>
      <c r="AB552" s="18">
        <f>MAX(0,ROUNDDOWN(M552-J552-430000-L552-V552,-3))</f>
        <v/>
      </c>
      <c r="AC552" s="18">
        <f>IF(M552&lt;=450000,0,MAX(0,ROUNDDOWN(AA552*0.06-MIN(50000,AA552)*0.03,-2))+MAX(0,ROUNDDOWN(AA552*0.04-MIN(50000,AA552)*0.02,-2)))</f>
        <v/>
      </c>
      <c r="AD552" s="18">
        <f>IF(M552&lt;=450000,0,MAX(0,ROUNDDOWN(AB552*0.06-MIN(50000,AB552)*0.03,-2))+MAX(0,ROUNDDOWN(AB552*0.04-MIN(50000,AB552)*0.02,-2)))</f>
        <v/>
      </c>
      <c r="AE552" s="18">
        <f>Y552-Z552</f>
        <v/>
      </c>
      <c r="AF552" s="18">
        <f>AC552-AD552</f>
        <v/>
      </c>
      <c r="AG552" s="18">
        <f>AE552+AF552</f>
        <v/>
      </c>
      <c r="AH552" s="20">
        <f>IF(W552&lt;=0,0,LOOKUP(W552,{0,1950001,3300001,6950001,9000001,18000001,40000001},{0.05,0.1,0.2,0.23,0.33,0.4,0.45}))</f>
        <v/>
      </c>
    </row>
    <row r="553">
      <c r="A553" t="inlineStr">
        <is>
          <t>1万円刻み 一般8万円</t>
        </is>
      </c>
      <c r="B553" s="18">
        <f>'4_1万円刻み'!$A$158</f>
        <v/>
      </c>
      <c r="C553" s="19" t="n">
        <v>2026</v>
      </c>
      <c r="D553" t="inlineStr">
        <is>
          <t>いいえ</t>
        </is>
      </c>
      <c r="E553" s="18" t="n">
        <v>80000</v>
      </c>
      <c r="F553" s="18" t="n">
        <v>0</v>
      </c>
      <c r="G553" s="18" t="n">
        <v>0</v>
      </c>
      <c r="H553" s="18" t="n">
        <v>0</v>
      </c>
      <c r="I553" s="18" t="n">
        <v>0</v>
      </c>
      <c r="J553" s="18">
        <f>ROUND(MIN(B553/12,650000)*12*0.0915+MIN(B553/12,1390000)*12*(0.0504+0)+B553*0.005,0)</f>
        <v/>
      </c>
      <c r="K553" s="18" t="n">
        <v>0</v>
      </c>
      <c r="L553" s="18" t="n">
        <v>0</v>
      </c>
      <c r="M553" s="18">
        <f>ROUND(IF(C553&gt;=2026,IF(B553&lt;741000,0,IF(B553&lt;2191000,B553-740000,IF(B553&lt;2193000,1451000,IF(B553&lt;2196000,1453000,IF(B553&lt;2200000,1456000,IF(B553&lt;3600000,ROUNDDOWN(B553/4,-3)*2.8-80000,IF(B553&lt;6600000,ROUNDDOWN(B553/4,-3)*3.2-440000,IF(B553&lt;8500000,ROUNDDOWN(B553*0.9,0)-1100000,B553-1950000)))))))),IF(B553&lt;651000,0,IF(B553&lt;1900000,B553-650000,IF(B553&lt;3600000,ROUNDDOWN(B553/4,-3)*2.8-80000,IF(B553&lt;6600000,ROUNDDOWN(B553/4,-3)*3.2-440000,IF(B553&lt;8500000,ROUNDDOWN(B553*0.9,0)-1100000,B553-1950000)))))),0)</f>
        <v/>
      </c>
      <c r="N553" s="18">
        <f>IF(M553&gt;23500000,NA(),IF(C553&gt;=2026,IF(M553&lt;=4890000,1040000,IF(M553&lt;=6550000,670000,620000)),IF(M553&lt;=1320000,950000,IF(M553&lt;=3360000,880000,IF(M553&lt;=4890000,680000,IF(M553&lt;=6550000,630000,580000))))))</f>
        <v/>
      </c>
      <c r="O553" s="18">
        <f>IF(F553&lt;=0,IF(AND(D553="はい",C553&gt;=2026,C553&lt;=2027),IF(E553&lt;=0,0,IF(E553&lt;=30000,E553,IF(E553&lt;=60000,ROUNDUP(E553/2,0)+15000,IF(E553&lt;=120000,ROUNDUP(E553/4,0)+30000,60000)))),IF(E553&lt;=0,0,IF(E553&lt;=20000,E553,IF(E553&lt;=40000,ROUNDUP(E553/2,0)+10000,IF(E553&lt;=80000,ROUNDUP(E553/4,0)+20000,40000))))),IF(E553&lt;=0,IF(F553&lt;=0,0,IF(F553&lt;=25000,F553,IF(F553&lt;=50000,ROUNDUP(F553/2,0)+12500,IF(F553&lt;=100000,ROUNDUP(F553/4,0)+25000,50000)))),MAX(IF(F553&lt;=0,0,IF(F553&lt;=25000,F553,IF(F553&lt;=50000,ROUNDUP(F553/2,0)+12500,IF(F553&lt;=100000,ROUNDUP(F553/4,0)+25000,50000)))),MIN(IF(AND(D553="はい",C553&gt;=2026,C553&lt;=2027),IF(E553&lt;=0,0,IF(E553&lt;=30000,E553,IF(E553&lt;=60000,ROUNDUP(E553/2,0)+15000,IF(E553&lt;=120000,ROUNDUP(E553/4,0)+30000,60000)))),IF(E553&lt;=0,0,IF(E553&lt;=20000,E553,IF(E553&lt;=40000,ROUNDUP(E553/2,0)+10000,IF(E553&lt;=80000,ROUNDUP(E553/4,0)+20000,40000)))))+IF(F553&lt;=0,0,IF(F553&lt;=25000,F553,IF(F553&lt;=50000,ROUNDUP(F553/2,0)+12500,IF(F553&lt;=100000,ROUNDUP(F553/4,0)+25000,50000)))),IF(AND(D553="はい",C553&gt;=2026,C553&lt;=2027),60000,40000)))))</f>
        <v/>
      </c>
      <c r="P553" s="18">
        <f>IF(G553&lt;=0,0,IF(G553&lt;=20000,G553,IF(G553&lt;=40000,ROUNDUP(G553/2,0)+10000,IF(G553&lt;=80000,ROUNDUP(G553/4,0)+20000,40000))))</f>
        <v/>
      </c>
      <c r="Q553" s="18">
        <f>IF(I553&lt;=0,IF(H553&lt;=0,0,IF(H553&lt;=20000,H553,IF(H553&lt;=40000,ROUNDUP(H553/2,0)+10000,IF(H553&lt;=80000,ROUNDUP(H553/4,0)+20000,40000)))),IF(H553&lt;=0,IF(I553&lt;=0,0,IF(I553&lt;=25000,I553,IF(I553&lt;=50000,ROUNDUP(I553/2,0)+12500,IF(I553&lt;=100000,ROUNDUP(I553/4,0)+25000,50000)))),MAX(IF(I553&lt;=0,0,IF(I553&lt;=25000,I553,IF(I553&lt;=50000,ROUNDUP(I553/2,0)+12500,IF(I553&lt;=100000,ROUNDUP(I553/4,0)+25000,50000)))),MIN(IF(H553&lt;=0,0,IF(H553&lt;=20000,H553,IF(H553&lt;=40000,ROUNDUP(H553/2,0)+10000,IF(H553&lt;=80000,ROUNDUP(H553/4,0)+20000,40000))))+IF(I553&lt;=0,0,IF(I553&lt;=25000,I553,IF(I553&lt;=50000,ROUNDUP(I553/2,0)+12500,IF(I553&lt;=100000,ROUNDUP(I553/4,0)+25000,50000)))),40000))))</f>
        <v/>
      </c>
      <c r="R553" s="18">
        <f>MIN(120000,O553+P553+Q553)</f>
        <v/>
      </c>
      <c r="S553" s="18">
        <f>IF(F553&lt;=0,IF(E553&lt;=0,0,IF(E553&lt;=12000,E553,IF(E553&lt;=32000,ROUNDUP(E553/2,0)+6000,IF(E553&lt;=56000,ROUNDUP(E553/4,0)+14000,28000)))),IF(E553&lt;=0,IF(F553&lt;=0,0,IF(F553&lt;=15000,F553,IF(F553&lt;=40000,ROUNDUP(F553/2,0)+7500,IF(F553&lt;=70000,ROUNDUP(F553/4,0)+17500,35000)))),MAX(IF(F553&lt;=0,0,IF(F553&lt;=15000,F553,IF(F553&lt;=40000,ROUNDUP(F553/2,0)+7500,IF(F553&lt;=70000,ROUNDUP(F553/4,0)+17500,35000)))),MIN(IF(E553&lt;=0,0,IF(E553&lt;=12000,E553,IF(E553&lt;=32000,ROUNDUP(E553/2,0)+6000,IF(E553&lt;=56000,ROUNDUP(E553/4,0)+14000,28000))))+IF(F553&lt;=0,0,IF(F553&lt;=15000,F553,IF(F553&lt;=40000,ROUNDUP(F553/2,0)+7500,IF(F553&lt;=70000,ROUNDUP(F553/4,0)+17500,35000)))),28000))))</f>
        <v/>
      </c>
      <c r="T553" s="18">
        <f>IF(G553&lt;=0,0,IF(G553&lt;=12000,G553,IF(G553&lt;=32000,ROUNDUP(G553/2,0)+6000,IF(G553&lt;=56000,ROUNDUP(G553/4,0)+14000,28000))))</f>
        <v/>
      </c>
      <c r="U553" s="18">
        <f>IF(I553&lt;=0,IF(H553&lt;=0,0,IF(H553&lt;=12000,H553,IF(H553&lt;=32000,ROUNDUP(H553/2,0)+6000,IF(H553&lt;=56000,ROUNDUP(H553/4,0)+14000,28000)))),IF(H553&lt;=0,IF(I553&lt;=0,0,IF(I553&lt;=15000,I553,IF(I553&lt;=40000,ROUNDUP(I553/2,0)+7500,IF(I553&lt;=70000,ROUNDUP(I553/4,0)+17500,35000)))),MAX(IF(I553&lt;=0,0,IF(I553&lt;=15000,I553,IF(I553&lt;=40000,ROUNDUP(I553/2,0)+7500,IF(I553&lt;=70000,ROUNDUP(I553/4,0)+17500,35000)))),MIN(IF(H553&lt;=0,0,IF(H553&lt;=12000,H553,IF(H553&lt;=32000,ROUNDUP(H553/2,0)+6000,IF(H553&lt;=56000,ROUNDUP(H553/4,0)+14000,28000))))+IF(I553&lt;=0,0,IF(I553&lt;=15000,I553,IF(I553&lt;=40000,ROUNDUP(I553/2,0)+7500,IF(I553&lt;=70000,ROUNDUP(I553/4,0)+17500,35000)))),28000))))</f>
        <v/>
      </c>
      <c r="V553" s="18">
        <f>MIN(70000,S553+T553+U553)</f>
        <v/>
      </c>
      <c r="W553" s="18">
        <f>MAX(0,ROUNDDOWN(M553-J553-N553-K553-0,-3))</f>
        <v/>
      </c>
      <c r="X553" s="18">
        <f>MAX(0,ROUNDDOWN(M553-J553-N553-K553-R553,-3))</f>
        <v/>
      </c>
      <c r="Y553" s="18">
        <f>IF(W553&lt;=0,0,ROUNDDOWN((W553*LOOKUP(W553,{0,1950001,3300001,6950001,9000001,18000001,40000001},{0.05,0.1,0.2,0.23,0.33,0.4,0.45})-LOOKUP(W553,{0,1950001,3300001,6950001,9000001,18000001,40000001},{0,97500,427500,636000,1536000,2796000,4796000}))*1.021,-2))</f>
        <v/>
      </c>
      <c r="Z553" s="18">
        <f>IF(X553&lt;=0,0,ROUNDDOWN((X553*LOOKUP(X553,{0,1950001,3300001,6950001,9000001,18000001,40000001},{0.05,0.1,0.2,0.23,0.33,0.4,0.45})-LOOKUP(X553,{0,1950001,3300001,6950001,9000001,18000001,40000001},{0,97500,427500,636000,1536000,2796000,4796000}))*1.021,-2))</f>
        <v/>
      </c>
      <c r="AA553" s="18">
        <f>MAX(0,ROUNDDOWN(M553-J553-430000-L553-0,-3))</f>
        <v/>
      </c>
      <c r="AB553" s="18">
        <f>MAX(0,ROUNDDOWN(M553-J553-430000-L553-V553,-3))</f>
        <v/>
      </c>
      <c r="AC553" s="18">
        <f>IF(M553&lt;=450000,0,MAX(0,ROUNDDOWN(AA553*0.06-MIN(50000,AA553)*0.03,-2))+MAX(0,ROUNDDOWN(AA553*0.04-MIN(50000,AA553)*0.02,-2)))</f>
        <v/>
      </c>
      <c r="AD553" s="18">
        <f>IF(M553&lt;=450000,0,MAX(0,ROUNDDOWN(AB553*0.06-MIN(50000,AB553)*0.03,-2))+MAX(0,ROUNDDOWN(AB553*0.04-MIN(50000,AB553)*0.02,-2)))</f>
        <v/>
      </c>
      <c r="AE553" s="18">
        <f>Y553-Z553</f>
        <v/>
      </c>
      <c r="AF553" s="18">
        <f>AC553-AD553</f>
        <v/>
      </c>
      <c r="AG553" s="18">
        <f>AE553+AF553</f>
        <v/>
      </c>
      <c r="AH553" s="20">
        <f>IF(W553&lt;=0,0,LOOKUP(W553,{0,1950001,3300001,6950001,9000001,18000001,40000001},{0.05,0.1,0.2,0.23,0.33,0.4,0.45}))</f>
        <v/>
      </c>
    </row>
    <row r="554">
      <c r="A554" t="inlineStr">
        <is>
          <t>1万円刻み 特例あり一般12万円</t>
        </is>
      </c>
      <c r="B554" s="18">
        <f>'4_1万円刻み'!$A$158</f>
        <v/>
      </c>
      <c r="C554" s="19" t="n">
        <v>2026</v>
      </c>
      <c r="D554" t="inlineStr">
        <is>
          <t>はい</t>
        </is>
      </c>
      <c r="E554" s="18" t="n">
        <v>120000</v>
      </c>
      <c r="F554" s="18" t="n">
        <v>0</v>
      </c>
      <c r="G554" s="18" t="n">
        <v>0</v>
      </c>
      <c r="H554" s="18" t="n">
        <v>0</v>
      </c>
      <c r="I554" s="18" t="n">
        <v>0</v>
      </c>
      <c r="J554" s="18">
        <f>ROUND(MIN(B554/12,650000)*12*0.0915+MIN(B554/12,1390000)*12*(0.0504+0)+B554*0.005,0)</f>
        <v/>
      </c>
      <c r="K554" s="18" t="n">
        <v>0</v>
      </c>
      <c r="L554" s="18" t="n">
        <v>0</v>
      </c>
      <c r="M554" s="18">
        <f>ROUND(IF(C554&gt;=2026,IF(B554&lt;741000,0,IF(B554&lt;2191000,B554-740000,IF(B554&lt;2193000,1451000,IF(B554&lt;2196000,1453000,IF(B554&lt;2200000,1456000,IF(B554&lt;3600000,ROUNDDOWN(B554/4,-3)*2.8-80000,IF(B554&lt;6600000,ROUNDDOWN(B554/4,-3)*3.2-440000,IF(B554&lt;8500000,ROUNDDOWN(B554*0.9,0)-1100000,B554-1950000)))))))),IF(B554&lt;651000,0,IF(B554&lt;1900000,B554-650000,IF(B554&lt;3600000,ROUNDDOWN(B554/4,-3)*2.8-80000,IF(B554&lt;6600000,ROUNDDOWN(B554/4,-3)*3.2-440000,IF(B554&lt;8500000,ROUNDDOWN(B554*0.9,0)-1100000,B554-1950000)))))),0)</f>
        <v/>
      </c>
      <c r="N554" s="18">
        <f>IF(M554&gt;23500000,NA(),IF(C554&gt;=2026,IF(M554&lt;=4890000,1040000,IF(M554&lt;=6550000,670000,620000)),IF(M554&lt;=1320000,950000,IF(M554&lt;=3360000,880000,IF(M554&lt;=4890000,680000,IF(M554&lt;=6550000,630000,580000))))))</f>
        <v/>
      </c>
      <c r="O554" s="18">
        <f>IF(F554&lt;=0,IF(AND(D554="はい",C554&gt;=2026,C554&lt;=2027),IF(E554&lt;=0,0,IF(E554&lt;=30000,E554,IF(E554&lt;=60000,ROUNDUP(E554/2,0)+15000,IF(E554&lt;=120000,ROUNDUP(E554/4,0)+30000,60000)))),IF(E554&lt;=0,0,IF(E554&lt;=20000,E554,IF(E554&lt;=40000,ROUNDUP(E554/2,0)+10000,IF(E554&lt;=80000,ROUNDUP(E554/4,0)+20000,40000))))),IF(E554&lt;=0,IF(F554&lt;=0,0,IF(F554&lt;=25000,F554,IF(F554&lt;=50000,ROUNDUP(F554/2,0)+12500,IF(F554&lt;=100000,ROUNDUP(F554/4,0)+25000,50000)))),MAX(IF(F554&lt;=0,0,IF(F554&lt;=25000,F554,IF(F554&lt;=50000,ROUNDUP(F554/2,0)+12500,IF(F554&lt;=100000,ROUNDUP(F554/4,0)+25000,50000)))),MIN(IF(AND(D554="はい",C554&gt;=2026,C554&lt;=2027),IF(E554&lt;=0,0,IF(E554&lt;=30000,E554,IF(E554&lt;=60000,ROUNDUP(E554/2,0)+15000,IF(E554&lt;=120000,ROUNDUP(E554/4,0)+30000,60000)))),IF(E554&lt;=0,0,IF(E554&lt;=20000,E554,IF(E554&lt;=40000,ROUNDUP(E554/2,0)+10000,IF(E554&lt;=80000,ROUNDUP(E554/4,0)+20000,40000)))))+IF(F554&lt;=0,0,IF(F554&lt;=25000,F554,IF(F554&lt;=50000,ROUNDUP(F554/2,0)+12500,IF(F554&lt;=100000,ROUNDUP(F554/4,0)+25000,50000)))),IF(AND(D554="はい",C554&gt;=2026,C554&lt;=2027),60000,40000)))))</f>
        <v/>
      </c>
      <c r="P554" s="18">
        <f>IF(G554&lt;=0,0,IF(G554&lt;=20000,G554,IF(G554&lt;=40000,ROUNDUP(G554/2,0)+10000,IF(G554&lt;=80000,ROUNDUP(G554/4,0)+20000,40000))))</f>
        <v/>
      </c>
      <c r="Q554" s="18">
        <f>IF(I554&lt;=0,IF(H554&lt;=0,0,IF(H554&lt;=20000,H554,IF(H554&lt;=40000,ROUNDUP(H554/2,0)+10000,IF(H554&lt;=80000,ROUNDUP(H554/4,0)+20000,40000)))),IF(H554&lt;=0,IF(I554&lt;=0,0,IF(I554&lt;=25000,I554,IF(I554&lt;=50000,ROUNDUP(I554/2,0)+12500,IF(I554&lt;=100000,ROUNDUP(I554/4,0)+25000,50000)))),MAX(IF(I554&lt;=0,0,IF(I554&lt;=25000,I554,IF(I554&lt;=50000,ROUNDUP(I554/2,0)+12500,IF(I554&lt;=100000,ROUNDUP(I554/4,0)+25000,50000)))),MIN(IF(H554&lt;=0,0,IF(H554&lt;=20000,H554,IF(H554&lt;=40000,ROUNDUP(H554/2,0)+10000,IF(H554&lt;=80000,ROUNDUP(H554/4,0)+20000,40000))))+IF(I554&lt;=0,0,IF(I554&lt;=25000,I554,IF(I554&lt;=50000,ROUNDUP(I554/2,0)+12500,IF(I554&lt;=100000,ROUNDUP(I554/4,0)+25000,50000)))),40000))))</f>
        <v/>
      </c>
      <c r="R554" s="18">
        <f>MIN(120000,O554+P554+Q554)</f>
        <v/>
      </c>
      <c r="S554" s="18">
        <f>IF(F554&lt;=0,IF(E554&lt;=0,0,IF(E554&lt;=12000,E554,IF(E554&lt;=32000,ROUNDUP(E554/2,0)+6000,IF(E554&lt;=56000,ROUNDUP(E554/4,0)+14000,28000)))),IF(E554&lt;=0,IF(F554&lt;=0,0,IF(F554&lt;=15000,F554,IF(F554&lt;=40000,ROUNDUP(F554/2,0)+7500,IF(F554&lt;=70000,ROUNDUP(F554/4,0)+17500,35000)))),MAX(IF(F554&lt;=0,0,IF(F554&lt;=15000,F554,IF(F554&lt;=40000,ROUNDUP(F554/2,0)+7500,IF(F554&lt;=70000,ROUNDUP(F554/4,0)+17500,35000)))),MIN(IF(E554&lt;=0,0,IF(E554&lt;=12000,E554,IF(E554&lt;=32000,ROUNDUP(E554/2,0)+6000,IF(E554&lt;=56000,ROUNDUP(E554/4,0)+14000,28000))))+IF(F554&lt;=0,0,IF(F554&lt;=15000,F554,IF(F554&lt;=40000,ROUNDUP(F554/2,0)+7500,IF(F554&lt;=70000,ROUNDUP(F554/4,0)+17500,35000)))),28000))))</f>
        <v/>
      </c>
      <c r="T554" s="18">
        <f>IF(G554&lt;=0,0,IF(G554&lt;=12000,G554,IF(G554&lt;=32000,ROUNDUP(G554/2,0)+6000,IF(G554&lt;=56000,ROUNDUP(G554/4,0)+14000,28000))))</f>
        <v/>
      </c>
      <c r="U554" s="18">
        <f>IF(I554&lt;=0,IF(H554&lt;=0,0,IF(H554&lt;=12000,H554,IF(H554&lt;=32000,ROUNDUP(H554/2,0)+6000,IF(H554&lt;=56000,ROUNDUP(H554/4,0)+14000,28000)))),IF(H554&lt;=0,IF(I554&lt;=0,0,IF(I554&lt;=15000,I554,IF(I554&lt;=40000,ROUNDUP(I554/2,0)+7500,IF(I554&lt;=70000,ROUNDUP(I554/4,0)+17500,35000)))),MAX(IF(I554&lt;=0,0,IF(I554&lt;=15000,I554,IF(I554&lt;=40000,ROUNDUP(I554/2,0)+7500,IF(I554&lt;=70000,ROUNDUP(I554/4,0)+17500,35000)))),MIN(IF(H554&lt;=0,0,IF(H554&lt;=12000,H554,IF(H554&lt;=32000,ROUNDUP(H554/2,0)+6000,IF(H554&lt;=56000,ROUNDUP(H554/4,0)+14000,28000))))+IF(I554&lt;=0,0,IF(I554&lt;=15000,I554,IF(I554&lt;=40000,ROUNDUP(I554/2,0)+7500,IF(I554&lt;=70000,ROUNDUP(I554/4,0)+17500,35000)))),28000))))</f>
        <v/>
      </c>
      <c r="V554" s="18">
        <f>MIN(70000,S554+T554+U554)</f>
        <v/>
      </c>
      <c r="W554" s="18">
        <f>MAX(0,ROUNDDOWN(M554-J554-N554-K554-0,-3))</f>
        <v/>
      </c>
      <c r="X554" s="18">
        <f>MAX(0,ROUNDDOWN(M554-J554-N554-K554-R554,-3))</f>
        <v/>
      </c>
      <c r="Y554" s="18">
        <f>IF(W554&lt;=0,0,ROUNDDOWN((W554*LOOKUP(W554,{0,1950001,3300001,6950001,9000001,18000001,40000001},{0.05,0.1,0.2,0.23,0.33,0.4,0.45})-LOOKUP(W554,{0,1950001,3300001,6950001,9000001,18000001,40000001},{0,97500,427500,636000,1536000,2796000,4796000}))*1.021,-2))</f>
        <v/>
      </c>
      <c r="Z554" s="18">
        <f>IF(X554&lt;=0,0,ROUNDDOWN((X554*LOOKUP(X554,{0,1950001,3300001,6950001,9000001,18000001,40000001},{0.05,0.1,0.2,0.23,0.33,0.4,0.45})-LOOKUP(X554,{0,1950001,3300001,6950001,9000001,18000001,40000001},{0,97500,427500,636000,1536000,2796000,4796000}))*1.021,-2))</f>
        <v/>
      </c>
      <c r="AA554" s="18">
        <f>MAX(0,ROUNDDOWN(M554-J554-430000-L554-0,-3))</f>
        <v/>
      </c>
      <c r="AB554" s="18">
        <f>MAX(0,ROUNDDOWN(M554-J554-430000-L554-V554,-3))</f>
        <v/>
      </c>
      <c r="AC554" s="18">
        <f>IF(M554&lt;=450000,0,MAX(0,ROUNDDOWN(AA554*0.06-MIN(50000,AA554)*0.03,-2))+MAX(0,ROUNDDOWN(AA554*0.04-MIN(50000,AA554)*0.02,-2)))</f>
        <v/>
      </c>
      <c r="AD554" s="18">
        <f>IF(M554&lt;=450000,0,MAX(0,ROUNDDOWN(AB554*0.06-MIN(50000,AB554)*0.03,-2))+MAX(0,ROUNDDOWN(AB554*0.04-MIN(50000,AB554)*0.02,-2)))</f>
        <v/>
      </c>
      <c r="AE554" s="18">
        <f>Y554-Z554</f>
        <v/>
      </c>
      <c r="AF554" s="18">
        <f>AC554-AD554</f>
        <v/>
      </c>
      <c r="AG554" s="18">
        <f>AE554+AF554</f>
        <v/>
      </c>
      <c r="AH554" s="20">
        <f>IF(W554&lt;=0,0,LOOKUP(W554,{0,1950001,3300001,6950001,9000001,18000001,40000001},{0.05,0.1,0.2,0.23,0.33,0.4,0.45}))</f>
        <v/>
      </c>
    </row>
    <row r="555">
      <c r="A555" t="inlineStr">
        <is>
          <t>1万円刻み 3区分8万円ずつ</t>
        </is>
      </c>
      <c r="B555" s="18">
        <f>'4_1万円刻み'!$A$159</f>
        <v/>
      </c>
      <c r="C555" s="19" t="n">
        <v>2026</v>
      </c>
      <c r="D555" t="inlineStr">
        <is>
          <t>いいえ</t>
        </is>
      </c>
      <c r="E555" s="18" t="n">
        <v>80000</v>
      </c>
      <c r="F555" s="18" t="n">
        <v>0</v>
      </c>
      <c r="G555" s="18" t="n">
        <v>80000</v>
      </c>
      <c r="H555" s="18" t="n">
        <v>80000</v>
      </c>
      <c r="I555" s="18" t="n">
        <v>0</v>
      </c>
      <c r="J555" s="18">
        <f>ROUND(MIN(B555/12,650000)*12*0.0915+MIN(B555/12,1390000)*12*(0.0504+0)+B555*0.005,0)</f>
        <v/>
      </c>
      <c r="K555" s="18" t="n">
        <v>0</v>
      </c>
      <c r="L555" s="18" t="n">
        <v>0</v>
      </c>
      <c r="M555" s="18">
        <f>ROUND(IF(C555&gt;=2026,IF(B555&lt;741000,0,IF(B555&lt;2191000,B555-740000,IF(B555&lt;2193000,1451000,IF(B555&lt;2196000,1453000,IF(B555&lt;2200000,1456000,IF(B555&lt;3600000,ROUNDDOWN(B555/4,-3)*2.8-80000,IF(B555&lt;6600000,ROUNDDOWN(B555/4,-3)*3.2-440000,IF(B555&lt;8500000,ROUNDDOWN(B555*0.9,0)-1100000,B555-1950000)))))))),IF(B555&lt;651000,0,IF(B555&lt;1900000,B555-650000,IF(B555&lt;3600000,ROUNDDOWN(B555/4,-3)*2.8-80000,IF(B555&lt;6600000,ROUNDDOWN(B555/4,-3)*3.2-440000,IF(B555&lt;8500000,ROUNDDOWN(B555*0.9,0)-1100000,B555-1950000)))))),0)</f>
        <v/>
      </c>
      <c r="N555" s="18">
        <f>IF(M555&gt;23500000,NA(),IF(C555&gt;=2026,IF(M555&lt;=4890000,1040000,IF(M555&lt;=6550000,670000,620000)),IF(M555&lt;=1320000,950000,IF(M555&lt;=3360000,880000,IF(M555&lt;=4890000,680000,IF(M555&lt;=6550000,630000,580000))))))</f>
        <v/>
      </c>
      <c r="O555" s="18">
        <f>IF(F555&lt;=0,IF(AND(D555="はい",C555&gt;=2026,C555&lt;=2027),IF(E555&lt;=0,0,IF(E555&lt;=30000,E555,IF(E555&lt;=60000,ROUNDUP(E555/2,0)+15000,IF(E555&lt;=120000,ROUNDUP(E555/4,0)+30000,60000)))),IF(E555&lt;=0,0,IF(E555&lt;=20000,E555,IF(E555&lt;=40000,ROUNDUP(E555/2,0)+10000,IF(E555&lt;=80000,ROUNDUP(E555/4,0)+20000,40000))))),IF(E555&lt;=0,IF(F555&lt;=0,0,IF(F555&lt;=25000,F555,IF(F555&lt;=50000,ROUNDUP(F555/2,0)+12500,IF(F555&lt;=100000,ROUNDUP(F555/4,0)+25000,50000)))),MAX(IF(F555&lt;=0,0,IF(F555&lt;=25000,F555,IF(F555&lt;=50000,ROUNDUP(F555/2,0)+12500,IF(F555&lt;=100000,ROUNDUP(F555/4,0)+25000,50000)))),MIN(IF(AND(D555="はい",C555&gt;=2026,C555&lt;=2027),IF(E555&lt;=0,0,IF(E555&lt;=30000,E555,IF(E555&lt;=60000,ROUNDUP(E555/2,0)+15000,IF(E555&lt;=120000,ROUNDUP(E555/4,0)+30000,60000)))),IF(E555&lt;=0,0,IF(E555&lt;=20000,E555,IF(E555&lt;=40000,ROUNDUP(E555/2,0)+10000,IF(E555&lt;=80000,ROUNDUP(E555/4,0)+20000,40000)))))+IF(F555&lt;=0,0,IF(F555&lt;=25000,F555,IF(F555&lt;=50000,ROUNDUP(F555/2,0)+12500,IF(F555&lt;=100000,ROUNDUP(F555/4,0)+25000,50000)))),IF(AND(D555="はい",C555&gt;=2026,C555&lt;=2027),60000,40000)))))</f>
        <v/>
      </c>
      <c r="P555" s="18">
        <f>IF(G555&lt;=0,0,IF(G555&lt;=20000,G555,IF(G555&lt;=40000,ROUNDUP(G555/2,0)+10000,IF(G555&lt;=80000,ROUNDUP(G555/4,0)+20000,40000))))</f>
        <v/>
      </c>
      <c r="Q555" s="18">
        <f>IF(I555&lt;=0,IF(H555&lt;=0,0,IF(H555&lt;=20000,H555,IF(H555&lt;=40000,ROUNDUP(H555/2,0)+10000,IF(H555&lt;=80000,ROUNDUP(H555/4,0)+20000,40000)))),IF(H555&lt;=0,IF(I555&lt;=0,0,IF(I555&lt;=25000,I555,IF(I555&lt;=50000,ROUNDUP(I555/2,0)+12500,IF(I555&lt;=100000,ROUNDUP(I555/4,0)+25000,50000)))),MAX(IF(I555&lt;=0,0,IF(I555&lt;=25000,I555,IF(I555&lt;=50000,ROUNDUP(I555/2,0)+12500,IF(I555&lt;=100000,ROUNDUP(I555/4,0)+25000,50000)))),MIN(IF(H555&lt;=0,0,IF(H555&lt;=20000,H555,IF(H555&lt;=40000,ROUNDUP(H555/2,0)+10000,IF(H555&lt;=80000,ROUNDUP(H555/4,0)+20000,40000))))+IF(I555&lt;=0,0,IF(I555&lt;=25000,I555,IF(I555&lt;=50000,ROUNDUP(I555/2,0)+12500,IF(I555&lt;=100000,ROUNDUP(I555/4,0)+25000,50000)))),40000))))</f>
        <v/>
      </c>
      <c r="R555" s="18">
        <f>MIN(120000,O555+P555+Q555)</f>
        <v/>
      </c>
      <c r="S555" s="18">
        <f>IF(F555&lt;=0,IF(E555&lt;=0,0,IF(E555&lt;=12000,E555,IF(E555&lt;=32000,ROUNDUP(E555/2,0)+6000,IF(E555&lt;=56000,ROUNDUP(E555/4,0)+14000,28000)))),IF(E555&lt;=0,IF(F555&lt;=0,0,IF(F555&lt;=15000,F555,IF(F555&lt;=40000,ROUNDUP(F555/2,0)+7500,IF(F555&lt;=70000,ROUNDUP(F555/4,0)+17500,35000)))),MAX(IF(F555&lt;=0,0,IF(F555&lt;=15000,F555,IF(F555&lt;=40000,ROUNDUP(F555/2,0)+7500,IF(F555&lt;=70000,ROUNDUP(F555/4,0)+17500,35000)))),MIN(IF(E555&lt;=0,0,IF(E555&lt;=12000,E555,IF(E555&lt;=32000,ROUNDUP(E555/2,0)+6000,IF(E555&lt;=56000,ROUNDUP(E555/4,0)+14000,28000))))+IF(F555&lt;=0,0,IF(F555&lt;=15000,F555,IF(F555&lt;=40000,ROUNDUP(F555/2,0)+7500,IF(F555&lt;=70000,ROUNDUP(F555/4,0)+17500,35000)))),28000))))</f>
        <v/>
      </c>
      <c r="T555" s="18">
        <f>IF(G555&lt;=0,0,IF(G555&lt;=12000,G555,IF(G555&lt;=32000,ROUNDUP(G555/2,0)+6000,IF(G555&lt;=56000,ROUNDUP(G555/4,0)+14000,28000))))</f>
        <v/>
      </c>
      <c r="U555" s="18">
        <f>IF(I555&lt;=0,IF(H555&lt;=0,0,IF(H555&lt;=12000,H555,IF(H555&lt;=32000,ROUNDUP(H555/2,0)+6000,IF(H555&lt;=56000,ROUNDUP(H555/4,0)+14000,28000)))),IF(H555&lt;=0,IF(I555&lt;=0,0,IF(I555&lt;=15000,I555,IF(I555&lt;=40000,ROUNDUP(I555/2,0)+7500,IF(I555&lt;=70000,ROUNDUP(I555/4,0)+17500,35000)))),MAX(IF(I555&lt;=0,0,IF(I555&lt;=15000,I555,IF(I555&lt;=40000,ROUNDUP(I555/2,0)+7500,IF(I555&lt;=70000,ROUNDUP(I555/4,0)+17500,35000)))),MIN(IF(H555&lt;=0,0,IF(H555&lt;=12000,H555,IF(H555&lt;=32000,ROUNDUP(H555/2,0)+6000,IF(H555&lt;=56000,ROUNDUP(H555/4,0)+14000,28000))))+IF(I555&lt;=0,0,IF(I555&lt;=15000,I555,IF(I555&lt;=40000,ROUNDUP(I555/2,0)+7500,IF(I555&lt;=70000,ROUNDUP(I555/4,0)+17500,35000)))),28000))))</f>
        <v/>
      </c>
      <c r="V555" s="18">
        <f>MIN(70000,S555+T555+U555)</f>
        <v/>
      </c>
      <c r="W555" s="18">
        <f>MAX(0,ROUNDDOWN(M555-J555-N555-K555-0,-3))</f>
        <v/>
      </c>
      <c r="X555" s="18">
        <f>MAX(0,ROUNDDOWN(M555-J555-N555-K555-R555,-3))</f>
        <v/>
      </c>
      <c r="Y555" s="18">
        <f>IF(W555&lt;=0,0,ROUNDDOWN((W555*LOOKUP(W555,{0,1950001,3300001,6950001,9000001,18000001,40000001},{0.05,0.1,0.2,0.23,0.33,0.4,0.45})-LOOKUP(W555,{0,1950001,3300001,6950001,9000001,18000001,40000001},{0,97500,427500,636000,1536000,2796000,4796000}))*1.021,-2))</f>
        <v/>
      </c>
      <c r="Z555" s="18">
        <f>IF(X555&lt;=0,0,ROUNDDOWN((X555*LOOKUP(X555,{0,1950001,3300001,6950001,9000001,18000001,40000001},{0.05,0.1,0.2,0.23,0.33,0.4,0.45})-LOOKUP(X555,{0,1950001,3300001,6950001,9000001,18000001,40000001},{0,97500,427500,636000,1536000,2796000,4796000}))*1.021,-2))</f>
        <v/>
      </c>
      <c r="AA555" s="18">
        <f>MAX(0,ROUNDDOWN(M555-J555-430000-L555-0,-3))</f>
        <v/>
      </c>
      <c r="AB555" s="18">
        <f>MAX(0,ROUNDDOWN(M555-J555-430000-L555-V555,-3))</f>
        <v/>
      </c>
      <c r="AC555" s="18">
        <f>IF(M555&lt;=450000,0,MAX(0,ROUNDDOWN(AA555*0.06-MIN(50000,AA555)*0.03,-2))+MAX(0,ROUNDDOWN(AA555*0.04-MIN(50000,AA555)*0.02,-2)))</f>
        <v/>
      </c>
      <c r="AD555" s="18">
        <f>IF(M555&lt;=450000,0,MAX(0,ROUNDDOWN(AB555*0.06-MIN(50000,AB555)*0.03,-2))+MAX(0,ROUNDDOWN(AB555*0.04-MIN(50000,AB555)*0.02,-2)))</f>
        <v/>
      </c>
      <c r="AE555" s="18">
        <f>Y555-Z555</f>
        <v/>
      </c>
      <c r="AF555" s="18">
        <f>AC555-AD555</f>
        <v/>
      </c>
      <c r="AG555" s="18">
        <f>AE555+AF555</f>
        <v/>
      </c>
      <c r="AH555" s="20">
        <f>IF(W555&lt;=0,0,LOOKUP(W555,{0,1950001,3300001,6950001,9000001,18000001,40000001},{0.05,0.1,0.2,0.23,0.33,0.4,0.45}))</f>
        <v/>
      </c>
    </row>
    <row r="556">
      <c r="A556" t="inlineStr">
        <is>
          <t>1万円刻み 一般8万円</t>
        </is>
      </c>
      <c r="B556" s="18">
        <f>'4_1万円刻み'!$A$159</f>
        <v/>
      </c>
      <c r="C556" s="19" t="n">
        <v>2026</v>
      </c>
      <c r="D556" t="inlineStr">
        <is>
          <t>いいえ</t>
        </is>
      </c>
      <c r="E556" s="18" t="n">
        <v>80000</v>
      </c>
      <c r="F556" s="18" t="n">
        <v>0</v>
      </c>
      <c r="G556" s="18" t="n">
        <v>0</v>
      </c>
      <c r="H556" s="18" t="n">
        <v>0</v>
      </c>
      <c r="I556" s="18" t="n">
        <v>0</v>
      </c>
      <c r="J556" s="18">
        <f>ROUND(MIN(B556/12,650000)*12*0.0915+MIN(B556/12,1390000)*12*(0.0504+0)+B556*0.005,0)</f>
        <v/>
      </c>
      <c r="K556" s="18" t="n">
        <v>0</v>
      </c>
      <c r="L556" s="18" t="n">
        <v>0</v>
      </c>
      <c r="M556" s="18">
        <f>ROUND(IF(C556&gt;=2026,IF(B556&lt;741000,0,IF(B556&lt;2191000,B556-740000,IF(B556&lt;2193000,1451000,IF(B556&lt;2196000,1453000,IF(B556&lt;2200000,1456000,IF(B556&lt;3600000,ROUNDDOWN(B556/4,-3)*2.8-80000,IF(B556&lt;6600000,ROUNDDOWN(B556/4,-3)*3.2-440000,IF(B556&lt;8500000,ROUNDDOWN(B556*0.9,0)-1100000,B556-1950000)))))))),IF(B556&lt;651000,0,IF(B556&lt;1900000,B556-650000,IF(B556&lt;3600000,ROUNDDOWN(B556/4,-3)*2.8-80000,IF(B556&lt;6600000,ROUNDDOWN(B556/4,-3)*3.2-440000,IF(B556&lt;8500000,ROUNDDOWN(B556*0.9,0)-1100000,B556-1950000)))))),0)</f>
        <v/>
      </c>
      <c r="N556" s="18">
        <f>IF(M556&gt;23500000,NA(),IF(C556&gt;=2026,IF(M556&lt;=4890000,1040000,IF(M556&lt;=6550000,670000,620000)),IF(M556&lt;=1320000,950000,IF(M556&lt;=3360000,880000,IF(M556&lt;=4890000,680000,IF(M556&lt;=6550000,630000,580000))))))</f>
        <v/>
      </c>
      <c r="O556" s="18">
        <f>IF(F556&lt;=0,IF(AND(D556="はい",C556&gt;=2026,C556&lt;=2027),IF(E556&lt;=0,0,IF(E556&lt;=30000,E556,IF(E556&lt;=60000,ROUNDUP(E556/2,0)+15000,IF(E556&lt;=120000,ROUNDUP(E556/4,0)+30000,60000)))),IF(E556&lt;=0,0,IF(E556&lt;=20000,E556,IF(E556&lt;=40000,ROUNDUP(E556/2,0)+10000,IF(E556&lt;=80000,ROUNDUP(E556/4,0)+20000,40000))))),IF(E556&lt;=0,IF(F556&lt;=0,0,IF(F556&lt;=25000,F556,IF(F556&lt;=50000,ROUNDUP(F556/2,0)+12500,IF(F556&lt;=100000,ROUNDUP(F556/4,0)+25000,50000)))),MAX(IF(F556&lt;=0,0,IF(F556&lt;=25000,F556,IF(F556&lt;=50000,ROUNDUP(F556/2,0)+12500,IF(F556&lt;=100000,ROUNDUP(F556/4,0)+25000,50000)))),MIN(IF(AND(D556="はい",C556&gt;=2026,C556&lt;=2027),IF(E556&lt;=0,0,IF(E556&lt;=30000,E556,IF(E556&lt;=60000,ROUNDUP(E556/2,0)+15000,IF(E556&lt;=120000,ROUNDUP(E556/4,0)+30000,60000)))),IF(E556&lt;=0,0,IF(E556&lt;=20000,E556,IF(E556&lt;=40000,ROUNDUP(E556/2,0)+10000,IF(E556&lt;=80000,ROUNDUP(E556/4,0)+20000,40000)))))+IF(F556&lt;=0,0,IF(F556&lt;=25000,F556,IF(F556&lt;=50000,ROUNDUP(F556/2,0)+12500,IF(F556&lt;=100000,ROUNDUP(F556/4,0)+25000,50000)))),IF(AND(D556="はい",C556&gt;=2026,C556&lt;=2027),60000,40000)))))</f>
        <v/>
      </c>
      <c r="P556" s="18">
        <f>IF(G556&lt;=0,0,IF(G556&lt;=20000,G556,IF(G556&lt;=40000,ROUNDUP(G556/2,0)+10000,IF(G556&lt;=80000,ROUNDUP(G556/4,0)+20000,40000))))</f>
        <v/>
      </c>
      <c r="Q556" s="18">
        <f>IF(I556&lt;=0,IF(H556&lt;=0,0,IF(H556&lt;=20000,H556,IF(H556&lt;=40000,ROUNDUP(H556/2,0)+10000,IF(H556&lt;=80000,ROUNDUP(H556/4,0)+20000,40000)))),IF(H556&lt;=0,IF(I556&lt;=0,0,IF(I556&lt;=25000,I556,IF(I556&lt;=50000,ROUNDUP(I556/2,0)+12500,IF(I556&lt;=100000,ROUNDUP(I556/4,0)+25000,50000)))),MAX(IF(I556&lt;=0,0,IF(I556&lt;=25000,I556,IF(I556&lt;=50000,ROUNDUP(I556/2,0)+12500,IF(I556&lt;=100000,ROUNDUP(I556/4,0)+25000,50000)))),MIN(IF(H556&lt;=0,0,IF(H556&lt;=20000,H556,IF(H556&lt;=40000,ROUNDUP(H556/2,0)+10000,IF(H556&lt;=80000,ROUNDUP(H556/4,0)+20000,40000))))+IF(I556&lt;=0,0,IF(I556&lt;=25000,I556,IF(I556&lt;=50000,ROUNDUP(I556/2,0)+12500,IF(I556&lt;=100000,ROUNDUP(I556/4,0)+25000,50000)))),40000))))</f>
        <v/>
      </c>
      <c r="R556" s="18">
        <f>MIN(120000,O556+P556+Q556)</f>
        <v/>
      </c>
      <c r="S556" s="18">
        <f>IF(F556&lt;=0,IF(E556&lt;=0,0,IF(E556&lt;=12000,E556,IF(E556&lt;=32000,ROUNDUP(E556/2,0)+6000,IF(E556&lt;=56000,ROUNDUP(E556/4,0)+14000,28000)))),IF(E556&lt;=0,IF(F556&lt;=0,0,IF(F556&lt;=15000,F556,IF(F556&lt;=40000,ROUNDUP(F556/2,0)+7500,IF(F556&lt;=70000,ROUNDUP(F556/4,0)+17500,35000)))),MAX(IF(F556&lt;=0,0,IF(F556&lt;=15000,F556,IF(F556&lt;=40000,ROUNDUP(F556/2,0)+7500,IF(F556&lt;=70000,ROUNDUP(F556/4,0)+17500,35000)))),MIN(IF(E556&lt;=0,0,IF(E556&lt;=12000,E556,IF(E556&lt;=32000,ROUNDUP(E556/2,0)+6000,IF(E556&lt;=56000,ROUNDUP(E556/4,0)+14000,28000))))+IF(F556&lt;=0,0,IF(F556&lt;=15000,F556,IF(F556&lt;=40000,ROUNDUP(F556/2,0)+7500,IF(F556&lt;=70000,ROUNDUP(F556/4,0)+17500,35000)))),28000))))</f>
        <v/>
      </c>
      <c r="T556" s="18">
        <f>IF(G556&lt;=0,0,IF(G556&lt;=12000,G556,IF(G556&lt;=32000,ROUNDUP(G556/2,0)+6000,IF(G556&lt;=56000,ROUNDUP(G556/4,0)+14000,28000))))</f>
        <v/>
      </c>
      <c r="U556" s="18">
        <f>IF(I556&lt;=0,IF(H556&lt;=0,0,IF(H556&lt;=12000,H556,IF(H556&lt;=32000,ROUNDUP(H556/2,0)+6000,IF(H556&lt;=56000,ROUNDUP(H556/4,0)+14000,28000)))),IF(H556&lt;=0,IF(I556&lt;=0,0,IF(I556&lt;=15000,I556,IF(I556&lt;=40000,ROUNDUP(I556/2,0)+7500,IF(I556&lt;=70000,ROUNDUP(I556/4,0)+17500,35000)))),MAX(IF(I556&lt;=0,0,IF(I556&lt;=15000,I556,IF(I556&lt;=40000,ROUNDUP(I556/2,0)+7500,IF(I556&lt;=70000,ROUNDUP(I556/4,0)+17500,35000)))),MIN(IF(H556&lt;=0,0,IF(H556&lt;=12000,H556,IF(H556&lt;=32000,ROUNDUP(H556/2,0)+6000,IF(H556&lt;=56000,ROUNDUP(H556/4,0)+14000,28000))))+IF(I556&lt;=0,0,IF(I556&lt;=15000,I556,IF(I556&lt;=40000,ROUNDUP(I556/2,0)+7500,IF(I556&lt;=70000,ROUNDUP(I556/4,0)+17500,35000)))),28000))))</f>
        <v/>
      </c>
      <c r="V556" s="18">
        <f>MIN(70000,S556+T556+U556)</f>
        <v/>
      </c>
      <c r="W556" s="18">
        <f>MAX(0,ROUNDDOWN(M556-J556-N556-K556-0,-3))</f>
        <v/>
      </c>
      <c r="X556" s="18">
        <f>MAX(0,ROUNDDOWN(M556-J556-N556-K556-R556,-3))</f>
        <v/>
      </c>
      <c r="Y556" s="18">
        <f>IF(W556&lt;=0,0,ROUNDDOWN((W556*LOOKUP(W556,{0,1950001,3300001,6950001,9000001,18000001,40000001},{0.05,0.1,0.2,0.23,0.33,0.4,0.45})-LOOKUP(W556,{0,1950001,3300001,6950001,9000001,18000001,40000001},{0,97500,427500,636000,1536000,2796000,4796000}))*1.021,-2))</f>
        <v/>
      </c>
      <c r="Z556" s="18">
        <f>IF(X556&lt;=0,0,ROUNDDOWN((X556*LOOKUP(X556,{0,1950001,3300001,6950001,9000001,18000001,40000001},{0.05,0.1,0.2,0.23,0.33,0.4,0.45})-LOOKUP(X556,{0,1950001,3300001,6950001,9000001,18000001,40000001},{0,97500,427500,636000,1536000,2796000,4796000}))*1.021,-2))</f>
        <v/>
      </c>
      <c r="AA556" s="18">
        <f>MAX(0,ROUNDDOWN(M556-J556-430000-L556-0,-3))</f>
        <v/>
      </c>
      <c r="AB556" s="18">
        <f>MAX(0,ROUNDDOWN(M556-J556-430000-L556-V556,-3))</f>
        <v/>
      </c>
      <c r="AC556" s="18">
        <f>IF(M556&lt;=450000,0,MAX(0,ROUNDDOWN(AA556*0.06-MIN(50000,AA556)*0.03,-2))+MAX(0,ROUNDDOWN(AA556*0.04-MIN(50000,AA556)*0.02,-2)))</f>
        <v/>
      </c>
      <c r="AD556" s="18">
        <f>IF(M556&lt;=450000,0,MAX(0,ROUNDDOWN(AB556*0.06-MIN(50000,AB556)*0.03,-2))+MAX(0,ROUNDDOWN(AB556*0.04-MIN(50000,AB556)*0.02,-2)))</f>
        <v/>
      </c>
      <c r="AE556" s="18">
        <f>Y556-Z556</f>
        <v/>
      </c>
      <c r="AF556" s="18">
        <f>AC556-AD556</f>
        <v/>
      </c>
      <c r="AG556" s="18">
        <f>AE556+AF556</f>
        <v/>
      </c>
      <c r="AH556" s="20">
        <f>IF(W556&lt;=0,0,LOOKUP(W556,{0,1950001,3300001,6950001,9000001,18000001,40000001},{0.05,0.1,0.2,0.23,0.33,0.4,0.45}))</f>
        <v/>
      </c>
    </row>
    <row r="557">
      <c r="A557" t="inlineStr">
        <is>
          <t>1万円刻み 特例あり一般12万円</t>
        </is>
      </c>
      <c r="B557" s="18">
        <f>'4_1万円刻み'!$A$159</f>
        <v/>
      </c>
      <c r="C557" s="19" t="n">
        <v>2026</v>
      </c>
      <c r="D557" t="inlineStr">
        <is>
          <t>はい</t>
        </is>
      </c>
      <c r="E557" s="18" t="n">
        <v>120000</v>
      </c>
      <c r="F557" s="18" t="n">
        <v>0</v>
      </c>
      <c r="G557" s="18" t="n">
        <v>0</v>
      </c>
      <c r="H557" s="18" t="n">
        <v>0</v>
      </c>
      <c r="I557" s="18" t="n">
        <v>0</v>
      </c>
      <c r="J557" s="18">
        <f>ROUND(MIN(B557/12,650000)*12*0.0915+MIN(B557/12,1390000)*12*(0.0504+0)+B557*0.005,0)</f>
        <v/>
      </c>
      <c r="K557" s="18" t="n">
        <v>0</v>
      </c>
      <c r="L557" s="18" t="n">
        <v>0</v>
      </c>
      <c r="M557" s="18">
        <f>ROUND(IF(C557&gt;=2026,IF(B557&lt;741000,0,IF(B557&lt;2191000,B557-740000,IF(B557&lt;2193000,1451000,IF(B557&lt;2196000,1453000,IF(B557&lt;2200000,1456000,IF(B557&lt;3600000,ROUNDDOWN(B557/4,-3)*2.8-80000,IF(B557&lt;6600000,ROUNDDOWN(B557/4,-3)*3.2-440000,IF(B557&lt;8500000,ROUNDDOWN(B557*0.9,0)-1100000,B557-1950000)))))))),IF(B557&lt;651000,0,IF(B557&lt;1900000,B557-650000,IF(B557&lt;3600000,ROUNDDOWN(B557/4,-3)*2.8-80000,IF(B557&lt;6600000,ROUNDDOWN(B557/4,-3)*3.2-440000,IF(B557&lt;8500000,ROUNDDOWN(B557*0.9,0)-1100000,B557-1950000)))))),0)</f>
        <v/>
      </c>
      <c r="N557" s="18">
        <f>IF(M557&gt;23500000,NA(),IF(C557&gt;=2026,IF(M557&lt;=4890000,1040000,IF(M557&lt;=6550000,670000,620000)),IF(M557&lt;=1320000,950000,IF(M557&lt;=3360000,880000,IF(M557&lt;=4890000,680000,IF(M557&lt;=6550000,630000,580000))))))</f>
        <v/>
      </c>
      <c r="O557" s="18">
        <f>IF(F557&lt;=0,IF(AND(D557="はい",C557&gt;=2026,C557&lt;=2027),IF(E557&lt;=0,0,IF(E557&lt;=30000,E557,IF(E557&lt;=60000,ROUNDUP(E557/2,0)+15000,IF(E557&lt;=120000,ROUNDUP(E557/4,0)+30000,60000)))),IF(E557&lt;=0,0,IF(E557&lt;=20000,E557,IF(E557&lt;=40000,ROUNDUP(E557/2,0)+10000,IF(E557&lt;=80000,ROUNDUP(E557/4,0)+20000,40000))))),IF(E557&lt;=0,IF(F557&lt;=0,0,IF(F557&lt;=25000,F557,IF(F557&lt;=50000,ROUNDUP(F557/2,0)+12500,IF(F557&lt;=100000,ROUNDUP(F557/4,0)+25000,50000)))),MAX(IF(F557&lt;=0,0,IF(F557&lt;=25000,F557,IF(F557&lt;=50000,ROUNDUP(F557/2,0)+12500,IF(F557&lt;=100000,ROUNDUP(F557/4,0)+25000,50000)))),MIN(IF(AND(D557="はい",C557&gt;=2026,C557&lt;=2027),IF(E557&lt;=0,0,IF(E557&lt;=30000,E557,IF(E557&lt;=60000,ROUNDUP(E557/2,0)+15000,IF(E557&lt;=120000,ROUNDUP(E557/4,0)+30000,60000)))),IF(E557&lt;=0,0,IF(E557&lt;=20000,E557,IF(E557&lt;=40000,ROUNDUP(E557/2,0)+10000,IF(E557&lt;=80000,ROUNDUP(E557/4,0)+20000,40000)))))+IF(F557&lt;=0,0,IF(F557&lt;=25000,F557,IF(F557&lt;=50000,ROUNDUP(F557/2,0)+12500,IF(F557&lt;=100000,ROUNDUP(F557/4,0)+25000,50000)))),IF(AND(D557="はい",C557&gt;=2026,C557&lt;=2027),60000,40000)))))</f>
        <v/>
      </c>
      <c r="P557" s="18">
        <f>IF(G557&lt;=0,0,IF(G557&lt;=20000,G557,IF(G557&lt;=40000,ROUNDUP(G557/2,0)+10000,IF(G557&lt;=80000,ROUNDUP(G557/4,0)+20000,40000))))</f>
        <v/>
      </c>
      <c r="Q557" s="18">
        <f>IF(I557&lt;=0,IF(H557&lt;=0,0,IF(H557&lt;=20000,H557,IF(H557&lt;=40000,ROUNDUP(H557/2,0)+10000,IF(H557&lt;=80000,ROUNDUP(H557/4,0)+20000,40000)))),IF(H557&lt;=0,IF(I557&lt;=0,0,IF(I557&lt;=25000,I557,IF(I557&lt;=50000,ROUNDUP(I557/2,0)+12500,IF(I557&lt;=100000,ROUNDUP(I557/4,0)+25000,50000)))),MAX(IF(I557&lt;=0,0,IF(I557&lt;=25000,I557,IF(I557&lt;=50000,ROUNDUP(I557/2,0)+12500,IF(I557&lt;=100000,ROUNDUP(I557/4,0)+25000,50000)))),MIN(IF(H557&lt;=0,0,IF(H557&lt;=20000,H557,IF(H557&lt;=40000,ROUNDUP(H557/2,0)+10000,IF(H557&lt;=80000,ROUNDUP(H557/4,0)+20000,40000))))+IF(I557&lt;=0,0,IF(I557&lt;=25000,I557,IF(I557&lt;=50000,ROUNDUP(I557/2,0)+12500,IF(I557&lt;=100000,ROUNDUP(I557/4,0)+25000,50000)))),40000))))</f>
        <v/>
      </c>
      <c r="R557" s="18">
        <f>MIN(120000,O557+P557+Q557)</f>
        <v/>
      </c>
      <c r="S557" s="18">
        <f>IF(F557&lt;=0,IF(E557&lt;=0,0,IF(E557&lt;=12000,E557,IF(E557&lt;=32000,ROUNDUP(E557/2,0)+6000,IF(E557&lt;=56000,ROUNDUP(E557/4,0)+14000,28000)))),IF(E557&lt;=0,IF(F557&lt;=0,0,IF(F557&lt;=15000,F557,IF(F557&lt;=40000,ROUNDUP(F557/2,0)+7500,IF(F557&lt;=70000,ROUNDUP(F557/4,0)+17500,35000)))),MAX(IF(F557&lt;=0,0,IF(F557&lt;=15000,F557,IF(F557&lt;=40000,ROUNDUP(F557/2,0)+7500,IF(F557&lt;=70000,ROUNDUP(F557/4,0)+17500,35000)))),MIN(IF(E557&lt;=0,0,IF(E557&lt;=12000,E557,IF(E557&lt;=32000,ROUNDUP(E557/2,0)+6000,IF(E557&lt;=56000,ROUNDUP(E557/4,0)+14000,28000))))+IF(F557&lt;=0,0,IF(F557&lt;=15000,F557,IF(F557&lt;=40000,ROUNDUP(F557/2,0)+7500,IF(F557&lt;=70000,ROUNDUP(F557/4,0)+17500,35000)))),28000))))</f>
        <v/>
      </c>
      <c r="T557" s="18">
        <f>IF(G557&lt;=0,0,IF(G557&lt;=12000,G557,IF(G557&lt;=32000,ROUNDUP(G557/2,0)+6000,IF(G557&lt;=56000,ROUNDUP(G557/4,0)+14000,28000))))</f>
        <v/>
      </c>
      <c r="U557" s="18">
        <f>IF(I557&lt;=0,IF(H557&lt;=0,0,IF(H557&lt;=12000,H557,IF(H557&lt;=32000,ROUNDUP(H557/2,0)+6000,IF(H557&lt;=56000,ROUNDUP(H557/4,0)+14000,28000)))),IF(H557&lt;=0,IF(I557&lt;=0,0,IF(I557&lt;=15000,I557,IF(I557&lt;=40000,ROUNDUP(I557/2,0)+7500,IF(I557&lt;=70000,ROUNDUP(I557/4,0)+17500,35000)))),MAX(IF(I557&lt;=0,0,IF(I557&lt;=15000,I557,IF(I557&lt;=40000,ROUNDUP(I557/2,0)+7500,IF(I557&lt;=70000,ROUNDUP(I557/4,0)+17500,35000)))),MIN(IF(H557&lt;=0,0,IF(H557&lt;=12000,H557,IF(H557&lt;=32000,ROUNDUP(H557/2,0)+6000,IF(H557&lt;=56000,ROUNDUP(H557/4,0)+14000,28000))))+IF(I557&lt;=0,0,IF(I557&lt;=15000,I557,IF(I557&lt;=40000,ROUNDUP(I557/2,0)+7500,IF(I557&lt;=70000,ROUNDUP(I557/4,0)+17500,35000)))),28000))))</f>
        <v/>
      </c>
      <c r="V557" s="18">
        <f>MIN(70000,S557+T557+U557)</f>
        <v/>
      </c>
      <c r="W557" s="18">
        <f>MAX(0,ROUNDDOWN(M557-J557-N557-K557-0,-3))</f>
        <v/>
      </c>
      <c r="X557" s="18">
        <f>MAX(0,ROUNDDOWN(M557-J557-N557-K557-R557,-3))</f>
        <v/>
      </c>
      <c r="Y557" s="18">
        <f>IF(W557&lt;=0,0,ROUNDDOWN((W557*LOOKUP(W557,{0,1950001,3300001,6950001,9000001,18000001,40000001},{0.05,0.1,0.2,0.23,0.33,0.4,0.45})-LOOKUP(W557,{0,1950001,3300001,6950001,9000001,18000001,40000001},{0,97500,427500,636000,1536000,2796000,4796000}))*1.021,-2))</f>
        <v/>
      </c>
      <c r="Z557" s="18">
        <f>IF(X557&lt;=0,0,ROUNDDOWN((X557*LOOKUP(X557,{0,1950001,3300001,6950001,9000001,18000001,40000001},{0.05,0.1,0.2,0.23,0.33,0.4,0.45})-LOOKUP(X557,{0,1950001,3300001,6950001,9000001,18000001,40000001},{0,97500,427500,636000,1536000,2796000,4796000}))*1.021,-2))</f>
        <v/>
      </c>
      <c r="AA557" s="18">
        <f>MAX(0,ROUNDDOWN(M557-J557-430000-L557-0,-3))</f>
        <v/>
      </c>
      <c r="AB557" s="18">
        <f>MAX(0,ROUNDDOWN(M557-J557-430000-L557-V557,-3))</f>
        <v/>
      </c>
      <c r="AC557" s="18">
        <f>IF(M557&lt;=450000,0,MAX(0,ROUNDDOWN(AA557*0.06-MIN(50000,AA557)*0.03,-2))+MAX(0,ROUNDDOWN(AA557*0.04-MIN(50000,AA557)*0.02,-2)))</f>
        <v/>
      </c>
      <c r="AD557" s="18">
        <f>IF(M557&lt;=450000,0,MAX(0,ROUNDDOWN(AB557*0.06-MIN(50000,AB557)*0.03,-2))+MAX(0,ROUNDDOWN(AB557*0.04-MIN(50000,AB557)*0.02,-2)))</f>
        <v/>
      </c>
      <c r="AE557" s="18">
        <f>Y557-Z557</f>
        <v/>
      </c>
      <c r="AF557" s="18">
        <f>AC557-AD557</f>
        <v/>
      </c>
      <c r="AG557" s="18">
        <f>AE557+AF557</f>
        <v/>
      </c>
      <c r="AH557" s="20">
        <f>IF(W557&lt;=0,0,LOOKUP(W557,{0,1950001,3300001,6950001,9000001,18000001,40000001},{0.05,0.1,0.2,0.23,0.33,0.4,0.45}))</f>
        <v/>
      </c>
    </row>
    <row r="558">
      <c r="A558" t="inlineStr">
        <is>
          <t>1万円刻み 3区分8万円ずつ</t>
        </is>
      </c>
      <c r="B558" s="18">
        <f>'4_1万円刻み'!$A$160</f>
        <v/>
      </c>
      <c r="C558" s="19" t="n">
        <v>2026</v>
      </c>
      <c r="D558" t="inlineStr">
        <is>
          <t>いいえ</t>
        </is>
      </c>
      <c r="E558" s="18" t="n">
        <v>80000</v>
      </c>
      <c r="F558" s="18" t="n">
        <v>0</v>
      </c>
      <c r="G558" s="18" t="n">
        <v>80000</v>
      </c>
      <c r="H558" s="18" t="n">
        <v>80000</v>
      </c>
      <c r="I558" s="18" t="n">
        <v>0</v>
      </c>
      <c r="J558" s="18">
        <f>ROUND(MIN(B558/12,650000)*12*0.0915+MIN(B558/12,1390000)*12*(0.0504+0)+B558*0.005,0)</f>
        <v/>
      </c>
      <c r="K558" s="18" t="n">
        <v>0</v>
      </c>
      <c r="L558" s="18" t="n">
        <v>0</v>
      </c>
      <c r="M558" s="18">
        <f>ROUND(IF(C558&gt;=2026,IF(B558&lt;741000,0,IF(B558&lt;2191000,B558-740000,IF(B558&lt;2193000,1451000,IF(B558&lt;2196000,1453000,IF(B558&lt;2200000,1456000,IF(B558&lt;3600000,ROUNDDOWN(B558/4,-3)*2.8-80000,IF(B558&lt;6600000,ROUNDDOWN(B558/4,-3)*3.2-440000,IF(B558&lt;8500000,ROUNDDOWN(B558*0.9,0)-1100000,B558-1950000)))))))),IF(B558&lt;651000,0,IF(B558&lt;1900000,B558-650000,IF(B558&lt;3600000,ROUNDDOWN(B558/4,-3)*2.8-80000,IF(B558&lt;6600000,ROUNDDOWN(B558/4,-3)*3.2-440000,IF(B558&lt;8500000,ROUNDDOWN(B558*0.9,0)-1100000,B558-1950000)))))),0)</f>
        <v/>
      </c>
      <c r="N558" s="18">
        <f>IF(M558&gt;23500000,NA(),IF(C558&gt;=2026,IF(M558&lt;=4890000,1040000,IF(M558&lt;=6550000,670000,620000)),IF(M558&lt;=1320000,950000,IF(M558&lt;=3360000,880000,IF(M558&lt;=4890000,680000,IF(M558&lt;=6550000,630000,580000))))))</f>
        <v/>
      </c>
      <c r="O558" s="18">
        <f>IF(F558&lt;=0,IF(AND(D558="はい",C558&gt;=2026,C558&lt;=2027),IF(E558&lt;=0,0,IF(E558&lt;=30000,E558,IF(E558&lt;=60000,ROUNDUP(E558/2,0)+15000,IF(E558&lt;=120000,ROUNDUP(E558/4,0)+30000,60000)))),IF(E558&lt;=0,0,IF(E558&lt;=20000,E558,IF(E558&lt;=40000,ROUNDUP(E558/2,0)+10000,IF(E558&lt;=80000,ROUNDUP(E558/4,0)+20000,40000))))),IF(E558&lt;=0,IF(F558&lt;=0,0,IF(F558&lt;=25000,F558,IF(F558&lt;=50000,ROUNDUP(F558/2,0)+12500,IF(F558&lt;=100000,ROUNDUP(F558/4,0)+25000,50000)))),MAX(IF(F558&lt;=0,0,IF(F558&lt;=25000,F558,IF(F558&lt;=50000,ROUNDUP(F558/2,0)+12500,IF(F558&lt;=100000,ROUNDUP(F558/4,0)+25000,50000)))),MIN(IF(AND(D558="はい",C558&gt;=2026,C558&lt;=2027),IF(E558&lt;=0,0,IF(E558&lt;=30000,E558,IF(E558&lt;=60000,ROUNDUP(E558/2,0)+15000,IF(E558&lt;=120000,ROUNDUP(E558/4,0)+30000,60000)))),IF(E558&lt;=0,0,IF(E558&lt;=20000,E558,IF(E558&lt;=40000,ROUNDUP(E558/2,0)+10000,IF(E558&lt;=80000,ROUNDUP(E558/4,0)+20000,40000)))))+IF(F558&lt;=0,0,IF(F558&lt;=25000,F558,IF(F558&lt;=50000,ROUNDUP(F558/2,0)+12500,IF(F558&lt;=100000,ROUNDUP(F558/4,0)+25000,50000)))),IF(AND(D558="はい",C558&gt;=2026,C558&lt;=2027),60000,40000)))))</f>
        <v/>
      </c>
      <c r="P558" s="18">
        <f>IF(G558&lt;=0,0,IF(G558&lt;=20000,G558,IF(G558&lt;=40000,ROUNDUP(G558/2,0)+10000,IF(G558&lt;=80000,ROUNDUP(G558/4,0)+20000,40000))))</f>
        <v/>
      </c>
      <c r="Q558" s="18">
        <f>IF(I558&lt;=0,IF(H558&lt;=0,0,IF(H558&lt;=20000,H558,IF(H558&lt;=40000,ROUNDUP(H558/2,0)+10000,IF(H558&lt;=80000,ROUNDUP(H558/4,0)+20000,40000)))),IF(H558&lt;=0,IF(I558&lt;=0,0,IF(I558&lt;=25000,I558,IF(I558&lt;=50000,ROUNDUP(I558/2,0)+12500,IF(I558&lt;=100000,ROUNDUP(I558/4,0)+25000,50000)))),MAX(IF(I558&lt;=0,0,IF(I558&lt;=25000,I558,IF(I558&lt;=50000,ROUNDUP(I558/2,0)+12500,IF(I558&lt;=100000,ROUNDUP(I558/4,0)+25000,50000)))),MIN(IF(H558&lt;=0,0,IF(H558&lt;=20000,H558,IF(H558&lt;=40000,ROUNDUP(H558/2,0)+10000,IF(H558&lt;=80000,ROUNDUP(H558/4,0)+20000,40000))))+IF(I558&lt;=0,0,IF(I558&lt;=25000,I558,IF(I558&lt;=50000,ROUNDUP(I558/2,0)+12500,IF(I558&lt;=100000,ROUNDUP(I558/4,0)+25000,50000)))),40000))))</f>
        <v/>
      </c>
      <c r="R558" s="18">
        <f>MIN(120000,O558+P558+Q558)</f>
        <v/>
      </c>
      <c r="S558" s="18">
        <f>IF(F558&lt;=0,IF(E558&lt;=0,0,IF(E558&lt;=12000,E558,IF(E558&lt;=32000,ROUNDUP(E558/2,0)+6000,IF(E558&lt;=56000,ROUNDUP(E558/4,0)+14000,28000)))),IF(E558&lt;=0,IF(F558&lt;=0,0,IF(F558&lt;=15000,F558,IF(F558&lt;=40000,ROUNDUP(F558/2,0)+7500,IF(F558&lt;=70000,ROUNDUP(F558/4,0)+17500,35000)))),MAX(IF(F558&lt;=0,0,IF(F558&lt;=15000,F558,IF(F558&lt;=40000,ROUNDUP(F558/2,0)+7500,IF(F558&lt;=70000,ROUNDUP(F558/4,0)+17500,35000)))),MIN(IF(E558&lt;=0,0,IF(E558&lt;=12000,E558,IF(E558&lt;=32000,ROUNDUP(E558/2,0)+6000,IF(E558&lt;=56000,ROUNDUP(E558/4,0)+14000,28000))))+IF(F558&lt;=0,0,IF(F558&lt;=15000,F558,IF(F558&lt;=40000,ROUNDUP(F558/2,0)+7500,IF(F558&lt;=70000,ROUNDUP(F558/4,0)+17500,35000)))),28000))))</f>
        <v/>
      </c>
      <c r="T558" s="18">
        <f>IF(G558&lt;=0,0,IF(G558&lt;=12000,G558,IF(G558&lt;=32000,ROUNDUP(G558/2,0)+6000,IF(G558&lt;=56000,ROUNDUP(G558/4,0)+14000,28000))))</f>
        <v/>
      </c>
      <c r="U558" s="18">
        <f>IF(I558&lt;=0,IF(H558&lt;=0,0,IF(H558&lt;=12000,H558,IF(H558&lt;=32000,ROUNDUP(H558/2,0)+6000,IF(H558&lt;=56000,ROUNDUP(H558/4,0)+14000,28000)))),IF(H558&lt;=0,IF(I558&lt;=0,0,IF(I558&lt;=15000,I558,IF(I558&lt;=40000,ROUNDUP(I558/2,0)+7500,IF(I558&lt;=70000,ROUNDUP(I558/4,0)+17500,35000)))),MAX(IF(I558&lt;=0,0,IF(I558&lt;=15000,I558,IF(I558&lt;=40000,ROUNDUP(I558/2,0)+7500,IF(I558&lt;=70000,ROUNDUP(I558/4,0)+17500,35000)))),MIN(IF(H558&lt;=0,0,IF(H558&lt;=12000,H558,IF(H558&lt;=32000,ROUNDUP(H558/2,0)+6000,IF(H558&lt;=56000,ROUNDUP(H558/4,0)+14000,28000))))+IF(I558&lt;=0,0,IF(I558&lt;=15000,I558,IF(I558&lt;=40000,ROUNDUP(I558/2,0)+7500,IF(I558&lt;=70000,ROUNDUP(I558/4,0)+17500,35000)))),28000))))</f>
        <v/>
      </c>
      <c r="V558" s="18">
        <f>MIN(70000,S558+T558+U558)</f>
        <v/>
      </c>
      <c r="W558" s="18">
        <f>MAX(0,ROUNDDOWN(M558-J558-N558-K558-0,-3))</f>
        <v/>
      </c>
      <c r="X558" s="18">
        <f>MAX(0,ROUNDDOWN(M558-J558-N558-K558-R558,-3))</f>
        <v/>
      </c>
      <c r="Y558" s="18">
        <f>IF(W558&lt;=0,0,ROUNDDOWN((W558*LOOKUP(W558,{0,1950001,3300001,6950001,9000001,18000001,40000001},{0.05,0.1,0.2,0.23,0.33,0.4,0.45})-LOOKUP(W558,{0,1950001,3300001,6950001,9000001,18000001,40000001},{0,97500,427500,636000,1536000,2796000,4796000}))*1.021,-2))</f>
        <v/>
      </c>
      <c r="Z558" s="18">
        <f>IF(X558&lt;=0,0,ROUNDDOWN((X558*LOOKUP(X558,{0,1950001,3300001,6950001,9000001,18000001,40000001},{0.05,0.1,0.2,0.23,0.33,0.4,0.45})-LOOKUP(X558,{0,1950001,3300001,6950001,9000001,18000001,40000001},{0,97500,427500,636000,1536000,2796000,4796000}))*1.021,-2))</f>
        <v/>
      </c>
      <c r="AA558" s="18">
        <f>MAX(0,ROUNDDOWN(M558-J558-430000-L558-0,-3))</f>
        <v/>
      </c>
      <c r="AB558" s="18">
        <f>MAX(0,ROUNDDOWN(M558-J558-430000-L558-V558,-3))</f>
        <v/>
      </c>
      <c r="AC558" s="18">
        <f>IF(M558&lt;=450000,0,MAX(0,ROUNDDOWN(AA558*0.06-MIN(50000,AA558)*0.03,-2))+MAX(0,ROUNDDOWN(AA558*0.04-MIN(50000,AA558)*0.02,-2)))</f>
        <v/>
      </c>
      <c r="AD558" s="18">
        <f>IF(M558&lt;=450000,0,MAX(0,ROUNDDOWN(AB558*0.06-MIN(50000,AB558)*0.03,-2))+MAX(0,ROUNDDOWN(AB558*0.04-MIN(50000,AB558)*0.02,-2)))</f>
        <v/>
      </c>
      <c r="AE558" s="18">
        <f>Y558-Z558</f>
        <v/>
      </c>
      <c r="AF558" s="18">
        <f>AC558-AD558</f>
        <v/>
      </c>
      <c r="AG558" s="18">
        <f>AE558+AF558</f>
        <v/>
      </c>
      <c r="AH558" s="20">
        <f>IF(W558&lt;=0,0,LOOKUP(W558,{0,1950001,3300001,6950001,9000001,18000001,40000001},{0.05,0.1,0.2,0.23,0.33,0.4,0.45}))</f>
        <v/>
      </c>
    </row>
    <row r="559">
      <c r="A559" t="inlineStr">
        <is>
          <t>1万円刻み 一般8万円</t>
        </is>
      </c>
      <c r="B559" s="18">
        <f>'4_1万円刻み'!$A$160</f>
        <v/>
      </c>
      <c r="C559" s="19" t="n">
        <v>2026</v>
      </c>
      <c r="D559" t="inlineStr">
        <is>
          <t>いいえ</t>
        </is>
      </c>
      <c r="E559" s="18" t="n">
        <v>80000</v>
      </c>
      <c r="F559" s="18" t="n">
        <v>0</v>
      </c>
      <c r="G559" s="18" t="n">
        <v>0</v>
      </c>
      <c r="H559" s="18" t="n">
        <v>0</v>
      </c>
      <c r="I559" s="18" t="n">
        <v>0</v>
      </c>
      <c r="J559" s="18">
        <f>ROUND(MIN(B559/12,650000)*12*0.0915+MIN(B559/12,1390000)*12*(0.0504+0)+B559*0.005,0)</f>
        <v/>
      </c>
      <c r="K559" s="18" t="n">
        <v>0</v>
      </c>
      <c r="L559" s="18" t="n">
        <v>0</v>
      </c>
      <c r="M559" s="18">
        <f>ROUND(IF(C559&gt;=2026,IF(B559&lt;741000,0,IF(B559&lt;2191000,B559-740000,IF(B559&lt;2193000,1451000,IF(B559&lt;2196000,1453000,IF(B559&lt;2200000,1456000,IF(B559&lt;3600000,ROUNDDOWN(B559/4,-3)*2.8-80000,IF(B559&lt;6600000,ROUNDDOWN(B559/4,-3)*3.2-440000,IF(B559&lt;8500000,ROUNDDOWN(B559*0.9,0)-1100000,B559-1950000)))))))),IF(B559&lt;651000,0,IF(B559&lt;1900000,B559-650000,IF(B559&lt;3600000,ROUNDDOWN(B559/4,-3)*2.8-80000,IF(B559&lt;6600000,ROUNDDOWN(B559/4,-3)*3.2-440000,IF(B559&lt;8500000,ROUNDDOWN(B559*0.9,0)-1100000,B559-1950000)))))),0)</f>
        <v/>
      </c>
      <c r="N559" s="18">
        <f>IF(M559&gt;23500000,NA(),IF(C559&gt;=2026,IF(M559&lt;=4890000,1040000,IF(M559&lt;=6550000,670000,620000)),IF(M559&lt;=1320000,950000,IF(M559&lt;=3360000,880000,IF(M559&lt;=4890000,680000,IF(M559&lt;=6550000,630000,580000))))))</f>
        <v/>
      </c>
      <c r="O559" s="18">
        <f>IF(F559&lt;=0,IF(AND(D559="はい",C559&gt;=2026,C559&lt;=2027),IF(E559&lt;=0,0,IF(E559&lt;=30000,E559,IF(E559&lt;=60000,ROUNDUP(E559/2,0)+15000,IF(E559&lt;=120000,ROUNDUP(E559/4,0)+30000,60000)))),IF(E559&lt;=0,0,IF(E559&lt;=20000,E559,IF(E559&lt;=40000,ROUNDUP(E559/2,0)+10000,IF(E559&lt;=80000,ROUNDUP(E559/4,0)+20000,40000))))),IF(E559&lt;=0,IF(F559&lt;=0,0,IF(F559&lt;=25000,F559,IF(F559&lt;=50000,ROUNDUP(F559/2,0)+12500,IF(F559&lt;=100000,ROUNDUP(F559/4,0)+25000,50000)))),MAX(IF(F559&lt;=0,0,IF(F559&lt;=25000,F559,IF(F559&lt;=50000,ROUNDUP(F559/2,0)+12500,IF(F559&lt;=100000,ROUNDUP(F559/4,0)+25000,50000)))),MIN(IF(AND(D559="はい",C559&gt;=2026,C559&lt;=2027),IF(E559&lt;=0,0,IF(E559&lt;=30000,E559,IF(E559&lt;=60000,ROUNDUP(E559/2,0)+15000,IF(E559&lt;=120000,ROUNDUP(E559/4,0)+30000,60000)))),IF(E559&lt;=0,0,IF(E559&lt;=20000,E559,IF(E559&lt;=40000,ROUNDUP(E559/2,0)+10000,IF(E559&lt;=80000,ROUNDUP(E559/4,0)+20000,40000)))))+IF(F559&lt;=0,0,IF(F559&lt;=25000,F559,IF(F559&lt;=50000,ROUNDUP(F559/2,0)+12500,IF(F559&lt;=100000,ROUNDUP(F559/4,0)+25000,50000)))),IF(AND(D559="はい",C559&gt;=2026,C559&lt;=2027),60000,40000)))))</f>
        <v/>
      </c>
      <c r="P559" s="18">
        <f>IF(G559&lt;=0,0,IF(G559&lt;=20000,G559,IF(G559&lt;=40000,ROUNDUP(G559/2,0)+10000,IF(G559&lt;=80000,ROUNDUP(G559/4,0)+20000,40000))))</f>
        <v/>
      </c>
      <c r="Q559" s="18">
        <f>IF(I559&lt;=0,IF(H559&lt;=0,0,IF(H559&lt;=20000,H559,IF(H559&lt;=40000,ROUNDUP(H559/2,0)+10000,IF(H559&lt;=80000,ROUNDUP(H559/4,0)+20000,40000)))),IF(H559&lt;=0,IF(I559&lt;=0,0,IF(I559&lt;=25000,I559,IF(I559&lt;=50000,ROUNDUP(I559/2,0)+12500,IF(I559&lt;=100000,ROUNDUP(I559/4,0)+25000,50000)))),MAX(IF(I559&lt;=0,0,IF(I559&lt;=25000,I559,IF(I559&lt;=50000,ROUNDUP(I559/2,0)+12500,IF(I559&lt;=100000,ROUNDUP(I559/4,0)+25000,50000)))),MIN(IF(H559&lt;=0,0,IF(H559&lt;=20000,H559,IF(H559&lt;=40000,ROUNDUP(H559/2,0)+10000,IF(H559&lt;=80000,ROUNDUP(H559/4,0)+20000,40000))))+IF(I559&lt;=0,0,IF(I559&lt;=25000,I559,IF(I559&lt;=50000,ROUNDUP(I559/2,0)+12500,IF(I559&lt;=100000,ROUNDUP(I559/4,0)+25000,50000)))),40000))))</f>
        <v/>
      </c>
      <c r="R559" s="18">
        <f>MIN(120000,O559+P559+Q559)</f>
        <v/>
      </c>
      <c r="S559" s="18">
        <f>IF(F559&lt;=0,IF(E559&lt;=0,0,IF(E559&lt;=12000,E559,IF(E559&lt;=32000,ROUNDUP(E559/2,0)+6000,IF(E559&lt;=56000,ROUNDUP(E559/4,0)+14000,28000)))),IF(E559&lt;=0,IF(F559&lt;=0,0,IF(F559&lt;=15000,F559,IF(F559&lt;=40000,ROUNDUP(F559/2,0)+7500,IF(F559&lt;=70000,ROUNDUP(F559/4,0)+17500,35000)))),MAX(IF(F559&lt;=0,0,IF(F559&lt;=15000,F559,IF(F559&lt;=40000,ROUNDUP(F559/2,0)+7500,IF(F559&lt;=70000,ROUNDUP(F559/4,0)+17500,35000)))),MIN(IF(E559&lt;=0,0,IF(E559&lt;=12000,E559,IF(E559&lt;=32000,ROUNDUP(E559/2,0)+6000,IF(E559&lt;=56000,ROUNDUP(E559/4,0)+14000,28000))))+IF(F559&lt;=0,0,IF(F559&lt;=15000,F559,IF(F559&lt;=40000,ROUNDUP(F559/2,0)+7500,IF(F559&lt;=70000,ROUNDUP(F559/4,0)+17500,35000)))),28000))))</f>
        <v/>
      </c>
      <c r="T559" s="18">
        <f>IF(G559&lt;=0,0,IF(G559&lt;=12000,G559,IF(G559&lt;=32000,ROUNDUP(G559/2,0)+6000,IF(G559&lt;=56000,ROUNDUP(G559/4,0)+14000,28000))))</f>
        <v/>
      </c>
      <c r="U559" s="18">
        <f>IF(I559&lt;=0,IF(H559&lt;=0,0,IF(H559&lt;=12000,H559,IF(H559&lt;=32000,ROUNDUP(H559/2,0)+6000,IF(H559&lt;=56000,ROUNDUP(H559/4,0)+14000,28000)))),IF(H559&lt;=0,IF(I559&lt;=0,0,IF(I559&lt;=15000,I559,IF(I559&lt;=40000,ROUNDUP(I559/2,0)+7500,IF(I559&lt;=70000,ROUNDUP(I559/4,0)+17500,35000)))),MAX(IF(I559&lt;=0,0,IF(I559&lt;=15000,I559,IF(I559&lt;=40000,ROUNDUP(I559/2,0)+7500,IF(I559&lt;=70000,ROUNDUP(I559/4,0)+17500,35000)))),MIN(IF(H559&lt;=0,0,IF(H559&lt;=12000,H559,IF(H559&lt;=32000,ROUNDUP(H559/2,0)+6000,IF(H559&lt;=56000,ROUNDUP(H559/4,0)+14000,28000))))+IF(I559&lt;=0,0,IF(I559&lt;=15000,I559,IF(I559&lt;=40000,ROUNDUP(I559/2,0)+7500,IF(I559&lt;=70000,ROUNDUP(I559/4,0)+17500,35000)))),28000))))</f>
        <v/>
      </c>
      <c r="V559" s="18">
        <f>MIN(70000,S559+T559+U559)</f>
        <v/>
      </c>
      <c r="W559" s="18">
        <f>MAX(0,ROUNDDOWN(M559-J559-N559-K559-0,-3))</f>
        <v/>
      </c>
      <c r="X559" s="18">
        <f>MAX(0,ROUNDDOWN(M559-J559-N559-K559-R559,-3))</f>
        <v/>
      </c>
      <c r="Y559" s="18">
        <f>IF(W559&lt;=0,0,ROUNDDOWN((W559*LOOKUP(W559,{0,1950001,3300001,6950001,9000001,18000001,40000001},{0.05,0.1,0.2,0.23,0.33,0.4,0.45})-LOOKUP(W559,{0,1950001,3300001,6950001,9000001,18000001,40000001},{0,97500,427500,636000,1536000,2796000,4796000}))*1.021,-2))</f>
        <v/>
      </c>
      <c r="Z559" s="18">
        <f>IF(X559&lt;=0,0,ROUNDDOWN((X559*LOOKUP(X559,{0,1950001,3300001,6950001,9000001,18000001,40000001},{0.05,0.1,0.2,0.23,0.33,0.4,0.45})-LOOKUP(X559,{0,1950001,3300001,6950001,9000001,18000001,40000001},{0,97500,427500,636000,1536000,2796000,4796000}))*1.021,-2))</f>
        <v/>
      </c>
      <c r="AA559" s="18">
        <f>MAX(0,ROUNDDOWN(M559-J559-430000-L559-0,-3))</f>
        <v/>
      </c>
      <c r="AB559" s="18">
        <f>MAX(0,ROUNDDOWN(M559-J559-430000-L559-V559,-3))</f>
        <v/>
      </c>
      <c r="AC559" s="18">
        <f>IF(M559&lt;=450000,0,MAX(0,ROUNDDOWN(AA559*0.06-MIN(50000,AA559)*0.03,-2))+MAX(0,ROUNDDOWN(AA559*0.04-MIN(50000,AA559)*0.02,-2)))</f>
        <v/>
      </c>
      <c r="AD559" s="18">
        <f>IF(M559&lt;=450000,0,MAX(0,ROUNDDOWN(AB559*0.06-MIN(50000,AB559)*0.03,-2))+MAX(0,ROUNDDOWN(AB559*0.04-MIN(50000,AB559)*0.02,-2)))</f>
        <v/>
      </c>
      <c r="AE559" s="18">
        <f>Y559-Z559</f>
        <v/>
      </c>
      <c r="AF559" s="18">
        <f>AC559-AD559</f>
        <v/>
      </c>
      <c r="AG559" s="18">
        <f>AE559+AF559</f>
        <v/>
      </c>
      <c r="AH559" s="20">
        <f>IF(W559&lt;=0,0,LOOKUP(W559,{0,1950001,3300001,6950001,9000001,18000001,40000001},{0.05,0.1,0.2,0.23,0.33,0.4,0.45}))</f>
        <v/>
      </c>
    </row>
    <row r="560">
      <c r="A560" t="inlineStr">
        <is>
          <t>1万円刻み 特例あり一般12万円</t>
        </is>
      </c>
      <c r="B560" s="18">
        <f>'4_1万円刻み'!$A$160</f>
        <v/>
      </c>
      <c r="C560" s="19" t="n">
        <v>2026</v>
      </c>
      <c r="D560" t="inlineStr">
        <is>
          <t>はい</t>
        </is>
      </c>
      <c r="E560" s="18" t="n">
        <v>120000</v>
      </c>
      <c r="F560" s="18" t="n">
        <v>0</v>
      </c>
      <c r="G560" s="18" t="n">
        <v>0</v>
      </c>
      <c r="H560" s="18" t="n">
        <v>0</v>
      </c>
      <c r="I560" s="18" t="n">
        <v>0</v>
      </c>
      <c r="J560" s="18">
        <f>ROUND(MIN(B560/12,650000)*12*0.0915+MIN(B560/12,1390000)*12*(0.0504+0)+B560*0.005,0)</f>
        <v/>
      </c>
      <c r="K560" s="18" t="n">
        <v>0</v>
      </c>
      <c r="L560" s="18" t="n">
        <v>0</v>
      </c>
      <c r="M560" s="18">
        <f>ROUND(IF(C560&gt;=2026,IF(B560&lt;741000,0,IF(B560&lt;2191000,B560-740000,IF(B560&lt;2193000,1451000,IF(B560&lt;2196000,1453000,IF(B560&lt;2200000,1456000,IF(B560&lt;3600000,ROUNDDOWN(B560/4,-3)*2.8-80000,IF(B560&lt;6600000,ROUNDDOWN(B560/4,-3)*3.2-440000,IF(B560&lt;8500000,ROUNDDOWN(B560*0.9,0)-1100000,B560-1950000)))))))),IF(B560&lt;651000,0,IF(B560&lt;1900000,B560-650000,IF(B560&lt;3600000,ROUNDDOWN(B560/4,-3)*2.8-80000,IF(B560&lt;6600000,ROUNDDOWN(B560/4,-3)*3.2-440000,IF(B560&lt;8500000,ROUNDDOWN(B560*0.9,0)-1100000,B560-1950000)))))),0)</f>
        <v/>
      </c>
      <c r="N560" s="18">
        <f>IF(M560&gt;23500000,NA(),IF(C560&gt;=2026,IF(M560&lt;=4890000,1040000,IF(M560&lt;=6550000,670000,620000)),IF(M560&lt;=1320000,950000,IF(M560&lt;=3360000,880000,IF(M560&lt;=4890000,680000,IF(M560&lt;=6550000,630000,580000))))))</f>
        <v/>
      </c>
      <c r="O560" s="18">
        <f>IF(F560&lt;=0,IF(AND(D560="はい",C560&gt;=2026,C560&lt;=2027),IF(E560&lt;=0,0,IF(E560&lt;=30000,E560,IF(E560&lt;=60000,ROUNDUP(E560/2,0)+15000,IF(E560&lt;=120000,ROUNDUP(E560/4,0)+30000,60000)))),IF(E560&lt;=0,0,IF(E560&lt;=20000,E560,IF(E560&lt;=40000,ROUNDUP(E560/2,0)+10000,IF(E560&lt;=80000,ROUNDUP(E560/4,0)+20000,40000))))),IF(E560&lt;=0,IF(F560&lt;=0,0,IF(F560&lt;=25000,F560,IF(F560&lt;=50000,ROUNDUP(F560/2,0)+12500,IF(F560&lt;=100000,ROUNDUP(F560/4,0)+25000,50000)))),MAX(IF(F560&lt;=0,0,IF(F560&lt;=25000,F560,IF(F560&lt;=50000,ROUNDUP(F560/2,0)+12500,IF(F560&lt;=100000,ROUNDUP(F560/4,0)+25000,50000)))),MIN(IF(AND(D560="はい",C560&gt;=2026,C560&lt;=2027),IF(E560&lt;=0,0,IF(E560&lt;=30000,E560,IF(E560&lt;=60000,ROUNDUP(E560/2,0)+15000,IF(E560&lt;=120000,ROUNDUP(E560/4,0)+30000,60000)))),IF(E560&lt;=0,0,IF(E560&lt;=20000,E560,IF(E560&lt;=40000,ROUNDUP(E560/2,0)+10000,IF(E560&lt;=80000,ROUNDUP(E560/4,0)+20000,40000)))))+IF(F560&lt;=0,0,IF(F560&lt;=25000,F560,IF(F560&lt;=50000,ROUNDUP(F560/2,0)+12500,IF(F560&lt;=100000,ROUNDUP(F560/4,0)+25000,50000)))),IF(AND(D560="はい",C560&gt;=2026,C560&lt;=2027),60000,40000)))))</f>
        <v/>
      </c>
      <c r="P560" s="18">
        <f>IF(G560&lt;=0,0,IF(G560&lt;=20000,G560,IF(G560&lt;=40000,ROUNDUP(G560/2,0)+10000,IF(G560&lt;=80000,ROUNDUP(G560/4,0)+20000,40000))))</f>
        <v/>
      </c>
      <c r="Q560" s="18">
        <f>IF(I560&lt;=0,IF(H560&lt;=0,0,IF(H560&lt;=20000,H560,IF(H560&lt;=40000,ROUNDUP(H560/2,0)+10000,IF(H560&lt;=80000,ROUNDUP(H560/4,0)+20000,40000)))),IF(H560&lt;=0,IF(I560&lt;=0,0,IF(I560&lt;=25000,I560,IF(I560&lt;=50000,ROUNDUP(I560/2,0)+12500,IF(I560&lt;=100000,ROUNDUP(I560/4,0)+25000,50000)))),MAX(IF(I560&lt;=0,0,IF(I560&lt;=25000,I560,IF(I560&lt;=50000,ROUNDUP(I560/2,0)+12500,IF(I560&lt;=100000,ROUNDUP(I560/4,0)+25000,50000)))),MIN(IF(H560&lt;=0,0,IF(H560&lt;=20000,H560,IF(H560&lt;=40000,ROUNDUP(H560/2,0)+10000,IF(H560&lt;=80000,ROUNDUP(H560/4,0)+20000,40000))))+IF(I560&lt;=0,0,IF(I560&lt;=25000,I560,IF(I560&lt;=50000,ROUNDUP(I560/2,0)+12500,IF(I560&lt;=100000,ROUNDUP(I560/4,0)+25000,50000)))),40000))))</f>
        <v/>
      </c>
      <c r="R560" s="18">
        <f>MIN(120000,O560+P560+Q560)</f>
        <v/>
      </c>
      <c r="S560" s="18">
        <f>IF(F560&lt;=0,IF(E560&lt;=0,0,IF(E560&lt;=12000,E560,IF(E560&lt;=32000,ROUNDUP(E560/2,0)+6000,IF(E560&lt;=56000,ROUNDUP(E560/4,0)+14000,28000)))),IF(E560&lt;=0,IF(F560&lt;=0,0,IF(F560&lt;=15000,F560,IF(F560&lt;=40000,ROUNDUP(F560/2,0)+7500,IF(F560&lt;=70000,ROUNDUP(F560/4,0)+17500,35000)))),MAX(IF(F560&lt;=0,0,IF(F560&lt;=15000,F560,IF(F560&lt;=40000,ROUNDUP(F560/2,0)+7500,IF(F560&lt;=70000,ROUNDUP(F560/4,0)+17500,35000)))),MIN(IF(E560&lt;=0,0,IF(E560&lt;=12000,E560,IF(E560&lt;=32000,ROUNDUP(E560/2,0)+6000,IF(E560&lt;=56000,ROUNDUP(E560/4,0)+14000,28000))))+IF(F560&lt;=0,0,IF(F560&lt;=15000,F560,IF(F560&lt;=40000,ROUNDUP(F560/2,0)+7500,IF(F560&lt;=70000,ROUNDUP(F560/4,0)+17500,35000)))),28000))))</f>
        <v/>
      </c>
      <c r="T560" s="18">
        <f>IF(G560&lt;=0,0,IF(G560&lt;=12000,G560,IF(G560&lt;=32000,ROUNDUP(G560/2,0)+6000,IF(G560&lt;=56000,ROUNDUP(G560/4,0)+14000,28000))))</f>
        <v/>
      </c>
      <c r="U560" s="18">
        <f>IF(I560&lt;=0,IF(H560&lt;=0,0,IF(H560&lt;=12000,H560,IF(H560&lt;=32000,ROUNDUP(H560/2,0)+6000,IF(H560&lt;=56000,ROUNDUP(H560/4,0)+14000,28000)))),IF(H560&lt;=0,IF(I560&lt;=0,0,IF(I560&lt;=15000,I560,IF(I560&lt;=40000,ROUNDUP(I560/2,0)+7500,IF(I560&lt;=70000,ROUNDUP(I560/4,0)+17500,35000)))),MAX(IF(I560&lt;=0,0,IF(I560&lt;=15000,I560,IF(I560&lt;=40000,ROUNDUP(I560/2,0)+7500,IF(I560&lt;=70000,ROUNDUP(I560/4,0)+17500,35000)))),MIN(IF(H560&lt;=0,0,IF(H560&lt;=12000,H560,IF(H560&lt;=32000,ROUNDUP(H560/2,0)+6000,IF(H560&lt;=56000,ROUNDUP(H560/4,0)+14000,28000))))+IF(I560&lt;=0,0,IF(I560&lt;=15000,I560,IF(I560&lt;=40000,ROUNDUP(I560/2,0)+7500,IF(I560&lt;=70000,ROUNDUP(I560/4,0)+17500,35000)))),28000))))</f>
        <v/>
      </c>
      <c r="V560" s="18">
        <f>MIN(70000,S560+T560+U560)</f>
        <v/>
      </c>
      <c r="W560" s="18">
        <f>MAX(0,ROUNDDOWN(M560-J560-N560-K560-0,-3))</f>
        <v/>
      </c>
      <c r="X560" s="18">
        <f>MAX(0,ROUNDDOWN(M560-J560-N560-K560-R560,-3))</f>
        <v/>
      </c>
      <c r="Y560" s="18">
        <f>IF(W560&lt;=0,0,ROUNDDOWN((W560*LOOKUP(W560,{0,1950001,3300001,6950001,9000001,18000001,40000001},{0.05,0.1,0.2,0.23,0.33,0.4,0.45})-LOOKUP(W560,{0,1950001,3300001,6950001,9000001,18000001,40000001},{0,97500,427500,636000,1536000,2796000,4796000}))*1.021,-2))</f>
        <v/>
      </c>
      <c r="Z560" s="18">
        <f>IF(X560&lt;=0,0,ROUNDDOWN((X560*LOOKUP(X560,{0,1950001,3300001,6950001,9000001,18000001,40000001},{0.05,0.1,0.2,0.23,0.33,0.4,0.45})-LOOKUP(X560,{0,1950001,3300001,6950001,9000001,18000001,40000001},{0,97500,427500,636000,1536000,2796000,4796000}))*1.021,-2))</f>
        <v/>
      </c>
      <c r="AA560" s="18">
        <f>MAX(0,ROUNDDOWN(M560-J560-430000-L560-0,-3))</f>
        <v/>
      </c>
      <c r="AB560" s="18">
        <f>MAX(0,ROUNDDOWN(M560-J560-430000-L560-V560,-3))</f>
        <v/>
      </c>
      <c r="AC560" s="18">
        <f>IF(M560&lt;=450000,0,MAX(0,ROUNDDOWN(AA560*0.06-MIN(50000,AA560)*0.03,-2))+MAX(0,ROUNDDOWN(AA560*0.04-MIN(50000,AA560)*0.02,-2)))</f>
        <v/>
      </c>
      <c r="AD560" s="18">
        <f>IF(M560&lt;=450000,0,MAX(0,ROUNDDOWN(AB560*0.06-MIN(50000,AB560)*0.03,-2))+MAX(0,ROUNDDOWN(AB560*0.04-MIN(50000,AB560)*0.02,-2)))</f>
        <v/>
      </c>
      <c r="AE560" s="18">
        <f>Y560-Z560</f>
        <v/>
      </c>
      <c r="AF560" s="18">
        <f>AC560-AD560</f>
        <v/>
      </c>
      <c r="AG560" s="18">
        <f>AE560+AF560</f>
        <v/>
      </c>
      <c r="AH560" s="20">
        <f>IF(W560&lt;=0,0,LOOKUP(W560,{0,1950001,3300001,6950001,9000001,18000001,40000001},{0.05,0.1,0.2,0.23,0.33,0.4,0.45}))</f>
        <v/>
      </c>
    </row>
    <row r="561">
      <c r="A561" t="inlineStr">
        <is>
          <t>1万円刻み 3区分8万円ずつ</t>
        </is>
      </c>
      <c r="B561" s="18">
        <f>'4_1万円刻み'!$A$161</f>
        <v/>
      </c>
      <c r="C561" s="19" t="n">
        <v>2026</v>
      </c>
      <c r="D561" t="inlineStr">
        <is>
          <t>いいえ</t>
        </is>
      </c>
      <c r="E561" s="18" t="n">
        <v>80000</v>
      </c>
      <c r="F561" s="18" t="n">
        <v>0</v>
      </c>
      <c r="G561" s="18" t="n">
        <v>80000</v>
      </c>
      <c r="H561" s="18" t="n">
        <v>80000</v>
      </c>
      <c r="I561" s="18" t="n">
        <v>0</v>
      </c>
      <c r="J561" s="18">
        <f>ROUND(MIN(B561/12,650000)*12*0.0915+MIN(B561/12,1390000)*12*(0.0504+0)+B561*0.005,0)</f>
        <v/>
      </c>
      <c r="K561" s="18" t="n">
        <v>0</v>
      </c>
      <c r="L561" s="18" t="n">
        <v>0</v>
      </c>
      <c r="M561" s="18">
        <f>ROUND(IF(C561&gt;=2026,IF(B561&lt;741000,0,IF(B561&lt;2191000,B561-740000,IF(B561&lt;2193000,1451000,IF(B561&lt;2196000,1453000,IF(B561&lt;2200000,1456000,IF(B561&lt;3600000,ROUNDDOWN(B561/4,-3)*2.8-80000,IF(B561&lt;6600000,ROUNDDOWN(B561/4,-3)*3.2-440000,IF(B561&lt;8500000,ROUNDDOWN(B561*0.9,0)-1100000,B561-1950000)))))))),IF(B561&lt;651000,0,IF(B561&lt;1900000,B561-650000,IF(B561&lt;3600000,ROUNDDOWN(B561/4,-3)*2.8-80000,IF(B561&lt;6600000,ROUNDDOWN(B561/4,-3)*3.2-440000,IF(B561&lt;8500000,ROUNDDOWN(B561*0.9,0)-1100000,B561-1950000)))))),0)</f>
        <v/>
      </c>
      <c r="N561" s="18">
        <f>IF(M561&gt;23500000,NA(),IF(C561&gt;=2026,IF(M561&lt;=4890000,1040000,IF(M561&lt;=6550000,670000,620000)),IF(M561&lt;=1320000,950000,IF(M561&lt;=3360000,880000,IF(M561&lt;=4890000,680000,IF(M561&lt;=6550000,630000,580000))))))</f>
        <v/>
      </c>
      <c r="O561" s="18">
        <f>IF(F561&lt;=0,IF(AND(D561="はい",C561&gt;=2026,C561&lt;=2027),IF(E561&lt;=0,0,IF(E561&lt;=30000,E561,IF(E561&lt;=60000,ROUNDUP(E561/2,0)+15000,IF(E561&lt;=120000,ROUNDUP(E561/4,0)+30000,60000)))),IF(E561&lt;=0,0,IF(E561&lt;=20000,E561,IF(E561&lt;=40000,ROUNDUP(E561/2,0)+10000,IF(E561&lt;=80000,ROUNDUP(E561/4,0)+20000,40000))))),IF(E561&lt;=0,IF(F561&lt;=0,0,IF(F561&lt;=25000,F561,IF(F561&lt;=50000,ROUNDUP(F561/2,0)+12500,IF(F561&lt;=100000,ROUNDUP(F561/4,0)+25000,50000)))),MAX(IF(F561&lt;=0,0,IF(F561&lt;=25000,F561,IF(F561&lt;=50000,ROUNDUP(F561/2,0)+12500,IF(F561&lt;=100000,ROUNDUP(F561/4,0)+25000,50000)))),MIN(IF(AND(D561="はい",C561&gt;=2026,C561&lt;=2027),IF(E561&lt;=0,0,IF(E561&lt;=30000,E561,IF(E561&lt;=60000,ROUNDUP(E561/2,0)+15000,IF(E561&lt;=120000,ROUNDUP(E561/4,0)+30000,60000)))),IF(E561&lt;=0,0,IF(E561&lt;=20000,E561,IF(E561&lt;=40000,ROUNDUP(E561/2,0)+10000,IF(E561&lt;=80000,ROUNDUP(E561/4,0)+20000,40000)))))+IF(F561&lt;=0,0,IF(F561&lt;=25000,F561,IF(F561&lt;=50000,ROUNDUP(F561/2,0)+12500,IF(F561&lt;=100000,ROUNDUP(F561/4,0)+25000,50000)))),IF(AND(D561="はい",C561&gt;=2026,C561&lt;=2027),60000,40000)))))</f>
        <v/>
      </c>
      <c r="P561" s="18">
        <f>IF(G561&lt;=0,0,IF(G561&lt;=20000,G561,IF(G561&lt;=40000,ROUNDUP(G561/2,0)+10000,IF(G561&lt;=80000,ROUNDUP(G561/4,0)+20000,40000))))</f>
        <v/>
      </c>
      <c r="Q561" s="18">
        <f>IF(I561&lt;=0,IF(H561&lt;=0,0,IF(H561&lt;=20000,H561,IF(H561&lt;=40000,ROUNDUP(H561/2,0)+10000,IF(H561&lt;=80000,ROUNDUP(H561/4,0)+20000,40000)))),IF(H561&lt;=0,IF(I561&lt;=0,0,IF(I561&lt;=25000,I561,IF(I561&lt;=50000,ROUNDUP(I561/2,0)+12500,IF(I561&lt;=100000,ROUNDUP(I561/4,0)+25000,50000)))),MAX(IF(I561&lt;=0,0,IF(I561&lt;=25000,I561,IF(I561&lt;=50000,ROUNDUP(I561/2,0)+12500,IF(I561&lt;=100000,ROUNDUP(I561/4,0)+25000,50000)))),MIN(IF(H561&lt;=0,0,IF(H561&lt;=20000,H561,IF(H561&lt;=40000,ROUNDUP(H561/2,0)+10000,IF(H561&lt;=80000,ROUNDUP(H561/4,0)+20000,40000))))+IF(I561&lt;=0,0,IF(I561&lt;=25000,I561,IF(I561&lt;=50000,ROUNDUP(I561/2,0)+12500,IF(I561&lt;=100000,ROUNDUP(I561/4,0)+25000,50000)))),40000))))</f>
        <v/>
      </c>
      <c r="R561" s="18">
        <f>MIN(120000,O561+P561+Q561)</f>
        <v/>
      </c>
      <c r="S561" s="18">
        <f>IF(F561&lt;=0,IF(E561&lt;=0,0,IF(E561&lt;=12000,E561,IF(E561&lt;=32000,ROUNDUP(E561/2,0)+6000,IF(E561&lt;=56000,ROUNDUP(E561/4,0)+14000,28000)))),IF(E561&lt;=0,IF(F561&lt;=0,0,IF(F561&lt;=15000,F561,IF(F561&lt;=40000,ROUNDUP(F561/2,0)+7500,IF(F561&lt;=70000,ROUNDUP(F561/4,0)+17500,35000)))),MAX(IF(F561&lt;=0,0,IF(F561&lt;=15000,F561,IF(F561&lt;=40000,ROUNDUP(F561/2,0)+7500,IF(F561&lt;=70000,ROUNDUP(F561/4,0)+17500,35000)))),MIN(IF(E561&lt;=0,0,IF(E561&lt;=12000,E561,IF(E561&lt;=32000,ROUNDUP(E561/2,0)+6000,IF(E561&lt;=56000,ROUNDUP(E561/4,0)+14000,28000))))+IF(F561&lt;=0,0,IF(F561&lt;=15000,F561,IF(F561&lt;=40000,ROUNDUP(F561/2,0)+7500,IF(F561&lt;=70000,ROUNDUP(F561/4,0)+17500,35000)))),28000))))</f>
        <v/>
      </c>
      <c r="T561" s="18">
        <f>IF(G561&lt;=0,0,IF(G561&lt;=12000,G561,IF(G561&lt;=32000,ROUNDUP(G561/2,0)+6000,IF(G561&lt;=56000,ROUNDUP(G561/4,0)+14000,28000))))</f>
        <v/>
      </c>
      <c r="U561" s="18">
        <f>IF(I561&lt;=0,IF(H561&lt;=0,0,IF(H561&lt;=12000,H561,IF(H561&lt;=32000,ROUNDUP(H561/2,0)+6000,IF(H561&lt;=56000,ROUNDUP(H561/4,0)+14000,28000)))),IF(H561&lt;=0,IF(I561&lt;=0,0,IF(I561&lt;=15000,I561,IF(I561&lt;=40000,ROUNDUP(I561/2,0)+7500,IF(I561&lt;=70000,ROUNDUP(I561/4,0)+17500,35000)))),MAX(IF(I561&lt;=0,0,IF(I561&lt;=15000,I561,IF(I561&lt;=40000,ROUNDUP(I561/2,0)+7500,IF(I561&lt;=70000,ROUNDUP(I561/4,0)+17500,35000)))),MIN(IF(H561&lt;=0,0,IF(H561&lt;=12000,H561,IF(H561&lt;=32000,ROUNDUP(H561/2,0)+6000,IF(H561&lt;=56000,ROUNDUP(H561/4,0)+14000,28000))))+IF(I561&lt;=0,0,IF(I561&lt;=15000,I561,IF(I561&lt;=40000,ROUNDUP(I561/2,0)+7500,IF(I561&lt;=70000,ROUNDUP(I561/4,0)+17500,35000)))),28000))))</f>
        <v/>
      </c>
      <c r="V561" s="18">
        <f>MIN(70000,S561+T561+U561)</f>
        <v/>
      </c>
      <c r="W561" s="18">
        <f>MAX(0,ROUNDDOWN(M561-J561-N561-K561-0,-3))</f>
        <v/>
      </c>
      <c r="X561" s="18">
        <f>MAX(0,ROUNDDOWN(M561-J561-N561-K561-R561,-3))</f>
        <v/>
      </c>
      <c r="Y561" s="18">
        <f>IF(W561&lt;=0,0,ROUNDDOWN((W561*LOOKUP(W561,{0,1950001,3300001,6950001,9000001,18000001,40000001},{0.05,0.1,0.2,0.23,0.33,0.4,0.45})-LOOKUP(W561,{0,1950001,3300001,6950001,9000001,18000001,40000001},{0,97500,427500,636000,1536000,2796000,4796000}))*1.021,-2))</f>
        <v/>
      </c>
      <c r="Z561" s="18">
        <f>IF(X561&lt;=0,0,ROUNDDOWN((X561*LOOKUP(X561,{0,1950001,3300001,6950001,9000001,18000001,40000001},{0.05,0.1,0.2,0.23,0.33,0.4,0.45})-LOOKUP(X561,{0,1950001,3300001,6950001,9000001,18000001,40000001},{0,97500,427500,636000,1536000,2796000,4796000}))*1.021,-2))</f>
        <v/>
      </c>
      <c r="AA561" s="18">
        <f>MAX(0,ROUNDDOWN(M561-J561-430000-L561-0,-3))</f>
        <v/>
      </c>
      <c r="AB561" s="18">
        <f>MAX(0,ROUNDDOWN(M561-J561-430000-L561-V561,-3))</f>
        <v/>
      </c>
      <c r="AC561" s="18">
        <f>IF(M561&lt;=450000,0,MAX(0,ROUNDDOWN(AA561*0.06-MIN(50000,AA561)*0.03,-2))+MAX(0,ROUNDDOWN(AA561*0.04-MIN(50000,AA561)*0.02,-2)))</f>
        <v/>
      </c>
      <c r="AD561" s="18">
        <f>IF(M561&lt;=450000,0,MAX(0,ROUNDDOWN(AB561*0.06-MIN(50000,AB561)*0.03,-2))+MAX(0,ROUNDDOWN(AB561*0.04-MIN(50000,AB561)*0.02,-2)))</f>
        <v/>
      </c>
      <c r="AE561" s="18">
        <f>Y561-Z561</f>
        <v/>
      </c>
      <c r="AF561" s="18">
        <f>AC561-AD561</f>
        <v/>
      </c>
      <c r="AG561" s="18">
        <f>AE561+AF561</f>
        <v/>
      </c>
      <c r="AH561" s="20">
        <f>IF(W561&lt;=0,0,LOOKUP(W561,{0,1950001,3300001,6950001,9000001,18000001,40000001},{0.05,0.1,0.2,0.23,0.33,0.4,0.45}))</f>
        <v/>
      </c>
    </row>
    <row r="562">
      <c r="A562" t="inlineStr">
        <is>
          <t>1万円刻み 一般8万円</t>
        </is>
      </c>
      <c r="B562" s="18">
        <f>'4_1万円刻み'!$A$161</f>
        <v/>
      </c>
      <c r="C562" s="19" t="n">
        <v>2026</v>
      </c>
      <c r="D562" t="inlineStr">
        <is>
          <t>いいえ</t>
        </is>
      </c>
      <c r="E562" s="18" t="n">
        <v>80000</v>
      </c>
      <c r="F562" s="18" t="n">
        <v>0</v>
      </c>
      <c r="G562" s="18" t="n">
        <v>0</v>
      </c>
      <c r="H562" s="18" t="n">
        <v>0</v>
      </c>
      <c r="I562" s="18" t="n">
        <v>0</v>
      </c>
      <c r="J562" s="18">
        <f>ROUND(MIN(B562/12,650000)*12*0.0915+MIN(B562/12,1390000)*12*(0.0504+0)+B562*0.005,0)</f>
        <v/>
      </c>
      <c r="K562" s="18" t="n">
        <v>0</v>
      </c>
      <c r="L562" s="18" t="n">
        <v>0</v>
      </c>
      <c r="M562" s="18">
        <f>ROUND(IF(C562&gt;=2026,IF(B562&lt;741000,0,IF(B562&lt;2191000,B562-740000,IF(B562&lt;2193000,1451000,IF(B562&lt;2196000,1453000,IF(B562&lt;2200000,1456000,IF(B562&lt;3600000,ROUNDDOWN(B562/4,-3)*2.8-80000,IF(B562&lt;6600000,ROUNDDOWN(B562/4,-3)*3.2-440000,IF(B562&lt;8500000,ROUNDDOWN(B562*0.9,0)-1100000,B562-1950000)))))))),IF(B562&lt;651000,0,IF(B562&lt;1900000,B562-650000,IF(B562&lt;3600000,ROUNDDOWN(B562/4,-3)*2.8-80000,IF(B562&lt;6600000,ROUNDDOWN(B562/4,-3)*3.2-440000,IF(B562&lt;8500000,ROUNDDOWN(B562*0.9,0)-1100000,B562-1950000)))))),0)</f>
        <v/>
      </c>
      <c r="N562" s="18">
        <f>IF(M562&gt;23500000,NA(),IF(C562&gt;=2026,IF(M562&lt;=4890000,1040000,IF(M562&lt;=6550000,670000,620000)),IF(M562&lt;=1320000,950000,IF(M562&lt;=3360000,880000,IF(M562&lt;=4890000,680000,IF(M562&lt;=6550000,630000,580000))))))</f>
        <v/>
      </c>
      <c r="O562" s="18">
        <f>IF(F562&lt;=0,IF(AND(D562="はい",C562&gt;=2026,C562&lt;=2027),IF(E562&lt;=0,0,IF(E562&lt;=30000,E562,IF(E562&lt;=60000,ROUNDUP(E562/2,0)+15000,IF(E562&lt;=120000,ROUNDUP(E562/4,0)+30000,60000)))),IF(E562&lt;=0,0,IF(E562&lt;=20000,E562,IF(E562&lt;=40000,ROUNDUP(E562/2,0)+10000,IF(E562&lt;=80000,ROUNDUP(E562/4,0)+20000,40000))))),IF(E562&lt;=0,IF(F562&lt;=0,0,IF(F562&lt;=25000,F562,IF(F562&lt;=50000,ROUNDUP(F562/2,0)+12500,IF(F562&lt;=100000,ROUNDUP(F562/4,0)+25000,50000)))),MAX(IF(F562&lt;=0,0,IF(F562&lt;=25000,F562,IF(F562&lt;=50000,ROUNDUP(F562/2,0)+12500,IF(F562&lt;=100000,ROUNDUP(F562/4,0)+25000,50000)))),MIN(IF(AND(D562="はい",C562&gt;=2026,C562&lt;=2027),IF(E562&lt;=0,0,IF(E562&lt;=30000,E562,IF(E562&lt;=60000,ROUNDUP(E562/2,0)+15000,IF(E562&lt;=120000,ROUNDUP(E562/4,0)+30000,60000)))),IF(E562&lt;=0,0,IF(E562&lt;=20000,E562,IF(E562&lt;=40000,ROUNDUP(E562/2,0)+10000,IF(E562&lt;=80000,ROUNDUP(E562/4,0)+20000,40000)))))+IF(F562&lt;=0,0,IF(F562&lt;=25000,F562,IF(F562&lt;=50000,ROUNDUP(F562/2,0)+12500,IF(F562&lt;=100000,ROUNDUP(F562/4,0)+25000,50000)))),IF(AND(D562="はい",C562&gt;=2026,C562&lt;=2027),60000,40000)))))</f>
        <v/>
      </c>
      <c r="P562" s="18">
        <f>IF(G562&lt;=0,0,IF(G562&lt;=20000,G562,IF(G562&lt;=40000,ROUNDUP(G562/2,0)+10000,IF(G562&lt;=80000,ROUNDUP(G562/4,0)+20000,40000))))</f>
        <v/>
      </c>
      <c r="Q562" s="18">
        <f>IF(I562&lt;=0,IF(H562&lt;=0,0,IF(H562&lt;=20000,H562,IF(H562&lt;=40000,ROUNDUP(H562/2,0)+10000,IF(H562&lt;=80000,ROUNDUP(H562/4,0)+20000,40000)))),IF(H562&lt;=0,IF(I562&lt;=0,0,IF(I562&lt;=25000,I562,IF(I562&lt;=50000,ROUNDUP(I562/2,0)+12500,IF(I562&lt;=100000,ROUNDUP(I562/4,0)+25000,50000)))),MAX(IF(I562&lt;=0,0,IF(I562&lt;=25000,I562,IF(I562&lt;=50000,ROUNDUP(I562/2,0)+12500,IF(I562&lt;=100000,ROUNDUP(I562/4,0)+25000,50000)))),MIN(IF(H562&lt;=0,0,IF(H562&lt;=20000,H562,IF(H562&lt;=40000,ROUNDUP(H562/2,0)+10000,IF(H562&lt;=80000,ROUNDUP(H562/4,0)+20000,40000))))+IF(I562&lt;=0,0,IF(I562&lt;=25000,I562,IF(I562&lt;=50000,ROUNDUP(I562/2,0)+12500,IF(I562&lt;=100000,ROUNDUP(I562/4,0)+25000,50000)))),40000))))</f>
        <v/>
      </c>
      <c r="R562" s="18">
        <f>MIN(120000,O562+P562+Q562)</f>
        <v/>
      </c>
      <c r="S562" s="18">
        <f>IF(F562&lt;=0,IF(E562&lt;=0,0,IF(E562&lt;=12000,E562,IF(E562&lt;=32000,ROUNDUP(E562/2,0)+6000,IF(E562&lt;=56000,ROUNDUP(E562/4,0)+14000,28000)))),IF(E562&lt;=0,IF(F562&lt;=0,0,IF(F562&lt;=15000,F562,IF(F562&lt;=40000,ROUNDUP(F562/2,0)+7500,IF(F562&lt;=70000,ROUNDUP(F562/4,0)+17500,35000)))),MAX(IF(F562&lt;=0,0,IF(F562&lt;=15000,F562,IF(F562&lt;=40000,ROUNDUP(F562/2,0)+7500,IF(F562&lt;=70000,ROUNDUP(F562/4,0)+17500,35000)))),MIN(IF(E562&lt;=0,0,IF(E562&lt;=12000,E562,IF(E562&lt;=32000,ROUNDUP(E562/2,0)+6000,IF(E562&lt;=56000,ROUNDUP(E562/4,0)+14000,28000))))+IF(F562&lt;=0,0,IF(F562&lt;=15000,F562,IF(F562&lt;=40000,ROUNDUP(F562/2,0)+7500,IF(F562&lt;=70000,ROUNDUP(F562/4,0)+17500,35000)))),28000))))</f>
        <v/>
      </c>
      <c r="T562" s="18">
        <f>IF(G562&lt;=0,0,IF(G562&lt;=12000,G562,IF(G562&lt;=32000,ROUNDUP(G562/2,0)+6000,IF(G562&lt;=56000,ROUNDUP(G562/4,0)+14000,28000))))</f>
        <v/>
      </c>
      <c r="U562" s="18">
        <f>IF(I562&lt;=0,IF(H562&lt;=0,0,IF(H562&lt;=12000,H562,IF(H562&lt;=32000,ROUNDUP(H562/2,0)+6000,IF(H562&lt;=56000,ROUNDUP(H562/4,0)+14000,28000)))),IF(H562&lt;=0,IF(I562&lt;=0,0,IF(I562&lt;=15000,I562,IF(I562&lt;=40000,ROUNDUP(I562/2,0)+7500,IF(I562&lt;=70000,ROUNDUP(I562/4,0)+17500,35000)))),MAX(IF(I562&lt;=0,0,IF(I562&lt;=15000,I562,IF(I562&lt;=40000,ROUNDUP(I562/2,0)+7500,IF(I562&lt;=70000,ROUNDUP(I562/4,0)+17500,35000)))),MIN(IF(H562&lt;=0,0,IF(H562&lt;=12000,H562,IF(H562&lt;=32000,ROUNDUP(H562/2,0)+6000,IF(H562&lt;=56000,ROUNDUP(H562/4,0)+14000,28000))))+IF(I562&lt;=0,0,IF(I562&lt;=15000,I562,IF(I562&lt;=40000,ROUNDUP(I562/2,0)+7500,IF(I562&lt;=70000,ROUNDUP(I562/4,0)+17500,35000)))),28000))))</f>
        <v/>
      </c>
      <c r="V562" s="18">
        <f>MIN(70000,S562+T562+U562)</f>
        <v/>
      </c>
      <c r="W562" s="18">
        <f>MAX(0,ROUNDDOWN(M562-J562-N562-K562-0,-3))</f>
        <v/>
      </c>
      <c r="X562" s="18">
        <f>MAX(0,ROUNDDOWN(M562-J562-N562-K562-R562,-3))</f>
        <v/>
      </c>
      <c r="Y562" s="18">
        <f>IF(W562&lt;=0,0,ROUNDDOWN((W562*LOOKUP(W562,{0,1950001,3300001,6950001,9000001,18000001,40000001},{0.05,0.1,0.2,0.23,0.33,0.4,0.45})-LOOKUP(W562,{0,1950001,3300001,6950001,9000001,18000001,40000001},{0,97500,427500,636000,1536000,2796000,4796000}))*1.021,-2))</f>
        <v/>
      </c>
      <c r="Z562" s="18">
        <f>IF(X562&lt;=0,0,ROUNDDOWN((X562*LOOKUP(X562,{0,1950001,3300001,6950001,9000001,18000001,40000001},{0.05,0.1,0.2,0.23,0.33,0.4,0.45})-LOOKUP(X562,{0,1950001,3300001,6950001,9000001,18000001,40000001},{0,97500,427500,636000,1536000,2796000,4796000}))*1.021,-2))</f>
        <v/>
      </c>
      <c r="AA562" s="18">
        <f>MAX(0,ROUNDDOWN(M562-J562-430000-L562-0,-3))</f>
        <v/>
      </c>
      <c r="AB562" s="18">
        <f>MAX(0,ROUNDDOWN(M562-J562-430000-L562-V562,-3))</f>
        <v/>
      </c>
      <c r="AC562" s="18">
        <f>IF(M562&lt;=450000,0,MAX(0,ROUNDDOWN(AA562*0.06-MIN(50000,AA562)*0.03,-2))+MAX(0,ROUNDDOWN(AA562*0.04-MIN(50000,AA562)*0.02,-2)))</f>
        <v/>
      </c>
      <c r="AD562" s="18">
        <f>IF(M562&lt;=450000,0,MAX(0,ROUNDDOWN(AB562*0.06-MIN(50000,AB562)*0.03,-2))+MAX(0,ROUNDDOWN(AB562*0.04-MIN(50000,AB562)*0.02,-2)))</f>
        <v/>
      </c>
      <c r="AE562" s="18">
        <f>Y562-Z562</f>
        <v/>
      </c>
      <c r="AF562" s="18">
        <f>AC562-AD562</f>
        <v/>
      </c>
      <c r="AG562" s="18">
        <f>AE562+AF562</f>
        <v/>
      </c>
      <c r="AH562" s="20">
        <f>IF(W562&lt;=0,0,LOOKUP(W562,{0,1950001,3300001,6950001,9000001,18000001,40000001},{0.05,0.1,0.2,0.23,0.33,0.4,0.45}))</f>
        <v/>
      </c>
    </row>
    <row r="563">
      <c r="A563" t="inlineStr">
        <is>
          <t>1万円刻み 特例あり一般12万円</t>
        </is>
      </c>
      <c r="B563" s="18">
        <f>'4_1万円刻み'!$A$161</f>
        <v/>
      </c>
      <c r="C563" s="19" t="n">
        <v>2026</v>
      </c>
      <c r="D563" t="inlineStr">
        <is>
          <t>はい</t>
        </is>
      </c>
      <c r="E563" s="18" t="n">
        <v>120000</v>
      </c>
      <c r="F563" s="18" t="n">
        <v>0</v>
      </c>
      <c r="G563" s="18" t="n">
        <v>0</v>
      </c>
      <c r="H563" s="18" t="n">
        <v>0</v>
      </c>
      <c r="I563" s="18" t="n">
        <v>0</v>
      </c>
      <c r="J563" s="18">
        <f>ROUND(MIN(B563/12,650000)*12*0.0915+MIN(B563/12,1390000)*12*(0.0504+0)+B563*0.005,0)</f>
        <v/>
      </c>
      <c r="K563" s="18" t="n">
        <v>0</v>
      </c>
      <c r="L563" s="18" t="n">
        <v>0</v>
      </c>
      <c r="M563" s="18">
        <f>ROUND(IF(C563&gt;=2026,IF(B563&lt;741000,0,IF(B563&lt;2191000,B563-740000,IF(B563&lt;2193000,1451000,IF(B563&lt;2196000,1453000,IF(B563&lt;2200000,1456000,IF(B563&lt;3600000,ROUNDDOWN(B563/4,-3)*2.8-80000,IF(B563&lt;6600000,ROUNDDOWN(B563/4,-3)*3.2-440000,IF(B563&lt;8500000,ROUNDDOWN(B563*0.9,0)-1100000,B563-1950000)))))))),IF(B563&lt;651000,0,IF(B563&lt;1900000,B563-650000,IF(B563&lt;3600000,ROUNDDOWN(B563/4,-3)*2.8-80000,IF(B563&lt;6600000,ROUNDDOWN(B563/4,-3)*3.2-440000,IF(B563&lt;8500000,ROUNDDOWN(B563*0.9,0)-1100000,B563-1950000)))))),0)</f>
        <v/>
      </c>
      <c r="N563" s="18">
        <f>IF(M563&gt;23500000,NA(),IF(C563&gt;=2026,IF(M563&lt;=4890000,1040000,IF(M563&lt;=6550000,670000,620000)),IF(M563&lt;=1320000,950000,IF(M563&lt;=3360000,880000,IF(M563&lt;=4890000,680000,IF(M563&lt;=6550000,630000,580000))))))</f>
        <v/>
      </c>
      <c r="O563" s="18">
        <f>IF(F563&lt;=0,IF(AND(D563="はい",C563&gt;=2026,C563&lt;=2027),IF(E563&lt;=0,0,IF(E563&lt;=30000,E563,IF(E563&lt;=60000,ROUNDUP(E563/2,0)+15000,IF(E563&lt;=120000,ROUNDUP(E563/4,0)+30000,60000)))),IF(E563&lt;=0,0,IF(E563&lt;=20000,E563,IF(E563&lt;=40000,ROUNDUP(E563/2,0)+10000,IF(E563&lt;=80000,ROUNDUP(E563/4,0)+20000,40000))))),IF(E563&lt;=0,IF(F563&lt;=0,0,IF(F563&lt;=25000,F563,IF(F563&lt;=50000,ROUNDUP(F563/2,0)+12500,IF(F563&lt;=100000,ROUNDUP(F563/4,0)+25000,50000)))),MAX(IF(F563&lt;=0,0,IF(F563&lt;=25000,F563,IF(F563&lt;=50000,ROUNDUP(F563/2,0)+12500,IF(F563&lt;=100000,ROUNDUP(F563/4,0)+25000,50000)))),MIN(IF(AND(D563="はい",C563&gt;=2026,C563&lt;=2027),IF(E563&lt;=0,0,IF(E563&lt;=30000,E563,IF(E563&lt;=60000,ROUNDUP(E563/2,0)+15000,IF(E563&lt;=120000,ROUNDUP(E563/4,0)+30000,60000)))),IF(E563&lt;=0,0,IF(E563&lt;=20000,E563,IF(E563&lt;=40000,ROUNDUP(E563/2,0)+10000,IF(E563&lt;=80000,ROUNDUP(E563/4,0)+20000,40000)))))+IF(F563&lt;=0,0,IF(F563&lt;=25000,F563,IF(F563&lt;=50000,ROUNDUP(F563/2,0)+12500,IF(F563&lt;=100000,ROUNDUP(F563/4,0)+25000,50000)))),IF(AND(D563="はい",C563&gt;=2026,C563&lt;=2027),60000,40000)))))</f>
        <v/>
      </c>
      <c r="P563" s="18">
        <f>IF(G563&lt;=0,0,IF(G563&lt;=20000,G563,IF(G563&lt;=40000,ROUNDUP(G563/2,0)+10000,IF(G563&lt;=80000,ROUNDUP(G563/4,0)+20000,40000))))</f>
        <v/>
      </c>
      <c r="Q563" s="18">
        <f>IF(I563&lt;=0,IF(H563&lt;=0,0,IF(H563&lt;=20000,H563,IF(H563&lt;=40000,ROUNDUP(H563/2,0)+10000,IF(H563&lt;=80000,ROUNDUP(H563/4,0)+20000,40000)))),IF(H563&lt;=0,IF(I563&lt;=0,0,IF(I563&lt;=25000,I563,IF(I563&lt;=50000,ROUNDUP(I563/2,0)+12500,IF(I563&lt;=100000,ROUNDUP(I563/4,0)+25000,50000)))),MAX(IF(I563&lt;=0,0,IF(I563&lt;=25000,I563,IF(I563&lt;=50000,ROUNDUP(I563/2,0)+12500,IF(I563&lt;=100000,ROUNDUP(I563/4,0)+25000,50000)))),MIN(IF(H563&lt;=0,0,IF(H563&lt;=20000,H563,IF(H563&lt;=40000,ROUNDUP(H563/2,0)+10000,IF(H563&lt;=80000,ROUNDUP(H563/4,0)+20000,40000))))+IF(I563&lt;=0,0,IF(I563&lt;=25000,I563,IF(I563&lt;=50000,ROUNDUP(I563/2,0)+12500,IF(I563&lt;=100000,ROUNDUP(I563/4,0)+25000,50000)))),40000))))</f>
        <v/>
      </c>
      <c r="R563" s="18">
        <f>MIN(120000,O563+P563+Q563)</f>
        <v/>
      </c>
      <c r="S563" s="18">
        <f>IF(F563&lt;=0,IF(E563&lt;=0,0,IF(E563&lt;=12000,E563,IF(E563&lt;=32000,ROUNDUP(E563/2,0)+6000,IF(E563&lt;=56000,ROUNDUP(E563/4,0)+14000,28000)))),IF(E563&lt;=0,IF(F563&lt;=0,0,IF(F563&lt;=15000,F563,IF(F563&lt;=40000,ROUNDUP(F563/2,0)+7500,IF(F563&lt;=70000,ROUNDUP(F563/4,0)+17500,35000)))),MAX(IF(F563&lt;=0,0,IF(F563&lt;=15000,F563,IF(F563&lt;=40000,ROUNDUP(F563/2,0)+7500,IF(F563&lt;=70000,ROUNDUP(F563/4,0)+17500,35000)))),MIN(IF(E563&lt;=0,0,IF(E563&lt;=12000,E563,IF(E563&lt;=32000,ROUNDUP(E563/2,0)+6000,IF(E563&lt;=56000,ROUNDUP(E563/4,0)+14000,28000))))+IF(F563&lt;=0,0,IF(F563&lt;=15000,F563,IF(F563&lt;=40000,ROUNDUP(F563/2,0)+7500,IF(F563&lt;=70000,ROUNDUP(F563/4,0)+17500,35000)))),28000))))</f>
        <v/>
      </c>
      <c r="T563" s="18">
        <f>IF(G563&lt;=0,0,IF(G563&lt;=12000,G563,IF(G563&lt;=32000,ROUNDUP(G563/2,0)+6000,IF(G563&lt;=56000,ROUNDUP(G563/4,0)+14000,28000))))</f>
        <v/>
      </c>
      <c r="U563" s="18">
        <f>IF(I563&lt;=0,IF(H563&lt;=0,0,IF(H563&lt;=12000,H563,IF(H563&lt;=32000,ROUNDUP(H563/2,0)+6000,IF(H563&lt;=56000,ROUNDUP(H563/4,0)+14000,28000)))),IF(H563&lt;=0,IF(I563&lt;=0,0,IF(I563&lt;=15000,I563,IF(I563&lt;=40000,ROUNDUP(I563/2,0)+7500,IF(I563&lt;=70000,ROUNDUP(I563/4,0)+17500,35000)))),MAX(IF(I563&lt;=0,0,IF(I563&lt;=15000,I563,IF(I563&lt;=40000,ROUNDUP(I563/2,0)+7500,IF(I563&lt;=70000,ROUNDUP(I563/4,0)+17500,35000)))),MIN(IF(H563&lt;=0,0,IF(H563&lt;=12000,H563,IF(H563&lt;=32000,ROUNDUP(H563/2,0)+6000,IF(H563&lt;=56000,ROUNDUP(H563/4,0)+14000,28000))))+IF(I563&lt;=0,0,IF(I563&lt;=15000,I563,IF(I563&lt;=40000,ROUNDUP(I563/2,0)+7500,IF(I563&lt;=70000,ROUNDUP(I563/4,0)+17500,35000)))),28000))))</f>
        <v/>
      </c>
      <c r="V563" s="18">
        <f>MIN(70000,S563+T563+U563)</f>
        <v/>
      </c>
      <c r="W563" s="18">
        <f>MAX(0,ROUNDDOWN(M563-J563-N563-K563-0,-3))</f>
        <v/>
      </c>
      <c r="X563" s="18">
        <f>MAX(0,ROUNDDOWN(M563-J563-N563-K563-R563,-3))</f>
        <v/>
      </c>
      <c r="Y563" s="18">
        <f>IF(W563&lt;=0,0,ROUNDDOWN((W563*LOOKUP(W563,{0,1950001,3300001,6950001,9000001,18000001,40000001},{0.05,0.1,0.2,0.23,0.33,0.4,0.45})-LOOKUP(W563,{0,1950001,3300001,6950001,9000001,18000001,40000001},{0,97500,427500,636000,1536000,2796000,4796000}))*1.021,-2))</f>
        <v/>
      </c>
      <c r="Z563" s="18">
        <f>IF(X563&lt;=0,0,ROUNDDOWN((X563*LOOKUP(X563,{0,1950001,3300001,6950001,9000001,18000001,40000001},{0.05,0.1,0.2,0.23,0.33,0.4,0.45})-LOOKUP(X563,{0,1950001,3300001,6950001,9000001,18000001,40000001},{0,97500,427500,636000,1536000,2796000,4796000}))*1.021,-2))</f>
        <v/>
      </c>
      <c r="AA563" s="18">
        <f>MAX(0,ROUNDDOWN(M563-J563-430000-L563-0,-3))</f>
        <v/>
      </c>
      <c r="AB563" s="18">
        <f>MAX(0,ROUNDDOWN(M563-J563-430000-L563-V563,-3))</f>
        <v/>
      </c>
      <c r="AC563" s="18">
        <f>IF(M563&lt;=450000,0,MAX(0,ROUNDDOWN(AA563*0.06-MIN(50000,AA563)*0.03,-2))+MAX(0,ROUNDDOWN(AA563*0.04-MIN(50000,AA563)*0.02,-2)))</f>
        <v/>
      </c>
      <c r="AD563" s="18">
        <f>IF(M563&lt;=450000,0,MAX(0,ROUNDDOWN(AB563*0.06-MIN(50000,AB563)*0.03,-2))+MAX(0,ROUNDDOWN(AB563*0.04-MIN(50000,AB563)*0.02,-2)))</f>
        <v/>
      </c>
      <c r="AE563" s="18">
        <f>Y563-Z563</f>
        <v/>
      </c>
      <c r="AF563" s="18">
        <f>AC563-AD563</f>
        <v/>
      </c>
      <c r="AG563" s="18">
        <f>AE563+AF563</f>
        <v/>
      </c>
      <c r="AH563" s="20">
        <f>IF(W563&lt;=0,0,LOOKUP(W563,{0,1950001,3300001,6950001,9000001,18000001,40000001},{0.05,0.1,0.2,0.23,0.33,0.4,0.45}))</f>
        <v/>
      </c>
    </row>
    <row r="564">
      <c r="A564" t="inlineStr">
        <is>
          <t>1万円刻み 3区分8万円ずつ</t>
        </is>
      </c>
      <c r="B564" s="18">
        <f>'4_1万円刻み'!$A$162</f>
        <v/>
      </c>
      <c r="C564" s="19" t="n">
        <v>2026</v>
      </c>
      <c r="D564" t="inlineStr">
        <is>
          <t>いいえ</t>
        </is>
      </c>
      <c r="E564" s="18" t="n">
        <v>80000</v>
      </c>
      <c r="F564" s="18" t="n">
        <v>0</v>
      </c>
      <c r="G564" s="18" t="n">
        <v>80000</v>
      </c>
      <c r="H564" s="18" t="n">
        <v>80000</v>
      </c>
      <c r="I564" s="18" t="n">
        <v>0</v>
      </c>
      <c r="J564" s="18">
        <f>ROUND(MIN(B564/12,650000)*12*0.0915+MIN(B564/12,1390000)*12*(0.0504+0)+B564*0.005,0)</f>
        <v/>
      </c>
      <c r="K564" s="18" t="n">
        <v>0</v>
      </c>
      <c r="L564" s="18" t="n">
        <v>0</v>
      </c>
      <c r="M564" s="18">
        <f>ROUND(IF(C564&gt;=2026,IF(B564&lt;741000,0,IF(B564&lt;2191000,B564-740000,IF(B564&lt;2193000,1451000,IF(B564&lt;2196000,1453000,IF(B564&lt;2200000,1456000,IF(B564&lt;3600000,ROUNDDOWN(B564/4,-3)*2.8-80000,IF(B564&lt;6600000,ROUNDDOWN(B564/4,-3)*3.2-440000,IF(B564&lt;8500000,ROUNDDOWN(B564*0.9,0)-1100000,B564-1950000)))))))),IF(B564&lt;651000,0,IF(B564&lt;1900000,B564-650000,IF(B564&lt;3600000,ROUNDDOWN(B564/4,-3)*2.8-80000,IF(B564&lt;6600000,ROUNDDOWN(B564/4,-3)*3.2-440000,IF(B564&lt;8500000,ROUNDDOWN(B564*0.9,0)-1100000,B564-1950000)))))),0)</f>
        <v/>
      </c>
      <c r="N564" s="18">
        <f>IF(M564&gt;23500000,NA(),IF(C564&gt;=2026,IF(M564&lt;=4890000,1040000,IF(M564&lt;=6550000,670000,620000)),IF(M564&lt;=1320000,950000,IF(M564&lt;=3360000,880000,IF(M564&lt;=4890000,680000,IF(M564&lt;=6550000,630000,580000))))))</f>
        <v/>
      </c>
      <c r="O564" s="18">
        <f>IF(F564&lt;=0,IF(AND(D564="はい",C564&gt;=2026,C564&lt;=2027),IF(E564&lt;=0,0,IF(E564&lt;=30000,E564,IF(E564&lt;=60000,ROUNDUP(E564/2,0)+15000,IF(E564&lt;=120000,ROUNDUP(E564/4,0)+30000,60000)))),IF(E564&lt;=0,0,IF(E564&lt;=20000,E564,IF(E564&lt;=40000,ROUNDUP(E564/2,0)+10000,IF(E564&lt;=80000,ROUNDUP(E564/4,0)+20000,40000))))),IF(E564&lt;=0,IF(F564&lt;=0,0,IF(F564&lt;=25000,F564,IF(F564&lt;=50000,ROUNDUP(F564/2,0)+12500,IF(F564&lt;=100000,ROUNDUP(F564/4,0)+25000,50000)))),MAX(IF(F564&lt;=0,0,IF(F564&lt;=25000,F564,IF(F564&lt;=50000,ROUNDUP(F564/2,0)+12500,IF(F564&lt;=100000,ROUNDUP(F564/4,0)+25000,50000)))),MIN(IF(AND(D564="はい",C564&gt;=2026,C564&lt;=2027),IF(E564&lt;=0,0,IF(E564&lt;=30000,E564,IF(E564&lt;=60000,ROUNDUP(E564/2,0)+15000,IF(E564&lt;=120000,ROUNDUP(E564/4,0)+30000,60000)))),IF(E564&lt;=0,0,IF(E564&lt;=20000,E564,IF(E564&lt;=40000,ROUNDUP(E564/2,0)+10000,IF(E564&lt;=80000,ROUNDUP(E564/4,0)+20000,40000)))))+IF(F564&lt;=0,0,IF(F564&lt;=25000,F564,IF(F564&lt;=50000,ROUNDUP(F564/2,0)+12500,IF(F564&lt;=100000,ROUNDUP(F564/4,0)+25000,50000)))),IF(AND(D564="はい",C564&gt;=2026,C564&lt;=2027),60000,40000)))))</f>
        <v/>
      </c>
      <c r="P564" s="18">
        <f>IF(G564&lt;=0,0,IF(G564&lt;=20000,G564,IF(G564&lt;=40000,ROUNDUP(G564/2,0)+10000,IF(G564&lt;=80000,ROUNDUP(G564/4,0)+20000,40000))))</f>
        <v/>
      </c>
      <c r="Q564" s="18">
        <f>IF(I564&lt;=0,IF(H564&lt;=0,0,IF(H564&lt;=20000,H564,IF(H564&lt;=40000,ROUNDUP(H564/2,0)+10000,IF(H564&lt;=80000,ROUNDUP(H564/4,0)+20000,40000)))),IF(H564&lt;=0,IF(I564&lt;=0,0,IF(I564&lt;=25000,I564,IF(I564&lt;=50000,ROUNDUP(I564/2,0)+12500,IF(I564&lt;=100000,ROUNDUP(I564/4,0)+25000,50000)))),MAX(IF(I564&lt;=0,0,IF(I564&lt;=25000,I564,IF(I564&lt;=50000,ROUNDUP(I564/2,0)+12500,IF(I564&lt;=100000,ROUNDUP(I564/4,0)+25000,50000)))),MIN(IF(H564&lt;=0,0,IF(H564&lt;=20000,H564,IF(H564&lt;=40000,ROUNDUP(H564/2,0)+10000,IF(H564&lt;=80000,ROUNDUP(H564/4,0)+20000,40000))))+IF(I564&lt;=0,0,IF(I564&lt;=25000,I564,IF(I564&lt;=50000,ROUNDUP(I564/2,0)+12500,IF(I564&lt;=100000,ROUNDUP(I564/4,0)+25000,50000)))),40000))))</f>
        <v/>
      </c>
      <c r="R564" s="18">
        <f>MIN(120000,O564+P564+Q564)</f>
        <v/>
      </c>
      <c r="S564" s="18">
        <f>IF(F564&lt;=0,IF(E564&lt;=0,0,IF(E564&lt;=12000,E564,IF(E564&lt;=32000,ROUNDUP(E564/2,0)+6000,IF(E564&lt;=56000,ROUNDUP(E564/4,0)+14000,28000)))),IF(E564&lt;=0,IF(F564&lt;=0,0,IF(F564&lt;=15000,F564,IF(F564&lt;=40000,ROUNDUP(F564/2,0)+7500,IF(F564&lt;=70000,ROUNDUP(F564/4,0)+17500,35000)))),MAX(IF(F564&lt;=0,0,IF(F564&lt;=15000,F564,IF(F564&lt;=40000,ROUNDUP(F564/2,0)+7500,IF(F564&lt;=70000,ROUNDUP(F564/4,0)+17500,35000)))),MIN(IF(E564&lt;=0,0,IF(E564&lt;=12000,E564,IF(E564&lt;=32000,ROUNDUP(E564/2,0)+6000,IF(E564&lt;=56000,ROUNDUP(E564/4,0)+14000,28000))))+IF(F564&lt;=0,0,IF(F564&lt;=15000,F564,IF(F564&lt;=40000,ROUNDUP(F564/2,0)+7500,IF(F564&lt;=70000,ROUNDUP(F564/4,0)+17500,35000)))),28000))))</f>
        <v/>
      </c>
      <c r="T564" s="18">
        <f>IF(G564&lt;=0,0,IF(G564&lt;=12000,G564,IF(G564&lt;=32000,ROUNDUP(G564/2,0)+6000,IF(G564&lt;=56000,ROUNDUP(G564/4,0)+14000,28000))))</f>
        <v/>
      </c>
      <c r="U564" s="18">
        <f>IF(I564&lt;=0,IF(H564&lt;=0,0,IF(H564&lt;=12000,H564,IF(H564&lt;=32000,ROUNDUP(H564/2,0)+6000,IF(H564&lt;=56000,ROUNDUP(H564/4,0)+14000,28000)))),IF(H564&lt;=0,IF(I564&lt;=0,0,IF(I564&lt;=15000,I564,IF(I564&lt;=40000,ROUNDUP(I564/2,0)+7500,IF(I564&lt;=70000,ROUNDUP(I564/4,0)+17500,35000)))),MAX(IF(I564&lt;=0,0,IF(I564&lt;=15000,I564,IF(I564&lt;=40000,ROUNDUP(I564/2,0)+7500,IF(I564&lt;=70000,ROUNDUP(I564/4,0)+17500,35000)))),MIN(IF(H564&lt;=0,0,IF(H564&lt;=12000,H564,IF(H564&lt;=32000,ROUNDUP(H564/2,0)+6000,IF(H564&lt;=56000,ROUNDUP(H564/4,0)+14000,28000))))+IF(I564&lt;=0,0,IF(I564&lt;=15000,I564,IF(I564&lt;=40000,ROUNDUP(I564/2,0)+7500,IF(I564&lt;=70000,ROUNDUP(I564/4,0)+17500,35000)))),28000))))</f>
        <v/>
      </c>
      <c r="V564" s="18">
        <f>MIN(70000,S564+T564+U564)</f>
        <v/>
      </c>
      <c r="W564" s="18">
        <f>MAX(0,ROUNDDOWN(M564-J564-N564-K564-0,-3))</f>
        <v/>
      </c>
      <c r="X564" s="18">
        <f>MAX(0,ROUNDDOWN(M564-J564-N564-K564-R564,-3))</f>
        <v/>
      </c>
      <c r="Y564" s="18">
        <f>IF(W564&lt;=0,0,ROUNDDOWN((W564*LOOKUP(W564,{0,1950001,3300001,6950001,9000001,18000001,40000001},{0.05,0.1,0.2,0.23,0.33,0.4,0.45})-LOOKUP(W564,{0,1950001,3300001,6950001,9000001,18000001,40000001},{0,97500,427500,636000,1536000,2796000,4796000}))*1.021,-2))</f>
        <v/>
      </c>
      <c r="Z564" s="18">
        <f>IF(X564&lt;=0,0,ROUNDDOWN((X564*LOOKUP(X564,{0,1950001,3300001,6950001,9000001,18000001,40000001},{0.05,0.1,0.2,0.23,0.33,0.4,0.45})-LOOKUP(X564,{0,1950001,3300001,6950001,9000001,18000001,40000001},{0,97500,427500,636000,1536000,2796000,4796000}))*1.021,-2))</f>
        <v/>
      </c>
      <c r="AA564" s="18">
        <f>MAX(0,ROUNDDOWN(M564-J564-430000-L564-0,-3))</f>
        <v/>
      </c>
      <c r="AB564" s="18">
        <f>MAX(0,ROUNDDOWN(M564-J564-430000-L564-V564,-3))</f>
        <v/>
      </c>
      <c r="AC564" s="18">
        <f>IF(M564&lt;=450000,0,MAX(0,ROUNDDOWN(AA564*0.06-MIN(50000,AA564)*0.03,-2))+MAX(0,ROUNDDOWN(AA564*0.04-MIN(50000,AA564)*0.02,-2)))</f>
        <v/>
      </c>
      <c r="AD564" s="18">
        <f>IF(M564&lt;=450000,0,MAX(0,ROUNDDOWN(AB564*0.06-MIN(50000,AB564)*0.03,-2))+MAX(0,ROUNDDOWN(AB564*0.04-MIN(50000,AB564)*0.02,-2)))</f>
        <v/>
      </c>
      <c r="AE564" s="18">
        <f>Y564-Z564</f>
        <v/>
      </c>
      <c r="AF564" s="18">
        <f>AC564-AD564</f>
        <v/>
      </c>
      <c r="AG564" s="18">
        <f>AE564+AF564</f>
        <v/>
      </c>
      <c r="AH564" s="20">
        <f>IF(W564&lt;=0,0,LOOKUP(W564,{0,1950001,3300001,6950001,9000001,18000001,40000001},{0.05,0.1,0.2,0.23,0.33,0.4,0.45}))</f>
        <v/>
      </c>
    </row>
    <row r="565">
      <c r="A565" t="inlineStr">
        <is>
          <t>1万円刻み 一般8万円</t>
        </is>
      </c>
      <c r="B565" s="18">
        <f>'4_1万円刻み'!$A$162</f>
        <v/>
      </c>
      <c r="C565" s="19" t="n">
        <v>2026</v>
      </c>
      <c r="D565" t="inlineStr">
        <is>
          <t>いいえ</t>
        </is>
      </c>
      <c r="E565" s="18" t="n">
        <v>80000</v>
      </c>
      <c r="F565" s="18" t="n">
        <v>0</v>
      </c>
      <c r="G565" s="18" t="n">
        <v>0</v>
      </c>
      <c r="H565" s="18" t="n">
        <v>0</v>
      </c>
      <c r="I565" s="18" t="n">
        <v>0</v>
      </c>
      <c r="J565" s="18">
        <f>ROUND(MIN(B565/12,650000)*12*0.0915+MIN(B565/12,1390000)*12*(0.0504+0)+B565*0.005,0)</f>
        <v/>
      </c>
      <c r="K565" s="18" t="n">
        <v>0</v>
      </c>
      <c r="L565" s="18" t="n">
        <v>0</v>
      </c>
      <c r="M565" s="18">
        <f>ROUND(IF(C565&gt;=2026,IF(B565&lt;741000,0,IF(B565&lt;2191000,B565-740000,IF(B565&lt;2193000,1451000,IF(B565&lt;2196000,1453000,IF(B565&lt;2200000,1456000,IF(B565&lt;3600000,ROUNDDOWN(B565/4,-3)*2.8-80000,IF(B565&lt;6600000,ROUNDDOWN(B565/4,-3)*3.2-440000,IF(B565&lt;8500000,ROUNDDOWN(B565*0.9,0)-1100000,B565-1950000)))))))),IF(B565&lt;651000,0,IF(B565&lt;1900000,B565-650000,IF(B565&lt;3600000,ROUNDDOWN(B565/4,-3)*2.8-80000,IF(B565&lt;6600000,ROUNDDOWN(B565/4,-3)*3.2-440000,IF(B565&lt;8500000,ROUNDDOWN(B565*0.9,0)-1100000,B565-1950000)))))),0)</f>
        <v/>
      </c>
      <c r="N565" s="18">
        <f>IF(M565&gt;23500000,NA(),IF(C565&gt;=2026,IF(M565&lt;=4890000,1040000,IF(M565&lt;=6550000,670000,620000)),IF(M565&lt;=1320000,950000,IF(M565&lt;=3360000,880000,IF(M565&lt;=4890000,680000,IF(M565&lt;=6550000,630000,580000))))))</f>
        <v/>
      </c>
      <c r="O565" s="18">
        <f>IF(F565&lt;=0,IF(AND(D565="はい",C565&gt;=2026,C565&lt;=2027),IF(E565&lt;=0,0,IF(E565&lt;=30000,E565,IF(E565&lt;=60000,ROUNDUP(E565/2,0)+15000,IF(E565&lt;=120000,ROUNDUP(E565/4,0)+30000,60000)))),IF(E565&lt;=0,0,IF(E565&lt;=20000,E565,IF(E565&lt;=40000,ROUNDUP(E565/2,0)+10000,IF(E565&lt;=80000,ROUNDUP(E565/4,0)+20000,40000))))),IF(E565&lt;=0,IF(F565&lt;=0,0,IF(F565&lt;=25000,F565,IF(F565&lt;=50000,ROUNDUP(F565/2,0)+12500,IF(F565&lt;=100000,ROUNDUP(F565/4,0)+25000,50000)))),MAX(IF(F565&lt;=0,0,IF(F565&lt;=25000,F565,IF(F565&lt;=50000,ROUNDUP(F565/2,0)+12500,IF(F565&lt;=100000,ROUNDUP(F565/4,0)+25000,50000)))),MIN(IF(AND(D565="はい",C565&gt;=2026,C565&lt;=2027),IF(E565&lt;=0,0,IF(E565&lt;=30000,E565,IF(E565&lt;=60000,ROUNDUP(E565/2,0)+15000,IF(E565&lt;=120000,ROUNDUP(E565/4,0)+30000,60000)))),IF(E565&lt;=0,0,IF(E565&lt;=20000,E565,IF(E565&lt;=40000,ROUNDUP(E565/2,0)+10000,IF(E565&lt;=80000,ROUNDUP(E565/4,0)+20000,40000)))))+IF(F565&lt;=0,0,IF(F565&lt;=25000,F565,IF(F565&lt;=50000,ROUNDUP(F565/2,0)+12500,IF(F565&lt;=100000,ROUNDUP(F565/4,0)+25000,50000)))),IF(AND(D565="はい",C565&gt;=2026,C565&lt;=2027),60000,40000)))))</f>
        <v/>
      </c>
      <c r="P565" s="18">
        <f>IF(G565&lt;=0,0,IF(G565&lt;=20000,G565,IF(G565&lt;=40000,ROUNDUP(G565/2,0)+10000,IF(G565&lt;=80000,ROUNDUP(G565/4,0)+20000,40000))))</f>
        <v/>
      </c>
      <c r="Q565" s="18">
        <f>IF(I565&lt;=0,IF(H565&lt;=0,0,IF(H565&lt;=20000,H565,IF(H565&lt;=40000,ROUNDUP(H565/2,0)+10000,IF(H565&lt;=80000,ROUNDUP(H565/4,0)+20000,40000)))),IF(H565&lt;=0,IF(I565&lt;=0,0,IF(I565&lt;=25000,I565,IF(I565&lt;=50000,ROUNDUP(I565/2,0)+12500,IF(I565&lt;=100000,ROUNDUP(I565/4,0)+25000,50000)))),MAX(IF(I565&lt;=0,0,IF(I565&lt;=25000,I565,IF(I565&lt;=50000,ROUNDUP(I565/2,0)+12500,IF(I565&lt;=100000,ROUNDUP(I565/4,0)+25000,50000)))),MIN(IF(H565&lt;=0,0,IF(H565&lt;=20000,H565,IF(H565&lt;=40000,ROUNDUP(H565/2,0)+10000,IF(H565&lt;=80000,ROUNDUP(H565/4,0)+20000,40000))))+IF(I565&lt;=0,0,IF(I565&lt;=25000,I565,IF(I565&lt;=50000,ROUNDUP(I565/2,0)+12500,IF(I565&lt;=100000,ROUNDUP(I565/4,0)+25000,50000)))),40000))))</f>
        <v/>
      </c>
      <c r="R565" s="18">
        <f>MIN(120000,O565+P565+Q565)</f>
        <v/>
      </c>
      <c r="S565" s="18">
        <f>IF(F565&lt;=0,IF(E565&lt;=0,0,IF(E565&lt;=12000,E565,IF(E565&lt;=32000,ROUNDUP(E565/2,0)+6000,IF(E565&lt;=56000,ROUNDUP(E565/4,0)+14000,28000)))),IF(E565&lt;=0,IF(F565&lt;=0,0,IF(F565&lt;=15000,F565,IF(F565&lt;=40000,ROUNDUP(F565/2,0)+7500,IF(F565&lt;=70000,ROUNDUP(F565/4,0)+17500,35000)))),MAX(IF(F565&lt;=0,0,IF(F565&lt;=15000,F565,IF(F565&lt;=40000,ROUNDUP(F565/2,0)+7500,IF(F565&lt;=70000,ROUNDUP(F565/4,0)+17500,35000)))),MIN(IF(E565&lt;=0,0,IF(E565&lt;=12000,E565,IF(E565&lt;=32000,ROUNDUP(E565/2,0)+6000,IF(E565&lt;=56000,ROUNDUP(E565/4,0)+14000,28000))))+IF(F565&lt;=0,0,IF(F565&lt;=15000,F565,IF(F565&lt;=40000,ROUNDUP(F565/2,0)+7500,IF(F565&lt;=70000,ROUNDUP(F565/4,0)+17500,35000)))),28000))))</f>
        <v/>
      </c>
      <c r="T565" s="18">
        <f>IF(G565&lt;=0,0,IF(G565&lt;=12000,G565,IF(G565&lt;=32000,ROUNDUP(G565/2,0)+6000,IF(G565&lt;=56000,ROUNDUP(G565/4,0)+14000,28000))))</f>
        <v/>
      </c>
      <c r="U565" s="18">
        <f>IF(I565&lt;=0,IF(H565&lt;=0,0,IF(H565&lt;=12000,H565,IF(H565&lt;=32000,ROUNDUP(H565/2,0)+6000,IF(H565&lt;=56000,ROUNDUP(H565/4,0)+14000,28000)))),IF(H565&lt;=0,IF(I565&lt;=0,0,IF(I565&lt;=15000,I565,IF(I565&lt;=40000,ROUNDUP(I565/2,0)+7500,IF(I565&lt;=70000,ROUNDUP(I565/4,0)+17500,35000)))),MAX(IF(I565&lt;=0,0,IF(I565&lt;=15000,I565,IF(I565&lt;=40000,ROUNDUP(I565/2,0)+7500,IF(I565&lt;=70000,ROUNDUP(I565/4,0)+17500,35000)))),MIN(IF(H565&lt;=0,0,IF(H565&lt;=12000,H565,IF(H565&lt;=32000,ROUNDUP(H565/2,0)+6000,IF(H565&lt;=56000,ROUNDUP(H565/4,0)+14000,28000))))+IF(I565&lt;=0,0,IF(I565&lt;=15000,I565,IF(I565&lt;=40000,ROUNDUP(I565/2,0)+7500,IF(I565&lt;=70000,ROUNDUP(I565/4,0)+17500,35000)))),28000))))</f>
        <v/>
      </c>
      <c r="V565" s="18">
        <f>MIN(70000,S565+T565+U565)</f>
        <v/>
      </c>
      <c r="W565" s="18">
        <f>MAX(0,ROUNDDOWN(M565-J565-N565-K565-0,-3))</f>
        <v/>
      </c>
      <c r="X565" s="18">
        <f>MAX(0,ROUNDDOWN(M565-J565-N565-K565-R565,-3))</f>
        <v/>
      </c>
      <c r="Y565" s="18">
        <f>IF(W565&lt;=0,0,ROUNDDOWN((W565*LOOKUP(W565,{0,1950001,3300001,6950001,9000001,18000001,40000001},{0.05,0.1,0.2,0.23,0.33,0.4,0.45})-LOOKUP(W565,{0,1950001,3300001,6950001,9000001,18000001,40000001},{0,97500,427500,636000,1536000,2796000,4796000}))*1.021,-2))</f>
        <v/>
      </c>
      <c r="Z565" s="18">
        <f>IF(X565&lt;=0,0,ROUNDDOWN((X565*LOOKUP(X565,{0,1950001,3300001,6950001,9000001,18000001,40000001},{0.05,0.1,0.2,0.23,0.33,0.4,0.45})-LOOKUP(X565,{0,1950001,3300001,6950001,9000001,18000001,40000001},{0,97500,427500,636000,1536000,2796000,4796000}))*1.021,-2))</f>
        <v/>
      </c>
      <c r="AA565" s="18">
        <f>MAX(0,ROUNDDOWN(M565-J565-430000-L565-0,-3))</f>
        <v/>
      </c>
      <c r="AB565" s="18">
        <f>MAX(0,ROUNDDOWN(M565-J565-430000-L565-V565,-3))</f>
        <v/>
      </c>
      <c r="AC565" s="18">
        <f>IF(M565&lt;=450000,0,MAX(0,ROUNDDOWN(AA565*0.06-MIN(50000,AA565)*0.03,-2))+MAX(0,ROUNDDOWN(AA565*0.04-MIN(50000,AA565)*0.02,-2)))</f>
        <v/>
      </c>
      <c r="AD565" s="18">
        <f>IF(M565&lt;=450000,0,MAX(0,ROUNDDOWN(AB565*0.06-MIN(50000,AB565)*0.03,-2))+MAX(0,ROUNDDOWN(AB565*0.04-MIN(50000,AB565)*0.02,-2)))</f>
        <v/>
      </c>
      <c r="AE565" s="18">
        <f>Y565-Z565</f>
        <v/>
      </c>
      <c r="AF565" s="18">
        <f>AC565-AD565</f>
        <v/>
      </c>
      <c r="AG565" s="18">
        <f>AE565+AF565</f>
        <v/>
      </c>
      <c r="AH565" s="20">
        <f>IF(W565&lt;=0,0,LOOKUP(W565,{0,1950001,3300001,6950001,9000001,18000001,40000001},{0.05,0.1,0.2,0.23,0.33,0.4,0.45}))</f>
        <v/>
      </c>
    </row>
    <row r="566">
      <c r="A566" t="inlineStr">
        <is>
          <t>1万円刻み 特例あり一般12万円</t>
        </is>
      </c>
      <c r="B566" s="18">
        <f>'4_1万円刻み'!$A$162</f>
        <v/>
      </c>
      <c r="C566" s="19" t="n">
        <v>2026</v>
      </c>
      <c r="D566" t="inlineStr">
        <is>
          <t>はい</t>
        </is>
      </c>
      <c r="E566" s="18" t="n">
        <v>120000</v>
      </c>
      <c r="F566" s="18" t="n">
        <v>0</v>
      </c>
      <c r="G566" s="18" t="n">
        <v>0</v>
      </c>
      <c r="H566" s="18" t="n">
        <v>0</v>
      </c>
      <c r="I566" s="18" t="n">
        <v>0</v>
      </c>
      <c r="J566" s="18">
        <f>ROUND(MIN(B566/12,650000)*12*0.0915+MIN(B566/12,1390000)*12*(0.0504+0)+B566*0.005,0)</f>
        <v/>
      </c>
      <c r="K566" s="18" t="n">
        <v>0</v>
      </c>
      <c r="L566" s="18" t="n">
        <v>0</v>
      </c>
      <c r="M566" s="18">
        <f>ROUND(IF(C566&gt;=2026,IF(B566&lt;741000,0,IF(B566&lt;2191000,B566-740000,IF(B566&lt;2193000,1451000,IF(B566&lt;2196000,1453000,IF(B566&lt;2200000,1456000,IF(B566&lt;3600000,ROUNDDOWN(B566/4,-3)*2.8-80000,IF(B566&lt;6600000,ROUNDDOWN(B566/4,-3)*3.2-440000,IF(B566&lt;8500000,ROUNDDOWN(B566*0.9,0)-1100000,B566-1950000)))))))),IF(B566&lt;651000,0,IF(B566&lt;1900000,B566-650000,IF(B566&lt;3600000,ROUNDDOWN(B566/4,-3)*2.8-80000,IF(B566&lt;6600000,ROUNDDOWN(B566/4,-3)*3.2-440000,IF(B566&lt;8500000,ROUNDDOWN(B566*0.9,0)-1100000,B566-1950000)))))),0)</f>
        <v/>
      </c>
      <c r="N566" s="18">
        <f>IF(M566&gt;23500000,NA(),IF(C566&gt;=2026,IF(M566&lt;=4890000,1040000,IF(M566&lt;=6550000,670000,620000)),IF(M566&lt;=1320000,950000,IF(M566&lt;=3360000,880000,IF(M566&lt;=4890000,680000,IF(M566&lt;=6550000,630000,580000))))))</f>
        <v/>
      </c>
      <c r="O566" s="18">
        <f>IF(F566&lt;=0,IF(AND(D566="はい",C566&gt;=2026,C566&lt;=2027),IF(E566&lt;=0,0,IF(E566&lt;=30000,E566,IF(E566&lt;=60000,ROUNDUP(E566/2,0)+15000,IF(E566&lt;=120000,ROUNDUP(E566/4,0)+30000,60000)))),IF(E566&lt;=0,0,IF(E566&lt;=20000,E566,IF(E566&lt;=40000,ROUNDUP(E566/2,0)+10000,IF(E566&lt;=80000,ROUNDUP(E566/4,0)+20000,40000))))),IF(E566&lt;=0,IF(F566&lt;=0,0,IF(F566&lt;=25000,F566,IF(F566&lt;=50000,ROUNDUP(F566/2,0)+12500,IF(F566&lt;=100000,ROUNDUP(F566/4,0)+25000,50000)))),MAX(IF(F566&lt;=0,0,IF(F566&lt;=25000,F566,IF(F566&lt;=50000,ROUNDUP(F566/2,0)+12500,IF(F566&lt;=100000,ROUNDUP(F566/4,0)+25000,50000)))),MIN(IF(AND(D566="はい",C566&gt;=2026,C566&lt;=2027),IF(E566&lt;=0,0,IF(E566&lt;=30000,E566,IF(E566&lt;=60000,ROUNDUP(E566/2,0)+15000,IF(E566&lt;=120000,ROUNDUP(E566/4,0)+30000,60000)))),IF(E566&lt;=0,0,IF(E566&lt;=20000,E566,IF(E566&lt;=40000,ROUNDUP(E566/2,0)+10000,IF(E566&lt;=80000,ROUNDUP(E566/4,0)+20000,40000)))))+IF(F566&lt;=0,0,IF(F566&lt;=25000,F566,IF(F566&lt;=50000,ROUNDUP(F566/2,0)+12500,IF(F566&lt;=100000,ROUNDUP(F566/4,0)+25000,50000)))),IF(AND(D566="はい",C566&gt;=2026,C566&lt;=2027),60000,40000)))))</f>
        <v/>
      </c>
      <c r="P566" s="18">
        <f>IF(G566&lt;=0,0,IF(G566&lt;=20000,G566,IF(G566&lt;=40000,ROUNDUP(G566/2,0)+10000,IF(G566&lt;=80000,ROUNDUP(G566/4,0)+20000,40000))))</f>
        <v/>
      </c>
      <c r="Q566" s="18">
        <f>IF(I566&lt;=0,IF(H566&lt;=0,0,IF(H566&lt;=20000,H566,IF(H566&lt;=40000,ROUNDUP(H566/2,0)+10000,IF(H566&lt;=80000,ROUNDUP(H566/4,0)+20000,40000)))),IF(H566&lt;=0,IF(I566&lt;=0,0,IF(I566&lt;=25000,I566,IF(I566&lt;=50000,ROUNDUP(I566/2,0)+12500,IF(I566&lt;=100000,ROUNDUP(I566/4,0)+25000,50000)))),MAX(IF(I566&lt;=0,0,IF(I566&lt;=25000,I566,IF(I566&lt;=50000,ROUNDUP(I566/2,0)+12500,IF(I566&lt;=100000,ROUNDUP(I566/4,0)+25000,50000)))),MIN(IF(H566&lt;=0,0,IF(H566&lt;=20000,H566,IF(H566&lt;=40000,ROUNDUP(H566/2,0)+10000,IF(H566&lt;=80000,ROUNDUP(H566/4,0)+20000,40000))))+IF(I566&lt;=0,0,IF(I566&lt;=25000,I566,IF(I566&lt;=50000,ROUNDUP(I566/2,0)+12500,IF(I566&lt;=100000,ROUNDUP(I566/4,0)+25000,50000)))),40000))))</f>
        <v/>
      </c>
      <c r="R566" s="18">
        <f>MIN(120000,O566+P566+Q566)</f>
        <v/>
      </c>
      <c r="S566" s="18">
        <f>IF(F566&lt;=0,IF(E566&lt;=0,0,IF(E566&lt;=12000,E566,IF(E566&lt;=32000,ROUNDUP(E566/2,0)+6000,IF(E566&lt;=56000,ROUNDUP(E566/4,0)+14000,28000)))),IF(E566&lt;=0,IF(F566&lt;=0,0,IF(F566&lt;=15000,F566,IF(F566&lt;=40000,ROUNDUP(F566/2,0)+7500,IF(F566&lt;=70000,ROUNDUP(F566/4,0)+17500,35000)))),MAX(IF(F566&lt;=0,0,IF(F566&lt;=15000,F566,IF(F566&lt;=40000,ROUNDUP(F566/2,0)+7500,IF(F566&lt;=70000,ROUNDUP(F566/4,0)+17500,35000)))),MIN(IF(E566&lt;=0,0,IF(E566&lt;=12000,E566,IF(E566&lt;=32000,ROUNDUP(E566/2,0)+6000,IF(E566&lt;=56000,ROUNDUP(E566/4,0)+14000,28000))))+IF(F566&lt;=0,0,IF(F566&lt;=15000,F566,IF(F566&lt;=40000,ROUNDUP(F566/2,0)+7500,IF(F566&lt;=70000,ROUNDUP(F566/4,0)+17500,35000)))),28000))))</f>
        <v/>
      </c>
      <c r="T566" s="18">
        <f>IF(G566&lt;=0,0,IF(G566&lt;=12000,G566,IF(G566&lt;=32000,ROUNDUP(G566/2,0)+6000,IF(G566&lt;=56000,ROUNDUP(G566/4,0)+14000,28000))))</f>
        <v/>
      </c>
      <c r="U566" s="18">
        <f>IF(I566&lt;=0,IF(H566&lt;=0,0,IF(H566&lt;=12000,H566,IF(H566&lt;=32000,ROUNDUP(H566/2,0)+6000,IF(H566&lt;=56000,ROUNDUP(H566/4,0)+14000,28000)))),IF(H566&lt;=0,IF(I566&lt;=0,0,IF(I566&lt;=15000,I566,IF(I566&lt;=40000,ROUNDUP(I566/2,0)+7500,IF(I566&lt;=70000,ROUNDUP(I566/4,0)+17500,35000)))),MAX(IF(I566&lt;=0,0,IF(I566&lt;=15000,I566,IF(I566&lt;=40000,ROUNDUP(I566/2,0)+7500,IF(I566&lt;=70000,ROUNDUP(I566/4,0)+17500,35000)))),MIN(IF(H566&lt;=0,0,IF(H566&lt;=12000,H566,IF(H566&lt;=32000,ROUNDUP(H566/2,0)+6000,IF(H566&lt;=56000,ROUNDUP(H566/4,0)+14000,28000))))+IF(I566&lt;=0,0,IF(I566&lt;=15000,I566,IF(I566&lt;=40000,ROUNDUP(I566/2,0)+7500,IF(I566&lt;=70000,ROUNDUP(I566/4,0)+17500,35000)))),28000))))</f>
        <v/>
      </c>
      <c r="V566" s="18">
        <f>MIN(70000,S566+T566+U566)</f>
        <v/>
      </c>
      <c r="W566" s="18">
        <f>MAX(0,ROUNDDOWN(M566-J566-N566-K566-0,-3))</f>
        <v/>
      </c>
      <c r="X566" s="18">
        <f>MAX(0,ROUNDDOWN(M566-J566-N566-K566-R566,-3))</f>
        <v/>
      </c>
      <c r="Y566" s="18">
        <f>IF(W566&lt;=0,0,ROUNDDOWN((W566*LOOKUP(W566,{0,1950001,3300001,6950001,9000001,18000001,40000001},{0.05,0.1,0.2,0.23,0.33,0.4,0.45})-LOOKUP(W566,{0,1950001,3300001,6950001,9000001,18000001,40000001},{0,97500,427500,636000,1536000,2796000,4796000}))*1.021,-2))</f>
        <v/>
      </c>
      <c r="Z566" s="18">
        <f>IF(X566&lt;=0,0,ROUNDDOWN((X566*LOOKUP(X566,{0,1950001,3300001,6950001,9000001,18000001,40000001},{0.05,0.1,0.2,0.23,0.33,0.4,0.45})-LOOKUP(X566,{0,1950001,3300001,6950001,9000001,18000001,40000001},{0,97500,427500,636000,1536000,2796000,4796000}))*1.021,-2))</f>
        <v/>
      </c>
      <c r="AA566" s="18">
        <f>MAX(0,ROUNDDOWN(M566-J566-430000-L566-0,-3))</f>
        <v/>
      </c>
      <c r="AB566" s="18">
        <f>MAX(0,ROUNDDOWN(M566-J566-430000-L566-V566,-3))</f>
        <v/>
      </c>
      <c r="AC566" s="18">
        <f>IF(M566&lt;=450000,0,MAX(0,ROUNDDOWN(AA566*0.06-MIN(50000,AA566)*0.03,-2))+MAX(0,ROUNDDOWN(AA566*0.04-MIN(50000,AA566)*0.02,-2)))</f>
        <v/>
      </c>
      <c r="AD566" s="18">
        <f>IF(M566&lt;=450000,0,MAX(0,ROUNDDOWN(AB566*0.06-MIN(50000,AB566)*0.03,-2))+MAX(0,ROUNDDOWN(AB566*0.04-MIN(50000,AB566)*0.02,-2)))</f>
        <v/>
      </c>
      <c r="AE566" s="18">
        <f>Y566-Z566</f>
        <v/>
      </c>
      <c r="AF566" s="18">
        <f>AC566-AD566</f>
        <v/>
      </c>
      <c r="AG566" s="18">
        <f>AE566+AF566</f>
        <v/>
      </c>
      <c r="AH566" s="20">
        <f>IF(W566&lt;=0,0,LOOKUP(W566,{0,1950001,3300001,6950001,9000001,18000001,40000001},{0.05,0.1,0.2,0.23,0.33,0.4,0.45}))</f>
        <v/>
      </c>
    </row>
    <row r="567">
      <c r="A567" t="inlineStr">
        <is>
          <t>1万円刻み 3区分8万円ずつ</t>
        </is>
      </c>
      <c r="B567" s="18">
        <f>'4_1万円刻み'!$A$163</f>
        <v/>
      </c>
      <c r="C567" s="19" t="n">
        <v>2026</v>
      </c>
      <c r="D567" t="inlineStr">
        <is>
          <t>いいえ</t>
        </is>
      </c>
      <c r="E567" s="18" t="n">
        <v>80000</v>
      </c>
      <c r="F567" s="18" t="n">
        <v>0</v>
      </c>
      <c r="G567" s="18" t="n">
        <v>80000</v>
      </c>
      <c r="H567" s="18" t="n">
        <v>80000</v>
      </c>
      <c r="I567" s="18" t="n">
        <v>0</v>
      </c>
      <c r="J567" s="18">
        <f>ROUND(MIN(B567/12,650000)*12*0.0915+MIN(B567/12,1390000)*12*(0.0504+0)+B567*0.005,0)</f>
        <v/>
      </c>
      <c r="K567" s="18" t="n">
        <v>0</v>
      </c>
      <c r="L567" s="18" t="n">
        <v>0</v>
      </c>
      <c r="M567" s="18">
        <f>ROUND(IF(C567&gt;=2026,IF(B567&lt;741000,0,IF(B567&lt;2191000,B567-740000,IF(B567&lt;2193000,1451000,IF(B567&lt;2196000,1453000,IF(B567&lt;2200000,1456000,IF(B567&lt;3600000,ROUNDDOWN(B567/4,-3)*2.8-80000,IF(B567&lt;6600000,ROUNDDOWN(B567/4,-3)*3.2-440000,IF(B567&lt;8500000,ROUNDDOWN(B567*0.9,0)-1100000,B567-1950000)))))))),IF(B567&lt;651000,0,IF(B567&lt;1900000,B567-650000,IF(B567&lt;3600000,ROUNDDOWN(B567/4,-3)*2.8-80000,IF(B567&lt;6600000,ROUNDDOWN(B567/4,-3)*3.2-440000,IF(B567&lt;8500000,ROUNDDOWN(B567*0.9,0)-1100000,B567-1950000)))))),0)</f>
        <v/>
      </c>
      <c r="N567" s="18">
        <f>IF(M567&gt;23500000,NA(),IF(C567&gt;=2026,IF(M567&lt;=4890000,1040000,IF(M567&lt;=6550000,670000,620000)),IF(M567&lt;=1320000,950000,IF(M567&lt;=3360000,880000,IF(M567&lt;=4890000,680000,IF(M567&lt;=6550000,630000,580000))))))</f>
        <v/>
      </c>
      <c r="O567" s="18">
        <f>IF(F567&lt;=0,IF(AND(D567="はい",C567&gt;=2026,C567&lt;=2027),IF(E567&lt;=0,0,IF(E567&lt;=30000,E567,IF(E567&lt;=60000,ROUNDUP(E567/2,0)+15000,IF(E567&lt;=120000,ROUNDUP(E567/4,0)+30000,60000)))),IF(E567&lt;=0,0,IF(E567&lt;=20000,E567,IF(E567&lt;=40000,ROUNDUP(E567/2,0)+10000,IF(E567&lt;=80000,ROUNDUP(E567/4,0)+20000,40000))))),IF(E567&lt;=0,IF(F567&lt;=0,0,IF(F567&lt;=25000,F567,IF(F567&lt;=50000,ROUNDUP(F567/2,0)+12500,IF(F567&lt;=100000,ROUNDUP(F567/4,0)+25000,50000)))),MAX(IF(F567&lt;=0,0,IF(F567&lt;=25000,F567,IF(F567&lt;=50000,ROUNDUP(F567/2,0)+12500,IF(F567&lt;=100000,ROUNDUP(F567/4,0)+25000,50000)))),MIN(IF(AND(D567="はい",C567&gt;=2026,C567&lt;=2027),IF(E567&lt;=0,0,IF(E567&lt;=30000,E567,IF(E567&lt;=60000,ROUNDUP(E567/2,0)+15000,IF(E567&lt;=120000,ROUNDUP(E567/4,0)+30000,60000)))),IF(E567&lt;=0,0,IF(E567&lt;=20000,E567,IF(E567&lt;=40000,ROUNDUP(E567/2,0)+10000,IF(E567&lt;=80000,ROUNDUP(E567/4,0)+20000,40000)))))+IF(F567&lt;=0,0,IF(F567&lt;=25000,F567,IF(F567&lt;=50000,ROUNDUP(F567/2,0)+12500,IF(F567&lt;=100000,ROUNDUP(F567/4,0)+25000,50000)))),IF(AND(D567="はい",C567&gt;=2026,C567&lt;=2027),60000,40000)))))</f>
        <v/>
      </c>
      <c r="P567" s="18">
        <f>IF(G567&lt;=0,0,IF(G567&lt;=20000,G567,IF(G567&lt;=40000,ROUNDUP(G567/2,0)+10000,IF(G567&lt;=80000,ROUNDUP(G567/4,0)+20000,40000))))</f>
        <v/>
      </c>
      <c r="Q567" s="18">
        <f>IF(I567&lt;=0,IF(H567&lt;=0,0,IF(H567&lt;=20000,H567,IF(H567&lt;=40000,ROUNDUP(H567/2,0)+10000,IF(H567&lt;=80000,ROUNDUP(H567/4,0)+20000,40000)))),IF(H567&lt;=0,IF(I567&lt;=0,0,IF(I567&lt;=25000,I567,IF(I567&lt;=50000,ROUNDUP(I567/2,0)+12500,IF(I567&lt;=100000,ROUNDUP(I567/4,0)+25000,50000)))),MAX(IF(I567&lt;=0,0,IF(I567&lt;=25000,I567,IF(I567&lt;=50000,ROUNDUP(I567/2,0)+12500,IF(I567&lt;=100000,ROUNDUP(I567/4,0)+25000,50000)))),MIN(IF(H567&lt;=0,0,IF(H567&lt;=20000,H567,IF(H567&lt;=40000,ROUNDUP(H567/2,0)+10000,IF(H567&lt;=80000,ROUNDUP(H567/4,0)+20000,40000))))+IF(I567&lt;=0,0,IF(I567&lt;=25000,I567,IF(I567&lt;=50000,ROUNDUP(I567/2,0)+12500,IF(I567&lt;=100000,ROUNDUP(I567/4,0)+25000,50000)))),40000))))</f>
        <v/>
      </c>
      <c r="R567" s="18">
        <f>MIN(120000,O567+P567+Q567)</f>
        <v/>
      </c>
      <c r="S567" s="18">
        <f>IF(F567&lt;=0,IF(E567&lt;=0,0,IF(E567&lt;=12000,E567,IF(E567&lt;=32000,ROUNDUP(E567/2,0)+6000,IF(E567&lt;=56000,ROUNDUP(E567/4,0)+14000,28000)))),IF(E567&lt;=0,IF(F567&lt;=0,0,IF(F567&lt;=15000,F567,IF(F567&lt;=40000,ROUNDUP(F567/2,0)+7500,IF(F567&lt;=70000,ROUNDUP(F567/4,0)+17500,35000)))),MAX(IF(F567&lt;=0,0,IF(F567&lt;=15000,F567,IF(F567&lt;=40000,ROUNDUP(F567/2,0)+7500,IF(F567&lt;=70000,ROUNDUP(F567/4,0)+17500,35000)))),MIN(IF(E567&lt;=0,0,IF(E567&lt;=12000,E567,IF(E567&lt;=32000,ROUNDUP(E567/2,0)+6000,IF(E567&lt;=56000,ROUNDUP(E567/4,0)+14000,28000))))+IF(F567&lt;=0,0,IF(F567&lt;=15000,F567,IF(F567&lt;=40000,ROUNDUP(F567/2,0)+7500,IF(F567&lt;=70000,ROUNDUP(F567/4,0)+17500,35000)))),28000))))</f>
        <v/>
      </c>
      <c r="T567" s="18">
        <f>IF(G567&lt;=0,0,IF(G567&lt;=12000,G567,IF(G567&lt;=32000,ROUNDUP(G567/2,0)+6000,IF(G567&lt;=56000,ROUNDUP(G567/4,0)+14000,28000))))</f>
        <v/>
      </c>
      <c r="U567" s="18">
        <f>IF(I567&lt;=0,IF(H567&lt;=0,0,IF(H567&lt;=12000,H567,IF(H567&lt;=32000,ROUNDUP(H567/2,0)+6000,IF(H567&lt;=56000,ROUNDUP(H567/4,0)+14000,28000)))),IF(H567&lt;=0,IF(I567&lt;=0,0,IF(I567&lt;=15000,I567,IF(I567&lt;=40000,ROUNDUP(I567/2,0)+7500,IF(I567&lt;=70000,ROUNDUP(I567/4,0)+17500,35000)))),MAX(IF(I567&lt;=0,0,IF(I567&lt;=15000,I567,IF(I567&lt;=40000,ROUNDUP(I567/2,0)+7500,IF(I567&lt;=70000,ROUNDUP(I567/4,0)+17500,35000)))),MIN(IF(H567&lt;=0,0,IF(H567&lt;=12000,H567,IF(H567&lt;=32000,ROUNDUP(H567/2,0)+6000,IF(H567&lt;=56000,ROUNDUP(H567/4,0)+14000,28000))))+IF(I567&lt;=0,0,IF(I567&lt;=15000,I567,IF(I567&lt;=40000,ROUNDUP(I567/2,0)+7500,IF(I567&lt;=70000,ROUNDUP(I567/4,0)+17500,35000)))),28000))))</f>
        <v/>
      </c>
      <c r="V567" s="18">
        <f>MIN(70000,S567+T567+U567)</f>
        <v/>
      </c>
      <c r="W567" s="18">
        <f>MAX(0,ROUNDDOWN(M567-J567-N567-K567-0,-3))</f>
        <v/>
      </c>
      <c r="X567" s="18">
        <f>MAX(0,ROUNDDOWN(M567-J567-N567-K567-R567,-3))</f>
        <v/>
      </c>
      <c r="Y567" s="18">
        <f>IF(W567&lt;=0,0,ROUNDDOWN((W567*LOOKUP(W567,{0,1950001,3300001,6950001,9000001,18000001,40000001},{0.05,0.1,0.2,0.23,0.33,0.4,0.45})-LOOKUP(W567,{0,1950001,3300001,6950001,9000001,18000001,40000001},{0,97500,427500,636000,1536000,2796000,4796000}))*1.021,-2))</f>
        <v/>
      </c>
      <c r="Z567" s="18">
        <f>IF(X567&lt;=0,0,ROUNDDOWN((X567*LOOKUP(X567,{0,1950001,3300001,6950001,9000001,18000001,40000001},{0.05,0.1,0.2,0.23,0.33,0.4,0.45})-LOOKUP(X567,{0,1950001,3300001,6950001,9000001,18000001,40000001},{0,97500,427500,636000,1536000,2796000,4796000}))*1.021,-2))</f>
        <v/>
      </c>
      <c r="AA567" s="18">
        <f>MAX(0,ROUNDDOWN(M567-J567-430000-L567-0,-3))</f>
        <v/>
      </c>
      <c r="AB567" s="18">
        <f>MAX(0,ROUNDDOWN(M567-J567-430000-L567-V567,-3))</f>
        <v/>
      </c>
      <c r="AC567" s="18">
        <f>IF(M567&lt;=450000,0,MAX(0,ROUNDDOWN(AA567*0.06-MIN(50000,AA567)*0.03,-2))+MAX(0,ROUNDDOWN(AA567*0.04-MIN(50000,AA567)*0.02,-2)))</f>
        <v/>
      </c>
      <c r="AD567" s="18">
        <f>IF(M567&lt;=450000,0,MAX(0,ROUNDDOWN(AB567*0.06-MIN(50000,AB567)*0.03,-2))+MAX(0,ROUNDDOWN(AB567*0.04-MIN(50000,AB567)*0.02,-2)))</f>
        <v/>
      </c>
      <c r="AE567" s="18">
        <f>Y567-Z567</f>
        <v/>
      </c>
      <c r="AF567" s="18">
        <f>AC567-AD567</f>
        <v/>
      </c>
      <c r="AG567" s="18">
        <f>AE567+AF567</f>
        <v/>
      </c>
      <c r="AH567" s="20">
        <f>IF(W567&lt;=0,0,LOOKUP(W567,{0,1950001,3300001,6950001,9000001,18000001,40000001},{0.05,0.1,0.2,0.23,0.33,0.4,0.45}))</f>
        <v/>
      </c>
    </row>
    <row r="568">
      <c r="A568" t="inlineStr">
        <is>
          <t>1万円刻み 一般8万円</t>
        </is>
      </c>
      <c r="B568" s="18">
        <f>'4_1万円刻み'!$A$163</f>
        <v/>
      </c>
      <c r="C568" s="19" t="n">
        <v>2026</v>
      </c>
      <c r="D568" t="inlineStr">
        <is>
          <t>いいえ</t>
        </is>
      </c>
      <c r="E568" s="18" t="n">
        <v>80000</v>
      </c>
      <c r="F568" s="18" t="n">
        <v>0</v>
      </c>
      <c r="G568" s="18" t="n">
        <v>0</v>
      </c>
      <c r="H568" s="18" t="n">
        <v>0</v>
      </c>
      <c r="I568" s="18" t="n">
        <v>0</v>
      </c>
      <c r="J568" s="18">
        <f>ROUND(MIN(B568/12,650000)*12*0.0915+MIN(B568/12,1390000)*12*(0.0504+0)+B568*0.005,0)</f>
        <v/>
      </c>
      <c r="K568" s="18" t="n">
        <v>0</v>
      </c>
      <c r="L568" s="18" t="n">
        <v>0</v>
      </c>
      <c r="M568" s="18">
        <f>ROUND(IF(C568&gt;=2026,IF(B568&lt;741000,0,IF(B568&lt;2191000,B568-740000,IF(B568&lt;2193000,1451000,IF(B568&lt;2196000,1453000,IF(B568&lt;2200000,1456000,IF(B568&lt;3600000,ROUNDDOWN(B568/4,-3)*2.8-80000,IF(B568&lt;6600000,ROUNDDOWN(B568/4,-3)*3.2-440000,IF(B568&lt;8500000,ROUNDDOWN(B568*0.9,0)-1100000,B568-1950000)))))))),IF(B568&lt;651000,0,IF(B568&lt;1900000,B568-650000,IF(B568&lt;3600000,ROUNDDOWN(B568/4,-3)*2.8-80000,IF(B568&lt;6600000,ROUNDDOWN(B568/4,-3)*3.2-440000,IF(B568&lt;8500000,ROUNDDOWN(B568*0.9,0)-1100000,B568-1950000)))))),0)</f>
        <v/>
      </c>
      <c r="N568" s="18">
        <f>IF(M568&gt;23500000,NA(),IF(C568&gt;=2026,IF(M568&lt;=4890000,1040000,IF(M568&lt;=6550000,670000,620000)),IF(M568&lt;=1320000,950000,IF(M568&lt;=3360000,880000,IF(M568&lt;=4890000,680000,IF(M568&lt;=6550000,630000,580000))))))</f>
        <v/>
      </c>
      <c r="O568" s="18">
        <f>IF(F568&lt;=0,IF(AND(D568="はい",C568&gt;=2026,C568&lt;=2027),IF(E568&lt;=0,0,IF(E568&lt;=30000,E568,IF(E568&lt;=60000,ROUNDUP(E568/2,0)+15000,IF(E568&lt;=120000,ROUNDUP(E568/4,0)+30000,60000)))),IF(E568&lt;=0,0,IF(E568&lt;=20000,E568,IF(E568&lt;=40000,ROUNDUP(E568/2,0)+10000,IF(E568&lt;=80000,ROUNDUP(E568/4,0)+20000,40000))))),IF(E568&lt;=0,IF(F568&lt;=0,0,IF(F568&lt;=25000,F568,IF(F568&lt;=50000,ROUNDUP(F568/2,0)+12500,IF(F568&lt;=100000,ROUNDUP(F568/4,0)+25000,50000)))),MAX(IF(F568&lt;=0,0,IF(F568&lt;=25000,F568,IF(F568&lt;=50000,ROUNDUP(F568/2,0)+12500,IF(F568&lt;=100000,ROUNDUP(F568/4,0)+25000,50000)))),MIN(IF(AND(D568="はい",C568&gt;=2026,C568&lt;=2027),IF(E568&lt;=0,0,IF(E568&lt;=30000,E568,IF(E568&lt;=60000,ROUNDUP(E568/2,0)+15000,IF(E568&lt;=120000,ROUNDUP(E568/4,0)+30000,60000)))),IF(E568&lt;=0,0,IF(E568&lt;=20000,E568,IF(E568&lt;=40000,ROUNDUP(E568/2,0)+10000,IF(E568&lt;=80000,ROUNDUP(E568/4,0)+20000,40000)))))+IF(F568&lt;=0,0,IF(F568&lt;=25000,F568,IF(F568&lt;=50000,ROUNDUP(F568/2,0)+12500,IF(F568&lt;=100000,ROUNDUP(F568/4,0)+25000,50000)))),IF(AND(D568="はい",C568&gt;=2026,C568&lt;=2027),60000,40000)))))</f>
        <v/>
      </c>
      <c r="P568" s="18">
        <f>IF(G568&lt;=0,0,IF(G568&lt;=20000,G568,IF(G568&lt;=40000,ROUNDUP(G568/2,0)+10000,IF(G568&lt;=80000,ROUNDUP(G568/4,0)+20000,40000))))</f>
        <v/>
      </c>
      <c r="Q568" s="18">
        <f>IF(I568&lt;=0,IF(H568&lt;=0,0,IF(H568&lt;=20000,H568,IF(H568&lt;=40000,ROUNDUP(H568/2,0)+10000,IF(H568&lt;=80000,ROUNDUP(H568/4,0)+20000,40000)))),IF(H568&lt;=0,IF(I568&lt;=0,0,IF(I568&lt;=25000,I568,IF(I568&lt;=50000,ROUNDUP(I568/2,0)+12500,IF(I568&lt;=100000,ROUNDUP(I568/4,0)+25000,50000)))),MAX(IF(I568&lt;=0,0,IF(I568&lt;=25000,I568,IF(I568&lt;=50000,ROUNDUP(I568/2,0)+12500,IF(I568&lt;=100000,ROUNDUP(I568/4,0)+25000,50000)))),MIN(IF(H568&lt;=0,0,IF(H568&lt;=20000,H568,IF(H568&lt;=40000,ROUNDUP(H568/2,0)+10000,IF(H568&lt;=80000,ROUNDUP(H568/4,0)+20000,40000))))+IF(I568&lt;=0,0,IF(I568&lt;=25000,I568,IF(I568&lt;=50000,ROUNDUP(I568/2,0)+12500,IF(I568&lt;=100000,ROUNDUP(I568/4,0)+25000,50000)))),40000))))</f>
        <v/>
      </c>
      <c r="R568" s="18">
        <f>MIN(120000,O568+P568+Q568)</f>
        <v/>
      </c>
      <c r="S568" s="18">
        <f>IF(F568&lt;=0,IF(E568&lt;=0,0,IF(E568&lt;=12000,E568,IF(E568&lt;=32000,ROUNDUP(E568/2,0)+6000,IF(E568&lt;=56000,ROUNDUP(E568/4,0)+14000,28000)))),IF(E568&lt;=0,IF(F568&lt;=0,0,IF(F568&lt;=15000,F568,IF(F568&lt;=40000,ROUNDUP(F568/2,0)+7500,IF(F568&lt;=70000,ROUNDUP(F568/4,0)+17500,35000)))),MAX(IF(F568&lt;=0,0,IF(F568&lt;=15000,F568,IF(F568&lt;=40000,ROUNDUP(F568/2,0)+7500,IF(F568&lt;=70000,ROUNDUP(F568/4,0)+17500,35000)))),MIN(IF(E568&lt;=0,0,IF(E568&lt;=12000,E568,IF(E568&lt;=32000,ROUNDUP(E568/2,0)+6000,IF(E568&lt;=56000,ROUNDUP(E568/4,0)+14000,28000))))+IF(F568&lt;=0,0,IF(F568&lt;=15000,F568,IF(F568&lt;=40000,ROUNDUP(F568/2,0)+7500,IF(F568&lt;=70000,ROUNDUP(F568/4,0)+17500,35000)))),28000))))</f>
        <v/>
      </c>
      <c r="T568" s="18">
        <f>IF(G568&lt;=0,0,IF(G568&lt;=12000,G568,IF(G568&lt;=32000,ROUNDUP(G568/2,0)+6000,IF(G568&lt;=56000,ROUNDUP(G568/4,0)+14000,28000))))</f>
        <v/>
      </c>
      <c r="U568" s="18">
        <f>IF(I568&lt;=0,IF(H568&lt;=0,0,IF(H568&lt;=12000,H568,IF(H568&lt;=32000,ROUNDUP(H568/2,0)+6000,IF(H568&lt;=56000,ROUNDUP(H568/4,0)+14000,28000)))),IF(H568&lt;=0,IF(I568&lt;=0,0,IF(I568&lt;=15000,I568,IF(I568&lt;=40000,ROUNDUP(I568/2,0)+7500,IF(I568&lt;=70000,ROUNDUP(I568/4,0)+17500,35000)))),MAX(IF(I568&lt;=0,0,IF(I568&lt;=15000,I568,IF(I568&lt;=40000,ROUNDUP(I568/2,0)+7500,IF(I568&lt;=70000,ROUNDUP(I568/4,0)+17500,35000)))),MIN(IF(H568&lt;=0,0,IF(H568&lt;=12000,H568,IF(H568&lt;=32000,ROUNDUP(H568/2,0)+6000,IF(H568&lt;=56000,ROUNDUP(H568/4,0)+14000,28000))))+IF(I568&lt;=0,0,IF(I568&lt;=15000,I568,IF(I568&lt;=40000,ROUNDUP(I568/2,0)+7500,IF(I568&lt;=70000,ROUNDUP(I568/4,0)+17500,35000)))),28000))))</f>
        <v/>
      </c>
      <c r="V568" s="18">
        <f>MIN(70000,S568+T568+U568)</f>
        <v/>
      </c>
      <c r="W568" s="18">
        <f>MAX(0,ROUNDDOWN(M568-J568-N568-K568-0,-3))</f>
        <v/>
      </c>
      <c r="X568" s="18">
        <f>MAX(0,ROUNDDOWN(M568-J568-N568-K568-R568,-3))</f>
        <v/>
      </c>
      <c r="Y568" s="18">
        <f>IF(W568&lt;=0,0,ROUNDDOWN((W568*LOOKUP(W568,{0,1950001,3300001,6950001,9000001,18000001,40000001},{0.05,0.1,0.2,0.23,0.33,0.4,0.45})-LOOKUP(W568,{0,1950001,3300001,6950001,9000001,18000001,40000001},{0,97500,427500,636000,1536000,2796000,4796000}))*1.021,-2))</f>
        <v/>
      </c>
      <c r="Z568" s="18">
        <f>IF(X568&lt;=0,0,ROUNDDOWN((X568*LOOKUP(X568,{0,1950001,3300001,6950001,9000001,18000001,40000001},{0.05,0.1,0.2,0.23,0.33,0.4,0.45})-LOOKUP(X568,{0,1950001,3300001,6950001,9000001,18000001,40000001},{0,97500,427500,636000,1536000,2796000,4796000}))*1.021,-2))</f>
        <v/>
      </c>
      <c r="AA568" s="18">
        <f>MAX(0,ROUNDDOWN(M568-J568-430000-L568-0,-3))</f>
        <v/>
      </c>
      <c r="AB568" s="18">
        <f>MAX(0,ROUNDDOWN(M568-J568-430000-L568-V568,-3))</f>
        <v/>
      </c>
      <c r="AC568" s="18">
        <f>IF(M568&lt;=450000,0,MAX(0,ROUNDDOWN(AA568*0.06-MIN(50000,AA568)*0.03,-2))+MAX(0,ROUNDDOWN(AA568*0.04-MIN(50000,AA568)*0.02,-2)))</f>
        <v/>
      </c>
      <c r="AD568" s="18">
        <f>IF(M568&lt;=450000,0,MAX(0,ROUNDDOWN(AB568*0.06-MIN(50000,AB568)*0.03,-2))+MAX(0,ROUNDDOWN(AB568*0.04-MIN(50000,AB568)*0.02,-2)))</f>
        <v/>
      </c>
      <c r="AE568" s="18">
        <f>Y568-Z568</f>
        <v/>
      </c>
      <c r="AF568" s="18">
        <f>AC568-AD568</f>
        <v/>
      </c>
      <c r="AG568" s="18">
        <f>AE568+AF568</f>
        <v/>
      </c>
      <c r="AH568" s="20">
        <f>IF(W568&lt;=0,0,LOOKUP(W568,{0,1950001,3300001,6950001,9000001,18000001,40000001},{0.05,0.1,0.2,0.23,0.33,0.4,0.45}))</f>
        <v/>
      </c>
    </row>
    <row r="569">
      <c r="A569" t="inlineStr">
        <is>
          <t>1万円刻み 特例あり一般12万円</t>
        </is>
      </c>
      <c r="B569" s="18">
        <f>'4_1万円刻み'!$A$163</f>
        <v/>
      </c>
      <c r="C569" s="19" t="n">
        <v>2026</v>
      </c>
      <c r="D569" t="inlineStr">
        <is>
          <t>はい</t>
        </is>
      </c>
      <c r="E569" s="18" t="n">
        <v>120000</v>
      </c>
      <c r="F569" s="18" t="n">
        <v>0</v>
      </c>
      <c r="G569" s="18" t="n">
        <v>0</v>
      </c>
      <c r="H569" s="18" t="n">
        <v>0</v>
      </c>
      <c r="I569" s="18" t="n">
        <v>0</v>
      </c>
      <c r="J569" s="18">
        <f>ROUND(MIN(B569/12,650000)*12*0.0915+MIN(B569/12,1390000)*12*(0.0504+0)+B569*0.005,0)</f>
        <v/>
      </c>
      <c r="K569" s="18" t="n">
        <v>0</v>
      </c>
      <c r="L569" s="18" t="n">
        <v>0</v>
      </c>
      <c r="M569" s="18">
        <f>ROUND(IF(C569&gt;=2026,IF(B569&lt;741000,0,IF(B569&lt;2191000,B569-740000,IF(B569&lt;2193000,1451000,IF(B569&lt;2196000,1453000,IF(B569&lt;2200000,1456000,IF(B569&lt;3600000,ROUNDDOWN(B569/4,-3)*2.8-80000,IF(B569&lt;6600000,ROUNDDOWN(B569/4,-3)*3.2-440000,IF(B569&lt;8500000,ROUNDDOWN(B569*0.9,0)-1100000,B569-1950000)))))))),IF(B569&lt;651000,0,IF(B569&lt;1900000,B569-650000,IF(B569&lt;3600000,ROUNDDOWN(B569/4,-3)*2.8-80000,IF(B569&lt;6600000,ROUNDDOWN(B569/4,-3)*3.2-440000,IF(B569&lt;8500000,ROUNDDOWN(B569*0.9,0)-1100000,B569-1950000)))))),0)</f>
        <v/>
      </c>
      <c r="N569" s="18">
        <f>IF(M569&gt;23500000,NA(),IF(C569&gt;=2026,IF(M569&lt;=4890000,1040000,IF(M569&lt;=6550000,670000,620000)),IF(M569&lt;=1320000,950000,IF(M569&lt;=3360000,880000,IF(M569&lt;=4890000,680000,IF(M569&lt;=6550000,630000,580000))))))</f>
        <v/>
      </c>
      <c r="O569" s="18">
        <f>IF(F569&lt;=0,IF(AND(D569="はい",C569&gt;=2026,C569&lt;=2027),IF(E569&lt;=0,0,IF(E569&lt;=30000,E569,IF(E569&lt;=60000,ROUNDUP(E569/2,0)+15000,IF(E569&lt;=120000,ROUNDUP(E569/4,0)+30000,60000)))),IF(E569&lt;=0,0,IF(E569&lt;=20000,E569,IF(E569&lt;=40000,ROUNDUP(E569/2,0)+10000,IF(E569&lt;=80000,ROUNDUP(E569/4,0)+20000,40000))))),IF(E569&lt;=0,IF(F569&lt;=0,0,IF(F569&lt;=25000,F569,IF(F569&lt;=50000,ROUNDUP(F569/2,0)+12500,IF(F569&lt;=100000,ROUNDUP(F569/4,0)+25000,50000)))),MAX(IF(F569&lt;=0,0,IF(F569&lt;=25000,F569,IF(F569&lt;=50000,ROUNDUP(F569/2,0)+12500,IF(F569&lt;=100000,ROUNDUP(F569/4,0)+25000,50000)))),MIN(IF(AND(D569="はい",C569&gt;=2026,C569&lt;=2027),IF(E569&lt;=0,0,IF(E569&lt;=30000,E569,IF(E569&lt;=60000,ROUNDUP(E569/2,0)+15000,IF(E569&lt;=120000,ROUNDUP(E569/4,0)+30000,60000)))),IF(E569&lt;=0,0,IF(E569&lt;=20000,E569,IF(E569&lt;=40000,ROUNDUP(E569/2,0)+10000,IF(E569&lt;=80000,ROUNDUP(E569/4,0)+20000,40000)))))+IF(F569&lt;=0,0,IF(F569&lt;=25000,F569,IF(F569&lt;=50000,ROUNDUP(F569/2,0)+12500,IF(F569&lt;=100000,ROUNDUP(F569/4,0)+25000,50000)))),IF(AND(D569="はい",C569&gt;=2026,C569&lt;=2027),60000,40000)))))</f>
        <v/>
      </c>
      <c r="P569" s="18">
        <f>IF(G569&lt;=0,0,IF(G569&lt;=20000,G569,IF(G569&lt;=40000,ROUNDUP(G569/2,0)+10000,IF(G569&lt;=80000,ROUNDUP(G569/4,0)+20000,40000))))</f>
        <v/>
      </c>
      <c r="Q569" s="18">
        <f>IF(I569&lt;=0,IF(H569&lt;=0,0,IF(H569&lt;=20000,H569,IF(H569&lt;=40000,ROUNDUP(H569/2,0)+10000,IF(H569&lt;=80000,ROUNDUP(H569/4,0)+20000,40000)))),IF(H569&lt;=0,IF(I569&lt;=0,0,IF(I569&lt;=25000,I569,IF(I569&lt;=50000,ROUNDUP(I569/2,0)+12500,IF(I569&lt;=100000,ROUNDUP(I569/4,0)+25000,50000)))),MAX(IF(I569&lt;=0,0,IF(I569&lt;=25000,I569,IF(I569&lt;=50000,ROUNDUP(I569/2,0)+12500,IF(I569&lt;=100000,ROUNDUP(I569/4,0)+25000,50000)))),MIN(IF(H569&lt;=0,0,IF(H569&lt;=20000,H569,IF(H569&lt;=40000,ROUNDUP(H569/2,0)+10000,IF(H569&lt;=80000,ROUNDUP(H569/4,0)+20000,40000))))+IF(I569&lt;=0,0,IF(I569&lt;=25000,I569,IF(I569&lt;=50000,ROUNDUP(I569/2,0)+12500,IF(I569&lt;=100000,ROUNDUP(I569/4,0)+25000,50000)))),40000))))</f>
        <v/>
      </c>
      <c r="R569" s="18">
        <f>MIN(120000,O569+P569+Q569)</f>
        <v/>
      </c>
      <c r="S569" s="18">
        <f>IF(F569&lt;=0,IF(E569&lt;=0,0,IF(E569&lt;=12000,E569,IF(E569&lt;=32000,ROUNDUP(E569/2,0)+6000,IF(E569&lt;=56000,ROUNDUP(E569/4,0)+14000,28000)))),IF(E569&lt;=0,IF(F569&lt;=0,0,IF(F569&lt;=15000,F569,IF(F569&lt;=40000,ROUNDUP(F569/2,0)+7500,IF(F569&lt;=70000,ROUNDUP(F569/4,0)+17500,35000)))),MAX(IF(F569&lt;=0,0,IF(F569&lt;=15000,F569,IF(F569&lt;=40000,ROUNDUP(F569/2,0)+7500,IF(F569&lt;=70000,ROUNDUP(F569/4,0)+17500,35000)))),MIN(IF(E569&lt;=0,0,IF(E569&lt;=12000,E569,IF(E569&lt;=32000,ROUNDUP(E569/2,0)+6000,IF(E569&lt;=56000,ROUNDUP(E569/4,0)+14000,28000))))+IF(F569&lt;=0,0,IF(F569&lt;=15000,F569,IF(F569&lt;=40000,ROUNDUP(F569/2,0)+7500,IF(F569&lt;=70000,ROUNDUP(F569/4,0)+17500,35000)))),28000))))</f>
        <v/>
      </c>
      <c r="T569" s="18">
        <f>IF(G569&lt;=0,0,IF(G569&lt;=12000,G569,IF(G569&lt;=32000,ROUNDUP(G569/2,0)+6000,IF(G569&lt;=56000,ROUNDUP(G569/4,0)+14000,28000))))</f>
        <v/>
      </c>
      <c r="U569" s="18">
        <f>IF(I569&lt;=0,IF(H569&lt;=0,0,IF(H569&lt;=12000,H569,IF(H569&lt;=32000,ROUNDUP(H569/2,0)+6000,IF(H569&lt;=56000,ROUNDUP(H569/4,0)+14000,28000)))),IF(H569&lt;=0,IF(I569&lt;=0,0,IF(I569&lt;=15000,I569,IF(I569&lt;=40000,ROUNDUP(I569/2,0)+7500,IF(I569&lt;=70000,ROUNDUP(I569/4,0)+17500,35000)))),MAX(IF(I569&lt;=0,0,IF(I569&lt;=15000,I569,IF(I569&lt;=40000,ROUNDUP(I569/2,0)+7500,IF(I569&lt;=70000,ROUNDUP(I569/4,0)+17500,35000)))),MIN(IF(H569&lt;=0,0,IF(H569&lt;=12000,H569,IF(H569&lt;=32000,ROUNDUP(H569/2,0)+6000,IF(H569&lt;=56000,ROUNDUP(H569/4,0)+14000,28000))))+IF(I569&lt;=0,0,IF(I569&lt;=15000,I569,IF(I569&lt;=40000,ROUNDUP(I569/2,0)+7500,IF(I569&lt;=70000,ROUNDUP(I569/4,0)+17500,35000)))),28000))))</f>
        <v/>
      </c>
      <c r="V569" s="18">
        <f>MIN(70000,S569+T569+U569)</f>
        <v/>
      </c>
      <c r="W569" s="18">
        <f>MAX(0,ROUNDDOWN(M569-J569-N569-K569-0,-3))</f>
        <v/>
      </c>
      <c r="X569" s="18">
        <f>MAX(0,ROUNDDOWN(M569-J569-N569-K569-R569,-3))</f>
        <v/>
      </c>
      <c r="Y569" s="18">
        <f>IF(W569&lt;=0,0,ROUNDDOWN((W569*LOOKUP(W569,{0,1950001,3300001,6950001,9000001,18000001,40000001},{0.05,0.1,0.2,0.23,0.33,0.4,0.45})-LOOKUP(W569,{0,1950001,3300001,6950001,9000001,18000001,40000001},{0,97500,427500,636000,1536000,2796000,4796000}))*1.021,-2))</f>
        <v/>
      </c>
      <c r="Z569" s="18">
        <f>IF(X569&lt;=0,0,ROUNDDOWN((X569*LOOKUP(X569,{0,1950001,3300001,6950001,9000001,18000001,40000001},{0.05,0.1,0.2,0.23,0.33,0.4,0.45})-LOOKUP(X569,{0,1950001,3300001,6950001,9000001,18000001,40000001},{0,97500,427500,636000,1536000,2796000,4796000}))*1.021,-2))</f>
        <v/>
      </c>
      <c r="AA569" s="18">
        <f>MAX(0,ROUNDDOWN(M569-J569-430000-L569-0,-3))</f>
        <v/>
      </c>
      <c r="AB569" s="18">
        <f>MAX(0,ROUNDDOWN(M569-J569-430000-L569-V569,-3))</f>
        <v/>
      </c>
      <c r="AC569" s="18">
        <f>IF(M569&lt;=450000,0,MAX(0,ROUNDDOWN(AA569*0.06-MIN(50000,AA569)*0.03,-2))+MAX(0,ROUNDDOWN(AA569*0.04-MIN(50000,AA569)*0.02,-2)))</f>
        <v/>
      </c>
      <c r="AD569" s="18">
        <f>IF(M569&lt;=450000,0,MAX(0,ROUNDDOWN(AB569*0.06-MIN(50000,AB569)*0.03,-2))+MAX(0,ROUNDDOWN(AB569*0.04-MIN(50000,AB569)*0.02,-2)))</f>
        <v/>
      </c>
      <c r="AE569" s="18">
        <f>Y569-Z569</f>
        <v/>
      </c>
      <c r="AF569" s="18">
        <f>AC569-AD569</f>
        <v/>
      </c>
      <c r="AG569" s="18">
        <f>AE569+AF569</f>
        <v/>
      </c>
      <c r="AH569" s="20">
        <f>IF(W569&lt;=0,0,LOOKUP(W569,{0,1950001,3300001,6950001,9000001,18000001,40000001},{0.05,0.1,0.2,0.23,0.33,0.4,0.45}))</f>
        <v/>
      </c>
    </row>
    <row r="570">
      <c r="A570" t="inlineStr">
        <is>
          <t>1万円刻み 3区分8万円ずつ</t>
        </is>
      </c>
      <c r="B570" s="18">
        <f>'4_1万円刻み'!$A$164</f>
        <v/>
      </c>
      <c r="C570" s="19" t="n">
        <v>2026</v>
      </c>
      <c r="D570" t="inlineStr">
        <is>
          <t>いいえ</t>
        </is>
      </c>
      <c r="E570" s="18" t="n">
        <v>80000</v>
      </c>
      <c r="F570" s="18" t="n">
        <v>0</v>
      </c>
      <c r="G570" s="18" t="n">
        <v>80000</v>
      </c>
      <c r="H570" s="18" t="n">
        <v>80000</v>
      </c>
      <c r="I570" s="18" t="n">
        <v>0</v>
      </c>
      <c r="J570" s="18">
        <f>ROUND(MIN(B570/12,650000)*12*0.0915+MIN(B570/12,1390000)*12*(0.0504+0)+B570*0.005,0)</f>
        <v/>
      </c>
      <c r="K570" s="18" t="n">
        <v>0</v>
      </c>
      <c r="L570" s="18" t="n">
        <v>0</v>
      </c>
      <c r="M570" s="18">
        <f>ROUND(IF(C570&gt;=2026,IF(B570&lt;741000,0,IF(B570&lt;2191000,B570-740000,IF(B570&lt;2193000,1451000,IF(B570&lt;2196000,1453000,IF(B570&lt;2200000,1456000,IF(B570&lt;3600000,ROUNDDOWN(B570/4,-3)*2.8-80000,IF(B570&lt;6600000,ROUNDDOWN(B570/4,-3)*3.2-440000,IF(B570&lt;8500000,ROUNDDOWN(B570*0.9,0)-1100000,B570-1950000)))))))),IF(B570&lt;651000,0,IF(B570&lt;1900000,B570-650000,IF(B570&lt;3600000,ROUNDDOWN(B570/4,-3)*2.8-80000,IF(B570&lt;6600000,ROUNDDOWN(B570/4,-3)*3.2-440000,IF(B570&lt;8500000,ROUNDDOWN(B570*0.9,0)-1100000,B570-1950000)))))),0)</f>
        <v/>
      </c>
      <c r="N570" s="18">
        <f>IF(M570&gt;23500000,NA(),IF(C570&gt;=2026,IF(M570&lt;=4890000,1040000,IF(M570&lt;=6550000,670000,620000)),IF(M570&lt;=1320000,950000,IF(M570&lt;=3360000,880000,IF(M570&lt;=4890000,680000,IF(M570&lt;=6550000,630000,580000))))))</f>
        <v/>
      </c>
      <c r="O570" s="18">
        <f>IF(F570&lt;=0,IF(AND(D570="はい",C570&gt;=2026,C570&lt;=2027),IF(E570&lt;=0,0,IF(E570&lt;=30000,E570,IF(E570&lt;=60000,ROUNDUP(E570/2,0)+15000,IF(E570&lt;=120000,ROUNDUP(E570/4,0)+30000,60000)))),IF(E570&lt;=0,0,IF(E570&lt;=20000,E570,IF(E570&lt;=40000,ROUNDUP(E570/2,0)+10000,IF(E570&lt;=80000,ROUNDUP(E570/4,0)+20000,40000))))),IF(E570&lt;=0,IF(F570&lt;=0,0,IF(F570&lt;=25000,F570,IF(F570&lt;=50000,ROUNDUP(F570/2,0)+12500,IF(F570&lt;=100000,ROUNDUP(F570/4,0)+25000,50000)))),MAX(IF(F570&lt;=0,0,IF(F570&lt;=25000,F570,IF(F570&lt;=50000,ROUNDUP(F570/2,0)+12500,IF(F570&lt;=100000,ROUNDUP(F570/4,0)+25000,50000)))),MIN(IF(AND(D570="はい",C570&gt;=2026,C570&lt;=2027),IF(E570&lt;=0,0,IF(E570&lt;=30000,E570,IF(E570&lt;=60000,ROUNDUP(E570/2,0)+15000,IF(E570&lt;=120000,ROUNDUP(E570/4,0)+30000,60000)))),IF(E570&lt;=0,0,IF(E570&lt;=20000,E570,IF(E570&lt;=40000,ROUNDUP(E570/2,0)+10000,IF(E570&lt;=80000,ROUNDUP(E570/4,0)+20000,40000)))))+IF(F570&lt;=0,0,IF(F570&lt;=25000,F570,IF(F570&lt;=50000,ROUNDUP(F570/2,0)+12500,IF(F570&lt;=100000,ROUNDUP(F570/4,0)+25000,50000)))),IF(AND(D570="はい",C570&gt;=2026,C570&lt;=2027),60000,40000)))))</f>
        <v/>
      </c>
      <c r="P570" s="18">
        <f>IF(G570&lt;=0,0,IF(G570&lt;=20000,G570,IF(G570&lt;=40000,ROUNDUP(G570/2,0)+10000,IF(G570&lt;=80000,ROUNDUP(G570/4,0)+20000,40000))))</f>
        <v/>
      </c>
      <c r="Q570" s="18">
        <f>IF(I570&lt;=0,IF(H570&lt;=0,0,IF(H570&lt;=20000,H570,IF(H570&lt;=40000,ROUNDUP(H570/2,0)+10000,IF(H570&lt;=80000,ROUNDUP(H570/4,0)+20000,40000)))),IF(H570&lt;=0,IF(I570&lt;=0,0,IF(I570&lt;=25000,I570,IF(I570&lt;=50000,ROUNDUP(I570/2,0)+12500,IF(I570&lt;=100000,ROUNDUP(I570/4,0)+25000,50000)))),MAX(IF(I570&lt;=0,0,IF(I570&lt;=25000,I570,IF(I570&lt;=50000,ROUNDUP(I570/2,0)+12500,IF(I570&lt;=100000,ROUNDUP(I570/4,0)+25000,50000)))),MIN(IF(H570&lt;=0,0,IF(H570&lt;=20000,H570,IF(H570&lt;=40000,ROUNDUP(H570/2,0)+10000,IF(H570&lt;=80000,ROUNDUP(H570/4,0)+20000,40000))))+IF(I570&lt;=0,0,IF(I570&lt;=25000,I570,IF(I570&lt;=50000,ROUNDUP(I570/2,0)+12500,IF(I570&lt;=100000,ROUNDUP(I570/4,0)+25000,50000)))),40000))))</f>
        <v/>
      </c>
      <c r="R570" s="18">
        <f>MIN(120000,O570+P570+Q570)</f>
        <v/>
      </c>
      <c r="S570" s="18">
        <f>IF(F570&lt;=0,IF(E570&lt;=0,0,IF(E570&lt;=12000,E570,IF(E570&lt;=32000,ROUNDUP(E570/2,0)+6000,IF(E570&lt;=56000,ROUNDUP(E570/4,0)+14000,28000)))),IF(E570&lt;=0,IF(F570&lt;=0,0,IF(F570&lt;=15000,F570,IF(F570&lt;=40000,ROUNDUP(F570/2,0)+7500,IF(F570&lt;=70000,ROUNDUP(F570/4,0)+17500,35000)))),MAX(IF(F570&lt;=0,0,IF(F570&lt;=15000,F570,IF(F570&lt;=40000,ROUNDUP(F570/2,0)+7500,IF(F570&lt;=70000,ROUNDUP(F570/4,0)+17500,35000)))),MIN(IF(E570&lt;=0,0,IF(E570&lt;=12000,E570,IF(E570&lt;=32000,ROUNDUP(E570/2,0)+6000,IF(E570&lt;=56000,ROUNDUP(E570/4,0)+14000,28000))))+IF(F570&lt;=0,0,IF(F570&lt;=15000,F570,IF(F570&lt;=40000,ROUNDUP(F570/2,0)+7500,IF(F570&lt;=70000,ROUNDUP(F570/4,0)+17500,35000)))),28000))))</f>
        <v/>
      </c>
      <c r="T570" s="18">
        <f>IF(G570&lt;=0,0,IF(G570&lt;=12000,G570,IF(G570&lt;=32000,ROUNDUP(G570/2,0)+6000,IF(G570&lt;=56000,ROUNDUP(G570/4,0)+14000,28000))))</f>
        <v/>
      </c>
      <c r="U570" s="18">
        <f>IF(I570&lt;=0,IF(H570&lt;=0,0,IF(H570&lt;=12000,H570,IF(H570&lt;=32000,ROUNDUP(H570/2,0)+6000,IF(H570&lt;=56000,ROUNDUP(H570/4,0)+14000,28000)))),IF(H570&lt;=0,IF(I570&lt;=0,0,IF(I570&lt;=15000,I570,IF(I570&lt;=40000,ROUNDUP(I570/2,0)+7500,IF(I570&lt;=70000,ROUNDUP(I570/4,0)+17500,35000)))),MAX(IF(I570&lt;=0,0,IF(I570&lt;=15000,I570,IF(I570&lt;=40000,ROUNDUP(I570/2,0)+7500,IF(I570&lt;=70000,ROUNDUP(I570/4,0)+17500,35000)))),MIN(IF(H570&lt;=0,0,IF(H570&lt;=12000,H570,IF(H570&lt;=32000,ROUNDUP(H570/2,0)+6000,IF(H570&lt;=56000,ROUNDUP(H570/4,0)+14000,28000))))+IF(I570&lt;=0,0,IF(I570&lt;=15000,I570,IF(I570&lt;=40000,ROUNDUP(I570/2,0)+7500,IF(I570&lt;=70000,ROUNDUP(I570/4,0)+17500,35000)))),28000))))</f>
        <v/>
      </c>
      <c r="V570" s="18">
        <f>MIN(70000,S570+T570+U570)</f>
        <v/>
      </c>
      <c r="W570" s="18">
        <f>MAX(0,ROUNDDOWN(M570-J570-N570-K570-0,-3))</f>
        <v/>
      </c>
      <c r="X570" s="18">
        <f>MAX(0,ROUNDDOWN(M570-J570-N570-K570-R570,-3))</f>
        <v/>
      </c>
      <c r="Y570" s="18">
        <f>IF(W570&lt;=0,0,ROUNDDOWN((W570*LOOKUP(W570,{0,1950001,3300001,6950001,9000001,18000001,40000001},{0.05,0.1,0.2,0.23,0.33,0.4,0.45})-LOOKUP(W570,{0,1950001,3300001,6950001,9000001,18000001,40000001},{0,97500,427500,636000,1536000,2796000,4796000}))*1.021,-2))</f>
        <v/>
      </c>
      <c r="Z570" s="18">
        <f>IF(X570&lt;=0,0,ROUNDDOWN((X570*LOOKUP(X570,{0,1950001,3300001,6950001,9000001,18000001,40000001},{0.05,0.1,0.2,0.23,0.33,0.4,0.45})-LOOKUP(X570,{0,1950001,3300001,6950001,9000001,18000001,40000001},{0,97500,427500,636000,1536000,2796000,4796000}))*1.021,-2))</f>
        <v/>
      </c>
      <c r="AA570" s="18">
        <f>MAX(0,ROUNDDOWN(M570-J570-430000-L570-0,-3))</f>
        <v/>
      </c>
      <c r="AB570" s="18">
        <f>MAX(0,ROUNDDOWN(M570-J570-430000-L570-V570,-3))</f>
        <v/>
      </c>
      <c r="AC570" s="18">
        <f>IF(M570&lt;=450000,0,MAX(0,ROUNDDOWN(AA570*0.06-MIN(50000,AA570)*0.03,-2))+MAX(0,ROUNDDOWN(AA570*0.04-MIN(50000,AA570)*0.02,-2)))</f>
        <v/>
      </c>
      <c r="AD570" s="18">
        <f>IF(M570&lt;=450000,0,MAX(0,ROUNDDOWN(AB570*0.06-MIN(50000,AB570)*0.03,-2))+MAX(0,ROUNDDOWN(AB570*0.04-MIN(50000,AB570)*0.02,-2)))</f>
        <v/>
      </c>
      <c r="AE570" s="18">
        <f>Y570-Z570</f>
        <v/>
      </c>
      <c r="AF570" s="18">
        <f>AC570-AD570</f>
        <v/>
      </c>
      <c r="AG570" s="18">
        <f>AE570+AF570</f>
        <v/>
      </c>
      <c r="AH570" s="20">
        <f>IF(W570&lt;=0,0,LOOKUP(W570,{0,1950001,3300001,6950001,9000001,18000001,40000001},{0.05,0.1,0.2,0.23,0.33,0.4,0.45}))</f>
        <v/>
      </c>
    </row>
    <row r="571">
      <c r="A571" t="inlineStr">
        <is>
          <t>1万円刻み 一般8万円</t>
        </is>
      </c>
      <c r="B571" s="18">
        <f>'4_1万円刻み'!$A$164</f>
        <v/>
      </c>
      <c r="C571" s="19" t="n">
        <v>2026</v>
      </c>
      <c r="D571" t="inlineStr">
        <is>
          <t>いいえ</t>
        </is>
      </c>
      <c r="E571" s="18" t="n">
        <v>80000</v>
      </c>
      <c r="F571" s="18" t="n">
        <v>0</v>
      </c>
      <c r="G571" s="18" t="n">
        <v>0</v>
      </c>
      <c r="H571" s="18" t="n">
        <v>0</v>
      </c>
      <c r="I571" s="18" t="n">
        <v>0</v>
      </c>
      <c r="J571" s="18">
        <f>ROUND(MIN(B571/12,650000)*12*0.0915+MIN(B571/12,1390000)*12*(0.0504+0)+B571*0.005,0)</f>
        <v/>
      </c>
      <c r="K571" s="18" t="n">
        <v>0</v>
      </c>
      <c r="L571" s="18" t="n">
        <v>0</v>
      </c>
      <c r="M571" s="18">
        <f>ROUND(IF(C571&gt;=2026,IF(B571&lt;741000,0,IF(B571&lt;2191000,B571-740000,IF(B571&lt;2193000,1451000,IF(B571&lt;2196000,1453000,IF(B571&lt;2200000,1456000,IF(B571&lt;3600000,ROUNDDOWN(B571/4,-3)*2.8-80000,IF(B571&lt;6600000,ROUNDDOWN(B571/4,-3)*3.2-440000,IF(B571&lt;8500000,ROUNDDOWN(B571*0.9,0)-1100000,B571-1950000)))))))),IF(B571&lt;651000,0,IF(B571&lt;1900000,B571-650000,IF(B571&lt;3600000,ROUNDDOWN(B571/4,-3)*2.8-80000,IF(B571&lt;6600000,ROUNDDOWN(B571/4,-3)*3.2-440000,IF(B571&lt;8500000,ROUNDDOWN(B571*0.9,0)-1100000,B571-1950000)))))),0)</f>
        <v/>
      </c>
      <c r="N571" s="18">
        <f>IF(M571&gt;23500000,NA(),IF(C571&gt;=2026,IF(M571&lt;=4890000,1040000,IF(M571&lt;=6550000,670000,620000)),IF(M571&lt;=1320000,950000,IF(M571&lt;=3360000,880000,IF(M571&lt;=4890000,680000,IF(M571&lt;=6550000,630000,580000))))))</f>
        <v/>
      </c>
      <c r="O571" s="18">
        <f>IF(F571&lt;=0,IF(AND(D571="はい",C571&gt;=2026,C571&lt;=2027),IF(E571&lt;=0,0,IF(E571&lt;=30000,E571,IF(E571&lt;=60000,ROUNDUP(E571/2,0)+15000,IF(E571&lt;=120000,ROUNDUP(E571/4,0)+30000,60000)))),IF(E571&lt;=0,0,IF(E571&lt;=20000,E571,IF(E571&lt;=40000,ROUNDUP(E571/2,0)+10000,IF(E571&lt;=80000,ROUNDUP(E571/4,0)+20000,40000))))),IF(E571&lt;=0,IF(F571&lt;=0,0,IF(F571&lt;=25000,F571,IF(F571&lt;=50000,ROUNDUP(F571/2,0)+12500,IF(F571&lt;=100000,ROUNDUP(F571/4,0)+25000,50000)))),MAX(IF(F571&lt;=0,0,IF(F571&lt;=25000,F571,IF(F571&lt;=50000,ROUNDUP(F571/2,0)+12500,IF(F571&lt;=100000,ROUNDUP(F571/4,0)+25000,50000)))),MIN(IF(AND(D571="はい",C571&gt;=2026,C571&lt;=2027),IF(E571&lt;=0,0,IF(E571&lt;=30000,E571,IF(E571&lt;=60000,ROUNDUP(E571/2,0)+15000,IF(E571&lt;=120000,ROUNDUP(E571/4,0)+30000,60000)))),IF(E571&lt;=0,0,IF(E571&lt;=20000,E571,IF(E571&lt;=40000,ROUNDUP(E571/2,0)+10000,IF(E571&lt;=80000,ROUNDUP(E571/4,0)+20000,40000)))))+IF(F571&lt;=0,0,IF(F571&lt;=25000,F571,IF(F571&lt;=50000,ROUNDUP(F571/2,0)+12500,IF(F571&lt;=100000,ROUNDUP(F571/4,0)+25000,50000)))),IF(AND(D571="はい",C571&gt;=2026,C571&lt;=2027),60000,40000)))))</f>
        <v/>
      </c>
      <c r="P571" s="18">
        <f>IF(G571&lt;=0,0,IF(G571&lt;=20000,G571,IF(G571&lt;=40000,ROUNDUP(G571/2,0)+10000,IF(G571&lt;=80000,ROUNDUP(G571/4,0)+20000,40000))))</f>
        <v/>
      </c>
      <c r="Q571" s="18">
        <f>IF(I571&lt;=0,IF(H571&lt;=0,0,IF(H571&lt;=20000,H571,IF(H571&lt;=40000,ROUNDUP(H571/2,0)+10000,IF(H571&lt;=80000,ROUNDUP(H571/4,0)+20000,40000)))),IF(H571&lt;=0,IF(I571&lt;=0,0,IF(I571&lt;=25000,I571,IF(I571&lt;=50000,ROUNDUP(I571/2,0)+12500,IF(I571&lt;=100000,ROUNDUP(I571/4,0)+25000,50000)))),MAX(IF(I571&lt;=0,0,IF(I571&lt;=25000,I571,IF(I571&lt;=50000,ROUNDUP(I571/2,0)+12500,IF(I571&lt;=100000,ROUNDUP(I571/4,0)+25000,50000)))),MIN(IF(H571&lt;=0,0,IF(H571&lt;=20000,H571,IF(H571&lt;=40000,ROUNDUP(H571/2,0)+10000,IF(H571&lt;=80000,ROUNDUP(H571/4,0)+20000,40000))))+IF(I571&lt;=0,0,IF(I571&lt;=25000,I571,IF(I571&lt;=50000,ROUNDUP(I571/2,0)+12500,IF(I571&lt;=100000,ROUNDUP(I571/4,0)+25000,50000)))),40000))))</f>
        <v/>
      </c>
      <c r="R571" s="18">
        <f>MIN(120000,O571+P571+Q571)</f>
        <v/>
      </c>
      <c r="S571" s="18">
        <f>IF(F571&lt;=0,IF(E571&lt;=0,0,IF(E571&lt;=12000,E571,IF(E571&lt;=32000,ROUNDUP(E571/2,0)+6000,IF(E571&lt;=56000,ROUNDUP(E571/4,0)+14000,28000)))),IF(E571&lt;=0,IF(F571&lt;=0,0,IF(F571&lt;=15000,F571,IF(F571&lt;=40000,ROUNDUP(F571/2,0)+7500,IF(F571&lt;=70000,ROUNDUP(F571/4,0)+17500,35000)))),MAX(IF(F571&lt;=0,0,IF(F571&lt;=15000,F571,IF(F571&lt;=40000,ROUNDUP(F571/2,0)+7500,IF(F571&lt;=70000,ROUNDUP(F571/4,0)+17500,35000)))),MIN(IF(E571&lt;=0,0,IF(E571&lt;=12000,E571,IF(E571&lt;=32000,ROUNDUP(E571/2,0)+6000,IF(E571&lt;=56000,ROUNDUP(E571/4,0)+14000,28000))))+IF(F571&lt;=0,0,IF(F571&lt;=15000,F571,IF(F571&lt;=40000,ROUNDUP(F571/2,0)+7500,IF(F571&lt;=70000,ROUNDUP(F571/4,0)+17500,35000)))),28000))))</f>
        <v/>
      </c>
      <c r="T571" s="18">
        <f>IF(G571&lt;=0,0,IF(G571&lt;=12000,G571,IF(G571&lt;=32000,ROUNDUP(G571/2,0)+6000,IF(G571&lt;=56000,ROUNDUP(G571/4,0)+14000,28000))))</f>
        <v/>
      </c>
      <c r="U571" s="18">
        <f>IF(I571&lt;=0,IF(H571&lt;=0,0,IF(H571&lt;=12000,H571,IF(H571&lt;=32000,ROUNDUP(H571/2,0)+6000,IF(H571&lt;=56000,ROUNDUP(H571/4,0)+14000,28000)))),IF(H571&lt;=0,IF(I571&lt;=0,0,IF(I571&lt;=15000,I571,IF(I571&lt;=40000,ROUNDUP(I571/2,0)+7500,IF(I571&lt;=70000,ROUNDUP(I571/4,0)+17500,35000)))),MAX(IF(I571&lt;=0,0,IF(I571&lt;=15000,I571,IF(I571&lt;=40000,ROUNDUP(I571/2,0)+7500,IF(I571&lt;=70000,ROUNDUP(I571/4,0)+17500,35000)))),MIN(IF(H571&lt;=0,0,IF(H571&lt;=12000,H571,IF(H571&lt;=32000,ROUNDUP(H571/2,0)+6000,IF(H571&lt;=56000,ROUNDUP(H571/4,0)+14000,28000))))+IF(I571&lt;=0,0,IF(I571&lt;=15000,I571,IF(I571&lt;=40000,ROUNDUP(I571/2,0)+7500,IF(I571&lt;=70000,ROUNDUP(I571/4,0)+17500,35000)))),28000))))</f>
        <v/>
      </c>
      <c r="V571" s="18">
        <f>MIN(70000,S571+T571+U571)</f>
        <v/>
      </c>
      <c r="W571" s="18">
        <f>MAX(0,ROUNDDOWN(M571-J571-N571-K571-0,-3))</f>
        <v/>
      </c>
      <c r="X571" s="18">
        <f>MAX(0,ROUNDDOWN(M571-J571-N571-K571-R571,-3))</f>
        <v/>
      </c>
      <c r="Y571" s="18">
        <f>IF(W571&lt;=0,0,ROUNDDOWN((W571*LOOKUP(W571,{0,1950001,3300001,6950001,9000001,18000001,40000001},{0.05,0.1,0.2,0.23,0.33,0.4,0.45})-LOOKUP(W571,{0,1950001,3300001,6950001,9000001,18000001,40000001},{0,97500,427500,636000,1536000,2796000,4796000}))*1.021,-2))</f>
        <v/>
      </c>
      <c r="Z571" s="18">
        <f>IF(X571&lt;=0,0,ROUNDDOWN((X571*LOOKUP(X571,{0,1950001,3300001,6950001,9000001,18000001,40000001},{0.05,0.1,0.2,0.23,0.33,0.4,0.45})-LOOKUP(X571,{0,1950001,3300001,6950001,9000001,18000001,40000001},{0,97500,427500,636000,1536000,2796000,4796000}))*1.021,-2))</f>
        <v/>
      </c>
      <c r="AA571" s="18">
        <f>MAX(0,ROUNDDOWN(M571-J571-430000-L571-0,-3))</f>
        <v/>
      </c>
      <c r="AB571" s="18">
        <f>MAX(0,ROUNDDOWN(M571-J571-430000-L571-V571,-3))</f>
        <v/>
      </c>
      <c r="AC571" s="18">
        <f>IF(M571&lt;=450000,0,MAX(0,ROUNDDOWN(AA571*0.06-MIN(50000,AA571)*0.03,-2))+MAX(0,ROUNDDOWN(AA571*0.04-MIN(50000,AA571)*0.02,-2)))</f>
        <v/>
      </c>
      <c r="AD571" s="18">
        <f>IF(M571&lt;=450000,0,MAX(0,ROUNDDOWN(AB571*0.06-MIN(50000,AB571)*0.03,-2))+MAX(0,ROUNDDOWN(AB571*0.04-MIN(50000,AB571)*0.02,-2)))</f>
        <v/>
      </c>
      <c r="AE571" s="18">
        <f>Y571-Z571</f>
        <v/>
      </c>
      <c r="AF571" s="18">
        <f>AC571-AD571</f>
        <v/>
      </c>
      <c r="AG571" s="18">
        <f>AE571+AF571</f>
        <v/>
      </c>
      <c r="AH571" s="20">
        <f>IF(W571&lt;=0,0,LOOKUP(W571,{0,1950001,3300001,6950001,9000001,18000001,40000001},{0.05,0.1,0.2,0.23,0.33,0.4,0.45}))</f>
        <v/>
      </c>
    </row>
    <row r="572">
      <c r="A572" t="inlineStr">
        <is>
          <t>1万円刻み 特例あり一般12万円</t>
        </is>
      </c>
      <c r="B572" s="18">
        <f>'4_1万円刻み'!$A$164</f>
        <v/>
      </c>
      <c r="C572" s="19" t="n">
        <v>2026</v>
      </c>
      <c r="D572" t="inlineStr">
        <is>
          <t>はい</t>
        </is>
      </c>
      <c r="E572" s="18" t="n">
        <v>120000</v>
      </c>
      <c r="F572" s="18" t="n">
        <v>0</v>
      </c>
      <c r="G572" s="18" t="n">
        <v>0</v>
      </c>
      <c r="H572" s="18" t="n">
        <v>0</v>
      </c>
      <c r="I572" s="18" t="n">
        <v>0</v>
      </c>
      <c r="J572" s="18">
        <f>ROUND(MIN(B572/12,650000)*12*0.0915+MIN(B572/12,1390000)*12*(0.0504+0)+B572*0.005,0)</f>
        <v/>
      </c>
      <c r="K572" s="18" t="n">
        <v>0</v>
      </c>
      <c r="L572" s="18" t="n">
        <v>0</v>
      </c>
      <c r="M572" s="18">
        <f>ROUND(IF(C572&gt;=2026,IF(B572&lt;741000,0,IF(B572&lt;2191000,B572-740000,IF(B572&lt;2193000,1451000,IF(B572&lt;2196000,1453000,IF(B572&lt;2200000,1456000,IF(B572&lt;3600000,ROUNDDOWN(B572/4,-3)*2.8-80000,IF(B572&lt;6600000,ROUNDDOWN(B572/4,-3)*3.2-440000,IF(B572&lt;8500000,ROUNDDOWN(B572*0.9,0)-1100000,B572-1950000)))))))),IF(B572&lt;651000,0,IF(B572&lt;1900000,B572-650000,IF(B572&lt;3600000,ROUNDDOWN(B572/4,-3)*2.8-80000,IF(B572&lt;6600000,ROUNDDOWN(B572/4,-3)*3.2-440000,IF(B572&lt;8500000,ROUNDDOWN(B572*0.9,0)-1100000,B572-1950000)))))),0)</f>
        <v/>
      </c>
      <c r="N572" s="18">
        <f>IF(M572&gt;23500000,NA(),IF(C572&gt;=2026,IF(M572&lt;=4890000,1040000,IF(M572&lt;=6550000,670000,620000)),IF(M572&lt;=1320000,950000,IF(M572&lt;=3360000,880000,IF(M572&lt;=4890000,680000,IF(M572&lt;=6550000,630000,580000))))))</f>
        <v/>
      </c>
      <c r="O572" s="18">
        <f>IF(F572&lt;=0,IF(AND(D572="はい",C572&gt;=2026,C572&lt;=2027),IF(E572&lt;=0,0,IF(E572&lt;=30000,E572,IF(E572&lt;=60000,ROUNDUP(E572/2,0)+15000,IF(E572&lt;=120000,ROUNDUP(E572/4,0)+30000,60000)))),IF(E572&lt;=0,0,IF(E572&lt;=20000,E572,IF(E572&lt;=40000,ROUNDUP(E572/2,0)+10000,IF(E572&lt;=80000,ROUNDUP(E572/4,0)+20000,40000))))),IF(E572&lt;=0,IF(F572&lt;=0,0,IF(F572&lt;=25000,F572,IF(F572&lt;=50000,ROUNDUP(F572/2,0)+12500,IF(F572&lt;=100000,ROUNDUP(F572/4,0)+25000,50000)))),MAX(IF(F572&lt;=0,0,IF(F572&lt;=25000,F572,IF(F572&lt;=50000,ROUNDUP(F572/2,0)+12500,IF(F572&lt;=100000,ROUNDUP(F572/4,0)+25000,50000)))),MIN(IF(AND(D572="はい",C572&gt;=2026,C572&lt;=2027),IF(E572&lt;=0,0,IF(E572&lt;=30000,E572,IF(E572&lt;=60000,ROUNDUP(E572/2,0)+15000,IF(E572&lt;=120000,ROUNDUP(E572/4,0)+30000,60000)))),IF(E572&lt;=0,0,IF(E572&lt;=20000,E572,IF(E572&lt;=40000,ROUNDUP(E572/2,0)+10000,IF(E572&lt;=80000,ROUNDUP(E572/4,0)+20000,40000)))))+IF(F572&lt;=0,0,IF(F572&lt;=25000,F572,IF(F572&lt;=50000,ROUNDUP(F572/2,0)+12500,IF(F572&lt;=100000,ROUNDUP(F572/4,0)+25000,50000)))),IF(AND(D572="はい",C572&gt;=2026,C572&lt;=2027),60000,40000)))))</f>
        <v/>
      </c>
      <c r="P572" s="18">
        <f>IF(G572&lt;=0,0,IF(G572&lt;=20000,G572,IF(G572&lt;=40000,ROUNDUP(G572/2,0)+10000,IF(G572&lt;=80000,ROUNDUP(G572/4,0)+20000,40000))))</f>
        <v/>
      </c>
      <c r="Q572" s="18">
        <f>IF(I572&lt;=0,IF(H572&lt;=0,0,IF(H572&lt;=20000,H572,IF(H572&lt;=40000,ROUNDUP(H572/2,0)+10000,IF(H572&lt;=80000,ROUNDUP(H572/4,0)+20000,40000)))),IF(H572&lt;=0,IF(I572&lt;=0,0,IF(I572&lt;=25000,I572,IF(I572&lt;=50000,ROUNDUP(I572/2,0)+12500,IF(I572&lt;=100000,ROUNDUP(I572/4,0)+25000,50000)))),MAX(IF(I572&lt;=0,0,IF(I572&lt;=25000,I572,IF(I572&lt;=50000,ROUNDUP(I572/2,0)+12500,IF(I572&lt;=100000,ROUNDUP(I572/4,0)+25000,50000)))),MIN(IF(H572&lt;=0,0,IF(H572&lt;=20000,H572,IF(H572&lt;=40000,ROUNDUP(H572/2,0)+10000,IF(H572&lt;=80000,ROUNDUP(H572/4,0)+20000,40000))))+IF(I572&lt;=0,0,IF(I572&lt;=25000,I572,IF(I572&lt;=50000,ROUNDUP(I572/2,0)+12500,IF(I572&lt;=100000,ROUNDUP(I572/4,0)+25000,50000)))),40000))))</f>
        <v/>
      </c>
      <c r="R572" s="18">
        <f>MIN(120000,O572+P572+Q572)</f>
        <v/>
      </c>
      <c r="S572" s="18">
        <f>IF(F572&lt;=0,IF(E572&lt;=0,0,IF(E572&lt;=12000,E572,IF(E572&lt;=32000,ROUNDUP(E572/2,0)+6000,IF(E572&lt;=56000,ROUNDUP(E572/4,0)+14000,28000)))),IF(E572&lt;=0,IF(F572&lt;=0,0,IF(F572&lt;=15000,F572,IF(F572&lt;=40000,ROUNDUP(F572/2,0)+7500,IF(F572&lt;=70000,ROUNDUP(F572/4,0)+17500,35000)))),MAX(IF(F572&lt;=0,0,IF(F572&lt;=15000,F572,IF(F572&lt;=40000,ROUNDUP(F572/2,0)+7500,IF(F572&lt;=70000,ROUNDUP(F572/4,0)+17500,35000)))),MIN(IF(E572&lt;=0,0,IF(E572&lt;=12000,E572,IF(E572&lt;=32000,ROUNDUP(E572/2,0)+6000,IF(E572&lt;=56000,ROUNDUP(E572/4,0)+14000,28000))))+IF(F572&lt;=0,0,IF(F572&lt;=15000,F572,IF(F572&lt;=40000,ROUNDUP(F572/2,0)+7500,IF(F572&lt;=70000,ROUNDUP(F572/4,0)+17500,35000)))),28000))))</f>
        <v/>
      </c>
      <c r="T572" s="18">
        <f>IF(G572&lt;=0,0,IF(G572&lt;=12000,G572,IF(G572&lt;=32000,ROUNDUP(G572/2,0)+6000,IF(G572&lt;=56000,ROUNDUP(G572/4,0)+14000,28000))))</f>
        <v/>
      </c>
      <c r="U572" s="18">
        <f>IF(I572&lt;=0,IF(H572&lt;=0,0,IF(H572&lt;=12000,H572,IF(H572&lt;=32000,ROUNDUP(H572/2,0)+6000,IF(H572&lt;=56000,ROUNDUP(H572/4,0)+14000,28000)))),IF(H572&lt;=0,IF(I572&lt;=0,0,IF(I572&lt;=15000,I572,IF(I572&lt;=40000,ROUNDUP(I572/2,0)+7500,IF(I572&lt;=70000,ROUNDUP(I572/4,0)+17500,35000)))),MAX(IF(I572&lt;=0,0,IF(I572&lt;=15000,I572,IF(I572&lt;=40000,ROUNDUP(I572/2,0)+7500,IF(I572&lt;=70000,ROUNDUP(I572/4,0)+17500,35000)))),MIN(IF(H572&lt;=0,0,IF(H572&lt;=12000,H572,IF(H572&lt;=32000,ROUNDUP(H572/2,0)+6000,IF(H572&lt;=56000,ROUNDUP(H572/4,0)+14000,28000))))+IF(I572&lt;=0,0,IF(I572&lt;=15000,I572,IF(I572&lt;=40000,ROUNDUP(I572/2,0)+7500,IF(I572&lt;=70000,ROUNDUP(I572/4,0)+17500,35000)))),28000))))</f>
        <v/>
      </c>
      <c r="V572" s="18">
        <f>MIN(70000,S572+T572+U572)</f>
        <v/>
      </c>
      <c r="W572" s="18">
        <f>MAX(0,ROUNDDOWN(M572-J572-N572-K572-0,-3))</f>
        <v/>
      </c>
      <c r="X572" s="18">
        <f>MAX(0,ROUNDDOWN(M572-J572-N572-K572-R572,-3))</f>
        <v/>
      </c>
      <c r="Y572" s="18">
        <f>IF(W572&lt;=0,0,ROUNDDOWN((W572*LOOKUP(W572,{0,1950001,3300001,6950001,9000001,18000001,40000001},{0.05,0.1,0.2,0.23,0.33,0.4,0.45})-LOOKUP(W572,{0,1950001,3300001,6950001,9000001,18000001,40000001},{0,97500,427500,636000,1536000,2796000,4796000}))*1.021,-2))</f>
        <v/>
      </c>
      <c r="Z572" s="18">
        <f>IF(X572&lt;=0,0,ROUNDDOWN((X572*LOOKUP(X572,{0,1950001,3300001,6950001,9000001,18000001,40000001},{0.05,0.1,0.2,0.23,0.33,0.4,0.45})-LOOKUP(X572,{0,1950001,3300001,6950001,9000001,18000001,40000001},{0,97500,427500,636000,1536000,2796000,4796000}))*1.021,-2))</f>
        <v/>
      </c>
      <c r="AA572" s="18">
        <f>MAX(0,ROUNDDOWN(M572-J572-430000-L572-0,-3))</f>
        <v/>
      </c>
      <c r="AB572" s="18">
        <f>MAX(0,ROUNDDOWN(M572-J572-430000-L572-V572,-3))</f>
        <v/>
      </c>
      <c r="AC572" s="18">
        <f>IF(M572&lt;=450000,0,MAX(0,ROUNDDOWN(AA572*0.06-MIN(50000,AA572)*0.03,-2))+MAX(0,ROUNDDOWN(AA572*0.04-MIN(50000,AA572)*0.02,-2)))</f>
        <v/>
      </c>
      <c r="AD572" s="18">
        <f>IF(M572&lt;=450000,0,MAX(0,ROUNDDOWN(AB572*0.06-MIN(50000,AB572)*0.03,-2))+MAX(0,ROUNDDOWN(AB572*0.04-MIN(50000,AB572)*0.02,-2)))</f>
        <v/>
      </c>
      <c r="AE572" s="18">
        <f>Y572-Z572</f>
        <v/>
      </c>
      <c r="AF572" s="18">
        <f>AC572-AD572</f>
        <v/>
      </c>
      <c r="AG572" s="18">
        <f>AE572+AF572</f>
        <v/>
      </c>
      <c r="AH572" s="20">
        <f>IF(W572&lt;=0,0,LOOKUP(W572,{0,1950001,3300001,6950001,9000001,18000001,40000001},{0.05,0.1,0.2,0.23,0.33,0.4,0.45}))</f>
        <v/>
      </c>
    </row>
    <row r="573">
      <c r="A573" t="inlineStr">
        <is>
          <t>1万円刻み 3区分8万円ずつ</t>
        </is>
      </c>
      <c r="B573" s="18">
        <f>'4_1万円刻み'!$A$165</f>
        <v/>
      </c>
      <c r="C573" s="19" t="n">
        <v>2026</v>
      </c>
      <c r="D573" t="inlineStr">
        <is>
          <t>いいえ</t>
        </is>
      </c>
      <c r="E573" s="18" t="n">
        <v>80000</v>
      </c>
      <c r="F573" s="18" t="n">
        <v>0</v>
      </c>
      <c r="G573" s="18" t="n">
        <v>80000</v>
      </c>
      <c r="H573" s="18" t="n">
        <v>80000</v>
      </c>
      <c r="I573" s="18" t="n">
        <v>0</v>
      </c>
      <c r="J573" s="18">
        <f>ROUND(MIN(B573/12,650000)*12*0.0915+MIN(B573/12,1390000)*12*(0.0504+0)+B573*0.005,0)</f>
        <v/>
      </c>
      <c r="K573" s="18" t="n">
        <v>0</v>
      </c>
      <c r="L573" s="18" t="n">
        <v>0</v>
      </c>
      <c r="M573" s="18">
        <f>ROUND(IF(C573&gt;=2026,IF(B573&lt;741000,0,IF(B573&lt;2191000,B573-740000,IF(B573&lt;2193000,1451000,IF(B573&lt;2196000,1453000,IF(B573&lt;2200000,1456000,IF(B573&lt;3600000,ROUNDDOWN(B573/4,-3)*2.8-80000,IF(B573&lt;6600000,ROUNDDOWN(B573/4,-3)*3.2-440000,IF(B573&lt;8500000,ROUNDDOWN(B573*0.9,0)-1100000,B573-1950000)))))))),IF(B573&lt;651000,0,IF(B573&lt;1900000,B573-650000,IF(B573&lt;3600000,ROUNDDOWN(B573/4,-3)*2.8-80000,IF(B573&lt;6600000,ROUNDDOWN(B573/4,-3)*3.2-440000,IF(B573&lt;8500000,ROUNDDOWN(B573*0.9,0)-1100000,B573-1950000)))))),0)</f>
        <v/>
      </c>
      <c r="N573" s="18">
        <f>IF(M573&gt;23500000,NA(),IF(C573&gt;=2026,IF(M573&lt;=4890000,1040000,IF(M573&lt;=6550000,670000,620000)),IF(M573&lt;=1320000,950000,IF(M573&lt;=3360000,880000,IF(M573&lt;=4890000,680000,IF(M573&lt;=6550000,630000,580000))))))</f>
        <v/>
      </c>
      <c r="O573" s="18">
        <f>IF(F573&lt;=0,IF(AND(D573="はい",C573&gt;=2026,C573&lt;=2027),IF(E573&lt;=0,0,IF(E573&lt;=30000,E573,IF(E573&lt;=60000,ROUNDUP(E573/2,0)+15000,IF(E573&lt;=120000,ROUNDUP(E573/4,0)+30000,60000)))),IF(E573&lt;=0,0,IF(E573&lt;=20000,E573,IF(E573&lt;=40000,ROUNDUP(E573/2,0)+10000,IF(E573&lt;=80000,ROUNDUP(E573/4,0)+20000,40000))))),IF(E573&lt;=0,IF(F573&lt;=0,0,IF(F573&lt;=25000,F573,IF(F573&lt;=50000,ROUNDUP(F573/2,0)+12500,IF(F573&lt;=100000,ROUNDUP(F573/4,0)+25000,50000)))),MAX(IF(F573&lt;=0,0,IF(F573&lt;=25000,F573,IF(F573&lt;=50000,ROUNDUP(F573/2,0)+12500,IF(F573&lt;=100000,ROUNDUP(F573/4,0)+25000,50000)))),MIN(IF(AND(D573="はい",C573&gt;=2026,C573&lt;=2027),IF(E573&lt;=0,0,IF(E573&lt;=30000,E573,IF(E573&lt;=60000,ROUNDUP(E573/2,0)+15000,IF(E573&lt;=120000,ROUNDUP(E573/4,0)+30000,60000)))),IF(E573&lt;=0,0,IF(E573&lt;=20000,E573,IF(E573&lt;=40000,ROUNDUP(E573/2,0)+10000,IF(E573&lt;=80000,ROUNDUP(E573/4,0)+20000,40000)))))+IF(F573&lt;=0,0,IF(F573&lt;=25000,F573,IF(F573&lt;=50000,ROUNDUP(F573/2,0)+12500,IF(F573&lt;=100000,ROUNDUP(F573/4,0)+25000,50000)))),IF(AND(D573="はい",C573&gt;=2026,C573&lt;=2027),60000,40000)))))</f>
        <v/>
      </c>
      <c r="P573" s="18">
        <f>IF(G573&lt;=0,0,IF(G573&lt;=20000,G573,IF(G573&lt;=40000,ROUNDUP(G573/2,0)+10000,IF(G573&lt;=80000,ROUNDUP(G573/4,0)+20000,40000))))</f>
        <v/>
      </c>
      <c r="Q573" s="18">
        <f>IF(I573&lt;=0,IF(H573&lt;=0,0,IF(H573&lt;=20000,H573,IF(H573&lt;=40000,ROUNDUP(H573/2,0)+10000,IF(H573&lt;=80000,ROUNDUP(H573/4,0)+20000,40000)))),IF(H573&lt;=0,IF(I573&lt;=0,0,IF(I573&lt;=25000,I573,IF(I573&lt;=50000,ROUNDUP(I573/2,0)+12500,IF(I573&lt;=100000,ROUNDUP(I573/4,0)+25000,50000)))),MAX(IF(I573&lt;=0,0,IF(I573&lt;=25000,I573,IF(I573&lt;=50000,ROUNDUP(I573/2,0)+12500,IF(I573&lt;=100000,ROUNDUP(I573/4,0)+25000,50000)))),MIN(IF(H573&lt;=0,0,IF(H573&lt;=20000,H573,IF(H573&lt;=40000,ROUNDUP(H573/2,0)+10000,IF(H573&lt;=80000,ROUNDUP(H573/4,0)+20000,40000))))+IF(I573&lt;=0,0,IF(I573&lt;=25000,I573,IF(I573&lt;=50000,ROUNDUP(I573/2,0)+12500,IF(I573&lt;=100000,ROUNDUP(I573/4,0)+25000,50000)))),40000))))</f>
        <v/>
      </c>
      <c r="R573" s="18">
        <f>MIN(120000,O573+P573+Q573)</f>
        <v/>
      </c>
      <c r="S573" s="18">
        <f>IF(F573&lt;=0,IF(E573&lt;=0,0,IF(E573&lt;=12000,E573,IF(E573&lt;=32000,ROUNDUP(E573/2,0)+6000,IF(E573&lt;=56000,ROUNDUP(E573/4,0)+14000,28000)))),IF(E573&lt;=0,IF(F573&lt;=0,0,IF(F573&lt;=15000,F573,IF(F573&lt;=40000,ROUNDUP(F573/2,0)+7500,IF(F573&lt;=70000,ROUNDUP(F573/4,0)+17500,35000)))),MAX(IF(F573&lt;=0,0,IF(F573&lt;=15000,F573,IF(F573&lt;=40000,ROUNDUP(F573/2,0)+7500,IF(F573&lt;=70000,ROUNDUP(F573/4,0)+17500,35000)))),MIN(IF(E573&lt;=0,0,IF(E573&lt;=12000,E573,IF(E573&lt;=32000,ROUNDUP(E573/2,0)+6000,IF(E573&lt;=56000,ROUNDUP(E573/4,0)+14000,28000))))+IF(F573&lt;=0,0,IF(F573&lt;=15000,F573,IF(F573&lt;=40000,ROUNDUP(F573/2,0)+7500,IF(F573&lt;=70000,ROUNDUP(F573/4,0)+17500,35000)))),28000))))</f>
        <v/>
      </c>
      <c r="T573" s="18">
        <f>IF(G573&lt;=0,0,IF(G573&lt;=12000,G573,IF(G573&lt;=32000,ROUNDUP(G573/2,0)+6000,IF(G573&lt;=56000,ROUNDUP(G573/4,0)+14000,28000))))</f>
        <v/>
      </c>
      <c r="U573" s="18">
        <f>IF(I573&lt;=0,IF(H573&lt;=0,0,IF(H573&lt;=12000,H573,IF(H573&lt;=32000,ROUNDUP(H573/2,0)+6000,IF(H573&lt;=56000,ROUNDUP(H573/4,0)+14000,28000)))),IF(H573&lt;=0,IF(I573&lt;=0,0,IF(I573&lt;=15000,I573,IF(I573&lt;=40000,ROUNDUP(I573/2,0)+7500,IF(I573&lt;=70000,ROUNDUP(I573/4,0)+17500,35000)))),MAX(IF(I573&lt;=0,0,IF(I573&lt;=15000,I573,IF(I573&lt;=40000,ROUNDUP(I573/2,0)+7500,IF(I573&lt;=70000,ROUNDUP(I573/4,0)+17500,35000)))),MIN(IF(H573&lt;=0,0,IF(H573&lt;=12000,H573,IF(H573&lt;=32000,ROUNDUP(H573/2,0)+6000,IF(H573&lt;=56000,ROUNDUP(H573/4,0)+14000,28000))))+IF(I573&lt;=0,0,IF(I573&lt;=15000,I573,IF(I573&lt;=40000,ROUNDUP(I573/2,0)+7500,IF(I573&lt;=70000,ROUNDUP(I573/4,0)+17500,35000)))),28000))))</f>
        <v/>
      </c>
      <c r="V573" s="18">
        <f>MIN(70000,S573+T573+U573)</f>
        <v/>
      </c>
      <c r="W573" s="18">
        <f>MAX(0,ROUNDDOWN(M573-J573-N573-K573-0,-3))</f>
        <v/>
      </c>
      <c r="X573" s="18">
        <f>MAX(0,ROUNDDOWN(M573-J573-N573-K573-R573,-3))</f>
        <v/>
      </c>
      <c r="Y573" s="18">
        <f>IF(W573&lt;=0,0,ROUNDDOWN((W573*LOOKUP(W573,{0,1950001,3300001,6950001,9000001,18000001,40000001},{0.05,0.1,0.2,0.23,0.33,0.4,0.45})-LOOKUP(W573,{0,1950001,3300001,6950001,9000001,18000001,40000001},{0,97500,427500,636000,1536000,2796000,4796000}))*1.021,-2))</f>
        <v/>
      </c>
      <c r="Z573" s="18">
        <f>IF(X573&lt;=0,0,ROUNDDOWN((X573*LOOKUP(X573,{0,1950001,3300001,6950001,9000001,18000001,40000001},{0.05,0.1,0.2,0.23,0.33,0.4,0.45})-LOOKUP(X573,{0,1950001,3300001,6950001,9000001,18000001,40000001},{0,97500,427500,636000,1536000,2796000,4796000}))*1.021,-2))</f>
        <v/>
      </c>
      <c r="AA573" s="18">
        <f>MAX(0,ROUNDDOWN(M573-J573-430000-L573-0,-3))</f>
        <v/>
      </c>
      <c r="AB573" s="18">
        <f>MAX(0,ROUNDDOWN(M573-J573-430000-L573-V573,-3))</f>
        <v/>
      </c>
      <c r="AC573" s="18">
        <f>IF(M573&lt;=450000,0,MAX(0,ROUNDDOWN(AA573*0.06-MIN(50000,AA573)*0.03,-2))+MAX(0,ROUNDDOWN(AA573*0.04-MIN(50000,AA573)*0.02,-2)))</f>
        <v/>
      </c>
      <c r="AD573" s="18">
        <f>IF(M573&lt;=450000,0,MAX(0,ROUNDDOWN(AB573*0.06-MIN(50000,AB573)*0.03,-2))+MAX(0,ROUNDDOWN(AB573*0.04-MIN(50000,AB573)*0.02,-2)))</f>
        <v/>
      </c>
      <c r="AE573" s="18">
        <f>Y573-Z573</f>
        <v/>
      </c>
      <c r="AF573" s="18">
        <f>AC573-AD573</f>
        <v/>
      </c>
      <c r="AG573" s="18">
        <f>AE573+AF573</f>
        <v/>
      </c>
      <c r="AH573" s="20">
        <f>IF(W573&lt;=0,0,LOOKUP(W573,{0,1950001,3300001,6950001,9000001,18000001,40000001},{0.05,0.1,0.2,0.23,0.33,0.4,0.45}))</f>
        <v/>
      </c>
    </row>
    <row r="574">
      <c r="A574" t="inlineStr">
        <is>
          <t>1万円刻み 一般8万円</t>
        </is>
      </c>
      <c r="B574" s="18">
        <f>'4_1万円刻み'!$A$165</f>
        <v/>
      </c>
      <c r="C574" s="19" t="n">
        <v>2026</v>
      </c>
      <c r="D574" t="inlineStr">
        <is>
          <t>いいえ</t>
        </is>
      </c>
      <c r="E574" s="18" t="n">
        <v>80000</v>
      </c>
      <c r="F574" s="18" t="n">
        <v>0</v>
      </c>
      <c r="G574" s="18" t="n">
        <v>0</v>
      </c>
      <c r="H574" s="18" t="n">
        <v>0</v>
      </c>
      <c r="I574" s="18" t="n">
        <v>0</v>
      </c>
      <c r="J574" s="18">
        <f>ROUND(MIN(B574/12,650000)*12*0.0915+MIN(B574/12,1390000)*12*(0.0504+0)+B574*0.005,0)</f>
        <v/>
      </c>
      <c r="K574" s="18" t="n">
        <v>0</v>
      </c>
      <c r="L574" s="18" t="n">
        <v>0</v>
      </c>
      <c r="M574" s="18">
        <f>ROUND(IF(C574&gt;=2026,IF(B574&lt;741000,0,IF(B574&lt;2191000,B574-740000,IF(B574&lt;2193000,1451000,IF(B574&lt;2196000,1453000,IF(B574&lt;2200000,1456000,IF(B574&lt;3600000,ROUNDDOWN(B574/4,-3)*2.8-80000,IF(B574&lt;6600000,ROUNDDOWN(B574/4,-3)*3.2-440000,IF(B574&lt;8500000,ROUNDDOWN(B574*0.9,0)-1100000,B574-1950000)))))))),IF(B574&lt;651000,0,IF(B574&lt;1900000,B574-650000,IF(B574&lt;3600000,ROUNDDOWN(B574/4,-3)*2.8-80000,IF(B574&lt;6600000,ROUNDDOWN(B574/4,-3)*3.2-440000,IF(B574&lt;8500000,ROUNDDOWN(B574*0.9,0)-1100000,B574-1950000)))))),0)</f>
        <v/>
      </c>
      <c r="N574" s="18">
        <f>IF(M574&gt;23500000,NA(),IF(C574&gt;=2026,IF(M574&lt;=4890000,1040000,IF(M574&lt;=6550000,670000,620000)),IF(M574&lt;=1320000,950000,IF(M574&lt;=3360000,880000,IF(M574&lt;=4890000,680000,IF(M574&lt;=6550000,630000,580000))))))</f>
        <v/>
      </c>
      <c r="O574" s="18">
        <f>IF(F574&lt;=0,IF(AND(D574="はい",C574&gt;=2026,C574&lt;=2027),IF(E574&lt;=0,0,IF(E574&lt;=30000,E574,IF(E574&lt;=60000,ROUNDUP(E574/2,0)+15000,IF(E574&lt;=120000,ROUNDUP(E574/4,0)+30000,60000)))),IF(E574&lt;=0,0,IF(E574&lt;=20000,E574,IF(E574&lt;=40000,ROUNDUP(E574/2,0)+10000,IF(E574&lt;=80000,ROUNDUP(E574/4,0)+20000,40000))))),IF(E574&lt;=0,IF(F574&lt;=0,0,IF(F574&lt;=25000,F574,IF(F574&lt;=50000,ROUNDUP(F574/2,0)+12500,IF(F574&lt;=100000,ROUNDUP(F574/4,0)+25000,50000)))),MAX(IF(F574&lt;=0,0,IF(F574&lt;=25000,F574,IF(F574&lt;=50000,ROUNDUP(F574/2,0)+12500,IF(F574&lt;=100000,ROUNDUP(F574/4,0)+25000,50000)))),MIN(IF(AND(D574="はい",C574&gt;=2026,C574&lt;=2027),IF(E574&lt;=0,0,IF(E574&lt;=30000,E574,IF(E574&lt;=60000,ROUNDUP(E574/2,0)+15000,IF(E574&lt;=120000,ROUNDUP(E574/4,0)+30000,60000)))),IF(E574&lt;=0,0,IF(E574&lt;=20000,E574,IF(E574&lt;=40000,ROUNDUP(E574/2,0)+10000,IF(E574&lt;=80000,ROUNDUP(E574/4,0)+20000,40000)))))+IF(F574&lt;=0,0,IF(F574&lt;=25000,F574,IF(F574&lt;=50000,ROUNDUP(F574/2,0)+12500,IF(F574&lt;=100000,ROUNDUP(F574/4,0)+25000,50000)))),IF(AND(D574="はい",C574&gt;=2026,C574&lt;=2027),60000,40000)))))</f>
        <v/>
      </c>
      <c r="P574" s="18">
        <f>IF(G574&lt;=0,0,IF(G574&lt;=20000,G574,IF(G574&lt;=40000,ROUNDUP(G574/2,0)+10000,IF(G574&lt;=80000,ROUNDUP(G574/4,0)+20000,40000))))</f>
        <v/>
      </c>
      <c r="Q574" s="18">
        <f>IF(I574&lt;=0,IF(H574&lt;=0,0,IF(H574&lt;=20000,H574,IF(H574&lt;=40000,ROUNDUP(H574/2,0)+10000,IF(H574&lt;=80000,ROUNDUP(H574/4,0)+20000,40000)))),IF(H574&lt;=0,IF(I574&lt;=0,0,IF(I574&lt;=25000,I574,IF(I574&lt;=50000,ROUNDUP(I574/2,0)+12500,IF(I574&lt;=100000,ROUNDUP(I574/4,0)+25000,50000)))),MAX(IF(I574&lt;=0,0,IF(I574&lt;=25000,I574,IF(I574&lt;=50000,ROUNDUP(I574/2,0)+12500,IF(I574&lt;=100000,ROUNDUP(I574/4,0)+25000,50000)))),MIN(IF(H574&lt;=0,0,IF(H574&lt;=20000,H574,IF(H574&lt;=40000,ROUNDUP(H574/2,0)+10000,IF(H574&lt;=80000,ROUNDUP(H574/4,0)+20000,40000))))+IF(I574&lt;=0,0,IF(I574&lt;=25000,I574,IF(I574&lt;=50000,ROUNDUP(I574/2,0)+12500,IF(I574&lt;=100000,ROUNDUP(I574/4,0)+25000,50000)))),40000))))</f>
        <v/>
      </c>
      <c r="R574" s="18">
        <f>MIN(120000,O574+P574+Q574)</f>
        <v/>
      </c>
      <c r="S574" s="18">
        <f>IF(F574&lt;=0,IF(E574&lt;=0,0,IF(E574&lt;=12000,E574,IF(E574&lt;=32000,ROUNDUP(E574/2,0)+6000,IF(E574&lt;=56000,ROUNDUP(E574/4,0)+14000,28000)))),IF(E574&lt;=0,IF(F574&lt;=0,0,IF(F574&lt;=15000,F574,IF(F574&lt;=40000,ROUNDUP(F574/2,0)+7500,IF(F574&lt;=70000,ROUNDUP(F574/4,0)+17500,35000)))),MAX(IF(F574&lt;=0,0,IF(F574&lt;=15000,F574,IF(F574&lt;=40000,ROUNDUP(F574/2,0)+7500,IF(F574&lt;=70000,ROUNDUP(F574/4,0)+17500,35000)))),MIN(IF(E574&lt;=0,0,IF(E574&lt;=12000,E574,IF(E574&lt;=32000,ROUNDUP(E574/2,0)+6000,IF(E574&lt;=56000,ROUNDUP(E574/4,0)+14000,28000))))+IF(F574&lt;=0,0,IF(F574&lt;=15000,F574,IF(F574&lt;=40000,ROUNDUP(F574/2,0)+7500,IF(F574&lt;=70000,ROUNDUP(F574/4,0)+17500,35000)))),28000))))</f>
        <v/>
      </c>
      <c r="T574" s="18">
        <f>IF(G574&lt;=0,0,IF(G574&lt;=12000,G574,IF(G574&lt;=32000,ROUNDUP(G574/2,0)+6000,IF(G574&lt;=56000,ROUNDUP(G574/4,0)+14000,28000))))</f>
        <v/>
      </c>
      <c r="U574" s="18">
        <f>IF(I574&lt;=0,IF(H574&lt;=0,0,IF(H574&lt;=12000,H574,IF(H574&lt;=32000,ROUNDUP(H574/2,0)+6000,IF(H574&lt;=56000,ROUNDUP(H574/4,0)+14000,28000)))),IF(H574&lt;=0,IF(I574&lt;=0,0,IF(I574&lt;=15000,I574,IF(I574&lt;=40000,ROUNDUP(I574/2,0)+7500,IF(I574&lt;=70000,ROUNDUP(I574/4,0)+17500,35000)))),MAX(IF(I574&lt;=0,0,IF(I574&lt;=15000,I574,IF(I574&lt;=40000,ROUNDUP(I574/2,0)+7500,IF(I574&lt;=70000,ROUNDUP(I574/4,0)+17500,35000)))),MIN(IF(H574&lt;=0,0,IF(H574&lt;=12000,H574,IF(H574&lt;=32000,ROUNDUP(H574/2,0)+6000,IF(H574&lt;=56000,ROUNDUP(H574/4,0)+14000,28000))))+IF(I574&lt;=0,0,IF(I574&lt;=15000,I574,IF(I574&lt;=40000,ROUNDUP(I574/2,0)+7500,IF(I574&lt;=70000,ROUNDUP(I574/4,0)+17500,35000)))),28000))))</f>
        <v/>
      </c>
      <c r="V574" s="18">
        <f>MIN(70000,S574+T574+U574)</f>
        <v/>
      </c>
      <c r="W574" s="18">
        <f>MAX(0,ROUNDDOWN(M574-J574-N574-K574-0,-3))</f>
        <v/>
      </c>
      <c r="X574" s="18">
        <f>MAX(0,ROUNDDOWN(M574-J574-N574-K574-R574,-3))</f>
        <v/>
      </c>
      <c r="Y574" s="18">
        <f>IF(W574&lt;=0,0,ROUNDDOWN((W574*LOOKUP(W574,{0,1950001,3300001,6950001,9000001,18000001,40000001},{0.05,0.1,0.2,0.23,0.33,0.4,0.45})-LOOKUP(W574,{0,1950001,3300001,6950001,9000001,18000001,40000001},{0,97500,427500,636000,1536000,2796000,4796000}))*1.021,-2))</f>
        <v/>
      </c>
      <c r="Z574" s="18">
        <f>IF(X574&lt;=0,0,ROUNDDOWN((X574*LOOKUP(X574,{0,1950001,3300001,6950001,9000001,18000001,40000001},{0.05,0.1,0.2,0.23,0.33,0.4,0.45})-LOOKUP(X574,{0,1950001,3300001,6950001,9000001,18000001,40000001},{0,97500,427500,636000,1536000,2796000,4796000}))*1.021,-2))</f>
        <v/>
      </c>
      <c r="AA574" s="18">
        <f>MAX(0,ROUNDDOWN(M574-J574-430000-L574-0,-3))</f>
        <v/>
      </c>
      <c r="AB574" s="18">
        <f>MAX(0,ROUNDDOWN(M574-J574-430000-L574-V574,-3))</f>
        <v/>
      </c>
      <c r="AC574" s="18">
        <f>IF(M574&lt;=450000,0,MAX(0,ROUNDDOWN(AA574*0.06-MIN(50000,AA574)*0.03,-2))+MAX(0,ROUNDDOWN(AA574*0.04-MIN(50000,AA574)*0.02,-2)))</f>
        <v/>
      </c>
      <c r="AD574" s="18">
        <f>IF(M574&lt;=450000,0,MAX(0,ROUNDDOWN(AB574*0.06-MIN(50000,AB574)*0.03,-2))+MAX(0,ROUNDDOWN(AB574*0.04-MIN(50000,AB574)*0.02,-2)))</f>
        <v/>
      </c>
      <c r="AE574" s="18">
        <f>Y574-Z574</f>
        <v/>
      </c>
      <c r="AF574" s="18">
        <f>AC574-AD574</f>
        <v/>
      </c>
      <c r="AG574" s="18">
        <f>AE574+AF574</f>
        <v/>
      </c>
      <c r="AH574" s="20">
        <f>IF(W574&lt;=0,0,LOOKUP(W574,{0,1950001,3300001,6950001,9000001,18000001,40000001},{0.05,0.1,0.2,0.23,0.33,0.4,0.45}))</f>
        <v/>
      </c>
    </row>
    <row r="575">
      <c r="A575" t="inlineStr">
        <is>
          <t>1万円刻み 特例あり一般12万円</t>
        </is>
      </c>
      <c r="B575" s="18">
        <f>'4_1万円刻み'!$A$165</f>
        <v/>
      </c>
      <c r="C575" s="19" t="n">
        <v>2026</v>
      </c>
      <c r="D575" t="inlineStr">
        <is>
          <t>はい</t>
        </is>
      </c>
      <c r="E575" s="18" t="n">
        <v>120000</v>
      </c>
      <c r="F575" s="18" t="n">
        <v>0</v>
      </c>
      <c r="G575" s="18" t="n">
        <v>0</v>
      </c>
      <c r="H575" s="18" t="n">
        <v>0</v>
      </c>
      <c r="I575" s="18" t="n">
        <v>0</v>
      </c>
      <c r="J575" s="18">
        <f>ROUND(MIN(B575/12,650000)*12*0.0915+MIN(B575/12,1390000)*12*(0.0504+0)+B575*0.005,0)</f>
        <v/>
      </c>
      <c r="K575" s="18" t="n">
        <v>0</v>
      </c>
      <c r="L575" s="18" t="n">
        <v>0</v>
      </c>
      <c r="M575" s="18">
        <f>ROUND(IF(C575&gt;=2026,IF(B575&lt;741000,0,IF(B575&lt;2191000,B575-740000,IF(B575&lt;2193000,1451000,IF(B575&lt;2196000,1453000,IF(B575&lt;2200000,1456000,IF(B575&lt;3600000,ROUNDDOWN(B575/4,-3)*2.8-80000,IF(B575&lt;6600000,ROUNDDOWN(B575/4,-3)*3.2-440000,IF(B575&lt;8500000,ROUNDDOWN(B575*0.9,0)-1100000,B575-1950000)))))))),IF(B575&lt;651000,0,IF(B575&lt;1900000,B575-650000,IF(B575&lt;3600000,ROUNDDOWN(B575/4,-3)*2.8-80000,IF(B575&lt;6600000,ROUNDDOWN(B575/4,-3)*3.2-440000,IF(B575&lt;8500000,ROUNDDOWN(B575*0.9,0)-1100000,B575-1950000)))))),0)</f>
        <v/>
      </c>
      <c r="N575" s="18">
        <f>IF(M575&gt;23500000,NA(),IF(C575&gt;=2026,IF(M575&lt;=4890000,1040000,IF(M575&lt;=6550000,670000,620000)),IF(M575&lt;=1320000,950000,IF(M575&lt;=3360000,880000,IF(M575&lt;=4890000,680000,IF(M575&lt;=6550000,630000,580000))))))</f>
        <v/>
      </c>
      <c r="O575" s="18">
        <f>IF(F575&lt;=0,IF(AND(D575="はい",C575&gt;=2026,C575&lt;=2027),IF(E575&lt;=0,0,IF(E575&lt;=30000,E575,IF(E575&lt;=60000,ROUNDUP(E575/2,0)+15000,IF(E575&lt;=120000,ROUNDUP(E575/4,0)+30000,60000)))),IF(E575&lt;=0,0,IF(E575&lt;=20000,E575,IF(E575&lt;=40000,ROUNDUP(E575/2,0)+10000,IF(E575&lt;=80000,ROUNDUP(E575/4,0)+20000,40000))))),IF(E575&lt;=0,IF(F575&lt;=0,0,IF(F575&lt;=25000,F575,IF(F575&lt;=50000,ROUNDUP(F575/2,0)+12500,IF(F575&lt;=100000,ROUNDUP(F575/4,0)+25000,50000)))),MAX(IF(F575&lt;=0,0,IF(F575&lt;=25000,F575,IF(F575&lt;=50000,ROUNDUP(F575/2,0)+12500,IF(F575&lt;=100000,ROUNDUP(F575/4,0)+25000,50000)))),MIN(IF(AND(D575="はい",C575&gt;=2026,C575&lt;=2027),IF(E575&lt;=0,0,IF(E575&lt;=30000,E575,IF(E575&lt;=60000,ROUNDUP(E575/2,0)+15000,IF(E575&lt;=120000,ROUNDUP(E575/4,0)+30000,60000)))),IF(E575&lt;=0,0,IF(E575&lt;=20000,E575,IF(E575&lt;=40000,ROUNDUP(E575/2,0)+10000,IF(E575&lt;=80000,ROUNDUP(E575/4,0)+20000,40000)))))+IF(F575&lt;=0,0,IF(F575&lt;=25000,F575,IF(F575&lt;=50000,ROUNDUP(F575/2,0)+12500,IF(F575&lt;=100000,ROUNDUP(F575/4,0)+25000,50000)))),IF(AND(D575="はい",C575&gt;=2026,C575&lt;=2027),60000,40000)))))</f>
        <v/>
      </c>
      <c r="P575" s="18">
        <f>IF(G575&lt;=0,0,IF(G575&lt;=20000,G575,IF(G575&lt;=40000,ROUNDUP(G575/2,0)+10000,IF(G575&lt;=80000,ROUNDUP(G575/4,0)+20000,40000))))</f>
        <v/>
      </c>
      <c r="Q575" s="18">
        <f>IF(I575&lt;=0,IF(H575&lt;=0,0,IF(H575&lt;=20000,H575,IF(H575&lt;=40000,ROUNDUP(H575/2,0)+10000,IF(H575&lt;=80000,ROUNDUP(H575/4,0)+20000,40000)))),IF(H575&lt;=0,IF(I575&lt;=0,0,IF(I575&lt;=25000,I575,IF(I575&lt;=50000,ROUNDUP(I575/2,0)+12500,IF(I575&lt;=100000,ROUNDUP(I575/4,0)+25000,50000)))),MAX(IF(I575&lt;=0,0,IF(I575&lt;=25000,I575,IF(I575&lt;=50000,ROUNDUP(I575/2,0)+12500,IF(I575&lt;=100000,ROUNDUP(I575/4,0)+25000,50000)))),MIN(IF(H575&lt;=0,0,IF(H575&lt;=20000,H575,IF(H575&lt;=40000,ROUNDUP(H575/2,0)+10000,IF(H575&lt;=80000,ROUNDUP(H575/4,0)+20000,40000))))+IF(I575&lt;=0,0,IF(I575&lt;=25000,I575,IF(I575&lt;=50000,ROUNDUP(I575/2,0)+12500,IF(I575&lt;=100000,ROUNDUP(I575/4,0)+25000,50000)))),40000))))</f>
        <v/>
      </c>
      <c r="R575" s="18">
        <f>MIN(120000,O575+P575+Q575)</f>
        <v/>
      </c>
      <c r="S575" s="18">
        <f>IF(F575&lt;=0,IF(E575&lt;=0,0,IF(E575&lt;=12000,E575,IF(E575&lt;=32000,ROUNDUP(E575/2,0)+6000,IF(E575&lt;=56000,ROUNDUP(E575/4,0)+14000,28000)))),IF(E575&lt;=0,IF(F575&lt;=0,0,IF(F575&lt;=15000,F575,IF(F575&lt;=40000,ROUNDUP(F575/2,0)+7500,IF(F575&lt;=70000,ROUNDUP(F575/4,0)+17500,35000)))),MAX(IF(F575&lt;=0,0,IF(F575&lt;=15000,F575,IF(F575&lt;=40000,ROUNDUP(F575/2,0)+7500,IF(F575&lt;=70000,ROUNDUP(F575/4,0)+17500,35000)))),MIN(IF(E575&lt;=0,0,IF(E575&lt;=12000,E575,IF(E575&lt;=32000,ROUNDUP(E575/2,0)+6000,IF(E575&lt;=56000,ROUNDUP(E575/4,0)+14000,28000))))+IF(F575&lt;=0,0,IF(F575&lt;=15000,F575,IF(F575&lt;=40000,ROUNDUP(F575/2,0)+7500,IF(F575&lt;=70000,ROUNDUP(F575/4,0)+17500,35000)))),28000))))</f>
        <v/>
      </c>
      <c r="T575" s="18">
        <f>IF(G575&lt;=0,0,IF(G575&lt;=12000,G575,IF(G575&lt;=32000,ROUNDUP(G575/2,0)+6000,IF(G575&lt;=56000,ROUNDUP(G575/4,0)+14000,28000))))</f>
        <v/>
      </c>
      <c r="U575" s="18">
        <f>IF(I575&lt;=0,IF(H575&lt;=0,0,IF(H575&lt;=12000,H575,IF(H575&lt;=32000,ROUNDUP(H575/2,0)+6000,IF(H575&lt;=56000,ROUNDUP(H575/4,0)+14000,28000)))),IF(H575&lt;=0,IF(I575&lt;=0,0,IF(I575&lt;=15000,I575,IF(I575&lt;=40000,ROUNDUP(I575/2,0)+7500,IF(I575&lt;=70000,ROUNDUP(I575/4,0)+17500,35000)))),MAX(IF(I575&lt;=0,0,IF(I575&lt;=15000,I575,IF(I575&lt;=40000,ROUNDUP(I575/2,0)+7500,IF(I575&lt;=70000,ROUNDUP(I575/4,0)+17500,35000)))),MIN(IF(H575&lt;=0,0,IF(H575&lt;=12000,H575,IF(H575&lt;=32000,ROUNDUP(H575/2,0)+6000,IF(H575&lt;=56000,ROUNDUP(H575/4,0)+14000,28000))))+IF(I575&lt;=0,0,IF(I575&lt;=15000,I575,IF(I575&lt;=40000,ROUNDUP(I575/2,0)+7500,IF(I575&lt;=70000,ROUNDUP(I575/4,0)+17500,35000)))),28000))))</f>
        <v/>
      </c>
      <c r="V575" s="18">
        <f>MIN(70000,S575+T575+U575)</f>
        <v/>
      </c>
      <c r="W575" s="18">
        <f>MAX(0,ROUNDDOWN(M575-J575-N575-K575-0,-3))</f>
        <v/>
      </c>
      <c r="X575" s="18">
        <f>MAX(0,ROUNDDOWN(M575-J575-N575-K575-R575,-3))</f>
        <v/>
      </c>
      <c r="Y575" s="18">
        <f>IF(W575&lt;=0,0,ROUNDDOWN((W575*LOOKUP(W575,{0,1950001,3300001,6950001,9000001,18000001,40000001},{0.05,0.1,0.2,0.23,0.33,0.4,0.45})-LOOKUP(W575,{0,1950001,3300001,6950001,9000001,18000001,40000001},{0,97500,427500,636000,1536000,2796000,4796000}))*1.021,-2))</f>
        <v/>
      </c>
      <c r="Z575" s="18">
        <f>IF(X575&lt;=0,0,ROUNDDOWN((X575*LOOKUP(X575,{0,1950001,3300001,6950001,9000001,18000001,40000001},{0.05,0.1,0.2,0.23,0.33,0.4,0.45})-LOOKUP(X575,{0,1950001,3300001,6950001,9000001,18000001,40000001},{0,97500,427500,636000,1536000,2796000,4796000}))*1.021,-2))</f>
        <v/>
      </c>
      <c r="AA575" s="18">
        <f>MAX(0,ROUNDDOWN(M575-J575-430000-L575-0,-3))</f>
        <v/>
      </c>
      <c r="AB575" s="18">
        <f>MAX(0,ROUNDDOWN(M575-J575-430000-L575-V575,-3))</f>
        <v/>
      </c>
      <c r="AC575" s="18">
        <f>IF(M575&lt;=450000,0,MAX(0,ROUNDDOWN(AA575*0.06-MIN(50000,AA575)*0.03,-2))+MAX(0,ROUNDDOWN(AA575*0.04-MIN(50000,AA575)*0.02,-2)))</f>
        <v/>
      </c>
      <c r="AD575" s="18">
        <f>IF(M575&lt;=450000,0,MAX(0,ROUNDDOWN(AB575*0.06-MIN(50000,AB575)*0.03,-2))+MAX(0,ROUNDDOWN(AB575*0.04-MIN(50000,AB575)*0.02,-2)))</f>
        <v/>
      </c>
      <c r="AE575" s="18">
        <f>Y575-Z575</f>
        <v/>
      </c>
      <c r="AF575" s="18">
        <f>AC575-AD575</f>
        <v/>
      </c>
      <c r="AG575" s="18">
        <f>AE575+AF575</f>
        <v/>
      </c>
      <c r="AH575" s="20">
        <f>IF(W575&lt;=0,0,LOOKUP(W575,{0,1950001,3300001,6950001,9000001,18000001,40000001},{0.05,0.1,0.2,0.23,0.33,0.4,0.45}))</f>
        <v/>
      </c>
    </row>
    <row r="576">
      <c r="A576" t="inlineStr">
        <is>
          <t>1万円刻み 3区分8万円ずつ</t>
        </is>
      </c>
      <c r="B576" s="18">
        <f>'4_1万円刻み'!$A$166</f>
        <v/>
      </c>
      <c r="C576" s="19" t="n">
        <v>2026</v>
      </c>
      <c r="D576" t="inlineStr">
        <is>
          <t>いいえ</t>
        </is>
      </c>
      <c r="E576" s="18" t="n">
        <v>80000</v>
      </c>
      <c r="F576" s="18" t="n">
        <v>0</v>
      </c>
      <c r="G576" s="18" t="n">
        <v>80000</v>
      </c>
      <c r="H576" s="18" t="n">
        <v>80000</v>
      </c>
      <c r="I576" s="18" t="n">
        <v>0</v>
      </c>
      <c r="J576" s="18">
        <f>ROUND(MIN(B576/12,650000)*12*0.0915+MIN(B576/12,1390000)*12*(0.0504+0)+B576*0.005,0)</f>
        <v/>
      </c>
      <c r="K576" s="18" t="n">
        <v>0</v>
      </c>
      <c r="L576" s="18" t="n">
        <v>0</v>
      </c>
      <c r="M576" s="18">
        <f>ROUND(IF(C576&gt;=2026,IF(B576&lt;741000,0,IF(B576&lt;2191000,B576-740000,IF(B576&lt;2193000,1451000,IF(B576&lt;2196000,1453000,IF(B576&lt;2200000,1456000,IF(B576&lt;3600000,ROUNDDOWN(B576/4,-3)*2.8-80000,IF(B576&lt;6600000,ROUNDDOWN(B576/4,-3)*3.2-440000,IF(B576&lt;8500000,ROUNDDOWN(B576*0.9,0)-1100000,B576-1950000)))))))),IF(B576&lt;651000,0,IF(B576&lt;1900000,B576-650000,IF(B576&lt;3600000,ROUNDDOWN(B576/4,-3)*2.8-80000,IF(B576&lt;6600000,ROUNDDOWN(B576/4,-3)*3.2-440000,IF(B576&lt;8500000,ROUNDDOWN(B576*0.9,0)-1100000,B576-1950000)))))),0)</f>
        <v/>
      </c>
      <c r="N576" s="18">
        <f>IF(M576&gt;23500000,NA(),IF(C576&gt;=2026,IF(M576&lt;=4890000,1040000,IF(M576&lt;=6550000,670000,620000)),IF(M576&lt;=1320000,950000,IF(M576&lt;=3360000,880000,IF(M576&lt;=4890000,680000,IF(M576&lt;=6550000,630000,580000))))))</f>
        <v/>
      </c>
      <c r="O576" s="18">
        <f>IF(F576&lt;=0,IF(AND(D576="はい",C576&gt;=2026,C576&lt;=2027),IF(E576&lt;=0,0,IF(E576&lt;=30000,E576,IF(E576&lt;=60000,ROUNDUP(E576/2,0)+15000,IF(E576&lt;=120000,ROUNDUP(E576/4,0)+30000,60000)))),IF(E576&lt;=0,0,IF(E576&lt;=20000,E576,IF(E576&lt;=40000,ROUNDUP(E576/2,0)+10000,IF(E576&lt;=80000,ROUNDUP(E576/4,0)+20000,40000))))),IF(E576&lt;=0,IF(F576&lt;=0,0,IF(F576&lt;=25000,F576,IF(F576&lt;=50000,ROUNDUP(F576/2,0)+12500,IF(F576&lt;=100000,ROUNDUP(F576/4,0)+25000,50000)))),MAX(IF(F576&lt;=0,0,IF(F576&lt;=25000,F576,IF(F576&lt;=50000,ROUNDUP(F576/2,0)+12500,IF(F576&lt;=100000,ROUNDUP(F576/4,0)+25000,50000)))),MIN(IF(AND(D576="はい",C576&gt;=2026,C576&lt;=2027),IF(E576&lt;=0,0,IF(E576&lt;=30000,E576,IF(E576&lt;=60000,ROUNDUP(E576/2,0)+15000,IF(E576&lt;=120000,ROUNDUP(E576/4,0)+30000,60000)))),IF(E576&lt;=0,0,IF(E576&lt;=20000,E576,IF(E576&lt;=40000,ROUNDUP(E576/2,0)+10000,IF(E576&lt;=80000,ROUNDUP(E576/4,0)+20000,40000)))))+IF(F576&lt;=0,0,IF(F576&lt;=25000,F576,IF(F576&lt;=50000,ROUNDUP(F576/2,0)+12500,IF(F576&lt;=100000,ROUNDUP(F576/4,0)+25000,50000)))),IF(AND(D576="はい",C576&gt;=2026,C576&lt;=2027),60000,40000)))))</f>
        <v/>
      </c>
      <c r="P576" s="18">
        <f>IF(G576&lt;=0,0,IF(G576&lt;=20000,G576,IF(G576&lt;=40000,ROUNDUP(G576/2,0)+10000,IF(G576&lt;=80000,ROUNDUP(G576/4,0)+20000,40000))))</f>
        <v/>
      </c>
      <c r="Q576" s="18">
        <f>IF(I576&lt;=0,IF(H576&lt;=0,0,IF(H576&lt;=20000,H576,IF(H576&lt;=40000,ROUNDUP(H576/2,0)+10000,IF(H576&lt;=80000,ROUNDUP(H576/4,0)+20000,40000)))),IF(H576&lt;=0,IF(I576&lt;=0,0,IF(I576&lt;=25000,I576,IF(I576&lt;=50000,ROUNDUP(I576/2,0)+12500,IF(I576&lt;=100000,ROUNDUP(I576/4,0)+25000,50000)))),MAX(IF(I576&lt;=0,0,IF(I576&lt;=25000,I576,IF(I576&lt;=50000,ROUNDUP(I576/2,0)+12500,IF(I576&lt;=100000,ROUNDUP(I576/4,0)+25000,50000)))),MIN(IF(H576&lt;=0,0,IF(H576&lt;=20000,H576,IF(H576&lt;=40000,ROUNDUP(H576/2,0)+10000,IF(H576&lt;=80000,ROUNDUP(H576/4,0)+20000,40000))))+IF(I576&lt;=0,0,IF(I576&lt;=25000,I576,IF(I576&lt;=50000,ROUNDUP(I576/2,0)+12500,IF(I576&lt;=100000,ROUNDUP(I576/4,0)+25000,50000)))),40000))))</f>
        <v/>
      </c>
      <c r="R576" s="18">
        <f>MIN(120000,O576+P576+Q576)</f>
        <v/>
      </c>
      <c r="S576" s="18">
        <f>IF(F576&lt;=0,IF(E576&lt;=0,0,IF(E576&lt;=12000,E576,IF(E576&lt;=32000,ROUNDUP(E576/2,0)+6000,IF(E576&lt;=56000,ROUNDUP(E576/4,0)+14000,28000)))),IF(E576&lt;=0,IF(F576&lt;=0,0,IF(F576&lt;=15000,F576,IF(F576&lt;=40000,ROUNDUP(F576/2,0)+7500,IF(F576&lt;=70000,ROUNDUP(F576/4,0)+17500,35000)))),MAX(IF(F576&lt;=0,0,IF(F576&lt;=15000,F576,IF(F576&lt;=40000,ROUNDUP(F576/2,0)+7500,IF(F576&lt;=70000,ROUNDUP(F576/4,0)+17500,35000)))),MIN(IF(E576&lt;=0,0,IF(E576&lt;=12000,E576,IF(E576&lt;=32000,ROUNDUP(E576/2,0)+6000,IF(E576&lt;=56000,ROUNDUP(E576/4,0)+14000,28000))))+IF(F576&lt;=0,0,IF(F576&lt;=15000,F576,IF(F576&lt;=40000,ROUNDUP(F576/2,0)+7500,IF(F576&lt;=70000,ROUNDUP(F576/4,0)+17500,35000)))),28000))))</f>
        <v/>
      </c>
      <c r="T576" s="18">
        <f>IF(G576&lt;=0,0,IF(G576&lt;=12000,G576,IF(G576&lt;=32000,ROUNDUP(G576/2,0)+6000,IF(G576&lt;=56000,ROUNDUP(G576/4,0)+14000,28000))))</f>
        <v/>
      </c>
      <c r="U576" s="18">
        <f>IF(I576&lt;=0,IF(H576&lt;=0,0,IF(H576&lt;=12000,H576,IF(H576&lt;=32000,ROUNDUP(H576/2,0)+6000,IF(H576&lt;=56000,ROUNDUP(H576/4,0)+14000,28000)))),IF(H576&lt;=0,IF(I576&lt;=0,0,IF(I576&lt;=15000,I576,IF(I576&lt;=40000,ROUNDUP(I576/2,0)+7500,IF(I576&lt;=70000,ROUNDUP(I576/4,0)+17500,35000)))),MAX(IF(I576&lt;=0,0,IF(I576&lt;=15000,I576,IF(I576&lt;=40000,ROUNDUP(I576/2,0)+7500,IF(I576&lt;=70000,ROUNDUP(I576/4,0)+17500,35000)))),MIN(IF(H576&lt;=0,0,IF(H576&lt;=12000,H576,IF(H576&lt;=32000,ROUNDUP(H576/2,0)+6000,IF(H576&lt;=56000,ROUNDUP(H576/4,0)+14000,28000))))+IF(I576&lt;=0,0,IF(I576&lt;=15000,I576,IF(I576&lt;=40000,ROUNDUP(I576/2,0)+7500,IF(I576&lt;=70000,ROUNDUP(I576/4,0)+17500,35000)))),28000))))</f>
        <v/>
      </c>
      <c r="V576" s="18">
        <f>MIN(70000,S576+T576+U576)</f>
        <v/>
      </c>
      <c r="W576" s="18">
        <f>MAX(0,ROUNDDOWN(M576-J576-N576-K576-0,-3))</f>
        <v/>
      </c>
      <c r="X576" s="18">
        <f>MAX(0,ROUNDDOWN(M576-J576-N576-K576-R576,-3))</f>
        <v/>
      </c>
      <c r="Y576" s="18">
        <f>IF(W576&lt;=0,0,ROUNDDOWN((W576*LOOKUP(W576,{0,1950001,3300001,6950001,9000001,18000001,40000001},{0.05,0.1,0.2,0.23,0.33,0.4,0.45})-LOOKUP(W576,{0,1950001,3300001,6950001,9000001,18000001,40000001},{0,97500,427500,636000,1536000,2796000,4796000}))*1.021,-2))</f>
        <v/>
      </c>
      <c r="Z576" s="18">
        <f>IF(X576&lt;=0,0,ROUNDDOWN((X576*LOOKUP(X576,{0,1950001,3300001,6950001,9000001,18000001,40000001},{0.05,0.1,0.2,0.23,0.33,0.4,0.45})-LOOKUP(X576,{0,1950001,3300001,6950001,9000001,18000001,40000001},{0,97500,427500,636000,1536000,2796000,4796000}))*1.021,-2))</f>
        <v/>
      </c>
      <c r="AA576" s="18">
        <f>MAX(0,ROUNDDOWN(M576-J576-430000-L576-0,-3))</f>
        <v/>
      </c>
      <c r="AB576" s="18">
        <f>MAX(0,ROUNDDOWN(M576-J576-430000-L576-V576,-3))</f>
        <v/>
      </c>
      <c r="AC576" s="18">
        <f>IF(M576&lt;=450000,0,MAX(0,ROUNDDOWN(AA576*0.06-MIN(50000,AA576)*0.03,-2))+MAX(0,ROUNDDOWN(AA576*0.04-MIN(50000,AA576)*0.02,-2)))</f>
        <v/>
      </c>
      <c r="AD576" s="18">
        <f>IF(M576&lt;=450000,0,MAX(0,ROUNDDOWN(AB576*0.06-MIN(50000,AB576)*0.03,-2))+MAX(0,ROUNDDOWN(AB576*0.04-MIN(50000,AB576)*0.02,-2)))</f>
        <v/>
      </c>
      <c r="AE576" s="18">
        <f>Y576-Z576</f>
        <v/>
      </c>
      <c r="AF576" s="18">
        <f>AC576-AD576</f>
        <v/>
      </c>
      <c r="AG576" s="18">
        <f>AE576+AF576</f>
        <v/>
      </c>
      <c r="AH576" s="20">
        <f>IF(W576&lt;=0,0,LOOKUP(W576,{0,1950001,3300001,6950001,9000001,18000001,40000001},{0.05,0.1,0.2,0.23,0.33,0.4,0.45}))</f>
        <v/>
      </c>
    </row>
    <row r="577">
      <c r="A577" t="inlineStr">
        <is>
          <t>1万円刻み 一般8万円</t>
        </is>
      </c>
      <c r="B577" s="18">
        <f>'4_1万円刻み'!$A$166</f>
        <v/>
      </c>
      <c r="C577" s="19" t="n">
        <v>2026</v>
      </c>
      <c r="D577" t="inlineStr">
        <is>
          <t>いいえ</t>
        </is>
      </c>
      <c r="E577" s="18" t="n">
        <v>80000</v>
      </c>
      <c r="F577" s="18" t="n">
        <v>0</v>
      </c>
      <c r="G577" s="18" t="n">
        <v>0</v>
      </c>
      <c r="H577" s="18" t="n">
        <v>0</v>
      </c>
      <c r="I577" s="18" t="n">
        <v>0</v>
      </c>
      <c r="J577" s="18">
        <f>ROUND(MIN(B577/12,650000)*12*0.0915+MIN(B577/12,1390000)*12*(0.0504+0)+B577*0.005,0)</f>
        <v/>
      </c>
      <c r="K577" s="18" t="n">
        <v>0</v>
      </c>
      <c r="L577" s="18" t="n">
        <v>0</v>
      </c>
      <c r="M577" s="18">
        <f>ROUND(IF(C577&gt;=2026,IF(B577&lt;741000,0,IF(B577&lt;2191000,B577-740000,IF(B577&lt;2193000,1451000,IF(B577&lt;2196000,1453000,IF(B577&lt;2200000,1456000,IF(B577&lt;3600000,ROUNDDOWN(B577/4,-3)*2.8-80000,IF(B577&lt;6600000,ROUNDDOWN(B577/4,-3)*3.2-440000,IF(B577&lt;8500000,ROUNDDOWN(B577*0.9,0)-1100000,B577-1950000)))))))),IF(B577&lt;651000,0,IF(B577&lt;1900000,B577-650000,IF(B577&lt;3600000,ROUNDDOWN(B577/4,-3)*2.8-80000,IF(B577&lt;6600000,ROUNDDOWN(B577/4,-3)*3.2-440000,IF(B577&lt;8500000,ROUNDDOWN(B577*0.9,0)-1100000,B577-1950000)))))),0)</f>
        <v/>
      </c>
      <c r="N577" s="18">
        <f>IF(M577&gt;23500000,NA(),IF(C577&gt;=2026,IF(M577&lt;=4890000,1040000,IF(M577&lt;=6550000,670000,620000)),IF(M577&lt;=1320000,950000,IF(M577&lt;=3360000,880000,IF(M577&lt;=4890000,680000,IF(M577&lt;=6550000,630000,580000))))))</f>
        <v/>
      </c>
      <c r="O577" s="18">
        <f>IF(F577&lt;=0,IF(AND(D577="はい",C577&gt;=2026,C577&lt;=2027),IF(E577&lt;=0,0,IF(E577&lt;=30000,E577,IF(E577&lt;=60000,ROUNDUP(E577/2,0)+15000,IF(E577&lt;=120000,ROUNDUP(E577/4,0)+30000,60000)))),IF(E577&lt;=0,0,IF(E577&lt;=20000,E577,IF(E577&lt;=40000,ROUNDUP(E577/2,0)+10000,IF(E577&lt;=80000,ROUNDUP(E577/4,0)+20000,40000))))),IF(E577&lt;=0,IF(F577&lt;=0,0,IF(F577&lt;=25000,F577,IF(F577&lt;=50000,ROUNDUP(F577/2,0)+12500,IF(F577&lt;=100000,ROUNDUP(F577/4,0)+25000,50000)))),MAX(IF(F577&lt;=0,0,IF(F577&lt;=25000,F577,IF(F577&lt;=50000,ROUNDUP(F577/2,0)+12500,IF(F577&lt;=100000,ROUNDUP(F577/4,0)+25000,50000)))),MIN(IF(AND(D577="はい",C577&gt;=2026,C577&lt;=2027),IF(E577&lt;=0,0,IF(E577&lt;=30000,E577,IF(E577&lt;=60000,ROUNDUP(E577/2,0)+15000,IF(E577&lt;=120000,ROUNDUP(E577/4,0)+30000,60000)))),IF(E577&lt;=0,0,IF(E577&lt;=20000,E577,IF(E577&lt;=40000,ROUNDUP(E577/2,0)+10000,IF(E577&lt;=80000,ROUNDUP(E577/4,0)+20000,40000)))))+IF(F577&lt;=0,0,IF(F577&lt;=25000,F577,IF(F577&lt;=50000,ROUNDUP(F577/2,0)+12500,IF(F577&lt;=100000,ROUNDUP(F577/4,0)+25000,50000)))),IF(AND(D577="はい",C577&gt;=2026,C577&lt;=2027),60000,40000)))))</f>
        <v/>
      </c>
      <c r="P577" s="18">
        <f>IF(G577&lt;=0,0,IF(G577&lt;=20000,G577,IF(G577&lt;=40000,ROUNDUP(G577/2,0)+10000,IF(G577&lt;=80000,ROUNDUP(G577/4,0)+20000,40000))))</f>
        <v/>
      </c>
      <c r="Q577" s="18">
        <f>IF(I577&lt;=0,IF(H577&lt;=0,0,IF(H577&lt;=20000,H577,IF(H577&lt;=40000,ROUNDUP(H577/2,0)+10000,IF(H577&lt;=80000,ROUNDUP(H577/4,0)+20000,40000)))),IF(H577&lt;=0,IF(I577&lt;=0,0,IF(I577&lt;=25000,I577,IF(I577&lt;=50000,ROUNDUP(I577/2,0)+12500,IF(I577&lt;=100000,ROUNDUP(I577/4,0)+25000,50000)))),MAX(IF(I577&lt;=0,0,IF(I577&lt;=25000,I577,IF(I577&lt;=50000,ROUNDUP(I577/2,0)+12500,IF(I577&lt;=100000,ROUNDUP(I577/4,0)+25000,50000)))),MIN(IF(H577&lt;=0,0,IF(H577&lt;=20000,H577,IF(H577&lt;=40000,ROUNDUP(H577/2,0)+10000,IF(H577&lt;=80000,ROUNDUP(H577/4,0)+20000,40000))))+IF(I577&lt;=0,0,IF(I577&lt;=25000,I577,IF(I577&lt;=50000,ROUNDUP(I577/2,0)+12500,IF(I577&lt;=100000,ROUNDUP(I577/4,0)+25000,50000)))),40000))))</f>
        <v/>
      </c>
      <c r="R577" s="18">
        <f>MIN(120000,O577+P577+Q577)</f>
        <v/>
      </c>
      <c r="S577" s="18">
        <f>IF(F577&lt;=0,IF(E577&lt;=0,0,IF(E577&lt;=12000,E577,IF(E577&lt;=32000,ROUNDUP(E577/2,0)+6000,IF(E577&lt;=56000,ROUNDUP(E577/4,0)+14000,28000)))),IF(E577&lt;=0,IF(F577&lt;=0,0,IF(F577&lt;=15000,F577,IF(F577&lt;=40000,ROUNDUP(F577/2,0)+7500,IF(F577&lt;=70000,ROUNDUP(F577/4,0)+17500,35000)))),MAX(IF(F577&lt;=0,0,IF(F577&lt;=15000,F577,IF(F577&lt;=40000,ROUNDUP(F577/2,0)+7500,IF(F577&lt;=70000,ROUNDUP(F577/4,0)+17500,35000)))),MIN(IF(E577&lt;=0,0,IF(E577&lt;=12000,E577,IF(E577&lt;=32000,ROUNDUP(E577/2,0)+6000,IF(E577&lt;=56000,ROUNDUP(E577/4,0)+14000,28000))))+IF(F577&lt;=0,0,IF(F577&lt;=15000,F577,IF(F577&lt;=40000,ROUNDUP(F577/2,0)+7500,IF(F577&lt;=70000,ROUNDUP(F577/4,0)+17500,35000)))),28000))))</f>
        <v/>
      </c>
      <c r="T577" s="18">
        <f>IF(G577&lt;=0,0,IF(G577&lt;=12000,G577,IF(G577&lt;=32000,ROUNDUP(G577/2,0)+6000,IF(G577&lt;=56000,ROUNDUP(G577/4,0)+14000,28000))))</f>
        <v/>
      </c>
      <c r="U577" s="18">
        <f>IF(I577&lt;=0,IF(H577&lt;=0,0,IF(H577&lt;=12000,H577,IF(H577&lt;=32000,ROUNDUP(H577/2,0)+6000,IF(H577&lt;=56000,ROUNDUP(H577/4,0)+14000,28000)))),IF(H577&lt;=0,IF(I577&lt;=0,0,IF(I577&lt;=15000,I577,IF(I577&lt;=40000,ROUNDUP(I577/2,0)+7500,IF(I577&lt;=70000,ROUNDUP(I577/4,0)+17500,35000)))),MAX(IF(I577&lt;=0,0,IF(I577&lt;=15000,I577,IF(I577&lt;=40000,ROUNDUP(I577/2,0)+7500,IF(I577&lt;=70000,ROUNDUP(I577/4,0)+17500,35000)))),MIN(IF(H577&lt;=0,0,IF(H577&lt;=12000,H577,IF(H577&lt;=32000,ROUNDUP(H577/2,0)+6000,IF(H577&lt;=56000,ROUNDUP(H577/4,0)+14000,28000))))+IF(I577&lt;=0,0,IF(I577&lt;=15000,I577,IF(I577&lt;=40000,ROUNDUP(I577/2,0)+7500,IF(I577&lt;=70000,ROUNDUP(I577/4,0)+17500,35000)))),28000))))</f>
        <v/>
      </c>
      <c r="V577" s="18">
        <f>MIN(70000,S577+T577+U577)</f>
        <v/>
      </c>
      <c r="W577" s="18">
        <f>MAX(0,ROUNDDOWN(M577-J577-N577-K577-0,-3))</f>
        <v/>
      </c>
      <c r="X577" s="18">
        <f>MAX(0,ROUNDDOWN(M577-J577-N577-K577-R577,-3))</f>
        <v/>
      </c>
      <c r="Y577" s="18">
        <f>IF(W577&lt;=0,0,ROUNDDOWN((W577*LOOKUP(W577,{0,1950001,3300001,6950001,9000001,18000001,40000001},{0.05,0.1,0.2,0.23,0.33,0.4,0.45})-LOOKUP(W577,{0,1950001,3300001,6950001,9000001,18000001,40000001},{0,97500,427500,636000,1536000,2796000,4796000}))*1.021,-2))</f>
        <v/>
      </c>
      <c r="Z577" s="18">
        <f>IF(X577&lt;=0,0,ROUNDDOWN((X577*LOOKUP(X577,{0,1950001,3300001,6950001,9000001,18000001,40000001},{0.05,0.1,0.2,0.23,0.33,0.4,0.45})-LOOKUP(X577,{0,1950001,3300001,6950001,9000001,18000001,40000001},{0,97500,427500,636000,1536000,2796000,4796000}))*1.021,-2))</f>
        <v/>
      </c>
      <c r="AA577" s="18">
        <f>MAX(0,ROUNDDOWN(M577-J577-430000-L577-0,-3))</f>
        <v/>
      </c>
      <c r="AB577" s="18">
        <f>MAX(0,ROUNDDOWN(M577-J577-430000-L577-V577,-3))</f>
        <v/>
      </c>
      <c r="AC577" s="18">
        <f>IF(M577&lt;=450000,0,MAX(0,ROUNDDOWN(AA577*0.06-MIN(50000,AA577)*0.03,-2))+MAX(0,ROUNDDOWN(AA577*0.04-MIN(50000,AA577)*0.02,-2)))</f>
        <v/>
      </c>
      <c r="AD577" s="18">
        <f>IF(M577&lt;=450000,0,MAX(0,ROUNDDOWN(AB577*0.06-MIN(50000,AB577)*0.03,-2))+MAX(0,ROUNDDOWN(AB577*0.04-MIN(50000,AB577)*0.02,-2)))</f>
        <v/>
      </c>
      <c r="AE577" s="18">
        <f>Y577-Z577</f>
        <v/>
      </c>
      <c r="AF577" s="18">
        <f>AC577-AD577</f>
        <v/>
      </c>
      <c r="AG577" s="18">
        <f>AE577+AF577</f>
        <v/>
      </c>
      <c r="AH577" s="20">
        <f>IF(W577&lt;=0,0,LOOKUP(W577,{0,1950001,3300001,6950001,9000001,18000001,40000001},{0.05,0.1,0.2,0.23,0.33,0.4,0.45}))</f>
        <v/>
      </c>
    </row>
    <row r="578">
      <c r="A578" t="inlineStr">
        <is>
          <t>1万円刻み 特例あり一般12万円</t>
        </is>
      </c>
      <c r="B578" s="18">
        <f>'4_1万円刻み'!$A$166</f>
        <v/>
      </c>
      <c r="C578" s="19" t="n">
        <v>2026</v>
      </c>
      <c r="D578" t="inlineStr">
        <is>
          <t>はい</t>
        </is>
      </c>
      <c r="E578" s="18" t="n">
        <v>120000</v>
      </c>
      <c r="F578" s="18" t="n">
        <v>0</v>
      </c>
      <c r="G578" s="18" t="n">
        <v>0</v>
      </c>
      <c r="H578" s="18" t="n">
        <v>0</v>
      </c>
      <c r="I578" s="18" t="n">
        <v>0</v>
      </c>
      <c r="J578" s="18">
        <f>ROUND(MIN(B578/12,650000)*12*0.0915+MIN(B578/12,1390000)*12*(0.0504+0)+B578*0.005,0)</f>
        <v/>
      </c>
      <c r="K578" s="18" t="n">
        <v>0</v>
      </c>
      <c r="L578" s="18" t="n">
        <v>0</v>
      </c>
      <c r="M578" s="18">
        <f>ROUND(IF(C578&gt;=2026,IF(B578&lt;741000,0,IF(B578&lt;2191000,B578-740000,IF(B578&lt;2193000,1451000,IF(B578&lt;2196000,1453000,IF(B578&lt;2200000,1456000,IF(B578&lt;3600000,ROUNDDOWN(B578/4,-3)*2.8-80000,IF(B578&lt;6600000,ROUNDDOWN(B578/4,-3)*3.2-440000,IF(B578&lt;8500000,ROUNDDOWN(B578*0.9,0)-1100000,B578-1950000)))))))),IF(B578&lt;651000,0,IF(B578&lt;1900000,B578-650000,IF(B578&lt;3600000,ROUNDDOWN(B578/4,-3)*2.8-80000,IF(B578&lt;6600000,ROUNDDOWN(B578/4,-3)*3.2-440000,IF(B578&lt;8500000,ROUNDDOWN(B578*0.9,0)-1100000,B578-1950000)))))),0)</f>
        <v/>
      </c>
      <c r="N578" s="18">
        <f>IF(M578&gt;23500000,NA(),IF(C578&gt;=2026,IF(M578&lt;=4890000,1040000,IF(M578&lt;=6550000,670000,620000)),IF(M578&lt;=1320000,950000,IF(M578&lt;=3360000,880000,IF(M578&lt;=4890000,680000,IF(M578&lt;=6550000,630000,580000))))))</f>
        <v/>
      </c>
      <c r="O578" s="18">
        <f>IF(F578&lt;=0,IF(AND(D578="はい",C578&gt;=2026,C578&lt;=2027),IF(E578&lt;=0,0,IF(E578&lt;=30000,E578,IF(E578&lt;=60000,ROUNDUP(E578/2,0)+15000,IF(E578&lt;=120000,ROUNDUP(E578/4,0)+30000,60000)))),IF(E578&lt;=0,0,IF(E578&lt;=20000,E578,IF(E578&lt;=40000,ROUNDUP(E578/2,0)+10000,IF(E578&lt;=80000,ROUNDUP(E578/4,0)+20000,40000))))),IF(E578&lt;=0,IF(F578&lt;=0,0,IF(F578&lt;=25000,F578,IF(F578&lt;=50000,ROUNDUP(F578/2,0)+12500,IF(F578&lt;=100000,ROUNDUP(F578/4,0)+25000,50000)))),MAX(IF(F578&lt;=0,0,IF(F578&lt;=25000,F578,IF(F578&lt;=50000,ROUNDUP(F578/2,0)+12500,IF(F578&lt;=100000,ROUNDUP(F578/4,0)+25000,50000)))),MIN(IF(AND(D578="はい",C578&gt;=2026,C578&lt;=2027),IF(E578&lt;=0,0,IF(E578&lt;=30000,E578,IF(E578&lt;=60000,ROUNDUP(E578/2,0)+15000,IF(E578&lt;=120000,ROUNDUP(E578/4,0)+30000,60000)))),IF(E578&lt;=0,0,IF(E578&lt;=20000,E578,IF(E578&lt;=40000,ROUNDUP(E578/2,0)+10000,IF(E578&lt;=80000,ROUNDUP(E578/4,0)+20000,40000)))))+IF(F578&lt;=0,0,IF(F578&lt;=25000,F578,IF(F578&lt;=50000,ROUNDUP(F578/2,0)+12500,IF(F578&lt;=100000,ROUNDUP(F578/4,0)+25000,50000)))),IF(AND(D578="はい",C578&gt;=2026,C578&lt;=2027),60000,40000)))))</f>
        <v/>
      </c>
      <c r="P578" s="18">
        <f>IF(G578&lt;=0,0,IF(G578&lt;=20000,G578,IF(G578&lt;=40000,ROUNDUP(G578/2,0)+10000,IF(G578&lt;=80000,ROUNDUP(G578/4,0)+20000,40000))))</f>
        <v/>
      </c>
      <c r="Q578" s="18">
        <f>IF(I578&lt;=0,IF(H578&lt;=0,0,IF(H578&lt;=20000,H578,IF(H578&lt;=40000,ROUNDUP(H578/2,0)+10000,IF(H578&lt;=80000,ROUNDUP(H578/4,0)+20000,40000)))),IF(H578&lt;=0,IF(I578&lt;=0,0,IF(I578&lt;=25000,I578,IF(I578&lt;=50000,ROUNDUP(I578/2,0)+12500,IF(I578&lt;=100000,ROUNDUP(I578/4,0)+25000,50000)))),MAX(IF(I578&lt;=0,0,IF(I578&lt;=25000,I578,IF(I578&lt;=50000,ROUNDUP(I578/2,0)+12500,IF(I578&lt;=100000,ROUNDUP(I578/4,0)+25000,50000)))),MIN(IF(H578&lt;=0,0,IF(H578&lt;=20000,H578,IF(H578&lt;=40000,ROUNDUP(H578/2,0)+10000,IF(H578&lt;=80000,ROUNDUP(H578/4,0)+20000,40000))))+IF(I578&lt;=0,0,IF(I578&lt;=25000,I578,IF(I578&lt;=50000,ROUNDUP(I578/2,0)+12500,IF(I578&lt;=100000,ROUNDUP(I578/4,0)+25000,50000)))),40000))))</f>
        <v/>
      </c>
      <c r="R578" s="18">
        <f>MIN(120000,O578+P578+Q578)</f>
        <v/>
      </c>
      <c r="S578" s="18">
        <f>IF(F578&lt;=0,IF(E578&lt;=0,0,IF(E578&lt;=12000,E578,IF(E578&lt;=32000,ROUNDUP(E578/2,0)+6000,IF(E578&lt;=56000,ROUNDUP(E578/4,0)+14000,28000)))),IF(E578&lt;=0,IF(F578&lt;=0,0,IF(F578&lt;=15000,F578,IF(F578&lt;=40000,ROUNDUP(F578/2,0)+7500,IF(F578&lt;=70000,ROUNDUP(F578/4,0)+17500,35000)))),MAX(IF(F578&lt;=0,0,IF(F578&lt;=15000,F578,IF(F578&lt;=40000,ROUNDUP(F578/2,0)+7500,IF(F578&lt;=70000,ROUNDUP(F578/4,0)+17500,35000)))),MIN(IF(E578&lt;=0,0,IF(E578&lt;=12000,E578,IF(E578&lt;=32000,ROUNDUP(E578/2,0)+6000,IF(E578&lt;=56000,ROUNDUP(E578/4,0)+14000,28000))))+IF(F578&lt;=0,0,IF(F578&lt;=15000,F578,IF(F578&lt;=40000,ROUNDUP(F578/2,0)+7500,IF(F578&lt;=70000,ROUNDUP(F578/4,0)+17500,35000)))),28000))))</f>
        <v/>
      </c>
      <c r="T578" s="18">
        <f>IF(G578&lt;=0,0,IF(G578&lt;=12000,G578,IF(G578&lt;=32000,ROUNDUP(G578/2,0)+6000,IF(G578&lt;=56000,ROUNDUP(G578/4,0)+14000,28000))))</f>
        <v/>
      </c>
      <c r="U578" s="18">
        <f>IF(I578&lt;=0,IF(H578&lt;=0,0,IF(H578&lt;=12000,H578,IF(H578&lt;=32000,ROUNDUP(H578/2,0)+6000,IF(H578&lt;=56000,ROUNDUP(H578/4,0)+14000,28000)))),IF(H578&lt;=0,IF(I578&lt;=0,0,IF(I578&lt;=15000,I578,IF(I578&lt;=40000,ROUNDUP(I578/2,0)+7500,IF(I578&lt;=70000,ROUNDUP(I578/4,0)+17500,35000)))),MAX(IF(I578&lt;=0,0,IF(I578&lt;=15000,I578,IF(I578&lt;=40000,ROUNDUP(I578/2,0)+7500,IF(I578&lt;=70000,ROUNDUP(I578/4,0)+17500,35000)))),MIN(IF(H578&lt;=0,0,IF(H578&lt;=12000,H578,IF(H578&lt;=32000,ROUNDUP(H578/2,0)+6000,IF(H578&lt;=56000,ROUNDUP(H578/4,0)+14000,28000))))+IF(I578&lt;=0,0,IF(I578&lt;=15000,I578,IF(I578&lt;=40000,ROUNDUP(I578/2,0)+7500,IF(I578&lt;=70000,ROUNDUP(I578/4,0)+17500,35000)))),28000))))</f>
        <v/>
      </c>
      <c r="V578" s="18">
        <f>MIN(70000,S578+T578+U578)</f>
        <v/>
      </c>
      <c r="W578" s="18">
        <f>MAX(0,ROUNDDOWN(M578-J578-N578-K578-0,-3))</f>
        <v/>
      </c>
      <c r="X578" s="18">
        <f>MAX(0,ROUNDDOWN(M578-J578-N578-K578-R578,-3))</f>
        <v/>
      </c>
      <c r="Y578" s="18">
        <f>IF(W578&lt;=0,0,ROUNDDOWN((W578*LOOKUP(W578,{0,1950001,3300001,6950001,9000001,18000001,40000001},{0.05,0.1,0.2,0.23,0.33,0.4,0.45})-LOOKUP(W578,{0,1950001,3300001,6950001,9000001,18000001,40000001},{0,97500,427500,636000,1536000,2796000,4796000}))*1.021,-2))</f>
        <v/>
      </c>
      <c r="Z578" s="18">
        <f>IF(X578&lt;=0,0,ROUNDDOWN((X578*LOOKUP(X578,{0,1950001,3300001,6950001,9000001,18000001,40000001},{0.05,0.1,0.2,0.23,0.33,0.4,0.45})-LOOKUP(X578,{0,1950001,3300001,6950001,9000001,18000001,40000001},{0,97500,427500,636000,1536000,2796000,4796000}))*1.021,-2))</f>
        <v/>
      </c>
      <c r="AA578" s="18">
        <f>MAX(0,ROUNDDOWN(M578-J578-430000-L578-0,-3))</f>
        <v/>
      </c>
      <c r="AB578" s="18">
        <f>MAX(0,ROUNDDOWN(M578-J578-430000-L578-V578,-3))</f>
        <v/>
      </c>
      <c r="AC578" s="18">
        <f>IF(M578&lt;=450000,0,MAX(0,ROUNDDOWN(AA578*0.06-MIN(50000,AA578)*0.03,-2))+MAX(0,ROUNDDOWN(AA578*0.04-MIN(50000,AA578)*0.02,-2)))</f>
        <v/>
      </c>
      <c r="AD578" s="18">
        <f>IF(M578&lt;=450000,0,MAX(0,ROUNDDOWN(AB578*0.06-MIN(50000,AB578)*0.03,-2))+MAX(0,ROUNDDOWN(AB578*0.04-MIN(50000,AB578)*0.02,-2)))</f>
        <v/>
      </c>
      <c r="AE578" s="18">
        <f>Y578-Z578</f>
        <v/>
      </c>
      <c r="AF578" s="18">
        <f>AC578-AD578</f>
        <v/>
      </c>
      <c r="AG578" s="18">
        <f>AE578+AF578</f>
        <v/>
      </c>
      <c r="AH578" s="20">
        <f>IF(W578&lt;=0,0,LOOKUP(W578,{0,1950001,3300001,6950001,9000001,18000001,40000001},{0.05,0.1,0.2,0.23,0.33,0.4,0.45}))</f>
        <v/>
      </c>
    </row>
    <row r="579">
      <c r="A579" t="inlineStr">
        <is>
          <t>1万円刻み 3区分8万円ずつ</t>
        </is>
      </c>
      <c r="B579" s="18">
        <f>'4_1万円刻み'!$A$167</f>
        <v/>
      </c>
      <c r="C579" s="19" t="n">
        <v>2026</v>
      </c>
      <c r="D579" t="inlineStr">
        <is>
          <t>いいえ</t>
        </is>
      </c>
      <c r="E579" s="18" t="n">
        <v>80000</v>
      </c>
      <c r="F579" s="18" t="n">
        <v>0</v>
      </c>
      <c r="G579" s="18" t="n">
        <v>80000</v>
      </c>
      <c r="H579" s="18" t="n">
        <v>80000</v>
      </c>
      <c r="I579" s="18" t="n">
        <v>0</v>
      </c>
      <c r="J579" s="18">
        <f>ROUND(MIN(B579/12,650000)*12*0.0915+MIN(B579/12,1390000)*12*(0.0504+0)+B579*0.005,0)</f>
        <v/>
      </c>
      <c r="K579" s="18" t="n">
        <v>0</v>
      </c>
      <c r="L579" s="18" t="n">
        <v>0</v>
      </c>
      <c r="M579" s="18">
        <f>ROUND(IF(C579&gt;=2026,IF(B579&lt;741000,0,IF(B579&lt;2191000,B579-740000,IF(B579&lt;2193000,1451000,IF(B579&lt;2196000,1453000,IF(B579&lt;2200000,1456000,IF(B579&lt;3600000,ROUNDDOWN(B579/4,-3)*2.8-80000,IF(B579&lt;6600000,ROUNDDOWN(B579/4,-3)*3.2-440000,IF(B579&lt;8500000,ROUNDDOWN(B579*0.9,0)-1100000,B579-1950000)))))))),IF(B579&lt;651000,0,IF(B579&lt;1900000,B579-650000,IF(B579&lt;3600000,ROUNDDOWN(B579/4,-3)*2.8-80000,IF(B579&lt;6600000,ROUNDDOWN(B579/4,-3)*3.2-440000,IF(B579&lt;8500000,ROUNDDOWN(B579*0.9,0)-1100000,B579-1950000)))))),0)</f>
        <v/>
      </c>
      <c r="N579" s="18">
        <f>IF(M579&gt;23500000,NA(),IF(C579&gt;=2026,IF(M579&lt;=4890000,1040000,IF(M579&lt;=6550000,670000,620000)),IF(M579&lt;=1320000,950000,IF(M579&lt;=3360000,880000,IF(M579&lt;=4890000,680000,IF(M579&lt;=6550000,630000,580000))))))</f>
        <v/>
      </c>
      <c r="O579" s="18">
        <f>IF(F579&lt;=0,IF(AND(D579="はい",C579&gt;=2026,C579&lt;=2027),IF(E579&lt;=0,0,IF(E579&lt;=30000,E579,IF(E579&lt;=60000,ROUNDUP(E579/2,0)+15000,IF(E579&lt;=120000,ROUNDUP(E579/4,0)+30000,60000)))),IF(E579&lt;=0,0,IF(E579&lt;=20000,E579,IF(E579&lt;=40000,ROUNDUP(E579/2,0)+10000,IF(E579&lt;=80000,ROUNDUP(E579/4,0)+20000,40000))))),IF(E579&lt;=0,IF(F579&lt;=0,0,IF(F579&lt;=25000,F579,IF(F579&lt;=50000,ROUNDUP(F579/2,0)+12500,IF(F579&lt;=100000,ROUNDUP(F579/4,0)+25000,50000)))),MAX(IF(F579&lt;=0,0,IF(F579&lt;=25000,F579,IF(F579&lt;=50000,ROUNDUP(F579/2,0)+12500,IF(F579&lt;=100000,ROUNDUP(F579/4,0)+25000,50000)))),MIN(IF(AND(D579="はい",C579&gt;=2026,C579&lt;=2027),IF(E579&lt;=0,0,IF(E579&lt;=30000,E579,IF(E579&lt;=60000,ROUNDUP(E579/2,0)+15000,IF(E579&lt;=120000,ROUNDUP(E579/4,0)+30000,60000)))),IF(E579&lt;=0,0,IF(E579&lt;=20000,E579,IF(E579&lt;=40000,ROUNDUP(E579/2,0)+10000,IF(E579&lt;=80000,ROUNDUP(E579/4,0)+20000,40000)))))+IF(F579&lt;=0,0,IF(F579&lt;=25000,F579,IF(F579&lt;=50000,ROUNDUP(F579/2,0)+12500,IF(F579&lt;=100000,ROUNDUP(F579/4,0)+25000,50000)))),IF(AND(D579="はい",C579&gt;=2026,C579&lt;=2027),60000,40000)))))</f>
        <v/>
      </c>
      <c r="P579" s="18">
        <f>IF(G579&lt;=0,0,IF(G579&lt;=20000,G579,IF(G579&lt;=40000,ROUNDUP(G579/2,0)+10000,IF(G579&lt;=80000,ROUNDUP(G579/4,0)+20000,40000))))</f>
        <v/>
      </c>
      <c r="Q579" s="18">
        <f>IF(I579&lt;=0,IF(H579&lt;=0,0,IF(H579&lt;=20000,H579,IF(H579&lt;=40000,ROUNDUP(H579/2,0)+10000,IF(H579&lt;=80000,ROUNDUP(H579/4,0)+20000,40000)))),IF(H579&lt;=0,IF(I579&lt;=0,0,IF(I579&lt;=25000,I579,IF(I579&lt;=50000,ROUNDUP(I579/2,0)+12500,IF(I579&lt;=100000,ROUNDUP(I579/4,0)+25000,50000)))),MAX(IF(I579&lt;=0,0,IF(I579&lt;=25000,I579,IF(I579&lt;=50000,ROUNDUP(I579/2,0)+12500,IF(I579&lt;=100000,ROUNDUP(I579/4,0)+25000,50000)))),MIN(IF(H579&lt;=0,0,IF(H579&lt;=20000,H579,IF(H579&lt;=40000,ROUNDUP(H579/2,0)+10000,IF(H579&lt;=80000,ROUNDUP(H579/4,0)+20000,40000))))+IF(I579&lt;=0,0,IF(I579&lt;=25000,I579,IF(I579&lt;=50000,ROUNDUP(I579/2,0)+12500,IF(I579&lt;=100000,ROUNDUP(I579/4,0)+25000,50000)))),40000))))</f>
        <v/>
      </c>
      <c r="R579" s="18">
        <f>MIN(120000,O579+P579+Q579)</f>
        <v/>
      </c>
      <c r="S579" s="18">
        <f>IF(F579&lt;=0,IF(E579&lt;=0,0,IF(E579&lt;=12000,E579,IF(E579&lt;=32000,ROUNDUP(E579/2,0)+6000,IF(E579&lt;=56000,ROUNDUP(E579/4,0)+14000,28000)))),IF(E579&lt;=0,IF(F579&lt;=0,0,IF(F579&lt;=15000,F579,IF(F579&lt;=40000,ROUNDUP(F579/2,0)+7500,IF(F579&lt;=70000,ROUNDUP(F579/4,0)+17500,35000)))),MAX(IF(F579&lt;=0,0,IF(F579&lt;=15000,F579,IF(F579&lt;=40000,ROUNDUP(F579/2,0)+7500,IF(F579&lt;=70000,ROUNDUP(F579/4,0)+17500,35000)))),MIN(IF(E579&lt;=0,0,IF(E579&lt;=12000,E579,IF(E579&lt;=32000,ROUNDUP(E579/2,0)+6000,IF(E579&lt;=56000,ROUNDUP(E579/4,0)+14000,28000))))+IF(F579&lt;=0,0,IF(F579&lt;=15000,F579,IF(F579&lt;=40000,ROUNDUP(F579/2,0)+7500,IF(F579&lt;=70000,ROUNDUP(F579/4,0)+17500,35000)))),28000))))</f>
        <v/>
      </c>
      <c r="T579" s="18">
        <f>IF(G579&lt;=0,0,IF(G579&lt;=12000,G579,IF(G579&lt;=32000,ROUNDUP(G579/2,0)+6000,IF(G579&lt;=56000,ROUNDUP(G579/4,0)+14000,28000))))</f>
        <v/>
      </c>
      <c r="U579" s="18">
        <f>IF(I579&lt;=0,IF(H579&lt;=0,0,IF(H579&lt;=12000,H579,IF(H579&lt;=32000,ROUNDUP(H579/2,0)+6000,IF(H579&lt;=56000,ROUNDUP(H579/4,0)+14000,28000)))),IF(H579&lt;=0,IF(I579&lt;=0,0,IF(I579&lt;=15000,I579,IF(I579&lt;=40000,ROUNDUP(I579/2,0)+7500,IF(I579&lt;=70000,ROUNDUP(I579/4,0)+17500,35000)))),MAX(IF(I579&lt;=0,0,IF(I579&lt;=15000,I579,IF(I579&lt;=40000,ROUNDUP(I579/2,0)+7500,IF(I579&lt;=70000,ROUNDUP(I579/4,0)+17500,35000)))),MIN(IF(H579&lt;=0,0,IF(H579&lt;=12000,H579,IF(H579&lt;=32000,ROUNDUP(H579/2,0)+6000,IF(H579&lt;=56000,ROUNDUP(H579/4,0)+14000,28000))))+IF(I579&lt;=0,0,IF(I579&lt;=15000,I579,IF(I579&lt;=40000,ROUNDUP(I579/2,0)+7500,IF(I579&lt;=70000,ROUNDUP(I579/4,0)+17500,35000)))),28000))))</f>
        <v/>
      </c>
      <c r="V579" s="18">
        <f>MIN(70000,S579+T579+U579)</f>
        <v/>
      </c>
      <c r="W579" s="18">
        <f>MAX(0,ROUNDDOWN(M579-J579-N579-K579-0,-3))</f>
        <v/>
      </c>
      <c r="X579" s="18">
        <f>MAX(0,ROUNDDOWN(M579-J579-N579-K579-R579,-3))</f>
        <v/>
      </c>
      <c r="Y579" s="18">
        <f>IF(W579&lt;=0,0,ROUNDDOWN((W579*LOOKUP(W579,{0,1950001,3300001,6950001,9000001,18000001,40000001},{0.05,0.1,0.2,0.23,0.33,0.4,0.45})-LOOKUP(W579,{0,1950001,3300001,6950001,9000001,18000001,40000001},{0,97500,427500,636000,1536000,2796000,4796000}))*1.021,-2))</f>
        <v/>
      </c>
      <c r="Z579" s="18">
        <f>IF(X579&lt;=0,0,ROUNDDOWN((X579*LOOKUP(X579,{0,1950001,3300001,6950001,9000001,18000001,40000001},{0.05,0.1,0.2,0.23,0.33,0.4,0.45})-LOOKUP(X579,{0,1950001,3300001,6950001,9000001,18000001,40000001},{0,97500,427500,636000,1536000,2796000,4796000}))*1.021,-2))</f>
        <v/>
      </c>
      <c r="AA579" s="18">
        <f>MAX(0,ROUNDDOWN(M579-J579-430000-L579-0,-3))</f>
        <v/>
      </c>
      <c r="AB579" s="18">
        <f>MAX(0,ROUNDDOWN(M579-J579-430000-L579-V579,-3))</f>
        <v/>
      </c>
      <c r="AC579" s="18">
        <f>IF(M579&lt;=450000,0,MAX(0,ROUNDDOWN(AA579*0.06-MIN(50000,AA579)*0.03,-2))+MAX(0,ROUNDDOWN(AA579*0.04-MIN(50000,AA579)*0.02,-2)))</f>
        <v/>
      </c>
      <c r="AD579" s="18">
        <f>IF(M579&lt;=450000,0,MAX(0,ROUNDDOWN(AB579*0.06-MIN(50000,AB579)*0.03,-2))+MAX(0,ROUNDDOWN(AB579*0.04-MIN(50000,AB579)*0.02,-2)))</f>
        <v/>
      </c>
      <c r="AE579" s="18">
        <f>Y579-Z579</f>
        <v/>
      </c>
      <c r="AF579" s="18">
        <f>AC579-AD579</f>
        <v/>
      </c>
      <c r="AG579" s="18">
        <f>AE579+AF579</f>
        <v/>
      </c>
      <c r="AH579" s="20">
        <f>IF(W579&lt;=0,0,LOOKUP(W579,{0,1950001,3300001,6950001,9000001,18000001,40000001},{0.05,0.1,0.2,0.23,0.33,0.4,0.45}))</f>
        <v/>
      </c>
    </row>
    <row r="580">
      <c r="A580" t="inlineStr">
        <is>
          <t>1万円刻み 一般8万円</t>
        </is>
      </c>
      <c r="B580" s="18">
        <f>'4_1万円刻み'!$A$167</f>
        <v/>
      </c>
      <c r="C580" s="19" t="n">
        <v>2026</v>
      </c>
      <c r="D580" t="inlineStr">
        <is>
          <t>いいえ</t>
        </is>
      </c>
      <c r="E580" s="18" t="n">
        <v>80000</v>
      </c>
      <c r="F580" s="18" t="n">
        <v>0</v>
      </c>
      <c r="G580" s="18" t="n">
        <v>0</v>
      </c>
      <c r="H580" s="18" t="n">
        <v>0</v>
      </c>
      <c r="I580" s="18" t="n">
        <v>0</v>
      </c>
      <c r="J580" s="18">
        <f>ROUND(MIN(B580/12,650000)*12*0.0915+MIN(B580/12,1390000)*12*(0.0504+0)+B580*0.005,0)</f>
        <v/>
      </c>
      <c r="K580" s="18" t="n">
        <v>0</v>
      </c>
      <c r="L580" s="18" t="n">
        <v>0</v>
      </c>
      <c r="M580" s="18">
        <f>ROUND(IF(C580&gt;=2026,IF(B580&lt;741000,0,IF(B580&lt;2191000,B580-740000,IF(B580&lt;2193000,1451000,IF(B580&lt;2196000,1453000,IF(B580&lt;2200000,1456000,IF(B580&lt;3600000,ROUNDDOWN(B580/4,-3)*2.8-80000,IF(B580&lt;6600000,ROUNDDOWN(B580/4,-3)*3.2-440000,IF(B580&lt;8500000,ROUNDDOWN(B580*0.9,0)-1100000,B580-1950000)))))))),IF(B580&lt;651000,0,IF(B580&lt;1900000,B580-650000,IF(B580&lt;3600000,ROUNDDOWN(B580/4,-3)*2.8-80000,IF(B580&lt;6600000,ROUNDDOWN(B580/4,-3)*3.2-440000,IF(B580&lt;8500000,ROUNDDOWN(B580*0.9,0)-1100000,B580-1950000)))))),0)</f>
        <v/>
      </c>
      <c r="N580" s="18">
        <f>IF(M580&gt;23500000,NA(),IF(C580&gt;=2026,IF(M580&lt;=4890000,1040000,IF(M580&lt;=6550000,670000,620000)),IF(M580&lt;=1320000,950000,IF(M580&lt;=3360000,880000,IF(M580&lt;=4890000,680000,IF(M580&lt;=6550000,630000,580000))))))</f>
        <v/>
      </c>
      <c r="O580" s="18">
        <f>IF(F580&lt;=0,IF(AND(D580="はい",C580&gt;=2026,C580&lt;=2027),IF(E580&lt;=0,0,IF(E580&lt;=30000,E580,IF(E580&lt;=60000,ROUNDUP(E580/2,0)+15000,IF(E580&lt;=120000,ROUNDUP(E580/4,0)+30000,60000)))),IF(E580&lt;=0,0,IF(E580&lt;=20000,E580,IF(E580&lt;=40000,ROUNDUP(E580/2,0)+10000,IF(E580&lt;=80000,ROUNDUP(E580/4,0)+20000,40000))))),IF(E580&lt;=0,IF(F580&lt;=0,0,IF(F580&lt;=25000,F580,IF(F580&lt;=50000,ROUNDUP(F580/2,0)+12500,IF(F580&lt;=100000,ROUNDUP(F580/4,0)+25000,50000)))),MAX(IF(F580&lt;=0,0,IF(F580&lt;=25000,F580,IF(F580&lt;=50000,ROUNDUP(F580/2,0)+12500,IF(F580&lt;=100000,ROUNDUP(F580/4,0)+25000,50000)))),MIN(IF(AND(D580="はい",C580&gt;=2026,C580&lt;=2027),IF(E580&lt;=0,0,IF(E580&lt;=30000,E580,IF(E580&lt;=60000,ROUNDUP(E580/2,0)+15000,IF(E580&lt;=120000,ROUNDUP(E580/4,0)+30000,60000)))),IF(E580&lt;=0,0,IF(E580&lt;=20000,E580,IF(E580&lt;=40000,ROUNDUP(E580/2,0)+10000,IF(E580&lt;=80000,ROUNDUP(E580/4,0)+20000,40000)))))+IF(F580&lt;=0,0,IF(F580&lt;=25000,F580,IF(F580&lt;=50000,ROUNDUP(F580/2,0)+12500,IF(F580&lt;=100000,ROUNDUP(F580/4,0)+25000,50000)))),IF(AND(D580="はい",C580&gt;=2026,C580&lt;=2027),60000,40000)))))</f>
        <v/>
      </c>
      <c r="P580" s="18">
        <f>IF(G580&lt;=0,0,IF(G580&lt;=20000,G580,IF(G580&lt;=40000,ROUNDUP(G580/2,0)+10000,IF(G580&lt;=80000,ROUNDUP(G580/4,0)+20000,40000))))</f>
        <v/>
      </c>
      <c r="Q580" s="18">
        <f>IF(I580&lt;=0,IF(H580&lt;=0,0,IF(H580&lt;=20000,H580,IF(H580&lt;=40000,ROUNDUP(H580/2,0)+10000,IF(H580&lt;=80000,ROUNDUP(H580/4,0)+20000,40000)))),IF(H580&lt;=0,IF(I580&lt;=0,0,IF(I580&lt;=25000,I580,IF(I580&lt;=50000,ROUNDUP(I580/2,0)+12500,IF(I580&lt;=100000,ROUNDUP(I580/4,0)+25000,50000)))),MAX(IF(I580&lt;=0,0,IF(I580&lt;=25000,I580,IF(I580&lt;=50000,ROUNDUP(I580/2,0)+12500,IF(I580&lt;=100000,ROUNDUP(I580/4,0)+25000,50000)))),MIN(IF(H580&lt;=0,0,IF(H580&lt;=20000,H580,IF(H580&lt;=40000,ROUNDUP(H580/2,0)+10000,IF(H580&lt;=80000,ROUNDUP(H580/4,0)+20000,40000))))+IF(I580&lt;=0,0,IF(I580&lt;=25000,I580,IF(I580&lt;=50000,ROUNDUP(I580/2,0)+12500,IF(I580&lt;=100000,ROUNDUP(I580/4,0)+25000,50000)))),40000))))</f>
        <v/>
      </c>
      <c r="R580" s="18">
        <f>MIN(120000,O580+P580+Q580)</f>
        <v/>
      </c>
      <c r="S580" s="18">
        <f>IF(F580&lt;=0,IF(E580&lt;=0,0,IF(E580&lt;=12000,E580,IF(E580&lt;=32000,ROUNDUP(E580/2,0)+6000,IF(E580&lt;=56000,ROUNDUP(E580/4,0)+14000,28000)))),IF(E580&lt;=0,IF(F580&lt;=0,0,IF(F580&lt;=15000,F580,IF(F580&lt;=40000,ROUNDUP(F580/2,0)+7500,IF(F580&lt;=70000,ROUNDUP(F580/4,0)+17500,35000)))),MAX(IF(F580&lt;=0,0,IF(F580&lt;=15000,F580,IF(F580&lt;=40000,ROUNDUP(F580/2,0)+7500,IF(F580&lt;=70000,ROUNDUP(F580/4,0)+17500,35000)))),MIN(IF(E580&lt;=0,0,IF(E580&lt;=12000,E580,IF(E580&lt;=32000,ROUNDUP(E580/2,0)+6000,IF(E580&lt;=56000,ROUNDUP(E580/4,0)+14000,28000))))+IF(F580&lt;=0,0,IF(F580&lt;=15000,F580,IF(F580&lt;=40000,ROUNDUP(F580/2,0)+7500,IF(F580&lt;=70000,ROUNDUP(F580/4,0)+17500,35000)))),28000))))</f>
        <v/>
      </c>
      <c r="T580" s="18">
        <f>IF(G580&lt;=0,0,IF(G580&lt;=12000,G580,IF(G580&lt;=32000,ROUNDUP(G580/2,0)+6000,IF(G580&lt;=56000,ROUNDUP(G580/4,0)+14000,28000))))</f>
        <v/>
      </c>
      <c r="U580" s="18">
        <f>IF(I580&lt;=0,IF(H580&lt;=0,0,IF(H580&lt;=12000,H580,IF(H580&lt;=32000,ROUNDUP(H580/2,0)+6000,IF(H580&lt;=56000,ROUNDUP(H580/4,0)+14000,28000)))),IF(H580&lt;=0,IF(I580&lt;=0,0,IF(I580&lt;=15000,I580,IF(I580&lt;=40000,ROUNDUP(I580/2,0)+7500,IF(I580&lt;=70000,ROUNDUP(I580/4,0)+17500,35000)))),MAX(IF(I580&lt;=0,0,IF(I580&lt;=15000,I580,IF(I580&lt;=40000,ROUNDUP(I580/2,0)+7500,IF(I580&lt;=70000,ROUNDUP(I580/4,0)+17500,35000)))),MIN(IF(H580&lt;=0,0,IF(H580&lt;=12000,H580,IF(H580&lt;=32000,ROUNDUP(H580/2,0)+6000,IF(H580&lt;=56000,ROUNDUP(H580/4,0)+14000,28000))))+IF(I580&lt;=0,0,IF(I580&lt;=15000,I580,IF(I580&lt;=40000,ROUNDUP(I580/2,0)+7500,IF(I580&lt;=70000,ROUNDUP(I580/4,0)+17500,35000)))),28000))))</f>
        <v/>
      </c>
      <c r="V580" s="18">
        <f>MIN(70000,S580+T580+U580)</f>
        <v/>
      </c>
      <c r="W580" s="18">
        <f>MAX(0,ROUNDDOWN(M580-J580-N580-K580-0,-3))</f>
        <v/>
      </c>
      <c r="X580" s="18">
        <f>MAX(0,ROUNDDOWN(M580-J580-N580-K580-R580,-3))</f>
        <v/>
      </c>
      <c r="Y580" s="18">
        <f>IF(W580&lt;=0,0,ROUNDDOWN((W580*LOOKUP(W580,{0,1950001,3300001,6950001,9000001,18000001,40000001},{0.05,0.1,0.2,0.23,0.33,0.4,0.45})-LOOKUP(W580,{0,1950001,3300001,6950001,9000001,18000001,40000001},{0,97500,427500,636000,1536000,2796000,4796000}))*1.021,-2))</f>
        <v/>
      </c>
      <c r="Z580" s="18">
        <f>IF(X580&lt;=0,0,ROUNDDOWN((X580*LOOKUP(X580,{0,1950001,3300001,6950001,9000001,18000001,40000001},{0.05,0.1,0.2,0.23,0.33,0.4,0.45})-LOOKUP(X580,{0,1950001,3300001,6950001,9000001,18000001,40000001},{0,97500,427500,636000,1536000,2796000,4796000}))*1.021,-2))</f>
        <v/>
      </c>
      <c r="AA580" s="18">
        <f>MAX(0,ROUNDDOWN(M580-J580-430000-L580-0,-3))</f>
        <v/>
      </c>
      <c r="AB580" s="18">
        <f>MAX(0,ROUNDDOWN(M580-J580-430000-L580-V580,-3))</f>
        <v/>
      </c>
      <c r="AC580" s="18">
        <f>IF(M580&lt;=450000,0,MAX(0,ROUNDDOWN(AA580*0.06-MIN(50000,AA580)*0.03,-2))+MAX(0,ROUNDDOWN(AA580*0.04-MIN(50000,AA580)*0.02,-2)))</f>
        <v/>
      </c>
      <c r="AD580" s="18">
        <f>IF(M580&lt;=450000,0,MAX(0,ROUNDDOWN(AB580*0.06-MIN(50000,AB580)*0.03,-2))+MAX(0,ROUNDDOWN(AB580*0.04-MIN(50000,AB580)*0.02,-2)))</f>
        <v/>
      </c>
      <c r="AE580" s="18">
        <f>Y580-Z580</f>
        <v/>
      </c>
      <c r="AF580" s="18">
        <f>AC580-AD580</f>
        <v/>
      </c>
      <c r="AG580" s="18">
        <f>AE580+AF580</f>
        <v/>
      </c>
      <c r="AH580" s="20">
        <f>IF(W580&lt;=0,0,LOOKUP(W580,{0,1950001,3300001,6950001,9000001,18000001,40000001},{0.05,0.1,0.2,0.23,0.33,0.4,0.45}))</f>
        <v/>
      </c>
    </row>
    <row r="581">
      <c r="A581" t="inlineStr">
        <is>
          <t>1万円刻み 特例あり一般12万円</t>
        </is>
      </c>
      <c r="B581" s="18">
        <f>'4_1万円刻み'!$A$167</f>
        <v/>
      </c>
      <c r="C581" s="19" t="n">
        <v>2026</v>
      </c>
      <c r="D581" t="inlineStr">
        <is>
          <t>はい</t>
        </is>
      </c>
      <c r="E581" s="18" t="n">
        <v>120000</v>
      </c>
      <c r="F581" s="18" t="n">
        <v>0</v>
      </c>
      <c r="G581" s="18" t="n">
        <v>0</v>
      </c>
      <c r="H581" s="18" t="n">
        <v>0</v>
      </c>
      <c r="I581" s="18" t="n">
        <v>0</v>
      </c>
      <c r="J581" s="18">
        <f>ROUND(MIN(B581/12,650000)*12*0.0915+MIN(B581/12,1390000)*12*(0.0504+0)+B581*0.005,0)</f>
        <v/>
      </c>
      <c r="K581" s="18" t="n">
        <v>0</v>
      </c>
      <c r="L581" s="18" t="n">
        <v>0</v>
      </c>
      <c r="M581" s="18">
        <f>ROUND(IF(C581&gt;=2026,IF(B581&lt;741000,0,IF(B581&lt;2191000,B581-740000,IF(B581&lt;2193000,1451000,IF(B581&lt;2196000,1453000,IF(B581&lt;2200000,1456000,IF(B581&lt;3600000,ROUNDDOWN(B581/4,-3)*2.8-80000,IF(B581&lt;6600000,ROUNDDOWN(B581/4,-3)*3.2-440000,IF(B581&lt;8500000,ROUNDDOWN(B581*0.9,0)-1100000,B581-1950000)))))))),IF(B581&lt;651000,0,IF(B581&lt;1900000,B581-650000,IF(B581&lt;3600000,ROUNDDOWN(B581/4,-3)*2.8-80000,IF(B581&lt;6600000,ROUNDDOWN(B581/4,-3)*3.2-440000,IF(B581&lt;8500000,ROUNDDOWN(B581*0.9,0)-1100000,B581-1950000)))))),0)</f>
        <v/>
      </c>
      <c r="N581" s="18">
        <f>IF(M581&gt;23500000,NA(),IF(C581&gt;=2026,IF(M581&lt;=4890000,1040000,IF(M581&lt;=6550000,670000,620000)),IF(M581&lt;=1320000,950000,IF(M581&lt;=3360000,880000,IF(M581&lt;=4890000,680000,IF(M581&lt;=6550000,630000,580000))))))</f>
        <v/>
      </c>
      <c r="O581" s="18">
        <f>IF(F581&lt;=0,IF(AND(D581="はい",C581&gt;=2026,C581&lt;=2027),IF(E581&lt;=0,0,IF(E581&lt;=30000,E581,IF(E581&lt;=60000,ROUNDUP(E581/2,0)+15000,IF(E581&lt;=120000,ROUNDUP(E581/4,0)+30000,60000)))),IF(E581&lt;=0,0,IF(E581&lt;=20000,E581,IF(E581&lt;=40000,ROUNDUP(E581/2,0)+10000,IF(E581&lt;=80000,ROUNDUP(E581/4,0)+20000,40000))))),IF(E581&lt;=0,IF(F581&lt;=0,0,IF(F581&lt;=25000,F581,IF(F581&lt;=50000,ROUNDUP(F581/2,0)+12500,IF(F581&lt;=100000,ROUNDUP(F581/4,0)+25000,50000)))),MAX(IF(F581&lt;=0,0,IF(F581&lt;=25000,F581,IF(F581&lt;=50000,ROUNDUP(F581/2,0)+12500,IF(F581&lt;=100000,ROUNDUP(F581/4,0)+25000,50000)))),MIN(IF(AND(D581="はい",C581&gt;=2026,C581&lt;=2027),IF(E581&lt;=0,0,IF(E581&lt;=30000,E581,IF(E581&lt;=60000,ROUNDUP(E581/2,0)+15000,IF(E581&lt;=120000,ROUNDUP(E581/4,0)+30000,60000)))),IF(E581&lt;=0,0,IF(E581&lt;=20000,E581,IF(E581&lt;=40000,ROUNDUP(E581/2,0)+10000,IF(E581&lt;=80000,ROUNDUP(E581/4,0)+20000,40000)))))+IF(F581&lt;=0,0,IF(F581&lt;=25000,F581,IF(F581&lt;=50000,ROUNDUP(F581/2,0)+12500,IF(F581&lt;=100000,ROUNDUP(F581/4,0)+25000,50000)))),IF(AND(D581="はい",C581&gt;=2026,C581&lt;=2027),60000,40000)))))</f>
        <v/>
      </c>
      <c r="P581" s="18">
        <f>IF(G581&lt;=0,0,IF(G581&lt;=20000,G581,IF(G581&lt;=40000,ROUNDUP(G581/2,0)+10000,IF(G581&lt;=80000,ROUNDUP(G581/4,0)+20000,40000))))</f>
        <v/>
      </c>
      <c r="Q581" s="18">
        <f>IF(I581&lt;=0,IF(H581&lt;=0,0,IF(H581&lt;=20000,H581,IF(H581&lt;=40000,ROUNDUP(H581/2,0)+10000,IF(H581&lt;=80000,ROUNDUP(H581/4,0)+20000,40000)))),IF(H581&lt;=0,IF(I581&lt;=0,0,IF(I581&lt;=25000,I581,IF(I581&lt;=50000,ROUNDUP(I581/2,0)+12500,IF(I581&lt;=100000,ROUNDUP(I581/4,0)+25000,50000)))),MAX(IF(I581&lt;=0,0,IF(I581&lt;=25000,I581,IF(I581&lt;=50000,ROUNDUP(I581/2,0)+12500,IF(I581&lt;=100000,ROUNDUP(I581/4,0)+25000,50000)))),MIN(IF(H581&lt;=0,0,IF(H581&lt;=20000,H581,IF(H581&lt;=40000,ROUNDUP(H581/2,0)+10000,IF(H581&lt;=80000,ROUNDUP(H581/4,0)+20000,40000))))+IF(I581&lt;=0,0,IF(I581&lt;=25000,I581,IF(I581&lt;=50000,ROUNDUP(I581/2,0)+12500,IF(I581&lt;=100000,ROUNDUP(I581/4,0)+25000,50000)))),40000))))</f>
        <v/>
      </c>
      <c r="R581" s="18">
        <f>MIN(120000,O581+P581+Q581)</f>
        <v/>
      </c>
      <c r="S581" s="18">
        <f>IF(F581&lt;=0,IF(E581&lt;=0,0,IF(E581&lt;=12000,E581,IF(E581&lt;=32000,ROUNDUP(E581/2,0)+6000,IF(E581&lt;=56000,ROUNDUP(E581/4,0)+14000,28000)))),IF(E581&lt;=0,IF(F581&lt;=0,0,IF(F581&lt;=15000,F581,IF(F581&lt;=40000,ROUNDUP(F581/2,0)+7500,IF(F581&lt;=70000,ROUNDUP(F581/4,0)+17500,35000)))),MAX(IF(F581&lt;=0,0,IF(F581&lt;=15000,F581,IF(F581&lt;=40000,ROUNDUP(F581/2,0)+7500,IF(F581&lt;=70000,ROUNDUP(F581/4,0)+17500,35000)))),MIN(IF(E581&lt;=0,0,IF(E581&lt;=12000,E581,IF(E581&lt;=32000,ROUNDUP(E581/2,0)+6000,IF(E581&lt;=56000,ROUNDUP(E581/4,0)+14000,28000))))+IF(F581&lt;=0,0,IF(F581&lt;=15000,F581,IF(F581&lt;=40000,ROUNDUP(F581/2,0)+7500,IF(F581&lt;=70000,ROUNDUP(F581/4,0)+17500,35000)))),28000))))</f>
        <v/>
      </c>
      <c r="T581" s="18">
        <f>IF(G581&lt;=0,0,IF(G581&lt;=12000,G581,IF(G581&lt;=32000,ROUNDUP(G581/2,0)+6000,IF(G581&lt;=56000,ROUNDUP(G581/4,0)+14000,28000))))</f>
        <v/>
      </c>
      <c r="U581" s="18">
        <f>IF(I581&lt;=0,IF(H581&lt;=0,0,IF(H581&lt;=12000,H581,IF(H581&lt;=32000,ROUNDUP(H581/2,0)+6000,IF(H581&lt;=56000,ROUNDUP(H581/4,0)+14000,28000)))),IF(H581&lt;=0,IF(I581&lt;=0,0,IF(I581&lt;=15000,I581,IF(I581&lt;=40000,ROUNDUP(I581/2,0)+7500,IF(I581&lt;=70000,ROUNDUP(I581/4,0)+17500,35000)))),MAX(IF(I581&lt;=0,0,IF(I581&lt;=15000,I581,IF(I581&lt;=40000,ROUNDUP(I581/2,0)+7500,IF(I581&lt;=70000,ROUNDUP(I581/4,0)+17500,35000)))),MIN(IF(H581&lt;=0,0,IF(H581&lt;=12000,H581,IF(H581&lt;=32000,ROUNDUP(H581/2,0)+6000,IF(H581&lt;=56000,ROUNDUP(H581/4,0)+14000,28000))))+IF(I581&lt;=0,0,IF(I581&lt;=15000,I581,IF(I581&lt;=40000,ROUNDUP(I581/2,0)+7500,IF(I581&lt;=70000,ROUNDUP(I581/4,0)+17500,35000)))),28000))))</f>
        <v/>
      </c>
      <c r="V581" s="18">
        <f>MIN(70000,S581+T581+U581)</f>
        <v/>
      </c>
      <c r="W581" s="18">
        <f>MAX(0,ROUNDDOWN(M581-J581-N581-K581-0,-3))</f>
        <v/>
      </c>
      <c r="X581" s="18">
        <f>MAX(0,ROUNDDOWN(M581-J581-N581-K581-R581,-3))</f>
        <v/>
      </c>
      <c r="Y581" s="18">
        <f>IF(W581&lt;=0,0,ROUNDDOWN((W581*LOOKUP(W581,{0,1950001,3300001,6950001,9000001,18000001,40000001},{0.05,0.1,0.2,0.23,0.33,0.4,0.45})-LOOKUP(W581,{0,1950001,3300001,6950001,9000001,18000001,40000001},{0,97500,427500,636000,1536000,2796000,4796000}))*1.021,-2))</f>
        <v/>
      </c>
      <c r="Z581" s="18">
        <f>IF(X581&lt;=0,0,ROUNDDOWN((X581*LOOKUP(X581,{0,1950001,3300001,6950001,9000001,18000001,40000001},{0.05,0.1,0.2,0.23,0.33,0.4,0.45})-LOOKUP(X581,{0,1950001,3300001,6950001,9000001,18000001,40000001},{0,97500,427500,636000,1536000,2796000,4796000}))*1.021,-2))</f>
        <v/>
      </c>
      <c r="AA581" s="18">
        <f>MAX(0,ROUNDDOWN(M581-J581-430000-L581-0,-3))</f>
        <v/>
      </c>
      <c r="AB581" s="18">
        <f>MAX(0,ROUNDDOWN(M581-J581-430000-L581-V581,-3))</f>
        <v/>
      </c>
      <c r="AC581" s="18">
        <f>IF(M581&lt;=450000,0,MAX(0,ROUNDDOWN(AA581*0.06-MIN(50000,AA581)*0.03,-2))+MAX(0,ROUNDDOWN(AA581*0.04-MIN(50000,AA581)*0.02,-2)))</f>
        <v/>
      </c>
      <c r="AD581" s="18">
        <f>IF(M581&lt;=450000,0,MAX(0,ROUNDDOWN(AB581*0.06-MIN(50000,AB581)*0.03,-2))+MAX(0,ROUNDDOWN(AB581*0.04-MIN(50000,AB581)*0.02,-2)))</f>
        <v/>
      </c>
      <c r="AE581" s="18">
        <f>Y581-Z581</f>
        <v/>
      </c>
      <c r="AF581" s="18">
        <f>AC581-AD581</f>
        <v/>
      </c>
      <c r="AG581" s="18">
        <f>AE581+AF581</f>
        <v/>
      </c>
      <c r="AH581" s="20">
        <f>IF(W581&lt;=0,0,LOOKUP(W581,{0,1950001,3300001,6950001,9000001,18000001,40000001},{0.05,0.1,0.2,0.23,0.33,0.4,0.45}))</f>
        <v/>
      </c>
    </row>
    <row r="582">
      <c r="A582" t="inlineStr">
        <is>
          <t>1万円刻み 3区分8万円ずつ</t>
        </is>
      </c>
      <c r="B582" s="18">
        <f>'4_1万円刻み'!$A$168</f>
        <v/>
      </c>
      <c r="C582" s="19" t="n">
        <v>2026</v>
      </c>
      <c r="D582" t="inlineStr">
        <is>
          <t>いいえ</t>
        </is>
      </c>
      <c r="E582" s="18" t="n">
        <v>80000</v>
      </c>
      <c r="F582" s="18" t="n">
        <v>0</v>
      </c>
      <c r="G582" s="18" t="n">
        <v>80000</v>
      </c>
      <c r="H582" s="18" t="n">
        <v>80000</v>
      </c>
      <c r="I582" s="18" t="n">
        <v>0</v>
      </c>
      <c r="J582" s="18">
        <f>ROUND(MIN(B582/12,650000)*12*0.0915+MIN(B582/12,1390000)*12*(0.0504+0)+B582*0.005,0)</f>
        <v/>
      </c>
      <c r="K582" s="18" t="n">
        <v>0</v>
      </c>
      <c r="L582" s="18" t="n">
        <v>0</v>
      </c>
      <c r="M582" s="18">
        <f>ROUND(IF(C582&gt;=2026,IF(B582&lt;741000,0,IF(B582&lt;2191000,B582-740000,IF(B582&lt;2193000,1451000,IF(B582&lt;2196000,1453000,IF(B582&lt;2200000,1456000,IF(B582&lt;3600000,ROUNDDOWN(B582/4,-3)*2.8-80000,IF(B582&lt;6600000,ROUNDDOWN(B582/4,-3)*3.2-440000,IF(B582&lt;8500000,ROUNDDOWN(B582*0.9,0)-1100000,B582-1950000)))))))),IF(B582&lt;651000,0,IF(B582&lt;1900000,B582-650000,IF(B582&lt;3600000,ROUNDDOWN(B582/4,-3)*2.8-80000,IF(B582&lt;6600000,ROUNDDOWN(B582/4,-3)*3.2-440000,IF(B582&lt;8500000,ROUNDDOWN(B582*0.9,0)-1100000,B582-1950000)))))),0)</f>
        <v/>
      </c>
      <c r="N582" s="18">
        <f>IF(M582&gt;23500000,NA(),IF(C582&gt;=2026,IF(M582&lt;=4890000,1040000,IF(M582&lt;=6550000,670000,620000)),IF(M582&lt;=1320000,950000,IF(M582&lt;=3360000,880000,IF(M582&lt;=4890000,680000,IF(M582&lt;=6550000,630000,580000))))))</f>
        <v/>
      </c>
      <c r="O582" s="18">
        <f>IF(F582&lt;=0,IF(AND(D582="はい",C582&gt;=2026,C582&lt;=2027),IF(E582&lt;=0,0,IF(E582&lt;=30000,E582,IF(E582&lt;=60000,ROUNDUP(E582/2,0)+15000,IF(E582&lt;=120000,ROUNDUP(E582/4,0)+30000,60000)))),IF(E582&lt;=0,0,IF(E582&lt;=20000,E582,IF(E582&lt;=40000,ROUNDUP(E582/2,0)+10000,IF(E582&lt;=80000,ROUNDUP(E582/4,0)+20000,40000))))),IF(E582&lt;=0,IF(F582&lt;=0,0,IF(F582&lt;=25000,F582,IF(F582&lt;=50000,ROUNDUP(F582/2,0)+12500,IF(F582&lt;=100000,ROUNDUP(F582/4,0)+25000,50000)))),MAX(IF(F582&lt;=0,0,IF(F582&lt;=25000,F582,IF(F582&lt;=50000,ROUNDUP(F582/2,0)+12500,IF(F582&lt;=100000,ROUNDUP(F582/4,0)+25000,50000)))),MIN(IF(AND(D582="はい",C582&gt;=2026,C582&lt;=2027),IF(E582&lt;=0,0,IF(E582&lt;=30000,E582,IF(E582&lt;=60000,ROUNDUP(E582/2,0)+15000,IF(E582&lt;=120000,ROUNDUP(E582/4,0)+30000,60000)))),IF(E582&lt;=0,0,IF(E582&lt;=20000,E582,IF(E582&lt;=40000,ROUNDUP(E582/2,0)+10000,IF(E582&lt;=80000,ROUNDUP(E582/4,0)+20000,40000)))))+IF(F582&lt;=0,0,IF(F582&lt;=25000,F582,IF(F582&lt;=50000,ROUNDUP(F582/2,0)+12500,IF(F582&lt;=100000,ROUNDUP(F582/4,0)+25000,50000)))),IF(AND(D582="はい",C582&gt;=2026,C582&lt;=2027),60000,40000)))))</f>
        <v/>
      </c>
      <c r="P582" s="18">
        <f>IF(G582&lt;=0,0,IF(G582&lt;=20000,G582,IF(G582&lt;=40000,ROUNDUP(G582/2,0)+10000,IF(G582&lt;=80000,ROUNDUP(G582/4,0)+20000,40000))))</f>
        <v/>
      </c>
      <c r="Q582" s="18">
        <f>IF(I582&lt;=0,IF(H582&lt;=0,0,IF(H582&lt;=20000,H582,IF(H582&lt;=40000,ROUNDUP(H582/2,0)+10000,IF(H582&lt;=80000,ROUNDUP(H582/4,0)+20000,40000)))),IF(H582&lt;=0,IF(I582&lt;=0,0,IF(I582&lt;=25000,I582,IF(I582&lt;=50000,ROUNDUP(I582/2,0)+12500,IF(I582&lt;=100000,ROUNDUP(I582/4,0)+25000,50000)))),MAX(IF(I582&lt;=0,0,IF(I582&lt;=25000,I582,IF(I582&lt;=50000,ROUNDUP(I582/2,0)+12500,IF(I582&lt;=100000,ROUNDUP(I582/4,0)+25000,50000)))),MIN(IF(H582&lt;=0,0,IF(H582&lt;=20000,H582,IF(H582&lt;=40000,ROUNDUP(H582/2,0)+10000,IF(H582&lt;=80000,ROUNDUP(H582/4,0)+20000,40000))))+IF(I582&lt;=0,0,IF(I582&lt;=25000,I582,IF(I582&lt;=50000,ROUNDUP(I582/2,0)+12500,IF(I582&lt;=100000,ROUNDUP(I582/4,0)+25000,50000)))),40000))))</f>
        <v/>
      </c>
      <c r="R582" s="18">
        <f>MIN(120000,O582+P582+Q582)</f>
        <v/>
      </c>
      <c r="S582" s="18">
        <f>IF(F582&lt;=0,IF(E582&lt;=0,0,IF(E582&lt;=12000,E582,IF(E582&lt;=32000,ROUNDUP(E582/2,0)+6000,IF(E582&lt;=56000,ROUNDUP(E582/4,0)+14000,28000)))),IF(E582&lt;=0,IF(F582&lt;=0,0,IF(F582&lt;=15000,F582,IF(F582&lt;=40000,ROUNDUP(F582/2,0)+7500,IF(F582&lt;=70000,ROUNDUP(F582/4,0)+17500,35000)))),MAX(IF(F582&lt;=0,0,IF(F582&lt;=15000,F582,IF(F582&lt;=40000,ROUNDUP(F582/2,0)+7500,IF(F582&lt;=70000,ROUNDUP(F582/4,0)+17500,35000)))),MIN(IF(E582&lt;=0,0,IF(E582&lt;=12000,E582,IF(E582&lt;=32000,ROUNDUP(E582/2,0)+6000,IF(E582&lt;=56000,ROUNDUP(E582/4,0)+14000,28000))))+IF(F582&lt;=0,0,IF(F582&lt;=15000,F582,IF(F582&lt;=40000,ROUNDUP(F582/2,0)+7500,IF(F582&lt;=70000,ROUNDUP(F582/4,0)+17500,35000)))),28000))))</f>
        <v/>
      </c>
      <c r="T582" s="18">
        <f>IF(G582&lt;=0,0,IF(G582&lt;=12000,G582,IF(G582&lt;=32000,ROUNDUP(G582/2,0)+6000,IF(G582&lt;=56000,ROUNDUP(G582/4,0)+14000,28000))))</f>
        <v/>
      </c>
      <c r="U582" s="18">
        <f>IF(I582&lt;=0,IF(H582&lt;=0,0,IF(H582&lt;=12000,H582,IF(H582&lt;=32000,ROUNDUP(H582/2,0)+6000,IF(H582&lt;=56000,ROUNDUP(H582/4,0)+14000,28000)))),IF(H582&lt;=0,IF(I582&lt;=0,0,IF(I582&lt;=15000,I582,IF(I582&lt;=40000,ROUNDUP(I582/2,0)+7500,IF(I582&lt;=70000,ROUNDUP(I582/4,0)+17500,35000)))),MAX(IF(I582&lt;=0,0,IF(I582&lt;=15000,I582,IF(I582&lt;=40000,ROUNDUP(I582/2,0)+7500,IF(I582&lt;=70000,ROUNDUP(I582/4,0)+17500,35000)))),MIN(IF(H582&lt;=0,0,IF(H582&lt;=12000,H582,IF(H582&lt;=32000,ROUNDUP(H582/2,0)+6000,IF(H582&lt;=56000,ROUNDUP(H582/4,0)+14000,28000))))+IF(I582&lt;=0,0,IF(I582&lt;=15000,I582,IF(I582&lt;=40000,ROUNDUP(I582/2,0)+7500,IF(I582&lt;=70000,ROUNDUP(I582/4,0)+17500,35000)))),28000))))</f>
        <v/>
      </c>
      <c r="V582" s="18">
        <f>MIN(70000,S582+T582+U582)</f>
        <v/>
      </c>
      <c r="W582" s="18">
        <f>MAX(0,ROUNDDOWN(M582-J582-N582-K582-0,-3))</f>
        <v/>
      </c>
      <c r="X582" s="18">
        <f>MAX(0,ROUNDDOWN(M582-J582-N582-K582-R582,-3))</f>
        <v/>
      </c>
      <c r="Y582" s="18">
        <f>IF(W582&lt;=0,0,ROUNDDOWN((W582*LOOKUP(W582,{0,1950001,3300001,6950001,9000001,18000001,40000001},{0.05,0.1,0.2,0.23,0.33,0.4,0.45})-LOOKUP(W582,{0,1950001,3300001,6950001,9000001,18000001,40000001},{0,97500,427500,636000,1536000,2796000,4796000}))*1.021,-2))</f>
        <v/>
      </c>
      <c r="Z582" s="18">
        <f>IF(X582&lt;=0,0,ROUNDDOWN((X582*LOOKUP(X582,{0,1950001,3300001,6950001,9000001,18000001,40000001},{0.05,0.1,0.2,0.23,0.33,0.4,0.45})-LOOKUP(X582,{0,1950001,3300001,6950001,9000001,18000001,40000001},{0,97500,427500,636000,1536000,2796000,4796000}))*1.021,-2))</f>
        <v/>
      </c>
      <c r="AA582" s="18">
        <f>MAX(0,ROUNDDOWN(M582-J582-430000-L582-0,-3))</f>
        <v/>
      </c>
      <c r="AB582" s="18">
        <f>MAX(0,ROUNDDOWN(M582-J582-430000-L582-V582,-3))</f>
        <v/>
      </c>
      <c r="AC582" s="18">
        <f>IF(M582&lt;=450000,0,MAX(0,ROUNDDOWN(AA582*0.06-MIN(50000,AA582)*0.03,-2))+MAX(0,ROUNDDOWN(AA582*0.04-MIN(50000,AA582)*0.02,-2)))</f>
        <v/>
      </c>
      <c r="AD582" s="18">
        <f>IF(M582&lt;=450000,0,MAX(0,ROUNDDOWN(AB582*0.06-MIN(50000,AB582)*0.03,-2))+MAX(0,ROUNDDOWN(AB582*0.04-MIN(50000,AB582)*0.02,-2)))</f>
        <v/>
      </c>
      <c r="AE582" s="18">
        <f>Y582-Z582</f>
        <v/>
      </c>
      <c r="AF582" s="18">
        <f>AC582-AD582</f>
        <v/>
      </c>
      <c r="AG582" s="18">
        <f>AE582+AF582</f>
        <v/>
      </c>
      <c r="AH582" s="20">
        <f>IF(W582&lt;=0,0,LOOKUP(W582,{0,1950001,3300001,6950001,9000001,18000001,40000001},{0.05,0.1,0.2,0.23,0.33,0.4,0.45}))</f>
        <v/>
      </c>
    </row>
    <row r="583">
      <c r="A583" t="inlineStr">
        <is>
          <t>1万円刻み 一般8万円</t>
        </is>
      </c>
      <c r="B583" s="18">
        <f>'4_1万円刻み'!$A$168</f>
        <v/>
      </c>
      <c r="C583" s="19" t="n">
        <v>2026</v>
      </c>
      <c r="D583" t="inlineStr">
        <is>
          <t>いいえ</t>
        </is>
      </c>
      <c r="E583" s="18" t="n">
        <v>80000</v>
      </c>
      <c r="F583" s="18" t="n">
        <v>0</v>
      </c>
      <c r="G583" s="18" t="n">
        <v>0</v>
      </c>
      <c r="H583" s="18" t="n">
        <v>0</v>
      </c>
      <c r="I583" s="18" t="n">
        <v>0</v>
      </c>
      <c r="J583" s="18">
        <f>ROUND(MIN(B583/12,650000)*12*0.0915+MIN(B583/12,1390000)*12*(0.0504+0)+B583*0.005,0)</f>
        <v/>
      </c>
      <c r="K583" s="18" t="n">
        <v>0</v>
      </c>
      <c r="L583" s="18" t="n">
        <v>0</v>
      </c>
      <c r="M583" s="18">
        <f>ROUND(IF(C583&gt;=2026,IF(B583&lt;741000,0,IF(B583&lt;2191000,B583-740000,IF(B583&lt;2193000,1451000,IF(B583&lt;2196000,1453000,IF(B583&lt;2200000,1456000,IF(B583&lt;3600000,ROUNDDOWN(B583/4,-3)*2.8-80000,IF(B583&lt;6600000,ROUNDDOWN(B583/4,-3)*3.2-440000,IF(B583&lt;8500000,ROUNDDOWN(B583*0.9,0)-1100000,B583-1950000)))))))),IF(B583&lt;651000,0,IF(B583&lt;1900000,B583-650000,IF(B583&lt;3600000,ROUNDDOWN(B583/4,-3)*2.8-80000,IF(B583&lt;6600000,ROUNDDOWN(B583/4,-3)*3.2-440000,IF(B583&lt;8500000,ROUNDDOWN(B583*0.9,0)-1100000,B583-1950000)))))),0)</f>
        <v/>
      </c>
      <c r="N583" s="18">
        <f>IF(M583&gt;23500000,NA(),IF(C583&gt;=2026,IF(M583&lt;=4890000,1040000,IF(M583&lt;=6550000,670000,620000)),IF(M583&lt;=1320000,950000,IF(M583&lt;=3360000,880000,IF(M583&lt;=4890000,680000,IF(M583&lt;=6550000,630000,580000))))))</f>
        <v/>
      </c>
      <c r="O583" s="18">
        <f>IF(F583&lt;=0,IF(AND(D583="はい",C583&gt;=2026,C583&lt;=2027),IF(E583&lt;=0,0,IF(E583&lt;=30000,E583,IF(E583&lt;=60000,ROUNDUP(E583/2,0)+15000,IF(E583&lt;=120000,ROUNDUP(E583/4,0)+30000,60000)))),IF(E583&lt;=0,0,IF(E583&lt;=20000,E583,IF(E583&lt;=40000,ROUNDUP(E583/2,0)+10000,IF(E583&lt;=80000,ROUNDUP(E583/4,0)+20000,40000))))),IF(E583&lt;=0,IF(F583&lt;=0,0,IF(F583&lt;=25000,F583,IF(F583&lt;=50000,ROUNDUP(F583/2,0)+12500,IF(F583&lt;=100000,ROUNDUP(F583/4,0)+25000,50000)))),MAX(IF(F583&lt;=0,0,IF(F583&lt;=25000,F583,IF(F583&lt;=50000,ROUNDUP(F583/2,0)+12500,IF(F583&lt;=100000,ROUNDUP(F583/4,0)+25000,50000)))),MIN(IF(AND(D583="はい",C583&gt;=2026,C583&lt;=2027),IF(E583&lt;=0,0,IF(E583&lt;=30000,E583,IF(E583&lt;=60000,ROUNDUP(E583/2,0)+15000,IF(E583&lt;=120000,ROUNDUP(E583/4,0)+30000,60000)))),IF(E583&lt;=0,0,IF(E583&lt;=20000,E583,IF(E583&lt;=40000,ROUNDUP(E583/2,0)+10000,IF(E583&lt;=80000,ROUNDUP(E583/4,0)+20000,40000)))))+IF(F583&lt;=0,0,IF(F583&lt;=25000,F583,IF(F583&lt;=50000,ROUNDUP(F583/2,0)+12500,IF(F583&lt;=100000,ROUNDUP(F583/4,0)+25000,50000)))),IF(AND(D583="はい",C583&gt;=2026,C583&lt;=2027),60000,40000)))))</f>
        <v/>
      </c>
      <c r="P583" s="18">
        <f>IF(G583&lt;=0,0,IF(G583&lt;=20000,G583,IF(G583&lt;=40000,ROUNDUP(G583/2,0)+10000,IF(G583&lt;=80000,ROUNDUP(G583/4,0)+20000,40000))))</f>
        <v/>
      </c>
      <c r="Q583" s="18">
        <f>IF(I583&lt;=0,IF(H583&lt;=0,0,IF(H583&lt;=20000,H583,IF(H583&lt;=40000,ROUNDUP(H583/2,0)+10000,IF(H583&lt;=80000,ROUNDUP(H583/4,0)+20000,40000)))),IF(H583&lt;=0,IF(I583&lt;=0,0,IF(I583&lt;=25000,I583,IF(I583&lt;=50000,ROUNDUP(I583/2,0)+12500,IF(I583&lt;=100000,ROUNDUP(I583/4,0)+25000,50000)))),MAX(IF(I583&lt;=0,0,IF(I583&lt;=25000,I583,IF(I583&lt;=50000,ROUNDUP(I583/2,0)+12500,IF(I583&lt;=100000,ROUNDUP(I583/4,0)+25000,50000)))),MIN(IF(H583&lt;=0,0,IF(H583&lt;=20000,H583,IF(H583&lt;=40000,ROUNDUP(H583/2,0)+10000,IF(H583&lt;=80000,ROUNDUP(H583/4,0)+20000,40000))))+IF(I583&lt;=0,0,IF(I583&lt;=25000,I583,IF(I583&lt;=50000,ROUNDUP(I583/2,0)+12500,IF(I583&lt;=100000,ROUNDUP(I583/4,0)+25000,50000)))),40000))))</f>
        <v/>
      </c>
      <c r="R583" s="18">
        <f>MIN(120000,O583+P583+Q583)</f>
        <v/>
      </c>
      <c r="S583" s="18">
        <f>IF(F583&lt;=0,IF(E583&lt;=0,0,IF(E583&lt;=12000,E583,IF(E583&lt;=32000,ROUNDUP(E583/2,0)+6000,IF(E583&lt;=56000,ROUNDUP(E583/4,0)+14000,28000)))),IF(E583&lt;=0,IF(F583&lt;=0,0,IF(F583&lt;=15000,F583,IF(F583&lt;=40000,ROUNDUP(F583/2,0)+7500,IF(F583&lt;=70000,ROUNDUP(F583/4,0)+17500,35000)))),MAX(IF(F583&lt;=0,0,IF(F583&lt;=15000,F583,IF(F583&lt;=40000,ROUNDUP(F583/2,0)+7500,IF(F583&lt;=70000,ROUNDUP(F583/4,0)+17500,35000)))),MIN(IF(E583&lt;=0,0,IF(E583&lt;=12000,E583,IF(E583&lt;=32000,ROUNDUP(E583/2,0)+6000,IF(E583&lt;=56000,ROUNDUP(E583/4,0)+14000,28000))))+IF(F583&lt;=0,0,IF(F583&lt;=15000,F583,IF(F583&lt;=40000,ROUNDUP(F583/2,0)+7500,IF(F583&lt;=70000,ROUNDUP(F583/4,0)+17500,35000)))),28000))))</f>
        <v/>
      </c>
      <c r="T583" s="18">
        <f>IF(G583&lt;=0,0,IF(G583&lt;=12000,G583,IF(G583&lt;=32000,ROUNDUP(G583/2,0)+6000,IF(G583&lt;=56000,ROUNDUP(G583/4,0)+14000,28000))))</f>
        <v/>
      </c>
      <c r="U583" s="18">
        <f>IF(I583&lt;=0,IF(H583&lt;=0,0,IF(H583&lt;=12000,H583,IF(H583&lt;=32000,ROUNDUP(H583/2,0)+6000,IF(H583&lt;=56000,ROUNDUP(H583/4,0)+14000,28000)))),IF(H583&lt;=0,IF(I583&lt;=0,0,IF(I583&lt;=15000,I583,IF(I583&lt;=40000,ROUNDUP(I583/2,0)+7500,IF(I583&lt;=70000,ROUNDUP(I583/4,0)+17500,35000)))),MAX(IF(I583&lt;=0,0,IF(I583&lt;=15000,I583,IF(I583&lt;=40000,ROUNDUP(I583/2,0)+7500,IF(I583&lt;=70000,ROUNDUP(I583/4,0)+17500,35000)))),MIN(IF(H583&lt;=0,0,IF(H583&lt;=12000,H583,IF(H583&lt;=32000,ROUNDUP(H583/2,0)+6000,IF(H583&lt;=56000,ROUNDUP(H583/4,0)+14000,28000))))+IF(I583&lt;=0,0,IF(I583&lt;=15000,I583,IF(I583&lt;=40000,ROUNDUP(I583/2,0)+7500,IF(I583&lt;=70000,ROUNDUP(I583/4,0)+17500,35000)))),28000))))</f>
        <v/>
      </c>
      <c r="V583" s="18">
        <f>MIN(70000,S583+T583+U583)</f>
        <v/>
      </c>
      <c r="W583" s="18">
        <f>MAX(0,ROUNDDOWN(M583-J583-N583-K583-0,-3))</f>
        <v/>
      </c>
      <c r="X583" s="18">
        <f>MAX(0,ROUNDDOWN(M583-J583-N583-K583-R583,-3))</f>
        <v/>
      </c>
      <c r="Y583" s="18">
        <f>IF(W583&lt;=0,0,ROUNDDOWN((W583*LOOKUP(W583,{0,1950001,3300001,6950001,9000001,18000001,40000001},{0.05,0.1,0.2,0.23,0.33,0.4,0.45})-LOOKUP(W583,{0,1950001,3300001,6950001,9000001,18000001,40000001},{0,97500,427500,636000,1536000,2796000,4796000}))*1.021,-2))</f>
        <v/>
      </c>
      <c r="Z583" s="18">
        <f>IF(X583&lt;=0,0,ROUNDDOWN((X583*LOOKUP(X583,{0,1950001,3300001,6950001,9000001,18000001,40000001},{0.05,0.1,0.2,0.23,0.33,0.4,0.45})-LOOKUP(X583,{0,1950001,3300001,6950001,9000001,18000001,40000001},{0,97500,427500,636000,1536000,2796000,4796000}))*1.021,-2))</f>
        <v/>
      </c>
      <c r="AA583" s="18">
        <f>MAX(0,ROUNDDOWN(M583-J583-430000-L583-0,-3))</f>
        <v/>
      </c>
      <c r="AB583" s="18">
        <f>MAX(0,ROUNDDOWN(M583-J583-430000-L583-V583,-3))</f>
        <v/>
      </c>
      <c r="AC583" s="18">
        <f>IF(M583&lt;=450000,0,MAX(0,ROUNDDOWN(AA583*0.06-MIN(50000,AA583)*0.03,-2))+MAX(0,ROUNDDOWN(AA583*0.04-MIN(50000,AA583)*0.02,-2)))</f>
        <v/>
      </c>
      <c r="AD583" s="18">
        <f>IF(M583&lt;=450000,0,MAX(0,ROUNDDOWN(AB583*0.06-MIN(50000,AB583)*0.03,-2))+MAX(0,ROUNDDOWN(AB583*0.04-MIN(50000,AB583)*0.02,-2)))</f>
        <v/>
      </c>
      <c r="AE583" s="18">
        <f>Y583-Z583</f>
        <v/>
      </c>
      <c r="AF583" s="18">
        <f>AC583-AD583</f>
        <v/>
      </c>
      <c r="AG583" s="18">
        <f>AE583+AF583</f>
        <v/>
      </c>
      <c r="AH583" s="20">
        <f>IF(W583&lt;=0,0,LOOKUP(W583,{0,1950001,3300001,6950001,9000001,18000001,40000001},{0.05,0.1,0.2,0.23,0.33,0.4,0.45}))</f>
        <v/>
      </c>
    </row>
    <row r="584">
      <c r="A584" t="inlineStr">
        <is>
          <t>1万円刻み 特例あり一般12万円</t>
        </is>
      </c>
      <c r="B584" s="18">
        <f>'4_1万円刻み'!$A$168</f>
        <v/>
      </c>
      <c r="C584" s="19" t="n">
        <v>2026</v>
      </c>
      <c r="D584" t="inlineStr">
        <is>
          <t>はい</t>
        </is>
      </c>
      <c r="E584" s="18" t="n">
        <v>120000</v>
      </c>
      <c r="F584" s="18" t="n">
        <v>0</v>
      </c>
      <c r="G584" s="18" t="n">
        <v>0</v>
      </c>
      <c r="H584" s="18" t="n">
        <v>0</v>
      </c>
      <c r="I584" s="18" t="n">
        <v>0</v>
      </c>
      <c r="J584" s="18">
        <f>ROUND(MIN(B584/12,650000)*12*0.0915+MIN(B584/12,1390000)*12*(0.0504+0)+B584*0.005,0)</f>
        <v/>
      </c>
      <c r="K584" s="18" t="n">
        <v>0</v>
      </c>
      <c r="L584" s="18" t="n">
        <v>0</v>
      </c>
      <c r="M584" s="18">
        <f>ROUND(IF(C584&gt;=2026,IF(B584&lt;741000,0,IF(B584&lt;2191000,B584-740000,IF(B584&lt;2193000,1451000,IF(B584&lt;2196000,1453000,IF(B584&lt;2200000,1456000,IF(B584&lt;3600000,ROUNDDOWN(B584/4,-3)*2.8-80000,IF(B584&lt;6600000,ROUNDDOWN(B584/4,-3)*3.2-440000,IF(B584&lt;8500000,ROUNDDOWN(B584*0.9,0)-1100000,B584-1950000)))))))),IF(B584&lt;651000,0,IF(B584&lt;1900000,B584-650000,IF(B584&lt;3600000,ROUNDDOWN(B584/4,-3)*2.8-80000,IF(B584&lt;6600000,ROUNDDOWN(B584/4,-3)*3.2-440000,IF(B584&lt;8500000,ROUNDDOWN(B584*0.9,0)-1100000,B584-1950000)))))),0)</f>
        <v/>
      </c>
      <c r="N584" s="18">
        <f>IF(M584&gt;23500000,NA(),IF(C584&gt;=2026,IF(M584&lt;=4890000,1040000,IF(M584&lt;=6550000,670000,620000)),IF(M584&lt;=1320000,950000,IF(M584&lt;=3360000,880000,IF(M584&lt;=4890000,680000,IF(M584&lt;=6550000,630000,580000))))))</f>
        <v/>
      </c>
      <c r="O584" s="18">
        <f>IF(F584&lt;=0,IF(AND(D584="はい",C584&gt;=2026,C584&lt;=2027),IF(E584&lt;=0,0,IF(E584&lt;=30000,E584,IF(E584&lt;=60000,ROUNDUP(E584/2,0)+15000,IF(E584&lt;=120000,ROUNDUP(E584/4,0)+30000,60000)))),IF(E584&lt;=0,0,IF(E584&lt;=20000,E584,IF(E584&lt;=40000,ROUNDUP(E584/2,0)+10000,IF(E584&lt;=80000,ROUNDUP(E584/4,0)+20000,40000))))),IF(E584&lt;=0,IF(F584&lt;=0,0,IF(F584&lt;=25000,F584,IF(F584&lt;=50000,ROUNDUP(F584/2,0)+12500,IF(F584&lt;=100000,ROUNDUP(F584/4,0)+25000,50000)))),MAX(IF(F584&lt;=0,0,IF(F584&lt;=25000,F584,IF(F584&lt;=50000,ROUNDUP(F584/2,0)+12500,IF(F584&lt;=100000,ROUNDUP(F584/4,0)+25000,50000)))),MIN(IF(AND(D584="はい",C584&gt;=2026,C584&lt;=2027),IF(E584&lt;=0,0,IF(E584&lt;=30000,E584,IF(E584&lt;=60000,ROUNDUP(E584/2,0)+15000,IF(E584&lt;=120000,ROUNDUP(E584/4,0)+30000,60000)))),IF(E584&lt;=0,0,IF(E584&lt;=20000,E584,IF(E584&lt;=40000,ROUNDUP(E584/2,0)+10000,IF(E584&lt;=80000,ROUNDUP(E584/4,0)+20000,40000)))))+IF(F584&lt;=0,0,IF(F584&lt;=25000,F584,IF(F584&lt;=50000,ROUNDUP(F584/2,0)+12500,IF(F584&lt;=100000,ROUNDUP(F584/4,0)+25000,50000)))),IF(AND(D584="はい",C584&gt;=2026,C584&lt;=2027),60000,40000)))))</f>
        <v/>
      </c>
      <c r="P584" s="18">
        <f>IF(G584&lt;=0,0,IF(G584&lt;=20000,G584,IF(G584&lt;=40000,ROUNDUP(G584/2,0)+10000,IF(G584&lt;=80000,ROUNDUP(G584/4,0)+20000,40000))))</f>
        <v/>
      </c>
      <c r="Q584" s="18">
        <f>IF(I584&lt;=0,IF(H584&lt;=0,0,IF(H584&lt;=20000,H584,IF(H584&lt;=40000,ROUNDUP(H584/2,0)+10000,IF(H584&lt;=80000,ROUNDUP(H584/4,0)+20000,40000)))),IF(H584&lt;=0,IF(I584&lt;=0,0,IF(I584&lt;=25000,I584,IF(I584&lt;=50000,ROUNDUP(I584/2,0)+12500,IF(I584&lt;=100000,ROUNDUP(I584/4,0)+25000,50000)))),MAX(IF(I584&lt;=0,0,IF(I584&lt;=25000,I584,IF(I584&lt;=50000,ROUNDUP(I584/2,0)+12500,IF(I584&lt;=100000,ROUNDUP(I584/4,0)+25000,50000)))),MIN(IF(H584&lt;=0,0,IF(H584&lt;=20000,H584,IF(H584&lt;=40000,ROUNDUP(H584/2,0)+10000,IF(H584&lt;=80000,ROUNDUP(H584/4,0)+20000,40000))))+IF(I584&lt;=0,0,IF(I584&lt;=25000,I584,IF(I584&lt;=50000,ROUNDUP(I584/2,0)+12500,IF(I584&lt;=100000,ROUNDUP(I584/4,0)+25000,50000)))),40000))))</f>
        <v/>
      </c>
      <c r="R584" s="18">
        <f>MIN(120000,O584+P584+Q584)</f>
        <v/>
      </c>
      <c r="S584" s="18">
        <f>IF(F584&lt;=0,IF(E584&lt;=0,0,IF(E584&lt;=12000,E584,IF(E584&lt;=32000,ROUNDUP(E584/2,0)+6000,IF(E584&lt;=56000,ROUNDUP(E584/4,0)+14000,28000)))),IF(E584&lt;=0,IF(F584&lt;=0,0,IF(F584&lt;=15000,F584,IF(F584&lt;=40000,ROUNDUP(F584/2,0)+7500,IF(F584&lt;=70000,ROUNDUP(F584/4,0)+17500,35000)))),MAX(IF(F584&lt;=0,0,IF(F584&lt;=15000,F584,IF(F584&lt;=40000,ROUNDUP(F584/2,0)+7500,IF(F584&lt;=70000,ROUNDUP(F584/4,0)+17500,35000)))),MIN(IF(E584&lt;=0,0,IF(E584&lt;=12000,E584,IF(E584&lt;=32000,ROUNDUP(E584/2,0)+6000,IF(E584&lt;=56000,ROUNDUP(E584/4,0)+14000,28000))))+IF(F584&lt;=0,0,IF(F584&lt;=15000,F584,IF(F584&lt;=40000,ROUNDUP(F584/2,0)+7500,IF(F584&lt;=70000,ROUNDUP(F584/4,0)+17500,35000)))),28000))))</f>
        <v/>
      </c>
      <c r="T584" s="18">
        <f>IF(G584&lt;=0,0,IF(G584&lt;=12000,G584,IF(G584&lt;=32000,ROUNDUP(G584/2,0)+6000,IF(G584&lt;=56000,ROUNDUP(G584/4,0)+14000,28000))))</f>
        <v/>
      </c>
      <c r="U584" s="18">
        <f>IF(I584&lt;=0,IF(H584&lt;=0,0,IF(H584&lt;=12000,H584,IF(H584&lt;=32000,ROUNDUP(H584/2,0)+6000,IF(H584&lt;=56000,ROUNDUP(H584/4,0)+14000,28000)))),IF(H584&lt;=0,IF(I584&lt;=0,0,IF(I584&lt;=15000,I584,IF(I584&lt;=40000,ROUNDUP(I584/2,0)+7500,IF(I584&lt;=70000,ROUNDUP(I584/4,0)+17500,35000)))),MAX(IF(I584&lt;=0,0,IF(I584&lt;=15000,I584,IF(I584&lt;=40000,ROUNDUP(I584/2,0)+7500,IF(I584&lt;=70000,ROUNDUP(I584/4,0)+17500,35000)))),MIN(IF(H584&lt;=0,0,IF(H584&lt;=12000,H584,IF(H584&lt;=32000,ROUNDUP(H584/2,0)+6000,IF(H584&lt;=56000,ROUNDUP(H584/4,0)+14000,28000))))+IF(I584&lt;=0,0,IF(I584&lt;=15000,I584,IF(I584&lt;=40000,ROUNDUP(I584/2,0)+7500,IF(I584&lt;=70000,ROUNDUP(I584/4,0)+17500,35000)))),28000))))</f>
        <v/>
      </c>
      <c r="V584" s="18">
        <f>MIN(70000,S584+T584+U584)</f>
        <v/>
      </c>
      <c r="W584" s="18">
        <f>MAX(0,ROUNDDOWN(M584-J584-N584-K584-0,-3))</f>
        <v/>
      </c>
      <c r="X584" s="18">
        <f>MAX(0,ROUNDDOWN(M584-J584-N584-K584-R584,-3))</f>
        <v/>
      </c>
      <c r="Y584" s="18">
        <f>IF(W584&lt;=0,0,ROUNDDOWN((W584*LOOKUP(W584,{0,1950001,3300001,6950001,9000001,18000001,40000001},{0.05,0.1,0.2,0.23,0.33,0.4,0.45})-LOOKUP(W584,{0,1950001,3300001,6950001,9000001,18000001,40000001},{0,97500,427500,636000,1536000,2796000,4796000}))*1.021,-2))</f>
        <v/>
      </c>
      <c r="Z584" s="18">
        <f>IF(X584&lt;=0,0,ROUNDDOWN((X584*LOOKUP(X584,{0,1950001,3300001,6950001,9000001,18000001,40000001},{0.05,0.1,0.2,0.23,0.33,0.4,0.45})-LOOKUP(X584,{0,1950001,3300001,6950001,9000001,18000001,40000001},{0,97500,427500,636000,1536000,2796000,4796000}))*1.021,-2))</f>
        <v/>
      </c>
      <c r="AA584" s="18">
        <f>MAX(0,ROUNDDOWN(M584-J584-430000-L584-0,-3))</f>
        <v/>
      </c>
      <c r="AB584" s="18">
        <f>MAX(0,ROUNDDOWN(M584-J584-430000-L584-V584,-3))</f>
        <v/>
      </c>
      <c r="AC584" s="18">
        <f>IF(M584&lt;=450000,0,MAX(0,ROUNDDOWN(AA584*0.06-MIN(50000,AA584)*0.03,-2))+MAX(0,ROUNDDOWN(AA584*0.04-MIN(50000,AA584)*0.02,-2)))</f>
        <v/>
      </c>
      <c r="AD584" s="18">
        <f>IF(M584&lt;=450000,0,MAX(0,ROUNDDOWN(AB584*0.06-MIN(50000,AB584)*0.03,-2))+MAX(0,ROUNDDOWN(AB584*0.04-MIN(50000,AB584)*0.02,-2)))</f>
        <v/>
      </c>
      <c r="AE584" s="18">
        <f>Y584-Z584</f>
        <v/>
      </c>
      <c r="AF584" s="18">
        <f>AC584-AD584</f>
        <v/>
      </c>
      <c r="AG584" s="18">
        <f>AE584+AF584</f>
        <v/>
      </c>
      <c r="AH584" s="20">
        <f>IF(W584&lt;=0,0,LOOKUP(W584,{0,1950001,3300001,6950001,9000001,18000001,40000001},{0.05,0.1,0.2,0.23,0.33,0.4,0.45}))</f>
        <v/>
      </c>
    </row>
    <row r="585">
      <c r="A585" t="inlineStr">
        <is>
          <t>1万円刻み 3区分8万円ずつ</t>
        </is>
      </c>
      <c r="B585" s="18">
        <f>'4_1万円刻み'!$A$169</f>
        <v/>
      </c>
      <c r="C585" s="19" t="n">
        <v>2026</v>
      </c>
      <c r="D585" t="inlineStr">
        <is>
          <t>いいえ</t>
        </is>
      </c>
      <c r="E585" s="18" t="n">
        <v>80000</v>
      </c>
      <c r="F585" s="18" t="n">
        <v>0</v>
      </c>
      <c r="G585" s="18" t="n">
        <v>80000</v>
      </c>
      <c r="H585" s="18" t="n">
        <v>80000</v>
      </c>
      <c r="I585" s="18" t="n">
        <v>0</v>
      </c>
      <c r="J585" s="18">
        <f>ROUND(MIN(B585/12,650000)*12*0.0915+MIN(B585/12,1390000)*12*(0.0504+0)+B585*0.005,0)</f>
        <v/>
      </c>
      <c r="K585" s="18" t="n">
        <v>0</v>
      </c>
      <c r="L585" s="18" t="n">
        <v>0</v>
      </c>
      <c r="M585" s="18">
        <f>ROUND(IF(C585&gt;=2026,IF(B585&lt;741000,0,IF(B585&lt;2191000,B585-740000,IF(B585&lt;2193000,1451000,IF(B585&lt;2196000,1453000,IF(B585&lt;2200000,1456000,IF(B585&lt;3600000,ROUNDDOWN(B585/4,-3)*2.8-80000,IF(B585&lt;6600000,ROUNDDOWN(B585/4,-3)*3.2-440000,IF(B585&lt;8500000,ROUNDDOWN(B585*0.9,0)-1100000,B585-1950000)))))))),IF(B585&lt;651000,0,IF(B585&lt;1900000,B585-650000,IF(B585&lt;3600000,ROUNDDOWN(B585/4,-3)*2.8-80000,IF(B585&lt;6600000,ROUNDDOWN(B585/4,-3)*3.2-440000,IF(B585&lt;8500000,ROUNDDOWN(B585*0.9,0)-1100000,B585-1950000)))))),0)</f>
        <v/>
      </c>
      <c r="N585" s="18">
        <f>IF(M585&gt;23500000,NA(),IF(C585&gt;=2026,IF(M585&lt;=4890000,1040000,IF(M585&lt;=6550000,670000,620000)),IF(M585&lt;=1320000,950000,IF(M585&lt;=3360000,880000,IF(M585&lt;=4890000,680000,IF(M585&lt;=6550000,630000,580000))))))</f>
        <v/>
      </c>
      <c r="O585" s="18">
        <f>IF(F585&lt;=0,IF(AND(D585="はい",C585&gt;=2026,C585&lt;=2027),IF(E585&lt;=0,0,IF(E585&lt;=30000,E585,IF(E585&lt;=60000,ROUNDUP(E585/2,0)+15000,IF(E585&lt;=120000,ROUNDUP(E585/4,0)+30000,60000)))),IF(E585&lt;=0,0,IF(E585&lt;=20000,E585,IF(E585&lt;=40000,ROUNDUP(E585/2,0)+10000,IF(E585&lt;=80000,ROUNDUP(E585/4,0)+20000,40000))))),IF(E585&lt;=0,IF(F585&lt;=0,0,IF(F585&lt;=25000,F585,IF(F585&lt;=50000,ROUNDUP(F585/2,0)+12500,IF(F585&lt;=100000,ROUNDUP(F585/4,0)+25000,50000)))),MAX(IF(F585&lt;=0,0,IF(F585&lt;=25000,F585,IF(F585&lt;=50000,ROUNDUP(F585/2,0)+12500,IF(F585&lt;=100000,ROUNDUP(F585/4,0)+25000,50000)))),MIN(IF(AND(D585="はい",C585&gt;=2026,C585&lt;=2027),IF(E585&lt;=0,0,IF(E585&lt;=30000,E585,IF(E585&lt;=60000,ROUNDUP(E585/2,0)+15000,IF(E585&lt;=120000,ROUNDUP(E585/4,0)+30000,60000)))),IF(E585&lt;=0,0,IF(E585&lt;=20000,E585,IF(E585&lt;=40000,ROUNDUP(E585/2,0)+10000,IF(E585&lt;=80000,ROUNDUP(E585/4,0)+20000,40000)))))+IF(F585&lt;=0,0,IF(F585&lt;=25000,F585,IF(F585&lt;=50000,ROUNDUP(F585/2,0)+12500,IF(F585&lt;=100000,ROUNDUP(F585/4,0)+25000,50000)))),IF(AND(D585="はい",C585&gt;=2026,C585&lt;=2027),60000,40000)))))</f>
        <v/>
      </c>
      <c r="P585" s="18">
        <f>IF(G585&lt;=0,0,IF(G585&lt;=20000,G585,IF(G585&lt;=40000,ROUNDUP(G585/2,0)+10000,IF(G585&lt;=80000,ROUNDUP(G585/4,0)+20000,40000))))</f>
        <v/>
      </c>
      <c r="Q585" s="18">
        <f>IF(I585&lt;=0,IF(H585&lt;=0,0,IF(H585&lt;=20000,H585,IF(H585&lt;=40000,ROUNDUP(H585/2,0)+10000,IF(H585&lt;=80000,ROUNDUP(H585/4,0)+20000,40000)))),IF(H585&lt;=0,IF(I585&lt;=0,0,IF(I585&lt;=25000,I585,IF(I585&lt;=50000,ROUNDUP(I585/2,0)+12500,IF(I585&lt;=100000,ROUNDUP(I585/4,0)+25000,50000)))),MAX(IF(I585&lt;=0,0,IF(I585&lt;=25000,I585,IF(I585&lt;=50000,ROUNDUP(I585/2,0)+12500,IF(I585&lt;=100000,ROUNDUP(I585/4,0)+25000,50000)))),MIN(IF(H585&lt;=0,0,IF(H585&lt;=20000,H585,IF(H585&lt;=40000,ROUNDUP(H585/2,0)+10000,IF(H585&lt;=80000,ROUNDUP(H585/4,0)+20000,40000))))+IF(I585&lt;=0,0,IF(I585&lt;=25000,I585,IF(I585&lt;=50000,ROUNDUP(I585/2,0)+12500,IF(I585&lt;=100000,ROUNDUP(I585/4,0)+25000,50000)))),40000))))</f>
        <v/>
      </c>
      <c r="R585" s="18">
        <f>MIN(120000,O585+P585+Q585)</f>
        <v/>
      </c>
      <c r="S585" s="18">
        <f>IF(F585&lt;=0,IF(E585&lt;=0,0,IF(E585&lt;=12000,E585,IF(E585&lt;=32000,ROUNDUP(E585/2,0)+6000,IF(E585&lt;=56000,ROUNDUP(E585/4,0)+14000,28000)))),IF(E585&lt;=0,IF(F585&lt;=0,0,IF(F585&lt;=15000,F585,IF(F585&lt;=40000,ROUNDUP(F585/2,0)+7500,IF(F585&lt;=70000,ROUNDUP(F585/4,0)+17500,35000)))),MAX(IF(F585&lt;=0,0,IF(F585&lt;=15000,F585,IF(F585&lt;=40000,ROUNDUP(F585/2,0)+7500,IF(F585&lt;=70000,ROUNDUP(F585/4,0)+17500,35000)))),MIN(IF(E585&lt;=0,0,IF(E585&lt;=12000,E585,IF(E585&lt;=32000,ROUNDUP(E585/2,0)+6000,IF(E585&lt;=56000,ROUNDUP(E585/4,0)+14000,28000))))+IF(F585&lt;=0,0,IF(F585&lt;=15000,F585,IF(F585&lt;=40000,ROUNDUP(F585/2,0)+7500,IF(F585&lt;=70000,ROUNDUP(F585/4,0)+17500,35000)))),28000))))</f>
        <v/>
      </c>
      <c r="T585" s="18">
        <f>IF(G585&lt;=0,0,IF(G585&lt;=12000,G585,IF(G585&lt;=32000,ROUNDUP(G585/2,0)+6000,IF(G585&lt;=56000,ROUNDUP(G585/4,0)+14000,28000))))</f>
        <v/>
      </c>
      <c r="U585" s="18">
        <f>IF(I585&lt;=0,IF(H585&lt;=0,0,IF(H585&lt;=12000,H585,IF(H585&lt;=32000,ROUNDUP(H585/2,0)+6000,IF(H585&lt;=56000,ROUNDUP(H585/4,0)+14000,28000)))),IF(H585&lt;=0,IF(I585&lt;=0,0,IF(I585&lt;=15000,I585,IF(I585&lt;=40000,ROUNDUP(I585/2,0)+7500,IF(I585&lt;=70000,ROUNDUP(I585/4,0)+17500,35000)))),MAX(IF(I585&lt;=0,0,IF(I585&lt;=15000,I585,IF(I585&lt;=40000,ROUNDUP(I585/2,0)+7500,IF(I585&lt;=70000,ROUNDUP(I585/4,0)+17500,35000)))),MIN(IF(H585&lt;=0,0,IF(H585&lt;=12000,H585,IF(H585&lt;=32000,ROUNDUP(H585/2,0)+6000,IF(H585&lt;=56000,ROUNDUP(H585/4,0)+14000,28000))))+IF(I585&lt;=0,0,IF(I585&lt;=15000,I585,IF(I585&lt;=40000,ROUNDUP(I585/2,0)+7500,IF(I585&lt;=70000,ROUNDUP(I585/4,0)+17500,35000)))),28000))))</f>
        <v/>
      </c>
      <c r="V585" s="18">
        <f>MIN(70000,S585+T585+U585)</f>
        <v/>
      </c>
      <c r="W585" s="18">
        <f>MAX(0,ROUNDDOWN(M585-J585-N585-K585-0,-3))</f>
        <v/>
      </c>
      <c r="X585" s="18">
        <f>MAX(0,ROUNDDOWN(M585-J585-N585-K585-R585,-3))</f>
        <v/>
      </c>
      <c r="Y585" s="18">
        <f>IF(W585&lt;=0,0,ROUNDDOWN((W585*LOOKUP(W585,{0,1950001,3300001,6950001,9000001,18000001,40000001},{0.05,0.1,0.2,0.23,0.33,0.4,0.45})-LOOKUP(W585,{0,1950001,3300001,6950001,9000001,18000001,40000001},{0,97500,427500,636000,1536000,2796000,4796000}))*1.021,-2))</f>
        <v/>
      </c>
      <c r="Z585" s="18">
        <f>IF(X585&lt;=0,0,ROUNDDOWN((X585*LOOKUP(X585,{0,1950001,3300001,6950001,9000001,18000001,40000001},{0.05,0.1,0.2,0.23,0.33,0.4,0.45})-LOOKUP(X585,{0,1950001,3300001,6950001,9000001,18000001,40000001},{0,97500,427500,636000,1536000,2796000,4796000}))*1.021,-2))</f>
        <v/>
      </c>
      <c r="AA585" s="18">
        <f>MAX(0,ROUNDDOWN(M585-J585-430000-L585-0,-3))</f>
        <v/>
      </c>
      <c r="AB585" s="18">
        <f>MAX(0,ROUNDDOWN(M585-J585-430000-L585-V585,-3))</f>
        <v/>
      </c>
      <c r="AC585" s="18">
        <f>IF(M585&lt;=450000,0,MAX(0,ROUNDDOWN(AA585*0.06-MIN(50000,AA585)*0.03,-2))+MAX(0,ROUNDDOWN(AA585*0.04-MIN(50000,AA585)*0.02,-2)))</f>
        <v/>
      </c>
      <c r="AD585" s="18">
        <f>IF(M585&lt;=450000,0,MAX(0,ROUNDDOWN(AB585*0.06-MIN(50000,AB585)*0.03,-2))+MAX(0,ROUNDDOWN(AB585*0.04-MIN(50000,AB585)*0.02,-2)))</f>
        <v/>
      </c>
      <c r="AE585" s="18">
        <f>Y585-Z585</f>
        <v/>
      </c>
      <c r="AF585" s="18">
        <f>AC585-AD585</f>
        <v/>
      </c>
      <c r="AG585" s="18">
        <f>AE585+AF585</f>
        <v/>
      </c>
      <c r="AH585" s="20">
        <f>IF(W585&lt;=0,0,LOOKUP(W585,{0,1950001,3300001,6950001,9000001,18000001,40000001},{0.05,0.1,0.2,0.23,0.33,0.4,0.45}))</f>
        <v/>
      </c>
    </row>
    <row r="586">
      <c r="A586" t="inlineStr">
        <is>
          <t>1万円刻み 一般8万円</t>
        </is>
      </c>
      <c r="B586" s="18">
        <f>'4_1万円刻み'!$A$169</f>
        <v/>
      </c>
      <c r="C586" s="19" t="n">
        <v>2026</v>
      </c>
      <c r="D586" t="inlineStr">
        <is>
          <t>いいえ</t>
        </is>
      </c>
      <c r="E586" s="18" t="n">
        <v>80000</v>
      </c>
      <c r="F586" s="18" t="n">
        <v>0</v>
      </c>
      <c r="G586" s="18" t="n">
        <v>0</v>
      </c>
      <c r="H586" s="18" t="n">
        <v>0</v>
      </c>
      <c r="I586" s="18" t="n">
        <v>0</v>
      </c>
      <c r="J586" s="18">
        <f>ROUND(MIN(B586/12,650000)*12*0.0915+MIN(B586/12,1390000)*12*(0.0504+0)+B586*0.005,0)</f>
        <v/>
      </c>
      <c r="K586" s="18" t="n">
        <v>0</v>
      </c>
      <c r="L586" s="18" t="n">
        <v>0</v>
      </c>
      <c r="M586" s="18">
        <f>ROUND(IF(C586&gt;=2026,IF(B586&lt;741000,0,IF(B586&lt;2191000,B586-740000,IF(B586&lt;2193000,1451000,IF(B586&lt;2196000,1453000,IF(B586&lt;2200000,1456000,IF(B586&lt;3600000,ROUNDDOWN(B586/4,-3)*2.8-80000,IF(B586&lt;6600000,ROUNDDOWN(B586/4,-3)*3.2-440000,IF(B586&lt;8500000,ROUNDDOWN(B586*0.9,0)-1100000,B586-1950000)))))))),IF(B586&lt;651000,0,IF(B586&lt;1900000,B586-650000,IF(B586&lt;3600000,ROUNDDOWN(B586/4,-3)*2.8-80000,IF(B586&lt;6600000,ROUNDDOWN(B586/4,-3)*3.2-440000,IF(B586&lt;8500000,ROUNDDOWN(B586*0.9,0)-1100000,B586-1950000)))))),0)</f>
        <v/>
      </c>
      <c r="N586" s="18">
        <f>IF(M586&gt;23500000,NA(),IF(C586&gt;=2026,IF(M586&lt;=4890000,1040000,IF(M586&lt;=6550000,670000,620000)),IF(M586&lt;=1320000,950000,IF(M586&lt;=3360000,880000,IF(M586&lt;=4890000,680000,IF(M586&lt;=6550000,630000,580000))))))</f>
        <v/>
      </c>
      <c r="O586" s="18">
        <f>IF(F586&lt;=0,IF(AND(D586="はい",C586&gt;=2026,C586&lt;=2027),IF(E586&lt;=0,0,IF(E586&lt;=30000,E586,IF(E586&lt;=60000,ROUNDUP(E586/2,0)+15000,IF(E586&lt;=120000,ROUNDUP(E586/4,0)+30000,60000)))),IF(E586&lt;=0,0,IF(E586&lt;=20000,E586,IF(E586&lt;=40000,ROUNDUP(E586/2,0)+10000,IF(E586&lt;=80000,ROUNDUP(E586/4,0)+20000,40000))))),IF(E586&lt;=0,IF(F586&lt;=0,0,IF(F586&lt;=25000,F586,IF(F586&lt;=50000,ROUNDUP(F586/2,0)+12500,IF(F586&lt;=100000,ROUNDUP(F586/4,0)+25000,50000)))),MAX(IF(F586&lt;=0,0,IF(F586&lt;=25000,F586,IF(F586&lt;=50000,ROUNDUP(F586/2,0)+12500,IF(F586&lt;=100000,ROUNDUP(F586/4,0)+25000,50000)))),MIN(IF(AND(D586="はい",C586&gt;=2026,C586&lt;=2027),IF(E586&lt;=0,0,IF(E586&lt;=30000,E586,IF(E586&lt;=60000,ROUNDUP(E586/2,0)+15000,IF(E586&lt;=120000,ROUNDUP(E586/4,0)+30000,60000)))),IF(E586&lt;=0,0,IF(E586&lt;=20000,E586,IF(E586&lt;=40000,ROUNDUP(E586/2,0)+10000,IF(E586&lt;=80000,ROUNDUP(E586/4,0)+20000,40000)))))+IF(F586&lt;=0,0,IF(F586&lt;=25000,F586,IF(F586&lt;=50000,ROUNDUP(F586/2,0)+12500,IF(F586&lt;=100000,ROUNDUP(F586/4,0)+25000,50000)))),IF(AND(D586="はい",C586&gt;=2026,C586&lt;=2027),60000,40000)))))</f>
        <v/>
      </c>
      <c r="P586" s="18">
        <f>IF(G586&lt;=0,0,IF(G586&lt;=20000,G586,IF(G586&lt;=40000,ROUNDUP(G586/2,0)+10000,IF(G586&lt;=80000,ROUNDUP(G586/4,0)+20000,40000))))</f>
        <v/>
      </c>
      <c r="Q586" s="18">
        <f>IF(I586&lt;=0,IF(H586&lt;=0,0,IF(H586&lt;=20000,H586,IF(H586&lt;=40000,ROUNDUP(H586/2,0)+10000,IF(H586&lt;=80000,ROUNDUP(H586/4,0)+20000,40000)))),IF(H586&lt;=0,IF(I586&lt;=0,0,IF(I586&lt;=25000,I586,IF(I586&lt;=50000,ROUNDUP(I586/2,0)+12500,IF(I586&lt;=100000,ROUNDUP(I586/4,0)+25000,50000)))),MAX(IF(I586&lt;=0,0,IF(I586&lt;=25000,I586,IF(I586&lt;=50000,ROUNDUP(I586/2,0)+12500,IF(I586&lt;=100000,ROUNDUP(I586/4,0)+25000,50000)))),MIN(IF(H586&lt;=0,0,IF(H586&lt;=20000,H586,IF(H586&lt;=40000,ROUNDUP(H586/2,0)+10000,IF(H586&lt;=80000,ROUNDUP(H586/4,0)+20000,40000))))+IF(I586&lt;=0,0,IF(I586&lt;=25000,I586,IF(I586&lt;=50000,ROUNDUP(I586/2,0)+12500,IF(I586&lt;=100000,ROUNDUP(I586/4,0)+25000,50000)))),40000))))</f>
        <v/>
      </c>
      <c r="R586" s="18">
        <f>MIN(120000,O586+P586+Q586)</f>
        <v/>
      </c>
      <c r="S586" s="18">
        <f>IF(F586&lt;=0,IF(E586&lt;=0,0,IF(E586&lt;=12000,E586,IF(E586&lt;=32000,ROUNDUP(E586/2,0)+6000,IF(E586&lt;=56000,ROUNDUP(E586/4,0)+14000,28000)))),IF(E586&lt;=0,IF(F586&lt;=0,0,IF(F586&lt;=15000,F586,IF(F586&lt;=40000,ROUNDUP(F586/2,0)+7500,IF(F586&lt;=70000,ROUNDUP(F586/4,0)+17500,35000)))),MAX(IF(F586&lt;=0,0,IF(F586&lt;=15000,F586,IF(F586&lt;=40000,ROUNDUP(F586/2,0)+7500,IF(F586&lt;=70000,ROUNDUP(F586/4,0)+17500,35000)))),MIN(IF(E586&lt;=0,0,IF(E586&lt;=12000,E586,IF(E586&lt;=32000,ROUNDUP(E586/2,0)+6000,IF(E586&lt;=56000,ROUNDUP(E586/4,0)+14000,28000))))+IF(F586&lt;=0,0,IF(F586&lt;=15000,F586,IF(F586&lt;=40000,ROUNDUP(F586/2,0)+7500,IF(F586&lt;=70000,ROUNDUP(F586/4,0)+17500,35000)))),28000))))</f>
        <v/>
      </c>
      <c r="T586" s="18">
        <f>IF(G586&lt;=0,0,IF(G586&lt;=12000,G586,IF(G586&lt;=32000,ROUNDUP(G586/2,0)+6000,IF(G586&lt;=56000,ROUNDUP(G586/4,0)+14000,28000))))</f>
        <v/>
      </c>
      <c r="U586" s="18">
        <f>IF(I586&lt;=0,IF(H586&lt;=0,0,IF(H586&lt;=12000,H586,IF(H586&lt;=32000,ROUNDUP(H586/2,0)+6000,IF(H586&lt;=56000,ROUNDUP(H586/4,0)+14000,28000)))),IF(H586&lt;=0,IF(I586&lt;=0,0,IF(I586&lt;=15000,I586,IF(I586&lt;=40000,ROUNDUP(I586/2,0)+7500,IF(I586&lt;=70000,ROUNDUP(I586/4,0)+17500,35000)))),MAX(IF(I586&lt;=0,0,IF(I586&lt;=15000,I586,IF(I586&lt;=40000,ROUNDUP(I586/2,0)+7500,IF(I586&lt;=70000,ROUNDUP(I586/4,0)+17500,35000)))),MIN(IF(H586&lt;=0,0,IF(H586&lt;=12000,H586,IF(H586&lt;=32000,ROUNDUP(H586/2,0)+6000,IF(H586&lt;=56000,ROUNDUP(H586/4,0)+14000,28000))))+IF(I586&lt;=0,0,IF(I586&lt;=15000,I586,IF(I586&lt;=40000,ROUNDUP(I586/2,0)+7500,IF(I586&lt;=70000,ROUNDUP(I586/4,0)+17500,35000)))),28000))))</f>
        <v/>
      </c>
      <c r="V586" s="18">
        <f>MIN(70000,S586+T586+U586)</f>
        <v/>
      </c>
      <c r="W586" s="18">
        <f>MAX(0,ROUNDDOWN(M586-J586-N586-K586-0,-3))</f>
        <v/>
      </c>
      <c r="X586" s="18">
        <f>MAX(0,ROUNDDOWN(M586-J586-N586-K586-R586,-3))</f>
        <v/>
      </c>
      <c r="Y586" s="18">
        <f>IF(W586&lt;=0,0,ROUNDDOWN((W586*LOOKUP(W586,{0,1950001,3300001,6950001,9000001,18000001,40000001},{0.05,0.1,0.2,0.23,0.33,0.4,0.45})-LOOKUP(W586,{0,1950001,3300001,6950001,9000001,18000001,40000001},{0,97500,427500,636000,1536000,2796000,4796000}))*1.021,-2))</f>
        <v/>
      </c>
      <c r="Z586" s="18">
        <f>IF(X586&lt;=0,0,ROUNDDOWN((X586*LOOKUP(X586,{0,1950001,3300001,6950001,9000001,18000001,40000001},{0.05,0.1,0.2,0.23,0.33,0.4,0.45})-LOOKUP(X586,{0,1950001,3300001,6950001,9000001,18000001,40000001},{0,97500,427500,636000,1536000,2796000,4796000}))*1.021,-2))</f>
        <v/>
      </c>
      <c r="AA586" s="18">
        <f>MAX(0,ROUNDDOWN(M586-J586-430000-L586-0,-3))</f>
        <v/>
      </c>
      <c r="AB586" s="18">
        <f>MAX(0,ROUNDDOWN(M586-J586-430000-L586-V586,-3))</f>
        <v/>
      </c>
      <c r="AC586" s="18">
        <f>IF(M586&lt;=450000,0,MAX(0,ROUNDDOWN(AA586*0.06-MIN(50000,AA586)*0.03,-2))+MAX(0,ROUNDDOWN(AA586*0.04-MIN(50000,AA586)*0.02,-2)))</f>
        <v/>
      </c>
      <c r="AD586" s="18">
        <f>IF(M586&lt;=450000,0,MAX(0,ROUNDDOWN(AB586*0.06-MIN(50000,AB586)*0.03,-2))+MAX(0,ROUNDDOWN(AB586*0.04-MIN(50000,AB586)*0.02,-2)))</f>
        <v/>
      </c>
      <c r="AE586" s="18">
        <f>Y586-Z586</f>
        <v/>
      </c>
      <c r="AF586" s="18">
        <f>AC586-AD586</f>
        <v/>
      </c>
      <c r="AG586" s="18">
        <f>AE586+AF586</f>
        <v/>
      </c>
      <c r="AH586" s="20">
        <f>IF(W586&lt;=0,0,LOOKUP(W586,{0,1950001,3300001,6950001,9000001,18000001,40000001},{0.05,0.1,0.2,0.23,0.33,0.4,0.45}))</f>
        <v/>
      </c>
    </row>
    <row r="587">
      <c r="A587" t="inlineStr">
        <is>
          <t>1万円刻み 特例あり一般12万円</t>
        </is>
      </c>
      <c r="B587" s="18">
        <f>'4_1万円刻み'!$A$169</f>
        <v/>
      </c>
      <c r="C587" s="19" t="n">
        <v>2026</v>
      </c>
      <c r="D587" t="inlineStr">
        <is>
          <t>はい</t>
        </is>
      </c>
      <c r="E587" s="18" t="n">
        <v>120000</v>
      </c>
      <c r="F587" s="18" t="n">
        <v>0</v>
      </c>
      <c r="G587" s="18" t="n">
        <v>0</v>
      </c>
      <c r="H587" s="18" t="n">
        <v>0</v>
      </c>
      <c r="I587" s="18" t="n">
        <v>0</v>
      </c>
      <c r="J587" s="18">
        <f>ROUND(MIN(B587/12,650000)*12*0.0915+MIN(B587/12,1390000)*12*(0.0504+0)+B587*0.005,0)</f>
        <v/>
      </c>
      <c r="K587" s="18" t="n">
        <v>0</v>
      </c>
      <c r="L587" s="18" t="n">
        <v>0</v>
      </c>
      <c r="M587" s="18">
        <f>ROUND(IF(C587&gt;=2026,IF(B587&lt;741000,0,IF(B587&lt;2191000,B587-740000,IF(B587&lt;2193000,1451000,IF(B587&lt;2196000,1453000,IF(B587&lt;2200000,1456000,IF(B587&lt;3600000,ROUNDDOWN(B587/4,-3)*2.8-80000,IF(B587&lt;6600000,ROUNDDOWN(B587/4,-3)*3.2-440000,IF(B587&lt;8500000,ROUNDDOWN(B587*0.9,0)-1100000,B587-1950000)))))))),IF(B587&lt;651000,0,IF(B587&lt;1900000,B587-650000,IF(B587&lt;3600000,ROUNDDOWN(B587/4,-3)*2.8-80000,IF(B587&lt;6600000,ROUNDDOWN(B587/4,-3)*3.2-440000,IF(B587&lt;8500000,ROUNDDOWN(B587*0.9,0)-1100000,B587-1950000)))))),0)</f>
        <v/>
      </c>
      <c r="N587" s="18">
        <f>IF(M587&gt;23500000,NA(),IF(C587&gt;=2026,IF(M587&lt;=4890000,1040000,IF(M587&lt;=6550000,670000,620000)),IF(M587&lt;=1320000,950000,IF(M587&lt;=3360000,880000,IF(M587&lt;=4890000,680000,IF(M587&lt;=6550000,630000,580000))))))</f>
        <v/>
      </c>
      <c r="O587" s="18">
        <f>IF(F587&lt;=0,IF(AND(D587="はい",C587&gt;=2026,C587&lt;=2027),IF(E587&lt;=0,0,IF(E587&lt;=30000,E587,IF(E587&lt;=60000,ROUNDUP(E587/2,0)+15000,IF(E587&lt;=120000,ROUNDUP(E587/4,0)+30000,60000)))),IF(E587&lt;=0,0,IF(E587&lt;=20000,E587,IF(E587&lt;=40000,ROUNDUP(E587/2,0)+10000,IF(E587&lt;=80000,ROUNDUP(E587/4,0)+20000,40000))))),IF(E587&lt;=0,IF(F587&lt;=0,0,IF(F587&lt;=25000,F587,IF(F587&lt;=50000,ROUNDUP(F587/2,0)+12500,IF(F587&lt;=100000,ROUNDUP(F587/4,0)+25000,50000)))),MAX(IF(F587&lt;=0,0,IF(F587&lt;=25000,F587,IF(F587&lt;=50000,ROUNDUP(F587/2,0)+12500,IF(F587&lt;=100000,ROUNDUP(F587/4,0)+25000,50000)))),MIN(IF(AND(D587="はい",C587&gt;=2026,C587&lt;=2027),IF(E587&lt;=0,0,IF(E587&lt;=30000,E587,IF(E587&lt;=60000,ROUNDUP(E587/2,0)+15000,IF(E587&lt;=120000,ROUNDUP(E587/4,0)+30000,60000)))),IF(E587&lt;=0,0,IF(E587&lt;=20000,E587,IF(E587&lt;=40000,ROUNDUP(E587/2,0)+10000,IF(E587&lt;=80000,ROUNDUP(E587/4,0)+20000,40000)))))+IF(F587&lt;=0,0,IF(F587&lt;=25000,F587,IF(F587&lt;=50000,ROUNDUP(F587/2,0)+12500,IF(F587&lt;=100000,ROUNDUP(F587/4,0)+25000,50000)))),IF(AND(D587="はい",C587&gt;=2026,C587&lt;=2027),60000,40000)))))</f>
        <v/>
      </c>
      <c r="P587" s="18">
        <f>IF(G587&lt;=0,0,IF(G587&lt;=20000,G587,IF(G587&lt;=40000,ROUNDUP(G587/2,0)+10000,IF(G587&lt;=80000,ROUNDUP(G587/4,0)+20000,40000))))</f>
        <v/>
      </c>
      <c r="Q587" s="18">
        <f>IF(I587&lt;=0,IF(H587&lt;=0,0,IF(H587&lt;=20000,H587,IF(H587&lt;=40000,ROUNDUP(H587/2,0)+10000,IF(H587&lt;=80000,ROUNDUP(H587/4,0)+20000,40000)))),IF(H587&lt;=0,IF(I587&lt;=0,0,IF(I587&lt;=25000,I587,IF(I587&lt;=50000,ROUNDUP(I587/2,0)+12500,IF(I587&lt;=100000,ROUNDUP(I587/4,0)+25000,50000)))),MAX(IF(I587&lt;=0,0,IF(I587&lt;=25000,I587,IF(I587&lt;=50000,ROUNDUP(I587/2,0)+12500,IF(I587&lt;=100000,ROUNDUP(I587/4,0)+25000,50000)))),MIN(IF(H587&lt;=0,0,IF(H587&lt;=20000,H587,IF(H587&lt;=40000,ROUNDUP(H587/2,0)+10000,IF(H587&lt;=80000,ROUNDUP(H587/4,0)+20000,40000))))+IF(I587&lt;=0,0,IF(I587&lt;=25000,I587,IF(I587&lt;=50000,ROUNDUP(I587/2,0)+12500,IF(I587&lt;=100000,ROUNDUP(I587/4,0)+25000,50000)))),40000))))</f>
        <v/>
      </c>
      <c r="R587" s="18">
        <f>MIN(120000,O587+P587+Q587)</f>
        <v/>
      </c>
      <c r="S587" s="18">
        <f>IF(F587&lt;=0,IF(E587&lt;=0,0,IF(E587&lt;=12000,E587,IF(E587&lt;=32000,ROUNDUP(E587/2,0)+6000,IF(E587&lt;=56000,ROUNDUP(E587/4,0)+14000,28000)))),IF(E587&lt;=0,IF(F587&lt;=0,0,IF(F587&lt;=15000,F587,IF(F587&lt;=40000,ROUNDUP(F587/2,0)+7500,IF(F587&lt;=70000,ROUNDUP(F587/4,0)+17500,35000)))),MAX(IF(F587&lt;=0,0,IF(F587&lt;=15000,F587,IF(F587&lt;=40000,ROUNDUP(F587/2,0)+7500,IF(F587&lt;=70000,ROUNDUP(F587/4,0)+17500,35000)))),MIN(IF(E587&lt;=0,0,IF(E587&lt;=12000,E587,IF(E587&lt;=32000,ROUNDUP(E587/2,0)+6000,IF(E587&lt;=56000,ROUNDUP(E587/4,0)+14000,28000))))+IF(F587&lt;=0,0,IF(F587&lt;=15000,F587,IF(F587&lt;=40000,ROUNDUP(F587/2,0)+7500,IF(F587&lt;=70000,ROUNDUP(F587/4,0)+17500,35000)))),28000))))</f>
        <v/>
      </c>
      <c r="T587" s="18">
        <f>IF(G587&lt;=0,0,IF(G587&lt;=12000,G587,IF(G587&lt;=32000,ROUNDUP(G587/2,0)+6000,IF(G587&lt;=56000,ROUNDUP(G587/4,0)+14000,28000))))</f>
        <v/>
      </c>
      <c r="U587" s="18">
        <f>IF(I587&lt;=0,IF(H587&lt;=0,0,IF(H587&lt;=12000,H587,IF(H587&lt;=32000,ROUNDUP(H587/2,0)+6000,IF(H587&lt;=56000,ROUNDUP(H587/4,0)+14000,28000)))),IF(H587&lt;=0,IF(I587&lt;=0,0,IF(I587&lt;=15000,I587,IF(I587&lt;=40000,ROUNDUP(I587/2,0)+7500,IF(I587&lt;=70000,ROUNDUP(I587/4,0)+17500,35000)))),MAX(IF(I587&lt;=0,0,IF(I587&lt;=15000,I587,IF(I587&lt;=40000,ROUNDUP(I587/2,0)+7500,IF(I587&lt;=70000,ROUNDUP(I587/4,0)+17500,35000)))),MIN(IF(H587&lt;=0,0,IF(H587&lt;=12000,H587,IF(H587&lt;=32000,ROUNDUP(H587/2,0)+6000,IF(H587&lt;=56000,ROUNDUP(H587/4,0)+14000,28000))))+IF(I587&lt;=0,0,IF(I587&lt;=15000,I587,IF(I587&lt;=40000,ROUNDUP(I587/2,0)+7500,IF(I587&lt;=70000,ROUNDUP(I587/4,0)+17500,35000)))),28000))))</f>
        <v/>
      </c>
      <c r="V587" s="18">
        <f>MIN(70000,S587+T587+U587)</f>
        <v/>
      </c>
      <c r="W587" s="18">
        <f>MAX(0,ROUNDDOWN(M587-J587-N587-K587-0,-3))</f>
        <v/>
      </c>
      <c r="X587" s="18">
        <f>MAX(0,ROUNDDOWN(M587-J587-N587-K587-R587,-3))</f>
        <v/>
      </c>
      <c r="Y587" s="18">
        <f>IF(W587&lt;=0,0,ROUNDDOWN((W587*LOOKUP(W587,{0,1950001,3300001,6950001,9000001,18000001,40000001},{0.05,0.1,0.2,0.23,0.33,0.4,0.45})-LOOKUP(W587,{0,1950001,3300001,6950001,9000001,18000001,40000001},{0,97500,427500,636000,1536000,2796000,4796000}))*1.021,-2))</f>
        <v/>
      </c>
      <c r="Z587" s="18">
        <f>IF(X587&lt;=0,0,ROUNDDOWN((X587*LOOKUP(X587,{0,1950001,3300001,6950001,9000001,18000001,40000001},{0.05,0.1,0.2,0.23,0.33,0.4,0.45})-LOOKUP(X587,{0,1950001,3300001,6950001,9000001,18000001,40000001},{0,97500,427500,636000,1536000,2796000,4796000}))*1.021,-2))</f>
        <v/>
      </c>
      <c r="AA587" s="18">
        <f>MAX(0,ROUNDDOWN(M587-J587-430000-L587-0,-3))</f>
        <v/>
      </c>
      <c r="AB587" s="18">
        <f>MAX(0,ROUNDDOWN(M587-J587-430000-L587-V587,-3))</f>
        <v/>
      </c>
      <c r="AC587" s="18">
        <f>IF(M587&lt;=450000,0,MAX(0,ROUNDDOWN(AA587*0.06-MIN(50000,AA587)*0.03,-2))+MAX(0,ROUNDDOWN(AA587*0.04-MIN(50000,AA587)*0.02,-2)))</f>
        <v/>
      </c>
      <c r="AD587" s="18">
        <f>IF(M587&lt;=450000,0,MAX(0,ROUNDDOWN(AB587*0.06-MIN(50000,AB587)*0.03,-2))+MAX(0,ROUNDDOWN(AB587*0.04-MIN(50000,AB587)*0.02,-2)))</f>
        <v/>
      </c>
      <c r="AE587" s="18">
        <f>Y587-Z587</f>
        <v/>
      </c>
      <c r="AF587" s="18">
        <f>AC587-AD587</f>
        <v/>
      </c>
      <c r="AG587" s="18">
        <f>AE587+AF587</f>
        <v/>
      </c>
      <c r="AH587" s="20">
        <f>IF(W587&lt;=0,0,LOOKUP(W587,{0,1950001,3300001,6950001,9000001,18000001,40000001},{0.05,0.1,0.2,0.23,0.33,0.4,0.45}))</f>
        <v/>
      </c>
    </row>
    <row r="588">
      <c r="A588" t="inlineStr">
        <is>
          <t>1万円刻み 3区分8万円ずつ</t>
        </is>
      </c>
      <c r="B588" s="18">
        <f>'4_1万円刻み'!$A$170</f>
        <v/>
      </c>
      <c r="C588" s="19" t="n">
        <v>2026</v>
      </c>
      <c r="D588" t="inlineStr">
        <is>
          <t>いいえ</t>
        </is>
      </c>
      <c r="E588" s="18" t="n">
        <v>80000</v>
      </c>
      <c r="F588" s="18" t="n">
        <v>0</v>
      </c>
      <c r="G588" s="18" t="n">
        <v>80000</v>
      </c>
      <c r="H588" s="18" t="n">
        <v>80000</v>
      </c>
      <c r="I588" s="18" t="n">
        <v>0</v>
      </c>
      <c r="J588" s="18">
        <f>ROUND(MIN(B588/12,650000)*12*0.0915+MIN(B588/12,1390000)*12*(0.0504+0)+B588*0.005,0)</f>
        <v/>
      </c>
      <c r="K588" s="18" t="n">
        <v>0</v>
      </c>
      <c r="L588" s="18" t="n">
        <v>0</v>
      </c>
      <c r="M588" s="18">
        <f>ROUND(IF(C588&gt;=2026,IF(B588&lt;741000,0,IF(B588&lt;2191000,B588-740000,IF(B588&lt;2193000,1451000,IF(B588&lt;2196000,1453000,IF(B588&lt;2200000,1456000,IF(B588&lt;3600000,ROUNDDOWN(B588/4,-3)*2.8-80000,IF(B588&lt;6600000,ROUNDDOWN(B588/4,-3)*3.2-440000,IF(B588&lt;8500000,ROUNDDOWN(B588*0.9,0)-1100000,B588-1950000)))))))),IF(B588&lt;651000,0,IF(B588&lt;1900000,B588-650000,IF(B588&lt;3600000,ROUNDDOWN(B588/4,-3)*2.8-80000,IF(B588&lt;6600000,ROUNDDOWN(B588/4,-3)*3.2-440000,IF(B588&lt;8500000,ROUNDDOWN(B588*0.9,0)-1100000,B588-1950000)))))),0)</f>
        <v/>
      </c>
      <c r="N588" s="18">
        <f>IF(M588&gt;23500000,NA(),IF(C588&gt;=2026,IF(M588&lt;=4890000,1040000,IF(M588&lt;=6550000,670000,620000)),IF(M588&lt;=1320000,950000,IF(M588&lt;=3360000,880000,IF(M588&lt;=4890000,680000,IF(M588&lt;=6550000,630000,580000))))))</f>
        <v/>
      </c>
      <c r="O588" s="18">
        <f>IF(F588&lt;=0,IF(AND(D588="はい",C588&gt;=2026,C588&lt;=2027),IF(E588&lt;=0,0,IF(E588&lt;=30000,E588,IF(E588&lt;=60000,ROUNDUP(E588/2,0)+15000,IF(E588&lt;=120000,ROUNDUP(E588/4,0)+30000,60000)))),IF(E588&lt;=0,0,IF(E588&lt;=20000,E588,IF(E588&lt;=40000,ROUNDUP(E588/2,0)+10000,IF(E588&lt;=80000,ROUNDUP(E588/4,0)+20000,40000))))),IF(E588&lt;=0,IF(F588&lt;=0,0,IF(F588&lt;=25000,F588,IF(F588&lt;=50000,ROUNDUP(F588/2,0)+12500,IF(F588&lt;=100000,ROUNDUP(F588/4,0)+25000,50000)))),MAX(IF(F588&lt;=0,0,IF(F588&lt;=25000,F588,IF(F588&lt;=50000,ROUNDUP(F588/2,0)+12500,IF(F588&lt;=100000,ROUNDUP(F588/4,0)+25000,50000)))),MIN(IF(AND(D588="はい",C588&gt;=2026,C588&lt;=2027),IF(E588&lt;=0,0,IF(E588&lt;=30000,E588,IF(E588&lt;=60000,ROUNDUP(E588/2,0)+15000,IF(E588&lt;=120000,ROUNDUP(E588/4,0)+30000,60000)))),IF(E588&lt;=0,0,IF(E588&lt;=20000,E588,IF(E588&lt;=40000,ROUNDUP(E588/2,0)+10000,IF(E588&lt;=80000,ROUNDUP(E588/4,0)+20000,40000)))))+IF(F588&lt;=0,0,IF(F588&lt;=25000,F588,IF(F588&lt;=50000,ROUNDUP(F588/2,0)+12500,IF(F588&lt;=100000,ROUNDUP(F588/4,0)+25000,50000)))),IF(AND(D588="はい",C588&gt;=2026,C588&lt;=2027),60000,40000)))))</f>
        <v/>
      </c>
      <c r="P588" s="18">
        <f>IF(G588&lt;=0,0,IF(G588&lt;=20000,G588,IF(G588&lt;=40000,ROUNDUP(G588/2,0)+10000,IF(G588&lt;=80000,ROUNDUP(G588/4,0)+20000,40000))))</f>
        <v/>
      </c>
      <c r="Q588" s="18">
        <f>IF(I588&lt;=0,IF(H588&lt;=0,0,IF(H588&lt;=20000,H588,IF(H588&lt;=40000,ROUNDUP(H588/2,0)+10000,IF(H588&lt;=80000,ROUNDUP(H588/4,0)+20000,40000)))),IF(H588&lt;=0,IF(I588&lt;=0,0,IF(I588&lt;=25000,I588,IF(I588&lt;=50000,ROUNDUP(I588/2,0)+12500,IF(I588&lt;=100000,ROUNDUP(I588/4,0)+25000,50000)))),MAX(IF(I588&lt;=0,0,IF(I588&lt;=25000,I588,IF(I588&lt;=50000,ROUNDUP(I588/2,0)+12500,IF(I588&lt;=100000,ROUNDUP(I588/4,0)+25000,50000)))),MIN(IF(H588&lt;=0,0,IF(H588&lt;=20000,H588,IF(H588&lt;=40000,ROUNDUP(H588/2,0)+10000,IF(H588&lt;=80000,ROUNDUP(H588/4,0)+20000,40000))))+IF(I588&lt;=0,0,IF(I588&lt;=25000,I588,IF(I588&lt;=50000,ROUNDUP(I588/2,0)+12500,IF(I588&lt;=100000,ROUNDUP(I588/4,0)+25000,50000)))),40000))))</f>
        <v/>
      </c>
      <c r="R588" s="18">
        <f>MIN(120000,O588+P588+Q588)</f>
        <v/>
      </c>
      <c r="S588" s="18">
        <f>IF(F588&lt;=0,IF(E588&lt;=0,0,IF(E588&lt;=12000,E588,IF(E588&lt;=32000,ROUNDUP(E588/2,0)+6000,IF(E588&lt;=56000,ROUNDUP(E588/4,0)+14000,28000)))),IF(E588&lt;=0,IF(F588&lt;=0,0,IF(F588&lt;=15000,F588,IF(F588&lt;=40000,ROUNDUP(F588/2,0)+7500,IF(F588&lt;=70000,ROUNDUP(F588/4,0)+17500,35000)))),MAX(IF(F588&lt;=0,0,IF(F588&lt;=15000,F588,IF(F588&lt;=40000,ROUNDUP(F588/2,0)+7500,IF(F588&lt;=70000,ROUNDUP(F588/4,0)+17500,35000)))),MIN(IF(E588&lt;=0,0,IF(E588&lt;=12000,E588,IF(E588&lt;=32000,ROUNDUP(E588/2,0)+6000,IF(E588&lt;=56000,ROUNDUP(E588/4,0)+14000,28000))))+IF(F588&lt;=0,0,IF(F588&lt;=15000,F588,IF(F588&lt;=40000,ROUNDUP(F588/2,0)+7500,IF(F588&lt;=70000,ROUNDUP(F588/4,0)+17500,35000)))),28000))))</f>
        <v/>
      </c>
      <c r="T588" s="18">
        <f>IF(G588&lt;=0,0,IF(G588&lt;=12000,G588,IF(G588&lt;=32000,ROUNDUP(G588/2,0)+6000,IF(G588&lt;=56000,ROUNDUP(G588/4,0)+14000,28000))))</f>
        <v/>
      </c>
      <c r="U588" s="18">
        <f>IF(I588&lt;=0,IF(H588&lt;=0,0,IF(H588&lt;=12000,H588,IF(H588&lt;=32000,ROUNDUP(H588/2,0)+6000,IF(H588&lt;=56000,ROUNDUP(H588/4,0)+14000,28000)))),IF(H588&lt;=0,IF(I588&lt;=0,0,IF(I588&lt;=15000,I588,IF(I588&lt;=40000,ROUNDUP(I588/2,0)+7500,IF(I588&lt;=70000,ROUNDUP(I588/4,0)+17500,35000)))),MAX(IF(I588&lt;=0,0,IF(I588&lt;=15000,I588,IF(I588&lt;=40000,ROUNDUP(I588/2,0)+7500,IF(I588&lt;=70000,ROUNDUP(I588/4,0)+17500,35000)))),MIN(IF(H588&lt;=0,0,IF(H588&lt;=12000,H588,IF(H588&lt;=32000,ROUNDUP(H588/2,0)+6000,IF(H588&lt;=56000,ROUNDUP(H588/4,0)+14000,28000))))+IF(I588&lt;=0,0,IF(I588&lt;=15000,I588,IF(I588&lt;=40000,ROUNDUP(I588/2,0)+7500,IF(I588&lt;=70000,ROUNDUP(I588/4,0)+17500,35000)))),28000))))</f>
        <v/>
      </c>
      <c r="V588" s="18">
        <f>MIN(70000,S588+T588+U588)</f>
        <v/>
      </c>
      <c r="W588" s="18">
        <f>MAX(0,ROUNDDOWN(M588-J588-N588-K588-0,-3))</f>
        <v/>
      </c>
      <c r="X588" s="18">
        <f>MAX(0,ROUNDDOWN(M588-J588-N588-K588-R588,-3))</f>
        <v/>
      </c>
      <c r="Y588" s="18">
        <f>IF(W588&lt;=0,0,ROUNDDOWN((W588*LOOKUP(W588,{0,1950001,3300001,6950001,9000001,18000001,40000001},{0.05,0.1,0.2,0.23,0.33,0.4,0.45})-LOOKUP(W588,{0,1950001,3300001,6950001,9000001,18000001,40000001},{0,97500,427500,636000,1536000,2796000,4796000}))*1.021,-2))</f>
        <v/>
      </c>
      <c r="Z588" s="18">
        <f>IF(X588&lt;=0,0,ROUNDDOWN((X588*LOOKUP(X588,{0,1950001,3300001,6950001,9000001,18000001,40000001},{0.05,0.1,0.2,0.23,0.33,0.4,0.45})-LOOKUP(X588,{0,1950001,3300001,6950001,9000001,18000001,40000001},{0,97500,427500,636000,1536000,2796000,4796000}))*1.021,-2))</f>
        <v/>
      </c>
      <c r="AA588" s="18">
        <f>MAX(0,ROUNDDOWN(M588-J588-430000-L588-0,-3))</f>
        <v/>
      </c>
      <c r="AB588" s="18">
        <f>MAX(0,ROUNDDOWN(M588-J588-430000-L588-V588,-3))</f>
        <v/>
      </c>
      <c r="AC588" s="18">
        <f>IF(M588&lt;=450000,0,MAX(0,ROUNDDOWN(AA588*0.06-MIN(50000,AA588)*0.03,-2))+MAX(0,ROUNDDOWN(AA588*0.04-MIN(50000,AA588)*0.02,-2)))</f>
        <v/>
      </c>
      <c r="AD588" s="18">
        <f>IF(M588&lt;=450000,0,MAX(0,ROUNDDOWN(AB588*0.06-MIN(50000,AB588)*0.03,-2))+MAX(0,ROUNDDOWN(AB588*0.04-MIN(50000,AB588)*0.02,-2)))</f>
        <v/>
      </c>
      <c r="AE588" s="18">
        <f>Y588-Z588</f>
        <v/>
      </c>
      <c r="AF588" s="18">
        <f>AC588-AD588</f>
        <v/>
      </c>
      <c r="AG588" s="18">
        <f>AE588+AF588</f>
        <v/>
      </c>
      <c r="AH588" s="20">
        <f>IF(W588&lt;=0,0,LOOKUP(W588,{0,1950001,3300001,6950001,9000001,18000001,40000001},{0.05,0.1,0.2,0.23,0.33,0.4,0.45}))</f>
        <v/>
      </c>
    </row>
    <row r="589">
      <c r="A589" t="inlineStr">
        <is>
          <t>1万円刻み 一般8万円</t>
        </is>
      </c>
      <c r="B589" s="18">
        <f>'4_1万円刻み'!$A$170</f>
        <v/>
      </c>
      <c r="C589" s="19" t="n">
        <v>2026</v>
      </c>
      <c r="D589" t="inlineStr">
        <is>
          <t>いいえ</t>
        </is>
      </c>
      <c r="E589" s="18" t="n">
        <v>80000</v>
      </c>
      <c r="F589" s="18" t="n">
        <v>0</v>
      </c>
      <c r="G589" s="18" t="n">
        <v>0</v>
      </c>
      <c r="H589" s="18" t="n">
        <v>0</v>
      </c>
      <c r="I589" s="18" t="n">
        <v>0</v>
      </c>
      <c r="J589" s="18">
        <f>ROUND(MIN(B589/12,650000)*12*0.0915+MIN(B589/12,1390000)*12*(0.0504+0)+B589*0.005,0)</f>
        <v/>
      </c>
      <c r="K589" s="18" t="n">
        <v>0</v>
      </c>
      <c r="L589" s="18" t="n">
        <v>0</v>
      </c>
      <c r="M589" s="18">
        <f>ROUND(IF(C589&gt;=2026,IF(B589&lt;741000,0,IF(B589&lt;2191000,B589-740000,IF(B589&lt;2193000,1451000,IF(B589&lt;2196000,1453000,IF(B589&lt;2200000,1456000,IF(B589&lt;3600000,ROUNDDOWN(B589/4,-3)*2.8-80000,IF(B589&lt;6600000,ROUNDDOWN(B589/4,-3)*3.2-440000,IF(B589&lt;8500000,ROUNDDOWN(B589*0.9,0)-1100000,B589-1950000)))))))),IF(B589&lt;651000,0,IF(B589&lt;1900000,B589-650000,IF(B589&lt;3600000,ROUNDDOWN(B589/4,-3)*2.8-80000,IF(B589&lt;6600000,ROUNDDOWN(B589/4,-3)*3.2-440000,IF(B589&lt;8500000,ROUNDDOWN(B589*0.9,0)-1100000,B589-1950000)))))),0)</f>
        <v/>
      </c>
      <c r="N589" s="18">
        <f>IF(M589&gt;23500000,NA(),IF(C589&gt;=2026,IF(M589&lt;=4890000,1040000,IF(M589&lt;=6550000,670000,620000)),IF(M589&lt;=1320000,950000,IF(M589&lt;=3360000,880000,IF(M589&lt;=4890000,680000,IF(M589&lt;=6550000,630000,580000))))))</f>
        <v/>
      </c>
      <c r="O589" s="18">
        <f>IF(F589&lt;=0,IF(AND(D589="はい",C589&gt;=2026,C589&lt;=2027),IF(E589&lt;=0,0,IF(E589&lt;=30000,E589,IF(E589&lt;=60000,ROUNDUP(E589/2,0)+15000,IF(E589&lt;=120000,ROUNDUP(E589/4,0)+30000,60000)))),IF(E589&lt;=0,0,IF(E589&lt;=20000,E589,IF(E589&lt;=40000,ROUNDUP(E589/2,0)+10000,IF(E589&lt;=80000,ROUNDUP(E589/4,0)+20000,40000))))),IF(E589&lt;=0,IF(F589&lt;=0,0,IF(F589&lt;=25000,F589,IF(F589&lt;=50000,ROUNDUP(F589/2,0)+12500,IF(F589&lt;=100000,ROUNDUP(F589/4,0)+25000,50000)))),MAX(IF(F589&lt;=0,0,IF(F589&lt;=25000,F589,IF(F589&lt;=50000,ROUNDUP(F589/2,0)+12500,IF(F589&lt;=100000,ROUNDUP(F589/4,0)+25000,50000)))),MIN(IF(AND(D589="はい",C589&gt;=2026,C589&lt;=2027),IF(E589&lt;=0,0,IF(E589&lt;=30000,E589,IF(E589&lt;=60000,ROUNDUP(E589/2,0)+15000,IF(E589&lt;=120000,ROUNDUP(E589/4,0)+30000,60000)))),IF(E589&lt;=0,0,IF(E589&lt;=20000,E589,IF(E589&lt;=40000,ROUNDUP(E589/2,0)+10000,IF(E589&lt;=80000,ROUNDUP(E589/4,0)+20000,40000)))))+IF(F589&lt;=0,0,IF(F589&lt;=25000,F589,IF(F589&lt;=50000,ROUNDUP(F589/2,0)+12500,IF(F589&lt;=100000,ROUNDUP(F589/4,0)+25000,50000)))),IF(AND(D589="はい",C589&gt;=2026,C589&lt;=2027),60000,40000)))))</f>
        <v/>
      </c>
      <c r="P589" s="18">
        <f>IF(G589&lt;=0,0,IF(G589&lt;=20000,G589,IF(G589&lt;=40000,ROUNDUP(G589/2,0)+10000,IF(G589&lt;=80000,ROUNDUP(G589/4,0)+20000,40000))))</f>
        <v/>
      </c>
      <c r="Q589" s="18">
        <f>IF(I589&lt;=0,IF(H589&lt;=0,0,IF(H589&lt;=20000,H589,IF(H589&lt;=40000,ROUNDUP(H589/2,0)+10000,IF(H589&lt;=80000,ROUNDUP(H589/4,0)+20000,40000)))),IF(H589&lt;=0,IF(I589&lt;=0,0,IF(I589&lt;=25000,I589,IF(I589&lt;=50000,ROUNDUP(I589/2,0)+12500,IF(I589&lt;=100000,ROUNDUP(I589/4,0)+25000,50000)))),MAX(IF(I589&lt;=0,0,IF(I589&lt;=25000,I589,IF(I589&lt;=50000,ROUNDUP(I589/2,0)+12500,IF(I589&lt;=100000,ROUNDUP(I589/4,0)+25000,50000)))),MIN(IF(H589&lt;=0,0,IF(H589&lt;=20000,H589,IF(H589&lt;=40000,ROUNDUP(H589/2,0)+10000,IF(H589&lt;=80000,ROUNDUP(H589/4,0)+20000,40000))))+IF(I589&lt;=0,0,IF(I589&lt;=25000,I589,IF(I589&lt;=50000,ROUNDUP(I589/2,0)+12500,IF(I589&lt;=100000,ROUNDUP(I589/4,0)+25000,50000)))),40000))))</f>
        <v/>
      </c>
      <c r="R589" s="18">
        <f>MIN(120000,O589+P589+Q589)</f>
        <v/>
      </c>
      <c r="S589" s="18">
        <f>IF(F589&lt;=0,IF(E589&lt;=0,0,IF(E589&lt;=12000,E589,IF(E589&lt;=32000,ROUNDUP(E589/2,0)+6000,IF(E589&lt;=56000,ROUNDUP(E589/4,0)+14000,28000)))),IF(E589&lt;=0,IF(F589&lt;=0,0,IF(F589&lt;=15000,F589,IF(F589&lt;=40000,ROUNDUP(F589/2,0)+7500,IF(F589&lt;=70000,ROUNDUP(F589/4,0)+17500,35000)))),MAX(IF(F589&lt;=0,0,IF(F589&lt;=15000,F589,IF(F589&lt;=40000,ROUNDUP(F589/2,0)+7500,IF(F589&lt;=70000,ROUNDUP(F589/4,0)+17500,35000)))),MIN(IF(E589&lt;=0,0,IF(E589&lt;=12000,E589,IF(E589&lt;=32000,ROUNDUP(E589/2,0)+6000,IF(E589&lt;=56000,ROUNDUP(E589/4,0)+14000,28000))))+IF(F589&lt;=0,0,IF(F589&lt;=15000,F589,IF(F589&lt;=40000,ROUNDUP(F589/2,0)+7500,IF(F589&lt;=70000,ROUNDUP(F589/4,0)+17500,35000)))),28000))))</f>
        <v/>
      </c>
      <c r="T589" s="18">
        <f>IF(G589&lt;=0,0,IF(G589&lt;=12000,G589,IF(G589&lt;=32000,ROUNDUP(G589/2,0)+6000,IF(G589&lt;=56000,ROUNDUP(G589/4,0)+14000,28000))))</f>
        <v/>
      </c>
      <c r="U589" s="18">
        <f>IF(I589&lt;=0,IF(H589&lt;=0,0,IF(H589&lt;=12000,H589,IF(H589&lt;=32000,ROUNDUP(H589/2,0)+6000,IF(H589&lt;=56000,ROUNDUP(H589/4,0)+14000,28000)))),IF(H589&lt;=0,IF(I589&lt;=0,0,IF(I589&lt;=15000,I589,IF(I589&lt;=40000,ROUNDUP(I589/2,0)+7500,IF(I589&lt;=70000,ROUNDUP(I589/4,0)+17500,35000)))),MAX(IF(I589&lt;=0,0,IF(I589&lt;=15000,I589,IF(I589&lt;=40000,ROUNDUP(I589/2,0)+7500,IF(I589&lt;=70000,ROUNDUP(I589/4,0)+17500,35000)))),MIN(IF(H589&lt;=0,0,IF(H589&lt;=12000,H589,IF(H589&lt;=32000,ROUNDUP(H589/2,0)+6000,IF(H589&lt;=56000,ROUNDUP(H589/4,0)+14000,28000))))+IF(I589&lt;=0,0,IF(I589&lt;=15000,I589,IF(I589&lt;=40000,ROUNDUP(I589/2,0)+7500,IF(I589&lt;=70000,ROUNDUP(I589/4,0)+17500,35000)))),28000))))</f>
        <v/>
      </c>
      <c r="V589" s="18">
        <f>MIN(70000,S589+T589+U589)</f>
        <v/>
      </c>
      <c r="W589" s="18">
        <f>MAX(0,ROUNDDOWN(M589-J589-N589-K589-0,-3))</f>
        <v/>
      </c>
      <c r="X589" s="18">
        <f>MAX(0,ROUNDDOWN(M589-J589-N589-K589-R589,-3))</f>
        <v/>
      </c>
      <c r="Y589" s="18">
        <f>IF(W589&lt;=0,0,ROUNDDOWN((W589*LOOKUP(W589,{0,1950001,3300001,6950001,9000001,18000001,40000001},{0.05,0.1,0.2,0.23,0.33,0.4,0.45})-LOOKUP(W589,{0,1950001,3300001,6950001,9000001,18000001,40000001},{0,97500,427500,636000,1536000,2796000,4796000}))*1.021,-2))</f>
        <v/>
      </c>
      <c r="Z589" s="18">
        <f>IF(X589&lt;=0,0,ROUNDDOWN((X589*LOOKUP(X589,{0,1950001,3300001,6950001,9000001,18000001,40000001},{0.05,0.1,0.2,0.23,0.33,0.4,0.45})-LOOKUP(X589,{0,1950001,3300001,6950001,9000001,18000001,40000001},{0,97500,427500,636000,1536000,2796000,4796000}))*1.021,-2))</f>
        <v/>
      </c>
      <c r="AA589" s="18">
        <f>MAX(0,ROUNDDOWN(M589-J589-430000-L589-0,-3))</f>
        <v/>
      </c>
      <c r="AB589" s="18">
        <f>MAX(0,ROUNDDOWN(M589-J589-430000-L589-V589,-3))</f>
        <v/>
      </c>
      <c r="AC589" s="18">
        <f>IF(M589&lt;=450000,0,MAX(0,ROUNDDOWN(AA589*0.06-MIN(50000,AA589)*0.03,-2))+MAX(0,ROUNDDOWN(AA589*0.04-MIN(50000,AA589)*0.02,-2)))</f>
        <v/>
      </c>
      <c r="AD589" s="18">
        <f>IF(M589&lt;=450000,0,MAX(0,ROUNDDOWN(AB589*0.06-MIN(50000,AB589)*0.03,-2))+MAX(0,ROUNDDOWN(AB589*0.04-MIN(50000,AB589)*0.02,-2)))</f>
        <v/>
      </c>
      <c r="AE589" s="18">
        <f>Y589-Z589</f>
        <v/>
      </c>
      <c r="AF589" s="18">
        <f>AC589-AD589</f>
        <v/>
      </c>
      <c r="AG589" s="18">
        <f>AE589+AF589</f>
        <v/>
      </c>
      <c r="AH589" s="20">
        <f>IF(W589&lt;=0,0,LOOKUP(W589,{0,1950001,3300001,6950001,9000001,18000001,40000001},{0.05,0.1,0.2,0.23,0.33,0.4,0.45}))</f>
        <v/>
      </c>
    </row>
    <row r="590">
      <c r="A590" t="inlineStr">
        <is>
          <t>1万円刻み 特例あり一般12万円</t>
        </is>
      </c>
      <c r="B590" s="18">
        <f>'4_1万円刻み'!$A$170</f>
        <v/>
      </c>
      <c r="C590" s="19" t="n">
        <v>2026</v>
      </c>
      <c r="D590" t="inlineStr">
        <is>
          <t>はい</t>
        </is>
      </c>
      <c r="E590" s="18" t="n">
        <v>120000</v>
      </c>
      <c r="F590" s="18" t="n">
        <v>0</v>
      </c>
      <c r="G590" s="18" t="n">
        <v>0</v>
      </c>
      <c r="H590" s="18" t="n">
        <v>0</v>
      </c>
      <c r="I590" s="18" t="n">
        <v>0</v>
      </c>
      <c r="J590" s="18">
        <f>ROUND(MIN(B590/12,650000)*12*0.0915+MIN(B590/12,1390000)*12*(0.0504+0)+B590*0.005,0)</f>
        <v/>
      </c>
      <c r="K590" s="18" t="n">
        <v>0</v>
      </c>
      <c r="L590" s="18" t="n">
        <v>0</v>
      </c>
      <c r="M590" s="18">
        <f>ROUND(IF(C590&gt;=2026,IF(B590&lt;741000,0,IF(B590&lt;2191000,B590-740000,IF(B590&lt;2193000,1451000,IF(B590&lt;2196000,1453000,IF(B590&lt;2200000,1456000,IF(B590&lt;3600000,ROUNDDOWN(B590/4,-3)*2.8-80000,IF(B590&lt;6600000,ROUNDDOWN(B590/4,-3)*3.2-440000,IF(B590&lt;8500000,ROUNDDOWN(B590*0.9,0)-1100000,B590-1950000)))))))),IF(B590&lt;651000,0,IF(B590&lt;1900000,B590-650000,IF(B590&lt;3600000,ROUNDDOWN(B590/4,-3)*2.8-80000,IF(B590&lt;6600000,ROUNDDOWN(B590/4,-3)*3.2-440000,IF(B590&lt;8500000,ROUNDDOWN(B590*0.9,0)-1100000,B590-1950000)))))),0)</f>
        <v/>
      </c>
      <c r="N590" s="18">
        <f>IF(M590&gt;23500000,NA(),IF(C590&gt;=2026,IF(M590&lt;=4890000,1040000,IF(M590&lt;=6550000,670000,620000)),IF(M590&lt;=1320000,950000,IF(M590&lt;=3360000,880000,IF(M590&lt;=4890000,680000,IF(M590&lt;=6550000,630000,580000))))))</f>
        <v/>
      </c>
      <c r="O590" s="18">
        <f>IF(F590&lt;=0,IF(AND(D590="はい",C590&gt;=2026,C590&lt;=2027),IF(E590&lt;=0,0,IF(E590&lt;=30000,E590,IF(E590&lt;=60000,ROUNDUP(E590/2,0)+15000,IF(E590&lt;=120000,ROUNDUP(E590/4,0)+30000,60000)))),IF(E590&lt;=0,0,IF(E590&lt;=20000,E590,IF(E590&lt;=40000,ROUNDUP(E590/2,0)+10000,IF(E590&lt;=80000,ROUNDUP(E590/4,0)+20000,40000))))),IF(E590&lt;=0,IF(F590&lt;=0,0,IF(F590&lt;=25000,F590,IF(F590&lt;=50000,ROUNDUP(F590/2,0)+12500,IF(F590&lt;=100000,ROUNDUP(F590/4,0)+25000,50000)))),MAX(IF(F590&lt;=0,0,IF(F590&lt;=25000,F590,IF(F590&lt;=50000,ROUNDUP(F590/2,0)+12500,IF(F590&lt;=100000,ROUNDUP(F590/4,0)+25000,50000)))),MIN(IF(AND(D590="はい",C590&gt;=2026,C590&lt;=2027),IF(E590&lt;=0,0,IF(E590&lt;=30000,E590,IF(E590&lt;=60000,ROUNDUP(E590/2,0)+15000,IF(E590&lt;=120000,ROUNDUP(E590/4,0)+30000,60000)))),IF(E590&lt;=0,0,IF(E590&lt;=20000,E590,IF(E590&lt;=40000,ROUNDUP(E590/2,0)+10000,IF(E590&lt;=80000,ROUNDUP(E590/4,0)+20000,40000)))))+IF(F590&lt;=0,0,IF(F590&lt;=25000,F590,IF(F590&lt;=50000,ROUNDUP(F590/2,0)+12500,IF(F590&lt;=100000,ROUNDUP(F590/4,0)+25000,50000)))),IF(AND(D590="はい",C590&gt;=2026,C590&lt;=2027),60000,40000)))))</f>
        <v/>
      </c>
      <c r="P590" s="18">
        <f>IF(G590&lt;=0,0,IF(G590&lt;=20000,G590,IF(G590&lt;=40000,ROUNDUP(G590/2,0)+10000,IF(G590&lt;=80000,ROUNDUP(G590/4,0)+20000,40000))))</f>
        <v/>
      </c>
      <c r="Q590" s="18">
        <f>IF(I590&lt;=0,IF(H590&lt;=0,0,IF(H590&lt;=20000,H590,IF(H590&lt;=40000,ROUNDUP(H590/2,0)+10000,IF(H590&lt;=80000,ROUNDUP(H590/4,0)+20000,40000)))),IF(H590&lt;=0,IF(I590&lt;=0,0,IF(I590&lt;=25000,I590,IF(I590&lt;=50000,ROUNDUP(I590/2,0)+12500,IF(I590&lt;=100000,ROUNDUP(I590/4,0)+25000,50000)))),MAX(IF(I590&lt;=0,0,IF(I590&lt;=25000,I590,IF(I590&lt;=50000,ROUNDUP(I590/2,0)+12500,IF(I590&lt;=100000,ROUNDUP(I590/4,0)+25000,50000)))),MIN(IF(H590&lt;=0,0,IF(H590&lt;=20000,H590,IF(H590&lt;=40000,ROUNDUP(H590/2,0)+10000,IF(H590&lt;=80000,ROUNDUP(H590/4,0)+20000,40000))))+IF(I590&lt;=0,0,IF(I590&lt;=25000,I590,IF(I590&lt;=50000,ROUNDUP(I590/2,0)+12500,IF(I590&lt;=100000,ROUNDUP(I590/4,0)+25000,50000)))),40000))))</f>
        <v/>
      </c>
      <c r="R590" s="18">
        <f>MIN(120000,O590+P590+Q590)</f>
        <v/>
      </c>
      <c r="S590" s="18">
        <f>IF(F590&lt;=0,IF(E590&lt;=0,0,IF(E590&lt;=12000,E590,IF(E590&lt;=32000,ROUNDUP(E590/2,0)+6000,IF(E590&lt;=56000,ROUNDUP(E590/4,0)+14000,28000)))),IF(E590&lt;=0,IF(F590&lt;=0,0,IF(F590&lt;=15000,F590,IF(F590&lt;=40000,ROUNDUP(F590/2,0)+7500,IF(F590&lt;=70000,ROUNDUP(F590/4,0)+17500,35000)))),MAX(IF(F590&lt;=0,0,IF(F590&lt;=15000,F590,IF(F590&lt;=40000,ROUNDUP(F590/2,0)+7500,IF(F590&lt;=70000,ROUNDUP(F590/4,0)+17500,35000)))),MIN(IF(E590&lt;=0,0,IF(E590&lt;=12000,E590,IF(E590&lt;=32000,ROUNDUP(E590/2,0)+6000,IF(E590&lt;=56000,ROUNDUP(E590/4,0)+14000,28000))))+IF(F590&lt;=0,0,IF(F590&lt;=15000,F590,IF(F590&lt;=40000,ROUNDUP(F590/2,0)+7500,IF(F590&lt;=70000,ROUNDUP(F590/4,0)+17500,35000)))),28000))))</f>
        <v/>
      </c>
      <c r="T590" s="18">
        <f>IF(G590&lt;=0,0,IF(G590&lt;=12000,G590,IF(G590&lt;=32000,ROUNDUP(G590/2,0)+6000,IF(G590&lt;=56000,ROUNDUP(G590/4,0)+14000,28000))))</f>
        <v/>
      </c>
      <c r="U590" s="18">
        <f>IF(I590&lt;=0,IF(H590&lt;=0,0,IF(H590&lt;=12000,H590,IF(H590&lt;=32000,ROUNDUP(H590/2,0)+6000,IF(H590&lt;=56000,ROUNDUP(H590/4,0)+14000,28000)))),IF(H590&lt;=0,IF(I590&lt;=0,0,IF(I590&lt;=15000,I590,IF(I590&lt;=40000,ROUNDUP(I590/2,0)+7500,IF(I590&lt;=70000,ROUNDUP(I590/4,0)+17500,35000)))),MAX(IF(I590&lt;=0,0,IF(I590&lt;=15000,I590,IF(I590&lt;=40000,ROUNDUP(I590/2,0)+7500,IF(I590&lt;=70000,ROUNDUP(I590/4,0)+17500,35000)))),MIN(IF(H590&lt;=0,0,IF(H590&lt;=12000,H590,IF(H590&lt;=32000,ROUNDUP(H590/2,0)+6000,IF(H590&lt;=56000,ROUNDUP(H590/4,0)+14000,28000))))+IF(I590&lt;=0,0,IF(I590&lt;=15000,I590,IF(I590&lt;=40000,ROUNDUP(I590/2,0)+7500,IF(I590&lt;=70000,ROUNDUP(I590/4,0)+17500,35000)))),28000))))</f>
        <v/>
      </c>
      <c r="V590" s="18">
        <f>MIN(70000,S590+T590+U590)</f>
        <v/>
      </c>
      <c r="W590" s="18">
        <f>MAX(0,ROUNDDOWN(M590-J590-N590-K590-0,-3))</f>
        <v/>
      </c>
      <c r="X590" s="18">
        <f>MAX(0,ROUNDDOWN(M590-J590-N590-K590-R590,-3))</f>
        <v/>
      </c>
      <c r="Y590" s="18">
        <f>IF(W590&lt;=0,0,ROUNDDOWN((W590*LOOKUP(W590,{0,1950001,3300001,6950001,9000001,18000001,40000001},{0.05,0.1,0.2,0.23,0.33,0.4,0.45})-LOOKUP(W590,{0,1950001,3300001,6950001,9000001,18000001,40000001},{0,97500,427500,636000,1536000,2796000,4796000}))*1.021,-2))</f>
        <v/>
      </c>
      <c r="Z590" s="18">
        <f>IF(X590&lt;=0,0,ROUNDDOWN((X590*LOOKUP(X590,{0,1950001,3300001,6950001,9000001,18000001,40000001},{0.05,0.1,0.2,0.23,0.33,0.4,0.45})-LOOKUP(X590,{0,1950001,3300001,6950001,9000001,18000001,40000001},{0,97500,427500,636000,1536000,2796000,4796000}))*1.021,-2))</f>
        <v/>
      </c>
      <c r="AA590" s="18">
        <f>MAX(0,ROUNDDOWN(M590-J590-430000-L590-0,-3))</f>
        <v/>
      </c>
      <c r="AB590" s="18">
        <f>MAX(0,ROUNDDOWN(M590-J590-430000-L590-V590,-3))</f>
        <v/>
      </c>
      <c r="AC590" s="18">
        <f>IF(M590&lt;=450000,0,MAX(0,ROUNDDOWN(AA590*0.06-MIN(50000,AA590)*0.03,-2))+MAX(0,ROUNDDOWN(AA590*0.04-MIN(50000,AA590)*0.02,-2)))</f>
        <v/>
      </c>
      <c r="AD590" s="18">
        <f>IF(M590&lt;=450000,0,MAX(0,ROUNDDOWN(AB590*0.06-MIN(50000,AB590)*0.03,-2))+MAX(0,ROUNDDOWN(AB590*0.04-MIN(50000,AB590)*0.02,-2)))</f>
        <v/>
      </c>
      <c r="AE590" s="18">
        <f>Y590-Z590</f>
        <v/>
      </c>
      <c r="AF590" s="18">
        <f>AC590-AD590</f>
        <v/>
      </c>
      <c r="AG590" s="18">
        <f>AE590+AF590</f>
        <v/>
      </c>
      <c r="AH590" s="20">
        <f>IF(W590&lt;=0,0,LOOKUP(W590,{0,1950001,3300001,6950001,9000001,18000001,40000001},{0.05,0.1,0.2,0.23,0.33,0.4,0.45}))</f>
        <v/>
      </c>
    </row>
    <row r="591">
      <c r="A591" t="inlineStr">
        <is>
          <t>1万円刻み 3区分8万円ずつ</t>
        </is>
      </c>
      <c r="B591" s="18">
        <f>'4_1万円刻み'!$A$171</f>
        <v/>
      </c>
      <c r="C591" s="19" t="n">
        <v>2026</v>
      </c>
      <c r="D591" t="inlineStr">
        <is>
          <t>いいえ</t>
        </is>
      </c>
      <c r="E591" s="18" t="n">
        <v>80000</v>
      </c>
      <c r="F591" s="18" t="n">
        <v>0</v>
      </c>
      <c r="G591" s="18" t="n">
        <v>80000</v>
      </c>
      <c r="H591" s="18" t="n">
        <v>80000</v>
      </c>
      <c r="I591" s="18" t="n">
        <v>0</v>
      </c>
      <c r="J591" s="18">
        <f>ROUND(MIN(B591/12,650000)*12*0.0915+MIN(B591/12,1390000)*12*(0.0504+0)+B591*0.005,0)</f>
        <v/>
      </c>
      <c r="K591" s="18" t="n">
        <v>0</v>
      </c>
      <c r="L591" s="18" t="n">
        <v>0</v>
      </c>
      <c r="M591" s="18">
        <f>ROUND(IF(C591&gt;=2026,IF(B591&lt;741000,0,IF(B591&lt;2191000,B591-740000,IF(B591&lt;2193000,1451000,IF(B591&lt;2196000,1453000,IF(B591&lt;2200000,1456000,IF(B591&lt;3600000,ROUNDDOWN(B591/4,-3)*2.8-80000,IF(B591&lt;6600000,ROUNDDOWN(B591/4,-3)*3.2-440000,IF(B591&lt;8500000,ROUNDDOWN(B591*0.9,0)-1100000,B591-1950000)))))))),IF(B591&lt;651000,0,IF(B591&lt;1900000,B591-650000,IF(B591&lt;3600000,ROUNDDOWN(B591/4,-3)*2.8-80000,IF(B591&lt;6600000,ROUNDDOWN(B591/4,-3)*3.2-440000,IF(B591&lt;8500000,ROUNDDOWN(B591*0.9,0)-1100000,B591-1950000)))))),0)</f>
        <v/>
      </c>
      <c r="N591" s="18">
        <f>IF(M591&gt;23500000,NA(),IF(C591&gt;=2026,IF(M591&lt;=4890000,1040000,IF(M591&lt;=6550000,670000,620000)),IF(M591&lt;=1320000,950000,IF(M591&lt;=3360000,880000,IF(M591&lt;=4890000,680000,IF(M591&lt;=6550000,630000,580000))))))</f>
        <v/>
      </c>
      <c r="O591" s="18">
        <f>IF(F591&lt;=0,IF(AND(D591="はい",C591&gt;=2026,C591&lt;=2027),IF(E591&lt;=0,0,IF(E591&lt;=30000,E591,IF(E591&lt;=60000,ROUNDUP(E591/2,0)+15000,IF(E591&lt;=120000,ROUNDUP(E591/4,0)+30000,60000)))),IF(E591&lt;=0,0,IF(E591&lt;=20000,E591,IF(E591&lt;=40000,ROUNDUP(E591/2,0)+10000,IF(E591&lt;=80000,ROUNDUP(E591/4,0)+20000,40000))))),IF(E591&lt;=0,IF(F591&lt;=0,0,IF(F591&lt;=25000,F591,IF(F591&lt;=50000,ROUNDUP(F591/2,0)+12500,IF(F591&lt;=100000,ROUNDUP(F591/4,0)+25000,50000)))),MAX(IF(F591&lt;=0,0,IF(F591&lt;=25000,F591,IF(F591&lt;=50000,ROUNDUP(F591/2,0)+12500,IF(F591&lt;=100000,ROUNDUP(F591/4,0)+25000,50000)))),MIN(IF(AND(D591="はい",C591&gt;=2026,C591&lt;=2027),IF(E591&lt;=0,0,IF(E591&lt;=30000,E591,IF(E591&lt;=60000,ROUNDUP(E591/2,0)+15000,IF(E591&lt;=120000,ROUNDUP(E591/4,0)+30000,60000)))),IF(E591&lt;=0,0,IF(E591&lt;=20000,E591,IF(E591&lt;=40000,ROUNDUP(E591/2,0)+10000,IF(E591&lt;=80000,ROUNDUP(E591/4,0)+20000,40000)))))+IF(F591&lt;=0,0,IF(F591&lt;=25000,F591,IF(F591&lt;=50000,ROUNDUP(F591/2,0)+12500,IF(F591&lt;=100000,ROUNDUP(F591/4,0)+25000,50000)))),IF(AND(D591="はい",C591&gt;=2026,C591&lt;=2027),60000,40000)))))</f>
        <v/>
      </c>
      <c r="P591" s="18">
        <f>IF(G591&lt;=0,0,IF(G591&lt;=20000,G591,IF(G591&lt;=40000,ROUNDUP(G591/2,0)+10000,IF(G591&lt;=80000,ROUNDUP(G591/4,0)+20000,40000))))</f>
        <v/>
      </c>
      <c r="Q591" s="18">
        <f>IF(I591&lt;=0,IF(H591&lt;=0,0,IF(H591&lt;=20000,H591,IF(H591&lt;=40000,ROUNDUP(H591/2,0)+10000,IF(H591&lt;=80000,ROUNDUP(H591/4,0)+20000,40000)))),IF(H591&lt;=0,IF(I591&lt;=0,0,IF(I591&lt;=25000,I591,IF(I591&lt;=50000,ROUNDUP(I591/2,0)+12500,IF(I591&lt;=100000,ROUNDUP(I591/4,0)+25000,50000)))),MAX(IF(I591&lt;=0,0,IF(I591&lt;=25000,I591,IF(I591&lt;=50000,ROUNDUP(I591/2,0)+12500,IF(I591&lt;=100000,ROUNDUP(I591/4,0)+25000,50000)))),MIN(IF(H591&lt;=0,0,IF(H591&lt;=20000,H591,IF(H591&lt;=40000,ROUNDUP(H591/2,0)+10000,IF(H591&lt;=80000,ROUNDUP(H591/4,0)+20000,40000))))+IF(I591&lt;=0,0,IF(I591&lt;=25000,I591,IF(I591&lt;=50000,ROUNDUP(I591/2,0)+12500,IF(I591&lt;=100000,ROUNDUP(I591/4,0)+25000,50000)))),40000))))</f>
        <v/>
      </c>
      <c r="R591" s="18">
        <f>MIN(120000,O591+P591+Q591)</f>
        <v/>
      </c>
      <c r="S591" s="18">
        <f>IF(F591&lt;=0,IF(E591&lt;=0,0,IF(E591&lt;=12000,E591,IF(E591&lt;=32000,ROUNDUP(E591/2,0)+6000,IF(E591&lt;=56000,ROUNDUP(E591/4,0)+14000,28000)))),IF(E591&lt;=0,IF(F591&lt;=0,0,IF(F591&lt;=15000,F591,IF(F591&lt;=40000,ROUNDUP(F591/2,0)+7500,IF(F591&lt;=70000,ROUNDUP(F591/4,0)+17500,35000)))),MAX(IF(F591&lt;=0,0,IF(F591&lt;=15000,F591,IF(F591&lt;=40000,ROUNDUP(F591/2,0)+7500,IF(F591&lt;=70000,ROUNDUP(F591/4,0)+17500,35000)))),MIN(IF(E591&lt;=0,0,IF(E591&lt;=12000,E591,IF(E591&lt;=32000,ROUNDUP(E591/2,0)+6000,IF(E591&lt;=56000,ROUNDUP(E591/4,0)+14000,28000))))+IF(F591&lt;=0,0,IF(F591&lt;=15000,F591,IF(F591&lt;=40000,ROUNDUP(F591/2,0)+7500,IF(F591&lt;=70000,ROUNDUP(F591/4,0)+17500,35000)))),28000))))</f>
        <v/>
      </c>
      <c r="T591" s="18">
        <f>IF(G591&lt;=0,0,IF(G591&lt;=12000,G591,IF(G591&lt;=32000,ROUNDUP(G591/2,0)+6000,IF(G591&lt;=56000,ROUNDUP(G591/4,0)+14000,28000))))</f>
        <v/>
      </c>
      <c r="U591" s="18">
        <f>IF(I591&lt;=0,IF(H591&lt;=0,0,IF(H591&lt;=12000,H591,IF(H591&lt;=32000,ROUNDUP(H591/2,0)+6000,IF(H591&lt;=56000,ROUNDUP(H591/4,0)+14000,28000)))),IF(H591&lt;=0,IF(I591&lt;=0,0,IF(I591&lt;=15000,I591,IF(I591&lt;=40000,ROUNDUP(I591/2,0)+7500,IF(I591&lt;=70000,ROUNDUP(I591/4,0)+17500,35000)))),MAX(IF(I591&lt;=0,0,IF(I591&lt;=15000,I591,IF(I591&lt;=40000,ROUNDUP(I591/2,0)+7500,IF(I591&lt;=70000,ROUNDUP(I591/4,0)+17500,35000)))),MIN(IF(H591&lt;=0,0,IF(H591&lt;=12000,H591,IF(H591&lt;=32000,ROUNDUP(H591/2,0)+6000,IF(H591&lt;=56000,ROUNDUP(H591/4,0)+14000,28000))))+IF(I591&lt;=0,0,IF(I591&lt;=15000,I591,IF(I591&lt;=40000,ROUNDUP(I591/2,0)+7500,IF(I591&lt;=70000,ROUNDUP(I591/4,0)+17500,35000)))),28000))))</f>
        <v/>
      </c>
      <c r="V591" s="18">
        <f>MIN(70000,S591+T591+U591)</f>
        <v/>
      </c>
      <c r="W591" s="18">
        <f>MAX(0,ROUNDDOWN(M591-J591-N591-K591-0,-3))</f>
        <v/>
      </c>
      <c r="X591" s="18">
        <f>MAX(0,ROUNDDOWN(M591-J591-N591-K591-R591,-3))</f>
        <v/>
      </c>
      <c r="Y591" s="18">
        <f>IF(W591&lt;=0,0,ROUNDDOWN((W591*LOOKUP(W591,{0,1950001,3300001,6950001,9000001,18000001,40000001},{0.05,0.1,0.2,0.23,0.33,0.4,0.45})-LOOKUP(W591,{0,1950001,3300001,6950001,9000001,18000001,40000001},{0,97500,427500,636000,1536000,2796000,4796000}))*1.021,-2))</f>
        <v/>
      </c>
      <c r="Z591" s="18">
        <f>IF(X591&lt;=0,0,ROUNDDOWN((X591*LOOKUP(X591,{0,1950001,3300001,6950001,9000001,18000001,40000001},{0.05,0.1,0.2,0.23,0.33,0.4,0.45})-LOOKUP(X591,{0,1950001,3300001,6950001,9000001,18000001,40000001},{0,97500,427500,636000,1536000,2796000,4796000}))*1.021,-2))</f>
        <v/>
      </c>
      <c r="AA591" s="18">
        <f>MAX(0,ROUNDDOWN(M591-J591-430000-L591-0,-3))</f>
        <v/>
      </c>
      <c r="AB591" s="18">
        <f>MAX(0,ROUNDDOWN(M591-J591-430000-L591-V591,-3))</f>
        <v/>
      </c>
      <c r="AC591" s="18">
        <f>IF(M591&lt;=450000,0,MAX(0,ROUNDDOWN(AA591*0.06-MIN(50000,AA591)*0.03,-2))+MAX(0,ROUNDDOWN(AA591*0.04-MIN(50000,AA591)*0.02,-2)))</f>
        <v/>
      </c>
      <c r="AD591" s="18">
        <f>IF(M591&lt;=450000,0,MAX(0,ROUNDDOWN(AB591*0.06-MIN(50000,AB591)*0.03,-2))+MAX(0,ROUNDDOWN(AB591*0.04-MIN(50000,AB591)*0.02,-2)))</f>
        <v/>
      </c>
      <c r="AE591" s="18">
        <f>Y591-Z591</f>
        <v/>
      </c>
      <c r="AF591" s="18">
        <f>AC591-AD591</f>
        <v/>
      </c>
      <c r="AG591" s="18">
        <f>AE591+AF591</f>
        <v/>
      </c>
      <c r="AH591" s="20">
        <f>IF(W591&lt;=0,0,LOOKUP(W591,{0,1950001,3300001,6950001,9000001,18000001,40000001},{0.05,0.1,0.2,0.23,0.33,0.4,0.45}))</f>
        <v/>
      </c>
    </row>
    <row r="592">
      <c r="A592" t="inlineStr">
        <is>
          <t>1万円刻み 一般8万円</t>
        </is>
      </c>
      <c r="B592" s="18">
        <f>'4_1万円刻み'!$A$171</f>
        <v/>
      </c>
      <c r="C592" s="19" t="n">
        <v>2026</v>
      </c>
      <c r="D592" t="inlineStr">
        <is>
          <t>いいえ</t>
        </is>
      </c>
      <c r="E592" s="18" t="n">
        <v>80000</v>
      </c>
      <c r="F592" s="18" t="n">
        <v>0</v>
      </c>
      <c r="G592" s="18" t="n">
        <v>0</v>
      </c>
      <c r="H592" s="18" t="n">
        <v>0</v>
      </c>
      <c r="I592" s="18" t="n">
        <v>0</v>
      </c>
      <c r="J592" s="18">
        <f>ROUND(MIN(B592/12,650000)*12*0.0915+MIN(B592/12,1390000)*12*(0.0504+0)+B592*0.005,0)</f>
        <v/>
      </c>
      <c r="K592" s="18" t="n">
        <v>0</v>
      </c>
      <c r="L592" s="18" t="n">
        <v>0</v>
      </c>
      <c r="M592" s="18">
        <f>ROUND(IF(C592&gt;=2026,IF(B592&lt;741000,0,IF(B592&lt;2191000,B592-740000,IF(B592&lt;2193000,1451000,IF(B592&lt;2196000,1453000,IF(B592&lt;2200000,1456000,IF(B592&lt;3600000,ROUNDDOWN(B592/4,-3)*2.8-80000,IF(B592&lt;6600000,ROUNDDOWN(B592/4,-3)*3.2-440000,IF(B592&lt;8500000,ROUNDDOWN(B592*0.9,0)-1100000,B592-1950000)))))))),IF(B592&lt;651000,0,IF(B592&lt;1900000,B592-650000,IF(B592&lt;3600000,ROUNDDOWN(B592/4,-3)*2.8-80000,IF(B592&lt;6600000,ROUNDDOWN(B592/4,-3)*3.2-440000,IF(B592&lt;8500000,ROUNDDOWN(B592*0.9,0)-1100000,B592-1950000)))))),0)</f>
        <v/>
      </c>
      <c r="N592" s="18">
        <f>IF(M592&gt;23500000,NA(),IF(C592&gt;=2026,IF(M592&lt;=4890000,1040000,IF(M592&lt;=6550000,670000,620000)),IF(M592&lt;=1320000,950000,IF(M592&lt;=3360000,880000,IF(M592&lt;=4890000,680000,IF(M592&lt;=6550000,630000,580000))))))</f>
        <v/>
      </c>
      <c r="O592" s="18">
        <f>IF(F592&lt;=0,IF(AND(D592="はい",C592&gt;=2026,C592&lt;=2027),IF(E592&lt;=0,0,IF(E592&lt;=30000,E592,IF(E592&lt;=60000,ROUNDUP(E592/2,0)+15000,IF(E592&lt;=120000,ROUNDUP(E592/4,0)+30000,60000)))),IF(E592&lt;=0,0,IF(E592&lt;=20000,E592,IF(E592&lt;=40000,ROUNDUP(E592/2,0)+10000,IF(E592&lt;=80000,ROUNDUP(E592/4,0)+20000,40000))))),IF(E592&lt;=0,IF(F592&lt;=0,0,IF(F592&lt;=25000,F592,IF(F592&lt;=50000,ROUNDUP(F592/2,0)+12500,IF(F592&lt;=100000,ROUNDUP(F592/4,0)+25000,50000)))),MAX(IF(F592&lt;=0,0,IF(F592&lt;=25000,F592,IF(F592&lt;=50000,ROUNDUP(F592/2,0)+12500,IF(F592&lt;=100000,ROUNDUP(F592/4,0)+25000,50000)))),MIN(IF(AND(D592="はい",C592&gt;=2026,C592&lt;=2027),IF(E592&lt;=0,0,IF(E592&lt;=30000,E592,IF(E592&lt;=60000,ROUNDUP(E592/2,0)+15000,IF(E592&lt;=120000,ROUNDUP(E592/4,0)+30000,60000)))),IF(E592&lt;=0,0,IF(E592&lt;=20000,E592,IF(E592&lt;=40000,ROUNDUP(E592/2,0)+10000,IF(E592&lt;=80000,ROUNDUP(E592/4,0)+20000,40000)))))+IF(F592&lt;=0,0,IF(F592&lt;=25000,F592,IF(F592&lt;=50000,ROUNDUP(F592/2,0)+12500,IF(F592&lt;=100000,ROUNDUP(F592/4,0)+25000,50000)))),IF(AND(D592="はい",C592&gt;=2026,C592&lt;=2027),60000,40000)))))</f>
        <v/>
      </c>
      <c r="P592" s="18">
        <f>IF(G592&lt;=0,0,IF(G592&lt;=20000,G592,IF(G592&lt;=40000,ROUNDUP(G592/2,0)+10000,IF(G592&lt;=80000,ROUNDUP(G592/4,0)+20000,40000))))</f>
        <v/>
      </c>
      <c r="Q592" s="18">
        <f>IF(I592&lt;=0,IF(H592&lt;=0,0,IF(H592&lt;=20000,H592,IF(H592&lt;=40000,ROUNDUP(H592/2,0)+10000,IF(H592&lt;=80000,ROUNDUP(H592/4,0)+20000,40000)))),IF(H592&lt;=0,IF(I592&lt;=0,0,IF(I592&lt;=25000,I592,IF(I592&lt;=50000,ROUNDUP(I592/2,0)+12500,IF(I592&lt;=100000,ROUNDUP(I592/4,0)+25000,50000)))),MAX(IF(I592&lt;=0,0,IF(I592&lt;=25000,I592,IF(I592&lt;=50000,ROUNDUP(I592/2,0)+12500,IF(I592&lt;=100000,ROUNDUP(I592/4,0)+25000,50000)))),MIN(IF(H592&lt;=0,0,IF(H592&lt;=20000,H592,IF(H592&lt;=40000,ROUNDUP(H592/2,0)+10000,IF(H592&lt;=80000,ROUNDUP(H592/4,0)+20000,40000))))+IF(I592&lt;=0,0,IF(I592&lt;=25000,I592,IF(I592&lt;=50000,ROUNDUP(I592/2,0)+12500,IF(I592&lt;=100000,ROUNDUP(I592/4,0)+25000,50000)))),40000))))</f>
        <v/>
      </c>
      <c r="R592" s="18">
        <f>MIN(120000,O592+P592+Q592)</f>
        <v/>
      </c>
      <c r="S592" s="18">
        <f>IF(F592&lt;=0,IF(E592&lt;=0,0,IF(E592&lt;=12000,E592,IF(E592&lt;=32000,ROUNDUP(E592/2,0)+6000,IF(E592&lt;=56000,ROUNDUP(E592/4,0)+14000,28000)))),IF(E592&lt;=0,IF(F592&lt;=0,0,IF(F592&lt;=15000,F592,IF(F592&lt;=40000,ROUNDUP(F592/2,0)+7500,IF(F592&lt;=70000,ROUNDUP(F592/4,0)+17500,35000)))),MAX(IF(F592&lt;=0,0,IF(F592&lt;=15000,F592,IF(F592&lt;=40000,ROUNDUP(F592/2,0)+7500,IF(F592&lt;=70000,ROUNDUP(F592/4,0)+17500,35000)))),MIN(IF(E592&lt;=0,0,IF(E592&lt;=12000,E592,IF(E592&lt;=32000,ROUNDUP(E592/2,0)+6000,IF(E592&lt;=56000,ROUNDUP(E592/4,0)+14000,28000))))+IF(F592&lt;=0,0,IF(F592&lt;=15000,F592,IF(F592&lt;=40000,ROUNDUP(F592/2,0)+7500,IF(F592&lt;=70000,ROUNDUP(F592/4,0)+17500,35000)))),28000))))</f>
        <v/>
      </c>
      <c r="T592" s="18">
        <f>IF(G592&lt;=0,0,IF(G592&lt;=12000,G592,IF(G592&lt;=32000,ROUNDUP(G592/2,0)+6000,IF(G592&lt;=56000,ROUNDUP(G592/4,0)+14000,28000))))</f>
        <v/>
      </c>
      <c r="U592" s="18">
        <f>IF(I592&lt;=0,IF(H592&lt;=0,0,IF(H592&lt;=12000,H592,IF(H592&lt;=32000,ROUNDUP(H592/2,0)+6000,IF(H592&lt;=56000,ROUNDUP(H592/4,0)+14000,28000)))),IF(H592&lt;=0,IF(I592&lt;=0,0,IF(I592&lt;=15000,I592,IF(I592&lt;=40000,ROUNDUP(I592/2,0)+7500,IF(I592&lt;=70000,ROUNDUP(I592/4,0)+17500,35000)))),MAX(IF(I592&lt;=0,0,IF(I592&lt;=15000,I592,IF(I592&lt;=40000,ROUNDUP(I592/2,0)+7500,IF(I592&lt;=70000,ROUNDUP(I592/4,0)+17500,35000)))),MIN(IF(H592&lt;=0,0,IF(H592&lt;=12000,H592,IF(H592&lt;=32000,ROUNDUP(H592/2,0)+6000,IF(H592&lt;=56000,ROUNDUP(H592/4,0)+14000,28000))))+IF(I592&lt;=0,0,IF(I592&lt;=15000,I592,IF(I592&lt;=40000,ROUNDUP(I592/2,0)+7500,IF(I592&lt;=70000,ROUNDUP(I592/4,0)+17500,35000)))),28000))))</f>
        <v/>
      </c>
      <c r="V592" s="18">
        <f>MIN(70000,S592+T592+U592)</f>
        <v/>
      </c>
      <c r="W592" s="18">
        <f>MAX(0,ROUNDDOWN(M592-J592-N592-K592-0,-3))</f>
        <v/>
      </c>
      <c r="X592" s="18">
        <f>MAX(0,ROUNDDOWN(M592-J592-N592-K592-R592,-3))</f>
        <v/>
      </c>
      <c r="Y592" s="18">
        <f>IF(W592&lt;=0,0,ROUNDDOWN((W592*LOOKUP(W592,{0,1950001,3300001,6950001,9000001,18000001,40000001},{0.05,0.1,0.2,0.23,0.33,0.4,0.45})-LOOKUP(W592,{0,1950001,3300001,6950001,9000001,18000001,40000001},{0,97500,427500,636000,1536000,2796000,4796000}))*1.021,-2))</f>
        <v/>
      </c>
      <c r="Z592" s="18">
        <f>IF(X592&lt;=0,0,ROUNDDOWN((X592*LOOKUP(X592,{0,1950001,3300001,6950001,9000001,18000001,40000001},{0.05,0.1,0.2,0.23,0.33,0.4,0.45})-LOOKUP(X592,{0,1950001,3300001,6950001,9000001,18000001,40000001},{0,97500,427500,636000,1536000,2796000,4796000}))*1.021,-2))</f>
        <v/>
      </c>
      <c r="AA592" s="18">
        <f>MAX(0,ROUNDDOWN(M592-J592-430000-L592-0,-3))</f>
        <v/>
      </c>
      <c r="AB592" s="18">
        <f>MAX(0,ROUNDDOWN(M592-J592-430000-L592-V592,-3))</f>
        <v/>
      </c>
      <c r="AC592" s="18">
        <f>IF(M592&lt;=450000,0,MAX(0,ROUNDDOWN(AA592*0.06-MIN(50000,AA592)*0.03,-2))+MAX(0,ROUNDDOWN(AA592*0.04-MIN(50000,AA592)*0.02,-2)))</f>
        <v/>
      </c>
      <c r="AD592" s="18">
        <f>IF(M592&lt;=450000,0,MAX(0,ROUNDDOWN(AB592*0.06-MIN(50000,AB592)*0.03,-2))+MAX(0,ROUNDDOWN(AB592*0.04-MIN(50000,AB592)*0.02,-2)))</f>
        <v/>
      </c>
      <c r="AE592" s="18">
        <f>Y592-Z592</f>
        <v/>
      </c>
      <c r="AF592" s="18">
        <f>AC592-AD592</f>
        <v/>
      </c>
      <c r="AG592" s="18">
        <f>AE592+AF592</f>
        <v/>
      </c>
      <c r="AH592" s="20">
        <f>IF(W592&lt;=0,0,LOOKUP(W592,{0,1950001,3300001,6950001,9000001,18000001,40000001},{0.05,0.1,0.2,0.23,0.33,0.4,0.45}))</f>
        <v/>
      </c>
    </row>
    <row r="593">
      <c r="A593" t="inlineStr">
        <is>
          <t>1万円刻み 特例あり一般12万円</t>
        </is>
      </c>
      <c r="B593" s="18">
        <f>'4_1万円刻み'!$A$171</f>
        <v/>
      </c>
      <c r="C593" s="19" t="n">
        <v>2026</v>
      </c>
      <c r="D593" t="inlineStr">
        <is>
          <t>はい</t>
        </is>
      </c>
      <c r="E593" s="18" t="n">
        <v>120000</v>
      </c>
      <c r="F593" s="18" t="n">
        <v>0</v>
      </c>
      <c r="G593" s="18" t="n">
        <v>0</v>
      </c>
      <c r="H593" s="18" t="n">
        <v>0</v>
      </c>
      <c r="I593" s="18" t="n">
        <v>0</v>
      </c>
      <c r="J593" s="18">
        <f>ROUND(MIN(B593/12,650000)*12*0.0915+MIN(B593/12,1390000)*12*(0.0504+0)+B593*0.005,0)</f>
        <v/>
      </c>
      <c r="K593" s="18" t="n">
        <v>0</v>
      </c>
      <c r="L593" s="18" t="n">
        <v>0</v>
      </c>
      <c r="M593" s="18">
        <f>ROUND(IF(C593&gt;=2026,IF(B593&lt;741000,0,IF(B593&lt;2191000,B593-740000,IF(B593&lt;2193000,1451000,IF(B593&lt;2196000,1453000,IF(B593&lt;2200000,1456000,IF(B593&lt;3600000,ROUNDDOWN(B593/4,-3)*2.8-80000,IF(B593&lt;6600000,ROUNDDOWN(B593/4,-3)*3.2-440000,IF(B593&lt;8500000,ROUNDDOWN(B593*0.9,0)-1100000,B593-1950000)))))))),IF(B593&lt;651000,0,IF(B593&lt;1900000,B593-650000,IF(B593&lt;3600000,ROUNDDOWN(B593/4,-3)*2.8-80000,IF(B593&lt;6600000,ROUNDDOWN(B593/4,-3)*3.2-440000,IF(B593&lt;8500000,ROUNDDOWN(B593*0.9,0)-1100000,B593-1950000)))))),0)</f>
        <v/>
      </c>
      <c r="N593" s="18">
        <f>IF(M593&gt;23500000,NA(),IF(C593&gt;=2026,IF(M593&lt;=4890000,1040000,IF(M593&lt;=6550000,670000,620000)),IF(M593&lt;=1320000,950000,IF(M593&lt;=3360000,880000,IF(M593&lt;=4890000,680000,IF(M593&lt;=6550000,630000,580000))))))</f>
        <v/>
      </c>
      <c r="O593" s="18">
        <f>IF(F593&lt;=0,IF(AND(D593="はい",C593&gt;=2026,C593&lt;=2027),IF(E593&lt;=0,0,IF(E593&lt;=30000,E593,IF(E593&lt;=60000,ROUNDUP(E593/2,0)+15000,IF(E593&lt;=120000,ROUNDUP(E593/4,0)+30000,60000)))),IF(E593&lt;=0,0,IF(E593&lt;=20000,E593,IF(E593&lt;=40000,ROUNDUP(E593/2,0)+10000,IF(E593&lt;=80000,ROUNDUP(E593/4,0)+20000,40000))))),IF(E593&lt;=0,IF(F593&lt;=0,0,IF(F593&lt;=25000,F593,IF(F593&lt;=50000,ROUNDUP(F593/2,0)+12500,IF(F593&lt;=100000,ROUNDUP(F593/4,0)+25000,50000)))),MAX(IF(F593&lt;=0,0,IF(F593&lt;=25000,F593,IF(F593&lt;=50000,ROUNDUP(F593/2,0)+12500,IF(F593&lt;=100000,ROUNDUP(F593/4,0)+25000,50000)))),MIN(IF(AND(D593="はい",C593&gt;=2026,C593&lt;=2027),IF(E593&lt;=0,0,IF(E593&lt;=30000,E593,IF(E593&lt;=60000,ROUNDUP(E593/2,0)+15000,IF(E593&lt;=120000,ROUNDUP(E593/4,0)+30000,60000)))),IF(E593&lt;=0,0,IF(E593&lt;=20000,E593,IF(E593&lt;=40000,ROUNDUP(E593/2,0)+10000,IF(E593&lt;=80000,ROUNDUP(E593/4,0)+20000,40000)))))+IF(F593&lt;=0,0,IF(F593&lt;=25000,F593,IF(F593&lt;=50000,ROUNDUP(F593/2,0)+12500,IF(F593&lt;=100000,ROUNDUP(F593/4,0)+25000,50000)))),IF(AND(D593="はい",C593&gt;=2026,C593&lt;=2027),60000,40000)))))</f>
        <v/>
      </c>
      <c r="P593" s="18">
        <f>IF(G593&lt;=0,0,IF(G593&lt;=20000,G593,IF(G593&lt;=40000,ROUNDUP(G593/2,0)+10000,IF(G593&lt;=80000,ROUNDUP(G593/4,0)+20000,40000))))</f>
        <v/>
      </c>
      <c r="Q593" s="18">
        <f>IF(I593&lt;=0,IF(H593&lt;=0,0,IF(H593&lt;=20000,H593,IF(H593&lt;=40000,ROUNDUP(H593/2,0)+10000,IF(H593&lt;=80000,ROUNDUP(H593/4,0)+20000,40000)))),IF(H593&lt;=0,IF(I593&lt;=0,0,IF(I593&lt;=25000,I593,IF(I593&lt;=50000,ROUNDUP(I593/2,0)+12500,IF(I593&lt;=100000,ROUNDUP(I593/4,0)+25000,50000)))),MAX(IF(I593&lt;=0,0,IF(I593&lt;=25000,I593,IF(I593&lt;=50000,ROUNDUP(I593/2,0)+12500,IF(I593&lt;=100000,ROUNDUP(I593/4,0)+25000,50000)))),MIN(IF(H593&lt;=0,0,IF(H593&lt;=20000,H593,IF(H593&lt;=40000,ROUNDUP(H593/2,0)+10000,IF(H593&lt;=80000,ROUNDUP(H593/4,0)+20000,40000))))+IF(I593&lt;=0,0,IF(I593&lt;=25000,I593,IF(I593&lt;=50000,ROUNDUP(I593/2,0)+12500,IF(I593&lt;=100000,ROUNDUP(I593/4,0)+25000,50000)))),40000))))</f>
        <v/>
      </c>
      <c r="R593" s="18">
        <f>MIN(120000,O593+P593+Q593)</f>
        <v/>
      </c>
      <c r="S593" s="18">
        <f>IF(F593&lt;=0,IF(E593&lt;=0,0,IF(E593&lt;=12000,E593,IF(E593&lt;=32000,ROUNDUP(E593/2,0)+6000,IF(E593&lt;=56000,ROUNDUP(E593/4,0)+14000,28000)))),IF(E593&lt;=0,IF(F593&lt;=0,0,IF(F593&lt;=15000,F593,IF(F593&lt;=40000,ROUNDUP(F593/2,0)+7500,IF(F593&lt;=70000,ROUNDUP(F593/4,0)+17500,35000)))),MAX(IF(F593&lt;=0,0,IF(F593&lt;=15000,F593,IF(F593&lt;=40000,ROUNDUP(F593/2,0)+7500,IF(F593&lt;=70000,ROUNDUP(F593/4,0)+17500,35000)))),MIN(IF(E593&lt;=0,0,IF(E593&lt;=12000,E593,IF(E593&lt;=32000,ROUNDUP(E593/2,0)+6000,IF(E593&lt;=56000,ROUNDUP(E593/4,0)+14000,28000))))+IF(F593&lt;=0,0,IF(F593&lt;=15000,F593,IF(F593&lt;=40000,ROUNDUP(F593/2,0)+7500,IF(F593&lt;=70000,ROUNDUP(F593/4,0)+17500,35000)))),28000))))</f>
        <v/>
      </c>
      <c r="T593" s="18">
        <f>IF(G593&lt;=0,0,IF(G593&lt;=12000,G593,IF(G593&lt;=32000,ROUNDUP(G593/2,0)+6000,IF(G593&lt;=56000,ROUNDUP(G593/4,0)+14000,28000))))</f>
        <v/>
      </c>
      <c r="U593" s="18">
        <f>IF(I593&lt;=0,IF(H593&lt;=0,0,IF(H593&lt;=12000,H593,IF(H593&lt;=32000,ROUNDUP(H593/2,0)+6000,IF(H593&lt;=56000,ROUNDUP(H593/4,0)+14000,28000)))),IF(H593&lt;=0,IF(I593&lt;=0,0,IF(I593&lt;=15000,I593,IF(I593&lt;=40000,ROUNDUP(I593/2,0)+7500,IF(I593&lt;=70000,ROUNDUP(I593/4,0)+17500,35000)))),MAX(IF(I593&lt;=0,0,IF(I593&lt;=15000,I593,IF(I593&lt;=40000,ROUNDUP(I593/2,0)+7500,IF(I593&lt;=70000,ROUNDUP(I593/4,0)+17500,35000)))),MIN(IF(H593&lt;=0,0,IF(H593&lt;=12000,H593,IF(H593&lt;=32000,ROUNDUP(H593/2,0)+6000,IF(H593&lt;=56000,ROUNDUP(H593/4,0)+14000,28000))))+IF(I593&lt;=0,0,IF(I593&lt;=15000,I593,IF(I593&lt;=40000,ROUNDUP(I593/2,0)+7500,IF(I593&lt;=70000,ROUNDUP(I593/4,0)+17500,35000)))),28000))))</f>
        <v/>
      </c>
      <c r="V593" s="18">
        <f>MIN(70000,S593+T593+U593)</f>
        <v/>
      </c>
      <c r="W593" s="18">
        <f>MAX(0,ROUNDDOWN(M593-J593-N593-K593-0,-3))</f>
        <v/>
      </c>
      <c r="X593" s="18">
        <f>MAX(0,ROUNDDOWN(M593-J593-N593-K593-R593,-3))</f>
        <v/>
      </c>
      <c r="Y593" s="18">
        <f>IF(W593&lt;=0,0,ROUNDDOWN((W593*LOOKUP(W593,{0,1950001,3300001,6950001,9000001,18000001,40000001},{0.05,0.1,0.2,0.23,0.33,0.4,0.45})-LOOKUP(W593,{0,1950001,3300001,6950001,9000001,18000001,40000001},{0,97500,427500,636000,1536000,2796000,4796000}))*1.021,-2))</f>
        <v/>
      </c>
      <c r="Z593" s="18">
        <f>IF(X593&lt;=0,0,ROUNDDOWN((X593*LOOKUP(X593,{0,1950001,3300001,6950001,9000001,18000001,40000001},{0.05,0.1,0.2,0.23,0.33,0.4,0.45})-LOOKUP(X593,{0,1950001,3300001,6950001,9000001,18000001,40000001},{0,97500,427500,636000,1536000,2796000,4796000}))*1.021,-2))</f>
        <v/>
      </c>
      <c r="AA593" s="18">
        <f>MAX(0,ROUNDDOWN(M593-J593-430000-L593-0,-3))</f>
        <v/>
      </c>
      <c r="AB593" s="18">
        <f>MAX(0,ROUNDDOWN(M593-J593-430000-L593-V593,-3))</f>
        <v/>
      </c>
      <c r="AC593" s="18">
        <f>IF(M593&lt;=450000,0,MAX(0,ROUNDDOWN(AA593*0.06-MIN(50000,AA593)*0.03,-2))+MAX(0,ROUNDDOWN(AA593*0.04-MIN(50000,AA593)*0.02,-2)))</f>
        <v/>
      </c>
      <c r="AD593" s="18">
        <f>IF(M593&lt;=450000,0,MAX(0,ROUNDDOWN(AB593*0.06-MIN(50000,AB593)*0.03,-2))+MAX(0,ROUNDDOWN(AB593*0.04-MIN(50000,AB593)*0.02,-2)))</f>
        <v/>
      </c>
      <c r="AE593" s="18">
        <f>Y593-Z593</f>
        <v/>
      </c>
      <c r="AF593" s="18">
        <f>AC593-AD593</f>
        <v/>
      </c>
      <c r="AG593" s="18">
        <f>AE593+AF593</f>
        <v/>
      </c>
      <c r="AH593" s="20">
        <f>IF(W593&lt;=0,0,LOOKUP(W593,{0,1950001,3300001,6950001,9000001,18000001,40000001},{0.05,0.1,0.2,0.23,0.33,0.4,0.45}))</f>
        <v/>
      </c>
    </row>
    <row r="594">
      <c r="A594" t="inlineStr">
        <is>
          <t>1万円刻み 3区分8万円ずつ</t>
        </is>
      </c>
      <c r="B594" s="18">
        <f>'4_1万円刻み'!$A$172</f>
        <v/>
      </c>
      <c r="C594" s="19" t="n">
        <v>2026</v>
      </c>
      <c r="D594" t="inlineStr">
        <is>
          <t>いいえ</t>
        </is>
      </c>
      <c r="E594" s="18" t="n">
        <v>80000</v>
      </c>
      <c r="F594" s="18" t="n">
        <v>0</v>
      </c>
      <c r="G594" s="18" t="n">
        <v>80000</v>
      </c>
      <c r="H594" s="18" t="n">
        <v>80000</v>
      </c>
      <c r="I594" s="18" t="n">
        <v>0</v>
      </c>
      <c r="J594" s="18">
        <f>ROUND(MIN(B594/12,650000)*12*0.0915+MIN(B594/12,1390000)*12*(0.0504+0)+B594*0.005,0)</f>
        <v/>
      </c>
      <c r="K594" s="18" t="n">
        <v>0</v>
      </c>
      <c r="L594" s="18" t="n">
        <v>0</v>
      </c>
      <c r="M594" s="18">
        <f>ROUND(IF(C594&gt;=2026,IF(B594&lt;741000,0,IF(B594&lt;2191000,B594-740000,IF(B594&lt;2193000,1451000,IF(B594&lt;2196000,1453000,IF(B594&lt;2200000,1456000,IF(B594&lt;3600000,ROUNDDOWN(B594/4,-3)*2.8-80000,IF(B594&lt;6600000,ROUNDDOWN(B594/4,-3)*3.2-440000,IF(B594&lt;8500000,ROUNDDOWN(B594*0.9,0)-1100000,B594-1950000)))))))),IF(B594&lt;651000,0,IF(B594&lt;1900000,B594-650000,IF(B594&lt;3600000,ROUNDDOWN(B594/4,-3)*2.8-80000,IF(B594&lt;6600000,ROUNDDOWN(B594/4,-3)*3.2-440000,IF(B594&lt;8500000,ROUNDDOWN(B594*0.9,0)-1100000,B594-1950000)))))),0)</f>
        <v/>
      </c>
      <c r="N594" s="18">
        <f>IF(M594&gt;23500000,NA(),IF(C594&gt;=2026,IF(M594&lt;=4890000,1040000,IF(M594&lt;=6550000,670000,620000)),IF(M594&lt;=1320000,950000,IF(M594&lt;=3360000,880000,IF(M594&lt;=4890000,680000,IF(M594&lt;=6550000,630000,580000))))))</f>
        <v/>
      </c>
      <c r="O594" s="18">
        <f>IF(F594&lt;=0,IF(AND(D594="はい",C594&gt;=2026,C594&lt;=2027),IF(E594&lt;=0,0,IF(E594&lt;=30000,E594,IF(E594&lt;=60000,ROUNDUP(E594/2,0)+15000,IF(E594&lt;=120000,ROUNDUP(E594/4,0)+30000,60000)))),IF(E594&lt;=0,0,IF(E594&lt;=20000,E594,IF(E594&lt;=40000,ROUNDUP(E594/2,0)+10000,IF(E594&lt;=80000,ROUNDUP(E594/4,0)+20000,40000))))),IF(E594&lt;=0,IF(F594&lt;=0,0,IF(F594&lt;=25000,F594,IF(F594&lt;=50000,ROUNDUP(F594/2,0)+12500,IF(F594&lt;=100000,ROUNDUP(F594/4,0)+25000,50000)))),MAX(IF(F594&lt;=0,0,IF(F594&lt;=25000,F594,IF(F594&lt;=50000,ROUNDUP(F594/2,0)+12500,IF(F594&lt;=100000,ROUNDUP(F594/4,0)+25000,50000)))),MIN(IF(AND(D594="はい",C594&gt;=2026,C594&lt;=2027),IF(E594&lt;=0,0,IF(E594&lt;=30000,E594,IF(E594&lt;=60000,ROUNDUP(E594/2,0)+15000,IF(E594&lt;=120000,ROUNDUP(E594/4,0)+30000,60000)))),IF(E594&lt;=0,0,IF(E594&lt;=20000,E594,IF(E594&lt;=40000,ROUNDUP(E594/2,0)+10000,IF(E594&lt;=80000,ROUNDUP(E594/4,0)+20000,40000)))))+IF(F594&lt;=0,0,IF(F594&lt;=25000,F594,IF(F594&lt;=50000,ROUNDUP(F594/2,0)+12500,IF(F594&lt;=100000,ROUNDUP(F594/4,0)+25000,50000)))),IF(AND(D594="はい",C594&gt;=2026,C594&lt;=2027),60000,40000)))))</f>
        <v/>
      </c>
      <c r="P594" s="18">
        <f>IF(G594&lt;=0,0,IF(G594&lt;=20000,G594,IF(G594&lt;=40000,ROUNDUP(G594/2,0)+10000,IF(G594&lt;=80000,ROUNDUP(G594/4,0)+20000,40000))))</f>
        <v/>
      </c>
      <c r="Q594" s="18">
        <f>IF(I594&lt;=0,IF(H594&lt;=0,0,IF(H594&lt;=20000,H594,IF(H594&lt;=40000,ROUNDUP(H594/2,0)+10000,IF(H594&lt;=80000,ROUNDUP(H594/4,0)+20000,40000)))),IF(H594&lt;=0,IF(I594&lt;=0,0,IF(I594&lt;=25000,I594,IF(I594&lt;=50000,ROUNDUP(I594/2,0)+12500,IF(I594&lt;=100000,ROUNDUP(I594/4,0)+25000,50000)))),MAX(IF(I594&lt;=0,0,IF(I594&lt;=25000,I594,IF(I594&lt;=50000,ROUNDUP(I594/2,0)+12500,IF(I594&lt;=100000,ROUNDUP(I594/4,0)+25000,50000)))),MIN(IF(H594&lt;=0,0,IF(H594&lt;=20000,H594,IF(H594&lt;=40000,ROUNDUP(H594/2,0)+10000,IF(H594&lt;=80000,ROUNDUP(H594/4,0)+20000,40000))))+IF(I594&lt;=0,0,IF(I594&lt;=25000,I594,IF(I594&lt;=50000,ROUNDUP(I594/2,0)+12500,IF(I594&lt;=100000,ROUNDUP(I594/4,0)+25000,50000)))),40000))))</f>
        <v/>
      </c>
      <c r="R594" s="18">
        <f>MIN(120000,O594+P594+Q594)</f>
        <v/>
      </c>
      <c r="S594" s="18">
        <f>IF(F594&lt;=0,IF(E594&lt;=0,0,IF(E594&lt;=12000,E594,IF(E594&lt;=32000,ROUNDUP(E594/2,0)+6000,IF(E594&lt;=56000,ROUNDUP(E594/4,0)+14000,28000)))),IF(E594&lt;=0,IF(F594&lt;=0,0,IF(F594&lt;=15000,F594,IF(F594&lt;=40000,ROUNDUP(F594/2,0)+7500,IF(F594&lt;=70000,ROUNDUP(F594/4,0)+17500,35000)))),MAX(IF(F594&lt;=0,0,IF(F594&lt;=15000,F594,IF(F594&lt;=40000,ROUNDUP(F594/2,0)+7500,IF(F594&lt;=70000,ROUNDUP(F594/4,0)+17500,35000)))),MIN(IF(E594&lt;=0,0,IF(E594&lt;=12000,E594,IF(E594&lt;=32000,ROUNDUP(E594/2,0)+6000,IF(E594&lt;=56000,ROUNDUP(E594/4,0)+14000,28000))))+IF(F594&lt;=0,0,IF(F594&lt;=15000,F594,IF(F594&lt;=40000,ROUNDUP(F594/2,0)+7500,IF(F594&lt;=70000,ROUNDUP(F594/4,0)+17500,35000)))),28000))))</f>
        <v/>
      </c>
      <c r="T594" s="18">
        <f>IF(G594&lt;=0,0,IF(G594&lt;=12000,G594,IF(G594&lt;=32000,ROUNDUP(G594/2,0)+6000,IF(G594&lt;=56000,ROUNDUP(G594/4,0)+14000,28000))))</f>
        <v/>
      </c>
      <c r="U594" s="18">
        <f>IF(I594&lt;=0,IF(H594&lt;=0,0,IF(H594&lt;=12000,H594,IF(H594&lt;=32000,ROUNDUP(H594/2,0)+6000,IF(H594&lt;=56000,ROUNDUP(H594/4,0)+14000,28000)))),IF(H594&lt;=0,IF(I594&lt;=0,0,IF(I594&lt;=15000,I594,IF(I594&lt;=40000,ROUNDUP(I594/2,0)+7500,IF(I594&lt;=70000,ROUNDUP(I594/4,0)+17500,35000)))),MAX(IF(I594&lt;=0,0,IF(I594&lt;=15000,I594,IF(I594&lt;=40000,ROUNDUP(I594/2,0)+7500,IF(I594&lt;=70000,ROUNDUP(I594/4,0)+17500,35000)))),MIN(IF(H594&lt;=0,0,IF(H594&lt;=12000,H594,IF(H594&lt;=32000,ROUNDUP(H594/2,0)+6000,IF(H594&lt;=56000,ROUNDUP(H594/4,0)+14000,28000))))+IF(I594&lt;=0,0,IF(I594&lt;=15000,I594,IF(I594&lt;=40000,ROUNDUP(I594/2,0)+7500,IF(I594&lt;=70000,ROUNDUP(I594/4,0)+17500,35000)))),28000))))</f>
        <v/>
      </c>
      <c r="V594" s="18">
        <f>MIN(70000,S594+T594+U594)</f>
        <v/>
      </c>
      <c r="W594" s="18">
        <f>MAX(0,ROUNDDOWN(M594-J594-N594-K594-0,-3))</f>
        <v/>
      </c>
      <c r="X594" s="18">
        <f>MAX(0,ROUNDDOWN(M594-J594-N594-K594-R594,-3))</f>
        <v/>
      </c>
      <c r="Y594" s="18">
        <f>IF(W594&lt;=0,0,ROUNDDOWN((W594*LOOKUP(W594,{0,1950001,3300001,6950001,9000001,18000001,40000001},{0.05,0.1,0.2,0.23,0.33,0.4,0.45})-LOOKUP(W594,{0,1950001,3300001,6950001,9000001,18000001,40000001},{0,97500,427500,636000,1536000,2796000,4796000}))*1.021,-2))</f>
        <v/>
      </c>
      <c r="Z594" s="18">
        <f>IF(X594&lt;=0,0,ROUNDDOWN((X594*LOOKUP(X594,{0,1950001,3300001,6950001,9000001,18000001,40000001},{0.05,0.1,0.2,0.23,0.33,0.4,0.45})-LOOKUP(X594,{0,1950001,3300001,6950001,9000001,18000001,40000001},{0,97500,427500,636000,1536000,2796000,4796000}))*1.021,-2))</f>
        <v/>
      </c>
      <c r="AA594" s="18">
        <f>MAX(0,ROUNDDOWN(M594-J594-430000-L594-0,-3))</f>
        <v/>
      </c>
      <c r="AB594" s="18">
        <f>MAX(0,ROUNDDOWN(M594-J594-430000-L594-V594,-3))</f>
        <v/>
      </c>
      <c r="AC594" s="18">
        <f>IF(M594&lt;=450000,0,MAX(0,ROUNDDOWN(AA594*0.06-MIN(50000,AA594)*0.03,-2))+MAX(0,ROUNDDOWN(AA594*0.04-MIN(50000,AA594)*0.02,-2)))</f>
        <v/>
      </c>
      <c r="AD594" s="18">
        <f>IF(M594&lt;=450000,0,MAX(0,ROUNDDOWN(AB594*0.06-MIN(50000,AB594)*0.03,-2))+MAX(0,ROUNDDOWN(AB594*0.04-MIN(50000,AB594)*0.02,-2)))</f>
        <v/>
      </c>
      <c r="AE594" s="18">
        <f>Y594-Z594</f>
        <v/>
      </c>
      <c r="AF594" s="18">
        <f>AC594-AD594</f>
        <v/>
      </c>
      <c r="AG594" s="18">
        <f>AE594+AF594</f>
        <v/>
      </c>
      <c r="AH594" s="20">
        <f>IF(W594&lt;=0,0,LOOKUP(W594,{0,1950001,3300001,6950001,9000001,18000001,40000001},{0.05,0.1,0.2,0.23,0.33,0.4,0.45}))</f>
        <v/>
      </c>
    </row>
    <row r="595">
      <c r="A595" t="inlineStr">
        <is>
          <t>1万円刻み 一般8万円</t>
        </is>
      </c>
      <c r="B595" s="18">
        <f>'4_1万円刻み'!$A$172</f>
        <v/>
      </c>
      <c r="C595" s="19" t="n">
        <v>2026</v>
      </c>
      <c r="D595" t="inlineStr">
        <is>
          <t>いいえ</t>
        </is>
      </c>
      <c r="E595" s="18" t="n">
        <v>80000</v>
      </c>
      <c r="F595" s="18" t="n">
        <v>0</v>
      </c>
      <c r="G595" s="18" t="n">
        <v>0</v>
      </c>
      <c r="H595" s="18" t="n">
        <v>0</v>
      </c>
      <c r="I595" s="18" t="n">
        <v>0</v>
      </c>
      <c r="J595" s="18">
        <f>ROUND(MIN(B595/12,650000)*12*0.0915+MIN(B595/12,1390000)*12*(0.0504+0)+B595*0.005,0)</f>
        <v/>
      </c>
      <c r="K595" s="18" t="n">
        <v>0</v>
      </c>
      <c r="L595" s="18" t="n">
        <v>0</v>
      </c>
      <c r="M595" s="18">
        <f>ROUND(IF(C595&gt;=2026,IF(B595&lt;741000,0,IF(B595&lt;2191000,B595-740000,IF(B595&lt;2193000,1451000,IF(B595&lt;2196000,1453000,IF(B595&lt;2200000,1456000,IF(B595&lt;3600000,ROUNDDOWN(B595/4,-3)*2.8-80000,IF(B595&lt;6600000,ROUNDDOWN(B595/4,-3)*3.2-440000,IF(B595&lt;8500000,ROUNDDOWN(B595*0.9,0)-1100000,B595-1950000)))))))),IF(B595&lt;651000,0,IF(B595&lt;1900000,B595-650000,IF(B595&lt;3600000,ROUNDDOWN(B595/4,-3)*2.8-80000,IF(B595&lt;6600000,ROUNDDOWN(B595/4,-3)*3.2-440000,IF(B595&lt;8500000,ROUNDDOWN(B595*0.9,0)-1100000,B595-1950000)))))),0)</f>
        <v/>
      </c>
      <c r="N595" s="18">
        <f>IF(M595&gt;23500000,NA(),IF(C595&gt;=2026,IF(M595&lt;=4890000,1040000,IF(M595&lt;=6550000,670000,620000)),IF(M595&lt;=1320000,950000,IF(M595&lt;=3360000,880000,IF(M595&lt;=4890000,680000,IF(M595&lt;=6550000,630000,580000))))))</f>
        <v/>
      </c>
      <c r="O595" s="18">
        <f>IF(F595&lt;=0,IF(AND(D595="はい",C595&gt;=2026,C595&lt;=2027),IF(E595&lt;=0,0,IF(E595&lt;=30000,E595,IF(E595&lt;=60000,ROUNDUP(E595/2,0)+15000,IF(E595&lt;=120000,ROUNDUP(E595/4,0)+30000,60000)))),IF(E595&lt;=0,0,IF(E595&lt;=20000,E595,IF(E595&lt;=40000,ROUNDUP(E595/2,0)+10000,IF(E595&lt;=80000,ROUNDUP(E595/4,0)+20000,40000))))),IF(E595&lt;=0,IF(F595&lt;=0,0,IF(F595&lt;=25000,F595,IF(F595&lt;=50000,ROUNDUP(F595/2,0)+12500,IF(F595&lt;=100000,ROUNDUP(F595/4,0)+25000,50000)))),MAX(IF(F595&lt;=0,0,IF(F595&lt;=25000,F595,IF(F595&lt;=50000,ROUNDUP(F595/2,0)+12500,IF(F595&lt;=100000,ROUNDUP(F595/4,0)+25000,50000)))),MIN(IF(AND(D595="はい",C595&gt;=2026,C595&lt;=2027),IF(E595&lt;=0,0,IF(E595&lt;=30000,E595,IF(E595&lt;=60000,ROUNDUP(E595/2,0)+15000,IF(E595&lt;=120000,ROUNDUP(E595/4,0)+30000,60000)))),IF(E595&lt;=0,0,IF(E595&lt;=20000,E595,IF(E595&lt;=40000,ROUNDUP(E595/2,0)+10000,IF(E595&lt;=80000,ROUNDUP(E595/4,0)+20000,40000)))))+IF(F595&lt;=0,0,IF(F595&lt;=25000,F595,IF(F595&lt;=50000,ROUNDUP(F595/2,0)+12500,IF(F595&lt;=100000,ROUNDUP(F595/4,0)+25000,50000)))),IF(AND(D595="はい",C595&gt;=2026,C595&lt;=2027),60000,40000)))))</f>
        <v/>
      </c>
      <c r="P595" s="18">
        <f>IF(G595&lt;=0,0,IF(G595&lt;=20000,G595,IF(G595&lt;=40000,ROUNDUP(G595/2,0)+10000,IF(G595&lt;=80000,ROUNDUP(G595/4,0)+20000,40000))))</f>
        <v/>
      </c>
      <c r="Q595" s="18">
        <f>IF(I595&lt;=0,IF(H595&lt;=0,0,IF(H595&lt;=20000,H595,IF(H595&lt;=40000,ROUNDUP(H595/2,0)+10000,IF(H595&lt;=80000,ROUNDUP(H595/4,0)+20000,40000)))),IF(H595&lt;=0,IF(I595&lt;=0,0,IF(I595&lt;=25000,I595,IF(I595&lt;=50000,ROUNDUP(I595/2,0)+12500,IF(I595&lt;=100000,ROUNDUP(I595/4,0)+25000,50000)))),MAX(IF(I595&lt;=0,0,IF(I595&lt;=25000,I595,IF(I595&lt;=50000,ROUNDUP(I595/2,0)+12500,IF(I595&lt;=100000,ROUNDUP(I595/4,0)+25000,50000)))),MIN(IF(H595&lt;=0,0,IF(H595&lt;=20000,H595,IF(H595&lt;=40000,ROUNDUP(H595/2,0)+10000,IF(H595&lt;=80000,ROUNDUP(H595/4,0)+20000,40000))))+IF(I595&lt;=0,0,IF(I595&lt;=25000,I595,IF(I595&lt;=50000,ROUNDUP(I595/2,0)+12500,IF(I595&lt;=100000,ROUNDUP(I595/4,0)+25000,50000)))),40000))))</f>
        <v/>
      </c>
      <c r="R595" s="18">
        <f>MIN(120000,O595+P595+Q595)</f>
        <v/>
      </c>
      <c r="S595" s="18">
        <f>IF(F595&lt;=0,IF(E595&lt;=0,0,IF(E595&lt;=12000,E595,IF(E595&lt;=32000,ROUNDUP(E595/2,0)+6000,IF(E595&lt;=56000,ROUNDUP(E595/4,0)+14000,28000)))),IF(E595&lt;=0,IF(F595&lt;=0,0,IF(F595&lt;=15000,F595,IF(F595&lt;=40000,ROUNDUP(F595/2,0)+7500,IF(F595&lt;=70000,ROUNDUP(F595/4,0)+17500,35000)))),MAX(IF(F595&lt;=0,0,IF(F595&lt;=15000,F595,IF(F595&lt;=40000,ROUNDUP(F595/2,0)+7500,IF(F595&lt;=70000,ROUNDUP(F595/4,0)+17500,35000)))),MIN(IF(E595&lt;=0,0,IF(E595&lt;=12000,E595,IF(E595&lt;=32000,ROUNDUP(E595/2,0)+6000,IF(E595&lt;=56000,ROUNDUP(E595/4,0)+14000,28000))))+IF(F595&lt;=0,0,IF(F595&lt;=15000,F595,IF(F595&lt;=40000,ROUNDUP(F595/2,0)+7500,IF(F595&lt;=70000,ROUNDUP(F595/4,0)+17500,35000)))),28000))))</f>
        <v/>
      </c>
      <c r="T595" s="18">
        <f>IF(G595&lt;=0,0,IF(G595&lt;=12000,G595,IF(G595&lt;=32000,ROUNDUP(G595/2,0)+6000,IF(G595&lt;=56000,ROUNDUP(G595/4,0)+14000,28000))))</f>
        <v/>
      </c>
      <c r="U595" s="18">
        <f>IF(I595&lt;=0,IF(H595&lt;=0,0,IF(H595&lt;=12000,H595,IF(H595&lt;=32000,ROUNDUP(H595/2,0)+6000,IF(H595&lt;=56000,ROUNDUP(H595/4,0)+14000,28000)))),IF(H595&lt;=0,IF(I595&lt;=0,0,IF(I595&lt;=15000,I595,IF(I595&lt;=40000,ROUNDUP(I595/2,0)+7500,IF(I595&lt;=70000,ROUNDUP(I595/4,0)+17500,35000)))),MAX(IF(I595&lt;=0,0,IF(I595&lt;=15000,I595,IF(I595&lt;=40000,ROUNDUP(I595/2,0)+7500,IF(I595&lt;=70000,ROUNDUP(I595/4,0)+17500,35000)))),MIN(IF(H595&lt;=0,0,IF(H595&lt;=12000,H595,IF(H595&lt;=32000,ROUNDUP(H595/2,0)+6000,IF(H595&lt;=56000,ROUNDUP(H595/4,0)+14000,28000))))+IF(I595&lt;=0,0,IF(I595&lt;=15000,I595,IF(I595&lt;=40000,ROUNDUP(I595/2,0)+7500,IF(I595&lt;=70000,ROUNDUP(I595/4,0)+17500,35000)))),28000))))</f>
        <v/>
      </c>
      <c r="V595" s="18">
        <f>MIN(70000,S595+T595+U595)</f>
        <v/>
      </c>
      <c r="W595" s="18">
        <f>MAX(0,ROUNDDOWN(M595-J595-N595-K595-0,-3))</f>
        <v/>
      </c>
      <c r="X595" s="18">
        <f>MAX(0,ROUNDDOWN(M595-J595-N595-K595-R595,-3))</f>
        <v/>
      </c>
      <c r="Y595" s="18">
        <f>IF(W595&lt;=0,0,ROUNDDOWN((W595*LOOKUP(W595,{0,1950001,3300001,6950001,9000001,18000001,40000001},{0.05,0.1,0.2,0.23,0.33,0.4,0.45})-LOOKUP(W595,{0,1950001,3300001,6950001,9000001,18000001,40000001},{0,97500,427500,636000,1536000,2796000,4796000}))*1.021,-2))</f>
        <v/>
      </c>
      <c r="Z595" s="18">
        <f>IF(X595&lt;=0,0,ROUNDDOWN((X595*LOOKUP(X595,{0,1950001,3300001,6950001,9000001,18000001,40000001},{0.05,0.1,0.2,0.23,0.33,0.4,0.45})-LOOKUP(X595,{0,1950001,3300001,6950001,9000001,18000001,40000001},{0,97500,427500,636000,1536000,2796000,4796000}))*1.021,-2))</f>
        <v/>
      </c>
      <c r="AA595" s="18">
        <f>MAX(0,ROUNDDOWN(M595-J595-430000-L595-0,-3))</f>
        <v/>
      </c>
      <c r="AB595" s="18">
        <f>MAX(0,ROUNDDOWN(M595-J595-430000-L595-V595,-3))</f>
        <v/>
      </c>
      <c r="AC595" s="18">
        <f>IF(M595&lt;=450000,0,MAX(0,ROUNDDOWN(AA595*0.06-MIN(50000,AA595)*0.03,-2))+MAX(0,ROUNDDOWN(AA595*0.04-MIN(50000,AA595)*0.02,-2)))</f>
        <v/>
      </c>
      <c r="AD595" s="18">
        <f>IF(M595&lt;=450000,0,MAX(0,ROUNDDOWN(AB595*0.06-MIN(50000,AB595)*0.03,-2))+MAX(0,ROUNDDOWN(AB595*0.04-MIN(50000,AB595)*0.02,-2)))</f>
        <v/>
      </c>
      <c r="AE595" s="18">
        <f>Y595-Z595</f>
        <v/>
      </c>
      <c r="AF595" s="18">
        <f>AC595-AD595</f>
        <v/>
      </c>
      <c r="AG595" s="18">
        <f>AE595+AF595</f>
        <v/>
      </c>
      <c r="AH595" s="20">
        <f>IF(W595&lt;=0,0,LOOKUP(W595,{0,1950001,3300001,6950001,9000001,18000001,40000001},{0.05,0.1,0.2,0.23,0.33,0.4,0.45}))</f>
        <v/>
      </c>
    </row>
    <row r="596">
      <c r="A596" t="inlineStr">
        <is>
          <t>1万円刻み 特例あり一般12万円</t>
        </is>
      </c>
      <c r="B596" s="18">
        <f>'4_1万円刻み'!$A$172</f>
        <v/>
      </c>
      <c r="C596" s="19" t="n">
        <v>2026</v>
      </c>
      <c r="D596" t="inlineStr">
        <is>
          <t>はい</t>
        </is>
      </c>
      <c r="E596" s="18" t="n">
        <v>120000</v>
      </c>
      <c r="F596" s="18" t="n">
        <v>0</v>
      </c>
      <c r="G596" s="18" t="n">
        <v>0</v>
      </c>
      <c r="H596" s="18" t="n">
        <v>0</v>
      </c>
      <c r="I596" s="18" t="n">
        <v>0</v>
      </c>
      <c r="J596" s="18">
        <f>ROUND(MIN(B596/12,650000)*12*0.0915+MIN(B596/12,1390000)*12*(0.0504+0)+B596*0.005,0)</f>
        <v/>
      </c>
      <c r="K596" s="18" t="n">
        <v>0</v>
      </c>
      <c r="L596" s="18" t="n">
        <v>0</v>
      </c>
      <c r="M596" s="18">
        <f>ROUND(IF(C596&gt;=2026,IF(B596&lt;741000,0,IF(B596&lt;2191000,B596-740000,IF(B596&lt;2193000,1451000,IF(B596&lt;2196000,1453000,IF(B596&lt;2200000,1456000,IF(B596&lt;3600000,ROUNDDOWN(B596/4,-3)*2.8-80000,IF(B596&lt;6600000,ROUNDDOWN(B596/4,-3)*3.2-440000,IF(B596&lt;8500000,ROUNDDOWN(B596*0.9,0)-1100000,B596-1950000)))))))),IF(B596&lt;651000,0,IF(B596&lt;1900000,B596-650000,IF(B596&lt;3600000,ROUNDDOWN(B596/4,-3)*2.8-80000,IF(B596&lt;6600000,ROUNDDOWN(B596/4,-3)*3.2-440000,IF(B596&lt;8500000,ROUNDDOWN(B596*0.9,0)-1100000,B596-1950000)))))),0)</f>
        <v/>
      </c>
      <c r="N596" s="18">
        <f>IF(M596&gt;23500000,NA(),IF(C596&gt;=2026,IF(M596&lt;=4890000,1040000,IF(M596&lt;=6550000,670000,620000)),IF(M596&lt;=1320000,950000,IF(M596&lt;=3360000,880000,IF(M596&lt;=4890000,680000,IF(M596&lt;=6550000,630000,580000))))))</f>
        <v/>
      </c>
      <c r="O596" s="18">
        <f>IF(F596&lt;=0,IF(AND(D596="はい",C596&gt;=2026,C596&lt;=2027),IF(E596&lt;=0,0,IF(E596&lt;=30000,E596,IF(E596&lt;=60000,ROUNDUP(E596/2,0)+15000,IF(E596&lt;=120000,ROUNDUP(E596/4,0)+30000,60000)))),IF(E596&lt;=0,0,IF(E596&lt;=20000,E596,IF(E596&lt;=40000,ROUNDUP(E596/2,0)+10000,IF(E596&lt;=80000,ROUNDUP(E596/4,0)+20000,40000))))),IF(E596&lt;=0,IF(F596&lt;=0,0,IF(F596&lt;=25000,F596,IF(F596&lt;=50000,ROUNDUP(F596/2,0)+12500,IF(F596&lt;=100000,ROUNDUP(F596/4,0)+25000,50000)))),MAX(IF(F596&lt;=0,0,IF(F596&lt;=25000,F596,IF(F596&lt;=50000,ROUNDUP(F596/2,0)+12500,IF(F596&lt;=100000,ROUNDUP(F596/4,0)+25000,50000)))),MIN(IF(AND(D596="はい",C596&gt;=2026,C596&lt;=2027),IF(E596&lt;=0,0,IF(E596&lt;=30000,E596,IF(E596&lt;=60000,ROUNDUP(E596/2,0)+15000,IF(E596&lt;=120000,ROUNDUP(E596/4,0)+30000,60000)))),IF(E596&lt;=0,0,IF(E596&lt;=20000,E596,IF(E596&lt;=40000,ROUNDUP(E596/2,0)+10000,IF(E596&lt;=80000,ROUNDUP(E596/4,0)+20000,40000)))))+IF(F596&lt;=0,0,IF(F596&lt;=25000,F596,IF(F596&lt;=50000,ROUNDUP(F596/2,0)+12500,IF(F596&lt;=100000,ROUNDUP(F596/4,0)+25000,50000)))),IF(AND(D596="はい",C596&gt;=2026,C596&lt;=2027),60000,40000)))))</f>
        <v/>
      </c>
      <c r="P596" s="18">
        <f>IF(G596&lt;=0,0,IF(G596&lt;=20000,G596,IF(G596&lt;=40000,ROUNDUP(G596/2,0)+10000,IF(G596&lt;=80000,ROUNDUP(G596/4,0)+20000,40000))))</f>
        <v/>
      </c>
      <c r="Q596" s="18">
        <f>IF(I596&lt;=0,IF(H596&lt;=0,0,IF(H596&lt;=20000,H596,IF(H596&lt;=40000,ROUNDUP(H596/2,0)+10000,IF(H596&lt;=80000,ROUNDUP(H596/4,0)+20000,40000)))),IF(H596&lt;=0,IF(I596&lt;=0,0,IF(I596&lt;=25000,I596,IF(I596&lt;=50000,ROUNDUP(I596/2,0)+12500,IF(I596&lt;=100000,ROUNDUP(I596/4,0)+25000,50000)))),MAX(IF(I596&lt;=0,0,IF(I596&lt;=25000,I596,IF(I596&lt;=50000,ROUNDUP(I596/2,0)+12500,IF(I596&lt;=100000,ROUNDUP(I596/4,0)+25000,50000)))),MIN(IF(H596&lt;=0,0,IF(H596&lt;=20000,H596,IF(H596&lt;=40000,ROUNDUP(H596/2,0)+10000,IF(H596&lt;=80000,ROUNDUP(H596/4,0)+20000,40000))))+IF(I596&lt;=0,0,IF(I596&lt;=25000,I596,IF(I596&lt;=50000,ROUNDUP(I596/2,0)+12500,IF(I596&lt;=100000,ROUNDUP(I596/4,0)+25000,50000)))),40000))))</f>
        <v/>
      </c>
      <c r="R596" s="18">
        <f>MIN(120000,O596+P596+Q596)</f>
        <v/>
      </c>
      <c r="S596" s="18">
        <f>IF(F596&lt;=0,IF(E596&lt;=0,0,IF(E596&lt;=12000,E596,IF(E596&lt;=32000,ROUNDUP(E596/2,0)+6000,IF(E596&lt;=56000,ROUNDUP(E596/4,0)+14000,28000)))),IF(E596&lt;=0,IF(F596&lt;=0,0,IF(F596&lt;=15000,F596,IF(F596&lt;=40000,ROUNDUP(F596/2,0)+7500,IF(F596&lt;=70000,ROUNDUP(F596/4,0)+17500,35000)))),MAX(IF(F596&lt;=0,0,IF(F596&lt;=15000,F596,IF(F596&lt;=40000,ROUNDUP(F596/2,0)+7500,IF(F596&lt;=70000,ROUNDUP(F596/4,0)+17500,35000)))),MIN(IF(E596&lt;=0,0,IF(E596&lt;=12000,E596,IF(E596&lt;=32000,ROUNDUP(E596/2,0)+6000,IF(E596&lt;=56000,ROUNDUP(E596/4,0)+14000,28000))))+IF(F596&lt;=0,0,IF(F596&lt;=15000,F596,IF(F596&lt;=40000,ROUNDUP(F596/2,0)+7500,IF(F596&lt;=70000,ROUNDUP(F596/4,0)+17500,35000)))),28000))))</f>
        <v/>
      </c>
      <c r="T596" s="18">
        <f>IF(G596&lt;=0,0,IF(G596&lt;=12000,G596,IF(G596&lt;=32000,ROUNDUP(G596/2,0)+6000,IF(G596&lt;=56000,ROUNDUP(G596/4,0)+14000,28000))))</f>
        <v/>
      </c>
      <c r="U596" s="18">
        <f>IF(I596&lt;=0,IF(H596&lt;=0,0,IF(H596&lt;=12000,H596,IF(H596&lt;=32000,ROUNDUP(H596/2,0)+6000,IF(H596&lt;=56000,ROUNDUP(H596/4,0)+14000,28000)))),IF(H596&lt;=0,IF(I596&lt;=0,0,IF(I596&lt;=15000,I596,IF(I596&lt;=40000,ROUNDUP(I596/2,0)+7500,IF(I596&lt;=70000,ROUNDUP(I596/4,0)+17500,35000)))),MAX(IF(I596&lt;=0,0,IF(I596&lt;=15000,I596,IF(I596&lt;=40000,ROUNDUP(I596/2,0)+7500,IF(I596&lt;=70000,ROUNDUP(I596/4,0)+17500,35000)))),MIN(IF(H596&lt;=0,0,IF(H596&lt;=12000,H596,IF(H596&lt;=32000,ROUNDUP(H596/2,0)+6000,IF(H596&lt;=56000,ROUNDUP(H596/4,0)+14000,28000))))+IF(I596&lt;=0,0,IF(I596&lt;=15000,I596,IF(I596&lt;=40000,ROUNDUP(I596/2,0)+7500,IF(I596&lt;=70000,ROUNDUP(I596/4,0)+17500,35000)))),28000))))</f>
        <v/>
      </c>
      <c r="V596" s="18">
        <f>MIN(70000,S596+T596+U596)</f>
        <v/>
      </c>
      <c r="W596" s="18">
        <f>MAX(0,ROUNDDOWN(M596-J596-N596-K596-0,-3))</f>
        <v/>
      </c>
      <c r="X596" s="18">
        <f>MAX(0,ROUNDDOWN(M596-J596-N596-K596-R596,-3))</f>
        <v/>
      </c>
      <c r="Y596" s="18">
        <f>IF(W596&lt;=0,0,ROUNDDOWN((W596*LOOKUP(W596,{0,1950001,3300001,6950001,9000001,18000001,40000001},{0.05,0.1,0.2,0.23,0.33,0.4,0.45})-LOOKUP(W596,{0,1950001,3300001,6950001,9000001,18000001,40000001},{0,97500,427500,636000,1536000,2796000,4796000}))*1.021,-2))</f>
        <v/>
      </c>
      <c r="Z596" s="18">
        <f>IF(X596&lt;=0,0,ROUNDDOWN((X596*LOOKUP(X596,{0,1950001,3300001,6950001,9000001,18000001,40000001},{0.05,0.1,0.2,0.23,0.33,0.4,0.45})-LOOKUP(X596,{0,1950001,3300001,6950001,9000001,18000001,40000001},{0,97500,427500,636000,1536000,2796000,4796000}))*1.021,-2))</f>
        <v/>
      </c>
      <c r="AA596" s="18">
        <f>MAX(0,ROUNDDOWN(M596-J596-430000-L596-0,-3))</f>
        <v/>
      </c>
      <c r="AB596" s="18">
        <f>MAX(0,ROUNDDOWN(M596-J596-430000-L596-V596,-3))</f>
        <v/>
      </c>
      <c r="AC596" s="18">
        <f>IF(M596&lt;=450000,0,MAX(0,ROUNDDOWN(AA596*0.06-MIN(50000,AA596)*0.03,-2))+MAX(0,ROUNDDOWN(AA596*0.04-MIN(50000,AA596)*0.02,-2)))</f>
        <v/>
      </c>
      <c r="AD596" s="18">
        <f>IF(M596&lt;=450000,0,MAX(0,ROUNDDOWN(AB596*0.06-MIN(50000,AB596)*0.03,-2))+MAX(0,ROUNDDOWN(AB596*0.04-MIN(50000,AB596)*0.02,-2)))</f>
        <v/>
      </c>
      <c r="AE596" s="18">
        <f>Y596-Z596</f>
        <v/>
      </c>
      <c r="AF596" s="18">
        <f>AC596-AD596</f>
        <v/>
      </c>
      <c r="AG596" s="18">
        <f>AE596+AF596</f>
        <v/>
      </c>
      <c r="AH596" s="20">
        <f>IF(W596&lt;=0,0,LOOKUP(W596,{0,1950001,3300001,6950001,9000001,18000001,40000001},{0.05,0.1,0.2,0.23,0.33,0.4,0.45}))</f>
        <v/>
      </c>
    </row>
    <row r="597">
      <c r="A597" t="inlineStr">
        <is>
          <t>1万円刻み 3区分8万円ずつ</t>
        </is>
      </c>
      <c r="B597" s="18">
        <f>'4_1万円刻み'!$A$173</f>
        <v/>
      </c>
      <c r="C597" s="19" t="n">
        <v>2026</v>
      </c>
      <c r="D597" t="inlineStr">
        <is>
          <t>いいえ</t>
        </is>
      </c>
      <c r="E597" s="18" t="n">
        <v>80000</v>
      </c>
      <c r="F597" s="18" t="n">
        <v>0</v>
      </c>
      <c r="G597" s="18" t="n">
        <v>80000</v>
      </c>
      <c r="H597" s="18" t="n">
        <v>80000</v>
      </c>
      <c r="I597" s="18" t="n">
        <v>0</v>
      </c>
      <c r="J597" s="18">
        <f>ROUND(MIN(B597/12,650000)*12*0.0915+MIN(B597/12,1390000)*12*(0.0504+0)+B597*0.005,0)</f>
        <v/>
      </c>
      <c r="K597" s="18" t="n">
        <v>0</v>
      </c>
      <c r="L597" s="18" t="n">
        <v>0</v>
      </c>
      <c r="M597" s="18">
        <f>ROUND(IF(C597&gt;=2026,IF(B597&lt;741000,0,IF(B597&lt;2191000,B597-740000,IF(B597&lt;2193000,1451000,IF(B597&lt;2196000,1453000,IF(B597&lt;2200000,1456000,IF(B597&lt;3600000,ROUNDDOWN(B597/4,-3)*2.8-80000,IF(B597&lt;6600000,ROUNDDOWN(B597/4,-3)*3.2-440000,IF(B597&lt;8500000,ROUNDDOWN(B597*0.9,0)-1100000,B597-1950000)))))))),IF(B597&lt;651000,0,IF(B597&lt;1900000,B597-650000,IF(B597&lt;3600000,ROUNDDOWN(B597/4,-3)*2.8-80000,IF(B597&lt;6600000,ROUNDDOWN(B597/4,-3)*3.2-440000,IF(B597&lt;8500000,ROUNDDOWN(B597*0.9,0)-1100000,B597-1950000)))))),0)</f>
        <v/>
      </c>
      <c r="N597" s="18">
        <f>IF(M597&gt;23500000,NA(),IF(C597&gt;=2026,IF(M597&lt;=4890000,1040000,IF(M597&lt;=6550000,670000,620000)),IF(M597&lt;=1320000,950000,IF(M597&lt;=3360000,880000,IF(M597&lt;=4890000,680000,IF(M597&lt;=6550000,630000,580000))))))</f>
        <v/>
      </c>
      <c r="O597" s="18">
        <f>IF(F597&lt;=0,IF(AND(D597="はい",C597&gt;=2026,C597&lt;=2027),IF(E597&lt;=0,0,IF(E597&lt;=30000,E597,IF(E597&lt;=60000,ROUNDUP(E597/2,0)+15000,IF(E597&lt;=120000,ROUNDUP(E597/4,0)+30000,60000)))),IF(E597&lt;=0,0,IF(E597&lt;=20000,E597,IF(E597&lt;=40000,ROUNDUP(E597/2,0)+10000,IF(E597&lt;=80000,ROUNDUP(E597/4,0)+20000,40000))))),IF(E597&lt;=0,IF(F597&lt;=0,0,IF(F597&lt;=25000,F597,IF(F597&lt;=50000,ROUNDUP(F597/2,0)+12500,IF(F597&lt;=100000,ROUNDUP(F597/4,0)+25000,50000)))),MAX(IF(F597&lt;=0,0,IF(F597&lt;=25000,F597,IF(F597&lt;=50000,ROUNDUP(F597/2,0)+12500,IF(F597&lt;=100000,ROUNDUP(F597/4,0)+25000,50000)))),MIN(IF(AND(D597="はい",C597&gt;=2026,C597&lt;=2027),IF(E597&lt;=0,0,IF(E597&lt;=30000,E597,IF(E597&lt;=60000,ROUNDUP(E597/2,0)+15000,IF(E597&lt;=120000,ROUNDUP(E597/4,0)+30000,60000)))),IF(E597&lt;=0,0,IF(E597&lt;=20000,E597,IF(E597&lt;=40000,ROUNDUP(E597/2,0)+10000,IF(E597&lt;=80000,ROUNDUP(E597/4,0)+20000,40000)))))+IF(F597&lt;=0,0,IF(F597&lt;=25000,F597,IF(F597&lt;=50000,ROUNDUP(F597/2,0)+12500,IF(F597&lt;=100000,ROUNDUP(F597/4,0)+25000,50000)))),IF(AND(D597="はい",C597&gt;=2026,C597&lt;=2027),60000,40000)))))</f>
        <v/>
      </c>
      <c r="P597" s="18">
        <f>IF(G597&lt;=0,0,IF(G597&lt;=20000,G597,IF(G597&lt;=40000,ROUNDUP(G597/2,0)+10000,IF(G597&lt;=80000,ROUNDUP(G597/4,0)+20000,40000))))</f>
        <v/>
      </c>
      <c r="Q597" s="18">
        <f>IF(I597&lt;=0,IF(H597&lt;=0,0,IF(H597&lt;=20000,H597,IF(H597&lt;=40000,ROUNDUP(H597/2,0)+10000,IF(H597&lt;=80000,ROUNDUP(H597/4,0)+20000,40000)))),IF(H597&lt;=0,IF(I597&lt;=0,0,IF(I597&lt;=25000,I597,IF(I597&lt;=50000,ROUNDUP(I597/2,0)+12500,IF(I597&lt;=100000,ROUNDUP(I597/4,0)+25000,50000)))),MAX(IF(I597&lt;=0,0,IF(I597&lt;=25000,I597,IF(I597&lt;=50000,ROUNDUP(I597/2,0)+12500,IF(I597&lt;=100000,ROUNDUP(I597/4,0)+25000,50000)))),MIN(IF(H597&lt;=0,0,IF(H597&lt;=20000,H597,IF(H597&lt;=40000,ROUNDUP(H597/2,0)+10000,IF(H597&lt;=80000,ROUNDUP(H597/4,0)+20000,40000))))+IF(I597&lt;=0,0,IF(I597&lt;=25000,I597,IF(I597&lt;=50000,ROUNDUP(I597/2,0)+12500,IF(I597&lt;=100000,ROUNDUP(I597/4,0)+25000,50000)))),40000))))</f>
        <v/>
      </c>
      <c r="R597" s="18">
        <f>MIN(120000,O597+P597+Q597)</f>
        <v/>
      </c>
      <c r="S597" s="18">
        <f>IF(F597&lt;=0,IF(E597&lt;=0,0,IF(E597&lt;=12000,E597,IF(E597&lt;=32000,ROUNDUP(E597/2,0)+6000,IF(E597&lt;=56000,ROUNDUP(E597/4,0)+14000,28000)))),IF(E597&lt;=0,IF(F597&lt;=0,0,IF(F597&lt;=15000,F597,IF(F597&lt;=40000,ROUNDUP(F597/2,0)+7500,IF(F597&lt;=70000,ROUNDUP(F597/4,0)+17500,35000)))),MAX(IF(F597&lt;=0,0,IF(F597&lt;=15000,F597,IF(F597&lt;=40000,ROUNDUP(F597/2,0)+7500,IF(F597&lt;=70000,ROUNDUP(F597/4,0)+17500,35000)))),MIN(IF(E597&lt;=0,0,IF(E597&lt;=12000,E597,IF(E597&lt;=32000,ROUNDUP(E597/2,0)+6000,IF(E597&lt;=56000,ROUNDUP(E597/4,0)+14000,28000))))+IF(F597&lt;=0,0,IF(F597&lt;=15000,F597,IF(F597&lt;=40000,ROUNDUP(F597/2,0)+7500,IF(F597&lt;=70000,ROUNDUP(F597/4,0)+17500,35000)))),28000))))</f>
        <v/>
      </c>
      <c r="T597" s="18">
        <f>IF(G597&lt;=0,0,IF(G597&lt;=12000,G597,IF(G597&lt;=32000,ROUNDUP(G597/2,0)+6000,IF(G597&lt;=56000,ROUNDUP(G597/4,0)+14000,28000))))</f>
        <v/>
      </c>
      <c r="U597" s="18">
        <f>IF(I597&lt;=0,IF(H597&lt;=0,0,IF(H597&lt;=12000,H597,IF(H597&lt;=32000,ROUNDUP(H597/2,0)+6000,IF(H597&lt;=56000,ROUNDUP(H597/4,0)+14000,28000)))),IF(H597&lt;=0,IF(I597&lt;=0,0,IF(I597&lt;=15000,I597,IF(I597&lt;=40000,ROUNDUP(I597/2,0)+7500,IF(I597&lt;=70000,ROUNDUP(I597/4,0)+17500,35000)))),MAX(IF(I597&lt;=0,0,IF(I597&lt;=15000,I597,IF(I597&lt;=40000,ROUNDUP(I597/2,0)+7500,IF(I597&lt;=70000,ROUNDUP(I597/4,0)+17500,35000)))),MIN(IF(H597&lt;=0,0,IF(H597&lt;=12000,H597,IF(H597&lt;=32000,ROUNDUP(H597/2,0)+6000,IF(H597&lt;=56000,ROUNDUP(H597/4,0)+14000,28000))))+IF(I597&lt;=0,0,IF(I597&lt;=15000,I597,IF(I597&lt;=40000,ROUNDUP(I597/2,0)+7500,IF(I597&lt;=70000,ROUNDUP(I597/4,0)+17500,35000)))),28000))))</f>
        <v/>
      </c>
      <c r="V597" s="18">
        <f>MIN(70000,S597+T597+U597)</f>
        <v/>
      </c>
      <c r="W597" s="18">
        <f>MAX(0,ROUNDDOWN(M597-J597-N597-K597-0,-3))</f>
        <v/>
      </c>
      <c r="X597" s="18">
        <f>MAX(0,ROUNDDOWN(M597-J597-N597-K597-R597,-3))</f>
        <v/>
      </c>
      <c r="Y597" s="18">
        <f>IF(W597&lt;=0,0,ROUNDDOWN((W597*LOOKUP(W597,{0,1950001,3300001,6950001,9000001,18000001,40000001},{0.05,0.1,0.2,0.23,0.33,0.4,0.45})-LOOKUP(W597,{0,1950001,3300001,6950001,9000001,18000001,40000001},{0,97500,427500,636000,1536000,2796000,4796000}))*1.021,-2))</f>
        <v/>
      </c>
      <c r="Z597" s="18">
        <f>IF(X597&lt;=0,0,ROUNDDOWN((X597*LOOKUP(X597,{0,1950001,3300001,6950001,9000001,18000001,40000001},{0.05,0.1,0.2,0.23,0.33,0.4,0.45})-LOOKUP(X597,{0,1950001,3300001,6950001,9000001,18000001,40000001},{0,97500,427500,636000,1536000,2796000,4796000}))*1.021,-2))</f>
        <v/>
      </c>
      <c r="AA597" s="18">
        <f>MAX(0,ROUNDDOWN(M597-J597-430000-L597-0,-3))</f>
        <v/>
      </c>
      <c r="AB597" s="18">
        <f>MAX(0,ROUNDDOWN(M597-J597-430000-L597-V597,-3))</f>
        <v/>
      </c>
      <c r="AC597" s="18">
        <f>IF(M597&lt;=450000,0,MAX(0,ROUNDDOWN(AA597*0.06-MIN(50000,AA597)*0.03,-2))+MAX(0,ROUNDDOWN(AA597*0.04-MIN(50000,AA597)*0.02,-2)))</f>
        <v/>
      </c>
      <c r="AD597" s="18">
        <f>IF(M597&lt;=450000,0,MAX(0,ROUNDDOWN(AB597*0.06-MIN(50000,AB597)*0.03,-2))+MAX(0,ROUNDDOWN(AB597*0.04-MIN(50000,AB597)*0.02,-2)))</f>
        <v/>
      </c>
      <c r="AE597" s="18">
        <f>Y597-Z597</f>
        <v/>
      </c>
      <c r="AF597" s="18">
        <f>AC597-AD597</f>
        <v/>
      </c>
      <c r="AG597" s="18">
        <f>AE597+AF597</f>
        <v/>
      </c>
      <c r="AH597" s="20">
        <f>IF(W597&lt;=0,0,LOOKUP(W597,{0,1950001,3300001,6950001,9000001,18000001,40000001},{0.05,0.1,0.2,0.23,0.33,0.4,0.45}))</f>
        <v/>
      </c>
    </row>
    <row r="598">
      <c r="A598" t="inlineStr">
        <is>
          <t>1万円刻み 一般8万円</t>
        </is>
      </c>
      <c r="B598" s="18">
        <f>'4_1万円刻み'!$A$173</f>
        <v/>
      </c>
      <c r="C598" s="19" t="n">
        <v>2026</v>
      </c>
      <c r="D598" t="inlineStr">
        <is>
          <t>いいえ</t>
        </is>
      </c>
      <c r="E598" s="18" t="n">
        <v>80000</v>
      </c>
      <c r="F598" s="18" t="n">
        <v>0</v>
      </c>
      <c r="G598" s="18" t="n">
        <v>0</v>
      </c>
      <c r="H598" s="18" t="n">
        <v>0</v>
      </c>
      <c r="I598" s="18" t="n">
        <v>0</v>
      </c>
      <c r="J598" s="18">
        <f>ROUND(MIN(B598/12,650000)*12*0.0915+MIN(B598/12,1390000)*12*(0.0504+0)+B598*0.005,0)</f>
        <v/>
      </c>
      <c r="K598" s="18" t="n">
        <v>0</v>
      </c>
      <c r="L598" s="18" t="n">
        <v>0</v>
      </c>
      <c r="M598" s="18">
        <f>ROUND(IF(C598&gt;=2026,IF(B598&lt;741000,0,IF(B598&lt;2191000,B598-740000,IF(B598&lt;2193000,1451000,IF(B598&lt;2196000,1453000,IF(B598&lt;2200000,1456000,IF(B598&lt;3600000,ROUNDDOWN(B598/4,-3)*2.8-80000,IF(B598&lt;6600000,ROUNDDOWN(B598/4,-3)*3.2-440000,IF(B598&lt;8500000,ROUNDDOWN(B598*0.9,0)-1100000,B598-1950000)))))))),IF(B598&lt;651000,0,IF(B598&lt;1900000,B598-650000,IF(B598&lt;3600000,ROUNDDOWN(B598/4,-3)*2.8-80000,IF(B598&lt;6600000,ROUNDDOWN(B598/4,-3)*3.2-440000,IF(B598&lt;8500000,ROUNDDOWN(B598*0.9,0)-1100000,B598-1950000)))))),0)</f>
        <v/>
      </c>
      <c r="N598" s="18">
        <f>IF(M598&gt;23500000,NA(),IF(C598&gt;=2026,IF(M598&lt;=4890000,1040000,IF(M598&lt;=6550000,670000,620000)),IF(M598&lt;=1320000,950000,IF(M598&lt;=3360000,880000,IF(M598&lt;=4890000,680000,IF(M598&lt;=6550000,630000,580000))))))</f>
        <v/>
      </c>
      <c r="O598" s="18">
        <f>IF(F598&lt;=0,IF(AND(D598="はい",C598&gt;=2026,C598&lt;=2027),IF(E598&lt;=0,0,IF(E598&lt;=30000,E598,IF(E598&lt;=60000,ROUNDUP(E598/2,0)+15000,IF(E598&lt;=120000,ROUNDUP(E598/4,0)+30000,60000)))),IF(E598&lt;=0,0,IF(E598&lt;=20000,E598,IF(E598&lt;=40000,ROUNDUP(E598/2,0)+10000,IF(E598&lt;=80000,ROUNDUP(E598/4,0)+20000,40000))))),IF(E598&lt;=0,IF(F598&lt;=0,0,IF(F598&lt;=25000,F598,IF(F598&lt;=50000,ROUNDUP(F598/2,0)+12500,IF(F598&lt;=100000,ROUNDUP(F598/4,0)+25000,50000)))),MAX(IF(F598&lt;=0,0,IF(F598&lt;=25000,F598,IF(F598&lt;=50000,ROUNDUP(F598/2,0)+12500,IF(F598&lt;=100000,ROUNDUP(F598/4,0)+25000,50000)))),MIN(IF(AND(D598="はい",C598&gt;=2026,C598&lt;=2027),IF(E598&lt;=0,0,IF(E598&lt;=30000,E598,IF(E598&lt;=60000,ROUNDUP(E598/2,0)+15000,IF(E598&lt;=120000,ROUNDUP(E598/4,0)+30000,60000)))),IF(E598&lt;=0,0,IF(E598&lt;=20000,E598,IF(E598&lt;=40000,ROUNDUP(E598/2,0)+10000,IF(E598&lt;=80000,ROUNDUP(E598/4,0)+20000,40000)))))+IF(F598&lt;=0,0,IF(F598&lt;=25000,F598,IF(F598&lt;=50000,ROUNDUP(F598/2,0)+12500,IF(F598&lt;=100000,ROUNDUP(F598/4,0)+25000,50000)))),IF(AND(D598="はい",C598&gt;=2026,C598&lt;=2027),60000,40000)))))</f>
        <v/>
      </c>
      <c r="P598" s="18">
        <f>IF(G598&lt;=0,0,IF(G598&lt;=20000,G598,IF(G598&lt;=40000,ROUNDUP(G598/2,0)+10000,IF(G598&lt;=80000,ROUNDUP(G598/4,0)+20000,40000))))</f>
        <v/>
      </c>
      <c r="Q598" s="18">
        <f>IF(I598&lt;=0,IF(H598&lt;=0,0,IF(H598&lt;=20000,H598,IF(H598&lt;=40000,ROUNDUP(H598/2,0)+10000,IF(H598&lt;=80000,ROUNDUP(H598/4,0)+20000,40000)))),IF(H598&lt;=0,IF(I598&lt;=0,0,IF(I598&lt;=25000,I598,IF(I598&lt;=50000,ROUNDUP(I598/2,0)+12500,IF(I598&lt;=100000,ROUNDUP(I598/4,0)+25000,50000)))),MAX(IF(I598&lt;=0,0,IF(I598&lt;=25000,I598,IF(I598&lt;=50000,ROUNDUP(I598/2,0)+12500,IF(I598&lt;=100000,ROUNDUP(I598/4,0)+25000,50000)))),MIN(IF(H598&lt;=0,0,IF(H598&lt;=20000,H598,IF(H598&lt;=40000,ROUNDUP(H598/2,0)+10000,IF(H598&lt;=80000,ROUNDUP(H598/4,0)+20000,40000))))+IF(I598&lt;=0,0,IF(I598&lt;=25000,I598,IF(I598&lt;=50000,ROUNDUP(I598/2,0)+12500,IF(I598&lt;=100000,ROUNDUP(I598/4,0)+25000,50000)))),40000))))</f>
        <v/>
      </c>
      <c r="R598" s="18">
        <f>MIN(120000,O598+P598+Q598)</f>
        <v/>
      </c>
      <c r="S598" s="18">
        <f>IF(F598&lt;=0,IF(E598&lt;=0,0,IF(E598&lt;=12000,E598,IF(E598&lt;=32000,ROUNDUP(E598/2,0)+6000,IF(E598&lt;=56000,ROUNDUP(E598/4,0)+14000,28000)))),IF(E598&lt;=0,IF(F598&lt;=0,0,IF(F598&lt;=15000,F598,IF(F598&lt;=40000,ROUNDUP(F598/2,0)+7500,IF(F598&lt;=70000,ROUNDUP(F598/4,0)+17500,35000)))),MAX(IF(F598&lt;=0,0,IF(F598&lt;=15000,F598,IF(F598&lt;=40000,ROUNDUP(F598/2,0)+7500,IF(F598&lt;=70000,ROUNDUP(F598/4,0)+17500,35000)))),MIN(IF(E598&lt;=0,0,IF(E598&lt;=12000,E598,IF(E598&lt;=32000,ROUNDUP(E598/2,0)+6000,IF(E598&lt;=56000,ROUNDUP(E598/4,0)+14000,28000))))+IF(F598&lt;=0,0,IF(F598&lt;=15000,F598,IF(F598&lt;=40000,ROUNDUP(F598/2,0)+7500,IF(F598&lt;=70000,ROUNDUP(F598/4,0)+17500,35000)))),28000))))</f>
        <v/>
      </c>
      <c r="T598" s="18">
        <f>IF(G598&lt;=0,0,IF(G598&lt;=12000,G598,IF(G598&lt;=32000,ROUNDUP(G598/2,0)+6000,IF(G598&lt;=56000,ROUNDUP(G598/4,0)+14000,28000))))</f>
        <v/>
      </c>
      <c r="U598" s="18">
        <f>IF(I598&lt;=0,IF(H598&lt;=0,0,IF(H598&lt;=12000,H598,IF(H598&lt;=32000,ROUNDUP(H598/2,0)+6000,IF(H598&lt;=56000,ROUNDUP(H598/4,0)+14000,28000)))),IF(H598&lt;=0,IF(I598&lt;=0,0,IF(I598&lt;=15000,I598,IF(I598&lt;=40000,ROUNDUP(I598/2,0)+7500,IF(I598&lt;=70000,ROUNDUP(I598/4,0)+17500,35000)))),MAX(IF(I598&lt;=0,0,IF(I598&lt;=15000,I598,IF(I598&lt;=40000,ROUNDUP(I598/2,0)+7500,IF(I598&lt;=70000,ROUNDUP(I598/4,0)+17500,35000)))),MIN(IF(H598&lt;=0,0,IF(H598&lt;=12000,H598,IF(H598&lt;=32000,ROUNDUP(H598/2,0)+6000,IF(H598&lt;=56000,ROUNDUP(H598/4,0)+14000,28000))))+IF(I598&lt;=0,0,IF(I598&lt;=15000,I598,IF(I598&lt;=40000,ROUNDUP(I598/2,0)+7500,IF(I598&lt;=70000,ROUNDUP(I598/4,0)+17500,35000)))),28000))))</f>
        <v/>
      </c>
      <c r="V598" s="18">
        <f>MIN(70000,S598+T598+U598)</f>
        <v/>
      </c>
      <c r="W598" s="18">
        <f>MAX(0,ROUNDDOWN(M598-J598-N598-K598-0,-3))</f>
        <v/>
      </c>
      <c r="X598" s="18">
        <f>MAX(0,ROUNDDOWN(M598-J598-N598-K598-R598,-3))</f>
        <v/>
      </c>
      <c r="Y598" s="18">
        <f>IF(W598&lt;=0,0,ROUNDDOWN((W598*LOOKUP(W598,{0,1950001,3300001,6950001,9000001,18000001,40000001},{0.05,0.1,0.2,0.23,0.33,0.4,0.45})-LOOKUP(W598,{0,1950001,3300001,6950001,9000001,18000001,40000001},{0,97500,427500,636000,1536000,2796000,4796000}))*1.021,-2))</f>
        <v/>
      </c>
      <c r="Z598" s="18">
        <f>IF(X598&lt;=0,0,ROUNDDOWN((X598*LOOKUP(X598,{0,1950001,3300001,6950001,9000001,18000001,40000001},{0.05,0.1,0.2,0.23,0.33,0.4,0.45})-LOOKUP(X598,{0,1950001,3300001,6950001,9000001,18000001,40000001},{0,97500,427500,636000,1536000,2796000,4796000}))*1.021,-2))</f>
        <v/>
      </c>
      <c r="AA598" s="18">
        <f>MAX(0,ROUNDDOWN(M598-J598-430000-L598-0,-3))</f>
        <v/>
      </c>
      <c r="AB598" s="18">
        <f>MAX(0,ROUNDDOWN(M598-J598-430000-L598-V598,-3))</f>
        <v/>
      </c>
      <c r="AC598" s="18">
        <f>IF(M598&lt;=450000,0,MAX(0,ROUNDDOWN(AA598*0.06-MIN(50000,AA598)*0.03,-2))+MAX(0,ROUNDDOWN(AA598*0.04-MIN(50000,AA598)*0.02,-2)))</f>
        <v/>
      </c>
      <c r="AD598" s="18">
        <f>IF(M598&lt;=450000,0,MAX(0,ROUNDDOWN(AB598*0.06-MIN(50000,AB598)*0.03,-2))+MAX(0,ROUNDDOWN(AB598*0.04-MIN(50000,AB598)*0.02,-2)))</f>
        <v/>
      </c>
      <c r="AE598" s="18">
        <f>Y598-Z598</f>
        <v/>
      </c>
      <c r="AF598" s="18">
        <f>AC598-AD598</f>
        <v/>
      </c>
      <c r="AG598" s="18">
        <f>AE598+AF598</f>
        <v/>
      </c>
      <c r="AH598" s="20">
        <f>IF(W598&lt;=0,0,LOOKUP(W598,{0,1950001,3300001,6950001,9000001,18000001,40000001},{0.05,0.1,0.2,0.23,0.33,0.4,0.45}))</f>
        <v/>
      </c>
    </row>
    <row r="599">
      <c r="A599" t="inlineStr">
        <is>
          <t>1万円刻み 特例あり一般12万円</t>
        </is>
      </c>
      <c r="B599" s="18">
        <f>'4_1万円刻み'!$A$173</f>
        <v/>
      </c>
      <c r="C599" s="19" t="n">
        <v>2026</v>
      </c>
      <c r="D599" t="inlineStr">
        <is>
          <t>はい</t>
        </is>
      </c>
      <c r="E599" s="18" t="n">
        <v>120000</v>
      </c>
      <c r="F599" s="18" t="n">
        <v>0</v>
      </c>
      <c r="G599" s="18" t="n">
        <v>0</v>
      </c>
      <c r="H599" s="18" t="n">
        <v>0</v>
      </c>
      <c r="I599" s="18" t="n">
        <v>0</v>
      </c>
      <c r="J599" s="18">
        <f>ROUND(MIN(B599/12,650000)*12*0.0915+MIN(B599/12,1390000)*12*(0.0504+0)+B599*0.005,0)</f>
        <v/>
      </c>
      <c r="K599" s="18" t="n">
        <v>0</v>
      </c>
      <c r="L599" s="18" t="n">
        <v>0</v>
      </c>
      <c r="M599" s="18">
        <f>ROUND(IF(C599&gt;=2026,IF(B599&lt;741000,0,IF(B599&lt;2191000,B599-740000,IF(B599&lt;2193000,1451000,IF(B599&lt;2196000,1453000,IF(B599&lt;2200000,1456000,IF(B599&lt;3600000,ROUNDDOWN(B599/4,-3)*2.8-80000,IF(B599&lt;6600000,ROUNDDOWN(B599/4,-3)*3.2-440000,IF(B599&lt;8500000,ROUNDDOWN(B599*0.9,0)-1100000,B599-1950000)))))))),IF(B599&lt;651000,0,IF(B599&lt;1900000,B599-650000,IF(B599&lt;3600000,ROUNDDOWN(B599/4,-3)*2.8-80000,IF(B599&lt;6600000,ROUNDDOWN(B599/4,-3)*3.2-440000,IF(B599&lt;8500000,ROUNDDOWN(B599*0.9,0)-1100000,B599-1950000)))))),0)</f>
        <v/>
      </c>
      <c r="N599" s="18">
        <f>IF(M599&gt;23500000,NA(),IF(C599&gt;=2026,IF(M599&lt;=4890000,1040000,IF(M599&lt;=6550000,670000,620000)),IF(M599&lt;=1320000,950000,IF(M599&lt;=3360000,880000,IF(M599&lt;=4890000,680000,IF(M599&lt;=6550000,630000,580000))))))</f>
        <v/>
      </c>
      <c r="O599" s="18">
        <f>IF(F599&lt;=0,IF(AND(D599="はい",C599&gt;=2026,C599&lt;=2027),IF(E599&lt;=0,0,IF(E599&lt;=30000,E599,IF(E599&lt;=60000,ROUNDUP(E599/2,0)+15000,IF(E599&lt;=120000,ROUNDUP(E599/4,0)+30000,60000)))),IF(E599&lt;=0,0,IF(E599&lt;=20000,E599,IF(E599&lt;=40000,ROUNDUP(E599/2,0)+10000,IF(E599&lt;=80000,ROUNDUP(E599/4,0)+20000,40000))))),IF(E599&lt;=0,IF(F599&lt;=0,0,IF(F599&lt;=25000,F599,IF(F599&lt;=50000,ROUNDUP(F599/2,0)+12500,IF(F599&lt;=100000,ROUNDUP(F599/4,0)+25000,50000)))),MAX(IF(F599&lt;=0,0,IF(F599&lt;=25000,F599,IF(F599&lt;=50000,ROUNDUP(F599/2,0)+12500,IF(F599&lt;=100000,ROUNDUP(F599/4,0)+25000,50000)))),MIN(IF(AND(D599="はい",C599&gt;=2026,C599&lt;=2027),IF(E599&lt;=0,0,IF(E599&lt;=30000,E599,IF(E599&lt;=60000,ROUNDUP(E599/2,0)+15000,IF(E599&lt;=120000,ROUNDUP(E599/4,0)+30000,60000)))),IF(E599&lt;=0,0,IF(E599&lt;=20000,E599,IF(E599&lt;=40000,ROUNDUP(E599/2,0)+10000,IF(E599&lt;=80000,ROUNDUP(E599/4,0)+20000,40000)))))+IF(F599&lt;=0,0,IF(F599&lt;=25000,F599,IF(F599&lt;=50000,ROUNDUP(F599/2,0)+12500,IF(F599&lt;=100000,ROUNDUP(F599/4,0)+25000,50000)))),IF(AND(D599="はい",C599&gt;=2026,C599&lt;=2027),60000,40000)))))</f>
        <v/>
      </c>
      <c r="P599" s="18">
        <f>IF(G599&lt;=0,0,IF(G599&lt;=20000,G599,IF(G599&lt;=40000,ROUNDUP(G599/2,0)+10000,IF(G599&lt;=80000,ROUNDUP(G599/4,0)+20000,40000))))</f>
        <v/>
      </c>
      <c r="Q599" s="18">
        <f>IF(I599&lt;=0,IF(H599&lt;=0,0,IF(H599&lt;=20000,H599,IF(H599&lt;=40000,ROUNDUP(H599/2,0)+10000,IF(H599&lt;=80000,ROUNDUP(H599/4,0)+20000,40000)))),IF(H599&lt;=0,IF(I599&lt;=0,0,IF(I599&lt;=25000,I599,IF(I599&lt;=50000,ROUNDUP(I599/2,0)+12500,IF(I599&lt;=100000,ROUNDUP(I599/4,0)+25000,50000)))),MAX(IF(I599&lt;=0,0,IF(I599&lt;=25000,I599,IF(I599&lt;=50000,ROUNDUP(I599/2,0)+12500,IF(I599&lt;=100000,ROUNDUP(I599/4,0)+25000,50000)))),MIN(IF(H599&lt;=0,0,IF(H599&lt;=20000,H599,IF(H599&lt;=40000,ROUNDUP(H599/2,0)+10000,IF(H599&lt;=80000,ROUNDUP(H599/4,0)+20000,40000))))+IF(I599&lt;=0,0,IF(I599&lt;=25000,I599,IF(I599&lt;=50000,ROUNDUP(I599/2,0)+12500,IF(I599&lt;=100000,ROUNDUP(I599/4,0)+25000,50000)))),40000))))</f>
        <v/>
      </c>
      <c r="R599" s="18">
        <f>MIN(120000,O599+P599+Q599)</f>
        <v/>
      </c>
      <c r="S599" s="18">
        <f>IF(F599&lt;=0,IF(E599&lt;=0,0,IF(E599&lt;=12000,E599,IF(E599&lt;=32000,ROUNDUP(E599/2,0)+6000,IF(E599&lt;=56000,ROUNDUP(E599/4,0)+14000,28000)))),IF(E599&lt;=0,IF(F599&lt;=0,0,IF(F599&lt;=15000,F599,IF(F599&lt;=40000,ROUNDUP(F599/2,0)+7500,IF(F599&lt;=70000,ROUNDUP(F599/4,0)+17500,35000)))),MAX(IF(F599&lt;=0,0,IF(F599&lt;=15000,F599,IF(F599&lt;=40000,ROUNDUP(F599/2,0)+7500,IF(F599&lt;=70000,ROUNDUP(F599/4,0)+17500,35000)))),MIN(IF(E599&lt;=0,0,IF(E599&lt;=12000,E599,IF(E599&lt;=32000,ROUNDUP(E599/2,0)+6000,IF(E599&lt;=56000,ROUNDUP(E599/4,0)+14000,28000))))+IF(F599&lt;=0,0,IF(F599&lt;=15000,F599,IF(F599&lt;=40000,ROUNDUP(F599/2,0)+7500,IF(F599&lt;=70000,ROUNDUP(F599/4,0)+17500,35000)))),28000))))</f>
        <v/>
      </c>
      <c r="T599" s="18">
        <f>IF(G599&lt;=0,0,IF(G599&lt;=12000,G599,IF(G599&lt;=32000,ROUNDUP(G599/2,0)+6000,IF(G599&lt;=56000,ROUNDUP(G599/4,0)+14000,28000))))</f>
        <v/>
      </c>
      <c r="U599" s="18">
        <f>IF(I599&lt;=0,IF(H599&lt;=0,0,IF(H599&lt;=12000,H599,IF(H599&lt;=32000,ROUNDUP(H599/2,0)+6000,IF(H599&lt;=56000,ROUNDUP(H599/4,0)+14000,28000)))),IF(H599&lt;=0,IF(I599&lt;=0,0,IF(I599&lt;=15000,I599,IF(I599&lt;=40000,ROUNDUP(I599/2,0)+7500,IF(I599&lt;=70000,ROUNDUP(I599/4,0)+17500,35000)))),MAX(IF(I599&lt;=0,0,IF(I599&lt;=15000,I599,IF(I599&lt;=40000,ROUNDUP(I599/2,0)+7500,IF(I599&lt;=70000,ROUNDUP(I599/4,0)+17500,35000)))),MIN(IF(H599&lt;=0,0,IF(H599&lt;=12000,H599,IF(H599&lt;=32000,ROUNDUP(H599/2,0)+6000,IF(H599&lt;=56000,ROUNDUP(H599/4,0)+14000,28000))))+IF(I599&lt;=0,0,IF(I599&lt;=15000,I599,IF(I599&lt;=40000,ROUNDUP(I599/2,0)+7500,IF(I599&lt;=70000,ROUNDUP(I599/4,0)+17500,35000)))),28000))))</f>
        <v/>
      </c>
      <c r="V599" s="18">
        <f>MIN(70000,S599+T599+U599)</f>
        <v/>
      </c>
      <c r="W599" s="18">
        <f>MAX(0,ROUNDDOWN(M599-J599-N599-K599-0,-3))</f>
        <v/>
      </c>
      <c r="X599" s="18">
        <f>MAX(0,ROUNDDOWN(M599-J599-N599-K599-R599,-3))</f>
        <v/>
      </c>
      <c r="Y599" s="18">
        <f>IF(W599&lt;=0,0,ROUNDDOWN((W599*LOOKUP(W599,{0,1950001,3300001,6950001,9000001,18000001,40000001},{0.05,0.1,0.2,0.23,0.33,0.4,0.45})-LOOKUP(W599,{0,1950001,3300001,6950001,9000001,18000001,40000001},{0,97500,427500,636000,1536000,2796000,4796000}))*1.021,-2))</f>
        <v/>
      </c>
      <c r="Z599" s="18">
        <f>IF(X599&lt;=0,0,ROUNDDOWN((X599*LOOKUP(X599,{0,1950001,3300001,6950001,9000001,18000001,40000001},{0.05,0.1,0.2,0.23,0.33,0.4,0.45})-LOOKUP(X599,{0,1950001,3300001,6950001,9000001,18000001,40000001},{0,97500,427500,636000,1536000,2796000,4796000}))*1.021,-2))</f>
        <v/>
      </c>
      <c r="AA599" s="18">
        <f>MAX(0,ROUNDDOWN(M599-J599-430000-L599-0,-3))</f>
        <v/>
      </c>
      <c r="AB599" s="18">
        <f>MAX(0,ROUNDDOWN(M599-J599-430000-L599-V599,-3))</f>
        <v/>
      </c>
      <c r="AC599" s="18">
        <f>IF(M599&lt;=450000,0,MAX(0,ROUNDDOWN(AA599*0.06-MIN(50000,AA599)*0.03,-2))+MAX(0,ROUNDDOWN(AA599*0.04-MIN(50000,AA599)*0.02,-2)))</f>
        <v/>
      </c>
      <c r="AD599" s="18">
        <f>IF(M599&lt;=450000,0,MAX(0,ROUNDDOWN(AB599*0.06-MIN(50000,AB599)*0.03,-2))+MAX(0,ROUNDDOWN(AB599*0.04-MIN(50000,AB599)*0.02,-2)))</f>
        <v/>
      </c>
      <c r="AE599" s="18">
        <f>Y599-Z599</f>
        <v/>
      </c>
      <c r="AF599" s="18">
        <f>AC599-AD599</f>
        <v/>
      </c>
      <c r="AG599" s="18">
        <f>AE599+AF599</f>
        <v/>
      </c>
      <c r="AH599" s="20">
        <f>IF(W599&lt;=0,0,LOOKUP(W599,{0,1950001,3300001,6950001,9000001,18000001,40000001},{0.05,0.1,0.2,0.23,0.33,0.4,0.45}))</f>
        <v/>
      </c>
    </row>
    <row r="600">
      <c r="A600" t="inlineStr">
        <is>
          <t>1万円刻み 3区分8万円ずつ</t>
        </is>
      </c>
      <c r="B600" s="18">
        <f>'4_1万円刻み'!$A$174</f>
        <v/>
      </c>
      <c r="C600" s="19" t="n">
        <v>2026</v>
      </c>
      <c r="D600" t="inlineStr">
        <is>
          <t>いいえ</t>
        </is>
      </c>
      <c r="E600" s="18" t="n">
        <v>80000</v>
      </c>
      <c r="F600" s="18" t="n">
        <v>0</v>
      </c>
      <c r="G600" s="18" t="n">
        <v>80000</v>
      </c>
      <c r="H600" s="18" t="n">
        <v>80000</v>
      </c>
      <c r="I600" s="18" t="n">
        <v>0</v>
      </c>
      <c r="J600" s="18">
        <f>ROUND(MIN(B600/12,650000)*12*0.0915+MIN(B600/12,1390000)*12*(0.0504+0)+B600*0.005,0)</f>
        <v/>
      </c>
      <c r="K600" s="18" t="n">
        <v>0</v>
      </c>
      <c r="L600" s="18" t="n">
        <v>0</v>
      </c>
      <c r="M600" s="18">
        <f>ROUND(IF(C600&gt;=2026,IF(B600&lt;741000,0,IF(B600&lt;2191000,B600-740000,IF(B600&lt;2193000,1451000,IF(B600&lt;2196000,1453000,IF(B600&lt;2200000,1456000,IF(B600&lt;3600000,ROUNDDOWN(B600/4,-3)*2.8-80000,IF(B600&lt;6600000,ROUNDDOWN(B600/4,-3)*3.2-440000,IF(B600&lt;8500000,ROUNDDOWN(B600*0.9,0)-1100000,B600-1950000)))))))),IF(B600&lt;651000,0,IF(B600&lt;1900000,B600-650000,IF(B600&lt;3600000,ROUNDDOWN(B600/4,-3)*2.8-80000,IF(B600&lt;6600000,ROUNDDOWN(B600/4,-3)*3.2-440000,IF(B600&lt;8500000,ROUNDDOWN(B600*0.9,0)-1100000,B600-1950000)))))),0)</f>
        <v/>
      </c>
      <c r="N600" s="18">
        <f>IF(M600&gt;23500000,NA(),IF(C600&gt;=2026,IF(M600&lt;=4890000,1040000,IF(M600&lt;=6550000,670000,620000)),IF(M600&lt;=1320000,950000,IF(M600&lt;=3360000,880000,IF(M600&lt;=4890000,680000,IF(M600&lt;=6550000,630000,580000))))))</f>
        <v/>
      </c>
      <c r="O600" s="18">
        <f>IF(F600&lt;=0,IF(AND(D600="はい",C600&gt;=2026,C600&lt;=2027),IF(E600&lt;=0,0,IF(E600&lt;=30000,E600,IF(E600&lt;=60000,ROUNDUP(E600/2,0)+15000,IF(E600&lt;=120000,ROUNDUP(E600/4,0)+30000,60000)))),IF(E600&lt;=0,0,IF(E600&lt;=20000,E600,IF(E600&lt;=40000,ROUNDUP(E600/2,0)+10000,IF(E600&lt;=80000,ROUNDUP(E600/4,0)+20000,40000))))),IF(E600&lt;=0,IF(F600&lt;=0,0,IF(F600&lt;=25000,F600,IF(F600&lt;=50000,ROUNDUP(F600/2,0)+12500,IF(F600&lt;=100000,ROUNDUP(F600/4,0)+25000,50000)))),MAX(IF(F600&lt;=0,0,IF(F600&lt;=25000,F600,IF(F600&lt;=50000,ROUNDUP(F600/2,0)+12500,IF(F600&lt;=100000,ROUNDUP(F600/4,0)+25000,50000)))),MIN(IF(AND(D600="はい",C600&gt;=2026,C600&lt;=2027),IF(E600&lt;=0,0,IF(E600&lt;=30000,E600,IF(E600&lt;=60000,ROUNDUP(E600/2,0)+15000,IF(E600&lt;=120000,ROUNDUP(E600/4,0)+30000,60000)))),IF(E600&lt;=0,0,IF(E600&lt;=20000,E600,IF(E600&lt;=40000,ROUNDUP(E600/2,0)+10000,IF(E600&lt;=80000,ROUNDUP(E600/4,0)+20000,40000)))))+IF(F600&lt;=0,0,IF(F600&lt;=25000,F600,IF(F600&lt;=50000,ROUNDUP(F600/2,0)+12500,IF(F600&lt;=100000,ROUNDUP(F600/4,0)+25000,50000)))),IF(AND(D600="はい",C600&gt;=2026,C600&lt;=2027),60000,40000)))))</f>
        <v/>
      </c>
      <c r="P600" s="18">
        <f>IF(G600&lt;=0,0,IF(G600&lt;=20000,G600,IF(G600&lt;=40000,ROUNDUP(G600/2,0)+10000,IF(G600&lt;=80000,ROUNDUP(G600/4,0)+20000,40000))))</f>
        <v/>
      </c>
      <c r="Q600" s="18">
        <f>IF(I600&lt;=0,IF(H600&lt;=0,0,IF(H600&lt;=20000,H600,IF(H600&lt;=40000,ROUNDUP(H600/2,0)+10000,IF(H600&lt;=80000,ROUNDUP(H600/4,0)+20000,40000)))),IF(H600&lt;=0,IF(I600&lt;=0,0,IF(I600&lt;=25000,I600,IF(I600&lt;=50000,ROUNDUP(I600/2,0)+12500,IF(I600&lt;=100000,ROUNDUP(I600/4,0)+25000,50000)))),MAX(IF(I600&lt;=0,0,IF(I600&lt;=25000,I600,IF(I600&lt;=50000,ROUNDUP(I600/2,0)+12500,IF(I600&lt;=100000,ROUNDUP(I600/4,0)+25000,50000)))),MIN(IF(H600&lt;=0,0,IF(H600&lt;=20000,H600,IF(H600&lt;=40000,ROUNDUP(H600/2,0)+10000,IF(H600&lt;=80000,ROUNDUP(H600/4,0)+20000,40000))))+IF(I600&lt;=0,0,IF(I600&lt;=25000,I600,IF(I600&lt;=50000,ROUNDUP(I600/2,0)+12500,IF(I600&lt;=100000,ROUNDUP(I600/4,0)+25000,50000)))),40000))))</f>
        <v/>
      </c>
      <c r="R600" s="18">
        <f>MIN(120000,O600+P600+Q600)</f>
        <v/>
      </c>
      <c r="S600" s="18">
        <f>IF(F600&lt;=0,IF(E600&lt;=0,0,IF(E600&lt;=12000,E600,IF(E600&lt;=32000,ROUNDUP(E600/2,0)+6000,IF(E600&lt;=56000,ROUNDUP(E600/4,0)+14000,28000)))),IF(E600&lt;=0,IF(F600&lt;=0,0,IF(F600&lt;=15000,F600,IF(F600&lt;=40000,ROUNDUP(F600/2,0)+7500,IF(F600&lt;=70000,ROUNDUP(F600/4,0)+17500,35000)))),MAX(IF(F600&lt;=0,0,IF(F600&lt;=15000,F600,IF(F600&lt;=40000,ROUNDUP(F600/2,0)+7500,IF(F600&lt;=70000,ROUNDUP(F600/4,0)+17500,35000)))),MIN(IF(E600&lt;=0,0,IF(E600&lt;=12000,E600,IF(E600&lt;=32000,ROUNDUP(E600/2,0)+6000,IF(E600&lt;=56000,ROUNDUP(E600/4,0)+14000,28000))))+IF(F600&lt;=0,0,IF(F600&lt;=15000,F600,IF(F600&lt;=40000,ROUNDUP(F600/2,0)+7500,IF(F600&lt;=70000,ROUNDUP(F600/4,0)+17500,35000)))),28000))))</f>
        <v/>
      </c>
      <c r="T600" s="18">
        <f>IF(G600&lt;=0,0,IF(G600&lt;=12000,G600,IF(G600&lt;=32000,ROUNDUP(G600/2,0)+6000,IF(G600&lt;=56000,ROUNDUP(G600/4,0)+14000,28000))))</f>
        <v/>
      </c>
      <c r="U600" s="18">
        <f>IF(I600&lt;=0,IF(H600&lt;=0,0,IF(H600&lt;=12000,H600,IF(H600&lt;=32000,ROUNDUP(H600/2,0)+6000,IF(H600&lt;=56000,ROUNDUP(H600/4,0)+14000,28000)))),IF(H600&lt;=0,IF(I600&lt;=0,0,IF(I600&lt;=15000,I600,IF(I600&lt;=40000,ROUNDUP(I600/2,0)+7500,IF(I600&lt;=70000,ROUNDUP(I600/4,0)+17500,35000)))),MAX(IF(I600&lt;=0,0,IF(I600&lt;=15000,I600,IF(I600&lt;=40000,ROUNDUP(I600/2,0)+7500,IF(I600&lt;=70000,ROUNDUP(I600/4,0)+17500,35000)))),MIN(IF(H600&lt;=0,0,IF(H600&lt;=12000,H600,IF(H600&lt;=32000,ROUNDUP(H600/2,0)+6000,IF(H600&lt;=56000,ROUNDUP(H600/4,0)+14000,28000))))+IF(I600&lt;=0,0,IF(I600&lt;=15000,I600,IF(I600&lt;=40000,ROUNDUP(I600/2,0)+7500,IF(I600&lt;=70000,ROUNDUP(I600/4,0)+17500,35000)))),28000))))</f>
        <v/>
      </c>
      <c r="V600" s="18">
        <f>MIN(70000,S600+T600+U600)</f>
        <v/>
      </c>
      <c r="W600" s="18">
        <f>MAX(0,ROUNDDOWN(M600-J600-N600-K600-0,-3))</f>
        <v/>
      </c>
      <c r="X600" s="18">
        <f>MAX(0,ROUNDDOWN(M600-J600-N600-K600-R600,-3))</f>
        <v/>
      </c>
      <c r="Y600" s="18">
        <f>IF(W600&lt;=0,0,ROUNDDOWN((W600*LOOKUP(W600,{0,1950001,3300001,6950001,9000001,18000001,40000001},{0.05,0.1,0.2,0.23,0.33,0.4,0.45})-LOOKUP(W600,{0,1950001,3300001,6950001,9000001,18000001,40000001},{0,97500,427500,636000,1536000,2796000,4796000}))*1.021,-2))</f>
        <v/>
      </c>
      <c r="Z600" s="18">
        <f>IF(X600&lt;=0,0,ROUNDDOWN((X600*LOOKUP(X600,{0,1950001,3300001,6950001,9000001,18000001,40000001},{0.05,0.1,0.2,0.23,0.33,0.4,0.45})-LOOKUP(X600,{0,1950001,3300001,6950001,9000001,18000001,40000001},{0,97500,427500,636000,1536000,2796000,4796000}))*1.021,-2))</f>
        <v/>
      </c>
      <c r="AA600" s="18">
        <f>MAX(0,ROUNDDOWN(M600-J600-430000-L600-0,-3))</f>
        <v/>
      </c>
      <c r="AB600" s="18">
        <f>MAX(0,ROUNDDOWN(M600-J600-430000-L600-V600,-3))</f>
        <v/>
      </c>
      <c r="AC600" s="18">
        <f>IF(M600&lt;=450000,0,MAX(0,ROUNDDOWN(AA600*0.06-MIN(50000,AA600)*0.03,-2))+MAX(0,ROUNDDOWN(AA600*0.04-MIN(50000,AA600)*0.02,-2)))</f>
        <v/>
      </c>
      <c r="AD600" s="18">
        <f>IF(M600&lt;=450000,0,MAX(0,ROUNDDOWN(AB600*0.06-MIN(50000,AB600)*0.03,-2))+MAX(0,ROUNDDOWN(AB600*0.04-MIN(50000,AB600)*0.02,-2)))</f>
        <v/>
      </c>
      <c r="AE600" s="18">
        <f>Y600-Z600</f>
        <v/>
      </c>
      <c r="AF600" s="18">
        <f>AC600-AD600</f>
        <v/>
      </c>
      <c r="AG600" s="18">
        <f>AE600+AF600</f>
        <v/>
      </c>
      <c r="AH600" s="20">
        <f>IF(W600&lt;=0,0,LOOKUP(W600,{0,1950001,3300001,6950001,9000001,18000001,40000001},{0.05,0.1,0.2,0.23,0.33,0.4,0.45}))</f>
        <v/>
      </c>
    </row>
    <row r="601">
      <c r="A601" t="inlineStr">
        <is>
          <t>1万円刻み 一般8万円</t>
        </is>
      </c>
      <c r="B601" s="18">
        <f>'4_1万円刻み'!$A$174</f>
        <v/>
      </c>
      <c r="C601" s="19" t="n">
        <v>2026</v>
      </c>
      <c r="D601" t="inlineStr">
        <is>
          <t>いいえ</t>
        </is>
      </c>
      <c r="E601" s="18" t="n">
        <v>80000</v>
      </c>
      <c r="F601" s="18" t="n">
        <v>0</v>
      </c>
      <c r="G601" s="18" t="n">
        <v>0</v>
      </c>
      <c r="H601" s="18" t="n">
        <v>0</v>
      </c>
      <c r="I601" s="18" t="n">
        <v>0</v>
      </c>
      <c r="J601" s="18">
        <f>ROUND(MIN(B601/12,650000)*12*0.0915+MIN(B601/12,1390000)*12*(0.0504+0)+B601*0.005,0)</f>
        <v/>
      </c>
      <c r="K601" s="18" t="n">
        <v>0</v>
      </c>
      <c r="L601" s="18" t="n">
        <v>0</v>
      </c>
      <c r="M601" s="18">
        <f>ROUND(IF(C601&gt;=2026,IF(B601&lt;741000,0,IF(B601&lt;2191000,B601-740000,IF(B601&lt;2193000,1451000,IF(B601&lt;2196000,1453000,IF(B601&lt;2200000,1456000,IF(B601&lt;3600000,ROUNDDOWN(B601/4,-3)*2.8-80000,IF(B601&lt;6600000,ROUNDDOWN(B601/4,-3)*3.2-440000,IF(B601&lt;8500000,ROUNDDOWN(B601*0.9,0)-1100000,B601-1950000)))))))),IF(B601&lt;651000,0,IF(B601&lt;1900000,B601-650000,IF(B601&lt;3600000,ROUNDDOWN(B601/4,-3)*2.8-80000,IF(B601&lt;6600000,ROUNDDOWN(B601/4,-3)*3.2-440000,IF(B601&lt;8500000,ROUNDDOWN(B601*0.9,0)-1100000,B601-1950000)))))),0)</f>
        <v/>
      </c>
      <c r="N601" s="18">
        <f>IF(M601&gt;23500000,NA(),IF(C601&gt;=2026,IF(M601&lt;=4890000,1040000,IF(M601&lt;=6550000,670000,620000)),IF(M601&lt;=1320000,950000,IF(M601&lt;=3360000,880000,IF(M601&lt;=4890000,680000,IF(M601&lt;=6550000,630000,580000))))))</f>
        <v/>
      </c>
      <c r="O601" s="18">
        <f>IF(F601&lt;=0,IF(AND(D601="はい",C601&gt;=2026,C601&lt;=2027),IF(E601&lt;=0,0,IF(E601&lt;=30000,E601,IF(E601&lt;=60000,ROUNDUP(E601/2,0)+15000,IF(E601&lt;=120000,ROUNDUP(E601/4,0)+30000,60000)))),IF(E601&lt;=0,0,IF(E601&lt;=20000,E601,IF(E601&lt;=40000,ROUNDUP(E601/2,0)+10000,IF(E601&lt;=80000,ROUNDUP(E601/4,0)+20000,40000))))),IF(E601&lt;=0,IF(F601&lt;=0,0,IF(F601&lt;=25000,F601,IF(F601&lt;=50000,ROUNDUP(F601/2,0)+12500,IF(F601&lt;=100000,ROUNDUP(F601/4,0)+25000,50000)))),MAX(IF(F601&lt;=0,0,IF(F601&lt;=25000,F601,IF(F601&lt;=50000,ROUNDUP(F601/2,0)+12500,IF(F601&lt;=100000,ROUNDUP(F601/4,0)+25000,50000)))),MIN(IF(AND(D601="はい",C601&gt;=2026,C601&lt;=2027),IF(E601&lt;=0,0,IF(E601&lt;=30000,E601,IF(E601&lt;=60000,ROUNDUP(E601/2,0)+15000,IF(E601&lt;=120000,ROUNDUP(E601/4,0)+30000,60000)))),IF(E601&lt;=0,0,IF(E601&lt;=20000,E601,IF(E601&lt;=40000,ROUNDUP(E601/2,0)+10000,IF(E601&lt;=80000,ROUNDUP(E601/4,0)+20000,40000)))))+IF(F601&lt;=0,0,IF(F601&lt;=25000,F601,IF(F601&lt;=50000,ROUNDUP(F601/2,0)+12500,IF(F601&lt;=100000,ROUNDUP(F601/4,0)+25000,50000)))),IF(AND(D601="はい",C601&gt;=2026,C601&lt;=2027),60000,40000)))))</f>
        <v/>
      </c>
      <c r="P601" s="18">
        <f>IF(G601&lt;=0,0,IF(G601&lt;=20000,G601,IF(G601&lt;=40000,ROUNDUP(G601/2,0)+10000,IF(G601&lt;=80000,ROUNDUP(G601/4,0)+20000,40000))))</f>
        <v/>
      </c>
      <c r="Q601" s="18">
        <f>IF(I601&lt;=0,IF(H601&lt;=0,0,IF(H601&lt;=20000,H601,IF(H601&lt;=40000,ROUNDUP(H601/2,0)+10000,IF(H601&lt;=80000,ROUNDUP(H601/4,0)+20000,40000)))),IF(H601&lt;=0,IF(I601&lt;=0,0,IF(I601&lt;=25000,I601,IF(I601&lt;=50000,ROUNDUP(I601/2,0)+12500,IF(I601&lt;=100000,ROUNDUP(I601/4,0)+25000,50000)))),MAX(IF(I601&lt;=0,0,IF(I601&lt;=25000,I601,IF(I601&lt;=50000,ROUNDUP(I601/2,0)+12500,IF(I601&lt;=100000,ROUNDUP(I601/4,0)+25000,50000)))),MIN(IF(H601&lt;=0,0,IF(H601&lt;=20000,H601,IF(H601&lt;=40000,ROUNDUP(H601/2,0)+10000,IF(H601&lt;=80000,ROUNDUP(H601/4,0)+20000,40000))))+IF(I601&lt;=0,0,IF(I601&lt;=25000,I601,IF(I601&lt;=50000,ROUNDUP(I601/2,0)+12500,IF(I601&lt;=100000,ROUNDUP(I601/4,0)+25000,50000)))),40000))))</f>
        <v/>
      </c>
      <c r="R601" s="18">
        <f>MIN(120000,O601+P601+Q601)</f>
        <v/>
      </c>
      <c r="S601" s="18">
        <f>IF(F601&lt;=0,IF(E601&lt;=0,0,IF(E601&lt;=12000,E601,IF(E601&lt;=32000,ROUNDUP(E601/2,0)+6000,IF(E601&lt;=56000,ROUNDUP(E601/4,0)+14000,28000)))),IF(E601&lt;=0,IF(F601&lt;=0,0,IF(F601&lt;=15000,F601,IF(F601&lt;=40000,ROUNDUP(F601/2,0)+7500,IF(F601&lt;=70000,ROUNDUP(F601/4,0)+17500,35000)))),MAX(IF(F601&lt;=0,0,IF(F601&lt;=15000,F601,IF(F601&lt;=40000,ROUNDUP(F601/2,0)+7500,IF(F601&lt;=70000,ROUNDUP(F601/4,0)+17500,35000)))),MIN(IF(E601&lt;=0,0,IF(E601&lt;=12000,E601,IF(E601&lt;=32000,ROUNDUP(E601/2,0)+6000,IF(E601&lt;=56000,ROUNDUP(E601/4,0)+14000,28000))))+IF(F601&lt;=0,0,IF(F601&lt;=15000,F601,IF(F601&lt;=40000,ROUNDUP(F601/2,0)+7500,IF(F601&lt;=70000,ROUNDUP(F601/4,0)+17500,35000)))),28000))))</f>
        <v/>
      </c>
      <c r="T601" s="18">
        <f>IF(G601&lt;=0,0,IF(G601&lt;=12000,G601,IF(G601&lt;=32000,ROUNDUP(G601/2,0)+6000,IF(G601&lt;=56000,ROUNDUP(G601/4,0)+14000,28000))))</f>
        <v/>
      </c>
      <c r="U601" s="18">
        <f>IF(I601&lt;=0,IF(H601&lt;=0,0,IF(H601&lt;=12000,H601,IF(H601&lt;=32000,ROUNDUP(H601/2,0)+6000,IF(H601&lt;=56000,ROUNDUP(H601/4,0)+14000,28000)))),IF(H601&lt;=0,IF(I601&lt;=0,0,IF(I601&lt;=15000,I601,IF(I601&lt;=40000,ROUNDUP(I601/2,0)+7500,IF(I601&lt;=70000,ROUNDUP(I601/4,0)+17500,35000)))),MAX(IF(I601&lt;=0,0,IF(I601&lt;=15000,I601,IF(I601&lt;=40000,ROUNDUP(I601/2,0)+7500,IF(I601&lt;=70000,ROUNDUP(I601/4,0)+17500,35000)))),MIN(IF(H601&lt;=0,0,IF(H601&lt;=12000,H601,IF(H601&lt;=32000,ROUNDUP(H601/2,0)+6000,IF(H601&lt;=56000,ROUNDUP(H601/4,0)+14000,28000))))+IF(I601&lt;=0,0,IF(I601&lt;=15000,I601,IF(I601&lt;=40000,ROUNDUP(I601/2,0)+7500,IF(I601&lt;=70000,ROUNDUP(I601/4,0)+17500,35000)))),28000))))</f>
        <v/>
      </c>
      <c r="V601" s="18">
        <f>MIN(70000,S601+T601+U601)</f>
        <v/>
      </c>
      <c r="W601" s="18">
        <f>MAX(0,ROUNDDOWN(M601-J601-N601-K601-0,-3))</f>
        <v/>
      </c>
      <c r="X601" s="18">
        <f>MAX(0,ROUNDDOWN(M601-J601-N601-K601-R601,-3))</f>
        <v/>
      </c>
      <c r="Y601" s="18">
        <f>IF(W601&lt;=0,0,ROUNDDOWN((W601*LOOKUP(W601,{0,1950001,3300001,6950001,9000001,18000001,40000001},{0.05,0.1,0.2,0.23,0.33,0.4,0.45})-LOOKUP(W601,{0,1950001,3300001,6950001,9000001,18000001,40000001},{0,97500,427500,636000,1536000,2796000,4796000}))*1.021,-2))</f>
        <v/>
      </c>
      <c r="Z601" s="18">
        <f>IF(X601&lt;=0,0,ROUNDDOWN((X601*LOOKUP(X601,{0,1950001,3300001,6950001,9000001,18000001,40000001},{0.05,0.1,0.2,0.23,0.33,0.4,0.45})-LOOKUP(X601,{0,1950001,3300001,6950001,9000001,18000001,40000001},{0,97500,427500,636000,1536000,2796000,4796000}))*1.021,-2))</f>
        <v/>
      </c>
      <c r="AA601" s="18">
        <f>MAX(0,ROUNDDOWN(M601-J601-430000-L601-0,-3))</f>
        <v/>
      </c>
      <c r="AB601" s="18">
        <f>MAX(0,ROUNDDOWN(M601-J601-430000-L601-V601,-3))</f>
        <v/>
      </c>
      <c r="AC601" s="18">
        <f>IF(M601&lt;=450000,0,MAX(0,ROUNDDOWN(AA601*0.06-MIN(50000,AA601)*0.03,-2))+MAX(0,ROUNDDOWN(AA601*0.04-MIN(50000,AA601)*0.02,-2)))</f>
        <v/>
      </c>
      <c r="AD601" s="18">
        <f>IF(M601&lt;=450000,0,MAX(0,ROUNDDOWN(AB601*0.06-MIN(50000,AB601)*0.03,-2))+MAX(0,ROUNDDOWN(AB601*0.04-MIN(50000,AB601)*0.02,-2)))</f>
        <v/>
      </c>
      <c r="AE601" s="18">
        <f>Y601-Z601</f>
        <v/>
      </c>
      <c r="AF601" s="18">
        <f>AC601-AD601</f>
        <v/>
      </c>
      <c r="AG601" s="18">
        <f>AE601+AF601</f>
        <v/>
      </c>
      <c r="AH601" s="20">
        <f>IF(W601&lt;=0,0,LOOKUP(W601,{0,1950001,3300001,6950001,9000001,18000001,40000001},{0.05,0.1,0.2,0.23,0.33,0.4,0.45}))</f>
        <v/>
      </c>
    </row>
    <row r="602">
      <c r="A602" t="inlineStr">
        <is>
          <t>1万円刻み 特例あり一般12万円</t>
        </is>
      </c>
      <c r="B602" s="18">
        <f>'4_1万円刻み'!$A$174</f>
        <v/>
      </c>
      <c r="C602" s="19" t="n">
        <v>2026</v>
      </c>
      <c r="D602" t="inlineStr">
        <is>
          <t>はい</t>
        </is>
      </c>
      <c r="E602" s="18" t="n">
        <v>120000</v>
      </c>
      <c r="F602" s="18" t="n">
        <v>0</v>
      </c>
      <c r="G602" s="18" t="n">
        <v>0</v>
      </c>
      <c r="H602" s="18" t="n">
        <v>0</v>
      </c>
      <c r="I602" s="18" t="n">
        <v>0</v>
      </c>
      <c r="J602" s="18">
        <f>ROUND(MIN(B602/12,650000)*12*0.0915+MIN(B602/12,1390000)*12*(0.0504+0)+B602*0.005,0)</f>
        <v/>
      </c>
      <c r="K602" s="18" t="n">
        <v>0</v>
      </c>
      <c r="L602" s="18" t="n">
        <v>0</v>
      </c>
      <c r="M602" s="18">
        <f>ROUND(IF(C602&gt;=2026,IF(B602&lt;741000,0,IF(B602&lt;2191000,B602-740000,IF(B602&lt;2193000,1451000,IF(B602&lt;2196000,1453000,IF(B602&lt;2200000,1456000,IF(B602&lt;3600000,ROUNDDOWN(B602/4,-3)*2.8-80000,IF(B602&lt;6600000,ROUNDDOWN(B602/4,-3)*3.2-440000,IF(B602&lt;8500000,ROUNDDOWN(B602*0.9,0)-1100000,B602-1950000)))))))),IF(B602&lt;651000,0,IF(B602&lt;1900000,B602-650000,IF(B602&lt;3600000,ROUNDDOWN(B602/4,-3)*2.8-80000,IF(B602&lt;6600000,ROUNDDOWN(B602/4,-3)*3.2-440000,IF(B602&lt;8500000,ROUNDDOWN(B602*0.9,0)-1100000,B602-1950000)))))),0)</f>
        <v/>
      </c>
      <c r="N602" s="18">
        <f>IF(M602&gt;23500000,NA(),IF(C602&gt;=2026,IF(M602&lt;=4890000,1040000,IF(M602&lt;=6550000,670000,620000)),IF(M602&lt;=1320000,950000,IF(M602&lt;=3360000,880000,IF(M602&lt;=4890000,680000,IF(M602&lt;=6550000,630000,580000))))))</f>
        <v/>
      </c>
      <c r="O602" s="18">
        <f>IF(F602&lt;=0,IF(AND(D602="はい",C602&gt;=2026,C602&lt;=2027),IF(E602&lt;=0,0,IF(E602&lt;=30000,E602,IF(E602&lt;=60000,ROUNDUP(E602/2,0)+15000,IF(E602&lt;=120000,ROUNDUP(E602/4,0)+30000,60000)))),IF(E602&lt;=0,0,IF(E602&lt;=20000,E602,IF(E602&lt;=40000,ROUNDUP(E602/2,0)+10000,IF(E602&lt;=80000,ROUNDUP(E602/4,0)+20000,40000))))),IF(E602&lt;=0,IF(F602&lt;=0,0,IF(F602&lt;=25000,F602,IF(F602&lt;=50000,ROUNDUP(F602/2,0)+12500,IF(F602&lt;=100000,ROUNDUP(F602/4,0)+25000,50000)))),MAX(IF(F602&lt;=0,0,IF(F602&lt;=25000,F602,IF(F602&lt;=50000,ROUNDUP(F602/2,0)+12500,IF(F602&lt;=100000,ROUNDUP(F602/4,0)+25000,50000)))),MIN(IF(AND(D602="はい",C602&gt;=2026,C602&lt;=2027),IF(E602&lt;=0,0,IF(E602&lt;=30000,E602,IF(E602&lt;=60000,ROUNDUP(E602/2,0)+15000,IF(E602&lt;=120000,ROUNDUP(E602/4,0)+30000,60000)))),IF(E602&lt;=0,0,IF(E602&lt;=20000,E602,IF(E602&lt;=40000,ROUNDUP(E602/2,0)+10000,IF(E602&lt;=80000,ROUNDUP(E602/4,0)+20000,40000)))))+IF(F602&lt;=0,0,IF(F602&lt;=25000,F602,IF(F602&lt;=50000,ROUNDUP(F602/2,0)+12500,IF(F602&lt;=100000,ROUNDUP(F602/4,0)+25000,50000)))),IF(AND(D602="はい",C602&gt;=2026,C602&lt;=2027),60000,40000)))))</f>
        <v/>
      </c>
      <c r="P602" s="18">
        <f>IF(G602&lt;=0,0,IF(G602&lt;=20000,G602,IF(G602&lt;=40000,ROUNDUP(G602/2,0)+10000,IF(G602&lt;=80000,ROUNDUP(G602/4,0)+20000,40000))))</f>
        <v/>
      </c>
      <c r="Q602" s="18">
        <f>IF(I602&lt;=0,IF(H602&lt;=0,0,IF(H602&lt;=20000,H602,IF(H602&lt;=40000,ROUNDUP(H602/2,0)+10000,IF(H602&lt;=80000,ROUNDUP(H602/4,0)+20000,40000)))),IF(H602&lt;=0,IF(I602&lt;=0,0,IF(I602&lt;=25000,I602,IF(I602&lt;=50000,ROUNDUP(I602/2,0)+12500,IF(I602&lt;=100000,ROUNDUP(I602/4,0)+25000,50000)))),MAX(IF(I602&lt;=0,0,IF(I602&lt;=25000,I602,IF(I602&lt;=50000,ROUNDUP(I602/2,0)+12500,IF(I602&lt;=100000,ROUNDUP(I602/4,0)+25000,50000)))),MIN(IF(H602&lt;=0,0,IF(H602&lt;=20000,H602,IF(H602&lt;=40000,ROUNDUP(H602/2,0)+10000,IF(H602&lt;=80000,ROUNDUP(H602/4,0)+20000,40000))))+IF(I602&lt;=0,0,IF(I602&lt;=25000,I602,IF(I602&lt;=50000,ROUNDUP(I602/2,0)+12500,IF(I602&lt;=100000,ROUNDUP(I602/4,0)+25000,50000)))),40000))))</f>
        <v/>
      </c>
      <c r="R602" s="18">
        <f>MIN(120000,O602+P602+Q602)</f>
        <v/>
      </c>
      <c r="S602" s="18">
        <f>IF(F602&lt;=0,IF(E602&lt;=0,0,IF(E602&lt;=12000,E602,IF(E602&lt;=32000,ROUNDUP(E602/2,0)+6000,IF(E602&lt;=56000,ROUNDUP(E602/4,0)+14000,28000)))),IF(E602&lt;=0,IF(F602&lt;=0,0,IF(F602&lt;=15000,F602,IF(F602&lt;=40000,ROUNDUP(F602/2,0)+7500,IF(F602&lt;=70000,ROUNDUP(F602/4,0)+17500,35000)))),MAX(IF(F602&lt;=0,0,IF(F602&lt;=15000,F602,IF(F602&lt;=40000,ROUNDUP(F602/2,0)+7500,IF(F602&lt;=70000,ROUNDUP(F602/4,0)+17500,35000)))),MIN(IF(E602&lt;=0,0,IF(E602&lt;=12000,E602,IF(E602&lt;=32000,ROUNDUP(E602/2,0)+6000,IF(E602&lt;=56000,ROUNDUP(E602/4,0)+14000,28000))))+IF(F602&lt;=0,0,IF(F602&lt;=15000,F602,IF(F602&lt;=40000,ROUNDUP(F602/2,0)+7500,IF(F602&lt;=70000,ROUNDUP(F602/4,0)+17500,35000)))),28000))))</f>
        <v/>
      </c>
      <c r="T602" s="18">
        <f>IF(G602&lt;=0,0,IF(G602&lt;=12000,G602,IF(G602&lt;=32000,ROUNDUP(G602/2,0)+6000,IF(G602&lt;=56000,ROUNDUP(G602/4,0)+14000,28000))))</f>
        <v/>
      </c>
      <c r="U602" s="18">
        <f>IF(I602&lt;=0,IF(H602&lt;=0,0,IF(H602&lt;=12000,H602,IF(H602&lt;=32000,ROUNDUP(H602/2,0)+6000,IF(H602&lt;=56000,ROUNDUP(H602/4,0)+14000,28000)))),IF(H602&lt;=0,IF(I602&lt;=0,0,IF(I602&lt;=15000,I602,IF(I602&lt;=40000,ROUNDUP(I602/2,0)+7500,IF(I602&lt;=70000,ROUNDUP(I602/4,0)+17500,35000)))),MAX(IF(I602&lt;=0,0,IF(I602&lt;=15000,I602,IF(I602&lt;=40000,ROUNDUP(I602/2,0)+7500,IF(I602&lt;=70000,ROUNDUP(I602/4,0)+17500,35000)))),MIN(IF(H602&lt;=0,0,IF(H602&lt;=12000,H602,IF(H602&lt;=32000,ROUNDUP(H602/2,0)+6000,IF(H602&lt;=56000,ROUNDUP(H602/4,0)+14000,28000))))+IF(I602&lt;=0,0,IF(I602&lt;=15000,I602,IF(I602&lt;=40000,ROUNDUP(I602/2,0)+7500,IF(I602&lt;=70000,ROUNDUP(I602/4,0)+17500,35000)))),28000))))</f>
        <v/>
      </c>
      <c r="V602" s="18">
        <f>MIN(70000,S602+T602+U602)</f>
        <v/>
      </c>
      <c r="W602" s="18">
        <f>MAX(0,ROUNDDOWN(M602-J602-N602-K602-0,-3))</f>
        <v/>
      </c>
      <c r="X602" s="18">
        <f>MAX(0,ROUNDDOWN(M602-J602-N602-K602-R602,-3))</f>
        <v/>
      </c>
      <c r="Y602" s="18">
        <f>IF(W602&lt;=0,0,ROUNDDOWN((W602*LOOKUP(W602,{0,1950001,3300001,6950001,9000001,18000001,40000001},{0.05,0.1,0.2,0.23,0.33,0.4,0.45})-LOOKUP(W602,{0,1950001,3300001,6950001,9000001,18000001,40000001},{0,97500,427500,636000,1536000,2796000,4796000}))*1.021,-2))</f>
        <v/>
      </c>
      <c r="Z602" s="18">
        <f>IF(X602&lt;=0,0,ROUNDDOWN((X602*LOOKUP(X602,{0,1950001,3300001,6950001,9000001,18000001,40000001},{0.05,0.1,0.2,0.23,0.33,0.4,0.45})-LOOKUP(X602,{0,1950001,3300001,6950001,9000001,18000001,40000001},{0,97500,427500,636000,1536000,2796000,4796000}))*1.021,-2))</f>
        <v/>
      </c>
      <c r="AA602" s="18">
        <f>MAX(0,ROUNDDOWN(M602-J602-430000-L602-0,-3))</f>
        <v/>
      </c>
      <c r="AB602" s="18">
        <f>MAX(0,ROUNDDOWN(M602-J602-430000-L602-V602,-3))</f>
        <v/>
      </c>
      <c r="AC602" s="18">
        <f>IF(M602&lt;=450000,0,MAX(0,ROUNDDOWN(AA602*0.06-MIN(50000,AA602)*0.03,-2))+MAX(0,ROUNDDOWN(AA602*0.04-MIN(50000,AA602)*0.02,-2)))</f>
        <v/>
      </c>
      <c r="AD602" s="18">
        <f>IF(M602&lt;=450000,0,MAX(0,ROUNDDOWN(AB602*0.06-MIN(50000,AB602)*0.03,-2))+MAX(0,ROUNDDOWN(AB602*0.04-MIN(50000,AB602)*0.02,-2)))</f>
        <v/>
      </c>
      <c r="AE602" s="18">
        <f>Y602-Z602</f>
        <v/>
      </c>
      <c r="AF602" s="18">
        <f>AC602-AD602</f>
        <v/>
      </c>
      <c r="AG602" s="18">
        <f>AE602+AF602</f>
        <v/>
      </c>
      <c r="AH602" s="20">
        <f>IF(W602&lt;=0,0,LOOKUP(W602,{0,1950001,3300001,6950001,9000001,18000001,40000001},{0.05,0.1,0.2,0.23,0.33,0.4,0.45}))</f>
        <v/>
      </c>
    </row>
    <row r="603">
      <c r="A603" t="inlineStr">
        <is>
          <t>1万円刻み 3区分8万円ずつ</t>
        </is>
      </c>
      <c r="B603" s="18">
        <f>'4_1万円刻み'!$A$175</f>
        <v/>
      </c>
      <c r="C603" s="19" t="n">
        <v>2026</v>
      </c>
      <c r="D603" t="inlineStr">
        <is>
          <t>いいえ</t>
        </is>
      </c>
      <c r="E603" s="18" t="n">
        <v>80000</v>
      </c>
      <c r="F603" s="18" t="n">
        <v>0</v>
      </c>
      <c r="G603" s="18" t="n">
        <v>80000</v>
      </c>
      <c r="H603" s="18" t="n">
        <v>80000</v>
      </c>
      <c r="I603" s="18" t="n">
        <v>0</v>
      </c>
      <c r="J603" s="18">
        <f>ROUND(MIN(B603/12,650000)*12*0.0915+MIN(B603/12,1390000)*12*(0.0504+0)+B603*0.005,0)</f>
        <v/>
      </c>
      <c r="K603" s="18" t="n">
        <v>0</v>
      </c>
      <c r="L603" s="18" t="n">
        <v>0</v>
      </c>
      <c r="M603" s="18">
        <f>ROUND(IF(C603&gt;=2026,IF(B603&lt;741000,0,IF(B603&lt;2191000,B603-740000,IF(B603&lt;2193000,1451000,IF(B603&lt;2196000,1453000,IF(B603&lt;2200000,1456000,IF(B603&lt;3600000,ROUNDDOWN(B603/4,-3)*2.8-80000,IF(B603&lt;6600000,ROUNDDOWN(B603/4,-3)*3.2-440000,IF(B603&lt;8500000,ROUNDDOWN(B603*0.9,0)-1100000,B603-1950000)))))))),IF(B603&lt;651000,0,IF(B603&lt;1900000,B603-650000,IF(B603&lt;3600000,ROUNDDOWN(B603/4,-3)*2.8-80000,IF(B603&lt;6600000,ROUNDDOWN(B603/4,-3)*3.2-440000,IF(B603&lt;8500000,ROUNDDOWN(B603*0.9,0)-1100000,B603-1950000)))))),0)</f>
        <v/>
      </c>
      <c r="N603" s="18">
        <f>IF(M603&gt;23500000,NA(),IF(C603&gt;=2026,IF(M603&lt;=4890000,1040000,IF(M603&lt;=6550000,670000,620000)),IF(M603&lt;=1320000,950000,IF(M603&lt;=3360000,880000,IF(M603&lt;=4890000,680000,IF(M603&lt;=6550000,630000,580000))))))</f>
        <v/>
      </c>
      <c r="O603" s="18">
        <f>IF(F603&lt;=0,IF(AND(D603="はい",C603&gt;=2026,C603&lt;=2027),IF(E603&lt;=0,0,IF(E603&lt;=30000,E603,IF(E603&lt;=60000,ROUNDUP(E603/2,0)+15000,IF(E603&lt;=120000,ROUNDUP(E603/4,0)+30000,60000)))),IF(E603&lt;=0,0,IF(E603&lt;=20000,E603,IF(E603&lt;=40000,ROUNDUP(E603/2,0)+10000,IF(E603&lt;=80000,ROUNDUP(E603/4,0)+20000,40000))))),IF(E603&lt;=0,IF(F603&lt;=0,0,IF(F603&lt;=25000,F603,IF(F603&lt;=50000,ROUNDUP(F603/2,0)+12500,IF(F603&lt;=100000,ROUNDUP(F603/4,0)+25000,50000)))),MAX(IF(F603&lt;=0,0,IF(F603&lt;=25000,F603,IF(F603&lt;=50000,ROUNDUP(F603/2,0)+12500,IF(F603&lt;=100000,ROUNDUP(F603/4,0)+25000,50000)))),MIN(IF(AND(D603="はい",C603&gt;=2026,C603&lt;=2027),IF(E603&lt;=0,0,IF(E603&lt;=30000,E603,IF(E603&lt;=60000,ROUNDUP(E603/2,0)+15000,IF(E603&lt;=120000,ROUNDUP(E603/4,0)+30000,60000)))),IF(E603&lt;=0,0,IF(E603&lt;=20000,E603,IF(E603&lt;=40000,ROUNDUP(E603/2,0)+10000,IF(E603&lt;=80000,ROUNDUP(E603/4,0)+20000,40000)))))+IF(F603&lt;=0,0,IF(F603&lt;=25000,F603,IF(F603&lt;=50000,ROUNDUP(F603/2,0)+12500,IF(F603&lt;=100000,ROUNDUP(F603/4,0)+25000,50000)))),IF(AND(D603="はい",C603&gt;=2026,C603&lt;=2027),60000,40000)))))</f>
        <v/>
      </c>
      <c r="P603" s="18">
        <f>IF(G603&lt;=0,0,IF(G603&lt;=20000,G603,IF(G603&lt;=40000,ROUNDUP(G603/2,0)+10000,IF(G603&lt;=80000,ROUNDUP(G603/4,0)+20000,40000))))</f>
        <v/>
      </c>
      <c r="Q603" s="18">
        <f>IF(I603&lt;=0,IF(H603&lt;=0,0,IF(H603&lt;=20000,H603,IF(H603&lt;=40000,ROUNDUP(H603/2,0)+10000,IF(H603&lt;=80000,ROUNDUP(H603/4,0)+20000,40000)))),IF(H603&lt;=0,IF(I603&lt;=0,0,IF(I603&lt;=25000,I603,IF(I603&lt;=50000,ROUNDUP(I603/2,0)+12500,IF(I603&lt;=100000,ROUNDUP(I603/4,0)+25000,50000)))),MAX(IF(I603&lt;=0,0,IF(I603&lt;=25000,I603,IF(I603&lt;=50000,ROUNDUP(I603/2,0)+12500,IF(I603&lt;=100000,ROUNDUP(I603/4,0)+25000,50000)))),MIN(IF(H603&lt;=0,0,IF(H603&lt;=20000,H603,IF(H603&lt;=40000,ROUNDUP(H603/2,0)+10000,IF(H603&lt;=80000,ROUNDUP(H603/4,0)+20000,40000))))+IF(I603&lt;=0,0,IF(I603&lt;=25000,I603,IF(I603&lt;=50000,ROUNDUP(I603/2,0)+12500,IF(I603&lt;=100000,ROUNDUP(I603/4,0)+25000,50000)))),40000))))</f>
        <v/>
      </c>
      <c r="R603" s="18">
        <f>MIN(120000,O603+P603+Q603)</f>
        <v/>
      </c>
      <c r="S603" s="18">
        <f>IF(F603&lt;=0,IF(E603&lt;=0,0,IF(E603&lt;=12000,E603,IF(E603&lt;=32000,ROUNDUP(E603/2,0)+6000,IF(E603&lt;=56000,ROUNDUP(E603/4,0)+14000,28000)))),IF(E603&lt;=0,IF(F603&lt;=0,0,IF(F603&lt;=15000,F603,IF(F603&lt;=40000,ROUNDUP(F603/2,0)+7500,IF(F603&lt;=70000,ROUNDUP(F603/4,0)+17500,35000)))),MAX(IF(F603&lt;=0,0,IF(F603&lt;=15000,F603,IF(F603&lt;=40000,ROUNDUP(F603/2,0)+7500,IF(F603&lt;=70000,ROUNDUP(F603/4,0)+17500,35000)))),MIN(IF(E603&lt;=0,0,IF(E603&lt;=12000,E603,IF(E603&lt;=32000,ROUNDUP(E603/2,0)+6000,IF(E603&lt;=56000,ROUNDUP(E603/4,0)+14000,28000))))+IF(F603&lt;=0,0,IF(F603&lt;=15000,F603,IF(F603&lt;=40000,ROUNDUP(F603/2,0)+7500,IF(F603&lt;=70000,ROUNDUP(F603/4,0)+17500,35000)))),28000))))</f>
        <v/>
      </c>
      <c r="T603" s="18">
        <f>IF(G603&lt;=0,0,IF(G603&lt;=12000,G603,IF(G603&lt;=32000,ROUNDUP(G603/2,0)+6000,IF(G603&lt;=56000,ROUNDUP(G603/4,0)+14000,28000))))</f>
        <v/>
      </c>
      <c r="U603" s="18">
        <f>IF(I603&lt;=0,IF(H603&lt;=0,0,IF(H603&lt;=12000,H603,IF(H603&lt;=32000,ROUNDUP(H603/2,0)+6000,IF(H603&lt;=56000,ROUNDUP(H603/4,0)+14000,28000)))),IF(H603&lt;=0,IF(I603&lt;=0,0,IF(I603&lt;=15000,I603,IF(I603&lt;=40000,ROUNDUP(I603/2,0)+7500,IF(I603&lt;=70000,ROUNDUP(I603/4,0)+17500,35000)))),MAX(IF(I603&lt;=0,0,IF(I603&lt;=15000,I603,IF(I603&lt;=40000,ROUNDUP(I603/2,0)+7500,IF(I603&lt;=70000,ROUNDUP(I603/4,0)+17500,35000)))),MIN(IF(H603&lt;=0,0,IF(H603&lt;=12000,H603,IF(H603&lt;=32000,ROUNDUP(H603/2,0)+6000,IF(H603&lt;=56000,ROUNDUP(H603/4,0)+14000,28000))))+IF(I603&lt;=0,0,IF(I603&lt;=15000,I603,IF(I603&lt;=40000,ROUNDUP(I603/2,0)+7500,IF(I603&lt;=70000,ROUNDUP(I603/4,0)+17500,35000)))),28000))))</f>
        <v/>
      </c>
      <c r="V603" s="18">
        <f>MIN(70000,S603+T603+U603)</f>
        <v/>
      </c>
      <c r="W603" s="18">
        <f>MAX(0,ROUNDDOWN(M603-J603-N603-K603-0,-3))</f>
        <v/>
      </c>
      <c r="X603" s="18">
        <f>MAX(0,ROUNDDOWN(M603-J603-N603-K603-R603,-3))</f>
        <v/>
      </c>
      <c r="Y603" s="18">
        <f>IF(W603&lt;=0,0,ROUNDDOWN((W603*LOOKUP(W603,{0,1950001,3300001,6950001,9000001,18000001,40000001},{0.05,0.1,0.2,0.23,0.33,0.4,0.45})-LOOKUP(W603,{0,1950001,3300001,6950001,9000001,18000001,40000001},{0,97500,427500,636000,1536000,2796000,4796000}))*1.021,-2))</f>
        <v/>
      </c>
      <c r="Z603" s="18">
        <f>IF(X603&lt;=0,0,ROUNDDOWN((X603*LOOKUP(X603,{0,1950001,3300001,6950001,9000001,18000001,40000001},{0.05,0.1,0.2,0.23,0.33,0.4,0.45})-LOOKUP(X603,{0,1950001,3300001,6950001,9000001,18000001,40000001},{0,97500,427500,636000,1536000,2796000,4796000}))*1.021,-2))</f>
        <v/>
      </c>
      <c r="AA603" s="18">
        <f>MAX(0,ROUNDDOWN(M603-J603-430000-L603-0,-3))</f>
        <v/>
      </c>
      <c r="AB603" s="18">
        <f>MAX(0,ROUNDDOWN(M603-J603-430000-L603-V603,-3))</f>
        <v/>
      </c>
      <c r="AC603" s="18">
        <f>IF(M603&lt;=450000,0,MAX(0,ROUNDDOWN(AA603*0.06-MIN(50000,AA603)*0.03,-2))+MAX(0,ROUNDDOWN(AA603*0.04-MIN(50000,AA603)*0.02,-2)))</f>
        <v/>
      </c>
      <c r="AD603" s="18">
        <f>IF(M603&lt;=450000,0,MAX(0,ROUNDDOWN(AB603*0.06-MIN(50000,AB603)*0.03,-2))+MAX(0,ROUNDDOWN(AB603*0.04-MIN(50000,AB603)*0.02,-2)))</f>
        <v/>
      </c>
      <c r="AE603" s="18">
        <f>Y603-Z603</f>
        <v/>
      </c>
      <c r="AF603" s="18">
        <f>AC603-AD603</f>
        <v/>
      </c>
      <c r="AG603" s="18">
        <f>AE603+AF603</f>
        <v/>
      </c>
      <c r="AH603" s="20">
        <f>IF(W603&lt;=0,0,LOOKUP(W603,{0,1950001,3300001,6950001,9000001,18000001,40000001},{0.05,0.1,0.2,0.23,0.33,0.4,0.45}))</f>
        <v/>
      </c>
    </row>
    <row r="604">
      <c r="A604" t="inlineStr">
        <is>
          <t>1万円刻み 一般8万円</t>
        </is>
      </c>
      <c r="B604" s="18">
        <f>'4_1万円刻み'!$A$175</f>
        <v/>
      </c>
      <c r="C604" s="19" t="n">
        <v>2026</v>
      </c>
      <c r="D604" t="inlineStr">
        <is>
          <t>いいえ</t>
        </is>
      </c>
      <c r="E604" s="18" t="n">
        <v>80000</v>
      </c>
      <c r="F604" s="18" t="n">
        <v>0</v>
      </c>
      <c r="G604" s="18" t="n">
        <v>0</v>
      </c>
      <c r="H604" s="18" t="n">
        <v>0</v>
      </c>
      <c r="I604" s="18" t="n">
        <v>0</v>
      </c>
      <c r="J604" s="18">
        <f>ROUND(MIN(B604/12,650000)*12*0.0915+MIN(B604/12,1390000)*12*(0.0504+0)+B604*0.005,0)</f>
        <v/>
      </c>
      <c r="K604" s="18" t="n">
        <v>0</v>
      </c>
      <c r="L604" s="18" t="n">
        <v>0</v>
      </c>
      <c r="M604" s="18">
        <f>ROUND(IF(C604&gt;=2026,IF(B604&lt;741000,0,IF(B604&lt;2191000,B604-740000,IF(B604&lt;2193000,1451000,IF(B604&lt;2196000,1453000,IF(B604&lt;2200000,1456000,IF(B604&lt;3600000,ROUNDDOWN(B604/4,-3)*2.8-80000,IF(B604&lt;6600000,ROUNDDOWN(B604/4,-3)*3.2-440000,IF(B604&lt;8500000,ROUNDDOWN(B604*0.9,0)-1100000,B604-1950000)))))))),IF(B604&lt;651000,0,IF(B604&lt;1900000,B604-650000,IF(B604&lt;3600000,ROUNDDOWN(B604/4,-3)*2.8-80000,IF(B604&lt;6600000,ROUNDDOWN(B604/4,-3)*3.2-440000,IF(B604&lt;8500000,ROUNDDOWN(B604*0.9,0)-1100000,B604-1950000)))))),0)</f>
        <v/>
      </c>
      <c r="N604" s="18">
        <f>IF(M604&gt;23500000,NA(),IF(C604&gt;=2026,IF(M604&lt;=4890000,1040000,IF(M604&lt;=6550000,670000,620000)),IF(M604&lt;=1320000,950000,IF(M604&lt;=3360000,880000,IF(M604&lt;=4890000,680000,IF(M604&lt;=6550000,630000,580000))))))</f>
        <v/>
      </c>
      <c r="O604" s="18">
        <f>IF(F604&lt;=0,IF(AND(D604="はい",C604&gt;=2026,C604&lt;=2027),IF(E604&lt;=0,0,IF(E604&lt;=30000,E604,IF(E604&lt;=60000,ROUNDUP(E604/2,0)+15000,IF(E604&lt;=120000,ROUNDUP(E604/4,0)+30000,60000)))),IF(E604&lt;=0,0,IF(E604&lt;=20000,E604,IF(E604&lt;=40000,ROUNDUP(E604/2,0)+10000,IF(E604&lt;=80000,ROUNDUP(E604/4,0)+20000,40000))))),IF(E604&lt;=0,IF(F604&lt;=0,0,IF(F604&lt;=25000,F604,IF(F604&lt;=50000,ROUNDUP(F604/2,0)+12500,IF(F604&lt;=100000,ROUNDUP(F604/4,0)+25000,50000)))),MAX(IF(F604&lt;=0,0,IF(F604&lt;=25000,F604,IF(F604&lt;=50000,ROUNDUP(F604/2,0)+12500,IF(F604&lt;=100000,ROUNDUP(F604/4,0)+25000,50000)))),MIN(IF(AND(D604="はい",C604&gt;=2026,C604&lt;=2027),IF(E604&lt;=0,0,IF(E604&lt;=30000,E604,IF(E604&lt;=60000,ROUNDUP(E604/2,0)+15000,IF(E604&lt;=120000,ROUNDUP(E604/4,0)+30000,60000)))),IF(E604&lt;=0,0,IF(E604&lt;=20000,E604,IF(E604&lt;=40000,ROUNDUP(E604/2,0)+10000,IF(E604&lt;=80000,ROUNDUP(E604/4,0)+20000,40000)))))+IF(F604&lt;=0,0,IF(F604&lt;=25000,F604,IF(F604&lt;=50000,ROUNDUP(F604/2,0)+12500,IF(F604&lt;=100000,ROUNDUP(F604/4,0)+25000,50000)))),IF(AND(D604="はい",C604&gt;=2026,C604&lt;=2027),60000,40000)))))</f>
        <v/>
      </c>
      <c r="P604" s="18">
        <f>IF(G604&lt;=0,0,IF(G604&lt;=20000,G604,IF(G604&lt;=40000,ROUNDUP(G604/2,0)+10000,IF(G604&lt;=80000,ROUNDUP(G604/4,0)+20000,40000))))</f>
        <v/>
      </c>
      <c r="Q604" s="18">
        <f>IF(I604&lt;=0,IF(H604&lt;=0,0,IF(H604&lt;=20000,H604,IF(H604&lt;=40000,ROUNDUP(H604/2,0)+10000,IF(H604&lt;=80000,ROUNDUP(H604/4,0)+20000,40000)))),IF(H604&lt;=0,IF(I604&lt;=0,0,IF(I604&lt;=25000,I604,IF(I604&lt;=50000,ROUNDUP(I604/2,0)+12500,IF(I604&lt;=100000,ROUNDUP(I604/4,0)+25000,50000)))),MAX(IF(I604&lt;=0,0,IF(I604&lt;=25000,I604,IF(I604&lt;=50000,ROUNDUP(I604/2,0)+12500,IF(I604&lt;=100000,ROUNDUP(I604/4,0)+25000,50000)))),MIN(IF(H604&lt;=0,0,IF(H604&lt;=20000,H604,IF(H604&lt;=40000,ROUNDUP(H604/2,0)+10000,IF(H604&lt;=80000,ROUNDUP(H604/4,0)+20000,40000))))+IF(I604&lt;=0,0,IF(I604&lt;=25000,I604,IF(I604&lt;=50000,ROUNDUP(I604/2,0)+12500,IF(I604&lt;=100000,ROUNDUP(I604/4,0)+25000,50000)))),40000))))</f>
        <v/>
      </c>
      <c r="R604" s="18">
        <f>MIN(120000,O604+P604+Q604)</f>
        <v/>
      </c>
      <c r="S604" s="18">
        <f>IF(F604&lt;=0,IF(E604&lt;=0,0,IF(E604&lt;=12000,E604,IF(E604&lt;=32000,ROUNDUP(E604/2,0)+6000,IF(E604&lt;=56000,ROUNDUP(E604/4,0)+14000,28000)))),IF(E604&lt;=0,IF(F604&lt;=0,0,IF(F604&lt;=15000,F604,IF(F604&lt;=40000,ROUNDUP(F604/2,0)+7500,IF(F604&lt;=70000,ROUNDUP(F604/4,0)+17500,35000)))),MAX(IF(F604&lt;=0,0,IF(F604&lt;=15000,F604,IF(F604&lt;=40000,ROUNDUP(F604/2,0)+7500,IF(F604&lt;=70000,ROUNDUP(F604/4,0)+17500,35000)))),MIN(IF(E604&lt;=0,0,IF(E604&lt;=12000,E604,IF(E604&lt;=32000,ROUNDUP(E604/2,0)+6000,IF(E604&lt;=56000,ROUNDUP(E604/4,0)+14000,28000))))+IF(F604&lt;=0,0,IF(F604&lt;=15000,F604,IF(F604&lt;=40000,ROUNDUP(F604/2,0)+7500,IF(F604&lt;=70000,ROUNDUP(F604/4,0)+17500,35000)))),28000))))</f>
        <v/>
      </c>
      <c r="T604" s="18">
        <f>IF(G604&lt;=0,0,IF(G604&lt;=12000,G604,IF(G604&lt;=32000,ROUNDUP(G604/2,0)+6000,IF(G604&lt;=56000,ROUNDUP(G604/4,0)+14000,28000))))</f>
        <v/>
      </c>
      <c r="U604" s="18">
        <f>IF(I604&lt;=0,IF(H604&lt;=0,0,IF(H604&lt;=12000,H604,IF(H604&lt;=32000,ROUNDUP(H604/2,0)+6000,IF(H604&lt;=56000,ROUNDUP(H604/4,0)+14000,28000)))),IF(H604&lt;=0,IF(I604&lt;=0,0,IF(I604&lt;=15000,I604,IF(I604&lt;=40000,ROUNDUP(I604/2,0)+7500,IF(I604&lt;=70000,ROUNDUP(I604/4,0)+17500,35000)))),MAX(IF(I604&lt;=0,0,IF(I604&lt;=15000,I604,IF(I604&lt;=40000,ROUNDUP(I604/2,0)+7500,IF(I604&lt;=70000,ROUNDUP(I604/4,0)+17500,35000)))),MIN(IF(H604&lt;=0,0,IF(H604&lt;=12000,H604,IF(H604&lt;=32000,ROUNDUP(H604/2,0)+6000,IF(H604&lt;=56000,ROUNDUP(H604/4,0)+14000,28000))))+IF(I604&lt;=0,0,IF(I604&lt;=15000,I604,IF(I604&lt;=40000,ROUNDUP(I604/2,0)+7500,IF(I604&lt;=70000,ROUNDUP(I604/4,0)+17500,35000)))),28000))))</f>
        <v/>
      </c>
      <c r="V604" s="18">
        <f>MIN(70000,S604+T604+U604)</f>
        <v/>
      </c>
      <c r="W604" s="18">
        <f>MAX(0,ROUNDDOWN(M604-J604-N604-K604-0,-3))</f>
        <v/>
      </c>
      <c r="X604" s="18">
        <f>MAX(0,ROUNDDOWN(M604-J604-N604-K604-R604,-3))</f>
        <v/>
      </c>
      <c r="Y604" s="18">
        <f>IF(W604&lt;=0,0,ROUNDDOWN((W604*LOOKUP(W604,{0,1950001,3300001,6950001,9000001,18000001,40000001},{0.05,0.1,0.2,0.23,0.33,0.4,0.45})-LOOKUP(W604,{0,1950001,3300001,6950001,9000001,18000001,40000001},{0,97500,427500,636000,1536000,2796000,4796000}))*1.021,-2))</f>
        <v/>
      </c>
      <c r="Z604" s="18">
        <f>IF(X604&lt;=0,0,ROUNDDOWN((X604*LOOKUP(X604,{0,1950001,3300001,6950001,9000001,18000001,40000001},{0.05,0.1,0.2,0.23,0.33,0.4,0.45})-LOOKUP(X604,{0,1950001,3300001,6950001,9000001,18000001,40000001},{0,97500,427500,636000,1536000,2796000,4796000}))*1.021,-2))</f>
        <v/>
      </c>
      <c r="AA604" s="18">
        <f>MAX(0,ROUNDDOWN(M604-J604-430000-L604-0,-3))</f>
        <v/>
      </c>
      <c r="AB604" s="18">
        <f>MAX(0,ROUNDDOWN(M604-J604-430000-L604-V604,-3))</f>
        <v/>
      </c>
      <c r="AC604" s="18">
        <f>IF(M604&lt;=450000,0,MAX(0,ROUNDDOWN(AA604*0.06-MIN(50000,AA604)*0.03,-2))+MAX(0,ROUNDDOWN(AA604*0.04-MIN(50000,AA604)*0.02,-2)))</f>
        <v/>
      </c>
      <c r="AD604" s="18">
        <f>IF(M604&lt;=450000,0,MAX(0,ROUNDDOWN(AB604*0.06-MIN(50000,AB604)*0.03,-2))+MAX(0,ROUNDDOWN(AB604*0.04-MIN(50000,AB604)*0.02,-2)))</f>
        <v/>
      </c>
      <c r="AE604" s="18">
        <f>Y604-Z604</f>
        <v/>
      </c>
      <c r="AF604" s="18">
        <f>AC604-AD604</f>
        <v/>
      </c>
      <c r="AG604" s="18">
        <f>AE604+AF604</f>
        <v/>
      </c>
      <c r="AH604" s="20">
        <f>IF(W604&lt;=0,0,LOOKUP(W604,{0,1950001,3300001,6950001,9000001,18000001,40000001},{0.05,0.1,0.2,0.23,0.33,0.4,0.45}))</f>
        <v/>
      </c>
    </row>
    <row r="605">
      <c r="A605" t="inlineStr">
        <is>
          <t>1万円刻み 特例あり一般12万円</t>
        </is>
      </c>
      <c r="B605" s="18">
        <f>'4_1万円刻み'!$A$175</f>
        <v/>
      </c>
      <c r="C605" s="19" t="n">
        <v>2026</v>
      </c>
      <c r="D605" t="inlineStr">
        <is>
          <t>はい</t>
        </is>
      </c>
      <c r="E605" s="18" t="n">
        <v>120000</v>
      </c>
      <c r="F605" s="18" t="n">
        <v>0</v>
      </c>
      <c r="G605" s="18" t="n">
        <v>0</v>
      </c>
      <c r="H605" s="18" t="n">
        <v>0</v>
      </c>
      <c r="I605" s="18" t="n">
        <v>0</v>
      </c>
      <c r="J605" s="18">
        <f>ROUND(MIN(B605/12,650000)*12*0.0915+MIN(B605/12,1390000)*12*(0.0504+0)+B605*0.005,0)</f>
        <v/>
      </c>
      <c r="K605" s="18" t="n">
        <v>0</v>
      </c>
      <c r="L605" s="18" t="n">
        <v>0</v>
      </c>
      <c r="M605" s="18">
        <f>ROUND(IF(C605&gt;=2026,IF(B605&lt;741000,0,IF(B605&lt;2191000,B605-740000,IF(B605&lt;2193000,1451000,IF(B605&lt;2196000,1453000,IF(B605&lt;2200000,1456000,IF(B605&lt;3600000,ROUNDDOWN(B605/4,-3)*2.8-80000,IF(B605&lt;6600000,ROUNDDOWN(B605/4,-3)*3.2-440000,IF(B605&lt;8500000,ROUNDDOWN(B605*0.9,0)-1100000,B605-1950000)))))))),IF(B605&lt;651000,0,IF(B605&lt;1900000,B605-650000,IF(B605&lt;3600000,ROUNDDOWN(B605/4,-3)*2.8-80000,IF(B605&lt;6600000,ROUNDDOWN(B605/4,-3)*3.2-440000,IF(B605&lt;8500000,ROUNDDOWN(B605*0.9,0)-1100000,B605-1950000)))))),0)</f>
        <v/>
      </c>
      <c r="N605" s="18">
        <f>IF(M605&gt;23500000,NA(),IF(C605&gt;=2026,IF(M605&lt;=4890000,1040000,IF(M605&lt;=6550000,670000,620000)),IF(M605&lt;=1320000,950000,IF(M605&lt;=3360000,880000,IF(M605&lt;=4890000,680000,IF(M605&lt;=6550000,630000,580000))))))</f>
        <v/>
      </c>
      <c r="O605" s="18">
        <f>IF(F605&lt;=0,IF(AND(D605="はい",C605&gt;=2026,C605&lt;=2027),IF(E605&lt;=0,0,IF(E605&lt;=30000,E605,IF(E605&lt;=60000,ROUNDUP(E605/2,0)+15000,IF(E605&lt;=120000,ROUNDUP(E605/4,0)+30000,60000)))),IF(E605&lt;=0,0,IF(E605&lt;=20000,E605,IF(E605&lt;=40000,ROUNDUP(E605/2,0)+10000,IF(E605&lt;=80000,ROUNDUP(E605/4,0)+20000,40000))))),IF(E605&lt;=0,IF(F605&lt;=0,0,IF(F605&lt;=25000,F605,IF(F605&lt;=50000,ROUNDUP(F605/2,0)+12500,IF(F605&lt;=100000,ROUNDUP(F605/4,0)+25000,50000)))),MAX(IF(F605&lt;=0,0,IF(F605&lt;=25000,F605,IF(F605&lt;=50000,ROUNDUP(F605/2,0)+12500,IF(F605&lt;=100000,ROUNDUP(F605/4,0)+25000,50000)))),MIN(IF(AND(D605="はい",C605&gt;=2026,C605&lt;=2027),IF(E605&lt;=0,0,IF(E605&lt;=30000,E605,IF(E605&lt;=60000,ROUNDUP(E605/2,0)+15000,IF(E605&lt;=120000,ROUNDUP(E605/4,0)+30000,60000)))),IF(E605&lt;=0,0,IF(E605&lt;=20000,E605,IF(E605&lt;=40000,ROUNDUP(E605/2,0)+10000,IF(E605&lt;=80000,ROUNDUP(E605/4,0)+20000,40000)))))+IF(F605&lt;=0,0,IF(F605&lt;=25000,F605,IF(F605&lt;=50000,ROUNDUP(F605/2,0)+12500,IF(F605&lt;=100000,ROUNDUP(F605/4,0)+25000,50000)))),IF(AND(D605="はい",C605&gt;=2026,C605&lt;=2027),60000,40000)))))</f>
        <v/>
      </c>
      <c r="P605" s="18">
        <f>IF(G605&lt;=0,0,IF(G605&lt;=20000,G605,IF(G605&lt;=40000,ROUNDUP(G605/2,0)+10000,IF(G605&lt;=80000,ROUNDUP(G605/4,0)+20000,40000))))</f>
        <v/>
      </c>
      <c r="Q605" s="18">
        <f>IF(I605&lt;=0,IF(H605&lt;=0,0,IF(H605&lt;=20000,H605,IF(H605&lt;=40000,ROUNDUP(H605/2,0)+10000,IF(H605&lt;=80000,ROUNDUP(H605/4,0)+20000,40000)))),IF(H605&lt;=0,IF(I605&lt;=0,0,IF(I605&lt;=25000,I605,IF(I605&lt;=50000,ROUNDUP(I605/2,0)+12500,IF(I605&lt;=100000,ROUNDUP(I605/4,0)+25000,50000)))),MAX(IF(I605&lt;=0,0,IF(I605&lt;=25000,I605,IF(I605&lt;=50000,ROUNDUP(I605/2,0)+12500,IF(I605&lt;=100000,ROUNDUP(I605/4,0)+25000,50000)))),MIN(IF(H605&lt;=0,0,IF(H605&lt;=20000,H605,IF(H605&lt;=40000,ROUNDUP(H605/2,0)+10000,IF(H605&lt;=80000,ROUNDUP(H605/4,0)+20000,40000))))+IF(I605&lt;=0,0,IF(I605&lt;=25000,I605,IF(I605&lt;=50000,ROUNDUP(I605/2,0)+12500,IF(I605&lt;=100000,ROUNDUP(I605/4,0)+25000,50000)))),40000))))</f>
        <v/>
      </c>
      <c r="R605" s="18">
        <f>MIN(120000,O605+P605+Q605)</f>
        <v/>
      </c>
      <c r="S605" s="18">
        <f>IF(F605&lt;=0,IF(E605&lt;=0,0,IF(E605&lt;=12000,E605,IF(E605&lt;=32000,ROUNDUP(E605/2,0)+6000,IF(E605&lt;=56000,ROUNDUP(E605/4,0)+14000,28000)))),IF(E605&lt;=0,IF(F605&lt;=0,0,IF(F605&lt;=15000,F605,IF(F605&lt;=40000,ROUNDUP(F605/2,0)+7500,IF(F605&lt;=70000,ROUNDUP(F605/4,0)+17500,35000)))),MAX(IF(F605&lt;=0,0,IF(F605&lt;=15000,F605,IF(F605&lt;=40000,ROUNDUP(F605/2,0)+7500,IF(F605&lt;=70000,ROUNDUP(F605/4,0)+17500,35000)))),MIN(IF(E605&lt;=0,0,IF(E605&lt;=12000,E605,IF(E605&lt;=32000,ROUNDUP(E605/2,0)+6000,IF(E605&lt;=56000,ROUNDUP(E605/4,0)+14000,28000))))+IF(F605&lt;=0,0,IF(F605&lt;=15000,F605,IF(F605&lt;=40000,ROUNDUP(F605/2,0)+7500,IF(F605&lt;=70000,ROUNDUP(F605/4,0)+17500,35000)))),28000))))</f>
        <v/>
      </c>
      <c r="T605" s="18">
        <f>IF(G605&lt;=0,0,IF(G605&lt;=12000,G605,IF(G605&lt;=32000,ROUNDUP(G605/2,0)+6000,IF(G605&lt;=56000,ROUNDUP(G605/4,0)+14000,28000))))</f>
        <v/>
      </c>
      <c r="U605" s="18">
        <f>IF(I605&lt;=0,IF(H605&lt;=0,0,IF(H605&lt;=12000,H605,IF(H605&lt;=32000,ROUNDUP(H605/2,0)+6000,IF(H605&lt;=56000,ROUNDUP(H605/4,0)+14000,28000)))),IF(H605&lt;=0,IF(I605&lt;=0,0,IF(I605&lt;=15000,I605,IF(I605&lt;=40000,ROUNDUP(I605/2,0)+7500,IF(I605&lt;=70000,ROUNDUP(I605/4,0)+17500,35000)))),MAX(IF(I605&lt;=0,0,IF(I605&lt;=15000,I605,IF(I605&lt;=40000,ROUNDUP(I605/2,0)+7500,IF(I605&lt;=70000,ROUNDUP(I605/4,0)+17500,35000)))),MIN(IF(H605&lt;=0,0,IF(H605&lt;=12000,H605,IF(H605&lt;=32000,ROUNDUP(H605/2,0)+6000,IF(H605&lt;=56000,ROUNDUP(H605/4,0)+14000,28000))))+IF(I605&lt;=0,0,IF(I605&lt;=15000,I605,IF(I605&lt;=40000,ROUNDUP(I605/2,0)+7500,IF(I605&lt;=70000,ROUNDUP(I605/4,0)+17500,35000)))),28000))))</f>
        <v/>
      </c>
      <c r="V605" s="18">
        <f>MIN(70000,S605+T605+U605)</f>
        <v/>
      </c>
      <c r="W605" s="18">
        <f>MAX(0,ROUNDDOWN(M605-J605-N605-K605-0,-3))</f>
        <v/>
      </c>
      <c r="X605" s="18">
        <f>MAX(0,ROUNDDOWN(M605-J605-N605-K605-R605,-3))</f>
        <v/>
      </c>
      <c r="Y605" s="18">
        <f>IF(W605&lt;=0,0,ROUNDDOWN((W605*LOOKUP(W605,{0,1950001,3300001,6950001,9000001,18000001,40000001},{0.05,0.1,0.2,0.23,0.33,0.4,0.45})-LOOKUP(W605,{0,1950001,3300001,6950001,9000001,18000001,40000001},{0,97500,427500,636000,1536000,2796000,4796000}))*1.021,-2))</f>
        <v/>
      </c>
      <c r="Z605" s="18">
        <f>IF(X605&lt;=0,0,ROUNDDOWN((X605*LOOKUP(X605,{0,1950001,3300001,6950001,9000001,18000001,40000001},{0.05,0.1,0.2,0.23,0.33,0.4,0.45})-LOOKUP(X605,{0,1950001,3300001,6950001,9000001,18000001,40000001},{0,97500,427500,636000,1536000,2796000,4796000}))*1.021,-2))</f>
        <v/>
      </c>
      <c r="AA605" s="18">
        <f>MAX(0,ROUNDDOWN(M605-J605-430000-L605-0,-3))</f>
        <v/>
      </c>
      <c r="AB605" s="18">
        <f>MAX(0,ROUNDDOWN(M605-J605-430000-L605-V605,-3))</f>
        <v/>
      </c>
      <c r="AC605" s="18">
        <f>IF(M605&lt;=450000,0,MAX(0,ROUNDDOWN(AA605*0.06-MIN(50000,AA605)*0.03,-2))+MAX(0,ROUNDDOWN(AA605*0.04-MIN(50000,AA605)*0.02,-2)))</f>
        <v/>
      </c>
      <c r="AD605" s="18">
        <f>IF(M605&lt;=450000,0,MAX(0,ROUNDDOWN(AB605*0.06-MIN(50000,AB605)*0.03,-2))+MAX(0,ROUNDDOWN(AB605*0.04-MIN(50000,AB605)*0.02,-2)))</f>
        <v/>
      </c>
      <c r="AE605" s="18">
        <f>Y605-Z605</f>
        <v/>
      </c>
      <c r="AF605" s="18">
        <f>AC605-AD605</f>
        <v/>
      </c>
      <c r="AG605" s="18">
        <f>AE605+AF605</f>
        <v/>
      </c>
      <c r="AH605" s="20">
        <f>IF(W605&lt;=0,0,LOOKUP(W605,{0,1950001,3300001,6950001,9000001,18000001,40000001},{0.05,0.1,0.2,0.23,0.33,0.4,0.45}))</f>
        <v/>
      </c>
    </row>
    <row r="606">
      <c r="A606" t="inlineStr">
        <is>
          <t>1万円刻み 3区分8万円ずつ</t>
        </is>
      </c>
      <c r="B606" s="18">
        <f>'4_1万円刻み'!$A$176</f>
        <v/>
      </c>
      <c r="C606" s="19" t="n">
        <v>2026</v>
      </c>
      <c r="D606" t="inlineStr">
        <is>
          <t>いいえ</t>
        </is>
      </c>
      <c r="E606" s="18" t="n">
        <v>80000</v>
      </c>
      <c r="F606" s="18" t="n">
        <v>0</v>
      </c>
      <c r="G606" s="18" t="n">
        <v>80000</v>
      </c>
      <c r="H606" s="18" t="n">
        <v>80000</v>
      </c>
      <c r="I606" s="18" t="n">
        <v>0</v>
      </c>
      <c r="J606" s="18">
        <f>ROUND(MIN(B606/12,650000)*12*0.0915+MIN(B606/12,1390000)*12*(0.0504+0)+B606*0.005,0)</f>
        <v/>
      </c>
      <c r="K606" s="18" t="n">
        <v>0</v>
      </c>
      <c r="L606" s="18" t="n">
        <v>0</v>
      </c>
      <c r="M606" s="18">
        <f>ROUND(IF(C606&gt;=2026,IF(B606&lt;741000,0,IF(B606&lt;2191000,B606-740000,IF(B606&lt;2193000,1451000,IF(B606&lt;2196000,1453000,IF(B606&lt;2200000,1456000,IF(B606&lt;3600000,ROUNDDOWN(B606/4,-3)*2.8-80000,IF(B606&lt;6600000,ROUNDDOWN(B606/4,-3)*3.2-440000,IF(B606&lt;8500000,ROUNDDOWN(B606*0.9,0)-1100000,B606-1950000)))))))),IF(B606&lt;651000,0,IF(B606&lt;1900000,B606-650000,IF(B606&lt;3600000,ROUNDDOWN(B606/4,-3)*2.8-80000,IF(B606&lt;6600000,ROUNDDOWN(B606/4,-3)*3.2-440000,IF(B606&lt;8500000,ROUNDDOWN(B606*0.9,0)-1100000,B606-1950000)))))),0)</f>
        <v/>
      </c>
      <c r="N606" s="18">
        <f>IF(M606&gt;23500000,NA(),IF(C606&gt;=2026,IF(M606&lt;=4890000,1040000,IF(M606&lt;=6550000,670000,620000)),IF(M606&lt;=1320000,950000,IF(M606&lt;=3360000,880000,IF(M606&lt;=4890000,680000,IF(M606&lt;=6550000,630000,580000))))))</f>
        <v/>
      </c>
      <c r="O606" s="18">
        <f>IF(F606&lt;=0,IF(AND(D606="はい",C606&gt;=2026,C606&lt;=2027),IF(E606&lt;=0,0,IF(E606&lt;=30000,E606,IF(E606&lt;=60000,ROUNDUP(E606/2,0)+15000,IF(E606&lt;=120000,ROUNDUP(E606/4,0)+30000,60000)))),IF(E606&lt;=0,0,IF(E606&lt;=20000,E606,IF(E606&lt;=40000,ROUNDUP(E606/2,0)+10000,IF(E606&lt;=80000,ROUNDUP(E606/4,0)+20000,40000))))),IF(E606&lt;=0,IF(F606&lt;=0,0,IF(F606&lt;=25000,F606,IF(F606&lt;=50000,ROUNDUP(F606/2,0)+12500,IF(F606&lt;=100000,ROUNDUP(F606/4,0)+25000,50000)))),MAX(IF(F606&lt;=0,0,IF(F606&lt;=25000,F606,IF(F606&lt;=50000,ROUNDUP(F606/2,0)+12500,IF(F606&lt;=100000,ROUNDUP(F606/4,0)+25000,50000)))),MIN(IF(AND(D606="はい",C606&gt;=2026,C606&lt;=2027),IF(E606&lt;=0,0,IF(E606&lt;=30000,E606,IF(E606&lt;=60000,ROUNDUP(E606/2,0)+15000,IF(E606&lt;=120000,ROUNDUP(E606/4,0)+30000,60000)))),IF(E606&lt;=0,0,IF(E606&lt;=20000,E606,IF(E606&lt;=40000,ROUNDUP(E606/2,0)+10000,IF(E606&lt;=80000,ROUNDUP(E606/4,0)+20000,40000)))))+IF(F606&lt;=0,0,IF(F606&lt;=25000,F606,IF(F606&lt;=50000,ROUNDUP(F606/2,0)+12500,IF(F606&lt;=100000,ROUNDUP(F606/4,0)+25000,50000)))),IF(AND(D606="はい",C606&gt;=2026,C606&lt;=2027),60000,40000)))))</f>
        <v/>
      </c>
      <c r="P606" s="18">
        <f>IF(G606&lt;=0,0,IF(G606&lt;=20000,G606,IF(G606&lt;=40000,ROUNDUP(G606/2,0)+10000,IF(G606&lt;=80000,ROUNDUP(G606/4,0)+20000,40000))))</f>
        <v/>
      </c>
      <c r="Q606" s="18">
        <f>IF(I606&lt;=0,IF(H606&lt;=0,0,IF(H606&lt;=20000,H606,IF(H606&lt;=40000,ROUNDUP(H606/2,0)+10000,IF(H606&lt;=80000,ROUNDUP(H606/4,0)+20000,40000)))),IF(H606&lt;=0,IF(I606&lt;=0,0,IF(I606&lt;=25000,I606,IF(I606&lt;=50000,ROUNDUP(I606/2,0)+12500,IF(I606&lt;=100000,ROUNDUP(I606/4,0)+25000,50000)))),MAX(IF(I606&lt;=0,0,IF(I606&lt;=25000,I606,IF(I606&lt;=50000,ROUNDUP(I606/2,0)+12500,IF(I606&lt;=100000,ROUNDUP(I606/4,0)+25000,50000)))),MIN(IF(H606&lt;=0,0,IF(H606&lt;=20000,H606,IF(H606&lt;=40000,ROUNDUP(H606/2,0)+10000,IF(H606&lt;=80000,ROUNDUP(H606/4,0)+20000,40000))))+IF(I606&lt;=0,0,IF(I606&lt;=25000,I606,IF(I606&lt;=50000,ROUNDUP(I606/2,0)+12500,IF(I606&lt;=100000,ROUNDUP(I606/4,0)+25000,50000)))),40000))))</f>
        <v/>
      </c>
      <c r="R606" s="18">
        <f>MIN(120000,O606+P606+Q606)</f>
        <v/>
      </c>
      <c r="S606" s="18">
        <f>IF(F606&lt;=0,IF(E606&lt;=0,0,IF(E606&lt;=12000,E606,IF(E606&lt;=32000,ROUNDUP(E606/2,0)+6000,IF(E606&lt;=56000,ROUNDUP(E606/4,0)+14000,28000)))),IF(E606&lt;=0,IF(F606&lt;=0,0,IF(F606&lt;=15000,F606,IF(F606&lt;=40000,ROUNDUP(F606/2,0)+7500,IF(F606&lt;=70000,ROUNDUP(F606/4,0)+17500,35000)))),MAX(IF(F606&lt;=0,0,IF(F606&lt;=15000,F606,IF(F606&lt;=40000,ROUNDUP(F606/2,0)+7500,IF(F606&lt;=70000,ROUNDUP(F606/4,0)+17500,35000)))),MIN(IF(E606&lt;=0,0,IF(E606&lt;=12000,E606,IF(E606&lt;=32000,ROUNDUP(E606/2,0)+6000,IF(E606&lt;=56000,ROUNDUP(E606/4,0)+14000,28000))))+IF(F606&lt;=0,0,IF(F606&lt;=15000,F606,IF(F606&lt;=40000,ROUNDUP(F606/2,0)+7500,IF(F606&lt;=70000,ROUNDUP(F606/4,0)+17500,35000)))),28000))))</f>
        <v/>
      </c>
      <c r="T606" s="18">
        <f>IF(G606&lt;=0,0,IF(G606&lt;=12000,G606,IF(G606&lt;=32000,ROUNDUP(G606/2,0)+6000,IF(G606&lt;=56000,ROUNDUP(G606/4,0)+14000,28000))))</f>
        <v/>
      </c>
      <c r="U606" s="18">
        <f>IF(I606&lt;=0,IF(H606&lt;=0,0,IF(H606&lt;=12000,H606,IF(H606&lt;=32000,ROUNDUP(H606/2,0)+6000,IF(H606&lt;=56000,ROUNDUP(H606/4,0)+14000,28000)))),IF(H606&lt;=0,IF(I606&lt;=0,0,IF(I606&lt;=15000,I606,IF(I606&lt;=40000,ROUNDUP(I606/2,0)+7500,IF(I606&lt;=70000,ROUNDUP(I606/4,0)+17500,35000)))),MAX(IF(I606&lt;=0,0,IF(I606&lt;=15000,I606,IF(I606&lt;=40000,ROUNDUP(I606/2,0)+7500,IF(I606&lt;=70000,ROUNDUP(I606/4,0)+17500,35000)))),MIN(IF(H606&lt;=0,0,IF(H606&lt;=12000,H606,IF(H606&lt;=32000,ROUNDUP(H606/2,0)+6000,IF(H606&lt;=56000,ROUNDUP(H606/4,0)+14000,28000))))+IF(I606&lt;=0,0,IF(I606&lt;=15000,I606,IF(I606&lt;=40000,ROUNDUP(I606/2,0)+7500,IF(I606&lt;=70000,ROUNDUP(I606/4,0)+17500,35000)))),28000))))</f>
        <v/>
      </c>
      <c r="V606" s="18">
        <f>MIN(70000,S606+T606+U606)</f>
        <v/>
      </c>
      <c r="W606" s="18">
        <f>MAX(0,ROUNDDOWN(M606-J606-N606-K606-0,-3))</f>
        <v/>
      </c>
      <c r="X606" s="18">
        <f>MAX(0,ROUNDDOWN(M606-J606-N606-K606-R606,-3))</f>
        <v/>
      </c>
      <c r="Y606" s="18">
        <f>IF(W606&lt;=0,0,ROUNDDOWN((W606*LOOKUP(W606,{0,1950001,3300001,6950001,9000001,18000001,40000001},{0.05,0.1,0.2,0.23,0.33,0.4,0.45})-LOOKUP(W606,{0,1950001,3300001,6950001,9000001,18000001,40000001},{0,97500,427500,636000,1536000,2796000,4796000}))*1.021,-2))</f>
        <v/>
      </c>
      <c r="Z606" s="18">
        <f>IF(X606&lt;=0,0,ROUNDDOWN((X606*LOOKUP(X606,{0,1950001,3300001,6950001,9000001,18000001,40000001},{0.05,0.1,0.2,0.23,0.33,0.4,0.45})-LOOKUP(X606,{0,1950001,3300001,6950001,9000001,18000001,40000001},{0,97500,427500,636000,1536000,2796000,4796000}))*1.021,-2))</f>
        <v/>
      </c>
      <c r="AA606" s="18">
        <f>MAX(0,ROUNDDOWN(M606-J606-430000-L606-0,-3))</f>
        <v/>
      </c>
      <c r="AB606" s="18">
        <f>MAX(0,ROUNDDOWN(M606-J606-430000-L606-V606,-3))</f>
        <v/>
      </c>
      <c r="AC606" s="18">
        <f>IF(M606&lt;=450000,0,MAX(0,ROUNDDOWN(AA606*0.06-MIN(50000,AA606)*0.03,-2))+MAX(0,ROUNDDOWN(AA606*0.04-MIN(50000,AA606)*0.02,-2)))</f>
        <v/>
      </c>
      <c r="AD606" s="18">
        <f>IF(M606&lt;=450000,0,MAX(0,ROUNDDOWN(AB606*0.06-MIN(50000,AB606)*0.03,-2))+MAX(0,ROUNDDOWN(AB606*0.04-MIN(50000,AB606)*0.02,-2)))</f>
        <v/>
      </c>
      <c r="AE606" s="18">
        <f>Y606-Z606</f>
        <v/>
      </c>
      <c r="AF606" s="18">
        <f>AC606-AD606</f>
        <v/>
      </c>
      <c r="AG606" s="18">
        <f>AE606+AF606</f>
        <v/>
      </c>
      <c r="AH606" s="20">
        <f>IF(W606&lt;=0,0,LOOKUP(W606,{0,1950001,3300001,6950001,9000001,18000001,40000001},{0.05,0.1,0.2,0.23,0.33,0.4,0.45}))</f>
        <v/>
      </c>
    </row>
    <row r="607">
      <c r="A607" t="inlineStr">
        <is>
          <t>1万円刻み 一般8万円</t>
        </is>
      </c>
      <c r="B607" s="18">
        <f>'4_1万円刻み'!$A$176</f>
        <v/>
      </c>
      <c r="C607" s="19" t="n">
        <v>2026</v>
      </c>
      <c r="D607" t="inlineStr">
        <is>
          <t>いいえ</t>
        </is>
      </c>
      <c r="E607" s="18" t="n">
        <v>80000</v>
      </c>
      <c r="F607" s="18" t="n">
        <v>0</v>
      </c>
      <c r="G607" s="18" t="n">
        <v>0</v>
      </c>
      <c r="H607" s="18" t="n">
        <v>0</v>
      </c>
      <c r="I607" s="18" t="n">
        <v>0</v>
      </c>
      <c r="J607" s="18">
        <f>ROUND(MIN(B607/12,650000)*12*0.0915+MIN(B607/12,1390000)*12*(0.0504+0)+B607*0.005,0)</f>
        <v/>
      </c>
      <c r="K607" s="18" t="n">
        <v>0</v>
      </c>
      <c r="L607" s="18" t="n">
        <v>0</v>
      </c>
      <c r="M607" s="18">
        <f>ROUND(IF(C607&gt;=2026,IF(B607&lt;741000,0,IF(B607&lt;2191000,B607-740000,IF(B607&lt;2193000,1451000,IF(B607&lt;2196000,1453000,IF(B607&lt;2200000,1456000,IF(B607&lt;3600000,ROUNDDOWN(B607/4,-3)*2.8-80000,IF(B607&lt;6600000,ROUNDDOWN(B607/4,-3)*3.2-440000,IF(B607&lt;8500000,ROUNDDOWN(B607*0.9,0)-1100000,B607-1950000)))))))),IF(B607&lt;651000,0,IF(B607&lt;1900000,B607-650000,IF(B607&lt;3600000,ROUNDDOWN(B607/4,-3)*2.8-80000,IF(B607&lt;6600000,ROUNDDOWN(B607/4,-3)*3.2-440000,IF(B607&lt;8500000,ROUNDDOWN(B607*0.9,0)-1100000,B607-1950000)))))),0)</f>
        <v/>
      </c>
      <c r="N607" s="18">
        <f>IF(M607&gt;23500000,NA(),IF(C607&gt;=2026,IF(M607&lt;=4890000,1040000,IF(M607&lt;=6550000,670000,620000)),IF(M607&lt;=1320000,950000,IF(M607&lt;=3360000,880000,IF(M607&lt;=4890000,680000,IF(M607&lt;=6550000,630000,580000))))))</f>
        <v/>
      </c>
      <c r="O607" s="18">
        <f>IF(F607&lt;=0,IF(AND(D607="はい",C607&gt;=2026,C607&lt;=2027),IF(E607&lt;=0,0,IF(E607&lt;=30000,E607,IF(E607&lt;=60000,ROUNDUP(E607/2,0)+15000,IF(E607&lt;=120000,ROUNDUP(E607/4,0)+30000,60000)))),IF(E607&lt;=0,0,IF(E607&lt;=20000,E607,IF(E607&lt;=40000,ROUNDUP(E607/2,0)+10000,IF(E607&lt;=80000,ROUNDUP(E607/4,0)+20000,40000))))),IF(E607&lt;=0,IF(F607&lt;=0,0,IF(F607&lt;=25000,F607,IF(F607&lt;=50000,ROUNDUP(F607/2,0)+12500,IF(F607&lt;=100000,ROUNDUP(F607/4,0)+25000,50000)))),MAX(IF(F607&lt;=0,0,IF(F607&lt;=25000,F607,IF(F607&lt;=50000,ROUNDUP(F607/2,0)+12500,IF(F607&lt;=100000,ROUNDUP(F607/4,0)+25000,50000)))),MIN(IF(AND(D607="はい",C607&gt;=2026,C607&lt;=2027),IF(E607&lt;=0,0,IF(E607&lt;=30000,E607,IF(E607&lt;=60000,ROUNDUP(E607/2,0)+15000,IF(E607&lt;=120000,ROUNDUP(E607/4,0)+30000,60000)))),IF(E607&lt;=0,0,IF(E607&lt;=20000,E607,IF(E607&lt;=40000,ROUNDUP(E607/2,0)+10000,IF(E607&lt;=80000,ROUNDUP(E607/4,0)+20000,40000)))))+IF(F607&lt;=0,0,IF(F607&lt;=25000,F607,IF(F607&lt;=50000,ROUNDUP(F607/2,0)+12500,IF(F607&lt;=100000,ROUNDUP(F607/4,0)+25000,50000)))),IF(AND(D607="はい",C607&gt;=2026,C607&lt;=2027),60000,40000)))))</f>
        <v/>
      </c>
      <c r="P607" s="18">
        <f>IF(G607&lt;=0,0,IF(G607&lt;=20000,G607,IF(G607&lt;=40000,ROUNDUP(G607/2,0)+10000,IF(G607&lt;=80000,ROUNDUP(G607/4,0)+20000,40000))))</f>
        <v/>
      </c>
      <c r="Q607" s="18">
        <f>IF(I607&lt;=0,IF(H607&lt;=0,0,IF(H607&lt;=20000,H607,IF(H607&lt;=40000,ROUNDUP(H607/2,0)+10000,IF(H607&lt;=80000,ROUNDUP(H607/4,0)+20000,40000)))),IF(H607&lt;=0,IF(I607&lt;=0,0,IF(I607&lt;=25000,I607,IF(I607&lt;=50000,ROUNDUP(I607/2,0)+12500,IF(I607&lt;=100000,ROUNDUP(I607/4,0)+25000,50000)))),MAX(IF(I607&lt;=0,0,IF(I607&lt;=25000,I607,IF(I607&lt;=50000,ROUNDUP(I607/2,0)+12500,IF(I607&lt;=100000,ROUNDUP(I607/4,0)+25000,50000)))),MIN(IF(H607&lt;=0,0,IF(H607&lt;=20000,H607,IF(H607&lt;=40000,ROUNDUP(H607/2,0)+10000,IF(H607&lt;=80000,ROUNDUP(H607/4,0)+20000,40000))))+IF(I607&lt;=0,0,IF(I607&lt;=25000,I607,IF(I607&lt;=50000,ROUNDUP(I607/2,0)+12500,IF(I607&lt;=100000,ROUNDUP(I607/4,0)+25000,50000)))),40000))))</f>
        <v/>
      </c>
      <c r="R607" s="18">
        <f>MIN(120000,O607+P607+Q607)</f>
        <v/>
      </c>
      <c r="S607" s="18">
        <f>IF(F607&lt;=0,IF(E607&lt;=0,0,IF(E607&lt;=12000,E607,IF(E607&lt;=32000,ROUNDUP(E607/2,0)+6000,IF(E607&lt;=56000,ROUNDUP(E607/4,0)+14000,28000)))),IF(E607&lt;=0,IF(F607&lt;=0,0,IF(F607&lt;=15000,F607,IF(F607&lt;=40000,ROUNDUP(F607/2,0)+7500,IF(F607&lt;=70000,ROUNDUP(F607/4,0)+17500,35000)))),MAX(IF(F607&lt;=0,0,IF(F607&lt;=15000,F607,IF(F607&lt;=40000,ROUNDUP(F607/2,0)+7500,IF(F607&lt;=70000,ROUNDUP(F607/4,0)+17500,35000)))),MIN(IF(E607&lt;=0,0,IF(E607&lt;=12000,E607,IF(E607&lt;=32000,ROUNDUP(E607/2,0)+6000,IF(E607&lt;=56000,ROUNDUP(E607/4,0)+14000,28000))))+IF(F607&lt;=0,0,IF(F607&lt;=15000,F607,IF(F607&lt;=40000,ROUNDUP(F607/2,0)+7500,IF(F607&lt;=70000,ROUNDUP(F607/4,0)+17500,35000)))),28000))))</f>
        <v/>
      </c>
      <c r="T607" s="18">
        <f>IF(G607&lt;=0,0,IF(G607&lt;=12000,G607,IF(G607&lt;=32000,ROUNDUP(G607/2,0)+6000,IF(G607&lt;=56000,ROUNDUP(G607/4,0)+14000,28000))))</f>
        <v/>
      </c>
      <c r="U607" s="18">
        <f>IF(I607&lt;=0,IF(H607&lt;=0,0,IF(H607&lt;=12000,H607,IF(H607&lt;=32000,ROUNDUP(H607/2,0)+6000,IF(H607&lt;=56000,ROUNDUP(H607/4,0)+14000,28000)))),IF(H607&lt;=0,IF(I607&lt;=0,0,IF(I607&lt;=15000,I607,IF(I607&lt;=40000,ROUNDUP(I607/2,0)+7500,IF(I607&lt;=70000,ROUNDUP(I607/4,0)+17500,35000)))),MAX(IF(I607&lt;=0,0,IF(I607&lt;=15000,I607,IF(I607&lt;=40000,ROUNDUP(I607/2,0)+7500,IF(I607&lt;=70000,ROUNDUP(I607/4,0)+17500,35000)))),MIN(IF(H607&lt;=0,0,IF(H607&lt;=12000,H607,IF(H607&lt;=32000,ROUNDUP(H607/2,0)+6000,IF(H607&lt;=56000,ROUNDUP(H607/4,0)+14000,28000))))+IF(I607&lt;=0,0,IF(I607&lt;=15000,I607,IF(I607&lt;=40000,ROUNDUP(I607/2,0)+7500,IF(I607&lt;=70000,ROUNDUP(I607/4,0)+17500,35000)))),28000))))</f>
        <v/>
      </c>
      <c r="V607" s="18">
        <f>MIN(70000,S607+T607+U607)</f>
        <v/>
      </c>
      <c r="W607" s="18">
        <f>MAX(0,ROUNDDOWN(M607-J607-N607-K607-0,-3))</f>
        <v/>
      </c>
      <c r="X607" s="18">
        <f>MAX(0,ROUNDDOWN(M607-J607-N607-K607-R607,-3))</f>
        <v/>
      </c>
      <c r="Y607" s="18">
        <f>IF(W607&lt;=0,0,ROUNDDOWN((W607*LOOKUP(W607,{0,1950001,3300001,6950001,9000001,18000001,40000001},{0.05,0.1,0.2,0.23,0.33,0.4,0.45})-LOOKUP(W607,{0,1950001,3300001,6950001,9000001,18000001,40000001},{0,97500,427500,636000,1536000,2796000,4796000}))*1.021,-2))</f>
        <v/>
      </c>
      <c r="Z607" s="18">
        <f>IF(X607&lt;=0,0,ROUNDDOWN((X607*LOOKUP(X607,{0,1950001,3300001,6950001,9000001,18000001,40000001},{0.05,0.1,0.2,0.23,0.33,0.4,0.45})-LOOKUP(X607,{0,1950001,3300001,6950001,9000001,18000001,40000001},{0,97500,427500,636000,1536000,2796000,4796000}))*1.021,-2))</f>
        <v/>
      </c>
      <c r="AA607" s="18">
        <f>MAX(0,ROUNDDOWN(M607-J607-430000-L607-0,-3))</f>
        <v/>
      </c>
      <c r="AB607" s="18">
        <f>MAX(0,ROUNDDOWN(M607-J607-430000-L607-V607,-3))</f>
        <v/>
      </c>
      <c r="AC607" s="18">
        <f>IF(M607&lt;=450000,0,MAX(0,ROUNDDOWN(AA607*0.06-MIN(50000,AA607)*0.03,-2))+MAX(0,ROUNDDOWN(AA607*0.04-MIN(50000,AA607)*0.02,-2)))</f>
        <v/>
      </c>
      <c r="AD607" s="18">
        <f>IF(M607&lt;=450000,0,MAX(0,ROUNDDOWN(AB607*0.06-MIN(50000,AB607)*0.03,-2))+MAX(0,ROUNDDOWN(AB607*0.04-MIN(50000,AB607)*0.02,-2)))</f>
        <v/>
      </c>
      <c r="AE607" s="18">
        <f>Y607-Z607</f>
        <v/>
      </c>
      <c r="AF607" s="18">
        <f>AC607-AD607</f>
        <v/>
      </c>
      <c r="AG607" s="18">
        <f>AE607+AF607</f>
        <v/>
      </c>
      <c r="AH607" s="20">
        <f>IF(W607&lt;=0,0,LOOKUP(W607,{0,1950001,3300001,6950001,9000001,18000001,40000001},{0.05,0.1,0.2,0.23,0.33,0.4,0.45}))</f>
        <v/>
      </c>
    </row>
    <row r="608">
      <c r="A608" t="inlineStr">
        <is>
          <t>1万円刻み 特例あり一般12万円</t>
        </is>
      </c>
      <c r="B608" s="18">
        <f>'4_1万円刻み'!$A$176</f>
        <v/>
      </c>
      <c r="C608" s="19" t="n">
        <v>2026</v>
      </c>
      <c r="D608" t="inlineStr">
        <is>
          <t>はい</t>
        </is>
      </c>
      <c r="E608" s="18" t="n">
        <v>120000</v>
      </c>
      <c r="F608" s="18" t="n">
        <v>0</v>
      </c>
      <c r="G608" s="18" t="n">
        <v>0</v>
      </c>
      <c r="H608" s="18" t="n">
        <v>0</v>
      </c>
      <c r="I608" s="18" t="n">
        <v>0</v>
      </c>
      <c r="J608" s="18">
        <f>ROUND(MIN(B608/12,650000)*12*0.0915+MIN(B608/12,1390000)*12*(0.0504+0)+B608*0.005,0)</f>
        <v/>
      </c>
      <c r="K608" s="18" t="n">
        <v>0</v>
      </c>
      <c r="L608" s="18" t="n">
        <v>0</v>
      </c>
      <c r="M608" s="18">
        <f>ROUND(IF(C608&gt;=2026,IF(B608&lt;741000,0,IF(B608&lt;2191000,B608-740000,IF(B608&lt;2193000,1451000,IF(B608&lt;2196000,1453000,IF(B608&lt;2200000,1456000,IF(B608&lt;3600000,ROUNDDOWN(B608/4,-3)*2.8-80000,IF(B608&lt;6600000,ROUNDDOWN(B608/4,-3)*3.2-440000,IF(B608&lt;8500000,ROUNDDOWN(B608*0.9,0)-1100000,B608-1950000)))))))),IF(B608&lt;651000,0,IF(B608&lt;1900000,B608-650000,IF(B608&lt;3600000,ROUNDDOWN(B608/4,-3)*2.8-80000,IF(B608&lt;6600000,ROUNDDOWN(B608/4,-3)*3.2-440000,IF(B608&lt;8500000,ROUNDDOWN(B608*0.9,0)-1100000,B608-1950000)))))),0)</f>
        <v/>
      </c>
      <c r="N608" s="18">
        <f>IF(M608&gt;23500000,NA(),IF(C608&gt;=2026,IF(M608&lt;=4890000,1040000,IF(M608&lt;=6550000,670000,620000)),IF(M608&lt;=1320000,950000,IF(M608&lt;=3360000,880000,IF(M608&lt;=4890000,680000,IF(M608&lt;=6550000,630000,580000))))))</f>
        <v/>
      </c>
      <c r="O608" s="18">
        <f>IF(F608&lt;=0,IF(AND(D608="はい",C608&gt;=2026,C608&lt;=2027),IF(E608&lt;=0,0,IF(E608&lt;=30000,E608,IF(E608&lt;=60000,ROUNDUP(E608/2,0)+15000,IF(E608&lt;=120000,ROUNDUP(E608/4,0)+30000,60000)))),IF(E608&lt;=0,0,IF(E608&lt;=20000,E608,IF(E608&lt;=40000,ROUNDUP(E608/2,0)+10000,IF(E608&lt;=80000,ROUNDUP(E608/4,0)+20000,40000))))),IF(E608&lt;=0,IF(F608&lt;=0,0,IF(F608&lt;=25000,F608,IF(F608&lt;=50000,ROUNDUP(F608/2,0)+12500,IF(F608&lt;=100000,ROUNDUP(F608/4,0)+25000,50000)))),MAX(IF(F608&lt;=0,0,IF(F608&lt;=25000,F608,IF(F608&lt;=50000,ROUNDUP(F608/2,0)+12500,IF(F608&lt;=100000,ROUNDUP(F608/4,0)+25000,50000)))),MIN(IF(AND(D608="はい",C608&gt;=2026,C608&lt;=2027),IF(E608&lt;=0,0,IF(E608&lt;=30000,E608,IF(E608&lt;=60000,ROUNDUP(E608/2,0)+15000,IF(E608&lt;=120000,ROUNDUP(E608/4,0)+30000,60000)))),IF(E608&lt;=0,0,IF(E608&lt;=20000,E608,IF(E608&lt;=40000,ROUNDUP(E608/2,0)+10000,IF(E608&lt;=80000,ROUNDUP(E608/4,0)+20000,40000)))))+IF(F608&lt;=0,0,IF(F608&lt;=25000,F608,IF(F608&lt;=50000,ROUNDUP(F608/2,0)+12500,IF(F608&lt;=100000,ROUNDUP(F608/4,0)+25000,50000)))),IF(AND(D608="はい",C608&gt;=2026,C608&lt;=2027),60000,40000)))))</f>
        <v/>
      </c>
      <c r="P608" s="18">
        <f>IF(G608&lt;=0,0,IF(G608&lt;=20000,G608,IF(G608&lt;=40000,ROUNDUP(G608/2,0)+10000,IF(G608&lt;=80000,ROUNDUP(G608/4,0)+20000,40000))))</f>
        <v/>
      </c>
      <c r="Q608" s="18">
        <f>IF(I608&lt;=0,IF(H608&lt;=0,0,IF(H608&lt;=20000,H608,IF(H608&lt;=40000,ROUNDUP(H608/2,0)+10000,IF(H608&lt;=80000,ROUNDUP(H608/4,0)+20000,40000)))),IF(H608&lt;=0,IF(I608&lt;=0,0,IF(I608&lt;=25000,I608,IF(I608&lt;=50000,ROUNDUP(I608/2,0)+12500,IF(I608&lt;=100000,ROUNDUP(I608/4,0)+25000,50000)))),MAX(IF(I608&lt;=0,0,IF(I608&lt;=25000,I608,IF(I608&lt;=50000,ROUNDUP(I608/2,0)+12500,IF(I608&lt;=100000,ROUNDUP(I608/4,0)+25000,50000)))),MIN(IF(H608&lt;=0,0,IF(H608&lt;=20000,H608,IF(H608&lt;=40000,ROUNDUP(H608/2,0)+10000,IF(H608&lt;=80000,ROUNDUP(H608/4,0)+20000,40000))))+IF(I608&lt;=0,0,IF(I608&lt;=25000,I608,IF(I608&lt;=50000,ROUNDUP(I608/2,0)+12500,IF(I608&lt;=100000,ROUNDUP(I608/4,0)+25000,50000)))),40000))))</f>
        <v/>
      </c>
      <c r="R608" s="18">
        <f>MIN(120000,O608+P608+Q608)</f>
        <v/>
      </c>
      <c r="S608" s="18">
        <f>IF(F608&lt;=0,IF(E608&lt;=0,0,IF(E608&lt;=12000,E608,IF(E608&lt;=32000,ROUNDUP(E608/2,0)+6000,IF(E608&lt;=56000,ROUNDUP(E608/4,0)+14000,28000)))),IF(E608&lt;=0,IF(F608&lt;=0,0,IF(F608&lt;=15000,F608,IF(F608&lt;=40000,ROUNDUP(F608/2,0)+7500,IF(F608&lt;=70000,ROUNDUP(F608/4,0)+17500,35000)))),MAX(IF(F608&lt;=0,0,IF(F608&lt;=15000,F608,IF(F608&lt;=40000,ROUNDUP(F608/2,0)+7500,IF(F608&lt;=70000,ROUNDUP(F608/4,0)+17500,35000)))),MIN(IF(E608&lt;=0,0,IF(E608&lt;=12000,E608,IF(E608&lt;=32000,ROUNDUP(E608/2,0)+6000,IF(E608&lt;=56000,ROUNDUP(E608/4,0)+14000,28000))))+IF(F608&lt;=0,0,IF(F608&lt;=15000,F608,IF(F608&lt;=40000,ROUNDUP(F608/2,0)+7500,IF(F608&lt;=70000,ROUNDUP(F608/4,0)+17500,35000)))),28000))))</f>
        <v/>
      </c>
      <c r="T608" s="18">
        <f>IF(G608&lt;=0,0,IF(G608&lt;=12000,G608,IF(G608&lt;=32000,ROUNDUP(G608/2,0)+6000,IF(G608&lt;=56000,ROUNDUP(G608/4,0)+14000,28000))))</f>
        <v/>
      </c>
      <c r="U608" s="18">
        <f>IF(I608&lt;=0,IF(H608&lt;=0,0,IF(H608&lt;=12000,H608,IF(H608&lt;=32000,ROUNDUP(H608/2,0)+6000,IF(H608&lt;=56000,ROUNDUP(H608/4,0)+14000,28000)))),IF(H608&lt;=0,IF(I608&lt;=0,0,IF(I608&lt;=15000,I608,IF(I608&lt;=40000,ROUNDUP(I608/2,0)+7500,IF(I608&lt;=70000,ROUNDUP(I608/4,0)+17500,35000)))),MAX(IF(I608&lt;=0,0,IF(I608&lt;=15000,I608,IF(I608&lt;=40000,ROUNDUP(I608/2,0)+7500,IF(I608&lt;=70000,ROUNDUP(I608/4,0)+17500,35000)))),MIN(IF(H608&lt;=0,0,IF(H608&lt;=12000,H608,IF(H608&lt;=32000,ROUNDUP(H608/2,0)+6000,IF(H608&lt;=56000,ROUNDUP(H608/4,0)+14000,28000))))+IF(I608&lt;=0,0,IF(I608&lt;=15000,I608,IF(I608&lt;=40000,ROUNDUP(I608/2,0)+7500,IF(I608&lt;=70000,ROUNDUP(I608/4,0)+17500,35000)))),28000))))</f>
        <v/>
      </c>
      <c r="V608" s="18">
        <f>MIN(70000,S608+T608+U608)</f>
        <v/>
      </c>
      <c r="W608" s="18">
        <f>MAX(0,ROUNDDOWN(M608-J608-N608-K608-0,-3))</f>
        <v/>
      </c>
      <c r="X608" s="18">
        <f>MAX(0,ROUNDDOWN(M608-J608-N608-K608-R608,-3))</f>
        <v/>
      </c>
      <c r="Y608" s="18">
        <f>IF(W608&lt;=0,0,ROUNDDOWN((W608*LOOKUP(W608,{0,1950001,3300001,6950001,9000001,18000001,40000001},{0.05,0.1,0.2,0.23,0.33,0.4,0.45})-LOOKUP(W608,{0,1950001,3300001,6950001,9000001,18000001,40000001},{0,97500,427500,636000,1536000,2796000,4796000}))*1.021,-2))</f>
        <v/>
      </c>
      <c r="Z608" s="18">
        <f>IF(X608&lt;=0,0,ROUNDDOWN((X608*LOOKUP(X608,{0,1950001,3300001,6950001,9000001,18000001,40000001},{0.05,0.1,0.2,0.23,0.33,0.4,0.45})-LOOKUP(X608,{0,1950001,3300001,6950001,9000001,18000001,40000001},{0,97500,427500,636000,1536000,2796000,4796000}))*1.021,-2))</f>
        <v/>
      </c>
      <c r="AA608" s="18">
        <f>MAX(0,ROUNDDOWN(M608-J608-430000-L608-0,-3))</f>
        <v/>
      </c>
      <c r="AB608" s="18">
        <f>MAX(0,ROUNDDOWN(M608-J608-430000-L608-V608,-3))</f>
        <v/>
      </c>
      <c r="AC608" s="18">
        <f>IF(M608&lt;=450000,0,MAX(0,ROUNDDOWN(AA608*0.06-MIN(50000,AA608)*0.03,-2))+MAX(0,ROUNDDOWN(AA608*0.04-MIN(50000,AA608)*0.02,-2)))</f>
        <v/>
      </c>
      <c r="AD608" s="18">
        <f>IF(M608&lt;=450000,0,MAX(0,ROUNDDOWN(AB608*0.06-MIN(50000,AB608)*0.03,-2))+MAX(0,ROUNDDOWN(AB608*0.04-MIN(50000,AB608)*0.02,-2)))</f>
        <v/>
      </c>
      <c r="AE608" s="18">
        <f>Y608-Z608</f>
        <v/>
      </c>
      <c r="AF608" s="18">
        <f>AC608-AD608</f>
        <v/>
      </c>
      <c r="AG608" s="18">
        <f>AE608+AF608</f>
        <v/>
      </c>
      <c r="AH608" s="20">
        <f>IF(W608&lt;=0,0,LOOKUP(W608,{0,1950001,3300001,6950001,9000001,18000001,40000001},{0.05,0.1,0.2,0.23,0.33,0.4,0.45}))</f>
        <v/>
      </c>
    </row>
    <row r="609">
      <c r="A609" t="inlineStr">
        <is>
          <t>1万円刻み 3区分8万円ずつ</t>
        </is>
      </c>
      <c r="B609" s="18">
        <f>'4_1万円刻み'!$A$177</f>
        <v/>
      </c>
      <c r="C609" s="19" t="n">
        <v>2026</v>
      </c>
      <c r="D609" t="inlineStr">
        <is>
          <t>いいえ</t>
        </is>
      </c>
      <c r="E609" s="18" t="n">
        <v>80000</v>
      </c>
      <c r="F609" s="18" t="n">
        <v>0</v>
      </c>
      <c r="G609" s="18" t="n">
        <v>80000</v>
      </c>
      <c r="H609" s="18" t="n">
        <v>80000</v>
      </c>
      <c r="I609" s="18" t="n">
        <v>0</v>
      </c>
      <c r="J609" s="18">
        <f>ROUND(MIN(B609/12,650000)*12*0.0915+MIN(B609/12,1390000)*12*(0.0504+0)+B609*0.005,0)</f>
        <v/>
      </c>
      <c r="K609" s="18" t="n">
        <v>0</v>
      </c>
      <c r="L609" s="18" t="n">
        <v>0</v>
      </c>
      <c r="M609" s="18">
        <f>ROUND(IF(C609&gt;=2026,IF(B609&lt;741000,0,IF(B609&lt;2191000,B609-740000,IF(B609&lt;2193000,1451000,IF(B609&lt;2196000,1453000,IF(B609&lt;2200000,1456000,IF(B609&lt;3600000,ROUNDDOWN(B609/4,-3)*2.8-80000,IF(B609&lt;6600000,ROUNDDOWN(B609/4,-3)*3.2-440000,IF(B609&lt;8500000,ROUNDDOWN(B609*0.9,0)-1100000,B609-1950000)))))))),IF(B609&lt;651000,0,IF(B609&lt;1900000,B609-650000,IF(B609&lt;3600000,ROUNDDOWN(B609/4,-3)*2.8-80000,IF(B609&lt;6600000,ROUNDDOWN(B609/4,-3)*3.2-440000,IF(B609&lt;8500000,ROUNDDOWN(B609*0.9,0)-1100000,B609-1950000)))))),0)</f>
        <v/>
      </c>
      <c r="N609" s="18">
        <f>IF(M609&gt;23500000,NA(),IF(C609&gt;=2026,IF(M609&lt;=4890000,1040000,IF(M609&lt;=6550000,670000,620000)),IF(M609&lt;=1320000,950000,IF(M609&lt;=3360000,880000,IF(M609&lt;=4890000,680000,IF(M609&lt;=6550000,630000,580000))))))</f>
        <v/>
      </c>
      <c r="O609" s="18">
        <f>IF(F609&lt;=0,IF(AND(D609="はい",C609&gt;=2026,C609&lt;=2027),IF(E609&lt;=0,0,IF(E609&lt;=30000,E609,IF(E609&lt;=60000,ROUNDUP(E609/2,0)+15000,IF(E609&lt;=120000,ROUNDUP(E609/4,0)+30000,60000)))),IF(E609&lt;=0,0,IF(E609&lt;=20000,E609,IF(E609&lt;=40000,ROUNDUP(E609/2,0)+10000,IF(E609&lt;=80000,ROUNDUP(E609/4,0)+20000,40000))))),IF(E609&lt;=0,IF(F609&lt;=0,0,IF(F609&lt;=25000,F609,IF(F609&lt;=50000,ROUNDUP(F609/2,0)+12500,IF(F609&lt;=100000,ROUNDUP(F609/4,0)+25000,50000)))),MAX(IF(F609&lt;=0,0,IF(F609&lt;=25000,F609,IF(F609&lt;=50000,ROUNDUP(F609/2,0)+12500,IF(F609&lt;=100000,ROUNDUP(F609/4,0)+25000,50000)))),MIN(IF(AND(D609="はい",C609&gt;=2026,C609&lt;=2027),IF(E609&lt;=0,0,IF(E609&lt;=30000,E609,IF(E609&lt;=60000,ROUNDUP(E609/2,0)+15000,IF(E609&lt;=120000,ROUNDUP(E609/4,0)+30000,60000)))),IF(E609&lt;=0,0,IF(E609&lt;=20000,E609,IF(E609&lt;=40000,ROUNDUP(E609/2,0)+10000,IF(E609&lt;=80000,ROUNDUP(E609/4,0)+20000,40000)))))+IF(F609&lt;=0,0,IF(F609&lt;=25000,F609,IF(F609&lt;=50000,ROUNDUP(F609/2,0)+12500,IF(F609&lt;=100000,ROUNDUP(F609/4,0)+25000,50000)))),IF(AND(D609="はい",C609&gt;=2026,C609&lt;=2027),60000,40000)))))</f>
        <v/>
      </c>
      <c r="P609" s="18">
        <f>IF(G609&lt;=0,0,IF(G609&lt;=20000,G609,IF(G609&lt;=40000,ROUNDUP(G609/2,0)+10000,IF(G609&lt;=80000,ROUNDUP(G609/4,0)+20000,40000))))</f>
        <v/>
      </c>
      <c r="Q609" s="18">
        <f>IF(I609&lt;=0,IF(H609&lt;=0,0,IF(H609&lt;=20000,H609,IF(H609&lt;=40000,ROUNDUP(H609/2,0)+10000,IF(H609&lt;=80000,ROUNDUP(H609/4,0)+20000,40000)))),IF(H609&lt;=0,IF(I609&lt;=0,0,IF(I609&lt;=25000,I609,IF(I609&lt;=50000,ROUNDUP(I609/2,0)+12500,IF(I609&lt;=100000,ROUNDUP(I609/4,0)+25000,50000)))),MAX(IF(I609&lt;=0,0,IF(I609&lt;=25000,I609,IF(I609&lt;=50000,ROUNDUP(I609/2,0)+12500,IF(I609&lt;=100000,ROUNDUP(I609/4,0)+25000,50000)))),MIN(IF(H609&lt;=0,0,IF(H609&lt;=20000,H609,IF(H609&lt;=40000,ROUNDUP(H609/2,0)+10000,IF(H609&lt;=80000,ROUNDUP(H609/4,0)+20000,40000))))+IF(I609&lt;=0,0,IF(I609&lt;=25000,I609,IF(I609&lt;=50000,ROUNDUP(I609/2,0)+12500,IF(I609&lt;=100000,ROUNDUP(I609/4,0)+25000,50000)))),40000))))</f>
        <v/>
      </c>
      <c r="R609" s="18">
        <f>MIN(120000,O609+P609+Q609)</f>
        <v/>
      </c>
      <c r="S609" s="18">
        <f>IF(F609&lt;=0,IF(E609&lt;=0,0,IF(E609&lt;=12000,E609,IF(E609&lt;=32000,ROUNDUP(E609/2,0)+6000,IF(E609&lt;=56000,ROUNDUP(E609/4,0)+14000,28000)))),IF(E609&lt;=0,IF(F609&lt;=0,0,IF(F609&lt;=15000,F609,IF(F609&lt;=40000,ROUNDUP(F609/2,0)+7500,IF(F609&lt;=70000,ROUNDUP(F609/4,0)+17500,35000)))),MAX(IF(F609&lt;=0,0,IF(F609&lt;=15000,F609,IF(F609&lt;=40000,ROUNDUP(F609/2,0)+7500,IF(F609&lt;=70000,ROUNDUP(F609/4,0)+17500,35000)))),MIN(IF(E609&lt;=0,0,IF(E609&lt;=12000,E609,IF(E609&lt;=32000,ROUNDUP(E609/2,0)+6000,IF(E609&lt;=56000,ROUNDUP(E609/4,0)+14000,28000))))+IF(F609&lt;=0,0,IF(F609&lt;=15000,F609,IF(F609&lt;=40000,ROUNDUP(F609/2,0)+7500,IF(F609&lt;=70000,ROUNDUP(F609/4,0)+17500,35000)))),28000))))</f>
        <v/>
      </c>
      <c r="T609" s="18">
        <f>IF(G609&lt;=0,0,IF(G609&lt;=12000,G609,IF(G609&lt;=32000,ROUNDUP(G609/2,0)+6000,IF(G609&lt;=56000,ROUNDUP(G609/4,0)+14000,28000))))</f>
        <v/>
      </c>
      <c r="U609" s="18">
        <f>IF(I609&lt;=0,IF(H609&lt;=0,0,IF(H609&lt;=12000,H609,IF(H609&lt;=32000,ROUNDUP(H609/2,0)+6000,IF(H609&lt;=56000,ROUNDUP(H609/4,0)+14000,28000)))),IF(H609&lt;=0,IF(I609&lt;=0,0,IF(I609&lt;=15000,I609,IF(I609&lt;=40000,ROUNDUP(I609/2,0)+7500,IF(I609&lt;=70000,ROUNDUP(I609/4,0)+17500,35000)))),MAX(IF(I609&lt;=0,0,IF(I609&lt;=15000,I609,IF(I609&lt;=40000,ROUNDUP(I609/2,0)+7500,IF(I609&lt;=70000,ROUNDUP(I609/4,0)+17500,35000)))),MIN(IF(H609&lt;=0,0,IF(H609&lt;=12000,H609,IF(H609&lt;=32000,ROUNDUP(H609/2,0)+6000,IF(H609&lt;=56000,ROUNDUP(H609/4,0)+14000,28000))))+IF(I609&lt;=0,0,IF(I609&lt;=15000,I609,IF(I609&lt;=40000,ROUNDUP(I609/2,0)+7500,IF(I609&lt;=70000,ROUNDUP(I609/4,0)+17500,35000)))),28000))))</f>
        <v/>
      </c>
      <c r="V609" s="18">
        <f>MIN(70000,S609+T609+U609)</f>
        <v/>
      </c>
      <c r="W609" s="18">
        <f>MAX(0,ROUNDDOWN(M609-J609-N609-K609-0,-3))</f>
        <v/>
      </c>
      <c r="X609" s="18">
        <f>MAX(0,ROUNDDOWN(M609-J609-N609-K609-R609,-3))</f>
        <v/>
      </c>
      <c r="Y609" s="18">
        <f>IF(W609&lt;=0,0,ROUNDDOWN((W609*LOOKUP(W609,{0,1950001,3300001,6950001,9000001,18000001,40000001},{0.05,0.1,0.2,0.23,0.33,0.4,0.45})-LOOKUP(W609,{0,1950001,3300001,6950001,9000001,18000001,40000001},{0,97500,427500,636000,1536000,2796000,4796000}))*1.021,-2))</f>
        <v/>
      </c>
      <c r="Z609" s="18">
        <f>IF(X609&lt;=0,0,ROUNDDOWN((X609*LOOKUP(X609,{0,1950001,3300001,6950001,9000001,18000001,40000001},{0.05,0.1,0.2,0.23,0.33,0.4,0.45})-LOOKUP(X609,{0,1950001,3300001,6950001,9000001,18000001,40000001},{0,97500,427500,636000,1536000,2796000,4796000}))*1.021,-2))</f>
        <v/>
      </c>
      <c r="AA609" s="18">
        <f>MAX(0,ROUNDDOWN(M609-J609-430000-L609-0,-3))</f>
        <v/>
      </c>
      <c r="AB609" s="18">
        <f>MAX(0,ROUNDDOWN(M609-J609-430000-L609-V609,-3))</f>
        <v/>
      </c>
      <c r="AC609" s="18">
        <f>IF(M609&lt;=450000,0,MAX(0,ROUNDDOWN(AA609*0.06-MIN(50000,AA609)*0.03,-2))+MAX(0,ROUNDDOWN(AA609*0.04-MIN(50000,AA609)*0.02,-2)))</f>
        <v/>
      </c>
      <c r="AD609" s="18">
        <f>IF(M609&lt;=450000,0,MAX(0,ROUNDDOWN(AB609*0.06-MIN(50000,AB609)*0.03,-2))+MAX(0,ROUNDDOWN(AB609*0.04-MIN(50000,AB609)*0.02,-2)))</f>
        <v/>
      </c>
      <c r="AE609" s="18">
        <f>Y609-Z609</f>
        <v/>
      </c>
      <c r="AF609" s="18">
        <f>AC609-AD609</f>
        <v/>
      </c>
      <c r="AG609" s="18">
        <f>AE609+AF609</f>
        <v/>
      </c>
      <c r="AH609" s="20">
        <f>IF(W609&lt;=0,0,LOOKUP(W609,{0,1950001,3300001,6950001,9000001,18000001,40000001},{0.05,0.1,0.2,0.23,0.33,0.4,0.45}))</f>
        <v/>
      </c>
    </row>
    <row r="610">
      <c r="A610" t="inlineStr">
        <is>
          <t>1万円刻み 一般8万円</t>
        </is>
      </c>
      <c r="B610" s="18">
        <f>'4_1万円刻み'!$A$177</f>
        <v/>
      </c>
      <c r="C610" s="19" t="n">
        <v>2026</v>
      </c>
      <c r="D610" t="inlineStr">
        <is>
          <t>いいえ</t>
        </is>
      </c>
      <c r="E610" s="18" t="n">
        <v>80000</v>
      </c>
      <c r="F610" s="18" t="n">
        <v>0</v>
      </c>
      <c r="G610" s="18" t="n">
        <v>0</v>
      </c>
      <c r="H610" s="18" t="n">
        <v>0</v>
      </c>
      <c r="I610" s="18" t="n">
        <v>0</v>
      </c>
      <c r="J610" s="18">
        <f>ROUND(MIN(B610/12,650000)*12*0.0915+MIN(B610/12,1390000)*12*(0.0504+0)+B610*0.005,0)</f>
        <v/>
      </c>
      <c r="K610" s="18" t="n">
        <v>0</v>
      </c>
      <c r="L610" s="18" t="n">
        <v>0</v>
      </c>
      <c r="M610" s="18">
        <f>ROUND(IF(C610&gt;=2026,IF(B610&lt;741000,0,IF(B610&lt;2191000,B610-740000,IF(B610&lt;2193000,1451000,IF(B610&lt;2196000,1453000,IF(B610&lt;2200000,1456000,IF(B610&lt;3600000,ROUNDDOWN(B610/4,-3)*2.8-80000,IF(B610&lt;6600000,ROUNDDOWN(B610/4,-3)*3.2-440000,IF(B610&lt;8500000,ROUNDDOWN(B610*0.9,0)-1100000,B610-1950000)))))))),IF(B610&lt;651000,0,IF(B610&lt;1900000,B610-650000,IF(B610&lt;3600000,ROUNDDOWN(B610/4,-3)*2.8-80000,IF(B610&lt;6600000,ROUNDDOWN(B610/4,-3)*3.2-440000,IF(B610&lt;8500000,ROUNDDOWN(B610*0.9,0)-1100000,B610-1950000)))))),0)</f>
        <v/>
      </c>
      <c r="N610" s="18">
        <f>IF(M610&gt;23500000,NA(),IF(C610&gt;=2026,IF(M610&lt;=4890000,1040000,IF(M610&lt;=6550000,670000,620000)),IF(M610&lt;=1320000,950000,IF(M610&lt;=3360000,880000,IF(M610&lt;=4890000,680000,IF(M610&lt;=6550000,630000,580000))))))</f>
        <v/>
      </c>
      <c r="O610" s="18">
        <f>IF(F610&lt;=0,IF(AND(D610="はい",C610&gt;=2026,C610&lt;=2027),IF(E610&lt;=0,0,IF(E610&lt;=30000,E610,IF(E610&lt;=60000,ROUNDUP(E610/2,0)+15000,IF(E610&lt;=120000,ROUNDUP(E610/4,0)+30000,60000)))),IF(E610&lt;=0,0,IF(E610&lt;=20000,E610,IF(E610&lt;=40000,ROUNDUP(E610/2,0)+10000,IF(E610&lt;=80000,ROUNDUP(E610/4,0)+20000,40000))))),IF(E610&lt;=0,IF(F610&lt;=0,0,IF(F610&lt;=25000,F610,IF(F610&lt;=50000,ROUNDUP(F610/2,0)+12500,IF(F610&lt;=100000,ROUNDUP(F610/4,0)+25000,50000)))),MAX(IF(F610&lt;=0,0,IF(F610&lt;=25000,F610,IF(F610&lt;=50000,ROUNDUP(F610/2,0)+12500,IF(F610&lt;=100000,ROUNDUP(F610/4,0)+25000,50000)))),MIN(IF(AND(D610="はい",C610&gt;=2026,C610&lt;=2027),IF(E610&lt;=0,0,IF(E610&lt;=30000,E610,IF(E610&lt;=60000,ROUNDUP(E610/2,0)+15000,IF(E610&lt;=120000,ROUNDUP(E610/4,0)+30000,60000)))),IF(E610&lt;=0,0,IF(E610&lt;=20000,E610,IF(E610&lt;=40000,ROUNDUP(E610/2,0)+10000,IF(E610&lt;=80000,ROUNDUP(E610/4,0)+20000,40000)))))+IF(F610&lt;=0,0,IF(F610&lt;=25000,F610,IF(F610&lt;=50000,ROUNDUP(F610/2,0)+12500,IF(F610&lt;=100000,ROUNDUP(F610/4,0)+25000,50000)))),IF(AND(D610="はい",C610&gt;=2026,C610&lt;=2027),60000,40000)))))</f>
        <v/>
      </c>
      <c r="P610" s="18">
        <f>IF(G610&lt;=0,0,IF(G610&lt;=20000,G610,IF(G610&lt;=40000,ROUNDUP(G610/2,0)+10000,IF(G610&lt;=80000,ROUNDUP(G610/4,0)+20000,40000))))</f>
        <v/>
      </c>
      <c r="Q610" s="18">
        <f>IF(I610&lt;=0,IF(H610&lt;=0,0,IF(H610&lt;=20000,H610,IF(H610&lt;=40000,ROUNDUP(H610/2,0)+10000,IF(H610&lt;=80000,ROUNDUP(H610/4,0)+20000,40000)))),IF(H610&lt;=0,IF(I610&lt;=0,0,IF(I610&lt;=25000,I610,IF(I610&lt;=50000,ROUNDUP(I610/2,0)+12500,IF(I610&lt;=100000,ROUNDUP(I610/4,0)+25000,50000)))),MAX(IF(I610&lt;=0,0,IF(I610&lt;=25000,I610,IF(I610&lt;=50000,ROUNDUP(I610/2,0)+12500,IF(I610&lt;=100000,ROUNDUP(I610/4,0)+25000,50000)))),MIN(IF(H610&lt;=0,0,IF(H610&lt;=20000,H610,IF(H610&lt;=40000,ROUNDUP(H610/2,0)+10000,IF(H610&lt;=80000,ROUNDUP(H610/4,0)+20000,40000))))+IF(I610&lt;=0,0,IF(I610&lt;=25000,I610,IF(I610&lt;=50000,ROUNDUP(I610/2,0)+12500,IF(I610&lt;=100000,ROUNDUP(I610/4,0)+25000,50000)))),40000))))</f>
        <v/>
      </c>
      <c r="R610" s="18">
        <f>MIN(120000,O610+P610+Q610)</f>
        <v/>
      </c>
      <c r="S610" s="18">
        <f>IF(F610&lt;=0,IF(E610&lt;=0,0,IF(E610&lt;=12000,E610,IF(E610&lt;=32000,ROUNDUP(E610/2,0)+6000,IF(E610&lt;=56000,ROUNDUP(E610/4,0)+14000,28000)))),IF(E610&lt;=0,IF(F610&lt;=0,0,IF(F610&lt;=15000,F610,IF(F610&lt;=40000,ROUNDUP(F610/2,0)+7500,IF(F610&lt;=70000,ROUNDUP(F610/4,0)+17500,35000)))),MAX(IF(F610&lt;=0,0,IF(F610&lt;=15000,F610,IF(F610&lt;=40000,ROUNDUP(F610/2,0)+7500,IF(F610&lt;=70000,ROUNDUP(F610/4,0)+17500,35000)))),MIN(IF(E610&lt;=0,0,IF(E610&lt;=12000,E610,IF(E610&lt;=32000,ROUNDUP(E610/2,0)+6000,IF(E610&lt;=56000,ROUNDUP(E610/4,0)+14000,28000))))+IF(F610&lt;=0,0,IF(F610&lt;=15000,F610,IF(F610&lt;=40000,ROUNDUP(F610/2,0)+7500,IF(F610&lt;=70000,ROUNDUP(F610/4,0)+17500,35000)))),28000))))</f>
        <v/>
      </c>
      <c r="T610" s="18">
        <f>IF(G610&lt;=0,0,IF(G610&lt;=12000,G610,IF(G610&lt;=32000,ROUNDUP(G610/2,0)+6000,IF(G610&lt;=56000,ROUNDUP(G610/4,0)+14000,28000))))</f>
        <v/>
      </c>
      <c r="U610" s="18">
        <f>IF(I610&lt;=0,IF(H610&lt;=0,0,IF(H610&lt;=12000,H610,IF(H610&lt;=32000,ROUNDUP(H610/2,0)+6000,IF(H610&lt;=56000,ROUNDUP(H610/4,0)+14000,28000)))),IF(H610&lt;=0,IF(I610&lt;=0,0,IF(I610&lt;=15000,I610,IF(I610&lt;=40000,ROUNDUP(I610/2,0)+7500,IF(I610&lt;=70000,ROUNDUP(I610/4,0)+17500,35000)))),MAX(IF(I610&lt;=0,0,IF(I610&lt;=15000,I610,IF(I610&lt;=40000,ROUNDUP(I610/2,0)+7500,IF(I610&lt;=70000,ROUNDUP(I610/4,0)+17500,35000)))),MIN(IF(H610&lt;=0,0,IF(H610&lt;=12000,H610,IF(H610&lt;=32000,ROUNDUP(H610/2,0)+6000,IF(H610&lt;=56000,ROUNDUP(H610/4,0)+14000,28000))))+IF(I610&lt;=0,0,IF(I610&lt;=15000,I610,IF(I610&lt;=40000,ROUNDUP(I610/2,0)+7500,IF(I610&lt;=70000,ROUNDUP(I610/4,0)+17500,35000)))),28000))))</f>
        <v/>
      </c>
      <c r="V610" s="18">
        <f>MIN(70000,S610+T610+U610)</f>
        <v/>
      </c>
      <c r="W610" s="18">
        <f>MAX(0,ROUNDDOWN(M610-J610-N610-K610-0,-3))</f>
        <v/>
      </c>
      <c r="X610" s="18">
        <f>MAX(0,ROUNDDOWN(M610-J610-N610-K610-R610,-3))</f>
        <v/>
      </c>
      <c r="Y610" s="18">
        <f>IF(W610&lt;=0,0,ROUNDDOWN((W610*LOOKUP(W610,{0,1950001,3300001,6950001,9000001,18000001,40000001},{0.05,0.1,0.2,0.23,0.33,0.4,0.45})-LOOKUP(W610,{0,1950001,3300001,6950001,9000001,18000001,40000001},{0,97500,427500,636000,1536000,2796000,4796000}))*1.021,-2))</f>
        <v/>
      </c>
      <c r="Z610" s="18">
        <f>IF(X610&lt;=0,0,ROUNDDOWN((X610*LOOKUP(X610,{0,1950001,3300001,6950001,9000001,18000001,40000001},{0.05,0.1,0.2,0.23,0.33,0.4,0.45})-LOOKUP(X610,{0,1950001,3300001,6950001,9000001,18000001,40000001},{0,97500,427500,636000,1536000,2796000,4796000}))*1.021,-2))</f>
        <v/>
      </c>
      <c r="AA610" s="18">
        <f>MAX(0,ROUNDDOWN(M610-J610-430000-L610-0,-3))</f>
        <v/>
      </c>
      <c r="AB610" s="18">
        <f>MAX(0,ROUNDDOWN(M610-J610-430000-L610-V610,-3))</f>
        <v/>
      </c>
      <c r="AC610" s="18">
        <f>IF(M610&lt;=450000,0,MAX(0,ROUNDDOWN(AA610*0.06-MIN(50000,AA610)*0.03,-2))+MAX(0,ROUNDDOWN(AA610*0.04-MIN(50000,AA610)*0.02,-2)))</f>
        <v/>
      </c>
      <c r="AD610" s="18">
        <f>IF(M610&lt;=450000,0,MAX(0,ROUNDDOWN(AB610*0.06-MIN(50000,AB610)*0.03,-2))+MAX(0,ROUNDDOWN(AB610*0.04-MIN(50000,AB610)*0.02,-2)))</f>
        <v/>
      </c>
      <c r="AE610" s="18">
        <f>Y610-Z610</f>
        <v/>
      </c>
      <c r="AF610" s="18">
        <f>AC610-AD610</f>
        <v/>
      </c>
      <c r="AG610" s="18">
        <f>AE610+AF610</f>
        <v/>
      </c>
      <c r="AH610" s="20">
        <f>IF(W610&lt;=0,0,LOOKUP(W610,{0,1950001,3300001,6950001,9000001,18000001,40000001},{0.05,0.1,0.2,0.23,0.33,0.4,0.45}))</f>
        <v/>
      </c>
    </row>
    <row r="611">
      <c r="A611" t="inlineStr">
        <is>
          <t>1万円刻み 特例あり一般12万円</t>
        </is>
      </c>
      <c r="B611" s="18">
        <f>'4_1万円刻み'!$A$177</f>
        <v/>
      </c>
      <c r="C611" s="19" t="n">
        <v>2026</v>
      </c>
      <c r="D611" t="inlineStr">
        <is>
          <t>はい</t>
        </is>
      </c>
      <c r="E611" s="18" t="n">
        <v>120000</v>
      </c>
      <c r="F611" s="18" t="n">
        <v>0</v>
      </c>
      <c r="G611" s="18" t="n">
        <v>0</v>
      </c>
      <c r="H611" s="18" t="n">
        <v>0</v>
      </c>
      <c r="I611" s="18" t="n">
        <v>0</v>
      </c>
      <c r="J611" s="18">
        <f>ROUND(MIN(B611/12,650000)*12*0.0915+MIN(B611/12,1390000)*12*(0.0504+0)+B611*0.005,0)</f>
        <v/>
      </c>
      <c r="K611" s="18" t="n">
        <v>0</v>
      </c>
      <c r="L611" s="18" t="n">
        <v>0</v>
      </c>
      <c r="M611" s="18">
        <f>ROUND(IF(C611&gt;=2026,IF(B611&lt;741000,0,IF(B611&lt;2191000,B611-740000,IF(B611&lt;2193000,1451000,IF(B611&lt;2196000,1453000,IF(B611&lt;2200000,1456000,IF(B611&lt;3600000,ROUNDDOWN(B611/4,-3)*2.8-80000,IF(B611&lt;6600000,ROUNDDOWN(B611/4,-3)*3.2-440000,IF(B611&lt;8500000,ROUNDDOWN(B611*0.9,0)-1100000,B611-1950000)))))))),IF(B611&lt;651000,0,IF(B611&lt;1900000,B611-650000,IF(B611&lt;3600000,ROUNDDOWN(B611/4,-3)*2.8-80000,IF(B611&lt;6600000,ROUNDDOWN(B611/4,-3)*3.2-440000,IF(B611&lt;8500000,ROUNDDOWN(B611*0.9,0)-1100000,B611-1950000)))))),0)</f>
        <v/>
      </c>
      <c r="N611" s="18">
        <f>IF(M611&gt;23500000,NA(),IF(C611&gt;=2026,IF(M611&lt;=4890000,1040000,IF(M611&lt;=6550000,670000,620000)),IF(M611&lt;=1320000,950000,IF(M611&lt;=3360000,880000,IF(M611&lt;=4890000,680000,IF(M611&lt;=6550000,630000,580000))))))</f>
        <v/>
      </c>
      <c r="O611" s="18">
        <f>IF(F611&lt;=0,IF(AND(D611="はい",C611&gt;=2026,C611&lt;=2027),IF(E611&lt;=0,0,IF(E611&lt;=30000,E611,IF(E611&lt;=60000,ROUNDUP(E611/2,0)+15000,IF(E611&lt;=120000,ROUNDUP(E611/4,0)+30000,60000)))),IF(E611&lt;=0,0,IF(E611&lt;=20000,E611,IF(E611&lt;=40000,ROUNDUP(E611/2,0)+10000,IF(E611&lt;=80000,ROUNDUP(E611/4,0)+20000,40000))))),IF(E611&lt;=0,IF(F611&lt;=0,0,IF(F611&lt;=25000,F611,IF(F611&lt;=50000,ROUNDUP(F611/2,0)+12500,IF(F611&lt;=100000,ROUNDUP(F611/4,0)+25000,50000)))),MAX(IF(F611&lt;=0,0,IF(F611&lt;=25000,F611,IF(F611&lt;=50000,ROUNDUP(F611/2,0)+12500,IF(F611&lt;=100000,ROUNDUP(F611/4,0)+25000,50000)))),MIN(IF(AND(D611="はい",C611&gt;=2026,C611&lt;=2027),IF(E611&lt;=0,0,IF(E611&lt;=30000,E611,IF(E611&lt;=60000,ROUNDUP(E611/2,0)+15000,IF(E611&lt;=120000,ROUNDUP(E611/4,0)+30000,60000)))),IF(E611&lt;=0,0,IF(E611&lt;=20000,E611,IF(E611&lt;=40000,ROUNDUP(E611/2,0)+10000,IF(E611&lt;=80000,ROUNDUP(E611/4,0)+20000,40000)))))+IF(F611&lt;=0,0,IF(F611&lt;=25000,F611,IF(F611&lt;=50000,ROUNDUP(F611/2,0)+12500,IF(F611&lt;=100000,ROUNDUP(F611/4,0)+25000,50000)))),IF(AND(D611="はい",C611&gt;=2026,C611&lt;=2027),60000,40000)))))</f>
        <v/>
      </c>
      <c r="P611" s="18">
        <f>IF(G611&lt;=0,0,IF(G611&lt;=20000,G611,IF(G611&lt;=40000,ROUNDUP(G611/2,0)+10000,IF(G611&lt;=80000,ROUNDUP(G611/4,0)+20000,40000))))</f>
        <v/>
      </c>
      <c r="Q611" s="18">
        <f>IF(I611&lt;=0,IF(H611&lt;=0,0,IF(H611&lt;=20000,H611,IF(H611&lt;=40000,ROUNDUP(H611/2,0)+10000,IF(H611&lt;=80000,ROUNDUP(H611/4,0)+20000,40000)))),IF(H611&lt;=0,IF(I611&lt;=0,0,IF(I611&lt;=25000,I611,IF(I611&lt;=50000,ROUNDUP(I611/2,0)+12500,IF(I611&lt;=100000,ROUNDUP(I611/4,0)+25000,50000)))),MAX(IF(I611&lt;=0,0,IF(I611&lt;=25000,I611,IF(I611&lt;=50000,ROUNDUP(I611/2,0)+12500,IF(I611&lt;=100000,ROUNDUP(I611/4,0)+25000,50000)))),MIN(IF(H611&lt;=0,0,IF(H611&lt;=20000,H611,IF(H611&lt;=40000,ROUNDUP(H611/2,0)+10000,IF(H611&lt;=80000,ROUNDUP(H611/4,0)+20000,40000))))+IF(I611&lt;=0,0,IF(I611&lt;=25000,I611,IF(I611&lt;=50000,ROUNDUP(I611/2,0)+12500,IF(I611&lt;=100000,ROUNDUP(I611/4,0)+25000,50000)))),40000))))</f>
        <v/>
      </c>
      <c r="R611" s="18">
        <f>MIN(120000,O611+P611+Q611)</f>
        <v/>
      </c>
      <c r="S611" s="18">
        <f>IF(F611&lt;=0,IF(E611&lt;=0,0,IF(E611&lt;=12000,E611,IF(E611&lt;=32000,ROUNDUP(E611/2,0)+6000,IF(E611&lt;=56000,ROUNDUP(E611/4,0)+14000,28000)))),IF(E611&lt;=0,IF(F611&lt;=0,0,IF(F611&lt;=15000,F611,IF(F611&lt;=40000,ROUNDUP(F611/2,0)+7500,IF(F611&lt;=70000,ROUNDUP(F611/4,0)+17500,35000)))),MAX(IF(F611&lt;=0,0,IF(F611&lt;=15000,F611,IF(F611&lt;=40000,ROUNDUP(F611/2,0)+7500,IF(F611&lt;=70000,ROUNDUP(F611/4,0)+17500,35000)))),MIN(IF(E611&lt;=0,0,IF(E611&lt;=12000,E611,IF(E611&lt;=32000,ROUNDUP(E611/2,0)+6000,IF(E611&lt;=56000,ROUNDUP(E611/4,0)+14000,28000))))+IF(F611&lt;=0,0,IF(F611&lt;=15000,F611,IF(F611&lt;=40000,ROUNDUP(F611/2,0)+7500,IF(F611&lt;=70000,ROUNDUP(F611/4,0)+17500,35000)))),28000))))</f>
        <v/>
      </c>
      <c r="T611" s="18">
        <f>IF(G611&lt;=0,0,IF(G611&lt;=12000,G611,IF(G611&lt;=32000,ROUNDUP(G611/2,0)+6000,IF(G611&lt;=56000,ROUNDUP(G611/4,0)+14000,28000))))</f>
        <v/>
      </c>
      <c r="U611" s="18">
        <f>IF(I611&lt;=0,IF(H611&lt;=0,0,IF(H611&lt;=12000,H611,IF(H611&lt;=32000,ROUNDUP(H611/2,0)+6000,IF(H611&lt;=56000,ROUNDUP(H611/4,0)+14000,28000)))),IF(H611&lt;=0,IF(I611&lt;=0,0,IF(I611&lt;=15000,I611,IF(I611&lt;=40000,ROUNDUP(I611/2,0)+7500,IF(I611&lt;=70000,ROUNDUP(I611/4,0)+17500,35000)))),MAX(IF(I611&lt;=0,0,IF(I611&lt;=15000,I611,IF(I611&lt;=40000,ROUNDUP(I611/2,0)+7500,IF(I611&lt;=70000,ROUNDUP(I611/4,0)+17500,35000)))),MIN(IF(H611&lt;=0,0,IF(H611&lt;=12000,H611,IF(H611&lt;=32000,ROUNDUP(H611/2,0)+6000,IF(H611&lt;=56000,ROUNDUP(H611/4,0)+14000,28000))))+IF(I611&lt;=0,0,IF(I611&lt;=15000,I611,IF(I611&lt;=40000,ROUNDUP(I611/2,0)+7500,IF(I611&lt;=70000,ROUNDUP(I611/4,0)+17500,35000)))),28000))))</f>
        <v/>
      </c>
      <c r="V611" s="18">
        <f>MIN(70000,S611+T611+U611)</f>
        <v/>
      </c>
      <c r="W611" s="18">
        <f>MAX(0,ROUNDDOWN(M611-J611-N611-K611-0,-3))</f>
        <v/>
      </c>
      <c r="X611" s="18">
        <f>MAX(0,ROUNDDOWN(M611-J611-N611-K611-R611,-3))</f>
        <v/>
      </c>
      <c r="Y611" s="18">
        <f>IF(W611&lt;=0,0,ROUNDDOWN((W611*LOOKUP(W611,{0,1950001,3300001,6950001,9000001,18000001,40000001},{0.05,0.1,0.2,0.23,0.33,0.4,0.45})-LOOKUP(W611,{0,1950001,3300001,6950001,9000001,18000001,40000001},{0,97500,427500,636000,1536000,2796000,4796000}))*1.021,-2))</f>
        <v/>
      </c>
      <c r="Z611" s="18">
        <f>IF(X611&lt;=0,0,ROUNDDOWN((X611*LOOKUP(X611,{0,1950001,3300001,6950001,9000001,18000001,40000001},{0.05,0.1,0.2,0.23,0.33,0.4,0.45})-LOOKUP(X611,{0,1950001,3300001,6950001,9000001,18000001,40000001},{0,97500,427500,636000,1536000,2796000,4796000}))*1.021,-2))</f>
        <v/>
      </c>
      <c r="AA611" s="18">
        <f>MAX(0,ROUNDDOWN(M611-J611-430000-L611-0,-3))</f>
        <v/>
      </c>
      <c r="AB611" s="18">
        <f>MAX(0,ROUNDDOWN(M611-J611-430000-L611-V611,-3))</f>
        <v/>
      </c>
      <c r="AC611" s="18">
        <f>IF(M611&lt;=450000,0,MAX(0,ROUNDDOWN(AA611*0.06-MIN(50000,AA611)*0.03,-2))+MAX(0,ROUNDDOWN(AA611*0.04-MIN(50000,AA611)*0.02,-2)))</f>
        <v/>
      </c>
      <c r="AD611" s="18">
        <f>IF(M611&lt;=450000,0,MAX(0,ROUNDDOWN(AB611*0.06-MIN(50000,AB611)*0.03,-2))+MAX(0,ROUNDDOWN(AB611*0.04-MIN(50000,AB611)*0.02,-2)))</f>
        <v/>
      </c>
      <c r="AE611" s="18">
        <f>Y611-Z611</f>
        <v/>
      </c>
      <c r="AF611" s="18">
        <f>AC611-AD611</f>
        <v/>
      </c>
      <c r="AG611" s="18">
        <f>AE611+AF611</f>
        <v/>
      </c>
      <c r="AH611" s="20">
        <f>IF(W611&lt;=0,0,LOOKUP(W611,{0,1950001,3300001,6950001,9000001,18000001,40000001},{0.05,0.1,0.2,0.23,0.33,0.4,0.45}))</f>
        <v/>
      </c>
    </row>
    <row r="612">
      <c r="A612" t="inlineStr">
        <is>
          <t>1万円刻み 3区分8万円ずつ</t>
        </is>
      </c>
      <c r="B612" s="18">
        <f>'4_1万円刻み'!$A$178</f>
        <v/>
      </c>
      <c r="C612" s="19" t="n">
        <v>2026</v>
      </c>
      <c r="D612" t="inlineStr">
        <is>
          <t>いいえ</t>
        </is>
      </c>
      <c r="E612" s="18" t="n">
        <v>80000</v>
      </c>
      <c r="F612" s="18" t="n">
        <v>0</v>
      </c>
      <c r="G612" s="18" t="n">
        <v>80000</v>
      </c>
      <c r="H612" s="18" t="n">
        <v>80000</v>
      </c>
      <c r="I612" s="18" t="n">
        <v>0</v>
      </c>
      <c r="J612" s="18">
        <f>ROUND(MIN(B612/12,650000)*12*0.0915+MIN(B612/12,1390000)*12*(0.0504+0)+B612*0.005,0)</f>
        <v/>
      </c>
      <c r="K612" s="18" t="n">
        <v>0</v>
      </c>
      <c r="L612" s="18" t="n">
        <v>0</v>
      </c>
      <c r="M612" s="18">
        <f>ROUND(IF(C612&gt;=2026,IF(B612&lt;741000,0,IF(B612&lt;2191000,B612-740000,IF(B612&lt;2193000,1451000,IF(B612&lt;2196000,1453000,IF(B612&lt;2200000,1456000,IF(B612&lt;3600000,ROUNDDOWN(B612/4,-3)*2.8-80000,IF(B612&lt;6600000,ROUNDDOWN(B612/4,-3)*3.2-440000,IF(B612&lt;8500000,ROUNDDOWN(B612*0.9,0)-1100000,B612-1950000)))))))),IF(B612&lt;651000,0,IF(B612&lt;1900000,B612-650000,IF(B612&lt;3600000,ROUNDDOWN(B612/4,-3)*2.8-80000,IF(B612&lt;6600000,ROUNDDOWN(B612/4,-3)*3.2-440000,IF(B612&lt;8500000,ROUNDDOWN(B612*0.9,0)-1100000,B612-1950000)))))),0)</f>
        <v/>
      </c>
      <c r="N612" s="18">
        <f>IF(M612&gt;23500000,NA(),IF(C612&gt;=2026,IF(M612&lt;=4890000,1040000,IF(M612&lt;=6550000,670000,620000)),IF(M612&lt;=1320000,950000,IF(M612&lt;=3360000,880000,IF(M612&lt;=4890000,680000,IF(M612&lt;=6550000,630000,580000))))))</f>
        <v/>
      </c>
      <c r="O612" s="18">
        <f>IF(F612&lt;=0,IF(AND(D612="はい",C612&gt;=2026,C612&lt;=2027),IF(E612&lt;=0,0,IF(E612&lt;=30000,E612,IF(E612&lt;=60000,ROUNDUP(E612/2,0)+15000,IF(E612&lt;=120000,ROUNDUP(E612/4,0)+30000,60000)))),IF(E612&lt;=0,0,IF(E612&lt;=20000,E612,IF(E612&lt;=40000,ROUNDUP(E612/2,0)+10000,IF(E612&lt;=80000,ROUNDUP(E612/4,0)+20000,40000))))),IF(E612&lt;=0,IF(F612&lt;=0,0,IF(F612&lt;=25000,F612,IF(F612&lt;=50000,ROUNDUP(F612/2,0)+12500,IF(F612&lt;=100000,ROUNDUP(F612/4,0)+25000,50000)))),MAX(IF(F612&lt;=0,0,IF(F612&lt;=25000,F612,IF(F612&lt;=50000,ROUNDUP(F612/2,0)+12500,IF(F612&lt;=100000,ROUNDUP(F612/4,0)+25000,50000)))),MIN(IF(AND(D612="はい",C612&gt;=2026,C612&lt;=2027),IF(E612&lt;=0,0,IF(E612&lt;=30000,E612,IF(E612&lt;=60000,ROUNDUP(E612/2,0)+15000,IF(E612&lt;=120000,ROUNDUP(E612/4,0)+30000,60000)))),IF(E612&lt;=0,0,IF(E612&lt;=20000,E612,IF(E612&lt;=40000,ROUNDUP(E612/2,0)+10000,IF(E612&lt;=80000,ROUNDUP(E612/4,0)+20000,40000)))))+IF(F612&lt;=0,0,IF(F612&lt;=25000,F612,IF(F612&lt;=50000,ROUNDUP(F612/2,0)+12500,IF(F612&lt;=100000,ROUNDUP(F612/4,0)+25000,50000)))),IF(AND(D612="はい",C612&gt;=2026,C612&lt;=2027),60000,40000)))))</f>
        <v/>
      </c>
      <c r="P612" s="18">
        <f>IF(G612&lt;=0,0,IF(G612&lt;=20000,G612,IF(G612&lt;=40000,ROUNDUP(G612/2,0)+10000,IF(G612&lt;=80000,ROUNDUP(G612/4,0)+20000,40000))))</f>
        <v/>
      </c>
      <c r="Q612" s="18">
        <f>IF(I612&lt;=0,IF(H612&lt;=0,0,IF(H612&lt;=20000,H612,IF(H612&lt;=40000,ROUNDUP(H612/2,0)+10000,IF(H612&lt;=80000,ROUNDUP(H612/4,0)+20000,40000)))),IF(H612&lt;=0,IF(I612&lt;=0,0,IF(I612&lt;=25000,I612,IF(I612&lt;=50000,ROUNDUP(I612/2,0)+12500,IF(I612&lt;=100000,ROUNDUP(I612/4,0)+25000,50000)))),MAX(IF(I612&lt;=0,0,IF(I612&lt;=25000,I612,IF(I612&lt;=50000,ROUNDUP(I612/2,0)+12500,IF(I612&lt;=100000,ROUNDUP(I612/4,0)+25000,50000)))),MIN(IF(H612&lt;=0,0,IF(H612&lt;=20000,H612,IF(H612&lt;=40000,ROUNDUP(H612/2,0)+10000,IF(H612&lt;=80000,ROUNDUP(H612/4,0)+20000,40000))))+IF(I612&lt;=0,0,IF(I612&lt;=25000,I612,IF(I612&lt;=50000,ROUNDUP(I612/2,0)+12500,IF(I612&lt;=100000,ROUNDUP(I612/4,0)+25000,50000)))),40000))))</f>
        <v/>
      </c>
      <c r="R612" s="18">
        <f>MIN(120000,O612+P612+Q612)</f>
        <v/>
      </c>
      <c r="S612" s="18">
        <f>IF(F612&lt;=0,IF(E612&lt;=0,0,IF(E612&lt;=12000,E612,IF(E612&lt;=32000,ROUNDUP(E612/2,0)+6000,IF(E612&lt;=56000,ROUNDUP(E612/4,0)+14000,28000)))),IF(E612&lt;=0,IF(F612&lt;=0,0,IF(F612&lt;=15000,F612,IF(F612&lt;=40000,ROUNDUP(F612/2,0)+7500,IF(F612&lt;=70000,ROUNDUP(F612/4,0)+17500,35000)))),MAX(IF(F612&lt;=0,0,IF(F612&lt;=15000,F612,IF(F612&lt;=40000,ROUNDUP(F612/2,0)+7500,IF(F612&lt;=70000,ROUNDUP(F612/4,0)+17500,35000)))),MIN(IF(E612&lt;=0,0,IF(E612&lt;=12000,E612,IF(E612&lt;=32000,ROUNDUP(E612/2,0)+6000,IF(E612&lt;=56000,ROUNDUP(E612/4,0)+14000,28000))))+IF(F612&lt;=0,0,IF(F612&lt;=15000,F612,IF(F612&lt;=40000,ROUNDUP(F612/2,0)+7500,IF(F612&lt;=70000,ROUNDUP(F612/4,0)+17500,35000)))),28000))))</f>
        <v/>
      </c>
      <c r="T612" s="18">
        <f>IF(G612&lt;=0,0,IF(G612&lt;=12000,G612,IF(G612&lt;=32000,ROUNDUP(G612/2,0)+6000,IF(G612&lt;=56000,ROUNDUP(G612/4,0)+14000,28000))))</f>
        <v/>
      </c>
      <c r="U612" s="18">
        <f>IF(I612&lt;=0,IF(H612&lt;=0,0,IF(H612&lt;=12000,H612,IF(H612&lt;=32000,ROUNDUP(H612/2,0)+6000,IF(H612&lt;=56000,ROUNDUP(H612/4,0)+14000,28000)))),IF(H612&lt;=0,IF(I612&lt;=0,0,IF(I612&lt;=15000,I612,IF(I612&lt;=40000,ROUNDUP(I612/2,0)+7500,IF(I612&lt;=70000,ROUNDUP(I612/4,0)+17500,35000)))),MAX(IF(I612&lt;=0,0,IF(I612&lt;=15000,I612,IF(I612&lt;=40000,ROUNDUP(I612/2,0)+7500,IF(I612&lt;=70000,ROUNDUP(I612/4,0)+17500,35000)))),MIN(IF(H612&lt;=0,0,IF(H612&lt;=12000,H612,IF(H612&lt;=32000,ROUNDUP(H612/2,0)+6000,IF(H612&lt;=56000,ROUNDUP(H612/4,0)+14000,28000))))+IF(I612&lt;=0,0,IF(I612&lt;=15000,I612,IF(I612&lt;=40000,ROUNDUP(I612/2,0)+7500,IF(I612&lt;=70000,ROUNDUP(I612/4,0)+17500,35000)))),28000))))</f>
        <v/>
      </c>
      <c r="V612" s="18">
        <f>MIN(70000,S612+T612+U612)</f>
        <v/>
      </c>
      <c r="W612" s="18">
        <f>MAX(0,ROUNDDOWN(M612-J612-N612-K612-0,-3))</f>
        <v/>
      </c>
      <c r="X612" s="18">
        <f>MAX(0,ROUNDDOWN(M612-J612-N612-K612-R612,-3))</f>
        <v/>
      </c>
      <c r="Y612" s="18">
        <f>IF(W612&lt;=0,0,ROUNDDOWN((W612*LOOKUP(W612,{0,1950001,3300001,6950001,9000001,18000001,40000001},{0.05,0.1,0.2,0.23,0.33,0.4,0.45})-LOOKUP(W612,{0,1950001,3300001,6950001,9000001,18000001,40000001},{0,97500,427500,636000,1536000,2796000,4796000}))*1.021,-2))</f>
        <v/>
      </c>
      <c r="Z612" s="18">
        <f>IF(X612&lt;=0,0,ROUNDDOWN((X612*LOOKUP(X612,{0,1950001,3300001,6950001,9000001,18000001,40000001},{0.05,0.1,0.2,0.23,0.33,0.4,0.45})-LOOKUP(X612,{0,1950001,3300001,6950001,9000001,18000001,40000001},{0,97500,427500,636000,1536000,2796000,4796000}))*1.021,-2))</f>
        <v/>
      </c>
      <c r="AA612" s="18">
        <f>MAX(0,ROUNDDOWN(M612-J612-430000-L612-0,-3))</f>
        <v/>
      </c>
      <c r="AB612" s="18">
        <f>MAX(0,ROUNDDOWN(M612-J612-430000-L612-V612,-3))</f>
        <v/>
      </c>
      <c r="AC612" s="18">
        <f>IF(M612&lt;=450000,0,MAX(0,ROUNDDOWN(AA612*0.06-MIN(50000,AA612)*0.03,-2))+MAX(0,ROUNDDOWN(AA612*0.04-MIN(50000,AA612)*0.02,-2)))</f>
        <v/>
      </c>
      <c r="AD612" s="18">
        <f>IF(M612&lt;=450000,0,MAX(0,ROUNDDOWN(AB612*0.06-MIN(50000,AB612)*0.03,-2))+MAX(0,ROUNDDOWN(AB612*0.04-MIN(50000,AB612)*0.02,-2)))</f>
        <v/>
      </c>
      <c r="AE612" s="18">
        <f>Y612-Z612</f>
        <v/>
      </c>
      <c r="AF612" s="18">
        <f>AC612-AD612</f>
        <v/>
      </c>
      <c r="AG612" s="18">
        <f>AE612+AF612</f>
        <v/>
      </c>
      <c r="AH612" s="20">
        <f>IF(W612&lt;=0,0,LOOKUP(W612,{0,1950001,3300001,6950001,9000001,18000001,40000001},{0.05,0.1,0.2,0.23,0.33,0.4,0.45}))</f>
        <v/>
      </c>
    </row>
    <row r="613">
      <c r="A613" t="inlineStr">
        <is>
          <t>1万円刻み 一般8万円</t>
        </is>
      </c>
      <c r="B613" s="18">
        <f>'4_1万円刻み'!$A$178</f>
        <v/>
      </c>
      <c r="C613" s="19" t="n">
        <v>2026</v>
      </c>
      <c r="D613" t="inlineStr">
        <is>
          <t>いいえ</t>
        </is>
      </c>
      <c r="E613" s="18" t="n">
        <v>80000</v>
      </c>
      <c r="F613" s="18" t="n">
        <v>0</v>
      </c>
      <c r="G613" s="18" t="n">
        <v>0</v>
      </c>
      <c r="H613" s="18" t="n">
        <v>0</v>
      </c>
      <c r="I613" s="18" t="n">
        <v>0</v>
      </c>
      <c r="J613" s="18">
        <f>ROUND(MIN(B613/12,650000)*12*0.0915+MIN(B613/12,1390000)*12*(0.0504+0)+B613*0.005,0)</f>
        <v/>
      </c>
      <c r="K613" s="18" t="n">
        <v>0</v>
      </c>
      <c r="L613" s="18" t="n">
        <v>0</v>
      </c>
      <c r="M613" s="18">
        <f>ROUND(IF(C613&gt;=2026,IF(B613&lt;741000,0,IF(B613&lt;2191000,B613-740000,IF(B613&lt;2193000,1451000,IF(B613&lt;2196000,1453000,IF(B613&lt;2200000,1456000,IF(B613&lt;3600000,ROUNDDOWN(B613/4,-3)*2.8-80000,IF(B613&lt;6600000,ROUNDDOWN(B613/4,-3)*3.2-440000,IF(B613&lt;8500000,ROUNDDOWN(B613*0.9,0)-1100000,B613-1950000)))))))),IF(B613&lt;651000,0,IF(B613&lt;1900000,B613-650000,IF(B613&lt;3600000,ROUNDDOWN(B613/4,-3)*2.8-80000,IF(B613&lt;6600000,ROUNDDOWN(B613/4,-3)*3.2-440000,IF(B613&lt;8500000,ROUNDDOWN(B613*0.9,0)-1100000,B613-1950000)))))),0)</f>
        <v/>
      </c>
      <c r="N613" s="18">
        <f>IF(M613&gt;23500000,NA(),IF(C613&gt;=2026,IF(M613&lt;=4890000,1040000,IF(M613&lt;=6550000,670000,620000)),IF(M613&lt;=1320000,950000,IF(M613&lt;=3360000,880000,IF(M613&lt;=4890000,680000,IF(M613&lt;=6550000,630000,580000))))))</f>
        <v/>
      </c>
      <c r="O613" s="18">
        <f>IF(F613&lt;=0,IF(AND(D613="はい",C613&gt;=2026,C613&lt;=2027),IF(E613&lt;=0,0,IF(E613&lt;=30000,E613,IF(E613&lt;=60000,ROUNDUP(E613/2,0)+15000,IF(E613&lt;=120000,ROUNDUP(E613/4,0)+30000,60000)))),IF(E613&lt;=0,0,IF(E613&lt;=20000,E613,IF(E613&lt;=40000,ROUNDUP(E613/2,0)+10000,IF(E613&lt;=80000,ROUNDUP(E613/4,0)+20000,40000))))),IF(E613&lt;=0,IF(F613&lt;=0,0,IF(F613&lt;=25000,F613,IF(F613&lt;=50000,ROUNDUP(F613/2,0)+12500,IF(F613&lt;=100000,ROUNDUP(F613/4,0)+25000,50000)))),MAX(IF(F613&lt;=0,0,IF(F613&lt;=25000,F613,IF(F613&lt;=50000,ROUNDUP(F613/2,0)+12500,IF(F613&lt;=100000,ROUNDUP(F613/4,0)+25000,50000)))),MIN(IF(AND(D613="はい",C613&gt;=2026,C613&lt;=2027),IF(E613&lt;=0,0,IF(E613&lt;=30000,E613,IF(E613&lt;=60000,ROUNDUP(E613/2,0)+15000,IF(E613&lt;=120000,ROUNDUP(E613/4,0)+30000,60000)))),IF(E613&lt;=0,0,IF(E613&lt;=20000,E613,IF(E613&lt;=40000,ROUNDUP(E613/2,0)+10000,IF(E613&lt;=80000,ROUNDUP(E613/4,0)+20000,40000)))))+IF(F613&lt;=0,0,IF(F613&lt;=25000,F613,IF(F613&lt;=50000,ROUNDUP(F613/2,0)+12500,IF(F613&lt;=100000,ROUNDUP(F613/4,0)+25000,50000)))),IF(AND(D613="はい",C613&gt;=2026,C613&lt;=2027),60000,40000)))))</f>
        <v/>
      </c>
      <c r="P613" s="18">
        <f>IF(G613&lt;=0,0,IF(G613&lt;=20000,G613,IF(G613&lt;=40000,ROUNDUP(G613/2,0)+10000,IF(G613&lt;=80000,ROUNDUP(G613/4,0)+20000,40000))))</f>
        <v/>
      </c>
      <c r="Q613" s="18">
        <f>IF(I613&lt;=0,IF(H613&lt;=0,0,IF(H613&lt;=20000,H613,IF(H613&lt;=40000,ROUNDUP(H613/2,0)+10000,IF(H613&lt;=80000,ROUNDUP(H613/4,0)+20000,40000)))),IF(H613&lt;=0,IF(I613&lt;=0,0,IF(I613&lt;=25000,I613,IF(I613&lt;=50000,ROUNDUP(I613/2,0)+12500,IF(I613&lt;=100000,ROUNDUP(I613/4,0)+25000,50000)))),MAX(IF(I613&lt;=0,0,IF(I613&lt;=25000,I613,IF(I613&lt;=50000,ROUNDUP(I613/2,0)+12500,IF(I613&lt;=100000,ROUNDUP(I613/4,0)+25000,50000)))),MIN(IF(H613&lt;=0,0,IF(H613&lt;=20000,H613,IF(H613&lt;=40000,ROUNDUP(H613/2,0)+10000,IF(H613&lt;=80000,ROUNDUP(H613/4,0)+20000,40000))))+IF(I613&lt;=0,0,IF(I613&lt;=25000,I613,IF(I613&lt;=50000,ROUNDUP(I613/2,0)+12500,IF(I613&lt;=100000,ROUNDUP(I613/4,0)+25000,50000)))),40000))))</f>
        <v/>
      </c>
      <c r="R613" s="18">
        <f>MIN(120000,O613+P613+Q613)</f>
        <v/>
      </c>
      <c r="S613" s="18">
        <f>IF(F613&lt;=0,IF(E613&lt;=0,0,IF(E613&lt;=12000,E613,IF(E613&lt;=32000,ROUNDUP(E613/2,0)+6000,IF(E613&lt;=56000,ROUNDUP(E613/4,0)+14000,28000)))),IF(E613&lt;=0,IF(F613&lt;=0,0,IF(F613&lt;=15000,F613,IF(F613&lt;=40000,ROUNDUP(F613/2,0)+7500,IF(F613&lt;=70000,ROUNDUP(F613/4,0)+17500,35000)))),MAX(IF(F613&lt;=0,0,IF(F613&lt;=15000,F613,IF(F613&lt;=40000,ROUNDUP(F613/2,0)+7500,IF(F613&lt;=70000,ROUNDUP(F613/4,0)+17500,35000)))),MIN(IF(E613&lt;=0,0,IF(E613&lt;=12000,E613,IF(E613&lt;=32000,ROUNDUP(E613/2,0)+6000,IF(E613&lt;=56000,ROUNDUP(E613/4,0)+14000,28000))))+IF(F613&lt;=0,0,IF(F613&lt;=15000,F613,IF(F613&lt;=40000,ROUNDUP(F613/2,0)+7500,IF(F613&lt;=70000,ROUNDUP(F613/4,0)+17500,35000)))),28000))))</f>
        <v/>
      </c>
      <c r="T613" s="18">
        <f>IF(G613&lt;=0,0,IF(G613&lt;=12000,G613,IF(G613&lt;=32000,ROUNDUP(G613/2,0)+6000,IF(G613&lt;=56000,ROUNDUP(G613/4,0)+14000,28000))))</f>
        <v/>
      </c>
      <c r="U613" s="18">
        <f>IF(I613&lt;=0,IF(H613&lt;=0,0,IF(H613&lt;=12000,H613,IF(H613&lt;=32000,ROUNDUP(H613/2,0)+6000,IF(H613&lt;=56000,ROUNDUP(H613/4,0)+14000,28000)))),IF(H613&lt;=0,IF(I613&lt;=0,0,IF(I613&lt;=15000,I613,IF(I613&lt;=40000,ROUNDUP(I613/2,0)+7500,IF(I613&lt;=70000,ROUNDUP(I613/4,0)+17500,35000)))),MAX(IF(I613&lt;=0,0,IF(I613&lt;=15000,I613,IF(I613&lt;=40000,ROUNDUP(I613/2,0)+7500,IF(I613&lt;=70000,ROUNDUP(I613/4,0)+17500,35000)))),MIN(IF(H613&lt;=0,0,IF(H613&lt;=12000,H613,IF(H613&lt;=32000,ROUNDUP(H613/2,0)+6000,IF(H613&lt;=56000,ROUNDUP(H613/4,0)+14000,28000))))+IF(I613&lt;=0,0,IF(I613&lt;=15000,I613,IF(I613&lt;=40000,ROUNDUP(I613/2,0)+7500,IF(I613&lt;=70000,ROUNDUP(I613/4,0)+17500,35000)))),28000))))</f>
        <v/>
      </c>
      <c r="V613" s="18">
        <f>MIN(70000,S613+T613+U613)</f>
        <v/>
      </c>
      <c r="W613" s="18">
        <f>MAX(0,ROUNDDOWN(M613-J613-N613-K613-0,-3))</f>
        <v/>
      </c>
      <c r="X613" s="18">
        <f>MAX(0,ROUNDDOWN(M613-J613-N613-K613-R613,-3))</f>
        <v/>
      </c>
      <c r="Y613" s="18">
        <f>IF(W613&lt;=0,0,ROUNDDOWN((W613*LOOKUP(W613,{0,1950001,3300001,6950001,9000001,18000001,40000001},{0.05,0.1,0.2,0.23,0.33,0.4,0.45})-LOOKUP(W613,{0,1950001,3300001,6950001,9000001,18000001,40000001},{0,97500,427500,636000,1536000,2796000,4796000}))*1.021,-2))</f>
        <v/>
      </c>
      <c r="Z613" s="18">
        <f>IF(X613&lt;=0,0,ROUNDDOWN((X613*LOOKUP(X613,{0,1950001,3300001,6950001,9000001,18000001,40000001},{0.05,0.1,0.2,0.23,0.33,0.4,0.45})-LOOKUP(X613,{0,1950001,3300001,6950001,9000001,18000001,40000001},{0,97500,427500,636000,1536000,2796000,4796000}))*1.021,-2))</f>
        <v/>
      </c>
      <c r="AA613" s="18">
        <f>MAX(0,ROUNDDOWN(M613-J613-430000-L613-0,-3))</f>
        <v/>
      </c>
      <c r="AB613" s="18">
        <f>MAX(0,ROUNDDOWN(M613-J613-430000-L613-V613,-3))</f>
        <v/>
      </c>
      <c r="AC613" s="18">
        <f>IF(M613&lt;=450000,0,MAX(0,ROUNDDOWN(AA613*0.06-MIN(50000,AA613)*0.03,-2))+MAX(0,ROUNDDOWN(AA613*0.04-MIN(50000,AA613)*0.02,-2)))</f>
        <v/>
      </c>
      <c r="AD613" s="18">
        <f>IF(M613&lt;=450000,0,MAX(0,ROUNDDOWN(AB613*0.06-MIN(50000,AB613)*0.03,-2))+MAX(0,ROUNDDOWN(AB613*0.04-MIN(50000,AB613)*0.02,-2)))</f>
        <v/>
      </c>
      <c r="AE613" s="18">
        <f>Y613-Z613</f>
        <v/>
      </c>
      <c r="AF613" s="18">
        <f>AC613-AD613</f>
        <v/>
      </c>
      <c r="AG613" s="18">
        <f>AE613+AF613</f>
        <v/>
      </c>
      <c r="AH613" s="20">
        <f>IF(W613&lt;=0,0,LOOKUP(W613,{0,1950001,3300001,6950001,9000001,18000001,40000001},{0.05,0.1,0.2,0.23,0.33,0.4,0.45}))</f>
        <v/>
      </c>
    </row>
    <row r="614">
      <c r="A614" t="inlineStr">
        <is>
          <t>1万円刻み 特例あり一般12万円</t>
        </is>
      </c>
      <c r="B614" s="18">
        <f>'4_1万円刻み'!$A$178</f>
        <v/>
      </c>
      <c r="C614" s="19" t="n">
        <v>2026</v>
      </c>
      <c r="D614" t="inlineStr">
        <is>
          <t>はい</t>
        </is>
      </c>
      <c r="E614" s="18" t="n">
        <v>120000</v>
      </c>
      <c r="F614" s="18" t="n">
        <v>0</v>
      </c>
      <c r="G614" s="18" t="n">
        <v>0</v>
      </c>
      <c r="H614" s="18" t="n">
        <v>0</v>
      </c>
      <c r="I614" s="18" t="n">
        <v>0</v>
      </c>
      <c r="J614" s="18">
        <f>ROUND(MIN(B614/12,650000)*12*0.0915+MIN(B614/12,1390000)*12*(0.0504+0)+B614*0.005,0)</f>
        <v/>
      </c>
      <c r="K614" s="18" t="n">
        <v>0</v>
      </c>
      <c r="L614" s="18" t="n">
        <v>0</v>
      </c>
      <c r="M614" s="18">
        <f>ROUND(IF(C614&gt;=2026,IF(B614&lt;741000,0,IF(B614&lt;2191000,B614-740000,IF(B614&lt;2193000,1451000,IF(B614&lt;2196000,1453000,IF(B614&lt;2200000,1456000,IF(B614&lt;3600000,ROUNDDOWN(B614/4,-3)*2.8-80000,IF(B614&lt;6600000,ROUNDDOWN(B614/4,-3)*3.2-440000,IF(B614&lt;8500000,ROUNDDOWN(B614*0.9,0)-1100000,B614-1950000)))))))),IF(B614&lt;651000,0,IF(B614&lt;1900000,B614-650000,IF(B614&lt;3600000,ROUNDDOWN(B614/4,-3)*2.8-80000,IF(B614&lt;6600000,ROUNDDOWN(B614/4,-3)*3.2-440000,IF(B614&lt;8500000,ROUNDDOWN(B614*0.9,0)-1100000,B614-1950000)))))),0)</f>
        <v/>
      </c>
      <c r="N614" s="18">
        <f>IF(M614&gt;23500000,NA(),IF(C614&gt;=2026,IF(M614&lt;=4890000,1040000,IF(M614&lt;=6550000,670000,620000)),IF(M614&lt;=1320000,950000,IF(M614&lt;=3360000,880000,IF(M614&lt;=4890000,680000,IF(M614&lt;=6550000,630000,580000))))))</f>
        <v/>
      </c>
      <c r="O614" s="18">
        <f>IF(F614&lt;=0,IF(AND(D614="はい",C614&gt;=2026,C614&lt;=2027),IF(E614&lt;=0,0,IF(E614&lt;=30000,E614,IF(E614&lt;=60000,ROUNDUP(E614/2,0)+15000,IF(E614&lt;=120000,ROUNDUP(E614/4,0)+30000,60000)))),IF(E614&lt;=0,0,IF(E614&lt;=20000,E614,IF(E614&lt;=40000,ROUNDUP(E614/2,0)+10000,IF(E614&lt;=80000,ROUNDUP(E614/4,0)+20000,40000))))),IF(E614&lt;=0,IF(F614&lt;=0,0,IF(F614&lt;=25000,F614,IF(F614&lt;=50000,ROUNDUP(F614/2,0)+12500,IF(F614&lt;=100000,ROUNDUP(F614/4,0)+25000,50000)))),MAX(IF(F614&lt;=0,0,IF(F614&lt;=25000,F614,IF(F614&lt;=50000,ROUNDUP(F614/2,0)+12500,IF(F614&lt;=100000,ROUNDUP(F614/4,0)+25000,50000)))),MIN(IF(AND(D614="はい",C614&gt;=2026,C614&lt;=2027),IF(E614&lt;=0,0,IF(E614&lt;=30000,E614,IF(E614&lt;=60000,ROUNDUP(E614/2,0)+15000,IF(E614&lt;=120000,ROUNDUP(E614/4,0)+30000,60000)))),IF(E614&lt;=0,0,IF(E614&lt;=20000,E614,IF(E614&lt;=40000,ROUNDUP(E614/2,0)+10000,IF(E614&lt;=80000,ROUNDUP(E614/4,0)+20000,40000)))))+IF(F614&lt;=0,0,IF(F614&lt;=25000,F614,IF(F614&lt;=50000,ROUNDUP(F614/2,0)+12500,IF(F614&lt;=100000,ROUNDUP(F614/4,0)+25000,50000)))),IF(AND(D614="はい",C614&gt;=2026,C614&lt;=2027),60000,40000)))))</f>
        <v/>
      </c>
      <c r="P614" s="18">
        <f>IF(G614&lt;=0,0,IF(G614&lt;=20000,G614,IF(G614&lt;=40000,ROUNDUP(G614/2,0)+10000,IF(G614&lt;=80000,ROUNDUP(G614/4,0)+20000,40000))))</f>
        <v/>
      </c>
      <c r="Q614" s="18">
        <f>IF(I614&lt;=0,IF(H614&lt;=0,0,IF(H614&lt;=20000,H614,IF(H614&lt;=40000,ROUNDUP(H614/2,0)+10000,IF(H614&lt;=80000,ROUNDUP(H614/4,0)+20000,40000)))),IF(H614&lt;=0,IF(I614&lt;=0,0,IF(I614&lt;=25000,I614,IF(I614&lt;=50000,ROUNDUP(I614/2,0)+12500,IF(I614&lt;=100000,ROUNDUP(I614/4,0)+25000,50000)))),MAX(IF(I614&lt;=0,0,IF(I614&lt;=25000,I614,IF(I614&lt;=50000,ROUNDUP(I614/2,0)+12500,IF(I614&lt;=100000,ROUNDUP(I614/4,0)+25000,50000)))),MIN(IF(H614&lt;=0,0,IF(H614&lt;=20000,H614,IF(H614&lt;=40000,ROUNDUP(H614/2,0)+10000,IF(H614&lt;=80000,ROUNDUP(H614/4,0)+20000,40000))))+IF(I614&lt;=0,0,IF(I614&lt;=25000,I614,IF(I614&lt;=50000,ROUNDUP(I614/2,0)+12500,IF(I614&lt;=100000,ROUNDUP(I614/4,0)+25000,50000)))),40000))))</f>
        <v/>
      </c>
      <c r="R614" s="18">
        <f>MIN(120000,O614+P614+Q614)</f>
        <v/>
      </c>
      <c r="S614" s="18">
        <f>IF(F614&lt;=0,IF(E614&lt;=0,0,IF(E614&lt;=12000,E614,IF(E614&lt;=32000,ROUNDUP(E614/2,0)+6000,IF(E614&lt;=56000,ROUNDUP(E614/4,0)+14000,28000)))),IF(E614&lt;=0,IF(F614&lt;=0,0,IF(F614&lt;=15000,F614,IF(F614&lt;=40000,ROUNDUP(F614/2,0)+7500,IF(F614&lt;=70000,ROUNDUP(F614/4,0)+17500,35000)))),MAX(IF(F614&lt;=0,0,IF(F614&lt;=15000,F614,IF(F614&lt;=40000,ROUNDUP(F614/2,0)+7500,IF(F614&lt;=70000,ROUNDUP(F614/4,0)+17500,35000)))),MIN(IF(E614&lt;=0,0,IF(E614&lt;=12000,E614,IF(E614&lt;=32000,ROUNDUP(E614/2,0)+6000,IF(E614&lt;=56000,ROUNDUP(E614/4,0)+14000,28000))))+IF(F614&lt;=0,0,IF(F614&lt;=15000,F614,IF(F614&lt;=40000,ROUNDUP(F614/2,0)+7500,IF(F614&lt;=70000,ROUNDUP(F614/4,0)+17500,35000)))),28000))))</f>
        <v/>
      </c>
      <c r="T614" s="18">
        <f>IF(G614&lt;=0,0,IF(G614&lt;=12000,G614,IF(G614&lt;=32000,ROUNDUP(G614/2,0)+6000,IF(G614&lt;=56000,ROUNDUP(G614/4,0)+14000,28000))))</f>
        <v/>
      </c>
      <c r="U614" s="18">
        <f>IF(I614&lt;=0,IF(H614&lt;=0,0,IF(H614&lt;=12000,H614,IF(H614&lt;=32000,ROUNDUP(H614/2,0)+6000,IF(H614&lt;=56000,ROUNDUP(H614/4,0)+14000,28000)))),IF(H614&lt;=0,IF(I614&lt;=0,0,IF(I614&lt;=15000,I614,IF(I614&lt;=40000,ROUNDUP(I614/2,0)+7500,IF(I614&lt;=70000,ROUNDUP(I614/4,0)+17500,35000)))),MAX(IF(I614&lt;=0,0,IF(I614&lt;=15000,I614,IF(I614&lt;=40000,ROUNDUP(I614/2,0)+7500,IF(I614&lt;=70000,ROUNDUP(I614/4,0)+17500,35000)))),MIN(IF(H614&lt;=0,0,IF(H614&lt;=12000,H614,IF(H614&lt;=32000,ROUNDUP(H614/2,0)+6000,IF(H614&lt;=56000,ROUNDUP(H614/4,0)+14000,28000))))+IF(I614&lt;=0,0,IF(I614&lt;=15000,I614,IF(I614&lt;=40000,ROUNDUP(I614/2,0)+7500,IF(I614&lt;=70000,ROUNDUP(I614/4,0)+17500,35000)))),28000))))</f>
        <v/>
      </c>
      <c r="V614" s="18">
        <f>MIN(70000,S614+T614+U614)</f>
        <v/>
      </c>
      <c r="W614" s="18">
        <f>MAX(0,ROUNDDOWN(M614-J614-N614-K614-0,-3))</f>
        <v/>
      </c>
      <c r="X614" s="18">
        <f>MAX(0,ROUNDDOWN(M614-J614-N614-K614-R614,-3))</f>
        <v/>
      </c>
      <c r="Y614" s="18">
        <f>IF(W614&lt;=0,0,ROUNDDOWN((W614*LOOKUP(W614,{0,1950001,3300001,6950001,9000001,18000001,40000001},{0.05,0.1,0.2,0.23,0.33,0.4,0.45})-LOOKUP(W614,{0,1950001,3300001,6950001,9000001,18000001,40000001},{0,97500,427500,636000,1536000,2796000,4796000}))*1.021,-2))</f>
        <v/>
      </c>
      <c r="Z614" s="18">
        <f>IF(X614&lt;=0,0,ROUNDDOWN((X614*LOOKUP(X614,{0,1950001,3300001,6950001,9000001,18000001,40000001},{0.05,0.1,0.2,0.23,0.33,0.4,0.45})-LOOKUP(X614,{0,1950001,3300001,6950001,9000001,18000001,40000001},{0,97500,427500,636000,1536000,2796000,4796000}))*1.021,-2))</f>
        <v/>
      </c>
      <c r="AA614" s="18">
        <f>MAX(0,ROUNDDOWN(M614-J614-430000-L614-0,-3))</f>
        <v/>
      </c>
      <c r="AB614" s="18">
        <f>MAX(0,ROUNDDOWN(M614-J614-430000-L614-V614,-3))</f>
        <v/>
      </c>
      <c r="AC614" s="18">
        <f>IF(M614&lt;=450000,0,MAX(0,ROUNDDOWN(AA614*0.06-MIN(50000,AA614)*0.03,-2))+MAX(0,ROUNDDOWN(AA614*0.04-MIN(50000,AA614)*0.02,-2)))</f>
        <v/>
      </c>
      <c r="AD614" s="18">
        <f>IF(M614&lt;=450000,0,MAX(0,ROUNDDOWN(AB614*0.06-MIN(50000,AB614)*0.03,-2))+MAX(0,ROUNDDOWN(AB614*0.04-MIN(50000,AB614)*0.02,-2)))</f>
        <v/>
      </c>
      <c r="AE614" s="18">
        <f>Y614-Z614</f>
        <v/>
      </c>
      <c r="AF614" s="18">
        <f>AC614-AD614</f>
        <v/>
      </c>
      <c r="AG614" s="18">
        <f>AE614+AF614</f>
        <v/>
      </c>
      <c r="AH614" s="20">
        <f>IF(W614&lt;=0,0,LOOKUP(W614,{0,1950001,3300001,6950001,9000001,18000001,40000001},{0.05,0.1,0.2,0.23,0.33,0.4,0.45}))</f>
        <v/>
      </c>
    </row>
    <row r="615">
      <c r="A615" t="inlineStr">
        <is>
          <t>1万円刻み 3区分8万円ずつ</t>
        </is>
      </c>
      <c r="B615" s="18">
        <f>'4_1万円刻み'!$A$179</f>
        <v/>
      </c>
      <c r="C615" s="19" t="n">
        <v>2026</v>
      </c>
      <c r="D615" t="inlineStr">
        <is>
          <t>いいえ</t>
        </is>
      </c>
      <c r="E615" s="18" t="n">
        <v>80000</v>
      </c>
      <c r="F615" s="18" t="n">
        <v>0</v>
      </c>
      <c r="G615" s="18" t="n">
        <v>80000</v>
      </c>
      <c r="H615" s="18" t="n">
        <v>80000</v>
      </c>
      <c r="I615" s="18" t="n">
        <v>0</v>
      </c>
      <c r="J615" s="18">
        <f>ROUND(MIN(B615/12,650000)*12*0.0915+MIN(B615/12,1390000)*12*(0.0504+0)+B615*0.005,0)</f>
        <v/>
      </c>
      <c r="K615" s="18" t="n">
        <v>0</v>
      </c>
      <c r="L615" s="18" t="n">
        <v>0</v>
      </c>
      <c r="M615" s="18">
        <f>ROUND(IF(C615&gt;=2026,IF(B615&lt;741000,0,IF(B615&lt;2191000,B615-740000,IF(B615&lt;2193000,1451000,IF(B615&lt;2196000,1453000,IF(B615&lt;2200000,1456000,IF(B615&lt;3600000,ROUNDDOWN(B615/4,-3)*2.8-80000,IF(B615&lt;6600000,ROUNDDOWN(B615/4,-3)*3.2-440000,IF(B615&lt;8500000,ROUNDDOWN(B615*0.9,0)-1100000,B615-1950000)))))))),IF(B615&lt;651000,0,IF(B615&lt;1900000,B615-650000,IF(B615&lt;3600000,ROUNDDOWN(B615/4,-3)*2.8-80000,IF(B615&lt;6600000,ROUNDDOWN(B615/4,-3)*3.2-440000,IF(B615&lt;8500000,ROUNDDOWN(B615*0.9,0)-1100000,B615-1950000)))))),0)</f>
        <v/>
      </c>
      <c r="N615" s="18">
        <f>IF(M615&gt;23500000,NA(),IF(C615&gt;=2026,IF(M615&lt;=4890000,1040000,IF(M615&lt;=6550000,670000,620000)),IF(M615&lt;=1320000,950000,IF(M615&lt;=3360000,880000,IF(M615&lt;=4890000,680000,IF(M615&lt;=6550000,630000,580000))))))</f>
        <v/>
      </c>
      <c r="O615" s="18">
        <f>IF(F615&lt;=0,IF(AND(D615="はい",C615&gt;=2026,C615&lt;=2027),IF(E615&lt;=0,0,IF(E615&lt;=30000,E615,IF(E615&lt;=60000,ROUNDUP(E615/2,0)+15000,IF(E615&lt;=120000,ROUNDUP(E615/4,0)+30000,60000)))),IF(E615&lt;=0,0,IF(E615&lt;=20000,E615,IF(E615&lt;=40000,ROUNDUP(E615/2,0)+10000,IF(E615&lt;=80000,ROUNDUP(E615/4,0)+20000,40000))))),IF(E615&lt;=0,IF(F615&lt;=0,0,IF(F615&lt;=25000,F615,IF(F615&lt;=50000,ROUNDUP(F615/2,0)+12500,IF(F615&lt;=100000,ROUNDUP(F615/4,0)+25000,50000)))),MAX(IF(F615&lt;=0,0,IF(F615&lt;=25000,F615,IF(F615&lt;=50000,ROUNDUP(F615/2,0)+12500,IF(F615&lt;=100000,ROUNDUP(F615/4,0)+25000,50000)))),MIN(IF(AND(D615="はい",C615&gt;=2026,C615&lt;=2027),IF(E615&lt;=0,0,IF(E615&lt;=30000,E615,IF(E615&lt;=60000,ROUNDUP(E615/2,0)+15000,IF(E615&lt;=120000,ROUNDUP(E615/4,0)+30000,60000)))),IF(E615&lt;=0,0,IF(E615&lt;=20000,E615,IF(E615&lt;=40000,ROUNDUP(E615/2,0)+10000,IF(E615&lt;=80000,ROUNDUP(E615/4,0)+20000,40000)))))+IF(F615&lt;=0,0,IF(F615&lt;=25000,F615,IF(F615&lt;=50000,ROUNDUP(F615/2,0)+12500,IF(F615&lt;=100000,ROUNDUP(F615/4,0)+25000,50000)))),IF(AND(D615="はい",C615&gt;=2026,C615&lt;=2027),60000,40000)))))</f>
        <v/>
      </c>
      <c r="P615" s="18">
        <f>IF(G615&lt;=0,0,IF(G615&lt;=20000,G615,IF(G615&lt;=40000,ROUNDUP(G615/2,0)+10000,IF(G615&lt;=80000,ROUNDUP(G615/4,0)+20000,40000))))</f>
        <v/>
      </c>
      <c r="Q615" s="18">
        <f>IF(I615&lt;=0,IF(H615&lt;=0,0,IF(H615&lt;=20000,H615,IF(H615&lt;=40000,ROUNDUP(H615/2,0)+10000,IF(H615&lt;=80000,ROUNDUP(H615/4,0)+20000,40000)))),IF(H615&lt;=0,IF(I615&lt;=0,0,IF(I615&lt;=25000,I615,IF(I615&lt;=50000,ROUNDUP(I615/2,0)+12500,IF(I615&lt;=100000,ROUNDUP(I615/4,0)+25000,50000)))),MAX(IF(I615&lt;=0,0,IF(I615&lt;=25000,I615,IF(I615&lt;=50000,ROUNDUP(I615/2,0)+12500,IF(I615&lt;=100000,ROUNDUP(I615/4,0)+25000,50000)))),MIN(IF(H615&lt;=0,0,IF(H615&lt;=20000,H615,IF(H615&lt;=40000,ROUNDUP(H615/2,0)+10000,IF(H615&lt;=80000,ROUNDUP(H615/4,0)+20000,40000))))+IF(I615&lt;=0,0,IF(I615&lt;=25000,I615,IF(I615&lt;=50000,ROUNDUP(I615/2,0)+12500,IF(I615&lt;=100000,ROUNDUP(I615/4,0)+25000,50000)))),40000))))</f>
        <v/>
      </c>
      <c r="R615" s="18">
        <f>MIN(120000,O615+P615+Q615)</f>
        <v/>
      </c>
      <c r="S615" s="18">
        <f>IF(F615&lt;=0,IF(E615&lt;=0,0,IF(E615&lt;=12000,E615,IF(E615&lt;=32000,ROUNDUP(E615/2,0)+6000,IF(E615&lt;=56000,ROUNDUP(E615/4,0)+14000,28000)))),IF(E615&lt;=0,IF(F615&lt;=0,0,IF(F615&lt;=15000,F615,IF(F615&lt;=40000,ROUNDUP(F615/2,0)+7500,IF(F615&lt;=70000,ROUNDUP(F615/4,0)+17500,35000)))),MAX(IF(F615&lt;=0,0,IF(F615&lt;=15000,F615,IF(F615&lt;=40000,ROUNDUP(F615/2,0)+7500,IF(F615&lt;=70000,ROUNDUP(F615/4,0)+17500,35000)))),MIN(IF(E615&lt;=0,0,IF(E615&lt;=12000,E615,IF(E615&lt;=32000,ROUNDUP(E615/2,0)+6000,IF(E615&lt;=56000,ROUNDUP(E615/4,0)+14000,28000))))+IF(F615&lt;=0,0,IF(F615&lt;=15000,F615,IF(F615&lt;=40000,ROUNDUP(F615/2,0)+7500,IF(F615&lt;=70000,ROUNDUP(F615/4,0)+17500,35000)))),28000))))</f>
        <v/>
      </c>
      <c r="T615" s="18">
        <f>IF(G615&lt;=0,0,IF(G615&lt;=12000,G615,IF(G615&lt;=32000,ROUNDUP(G615/2,0)+6000,IF(G615&lt;=56000,ROUNDUP(G615/4,0)+14000,28000))))</f>
        <v/>
      </c>
      <c r="U615" s="18">
        <f>IF(I615&lt;=0,IF(H615&lt;=0,0,IF(H615&lt;=12000,H615,IF(H615&lt;=32000,ROUNDUP(H615/2,0)+6000,IF(H615&lt;=56000,ROUNDUP(H615/4,0)+14000,28000)))),IF(H615&lt;=0,IF(I615&lt;=0,0,IF(I615&lt;=15000,I615,IF(I615&lt;=40000,ROUNDUP(I615/2,0)+7500,IF(I615&lt;=70000,ROUNDUP(I615/4,0)+17500,35000)))),MAX(IF(I615&lt;=0,0,IF(I615&lt;=15000,I615,IF(I615&lt;=40000,ROUNDUP(I615/2,0)+7500,IF(I615&lt;=70000,ROUNDUP(I615/4,0)+17500,35000)))),MIN(IF(H615&lt;=0,0,IF(H615&lt;=12000,H615,IF(H615&lt;=32000,ROUNDUP(H615/2,0)+6000,IF(H615&lt;=56000,ROUNDUP(H615/4,0)+14000,28000))))+IF(I615&lt;=0,0,IF(I615&lt;=15000,I615,IF(I615&lt;=40000,ROUNDUP(I615/2,0)+7500,IF(I615&lt;=70000,ROUNDUP(I615/4,0)+17500,35000)))),28000))))</f>
        <v/>
      </c>
      <c r="V615" s="18">
        <f>MIN(70000,S615+T615+U615)</f>
        <v/>
      </c>
      <c r="W615" s="18">
        <f>MAX(0,ROUNDDOWN(M615-J615-N615-K615-0,-3))</f>
        <v/>
      </c>
      <c r="X615" s="18">
        <f>MAX(0,ROUNDDOWN(M615-J615-N615-K615-R615,-3))</f>
        <v/>
      </c>
      <c r="Y615" s="18">
        <f>IF(W615&lt;=0,0,ROUNDDOWN((W615*LOOKUP(W615,{0,1950001,3300001,6950001,9000001,18000001,40000001},{0.05,0.1,0.2,0.23,0.33,0.4,0.45})-LOOKUP(W615,{0,1950001,3300001,6950001,9000001,18000001,40000001},{0,97500,427500,636000,1536000,2796000,4796000}))*1.021,-2))</f>
        <v/>
      </c>
      <c r="Z615" s="18">
        <f>IF(X615&lt;=0,0,ROUNDDOWN((X615*LOOKUP(X615,{0,1950001,3300001,6950001,9000001,18000001,40000001},{0.05,0.1,0.2,0.23,0.33,0.4,0.45})-LOOKUP(X615,{0,1950001,3300001,6950001,9000001,18000001,40000001},{0,97500,427500,636000,1536000,2796000,4796000}))*1.021,-2))</f>
        <v/>
      </c>
      <c r="AA615" s="18">
        <f>MAX(0,ROUNDDOWN(M615-J615-430000-L615-0,-3))</f>
        <v/>
      </c>
      <c r="AB615" s="18">
        <f>MAX(0,ROUNDDOWN(M615-J615-430000-L615-V615,-3))</f>
        <v/>
      </c>
      <c r="AC615" s="18">
        <f>IF(M615&lt;=450000,0,MAX(0,ROUNDDOWN(AA615*0.06-MIN(50000,AA615)*0.03,-2))+MAX(0,ROUNDDOWN(AA615*0.04-MIN(50000,AA615)*0.02,-2)))</f>
        <v/>
      </c>
      <c r="AD615" s="18">
        <f>IF(M615&lt;=450000,0,MAX(0,ROUNDDOWN(AB615*0.06-MIN(50000,AB615)*0.03,-2))+MAX(0,ROUNDDOWN(AB615*0.04-MIN(50000,AB615)*0.02,-2)))</f>
        <v/>
      </c>
      <c r="AE615" s="18">
        <f>Y615-Z615</f>
        <v/>
      </c>
      <c r="AF615" s="18">
        <f>AC615-AD615</f>
        <v/>
      </c>
      <c r="AG615" s="18">
        <f>AE615+AF615</f>
        <v/>
      </c>
      <c r="AH615" s="20">
        <f>IF(W615&lt;=0,0,LOOKUP(W615,{0,1950001,3300001,6950001,9000001,18000001,40000001},{0.05,0.1,0.2,0.23,0.33,0.4,0.45}))</f>
        <v/>
      </c>
    </row>
    <row r="616">
      <c r="A616" t="inlineStr">
        <is>
          <t>1万円刻み 一般8万円</t>
        </is>
      </c>
      <c r="B616" s="18">
        <f>'4_1万円刻み'!$A$179</f>
        <v/>
      </c>
      <c r="C616" s="19" t="n">
        <v>2026</v>
      </c>
      <c r="D616" t="inlineStr">
        <is>
          <t>いいえ</t>
        </is>
      </c>
      <c r="E616" s="18" t="n">
        <v>80000</v>
      </c>
      <c r="F616" s="18" t="n">
        <v>0</v>
      </c>
      <c r="G616" s="18" t="n">
        <v>0</v>
      </c>
      <c r="H616" s="18" t="n">
        <v>0</v>
      </c>
      <c r="I616" s="18" t="n">
        <v>0</v>
      </c>
      <c r="J616" s="18">
        <f>ROUND(MIN(B616/12,650000)*12*0.0915+MIN(B616/12,1390000)*12*(0.0504+0)+B616*0.005,0)</f>
        <v/>
      </c>
      <c r="K616" s="18" t="n">
        <v>0</v>
      </c>
      <c r="L616" s="18" t="n">
        <v>0</v>
      </c>
      <c r="M616" s="18">
        <f>ROUND(IF(C616&gt;=2026,IF(B616&lt;741000,0,IF(B616&lt;2191000,B616-740000,IF(B616&lt;2193000,1451000,IF(B616&lt;2196000,1453000,IF(B616&lt;2200000,1456000,IF(B616&lt;3600000,ROUNDDOWN(B616/4,-3)*2.8-80000,IF(B616&lt;6600000,ROUNDDOWN(B616/4,-3)*3.2-440000,IF(B616&lt;8500000,ROUNDDOWN(B616*0.9,0)-1100000,B616-1950000)))))))),IF(B616&lt;651000,0,IF(B616&lt;1900000,B616-650000,IF(B616&lt;3600000,ROUNDDOWN(B616/4,-3)*2.8-80000,IF(B616&lt;6600000,ROUNDDOWN(B616/4,-3)*3.2-440000,IF(B616&lt;8500000,ROUNDDOWN(B616*0.9,0)-1100000,B616-1950000)))))),0)</f>
        <v/>
      </c>
      <c r="N616" s="18">
        <f>IF(M616&gt;23500000,NA(),IF(C616&gt;=2026,IF(M616&lt;=4890000,1040000,IF(M616&lt;=6550000,670000,620000)),IF(M616&lt;=1320000,950000,IF(M616&lt;=3360000,880000,IF(M616&lt;=4890000,680000,IF(M616&lt;=6550000,630000,580000))))))</f>
        <v/>
      </c>
      <c r="O616" s="18">
        <f>IF(F616&lt;=0,IF(AND(D616="はい",C616&gt;=2026,C616&lt;=2027),IF(E616&lt;=0,0,IF(E616&lt;=30000,E616,IF(E616&lt;=60000,ROUNDUP(E616/2,0)+15000,IF(E616&lt;=120000,ROUNDUP(E616/4,0)+30000,60000)))),IF(E616&lt;=0,0,IF(E616&lt;=20000,E616,IF(E616&lt;=40000,ROUNDUP(E616/2,0)+10000,IF(E616&lt;=80000,ROUNDUP(E616/4,0)+20000,40000))))),IF(E616&lt;=0,IF(F616&lt;=0,0,IF(F616&lt;=25000,F616,IF(F616&lt;=50000,ROUNDUP(F616/2,0)+12500,IF(F616&lt;=100000,ROUNDUP(F616/4,0)+25000,50000)))),MAX(IF(F616&lt;=0,0,IF(F616&lt;=25000,F616,IF(F616&lt;=50000,ROUNDUP(F616/2,0)+12500,IF(F616&lt;=100000,ROUNDUP(F616/4,0)+25000,50000)))),MIN(IF(AND(D616="はい",C616&gt;=2026,C616&lt;=2027),IF(E616&lt;=0,0,IF(E616&lt;=30000,E616,IF(E616&lt;=60000,ROUNDUP(E616/2,0)+15000,IF(E616&lt;=120000,ROUNDUP(E616/4,0)+30000,60000)))),IF(E616&lt;=0,0,IF(E616&lt;=20000,E616,IF(E616&lt;=40000,ROUNDUP(E616/2,0)+10000,IF(E616&lt;=80000,ROUNDUP(E616/4,0)+20000,40000)))))+IF(F616&lt;=0,0,IF(F616&lt;=25000,F616,IF(F616&lt;=50000,ROUNDUP(F616/2,0)+12500,IF(F616&lt;=100000,ROUNDUP(F616/4,0)+25000,50000)))),IF(AND(D616="はい",C616&gt;=2026,C616&lt;=2027),60000,40000)))))</f>
        <v/>
      </c>
      <c r="P616" s="18">
        <f>IF(G616&lt;=0,0,IF(G616&lt;=20000,G616,IF(G616&lt;=40000,ROUNDUP(G616/2,0)+10000,IF(G616&lt;=80000,ROUNDUP(G616/4,0)+20000,40000))))</f>
        <v/>
      </c>
      <c r="Q616" s="18">
        <f>IF(I616&lt;=0,IF(H616&lt;=0,0,IF(H616&lt;=20000,H616,IF(H616&lt;=40000,ROUNDUP(H616/2,0)+10000,IF(H616&lt;=80000,ROUNDUP(H616/4,0)+20000,40000)))),IF(H616&lt;=0,IF(I616&lt;=0,0,IF(I616&lt;=25000,I616,IF(I616&lt;=50000,ROUNDUP(I616/2,0)+12500,IF(I616&lt;=100000,ROUNDUP(I616/4,0)+25000,50000)))),MAX(IF(I616&lt;=0,0,IF(I616&lt;=25000,I616,IF(I616&lt;=50000,ROUNDUP(I616/2,0)+12500,IF(I616&lt;=100000,ROUNDUP(I616/4,0)+25000,50000)))),MIN(IF(H616&lt;=0,0,IF(H616&lt;=20000,H616,IF(H616&lt;=40000,ROUNDUP(H616/2,0)+10000,IF(H616&lt;=80000,ROUNDUP(H616/4,0)+20000,40000))))+IF(I616&lt;=0,0,IF(I616&lt;=25000,I616,IF(I616&lt;=50000,ROUNDUP(I616/2,0)+12500,IF(I616&lt;=100000,ROUNDUP(I616/4,0)+25000,50000)))),40000))))</f>
        <v/>
      </c>
      <c r="R616" s="18">
        <f>MIN(120000,O616+P616+Q616)</f>
        <v/>
      </c>
      <c r="S616" s="18">
        <f>IF(F616&lt;=0,IF(E616&lt;=0,0,IF(E616&lt;=12000,E616,IF(E616&lt;=32000,ROUNDUP(E616/2,0)+6000,IF(E616&lt;=56000,ROUNDUP(E616/4,0)+14000,28000)))),IF(E616&lt;=0,IF(F616&lt;=0,0,IF(F616&lt;=15000,F616,IF(F616&lt;=40000,ROUNDUP(F616/2,0)+7500,IF(F616&lt;=70000,ROUNDUP(F616/4,0)+17500,35000)))),MAX(IF(F616&lt;=0,0,IF(F616&lt;=15000,F616,IF(F616&lt;=40000,ROUNDUP(F616/2,0)+7500,IF(F616&lt;=70000,ROUNDUP(F616/4,0)+17500,35000)))),MIN(IF(E616&lt;=0,0,IF(E616&lt;=12000,E616,IF(E616&lt;=32000,ROUNDUP(E616/2,0)+6000,IF(E616&lt;=56000,ROUNDUP(E616/4,0)+14000,28000))))+IF(F616&lt;=0,0,IF(F616&lt;=15000,F616,IF(F616&lt;=40000,ROUNDUP(F616/2,0)+7500,IF(F616&lt;=70000,ROUNDUP(F616/4,0)+17500,35000)))),28000))))</f>
        <v/>
      </c>
      <c r="T616" s="18">
        <f>IF(G616&lt;=0,0,IF(G616&lt;=12000,G616,IF(G616&lt;=32000,ROUNDUP(G616/2,0)+6000,IF(G616&lt;=56000,ROUNDUP(G616/4,0)+14000,28000))))</f>
        <v/>
      </c>
      <c r="U616" s="18">
        <f>IF(I616&lt;=0,IF(H616&lt;=0,0,IF(H616&lt;=12000,H616,IF(H616&lt;=32000,ROUNDUP(H616/2,0)+6000,IF(H616&lt;=56000,ROUNDUP(H616/4,0)+14000,28000)))),IF(H616&lt;=0,IF(I616&lt;=0,0,IF(I616&lt;=15000,I616,IF(I616&lt;=40000,ROUNDUP(I616/2,0)+7500,IF(I616&lt;=70000,ROUNDUP(I616/4,0)+17500,35000)))),MAX(IF(I616&lt;=0,0,IF(I616&lt;=15000,I616,IF(I616&lt;=40000,ROUNDUP(I616/2,0)+7500,IF(I616&lt;=70000,ROUNDUP(I616/4,0)+17500,35000)))),MIN(IF(H616&lt;=0,0,IF(H616&lt;=12000,H616,IF(H616&lt;=32000,ROUNDUP(H616/2,0)+6000,IF(H616&lt;=56000,ROUNDUP(H616/4,0)+14000,28000))))+IF(I616&lt;=0,0,IF(I616&lt;=15000,I616,IF(I616&lt;=40000,ROUNDUP(I616/2,0)+7500,IF(I616&lt;=70000,ROUNDUP(I616/4,0)+17500,35000)))),28000))))</f>
        <v/>
      </c>
      <c r="V616" s="18">
        <f>MIN(70000,S616+T616+U616)</f>
        <v/>
      </c>
      <c r="W616" s="18">
        <f>MAX(0,ROUNDDOWN(M616-J616-N616-K616-0,-3))</f>
        <v/>
      </c>
      <c r="X616" s="18">
        <f>MAX(0,ROUNDDOWN(M616-J616-N616-K616-R616,-3))</f>
        <v/>
      </c>
      <c r="Y616" s="18">
        <f>IF(W616&lt;=0,0,ROUNDDOWN((W616*LOOKUP(W616,{0,1950001,3300001,6950001,9000001,18000001,40000001},{0.05,0.1,0.2,0.23,0.33,0.4,0.45})-LOOKUP(W616,{0,1950001,3300001,6950001,9000001,18000001,40000001},{0,97500,427500,636000,1536000,2796000,4796000}))*1.021,-2))</f>
        <v/>
      </c>
      <c r="Z616" s="18">
        <f>IF(X616&lt;=0,0,ROUNDDOWN((X616*LOOKUP(X616,{0,1950001,3300001,6950001,9000001,18000001,40000001},{0.05,0.1,0.2,0.23,0.33,0.4,0.45})-LOOKUP(X616,{0,1950001,3300001,6950001,9000001,18000001,40000001},{0,97500,427500,636000,1536000,2796000,4796000}))*1.021,-2))</f>
        <v/>
      </c>
      <c r="AA616" s="18">
        <f>MAX(0,ROUNDDOWN(M616-J616-430000-L616-0,-3))</f>
        <v/>
      </c>
      <c r="AB616" s="18">
        <f>MAX(0,ROUNDDOWN(M616-J616-430000-L616-V616,-3))</f>
        <v/>
      </c>
      <c r="AC616" s="18">
        <f>IF(M616&lt;=450000,0,MAX(0,ROUNDDOWN(AA616*0.06-MIN(50000,AA616)*0.03,-2))+MAX(0,ROUNDDOWN(AA616*0.04-MIN(50000,AA616)*0.02,-2)))</f>
        <v/>
      </c>
      <c r="AD616" s="18">
        <f>IF(M616&lt;=450000,0,MAX(0,ROUNDDOWN(AB616*0.06-MIN(50000,AB616)*0.03,-2))+MAX(0,ROUNDDOWN(AB616*0.04-MIN(50000,AB616)*0.02,-2)))</f>
        <v/>
      </c>
      <c r="AE616" s="18">
        <f>Y616-Z616</f>
        <v/>
      </c>
      <c r="AF616" s="18">
        <f>AC616-AD616</f>
        <v/>
      </c>
      <c r="AG616" s="18">
        <f>AE616+AF616</f>
        <v/>
      </c>
      <c r="AH616" s="20">
        <f>IF(W616&lt;=0,0,LOOKUP(W616,{0,1950001,3300001,6950001,9000001,18000001,40000001},{0.05,0.1,0.2,0.23,0.33,0.4,0.45}))</f>
        <v/>
      </c>
    </row>
    <row r="617">
      <c r="A617" t="inlineStr">
        <is>
          <t>1万円刻み 特例あり一般12万円</t>
        </is>
      </c>
      <c r="B617" s="18">
        <f>'4_1万円刻み'!$A$179</f>
        <v/>
      </c>
      <c r="C617" s="19" t="n">
        <v>2026</v>
      </c>
      <c r="D617" t="inlineStr">
        <is>
          <t>はい</t>
        </is>
      </c>
      <c r="E617" s="18" t="n">
        <v>120000</v>
      </c>
      <c r="F617" s="18" t="n">
        <v>0</v>
      </c>
      <c r="G617" s="18" t="n">
        <v>0</v>
      </c>
      <c r="H617" s="18" t="n">
        <v>0</v>
      </c>
      <c r="I617" s="18" t="n">
        <v>0</v>
      </c>
      <c r="J617" s="18">
        <f>ROUND(MIN(B617/12,650000)*12*0.0915+MIN(B617/12,1390000)*12*(0.0504+0)+B617*0.005,0)</f>
        <v/>
      </c>
      <c r="K617" s="18" t="n">
        <v>0</v>
      </c>
      <c r="L617" s="18" t="n">
        <v>0</v>
      </c>
      <c r="M617" s="18">
        <f>ROUND(IF(C617&gt;=2026,IF(B617&lt;741000,0,IF(B617&lt;2191000,B617-740000,IF(B617&lt;2193000,1451000,IF(B617&lt;2196000,1453000,IF(B617&lt;2200000,1456000,IF(B617&lt;3600000,ROUNDDOWN(B617/4,-3)*2.8-80000,IF(B617&lt;6600000,ROUNDDOWN(B617/4,-3)*3.2-440000,IF(B617&lt;8500000,ROUNDDOWN(B617*0.9,0)-1100000,B617-1950000)))))))),IF(B617&lt;651000,0,IF(B617&lt;1900000,B617-650000,IF(B617&lt;3600000,ROUNDDOWN(B617/4,-3)*2.8-80000,IF(B617&lt;6600000,ROUNDDOWN(B617/4,-3)*3.2-440000,IF(B617&lt;8500000,ROUNDDOWN(B617*0.9,0)-1100000,B617-1950000)))))),0)</f>
        <v/>
      </c>
      <c r="N617" s="18">
        <f>IF(M617&gt;23500000,NA(),IF(C617&gt;=2026,IF(M617&lt;=4890000,1040000,IF(M617&lt;=6550000,670000,620000)),IF(M617&lt;=1320000,950000,IF(M617&lt;=3360000,880000,IF(M617&lt;=4890000,680000,IF(M617&lt;=6550000,630000,580000))))))</f>
        <v/>
      </c>
      <c r="O617" s="18">
        <f>IF(F617&lt;=0,IF(AND(D617="はい",C617&gt;=2026,C617&lt;=2027),IF(E617&lt;=0,0,IF(E617&lt;=30000,E617,IF(E617&lt;=60000,ROUNDUP(E617/2,0)+15000,IF(E617&lt;=120000,ROUNDUP(E617/4,0)+30000,60000)))),IF(E617&lt;=0,0,IF(E617&lt;=20000,E617,IF(E617&lt;=40000,ROUNDUP(E617/2,0)+10000,IF(E617&lt;=80000,ROUNDUP(E617/4,0)+20000,40000))))),IF(E617&lt;=0,IF(F617&lt;=0,0,IF(F617&lt;=25000,F617,IF(F617&lt;=50000,ROUNDUP(F617/2,0)+12500,IF(F617&lt;=100000,ROUNDUP(F617/4,0)+25000,50000)))),MAX(IF(F617&lt;=0,0,IF(F617&lt;=25000,F617,IF(F617&lt;=50000,ROUNDUP(F617/2,0)+12500,IF(F617&lt;=100000,ROUNDUP(F617/4,0)+25000,50000)))),MIN(IF(AND(D617="はい",C617&gt;=2026,C617&lt;=2027),IF(E617&lt;=0,0,IF(E617&lt;=30000,E617,IF(E617&lt;=60000,ROUNDUP(E617/2,0)+15000,IF(E617&lt;=120000,ROUNDUP(E617/4,0)+30000,60000)))),IF(E617&lt;=0,0,IF(E617&lt;=20000,E617,IF(E617&lt;=40000,ROUNDUP(E617/2,0)+10000,IF(E617&lt;=80000,ROUNDUP(E617/4,0)+20000,40000)))))+IF(F617&lt;=0,0,IF(F617&lt;=25000,F617,IF(F617&lt;=50000,ROUNDUP(F617/2,0)+12500,IF(F617&lt;=100000,ROUNDUP(F617/4,0)+25000,50000)))),IF(AND(D617="はい",C617&gt;=2026,C617&lt;=2027),60000,40000)))))</f>
        <v/>
      </c>
      <c r="P617" s="18">
        <f>IF(G617&lt;=0,0,IF(G617&lt;=20000,G617,IF(G617&lt;=40000,ROUNDUP(G617/2,0)+10000,IF(G617&lt;=80000,ROUNDUP(G617/4,0)+20000,40000))))</f>
        <v/>
      </c>
      <c r="Q617" s="18">
        <f>IF(I617&lt;=0,IF(H617&lt;=0,0,IF(H617&lt;=20000,H617,IF(H617&lt;=40000,ROUNDUP(H617/2,0)+10000,IF(H617&lt;=80000,ROUNDUP(H617/4,0)+20000,40000)))),IF(H617&lt;=0,IF(I617&lt;=0,0,IF(I617&lt;=25000,I617,IF(I617&lt;=50000,ROUNDUP(I617/2,0)+12500,IF(I617&lt;=100000,ROUNDUP(I617/4,0)+25000,50000)))),MAX(IF(I617&lt;=0,0,IF(I617&lt;=25000,I617,IF(I617&lt;=50000,ROUNDUP(I617/2,0)+12500,IF(I617&lt;=100000,ROUNDUP(I617/4,0)+25000,50000)))),MIN(IF(H617&lt;=0,0,IF(H617&lt;=20000,H617,IF(H617&lt;=40000,ROUNDUP(H617/2,0)+10000,IF(H617&lt;=80000,ROUNDUP(H617/4,0)+20000,40000))))+IF(I617&lt;=0,0,IF(I617&lt;=25000,I617,IF(I617&lt;=50000,ROUNDUP(I617/2,0)+12500,IF(I617&lt;=100000,ROUNDUP(I617/4,0)+25000,50000)))),40000))))</f>
        <v/>
      </c>
      <c r="R617" s="18">
        <f>MIN(120000,O617+P617+Q617)</f>
        <v/>
      </c>
      <c r="S617" s="18">
        <f>IF(F617&lt;=0,IF(E617&lt;=0,0,IF(E617&lt;=12000,E617,IF(E617&lt;=32000,ROUNDUP(E617/2,0)+6000,IF(E617&lt;=56000,ROUNDUP(E617/4,0)+14000,28000)))),IF(E617&lt;=0,IF(F617&lt;=0,0,IF(F617&lt;=15000,F617,IF(F617&lt;=40000,ROUNDUP(F617/2,0)+7500,IF(F617&lt;=70000,ROUNDUP(F617/4,0)+17500,35000)))),MAX(IF(F617&lt;=0,0,IF(F617&lt;=15000,F617,IF(F617&lt;=40000,ROUNDUP(F617/2,0)+7500,IF(F617&lt;=70000,ROUNDUP(F617/4,0)+17500,35000)))),MIN(IF(E617&lt;=0,0,IF(E617&lt;=12000,E617,IF(E617&lt;=32000,ROUNDUP(E617/2,0)+6000,IF(E617&lt;=56000,ROUNDUP(E617/4,0)+14000,28000))))+IF(F617&lt;=0,0,IF(F617&lt;=15000,F617,IF(F617&lt;=40000,ROUNDUP(F617/2,0)+7500,IF(F617&lt;=70000,ROUNDUP(F617/4,0)+17500,35000)))),28000))))</f>
        <v/>
      </c>
      <c r="T617" s="18">
        <f>IF(G617&lt;=0,0,IF(G617&lt;=12000,G617,IF(G617&lt;=32000,ROUNDUP(G617/2,0)+6000,IF(G617&lt;=56000,ROUNDUP(G617/4,0)+14000,28000))))</f>
        <v/>
      </c>
      <c r="U617" s="18">
        <f>IF(I617&lt;=0,IF(H617&lt;=0,0,IF(H617&lt;=12000,H617,IF(H617&lt;=32000,ROUNDUP(H617/2,0)+6000,IF(H617&lt;=56000,ROUNDUP(H617/4,0)+14000,28000)))),IF(H617&lt;=0,IF(I617&lt;=0,0,IF(I617&lt;=15000,I617,IF(I617&lt;=40000,ROUNDUP(I617/2,0)+7500,IF(I617&lt;=70000,ROUNDUP(I617/4,0)+17500,35000)))),MAX(IF(I617&lt;=0,0,IF(I617&lt;=15000,I617,IF(I617&lt;=40000,ROUNDUP(I617/2,0)+7500,IF(I617&lt;=70000,ROUNDUP(I617/4,0)+17500,35000)))),MIN(IF(H617&lt;=0,0,IF(H617&lt;=12000,H617,IF(H617&lt;=32000,ROUNDUP(H617/2,0)+6000,IF(H617&lt;=56000,ROUNDUP(H617/4,0)+14000,28000))))+IF(I617&lt;=0,0,IF(I617&lt;=15000,I617,IF(I617&lt;=40000,ROUNDUP(I617/2,0)+7500,IF(I617&lt;=70000,ROUNDUP(I617/4,0)+17500,35000)))),28000))))</f>
        <v/>
      </c>
      <c r="V617" s="18">
        <f>MIN(70000,S617+T617+U617)</f>
        <v/>
      </c>
      <c r="W617" s="18">
        <f>MAX(0,ROUNDDOWN(M617-J617-N617-K617-0,-3))</f>
        <v/>
      </c>
      <c r="X617" s="18">
        <f>MAX(0,ROUNDDOWN(M617-J617-N617-K617-R617,-3))</f>
        <v/>
      </c>
      <c r="Y617" s="18">
        <f>IF(W617&lt;=0,0,ROUNDDOWN((W617*LOOKUP(W617,{0,1950001,3300001,6950001,9000001,18000001,40000001},{0.05,0.1,0.2,0.23,0.33,0.4,0.45})-LOOKUP(W617,{0,1950001,3300001,6950001,9000001,18000001,40000001},{0,97500,427500,636000,1536000,2796000,4796000}))*1.021,-2))</f>
        <v/>
      </c>
      <c r="Z617" s="18">
        <f>IF(X617&lt;=0,0,ROUNDDOWN((X617*LOOKUP(X617,{0,1950001,3300001,6950001,9000001,18000001,40000001},{0.05,0.1,0.2,0.23,0.33,0.4,0.45})-LOOKUP(X617,{0,1950001,3300001,6950001,9000001,18000001,40000001},{0,97500,427500,636000,1536000,2796000,4796000}))*1.021,-2))</f>
        <v/>
      </c>
      <c r="AA617" s="18">
        <f>MAX(0,ROUNDDOWN(M617-J617-430000-L617-0,-3))</f>
        <v/>
      </c>
      <c r="AB617" s="18">
        <f>MAX(0,ROUNDDOWN(M617-J617-430000-L617-V617,-3))</f>
        <v/>
      </c>
      <c r="AC617" s="18">
        <f>IF(M617&lt;=450000,0,MAX(0,ROUNDDOWN(AA617*0.06-MIN(50000,AA617)*0.03,-2))+MAX(0,ROUNDDOWN(AA617*0.04-MIN(50000,AA617)*0.02,-2)))</f>
        <v/>
      </c>
      <c r="AD617" s="18">
        <f>IF(M617&lt;=450000,0,MAX(0,ROUNDDOWN(AB617*0.06-MIN(50000,AB617)*0.03,-2))+MAX(0,ROUNDDOWN(AB617*0.04-MIN(50000,AB617)*0.02,-2)))</f>
        <v/>
      </c>
      <c r="AE617" s="18">
        <f>Y617-Z617</f>
        <v/>
      </c>
      <c r="AF617" s="18">
        <f>AC617-AD617</f>
        <v/>
      </c>
      <c r="AG617" s="18">
        <f>AE617+AF617</f>
        <v/>
      </c>
      <c r="AH617" s="20">
        <f>IF(W617&lt;=0,0,LOOKUP(W617,{0,1950001,3300001,6950001,9000001,18000001,40000001},{0.05,0.1,0.2,0.23,0.33,0.4,0.45}))</f>
        <v/>
      </c>
    </row>
    <row r="618">
      <c r="A618" t="inlineStr">
        <is>
          <t>1万円刻み 3区分8万円ずつ</t>
        </is>
      </c>
      <c r="B618" s="18">
        <f>'4_1万円刻み'!$A$180</f>
        <v/>
      </c>
      <c r="C618" s="19" t="n">
        <v>2026</v>
      </c>
      <c r="D618" t="inlineStr">
        <is>
          <t>いいえ</t>
        </is>
      </c>
      <c r="E618" s="18" t="n">
        <v>80000</v>
      </c>
      <c r="F618" s="18" t="n">
        <v>0</v>
      </c>
      <c r="G618" s="18" t="n">
        <v>80000</v>
      </c>
      <c r="H618" s="18" t="n">
        <v>80000</v>
      </c>
      <c r="I618" s="18" t="n">
        <v>0</v>
      </c>
      <c r="J618" s="18">
        <f>ROUND(MIN(B618/12,650000)*12*0.0915+MIN(B618/12,1390000)*12*(0.0504+0)+B618*0.005,0)</f>
        <v/>
      </c>
      <c r="K618" s="18" t="n">
        <v>0</v>
      </c>
      <c r="L618" s="18" t="n">
        <v>0</v>
      </c>
      <c r="M618" s="18">
        <f>ROUND(IF(C618&gt;=2026,IF(B618&lt;741000,0,IF(B618&lt;2191000,B618-740000,IF(B618&lt;2193000,1451000,IF(B618&lt;2196000,1453000,IF(B618&lt;2200000,1456000,IF(B618&lt;3600000,ROUNDDOWN(B618/4,-3)*2.8-80000,IF(B618&lt;6600000,ROUNDDOWN(B618/4,-3)*3.2-440000,IF(B618&lt;8500000,ROUNDDOWN(B618*0.9,0)-1100000,B618-1950000)))))))),IF(B618&lt;651000,0,IF(B618&lt;1900000,B618-650000,IF(B618&lt;3600000,ROUNDDOWN(B618/4,-3)*2.8-80000,IF(B618&lt;6600000,ROUNDDOWN(B618/4,-3)*3.2-440000,IF(B618&lt;8500000,ROUNDDOWN(B618*0.9,0)-1100000,B618-1950000)))))),0)</f>
        <v/>
      </c>
      <c r="N618" s="18">
        <f>IF(M618&gt;23500000,NA(),IF(C618&gt;=2026,IF(M618&lt;=4890000,1040000,IF(M618&lt;=6550000,670000,620000)),IF(M618&lt;=1320000,950000,IF(M618&lt;=3360000,880000,IF(M618&lt;=4890000,680000,IF(M618&lt;=6550000,630000,580000))))))</f>
        <v/>
      </c>
      <c r="O618" s="18">
        <f>IF(F618&lt;=0,IF(AND(D618="はい",C618&gt;=2026,C618&lt;=2027),IF(E618&lt;=0,0,IF(E618&lt;=30000,E618,IF(E618&lt;=60000,ROUNDUP(E618/2,0)+15000,IF(E618&lt;=120000,ROUNDUP(E618/4,0)+30000,60000)))),IF(E618&lt;=0,0,IF(E618&lt;=20000,E618,IF(E618&lt;=40000,ROUNDUP(E618/2,0)+10000,IF(E618&lt;=80000,ROUNDUP(E618/4,0)+20000,40000))))),IF(E618&lt;=0,IF(F618&lt;=0,0,IF(F618&lt;=25000,F618,IF(F618&lt;=50000,ROUNDUP(F618/2,0)+12500,IF(F618&lt;=100000,ROUNDUP(F618/4,0)+25000,50000)))),MAX(IF(F618&lt;=0,0,IF(F618&lt;=25000,F618,IF(F618&lt;=50000,ROUNDUP(F618/2,0)+12500,IF(F618&lt;=100000,ROUNDUP(F618/4,0)+25000,50000)))),MIN(IF(AND(D618="はい",C618&gt;=2026,C618&lt;=2027),IF(E618&lt;=0,0,IF(E618&lt;=30000,E618,IF(E618&lt;=60000,ROUNDUP(E618/2,0)+15000,IF(E618&lt;=120000,ROUNDUP(E618/4,0)+30000,60000)))),IF(E618&lt;=0,0,IF(E618&lt;=20000,E618,IF(E618&lt;=40000,ROUNDUP(E618/2,0)+10000,IF(E618&lt;=80000,ROUNDUP(E618/4,0)+20000,40000)))))+IF(F618&lt;=0,0,IF(F618&lt;=25000,F618,IF(F618&lt;=50000,ROUNDUP(F618/2,0)+12500,IF(F618&lt;=100000,ROUNDUP(F618/4,0)+25000,50000)))),IF(AND(D618="はい",C618&gt;=2026,C618&lt;=2027),60000,40000)))))</f>
        <v/>
      </c>
      <c r="P618" s="18">
        <f>IF(G618&lt;=0,0,IF(G618&lt;=20000,G618,IF(G618&lt;=40000,ROUNDUP(G618/2,0)+10000,IF(G618&lt;=80000,ROUNDUP(G618/4,0)+20000,40000))))</f>
        <v/>
      </c>
      <c r="Q618" s="18">
        <f>IF(I618&lt;=0,IF(H618&lt;=0,0,IF(H618&lt;=20000,H618,IF(H618&lt;=40000,ROUNDUP(H618/2,0)+10000,IF(H618&lt;=80000,ROUNDUP(H618/4,0)+20000,40000)))),IF(H618&lt;=0,IF(I618&lt;=0,0,IF(I618&lt;=25000,I618,IF(I618&lt;=50000,ROUNDUP(I618/2,0)+12500,IF(I618&lt;=100000,ROUNDUP(I618/4,0)+25000,50000)))),MAX(IF(I618&lt;=0,0,IF(I618&lt;=25000,I618,IF(I618&lt;=50000,ROUNDUP(I618/2,0)+12500,IF(I618&lt;=100000,ROUNDUP(I618/4,0)+25000,50000)))),MIN(IF(H618&lt;=0,0,IF(H618&lt;=20000,H618,IF(H618&lt;=40000,ROUNDUP(H618/2,0)+10000,IF(H618&lt;=80000,ROUNDUP(H618/4,0)+20000,40000))))+IF(I618&lt;=0,0,IF(I618&lt;=25000,I618,IF(I618&lt;=50000,ROUNDUP(I618/2,0)+12500,IF(I618&lt;=100000,ROUNDUP(I618/4,0)+25000,50000)))),40000))))</f>
        <v/>
      </c>
      <c r="R618" s="18">
        <f>MIN(120000,O618+P618+Q618)</f>
        <v/>
      </c>
      <c r="S618" s="18">
        <f>IF(F618&lt;=0,IF(E618&lt;=0,0,IF(E618&lt;=12000,E618,IF(E618&lt;=32000,ROUNDUP(E618/2,0)+6000,IF(E618&lt;=56000,ROUNDUP(E618/4,0)+14000,28000)))),IF(E618&lt;=0,IF(F618&lt;=0,0,IF(F618&lt;=15000,F618,IF(F618&lt;=40000,ROUNDUP(F618/2,0)+7500,IF(F618&lt;=70000,ROUNDUP(F618/4,0)+17500,35000)))),MAX(IF(F618&lt;=0,0,IF(F618&lt;=15000,F618,IF(F618&lt;=40000,ROUNDUP(F618/2,0)+7500,IF(F618&lt;=70000,ROUNDUP(F618/4,0)+17500,35000)))),MIN(IF(E618&lt;=0,0,IF(E618&lt;=12000,E618,IF(E618&lt;=32000,ROUNDUP(E618/2,0)+6000,IF(E618&lt;=56000,ROUNDUP(E618/4,0)+14000,28000))))+IF(F618&lt;=0,0,IF(F618&lt;=15000,F618,IF(F618&lt;=40000,ROUNDUP(F618/2,0)+7500,IF(F618&lt;=70000,ROUNDUP(F618/4,0)+17500,35000)))),28000))))</f>
        <v/>
      </c>
      <c r="T618" s="18">
        <f>IF(G618&lt;=0,0,IF(G618&lt;=12000,G618,IF(G618&lt;=32000,ROUNDUP(G618/2,0)+6000,IF(G618&lt;=56000,ROUNDUP(G618/4,0)+14000,28000))))</f>
        <v/>
      </c>
      <c r="U618" s="18">
        <f>IF(I618&lt;=0,IF(H618&lt;=0,0,IF(H618&lt;=12000,H618,IF(H618&lt;=32000,ROUNDUP(H618/2,0)+6000,IF(H618&lt;=56000,ROUNDUP(H618/4,0)+14000,28000)))),IF(H618&lt;=0,IF(I618&lt;=0,0,IF(I618&lt;=15000,I618,IF(I618&lt;=40000,ROUNDUP(I618/2,0)+7500,IF(I618&lt;=70000,ROUNDUP(I618/4,0)+17500,35000)))),MAX(IF(I618&lt;=0,0,IF(I618&lt;=15000,I618,IF(I618&lt;=40000,ROUNDUP(I618/2,0)+7500,IF(I618&lt;=70000,ROUNDUP(I618/4,0)+17500,35000)))),MIN(IF(H618&lt;=0,0,IF(H618&lt;=12000,H618,IF(H618&lt;=32000,ROUNDUP(H618/2,0)+6000,IF(H618&lt;=56000,ROUNDUP(H618/4,0)+14000,28000))))+IF(I618&lt;=0,0,IF(I618&lt;=15000,I618,IF(I618&lt;=40000,ROUNDUP(I618/2,0)+7500,IF(I618&lt;=70000,ROUNDUP(I618/4,0)+17500,35000)))),28000))))</f>
        <v/>
      </c>
      <c r="V618" s="18">
        <f>MIN(70000,S618+T618+U618)</f>
        <v/>
      </c>
      <c r="W618" s="18">
        <f>MAX(0,ROUNDDOWN(M618-J618-N618-K618-0,-3))</f>
        <v/>
      </c>
      <c r="X618" s="18">
        <f>MAX(0,ROUNDDOWN(M618-J618-N618-K618-R618,-3))</f>
        <v/>
      </c>
      <c r="Y618" s="18">
        <f>IF(W618&lt;=0,0,ROUNDDOWN((W618*LOOKUP(W618,{0,1950001,3300001,6950001,9000001,18000001,40000001},{0.05,0.1,0.2,0.23,0.33,0.4,0.45})-LOOKUP(W618,{0,1950001,3300001,6950001,9000001,18000001,40000001},{0,97500,427500,636000,1536000,2796000,4796000}))*1.021,-2))</f>
        <v/>
      </c>
      <c r="Z618" s="18">
        <f>IF(X618&lt;=0,0,ROUNDDOWN((X618*LOOKUP(X618,{0,1950001,3300001,6950001,9000001,18000001,40000001},{0.05,0.1,0.2,0.23,0.33,0.4,0.45})-LOOKUP(X618,{0,1950001,3300001,6950001,9000001,18000001,40000001},{0,97500,427500,636000,1536000,2796000,4796000}))*1.021,-2))</f>
        <v/>
      </c>
      <c r="AA618" s="18">
        <f>MAX(0,ROUNDDOWN(M618-J618-430000-L618-0,-3))</f>
        <v/>
      </c>
      <c r="AB618" s="18">
        <f>MAX(0,ROUNDDOWN(M618-J618-430000-L618-V618,-3))</f>
        <v/>
      </c>
      <c r="AC618" s="18">
        <f>IF(M618&lt;=450000,0,MAX(0,ROUNDDOWN(AA618*0.06-MIN(50000,AA618)*0.03,-2))+MAX(0,ROUNDDOWN(AA618*0.04-MIN(50000,AA618)*0.02,-2)))</f>
        <v/>
      </c>
      <c r="AD618" s="18">
        <f>IF(M618&lt;=450000,0,MAX(0,ROUNDDOWN(AB618*0.06-MIN(50000,AB618)*0.03,-2))+MAX(0,ROUNDDOWN(AB618*0.04-MIN(50000,AB618)*0.02,-2)))</f>
        <v/>
      </c>
      <c r="AE618" s="18">
        <f>Y618-Z618</f>
        <v/>
      </c>
      <c r="AF618" s="18">
        <f>AC618-AD618</f>
        <v/>
      </c>
      <c r="AG618" s="18">
        <f>AE618+AF618</f>
        <v/>
      </c>
      <c r="AH618" s="20">
        <f>IF(W618&lt;=0,0,LOOKUP(W618,{0,1950001,3300001,6950001,9000001,18000001,40000001},{0.05,0.1,0.2,0.23,0.33,0.4,0.45}))</f>
        <v/>
      </c>
    </row>
    <row r="619">
      <c r="A619" t="inlineStr">
        <is>
          <t>1万円刻み 一般8万円</t>
        </is>
      </c>
      <c r="B619" s="18">
        <f>'4_1万円刻み'!$A$180</f>
        <v/>
      </c>
      <c r="C619" s="19" t="n">
        <v>2026</v>
      </c>
      <c r="D619" t="inlineStr">
        <is>
          <t>いいえ</t>
        </is>
      </c>
      <c r="E619" s="18" t="n">
        <v>80000</v>
      </c>
      <c r="F619" s="18" t="n">
        <v>0</v>
      </c>
      <c r="G619" s="18" t="n">
        <v>0</v>
      </c>
      <c r="H619" s="18" t="n">
        <v>0</v>
      </c>
      <c r="I619" s="18" t="n">
        <v>0</v>
      </c>
      <c r="J619" s="18">
        <f>ROUND(MIN(B619/12,650000)*12*0.0915+MIN(B619/12,1390000)*12*(0.0504+0)+B619*0.005,0)</f>
        <v/>
      </c>
      <c r="K619" s="18" t="n">
        <v>0</v>
      </c>
      <c r="L619" s="18" t="n">
        <v>0</v>
      </c>
      <c r="M619" s="18">
        <f>ROUND(IF(C619&gt;=2026,IF(B619&lt;741000,0,IF(B619&lt;2191000,B619-740000,IF(B619&lt;2193000,1451000,IF(B619&lt;2196000,1453000,IF(B619&lt;2200000,1456000,IF(B619&lt;3600000,ROUNDDOWN(B619/4,-3)*2.8-80000,IF(B619&lt;6600000,ROUNDDOWN(B619/4,-3)*3.2-440000,IF(B619&lt;8500000,ROUNDDOWN(B619*0.9,0)-1100000,B619-1950000)))))))),IF(B619&lt;651000,0,IF(B619&lt;1900000,B619-650000,IF(B619&lt;3600000,ROUNDDOWN(B619/4,-3)*2.8-80000,IF(B619&lt;6600000,ROUNDDOWN(B619/4,-3)*3.2-440000,IF(B619&lt;8500000,ROUNDDOWN(B619*0.9,0)-1100000,B619-1950000)))))),0)</f>
        <v/>
      </c>
      <c r="N619" s="18">
        <f>IF(M619&gt;23500000,NA(),IF(C619&gt;=2026,IF(M619&lt;=4890000,1040000,IF(M619&lt;=6550000,670000,620000)),IF(M619&lt;=1320000,950000,IF(M619&lt;=3360000,880000,IF(M619&lt;=4890000,680000,IF(M619&lt;=6550000,630000,580000))))))</f>
        <v/>
      </c>
      <c r="O619" s="18">
        <f>IF(F619&lt;=0,IF(AND(D619="はい",C619&gt;=2026,C619&lt;=2027),IF(E619&lt;=0,0,IF(E619&lt;=30000,E619,IF(E619&lt;=60000,ROUNDUP(E619/2,0)+15000,IF(E619&lt;=120000,ROUNDUP(E619/4,0)+30000,60000)))),IF(E619&lt;=0,0,IF(E619&lt;=20000,E619,IF(E619&lt;=40000,ROUNDUP(E619/2,0)+10000,IF(E619&lt;=80000,ROUNDUP(E619/4,0)+20000,40000))))),IF(E619&lt;=0,IF(F619&lt;=0,0,IF(F619&lt;=25000,F619,IF(F619&lt;=50000,ROUNDUP(F619/2,0)+12500,IF(F619&lt;=100000,ROUNDUP(F619/4,0)+25000,50000)))),MAX(IF(F619&lt;=0,0,IF(F619&lt;=25000,F619,IF(F619&lt;=50000,ROUNDUP(F619/2,0)+12500,IF(F619&lt;=100000,ROUNDUP(F619/4,0)+25000,50000)))),MIN(IF(AND(D619="はい",C619&gt;=2026,C619&lt;=2027),IF(E619&lt;=0,0,IF(E619&lt;=30000,E619,IF(E619&lt;=60000,ROUNDUP(E619/2,0)+15000,IF(E619&lt;=120000,ROUNDUP(E619/4,0)+30000,60000)))),IF(E619&lt;=0,0,IF(E619&lt;=20000,E619,IF(E619&lt;=40000,ROUNDUP(E619/2,0)+10000,IF(E619&lt;=80000,ROUNDUP(E619/4,0)+20000,40000)))))+IF(F619&lt;=0,0,IF(F619&lt;=25000,F619,IF(F619&lt;=50000,ROUNDUP(F619/2,0)+12500,IF(F619&lt;=100000,ROUNDUP(F619/4,0)+25000,50000)))),IF(AND(D619="はい",C619&gt;=2026,C619&lt;=2027),60000,40000)))))</f>
        <v/>
      </c>
      <c r="P619" s="18">
        <f>IF(G619&lt;=0,0,IF(G619&lt;=20000,G619,IF(G619&lt;=40000,ROUNDUP(G619/2,0)+10000,IF(G619&lt;=80000,ROUNDUP(G619/4,0)+20000,40000))))</f>
        <v/>
      </c>
      <c r="Q619" s="18">
        <f>IF(I619&lt;=0,IF(H619&lt;=0,0,IF(H619&lt;=20000,H619,IF(H619&lt;=40000,ROUNDUP(H619/2,0)+10000,IF(H619&lt;=80000,ROUNDUP(H619/4,0)+20000,40000)))),IF(H619&lt;=0,IF(I619&lt;=0,0,IF(I619&lt;=25000,I619,IF(I619&lt;=50000,ROUNDUP(I619/2,0)+12500,IF(I619&lt;=100000,ROUNDUP(I619/4,0)+25000,50000)))),MAX(IF(I619&lt;=0,0,IF(I619&lt;=25000,I619,IF(I619&lt;=50000,ROUNDUP(I619/2,0)+12500,IF(I619&lt;=100000,ROUNDUP(I619/4,0)+25000,50000)))),MIN(IF(H619&lt;=0,0,IF(H619&lt;=20000,H619,IF(H619&lt;=40000,ROUNDUP(H619/2,0)+10000,IF(H619&lt;=80000,ROUNDUP(H619/4,0)+20000,40000))))+IF(I619&lt;=0,0,IF(I619&lt;=25000,I619,IF(I619&lt;=50000,ROUNDUP(I619/2,0)+12500,IF(I619&lt;=100000,ROUNDUP(I619/4,0)+25000,50000)))),40000))))</f>
        <v/>
      </c>
      <c r="R619" s="18">
        <f>MIN(120000,O619+P619+Q619)</f>
        <v/>
      </c>
      <c r="S619" s="18">
        <f>IF(F619&lt;=0,IF(E619&lt;=0,0,IF(E619&lt;=12000,E619,IF(E619&lt;=32000,ROUNDUP(E619/2,0)+6000,IF(E619&lt;=56000,ROUNDUP(E619/4,0)+14000,28000)))),IF(E619&lt;=0,IF(F619&lt;=0,0,IF(F619&lt;=15000,F619,IF(F619&lt;=40000,ROUNDUP(F619/2,0)+7500,IF(F619&lt;=70000,ROUNDUP(F619/4,0)+17500,35000)))),MAX(IF(F619&lt;=0,0,IF(F619&lt;=15000,F619,IF(F619&lt;=40000,ROUNDUP(F619/2,0)+7500,IF(F619&lt;=70000,ROUNDUP(F619/4,0)+17500,35000)))),MIN(IF(E619&lt;=0,0,IF(E619&lt;=12000,E619,IF(E619&lt;=32000,ROUNDUP(E619/2,0)+6000,IF(E619&lt;=56000,ROUNDUP(E619/4,0)+14000,28000))))+IF(F619&lt;=0,0,IF(F619&lt;=15000,F619,IF(F619&lt;=40000,ROUNDUP(F619/2,0)+7500,IF(F619&lt;=70000,ROUNDUP(F619/4,0)+17500,35000)))),28000))))</f>
        <v/>
      </c>
      <c r="T619" s="18">
        <f>IF(G619&lt;=0,0,IF(G619&lt;=12000,G619,IF(G619&lt;=32000,ROUNDUP(G619/2,0)+6000,IF(G619&lt;=56000,ROUNDUP(G619/4,0)+14000,28000))))</f>
        <v/>
      </c>
      <c r="U619" s="18">
        <f>IF(I619&lt;=0,IF(H619&lt;=0,0,IF(H619&lt;=12000,H619,IF(H619&lt;=32000,ROUNDUP(H619/2,0)+6000,IF(H619&lt;=56000,ROUNDUP(H619/4,0)+14000,28000)))),IF(H619&lt;=0,IF(I619&lt;=0,0,IF(I619&lt;=15000,I619,IF(I619&lt;=40000,ROUNDUP(I619/2,0)+7500,IF(I619&lt;=70000,ROUNDUP(I619/4,0)+17500,35000)))),MAX(IF(I619&lt;=0,0,IF(I619&lt;=15000,I619,IF(I619&lt;=40000,ROUNDUP(I619/2,0)+7500,IF(I619&lt;=70000,ROUNDUP(I619/4,0)+17500,35000)))),MIN(IF(H619&lt;=0,0,IF(H619&lt;=12000,H619,IF(H619&lt;=32000,ROUNDUP(H619/2,0)+6000,IF(H619&lt;=56000,ROUNDUP(H619/4,0)+14000,28000))))+IF(I619&lt;=0,0,IF(I619&lt;=15000,I619,IF(I619&lt;=40000,ROUNDUP(I619/2,0)+7500,IF(I619&lt;=70000,ROUNDUP(I619/4,0)+17500,35000)))),28000))))</f>
        <v/>
      </c>
      <c r="V619" s="18">
        <f>MIN(70000,S619+T619+U619)</f>
        <v/>
      </c>
      <c r="W619" s="18">
        <f>MAX(0,ROUNDDOWN(M619-J619-N619-K619-0,-3))</f>
        <v/>
      </c>
      <c r="X619" s="18">
        <f>MAX(0,ROUNDDOWN(M619-J619-N619-K619-R619,-3))</f>
        <v/>
      </c>
      <c r="Y619" s="18">
        <f>IF(W619&lt;=0,0,ROUNDDOWN((W619*LOOKUP(W619,{0,1950001,3300001,6950001,9000001,18000001,40000001},{0.05,0.1,0.2,0.23,0.33,0.4,0.45})-LOOKUP(W619,{0,1950001,3300001,6950001,9000001,18000001,40000001},{0,97500,427500,636000,1536000,2796000,4796000}))*1.021,-2))</f>
        <v/>
      </c>
      <c r="Z619" s="18">
        <f>IF(X619&lt;=0,0,ROUNDDOWN((X619*LOOKUP(X619,{0,1950001,3300001,6950001,9000001,18000001,40000001},{0.05,0.1,0.2,0.23,0.33,0.4,0.45})-LOOKUP(X619,{0,1950001,3300001,6950001,9000001,18000001,40000001},{0,97500,427500,636000,1536000,2796000,4796000}))*1.021,-2))</f>
        <v/>
      </c>
      <c r="AA619" s="18">
        <f>MAX(0,ROUNDDOWN(M619-J619-430000-L619-0,-3))</f>
        <v/>
      </c>
      <c r="AB619" s="18">
        <f>MAX(0,ROUNDDOWN(M619-J619-430000-L619-V619,-3))</f>
        <v/>
      </c>
      <c r="AC619" s="18">
        <f>IF(M619&lt;=450000,0,MAX(0,ROUNDDOWN(AA619*0.06-MIN(50000,AA619)*0.03,-2))+MAX(0,ROUNDDOWN(AA619*0.04-MIN(50000,AA619)*0.02,-2)))</f>
        <v/>
      </c>
      <c r="AD619" s="18">
        <f>IF(M619&lt;=450000,0,MAX(0,ROUNDDOWN(AB619*0.06-MIN(50000,AB619)*0.03,-2))+MAX(0,ROUNDDOWN(AB619*0.04-MIN(50000,AB619)*0.02,-2)))</f>
        <v/>
      </c>
      <c r="AE619" s="18">
        <f>Y619-Z619</f>
        <v/>
      </c>
      <c r="AF619" s="18">
        <f>AC619-AD619</f>
        <v/>
      </c>
      <c r="AG619" s="18">
        <f>AE619+AF619</f>
        <v/>
      </c>
      <c r="AH619" s="20">
        <f>IF(W619&lt;=0,0,LOOKUP(W619,{0,1950001,3300001,6950001,9000001,18000001,40000001},{0.05,0.1,0.2,0.23,0.33,0.4,0.45}))</f>
        <v/>
      </c>
    </row>
    <row r="620">
      <c r="A620" t="inlineStr">
        <is>
          <t>1万円刻み 特例あり一般12万円</t>
        </is>
      </c>
      <c r="B620" s="18">
        <f>'4_1万円刻み'!$A$180</f>
        <v/>
      </c>
      <c r="C620" s="19" t="n">
        <v>2026</v>
      </c>
      <c r="D620" t="inlineStr">
        <is>
          <t>はい</t>
        </is>
      </c>
      <c r="E620" s="18" t="n">
        <v>120000</v>
      </c>
      <c r="F620" s="18" t="n">
        <v>0</v>
      </c>
      <c r="G620" s="18" t="n">
        <v>0</v>
      </c>
      <c r="H620" s="18" t="n">
        <v>0</v>
      </c>
      <c r="I620" s="18" t="n">
        <v>0</v>
      </c>
      <c r="J620" s="18">
        <f>ROUND(MIN(B620/12,650000)*12*0.0915+MIN(B620/12,1390000)*12*(0.0504+0)+B620*0.005,0)</f>
        <v/>
      </c>
      <c r="K620" s="18" t="n">
        <v>0</v>
      </c>
      <c r="L620" s="18" t="n">
        <v>0</v>
      </c>
      <c r="M620" s="18">
        <f>ROUND(IF(C620&gt;=2026,IF(B620&lt;741000,0,IF(B620&lt;2191000,B620-740000,IF(B620&lt;2193000,1451000,IF(B620&lt;2196000,1453000,IF(B620&lt;2200000,1456000,IF(B620&lt;3600000,ROUNDDOWN(B620/4,-3)*2.8-80000,IF(B620&lt;6600000,ROUNDDOWN(B620/4,-3)*3.2-440000,IF(B620&lt;8500000,ROUNDDOWN(B620*0.9,0)-1100000,B620-1950000)))))))),IF(B620&lt;651000,0,IF(B620&lt;1900000,B620-650000,IF(B620&lt;3600000,ROUNDDOWN(B620/4,-3)*2.8-80000,IF(B620&lt;6600000,ROUNDDOWN(B620/4,-3)*3.2-440000,IF(B620&lt;8500000,ROUNDDOWN(B620*0.9,0)-1100000,B620-1950000)))))),0)</f>
        <v/>
      </c>
      <c r="N620" s="18">
        <f>IF(M620&gt;23500000,NA(),IF(C620&gt;=2026,IF(M620&lt;=4890000,1040000,IF(M620&lt;=6550000,670000,620000)),IF(M620&lt;=1320000,950000,IF(M620&lt;=3360000,880000,IF(M620&lt;=4890000,680000,IF(M620&lt;=6550000,630000,580000))))))</f>
        <v/>
      </c>
      <c r="O620" s="18">
        <f>IF(F620&lt;=0,IF(AND(D620="はい",C620&gt;=2026,C620&lt;=2027),IF(E620&lt;=0,0,IF(E620&lt;=30000,E620,IF(E620&lt;=60000,ROUNDUP(E620/2,0)+15000,IF(E620&lt;=120000,ROUNDUP(E620/4,0)+30000,60000)))),IF(E620&lt;=0,0,IF(E620&lt;=20000,E620,IF(E620&lt;=40000,ROUNDUP(E620/2,0)+10000,IF(E620&lt;=80000,ROUNDUP(E620/4,0)+20000,40000))))),IF(E620&lt;=0,IF(F620&lt;=0,0,IF(F620&lt;=25000,F620,IF(F620&lt;=50000,ROUNDUP(F620/2,0)+12500,IF(F620&lt;=100000,ROUNDUP(F620/4,0)+25000,50000)))),MAX(IF(F620&lt;=0,0,IF(F620&lt;=25000,F620,IF(F620&lt;=50000,ROUNDUP(F620/2,0)+12500,IF(F620&lt;=100000,ROUNDUP(F620/4,0)+25000,50000)))),MIN(IF(AND(D620="はい",C620&gt;=2026,C620&lt;=2027),IF(E620&lt;=0,0,IF(E620&lt;=30000,E620,IF(E620&lt;=60000,ROUNDUP(E620/2,0)+15000,IF(E620&lt;=120000,ROUNDUP(E620/4,0)+30000,60000)))),IF(E620&lt;=0,0,IF(E620&lt;=20000,E620,IF(E620&lt;=40000,ROUNDUP(E620/2,0)+10000,IF(E620&lt;=80000,ROUNDUP(E620/4,0)+20000,40000)))))+IF(F620&lt;=0,0,IF(F620&lt;=25000,F620,IF(F620&lt;=50000,ROUNDUP(F620/2,0)+12500,IF(F620&lt;=100000,ROUNDUP(F620/4,0)+25000,50000)))),IF(AND(D620="はい",C620&gt;=2026,C620&lt;=2027),60000,40000)))))</f>
        <v/>
      </c>
      <c r="P620" s="18">
        <f>IF(G620&lt;=0,0,IF(G620&lt;=20000,G620,IF(G620&lt;=40000,ROUNDUP(G620/2,0)+10000,IF(G620&lt;=80000,ROUNDUP(G620/4,0)+20000,40000))))</f>
        <v/>
      </c>
      <c r="Q620" s="18">
        <f>IF(I620&lt;=0,IF(H620&lt;=0,0,IF(H620&lt;=20000,H620,IF(H620&lt;=40000,ROUNDUP(H620/2,0)+10000,IF(H620&lt;=80000,ROUNDUP(H620/4,0)+20000,40000)))),IF(H620&lt;=0,IF(I620&lt;=0,0,IF(I620&lt;=25000,I620,IF(I620&lt;=50000,ROUNDUP(I620/2,0)+12500,IF(I620&lt;=100000,ROUNDUP(I620/4,0)+25000,50000)))),MAX(IF(I620&lt;=0,0,IF(I620&lt;=25000,I620,IF(I620&lt;=50000,ROUNDUP(I620/2,0)+12500,IF(I620&lt;=100000,ROUNDUP(I620/4,0)+25000,50000)))),MIN(IF(H620&lt;=0,0,IF(H620&lt;=20000,H620,IF(H620&lt;=40000,ROUNDUP(H620/2,0)+10000,IF(H620&lt;=80000,ROUNDUP(H620/4,0)+20000,40000))))+IF(I620&lt;=0,0,IF(I620&lt;=25000,I620,IF(I620&lt;=50000,ROUNDUP(I620/2,0)+12500,IF(I620&lt;=100000,ROUNDUP(I620/4,0)+25000,50000)))),40000))))</f>
        <v/>
      </c>
      <c r="R620" s="18">
        <f>MIN(120000,O620+P620+Q620)</f>
        <v/>
      </c>
      <c r="S620" s="18">
        <f>IF(F620&lt;=0,IF(E620&lt;=0,0,IF(E620&lt;=12000,E620,IF(E620&lt;=32000,ROUNDUP(E620/2,0)+6000,IF(E620&lt;=56000,ROUNDUP(E620/4,0)+14000,28000)))),IF(E620&lt;=0,IF(F620&lt;=0,0,IF(F620&lt;=15000,F620,IF(F620&lt;=40000,ROUNDUP(F620/2,0)+7500,IF(F620&lt;=70000,ROUNDUP(F620/4,0)+17500,35000)))),MAX(IF(F620&lt;=0,0,IF(F620&lt;=15000,F620,IF(F620&lt;=40000,ROUNDUP(F620/2,0)+7500,IF(F620&lt;=70000,ROUNDUP(F620/4,0)+17500,35000)))),MIN(IF(E620&lt;=0,0,IF(E620&lt;=12000,E620,IF(E620&lt;=32000,ROUNDUP(E620/2,0)+6000,IF(E620&lt;=56000,ROUNDUP(E620/4,0)+14000,28000))))+IF(F620&lt;=0,0,IF(F620&lt;=15000,F620,IF(F620&lt;=40000,ROUNDUP(F620/2,0)+7500,IF(F620&lt;=70000,ROUNDUP(F620/4,0)+17500,35000)))),28000))))</f>
        <v/>
      </c>
      <c r="T620" s="18">
        <f>IF(G620&lt;=0,0,IF(G620&lt;=12000,G620,IF(G620&lt;=32000,ROUNDUP(G620/2,0)+6000,IF(G620&lt;=56000,ROUNDUP(G620/4,0)+14000,28000))))</f>
        <v/>
      </c>
      <c r="U620" s="18">
        <f>IF(I620&lt;=0,IF(H620&lt;=0,0,IF(H620&lt;=12000,H620,IF(H620&lt;=32000,ROUNDUP(H620/2,0)+6000,IF(H620&lt;=56000,ROUNDUP(H620/4,0)+14000,28000)))),IF(H620&lt;=0,IF(I620&lt;=0,0,IF(I620&lt;=15000,I620,IF(I620&lt;=40000,ROUNDUP(I620/2,0)+7500,IF(I620&lt;=70000,ROUNDUP(I620/4,0)+17500,35000)))),MAX(IF(I620&lt;=0,0,IF(I620&lt;=15000,I620,IF(I620&lt;=40000,ROUNDUP(I620/2,0)+7500,IF(I620&lt;=70000,ROUNDUP(I620/4,0)+17500,35000)))),MIN(IF(H620&lt;=0,0,IF(H620&lt;=12000,H620,IF(H620&lt;=32000,ROUNDUP(H620/2,0)+6000,IF(H620&lt;=56000,ROUNDUP(H620/4,0)+14000,28000))))+IF(I620&lt;=0,0,IF(I620&lt;=15000,I620,IF(I620&lt;=40000,ROUNDUP(I620/2,0)+7500,IF(I620&lt;=70000,ROUNDUP(I620/4,0)+17500,35000)))),28000))))</f>
        <v/>
      </c>
      <c r="V620" s="18">
        <f>MIN(70000,S620+T620+U620)</f>
        <v/>
      </c>
      <c r="W620" s="18">
        <f>MAX(0,ROUNDDOWN(M620-J620-N620-K620-0,-3))</f>
        <v/>
      </c>
      <c r="X620" s="18">
        <f>MAX(0,ROUNDDOWN(M620-J620-N620-K620-R620,-3))</f>
        <v/>
      </c>
      <c r="Y620" s="18">
        <f>IF(W620&lt;=0,0,ROUNDDOWN((W620*LOOKUP(W620,{0,1950001,3300001,6950001,9000001,18000001,40000001},{0.05,0.1,0.2,0.23,0.33,0.4,0.45})-LOOKUP(W620,{0,1950001,3300001,6950001,9000001,18000001,40000001},{0,97500,427500,636000,1536000,2796000,4796000}))*1.021,-2))</f>
        <v/>
      </c>
      <c r="Z620" s="18">
        <f>IF(X620&lt;=0,0,ROUNDDOWN((X620*LOOKUP(X620,{0,1950001,3300001,6950001,9000001,18000001,40000001},{0.05,0.1,0.2,0.23,0.33,0.4,0.45})-LOOKUP(X620,{0,1950001,3300001,6950001,9000001,18000001,40000001},{0,97500,427500,636000,1536000,2796000,4796000}))*1.021,-2))</f>
        <v/>
      </c>
      <c r="AA620" s="18">
        <f>MAX(0,ROUNDDOWN(M620-J620-430000-L620-0,-3))</f>
        <v/>
      </c>
      <c r="AB620" s="18">
        <f>MAX(0,ROUNDDOWN(M620-J620-430000-L620-V620,-3))</f>
        <v/>
      </c>
      <c r="AC620" s="18">
        <f>IF(M620&lt;=450000,0,MAX(0,ROUNDDOWN(AA620*0.06-MIN(50000,AA620)*0.03,-2))+MAX(0,ROUNDDOWN(AA620*0.04-MIN(50000,AA620)*0.02,-2)))</f>
        <v/>
      </c>
      <c r="AD620" s="18">
        <f>IF(M620&lt;=450000,0,MAX(0,ROUNDDOWN(AB620*0.06-MIN(50000,AB620)*0.03,-2))+MAX(0,ROUNDDOWN(AB620*0.04-MIN(50000,AB620)*0.02,-2)))</f>
        <v/>
      </c>
      <c r="AE620" s="18">
        <f>Y620-Z620</f>
        <v/>
      </c>
      <c r="AF620" s="18">
        <f>AC620-AD620</f>
        <v/>
      </c>
      <c r="AG620" s="18">
        <f>AE620+AF620</f>
        <v/>
      </c>
      <c r="AH620" s="20">
        <f>IF(W620&lt;=0,0,LOOKUP(W620,{0,1950001,3300001,6950001,9000001,18000001,40000001},{0.05,0.1,0.2,0.23,0.33,0.4,0.45}))</f>
        <v/>
      </c>
    </row>
    <row r="621">
      <c r="A621" t="inlineStr">
        <is>
          <t>1万円刻み 3区分8万円ずつ</t>
        </is>
      </c>
      <c r="B621" s="18">
        <f>'4_1万円刻み'!$A$181</f>
        <v/>
      </c>
      <c r="C621" s="19" t="n">
        <v>2026</v>
      </c>
      <c r="D621" t="inlineStr">
        <is>
          <t>いいえ</t>
        </is>
      </c>
      <c r="E621" s="18" t="n">
        <v>80000</v>
      </c>
      <c r="F621" s="18" t="n">
        <v>0</v>
      </c>
      <c r="G621" s="18" t="n">
        <v>80000</v>
      </c>
      <c r="H621" s="18" t="n">
        <v>80000</v>
      </c>
      <c r="I621" s="18" t="n">
        <v>0</v>
      </c>
      <c r="J621" s="18">
        <f>ROUND(MIN(B621/12,650000)*12*0.0915+MIN(B621/12,1390000)*12*(0.0504+0)+B621*0.005,0)</f>
        <v/>
      </c>
      <c r="K621" s="18" t="n">
        <v>0</v>
      </c>
      <c r="L621" s="18" t="n">
        <v>0</v>
      </c>
      <c r="M621" s="18">
        <f>ROUND(IF(C621&gt;=2026,IF(B621&lt;741000,0,IF(B621&lt;2191000,B621-740000,IF(B621&lt;2193000,1451000,IF(B621&lt;2196000,1453000,IF(B621&lt;2200000,1456000,IF(B621&lt;3600000,ROUNDDOWN(B621/4,-3)*2.8-80000,IF(B621&lt;6600000,ROUNDDOWN(B621/4,-3)*3.2-440000,IF(B621&lt;8500000,ROUNDDOWN(B621*0.9,0)-1100000,B621-1950000)))))))),IF(B621&lt;651000,0,IF(B621&lt;1900000,B621-650000,IF(B621&lt;3600000,ROUNDDOWN(B621/4,-3)*2.8-80000,IF(B621&lt;6600000,ROUNDDOWN(B621/4,-3)*3.2-440000,IF(B621&lt;8500000,ROUNDDOWN(B621*0.9,0)-1100000,B621-1950000)))))),0)</f>
        <v/>
      </c>
      <c r="N621" s="18">
        <f>IF(M621&gt;23500000,NA(),IF(C621&gt;=2026,IF(M621&lt;=4890000,1040000,IF(M621&lt;=6550000,670000,620000)),IF(M621&lt;=1320000,950000,IF(M621&lt;=3360000,880000,IF(M621&lt;=4890000,680000,IF(M621&lt;=6550000,630000,580000))))))</f>
        <v/>
      </c>
      <c r="O621" s="18">
        <f>IF(F621&lt;=0,IF(AND(D621="はい",C621&gt;=2026,C621&lt;=2027),IF(E621&lt;=0,0,IF(E621&lt;=30000,E621,IF(E621&lt;=60000,ROUNDUP(E621/2,0)+15000,IF(E621&lt;=120000,ROUNDUP(E621/4,0)+30000,60000)))),IF(E621&lt;=0,0,IF(E621&lt;=20000,E621,IF(E621&lt;=40000,ROUNDUP(E621/2,0)+10000,IF(E621&lt;=80000,ROUNDUP(E621/4,0)+20000,40000))))),IF(E621&lt;=0,IF(F621&lt;=0,0,IF(F621&lt;=25000,F621,IF(F621&lt;=50000,ROUNDUP(F621/2,0)+12500,IF(F621&lt;=100000,ROUNDUP(F621/4,0)+25000,50000)))),MAX(IF(F621&lt;=0,0,IF(F621&lt;=25000,F621,IF(F621&lt;=50000,ROUNDUP(F621/2,0)+12500,IF(F621&lt;=100000,ROUNDUP(F621/4,0)+25000,50000)))),MIN(IF(AND(D621="はい",C621&gt;=2026,C621&lt;=2027),IF(E621&lt;=0,0,IF(E621&lt;=30000,E621,IF(E621&lt;=60000,ROUNDUP(E621/2,0)+15000,IF(E621&lt;=120000,ROUNDUP(E621/4,0)+30000,60000)))),IF(E621&lt;=0,0,IF(E621&lt;=20000,E621,IF(E621&lt;=40000,ROUNDUP(E621/2,0)+10000,IF(E621&lt;=80000,ROUNDUP(E621/4,0)+20000,40000)))))+IF(F621&lt;=0,0,IF(F621&lt;=25000,F621,IF(F621&lt;=50000,ROUNDUP(F621/2,0)+12500,IF(F621&lt;=100000,ROUNDUP(F621/4,0)+25000,50000)))),IF(AND(D621="はい",C621&gt;=2026,C621&lt;=2027),60000,40000)))))</f>
        <v/>
      </c>
      <c r="P621" s="18">
        <f>IF(G621&lt;=0,0,IF(G621&lt;=20000,G621,IF(G621&lt;=40000,ROUNDUP(G621/2,0)+10000,IF(G621&lt;=80000,ROUNDUP(G621/4,0)+20000,40000))))</f>
        <v/>
      </c>
      <c r="Q621" s="18">
        <f>IF(I621&lt;=0,IF(H621&lt;=0,0,IF(H621&lt;=20000,H621,IF(H621&lt;=40000,ROUNDUP(H621/2,0)+10000,IF(H621&lt;=80000,ROUNDUP(H621/4,0)+20000,40000)))),IF(H621&lt;=0,IF(I621&lt;=0,0,IF(I621&lt;=25000,I621,IF(I621&lt;=50000,ROUNDUP(I621/2,0)+12500,IF(I621&lt;=100000,ROUNDUP(I621/4,0)+25000,50000)))),MAX(IF(I621&lt;=0,0,IF(I621&lt;=25000,I621,IF(I621&lt;=50000,ROUNDUP(I621/2,0)+12500,IF(I621&lt;=100000,ROUNDUP(I621/4,0)+25000,50000)))),MIN(IF(H621&lt;=0,0,IF(H621&lt;=20000,H621,IF(H621&lt;=40000,ROUNDUP(H621/2,0)+10000,IF(H621&lt;=80000,ROUNDUP(H621/4,0)+20000,40000))))+IF(I621&lt;=0,0,IF(I621&lt;=25000,I621,IF(I621&lt;=50000,ROUNDUP(I621/2,0)+12500,IF(I621&lt;=100000,ROUNDUP(I621/4,0)+25000,50000)))),40000))))</f>
        <v/>
      </c>
      <c r="R621" s="18">
        <f>MIN(120000,O621+P621+Q621)</f>
        <v/>
      </c>
      <c r="S621" s="18">
        <f>IF(F621&lt;=0,IF(E621&lt;=0,0,IF(E621&lt;=12000,E621,IF(E621&lt;=32000,ROUNDUP(E621/2,0)+6000,IF(E621&lt;=56000,ROUNDUP(E621/4,0)+14000,28000)))),IF(E621&lt;=0,IF(F621&lt;=0,0,IF(F621&lt;=15000,F621,IF(F621&lt;=40000,ROUNDUP(F621/2,0)+7500,IF(F621&lt;=70000,ROUNDUP(F621/4,0)+17500,35000)))),MAX(IF(F621&lt;=0,0,IF(F621&lt;=15000,F621,IF(F621&lt;=40000,ROUNDUP(F621/2,0)+7500,IF(F621&lt;=70000,ROUNDUP(F621/4,0)+17500,35000)))),MIN(IF(E621&lt;=0,0,IF(E621&lt;=12000,E621,IF(E621&lt;=32000,ROUNDUP(E621/2,0)+6000,IF(E621&lt;=56000,ROUNDUP(E621/4,0)+14000,28000))))+IF(F621&lt;=0,0,IF(F621&lt;=15000,F621,IF(F621&lt;=40000,ROUNDUP(F621/2,0)+7500,IF(F621&lt;=70000,ROUNDUP(F621/4,0)+17500,35000)))),28000))))</f>
        <v/>
      </c>
      <c r="T621" s="18">
        <f>IF(G621&lt;=0,0,IF(G621&lt;=12000,G621,IF(G621&lt;=32000,ROUNDUP(G621/2,0)+6000,IF(G621&lt;=56000,ROUNDUP(G621/4,0)+14000,28000))))</f>
        <v/>
      </c>
      <c r="U621" s="18">
        <f>IF(I621&lt;=0,IF(H621&lt;=0,0,IF(H621&lt;=12000,H621,IF(H621&lt;=32000,ROUNDUP(H621/2,0)+6000,IF(H621&lt;=56000,ROUNDUP(H621/4,0)+14000,28000)))),IF(H621&lt;=0,IF(I621&lt;=0,0,IF(I621&lt;=15000,I621,IF(I621&lt;=40000,ROUNDUP(I621/2,0)+7500,IF(I621&lt;=70000,ROUNDUP(I621/4,0)+17500,35000)))),MAX(IF(I621&lt;=0,0,IF(I621&lt;=15000,I621,IF(I621&lt;=40000,ROUNDUP(I621/2,0)+7500,IF(I621&lt;=70000,ROUNDUP(I621/4,0)+17500,35000)))),MIN(IF(H621&lt;=0,0,IF(H621&lt;=12000,H621,IF(H621&lt;=32000,ROUNDUP(H621/2,0)+6000,IF(H621&lt;=56000,ROUNDUP(H621/4,0)+14000,28000))))+IF(I621&lt;=0,0,IF(I621&lt;=15000,I621,IF(I621&lt;=40000,ROUNDUP(I621/2,0)+7500,IF(I621&lt;=70000,ROUNDUP(I621/4,0)+17500,35000)))),28000))))</f>
        <v/>
      </c>
      <c r="V621" s="18">
        <f>MIN(70000,S621+T621+U621)</f>
        <v/>
      </c>
      <c r="W621" s="18">
        <f>MAX(0,ROUNDDOWN(M621-J621-N621-K621-0,-3))</f>
        <v/>
      </c>
      <c r="X621" s="18">
        <f>MAX(0,ROUNDDOWN(M621-J621-N621-K621-R621,-3))</f>
        <v/>
      </c>
      <c r="Y621" s="18">
        <f>IF(W621&lt;=0,0,ROUNDDOWN((W621*LOOKUP(W621,{0,1950001,3300001,6950001,9000001,18000001,40000001},{0.05,0.1,0.2,0.23,0.33,0.4,0.45})-LOOKUP(W621,{0,1950001,3300001,6950001,9000001,18000001,40000001},{0,97500,427500,636000,1536000,2796000,4796000}))*1.021,-2))</f>
        <v/>
      </c>
      <c r="Z621" s="18">
        <f>IF(X621&lt;=0,0,ROUNDDOWN((X621*LOOKUP(X621,{0,1950001,3300001,6950001,9000001,18000001,40000001},{0.05,0.1,0.2,0.23,0.33,0.4,0.45})-LOOKUP(X621,{0,1950001,3300001,6950001,9000001,18000001,40000001},{0,97500,427500,636000,1536000,2796000,4796000}))*1.021,-2))</f>
        <v/>
      </c>
      <c r="AA621" s="18">
        <f>MAX(0,ROUNDDOWN(M621-J621-430000-L621-0,-3))</f>
        <v/>
      </c>
      <c r="AB621" s="18">
        <f>MAX(0,ROUNDDOWN(M621-J621-430000-L621-V621,-3))</f>
        <v/>
      </c>
      <c r="AC621" s="18">
        <f>IF(M621&lt;=450000,0,MAX(0,ROUNDDOWN(AA621*0.06-MIN(50000,AA621)*0.03,-2))+MAX(0,ROUNDDOWN(AA621*0.04-MIN(50000,AA621)*0.02,-2)))</f>
        <v/>
      </c>
      <c r="AD621" s="18">
        <f>IF(M621&lt;=450000,0,MAX(0,ROUNDDOWN(AB621*0.06-MIN(50000,AB621)*0.03,-2))+MAX(0,ROUNDDOWN(AB621*0.04-MIN(50000,AB621)*0.02,-2)))</f>
        <v/>
      </c>
      <c r="AE621" s="18">
        <f>Y621-Z621</f>
        <v/>
      </c>
      <c r="AF621" s="18">
        <f>AC621-AD621</f>
        <v/>
      </c>
      <c r="AG621" s="18">
        <f>AE621+AF621</f>
        <v/>
      </c>
      <c r="AH621" s="20">
        <f>IF(W621&lt;=0,0,LOOKUP(W621,{0,1950001,3300001,6950001,9000001,18000001,40000001},{0.05,0.1,0.2,0.23,0.33,0.4,0.45}))</f>
        <v/>
      </c>
    </row>
    <row r="622">
      <c r="A622" t="inlineStr">
        <is>
          <t>1万円刻み 一般8万円</t>
        </is>
      </c>
      <c r="B622" s="18">
        <f>'4_1万円刻み'!$A$181</f>
        <v/>
      </c>
      <c r="C622" s="19" t="n">
        <v>2026</v>
      </c>
      <c r="D622" t="inlineStr">
        <is>
          <t>いいえ</t>
        </is>
      </c>
      <c r="E622" s="18" t="n">
        <v>80000</v>
      </c>
      <c r="F622" s="18" t="n">
        <v>0</v>
      </c>
      <c r="G622" s="18" t="n">
        <v>0</v>
      </c>
      <c r="H622" s="18" t="n">
        <v>0</v>
      </c>
      <c r="I622" s="18" t="n">
        <v>0</v>
      </c>
      <c r="J622" s="18">
        <f>ROUND(MIN(B622/12,650000)*12*0.0915+MIN(B622/12,1390000)*12*(0.0504+0)+B622*0.005,0)</f>
        <v/>
      </c>
      <c r="K622" s="18" t="n">
        <v>0</v>
      </c>
      <c r="L622" s="18" t="n">
        <v>0</v>
      </c>
      <c r="M622" s="18">
        <f>ROUND(IF(C622&gt;=2026,IF(B622&lt;741000,0,IF(B622&lt;2191000,B622-740000,IF(B622&lt;2193000,1451000,IF(B622&lt;2196000,1453000,IF(B622&lt;2200000,1456000,IF(B622&lt;3600000,ROUNDDOWN(B622/4,-3)*2.8-80000,IF(B622&lt;6600000,ROUNDDOWN(B622/4,-3)*3.2-440000,IF(B622&lt;8500000,ROUNDDOWN(B622*0.9,0)-1100000,B622-1950000)))))))),IF(B622&lt;651000,0,IF(B622&lt;1900000,B622-650000,IF(B622&lt;3600000,ROUNDDOWN(B622/4,-3)*2.8-80000,IF(B622&lt;6600000,ROUNDDOWN(B622/4,-3)*3.2-440000,IF(B622&lt;8500000,ROUNDDOWN(B622*0.9,0)-1100000,B622-1950000)))))),0)</f>
        <v/>
      </c>
      <c r="N622" s="18">
        <f>IF(M622&gt;23500000,NA(),IF(C622&gt;=2026,IF(M622&lt;=4890000,1040000,IF(M622&lt;=6550000,670000,620000)),IF(M622&lt;=1320000,950000,IF(M622&lt;=3360000,880000,IF(M622&lt;=4890000,680000,IF(M622&lt;=6550000,630000,580000))))))</f>
        <v/>
      </c>
      <c r="O622" s="18">
        <f>IF(F622&lt;=0,IF(AND(D622="はい",C622&gt;=2026,C622&lt;=2027),IF(E622&lt;=0,0,IF(E622&lt;=30000,E622,IF(E622&lt;=60000,ROUNDUP(E622/2,0)+15000,IF(E622&lt;=120000,ROUNDUP(E622/4,0)+30000,60000)))),IF(E622&lt;=0,0,IF(E622&lt;=20000,E622,IF(E622&lt;=40000,ROUNDUP(E622/2,0)+10000,IF(E622&lt;=80000,ROUNDUP(E622/4,0)+20000,40000))))),IF(E622&lt;=0,IF(F622&lt;=0,0,IF(F622&lt;=25000,F622,IF(F622&lt;=50000,ROUNDUP(F622/2,0)+12500,IF(F622&lt;=100000,ROUNDUP(F622/4,0)+25000,50000)))),MAX(IF(F622&lt;=0,0,IF(F622&lt;=25000,F622,IF(F622&lt;=50000,ROUNDUP(F622/2,0)+12500,IF(F622&lt;=100000,ROUNDUP(F622/4,0)+25000,50000)))),MIN(IF(AND(D622="はい",C622&gt;=2026,C622&lt;=2027),IF(E622&lt;=0,0,IF(E622&lt;=30000,E622,IF(E622&lt;=60000,ROUNDUP(E622/2,0)+15000,IF(E622&lt;=120000,ROUNDUP(E622/4,0)+30000,60000)))),IF(E622&lt;=0,0,IF(E622&lt;=20000,E622,IF(E622&lt;=40000,ROUNDUP(E622/2,0)+10000,IF(E622&lt;=80000,ROUNDUP(E622/4,0)+20000,40000)))))+IF(F622&lt;=0,0,IF(F622&lt;=25000,F622,IF(F622&lt;=50000,ROUNDUP(F622/2,0)+12500,IF(F622&lt;=100000,ROUNDUP(F622/4,0)+25000,50000)))),IF(AND(D622="はい",C622&gt;=2026,C622&lt;=2027),60000,40000)))))</f>
        <v/>
      </c>
      <c r="P622" s="18">
        <f>IF(G622&lt;=0,0,IF(G622&lt;=20000,G622,IF(G622&lt;=40000,ROUNDUP(G622/2,0)+10000,IF(G622&lt;=80000,ROUNDUP(G622/4,0)+20000,40000))))</f>
        <v/>
      </c>
      <c r="Q622" s="18">
        <f>IF(I622&lt;=0,IF(H622&lt;=0,0,IF(H622&lt;=20000,H622,IF(H622&lt;=40000,ROUNDUP(H622/2,0)+10000,IF(H622&lt;=80000,ROUNDUP(H622/4,0)+20000,40000)))),IF(H622&lt;=0,IF(I622&lt;=0,0,IF(I622&lt;=25000,I622,IF(I622&lt;=50000,ROUNDUP(I622/2,0)+12500,IF(I622&lt;=100000,ROUNDUP(I622/4,0)+25000,50000)))),MAX(IF(I622&lt;=0,0,IF(I622&lt;=25000,I622,IF(I622&lt;=50000,ROUNDUP(I622/2,0)+12500,IF(I622&lt;=100000,ROUNDUP(I622/4,0)+25000,50000)))),MIN(IF(H622&lt;=0,0,IF(H622&lt;=20000,H622,IF(H622&lt;=40000,ROUNDUP(H622/2,0)+10000,IF(H622&lt;=80000,ROUNDUP(H622/4,0)+20000,40000))))+IF(I622&lt;=0,0,IF(I622&lt;=25000,I622,IF(I622&lt;=50000,ROUNDUP(I622/2,0)+12500,IF(I622&lt;=100000,ROUNDUP(I622/4,0)+25000,50000)))),40000))))</f>
        <v/>
      </c>
      <c r="R622" s="18">
        <f>MIN(120000,O622+P622+Q622)</f>
        <v/>
      </c>
      <c r="S622" s="18">
        <f>IF(F622&lt;=0,IF(E622&lt;=0,0,IF(E622&lt;=12000,E622,IF(E622&lt;=32000,ROUNDUP(E622/2,0)+6000,IF(E622&lt;=56000,ROUNDUP(E622/4,0)+14000,28000)))),IF(E622&lt;=0,IF(F622&lt;=0,0,IF(F622&lt;=15000,F622,IF(F622&lt;=40000,ROUNDUP(F622/2,0)+7500,IF(F622&lt;=70000,ROUNDUP(F622/4,0)+17500,35000)))),MAX(IF(F622&lt;=0,0,IF(F622&lt;=15000,F622,IF(F622&lt;=40000,ROUNDUP(F622/2,0)+7500,IF(F622&lt;=70000,ROUNDUP(F622/4,0)+17500,35000)))),MIN(IF(E622&lt;=0,0,IF(E622&lt;=12000,E622,IF(E622&lt;=32000,ROUNDUP(E622/2,0)+6000,IF(E622&lt;=56000,ROUNDUP(E622/4,0)+14000,28000))))+IF(F622&lt;=0,0,IF(F622&lt;=15000,F622,IF(F622&lt;=40000,ROUNDUP(F622/2,0)+7500,IF(F622&lt;=70000,ROUNDUP(F622/4,0)+17500,35000)))),28000))))</f>
        <v/>
      </c>
      <c r="T622" s="18">
        <f>IF(G622&lt;=0,0,IF(G622&lt;=12000,G622,IF(G622&lt;=32000,ROUNDUP(G622/2,0)+6000,IF(G622&lt;=56000,ROUNDUP(G622/4,0)+14000,28000))))</f>
        <v/>
      </c>
      <c r="U622" s="18">
        <f>IF(I622&lt;=0,IF(H622&lt;=0,0,IF(H622&lt;=12000,H622,IF(H622&lt;=32000,ROUNDUP(H622/2,0)+6000,IF(H622&lt;=56000,ROUNDUP(H622/4,0)+14000,28000)))),IF(H622&lt;=0,IF(I622&lt;=0,0,IF(I622&lt;=15000,I622,IF(I622&lt;=40000,ROUNDUP(I622/2,0)+7500,IF(I622&lt;=70000,ROUNDUP(I622/4,0)+17500,35000)))),MAX(IF(I622&lt;=0,0,IF(I622&lt;=15000,I622,IF(I622&lt;=40000,ROUNDUP(I622/2,0)+7500,IF(I622&lt;=70000,ROUNDUP(I622/4,0)+17500,35000)))),MIN(IF(H622&lt;=0,0,IF(H622&lt;=12000,H622,IF(H622&lt;=32000,ROUNDUP(H622/2,0)+6000,IF(H622&lt;=56000,ROUNDUP(H622/4,0)+14000,28000))))+IF(I622&lt;=0,0,IF(I622&lt;=15000,I622,IF(I622&lt;=40000,ROUNDUP(I622/2,0)+7500,IF(I622&lt;=70000,ROUNDUP(I622/4,0)+17500,35000)))),28000))))</f>
        <v/>
      </c>
      <c r="V622" s="18">
        <f>MIN(70000,S622+T622+U622)</f>
        <v/>
      </c>
      <c r="W622" s="18">
        <f>MAX(0,ROUNDDOWN(M622-J622-N622-K622-0,-3))</f>
        <v/>
      </c>
      <c r="X622" s="18">
        <f>MAX(0,ROUNDDOWN(M622-J622-N622-K622-R622,-3))</f>
        <v/>
      </c>
      <c r="Y622" s="18">
        <f>IF(W622&lt;=0,0,ROUNDDOWN((W622*LOOKUP(W622,{0,1950001,3300001,6950001,9000001,18000001,40000001},{0.05,0.1,0.2,0.23,0.33,0.4,0.45})-LOOKUP(W622,{0,1950001,3300001,6950001,9000001,18000001,40000001},{0,97500,427500,636000,1536000,2796000,4796000}))*1.021,-2))</f>
        <v/>
      </c>
      <c r="Z622" s="18">
        <f>IF(X622&lt;=0,0,ROUNDDOWN((X622*LOOKUP(X622,{0,1950001,3300001,6950001,9000001,18000001,40000001},{0.05,0.1,0.2,0.23,0.33,0.4,0.45})-LOOKUP(X622,{0,1950001,3300001,6950001,9000001,18000001,40000001},{0,97500,427500,636000,1536000,2796000,4796000}))*1.021,-2))</f>
        <v/>
      </c>
      <c r="AA622" s="18">
        <f>MAX(0,ROUNDDOWN(M622-J622-430000-L622-0,-3))</f>
        <v/>
      </c>
      <c r="AB622" s="18">
        <f>MAX(0,ROUNDDOWN(M622-J622-430000-L622-V622,-3))</f>
        <v/>
      </c>
      <c r="AC622" s="18">
        <f>IF(M622&lt;=450000,0,MAX(0,ROUNDDOWN(AA622*0.06-MIN(50000,AA622)*0.03,-2))+MAX(0,ROUNDDOWN(AA622*0.04-MIN(50000,AA622)*0.02,-2)))</f>
        <v/>
      </c>
      <c r="AD622" s="18">
        <f>IF(M622&lt;=450000,0,MAX(0,ROUNDDOWN(AB622*0.06-MIN(50000,AB622)*0.03,-2))+MAX(0,ROUNDDOWN(AB622*0.04-MIN(50000,AB622)*0.02,-2)))</f>
        <v/>
      </c>
      <c r="AE622" s="18">
        <f>Y622-Z622</f>
        <v/>
      </c>
      <c r="AF622" s="18">
        <f>AC622-AD622</f>
        <v/>
      </c>
      <c r="AG622" s="18">
        <f>AE622+AF622</f>
        <v/>
      </c>
      <c r="AH622" s="20">
        <f>IF(W622&lt;=0,0,LOOKUP(W622,{0,1950001,3300001,6950001,9000001,18000001,40000001},{0.05,0.1,0.2,0.23,0.33,0.4,0.45}))</f>
        <v/>
      </c>
    </row>
    <row r="623">
      <c r="A623" t="inlineStr">
        <is>
          <t>1万円刻み 特例あり一般12万円</t>
        </is>
      </c>
      <c r="B623" s="18">
        <f>'4_1万円刻み'!$A$181</f>
        <v/>
      </c>
      <c r="C623" s="19" t="n">
        <v>2026</v>
      </c>
      <c r="D623" t="inlineStr">
        <is>
          <t>はい</t>
        </is>
      </c>
      <c r="E623" s="18" t="n">
        <v>120000</v>
      </c>
      <c r="F623" s="18" t="n">
        <v>0</v>
      </c>
      <c r="G623" s="18" t="n">
        <v>0</v>
      </c>
      <c r="H623" s="18" t="n">
        <v>0</v>
      </c>
      <c r="I623" s="18" t="n">
        <v>0</v>
      </c>
      <c r="J623" s="18">
        <f>ROUND(MIN(B623/12,650000)*12*0.0915+MIN(B623/12,1390000)*12*(0.0504+0)+B623*0.005,0)</f>
        <v/>
      </c>
      <c r="K623" s="18" t="n">
        <v>0</v>
      </c>
      <c r="L623" s="18" t="n">
        <v>0</v>
      </c>
      <c r="M623" s="18">
        <f>ROUND(IF(C623&gt;=2026,IF(B623&lt;741000,0,IF(B623&lt;2191000,B623-740000,IF(B623&lt;2193000,1451000,IF(B623&lt;2196000,1453000,IF(B623&lt;2200000,1456000,IF(B623&lt;3600000,ROUNDDOWN(B623/4,-3)*2.8-80000,IF(B623&lt;6600000,ROUNDDOWN(B623/4,-3)*3.2-440000,IF(B623&lt;8500000,ROUNDDOWN(B623*0.9,0)-1100000,B623-1950000)))))))),IF(B623&lt;651000,0,IF(B623&lt;1900000,B623-650000,IF(B623&lt;3600000,ROUNDDOWN(B623/4,-3)*2.8-80000,IF(B623&lt;6600000,ROUNDDOWN(B623/4,-3)*3.2-440000,IF(B623&lt;8500000,ROUNDDOWN(B623*0.9,0)-1100000,B623-1950000)))))),0)</f>
        <v/>
      </c>
      <c r="N623" s="18">
        <f>IF(M623&gt;23500000,NA(),IF(C623&gt;=2026,IF(M623&lt;=4890000,1040000,IF(M623&lt;=6550000,670000,620000)),IF(M623&lt;=1320000,950000,IF(M623&lt;=3360000,880000,IF(M623&lt;=4890000,680000,IF(M623&lt;=6550000,630000,580000))))))</f>
        <v/>
      </c>
      <c r="O623" s="18">
        <f>IF(F623&lt;=0,IF(AND(D623="はい",C623&gt;=2026,C623&lt;=2027),IF(E623&lt;=0,0,IF(E623&lt;=30000,E623,IF(E623&lt;=60000,ROUNDUP(E623/2,0)+15000,IF(E623&lt;=120000,ROUNDUP(E623/4,0)+30000,60000)))),IF(E623&lt;=0,0,IF(E623&lt;=20000,E623,IF(E623&lt;=40000,ROUNDUP(E623/2,0)+10000,IF(E623&lt;=80000,ROUNDUP(E623/4,0)+20000,40000))))),IF(E623&lt;=0,IF(F623&lt;=0,0,IF(F623&lt;=25000,F623,IF(F623&lt;=50000,ROUNDUP(F623/2,0)+12500,IF(F623&lt;=100000,ROUNDUP(F623/4,0)+25000,50000)))),MAX(IF(F623&lt;=0,0,IF(F623&lt;=25000,F623,IF(F623&lt;=50000,ROUNDUP(F623/2,0)+12500,IF(F623&lt;=100000,ROUNDUP(F623/4,0)+25000,50000)))),MIN(IF(AND(D623="はい",C623&gt;=2026,C623&lt;=2027),IF(E623&lt;=0,0,IF(E623&lt;=30000,E623,IF(E623&lt;=60000,ROUNDUP(E623/2,0)+15000,IF(E623&lt;=120000,ROUNDUP(E623/4,0)+30000,60000)))),IF(E623&lt;=0,0,IF(E623&lt;=20000,E623,IF(E623&lt;=40000,ROUNDUP(E623/2,0)+10000,IF(E623&lt;=80000,ROUNDUP(E623/4,0)+20000,40000)))))+IF(F623&lt;=0,0,IF(F623&lt;=25000,F623,IF(F623&lt;=50000,ROUNDUP(F623/2,0)+12500,IF(F623&lt;=100000,ROUNDUP(F623/4,0)+25000,50000)))),IF(AND(D623="はい",C623&gt;=2026,C623&lt;=2027),60000,40000)))))</f>
        <v/>
      </c>
      <c r="P623" s="18">
        <f>IF(G623&lt;=0,0,IF(G623&lt;=20000,G623,IF(G623&lt;=40000,ROUNDUP(G623/2,0)+10000,IF(G623&lt;=80000,ROUNDUP(G623/4,0)+20000,40000))))</f>
        <v/>
      </c>
      <c r="Q623" s="18">
        <f>IF(I623&lt;=0,IF(H623&lt;=0,0,IF(H623&lt;=20000,H623,IF(H623&lt;=40000,ROUNDUP(H623/2,0)+10000,IF(H623&lt;=80000,ROUNDUP(H623/4,0)+20000,40000)))),IF(H623&lt;=0,IF(I623&lt;=0,0,IF(I623&lt;=25000,I623,IF(I623&lt;=50000,ROUNDUP(I623/2,0)+12500,IF(I623&lt;=100000,ROUNDUP(I623/4,0)+25000,50000)))),MAX(IF(I623&lt;=0,0,IF(I623&lt;=25000,I623,IF(I623&lt;=50000,ROUNDUP(I623/2,0)+12500,IF(I623&lt;=100000,ROUNDUP(I623/4,0)+25000,50000)))),MIN(IF(H623&lt;=0,0,IF(H623&lt;=20000,H623,IF(H623&lt;=40000,ROUNDUP(H623/2,0)+10000,IF(H623&lt;=80000,ROUNDUP(H623/4,0)+20000,40000))))+IF(I623&lt;=0,0,IF(I623&lt;=25000,I623,IF(I623&lt;=50000,ROUNDUP(I623/2,0)+12500,IF(I623&lt;=100000,ROUNDUP(I623/4,0)+25000,50000)))),40000))))</f>
        <v/>
      </c>
      <c r="R623" s="18">
        <f>MIN(120000,O623+P623+Q623)</f>
        <v/>
      </c>
      <c r="S623" s="18">
        <f>IF(F623&lt;=0,IF(E623&lt;=0,0,IF(E623&lt;=12000,E623,IF(E623&lt;=32000,ROUNDUP(E623/2,0)+6000,IF(E623&lt;=56000,ROUNDUP(E623/4,0)+14000,28000)))),IF(E623&lt;=0,IF(F623&lt;=0,0,IF(F623&lt;=15000,F623,IF(F623&lt;=40000,ROUNDUP(F623/2,0)+7500,IF(F623&lt;=70000,ROUNDUP(F623/4,0)+17500,35000)))),MAX(IF(F623&lt;=0,0,IF(F623&lt;=15000,F623,IF(F623&lt;=40000,ROUNDUP(F623/2,0)+7500,IF(F623&lt;=70000,ROUNDUP(F623/4,0)+17500,35000)))),MIN(IF(E623&lt;=0,0,IF(E623&lt;=12000,E623,IF(E623&lt;=32000,ROUNDUP(E623/2,0)+6000,IF(E623&lt;=56000,ROUNDUP(E623/4,0)+14000,28000))))+IF(F623&lt;=0,0,IF(F623&lt;=15000,F623,IF(F623&lt;=40000,ROUNDUP(F623/2,0)+7500,IF(F623&lt;=70000,ROUNDUP(F623/4,0)+17500,35000)))),28000))))</f>
        <v/>
      </c>
      <c r="T623" s="18">
        <f>IF(G623&lt;=0,0,IF(G623&lt;=12000,G623,IF(G623&lt;=32000,ROUNDUP(G623/2,0)+6000,IF(G623&lt;=56000,ROUNDUP(G623/4,0)+14000,28000))))</f>
        <v/>
      </c>
      <c r="U623" s="18">
        <f>IF(I623&lt;=0,IF(H623&lt;=0,0,IF(H623&lt;=12000,H623,IF(H623&lt;=32000,ROUNDUP(H623/2,0)+6000,IF(H623&lt;=56000,ROUNDUP(H623/4,0)+14000,28000)))),IF(H623&lt;=0,IF(I623&lt;=0,0,IF(I623&lt;=15000,I623,IF(I623&lt;=40000,ROUNDUP(I623/2,0)+7500,IF(I623&lt;=70000,ROUNDUP(I623/4,0)+17500,35000)))),MAX(IF(I623&lt;=0,0,IF(I623&lt;=15000,I623,IF(I623&lt;=40000,ROUNDUP(I623/2,0)+7500,IF(I623&lt;=70000,ROUNDUP(I623/4,0)+17500,35000)))),MIN(IF(H623&lt;=0,0,IF(H623&lt;=12000,H623,IF(H623&lt;=32000,ROUNDUP(H623/2,0)+6000,IF(H623&lt;=56000,ROUNDUP(H623/4,0)+14000,28000))))+IF(I623&lt;=0,0,IF(I623&lt;=15000,I623,IF(I623&lt;=40000,ROUNDUP(I623/2,0)+7500,IF(I623&lt;=70000,ROUNDUP(I623/4,0)+17500,35000)))),28000))))</f>
        <v/>
      </c>
      <c r="V623" s="18">
        <f>MIN(70000,S623+T623+U623)</f>
        <v/>
      </c>
      <c r="W623" s="18">
        <f>MAX(0,ROUNDDOWN(M623-J623-N623-K623-0,-3))</f>
        <v/>
      </c>
      <c r="X623" s="18">
        <f>MAX(0,ROUNDDOWN(M623-J623-N623-K623-R623,-3))</f>
        <v/>
      </c>
      <c r="Y623" s="18">
        <f>IF(W623&lt;=0,0,ROUNDDOWN((W623*LOOKUP(W623,{0,1950001,3300001,6950001,9000001,18000001,40000001},{0.05,0.1,0.2,0.23,0.33,0.4,0.45})-LOOKUP(W623,{0,1950001,3300001,6950001,9000001,18000001,40000001},{0,97500,427500,636000,1536000,2796000,4796000}))*1.021,-2))</f>
        <v/>
      </c>
      <c r="Z623" s="18">
        <f>IF(X623&lt;=0,0,ROUNDDOWN((X623*LOOKUP(X623,{0,1950001,3300001,6950001,9000001,18000001,40000001},{0.05,0.1,0.2,0.23,0.33,0.4,0.45})-LOOKUP(X623,{0,1950001,3300001,6950001,9000001,18000001,40000001},{0,97500,427500,636000,1536000,2796000,4796000}))*1.021,-2))</f>
        <v/>
      </c>
      <c r="AA623" s="18">
        <f>MAX(0,ROUNDDOWN(M623-J623-430000-L623-0,-3))</f>
        <v/>
      </c>
      <c r="AB623" s="18">
        <f>MAX(0,ROUNDDOWN(M623-J623-430000-L623-V623,-3))</f>
        <v/>
      </c>
      <c r="AC623" s="18">
        <f>IF(M623&lt;=450000,0,MAX(0,ROUNDDOWN(AA623*0.06-MIN(50000,AA623)*0.03,-2))+MAX(0,ROUNDDOWN(AA623*0.04-MIN(50000,AA623)*0.02,-2)))</f>
        <v/>
      </c>
      <c r="AD623" s="18">
        <f>IF(M623&lt;=450000,0,MAX(0,ROUNDDOWN(AB623*0.06-MIN(50000,AB623)*0.03,-2))+MAX(0,ROUNDDOWN(AB623*0.04-MIN(50000,AB623)*0.02,-2)))</f>
        <v/>
      </c>
      <c r="AE623" s="18">
        <f>Y623-Z623</f>
        <v/>
      </c>
      <c r="AF623" s="18">
        <f>AC623-AD623</f>
        <v/>
      </c>
      <c r="AG623" s="18">
        <f>AE623+AF623</f>
        <v/>
      </c>
      <c r="AH623" s="20">
        <f>IF(W623&lt;=0,0,LOOKUP(W623,{0,1950001,3300001,6950001,9000001,18000001,40000001},{0.05,0.1,0.2,0.23,0.33,0.4,0.45}))</f>
        <v/>
      </c>
    </row>
    <row r="624">
      <c r="A624" t="inlineStr">
        <is>
          <t>1万円刻み 3区分8万円ずつ</t>
        </is>
      </c>
      <c r="B624" s="18">
        <f>'4_1万円刻み'!$A$182</f>
        <v/>
      </c>
      <c r="C624" s="19" t="n">
        <v>2026</v>
      </c>
      <c r="D624" t="inlineStr">
        <is>
          <t>いいえ</t>
        </is>
      </c>
      <c r="E624" s="18" t="n">
        <v>80000</v>
      </c>
      <c r="F624" s="18" t="n">
        <v>0</v>
      </c>
      <c r="G624" s="18" t="n">
        <v>80000</v>
      </c>
      <c r="H624" s="18" t="n">
        <v>80000</v>
      </c>
      <c r="I624" s="18" t="n">
        <v>0</v>
      </c>
      <c r="J624" s="18">
        <f>ROUND(MIN(B624/12,650000)*12*0.0915+MIN(B624/12,1390000)*12*(0.0504+0)+B624*0.005,0)</f>
        <v/>
      </c>
      <c r="K624" s="18" t="n">
        <v>0</v>
      </c>
      <c r="L624" s="18" t="n">
        <v>0</v>
      </c>
      <c r="M624" s="18">
        <f>ROUND(IF(C624&gt;=2026,IF(B624&lt;741000,0,IF(B624&lt;2191000,B624-740000,IF(B624&lt;2193000,1451000,IF(B624&lt;2196000,1453000,IF(B624&lt;2200000,1456000,IF(B624&lt;3600000,ROUNDDOWN(B624/4,-3)*2.8-80000,IF(B624&lt;6600000,ROUNDDOWN(B624/4,-3)*3.2-440000,IF(B624&lt;8500000,ROUNDDOWN(B624*0.9,0)-1100000,B624-1950000)))))))),IF(B624&lt;651000,0,IF(B624&lt;1900000,B624-650000,IF(B624&lt;3600000,ROUNDDOWN(B624/4,-3)*2.8-80000,IF(B624&lt;6600000,ROUNDDOWN(B624/4,-3)*3.2-440000,IF(B624&lt;8500000,ROUNDDOWN(B624*0.9,0)-1100000,B624-1950000)))))),0)</f>
        <v/>
      </c>
      <c r="N624" s="18">
        <f>IF(M624&gt;23500000,NA(),IF(C624&gt;=2026,IF(M624&lt;=4890000,1040000,IF(M624&lt;=6550000,670000,620000)),IF(M624&lt;=1320000,950000,IF(M624&lt;=3360000,880000,IF(M624&lt;=4890000,680000,IF(M624&lt;=6550000,630000,580000))))))</f>
        <v/>
      </c>
      <c r="O624" s="18">
        <f>IF(F624&lt;=0,IF(AND(D624="はい",C624&gt;=2026,C624&lt;=2027),IF(E624&lt;=0,0,IF(E624&lt;=30000,E624,IF(E624&lt;=60000,ROUNDUP(E624/2,0)+15000,IF(E624&lt;=120000,ROUNDUP(E624/4,0)+30000,60000)))),IF(E624&lt;=0,0,IF(E624&lt;=20000,E624,IF(E624&lt;=40000,ROUNDUP(E624/2,0)+10000,IF(E624&lt;=80000,ROUNDUP(E624/4,0)+20000,40000))))),IF(E624&lt;=0,IF(F624&lt;=0,0,IF(F624&lt;=25000,F624,IF(F624&lt;=50000,ROUNDUP(F624/2,0)+12500,IF(F624&lt;=100000,ROUNDUP(F624/4,0)+25000,50000)))),MAX(IF(F624&lt;=0,0,IF(F624&lt;=25000,F624,IF(F624&lt;=50000,ROUNDUP(F624/2,0)+12500,IF(F624&lt;=100000,ROUNDUP(F624/4,0)+25000,50000)))),MIN(IF(AND(D624="はい",C624&gt;=2026,C624&lt;=2027),IF(E624&lt;=0,0,IF(E624&lt;=30000,E624,IF(E624&lt;=60000,ROUNDUP(E624/2,0)+15000,IF(E624&lt;=120000,ROUNDUP(E624/4,0)+30000,60000)))),IF(E624&lt;=0,0,IF(E624&lt;=20000,E624,IF(E624&lt;=40000,ROUNDUP(E624/2,0)+10000,IF(E624&lt;=80000,ROUNDUP(E624/4,0)+20000,40000)))))+IF(F624&lt;=0,0,IF(F624&lt;=25000,F624,IF(F624&lt;=50000,ROUNDUP(F624/2,0)+12500,IF(F624&lt;=100000,ROUNDUP(F624/4,0)+25000,50000)))),IF(AND(D624="はい",C624&gt;=2026,C624&lt;=2027),60000,40000)))))</f>
        <v/>
      </c>
      <c r="P624" s="18">
        <f>IF(G624&lt;=0,0,IF(G624&lt;=20000,G624,IF(G624&lt;=40000,ROUNDUP(G624/2,0)+10000,IF(G624&lt;=80000,ROUNDUP(G624/4,0)+20000,40000))))</f>
        <v/>
      </c>
      <c r="Q624" s="18">
        <f>IF(I624&lt;=0,IF(H624&lt;=0,0,IF(H624&lt;=20000,H624,IF(H624&lt;=40000,ROUNDUP(H624/2,0)+10000,IF(H624&lt;=80000,ROUNDUP(H624/4,0)+20000,40000)))),IF(H624&lt;=0,IF(I624&lt;=0,0,IF(I624&lt;=25000,I624,IF(I624&lt;=50000,ROUNDUP(I624/2,0)+12500,IF(I624&lt;=100000,ROUNDUP(I624/4,0)+25000,50000)))),MAX(IF(I624&lt;=0,0,IF(I624&lt;=25000,I624,IF(I624&lt;=50000,ROUNDUP(I624/2,0)+12500,IF(I624&lt;=100000,ROUNDUP(I624/4,0)+25000,50000)))),MIN(IF(H624&lt;=0,0,IF(H624&lt;=20000,H624,IF(H624&lt;=40000,ROUNDUP(H624/2,0)+10000,IF(H624&lt;=80000,ROUNDUP(H624/4,0)+20000,40000))))+IF(I624&lt;=0,0,IF(I624&lt;=25000,I624,IF(I624&lt;=50000,ROUNDUP(I624/2,0)+12500,IF(I624&lt;=100000,ROUNDUP(I624/4,0)+25000,50000)))),40000))))</f>
        <v/>
      </c>
      <c r="R624" s="18">
        <f>MIN(120000,O624+P624+Q624)</f>
        <v/>
      </c>
      <c r="S624" s="18">
        <f>IF(F624&lt;=0,IF(E624&lt;=0,0,IF(E624&lt;=12000,E624,IF(E624&lt;=32000,ROUNDUP(E624/2,0)+6000,IF(E624&lt;=56000,ROUNDUP(E624/4,0)+14000,28000)))),IF(E624&lt;=0,IF(F624&lt;=0,0,IF(F624&lt;=15000,F624,IF(F624&lt;=40000,ROUNDUP(F624/2,0)+7500,IF(F624&lt;=70000,ROUNDUP(F624/4,0)+17500,35000)))),MAX(IF(F624&lt;=0,0,IF(F624&lt;=15000,F624,IF(F624&lt;=40000,ROUNDUP(F624/2,0)+7500,IF(F624&lt;=70000,ROUNDUP(F624/4,0)+17500,35000)))),MIN(IF(E624&lt;=0,0,IF(E624&lt;=12000,E624,IF(E624&lt;=32000,ROUNDUP(E624/2,0)+6000,IF(E624&lt;=56000,ROUNDUP(E624/4,0)+14000,28000))))+IF(F624&lt;=0,0,IF(F624&lt;=15000,F624,IF(F624&lt;=40000,ROUNDUP(F624/2,0)+7500,IF(F624&lt;=70000,ROUNDUP(F624/4,0)+17500,35000)))),28000))))</f>
        <v/>
      </c>
      <c r="T624" s="18">
        <f>IF(G624&lt;=0,0,IF(G624&lt;=12000,G624,IF(G624&lt;=32000,ROUNDUP(G624/2,0)+6000,IF(G624&lt;=56000,ROUNDUP(G624/4,0)+14000,28000))))</f>
        <v/>
      </c>
      <c r="U624" s="18">
        <f>IF(I624&lt;=0,IF(H624&lt;=0,0,IF(H624&lt;=12000,H624,IF(H624&lt;=32000,ROUNDUP(H624/2,0)+6000,IF(H624&lt;=56000,ROUNDUP(H624/4,0)+14000,28000)))),IF(H624&lt;=0,IF(I624&lt;=0,0,IF(I624&lt;=15000,I624,IF(I624&lt;=40000,ROUNDUP(I624/2,0)+7500,IF(I624&lt;=70000,ROUNDUP(I624/4,0)+17500,35000)))),MAX(IF(I624&lt;=0,0,IF(I624&lt;=15000,I624,IF(I624&lt;=40000,ROUNDUP(I624/2,0)+7500,IF(I624&lt;=70000,ROUNDUP(I624/4,0)+17500,35000)))),MIN(IF(H624&lt;=0,0,IF(H624&lt;=12000,H624,IF(H624&lt;=32000,ROUNDUP(H624/2,0)+6000,IF(H624&lt;=56000,ROUNDUP(H624/4,0)+14000,28000))))+IF(I624&lt;=0,0,IF(I624&lt;=15000,I624,IF(I624&lt;=40000,ROUNDUP(I624/2,0)+7500,IF(I624&lt;=70000,ROUNDUP(I624/4,0)+17500,35000)))),28000))))</f>
        <v/>
      </c>
      <c r="V624" s="18">
        <f>MIN(70000,S624+T624+U624)</f>
        <v/>
      </c>
      <c r="W624" s="18">
        <f>MAX(0,ROUNDDOWN(M624-J624-N624-K624-0,-3))</f>
        <v/>
      </c>
      <c r="X624" s="18">
        <f>MAX(0,ROUNDDOWN(M624-J624-N624-K624-R624,-3))</f>
        <v/>
      </c>
      <c r="Y624" s="18">
        <f>IF(W624&lt;=0,0,ROUNDDOWN((W624*LOOKUP(W624,{0,1950001,3300001,6950001,9000001,18000001,40000001},{0.05,0.1,0.2,0.23,0.33,0.4,0.45})-LOOKUP(W624,{0,1950001,3300001,6950001,9000001,18000001,40000001},{0,97500,427500,636000,1536000,2796000,4796000}))*1.021,-2))</f>
        <v/>
      </c>
      <c r="Z624" s="18">
        <f>IF(X624&lt;=0,0,ROUNDDOWN((X624*LOOKUP(X624,{0,1950001,3300001,6950001,9000001,18000001,40000001},{0.05,0.1,0.2,0.23,0.33,0.4,0.45})-LOOKUP(X624,{0,1950001,3300001,6950001,9000001,18000001,40000001},{0,97500,427500,636000,1536000,2796000,4796000}))*1.021,-2))</f>
        <v/>
      </c>
      <c r="AA624" s="18">
        <f>MAX(0,ROUNDDOWN(M624-J624-430000-L624-0,-3))</f>
        <v/>
      </c>
      <c r="AB624" s="18">
        <f>MAX(0,ROUNDDOWN(M624-J624-430000-L624-V624,-3))</f>
        <v/>
      </c>
      <c r="AC624" s="18">
        <f>IF(M624&lt;=450000,0,MAX(0,ROUNDDOWN(AA624*0.06-MIN(50000,AA624)*0.03,-2))+MAX(0,ROUNDDOWN(AA624*0.04-MIN(50000,AA624)*0.02,-2)))</f>
        <v/>
      </c>
      <c r="AD624" s="18">
        <f>IF(M624&lt;=450000,0,MAX(0,ROUNDDOWN(AB624*0.06-MIN(50000,AB624)*0.03,-2))+MAX(0,ROUNDDOWN(AB624*0.04-MIN(50000,AB624)*0.02,-2)))</f>
        <v/>
      </c>
      <c r="AE624" s="18">
        <f>Y624-Z624</f>
        <v/>
      </c>
      <c r="AF624" s="18">
        <f>AC624-AD624</f>
        <v/>
      </c>
      <c r="AG624" s="18">
        <f>AE624+AF624</f>
        <v/>
      </c>
      <c r="AH624" s="20">
        <f>IF(W624&lt;=0,0,LOOKUP(W624,{0,1950001,3300001,6950001,9000001,18000001,40000001},{0.05,0.1,0.2,0.23,0.33,0.4,0.45}))</f>
        <v/>
      </c>
    </row>
    <row r="625">
      <c r="A625" t="inlineStr">
        <is>
          <t>1万円刻み 一般8万円</t>
        </is>
      </c>
      <c r="B625" s="18">
        <f>'4_1万円刻み'!$A$182</f>
        <v/>
      </c>
      <c r="C625" s="19" t="n">
        <v>2026</v>
      </c>
      <c r="D625" t="inlineStr">
        <is>
          <t>いいえ</t>
        </is>
      </c>
      <c r="E625" s="18" t="n">
        <v>80000</v>
      </c>
      <c r="F625" s="18" t="n">
        <v>0</v>
      </c>
      <c r="G625" s="18" t="n">
        <v>0</v>
      </c>
      <c r="H625" s="18" t="n">
        <v>0</v>
      </c>
      <c r="I625" s="18" t="n">
        <v>0</v>
      </c>
      <c r="J625" s="18">
        <f>ROUND(MIN(B625/12,650000)*12*0.0915+MIN(B625/12,1390000)*12*(0.0504+0)+B625*0.005,0)</f>
        <v/>
      </c>
      <c r="K625" s="18" t="n">
        <v>0</v>
      </c>
      <c r="L625" s="18" t="n">
        <v>0</v>
      </c>
      <c r="M625" s="18">
        <f>ROUND(IF(C625&gt;=2026,IF(B625&lt;741000,0,IF(B625&lt;2191000,B625-740000,IF(B625&lt;2193000,1451000,IF(B625&lt;2196000,1453000,IF(B625&lt;2200000,1456000,IF(B625&lt;3600000,ROUNDDOWN(B625/4,-3)*2.8-80000,IF(B625&lt;6600000,ROUNDDOWN(B625/4,-3)*3.2-440000,IF(B625&lt;8500000,ROUNDDOWN(B625*0.9,0)-1100000,B625-1950000)))))))),IF(B625&lt;651000,0,IF(B625&lt;1900000,B625-650000,IF(B625&lt;3600000,ROUNDDOWN(B625/4,-3)*2.8-80000,IF(B625&lt;6600000,ROUNDDOWN(B625/4,-3)*3.2-440000,IF(B625&lt;8500000,ROUNDDOWN(B625*0.9,0)-1100000,B625-1950000)))))),0)</f>
        <v/>
      </c>
      <c r="N625" s="18">
        <f>IF(M625&gt;23500000,NA(),IF(C625&gt;=2026,IF(M625&lt;=4890000,1040000,IF(M625&lt;=6550000,670000,620000)),IF(M625&lt;=1320000,950000,IF(M625&lt;=3360000,880000,IF(M625&lt;=4890000,680000,IF(M625&lt;=6550000,630000,580000))))))</f>
        <v/>
      </c>
      <c r="O625" s="18">
        <f>IF(F625&lt;=0,IF(AND(D625="はい",C625&gt;=2026,C625&lt;=2027),IF(E625&lt;=0,0,IF(E625&lt;=30000,E625,IF(E625&lt;=60000,ROUNDUP(E625/2,0)+15000,IF(E625&lt;=120000,ROUNDUP(E625/4,0)+30000,60000)))),IF(E625&lt;=0,0,IF(E625&lt;=20000,E625,IF(E625&lt;=40000,ROUNDUP(E625/2,0)+10000,IF(E625&lt;=80000,ROUNDUP(E625/4,0)+20000,40000))))),IF(E625&lt;=0,IF(F625&lt;=0,0,IF(F625&lt;=25000,F625,IF(F625&lt;=50000,ROUNDUP(F625/2,0)+12500,IF(F625&lt;=100000,ROUNDUP(F625/4,0)+25000,50000)))),MAX(IF(F625&lt;=0,0,IF(F625&lt;=25000,F625,IF(F625&lt;=50000,ROUNDUP(F625/2,0)+12500,IF(F625&lt;=100000,ROUNDUP(F625/4,0)+25000,50000)))),MIN(IF(AND(D625="はい",C625&gt;=2026,C625&lt;=2027),IF(E625&lt;=0,0,IF(E625&lt;=30000,E625,IF(E625&lt;=60000,ROUNDUP(E625/2,0)+15000,IF(E625&lt;=120000,ROUNDUP(E625/4,0)+30000,60000)))),IF(E625&lt;=0,0,IF(E625&lt;=20000,E625,IF(E625&lt;=40000,ROUNDUP(E625/2,0)+10000,IF(E625&lt;=80000,ROUNDUP(E625/4,0)+20000,40000)))))+IF(F625&lt;=0,0,IF(F625&lt;=25000,F625,IF(F625&lt;=50000,ROUNDUP(F625/2,0)+12500,IF(F625&lt;=100000,ROUNDUP(F625/4,0)+25000,50000)))),IF(AND(D625="はい",C625&gt;=2026,C625&lt;=2027),60000,40000)))))</f>
        <v/>
      </c>
      <c r="P625" s="18">
        <f>IF(G625&lt;=0,0,IF(G625&lt;=20000,G625,IF(G625&lt;=40000,ROUNDUP(G625/2,0)+10000,IF(G625&lt;=80000,ROUNDUP(G625/4,0)+20000,40000))))</f>
        <v/>
      </c>
      <c r="Q625" s="18">
        <f>IF(I625&lt;=0,IF(H625&lt;=0,0,IF(H625&lt;=20000,H625,IF(H625&lt;=40000,ROUNDUP(H625/2,0)+10000,IF(H625&lt;=80000,ROUNDUP(H625/4,0)+20000,40000)))),IF(H625&lt;=0,IF(I625&lt;=0,0,IF(I625&lt;=25000,I625,IF(I625&lt;=50000,ROUNDUP(I625/2,0)+12500,IF(I625&lt;=100000,ROUNDUP(I625/4,0)+25000,50000)))),MAX(IF(I625&lt;=0,0,IF(I625&lt;=25000,I625,IF(I625&lt;=50000,ROUNDUP(I625/2,0)+12500,IF(I625&lt;=100000,ROUNDUP(I625/4,0)+25000,50000)))),MIN(IF(H625&lt;=0,0,IF(H625&lt;=20000,H625,IF(H625&lt;=40000,ROUNDUP(H625/2,0)+10000,IF(H625&lt;=80000,ROUNDUP(H625/4,0)+20000,40000))))+IF(I625&lt;=0,0,IF(I625&lt;=25000,I625,IF(I625&lt;=50000,ROUNDUP(I625/2,0)+12500,IF(I625&lt;=100000,ROUNDUP(I625/4,0)+25000,50000)))),40000))))</f>
        <v/>
      </c>
      <c r="R625" s="18">
        <f>MIN(120000,O625+P625+Q625)</f>
        <v/>
      </c>
      <c r="S625" s="18">
        <f>IF(F625&lt;=0,IF(E625&lt;=0,0,IF(E625&lt;=12000,E625,IF(E625&lt;=32000,ROUNDUP(E625/2,0)+6000,IF(E625&lt;=56000,ROUNDUP(E625/4,0)+14000,28000)))),IF(E625&lt;=0,IF(F625&lt;=0,0,IF(F625&lt;=15000,F625,IF(F625&lt;=40000,ROUNDUP(F625/2,0)+7500,IF(F625&lt;=70000,ROUNDUP(F625/4,0)+17500,35000)))),MAX(IF(F625&lt;=0,0,IF(F625&lt;=15000,F625,IF(F625&lt;=40000,ROUNDUP(F625/2,0)+7500,IF(F625&lt;=70000,ROUNDUP(F625/4,0)+17500,35000)))),MIN(IF(E625&lt;=0,0,IF(E625&lt;=12000,E625,IF(E625&lt;=32000,ROUNDUP(E625/2,0)+6000,IF(E625&lt;=56000,ROUNDUP(E625/4,0)+14000,28000))))+IF(F625&lt;=0,0,IF(F625&lt;=15000,F625,IF(F625&lt;=40000,ROUNDUP(F625/2,0)+7500,IF(F625&lt;=70000,ROUNDUP(F625/4,0)+17500,35000)))),28000))))</f>
        <v/>
      </c>
      <c r="T625" s="18">
        <f>IF(G625&lt;=0,0,IF(G625&lt;=12000,G625,IF(G625&lt;=32000,ROUNDUP(G625/2,0)+6000,IF(G625&lt;=56000,ROUNDUP(G625/4,0)+14000,28000))))</f>
        <v/>
      </c>
      <c r="U625" s="18">
        <f>IF(I625&lt;=0,IF(H625&lt;=0,0,IF(H625&lt;=12000,H625,IF(H625&lt;=32000,ROUNDUP(H625/2,0)+6000,IF(H625&lt;=56000,ROUNDUP(H625/4,0)+14000,28000)))),IF(H625&lt;=0,IF(I625&lt;=0,0,IF(I625&lt;=15000,I625,IF(I625&lt;=40000,ROUNDUP(I625/2,0)+7500,IF(I625&lt;=70000,ROUNDUP(I625/4,0)+17500,35000)))),MAX(IF(I625&lt;=0,0,IF(I625&lt;=15000,I625,IF(I625&lt;=40000,ROUNDUP(I625/2,0)+7500,IF(I625&lt;=70000,ROUNDUP(I625/4,0)+17500,35000)))),MIN(IF(H625&lt;=0,0,IF(H625&lt;=12000,H625,IF(H625&lt;=32000,ROUNDUP(H625/2,0)+6000,IF(H625&lt;=56000,ROUNDUP(H625/4,0)+14000,28000))))+IF(I625&lt;=0,0,IF(I625&lt;=15000,I625,IF(I625&lt;=40000,ROUNDUP(I625/2,0)+7500,IF(I625&lt;=70000,ROUNDUP(I625/4,0)+17500,35000)))),28000))))</f>
        <v/>
      </c>
      <c r="V625" s="18">
        <f>MIN(70000,S625+T625+U625)</f>
        <v/>
      </c>
      <c r="W625" s="18">
        <f>MAX(0,ROUNDDOWN(M625-J625-N625-K625-0,-3))</f>
        <v/>
      </c>
      <c r="X625" s="18">
        <f>MAX(0,ROUNDDOWN(M625-J625-N625-K625-R625,-3))</f>
        <v/>
      </c>
      <c r="Y625" s="18">
        <f>IF(W625&lt;=0,0,ROUNDDOWN((W625*LOOKUP(W625,{0,1950001,3300001,6950001,9000001,18000001,40000001},{0.05,0.1,0.2,0.23,0.33,0.4,0.45})-LOOKUP(W625,{0,1950001,3300001,6950001,9000001,18000001,40000001},{0,97500,427500,636000,1536000,2796000,4796000}))*1.021,-2))</f>
        <v/>
      </c>
      <c r="Z625" s="18">
        <f>IF(X625&lt;=0,0,ROUNDDOWN((X625*LOOKUP(X625,{0,1950001,3300001,6950001,9000001,18000001,40000001},{0.05,0.1,0.2,0.23,0.33,0.4,0.45})-LOOKUP(X625,{0,1950001,3300001,6950001,9000001,18000001,40000001},{0,97500,427500,636000,1536000,2796000,4796000}))*1.021,-2))</f>
        <v/>
      </c>
      <c r="AA625" s="18">
        <f>MAX(0,ROUNDDOWN(M625-J625-430000-L625-0,-3))</f>
        <v/>
      </c>
      <c r="AB625" s="18">
        <f>MAX(0,ROUNDDOWN(M625-J625-430000-L625-V625,-3))</f>
        <v/>
      </c>
      <c r="AC625" s="18">
        <f>IF(M625&lt;=450000,0,MAX(0,ROUNDDOWN(AA625*0.06-MIN(50000,AA625)*0.03,-2))+MAX(0,ROUNDDOWN(AA625*0.04-MIN(50000,AA625)*0.02,-2)))</f>
        <v/>
      </c>
      <c r="AD625" s="18">
        <f>IF(M625&lt;=450000,0,MAX(0,ROUNDDOWN(AB625*0.06-MIN(50000,AB625)*0.03,-2))+MAX(0,ROUNDDOWN(AB625*0.04-MIN(50000,AB625)*0.02,-2)))</f>
        <v/>
      </c>
      <c r="AE625" s="18">
        <f>Y625-Z625</f>
        <v/>
      </c>
      <c r="AF625" s="18">
        <f>AC625-AD625</f>
        <v/>
      </c>
      <c r="AG625" s="18">
        <f>AE625+AF625</f>
        <v/>
      </c>
      <c r="AH625" s="20">
        <f>IF(W625&lt;=0,0,LOOKUP(W625,{0,1950001,3300001,6950001,9000001,18000001,40000001},{0.05,0.1,0.2,0.23,0.33,0.4,0.45}))</f>
        <v/>
      </c>
    </row>
    <row r="626">
      <c r="A626" t="inlineStr">
        <is>
          <t>1万円刻み 特例あり一般12万円</t>
        </is>
      </c>
      <c r="B626" s="18">
        <f>'4_1万円刻み'!$A$182</f>
        <v/>
      </c>
      <c r="C626" s="19" t="n">
        <v>2026</v>
      </c>
      <c r="D626" t="inlineStr">
        <is>
          <t>はい</t>
        </is>
      </c>
      <c r="E626" s="18" t="n">
        <v>120000</v>
      </c>
      <c r="F626" s="18" t="n">
        <v>0</v>
      </c>
      <c r="G626" s="18" t="n">
        <v>0</v>
      </c>
      <c r="H626" s="18" t="n">
        <v>0</v>
      </c>
      <c r="I626" s="18" t="n">
        <v>0</v>
      </c>
      <c r="J626" s="18">
        <f>ROUND(MIN(B626/12,650000)*12*0.0915+MIN(B626/12,1390000)*12*(0.0504+0)+B626*0.005,0)</f>
        <v/>
      </c>
      <c r="K626" s="18" t="n">
        <v>0</v>
      </c>
      <c r="L626" s="18" t="n">
        <v>0</v>
      </c>
      <c r="M626" s="18">
        <f>ROUND(IF(C626&gt;=2026,IF(B626&lt;741000,0,IF(B626&lt;2191000,B626-740000,IF(B626&lt;2193000,1451000,IF(B626&lt;2196000,1453000,IF(B626&lt;2200000,1456000,IF(B626&lt;3600000,ROUNDDOWN(B626/4,-3)*2.8-80000,IF(B626&lt;6600000,ROUNDDOWN(B626/4,-3)*3.2-440000,IF(B626&lt;8500000,ROUNDDOWN(B626*0.9,0)-1100000,B626-1950000)))))))),IF(B626&lt;651000,0,IF(B626&lt;1900000,B626-650000,IF(B626&lt;3600000,ROUNDDOWN(B626/4,-3)*2.8-80000,IF(B626&lt;6600000,ROUNDDOWN(B626/4,-3)*3.2-440000,IF(B626&lt;8500000,ROUNDDOWN(B626*0.9,0)-1100000,B626-1950000)))))),0)</f>
        <v/>
      </c>
      <c r="N626" s="18">
        <f>IF(M626&gt;23500000,NA(),IF(C626&gt;=2026,IF(M626&lt;=4890000,1040000,IF(M626&lt;=6550000,670000,620000)),IF(M626&lt;=1320000,950000,IF(M626&lt;=3360000,880000,IF(M626&lt;=4890000,680000,IF(M626&lt;=6550000,630000,580000))))))</f>
        <v/>
      </c>
      <c r="O626" s="18">
        <f>IF(F626&lt;=0,IF(AND(D626="はい",C626&gt;=2026,C626&lt;=2027),IF(E626&lt;=0,0,IF(E626&lt;=30000,E626,IF(E626&lt;=60000,ROUNDUP(E626/2,0)+15000,IF(E626&lt;=120000,ROUNDUP(E626/4,0)+30000,60000)))),IF(E626&lt;=0,0,IF(E626&lt;=20000,E626,IF(E626&lt;=40000,ROUNDUP(E626/2,0)+10000,IF(E626&lt;=80000,ROUNDUP(E626/4,0)+20000,40000))))),IF(E626&lt;=0,IF(F626&lt;=0,0,IF(F626&lt;=25000,F626,IF(F626&lt;=50000,ROUNDUP(F626/2,0)+12500,IF(F626&lt;=100000,ROUNDUP(F626/4,0)+25000,50000)))),MAX(IF(F626&lt;=0,0,IF(F626&lt;=25000,F626,IF(F626&lt;=50000,ROUNDUP(F626/2,0)+12500,IF(F626&lt;=100000,ROUNDUP(F626/4,0)+25000,50000)))),MIN(IF(AND(D626="はい",C626&gt;=2026,C626&lt;=2027),IF(E626&lt;=0,0,IF(E626&lt;=30000,E626,IF(E626&lt;=60000,ROUNDUP(E626/2,0)+15000,IF(E626&lt;=120000,ROUNDUP(E626/4,0)+30000,60000)))),IF(E626&lt;=0,0,IF(E626&lt;=20000,E626,IF(E626&lt;=40000,ROUNDUP(E626/2,0)+10000,IF(E626&lt;=80000,ROUNDUP(E626/4,0)+20000,40000)))))+IF(F626&lt;=0,0,IF(F626&lt;=25000,F626,IF(F626&lt;=50000,ROUNDUP(F626/2,0)+12500,IF(F626&lt;=100000,ROUNDUP(F626/4,0)+25000,50000)))),IF(AND(D626="はい",C626&gt;=2026,C626&lt;=2027),60000,40000)))))</f>
        <v/>
      </c>
      <c r="P626" s="18">
        <f>IF(G626&lt;=0,0,IF(G626&lt;=20000,G626,IF(G626&lt;=40000,ROUNDUP(G626/2,0)+10000,IF(G626&lt;=80000,ROUNDUP(G626/4,0)+20000,40000))))</f>
        <v/>
      </c>
      <c r="Q626" s="18">
        <f>IF(I626&lt;=0,IF(H626&lt;=0,0,IF(H626&lt;=20000,H626,IF(H626&lt;=40000,ROUNDUP(H626/2,0)+10000,IF(H626&lt;=80000,ROUNDUP(H626/4,0)+20000,40000)))),IF(H626&lt;=0,IF(I626&lt;=0,0,IF(I626&lt;=25000,I626,IF(I626&lt;=50000,ROUNDUP(I626/2,0)+12500,IF(I626&lt;=100000,ROUNDUP(I626/4,0)+25000,50000)))),MAX(IF(I626&lt;=0,0,IF(I626&lt;=25000,I626,IF(I626&lt;=50000,ROUNDUP(I626/2,0)+12500,IF(I626&lt;=100000,ROUNDUP(I626/4,0)+25000,50000)))),MIN(IF(H626&lt;=0,0,IF(H626&lt;=20000,H626,IF(H626&lt;=40000,ROUNDUP(H626/2,0)+10000,IF(H626&lt;=80000,ROUNDUP(H626/4,0)+20000,40000))))+IF(I626&lt;=0,0,IF(I626&lt;=25000,I626,IF(I626&lt;=50000,ROUNDUP(I626/2,0)+12500,IF(I626&lt;=100000,ROUNDUP(I626/4,0)+25000,50000)))),40000))))</f>
        <v/>
      </c>
      <c r="R626" s="18">
        <f>MIN(120000,O626+P626+Q626)</f>
        <v/>
      </c>
      <c r="S626" s="18">
        <f>IF(F626&lt;=0,IF(E626&lt;=0,0,IF(E626&lt;=12000,E626,IF(E626&lt;=32000,ROUNDUP(E626/2,0)+6000,IF(E626&lt;=56000,ROUNDUP(E626/4,0)+14000,28000)))),IF(E626&lt;=0,IF(F626&lt;=0,0,IF(F626&lt;=15000,F626,IF(F626&lt;=40000,ROUNDUP(F626/2,0)+7500,IF(F626&lt;=70000,ROUNDUP(F626/4,0)+17500,35000)))),MAX(IF(F626&lt;=0,0,IF(F626&lt;=15000,F626,IF(F626&lt;=40000,ROUNDUP(F626/2,0)+7500,IF(F626&lt;=70000,ROUNDUP(F626/4,0)+17500,35000)))),MIN(IF(E626&lt;=0,0,IF(E626&lt;=12000,E626,IF(E626&lt;=32000,ROUNDUP(E626/2,0)+6000,IF(E626&lt;=56000,ROUNDUP(E626/4,0)+14000,28000))))+IF(F626&lt;=0,0,IF(F626&lt;=15000,F626,IF(F626&lt;=40000,ROUNDUP(F626/2,0)+7500,IF(F626&lt;=70000,ROUNDUP(F626/4,0)+17500,35000)))),28000))))</f>
        <v/>
      </c>
      <c r="T626" s="18">
        <f>IF(G626&lt;=0,0,IF(G626&lt;=12000,G626,IF(G626&lt;=32000,ROUNDUP(G626/2,0)+6000,IF(G626&lt;=56000,ROUNDUP(G626/4,0)+14000,28000))))</f>
        <v/>
      </c>
      <c r="U626" s="18">
        <f>IF(I626&lt;=0,IF(H626&lt;=0,0,IF(H626&lt;=12000,H626,IF(H626&lt;=32000,ROUNDUP(H626/2,0)+6000,IF(H626&lt;=56000,ROUNDUP(H626/4,0)+14000,28000)))),IF(H626&lt;=0,IF(I626&lt;=0,0,IF(I626&lt;=15000,I626,IF(I626&lt;=40000,ROUNDUP(I626/2,0)+7500,IF(I626&lt;=70000,ROUNDUP(I626/4,0)+17500,35000)))),MAX(IF(I626&lt;=0,0,IF(I626&lt;=15000,I626,IF(I626&lt;=40000,ROUNDUP(I626/2,0)+7500,IF(I626&lt;=70000,ROUNDUP(I626/4,0)+17500,35000)))),MIN(IF(H626&lt;=0,0,IF(H626&lt;=12000,H626,IF(H626&lt;=32000,ROUNDUP(H626/2,0)+6000,IF(H626&lt;=56000,ROUNDUP(H626/4,0)+14000,28000))))+IF(I626&lt;=0,0,IF(I626&lt;=15000,I626,IF(I626&lt;=40000,ROUNDUP(I626/2,0)+7500,IF(I626&lt;=70000,ROUNDUP(I626/4,0)+17500,35000)))),28000))))</f>
        <v/>
      </c>
      <c r="V626" s="18">
        <f>MIN(70000,S626+T626+U626)</f>
        <v/>
      </c>
      <c r="W626" s="18">
        <f>MAX(0,ROUNDDOWN(M626-J626-N626-K626-0,-3))</f>
        <v/>
      </c>
      <c r="X626" s="18">
        <f>MAX(0,ROUNDDOWN(M626-J626-N626-K626-R626,-3))</f>
        <v/>
      </c>
      <c r="Y626" s="18">
        <f>IF(W626&lt;=0,0,ROUNDDOWN((W626*LOOKUP(W626,{0,1950001,3300001,6950001,9000001,18000001,40000001},{0.05,0.1,0.2,0.23,0.33,0.4,0.45})-LOOKUP(W626,{0,1950001,3300001,6950001,9000001,18000001,40000001},{0,97500,427500,636000,1536000,2796000,4796000}))*1.021,-2))</f>
        <v/>
      </c>
      <c r="Z626" s="18">
        <f>IF(X626&lt;=0,0,ROUNDDOWN((X626*LOOKUP(X626,{0,1950001,3300001,6950001,9000001,18000001,40000001},{0.05,0.1,0.2,0.23,0.33,0.4,0.45})-LOOKUP(X626,{0,1950001,3300001,6950001,9000001,18000001,40000001},{0,97500,427500,636000,1536000,2796000,4796000}))*1.021,-2))</f>
        <v/>
      </c>
      <c r="AA626" s="18">
        <f>MAX(0,ROUNDDOWN(M626-J626-430000-L626-0,-3))</f>
        <v/>
      </c>
      <c r="AB626" s="18">
        <f>MAX(0,ROUNDDOWN(M626-J626-430000-L626-V626,-3))</f>
        <v/>
      </c>
      <c r="AC626" s="18">
        <f>IF(M626&lt;=450000,0,MAX(0,ROUNDDOWN(AA626*0.06-MIN(50000,AA626)*0.03,-2))+MAX(0,ROUNDDOWN(AA626*0.04-MIN(50000,AA626)*0.02,-2)))</f>
        <v/>
      </c>
      <c r="AD626" s="18">
        <f>IF(M626&lt;=450000,0,MAX(0,ROUNDDOWN(AB626*0.06-MIN(50000,AB626)*0.03,-2))+MAX(0,ROUNDDOWN(AB626*0.04-MIN(50000,AB626)*0.02,-2)))</f>
        <v/>
      </c>
      <c r="AE626" s="18">
        <f>Y626-Z626</f>
        <v/>
      </c>
      <c r="AF626" s="18">
        <f>AC626-AD626</f>
        <v/>
      </c>
      <c r="AG626" s="18">
        <f>AE626+AF626</f>
        <v/>
      </c>
      <c r="AH626" s="20">
        <f>IF(W626&lt;=0,0,LOOKUP(W626,{0,1950001,3300001,6950001,9000001,18000001,40000001},{0.05,0.1,0.2,0.23,0.33,0.4,0.45}))</f>
        <v/>
      </c>
    </row>
    <row r="627">
      <c r="A627" t="inlineStr">
        <is>
          <t>1万円刻み 3区分8万円ずつ</t>
        </is>
      </c>
      <c r="B627" s="18">
        <f>'4_1万円刻み'!$A$183</f>
        <v/>
      </c>
      <c r="C627" s="19" t="n">
        <v>2026</v>
      </c>
      <c r="D627" t="inlineStr">
        <is>
          <t>いいえ</t>
        </is>
      </c>
      <c r="E627" s="18" t="n">
        <v>80000</v>
      </c>
      <c r="F627" s="18" t="n">
        <v>0</v>
      </c>
      <c r="G627" s="18" t="n">
        <v>80000</v>
      </c>
      <c r="H627" s="18" t="n">
        <v>80000</v>
      </c>
      <c r="I627" s="18" t="n">
        <v>0</v>
      </c>
      <c r="J627" s="18">
        <f>ROUND(MIN(B627/12,650000)*12*0.0915+MIN(B627/12,1390000)*12*(0.0504+0)+B627*0.005,0)</f>
        <v/>
      </c>
      <c r="K627" s="18" t="n">
        <v>0</v>
      </c>
      <c r="L627" s="18" t="n">
        <v>0</v>
      </c>
      <c r="M627" s="18">
        <f>ROUND(IF(C627&gt;=2026,IF(B627&lt;741000,0,IF(B627&lt;2191000,B627-740000,IF(B627&lt;2193000,1451000,IF(B627&lt;2196000,1453000,IF(B627&lt;2200000,1456000,IF(B627&lt;3600000,ROUNDDOWN(B627/4,-3)*2.8-80000,IF(B627&lt;6600000,ROUNDDOWN(B627/4,-3)*3.2-440000,IF(B627&lt;8500000,ROUNDDOWN(B627*0.9,0)-1100000,B627-1950000)))))))),IF(B627&lt;651000,0,IF(B627&lt;1900000,B627-650000,IF(B627&lt;3600000,ROUNDDOWN(B627/4,-3)*2.8-80000,IF(B627&lt;6600000,ROUNDDOWN(B627/4,-3)*3.2-440000,IF(B627&lt;8500000,ROUNDDOWN(B627*0.9,0)-1100000,B627-1950000)))))),0)</f>
        <v/>
      </c>
      <c r="N627" s="18">
        <f>IF(M627&gt;23500000,NA(),IF(C627&gt;=2026,IF(M627&lt;=4890000,1040000,IF(M627&lt;=6550000,670000,620000)),IF(M627&lt;=1320000,950000,IF(M627&lt;=3360000,880000,IF(M627&lt;=4890000,680000,IF(M627&lt;=6550000,630000,580000))))))</f>
        <v/>
      </c>
      <c r="O627" s="18">
        <f>IF(F627&lt;=0,IF(AND(D627="はい",C627&gt;=2026,C627&lt;=2027),IF(E627&lt;=0,0,IF(E627&lt;=30000,E627,IF(E627&lt;=60000,ROUNDUP(E627/2,0)+15000,IF(E627&lt;=120000,ROUNDUP(E627/4,0)+30000,60000)))),IF(E627&lt;=0,0,IF(E627&lt;=20000,E627,IF(E627&lt;=40000,ROUNDUP(E627/2,0)+10000,IF(E627&lt;=80000,ROUNDUP(E627/4,0)+20000,40000))))),IF(E627&lt;=0,IF(F627&lt;=0,0,IF(F627&lt;=25000,F627,IF(F627&lt;=50000,ROUNDUP(F627/2,0)+12500,IF(F627&lt;=100000,ROUNDUP(F627/4,0)+25000,50000)))),MAX(IF(F627&lt;=0,0,IF(F627&lt;=25000,F627,IF(F627&lt;=50000,ROUNDUP(F627/2,0)+12500,IF(F627&lt;=100000,ROUNDUP(F627/4,0)+25000,50000)))),MIN(IF(AND(D627="はい",C627&gt;=2026,C627&lt;=2027),IF(E627&lt;=0,0,IF(E627&lt;=30000,E627,IF(E627&lt;=60000,ROUNDUP(E627/2,0)+15000,IF(E627&lt;=120000,ROUNDUP(E627/4,0)+30000,60000)))),IF(E627&lt;=0,0,IF(E627&lt;=20000,E627,IF(E627&lt;=40000,ROUNDUP(E627/2,0)+10000,IF(E627&lt;=80000,ROUNDUP(E627/4,0)+20000,40000)))))+IF(F627&lt;=0,0,IF(F627&lt;=25000,F627,IF(F627&lt;=50000,ROUNDUP(F627/2,0)+12500,IF(F627&lt;=100000,ROUNDUP(F627/4,0)+25000,50000)))),IF(AND(D627="はい",C627&gt;=2026,C627&lt;=2027),60000,40000)))))</f>
        <v/>
      </c>
      <c r="P627" s="18">
        <f>IF(G627&lt;=0,0,IF(G627&lt;=20000,G627,IF(G627&lt;=40000,ROUNDUP(G627/2,0)+10000,IF(G627&lt;=80000,ROUNDUP(G627/4,0)+20000,40000))))</f>
        <v/>
      </c>
      <c r="Q627" s="18">
        <f>IF(I627&lt;=0,IF(H627&lt;=0,0,IF(H627&lt;=20000,H627,IF(H627&lt;=40000,ROUNDUP(H627/2,0)+10000,IF(H627&lt;=80000,ROUNDUP(H627/4,0)+20000,40000)))),IF(H627&lt;=0,IF(I627&lt;=0,0,IF(I627&lt;=25000,I627,IF(I627&lt;=50000,ROUNDUP(I627/2,0)+12500,IF(I627&lt;=100000,ROUNDUP(I627/4,0)+25000,50000)))),MAX(IF(I627&lt;=0,0,IF(I627&lt;=25000,I627,IF(I627&lt;=50000,ROUNDUP(I627/2,0)+12500,IF(I627&lt;=100000,ROUNDUP(I627/4,0)+25000,50000)))),MIN(IF(H627&lt;=0,0,IF(H627&lt;=20000,H627,IF(H627&lt;=40000,ROUNDUP(H627/2,0)+10000,IF(H627&lt;=80000,ROUNDUP(H627/4,0)+20000,40000))))+IF(I627&lt;=0,0,IF(I627&lt;=25000,I627,IF(I627&lt;=50000,ROUNDUP(I627/2,0)+12500,IF(I627&lt;=100000,ROUNDUP(I627/4,0)+25000,50000)))),40000))))</f>
        <v/>
      </c>
      <c r="R627" s="18">
        <f>MIN(120000,O627+P627+Q627)</f>
        <v/>
      </c>
      <c r="S627" s="18">
        <f>IF(F627&lt;=0,IF(E627&lt;=0,0,IF(E627&lt;=12000,E627,IF(E627&lt;=32000,ROUNDUP(E627/2,0)+6000,IF(E627&lt;=56000,ROUNDUP(E627/4,0)+14000,28000)))),IF(E627&lt;=0,IF(F627&lt;=0,0,IF(F627&lt;=15000,F627,IF(F627&lt;=40000,ROUNDUP(F627/2,0)+7500,IF(F627&lt;=70000,ROUNDUP(F627/4,0)+17500,35000)))),MAX(IF(F627&lt;=0,0,IF(F627&lt;=15000,F627,IF(F627&lt;=40000,ROUNDUP(F627/2,0)+7500,IF(F627&lt;=70000,ROUNDUP(F627/4,0)+17500,35000)))),MIN(IF(E627&lt;=0,0,IF(E627&lt;=12000,E627,IF(E627&lt;=32000,ROUNDUP(E627/2,0)+6000,IF(E627&lt;=56000,ROUNDUP(E627/4,0)+14000,28000))))+IF(F627&lt;=0,0,IF(F627&lt;=15000,F627,IF(F627&lt;=40000,ROUNDUP(F627/2,0)+7500,IF(F627&lt;=70000,ROUNDUP(F627/4,0)+17500,35000)))),28000))))</f>
        <v/>
      </c>
      <c r="T627" s="18">
        <f>IF(G627&lt;=0,0,IF(G627&lt;=12000,G627,IF(G627&lt;=32000,ROUNDUP(G627/2,0)+6000,IF(G627&lt;=56000,ROUNDUP(G627/4,0)+14000,28000))))</f>
        <v/>
      </c>
      <c r="U627" s="18">
        <f>IF(I627&lt;=0,IF(H627&lt;=0,0,IF(H627&lt;=12000,H627,IF(H627&lt;=32000,ROUNDUP(H627/2,0)+6000,IF(H627&lt;=56000,ROUNDUP(H627/4,0)+14000,28000)))),IF(H627&lt;=0,IF(I627&lt;=0,0,IF(I627&lt;=15000,I627,IF(I627&lt;=40000,ROUNDUP(I627/2,0)+7500,IF(I627&lt;=70000,ROUNDUP(I627/4,0)+17500,35000)))),MAX(IF(I627&lt;=0,0,IF(I627&lt;=15000,I627,IF(I627&lt;=40000,ROUNDUP(I627/2,0)+7500,IF(I627&lt;=70000,ROUNDUP(I627/4,0)+17500,35000)))),MIN(IF(H627&lt;=0,0,IF(H627&lt;=12000,H627,IF(H627&lt;=32000,ROUNDUP(H627/2,0)+6000,IF(H627&lt;=56000,ROUNDUP(H627/4,0)+14000,28000))))+IF(I627&lt;=0,0,IF(I627&lt;=15000,I627,IF(I627&lt;=40000,ROUNDUP(I627/2,0)+7500,IF(I627&lt;=70000,ROUNDUP(I627/4,0)+17500,35000)))),28000))))</f>
        <v/>
      </c>
      <c r="V627" s="18">
        <f>MIN(70000,S627+T627+U627)</f>
        <v/>
      </c>
      <c r="W627" s="18">
        <f>MAX(0,ROUNDDOWN(M627-J627-N627-K627-0,-3))</f>
        <v/>
      </c>
      <c r="X627" s="18">
        <f>MAX(0,ROUNDDOWN(M627-J627-N627-K627-R627,-3))</f>
        <v/>
      </c>
      <c r="Y627" s="18">
        <f>IF(W627&lt;=0,0,ROUNDDOWN((W627*LOOKUP(W627,{0,1950001,3300001,6950001,9000001,18000001,40000001},{0.05,0.1,0.2,0.23,0.33,0.4,0.45})-LOOKUP(W627,{0,1950001,3300001,6950001,9000001,18000001,40000001},{0,97500,427500,636000,1536000,2796000,4796000}))*1.021,-2))</f>
        <v/>
      </c>
      <c r="Z627" s="18">
        <f>IF(X627&lt;=0,0,ROUNDDOWN((X627*LOOKUP(X627,{0,1950001,3300001,6950001,9000001,18000001,40000001},{0.05,0.1,0.2,0.23,0.33,0.4,0.45})-LOOKUP(X627,{0,1950001,3300001,6950001,9000001,18000001,40000001},{0,97500,427500,636000,1536000,2796000,4796000}))*1.021,-2))</f>
        <v/>
      </c>
      <c r="AA627" s="18">
        <f>MAX(0,ROUNDDOWN(M627-J627-430000-L627-0,-3))</f>
        <v/>
      </c>
      <c r="AB627" s="18">
        <f>MAX(0,ROUNDDOWN(M627-J627-430000-L627-V627,-3))</f>
        <v/>
      </c>
      <c r="AC627" s="18">
        <f>IF(M627&lt;=450000,0,MAX(0,ROUNDDOWN(AA627*0.06-MIN(50000,AA627)*0.03,-2))+MAX(0,ROUNDDOWN(AA627*0.04-MIN(50000,AA627)*0.02,-2)))</f>
        <v/>
      </c>
      <c r="AD627" s="18">
        <f>IF(M627&lt;=450000,0,MAX(0,ROUNDDOWN(AB627*0.06-MIN(50000,AB627)*0.03,-2))+MAX(0,ROUNDDOWN(AB627*0.04-MIN(50000,AB627)*0.02,-2)))</f>
        <v/>
      </c>
      <c r="AE627" s="18">
        <f>Y627-Z627</f>
        <v/>
      </c>
      <c r="AF627" s="18">
        <f>AC627-AD627</f>
        <v/>
      </c>
      <c r="AG627" s="18">
        <f>AE627+AF627</f>
        <v/>
      </c>
      <c r="AH627" s="20">
        <f>IF(W627&lt;=0,0,LOOKUP(W627,{0,1950001,3300001,6950001,9000001,18000001,40000001},{0.05,0.1,0.2,0.23,0.33,0.4,0.45}))</f>
        <v/>
      </c>
    </row>
    <row r="628">
      <c r="A628" t="inlineStr">
        <is>
          <t>1万円刻み 一般8万円</t>
        </is>
      </c>
      <c r="B628" s="18">
        <f>'4_1万円刻み'!$A$183</f>
        <v/>
      </c>
      <c r="C628" s="19" t="n">
        <v>2026</v>
      </c>
      <c r="D628" t="inlineStr">
        <is>
          <t>いいえ</t>
        </is>
      </c>
      <c r="E628" s="18" t="n">
        <v>80000</v>
      </c>
      <c r="F628" s="18" t="n">
        <v>0</v>
      </c>
      <c r="G628" s="18" t="n">
        <v>0</v>
      </c>
      <c r="H628" s="18" t="n">
        <v>0</v>
      </c>
      <c r="I628" s="18" t="n">
        <v>0</v>
      </c>
      <c r="J628" s="18">
        <f>ROUND(MIN(B628/12,650000)*12*0.0915+MIN(B628/12,1390000)*12*(0.0504+0)+B628*0.005,0)</f>
        <v/>
      </c>
      <c r="K628" s="18" t="n">
        <v>0</v>
      </c>
      <c r="L628" s="18" t="n">
        <v>0</v>
      </c>
      <c r="M628" s="18">
        <f>ROUND(IF(C628&gt;=2026,IF(B628&lt;741000,0,IF(B628&lt;2191000,B628-740000,IF(B628&lt;2193000,1451000,IF(B628&lt;2196000,1453000,IF(B628&lt;2200000,1456000,IF(B628&lt;3600000,ROUNDDOWN(B628/4,-3)*2.8-80000,IF(B628&lt;6600000,ROUNDDOWN(B628/4,-3)*3.2-440000,IF(B628&lt;8500000,ROUNDDOWN(B628*0.9,0)-1100000,B628-1950000)))))))),IF(B628&lt;651000,0,IF(B628&lt;1900000,B628-650000,IF(B628&lt;3600000,ROUNDDOWN(B628/4,-3)*2.8-80000,IF(B628&lt;6600000,ROUNDDOWN(B628/4,-3)*3.2-440000,IF(B628&lt;8500000,ROUNDDOWN(B628*0.9,0)-1100000,B628-1950000)))))),0)</f>
        <v/>
      </c>
      <c r="N628" s="18">
        <f>IF(M628&gt;23500000,NA(),IF(C628&gt;=2026,IF(M628&lt;=4890000,1040000,IF(M628&lt;=6550000,670000,620000)),IF(M628&lt;=1320000,950000,IF(M628&lt;=3360000,880000,IF(M628&lt;=4890000,680000,IF(M628&lt;=6550000,630000,580000))))))</f>
        <v/>
      </c>
      <c r="O628" s="18">
        <f>IF(F628&lt;=0,IF(AND(D628="はい",C628&gt;=2026,C628&lt;=2027),IF(E628&lt;=0,0,IF(E628&lt;=30000,E628,IF(E628&lt;=60000,ROUNDUP(E628/2,0)+15000,IF(E628&lt;=120000,ROUNDUP(E628/4,0)+30000,60000)))),IF(E628&lt;=0,0,IF(E628&lt;=20000,E628,IF(E628&lt;=40000,ROUNDUP(E628/2,0)+10000,IF(E628&lt;=80000,ROUNDUP(E628/4,0)+20000,40000))))),IF(E628&lt;=0,IF(F628&lt;=0,0,IF(F628&lt;=25000,F628,IF(F628&lt;=50000,ROUNDUP(F628/2,0)+12500,IF(F628&lt;=100000,ROUNDUP(F628/4,0)+25000,50000)))),MAX(IF(F628&lt;=0,0,IF(F628&lt;=25000,F628,IF(F628&lt;=50000,ROUNDUP(F628/2,0)+12500,IF(F628&lt;=100000,ROUNDUP(F628/4,0)+25000,50000)))),MIN(IF(AND(D628="はい",C628&gt;=2026,C628&lt;=2027),IF(E628&lt;=0,0,IF(E628&lt;=30000,E628,IF(E628&lt;=60000,ROUNDUP(E628/2,0)+15000,IF(E628&lt;=120000,ROUNDUP(E628/4,0)+30000,60000)))),IF(E628&lt;=0,0,IF(E628&lt;=20000,E628,IF(E628&lt;=40000,ROUNDUP(E628/2,0)+10000,IF(E628&lt;=80000,ROUNDUP(E628/4,0)+20000,40000)))))+IF(F628&lt;=0,0,IF(F628&lt;=25000,F628,IF(F628&lt;=50000,ROUNDUP(F628/2,0)+12500,IF(F628&lt;=100000,ROUNDUP(F628/4,0)+25000,50000)))),IF(AND(D628="はい",C628&gt;=2026,C628&lt;=2027),60000,40000)))))</f>
        <v/>
      </c>
      <c r="P628" s="18">
        <f>IF(G628&lt;=0,0,IF(G628&lt;=20000,G628,IF(G628&lt;=40000,ROUNDUP(G628/2,0)+10000,IF(G628&lt;=80000,ROUNDUP(G628/4,0)+20000,40000))))</f>
        <v/>
      </c>
      <c r="Q628" s="18">
        <f>IF(I628&lt;=0,IF(H628&lt;=0,0,IF(H628&lt;=20000,H628,IF(H628&lt;=40000,ROUNDUP(H628/2,0)+10000,IF(H628&lt;=80000,ROUNDUP(H628/4,0)+20000,40000)))),IF(H628&lt;=0,IF(I628&lt;=0,0,IF(I628&lt;=25000,I628,IF(I628&lt;=50000,ROUNDUP(I628/2,0)+12500,IF(I628&lt;=100000,ROUNDUP(I628/4,0)+25000,50000)))),MAX(IF(I628&lt;=0,0,IF(I628&lt;=25000,I628,IF(I628&lt;=50000,ROUNDUP(I628/2,0)+12500,IF(I628&lt;=100000,ROUNDUP(I628/4,0)+25000,50000)))),MIN(IF(H628&lt;=0,0,IF(H628&lt;=20000,H628,IF(H628&lt;=40000,ROUNDUP(H628/2,0)+10000,IF(H628&lt;=80000,ROUNDUP(H628/4,0)+20000,40000))))+IF(I628&lt;=0,0,IF(I628&lt;=25000,I628,IF(I628&lt;=50000,ROUNDUP(I628/2,0)+12500,IF(I628&lt;=100000,ROUNDUP(I628/4,0)+25000,50000)))),40000))))</f>
        <v/>
      </c>
      <c r="R628" s="18">
        <f>MIN(120000,O628+P628+Q628)</f>
        <v/>
      </c>
      <c r="S628" s="18">
        <f>IF(F628&lt;=0,IF(E628&lt;=0,0,IF(E628&lt;=12000,E628,IF(E628&lt;=32000,ROUNDUP(E628/2,0)+6000,IF(E628&lt;=56000,ROUNDUP(E628/4,0)+14000,28000)))),IF(E628&lt;=0,IF(F628&lt;=0,0,IF(F628&lt;=15000,F628,IF(F628&lt;=40000,ROUNDUP(F628/2,0)+7500,IF(F628&lt;=70000,ROUNDUP(F628/4,0)+17500,35000)))),MAX(IF(F628&lt;=0,0,IF(F628&lt;=15000,F628,IF(F628&lt;=40000,ROUNDUP(F628/2,0)+7500,IF(F628&lt;=70000,ROUNDUP(F628/4,0)+17500,35000)))),MIN(IF(E628&lt;=0,0,IF(E628&lt;=12000,E628,IF(E628&lt;=32000,ROUNDUP(E628/2,0)+6000,IF(E628&lt;=56000,ROUNDUP(E628/4,0)+14000,28000))))+IF(F628&lt;=0,0,IF(F628&lt;=15000,F628,IF(F628&lt;=40000,ROUNDUP(F628/2,0)+7500,IF(F628&lt;=70000,ROUNDUP(F628/4,0)+17500,35000)))),28000))))</f>
        <v/>
      </c>
      <c r="T628" s="18">
        <f>IF(G628&lt;=0,0,IF(G628&lt;=12000,G628,IF(G628&lt;=32000,ROUNDUP(G628/2,0)+6000,IF(G628&lt;=56000,ROUNDUP(G628/4,0)+14000,28000))))</f>
        <v/>
      </c>
      <c r="U628" s="18">
        <f>IF(I628&lt;=0,IF(H628&lt;=0,0,IF(H628&lt;=12000,H628,IF(H628&lt;=32000,ROUNDUP(H628/2,0)+6000,IF(H628&lt;=56000,ROUNDUP(H628/4,0)+14000,28000)))),IF(H628&lt;=0,IF(I628&lt;=0,0,IF(I628&lt;=15000,I628,IF(I628&lt;=40000,ROUNDUP(I628/2,0)+7500,IF(I628&lt;=70000,ROUNDUP(I628/4,0)+17500,35000)))),MAX(IF(I628&lt;=0,0,IF(I628&lt;=15000,I628,IF(I628&lt;=40000,ROUNDUP(I628/2,0)+7500,IF(I628&lt;=70000,ROUNDUP(I628/4,0)+17500,35000)))),MIN(IF(H628&lt;=0,0,IF(H628&lt;=12000,H628,IF(H628&lt;=32000,ROUNDUP(H628/2,0)+6000,IF(H628&lt;=56000,ROUNDUP(H628/4,0)+14000,28000))))+IF(I628&lt;=0,0,IF(I628&lt;=15000,I628,IF(I628&lt;=40000,ROUNDUP(I628/2,0)+7500,IF(I628&lt;=70000,ROUNDUP(I628/4,0)+17500,35000)))),28000))))</f>
        <v/>
      </c>
      <c r="V628" s="18">
        <f>MIN(70000,S628+T628+U628)</f>
        <v/>
      </c>
      <c r="W628" s="18">
        <f>MAX(0,ROUNDDOWN(M628-J628-N628-K628-0,-3))</f>
        <v/>
      </c>
      <c r="X628" s="18">
        <f>MAX(0,ROUNDDOWN(M628-J628-N628-K628-R628,-3))</f>
        <v/>
      </c>
      <c r="Y628" s="18">
        <f>IF(W628&lt;=0,0,ROUNDDOWN((W628*LOOKUP(W628,{0,1950001,3300001,6950001,9000001,18000001,40000001},{0.05,0.1,0.2,0.23,0.33,0.4,0.45})-LOOKUP(W628,{0,1950001,3300001,6950001,9000001,18000001,40000001},{0,97500,427500,636000,1536000,2796000,4796000}))*1.021,-2))</f>
        <v/>
      </c>
      <c r="Z628" s="18">
        <f>IF(X628&lt;=0,0,ROUNDDOWN((X628*LOOKUP(X628,{0,1950001,3300001,6950001,9000001,18000001,40000001},{0.05,0.1,0.2,0.23,0.33,0.4,0.45})-LOOKUP(X628,{0,1950001,3300001,6950001,9000001,18000001,40000001},{0,97500,427500,636000,1536000,2796000,4796000}))*1.021,-2))</f>
        <v/>
      </c>
      <c r="AA628" s="18">
        <f>MAX(0,ROUNDDOWN(M628-J628-430000-L628-0,-3))</f>
        <v/>
      </c>
      <c r="AB628" s="18">
        <f>MAX(0,ROUNDDOWN(M628-J628-430000-L628-V628,-3))</f>
        <v/>
      </c>
      <c r="AC628" s="18">
        <f>IF(M628&lt;=450000,0,MAX(0,ROUNDDOWN(AA628*0.06-MIN(50000,AA628)*0.03,-2))+MAX(0,ROUNDDOWN(AA628*0.04-MIN(50000,AA628)*0.02,-2)))</f>
        <v/>
      </c>
      <c r="AD628" s="18">
        <f>IF(M628&lt;=450000,0,MAX(0,ROUNDDOWN(AB628*0.06-MIN(50000,AB628)*0.03,-2))+MAX(0,ROUNDDOWN(AB628*0.04-MIN(50000,AB628)*0.02,-2)))</f>
        <v/>
      </c>
      <c r="AE628" s="18">
        <f>Y628-Z628</f>
        <v/>
      </c>
      <c r="AF628" s="18">
        <f>AC628-AD628</f>
        <v/>
      </c>
      <c r="AG628" s="18">
        <f>AE628+AF628</f>
        <v/>
      </c>
      <c r="AH628" s="20">
        <f>IF(W628&lt;=0,0,LOOKUP(W628,{0,1950001,3300001,6950001,9000001,18000001,40000001},{0.05,0.1,0.2,0.23,0.33,0.4,0.45}))</f>
        <v/>
      </c>
    </row>
    <row r="629">
      <c r="A629" t="inlineStr">
        <is>
          <t>1万円刻み 特例あり一般12万円</t>
        </is>
      </c>
      <c r="B629" s="18">
        <f>'4_1万円刻み'!$A$183</f>
        <v/>
      </c>
      <c r="C629" s="19" t="n">
        <v>2026</v>
      </c>
      <c r="D629" t="inlineStr">
        <is>
          <t>はい</t>
        </is>
      </c>
      <c r="E629" s="18" t="n">
        <v>120000</v>
      </c>
      <c r="F629" s="18" t="n">
        <v>0</v>
      </c>
      <c r="G629" s="18" t="n">
        <v>0</v>
      </c>
      <c r="H629" s="18" t="n">
        <v>0</v>
      </c>
      <c r="I629" s="18" t="n">
        <v>0</v>
      </c>
      <c r="J629" s="18">
        <f>ROUND(MIN(B629/12,650000)*12*0.0915+MIN(B629/12,1390000)*12*(0.0504+0)+B629*0.005,0)</f>
        <v/>
      </c>
      <c r="K629" s="18" t="n">
        <v>0</v>
      </c>
      <c r="L629" s="18" t="n">
        <v>0</v>
      </c>
      <c r="M629" s="18">
        <f>ROUND(IF(C629&gt;=2026,IF(B629&lt;741000,0,IF(B629&lt;2191000,B629-740000,IF(B629&lt;2193000,1451000,IF(B629&lt;2196000,1453000,IF(B629&lt;2200000,1456000,IF(B629&lt;3600000,ROUNDDOWN(B629/4,-3)*2.8-80000,IF(B629&lt;6600000,ROUNDDOWN(B629/4,-3)*3.2-440000,IF(B629&lt;8500000,ROUNDDOWN(B629*0.9,0)-1100000,B629-1950000)))))))),IF(B629&lt;651000,0,IF(B629&lt;1900000,B629-650000,IF(B629&lt;3600000,ROUNDDOWN(B629/4,-3)*2.8-80000,IF(B629&lt;6600000,ROUNDDOWN(B629/4,-3)*3.2-440000,IF(B629&lt;8500000,ROUNDDOWN(B629*0.9,0)-1100000,B629-1950000)))))),0)</f>
        <v/>
      </c>
      <c r="N629" s="18">
        <f>IF(M629&gt;23500000,NA(),IF(C629&gt;=2026,IF(M629&lt;=4890000,1040000,IF(M629&lt;=6550000,670000,620000)),IF(M629&lt;=1320000,950000,IF(M629&lt;=3360000,880000,IF(M629&lt;=4890000,680000,IF(M629&lt;=6550000,630000,580000))))))</f>
        <v/>
      </c>
      <c r="O629" s="18">
        <f>IF(F629&lt;=0,IF(AND(D629="はい",C629&gt;=2026,C629&lt;=2027),IF(E629&lt;=0,0,IF(E629&lt;=30000,E629,IF(E629&lt;=60000,ROUNDUP(E629/2,0)+15000,IF(E629&lt;=120000,ROUNDUP(E629/4,0)+30000,60000)))),IF(E629&lt;=0,0,IF(E629&lt;=20000,E629,IF(E629&lt;=40000,ROUNDUP(E629/2,0)+10000,IF(E629&lt;=80000,ROUNDUP(E629/4,0)+20000,40000))))),IF(E629&lt;=0,IF(F629&lt;=0,0,IF(F629&lt;=25000,F629,IF(F629&lt;=50000,ROUNDUP(F629/2,0)+12500,IF(F629&lt;=100000,ROUNDUP(F629/4,0)+25000,50000)))),MAX(IF(F629&lt;=0,0,IF(F629&lt;=25000,F629,IF(F629&lt;=50000,ROUNDUP(F629/2,0)+12500,IF(F629&lt;=100000,ROUNDUP(F629/4,0)+25000,50000)))),MIN(IF(AND(D629="はい",C629&gt;=2026,C629&lt;=2027),IF(E629&lt;=0,0,IF(E629&lt;=30000,E629,IF(E629&lt;=60000,ROUNDUP(E629/2,0)+15000,IF(E629&lt;=120000,ROUNDUP(E629/4,0)+30000,60000)))),IF(E629&lt;=0,0,IF(E629&lt;=20000,E629,IF(E629&lt;=40000,ROUNDUP(E629/2,0)+10000,IF(E629&lt;=80000,ROUNDUP(E629/4,0)+20000,40000)))))+IF(F629&lt;=0,0,IF(F629&lt;=25000,F629,IF(F629&lt;=50000,ROUNDUP(F629/2,0)+12500,IF(F629&lt;=100000,ROUNDUP(F629/4,0)+25000,50000)))),IF(AND(D629="はい",C629&gt;=2026,C629&lt;=2027),60000,40000)))))</f>
        <v/>
      </c>
      <c r="P629" s="18">
        <f>IF(G629&lt;=0,0,IF(G629&lt;=20000,G629,IF(G629&lt;=40000,ROUNDUP(G629/2,0)+10000,IF(G629&lt;=80000,ROUNDUP(G629/4,0)+20000,40000))))</f>
        <v/>
      </c>
      <c r="Q629" s="18">
        <f>IF(I629&lt;=0,IF(H629&lt;=0,0,IF(H629&lt;=20000,H629,IF(H629&lt;=40000,ROUNDUP(H629/2,0)+10000,IF(H629&lt;=80000,ROUNDUP(H629/4,0)+20000,40000)))),IF(H629&lt;=0,IF(I629&lt;=0,0,IF(I629&lt;=25000,I629,IF(I629&lt;=50000,ROUNDUP(I629/2,0)+12500,IF(I629&lt;=100000,ROUNDUP(I629/4,0)+25000,50000)))),MAX(IF(I629&lt;=0,0,IF(I629&lt;=25000,I629,IF(I629&lt;=50000,ROUNDUP(I629/2,0)+12500,IF(I629&lt;=100000,ROUNDUP(I629/4,0)+25000,50000)))),MIN(IF(H629&lt;=0,0,IF(H629&lt;=20000,H629,IF(H629&lt;=40000,ROUNDUP(H629/2,0)+10000,IF(H629&lt;=80000,ROUNDUP(H629/4,0)+20000,40000))))+IF(I629&lt;=0,0,IF(I629&lt;=25000,I629,IF(I629&lt;=50000,ROUNDUP(I629/2,0)+12500,IF(I629&lt;=100000,ROUNDUP(I629/4,0)+25000,50000)))),40000))))</f>
        <v/>
      </c>
      <c r="R629" s="18">
        <f>MIN(120000,O629+P629+Q629)</f>
        <v/>
      </c>
      <c r="S629" s="18">
        <f>IF(F629&lt;=0,IF(E629&lt;=0,0,IF(E629&lt;=12000,E629,IF(E629&lt;=32000,ROUNDUP(E629/2,0)+6000,IF(E629&lt;=56000,ROUNDUP(E629/4,0)+14000,28000)))),IF(E629&lt;=0,IF(F629&lt;=0,0,IF(F629&lt;=15000,F629,IF(F629&lt;=40000,ROUNDUP(F629/2,0)+7500,IF(F629&lt;=70000,ROUNDUP(F629/4,0)+17500,35000)))),MAX(IF(F629&lt;=0,0,IF(F629&lt;=15000,F629,IF(F629&lt;=40000,ROUNDUP(F629/2,0)+7500,IF(F629&lt;=70000,ROUNDUP(F629/4,0)+17500,35000)))),MIN(IF(E629&lt;=0,0,IF(E629&lt;=12000,E629,IF(E629&lt;=32000,ROUNDUP(E629/2,0)+6000,IF(E629&lt;=56000,ROUNDUP(E629/4,0)+14000,28000))))+IF(F629&lt;=0,0,IF(F629&lt;=15000,F629,IF(F629&lt;=40000,ROUNDUP(F629/2,0)+7500,IF(F629&lt;=70000,ROUNDUP(F629/4,0)+17500,35000)))),28000))))</f>
        <v/>
      </c>
      <c r="T629" s="18">
        <f>IF(G629&lt;=0,0,IF(G629&lt;=12000,G629,IF(G629&lt;=32000,ROUNDUP(G629/2,0)+6000,IF(G629&lt;=56000,ROUNDUP(G629/4,0)+14000,28000))))</f>
        <v/>
      </c>
      <c r="U629" s="18">
        <f>IF(I629&lt;=0,IF(H629&lt;=0,0,IF(H629&lt;=12000,H629,IF(H629&lt;=32000,ROUNDUP(H629/2,0)+6000,IF(H629&lt;=56000,ROUNDUP(H629/4,0)+14000,28000)))),IF(H629&lt;=0,IF(I629&lt;=0,0,IF(I629&lt;=15000,I629,IF(I629&lt;=40000,ROUNDUP(I629/2,0)+7500,IF(I629&lt;=70000,ROUNDUP(I629/4,0)+17500,35000)))),MAX(IF(I629&lt;=0,0,IF(I629&lt;=15000,I629,IF(I629&lt;=40000,ROUNDUP(I629/2,0)+7500,IF(I629&lt;=70000,ROUNDUP(I629/4,0)+17500,35000)))),MIN(IF(H629&lt;=0,0,IF(H629&lt;=12000,H629,IF(H629&lt;=32000,ROUNDUP(H629/2,0)+6000,IF(H629&lt;=56000,ROUNDUP(H629/4,0)+14000,28000))))+IF(I629&lt;=0,0,IF(I629&lt;=15000,I629,IF(I629&lt;=40000,ROUNDUP(I629/2,0)+7500,IF(I629&lt;=70000,ROUNDUP(I629/4,0)+17500,35000)))),28000))))</f>
        <v/>
      </c>
      <c r="V629" s="18">
        <f>MIN(70000,S629+T629+U629)</f>
        <v/>
      </c>
      <c r="W629" s="18">
        <f>MAX(0,ROUNDDOWN(M629-J629-N629-K629-0,-3))</f>
        <v/>
      </c>
      <c r="X629" s="18">
        <f>MAX(0,ROUNDDOWN(M629-J629-N629-K629-R629,-3))</f>
        <v/>
      </c>
      <c r="Y629" s="18">
        <f>IF(W629&lt;=0,0,ROUNDDOWN((W629*LOOKUP(W629,{0,1950001,3300001,6950001,9000001,18000001,40000001},{0.05,0.1,0.2,0.23,0.33,0.4,0.45})-LOOKUP(W629,{0,1950001,3300001,6950001,9000001,18000001,40000001},{0,97500,427500,636000,1536000,2796000,4796000}))*1.021,-2))</f>
        <v/>
      </c>
      <c r="Z629" s="18">
        <f>IF(X629&lt;=0,0,ROUNDDOWN((X629*LOOKUP(X629,{0,1950001,3300001,6950001,9000001,18000001,40000001},{0.05,0.1,0.2,0.23,0.33,0.4,0.45})-LOOKUP(X629,{0,1950001,3300001,6950001,9000001,18000001,40000001},{0,97500,427500,636000,1536000,2796000,4796000}))*1.021,-2))</f>
        <v/>
      </c>
      <c r="AA629" s="18">
        <f>MAX(0,ROUNDDOWN(M629-J629-430000-L629-0,-3))</f>
        <v/>
      </c>
      <c r="AB629" s="18">
        <f>MAX(0,ROUNDDOWN(M629-J629-430000-L629-V629,-3))</f>
        <v/>
      </c>
      <c r="AC629" s="18">
        <f>IF(M629&lt;=450000,0,MAX(0,ROUNDDOWN(AA629*0.06-MIN(50000,AA629)*0.03,-2))+MAX(0,ROUNDDOWN(AA629*0.04-MIN(50000,AA629)*0.02,-2)))</f>
        <v/>
      </c>
      <c r="AD629" s="18">
        <f>IF(M629&lt;=450000,0,MAX(0,ROUNDDOWN(AB629*0.06-MIN(50000,AB629)*0.03,-2))+MAX(0,ROUNDDOWN(AB629*0.04-MIN(50000,AB629)*0.02,-2)))</f>
        <v/>
      </c>
      <c r="AE629" s="18">
        <f>Y629-Z629</f>
        <v/>
      </c>
      <c r="AF629" s="18">
        <f>AC629-AD629</f>
        <v/>
      </c>
      <c r="AG629" s="18">
        <f>AE629+AF629</f>
        <v/>
      </c>
      <c r="AH629" s="20">
        <f>IF(W629&lt;=0,0,LOOKUP(W629,{0,1950001,3300001,6950001,9000001,18000001,40000001},{0.05,0.1,0.2,0.23,0.33,0.4,0.45}))</f>
        <v/>
      </c>
    </row>
    <row r="630">
      <c r="A630" t="inlineStr">
        <is>
          <t>1万円刻み 3区分8万円ずつ</t>
        </is>
      </c>
      <c r="B630" s="18">
        <f>'4_1万円刻み'!$A$184</f>
        <v/>
      </c>
      <c r="C630" s="19" t="n">
        <v>2026</v>
      </c>
      <c r="D630" t="inlineStr">
        <is>
          <t>いいえ</t>
        </is>
      </c>
      <c r="E630" s="18" t="n">
        <v>80000</v>
      </c>
      <c r="F630" s="18" t="n">
        <v>0</v>
      </c>
      <c r="G630" s="18" t="n">
        <v>80000</v>
      </c>
      <c r="H630" s="18" t="n">
        <v>80000</v>
      </c>
      <c r="I630" s="18" t="n">
        <v>0</v>
      </c>
      <c r="J630" s="18">
        <f>ROUND(MIN(B630/12,650000)*12*0.0915+MIN(B630/12,1390000)*12*(0.0504+0)+B630*0.005,0)</f>
        <v/>
      </c>
      <c r="K630" s="18" t="n">
        <v>0</v>
      </c>
      <c r="L630" s="18" t="n">
        <v>0</v>
      </c>
      <c r="M630" s="18">
        <f>ROUND(IF(C630&gt;=2026,IF(B630&lt;741000,0,IF(B630&lt;2191000,B630-740000,IF(B630&lt;2193000,1451000,IF(B630&lt;2196000,1453000,IF(B630&lt;2200000,1456000,IF(B630&lt;3600000,ROUNDDOWN(B630/4,-3)*2.8-80000,IF(B630&lt;6600000,ROUNDDOWN(B630/4,-3)*3.2-440000,IF(B630&lt;8500000,ROUNDDOWN(B630*0.9,0)-1100000,B630-1950000)))))))),IF(B630&lt;651000,0,IF(B630&lt;1900000,B630-650000,IF(B630&lt;3600000,ROUNDDOWN(B630/4,-3)*2.8-80000,IF(B630&lt;6600000,ROUNDDOWN(B630/4,-3)*3.2-440000,IF(B630&lt;8500000,ROUNDDOWN(B630*0.9,0)-1100000,B630-1950000)))))),0)</f>
        <v/>
      </c>
      <c r="N630" s="18">
        <f>IF(M630&gt;23500000,NA(),IF(C630&gt;=2026,IF(M630&lt;=4890000,1040000,IF(M630&lt;=6550000,670000,620000)),IF(M630&lt;=1320000,950000,IF(M630&lt;=3360000,880000,IF(M630&lt;=4890000,680000,IF(M630&lt;=6550000,630000,580000))))))</f>
        <v/>
      </c>
      <c r="O630" s="18">
        <f>IF(F630&lt;=0,IF(AND(D630="はい",C630&gt;=2026,C630&lt;=2027),IF(E630&lt;=0,0,IF(E630&lt;=30000,E630,IF(E630&lt;=60000,ROUNDUP(E630/2,0)+15000,IF(E630&lt;=120000,ROUNDUP(E630/4,0)+30000,60000)))),IF(E630&lt;=0,0,IF(E630&lt;=20000,E630,IF(E630&lt;=40000,ROUNDUP(E630/2,0)+10000,IF(E630&lt;=80000,ROUNDUP(E630/4,0)+20000,40000))))),IF(E630&lt;=0,IF(F630&lt;=0,0,IF(F630&lt;=25000,F630,IF(F630&lt;=50000,ROUNDUP(F630/2,0)+12500,IF(F630&lt;=100000,ROUNDUP(F630/4,0)+25000,50000)))),MAX(IF(F630&lt;=0,0,IF(F630&lt;=25000,F630,IF(F630&lt;=50000,ROUNDUP(F630/2,0)+12500,IF(F630&lt;=100000,ROUNDUP(F630/4,0)+25000,50000)))),MIN(IF(AND(D630="はい",C630&gt;=2026,C630&lt;=2027),IF(E630&lt;=0,0,IF(E630&lt;=30000,E630,IF(E630&lt;=60000,ROUNDUP(E630/2,0)+15000,IF(E630&lt;=120000,ROUNDUP(E630/4,0)+30000,60000)))),IF(E630&lt;=0,0,IF(E630&lt;=20000,E630,IF(E630&lt;=40000,ROUNDUP(E630/2,0)+10000,IF(E630&lt;=80000,ROUNDUP(E630/4,0)+20000,40000)))))+IF(F630&lt;=0,0,IF(F630&lt;=25000,F630,IF(F630&lt;=50000,ROUNDUP(F630/2,0)+12500,IF(F630&lt;=100000,ROUNDUP(F630/4,0)+25000,50000)))),IF(AND(D630="はい",C630&gt;=2026,C630&lt;=2027),60000,40000)))))</f>
        <v/>
      </c>
      <c r="P630" s="18">
        <f>IF(G630&lt;=0,0,IF(G630&lt;=20000,G630,IF(G630&lt;=40000,ROUNDUP(G630/2,0)+10000,IF(G630&lt;=80000,ROUNDUP(G630/4,0)+20000,40000))))</f>
        <v/>
      </c>
      <c r="Q630" s="18">
        <f>IF(I630&lt;=0,IF(H630&lt;=0,0,IF(H630&lt;=20000,H630,IF(H630&lt;=40000,ROUNDUP(H630/2,0)+10000,IF(H630&lt;=80000,ROUNDUP(H630/4,0)+20000,40000)))),IF(H630&lt;=0,IF(I630&lt;=0,0,IF(I630&lt;=25000,I630,IF(I630&lt;=50000,ROUNDUP(I630/2,0)+12500,IF(I630&lt;=100000,ROUNDUP(I630/4,0)+25000,50000)))),MAX(IF(I630&lt;=0,0,IF(I630&lt;=25000,I630,IF(I630&lt;=50000,ROUNDUP(I630/2,0)+12500,IF(I630&lt;=100000,ROUNDUP(I630/4,0)+25000,50000)))),MIN(IF(H630&lt;=0,0,IF(H630&lt;=20000,H630,IF(H630&lt;=40000,ROUNDUP(H630/2,0)+10000,IF(H630&lt;=80000,ROUNDUP(H630/4,0)+20000,40000))))+IF(I630&lt;=0,0,IF(I630&lt;=25000,I630,IF(I630&lt;=50000,ROUNDUP(I630/2,0)+12500,IF(I630&lt;=100000,ROUNDUP(I630/4,0)+25000,50000)))),40000))))</f>
        <v/>
      </c>
      <c r="R630" s="18">
        <f>MIN(120000,O630+P630+Q630)</f>
        <v/>
      </c>
      <c r="S630" s="18">
        <f>IF(F630&lt;=0,IF(E630&lt;=0,0,IF(E630&lt;=12000,E630,IF(E630&lt;=32000,ROUNDUP(E630/2,0)+6000,IF(E630&lt;=56000,ROUNDUP(E630/4,0)+14000,28000)))),IF(E630&lt;=0,IF(F630&lt;=0,0,IF(F630&lt;=15000,F630,IF(F630&lt;=40000,ROUNDUP(F630/2,0)+7500,IF(F630&lt;=70000,ROUNDUP(F630/4,0)+17500,35000)))),MAX(IF(F630&lt;=0,0,IF(F630&lt;=15000,F630,IF(F630&lt;=40000,ROUNDUP(F630/2,0)+7500,IF(F630&lt;=70000,ROUNDUP(F630/4,0)+17500,35000)))),MIN(IF(E630&lt;=0,0,IF(E630&lt;=12000,E630,IF(E630&lt;=32000,ROUNDUP(E630/2,0)+6000,IF(E630&lt;=56000,ROUNDUP(E630/4,0)+14000,28000))))+IF(F630&lt;=0,0,IF(F630&lt;=15000,F630,IF(F630&lt;=40000,ROUNDUP(F630/2,0)+7500,IF(F630&lt;=70000,ROUNDUP(F630/4,0)+17500,35000)))),28000))))</f>
        <v/>
      </c>
      <c r="T630" s="18">
        <f>IF(G630&lt;=0,0,IF(G630&lt;=12000,G630,IF(G630&lt;=32000,ROUNDUP(G630/2,0)+6000,IF(G630&lt;=56000,ROUNDUP(G630/4,0)+14000,28000))))</f>
        <v/>
      </c>
      <c r="U630" s="18">
        <f>IF(I630&lt;=0,IF(H630&lt;=0,0,IF(H630&lt;=12000,H630,IF(H630&lt;=32000,ROUNDUP(H630/2,0)+6000,IF(H630&lt;=56000,ROUNDUP(H630/4,0)+14000,28000)))),IF(H630&lt;=0,IF(I630&lt;=0,0,IF(I630&lt;=15000,I630,IF(I630&lt;=40000,ROUNDUP(I630/2,0)+7500,IF(I630&lt;=70000,ROUNDUP(I630/4,0)+17500,35000)))),MAX(IF(I630&lt;=0,0,IF(I630&lt;=15000,I630,IF(I630&lt;=40000,ROUNDUP(I630/2,0)+7500,IF(I630&lt;=70000,ROUNDUP(I630/4,0)+17500,35000)))),MIN(IF(H630&lt;=0,0,IF(H630&lt;=12000,H630,IF(H630&lt;=32000,ROUNDUP(H630/2,0)+6000,IF(H630&lt;=56000,ROUNDUP(H630/4,0)+14000,28000))))+IF(I630&lt;=0,0,IF(I630&lt;=15000,I630,IF(I630&lt;=40000,ROUNDUP(I630/2,0)+7500,IF(I630&lt;=70000,ROUNDUP(I630/4,0)+17500,35000)))),28000))))</f>
        <v/>
      </c>
      <c r="V630" s="18">
        <f>MIN(70000,S630+T630+U630)</f>
        <v/>
      </c>
      <c r="W630" s="18">
        <f>MAX(0,ROUNDDOWN(M630-J630-N630-K630-0,-3))</f>
        <v/>
      </c>
      <c r="X630" s="18">
        <f>MAX(0,ROUNDDOWN(M630-J630-N630-K630-R630,-3))</f>
        <v/>
      </c>
      <c r="Y630" s="18">
        <f>IF(W630&lt;=0,0,ROUNDDOWN((W630*LOOKUP(W630,{0,1950001,3300001,6950001,9000001,18000001,40000001},{0.05,0.1,0.2,0.23,0.33,0.4,0.45})-LOOKUP(W630,{0,1950001,3300001,6950001,9000001,18000001,40000001},{0,97500,427500,636000,1536000,2796000,4796000}))*1.021,-2))</f>
        <v/>
      </c>
      <c r="Z630" s="18">
        <f>IF(X630&lt;=0,0,ROUNDDOWN((X630*LOOKUP(X630,{0,1950001,3300001,6950001,9000001,18000001,40000001},{0.05,0.1,0.2,0.23,0.33,0.4,0.45})-LOOKUP(X630,{0,1950001,3300001,6950001,9000001,18000001,40000001},{0,97500,427500,636000,1536000,2796000,4796000}))*1.021,-2))</f>
        <v/>
      </c>
      <c r="AA630" s="18">
        <f>MAX(0,ROUNDDOWN(M630-J630-430000-L630-0,-3))</f>
        <v/>
      </c>
      <c r="AB630" s="18">
        <f>MAX(0,ROUNDDOWN(M630-J630-430000-L630-V630,-3))</f>
        <v/>
      </c>
      <c r="AC630" s="18">
        <f>IF(M630&lt;=450000,0,MAX(0,ROUNDDOWN(AA630*0.06-MIN(50000,AA630)*0.03,-2))+MAX(0,ROUNDDOWN(AA630*0.04-MIN(50000,AA630)*0.02,-2)))</f>
        <v/>
      </c>
      <c r="AD630" s="18">
        <f>IF(M630&lt;=450000,0,MAX(0,ROUNDDOWN(AB630*0.06-MIN(50000,AB630)*0.03,-2))+MAX(0,ROUNDDOWN(AB630*0.04-MIN(50000,AB630)*0.02,-2)))</f>
        <v/>
      </c>
      <c r="AE630" s="18">
        <f>Y630-Z630</f>
        <v/>
      </c>
      <c r="AF630" s="18">
        <f>AC630-AD630</f>
        <v/>
      </c>
      <c r="AG630" s="18">
        <f>AE630+AF630</f>
        <v/>
      </c>
      <c r="AH630" s="20">
        <f>IF(W630&lt;=0,0,LOOKUP(W630,{0,1950001,3300001,6950001,9000001,18000001,40000001},{0.05,0.1,0.2,0.23,0.33,0.4,0.45}))</f>
        <v/>
      </c>
    </row>
    <row r="631">
      <c r="A631" t="inlineStr">
        <is>
          <t>1万円刻み 一般8万円</t>
        </is>
      </c>
      <c r="B631" s="18">
        <f>'4_1万円刻み'!$A$184</f>
        <v/>
      </c>
      <c r="C631" s="19" t="n">
        <v>2026</v>
      </c>
      <c r="D631" t="inlineStr">
        <is>
          <t>いいえ</t>
        </is>
      </c>
      <c r="E631" s="18" t="n">
        <v>80000</v>
      </c>
      <c r="F631" s="18" t="n">
        <v>0</v>
      </c>
      <c r="G631" s="18" t="n">
        <v>0</v>
      </c>
      <c r="H631" s="18" t="n">
        <v>0</v>
      </c>
      <c r="I631" s="18" t="n">
        <v>0</v>
      </c>
      <c r="J631" s="18">
        <f>ROUND(MIN(B631/12,650000)*12*0.0915+MIN(B631/12,1390000)*12*(0.0504+0)+B631*0.005,0)</f>
        <v/>
      </c>
      <c r="K631" s="18" t="n">
        <v>0</v>
      </c>
      <c r="L631" s="18" t="n">
        <v>0</v>
      </c>
      <c r="M631" s="18">
        <f>ROUND(IF(C631&gt;=2026,IF(B631&lt;741000,0,IF(B631&lt;2191000,B631-740000,IF(B631&lt;2193000,1451000,IF(B631&lt;2196000,1453000,IF(B631&lt;2200000,1456000,IF(B631&lt;3600000,ROUNDDOWN(B631/4,-3)*2.8-80000,IF(B631&lt;6600000,ROUNDDOWN(B631/4,-3)*3.2-440000,IF(B631&lt;8500000,ROUNDDOWN(B631*0.9,0)-1100000,B631-1950000)))))))),IF(B631&lt;651000,0,IF(B631&lt;1900000,B631-650000,IF(B631&lt;3600000,ROUNDDOWN(B631/4,-3)*2.8-80000,IF(B631&lt;6600000,ROUNDDOWN(B631/4,-3)*3.2-440000,IF(B631&lt;8500000,ROUNDDOWN(B631*0.9,0)-1100000,B631-1950000)))))),0)</f>
        <v/>
      </c>
      <c r="N631" s="18">
        <f>IF(M631&gt;23500000,NA(),IF(C631&gt;=2026,IF(M631&lt;=4890000,1040000,IF(M631&lt;=6550000,670000,620000)),IF(M631&lt;=1320000,950000,IF(M631&lt;=3360000,880000,IF(M631&lt;=4890000,680000,IF(M631&lt;=6550000,630000,580000))))))</f>
        <v/>
      </c>
      <c r="O631" s="18">
        <f>IF(F631&lt;=0,IF(AND(D631="はい",C631&gt;=2026,C631&lt;=2027),IF(E631&lt;=0,0,IF(E631&lt;=30000,E631,IF(E631&lt;=60000,ROUNDUP(E631/2,0)+15000,IF(E631&lt;=120000,ROUNDUP(E631/4,0)+30000,60000)))),IF(E631&lt;=0,0,IF(E631&lt;=20000,E631,IF(E631&lt;=40000,ROUNDUP(E631/2,0)+10000,IF(E631&lt;=80000,ROUNDUP(E631/4,0)+20000,40000))))),IF(E631&lt;=0,IF(F631&lt;=0,0,IF(F631&lt;=25000,F631,IF(F631&lt;=50000,ROUNDUP(F631/2,0)+12500,IF(F631&lt;=100000,ROUNDUP(F631/4,0)+25000,50000)))),MAX(IF(F631&lt;=0,0,IF(F631&lt;=25000,F631,IF(F631&lt;=50000,ROUNDUP(F631/2,0)+12500,IF(F631&lt;=100000,ROUNDUP(F631/4,0)+25000,50000)))),MIN(IF(AND(D631="はい",C631&gt;=2026,C631&lt;=2027),IF(E631&lt;=0,0,IF(E631&lt;=30000,E631,IF(E631&lt;=60000,ROUNDUP(E631/2,0)+15000,IF(E631&lt;=120000,ROUNDUP(E631/4,0)+30000,60000)))),IF(E631&lt;=0,0,IF(E631&lt;=20000,E631,IF(E631&lt;=40000,ROUNDUP(E631/2,0)+10000,IF(E631&lt;=80000,ROUNDUP(E631/4,0)+20000,40000)))))+IF(F631&lt;=0,0,IF(F631&lt;=25000,F631,IF(F631&lt;=50000,ROUNDUP(F631/2,0)+12500,IF(F631&lt;=100000,ROUNDUP(F631/4,0)+25000,50000)))),IF(AND(D631="はい",C631&gt;=2026,C631&lt;=2027),60000,40000)))))</f>
        <v/>
      </c>
      <c r="P631" s="18">
        <f>IF(G631&lt;=0,0,IF(G631&lt;=20000,G631,IF(G631&lt;=40000,ROUNDUP(G631/2,0)+10000,IF(G631&lt;=80000,ROUNDUP(G631/4,0)+20000,40000))))</f>
        <v/>
      </c>
      <c r="Q631" s="18">
        <f>IF(I631&lt;=0,IF(H631&lt;=0,0,IF(H631&lt;=20000,H631,IF(H631&lt;=40000,ROUNDUP(H631/2,0)+10000,IF(H631&lt;=80000,ROUNDUP(H631/4,0)+20000,40000)))),IF(H631&lt;=0,IF(I631&lt;=0,0,IF(I631&lt;=25000,I631,IF(I631&lt;=50000,ROUNDUP(I631/2,0)+12500,IF(I631&lt;=100000,ROUNDUP(I631/4,0)+25000,50000)))),MAX(IF(I631&lt;=0,0,IF(I631&lt;=25000,I631,IF(I631&lt;=50000,ROUNDUP(I631/2,0)+12500,IF(I631&lt;=100000,ROUNDUP(I631/4,0)+25000,50000)))),MIN(IF(H631&lt;=0,0,IF(H631&lt;=20000,H631,IF(H631&lt;=40000,ROUNDUP(H631/2,0)+10000,IF(H631&lt;=80000,ROUNDUP(H631/4,0)+20000,40000))))+IF(I631&lt;=0,0,IF(I631&lt;=25000,I631,IF(I631&lt;=50000,ROUNDUP(I631/2,0)+12500,IF(I631&lt;=100000,ROUNDUP(I631/4,0)+25000,50000)))),40000))))</f>
        <v/>
      </c>
      <c r="R631" s="18">
        <f>MIN(120000,O631+P631+Q631)</f>
        <v/>
      </c>
      <c r="S631" s="18">
        <f>IF(F631&lt;=0,IF(E631&lt;=0,0,IF(E631&lt;=12000,E631,IF(E631&lt;=32000,ROUNDUP(E631/2,0)+6000,IF(E631&lt;=56000,ROUNDUP(E631/4,0)+14000,28000)))),IF(E631&lt;=0,IF(F631&lt;=0,0,IF(F631&lt;=15000,F631,IF(F631&lt;=40000,ROUNDUP(F631/2,0)+7500,IF(F631&lt;=70000,ROUNDUP(F631/4,0)+17500,35000)))),MAX(IF(F631&lt;=0,0,IF(F631&lt;=15000,F631,IF(F631&lt;=40000,ROUNDUP(F631/2,0)+7500,IF(F631&lt;=70000,ROUNDUP(F631/4,0)+17500,35000)))),MIN(IF(E631&lt;=0,0,IF(E631&lt;=12000,E631,IF(E631&lt;=32000,ROUNDUP(E631/2,0)+6000,IF(E631&lt;=56000,ROUNDUP(E631/4,0)+14000,28000))))+IF(F631&lt;=0,0,IF(F631&lt;=15000,F631,IF(F631&lt;=40000,ROUNDUP(F631/2,0)+7500,IF(F631&lt;=70000,ROUNDUP(F631/4,0)+17500,35000)))),28000))))</f>
        <v/>
      </c>
      <c r="T631" s="18">
        <f>IF(G631&lt;=0,0,IF(G631&lt;=12000,G631,IF(G631&lt;=32000,ROUNDUP(G631/2,0)+6000,IF(G631&lt;=56000,ROUNDUP(G631/4,0)+14000,28000))))</f>
        <v/>
      </c>
      <c r="U631" s="18">
        <f>IF(I631&lt;=0,IF(H631&lt;=0,0,IF(H631&lt;=12000,H631,IF(H631&lt;=32000,ROUNDUP(H631/2,0)+6000,IF(H631&lt;=56000,ROUNDUP(H631/4,0)+14000,28000)))),IF(H631&lt;=0,IF(I631&lt;=0,0,IF(I631&lt;=15000,I631,IF(I631&lt;=40000,ROUNDUP(I631/2,0)+7500,IF(I631&lt;=70000,ROUNDUP(I631/4,0)+17500,35000)))),MAX(IF(I631&lt;=0,0,IF(I631&lt;=15000,I631,IF(I631&lt;=40000,ROUNDUP(I631/2,0)+7500,IF(I631&lt;=70000,ROUNDUP(I631/4,0)+17500,35000)))),MIN(IF(H631&lt;=0,0,IF(H631&lt;=12000,H631,IF(H631&lt;=32000,ROUNDUP(H631/2,0)+6000,IF(H631&lt;=56000,ROUNDUP(H631/4,0)+14000,28000))))+IF(I631&lt;=0,0,IF(I631&lt;=15000,I631,IF(I631&lt;=40000,ROUNDUP(I631/2,0)+7500,IF(I631&lt;=70000,ROUNDUP(I631/4,0)+17500,35000)))),28000))))</f>
        <v/>
      </c>
      <c r="V631" s="18">
        <f>MIN(70000,S631+T631+U631)</f>
        <v/>
      </c>
      <c r="W631" s="18">
        <f>MAX(0,ROUNDDOWN(M631-J631-N631-K631-0,-3))</f>
        <v/>
      </c>
      <c r="X631" s="18">
        <f>MAX(0,ROUNDDOWN(M631-J631-N631-K631-R631,-3))</f>
        <v/>
      </c>
      <c r="Y631" s="18">
        <f>IF(W631&lt;=0,0,ROUNDDOWN((W631*LOOKUP(W631,{0,1950001,3300001,6950001,9000001,18000001,40000001},{0.05,0.1,0.2,0.23,0.33,0.4,0.45})-LOOKUP(W631,{0,1950001,3300001,6950001,9000001,18000001,40000001},{0,97500,427500,636000,1536000,2796000,4796000}))*1.021,-2))</f>
        <v/>
      </c>
      <c r="Z631" s="18">
        <f>IF(X631&lt;=0,0,ROUNDDOWN((X631*LOOKUP(X631,{0,1950001,3300001,6950001,9000001,18000001,40000001},{0.05,0.1,0.2,0.23,0.33,0.4,0.45})-LOOKUP(X631,{0,1950001,3300001,6950001,9000001,18000001,40000001},{0,97500,427500,636000,1536000,2796000,4796000}))*1.021,-2))</f>
        <v/>
      </c>
      <c r="AA631" s="18">
        <f>MAX(0,ROUNDDOWN(M631-J631-430000-L631-0,-3))</f>
        <v/>
      </c>
      <c r="AB631" s="18">
        <f>MAX(0,ROUNDDOWN(M631-J631-430000-L631-V631,-3))</f>
        <v/>
      </c>
      <c r="AC631" s="18">
        <f>IF(M631&lt;=450000,0,MAX(0,ROUNDDOWN(AA631*0.06-MIN(50000,AA631)*0.03,-2))+MAX(0,ROUNDDOWN(AA631*0.04-MIN(50000,AA631)*0.02,-2)))</f>
        <v/>
      </c>
      <c r="AD631" s="18">
        <f>IF(M631&lt;=450000,0,MAX(0,ROUNDDOWN(AB631*0.06-MIN(50000,AB631)*0.03,-2))+MAX(0,ROUNDDOWN(AB631*0.04-MIN(50000,AB631)*0.02,-2)))</f>
        <v/>
      </c>
      <c r="AE631" s="18">
        <f>Y631-Z631</f>
        <v/>
      </c>
      <c r="AF631" s="18">
        <f>AC631-AD631</f>
        <v/>
      </c>
      <c r="AG631" s="18">
        <f>AE631+AF631</f>
        <v/>
      </c>
      <c r="AH631" s="20">
        <f>IF(W631&lt;=0,0,LOOKUP(W631,{0,1950001,3300001,6950001,9000001,18000001,40000001},{0.05,0.1,0.2,0.23,0.33,0.4,0.45}))</f>
        <v/>
      </c>
    </row>
    <row r="632">
      <c r="A632" t="inlineStr">
        <is>
          <t>1万円刻み 特例あり一般12万円</t>
        </is>
      </c>
      <c r="B632" s="18">
        <f>'4_1万円刻み'!$A$184</f>
        <v/>
      </c>
      <c r="C632" s="19" t="n">
        <v>2026</v>
      </c>
      <c r="D632" t="inlineStr">
        <is>
          <t>はい</t>
        </is>
      </c>
      <c r="E632" s="18" t="n">
        <v>120000</v>
      </c>
      <c r="F632" s="18" t="n">
        <v>0</v>
      </c>
      <c r="G632" s="18" t="n">
        <v>0</v>
      </c>
      <c r="H632" s="18" t="n">
        <v>0</v>
      </c>
      <c r="I632" s="18" t="n">
        <v>0</v>
      </c>
      <c r="J632" s="18">
        <f>ROUND(MIN(B632/12,650000)*12*0.0915+MIN(B632/12,1390000)*12*(0.0504+0)+B632*0.005,0)</f>
        <v/>
      </c>
      <c r="K632" s="18" t="n">
        <v>0</v>
      </c>
      <c r="L632" s="18" t="n">
        <v>0</v>
      </c>
      <c r="M632" s="18">
        <f>ROUND(IF(C632&gt;=2026,IF(B632&lt;741000,0,IF(B632&lt;2191000,B632-740000,IF(B632&lt;2193000,1451000,IF(B632&lt;2196000,1453000,IF(B632&lt;2200000,1456000,IF(B632&lt;3600000,ROUNDDOWN(B632/4,-3)*2.8-80000,IF(B632&lt;6600000,ROUNDDOWN(B632/4,-3)*3.2-440000,IF(B632&lt;8500000,ROUNDDOWN(B632*0.9,0)-1100000,B632-1950000)))))))),IF(B632&lt;651000,0,IF(B632&lt;1900000,B632-650000,IF(B632&lt;3600000,ROUNDDOWN(B632/4,-3)*2.8-80000,IF(B632&lt;6600000,ROUNDDOWN(B632/4,-3)*3.2-440000,IF(B632&lt;8500000,ROUNDDOWN(B632*0.9,0)-1100000,B632-1950000)))))),0)</f>
        <v/>
      </c>
      <c r="N632" s="18">
        <f>IF(M632&gt;23500000,NA(),IF(C632&gt;=2026,IF(M632&lt;=4890000,1040000,IF(M632&lt;=6550000,670000,620000)),IF(M632&lt;=1320000,950000,IF(M632&lt;=3360000,880000,IF(M632&lt;=4890000,680000,IF(M632&lt;=6550000,630000,580000))))))</f>
        <v/>
      </c>
      <c r="O632" s="18">
        <f>IF(F632&lt;=0,IF(AND(D632="はい",C632&gt;=2026,C632&lt;=2027),IF(E632&lt;=0,0,IF(E632&lt;=30000,E632,IF(E632&lt;=60000,ROUNDUP(E632/2,0)+15000,IF(E632&lt;=120000,ROUNDUP(E632/4,0)+30000,60000)))),IF(E632&lt;=0,0,IF(E632&lt;=20000,E632,IF(E632&lt;=40000,ROUNDUP(E632/2,0)+10000,IF(E632&lt;=80000,ROUNDUP(E632/4,0)+20000,40000))))),IF(E632&lt;=0,IF(F632&lt;=0,0,IF(F632&lt;=25000,F632,IF(F632&lt;=50000,ROUNDUP(F632/2,0)+12500,IF(F632&lt;=100000,ROUNDUP(F632/4,0)+25000,50000)))),MAX(IF(F632&lt;=0,0,IF(F632&lt;=25000,F632,IF(F632&lt;=50000,ROUNDUP(F632/2,0)+12500,IF(F632&lt;=100000,ROUNDUP(F632/4,0)+25000,50000)))),MIN(IF(AND(D632="はい",C632&gt;=2026,C632&lt;=2027),IF(E632&lt;=0,0,IF(E632&lt;=30000,E632,IF(E632&lt;=60000,ROUNDUP(E632/2,0)+15000,IF(E632&lt;=120000,ROUNDUP(E632/4,0)+30000,60000)))),IF(E632&lt;=0,0,IF(E632&lt;=20000,E632,IF(E632&lt;=40000,ROUNDUP(E632/2,0)+10000,IF(E632&lt;=80000,ROUNDUP(E632/4,0)+20000,40000)))))+IF(F632&lt;=0,0,IF(F632&lt;=25000,F632,IF(F632&lt;=50000,ROUNDUP(F632/2,0)+12500,IF(F632&lt;=100000,ROUNDUP(F632/4,0)+25000,50000)))),IF(AND(D632="はい",C632&gt;=2026,C632&lt;=2027),60000,40000)))))</f>
        <v/>
      </c>
      <c r="P632" s="18">
        <f>IF(G632&lt;=0,0,IF(G632&lt;=20000,G632,IF(G632&lt;=40000,ROUNDUP(G632/2,0)+10000,IF(G632&lt;=80000,ROUNDUP(G632/4,0)+20000,40000))))</f>
        <v/>
      </c>
      <c r="Q632" s="18">
        <f>IF(I632&lt;=0,IF(H632&lt;=0,0,IF(H632&lt;=20000,H632,IF(H632&lt;=40000,ROUNDUP(H632/2,0)+10000,IF(H632&lt;=80000,ROUNDUP(H632/4,0)+20000,40000)))),IF(H632&lt;=0,IF(I632&lt;=0,0,IF(I632&lt;=25000,I632,IF(I632&lt;=50000,ROUNDUP(I632/2,0)+12500,IF(I632&lt;=100000,ROUNDUP(I632/4,0)+25000,50000)))),MAX(IF(I632&lt;=0,0,IF(I632&lt;=25000,I632,IF(I632&lt;=50000,ROUNDUP(I632/2,0)+12500,IF(I632&lt;=100000,ROUNDUP(I632/4,0)+25000,50000)))),MIN(IF(H632&lt;=0,0,IF(H632&lt;=20000,H632,IF(H632&lt;=40000,ROUNDUP(H632/2,0)+10000,IF(H632&lt;=80000,ROUNDUP(H632/4,0)+20000,40000))))+IF(I632&lt;=0,0,IF(I632&lt;=25000,I632,IF(I632&lt;=50000,ROUNDUP(I632/2,0)+12500,IF(I632&lt;=100000,ROUNDUP(I632/4,0)+25000,50000)))),40000))))</f>
        <v/>
      </c>
      <c r="R632" s="18">
        <f>MIN(120000,O632+P632+Q632)</f>
        <v/>
      </c>
      <c r="S632" s="18">
        <f>IF(F632&lt;=0,IF(E632&lt;=0,0,IF(E632&lt;=12000,E632,IF(E632&lt;=32000,ROUNDUP(E632/2,0)+6000,IF(E632&lt;=56000,ROUNDUP(E632/4,0)+14000,28000)))),IF(E632&lt;=0,IF(F632&lt;=0,0,IF(F632&lt;=15000,F632,IF(F632&lt;=40000,ROUNDUP(F632/2,0)+7500,IF(F632&lt;=70000,ROUNDUP(F632/4,0)+17500,35000)))),MAX(IF(F632&lt;=0,0,IF(F632&lt;=15000,F632,IF(F632&lt;=40000,ROUNDUP(F632/2,0)+7500,IF(F632&lt;=70000,ROUNDUP(F632/4,0)+17500,35000)))),MIN(IF(E632&lt;=0,0,IF(E632&lt;=12000,E632,IF(E632&lt;=32000,ROUNDUP(E632/2,0)+6000,IF(E632&lt;=56000,ROUNDUP(E632/4,0)+14000,28000))))+IF(F632&lt;=0,0,IF(F632&lt;=15000,F632,IF(F632&lt;=40000,ROUNDUP(F632/2,0)+7500,IF(F632&lt;=70000,ROUNDUP(F632/4,0)+17500,35000)))),28000))))</f>
        <v/>
      </c>
      <c r="T632" s="18">
        <f>IF(G632&lt;=0,0,IF(G632&lt;=12000,G632,IF(G632&lt;=32000,ROUNDUP(G632/2,0)+6000,IF(G632&lt;=56000,ROUNDUP(G632/4,0)+14000,28000))))</f>
        <v/>
      </c>
      <c r="U632" s="18">
        <f>IF(I632&lt;=0,IF(H632&lt;=0,0,IF(H632&lt;=12000,H632,IF(H632&lt;=32000,ROUNDUP(H632/2,0)+6000,IF(H632&lt;=56000,ROUNDUP(H632/4,0)+14000,28000)))),IF(H632&lt;=0,IF(I632&lt;=0,0,IF(I632&lt;=15000,I632,IF(I632&lt;=40000,ROUNDUP(I632/2,0)+7500,IF(I632&lt;=70000,ROUNDUP(I632/4,0)+17500,35000)))),MAX(IF(I632&lt;=0,0,IF(I632&lt;=15000,I632,IF(I632&lt;=40000,ROUNDUP(I632/2,0)+7500,IF(I632&lt;=70000,ROUNDUP(I632/4,0)+17500,35000)))),MIN(IF(H632&lt;=0,0,IF(H632&lt;=12000,H632,IF(H632&lt;=32000,ROUNDUP(H632/2,0)+6000,IF(H632&lt;=56000,ROUNDUP(H632/4,0)+14000,28000))))+IF(I632&lt;=0,0,IF(I632&lt;=15000,I632,IF(I632&lt;=40000,ROUNDUP(I632/2,0)+7500,IF(I632&lt;=70000,ROUNDUP(I632/4,0)+17500,35000)))),28000))))</f>
        <v/>
      </c>
      <c r="V632" s="18">
        <f>MIN(70000,S632+T632+U632)</f>
        <v/>
      </c>
      <c r="W632" s="18">
        <f>MAX(0,ROUNDDOWN(M632-J632-N632-K632-0,-3))</f>
        <v/>
      </c>
      <c r="X632" s="18">
        <f>MAX(0,ROUNDDOWN(M632-J632-N632-K632-R632,-3))</f>
        <v/>
      </c>
      <c r="Y632" s="18">
        <f>IF(W632&lt;=0,0,ROUNDDOWN((W632*LOOKUP(W632,{0,1950001,3300001,6950001,9000001,18000001,40000001},{0.05,0.1,0.2,0.23,0.33,0.4,0.45})-LOOKUP(W632,{0,1950001,3300001,6950001,9000001,18000001,40000001},{0,97500,427500,636000,1536000,2796000,4796000}))*1.021,-2))</f>
        <v/>
      </c>
      <c r="Z632" s="18">
        <f>IF(X632&lt;=0,0,ROUNDDOWN((X632*LOOKUP(X632,{0,1950001,3300001,6950001,9000001,18000001,40000001},{0.05,0.1,0.2,0.23,0.33,0.4,0.45})-LOOKUP(X632,{0,1950001,3300001,6950001,9000001,18000001,40000001},{0,97500,427500,636000,1536000,2796000,4796000}))*1.021,-2))</f>
        <v/>
      </c>
      <c r="AA632" s="18">
        <f>MAX(0,ROUNDDOWN(M632-J632-430000-L632-0,-3))</f>
        <v/>
      </c>
      <c r="AB632" s="18">
        <f>MAX(0,ROUNDDOWN(M632-J632-430000-L632-V632,-3))</f>
        <v/>
      </c>
      <c r="AC632" s="18">
        <f>IF(M632&lt;=450000,0,MAX(0,ROUNDDOWN(AA632*0.06-MIN(50000,AA632)*0.03,-2))+MAX(0,ROUNDDOWN(AA632*0.04-MIN(50000,AA632)*0.02,-2)))</f>
        <v/>
      </c>
      <c r="AD632" s="18">
        <f>IF(M632&lt;=450000,0,MAX(0,ROUNDDOWN(AB632*0.06-MIN(50000,AB632)*0.03,-2))+MAX(0,ROUNDDOWN(AB632*0.04-MIN(50000,AB632)*0.02,-2)))</f>
        <v/>
      </c>
      <c r="AE632" s="18">
        <f>Y632-Z632</f>
        <v/>
      </c>
      <c r="AF632" s="18">
        <f>AC632-AD632</f>
        <v/>
      </c>
      <c r="AG632" s="18">
        <f>AE632+AF632</f>
        <v/>
      </c>
      <c r="AH632" s="20">
        <f>IF(W632&lt;=0,0,LOOKUP(W632,{0,1950001,3300001,6950001,9000001,18000001,40000001},{0.05,0.1,0.2,0.23,0.33,0.4,0.45}))</f>
        <v/>
      </c>
    </row>
    <row r="633">
      <c r="A633" t="inlineStr">
        <is>
          <t>1万円刻み 3区分8万円ずつ</t>
        </is>
      </c>
      <c r="B633" s="18">
        <f>'4_1万円刻み'!$A$185</f>
        <v/>
      </c>
      <c r="C633" s="19" t="n">
        <v>2026</v>
      </c>
      <c r="D633" t="inlineStr">
        <is>
          <t>いいえ</t>
        </is>
      </c>
      <c r="E633" s="18" t="n">
        <v>80000</v>
      </c>
      <c r="F633" s="18" t="n">
        <v>0</v>
      </c>
      <c r="G633" s="18" t="n">
        <v>80000</v>
      </c>
      <c r="H633" s="18" t="n">
        <v>80000</v>
      </c>
      <c r="I633" s="18" t="n">
        <v>0</v>
      </c>
      <c r="J633" s="18">
        <f>ROUND(MIN(B633/12,650000)*12*0.0915+MIN(B633/12,1390000)*12*(0.0504+0)+B633*0.005,0)</f>
        <v/>
      </c>
      <c r="K633" s="18" t="n">
        <v>0</v>
      </c>
      <c r="L633" s="18" t="n">
        <v>0</v>
      </c>
      <c r="M633" s="18">
        <f>ROUND(IF(C633&gt;=2026,IF(B633&lt;741000,0,IF(B633&lt;2191000,B633-740000,IF(B633&lt;2193000,1451000,IF(B633&lt;2196000,1453000,IF(B633&lt;2200000,1456000,IF(B633&lt;3600000,ROUNDDOWN(B633/4,-3)*2.8-80000,IF(B633&lt;6600000,ROUNDDOWN(B633/4,-3)*3.2-440000,IF(B633&lt;8500000,ROUNDDOWN(B633*0.9,0)-1100000,B633-1950000)))))))),IF(B633&lt;651000,0,IF(B633&lt;1900000,B633-650000,IF(B633&lt;3600000,ROUNDDOWN(B633/4,-3)*2.8-80000,IF(B633&lt;6600000,ROUNDDOWN(B633/4,-3)*3.2-440000,IF(B633&lt;8500000,ROUNDDOWN(B633*0.9,0)-1100000,B633-1950000)))))),0)</f>
        <v/>
      </c>
      <c r="N633" s="18">
        <f>IF(M633&gt;23500000,NA(),IF(C633&gt;=2026,IF(M633&lt;=4890000,1040000,IF(M633&lt;=6550000,670000,620000)),IF(M633&lt;=1320000,950000,IF(M633&lt;=3360000,880000,IF(M633&lt;=4890000,680000,IF(M633&lt;=6550000,630000,580000))))))</f>
        <v/>
      </c>
      <c r="O633" s="18">
        <f>IF(F633&lt;=0,IF(AND(D633="はい",C633&gt;=2026,C633&lt;=2027),IF(E633&lt;=0,0,IF(E633&lt;=30000,E633,IF(E633&lt;=60000,ROUNDUP(E633/2,0)+15000,IF(E633&lt;=120000,ROUNDUP(E633/4,0)+30000,60000)))),IF(E633&lt;=0,0,IF(E633&lt;=20000,E633,IF(E633&lt;=40000,ROUNDUP(E633/2,0)+10000,IF(E633&lt;=80000,ROUNDUP(E633/4,0)+20000,40000))))),IF(E633&lt;=0,IF(F633&lt;=0,0,IF(F633&lt;=25000,F633,IF(F633&lt;=50000,ROUNDUP(F633/2,0)+12500,IF(F633&lt;=100000,ROUNDUP(F633/4,0)+25000,50000)))),MAX(IF(F633&lt;=0,0,IF(F633&lt;=25000,F633,IF(F633&lt;=50000,ROUNDUP(F633/2,0)+12500,IF(F633&lt;=100000,ROUNDUP(F633/4,0)+25000,50000)))),MIN(IF(AND(D633="はい",C633&gt;=2026,C633&lt;=2027),IF(E633&lt;=0,0,IF(E633&lt;=30000,E633,IF(E633&lt;=60000,ROUNDUP(E633/2,0)+15000,IF(E633&lt;=120000,ROUNDUP(E633/4,0)+30000,60000)))),IF(E633&lt;=0,0,IF(E633&lt;=20000,E633,IF(E633&lt;=40000,ROUNDUP(E633/2,0)+10000,IF(E633&lt;=80000,ROUNDUP(E633/4,0)+20000,40000)))))+IF(F633&lt;=0,0,IF(F633&lt;=25000,F633,IF(F633&lt;=50000,ROUNDUP(F633/2,0)+12500,IF(F633&lt;=100000,ROUNDUP(F633/4,0)+25000,50000)))),IF(AND(D633="はい",C633&gt;=2026,C633&lt;=2027),60000,40000)))))</f>
        <v/>
      </c>
      <c r="P633" s="18">
        <f>IF(G633&lt;=0,0,IF(G633&lt;=20000,G633,IF(G633&lt;=40000,ROUNDUP(G633/2,0)+10000,IF(G633&lt;=80000,ROUNDUP(G633/4,0)+20000,40000))))</f>
        <v/>
      </c>
      <c r="Q633" s="18">
        <f>IF(I633&lt;=0,IF(H633&lt;=0,0,IF(H633&lt;=20000,H633,IF(H633&lt;=40000,ROUNDUP(H633/2,0)+10000,IF(H633&lt;=80000,ROUNDUP(H633/4,0)+20000,40000)))),IF(H633&lt;=0,IF(I633&lt;=0,0,IF(I633&lt;=25000,I633,IF(I633&lt;=50000,ROUNDUP(I633/2,0)+12500,IF(I633&lt;=100000,ROUNDUP(I633/4,0)+25000,50000)))),MAX(IF(I633&lt;=0,0,IF(I633&lt;=25000,I633,IF(I633&lt;=50000,ROUNDUP(I633/2,0)+12500,IF(I633&lt;=100000,ROUNDUP(I633/4,0)+25000,50000)))),MIN(IF(H633&lt;=0,0,IF(H633&lt;=20000,H633,IF(H633&lt;=40000,ROUNDUP(H633/2,0)+10000,IF(H633&lt;=80000,ROUNDUP(H633/4,0)+20000,40000))))+IF(I633&lt;=0,0,IF(I633&lt;=25000,I633,IF(I633&lt;=50000,ROUNDUP(I633/2,0)+12500,IF(I633&lt;=100000,ROUNDUP(I633/4,0)+25000,50000)))),40000))))</f>
        <v/>
      </c>
      <c r="R633" s="18">
        <f>MIN(120000,O633+P633+Q633)</f>
        <v/>
      </c>
      <c r="S633" s="18">
        <f>IF(F633&lt;=0,IF(E633&lt;=0,0,IF(E633&lt;=12000,E633,IF(E633&lt;=32000,ROUNDUP(E633/2,0)+6000,IF(E633&lt;=56000,ROUNDUP(E633/4,0)+14000,28000)))),IF(E633&lt;=0,IF(F633&lt;=0,0,IF(F633&lt;=15000,F633,IF(F633&lt;=40000,ROUNDUP(F633/2,0)+7500,IF(F633&lt;=70000,ROUNDUP(F633/4,0)+17500,35000)))),MAX(IF(F633&lt;=0,0,IF(F633&lt;=15000,F633,IF(F633&lt;=40000,ROUNDUP(F633/2,0)+7500,IF(F633&lt;=70000,ROUNDUP(F633/4,0)+17500,35000)))),MIN(IF(E633&lt;=0,0,IF(E633&lt;=12000,E633,IF(E633&lt;=32000,ROUNDUP(E633/2,0)+6000,IF(E633&lt;=56000,ROUNDUP(E633/4,0)+14000,28000))))+IF(F633&lt;=0,0,IF(F633&lt;=15000,F633,IF(F633&lt;=40000,ROUNDUP(F633/2,0)+7500,IF(F633&lt;=70000,ROUNDUP(F633/4,0)+17500,35000)))),28000))))</f>
        <v/>
      </c>
      <c r="T633" s="18">
        <f>IF(G633&lt;=0,0,IF(G633&lt;=12000,G633,IF(G633&lt;=32000,ROUNDUP(G633/2,0)+6000,IF(G633&lt;=56000,ROUNDUP(G633/4,0)+14000,28000))))</f>
        <v/>
      </c>
      <c r="U633" s="18">
        <f>IF(I633&lt;=0,IF(H633&lt;=0,0,IF(H633&lt;=12000,H633,IF(H633&lt;=32000,ROUNDUP(H633/2,0)+6000,IF(H633&lt;=56000,ROUNDUP(H633/4,0)+14000,28000)))),IF(H633&lt;=0,IF(I633&lt;=0,0,IF(I633&lt;=15000,I633,IF(I633&lt;=40000,ROUNDUP(I633/2,0)+7500,IF(I633&lt;=70000,ROUNDUP(I633/4,0)+17500,35000)))),MAX(IF(I633&lt;=0,0,IF(I633&lt;=15000,I633,IF(I633&lt;=40000,ROUNDUP(I633/2,0)+7500,IF(I633&lt;=70000,ROUNDUP(I633/4,0)+17500,35000)))),MIN(IF(H633&lt;=0,0,IF(H633&lt;=12000,H633,IF(H633&lt;=32000,ROUNDUP(H633/2,0)+6000,IF(H633&lt;=56000,ROUNDUP(H633/4,0)+14000,28000))))+IF(I633&lt;=0,0,IF(I633&lt;=15000,I633,IF(I633&lt;=40000,ROUNDUP(I633/2,0)+7500,IF(I633&lt;=70000,ROUNDUP(I633/4,0)+17500,35000)))),28000))))</f>
        <v/>
      </c>
      <c r="V633" s="18">
        <f>MIN(70000,S633+T633+U633)</f>
        <v/>
      </c>
      <c r="W633" s="18">
        <f>MAX(0,ROUNDDOWN(M633-J633-N633-K633-0,-3))</f>
        <v/>
      </c>
      <c r="X633" s="18">
        <f>MAX(0,ROUNDDOWN(M633-J633-N633-K633-R633,-3))</f>
        <v/>
      </c>
      <c r="Y633" s="18">
        <f>IF(W633&lt;=0,0,ROUNDDOWN((W633*LOOKUP(W633,{0,1950001,3300001,6950001,9000001,18000001,40000001},{0.05,0.1,0.2,0.23,0.33,0.4,0.45})-LOOKUP(W633,{0,1950001,3300001,6950001,9000001,18000001,40000001},{0,97500,427500,636000,1536000,2796000,4796000}))*1.021,-2))</f>
        <v/>
      </c>
      <c r="Z633" s="18">
        <f>IF(X633&lt;=0,0,ROUNDDOWN((X633*LOOKUP(X633,{0,1950001,3300001,6950001,9000001,18000001,40000001},{0.05,0.1,0.2,0.23,0.33,0.4,0.45})-LOOKUP(X633,{0,1950001,3300001,6950001,9000001,18000001,40000001},{0,97500,427500,636000,1536000,2796000,4796000}))*1.021,-2))</f>
        <v/>
      </c>
      <c r="AA633" s="18">
        <f>MAX(0,ROUNDDOWN(M633-J633-430000-L633-0,-3))</f>
        <v/>
      </c>
      <c r="AB633" s="18">
        <f>MAX(0,ROUNDDOWN(M633-J633-430000-L633-V633,-3))</f>
        <v/>
      </c>
      <c r="AC633" s="18">
        <f>IF(M633&lt;=450000,0,MAX(0,ROUNDDOWN(AA633*0.06-MIN(50000,AA633)*0.03,-2))+MAX(0,ROUNDDOWN(AA633*0.04-MIN(50000,AA633)*0.02,-2)))</f>
        <v/>
      </c>
      <c r="AD633" s="18">
        <f>IF(M633&lt;=450000,0,MAX(0,ROUNDDOWN(AB633*0.06-MIN(50000,AB633)*0.03,-2))+MAX(0,ROUNDDOWN(AB633*0.04-MIN(50000,AB633)*0.02,-2)))</f>
        <v/>
      </c>
      <c r="AE633" s="18">
        <f>Y633-Z633</f>
        <v/>
      </c>
      <c r="AF633" s="18">
        <f>AC633-AD633</f>
        <v/>
      </c>
      <c r="AG633" s="18">
        <f>AE633+AF633</f>
        <v/>
      </c>
      <c r="AH633" s="20">
        <f>IF(W633&lt;=0,0,LOOKUP(W633,{0,1950001,3300001,6950001,9000001,18000001,40000001},{0.05,0.1,0.2,0.23,0.33,0.4,0.45}))</f>
        <v/>
      </c>
    </row>
    <row r="634">
      <c r="A634" t="inlineStr">
        <is>
          <t>1万円刻み 一般8万円</t>
        </is>
      </c>
      <c r="B634" s="18">
        <f>'4_1万円刻み'!$A$185</f>
        <v/>
      </c>
      <c r="C634" s="19" t="n">
        <v>2026</v>
      </c>
      <c r="D634" t="inlineStr">
        <is>
          <t>いいえ</t>
        </is>
      </c>
      <c r="E634" s="18" t="n">
        <v>80000</v>
      </c>
      <c r="F634" s="18" t="n">
        <v>0</v>
      </c>
      <c r="G634" s="18" t="n">
        <v>0</v>
      </c>
      <c r="H634" s="18" t="n">
        <v>0</v>
      </c>
      <c r="I634" s="18" t="n">
        <v>0</v>
      </c>
      <c r="J634" s="18">
        <f>ROUND(MIN(B634/12,650000)*12*0.0915+MIN(B634/12,1390000)*12*(0.0504+0)+B634*0.005,0)</f>
        <v/>
      </c>
      <c r="K634" s="18" t="n">
        <v>0</v>
      </c>
      <c r="L634" s="18" t="n">
        <v>0</v>
      </c>
      <c r="M634" s="18">
        <f>ROUND(IF(C634&gt;=2026,IF(B634&lt;741000,0,IF(B634&lt;2191000,B634-740000,IF(B634&lt;2193000,1451000,IF(B634&lt;2196000,1453000,IF(B634&lt;2200000,1456000,IF(B634&lt;3600000,ROUNDDOWN(B634/4,-3)*2.8-80000,IF(B634&lt;6600000,ROUNDDOWN(B634/4,-3)*3.2-440000,IF(B634&lt;8500000,ROUNDDOWN(B634*0.9,0)-1100000,B634-1950000)))))))),IF(B634&lt;651000,0,IF(B634&lt;1900000,B634-650000,IF(B634&lt;3600000,ROUNDDOWN(B634/4,-3)*2.8-80000,IF(B634&lt;6600000,ROUNDDOWN(B634/4,-3)*3.2-440000,IF(B634&lt;8500000,ROUNDDOWN(B634*0.9,0)-1100000,B634-1950000)))))),0)</f>
        <v/>
      </c>
      <c r="N634" s="18">
        <f>IF(M634&gt;23500000,NA(),IF(C634&gt;=2026,IF(M634&lt;=4890000,1040000,IF(M634&lt;=6550000,670000,620000)),IF(M634&lt;=1320000,950000,IF(M634&lt;=3360000,880000,IF(M634&lt;=4890000,680000,IF(M634&lt;=6550000,630000,580000))))))</f>
        <v/>
      </c>
      <c r="O634" s="18">
        <f>IF(F634&lt;=0,IF(AND(D634="はい",C634&gt;=2026,C634&lt;=2027),IF(E634&lt;=0,0,IF(E634&lt;=30000,E634,IF(E634&lt;=60000,ROUNDUP(E634/2,0)+15000,IF(E634&lt;=120000,ROUNDUP(E634/4,0)+30000,60000)))),IF(E634&lt;=0,0,IF(E634&lt;=20000,E634,IF(E634&lt;=40000,ROUNDUP(E634/2,0)+10000,IF(E634&lt;=80000,ROUNDUP(E634/4,0)+20000,40000))))),IF(E634&lt;=0,IF(F634&lt;=0,0,IF(F634&lt;=25000,F634,IF(F634&lt;=50000,ROUNDUP(F634/2,0)+12500,IF(F634&lt;=100000,ROUNDUP(F634/4,0)+25000,50000)))),MAX(IF(F634&lt;=0,0,IF(F634&lt;=25000,F634,IF(F634&lt;=50000,ROUNDUP(F634/2,0)+12500,IF(F634&lt;=100000,ROUNDUP(F634/4,0)+25000,50000)))),MIN(IF(AND(D634="はい",C634&gt;=2026,C634&lt;=2027),IF(E634&lt;=0,0,IF(E634&lt;=30000,E634,IF(E634&lt;=60000,ROUNDUP(E634/2,0)+15000,IF(E634&lt;=120000,ROUNDUP(E634/4,0)+30000,60000)))),IF(E634&lt;=0,0,IF(E634&lt;=20000,E634,IF(E634&lt;=40000,ROUNDUP(E634/2,0)+10000,IF(E634&lt;=80000,ROUNDUP(E634/4,0)+20000,40000)))))+IF(F634&lt;=0,0,IF(F634&lt;=25000,F634,IF(F634&lt;=50000,ROUNDUP(F634/2,0)+12500,IF(F634&lt;=100000,ROUNDUP(F634/4,0)+25000,50000)))),IF(AND(D634="はい",C634&gt;=2026,C634&lt;=2027),60000,40000)))))</f>
        <v/>
      </c>
      <c r="P634" s="18">
        <f>IF(G634&lt;=0,0,IF(G634&lt;=20000,G634,IF(G634&lt;=40000,ROUNDUP(G634/2,0)+10000,IF(G634&lt;=80000,ROUNDUP(G634/4,0)+20000,40000))))</f>
        <v/>
      </c>
      <c r="Q634" s="18">
        <f>IF(I634&lt;=0,IF(H634&lt;=0,0,IF(H634&lt;=20000,H634,IF(H634&lt;=40000,ROUNDUP(H634/2,0)+10000,IF(H634&lt;=80000,ROUNDUP(H634/4,0)+20000,40000)))),IF(H634&lt;=0,IF(I634&lt;=0,0,IF(I634&lt;=25000,I634,IF(I634&lt;=50000,ROUNDUP(I634/2,0)+12500,IF(I634&lt;=100000,ROUNDUP(I634/4,0)+25000,50000)))),MAX(IF(I634&lt;=0,0,IF(I634&lt;=25000,I634,IF(I634&lt;=50000,ROUNDUP(I634/2,0)+12500,IF(I634&lt;=100000,ROUNDUP(I634/4,0)+25000,50000)))),MIN(IF(H634&lt;=0,0,IF(H634&lt;=20000,H634,IF(H634&lt;=40000,ROUNDUP(H634/2,0)+10000,IF(H634&lt;=80000,ROUNDUP(H634/4,0)+20000,40000))))+IF(I634&lt;=0,0,IF(I634&lt;=25000,I634,IF(I634&lt;=50000,ROUNDUP(I634/2,0)+12500,IF(I634&lt;=100000,ROUNDUP(I634/4,0)+25000,50000)))),40000))))</f>
        <v/>
      </c>
      <c r="R634" s="18">
        <f>MIN(120000,O634+P634+Q634)</f>
        <v/>
      </c>
      <c r="S634" s="18">
        <f>IF(F634&lt;=0,IF(E634&lt;=0,0,IF(E634&lt;=12000,E634,IF(E634&lt;=32000,ROUNDUP(E634/2,0)+6000,IF(E634&lt;=56000,ROUNDUP(E634/4,0)+14000,28000)))),IF(E634&lt;=0,IF(F634&lt;=0,0,IF(F634&lt;=15000,F634,IF(F634&lt;=40000,ROUNDUP(F634/2,0)+7500,IF(F634&lt;=70000,ROUNDUP(F634/4,0)+17500,35000)))),MAX(IF(F634&lt;=0,0,IF(F634&lt;=15000,F634,IF(F634&lt;=40000,ROUNDUP(F634/2,0)+7500,IF(F634&lt;=70000,ROUNDUP(F634/4,0)+17500,35000)))),MIN(IF(E634&lt;=0,0,IF(E634&lt;=12000,E634,IF(E634&lt;=32000,ROUNDUP(E634/2,0)+6000,IF(E634&lt;=56000,ROUNDUP(E634/4,0)+14000,28000))))+IF(F634&lt;=0,0,IF(F634&lt;=15000,F634,IF(F634&lt;=40000,ROUNDUP(F634/2,0)+7500,IF(F634&lt;=70000,ROUNDUP(F634/4,0)+17500,35000)))),28000))))</f>
        <v/>
      </c>
      <c r="T634" s="18">
        <f>IF(G634&lt;=0,0,IF(G634&lt;=12000,G634,IF(G634&lt;=32000,ROUNDUP(G634/2,0)+6000,IF(G634&lt;=56000,ROUNDUP(G634/4,0)+14000,28000))))</f>
        <v/>
      </c>
      <c r="U634" s="18">
        <f>IF(I634&lt;=0,IF(H634&lt;=0,0,IF(H634&lt;=12000,H634,IF(H634&lt;=32000,ROUNDUP(H634/2,0)+6000,IF(H634&lt;=56000,ROUNDUP(H634/4,0)+14000,28000)))),IF(H634&lt;=0,IF(I634&lt;=0,0,IF(I634&lt;=15000,I634,IF(I634&lt;=40000,ROUNDUP(I634/2,0)+7500,IF(I634&lt;=70000,ROUNDUP(I634/4,0)+17500,35000)))),MAX(IF(I634&lt;=0,0,IF(I634&lt;=15000,I634,IF(I634&lt;=40000,ROUNDUP(I634/2,0)+7500,IF(I634&lt;=70000,ROUNDUP(I634/4,0)+17500,35000)))),MIN(IF(H634&lt;=0,0,IF(H634&lt;=12000,H634,IF(H634&lt;=32000,ROUNDUP(H634/2,0)+6000,IF(H634&lt;=56000,ROUNDUP(H634/4,0)+14000,28000))))+IF(I634&lt;=0,0,IF(I634&lt;=15000,I634,IF(I634&lt;=40000,ROUNDUP(I634/2,0)+7500,IF(I634&lt;=70000,ROUNDUP(I634/4,0)+17500,35000)))),28000))))</f>
        <v/>
      </c>
      <c r="V634" s="18">
        <f>MIN(70000,S634+T634+U634)</f>
        <v/>
      </c>
      <c r="W634" s="18">
        <f>MAX(0,ROUNDDOWN(M634-J634-N634-K634-0,-3))</f>
        <v/>
      </c>
      <c r="X634" s="18">
        <f>MAX(0,ROUNDDOWN(M634-J634-N634-K634-R634,-3))</f>
        <v/>
      </c>
      <c r="Y634" s="18">
        <f>IF(W634&lt;=0,0,ROUNDDOWN((W634*LOOKUP(W634,{0,1950001,3300001,6950001,9000001,18000001,40000001},{0.05,0.1,0.2,0.23,0.33,0.4,0.45})-LOOKUP(W634,{0,1950001,3300001,6950001,9000001,18000001,40000001},{0,97500,427500,636000,1536000,2796000,4796000}))*1.021,-2))</f>
        <v/>
      </c>
      <c r="Z634" s="18">
        <f>IF(X634&lt;=0,0,ROUNDDOWN((X634*LOOKUP(X634,{0,1950001,3300001,6950001,9000001,18000001,40000001},{0.05,0.1,0.2,0.23,0.33,0.4,0.45})-LOOKUP(X634,{0,1950001,3300001,6950001,9000001,18000001,40000001},{0,97500,427500,636000,1536000,2796000,4796000}))*1.021,-2))</f>
        <v/>
      </c>
      <c r="AA634" s="18">
        <f>MAX(0,ROUNDDOWN(M634-J634-430000-L634-0,-3))</f>
        <v/>
      </c>
      <c r="AB634" s="18">
        <f>MAX(0,ROUNDDOWN(M634-J634-430000-L634-V634,-3))</f>
        <v/>
      </c>
      <c r="AC634" s="18">
        <f>IF(M634&lt;=450000,0,MAX(0,ROUNDDOWN(AA634*0.06-MIN(50000,AA634)*0.03,-2))+MAX(0,ROUNDDOWN(AA634*0.04-MIN(50000,AA634)*0.02,-2)))</f>
        <v/>
      </c>
      <c r="AD634" s="18">
        <f>IF(M634&lt;=450000,0,MAX(0,ROUNDDOWN(AB634*0.06-MIN(50000,AB634)*0.03,-2))+MAX(0,ROUNDDOWN(AB634*0.04-MIN(50000,AB634)*0.02,-2)))</f>
        <v/>
      </c>
      <c r="AE634" s="18">
        <f>Y634-Z634</f>
        <v/>
      </c>
      <c r="AF634" s="18">
        <f>AC634-AD634</f>
        <v/>
      </c>
      <c r="AG634" s="18">
        <f>AE634+AF634</f>
        <v/>
      </c>
      <c r="AH634" s="20">
        <f>IF(W634&lt;=0,0,LOOKUP(W634,{0,1950001,3300001,6950001,9000001,18000001,40000001},{0.05,0.1,0.2,0.23,0.33,0.4,0.45}))</f>
        <v/>
      </c>
    </row>
    <row r="635">
      <c r="A635" t="inlineStr">
        <is>
          <t>1万円刻み 特例あり一般12万円</t>
        </is>
      </c>
      <c r="B635" s="18">
        <f>'4_1万円刻み'!$A$185</f>
        <v/>
      </c>
      <c r="C635" s="19" t="n">
        <v>2026</v>
      </c>
      <c r="D635" t="inlineStr">
        <is>
          <t>はい</t>
        </is>
      </c>
      <c r="E635" s="18" t="n">
        <v>120000</v>
      </c>
      <c r="F635" s="18" t="n">
        <v>0</v>
      </c>
      <c r="G635" s="18" t="n">
        <v>0</v>
      </c>
      <c r="H635" s="18" t="n">
        <v>0</v>
      </c>
      <c r="I635" s="18" t="n">
        <v>0</v>
      </c>
      <c r="J635" s="18">
        <f>ROUND(MIN(B635/12,650000)*12*0.0915+MIN(B635/12,1390000)*12*(0.0504+0)+B635*0.005,0)</f>
        <v/>
      </c>
      <c r="K635" s="18" t="n">
        <v>0</v>
      </c>
      <c r="L635" s="18" t="n">
        <v>0</v>
      </c>
      <c r="M635" s="18">
        <f>ROUND(IF(C635&gt;=2026,IF(B635&lt;741000,0,IF(B635&lt;2191000,B635-740000,IF(B635&lt;2193000,1451000,IF(B635&lt;2196000,1453000,IF(B635&lt;2200000,1456000,IF(B635&lt;3600000,ROUNDDOWN(B635/4,-3)*2.8-80000,IF(B635&lt;6600000,ROUNDDOWN(B635/4,-3)*3.2-440000,IF(B635&lt;8500000,ROUNDDOWN(B635*0.9,0)-1100000,B635-1950000)))))))),IF(B635&lt;651000,0,IF(B635&lt;1900000,B635-650000,IF(B635&lt;3600000,ROUNDDOWN(B635/4,-3)*2.8-80000,IF(B635&lt;6600000,ROUNDDOWN(B635/4,-3)*3.2-440000,IF(B635&lt;8500000,ROUNDDOWN(B635*0.9,0)-1100000,B635-1950000)))))),0)</f>
        <v/>
      </c>
      <c r="N635" s="18">
        <f>IF(M635&gt;23500000,NA(),IF(C635&gt;=2026,IF(M635&lt;=4890000,1040000,IF(M635&lt;=6550000,670000,620000)),IF(M635&lt;=1320000,950000,IF(M635&lt;=3360000,880000,IF(M635&lt;=4890000,680000,IF(M635&lt;=6550000,630000,580000))))))</f>
        <v/>
      </c>
      <c r="O635" s="18">
        <f>IF(F635&lt;=0,IF(AND(D635="はい",C635&gt;=2026,C635&lt;=2027),IF(E635&lt;=0,0,IF(E635&lt;=30000,E635,IF(E635&lt;=60000,ROUNDUP(E635/2,0)+15000,IF(E635&lt;=120000,ROUNDUP(E635/4,0)+30000,60000)))),IF(E635&lt;=0,0,IF(E635&lt;=20000,E635,IF(E635&lt;=40000,ROUNDUP(E635/2,0)+10000,IF(E635&lt;=80000,ROUNDUP(E635/4,0)+20000,40000))))),IF(E635&lt;=0,IF(F635&lt;=0,0,IF(F635&lt;=25000,F635,IF(F635&lt;=50000,ROUNDUP(F635/2,0)+12500,IF(F635&lt;=100000,ROUNDUP(F635/4,0)+25000,50000)))),MAX(IF(F635&lt;=0,0,IF(F635&lt;=25000,F635,IF(F635&lt;=50000,ROUNDUP(F635/2,0)+12500,IF(F635&lt;=100000,ROUNDUP(F635/4,0)+25000,50000)))),MIN(IF(AND(D635="はい",C635&gt;=2026,C635&lt;=2027),IF(E635&lt;=0,0,IF(E635&lt;=30000,E635,IF(E635&lt;=60000,ROUNDUP(E635/2,0)+15000,IF(E635&lt;=120000,ROUNDUP(E635/4,0)+30000,60000)))),IF(E635&lt;=0,0,IF(E635&lt;=20000,E635,IF(E635&lt;=40000,ROUNDUP(E635/2,0)+10000,IF(E635&lt;=80000,ROUNDUP(E635/4,0)+20000,40000)))))+IF(F635&lt;=0,0,IF(F635&lt;=25000,F635,IF(F635&lt;=50000,ROUNDUP(F635/2,0)+12500,IF(F635&lt;=100000,ROUNDUP(F635/4,0)+25000,50000)))),IF(AND(D635="はい",C635&gt;=2026,C635&lt;=2027),60000,40000)))))</f>
        <v/>
      </c>
      <c r="P635" s="18">
        <f>IF(G635&lt;=0,0,IF(G635&lt;=20000,G635,IF(G635&lt;=40000,ROUNDUP(G635/2,0)+10000,IF(G635&lt;=80000,ROUNDUP(G635/4,0)+20000,40000))))</f>
        <v/>
      </c>
      <c r="Q635" s="18">
        <f>IF(I635&lt;=0,IF(H635&lt;=0,0,IF(H635&lt;=20000,H635,IF(H635&lt;=40000,ROUNDUP(H635/2,0)+10000,IF(H635&lt;=80000,ROUNDUP(H635/4,0)+20000,40000)))),IF(H635&lt;=0,IF(I635&lt;=0,0,IF(I635&lt;=25000,I635,IF(I635&lt;=50000,ROUNDUP(I635/2,0)+12500,IF(I635&lt;=100000,ROUNDUP(I635/4,0)+25000,50000)))),MAX(IF(I635&lt;=0,0,IF(I635&lt;=25000,I635,IF(I635&lt;=50000,ROUNDUP(I635/2,0)+12500,IF(I635&lt;=100000,ROUNDUP(I635/4,0)+25000,50000)))),MIN(IF(H635&lt;=0,0,IF(H635&lt;=20000,H635,IF(H635&lt;=40000,ROUNDUP(H635/2,0)+10000,IF(H635&lt;=80000,ROUNDUP(H635/4,0)+20000,40000))))+IF(I635&lt;=0,0,IF(I635&lt;=25000,I635,IF(I635&lt;=50000,ROUNDUP(I635/2,0)+12500,IF(I635&lt;=100000,ROUNDUP(I635/4,0)+25000,50000)))),40000))))</f>
        <v/>
      </c>
      <c r="R635" s="18">
        <f>MIN(120000,O635+P635+Q635)</f>
        <v/>
      </c>
      <c r="S635" s="18">
        <f>IF(F635&lt;=0,IF(E635&lt;=0,0,IF(E635&lt;=12000,E635,IF(E635&lt;=32000,ROUNDUP(E635/2,0)+6000,IF(E635&lt;=56000,ROUNDUP(E635/4,0)+14000,28000)))),IF(E635&lt;=0,IF(F635&lt;=0,0,IF(F635&lt;=15000,F635,IF(F635&lt;=40000,ROUNDUP(F635/2,0)+7500,IF(F635&lt;=70000,ROUNDUP(F635/4,0)+17500,35000)))),MAX(IF(F635&lt;=0,0,IF(F635&lt;=15000,F635,IF(F635&lt;=40000,ROUNDUP(F635/2,0)+7500,IF(F635&lt;=70000,ROUNDUP(F635/4,0)+17500,35000)))),MIN(IF(E635&lt;=0,0,IF(E635&lt;=12000,E635,IF(E635&lt;=32000,ROUNDUP(E635/2,0)+6000,IF(E635&lt;=56000,ROUNDUP(E635/4,0)+14000,28000))))+IF(F635&lt;=0,0,IF(F635&lt;=15000,F635,IF(F635&lt;=40000,ROUNDUP(F635/2,0)+7500,IF(F635&lt;=70000,ROUNDUP(F635/4,0)+17500,35000)))),28000))))</f>
        <v/>
      </c>
      <c r="T635" s="18">
        <f>IF(G635&lt;=0,0,IF(G635&lt;=12000,G635,IF(G635&lt;=32000,ROUNDUP(G635/2,0)+6000,IF(G635&lt;=56000,ROUNDUP(G635/4,0)+14000,28000))))</f>
        <v/>
      </c>
      <c r="U635" s="18">
        <f>IF(I635&lt;=0,IF(H635&lt;=0,0,IF(H635&lt;=12000,H635,IF(H635&lt;=32000,ROUNDUP(H635/2,0)+6000,IF(H635&lt;=56000,ROUNDUP(H635/4,0)+14000,28000)))),IF(H635&lt;=0,IF(I635&lt;=0,0,IF(I635&lt;=15000,I635,IF(I635&lt;=40000,ROUNDUP(I635/2,0)+7500,IF(I635&lt;=70000,ROUNDUP(I635/4,0)+17500,35000)))),MAX(IF(I635&lt;=0,0,IF(I635&lt;=15000,I635,IF(I635&lt;=40000,ROUNDUP(I635/2,0)+7500,IF(I635&lt;=70000,ROUNDUP(I635/4,0)+17500,35000)))),MIN(IF(H635&lt;=0,0,IF(H635&lt;=12000,H635,IF(H635&lt;=32000,ROUNDUP(H635/2,0)+6000,IF(H635&lt;=56000,ROUNDUP(H635/4,0)+14000,28000))))+IF(I635&lt;=0,0,IF(I635&lt;=15000,I635,IF(I635&lt;=40000,ROUNDUP(I635/2,0)+7500,IF(I635&lt;=70000,ROUNDUP(I635/4,0)+17500,35000)))),28000))))</f>
        <v/>
      </c>
      <c r="V635" s="18">
        <f>MIN(70000,S635+T635+U635)</f>
        <v/>
      </c>
      <c r="W635" s="18">
        <f>MAX(0,ROUNDDOWN(M635-J635-N635-K635-0,-3))</f>
        <v/>
      </c>
      <c r="X635" s="18">
        <f>MAX(0,ROUNDDOWN(M635-J635-N635-K635-R635,-3))</f>
        <v/>
      </c>
      <c r="Y635" s="18">
        <f>IF(W635&lt;=0,0,ROUNDDOWN((W635*LOOKUP(W635,{0,1950001,3300001,6950001,9000001,18000001,40000001},{0.05,0.1,0.2,0.23,0.33,0.4,0.45})-LOOKUP(W635,{0,1950001,3300001,6950001,9000001,18000001,40000001},{0,97500,427500,636000,1536000,2796000,4796000}))*1.021,-2))</f>
        <v/>
      </c>
      <c r="Z635" s="18">
        <f>IF(X635&lt;=0,0,ROUNDDOWN((X635*LOOKUP(X635,{0,1950001,3300001,6950001,9000001,18000001,40000001},{0.05,0.1,0.2,0.23,0.33,0.4,0.45})-LOOKUP(X635,{0,1950001,3300001,6950001,9000001,18000001,40000001},{0,97500,427500,636000,1536000,2796000,4796000}))*1.021,-2))</f>
        <v/>
      </c>
      <c r="AA635" s="18">
        <f>MAX(0,ROUNDDOWN(M635-J635-430000-L635-0,-3))</f>
        <v/>
      </c>
      <c r="AB635" s="18">
        <f>MAX(0,ROUNDDOWN(M635-J635-430000-L635-V635,-3))</f>
        <v/>
      </c>
      <c r="AC635" s="18">
        <f>IF(M635&lt;=450000,0,MAX(0,ROUNDDOWN(AA635*0.06-MIN(50000,AA635)*0.03,-2))+MAX(0,ROUNDDOWN(AA635*0.04-MIN(50000,AA635)*0.02,-2)))</f>
        <v/>
      </c>
      <c r="AD635" s="18">
        <f>IF(M635&lt;=450000,0,MAX(0,ROUNDDOWN(AB635*0.06-MIN(50000,AB635)*0.03,-2))+MAX(0,ROUNDDOWN(AB635*0.04-MIN(50000,AB635)*0.02,-2)))</f>
        <v/>
      </c>
      <c r="AE635" s="18">
        <f>Y635-Z635</f>
        <v/>
      </c>
      <c r="AF635" s="18">
        <f>AC635-AD635</f>
        <v/>
      </c>
      <c r="AG635" s="18">
        <f>AE635+AF635</f>
        <v/>
      </c>
      <c r="AH635" s="20">
        <f>IF(W635&lt;=0,0,LOOKUP(W635,{0,1950001,3300001,6950001,9000001,18000001,40000001},{0.05,0.1,0.2,0.23,0.33,0.4,0.45}))</f>
        <v/>
      </c>
    </row>
    <row r="636">
      <c r="A636" t="inlineStr">
        <is>
          <t>1万円刻み 3区分8万円ずつ</t>
        </is>
      </c>
      <c r="B636" s="18">
        <f>'4_1万円刻み'!$A$186</f>
        <v/>
      </c>
      <c r="C636" s="19" t="n">
        <v>2026</v>
      </c>
      <c r="D636" t="inlineStr">
        <is>
          <t>いいえ</t>
        </is>
      </c>
      <c r="E636" s="18" t="n">
        <v>80000</v>
      </c>
      <c r="F636" s="18" t="n">
        <v>0</v>
      </c>
      <c r="G636" s="18" t="n">
        <v>80000</v>
      </c>
      <c r="H636" s="18" t="n">
        <v>80000</v>
      </c>
      <c r="I636" s="18" t="n">
        <v>0</v>
      </c>
      <c r="J636" s="18">
        <f>ROUND(MIN(B636/12,650000)*12*0.0915+MIN(B636/12,1390000)*12*(0.0504+0)+B636*0.005,0)</f>
        <v/>
      </c>
      <c r="K636" s="18" t="n">
        <v>0</v>
      </c>
      <c r="L636" s="18" t="n">
        <v>0</v>
      </c>
      <c r="M636" s="18">
        <f>ROUND(IF(C636&gt;=2026,IF(B636&lt;741000,0,IF(B636&lt;2191000,B636-740000,IF(B636&lt;2193000,1451000,IF(B636&lt;2196000,1453000,IF(B636&lt;2200000,1456000,IF(B636&lt;3600000,ROUNDDOWN(B636/4,-3)*2.8-80000,IF(B636&lt;6600000,ROUNDDOWN(B636/4,-3)*3.2-440000,IF(B636&lt;8500000,ROUNDDOWN(B636*0.9,0)-1100000,B636-1950000)))))))),IF(B636&lt;651000,0,IF(B636&lt;1900000,B636-650000,IF(B636&lt;3600000,ROUNDDOWN(B636/4,-3)*2.8-80000,IF(B636&lt;6600000,ROUNDDOWN(B636/4,-3)*3.2-440000,IF(B636&lt;8500000,ROUNDDOWN(B636*0.9,0)-1100000,B636-1950000)))))),0)</f>
        <v/>
      </c>
      <c r="N636" s="18">
        <f>IF(M636&gt;23500000,NA(),IF(C636&gt;=2026,IF(M636&lt;=4890000,1040000,IF(M636&lt;=6550000,670000,620000)),IF(M636&lt;=1320000,950000,IF(M636&lt;=3360000,880000,IF(M636&lt;=4890000,680000,IF(M636&lt;=6550000,630000,580000))))))</f>
        <v/>
      </c>
      <c r="O636" s="18">
        <f>IF(F636&lt;=0,IF(AND(D636="はい",C636&gt;=2026,C636&lt;=2027),IF(E636&lt;=0,0,IF(E636&lt;=30000,E636,IF(E636&lt;=60000,ROUNDUP(E636/2,0)+15000,IF(E636&lt;=120000,ROUNDUP(E636/4,0)+30000,60000)))),IF(E636&lt;=0,0,IF(E636&lt;=20000,E636,IF(E636&lt;=40000,ROUNDUP(E636/2,0)+10000,IF(E636&lt;=80000,ROUNDUP(E636/4,0)+20000,40000))))),IF(E636&lt;=0,IF(F636&lt;=0,0,IF(F636&lt;=25000,F636,IF(F636&lt;=50000,ROUNDUP(F636/2,0)+12500,IF(F636&lt;=100000,ROUNDUP(F636/4,0)+25000,50000)))),MAX(IF(F636&lt;=0,0,IF(F636&lt;=25000,F636,IF(F636&lt;=50000,ROUNDUP(F636/2,0)+12500,IF(F636&lt;=100000,ROUNDUP(F636/4,0)+25000,50000)))),MIN(IF(AND(D636="はい",C636&gt;=2026,C636&lt;=2027),IF(E636&lt;=0,0,IF(E636&lt;=30000,E636,IF(E636&lt;=60000,ROUNDUP(E636/2,0)+15000,IF(E636&lt;=120000,ROUNDUP(E636/4,0)+30000,60000)))),IF(E636&lt;=0,0,IF(E636&lt;=20000,E636,IF(E636&lt;=40000,ROUNDUP(E636/2,0)+10000,IF(E636&lt;=80000,ROUNDUP(E636/4,0)+20000,40000)))))+IF(F636&lt;=0,0,IF(F636&lt;=25000,F636,IF(F636&lt;=50000,ROUNDUP(F636/2,0)+12500,IF(F636&lt;=100000,ROUNDUP(F636/4,0)+25000,50000)))),IF(AND(D636="はい",C636&gt;=2026,C636&lt;=2027),60000,40000)))))</f>
        <v/>
      </c>
      <c r="P636" s="18">
        <f>IF(G636&lt;=0,0,IF(G636&lt;=20000,G636,IF(G636&lt;=40000,ROUNDUP(G636/2,0)+10000,IF(G636&lt;=80000,ROUNDUP(G636/4,0)+20000,40000))))</f>
        <v/>
      </c>
      <c r="Q636" s="18">
        <f>IF(I636&lt;=0,IF(H636&lt;=0,0,IF(H636&lt;=20000,H636,IF(H636&lt;=40000,ROUNDUP(H636/2,0)+10000,IF(H636&lt;=80000,ROUNDUP(H636/4,0)+20000,40000)))),IF(H636&lt;=0,IF(I636&lt;=0,0,IF(I636&lt;=25000,I636,IF(I636&lt;=50000,ROUNDUP(I636/2,0)+12500,IF(I636&lt;=100000,ROUNDUP(I636/4,0)+25000,50000)))),MAX(IF(I636&lt;=0,0,IF(I636&lt;=25000,I636,IF(I636&lt;=50000,ROUNDUP(I636/2,0)+12500,IF(I636&lt;=100000,ROUNDUP(I636/4,0)+25000,50000)))),MIN(IF(H636&lt;=0,0,IF(H636&lt;=20000,H636,IF(H636&lt;=40000,ROUNDUP(H636/2,0)+10000,IF(H636&lt;=80000,ROUNDUP(H636/4,0)+20000,40000))))+IF(I636&lt;=0,0,IF(I636&lt;=25000,I636,IF(I636&lt;=50000,ROUNDUP(I636/2,0)+12500,IF(I636&lt;=100000,ROUNDUP(I636/4,0)+25000,50000)))),40000))))</f>
        <v/>
      </c>
      <c r="R636" s="18">
        <f>MIN(120000,O636+P636+Q636)</f>
        <v/>
      </c>
      <c r="S636" s="18">
        <f>IF(F636&lt;=0,IF(E636&lt;=0,0,IF(E636&lt;=12000,E636,IF(E636&lt;=32000,ROUNDUP(E636/2,0)+6000,IF(E636&lt;=56000,ROUNDUP(E636/4,0)+14000,28000)))),IF(E636&lt;=0,IF(F636&lt;=0,0,IF(F636&lt;=15000,F636,IF(F636&lt;=40000,ROUNDUP(F636/2,0)+7500,IF(F636&lt;=70000,ROUNDUP(F636/4,0)+17500,35000)))),MAX(IF(F636&lt;=0,0,IF(F636&lt;=15000,F636,IF(F636&lt;=40000,ROUNDUP(F636/2,0)+7500,IF(F636&lt;=70000,ROUNDUP(F636/4,0)+17500,35000)))),MIN(IF(E636&lt;=0,0,IF(E636&lt;=12000,E636,IF(E636&lt;=32000,ROUNDUP(E636/2,0)+6000,IF(E636&lt;=56000,ROUNDUP(E636/4,0)+14000,28000))))+IF(F636&lt;=0,0,IF(F636&lt;=15000,F636,IF(F636&lt;=40000,ROUNDUP(F636/2,0)+7500,IF(F636&lt;=70000,ROUNDUP(F636/4,0)+17500,35000)))),28000))))</f>
        <v/>
      </c>
      <c r="T636" s="18">
        <f>IF(G636&lt;=0,0,IF(G636&lt;=12000,G636,IF(G636&lt;=32000,ROUNDUP(G636/2,0)+6000,IF(G636&lt;=56000,ROUNDUP(G636/4,0)+14000,28000))))</f>
        <v/>
      </c>
      <c r="U636" s="18">
        <f>IF(I636&lt;=0,IF(H636&lt;=0,0,IF(H636&lt;=12000,H636,IF(H636&lt;=32000,ROUNDUP(H636/2,0)+6000,IF(H636&lt;=56000,ROUNDUP(H636/4,0)+14000,28000)))),IF(H636&lt;=0,IF(I636&lt;=0,0,IF(I636&lt;=15000,I636,IF(I636&lt;=40000,ROUNDUP(I636/2,0)+7500,IF(I636&lt;=70000,ROUNDUP(I636/4,0)+17500,35000)))),MAX(IF(I636&lt;=0,0,IF(I636&lt;=15000,I636,IF(I636&lt;=40000,ROUNDUP(I636/2,0)+7500,IF(I636&lt;=70000,ROUNDUP(I636/4,0)+17500,35000)))),MIN(IF(H636&lt;=0,0,IF(H636&lt;=12000,H636,IF(H636&lt;=32000,ROUNDUP(H636/2,0)+6000,IF(H636&lt;=56000,ROUNDUP(H636/4,0)+14000,28000))))+IF(I636&lt;=0,0,IF(I636&lt;=15000,I636,IF(I636&lt;=40000,ROUNDUP(I636/2,0)+7500,IF(I636&lt;=70000,ROUNDUP(I636/4,0)+17500,35000)))),28000))))</f>
        <v/>
      </c>
      <c r="V636" s="18">
        <f>MIN(70000,S636+T636+U636)</f>
        <v/>
      </c>
      <c r="W636" s="18">
        <f>MAX(0,ROUNDDOWN(M636-J636-N636-K636-0,-3))</f>
        <v/>
      </c>
      <c r="X636" s="18">
        <f>MAX(0,ROUNDDOWN(M636-J636-N636-K636-R636,-3))</f>
        <v/>
      </c>
      <c r="Y636" s="18">
        <f>IF(W636&lt;=0,0,ROUNDDOWN((W636*LOOKUP(W636,{0,1950001,3300001,6950001,9000001,18000001,40000001},{0.05,0.1,0.2,0.23,0.33,0.4,0.45})-LOOKUP(W636,{0,1950001,3300001,6950001,9000001,18000001,40000001},{0,97500,427500,636000,1536000,2796000,4796000}))*1.021,-2))</f>
        <v/>
      </c>
      <c r="Z636" s="18">
        <f>IF(X636&lt;=0,0,ROUNDDOWN((X636*LOOKUP(X636,{0,1950001,3300001,6950001,9000001,18000001,40000001},{0.05,0.1,0.2,0.23,0.33,0.4,0.45})-LOOKUP(X636,{0,1950001,3300001,6950001,9000001,18000001,40000001},{0,97500,427500,636000,1536000,2796000,4796000}))*1.021,-2))</f>
        <v/>
      </c>
      <c r="AA636" s="18">
        <f>MAX(0,ROUNDDOWN(M636-J636-430000-L636-0,-3))</f>
        <v/>
      </c>
      <c r="AB636" s="18">
        <f>MAX(0,ROUNDDOWN(M636-J636-430000-L636-V636,-3))</f>
        <v/>
      </c>
      <c r="AC636" s="18">
        <f>IF(M636&lt;=450000,0,MAX(0,ROUNDDOWN(AA636*0.06-MIN(50000,AA636)*0.03,-2))+MAX(0,ROUNDDOWN(AA636*0.04-MIN(50000,AA636)*0.02,-2)))</f>
        <v/>
      </c>
      <c r="AD636" s="18">
        <f>IF(M636&lt;=450000,0,MAX(0,ROUNDDOWN(AB636*0.06-MIN(50000,AB636)*0.03,-2))+MAX(0,ROUNDDOWN(AB636*0.04-MIN(50000,AB636)*0.02,-2)))</f>
        <v/>
      </c>
      <c r="AE636" s="18">
        <f>Y636-Z636</f>
        <v/>
      </c>
      <c r="AF636" s="18">
        <f>AC636-AD636</f>
        <v/>
      </c>
      <c r="AG636" s="18">
        <f>AE636+AF636</f>
        <v/>
      </c>
      <c r="AH636" s="20">
        <f>IF(W636&lt;=0,0,LOOKUP(W636,{0,1950001,3300001,6950001,9000001,18000001,40000001},{0.05,0.1,0.2,0.23,0.33,0.4,0.45}))</f>
        <v/>
      </c>
    </row>
    <row r="637">
      <c r="A637" t="inlineStr">
        <is>
          <t>1万円刻み 一般8万円</t>
        </is>
      </c>
      <c r="B637" s="18">
        <f>'4_1万円刻み'!$A$186</f>
        <v/>
      </c>
      <c r="C637" s="19" t="n">
        <v>2026</v>
      </c>
      <c r="D637" t="inlineStr">
        <is>
          <t>いいえ</t>
        </is>
      </c>
      <c r="E637" s="18" t="n">
        <v>80000</v>
      </c>
      <c r="F637" s="18" t="n">
        <v>0</v>
      </c>
      <c r="G637" s="18" t="n">
        <v>0</v>
      </c>
      <c r="H637" s="18" t="n">
        <v>0</v>
      </c>
      <c r="I637" s="18" t="n">
        <v>0</v>
      </c>
      <c r="J637" s="18">
        <f>ROUND(MIN(B637/12,650000)*12*0.0915+MIN(B637/12,1390000)*12*(0.0504+0)+B637*0.005,0)</f>
        <v/>
      </c>
      <c r="K637" s="18" t="n">
        <v>0</v>
      </c>
      <c r="L637" s="18" t="n">
        <v>0</v>
      </c>
      <c r="M637" s="18">
        <f>ROUND(IF(C637&gt;=2026,IF(B637&lt;741000,0,IF(B637&lt;2191000,B637-740000,IF(B637&lt;2193000,1451000,IF(B637&lt;2196000,1453000,IF(B637&lt;2200000,1456000,IF(B637&lt;3600000,ROUNDDOWN(B637/4,-3)*2.8-80000,IF(B637&lt;6600000,ROUNDDOWN(B637/4,-3)*3.2-440000,IF(B637&lt;8500000,ROUNDDOWN(B637*0.9,0)-1100000,B637-1950000)))))))),IF(B637&lt;651000,0,IF(B637&lt;1900000,B637-650000,IF(B637&lt;3600000,ROUNDDOWN(B637/4,-3)*2.8-80000,IF(B637&lt;6600000,ROUNDDOWN(B637/4,-3)*3.2-440000,IF(B637&lt;8500000,ROUNDDOWN(B637*0.9,0)-1100000,B637-1950000)))))),0)</f>
        <v/>
      </c>
      <c r="N637" s="18">
        <f>IF(M637&gt;23500000,NA(),IF(C637&gt;=2026,IF(M637&lt;=4890000,1040000,IF(M637&lt;=6550000,670000,620000)),IF(M637&lt;=1320000,950000,IF(M637&lt;=3360000,880000,IF(M637&lt;=4890000,680000,IF(M637&lt;=6550000,630000,580000))))))</f>
        <v/>
      </c>
      <c r="O637" s="18">
        <f>IF(F637&lt;=0,IF(AND(D637="はい",C637&gt;=2026,C637&lt;=2027),IF(E637&lt;=0,0,IF(E637&lt;=30000,E637,IF(E637&lt;=60000,ROUNDUP(E637/2,0)+15000,IF(E637&lt;=120000,ROUNDUP(E637/4,0)+30000,60000)))),IF(E637&lt;=0,0,IF(E637&lt;=20000,E637,IF(E637&lt;=40000,ROUNDUP(E637/2,0)+10000,IF(E637&lt;=80000,ROUNDUP(E637/4,0)+20000,40000))))),IF(E637&lt;=0,IF(F637&lt;=0,0,IF(F637&lt;=25000,F637,IF(F637&lt;=50000,ROUNDUP(F637/2,0)+12500,IF(F637&lt;=100000,ROUNDUP(F637/4,0)+25000,50000)))),MAX(IF(F637&lt;=0,0,IF(F637&lt;=25000,F637,IF(F637&lt;=50000,ROUNDUP(F637/2,0)+12500,IF(F637&lt;=100000,ROUNDUP(F637/4,0)+25000,50000)))),MIN(IF(AND(D637="はい",C637&gt;=2026,C637&lt;=2027),IF(E637&lt;=0,0,IF(E637&lt;=30000,E637,IF(E637&lt;=60000,ROUNDUP(E637/2,0)+15000,IF(E637&lt;=120000,ROUNDUP(E637/4,0)+30000,60000)))),IF(E637&lt;=0,0,IF(E637&lt;=20000,E637,IF(E637&lt;=40000,ROUNDUP(E637/2,0)+10000,IF(E637&lt;=80000,ROUNDUP(E637/4,0)+20000,40000)))))+IF(F637&lt;=0,0,IF(F637&lt;=25000,F637,IF(F637&lt;=50000,ROUNDUP(F637/2,0)+12500,IF(F637&lt;=100000,ROUNDUP(F637/4,0)+25000,50000)))),IF(AND(D637="はい",C637&gt;=2026,C637&lt;=2027),60000,40000)))))</f>
        <v/>
      </c>
      <c r="P637" s="18">
        <f>IF(G637&lt;=0,0,IF(G637&lt;=20000,G637,IF(G637&lt;=40000,ROUNDUP(G637/2,0)+10000,IF(G637&lt;=80000,ROUNDUP(G637/4,0)+20000,40000))))</f>
        <v/>
      </c>
      <c r="Q637" s="18">
        <f>IF(I637&lt;=0,IF(H637&lt;=0,0,IF(H637&lt;=20000,H637,IF(H637&lt;=40000,ROUNDUP(H637/2,0)+10000,IF(H637&lt;=80000,ROUNDUP(H637/4,0)+20000,40000)))),IF(H637&lt;=0,IF(I637&lt;=0,0,IF(I637&lt;=25000,I637,IF(I637&lt;=50000,ROUNDUP(I637/2,0)+12500,IF(I637&lt;=100000,ROUNDUP(I637/4,0)+25000,50000)))),MAX(IF(I637&lt;=0,0,IF(I637&lt;=25000,I637,IF(I637&lt;=50000,ROUNDUP(I637/2,0)+12500,IF(I637&lt;=100000,ROUNDUP(I637/4,0)+25000,50000)))),MIN(IF(H637&lt;=0,0,IF(H637&lt;=20000,H637,IF(H637&lt;=40000,ROUNDUP(H637/2,0)+10000,IF(H637&lt;=80000,ROUNDUP(H637/4,0)+20000,40000))))+IF(I637&lt;=0,0,IF(I637&lt;=25000,I637,IF(I637&lt;=50000,ROUNDUP(I637/2,0)+12500,IF(I637&lt;=100000,ROUNDUP(I637/4,0)+25000,50000)))),40000))))</f>
        <v/>
      </c>
      <c r="R637" s="18">
        <f>MIN(120000,O637+P637+Q637)</f>
        <v/>
      </c>
      <c r="S637" s="18">
        <f>IF(F637&lt;=0,IF(E637&lt;=0,0,IF(E637&lt;=12000,E637,IF(E637&lt;=32000,ROUNDUP(E637/2,0)+6000,IF(E637&lt;=56000,ROUNDUP(E637/4,0)+14000,28000)))),IF(E637&lt;=0,IF(F637&lt;=0,0,IF(F637&lt;=15000,F637,IF(F637&lt;=40000,ROUNDUP(F637/2,0)+7500,IF(F637&lt;=70000,ROUNDUP(F637/4,0)+17500,35000)))),MAX(IF(F637&lt;=0,0,IF(F637&lt;=15000,F637,IF(F637&lt;=40000,ROUNDUP(F637/2,0)+7500,IF(F637&lt;=70000,ROUNDUP(F637/4,0)+17500,35000)))),MIN(IF(E637&lt;=0,0,IF(E637&lt;=12000,E637,IF(E637&lt;=32000,ROUNDUP(E637/2,0)+6000,IF(E637&lt;=56000,ROUNDUP(E637/4,0)+14000,28000))))+IF(F637&lt;=0,0,IF(F637&lt;=15000,F637,IF(F637&lt;=40000,ROUNDUP(F637/2,0)+7500,IF(F637&lt;=70000,ROUNDUP(F637/4,0)+17500,35000)))),28000))))</f>
        <v/>
      </c>
      <c r="T637" s="18">
        <f>IF(G637&lt;=0,0,IF(G637&lt;=12000,G637,IF(G637&lt;=32000,ROUNDUP(G637/2,0)+6000,IF(G637&lt;=56000,ROUNDUP(G637/4,0)+14000,28000))))</f>
        <v/>
      </c>
      <c r="U637" s="18">
        <f>IF(I637&lt;=0,IF(H637&lt;=0,0,IF(H637&lt;=12000,H637,IF(H637&lt;=32000,ROUNDUP(H637/2,0)+6000,IF(H637&lt;=56000,ROUNDUP(H637/4,0)+14000,28000)))),IF(H637&lt;=0,IF(I637&lt;=0,0,IF(I637&lt;=15000,I637,IF(I637&lt;=40000,ROUNDUP(I637/2,0)+7500,IF(I637&lt;=70000,ROUNDUP(I637/4,0)+17500,35000)))),MAX(IF(I637&lt;=0,0,IF(I637&lt;=15000,I637,IF(I637&lt;=40000,ROUNDUP(I637/2,0)+7500,IF(I637&lt;=70000,ROUNDUP(I637/4,0)+17500,35000)))),MIN(IF(H637&lt;=0,0,IF(H637&lt;=12000,H637,IF(H637&lt;=32000,ROUNDUP(H637/2,0)+6000,IF(H637&lt;=56000,ROUNDUP(H637/4,0)+14000,28000))))+IF(I637&lt;=0,0,IF(I637&lt;=15000,I637,IF(I637&lt;=40000,ROUNDUP(I637/2,0)+7500,IF(I637&lt;=70000,ROUNDUP(I637/4,0)+17500,35000)))),28000))))</f>
        <v/>
      </c>
      <c r="V637" s="18">
        <f>MIN(70000,S637+T637+U637)</f>
        <v/>
      </c>
      <c r="W637" s="18">
        <f>MAX(0,ROUNDDOWN(M637-J637-N637-K637-0,-3))</f>
        <v/>
      </c>
      <c r="X637" s="18">
        <f>MAX(0,ROUNDDOWN(M637-J637-N637-K637-R637,-3))</f>
        <v/>
      </c>
      <c r="Y637" s="18">
        <f>IF(W637&lt;=0,0,ROUNDDOWN((W637*LOOKUP(W637,{0,1950001,3300001,6950001,9000001,18000001,40000001},{0.05,0.1,0.2,0.23,0.33,0.4,0.45})-LOOKUP(W637,{0,1950001,3300001,6950001,9000001,18000001,40000001},{0,97500,427500,636000,1536000,2796000,4796000}))*1.021,-2))</f>
        <v/>
      </c>
      <c r="Z637" s="18">
        <f>IF(X637&lt;=0,0,ROUNDDOWN((X637*LOOKUP(X637,{0,1950001,3300001,6950001,9000001,18000001,40000001},{0.05,0.1,0.2,0.23,0.33,0.4,0.45})-LOOKUP(X637,{0,1950001,3300001,6950001,9000001,18000001,40000001},{0,97500,427500,636000,1536000,2796000,4796000}))*1.021,-2))</f>
        <v/>
      </c>
      <c r="AA637" s="18">
        <f>MAX(0,ROUNDDOWN(M637-J637-430000-L637-0,-3))</f>
        <v/>
      </c>
      <c r="AB637" s="18">
        <f>MAX(0,ROUNDDOWN(M637-J637-430000-L637-V637,-3))</f>
        <v/>
      </c>
      <c r="AC637" s="18">
        <f>IF(M637&lt;=450000,0,MAX(0,ROUNDDOWN(AA637*0.06-MIN(50000,AA637)*0.03,-2))+MAX(0,ROUNDDOWN(AA637*0.04-MIN(50000,AA637)*0.02,-2)))</f>
        <v/>
      </c>
      <c r="AD637" s="18">
        <f>IF(M637&lt;=450000,0,MAX(0,ROUNDDOWN(AB637*0.06-MIN(50000,AB637)*0.03,-2))+MAX(0,ROUNDDOWN(AB637*0.04-MIN(50000,AB637)*0.02,-2)))</f>
        <v/>
      </c>
      <c r="AE637" s="18">
        <f>Y637-Z637</f>
        <v/>
      </c>
      <c r="AF637" s="18">
        <f>AC637-AD637</f>
        <v/>
      </c>
      <c r="AG637" s="18">
        <f>AE637+AF637</f>
        <v/>
      </c>
      <c r="AH637" s="20">
        <f>IF(W637&lt;=0,0,LOOKUP(W637,{0,1950001,3300001,6950001,9000001,18000001,40000001},{0.05,0.1,0.2,0.23,0.33,0.4,0.45}))</f>
        <v/>
      </c>
    </row>
    <row r="638">
      <c r="A638" t="inlineStr">
        <is>
          <t>1万円刻み 特例あり一般12万円</t>
        </is>
      </c>
      <c r="B638" s="18">
        <f>'4_1万円刻み'!$A$186</f>
        <v/>
      </c>
      <c r="C638" s="19" t="n">
        <v>2026</v>
      </c>
      <c r="D638" t="inlineStr">
        <is>
          <t>はい</t>
        </is>
      </c>
      <c r="E638" s="18" t="n">
        <v>120000</v>
      </c>
      <c r="F638" s="18" t="n">
        <v>0</v>
      </c>
      <c r="G638" s="18" t="n">
        <v>0</v>
      </c>
      <c r="H638" s="18" t="n">
        <v>0</v>
      </c>
      <c r="I638" s="18" t="n">
        <v>0</v>
      </c>
      <c r="J638" s="18">
        <f>ROUND(MIN(B638/12,650000)*12*0.0915+MIN(B638/12,1390000)*12*(0.0504+0)+B638*0.005,0)</f>
        <v/>
      </c>
      <c r="K638" s="18" t="n">
        <v>0</v>
      </c>
      <c r="L638" s="18" t="n">
        <v>0</v>
      </c>
      <c r="M638" s="18">
        <f>ROUND(IF(C638&gt;=2026,IF(B638&lt;741000,0,IF(B638&lt;2191000,B638-740000,IF(B638&lt;2193000,1451000,IF(B638&lt;2196000,1453000,IF(B638&lt;2200000,1456000,IF(B638&lt;3600000,ROUNDDOWN(B638/4,-3)*2.8-80000,IF(B638&lt;6600000,ROUNDDOWN(B638/4,-3)*3.2-440000,IF(B638&lt;8500000,ROUNDDOWN(B638*0.9,0)-1100000,B638-1950000)))))))),IF(B638&lt;651000,0,IF(B638&lt;1900000,B638-650000,IF(B638&lt;3600000,ROUNDDOWN(B638/4,-3)*2.8-80000,IF(B638&lt;6600000,ROUNDDOWN(B638/4,-3)*3.2-440000,IF(B638&lt;8500000,ROUNDDOWN(B638*0.9,0)-1100000,B638-1950000)))))),0)</f>
        <v/>
      </c>
      <c r="N638" s="18">
        <f>IF(M638&gt;23500000,NA(),IF(C638&gt;=2026,IF(M638&lt;=4890000,1040000,IF(M638&lt;=6550000,670000,620000)),IF(M638&lt;=1320000,950000,IF(M638&lt;=3360000,880000,IF(M638&lt;=4890000,680000,IF(M638&lt;=6550000,630000,580000))))))</f>
        <v/>
      </c>
      <c r="O638" s="18">
        <f>IF(F638&lt;=0,IF(AND(D638="はい",C638&gt;=2026,C638&lt;=2027),IF(E638&lt;=0,0,IF(E638&lt;=30000,E638,IF(E638&lt;=60000,ROUNDUP(E638/2,0)+15000,IF(E638&lt;=120000,ROUNDUP(E638/4,0)+30000,60000)))),IF(E638&lt;=0,0,IF(E638&lt;=20000,E638,IF(E638&lt;=40000,ROUNDUP(E638/2,0)+10000,IF(E638&lt;=80000,ROUNDUP(E638/4,0)+20000,40000))))),IF(E638&lt;=0,IF(F638&lt;=0,0,IF(F638&lt;=25000,F638,IF(F638&lt;=50000,ROUNDUP(F638/2,0)+12500,IF(F638&lt;=100000,ROUNDUP(F638/4,0)+25000,50000)))),MAX(IF(F638&lt;=0,0,IF(F638&lt;=25000,F638,IF(F638&lt;=50000,ROUNDUP(F638/2,0)+12500,IF(F638&lt;=100000,ROUNDUP(F638/4,0)+25000,50000)))),MIN(IF(AND(D638="はい",C638&gt;=2026,C638&lt;=2027),IF(E638&lt;=0,0,IF(E638&lt;=30000,E638,IF(E638&lt;=60000,ROUNDUP(E638/2,0)+15000,IF(E638&lt;=120000,ROUNDUP(E638/4,0)+30000,60000)))),IF(E638&lt;=0,0,IF(E638&lt;=20000,E638,IF(E638&lt;=40000,ROUNDUP(E638/2,0)+10000,IF(E638&lt;=80000,ROUNDUP(E638/4,0)+20000,40000)))))+IF(F638&lt;=0,0,IF(F638&lt;=25000,F638,IF(F638&lt;=50000,ROUNDUP(F638/2,0)+12500,IF(F638&lt;=100000,ROUNDUP(F638/4,0)+25000,50000)))),IF(AND(D638="はい",C638&gt;=2026,C638&lt;=2027),60000,40000)))))</f>
        <v/>
      </c>
      <c r="P638" s="18">
        <f>IF(G638&lt;=0,0,IF(G638&lt;=20000,G638,IF(G638&lt;=40000,ROUNDUP(G638/2,0)+10000,IF(G638&lt;=80000,ROUNDUP(G638/4,0)+20000,40000))))</f>
        <v/>
      </c>
      <c r="Q638" s="18">
        <f>IF(I638&lt;=0,IF(H638&lt;=0,0,IF(H638&lt;=20000,H638,IF(H638&lt;=40000,ROUNDUP(H638/2,0)+10000,IF(H638&lt;=80000,ROUNDUP(H638/4,0)+20000,40000)))),IF(H638&lt;=0,IF(I638&lt;=0,0,IF(I638&lt;=25000,I638,IF(I638&lt;=50000,ROUNDUP(I638/2,0)+12500,IF(I638&lt;=100000,ROUNDUP(I638/4,0)+25000,50000)))),MAX(IF(I638&lt;=0,0,IF(I638&lt;=25000,I638,IF(I638&lt;=50000,ROUNDUP(I638/2,0)+12500,IF(I638&lt;=100000,ROUNDUP(I638/4,0)+25000,50000)))),MIN(IF(H638&lt;=0,0,IF(H638&lt;=20000,H638,IF(H638&lt;=40000,ROUNDUP(H638/2,0)+10000,IF(H638&lt;=80000,ROUNDUP(H638/4,0)+20000,40000))))+IF(I638&lt;=0,0,IF(I638&lt;=25000,I638,IF(I638&lt;=50000,ROUNDUP(I638/2,0)+12500,IF(I638&lt;=100000,ROUNDUP(I638/4,0)+25000,50000)))),40000))))</f>
        <v/>
      </c>
      <c r="R638" s="18">
        <f>MIN(120000,O638+P638+Q638)</f>
        <v/>
      </c>
      <c r="S638" s="18">
        <f>IF(F638&lt;=0,IF(E638&lt;=0,0,IF(E638&lt;=12000,E638,IF(E638&lt;=32000,ROUNDUP(E638/2,0)+6000,IF(E638&lt;=56000,ROUNDUP(E638/4,0)+14000,28000)))),IF(E638&lt;=0,IF(F638&lt;=0,0,IF(F638&lt;=15000,F638,IF(F638&lt;=40000,ROUNDUP(F638/2,0)+7500,IF(F638&lt;=70000,ROUNDUP(F638/4,0)+17500,35000)))),MAX(IF(F638&lt;=0,0,IF(F638&lt;=15000,F638,IF(F638&lt;=40000,ROUNDUP(F638/2,0)+7500,IF(F638&lt;=70000,ROUNDUP(F638/4,0)+17500,35000)))),MIN(IF(E638&lt;=0,0,IF(E638&lt;=12000,E638,IF(E638&lt;=32000,ROUNDUP(E638/2,0)+6000,IF(E638&lt;=56000,ROUNDUP(E638/4,0)+14000,28000))))+IF(F638&lt;=0,0,IF(F638&lt;=15000,F638,IF(F638&lt;=40000,ROUNDUP(F638/2,0)+7500,IF(F638&lt;=70000,ROUNDUP(F638/4,0)+17500,35000)))),28000))))</f>
        <v/>
      </c>
      <c r="T638" s="18">
        <f>IF(G638&lt;=0,0,IF(G638&lt;=12000,G638,IF(G638&lt;=32000,ROUNDUP(G638/2,0)+6000,IF(G638&lt;=56000,ROUNDUP(G638/4,0)+14000,28000))))</f>
        <v/>
      </c>
      <c r="U638" s="18">
        <f>IF(I638&lt;=0,IF(H638&lt;=0,0,IF(H638&lt;=12000,H638,IF(H638&lt;=32000,ROUNDUP(H638/2,0)+6000,IF(H638&lt;=56000,ROUNDUP(H638/4,0)+14000,28000)))),IF(H638&lt;=0,IF(I638&lt;=0,0,IF(I638&lt;=15000,I638,IF(I638&lt;=40000,ROUNDUP(I638/2,0)+7500,IF(I638&lt;=70000,ROUNDUP(I638/4,0)+17500,35000)))),MAX(IF(I638&lt;=0,0,IF(I638&lt;=15000,I638,IF(I638&lt;=40000,ROUNDUP(I638/2,0)+7500,IF(I638&lt;=70000,ROUNDUP(I638/4,0)+17500,35000)))),MIN(IF(H638&lt;=0,0,IF(H638&lt;=12000,H638,IF(H638&lt;=32000,ROUNDUP(H638/2,0)+6000,IF(H638&lt;=56000,ROUNDUP(H638/4,0)+14000,28000))))+IF(I638&lt;=0,0,IF(I638&lt;=15000,I638,IF(I638&lt;=40000,ROUNDUP(I638/2,0)+7500,IF(I638&lt;=70000,ROUNDUP(I638/4,0)+17500,35000)))),28000))))</f>
        <v/>
      </c>
      <c r="V638" s="18">
        <f>MIN(70000,S638+T638+U638)</f>
        <v/>
      </c>
      <c r="W638" s="18">
        <f>MAX(0,ROUNDDOWN(M638-J638-N638-K638-0,-3))</f>
        <v/>
      </c>
      <c r="X638" s="18">
        <f>MAX(0,ROUNDDOWN(M638-J638-N638-K638-R638,-3))</f>
        <v/>
      </c>
      <c r="Y638" s="18">
        <f>IF(W638&lt;=0,0,ROUNDDOWN((W638*LOOKUP(W638,{0,1950001,3300001,6950001,9000001,18000001,40000001},{0.05,0.1,0.2,0.23,0.33,0.4,0.45})-LOOKUP(W638,{0,1950001,3300001,6950001,9000001,18000001,40000001},{0,97500,427500,636000,1536000,2796000,4796000}))*1.021,-2))</f>
        <v/>
      </c>
      <c r="Z638" s="18">
        <f>IF(X638&lt;=0,0,ROUNDDOWN((X638*LOOKUP(X638,{0,1950001,3300001,6950001,9000001,18000001,40000001},{0.05,0.1,0.2,0.23,0.33,0.4,0.45})-LOOKUP(X638,{0,1950001,3300001,6950001,9000001,18000001,40000001},{0,97500,427500,636000,1536000,2796000,4796000}))*1.021,-2))</f>
        <v/>
      </c>
      <c r="AA638" s="18">
        <f>MAX(0,ROUNDDOWN(M638-J638-430000-L638-0,-3))</f>
        <v/>
      </c>
      <c r="AB638" s="18">
        <f>MAX(0,ROUNDDOWN(M638-J638-430000-L638-V638,-3))</f>
        <v/>
      </c>
      <c r="AC638" s="18">
        <f>IF(M638&lt;=450000,0,MAX(0,ROUNDDOWN(AA638*0.06-MIN(50000,AA638)*0.03,-2))+MAX(0,ROUNDDOWN(AA638*0.04-MIN(50000,AA638)*0.02,-2)))</f>
        <v/>
      </c>
      <c r="AD638" s="18">
        <f>IF(M638&lt;=450000,0,MAX(0,ROUNDDOWN(AB638*0.06-MIN(50000,AB638)*0.03,-2))+MAX(0,ROUNDDOWN(AB638*0.04-MIN(50000,AB638)*0.02,-2)))</f>
        <v/>
      </c>
      <c r="AE638" s="18">
        <f>Y638-Z638</f>
        <v/>
      </c>
      <c r="AF638" s="18">
        <f>AC638-AD638</f>
        <v/>
      </c>
      <c r="AG638" s="18">
        <f>AE638+AF638</f>
        <v/>
      </c>
      <c r="AH638" s="20">
        <f>IF(W638&lt;=0,0,LOOKUP(W638,{0,1950001,3300001,6950001,9000001,18000001,40000001},{0.05,0.1,0.2,0.23,0.33,0.4,0.45}))</f>
        <v/>
      </c>
    </row>
    <row r="639">
      <c r="A639" t="inlineStr">
        <is>
          <t>1万円刻み 3区分8万円ずつ</t>
        </is>
      </c>
      <c r="B639" s="18">
        <f>'4_1万円刻み'!$A$187</f>
        <v/>
      </c>
      <c r="C639" s="19" t="n">
        <v>2026</v>
      </c>
      <c r="D639" t="inlineStr">
        <is>
          <t>いいえ</t>
        </is>
      </c>
      <c r="E639" s="18" t="n">
        <v>80000</v>
      </c>
      <c r="F639" s="18" t="n">
        <v>0</v>
      </c>
      <c r="G639" s="18" t="n">
        <v>80000</v>
      </c>
      <c r="H639" s="18" t="n">
        <v>80000</v>
      </c>
      <c r="I639" s="18" t="n">
        <v>0</v>
      </c>
      <c r="J639" s="18">
        <f>ROUND(MIN(B639/12,650000)*12*0.0915+MIN(B639/12,1390000)*12*(0.0504+0)+B639*0.005,0)</f>
        <v/>
      </c>
      <c r="K639" s="18" t="n">
        <v>0</v>
      </c>
      <c r="L639" s="18" t="n">
        <v>0</v>
      </c>
      <c r="M639" s="18">
        <f>ROUND(IF(C639&gt;=2026,IF(B639&lt;741000,0,IF(B639&lt;2191000,B639-740000,IF(B639&lt;2193000,1451000,IF(B639&lt;2196000,1453000,IF(B639&lt;2200000,1456000,IF(B639&lt;3600000,ROUNDDOWN(B639/4,-3)*2.8-80000,IF(B639&lt;6600000,ROUNDDOWN(B639/4,-3)*3.2-440000,IF(B639&lt;8500000,ROUNDDOWN(B639*0.9,0)-1100000,B639-1950000)))))))),IF(B639&lt;651000,0,IF(B639&lt;1900000,B639-650000,IF(B639&lt;3600000,ROUNDDOWN(B639/4,-3)*2.8-80000,IF(B639&lt;6600000,ROUNDDOWN(B639/4,-3)*3.2-440000,IF(B639&lt;8500000,ROUNDDOWN(B639*0.9,0)-1100000,B639-1950000)))))),0)</f>
        <v/>
      </c>
      <c r="N639" s="18">
        <f>IF(M639&gt;23500000,NA(),IF(C639&gt;=2026,IF(M639&lt;=4890000,1040000,IF(M639&lt;=6550000,670000,620000)),IF(M639&lt;=1320000,950000,IF(M639&lt;=3360000,880000,IF(M639&lt;=4890000,680000,IF(M639&lt;=6550000,630000,580000))))))</f>
        <v/>
      </c>
      <c r="O639" s="18">
        <f>IF(F639&lt;=0,IF(AND(D639="はい",C639&gt;=2026,C639&lt;=2027),IF(E639&lt;=0,0,IF(E639&lt;=30000,E639,IF(E639&lt;=60000,ROUNDUP(E639/2,0)+15000,IF(E639&lt;=120000,ROUNDUP(E639/4,0)+30000,60000)))),IF(E639&lt;=0,0,IF(E639&lt;=20000,E639,IF(E639&lt;=40000,ROUNDUP(E639/2,0)+10000,IF(E639&lt;=80000,ROUNDUP(E639/4,0)+20000,40000))))),IF(E639&lt;=0,IF(F639&lt;=0,0,IF(F639&lt;=25000,F639,IF(F639&lt;=50000,ROUNDUP(F639/2,0)+12500,IF(F639&lt;=100000,ROUNDUP(F639/4,0)+25000,50000)))),MAX(IF(F639&lt;=0,0,IF(F639&lt;=25000,F639,IF(F639&lt;=50000,ROUNDUP(F639/2,0)+12500,IF(F639&lt;=100000,ROUNDUP(F639/4,0)+25000,50000)))),MIN(IF(AND(D639="はい",C639&gt;=2026,C639&lt;=2027),IF(E639&lt;=0,0,IF(E639&lt;=30000,E639,IF(E639&lt;=60000,ROUNDUP(E639/2,0)+15000,IF(E639&lt;=120000,ROUNDUP(E639/4,0)+30000,60000)))),IF(E639&lt;=0,0,IF(E639&lt;=20000,E639,IF(E639&lt;=40000,ROUNDUP(E639/2,0)+10000,IF(E639&lt;=80000,ROUNDUP(E639/4,0)+20000,40000)))))+IF(F639&lt;=0,0,IF(F639&lt;=25000,F639,IF(F639&lt;=50000,ROUNDUP(F639/2,0)+12500,IF(F639&lt;=100000,ROUNDUP(F639/4,0)+25000,50000)))),IF(AND(D639="はい",C639&gt;=2026,C639&lt;=2027),60000,40000)))))</f>
        <v/>
      </c>
      <c r="P639" s="18">
        <f>IF(G639&lt;=0,0,IF(G639&lt;=20000,G639,IF(G639&lt;=40000,ROUNDUP(G639/2,0)+10000,IF(G639&lt;=80000,ROUNDUP(G639/4,0)+20000,40000))))</f>
        <v/>
      </c>
      <c r="Q639" s="18">
        <f>IF(I639&lt;=0,IF(H639&lt;=0,0,IF(H639&lt;=20000,H639,IF(H639&lt;=40000,ROUNDUP(H639/2,0)+10000,IF(H639&lt;=80000,ROUNDUP(H639/4,0)+20000,40000)))),IF(H639&lt;=0,IF(I639&lt;=0,0,IF(I639&lt;=25000,I639,IF(I639&lt;=50000,ROUNDUP(I639/2,0)+12500,IF(I639&lt;=100000,ROUNDUP(I639/4,0)+25000,50000)))),MAX(IF(I639&lt;=0,0,IF(I639&lt;=25000,I639,IF(I639&lt;=50000,ROUNDUP(I639/2,0)+12500,IF(I639&lt;=100000,ROUNDUP(I639/4,0)+25000,50000)))),MIN(IF(H639&lt;=0,0,IF(H639&lt;=20000,H639,IF(H639&lt;=40000,ROUNDUP(H639/2,0)+10000,IF(H639&lt;=80000,ROUNDUP(H639/4,0)+20000,40000))))+IF(I639&lt;=0,0,IF(I639&lt;=25000,I639,IF(I639&lt;=50000,ROUNDUP(I639/2,0)+12500,IF(I639&lt;=100000,ROUNDUP(I639/4,0)+25000,50000)))),40000))))</f>
        <v/>
      </c>
      <c r="R639" s="18">
        <f>MIN(120000,O639+P639+Q639)</f>
        <v/>
      </c>
      <c r="S639" s="18">
        <f>IF(F639&lt;=0,IF(E639&lt;=0,0,IF(E639&lt;=12000,E639,IF(E639&lt;=32000,ROUNDUP(E639/2,0)+6000,IF(E639&lt;=56000,ROUNDUP(E639/4,0)+14000,28000)))),IF(E639&lt;=0,IF(F639&lt;=0,0,IF(F639&lt;=15000,F639,IF(F639&lt;=40000,ROUNDUP(F639/2,0)+7500,IF(F639&lt;=70000,ROUNDUP(F639/4,0)+17500,35000)))),MAX(IF(F639&lt;=0,0,IF(F639&lt;=15000,F639,IF(F639&lt;=40000,ROUNDUP(F639/2,0)+7500,IF(F639&lt;=70000,ROUNDUP(F639/4,0)+17500,35000)))),MIN(IF(E639&lt;=0,0,IF(E639&lt;=12000,E639,IF(E639&lt;=32000,ROUNDUP(E639/2,0)+6000,IF(E639&lt;=56000,ROUNDUP(E639/4,0)+14000,28000))))+IF(F639&lt;=0,0,IF(F639&lt;=15000,F639,IF(F639&lt;=40000,ROUNDUP(F639/2,0)+7500,IF(F639&lt;=70000,ROUNDUP(F639/4,0)+17500,35000)))),28000))))</f>
        <v/>
      </c>
      <c r="T639" s="18">
        <f>IF(G639&lt;=0,0,IF(G639&lt;=12000,G639,IF(G639&lt;=32000,ROUNDUP(G639/2,0)+6000,IF(G639&lt;=56000,ROUNDUP(G639/4,0)+14000,28000))))</f>
        <v/>
      </c>
      <c r="U639" s="18">
        <f>IF(I639&lt;=0,IF(H639&lt;=0,0,IF(H639&lt;=12000,H639,IF(H639&lt;=32000,ROUNDUP(H639/2,0)+6000,IF(H639&lt;=56000,ROUNDUP(H639/4,0)+14000,28000)))),IF(H639&lt;=0,IF(I639&lt;=0,0,IF(I639&lt;=15000,I639,IF(I639&lt;=40000,ROUNDUP(I639/2,0)+7500,IF(I639&lt;=70000,ROUNDUP(I639/4,0)+17500,35000)))),MAX(IF(I639&lt;=0,0,IF(I639&lt;=15000,I639,IF(I639&lt;=40000,ROUNDUP(I639/2,0)+7500,IF(I639&lt;=70000,ROUNDUP(I639/4,0)+17500,35000)))),MIN(IF(H639&lt;=0,0,IF(H639&lt;=12000,H639,IF(H639&lt;=32000,ROUNDUP(H639/2,0)+6000,IF(H639&lt;=56000,ROUNDUP(H639/4,0)+14000,28000))))+IF(I639&lt;=0,0,IF(I639&lt;=15000,I639,IF(I639&lt;=40000,ROUNDUP(I639/2,0)+7500,IF(I639&lt;=70000,ROUNDUP(I639/4,0)+17500,35000)))),28000))))</f>
        <v/>
      </c>
      <c r="V639" s="18">
        <f>MIN(70000,S639+T639+U639)</f>
        <v/>
      </c>
      <c r="W639" s="18">
        <f>MAX(0,ROUNDDOWN(M639-J639-N639-K639-0,-3))</f>
        <v/>
      </c>
      <c r="X639" s="18">
        <f>MAX(0,ROUNDDOWN(M639-J639-N639-K639-R639,-3))</f>
        <v/>
      </c>
      <c r="Y639" s="18">
        <f>IF(W639&lt;=0,0,ROUNDDOWN((W639*LOOKUP(W639,{0,1950001,3300001,6950001,9000001,18000001,40000001},{0.05,0.1,0.2,0.23,0.33,0.4,0.45})-LOOKUP(W639,{0,1950001,3300001,6950001,9000001,18000001,40000001},{0,97500,427500,636000,1536000,2796000,4796000}))*1.021,-2))</f>
        <v/>
      </c>
      <c r="Z639" s="18">
        <f>IF(X639&lt;=0,0,ROUNDDOWN((X639*LOOKUP(X639,{0,1950001,3300001,6950001,9000001,18000001,40000001},{0.05,0.1,0.2,0.23,0.33,0.4,0.45})-LOOKUP(X639,{0,1950001,3300001,6950001,9000001,18000001,40000001},{0,97500,427500,636000,1536000,2796000,4796000}))*1.021,-2))</f>
        <v/>
      </c>
      <c r="AA639" s="18">
        <f>MAX(0,ROUNDDOWN(M639-J639-430000-L639-0,-3))</f>
        <v/>
      </c>
      <c r="AB639" s="18">
        <f>MAX(0,ROUNDDOWN(M639-J639-430000-L639-V639,-3))</f>
        <v/>
      </c>
      <c r="AC639" s="18">
        <f>IF(M639&lt;=450000,0,MAX(0,ROUNDDOWN(AA639*0.06-MIN(50000,AA639)*0.03,-2))+MAX(0,ROUNDDOWN(AA639*0.04-MIN(50000,AA639)*0.02,-2)))</f>
        <v/>
      </c>
      <c r="AD639" s="18">
        <f>IF(M639&lt;=450000,0,MAX(0,ROUNDDOWN(AB639*0.06-MIN(50000,AB639)*0.03,-2))+MAX(0,ROUNDDOWN(AB639*0.04-MIN(50000,AB639)*0.02,-2)))</f>
        <v/>
      </c>
      <c r="AE639" s="18">
        <f>Y639-Z639</f>
        <v/>
      </c>
      <c r="AF639" s="18">
        <f>AC639-AD639</f>
        <v/>
      </c>
      <c r="AG639" s="18">
        <f>AE639+AF639</f>
        <v/>
      </c>
      <c r="AH639" s="20">
        <f>IF(W639&lt;=0,0,LOOKUP(W639,{0,1950001,3300001,6950001,9000001,18000001,40000001},{0.05,0.1,0.2,0.23,0.33,0.4,0.45}))</f>
        <v/>
      </c>
    </row>
    <row r="640">
      <c r="A640" t="inlineStr">
        <is>
          <t>1万円刻み 一般8万円</t>
        </is>
      </c>
      <c r="B640" s="18">
        <f>'4_1万円刻み'!$A$187</f>
        <v/>
      </c>
      <c r="C640" s="19" t="n">
        <v>2026</v>
      </c>
      <c r="D640" t="inlineStr">
        <is>
          <t>いいえ</t>
        </is>
      </c>
      <c r="E640" s="18" t="n">
        <v>80000</v>
      </c>
      <c r="F640" s="18" t="n">
        <v>0</v>
      </c>
      <c r="G640" s="18" t="n">
        <v>0</v>
      </c>
      <c r="H640" s="18" t="n">
        <v>0</v>
      </c>
      <c r="I640" s="18" t="n">
        <v>0</v>
      </c>
      <c r="J640" s="18">
        <f>ROUND(MIN(B640/12,650000)*12*0.0915+MIN(B640/12,1390000)*12*(0.0504+0)+B640*0.005,0)</f>
        <v/>
      </c>
      <c r="K640" s="18" t="n">
        <v>0</v>
      </c>
      <c r="L640" s="18" t="n">
        <v>0</v>
      </c>
      <c r="M640" s="18">
        <f>ROUND(IF(C640&gt;=2026,IF(B640&lt;741000,0,IF(B640&lt;2191000,B640-740000,IF(B640&lt;2193000,1451000,IF(B640&lt;2196000,1453000,IF(B640&lt;2200000,1456000,IF(B640&lt;3600000,ROUNDDOWN(B640/4,-3)*2.8-80000,IF(B640&lt;6600000,ROUNDDOWN(B640/4,-3)*3.2-440000,IF(B640&lt;8500000,ROUNDDOWN(B640*0.9,0)-1100000,B640-1950000)))))))),IF(B640&lt;651000,0,IF(B640&lt;1900000,B640-650000,IF(B640&lt;3600000,ROUNDDOWN(B640/4,-3)*2.8-80000,IF(B640&lt;6600000,ROUNDDOWN(B640/4,-3)*3.2-440000,IF(B640&lt;8500000,ROUNDDOWN(B640*0.9,0)-1100000,B640-1950000)))))),0)</f>
        <v/>
      </c>
      <c r="N640" s="18">
        <f>IF(M640&gt;23500000,NA(),IF(C640&gt;=2026,IF(M640&lt;=4890000,1040000,IF(M640&lt;=6550000,670000,620000)),IF(M640&lt;=1320000,950000,IF(M640&lt;=3360000,880000,IF(M640&lt;=4890000,680000,IF(M640&lt;=6550000,630000,580000))))))</f>
        <v/>
      </c>
      <c r="O640" s="18">
        <f>IF(F640&lt;=0,IF(AND(D640="はい",C640&gt;=2026,C640&lt;=2027),IF(E640&lt;=0,0,IF(E640&lt;=30000,E640,IF(E640&lt;=60000,ROUNDUP(E640/2,0)+15000,IF(E640&lt;=120000,ROUNDUP(E640/4,0)+30000,60000)))),IF(E640&lt;=0,0,IF(E640&lt;=20000,E640,IF(E640&lt;=40000,ROUNDUP(E640/2,0)+10000,IF(E640&lt;=80000,ROUNDUP(E640/4,0)+20000,40000))))),IF(E640&lt;=0,IF(F640&lt;=0,0,IF(F640&lt;=25000,F640,IF(F640&lt;=50000,ROUNDUP(F640/2,0)+12500,IF(F640&lt;=100000,ROUNDUP(F640/4,0)+25000,50000)))),MAX(IF(F640&lt;=0,0,IF(F640&lt;=25000,F640,IF(F640&lt;=50000,ROUNDUP(F640/2,0)+12500,IF(F640&lt;=100000,ROUNDUP(F640/4,0)+25000,50000)))),MIN(IF(AND(D640="はい",C640&gt;=2026,C640&lt;=2027),IF(E640&lt;=0,0,IF(E640&lt;=30000,E640,IF(E640&lt;=60000,ROUNDUP(E640/2,0)+15000,IF(E640&lt;=120000,ROUNDUP(E640/4,0)+30000,60000)))),IF(E640&lt;=0,0,IF(E640&lt;=20000,E640,IF(E640&lt;=40000,ROUNDUP(E640/2,0)+10000,IF(E640&lt;=80000,ROUNDUP(E640/4,0)+20000,40000)))))+IF(F640&lt;=0,0,IF(F640&lt;=25000,F640,IF(F640&lt;=50000,ROUNDUP(F640/2,0)+12500,IF(F640&lt;=100000,ROUNDUP(F640/4,0)+25000,50000)))),IF(AND(D640="はい",C640&gt;=2026,C640&lt;=2027),60000,40000)))))</f>
        <v/>
      </c>
      <c r="P640" s="18">
        <f>IF(G640&lt;=0,0,IF(G640&lt;=20000,G640,IF(G640&lt;=40000,ROUNDUP(G640/2,0)+10000,IF(G640&lt;=80000,ROUNDUP(G640/4,0)+20000,40000))))</f>
        <v/>
      </c>
      <c r="Q640" s="18">
        <f>IF(I640&lt;=0,IF(H640&lt;=0,0,IF(H640&lt;=20000,H640,IF(H640&lt;=40000,ROUNDUP(H640/2,0)+10000,IF(H640&lt;=80000,ROUNDUP(H640/4,0)+20000,40000)))),IF(H640&lt;=0,IF(I640&lt;=0,0,IF(I640&lt;=25000,I640,IF(I640&lt;=50000,ROUNDUP(I640/2,0)+12500,IF(I640&lt;=100000,ROUNDUP(I640/4,0)+25000,50000)))),MAX(IF(I640&lt;=0,0,IF(I640&lt;=25000,I640,IF(I640&lt;=50000,ROUNDUP(I640/2,0)+12500,IF(I640&lt;=100000,ROUNDUP(I640/4,0)+25000,50000)))),MIN(IF(H640&lt;=0,0,IF(H640&lt;=20000,H640,IF(H640&lt;=40000,ROUNDUP(H640/2,0)+10000,IF(H640&lt;=80000,ROUNDUP(H640/4,0)+20000,40000))))+IF(I640&lt;=0,0,IF(I640&lt;=25000,I640,IF(I640&lt;=50000,ROUNDUP(I640/2,0)+12500,IF(I640&lt;=100000,ROUNDUP(I640/4,0)+25000,50000)))),40000))))</f>
        <v/>
      </c>
      <c r="R640" s="18">
        <f>MIN(120000,O640+P640+Q640)</f>
        <v/>
      </c>
      <c r="S640" s="18">
        <f>IF(F640&lt;=0,IF(E640&lt;=0,0,IF(E640&lt;=12000,E640,IF(E640&lt;=32000,ROUNDUP(E640/2,0)+6000,IF(E640&lt;=56000,ROUNDUP(E640/4,0)+14000,28000)))),IF(E640&lt;=0,IF(F640&lt;=0,0,IF(F640&lt;=15000,F640,IF(F640&lt;=40000,ROUNDUP(F640/2,0)+7500,IF(F640&lt;=70000,ROUNDUP(F640/4,0)+17500,35000)))),MAX(IF(F640&lt;=0,0,IF(F640&lt;=15000,F640,IF(F640&lt;=40000,ROUNDUP(F640/2,0)+7500,IF(F640&lt;=70000,ROUNDUP(F640/4,0)+17500,35000)))),MIN(IF(E640&lt;=0,0,IF(E640&lt;=12000,E640,IF(E640&lt;=32000,ROUNDUP(E640/2,0)+6000,IF(E640&lt;=56000,ROUNDUP(E640/4,0)+14000,28000))))+IF(F640&lt;=0,0,IF(F640&lt;=15000,F640,IF(F640&lt;=40000,ROUNDUP(F640/2,0)+7500,IF(F640&lt;=70000,ROUNDUP(F640/4,0)+17500,35000)))),28000))))</f>
        <v/>
      </c>
      <c r="T640" s="18">
        <f>IF(G640&lt;=0,0,IF(G640&lt;=12000,G640,IF(G640&lt;=32000,ROUNDUP(G640/2,0)+6000,IF(G640&lt;=56000,ROUNDUP(G640/4,0)+14000,28000))))</f>
        <v/>
      </c>
      <c r="U640" s="18">
        <f>IF(I640&lt;=0,IF(H640&lt;=0,0,IF(H640&lt;=12000,H640,IF(H640&lt;=32000,ROUNDUP(H640/2,0)+6000,IF(H640&lt;=56000,ROUNDUP(H640/4,0)+14000,28000)))),IF(H640&lt;=0,IF(I640&lt;=0,0,IF(I640&lt;=15000,I640,IF(I640&lt;=40000,ROUNDUP(I640/2,0)+7500,IF(I640&lt;=70000,ROUNDUP(I640/4,0)+17500,35000)))),MAX(IF(I640&lt;=0,0,IF(I640&lt;=15000,I640,IF(I640&lt;=40000,ROUNDUP(I640/2,0)+7500,IF(I640&lt;=70000,ROUNDUP(I640/4,0)+17500,35000)))),MIN(IF(H640&lt;=0,0,IF(H640&lt;=12000,H640,IF(H640&lt;=32000,ROUNDUP(H640/2,0)+6000,IF(H640&lt;=56000,ROUNDUP(H640/4,0)+14000,28000))))+IF(I640&lt;=0,0,IF(I640&lt;=15000,I640,IF(I640&lt;=40000,ROUNDUP(I640/2,0)+7500,IF(I640&lt;=70000,ROUNDUP(I640/4,0)+17500,35000)))),28000))))</f>
        <v/>
      </c>
      <c r="V640" s="18">
        <f>MIN(70000,S640+T640+U640)</f>
        <v/>
      </c>
      <c r="W640" s="18">
        <f>MAX(0,ROUNDDOWN(M640-J640-N640-K640-0,-3))</f>
        <v/>
      </c>
      <c r="X640" s="18">
        <f>MAX(0,ROUNDDOWN(M640-J640-N640-K640-R640,-3))</f>
        <v/>
      </c>
      <c r="Y640" s="18">
        <f>IF(W640&lt;=0,0,ROUNDDOWN((W640*LOOKUP(W640,{0,1950001,3300001,6950001,9000001,18000001,40000001},{0.05,0.1,0.2,0.23,0.33,0.4,0.45})-LOOKUP(W640,{0,1950001,3300001,6950001,9000001,18000001,40000001},{0,97500,427500,636000,1536000,2796000,4796000}))*1.021,-2))</f>
        <v/>
      </c>
      <c r="Z640" s="18">
        <f>IF(X640&lt;=0,0,ROUNDDOWN((X640*LOOKUP(X640,{0,1950001,3300001,6950001,9000001,18000001,40000001},{0.05,0.1,0.2,0.23,0.33,0.4,0.45})-LOOKUP(X640,{0,1950001,3300001,6950001,9000001,18000001,40000001},{0,97500,427500,636000,1536000,2796000,4796000}))*1.021,-2))</f>
        <v/>
      </c>
      <c r="AA640" s="18">
        <f>MAX(0,ROUNDDOWN(M640-J640-430000-L640-0,-3))</f>
        <v/>
      </c>
      <c r="AB640" s="18">
        <f>MAX(0,ROUNDDOWN(M640-J640-430000-L640-V640,-3))</f>
        <v/>
      </c>
      <c r="AC640" s="18">
        <f>IF(M640&lt;=450000,0,MAX(0,ROUNDDOWN(AA640*0.06-MIN(50000,AA640)*0.03,-2))+MAX(0,ROUNDDOWN(AA640*0.04-MIN(50000,AA640)*0.02,-2)))</f>
        <v/>
      </c>
      <c r="AD640" s="18">
        <f>IF(M640&lt;=450000,0,MAX(0,ROUNDDOWN(AB640*0.06-MIN(50000,AB640)*0.03,-2))+MAX(0,ROUNDDOWN(AB640*0.04-MIN(50000,AB640)*0.02,-2)))</f>
        <v/>
      </c>
      <c r="AE640" s="18">
        <f>Y640-Z640</f>
        <v/>
      </c>
      <c r="AF640" s="18">
        <f>AC640-AD640</f>
        <v/>
      </c>
      <c r="AG640" s="18">
        <f>AE640+AF640</f>
        <v/>
      </c>
      <c r="AH640" s="20">
        <f>IF(W640&lt;=0,0,LOOKUP(W640,{0,1950001,3300001,6950001,9000001,18000001,40000001},{0.05,0.1,0.2,0.23,0.33,0.4,0.45}))</f>
        <v/>
      </c>
    </row>
    <row r="641">
      <c r="A641" t="inlineStr">
        <is>
          <t>1万円刻み 特例あり一般12万円</t>
        </is>
      </c>
      <c r="B641" s="18">
        <f>'4_1万円刻み'!$A$187</f>
        <v/>
      </c>
      <c r="C641" s="19" t="n">
        <v>2026</v>
      </c>
      <c r="D641" t="inlineStr">
        <is>
          <t>はい</t>
        </is>
      </c>
      <c r="E641" s="18" t="n">
        <v>120000</v>
      </c>
      <c r="F641" s="18" t="n">
        <v>0</v>
      </c>
      <c r="G641" s="18" t="n">
        <v>0</v>
      </c>
      <c r="H641" s="18" t="n">
        <v>0</v>
      </c>
      <c r="I641" s="18" t="n">
        <v>0</v>
      </c>
      <c r="J641" s="18">
        <f>ROUND(MIN(B641/12,650000)*12*0.0915+MIN(B641/12,1390000)*12*(0.0504+0)+B641*0.005,0)</f>
        <v/>
      </c>
      <c r="K641" s="18" t="n">
        <v>0</v>
      </c>
      <c r="L641" s="18" t="n">
        <v>0</v>
      </c>
      <c r="M641" s="18">
        <f>ROUND(IF(C641&gt;=2026,IF(B641&lt;741000,0,IF(B641&lt;2191000,B641-740000,IF(B641&lt;2193000,1451000,IF(B641&lt;2196000,1453000,IF(B641&lt;2200000,1456000,IF(B641&lt;3600000,ROUNDDOWN(B641/4,-3)*2.8-80000,IF(B641&lt;6600000,ROUNDDOWN(B641/4,-3)*3.2-440000,IF(B641&lt;8500000,ROUNDDOWN(B641*0.9,0)-1100000,B641-1950000)))))))),IF(B641&lt;651000,0,IF(B641&lt;1900000,B641-650000,IF(B641&lt;3600000,ROUNDDOWN(B641/4,-3)*2.8-80000,IF(B641&lt;6600000,ROUNDDOWN(B641/4,-3)*3.2-440000,IF(B641&lt;8500000,ROUNDDOWN(B641*0.9,0)-1100000,B641-1950000)))))),0)</f>
        <v/>
      </c>
      <c r="N641" s="18">
        <f>IF(M641&gt;23500000,NA(),IF(C641&gt;=2026,IF(M641&lt;=4890000,1040000,IF(M641&lt;=6550000,670000,620000)),IF(M641&lt;=1320000,950000,IF(M641&lt;=3360000,880000,IF(M641&lt;=4890000,680000,IF(M641&lt;=6550000,630000,580000))))))</f>
        <v/>
      </c>
      <c r="O641" s="18">
        <f>IF(F641&lt;=0,IF(AND(D641="はい",C641&gt;=2026,C641&lt;=2027),IF(E641&lt;=0,0,IF(E641&lt;=30000,E641,IF(E641&lt;=60000,ROUNDUP(E641/2,0)+15000,IF(E641&lt;=120000,ROUNDUP(E641/4,0)+30000,60000)))),IF(E641&lt;=0,0,IF(E641&lt;=20000,E641,IF(E641&lt;=40000,ROUNDUP(E641/2,0)+10000,IF(E641&lt;=80000,ROUNDUP(E641/4,0)+20000,40000))))),IF(E641&lt;=0,IF(F641&lt;=0,0,IF(F641&lt;=25000,F641,IF(F641&lt;=50000,ROUNDUP(F641/2,0)+12500,IF(F641&lt;=100000,ROUNDUP(F641/4,0)+25000,50000)))),MAX(IF(F641&lt;=0,0,IF(F641&lt;=25000,F641,IF(F641&lt;=50000,ROUNDUP(F641/2,0)+12500,IF(F641&lt;=100000,ROUNDUP(F641/4,0)+25000,50000)))),MIN(IF(AND(D641="はい",C641&gt;=2026,C641&lt;=2027),IF(E641&lt;=0,0,IF(E641&lt;=30000,E641,IF(E641&lt;=60000,ROUNDUP(E641/2,0)+15000,IF(E641&lt;=120000,ROUNDUP(E641/4,0)+30000,60000)))),IF(E641&lt;=0,0,IF(E641&lt;=20000,E641,IF(E641&lt;=40000,ROUNDUP(E641/2,0)+10000,IF(E641&lt;=80000,ROUNDUP(E641/4,0)+20000,40000)))))+IF(F641&lt;=0,0,IF(F641&lt;=25000,F641,IF(F641&lt;=50000,ROUNDUP(F641/2,0)+12500,IF(F641&lt;=100000,ROUNDUP(F641/4,0)+25000,50000)))),IF(AND(D641="はい",C641&gt;=2026,C641&lt;=2027),60000,40000)))))</f>
        <v/>
      </c>
      <c r="P641" s="18">
        <f>IF(G641&lt;=0,0,IF(G641&lt;=20000,G641,IF(G641&lt;=40000,ROUNDUP(G641/2,0)+10000,IF(G641&lt;=80000,ROUNDUP(G641/4,0)+20000,40000))))</f>
        <v/>
      </c>
      <c r="Q641" s="18">
        <f>IF(I641&lt;=0,IF(H641&lt;=0,0,IF(H641&lt;=20000,H641,IF(H641&lt;=40000,ROUNDUP(H641/2,0)+10000,IF(H641&lt;=80000,ROUNDUP(H641/4,0)+20000,40000)))),IF(H641&lt;=0,IF(I641&lt;=0,0,IF(I641&lt;=25000,I641,IF(I641&lt;=50000,ROUNDUP(I641/2,0)+12500,IF(I641&lt;=100000,ROUNDUP(I641/4,0)+25000,50000)))),MAX(IF(I641&lt;=0,0,IF(I641&lt;=25000,I641,IF(I641&lt;=50000,ROUNDUP(I641/2,0)+12500,IF(I641&lt;=100000,ROUNDUP(I641/4,0)+25000,50000)))),MIN(IF(H641&lt;=0,0,IF(H641&lt;=20000,H641,IF(H641&lt;=40000,ROUNDUP(H641/2,0)+10000,IF(H641&lt;=80000,ROUNDUP(H641/4,0)+20000,40000))))+IF(I641&lt;=0,0,IF(I641&lt;=25000,I641,IF(I641&lt;=50000,ROUNDUP(I641/2,0)+12500,IF(I641&lt;=100000,ROUNDUP(I641/4,0)+25000,50000)))),40000))))</f>
        <v/>
      </c>
      <c r="R641" s="18">
        <f>MIN(120000,O641+P641+Q641)</f>
        <v/>
      </c>
      <c r="S641" s="18">
        <f>IF(F641&lt;=0,IF(E641&lt;=0,0,IF(E641&lt;=12000,E641,IF(E641&lt;=32000,ROUNDUP(E641/2,0)+6000,IF(E641&lt;=56000,ROUNDUP(E641/4,0)+14000,28000)))),IF(E641&lt;=0,IF(F641&lt;=0,0,IF(F641&lt;=15000,F641,IF(F641&lt;=40000,ROUNDUP(F641/2,0)+7500,IF(F641&lt;=70000,ROUNDUP(F641/4,0)+17500,35000)))),MAX(IF(F641&lt;=0,0,IF(F641&lt;=15000,F641,IF(F641&lt;=40000,ROUNDUP(F641/2,0)+7500,IF(F641&lt;=70000,ROUNDUP(F641/4,0)+17500,35000)))),MIN(IF(E641&lt;=0,0,IF(E641&lt;=12000,E641,IF(E641&lt;=32000,ROUNDUP(E641/2,0)+6000,IF(E641&lt;=56000,ROUNDUP(E641/4,0)+14000,28000))))+IF(F641&lt;=0,0,IF(F641&lt;=15000,F641,IF(F641&lt;=40000,ROUNDUP(F641/2,0)+7500,IF(F641&lt;=70000,ROUNDUP(F641/4,0)+17500,35000)))),28000))))</f>
        <v/>
      </c>
      <c r="T641" s="18">
        <f>IF(G641&lt;=0,0,IF(G641&lt;=12000,G641,IF(G641&lt;=32000,ROUNDUP(G641/2,0)+6000,IF(G641&lt;=56000,ROUNDUP(G641/4,0)+14000,28000))))</f>
        <v/>
      </c>
      <c r="U641" s="18">
        <f>IF(I641&lt;=0,IF(H641&lt;=0,0,IF(H641&lt;=12000,H641,IF(H641&lt;=32000,ROUNDUP(H641/2,0)+6000,IF(H641&lt;=56000,ROUNDUP(H641/4,0)+14000,28000)))),IF(H641&lt;=0,IF(I641&lt;=0,0,IF(I641&lt;=15000,I641,IF(I641&lt;=40000,ROUNDUP(I641/2,0)+7500,IF(I641&lt;=70000,ROUNDUP(I641/4,0)+17500,35000)))),MAX(IF(I641&lt;=0,0,IF(I641&lt;=15000,I641,IF(I641&lt;=40000,ROUNDUP(I641/2,0)+7500,IF(I641&lt;=70000,ROUNDUP(I641/4,0)+17500,35000)))),MIN(IF(H641&lt;=0,0,IF(H641&lt;=12000,H641,IF(H641&lt;=32000,ROUNDUP(H641/2,0)+6000,IF(H641&lt;=56000,ROUNDUP(H641/4,0)+14000,28000))))+IF(I641&lt;=0,0,IF(I641&lt;=15000,I641,IF(I641&lt;=40000,ROUNDUP(I641/2,0)+7500,IF(I641&lt;=70000,ROUNDUP(I641/4,0)+17500,35000)))),28000))))</f>
        <v/>
      </c>
      <c r="V641" s="18">
        <f>MIN(70000,S641+T641+U641)</f>
        <v/>
      </c>
      <c r="W641" s="18">
        <f>MAX(0,ROUNDDOWN(M641-J641-N641-K641-0,-3))</f>
        <v/>
      </c>
      <c r="X641" s="18">
        <f>MAX(0,ROUNDDOWN(M641-J641-N641-K641-R641,-3))</f>
        <v/>
      </c>
      <c r="Y641" s="18">
        <f>IF(W641&lt;=0,0,ROUNDDOWN((W641*LOOKUP(W641,{0,1950001,3300001,6950001,9000001,18000001,40000001},{0.05,0.1,0.2,0.23,0.33,0.4,0.45})-LOOKUP(W641,{0,1950001,3300001,6950001,9000001,18000001,40000001},{0,97500,427500,636000,1536000,2796000,4796000}))*1.021,-2))</f>
        <v/>
      </c>
      <c r="Z641" s="18">
        <f>IF(X641&lt;=0,0,ROUNDDOWN((X641*LOOKUP(X641,{0,1950001,3300001,6950001,9000001,18000001,40000001},{0.05,0.1,0.2,0.23,0.33,0.4,0.45})-LOOKUP(X641,{0,1950001,3300001,6950001,9000001,18000001,40000001},{0,97500,427500,636000,1536000,2796000,4796000}))*1.021,-2))</f>
        <v/>
      </c>
      <c r="AA641" s="18">
        <f>MAX(0,ROUNDDOWN(M641-J641-430000-L641-0,-3))</f>
        <v/>
      </c>
      <c r="AB641" s="18">
        <f>MAX(0,ROUNDDOWN(M641-J641-430000-L641-V641,-3))</f>
        <v/>
      </c>
      <c r="AC641" s="18">
        <f>IF(M641&lt;=450000,0,MAX(0,ROUNDDOWN(AA641*0.06-MIN(50000,AA641)*0.03,-2))+MAX(0,ROUNDDOWN(AA641*0.04-MIN(50000,AA641)*0.02,-2)))</f>
        <v/>
      </c>
      <c r="AD641" s="18">
        <f>IF(M641&lt;=450000,0,MAX(0,ROUNDDOWN(AB641*0.06-MIN(50000,AB641)*0.03,-2))+MAX(0,ROUNDDOWN(AB641*0.04-MIN(50000,AB641)*0.02,-2)))</f>
        <v/>
      </c>
      <c r="AE641" s="18">
        <f>Y641-Z641</f>
        <v/>
      </c>
      <c r="AF641" s="18">
        <f>AC641-AD641</f>
        <v/>
      </c>
      <c r="AG641" s="18">
        <f>AE641+AF641</f>
        <v/>
      </c>
      <c r="AH641" s="20">
        <f>IF(W641&lt;=0,0,LOOKUP(W641,{0,1950001,3300001,6950001,9000001,18000001,40000001},{0.05,0.1,0.2,0.23,0.33,0.4,0.45}))</f>
        <v/>
      </c>
    </row>
    <row r="642">
      <c r="A642" t="inlineStr">
        <is>
          <t>1万円刻み 3区分8万円ずつ</t>
        </is>
      </c>
      <c r="B642" s="18">
        <f>'4_1万円刻み'!$A$188</f>
        <v/>
      </c>
      <c r="C642" s="19" t="n">
        <v>2026</v>
      </c>
      <c r="D642" t="inlineStr">
        <is>
          <t>いいえ</t>
        </is>
      </c>
      <c r="E642" s="18" t="n">
        <v>80000</v>
      </c>
      <c r="F642" s="18" t="n">
        <v>0</v>
      </c>
      <c r="G642" s="18" t="n">
        <v>80000</v>
      </c>
      <c r="H642" s="18" t="n">
        <v>80000</v>
      </c>
      <c r="I642" s="18" t="n">
        <v>0</v>
      </c>
      <c r="J642" s="18">
        <f>ROUND(MIN(B642/12,650000)*12*0.0915+MIN(B642/12,1390000)*12*(0.0504+0)+B642*0.005,0)</f>
        <v/>
      </c>
      <c r="K642" s="18" t="n">
        <v>0</v>
      </c>
      <c r="L642" s="18" t="n">
        <v>0</v>
      </c>
      <c r="M642" s="18">
        <f>ROUND(IF(C642&gt;=2026,IF(B642&lt;741000,0,IF(B642&lt;2191000,B642-740000,IF(B642&lt;2193000,1451000,IF(B642&lt;2196000,1453000,IF(B642&lt;2200000,1456000,IF(B642&lt;3600000,ROUNDDOWN(B642/4,-3)*2.8-80000,IF(B642&lt;6600000,ROUNDDOWN(B642/4,-3)*3.2-440000,IF(B642&lt;8500000,ROUNDDOWN(B642*0.9,0)-1100000,B642-1950000)))))))),IF(B642&lt;651000,0,IF(B642&lt;1900000,B642-650000,IF(B642&lt;3600000,ROUNDDOWN(B642/4,-3)*2.8-80000,IF(B642&lt;6600000,ROUNDDOWN(B642/4,-3)*3.2-440000,IF(B642&lt;8500000,ROUNDDOWN(B642*0.9,0)-1100000,B642-1950000)))))),0)</f>
        <v/>
      </c>
      <c r="N642" s="18">
        <f>IF(M642&gt;23500000,NA(),IF(C642&gt;=2026,IF(M642&lt;=4890000,1040000,IF(M642&lt;=6550000,670000,620000)),IF(M642&lt;=1320000,950000,IF(M642&lt;=3360000,880000,IF(M642&lt;=4890000,680000,IF(M642&lt;=6550000,630000,580000))))))</f>
        <v/>
      </c>
      <c r="O642" s="18">
        <f>IF(F642&lt;=0,IF(AND(D642="はい",C642&gt;=2026,C642&lt;=2027),IF(E642&lt;=0,0,IF(E642&lt;=30000,E642,IF(E642&lt;=60000,ROUNDUP(E642/2,0)+15000,IF(E642&lt;=120000,ROUNDUP(E642/4,0)+30000,60000)))),IF(E642&lt;=0,0,IF(E642&lt;=20000,E642,IF(E642&lt;=40000,ROUNDUP(E642/2,0)+10000,IF(E642&lt;=80000,ROUNDUP(E642/4,0)+20000,40000))))),IF(E642&lt;=0,IF(F642&lt;=0,0,IF(F642&lt;=25000,F642,IF(F642&lt;=50000,ROUNDUP(F642/2,0)+12500,IF(F642&lt;=100000,ROUNDUP(F642/4,0)+25000,50000)))),MAX(IF(F642&lt;=0,0,IF(F642&lt;=25000,F642,IF(F642&lt;=50000,ROUNDUP(F642/2,0)+12500,IF(F642&lt;=100000,ROUNDUP(F642/4,0)+25000,50000)))),MIN(IF(AND(D642="はい",C642&gt;=2026,C642&lt;=2027),IF(E642&lt;=0,0,IF(E642&lt;=30000,E642,IF(E642&lt;=60000,ROUNDUP(E642/2,0)+15000,IF(E642&lt;=120000,ROUNDUP(E642/4,0)+30000,60000)))),IF(E642&lt;=0,0,IF(E642&lt;=20000,E642,IF(E642&lt;=40000,ROUNDUP(E642/2,0)+10000,IF(E642&lt;=80000,ROUNDUP(E642/4,0)+20000,40000)))))+IF(F642&lt;=0,0,IF(F642&lt;=25000,F642,IF(F642&lt;=50000,ROUNDUP(F642/2,0)+12500,IF(F642&lt;=100000,ROUNDUP(F642/4,0)+25000,50000)))),IF(AND(D642="はい",C642&gt;=2026,C642&lt;=2027),60000,40000)))))</f>
        <v/>
      </c>
      <c r="P642" s="18">
        <f>IF(G642&lt;=0,0,IF(G642&lt;=20000,G642,IF(G642&lt;=40000,ROUNDUP(G642/2,0)+10000,IF(G642&lt;=80000,ROUNDUP(G642/4,0)+20000,40000))))</f>
        <v/>
      </c>
      <c r="Q642" s="18">
        <f>IF(I642&lt;=0,IF(H642&lt;=0,0,IF(H642&lt;=20000,H642,IF(H642&lt;=40000,ROUNDUP(H642/2,0)+10000,IF(H642&lt;=80000,ROUNDUP(H642/4,0)+20000,40000)))),IF(H642&lt;=0,IF(I642&lt;=0,0,IF(I642&lt;=25000,I642,IF(I642&lt;=50000,ROUNDUP(I642/2,0)+12500,IF(I642&lt;=100000,ROUNDUP(I642/4,0)+25000,50000)))),MAX(IF(I642&lt;=0,0,IF(I642&lt;=25000,I642,IF(I642&lt;=50000,ROUNDUP(I642/2,0)+12500,IF(I642&lt;=100000,ROUNDUP(I642/4,0)+25000,50000)))),MIN(IF(H642&lt;=0,0,IF(H642&lt;=20000,H642,IF(H642&lt;=40000,ROUNDUP(H642/2,0)+10000,IF(H642&lt;=80000,ROUNDUP(H642/4,0)+20000,40000))))+IF(I642&lt;=0,0,IF(I642&lt;=25000,I642,IF(I642&lt;=50000,ROUNDUP(I642/2,0)+12500,IF(I642&lt;=100000,ROUNDUP(I642/4,0)+25000,50000)))),40000))))</f>
        <v/>
      </c>
      <c r="R642" s="18">
        <f>MIN(120000,O642+P642+Q642)</f>
        <v/>
      </c>
      <c r="S642" s="18">
        <f>IF(F642&lt;=0,IF(E642&lt;=0,0,IF(E642&lt;=12000,E642,IF(E642&lt;=32000,ROUNDUP(E642/2,0)+6000,IF(E642&lt;=56000,ROUNDUP(E642/4,0)+14000,28000)))),IF(E642&lt;=0,IF(F642&lt;=0,0,IF(F642&lt;=15000,F642,IF(F642&lt;=40000,ROUNDUP(F642/2,0)+7500,IF(F642&lt;=70000,ROUNDUP(F642/4,0)+17500,35000)))),MAX(IF(F642&lt;=0,0,IF(F642&lt;=15000,F642,IF(F642&lt;=40000,ROUNDUP(F642/2,0)+7500,IF(F642&lt;=70000,ROUNDUP(F642/4,0)+17500,35000)))),MIN(IF(E642&lt;=0,0,IF(E642&lt;=12000,E642,IF(E642&lt;=32000,ROUNDUP(E642/2,0)+6000,IF(E642&lt;=56000,ROUNDUP(E642/4,0)+14000,28000))))+IF(F642&lt;=0,0,IF(F642&lt;=15000,F642,IF(F642&lt;=40000,ROUNDUP(F642/2,0)+7500,IF(F642&lt;=70000,ROUNDUP(F642/4,0)+17500,35000)))),28000))))</f>
        <v/>
      </c>
      <c r="T642" s="18">
        <f>IF(G642&lt;=0,0,IF(G642&lt;=12000,G642,IF(G642&lt;=32000,ROUNDUP(G642/2,0)+6000,IF(G642&lt;=56000,ROUNDUP(G642/4,0)+14000,28000))))</f>
        <v/>
      </c>
      <c r="U642" s="18">
        <f>IF(I642&lt;=0,IF(H642&lt;=0,0,IF(H642&lt;=12000,H642,IF(H642&lt;=32000,ROUNDUP(H642/2,0)+6000,IF(H642&lt;=56000,ROUNDUP(H642/4,0)+14000,28000)))),IF(H642&lt;=0,IF(I642&lt;=0,0,IF(I642&lt;=15000,I642,IF(I642&lt;=40000,ROUNDUP(I642/2,0)+7500,IF(I642&lt;=70000,ROUNDUP(I642/4,0)+17500,35000)))),MAX(IF(I642&lt;=0,0,IF(I642&lt;=15000,I642,IF(I642&lt;=40000,ROUNDUP(I642/2,0)+7500,IF(I642&lt;=70000,ROUNDUP(I642/4,0)+17500,35000)))),MIN(IF(H642&lt;=0,0,IF(H642&lt;=12000,H642,IF(H642&lt;=32000,ROUNDUP(H642/2,0)+6000,IF(H642&lt;=56000,ROUNDUP(H642/4,0)+14000,28000))))+IF(I642&lt;=0,0,IF(I642&lt;=15000,I642,IF(I642&lt;=40000,ROUNDUP(I642/2,0)+7500,IF(I642&lt;=70000,ROUNDUP(I642/4,0)+17500,35000)))),28000))))</f>
        <v/>
      </c>
      <c r="V642" s="18">
        <f>MIN(70000,S642+T642+U642)</f>
        <v/>
      </c>
      <c r="W642" s="18">
        <f>MAX(0,ROUNDDOWN(M642-J642-N642-K642-0,-3))</f>
        <v/>
      </c>
      <c r="X642" s="18">
        <f>MAX(0,ROUNDDOWN(M642-J642-N642-K642-R642,-3))</f>
        <v/>
      </c>
      <c r="Y642" s="18">
        <f>IF(W642&lt;=0,0,ROUNDDOWN((W642*LOOKUP(W642,{0,1950001,3300001,6950001,9000001,18000001,40000001},{0.05,0.1,0.2,0.23,0.33,0.4,0.45})-LOOKUP(W642,{0,1950001,3300001,6950001,9000001,18000001,40000001},{0,97500,427500,636000,1536000,2796000,4796000}))*1.021,-2))</f>
        <v/>
      </c>
      <c r="Z642" s="18">
        <f>IF(X642&lt;=0,0,ROUNDDOWN((X642*LOOKUP(X642,{0,1950001,3300001,6950001,9000001,18000001,40000001},{0.05,0.1,0.2,0.23,0.33,0.4,0.45})-LOOKUP(X642,{0,1950001,3300001,6950001,9000001,18000001,40000001},{0,97500,427500,636000,1536000,2796000,4796000}))*1.021,-2))</f>
        <v/>
      </c>
      <c r="AA642" s="18">
        <f>MAX(0,ROUNDDOWN(M642-J642-430000-L642-0,-3))</f>
        <v/>
      </c>
      <c r="AB642" s="18">
        <f>MAX(0,ROUNDDOWN(M642-J642-430000-L642-V642,-3))</f>
        <v/>
      </c>
      <c r="AC642" s="18">
        <f>IF(M642&lt;=450000,0,MAX(0,ROUNDDOWN(AA642*0.06-MIN(50000,AA642)*0.03,-2))+MAX(0,ROUNDDOWN(AA642*0.04-MIN(50000,AA642)*0.02,-2)))</f>
        <v/>
      </c>
      <c r="AD642" s="18">
        <f>IF(M642&lt;=450000,0,MAX(0,ROUNDDOWN(AB642*0.06-MIN(50000,AB642)*0.03,-2))+MAX(0,ROUNDDOWN(AB642*0.04-MIN(50000,AB642)*0.02,-2)))</f>
        <v/>
      </c>
      <c r="AE642" s="18">
        <f>Y642-Z642</f>
        <v/>
      </c>
      <c r="AF642" s="18">
        <f>AC642-AD642</f>
        <v/>
      </c>
      <c r="AG642" s="18">
        <f>AE642+AF642</f>
        <v/>
      </c>
      <c r="AH642" s="20">
        <f>IF(W642&lt;=0,0,LOOKUP(W642,{0,1950001,3300001,6950001,9000001,18000001,40000001},{0.05,0.1,0.2,0.23,0.33,0.4,0.45}))</f>
        <v/>
      </c>
    </row>
    <row r="643">
      <c r="A643" t="inlineStr">
        <is>
          <t>1万円刻み 一般8万円</t>
        </is>
      </c>
      <c r="B643" s="18">
        <f>'4_1万円刻み'!$A$188</f>
        <v/>
      </c>
      <c r="C643" s="19" t="n">
        <v>2026</v>
      </c>
      <c r="D643" t="inlineStr">
        <is>
          <t>いいえ</t>
        </is>
      </c>
      <c r="E643" s="18" t="n">
        <v>80000</v>
      </c>
      <c r="F643" s="18" t="n">
        <v>0</v>
      </c>
      <c r="G643" s="18" t="n">
        <v>0</v>
      </c>
      <c r="H643" s="18" t="n">
        <v>0</v>
      </c>
      <c r="I643" s="18" t="n">
        <v>0</v>
      </c>
      <c r="J643" s="18">
        <f>ROUND(MIN(B643/12,650000)*12*0.0915+MIN(B643/12,1390000)*12*(0.0504+0)+B643*0.005,0)</f>
        <v/>
      </c>
      <c r="K643" s="18" t="n">
        <v>0</v>
      </c>
      <c r="L643" s="18" t="n">
        <v>0</v>
      </c>
      <c r="M643" s="18">
        <f>ROUND(IF(C643&gt;=2026,IF(B643&lt;741000,0,IF(B643&lt;2191000,B643-740000,IF(B643&lt;2193000,1451000,IF(B643&lt;2196000,1453000,IF(B643&lt;2200000,1456000,IF(B643&lt;3600000,ROUNDDOWN(B643/4,-3)*2.8-80000,IF(B643&lt;6600000,ROUNDDOWN(B643/4,-3)*3.2-440000,IF(B643&lt;8500000,ROUNDDOWN(B643*0.9,0)-1100000,B643-1950000)))))))),IF(B643&lt;651000,0,IF(B643&lt;1900000,B643-650000,IF(B643&lt;3600000,ROUNDDOWN(B643/4,-3)*2.8-80000,IF(B643&lt;6600000,ROUNDDOWN(B643/4,-3)*3.2-440000,IF(B643&lt;8500000,ROUNDDOWN(B643*0.9,0)-1100000,B643-1950000)))))),0)</f>
        <v/>
      </c>
      <c r="N643" s="18">
        <f>IF(M643&gt;23500000,NA(),IF(C643&gt;=2026,IF(M643&lt;=4890000,1040000,IF(M643&lt;=6550000,670000,620000)),IF(M643&lt;=1320000,950000,IF(M643&lt;=3360000,880000,IF(M643&lt;=4890000,680000,IF(M643&lt;=6550000,630000,580000))))))</f>
        <v/>
      </c>
      <c r="O643" s="18">
        <f>IF(F643&lt;=0,IF(AND(D643="はい",C643&gt;=2026,C643&lt;=2027),IF(E643&lt;=0,0,IF(E643&lt;=30000,E643,IF(E643&lt;=60000,ROUNDUP(E643/2,0)+15000,IF(E643&lt;=120000,ROUNDUP(E643/4,0)+30000,60000)))),IF(E643&lt;=0,0,IF(E643&lt;=20000,E643,IF(E643&lt;=40000,ROUNDUP(E643/2,0)+10000,IF(E643&lt;=80000,ROUNDUP(E643/4,0)+20000,40000))))),IF(E643&lt;=0,IF(F643&lt;=0,0,IF(F643&lt;=25000,F643,IF(F643&lt;=50000,ROUNDUP(F643/2,0)+12500,IF(F643&lt;=100000,ROUNDUP(F643/4,0)+25000,50000)))),MAX(IF(F643&lt;=0,0,IF(F643&lt;=25000,F643,IF(F643&lt;=50000,ROUNDUP(F643/2,0)+12500,IF(F643&lt;=100000,ROUNDUP(F643/4,0)+25000,50000)))),MIN(IF(AND(D643="はい",C643&gt;=2026,C643&lt;=2027),IF(E643&lt;=0,0,IF(E643&lt;=30000,E643,IF(E643&lt;=60000,ROUNDUP(E643/2,0)+15000,IF(E643&lt;=120000,ROUNDUP(E643/4,0)+30000,60000)))),IF(E643&lt;=0,0,IF(E643&lt;=20000,E643,IF(E643&lt;=40000,ROUNDUP(E643/2,0)+10000,IF(E643&lt;=80000,ROUNDUP(E643/4,0)+20000,40000)))))+IF(F643&lt;=0,0,IF(F643&lt;=25000,F643,IF(F643&lt;=50000,ROUNDUP(F643/2,0)+12500,IF(F643&lt;=100000,ROUNDUP(F643/4,0)+25000,50000)))),IF(AND(D643="はい",C643&gt;=2026,C643&lt;=2027),60000,40000)))))</f>
        <v/>
      </c>
      <c r="P643" s="18">
        <f>IF(G643&lt;=0,0,IF(G643&lt;=20000,G643,IF(G643&lt;=40000,ROUNDUP(G643/2,0)+10000,IF(G643&lt;=80000,ROUNDUP(G643/4,0)+20000,40000))))</f>
        <v/>
      </c>
      <c r="Q643" s="18">
        <f>IF(I643&lt;=0,IF(H643&lt;=0,0,IF(H643&lt;=20000,H643,IF(H643&lt;=40000,ROUNDUP(H643/2,0)+10000,IF(H643&lt;=80000,ROUNDUP(H643/4,0)+20000,40000)))),IF(H643&lt;=0,IF(I643&lt;=0,0,IF(I643&lt;=25000,I643,IF(I643&lt;=50000,ROUNDUP(I643/2,0)+12500,IF(I643&lt;=100000,ROUNDUP(I643/4,0)+25000,50000)))),MAX(IF(I643&lt;=0,0,IF(I643&lt;=25000,I643,IF(I643&lt;=50000,ROUNDUP(I643/2,0)+12500,IF(I643&lt;=100000,ROUNDUP(I643/4,0)+25000,50000)))),MIN(IF(H643&lt;=0,0,IF(H643&lt;=20000,H643,IF(H643&lt;=40000,ROUNDUP(H643/2,0)+10000,IF(H643&lt;=80000,ROUNDUP(H643/4,0)+20000,40000))))+IF(I643&lt;=0,0,IF(I643&lt;=25000,I643,IF(I643&lt;=50000,ROUNDUP(I643/2,0)+12500,IF(I643&lt;=100000,ROUNDUP(I643/4,0)+25000,50000)))),40000))))</f>
        <v/>
      </c>
      <c r="R643" s="18">
        <f>MIN(120000,O643+P643+Q643)</f>
        <v/>
      </c>
      <c r="S643" s="18">
        <f>IF(F643&lt;=0,IF(E643&lt;=0,0,IF(E643&lt;=12000,E643,IF(E643&lt;=32000,ROUNDUP(E643/2,0)+6000,IF(E643&lt;=56000,ROUNDUP(E643/4,0)+14000,28000)))),IF(E643&lt;=0,IF(F643&lt;=0,0,IF(F643&lt;=15000,F643,IF(F643&lt;=40000,ROUNDUP(F643/2,0)+7500,IF(F643&lt;=70000,ROUNDUP(F643/4,0)+17500,35000)))),MAX(IF(F643&lt;=0,0,IF(F643&lt;=15000,F643,IF(F643&lt;=40000,ROUNDUP(F643/2,0)+7500,IF(F643&lt;=70000,ROUNDUP(F643/4,0)+17500,35000)))),MIN(IF(E643&lt;=0,0,IF(E643&lt;=12000,E643,IF(E643&lt;=32000,ROUNDUP(E643/2,0)+6000,IF(E643&lt;=56000,ROUNDUP(E643/4,0)+14000,28000))))+IF(F643&lt;=0,0,IF(F643&lt;=15000,F643,IF(F643&lt;=40000,ROUNDUP(F643/2,0)+7500,IF(F643&lt;=70000,ROUNDUP(F643/4,0)+17500,35000)))),28000))))</f>
        <v/>
      </c>
      <c r="T643" s="18">
        <f>IF(G643&lt;=0,0,IF(G643&lt;=12000,G643,IF(G643&lt;=32000,ROUNDUP(G643/2,0)+6000,IF(G643&lt;=56000,ROUNDUP(G643/4,0)+14000,28000))))</f>
        <v/>
      </c>
      <c r="U643" s="18">
        <f>IF(I643&lt;=0,IF(H643&lt;=0,0,IF(H643&lt;=12000,H643,IF(H643&lt;=32000,ROUNDUP(H643/2,0)+6000,IF(H643&lt;=56000,ROUNDUP(H643/4,0)+14000,28000)))),IF(H643&lt;=0,IF(I643&lt;=0,0,IF(I643&lt;=15000,I643,IF(I643&lt;=40000,ROUNDUP(I643/2,0)+7500,IF(I643&lt;=70000,ROUNDUP(I643/4,0)+17500,35000)))),MAX(IF(I643&lt;=0,0,IF(I643&lt;=15000,I643,IF(I643&lt;=40000,ROUNDUP(I643/2,0)+7500,IF(I643&lt;=70000,ROUNDUP(I643/4,0)+17500,35000)))),MIN(IF(H643&lt;=0,0,IF(H643&lt;=12000,H643,IF(H643&lt;=32000,ROUNDUP(H643/2,0)+6000,IF(H643&lt;=56000,ROUNDUP(H643/4,0)+14000,28000))))+IF(I643&lt;=0,0,IF(I643&lt;=15000,I643,IF(I643&lt;=40000,ROUNDUP(I643/2,0)+7500,IF(I643&lt;=70000,ROUNDUP(I643/4,0)+17500,35000)))),28000))))</f>
        <v/>
      </c>
      <c r="V643" s="18">
        <f>MIN(70000,S643+T643+U643)</f>
        <v/>
      </c>
      <c r="W643" s="18">
        <f>MAX(0,ROUNDDOWN(M643-J643-N643-K643-0,-3))</f>
        <v/>
      </c>
      <c r="X643" s="18">
        <f>MAX(0,ROUNDDOWN(M643-J643-N643-K643-R643,-3))</f>
        <v/>
      </c>
      <c r="Y643" s="18">
        <f>IF(W643&lt;=0,0,ROUNDDOWN((W643*LOOKUP(W643,{0,1950001,3300001,6950001,9000001,18000001,40000001},{0.05,0.1,0.2,0.23,0.33,0.4,0.45})-LOOKUP(W643,{0,1950001,3300001,6950001,9000001,18000001,40000001},{0,97500,427500,636000,1536000,2796000,4796000}))*1.021,-2))</f>
        <v/>
      </c>
      <c r="Z643" s="18">
        <f>IF(X643&lt;=0,0,ROUNDDOWN((X643*LOOKUP(X643,{0,1950001,3300001,6950001,9000001,18000001,40000001},{0.05,0.1,0.2,0.23,0.33,0.4,0.45})-LOOKUP(X643,{0,1950001,3300001,6950001,9000001,18000001,40000001},{0,97500,427500,636000,1536000,2796000,4796000}))*1.021,-2))</f>
        <v/>
      </c>
      <c r="AA643" s="18">
        <f>MAX(0,ROUNDDOWN(M643-J643-430000-L643-0,-3))</f>
        <v/>
      </c>
      <c r="AB643" s="18">
        <f>MAX(0,ROUNDDOWN(M643-J643-430000-L643-V643,-3))</f>
        <v/>
      </c>
      <c r="AC643" s="18">
        <f>IF(M643&lt;=450000,0,MAX(0,ROUNDDOWN(AA643*0.06-MIN(50000,AA643)*0.03,-2))+MAX(0,ROUNDDOWN(AA643*0.04-MIN(50000,AA643)*0.02,-2)))</f>
        <v/>
      </c>
      <c r="AD643" s="18">
        <f>IF(M643&lt;=450000,0,MAX(0,ROUNDDOWN(AB643*0.06-MIN(50000,AB643)*0.03,-2))+MAX(0,ROUNDDOWN(AB643*0.04-MIN(50000,AB643)*0.02,-2)))</f>
        <v/>
      </c>
      <c r="AE643" s="18">
        <f>Y643-Z643</f>
        <v/>
      </c>
      <c r="AF643" s="18">
        <f>AC643-AD643</f>
        <v/>
      </c>
      <c r="AG643" s="18">
        <f>AE643+AF643</f>
        <v/>
      </c>
      <c r="AH643" s="20">
        <f>IF(W643&lt;=0,0,LOOKUP(W643,{0,1950001,3300001,6950001,9000001,18000001,40000001},{0.05,0.1,0.2,0.23,0.33,0.4,0.45}))</f>
        <v/>
      </c>
    </row>
    <row r="644">
      <c r="A644" t="inlineStr">
        <is>
          <t>1万円刻み 特例あり一般12万円</t>
        </is>
      </c>
      <c r="B644" s="18">
        <f>'4_1万円刻み'!$A$188</f>
        <v/>
      </c>
      <c r="C644" s="19" t="n">
        <v>2026</v>
      </c>
      <c r="D644" t="inlineStr">
        <is>
          <t>はい</t>
        </is>
      </c>
      <c r="E644" s="18" t="n">
        <v>120000</v>
      </c>
      <c r="F644" s="18" t="n">
        <v>0</v>
      </c>
      <c r="G644" s="18" t="n">
        <v>0</v>
      </c>
      <c r="H644" s="18" t="n">
        <v>0</v>
      </c>
      <c r="I644" s="18" t="n">
        <v>0</v>
      </c>
      <c r="J644" s="18">
        <f>ROUND(MIN(B644/12,650000)*12*0.0915+MIN(B644/12,1390000)*12*(0.0504+0)+B644*0.005,0)</f>
        <v/>
      </c>
      <c r="K644" s="18" t="n">
        <v>0</v>
      </c>
      <c r="L644" s="18" t="n">
        <v>0</v>
      </c>
      <c r="M644" s="18">
        <f>ROUND(IF(C644&gt;=2026,IF(B644&lt;741000,0,IF(B644&lt;2191000,B644-740000,IF(B644&lt;2193000,1451000,IF(B644&lt;2196000,1453000,IF(B644&lt;2200000,1456000,IF(B644&lt;3600000,ROUNDDOWN(B644/4,-3)*2.8-80000,IF(B644&lt;6600000,ROUNDDOWN(B644/4,-3)*3.2-440000,IF(B644&lt;8500000,ROUNDDOWN(B644*0.9,0)-1100000,B644-1950000)))))))),IF(B644&lt;651000,0,IF(B644&lt;1900000,B644-650000,IF(B644&lt;3600000,ROUNDDOWN(B644/4,-3)*2.8-80000,IF(B644&lt;6600000,ROUNDDOWN(B644/4,-3)*3.2-440000,IF(B644&lt;8500000,ROUNDDOWN(B644*0.9,0)-1100000,B644-1950000)))))),0)</f>
        <v/>
      </c>
      <c r="N644" s="18">
        <f>IF(M644&gt;23500000,NA(),IF(C644&gt;=2026,IF(M644&lt;=4890000,1040000,IF(M644&lt;=6550000,670000,620000)),IF(M644&lt;=1320000,950000,IF(M644&lt;=3360000,880000,IF(M644&lt;=4890000,680000,IF(M644&lt;=6550000,630000,580000))))))</f>
        <v/>
      </c>
      <c r="O644" s="18">
        <f>IF(F644&lt;=0,IF(AND(D644="はい",C644&gt;=2026,C644&lt;=2027),IF(E644&lt;=0,0,IF(E644&lt;=30000,E644,IF(E644&lt;=60000,ROUNDUP(E644/2,0)+15000,IF(E644&lt;=120000,ROUNDUP(E644/4,0)+30000,60000)))),IF(E644&lt;=0,0,IF(E644&lt;=20000,E644,IF(E644&lt;=40000,ROUNDUP(E644/2,0)+10000,IF(E644&lt;=80000,ROUNDUP(E644/4,0)+20000,40000))))),IF(E644&lt;=0,IF(F644&lt;=0,0,IF(F644&lt;=25000,F644,IF(F644&lt;=50000,ROUNDUP(F644/2,0)+12500,IF(F644&lt;=100000,ROUNDUP(F644/4,0)+25000,50000)))),MAX(IF(F644&lt;=0,0,IF(F644&lt;=25000,F644,IF(F644&lt;=50000,ROUNDUP(F644/2,0)+12500,IF(F644&lt;=100000,ROUNDUP(F644/4,0)+25000,50000)))),MIN(IF(AND(D644="はい",C644&gt;=2026,C644&lt;=2027),IF(E644&lt;=0,0,IF(E644&lt;=30000,E644,IF(E644&lt;=60000,ROUNDUP(E644/2,0)+15000,IF(E644&lt;=120000,ROUNDUP(E644/4,0)+30000,60000)))),IF(E644&lt;=0,0,IF(E644&lt;=20000,E644,IF(E644&lt;=40000,ROUNDUP(E644/2,0)+10000,IF(E644&lt;=80000,ROUNDUP(E644/4,0)+20000,40000)))))+IF(F644&lt;=0,0,IF(F644&lt;=25000,F644,IF(F644&lt;=50000,ROUNDUP(F644/2,0)+12500,IF(F644&lt;=100000,ROUNDUP(F644/4,0)+25000,50000)))),IF(AND(D644="はい",C644&gt;=2026,C644&lt;=2027),60000,40000)))))</f>
        <v/>
      </c>
      <c r="P644" s="18">
        <f>IF(G644&lt;=0,0,IF(G644&lt;=20000,G644,IF(G644&lt;=40000,ROUNDUP(G644/2,0)+10000,IF(G644&lt;=80000,ROUNDUP(G644/4,0)+20000,40000))))</f>
        <v/>
      </c>
      <c r="Q644" s="18">
        <f>IF(I644&lt;=0,IF(H644&lt;=0,0,IF(H644&lt;=20000,H644,IF(H644&lt;=40000,ROUNDUP(H644/2,0)+10000,IF(H644&lt;=80000,ROUNDUP(H644/4,0)+20000,40000)))),IF(H644&lt;=0,IF(I644&lt;=0,0,IF(I644&lt;=25000,I644,IF(I644&lt;=50000,ROUNDUP(I644/2,0)+12500,IF(I644&lt;=100000,ROUNDUP(I644/4,0)+25000,50000)))),MAX(IF(I644&lt;=0,0,IF(I644&lt;=25000,I644,IF(I644&lt;=50000,ROUNDUP(I644/2,0)+12500,IF(I644&lt;=100000,ROUNDUP(I644/4,0)+25000,50000)))),MIN(IF(H644&lt;=0,0,IF(H644&lt;=20000,H644,IF(H644&lt;=40000,ROUNDUP(H644/2,0)+10000,IF(H644&lt;=80000,ROUNDUP(H644/4,0)+20000,40000))))+IF(I644&lt;=0,0,IF(I644&lt;=25000,I644,IF(I644&lt;=50000,ROUNDUP(I644/2,0)+12500,IF(I644&lt;=100000,ROUNDUP(I644/4,0)+25000,50000)))),40000))))</f>
        <v/>
      </c>
      <c r="R644" s="18">
        <f>MIN(120000,O644+P644+Q644)</f>
        <v/>
      </c>
      <c r="S644" s="18">
        <f>IF(F644&lt;=0,IF(E644&lt;=0,0,IF(E644&lt;=12000,E644,IF(E644&lt;=32000,ROUNDUP(E644/2,0)+6000,IF(E644&lt;=56000,ROUNDUP(E644/4,0)+14000,28000)))),IF(E644&lt;=0,IF(F644&lt;=0,0,IF(F644&lt;=15000,F644,IF(F644&lt;=40000,ROUNDUP(F644/2,0)+7500,IF(F644&lt;=70000,ROUNDUP(F644/4,0)+17500,35000)))),MAX(IF(F644&lt;=0,0,IF(F644&lt;=15000,F644,IF(F644&lt;=40000,ROUNDUP(F644/2,0)+7500,IF(F644&lt;=70000,ROUNDUP(F644/4,0)+17500,35000)))),MIN(IF(E644&lt;=0,0,IF(E644&lt;=12000,E644,IF(E644&lt;=32000,ROUNDUP(E644/2,0)+6000,IF(E644&lt;=56000,ROUNDUP(E644/4,0)+14000,28000))))+IF(F644&lt;=0,0,IF(F644&lt;=15000,F644,IF(F644&lt;=40000,ROUNDUP(F644/2,0)+7500,IF(F644&lt;=70000,ROUNDUP(F644/4,0)+17500,35000)))),28000))))</f>
        <v/>
      </c>
      <c r="T644" s="18">
        <f>IF(G644&lt;=0,0,IF(G644&lt;=12000,G644,IF(G644&lt;=32000,ROUNDUP(G644/2,0)+6000,IF(G644&lt;=56000,ROUNDUP(G644/4,0)+14000,28000))))</f>
        <v/>
      </c>
      <c r="U644" s="18">
        <f>IF(I644&lt;=0,IF(H644&lt;=0,0,IF(H644&lt;=12000,H644,IF(H644&lt;=32000,ROUNDUP(H644/2,0)+6000,IF(H644&lt;=56000,ROUNDUP(H644/4,0)+14000,28000)))),IF(H644&lt;=0,IF(I644&lt;=0,0,IF(I644&lt;=15000,I644,IF(I644&lt;=40000,ROUNDUP(I644/2,0)+7500,IF(I644&lt;=70000,ROUNDUP(I644/4,0)+17500,35000)))),MAX(IF(I644&lt;=0,0,IF(I644&lt;=15000,I644,IF(I644&lt;=40000,ROUNDUP(I644/2,0)+7500,IF(I644&lt;=70000,ROUNDUP(I644/4,0)+17500,35000)))),MIN(IF(H644&lt;=0,0,IF(H644&lt;=12000,H644,IF(H644&lt;=32000,ROUNDUP(H644/2,0)+6000,IF(H644&lt;=56000,ROUNDUP(H644/4,0)+14000,28000))))+IF(I644&lt;=0,0,IF(I644&lt;=15000,I644,IF(I644&lt;=40000,ROUNDUP(I644/2,0)+7500,IF(I644&lt;=70000,ROUNDUP(I644/4,0)+17500,35000)))),28000))))</f>
        <v/>
      </c>
      <c r="V644" s="18">
        <f>MIN(70000,S644+T644+U644)</f>
        <v/>
      </c>
      <c r="W644" s="18">
        <f>MAX(0,ROUNDDOWN(M644-J644-N644-K644-0,-3))</f>
        <v/>
      </c>
      <c r="X644" s="18">
        <f>MAX(0,ROUNDDOWN(M644-J644-N644-K644-R644,-3))</f>
        <v/>
      </c>
      <c r="Y644" s="18">
        <f>IF(W644&lt;=0,0,ROUNDDOWN((W644*LOOKUP(W644,{0,1950001,3300001,6950001,9000001,18000001,40000001},{0.05,0.1,0.2,0.23,0.33,0.4,0.45})-LOOKUP(W644,{0,1950001,3300001,6950001,9000001,18000001,40000001},{0,97500,427500,636000,1536000,2796000,4796000}))*1.021,-2))</f>
        <v/>
      </c>
      <c r="Z644" s="18">
        <f>IF(X644&lt;=0,0,ROUNDDOWN((X644*LOOKUP(X644,{0,1950001,3300001,6950001,9000001,18000001,40000001},{0.05,0.1,0.2,0.23,0.33,0.4,0.45})-LOOKUP(X644,{0,1950001,3300001,6950001,9000001,18000001,40000001},{0,97500,427500,636000,1536000,2796000,4796000}))*1.021,-2))</f>
        <v/>
      </c>
      <c r="AA644" s="18">
        <f>MAX(0,ROUNDDOWN(M644-J644-430000-L644-0,-3))</f>
        <v/>
      </c>
      <c r="AB644" s="18">
        <f>MAX(0,ROUNDDOWN(M644-J644-430000-L644-V644,-3))</f>
        <v/>
      </c>
      <c r="AC644" s="18">
        <f>IF(M644&lt;=450000,0,MAX(0,ROUNDDOWN(AA644*0.06-MIN(50000,AA644)*0.03,-2))+MAX(0,ROUNDDOWN(AA644*0.04-MIN(50000,AA644)*0.02,-2)))</f>
        <v/>
      </c>
      <c r="AD644" s="18">
        <f>IF(M644&lt;=450000,0,MAX(0,ROUNDDOWN(AB644*0.06-MIN(50000,AB644)*0.03,-2))+MAX(0,ROUNDDOWN(AB644*0.04-MIN(50000,AB644)*0.02,-2)))</f>
        <v/>
      </c>
      <c r="AE644" s="18">
        <f>Y644-Z644</f>
        <v/>
      </c>
      <c r="AF644" s="18">
        <f>AC644-AD644</f>
        <v/>
      </c>
      <c r="AG644" s="18">
        <f>AE644+AF644</f>
        <v/>
      </c>
      <c r="AH644" s="20">
        <f>IF(W644&lt;=0,0,LOOKUP(W644,{0,1950001,3300001,6950001,9000001,18000001,40000001},{0.05,0.1,0.2,0.23,0.33,0.4,0.45}))</f>
        <v/>
      </c>
    </row>
    <row r="645">
      <c r="A645" t="inlineStr">
        <is>
          <t>1万円刻み 3区分8万円ずつ</t>
        </is>
      </c>
      <c r="B645" s="18">
        <f>'4_1万円刻み'!$A$189</f>
        <v/>
      </c>
      <c r="C645" s="19" t="n">
        <v>2026</v>
      </c>
      <c r="D645" t="inlineStr">
        <is>
          <t>いいえ</t>
        </is>
      </c>
      <c r="E645" s="18" t="n">
        <v>80000</v>
      </c>
      <c r="F645" s="18" t="n">
        <v>0</v>
      </c>
      <c r="G645" s="18" t="n">
        <v>80000</v>
      </c>
      <c r="H645" s="18" t="n">
        <v>80000</v>
      </c>
      <c r="I645" s="18" t="n">
        <v>0</v>
      </c>
      <c r="J645" s="18">
        <f>ROUND(MIN(B645/12,650000)*12*0.0915+MIN(B645/12,1390000)*12*(0.0504+0)+B645*0.005,0)</f>
        <v/>
      </c>
      <c r="K645" s="18" t="n">
        <v>0</v>
      </c>
      <c r="L645" s="18" t="n">
        <v>0</v>
      </c>
      <c r="M645" s="18">
        <f>ROUND(IF(C645&gt;=2026,IF(B645&lt;741000,0,IF(B645&lt;2191000,B645-740000,IF(B645&lt;2193000,1451000,IF(B645&lt;2196000,1453000,IF(B645&lt;2200000,1456000,IF(B645&lt;3600000,ROUNDDOWN(B645/4,-3)*2.8-80000,IF(B645&lt;6600000,ROUNDDOWN(B645/4,-3)*3.2-440000,IF(B645&lt;8500000,ROUNDDOWN(B645*0.9,0)-1100000,B645-1950000)))))))),IF(B645&lt;651000,0,IF(B645&lt;1900000,B645-650000,IF(B645&lt;3600000,ROUNDDOWN(B645/4,-3)*2.8-80000,IF(B645&lt;6600000,ROUNDDOWN(B645/4,-3)*3.2-440000,IF(B645&lt;8500000,ROUNDDOWN(B645*0.9,0)-1100000,B645-1950000)))))),0)</f>
        <v/>
      </c>
      <c r="N645" s="18">
        <f>IF(M645&gt;23500000,NA(),IF(C645&gt;=2026,IF(M645&lt;=4890000,1040000,IF(M645&lt;=6550000,670000,620000)),IF(M645&lt;=1320000,950000,IF(M645&lt;=3360000,880000,IF(M645&lt;=4890000,680000,IF(M645&lt;=6550000,630000,580000))))))</f>
        <v/>
      </c>
      <c r="O645" s="18">
        <f>IF(F645&lt;=0,IF(AND(D645="はい",C645&gt;=2026,C645&lt;=2027),IF(E645&lt;=0,0,IF(E645&lt;=30000,E645,IF(E645&lt;=60000,ROUNDUP(E645/2,0)+15000,IF(E645&lt;=120000,ROUNDUP(E645/4,0)+30000,60000)))),IF(E645&lt;=0,0,IF(E645&lt;=20000,E645,IF(E645&lt;=40000,ROUNDUP(E645/2,0)+10000,IF(E645&lt;=80000,ROUNDUP(E645/4,0)+20000,40000))))),IF(E645&lt;=0,IF(F645&lt;=0,0,IF(F645&lt;=25000,F645,IF(F645&lt;=50000,ROUNDUP(F645/2,0)+12500,IF(F645&lt;=100000,ROUNDUP(F645/4,0)+25000,50000)))),MAX(IF(F645&lt;=0,0,IF(F645&lt;=25000,F645,IF(F645&lt;=50000,ROUNDUP(F645/2,0)+12500,IF(F645&lt;=100000,ROUNDUP(F645/4,0)+25000,50000)))),MIN(IF(AND(D645="はい",C645&gt;=2026,C645&lt;=2027),IF(E645&lt;=0,0,IF(E645&lt;=30000,E645,IF(E645&lt;=60000,ROUNDUP(E645/2,0)+15000,IF(E645&lt;=120000,ROUNDUP(E645/4,0)+30000,60000)))),IF(E645&lt;=0,0,IF(E645&lt;=20000,E645,IF(E645&lt;=40000,ROUNDUP(E645/2,0)+10000,IF(E645&lt;=80000,ROUNDUP(E645/4,0)+20000,40000)))))+IF(F645&lt;=0,0,IF(F645&lt;=25000,F645,IF(F645&lt;=50000,ROUNDUP(F645/2,0)+12500,IF(F645&lt;=100000,ROUNDUP(F645/4,0)+25000,50000)))),IF(AND(D645="はい",C645&gt;=2026,C645&lt;=2027),60000,40000)))))</f>
        <v/>
      </c>
      <c r="P645" s="18">
        <f>IF(G645&lt;=0,0,IF(G645&lt;=20000,G645,IF(G645&lt;=40000,ROUNDUP(G645/2,0)+10000,IF(G645&lt;=80000,ROUNDUP(G645/4,0)+20000,40000))))</f>
        <v/>
      </c>
      <c r="Q645" s="18">
        <f>IF(I645&lt;=0,IF(H645&lt;=0,0,IF(H645&lt;=20000,H645,IF(H645&lt;=40000,ROUNDUP(H645/2,0)+10000,IF(H645&lt;=80000,ROUNDUP(H645/4,0)+20000,40000)))),IF(H645&lt;=0,IF(I645&lt;=0,0,IF(I645&lt;=25000,I645,IF(I645&lt;=50000,ROUNDUP(I645/2,0)+12500,IF(I645&lt;=100000,ROUNDUP(I645/4,0)+25000,50000)))),MAX(IF(I645&lt;=0,0,IF(I645&lt;=25000,I645,IF(I645&lt;=50000,ROUNDUP(I645/2,0)+12500,IF(I645&lt;=100000,ROUNDUP(I645/4,0)+25000,50000)))),MIN(IF(H645&lt;=0,0,IF(H645&lt;=20000,H645,IF(H645&lt;=40000,ROUNDUP(H645/2,0)+10000,IF(H645&lt;=80000,ROUNDUP(H645/4,0)+20000,40000))))+IF(I645&lt;=0,0,IF(I645&lt;=25000,I645,IF(I645&lt;=50000,ROUNDUP(I645/2,0)+12500,IF(I645&lt;=100000,ROUNDUP(I645/4,0)+25000,50000)))),40000))))</f>
        <v/>
      </c>
      <c r="R645" s="18">
        <f>MIN(120000,O645+P645+Q645)</f>
        <v/>
      </c>
      <c r="S645" s="18">
        <f>IF(F645&lt;=0,IF(E645&lt;=0,0,IF(E645&lt;=12000,E645,IF(E645&lt;=32000,ROUNDUP(E645/2,0)+6000,IF(E645&lt;=56000,ROUNDUP(E645/4,0)+14000,28000)))),IF(E645&lt;=0,IF(F645&lt;=0,0,IF(F645&lt;=15000,F645,IF(F645&lt;=40000,ROUNDUP(F645/2,0)+7500,IF(F645&lt;=70000,ROUNDUP(F645/4,0)+17500,35000)))),MAX(IF(F645&lt;=0,0,IF(F645&lt;=15000,F645,IF(F645&lt;=40000,ROUNDUP(F645/2,0)+7500,IF(F645&lt;=70000,ROUNDUP(F645/4,0)+17500,35000)))),MIN(IF(E645&lt;=0,0,IF(E645&lt;=12000,E645,IF(E645&lt;=32000,ROUNDUP(E645/2,0)+6000,IF(E645&lt;=56000,ROUNDUP(E645/4,0)+14000,28000))))+IF(F645&lt;=0,0,IF(F645&lt;=15000,F645,IF(F645&lt;=40000,ROUNDUP(F645/2,0)+7500,IF(F645&lt;=70000,ROUNDUP(F645/4,0)+17500,35000)))),28000))))</f>
        <v/>
      </c>
      <c r="T645" s="18">
        <f>IF(G645&lt;=0,0,IF(G645&lt;=12000,G645,IF(G645&lt;=32000,ROUNDUP(G645/2,0)+6000,IF(G645&lt;=56000,ROUNDUP(G645/4,0)+14000,28000))))</f>
        <v/>
      </c>
      <c r="U645" s="18">
        <f>IF(I645&lt;=0,IF(H645&lt;=0,0,IF(H645&lt;=12000,H645,IF(H645&lt;=32000,ROUNDUP(H645/2,0)+6000,IF(H645&lt;=56000,ROUNDUP(H645/4,0)+14000,28000)))),IF(H645&lt;=0,IF(I645&lt;=0,0,IF(I645&lt;=15000,I645,IF(I645&lt;=40000,ROUNDUP(I645/2,0)+7500,IF(I645&lt;=70000,ROUNDUP(I645/4,0)+17500,35000)))),MAX(IF(I645&lt;=0,0,IF(I645&lt;=15000,I645,IF(I645&lt;=40000,ROUNDUP(I645/2,0)+7500,IF(I645&lt;=70000,ROUNDUP(I645/4,0)+17500,35000)))),MIN(IF(H645&lt;=0,0,IF(H645&lt;=12000,H645,IF(H645&lt;=32000,ROUNDUP(H645/2,0)+6000,IF(H645&lt;=56000,ROUNDUP(H645/4,0)+14000,28000))))+IF(I645&lt;=0,0,IF(I645&lt;=15000,I645,IF(I645&lt;=40000,ROUNDUP(I645/2,0)+7500,IF(I645&lt;=70000,ROUNDUP(I645/4,0)+17500,35000)))),28000))))</f>
        <v/>
      </c>
      <c r="V645" s="18">
        <f>MIN(70000,S645+T645+U645)</f>
        <v/>
      </c>
      <c r="W645" s="18">
        <f>MAX(0,ROUNDDOWN(M645-J645-N645-K645-0,-3))</f>
        <v/>
      </c>
      <c r="X645" s="18">
        <f>MAX(0,ROUNDDOWN(M645-J645-N645-K645-R645,-3))</f>
        <v/>
      </c>
      <c r="Y645" s="18">
        <f>IF(W645&lt;=0,0,ROUNDDOWN((W645*LOOKUP(W645,{0,1950001,3300001,6950001,9000001,18000001,40000001},{0.05,0.1,0.2,0.23,0.33,0.4,0.45})-LOOKUP(W645,{0,1950001,3300001,6950001,9000001,18000001,40000001},{0,97500,427500,636000,1536000,2796000,4796000}))*1.021,-2))</f>
        <v/>
      </c>
      <c r="Z645" s="18">
        <f>IF(X645&lt;=0,0,ROUNDDOWN((X645*LOOKUP(X645,{0,1950001,3300001,6950001,9000001,18000001,40000001},{0.05,0.1,0.2,0.23,0.33,0.4,0.45})-LOOKUP(X645,{0,1950001,3300001,6950001,9000001,18000001,40000001},{0,97500,427500,636000,1536000,2796000,4796000}))*1.021,-2))</f>
        <v/>
      </c>
      <c r="AA645" s="18">
        <f>MAX(0,ROUNDDOWN(M645-J645-430000-L645-0,-3))</f>
        <v/>
      </c>
      <c r="AB645" s="18">
        <f>MAX(0,ROUNDDOWN(M645-J645-430000-L645-V645,-3))</f>
        <v/>
      </c>
      <c r="AC645" s="18">
        <f>IF(M645&lt;=450000,0,MAX(0,ROUNDDOWN(AA645*0.06-MIN(50000,AA645)*0.03,-2))+MAX(0,ROUNDDOWN(AA645*0.04-MIN(50000,AA645)*0.02,-2)))</f>
        <v/>
      </c>
      <c r="AD645" s="18">
        <f>IF(M645&lt;=450000,0,MAX(0,ROUNDDOWN(AB645*0.06-MIN(50000,AB645)*0.03,-2))+MAX(0,ROUNDDOWN(AB645*0.04-MIN(50000,AB645)*0.02,-2)))</f>
        <v/>
      </c>
      <c r="AE645" s="18">
        <f>Y645-Z645</f>
        <v/>
      </c>
      <c r="AF645" s="18">
        <f>AC645-AD645</f>
        <v/>
      </c>
      <c r="AG645" s="18">
        <f>AE645+AF645</f>
        <v/>
      </c>
      <c r="AH645" s="20">
        <f>IF(W645&lt;=0,0,LOOKUP(W645,{0,1950001,3300001,6950001,9000001,18000001,40000001},{0.05,0.1,0.2,0.23,0.33,0.4,0.45}))</f>
        <v/>
      </c>
    </row>
    <row r="646">
      <c r="A646" t="inlineStr">
        <is>
          <t>1万円刻み 一般8万円</t>
        </is>
      </c>
      <c r="B646" s="18">
        <f>'4_1万円刻み'!$A$189</f>
        <v/>
      </c>
      <c r="C646" s="19" t="n">
        <v>2026</v>
      </c>
      <c r="D646" t="inlineStr">
        <is>
          <t>いいえ</t>
        </is>
      </c>
      <c r="E646" s="18" t="n">
        <v>80000</v>
      </c>
      <c r="F646" s="18" t="n">
        <v>0</v>
      </c>
      <c r="G646" s="18" t="n">
        <v>0</v>
      </c>
      <c r="H646" s="18" t="n">
        <v>0</v>
      </c>
      <c r="I646" s="18" t="n">
        <v>0</v>
      </c>
      <c r="J646" s="18">
        <f>ROUND(MIN(B646/12,650000)*12*0.0915+MIN(B646/12,1390000)*12*(0.0504+0)+B646*0.005,0)</f>
        <v/>
      </c>
      <c r="K646" s="18" t="n">
        <v>0</v>
      </c>
      <c r="L646" s="18" t="n">
        <v>0</v>
      </c>
      <c r="M646" s="18">
        <f>ROUND(IF(C646&gt;=2026,IF(B646&lt;741000,0,IF(B646&lt;2191000,B646-740000,IF(B646&lt;2193000,1451000,IF(B646&lt;2196000,1453000,IF(B646&lt;2200000,1456000,IF(B646&lt;3600000,ROUNDDOWN(B646/4,-3)*2.8-80000,IF(B646&lt;6600000,ROUNDDOWN(B646/4,-3)*3.2-440000,IF(B646&lt;8500000,ROUNDDOWN(B646*0.9,0)-1100000,B646-1950000)))))))),IF(B646&lt;651000,0,IF(B646&lt;1900000,B646-650000,IF(B646&lt;3600000,ROUNDDOWN(B646/4,-3)*2.8-80000,IF(B646&lt;6600000,ROUNDDOWN(B646/4,-3)*3.2-440000,IF(B646&lt;8500000,ROUNDDOWN(B646*0.9,0)-1100000,B646-1950000)))))),0)</f>
        <v/>
      </c>
      <c r="N646" s="18">
        <f>IF(M646&gt;23500000,NA(),IF(C646&gt;=2026,IF(M646&lt;=4890000,1040000,IF(M646&lt;=6550000,670000,620000)),IF(M646&lt;=1320000,950000,IF(M646&lt;=3360000,880000,IF(M646&lt;=4890000,680000,IF(M646&lt;=6550000,630000,580000))))))</f>
        <v/>
      </c>
      <c r="O646" s="18">
        <f>IF(F646&lt;=0,IF(AND(D646="はい",C646&gt;=2026,C646&lt;=2027),IF(E646&lt;=0,0,IF(E646&lt;=30000,E646,IF(E646&lt;=60000,ROUNDUP(E646/2,0)+15000,IF(E646&lt;=120000,ROUNDUP(E646/4,0)+30000,60000)))),IF(E646&lt;=0,0,IF(E646&lt;=20000,E646,IF(E646&lt;=40000,ROUNDUP(E646/2,0)+10000,IF(E646&lt;=80000,ROUNDUP(E646/4,0)+20000,40000))))),IF(E646&lt;=0,IF(F646&lt;=0,0,IF(F646&lt;=25000,F646,IF(F646&lt;=50000,ROUNDUP(F646/2,0)+12500,IF(F646&lt;=100000,ROUNDUP(F646/4,0)+25000,50000)))),MAX(IF(F646&lt;=0,0,IF(F646&lt;=25000,F646,IF(F646&lt;=50000,ROUNDUP(F646/2,0)+12500,IF(F646&lt;=100000,ROUNDUP(F646/4,0)+25000,50000)))),MIN(IF(AND(D646="はい",C646&gt;=2026,C646&lt;=2027),IF(E646&lt;=0,0,IF(E646&lt;=30000,E646,IF(E646&lt;=60000,ROUNDUP(E646/2,0)+15000,IF(E646&lt;=120000,ROUNDUP(E646/4,0)+30000,60000)))),IF(E646&lt;=0,0,IF(E646&lt;=20000,E646,IF(E646&lt;=40000,ROUNDUP(E646/2,0)+10000,IF(E646&lt;=80000,ROUNDUP(E646/4,0)+20000,40000)))))+IF(F646&lt;=0,0,IF(F646&lt;=25000,F646,IF(F646&lt;=50000,ROUNDUP(F646/2,0)+12500,IF(F646&lt;=100000,ROUNDUP(F646/4,0)+25000,50000)))),IF(AND(D646="はい",C646&gt;=2026,C646&lt;=2027),60000,40000)))))</f>
        <v/>
      </c>
      <c r="P646" s="18">
        <f>IF(G646&lt;=0,0,IF(G646&lt;=20000,G646,IF(G646&lt;=40000,ROUNDUP(G646/2,0)+10000,IF(G646&lt;=80000,ROUNDUP(G646/4,0)+20000,40000))))</f>
        <v/>
      </c>
      <c r="Q646" s="18">
        <f>IF(I646&lt;=0,IF(H646&lt;=0,0,IF(H646&lt;=20000,H646,IF(H646&lt;=40000,ROUNDUP(H646/2,0)+10000,IF(H646&lt;=80000,ROUNDUP(H646/4,0)+20000,40000)))),IF(H646&lt;=0,IF(I646&lt;=0,0,IF(I646&lt;=25000,I646,IF(I646&lt;=50000,ROUNDUP(I646/2,0)+12500,IF(I646&lt;=100000,ROUNDUP(I646/4,0)+25000,50000)))),MAX(IF(I646&lt;=0,0,IF(I646&lt;=25000,I646,IF(I646&lt;=50000,ROUNDUP(I646/2,0)+12500,IF(I646&lt;=100000,ROUNDUP(I646/4,0)+25000,50000)))),MIN(IF(H646&lt;=0,0,IF(H646&lt;=20000,H646,IF(H646&lt;=40000,ROUNDUP(H646/2,0)+10000,IF(H646&lt;=80000,ROUNDUP(H646/4,0)+20000,40000))))+IF(I646&lt;=0,0,IF(I646&lt;=25000,I646,IF(I646&lt;=50000,ROUNDUP(I646/2,0)+12500,IF(I646&lt;=100000,ROUNDUP(I646/4,0)+25000,50000)))),40000))))</f>
        <v/>
      </c>
      <c r="R646" s="18">
        <f>MIN(120000,O646+P646+Q646)</f>
        <v/>
      </c>
      <c r="S646" s="18">
        <f>IF(F646&lt;=0,IF(E646&lt;=0,0,IF(E646&lt;=12000,E646,IF(E646&lt;=32000,ROUNDUP(E646/2,0)+6000,IF(E646&lt;=56000,ROUNDUP(E646/4,0)+14000,28000)))),IF(E646&lt;=0,IF(F646&lt;=0,0,IF(F646&lt;=15000,F646,IF(F646&lt;=40000,ROUNDUP(F646/2,0)+7500,IF(F646&lt;=70000,ROUNDUP(F646/4,0)+17500,35000)))),MAX(IF(F646&lt;=0,0,IF(F646&lt;=15000,F646,IF(F646&lt;=40000,ROUNDUP(F646/2,0)+7500,IF(F646&lt;=70000,ROUNDUP(F646/4,0)+17500,35000)))),MIN(IF(E646&lt;=0,0,IF(E646&lt;=12000,E646,IF(E646&lt;=32000,ROUNDUP(E646/2,0)+6000,IF(E646&lt;=56000,ROUNDUP(E646/4,0)+14000,28000))))+IF(F646&lt;=0,0,IF(F646&lt;=15000,F646,IF(F646&lt;=40000,ROUNDUP(F646/2,0)+7500,IF(F646&lt;=70000,ROUNDUP(F646/4,0)+17500,35000)))),28000))))</f>
        <v/>
      </c>
      <c r="T646" s="18">
        <f>IF(G646&lt;=0,0,IF(G646&lt;=12000,G646,IF(G646&lt;=32000,ROUNDUP(G646/2,0)+6000,IF(G646&lt;=56000,ROUNDUP(G646/4,0)+14000,28000))))</f>
        <v/>
      </c>
      <c r="U646" s="18">
        <f>IF(I646&lt;=0,IF(H646&lt;=0,0,IF(H646&lt;=12000,H646,IF(H646&lt;=32000,ROUNDUP(H646/2,0)+6000,IF(H646&lt;=56000,ROUNDUP(H646/4,0)+14000,28000)))),IF(H646&lt;=0,IF(I646&lt;=0,0,IF(I646&lt;=15000,I646,IF(I646&lt;=40000,ROUNDUP(I646/2,0)+7500,IF(I646&lt;=70000,ROUNDUP(I646/4,0)+17500,35000)))),MAX(IF(I646&lt;=0,0,IF(I646&lt;=15000,I646,IF(I646&lt;=40000,ROUNDUP(I646/2,0)+7500,IF(I646&lt;=70000,ROUNDUP(I646/4,0)+17500,35000)))),MIN(IF(H646&lt;=0,0,IF(H646&lt;=12000,H646,IF(H646&lt;=32000,ROUNDUP(H646/2,0)+6000,IF(H646&lt;=56000,ROUNDUP(H646/4,0)+14000,28000))))+IF(I646&lt;=0,0,IF(I646&lt;=15000,I646,IF(I646&lt;=40000,ROUNDUP(I646/2,0)+7500,IF(I646&lt;=70000,ROUNDUP(I646/4,0)+17500,35000)))),28000))))</f>
        <v/>
      </c>
      <c r="V646" s="18">
        <f>MIN(70000,S646+T646+U646)</f>
        <v/>
      </c>
      <c r="W646" s="18">
        <f>MAX(0,ROUNDDOWN(M646-J646-N646-K646-0,-3))</f>
        <v/>
      </c>
      <c r="X646" s="18">
        <f>MAX(0,ROUNDDOWN(M646-J646-N646-K646-R646,-3))</f>
        <v/>
      </c>
      <c r="Y646" s="18">
        <f>IF(W646&lt;=0,0,ROUNDDOWN((W646*LOOKUP(W646,{0,1950001,3300001,6950001,9000001,18000001,40000001},{0.05,0.1,0.2,0.23,0.33,0.4,0.45})-LOOKUP(W646,{0,1950001,3300001,6950001,9000001,18000001,40000001},{0,97500,427500,636000,1536000,2796000,4796000}))*1.021,-2))</f>
        <v/>
      </c>
      <c r="Z646" s="18">
        <f>IF(X646&lt;=0,0,ROUNDDOWN((X646*LOOKUP(X646,{0,1950001,3300001,6950001,9000001,18000001,40000001},{0.05,0.1,0.2,0.23,0.33,0.4,0.45})-LOOKUP(X646,{0,1950001,3300001,6950001,9000001,18000001,40000001},{0,97500,427500,636000,1536000,2796000,4796000}))*1.021,-2))</f>
        <v/>
      </c>
      <c r="AA646" s="18">
        <f>MAX(0,ROUNDDOWN(M646-J646-430000-L646-0,-3))</f>
        <v/>
      </c>
      <c r="AB646" s="18">
        <f>MAX(0,ROUNDDOWN(M646-J646-430000-L646-V646,-3))</f>
        <v/>
      </c>
      <c r="AC646" s="18">
        <f>IF(M646&lt;=450000,0,MAX(0,ROUNDDOWN(AA646*0.06-MIN(50000,AA646)*0.03,-2))+MAX(0,ROUNDDOWN(AA646*0.04-MIN(50000,AA646)*0.02,-2)))</f>
        <v/>
      </c>
      <c r="AD646" s="18">
        <f>IF(M646&lt;=450000,0,MAX(0,ROUNDDOWN(AB646*0.06-MIN(50000,AB646)*0.03,-2))+MAX(0,ROUNDDOWN(AB646*0.04-MIN(50000,AB646)*0.02,-2)))</f>
        <v/>
      </c>
      <c r="AE646" s="18">
        <f>Y646-Z646</f>
        <v/>
      </c>
      <c r="AF646" s="18">
        <f>AC646-AD646</f>
        <v/>
      </c>
      <c r="AG646" s="18">
        <f>AE646+AF646</f>
        <v/>
      </c>
      <c r="AH646" s="20">
        <f>IF(W646&lt;=0,0,LOOKUP(W646,{0,1950001,3300001,6950001,9000001,18000001,40000001},{0.05,0.1,0.2,0.23,0.33,0.4,0.45}))</f>
        <v/>
      </c>
    </row>
    <row r="647">
      <c r="A647" t="inlineStr">
        <is>
          <t>1万円刻み 特例あり一般12万円</t>
        </is>
      </c>
      <c r="B647" s="18">
        <f>'4_1万円刻み'!$A$189</f>
        <v/>
      </c>
      <c r="C647" s="19" t="n">
        <v>2026</v>
      </c>
      <c r="D647" t="inlineStr">
        <is>
          <t>はい</t>
        </is>
      </c>
      <c r="E647" s="18" t="n">
        <v>120000</v>
      </c>
      <c r="F647" s="18" t="n">
        <v>0</v>
      </c>
      <c r="G647" s="18" t="n">
        <v>0</v>
      </c>
      <c r="H647" s="18" t="n">
        <v>0</v>
      </c>
      <c r="I647" s="18" t="n">
        <v>0</v>
      </c>
      <c r="J647" s="18">
        <f>ROUND(MIN(B647/12,650000)*12*0.0915+MIN(B647/12,1390000)*12*(0.0504+0)+B647*0.005,0)</f>
        <v/>
      </c>
      <c r="K647" s="18" t="n">
        <v>0</v>
      </c>
      <c r="L647" s="18" t="n">
        <v>0</v>
      </c>
      <c r="M647" s="18">
        <f>ROUND(IF(C647&gt;=2026,IF(B647&lt;741000,0,IF(B647&lt;2191000,B647-740000,IF(B647&lt;2193000,1451000,IF(B647&lt;2196000,1453000,IF(B647&lt;2200000,1456000,IF(B647&lt;3600000,ROUNDDOWN(B647/4,-3)*2.8-80000,IF(B647&lt;6600000,ROUNDDOWN(B647/4,-3)*3.2-440000,IF(B647&lt;8500000,ROUNDDOWN(B647*0.9,0)-1100000,B647-1950000)))))))),IF(B647&lt;651000,0,IF(B647&lt;1900000,B647-650000,IF(B647&lt;3600000,ROUNDDOWN(B647/4,-3)*2.8-80000,IF(B647&lt;6600000,ROUNDDOWN(B647/4,-3)*3.2-440000,IF(B647&lt;8500000,ROUNDDOWN(B647*0.9,0)-1100000,B647-1950000)))))),0)</f>
        <v/>
      </c>
      <c r="N647" s="18">
        <f>IF(M647&gt;23500000,NA(),IF(C647&gt;=2026,IF(M647&lt;=4890000,1040000,IF(M647&lt;=6550000,670000,620000)),IF(M647&lt;=1320000,950000,IF(M647&lt;=3360000,880000,IF(M647&lt;=4890000,680000,IF(M647&lt;=6550000,630000,580000))))))</f>
        <v/>
      </c>
      <c r="O647" s="18">
        <f>IF(F647&lt;=0,IF(AND(D647="はい",C647&gt;=2026,C647&lt;=2027),IF(E647&lt;=0,0,IF(E647&lt;=30000,E647,IF(E647&lt;=60000,ROUNDUP(E647/2,0)+15000,IF(E647&lt;=120000,ROUNDUP(E647/4,0)+30000,60000)))),IF(E647&lt;=0,0,IF(E647&lt;=20000,E647,IF(E647&lt;=40000,ROUNDUP(E647/2,0)+10000,IF(E647&lt;=80000,ROUNDUP(E647/4,0)+20000,40000))))),IF(E647&lt;=0,IF(F647&lt;=0,0,IF(F647&lt;=25000,F647,IF(F647&lt;=50000,ROUNDUP(F647/2,0)+12500,IF(F647&lt;=100000,ROUNDUP(F647/4,0)+25000,50000)))),MAX(IF(F647&lt;=0,0,IF(F647&lt;=25000,F647,IF(F647&lt;=50000,ROUNDUP(F647/2,0)+12500,IF(F647&lt;=100000,ROUNDUP(F647/4,0)+25000,50000)))),MIN(IF(AND(D647="はい",C647&gt;=2026,C647&lt;=2027),IF(E647&lt;=0,0,IF(E647&lt;=30000,E647,IF(E647&lt;=60000,ROUNDUP(E647/2,0)+15000,IF(E647&lt;=120000,ROUNDUP(E647/4,0)+30000,60000)))),IF(E647&lt;=0,0,IF(E647&lt;=20000,E647,IF(E647&lt;=40000,ROUNDUP(E647/2,0)+10000,IF(E647&lt;=80000,ROUNDUP(E647/4,0)+20000,40000)))))+IF(F647&lt;=0,0,IF(F647&lt;=25000,F647,IF(F647&lt;=50000,ROUNDUP(F647/2,0)+12500,IF(F647&lt;=100000,ROUNDUP(F647/4,0)+25000,50000)))),IF(AND(D647="はい",C647&gt;=2026,C647&lt;=2027),60000,40000)))))</f>
        <v/>
      </c>
      <c r="P647" s="18">
        <f>IF(G647&lt;=0,0,IF(G647&lt;=20000,G647,IF(G647&lt;=40000,ROUNDUP(G647/2,0)+10000,IF(G647&lt;=80000,ROUNDUP(G647/4,0)+20000,40000))))</f>
        <v/>
      </c>
      <c r="Q647" s="18">
        <f>IF(I647&lt;=0,IF(H647&lt;=0,0,IF(H647&lt;=20000,H647,IF(H647&lt;=40000,ROUNDUP(H647/2,0)+10000,IF(H647&lt;=80000,ROUNDUP(H647/4,0)+20000,40000)))),IF(H647&lt;=0,IF(I647&lt;=0,0,IF(I647&lt;=25000,I647,IF(I647&lt;=50000,ROUNDUP(I647/2,0)+12500,IF(I647&lt;=100000,ROUNDUP(I647/4,0)+25000,50000)))),MAX(IF(I647&lt;=0,0,IF(I647&lt;=25000,I647,IF(I647&lt;=50000,ROUNDUP(I647/2,0)+12500,IF(I647&lt;=100000,ROUNDUP(I647/4,0)+25000,50000)))),MIN(IF(H647&lt;=0,0,IF(H647&lt;=20000,H647,IF(H647&lt;=40000,ROUNDUP(H647/2,0)+10000,IF(H647&lt;=80000,ROUNDUP(H647/4,0)+20000,40000))))+IF(I647&lt;=0,0,IF(I647&lt;=25000,I647,IF(I647&lt;=50000,ROUNDUP(I647/2,0)+12500,IF(I647&lt;=100000,ROUNDUP(I647/4,0)+25000,50000)))),40000))))</f>
        <v/>
      </c>
      <c r="R647" s="18">
        <f>MIN(120000,O647+P647+Q647)</f>
        <v/>
      </c>
      <c r="S647" s="18">
        <f>IF(F647&lt;=0,IF(E647&lt;=0,0,IF(E647&lt;=12000,E647,IF(E647&lt;=32000,ROUNDUP(E647/2,0)+6000,IF(E647&lt;=56000,ROUNDUP(E647/4,0)+14000,28000)))),IF(E647&lt;=0,IF(F647&lt;=0,0,IF(F647&lt;=15000,F647,IF(F647&lt;=40000,ROUNDUP(F647/2,0)+7500,IF(F647&lt;=70000,ROUNDUP(F647/4,0)+17500,35000)))),MAX(IF(F647&lt;=0,0,IF(F647&lt;=15000,F647,IF(F647&lt;=40000,ROUNDUP(F647/2,0)+7500,IF(F647&lt;=70000,ROUNDUP(F647/4,0)+17500,35000)))),MIN(IF(E647&lt;=0,0,IF(E647&lt;=12000,E647,IF(E647&lt;=32000,ROUNDUP(E647/2,0)+6000,IF(E647&lt;=56000,ROUNDUP(E647/4,0)+14000,28000))))+IF(F647&lt;=0,0,IF(F647&lt;=15000,F647,IF(F647&lt;=40000,ROUNDUP(F647/2,0)+7500,IF(F647&lt;=70000,ROUNDUP(F647/4,0)+17500,35000)))),28000))))</f>
        <v/>
      </c>
      <c r="T647" s="18">
        <f>IF(G647&lt;=0,0,IF(G647&lt;=12000,G647,IF(G647&lt;=32000,ROUNDUP(G647/2,0)+6000,IF(G647&lt;=56000,ROUNDUP(G647/4,0)+14000,28000))))</f>
        <v/>
      </c>
      <c r="U647" s="18">
        <f>IF(I647&lt;=0,IF(H647&lt;=0,0,IF(H647&lt;=12000,H647,IF(H647&lt;=32000,ROUNDUP(H647/2,0)+6000,IF(H647&lt;=56000,ROUNDUP(H647/4,0)+14000,28000)))),IF(H647&lt;=0,IF(I647&lt;=0,0,IF(I647&lt;=15000,I647,IF(I647&lt;=40000,ROUNDUP(I647/2,0)+7500,IF(I647&lt;=70000,ROUNDUP(I647/4,0)+17500,35000)))),MAX(IF(I647&lt;=0,0,IF(I647&lt;=15000,I647,IF(I647&lt;=40000,ROUNDUP(I647/2,0)+7500,IF(I647&lt;=70000,ROUNDUP(I647/4,0)+17500,35000)))),MIN(IF(H647&lt;=0,0,IF(H647&lt;=12000,H647,IF(H647&lt;=32000,ROUNDUP(H647/2,0)+6000,IF(H647&lt;=56000,ROUNDUP(H647/4,0)+14000,28000))))+IF(I647&lt;=0,0,IF(I647&lt;=15000,I647,IF(I647&lt;=40000,ROUNDUP(I647/2,0)+7500,IF(I647&lt;=70000,ROUNDUP(I647/4,0)+17500,35000)))),28000))))</f>
        <v/>
      </c>
      <c r="V647" s="18">
        <f>MIN(70000,S647+T647+U647)</f>
        <v/>
      </c>
      <c r="W647" s="18">
        <f>MAX(0,ROUNDDOWN(M647-J647-N647-K647-0,-3))</f>
        <v/>
      </c>
      <c r="X647" s="18">
        <f>MAX(0,ROUNDDOWN(M647-J647-N647-K647-R647,-3))</f>
        <v/>
      </c>
      <c r="Y647" s="18">
        <f>IF(W647&lt;=0,0,ROUNDDOWN((W647*LOOKUP(W647,{0,1950001,3300001,6950001,9000001,18000001,40000001},{0.05,0.1,0.2,0.23,0.33,0.4,0.45})-LOOKUP(W647,{0,1950001,3300001,6950001,9000001,18000001,40000001},{0,97500,427500,636000,1536000,2796000,4796000}))*1.021,-2))</f>
        <v/>
      </c>
      <c r="Z647" s="18">
        <f>IF(X647&lt;=0,0,ROUNDDOWN((X647*LOOKUP(X647,{0,1950001,3300001,6950001,9000001,18000001,40000001},{0.05,0.1,0.2,0.23,0.33,0.4,0.45})-LOOKUP(X647,{0,1950001,3300001,6950001,9000001,18000001,40000001},{0,97500,427500,636000,1536000,2796000,4796000}))*1.021,-2))</f>
        <v/>
      </c>
      <c r="AA647" s="18">
        <f>MAX(0,ROUNDDOWN(M647-J647-430000-L647-0,-3))</f>
        <v/>
      </c>
      <c r="AB647" s="18">
        <f>MAX(0,ROUNDDOWN(M647-J647-430000-L647-V647,-3))</f>
        <v/>
      </c>
      <c r="AC647" s="18">
        <f>IF(M647&lt;=450000,0,MAX(0,ROUNDDOWN(AA647*0.06-MIN(50000,AA647)*0.03,-2))+MAX(0,ROUNDDOWN(AA647*0.04-MIN(50000,AA647)*0.02,-2)))</f>
        <v/>
      </c>
      <c r="AD647" s="18">
        <f>IF(M647&lt;=450000,0,MAX(0,ROUNDDOWN(AB647*0.06-MIN(50000,AB647)*0.03,-2))+MAX(0,ROUNDDOWN(AB647*0.04-MIN(50000,AB647)*0.02,-2)))</f>
        <v/>
      </c>
      <c r="AE647" s="18">
        <f>Y647-Z647</f>
        <v/>
      </c>
      <c r="AF647" s="18">
        <f>AC647-AD647</f>
        <v/>
      </c>
      <c r="AG647" s="18">
        <f>AE647+AF647</f>
        <v/>
      </c>
      <c r="AH647" s="20">
        <f>IF(W647&lt;=0,0,LOOKUP(W647,{0,1950001,3300001,6950001,9000001,18000001,40000001},{0.05,0.1,0.2,0.23,0.33,0.4,0.45}))</f>
        <v/>
      </c>
    </row>
    <row r="648">
      <c r="A648" t="inlineStr">
        <is>
          <t>1万円刻み 3区分8万円ずつ</t>
        </is>
      </c>
      <c r="B648" s="18">
        <f>'4_1万円刻み'!$A$190</f>
        <v/>
      </c>
      <c r="C648" s="19" t="n">
        <v>2026</v>
      </c>
      <c r="D648" t="inlineStr">
        <is>
          <t>いいえ</t>
        </is>
      </c>
      <c r="E648" s="18" t="n">
        <v>80000</v>
      </c>
      <c r="F648" s="18" t="n">
        <v>0</v>
      </c>
      <c r="G648" s="18" t="n">
        <v>80000</v>
      </c>
      <c r="H648" s="18" t="n">
        <v>80000</v>
      </c>
      <c r="I648" s="18" t="n">
        <v>0</v>
      </c>
      <c r="J648" s="18">
        <f>ROUND(MIN(B648/12,650000)*12*0.0915+MIN(B648/12,1390000)*12*(0.0504+0)+B648*0.005,0)</f>
        <v/>
      </c>
      <c r="K648" s="18" t="n">
        <v>0</v>
      </c>
      <c r="L648" s="18" t="n">
        <v>0</v>
      </c>
      <c r="M648" s="18">
        <f>ROUND(IF(C648&gt;=2026,IF(B648&lt;741000,0,IF(B648&lt;2191000,B648-740000,IF(B648&lt;2193000,1451000,IF(B648&lt;2196000,1453000,IF(B648&lt;2200000,1456000,IF(B648&lt;3600000,ROUNDDOWN(B648/4,-3)*2.8-80000,IF(B648&lt;6600000,ROUNDDOWN(B648/4,-3)*3.2-440000,IF(B648&lt;8500000,ROUNDDOWN(B648*0.9,0)-1100000,B648-1950000)))))))),IF(B648&lt;651000,0,IF(B648&lt;1900000,B648-650000,IF(B648&lt;3600000,ROUNDDOWN(B648/4,-3)*2.8-80000,IF(B648&lt;6600000,ROUNDDOWN(B648/4,-3)*3.2-440000,IF(B648&lt;8500000,ROUNDDOWN(B648*0.9,0)-1100000,B648-1950000)))))),0)</f>
        <v/>
      </c>
      <c r="N648" s="18">
        <f>IF(M648&gt;23500000,NA(),IF(C648&gt;=2026,IF(M648&lt;=4890000,1040000,IF(M648&lt;=6550000,670000,620000)),IF(M648&lt;=1320000,950000,IF(M648&lt;=3360000,880000,IF(M648&lt;=4890000,680000,IF(M648&lt;=6550000,630000,580000))))))</f>
        <v/>
      </c>
      <c r="O648" s="18">
        <f>IF(F648&lt;=0,IF(AND(D648="はい",C648&gt;=2026,C648&lt;=2027),IF(E648&lt;=0,0,IF(E648&lt;=30000,E648,IF(E648&lt;=60000,ROUNDUP(E648/2,0)+15000,IF(E648&lt;=120000,ROUNDUP(E648/4,0)+30000,60000)))),IF(E648&lt;=0,0,IF(E648&lt;=20000,E648,IF(E648&lt;=40000,ROUNDUP(E648/2,0)+10000,IF(E648&lt;=80000,ROUNDUP(E648/4,0)+20000,40000))))),IF(E648&lt;=0,IF(F648&lt;=0,0,IF(F648&lt;=25000,F648,IF(F648&lt;=50000,ROUNDUP(F648/2,0)+12500,IF(F648&lt;=100000,ROUNDUP(F648/4,0)+25000,50000)))),MAX(IF(F648&lt;=0,0,IF(F648&lt;=25000,F648,IF(F648&lt;=50000,ROUNDUP(F648/2,0)+12500,IF(F648&lt;=100000,ROUNDUP(F648/4,0)+25000,50000)))),MIN(IF(AND(D648="はい",C648&gt;=2026,C648&lt;=2027),IF(E648&lt;=0,0,IF(E648&lt;=30000,E648,IF(E648&lt;=60000,ROUNDUP(E648/2,0)+15000,IF(E648&lt;=120000,ROUNDUP(E648/4,0)+30000,60000)))),IF(E648&lt;=0,0,IF(E648&lt;=20000,E648,IF(E648&lt;=40000,ROUNDUP(E648/2,0)+10000,IF(E648&lt;=80000,ROUNDUP(E648/4,0)+20000,40000)))))+IF(F648&lt;=0,0,IF(F648&lt;=25000,F648,IF(F648&lt;=50000,ROUNDUP(F648/2,0)+12500,IF(F648&lt;=100000,ROUNDUP(F648/4,0)+25000,50000)))),IF(AND(D648="はい",C648&gt;=2026,C648&lt;=2027),60000,40000)))))</f>
        <v/>
      </c>
      <c r="P648" s="18">
        <f>IF(G648&lt;=0,0,IF(G648&lt;=20000,G648,IF(G648&lt;=40000,ROUNDUP(G648/2,0)+10000,IF(G648&lt;=80000,ROUNDUP(G648/4,0)+20000,40000))))</f>
        <v/>
      </c>
      <c r="Q648" s="18">
        <f>IF(I648&lt;=0,IF(H648&lt;=0,0,IF(H648&lt;=20000,H648,IF(H648&lt;=40000,ROUNDUP(H648/2,0)+10000,IF(H648&lt;=80000,ROUNDUP(H648/4,0)+20000,40000)))),IF(H648&lt;=0,IF(I648&lt;=0,0,IF(I648&lt;=25000,I648,IF(I648&lt;=50000,ROUNDUP(I648/2,0)+12500,IF(I648&lt;=100000,ROUNDUP(I648/4,0)+25000,50000)))),MAX(IF(I648&lt;=0,0,IF(I648&lt;=25000,I648,IF(I648&lt;=50000,ROUNDUP(I648/2,0)+12500,IF(I648&lt;=100000,ROUNDUP(I648/4,0)+25000,50000)))),MIN(IF(H648&lt;=0,0,IF(H648&lt;=20000,H648,IF(H648&lt;=40000,ROUNDUP(H648/2,0)+10000,IF(H648&lt;=80000,ROUNDUP(H648/4,0)+20000,40000))))+IF(I648&lt;=0,0,IF(I648&lt;=25000,I648,IF(I648&lt;=50000,ROUNDUP(I648/2,0)+12500,IF(I648&lt;=100000,ROUNDUP(I648/4,0)+25000,50000)))),40000))))</f>
        <v/>
      </c>
      <c r="R648" s="18">
        <f>MIN(120000,O648+P648+Q648)</f>
        <v/>
      </c>
      <c r="S648" s="18">
        <f>IF(F648&lt;=0,IF(E648&lt;=0,0,IF(E648&lt;=12000,E648,IF(E648&lt;=32000,ROUNDUP(E648/2,0)+6000,IF(E648&lt;=56000,ROUNDUP(E648/4,0)+14000,28000)))),IF(E648&lt;=0,IF(F648&lt;=0,0,IF(F648&lt;=15000,F648,IF(F648&lt;=40000,ROUNDUP(F648/2,0)+7500,IF(F648&lt;=70000,ROUNDUP(F648/4,0)+17500,35000)))),MAX(IF(F648&lt;=0,0,IF(F648&lt;=15000,F648,IF(F648&lt;=40000,ROUNDUP(F648/2,0)+7500,IF(F648&lt;=70000,ROUNDUP(F648/4,0)+17500,35000)))),MIN(IF(E648&lt;=0,0,IF(E648&lt;=12000,E648,IF(E648&lt;=32000,ROUNDUP(E648/2,0)+6000,IF(E648&lt;=56000,ROUNDUP(E648/4,0)+14000,28000))))+IF(F648&lt;=0,0,IF(F648&lt;=15000,F648,IF(F648&lt;=40000,ROUNDUP(F648/2,0)+7500,IF(F648&lt;=70000,ROUNDUP(F648/4,0)+17500,35000)))),28000))))</f>
        <v/>
      </c>
      <c r="T648" s="18">
        <f>IF(G648&lt;=0,0,IF(G648&lt;=12000,G648,IF(G648&lt;=32000,ROUNDUP(G648/2,0)+6000,IF(G648&lt;=56000,ROUNDUP(G648/4,0)+14000,28000))))</f>
        <v/>
      </c>
      <c r="U648" s="18">
        <f>IF(I648&lt;=0,IF(H648&lt;=0,0,IF(H648&lt;=12000,H648,IF(H648&lt;=32000,ROUNDUP(H648/2,0)+6000,IF(H648&lt;=56000,ROUNDUP(H648/4,0)+14000,28000)))),IF(H648&lt;=0,IF(I648&lt;=0,0,IF(I648&lt;=15000,I648,IF(I648&lt;=40000,ROUNDUP(I648/2,0)+7500,IF(I648&lt;=70000,ROUNDUP(I648/4,0)+17500,35000)))),MAX(IF(I648&lt;=0,0,IF(I648&lt;=15000,I648,IF(I648&lt;=40000,ROUNDUP(I648/2,0)+7500,IF(I648&lt;=70000,ROUNDUP(I648/4,0)+17500,35000)))),MIN(IF(H648&lt;=0,0,IF(H648&lt;=12000,H648,IF(H648&lt;=32000,ROUNDUP(H648/2,0)+6000,IF(H648&lt;=56000,ROUNDUP(H648/4,0)+14000,28000))))+IF(I648&lt;=0,0,IF(I648&lt;=15000,I648,IF(I648&lt;=40000,ROUNDUP(I648/2,0)+7500,IF(I648&lt;=70000,ROUNDUP(I648/4,0)+17500,35000)))),28000))))</f>
        <v/>
      </c>
      <c r="V648" s="18">
        <f>MIN(70000,S648+T648+U648)</f>
        <v/>
      </c>
      <c r="W648" s="18">
        <f>MAX(0,ROUNDDOWN(M648-J648-N648-K648-0,-3))</f>
        <v/>
      </c>
      <c r="X648" s="18">
        <f>MAX(0,ROUNDDOWN(M648-J648-N648-K648-R648,-3))</f>
        <v/>
      </c>
      <c r="Y648" s="18">
        <f>IF(W648&lt;=0,0,ROUNDDOWN((W648*LOOKUP(W648,{0,1950001,3300001,6950001,9000001,18000001,40000001},{0.05,0.1,0.2,0.23,0.33,0.4,0.45})-LOOKUP(W648,{0,1950001,3300001,6950001,9000001,18000001,40000001},{0,97500,427500,636000,1536000,2796000,4796000}))*1.021,-2))</f>
        <v/>
      </c>
      <c r="Z648" s="18">
        <f>IF(X648&lt;=0,0,ROUNDDOWN((X648*LOOKUP(X648,{0,1950001,3300001,6950001,9000001,18000001,40000001},{0.05,0.1,0.2,0.23,0.33,0.4,0.45})-LOOKUP(X648,{0,1950001,3300001,6950001,9000001,18000001,40000001},{0,97500,427500,636000,1536000,2796000,4796000}))*1.021,-2))</f>
        <v/>
      </c>
      <c r="AA648" s="18">
        <f>MAX(0,ROUNDDOWN(M648-J648-430000-L648-0,-3))</f>
        <v/>
      </c>
      <c r="AB648" s="18">
        <f>MAX(0,ROUNDDOWN(M648-J648-430000-L648-V648,-3))</f>
        <v/>
      </c>
      <c r="AC648" s="18">
        <f>IF(M648&lt;=450000,0,MAX(0,ROUNDDOWN(AA648*0.06-MIN(50000,AA648)*0.03,-2))+MAX(0,ROUNDDOWN(AA648*0.04-MIN(50000,AA648)*0.02,-2)))</f>
        <v/>
      </c>
      <c r="AD648" s="18">
        <f>IF(M648&lt;=450000,0,MAX(0,ROUNDDOWN(AB648*0.06-MIN(50000,AB648)*0.03,-2))+MAX(0,ROUNDDOWN(AB648*0.04-MIN(50000,AB648)*0.02,-2)))</f>
        <v/>
      </c>
      <c r="AE648" s="18">
        <f>Y648-Z648</f>
        <v/>
      </c>
      <c r="AF648" s="18">
        <f>AC648-AD648</f>
        <v/>
      </c>
      <c r="AG648" s="18">
        <f>AE648+AF648</f>
        <v/>
      </c>
      <c r="AH648" s="20">
        <f>IF(W648&lt;=0,0,LOOKUP(W648,{0,1950001,3300001,6950001,9000001,18000001,40000001},{0.05,0.1,0.2,0.23,0.33,0.4,0.45}))</f>
        <v/>
      </c>
    </row>
    <row r="649">
      <c r="A649" t="inlineStr">
        <is>
          <t>1万円刻み 一般8万円</t>
        </is>
      </c>
      <c r="B649" s="18">
        <f>'4_1万円刻み'!$A$190</f>
        <v/>
      </c>
      <c r="C649" s="19" t="n">
        <v>2026</v>
      </c>
      <c r="D649" t="inlineStr">
        <is>
          <t>いいえ</t>
        </is>
      </c>
      <c r="E649" s="18" t="n">
        <v>80000</v>
      </c>
      <c r="F649" s="18" t="n">
        <v>0</v>
      </c>
      <c r="G649" s="18" t="n">
        <v>0</v>
      </c>
      <c r="H649" s="18" t="n">
        <v>0</v>
      </c>
      <c r="I649" s="18" t="n">
        <v>0</v>
      </c>
      <c r="J649" s="18">
        <f>ROUND(MIN(B649/12,650000)*12*0.0915+MIN(B649/12,1390000)*12*(0.0504+0)+B649*0.005,0)</f>
        <v/>
      </c>
      <c r="K649" s="18" t="n">
        <v>0</v>
      </c>
      <c r="L649" s="18" t="n">
        <v>0</v>
      </c>
      <c r="M649" s="18">
        <f>ROUND(IF(C649&gt;=2026,IF(B649&lt;741000,0,IF(B649&lt;2191000,B649-740000,IF(B649&lt;2193000,1451000,IF(B649&lt;2196000,1453000,IF(B649&lt;2200000,1456000,IF(B649&lt;3600000,ROUNDDOWN(B649/4,-3)*2.8-80000,IF(B649&lt;6600000,ROUNDDOWN(B649/4,-3)*3.2-440000,IF(B649&lt;8500000,ROUNDDOWN(B649*0.9,0)-1100000,B649-1950000)))))))),IF(B649&lt;651000,0,IF(B649&lt;1900000,B649-650000,IF(B649&lt;3600000,ROUNDDOWN(B649/4,-3)*2.8-80000,IF(B649&lt;6600000,ROUNDDOWN(B649/4,-3)*3.2-440000,IF(B649&lt;8500000,ROUNDDOWN(B649*0.9,0)-1100000,B649-1950000)))))),0)</f>
        <v/>
      </c>
      <c r="N649" s="18">
        <f>IF(M649&gt;23500000,NA(),IF(C649&gt;=2026,IF(M649&lt;=4890000,1040000,IF(M649&lt;=6550000,670000,620000)),IF(M649&lt;=1320000,950000,IF(M649&lt;=3360000,880000,IF(M649&lt;=4890000,680000,IF(M649&lt;=6550000,630000,580000))))))</f>
        <v/>
      </c>
      <c r="O649" s="18">
        <f>IF(F649&lt;=0,IF(AND(D649="はい",C649&gt;=2026,C649&lt;=2027),IF(E649&lt;=0,0,IF(E649&lt;=30000,E649,IF(E649&lt;=60000,ROUNDUP(E649/2,0)+15000,IF(E649&lt;=120000,ROUNDUP(E649/4,0)+30000,60000)))),IF(E649&lt;=0,0,IF(E649&lt;=20000,E649,IF(E649&lt;=40000,ROUNDUP(E649/2,0)+10000,IF(E649&lt;=80000,ROUNDUP(E649/4,0)+20000,40000))))),IF(E649&lt;=0,IF(F649&lt;=0,0,IF(F649&lt;=25000,F649,IF(F649&lt;=50000,ROUNDUP(F649/2,0)+12500,IF(F649&lt;=100000,ROUNDUP(F649/4,0)+25000,50000)))),MAX(IF(F649&lt;=0,0,IF(F649&lt;=25000,F649,IF(F649&lt;=50000,ROUNDUP(F649/2,0)+12500,IF(F649&lt;=100000,ROUNDUP(F649/4,0)+25000,50000)))),MIN(IF(AND(D649="はい",C649&gt;=2026,C649&lt;=2027),IF(E649&lt;=0,0,IF(E649&lt;=30000,E649,IF(E649&lt;=60000,ROUNDUP(E649/2,0)+15000,IF(E649&lt;=120000,ROUNDUP(E649/4,0)+30000,60000)))),IF(E649&lt;=0,0,IF(E649&lt;=20000,E649,IF(E649&lt;=40000,ROUNDUP(E649/2,0)+10000,IF(E649&lt;=80000,ROUNDUP(E649/4,0)+20000,40000)))))+IF(F649&lt;=0,0,IF(F649&lt;=25000,F649,IF(F649&lt;=50000,ROUNDUP(F649/2,0)+12500,IF(F649&lt;=100000,ROUNDUP(F649/4,0)+25000,50000)))),IF(AND(D649="はい",C649&gt;=2026,C649&lt;=2027),60000,40000)))))</f>
        <v/>
      </c>
      <c r="P649" s="18">
        <f>IF(G649&lt;=0,0,IF(G649&lt;=20000,G649,IF(G649&lt;=40000,ROUNDUP(G649/2,0)+10000,IF(G649&lt;=80000,ROUNDUP(G649/4,0)+20000,40000))))</f>
        <v/>
      </c>
      <c r="Q649" s="18">
        <f>IF(I649&lt;=0,IF(H649&lt;=0,0,IF(H649&lt;=20000,H649,IF(H649&lt;=40000,ROUNDUP(H649/2,0)+10000,IF(H649&lt;=80000,ROUNDUP(H649/4,0)+20000,40000)))),IF(H649&lt;=0,IF(I649&lt;=0,0,IF(I649&lt;=25000,I649,IF(I649&lt;=50000,ROUNDUP(I649/2,0)+12500,IF(I649&lt;=100000,ROUNDUP(I649/4,0)+25000,50000)))),MAX(IF(I649&lt;=0,0,IF(I649&lt;=25000,I649,IF(I649&lt;=50000,ROUNDUP(I649/2,0)+12500,IF(I649&lt;=100000,ROUNDUP(I649/4,0)+25000,50000)))),MIN(IF(H649&lt;=0,0,IF(H649&lt;=20000,H649,IF(H649&lt;=40000,ROUNDUP(H649/2,0)+10000,IF(H649&lt;=80000,ROUNDUP(H649/4,0)+20000,40000))))+IF(I649&lt;=0,0,IF(I649&lt;=25000,I649,IF(I649&lt;=50000,ROUNDUP(I649/2,0)+12500,IF(I649&lt;=100000,ROUNDUP(I649/4,0)+25000,50000)))),40000))))</f>
        <v/>
      </c>
      <c r="R649" s="18">
        <f>MIN(120000,O649+P649+Q649)</f>
        <v/>
      </c>
      <c r="S649" s="18">
        <f>IF(F649&lt;=0,IF(E649&lt;=0,0,IF(E649&lt;=12000,E649,IF(E649&lt;=32000,ROUNDUP(E649/2,0)+6000,IF(E649&lt;=56000,ROUNDUP(E649/4,0)+14000,28000)))),IF(E649&lt;=0,IF(F649&lt;=0,0,IF(F649&lt;=15000,F649,IF(F649&lt;=40000,ROUNDUP(F649/2,0)+7500,IF(F649&lt;=70000,ROUNDUP(F649/4,0)+17500,35000)))),MAX(IF(F649&lt;=0,0,IF(F649&lt;=15000,F649,IF(F649&lt;=40000,ROUNDUP(F649/2,0)+7500,IF(F649&lt;=70000,ROUNDUP(F649/4,0)+17500,35000)))),MIN(IF(E649&lt;=0,0,IF(E649&lt;=12000,E649,IF(E649&lt;=32000,ROUNDUP(E649/2,0)+6000,IF(E649&lt;=56000,ROUNDUP(E649/4,0)+14000,28000))))+IF(F649&lt;=0,0,IF(F649&lt;=15000,F649,IF(F649&lt;=40000,ROUNDUP(F649/2,0)+7500,IF(F649&lt;=70000,ROUNDUP(F649/4,0)+17500,35000)))),28000))))</f>
        <v/>
      </c>
      <c r="T649" s="18">
        <f>IF(G649&lt;=0,0,IF(G649&lt;=12000,G649,IF(G649&lt;=32000,ROUNDUP(G649/2,0)+6000,IF(G649&lt;=56000,ROUNDUP(G649/4,0)+14000,28000))))</f>
        <v/>
      </c>
      <c r="U649" s="18">
        <f>IF(I649&lt;=0,IF(H649&lt;=0,0,IF(H649&lt;=12000,H649,IF(H649&lt;=32000,ROUNDUP(H649/2,0)+6000,IF(H649&lt;=56000,ROUNDUP(H649/4,0)+14000,28000)))),IF(H649&lt;=0,IF(I649&lt;=0,0,IF(I649&lt;=15000,I649,IF(I649&lt;=40000,ROUNDUP(I649/2,0)+7500,IF(I649&lt;=70000,ROUNDUP(I649/4,0)+17500,35000)))),MAX(IF(I649&lt;=0,0,IF(I649&lt;=15000,I649,IF(I649&lt;=40000,ROUNDUP(I649/2,0)+7500,IF(I649&lt;=70000,ROUNDUP(I649/4,0)+17500,35000)))),MIN(IF(H649&lt;=0,0,IF(H649&lt;=12000,H649,IF(H649&lt;=32000,ROUNDUP(H649/2,0)+6000,IF(H649&lt;=56000,ROUNDUP(H649/4,0)+14000,28000))))+IF(I649&lt;=0,0,IF(I649&lt;=15000,I649,IF(I649&lt;=40000,ROUNDUP(I649/2,0)+7500,IF(I649&lt;=70000,ROUNDUP(I649/4,0)+17500,35000)))),28000))))</f>
        <v/>
      </c>
      <c r="V649" s="18">
        <f>MIN(70000,S649+T649+U649)</f>
        <v/>
      </c>
      <c r="W649" s="18">
        <f>MAX(0,ROUNDDOWN(M649-J649-N649-K649-0,-3))</f>
        <v/>
      </c>
      <c r="X649" s="18">
        <f>MAX(0,ROUNDDOWN(M649-J649-N649-K649-R649,-3))</f>
        <v/>
      </c>
      <c r="Y649" s="18">
        <f>IF(W649&lt;=0,0,ROUNDDOWN((W649*LOOKUP(W649,{0,1950001,3300001,6950001,9000001,18000001,40000001},{0.05,0.1,0.2,0.23,0.33,0.4,0.45})-LOOKUP(W649,{0,1950001,3300001,6950001,9000001,18000001,40000001},{0,97500,427500,636000,1536000,2796000,4796000}))*1.021,-2))</f>
        <v/>
      </c>
      <c r="Z649" s="18">
        <f>IF(X649&lt;=0,0,ROUNDDOWN((X649*LOOKUP(X649,{0,1950001,3300001,6950001,9000001,18000001,40000001},{0.05,0.1,0.2,0.23,0.33,0.4,0.45})-LOOKUP(X649,{0,1950001,3300001,6950001,9000001,18000001,40000001},{0,97500,427500,636000,1536000,2796000,4796000}))*1.021,-2))</f>
        <v/>
      </c>
      <c r="AA649" s="18">
        <f>MAX(0,ROUNDDOWN(M649-J649-430000-L649-0,-3))</f>
        <v/>
      </c>
      <c r="AB649" s="18">
        <f>MAX(0,ROUNDDOWN(M649-J649-430000-L649-V649,-3))</f>
        <v/>
      </c>
      <c r="AC649" s="18">
        <f>IF(M649&lt;=450000,0,MAX(0,ROUNDDOWN(AA649*0.06-MIN(50000,AA649)*0.03,-2))+MAX(0,ROUNDDOWN(AA649*0.04-MIN(50000,AA649)*0.02,-2)))</f>
        <v/>
      </c>
      <c r="AD649" s="18">
        <f>IF(M649&lt;=450000,0,MAX(0,ROUNDDOWN(AB649*0.06-MIN(50000,AB649)*0.03,-2))+MAX(0,ROUNDDOWN(AB649*0.04-MIN(50000,AB649)*0.02,-2)))</f>
        <v/>
      </c>
      <c r="AE649" s="18">
        <f>Y649-Z649</f>
        <v/>
      </c>
      <c r="AF649" s="18">
        <f>AC649-AD649</f>
        <v/>
      </c>
      <c r="AG649" s="18">
        <f>AE649+AF649</f>
        <v/>
      </c>
      <c r="AH649" s="20">
        <f>IF(W649&lt;=0,0,LOOKUP(W649,{0,1950001,3300001,6950001,9000001,18000001,40000001},{0.05,0.1,0.2,0.23,0.33,0.4,0.45}))</f>
        <v/>
      </c>
    </row>
    <row r="650">
      <c r="A650" t="inlineStr">
        <is>
          <t>1万円刻み 特例あり一般12万円</t>
        </is>
      </c>
      <c r="B650" s="18">
        <f>'4_1万円刻み'!$A$190</f>
        <v/>
      </c>
      <c r="C650" s="19" t="n">
        <v>2026</v>
      </c>
      <c r="D650" t="inlineStr">
        <is>
          <t>はい</t>
        </is>
      </c>
      <c r="E650" s="18" t="n">
        <v>120000</v>
      </c>
      <c r="F650" s="18" t="n">
        <v>0</v>
      </c>
      <c r="G650" s="18" t="n">
        <v>0</v>
      </c>
      <c r="H650" s="18" t="n">
        <v>0</v>
      </c>
      <c r="I650" s="18" t="n">
        <v>0</v>
      </c>
      <c r="J650" s="18">
        <f>ROUND(MIN(B650/12,650000)*12*0.0915+MIN(B650/12,1390000)*12*(0.0504+0)+B650*0.005,0)</f>
        <v/>
      </c>
      <c r="K650" s="18" t="n">
        <v>0</v>
      </c>
      <c r="L650" s="18" t="n">
        <v>0</v>
      </c>
      <c r="M650" s="18">
        <f>ROUND(IF(C650&gt;=2026,IF(B650&lt;741000,0,IF(B650&lt;2191000,B650-740000,IF(B650&lt;2193000,1451000,IF(B650&lt;2196000,1453000,IF(B650&lt;2200000,1456000,IF(B650&lt;3600000,ROUNDDOWN(B650/4,-3)*2.8-80000,IF(B650&lt;6600000,ROUNDDOWN(B650/4,-3)*3.2-440000,IF(B650&lt;8500000,ROUNDDOWN(B650*0.9,0)-1100000,B650-1950000)))))))),IF(B650&lt;651000,0,IF(B650&lt;1900000,B650-650000,IF(B650&lt;3600000,ROUNDDOWN(B650/4,-3)*2.8-80000,IF(B650&lt;6600000,ROUNDDOWN(B650/4,-3)*3.2-440000,IF(B650&lt;8500000,ROUNDDOWN(B650*0.9,0)-1100000,B650-1950000)))))),0)</f>
        <v/>
      </c>
      <c r="N650" s="18">
        <f>IF(M650&gt;23500000,NA(),IF(C650&gt;=2026,IF(M650&lt;=4890000,1040000,IF(M650&lt;=6550000,670000,620000)),IF(M650&lt;=1320000,950000,IF(M650&lt;=3360000,880000,IF(M650&lt;=4890000,680000,IF(M650&lt;=6550000,630000,580000))))))</f>
        <v/>
      </c>
      <c r="O650" s="18">
        <f>IF(F650&lt;=0,IF(AND(D650="はい",C650&gt;=2026,C650&lt;=2027),IF(E650&lt;=0,0,IF(E650&lt;=30000,E650,IF(E650&lt;=60000,ROUNDUP(E650/2,0)+15000,IF(E650&lt;=120000,ROUNDUP(E650/4,0)+30000,60000)))),IF(E650&lt;=0,0,IF(E650&lt;=20000,E650,IF(E650&lt;=40000,ROUNDUP(E650/2,0)+10000,IF(E650&lt;=80000,ROUNDUP(E650/4,0)+20000,40000))))),IF(E650&lt;=0,IF(F650&lt;=0,0,IF(F650&lt;=25000,F650,IF(F650&lt;=50000,ROUNDUP(F650/2,0)+12500,IF(F650&lt;=100000,ROUNDUP(F650/4,0)+25000,50000)))),MAX(IF(F650&lt;=0,0,IF(F650&lt;=25000,F650,IF(F650&lt;=50000,ROUNDUP(F650/2,0)+12500,IF(F650&lt;=100000,ROUNDUP(F650/4,0)+25000,50000)))),MIN(IF(AND(D650="はい",C650&gt;=2026,C650&lt;=2027),IF(E650&lt;=0,0,IF(E650&lt;=30000,E650,IF(E650&lt;=60000,ROUNDUP(E650/2,0)+15000,IF(E650&lt;=120000,ROUNDUP(E650/4,0)+30000,60000)))),IF(E650&lt;=0,0,IF(E650&lt;=20000,E650,IF(E650&lt;=40000,ROUNDUP(E650/2,0)+10000,IF(E650&lt;=80000,ROUNDUP(E650/4,0)+20000,40000)))))+IF(F650&lt;=0,0,IF(F650&lt;=25000,F650,IF(F650&lt;=50000,ROUNDUP(F650/2,0)+12500,IF(F650&lt;=100000,ROUNDUP(F650/4,0)+25000,50000)))),IF(AND(D650="はい",C650&gt;=2026,C650&lt;=2027),60000,40000)))))</f>
        <v/>
      </c>
      <c r="P650" s="18">
        <f>IF(G650&lt;=0,0,IF(G650&lt;=20000,G650,IF(G650&lt;=40000,ROUNDUP(G650/2,0)+10000,IF(G650&lt;=80000,ROUNDUP(G650/4,0)+20000,40000))))</f>
        <v/>
      </c>
      <c r="Q650" s="18">
        <f>IF(I650&lt;=0,IF(H650&lt;=0,0,IF(H650&lt;=20000,H650,IF(H650&lt;=40000,ROUNDUP(H650/2,0)+10000,IF(H650&lt;=80000,ROUNDUP(H650/4,0)+20000,40000)))),IF(H650&lt;=0,IF(I650&lt;=0,0,IF(I650&lt;=25000,I650,IF(I650&lt;=50000,ROUNDUP(I650/2,0)+12500,IF(I650&lt;=100000,ROUNDUP(I650/4,0)+25000,50000)))),MAX(IF(I650&lt;=0,0,IF(I650&lt;=25000,I650,IF(I650&lt;=50000,ROUNDUP(I650/2,0)+12500,IF(I650&lt;=100000,ROUNDUP(I650/4,0)+25000,50000)))),MIN(IF(H650&lt;=0,0,IF(H650&lt;=20000,H650,IF(H650&lt;=40000,ROUNDUP(H650/2,0)+10000,IF(H650&lt;=80000,ROUNDUP(H650/4,0)+20000,40000))))+IF(I650&lt;=0,0,IF(I650&lt;=25000,I650,IF(I650&lt;=50000,ROUNDUP(I650/2,0)+12500,IF(I650&lt;=100000,ROUNDUP(I650/4,0)+25000,50000)))),40000))))</f>
        <v/>
      </c>
      <c r="R650" s="18">
        <f>MIN(120000,O650+P650+Q650)</f>
        <v/>
      </c>
      <c r="S650" s="18">
        <f>IF(F650&lt;=0,IF(E650&lt;=0,0,IF(E650&lt;=12000,E650,IF(E650&lt;=32000,ROUNDUP(E650/2,0)+6000,IF(E650&lt;=56000,ROUNDUP(E650/4,0)+14000,28000)))),IF(E650&lt;=0,IF(F650&lt;=0,0,IF(F650&lt;=15000,F650,IF(F650&lt;=40000,ROUNDUP(F650/2,0)+7500,IF(F650&lt;=70000,ROUNDUP(F650/4,0)+17500,35000)))),MAX(IF(F650&lt;=0,0,IF(F650&lt;=15000,F650,IF(F650&lt;=40000,ROUNDUP(F650/2,0)+7500,IF(F650&lt;=70000,ROUNDUP(F650/4,0)+17500,35000)))),MIN(IF(E650&lt;=0,0,IF(E650&lt;=12000,E650,IF(E650&lt;=32000,ROUNDUP(E650/2,0)+6000,IF(E650&lt;=56000,ROUNDUP(E650/4,0)+14000,28000))))+IF(F650&lt;=0,0,IF(F650&lt;=15000,F650,IF(F650&lt;=40000,ROUNDUP(F650/2,0)+7500,IF(F650&lt;=70000,ROUNDUP(F650/4,0)+17500,35000)))),28000))))</f>
        <v/>
      </c>
      <c r="T650" s="18">
        <f>IF(G650&lt;=0,0,IF(G650&lt;=12000,G650,IF(G650&lt;=32000,ROUNDUP(G650/2,0)+6000,IF(G650&lt;=56000,ROUNDUP(G650/4,0)+14000,28000))))</f>
        <v/>
      </c>
      <c r="U650" s="18">
        <f>IF(I650&lt;=0,IF(H650&lt;=0,0,IF(H650&lt;=12000,H650,IF(H650&lt;=32000,ROUNDUP(H650/2,0)+6000,IF(H650&lt;=56000,ROUNDUP(H650/4,0)+14000,28000)))),IF(H650&lt;=0,IF(I650&lt;=0,0,IF(I650&lt;=15000,I650,IF(I650&lt;=40000,ROUNDUP(I650/2,0)+7500,IF(I650&lt;=70000,ROUNDUP(I650/4,0)+17500,35000)))),MAX(IF(I650&lt;=0,0,IF(I650&lt;=15000,I650,IF(I650&lt;=40000,ROUNDUP(I650/2,0)+7500,IF(I650&lt;=70000,ROUNDUP(I650/4,0)+17500,35000)))),MIN(IF(H650&lt;=0,0,IF(H650&lt;=12000,H650,IF(H650&lt;=32000,ROUNDUP(H650/2,0)+6000,IF(H650&lt;=56000,ROUNDUP(H650/4,0)+14000,28000))))+IF(I650&lt;=0,0,IF(I650&lt;=15000,I650,IF(I650&lt;=40000,ROUNDUP(I650/2,0)+7500,IF(I650&lt;=70000,ROUNDUP(I650/4,0)+17500,35000)))),28000))))</f>
        <v/>
      </c>
      <c r="V650" s="18">
        <f>MIN(70000,S650+T650+U650)</f>
        <v/>
      </c>
      <c r="W650" s="18">
        <f>MAX(0,ROUNDDOWN(M650-J650-N650-K650-0,-3))</f>
        <v/>
      </c>
      <c r="X650" s="18">
        <f>MAX(0,ROUNDDOWN(M650-J650-N650-K650-R650,-3))</f>
        <v/>
      </c>
      <c r="Y650" s="18">
        <f>IF(W650&lt;=0,0,ROUNDDOWN((W650*LOOKUP(W650,{0,1950001,3300001,6950001,9000001,18000001,40000001},{0.05,0.1,0.2,0.23,0.33,0.4,0.45})-LOOKUP(W650,{0,1950001,3300001,6950001,9000001,18000001,40000001},{0,97500,427500,636000,1536000,2796000,4796000}))*1.021,-2))</f>
        <v/>
      </c>
      <c r="Z650" s="18">
        <f>IF(X650&lt;=0,0,ROUNDDOWN((X650*LOOKUP(X650,{0,1950001,3300001,6950001,9000001,18000001,40000001},{0.05,0.1,0.2,0.23,0.33,0.4,0.45})-LOOKUP(X650,{0,1950001,3300001,6950001,9000001,18000001,40000001},{0,97500,427500,636000,1536000,2796000,4796000}))*1.021,-2))</f>
        <v/>
      </c>
      <c r="AA650" s="18">
        <f>MAX(0,ROUNDDOWN(M650-J650-430000-L650-0,-3))</f>
        <v/>
      </c>
      <c r="AB650" s="18">
        <f>MAX(0,ROUNDDOWN(M650-J650-430000-L650-V650,-3))</f>
        <v/>
      </c>
      <c r="AC650" s="18">
        <f>IF(M650&lt;=450000,0,MAX(0,ROUNDDOWN(AA650*0.06-MIN(50000,AA650)*0.03,-2))+MAX(0,ROUNDDOWN(AA650*0.04-MIN(50000,AA650)*0.02,-2)))</f>
        <v/>
      </c>
      <c r="AD650" s="18">
        <f>IF(M650&lt;=450000,0,MAX(0,ROUNDDOWN(AB650*0.06-MIN(50000,AB650)*0.03,-2))+MAX(0,ROUNDDOWN(AB650*0.04-MIN(50000,AB650)*0.02,-2)))</f>
        <v/>
      </c>
      <c r="AE650" s="18">
        <f>Y650-Z650</f>
        <v/>
      </c>
      <c r="AF650" s="18">
        <f>AC650-AD650</f>
        <v/>
      </c>
      <c r="AG650" s="18">
        <f>AE650+AF650</f>
        <v/>
      </c>
      <c r="AH650" s="20">
        <f>IF(W650&lt;=0,0,LOOKUP(W650,{0,1950001,3300001,6950001,9000001,18000001,40000001},{0.05,0.1,0.2,0.23,0.33,0.4,0.45}))</f>
        <v/>
      </c>
    </row>
    <row r="651">
      <c r="A651" t="inlineStr">
        <is>
          <t>1万円刻み 3区分8万円ずつ</t>
        </is>
      </c>
      <c r="B651" s="18">
        <f>'4_1万円刻み'!$A$191</f>
        <v/>
      </c>
      <c r="C651" s="19" t="n">
        <v>2026</v>
      </c>
      <c r="D651" t="inlineStr">
        <is>
          <t>いいえ</t>
        </is>
      </c>
      <c r="E651" s="18" t="n">
        <v>80000</v>
      </c>
      <c r="F651" s="18" t="n">
        <v>0</v>
      </c>
      <c r="G651" s="18" t="n">
        <v>80000</v>
      </c>
      <c r="H651" s="18" t="n">
        <v>80000</v>
      </c>
      <c r="I651" s="18" t="n">
        <v>0</v>
      </c>
      <c r="J651" s="18">
        <f>ROUND(MIN(B651/12,650000)*12*0.0915+MIN(B651/12,1390000)*12*(0.0504+0)+B651*0.005,0)</f>
        <v/>
      </c>
      <c r="K651" s="18" t="n">
        <v>0</v>
      </c>
      <c r="L651" s="18" t="n">
        <v>0</v>
      </c>
      <c r="M651" s="18">
        <f>ROUND(IF(C651&gt;=2026,IF(B651&lt;741000,0,IF(B651&lt;2191000,B651-740000,IF(B651&lt;2193000,1451000,IF(B651&lt;2196000,1453000,IF(B651&lt;2200000,1456000,IF(B651&lt;3600000,ROUNDDOWN(B651/4,-3)*2.8-80000,IF(B651&lt;6600000,ROUNDDOWN(B651/4,-3)*3.2-440000,IF(B651&lt;8500000,ROUNDDOWN(B651*0.9,0)-1100000,B651-1950000)))))))),IF(B651&lt;651000,0,IF(B651&lt;1900000,B651-650000,IF(B651&lt;3600000,ROUNDDOWN(B651/4,-3)*2.8-80000,IF(B651&lt;6600000,ROUNDDOWN(B651/4,-3)*3.2-440000,IF(B651&lt;8500000,ROUNDDOWN(B651*0.9,0)-1100000,B651-1950000)))))),0)</f>
        <v/>
      </c>
      <c r="N651" s="18">
        <f>IF(M651&gt;23500000,NA(),IF(C651&gt;=2026,IF(M651&lt;=4890000,1040000,IF(M651&lt;=6550000,670000,620000)),IF(M651&lt;=1320000,950000,IF(M651&lt;=3360000,880000,IF(M651&lt;=4890000,680000,IF(M651&lt;=6550000,630000,580000))))))</f>
        <v/>
      </c>
      <c r="O651" s="18">
        <f>IF(F651&lt;=0,IF(AND(D651="はい",C651&gt;=2026,C651&lt;=2027),IF(E651&lt;=0,0,IF(E651&lt;=30000,E651,IF(E651&lt;=60000,ROUNDUP(E651/2,0)+15000,IF(E651&lt;=120000,ROUNDUP(E651/4,0)+30000,60000)))),IF(E651&lt;=0,0,IF(E651&lt;=20000,E651,IF(E651&lt;=40000,ROUNDUP(E651/2,0)+10000,IF(E651&lt;=80000,ROUNDUP(E651/4,0)+20000,40000))))),IF(E651&lt;=0,IF(F651&lt;=0,0,IF(F651&lt;=25000,F651,IF(F651&lt;=50000,ROUNDUP(F651/2,0)+12500,IF(F651&lt;=100000,ROUNDUP(F651/4,0)+25000,50000)))),MAX(IF(F651&lt;=0,0,IF(F651&lt;=25000,F651,IF(F651&lt;=50000,ROUNDUP(F651/2,0)+12500,IF(F651&lt;=100000,ROUNDUP(F651/4,0)+25000,50000)))),MIN(IF(AND(D651="はい",C651&gt;=2026,C651&lt;=2027),IF(E651&lt;=0,0,IF(E651&lt;=30000,E651,IF(E651&lt;=60000,ROUNDUP(E651/2,0)+15000,IF(E651&lt;=120000,ROUNDUP(E651/4,0)+30000,60000)))),IF(E651&lt;=0,0,IF(E651&lt;=20000,E651,IF(E651&lt;=40000,ROUNDUP(E651/2,0)+10000,IF(E651&lt;=80000,ROUNDUP(E651/4,0)+20000,40000)))))+IF(F651&lt;=0,0,IF(F651&lt;=25000,F651,IF(F651&lt;=50000,ROUNDUP(F651/2,0)+12500,IF(F651&lt;=100000,ROUNDUP(F651/4,0)+25000,50000)))),IF(AND(D651="はい",C651&gt;=2026,C651&lt;=2027),60000,40000)))))</f>
        <v/>
      </c>
      <c r="P651" s="18">
        <f>IF(G651&lt;=0,0,IF(G651&lt;=20000,G651,IF(G651&lt;=40000,ROUNDUP(G651/2,0)+10000,IF(G651&lt;=80000,ROUNDUP(G651/4,0)+20000,40000))))</f>
        <v/>
      </c>
      <c r="Q651" s="18">
        <f>IF(I651&lt;=0,IF(H651&lt;=0,0,IF(H651&lt;=20000,H651,IF(H651&lt;=40000,ROUNDUP(H651/2,0)+10000,IF(H651&lt;=80000,ROUNDUP(H651/4,0)+20000,40000)))),IF(H651&lt;=0,IF(I651&lt;=0,0,IF(I651&lt;=25000,I651,IF(I651&lt;=50000,ROUNDUP(I651/2,0)+12500,IF(I651&lt;=100000,ROUNDUP(I651/4,0)+25000,50000)))),MAX(IF(I651&lt;=0,0,IF(I651&lt;=25000,I651,IF(I651&lt;=50000,ROUNDUP(I651/2,0)+12500,IF(I651&lt;=100000,ROUNDUP(I651/4,0)+25000,50000)))),MIN(IF(H651&lt;=0,0,IF(H651&lt;=20000,H651,IF(H651&lt;=40000,ROUNDUP(H651/2,0)+10000,IF(H651&lt;=80000,ROUNDUP(H651/4,0)+20000,40000))))+IF(I651&lt;=0,0,IF(I651&lt;=25000,I651,IF(I651&lt;=50000,ROUNDUP(I651/2,0)+12500,IF(I651&lt;=100000,ROUNDUP(I651/4,0)+25000,50000)))),40000))))</f>
        <v/>
      </c>
      <c r="R651" s="18">
        <f>MIN(120000,O651+P651+Q651)</f>
        <v/>
      </c>
      <c r="S651" s="18">
        <f>IF(F651&lt;=0,IF(E651&lt;=0,0,IF(E651&lt;=12000,E651,IF(E651&lt;=32000,ROUNDUP(E651/2,0)+6000,IF(E651&lt;=56000,ROUNDUP(E651/4,0)+14000,28000)))),IF(E651&lt;=0,IF(F651&lt;=0,0,IF(F651&lt;=15000,F651,IF(F651&lt;=40000,ROUNDUP(F651/2,0)+7500,IF(F651&lt;=70000,ROUNDUP(F651/4,0)+17500,35000)))),MAX(IF(F651&lt;=0,0,IF(F651&lt;=15000,F651,IF(F651&lt;=40000,ROUNDUP(F651/2,0)+7500,IF(F651&lt;=70000,ROUNDUP(F651/4,0)+17500,35000)))),MIN(IF(E651&lt;=0,0,IF(E651&lt;=12000,E651,IF(E651&lt;=32000,ROUNDUP(E651/2,0)+6000,IF(E651&lt;=56000,ROUNDUP(E651/4,0)+14000,28000))))+IF(F651&lt;=0,0,IF(F651&lt;=15000,F651,IF(F651&lt;=40000,ROUNDUP(F651/2,0)+7500,IF(F651&lt;=70000,ROUNDUP(F651/4,0)+17500,35000)))),28000))))</f>
        <v/>
      </c>
      <c r="T651" s="18">
        <f>IF(G651&lt;=0,0,IF(G651&lt;=12000,G651,IF(G651&lt;=32000,ROUNDUP(G651/2,0)+6000,IF(G651&lt;=56000,ROUNDUP(G651/4,0)+14000,28000))))</f>
        <v/>
      </c>
      <c r="U651" s="18">
        <f>IF(I651&lt;=0,IF(H651&lt;=0,0,IF(H651&lt;=12000,H651,IF(H651&lt;=32000,ROUNDUP(H651/2,0)+6000,IF(H651&lt;=56000,ROUNDUP(H651/4,0)+14000,28000)))),IF(H651&lt;=0,IF(I651&lt;=0,0,IF(I651&lt;=15000,I651,IF(I651&lt;=40000,ROUNDUP(I651/2,0)+7500,IF(I651&lt;=70000,ROUNDUP(I651/4,0)+17500,35000)))),MAX(IF(I651&lt;=0,0,IF(I651&lt;=15000,I651,IF(I651&lt;=40000,ROUNDUP(I651/2,0)+7500,IF(I651&lt;=70000,ROUNDUP(I651/4,0)+17500,35000)))),MIN(IF(H651&lt;=0,0,IF(H651&lt;=12000,H651,IF(H651&lt;=32000,ROUNDUP(H651/2,0)+6000,IF(H651&lt;=56000,ROUNDUP(H651/4,0)+14000,28000))))+IF(I651&lt;=0,0,IF(I651&lt;=15000,I651,IF(I651&lt;=40000,ROUNDUP(I651/2,0)+7500,IF(I651&lt;=70000,ROUNDUP(I651/4,0)+17500,35000)))),28000))))</f>
        <v/>
      </c>
      <c r="V651" s="18">
        <f>MIN(70000,S651+T651+U651)</f>
        <v/>
      </c>
      <c r="W651" s="18">
        <f>MAX(0,ROUNDDOWN(M651-J651-N651-K651-0,-3))</f>
        <v/>
      </c>
      <c r="X651" s="18">
        <f>MAX(0,ROUNDDOWN(M651-J651-N651-K651-R651,-3))</f>
        <v/>
      </c>
      <c r="Y651" s="18">
        <f>IF(W651&lt;=0,0,ROUNDDOWN((W651*LOOKUP(W651,{0,1950001,3300001,6950001,9000001,18000001,40000001},{0.05,0.1,0.2,0.23,0.33,0.4,0.45})-LOOKUP(W651,{0,1950001,3300001,6950001,9000001,18000001,40000001},{0,97500,427500,636000,1536000,2796000,4796000}))*1.021,-2))</f>
        <v/>
      </c>
      <c r="Z651" s="18">
        <f>IF(X651&lt;=0,0,ROUNDDOWN((X651*LOOKUP(X651,{0,1950001,3300001,6950001,9000001,18000001,40000001},{0.05,0.1,0.2,0.23,0.33,0.4,0.45})-LOOKUP(X651,{0,1950001,3300001,6950001,9000001,18000001,40000001},{0,97500,427500,636000,1536000,2796000,4796000}))*1.021,-2))</f>
        <v/>
      </c>
      <c r="AA651" s="18">
        <f>MAX(0,ROUNDDOWN(M651-J651-430000-L651-0,-3))</f>
        <v/>
      </c>
      <c r="AB651" s="18">
        <f>MAX(0,ROUNDDOWN(M651-J651-430000-L651-V651,-3))</f>
        <v/>
      </c>
      <c r="AC651" s="18">
        <f>IF(M651&lt;=450000,0,MAX(0,ROUNDDOWN(AA651*0.06-MIN(50000,AA651)*0.03,-2))+MAX(0,ROUNDDOWN(AA651*0.04-MIN(50000,AA651)*0.02,-2)))</f>
        <v/>
      </c>
      <c r="AD651" s="18">
        <f>IF(M651&lt;=450000,0,MAX(0,ROUNDDOWN(AB651*0.06-MIN(50000,AB651)*0.03,-2))+MAX(0,ROUNDDOWN(AB651*0.04-MIN(50000,AB651)*0.02,-2)))</f>
        <v/>
      </c>
      <c r="AE651" s="18">
        <f>Y651-Z651</f>
        <v/>
      </c>
      <c r="AF651" s="18">
        <f>AC651-AD651</f>
        <v/>
      </c>
      <c r="AG651" s="18">
        <f>AE651+AF651</f>
        <v/>
      </c>
      <c r="AH651" s="20">
        <f>IF(W651&lt;=0,0,LOOKUP(W651,{0,1950001,3300001,6950001,9000001,18000001,40000001},{0.05,0.1,0.2,0.23,0.33,0.4,0.45}))</f>
        <v/>
      </c>
    </row>
    <row r="652">
      <c r="A652" t="inlineStr">
        <is>
          <t>1万円刻み 一般8万円</t>
        </is>
      </c>
      <c r="B652" s="18">
        <f>'4_1万円刻み'!$A$191</f>
        <v/>
      </c>
      <c r="C652" s="19" t="n">
        <v>2026</v>
      </c>
      <c r="D652" t="inlineStr">
        <is>
          <t>いいえ</t>
        </is>
      </c>
      <c r="E652" s="18" t="n">
        <v>80000</v>
      </c>
      <c r="F652" s="18" t="n">
        <v>0</v>
      </c>
      <c r="G652" s="18" t="n">
        <v>0</v>
      </c>
      <c r="H652" s="18" t="n">
        <v>0</v>
      </c>
      <c r="I652" s="18" t="n">
        <v>0</v>
      </c>
      <c r="J652" s="18">
        <f>ROUND(MIN(B652/12,650000)*12*0.0915+MIN(B652/12,1390000)*12*(0.0504+0)+B652*0.005,0)</f>
        <v/>
      </c>
      <c r="K652" s="18" t="n">
        <v>0</v>
      </c>
      <c r="L652" s="18" t="n">
        <v>0</v>
      </c>
      <c r="M652" s="18">
        <f>ROUND(IF(C652&gt;=2026,IF(B652&lt;741000,0,IF(B652&lt;2191000,B652-740000,IF(B652&lt;2193000,1451000,IF(B652&lt;2196000,1453000,IF(B652&lt;2200000,1456000,IF(B652&lt;3600000,ROUNDDOWN(B652/4,-3)*2.8-80000,IF(B652&lt;6600000,ROUNDDOWN(B652/4,-3)*3.2-440000,IF(B652&lt;8500000,ROUNDDOWN(B652*0.9,0)-1100000,B652-1950000)))))))),IF(B652&lt;651000,0,IF(B652&lt;1900000,B652-650000,IF(B652&lt;3600000,ROUNDDOWN(B652/4,-3)*2.8-80000,IF(B652&lt;6600000,ROUNDDOWN(B652/4,-3)*3.2-440000,IF(B652&lt;8500000,ROUNDDOWN(B652*0.9,0)-1100000,B652-1950000)))))),0)</f>
        <v/>
      </c>
      <c r="N652" s="18">
        <f>IF(M652&gt;23500000,NA(),IF(C652&gt;=2026,IF(M652&lt;=4890000,1040000,IF(M652&lt;=6550000,670000,620000)),IF(M652&lt;=1320000,950000,IF(M652&lt;=3360000,880000,IF(M652&lt;=4890000,680000,IF(M652&lt;=6550000,630000,580000))))))</f>
        <v/>
      </c>
      <c r="O652" s="18">
        <f>IF(F652&lt;=0,IF(AND(D652="はい",C652&gt;=2026,C652&lt;=2027),IF(E652&lt;=0,0,IF(E652&lt;=30000,E652,IF(E652&lt;=60000,ROUNDUP(E652/2,0)+15000,IF(E652&lt;=120000,ROUNDUP(E652/4,0)+30000,60000)))),IF(E652&lt;=0,0,IF(E652&lt;=20000,E652,IF(E652&lt;=40000,ROUNDUP(E652/2,0)+10000,IF(E652&lt;=80000,ROUNDUP(E652/4,0)+20000,40000))))),IF(E652&lt;=0,IF(F652&lt;=0,0,IF(F652&lt;=25000,F652,IF(F652&lt;=50000,ROUNDUP(F652/2,0)+12500,IF(F652&lt;=100000,ROUNDUP(F652/4,0)+25000,50000)))),MAX(IF(F652&lt;=0,0,IF(F652&lt;=25000,F652,IF(F652&lt;=50000,ROUNDUP(F652/2,0)+12500,IF(F652&lt;=100000,ROUNDUP(F652/4,0)+25000,50000)))),MIN(IF(AND(D652="はい",C652&gt;=2026,C652&lt;=2027),IF(E652&lt;=0,0,IF(E652&lt;=30000,E652,IF(E652&lt;=60000,ROUNDUP(E652/2,0)+15000,IF(E652&lt;=120000,ROUNDUP(E652/4,0)+30000,60000)))),IF(E652&lt;=0,0,IF(E652&lt;=20000,E652,IF(E652&lt;=40000,ROUNDUP(E652/2,0)+10000,IF(E652&lt;=80000,ROUNDUP(E652/4,0)+20000,40000)))))+IF(F652&lt;=0,0,IF(F652&lt;=25000,F652,IF(F652&lt;=50000,ROUNDUP(F652/2,0)+12500,IF(F652&lt;=100000,ROUNDUP(F652/4,0)+25000,50000)))),IF(AND(D652="はい",C652&gt;=2026,C652&lt;=2027),60000,40000)))))</f>
        <v/>
      </c>
      <c r="P652" s="18">
        <f>IF(G652&lt;=0,0,IF(G652&lt;=20000,G652,IF(G652&lt;=40000,ROUNDUP(G652/2,0)+10000,IF(G652&lt;=80000,ROUNDUP(G652/4,0)+20000,40000))))</f>
        <v/>
      </c>
      <c r="Q652" s="18">
        <f>IF(I652&lt;=0,IF(H652&lt;=0,0,IF(H652&lt;=20000,H652,IF(H652&lt;=40000,ROUNDUP(H652/2,0)+10000,IF(H652&lt;=80000,ROUNDUP(H652/4,0)+20000,40000)))),IF(H652&lt;=0,IF(I652&lt;=0,0,IF(I652&lt;=25000,I652,IF(I652&lt;=50000,ROUNDUP(I652/2,0)+12500,IF(I652&lt;=100000,ROUNDUP(I652/4,0)+25000,50000)))),MAX(IF(I652&lt;=0,0,IF(I652&lt;=25000,I652,IF(I652&lt;=50000,ROUNDUP(I652/2,0)+12500,IF(I652&lt;=100000,ROUNDUP(I652/4,0)+25000,50000)))),MIN(IF(H652&lt;=0,0,IF(H652&lt;=20000,H652,IF(H652&lt;=40000,ROUNDUP(H652/2,0)+10000,IF(H652&lt;=80000,ROUNDUP(H652/4,0)+20000,40000))))+IF(I652&lt;=0,0,IF(I652&lt;=25000,I652,IF(I652&lt;=50000,ROUNDUP(I652/2,0)+12500,IF(I652&lt;=100000,ROUNDUP(I652/4,0)+25000,50000)))),40000))))</f>
        <v/>
      </c>
      <c r="R652" s="18">
        <f>MIN(120000,O652+P652+Q652)</f>
        <v/>
      </c>
      <c r="S652" s="18">
        <f>IF(F652&lt;=0,IF(E652&lt;=0,0,IF(E652&lt;=12000,E652,IF(E652&lt;=32000,ROUNDUP(E652/2,0)+6000,IF(E652&lt;=56000,ROUNDUP(E652/4,0)+14000,28000)))),IF(E652&lt;=0,IF(F652&lt;=0,0,IF(F652&lt;=15000,F652,IF(F652&lt;=40000,ROUNDUP(F652/2,0)+7500,IF(F652&lt;=70000,ROUNDUP(F652/4,0)+17500,35000)))),MAX(IF(F652&lt;=0,0,IF(F652&lt;=15000,F652,IF(F652&lt;=40000,ROUNDUP(F652/2,0)+7500,IF(F652&lt;=70000,ROUNDUP(F652/4,0)+17500,35000)))),MIN(IF(E652&lt;=0,0,IF(E652&lt;=12000,E652,IF(E652&lt;=32000,ROUNDUP(E652/2,0)+6000,IF(E652&lt;=56000,ROUNDUP(E652/4,0)+14000,28000))))+IF(F652&lt;=0,0,IF(F652&lt;=15000,F652,IF(F652&lt;=40000,ROUNDUP(F652/2,0)+7500,IF(F652&lt;=70000,ROUNDUP(F652/4,0)+17500,35000)))),28000))))</f>
        <v/>
      </c>
      <c r="T652" s="18">
        <f>IF(G652&lt;=0,0,IF(G652&lt;=12000,G652,IF(G652&lt;=32000,ROUNDUP(G652/2,0)+6000,IF(G652&lt;=56000,ROUNDUP(G652/4,0)+14000,28000))))</f>
        <v/>
      </c>
      <c r="U652" s="18">
        <f>IF(I652&lt;=0,IF(H652&lt;=0,0,IF(H652&lt;=12000,H652,IF(H652&lt;=32000,ROUNDUP(H652/2,0)+6000,IF(H652&lt;=56000,ROUNDUP(H652/4,0)+14000,28000)))),IF(H652&lt;=0,IF(I652&lt;=0,0,IF(I652&lt;=15000,I652,IF(I652&lt;=40000,ROUNDUP(I652/2,0)+7500,IF(I652&lt;=70000,ROUNDUP(I652/4,0)+17500,35000)))),MAX(IF(I652&lt;=0,0,IF(I652&lt;=15000,I652,IF(I652&lt;=40000,ROUNDUP(I652/2,0)+7500,IF(I652&lt;=70000,ROUNDUP(I652/4,0)+17500,35000)))),MIN(IF(H652&lt;=0,0,IF(H652&lt;=12000,H652,IF(H652&lt;=32000,ROUNDUP(H652/2,0)+6000,IF(H652&lt;=56000,ROUNDUP(H652/4,0)+14000,28000))))+IF(I652&lt;=0,0,IF(I652&lt;=15000,I652,IF(I652&lt;=40000,ROUNDUP(I652/2,0)+7500,IF(I652&lt;=70000,ROUNDUP(I652/4,0)+17500,35000)))),28000))))</f>
        <v/>
      </c>
      <c r="V652" s="18">
        <f>MIN(70000,S652+T652+U652)</f>
        <v/>
      </c>
      <c r="W652" s="18">
        <f>MAX(0,ROUNDDOWN(M652-J652-N652-K652-0,-3))</f>
        <v/>
      </c>
      <c r="X652" s="18">
        <f>MAX(0,ROUNDDOWN(M652-J652-N652-K652-R652,-3))</f>
        <v/>
      </c>
      <c r="Y652" s="18">
        <f>IF(W652&lt;=0,0,ROUNDDOWN((W652*LOOKUP(W652,{0,1950001,3300001,6950001,9000001,18000001,40000001},{0.05,0.1,0.2,0.23,0.33,0.4,0.45})-LOOKUP(W652,{0,1950001,3300001,6950001,9000001,18000001,40000001},{0,97500,427500,636000,1536000,2796000,4796000}))*1.021,-2))</f>
        <v/>
      </c>
      <c r="Z652" s="18">
        <f>IF(X652&lt;=0,0,ROUNDDOWN((X652*LOOKUP(X652,{0,1950001,3300001,6950001,9000001,18000001,40000001},{0.05,0.1,0.2,0.23,0.33,0.4,0.45})-LOOKUP(X652,{0,1950001,3300001,6950001,9000001,18000001,40000001},{0,97500,427500,636000,1536000,2796000,4796000}))*1.021,-2))</f>
        <v/>
      </c>
      <c r="AA652" s="18">
        <f>MAX(0,ROUNDDOWN(M652-J652-430000-L652-0,-3))</f>
        <v/>
      </c>
      <c r="AB652" s="18">
        <f>MAX(0,ROUNDDOWN(M652-J652-430000-L652-V652,-3))</f>
        <v/>
      </c>
      <c r="AC652" s="18">
        <f>IF(M652&lt;=450000,0,MAX(0,ROUNDDOWN(AA652*0.06-MIN(50000,AA652)*0.03,-2))+MAX(0,ROUNDDOWN(AA652*0.04-MIN(50000,AA652)*0.02,-2)))</f>
        <v/>
      </c>
      <c r="AD652" s="18">
        <f>IF(M652&lt;=450000,0,MAX(0,ROUNDDOWN(AB652*0.06-MIN(50000,AB652)*0.03,-2))+MAX(0,ROUNDDOWN(AB652*0.04-MIN(50000,AB652)*0.02,-2)))</f>
        <v/>
      </c>
      <c r="AE652" s="18">
        <f>Y652-Z652</f>
        <v/>
      </c>
      <c r="AF652" s="18">
        <f>AC652-AD652</f>
        <v/>
      </c>
      <c r="AG652" s="18">
        <f>AE652+AF652</f>
        <v/>
      </c>
      <c r="AH652" s="20">
        <f>IF(W652&lt;=0,0,LOOKUP(W652,{0,1950001,3300001,6950001,9000001,18000001,40000001},{0.05,0.1,0.2,0.23,0.33,0.4,0.45}))</f>
        <v/>
      </c>
    </row>
    <row r="653">
      <c r="A653" t="inlineStr">
        <is>
          <t>1万円刻み 特例あり一般12万円</t>
        </is>
      </c>
      <c r="B653" s="18">
        <f>'4_1万円刻み'!$A$191</f>
        <v/>
      </c>
      <c r="C653" s="19" t="n">
        <v>2026</v>
      </c>
      <c r="D653" t="inlineStr">
        <is>
          <t>はい</t>
        </is>
      </c>
      <c r="E653" s="18" t="n">
        <v>120000</v>
      </c>
      <c r="F653" s="18" t="n">
        <v>0</v>
      </c>
      <c r="G653" s="18" t="n">
        <v>0</v>
      </c>
      <c r="H653" s="18" t="n">
        <v>0</v>
      </c>
      <c r="I653" s="18" t="n">
        <v>0</v>
      </c>
      <c r="J653" s="18">
        <f>ROUND(MIN(B653/12,650000)*12*0.0915+MIN(B653/12,1390000)*12*(0.0504+0)+B653*0.005,0)</f>
        <v/>
      </c>
      <c r="K653" s="18" t="n">
        <v>0</v>
      </c>
      <c r="L653" s="18" t="n">
        <v>0</v>
      </c>
      <c r="M653" s="18">
        <f>ROUND(IF(C653&gt;=2026,IF(B653&lt;741000,0,IF(B653&lt;2191000,B653-740000,IF(B653&lt;2193000,1451000,IF(B653&lt;2196000,1453000,IF(B653&lt;2200000,1456000,IF(B653&lt;3600000,ROUNDDOWN(B653/4,-3)*2.8-80000,IF(B653&lt;6600000,ROUNDDOWN(B653/4,-3)*3.2-440000,IF(B653&lt;8500000,ROUNDDOWN(B653*0.9,0)-1100000,B653-1950000)))))))),IF(B653&lt;651000,0,IF(B653&lt;1900000,B653-650000,IF(B653&lt;3600000,ROUNDDOWN(B653/4,-3)*2.8-80000,IF(B653&lt;6600000,ROUNDDOWN(B653/4,-3)*3.2-440000,IF(B653&lt;8500000,ROUNDDOWN(B653*0.9,0)-1100000,B653-1950000)))))),0)</f>
        <v/>
      </c>
      <c r="N653" s="18">
        <f>IF(M653&gt;23500000,NA(),IF(C653&gt;=2026,IF(M653&lt;=4890000,1040000,IF(M653&lt;=6550000,670000,620000)),IF(M653&lt;=1320000,950000,IF(M653&lt;=3360000,880000,IF(M653&lt;=4890000,680000,IF(M653&lt;=6550000,630000,580000))))))</f>
        <v/>
      </c>
      <c r="O653" s="18">
        <f>IF(F653&lt;=0,IF(AND(D653="はい",C653&gt;=2026,C653&lt;=2027),IF(E653&lt;=0,0,IF(E653&lt;=30000,E653,IF(E653&lt;=60000,ROUNDUP(E653/2,0)+15000,IF(E653&lt;=120000,ROUNDUP(E653/4,0)+30000,60000)))),IF(E653&lt;=0,0,IF(E653&lt;=20000,E653,IF(E653&lt;=40000,ROUNDUP(E653/2,0)+10000,IF(E653&lt;=80000,ROUNDUP(E653/4,0)+20000,40000))))),IF(E653&lt;=0,IF(F653&lt;=0,0,IF(F653&lt;=25000,F653,IF(F653&lt;=50000,ROUNDUP(F653/2,0)+12500,IF(F653&lt;=100000,ROUNDUP(F653/4,0)+25000,50000)))),MAX(IF(F653&lt;=0,0,IF(F653&lt;=25000,F653,IF(F653&lt;=50000,ROUNDUP(F653/2,0)+12500,IF(F653&lt;=100000,ROUNDUP(F653/4,0)+25000,50000)))),MIN(IF(AND(D653="はい",C653&gt;=2026,C653&lt;=2027),IF(E653&lt;=0,0,IF(E653&lt;=30000,E653,IF(E653&lt;=60000,ROUNDUP(E653/2,0)+15000,IF(E653&lt;=120000,ROUNDUP(E653/4,0)+30000,60000)))),IF(E653&lt;=0,0,IF(E653&lt;=20000,E653,IF(E653&lt;=40000,ROUNDUP(E653/2,0)+10000,IF(E653&lt;=80000,ROUNDUP(E653/4,0)+20000,40000)))))+IF(F653&lt;=0,0,IF(F653&lt;=25000,F653,IF(F653&lt;=50000,ROUNDUP(F653/2,0)+12500,IF(F653&lt;=100000,ROUNDUP(F653/4,0)+25000,50000)))),IF(AND(D653="はい",C653&gt;=2026,C653&lt;=2027),60000,40000)))))</f>
        <v/>
      </c>
      <c r="P653" s="18">
        <f>IF(G653&lt;=0,0,IF(G653&lt;=20000,G653,IF(G653&lt;=40000,ROUNDUP(G653/2,0)+10000,IF(G653&lt;=80000,ROUNDUP(G653/4,0)+20000,40000))))</f>
        <v/>
      </c>
      <c r="Q653" s="18">
        <f>IF(I653&lt;=0,IF(H653&lt;=0,0,IF(H653&lt;=20000,H653,IF(H653&lt;=40000,ROUNDUP(H653/2,0)+10000,IF(H653&lt;=80000,ROUNDUP(H653/4,0)+20000,40000)))),IF(H653&lt;=0,IF(I653&lt;=0,0,IF(I653&lt;=25000,I653,IF(I653&lt;=50000,ROUNDUP(I653/2,0)+12500,IF(I653&lt;=100000,ROUNDUP(I653/4,0)+25000,50000)))),MAX(IF(I653&lt;=0,0,IF(I653&lt;=25000,I653,IF(I653&lt;=50000,ROUNDUP(I653/2,0)+12500,IF(I653&lt;=100000,ROUNDUP(I653/4,0)+25000,50000)))),MIN(IF(H653&lt;=0,0,IF(H653&lt;=20000,H653,IF(H653&lt;=40000,ROUNDUP(H653/2,0)+10000,IF(H653&lt;=80000,ROUNDUP(H653/4,0)+20000,40000))))+IF(I653&lt;=0,0,IF(I653&lt;=25000,I653,IF(I653&lt;=50000,ROUNDUP(I653/2,0)+12500,IF(I653&lt;=100000,ROUNDUP(I653/4,0)+25000,50000)))),40000))))</f>
        <v/>
      </c>
      <c r="R653" s="18">
        <f>MIN(120000,O653+P653+Q653)</f>
        <v/>
      </c>
      <c r="S653" s="18">
        <f>IF(F653&lt;=0,IF(E653&lt;=0,0,IF(E653&lt;=12000,E653,IF(E653&lt;=32000,ROUNDUP(E653/2,0)+6000,IF(E653&lt;=56000,ROUNDUP(E653/4,0)+14000,28000)))),IF(E653&lt;=0,IF(F653&lt;=0,0,IF(F653&lt;=15000,F653,IF(F653&lt;=40000,ROUNDUP(F653/2,0)+7500,IF(F653&lt;=70000,ROUNDUP(F653/4,0)+17500,35000)))),MAX(IF(F653&lt;=0,0,IF(F653&lt;=15000,F653,IF(F653&lt;=40000,ROUNDUP(F653/2,0)+7500,IF(F653&lt;=70000,ROUNDUP(F653/4,0)+17500,35000)))),MIN(IF(E653&lt;=0,0,IF(E653&lt;=12000,E653,IF(E653&lt;=32000,ROUNDUP(E653/2,0)+6000,IF(E653&lt;=56000,ROUNDUP(E653/4,0)+14000,28000))))+IF(F653&lt;=0,0,IF(F653&lt;=15000,F653,IF(F653&lt;=40000,ROUNDUP(F653/2,0)+7500,IF(F653&lt;=70000,ROUNDUP(F653/4,0)+17500,35000)))),28000))))</f>
        <v/>
      </c>
      <c r="T653" s="18">
        <f>IF(G653&lt;=0,0,IF(G653&lt;=12000,G653,IF(G653&lt;=32000,ROUNDUP(G653/2,0)+6000,IF(G653&lt;=56000,ROUNDUP(G653/4,0)+14000,28000))))</f>
        <v/>
      </c>
      <c r="U653" s="18">
        <f>IF(I653&lt;=0,IF(H653&lt;=0,0,IF(H653&lt;=12000,H653,IF(H653&lt;=32000,ROUNDUP(H653/2,0)+6000,IF(H653&lt;=56000,ROUNDUP(H653/4,0)+14000,28000)))),IF(H653&lt;=0,IF(I653&lt;=0,0,IF(I653&lt;=15000,I653,IF(I653&lt;=40000,ROUNDUP(I653/2,0)+7500,IF(I653&lt;=70000,ROUNDUP(I653/4,0)+17500,35000)))),MAX(IF(I653&lt;=0,0,IF(I653&lt;=15000,I653,IF(I653&lt;=40000,ROUNDUP(I653/2,0)+7500,IF(I653&lt;=70000,ROUNDUP(I653/4,0)+17500,35000)))),MIN(IF(H653&lt;=0,0,IF(H653&lt;=12000,H653,IF(H653&lt;=32000,ROUNDUP(H653/2,0)+6000,IF(H653&lt;=56000,ROUNDUP(H653/4,0)+14000,28000))))+IF(I653&lt;=0,0,IF(I653&lt;=15000,I653,IF(I653&lt;=40000,ROUNDUP(I653/2,0)+7500,IF(I653&lt;=70000,ROUNDUP(I653/4,0)+17500,35000)))),28000))))</f>
        <v/>
      </c>
      <c r="V653" s="18">
        <f>MIN(70000,S653+T653+U653)</f>
        <v/>
      </c>
      <c r="W653" s="18">
        <f>MAX(0,ROUNDDOWN(M653-J653-N653-K653-0,-3))</f>
        <v/>
      </c>
      <c r="X653" s="18">
        <f>MAX(0,ROUNDDOWN(M653-J653-N653-K653-R653,-3))</f>
        <v/>
      </c>
      <c r="Y653" s="18">
        <f>IF(W653&lt;=0,0,ROUNDDOWN((W653*LOOKUP(W653,{0,1950001,3300001,6950001,9000001,18000001,40000001},{0.05,0.1,0.2,0.23,0.33,0.4,0.45})-LOOKUP(W653,{0,1950001,3300001,6950001,9000001,18000001,40000001},{0,97500,427500,636000,1536000,2796000,4796000}))*1.021,-2))</f>
        <v/>
      </c>
      <c r="Z653" s="18">
        <f>IF(X653&lt;=0,0,ROUNDDOWN((X653*LOOKUP(X653,{0,1950001,3300001,6950001,9000001,18000001,40000001},{0.05,0.1,0.2,0.23,0.33,0.4,0.45})-LOOKUP(X653,{0,1950001,3300001,6950001,9000001,18000001,40000001},{0,97500,427500,636000,1536000,2796000,4796000}))*1.021,-2))</f>
        <v/>
      </c>
      <c r="AA653" s="18">
        <f>MAX(0,ROUNDDOWN(M653-J653-430000-L653-0,-3))</f>
        <v/>
      </c>
      <c r="AB653" s="18">
        <f>MAX(0,ROUNDDOWN(M653-J653-430000-L653-V653,-3))</f>
        <v/>
      </c>
      <c r="AC653" s="18">
        <f>IF(M653&lt;=450000,0,MAX(0,ROUNDDOWN(AA653*0.06-MIN(50000,AA653)*0.03,-2))+MAX(0,ROUNDDOWN(AA653*0.04-MIN(50000,AA653)*0.02,-2)))</f>
        <v/>
      </c>
      <c r="AD653" s="18">
        <f>IF(M653&lt;=450000,0,MAX(0,ROUNDDOWN(AB653*0.06-MIN(50000,AB653)*0.03,-2))+MAX(0,ROUNDDOWN(AB653*0.04-MIN(50000,AB653)*0.02,-2)))</f>
        <v/>
      </c>
      <c r="AE653" s="18">
        <f>Y653-Z653</f>
        <v/>
      </c>
      <c r="AF653" s="18">
        <f>AC653-AD653</f>
        <v/>
      </c>
      <c r="AG653" s="18">
        <f>AE653+AF653</f>
        <v/>
      </c>
      <c r="AH653" s="20">
        <f>IF(W653&lt;=0,0,LOOKUP(W653,{0,1950001,3300001,6950001,9000001,18000001,40000001},{0.05,0.1,0.2,0.23,0.33,0.4,0.45}))</f>
        <v/>
      </c>
    </row>
    <row r="654">
      <c r="A654" t="inlineStr">
        <is>
          <t>1万円刻み 3区分8万円ずつ</t>
        </is>
      </c>
      <c r="B654" s="18">
        <f>'4_1万円刻み'!$A$192</f>
        <v/>
      </c>
      <c r="C654" s="19" t="n">
        <v>2026</v>
      </c>
      <c r="D654" t="inlineStr">
        <is>
          <t>いいえ</t>
        </is>
      </c>
      <c r="E654" s="18" t="n">
        <v>80000</v>
      </c>
      <c r="F654" s="18" t="n">
        <v>0</v>
      </c>
      <c r="G654" s="18" t="n">
        <v>80000</v>
      </c>
      <c r="H654" s="18" t="n">
        <v>80000</v>
      </c>
      <c r="I654" s="18" t="n">
        <v>0</v>
      </c>
      <c r="J654" s="18">
        <f>ROUND(MIN(B654/12,650000)*12*0.0915+MIN(B654/12,1390000)*12*(0.0504+0)+B654*0.005,0)</f>
        <v/>
      </c>
      <c r="K654" s="18" t="n">
        <v>0</v>
      </c>
      <c r="L654" s="18" t="n">
        <v>0</v>
      </c>
      <c r="M654" s="18">
        <f>ROUND(IF(C654&gt;=2026,IF(B654&lt;741000,0,IF(B654&lt;2191000,B654-740000,IF(B654&lt;2193000,1451000,IF(B654&lt;2196000,1453000,IF(B654&lt;2200000,1456000,IF(B654&lt;3600000,ROUNDDOWN(B654/4,-3)*2.8-80000,IF(B654&lt;6600000,ROUNDDOWN(B654/4,-3)*3.2-440000,IF(B654&lt;8500000,ROUNDDOWN(B654*0.9,0)-1100000,B654-1950000)))))))),IF(B654&lt;651000,0,IF(B654&lt;1900000,B654-650000,IF(B654&lt;3600000,ROUNDDOWN(B654/4,-3)*2.8-80000,IF(B654&lt;6600000,ROUNDDOWN(B654/4,-3)*3.2-440000,IF(B654&lt;8500000,ROUNDDOWN(B654*0.9,0)-1100000,B654-1950000)))))),0)</f>
        <v/>
      </c>
      <c r="N654" s="18">
        <f>IF(M654&gt;23500000,NA(),IF(C654&gt;=2026,IF(M654&lt;=4890000,1040000,IF(M654&lt;=6550000,670000,620000)),IF(M654&lt;=1320000,950000,IF(M654&lt;=3360000,880000,IF(M654&lt;=4890000,680000,IF(M654&lt;=6550000,630000,580000))))))</f>
        <v/>
      </c>
      <c r="O654" s="18">
        <f>IF(F654&lt;=0,IF(AND(D654="はい",C654&gt;=2026,C654&lt;=2027),IF(E654&lt;=0,0,IF(E654&lt;=30000,E654,IF(E654&lt;=60000,ROUNDUP(E654/2,0)+15000,IF(E654&lt;=120000,ROUNDUP(E654/4,0)+30000,60000)))),IF(E654&lt;=0,0,IF(E654&lt;=20000,E654,IF(E654&lt;=40000,ROUNDUP(E654/2,0)+10000,IF(E654&lt;=80000,ROUNDUP(E654/4,0)+20000,40000))))),IF(E654&lt;=0,IF(F654&lt;=0,0,IF(F654&lt;=25000,F654,IF(F654&lt;=50000,ROUNDUP(F654/2,0)+12500,IF(F654&lt;=100000,ROUNDUP(F654/4,0)+25000,50000)))),MAX(IF(F654&lt;=0,0,IF(F654&lt;=25000,F654,IF(F654&lt;=50000,ROUNDUP(F654/2,0)+12500,IF(F654&lt;=100000,ROUNDUP(F654/4,0)+25000,50000)))),MIN(IF(AND(D654="はい",C654&gt;=2026,C654&lt;=2027),IF(E654&lt;=0,0,IF(E654&lt;=30000,E654,IF(E654&lt;=60000,ROUNDUP(E654/2,0)+15000,IF(E654&lt;=120000,ROUNDUP(E654/4,0)+30000,60000)))),IF(E654&lt;=0,0,IF(E654&lt;=20000,E654,IF(E654&lt;=40000,ROUNDUP(E654/2,0)+10000,IF(E654&lt;=80000,ROUNDUP(E654/4,0)+20000,40000)))))+IF(F654&lt;=0,0,IF(F654&lt;=25000,F654,IF(F654&lt;=50000,ROUNDUP(F654/2,0)+12500,IF(F654&lt;=100000,ROUNDUP(F654/4,0)+25000,50000)))),IF(AND(D654="はい",C654&gt;=2026,C654&lt;=2027),60000,40000)))))</f>
        <v/>
      </c>
      <c r="P654" s="18">
        <f>IF(G654&lt;=0,0,IF(G654&lt;=20000,G654,IF(G654&lt;=40000,ROUNDUP(G654/2,0)+10000,IF(G654&lt;=80000,ROUNDUP(G654/4,0)+20000,40000))))</f>
        <v/>
      </c>
      <c r="Q654" s="18">
        <f>IF(I654&lt;=0,IF(H654&lt;=0,0,IF(H654&lt;=20000,H654,IF(H654&lt;=40000,ROUNDUP(H654/2,0)+10000,IF(H654&lt;=80000,ROUNDUP(H654/4,0)+20000,40000)))),IF(H654&lt;=0,IF(I654&lt;=0,0,IF(I654&lt;=25000,I654,IF(I654&lt;=50000,ROUNDUP(I654/2,0)+12500,IF(I654&lt;=100000,ROUNDUP(I654/4,0)+25000,50000)))),MAX(IF(I654&lt;=0,0,IF(I654&lt;=25000,I654,IF(I654&lt;=50000,ROUNDUP(I654/2,0)+12500,IF(I654&lt;=100000,ROUNDUP(I654/4,0)+25000,50000)))),MIN(IF(H654&lt;=0,0,IF(H654&lt;=20000,H654,IF(H654&lt;=40000,ROUNDUP(H654/2,0)+10000,IF(H654&lt;=80000,ROUNDUP(H654/4,0)+20000,40000))))+IF(I654&lt;=0,0,IF(I654&lt;=25000,I654,IF(I654&lt;=50000,ROUNDUP(I654/2,0)+12500,IF(I654&lt;=100000,ROUNDUP(I654/4,0)+25000,50000)))),40000))))</f>
        <v/>
      </c>
      <c r="R654" s="18">
        <f>MIN(120000,O654+P654+Q654)</f>
        <v/>
      </c>
      <c r="S654" s="18">
        <f>IF(F654&lt;=0,IF(E654&lt;=0,0,IF(E654&lt;=12000,E654,IF(E654&lt;=32000,ROUNDUP(E654/2,0)+6000,IF(E654&lt;=56000,ROUNDUP(E654/4,0)+14000,28000)))),IF(E654&lt;=0,IF(F654&lt;=0,0,IF(F654&lt;=15000,F654,IF(F654&lt;=40000,ROUNDUP(F654/2,0)+7500,IF(F654&lt;=70000,ROUNDUP(F654/4,0)+17500,35000)))),MAX(IF(F654&lt;=0,0,IF(F654&lt;=15000,F654,IF(F654&lt;=40000,ROUNDUP(F654/2,0)+7500,IF(F654&lt;=70000,ROUNDUP(F654/4,0)+17500,35000)))),MIN(IF(E654&lt;=0,0,IF(E654&lt;=12000,E654,IF(E654&lt;=32000,ROUNDUP(E654/2,0)+6000,IF(E654&lt;=56000,ROUNDUP(E654/4,0)+14000,28000))))+IF(F654&lt;=0,0,IF(F654&lt;=15000,F654,IF(F654&lt;=40000,ROUNDUP(F654/2,0)+7500,IF(F654&lt;=70000,ROUNDUP(F654/4,0)+17500,35000)))),28000))))</f>
        <v/>
      </c>
      <c r="T654" s="18">
        <f>IF(G654&lt;=0,0,IF(G654&lt;=12000,G654,IF(G654&lt;=32000,ROUNDUP(G654/2,0)+6000,IF(G654&lt;=56000,ROUNDUP(G654/4,0)+14000,28000))))</f>
        <v/>
      </c>
      <c r="U654" s="18">
        <f>IF(I654&lt;=0,IF(H654&lt;=0,0,IF(H654&lt;=12000,H654,IF(H654&lt;=32000,ROUNDUP(H654/2,0)+6000,IF(H654&lt;=56000,ROUNDUP(H654/4,0)+14000,28000)))),IF(H654&lt;=0,IF(I654&lt;=0,0,IF(I654&lt;=15000,I654,IF(I654&lt;=40000,ROUNDUP(I654/2,0)+7500,IF(I654&lt;=70000,ROUNDUP(I654/4,0)+17500,35000)))),MAX(IF(I654&lt;=0,0,IF(I654&lt;=15000,I654,IF(I654&lt;=40000,ROUNDUP(I654/2,0)+7500,IF(I654&lt;=70000,ROUNDUP(I654/4,0)+17500,35000)))),MIN(IF(H654&lt;=0,0,IF(H654&lt;=12000,H654,IF(H654&lt;=32000,ROUNDUP(H654/2,0)+6000,IF(H654&lt;=56000,ROUNDUP(H654/4,0)+14000,28000))))+IF(I654&lt;=0,0,IF(I654&lt;=15000,I654,IF(I654&lt;=40000,ROUNDUP(I654/2,0)+7500,IF(I654&lt;=70000,ROUNDUP(I654/4,0)+17500,35000)))),28000))))</f>
        <v/>
      </c>
      <c r="V654" s="18">
        <f>MIN(70000,S654+T654+U654)</f>
        <v/>
      </c>
      <c r="W654" s="18">
        <f>MAX(0,ROUNDDOWN(M654-J654-N654-K654-0,-3))</f>
        <v/>
      </c>
      <c r="X654" s="18">
        <f>MAX(0,ROUNDDOWN(M654-J654-N654-K654-R654,-3))</f>
        <v/>
      </c>
      <c r="Y654" s="18">
        <f>IF(W654&lt;=0,0,ROUNDDOWN((W654*LOOKUP(W654,{0,1950001,3300001,6950001,9000001,18000001,40000001},{0.05,0.1,0.2,0.23,0.33,0.4,0.45})-LOOKUP(W654,{0,1950001,3300001,6950001,9000001,18000001,40000001},{0,97500,427500,636000,1536000,2796000,4796000}))*1.021,-2))</f>
        <v/>
      </c>
      <c r="Z654" s="18">
        <f>IF(X654&lt;=0,0,ROUNDDOWN((X654*LOOKUP(X654,{0,1950001,3300001,6950001,9000001,18000001,40000001},{0.05,0.1,0.2,0.23,0.33,0.4,0.45})-LOOKUP(X654,{0,1950001,3300001,6950001,9000001,18000001,40000001},{0,97500,427500,636000,1536000,2796000,4796000}))*1.021,-2))</f>
        <v/>
      </c>
      <c r="AA654" s="18">
        <f>MAX(0,ROUNDDOWN(M654-J654-430000-L654-0,-3))</f>
        <v/>
      </c>
      <c r="AB654" s="18">
        <f>MAX(0,ROUNDDOWN(M654-J654-430000-L654-V654,-3))</f>
        <v/>
      </c>
      <c r="AC654" s="18">
        <f>IF(M654&lt;=450000,0,MAX(0,ROUNDDOWN(AA654*0.06-MIN(50000,AA654)*0.03,-2))+MAX(0,ROUNDDOWN(AA654*0.04-MIN(50000,AA654)*0.02,-2)))</f>
        <v/>
      </c>
      <c r="AD654" s="18">
        <f>IF(M654&lt;=450000,0,MAX(0,ROUNDDOWN(AB654*0.06-MIN(50000,AB654)*0.03,-2))+MAX(0,ROUNDDOWN(AB654*0.04-MIN(50000,AB654)*0.02,-2)))</f>
        <v/>
      </c>
      <c r="AE654" s="18">
        <f>Y654-Z654</f>
        <v/>
      </c>
      <c r="AF654" s="18">
        <f>AC654-AD654</f>
        <v/>
      </c>
      <c r="AG654" s="18">
        <f>AE654+AF654</f>
        <v/>
      </c>
      <c r="AH654" s="20">
        <f>IF(W654&lt;=0,0,LOOKUP(W654,{0,1950001,3300001,6950001,9000001,18000001,40000001},{0.05,0.1,0.2,0.23,0.33,0.4,0.45}))</f>
        <v/>
      </c>
    </row>
    <row r="655">
      <c r="A655" t="inlineStr">
        <is>
          <t>1万円刻み 一般8万円</t>
        </is>
      </c>
      <c r="B655" s="18">
        <f>'4_1万円刻み'!$A$192</f>
        <v/>
      </c>
      <c r="C655" s="19" t="n">
        <v>2026</v>
      </c>
      <c r="D655" t="inlineStr">
        <is>
          <t>いいえ</t>
        </is>
      </c>
      <c r="E655" s="18" t="n">
        <v>80000</v>
      </c>
      <c r="F655" s="18" t="n">
        <v>0</v>
      </c>
      <c r="G655" s="18" t="n">
        <v>0</v>
      </c>
      <c r="H655" s="18" t="n">
        <v>0</v>
      </c>
      <c r="I655" s="18" t="n">
        <v>0</v>
      </c>
      <c r="J655" s="18">
        <f>ROUND(MIN(B655/12,650000)*12*0.0915+MIN(B655/12,1390000)*12*(0.0504+0)+B655*0.005,0)</f>
        <v/>
      </c>
      <c r="K655" s="18" t="n">
        <v>0</v>
      </c>
      <c r="L655" s="18" t="n">
        <v>0</v>
      </c>
      <c r="M655" s="18">
        <f>ROUND(IF(C655&gt;=2026,IF(B655&lt;741000,0,IF(B655&lt;2191000,B655-740000,IF(B655&lt;2193000,1451000,IF(B655&lt;2196000,1453000,IF(B655&lt;2200000,1456000,IF(B655&lt;3600000,ROUNDDOWN(B655/4,-3)*2.8-80000,IF(B655&lt;6600000,ROUNDDOWN(B655/4,-3)*3.2-440000,IF(B655&lt;8500000,ROUNDDOWN(B655*0.9,0)-1100000,B655-1950000)))))))),IF(B655&lt;651000,0,IF(B655&lt;1900000,B655-650000,IF(B655&lt;3600000,ROUNDDOWN(B655/4,-3)*2.8-80000,IF(B655&lt;6600000,ROUNDDOWN(B655/4,-3)*3.2-440000,IF(B655&lt;8500000,ROUNDDOWN(B655*0.9,0)-1100000,B655-1950000)))))),0)</f>
        <v/>
      </c>
      <c r="N655" s="18">
        <f>IF(M655&gt;23500000,NA(),IF(C655&gt;=2026,IF(M655&lt;=4890000,1040000,IF(M655&lt;=6550000,670000,620000)),IF(M655&lt;=1320000,950000,IF(M655&lt;=3360000,880000,IF(M655&lt;=4890000,680000,IF(M655&lt;=6550000,630000,580000))))))</f>
        <v/>
      </c>
      <c r="O655" s="18">
        <f>IF(F655&lt;=0,IF(AND(D655="はい",C655&gt;=2026,C655&lt;=2027),IF(E655&lt;=0,0,IF(E655&lt;=30000,E655,IF(E655&lt;=60000,ROUNDUP(E655/2,0)+15000,IF(E655&lt;=120000,ROUNDUP(E655/4,0)+30000,60000)))),IF(E655&lt;=0,0,IF(E655&lt;=20000,E655,IF(E655&lt;=40000,ROUNDUP(E655/2,0)+10000,IF(E655&lt;=80000,ROUNDUP(E655/4,0)+20000,40000))))),IF(E655&lt;=0,IF(F655&lt;=0,0,IF(F655&lt;=25000,F655,IF(F655&lt;=50000,ROUNDUP(F655/2,0)+12500,IF(F655&lt;=100000,ROUNDUP(F655/4,0)+25000,50000)))),MAX(IF(F655&lt;=0,0,IF(F655&lt;=25000,F655,IF(F655&lt;=50000,ROUNDUP(F655/2,0)+12500,IF(F655&lt;=100000,ROUNDUP(F655/4,0)+25000,50000)))),MIN(IF(AND(D655="はい",C655&gt;=2026,C655&lt;=2027),IF(E655&lt;=0,0,IF(E655&lt;=30000,E655,IF(E655&lt;=60000,ROUNDUP(E655/2,0)+15000,IF(E655&lt;=120000,ROUNDUP(E655/4,0)+30000,60000)))),IF(E655&lt;=0,0,IF(E655&lt;=20000,E655,IF(E655&lt;=40000,ROUNDUP(E655/2,0)+10000,IF(E655&lt;=80000,ROUNDUP(E655/4,0)+20000,40000)))))+IF(F655&lt;=0,0,IF(F655&lt;=25000,F655,IF(F655&lt;=50000,ROUNDUP(F655/2,0)+12500,IF(F655&lt;=100000,ROUNDUP(F655/4,0)+25000,50000)))),IF(AND(D655="はい",C655&gt;=2026,C655&lt;=2027),60000,40000)))))</f>
        <v/>
      </c>
      <c r="P655" s="18">
        <f>IF(G655&lt;=0,0,IF(G655&lt;=20000,G655,IF(G655&lt;=40000,ROUNDUP(G655/2,0)+10000,IF(G655&lt;=80000,ROUNDUP(G655/4,0)+20000,40000))))</f>
        <v/>
      </c>
      <c r="Q655" s="18">
        <f>IF(I655&lt;=0,IF(H655&lt;=0,0,IF(H655&lt;=20000,H655,IF(H655&lt;=40000,ROUNDUP(H655/2,0)+10000,IF(H655&lt;=80000,ROUNDUP(H655/4,0)+20000,40000)))),IF(H655&lt;=0,IF(I655&lt;=0,0,IF(I655&lt;=25000,I655,IF(I655&lt;=50000,ROUNDUP(I655/2,0)+12500,IF(I655&lt;=100000,ROUNDUP(I655/4,0)+25000,50000)))),MAX(IF(I655&lt;=0,0,IF(I655&lt;=25000,I655,IF(I655&lt;=50000,ROUNDUP(I655/2,0)+12500,IF(I655&lt;=100000,ROUNDUP(I655/4,0)+25000,50000)))),MIN(IF(H655&lt;=0,0,IF(H655&lt;=20000,H655,IF(H655&lt;=40000,ROUNDUP(H655/2,0)+10000,IF(H655&lt;=80000,ROUNDUP(H655/4,0)+20000,40000))))+IF(I655&lt;=0,0,IF(I655&lt;=25000,I655,IF(I655&lt;=50000,ROUNDUP(I655/2,0)+12500,IF(I655&lt;=100000,ROUNDUP(I655/4,0)+25000,50000)))),40000))))</f>
        <v/>
      </c>
      <c r="R655" s="18">
        <f>MIN(120000,O655+P655+Q655)</f>
        <v/>
      </c>
      <c r="S655" s="18">
        <f>IF(F655&lt;=0,IF(E655&lt;=0,0,IF(E655&lt;=12000,E655,IF(E655&lt;=32000,ROUNDUP(E655/2,0)+6000,IF(E655&lt;=56000,ROUNDUP(E655/4,0)+14000,28000)))),IF(E655&lt;=0,IF(F655&lt;=0,0,IF(F655&lt;=15000,F655,IF(F655&lt;=40000,ROUNDUP(F655/2,0)+7500,IF(F655&lt;=70000,ROUNDUP(F655/4,0)+17500,35000)))),MAX(IF(F655&lt;=0,0,IF(F655&lt;=15000,F655,IF(F655&lt;=40000,ROUNDUP(F655/2,0)+7500,IF(F655&lt;=70000,ROUNDUP(F655/4,0)+17500,35000)))),MIN(IF(E655&lt;=0,0,IF(E655&lt;=12000,E655,IF(E655&lt;=32000,ROUNDUP(E655/2,0)+6000,IF(E655&lt;=56000,ROUNDUP(E655/4,0)+14000,28000))))+IF(F655&lt;=0,0,IF(F655&lt;=15000,F655,IF(F655&lt;=40000,ROUNDUP(F655/2,0)+7500,IF(F655&lt;=70000,ROUNDUP(F655/4,0)+17500,35000)))),28000))))</f>
        <v/>
      </c>
      <c r="T655" s="18">
        <f>IF(G655&lt;=0,0,IF(G655&lt;=12000,G655,IF(G655&lt;=32000,ROUNDUP(G655/2,0)+6000,IF(G655&lt;=56000,ROUNDUP(G655/4,0)+14000,28000))))</f>
        <v/>
      </c>
      <c r="U655" s="18">
        <f>IF(I655&lt;=0,IF(H655&lt;=0,0,IF(H655&lt;=12000,H655,IF(H655&lt;=32000,ROUNDUP(H655/2,0)+6000,IF(H655&lt;=56000,ROUNDUP(H655/4,0)+14000,28000)))),IF(H655&lt;=0,IF(I655&lt;=0,0,IF(I655&lt;=15000,I655,IF(I655&lt;=40000,ROUNDUP(I655/2,0)+7500,IF(I655&lt;=70000,ROUNDUP(I655/4,0)+17500,35000)))),MAX(IF(I655&lt;=0,0,IF(I655&lt;=15000,I655,IF(I655&lt;=40000,ROUNDUP(I655/2,0)+7500,IF(I655&lt;=70000,ROUNDUP(I655/4,0)+17500,35000)))),MIN(IF(H655&lt;=0,0,IF(H655&lt;=12000,H655,IF(H655&lt;=32000,ROUNDUP(H655/2,0)+6000,IF(H655&lt;=56000,ROUNDUP(H655/4,0)+14000,28000))))+IF(I655&lt;=0,0,IF(I655&lt;=15000,I655,IF(I655&lt;=40000,ROUNDUP(I655/2,0)+7500,IF(I655&lt;=70000,ROUNDUP(I655/4,0)+17500,35000)))),28000))))</f>
        <v/>
      </c>
      <c r="V655" s="18">
        <f>MIN(70000,S655+T655+U655)</f>
        <v/>
      </c>
      <c r="W655" s="18">
        <f>MAX(0,ROUNDDOWN(M655-J655-N655-K655-0,-3))</f>
        <v/>
      </c>
      <c r="X655" s="18">
        <f>MAX(0,ROUNDDOWN(M655-J655-N655-K655-R655,-3))</f>
        <v/>
      </c>
      <c r="Y655" s="18">
        <f>IF(W655&lt;=0,0,ROUNDDOWN((W655*LOOKUP(W655,{0,1950001,3300001,6950001,9000001,18000001,40000001},{0.05,0.1,0.2,0.23,0.33,0.4,0.45})-LOOKUP(W655,{0,1950001,3300001,6950001,9000001,18000001,40000001},{0,97500,427500,636000,1536000,2796000,4796000}))*1.021,-2))</f>
        <v/>
      </c>
      <c r="Z655" s="18">
        <f>IF(X655&lt;=0,0,ROUNDDOWN((X655*LOOKUP(X655,{0,1950001,3300001,6950001,9000001,18000001,40000001},{0.05,0.1,0.2,0.23,0.33,0.4,0.45})-LOOKUP(X655,{0,1950001,3300001,6950001,9000001,18000001,40000001},{0,97500,427500,636000,1536000,2796000,4796000}))*1.021,-2))</f>
        <v/>
      </c>
      <c r="AA655" s="18">
        <f>MAX(0,ROUNDDOWN(M655-J655-430000-L655-0,-3))</f>
        <v/>
      </c>
      <c r="AB655" s="18">
        <f>MAX(0,ROUNDDOWN(M655-J655-430000-L655-V655,-3))</f>
        <v/>
      </c>
      <c r="AC655" s="18">
        <f>IF(M655&lt;=450000,0,MAX(0,ROUNDDOWN(AA655*0.06-MIN(50000,AA655)*0.03,-2))+MAX(0,ROUNDDOWN(AA655*0.04-MIN(50000,AA655)*0.02,-2)))</f>
        <v/>
      </c>
      <c r="AD655" s="18">
        <f>IF(M655&lt;=450000,0,MAX(0,ROUNDDOWN(AB655*0.06-MIN(50000,AB655)*0.03,-2))+MAX(0,ROUNDDOWN(AB655*0.04-MIN(50000,AB655)*0.02,-2)))</f>
        <v/>
      </c>
      <c r="AE655" s="18">
        <f>Y655-Z655</f>
        <v/>
      </c>
      <c r="AF655" s="18">
        <f>AC655-AD655</f>
        <v/>
      </c>
      <c r="AG655" s="18">
        <f>AE655+AF655</f>
        <v/>
      </c>
      <c r="AH655" s="20">
        <f>IF(W655&lt;=0,0,LOOKUP(W655,{0,1950001,3300001,6950001,9000001,18000001,40000001},{0.05,0.1,0.2,0.23,0.33,0.4,0.45}))</f>
        <v/>
      </c>
    </row>
    <row r="656">
      <c r="A656" t="inlineStr">
        <is>
          <t>1万円刻み 特例あり一般12万円</t>
        </is>
      </c>
      <c r="B656" s="18">
        <f>'4_1万円刻み'!$A$192</f>
        <v/>
      </c>
      <c r="C656" s="19" t="n">
        <v>2026</v>
      </c>
      <c r="D656" t="inlineStr">
        <is>
          <t>はい</t>
        </is>
      </c>
      <c r="E656" s="18" t="n">
        <v>120000</v>
      </c>
      <c r="F656" s="18" t="n">
        <v>0</v>
      </c>
      <c r="G656" s="18" t="n">
        <v>0</v>
      </c>
      <c r="H656" s="18" t="n">
        <v>0</v>
      </c>
      <c r="I656" s="18" t="n">
        <v>0</v>
      </c>
      <c r="J656" s="18">
        <f>ROUND(MIN(B656/12,650000)*12*0.0915+MIN(B656/12,1390000)*12*(0.0504+0)+B656*0.005,0)</f>
        <v/>
      </c>
      <c r="K656" s="18" t="n">
        <v>0</v>
      </c>
      <c r="L656" s="18" t="n">
        <v>0</v>
      </c>
      <c r="M656" s="18">
        <f>ROUND(IF(C656&gt;=2026,IF(B656&lt;741000,0,IF(B656&lt;2191000,B656-740000,IF(B656&lt;2193000,1451000,IF(B656&lt;2196000,1453000,IF(B656&lt;2200000,1456000,IF(B656&lt;3600000,ROUNDDOWN(B656/4,-3)*2.8-80000,IF(B656&lt;6600000,ROUNDDOWN(B656/4,-3)*3.2-440000,IF(B656&lt;8500000,ROUNDDOWN(B656*0.9,0)-1100000,B656-1950000)))))))),IF(B656&lt;651000,0,IF(B656&lt;1900000,B656-650000,IF(B656&lt;3600000,ROUNDDOWN(B656/4,-3)*2.8-80000,IF(B656&lt;6600000,ROUNDDOWN(B656/4,-3)*3.2-440000,IF(B656&lt;8500000,ROUNDDOWN(B656*0.9,0)-1100000,B656-1950000)))))),0)</f>
        <v/>
      </c>
      <c r="N656" s="18">
        <f>IF(M656&gt;23500000,NA(),IF(C656&gt;=2026,IF(M656&lt;=4890000,1040000,IF(M656&lt;=6550000,670000,620000)),IF(M656&lt;=1320000,950000,IF(M656&lt;=3360000,880000,IF(M656&lt;=4890000,680000,IF(M656&lt;=6550000,630000,580000))))))</f>
        <v/>
      </c>
      <c r="O656" s="18">
        <f>IF(F656&lt;=0,IF(AND(D656="はい",C656&gt;=2026,C656&lt;=2027),IF(E656&lt;=0,0,IF(E656&lt;=30000,E656,IF(E656&lt;=60000,ROUNDUP(E656/2,0)+15000,IF(E656&lt;=120000,ROUNDUP(E656/4,0)+30000,60000)))),IF(E656&lt;=0,0,IF(E656&lt;=20000,E656,IF(E656&lt;=40000,ROUNDUP(E656/2,0)+10000,IF(E656&lt;=80000,ROUNDUP(E656/4,0)+20000,40000))))),IF(E656&lt;=0,IF(F656&lt;=0,0,IF(F656&lt;=25000,F656,IF(F656&lt;=50000,ROUNDUP(F656/2,0)+12500,IF(F656&lt;=100000,ROUNDUP(F656/4,0)+25000,50000)))),MAX(IF(F656&lt;=0,0,IF(F656&lt;=25000,F656,IF(F656&lt;=50000,ROUNDUP(F656/2,0)+12500,IF(F656&lt;=100000,ROUNDUP(F656/4,0)+25000,50000)))),MIN(IF(AND(D656="はい",C656&gt;=2026,C656&lt;=2027),IF(E656&lt;=0,0,IF(E656&lt;=30000,E656,IF(E656&lt;=60000,ROUNDUP(E656/2,0)+15000,IF(E656&lt;=120000,ROUNDUP(E656/4,0)+30000,60000)))),IF(E656&lt;=0,0,IF(E656&lt;=20000,E656,IF(E656&lt;=40000,ROUNDUP(E656/2,0)+10000,IF(E656&lt;=80000,ROUNDUP(E656/4,0)+20000,40000)))))+IF(F656&lt;=0,0,IF(F656&lt;=25000,F656,IF(F656&lt;=50000,ROUNDUP(F656/2,0)+12500,IF(F656&lt;=100000,ROUNDUP(F656/4,0)+25000,50000)))),IF(AND(D656="はい",C656&gt;=2026,C656&lt;=2027),60000,40000)))))</f>
        <v/>
      </c>
      <c r="P656" s="18">
        <f>IF(G656&lt;=0,0,IF(G656&lt;=20000,G656,IF(G656&lt;=40000,ROUNDUP(G656/2,0)+10000,IF(G656&lt;=80000,ROUNDUP(G656/4,0)+20000,40000))))</f>
        <v/>
      </c>
      <c r="Q656" s="18">
        <f>IF(I656&lt;=0,IF(H656&lt;=0,0,IF(H656&lt;=20000,H656,IF(H656&lt;=40000,ROUNDUP(H656/2,0)+10000,IF(H656&lt;=80000,ROUNDUP(H656/4,0)+20000,40000)))),IF(H656&lt;=0,IF(I656&lt;=0,0,IF(I656&lt;=25000,I656,IF(I656&lt;=50000,ROUNDUP(I656/2,0)+12500,IF(I656&lt;=100000,ROUNDUP(I656/4,0)+25000,50000)))),MAX(IF(I656&lt;=0,0,IF(I656&lt;=25000,I656,IF(I656&lt;=50000,ROUNDUP(I656/2,0)+12500,IF(I656&lt;=100000,ROUNDUP(I656/4,0)+25000,50000)))),MIN(IF(H656&lt;=0,0,IF(H656&lt;=20000,H656,IF(H656&lt;=40000,ROUNDUP(H656/2,0)+10000,IF(H656&lt;=80000,ROUNDUP(H656/4,0)+20000,40000))))+IF(I656&lt;=0,0,IF(I656&lt;=25000,I656,IF(I656&lt;=50000,ROUNDUP(I656/2,0)+12500,IF(I656&lt;=100000,ROUNDUP(I656/4,0)+25000,50000)))),40000))))</f>
        <v/>
      </c>
      <c r="R656" s="18">
        <f>MIN(120000,O656+P656+Q656)</f>
        <v/>
      </c>
      <c r="S656" s="18">
        <f>IF(F656&lt;=0,IF(E656&lt;=0,0,IF(E656&lt;=12000,E656,IF(E656&lt;=32000,ROUNDUP(E656/2,0)+6000,IF(E656&lt;=56000,ROUNDUP(E656/4,0)+14000,28000)))),IF(E656&lt;=0,IF(F656&lt;=0,0,IF(F656&lt;=15000,F656,IF(F656&lt;=40000,ROUNDUP(F656/2,0)+7500,IF(F656&lt;=70000,ROUNDUP(F656/4,0)+17500,35000)))),MAX(IF(F656&lt;=0,0,IF(F656&lt;=15000,F656,IF(F656&lt;=40000,ROUNDUP(F656/2,0)+7500,IF(F656&lt;=70000,ROUNDUP(F656/4,0)+17500,35000)))),MIN(IF(E656&lt;=0,0,IF(E656&lt;=12000,E656,IF(E656&lt;=32000,ROUNDUP(E656/2,0)+6000,IF(E656&lt;=56000,ROUNDUP(E656/4,0)+14000,28000))))+IF(F656&lt;=0,0,IF(F656&lt;=15000,F656,IF(F656&lt;=40000,ROUNDUP(F656/2,0)+7500,IF(F656&lt;=70000,ROUNDUP(F656/4,0)+17500,35000)))),28000))))</f>
        <v/>
      </c>
      <c r="T656" s="18">
        <f>IF(G656&lt;=0,0,IF(G656&lt;=12000,G656,IF(G656&lt;=32000,ROUNDUP(G656/2,0)+6000,IF(G656&lt;=56000,ROUNDUP(G656/4,0)+14000,28000))))</f>
        <v/>
      </c>
      <c r="U656" s="18">
        <f>IF(I656&lt;=0,IF(H656&lt;=0,0,IF(H656&lt;=12000,H656,IF(H656&lt;=32000,ROUNDUP(H656/2,0)+6000,IF(H656&lt;=56000,ROUNDUP(H656/4,0)+14000,28000)))),IF(H656&lt;=0,IF(I656&lt;=0,0,IF(I656&lt;=15000,I656,IF(I656&lt;=40000,ROUNDUP(I656/2,0)+7500,IF(I656&lt;=70000,ROUNDUP(I656/4,0)+17500,35000)))),MAX(IF(I656&lt;=0,0,IF(I656&lt;=15000,I656,IF(I656&lt;=40000,ROUNDUP(I656/2,0)+7500,IF(I656&lt;=70000,ROUNDUP(I656/4,0)+17500,35000)))),MIN(IF(H656&lt;=0,0,IF(H656&lt;=12000,H656,IF(H656&lt;=32000,ROUNDUP(H656/2,0)+6000,IF(H656&lt;=56000,ROUNDUP(H656/4,0)+14000,28000))))+IF(I656&lt;=0,0,IF(I656&lt;=15000,I656,IF(I656&lt;=40000,ROUNDUP(I656/2,0)+7500,IF(I656&lt;=70000,ROUNDUP(I656/4,0)+17500,35000)))),28000))))</f>
        <v/>
      </c>
      <c r="V656" s="18">
        <f>MIN(70000,S656+T656+U656)</f>
        <v/>
      </c>
      <c r="W656" s="18">
        <f>MAX(0,ROUNDDOWN(M656-J656-N656-K656-0,-3))</f>
        <v/>
      </c>
      <c r="X656" s="18">
        <f>MAX(0,ROUNDDOWN(M656-J656-N656-K656-R656,-3))</f>
        <v/>
      </c>
      <c r="Y656" s="18">
        <f>IF(W656&lt;=0,0,ROUNDDOWN((W656*LOOKUP(W656,{0,1950001,3300001,6950001,9000001,18000001,40000001},{0.05,0.1,0.2,0.23,0.33,0.4,0.45})-LOOKUP(W656,{0,1950001,3300001,6950001,9000001,18000001,40000001},{0,97500,427500,636000,1536000,2796000,4796000}))*1.021,-2))</f>
        <v/>
      </c>
      <c r="Z656" s="18">
        <f>IF(X656&lt;=0,0,ROUNDDOWN((X656*LOOKUP(X656,{0,1950001,3300001,6950001,9000001,18000001,40000001},{0.05,0.1,0.2,0.23,0.33,0.4,0.45})-LOOKUP(X656,{0,1950001,3300001,6950001,9000001,18000001,40000001},{0,97500,427500,636000,1536000,2796000,4796000}))*1.021,-2))</f>
        <v/>
      </c>
      <c r="AA656" s="18">
        <f>MAX(0,ROUNDDOWN(M656-J656-430000-L656-0,-3))</f>
        <v/>
      </c>
      <c r="AB656" s="18">
        <f>MAX(0,ROUNDDOWN(M656-J656-430000-L656-V656,-3))</f>
        <v/>
      </c>
      <c r="AC656" s="18">
        <f>IF(M656&lt;=450000,0,MAX(0,ROUNDDOWN(AA656*0.06-MIN(50000,AA656)*0.03,-2))+MAX(0,ROUNDDOWN(AA656*0.04-MIN(50000,AA656)*0.02,-2)))</f>
        <v/>
      </c>
      <c r="AD656" s="18">
        <f>IF(M656&lt;=450000,0,MAX(0,ROUNDDOWN(AB656*0.06-MIN(50000,AB656)*0.03,-2))+MAX(0,ROUNDDOWN(AB656*0.04-MIN(50000,AB656)*0.02,-2)))</f>
        <v/>
      </c>
      <c r="AE656" s="18">
        <f>Y656-Z656</f>
        <v/>
      </c>
      <c r="AF656" s="18">
        <f>AC656-AD656</f>
        <v/>
      </c>
      <c r="AG656" s="18">
        <f>AE656+AF656</f>
        <v/>
      </c>
      <c r="AH656" s="20">
        <f>IF(W656&lt;=0,0,LOOKUP(W656,{0,1950001,3300001,6950001,9000001,18000001,40000001},{0.05,0.1,0.2,0.23,0.33,0.4,0.45}))</f>
        <v/>
      </c>
    </row>
    <row r="657">
      <c r="A657" t="inlineStr">
        <is>
          <t>1万円刻み 3区分8万円ずつ</t>
        </is>
      </c>
      <c r="B657" s="18">
        <f>'4_1万円刻み'!$A$193</f>
        <v/>
      </c>
      <c r="C657" s="19" t="n">
        <v>2026</v>
      </c>
      <c r="D657" t="inlineStr">
        <is>
          <t>いいえ</t>
        </is>
      </c>
      <c r="E657" s="18" t="n">
        <v>80000</v>
      </c>
      <c r="F657" s="18" t="n">
        <v>0</v>
      </c>
      <c r="G657" s="18" t="n">
        <v>80000</v>
      </c>
      <c r="H657" s="18" t="n">
        <v>80000</v>
      </c>
      <c r="I657" s="18" t="n">
        <v>0</v>
      </c>
      <c r="J657" s="18">
        <f>ROUND(MIN(B657/12,650000)*12*0.0915+MIN(B657/12,1390000)*12*(0.0504+0)+B657*0.005,0)</f>
        <v/>
      </c>
      <c r="K657" s="18" t="n">
        <v>0</v>
      </c>
      <c r="L657" s="18" t="n">
        <v>0</v>
      </c>
      <c r="M657" s="18">
        <f>ROUND(IF(C657&gt;=2026,IF(B657&lt;741000,0,IF(B657&lt;2191000,B657-740000,IF(B657&lt;2193000,1451000,IF(B657&lt;2196000,1453000,IF(B657&lt;2200000,1456000,IF(B657&lt;3600000,ROUNDDOWN(B657/4,-3)*2.8-80000,IF(B657&lt;6600000,ROUNDDOWN(B657/4,-3)*3.2-440000,IF(B657&lt;8500000,ROUNDDOWN(B657*0.9,0)-1100000,B657-1950000)))))))),IF(B657&lt;651000,0,IF(B657&lt;1900000,B657-650000,IF(B657&lt;3600000,ROUNDDOWN(B657/4,-3)*2.8-80000,IF(B657&lt;6600000,ROUNDDOWN(B657/4,-3)*3.2-440000,IF(B657&lt;8500000,ROUNDDOWN(B657*0.9,0)-1100000,B657-1950000)))))),0)</f>
        <v/>
      </c>
      <c r="N657" s="18">
        <f>IF(M657&gt;23500000,NA(),IF(C657&gt;=2026,IF(M657&lt;=4890000,1040000,IF(M657&lt;=6550000,670000,620000)),IF(M657&lt;=1320000,950000,IF(M657&lt;=3360000,880000,IF(M657&lt;=4890000,680000,IF(M657&lt;=6550000,630000,580000))))))</f>
        <v/>
      </c>
      <c r="O657" s="18">
        <f>IF(F657&lt;=0,IF(AND(D657="はい",C657&gt;=2026,C657&lt;=2027),IF(E657&lt;=0,0,IF(E657&lt;=30000,E657,IF(E657&lt;=60000,ROUNDUP(E657/2,0)+15000,IF(E657&lt;=120000,ROUNDUP(E657/4,0)+30000,60000)))),IF(E657&lt;=0,0,IF(E657&lt;=20000,E657,IF(E657&lt;=40000,ROUNDUP(E657/2,0)+10000,IF(E657&lt;=80000,ROUNDUP(E657/4,0)+20000,40000))))),IF(E657&lt;=0,IF(F657&lt;=0,0,IF(F657&lt;=25000,F657,IF(F657&lt;=50000,ROUNDUP(F657/2,0)+12500,IF(F657&lt;=100000,ROUNDUP(F657/4,0)+25000,50000)))),MAX(IF(F657&lt;=0,0,IF(F657&lt;=25000,F657,IF(F657&lt;=50000,ROUNDUP(F657/2,0)+12500,IF(F657&lt;=100000,ROUNDUP(F657/4,0)+25000,50000)))),MIN(IF(AND(D657="はい",C657&gt;=2026,C657&lt;=2027),IF(E657&lt;=0,0,IF(E657&lt;=30000,E657,IF(E657&lt;=60000,ROUNDUP(E657/2,0)+15000,IF(E657&lt;=120000,ROUNDUP(E657/4,0)+30000,60000)))),IF(E657&lt;=0,0,IF(E657&lt;=20000,E657,IF(E657&lt;=40000,ROUNDUP(E657/2,0)+10000,IF(E657&lt;=80000,ROUNDUP(E657/4,0)+20000,40000)))))+IF(F657&lt;=0,0,IF(F657&lt;=25000,F657,IF(F657&lt;=50000,ROUNDUP(F657/2,0)+12500,IF(F657&lt;=100000,ROUNDUP(F657/4,0)+25000,50000)))),IF(AND(D657="はい",C657&gt;=2026,C657&lt;=2027),60000,40000)))))</f>
        <v/>
      </c>
      <c r="P657" s="18">
        <f>IF(G657&lt;=0,0,IF(G657&lt;=20000,G657,IF(G657&lt;=40000,ROUNDUP(G657/2,0)+10000,IF(G657&lt;=80000,ROUNDUP(G657/4,0)+20000,40000))))</f>
        <v/>
      </c>
      <c r="Q657" s="18">
        <f>IF(I657&lt;=0,IF(H657&lt;=0,0,IF(H657&lt;=20000,H657,IF(H657&lt;=40000,ROUNDUP(H657/2,0)+10000,IF(H657&lt;=80000,ROUNDUP(H657/4,0)+20000,40000)))),IF(H657&lt;=0,IF(I657&lt;=0,0,IF(I657&lt;=25000,I657,IF(I657&lt;=50000,ROUNDUP(I657/2,0)+12500,IF(I657&lt;=100000,ROUNDUP(I657/4,0)+25000,50000)))),MAX(IF(I657&lt;=0,0,IF(I657&lt;=25000,I657,IF(I657&lt;=50000,ROUNDUP(I657/2,0)+12500,IF(I657&lt;=100000,ROUNDUP(I657/4,0)+25000,50000)))),MIN(IF(H657&lt;=0,0,IF(H657&lt;=20000,H657,IF(H657&lt;=40000,ROUNDUP(H657/2,0)+10000,IF(H657&lt;=80000,ROUNDUP(H657/4,0)+20000,40000))))+IF(I657&lt;=0,0,IF(I657&lt;=25000,I657,IF(I657&lt;=50000,ROUNDUP(I657/2,0)+12500,IF(I657&lt;=100000,ROUNDUP(I657/4,0)+25000,50000)))),40000))))</f>
        <v/>
      </c>
      <c r="R657" s="18">
        <f>MIN(120000,O657+P657+Q657)</f>
        <v/>
      </c>
      <c r="S657" s="18">
        <f>IF(F657&lt;=0,IF(E657&lt;=0,0,IF(E657&lt;=12000,E657,IF(E657&lt;=32000,ROUNDUP(E657/2,0)+6000,IF(E657&lt;=56000,ROUNDUP(E657/4,0)+14000,28000)))),IF(E657&lt;=0,IF(F657&lt;=0,0,IF(F657&lt;=15000,F657,IF(F657&lt;=40000,ROUNDUP(F657/2,0)+7500,IF(F657&lt;=70000,ROUNDUP(F657/4,0)+17500,35000)))),MAX(IF(F657&lt;=0,0,IF(F657&lt;=15000,F657,IF(F657&lt;=40000,ROUNDUP(F657/2,0)+7500,IF(F657&lt;=70000,ROUNDUP(F657/4,0)+17500,35000)))),MIN(IF(E657&lt;=0,0,IF(E657&lt;=12000,E657,IF(E657&lt;=32000,ROUNDUP(E657/2,0)+6000,IF(E657&lt;=56000,ROUNDUP(E657/4,0)+14000,28000))))+IF(F657&lt;=0,0,IF(F657&lt;=15000,F657,IF(F657&lt;=40000,ROUNDUP(F657/2,0)+7500,IF(F657&lt;=70000,ROUNDUP(F657/4,0)+17500,35000)))),28000))))</f>
        <v/>
      </c>
      <c r="T657" s="18">
        <f>IF(G657&lt;=0,0,IF(G657&lt;=12000,G657,IF(G657&lt;=32000,ROUNDUP(G657/2,0)+6000,IF(G657&lt;=56000,ROUNDUP(G657/4,0)+14000,28000))))</f>
        <v/>
      </c>
      <c r="U657" s="18">
        <f>IF(I657&lt;=0,IF(H657&lt;=0,0,IF(H657&lt;=12000,H657,IF(H657&lt;=32000,ROUNDUP(H657/2,0)+6000,IF(H657&lt;=56000,ROUNDUP(H657/4,0)+14000,28000)))),IF(H657&lt;=0,IF(I657&lt;=0,0,IF(I657&lt;=15000,I657,IF(I657&lt;=40000,ROUNDUP(I657/2,0)+7500,IF(I657&lt;=70000,ROUNDUP(I657/4,0)+17500,35000)))),MAX(IF(I657&lt;=0,0,IF(I657&lt;=15000,I657,IF(I657&lt;=40000,ROUNDUP(I657/2,0)+7500,IF(I657&lt;=70000,ROUNDUP(I657/4,0)+17500,35000)))),MIN(IF(H657&lt;=0,0,IF(H657&lt;=12000,H657,IF(H657&lt;=32000,ROUNDUP(H657/2,0)+6000,IF(H657&lt;=56000,ROUNDUP(H657/4,0)+14000,28000))))+IF(I657&lt;=0,0,IF(I657&lt;=15000,I657,IF(I657&lt;=40000,ROUNDUP(I657/2,0)+7500,IF(I657&lt;=70000,ROUNDUP(I657/4,0)+17500,35000)))),28000))))</f>
        <v/>
      </c>
      <c r="V657" s="18">
        <f>MIN(70000,S657+T657+U657)</f>
        <v/>
      </c>
      <c r="W657" s="18">
        <f>MAX(0,ROUNDDOWN(M657-J657-N657-K657-0,-3))</f>
        <v/>
      </c>
      <c r="X657" s="18">
        <f>MAX(0,ROUNDDOWN(M657-J657-N657-K657-R657,-3))</f>
        <v/>
      </c>
      <c r="Y657" s="18">
        <f>IF(W657&lt;=0,0,ROUNDDOWN((W657*LOOKUP(W657,{0,1950001,3300001,6950001,9000001,18000001,40000001},{0.05,0.1,0.2,0.23,0.33,0.4,0.45})-LOOKUP(W657,{0,1950001,3300001,6950001,9000001,18000001,40000001},{0,97500,427500,636000,1536000,2796000,4796000}))*1.021,-2))</f>
        <v/>
      </c>
      <c r="Z657" s="18">
        <f>IF(X657&lt;=0,0,ROUNDDOWN((X657*LOOKUP(X657,{0,1950001,3300001,6950001,9000001,18000001,40000001},{0.05,0.1,0.2,0.23,0.33,0.4,0.45})-LOOKUP(X657,{0,1950001,3300001,6950001,9000001,18000001,40000001},{0,97500,427500,636000,1536000,2796000,4796000}))*1.021,-2))</f>
        <v/>
      </c>
      <c r="AA657" s="18">
        <f>MAX(0,ROUNDDOWN(M657-J657-430000-L657-0,-3))</f>
        <v/>
      </c>
      <c r="AB657" s="18">
        <f>MAX(0,ROUNDDOWN(M657-J657-430000-L657-V657,-3))</f>
        <v/>
      </c>
      <c r="AC657" s="18">
        <f>IF(M657&lt;=450000,0,MAX(0,ROUNDDOWN(AA657*0.06-MIN(50000,AA657)*0.03,-2))+MAX(0,ROUNDDOWN(AA657*0.04-MIN(50000,AA657)*0.02,-2)))</f>
        <v/>
      </c>
      <c r="AD657" s="18">
        <f>IF(M657&lt;=450000,0,MAX(0,ROUNDDOWN(AB657*0.06-MIN(50000,AB657)*0.03,-2))+MAX(0,ROUNDDOWN(AB657*0.04-MIN(50000,AB657)*0.02,-2)))</f>
        <v/>
      </c>
      <c r="AE657" s="18">
        <f>Y657-Z657</f>
        <v/>
      </c>
      <c r="AF657" s="18">
        <f>AC657-AD657</f>
        <v/>
      </c>
      <c r="AG657" s="18">
        <f>AE657+AF657</f>
        <v/>
      </c>
      <c r="AH657" s="20">
        <f>IF(W657&lt;=0,0,LOOKUP(W657,{0,1950001,3300001,6950001,9000001,18000001,40000001},{0.05,0.1,0.2,0.23,0.33,0.4,0.45}))</f>
        <v/>
      </c>
    </row>
    <row r="658">
      <c r="A658" t="inlineStr">
        <is>
          <t>1万円刻み 一般8万円</t>
        </is>
      </c>
      <c r="B658" s="18">
        <f>'4_1万円刻み'!$A$193</f>
        <v/>
      </c>
      <c r="C658" s="19" t="n">
        <v>2026</v>
      </c>
      <c r="D658" t="inlineStr">
        <is>
          <t>いいえ</t>
        </is>
      </c>
      <c r="E658" s="18" t="n">
        <v>80000</v>
      </c>
      <c r="F658" s="18" t="n">
        <v>0</v>
      </c>
      <c r="G658" s="18" t="n">
        <v>0</v>
      </c>
      <c r="H658" s="18" t="n">
        <v>0</v>
      </c>
      <c r="I658" s="18" t="n">
        <v>0</v>
      </c>
      <c r="J658" s="18">
        <f>ROUND(MIN(B658/12,650000)*12*0.0915+MIN(B658/12,1390000)*12*(0.0504+0)+B658*0.005,0)</f>
        <v/>
      </c>
      <c r="K658" s="18" t="n">
        <v>0</v>
      </c>
      <c r="L658" s="18" t="n">
        <v>0</v>
      </c>
      <c r="M658" s="18">
        <f>ROUND(IF(C658&gt;=2026,IF(B658&lt;741000,0,IF(B658&lt;2191000,B658-740000,IF(B658&lt;2193000,1451000,IF(B658&lt;2196000,1453000,IF(B658&lt;2200000,1456000,IF(B658&lt;3600000,ROUNDDOWN(B658/4,-3)*2.8-80000,IF(B658&lt;6600000,ROUNDDOWN(B658/4,-3)*3.2-440000,IF(B658&lt;8500000,ROUNDDOWN(B658*0.9,0)-1100000,B658-1950000)))))))),IF(B658&lt;651000,0,IF(B658&lt;1900000,B658-650000,IF(B658&lt;3600000,ROUNDDOWN(B658/4,-3)*2.8-80000,IF(B658&lt;6600000,ROUNDDOWN(B658/4,-3)*3.2-440000,IF(B658&lt;8500000,ROUNDDOWN(B658*0.9,0)-1100000,B658-1950000)))))),0)</f>
        <v/>
      </c>
      <c r="N658" s="18">
        <f>IF(M658&gt;23500000,NA(),IF(C658&gt;=2026,IF(M658&lt;=4890000,1040000,IF(M658&lt;=6550000,670000,620000)),IF(M658&lt;=1320000,950000,IF(M658&lt;=3360000,880000,IF(M658&lt;=4890000,680000,IF(M658&lt;=6550000,630000,580000))))))</f>
        <v/>
      </c>
      <c r="O658" s="18">
        <f>IF(F658&lt;=0,IF(AND(D658="はい",C658&gt;=2026,C658&lt;=2027),IF(E658&lt;=0,0,IF(E658&lt;=30000,E658,IF(E658&lt;=60000,ROUNDUP(E658/2,0)+15000,IF(E658&lt;=120000,ROUNDUP(E658/4,0)+30000,60000)))),IF(E658&lt;=0,0,IF(E658&lt;=20000,E658,IF(E658&lt;=40000,ROUNDUP(E658/2,0)+10000,IF(E658&lt;=80000,ROUNDUP(E658/4,0)+20000,40000))))),IF(E658&lt;=0,IF(F658&lt;=0,0,IF(F658&lt;=25000,F658,IF(F658&lt;=50000,ROUNDUP(F658/2,0)+12500,IF(F658&lt;=100000,ROUNDUP(F658/4,0)+25000,50000)))),MAX(IF(F658&lt;=0,0,IF(F658&lt;=25000,F658,IF(F658&lt;=50000,ROUNDUP(F658/2,0)+12500,IF(F658&lt;=100000,ROUNDUP(F658/4,0)+25000,50000)))),MIN(IF(AND(D658="はい",C658&gt;=2026,C658&lt;=2027),IF(E658&lt;=0,0,IF(E658&lt;=30000,E658,IF(E658&lt;=60000,ROUNDUP(E658/2,0)+15000,IF(E658&lt;=120000,ROUNDUP(E658/4,0)+30000,60000)))),IF(E658&lt;=0,0,IF(E658&lt;=20000,E658,IF(E658&lt;=40000,ROUNDUP(E658/2,0)+10000,IF(E658&lt;=80000,ROUNDUP(E658/4,0)+20000,40000)))))+IF(F658&lt;=0,0,IF(F658&lt;=25000,F658,IF(F658&lt;=50000,ROUNDUP(F658/2,0)+12500,IF(F658&lt;=100000,ROUNDUP(F658/4,0)+25000,50000)))),IF(AND(D658="はい",C658&gt;=2026,C658&lt;=2027),60000,40000)))))</f>
        <v/>
      </c>
      <c r="P658" s="18">
        <f>IF(G658&lt;=0,0,IF(G658&lt;=20000,G658,IF(G658&lt;=40000,ROUNDUP(G658/2,0)+10000,IF(G658&lt;=80000,ROUNDUP(G658/4,0)+20000,40000))))</f>
        <v/>
      </c>
      <c r="Q658" s="18">
        <f>IF(I658&lt;=0,IF(H658&lt;=0,0,IF(H658&lt;=20000,H658,IF(H658&lt;=40000,ROUNDUP(H658/2,0)+10000,IF(H658&lt;=80000,ROUNDUP(H658/4,0)+20000,40000)))),IF(H658&lt;=0,IF(I658&lt;=0,0,IF(I658&lt;=25000,I658,IF(I658&lt;=50000,ROUNDUP(I658/2,0)+12500,IF(I658&lt;=100000,ROUNDUP(I658/4,0)+25000,50000)))),MAX(IF(I658&lt;=0,0,IF(I658&lt;=25000,I658,IF(I658&lt;=50000,ROUNDUP(I658/2,0)+12500,IF(I658&lt;=100000,ROUNDUP(I658/4,0)+25000,50000)))),MIN(IF(H658&lt;=0,0,IF(H658&lt;=20000,H658,IF(H658&lt;=40000,ROUNDUP(H658/2,0)+10000,IF(H658&lt;=80000,ROUNDUP(H658/4,0)+20000,40000))))+IF(I658&lt;=0,0,IF(I658&lt;=25000,I658,IF(I658&lt;=50000,ROUNDUP(I658/2,0)+12500,IF(I658&lt;=100000,ROUNDUP(I658/4,0)+25000,50000)))),40000))))</f>
        <v/>
      </c>
      <c r="R658" s="18">
        <f>MIN(120000,O658+P658+Q658)</f>
        <v/>
      </c>
      <c r="S658" s="18">
        <f>IF(F658&lt;=0,IF(E658&lt;=0,0,IF(E658&lt;=12000,E658,IF(E658&lt;=32000,ROUNDUP(E658/2,0)+6000,IF(E658&lt;=56000,ROUNDUP(E658/4,0)+14000,28000)))),IF(E658&lt;=0,IF(F658&lt;=0,0,IF(F658&lt;=15000,F658,IF(F658&lt;=40000,ROUNDUP(F658/2,0)+7500,IF(F658&lt;=70000,ROUNDUP(F658/4,0)+17500,35000)))),MAX(IF(F658&lt;=0,0,IF(F658&lt;=15000,F658,IF(F658&lt;=40000,ROUNDUP(F658/2,0)+7500,IF(F658&lt;=70000,ROUNDUP(F658/4,0)+17500,35000)))),MIN(IF(E658&lt;=0,0,IF(E658&lt;=12000,E658,IF(E658&lt;=32000,ROUNDUP(E658/2,0)+6000,IF(E658&lt;=56000,ROUNDUP(E658/4,0)+14000,28000))))+IF(F658&lt;=0,0,IF(F658&lt;=15000,F658,IF(F658&lt;=40000,ROUNDUP(F658/2,0)+7500,IF(F658&lt;=70000,ROUNDUP(F658/4,0)+17500,35000)))),28000))))</f>
        <v/>
      </c>
      <c r="T658" s="18">
        <f>IF(G658&lt;=0,0,IF(G658&lt;=12000,G658,IF(G658&lt;=32000,ROUNDUP(G658/2,0)+6000,IF(G658&lt;=56000,ROUNDUP(G658/4,0)+14000,28000))))</f>
        <v/>
      </c>
      <c r="U658" s="18">
        <f>IF(I658&lt;=0,IF(H658&lt;=0,0,IF(H658&lt;=12000,H658,IF(H658&lt;=32000,ROUNDUP(H658/2,0)+6000,IF(H658&lt;=56000,ROUNDUP(H658/4,0)+14000,28000)))),IF(H658&lt;=0,IF(I658&lt;=0,0,IF(I658&lt;=15000,I658,IF(I658&lt;=40000,ROUNDUP(I658/2,0)+7500,IF(I658&lt;=70000,ROUNDUP(I658/4,0)+17500,35000)))),MAX(IF(I658&lt;=0,0,IF(I658&lt;=15000,I658,IF(I658&lt;=40000,ROUNDUP(I658/2,0)+7500,IF(I658&lt;=70000,ROUNDUP(I658/4,0)+17500,35000)))),MIN(IF(H658&lt;=0,0,IF(H658&lt;=12000,H658,IF(H658&lt;=32000,ROUNDUP(H658/2,0)+6000,IF(H658&lt;=56000,ROUNDUP(H658/4,0)+14000,28000))))+IF(I658&lt;=0,0,IF(I658&lt;=15000,I658,IF(I658&lt;=40000,ROUNDUP(I658/2,0)+7500,IF(I658&lt;=70000,ROUNDUP(I658/4,0)+17500,35000)))),28000))))</f>
        <v/>
      </c>
      <c r="V658" s="18">
        <f>MIN(70000,S658+T658+U658)</f>
        <v/>
      </c>
      <c r="W658" s="18">
        <f>MAX(0,ROUNDDOWN(M658-J658-N658-K658-0,-3))</f>
        <v/>
      </c>
      <c r="X658" s="18">
        <f>MAX(0,ROUNDDOWN(M658-J658-N658-K658-R658,-3))</f>
        <v/>
      </c>
      <c r="Y658" s="18">
        <f>IF(W658&lt;=0,0,ROUNDDOWN((W658*LOOKUP(W658,{0,1950001,3300001,6950001,9000001,18000001,40000001},{0.05,0.1,0.2,0.23,0.33,0.4,0.45})-LOOKUP(W658,{0,1950001,3300001,6950001,9000001,18000001,40000001},{0,97500,427500,636000,1536000,2796000,4796000}))*1.021,-2))</f>
        <v/>
      </c>
      <c r="Z658" s="18">
        <f>IF(X658&lt;=0,0,ROUNDDOWN((X658*LOOKUP(X658,{0,1950001,3300001,6950001,9000001,18000001,40000001},{0.05,0.1,0.2,0.23,0.33,0.4,0.45})-LOOKUP(X658,{0,1950001,3300001,6950001,9000001,18000001,40000001},{0,97500,427500,636000,1536000,2796000,4796000}))*1.021,-2))</f>
        <v/>
      </c>
      <c r="AA658" s="18">
        <f>MAX(0,ROUNDDOWN(M658-J658-430000-L658-0,-3))</f>
        <v/>
      </c>
      <c r="AB658" s="18">
        <f>MAX(0,ROUNDDOWN(M658-J658-430000-L658-V658,-3))</f>
        <v/>
      </c>
      <c r="AC658" s="18">
        <f>IF(M658&lt;=450000,0,MAX(0,ROUNDDOWN(AA658*0.06-MIN(50000,AA658)*0.03,-2))+MAX(0,ROUNDDOWN(AA658*0.04-MIN(50000,AA658)*0.02,-2)))</f>
        <v/>
      </c>
      <c r="AD658" s="18">
        <f>IF(M658&lt;=450000,0,MAX(0,ROUNDDOWN(AB658*0.06-MIN(50000,AB658)*0.03,-2))+MAX(0,ROUNDDOWN(AB658*0.04-MIN(50000,AB658)*0.02,-2)))</f>
        <v/>
      </c>
      <c r="AE658" s="18">
        <f>Y658-Z658</f>
        <v/>
      </c>
      <c r="AF658" s="18">
        <f>AC658-AD658</f>
        <v/>
      </c>
      <c r="AG658" s="18">
        <f>AE658+AF658</f>
        <v/>
      </c>
      <c r="AH658" s="20">
        <f>IF(W658&lt;=0,0,LOOKUP(W658,{0,1950001,3300001,6950001,9000001,18000001,40000001},{0.05,0.1,0.2,0.23,0.33,0.4,0.45}))</f>
        <v/>
      </c>
    </row>
    <row r="659">
      <c r="A659" t="inlineStr">
        <is>
          <t>1万円刻み 特例あり一般12万円</t>
        </is>
      </c>
      <c r="B659" s="18">
        <f>'4_1万円刻み'!$A$193</f>
        <v/>
      </c>
      <c r="C659" s="19" t="n">
        <v>2026</v>
      </c>
      <c r="D659" t="inlineStr">
        <is>
          <t>はい</t>
        </is>
      </c>
      <c r="E659" s="18" t="n">
        <v>120000</v>
      </c>
      <c r="F659" s="18" t="n">
        <v>0</v>
      </c>
      <c r="G659" s="18" t="n">
        <v>0</v>
      </c>
      <c r="H659" s="18" t="n">
        <v>0</v>
      </c>
      <c r="I659" s="18" t="n">
        <v>0</v>
      </c>
      <c r="J659" s="18">
        <f>ROUND(MIN(B659/12,650000)*12*0.0915+MIN(B659/12,1390000)*12*(0.0504+0)+B659*0.005,0)</f>
        <v/>
      </c>
      <c r="K659" s="18" t="n">
        <v>0</v>
      </c>
      <c r="L659" s="18" t="n">
        <v>0</v>
      </c>
      <c r="M659" s="18">
        <f>ROUND(IF(C659&gt;=2026,IF(B659&lt;741000,0,IF(B659&lt;2191000,B659-740000,IF(B659&lt;2193000,1451000,IF(B659&lt;2196000,1453000,IF(B659&lt;2200000,1456000,IF(B659&lt;3600000,ROUNDDOWN(B659/4,-3)*2.8-80000,IF(B659&lt;6600000,ROUNDDOWN(B659/4,-3)*3.2-440000,IF(B659&lt;8500000,ROUNDDOWN(B659*0.9,0)-1100000,B659-1950000)))))))),IF(B659&lt;651000,0,IF(B659&lt;1900000,B659-650000,IF(B659&lt;3600000,ROUNDDOWN(B659/4,-3)*2.8-80000,IF(B659&lt;6600000,ROUNDDOWN(B659/4,-3)*3.2-440000,IF(B659&lt;8500000,ROUNDDOWN(B659*0.9,0)-1100000,B659-1950000)))))),0)</f>
        <v/>
      </c>
      <c r="N659" s="18">
        <f>IF(M659&gt;23500000,NA(),IF(C659&gt;=2026,IF(M659&lt;=4890000,1040000,IF(M659&lt;=6550000,670000,620000)),IF(M659&lt;=1320000,950000,IF(M659&lt;=3360000,880000,IF(M659&lt;=4890000,680000,IF(M659&lt;=6550000,630000,580000))))))</f>
        <v/>
      </c>
      <c r="O659" s="18">
        <f>IF(F659&lt;=0,IF(AND(D659="はい",C659&gt;=2026,C659&lt;=2027),IF(E659&lt;=0,0,IF(E659&lt;=30000,E659,IF(E659&lt;=60000,ROUNDUP(E659/2,0)+15000,IF(E659&lt;=120000,ROUNDUP(E659/4,0)+30000,60000)))),IF(E659&lt;=0,0,IF(E659&lt;=20000,E659,IF(E659&lt;=40000,ROUNDUP(E659/2,0)+10000,IF(E659&lt;=80000,ROUNDUP(E659/4,0)+20000,40000))))),IF(E659&lt;=0,IF(F659&lt;=0,0,IF(F659&lt;=25000,F659,IF(F659&lt;=50000,ROUNDUP(F659/2,0)+12500,IF(F659&lt;=100000,ROUNDUP(F659/4,0)+25000,50000)))),MAX(IF(F659&lt;=0,0,IF(F659&lt;=25000,F659,IF(F659&lt;=50000,ROUNDUP(F659/2,0)+12500,IF(F659&lt;=100000,ROUNDUP(F659/4,0)+25000,50000)))),MIN(IF(AND(D659="はい",C659&gt;=2026,C659&lt;=2027),IF(E659&lt;=0,0,IF(E659&lt;=30000,E659,IF(E659&lt;=60000,ROUNDUP(E659/2,0)+15000,IF(E659&lt;=120000,ROUNDUP(E659/4,0)+30000,60000)))),IF(E659&lt;=0,0,IF(E659&lt;=20000,E659,IF(E659&lt;=40000,ROUNDUP(E659/2,0)+10000,IF(E659&lt;=80000,ROUNDUP(E659/4,0)+20000,40000)))))+IF(F659&lt;=0,0,IF(F659&lt;=25000,F659,IF(F659&lt;=50000,ROUNDUP(F659/2,0)+12500,IF(F659&lt;=100000,ROUNDUP(F659/4,0)+25000,50000)))),IF(AND(D659="はい",C659&gt;=2026,C659&lt;=2027),60000,40000)))))</f>
        <v/>
      </c>
      <c r="P659" s="18">
        <f>IF(G659&lt;=0,0,IF(G659&lt;=20000,G659,IF(G659&lt;=40000,ROUNDUP(G659/2,0)+10000,IF(G659&lt;=80000,ROUNDUP(G659/4,0)+20000,40000))))</f>
        <v/>
      </c>
      <c r="Q659" s="18">
        <f>IF(I659&lt;=0,IF(H659&lt;=0,0,IF(H659&lt;=20000,H659,IF(H659&lt;=40000,ROUNDUP(H659/2,0)+10000,IF(H659&lt;=80000,ROUNDUP(H659/4,0)+20000,40000)))),IF(H659&lt;=0,IF(I659&lt;=0,0,IF(I659&lt;=25000,I659,IF(I659&lt;=50000,ROUNDUP(I659/2,0)+12500,IF(I659&lt;=100000,ROUNDUP(I659/4,0)+25000,50000)))),MAX(IF(I659&lt;=0,0,IF(I659&lt;=25000,I659,IF(I659&lt;=50000,ROUNDUP(I659/2,0)+12500,IF(I659&lt;=100000,ROUNDUP(I659/4,0)+25000,50000)))),MIN(IF(H659&lt;=0,0,IF(H659&lt;=20000,H659,IF(H659&lt;=40000,ROUNDUP(H659/2,0)+10000,IF(H659&lt;=80000,ROUNDUP(H659/4,0)+20000,40000))))+IF(I659&lt;=0,0,IF(I659&lt;=25000,I659,IF(I659&lt;=50000,ROUNDUP(I659/2,0)+12500,IF(I659&lt;=100000,ROUNDUP(I659/4,0)+25000,50000)))),40000))))</f>
        <v/>
      </c>
      <c r="R659" s="18">
        <f>MIN(120000,O659+P659+Q659)</f>
        <v/>
      </c>
      <c r="S659" s="18">
        <f>IF(F659&lt;=0,IF(E659&lt;=0,0,IF(E659&lt;=12000,E659,IF(E659&lt;=32000,ROUNDUP(E659/2,0)+6000,IF(E659&lt;=56000,ROUNDUP(E659/4,0)+14000,28000)))),IF(E659&lt;=0,IF(F659&lt;=0,0,IF(F659&lt;=15000,F659,IF(F659&lt;=40000,ROUNDUP(F659/2,0)+7500,IF(F659&lt;=70000,ROUNDUP(F659/4,0)+17500,35000)))),MAX(IF(F659&lt;=0,0,IF(F659&lt;=15000,F659,IF(F659&lt;=40000,ROUNDUP(F659/2,0)+7500,IF(F659&lt;=70000,ROUNDUP(F659/4,0)+17500,35000)))),MIN(IF(E659&lt;=0,0,IF(E659&lt;=12000,E659,IF(E659&lt;=32000,ROUNDUP(E659/2,0)+6000,IF(E659&lt;=56000,ROUNDUP(E659/4,0)+14000,28000))))+IF(F659&lt;=0,0,IF(F659&lt;=15000,F659,IF(F659&lt;=40000,ROUNDUP(F659/2,0)+7500,IF(F659&lt;=70000,ROUNDUP(F659/4,0)+17500,35000)))),28000))))</f>
        <v/>
      </c>
      <c r="T659" s="18">
        <f>IF(G659&lt;=0,0,IF(G659&lt;=12000,G659,IF(G659&lt;=32000,ROUNDUP(G659/2,0)+6000,IF(G659&lt;=56000,ROUNDUP(G659/4,0)+14000,28000))))</f>
        <v/>
      </c>
      <c r="U659" s="18">
        <f>IF(I659&lt;=0,IF(H659&lt;=0,0,IF(H659&lt;=12000,H659,IF(H659&lt;=32000,ROUNDUP(H659/2,0)+6000,IF(H659&lt;=56000,ROUNDUP(H659/4,0)+14000,28000)))),IF(H659&lt;=0,IF(I659&lt;=0,0,IF(I659&lt;=15000,I659,IF(I659&lt;=40000,ROUNDUP(I659/2,0)+7500,IF(I659&lt;=70000,ROUNDUP(I659/4,0)+17500,35000)))),MAX(IF(I659&lt;=0,0,IF(I659&lt;=15000,I659,IF(I659&lt;=40000,ROUNDUP(I659/2,0)+7500,IF(I659&lt;=70000,ROUNDUP(I659/4,0)+17500,35000)))),MIN(IF(H659&lt;=0,0,IF(H659&lt;=12000,H659,IF(H659&lt;=32000,ROUNDUP(H659/2,0)+6000,IF(H659&lt;=56000,ROUNDUP(H659/4,0)+14000,28000))))+IF(I659&lt;=0,0,IF(I659&lt;=15000,I659,IF(I659&lt;=40000,ROUNDUP(I659/2,0)+7500,IF(I659&lt;=70000,ROUNDUP(I659/4,0)+17500,35000)))),28000))))</f>
        <v/>
      </c>
      <c r="V659" s="18">
        <f>MIN(70000,S659+T659+U659)</f>
        <v/>
      </c>
      <c r="W659" s="18">
        <f>MAX(0,ROUNDDOWN(M659-J659-N659-K659-0,-3))</f>
        <v/>
      </c>
      <c r="X659" s="18">
        <f>MAX(0,ROUNDDOWN(M659-J659-N659-K659-R659,-3))</f>
        <v/>
      </c>
      <c r="Y659" s="18">
        <f>IF(W659&lt;=0,0,ROUNDDOWN((W659*LOOKUP(W659,{0,1950001,3300001,6950001,9000001,18000001,40000001},{0.05,0.1,0.2,0.23,0.33,0.4,0.45})-LOOKUP(W659,{0,1950001,3300001,6950001,9000001,18000001,40000001},{0,97500,427500,636000,1536000,2796000,4796000}))*1.021,-2))</f>
        <v/>
      </c>
      <c r="Z659" s="18">
        <f>IF(X659&lt;=0,0,ROUNDDOWN((X659*LOOKUP(X659,{0,1950001,3300001,6950001,9000001,18000001,40000001},{0.05,0.1,0.2,0.23,0.33,0.4,0.45})-LOOKUP(X659,{0,1950001,3300001,6950001,9000001,18000001,40000001},{0,97500,427500,636000,1536000,2796000,4796000}))*1.021,-2))</f>
        <v/>
      </c>
      <c r="AA659" s="18">
        <f>MAX(0,ROUNDDOWN(M659-J659-430000-L659-0,-3))</f>
        <v/>
      </c>
      <c r="AB659" s="18">
        <f>MAX(0,ROUNDDOWN(M659-J659-430000-L659-V659,-3))</f>
        <v/>
      </c>
      <c r="AC659" s="18">
        <f>IF(M659&lt;=450000,0,MAX(0,ROUNDDOWN(AA659*0.06-MIN(50000,AA659)*0.03,-2))+MAX(0,ROUNDDOWN(AA659*0.04-MIN(50000,AA659)*0.02,-2)))</f>
        <v/>
      </c>
      <c r="AD659" s="18">
        <f>IF(M659&lt;=450000,0,MAX(0,ROUNDDOWN(AB659*0.06-MIN(50000,AB659)*0.03,-2))+MAX(0,ROUNDDOWN(AB659*0.04-MIN(50000,AB659)*0.02,-2)))</f>
        <v/>
      </c>
      <c r="AE659" s="18">
        <f>Y659-Z659</f>
        <v/>
      </c>
      <c r="AF659" s="18">
        <f>AC659-AD659</f>
        <v/>
      </c>
      <c r="AG659" s="18">
        <f>AE659+AF659</f>
        <v/>
      </c>
      <c r="AH659" s="20">
        <f>IF(W659&lt;=0,0,LOOKUP(W659,{0,1950001,3300001,6950001,9000001,18000001,40000001},{0.05,0.1,0.2,0.23,0.33,0.4,0.45}))</f>
        <v/>
      </c>
    </row>
    <row r="660">
      <c r="A660" t="inlineStr">
        <is>
          <t>1万円刻み 3区分8万円ずつ</t>
        </is>
      </c>
      <c r="B660" s="18">
        <f>'4_1万円刻み'!$A$194</f>
        <v/>
      </c>
      <c r="C660" s="19" t="n">
        <v>2026</v>
      </c>
      <c r="D660" t="inlineStr">
        <is>
          <t>いいえ</t>
        </is>
      </c>
      <c r="E660" s="18" t="n">
        <v>80000</v>
      </c>
      <c r="F660" s="18" t="n">
        <v>0</v>
      </c>
      <c r="G660" s="18" t="n">
        <v>80000</v>
      </c>
      <c r="H660" s="18" t="n">
        <v>80000</v>
      </c>
      <c r="I660" s="18" t="n">
        <v>0</v>
      </c>
      <c r="J660" s="18">
        <f>ROUND(MIN(B660/12,650000)*12*0.0915+MIN(B660/12,1390000)*12*(0.0504+0)+B660*0.005,0)</f>
        <v/>
      </c>
      <c r="K660" s="18" t="n">
        <v>0</v>
      </c>
      <c r="L660" s="18" t="n">
        <v>0</v>
      </c>
      <c r="M660" s="18">
        <f>ROUND(IF(C660&gt;=2026,IF(B660&lt;741000,0,IF(B660&lt;2191000,B660-740000,IF(B660&lt;2193000,1451000,IF(B660&lt;2196000,1453000,IF(B660&lt;2200000,1456000,IF(B660&lt;3600000,ROUNDDOWN(B660/4,-3)*2.8-80000,IF(B660&lt;6600000,ROUNDDOWN(B660/4,-3)*3.2-440000,IF(B660&lt;8500000,ROUNDDOWN(B660*0.9,0)-1100000,B660-1950000)))))))),IF(B660&lt;651000,0,IF(B660&lt;1900000,B660-650000,IF(B660&lt;3600000,ROUNDDOWN(B660/4,-3)*2.8-80000,IF(B660&lt;6600000,ROUNDDOWN(B660/4,-3)*3.2-440000,IF(B660&lt;8500000,ROUNDDOWN(B660*0.9,0)-1100000,B660-1950000)))))),0)</f>
        <v/>
      </c>
      <c r="N660" s="18">
        <f>IF(M660&gt;23500000,NA(),IF(C660&gt;=2026,IF(M660&lt;=4890000,1040000,IF(M660&lt;=6550000,670000,620000)),IF(M660&lt;=1320000,950000,IF(M660&lt;=3360000,880000,IF(M660&lt;=4890000,680000,IF(M660&lt;=6550000,630000,580000))))))</f>
        <v/>
      </c>
      <c r="O660" s="18">
        <f>IF(F660&lt;=0,IF(AND(D660="はい",C660&gt;=2026,C660&lt;=2027),IF(E660&lt;=0,0,IF(E660&lt;=30000,E660,IF(E660&lt;=60000,ROUNDUP(E660/2,0)+15000,IF(E660&lt;=120000,ROUNDUP(E660/4,0)+30000,60000)))),IF(E660&lt;=0,0,IF(E660&lt;=20000,E660,IF(E660&lt;=40000,ROUNDUP(E660/2,0)+10000,IF(E660&lt;=80000,ROUNDUP(E660/4,0)+20000,40000))))),IF(E660&lt;=0,IF(F660&lt;=0,0,IF(F660&lt;=25000,F660,IF(F660&lt;=50000,ROUNDUP(F660/2,0)+12500,IF(F660&lt;=100000,ROUNDUP(F660/4,0)+25000,50000)))),MAX(IF(F660&lt;=0,0,IF(F660&lt;=25000,F660,IF(F660&lt;=50000,ROUNDUP(F660/2,0)+12500,IF(F660&lt;=100000,ROUNDUP(F660/4,0)+25000,50000)))),MIN(IF(AND(D660="はい",C660&gt;=2026,C660&lt;=2027),IF(E660&lt;=0,0,IF(E660&lt;=30000,E660,IF(E660&lt;=60000,ROUNDUP(E660/2,0)+15000,IF(E660&lt;=120000,ROUNDUP(E660/4,0)+30000,60000)))),IF(E660&lt;=0,0,IF(E660&lt;=20000,E660,IF(E660&lt;=40000,ROUNDUP(E660/2,0)+10000,IF(E660&lt;=80000,ROUNDUP(E660/4,0)+20000,40000)))))+IF(F660&lt;=0,0,IF(F660&lt;=25000,F660,IF(F660&lt;=50000,ROUNDUP(F660/2,0)+12500,IF(F660&lt;=100000,ROUNDUP(F660/4,0)+25000,50000)))),IF(AND(D660="はい",C660&gt;=2026,C660&lt;=2027),60000,40000)))))</f>
        <v/>
      </c>
      <c r="P660" s="18">
        <f>IF(G660&lt;=0,0,IF(G660&lt;=20000,G660,IF(G660&lt;=40000,ROUNDUP(G660/2,0)+10000,IF(G660&lt;=80000,ROUNDUP(G660/4,0)+20000,40000))))</f>
        <v/>
      </c>
      <c r="Q660" s="18">
        <f>IF(I660&lt;=0,IF(H660&lt;=0,0,IF(H660&lt;=20000,H660,IF(H660&lt;=40000,ROUNDUP(H660/2,0)+10000,IF(H660&lt;=80000,ROUNDUP(H660/4,0)+20000,40000)))),IF(H660&lt;=0,IF(I660&lt;=0,0,IF(I660&lt;=25000,I660,IF(I660&lt;=50000,ROUNDUP(I660/2,0)+12500,IF(I660&lt;=100000,ROUNDUP(I660/4,0)+25000,50000)))),MAX(IF(I660&lt;=0,0,IF(I660&lt;=25000,I660,IF(I660&lt;=50000,ROUNDUP(I660/2,0)+12500,IF(I660&lt;=100000,ROUNDUP(I660/4,0)+25000,50000)))),MIN(IF(H660&lt;=0,0,IF(H660&lt;=20000,H660,IF(H660&lt;=40000,ROUNDUP(H660/2,0)+10000,IF(H660&lt;=80000,ROUNDUP(H660/4,0)+20000,40000))))+IF(I660&lt;=0,0,IF(I660&lt;=25000,I660,IF(I660&lt;=50000,ROUNDUP(I660/2,0)+12500,IF(I660&lt;=100000,ROUNDUP(I660/4,0)+25000,50000)))),40000))))</f>
        <v/>
      </c>
      <c r="R660" s="18">
        <f>MIN(120000,O660+P660+Q660)</f>
        <v/>
      </c>
      <c r="S660" s="18">
        <f>IF(F660&lt;=0,IF(E660&lt;=0,0,IF(E660&lt;=12000,E660,IF(E660&lt;=32000,ROUNDUP(E660/2,0)+6000,IF(E660&lt;=56000,ROUNDUP(E660/4,0)+14000,28000)))),IF(E660&lt;=0,IF(F660&lt;=0,0,IF(F660&lt;=15000,F660,IF(F660&lt;=40000,ROUNDUP(F660/2,0)+7500,IF(F660&lt;=70000,ROUNDUP(F660/4,0)+17500,35000)))),MAX(IF(F660&lt;=0,0,IF(F660&lt;=15000,F660,IF(F660&lt;=40000,ROUNDUP(F660/2,0)+7500,IF(F660&lt;=70000,ROUNDUP(F660/4,0)+17500,35000)))),MIN(IF(E660&lt;=0,0,IF(E660&lt;=12000,E660,IF(E660&lt;=32000,ROUNDUP(E660/2,0)+6000,IF(E660&lt;=56000,ROUNDUP(E660/4,0)+14000,28000))))+IF(F660&lt;=0,0,IF(F660&lt;=15000,F660,IF(F660&lt;=40000,ROUNDUP(F660/2,0)+7500,IF(F660&lt;=70000,ROUNDUP(F660/4,0)+17500,35000)))),28000))))</f>
        <v/>
      </c>
      <c r="T660" s="18">
        <f>IF(G660&lt;=0,0,IF(G660&lt;=12000,G660,IF(G660&lt;=32000,ROUNDUP(G660/2,0)+6000,IF(G660&lt;=56000,ROUNDUP(G660/4,0)+14000,28000))))</f>
        <v/>
      </c>
      <c r="U660" s="18">
        <f>IF(I660&lt;=0,IF(H660&lt;=0,0,IF(H660&lt;=12000,H660,IF(H660&lt;=32000,ROUNDUP(H660/2,0)+6000,IF(H660&lt;=56000,ROUNDUP(H660/4,0)+14000,28000)))),IF(H660&lt;=0,IF(I660&lt;=0,0,IF(I660&lt;=15000,I660,IF(I660&lt;=40000,ROUNDUP(I660/2,0)+7500,IF(I660&lt;=70000,ROUNDUP(I660/4,0)+17500,35000)))),MAX(IF(I660&lt;=0,0,IF(I660&lt;=15000,I660,IF(I660&lt;=40000,ROUNDUP(I660/2,0)+7500,IF(I660&lt;=70000,ROUNDUP(I660/4,0)+17500,35000)))),MIN(IF(H660&lt;=0,0,IF(H660&lt;=12000,H660,IF(H660&lt;=32000,ROUNDUP(H660/2,0)+6000,IF(H660&lt;=56000,ROUNDUP(H660/4,0)+14000,28000))))+IF(I660&lt;=0,0,IF(I660&lt;=15000,I660,IF(I660&lt;=40000,ROUNDUP(I660/2,0)+7500,IF(I660&lt;=70000,ROUNDUP(I660/4,0)+17500,35000)))),28000))))</f>
        <v/>
      </c>
      <c r="V660" s="18">
        <f>MIN(70000,S660+T660+U660)</f>
        <v/>
      </c>
      <c r="W660" s="18">
        <f>MAX(0,ROUNDDOWN(M660-J660-N660-K660-0,-3))</f>
        <v/>
      </c>
      <c r="X660" s="18">
        <f>MAX(0,ROUNDDOWN(M660-J660-N660-K660-R660,-3))</f>
        <v/>
      </c>
      <c r="Y660" s="18">
        <f>IF(W660&lt;=0,0,ROUNDDOWN((W660*LOOKUP(W660,{0,1950001,3300001,6950001,9000001,18000001,40000001},{0.05,0.1,0.2,0.23,0.33,0.4,0.45})-LOOKUP(W660,{0,1950001,3300001,6950001,9000001,18000001,40000001},{0,97500,427500,636000,1536000,2796000,4796000}))*1.021,-2))</f>
        <v/>
      </c>
      <c r="Z660" s="18">
        <f>IF(X660&lt;=0,0,ROUNDDOWN((X660*LOOKUP(X660,{0,1950001,3300001,6950001,9000001,18000001,40000001},{0.05,0.1,0.2,0.23,0.33,0.4,0.45})-LOOKUP(X660,{0,1950001,3300001,6950001,9000001,18000001,40000001},{0,97500,427500,636000,1536000,2796000,4796000}))*1.021,-2))</f>
        <v/>
      </c>
      <c r="AA660" s="18">
        <f>MAX(0,ROUNDDOWN(M660-J660-430000-L660-0,-3))</f>
        <v/>
      </c>
      <c r="AB660" s="18">
        <f>MAX(0,ROUNDDOWN(M660-J660-430000-L660-V660,-3))</f>
        <v/>
      </c>
      <c r="AC660" s="18">
        <f>IF(M660&lt;=450000,0,MAX(0,ROUNDDOWN(AA660*0.06-MIN(50000,AA660)*0.03,-2))+MAX(0,ROUNDDOWN(AA660*0.04-MIN(50000,AA660)*0.02,-2)))</f>
        <v/>
      </c>
      <c r="AD660" s="18">
        <f>IF(M660&lt;=450000,0,MAX(0,ROUNDDOWN(AB660*0.06-MIN(50000,AB660)*0.03,-2))+MAX(0,ROUNDDOWN(AB660*0.04-MIN(50000,AB660)*0.02,-2)))</f>
        <v/>
      </c>
      <c r="AE660" s="18">
        <f>Y660-Z660</f>
        <v/>
      </c>
      <c r="AF660" s="18">
        <f>AC660-AD660</f>
        <v/>
      </c>
      <c r="AG660" s="18">
        <f>AE660+AF660</f>
        <v/>
      </c>
      <c r="AH660" s="20">
        <f>IF(W660&lt;=0,0,LOOKUP(W660,{0,1950001,3300001,6950001,9000001,18000001,40000001},{0.05,0.1,0.2,0.23,0.33,0.4,0.45}))</f>
        <v/>
      </c>
    </row>
    <row r="661">
      <c r="A661" t="inlineStr">
        <is>
          <t>1万円刻み 一般8万円</t>
        </is>
      </c>
      <c r="B661" s="18">
        <f>'4_1万円刻み'!$A$194</f>
        <v/>
      </c>
      <c r="C661" s="19" t="n">
        <v>2026</v>
      </c>
      <c r="D661" t="inlineStr">
        <is>
          <t>いいえ</t>
        </is>
      </c>
      <c r="E661" s="18" t="n">
        <v>80000</v>
      </c>
      <c r="F661" s="18" t="n">
        <v>0</v>
      </c>
      <c r="G661" s="18" t="n">
        <v>0</v>
      </c>
      <c r="H661" s="18" t="n">
        <v>0</v>
      </c>
      <c r="I661" s="18" t="n">
        <v>0</v>
      </c>
      <c r="J661" s="18">
        <f>ROUND(MIN(B661/12,650000)*12*0.0915+MIN(B661/12,1390000)*12*(0.0504+0)+B661*0.005,0)</f>
        <v/>
      </c>
      <c r="K661" s="18" t="n">
        <v>0</v>
      </c>
      <c r="L661" s="18" t="n">
        <v>0</v>
      </c>
      <c r="M661" s="18">
        <f>ROUND(IF(C661&gt;=2026,IF(B661&lt;741000,0,IF(B661&lt;2191000,B661-740000,IF(B661&lt;2193000,1451000,IF(B661&lt;2196000,1453000,IF(B661&lt;2200000,1456000,IF(B661&lt;3600000,ROUNDDOWN(B661/4,-3)*2.8-80000,IF(B661&lt;6600000,ROUNDDOWN(B661/4,-3)*3.2-440000,IF(B661&lt;8500000,ROUNDDOWN(B661*0.9,0)-1100000,B661-1950000)))))))),IF(B661&lt;651000,0,IF(B661&lt;1900000,B661-650000,IF(B661&lt;3600000,ROUNDDOWN(B661/4,-3)*2.8-80000,IF(B661&lt;6600000,ROUNDDOWN(B661/4,-3)*3.2-440000,IF(B661&lt;8500000,ROUNDDOWN(B661*0.9,0)-1100000,B661-1950000)))))),0)</f>
        <v/>
      </c>
      <c r="N661" s="18">
        <f>IF(M661&gt;23500000,NA(),IF(C661&gt;=2026,IF(M661&lt;=4890000,1040000,IF(M661&lt;=6550000,670000,620000)),IF(M661&lt;=1320000,950000,IF(M661&lt;=3360000,880000,IF(M661&lt;=4890000,680000,IF(M661&lt;=6550000,630000,580000))))))</f>
        <v/>
      </c>
      <c r="O661" s="18">
        <f>IF(F661&lt;=0,IF(AND(D661="はい",C661&gt;=2026,C661&lt;=2027),IF(E661&lt;=0,0,IF(E661&lt;=30000,E661,IF(E661&lt;=60000,ROUNDUP(E661/2,0)+15000,IF(E661&lt;=120000,ROUNDUP(E661/4,0)+30000,60000)))),IF(E661&lt;=0,0,IF(E661&lt;=20000,E661,IF(E661&lt;=40000,ROUNDUP(E661/2,0)+10000,IF(E661&lt;=80000,ROUNDUP(E661/4,0)+20000,40000))))),IF(E661&lt;=0,IF(F661&lt;=0,0,IF(F661&lt;=25000,F661,IF(F661&lt;=50000,ROUNDUP(F661/2,0)+12500,IF(F661&lt;=100000,ROUNDUP(F661/4,0)+25000,50000)))),MAX(IF(F661&lt;=0,0,IF(F661&lt;=25000,F661,IF(F661&lt;=50000,ROUNDUP(F661/2,0)+12500,IF(F661&lt;=100000,ROUNDUP(F661/4,0)+25000,50000)))),MIN(IF(AND(D661="はい",C661&gt;=2026,C661&lt;=2027),IF(E661&lt;=0,0,IF(E661&lt;=30000,E661,IF(E661&lt;=60000,ROUNDUP(E661/2,0)+15000,IF(E661&lt;=120000,ROUNDUP(E661/4,0)+30000,60000)))),IF(E661&lt;=0,0,IF(E661&lt;=20000,E661,IF(E661&lt;=40000,ROUNDUP(E661/2,0)+10000,IF(E661&lt;=80000,ROUNDUP(E661/4,0)+20000,40000)))))+IF(F661&lt;=0,0,IF(F661&lt;=25000,F661,IF(F661&lt;=50000,ROUNDUP(F661/2,0)+12500,IF(F661&lt;=100000,ROUNDUP(F661/4,0)+25000,50000)))),IF(AND(D661="はい",C661&gt;=2026,C661&lt;=2027),60000,40000)))))</f>
        <v/>
      </c>
      <c r="P661" s="18">
        <f>IF(G661&lt;=0,0,IF(G661&lt;=20000,G661,IF(G661&lt;=40000,ROUNDUP(G661/2,0)+10000,IF(G661&lt;=80000,ROUNDUP(G661/4,0)+20000,40000))))</f>
        <v/>
      </c>
      <c r="Q661" s="18">
        <f>IF(I661&lt;=0,IF(H661&lt;=0,0,IF(H661&lt;=20000,H661,IF(H661&lt;=40000,ROUNDUP(H661/2,0)+10000,IF(H661&lt;=80000,ROUNDUP(H661/4,0)+20000,40000)))),IF(H661&lt;=0,IF(I661&lt;=0,0,IF(I661&lt;=25000,I661,IF(I661&lt;=50000,ROUNDUP(I661/2,0)+12500,IF(I661&lt;=100000,ROUNDUP(I661/4,0)+25000,50000)))),MAX(IF(I661&lt;=0,0,IF(I661&lt;=25000,I661,IF(I661&lt;=50000,ROUNDUP(I661/2,0)+12500,IF(I661&lt;=100000,ROUNDUP(I661/4,0)+25000,50000)))),MIN(IF(H661&lt;=0,0,IF(H661&lt;=20000,H661,IF(H661&lt;=40000,ROUNDUP(H661/2,0)+10000,IF(H661&lt;=80000,ROUNDUP(H661/4,0)+20000,40000))))+IF(I661&lt;=0,0,IF(I661&lt;=25000,I661,IF(I661&lt;=50000,ROUNDUP(I661/2,0)+12500,IF(I661&lt;=100000,ROUNDUP(I661/4,0)+25000,50000)))),40000))))</f>
        <v/>
      </c>
      <c r="R661" s="18">
        <f>MIN(120000,O661+P661+Q661)</f>
        <v/>
      </c>
      <c r="S661" s="18">
        <f>IF(F661&lt;=0,IF(E661&lt;=0,0,IF(E661&lt;=12000,E661,IF(E661&lt;=32000,ROUNDUP(E661/2,0)+6000,IF(E661&lt;=56000,ROUNDUP(E661/4,0)+14000,28000)))),IF(E661&lt;=0,IF(F661&lt;=0,0,IF(F661&lt;=15000,F661,IF(F661&lt;=40000,ROUNDUP(F661/2,0)+7500,IF(F661&lt;=70000,ROUNDUP(F661/4,0)+17500,35000)))),MAX(IF(F661&lt;=0,0,IF(F661&lt;=15000,F661,IF(F661&lt;=40000,ROUNDUP(F661/2,0)+7500,IF(F661&lt;=70000,ROUNDUP(F661/4,0)+17500,35000)))),MIN(IF(E661&lt;=0,0,IF(E661&lt;=12000,E661,IF(E661&lt;=32000,ROUNDUP(E661/2,0)+6000,IF(E661&lt;=56000,ROUNDUP(E661/4,0)+14000,28000))))+IF(F661&lt;=0,0,IF(F661&lt;=15000,F661,IF(F661&lt;=40000,ROUNDUP(F661/2,0)+7500,IF(F661&lt;=70000,ROUNDUP(F661/4,0)+17500,35000)))),28000))))</f>
        <v/>
      </c>
      <c r="T661" s="18">
        <f>IF(G661&lt;=0,0,IF(G661&lt;=12000,G661,IF(G661&lt;=32000,ROUNDUP(G661/2,0)+6000,IF(G661&lt;=56000,ROUNDUP(G661/4,0)+14000,28000))))</f>
        <v/>
      </c>
      <c r="U661" s="18">
        <f>IF(I661&lt;=0,IF(H661&lt;=0,0,IF(H661&lt;=12000,H661,IF(H661&lt;=32000,ROUNDUP(H661/2,0)+6000,IF(H661&lt;=56000,ROUNDUP(H661/4,0)+14000,28000)))),IF(H661&lt;=0,IF(I661&lt;=0,0,IF(I661&lt;=15000,I661,IF(I661&lt;=40000,ROUNDUP(I661/2,0)+7500,IF(I661&lt;=70000,ROUNDUP(I661/4,0)+17500,35000)))),MAX(IF(I661&lt;=0,0,IF(I661&lt;=15000,I661,IF(I661&lt;=40000,ROUNDUP(I661/2,0)+7500,IF(I661&lt;=70000,ROUNDUP(I661/4,0)+17500,35000)))),MIN(IF(H661&lt;=0,0,IF(H661&lt;=12000,H661,IF(H661&lt;=32000,ROUNDUP(H661/2,0)+6000,IF(H661&lt;=56000,ROUNDUP(H661/4,0)+14000,28000))))+IF(I661&lt;=0,0,IF(I661&lt;=15000,I661,IF(I661&lt;=40000,ROUNDUP(I661/2,0)+7500,IF(I661&lt;=70000,ROUNDUP(I661/4,0)+17500,35000)))),28000))))</f>
        <v/>
      </c>
      <c r="V661" s="18">
        <f>MIN(70000,S661+T661+U661)</f>
        <v/>
      </c>
      <c r="W661" s="18">
        <f>MAX(0,ROUNDDOWN(M661-J661-N661-K661-0,-3))</f>
        <v/>
      </c>
      <c r="X661" s="18">
        <f>MAX(0,ROUNDDOWN(M661-J661-N661-K661-R661,-3))</f>
        <v/>
      </c>
      <c r="Y661" s="18">
        <f>IF(W661&lt;=0,0,ROUNDDOWN((W661*LOOKUP(W661,{0,1950001,3300001,6950001,9000001,18000001,40000001},{0.05,0.1,0.2,0.23,0.33,0.4,0.45})-LOOKUP(W661,{0,1950001,3300001,6950001,9000001,18000001,40000001},{0,97500,427500,636000,1536000,2796000,4796000}))*1.021,-2))</f>
        <v/>
      </c>
      <c r="Z661" s="18">
        <f>IF(X661&lt;=0,0,ROUNDDOWN((X661*LOOKUP(X661,{0,1950001,3300001,6950001,9000001,18000001,40000001},{0.05,0.1,0.2,0.23,0.33,0.4,0.45})-LOOKUP(X661,{0,1950001,3300001,6950001,9000001,18000001,40000001},{0,97500,427500,636000,1536000,2796000,4796000}))*1.021,-2))</f>
        <v/>
      </c>
      <c r="AA661" s="18">
        <f>MAX(0,ROUNDDOWN(M661-J661-430000-L661-0,-3))</f>
        <v/>
      </c>
      <c r="AB661" s="18">
        <f>MAX(0,ROUNDDOWN(M661-J661-430000-L661-V661,-3))</f>
        <v/>
      </c>
      <c r="AC661" s="18">
        <f>IF(M661&lt;=450000,0,MAX(0,ROUNDDOWN(AA661*0.06-MIN(50000,AA661)*0.03,-2))+MAX(0,ROUNDDOWN(AA661*0.04-MIN(50000,AA661)*0.02,-2)))</f>
        <v/>
      </c>
      <c r="AD661" s="18">
        <f>IF(M661&lt;=450000,0,MAX(0,ROUNDDOWN(AB661*0.06-MIN(50000,AB661)*0.03,-2))+MAX(0,ROUNDDOWN(AB661*0.04-MIN(50000,AB661)*0.02,-2)))</f>
        <v/>
      </c>
      <c r="AE661" s="18">
        <f>Y661-Z661</f>
        <v/>
      </c>
      <c r="AF661" s="18">
        <f>AC661-AD661</f>
        <v/>
      </c>
      <c r="AG661" s="18">
        <f>AE661+AF661</f>
        <v/>
      </c>
      <c r="AH661" s="20">
        <f>IF(W661&lt;=0,0,LOOKUP(W661,{0,1950001,3300001,6950001,9000001,18000001,40000001},{0.05,0.1,0.2,0.23,0.33,0.4,0.45}))</f>
        <v/>
      </c>
    </row>
    <row r="662">
      <c r="A662" t="inlineStr">
        <is>
          <t>1万円刻み 特例あり一般12万円</t>
        </is>
      </c>
      <c r="B662" s="18">
        <f>'4_1万円刻み'!$A$194</f>
        <v/>
      </c>
      <c r="C662" s="19" t="n">
        <v>2026</v>
      </c>
      <c r="D662" t="inlineStr">
        <is>
          <t>はい</t>
        </is>
      </c>
      <c r="E662" s="18" t="n">
        <v>120000</v>
      </c>
      <c r="F662" s="18" t="n">
        <v>0</v>
      </c>
      <c r="G662" s="18" t="n">
        <v>0</v>
      </c>
      <c r="H662" s="18" t="n">
        <v>0</v>
      </c>
      <c r="I662" s="18" t="n">
        <v>0</v>
      </c>
      <c r="J662" s="18">
        <f>ROUND(MIN(B662/12,650000)*12*0.0915+MIN(B662/12,1390000)*12*(0.0504+0)+B662*0.005,0)</f>
        <v/>
      </c>
      <c r="K662" s="18" t="n">
        <v>0</v>
      </c>
      <c r="L662" s="18" t="n">
        <v>0</v>
      </c>
      <c r="M662" s="18">
        <f>ROUND(IF(C662&gt;=2026,IF(B662&lt;741000,0,IF(B662&lt;2191000,B662-740000,IF(B662&lt;2193000,1451000,IF(B662&lt;2196000,1453000,IF(B662&lt;2200000,1456000,IF(B662&lt;3600000,ROUNDDOWN(B662/4,-3)*2.8-80000,IF(B662&lt;6600000,ROUNDDOWN(B662/4,-3)*3.2-440000,IF(B662&lt;8500000,ROUNDDOWN(B662*0.9,0)-1100000,B662-1950000)))))))),IF(B662&lt;651000,0,IF(B662&lt;1900000,B662-650000,IF(B662&lt;3600000,ROUNDDOWN(B662/4,-3)*2.8-80000,IF(B662&lt;6600000,ROUNDDOWN(B662/4,-3)*3.2-440000,IF(B662&lt;8500000,ROUNDDOWN(B662*0.9,0)-1100000,B662-1950000)))))),0)</f>
        <v/>
      </c>
      <c r="N662" s="18">
        <f>IF(M662&gt;23500000,NA(),IF(C662&gt;=2026,IF(M662&lt;=4890000,1040000,IF(M662&lt;=6550000,670000,620000)),IF(M662&lt;=1320000,950000,IF(M662&lt;=3360000,880000,IF(M662&lt;=4890000,680000,IF(M662&lt;=6550000,630000,580000))))))</f>
        <v/>
      </c>
      <c r="O662" s="18">
        <f>IF(F662&lt;=0,IF(AND(D662="はい",C662&gt;=2026,C662&lt;=2027),IF(E662&lt;=0,0,IF(E662&lt;=30000,E662,IF(E662&lt;=60000,ROUNDUP(E662/2,0)+15000,IF(E662&lt;=120000,ROUNDUP(E662/4,0)+30000,60000)))),IF(E662&lt;=0,0,IF(E662&lt;=20000,E662,IF(E662&lt;=40000,ROUNDUP(E662/2,0)+10000,IF(E662&lt;=80000,ROUNDUP(E662/4,0)+20000,40000))))),IF(E662&lt;=0,IF(F662&lt;=0,0,IF(F662&lt;=25000,F662,IF(F662&lt;=50000,ROUNDUP(F662/2,0)+12500,IF(F662&lt;=100000,ROUNDUP(F662/4,0)+25000,50000)))),MAX(IF(F662&lt;=0,0,IF(F662&lt;=25000,F662,IF(F662&lt;=50000,ROUNDUP(F662/2,0)+12500,IF(F662&lt;=100000,ROUNDUP(F662/4,0)+25000,50000)))),MIN(IF(AND(D662="はい",C662&gt;=2026,C662&lt;=2027),IF(E662&lt;=0,0,IF(E662&lt;=30000,E662,IF(E662&lt;=60000,ROUNDUP(E662/2,0)+15000,IF(E662&lt;=120000,ROUNDUP(E662/4,0)+30000,60000)))),IF(E662&lt;=0,0,IF(E662&lt;=20000,E662,IF(E662&lt;=40000,ROUNDUP(E662/2,0)+10000,IF(E662&lt;=80000,ROUNDUP(E662/4,0)+20000,40000)))))+IF(F662&lt;=0,0,IF(F662&lt;=25000,F662,IF(F662&lt;=50000,ROUNDUP(F662/2,0)+12500,IF(F662&lt;=100000,ROUNDUP(F662/4,0)+25000,50000)))),IF(AND(D662="はい",C662&gt;=2026,C662&lt;=2027),60000,40000)))))</f>
        <v/>
      </c>
      <c r="P662" s="18">
        <f>IF(G662&lt;=0,0,IF(G662&lt;=20000,G662,IF(G662&lt;=40000,ROUNDUP(G662/2,0)+10000,IF(G662&lt;=80000,ROUNDUP(G662/4,0)+20000,40000))))</f>
        <v/>
      </c>
      <c r="Q662" s="18">
        <f>IF(I662&lt;=0,IF(H662&lt;=0,0,IF(H662&lt;=20000,H662,IF(H662&lt;=40000,ROUNDUP(H662/2,0)+10000,IF(H662&lt;=80000,ROUNDUP(H662/4,0)+20000,40000)))),IF(H662&lt;=0,IF(I662&lt;=0,0,IF(I662&lt;=25000,I662,IF(I662&lt;=50000,ROUNDUP(I662/2,0)+12500,IF(I662&lt;=100000,ROUNDUP(I662/4,0)+25000,50000)))),MAX(IF(I662&lt;=0,0,IF(I662&lt;=25000,I662,IF(I662&lt;=50000,ROUNDUP(I662/2,0)+12500,IF(I662&lt;=100000,ROUNDUP(I662/4,0)+25000,50000)))),MIN(IF(H662&lt;=0,0,IF(H662&lt;=20000,H662,IF(H662&lt;=40000,ROUNDUP(H662/2,0)+10000,IF(H662&lt;=80000,ROUNDUP(H662/4,0)+20000,40000))))+IF(I662&lt;=0,0,IF(I662&lt;=25000,I662,IF(I662&lt;=50000,ROUNDUP(I662/2,0)+12500,IF(I662&lt;=100000,ROUNDUP(I662/4,0)+25000,50000)))),40000))))</f>
        <v/>
      </c>
      <c r="R662" s="18">
        <f>MIN(120000,O662+P662+Q662)</f>
        <v/>
      </c>
      <c r="S662" s="18">
        <f>IF(F662&lt;=0,IF(E662&lt;=0,0,IF(E662&lt;=12000,E662,IF(E662&lt;=32000,ROUNDUP(E662/2,0)+6000,IF(E662&lt;=56000,ROUNDUP(E662/4,0)+14000,28000)))),IF(E662&lt;=0,IF(F662&lt;=0,0,IF(F662&lt;=15000,F662,IF(F662&lt;=40000,ROUNDUP(F662/2,0)+7500,IF(F662&lt;=70000,ROUNDUP(F662/4,0)+17500,35000)))),MAX(IF(F662&lt;=0,0,IF(F662&lt;=15000,F662,IF(F662&lt;=40000,ROUNDUP(F662/2,0)+7500,IF(F662&lt;=70000,ROUNDUP(F662/4,0)+17500,35000)))),MIN(IF(E662&lt;=0,0,IF(E662&lt;=12000,E662,IF(E662&lt;=32000,ROUNDUP(E662/2,0)+6000,IF(E662&lt;=56000,ROUNDUP(E662/4,0)+14000,28000))))+IF(F662&lt;=0,0,IF(F662&lt;=15000,F662,IF(F662&lt;=40000,ROUNDUP(F662/2,0)+7500,IF(F662&lt;=70000,ROUNDUP(F662/4,0)+17500,35000)))),28000))))</f>
        <v/>
      </c>
      <c r="T662" s="18">
        <f>IF(G662&lt;=0,0,IF(G662&lt;=12000,G662,IF(G662&lt;=32000,ROUNDUP(G662/2,0)+6000,IF(G662&lt;=56000,ROUNDUP(G662/4,0)+14000,28000))))</f>
        <v/>
      </c>
      <c r="U662" s="18">
        <f>IF(I662&lt;=0,IF(H662&lt;=0,0,IF(H662&lt;=12000,H662,IF(H662&lt;=32000,ROUNDUP(H662/2,0)+6000,IF(H662&lt;=56000,ROUNDUP(H662/4,0)+14000,28000)))),IF(H662&lt;=0,IF(I662&lt;=0,0,IF(I662&lt;=15000,I662,IF(I662&lt;=40000,ROUNDUP(I662/2,0)+7500,IF(I662&lt;=70000,ROUNDUP(I662/4,0)+17500,35000)))),MAX(IF(I662&lt;=0,0,IF(I662&lt;=15000,I662,IF(I662&lt;=40000,ROUNDUP(I662/2,0)+7500,IF(I662&lt;=70000,ROUNDUP(I662/4,0)+17500,35000)))),MIN(IF(H662&lt;=0,0,IF(H662&lt;=12000,H662,IF(H662&lt;=32000,ROUNDUP(H662/2,0)+6000,IF(H662&lt;=56000,ROUNDUP(H662/4,0)+14000,28000))))+IF(I662&lt;=0,0,IF(I662&lt;=15000,I662,IF(I662&lt;=40000,ROUNDUP(I662/2,0)+7500,IF(I662&lt;=70000,ROUNDUP(I662/4,0)+17500,35000)))),28000))))</f>
        <v/>
      </c>
      <c r="V662" s="18">
        <f>MIN(70000,S662+T662+U662)</f>
        <v/>
      </c>
      <c r="W662" s="18">
        <f>MAX(0,ROUNDDOWN(M662-J662-N662-K662-0,-3))</f>
        <v/>
      </c>
      <c r="X662" s="18">
        <f>MAX(0,ROUNDDOWN(M662-J662-N662-K662-R662,-3))</f>
        <v/>
      </c>
      <c r="Y662" s="18">
        <f>IF(W662&lt;=0,0,ROUNDDOWN((W662*LOOKUP(W662,{0,1950001,3300001,6950001,9000001,18000001,40000001},{0.05,0.1,0.2,0.23,0.33,0.4,0.45})-LOOKUP(W662,{0,1950001,3300001,6950001,9000001,18000001,40000001},{0,97500,427500,636000,1536000,2796000,4796000}))*1.021,-2))</f>
        <v/>
      </c>
      <c r="Z662" s="18">
        <f>IF(X662&lt;=0,0,ROUNDDOWN((X662*LOOKUP(X662,{0,1950001,3300001,6950001,9000001,18000001,40000001},{0.05,0.1,0.2,0.23,0.33,0.4,0.45})-LOOKUP(X662,{0,1950001,3300001,6950001,9000001,18000001,40000001},{0,97500,427500,636000,1536000,2796000,4796000}))*1.021,-2))</f>
        <v/>
      </c>
      <c r="AA662" s="18">
        <f>MAX(0,ROUNDDOWN(M662-J662-430000-L662-0,-3))</f>
        <v/>
      </c>
      <c r="AB662" s="18">
        <f>MAX(0,ROUNDDOWN(M662-J662-430000-L662-V662,-3))</f>
        <v/>
      </c>
      <c r="AC662" s="18">
        <f>IF(M662&lt;=450000,0,MAX(0,ROUNDDOWN(AA662*0.06-MIN(50000,AA662)*0.03,-2))+MAX(0,ROUNDDOWN(AA662*0.04-MIN(50000,AA662)*0.02,-2)))</f>
        <v/>
      </c>
      <c r="AD662" s="18">
        <f>IF(M662&lt;=450000,0,MAX(0,ROUNDDOWN(AB662*0.06-MIN(50000,AB662)*0.03,-2))+MAX(0,ROUNDDOWN(AB662*0.04-MIN(50000,AB662)*0.02,-2)))</f>
        <v/>
      </c>
      <c r="AE662" s="18">
        <f>Y662-Z662</f>
        <v/>
      </c>
      <c r="AF662" s="18">
        <f>AC662-AD662</f>
        <v/>
      </c>
      <c r="AG662" s="18">
        <f>AE662+AF662</f>
        <v/>
      </c>
      <c r="AH662" s="20">
        <f>IF(W662&lt;=0,0,LOOKUP(W662,{0,1950001,3300001,6950001,9000001,18000001,40000001},{0.05,0.1,0.2,0.23,0.33,0.4,0.45}))</f>
        <v/>
      </c>
    </row>
    <row r="663">
      <c r="A663" t="inlineStr">
        <is>
          <t>1万円刻み 3区分8万円ずつ</t>
        </is>
      </c>
      <c r="B663" s="18">
        <f>'4_1万円刻み'!$A$195</f>
        <v/>
      </c>
      <c r="C663" s="19" t="n">
        <v>2026</v>
      </c>
      <c r="D663" t="inlineStr">
        <is>
          <t>いいえ</t>
        </is>
      </c>
      <c r="E663" s="18" t="n">
        <v>80000</v>
      </c>
      <c r="F663" s="18" t="n">
        <v>0</v>
      </c>
      <c r="G663" s="18" t="n">
        <v>80000</v>
      </c>
      <c r="H663" s="18" t="n">
        <v>80000</v>
      </c>
      <c r="I663" s="18" t="n">
        <v>0</v>
      </c>
      <c r="J663" s="18">
        <f>ROUND(MIN(B663/12,650000)*12*0.0915+MIN(B663/12,1390000)*12*(0.0504+0)+B663*0.005,0)</f>
        <v/>
      </c>
      <c r="K663" s="18" t="n">
        <v>0</v>
      </c>
      <c r="L663" s="18" t="n">
        <v>0</v>
      </c>
      <c r="M663" s="18">
        <f>ROUND(IF(C663&gt;=2026,IF(B663&lt;741000,0,IF(B663&lt;2191000,B663-740000,IF(B663&lt;2193000,1451000,IF(B663&lt;2196000,1453000,IF(B663&lt;2200000,1456000,IF(B663&lt;3600000,ROUNDDOWN(B663/4,-3)*2.8-80000,IF(B663&lt;6600000,ROUNDDOWN(B663/4,-3)*3.2-440000,IF(B663&lt;8500000,ROUNDDOWN(B663*0.9,0)-1100000,B663-1950000)))))))),IF(B663&lt;651000,0,IF(B663&lt;1900000,B663-650000,IF(B663&lt;3600000,ROUNDDOWN(B663/4,-3)*2.8-80000,IF(B663&lt;6600000,ROUNDDOWN(B663/4,-3)*3.2-440000,IF(B663&lt;8500000,ROUNDDOWN(B663*0.9,0)-1100000,B663-1950000)))))),0)</f>
        <v/>
      </c>
      <c r="N663" s="18">
        <f>IF(M663&gt;23500000,NA(),IF(C663&gt;=2026,IF(M663&lt;=4890000,1040000,IF(M663&lt;=6550000,670000,620000)),IF(M663&lt;=1320000,950000,IF(M663&lt;=3360000,880000,IF(M663&lt;=4890000,680000,IF(M663&lt;=6550000,630000,580000))))))</f>
        <v/>
      </c>
      <c r="O663" s="18">
        <f>IF(F663&lt;=0,IF(AND(D663="はい",C663&gt;=2026,C663&lt;=2027),IF(E663&lt;=0,0,IF(E663&lt;=30000,E663,IF(E663&lt;=60000,ROUNDUP(E663/2,0)+15000,IF(E663&lt;=120000,ROUNDUP(E663/4,0)+30000,60000)))),IF(E663&lt;=0,0,IF(E663&lt;=20000,E663,IF(E663&lt;=40000,ROUNDUP(E663/2,0)+10000,IF(E663&lt;=80000,ROUNDUP(E663/4,0)+20000,40000))))),IF(E663&lt;=0,IF(F663&lt;=0,0,IF(F663&lt;=25000,F663,IF(F663&lt;=50000,ROUNDUP(F663/2,0)+12500,IF(F663&lt;=100000,ROUNDUP(F663/4,0)+25000,50000)))),MAX(IF(F663&lt;=0,0,IF(F663&lt;=25000,F663,IF(F663&lt;=50000,ROUNDUP(F663/2,0)+12500,IF(F663&lt;=100000,ROUNDUP(F663/4,0)+25000,50000)))),MIN(IF(AND(D663="はい",C663&gt;=2026,C663&lt;=2027),IF(E663&lt;=0,0,IF(E663&lt;=30000,E663,IF(E663&lt;=60000,ROUNDUP(E663/2,0)+15000,IF(E663&lt;=120000,ROUNDUP(E663/4,0)+30000,60000)))),IF(E663&lt;=0,0,IF(E663&lt;=20000,E663,IF(E663&lt;=40000,ROUNDUP(E663/2,0)+10000,IF(E663&lt;=80000,ROUNDUP(E663/4,0)+20000,40000)))))+IF(F663&lt;=0,0,IF(F663&lt;=25000,F663,IF(F663&lt;=50000,ROUNDUP(F663/2,0)+12500,IF(F663&lt;=100000,ROUNDUP(F663/4,0)+25000,50000)))),IF(AND(D663="はい",C663&gt;=2026,C663&lt;=2027),60000,40000)))))</f>
        <v/>
      </c>
      <c r="P663" s="18">
        <f>IF(G663&lt;=0,0,IF(G663&lt;=20000,G663,IF(G663&lt;=40000,ROUNDUP(G663/2,0)+10000,IF(G663&lt;=80000,ROUNDUP(G663/4,0)+20000,40000))))</f>
        <v/>
      </c>
      <c r="Q663" s="18">
        <f>IF(I663&lt;=0,IF(H663&lt;=0,0,IF(H663&lt;=20000,H663,IF(H663&lt;=40000,ROUNDUP(H663/2,0)+10000,IF(H663&lt;=80000,ROUNDUP(H663/4,0)+20000,40000)))),IF(H663&lt;=0,IF(I663&lt;=0,0,IF(I663&lt;=25000,I663,IF(I663&lt;=50000,ROUNDUP(I663/2,0)+12500,IF(I663&lt;=100000,ROUNDUP(I663/4,0)+25000,50000)))),MAX(IF(I663&lt;=0,0,IF(I663&lt;=25000,I663,IF(I663&lt;=50000,ROUNDUP(I663/2,0)+12500,IF(I663&lt;=100000,ROUNDUP(I663/4,0)+25000,50000)))),MIN(IF(H663&lt;=0,0,IF(H663&lt;=20000,H663,IF(H663&lt;=40000,ROUNDUP(H663/2,0)+10000,IF(H663&lt;=80000,ROUNDUP(H663/4,0)+20000,40000))))+IF(I663&lt;=0,0,IF(I663&lt;=25000,I663,IF(I663&lt;=50000,ROUNDUP(I663/2,0)+12500,IF(I663&lt;=100000,ROUNDUP(I663/4,0)+25000,50000)))),40000))))</f>
        <v/>
      </c>
      <c r="R663" s="18">
        <f>MIN(120000,O663+P663+Q663)</f>
        <v/>
      </c>
      <c r="S663" s="18">
        <f>IF(F663&lt;=0,IF(E663&lt;=0,0,IF(E663&lt;=12000,E663,IF(E663&lt;=32000,ROUNDUP(E663/2,0)+6000,IF(E663&lt;=56000,ROUNDUP(E663/4,0)+14000,28000)))),IF(E663&lt;=0,IF(F663&lt;=0,0,IF(F663&lt;=15000,F663,IF(F663&lt;=40000,ROUNDUP(F663/2,0)+7500,IF(F663&lt;=70000,ROUNDUP(F663/4,0)+17500,35000)))),MAX(IF(F663&lt;=0,0,IF(F663&lt;=15000,F663,IF(F663&lt;=40000,ROUNDUP(F663/2,0)+7500,IF(F663&lt;=70000,ROUNDUP(F663/4,0)+17500,35000)))),MIN(IF(E663&lt;=0,0,IF(E663&lt;=12000,E663,IF(E663&lt;=32000,ROUNDUP(E663/2,0)+6000,IF(E663&lt;=56000,ROUNDUP(E663/4,0)+14000,28000))))+IF(F663&lt;=0,0,IF(F663&lt;=15000,F663,IF(F663&lt;=40000,ROUNDUP(F663/2,0)+7500,IF(F663&lt;=70000,ROUNDUP(F663/4,0)+17500,35000)))),28000))))</f>
        <v/>
      </c>
      <c r="T663" s="18">
        <f>IF(G663&lt;=0,0,IF(G663&lt;=12000,G663,IF(G663&lt;=32000,ROUNDUP(G663/2,0)+6000,IF(G663&lt;=56000,ROUNDUP(G663/4,0)+14000,28000))))</f>
        <v/>
      </c>
      <c r="U663" s="18">
        <f>IF(I663&lt;=0,IF(H663&lt;=0,0,IF(H663&lt;=12000,H663,IF(H663&lt;=32000,ROUNDUP(H663/2,0)+6000,IF(H663&lt;=56000,ROUNDUP(H663/4,0)+14000,28000)))),IF(H663&lt;=0,IF(I663&lt;=0,0,IF(I663&lt;=15000,I663,IF(I663&lt;=40000,ROUNDUP(I663/2,0)+7500,IF(I663&lt;=70000,ROUNDUP(I663/4,0)+17500,35000)))),MAX(IF(I663&lt;=0,0,IF(I663&lt;=15000,I663,IF(I663&lt;=40000,ROUNDUP(I663/2,0)+7500,IF(I663&lt;=70000,ROUNDUP(I663/4,0)+17500,35000)))),MIN(IF(H663&lt;=0,0,IF(H663&lt;=12000,H663,IF(H663&lt;=32000,ROUNDUP(H663/2,0)+6000,IF(H663&lt;=56000,ROUNDUP(H663/4,0)+14000,28000))))+IF(I663&lt;=0,0,IF(I663&lt;=15000,I663,IF(I663&lt;=40000,ROUNDUP(I663/2,0)+7500,IF(I663&lt;=70000,ROUNDUP(I663/4,0)+17500,35000)))),28000))))</f>
        <v/>
      </c>
      <c r="V663" s="18">
        <f>MIN(70000,S663+T663+U663)</f>
        <v/>
      </c>
      <c r="W663" s="18">
        <f>MAX(0,ROUNDDOWN(M663-J663-N663-K663-0,-3))</f>
        <v/>
      </c>
      <c r="X663" s="18">
        <f>MAX(0,ROUNDDOWN(M663-J663-N663-K663-R663,-3))</f>
        <v/>
      </c>
      <c r="Y663" s="18">
        <f>IF(W663&lt;=0,0,ROUNDDOWN((W663*LOOKUP(W663,{0,1950001,3300001,6950001,9000001,18000001,40000001},{0.05,0.1,0.2,0.23,0.33,0.4,0.45})-LOOKUP(W663,{0,1950001,3300001,6950001,9000001,18000001,40000001},{0,97500,427500,636000,1536000,2796000,4796000}))*1.021,-2))</f>
        <v/>
      </c>
      <c r="Z663" s="18">
        <f>IF(X663&lt;=0,0,ROUNDDOWN((X663*LOOKUP(X663,{0,1950001,3300001,6950001,9000001,18000001,40000001},{0.05,0.1,0.2,0.23,0.33,0.4,0.45})-LOOKUP(X663,{0,1950001,3300001,6950001,9000001,18000001,40000001},{0,97500,427500,636000,1536000,2796000,4796000}))*1.021,-2))</f>
        <v/>
      </c>
      <c r="AA663" s="18">
        <f>MAX(0,ROUNDDOWN(M663-J663-430000-L663-0,-3))</f>
        <v/>
      </c>
      <c r="AB663" s="18">
        <f>MAX(0,ROUNDDOWN(M663-J663-430000-L663-V663,-3))</f>
        <v/>
      </c>
      <c r="AC663" s="18">
        <f>IF(M663&lt;=450000,0,MAX(0,ROUNDDOWN(AA663*0.06-MIN(50000,AA663)*0.03,-2))+MAX(0,ROUNDDOWN(AA663*0.04-MIN(50000,AA663)*0.02,-2)))</f>
        <v/>
      </c>
      <c r="AD663" s="18">
        <f>IF(M663&lt;=450000,0,MAX(0,ROUNDDOWN(AB663*0.06-MIN(50000,AB663)*0.03,-2))+MAX(0,ROUNDDOWN(AB663*0.04-MIN(50000,AB663)*0.02,-2)))</f>
        <v/>
      </c>
      <c r="AE663" s="18">
        <f>Y663-Z663</f>
        <v/>
      </c>
      <c r="AF663" s="18">
        <f>AC663-AD663</f>
        <v/>
      </c>
      <c r="AG663" s="18">
        <f>AE663+AF663</f>
        <v/>
      </c>
      <c r="AH663" s="20">
        <f>IF(W663&lt;=0,0,LOOKUP(W663,{0,1950001,3300001,6950001,9000001,18000001,40000001},{0.05,0.1,0.2,0.23,0.33,0.4,0.45}))</f>
        <v/>
      </c>
    </row>
    <row r="664">
      <c r="A664" t="inlineStr">
        <is>
          <t>1万円刻み 一般8万円</t>
        </is>
      </c>
      <c r="B664" s="18">
        <f>'4_1万円刻み'!$A$195</f>
        <v/>
      </c>
      <c r="C664" s="19" t="n">
        <v>2026</v>
      </c>
      <c r="D664" t="inlineStr">
        <is>
          <t>いいえ</t>
        </is>
      </c>
      <c r="E664" s="18" t="n">
        <v>80000</v>
      </c>
      <c r="F664" s="18" t="n">
        <v>0</v>
      </c>
      <c r="G664" s="18" t="n">
        <v>0</v>
      </c>
      <c r="H664" s="18" t="n">
        <v>0</v>
      </c>
      <c r="I664" s="18" t="n">
        <v>0</v>
      </c>
      <c r="J664" s="18">
        <f>ROUND(MIN(B664/12,650000)*12*0.0915+MIN(B664/12,1390000)*12*(0.0504+0)+B664*0.005,0)</f>
        <v/>
      </c>
      <c r="K664" s="18" t="n">
        <v>0</v>
      </c>
      <c r="L664" s="18" t="n">
        <v>0</v>
      </c>
      <c r="M664" s="18">
        <f>ROUND(IF(C664&gt;=2026,IF(B664&lt;741000,0,IF(B664&lt;2191000,B664-740000,IF(B664&lt;2193000,1451000,IF(B664&lt;2196000,1453000,IF(B664&lt;2200000,1456000,IF(B664&lt;3600000,ROUNDDOWN(B664/4,-3)*2.8-80000,IF(B664&lt;6600000,ROUNDDOWN(B664/4,-3)*3.2-440000,IF(B664&lt;8500000,ROUNDDOWN(B664*0.9,0)-1100000,B664-1950000)))))))),IF(B664&lt;651000,0,IF(B664&lt;1900000,B664-650000,IF(B664&lt;3600000,ROUNDDOWN(B664/4,-3)*2.8-80000,IF(B664&lt;6600000,ROUNDDOWN(B664/4,-3)*3.2-440000,IF(B664&lt;8500000,ROUNDDOWN(B664*0.9,0)-1100000,B664-1950000)))))),0)</f>
        <v/>
      </c>
      <c r="N664" s="18">
        <f>IF(M664&gt;23500000,NA(),IF(C664&gt;=2026,IF(M664&lt;=4890000,1040000,IF(M664&lt;=6550000,670000,620000)),IF(M664&lt;=1320000,950000,IF(M664&lt;=3360000,880000,IF(M664&lt;=4890000,680000,IF(M664&lt;=6550000,630000,580000))))))</f>
        <v/>
      </c>
      <c r="O664" s="18">
        <f>IF(F664&lt;=0,IF(AND(D664="はい",C664&gt;=2026,C664&lt;=2027),IF(E664&lt;=0,0,IF(E664&lt;=30000,E664,IF(E664&lt;=60000,ROUNDUP(E664/2,0)+15000,IF(E664&lt;=120000,ROUNDUP(E664/4,0)+30000,60000)))),IF(E664&lt;=0,0,IF(E664&lt;=20000,E664,IF(E664&lt;=40000,ROUNDUP(E664/2,0)+10000,IF(E664&lt;=80000,ROUNDUP(E664/4,0)+20000,40000))))),IF(E664&lt;=0,IF(F664&lt;=0,0,IF(F664&lt;=25000,F664,IF(F664&lt;=50000,ROUNDUP(F664/2,0)+12500,IF(F664&lt;=100000,ROUNDUP(F664/4,0)+25000,50000)))),MAX(IF(F664&lt;=0,0,IF(F664&lt;=25000,F664,IF(F664&lt;=50000,ROUNDUP(F664/2,0)+12500,IF(F664&lt;=100000,ROUNDUP(F664/4,0)+25000,50000)))),MIN(IF(AND(D664="はい",C664&gt;=2026,C664&lt;=2027),IF(E664&lt;=0,0,IF(E664&lt;=30000,E664,IF(E664&lt;=60000,ROUNDUP(E664/2,0)+15000,IF(E664&lt;=120000,ROUNDUP(E664/4,0)+30000,60000)))),IF(E664&lt;=0,0,IF(E664&lt;=20000,E664,IF(E664&lt;=40000,ROUNDUP(E664/2,0)+10000,IF(E664&lt;=80000,ROUNDUP(E664/4,0)+20000,40000)))))+IF(F664&lt;=0,0,IF(F664&lt;=25000,F664,IF(F664&lt;=50000,ROUNDUP(F664/2,0)+12500,IF(F664&lt;=100000,ROUNDUP(F664/4,0)+25000,50000)))),IF(AND(D664="はい",C664&gt;=2026,C664&lt;=2027),60000,40000)))))</f>
        <v/>
      </c>
      <c r="P664" s="18">
        <f>IF(G664&lt;=0,0,IF(G664&lt;=20000,G664,IF(G664&lt;=40000,ROUNDUP(G664/2,0)+10000,IF(G664&lt;=80000,ROUNDUP(G664/4,0)+20000,40000))))</f>
        <v/>
      </c>
      <c r="Q664" s="18">
        <f>IF(I664&lt;=0,IF(H664&lt;=0,0,IF(H664&lt;=20000,H664,IF(H664&lt;=40000,ROUNDUP(H664/2,0)+10000,IF(H664&lt;=80000,ROUNDUP(H664/4,0)+20000,40000)))),IF(H664&lt;=0,IF(I664&lt;=0,0,IF(I664&lt;=25000,I664,IF(I664&lt;=50000,ROUNDUP(I664/2,0)+12500,IF(I664&lt;=100000,ROUNDUP(I664/4,0)+25000,50000)))),MAX(IF(I664&lt;=0,0,IF(I664&lt;=25000,I664,IF(I664&lt;=50000,ROUNDUP(I664/2,0)+12500,IF(I664&lt;=100000,ROUNDUP(I664/4,0)+25000,50000)))),MIN(IF(H664&lt;=0,0,IF(H664&lt;=20000,H664,IF(H664&lt;=40000,ROUNDUP(H664/2,0)+10000,IF(H664&lt;=80000,ROUNDUP(H664/4,0)+20000,40000))))+IF(I664&lt;=0,0,IF(I664&lt;=25000,I664,IF(I664&lt;=50000,ROUNDUP(I664/2,0)+12500,IF(I664&lt;=100000,ROUNDUP(I664/4,0)+25000,50000)))),40000))))</f>
        <v/>
      </c>
      <c r="R664" s="18">
        <f>MIN(120000,O664+P664+Q664)</f>
        <v/>
      </c>
      <c r="S664" s="18">
        <f>IF(F664&lt;=0,IF(E664&lt;=0,0,IF(E664&lt;=12000,E664,IF(E664&lt;=32000,ROUNDUP(E664/2,0)+6000,IF(E664&lt;=56000,ROUNDUP(E664/4,0)+14000,28000)))),IF(E664&lt;=0,IF(F664&lt;=0,0,IF(F664&lt;=15000,F664,IF(F664&lt;=40000,ROUNDUP(F664/2,0)+7500,IF(F664&lt;=70000,ROUNDUP(F664/4,0)+17500,35000)))),MAX(IF(F664&lt;=0,0,IF(F664&lt;=15000,F664,IF(F664&lt;=40000,ROUNDUP(F664/2,0)+7500,IF(F664&lt;=70000,ROUNDUP(F664/4,0)+17500,35000)))),MIN(IF(E664&lt;=0,0,IF(E664&lt;=12000,E664,IF(E664&lt;=32000,ROUNDUP(E664/2,0)+6000,IF(E664&lt;=56000,ROUNDUP(E664/4,0)+14000,28000))))+IF(F664&lt;=0,0,IF(F664&lt;=15000,F664,IF(F664&lt;=40000,ROUNDUP(F664/2,0)+7500,IF(F664&lt;=70000,ROUNDUP(F664/4,0)+17500,35000)))),28000))))</f>
        <v/>
      </c>
      <c r="T664" s="18">
        <f>IF(G664&lt;=0,0,IF(G664&lt;=12000,G664,IF(G664&lt;=32000,ROUNDUP(G664/2,0)+6000,IF(G664&lt;=56000,ROUNDUP(G664/4,0)+14000,28000))))</f>
        <v/>
      </c>
      <c r="U664" s="18">
        <f>IF(I664&lt;=0,IF(H664&lt;=0,0,IF(H664&lt;=12000,H664,IF(H664&lt;=32000,ROUNDUP(H664/2,0)+6000,IF(H664&lt;=56000,ROUNDUP(H664/4,0)+14000,28000)))),IF(H664&lt;=0,IF(I664&lt;=0,0,IF(I664&lt;=15000,I664,IF(I664&lt;=40000,ROUNDUP(I664/2,0)+7500,IF(I664&lt;=70000,ROUNDUP(I664/4,0)+17500,35000)))),MAX(IF(I664&lt;=0,0,IF(I664&lt;=15000,I664,IF(I664&lt;=40000,ROUNDUP(I664/2,0)+7500,IF(I664&lt;=70000,ROUNDUP(I664/4,0)+17500,35000)))),MIN(IF(H664&lt;=0,0,IF(H664&lt;=12000,H664,IF(H664&lt;=32000,ROUNDUP(H664/2,0)+6000,IF(H664&lt;=56000,ROUNDUP(H664/4,0)+14000,28000))))+IF(I664&lt;=0,0,IF(I664&lt;=15000,I664,IF(I664&lt;=40000,ROUNDUP(I664/2,0)+7500,IF(I664&lt;=70000,ROUNDUP(I664/4,0)+17500,35000)))),28000))))</f>
        <v/>
      </c>
      <c r="V664" s="18">
        <f>MIN(70000,S664+T664+U664)</f>
        <v/>
      </c>
      <c r="W664" s="18">
        <f>MAX(0,ROUNDDOWN(M664-J664-N664-K664-0,-3))</f>
        <v/>
      </c>
      <c r="X664" s="18">
        <f>MAX(0,ROUNDDOWN(M664-J664-N664-K664-R664,-3))</f>
        <v/>
      </c>
      <c r="Y664" s="18">
        <f>IF(W664&lt;=0,0,ROUNDDOWN((W664*LOOKUP(W664,{0,1950001,3300001,6950001,9000001,18000001,40000001},{0.05,0.1,0.2,0.23,0.33,0.4,0.45})-LOOKUP(W664,{0,1950001,3300001,6950001,9000001,18000001,40000001},{0,97500,427500,636000,1536000,2796000,4796000}))*1.021,-2))</f>
        <v/>
      </c>
      <c r="Z664" s="18">
        <f>IF(X664&lt;=0,0,ROUNDDOWN((X664*LOOKUP(X664,{0,1950001,3300001,6950001,9000001,18000001,40000001},{0.05,0.1,0.2,0.23,0.33,0.4,0.45})-LOOKUP(X664,{0,1950001,3300001,6950001,9000001,18000001,40000001},{0,97500,427500,636000,1536000,2796000,4796000}))*1.021,-2))</f>
        <v/>
      </c>
      <c r="AA664" s="18">
        <f>MAX(0,ROUNDDOWN(M664-J664-430000-L664-0,-3))</f>
        <v/>
      </c>
      <c r="AB664" s="18">
        <f>MAX(0,ROUNDDOWN(M664-J664-430000-L664-V664,-3))</f>
        <v/>
      </c>
      <c r="AC664" s="18">
        <f>IF(M664&lt;=450000,0,MAX(0,ROUNDDOWN(AA664*0.06-MIN(50000,AA664)*0.03,-2))+MAX(0,ROUNDDOWN(AA664*0.04-MIN(50000,AA664)*0.02,-2)))</f>
        <v/>
      </c>
      <c r="AD664" s="18">
        <f>IF(M664&lt;=450000,0,MAX(0,ROUNDDOWN(AB664*0.06-MIN(50000,AB664)*0.03,-2))+MAX(0,ROUNDDOWN(AB664*0.04-MIN(50000,AB664)*0.02,-2)))</f>
        <v/>
      </c>
      <c r="AE664" s="18">
        <f>Y664-Z664</f>
        <v/>
      </c>
      <c r="AF664" s="18">
        <f>AC664-AD664</f>
        <v/>
      </c>
      <c r="AG664" s="18">
        <f>AE664+AF664</f>
        <v/>
      </c>
      <c r="AH664" s="20">
        <f>IF(W664&lt;=0,0,LOOKUP(W664,{0,1950001,3300001,6950001,9000001,18000001,40000001},{0.05,0.1,0.2,0.23,0.33,0.4,0.45}))</f>
        <v/>
      </c>
    </row>
    <row r="665">
      <c r="A665" t="inlineStr">
        <is>
          <t>1万円刻み 特例あり一般12万円</t>
        </is>
      </c>
      <c r="B665" s="18">
        <f>'4_1万円刻み'!$A$195</f>
        <v/>
      </c>
      <c r="C665" s="19" t="n">
        <v>2026</v>
      </c>
      <c r="D665" t="inlineStr">
        <is>
          <t>はい</t>
        </is>
      </c>
      <c r="E665" s="18" t="n">
        <v>120000</v>
      </c>
      <c r="F665" s="18" t="n">
        <v>0</v>
      </c>
      <c r="G665" s="18" t="n">
        <v>0</v>
      </c>
      <c r="H665" s="18" t="n">
        <v>0</v>
      </c>
      <c r="I665" s="18" t="n">
        <v>0</v>
      </c>
      <c r="J665" s="18">
        <f>ROUND(MIN(B665/12,650000)*12*0.0915+MIN(B665/12,1390000)*12*(0.0504+0)+B665*0.005,0)</f>
        <v/>
      </c>
      <c r="K665" s="18" t="n">
        <v>0</v>
      </c>
      <c r="L665" s="18" t="n">
        <v>0</v>
      </c>
      <c r="M665" s="18">
        <f>ROUND(IF(C665&gt;=2026,IF(B665&lt;741000,0,IF(B665&lt;2191000,B665-740000,IF(B665&lt;2193000,1451000,IF(B665&lt;2196000,1453000,IF(B665&lt;2200000,1456000,IF(B665&lt;3600000,ROUNDDOWN(B665/4,-3)*2.8-80000,IF(B665&lt;6600000,ROUNDDOWN(B665/4,-3)*3.2-440000,IF(B665&lt;8500000,ROUNDDOWN(B665*0.9,0)-1100000,B665-1950000)))))))),IF(B665&lt;651000,0,IF(B665&lt;1900000,B665-650000,IF(B665&lt;3600000,ROUNDDOWN(B665/4,-3)*2.8-80000,IF(B665&lt;6600000,ROUNDDOWN(B665/4,-3)*3.2-440000,IF(B665&lt;8500000,ROUNDDOWN(B665*0.9,0)-1100000,B665-1950000)))))),0)</f>
        <v/>
      </c>
      <c r="N665" s="18">
        <f>IF(M665&gt;23500000,NA(),IF(C665&gt;=2026,IF(M665&lt;=4890000,1040000,IF(M665&lt;=6550000,670000,620000)),IF(M665&lt;=1320000,950000,IF(M665&lt;=3360000,880000,IF(M665&lt;=4890000,680000,IF(M665&lt;=6550000,630000,580000))))))</f>
        <v/>
      </c>
      <c r="O665" s="18">
        <f>IF(F665&lt;=0,IF(AND(D665="はい",C665&gt;=2026,C665&lt;=2027),IF(E665&lt;=0,0,IF(E665&lt;=30000,E665,IF(E665&lt;=60000,ROUNDUP(E665/2,0)+15000,IF(E665&lt;=120000,ROUNDUP(E665/4,0)+30000,60000)))),IF(E665&lt;=0,0,IF(E665&lt;=20000,E665,IF(E665&lt;=40000,ROUNDUP(E665/2,0)+10000,IF(E665&lt;=80000,ROUNDUP(E665/4,0)+20000,40000))))),IF(E665&lt;=0,IF(F665&lt;=0,0,IF(F665&lt;=25000,F665,IF(F665&lt;=50000,ROUNDUP(F665/2,0)+12500,IF(F665&lt;=100000,ROUNDUP(F665/4,0)+25000,50000)))),MAX(IF(F665&lt;=0,0,IF(F665&lt;=25000,F665,IF(F665&lt;=50000,ROUNDUP(F665/2,0)+12500,IF(F665&lt;=100000,ROUNDUP(F665/4,0)+25000,50000)))),MIN(IF(AND(D665="はい",C665&gt;=2026,C665&lt;=2027),IF(E665&lt;=0,0,IF(E665&lt;=30000,E665,IF(E665&lt;=60000,ROUNDUP(E665/2,0)+15000,IF(E665&lt;=120000,ROUNDUP(E665/4,0)+30000,60000)))),IF(E665&lt;=0,0,IF(E665&lt;=20000,E665,IF(E665&lt;=40000,ROUNDUP(E665/2,0)+10000,IF(E665&lt;=80000,ROUNDUP(E665/4,0)+20000,40000)))))+IF(F665&lt;=0,0,IF(F665&lt;=25000,F665,IF(F665&lt;=50000,ROUNDUP(F665/2,0)+12500,IF(F665&lt;=100000,ROUNDUP(F665/4,0)+25000,50000)))),IF(AND(D665="はい",C665&gt;=2026,C665&lt;=2027),60000,40000)))))</f>
        <v/>
      </c>
      <c r="P665" s="18">
        <f>IF(G665&lt;=0,0,IF(G665&lt;=20000,G665,IF(G665&lt;=40000,ROUNDUP(G665/2,0)+10000,IF(G665&lt;=80000,ROUNDUP(G665/4,0)+20000,40000))))</f>
        <v/>
      </c>
      <c r="Q665" s="18">
        <f>IF(I665&lt;=0,IF(H665&lt;=0,0,IF(H665&lt;=20000,H665,IF(H665&lt;=40000,ROUNDUP(H665/2,0)+10000,IF(H665&lt;=80000,ROUNDUP(H665/4,0)+20000,40000)))),IF(H665&lt;=0,IF(I665&lt;=0,0,IF(I665&lt;=25000,I665,IF(I665&lt;=50000,ROUNDUP(I665/2,0)+12500,IF(I665&lt;=100000,ROUNDUP(I665/4,0)+25000,50000)))),MAX(IF(I665&lt;=0,0,IF(I665&lt;=25000,I665,IF(I665&lt;=50000,ROUNDUP(I665/2,0)+12500,IF(I665&lt;=100000,ROUNDUP(I665/4,0)+25000,50000)))),MIN(IF(H665&lt;=0,0,IF(H665&lt;=20000,H665,IF(H665&lt;=40000,ROUNDUP(H665/2,0)+10000,IF(H665&lt;=80000,ROUNDUP(H665/4,0)+20000,40000))))+IF(I665&lt;=0,0,IF(I665&lt;=25000,I665,IF(I665&lt;=50000,ROUNDUP(I665/2,0)+12500,IF(I665&lt;=100000,ROUNDUP(I665/4,0)+25000,50000)))),40000))))</f>
        <v/>
      </c>
      <c r="R665" s="18">
        <f>MIN(120000,O665+P665+Q665)</f>
        <v/>
      </c>
      <c r="S665" s="18">
        <f>IF(F665&lt;=0,IF(E665&lt;=0,0,IF(E665&lt;=12000,E665,IF(E665&lt;=32000,ROUNDUP(E665/2,0)+6000,IF(E665&lt;=56000,ROUNDUP(E665/4,0)+14000,28000)))),IF(E665&lt;=0,IF(F665&lt;=0,0,IF(F665&lt;=15000,F665,IF(F665&lt;=40000,ROUNDUP(F665/2,0)+7500,IF(F665&lt;=70000,ROUNDUP(F665/4,0)+17500,35000)))),MAX(IF(F665&lt;=0,0,IF(F665&lt;=15000,F665,IF(F665&lt;=40000,ROUNDUP(F665/2,0)+7500,IF(F665&lt;=70000,ROUNDUP(F665/4,0)+17500,35000)))),MIN(IF(E665&lt;=0,0,IF(E665&lt;=12000,E665,IF(E665&lt;=32000,ROUNDUP(E665/2,0)+6000,IF(E665&lt;=56000,ROUNDUP(E665/4,0)+14000,28000))))+IF(F665&lt;=0,0,IF(F665&lt;=15000,F665,IF(F665&lt;=40000,ROUNDUP(F665/2,0)+7500,IF(F665&lt;=70000,ROUNDUP(F665/4,0)+17500,35000)))),28000))))</f>
        <v/>
      </c>
      <c r="T665" s="18">
        <f>IF(G665&lt;=0,0,IF(G665&lt;=12000,G665,IF(G665&lt;=32000,ROUNDUP(G665/2,0)+6000,IF(G665&lt;=56000,ROUNDUP(G665/4,0)+14000,28000))))</f>
        <v/>
      </c>
      <c r="U665" s="18">
        <f>IF(I665&lt;=0,IF(H665&lt;=0,0,IF(H665&lt;=12000,H665,IF(H665&lt;=32000,ROUNDUP(H665/2,0)+6000,IF(H665&lt;=56000,ROUNDUP(H665/4,0)+14000,28000)))),IF(H665&lt;=0,IF(I665&lt;=0,0,IF(I665&lt;=15000,I665,IF(I665&lt;=40000,ROUNDUP(I665/2,0)+7500,IF(I665&lt;=70000,ROUNDUP(I665/4,0)+17500,35000)))),MAX(IF(I665&lt;=0,0,IF(I665&lt;=15000,I665,IF(I665&lt;=40000,ROUNDUP(I665/2,0)+7500,IF(I665&lt;=70000,ROUNDUP(I665/4,0)+17500,35000)))),MIN(IF(H665&lt;=0,0,IF(H665&lt;=12000,H665,IF(H665&lt;=32000,ROUNDUP(H665/2,0)+6000,IF(H665&lt;=56000,ROUNDUP(H665/4,0)+14000,28000))))+IF(I665&lt;=0,0,IF(I665&lt;=15000,I665,IF(I665&lt;=40000,ROUNDUP(I665/2,0)+7500,IF(I665&lt;=70000,ROUNDUP(I665/4,0)+17500,35000)))),28000))))</f>
        <v/>
      </c>
      <c r="V665" s="18">
        <f>MIN(70000,S665+T665+U665)</f>
        <v/>
      </c>
      <c r="W665" s="18">
        <f>MAX(0,ROUNDDOWN(M665-J665-N665-K665-0,-3))</f>
        <v/>
      </c>
      <c r="X665" s="18">
        <f>MAX(0,ROUNDDOWN(M665-J665-N665-K665-R665,-3))</f>
        <v/>
      </c>
      <c r="Y665" s="18">
        <f>IF(W665&lt;=0,0,ROUNDDOWN((W665*LOOKUP(W665,{0,1950001,3300001,6950001,9000001,18000001,40000001},{0.05,0.1,0.2,0.23,0.33,0.4,0.45})-LOOKUP(W665,{0,1950001,3300001,6950001,9000001,18000001,40000001},{0,97500,427500,636000,1536000,2796000,4796000}))*1.021,-2))</f>
        <v/>
      </c>
      <c r="Z665" s="18">
        <f>IF(X665&lt;=0,0,ROUNDDOWN((X665*LOOKUP(X665,{0,1950001,3300001,6950001,9000001,18000001,40000001},{0.05,0.1,0.2,0.23,0.33,0.4,0.45})-LOOKUP(X665,{0,1950001,3300001,6950001,9000001,18000001,40000001},{0,97500,427500,636000,1536000,2796000,4796000}))*1.021,-2))</f>
        <v/>
      </c>
      <c r="AA665" s="18">
        <f>MAX(0,ROUNDDOWN(M665-J665-430000-L665-0,-3))</f>
        <v/>
      </c>
      <c r="AB665" s="18">
        <f>MAX(0,ROUNDDOWN(M665-J665-430000-L665-V665,-3))</f>
        <v/>
      </c>
      <c r="AC665" s="18">
        <f>IF(M665&lt;=450000,0,MAX(0,ROUNDDOWN(AA665*0.06-MIN(50000,AA665)*0.03,-2))+MAX(0,ROUNDDOWN(AA665*0.04-MIN(50000,AA665)*0.02,-2)))</f>
        <v/>
      </c>
      <c r="AD665" s="18">
        <f>IF(M665&lt;=450000,0,MAX(0,ROUNDDOWN(AB665*0.06-MIN(50000,AB665)*0.03,-2))+MAX(0,ROUNDDOWN(AB665*0.04-MIN(50000,AB665)*0.02,-2)))</f>
        <v/>
      </c>
      <c r="AE665" s="18">
        <f>Y665-Z665</f>
        <v/>
      </c>
      <c r="AF665" s="18">
        <f>AC665-AD665</f>
        <v/>
      </c>
      <c r="AG665" s="18">
        <f>AE665+AF665</f>
        <v/>
      </c>
      <c r="AH665" s="20">
        <f>IF(W665&lt;=0,0,LOOKUP(W665,{0,1950001,3300001,6950001,9000001,18000001,40000001},{0.05,0.1,0.2,0.23,0.33,0.4,0.45}))</f>
        <v/>
      </c>
    </row>
    <row r="666">
      <c r="A666" t="inlineStr">
        <is>
          <t>1万円刻み 3区分8万円ずつ</t>
        </is>
      </c>
      <c r="B666" s="18">
        <f>'4_1万円刻み'!$A$196</f>
        <v/>
      </c>
      <c r="C666" s="19" t="n">
        <v>2026</v>
      </c>
      <c r="D666" t="inlineStr">
        <is>
          <t>いいえ</t>
        </is>
      </c>
      <c r="E666" s="18" t="n">
        <v>80000</v>
      </c>
      <c r="F666" s="18" t="n">
        <v>0</v>
      </c>
      <c r="G666" s="18" t="n">
        <v>80000</v>
      </c>
      <c r="H666" s="18" t="n">
        <v>80000</v>
      </c>
      <c r="I666" s="18" t="n">
        <v>0</v>
      </c>
      <c r="J666" s="18">
        <f>ROUND(MIN(B666/12,650000)*12*0.0915+MIN(B666/12,1390000)*12*(0.0504+0)+B666*0.005,0)</f>
        <v/>
      </c>
      <c r="K666" s="18" t="n">
        <v>0</v>
      </c>
      <c r="L666" s="18" t="n">
        <v>0</v>
      </c>
      <c r="M666" s="18">
        <f>ROUND(IF(C666&gt;=2026,IF(B666&lt;741000,0,IF(B666&lt;2191000,B666-740000,IF(B666&lt;2193000,1451000,IF(B666&lt;2196000,1453000,IF(B666&lt;2200000,1456000,IF(B666&lt;3600000,ROUNDDOWN(B666/4,-3)*2.8-80000,IF(B666&lt;6600000,ROUNDDOWN(B666/4,-3)*3.2-440000,IF(B666&lt;8500000,ROUNDDOWN(B666*0.9,0)-1100000,B666-1950000)))))))),IF(B666&lt;651000,0,IF(B666&lt;1900000,B666-650000,IF(B666&lt;3600000,ROUNDDOWN(B666/4,-3)*2.8-80000,IF(B666&lt;6600000,ROUNDDOWN(B666/4,-3)*3.2-440000,IF(B666&lt;8500000,ROUNDDOWN(B666*0.9,0)-1100000,B666-1950000)))))),0)</f>
        <v/>
      </c>
      <c r="N666" s="18">
        <f>IF(M666&gt;23500000,NA(),IF(C666&gt;=2026,IF(M666&lt;=4890000,1040000,IF(M666&lt;=6550000,670000,620000)),IF(M666&lt;=1320000,950000,IF(M666&lt;=3360000,880000,IF(M666&lt;=4890000,680000,IF(M666&lt;=6550000,630000,580000))))))</f>
        <v/>
      </c>
      <c r="O666" s="18">
        <f>IF(F666&lt;=0,IF(AND(D666="はい",C666&gt;=2026,C666&lt;=2027),IF(E666&lt;=0,0,IF(E666&lt;=30000,E666,IF(E666&lt;=60000,ROUNDUP(E666/2,0)+15000,IF(E666&lt;=120000,ROUNDUP(E666/4,0)+30000,60000)))),IF(E666&lt;=0,0,IF(E666&lt;=20000,E666,IF(E666&lt;=40000,ROUNDUP(E666/2,0)+10000,IF(E666&lt;=80000,ROUNDUP(E666/4,0)+20000,40000))))),IF(E666&lt;=0,IF(F666&lt;=0,0,IF(F666&lt;=25000,F666,IF(F666&lt;=50000,ROUNDUP(F666/2,0)+12500,IF(F666&lt;=100000,ROUNDUP(F666/4,0)+25000,50000)))),MAX(IF(F666&lt;=0,0,IF(F666&lt;=25000,F666,IF(F666&lt;=50000,ROUNDUP(F666/2,0)+12500,IF(F666&lt;=100000,ROUNDUP(F666/4,0)+25000,50000)))),MIN(IF(AND(D666="はい",C666&gt;=2026,C666&lt;=2027),IF(E666&lt;=0,0,IF(E666&lt;=30000,E666,IF(E666&lt;=60000,ROUNDUP(E666/2,0)+15000,IF(E666&lt;=120000,ROUNDUP(E666/4,0)+30000,60000)))),IF(E666&lt;=0,0,IF(E666&lt;=20000,E666,IF(E666&lt;=40000,ROUNDUP(E666/2,0)+10000,IF(E666&lt;=80000,ROUNDUP(E666/4,0)+20000,40000)))))+IF(F666&lt;=0,0,IF(F666&lt;=25000,F666,IF(F666&lt;=50000,ROUNDUP(F666/2,0)+12500,IF(F666&lt;=100000,ROUNDUP(F666/4,0)+25000,50000)))),IF(AND(D666="はい",C666&gt;=2026,C666&lt;=2027),60000,40000)))))</f>
        <v/>
      </c>
      <c r="P666" s="18">
        <f>IF(G666&lt;=0,0,IF(G666&lt;=20000,G666,IF(G666&lt;=40000,ROUNDUP(G666/2,0)+10000,IF(G666&lt;=80000,ROUNDUP(G666/4,0)+20000,40000))))</f>
        <v/>
      </c>
      <c r="Q666" s="18">
        <f>IF(I666&lt;=0,IF(H666&lt;=0,0,IF(H666&lt;=20000,H666,IF(H666&lt;=40000,ROUNDUP(H666/2,0)+10000,IF(H666&lt;=80000,ROUNDUP(H666/4,0)+20000,40000)))),IF(H666&lt;=0,IF(I666&lt;=0,0,IF(I666&lt;=25000,I666,IF(I666&lt;=50000,ROUNDUP(I666/2,0)+12500,IF(I666&lt;=100000,ROUNDUP(I666/4,0)+25000,50000)))),MAX(IF(I666&lt;=0,0,IF(I666&lt;=25000,I666,IF(I666&lt;=50000,ROUNDUP(I666/2,0)+12500,IF(I666&lt;=100000,ROUNDUP(I666/4,0)+25000,50000)))),MIN(IF(H666&lt;=0,0,IF(H666&lt;=20000,H666,IF(H666&lt;=40000,ROUNDUP(H666/2,0)+10000,IF(H666&lt;=80000,ROUNDUP(H666/4,0)+20000,40000))))+IF(I666&lt;=0,0,IF(I666&lt;=25000,I666,IF(I666&lt;=50000,ROUNDUP(I666/2,0)+12500,IF(I666&lt;=100000,ROUNDUP(I666/4,0)+25000,50000)))),40000))))</f>
        <v/>
      </c>
      <c r="R666" s="18">
        <f>MIN(120000,O666+P666+Q666)</f>
        <v/>
      </c>
      <c r="S666" s="18">
        <f>IF(F666&lt;=0,IF(E666&lt;=0,0,IF(E666&lt;=12000,E666,IF(E666&lt;=32000,ROUNDUP(E666/2,0)+6000,IF(E666&lt;=56000,ROUNDUP(E666/4,0)+14000,28000)))),IF(E666&lt;=0,IF(F666&lt;=0,0,IF(F666&lt;=15000,F666,IF(F666&lt;=40000,ROUNDUP(F666/2,0)+7500,IF(F666&lt;=70000,ROUNDUP(F666/4,0)+17500,35000)))),MAX(IF(F666&lt;=0,0,IF(F666&lt;=15000,F666,IF(F666&lt;=40000,ROUNDUP(F666/2,0)+7500,IF(F666&lt;=70000,ROUNDUP(F666/4,0)+17500,35000)))),MIN(IF(E666&lt;=0,0,IF(E666&lt;=12000,E666,IF(E666&lt;=32000,ROUNDUP(E666/2,0)+6000,IF(E666&lt;=56000,ROUNDUP(E666/4,0)+14000,28000))))+IF(F666&lt;=0,0,IF(F666&lt;=15000,F666,IF(F666&lt;=40000,ROUNDUP(F666/2,0)+7500,IF(F666&lt;=70000,ROUNDUP(F666/4,0)+17500,35000)))),28000))))</f>
        <v/>
      </c>
      <c r="T666" s="18">
        <f>IF(G666&lt;=0,0,IF(G666&lt;=12000,G666,IF(G666&lt;=32000,ROUNDUP(G666/2,0)+6000,IF(G666&lt;=56000,ROUNDUP(G666/4,0)+14000,28000))))</f>
        <v/>
      </c>
      <c r="U666" s="18">
        <f>IF(I666&lt;=0,IF(H666&lt;=0,0,IF(H666&lt;=12000,H666,IF(H666&lt;=32000,ROUNDUP(H666/2,0)+6000,IF(H666&lt;=56000,ROUNDUP(H666/4,0)+14000,28000)))),IF(H666&lt;=0,IF(I666&lt;=0,0,IF(I666&lt;=15000,I666,IF(I666&lt;=40000,ROUNDUP(I666/2,0)+7500,IF(I666&lt;=70000,ROUNDUP(I666/4,0)+17500,35000)))),MAX(IF(I666&lt;=0,0,IF(I666&lt;=15000,I666,IF(I666&lt;=40000,ROUNDUP(I666/2,0)+7500,IF(I666&lt;=70000,ROUNDUP(I666/4,0)+17500,35000)))),MIN(IF(H666&lt;=0,0,IF(H666&lt;=12000,H666,IF(H666&lt;=32000,ROUNDUP(H666/2,0)+6000,IF(H666&lt;=56000,ROUNDUP(H666/4,0)+14000,28000))))+IF(I666&lt;=0,0,IF(I666&lt;=15000,I666,IF(I666&lt;=40000,ROUNDUP(I666/2,0)+7500,IF(I666&lt;=70000,ROUNDUP(I666/4,0)+17500,35000)))),28000))))</f>
        <v/>
      </c>
      <c r="V666" s="18">
        <f>MIN(70000,S666+T666+U666)</f>
        <v/>
      </c>
      <c r="W666" s="18">
        <f>MAX(0,ROUNDDOWN(M666-J666-N666-K666-0,-3))</f>
        <v/>
      </c>
      <c r="X666" s="18">
        <f>MAX(0,ROUNDDOWN(M666-J666-N666-K666-R666,-3))</f>
        <v/>
      </c>
      <c r="Y666" s="18">
        <f>IF(W666&lt;=0,0,ROUNDDOWN((W666*LOOKUP(W666,{0,1950001,3300001,6950001,9000001,18000001,40000001},{0.05,0.1,0.2,0.23,0.33,0.4,0.45})-LOOKUP(W666,{0,1950001,3300001,6950001,9000001,18000001,40000001},{0,97500,427500,636000,1536000,2796000,4796000}))*1.021,-2))</f>
        <v/>
      </c>
      <c r="Z666" s="18">
        <f>IF(X666&lt;=0,0,ROUNDDOWN((X666*LOOKUP(X666,{0,1950001,3300001,6950001,9000001,18000001,40000001},{0.05,0.1,0.2,0.23,0.33,0.4,0.45})-LOOKUP(X666,{0,1950001,3300001,6950001,9000001,18000001,40000001},{0,97500,427500,636000,1536000,2796000,4796000}))*1.021,-2))</f>
        <v/>
      </c>
      <c r="AA666" s="18">
        <f>MAX(0,ROUNDDOWN(M666-J666-430000-L666-0,-3))</f>
        <v/>
      </c>
      <c r="AB666" s="18">
        <f>MAX(0,ROUNDDOWN(M666-J666-430000-L666-V666,-3))</f>
        <v/>
      </c>
      <c r="AC666" s="18">
        <f>IF(M666&lt;=450000,0,MAX(0,ROUNDDOWN(AA666*0.06-MIN(50000,AA666)*0.03,-2))+MAX(0,ROUNDDOWN(AA666*0.04-MIN(50000,AA666)*0.02,-2)))</f>
        <v/>
      </c>
      <c r="AD666" s="18">
        <f>IF(M666&lt;=450000,0,MAX(0,ROUNDDOWN(AB666*0.06-MIN(50000,AB666)*0.03,-2))+MAX(0,ROUNDDOWN(AB666*0.04-MIN(50000,AB666)*0.02,-2)))</f>
        <v/>
      </c>
      <c r="AE666" s="18">
        <f>Y666-Z666</f>
        <v/>
      </c>
      <c r="AF666" s="18">
        <f>AC666-AD666</f>
        <v/>
      </c>
      <c r="AG666" s="18">
        <f>AE666+AF666</f>
        <v/>
      </c>
      <c r="AH666" s="20">
        <f>IF(W666&lt;=0,0,LOOKUP(W666,{0,1950001,3300001,6950001,9000001,18000001,40000001},{0.05,0.1,0.2,0.23,0.33,0.4,0.45}))</f>
        <v/>
      </c>
    </row>
    <row r="667">
      <c r="A667" t="inlineStr">
        <is>
          <t>1万円刻み 一般8万円</t>
        </is>
      </c>
      <c r="B667" s="18">
        <f>'4_1万円刻み'!$A$196</f>
        <v/>
      </c>
      <c r="C667" s="19" t="n">
        <v>2026</v>
      </c>
      <c r="D667" t="inlineStr">
        <is>
          <t>いいえ</t>
        </is>
      </c>
      <c r="E667" s="18" t="n">
        <v>80000</v>
      </c>
      <c r="F667" s="18" t="n">
        <v>0</v>
      </c>
      <c r="G667" s="18" t="n">
        <v>0</v>
      </c>
      <c r="H667" s="18" t="n">
        <v>0</v>
      </c>
      <c r="I667" s="18" t="n">
        <v>0</v>
      </c>
      <c r="J667" s="18">
        <f>ROUND(MIN(B667/12,650000)*12*0.0915+MIN(B667/12,1390000)*12*(0.0504+0)+B667*0.005,0)</f>
        <v/>
      </c>
      <c r="K667" s="18" t="n">
        <v>0</v>
      </c>
      <c r="L667" s="18" t="n">
        <v>0</v>
      </c>
      <c r="M667" s="18">
        <f>ROUND(IF(C667&gt;=2026,IF(B667&lt;741000,0,IF(B667&lt;2191000,B667-740000,IF(B667&lt;2193000,1451000,IF(B667&lt;2196000,1453000,IF(B667&lt;2200000,1456000,IF(B667&lt;3600000,ROUNDDOWN(B667/4,-3)*2.8-80000,IF(B667&lt;6600000,ROUNDDOWN(B667/4,-3)*3.2-440000,IF(B667&lt;8500000,ROUNDDOWN(B667*0.9,0)-1100000,B667-1950000)))))))),IF(B667&lt;651000,0,IF(B667&lt;1900000,B667-650000,IF(B667&lt;3600000,ROUNDDOWN(B667/4,-3)*2.8-80000,IF(B667&lt;6600000,ROUNDDOWN(B667/4,-3)*3.2-440000,IF(B667&lt;8500000,ROUNDDOWN(B667*0.9,0)-1100000,B667-1950000)))))),0)</f>
        <v/>
      </c>
      <c r="N667" s="18">
        <f>IF(M667&gt;23500000,NA(),IF(C667&gt;=2026,IF(M667&lt;=4890000,1040000,IF(M667&lt;=6550000,670000,620000)),IF(M667&lt;=1320000,950000,IF(M667&lt;=3360000,880000,IF(M667&lt;=4890000,680000,IF(M667&lt;=6550000,630000,580000))))))</f>
        <v/>
      </c>
      <c r="O667" s="18">
        <f>IF(F667&lt;=0,IF(AND(D667="はい",C667&gt;=2026,C667&lt;=2027),IF(E667&lt;=0,0,IF(E667&lt;=30000,E667,IF(E667&lt;=60000,ROUNDUP(E667/2,0)+15000,IF(E667&lt;=120000,ROUNDUP(E667/4,0)+30000,60000)))),IF(E667&lt;=0,0,IF(E667&lt;=20000,E667,IF(E667&lt;=40000,ROUNDUP(E667/2,0)+10000,IF(E667&lt;=80000,ROUNDUP(E667/4,0)+20000,40000))))),IF(E667&lt;=0,IF(F667&lt;=0,0,IF(F667&lt;=25000,F667,IF(F667&lt;=50000,ROUNDUP(F667/2,0)+12500,IF(F667&lt;=100000,ROUNDUP(F667/4,0)+25000,50000)))),MAX(IF(F667&lt;=0,0,IF(F667&lt;=25000,F667,IF(F667&lt;=50000,ROUNDUP(F667/2,0)+12500,IF(F667&lt;=100000,ROUNDUP(F667/4,0)+25000,50000)))),MIN(IF(AND(D667="はい",C667&gt;=2026,C667&lt;=2027),IF(E667&lt;=0,0,IF(E667&lt;=30000,E667,IF(E667&lt;=60000,ROUNDUP(E667/2,0)+15000,IF(E667&lt;=120000,ROUNDUP(E667/4,0)+30000,60000)))),IF(E667&lt;=0,0,IF(E667&lt;=20000,E667,IF(E667&lt;=40000,ROUNDUP(E667/2,0)+10000,IF(E667&lt;=80000,ROUNDUP(E667/4,0)+20000,40000)))))+IF(F667&lt;=0,0,IF(F667&lt;=25000,F667,IF(F667&lt;=50000,ROUNDUP(F667/2,0)+12500,IF(F667&lt;=100000,ROUNDUP(F667/4,0)+25000,50000)))),IF(AND(D667="はい",C667&gt;=2026,C667&lt;=2027),60000,40000)))))</f>
        <v/>
      </c>
      <c r="P667" s="18">
        <f>IF(G667&lt;=0,0,IF(G667&lt;=20000,G667,IF(G667&lt;=40000,ROUNDUP(G667/2,0)+10000,IF(G667&lt;=80000,ROUNDUP(G667/4,0)+20000,40000))))</f>
        <v/>
      </c>
      <c r="Q667" s="18">
        <f>IF(I667&lt;=0,IF(H667&lt;=0,0,IF(H667&lt;=20000,H667,IF(H667&lt;=40000,ROUNDUP(H667/2,0)+10000,IF(H667&lt;=80000,ROUNDUP(H667/4,0)+20000,40000)))),IF(H667&lt;=0,IF(I667&lt;=0,0,IF(I667&lt;=25000,I667,IF(I667&lt;=50000,ROUNDUP(I667/2,0)+12500,IF(I667&lt;=100000,ROUNDUP(I667/4,0)+25000,50000)))),MAX(IF(I667&lt;=0,0,IF(I667&lt;=25000,I667,IF(I667&lt;=50000,ROUNDUP(I667/2,0)+12500,IF(I667&lt;=100000,ROUNDUP(I667/4,0)+25000,50000)))),MIN(IF(H667&lt;=0,0,IF(H667&lt;=20000,H667,IF(H667&lt;=40000,ROUNDUP(H667/2,0)+10000,IF(H667&lt;=80000,ROUNDUP(H667/4,0)+20000,40000))))+IF(I667&lt;=0,0,IF(I667&lt;=25000,I667,IF(I667&lt;=50000,ROUNDUP(I667/2,0)+12500,IF(I667&lt;=100000,ROUNDUP(I667/4,0)+25000,50000)))),40000))))</f>
        <v/>
      </c>
      <c r="R667" s="18">
        <f>MIN(120000,O667+P667+Q667)</f>
        <v/>
      </c>
      <c r="S667" s="18">
        <f>IF(F667&lt;=0,IF(E667&lt;=0,0,IF(E667&lt;=12000,E667,IF(E667&lt;=32000,ROUNDUP(E667/2,0)+6000,IF(E667&lt;=56000,ROUNDUP(E667/4,0)+14000,28000)))),IF(E667&lt;=0,IF(F667&lt;=0,0,IF(F667&lt;=15000,F667,IF(F667&lt;=40000,ROUNDUP(F667/2,0)+7500,IF(F667&lt;=70000,ROUNDUP(F667/4,0)+17500,35000)))),MAX(IF(F667&lt;=0,0,IF(F667&lt;=15000,F667,IF(F667&lt;=40000,ROUNDUP(F667/2,0)+7500,IF(F667&lt;=70000,ROUNDUP(F667/4,0)+17500,35000)))),MIN(IF(E667&lt;=0,0,IF(E667&lt;=12000,E667,IF(E667&lt;=32000,ROUNDUP(E667/2,0)+6000,IF(E667&lt;=56000,ROUNDUP(E667/4,0)+14000,28000))))+IF(F667&lt;=0,0,IF(F667&lt;=15000,F667,IF(F667&lt;=40000,ROUNDUP(F667/2,0)+7500,IF(F667&lt;=70000,ROUNDUP(F667/4,0)+17500,35000)))),28000))))</f>
        <v/>
      </c>
      <c r="T667" s="18">
        <f>IF(G667&lt;=0,0,IF(G667&lt;=12000,G667,IF(G667&lt;=32000,ROUNDUP(G667/2,0)+6000,IF(G667&lt;=56000,ROUNDUP(G667/4,0)+14000,28000))))</f>
        <v/>
      </c>
      <c r="U667" s="18">
        <f>IF(I667&lt;=0,IF(H667&lt;=0,0,IF(H667&lt;=12000,H667,IF(H667&lt;=32000,ROUNDUP(H667/2,0)+6000,IF(H667&lt;=56000,ROUNDUP(H667/4,0)+14000,28000)))),IF(H667&lt;=0,IF(I667&lt;=0,0,IF(I667&lt;=15000,I667,IF(I667&lt;=40000,ROUNDUP(I667/2,0)+7500,IF(I667&lt;=70000,ROUNDUP(I667/4,0)+17500,35000)))),MAX(IF(I667&lt;=0,0,IF(I667&lt;=15000,I667,IF(I667&lt;=40000,ROUNDUP(I667/2,0)+7500,IF(I667&lt;=70000,ROUNDUP(I667/4,0)+17500,35000)))),MIN(IF(H667&lt;=0,0,IF(H667&lt;=12000,H667,IF(H667&lt;=32000,ROUNDUP(H667/2,0)+6000,IF(H667&lt;=56000,ROUNDUP(H667/4,0)+14000,28000))))+IF(I667&lt;=0,0,IF(I667&lt;=15000,I667,IF(I667&lt;=40000,ROUNDUP(I667/2,0)+7500,IF(I667&lt;=70000,ROUNDUP(I667/4,0)+17500,35000)))),28000))))</f>
        <v/>
      </c>
      <c r="V667" s="18">
        <f>MIN(70000,S667+T667+U667)</f>
        <v/>
      </c>
      <c r="W667" s="18">
        <f>MAX(0,ROUNDDOWN(M667-J667-N667-K667-0,-3))</f>
        <v/>
      </c>
      <c r="X667" s="18">
        <f>MAX(0,ROUNDDOWN(M667-J667-N667-K667-R667,-3))</f>
        <v/>
      </c>
      <c r="Y667" s="18">
        <f>IF(W667&lt;=0,0,ROUNDDOWN((W667*LOOKUP(W667,{0,1950001,3300001,6950001,9000001,18000001,40000001},{0.05,0.1,0.2,0.23,0.33,0.4,0.45})-LOOKUP(W667,{0,1950001,3300001,6950001,9000001,18000001,40000001},{0,97500,427500,636000,1536000,2796000,4796000}))*1.021,-2))</f>
        <v/>
      </c>
      <c r="Z667" s="18">
        <f>IF(X667&lt;=0,0,ROUNDDOWN((X667*LOOKUP(X667,{0,1950001,3300001,6950001,9000001,18000001,40000001},{0.05,0.1,0.2,0.23,0.33,0.4,0.45})-LOOKUP(X667,{0,1950001,3300001,6950001,9000001,18000001,40000001},{0,97500,427500,636000,1536000,2796000,4796000}))*1.021,-2))</f>
        <v/>
      </c>
      <c r="AA667" s="18">
        <f>MAX(0,ROUNDDOWN(M667-J667-430000-L667-0,-3))</f>
        <v/>
      </c>
      <c r="AB667" s="18">
        <f>MAX(0,ROUNDDOWN(M667-J667-430000-L667-V667,-3))</f>
        <v/>
      </c>
      <c r="AC667" s="18">
        <f>IF(M667&lt;=450000,0,MAX(0,ROUNDDOWN(AA667*0.06-MIN(50000,AA667)*0.03,-2))+MAX(0,ROUNDDOWN(AA667*0.04-MIN(50000,AA667)*0.02,-2)))</f>
        <v/>
      </c>
      <c r="AD667" s="18">
        <f>IF(M667&lt;=450000,0,MAX(0,ROUNDDOWN(AB667*0.06-MIN(50000,AB667)*0.03,-2))+MAX(0,ROUNDDOWN(AB667*0.04-MIN(50000,AB667)*0.02,-2)))</f>
        <v/>
      </c>
      <c r="AE667" s="18">
        <f>Y667-Z667</f>
        <v/>
      </c>
      <c r="AF667" s="18">
        <f>AC667-AD667</f>
        <v/>
      </c>
      <c r="AG667" s="18">
        <f>AE667+AF667</f>
        <v/>
      </c>
      <c r="AH667" s="20">
        <f>IF(W667&lt;=0,0,LOOKUP(W667,{0,1950001,3300001,6950001,9000001,18000001,40000001},{0.05,0.1,0.2,0.23,0.33,0.4,0.45}))</f>
        <v/>
      </c>
    </row>
    <row r="668">
      <c r="A668" t="inlineStr">
        <is>
          <t>1万円刻み 特例あり一般12万円</t>
        </is>
      </c>
      <c r="B668" s="18">
        <f>'4_1万円刻み'!$A$196</f>
        <v/>
      </c>
      <c r="C668" s="19" t="n">
        <v>2026</v>
      </c>
      <c r="D668" t="inlineStr">
        <is>
          <t>はい</t>
        </is>
      </c>
      <c r="E668" s="18" t="n">
        <v>120000</v>
      </c>
      <c r="F668" s="18" t="n">
        <v>0</v>
      </c>
      <c r="G668" s="18" t="n">
        <v>0</v>
      </c>
      <c r="H668" s="18" t="n">
        <v>0</v>
      </c>
      <c r="I668" s="18" t="n">
        <v>0</v>
      </c>
      <c r="J668" s="18">
        <f>ROUND(MIN(B668/12,650000)*12*0.0915+MIN(B668/12,1390000)*12*(0.0504+0)+B668*0.005,0)</f>
        <v/>
      </c>
      <c r="K668" s="18" t="n">
        <v>0</v>
      </c>
      <c r="L668" s="18" t="n">
        <v>0</v>
      </c>
      <c r="M668" s="18">
        <f>ROUND(IF(C668&gt;=2026,IF(B668&lt;741000,0,IF(B668&lt;2191000,B668-740000,IF(B668&lt;2193000,1451000,IF(B668&lt;2196000,1453000,IF(B668&lt;2200000,1456000,IF(B668&lt;3600000,ROUNDDOWN(B668/4,-3)*2.8-80000,IF(B668&lt;6600000,ROUNDDOWN(B668/4,-3)*3.2-440000,IF(B668&lt;8500000,ROUNDDOWN(B668*0.9,0)-1100000,B668-1950000)))))))),IF(B668&lt;651000,0,IF(B668&lt;1900000,B668-650000,IF(B668&lt;3600000,ROUNDDOWN(B668/4,-3)*2.8-80000,IF(B668&lt;6600000,ROUNDDOWN(B668/4,-3)*3.2-440000,IF(B668&lt;8500000,ROUNDDOWN(B668*0.9,0)-1100000,B668-1950000)))))),0)</f>
        <v/>
      </c>
      <c r="N668" s="18">
        <f>IF(M668&gt;23500000,NA(),IF(C668&gt;=2026,IF(M668&lt;=4890000,1040000,IF(M668&lt;=6550000,670000,620000)),IF(M668&lt;=1320000,950000,IF(M668&lt;=3360000,880000,IF(M668&lt;=4890000,680000,IF(M668&lt;=6550000,630000,580000))))))</f>
        <v/>
      </c>
      <c r="O668" s="18">
        <f>IF(F668&lt;=0,IF(AND(D668="はい",C668&gt;=2026,C668&lt;=2027),IF(E668&lt;=0,0,IF(E668&lt;=30000,E668,IF(E668&lt;=60000,ROUNDUP(E668/2,0)+15000,IF(E668&lt;=120000,ROUNDUP(E668/4,0)+30000,60000)))),IF(E668&lt;=0,0,IF(E668&lt;=20000,E668,IF(E668&lt;=40000,ROUNDUP(E668/2,0)+10000,IF(E668&lt;=80000,ROUNDUP(E668/4,0)+20000,40000))))),IF(E668&lt;=0,IF(F668&lt;=0,0,IF(F668&lt;=25000,F668,IF(F668&lt;=50000,ROUNDUP(F668/2,0)+12500,IF(F668&lt;=100000,ROUNDUP(F668/4,0)+25000,50000)))),MAX(IF(F668&lt;=0,0,IF(F668&lt;=25000,F668,IF(F668&lt;=50000,ROUNDUP(F668/2,0)+12500,IF(F668&lt;=100000,ROUNDUP(F668/4,0)+25000,50000)))),MIN(IF(AND(D668="はい",C668&gt;=2026,C668&lt;=2027),IF(E668&lt;=0,0,IF(E668&lt;=30000,E668,IF(E668&lt;=60000,ROUNDUP(E668/2,0)+15000,IF(E668&lt;=120000,ROUNDUP(E668/4,0)+30000,60000)))),IF(E668&lt;=0,0,IF(E668&lt;=20000,E668,IF(E668&lt;=40000,ROUNDUP(E668/2,0)+10000,IF(E668&lt;=80000,ROUNDUP(E668/4,0)+20000,40000)))))+IF(F668&lt;=0,0,IF(F668&lt;=25000,F668,IF(F668&lt;=50000,ROUNDUP(F668/2,0)+12500,IF(F668&lt;=100000,ROUNDUP(F668/4,0)+25000,50000)))),IF(AND(D668="はい",C668&gt;=2026,C668&lt;=2027),60000,40000)))))</f>
        <v/>
      </c>
      <c r="P668" s="18">
        <f>IF(G668&lt;=0,0,IF(G668&lt;=20000,G668,IF(G668&lt;=40000,ROUNDUP(G668/2,0)+10000,IF(G668&lt;=80000,ROUNDUP(G668/4,0)+20000,40000))))</f>
        <v/>
      </c>
      <c r="Q668" s="18">
        <f>IF(I668&lt;=0,IF(H668&lt;=0,0,IF(H668&lt;=20000,H668,IF(H668&lt;=40000,ROUNDUP(H668/2,0)+10000,IF(H668&lt;=80000,ROUNDUP(H668/4,0)+20000,40000)))),IF(H668&lt;=0,IF(I668&lt;=0,0,IF(I668&lt;=25000,I668,IF(I668&lt;=50000,ROUNDUP(I668/2,0)+12500,IF(I668&lt;=100000,ROUNDUP(I668/4,0)+25000,50000)))),MAX(IF(I668&lt;=0,0,IF(I668&lt;=25000,I668,IF(I668&lt;=50000,ROUNDUP(I668/2,0)+12500,IF(I668&lt;=100000,ROUNDUP(I668/4,0)+25000,50000)))),MIN(IF(H668&lt;=0,0,IF(H668&lt;=20000,H668,IF(H668&lt;=40000,ROUNDUP(H668/2,0)+10000,IF(H668&lt;=80000,ROUNDUP(H668/4,0)+20000,40000))))+IF(I668&lt;=0,0,IF(I668&lt;=25000,I668,IF(I668&lt;=50000,ROUNDUP(I668/2,0)+12500,IF(I668&lt;=100000,ROUNDUP(I668/4,0)+25000,50000)))),40000))))</f>
        <v/>
      </c>
      <c r="R668" s="18">
        <f>MIN(120000,O668+P668+Q668)</f>
        <v/>
      </c>
      <c r="S668" s="18">
        <f>IF(F668&lt;=0,IF(E668&lt;=0,0,IF(E668&lt;=12000,E668,IF(E668&lt;=32000,ROUNDUP(E668/2,0)+6000,IF(E668&lt;=56000,ROUNDUP(E668/4,0)+14000,28000)))),IF(E668&lt;=0,IF(F668&lt;=0,0,IF(F668&lt;=15000,F668,IF(F668&lt;=40000,ROUNDUP(F668/2,0)+7500,IF(F668&lt;=70000,ROUNDUP(F668/4,0)+17500,35000)))),MAX(IF(F668&lt;=0,0,IF(F668&lt;=15000,F668,IF(F668&lt;=40000,ROUNDUP(F668/2,0)+7500,IF(F668&lt;=70000,ROUNDUP(F668/4,0)+17500,35000)))),MIN(IF(E668&lt;=0,0,IF(E668&lt;=12000,E668,IF(E668&lt;=32000,ROUNDUP(E668/2,0)+6000,IF(E668&lt;=56000,ROUNDUP(E668/4,0)+14000,28000))))+IF(F668&lt;=0,0,IF(F668&lt;=15000,F668,IF(F668&lt;=40000,ROUNDUP(F668/2,0)+7500,IF(F668&lt;=70000,ROUNDUP(F668/4,0)+17500,35000)))),28000))))</f>
        <v/>
      </c>
      <c r="T668" s="18">
        <f>IF(G668&lt;=0,0,IF(G668&lt;=12000,G668,IF(G668&lt;=32000,ROUNDUP(G668/2,0)+6000,IF(G668&lt;=56000,ROUNDUP(G668/4,0)+14000,28000))))</f>
        <v/>
      </c>
      <c r="U668" s="18">
        <f>IF(I668&lt;=0,IF(H668&lt;=0,0,IF(H668&lt;=12000,H668,IF(H668&lt;=32000,ROUNDUP(H668/2,0)+6000,IF(H668&lt;=56000,ROUNDUP(H668/4,0)+14000,28000)))),IF(H668&lt;=0,IF(I668&lt;=0,0,IF(I668&lt;=15000,I668,IF(I668&lt;=40000,ROUNDUP(I668/2,0)+7500,IF(I668&lt;=70000,ROUNDUP(I668/4,0)+17500,35000)))),MAX(IF(I668&lt;=0,0,IF(I668&lt;=15000,I668,IF(I668&lt;=40000,ROUNDUP(I668/2,0)+7500,IF(I668&lt;=70000,ROUNDUP(I668/4,0)+17500,35000)))),MIN(IF(H668&lt;=0,0,IF(H668&lt;=12000,H668,IF(H668&lt;=32000,ROUNDUP(H668/2,0)+6000,IF(H668&lt;=56000,ROUNDUP(H668/4,0)+14000,28000))))+IF(I668&lt;=0,0,IF(I668&lt;=15000,I668,IF(I668&lt;=40000,ROUNDUP(I668/2,0)+7500,IF(I668&lt;=70000,ROUNDUP(I668/4,0)+17500,35000)))),28000))))</f>
        <v/>
      </c>
      <c r="V668" s="18">
        <f>MIN(70000,S668+T668+U668)</f>
        <v/>
      </c>
      <c r="W668" s="18">
        <f>MAX(0,ROUNDDOWN(M668-J668-N668-K668-0,-3))</f>
        <v/>
      </c>
      <c r="X668" s="18">
        <f>MAX(0,ROUNDDOWN(M668-J668-N668-K668-R668,-3))</f>
        <v/>
      </c>
      <c r="Y668" s="18">
        <f>IF(W668&lt;=0,0,ROUNDDOWN((W668*LOOKUP(W668,{0,1950001,3300001,6950001,9000001,18000001,40000001},{0.05,0.1,0.2,0.23,0.33,0.4,0.45})-LOOKUP(W668,{0,1950001,3300001,6950001,9000001,18000001,40000001},{0,97500,427500,636000,1536000,2796000,4796000}))*1.021,-2))</f>
        <v/>
      </c>
      <c r="Z668" s="18">
        <f>IF(X668&lt;=0,0,ROUNDDOWN((X668*LOOKUP(X668,{0,1950001,3300001,6950001,9000001,18000001,40000001},{0.05,0.1,0.2,0.23,0.33,0.4,0.45})-LOOKUP(X668,{0,1950001,3300001,6950001,9000001,18000001,40000001},{0,97500,427500,636000,1536000,2796000,4796000}))*1.021,-2))</f>
        <v/>
      </c>
      <c r="AA668" s="18">
        <f>MAX(0,ROUNDDOWN(M668-J668-430000-L668-0,-3))</f>
        <v/>
      </c>
      <c r="AB668" s="18">
        <f>MAX(0,ROUNDDOWN(M668-J668-430000-L668-V668,-3))</f>
        <v/>
      </c>
      <c r="AC668" s="18">
        <f>IF(M668&lt;=450000,0,MAX(0,ROUNDDOWN(AA668*0.06-MIN(50000,AA668)*0.03,-2))+MAX(0,ROUNDDOWN(AA668*0.04-MIN(50000,AA668)*0.02,-2)))</f>
        <v/>
      </c>
      <c r="AD668" s="18">
        <f>IF(M668&lt;=450000,0,MAX(0,ROUNDDOWN(AB668*0.06-MIN(50000,AB668)*0.03,-2))+MAX(0,ROUNDDOWN(AB668*0.04-MIN(50000,AB668)*0.02,-2)))</f>
        <v/>
      </c>
      <c r="AE668" s="18">
        <f>Y668-Z668</f>
        <v/>
      </c>
      <c r="AF668" s="18">
        <f>AC668-AD668</f>
        <v/>
      </c>
      <c r="AG668" s="18">
        <f>AE668+AF668</f>
        <v/>
      </c>
      <c r="AH668" s="20">
        <f>IF(W668&lt;=0,0,LOOKUP(W668,{0,1950001,3300001,6950001,9000001,18000001,40000001},{0.05,0.1,0.2,0.23,0.33,0.4,0.45}))</f>
        <v/>
      </c>
    </row>
    <row r="669">
      <c r="A669" t="inlineStr">
        <is>
          <t>1万円刻み 3区分8万円ずつ</t>
        </is>
      </c>
      <c r="B669" s="18">
        <f>'4_1万円刻み'!$A$197</f>
        <v/>
      </c>
      <c r="C669" s="19" t="n">
        <v>2026</v>
      </c>
      <c r="D669" t="inlineStr">
        <is>
          <t>いいえ</t>
        </is>
      </c>
      <c r="E669" s="18" t="n">
        <v>80000</v>
      </c>
      <c r="F669" s="18" t="n">
        <v>0</v>
      </c>
      <c r="G669" s="18" t="n">
        <v>80000</v>
      </c>
      <c r="H669" s="18" t="n">
        <v>80000</v>
      </c>
      <c r="I669" s="18" t="n">
        <v>0</v>
      </c>
      <c r="J669" s="18">
        <f>ROUND(MIN(B669/12,650000)*12*0.0915+MIN(B669/12,1390000)*12*(0.0504+0)+B669*0.005,0)</f>
        <v/>
      </c>
      <c r="K669" s="18" t="n">
        <v>0</v>
      </c>
      <c r="L669" s="18" t="n">
        <v>0</v>
      </c>
      <c r="M669" s="18">
        <f>ROUND(IF(C669&gt;=2026,IF(B669&lt;741000,0,IF(B669&lt;2191000,B669-740000,IF(B669&lt;2193000,1451000,IF(B669&lt;2196000,1453000,IF(B669&lt;2200000,1456000,IF(B669&lt;3600000,ROUNDDOWN(B669/4,-3)*2.8-80000,IF(B669&lt;6600000,ROUNDDOWN(B669/4,-3)*3.2-440000,IF(B669&lt;8500000,ROUNDDOWN(B669*0.9,0)-1100000,B669-1950000)))))))),IF(B669&lt;651000,0,IF(B669&lt;1900000,B669-650000,IF(B669&lt;3600000,ROUNDDOWN(B669/4,-3)*2.8-80000,IF(B669&lt;6600000,ROUNDDOWN(B669/4,-3)*3.2-440000,IF(B669&lt;8500000,ROUNDDOWN(B669*0.9,0)-1100000,B669-1950000)))))),0)</f>
        <v/>
      </c>
      <c r="N669" s="18">
        <f>IF(M669&gt;23500000,NA(),IF(C669&gt;=2026,IF(M669&lt;=4890000,1040000,IF(M669&lt;=6550000,670000,620000)),IF(M669&lt;=1320000,950000,IF(M669&lt;=3360000,880000,IF(M669&lt;=4890000,680000,IF(M669&lt;=6550000,630000,580000))))))</f>
        <v/>
      </c>
      <c r="O669" s="18">
        <f>IF(F669&lt;=0,IF(AND(D669="はい",C669&gt;=2026,C669&lt;=2027),IF(E669&lt;=0,0,IF(E669&lt;=30000,E669,IF(E669&lt;=60000,ROUNDUP(E669/2,0)+15000,IF(E669&lt;=120000,ROUNDUP(E669/4,0)+30000,60000)))),IF(E669&lt;=0,0,IF(E669&lt;=20000,E669,IF(E669&lt;=40000,ROUNDUP(E669/2,0)+10000,IF(E669&lt;=80000,ROUNDUP(E669/4,0)+20000,40000))))),IF(E669&lt;=0,IF(F669&lt;=0,0,IF(F669&lt;=25000,F669,IF(F669&lt;=50000,ROUNDUP(F669/2,0)+12500,IF(F669&lt;=100000,ROUNDUP(F669/4,0)+25000,50000)))),MAX(IF(F669&lt;=0,0,IF(F669&lt;=25000,F669,IF(F669&lt;=50000,ROUNDUP(F669/2,0)+12500,IF(F669&lt;=100000,ROUNDUP(F669/4,0)+25000,50000)))),MIN(IF(AND(D669="はい",C669&gt;=2026,C669&lt;=2027),IF(E669&lt;=0,0,IF(E669&lt;=30000,E669,IF(E669&lt;=60000,ROUNDUP(E669/2,0)+15000,IF(E669&lt;=120000,ROUNDUP(E669/4,0)+30000,60000)))),IF(E669&lt;=0,0,IF(E669&lt;=20000,E669,IF(E669&lt;=40000,ROUNDUP(E669/2,0)+10000,IF(E669&lt;=80000,ROUNDUP(E669/4,0)+20000,40000)))))+IF(F669&lt;=0,0,IF(F669&lt;=25000,F669,IF(F669&lt;=50000,ROUNDUP(F669/2,0)+12500,IF(F669&lt;=100000,ROUNDUP(F669/4,0)+25000,50000)))),IF(AND(D669="はい",C669&gt;=2026,C669&lt;=2027),60000,40000)))))</f>
        <v/>
      </c>
      <c r="P669" s="18">
        <f>IF(G669&lt;=0,0,IF(G669&lt;=20000,G669,IF(G669&lt;=40000,ROUNDUP(G669/2,0)+10000,IF(G669&lt;=80000,ROUNDUP(G669/4,0)+20000,40000))))</f>
        <v/>
      </c>
      <c r="Q669" s="18">
        <f>IF(I669&lt;=0,IF(H669&lt;=0,0,IF(H669&lt;=20000,H669,IF(H669&lt;=40000,ROUNDUP(H669/2,0)+10000,IF(H669&lt;=80000,ROUNDUP(H669/4,0)+20000,40000)))),IF(H669&lt;=0,IF(I669&lt;=0,0,IF(I669&lt;=25000,I669,IF(I669&lt;=50000,ROUNDUP(I669/2,0)+12500,IF(I669&lt;=100000,ROUNDUP(I669/4,0)+25000,50000)))),MAX(IF(I669&lt;=0,0,IF(I669&lt;=25000,I669,IF(I669&lt;=50000,ROUNDUP(I669/2,0)+12500,IF(I669&lt;=100000,ROUNDUP(I669/4,0)+25000,50000)))),MIN(IF(H669&lt;=0,0,IF(H669&lt;=20000,H669,IF(H669&lt;=40000,ROUNDUP(H669/2,0)+10000,IF(H669&lt;=80000,ROUNDUP(H669/4,0)+20000,40000))))+IF(I669&lt;=0,0,IF(I669&lt;=25000,I669,IF(I669&lt;=50000,ROUNDUP(I669/2,0)+12500,IF(I669&lt;=100000,ROUNDUP(I669/4,0)+25000,50000)))),40000))))</f>
        <v/>
      </c>
      <c r="R669" s="18">
        <f>MIN(120000,O669+P669+Q669)</f>
        <v/>
      </c>
      <c r="S669" s="18">
        <f>IF(F669&lt;=0,IF(E669&lt;=0,0,IF(E669&lt;=12000,E669,IF(E669&lt;=32000,ROUNDUP(E669/2,0)+6000,IF(E669&lt;=56000,ROUNDUP(E669/4,0)+14000,28000)))),IF(E669&lt;=0,IF(F669&lt;=0,0,IF(F669&lt;=15000,F669,IF(F669&lt;=40000,ROUNDUP(F669/2,0)+7500,IF(F669&lt;=70000,ROUNDUP(F669/4,0)+17500,35000)))),MAX(IF(F669&lt;=0,0,IF(F669&lt;=15000,F669,IF(F669&lt;=40000,ROUNDUP(F669/2,0)+7500,IF(F669&lt;=70000,ROUNDUP(F669/4,0)+17500,35000)))),MIN(IF(E669&lt;=0,0,IF(E669&lt;=12000,E669,IF(E669&lt;=32000,ROUNDUP(E669/2,0)+6000,IF(E669&lt;=56000,ROUNDUP(E669/4,0)+14000,28000))))+IF(F669&lt;=0,0,IF(F669&lt;=15000,F669,IF(F669&lt;=40000,ROUNDUP(F669/2,0)+7500,IF(F669&lt;=70000,ROUNDUP(F669/4,0)+17500,35000)))),28000))))</f>
        <v/>
      </c>
      <c r="T669" s="18">
        <f>IF(G669&lt;=0,0,IF(G669&lt;=12000,G669,IF(G669&lt;=32000,ROUNDUP(G669/2,0)+6000,IF(G669&lt;=56000,ROUNDUP(G669/4,0)+14000,28000))))</f>
        <v/>
      </c>
      <c r="U669" s="18">
        <f>IF(I669&lt;=0,IF(H669&lt;=0,0,IF(H669&lt;=12000,H669,IF(H669&lt;=32000,ROUNDUP(H669/2,0)+6000,IF(H669&lt;=56000,ROUNDUP(H669/4,0)+14000,28000)))),IF(H669&lt;=0,IF(I669&lt;=0,0,IF(I669&lt;=15000,I669,IF(I669&lt;=40000,ROUNDUP(I669/2,0)+7500,IF(I669&lt;=70000,ROUNDUP(I669/4,0)+17500,35000)))),MAX(IF(I669&lt;=0,0,IF(I669&lt;=15000,I669,IF(I669&lt;=40000,ROUNDUP(I669/2,0)+7500,IF(I669&lt;=70000,ROUNDUP(I669/4,0)+17500,35000)))),MIN(IF(H669&lt;=0,0,IF(H669&lt;=12000,H669,IF(H669&lt;=32000,ROUNDUP(H669/2,0)+6000,IF(H669&lt;=56000,ROUNDUP(H669/4,0)+14000,28000))))+IF(I669&lt;=0,0,IF(I669&lt;=15000,I669,IF(I669&lt;=40000,ROUNDUP(I669/2,0)+7500,IF(I669&lt;=70000,ROUNDUP(I669/4,0)+17500,35000)))),28000))))</f>
        <v/>
      </c>
      <c r="V669" s="18">
        <f>MIN(70000,S669+T669+U669)</f>
        <v/>
      </c>
      <c r="W669" s="18">
        <f>MAX(0,ROUNDDOWN(M669-J669-N669-K669-0,-3))</f>
        <v/>
      </c>
      <c r="X669" s="18">
        <f>MAX(0,ROUNDDOWN(M669-J669-N669-K669-R669,-3))</f>
        <v/>
      </c>
      <c r="Y669" s="18">
        <f>IF(W669&lt;=0,0,ROUNDDOWN((W669*LOOKUP(W669,{0,1950001,3300001,6950001,9000001,18000001,40000001},{0.05,0.1,0.2,0.23,0.33,0.4,0.45})-LOOKUP(W669,{0,1950001,3300001,6950001,9000001,18000001,40000001},{0,97500,427500,636000,1536000,2796000,4796000}))*1.021,-2))</f>
        <v/>
      </c>
      <c r="Z669" s="18">
        <f>IF(X669&lt;=0,0,ROUNDDOWN((X669*LOOKUP(X669,{0,1950001,3300001,6950001,9000001,18000001,40000001},{0.05,0.1,0.2,0.23,0.33,0.4,0.45})-LOOKUP(X669,{0,1950001,3300001,6950001,9000001,18000001,40000001},{0,97500,427500,636000,1536000,2796000,4796000}))*1.021,-2))</f>
        <v/>
      </c>
      <c r="AA669" s="18">
        <f>MAX(0,ROUNDDOWN(M669-J669-430000-L669-0,-3))</f>
        <v/>
      </c>
      <c r="AB669" s="18">
        <f>MAX(0,ROUNDDOWN(M669-J669-430000-L669-V669,-3))</f>
        <v/>
      </c>
      <c r="AC669" s="18">
        <f>IF(M669&lt;=450000,0,MAX(0,ROUNDDOWN(AA669*0.06-MIN(50000,AA669)*0.03,-2))+MAX(0,ROUNDDOWN(AA669*0.04-MIN(50000,AA669)*0.02,-2)))</f>
        <v/>
      </c>
      <c r="AD669" s="18">
        <f>IF(M669&lt;=450000,0,MAX(0,ROUNDDOWN(AB669*0.06-MIN(50000,AB669)*0.03,-2))+MAX(0,ROUNDDOWN(AB669*0.04-MIN(50000,AB669)*0.02,-2)))</f>
        <v/>
      </c>
      <c r="AE669" s="18">
        <f>Y669-Z669</f>
        <v/>
      </c>
      <c r="AF669" s="18">
        <f>AC669-AD669</f>
        <v/>
      </c>
      <c r="AG669" s="18">
        <f>AE669+AF669</f>
        <v/>
      </c>
      <c r="AH669" s="20">
        <f>IF(W669&lt;=0,0,LOOKUP(W669,{0,1950001,3300001,6950001,9000001,18000001,40000001},{0.05,0.1,0.2,0.23,0.33,0.4,0.45}))</f>
        <v/>
      </c>
    </row>
    <row r="670">
      <c r="A670" t="inlineStr">
        <is>
          <t>1万円刻み 一般8万円</t>
        </is>
      </c>
      <c r="B670" s="18">
        <f>'4_1万円刻み'!$A$197</f>
        <v/>
      </c>
      <c r="C670" s="19" t="n">
        <v>2026</v>
      </c>
      <c r="D670" t="inlineStr">
        <is>
          <t>いいえ</t>
        </is>
      </c>
      <c r="E670" s="18" t="n">
        <v>80000</v>
      </c>
      <c r="F670" s="18" t="n">
        <v>0</v>
      </c>
      <c r="G670" s="18" t="n">
        <v>0</v>
      </c>
      <c r="H670" s="18" t="n">
        <v>0</v>
      </c>
      <c r="I670" s="18" t="n">
        <v>0</v>
      </c>
      <c r="J670" s="18">
        <f>ROUND(MIN(B670/12,650000)*12*0.0915+MIN(B670/12,1390000)*12*(0.0504+0)+B670*0.005,0)</f>
        <v/>
      </c>
      <c r="K670" s="18" t="n">
        <v>0</v>
      </c>
      <c r="L670" s="18" t="n">
        <v>0</v>
      </c>
      <c r="M670" s="18">
        <f>ROUND(IF(C670&gt;=2026,IF(B670&lt;741000,0,IF(B670&lt;2191000,B670-740000,IF(B670&lt;2193000,1451000,IF(B670&lt;2196000,1453000,IF(B670&lt;2200000,1456000,IF(B670&lt;3600000,ROUNDDOWN(B670/4,-3)*2.8-80000,IF(B670&lt;6600000,ROUNDDOWN(B670/4,-3)*3.2-440000,IF(B670&lt;8500000,ROUNDDOWN(B670*0.9,0)-1100000,B670-1950000)))))))),IF(B670&lt;651000,0,IF(B670&lt;1900000,B670-650000,IF(B670&lt;3600000,ROUNDDOWN(B670/4,-3)*2.8-80000,IF(B670&lt;6600000,ROUNDDOWN(B670/4,-3)*3.2-440000,IF(B670&lt;8500000,ROUNDDOWN(B670*0.9,0)-1100000,B670-1950000)))))),0)</f>
        <v/>
      </c>
      <c r="N670" s="18">
        <f>IF(M670&gt;23500000,NA(),IF(C670&gt;=2026,IF(M670&lt;=4890000,1040000,IF(M670&lt;=6550000,670000,620000)),IF(M670&lt;=1320000,950000,IF(M670&lt;=3360000,880000,IF(M670&lt;=4890000,680000,IF(M670&lt;=6550000,630000,580000))))))</f>
        <v/>
      </c>
      <c r="O670" s="18">
        <f>IF(F670&lt;=0,IF(AND(D670="はい",C670&gt;=2026,C670&lt;=2027),IF(E670&lt;=0,0,IF(E670&lt;=30000,E670,IF(E670&lt;=60000,ROUNDUP(E670/2,0)+15000,IF(E670&lt;=120000,ROUNDUP(E670/4,0)+30000,60000)))),IF(E670&lt;=0,0,IF(E670&lt;=20000,E670,IF(E670&lt;=40000,ROUNDUP(E670/2,0)+10000,IF(E670&lt;=80000,ROUNDUP(E670/4,0)+20000,40000))))),IF(E670&lt;=0,IF(F670&lt;=0,0,IF(F670&lt;=25000,F670,IF(F670&lt;=50000,ROUNDUP(F670/2,0)+12500,IF(F670&lt;=100000,ROUNDUP(F670/4,0)+25000,50000)))),MAX(IF(F670&lt;=0,0,IF(F670&lt;=25000,F670,IF(F670&lt;=50000,ROUNDUP(F670/2,0)+12500,IF(F670&lt;=100000,ROUNDUP(F670/4,0)+25000,50000)))),MIN(IF(AND(D670="はい",C670&gt;=2026,C670&lt;=2027),IF(E670&lt;=0,0,IF(E670&lt;=30000,E670,IF(E670&lt;=60000,ROUNDUP(E670/2,0)+15000,IF(E670&lt;=120000,ROUNDUP(E670/4,0)+30000,60000)))),IF(E670&lt;=0,0,IF(E670&lt;=20000,E670,IF(E670&lt;=40000,ROUNDUP(E670/2,0)+10000,IF(E670&lt;=80000,ROUNDUP(E670/4,0)+20000,40000)))))+IF(F670&lt;=0,0,IF(F670&lt;=25000,F670,IF(F670&lt;=50000,ROUNDUP(F670/2,0)+12500,IF(F670&lt;=100000,ROUNDUP(F670/4,0)+25000,50000)))),IF(AND(D670="はい",C670&gt;=2026,C670&lt;=2027),60000,40000)))))</f>
        <v/>
      </c>
      <c r="P670" s="18">
        <f>IF(G670&lt;=0,0,IF(G670&lt;=20000,G670,IF(G670&lt;=40000,ROUNDUP(G670/2,0)+10000,IF(G670&lt;=80000,ROUNDUP(G670/4,0)+20000,40000))))</f>
        <v/>
      </c>
      <c r="Q670" s="18">
        <f>IF(I670&lt;=0,IF(H670&lt;=0,0,IF(H670&lt;=20000,H670,IF(H670&lt;=40000,ROUNDUP(H670/2,0)+10000,IF(H670&lt;=80000,ROUNDUP(H670/4,0)+20000,40000)))),IF(H670&lt;=0,IF(I670&lt;=0,0,IF(I670&lt;=25000,I670,IF(I670&lt;=50000,ROUNDUP(I670/2,0)+12500,IF(I670&lt;=100000,ROUNDUP(I670/4,0)+25000,50000)))),MAX(IF(I670&lt;=0,0,IF(I670&lt;=25000,I670,IF(I670&lt;=50000,ROUNDUP(I670/2,0)+12500,IF(I670&lt;=100000,ROUNDUP(I670/4,0)+25000,50000)))),MIN(IF(H670&lt;=0,0,IF(H670&lt;=20000,H670,IF(H670&lt;=40000,ROUNDUP(H670/2,0)+10000,IF(H670&lt;=80000,ROUNDUP(H670/4,0)+20000,40000))))+IF(I670&lt;=0,0,IF(I670&lt;=25000,I670,IF(I670&lt;=50000,ROUNDUP(I670/2,0)+12500,IF(I670&lt;=100000,ROUNDUP(I670/4,0)+25000,50000)))),40000))))</f>
        <v/>
      </c>
      <c r="R670" s="18">
        <f>MIN(120000,O670+P670+Q670)</f>
        <v/>
      </c>
      <c r="S670" s="18">
        <f>IF(F670&lt;=0,IF(E670&lt;=0,0,IF(E670&lt;=12000,E670,IF(E670&lt;=32000,ROUNDUP(E670/2,0)+6000,IF(E670&lt;=56000,ROUNDUP(E670/4,0)+14000,28000)))),IF(E670&lt;=0,IF(F670&lt;=0,0,IF(F670&lt;=15000,F670,IF(F670&lt;=40000,ROUNDUP(F670/2,0)+7500,IF(F670&lt;=70000,ROUNDUP(F670/4,0)+17500,35000)))),MAX(IF(F670&lt;=0,0,IF(F670&lt;=15000,F670,IF(F670&lt;=40000,ROUNDUP(F670/2,0)+7500,IF(F670&lt;=70000,ROUNDUP(F670/4,0)+17500,35000)))),MIN(IF(E670&lt;=0,0,IF(E670&lt;=12000,E670,IF(E670&lt;=32000,ROUNDUP(E670/2,0)+6000,IF(E670&lt;=56000,ROUNDUP(E670/4,0)+14000,28000))))+IF(F670&lt;=0,0,IF(F670&lt;=15000,F670,IF(F670&lt;=40000,ROUNDUP(F670/2,0)+7500,IF(F670&lt;=70000,ROUNDUP(F670/4,0)+17500,35000)))),28000))))</f>
        <v/>
      </c>
      <c r="T670" s="18">
        <f>IF(G670&lt;=0,0,IF(G670&lt;=12000,G670,IF(G670&lt;=32000,ROUNDUP(G670/2,0)+6000,IF(G670&lt;=56000,ROUNDUP(G670/4,0)+14000,28000))))</f>
        <v/>
      </c>
      <c r="U670" s="18">
        <f>IF(I670&lt;=0,IF(H670&lt;=0,0,IF(H670&lt;=12000,H670,IF(H670&lt;=32000,ROUNDUP(H670/2,0)+6000,IF(H670&lt;=56000,ROUNDUP(H670/4,0)+14000,28000)))),IF(H670&lt;=0,IF(I670&lt;=0,0,IF(I670&lt;=15000,I670,IF(I670&lt;=40000,ROUNDUP(I670/2,0)+7500,IF(I670&lt;=70000,ROUNDUP(I670/4,0)+17500,35000)))),MAX(IF(I670&lt;=0,0,IF(I670&lt;=15000,I670,IF(I670&lt;=40000,ROUNDUP(I670/2,0)+7500,IF(I670&lt;=70000,ROUNDUP(I670/4,0)+17500,35000)))),MIN(IF(H670&lt;=0,0,IF(H670&lt;=12000,H670,IF(H670&lt;=32000,ROUNDUP(H670/2,0)+6000,IF(H670&lt;=56000,ROUNDUP(H670/4,0)+14000,28000))))+IF(I670&lt;=0,0,IF(I670&lt;=15000,I670,IF(I670&lt;=40000,ROUNDUP(I670/2,0)+7500,IF(I670&lt;=70000,ROUNDUP(I670/4,0)+17500,35000)))),28000))))</f>
        <v/>
      </c>
      <c r="V670" s="18">
        <f>MIN(70000,S670+T670+U670)</f>
        <v/>
      </c>
      <c r="W670" s="18">
        <f>MAX(0,ROUNDDOWN(M670-J670-N670-K670-0,-3))</f>
        <v/>
      </c>
      <c r="X670" s="18">
        <f>MAX(0,ROUNDDOWN(M670-J670-N670-K670-R670,-3))</f>
        <v/>
      </c>
      <c r="Y670" s="18">
        <f>IF(W670&lt;=0,0,ROUNDDOWN((W670*LOOKUP(W670,{0,1950001,3300001,6950001,9000001,18000001,40000001},{0.05,0.1,0.2,0.23,0.33,0.4,0.45})-LOOKUP(W670,{0,1950001,3300001,6950001,9000001,18000001,40000001},{0,97500,427500,636000,1536000,2796000,4796000}))*1.021,-2))</f>
        <v/>
      </c>
      <c r="Z670" s="18">
        <f>IF(X670&lt;=0,0,ROUNDDOWN((X670*LOOKUP(X670,{0,1950001,3300001,6950001,9000001,18000001,40000001},{0.05,0.1,0.2,0.23,0.33,0.4,0.45})-LOOKUP(X670,{0,1950001,3300001,6950001,9000001,18000001,40000001},{0,97500,427500,636000,1536000,2796000,4796000}))*1.021,-2))</f>
        <v/>
      </c>
      <c r="AA670" s="18">
        <f>MAX(0,ROUNDDOWN(M670-J670-430000-L670-0,-3))</f>
        <v/>
      </c>
      <c r="AB670" s="18">
        <f>MAX(0,ROUNDDOWN(M670-J670-430000-L670-V670,-3))</f>
        <v/>
      </c>
      <c r="AC670" s="18">
        <f>IF(M670&lt;=450000,0,MAX(0,ROUNDDOWN(AA670*0.06-MIN(50000,AA670)*0.03,-2))+MAX(0,ROUNDDOWN(AA670*0.04-MIN(50000,AA670)*0.02,-2)))</f>
        <v/>
      </c>
      <c r="AD670" s="18">
        <f>IF(M670&lt;=450000,0,MAX(0,ROUNDDOWN(AB670*0.06-MIN(50000,AB670)*0.03,-2))+MAX(0,ROUNDDOWN(AB670*0.04-MIN(50000,AB670)*0.02,-2)))</f>
        <v/>
      </c>
      <c r="AE670" s="18">
        <f>Y670-Z670</f>
        <v/>
      </c>
      <c r="AF670" s="18">
        <f>AC670-AD670</f>
        <v/>
      </c>
      <c r="AG670" s="18">
        <f>AE670+AF670</f>
        <v/>
      </c>
      <c r="AH670" s="20">
        <f>IF(W670&lt;=0,0,LOOKUP(W670,{0,1950001,3300001,6950001,9000001,18000001,40000001},{0.05,0.1,0.2,0.23,0.33,0.4,0.45}))</f>
        <v/>
      </c>
    </row>
    <row r="671">
      <c r="A671" t="inlineStr">
        <is>
          <t>1万円刻み 特例あり一般12万円</t>
        </is>
      </c>
      <c r="B671" s="18">
        <f>'4_1万円刻み'!$A$197</f>
        <v/>
      </c>
      <c r="C671" s="19" t="n">
        <v>2026</v>
      </c>
      <c r="D671" t="inlineStr">
        <is>
          <t>はい</t>
        </is>
      </c>
      <c r="E671" s="18" t="n">
        <v>120000</v>
      </c>
      <c r="F671" s="18" t="n">
        <v>0</v>
      </c>
      <c r="G671" s="18" t="n">
        <v>0</v>
      </c>
      <c r="H671" s="18" t="n">
        <v>0</v>
      </c>
      <c r="I671" s="18" t="n">
        <v>0</v>
      </c>
      <c r="J671" s="18">
        <f>ROUND(MIN(B671/12,650000)*12*0.0915+MIN(B671/12,1390000)*12*(0.0504+0)+B671*0.005,0)</f>
        <v/>
      </c>
      <c r="K671" s="18" t="n">
        <v>0</v>
      </c>
      <c r="L671" s="18" t="n">
        <v>0</v>
      </c>
      <c r="M671" s="18">
        <f>ROUND(IF(C671&gt;=2026,IF(B671&lt;741000,0,IF(B671&lt;2191000,B671-740000,IF(B671&lt;2193000,1451000,IF(B671&lt;2196000,1453000,IF(B671&lt;2200000,1456000,IF(B671&lt;3600000,ROUNDDOWN(B671/4,-3)*2.8-80000,IF(B671&lt;6600000,ROUNDDOWN(B671/4,-3)*3.2-440000,IF(B671&lt;8500000,ROUNDDOWN(B671*0.9,0)-1100000,B671-1950000)))))))),IF(B671&lt;651000,0,IF(B671&lt;1900000,B671-650000,IF(B671&lt;3600000,ROUNDDOWN(B671/4,-3)*2.8-80000,IF(B671&lt;6600000,ROUNDDOWN(B671/4,-3)*3.2-440000,IF(B671&lt;8500000,ROUNDDOWN(B671*0.9,0)-1100000,B671-1950000)))))),0)</f>
        <v/>
      </c>
      <c r="N671" s="18">
        <f>IF(M671&gt;23500000,NA(),IF(C671&gt;=2026,IF(M671&lt;=4890000,1040000,IF(M671&lt;=6550000,670000,620000)),IF(M671&lt;=1320000,950000,IF(M671&lt;=3360000,880000,IF(M671&lt;=4890000,680000,IF(M671&lt;=6550000,630000,580000))))))</f>
        <v/>
      </c>
      <c r="O671" s="18">
        <f>IF(F671&lt;=0,IF(AND(D671="はい",C671&gt;=2026,C671&lt;=2027),IF(E671&lt;=0,0,IF(E671&lt;=30000,E671,IF(E671&lt;=60000,ROUNDUP(E671/2,0)+15000,IF(E671&lt;=120000,ROUNDUP(E671/4,0)+30000,60000)))),IF(E671&lt;=0,0,IF(E671&lt;=20000,E671,IF(E671&lt;=40000,ROUNDUP(E671/2,0)+10000,IF(E671&lt;=80000,ROUNDUP(E671/4,0)+20000,40000))))),IF(E671&lt;=0,IF(F671&lt;=0,0,IF(F671&lt;=25000,F671,IF(F671&lt;=50000,ROUNDUP(F671/2,0)+12500,IF(F671&lt;=100000,ROUNDUP(F671/4,0)+25000,50000)))),MAX(IF(F671&lt;=0,0,IF(F671&lt;=25000,F671,IF(F671&lt;=50000,ROUNDUP(F671/2,0)+12500,IF(F671&lt;=100000,ROUNDUP(F671/4,0)+25000,50000)))),MIN(IF(AND(D671="はい",C671&gt;=2026,C671&lt;=2027),IF(E671&lt;=0,0,IF(E671&lt;=30000,E671,IF(E671&lt;=60000,ROUNDUP(E671/2,0)+15000,IF(E671&lt;=120000,ROUNDUP(E671/4,0)+30000,60000)))),IF(E671&lt;=0,0,IF(E671&lt;=20000,E671,IF(E671&lt;=40000,ROUNDUP(E671/2,0)+10000,IF(E671&lt;=80000,ROUNDUP(E671/4,0)+20000,40000)))))+IF(F671&lt;=0,0,IF(F671&lt;=25000,F671,IF(F671&lt;=50000,ROUNDUP(F671/2,0)+12500,IF(F671&lt;=100000,ROUNDUP(F671/4,0)+25000,50000)))),IF(AND(D671="はい",C671&gt;=2026,C671&lt;=2027),60000,40000)))))</f>
        <v/>
      </c>
      <c r="P671" s="18">
        <f>IF(G671&lt;=0,0,IF(G671&lt;=20000,G671,IF(G671&lt;=40000,ROUNDUP(G671/2,0)+10000,IF(G671&lt;=80000,ROUNDUP(G671/4,0)+20000,40000))))</f>
        <v/>
      </c>
      <c r="Q671" s="18">
        <f>IF(I671&lt;=0,IF(H671&lt;=0,0,IF(H671&lt;=20000,H671,IF(H671&lt;=40000,ROUNDUP(H671/2,0)+10000,IF(H671&lt;=80000,ROUNDUP(H671/4,0)+20000,40000)))),IF(H671&lt;=0,IF(I671&lt;=0,0,IF(I671&lt;=25000,I671,IF(I671&lt;=50000,ROUNDUP(I671/2,0)+12500,IF(I671&lt;=100000,ROUNDUP(I671/4,0)+25000,50000)))),MAX(IF(I671&lt;=0,0,IF(I671&lt;=25000,I671,IF(I671&lt;=50000,ROUNDUP(I671/2,0)+12500,IF(I671&lt;=100000,ROUNDUP(I671/4,0)+25000,50000)))),MIN(IF(H671&lt;=0,0,IF(H671&lt;=20000,H671,IF(H671&lt;=40000,ROUNDUP(H671/2,0)+10000,IF(H671&lt;=80000,ROUNDUP(H671/4,0)+20000,40000))))+IF(I671&lt;=0,0,IF(I671&lt;=25000,I671,IF(I671&lt;=50000,ROUNDUP(I671/2,0)+12500,IF(I671&lt;=100000,ROUNDUP(I671/4,0)+25000,50000)))),40000))))</f>
        <v/>
      </c>
      <c r="R671" s="18">
        <f>MIN(120000,O671+P671+Q671)</f>
        <v/>
      </c>
      <c r="S671" s="18">
        <f>IF(F671&lt;=0,IF(E671&lt;=0,0,IF(E671&lt;=12000,E671,IF(E671&lt;=32000,ROUNDUP(E671/2,0)+6000,IF(E671&lt;=56000,ROUNDUP(E671/4,0)+14000,28000)))),IF(E671&lt;=0,IF(F671&lt;=0,0,IF(F671&lt;=15000,F671,IF(F671&lt;=40000,ROUNDUP(F671/2,0)+7500,IF(F671&lt;=70000,ROUNDUP(F671/4,0)+17500,35000)))),MAX(IF(F671&lt;=0,0,IF(F671&lt;=15000,F671,IF(F671&lt;=40000,ROUNDUP(F671/2,0)+7500,IF(F671&lt;=70000,ROUNDUP(F671/4,0)+17500,35000)))),MIN(IF(E671&lt;=0,0,IF(E671&lt;=12000,E671,IF(E671&lt;=32000,ROUNDUP(E671/2,0)+6000,IF(E671&lt;=56000,ROUNDUP(E671/4,0)+14000,28000))))+IF(F671&lt;=0,0,IF(F671&lt;=15000,F671,IF(F671&lt;=40000,ROUNDUP(F671/2,0)+7500,IF(F671&lt;=70000,ROUNDUP(F671/4,0)+17500,35000)))),28000))))</f>
        <v/>
      </c>
      <c r="T671" s="18">
        <f>IF(G671&lt;=0,0,IF(G671&lt;=12000,G671,IF(G671&lt;=32000,ROUNDUP(G671/2,0)+6000,IF(G671&lt;=56000,ROUNDUP(G671/4,0)+14000,28000))))</f>
        <v/>
      </c>
      <c r="U671" s="18">
        <f>IF(I671&lt;=0,IF(H671&lt;=0,0,IF(H671&lt;=12000,H671,IF(H671&lt;=32000,ROUNDUP(H671/2,0)+6000,IF(H671&lt;=56000,ROUNDUP(H671/4,0)+14000,28000)))),IF(H671&lt;=0,IF(I671&lt;=0,0,IF(I671&lt;=15000,I671,IF(I671&lt;=40000,ROUNDUP(I671/2,0)+7500,IF(I671&lt;=70000,ROUNDUP(I671/4,0)+17500,35000)))),MAX(IF(I671&lt;=0,0,IF(I671&lt;=15000,I671,IF(I671&lt;=40000,ROUNDUP(I671/2,0)+7500,IF(I671&lt;=70000,ROUNDUP(I671/4,0)+17500,35000)))),MIN(IF(H671&lt;=0,0,IF(H671&lt;=12000,H671,IF(H671&lt;=32000,ROUNDUP(H671/2,0)+6000,IF(H671&lt;=56000,ROUNDUP(H671/4,0)+14000,28000))))+IF(I671&lt;=0,0,IF(I671&lt;=15000,I671,IF(I671&lt;=40000,ROUNDUP(I671/2,0)+7500,IF(I671&lt;=70000,ROUNDUP(I671/4,0)+17500,35000)))),28000))))</f>
        <v/>
      </c>
      <c r="V671" s="18">
        <f>MIN(70000,S671+T671+U671)</f>
        <v/>
      </c>
      <c r="W671" s="18">
        <f>MAX(0,ROUNDDOWN(M671-J671-N671-K671-0,-3))</f>
        <v/>
      </c>
      <c r="X671" s="18">
        <f>MAX(0,ROUNDDOWN(M671-J671-N671-K671-R671,-3))</f>
        <v/>
      </c>
      <c r="Y671" s="18">
        <f>IF(W671&lt;=0,0,ROUNDDOWN((W671*LOOKUP(W671,{0,1950001,3300001,6950001,9000001,18000001,40000001},{0.05,0.1,0.2,0.23,0.33,0.4,0.45})-LOOKUP(W671,{0,1950001,3300001,6950001,9000001,18000001,40000001},{0,97500,427500,636000,1536000,2796000,4796000}))*1.021,-2))</f>
        <v/>
      </c>
      <c r="Z671" s="18">
        <f>IF(X671&lt;=0,0,ROUNDDOWN((X671*LOOKUP(X671,{0,1950001,3300001,6950001,9000001,18000001,40000001},{0.05,0.1,0.2,0.23,0.33,0.4,0.45})-LOOKUP(X671,{0,1950001,3300001,6950001,9000001,18000001,40000001},{0,97500,427500,636000,1536000,2796000,4796000}))*1.021,-2))</f>
        <v/>
      </c>
      <c r="AA671" s="18">
        <f>MAX(0,ROUNDDOWN(M671-J671-430000-L671-0,-3))</f>
        <v/>
      </c>
      <c r="AB671" s="18">
        <f>MAX(0,ROUNDDOWN(M671-J671-430000-L671-V671,-3))</f>
        <v/>
      </c>
      <c r="AC671" s="18">
        <f>IF(M671&lt;=450000,0,MAX(0,ROUNDDOWN(AA671*0.06-MIN(50000,AA671)*0.03,-2))+MAX(0,ROUNDDOWN(AA671*0.04-MIN(50000,AA671)*0.02,-2)))</f>
        <v/>
      </c>
      <c r="AD671" s="18">
        <f>IF(M671&lt;=450000,0,MAX(0,ROUNDDOWN(AB671*0.06-MIN(50000,AB671)*0.03,-2))+MAX(0,ROUNDDOWN(AB671*0.04-MIN(50000,AB671)*0.02,-2)))</f>
        <v/>
      </c>
      <c r="AE671" s="18">
        <f>Y671-Z671</f>
        <v/>
      </c>
      <c r="AF671" s="18">
        <f>AC671-AD671</f>
        <v/>
      </c>
      <c r="AG671" s="18">
        <f>AE671+AF671</f>
        <v/>
      </c>
      <c r="AH671" s="20">
        <f>IF(W671&lt;=0,0,LOOKUP(W671,{0,1950001,3300001,6950001,9000001,18000001,40000001},{0.05,0.1,0.2,0.23,0.33,0.4,0.45}))</f>
        <v/>
      </c>
    </row>
    <row r="672">
      <c r="A672" t="inlineStr">
        <is>
          <t>1万円刻み 3区分8万円ずつ</t>
        </is>
      </c>
      <c r="B672" s="18">
        <f>'4_1万円刻み'!$A$198</f>
        <v/>
      </c>
      <c r="C672" s="19" t="n">
        <v>2026</v>
      </c>
      <c r="D672" t="inlineStr">
        <is>
          <t>いいえ</t>
        </is>
      </c>
      <c r="E672" s="18" t="n">
        <v>80000</v>
      </c>
      <c r="F672" s="18" t="n">
        <v>0</v>
      </c>
      <c r="G672" s="18" t="n">
        <v>80000</v>
      </c>
      <c r="H672" s="18" t="n">
        <v>80000</v>
      </c>
      <c r="I672" s="18" t="n">
        <v>0</v>
      </c>
      <c r="J672" s="18">
        <f>ROUND(MIN(B672/12,650000)*12*0.0915+MIN(B672/12,1390000)*12*(0.0504+0)+B672*0.005,0)</f>
        <v/>
      </c>
      <c r="K672" s="18" t="n">
        <v>0</v>
      </c>
      <c r="L672" s="18" t="n">
        <v>0</v>
      </c>
      <c r="M672" s="18">
        <f>ROUND(IF(C672&gt;=2026,IF(B672&lt;741000,0,IF(B672&lt;2191000,B672-740000,IF(B672&lt;2193000,1451000,IF(B672&lt;2196000,1453000,IF(B672&lt;2200000,1456000,IF(B672&lt;3600000,ROUNDDOWN(B672/4,-3)*2.8-80000,IF(B672&lt;6600000,ROUNDDOWN(B672/4,-3)*3.2-440000,IF(B672&lt;8500000,ROUNDDOWN(B672*0.9,0)-1100000,B672-1950000)))))))),IF(B672&lt;651000,0,IF(B672&lt;1900000,B672-650000,IF(B672&lt;3600000,ROUNDDOWN(B672/4,-3)*2.8-80000,IF(B672&lt;6600000,ROUNDDOWN(B672/4,-3)*3.2-440000,IF(B672&lt;8500000,ROUNDDOWN(B672*0.9,0)-1100000,B672-1950000)))))),0)</f>
        <v/>
      </c>
      <c r="N672" s="18">
        <f>IF(M672&gt;23500000,NA(),IF(C672&gt;=2026,IF(M672&lt;=4890000,1040000,IF(M672&lt;=6550000,670000,620000)),IF(M672&lt;=1320000,950000,IF(M672&lt;=3360000,880000,IF(M672&lt;=4890000,680000,IF(M672&lt;=6550000,630000,580000))))))</f>
        <v/>
      </c>
      <c r="O672" s="18">
        <f>IF(F672&lt;=0,IF(AND(D672="はい",C672&gt;=2026,C672&lt;=2027),IF(E672&lt;=0,0,IF(E672&lt;=30000,E672,IF(E672&lt;=60000,ROUNDUP(E672/2,0)+15000,IF(E672&lt;=120000,ROUNDUP(E672/4,0)+30000,60000)))),IF(E672&lt;=0,0,IF(E672&lt;=20000,E672,IF(E672&lt;=40000,ROUNDUP(E672/2,0)+10000,IF(E672&lt;=80000,ROUNDUP(E672/4,0)+20000,40000))))),IF(E672&lt;=0,IF(F672&lt;=0,0,IF(F672&lt;=25000,F672,IF(F672&lt;=50000,ROUNDUP(F672/2,0)+12500,IF(F672&lt;=100000,ROUNDUP(F672/4,0)+25000,50000)))),MAX(IF(F672&lt;=0,0,IF(F672&lt;=25000,F672,IF(F672&lt;=50000,ROUNDUP(F672/2,0)+12500,IF(F672&lt;=100000,ROUNDUP(F672/4,0)+25000,50000)))),MIN(IF(AND(D672="はい",C672&gt;=2026,C672&lt;=2027),IF(E672&lt;=0,0,IF(E672&lt;=30000,E672,IF(E672&lt;=60000,ROUNDUP(E672/2,0)+15000,IF(E672&lt;=120000,ROUNDUP(E672/4,0)+30000,60000)))),IF(E672&lt;=0,0,IF(E672&lt;=20000,E672,IF(E672&lt;=40000,ROUNDUP(E672/2,0)+10000,IF(E672&lt;=80000,ROUNDUP(E672/4,0)+20000,40000)))))+IF(F672&lt;=0,0,IF(F672&lt;=25000,F672,IF(F672&lt;=50000,ROUNDUP(F672/2,0)+12500,IF(F672&lt;=100000,ROUNDUP(F672/4,0)+25000,50000)))),IF(AND(D672="はい",C672&gt;=2026,C672&lt;=2027),60000,40000)))))</f>
        <v/>
      </c>
      <c r="P672" s="18">
        <f>IF(G672&lt;=0,0,IF(G672&lt;=20000,G672,IF(G672&lt;=40000,ROUNDUP(G672/2,0)+10000,IF(G672&lt;=80000,ROUNDUP(G672/4,0)+20000,40000))))</f>
        <v/>
      </c>
      <c r="Q672" s="18">
        <f>IF(I672&lt;=0,IF(H672&lt;=0,0,IF(H672&lt;=20000,H672,IF(H672&lt;=40000,ROUNDUP(H672/2,0)+10000,IF(H672&lt;=80000,ROUNDUP(H672/4,0)+20000,40000)))),IF(H672&lt;=0,IF(I672&lt;=0,0,IF(I672&lt;=25000,I672,IF(I672&lt;=50000,ROUNDUP(I672/2,0)+12500,IF(I672&lt;=100000,ROUNDUP(I672/4,0)+25000,50000)))),MAX(IF(I672&lt;=0,0,IF(I672&lt;=25000,I672,IF(I672&lt;=50000,ROUNDUP(I672/2,0)+12500,IF(I672&lt;=100000,ROUNDUP(I672/4,0)+25000,50000)))),MIN(IF(H672&lt;=0,0,IF(H672&lt;=20000,H672,IF(H672&lt;=40000,ROUNDUP(H672/2,0)+10000,IF(H672&lt;=80000,ROUNDUP(H672/4,0)+20000,40000))))+IF(I672&lt;=0,0,IF(I672&lt;=25000,I672,IF(I672&lt;=50000,ROUNDUP(I672/2,0)+12500,IF(I672&lt;=100000,ROUNDUP(I672/4,0)+25000,50000)))),40000))))</f>
        <v/>
      </c>
      <c r="R672" s="18">
        <f>MIN(120000,O672+P672+Q672)</f>
        <v/>
      </c>
      <c r="S672" s="18">
        <f>IF(F672&lt;=0,IF(E672&lt;=0,0,IF(E672&lt;=12000,E672,IF(E672&lt;=32000,ROUNDUP(E672/2,0)+6000,IF(E672&lt;=56000,ROUNDUP(E672/4,0)+14000,28000)))),IF(E672&lt;=0,IF(F672&lt;=0,0,IF(F672&lt;=15000,F672,IF(F672&lt;=40000,ROUNDUP(F672/2,0)+7500,IF(F672&lt;=70000,ROUNDUP(F672/4,0)+17500,35000)))),MAX(IF(F672&lt;=0,0,IF(F672&lt;=15000,F672,IF(F672&lt;=40000,ROUNDUP(F672/2,0)+7500,IF(F672&lt;=70000,ROUNDUP(F672/4,0)+17500,35000)))),MIN(IF(E672&lt;=0,0,IF(E672&lt;=12000,E672,IF(E672&lt;=32000,ROUNDUP(E672/2,0)+6000,IF(E672&lt;=56000,ROUNDUP(E672/4,0)+14000,28000))))+IF(F672&lt;=0,0,IF(F672&lt;=15000,F672,IF(F672&lt;=40000,ROUNDUP(F672/2,0)+7500,IF(F672&lt;=70000,ROUNDUP(F672/4,0)+17500,35000)))),28000))))</f>
        <v/>
      </c>
      <c r="T672" s="18">
        <f>IF(G672&lt;=0,0,IF(G672&lt;=12000,G672,IF(G672&lt;=32000,ROUNDUP(G672/2,0)+6000,IF(G672&lt;=56000,ROUNDUP(G672/4,0)+14000,28000))))</f>
        <v/>
      </c>
      <c r="U672" s="18">
        <f>IF(I672&lt;=0,IF(H672&lt;=0,0,IF(H672&lt;=12000,H672,IF(H672&lt;=32000,ROUNDUP(H672/2,0)+6000,IF(H672&lt;=56000,ROUNDUP(H672/4,0)+14000,28000)))),IF(H672&lt;=0,IF(I672&lt;=0,0,IF(I672&lt;=15000,I672,IF(I672&lt;=40000,ROUNDUP(I672/2,0)+7500,IF(I672&lt;=70000,ROUNDUP(I672/4,0)+17500,35000)))),MAX(IF(I672&lt;=0,0,IF(I672&lt;=15000,I672,IF(I672&lt;=40000,ROUNDUP(I672/2,0)+7500,IF(I672&lt;=70000,ROUNDUP(I672/4,0)+17500,35000)))),MIN(IF(H672&lt;=0,0,IF(H672&lt;=12000,H672,IF(H672&lt;=32000,ROUNDUP(H672/2,0)+6000,IF(H672&lt;=56000,ROUNDUP(H672/4,0)+14000,28000))))+IF(I672&lt;=0,0,IF(I672&lt;=15000,I672,IF(I672&lt;=40000,ROUNDUP(I672/2,0)+7500,IF(I672&lt;=70000,ROUNDUP(I672/4,0)+17500,35000)))),28000))))</f>
        <v/>
      </c>
      <c r="V672" s="18">
        <f>MIN(70000,S672+T672+U672)</f>
        <v/>
      </c>
      <c r="W672" s="18">
        <f>MAX(0,ROUNDDOWN(M672-J672-N672-K672-0,-3))</f>
        <v/>
      </c>
      <c r="X672" s="18">
        <f>MAX(0,ROUNDDOWN(M672-J672-N672-K672-R672,-3))</f>
        <v/>
      </c>
      <c r="Y672" s="18">
        <f>IF(W672&lt;=0,0,ROUNDDOWN((W672*LOOKUP(W672,{0,1950001,3300001,6950001,9000001,18000001,40000001},{0.05,0.1,0.2,0.23,0.33,0.4,0.45})-LOOKUP(W672,{0,1950001,3300001,6950001,9000001,18000001,40000001},{0,97500,427500,636000,1536000,2796000,4796000}))*1.021,-2))</f>
        <v/>
      </c>
      <c r="Z672" s="18">
        <f>IF(X672&lt;=0,0,ROUNDDOWN((X672*LOOKUP(X672,{0,1950001,3300001,6950001,9000001,18000001,40000001},{0.05,0.1,0.2,0.23,0.33,0.4,0.45})-LOOKUP(X672,{0,1950001,3300001,6950001,9000001,18000001,40000001},{0,97500,427500,636000,1536000,2796000,4796000}))*1.021,-2))</f>
        <v/>
      </c>
      <c r="AA672" s="18">
        <f>MAX(0,ROUNDDOWN(M672-J672-430000-L672-0,-3))</f>
        <v/>
      </c>
      <c r="AB672" s="18">
        <f>MAX(0,ROUNDDOWN(M672-J672-430000-L672-V672,-3))</f>
        <v/>
      </c>
      <c r="AC672" s="18">
        <f>IF(M672&lt;=450000,0,MAX(0,ROUNDDOWN(AA672*0.06-MIN(50000,AA672)*0.03,-2))+MAX(0,ROUNDDOWN(AA672*0.04-MIN(50000,AA672)*0.02,-2)))</f>
        <v/>
      </c>
      <c r="AD672" s="18">
        <f>IF(M672&lt;=450000,0,MAX(0,ROUNDDOWN(AB672*0.06-MIN(50000,AB672)*0.03,-2))+MAX(0,ROUNDDOWN(AB672*0.04-MIN(50000,AB672)*0.02,-2)))</f>
        <v/>
      </c>
      <c r="AE672" s="18">
        <f>Y672-Z672</f>
        <v/>
      </c>
      <c r="AF672" s="18">
        <f>AC672-AD672</f>
        <v/>
      </c>
      <c r="AG672" s="18">
        <f>AE672+AF672</f>
        <v/>
      </c>
      <c r="AH672" s="20">
        <f>IF(W672&lt;=0,0,LOOKUP(W672,{0,1950001,3300001,6950001,9000001,18000001,40000001},{0.05,0.1,0.2,0.23,0.33,0.4,0.45}))</f>
        <v/>
      </c>
    </row>
    <row r="673">
      <c r="A673" t="inlineStr">
        <is>
          <t>1万円刻み 一般8万円</t>
        </is>
      </c>
      <c r="B673" s="18">
        <f>'4_1万円刻み'!$A$198</f>
        <v/>
      </c>
      <c r="C673" s="19" t="n">
        <v>2026</v>
      </c>
      <c r="D673" t="inlineStr">
        <is>
          <t>いいえ</t>
        </is>
      </c>
      <c r="E673" s="18" t="n">
        <v>80000</v>
      </c>
      <c r="F673" s="18" t="n">
        <v>0</v>
      </c>
      <c r="G673" s="18" t="n">
        <v>0</v>
      </c>
      <c r="H673" s="18" t="n">
        <v>0</v>
      </c>
      <c r="I673" s="18" t="n">
        <v>0</v>
      </c>
      <c r="J673" s="18">
        <f>ROUND(MIN(B673/12,650000)*12*0.0915+MIN(B673/12,1390000)*12*(0.0504+0)+B673*0.005,0)</f>
        <v/>
      </c>
      <c r="K673" s="18" t="n">
        <v>0</v>
      </c>
      <c r="L673" s="18" t="n">
        <v>0</v>
      </c>
      <c r="M673" s="18">
        <f>ROUND(IF(C673&gt;=2026,IF(B673&lt;741000,0,IF(B673&lt;2191000,B673-740000,IF(B673&lt;2193000,1451000,IF(B673&lt;2196000,1453000,IF(B673&lt;2200000,1456000,IF(B673&lt;3600000,ROUNDDOWN(B673/4,-3)*2.8-80000,IF(B673&lt;6600000,ROUNDDOWN(B673/4,-3)*3.2-440000,IF(B673&lt;8500000,ROUNDDOWN(B673*0.9,0)-1100000,B673-1950000)))))))),IF(B673&lt;651000,0,IF(B673&lt;1900000,B673-650000,IF(B673&lt;3600000,ROUNDDOWN(B673/4,-3)*2.8-80000,IF(B673&lt;6600000,ROUNDDOWN(B673/4,-3)*3.2-440000,IF(B673&lt;8500000,ROUNDDOWN(B673*0.9,0)-1100000,B673-1950000)))))),0)</f>
        <v/>
      </c>
      <c r="N673" s="18">
        <f>IF(M673&gt;23500000,NA(),IF(C673&gt;=2026,IF(M673&lt;=4890000,1040000,IF(M673&lt;=6550000,670000,620000)),IF(M673&lt;=1320000,950000,IF(M673&lt;=3360000,880000,IF(M673&lt;=4890000,680000,IF(M673&lt;=6550000,630000,580000))))))</f>
        <v/>
      </c>
      <c r="O673" s="18">
        <f>IF(F673&lt;=0,IF(AND(D673="はい",C673&gt;=2026,C673&lt;=2027),IF(E673&lt;=0,0,IF(E673&lt;=30000,E673,IF(E673&lt;=60000,ROUNDUP(E673/2,0)+15000,IF(E673&lt;=120000,ROUNDUP(E673/4,0)+30000,60000)))),IF(E673&lt;=0,0,IF(E673&lt;=20000,E673,IF(E673&lt;=40000,ROUNDUP(E673/2,0)+10000,IF(E673&lt;=80000,ROUNDUP(E673/4,0)+20000,40000))))),IF(E673&lt;=0,IF(F673&lt;=0,0,IF(F673&lt;=25000,F673,IF(F673&lt;=50000,ROUNDUP(F673/2,0)+12500,IF(F673&lt;=100000,ROUNDUP(F673/4,0)+25000,50000)))),MAX(IF(F673&lt;=0,0,IF(F673&lt;=25000,F673,IF(F673&lt;=50000,ROUNDUP(F673/2,0)+12500,IF(F673&lt;=100000,ROUNDUP(F673/4,0)+25000,50000)))),MIN(IF(AND(D673="はい",C673&gt;=2026,C673&lt;=2027),IF(E673&lt;=0,0,IF(E673&lt;=30000,E673,IF(E673&lt;=60000,ROUNDUP(E673/2,0)+15000,IF(E673&lt;=120000,ROUNDUP(E673/4,0)+30000,60000)))),IF(E673&lt;=0,0,IF(E673&lt;=20000,E673,IF(E673&lt;=40000,ROUNDUP(E673/2,0)+10000,IF(E673&lt;=80000,ROUNDUP(E673/4,0)+20000,40000)))))+IF(F673&lt;=0,0,IF(F673&lt;=25000,F673,IF(F673&lt;=50000,ROUNDUP(F673/2,0)+12500,IF(F673&lt;=100000,ROUNDUP(F673/4,0)+25000,50000)))),IF(AND(D673="はい",C673&gt;=2026,C673&lt;=2027),60000,40000)))))</f>
        <v/>
      </c>
      <c r="P673" s="18">
        <f>IF(G673&lt;=0,0,IF(G673&lt;=20000,G673,IF(G673&lt;=40000,ROUNDUP(G673/2,0)+10000,IF(G673&lt;=80000,ROUNDUP(G673/4,0)+20000,40000))))</f>
        <v/>
      </c>
      <c r="Q673" s="18">
        <f>IF(I673&lt;=0,IF(H673&lt;=0,0,IF(H673&lt;=20000,H673,IF(H673&lt;=40000,ROUNDUP(H673/2,0)+10000,IF(H673&lt;=80000,ROUNDUP(H673/4,0)+20000,40000)))),IF(H673&lt;=0,IF(I673&lt;=0,0,IF(I673&lt;=25000,I673,IF(I673&lt;=50000,ROUNDUP(I673/2,0)+12500,IF(I673&lt;=100000,ROUNDUP(I673/4,0)+25000,50000)))),MAX(IF(I673&lt;=0,0,IF(I673&lt;=25000,I673,IF(I673&lt;=50000,ROUNDUP(I673/2,0)+12500,IF(I673&lt;=100000,ROUNDUP(I673/4,0)+25000,50000)))),MIN(IF(H673&lt;=0,0,IF(H673&lt;=20000,H673,IF(H673&lt;=40000,ROUNDUP(H673/2,0)+10000,IF(H673&lt;=80000,ROUNDUP(H673/4,0)+20000,40000))))+IF(I673&lt;=0,0,IF(I673&lt;=25000,I673,IF(I673&lt;=50000,ROUNDUP(I673/2,0)+12500,IF(I673&lt;=100000,ROUNDUP(I673/4,0)+25000,50000)))),40000))))</f>
        <v/>
      </c>
      <c r="R673" s="18">
        <f>MIN(120000,O673+P673+Q673)</f>
        <v/>
      </c>
      <c r="S673" s="18">
        <f>IF(F673&lt;=0,IF(E673&lt;=0,0,IF(E673&lt;=12000,E673,IF(E673&lt;=32000,ROUNDUP(E673/2,0)+6000,IF(E673&lt;=56000,ROUNDUP(E673/4,0)+14000,28000)))),IF(E673&lt;=0,IF(F673&lt;=0,0,IF(F673&lt;=15000,F673,IF(F673&lt;=40000,ROUNDUP(F673/2,0)+7500,IF(F673&lt;=70000,ROUNDUP(F673/4,0)+17500,35000)))),MAX(IF(F673&lt;=0,0,IF(F673&lt;=15000,F673,IF(F673&lt;=40000,ROUNDUP(F673/2,0)+7500,IF(F673&lt;=70000,ROUNDUP(F673/4,0)+17500,35000)))),MIN(IF(E673&lt;=0,0,IF(E673&lt;=12000,E673,IF(E673&lt;=32000,ROUNDUP(E673/2,0)+6000,IF(E673&lt;=56000,ROUNDUP(E673/4,0)+14000,28000))))+IF(F673&lt;=0,0,IF(F673&lt;=15000,F673,IF(F673&lt;=40000,ROUNDUP(F673/2,0)+7500,IF(F673&lt;=70000,ROUNDUP(F673/4,0)+17500,35000)))),28000))))</f>
        <v/>
      </c>
      <c r="T673" s="18">
        <f>IF(G673&lt;=0,0,IF(G673&lt;=12000,G673,IF(G673&lt;=32000,ROUNDUP(G673/2,0)+6000,IF(G673&lt;=56000,ROUNDUP(G673/4,0)+14000,28000))))</f>
        <v/>
      </c>
      <c r="U673" s="18">
        <f>IF(I673&lt;=0,IF(H673&lt;=0,0,IF(H673&lt;=12000,H673,IF(H673&lt;=32000,ROUNDUP(H673/2,0)+6000,IF(H673&lt;=56000,ROUNDUP(H673/4,0)+14000,28000)))),IF(H673&lt;=0,IF(I673&lt;=0,0,IF(I673&lt;=15000,I673,IF(I673&lt;=40000,ROUNDUP(I673/2,0)+7500,IF(I673&lt;=70000,ROUNDUP(I673/4,0)+17500,35000)))),MAX(IF(I673&lt;=0,0,IF(I673&lt;=15000,I673,IF(I673&lt;=40000,ROUNDUP(I673/2,0)+7500,IF(I673&lt;=70000,ROUNDUP(I673/4,0)+17500,35000)))),MIN(IF(H673&lt;=0,0,IF(H673&lt;=12000,H673,IF(H673&lt;=32000,ROUNDUP(H673/2,0)+6000,IF(H673&lt;=56000,ROUNDUP(H673/4,0)+14000,28000))))+IF(I673&lt;=0,0,IF(I673&lt;=15000,I673,IF(I673&lt;=40000,ROUNDUP(I673/2,0)+7500,IF(I673&lt;=70000,ROUNDUP(I673/4,0)+17500,35000)))),28000))))</f>
        <v/>
      </c>
      <c r="V673" s="18">
        <f>MIN(70000,S673+T673+U673)</f>
        <v/>
      </c>
      <c r="W673" s="18">
        <f>MAX(0,ROUNDDOWN(M673-J673-N673-K673-0,-3))</f>
        <v/>
      </c>
      <c r="X673" s="18">
        <f>MAX(0,ROUNDDOWN(M673-J673-N673-K673-R673,-3))</f>
        <v/>
      </c>
      <c r="Y673" s="18">
        <f>IF(W673&lt;=0,0,ROUNDDOWN((W673*LOOKUP(W673,{0,1950001,3300001,6950001,9000001,18000001,40000001},{0.05,0.1,0.2,0.23,0.33,0.4,0.45})-LOOKUP(W673,{0,1950001,3300001,6950001,9000001,18000001,40000001},{0,97500,427500,636000,1536000,2796000,4796000}))*1.021,-2))</f>
        <v/>
      </c>
      <c r="Z673" s="18">
        <f>IF(X673&lt;=0,0,ROUNDDOWN((X673*LOOKUP(X673,{0,1950001,3300001,6950001,9000001,18000001,40000001},{0.05,0.1,0.2,0.23,0.33,0.4,0.45})-LOOKUP(X673,{0,1950001,3300001,6950001,9000001,18000001,40000001},{0,97500,427500,636000,1536000,2796000,4796000}))*1.021,-2))</f>
        <v/>
      </c>
      <c r="AA673" s="18">
        <f>MAX(0,ROUNDDOWN(M673-J673-430000-L673-0,-3))</f>
        <v/>
      </c>
      <c r="AB673" s="18">
        <f>MAX(0,ROUNDDOWN(M673-J673-430000-L673-V673,-3))</f>
        <v/>
      </c>
      <c r="AC673" s="18">
        <f>IF(M673&lt;=450000,0,MAX(0,ROUNDDOWN(AA673*0.06-MIN(50000,AA673)*0.03,-2))+MAX(0,ROUNDDOWN(AA673*0.04-MIN(50000,AA673)*0.02,-2)))</f>
        <v/>
      </c>
      <c r="AD673" s="18">
        <f>IF(M673&lt;=450000,0,MAX(0,ROUNDDOWN(AB673*0.06-MIN(50000,AB673)*0.03,-2))+MAX(0,ROUNDDOWN(AB673*0.04-MIN(50000,AB673)*0.02,-2)))</f>
        <v/>
      </c>
      <c r="AE673" s="18">
        <f>Y673-Z673</f>
        <v/>
      </c>
      <c r="AF673" s="18">
        <f>AC673-AD673</f>
        <v/>
      </c>
      <c r="AG673" s="18">
        <f>AE673+AF673</f>
        <v/>
      </c>
      <c r="AH673" s="20">
        <f>IF(W673&lt;=0,0,LOOKUP(W673,{0,1950001,3300001,6950001,9000001,18000001,40000001},{0.05,0.1,0.2,0.23,0.33,0.4,0.45}))</f>
        <v/>
      </c>
    </row>
    <row r="674">
      <c r="A674" t="inlineStr">
        <is>
          <t>1万円刻み 特例あり一般12万円</t>
        </is>
      </c>
      <c r="B674" s="18">
        <f>'4_1万円刻み'!$A$198</f>
        <v/>
      </c>
      <c r="C674" s="19" t="n">
        <v>2026</v>
      </c>
      <c r="D674" t="inlineStr">
        <is>
          <t>はい</t>
        </is>
      </c>
      <c r="E674" s="18" t="n">
        <v>120000</v>
      </c>
      <c r="F674" s="18" t="n">
        <v>0</v>
      </c>
      <c r="G674" s="18" t="n">
        <v>0</v>
      </c>
      <c r="H674" s="18" t="n">
        <v>0</v>
      </c>
      <c r="I674" s="18" t="n">
        <v>0</v>
      </c>
      <c r="J674" s="18">
        <f>ROUND(MIN(B674/12,650000)*12*0.0915+MIN(B674/12,1390000)*12*(0.0504+0)+B674*0.005,0)</f>
        <v/>
      </c>
      <c r="K674" s="18" t="n">
        <v>0</v>
      </c>
      <c r="L674" s="18" t="n">
        <v>0</v>
      </c>
      <c r="M674" s="18">
        <f>ROUND(IF(C674&gt;=2026,IF(B674&lt;741000,0,IF(B674&lt;2191000,B674-740000,IF(B674&lt;2193000,1451000,IF(B674&lt;2196000,1453000,IF(B674&lt;2200000,1456000,IF(B674&lt;3600000,ROUNDDOWN(B674/4,-3)*2.8-80000,IF(B674&lt;6600000,ROUNDDOWN(B674/4,-3)*3.2-440000,IF(B674&lt;8500000,ROUNDDOWN(B674*0.9,0)-1100000,B674-1950000)))))))),IF(B674&lt;651000,0,IF(B674&lt;1900000,B674-650000,IF(B674&lt;3600000,ROUNDDOWN(B674/4,-3)*2.8-80000,IF(B674&lt;6600000,ROUNDDOWN(B674/4,-3)*3.2-440000,IF(B674&lt;8500000,ROUNDDOWN(B674*0.9,0)-1100000,B674-1950000)))))),0)</f>
        <v/>
      </c>
      <c r="N674" s="18">
        <f>IF(M674&gt;23500000,NA(),IF(C674&gt;=2026,IF(M674&lt;=4890000,1040000,IF(M674&lt;=6550000,670000,620000)),IF(M674&lt;=1320000,950000,IF(M674&lt;=3360000,880000,IF(M674&lt;=4890000,680000,IF(M674&lt;=6550000,630000,580000))))))</f>
        <v/>
      </c>
      <c r="O674" s="18">
        <f>IF(F674&lt;=0,IF(AND(D674="はい",C674&gt;=2026,C674&lt;=2027),IF(E674&lt;=0,0,IF(E674&lt;=30000,E674,IF(E674&lt;=60000,ROUNDUP(E674/2,0)+15000,IF(E674&lt;=120000,ROUNDUP(E674/4,0)+30000,60000)))),IF(E674&lt;=0,0,IF(E674&lt;=20000,E674,IF(E674&lt;=40000,ROUNDUP(E674/2,0)+10000,IF(E674&lt;=80000,ROUNDUP(E674/4,0)+20000,40000))))),IF(E674&lt;=0,IF(F674&lt;=0,0,IF(F674&lt;=25000,F674,IF(F674&lt;=50000,ROUNDUP(F674/2,0)+12500,IF(F674&lt;=100000,ROUNDUP(F674/4,0)+25000,50000)))),MAX(IF(F674&lt;=0,0,IF(F674&lt;=25000,F674,IF(F674&lt;=50000,ROUNDUP(F674/2,0)+12500,IF(F674&lt;=100000,ROUNDUP(F674/4,0)+25000,50000)))),MIN(IF(AND(D674="はい",C674&gt;=2026,C674&lt;=2027),IF(E674&lt;=0,0,IF(E674&lt;=30000,E674,IF(E674&lt;=60000,ROUNDUP(E674/2,0)+15000,IF(E674&lt;=120000,ROUNDUP(E674/4,0)+30000,60000)))),IF(E674&lt;=0,0,IF(E674&lt;=20000,E674,IF(E674&lt;=40000,ROUNDUP(E674/2,0)+10000,IF(E674&lt;=80000,ROUNDUP(E674/4,0)+20000,40000)))))+IF(F674&lt;=0,0,IF(F674&lt;=25000,F674,IF(F674&lt;=50000,ROUNDUP(F674/2,0)+12500,IF(F674&lt;=100000,ROUNDUP(F674/4,0)+25000,50000)))),IF(AND(D674="はい",C674&gt;=2026,C674&lt;=2027),60000,40000)))))</f>
        <v/>
      </c>
      <c r="P674" s="18">
        <f>IF(G674&lt;=0,0,IF(G674&lt;=20000,G674,IF(G674&lt;=40000,ROUNDUP(G674/2,0)+10000,IF(G674&lt;=80000,ROUNDUP(G674/4,0)+20000,40000))))</f>
        <v/>
      </c>
      <c r="Q674" s="18">
        <f>IF(I674&lt;=0,IF(H674&lt;=0,0,IF(H674&lt;=20000,H674,IF(H674&lt;=40000,ROUNDUP(H674/2,0)+10000,IF(H674&lt;=80000,ROUNDUP(H674/4,0)+20000,40000)))),IF(H674&lt;=0,IF(I674&lt;=0,0,IF(I674&lt;=25000,I674,IF(I674&lt;=50000,ROUNDUP(I674/2,0)+12500,IF(I674&lt;=100000,ROUNDUP(I674/4,0)+25000,50000)))),MAX(IF(I674&lt;=0,0,IF(I674&lt;=25000,I674,IF(I674&lt;=50000,ROUNDUP(I674/2,0)+12500,IF(I674&lt;=100000,ROUNDUP(I674/4,0)+25000,50000)))),MIN(IF(H674&lt;=0,0,IF(H674&lt;=20000,H674,IF(H674&lt;=40000,ROUNDUP(H674/2,0)+10000,IF(H674&lt;=80000,ROUNDUP(H674/4,0)+20000,40000))))+IF(I674&lt;=0,0,IF(I674&lt;=25000,I674,IF(I674&lt;=50000,ROUNDUP(I674/2,0)+12500,IF(I674&lt;=100000,ROUNDUP(I674/4,0)+25000,50000)))),40000))))</f>
        <v/>
      </c>
      <c r="R674" s="18">
        <f>MIN(120000,O674+P674+Q674)</f>
        <v/>
      </c>
      <c r="S674" s="18">
        <f>IF(F674&lt;=0,IF(E674&lt;=0,0,IF(E674&lt;=12000,E674,IF(E674&lt;=32000,ROUNDUP(E674/2,0)+6000,IF(E674&lt;=56000,ROUNDUP(E674/4,0)+14000,28000)))),IF(E674&lt;=0,IF(F674&lt;=0,0,IF(F674&lt;=15000,F674,IF(F674&lt;=40000,ROUNDUP(F674/2,0)+7500,IF(F674&lt;=70000,ROUNDUP(F674/4,0)+17500,35000)))),MAX(IF(F674&lt;=0,0,IF(F674&lt;=15000,F674,IF(F674&lt;=40000,ROUNDUP(F674/2,0)+7500,IF(F674&lt;=70000,ROUNDUP(F674/4,0)+17500,35000)))),MIN(IF(E674&lt;=0,0,IF(E674&lt;=12000,E674,IF(E674&lt;=32000,ROUNDUP(E674/2,0)+6000,IF(E674&lt;=56000,ROUNDUP(E674/4,0)+14000,28000))))+IF(F674&lt;=0,0,IF(F674&lt;=15000,F674,IF(F674&lt;=40000,ROUNDUP(F674/2,0)+7500,IF(F674&lt;=70000,ROUNDUP(F674/4,0)+17500,35000)))),28000))))</f>
        <v/>
      </c>
      <c r="T674" s="18">
        <f>IF(G674&lt;=0,0,IF(G674&lt;=12000,G674,IF(G674&lt;=32000,ROUNDUP(G674/2,0)+6000,IF(G674&lt;=56000,ROUNDUP(G674/4,0)+14000,28000))))</f>
        <v/>
      </c>
      <c r="U674" s="18">
        <f>IF(I674&lt;=0,IF(H674&lt;=0,0,IF(H674&lt;=12000,H674,IF(H674&lt;=32000,ROUNDUP(H674/2,0)+6000,IF(H674&lt;=56000,ROUNDUP(H674/4,0)+14000,28000)))),IF(H674&lt;=0,IF(I674&lt;=0,0,IF(I674&lt;=15000,I674,IF(I674&lt;=40000,ROUNDUP(I674/2,0)+7500,IF(I674&lt;=70000,ROUNDUP(I674/4,0)+17500,35000)))),MAX(IF(I674&lt;=0,0,IF(I674&lt;=15000,I674,IF(I674&lt;=40000,ROUNDUP(I674/2,0)+7500,IF(I674&lt;=70000,ROUNDUP(I674/4,0)+17500,35000)))),MIN(IF(H674&lt;=0,0,IF(H674&lt;=12000,H674,IF(H674&lt;=32000,ROUNDUP(H674/2,0)+6000,IF(H674&lt;=56000,ROUNDUP(H674/4,0)+14000,28000))))+IF(I674&lt;=0,0,IF(I674&lt;=15000,I674,IF(I674&lt;=40000,ROUNDUP(I674/2,0)+7500,IF(I674&lt;=70000,ROUNDUP(I674/4,0)+17500,35000)))),28000))))</f>
        <v/>
      </c>
      <c r="V674" s="18">
        <f>MIN(70000,S674+T674+U674)</f>
        <v/>
      </c>
      <c r="W674" s="18">
        <f>MAX(0,ROUNDDOWN(M674-J674-N674-K674-0,-3))</f>
        <v/>
      </c>
      <c r="X674" s="18">
        <f>MAX(0,ROUNDDOWN(M674-J674-N674-K674-R674,-3))</f>
        <v/>
      </c>
      <c r="Y674" s="18">
        <f>IF(W674&lt;=0,0,ROUNDDOWN((W674*LOOKUP(W674,{0,1950001,3300001,6950001,9000001,18000001,40000001},{0.05,0.1,0.2,0.23,0.33,0.4,0.45})-LOOKUP(W674,{0,1950001,3300001,6950001,9000001,18000001,40000001},{0,97500,427500,636000,1536000,2796000,4796000}))*1.021,-2))</f>
        <v/>
      </c>
      <c r="Z674" s="18">
        <f>IF(X674&lt;=0,0,ROUNDDOWN((X674*LOOKUP(X674,{0,1950001,3300001,6950001,9000001,18000001,40000001},{0.05,0.1,0.2,0.23,0.33,0.4,0.45})-LOOKUP(X674,{0,1950001,3300001,6950001,9000001,18000001,40000001},{0,97500,427500,636000,1536000,2796000,4796000}))*1.021,-2))</f>
        <v/>
      </c>
      <c r="AA674" s="18">
        <f>MAX(0,ROUNDDOWN(M674-J674-430000-L674-0,-3))</f>
        <v/>
      </c>
      <c r="AB674" s="18">
        <f>MAX(0,ROUNDDOWN(M674-J674-430000-L674-V674,-3))</f>
        <v/>
      </c>
      <c r="AC674" s="18">
        <f>IF(M674&lt;=450000,0,MAX(0,ROUNDDOWN(AA674*0.06-MIN(50000,AA674)*0.03,-2))+MAX(0,ROUNDDOWN(AA674*0.04-MIN(50000,AA674)*0.02,-2)))</f>
        <v/>
      </c>
      <c r="AD674" s="18">
        <f>IF(M674&lt;=450000,0,MAX(0,ROUNDDOWN(AB674*0.06-MIN(50000,AB674)*0.03,-2))+MAX(0,ROUNDDOWN(AB674*0.04-MIN(50000,AB674)*0.02,-2)))</f>
        <v/>
      </c>
      <c r="AE674" s="18">
        <f>Y674-Z674</f>
        <v/>
      </c>
      <c r="AF674" s="18">
        <f>AC674-AD674</f>
        <v/>
      </c>
      <c r="AG674" s="18">
        <f>AE674+AF674</f>
        <v/>
      </c>
      <c r="AH674" s="20">
        <f>IF(W674&lt;=0,0,LOOKUP(W674,{0,1950001,3300001,6950001,9000001,18000001,40000001},{0.05,0.1,0.2,0.23,0.33,0.4,0.45}))</f>
        <v/>
      </c>
    </row>
    <row r="675">
      <c r="A675" t="inlineStr">
        <is>
          <t>1万円刻み 3区分8万円ずつ</t>
        </is>
      </c>
      <c r="B675" s="18">
        <f>'4_1万円刻み'!$A$199</f>
        <v/>
      </c>
      <c r="C675" s="19" t="n">
        <v>2026</v>
      </c>
      <c r="D675" t="inlineStr">
        <is>
          <t>いいえ</t>
        </is>
      </c>
      <c r="E675" s="18" t="n">
        <v>80000</v>
      </c>
      <c r="F675" s="18" t="n">
        <v>0</v>
      </c>
      <c r="G675" s="18" t="n">
        <v>80000</v>
      </c>
      <c r="H675" s="18" t="n">
        <v>80000</v>
      </c>
      <c r="I675" s="18" t="n">
        <v>0</v>
      </c>
      <c r="J675" s="18">
        <f>ROUND(MIN(B675/12,650000)*12*0.0915+MIN(B675/12,1390000)*12*(0.0504+0)+B675*0.005,0)</f>
        <v/>
      </c>
      <c r="K675" s="18" t="n">
        <v>0</v>
      </c>
      <c r="L675" s="18" t="n">
        <v>0</v>
      </c>
      <c r="M675" s="18">
        <f>ROUND(IF(C675&gt;=2026,IF(B675&lt;741000,0,IF(B675&lt;2191000,B675-740000,IF(B675&lt;2193000,1451000,IF(B675&lt;2196000,1453000,IF(B675&lt;2200000,1456000,IF(B675&lt;3600000,ROUNDDOWN(B675/4,-3)*2.8-80000,IF(B675&lt;6600000,ROUNDDOWN(B675/4,-3)*3.2-440000,IF(B675&lt;8500000,ROUNDDOWN(B675*0.9,0)-1100000,B675-1950000)))))))),IF(B675&lt;651000,0,IF(B675&lt;1900000,B675-650000,IF(B675&lt;3600000,ROUNDDOWN(B675/4,-3)*2.8-80000,IF(B675&lt;6600000,ROUNDDOWN(B675/4,-3)*3.2-440000,IF(B675&lt;8500000,ROUNDDOWN(B675*0.9,0)-1100000,B675-1950000)))))),0)</f>
        <v/>
      </c>
      <c r="N675" s="18">
        <f>IF(M675&gt;23500000,NA(),IF(C675&gt;=2026,IF(M675&lt;=4890000,1040000,IF(M675&lt;=6550000,670000,620000)),IF(M675&lt;=1320000,950000,IF(M675&lt;=3360000,880000,IF(M675&lt;=4890000,680000,IF(M675&lt;=6550000,630000,580000))))))</f>
        <v/>
      </c>
      <c r="O675" s="18">
        <f>IF(F675&lt;=0,IF(AND(D675="はい",C675&gt;=2026,C675&lt;=2027),IF(E675&lt;=0,0,IF(E675&lt;=30000,E675,IF(E675&lt;=60000,ROUNDUP(E675/2,0)+15000,IF(E675&lt;=120000,ROUNDUP(E675/4,0)+30000,60000)))),IF(E675&lt;=0,0,IF(E675&lt;=20000,E675,IF(E675&lt;=40000,ROUNDUP(E675/2,0)+10000,IF(E675&lt;=80000,ROUNDUP(E675/4,0)+20000,40000))))),IF(E675&lt;=0,IF(F675&lt;=0,0,IF(F675&lt;=25000,F675,IF(F675&lt;=50000,ROUNDUP(F675/2,0)+12500,IF(F675&lt;=100000,ROUNDUP(F675/4,0)+25000,50000)))),MAX(IF(F675&lt;=0,0,IF(F675&lt;=25000,F675,IF(F675&lt;=50000,ROUNDUP(F675/2,0)+12500,IF(F675&lt;=100000,ROUNDUP(F675/4,0)+25000,50000)))),MIN(IF(AND(D675="はい",C675&gt;=2026,C675&lt;=2027),IF(E675&lt;=0,0,IF(E675&lt;=30000,E675,IF(E675&lt;=60000,ROUNDUP(E675/2,0)+15000,IF(E675&lt;=120000,ROUNDUP(E675/4,0)+30000,60000)))),IF(E675&lt;=0,0,IF(E675&lt;=20000,E675,IF(E675&lt;=40000,ROUNDUP(E675/2,0)+10000,IF(E675&lt;=80000,ROUNDUP(E675/4,0)+20000,40000)))))+IF(F675&lt;=0,0,IF(F675&lt;=25000,F675,IF(F675&lt;=50000,ROUNDUP(F675/2,0)+12500,IF(F675&lt;=100000,ROUNDUP(F675/4,0)+25000,50000)))),IF(AND(D675="はい",C675&gt;=2026,C675&lt;=2027),60000,40000)))))</f>
        <v/>
      </c>
      <c r="P675" s="18">
        <f>IF(G675&lt;=0,0,IF(G675&lt;=20000,G675,IF(G675&lt;=40000,ROUNDUP(G675/2,0)+10000,IF(G675&lt;=80000,ROUNDUP(G675/4,0)+20000,40000))))</f>
        <v/>
      </c>
      <c r="Q675" s="18">
        <f>IF(I675&lt;=0,IF(H675&lt;=0,0,IF(H675&lt;=20000,H675,IF(H675&lt;=40000,ROUNDUP(H675/2,0)+10000,IF(H675&lt;=80000,ROUNDUP(H675/4,0)+20000,40000)))),IF(H675&lt;=0,IF(I675&lt;=0,0,IF(I675&lt;=25000,I675,IF(I675&lt;=50000,ROUNDUP(I675/2,0)+12500,IF(I675&lt;=100000,ROUNDUP(I675/4,0)+25000,50000)))),MAX(IF(I675&lt;=0,0,IF(I675&lt;=25000,I675,IF(I675&lt;=50000,ROUNDUP(I675/2,0)+12500,IF(I675&lt;=100000,ROUNDUP(I675/4,0)+25000,50000)))),MIN(IF(H675&lt;=0,0,IF(H675&lt;=20000,H675,IF(H675&lt;=40000,ROUNDUP(H675/2,0)+10000,IF(H675&lt;=80000,ROUNDUP(H675/4,0)+20000,40000))))+IF(I675&lt;=0,0,IF(I675&lt;=25000,I675,IF(I675&lt;=50000,ROUNDUP(I675/2,0)+12500,IF(I675&lt;=100000,ROUNDUP(I675/4,0)+25000,50000)))),40000))))</f>
        <v/>
      </c>
      <c r="R675" s="18">
        <f>MIN(120000,O675+P675+Q675)</f>
        <v/>
      </c>
      <c r="S675" s="18">
        <f>IF(F675&lt;=0,IF(E675&lt;=0,0,IF(E675&lt;=12000,E675,IF(E675&lt;=32000,ROUNDUP(E675/2,0)+6000,IF(E675&lt;=56000,ROUNDUP(E675/4,0)+14000,28000)))),IF(E675&lt;=0,IF(F675&lt;=0,0,IF(F675&lt;=15000,F675,IF(F675&lt;=40000,ROUNDUP(F675/2,0)+7500,IF(F675&lt;=70000,ROUNDUP(F675/4,0)+17500,35000)))),MAX(IF(F675&lt;=0,0,IF(F675&lt;=15000,F675,IF(F675&lt;=40000,ROUNDUP(F675/2,0)+7500,IF(F675&lt;=70000,ROUNDUP(F675/4,0)+17500,35000)))),MIN(IF(E675&lt;=0,0,IF(E675&lt;=12000,E675,IF(E675&lt;=32000,ROUNDUP(E675/2,0)+6000,IF(E675&lt;=56000,ROUNDUP(E675/4,0)+14000,28000))))+IF(F675&lt;=0,0,IF(F675&lt;=15000,F675,IF(F675&lt;=40000,ROUNDUP(F675/2,0)+7500,IF(F675&lt;=70000,ROUNDUP(F675/4,0)+17500,35000)))),28000))))</f>
        <v/>
      </c>
      <c r="T675" s="18">
        <f>IF(G675&lt;=0,0,IF(G675&lt;=12000,G675,IF(G675&lt;=32000,ROUNDUP(G675/2,0)+6000,IF(G675&lt;=56000,ROUNDUP(G675/4,0)+14000,28000))))</f>
        <v/>
      </c>
      <c r="U675" s="18">
        <f>IF(I675&lt;=0,IF(H675&lt;=0,0,IF(H675&lt;=12000,H675,IF(H675&lt;=32000,ROUNDUP(H675/2,0)+6000,IF(H675&lt;=56000,ROUNDUP(H675/4,0)+14000,28000)))),IF(H675&lt;=0,IF(I675&lt;=0,0,IF(I675&lt;=15000,I675,IF(I675&lt;=40000,ROUNDUP(I675/2,0)+7500,IF(I675&lt;=70000,ROUNDUP(I675/4,0)+17500,35000)))),MAX(IF(I675&lt;=0,0,IF(I675&lt;=15000,I675,IF(I675&lt;=40000,ROUNDUP(I675/2,0)+7500,IF(I675&lt;=70000,ROUNDUP(I675/4,0)+17500,35000)))),MIN(IF(H675&lt;=0,0,IF(H675&lt;=12000,H675,IF(H675&lt;=32000,ROUNDUP(H675/2,0)+6000,IF(H675&lt;=56000,ROUNDUP(H675/4,0)+14000,28000))))+IF(I675&lt;=0,0,IF(I675&lt;=15000,I675,IF(I675&lt;=40000,ROUNDUP(I675/2,0)+7500,IF(I675&lt;=70000,ROUNDUP(I675/4,0)+17500,35000)))),28000))))</f>
        <v/>
      </c>
      <c r="V675" s="18">
        <f>MIN(70000,S675+T675+U675)</f>
        <v/>
      </c>
      <c r="W675" s="18">
        <f>MAX(0,ROUNDDOWN(M675-J675-N675-K675-0,-3))</f>
        <v/>
      </c>
      <c r="X675" s="18">
        <f>MAX(0,ROUNDDOWN(M675-J675-N675-K675-R675,-3))</f>
        <v/>
      </c>
      <c r="Y675" s="18">
        <f>IF(W675&lt;=0,0,ROUNDDOWN((W675*LOOKUP(W675,{0,1950001,3300001,6950001,9000001,18000001,40000001},{0.05,0.1,0.2,0.23,0.33,0.4,0.45})-LOOKUP(W675,{0,1950001,3300001,6950001,9000001,18000001,40000001},{0,97500,427500,636000,1536000,2796000,4796000}))*1.021,-2))</f>
        <v/>
      </c>
      <c r="Z675" s="18">
        <f>IF(X675&lt;=0,0,ROUNDDOWN((X675*LOOKUP(X675,{0,1950001,3300001,6950001,9000001,18000001,40000001},{0.05,0.1,0.2,0.23,0.33,0.4,0.45})-LOOKUP(X675,{0,1950001,3300001,6950001,9000001,18000001,40000001},{0,97500,427500,636000,1536000,2796000,4796000}))*1.021,-2))</f>
        <v/>
      </c>
      <c r="AA675" s="18">
        <f>MAX(0,ROUNDDOWN(M675-J675-430000-L675-0,-3))</f>
        <v/>
      </c>
      <c r="AB675" s="18">
        <f>MAX(0,ROUNDDOWN(M675-J675-430000-L675-V675,-3))</f>
        <v/>
      </c>
      <c r="AC675" s="18">
        <f>IF(M675&lt;=450000,0,MAX(0,ROUNDDOWN(AA675*0.06-MIN(50000,AA675)*0.03,-2))+MAX(0,ROUNDDOWN(AA675*0.04-MIN(50000,AA675)*0.02,-2)))</f>
        <v/>
      </c>
      <c r="AD675" s="18">
        <f>IF(M675&lt;=450000,0,MAX(0,ROUNDDOWN(AB675*0.06-MIN(50000,AB675)*0.03,-2))+MAX(0,ROUNDDOWN(AB675*0.04-MIN(50000,AB675)*0.02,-2)))</f>
        <v/>
      </c>
      <c r="AE675" s="18">
        <f>Y675-Z675</f>
        <v/>
      </c>
      <c r="AF675" s="18">
        <f>AC675-AD675</f>
        <v/>
      </c>
      <c r="AG675" s="18">
        <f>AE675+AF675</f>
        <v/>
      </c>
      <c r="AH675" s="20">
        <f>IF(W675&lt;=0,0,LOOKUP(W675,{0,1950001,3300001,6950001,9000001,18000001,40000001},{0.05,0.1,0.2,0.23,0.33,0.4,0.45}))</f>
        <v/>
      </c>
    </row>
    <row r="676">
      <c r="A676" t="inlineStr">
        <is>
          <t>1万円刻み 一般8万円</t>
        </is>
      </c>
      <c r="B676" s="18">
        <f>'4_1万円刻み'!$A$199</f>
        <v/>
      </c>
      <c r="C676" s="19" t="n">
        <v>2026</v>
      </c>
      <c r="D676" t="inlineStr">
        <is>
          <t>いいえ</t>
        </is>
      </c>
      <c r="E676" s="18" t="n">
        <v>80000</v>
      </c>
      <c r="F676" s="18" t="n">
        <v>0</v>
      </c>
      <c r="G676" s="18" t="n">
        <v>0</v>
      </c>
      <c r="H676" s="18" t="n">
        <v>0</v>
      </c>
      <c r="I676" s="18" t="n">
        <v>0</v>
      </c>
      <c r="J676" s="18">
        <f>ROUND(MIN(B676/12,650000)*12*0.0915+MIN(B676/12,1390000)*12*(0.0504+0)+B676*0.005,0)</f>
        <v/>
      </c>
      <c r="K676" s="18" t="n">
        <v>0</v>
      </c>
      <c r="L676" s="18" t="n">
        <v>0</v>
      </c>
      <c r="M676" s="18">
        <f>ROUND(IF(C676&gt;=2026,IF(B676&lt;741000,0,IF(B676&lt;2191000,B676-740000,IF(B676&lt;2193000,1451000,IF(B676&lt;2196000,1453000,IF(B676&lt;2200000,1456000,IF(B676&lt;3600000,ROUNDDOWN(B676/4,-3)*2.8-80000,IF(B676&lt;6600000,ROUNDDOWN(B676/4,-3)*3.2-440000,IF(B676&lt;8500000,ROUNDDOWN(B676*0.9,0)-1100000,B676-1950000)))))))),IF(B676&lt;651000,0,IF(B676&lt;1900000,B676-650000,IF(B676&lt;3600000,ROUNDDOWN(B676/4,-3)*2.8-80000,IF(B676&lt;6600000,ROUNDDOWN(B676/4,-3)*3.2-440000,IF(B676&lt;8500000,ROUNDDOWN(B676*0.9,0)-1100000,B676-1950000)))))),0)</f>
        <v/>
      </c>
      <c r="N676" s="18">
        <f>IF(M676&gt;23500000,NA(),IF(C676&gt;=2026,IF(M676&lt;=4890000,1040000,IF(M676&lt;=6550000,670000,620000)),IF(M676&lt;=1320000,950000,IF(M676&lt;=3360000,880000,IF(M676&lt;=4890000,680000,IF(M676&lt;=6550000,630000,580000))))))</f>
        <v/>
      </c>
      <c r="O676" s="18">
        <f>IF(F676&lt;=0,IF(AND(D676="はい",C676&gt;=2026,C676&lt;=2027),IF(E676&lt;=0,0,IF(E676&lt;=30000,E676,IF(E676&lt;=60000,ROUNDUP(E676/2,0)+15000,IF(E676&lt;=120000,ROUNDUP(E676/4,0)+30000,60000)))),IF(E676&lt;=0,0,IF(E676&lt;=20000,E676,IF(E676&lt;=40000,ROUNDUP(E676/2,0)+10000,IF(E676&lt;=80000,ROUNDUP(E676/4,0)+20000,40000))))),IF(E676&lt;=0,IF(F676&lt;=0,0,IF(F676&lt;=25000,F676,IF(F676&lt;=50000,ROUNDUP(F676/2,0)+12500,IF(F676&lt;=100000,ROUNDUP(F676/4,0)+25000,50000)))),MAX(IF(F676&lt;=0,0,IF(F676&lt;=25000,F676,IF(F676&lt;=50000,ROUNDUP(F676/2,0)+12500,IF(F676&lt;=100000,ROUNDUP(F676/4,0)+25000,50000)))),MIN(IF(AND(D676="はい",C676&gt;=2026,C676&lt;=2027),IF(E676&lt;=0,0,IF(E676&lt;=30000,E676,IF(E676&lt;=60000,ROUNDUP(E676/2,0)+15000,IF(E676&lt;=120000,ROUNDUP(E676/4,0)+30000,60000)))),IF(E676&lt;=0,0,IF(E676&lt;=20000,E676,IF(E676&lt;=40000,ROUNDUP(E676/2,0)+10000,IF(E676&lt;=80000,ROUNDUP(E676/4,0)+20000,40000)))))+IF(F676&lt;=0,0,IF(F676&lt;=25000,F676,IF(F676&lt;=50000,ROUNDUP(F676/2,0)+12500,IF(F676&lt;=100000,ROUNDUP(F676/4,0)+25000,50000)))),IF(AND(D676="はい",C676&gt;=2026,C676&lt;=2027),60000,40000)))))</f>
        <v/>
      </c>
      <c r="P676" s="18">
        <f>IF(G676&lt;=0,0,IF(G676&lt;=20000,G676,IF(G676&lt;=40000,ROUNDUP(G676/2,0)+10000,IF(G676&lt;=80000,ROUNDUP(G676/4,0)+20000,40000))))</f>
        <v/>
      </c>
      <c r="Q676" s="18">
        <f>IF(I676&lt;=0,IF(H676&lt;=0,0,IF(H676&lt;=20000,H676,IF(H676&lt;=40000,ROUNDUP(H676/2,0)+10000,IF(H676&lt;=80000,ROUNDUP(H676/4,0)+20000,40000)))),IF(H676&lt;=0,IF(I676&lt;=0,0,IF(I676&lt;=25000,I676,IF(I676&lt;=50000,ROUNDUP(I676/2,0)+12500,IF(I676&lt;=100000,ROUNDUP(I676/4,0)+25000,50000)))),MAX(IF(I676&lt;=0,0,IF(I676&lt;=25000,I676,IF(I676&lt;=50000,ROUNDUP(I676/2,0)+12500,IF(I676&lt;=100000,ROUNDUP(I676/4,0)+25000,50000)))),MIN(IF(H676&lt;=0,0,IF(H676&lt;=20000,H676,IF(H676&lt;=40000,ROUNDUP(H676/2,0)+10000,IF(H676&lt;=80000,ROUNDUP(H676/4,0)+20000,40000))))+IF(I676&lt;=0,0,IF(I676&lt;=25000,I676,IF(I676&lt;=50000,ROUNDUP(I676/2,0)+12500,IF(I676&lt;=100000,ROUNDUP(I676/4,0)+25000,50000)))),40000))))</f>
        <v/>
      </c>
      <c r="R676" s="18">
        <f>MIN(120000,O676+P676+Q676)</f>
        <v/>
      </c>
      <c r="S676" s="18">
        <f>IF(F676&lt;=0,IF(E676&lt;=0,0,IF(E676&lt;=12000,E676,IF(E676&lt;=32000,ROUNDUP(E676/2,0)+6000,IF(E676&lt;=56000,ROUNDUP(E676/4,0)+14000,28000)))),IF(E676&lt;=0,IF(F676&lt;=0,0,IF(F676&lt;=15000,F676,IF(F676&lt;=40000,ROUNDUP(F676/2,0)+7500,IF(F676&lt;=70000,ROUNDUP(F676/4,0)+17500,35000)))),MAX(IF(F676&lt;=0,0,IF(F676&lt;=15000,F676,IF(F676&lt;=40000,ROUNDUP(F676/2,0)+7500,IF(F676&lt;=70000,ROUNDUP(F676/4,0)+17500,35000)))),MIN(IF(E676&lt;=0,0,IF(E676&lt;=12000,E676,IF(E676&lt;=32000,ROUNDUP(E676/2,0)+6000,IF(E676&lt;=56000,ROUNDUP(E676/4,0)+14000,28000))))+IF(F676&lt;=0,0,IF(F676&lt;=15000,F676,IF(F676&lt;=40000,ROUNDUP(F676/2,0)+7500,IF(F676&lt;=70000,ROUNDUP(F676/4,0)+17500,35000)))),28000))))</f>
        <v/>
      </c>
      <c r="T676" s="18">
        <f>IF(G676&lt;=0,0,IF(G676&lt;=12000,G676,IF(G676&lt;=32000,ROUNDUP(G676/2,0)+6000,IF(G676&lt;=56000,ROUNDUP(G676/4,0)+14000,28000))))</f>
        <v/>
      </c>
      <c r="U676" s="18">
        <f>IF(I676&lt;=0,IF(H676&lt;=0,0,IF(H676&lt;=12000,H676,IF(H676&lt;=32000,ROUNDUP(H676/2,0)+6000,IF(H676&lt;=56000,ROUNDUP(H676/4,0)+14000,28000)))),IF(H676&lt;=0,IF(I676&lt;=0,0,IF(I676&lt;=15000,I676,IF(I676&lt;=40000,ROUNDUP(I676/2,0)+7500,IF(I676&lt;=70000,ROUNDUP(I676/4,0)+17500,35000)))),MAX(IF(I676&lt;=0,0,IF(I676&lt;=15000,I676,IF(I676&lt;=40000,ROUNDUP(I676/2,0)+7500,IF(I676&lt;=70000,ROUNDUP(I676/4,0)+17500,35000)))),MIN(IF(H676&lt;=0,0,IF(H676&lt;=12000,H676,IF(H676&lt;=32000,ROUNDUP(H676/2,0)+6000,IF(H676&lt;=56000,ROUNDUP(H676/4,0)+14000,28000))))+IF(I676&lt;=0,0,IF(I676&lt;=15000,I676,IF(I676&lt;=40000,ROUNDUP(I676/2,0)+7500,IF(I676&lt;=70000,ROUNDUP(I676/4,0)+17500,35000)))),28000))))</f>
        <v/>
      </c>
      <c r="V676" s="18">
        <f>MIN(70000,S676+T676+U676)</f>
        <v/>
      </c>
      <c r="W676" s="18">
        <f>MAX(0,ROUNDDOWN(M676-J676-N676-K676-0,-3))</f>
        <v/>
      </c>
      <c r="X676" s="18">
        <f>MAX(0,ROUNDDOWN(M676-J676-N676-K676-R676,-3))</f>
        <v/>
      </c>
      <c r="Y676" s="18">
        <f>IF(W676&lt;=0,0,ROUNDDOWN((W676*LOOKUP(W676,{0,1950001,3300001,6950001,9000001,18000001,40000001},{0.05,0.1,0.2,0.23,0.33,0.4,0.45})-LOOKUP(W676,{0,1950001,3300001,6950001,9000001,18000001,40000001},{0,97500,427500,636000,1536000,2796000,4796000}))*1.021,-2))</f>
        <v/>
      </c>
      <c r="Z676" s="18">
        <f>IF(X676&lt;=0,0,ROUNDDOWN((X676*LOOKUP(X676,{0,1950001,3300001,6950001,9000001,18000001,40000001},{0.05,0.1,0.2,0.23,0.33,0.4,0.45})-LOOKUP(X676,{0,1950001,3300001,6950001,9000001,18000001,40000001},{0,97500,427500,636000,1536000,2796000,4796000}))*1.021,-2))</f>
        <v/>
      </c>
      <c r="AA676" s="18">
        <f>MAX(0,ROUNDDOWN(M676-J676-430000-L676-0,-3))</f>
        <v/>
      </c>
      <c r="AB676" s="18">
        <f>MAX(0,ROUNDDOWN(M676-J676-430000-L676-V676,-3))</f>
        <v/>
      </c>
      <c r="AC676" s="18">
        <f>IF(M676&lt;=450000,0,MAX(0,ROUNDDOWN(AA676*0.06-MIN(50000,AA676)*0.03,-2))+MAX(0,ROUNDDOWN(AA676*0.04-MIN(50000,AA676)*0.02,-2)))</f>
        <v/>
      </c>
      <c r="AD676" s="18">
        <f>IF(M676&lt;=450000,0,MAX(0,ROUNDDOWN(AB676*0.06-MIN(50000,AB676)*0.03,-2))+MAX(0,ROUNDDOWN(AB676*0.04-MIN(50000,AB676)*0.02,-2)))</f>
        <v/>
      </c>
      <c r="AE676" s="18">
        <f>Y676-Z676</f>
        <v/>
      </c>
      <c r="AF676" s="18">
        <f>AC676-AD676</f>
        <v/>
      </c>
      <c r="AG676" s="18">
        <f>AE676+AF676</f>
        <v/>
      </c>
      <c r="AH676" s="20">
        <f>IF(W676&lt;=0,0,LOOKUP(W676,{0,1950001,3300001,6950001,9000001,18000001,40000001},{0.05,0.1,0.2,0.23,0.33,0.4,0.45}))</f>
        <v/>
      </c>
    </row>
    <row r="677">
      <c r="A677" t="inlineStr">
        <is>
          <t>1万円刻み 特例あり一般12万円</t>
        </is>
      </c>
      <c r="B677" s="18">
        <f>'4_1万円刻み'!$A$199</f>
        <v/>
      </c>
      <c r="C677" s="19" t="n">
        <v>2026</v>
      </c>
      <c r="D677" t="inlineStr">
        <is>
          <t>はい</t>
        </is>
      </c>
      <c r="E677" s="18" t="n">
        <v>120000</v>
      </c>
      <c r="F677" s="18" t="n">
        <v>0</v>
      </c>
      <c r="G677" s="18" t="n">
        <v>0</v>
      </c>
      <c r="H677" s="18" t="n">
        <v>0</v>
      </c>
      <c r="I677" s="18" t="n">
        <v>0</v>
      </c>
      <c r="J677" s="18">
        <f>ROUND(MIN(B677/12,650000)*12*0.0915+MIN(B677/12,1390000)*12*(0.0504+0)+B677*0.005,0)</f>
        <v/>
      </c>
      <c r="K677" s="18" t="n">
        <v>0</v>
      </c>
      <c r="L677" s="18" t="n">
        <v>0</v>
      </c>
      <c r="M677" s="18">
        <f>ROUND(IF(C677&gt;=2026,IF(B677&lt;741000,0,IF(B677&lt;2191000,B677-740000,IF(B677&lt;2193000,1451000,IF(B677&lt;2196000,1453000,IF(B677&lt;2200000,1456000,IF(B677&lt;3600000,ROUNDDOWN(B677/4,-3)*2.8-80000,IF(B677&lt;6600000,ROUNDDOWN(B677/4,-3)*3.2-440000,IF(B677&lt;8500000,ROUNDDOWN(B677*0.9,0)-1100000,B677-1950000)))))))),IF(B677&lt;651000,0,IF(B677&lt;1900000,B677-650000,IF(B677&lt;3600000,ROUNDDOWN(B677/4,-3)*2.8-80000,IF(B677&lt;6600000,ROUNDDOWN(B677/4,-3)*3.2-440000,IF(B677&lt;8500000,ROUNDDOWN(B677*0.9,0)-1100000,B677-1950000)))))),0)</f>
        <v/>
      </c>
      <c r="N677" s="18">
        <f>IF(M677&gt;23500000,NA(),IF(C677&gt;=2026,IF(M677&lt;=4890000,1040000,IF(M677&lt;=6550000,670000,620000)),IF(M677&lt;=1320000,950000,IF(M677&lt;=3360000,880000,IF(M677&lt;=4890000,680000,IF(M677&lt;=6550000,630000,580000))))))</f>
        <v/>
      </c>
      <c r="O677" s="18">
        <f>IF(F677&lt;=0,IF(AND(D677="はい",C677&gt;=2026,C677&lt;=2027),IF(E677&lt;=0,0,IF(E677&lt;=30000,E677,IF(E677&lt;=60000,ROUNDUP(E677/2,0)+15000,IF(E677&lt;=120000,ROUNDUP(E677/4,0)+30000,60000)))),IF(E677&lt;=0,0,IF(E677&lt;=20000,E677,IF(E677&lt;=40000,ROUNDUP(E677/2,0)+10000,IF(E677&lt;=80000,ROUNDUP(E677/4,0)+20000,40000))))),IF(E677&lt;=0,IF(F677&lt;=0,0,IF(F677&lt;=25000,F677,IF(F677&lt;=50000,ROUNDUP(F677/2,0)+12500,IF(F677&lt;=100000,ROUNDUP(F677/4,0)+25000,50000)))),MAX(IF(F677&lt;=0,0,IF(F677&lt;=25000,F677,IF(F677&lt;=50000,ROUNDUP(F677/2,0)+12500,IF(F677&lt;=100000,ROUNDUP(F677/4,0)+25000,50000)))),MIN(IF(AND(D677="はい",C677&gt;=2026,C677&lt;=2027),IF(E677&lt;=0,0,IF(E677&lt;=30000,E677,IF(E677&lt;=60000,ROUNDUP(E677/2,0)+15000,IF(E677&lt;=120000,ROUNDUP(E677/4,0)+30000,60000)))),IF(E677&lt;=0,0,IF(E677&lt;=20000,E677,IF(E677&lt;=40000,ROUNDUP(E677/2,0)+10000,IF(E677&lt;=80000,ROUNDUP(E677/4,0)+20000,40000)))))+IF(F677&lt;=0,0,IF(F677&lt;=25000,F677,IF(F677&lt;=50000,ROUNDUP(F677/2,0)+12500,IF(F677&lt;=100000,ROUNDUP(F677/4,0)+25000,50000)))),IF(AND(D677="はい",C677&gt;=2026,C677&lt;=2027),60000,40000)))))</f>
        <v/>
      </c>
      <c r="P677" s="18">
        <f>IF(G677&lt;=0,0,IF(G677&lt;=20000,G677,IF(G677&lt;=40000,ROUNDUP(G677/2,0)+10000,IF(G677&lt;=80000,ROUNDUP(G677/4,0)+20000,40000))))</f>
        <v/>
      </c>
      <c r="Q677" s="18">
        <f>IF(I677&lt;=0,IF(H677&lt;=0,0,IF(H677&lt;=20000,H677,IF(H677&lt;=40000,ROUNDUP(H677/2,0)+10000,IF(H677&lt;=80000,ROUNDUP(H677/4,0)+20000,40000)))),IF(H677&lt;=0,IF(I677&lt;=0,0,IF(I677&lt;=25000,I677,IF(I677&lt;=50000,ROUNDUP(I677/2,0)+12500,IF(I677&lt;=100000,ROUNDUP(I677/4,0)+25000,50000)))),MAX(IF(I677&lt;=0,0,IF(I677&lt;=25000,I677,IF(I677&lt;=50000,ROUNDUP(I677/2,0)+12500,IF(I677&lt;=100000,ROUNDUP(I677/4,0)+25000,50000)))),MIN(IF(H677&lt;=0,0,IF(H677&lt;=20000,H677,IF(H677&lt;=40000,ROUNDUP(H677/2,0)+10000,IF(H677&lt;=80000,ROUNDUP(H677/4,0)+20000,40000))))+IF(I677&lt;=0,0,IF(I677&lt;=25000,I677,IF(I677&lt;=50000,ROUNDUP(I677/2,0)+12500,IF(I677&lt;=100000,ROUNDUP(I677/4,0)+25000,50000)))),40000))))</f>
        <v/>
      </c>
      <c r="R677" s="18">
        <f>MIN(120000,O677+P677+Q677)</f>
        <v/>
      </c>
      <c r="S677" s="18">
        <f>IF(F677&lt;=0,IF(E677&lt;=0,0,IF(E677&lt;=12000,E677,IF(E677&lt;=32000,ROUNDUP(E677/2,0)+6000,IF(E677&lt;=56000,ROUNDUP(E677/4,0)+14000,28000)))),IF(E677&lt;=0,IF(F677&lt;=0,0,IF(F677&lt;=15000,F677,IF(F677&lt;=40000,ROUNDUP(F677/2,0)+7500,IF(F677&lt;=70000,ROUNDUP(F677/4,0)+17500,35000)))),MAX(IF(F677&lt;=0,0,IF(F677&lt;=15000,F677,IF(F677&lt;=40000,ROUNDUP(F677/2,0)+7500,IF(F677&lt;=70000,ROUNDUP(F677/4,0)+17500,35000)))),MIN(IF(E677&lt;=0,0,IF(E677&lt;=12000,E677,IF(E677&lt;=32000,ROUNDUP(E677/2,0)+6000,IF(E677&lt;=56000,ROUNDUP(E677/4,0)+14000,28000))))+IF(F677&lt;=0,0,IF(F677&lt;=15000,F677,IF(F677&lt;=40000,ROUNDUP(F677/2,0)+7500,IF(F677&lt;=70000,ROUNDUP(F677/4,0)+17500,35000)))),28000))))</f>
        <v/>
      </c>
      <c r="T677" s="18">
        <f>IF(G677&lt;=0,0,IF(G677&lt;=12000,G677,IF(G677&lt;=32000,ROUNDUP(G677/2,0)+6000,IF(G677&lt;=56000,ROUNDUP(G677/4,0)+14000,28000))))</f>
        <v/>
      </c>
      <c r="U677" s="18">
        <f>IF(I677&lt;=0,IF(H677&lt;=0,0,IF(H677&lt;=12000,H677,IF(H677&lt;=32000,ROUNDUP(H677/2,0)+6000,IF(H677&lt;=56000,ROUNDUP(H677/4,0)+14000,28000)))),IF(H677&lt;=0,IF(I677&lt;=0,0,IF(I677&lt;=15000,I677,IF(I677&lt;=40000,ROUNDUP(I677/2,0)+7500,IF(I677&lt;=70000,ROUNDUP(I677/4,0)+17500,35000)))),MAX(IF(I677&lt;=0,0,IF(I677&lt;=15000,I677,IF(I677&lt;=40000,ROUNDUP(I677/2,0)+7500,IF(I677&lt;=70000,ROUNDUP(I677/4,0)+17500,35000)))),MIN(IF(H677&lt;=0,0,IF(H677&lt;=12000,H677,IF(H677&lt;=32000,ROUNDUP(H677/2,0)+6000,IF(H677&lt;=56000,ROUNDUP(H677/4,0)+14000,28000))))+IF(I677&lt;=0,0,IF(I677&lt;=15000,I677,IF(I677&lt;=40000,ROUNDUP(I677/2,0)+7500,IF(I677&lt;=70000,ROUNDUP(I677/4,0)+17500,35000)))),28000))))</f>
        <v/>
      </c>
      <c r="V677" s="18">
        <f>MIN(70000,S677+T677+U677)</f>
        <v/>
      </c>
      <c r="W677" s="18">
        <f>MAX(0,ROUNDDOWN(M677-J677-N677-K677-0,-3))</f>
        <v/>
      </c>
      <c r="X677" s="18">
        <f>MAX(0,ROUNDDOWN(M677-J677-N677-K677-R677,-3))</f>
        <v/>
      </c>
      <c r="Y677" s="18">
        <f>IF(W677&lt;=0,0,ROUNDDOWN((W677*LOOKUP(W677,{0,1950001,3300001,6950001,9000001,18000001,40000001},{0.05,0.1,0.2,0.23,0.33,0.4,0.45})-LOOKUP(W677,{0,1950001,3300001,6950001,9000001,18000001,40000001},{0,97500,427500,636000,1536000,2796000,4796000}))*1.021,-2))</f>
        <v/>
      </c>
      <c r="Z677" s="18">
        <f>IF(X677&lt;=0,0,ROUNDDOWN((X677*LOOKUP(X677,{0,1950001,3300001,6950001,9000001,18000001,40000001},{0.05,0.1,0.2,0.23,0.33,0.4,0.45})-LOOKUP(X677,{0,1950001,3300001,6950001,9000001,18000001,40000001},{0,97500,427500,636000,1536000,2796000,4796000}))*1.021,-2))</f>
        <v/>
      </c>
      <c r="AA677" s="18">
        <f>MAX(0,ROUNDDOWN(M677-J677-430000-L677-0,-3))</f>
        <v/>
      </c>
      <c r="AB677" s="18">
        <f>MAX(0,ROUNDDOWN(M677-J677-430000-L677-V677,-3))</f>
        <v/>
      </c>
      <c r="AC677" s="18">
        <f>IF(M677&lt;=450000,0,MAX(0,ROUNDDOWN(AA677*0.06-MIN(50000,AA677)*0.03,-2))+MAX(0,ROUNDDOWN(AA677*0.04-MIN(50000,AA677)*0.02,-2)))</f>
        <v/>
      </c>
      <c r="AD677" s="18">
        <f>IF(M677&lt;=450000,0,MAX(0,ROUNDDOWN(AB677*0.06-MIN(50000,AB677)*0.03,-2))+MAX(0,ROUNDDOWN(AB677*0.04-MIN(50000,AB677)*0.02,-2)))</f>
        <v/>
      </c>
      <c r="AE677" s="18">
        <f>Y677-Z677</f>
        <v/>
      </c>
      <c r="AF677" s="18">
        <f>AC677-AD677</f>
        <v/>
      </c>
      <c r="AG677" s="18">
        <f>AE677+AF677</f>
        <v/>
      </c>
      <c r="AH677" s="20">
        <f>IF(W677&lt;=0,0,LOOKUP(W677,{0,1950001,3300001,6950001,9000001,18000001,40000001},{0.05,0.1,0.2,0.23,0.33,0.4,0.45}))</f>
        <v/>
      </c>
    </row>
    <row r="678">
      <c r="A678" t="inlineStr">
        <is>
          <t>1万円刻み 3区分8万円ずつ</t>
        </is>
      </c>
      <c r="B678" s="18">
        <f>'4_1万円刻み'!$A$200</f>
        <v/>
      </c>
      <c r="C678" s="19" t="n">
        <v>2026</v>
      </c>
      <c r="D678" t="inlineStr">
        <is>
          <t>いいえ</t>
        </is>
      </c>
      <c r="E678" s="18" t="n">
        <v>80000</v>
      </c>
      <c r="F678" s="18" t="n">
        <v>0</v>
      </c>
      <c r="G678" s="18" t="n">
        <v>80000</v>
      </c>
      <c r="H678" s="18" t="n">
        <v>80000</v>
      </c>
      <c r="I678" s="18" t="n">
        <v>0</v>
      </c>
      <c r="J678" s="18">
        <f>ROUND(MIN(B678/12,650000)*12*0.0915+MIN(B678/12,1390000)*12*(0.0504+0)+B678*0.005,0)</f>
        <v/>
      </c>
      <c r="K678" s="18" t="n">
        <v>0</v>
      </c>
      <c r="L678" s="18" t="n">
        <v>0</v>
      </c>
      <c r="M678" s="18">
        <f>ROUND(IF(C678&gt;=2026,IF(B678&lt;741000,0,IF(B678&lt;2191000,B678-740000,IF(B678&lt;2193000,1451000,IF(B678&lt;2196000,1453000,IF(B678&lt;2200000,1456000,IF(B678&lt;3600000,ROUNDDOWN(B678/4,-3)*2.8-80000,IF(B678&lt;6600000,ROUNDDOWN(B678/4,-3)*3.2-440000,IF(B678&lt;8500000,ROUNDDOWN(B678*0.9,0)-1100000,B678-1950000)))))))),IF(B678&lt;651000,0,IF(B678&lt;1900000,B678-650000,IF(B678&lt;3600000,ROUNDDOWN(B678/4,-3)*2.8-80000,IF(B678&lt;6600000,ROUNDDOWN(B678/4,-3)*3.2-440000,IF(B678&lt;8500000,ROUNDDOWN(B678*0.9,0)-1100000,B678-1950000)))))),0)</f>
        <v/>
      </c>
      <c r="N678" s="18">
        <f>IF(M678&gt;23500000,NA(),IF(C678&gt;=2026,IF(M678&lt;=4890000,1040000,IF(M678&lt;=6550000,670000,620000)),IF(M678&lt;=1320000,950000,IF(M678&lt;=3360000,880000,IF(M678&lt;=4890000,680000,IF(M678&lt;=6550000,630000,580000))))))</f>
        <v/>
      </c>
      <c r="O678" s="18">
        <f>IF(F678&lt;=0,IF(AND(D678="はい",C678&gt;=2026,C678&lt;=2027),IF(E678&lt;=0,0,IF(E678&lt;=30000,E678,IF(E678&lt;=60000,ROUNDUP(E678/2,0)+15000,IF(E678&lt;=120000,ROUNDUP(E678/4,0)+30000,60000)))),IF(E678&lt;=0,0,IF(E678&lt;=20000,E678,IF(E678&lt;=40000,ROUNDUP(E678/2,0)+10000,IF(E678&lt;=80000,ROUNDUP(E678/4,0)+20000,40000))))),IF(E678&lt;=0,IF(F678&lt;=0,0,IF(F678&lt;=25000,F678,IF(F678&lt;=50000,ROUNDUP(F678/2,0)+12500,IF(F678&lt;=100000,ROUNDUP(F678/4,0)+25000,50000)))),MAX(IF(F678&lt;=0,0,IF(F678&lt;=25000,F678,IF(F678&lt;=50000,ROUNDUP(F678/2,0)+12500,IF(F678&lt;=100000,ROUNDUP(F678/4,0)+25000,50000)))),MIN(IF(AND(D678="はい",C678&gt;=2026,C678&lt;=2027),IF(E678&lt;=0,0,IF(E678&lt;=30000,E678,IF(E678&lt;=60000,ROUNDUP(E678/2,0)+15000,IF(E678&lt;=120000,ROUNDUP(E678/4,0)+30000,60000)))),IF(E678&lt;=0,0,IF(E678&lt;=20000,E678,IF(E678&lt;=40000,ROUNDUP(E678/2,0)+10000,IF(E678&lt;=80000,ROUNDUP(E678/4,0)+20000,40000)))))+IF(F678&lt;=0,0,IF(F678&lt;=25000,F678,IF(F678&lt;=50000,ROUNDUP(F678/2,0)+12500,IF(F678&lt;=100000,ROUNDUP(F678/4,0)+25000,50000)))),IF(AND(D678="はい",C678&gt;=2026,C678&lt;=2027),60000,40000)))))</f>
        <v/>
      </c>
      <c r="P678" s="18">
        <f>IF(G678&lt;=0,0,IF(G678&lt;=20000,G678,IF(G678&lt;=40000,ROUNDUP(G678/2,0)+10000,IF(G678&lt;=80000,ROUNDUP(G678/4,0)+20000,40000))))</f>
        <v/>
      </c>
      <c r="Q678" s="18">
        <f>IF(I678&lt;=0,IF(H678&lt;=0,0,IF(H678&lt;=20000,H678,IF(H678&lt;=40000,ROUNDUP(H678/2,0)+10000,IF(H678&lt;=80000,ROUNDUP(H678/4,0)+20000,40000)))),IF(H678&lt;=0,IF(I678&lt;=0,0,IF(I678&lt;=25000,I678,IF(I678&lt;=50000,ROUNDUP(I678/2,0)+12500,IF(I678&lt;=100000,ROUNDUP(I678/4,0)+25000,50000)))),MAX(IF(I678&lt;=0,0,IF(I678&lt;=25000,I678,IF(I678&lt;=50000,ROUNDUP(I678/2,0)+12500,IF(I678&lt;=100000,ROUNDUP(I678/4,0)+25000,50000)))),MIN(IF(H678&lt;=0,0,IF(H678&lt;=20000,H678,IF(H678&lt;=40000,ROUNDUP(H678/2,0)+10000,IF(H678&lt;=80000,ROUNDUP(H678/4,0)+20000,40000))))+IF(I678&lt;=0,0,IF(I678&lt;=25000,I678,IF(I678&lt;=50000,ROUNDUP(I678/2,0)+12500,IF(I678&lt;=100000,ROUNDUP(I678/4,0)+25000,50000)))),40000))))</f>
        <v/>
      </c>
      <c r="R678" s="18">
        <f>MIN(120000,O678+P678+Q678)</f>
        <v/>
      </c>
      <c r="S678" s="18">
        <f>IF(F678&lt;=0,IF(E678&lt;=0,0,IF(E678&lt;=12000,E678,IF(E678&lt;=32000,ROUNDUP(E678/2,0)+6000,IF(E678&lt;=56000,ROUNDUP(E678/4,0)+14000,28000)))),IF(E678&lt;=0,IF(F678&lt;=0,0,IF(F678&lt;=15000,F678,IF(F678&lt;=40000,ROUNDUP(F678/2,0)+7500,IF(F678&lt;=70000,ROUNDUP(F678/4,0)+17500,35000)))),MAX(IF(F678&lt;=0,0,IF(F678&lt;=15000,F678,IF(F678&lt;=40000,ROUNDUP(F678/2,0)+7500,IF(F678&lt;=70000,ROUNDUP(F678/4,0)+17500,35000)))),MIN(IF(E678&lt;=0,0,IF(E678&lt;=12000,E678,IF(E678&lt;=32000,ROUNDUP(E678/2,0)+6000,IF(E678&lt;=56000,ROUNDUP(E678/4,0)+14000,28000))))+IF(F678&lt;=0,0,IF(F678&lt;=15000,F678,IF(F678&lt;=40000,ROUNDUP(F678/2,0)+7500,IF(F678&lt;=70000,ROUNDUP(F678/4,0)+17500,35000)))),28000))))</f>
        <v/>
      </c>
      <c r="T678" s="18">
        <f>IF(G678&lt;=0,0,IF(G678&lt;=12000,G678,IF(G678&lt;=32000,ROUNDUP(G678/2,0)+6000,IF(G678&lt;=56000,ROUNDUP(G678/4,0)+14000,28000))))</f>
        <v/>
      </c>
      <c r="U678" s="18">
        <f>IF(I678&lt;=0,IF(H678&lt;=0,0,IF(H678&lt;=12000,H678,IF(H678&lt;=32000,ROUNDUP(H678/2,0)+6000,IF(H678&lt;=56000,ROUNDUP(H678/4,0)+14000,28000)))),IF(H678&lt;=0,IF(I678&lt;=0,0,IF(I678&lt;=15000,I678,IF(I678&lt;=40000,ROUNDUP(I678/2,0)+7500,IF(I678&lt;=70000,ROUNDUP(I678/4,0)+17500,35000)))),MAX(IF(I678&lt;=0,0,IF(I678&lt;=15000,I678,IF(I678&lt;=40000,ROUNDUP(I678/2,0)+7500,IF(I678&lt;=70000,ROUNDUP(I678/4,0)+17500,35000)))),MIN(IF(H678&lt;=0,0,IF(H678&lt;=12000,H678,IF(H678&lt;=32000,ROUNDUP(H678/2,0)+6000,IF(H678&lt;=56000,ROUNDUP(H678/4,0)+14000,28000))))+IF(I678&lt;=0,0,IF(I678&lt;=15000,I678,IF(I678&lt;=40000,ROUNDUP(I678/2,0)+7500,IF(I678&lt;=70000,ROUNDUP(I678/4,0)+17500,35000)))),28000))))</f>
        <v/>
      </c>
      <c r="V678" s="18">
        <f>MIN(70000,S678+T678+U678)</f>
        <v/>
      </c>
      <c r="W678" s="18">
        <f>MAX(0,ROUNDDOWN(M678-J678-N678-K678-0,-3))</f>
        <v/>
      </c>
      <c r="X678" s="18">
        <f>MAX(0,ROUNDDOWN(M678-J678-N678-K678-R678,-3))</f>
        <v/>
      </c>
      <c r="Y678" s="18">
        <f>IF(W678&lt;=0,0,ROUNDDOWN((W678*LOOKUP(W678,{0,1950001,3300001,6950001,9000001,18000001,40000001},{0.05,0.1,0.2,0.23,0.33,0.4,0.45})-LOOKUP(W678,{0,1950001,3300001,6950001,9000001,18000001,40000001},{0,97500,427500,636000,1536000,2796000,4796000}))*1.021,-2))</f>
        <v/>
      </c>
      <c r="Z678" s="18">
        <f>IF(X678&lt;=0,0,ROUNDDOWN((X678*LOOKUP(X678,{0,1950001,3300001,6950001,9000001,18000001,40000001},{0.05,0.1,0.2,0.23,0.33,0.4,0.45})-LOOKUP(X678,{0,1950001,3300001,6950001,9000001,18000001,40000001},{0,97500,427500,636000,1536000,2796000,4796000}))*1.021,-2))</f>
        <v/>
      </c>
      <c r="AA678" s="18">
        <f>MAX(0,ROUNDDOWN(M678-J678-430000-L678-0,-3))</f>
        <v/>
      </c>
      <c r="AB678" s="18">
        <f>MAX(0,ROUNDDOWN(M678-J678-430000-L678-V678,-3))</f>
        <v/>
      </c>
      <c r="AC678" s="18">
        <f>IF(M678&lt;=450000,0,MAX(0,ROUNDDOWN(AA678*0.06-MIN(50000,AA678)*0.03,-2))+MAX(0,ROUNDDOWN(AA678*0.04-MIN(50000,AA678)*0.02,-2)))</f>
        <v/>
      </c>
      <c r="AD678" s="18">
        <f>IF(M678&lt;=450000,0,MAX(0,ROUNDDOWN(AB678*0.06-MIN(50000,AB678)*0.03,-2))+MAX(0,ROUNDDOWN(AB678*0.04-MIN(50000,AB678)*0.02,-2)))</f>
        <v/>
      </c>
      <c r="AE678" s="18">
        <f>Y678-Z678</f>
        <v/>
      </c>
      <c r="AF678" s="18">
        <f>AC678-AD678</f>
        <v/>
      </c>
      <c r="AG678" s="18">
        <f>AE678+AF678</f>
        <v/>
      </c>
      <c r="AH678" s="20">
        <f>IF(W678&lt;=0,0,LOOKUP(W678,{0,1950001,3300001,6950001,9000001,18000001,40000001},{0.05,0.1,0.2,0.23,0.33,0.4,0.45}))</f>
        <v/>
      </c>
    </row>
    <row r="679">
      <c r="A679" t="inlineStr">
        <is>
          <t>1万円刻み 一般8万円</t>
        </is>
      </c>
      <c r="B679" s="18">
        <f>'4_1万円刻み'!$A$200</f>
        <v/>
      </c>
      <c r="C679" s="19" t="n">
        <v>2026</v>
      </c>
      <c r="D679" t="inlineStr">
        <is>
          <t>いいえ</t>
        </is>
      </c>
      <c r="E679" s="18" t="n">
        <v>80000</v>
      </c>
      <c r="F679" s="18" t="n">
        <v>0</v>
      </c>
      <c r="G679" s="18" t="n">
        <v>0</v>
      </c>
      <c r="H679" s="18" t="n">
        <v>0</v>
      </c>
      <c r="I679" s="18" t="n">
        <v>0</v>
      </c>
      <c r="J679" s="18">
        <f>ROUND(MIN(B679/12,650000)*12*0.0915+MIN(B679/12,1390000)*12*(0.0504+0)+B679*0.005,0)</f>
        <v/>
      </c>
      <c r="K679" s="18" t="n">
        <v>0</v>
      </c>
      <c r="L679" s="18" t="n">
        <v>0</v>
      </c>
      <c r="M679" s="18">
        <f>ROUND(IF(C679&gt;=2026,IF(B679&lt;741000,0,IF(B679&lt;2191000,B679-740000,IF(B679&lt;2193000,1451000,IF(B679&lt;2196000,1453000,IF(B679&lt;2200000,1456000,IF(B679&lt;3600000,ROUNDDOWN(B679/4,-3)*2.8-80000,IF(B679&lt;6600000,ROUNDDOWN(B679/4,-3)*3.2-440000,IF(B679&lt;8500000,ROUNDDOWN(B679*0.9,0)-1100000,B679-1950000)))))))),IF(B679&lt;651000,0,IF(B679&lt;1900000,B679-650000,IF(B679&lt;3600000,ROUNDDOWN(B679/4,-3)*2.8-80000,IF(B679&lt;6600000,ROUNDDOWN(B679/4,-3)*3.2-440000,IF(B679&lt;8500000,ROUNDDOWN(B679*0.9,0)-1100000,B679-1950000)))))),0)</f>
        <v/>
      </c>
      <c r="N679" s="18">
        <f>IF(M679&gt;23500000,NA(),IF(C679&gt;=2026,IF(M679&lt;=4890000,1040000,IF(M679&lt;=6550000,670000,620000)),IF(M679&lt;=1320000,950000,IF(M679&lt;=3360000,880000,IF(M679&lt;=4890000,680000,IF(M679&lt;=6550000,630000,580000))))))</f>
        <v/>
      </c>
      <c r="O679" s="18">
        <f>IF(F679&lt;=0,IF(AND(D679="はい",C679&gt;=2026,C679&lt;=2027),IF(E679&lt;=0,0,IF(E679&lt;=30000,E679,IF(E679&lt;=60000,ROUNDUP(E679/2,0)+15000,IF(E679&lt;=120000,ROUNDUP(E679/4,0)+30000,60000)))),IF(E679&lt;=0,0,IF(E679&lt;=20000,E679,IF(E679&lt;=40000,ROUNDUP(E679/2,0)+10000,IF(E679&lt;=80000,ROUNDUP(E679/4,0)+20000,40000))))),IF(E679&lt;=0,IF(F679&lt;=0,0,IF(F679&lt;=25000,F679,IF(F679&lt;=50000,ROUNDUP(F679/2,0)+12500,IF(F679&lt;=100000,ROUNDUP(F679/4,0)+25000,50000)))),MAX(IF(F679&lt;=0,0,IF(F679&lt;=25000,F679,IF(F679&lt;=50000,ROUNDUP(F679/2,0)+12500,IF(F679&lt;=100000,ROUNDUP(F679/4,0)+25000,50000)))),MIN(IF(AND(D679="はい",C679&gt;=2026,C679&lt;=2027),IF(E679&lt;=0,0,IF(E679&lt;=30000,E679,IF(E679&lt;=60000,ROUNDUP(E679/2,0)+15000,IF(E679&lt;=120000,ROUNDUP(E679/4,0)+30000,60000)))),IF(E679&lt;=0,0,IF(E679&lt;=20000,E679,IF(E679&lt;=40000,ROUNDUP(E679/2,0)+10000,IF(E679&lt;=80000,ROUNDUP(E679/4,0)+20000,40000)))))+IF(F679&lt;=0,0,IF(F679&lt;=25000,F679,IF(F679&lt;=50000,ROUNDUP(F679/2,0)+12500,IF(F679&lt;=100000,ROUNDUP(F679/4,0)+25000,50000)))),IF(AND(D679="はい",C679&gt;=2026,C679&lt;=2027),60000,40000)))))</f>
        <v/>
      </c>
      <c r="P679" s="18">
        <f>IF(G679&lt;=0,0,IF(G679&lt;=20000,G679,IF(G679&lt;=40000,ROUNDUP(G679/2,0)+10000,IF(G679&lt;=80000,ROUNDUP(G679/4,0)+20000,40000))))</f>
        <v/>
      </c>
      <c r="Q679" s="18">
        <f>IF(I679&lt;=0,IF(H679&lt;=0,0,IF(H679&lt;=20000,H679,IF(H679&lt;=40000,ROUNDUP(H679/2,0)+10000,IF(H679&lt;=80000,ROUNDUP(H679/4,0)+20000,40000)))),IF(H679&lt;=0,IF(I679&lt;=0,0,IF(I679&lt;=25000,I679,IF(I679&lt;=50000,ROUNDUP(I679/2,0)+12500,IF(I679&lt;=100000,ROUNDUP(I679/4,0)+25000,50000)))),MAX(IF(I679&lt;=0,0,IF(I679&lt;=25000,I679,IF(I679&lt;=50000,ROUNDUP(I679/2,0)+12500,IF(I679&lt;=100000,ROUNDUP(I679/4,0)+25000,50000)))),MIN(IF(H679&lt;=0,0,IF(H679&lt;=20000,H679,IF(H679&lt;=40000,ROUNDUP(H679/2,0)+10000,IF(H679&lt;=80000,ROUNDUP(H679/4,0)+20000,40000))))+IF(I679&lt;=0,0,IF(I679&lt;=25000,I679,IF(I679&lt;=50000,ROUNDUP(I679/2,0)+12500,IF(I679&lt;=100000,ROUNDUP(I679/4,0)+25000,50000)))),40000))))</f>
        <v/>
      </c>
      <c r="R679" s="18">
        <f>MIN(120000,O679+P679+Q679)</f>
        <v/>
      </c>
      <c r="S679" s="18">
        <f>IF(F679&lt;=0,IF(E679&lt;=0,0,IF(E679&lt;=12000,E679,IF(E679&lt;=32000,ROUNDUP(E679/2,0)+6000,IF(E679&lt;=56000,ROUNDUP(E679/4,0)+14000,28000)))),IF(E679&lt;=0,IF(F679&lt;=0,0,IF(F679&lt;=15000,F679,IF(F679&lt;=40000,ROUNDUP(F679/2,0)+7500,IF(F679&lt;=70000,ROUNDUP(F679/4,0)+17500,35000)))),MAX(IF(F679&lt;=0,0,IF(F679&lt;=15000,F679,IF(F679&lt;=40000,ROUNDUP(F679/2,0)+7500,IF(F679&lt;=70000,ROUNDUP(F679/4,0)+17500,35000)))),MIN(IF(E679&lt;=0,0,IF(E679&lt;=12000,E679,IF(E679&lt;=32000,ROUNDUP(E679/2,0)+6000,IF(E679&lt;=56000,ROUNDUP(E679/4,0)+14000,28000))))+IF(F679&lt;=0,0,IF(F679&lt;=15000,F679,IF(F679&lt;=40000,ROUNDUP(F679/2,0)+7500,IF(F679&lt;=70000,ROUNDUP(F679/4,0)+17500,35000)))),28000))))</f>
        <v/>
      </c>
      <c r="T679" s="18">
        <f>IF(G679&lt;=0,0,IF(G679&lt;=12000,G679,IF(G679&lt;=32000,ROUNDUP(G679/2,0)+6000,IF(G679&lt;=56000,ROUNDUP(G679/4,0)+14000,28000))))</f>
        <v/>
      </c>
      <c r="U679" s="18">
        <f>IF(I679&lt;=0,IF(H679&lt;=0,0,IF(H679&lt;=12000,H679,IF(H679&lt;=32000,ROUNDUP(H679/2,0)+6000,IF(H679&lt;=56000,ROUNDUP(H679/4,0)+14000,28000)))),IF(H679&lt;=0,IF(I679&lt;=0,0,IF(I679&lt;=15000,I679,IF(I679&lt;=40000,ROUNDUP(I679/2,0)+7500,IF(I679&lt;=70000,ROUNDUP(I679/4,0)+17500,35000)))),MAX(IF(I679&lt;=0,0,IF(I679&lt;=15000,I679,IF(I679&lt;=40000,ROUNDUP(I679/2,0)+7500,IF(I679&lt;=70000,ROUNDUP(I679/4,0)+17500,35000)))),MIN(IF(H679&lt;=0,0,IF(H679&lt;=12000,H679,IF(H679&lt;=32000,ROUNDUP(H679/2,0)+6000,IF(H679&lt;=56000,ROUNDUP(H679/4,0)+14000,28000))))+IF(I679&lt;=0,0,IF(I679&lt;=15000,I679,IF(I679&lt;=40000,ROUNDUP(I679/2,0)+7500,IF(I679&lt;=70000,ROUNDUP(I679/4,0)+17500,35000)))),28000))))</f>
        <v/>
      </c>
      <c r="V679" s="18">
        <f>MIN(70000,S679+T679+U679)</f>
        <v/>
      </c>
      <c r="W679" s="18">
        <f>MAX(0,ROUNDDOWN(M679-J679-N679-K679-0,-3))</f>
        <v/>
      </c>
      <c r="X679" s="18">
        <f>MAX(0,ROUNDDOWN(M679-J679-N679-K679-R679,-3))</f>
        <v/>
      </c>
      <c r="Y679" s="18">
        <f>IF(W679&lt;=0,0,ROUNDDOWN((W679*LOOKUP(W679,{0,1950001,3300001,6950001,9000001,18000001,40000001},{0.05,0.1,0.2,0.23,0.33,0.4,0.45})-LOOKUP(W679,{0,1950001,3300001,6950001,9000001,18000001,40000001},{0,97500,427500,636000,1536000,2796000,4796000}))*1.021,-2))</f>
        <v/>
      </c>
      <c r="Z679" s="18">
        <f>IF(X679&lt;=0,0,ROUNDDOWN((X679*LOOKUP(X679,{0,1950001,3300001,6950001,9000001,18000001,40000001},{0.05,0.1,0.2,0.23,0.33,0.4,0.45})-LOOKUP(X679,{0,1950001,3300001,6950001,9000001,18000001,40000001},{0,97500,427500,636000,1536000,2796000,4796000}))*1.021,-2))</f>
        <v/>
      </c>
      <c r="AA679" s="18">
        <f>MAX(0,ROUNDDOWN(M679-J679-430000-L679-0,-3))</f>
        <v/>
      </c>
      <c r="AB679" s="18">
        <f>MAX(0,ROUNDDOWN(M679-J679-430000-L679-V679,-3))</f>
        <v/>
      </c>
      <c r="AC679" s="18">
        <f>IF(M679&lt;=450000,0,MAX(0,ROUNDDOWN(AA679*0.06-MIN(50000,AA679)*0.03,-2))+MAX(0,ROUNDDOWN(AA679*0.04-MIN(50000,AA679)*0.02,-2)))</f>
        <v/>
      </c>
      <c r="AD679" s="18">
        <f>IF(M679&lt;=450000,0,MAX(0,ROUNDDOWN(AB679*0.06-MIN(50000,AB679)*0.03,-2))+MAX(0,ROUNDDOWN(AB679*0.04-MIN(50000,AB679)*0.02,-2)))</f>
        <v/>
      </c>
      <c r="AE679" s="18">
        <f>Y679-Z679</f>
        <v/>
      </c>
      <c r="AF679" s="18">
        <f>AC679-AD679</f>
        <v/>
      </c>
      <c r="AG679" s="18">
        <f>AE679+AF679</f>
        <v/>
      </c>
      <c r="AH679" s="20">
        <f>IF(W679&lt;=0,0,LOOKUP(W679,{0,1950001,3300001,6950001,9000001,18000001,40000001},{0.05,0.1,0.2,0.23,0.33,0.4,0.45}))</f>
        <v/>
      </c>
    </row>
    <row r="680">
      <c r="A680" t="inlineStr">
        <is>
          <t>1万円刻み 特例あり一般12万円</t>
        </is>
      </c>
      <c r="B680" s="18">
        <f>'4_1万円刻み'!$A$200</f>
        <v/>
      </c>
      <c r="C680" s="19" t="n">
        <v>2026</v>
      </c>
      <c r="D680" t="inlineStr">
        <is>
          <t>はい</t>
        </is>
      </c>
      <c r="E680" s="18" t="n">
        <v>120000</v>
      </c>
      <c r="F680" s="18" t="n">
        <v>0</v>
      </c>
      <c r="G680" s="18" t="n">
        <v>0</v>
      </c>
      <c r="H680" s="18" t="n">
        <v>0</v>
      </c>
      <c r="I680" s="18" t="n">
        <v>0</v>
      </c>
      <c r="J680" s="18">
        <f>ROUND(MIN(B680/12,650000)*12*0.0915+MIN(B680/12,1390000)*12*(0.0504+0)+B680*0.005,0)</f>
        <v/>
      </c>
      <c r="K680" s="18" t="n">
        <v>0</v>
      </c>
      <c r="L680" s="18" t="n">
        <v>0</v>
      </c>
      <c r="M680" s="18">
        <f>ROUND(IF(C680&gt;=2026,IF(B680&lt;741000,0,IF(B680&lt;2191000,B680-740000,IF(B680&lt;2193000,1451000,IF(B680&lt;2196000,1453000,IF(B680&lt;2200000,1456000,IF(B680&lt;3600000,ROUNDDOWN(B680/4,-3)*2.8-80000,IF(B680&lt;6600000,ROUNDDOWN(B680/4,-3)*3.2-440000,IF(B680&lt;8500000,ROUNDDOWN(B680*0.9,0)-1100000,B680-1950000)))))))),IF(B680&lt;651000,0,IF(B680&lt;1900000,B680-650000,IF(B680&lt;3600000,ROUNDDOWN(B680/4,-3)*2.8-80000,IF(B680&lt;6600000,ROUNDDOWN(B680/4,-3)*3.2-440000,IF(B680&lt;8500000,ROUNDDOWN(B680*0.9,0)-1100000,B680-1950000)))))),0)</f>
        <v/>
      </c>
      <c r="N680" s="18">
        <f>IF(M680&gt;23500000,NA(),IF(C680&gt;=2026,IF(M680&lt;=4890000,1040000,IF(M680&lt;=6550000,670000,620000)),IF(M680&lt;=1320000,950000,IF(M680&lt;=3360000,880000,IF(M680&lt;=4890000,680000,IF(M680&lt;=6550000,630000,580000))))))</f>
        <v/>
      </c>
      <c r="O680" s="18">
        <f>IF(F680&lt;=0,IF(AND(D680="はい",C680&gt;=2026,C680&lt;=2027),IF(E680&lt;=0,0,IF(E680&lt;=30000,E680,IF(E680&lt;=60000,ROUNDUP(E680/2,0)+15000,IF(E680&lt;=120000,ROUNDUP(E680/4,0)+30000,60000)))),IF(E680&lt;=0,0,IF(E680&lt;=20000,E680,IF(E680&lt;=40000,ROUNDUP(E680/2,0)+10000,IF(E680&lt;=80000,ROUNDUP(E680/4,0)+20000,40000))))),IF(E680&lt;=0,IF(F680&lt;=0,0,IF(F680&lt;=25000,F680,IF(F680&lt;=50000,ROUNDUP(F680/2,0)+12500,IF(F680&lt;=100000,ROUNDUP(F680/4,0)+25000,50000)))),MAX(IF(F680&lt;=0,0,IF(F680&lt;=25000,F680,IF(F680&lt;=50000,ROUNDUP(F680/2,0)+12500,IF(F680&lt;=100000,ROUNDUP(F680/4,0)+25000,50000)))),MIN(IF(AND(D680="はい",C680&gt;=2026,C680&lt;=2027),IF(E680&lt;=0,0,IF(E680&lt;=30000,E680,IF(E680&lt;=60000,ROUNDUP(E680/2,0)+15000,IF(E680&lt;=120000,ROUNDUP(E680/4,0)+30000,60000)))),IF(E680&lt;=0,0,IF(E680&lt;=20000,E680,IF(E680&lt;=40000,ROUNDUP(E680/2,0)+10000,IF(E680&lt;=80000,ROUNDUP(E680/4,0)+20000,40000)))))+IF(F680&lt;=0,0,IF(F680&lt;=25000,F680,IF(F680&lt;=50000,ROUNDUP(F680/2,0)+12500,IF(F680&lt;=100000,ROUNDUP(F680/4,0)+25000,50000)))),IF(AND(D680="はい",C680&gt;=2026,C680&lt;=2027),60000,40000)))))</f>
        <v/>
      </c>
      <c r="P680" s="18">
        <f>IF(G680&lt;=0,0,IF(G680&lt;=20000,G680,IF(G680&lt;=40000,ROUNDUP(G680/2,0)+10000,IF(G680&lt;=80000,ROUNDUP(G680/4,0)+20000,40000))))</f>
        <v/>
      </c>
      <c r="Q680" s="18">
        <f>IF(I680&lt;=0,IF(H680&lt;=0,0,IF(H680&lt;=20000,H680,IF(H680&lt;=40000,ROUNDUP(H680/2,0)+10000,IF(H680&lt;=80000,ROUNDUP(H680/4,0)+20000,40000)))),IF(H680&lt;=0,IF(I680&lt;=0,0,IF(I680&lt;=25000,I680,IF(I680&lt;=50000,ROUNDUP(I680/2,0)+12500,IF(I680&lt;=100000,ROUNDUP(I680/4,0)+25000,50000)))),MAX(IF(I680&lt;=0,0,IF(I680&lt;=25000,I680,IF(I680&lt;=50000,ROUNDUP(I680/2,0)+12500,IF(I680&lt;=100000,ROUNDUP(I680/4,0)+25000,50000)))),MIN(IF(H680&lt;=0,0,IF(H680&lt;=20000,H680,IF(H680&lt;=40000,ROUNDUP(H680/2,0)+10000,IF(H680&lt;=80000,ROUNDUP(H680/4,0)+20000,40000))))+IF(I680&lt;=0,0,IF(I680&lt;=25000,I680,IF(I680&lt;=50000,ROUNDUP(I680/2,0)+12500,IF(I680&lt;=100000,ROUNDUP(I680/4,0)+25000,50000)))),40000))))</f>
        <v/>
      </c>
      <c r="R680" s="18">
        <f>MIN(120000,O680+P680+Q680)</f>
        <v/>
      </c>
      <c r="S680" s="18">
        <f>IF(F680&lt;=0,IF(E680&lt;=0,0,IF(E680&lt;=12000,E680,IF(E680&lt;=32000,ROUNDUP(E680/2,0)+6000,IF(E680&lt;=56000,ROUNDUP(E680/4,0)+14000,28000)))),IF(E680&lt;=0,IF(F680&lt;=0,0,IF(F680&lt;=15000,F680,IF(F680&lt;=40000,ROUNDUP(F680/2,0)+7500,IF(F680&lt;=70000,ROUNDUP(F680/4,0)+17500,35000)))),MAX(IF(F680&lt;=0,0,IF(F680&lt;=15000,F680,IF(F680&lt;=40000,ROUNDUP(F680/2,0)+7500,IF(F680&lt;=70000,ROUNDUP(F680/4,0)+17500,35000)))),MIN(IF(E680&lt;=0,0,IF(E680&lt;=12000,E680,IF(E680&lt;=32000,ROUNDUP(E680/2,0)+6000,IF(E680&lt;=56000,ROUNDUP(E680/4,0)+14000,28000))))+IF(F680&lt;=0,0,IF(F680&lt;=15000,F680,IF(F680&lt;=40000,ROUNDUP(F680/2,0)+7500,IF(F680&lt;=70000,ROUNDUP(F680/4,0)+17500,35000)))),28000))))</f>
        <v/>
      </c>
      <c r="T680" s="18">
        <f>IF(G680&lt;=0,0,IF(G680&lt;=12000,G680,IF(G680&lt;=32000,ROUNDUP(G680/2,0)+6000,IF(G680&lt;=56000,ROUNDUP(G680/4,0)+14000,28000))))</f>
        <v/>
      </c>
      <c r="U680" s="18">
        <f>IF(I680&lt;=0,IF(H680&lt;=0,0,IF(H680&lt;=12000,H680,IF(H680&lt;=32000,ROUNDUP(H680/2,0)+6000,IF(H680&lt;=56000,ROUNDUP(H680/4,0)+14000,28000)))),IF(H680&lt;=0,IF(I680&lt;=0,0,IF(I680&lt;=15000,I680,IF(I680&lt;=40000,ROUNDUP(I680/2,0)+7500,IF(I680&lt;=70000,ROUNDUP(I680/4,0)+17500,35000)))),MAX(IF(I680&lt;=0,0,IF(I680&lt;=15000,I680,IF(I680&lt;=40000,ROUNDUP(I680/2,0)+7500,IF(I680&lt;=70000,ROUNDUP(I680/4,0)+17500,35000)))),MIN(IF(H680&lt;=0,0,IF(H680&lt;=12000,H680,IF(H680&lt;=32000,ROUNDUP(H680/2,0)+6000,IF(H680&lt;=56000,ROUNDUP(H680/4,0)+14000,28000))))+IF(I680&lt;=0,0,IF(I680&lt;=15000,I680,IF(I680&lt;=40000,ROUNDUP(I680/2,0)+7500,IF(I680&lt;=70000,ROUNDUP(I680/4,0)+17500,35000)))),28000))))</f>
        <v/>
      </c>
      <c r="V680" s="18">
        <f>MIN(70000,S680+T680+U680)</f>
        <v/>
      </c>
      <c r="W680" s="18">
        <f>MAX(0,ROUNDDOWN(M680-J680-N680-K680-0,-3))</f>
        <v/>
      </c>
      <c r="X680" s="18">
        <f>MAX(0,ROUNDDOWN(M680-J680-N680-K680-R680,-3))</f>
        <v/>
      </c>
      <c r="Y680" s="18">
        <f>IF(W680&lt;=0,0,ROUNDDOWN((W680*LOOKUP(W680,{0,1950001,3300001,6950001,9000001,18000001,40000001},{0.05,0.1,0.2,0.23,0.33,0.4,0.45})-LOOKUP(W680,{0,1950001,3300001,6950001,9000001,18000001,40000001},{0,97500,427500,636000,1536000,2796000,4796000}))*1.021,-2))</f>
        <v/>
      </c>
      <c r="Z680" s="18">
        <f>IF(X680&lt;=0,0,ROUNDDOWN((X680*LOOKUP(X680,{0,1950001,3300001,6950001,9000001,18000001,40000001},{0.05,0.1,0.2,0.23,0.33,0.4,0.45})-LOOKUP(X680,{0,1950001,3300001,6950001,9000001,18000001,40000001},{0,97500,427500,636000,1536000,2796000,4796000}))*1.021,-2))</f>
        <v/>
      </c>
      <c r="AA680" s="18">
        <f>MAX(0,ROUNDDOWN(M680-J680-430000-L680-0,-3))</f>
        <v/>
      </c>
      <c r="AB680" s="18">
        <f>MAX(0,ROUNDDOWN(M680-J680-430000-L680-V680,-3))</f>
        <v/>
      </c>
      <c r="AC680" s="18">
        <f>IF(M680&lt;=450000,0,MAX(0,ROUNDDOWN(AA680*0.06-MIN(50000,AA680)*0.03,-2))+MAX(0,ROUNDDOWN(AA680*0.04-MIN(50000,AA680)*0.02,-2)))</f>
        <v/>
      </c>
      <c r="AD680" s="18">
        <f>IF(M680&lt;=450000,0,MAX(0,ROUNDDOWN(AB680*0.06-MIN(50000,AB680)*0.03,-2))+MAX(0,ROUNDDOWN(AB680*0.04-MIN(50000,AB680)*0.02,-2)))</f>
        <v/>
      </c>
      <c r="AE680" s="18">
        <f>Y680-Z680</f>
        <v/>
      </c>
      <c r="AF680" s="18">
        <f>AC680-AD680</f>
        <v/>
      </c>
      <c r="AG680" s="18">
        <f>AE680+AF680</f>
        <v/>
      </c>
      <c r="AH680" s="20">
        <f>IF(W680&lt;=0,0,LOOKUP(W680,{0,1950001,3300001,6950001,9000001,18000001,40000001},{0.05,0.1,0.2,0.23,0.33,0.4,0.45}))</f>
        <v/>
      </c>
    </row>
    <row r="681">
      <c r="A681" t="inlineStr">
        <is>
          <t>1万円刻み 3区分8万円ずつ</t>
        </is>
      </c>
      <c r="B681" s="18">
        <f>'4_1万円刻み'!$A$201</f>
        <v/>
      </c>
      <c r="C681" s="19" t="n">
        <v>2026</v>
      </c>
      <c r="D681" t="inlineStr">
        <is>
          <t>いいえ</t>
        </is>
      </c>
      <c r="E681" s="18" t="n">
        <v>80000</v>
      </c>
      <c r="F681" s="18" t="n">
        <v>0</v>
      </c>
      <c r="G681" s="18" t="n">
        <v>80000</v>
      </c>
      <c r="H681" s="18" t="n">
        <v>80000</v>
      </c>
      <c r="I681" s="18" t="n">
        <v>0</v>
      </c>
      <c r="J681" s="18">
        <f>ROUND(MIN(B681/12,650000)*12*0.0915+MIN(B681/12,1390000)*12*(0.0504+0)+B681*0.005,0)</f>
        <v/>
      </c>
      <c r="K681" s="18" t="n">
        <v>0</v>
      </c>
      <c r="L681" s="18" t="n">
        <v>0</v>
      </c>
      <c r="M681" s="18">
        <f>ROUND(IF(C681&gt;=2026,IF(B681&lt;741000,0,IF(B681&lt;2191000,B681-740000,IF(B681&lt;2193000,1451000,IF(B681&lt;2196000,1453000,IF(B681&lt;2200000,1456000,IF(B681&lt;3600000,ROUNDDOWN(B681/4,-3)*2.8-80000,IF(B681&lt;6600000,ROUNDDOWN(B681/4,-3)*3.2-440000,IF(B681&lt;8500000,ROUNDDOWN(B681*0.9,0)-1100000,B681-1950000)))))))),IF(B681&lt;651000,0,IF(B681&lt;1900000,B681-650000,IF(B681&lt;3600000,ROUNDDOWN(B681/4,-3)*2.8-80000,IF(B681&lt;6600000,ROUNDDOWN(B681/4,-3)*3.2-440000,IF(B681&lt;8500000,ROUNDDOWN(B681*0.9,0)-1100000,B681-1950000)))))),0)</f>
        <v/>
      </c>
      <c r="N681" s="18">
        <f>IF(M681&gt;23500000,NA(),IF(C681&gt;=2026,IF(M681&lt;=4890000,1040000,IF(M681&lt;=6550000,670000,620000)),IF(M681&lt;=1320000,950000,IF(M681&lt;=3360000,880000,IF(M681&lt;=4890000,680000,IF(M681&lt;=6550000,630000,580000))))))</f>
        <v/>
      </c>
      <c r="O681" s="18">
        <f>IF(F681&lt;=0,IF(AND(D681="はい",C681&gt;=2026,C681&lt;=2027),IF(E681&lt;=0,0,IF(E681&lt;=30000,E681,IF(E681&lt;=60000,ROUNDUP(E681/2,0)+15000,IF(E681&lt;=120000,ROUNDUP(E681/4,0)+30000,60000)))),IF(E681&lt;=0,0,IF(E681&lt;=20000,E681,IF(E681&lt;=40000,ROUNDUP(E681/2,0)+10000,IF(E681&lt;=80000,ROUNDUP(E681/4,0)+20000,40000))))),IF(E681&lt;=0,IF(F681&lt;=0,0,IF(F681&lt;=25000,F681,IF(F681&lt;=50000,ROUNDUP(F681/2,0)+12500,IF(F681&lt;=100000,ROUNDUP(F681/4,0)+25000,50000)))),MAX(IF(F681&lt;=0,0,IF(F681&lt;=25000,F681,IF(F681&lt;=50000,ROUNDUP(F681/2,0)+12500,IF(F681&lt;=100000,ROUNDUP(F681/4,0)+25000,50000)))),MIN(IF(AND(D681="はい",C681&gt;=2026,C681&lt;=2027),IF(E681&lt;=0,0,IF(E681&lt;=30000,E681,IF(E681&lt;=60000,ROUNDUP(E681/2,0)+15000,IF(E681&lt;=120000,ROUNDUP(E681/4,0)+30000,60000)))),IF(E681&lt;=0,0,IF(E681&lt;=20000,E681,IF(E681&lt;=40000,ROUNDUP(E681/2,0)+10000,IF(E681&lt;=80000,ROUNDUP(E681/4,0)+20000,40000)))))+IF(F681&lt;=0,0,IF(F681&lt;=25000,F681,IF(F681&lt;=50000,ROUNDUP(F681/2,0)+12500,IF(F681&lt;=100000,ROUNDUP(F681/4,0)+25000,50000)))),IF(AND(D681="はい",C681&gt;=2026,C681&lt;=2027),60000,40000)))))</f>
        <v/>
      </c>
      <c r="P681" s="18">
        <f>IF(G681&lt;=0,0,IF(G681&lt;=20000,G681,IF(G681&lt;=40000,ROUNDUP(G681/2,0)+10000,IF(G681&lt;=80000,ROUNDUP(G681/4,0)+20000,40000))))</f>
        <v/>
      </c>
      <c r="Q681" s="18">
        <f>IF(I681&lt;=0,IF(H681&lt;=0,0,IF(H681&lt;=20000,H681,IF(H681&lt;=40000,ROUNDUP(H681/2,0)+10000,IF(H681&lt;=80000,ROUNDUP(H681/4,0)+20000,40000)))),IF(H681&lt;=0,IF(I681&lt;=0,0,IF(I681&lt;=25000,I681,IF(I681&lt;=50000,ROUNDUP(I681/2,0)+12500,IF(I681&lt;=100000,ROUNDUP(I681/4,0)+25000,50000)))),MAX(IF(I681&lt;=0,0,IF(I681&lt;=25000,I681,IF(I681&lt;=50000,ROUNDUP(I681/2,0)+12500,IF(I681&lt;=100000,ROUNDUP(I681/4,0)+25000,50000)))),MIN(IF(H681&lt;=0,0,IF(H681&lt;=20000,H681,IF(H681&lt;=40000,ROUNDUP(H681/2,0)+10000,IF(H681&lt;=80000,ROUNDUP(H681/4,0)+20000,40000))))+IF(I681&lt;=0,0,IF(I681&lt;=25000,I681,IF(I681&lt;=50000,ROUNDUP(I681/2,0)+12500,IF(I681&lt;=100000,ROUNDUP(I681/4,0)+25000,50000)))),40000))))</f>
        <v/>
      </c>
      <c r="R681" s="18">
        <f>MIN(120000,O681+P681+Q681)</f>
        <v/>
      </c>
      <c r="S681" s="18">
        <f>IF(F681&lt;=0,IF(E681&lt;=0,0,IF(E681&lt;=12000,E681,IF(E681&lt;=32000,ROUNDUP(E681/2,0)+6000,IF(E681&lt;=56000,ROUNDUP(E681/4,0)+14000,28000)))),IF(E681&lt;=0,IF(F681&lt;=0,0,IF(F681&lt;=15000,F681,IF(F681&lt;=40000,ROUNDUP(F681/2,0)+7500,IF(F681&lt;=70000,ROUNDUP(F681/4,0)+17500,35000)))),MAX(IF(F681&lt;=0,0,IF(F681&lt;=15000,F681,IF(F681&lt;=40000,ROUNDUP(F681/2,0)+7500,IF(F681&lt;=70000,ROUNDUP(F681/4,0)+17500,35000)))),MIN(IF(E681&lt;=0,0,IF(E681&lt;=12000,E681,IF(E681&lt;=32000,ROUNDUP(E681/2,0)+6000,IF(E681&lt;=56000,ROUNDUP(E681/4,0)+14000,28000))))+IF(F681&lt;=0,0,IF(F681&lt;=15000,F681,IF(F681&lt;=40000,ROUNDUP(F681/2,0)+7500,IF(F681&lt;=70000,ROUNDUP(F681/4,0)+17500,35000)))),28000))))</f>
        <v/>
      </c>
      <c r="T681" s="18">
        <f>IF(G681&lt;=0,0,IF(G681&lt;=12000,G681,IF(G681&lt;=32000,ROUNDUP(G681/2,0)+6000,IF(G681&lt;=56000,ROUNDUP(G681/4,0)+14000,28000))))</f>
        <v/>
      </c>
      <c r="U681" s="18">
        <f>IF(I681&lt;=0,IF(H681&lt;=0,0,IF(H681&lt;=12000,H681,IF(H681&lt;=32000,ROUNDUP(H681/2,0)+6000,IF(H681&lt;=56000,ROUNDUP(H681/4,0)+14000,28000)))),IF(H681&lt;=0,IF(I681&lt;=0,0,IF(I681&lt;=15000,I681,IF(I681&lt;=40000,ROUNDUP(I681/2,0)+7500,IF(I681&lt;=70000,ROUNDUP(I681/4,0)+17500,35000)))),MAX(IF(I681&lt;=0,0,IF(I681&lt;=15000,I681,IF(I681&lt;=40000,ROUNDUP(I681/2,0)+7500,IF(I681&lt;=70000,ROUNDUP(I681/4,0)+17500,35000)))),MIN(IF(H681&lt;=0,0,IF(H681&lt;=12000,H681,IF(H681&lt;=32000,ROUNDUP(H681/2,0)+6000,IF(H681&lt;=56000,ROUNDUP(H681/4,0)+14000,28000))))+IF(I681&lt;=0,0,IF(I681&lt;=15000,I681,IF(I681&lt;=40000,ROUNDUP(I681/2,0)+7500,IF(I681&lt;=70000,ROUNDUP(I681/4,0)+17500,35000)))),28000))))</f>
        <v/>
      </c>
      <c r="V681" s="18">
        <f>MIN(70000,S681+T681+U681)</f>
        <v/>
      </c>
      <c r="W681" s="18">
        <f>MAX(0,ROUNDDOWN(M681-J681-N681-K681-0,-3))</f>
        <v/>
      </c>
      <c r="X681" s="18">
        <f>MAX(0,ROUNDDOWN(M681-J681-N681-K681-R681,-3))</f>
        <v/>
      </c>
      <c r="Y681" s="18">
        <f>IF(W681&lt;=0,0,ROUNDDOWN((W681*LOOKUP(W681,{0,1950001,3300001,6950001,9000001,18000001,40000001},{0.05,0.1,0.2,0.23,0.33,0.4,0.45})-LOOKUP(W681,{0,1950001,3300001,6950001,9000001,18000001,40000001},{0,97500,427500,636000,1536000,2796000,4796000}))*1.021,-2))</f>
        <v/>
      </c>
      <c r="Z681" s="18">
        <f>IF(X681&lt;=0,0,ROUNDDOWN((X681*LOOKUP(X681,{0,1950001,3300001,6950001,9000001,18000001,40000001},{0.05,0.1,0.2,0.23,0.33,0.4,0.45})-LOOKUP(X681,{0,1950001,3300001,6950001,9000001,18000001,40000001},{0,97500,427500,636000,1536000,2796000,4796000}))*1.021,-2))</f>
        <v/>
      </c>
      <c r="AA681" s="18">
        <f>MAX(0,ROUNDDOWN(M681-J681-430000-L681-0,-3))</f>
        <v/>
      </c>
      <c r="AB681" s="18">
        <f>MAX(0,ROUNDDOWN(M681-J681-430000-L681-V681,-3))</f>
        <v/>
      </c>
      <c r="AC681" s="18">
        <f>IF(M681&lt;=450000,0,MAX(0,ROUNDDOWN(AA681*0.06-MIN(50000,AA681)*0.03,-2))+MAX(0,ROUNDDOWN(AA681*0.04-MIN(50000,AA681)*0.02,-2)))</f>
        <v/>
      </c>
      <c r="AD681" s="18">
        <f>IF(M681&lt;=450000,0,MAX(0,ROUNDDOWN(AB681*0.06-MIN(50000,AB681)*0.03,-2))+MAX(0,ROUNDDOWN(AB681*0.04-MIN(50000,AB681)*0.02,-2)))</f>
        <v/>
      </c>
      <c r="AE681" s="18">
        <f>Y681-Z681</f>
        <v/>
      </c>
      <c r="AF681" s="18">
        <f>AC681-AD681</f>
        <v/>
      </c>
      <c r="AG681" s="18">
        <f>AE681+AF681</f>
        <v/>
      </c>
      <c r="AH681" s="20">
        <f>IF(W681&lt;=0,0,LOOKUP(W681,{0,1950001,3300001,6950001,9000001,18000001,40000001},{0.05,0.1,0.2,0.23,0.33,0.4,0.45}))</f>
        <v/>
      </c>
    </row>
    <row r="682">
      <c r="A682" t="inlineStr">
        <is>
          <t>1万円刻み 一般8万円</t>
        </is>
      </c>
      <c r="B682" s="18">
        <f>'4_1万円刻み'!$A$201</f>
        <v/>
      </c>
      <c r="C682" s="19" t="n">
        <v>2026</v>
      </c>
      <c r="D682" t="inlineStr">
        <is>
          <t>いいえ</t>
        </is>
      </c>
      <c r="E682" s="18" t="n">
        <v>80000</v>
      </c>
      <c r="F682" s="18" t="n">
        <v>0</v>
      </c>
      <c r="G682" s="18" t="n">
        <v>0</v>
      </c>
      <c r="H682" s="18" t="n">
        <v>0</v>
      </c>
      <c r="I682" s="18" t="n">
        <v>0</v>
      </c>
      <c r="J682" s="18">
        <f>ROUND(MIN(B682/12,650000)*12*0.0915+MIN(B682/12,1390000)*12*(0.0504+0)+B682*0.005,0)</f>
        <v/>
      </c>
      <c r="K682" s="18" t="n">
        <v>0</v>
      </c>
      <c r="L682" s="18" t="n">
        <v>0</v>
      </c>
      <c r="M682" s="18">
        <f>ROUND(IF(C682&gt;=2026,IF(B682&lt;741000,0,IF(B682&lt;2191000,B682-740000,IF(B682&lt;2193000,1451000,IF(B682&lt;2196000,1453000,IF(B682&lt;2200000,1456000,IF(B682&lt;3600000,ROUNDDOWN(B682/4,-3)*2.8-80000,IF(B682&lt;6600000,ROUNDDOWN(B682/4,-3)*3.2-440000,IF(B682&lt;8500000,ROUNDDOWN(B682*0.9,0)-1100000,B682-1950000)))))))),IF(B682&lt;651000,0,IF(B682&lt;1900000,B682-650000,IF(B682&lt;3600000,ROUNDDOWN(B682/4,-3)*2.8-80000,IF(B682&lt;6600000,ROUNDDOWN(B682/4,-3)*3.2-440000,IF(B682&lt;8500000,ROUNDDOWN(B682*0.9,0)-1100000,B682-1950000)))))),0)</f>
        <v/>
      </c>
      <c r="N682" s="18">
        <f>IF(M682&gt;23500000,NA(),IF(C682&gt;=2026,IF(M682&lt;=4890000,1040000,IF(M682&lt;=6550000,670000,620000)),IF(M682&lt;=1320000,950000,IF(M682&lt;=3360000,880000,IF(M682&lt;=4890000,680000,IF(M682&lt;=6550000,630000,580000))))))</f>
        <v/>
      </c>
      <c r="O682" s="18">
        <f>IF(F682&lt;=0,IF(AND(D682="はい",C682&gt;=2026,C682&lt;=2027),IF(E682&lt;=0,0,IF(E682&lt;=30000,E682,IF(E682&lt;=60000,ROUNDUP(E682/2,0)+15000,IF(E682&lt;=120000,ROUNDUP(E682/4,0)+30000,60000)))),IF(E682&lt;=0,0,IF(E682&lt;=20000,E682,IF(E682&lt;=40000,ROUNDUP(E682/2,0)+10000,IF(E682&lt;=80000,ROUNDUP(E682/4,0)+20000,40000))))),IF(E682&lt;=0,IF(F682&lt;=0,0,IF(F682&lt;=25000,F682,IF(F682&lt;=50000,ROUNDUP(F682/2,0)+12500,IF(F682&lt;=100000,ROUNDUP(F682/4,0)+25000,50000)))),MAX(IF(F682&lt;=0,0,IF(F682&lt;=25000,F682,IF(F682&lt;=50000,ROUNDUP(F682/2,0)+12500,IF(F682&lt;=100000,ROUNDUP(F682/4,0)+25000,50000)))),MIN(IF(AND(D682="はい",C682&gt;=2026,C682&lt;=2027),IF(E682&lt;=0,0,IF(E682&lt;=30000,E682,IF(E682&lt;=60000,ROUNDUP(E682/2,0)+15000,IF(E682&lt;=120000,ROUNDUP(E682/4,0)+30000,60000)))),IF(E682&lt;=0,0,IF(E682&lt;=20000,E682,IF(E682&lt;=40000,ROUNDUP(E682/2,0)+10000,IF(E682&lt;=80000,ROUNDUP(E682/4,0)+20000,40000)))))+IF(F682&lt;=0,0,IF(F682&lt;=25000,F682,IF(F682&lt;=50000,ROUNDUP(F682/2,0)+12500,IF(F682&lt;=100000,ROUNDUP(F682/4,0)+25000,50000)))),IF(AND(D682="はい",C682&gt;=2026,C682&lt;=2027),60000,40000)))))</f>
        <v/>
      </c>
      <c r="P682" s="18">
        <f>IF(G682&lt;=0,0,IF(G682&lt;=20000,G682,IF(G682&lt;=40000,ROUNDUP(G682/2,0)+10000,IF(G682&lt;=80000,ROUNDUP(G682/4,0)+20000,40000))))</f>
        <v/>
      </c>
      <c r="Q682" s="18">
        <f>IF(I682&lt;=0,IF(H682&lt;=0,0,IF(H682&lt;=20000,H682,IF(H682&lt;=40000,ROUNDUP(H682/2,0)+10000,IF(H682&lt;=80000,ROUNDUP(H682/4,0)+20000,40000)))),IF(H682&lt;=0,IF(I682&lt;=0,0,IF(I682&lt;=25000,I682,IF(I682&lt;=50000,ROUNDUP(I682/2,0)+12500,IF(I682&lt;=100000,ROUNDUP(I682/4,0)+25000,50000)))),MAX(IF(I682&lt;=0,0,IF(I682&lt;=25000,I682,IF(I682&lt;=50000,ROUNDUP(I682/2,0)+12500,IF(I682&lt;=100000,ROUNDUP(I682/4,0)+25000,50000)))),MIN(IF(H682&lt;=0,0,IF(H682&lt;=20000,H682,IF(H682&lt;=40000,ROUNDUP(H682/2,0)+10000,IF(H682&lt;=80000,ROUNDUP(H682/4,0)+20000,40000))))+IF(I682&lt;=0,0,IF(I682&lt;=25000,I682,IF(I682&lt;=50000,ROUNDUP(I682/2,0)+12500,IF(I682&lt;=100000,ROUNDUP(I682/4,0)+25000,50000)))),40000))))</f>
        <v/>
      </c>
      <c r="R682" s="18">
        <f>MIN(120000,O682+P682+Q682)</f>
        <v/>
      </c>
      <c r="S682" s="18">
        <f>IF(F682&lt;=0,IF(E682&lt;=0,0,IF(E682&lt;=12000,E682,IF(E682&lt;=32000,ROUNDUP(E682/2,0)+6000,IF(E682&lt;=56000,ROUNDUP(E682/4,0)+14000,28000)))),IF(E682&lt;=0,IF(F682&lt;=0,0,IF(F682&lt;=15000,F682,IF(F682&lt;=40000,ROUNDUP(F682/2,0)+7500,IF(F682&lt;=70000,ROUNDUP(F682/4,0)+17500,35000)))),MAX(IF(F682&lt;=0,0,IF(F682&lt;=15000,F682,IF(F682&lt;=40000,ROUNDUP(F682/2,0)+7500,IF(F682&lt;=70000,ROUNDUP(F682/4,0)+17500,35000)))),MIN(IF(E682&lt;=0,0,IF(E682&lt;=12000,E682,IF(E682&lt;=32000,ROUNDUP(E682/2,0)+6000,IF(E682&lt;=56000,ROUNDUP(E682/4,0)+14000,28000))))+IF(F682&lt;=0,0,IF(F682&lt;=15000,F682,IF(F682&lt;=40000,ROUNDUP(F682/2,0)+7500,IF(F682&lt;=70000,ROUNDUP(F682/4,0)+17500,35000)))),28000))))</f>
        <v/>
      </c>
      <c r="T682" s="18">
        <f>IF(G682&lt;=0,0,IF(G682&lt;=12000,G682,IF(G682&lt;=32000,ROUNDUP(G682/2,0)+6000,IF(G682&lt;=56000,ROUNDUP(G682/4,0)+14000,28000))))</f>
        <v/>
      </c>
      <c r="U682" s="18">
        <f>IF(I682&lt;=0,IF(H682&lt;=0,0,IF(H682&lt;=12000,H682,IF(H682&lt;=32000,ROUNDUP(H682/2,0)+6000,IF(H682&lt;=56000,ROUNDUP(H682/4,0)+14000,28000)))),IF(H682&lt;=0,IF(I682&lt;=0,0,IF(I682&lt;=15000,I682,IF(I682&lt;=40000,ROUNDUP(I682/2,0)+7500,IF(I682&lt;=70000,ROUNDUP(I682/4,0)+17500,35000)))),MAX(IF(I682&lt;=0,0,IF(I682&lt;=15000,I682,IF(I682&lt;=40000,ROUNDUP(I682/2,0)+7500,IF(I682&lt;=70000,ROUNDUP(I682/4,0)+17500,35000)))),MIN(IF(H682&lt;=0,0,IF(H682&lt;=12000,H682,IF(H682&lt;=32000,ROUNDUP(H682/2,0)+6000,IF(H682&lt;=56000,ROUNDUP(H682/4,0)+14000,28000))))+IF(I682&lt;=0,0,IF(I682&lt;=15000,I682,IF(I682&lt;=40000,ROUNDUP(I682/2,0)+7500,IF(I682&lt;=70000,ROUNDUP(I682/4,0)+17500,35000)))),28000))))</f>
        <v/>
      </c>
      <c r="V682" s="18">
        <f>MIN(70000,S682+T682+U682)</f>
        <v/>
      </c>
      <c r="W682" s="18">
        <f>MAX(0,ROUNDDOWN(M682-J682-N682-K682-0,-3))</f>
        <v/>
      </c>
      <c r="X682" s="18">
        <f>MAX(0,ROUNDDOWN(M682-J682-N682-K682-R682,-3))</f>
        <v/>
      </c>
      <c r="Y682" s="18">
        <f>IF(W682&lt;=0,0,ROUNDDOWN((W682*LOOKUP(W682,{0,1950001,3300001,6950001,9000001,18000001,40000001},{0.05,0.1,0.2,0.23,0.33,0.4,0.45})-LOOKUP(W682,{0,1950001,3300001,6950001,9000001,18000001,40000001},{0,97500,427500,636000,1536000,2796000,4796000}))*1.021,-2))</f>
        <v/>
      </c>
      <c r="Z682" s="18">
        <f>IF(X682&lt;=0,0,ROUNDDOWN((X682*LOOKUP(X682,{0,1950001,3300001,6950001,9000001,18000001,40000001},{0.05,0.1,0.2,0.23,0.33,0.4,0.45})-LOOKUP(X682,{0,1950001,3300001,6950001,9000001,18000001,40000001},{0,97500,427500,636000,1536000,2796000,4796000}))*1.021,-2))</f>
        <v/>
      </c>
      <c r="AA682" s="18">
        <f>MAX(0,ROUNDDOWN(M682-J682-430000-L682-0,-3))</f>
        <v/>
      </c>
      <c r="AB682" s="18">
        <f>MAX(0,ROUNDDOWN(M682-J682-430000-L682-V682,-3))</f>
        <v/>
      </c>
      <c r="AC682" s="18">
        <f>IF(M682&lt;=450000,0,MAX(0,ROUNDDOWN(AA682*0.06-MIN(50000,AA682)*0.03,-2))+MAX(0,ROUNDDOWN(AA682*0.04-MIN(50000,AA682)*0.02,-2)))</f>
        <v/>
      </c>
      <c r="AD682" s="18">
        <f>IF(M682&lt;=450000,0,MAX(0,ROUNDDOWN(AB682*0.06-MIN(50000,AB682)*0.03,-2))+MAX(0,ROUNDDOWN(AB682*0.04-MIN(50000,AB682)*0.02,-2)))</f>
        <v/>
      </c>
      <c r="AE682" s="18">
        <f>Y682-Z682</f>
        <v/>
      </c>
      <c r="AF682" s="18">
        <f>AC682-AD682</f>
        <v/>
      </c>
      <c r="AG682" s="18">
        <f>AE682+AF682</f>
        <v/>
      </c>
      <c r="AH682" s="20">
        <f>IF(W682&lt;=0,0,LOOKUP(W682,{0,1950001,3300001,6950001,9000001,18000001,40000001},{0.05,0.1,0.2,0.23,0.33,0.4,0.45}))</f>
        <v/>
      </c>
    </row>
    <row r="683">
      <c r="A683" t="inlineStr">
        <is>
          <t>1万円刻み 特例あり一般12万円</t>
        </is>
      </c>
      <c r="B683" s="18">
        <f>'4_1万円刻み'!$A$201</f>
        <v/>
      </c>
      <c r="C683" s="19" t="n">
        <v>2026</v>
      </c>
      <c r="D683" t="inlineStr">
        <is>
          <t>はい</t>
        </is>
      </c>
      <c r="E683" s="18" t="n">
        <v>120000</v>
      </c>
      <c r="F683" s="18" t="n">
        <v>0</v>
      </c>
      <c r="G683" s="18" t="n">
        <v>0</v>
      </c>
      <c r="H683" s="18" t="n">
        <v>0</v>
      </c>
      <c r="I683" s="18" t="n">
        <v>0</v>
      </c>
      <c r="J683" s="18">
        <f>ROUND(MIN(B683/12,650000)*12*0.0915+MIN(B683/12,1390000)*12*(0.0504+0)+B683*0.005,0)</f>
        <v/>
      </c>
      <c r="K683" s="18" t="n">
        <v>0</v>
      </c>
      <c r="L683" s="18" t="n">
        <v>0</v>
      </c>
      <c r="M683" s="18">
        <f>ROUND(IF(C683&gt;=2026,IF(B683&lt;741000,0,IF(B683&lt;2191000,B683-740000,IF(B683&lt;2193000,1451000,IF(B683&lt;2196000,1453000,IF(B683&lt;2200000,1456000,IF(B683&lt;3600000,ROUNDDOWN(B683/4,-3)*2.8-80000,IF(B683&lt;6600000,ROUNDDOWN(B683/4,-3)*3.2-440000,IF(B683&lt;8500000,ROUNDDOWN(B683*0.9,0)-1100000,B683-1950000)))))))),IF(B683&lt;651000,0,IF(B683&lt;1900000,B683-650000,IF(B683&lt;3600000,ROUNDDOWN(B683/4,-3)*2.8-80000,IF(B683&lt;6600000,ROUNDDOWN(B683/4,-3)*3.2-440000,IF(B683&lt;8500000,ROUNDDOWN(B683*0.9,0)-1100000,B683-1950000)))))),0)</f>
        <v/>
      </c>
      <c r="N683" s="18">
        <f>IF(M683&gt;23500000,NA(),IF(C683&gt;=2026,IF(M683&lt;=4890000,1040000,IF(M683&lt;=6550000,670000,620000)),IF(M683&lt;=1320000,950000,IF(M683&lt;=3360000,880000,IF(M683&lt;=4890000,680000,IF(M683&lt;=6550000,630000,580000))))))</f>
        <v/>
      </c>
      <c r="O683" s="18">
        <f>IF(F683&lt;=0,IF(AND(D683="はい",C683&gt;=2026,C683&lt;=2027),IF(E683&lt;=0,0,IF(E683&lt;=30000,E683,IF(E683&lt;=60000,ROUNDUP(E683/2,0)+15000,IF(E683&lt;=120000,ROUNDUP(E683/4,0)+30000,60000)))),IF(E683&lt;=0,0,IF(E683&lt;=20000,E683,IF(E683&lt;=40000,ROUNDUP(E683/2,0)+10000,IF(E683&lt;=80000,ROUNDUP(E683/4,0)+20000,40000))))),IF(E683&lt;=0,IF(F683&lt;=0,0,IF(F683&lt;=25000,F683,IF(F683&lt;=50000,ROUNDUP(F683/2,0)+12500,IF(F683&lt;=100000,ROUNDUP(F683/4,0)+25000,50000)))),MAX(IF(F683&lt;=0,0,IF(F683&lt;=25000,F683,IF(F683&lt;=50000,ROUNDUP(F683/2,0)+12500,IF(F683&lt;=100000,ROUNDUP(F683/4,0)+25000,50000)))),MIN(IF(AND(D683="はい",C683&gt;=2026,C683&lt;=2027),IF(E683&lt;=0,0,IF(E683&lt;=30000,E683,IF(E683&lt;=60000,ROUNDUP(E683/2,0)+15000,IF(E683&lt;=120000,ROUNDUP(E683/4,0)+30000,60000)))),IF(E683&lt;=0,0,IF(E683&lt;=20000,E683,IF(E683&lt;=40000,ROUNDUP(E683/2,0)+10000,IF(E683&lt;=80000,ROUNDUP(E683/4,0)+20000,40000)))))+IF(F683&lt;=0,0,IF(F683&lt;=25000,F683,IF(F683&lt;=50000,ROUNDUP(F683/2,0)+12500,IF(F683&lt;=100000,ROUNDUP(F683/4,0)+25000,50000)))),IF(AND(D683="はい",C683&gt;=2026,C683&lt;=2027),60000,40000)))))</f>
        <v/>
      </c>
      <c r="P683" s="18">
        <f>IF(G683&lt;=0,0,IF(G683&lt;=20000,G683,IF(G683&lt;=40000,ROUNDUP(G683/2,0)+10000,IF(G683&lt;=80000,ROUNDUP(G683/4,0)+20000,40000))))</f>
        <v/>
      </c>
      <c r="Q683" s="18">
        <f>IF(I683&lt;=0,IF(H683&lt;=0,0,IF(H683&lt;=20000,H683,IF(H683&lt;=40000,ROUNDUP(H683/2,0)+10000,IF(H683&lt;=80000,ROUNDUP(H683/4,0)+20000,40000)))),IF(H683&lt;=0,IF(I683&lt;=0,0,IF(I683&lt;=25000,I683,IF(I683&lt;=50000,ROUNDUP(I683/2,0)+12500,IF(I683&lt;=100000,ROUNDUP(I683/4,0)+25000,50000)))),MAX(IF(I683&lt;=0,0,IF(I683&lt;=25000,I683,IF(I683&lt;=50000,ROUNDUP(I683/2,0)+12500,IF(I683&lt;=100000,ROUNDUP(I683/4,0)+25000,50000)))),MIN(IF(H683&lt;=0,0,IF(H683&lt;=20000,H683,IF(H683&lt;=40000,ROUNDUP(H683/2,0)+10000,IF(H683&lt;=80000,ROUNDUP(H683/4,0)+20000,40000))))+IF(I683&lt;=0,0,IF(I683&lt;=25000,I683,IF(I683&lt;=50000,ROUNDUP(I683/2,0)+12500,IF(I683&lt;=100000,ROUNDUP(I683/4,0)+25000,50000)))),40000))))</f>
        <v/>
      </c>
      <c r="R683" s="18">
        <f>MIN(120000,O683+P683+Q683)</f>
        <v/>
      </c>
      <c r="S683" s="18">
        <f>IF(F683&lt;=0,IF(E683&lt;=0,0,IF(E683&lt;=12000,E683,IF(E683&lt;=32000,ROUNDUP(E683/2,0)+6000,IF(E683&lt;=56000,ROUNDUP(E683/4,0)+14000,28000)))),IF(E683&lt;=0,IF(F683&lt;=0,0,IF(F683&lt;=15000,F683,IF(F683&lt;=40000,ROUNDUP(F683/2,0)+7500,IF(F683&lt;=70000,ROUNDUP(F683/4,0)+17500,35000)))),MAX(IF(F683&lt;=0,0,IF(F683&lt;=15000,F683,IF(F683&lt;=40000,ROUNDUP(F683/2,0)+7500,IF(F683&lt;=70000,ROUNDUP(F683/4,0)+17500,35000)))),MIN(IF(E683&lt;=0,0,IF(E683&lt;=12000,E683,IF(E683&lt;=32000,ROUNDUP(E683/2,0)+6000,IF(E683&lt;=56000,ROUNDUP(E683/4,0)+14000,28000))))+IF(F683&lt;=0,0,IF(F683&lt;=15000,F683,IF(F683&lt;=40000,ROUNDUP(F683/2,0)+7500,IF(F683&lt;=70000,ROUNDUP(F683/4,0)+17500,35000)))),28000))))</f>
        <v/>
      </c>
      <c r="T683" s="18">
        <f>IF(G683&lt;=0,0,IF(G683&lt;=12000,G683,IF(G683&lt;=32000,ROUNDUP(G683/2,0)+6000,IF(G683&lt;=56000,ROUNDUP(G683/4,0)+14000,28000))))</f>
        <v/>
      </c>
      <c r="U683" s="18">
        <f>IF(I683&lt;=0,IF(H683&lt;=0,0,IF(H683&lt;=12000,H683,IF(H683&lt;=32000,ROUNDUP(H683/2,0)+6000,IF(H683&lt;=56000,ROUNDUP(H683/4,0)+14000,28000)))),IF(H683&lt;=0,IF(I683&lt;=0,0,IF(I683&lt;=15000,I683,IF(I683&lt;=40000,ROUNDUP(I683/2,0)+7500,IF(I683&lt;=70000,ROUNDUP(I683/4,0)+17500,35000)))),MAX(IF(I683&lt;=0,0,IF(I683&lt;=15000,I683,IF(I683&lt;=40000,ROUNDUP(I683/2,0)+7500,IF(I683&lt;=70000,ROUNDUP(I683/4,0)+17500,35000)))),MIN(IF(H683&lt;=0,0,IF(H683&lt;=12000,H683,IF(H683&lt;=32000,ROUNDUP(H683/2,0)+6000,IF(H683&lt;=56000,ROUNDUP(H683/4,0)+14000,28000))))+IF(I683&lt;=0,0,IF(I683&lt;=15000,I683,IF(I683&lt;=40000,ROUNDUP(I683/2,0)+7500,IF(I683&lt;=70000,ROUNDUP(I683/4,0)+17500,35000)))),28000))))</f>
        <v/>
      </c>
      <c r="V683" s="18">
        <f>MIN(70000,S683+T683+U683)</f>
        <v/>
      </c>
      <c r="W683" s="18">
        <f>MAX(0,ROUNDDOWN(M683-J683-N683-K683-0,-3))</f>
        <v/>
      </c>
      <c r="X683" s="18">
        <f>MAX(0,ROUNDDOWN(M683-J683-N683-K683-R683,-3))</f>
        <v/>
      </c>
      <c r="Y683" s="18">
        <f>IF(W683&lt;=0,0,ROUNDDOWN((W683*LOOKUP(W683,{0,1950001,3300001,6950001,9000001,18000001,40000001},{0.05,0.1,0.2,0.23,0.33,0.4,0.45})-LOOKUP(W683,{0,1950001,3300001,6950001,9000001,18000001,40000001},{0,97500,427500,636000,1536000,2796000,4796000}))*1.021,-2))</f>
        <v/>
      </c>
      <c r="Z683" s="18">
        <f>IF(X683&lt;=0,0,ROUNDDOWN((X683*LOOKUP(X683,{0,1950001,3300001,6950001,9000001,18000001,40000001},{0.05,0.1,0.2,0.23,0.33,0.4,0.45})-LOOKUP(X683,{0,1950001,3300001,6950001,9000001,18000001,40000001},{0,97500,427500,636000,1536000,2796000,4796000}))*1.021,-2))</f>
        <v/>
      </c>
      <c r="AA683" s="18">
        <f>MAX(0,ROUNDDOWN(M683-J683-430000-L683-0,-3))</f>
        <v/>
      </c>
      <c r="AB683" s="18">
        <f>MAX(0,ROUNDDOWN(M683-J683-430000-L683-V683,-3))</f>
        <v/>
      </c>
      <c r="AC683" s="18">
        <f>IF(M683&lt;=450000,0,MAX(0,ROUNDDOWN(AA683*0.06-MIN(50000,AA683)*0.03,-2))+MAX(0,ROUNDDOWN(AA683*0.04-MIN(50000,AA683)*0.02,-2)))</f>
        <v/>
      </c>
      <c r="AD683" s="18">
        <f>IF(M683&lt;=450000,0,MAX(0,ROUNDDOWN(AB683*0.06-MIN(50000,AB683)*0.03,-2))+MAX(0,ROUNDDOWN(AB683*0.04-MIN(50000,AB683)*0.02,-2)))</f>
        <v/>
      </c>
      <c r="AE683" s="18">
        <f>Y683-Z683</f>
        <v/>
      </c>
      <c r="AF683" s="18">
        <f>AC683-AD683</f>
        <v/>
      </c>
      <c r="AG683" s="18">
        <f>AE683+AF683</f>
        <v/>
      </c>
      <c r="AH683" s="20">
        <f>IF(W683&lt;=0,0,LOOKUP(W683,{0,1950001,3300001,6950001,9000001,18000001,40000001},{0.05,0.1,0.2,0.23,0.33,0.4,0.45}))</f>
        <v/>
      </c>
    </row>
    <row r="684">
      <c r="A684" t="inlineStr">
        <is>
          <t>1万円刻み 3区分8万円ずつ</t>
        </is>
      </c>
      <c r="B684" s="18">
        <f>'4_1万円刻み'!$A$202</f>
        <v/>
      </c>
      <c r="C684" s="19" t="n">
        <v>2026</v>
      </c>
      <c r="D684" t="inlineStr">
        <is>
          <t>いいえ</t>
        </is>
      </c>
      <c r="E684" s="18" t="n">
        <v>80000</v>
      </c>
      <c r="F684" s="18" t="n">
        <v>0</v>
      </c>
      <c r="G684" s="18" t="n">
        <v>80000</v>
      </c>
      <c r="H684" s="18" t="n">
        <v>80000</v>
      </c>
      <c r="I684" s="18" t="n">
        <v>0</v>
      </c>
      <c r="J684" s="18">
        <f>ROUND(MIN(B684/12,650000)*12*0.0915+MIN(B684/12,1390000)*12*(0.0504+0)+B684*0.005,0)</f>
        <v/>
      </c>
      <c r="K684" s="18" t="n">
        <v>0</v>
      </c>
      <c r="L684" s="18" t="n">
        <v>0</v>
      </c>
      <c r="M684" s="18">
        <f>ROUND(IF(C684&gt;=2026,IF(B684&lt;741000,0,IF(B684&lt;2191000,B684-740000,IF(B684&lt;2193000,1451000,IF(B684&lt;2196000,1453000,IF(B684&lt;2200000,1456000,IF(B684&lt;3600000,ROUNDDOWN(B684/4,-3)*2.8-80000,IF(B684&lt;6600000,ROUNDDOWN(B684/4,-3)*3.2-440000,IF(B684&lt;8500000,ROUNDDOWN(B684*0.9,0)-1100000,B684-1950000)))))))),IF(B684&lt;651000,0,IF(B684&lt;1900000,B684-650000,IF(B684&lt;3600000,ROUNDDOWN(B684/4,-3)*2.8-80000,IF(B684&lt;6600000,ROUNDDOWN(B684/4,-3)*3.2-440000,IF(B684&lt;8500000,ROUNDDOWN(B684*0.9,0)-1100000,B684-1950000)))))),0)</f>
        <v/>
      </c>
      <c r="N684" s="18">
        <f>IF(M684&gt;23500000,NA(),IF(C684&gt;=2026,IF(M684&lt;=4890000,1040000,IF(M684&lt;=6550000,670000,620000)),IF(M684&lt;=1320000,950000,IF(M684&lt;=3360000,880000,IF(M684&lt;=4890000,680000,IF(M684&lt;=6550000,630000,580000))))))</f>
        <v/>
      </c>
      <c r="O684" s="18">
        <f>IF(F684&lt;=0,IF(AND(D684="はい",C684&gt;=2026,C684&lt;=2027),IF(E684&lt;=0,0,IF(E684&lt;=30000,E684,IF(E684&lt;=60000,ROUNDUP(E684/2,0)+15000,IF(E684&lt;=120000,ROUNDUP(E684/4,0)+30000,60000)))),IF(E684&lt;=0,0,IF(E684&lt;=20000,E684,IF(E684&lt;=40000,ROUNDUP(E684/2,0)+10000,IF(E684&lt;=80000,ROUNDUP(E684/4,0)+20000,40000))))),IF(E684&lt;=0,IF(F684&lt;=0,0,IF(F684&lt;=25000,F684,IF(F684&lt;=50000,ROUNDUP(F684/2,0)+12500,IF(F684&lt;=100000,ROUNDUP(F684/4,0)+25000,50000)))),MAX(IF(F684&lt;=0,0,IF(F684&lt;=25000,F684,IF(F684&lt;=50000,ROUNDUP(F684/2,0)+12500,IF(F684&lt;=100000,ROUNDUP(F684/4,0)+25000,50000)))),MIN(IF(AND(D684="はい",C684&gt;=2026,C684&lt;=2027),IF(E684&lt;=0,0,IF(E684&lt;=30000,E684,IF(E684&lt;=60000,ROUNDUP(E684/2,0)+15000,IF(E684&lt;=120000,ROUNDUP(E684/4,0)+30000,60000)))),IF(E684&lt;=0,0,IF(E684&lt;=20000,E684,IF(E684&lt;=40000,ROUNDUP(E684/2,0)+10000,IF(E684&lt;=80000,ROUNDUP(E684/4,0)+20000,40000)))))+IF(F684&lt;=0,0,IF(F684&lt;=25000,F684,IF(F684&lt;=50000,ROUNDUP(F684/2,0)+12500,IF(F684&lt;=100000,ROUNDUP(F684/4,0)+25000,50000)))),IF(AND(D684="はい",C684&gt;=2026,C684&lt;=2027),60000,40000)))))</f>
        <v/>
      </c>
      <c r="P684" s="18">
        <f>IF(G684&lt;=0,0,IF(G684&lt;=20000,G684,IF(G684&lt;=40000,ROUNDUP(G684/2,0)+10000,IF(G684&lt;=80000,ROUNDUP(G684/4,0)+20000,40000))))</f>
        <v/>
      </c>
      <c r="Q684" s="18">
        <f>IF(I684&lt;=0,IF(H684&lt;=0,0,IF(H684&lt;=20000,H684,IF(H684&lt;=40000,ROUNDUP(H684/2,0)+10000,IF(H684&lt;=80000,ROUNDUP(H684/4,0)+20000,40000)))),IF(H684&lt;=0,IF(I684&lt;=0,0,IF(I684&lt;=25000,I684,IF(I684&lt;=50000,ROUNDUP(I684/2,0)+12500,IF(I684&lt;=100000,ROUNDUP(I684/4,0)+25000,50000)))),MAX(IF(I684&lt;=0,0,IF(I684&lt;=25000,I684,IF(I684&lt;=50000,ROUNDUP(I684/2,0)+12500,IF(I684&lt;=100000,ROUNDUP(I684/4,0)+25000,50000)))),MIN(IF(H684&lt;=0,0,IF(H684&lt;=20000,H684,IF(H684&lt;=40000,ROUNDUP(H684/2,0)+10000,IF(H684&lt;=80000,ROUNDUP(H684/4,0)+20000,40000))))+IF(I684&lt;=0,0,IF(I684&lt;=25000,I684,IF(I684&lt;=50000,ROUNDUP(I684/2,0)+12500,IF(I684&lt;=100000,ROUNDUP(I684/4,0)+25000,50000)))),40000))))</f>
        <v/>
      </c>
      <c r="R684" s="18">
        <f>MIN(120000,O684+P684+Q684)</f>
        <v/>
      </c>
      <c r="S684" s="18">
        <f>IF(F684&lt;=0,IF(E684&lt;=0,0,IF(E684&lt;=12000,E684,IF(E684&lt;=32000,ROUNDUP(E684/2,0)+6000,IF(E684&lt;=56000,ROUNDUP(E684/4,0)+14000,28000)))),IF(E684&lt;=0,IF(F684&lt;=0,0,IF(F684&lt;=15000,F684,IF(F684&lt;=40000,ROUNDUP(F684/2,0)+7500,IF(F684&lt;=70000,ROUNDUP(F684/4,0)+17500,35000)))),MAX(IF(F684&lt;=0,0,IF(F684&lt;=15000,F684,IF(F684&lt;=40000,ROUNDUP(F684/2,0)+7500,IF(F684&lt;=70000,ROUNDUP(F684/4,0)+17500,35000)))),MIN(IF(E684&lt;=0,0,IF(E684&lt;=12000,E684,IF(E684&lt;=32000,ROUNDUP(E684/2,0)+6000,IF(E684&lt;=56000,ROUNDUP(E684/4,0)+14000,28000))))+IF(F684&lt;=0,0,IF(F684&lt;=15000,F684,IF(F684&lt;=40000,ROUNDUP(F684/2,0)+7500,IF(F684&lt;=70000,ROUNDUP(F684/4,0)+17500,35000)))),28000))))</f>
        <v/>
      </c>
      <c r="T684" s="18">
        <f>IF(G684&lt;=0,0,IF(G684&lt;=12000,G684,IF(G684&lt;=32000,ROUNDUP(G684/2,0)+6000,IF(G684&lt;=56000,ROUNDUP(G684/4,0)+14000,28000))))</f>
        <v/>
      </c>
      <c r="U684" s="18">
        <f>IF(I684&lt;=0,IF(H684&lt;=0,0,IF(H684&lt;=12000,H684,IF(H684&lt;=32000,ROUNDUP(H684/2,0)+6000,IF(H684&lt;=56000,ROUNDUP(H684/4,0)+14000,28000)))),IF(H684&lt;=0,IF(I684&lt;=0,0,IF(I684&lt;=15000,I684,IF(I684&lt;=40000,ROUNDUP(I684/2,0)+7500,IF(I684&lt;=70000,ROUNDUP(I684/4,0)+17500,35000)))),MAX(IF(I684&lt;=0,0,IF(I684&lt;=15000,I684,IF(I684&lt;=40000,ROUNDUP(I684/2,0)+7500,IF(I684&lt;=70000,ROUNDUP(I684/4,0)+17500,35000)))),MIN(IF(H684&lt;=0,0,IF(H684&lt;=12000,H684,IF(H684&lt;=32000,ROUNDUP(H684/2,0)+6000,IF(H684&lt;=56000,ROUNDUP(H684/4,0)+14000,28000))))+IF(I684&lt;=0,0,IF(I684&lt;=15000,I684,IF(I684&lt;=40000,ROUNDUP(I684/2,0)+7500,IF(I684&lt;=70000,ROUNDUP(I684/4,0)+17500,35000)))),28000))))</f>
        <v/>
      </c>
      <c r="V684" s="18">
        <f>MIN(70000,S684+T684+U684)</f>
        <v/>
      </c>
      <c r="W684" s="18">
        <f>MAX(0,ROUNDDOWN(M684-J684-N684-K684-0,-3))</f>
        <v/>
      </c>
      <c r="X684" s="18">
        <f>MAX(0,ROUNDDOWN(M684-J684-N684-K684-R684,-3))</f>
        <v/>
      </c>
      <c r="Y684" s="18">
        <f>IF(W684&lt;=0,0,ROUNDDOWN((W684*LOOKUP(W684,{0,1950001,3300001,6950001,9000001,18000001,40000001},{0.05,0.1,0.2,0.23,0.33,0.4,0.45})-LOOKUP(W684,{0,1950001,3300001,6950001,9000001,18000001,40000001},{0,97500,427500,636000,1536000,2796000,4796000}))*1.021,-2))</f>
        <v/>
      </c>
      <c r="Z684" s="18">
        <f>IF(X684&lt;=0,0,ROUNDDOWN((X684*LOOKUP(X684,{0,1950001,3300001,6950001,9000001,18000001,40000001},{0.05,0.1,0.2,0.23,0.33,0.4,0.45})-LOOKUP(X684,{0,1950001,3300001,6950001,9000001,18000001,40000001},{0,97500,427500,636000,1536000,2796000,4796000}))*1.021,-2))</f>
        <v/>
      </c>
      <c r="AA684" s="18">
        <f>MAX(0,ROUNDDOWN(M684-J684-430000-L684-0,-3))</f>
        <v/>
      </c>
      <c r="AB684" s="18">
        <f>MAX(0,ROUNDDOWN(M684-J684-430000-L684-V684,-3))</f>
        <v/>
      </c>
      <c r="AC684" s="18">
        <f>IF(M684&lt;=450000,0,MAX(0,ROUNDDOWN(AA684*0.06-MIN(50000,AA684)*0.03,-2))+MAX(0,ROUNDDOWN(AA684*0.04-MIN(50000,AA684)*0.02,-2)))</f>
        <v/>
      </c>
      <c r="AD684" s="18">
        <f>IF(M684&lt;=450000,0,MAX(0,ROUNDDOWN(AB684*0.06-MIN(50000,AB684)*0.03,-2))+MAX(0,ROUNDDOWN(AB684*0.04-MIN(50000,AB684)*0.02,-2)))</f>
        <v/>
      </c>
      <c r="AE684" s="18">
        <f>Y684-Z684</f>
        <v/>
      </c>
      <c r="AF684" s="18">
        <f>AC684-AD684</f>
        <v/>
      </c>
      <c r="AG684" s="18">
        <f>AE684+AF684</f>
        <v/>
      </c>
      <c r="AH684" s="20">
        <f>IF(W684&lt;=0,0,LOOKUP(W684,{0,1950001,3300001,6950001,9000001,18000001,40000001},{0.05,0.1,0.2,0.23,0.33,0.4,0.45}))</f>
        <v/>
      </c>
    </row>
    <row r="685">
      <c r="A685" t="inlineStr">
        <is>
          <t>1万円刻み 一般8万円</t>
        </is>
      </c>
      <c r="B685" s="18">
        <f>'4_1万円刻み'!$A$202</f>
        <v/>
      </c>
      <c r="C685" s="19" t="n">
        <v>2026</v>
      </c>
      <c r="D685" t="inlineStr">
        <is>
          <t>いいえ</t>
        </is>
      </c>
      <c r="E685" s="18" t="n">
        <v>80000</v>
      </c>
      <c r="F685" s="18" t="n">
        <v>0</v>
      </c>
      <c r="G685" s="18" t="n">
        <v>0</v>
      </c>
      <c r="H685" s="18" t="n">
        <v>0</v>
      </c>
      <c r="I685" s="18" t="n">
        <v>0</v>
      </c>
      <c r="J685" s="18">
        <f>ROUND(MIN(B685/12,650000)*12*0.0915+MIN(B685/12,1390000)*12*(0.0504+0)+B685*0.005,0)</f>
        <v/>
      </c>
      <c r="K685" s="18" t="n">
        <v>0</v>
      </c>
      <c r="L685" s="18" t="n">
        <v>0</v>
      </c>
      <c r="M685" s="18">
        <f>ROUND(IF(C685&gt;=2026,IF(B685&lt;741000,0,IF(B685&lt;2191000,B685-740000,IF(B685&lt;2193000,1451000,IF(B685&lt;2196000,1453000,IF(B685&lt;2200000,1456000,IF(B685&lt;3600000,ROUNDDOWN(B685/4,-3)*2.8-80000,IF(B685&lt;6600000,ROUNDDOWN(B685/4,-3)*3.2-440000,IF(B685&lt;8500000,ROUNDDOWN(B685*0.9,0)-1100000,B685-1950000)))))))),IF(B685&lt;651000,0,IF(B685&lt;1900000,B685-650000,IF(B685&lt;3600000,ROUNDDOWN(B685/4,-3)*2.8-80000,IF(B685&lt;6600000,ROUNDDOWN(B685/4,-3)*3.2-440000,IF(B685&lt;8500000,ROUNDDOWN(B685*0.9,0)-1100000,B685-1950000)))))),0)</f>
        <v/>
      </c>
      <c r="N685" s="18">
        <f>IF(M685&gt;23500000,NA(),IF(C685&gt;=2026,IF(M685&lt;=4890000,1040000,IF(M685&lt;=6550000,670000,620000)),IF(M685&lt;=1320000,950000,IF(M685&lt;=3360000,880000,IF(M685&lt;=4890000,680000,IF(M685&lt;=6550000,630000,580000))))))</f>
        <v/>
      </c>
      <c r="O685" s="18">
        <f>IF(F685&lt;=0,IF(AND(D685="はい",C685&gt;=2026,C685&lt;=2027),IF(E685&lt;=0,0,IF(E685&lt;=30000,E685,IF(E685&lt;=60000,ROUNDUP(E685/2,0)+15000,IF(E685&lt;=120000,ROUNDUP(E685/4,0)+30000,60000)))),IF(E685&lt;=0,0,IF(E685&lt;=20000,E685,IF(E685&lt;=40000,ROUNDUP(E685/2,0)+10000,IF(E685&lt;=80000,ROUNDUP(E685/4,0)+20000,40000))))),IF(E685&lt;=0,IF(F685&lt;=0,0,IF(F685&lt;=25000,F685,IF(F685&lt;=50000,ROUNDUP(F685/2,0)+12500,IF(F685&lt;=100000,ROUNDUP(F685/4,0)+25000,50000)))),MAX(IF(F685&lt;=0,0,IF(F685&lt;=25000,F685,IF(F685&lt;=50000,ROUNDUP(F685/2,0)+12500,IF(F685&lt;=100000,ROUNDUP(F685/4,0)+25000,50000)))),MIN(IF(AND(D685="はい",C685&gt;=2026,C685&lt;=2027),IF(E685&lt;=0,0,IF(E685&lt;=30000,E685,IF(E685&lt;=60000,ROUNDUP(E685/2,0)+15000,IF(E685&lt;=120000,ROUNDUP(E685/4,0)+30000,60000)))),IF(E685&lt;=0,0,IF(E685&lt;=20000,E685,IF(E685&lt;=40000,ROUNDUP(E685/2,0)+10000,IF(E685&lt;=80000,ROUNDUP(E685/4,0)+20000,40000)))))+IF(F685&lt;=0,0,IF(F685&lt;=25000,F685,IF(F685&lt;=50000,ROUNDUP(F685/2,0)+12500,IF(F685&lt;=100000,ROUNDUP(F685/4,0)+25000,50000)))),IF(AND(D685="はい",C685&gt;=2026,C685&lt;=2027),60000,40000)))))</f>
        <v/>
      </c>
      <c r="P685" s="18">
        <f>IF(G685&lt;=0,0,IF(G685&lt;=20000,G685,IF(G685&lt;=40000,ROUNDUP(G685/2,0)+10000,IF(G685&lt;=80000,ROUNDUP(G685/4,0)+20000,40000))))</f>
        <v/>
      </c>
      <c r="Q685" s="18">
        <f>IF(I685&lt;=0,IF(H685&lt;=0,0,IF(H685&lt;=20000,H685,IF(H685&lt;=40000,ROUNDUP(H685/2,0)+10000,IF(H685&lt;=80000,ROUNDUP(H685/4,0)+20000,40000)))),IF(H685&lt;=0,IF(I685&lt;=0,0,IF(I685&lt;=25000,I685,IF(I685&lt;=50000,ROUNDUP(I685/2,0)+12500,IF(I685&lt;=100000,ROUNDUP(I685/4,0)+25000,50000)))),MAX(IF(I685&lt;=0,0,IF(I685&lt;=25000,I685,IF(I685&lt;=50000,ROUNDUP(I685/2,0)+12500,IF(I685&lt;=100000,ROUNDUP(I685/4,0)+25000,50000)))),MIN(IF(H685&lt;=0,0,IF(H685&lt;=20000,H685,IF(H685&lt;=40000,ROUNDUP(H685/2,0)+10000,IF(H685&lt;=80000,ROUNDUP(H685/4,0)+20000,40000))))+IF(I685&lt;=0,0,IF(I685&lt;=25000,I685,IF(I685&lt;=50000,ROUNDUP(I685/2,0)+12500,IF(I685&lt;=100000,ROUNDUP(I685/4,0)+25000,50000)))),40000))))</f>
        <v/>
      </c>
      <c r="R685" s="18">
        <f>MIN(120000,O685+P685+Q685)</f>
        <v/>
      </c>
      <c r="S685" s="18">
        <f>IF(F685&lt;=0,IF(E685&lt;=0,0,IF(E685&lt;=12000,E685,IF(E685&lt;=32000,ROUNDUP(E685/2,0)+6000,IF(E685&lt;=56000,ROUNDUP(E685/4,0)+14000,28000)))),IF(E685&lt;=0,IF(F685&lt;=0,0,IF(F685&lt;=15000,F685,IF(F685&lt;=40000,ROUNDUP(F685/2,0)+7500,IF(F685&lt;=70000,ROUNDUP(F685/4,0)+17500,35000)))),MAX(IF(F685&lt;=0,0,IF(F685&lt;=15000,F685,IF(F685&lt;=40000,ROUNDUP(F685/2,0)+7500,IF(F685&lt;=70000,ROUNDUP(F685/4,0)+17500,35000)))),MIN(IF(E685&lt;=0,0,IF(E685&lt;=12000,E685,IF(E685&lt;=32000,ROUNDUP(E685/2,0)+6000,IF(E685&lt;=56000,ROUNDUP(E685/4,0)+14000,28000))))+IF(F685&lt;=0,0,IF(F685&lt;=15000,F685,IF(F685&lt;=40000,ROUNDUP(F685/2,0)+7500,IF(F685&lt;=70000,ROUNDUP(F685/4,0)+17500,35000)))),28000))))</f>
        <v/>
      </c>
      <c r="T685" s="18">
        <f>IF(G685&lt;=0,0,IF(G685&lt;=12000,G685,IF(G685&lt;=32000,ROUNDUP(G685/2,0)+6000,IF(G685&lt;=56000,ROUNDUP(G685/4,0)+14000,28000))))</f>
        <v/>
      </c>
      <c r="U685" s="18">
        <f>IF(I685&lt;=0,IF(H685&lt;=0,0,IF(H685&lt;=12000,H685,IF(H685&lt;=32000,ROUNDUP(H685/2,0)+6000,IF(H685&lt;=56000,ROUNDUP(H685/4,0)+14000,28000)))),IF(H685&lt;=0,IF(I685&lt;=0,0,IF(I685&lt;=15000,I685,IF(I685&lt;=40000,ROUNDUP(I685/2,0)+7500,IF(I685&lt;=70000,ROUNDUP(I685/4,0)+17500,35000)))),MAX(IF(I685&lt;=0,0,IF(I685&lt;=15000,I685,IF(I685&lt;=40000,ROUNDUP(I685/2,0)+7500,IF(I685&lt;=70000,ROUNDUP(I685/4,0)+17500,35000)))),MIN(IF(H685&lt;=0,0,IF(H685&lt;=12000,H685,IF(H685&lt;=32000,ROUNDUP(H685/2,0)+6000,IF(H685&lt;=56000,ROUNDUP(H685/4,0)+14000,28000))))+IF(I685&lt;=0,0,IF(I685&lt;=15000,I685,IF(I685&lt;=40000,ROUNDUP(I685/2,0)+7500,IF(I685&lt;=70000,ROUNDUP(I685/4,0)+17500,35000)))),28000))))</f>
        <v/>
      </c>
      <c r="V685" s="18">
        <f>MIN(70000,S685+T685+U685)</f>
        <v/>
      </c>
      <c r="W685" s="18">
        <f>MAX(0,ROUNDDOWN(M685-J685-N685-K685-0,-3))</f>
        <v/>
      </c>
      <c r="X685" s="18">
        <f>MAX(0,ROUNDDOWN(M685-J685-N685-K685-R685,-3))</f>
        <v/>
      </c>
      <c r="Y685" s="18">
        <f>IF(W685&lt;=0,0,ROUNDDOWN((W685*LOOKUP(W685,{0,1950001,3300001,6950001,9000001,18000001,40000001},{0.05,0.1,0.2,0.23,0.33,0.4,0.45})-LOOKUP(W685,{0,1950001,3300001,6950001,9000001,18000001,40000001},{0,97500,427500,636000,1536000,2796000,4796000}))*1.021,-2))</f>
        <v/>
      </c>
      <c r="Z685" s="18">
        <f>IF(X685&lt;=0,0,ROUNDDOWN((X685*LOOKUP(X685,{0,1950001,3300001,6950001,9000001,18000001,40000001},{0.05,0.1,0.2,0.23,0.33,0.4,0.45})-LOOKUP(X685,{0,1950001,3300001,6950001,9000001,18000001,40000001},{0,97500,427500,636000,1536000,2796000,4796000}))*1.021,-2))</f>
        <v/>
      </c>
      <c r="AA685" s="18">
        <f>MAX(0,ROUNDDOWN(M685-J685-430000-L685-0,-3))</f>
        <v/>
      </c>
      <c r="AB685" s="18">
        <f>MAX(0,ROUNDDOWN(M685-J685-430000-L685-V685,-3))</f>
        <v/>
      </c>
      <c r="AC685" s="18">
        <f>IF(M685&lt;=450000,0,MAX(0,ROUNDDOWN(AA685*0.06-MIN(50000,AA685)*0.03,-2))+MAX(0,ROUNDDOWN(AA685*0.04-MIN(50000,AA685)*0.02,-2)))</f>
        <v/>
      </c>
      <c r="AD685" s="18">
        <f>IF(M685&lt;=450000,0,MAX(0,ROUNDDOWN(AB685*0.06-MIN(50000,AB685)*0.03,-2))+MAX(0,ROUNDDOWN(AB685*0.04-MIN(50000,AB685)*0.02,-2)))</f>
        <v/>
      </c>
      <c r="AE685" s="18">
        <f>Y685-Z685</f>
        <v/>
      </c>
      <c r="AF685" s="18">
        <f>AC685-AD685</f>
        <v/>
      </c>
      <c r="AG685" s="18">
        <f>AE685+AF685</f>
        <v/>
      </c>
      <c r="AH685" s="20">
        <f>IF(W685&lt;=0,0,LOOKUP(W685,{0,1950001,3300001,6950001,9000001,18000001,40000001},{0.05,0.1,0.2,0.23,0.33,0.4,0.45}))</f>
        <v/>
      </c>
    </row>
    <row r="686">
      <c r="A686" t="inlineStr">
        <is>
          <t>1万円刻み 特例あり一般12万円</t>
        </is>
      </c>
      <c r="B686" s="18">
        <f>'4_1万円刻み'!$A$202</f>
        <v/>
      </c>
      <c r="C686" s="19" t="n">
        <v>2026</v>
      </c>
      <c r="D686" t="inlineStr">
        <is>
          <t>はい</t>
        </is>
      </c>
      <c r="E686" s="18" t="n">
        <v>120000</v>
      </c>
      <c r="F686" s="18" t="n">
        <v>0</v>
      </c>
      <c r="G686" s="18" t="n">
        <v>0</v>
      </c>
      <c r="H686" s="18" t="n">
        <v>0</v>
      </c>
      <c r="I686" s="18" t="n">
        <v>0</v>
      </c>
      <c r="J686" s="18">
        <f>ROUND(MIN(B686/12,650000)*12*0.0915+MIN(B686/12,1390000)*12*(0.0504+0)+B686*0.005,0)</f>
        <v/>
      </c>
      <c r="K686" s="18" t="n">
        <v>0</v>
      </c>
      <c r="L686" s="18" t="n">
        <v>0</v>
      </c>
      <c r="M686" s="18">
        <f>ROUND(IF(C686&gt;=2026,IF(B686&lt;741000,0,IF(B686&lt;2191000,B686-740000,IF(B686&lt;2193000,1451000,IF(B686&lt;2196000,1453000,IF(B686&lt;2200000,1456000,IF(B686&lt;3600000,ROUNDDOWN(B686/4,-3)*2.8-80000,IF(B686&lt;6600000,ROUNDDOWN(B686/4,-3)*3.2-440000,IF(B686&lt;8500000,ROUNDDOWN(B686*0.9,0)-1100000,B686-1950000)))))))),IF(B686&lt;651000,0,IF(B686&lt;1900000,B686-650000,IF(B686&lt;3600000,ROUNDDOWN(B686/4,-3)*2.8-80000,IF(B686&lt;6600000,ROUNDDOWN(B686/4,-3)*3.2-440000,IF(B686&lt;8500000,ROUNDDOWN(B686*0.9,0)-1100000,B686-1950000)))))),0)</f>
        <v/>
      </c>
      <c r="N686" s="18">
        <f>IF(M686&gt;23500000,NA(),IF(C686&gt;=2026,IF(M686&lt;=4890000,1040000,IF(M686&lt;=6550000,670000,620000)),IF(M686&lt;=1320000,950000,IF(M686&lt;=3360000,880000,IF(M686&lt;=4890000,680000,IF(M686&lt;=6550000,630000,580000))))))</f>
        <v/>
      </c>
      <c r="O686" s="18">
        <f>IF(F686&lt;=0,IF(AND(D686="はい",C686&gt;=2026,C686&lt;=2027),IF(E686&lt;=0,0,IF(E686&lt;=30000,E686,IF(E686&lt;=60000,ROUNDUP(E686/2,0)+15000,IF(E686&lt;=120000,ROUNDUP(E686/4,0)+30000,60000)))),IF(E686&lt;=0,0,IF(E686&lt;=20000,E686,IF(E686&lt;=40000,ROUNDUP(E686/2,0)+10000,IF(E686&lt;=80000,ROUNDUP(E686/4,0)+20000,40000))))),IF(E686&lt;=0,IF(F686&lt;=0,0,IF(F686&lt;=25000,F686,IF(F686&lt;=50000,ROUNDUP(F686/2,0)+12500,IF(F686&lt;=100000,ROUNDUP(F686/4,0)+25000,50000)))),MAX(IF(F686&lt;=0,0,IF(F686&lt;=25000,F686,IF(F686&lt;=50000,ROUNDUP(F686/2,0)+12500,IF(F686&lt;=100000,ROUNDUP(F686/4,0)+25000,50000)))),MIN(IF(AND(D686="はい",C686&gt;=2026,C686&lt;=2027),IF(E686&lt;=0,0,IF(E686&lt;=30000,E686,IF(E686&lt;=60000,ROUNDUP(E686/2,0)+15000,IF(E686&lt;=120000,ROUNDUP(E686/4,0)+30000,60000)))),IF(E686&lt;=0,0,IF(E686&lt;=20000,E686,IF(E686&lt;=40000,ROUNDUP(E686/2,0)+10000,IF(E686&lt;=80000,ROUNDUP(E686/4,0)+20000,40000)))))+IF(F686&lt;=0,0,IF(F686&lt;=25000,F686,IF(F686&lt;=50000,ROUNDUP(F686/2,0)+12500,IF(F686&lt;=100000,ROUNDUP(F686/4,0)+25000,50000)))),IF(AND(D686="はい",C686&gt;=2026,C686&lt;=2027),60000,40000)))))</f>
        <v/>
      </c>
      <c r="P686" s="18">
        <f>IF(G686&lt;=0,0,IF(G686&lt;=20000,G686,IF(G686&lt;=40000,ROUNDUP(G686/2,0)+10000,IF(G686&lt;=80000,ROUNDUP(G686/4,0)+20000,40000))))</f>
        <v/>
      </c>
      <c r="Q686" s="18">
        <f>IF(I686&lt;=0,IF(H686&lt;=0,0,IF(H686&lt;=20000,H686,IF(H686&lt;=40000,ROUNDUP(H686/2,0)+10000,IF(H686&lt;=80000,ROUNDUP(H686/4,0)+20000,40000)))),IF(H686&lt;=0,IF(I686&lt;=0,0,IF(I686&lt;=25000,I686,IF(I686&lt;=50000,ROUNDUP(I686/2,0)+12500,IF(I686&lt;=100000,ROUNDUP(I686/4,0)+25000,50000)))),MAX(IF(I686&lt;=0,0,IF(I686&lt;=25000,I686,IF(I686&lt;=50000,ROUNDUP(I686/2,0)+12500,IF(I686&lt;=100000,ROUNDUP(I686/4,0)+25000,50000)))),MIN(IF(H686&lt;=0,0,IF(H686&lt;=20000,H686,IF(H686&lt;=40000,ROUNDUP(H686/2,0)+10000,IF(H686&lt;=80000,ROUNDUP(H686/4,0)+20000,40000))))+IF(I686&lt;=0,0,IF(I686&lt;=25000,I686,IF(I686&lt;=50000,ROUNDUP(I686/2,0)+12500,IF(I686&lt;=100000,ROUNDUP(I686/4,0)+25000,50000)))),40000))))</f>
        <v/>
      </c>
      <c r="R686" s="18">
        <f>MIN(120000,O686+P686+Q686)</f>
        <v/>
      </c>
      <c r="S686" s="18">
        <f>IF(F686&lt;=0,IF(E686&lt;=0,0,IF(E686&lt;=12000,E686,IF(E686&lt;=32000,ROUNDUP(E686/2,0)+6000,IF(E686&lt;=56000,ROUNDUP(E686/4,0)+14000,28000)))),IF(E686&lt;=0,IF(F686&lt;=0,0,IF(F686&lt;=15000,F686,IF(F686&lt;=40000,ROUNDUP(F686/2,0)+7500,IF(F686&lt;=70000,ROUNDUP(F686/4,0)+17500,35000)))),MAX(IF(F686&lt;=0,0,IF(F686&lt;=15000,F686,IF(F686&lt;=40000,ROUNDUP(F686/2,0)+7500,IF(F686&lt;=70000,ROUNDUP(F686/4,0)+17500,35000)))),MIN(IF(E686&lt;=0,0,IF(E686&lt;=12000,E686,IF(E686&lt;=32000,ROUNDUP(E686/2,0)+6000,IF(E686&lt;=56000,ROUNDUP(E686/4,0)+14000,28000))))+IF(F686&lt;=0,0,IF(F686&lt;=15000,F686,IF(F686&lt;=40000,ROUNDUP(F686/2,0)+7500,IF(F686&lt;=70000,ROUNDUP(F686/4,0)+17500,35000)))),28000))))</f>
        <v/>
      </c>
      <c r="T686" s="18">
        <f>IF(G686&lt;=0,0,IF(G686&lt;=12000,G686,IF(G686&lt;=32000,ROUNDUP(G686/2,0)+6000,IF(G686&lt;=56000,ROUNDUP(G686/4,0)+14000,28000))))</f>
        <v/>
      </c>
      <c r="U686" s="18">
        <f>IF(I686&lt;=0,IF(H686&lt;=0,0,IF(H686&lt;=12000,H686,IF(H686&lt;=32000,ROUNDUP(H686/2,0)+6000,IF(H686&lt;=56000,ROUNDUP(H686/4,0)+14000,28000)))),IF(H686&lt;=0,IF(I686&lt;=0,0,IF(I686&lt;=15000,I686,IF(I686&lt;=40000,ROUNDUP(I686/2,0)+7500,IF(I686&lt;=70000,ROUNDUP(I686/4,0)+17500,35000)))),MAX(IF(I686&lt;=0,0,IF(I686&lt;=15000,I686,IF(I686&lt;=40000,ROUNDUP(I686/2,0)+7500,IF(I686&lt;=70000,ROUNDUP(I686/4,0)+17500,35000)))),MIN(IF(H686&lt;=0,0,IF(H686&lt;=12000,H686,IF(H686&lt;=32000,ROUNDUP(H686/2,0)+6000,IF(H686&lt;=56000,ROUNDUP(H686/4,0)+14000,28000))))+IF(I686&lt;=0,0,IF(I686&lt;=15000,I686,IF(I686&lt;=40000,ROUNDUP(I686/2,0)+7500,IF(I686&lt;=70000,ROUNDUP(I686/4,0)+17500,35000)))),28000))))</f>
        <v/>
      </c>
      <c r="V686" s="18">
        <f>MIN(70000,S686+T686+U686)</f>
        <v/>
      </c>
      <c r="W686" s="18">
        <f>MAX(0,ROUNDDOWN(M686-J686-N686-K686-0,-3))</f>
        <v/>
      </c>
      <c r="X686" s="18">
        <f>MAX(0,ROUNDDOWN(M686-J686-N686-K686-R686,-3))</f>
        <v/>
      </c>
      <c r="Y686" s="18">
        <f>IF(W686&lt;=0,0,ROUNDDOWN((W686*LOOKUP(W686,{0,1950001,3300001,6950001,9000001,18000001,40000001},{0.05,0.1,0.2,0.23,0.33,0.4,0.45})-LOOKUP(W686,{0,1950001,3300001,6950001,9000001,18000001,40000001},{0,97500,427500,636000,1536000,2796000,4796000}))*1.021,-2))</f>
        <v/>
      </c>
      <c r="Z686" s="18">
        <f>IF(X686&lt;=0,0,ROUNDDOWN((X686*LOOKUP(X686,{0,1950001,3300001,6950001,9000001,18000001,40000001},{0.05,0.1,0.2,0.23,0.33,0.4,0.45})-LOOKUP(X686,{0,1950001,3300001,6950001,9000001,18000001,40000001},{0,97500,427500,636000,1536000,2796000,4796000}))*1.021,-2))</f>
        <v/>
      </c>
      <c r="AA686" s="18">
        <f>MAX(0,ROUNDDOWN(M686-J686-430000-L686-0,-3))</f>
        <v/>
      </c>
      <c r="AB686" s="18">
        <f>MAX(0,ROUNDDOWN(M686-J686-430000-L686-V686,-3))</f>
        <v/>
      </c>
      <c r="AC686" s="18">
        <f>IF(M686&lt;=450000,0,MAX(0,ROUNDDOWN(AA686*0.06-MIN(50000,AA686)*0.03,-2))+MAX(0,ROUNDDOWN(AA686*0.04-MIN(50000,AA686)*0.02,-2)))</f>
        <v/>
      </c>
      <c r="AD686" s="18">
        <f>IF(M686&lt;=450000,0,MAX(0,ROUNDDOWN(AB686*0.06-MIN(50000,AB686)*0.03,-2))+MAX(0,ROUNDDOWN(AB686*0.04-MIN(50000,AB686)*0.02,-2)))</f>
        <v/>
      </c>
      <c r="AE686" s="18">
        <f>Y686-Z686</f>
        <v/>
      </c>
      <c r="AF686" s="18">
        <f>AC686-AD686</f>
        <v/>
      </c>
      <c r="AG686" s="18">
        <f>AE686+AF686</f>
        <v/>
      </c>
      <c r="AH686" s="20">
        <f>IF(W686&lt;=0,0,LOOKUP(W686,{0,1950001,3300001,6950001,9000001,18000001,40000001},{0.05,0.1,0.2,0.23,0.33,0.4,0.45}))</f>
        <v/>
      </c>
    </row>
    <row r="687">
      <c r="A687" t="inlineStr">
        <is>
          <t>1万円刻み 3区分8万円ずつ</t>
        </is>
      </c>
      <c r="B687" s="18">
        <f>'4_1万円刻み'!$A$203</f>
        <v/>
      </c>
      <c r="C687" s="19" t="n">
        <v>2026</v>
      </c>
      <c r="D687" t="inlineStr">
        <is>
          <t>いいえ</t>
        </is>
      </c>
      <c r="E687" s="18" t="n">
        <v>80000</v>
      </c>
      <c r="F687" s="18" t="n">
        <v>0</v>
      </c>
      <c r="G687" s="18" t="n">
        <v>80000</v>
      </c>
      <c r="H687" s="18" t="n">
        <v>80000</v>
      </c>
      <c r="I687" s="18" t="n">
        <v>0</v>
      </c>
      <c r="J687" s="18">
        <f>ROUND(MIN(B687/12,650000)*12*0.0915+MIN(B687/12,1390000)*12*(0.0504+0)+B687*0.005,0)</f>
        <v/>
      </c>
      <c r="K687" s="18" t="n">
        <v>0</v>
      </c>
      <c r="L687" s="18" t="n">
        <v>0</v>
      </c>
      <c r="M687" s="18">
        <f>ROUND(IF(C687&gt;=2026,IF(B687&lt;741000,0,IF(B687&lt;2191000,B687-740000,IF(B687&lt;2193000,1451000,IF(B687&lt;2196000,1453000,IF(B687&lt;2200000,1456000,IF(B687&lt;3600000,ROUNDDOWN(B687/4,-3)*2.8-80000,IF(B687&lt;6600000,ROUNDDOWN(B687/4,-3)*3.2-440000,IF(B687&lt;8500000,ROUNDDOWN(B687*0.9,0)-1100000,B687-1950000)))))))),IF(B687&lt;651000,0,IF(B687&lt;1900000,B687-650000,IF(B687&lt;3600000,ROUNDDOWN(B687/4,-3)*2.8-80000,IF(B687&lt;6600000,ROUNDDOWN(B687/4,-3)*3.2-440000,IF(B687&lt;8500000,ROUNDDOWN(B687*0.9,0)-1100000,B687-1950000)))))),0)</f>
        <v/>
      </c>
      <c r="N687" s="18">
        <f>IF(M687&gt;23500000,NA(),IF(C687&gt;=2026,IF(M687&lt;=4890000,1040000,IF(M687&lt;=6550000,670000,620000)),IF(M687&lt;=1320000,950000,IF(M687&lt;=3360000,880000,IF(M687&lt;=4890000,680000,IF(M687&lt;=6550000,630000,580000))))))</f>
        <v/>
      </c>
      <c r="O687" s="18">
        <f>IF(F687&lt;=0,IF(AND(D687="はい",C687&gt;=2026,C687&lt;=2027),IF(E687&lt;=0,0,IF(E687&lt;=30000,E687,IF(E687&lt;=60000,ROUNDUP(E687/2,0)+15000,IF(E687&lt;=120000,ROUNDUP(E687/4,0)+30000,60000)))),IF(E687&lt;=0,0,IF(E687&lt;=20000,E687,IF(E687&lt;=40000,ROUNDUP(E687/2,0)+10000,IF(E687&lt;=80000,ROUNDUP(E687/4,0)+20000,40000))))),IF(E687&lt;=0,IF(F687&lt;=0,0,IF(F687&lt;=25000,F687,IF(F687&lt;=50000,ROUNDUP(F687/2,0)+12500,IF(F687&lt;=100000,ROUNDUP(F687/4,0)+25000,50000)))),MAX(IF(F687&lt;=0,0,IF(F687&lt;=25000,F687,IF(F687&lt;=50000,ROUNDUP(F687/2,0)+12500,IF(F687&lt;=100000,ROUNDUP(F687/4,0)+25000,50000)))),MIN(IF(AND(D687="はい",C687&gt;=2026,C687&lt;=2027),IF(E687&lt;=0,0,IF(E687&lt;=30000,E687,IF(E687&lt;=60000,ROUNDUP(E687/2,0)+15000,IF(E687&lt;=120000,ROUNDUP(E687/4,0)+30000,60000)))),IF(E687&lt;=0,0,IF(E687&lt;=20000,E687,IF(E687&lt;=40000,ROUNDUP(E687/2,0)+10000,IF(E687&lt;=80000,ROUNDUP(E687/4,0)+20000,40000)))))+IF(F687&lt;=0,0,IF(F687&lt;=25000,F687,IF(F687&lt;=50000,ROUNDUP(F687/2,0)+12500,IF(F687&lt;=100000,ROUNDUP(F687/4,0)+25000,50000)))),IF(AND(D687="はい",C687&gt;=2026,C687&lt;=2027),60000,40000)))))</f>
        <v/>
      </c>
      <c r="P687" s="18">
        <f>IF(G687&lt;=0,0,IF(G687&lt;=20000,G687,IF(G687&lt;=40000,ROUNDUP(G687/2,0)+10000,IF(G687&lt;=80000,ROUNDUP(G687/4,0)+20000,40000))))</f>
        <v/>
      </c>
      <c r="Q687" s="18">
        <f>IF(I687&lt;=0,IF(H687&lt;=0,0,IF(H687&lt;=20000,H687,IF(H687&lt;=40000,ROUNDUP(H687/2,0)+10000,IF(H687&lt;=80000,ROUNDUP(H687/4,0)+20000,40000)))),IF(H687&lt;=0,IF(I687&lt;=0,0,IF(I687&lt;=25000,I687,IF(I687&lt;=50000,ROUNDUP(I687/2,0)+12500,IF(I687&lt;=100000,ROUNDUP(I687/4,0)+25000,50000)))),MAX(IF(I687&lt;=0,0,IF(I687&lt;=25000,I687,IF(I687&lt;=50000,ROUNDUP(I687/2,0)+12500,IF(I687&lt;=100000,ROUNDUP(I687/4,0)+25000,50000)))),MIN(IF(H687&lt;=0,0,IF(H687&lt;=20000,H687,IF(H687&lt;=40000,ROUNDUP(H687/2,0)+10000,IF(H687&lt;=80000,ROUNDUP(H687/4,0)+20000,40000))))+IF(I687&lt;=0,0,IF(I687&lt;=25000,I687,IF(I687&lt;=50000,ROUNDUP(I687/2,0)+12500,IF(I687&lt;=100000,ROUNDUP(I687/4,0)+25000,50000)))),40000))))</f>
        <v/>
      </c>
      <c r="R687" s="18">
        <f>MIN(120000,O687+P687+Q687)</f>
        <v/>
      </c>
      <c r="S687" s="18">
        <f>IF(F687&lt;=0,IF(E687&lt;=0,0,IF(E687&lt;=12000,E687,IF(E687&lt;=32000,ROUNDUP(E687/2,0)+6000,IF(E687&lt;=56000,ROUNDUP(E687/4,0)+14000,28000)))),IF(E687&lt;=0,IF(F687&lt;=0,0,IF(F687&lt;=15000,F687,IF(F687&lt;=40000,ROUNDUP(F687/2,0)+7500,IF(F687&lt;=70000,ROUNDUP(F687/4,0)+17500,35000)))),MAX(IF(F687&lt;=0,0,IF(F687&lt;=15000,F687,IF(F687&lt;=40000,ROUNDUP(F687/2,0)+7500,IF(F687&lt;=70000,ROUNDUP(F687/4,0)+17500,35000)))),MIN(IF(E687&lt;=0,0,IF(E687&lt;=12000,E687,IF(E687&lt;=32000,ROUNDUP(E687/2,0)+6000,IF(E687&lt;=56000,ROUNDUP(E687/4,0)+14000,28000))))+IF(F687&lt;=0,0,IF(F687&lt;=15000,F687,IF(F687&lt;=40000,ROUNDUP(F687/2,0)+7500,IF(F687&lt;=70000,ROUNDUP(F687/4,0)+17500,35000)))),28000))))</f>
        <v/>
      </c>
      <c r="T687" s="18">
        <f>IF(G687&lt;=0,0,IF(G687&lt;=12000,G687,IF(G687&lt;=32000,ROUNDUP(G687/2,0)+6000,IF(G687&lt;=56000,ROUNDUP(G687/4,0)+14000,28000))))</f>
        <v/>
      </c>
      <c r="U687" s="18">
        <f>IF(I687&lt;=0,IF(H687&lt;=0,0,IF(H687&lt;=12000,H687,IF(H687&lt;=32000,ROUNDUP(H687/2,0)+6000,IF(H687&lt;=56000,ROUNDUP(H687/4,0)+14000,28000)))),IF(H687&lt;=0,IF(I687&lt;=0,0,IF(I687&lt;=15000,I687,IF(I687&lt;=40000,ROUNDUP(I687/2,0)+7500,IF(I687&lt;=70000,ROUNDUP(I687/4,0)+17500,35000)))),MAX(IF(I687&lt;=0,0,IF(I687&lt;=15000,I687,IF(I687&lt;=40000,ROUNDUP(I687/2,0)+7500,IF(I687&lt;=70000,ROUNDUP(I687/4,0)+17500,35000)))),MIN(IF(H687&lt;=0,0,IF(H687&lt;=12000,H687,IF(H687&lt;=32000,ROUNDUP(H687/2,0)+6000,IF(H687&lt;=56000,ROUNDUP(H687/4,0)+14000,28000))))+IF(I687&lt;=0,0,IF(I687&lt;=15000,I687,IF(I687&lt;=40000,ROUNDUP(I687/2,0)+7500,IF(I687&lt;=70000,ROUNDUP(I687/4,0)+17500,35000)))),28000))))</f>
        <v/>
      </c>
      <c r="V687" s="18">
        <f>MIN(70000,S687+T687+U687)</f>
        <v/>
      </c>
      <c r="W687" s="18">
        <f>MAX(0,ROUNDDOWN(M687-J687-N687-K687-0,-3))</f>
        <v/>
      </c>
      <c r="X687" s="18">
        <f>MAX(0,ROUNDDOWN(M687-J687-N687-K687-R687,-3))</f>
        <v/>
      </c>
      <c r="Y687" s="18">
        <f>IF(W687&lt;=0,0,ROUNDDOWN((W687*LOOKUP(W687,{0,1950001,3300001,6950001,9000001,18000001,40000001},{0.05,0.1,0.2,0.23,0.33,0.4,0.45})-LOOKUP(W687,{0,1950001,3300001,6950001,9000001,18000001,40000001},{0,97500,427500,636000,1536000,2796000,4796000}))*1.021,-2))</f>
        <v/>
      </c>
      <c r="Z687" s="18">
        <f>IF(X687&lt;=0,0,ROUNDDOWN((X687*LOOKUP(X687,{0,1950001,3300001,6950001,9000001,18000001,40000001},{0.05,0.1,0.2,0.23,0.33,0.4,0.45})-LOOKUP(X687,{0,1950001,3300001,6950001,9000001,18000001,40000001},{0,97500,427500,636000,1536000,2796000,4796000}))*1.021,-2))</f>
        <v/>
      </c>
      <c r="AA687" s="18">
        <f>MAX(0,ROUNDDOWN(M687-J687-430000-L687-0,-3))</f>
        <v/>
      </c>
      <c r="AB687" s="18">
        <f>MAX(0,ROUNDDOWN(M687-J687-430000-L687-V687,-3))</f>
        <v/>
      </c>
      <c r="AC687" s="18">
        <f>IF(M687&lt;=450000,0,MAX(0,ROUNDDOWN(AA687*0.06-MIN(50000,AA687)*0.03,-2))+MAX(0,ROUNDDOWN(AA687*0.04-MIN(50000,AA687)*0.02,-2)))</f>
        <v/>
      </c>
      <c r="AD687" s="18">
        <f>IF(M687&lt;=450000,0,MAX(0,ROUNDDOWN(AB687*0.06-MIN(50000,AB687)*0.03,-2))+MAX(0,ROUNDDOWN(AB687*0.04-MIN(50000,AB687)*0.02,-2)))</f>
        <v/>
      </c>
      <c r="AE687" s="18">
        <f>Y687-Z687</f>
        <v/>
      </c>
      <c r="AF687" s="18">
        <f>AC687-AD687</f>
        <v/>
      </c>
      <c r="AG687" s="18">
        <f>AE687+AF687</f>
        <v/>
      </c>
      <c r="AH687" s="20">
        <f>IF(W687&lt;=0,0,LOOKUP(W687,{0,1950001,3300001,6950001,9000001,18000001,40000001},{0.05,0.1,0.2,0.23,0.33,0.4,0.45}))</f>
        <v/>
      </c>
    </row>
    <row r="688">
      <c r="A688" t="inlineStr">
        <is>
          <t>1万円刻み 一般8万円</t>
        </is>
      </c>
      <c r="B688" s="18">
        <f>'4_1万円刻み'!$A$203</f>
        <v/>
      </c>
      <c r="C688" s="19" t="n">
        <v>2026</v>
      </c>
      <c r="D688" t="inlineStr">
        <is>
          <t>いいえ</t>
        </is>
      </c>
      <c r="E688" s="18" t="n">
        <v>80000</v>
      </c>
      <c r="F688" s="18" t="n">
        <v>0</v>
      </c>
      <c r="G688" s="18" t="n">
        <v>0</v>
      </c>
      <c r="H688" s="18" t="n">
        <v>0</v>
      </c>
      <c r="I688" s="18" t="n">
        <v>0</v>
      </c>
      <c r="J688" s="18">
        <f>ROUND(MIN(B688/12,650000)*12*0.0915+MIN(B688/12,1390000)*12*(0.0504+0)+B688*0.005,0)</f>
        <v/>
      </c>
      <c r="K688" s="18" t="n">
        <v>0</v>
      </c>
      <c r="L688" s="18" t="n">
        <v>0</v>
      </c>
      <c r="M688" s="18">
        <f>ROUND(IF(C688&gt;=2026,IF(B688&lt;741000,0,IF(B688&lt;2191000,B688-740000,IF(B688&lt;2193000,1451000,IF(B688&lt;2196000,1453000,IF(B688&lt;2200000,1456000,IF(B688&lt;3600000,ROUNDDOWN(B688/4,-3)*2.8-80000,IF(B688&lt;6600000,ROUNDDOWN(B688/4,-3)*3.2-440000,IF(B688&lt;8500000,ROUNDDOWN(B688*0.9,0)-1100000,B688-1950000)))))))),IF(B688&lt;651000,0,IF(B688&lt;1900000,B688-650000,IF(B688&lt;3600000,ROUNDDOWN(B688/4,-3)*2.8-80000,IF(B688&lt;6600000,ROUNDDOWN(B688/4,-3)*3.2-440000,IF(B688&lt;8500000,ROUNDDOWN(B688*0.9,0)-1100000,B688-1950000)))))),0)</f>
        <v/>
      </c>
      <c r="N688" s="18">
        <f>IF(M688&gt;23500000,NA(),IF(C688&gt;=2026,IF(M688&lt;=4890000,1040000,IF(M688&lt;=6550000,670000,620000)),IF(M688&lt;=1320000,950000,IF(M688&lt;=3360000,880000,IF(M688&lt;=4890000,680000,IF(M688&lt;=6550000,630000,580000))))))</f>
        <v/>
      </c>
      <c r="O688" s="18">
        <f>IF(F688&lt;=0,IF(AND(D688="はい",C688&gt;=2026,C688&lt;=2027),IF(E688&lt;=0,0,IF(E688&lt;=30000,E688,IF(E688&lt;=60000,ROUNDUP(E688/2,0)+15000,IF(E688&lt;=120000,ROUNDUP(E688/4,0)+30000,60000)))),IF(E688&lt;=0,0,IF(E688&lt;=20000,E688,IF(E688&lt;=40000,ROUNDUP(E688/2,0)+10000,IF(E688&lt;=80000,ROUNDUP(E688/4,0)+20000,40000))))),IF(E688&lt;=0,IF(F688&lt;=0,0,IF(F688&lt;=25000,F688,IF(F688&lt;=50000,ROUNDUP(F688/2,0)+12500,IF(F688&lt;=100000,ROUNDUP(F688/4,0)+25000,50000)))),MAX(IF(F688&lt;=0,0,IF(F688&lt;=25000,F688,IF(F688&lt;=50000,ROUNDUP(F688/2,0)+12500,IF(F688&lt;=100000,ROUNDUP(F688/4,0)+25000,50000)))),MIN(IF(AND(D688="はい",C688&gt;=2026,C688&lt;=2027),IF(E688&lt;=0,0,IF(E688&lt;=30000,E688,IF(E688&lt;=60000,ROUNDUP(E688/2,0)+15000,IF(E688&lt;=120000,ROUNDUP(E688/4,0)+30000,60000)))),IF(E688&lt;=0,0,IF(E688&lt;=20000,E688,IF(E688&lt;=40000,ROUNDUP(E688/2,0)+10000,IF(E688&lt;=80000,ROUNDUP(E688/4,0)+20000,40000)))))+IF(F688&lt;=0,0,IF(F688&lt;=25000,F688,IF(F688&lt;=50000,ROUNDUP(F688/2,0)+12500,IF(F688&lt;=100000,ROUNDUP(F688/4,0)+25000,50000)))),IF(AND(D688="はい",C688&gt;=2026,C688&lt;=2027),60000,40000)))))</f>
        <v/>
      </c>
      <c r="P688" s="18">
        <f>IF(G688&lt;=0,0,IF(G688&lt;=20000,G688,IF(G688&lt;=40000,ROUNDUP(G688/2,0)+10000,IF(G688&lt;=80000,ROUNDUP(G688/4,0)+20000,40000))))</f>
        <v/>
      </c>
      <c r="Q688" s="18">
        <f>IF(I688&lt;=0,IF(H688&lt;=0,0,IF(H688&lt;=20000,H688,IF(H688&lt;=40000,ROUNDUP(H688/2,0)+10000,IF(H688&lt;=80000,ROUNDUP(H688/4,0)+20000,40000)))),IF(H688&lt;=0,IF(I688&lt;=0,0,IF(I688&lt;=25000,I688,IF(I688&lt;=50000,ROUNDUP(I688/2,0)+12500,IF(I688&lt;=100000,ROUNDUP(I688/4,0)+25000,50000)))),MAX(IF(I688&lt;=0,0,IF(I688&lt;=25000,I688,IF(I688&lt;=50000,ROUNDUP(I688/2,0)+12500,IF(I688&lt;=100000,ROUNDUP(I688/4,0)+25000,50000)))),MIN(IF(H688&lt;=0,0,IF(H688&lt;=20000,H688,IF(H688&lt;=40000,ROUNDUP(H688/2,0)+10000,IF(H688&lt;=80000,ROUNDUP(H688/4,0)+20000,40000))))+IF(I688&lt;=0,0,IF(I688&lt;=25000,I688,IF(I688&lt;=50000,ROUNDUP(I688/2,0)+12500,IF(I688&lt;=100000,ROUNDUP(I688/4,0)+25000,50000)))),40000))))</f>
        <v/>
      </c>
      <c r="R688" s="18">
        <f>MIN(120000,O688+P688+Q688)</f>
        <v/>
      </c>
      <c r="S688" s="18">
        <f>IF(F688&lt;=0,IF(E688&lt;=0,0,IF(E688&lt;=12000,E688,IF(E688&lt;=32000,ROUNDUP(E688/2,0)+6000,IF(E688&lt;=56000,ROUNDUP(E688/4,0)+14000,28000)))),IF(E688&lt;=0,IF(F688&lt;=0,0,IF(F688&lt;=15000,F688,IF(F688&lt;=40000,ROUNDUP(F688/2,0)+7500,IF(F688&lt;=70000,ROUNDUP(F688/4,0)+17500,35000)))),MAX(IF(F688&lt;=0,0,IF(F688&lt;=15000,F688,IF(F688&lt;=40000,ROUNDUP(F688/2,0)+7500,IF(F688&lt;=70000,ROUNDUP(F688/4,0)+17500,35000)))),MIN(IF(E688&lt;=0,0,IF(E688&lt;=12000,E688,IF(E688&lt;=32000,ROUNDUP(E688/2,0)+6000,IF(E688&lt;=56000,ROUNDUP(E688/4,0)+14000,28000))))+IF(F688&lt;=0,0,IF(F688&lt;=15000,F688,IF(F688&lt;=40000,ROUNDUP(F688/2,0)+7500,IF(F688&lt;=70000,ROUNDUP(F688/4,0)+17500,35000)))),28000))))</f>
        <v/>
      </c>
      <c r="T688" s="18">
        <f>IF(G688&lt;=0,0,IF(G688&lt;=12000,G688,IF(G688&lt;=32000,ROUNDUP(G688/2,0)+6000,IF(G688&lt;=56000,ROUNDUP(G688/4,0)+14000,28000))))</f>
        <v/>
      </c>
      <c r="U688" s="18">
        <f>IF(I688&lt;=0,IF(H688&lt;=0,0,IF(H688&lt;=12000,H688,IF(H688&lt;=32000,ROUNDUP(H688/2,0)+6000,IF(H688&lt;=56000,ROUNDUP(H688/4,0)+14000,28000)))),IF(H688&lt;=0,IF(I688&lt;=0,0,IF(I688&lt;=15000,I688,IF(I688&lt;=40000,ROUNDUP(I688/2,0)+7500,IF(I688&lt;=70000,ROUNDUP(I688/4,0)+17500,35000)))),MAX(IF(I688&lt;=0,0,IF(I688&lt;=15000,I688,IF(I688&lt;=40000,ROUNDUP(I688/2,0)+7500,IF(I688&lt;=70000,ROUNDUP(I688/4,0)+17500,35000)))),MIN(IF(H688&lt;=0,0,IF(H688&lt;=12000,H688,IF(H688&lt;=32000,ROUNDUP(H688/2,0)+6000,IF(H688&lt;=56000,ROUNDUP(H688/4,0)+14000,28000))))+IF(I688&lt;=0,0,IF(I688&lt;=15000,I688,IF(I688&lt;=40000,ROUNDUP(I688/2,0)+7500,IF(I688&lt;=70000,ROUNDUP(I688/4,0)+17500,35000)))),28000))))</f>
        <v/>
      </c>
      <c r="V688" s="18">
        <f>MIN(70000,S688+T688+U688)</f>
        <v/>
      </c>
      <c r="W688" s="18">
        <f>MAX(0,ROUNDDOWN(M688-J688-N688-K688-0,-3))</f>
        <v/>
      </c>
      <c r="X688" s="18">
        <f>MAX(0,ROUNDDOWN(M688-J688-N688-K688-R688,-3))</f>
        <v/>
      </c>
      <c r="Y688" s="18">
        <f>IF(W688&lt;=0,0,ROUNDDOWN((W688*LOOKUP(W688,{0,1950001,3300001,6950001,9000001,18000001,40000001},{0.05,0.1,0.2,0.23,0.33,0.4,0.45})-LOOKUP(W688,{0,1950001,3300001,6950001,9000001,18000001,40000001},{0,97500,427500,636000,1536000,2796000,4796000}))*1.021,-2))</f>
        <v/>
      </c>
      <c r="Z688" s="18">
        <f>IF(X688&lt;=0,0,ROUNDDOWN((X688*LOOKUP(X688,{0,1950001,3300001,6950001,9000001,18000001,40000001},{0.05,0.1,0.2,0.23,0.33,0.4,0.45})-LOOKUP(X688,{0,1950001,3300001,6950001,9000001,18000001,40000001},{0,97500,427500,636000,1536000,2796000,4796000}))*1.021,-2))</f>
        <v/>
      </c>
      <c r="AA688" s="18">
        <f>MAX(0,ROUNDDOWN(M688-J688-430000-L688-0,-3))</f>
        <v/>
      </c>
      <c r="AB688" s="18">
        <f>MAX(0,ROUNDDOWN(M688-J688-430000-L688-V688,-3))</f>
        <v/>
      </c>
      <c r="AC688" s="18">
        <f>IF(M688&lt;=450000,0,MAX(0,ROUNDDOWN(AA688*0.06-MIN(50000,AA688)*0.03,-2))+MAX(0,ROUNDDOWN(AA688*0.04-MIN(50000,AA688)*0.02,-2)))</f>
        <v/>
      </c>
      <c r="AD688" s="18">
        <f>IF(M688&lt;=450000,0,MAX(0,ROUNDDOWN(AB688*0.06-MIN(50000,AB688)*0.03,-2))+MAX(0,ROUNDDOWN(AB688*0.04-MIN(50000,AB688)*0.02,-2)))</f>
        <v/>
      </c>
      <c r="AE688" s="18">
        <f>Y688-Z688</f>
        <v/>
      </c>
      <c r="AF688" s="18">
        <f>AC688-AD688</f>
        <v/>
      </c>
      <c r="AG688" s="18">
        <f>AE688+AF688</f>
        <v/>
      </c>
      <c r="AH688" s="20">
        <f>IF(W688&lt;=0,0,LOOKUP(W688,{0,1950001,3300001,6950001,9000001,18000001,40000001},{0.05,0.1,0.2,0.23,0.33,0.4,0.45}))</f>
        <v/>
      </c>
    </row>
    <row r="689">
      <c r="A689" t="inlineStr">
        <is>
          <t>1万円刻み 特例あり一般12万円</t>
        </is>
      </c>
      <c r="B689" s="18">
        <f>'4_1万円刻み'!$A$203</f>
        <v/>
      </c>
      <c r="C689" s="19" t="n">
        <v>2026</v>
      </c>
      <c r="D689" t="inlineStr">
        <is>
          <t>はい</t>
        </is>
      </c>
      <c r="E689" s="18" t="n">
        <v>120000</v>
      </c>
      <c r="F689" s="18" t="n">
        <v>0</v>
      </c>
      <c r="G689" s="18" t="n">
        <v>0</v>
      </c>
      <c r="H689" s="18" t="n">
        <v>0</v>
      </c>
      <c r="I689" s="18" t="n">
        <v>0</v>
      </c>
      <c r="J689" s="18">
        <f>ROUND(MIN(B689/12,650000)*12*0.0915+MIN(B689/12,1390000)*12*(0.0504+0)+B689*0.005,0)</f>
        <v/>
      </c>
      <c r="K689" s="18" t="n">
        <v>0</v>
      </c>
      <c r="L689" s="18" t="n">
        <v>0</v>
      </c>
      <c r="M689" s="18">
        <f>ROUND(IF(C689&gt;=2026,IF(B689&lt;741000,0,IF(B689&lt;2191000,B689-740000,IF(B689&lt;2193000,1451000,IF(B689&lt;2196000,1453000,IF(B689&lt;2200000,1456000,IF(B689&lt;3600000,ROUNDDOWN(B689/4,-3)*2.8-80000,IF(B689&lt;6600000,ROUNDDOWN(B689/4,-3)*3.2-440000,IF(B689&lt;8500000,ROUNDDOWN(B689*0.9,0)-1100000,B689-1950000)))))))),IF(B689&lt;651000,0,IF(B689&lt;1900000,B689-650000,IF(B689&lt;3600000,ROUNDDOWN(B689/4,-3)*2.8-80000,IF(B689&lt;6600000,ROUNDDOWN(B689/4,-3)*3.2-440000,IF(B689&lt;8500000,ROUNDDOWN(B689*0.9,0)-1100000,B689-1950000)))))),0)</f>
        <v/>
      </c>
      <c r="N689" s="18">
        <f>IF(M689&gt;23500000,NA(),IF(C689&gt;=2026,IF(M689&lt;=4890000,1040000,IF(M689&lt;=6550000,670000,620000)),IF(M689&lt;=1320000,950000,IF(M689&lt;=3360000,880000,IF(M689&lt;=4890000,680000,IF(M689&lt;=6550000,630000,580000))))))</f>
        <v/>
      </c>
      <c r="O689" s="18">
        <f>IF(F689&lt;=0,IF(AND(D689="はい",C689&gt;=2026,C689&lt;=2027),IF(E689&lt;=0,0,IF(E689&lt;=30000,E689,IF(E689&lt;=60000,ROUNDUP(E689/2,0)+15000,IF(E689&lt;=120000,ROUNDUP(E689/4,0)+30000,60000)))),IF(E689&lt;=0,0,IF(E689&lt;=20000,E689,IF(E689&lt;=40000,ROUNDUP(E689/2,0)+10000,IF(E689&lt;=80000,ROUNDUP(E689/4,0)+20000,40000))))),IF(E689&lt;=0,IF(F689&lt;=0,0,IF(F689&lt;=25000,F689,IF(F689&lt;=50000,ROUNDUP(F689/2,0)+12500,IF(F689&lt;=100000,ROUNDUP(F689/4,0)+25000,50000)))),MAX(IF(F689&lt;=0,0,IF(F689&lt;=25000,F689,IF(F689&lt;=50000,ROUNDUP(F689/2,0)+12500,IF(F689&lt;=100000,ROUNDUP(F689/4,0)+25000,50000)))),MIN(IF(AND(D689="はい",C689&gt;=2026,C689&lt;=2027),IF(E689&lt;=0,0,IF(E689&lt;=30000,E689,IF(E689&lt;=60000,ROUNDUP(E689/2,0)+15000,IF(E689&lt;=120000,ROUNDUP(E689/4,0)+30000,60000)))),IF(E689&lt;=0,0,IF(E689&lt;=20000,E689,IF(E689&lt;=40000,ROUNDUP(E689/2,0)+10000,IF(E689&lt;=80000,ROUNDUP(E689/4,0)+20000,40000)))))+IF(F689&lt;=0,0,IF(F689&lt;=25000,F689,IF(F689&lt;=50000,ROUNDUP(F689/2,0)+12500,IF(F689&lt;=100000,ROUNDUP(F689/4,0)+25000,50000)))),IF(AND(D689="はい",C689&gt;=2026,C689&lt;=2027),60000,40000)))))</f>
        <v/>
      </c>
      <c r="P689" s="18">
        <f>IF(G689&lt;=0,0,IF(G689&lt;=20000,G689,IF(G689&lt;=40000,ROUNDUP(G689/2,0)+10000,IF(G689&lt;=80000,ROUNDUP(G689/4,0)+20000,40000))))</f>
        <v/>
      </c>
      <c r="Q689" s="18">
        <f>IF(I689&lt;=0,IF(H689&lt;=0,0,IF(H689&lt;=20000,H689,IF(H689&lt;=40000,ROUNDUP(H689/2,0)+10000,IF(H689&lt;=80000,ROUNDUP(H689/4,0)+20000,40000)))),IF(H689&lt;=0,IF(I689&lt;=0,0,IF(I689&lt;=25000,I689,IF(I689&lt;=50000,ROUNDUP(I689/2,0)+12500,IF(I689&lt;=100000,ROUNDUP(I689/4,0)+25000,50000)))),MAX(IF(I689&lt;=0,0,IF(I689&lt;=25000,I689,IF(I689&lt;=50000,ROUNDUP(I689/2,0)+12500,IF(I689&lt;=100000,ROUNDUP(I689/4,0)+25000,50000)))),MIN(IF(H689&lt;=0,0,IF(H689&lt;=20000,H689,IF(H689&lt;=40000,ROUNDUP(H689/2,0)+10000,IF(H689&lt;=80000,ROUNDUP(H689/4,0)+20000,40000))))+IF(I689&lt;=0,0,IF(I689&lt;=25000,I689,IF(I689&lt;=50000,ROUNDUP(I689/2,0)+12500,IF(I689&lt;=100000,ROUNDUP(I689/4,0)+25000,50000)))),40000))))</f>
        <v/>
      </c>
      <c r="R689" s="18">
        <f>MIN(120000,O689+P689+Q689)</f>
        <v/>
      </c>
      <c r="S689" s="18">
        <f>IF(F689&lt;=0,IF(E689&lt;=0,0,IF(E689&lt;=12000,E689,IF(E689&lt;=32000,ROUNDUP(E689/2,0)+6000,IF(E689&lt;=56000,ROUNDUP(E689/4,0)+14000,28000)))),IF(E689&lt;=0,IF(F689&lt;=0,0,IF(F689&lt;=15000,F689,IF(F689&lt;=40000,ROUNDUP(F689/2,0)+7500,IF(F689&lt;=70000,ROUNDUP(F689/4,0)+17500,35000)))),MAX(IF(F689&lt;=0,0,IF(F689&lt;=15000,F689,IF(F689&lt;=40000,ROUNDUP(F689/2,0)+7500,IF(F689&lt;=70000,ROUNDUP(F689/4,0)+17500,35000)))),MIN(IF(E689&lt;=0,0,IF(E689&lt;=12000,E689,IF(E689&lt;=32000,ROUNDUP(E689/2,0)+6000,IF(E689&lt;=56000,ROUNDUP(E689/4,0)+14000,28000))))+IF(F689&lt;=0,0,IF(F689&lt;=15000,F689,IF(F689&lt;=40000,ROUNDUP(F689/2,0)+7500,IF(F689&lt;=70000,ROUNDUP(F689/4,0)+17500,35000)))),28000))))</f>
        <v/>
      </c>
      <c r="T689" s="18">
        <f>IF(G689&lt;=0,0,IF(G689&lt;=12000,G689,IF(G689&lt;=32000,ROUNDUP(G689/2,0)+6000,IF(G689&lt;=56000,ROUNDUP(G689/4,0)+14000,28000))))</f>
        <v/>
      </c>
      <c r="U689" s="18">
        <f>IF(I689&lt;=0,IF(H689&lt;=0,0,IF(H689&lt;=12000,H689,IF(H689&lt;=32000,ROUNDUP(H689/2,0)+6000,IF(H689&lt;=56000,ROUNDUP(H689/4,0)+14000,28000)))),IF(H689&lt;=0,IF(I689&lt;=0,0,IF(I689&lt;=15000,I689,IF(I689&lt;=40000,ROUNDUP(I689/2,0)+7500,IF(I689&lt;=70000,ROUNDUP(I689/4,0)+17500,35000)))),MAX(IF(I689&lt;=0,0,IF(I689&lt;=15000,I689,IF(I689&lt;=40000,ROUNDUP(I689/2,0)+7500,IF(I689&lt;=70000,ROUNDUP(I689/4,0)+17500,35000)))),MIN(IF(H689&lt;=0,0,IF(H689&lt;=12000,H689,IF(H689&lt;=32000,ROUNDUP(H689/2,0)+6000,IF(H689&lt;=56000,ROUNDUP(H689/4,0)+14000,28000))))+IF(I689&lt;=0,0,IF(I689&lt;=15000,I689,IF(I689&lt;=40000,ROUNDUP(I689/2,0)+7500,IF(I689&lt;=70000,ROUNDUP(I689/4,0)+17500,35000)))),28000))))</f>
        <v/>
      </c>
      <c r="V689" s="18">
        <f>MIN(70000,S689+T689+U689)</f>
        <v/>
      </c>
      <c r="W689" s="18">
        <f>MAX(0,ROUNDDOWN(M689-J689-N689-K689-0,-3))</f>
        <v/>
      </c>
      <c r="X689" s="18">
        <f>MAX(0,ROUNDDOWN(M689-J689-N689-K689-R689,-3))</f>
        <v/>
      </c>
      <c r="Y689" s="18">
        <f>IF(W689&lt;=0,0,ROUNDDOWN((W689*LOOKUP(W689,{0,1950001,3300001,6950001,9000001,18000001,40000001},{0.05,0.1,0.2,0.23,0.33,0.4,0.45})-LOOKUP(W689,{0,1950001,3300001,6950001,9000001,18000001,40000001},{0,97500,427500,636000,1536000,2796000,4796000}))*1.021,-2))</f>
        <v/>
      </c>
      <c r="Z689" s="18">
        <f>IF(X689&lt;=0,0,ROUNDDOWN((X689*LOOKUP(X689,{0,1950001,3300001,6950001,9000001,18000001,40000001},{0.05,0.1,0.2,0.23,0.33,0.4,0.45})-LOOKUP(X689,{0,1950001,3300001,6950001,9000001,18000001,40000001},{0,97500,427500,636000,1536000,2796000,4796000}))*1.021,-2))</f>
        <v/>
      </c>
      <c r="AA689" s="18">
        <f>MAX(0,ROUNDDOWN(M689-J689-430000-L689-0,-3))</f>
        <v/>
      </c>
      <c r="AB689" s="18">
        <f>MAX(0,ROUNDDOWN(M689-J689-430000-L689-V689,-3))</f>
        <v/>
      </c>
      <c r="AC689" s="18">
        <f>IF(M689&lt;=450000,0,MAX(0,ROUNDDOWN(AA689*0.06-MIN(50000,AA689)*0.03,-2))+MAX(0,ROUNDDOWN(AA689*0.04-MIN(50000,AA689)*0.02,-2)))</f>
        <v/>
      </c>
      <c r="AD689" s="18">
        <f>IF(M689&lt;=450000,0,MAX(0,ROUNDDOWN(AB689*0.06-MIN(50000,AB689)*0.03,-2))+MAX(0,ROUNDDOWN(AB689*0.04-MIN(50000,AB689)*0.02,-2)))</f>
        <v/>
      </c>
      <c r="AE689" s="18">
        <f>Y689-Z689</f>
        <v/>
      </c>
      <c r="AF689" s="18">
        <f>AC689-AD689</f>
        <v/>
      </c>
      <c r="AG689" s="18">
        <f>AE689+AF689</f>
        <v/>
      </c>
      <c r="AH689" s="20">
        <f>IF(W689&lt;=0,0,LOOKUP(W689,{0,1950001,3300001,6950001,9000001,18000001,40000001},{0.05,0.1,0.2,0.23,0.33,0.4,0.45}))</f>
        <v/>
      </c>
    </row>
    <row r="690">
      <c r="A690" t="inlineStr">
        <is>
          <t>1万円刻み 3区分8万円ずつ</t>
        </is>
      </c>
      <c r="B690" s="18">
        <f>'4_1万円刻み'!$A$204</f>
        <v/>
      </c>
      <c r="C690" s="19" t="n">
        <v>2026</v>
      </c>
      <c r="D690" t="inlineStr">
        <is>
          <t>いいえ</t>
        </is>
      </c>
      <c r="E690" s="18" t="n">
        <v>80000</v>
      </c>
      <c r="F690" s="18" t="n">
        <v>0</v>
      </c>
      <c r="G690" s="18" t="n">
        <v>80000</v>
      </c>
      <c r="H690" s="18" t="n">
        <v>80000</v>
      </c>
      <c r="I690" s="18" t="n">
        <v>0</v>
      </c>
      <c r="J690" s="18">
        <f>ROUND(MIN(B690/12,650000)*12*0.0915+MIN(B690/12,1390000)*12*(0.0504+0)+B690*0.005,0)</f>
        <v/>
      </c>
      <c r="K690" s="18" t="n">
        <v>0</v>
      </c>
      <c r="L690" s="18" t="n">
        <v>0</v>
      </c>
      <c r="M690" s="18">
        <f>ROUND(IF(C690&gt;=2026,IF(B690&lt;741000,0,IF(B690&lt;2191000,B690-740000,IF(B690&lt;2193000,1451000,IF(B690&lt;2196000,1453000,IF(B690&lt;2200000,1456000,IF(B690&lt;3600000,ROUNDDOWN(B690/4,-3)*2.8-80000,IF(B690&lt;6600000,ROUNDDOWN(B690/4,-3)*3.2-440000,IF(B690&lt;8500000,ROUNDDOWN(B690*0.9,0)-1100000,B690-1950000)))))))),IF(B690&lt;651000,0,IF(B690&lt;1900000,B690-650000,IF(B690&lt;3600000,ROUNDDOWN(B690/4,-3)*2.8-80000,IF(B690&lt;6600000,ROUNDDOWN(B690/4,-3)*3.2-440000,IF(B690&lt;8500000,ROUNDDOWN(B690*0.9,0)-1100000,B690-1950000)))))),0)</f>
        <v/>
      </c>
      <c r="N690" s="18">
        <f>IF(M690&gt;23500000,NA(),IF(C690&gt;=2026,IF(M690&lt;=4890000,1040000,IF(M690&lt;=6550000,670000,620000)),IF(M690&lt;=1320000,950000,IF(M690&lt;=3360000,880000,IF(M690&lt;=4890000,680000,IF(M690&lt;=6550000,630000,580000))))))</f>
        <v/>
      </c>
      <c r="O690" s="18">
        <f>IF(F690&lt;=0,IF(AND(D690="はい",C690&gt;=2026,C690&lt;=2027),IF(E690&lt;=0,0,IF(E690&lt;=30000,E690,IF(E690&lt;=60000,ROUNDUP(E690/2,0)+15000,IF(E690&lt;=120000,ROUNDUP(E690/4,0)+30000,60000)))),IF(E690&lt;=0,0,IF(E690&lt;=20000,E690,IF(E690&lt;=40000,ROUNDUP(E690/2,0)+10000,IF(E690&lt;=80000,ROUNDUP(E690/4,0)+20000,40000))))),IF(E690&lt;=0,IF(F690&lt;=0,0,IF(F690&lt;=25000,F690,IF(F690&lt;=50000,ROUNDUP(F690/2,0)+12500,IF(F690&lt;=100000,ROUNDUP(F690/4,0)+25000,50000)))),MAX(IF(F690&lt;=0,0,IF(F690&lt;=25000,F690,IF(F690&lt;=50000,ROUNDUP(F690/2,0)+12500,IF(F690&lt;=100000,ROUNDUP(F690/4,0)+25000,50000)))),MIN(IF(AND(D690="はい",C690&gt;=2026,C690&lt;=2027),IF(E690&lt;=0,0,IF(E690&lt;=30000,E690,IF(E690&lt;=60000,ROUNDUP(E690/2,0)+15000,IF(E690&lt;=120000,ROUNDUP(E690/4,0)+30000,60000)))),IF(E690&lt;=0,0,IF(E690&lt;=20000,E690,IF(E690&lt;=40000,ROUNDUP(E690/2,0)+10000,IF(E690&lt;=80000,ROUNDUP(E690/4,0)+20000,40000)))))+IF(F690&lt;=0,0,IF(F690&lt;=25000,F690,IF(F690&lt;=50000,ROUNDUP(F690/2,0)+12500,IF(F690&lt;=100000,ROUNDUP(F690/4,0)+25000,50000)))),IF(AND(D690="はい",C690&gt;=2026,C690&lt;=2027),60000,40000)))))</f>
        <v/>
      </c>
      <c r="P690" s="18">
        <f>IF(G690&lt;=0,0,IF(G690&lt;=20000,G690,IF(G690&lt;=40000,ROUNDUP(G690/2,0)+10000,IF(G690&lt;=80000,ROUNDUP(G690/4,0)+20000,40000))))</f>
        <v/>
      </c>
      <c r="Q690" s="18">
        <f>IF(I690&lt;=0,IF(H690&lt;=0,0,IF(H690&lt;=20000,H690,IF(H690&lt;=40000,ROUNDUP(H690/2,0)+10000,IF(H690&lt;=80000,ROUNDUP(H690/4,0)+20000,40000)))),IF(H690&lt;=0,IF(I690&lt;=0,0,IF(I690&lt;=25000,I690,IF(I690&lt;=50000,ROUNDUP(I690/2,0)+12500,IF(I690&lt;=100000,ROUNDUP(I690/4,0)+25000,50000)))),MAX(IF(I690&lt;=0,0,IF(I690&lt;=25000,I690,IF(I690&lt;=50000,ROUNDUP(I690/2,0)+12500,IF(I690&lt;=100000,ROUNDUP(I690/4,0)+25000,50000)))),MIN(IF(H690&lt;=0,0,IF(H690&lt;=20000,H690,IF(H690&lt;=40000,ROUNDUP(H690/2,0)+10000,IF(H690&lt;=80000,ROUNDUP(H690/4,0)+20000,40000))))+IF(I690&lt;=0,0,IF(I690&lt;=25000,I690,IF(I690&lt;=50000,ROUNDUP(I690/2,0)+12500,IF(I690&lt;=100000,ROUNDUP(I690/4,0)+25000,50000)))),40000))))</f>
        <v/>
      </c>
      <c r="R690" s="18">
        <f>MIN(120000,O690+P690+Q690)</f>
        <v/>
      </c>
      <c r="S690" s="18">
        <f>IF(F690&lt;=0,IF(E690&lt;=0,0,IF(E690&lt;=12000,E690,IF(E690&lt;=32000,ROUNDUP(E690/2,0)+6000,IF(E690&lt;=56000,ROUNDUP(E690/4,0)+14000,28000)))),IF(E690&lt;=0,IF(F690&lt;=0,0,IF(F690&lt;=15000,F690,IF(F690&lt;=40000,ROUNDUP(F690/2,0)+7500,IF(F690&lt;=70000,ROUNDUP(F690/4,0)+17500,35000)))),MAX(IF(F690&lt;=0,0,IF(F690&lt;=15000,F690,IF(F690&lt;=40000,ROUNDUP(F690/2,0)+7500,IF(F690&lt;=70000,ROUNDUP(F690/4,0)+17500,35000)))),MIN(IF(E690&lt;=0,0,IF(E690&lt;=12000,E690,IF(E690&lt;=32000,ROUNDUP(E690/2,0)+6000,IF(E690&lt;=56000,ROUNDUP(E690/4,0)+14000,28000))))+IF(F690&lt;=0,0,IF(F690&lt;=15000,F690,IF(F690&lt;=40000,ROUNDUP(F690/2,0)+7500,IF(F690&lt;=70000,ROUNDUP(F690/4,0)+17500,35000)))),28000))))</f>
        <v/>
      </c>
      <c r="T690" s="18">
        <f>IF(G690&lt;=0,0,IF(G690&lt;=12000,G690,IF(G690&lt;=32000,ROUNDUP(G690/2,0)+6000,IF(G690&lt;=56000,ROUNDUP(G690/4,0)+14000,28000))))</f>
        <v/>
      </c>
      <c r="U690" s="18">
        <f>IF(I690&lt;=0,IF(H690&lt;=0,0,IF(H690&lt;=12000,H690,IF(H690&lt;=32000,ROUNDUP(H690/2,0)+6000,IF(H690&lt;=56000,ROUNDUP(H690/4,0)+14000,28000)))),IF(H690&lt;=0,IF(I690&lt;=0,0,IF(I690&lt;=15000,I690,IF(I690&lt;=40000,ROUNDUP(I690/2,0)+7500,IF(I690&lt;=70000,ROUNDUP(I690/4,0)+17500,35000)))),MAX(IF(I690&lt;=0,0,IF(I690&lt;=15000,I690,IF(I690&lt;=40000,ROUNDUP(I690/2,0)+7500,IF(I690&lt;=70000,ROUNDUP(I690/4,0)+17500,35000)))),MIN(IF(H690&lt;=0,0,IF(H690&lt;=12000,H690,IF(H690&lt;=32000,ROUNDUP(H690/2,0)+6000,IF(H690&lt;=56000,ROUNDUP(H690/4,0)+14000,28000))))+IF(I690&lt;=0,0,IF(I690&lt;=15000,I690,IF(I690&lt;=40000,ROUNDUP(I690/2,0)+7500,IF(I690&lt;=70000,ROUNDUP(I690/4,0)+17500,35000)))),28000))))</f>
        <v/>
      </c>
      <c r="V690" s="18">
        <f>MIN(70000,S690+T690+U690)</f>
        <v/>
      </c>
      <c r="W690" s="18">
        <f>MAX(0,ROUNDDOWN(M690-J690-N690-K690-0,-3))</f>
        <v/>
      </c>
      <c r="X690" s="18">
        <f>MAX(0,ROUNDDOWN(M690-J690-N690-K690-R690,-3))</f>
        <v/>
      </c>
      <c r="Y690" s="18">
        <f>IF(W690&lt;=0,0,ROUNDDOWN((W690*LOOKUP(W690,{0,1950001,3300001,6950001,9000001,18000001,40000001},{0.05,0.1,0.2,0.23,0.33,0.4,0.45})-LOOKUP(W690,{0,1950001,3300001,6950001,9000001,18000001,40000001},{0,97500,427500,636000,1536000,2796000,4796000}))*1.021,-2))</f>
        <v/>
      </c>
      <c r="Z690" s="18">
        <f>IF(X690&lt;=0,0,ROUNDDOWN((X690*LOOKUP(X690,{0,1950001,3300001,6950001,9000001,18000001,40000001},{0.05,0.1,0.2,0.23,0.33,0.4,0.45})-LOOKUP(X690,{0,1950001,3300001,6950001,9000001,18000001,40000001},{0,97500,427500,636000,1536000,2796000,4796000}))*1.021,-2))</f>
        <v/>
      </c>
      <c r="AA690" s="18">
        <f>MAX(0,ROUNDDOWN(M690-J690-430000-L690-0,-3))</f>
        <v/>
      </c>
      <c r="AB690" s="18">
        <f>MAX(0,ROUNDDOWN(M690-J690-430000-L690-V690,-3))</f>
        <v/>
      </c>
      <c r="AC690" s="18">
        <f>IF(M690&lt;=450000,0,MAX(0,ROUNDDOWN(AA690*0.06-MIN(50000,AA690)*0.03,-2))+MAX(0,ROUNDDOWN(AA690*0.04-MIN(50000,AA690)*0.02,-2)))</f>
        <v/>
      </c>
      <c r="AD690" s="18">
        <f>IF(M690&lt;=450000,0,MAX(0,ROUNDDOWN(AB690*0.06-MIN(50000,AB690)*0.03,-2))+MAX(0,ROUNDDOWN(AB690*0.04-MIN(50000,AB690)*0.02,-2)))</f>
        <v/>
      </c>
      <c r="AE690" s="18">
        <f>Y690-Z690</f>
        <v/>
      </c>
      <c r="AF690" s="18">
        <f>AC690-AD690</f>
        <v/>
      </c>
      <c r="AG690" s="18">
        <f>AE690+AF690</f>
        <v/>
      </c>
      <c r="AH690" s="20">
        <f>IF(W690&lt;=0,0,LOOKUP(W690,{0,1950001,3300001,6950001,9000001,18000001,40000001},{0.05,0.1,0.2,0.23,0.33,0.4,0.45}))</f>
        <v/>
      </c>
    </row>
    <row r="691">
      <c r="A691" t="inlineStr">
        <is>
          <t>1万円刻み 一般8万円</t>
        </is>
      </c>
      <c r="B691" s="18">
        <f>'4_1万円刻み'!$A$204</f>
        <v/>
      </c>
      <c r="C691" s="19" t="n">
        <v>2026</v>
      </c>
      <c r="D691" t="inlineStr">
        <is>
          <t>いいえ</t>
        </is>
      </c>
      <c r="E691" s="18" t="n">
        <v>80000</v>
      </c>
      <c r="F691" s="18" t="n">
        <v>0</v>
      </c>
      <c r="G691" s="18" t="n">
        <v>0</v>
      </c>
      <c r="H691" s="18" t="n">
        <v>0</v>
      </c>
      <c r="I691" s="18" t="n">
        <v>0</v>
      </c>
      <c r="J691" s="18">
        <f>ROUND(MIN(B691/12,650000)*12*0.0915+MIN(B691/12,1390000)*12*(0.0504+0)+B691*0.005,0)</f>
        <v/>
      </c>
      <c r="K691" s="18" t="n">
        <v>0</v>
      </c>
      <c r="L691" s="18" t="n">
        <v>0</v>
      </c>
      <c r="M691" s="18">
        <f>ROUND(IF(C691&gt;=2026,IF(B691&lt;741000,0,IF(B691&lt;2191000,B691-740000,IF(B691&lt;2193000,1451000,IF(B691&lt;2196000,1453000,IF(B691&lt;2200000,1456000,IF(B691&lt;3600000,ROUNDDOWN(B691/4,-3)*2.8-80000,IF(B691&lt;6600000,ROUNDDOWN(B691/4,-3)*3.2-440000,IF(B691&lt;8500000,ROUNDDOWN(B691*0.9,0)-1100000,B691-1950000)))))))),IF(B691&lt;651000,0,IF(B691&lt;1900000,B691-650000,IF(B691&lt;3600000,ROUNDDOWN(B691/4,-3)*2.8-80000,IF(B691&lt;6600000,ROUNDDOWN(B691/4,-3)*3.2-440000,IF(B691&lt;8500000,ROUNDDOWN(B691*0.9,0)-1100000,B691-1950000)))))),0)</f>
        <v/>
      </c>
      <c r="N691" s="18">
        <f>IF(M691&gt;23500000,NA(),IF(C691&gt;=2026,IF(M691&lt;=4890000,1040000,IF(M691&lt;=6550000,670000,620000)),IF(M691&lt;=1320000,950000,IF(M691&lt;=3360000,880000,IF(M691&lt;=4890000,680000,IF(M691&lt;=6550000,630000,580000))))))</f>
        <v/>
      </c>
      <c r="O691" s="18">
        <f>IF(F691&lt;=0,IF(AND(D691="はい",C691&gt;=2026,C691&lt;=2027),IF(E691&lt;=0,0,IF(E691&lt;=30000,E691,IF(E691&lt;=60000,ROUNDUP(E691/2,0)+15000,IF(E691&lt;=120000,ROUNDUP(E691/4,0)+30000,60000)))),IF(E691&lt;=0,0,IF(E691&lt;=20000,E691,IF(E691&lt;=40000,ROUNDUP(E691/2,0)+10000,IF(E691&lt;=80000,ROUNDUP(E691/4,0)+20000,40000))))),IF(E691&lt;=0,IF(F691&lt;=0,0,IF(F691&lt;=25000,F691,IF(F691&lt;=50000,ROUNDUP(F691/2,0)+12500,IF(F691&lt;=100000,ROUNDUP(F691/4,0)+25000,50000)))),MAX(IF(F691&lt;=0,0,IF(F691&lt;=25000,F691,IF(F691&lt;=50000,ROUNDUP(F691/2,0)+12500,IF(F691&lt;=100000,ROUNDUP(F691/4,0)+25000,50000)))),MIN(IF(AND(D691="はい",C691&gt;=2026,C691&lt;=2027),IF(E691&lt;=0,0,IF(E691&lt;=30000,E691,IF(E691&lt;=60000,ROUNDUP(E691/2,0)+15000,IF(E691&lt;=120000,ROUNDUP(E691/4,0)+30000,60000)))),IF(E691&lt;=0,0,IF(E691&lt;=20000,E691,IF(E691&lt;=40000,ROUNDUP(E691/2,0)+10000,IF(E691&lt;=80000,ROUNDUP(E691/4,0)+20000,40000)))))+IF(F691&lt;=0,0,IF(F691&lt;=25000,F691,IF(F691&lt;=50000,ROUNDUP(F691/2,0)+12500,IF(F691&lt;=100000,ROUNDUP(F691/4,0)+25000,50000)))),IF(AND(D691="はい",C691&gt;=2026,C691&lt;=2027),60000,40000)))))</f>
        <v/>
      </c>
      <c r="P691" s="18">
        <f>IF(G691&lt;=0,0,IF(G691&lt;=20000,G691,IF(G691&lt;=40000,ROUNDUP(G691/2,0)+10000,IF(G691&lt;=80000,ROUNDUP(G691/4,0)+20000,40000))))</f>
        <v/>
      </c>
      <c r="Q691" s="18">
        <f>IF(I691&lt;=0,IF(H691&lt;=0,0,IF(H691&lt;=20000,H691,IF(H691&lt;=40000,ROUNDUP(H691/2,0)+10000,IF(H691&lt;=80000,ROUNDUP(H691/4,0)+20000,40000)))),IF(H691&lt;=0,IF(I691&lt;=0,0,IF(I691&lt;=25000,I691,IF(I691&lt;=50000,ROUNDUP(I691/2,0)+12500,IF(I691&lt;=100000,ROUNDUP(I691/4,0)+25000,50000)))),MAX(IF(I691&lt;=0,0,IF(I691&lt;=25000,I691,IF(I691&lt;=50000,ROUNDUP(I691/2,0)+12500,IF(I691&lt;=100000,ROUNDUP(I691/4,0)+25000,50000)))),MIN(IF(H691&lt;=0,0,IF(H691&lt;=20000,H691,IF(H691&lt;=40000,ROUNDUP(H691/2,0)+10000,IF(H691&lt;=80000,ROUNDUP(H691/4,0)+20000,40000))))+IF(I691&lt;=0,0,IF(I691&lt;=25000,I691,IF(I691&lt;=50000,ROUNDUP(I691/2,0)+12500,IF(I691&lt;=100000,ROUNDUP(I691/4,0)+25000,50000)))),40000))))</f>
        <v/>
      </c>
      <c r="R691" s="18">
        <f>MIN(120000,O691+P691+Q691)</f>
        <v/>
      </c>
      <c r="S691" s="18">
        <f>IF(F691&lt;=0,IF(E691&lt;=0,0,IF(E691&lt;=12000,E691,IF(E691&lt;=32000,ROUNDUP(E691/2,0)+6000,IF(E691&lt;=56000,ROUNDUP(E691/4,0)+14000,28000)))),IF(E691&lt;=0,IF(F691&lt;=0,0,IF(F691&lt;=15000,F691,IF(F691&lt;=40000,ROUNDUP(F691/2,0)+7500,IF(F691&lt;=70000,ROUNDUP(F691/4,0)+17500,35000)))),MAX(IF(F691&lt;=0,0,IF(F691&lt;=15000,F691,IF(F691&lt;=40000,ROUNDUP(F691/2,0)+7500,IF(F691&lt;=70000,ROUNDUP(F691/4,0)+17500,35000)))),MIN(IF(E691&lt;=0,0,IF(E691&lt;=12000,E691,IF(E691&lt;=32000,ROUNDUP(E691/2,0)+6000,IF(E691&lt;=56000,ROUNDUP(E691/4,0)+14000,28000))))+IF(F691&lt;=0,0,IF(F691&lt;=15000,F691,IF(F691&lt;=40000,ROUNDUP(F691/2,0)+7500,IF(F691&lt;=70000,ROUNDUP(F691/4,0)+17500,35000)))),28000))))</f>
        <v/>
      </c>
      <c r="T691" s="18">
        <f>IF(G691&lt;=0,0,IF(G691&lt;=12000,G691,IF(G691&lt;=32000,ROUNDUP(G691/2,0)+6000,IF(G691&lt;=56000,ROUNDUP(G691/4,0)+14000,28000))))</f>
        <v/>
      </c>
      <c r="U691" s="18">
        <f>IF(I691&lt;=0,IF(H691&lt;=0,0,IF(H691&lt;=12000,H691,IF(H691&lt;=32000,ROUNDUP(H691/2,0)+6000,IF(H691&lt;=56000,ROUNDUP(H691/4,0)+14000,28000)))),IF(H691&lt;=0,IF(I691&lt;=0,0,IF(I691&lt;=15000,I691,IF(I691&lt;=40000,ROUNDUP(I691/2,0)+7500,IF(I691&lt;=70000,ROUNDUP(I691/4,0)+17500,35000)))),MAX(IF(I691&lt;=0,0,IF(I691&lt;=15000,I691,IF(I691&lt;=40000,ROUNDUP(I691/2,0)+7500,IF(I691&lt;=70000,ROUNDUP(I691/4,0)+17500,35000)))),MIN(IF(H691&lt;=0,0,IF(H691&lt;=12000,H691,IF(H691&lt;=32000,ROUNDUP(H691/2,0)+6000,IF(H691&lt;=56000,ROUNDUP(H691/4,0)+14000,28000))))+IF(I691&lt;=0,0,IF(I691&lt;=15000,I691,IF(I691&lt;=40000,ROUNDUP(I691/2,0)+7500,IF(I691&lt;=70000,ROUNDUP(I691/4,0)+17500,35000)))),28000))))</f>
        <v/>
      </c>
      <c r="V691" s="18">
        <f>MIN(70000,S691+T691+U691)</f>
        <v/>
      </c>
      <c r="W691" s="18">
        <f>MAX(0,ROUNDDOWN(M691-J691-N691-K691-0,-3))</f>
        <v/>
      </c>
      <c r="X691" s="18">
        <f>MAX(0,ROUNDDOWN(M691-J691-N691-K691-R691,-3))</f>
        <v/>
      </c>
      <c r="Y691" s="18">
        <f>IF(W691&lt;=0,0,ROUNDDOWN((W691*LOOKUP(W691,{0,1950001,3300001,6950001,9000001,18000001,40000001},{0.05,0.1,0.2,0.23,0.33,0.4,0.45})-LOOKUP(W691,{0,1950001,3300001,6950001,9000001,18000001,40000001},{0,97500,427500,636000,1536000,2796000,4796000}))*1.021,-2))</f>
        <v/>
      </c>
      <c r="Z691" s="18">
        <f>IF(X691&lt;=0,0,ROUNDDOWN((X691*LOOKUP(X691,{0,1950001,3300001,6950001,9000001,18000001,40000001},{0.05,0.1,0.2,0.23,0.33,0.4,0.45})-LOOKUP(X691,{0,1950001,3300001,6950001,9000001,18000001,40000001},{0,97500,427500,636000,1536000,2796000,4796000}))*1.021,-2))</f>
        <v/>
      </c>
      <c r="AA691" s="18">
        <f>MAX(0,ROUNDDOWN(M691-J691-430000-L691-0,-3))</f>
        <v/>
      </c>
      <c r="AB691" s="18">
        <f>MAX(0,ROUNDDOWN(M691-J691-430000-L691-V691,-3))</f>
        <v/>
      </c>
      <c r="AC691" s="18">
        <f>IF(M691&lt;=450000,0,MAX(0,ROUNDDOWN(AA691*0.06-MIN(50000,AA691)*0.03,-2))+MAX(0,ROUNDDOWN(AA691*0.04-MIN(50000,AA691)*0.02,-2)))</f>
        <v/>
      </c>
      <c r="AD691" s="18">
        <f>IF(M691&lt;=450000,0,MAX(0,ROUNDDOWN(AB691*0.06-MIN(50000,AB691)*0.03,-2))+MAX(0,ROUNDDOWN(AB691*0.04-MIN(50000,AB691)*0.02,-2)))</f>
        <v/>
      </c>
      <c r="AE691" s="18">
        <f>Y691-Z691</f>
        <v/>
      </c>
      <c r="AF691" s="18">
        <f>AC691-AD691</f>
        <v/>
      </c>
      <c r="AG691" s="18">
        <f>AE691+AF691</f>
        <v/>
      </c>
      <c r="AH691" s="20">
        <f>IF(W691&lt;=0,0,LOOKUP(W691,{0,1950001,3300001,6950001,9000001,18000001,40000001},{0.05,0.1,0.2,0.23,0.33,0.4,0.45}))</f>
        <v/>
      </c>
    </row>
    <row r="692">
      <c r="A692" t="inlineStr">
        <is>
          <t>1万円刻み 特例あり一般12万円</t>
        </is>
      </c>
      <c r="B692" s="18">
        <f>'4_1万円刻み'!$A$204</f>
        <v/>
      </c>
      <c r="C692" s="19" t="n">
        <v>2026</v>
      </c>
      <c r="D692" t="inlineStr">
        <is>
          <t>はい</t>
        </is>
      </c>
      <c r="E692" s="18" t="n">
        <v>120000</v>
      </c>
      <c r="F692" s="18" t="n">
        <v>0</v>
      </c>
      <c r="G692" s="18" t="n">
        <v>0</v>
      </c>
      <c r="H692" s="18" t="n">
        <v>0</v>
      </c>
      <c r="I692" s="18" t="n">
        <v>0</v>
      </c>
      <c r="J692" s="18">
        <f>ROUND(MIN(B692/12,650000)*12*0.0915+MIN(B692/12,1390000)*12*(0.0504+0)+B692*0.005,0)</f>
        <v/>
      </c>
      <c r="K692" s="18" t="n">
        <v>0</v>
      </c>
      <c r="L692" s="18" t="n">
        <v>0</v>
      </c>
      <c r="M692" s="18">
        <f>ROUND(IF(C692&gt;=2026,IF(B692&lt;741000,0,IF(B692&lt;2191000,B692-740000,IF(B692&lt;2193000,1451000,IF(B692&lt;2196000,1453000,IF(B692&lt;2200000,1456000,IF(B692&lt;3600000,ROUNDDOWN(B692/4,-3)*2.8-80000,IF(B692&lt;6600000,ROUNDDOWN(B692/4,-3)*3.2-440000,IF(B692&lt;8500000,ROUNDDOWN(B692*0.9,0)-1100000,B692-1950000)))))))),IF(B692&lt;651000,0,IF(B692&lt;1900000,B692-650000,IF(B692&lt;3600000,ROUNDDOWN(B692/4,-3)*2.8-80000,IF(B692&lt;6600000,ROUNDDOWN(B692/4,-3)*3.2-440000,IF(B692&lt;8500000,ROUNDDOWN(B692*0.9,0)-1100000,B692-1950000)))))),0)</f>
        <v/>
      </c>
      <c r="N692" s="18">
        <f>IF(M692&gt;23500000,NA(),IF(C692&gt;=2026,IF(M692&lt;=4890000,1040000,IF(M692&lt;=6550000,670000,620000)),IF(M692&lt;=1320000,950000,IF(M692&lt;=3360000,880000,IF(M692&lt;=4890000,680000,IF(M692&lt;=6550000,630000,580000))))))</f>
        <v/>
      </c>
      <c r="O692" s="18">
        <f>IF(F692&lt;=0,IF(AND(D692="はい",C692&gt;=2026,C692&lt;=2027),IF(E692&lt;=0,0,IF(E692&lt;=30000,E692,IF(E692&lt;=60000,ROUNDUP(E692/2,0)+15000,IF(E692&lt;=120000,ROUNDUP(E692/4,0)+30000,60000)))),IF(E692&lt;=0,0,IF(E692&lt;=20000,E692,IF(E692&lt;=40000,ROUNDUP(E692/2,0)+10000,IF(E692&lt;=80000,ROUNDUP(E692/4,0)+20000,40000))))),IF(E692&lt;=0,IF(F692&lt;=0,0,IF(F692&lt;=25000,F692,IF(F692&lt;=50000,ROUNDUP(F692/2,0)+12500,IF(F692&lt;=100000,ROUNDUP(F692/4,0)+25000,50000)))),MAX(IF(F692&lt;=0,0,IF(F692&lt;=25000,F692,IF(F692&lt;=50000,ROUNDUP(F692/2,0)+12500,IF(F692&lt;=100000,ROUNDUP(F692/4,0)+25000,50000)))),MIN(IF(AND(D692="はい",C692&gt;=2026,C692&lt;=2027),IF(E692&lt;=0,0,IF(E692&lt;=30000,E692,IF(E692&lt;=60000,ROUNDUP(E692/2,0)+15000,IF(E692&lt;=120000,ROUNDUP(E692/4,0)+30000,60000)))),IF(E692&lt;=0,0,IF(E692&lt;=20000,E692,IF(E692&lt;=40000,ROUNDUP(E692/2,0)+10000,IF(E692&lt;=80000,ROUNDUP(E692/4,0)+20000,40000)))))+IF(F692&lt;=0,0,IF(F692&lt;=25000,F692,IF(F692&lt;=50000,ROUNDUP(F692/2,0)+12500,IF(F692&lt;=100000,ROUNDUP(F692/4,0)+25000,50000)))),IF(AND(D692="はい",C692&gt;=2026,C692&lt;=2027),60000,40000)))))</f>
        <v/>
      </c>
      <c r="P692" s="18">
        <f>IF(G692&lt;=0,0,IF(G692&lt;=20000,G692,IF(G692&lt;=40000,ROUNDUP(G692/2,0)+10000,IF(G692&lt;=80000,ROUNDUP(G692/4,0)+20000,40000))))</f>
        <v/>
      </c>
      <c r="Q692" s="18">
        <f>IF(I692&lt;=0,IF(H692&lt;=0,0,IF(H692&lt;=20000,H692,IF(H692&lt;=40000,ROUNDUP(H692/2,0)+10000,IF(H692&lt;=80000,ROUNDUP(H692/4,0)+20000,40000)))),IF(H692&lt;=0,IF(I692&lt;=0,0,IF(I692&lt;=25000,I692,IF(I692&lt;=50000,ROUNDUP(I692/2,0)+12500,IF(I692&lt;=100000,ROUNDUP(I692/4,0)+25000,50000)))),MAX(IF(I692&lt;=0,0,IF(I692&lt;=25000,I692,IF(I692&lt;=50000,ROUNDUP(I692/2,0)+12500,IF(I692&lt;=100000,ROUNDUP(I692/4,0)+25000,50000)))),MIN(IF(H692&lt;=0,0,IF(H692&lt;=20000,H692,IF(H692&lt;=40000,ROUNDUP(H692/2,0)+10000,IF(H692&lt;=80000,ROUNDUP(H692/4,0)+20000,40000))))+IF(I692&lt;=0,0,IF(I692&lt;=25000,I692,IF(I692&lt;=50000,ROUNDUP(I692/2,0)+12500,IF(I692&lt;=100000,ROUNDUP(I692/4,0)+25000,50000)))),40000))))</f>
        <v/>
      </c>
      <c r="R692" s="18">
        <f>MIN(120000,O692+P692+Q692)</f>
        <v/>
      </c>
      <c r="S692" s="18">
        <f>IF(F692&lt;=0,IF(E692&lt;=0,0,IF(E692&lt;=12000,E692,IF(E692&lt;=32000,ROUNDUP(E692/2,0)+6000,IF(E692&lt;=56000,ROUNDUP(E692/4,0)+14000,28000)))),IF(E692&lt;=0,IF(F692&lt;=0,0,IF(F692&lt;=15000,F692,IF(F692&lt;=40000,ROUNDUP(F692/2,0)+7500,IF(F692&lt;=70000,ROUNDUP(F692/4,0)+17500,35000)))),MAX(IF(F692&lt;=0,0,IF(F692&lt;=15000,F692,IF(F692&lt;=40000,ROUNDUP(F692/2,0)+7500,IF(F692&lt;=70000,ROUNDUP(F692/4,0)+17500,35000)))),MIN(IF(E692&lt;=0,0,IF(E692&lt;=12000,E692,IF(E692&lt;=32000,ROUNDUP(E692/2,0)+6000,IF(E692&lt;=56000,ROUNDUP(E692/4,0)+14000,28000))))+IF(F692&lt;=0,0,IF(F692&lt;=15000,F692,IF(F692&lt;=40000,ROUNDUP(F692/2,0)+7500,IF(F692&lt;=70000,ROUNDUP(F692/4,0)+17500,35000)))),28000))))</f>
        <v/>
      </c>
      <c r="T692" s="18">
        <f>IF(G692&lt;=0,0,IF(G692&lt;=12000,G692,IF(G692&lt;=32000,ROUNDUP(G692/2,0)+6000,IF(G692&lt;=56000,ROUNDUP(G692/4,0)+14000,28000))))</f>
        <v/>
      </c>
      <c r="U692" s="18">
        <f>IF(I692&lt;=0,IF(H692&lt;=0,0,IF(H692&lt;=12000,H692,IF(H692&lt;=32000,ROUNDUP(H692/2,0)+6000,IF(H692&lt;=56000,ROUNDUP(H692/4,0)+14000,28000)))),IF(H692&lt;=0,IF(I692&lt;=0,0,IF(I692&lt;=15000,I692,IF(I692&lt;=40000,ROUNDUP(I692/2,0)+7500,IF(I692&lt;=70000,ROUNDUP(I692/4,0)+17500,35000)))),MAX(IF(I692&lt;=0,0,IF(I692&lt;=15000,I692,IF(I692&lt;=40000,ROUNDUP(I692/2,0)+7500,IF(I692&lt;=70000,ROUNDUP(I692/4,0)+17500,35000)))),MIN(IF(H692&lt;=0,0,IF(H692&lt;=12000,H692,IF(H692&lt;=32000,ROUNDUP(H692/2,0)+6000,IF(H692&lt;=56000,ROUNDUP(H692/4,0)+14000,28000))))+IF(I692&lt;=0,0,IF(I692&lt;=15000,I692,IF(I692&lt;=40000,ROUNDUP(I692/2,0)+7500,IF(I692&lt;=70000,ROUNDUP(I692/4,0)+17500,35000)))),28000))))</f>
        <v/>
      </c>
      <c r="V692" s="18">
        <f>MIN(70000,S692+T692+U692)</f>
        <v/>
      </c>
      <c r="W692" s="18">
        <f>MAX(0,ROUNDDOWN(M692-J692-N692-K692-0,-3))</f>
        <v/>
      </c>
      <c r="X692" s="18">
        <f>MAX(0,ROUNDDOWN(M692-J692-N692-K692-R692,-3))</f>
        <v/>
      </c>
      <c r="Y692" s="18">
        <f>IF(W692&lt;=0,0,ROUNDDOWN((W692*LOOKUP(W692,{0,1950001,3300001,6950001,9000001,18000001,40000001},{0.05,0.1,0.2,0.23,0.33,0.4,0.45})-LOOKUP(W692,{0,1950001,3300001,6950001,9000001,18000001,40000001},{0,97500,427500,636000,1536000,2796000,4796000}))*1.021,-2))</f>
        <v/>
      </c>
      <c r="Z692" s="18">
        <f>IF(X692&lt;=0,0,ROUNDDOWN((X692*LOOKUP(X692,{0,1950001,3300001,6950001,9000001,18000001,40000001},{0.05,0.1,0.2,0.23,0.33,0.4,0.45})-LOOKUP(X692,{0,1950001,3300001,6950001,9000001,18000001,40000001},{0,97500,427500,636000,1536000,2796000,4796000}))*1.021,-2))</f>
        <v/>
      </c>
      <c r="AA692" s="18">
        <f>MAX(0,ROUNDDOWN(M692-J692-430000-L692-0,-3))</f>
        <v/>
      </c>
      <c r="AB692" s="18">
        <f>MAX(0,ROUNDDOWN(M692-J692-430000-L692-V692,-3))</f>
        <v/>
      </c>
      <c r="AC692" s="18">
        <f>IF(M692&lt;=450000,0,MAX(0,ROUNDDOWN(AA692*0.06-MIN(50000,AA692)*0.03,-2))+MAX(0,ROUNDDOWN(AA692*0.04-MIN(50000,AA692)*0.02,-2)))</f>
        <v/>
      </c>
      <c r="AD692" s="18">
        <f>IF(M692&lt;=450000,0,MAX(0,ROUNDDOWN(AB692*0.06-MIN(50000,AB692)*0.03,-2))+MAX(0,ROUNDDOWN(AB692*0.04-MIN(50000,AB692)*0.02,-2)))</f>
        <v/>
      </c>
      <c r="AE692" s="18">
        <f>Y692-Z692</f>
        <v/>
      </c>
      <c r="AF692" s="18">
        <f>AC692-AD692</f>
        <v/>
      </c>
      <c r="AG692" s="18">
        <f>AE692+AF692</f>
        <v/>
      </c>
      <c r="AH692" s="20">
        <f>IF(W692&lt;=0,0,LOOKUP(W692,{0,1950001,3300001,6950001,9000001,18000001,40000001},{0.05,0.1,0.2,0.23,0.33,0.4,0.45}))</f>
        <v/>
      </c>
    </row>
    <row r="693">
      <c r="A693" t="inlineStr">
        <is>
          <t>1万円刻み 3区分8万円ずつ</t>
        </is>
      </c>
      <c r="B693" s="18">
        <f>'4_1万円刻み'!$A$205</f>
        <v/>
      </c>
      <c r="C693" s="19" t="n">
        <v>2026</v>
      </c>
      <c r="D693" t="inlineStr">
        <is>
          <t>いいえ</t>
        </is>
      </c>
      <c r="E693" s="18" t="n">
        <v>80000</v>
      </c>
      <c r="F693" s="18" t="n">
        <v>0</v>
      </c>
      <c r="G693" s="18" t="n">
        <v>80000</v>
      </c>
      <c r="H693" s="18" t="n">
        <v>80000</v>
      </c>
      <c r="I693" s="18" t="n">
        <v>0</v>
      </c>
      <c r="J693" s="18">
        <f>ROUND(MIN(B693/12,650000)*12*0.0915+MIN(B693/12,1390000)*12*(0.0504+0)+B693*0.005,0)</f>
        <v/>
      </c>
      <c r="K693" s="18" t="n">
        <v>0</v>
      </c>
      <c r="L693" s="18" t="n">
        <v>0</v>
      </c>
      <c r="M693" s="18">
        <f>ROUND(IF(C693&gt;=2026,IF(B693&lt;741000,0,IF(B693&lt;2191000,B693-740000,IF(B693&lt;2193000,1451000,IF(B693&lt;2196000,1453000,IF(B693&lt;2200000,1456000,IF(B693&lt;3600000,ROUNDDOWN(B693/4,-3)*2.8-80000,IF(B693&lt;6600000,ROUNDDOWN(B693/4,-3)*3.2-440000,IF(B693&lt;8500000,ROUNDDOWN(B693*0.9,0)-1100000,B693-1950000)))))))),IF(B693&lt;651000,0,IF(B693&lt;1900000,B693-650000,IF(B693&lt;3600000,ROUNDDOWN(B693/4,-3)*2.8-80000,IF(B693&lt;6600000,ROUNDDOWN(B693/4,-3)*3.2-440000,IF(B693&lt;8500000,ROUNDDOWN(B693*0.9,0)-1100000,B693-1950000)))))),0)</f>
        <v/>
      </c>
      <c r="N693" s="18">
        <f>IF(M693&gt;23500000,NA(),IF(C693&gt;=2026,IF(M693&lt;=4890000,1040000,IF(M693&lt;=6550000,670000,620000)),IF(M693&lt;=1320000,950000,IF(M693&lt;=3360000,880000,IF(M693&lt;=4890000,680000,IF(M693&lt;=6550000,630000,580000))))))</f>
        <v/>
      </c>
      <c r="O693" s="18">
        <f>IF(F693&lt;=0,IF(AND(D693="はい",C693&gt;=2026,C693&lt;=2027),IF(E693&lt;=0,0,IF(E693&lt;=30000,E693,IF(E693&lt;=60000,ROUNDUP(E693/2,0)+15000,IF(E693&lt;=120000,ROUNDUP(E693/4,0)+30000,60000)))),IF(E693&lt;=0,0,IF(E693&lt;=20000,E693,IF(E693&lt;=40000,ROUNDUP(E693/2,0)+10000,IF(E693&lt;=80000,ROUNDUP(E693/4,0)+20000,40000))))),IF(E693&lt;=0,IF(F693&lt;=0,0,IF(F693&lt;=25000,F693,IF(F693&lt;=50000,ROUNDUP(F693/2,0)+12500,IF(F693&lt;=100000,ROUNDUP(F693/4,0)+25000,50000)))),MAX(IF(F693&lt;=0,0,IF(F693&lt;=25000,F693,IF(F693&lt;=50000,ROUNDUP(F693/2,0)+12500,IF(F693&lt;=100000,ROUNDUP(F693/4,0)+25000,50000)))),MIN(IF(AND(D693="はい",C693&gt;=2026,C693&lt;=2027),IF(E693&lt;=0,0,IF(E693&lt;=30000,E693,IF(E693&lt;=60000,ROUNDUP(E693/2,0)+15000,IF(E693&lt;=120000,ROUNDUP(E693/4,0)+30000,60000)))),IF(E693&lt;=0,0,IF(E693&lt;=20000,E693,IF(E693&lt;=40000,ROUNDUP(E693/2,0)+10000,IF(E693&lt;=80000,ROUNDUP(E693/4,0)+20000,40000)))))+IF(F693&lt;=0,0,IF(F693&lt;=25000,F693,IF(F693&lt;=50000,ROUNDUP(F693/2,0)+12500,IF(F693&lt;=100000,ROUNDUP(F693/4,0)+25000,50000)))),IF(AND(D693="はい",C693&gt;=2026,C693&lt;=2027),60000,40000)))))</f>
        <v/>
      </c>
      <c r="P693" s="18">
        <f>IF(G693&lt;=0,0,IF(G693&lt;=20000,G693,IF(G693&lt;=40000,ROUNDUP(G693/2,0)+10000,IF(G693&lt;=80000,ROUNDUP(G693/4,0)+20000,40000))))</f>
        <v/>
      </c>
      <c r="Q693" s="18">
        <f>IF(I693&lt;=0,IF(H693&lt;=0,0,IF(H693&lt;=20000,H693,IF(H693&lt;=40000,ROUNDUP(H693/2,0)+10000,IF(H693&lt;=80000,ROUNDUP(H693/4,0)+20000,40000)))),IF(H693&lt;=0,IF(I693&lt;=0,0,IF(I693&lt;=25000,I693,IF(I693&lt;=50000,ROUNDUP(I693/2,0)+12500,IF(I693&lt;=100000,ROUNDUP(I693/4,0)+25000,50000)))),MAX(IF(I693&lt;=0,0,IF(I693&lt;=25000,I693,IF(I693&lt;=50000,ROUNDUP(I693/2,0)+12500,IF(I693&lt;=100000,ROUNDUP(I693/4,0)+25000,50000)))),MIN(IF(H693&lt;=0,0,IF(H693&lt;=20000,H693,IF(H693&lt;=40000,ROUNDUP(H693/2,0)+10000,IF(H693&lt;=80000,ROUNDUP(H693/4,0)+20000,40000))))+IF(I693&lt;=0,0,IF(I693&lt;=25000,I693,IF(I693&lt;=50000,ROUNDUP(I693/2,0)+12500,IF(I693&lt;=100000,ROUNDUP(I693/4,0)+25000,50000)))),40000))))</f>
        <v/>
      </c>
      <c r="R693" s="18">
        <f>MIN(120000,O693+P693+Q693)</f>
        <v/>
      </c>
      <c r="S693" s="18">
        <f>IF(F693&lt;=0,IF(E693&lt;=0,0,IF(E693&lt;=12000,E693,IF(E693&lt;=32000,ROUNDUP(E693/2,0)+6000,IF(E693&lt;=56000,ROUNDUP(E693/4,0)+14000,28000)))),IF(E693&lt;=0,IF(F693&lt;=0,0,IF(F693&lt;=15000,F693,IF(F693&lt;=40000,ROUNDUP(F693/2,0)+7500,IF(F693&lt;=70000,ROUNDUP(F693/4,0)+17500,35000)))),MAX(IF(F693&lt;=0,0,IF(F693&lt;=15000,F693,IF(F693&lt;=40000,ROUNDUP(F693/2,0)+7500,IF(F693&lt;=70000,ROUNDUP(F693/4,0)+17500,35000)))),MIN(IF(E693&lt;=0,0,IF(E693&lt;=12000,E693,IF(E693&lt;=32000,ROUNDUP(E693/2,0)+6000,IF(E693&lt;=56000,ROUNDUP(E693/4,0)+14000,28000))))+IF(F693&lt;=0,0,IF(F693&lt;=15000,F693,IF(F693&lt;=40000,ROUNDUP(F693/2,0)+7500,IF(F693&lt;=70000,ROUNDUP(F693/4,0)+17500,35000)))),28000))))</f>
        <v/>
      </c>
      <c r="T693" s="18">
        <f>IF(G693&lt;=0,0,IF(G693&lt;=12000,G693,IF(G693&lt;=32000,ROUNDUP(G693/2,0)+6000,IF(G693&lt;=56000,ROUNDUP(G693/4,0)+14000,28000))))</f>
        <v/>
      </c>
      <c r="U693" s="18">
        <f>IF(I693&lt;=0,IF(H693&lt;=0,0,IF(H693&lt;=12000,H693,IF(H693&lt;=32000,ROUNDUP(H693/2,0)+6000,IF(H693&lt;=56000,ROUNDUP(H693/4,0)+14000,28000)))),IF(H693&lt;=0,IF(I693&lt;=0,0,IF(I693&lt;=15000,I693,IF(I693&lt;=40000,ROUNDUP(I693/2,0)+7500,IF(I693&lt;=70000,ROUNDUP(I693/4,0)+17500,35000)))),MAX(IF(I693&lt;=0,0,IF(I693&lt;=15000,I693,IF(I693&lt;=40000,ROUNDUP(I693/2,0)+7500,IF(I693&lt;=70000,ROUNDUP(I693/4,0)+17500,35000)))),MIN(IF(H693&lt;=0,0,IF(H693&lt;=12000,H693,IF(H693&lt;=32000,ROUNDUP(H693/2,0)+6000,IF(H693&lt;=56000,ROUNDUP(H693/4,0)+14000,28000))))+IF(I693&lt;=0,0,IF(I693&lt;=15000,I693,IF(I693&lt;=40000,ROUNDUP(I693/2,0)+7500,IF(I693&lt;=70000,ROUNDUP(I693/4,0)+17500,35000)))),28000))))</f>
        <v/>
      </c>
      <c r="V693" s="18">
        <f>MIN(70000,S693+T693+U693)</f>
        <v/>
      </c>
      <c r="W693" s="18">
        <f>MAX(0,ROUNDDOWN(M693-J693-N693-K693-0,-3))</f>
        <v/>
      </c>
      <c r="X693" s="18">
        <f>MAX(0,ROUNDDOWN(M693-J693-N693-K693-R693,-3))</f>
        <v/>
      </c>
      <c r="Y693" s="18">
        <f>IF(W693&lt;=0,0,ROUNDDOWN((W693*LOOKUP(W693,{0,1950001,3300001,6950001,9000001,18000001,40000001},{0.05,0.1,0.2,0.23,0.33,0.4,0.45})-LOOKUP(W693,{0,1950001,3300001,6950001,9000001,18000001,40000001},{0,97500,427500,636000,1536000,2796000,4796000}))*1.021,-2))</f>
        <v/>
      </c>
      <c r="Z693" s="18">
        <f>IF(X693&lt;=0,0,ROUNDDOWN((X693*LOOKUP(X693,{0,1950001,3300001,6950001,9000001,18000001,40000001},{0.05,0.1,0.2,0.23,0.33,0.4,0.45})-LOOKUP(X693,{0,1950001,3300001,6950001,9000001,18000001,40000001},{0,97500,427500,636000,1536000,2796000,4796000}))*1.021,-2))</f>
        <v/>
      </c>
      <c r="AA693" s="18">
        <f>MAX(0,ROUNDDOWN(M693-J693-430000-L693-0,-3))</f>
        <v/>
      </c>
      <c r="AB693" s="18">
        <f>MAX(0,ROUNDDOWN(M693-J693-430000-L693-V693,-3))</f>
        <v/>
      </c>
      <c r="AC693" s="18">
        <f>IF(M693&lt;=450000,0,MAX(0,ROUNDDOWN(AA693*0.06-MIN(50000,AA693)*0.03,-2))+MAX(0,ROUNDDOWN(AA693*0.04-MIN(50000,AA693)*0.02,-2)))</f>
        <v/>
      </c>
      <c r="AD693" s="18">
        <f>IF(M693&lt;=450000,0,MAX(0,ROUNDDOWN(AB693*0.06-MIN(50000,AB693)*0.03,-2))+MAX(0,ROUNDDOWN(AB693*0.04-MIN(50000,AB693)*0.02,-2)))</f>
        <v/>
      </c>
      <c r="AE693" s="18">
        <f>Y693-Z693</f>
        <v/>
      </c>
      <c r="AF693" s="18">
        <f>AC693-AD693</f>
        <v/>
      </c>
      <c r="AG693" s="18">
        <f>AE693+AF693</f>
        <v/>
      </c>
      <c r="AH693" s="20">
        <f>IF(W693&lt;=0,0,LOOKUP(W693,{0,1950001,3300001,6950001,9000001,18000001,40000001},{0.05,0.1,0.2,0.23,0.33,0.4,0.45}))</f>
        <v/>
      </c>
    </row>
    <row r="694">
      <c r="A694" t="inlineStr">
        <is>
          <t>1万円刻み 一般8万円</t>
        </is>
      </c>
      <c r="B694" s="18">
        <f>'4_1万円刻み'!$A$205</f>
        <v/>
      </c>
      <c r="C694" s="19" t="n">
        <v>2026</v>
      </c>
      <c r="D694" t="inlineStr">
        <is>
          <t>いいえ</t>
        </is>
      </c>
      <c r="E694" s="18" t="n">
        <v>80000</v>
      </c>
      <c r="F694" s="18" t="n">
        <v>0</v>
      </c>
      <c r="G694" s="18" t="n">
        <v>0</v>
      </c>
      <c r="H694" s="18" t="n">
        <v>0</v>
      </c>
      <c r="I694" s="18" t="n">
        <v>0</v>
      </c>
      <c r="J694" s="18">
        <f>ROUND(MIN(B694/12,650000)*12*0.0915+MIN(B694/12,1390000)*12*(0.0504+0)+B694*0.005,0)</f>
        <v/>
      </c>
      <c r="K694" s="18" t="n">
        <v>0</v>
      </c>
      <c r="L694" s="18" t="n">
        <v>0</v>
      </c>
      <c r="M694" s="18">
        <f>ROUND(IF(C694&gt;=2026,IF(B694&lt;741000,0,IF(B694&lt;2191000,B694-740000,IF(B694&lt;2193000,1451000,IF(B694&lt;2196000,1453000,IF(B694&lt;2200000,1456000,IF(B694&lt;3600000,ROUNDDOWN(B694/4,-3)*2.8-80000,IF(B694&lt;6600000,ROUNDDOWN(B694/4,-3)*3.2-440000,IF(B694&lt;8500000,ROUNDDOWN(B694*0.9,0)-1100000,B694-1950000)))))))),IF(B694&lt;651000,0,IF(B694&lt;1900000,B694-650000,IF(B694&lt;3600000,ROUNDDOWN(B694/4,-3)*2.8-80000,IF(B694&lt;6600000,ROUNDDOWN(B694/4,-3)*3.2-440000,IF(B694&lt;8500000,ROUNDDOWN(B694*0.9,0)-1100000,B694-1950000)))))),0)</f>
        <v/>
      </c>
      <c r="N694" s="18">
        <f>IF(M694&gt;23500000,NA(),IF(C694&gt;=2026,IF(M694&lt;=4890000,1040000,IF(M694&lt;=6550000,670000,620000)),IF(M694&lt;=1320000,950000,IF(M694&lt;=3360000,880000,IF(M694&lt;=4890000,680000,IF(M694&lt;=6550000,630000,580000))))))</f>
        <v/>
      </c>
      <c r="O694" s="18">
        <f>IF(F694&lt;=0,IF(AND(D694="はい",C694&gt;=2026,C694&lt;=2027),IF(E694&lt;=0,0,IF(E694&lt;=30000,E694,IF(E694&lt;=60000,ROUNDUP(E694/2,0)+15000,IF(E694&lt;=120000,ROUNDUP(E694/4,0)+30000,60000)))),IF(E694&lt;=0,0,IF(E694&lt;=20000,E694,IF(E694&lt;=40000,ROUNDUP(E694/2,0)+10000,IF(E694&lt;=80000,ROUNDUP(E694/4,0)+20000,40000))))),IF(E694&lt;=0,IF(F694&lt;=0,0,IF(F694&lt;=25000,F694,IF(F694&lt;=50000,ROUNDUP(F694/2,0)+12500,IF(F694&lt;=100000,ROUNDUP(F694/4,0)+25000,50000)))),MAX(IF(F694&lt;=0,0,IF(F694&lt;=25000,F694,IF(F694&lt;=50000,ROUNDUP(F694/2,0)+12500,IF(F694&lt;=100000,ROUNDUP(F694/4,0)+25000,50000)))),MIN(IF(AND(D694="はい",C694&gt;=2026,C694&lt;=2027),IF(E694&lt;=0,0,IF(E694&lt;=30000,E694,IF(E694&lt;=60000,ROUNDUP(E694/2,0)+15000,IF(E694&lt;=120000,ROUNDUP(E694/4,0)+30000,60000)))),IF(E694&lt;=0,0,IF(E694&lt;=20000,E694,IF(E694&lt;=40000,ROUNDUP(E694/2,0)+10000,IF(E694&lt;=80000,ROUNDUP(E694/4,0)+20000,40000)))))+IF(F694&lt;=0,0,IF(F694&lt;=25000,F694,IF(F694&lt;=50000,ROUNDUP(F694/2,0)+12500,IF(F694&lt;=100000,ROUNDUP(F694/4,0)+25000,50000)))),IF(AND(D694="はい",C694&gt;=2026,C694&lt;=2027),60000,40000)))))</f>
        <v/>
      </c>
      <c r="P694" s="18">
        <f>IF(G694&lt;=0,0,IF(G694&lt;=20000,G694,IF(G694&lt;=40000,ROUNDUP(G694/2,0)+10000,IF(G694&lt;=80000,ROUNDUP(G694/4,0)+20000,40000))))</f>
        <v/>
      </c>
      <c r="Q694" s="18">
        <f>IF(I694&lt;=0,IF(H694&lt;=0,0,IF(H694&lt;=20000,H694,IF(H694&lt;=40000,ROUNDUP(H694/2,0)+10000,IF(H694&lt;=80000,ROUNDUP(H694/4,0)+20000,40000)))),IF(H694&lt;=0,IF(I694&lt;=0,0,IF(I694&lt;=25000,I694,IF(I694&lt;=50000,ROUNDUP(I694/2,0)+12500,IF(I694&lt;=100000,ROUNDUP(I694/4,0)+25000,50000)))),MAX(IF(I694&lt;=0,0,IF(I694&lt;=25000,I694,IF(I694&lt;=50000,ROUNDUP(I694/2,0)+12500,IF(I694&lt;=100000,ROUNDUP(I694/4,0)+25000,50000)))),MIN(IF(H694&lt;=0,0,IF(H694&lt;=20000,H694,IF(H694&lt;=40000,ROUNDUP(H694/2,0)+10000,IF(H694&lt;=80000,ROUNDUP(H694/4,0)+20000,40000))))+IF(I694&lt;=0,0,IF(I694&lt;=25000,I694,IF(I694&lt;=50000,ROUNDUP(I694/2,0)+12500,IF(I694&lt;=100000,ROUNDUP(I694/4,0)+25000,50000)))),40000))))</f>
        <v/>
      </c>
      <c r="R694" s="18">
        <f>MIN(120000,O694+P694+Q694)</f>
        <v/>
      </c>
      <c r="S694" s="18">
        <f>IF(F694&lt;=0,IF(E694&lt;=0,0,IF(E694&lt;=12000,E694,IF(E694&lt;=32000,ROUNDUP(E694/2,0)+6000,IF(E694&lt;=56000,ROUNDUP(E694/4,0)+14000,28000)))),IF(E694&lt;=0,IF(F694&lt;=0,0,IF(F694&lt;=15000,F694,IF(F694&lt;=40000,ROUNDUP(F694/2,0)+7500,IF(F694&lt;=70000,ROUNDUP(F694/4,0)+17500,35000)))),MAX(IF(F694&lt;=0,0,IF(F694&lt;=15000,F694,IF(F694&lt;=40000,ROUNDUP(F694/2,0)+7500,IF(F694&lt;=70000,ROUNDUP(F694/4,0)+17500,35000)))),MIN(IF(E694&lt;=0,0,IF(E694&lt;=12000,E694,IF(E694&lt;=32000,ROUNDUP(E694/2,0)+6000,IF(E694&lt;=56000,ROUNDUP(E694/4,0)+14000,28000))))+IF(F694&lt;=0,0,IF(F694&lt;=15000,F694,IF(F694&lt;=40000,ROUNDUP(F694/2,0)+7500,IF(F694&lt;=70000,ROUNDUP(F694/4,0)+17500,35000)))),28000))))</f>
        <v/>
      </c>
      <c r="T694" s="18">
        <f>IF(G694&lt;=0,0,IF(G694&lt;=12000,G694,IF(G694&lt;=32000,ROUNDUP(G694/2,0)+6000,IF(G694&lt;=56000,ROUNDUP(G694/4,0)+14000,28000))))</f>
        <v/>
      </c>
      <c r="U694" s="18">
        <f>IF(I694&lt;=0,IF(H694&lt;=0,0,IF(H694&lt;=12000,H694,IF(H694&lt;=32000,ROUNDUP(H694/2,0)+6000,IF(H694&lt;=56000,ROUNDUP(H694/4,0)+14000,28000)))),IF(H694&lt;=0,IF(I694&lt;=0,0,IF(I694&lt;=15000,I694,IF(I694&lt;=40000,ROUNDUP(I694/2,0)+7500,IF(I694&lt;=70000,ROUNDUP(I694/4,0)+17500,35000)))),MAX(IF(I694&lt;=0,0,IF(I694&lt;=15000,I694,IF(I694&lt;=40000,ROUNDUP(I694/2,0)+7500,IF(I694&lt;=70000,ROUNDUP(I694/4,0)+17500,35000)))),MIN(IF(H694&lt;=0,0,IF(H694&lt;=12000,H694,IF(H694&lt;=32000,ROUNDUP(H694/2,0)+6000,IF(H694&lt;=56000,ROUNDUP(H694/4,0)+14000,28000))))+IF(I694&lt;=0,0,IF(I694&lt;=15000,I694,IF(I694&lt;=40000,ROUNDUP(I694/2,0)+7500,IF(I694&lt;=70000,ROUNDUP(I694/4,0)+17500,35000)))),28000))))</f>
        <v/>
      </c>
      <c r="V694" s="18">
        <f>MIN(70000,S694+T694+U694)</f>
        <v/>
      </c>
      <c r="W694" s="18">
        <f>MAX(0,ROUNDDOWN(M694-J694-N694-K694-0,-3))</f>
        <v/>
      </c>
      <c r="X694" s="18">
        <f>MAX(0,ROUNDDOWN(M694-J694-N694-K694-R694,-3))</f>
        <v/>
      </c>
      <c r="Y694" s="18">
        <f>IF(W694&lt;=0,0,ROUNDDOWN((W694*LOOKUP(W694,{0,1950001,3300001,6950001,9000001,18000001,40000001},{0.05,0.1,0.2,0.23,0.33,0.4,0.45})-LOOKUP(W694,{0,1950001,3300001,6950001,9000001,18000001,40000001},{0,97500,427500,636000,1536000,2796000,4796000}))*1.021,-2))</f>
        <v/>
      </c>
      <c r="Z694" s="18">
        <f>IF(X694&lt;=0,0,ROUNDDOWN((X694*LOOKUP(X694,{0,1950001,3300001,6950001,9000001,18000001,40000001},{0.05,0.1,0.2,0.23,0.33,0.4,0.45})-LOOKUP(X694,{0,1950001,3300001,6950001,9000001,18000001,40000001},{0,97500,427500,636000,1536000,2796000,4796000}))*1.021,-2))</f>
        <v/>
      </c>
      <c r="AA694" s="18">
        <f>MAX(0,ROUNDDOWN(M694-J694-430000-L694-0,-3))</f>
        <v/>
      </c>
      <c r="AB694" s="18">
        <f>MAX(0,ROUNDDOWN(M694-J694-430000-L694-V694,-3))</f>
        <v/>
      </c>
      <c r="AC694" s="18">
        <f>IF(M694&lt;=450000,0,MAX(0,ROUNDDOWN(AA694*0.06-MIN(50000,AA694)*0.03,-2))+MAX(0,ROUNDDOWN(AA694*0.04-MIN(50000,AA694)*0.02,-2)))</f>
        <v/>
      </c>
      <c r="AD694" s="18">
        <f>IF(M694&lt;=450000,0,MAX(0,ROUNDDOWN(AB694*0.06-MIN(50000,AB694)*0.03,-2))+MAX(0,ROUNDDOWN(AB694*0.04-MIN(50000,AB694)*0.02,-2)))</f>
        <v/>
      </c>
      <c r="AE694" s="18">
        <f>Y694-Z694</f>
        <v/>
      </c>
      <c r="AF694" s="18">
        <f>AC694-AD694</f>
        <v/>
      </c>
      <c r="AG694" s="18">
        <f>AE694+AF694</f>
        <v/>
      </c>
      <c r="AH694" s="20">
        <f>IF(W694&lt;=0,0,LOOKUP(W694,{0,1950001,3300001,6950001,9000001,18000001,40000001},{0.05,0.1,0.2,0.23,0.33,0.4,0.45}))</f>
        <v/>
      </c>
    </row>
    <row r="695">
      <c r="A695" t="inlineStr">
        <is>
          <t>1万円刻み 特例あり一般12万円</t>
        </is>
      </c>
      <c r="B695" s="18">
        <f>'4_1万円刻み'!$A$205</f>
        <v/>
      </c>
      <c r="C695" s="19" t="n">
        <v>2026</v>
      </c>
      <c r="D695" t="inlineStr">
        <is>
          <t>はい</t>
        </is>
      </c>
      <c r="E695" s="18" t="n">
        <v>120000</v>
      </c>
      <c r="F695" s="18" t="n">
        <v>0</v>
      </c>
      <c r="G695" s="18" t="n">
        <v>0</v>
      </c>
      <c r="H695" s="18" t="n">
        <v>0</v>
      </c>
      <c r="I695" s="18" t="n">
        <v>0</v>
      </c>
      <c r="J695" s="18">
        <f>ROUND(MIN(B695/12,650000)*12*0.0915+MIN(B695/12,1390000)*12*(0.0504+0)+B695*0.005,0)</f>
        <v/>
      </c>
      <c r="K695" s="18" t="n">
        <v>0</v>
      </c>
      <c r="L695" s="18" t="n">
        <v>0</v>
      </c>
      <c r="M695" s="18">
        <f>ROUND(IF(C695&gt;=2026,IF(B695&lt;741000,0,IF(B695&lt;2191000,B695-740000,IF(B695&lt;2193000,1451000,IF(B695&lt;2196000,1453000,IF(B695&lt;2200000,1456000,IF(B695&lt;3600000,ROUNDDOWN(B695/4,-3)*2.8-80000,IF(B695&lt;6600000,ROUNDDOWN(B695/4,-3)*3.2-440000,IF(B695&lt;8500000,ROUNDDOWN(B695*0.9,0)-1100000,B695-1950000)))))))),IF(B695&lt;651000,0,IF(B695&lt;1900000,B695-650000,IF(B695&lt;3600000,ROUNDDOWN(B695/4,-3)*2.8-80000,IF(B695&lt;6600000,ROUNDDOWN(B695/4,-3)*3.2-440000,IF(B695&lt;8500000,ROUNDDOWN(B695*0.9,0)-1100000,B695-1950000)))))),0)</f>
        <v/>
      </c>
      <c r="N695" s="18">
        <f>IF(M695&gt;23500000,NA(),IF(C695&gt;=2026,IF(M695&lt;=4890000,1040000,IF(M695&lt;=6550000,670000,620000)),IF(M695&lt;=1320000,950000,IF(M695&lt;=3360000,880000,IF(M695&lt;=4890000,680000,IF(M695&lt;=6550000,630000,580000))))))</f>
        <v/>
      </c>
      <c r="O695" s="18">
        <f>IF(F695&lt;=0,IF(AND(D695="はい",C695&gt;=2026,C695&lt;=2027),IF(E695&lt;=0,0,IF(E695&lt;=30000,E695,IF(E695&lt;=60000,ROUNDUP(E695/2,0)+15000,IF(E695&lt;=120000,ROUNDUP(E695/4,0)+30000,60000)))),IF(E695&lt;=0,0,IF(E695&lt;=20000,E695,IF(E695&lt;=40000,ROUNDUP(E695/2,0)+10000,IF(E695&lt;=80000,ROUNDUP(E695/4,0)+20000,40000))))),IF(E695&lt;=0,IF(F695&lt;=0,0,IF(F695&lt;=25000,F695,IF(F695&lt;=50000,ROUNDUP(F695/2,0)+12500,IF(F695&lt;=100000,ROUNDUP(F695/4,0)+25000,50000)))),MAX(IF(F695&lt;=0,0,IF(F695&lt;=25000,F695,IF(F695&lt;=50000,ROUNDUP(F695/2,0)+12500,IF(F695&lt;=100000,ROUNDUP(F695/4,0)+25000,50000)))),MIN(IF(AND(D695="はい",C695&gt;=2026,C695&lt;=2027),IF(E695&lt;=0,0,IF(E695&lt;=30000,E695,IF(E695&lt;=60000,ROUNDUP(E695/2,0)+15000,IF(E695&lt;=120000,ROUNDUP(E695/4,0)+30000,60000)))),IF(E695&lt;=0,0,IF(E695&lt;=20000,E695,IF(E695&lt;=40000,ROUNDUP(E695/2,0)+10000,IF(E695&lt;=80000,ROUNDUP(E695/4,0)+20000,40000)))))+IF(F695&lt;=0,0,IF(F695&lt;=25000,F695,IF(F695&lt;=50000,ROUNDUP(F695/2,0)+12500,IF(F695&lt;=100000,ROUNDUP(F695/4,0)+25000,50000)))),IF(AND(D695="はい",C695&gt;=2026,C695&lt;=2027),60000,40000)))))</f>
        <v/>
      </c>
      <c r="P695" s="18">
        <f>IF(G695&lt;=0,0,IF(G695&lt;=20000,G695,IF(G695&lt;=40000,ROUNDUP(G695/2,0)+10000,IF(G695&lt;=80000,ROUNDUP(G695/4,0)+20000,40000))))</f>
        <v/>
      </c>
      <c r="Q695" s="18">
        <f>IF(I695&lt;=0,IF(H695&lt;=0,0,IF(H695&lt;=20000,H695,IF(H695&lt;=40000,ROUNDUP(H695/2,0)+10000,IF(H695&lt;=80000,ROUNDUP(H695/4,0)+20000,40000)))),IF(H695&lt;=0,IF(I695&lt;=0,0,IF(I695&lt;=25000,I695,IF(I695&lt;=50000,ROUNDUP(I695/2,0)+12500,IF(I695&lt;=100000,ROUNDUP(I695/4,0)+25000,50000)))),MAX(IF(I695&lt;=0,0,IF(I695&lt;=25000,I695,IF(I695&lt;=50000,ROUNDUP(I695/2,0)+12500,IF(I695&lt;=100000,ROUNDUP(I695/4,0)+25000,50000)))),MIN(IF(H695&lt;=0,0,IF(H695&lt;=20000,H695,IF(H695&lt;=40000,ROUNDUP(H695/2,0)+10000,IF(H695&lt;=80000,ROUNDUP(H695/4,0)+20000,40000))))+IF(I695&lt;=0,0,IF(I695&lt;=25000,I695,IF(I695&lt;=50000,ROUNDUP(I695/2,0)+12500,IF(I695&lt;=100000,ROUNDUP(I695/4,0)+25000,50000)))),40000))))</f>
        <v/>
      </c>
      <c r="R695" s="18">
        <f>MIN(120000,O695+P695+Q695)</f>
        <v/>
      </c>
      <c r="S695" s="18">
        <f>IF(F695&lt;=0,IF(E695&lt;=0,0,IF(E695&lt;=12000,E695,IF(E695&lt;=32000,ROUNDUP(E695/2,0)+6000,IF(E695&lt;=56000,ROUNDUP(E695/4,0)+14000,28000)))),IF(E695&lt;=0,IF(F695&lt;=0,0,IF(F695&lt;=15000,F695,IF(F695&lt;=40000,ROUNDUP(F695/2,0)+7500,IF(F695&lt;=70000,ROUNDUP(F695/4,0)+17500,35000)))),MAX(IF(F695&lt;=0,0,IF(F695&lt;=15000,F695,IF(F695&lt;=40000,ROUNDUP(F695/2,0)+7500,IF(F695&lt;=70000,ROUNDUP(F695/4,0)+17500,35000)))),MIN(IF(E695&lt;=0,0,IF(E695&lt;=12000,E695,IF(E695&lt;=32000,ROUNDUP(E695/2,0)+6000,IF(E695&lt;=56000,ROUNDUP(E695/4,0)+14000,28000))))+IF(F695&lt;=0,0,IF(F695&lt;=15000,F695,IF(F695&lt;=40000,ROUNDUP(F695/2,0)+7500,IF(F695&lt;=70000,ROUNDUP(F695/4,0)+17500,35000)))),28000))))</f>
        <v/>
      </c>
      <c r="T695" s="18">
        <f>IF(G695&lt;=0,0,IF(G695&lt;=12000,G695,IF(G695&lt;=32000,ROUNDUP(G695/2,0)+6000,IF(G695&lt;=56000,ROUNDUP(G695/4,0)+14000,28000))))</f>
        <v/>
      </c>
      <c r="U695" s="18">
        <f>IF(I695&lt;=0,IF(H695&lt;=0,0,IF(H695&lt;=12000,H695,IF(H695&lt;=32000,ROUNDUP(H695/2,0)+6000,IF(H695&lt;=56000,ROUNDUP(H695/4,0)+14000,28000)))),IF(H695&lt;=0,IF(I695&lt;=0,0,IF(I695&lt;=15000,I695,IF(I695&lt;=40000,ROUNDUP(I695/2,0)+7500,IF(I695&lt;=70000,ROUNDUP(I695/4,0)+17500,35000)))),MAX(IF(I695&lt;=0,0,IF(I695&lt;=15000,I695,IF(I695&lt;=40000,ROUNDUP(I695/2,0)+7500,IF(I695&lt;=70000,ROUNDUP(I695/4,0)+17500,35000)))),MIN(IF(H695&lt;=0,0,IF(H695&lt;=12000,H695,IF(H695&lt;=32000,ROUNDUP(H695/2,0)+6000,IF(H695&lt;=56000,ROUNDUP(H695/4,0)+14000,28000))))+IF(I695&lt;=0,0,IF(I695&lt;=15000,I695,IF(I695&lt;=40000,ROUNDUP(I695/2,0)+7500,IF(I695&lt;=70000,ROUNDUP(I695/4,0)+17500,35000)))),28000))))</f>
        <v/>
      </c>
      <c r="V695" s="18">
        <f>MIN(70000,S695+T695+U695)</f>
        <v/>
      </c>
      <c r="W695" s="18">
        <f>MAX(0,ROUNDDOWN(M695-J695-N695-K695-0,-3))</f>
        <v/>
      </c>
      <c r="X695" s="18">
        <f>MAX(0,ROUNDDOWN(M695-J695-N695-K695-R695,-3))</f>
        <v/>
      </c>
      <c r="Y695" s="18">
        <f>IF(W695&lt;=0,0,ROUNDDOWN((W695*LOOKUP(W695,{0,1950001,3300001,6950001,9000001,18000001,40000001},{0.05,0.1,0.2,0.23,0.33,0.4,0.45})-LOOKUP(W695,{0,1950001,3300001,6950001,9000001,18000001,40000001},{0,97500,427500,636000,1536000,2796000,4796000}))*1.021,-2))</f>
        <v/>
      </c>
      <c r="Z695" s="18">
        <f>IF(X695&lt;=0,0,ROUNDDOWN((X695*LOOKUP(X695,{0,1950001,3300001,6950001,9000001,18000001,40000001},{0.05,0.1,0.2,0.23,0.33,0.4,0.45})-LOOKUP(X695,{0,1950001,3300001,6950001,9000001,18000001,40000001},{0,97500,427500,636000,1536000,2796000,4796000}))*1.021,-2))</f>
        <v/>
      </c>
      <c r="AA695" s="18">
        <f>MAX(0,ROUNDDOWN(M695-J695-430000-L695-0,-3))</f>
        <v/>
      </c>
      <c r="AB695" s="18">
        <f>MAX(0,ROUNDDOWN(M695-J695-430000-L695-V695,-3))</f>
        <v/>
      </c>
      <c r="AC695" s="18">
        <f>IF(M695&lt;=450000,0,MAX(0,ROUNDDOWN(AA695*0.06-MIN(50000,AA695)*0.03,-2))+MAX(0,ROUNDDOWN(AA695*0.04-MIN(50000,AA695)*0.02,-2)))</f>
        <v/>
      </c>
      <c r="AD695" s="18">
        <f>IF(M695&lt;=450000,0,MAX(0,ROUNDDOWN(AB695*0.06-MIN(50000,AB695)*0.03,-2))+MAX(0,ROUNDDOWN(AB695*0.04-MIN(50000,AB695)*0.02,-2)))</f>
        <v/>
      </c>
      <c r="AE695" s="18">
        <f>Y695-Z695</f>
        <v/>
      </c>
      <c r="AF695" s="18">
        <f>AC695-AD695</f>
        <v/>
      </c>
      <c r="AG695" s="18">
        <f>AE695+AF695</f>
        <v/>
      </c>
      <c r="AH695" s="20">
        <f>IF(W695&lt;=0,0,LOOKUP(W695,{0,1950001,3300001,6950001,9000001,18000001,40000001},{0.05,0.1,0.2,0.23,0.33,0.4,0.45}))</f>
        <v/>
      </c>
    </row>
    <row r="696">
      <c r="A696" t="inlineStr">
        <is>
          <t>1万円刻み 3区分8万円ずつ</t>
        </is>
      </c>
      <c r="B696" s="18">
        <f>'4_1万円刻み'!$A$206</f>
        <v/>
      </c>
      <c r="C696" s="19" t="n">
        <v>2026</v>
      </c>
      <c r="D696" t="inlineStr">
        <is>
          <t>いいえ</t>
        </is>
      </c>
      <c r="E696" s="18" t="n">
        <v>80000</v>
      </c>
      <c r="F696" s="18" t="n">
        <v>0</v>
      </c>
      <c r="G696" s="18" t="n">
        <v>80000</v>
      </c>
      <c r="H696" s="18" t="n">
        <v>80000</v>
      </c>
      <c r="I696" s="18" t="n">
        <v>0</v>
      </c>
      <c r="J696" s="18">
        <f>ROUND(MIN(B696/12,650000)*12*0.0915+MIN(B696/12,1390000)*12*(0.0504+0)+B696*0.005,0)</f>
        <v/>
      </c>
      <c r="K696" s="18" t="n">
        <v>0</v>
      </c>
      <c r="L696" s="18" t="n">
        <v>0</v>
      </c>
      <c r="M696" s="18">
        <f>ROUND(IF(C696&gt;=2026,IF(B696&lt;741000,0,IF(B696&lt;2191000,B696-740000,IF(B696&lt;2193000,1451000,IF(B696&lt;2196000,1453000,IF(B696&lt;2200000,1456000,IF(B696&lt;3600000,ROUNDDOWN(B696/4,-3)*2.8-80000,IF(B696&lt;6600000,ROUNDDOWN(B696/4,-3)*3.2-440000,IF(B696&lt;8500000,ROUNDDOWN(B696*0.9,0)-1100000,B696-1950000)))))))),IF(B696&lt;651000,0,IF(B696&lt;1900000,B696-650000,IF(B696&lt;3600000,ROUNDDOWN(B696/4,-3)*2.8-80000,IF(B696&lt;6600000,ROUNDDOWN(B696/4,-3)*3.2-440000,IF(B696&lt;8500000,ROUNDDOWN(B696*0.9,0)-1100000,B696-1950000)))))),0)</f>
        <v/>
      </c>
      <c r="N696" s="18">
        <f>IF(M696&gt;23500000,NA(),IF(C696&gt;=2026,IF(M696&lt;=4890000,1040000,IF(M696&lt;=6550000,670000,620000)),IF(M696&lt;=1320000,950000,IF(M696&lt;=3360000,880000,IF(M696&lt;=4890000,680000,IF(M696&lt;=6550000,630000,580000))))))</f>
        <v/>
      </c>
      <c r="O696" s="18">
        <f>IF(F696&lt;=0,IF(AND(D696="はい",C696&gt;=2026,C696&lt;=2027),IF(E696&lt;=0,0,IF(E696&lt;=30000,E696,IF(E696&lt;=60000,ROUNDUP(E696/2,0)+15000,IF(E696&lt;=120000,ROUNDUP(E696/4,0)+30000,60000)))),IF(E696&lt;=0,0,IF(E696&lt;=20000,E696,IF(E696&lt;=40000,ROUNDUP(E696/2,0)+10000,IF(E696&lt;=80000,ROUNDUP(E696/4,0)+20000,40000))))),IF(E696&lt;=0,IF(F696&lt;=0,0,IF(F696&lt;=25000,F696,IF(F696&lt;=50000,ROUNDUP(F696/2,0)+12500,IF(F696&lt;=100000,ROUNDUP(F696/4,0)+25000,50000)))),MAX(IF(F696&lt;=0,0,IF(F696&lt;=25000,F696,IF(F696&lt;=50000,ROUNDUP(F696/2,0)+12500,IF(F696&lt;=100000,ROUNDUP(F696/4,0)+25000,50000)))),MIN(IF(AND(D696="はい",C696&gt;=2026,C696&lt;=2027),IF(E696&lt;=0,0,IF(E696&lt;=30000,E696,IF(E696&lt;=60000,ROUNDUP(E696/2,0)+15000,IF(E696&lt;=120000,ROUNDUP(E696/4,0)+30000,60000)))),IF(E696&lt;=0,0,IF(E696&lt;=20000,E696,IF(E696&lt;=40000,ROUNDUP(E696/2,0)+10000,IF(E696&lt;=80000,ROUNDUP(E696/4,0)+20000,40000)))))+IF(F696&lt;=0,0,IF(F696&lt;=25000,F696,IF(F696&lt;=50000,ROUNDUP(F696/2,0)+12500,IF(F696&lt;=100000,ROUNDUP(F696/4,0)+25000,50000)))),IF(AND(D696="はい",C696&gt;=2026,C696&lt;=2027),60000,40000)))))</f>
        <v/>
      </c>
      <c r="P696" s="18">
        <f>IF(G696&lt;=0,0,IF(G696&lt;=20000,G696,IF(G696&lt;=40000,ROUNDUP(G696/2,0)+10000,IF(G696&lt;=80000,ROUNDUP(G696/4,0)+20000,40000))))</f>
        <v/>
      </c>
      <c r="Q696" s="18">
        <f>IF(I696&lt;=0,IF(H696&lt;=0,0,IF(H696&lt;=20000,H696,IF(H696&lt;=40000,ROUNDUP(H696/2,0)+10000,IF(H696&lt;=80000,ROUNDUP(H696/4,0)+20000,40000)))),IF(H696&lt;=0,IF(I696&lt;=0,0,IF(I696&lt;=25000,I696,IF(I696&lt;=50000,ROUNDUP(I696/2,0)+12500,IF(I696&lt;=100000,ROUNDUP(I696/4,0)+25000,50000)))),MAX(IF(I696&lt;=0,0,IF(I696&lt;=25000,I696,IF(I696&lt;=50000,ROUNDUP(I696/2,0)+12500,IF(I696&lt;=100000,ROUNDUP(I696/4,0)+25000,50000)))),MIN(IF(H696&lt;=0,0,IF(H696&lt;=20000,H696,IF(H696&lt;=40000,ROUNDUP(H696/2,0)+10000,IF(H696&lt;=80000,ROUNDUP(H696/4,0)+20000,40000))))+IF(I696&lt;=0,0,IF(I696&lt;=25000,I696,IF(I696&lt;=50000,ROUNDUP(I696/2,0)+12500,IF(I696&lt;=100000,ROUNDUP(I696/4,0)+25000,50000)))),40000))))</f>
        <v/>
      </c>
      <c r="R696" s="18">
        <f>MIN(120000,O696+P696+Q696)</f>
        <v/>
      </c>
      <c r="S696" s="18">
        <f>IF(F696&lt;=0,IF(E696&lt;=0,0,IF(E696&lt;=12000,E696,IF(E696&lt;=32000,ROUNDUP(E696/2,0)+6000,IF(E696&lt;=56000,ROUNDUP(E696/4,0)+14000,28000)))),IF(E696&lt;=0,IF(F696&lt;=0,0,IF(F696&lt;=15000,F696,IF(F696&lt;=40000,ROUNDUP(F696/2,0)+7500,IF(F696&lt;=70000,ROUNDUP(F696/4,0)+17500,35000)))),MAX(IF(F696&lt;=0,0,IF(F696&lt;=15000,F696,IF(F696&lt;=40000,ROUNDUP(F696/2,0)+7500,IF(F696&lt;=70000,ROUNDUP(F696/4,0)+17500,35000)))),MIN(IF(E696&lt;=0,0,IF(E696&lt;=12000,E696,IF(E696&lt;=32000,ROUNDUP(E696/2,0)+6000,IF(E696&lt;=56000,ROUNDUP(E696/4,0)+14000,28000))))+IF(F696&lt;=0,0,IF(F696&lt;=15000,F696,IF(F696&lt;=40000,ROUNDUP(F696/2,0)+7500,IF(F696&lt;=70000,ROUNDUP(F696/4,0)+17500,35000)))),28000))))</f>
        <v/>
      </c>
      <c r="T696" s="18">
        <f>IF(G696&lt;=0,0,IF(G696&lt;=12000,G696,IF(G696&lt;=32000,ROUNDUP(G696/2,0)+6000,IF(G696&lt;=56000,ROUNDUP(G696/4,0)+14000,28000))))</f>
        <v/>
      </c>
      <c r="U696" s="18">
        <f>IF(I696&lt;=0,IF(H696&lt;=0,0,IF(H696&lt;=12000,H696,IF(H696&lt;=32000,ROUNDUP(H696/2,0)+6000,IF(H696&lt;=56000,ROUNDUP(H696/4,0)+14000,28000)))),IF(H696&lt;=0,IF(I696&lt;=0,0,IF(I696&lt;=15000,I696,IF(I696&lt;=40000,ROUNDUP(I696/2,0)+7500,IF(I696&lt;=70000,ROUNDUP(I696/4,0)+17500,35000)))),MAX(IF(I696&lt;=0,0,IF(I696&lt;=15000,I696,IF(I696&lt;=40000,ROUNDUP(I696/2,0)+7500,IF(I696&lt;=70000,ROUNDUP(I696/4,0)+17500,35000)))),MIN(IF(H696&lt;=0,0,IF(H696&lt;=12000,H696,IF(H696&lt;=32000,ROUNDUP(H696/2,0)+6000,IF(H696&lt;=56000,ROUNDUP(H696/4,0)+14000,28000))))+IF(I696&lt;=0,0,IF(I696&lt;=15000,I696,IF(I696&lt;=40000,ROUNDUP(I696/2,0)+7500,IF(I696&lt;=70000,ROUNDUP(I696/4,0)+17500,35000)))),28000))))</f>
        <v/>
      </c>
      <c r="V696" s="18">
        <f>MIN(70000,S696+T696+U696)</f>
        <v/>
      </c>
      <c r="W696" s="18">
        <f>MAX(0,ROUNDDOWN(M696-J696-N696-K696-0,-3))</f>
        <v/>
      </c>
      <c r="X696" s="18">
        <f>MAX(0,ROUNDDOWN(M696-J696-N696-K696-R696,-3))</f>
        <v/>
      </c>
      <c r="Y696" s="18">
        <f>IF(W696&lt;=0,0,ROUNDDOWN((W696*LOOKUP(W696,{0,1950001,3300001,6950001,9000001,18000001,40000001},{0.05,0.1,0.2,0.23,0.33,0.4,0.45})-LOOKUP(W696,{0,1950001,3300001,6950001,9000001,18000001,40000001},{0,97500,427500,636000,1536000,2796000,4796000}))*1.021,-2))</f>
        <v/>
      </c>
      <c r="Z696" s="18">
        <f>IF(X696&lt;=0,0,ROUNDDOWN((X696*LOOKUP(X696,{0,1950001,3300001,6950001,9000001,18000001,40000001},{0.05,0.1,0.2,0.23,0.33,0.4,0.45})-LOOKUP(X696,{0,1950001,3300001,6950001,9000001,18000001,40000001},{0,97500,427500,636000,1536000,2796000,4796000}))*1.021,-2))</f>
        <v/>
      </c>
      <c r="AA696" s="18">
        <f>MAX(0,ROUNDDOWN(M696-J696-430000-L696-0,-3))</f>
        <v/>
      </c>
      <c r="AB696" s="18">
        <f>MAX(0,ROUNDDOWN(M696-J696-430000-L696-V696,-3))</f>
        <v/>
      </c>
      <c r="AC696" s="18">
        <f>IF(M696&lt;=450000,0,MAX(0,ROUNDDOWN(AA696*0.06-MIN(50000,AA696)*0.03,-2))+MAX(0,ROUNDDOWN(AA696*0.04-MIN(50000,AA696)*0.02,-2)))</f>
        <v/>
      </c>
      <c r="AD696" s="18">
        <f>IF(M696&lt;=450000,0,MAX(0,ROUNDDOWN(AB696*0.06-MIN(50000,AB696)*0.03,-2))+MAX(0,ROUNDDOWN(AB696*0.04-MIN(50000,AB696)*0.02,-2)))</f>
        <v/>
      </c>
      <c r="AE696" s="18">
        <f>Y696-Z696</f>
        <v/>
      </c>
      <c r="AF696" s="18">
        <f>AC696-AD696</f>
        <v/>
      </c>
      <c r="AG696" s="18">
        <f>AE696+AF696</f>
        <v/>
      </c>
      <c r="AH696" s="20">
        <f>IF(W696&lt;=0,0,LOOKUP(W696,{0,1950001,3300001,6950001,9000001,18000001,40000001},{0.05,0.1,0.2,0.23,0.33,0.4,0.45}))</f>
        <v/>
      </c>
    </row>
    <row r="697">
      <c r="A697" t="inlineStr">
        <is>
          <t>1万円刻み 一般8万円</t>
        </is>
      </c>
      <c r="B697" s="18">
        <f>'4_1万円刻み'!$A$206</f>
        <v/>
      </c>
      <c r="C697" s="19" t="n">
        <v>2026</v>
      </c>
      <c r="D697" t="inlineStr">
        <is>
          <t>いいえ</t>
        </is>
      </c>
      <c r="E697" s="18" t="n">
        <v>80000</v>
      </c>
      <c r="F697" s="18" t="n">
        <v>0</v>
      </c>
      <c r="G697" s="18" t="n">
        <v>0</v>
      </c>
      <c r="H697" s="18" t="n">
        <v>0</v>
      </c>
      <c r="I697" s="18" t="n">
        <v>0</v>
      </c>
      <c r="J697" s="18">
        <f>ROUND(MIN(B697/12,650000)*12*0.0915+MIN(B697/12,1390000)*12*(0.0504+0)+B697*0.005,0)</f>
        <v/>
      </c>
      <c r="K697" s="18" t="n">
        <v>0</v>
      </c>
      <c r="L697" s="18" t="n">
        <v>0</v>
      </c>
      <c r="M697" s="18">
        <f>ROUND(IF(C697&gt;=2026,IF(B697&lt;741000,0,IF(B697&lt;2191000,B697-740000,IF(B697&lt;2193000,1451000,IF(B697&lt;2196000,1453000,IF(B697&lt;2200000,1456000,IF(B697&lt;3600000,ROUNDDOWN(B697/4,-3)*2.8-80000,IF(B697&lt;6600000,ROUNDDOWN(B697/4,-3)*3.2-440000,IF(B697&lt;8500000,ROUNDDOWN(B697*0.9,0)-1100000,B697-1950000)))))))),IF(B697&lt;651000,0,IF(B697&lt;1900000,B697-650000,IF(B697&lt;3600000,ROUNDDOWN(B697/4,-3)*2.8-80000,IF(B697&lt;6600000,ROUNDDOWN(B697/4,-3)*3.2-440000,IF(B697&lt;8500000,ROUNDDOWN(B697*0.9,0)-1100000,B697-1950000)))))),0)</f>
        <v/>
      </c>
      <c r="N697" s="18">
        <f>IF(M697&gt;23500000,NA(),IF(C697&gt;=2026,IF(M697&lt;=4890000,1040000,IF(M697&lt;=6550000,670000,620000)),IF(M697&lt;=1320000,950000,IF(M697&lt;=3360000,880000,IF(M697&lt;=4890000,680000,IF(M697&lt;=6550000,630000,580000))))))</f>
        <v/>
      </c>
      <c r="O697" s="18">
        <f>IF(F697&lt;=0,IF(AND(D697="はい",C697&gt;=2026,C697&lt;=2027),IF(E697&lt;=0,0,IF(E697&lt;=30000,E697,IF(E697&lt;=60000,ROUNDUP(E697/2,0)+15000,IF(E697&lt;=120000,ROUNDUP(E697/4,0)+30000,60000)))),IF(E697&lt;=0,0,IF(E697&lt;=20000,E697,IF(E697&lt;=40000,ROUNDUP(E697/2,0)+10000,IF(E697&lt;=80000,ROUNDUP(E697/4,0)+20000,40000))))),IF(E697&lt;=0,IF(F697&lt;=0,0,IF(F697&lt;=25000,F697,IF(F697&lt;=50000,ROUNDUP(F697/2,0)+12500,IF(F697&lt;=100000,ROUNDUP(F697/4,0)+25000,50000)))),MAX(IF(F697&lt;=0,0,IF(F697&lt;=25000,F697,IF(F697&lt;=50000,ROUNDUP(F697/2,0)+12500,IF(F697&lt;=100000,ROUNDUP(F697/4,0)+25000,50000)))),MIN(IF(AND(D697="はい",C697&gt;=2026,C697&lt;=2027),IF(E697&lt;=0,0,IF(E697&lt;=30000,E697,IF(E697&lt;=60000,ROUNDUP(E697/2,0)+15000,IF(E697&lt;=120000,ROUNDUP(E697/4,0)+30000,60000)))),IF(E697&lt;=0,0,IF(E697&lt;=20000,E697,IF(E697&lt;=40000,ROUNDUP(E697/2,0)+10000,IF(E697&lt;=80000,ROUNDUP(E697/4,0)+20000,40000)))))+IF(F697&lt;=0,0,IF(F697&lt;=25000,F697,IF(F697&lt;=50000,ROUNDUP(F697/2,0)+12500,IF(F697&lt;=100000,ROUNDUP(F697/4,0)+25000,50000)))),IF(AND(D697="はい",C697&gt;=2026,C697&lt;=2027),60000,40000)))))</f>
        <v/>
      </c>
      <c r="P697" s="18">
        <f>IF(G697&lt;=0,0,IF(G697&lt;=20000,G697,IF(G697&lt;=40000,ROUNDUP(G697/2,0)+10000,IF(G697&lt;=80000,ROUNDUP(G697/4,0)+20000,40000))))</f>
        <v/>
      </c>
      <c r="Q697" s="18">
        <f>IF(I697&lt;=0,IF(H697&lt;=0,0,IF(H697&lt;=20000,H697,IF(H697&lt;=40000,ROUNDUP(H697/2,0)+10000,IF(H697&lt;=80000,ROUNDUP(H697/4,0)+20000,40000)))),IF(H697&lt;=0,IF(I697&lt;=0,0,IF(I697&lt;=25000,I697,IF(I697&lt;=50000,ROUNDUP(I697/2,0)+12500,IF(I697&lt;=100000,ROUNDUP(I697/4,0)+25000,50000)))),MAX(IF(I697&lt;=0,0,IF(I697&lt;=25000,I697,IF(I697&lt;=50000,ROUNDUP(I697/2,0)+12500,IF(I697&lt;=100000,ROUNDUP(I697/4,0)+25000,50000)))),MIN(IF(H697&lt;=0,0,IF(H697&lt;=20000,H697,IF(H697&lt;=40000,ROUNDUP(H697/2,0)+10000,IF(H697&lt;=80000,ROUNDUP(H697/4,0)+20000,40000))))+IF(I697&lt;=0,0,IF(I697&lt;=25000,I697,IF(I697&lt;=50000,ROUNDUP(I697/2,0)+12500,IF(I697&lt;=100000,ROUNDUP(I697/4,0)+25000,50000)))),40000))))</f>
        <v/>
      </c>
      <c r="R697" s="18">
        <f>MIN(120000,O697+P697+Q697)</f>
        <v/>
      </c>
      <c r="S697" s="18">
        <f>IF(F697&lt;=0,IF(E697&lt;=0,0,IF(E697&lt;=12000,E697,IF(E697&lt;=32000,ROUNDUP(E697/2,0)+6000,IF(E697&lt;=56000,ROUNDUP(E697/4,0)+14000,28000)))),IF(E697&lt;=0,IF(F697&lt;=0,0,IF(F697&lt;=15000,F697,IF(F697&lt;=40000,ROUNDUP(F697/2,0)+7500,IF(F697&lt;=70000,ROUNDUP(F697/4,0)+17500,35000)))),MAX(IF(F697&lt;=0,0,IF(F697&lt;=15000,F697,IF(F697&lt;=40000,ROUNDUP(F697/2,0)+7500,IF(F697&lt;=70000,ROUNDUP(F697/4,0)+17500,35000)))),MIN(IF(E697&lt;=0,0,IF(E697&lt;=12000,E697,IF(E697&lt;=32000,ROUNDUP(E697/2,0)+6000,IF(E697&lt;=56000,ROUNDUP(E697/4,0)+14000,28000))))+IF(F697&lt;=0,0,IF(F697&lt;=15000,F697,IF(F697&lt;=40000,ROUNDUP(F697/2,0)+7500,IF(F697&lt;=70000,ROUNDUP(F697/4,0)+17500,35000)))),28000))))</f>
        <v/>
      </c>
      <c r="T697" s="18">
        <f>IF(G697&lt;=0,0,IF(G697&lt;=12000,G697,IF(G697&lt;=32000,ROUNDUP(G697/2,0)+6000,IF(G697&lt;=56000,ROUNDUP(G697/4,0)+14000,28000))))</f>
        <v/>
      </c>
      <c r="U697" s="18">
        <f>IF(I697&lt;=0,IF(H697&lt;=0,0,IF(H697&lt;=12000,H697,IF(H697&lt;=32000,ROUNDUP(H697/2,0)+6000,IF(H697&lt;=56000,ROUNDUP(H697/4,0)+14000,28000)))),IF(H697&lt;=0,IF(I697&lt;=0,0,IF(I697&lt;=15000,I697,IF(I697&lt;=40000,ROUNDUP(I697/2,0)+7500,IF(I697&lt;=70000,ROUNDUP(I697/4,0)+17500,35000)))),MAX(IF(I697&lt;=0,0,IF(I697&lt;=15000,I697,IF(I697&lt;=40000,ROUNDUP(I697/2,0)+7500,IF(I697&lt;=70000,ROUNDUP(I697/4,0)+17500,35000)))),MIN(IF(H697&lt;=0,0,IF(H697&lt;=12000,H697,IF(H697&lt;=32000,ROUNDUP(H697/2,0)+6000,IF(H697&lt;=56000,ROUNDUP(H697/4,0)+14000,28000))))+IF(I697&lt;=0,0,IF(I697&lt;=15000,I697,IF(I697&lt;=40000,ROUNDUP(I697/2,0)+7500,IF(I697&lt;=70000,ROUNDUP(I697/4,0)+17500,35000)))),28000))))</f>
        <v/>
      </c>
      <c r="V697" s="18">
        <f>MIN(70000,S697+T697+U697)</f>
        <v/>
      </c>
      <c r="W697" s="18">
        <f>MAX(0,ROUNDDOWN(M697-J697-N697-K697-0,-3))</f>
        <v/>
      </c>
      <c r="X697" s="18">
        <f>MAX(0,ROUNDDOWN(M697-J697-N697-K697-R697,-3))</f>
        <v/>
      </c>
      <c r="Y697" s="18">
        <f>IF(W697&lt;=0,0,ROUNDDOWN((W697*LOOKUP(W697,{0,1950001,3300001,6950001,9000001,18000001,40000001},{0.05,0.1,0.2,0.23,0.33,0.4,0.45})-LOOKUP(W697,{0,1950001,3300001,6950001,9000001,18000001,40000001},{0,97500,427500,636000,1536000,2796000,4796000}))*1.021,-2))</f>
        <v/>
      </c>
      <c r="Z697" s="18">
        <f>IF(X697&lt;=0,0,ROUNDDOWN((X697*LOOKUP(X697,{0,1950001,3300001,6950001,9000001,18000001,40000001},{0.05,0.1,0.2,0.23,0.33,0.4,0.45})-LOOKUP(X697,{0,1950001,3300001,6950001,9000001,18000001,40000001},{0,97500,427500,636000,1536000,2796000,4796000}))*1.021,-2))</f>
        <v/>
      </c>
      <c r="AA697" s="18">
        <f>MAX(0,ROUNDDOWN(M697-J697-430000-L697-0,-3))</f>
        <v/>
      </c>
      <c r="AB697" s="18">
        <f>MAX(0,ROUNDDOWN(M697-J697-430000-L697-V697,-3))</f>
        <v/>
      </c>
      <c r="AC697" s="18">
        <f>IF(M697&lt;=450000,0,MAX(0,ROUNDDOWN(AA697*0.06-MIN(50000,AA697)*0.03,-2))+MAX(0,ROUNDDOWN(AA697*0.04-MIN(50000,AA697)*0.02,-2)))</f>
        <v/>
      </c>
      <c r="AD697" s="18">
        <f>IF(M697&lt;=450000,0,MAX(0,ROUNDDOWN(AB697*0.06-MIN(50000,AB697)*0.03,-2))+MAX(0,ROUNDDOWN(AB697*0.04-MIN(50000,AB697)*0.02,-2)))</f>
        <v/>
      </c>
      <c r="AE697" s="18">
        <f>Y697-Z697</f>
        <v/>
      </c>
      <c r="AF697" s="18">
        <f>AC697-AD697</f>
        <v/>
      </c>
      <c r="AG697" s="18">
        <f>AE697+AF697</f>
        <v/>
      </c>
      <c r="AH697" s="20">
        <f>IF(W697&lt;=0,0,LOOKUP(W697,{0,1950001,3300001,6950001,9000001,18000001,40000001},{0.05,0.1,0.2,0.23,0.33,0.4,0.45}))</f>
        <v/>
      </c>
    </row>
    <row r="698">
      <c r="A698" t="inlineStr">
        <is>
          <t>1万円刻み 特例あり一般12万円</t>
        </is>
      </c>
      <c r="B698" s="18">
        <f>'4_1万円刻み'!$A$206</f>
        <v/>
      </c>
      <c r="C698" s="19" t="n">
        <v>2026</v>
      </c>
      <c r="D698" t="inlineStr">
        <is>
          <t>はい</t>
        </is>
      </c>
      <c r="E698" s="18" t="n">
        <v>120000</v>
      </c>
      <c r="F698" s="18" t="n">
        <v>0</v>
      </c>
      <c r="G698" s="18" t="n">
        <v>0</v>
      </c>
      <c r="H698" s="18" t="n">
        <v>0</v>
      </c>
      <c r="I698" s="18" t="n">
        <v>0</v>
      </c>
      <c r="J698" s="18">
        <f>ROUND(MIN(B698/12,650000)*12*0.0915+MIN(B698/12,1390000)*12*(0.0504+0)+B698*0.005,0)</f>
        <v/>
      </c>
      <c r="K698" s="18" t="n">
        <v>0</v>
      </c>
      <c r="L698" s="18" t="n">
        <v>0</v>
      </c>
      <c r="M698" s="18">
        <f>ROUND(IF(C698&gt;=2026,IF(B698&lt;741000,0,IF(B698&lt;2191000,B698-740000,IF(B698&lt;2193000,1451000,IF(B698&lt;2196000,1453000,IF(B698&lt;2200000,1456000,IF(B698&lt;3600000,ROUNDDOWN(B698/4,-3)*2.8-80000,IF(B698&lt;6600000,ROUNDDOWN(B698/4,-3)*3.2-440000,IF(B698&lt;8500000,ROUNDDOWN(B698*0.9,0)-1100000,B698-1950000)))))))),IF(B698&lt;651000,0,IF(B698&lt;1900000,B698-650000,IF(B698&lt;3600000,ROUNDDOWN(B698/4,-3)*2.8-80000,IF(B698&lt;6600000,ROUNDDOWN(B698/4,-3)*3.2-440000,IF(B698&lt;8500000,ROUNDDOWN(B698*0.9,0)-1100000,B698-1950000)))))),0)</f>
        <v/>
      </c>
      <c r="N698" s="18">
        <f>IF(M698&gt;23500000,NA(),IF(C698&gt;=2026,IF(M698&lt;=4890000,1040000,IF(M698&lt;=6550000,670000,620000)),IF(M698&lt;=1320000,950000,IF(M698&lt;=3360000,880000,IF(M698&lt;=4890000,680000,IF(M698&lt;=6550000,630000,580000))))))</f>
        <v/>
      </c>
      <c r="O698" s="18">
        <f>IF(F698&lt;=0,IF(AND(D698="はい",C698&gt;=2026,C698&lt;=2027),IF(E698&lt;=0,0,IF(E698&lt;=30000,E698,IF(E698&lt;=60000,ROUNDUP(E698/2,0)+15000,IF(E698&lt;=120000,ROUNDUP(E698/4,0)+30000,60000)))),IF(E698&lt;=0,0,IF(E698&lt;=20000,E698,IF(E698&lt;=40000,ROUNDUP(E698/2,0)+10000,IF(E698&lt;=80000,ROUNDUP(E698/4,0)+20000,40000))))),IF(E698&lt;=0,IF(F698&lt;=0,0,IF(F698&lt;=25000,F698,IF(F698&lt;=50000,ROUNDUP(F698/2,0)+12500,IF(F698&lt;=100000,ROUNDUP(F698/4,0)+25000,50000)))),MAX(IF(F698&lt;=0,0,IF(F698&lt;=25000,F698,IF(F698&lt;=50000,ROUNDUP(F698/2,0)+12500,IF(F698&lt;=100000,ROUNDUP(F698/4,0)+25000,50000)))),MIN(IF(AND(D698="はい",C698&gt;=2026,C698&lt;=2027),IF(E698&lt;=0,0,IF(E698&lt;=30000,E698,IF(E698&lt;=60000,ROUNDUP(E698/2,0)+15000,IF(E698&lt;=120000,ROUNDUP(E698/4,0)+30000,60000)))),IF(E698&lt;=0,0,IF(E698&lt;=20000,E698,IF(E698&lt;=40000,ROUNDUP(E698/2,0)+10000,IF(E698&lt;=80000,ROUNDUP(E698/4,0)+20000,40000)))))+IF(F698&lt;=0,0,IF(F698&lt;=25000,F698,IF(F698&lt;=50000,ROUNDUP(F698/2,0)+12500,IF(F698&lt;=100000,ROUNDUP(F698/4,0)+25000,50000)))),IF(AND(D698="はい",C698&gt;=2026,C698&lt;=2027),60000,40000)))))</f>
        <v/>
      </c>
      <c r="P698" s="18">
        <f>IF(G698&lt;=0,0,IF(G698&lt;=20000,G698,IF(G698&lt;=40000,ROUNDUP(G698/2,0)+10000,IF(G698&lt;=80000,ROUNDUP(G698/4,0)+20000,40000))))</f>
        <v/>
      </c>
      <c r="Q698" s="18">
        <f>IF(I698&lt;=0,IF(H698&lt;=0,0,IF(H698&lt;=20000,H698,IF(H698&lt;=40000,ROUNDUP(H698/2,0)+10000,IF(H698&lt;=80000,ROUNDUP(H698/4,0)+20000,40000)))),IF(H698&lt;=0,IF(I698&lt;=0,0,IF(I698&lt;=25000,I698,IF(I698&lt;=50000,ROUNDUP(I698/2,0)+12500,IF(I698&lt;=100000,ROUNDUP(I698/4,0)+25000,50000)))),MAX(IF(I698&lt;=0,0,IF(I698&lt;=25000,I698,IF(I698&lt;=50000,ROUNDUP(I698/2,0)+12500,IF(I698&lt;=100000,ROUNDUP(I698/4,0)+25000,50000)))),MIN(IF(H698&lt;=0,0,IF(H698&lt;=20000,H698,IF(H698&lt;=40000,ROUNDUP(H698/2,0)+10000,IF(H698&lt;=80000,ROUNDUP(H698/4,0)+20000,40000))))+IF(I698&lt;=0,0,IF(I698&lt;=25000,I698,IF(I698&lt;=50000,ROUNDUP(I698/2,0)+12500,IF(I698&lt;=100000,ROUNDUP(I698/4,0)+25000,50000)))),40000))))</f>
        <v/>
      </c>
      <c r="R698" s="18">
        <f>MIN(120000,O698+P698+Q698)</f>
        <v/>
      </c>
      <c r="S698" s="18">
        <f>IF(F698&lt;=0,IF(E698&lt;=0,0,IF(E698&lt;=12000,E698,IF(E698&lt;=32000,ROUNDUP(E698/2,0)+6000,IF(E698&lt;=56000,ROUNDUP(E698/4,0)+14000,28000)))),IF(E698&lt;=0,IF(F698&lt;=0,0,IF(F698&lt;=15000,F698,IF(F698&lt;=40000,ROUNDUP(F698/2,0)+7500,IF(F698&lt;=70000,ROUNDUP(F698/4,0)+17500,35000)))),MAX(IF(F698&lt;=0,0,IF(F698&lt;=15000,F698,IF(F698&lt;=40000,ROUNDUP(F698/2,0)+7500,IF(F698&lt;=70000,ROUNDUP(F698/4,0)+17500,35000)))),MIN(IF(E698&lt;=0,0,IF(E698&lt;=12000,E698,IF(E698&lt;=32000,ROUNDUP(E698/2,0)+6000,IF(E698&lt;=56000,ROUNDUP(E698/4,0)+14000,28000))))+IF(F698&lt;=0,0,IF(F698&lt;=15000,F698,IF(F698&lt;=40000,ROUNDUP(F698/2,0)+7500,IF(F698&lt;=70000,ROUNDUP(F698/4,0)+17500,35000)))),28000))))</f>
        <v/>
      </c>
      <c r="T698" s="18">
        <f>IF(G698&lt;=0,0,IF(G698&lt;=12000,G698,IF(G698&lt;=32000,ROUNDUP(G698/2,0)+6000,IF(G698&lt;=56000,ROUNDUP(G698/4,0)+14000,28000))))</f>
        <v/>
      </c>
      <c r="U698" s="18">
        <f>IF(I698&lt;=0,IF(H698&lt;=0,0,IF(H698&lt;=12000,H698,IF(H698&lt;=32000,ROUNDUP(H698/2,0)+6000,IF(H698&lt;=56000,ROUNDUP(H698/4,0)+14000,28000)))),IF(H698&lt;=0,IF(I698&lt;=0,0,IF(I698&lt;=15000,I698,IF(I698&lt;=40000,ROUNDUP(I698/2,0)+7500,IF(I698&lt;=70000,ROUNDUP(I698/4,0)+17500,35000)))),MAX(IF(I698&lt;=0,0,IF(I698&lt;=15000,I698,IF(I698&lt;=40000,ROUNDUP(I698/2,0)+7500,IF(I698&lt;=70000,ROUNDUP(I698/4,0)+17500,35000)))),MIN(IF(H698&lt;=0,0,IF(H698&lt;=12000,H698,IF(H698&lt;=32000,ROUNDUP(H698/2,0)+6000,IF(H698&lt;=56000,ROUNDUP(H698/4,0)+14000,28000))))+IF(I698&lt;=0,0,IF(I698&lt;=15000,I698,IF(I698&lt;=40000,ROUNDUP(I698/2,0)+7500,IF(I698&lt;=70000,ROUNDUP(I698/4,0)+17500,35000)))),28000))))</f>
        <v/>
      </c>
      <c r="V698" s="18">
        <f>MIN(70000,S698+T698+U698)</f>
        <v/>
      </c>
      <c r="W698" s="18">
        <f>MAX(0,ROUNDDOWN(M698-J698-N698-K698-0,-3))</f>
        <v/>
      </c>
      <c r="X698" s="18">
        <f>MAX(0,ROUNDDOWN(M698-J698-N698-K698-R698,-3))</f>
        <v/>
      </c>
      <c r="Y698" s="18">
        <f>IF(W698&lt;=0,0,ROUNDDOWN((W698*LOOKUP(W698,{0,1950001,3300001,6950001,9000001,18000001,40000001},{0.05,0.1,0.2,0.23,0.33,0.4,0.45})-LOOKUP(W698,{0,1950001,3300001,6950001,9000001,18000001,40000001},{0,97500,427500,636000,1536000,2796000,4796000}))*1.021,-2))</f>
        <v/>
      </c>
      <c r="Z698" s="18">
        <f>IF(X698&lt;=0,0,ROUNDDOWN((X698*LOOKUP(X698,{0,1950001,3300001,6950001,9000001,18000001,40000001},{0.05,0.1,0.2,0.23,0.33,0.4,0.45})-LOOKUP(X698,{0,1950001,3300001,6950001,9000001,18000001,40000001},{0,97500,427500,636000,1536000,2796000,4796000}))*1.021,-2))</f>
        <v/>
      </c>
      <c r="AA698" s="18">
        <f>MAX(0,ROUNDDOWN(M698-J698-430000-L698-0,-3))</f>
        <v/>
      </c>
      <c r="AB698" s="18">
        <f>MAX(0,ROUNDDOWN(M698-J698-430000-L698-V698,-3))</f>
        <v/>
      </c>
      <c r="AC698" s="18">
        <f>IF(M698&lt;=450000,0,MAX(0,ROUNDDOWN(AA698*0.06-MIN(50000,AA698)*0.03,-2))+MAX(0,ROUNDDOWN(AA698*0.04-MIN(50000,AA698)*0.02,-2)))</f>
        <v/>
      </c>
      <c r="AD698" s="18">
        <f>IF(M698&lt;=450000,0,MAX(0,ROUNDDOWN(AB698*0.06-MIN(50000,AB698)*0.03,-2))+MAX(0,ROUNDDOWN(AB698*0.04-MIN(50000,AB698)*0.02,-2)))</f>
        <v/>
      </c>
      <c r="AE698" s="18">
        <f>Y698-Z698</f>
        <v/>
      </c>
      <c r="AF698" s="18">
        <f>AC698-AD698</f>
        <v/>
      </c>
      <c r="AG698" s="18">
        <f>AE698+AF698</f>
        <v/>
      </c>
      <c r="AH698" s="20">
        <f>IF(W698&lt;=0,0,LOOKUP(W698,{0,1950001,3300001,6950001,9000001,18000001,40000001},{0.05,0.1,0.2,0.23,0.33,0.4,0.45}))</f>
        <v/>
      </c>
    </row>
    <row r="699">
      <c r="A699" t="inlineStr">
        <is>
          <t>1万円刻み 3区分8万円ずつ</t>
        </is>
      </c>
      <c r="B699" s="18">
        <f>'4_1万円刻み'!$A$207</f>
        <v/>
      </c>
      <c r="C699" s="19" t="n">
        <v>2026</v>
      </c>
      <c r="D699" t="inlineStr">
        <is>
          <t>いいえ</t>
        </is>
      </c>
      <c r="E699" s="18" t="n">
        <v>80000</v>
      </c>
      <c r="F699" s="18" t="n">
        <v>0</v>
      </c>
      <c r="G699" s="18" t="n">
        <v>80000</v>
      </c>
      <c r="H699" s="18" t="n">
        <v>80000</v>
      </c>
      <c r="I699" s="18" t="n">
        <v>0</v>
      </c>
      <c r="J699" s="18">
        <f>ROUND(MIN(B699/12,650000)*12*0.0915+MIN(B699/12,1390000)*12*(0.0504+0)+B699*0.005,0)</f>
        <v/>
      </c>
      <c r="K699" s="18" t="n">
        <v>0</v>
      </c>
      <c r="L699" s="18" t="n">
        <v>0</v>
      </c>
      <c r="M699" s="18">
        <f>ROUND(IF(C699&gt;=2026,IF(B699&lt;741000,0,IF(B699&lt;2191000,B699-740000,IF(B699&lt;2193000,1451000,IF(B699&lt;2196000,1453000,IF(B699&lt;2200000,1456000,IF(B699&lt;3600000,ROUNDDOWN(B699/4,-3)*2.8-80000,IF(B699&lt;6600000,ROUNDDOWN(B699/4,-3)*3.2-440000,IF(B699&lt;8500000,ROUNDDOWN(B699*0.9,0)-1100000,B699-1950000)))))))),IF(B699&lt;651000,0,IF(B699&lt;1900000,B699-650000,IF(B699&lt;3600000,ROUNDDOWN(B699/4,-3)*2.8-80000,IF(B699&lt;6600000,ROUNDDOWN(B699/4,-3)*3.2-440000,IF(B699&lt;8500000,ROUNDDOWN(B699*0.9,0)-1100000,B699-1950000)))))),0)</f>
        <v/>
      </c>
      <c r="N699" s="18">
        <f>IF(M699&gt;23500000,NA(),IF(C699&gt;=2026,IF(M699&lt;=4890000,1040000,IF(M699&lt;=6550000,670000,620000)),IF(M699&lt;=1320000,950000,IF(M699&lt;=3360000,880000,IF(M699&lt;=4890000,680000,IF(M699&lt;=6550000,630000,580000))))))</f>
        <v/>
      </c>
      <c r="O699" s="18">
        <f>IF(F699&lt;=0,IF(AND(D699="はい",C699&gt;=2026,C699&lt;=2027),IF(E699&lt;=0,0,IF(E699&lt;=30000,E699,IF(E699&lt;=60000,ROUNDUP(E699/2,0)+15000,IF(E699&lt;=120000,ROUNDUP(E699/4,0)+30000,60000)))),IF(E699&lt;=0,0,IF(E699&lt;=20000,E699,IF(E699&lt;=40000,ROUNDUP(E699/2,0)+10000,IF(E699&lt;=80000,ROUNDUP(E699/4,0)+20000,40000))))),IF(E699&lt;=0,IF(F699&lt;=0,0,IF(F699&lt;=25000,F699,IF(F699&lt;=50000,ROUNDUP(F699/2,0)+12500,IF(F699&lt;=100000,ROUNDUP(F699/4,0)+25000,50000)))),MAX(IF(F699&lt;=0,0,IF(F699&lt;=25000,F699,IF(F699&lt;=50000,ROUNDUP(F699/2,0)+12500,IF(F699&lt;=100000,ROUNDUP(F699/4,0)+25000,50000)))),MIN(IF(AND(D699="はい",C699&gt;=2026,C699&lt;=2027),IF(E699&lt;=0,0,IF(E699&lt;=30000,E699,IF(E699&lt;=60000,ROUNDUP(E699/2,0)+15000,IF(E699&lt;=120000,ROUNDUP(E699/4,0)+30000,60000)))),IF(E699&lt;=0,0,IF(E699&lt;=20000,E699,IF(E699&lt;=40000,ROUNDUP(E699/2,0)+10000,IF(E699&lt;=80000,ROUNDUP(E699/4,0)+20000,40000)))))+IF(F699&lt;=0,0,IF(F699&lt;=25000,F699,IF(F699&lt;=50000,ROUNDUP(F699/2,0)+12500,IF(F699&lt;=100000,ROUNDUP(F699/4,0)+25000,50000)))),IF(AND(D699="はい",C699&gt;=2026,C699&lt;=2027),60000,40000)))))</f>
        <v/>
      </c>
      <c r="P699" s="18">
        <f>IF(G699&lt;=0,0,IF(G699&lt;=20000,G699,IF(G699&lt;=40000,ROUNDUP(G699/2,0)+10000,IF(G699&lt;=80000,ROUNDUP(G699/4,0)+20000,40000))))</f>
        <v/>
      </c>
      <c r="Q699" s="18">
        <f>IF(I699&lt;=0,IF(H699&lt;=0,0,IF(H699&lt;=20000,H699,IF(H699&lt;=40000,ROUNDUP(H699/2,0)+10000,IF(H699&lt;=80000,ROUNDUP(H699/4,0)+20000,40000)))),IF(H699&lt;=0,IF(I699&lt;=0,0,IF(I699&lt;=25000,I699,IF(I699&lt;=50000,ROUNDUP(I699/2,0)+12500,IF(I699&lt;=100000,ROUNDUP(I699/4,0)+25000,50000)))),MAX(IF(I699&lt;=0,0,IF(I699&lt;=25000,I699,IF(I699&lt;=50000,ROUNDUP(I699/2,0)+12500,IF(I699&lt;=100000,ROUNDUP(I699/4,0)+25000,50000)))),MIN(IF(H699&lt;=0,0,IF(H699&lt;=20000,H699,IF(H699&lt;=40000,ROUNDUP(H699/2,0)+10000,IF(H699&lt;=80000,ROUNDUP(H699/4,0)+20000,40000))))+IF(I699&lt;=0,0,IF(I699&lt;=25000,I699,IF(I699&lt;=50000,ROUNDUP(I699/2,0)+12500,IF(I699&lt;=100000,ROUNDUP(I699/4,0)+25000,50000)))),40000))))</f>
        <v/>
      </c>
      <c r="R699" s="18">
        <f>MIN(120000,O699+P699+Q699)</f>
        <v/>
      </c>
      <c r="S699" s="18">
        <f>IF(F699&lt;=0,IF(E699&lt;=0,0,IF(E699&lt;=12000,E699,IF(E699&lt;=32000,ROUNDUP(E699/2,0)+6000,IF(E699&lt;=56000,ROUNDUP(E699/4,0)+14000,28000)))),IF(E699&lt;=0,IF(F699&lt;=0,0,IF(F699&lt;=15000,F699,IF(F699&lt;=40000,ROUNDUP(F699/2,0)+7500,IF(F699&lt;=70000,ROUNDUP(F699/4,0)+17500,35000)))),MAX(IF(F699&lt;=0,0,IF(F699&lt;=15000,F699,IF(F699&lt;=40000,ROUNDUP(F699/2,0)+7500,IF(F699&lt;=70000,ROUNDUP(F699/4,0)+17500,35000)))),MIN(IF(E699&lt;=0,0,IF(E699&lt;=12000,E699,IF(E699&lt;=32000,ROUNDUP(E699/2,0)+6000,IF(E699&lt;=56000,ROUNDUP(E699/4,0)+14000,28000))))+IF(F699&lt;=0,0,IF(F699&lt;=15000,F699,IF(F699&lt;=40000,ROUNDUP(F699/2,0)+7500,IF(F699&lt;=70000,ROUNDUP(F699/4,0)+17500,35000)))),28000))))</f>
        <v/>
      </c>
      <c r="T699" s="18">
        <f>IF(G699&lt;=0,0,IF(G699&lt;=12000,G699,IF(G699&lt;=32000,ROUNDUP(G699/2,0)+6000,IF(G699&lt;=56000,ROUNDUP(G699/4,0)+14000,28000))))</f>
        <v/>
      </c>
      <c r="U699" s="18">
        <f>IF(I699&lt;=0,IF(H699&lt;=0,0,IF(H699&lt;=12000,H699,IF(H699&lt;=32000,ROUNDUP(H699/2,0)+6000,IF(H699&lt;=56000,ROUNDUP(H699/4,0)+14000,28000)))),IF(H699&lt;=0,IF(I699&lt;=0,0,IF(I699&lt;=15000,I699,IF(I699&lt;=40000,ROUNDUP(I699/2,0)+7500,IF(I699&lt;=70000,ROUNDUP(I699/4,0)+17500,35000)))),MAX(IF(I699&lt;=0,0,IF(I699&lt;=15000,I699,IF(I699&lt;=40000,ROUNDUP(I699/2,0)+7500,IF(I699&lt;=70000,ROUNDUP(I699/4,0)+17500,35000)))),MIN(IF(H699&lt;=0,0,IF(H699&lt;=12000,H699,IF(H699&lt;=32000,ROUNDUP(H699/2,0)+6000,IF(H699&lt;=56000,ROUNDUP(H699/4,0)+14000,28000))))+IF(I699&lt;=0,0,IF(I699&lt;=15000,I699,IF(I699&lt;=40000,ROUNDUP(I699/2,0)+7500,IF(I699&lt;=70000,ROUNDUP(I699/4,0)+17500,35000)))),28000))))</f>
        <v/>
      </c>
      <c r="V699" s="18">
        <f>MIN(70000,S699+T699+U699)</f>
        <v/>
      </c>
      <c r="W699" s="18">
        <f>MAX(0,ROUNDDOWN(M699-J699-N699-K699-0,-3))</f>
        <v/>
      </c>
      <c r="X699" s="18">
        <f>MAX(0,ROUNDDOWN(M699-J699-N699-K699-R699,-3))</f>
        <v/>
      </c>
      <c r="Y699" s="18">
        <f>IF(W699&lt;=0,0,ROUNDDOWN((W699*LOOKUP(W699,{0,1950001,3300001,6950001,9000001,18000001,40000001},{0.05,0.1,0.2,0.23,0.33,0.4,0.45})-LOOKUP(W699,{0,1950001,3300001,6950001,9000001,18000001,40000001},{0,97500,427500,636000,1536000,2796000,4796000}))*1.021,-2))</f>
        <v/>
      </c>
      <c r="Z699" s="18">
        <f>IF(X699&lt;=0,0,ROUNDDOWN((X699*LOOKUP(X699,{0,1950001,3300001,6950001,9000001,18000001,40000001},{0.05,0.1,0.2,0.23,0.33,0.4,0.45})-LOOKUP(X699,{0,1950001,3300001,6950001,9000001,18000001,40000001},{0,97500,427500,636000,1536000,2796000,4796000}))*1.021,-2))</f>
        <v/>
      </c>
      <c r="AA699" s="18">
        <f>MAX(0,ROUNDDOWN(M699-J699-430000-L699-0,-3))</f>
        <v/>
      </c>
      <c r="AB699" s="18">
        <f>MAX(0,ROUNDDOWN(M699-J699-430000-L699-V699,-3))</f>
        <v/>
      </c>
      <c r="AC699" s="18">
        <f>IF(M699&lt;=450000,0,MAX(0,ROUNDDOWN(AA699*0.06-MIN(50000,AA699)*0.03,-2))+MAX(0,ROUNDDOWN(AA699*0.04-MIN(50000,AA699)*0.02,-2)))</f>
        <v/>
      </c>
      <c r="AD699" s="18">
        <f>IF(M699&lt;=450000,0,MAX(0,ROUNDDOWN(AB699*0.06-MIN(50000,AB699)*0.03,-2))+MAX(0,ROUNDDOWN(AB699*0.04-MIN(50000,AB699)*0.02,-2)))</f>
        <v/>
      </c>
      <c r="AE699" s="18">
        <f>Y699-Z699</f>
        <v/>
      </c>
      <c r="AF699" s="18">
        <f>AC699-AD699</f>
        <v/>
      </c>
      <c r="AG699" s="18">
        <f>AE699+AF699</f>
        <v/>
      </c>
      <c r="AH699" s="20">
        <f>IF(W699&lt;=0,0,LOOKUP(W699,{0,1950001,3300001,6950001,9000001,18000001,40000001},{0.05,0.1,0.2,0.23,0.33,0.4,0.45}))</f>
        <v/>
      </c>
    </row>
    <row r="700">
      <c r="A700" t="inlineStr">
        <is>
          <t>1万円刻み 一般8万円</t>
        </is>
      </c>
      <c r="B700" s="18">
        <f>'4_1万円刻み'!$A$207</f>
        <v/>
      </c>
      <c r="C700" s="19" t="n">
        <v>2026</v>
      </c>
      <c r="D700" t="inlineStr">
        <is>
          <t>いいえ</t>
        </is>
      </c>
      <c r="E700" s="18" t="n">
        <v>80000</v>
      </c>
      <c r="F700" s="18" t="n">
        <v>0</v>
      </c>
      <c r="G700" s="18" t="n">
        <v>0</v>
      </c>
      <c r="H700" s="18" t="n">
        <v>0</v>
      </c>
      <c r="I700" s="18" t="n">
        <v>0</v>
      </c>
      <c r="J700" s="18">
        <f>ROUND(MIN(B700/12,650000)*12*0.0915+MIN(B700/12,1390000)*12*(0.0504+0)+B700*0.005,0)</f>
        <v/>
      </c>
      <c r="K700" s="18" t="n">
        <v>0</v>
      </c>
      <c r="L700" s="18" t="n">
        <v>0</v>
      </c>
      <c r="M700" s="18">
        <f>ROUND(IF(C700&gt;=2026,IF(B700&lt;741000,0,IF(B700&lt;2191000,B700-740000,IF(B700&lt;2193000,1451000,IF(B700&lt;2196000,1453000,IF(B700&lt;2200000,1456000,IF(B700&lt;3600000,ROUNDDOWN(B700/4,-3)*2.8-80000,IF(B700&lt;6600000,ROUNDDOWN(B700/4,-3)*3.2-440000,IF(B700&lt;8500000,ROUNDDOWN(B700*0.9,0)-1100000,B700-1950000)))))))),IF(B700&lt;651000,0,IF(B700&lt;1900000,B700-650000,IF(B700&lt;3600000,ROUNDDOWN(B700/4,-3)*2.8-80000,IF(B700&lt;6600000,ROUNDDOWN(B700/4,-3)*3.2-440000,IF(B700&lt;8500000,ROUNDDOWN(B700*0.9,0)-1100000,B700-1950000)))))),0)</f>
        <v/>
      </c>
      <c r="N700" s="18">
        <f>IF(M700&gt;23500000,NA(),IF(C700&gt;=2026,IF(M700&lt;=4890000,1040000,IF(M700&lt;=6550000,670000,620000)),IF(M700&lt;=1320000,950000,IF(M700&lt;=3360000,880000,IF(M700&lt;=4890000,680000,IF(M700&lt;=6550000,630000,580000))))))</f>
        <v/>
      </c>
      <c r="O700" s="18">
        <f>IF(F700&lt;=0,IF(AND(D700="はい",C700&gt;=2026,C700&lt;=2027),IF(E700&lt;=0,0,IF(E700&lt;=30000,E700,IF(E700&lt;=60000,ROUNDUP(E700/2,0)+15000,IF(E700&lt;=120000,ROUNDUP(E700/4,0)+30000,60000)))),IF(E700&lt;=0,0,IF(E700&lt;=20000,E700,IF(E700&lt;=40000,ROUNDUP(E700/2,0)+10000,IF(E700&lt;=80000,ROUNDUP(E700/4,0)+20000,40000))))),IF(E700&lt;=0,IF(F700&lt;=0,0,IF(F700&lt;=25000,F700,IF(F700&lt;=50000,ROUNDUP(F700/2,0)+12500,IF(F700&lt;=100000,ROUNDUP(F700/4,0)+25000,50000)))),MAX(IF(F700&lt;=0,0,IF(F700&lt;=25000,F700,IF(F700&lt;=50000,ROUNDUP(F700/2,0)+12500,IF(F700&lt;=100000,ROUNDUP(F700/4,0)+25000,50000)))),MIN(IF(AND(D700="はい",C700&gt;=2026,C700&lt;=2027),IF(E700&lt;=0,0,IF(E700&lt;=30000,E700,IF(E700&lt;=60000,ROUNDUP(E700/2,0)+15000,IF(E700&lt;=120000,ROUNDUP(E700/4,0)+30000,60000)))),IF(E700&lt;=0,0,IF(E700&lt;=20000,E700,IF(E700&lt;=40000,ROUNDUP(E700/2,0)+10000,IF(E700&lt;=80000,ROUNDUP(E700/4,0)+20000,40000)))))+IF(F700&lt;=0,0,IF(F700&lt;=25000,F700,IF(F700&lt;=50000,ROUNDUP(F700/2,0)+12500,IF(F700&lt;=100000,ROUNDUP(F700/4,0)+25000,50000)))),IF(AND(D700="はい",C700&gt;=2026,C700&lt;=2027),60000,40000)))))</f>
        <v/>
      </c>
      <c r="P700" s="18">
        <f>IF(G700&lt;=0,0,IF(G700&lt;=20000,G700,IF(G700&lt;=40000,ROUNDUP(G700/2,0)+10000,IF(G700&lt;=80000,ROUNDUP(G700/4,0)+20000,40000))))</f>
        <v/>
      </c>
      <c r="Q700" s="18">
        <f>IF(I700&lt;=0,IF(H700&lt;=0,0,IF(H700&lt;=20000,H700,IF(H700&lt;=40000,ROUNDUP(H700/2,0)+10000,IF(H700&lt;=80000,ROUNDUP(H700/4,0)+20000,40000)))),IF(H700&lt;=0,IF(I700&lt;=0,0,IF(I700&lt;=25000,I700,IF(I700&lt;=50000,ROUNDUP(I700/2,0)+12500,IF(I700&lt;=100000,ROUNDUP(I700/4,0)+25000,50000)))),MAX(IF(I700&lt;=0,0,IF(I700&lt;=25000,I700,IF(I700&lt;=50000,ROUNDUP(I700/2,0)+12500,IF(I700&lt;=100000,ROUNDUP(I700/4,0)+25000,50000)))),MIN(IF(H700&lt;=0,0,IF(H700&lt;=20000,H700,IF(H700&lt;=40000,ROUNDUP(H700/2,0)+10000,IF(H700&lt;=80000,ROUNDUP(H700/4,0)+20000,40000))))+IF(I700&lt;=0,0,IF(I700&lt;=25000,I700,IF(I700&lt;=50000,ROUNDUP(I700/2,0)+12500,IF(I700&lt;=100000,ROUNDUP(I700/4,0)+25000,50000)))),40000))))</f>
        <v/>
      </c>
      <c r="R700" s="18">
        <f>MIN(120000,O700+P700+Q700)</f>
        <v/>
      </c>
      <c r="S700" s="18">
        <f>IF(F700&lt;=0,IF(E700&lt;=0,0,IF(E700&lt;=12000,E700,IF(E700&lt;=32000,ROUNDUP(E700/2,0)+6000,IF(E700&lt;=56000,ROUNDUP(E700/4,0)+14000,28000)))),IF(E700&lt;=0,IF(F700&lt;=0,0,IF(F700&lt;=15000,F700,IF(F700&lt;=40000,ROUNDUP(F700/2,0)+7500,IF(F700&lt;=70000,ROUNDUP(F700/4,0)+17500,35000)))),MAX(IF(F700&lt;=0,0,IF(F700&lt;=15000,F700,IF(F700&lt;=40000,ROUNDUP(F700/2,0)+7500,IF(F700&lt;=70000,ROUNDUP(F700/4,0)+17500,35000)))),MIN(IF(E700&lt;=0,0,IF(E700&lt;=12000,E700,IF(E700&lt;=32000,ROUNDUP(E700/2,0)+6000,IF(E700&lt;=56000,ROUNDUP(E700/4,0)+14000,28000))))+IF(F700&lt;=0,0,IF(F700&lt;=15000,F700,IF(F700&lt;=40000,ROUNDUP(F700/2,0)+7500,IF(F700&lt;=70000,ROUNDUP(F700/4,0)+17500,35000)))),28000))))</f>
        <v/>
      </c>
      <c r="T700" s="18">
        <f>IF(G700&lt;=0,0,IF(G700&lt;=12000,G700,IF(G700&lt;=32000,ROUNDUP(G700/2,0)+6000,IF(G700&lt;=56000,ROUNDUP(G700/4,0)+14000,28000))))</f>
        <v/>
      </c>
      <c r="U700" s="18">
        <f>IF(I700&lt;=0,IF(H700&lt;=0,0,IF(H700&lt;=12000,H700,IF(H700&lt;=32000,ROUNDUP(H700/2,0)+6000,IF(H700&lt;=56000,ROUNDUP(H700/4,0)+14000,28000)))),IF(H700&lt;=0,IF(I700&lt;=0,0,IF(I700&lt;=15000,I700,IF(I700&lt;=40000,ROUNDUP(I700/2,0)+7500,IF(I700&lt;=70000,ROUNDUP(I700/4,0)+17500,35000)))),MAX(IF(I700&lt;=0,0,IF(I700&lt;=15000,I700,IF(I700&lt;=40000,ROUNDUP(I700/2,0)+7500,IF(I700&lt;=70000,ROUNDUP(I700/4,0)+17500,35000)))),MIN(IF(H700&lt;=0,0,IF(H700&lt;=12000,H700,IF(H700&lt;=32000,ROUNDUP(H700/2,0)+6000,IF(H700&lt;=56000,ROUNDUP(H700/4,0)+14000,28000))))+IF(I700&lt;=0,0,IF(I700&lt;=15000,I700,IF(I700&lt;=40000,ROUNDUP(I700/2,0)+7500,IF(I700&lt;=70000,ROUNDUP(I700/4,0)+17500,35000)))),28000))))</f>
        <v/>
      </c>
      <c r="V700" s="18">
        <f>MIN(70000,S700+T700+U700)</f>
        <v/>
      </c>
      <c r="W700" s="18">
        <f>MAX(0,ROUNDDOWN(M700-J700-N700-K700-0,-3))</f>
        <v/>
      </c>
      <c r="X700" s="18">
        <f>MAX(0,ROUNDDOWN(M700-J700-N700-K700-R700,-3))</f>
        <v/>
      </c>
      <c r="Y700" s="18">
        <f>IF(W700&lt;=0,0,ROUNDDOWN((W700*LOOKUP(W700,{0,1950001,3300001,6950001,9000001,18000001,40000001},{0.05,0.1,0.2,0.23,0.33,0.4,0.45})-LOOKUP(W700,{0,1950001,3300001,6950001,9000001,18000001,40000001},{0,97500,427500,636000,1536000,2796000,4796000}))*1.021,-2))</f>
        <v/>
      </c>
      <c r="Z700" s="18">
        <f>IF(X700&lt;=0,0,ROUNDDOWN((X700*LOOKUP(X700,{0,1950001,3300001,6950001,9000001,18000001,40000001},{0.05,0.1,0.2,0.23,0.33,0.4,0.45})-LOOKUP(X700,{0,1950001,3300001,6950001,9000001,18000001,40000001},{0,97500,427500,636000,1536000,2796000,4796000}))*1.021,-2))</f>
        <v/>
      </c>
      <c r="AA700" s="18">
        <f>MAX(0,ROUNDDOWN(M700-J700-430000-L700-0,-3))</f>
        <v/>
      </c>
      <c r="AB700" s="18">
        <f>MAX(0,ROUNDDOWN(M700-J700-430000-L700-V700,-3))</f>
        <v/>
      </c>
      <c r="AC700" s="18">
        <f>IF(M700&lt;=450000,0,MAX(0,ROUNDDOWN(AA700*0.06-MIN(50000,AA700)*0.03,-2))+MAX(0,ROUNDDOWN(AA700*0.04-MIN(50000,AA700)*0.02,-2)))</f>
        <v/>
      </c>
      <c r="AD700" s="18">
        <f>IF(M700&lt;=450000,0,MAX(0,ROUNDDOWN(AB700*0.06-MIN(50000,AB700)*0.03,-2))+MAX(0,ROUNDDOWN(AB700*0.04-MIN(50000,AB700)*0.02,-2)))</f>
        <v/>
      </c>
      <c r="AE700" s="18">
        <f>Y700-Z700</f>
        <v/>
      </c>
      <c r="AF700" s="18">
        <f>AC700-AD700</f>
        <v/>
      </c>
      <c r="AG700" s="18">
        <f>AE700+AF700</f>
        <v/>
      </c>
      <c r="AH700" s="20">
        <f>IF(W700&lt;=0,0,LOOKUP(W700,{0,1950001,3300001,6950001,9000001,18000001,40000001},{0.05,0.1,0.2,0.23,0.33,0.4,0.45}))</f>
        <v/>
      </c>
    </row>
    <row r="701">
      <c r="A701" t="inlineStr">
        <is>
          <t>1万円刻み 特例あり一般12万円</t>
        </is>
      </c>
      <c r="B701" s="18">
        <f>'4_1万円刻み'!$A$207</f>
        <v/>
      </c>
      <c r="C701" s="19" t="n">
        <v>2026</v>
      </c>
      <c r="D701" t="inlineStr">
        <is>
          <t>はい</t>
        </is>
      </c>
      <c r="E701" s="18" t="n">
        <v>120000</v>
      </c>
      <c r="F701" s="18" t="n">
        <v>0</v>
      </c>
      <c r="G701" s="18" t="n">
        <v>0</v>
      </c>
      <c r="H701" s="18" t="n">
        <v>0</v>
      </c>
      <c r="I701" s="18" t="n">
        <v>0</v>
      </c>
      <c r="J701" s="18">
        <f>ROUND(MIN(B701/12,650000)*12*0.0915+MIN(B701/12,1390000)*12*(0.0504+0)+B701*0.005,0)</f>
        <v/>
      </c>
      <c r="K701" s="18" t="n">
        <v>0</v>
      </c>
      <c r="L701" s="18" t="n">
        <v>0</v>
      </c>
      <c r="M701" s="18">
        <f>ROUND(IF(C701&gt;=2026,IF(B701&lt;741000,0,IF(B701&lt;2191000,B701-740000,IF(B701&lt;2193000,1451000,IF(B701&lt;2196000,1453000,IF(B701&lt;2200000,1456000,IF(B701&lt;3600000,ROUNDDOWN(B701/4,-3)*2.8-80000,IF(B701&lt;6600000,ROUNDDOWN(B701/4,-3)*3.2-440000,IF(B701&lt;8500000,ROUNDDOWN(B701*0.9,0)-1100000,B701-1950000)))))))),IF(B701&lt;651000,0,IF(B701&lt;1900000,B701-650000,IF(B701&lt;3600000,ROUNDDOWN(B701/4,-3)*2.8-80000,IF(B701&lt;6600000,ROUNDDOWN(B701/4,-3)*3.2-440000,IF(B701&lt;8500000,ROUNDDOWN(B701*0.9,0)-1100000,B701-1950000)))))),0)</f>
        <v/>
      </c>
      <c r="N701" s="18">
        <f>IF(M701&gt;23500000,NA(),IF(C701&gt;=2026,IF(M701&lt;=4890000,1040000,IF(M701&lt;=6550000,670000,620000)),IF(M701&lt;=1320000,950000,IF(M701&lt;=3360000,880000,IF(M701&lt;=4890000,680000,IF(M701&lt;=6550000,630000,580000))))))</f>
        <v/>
      </c>
      <c r="O701" s="18">
        <f>IF(F701&lt;=0,IF(AND(D701="はい",C701&gt;=2026,C701&lt;=2027),IF(E701&lt;=0,0,IF(E701&lt;=30000,E701,IF(E701&lt;=60000,ROUNDUP(E701/2,0)+15000,IF(E701&lt;=120000,ROUNDUP(E701/4,0)+30000,60000)))),IF(E701&lt;=0,0,IF(E701&lt;=20000,E701,IF(E701&lt;=40000,ROUNDUP(E701/2,0)+10000,IF(E701&lt;=80000,ROUNDUP(E701/4,0)+20000,40000))))),IF(E701&lt;=0,IF(F701&lt;=0,0,IF(F701&lt;=25000,F701,IF(F701&lt;=50000,ROUNDUP(F701/2,0)+12500,IF(F701&lt;=100000,ROUNDUP(F701/4,0)+25000,50000)))),MAX(IF(F701&lt;=0,0,IF(F701&lt;=25000,F701,IF(F701&lt;=50000,ROUNDUP(F701/2,0)+12500,IF(F701&lt;=100000,ROUNDUP(F701/4,0)+25000,50000)))),MIN(IF(AND(D701="はい",C701&gt;=2026,C701&lt;=2027),IF(E701&lt;=0,0,IF(E701&lt;=30000,E701,IF(E701&lt;=60000,ROUNDUP(E701/2,0)+15000,IF(E701&lt;=120000,ROUNDUP(E701/4,0)+30000,60000)))),IF(E701&lt;=0,0,IF(E701&lt;=20000,E701,IF(E701&lt;=40000,ROUNDUP(E701/2,0)+10000,IF(E701&lt;=80000,ROUNDUP(E701/4,0)+20000,40000)))))+IF(F701&lt;=0,0,IF(F701&lt;=25000,F701,IF(F701&lt;=50000,ROUNDUP(F701/2,0)+12500,IF(F701&lt;=100000,ROUNDUP(F701/4,0)+25000,50000)))),IF(AND(D701="はい",C701&gt;=2026,C701&lt;=2027),60000,40000)))))</f>
        <v/>
      </c>
      <c r="P701" s="18">
        <f>IF(G701&lt;=0,0,IF(G701&lt;=20000,G701,IF(G701&lt;=40000,ROUNDUP(G701/2,0)+10000,IF(G701&lt;=80000,ROUNDUP(G701/4,0)+20000,40000))))</f>
        <v/>
      </c>
      <c r="Q701" s="18">
        <f>IF(I701&lt;=0,IF(H701&lt;=0,0,IF(H701&lt;=20000,H701,IF(H701&lt;=40000,ROUNDUP(H701/2,0)+10000,IF(H701&lt;=80000,ROUNDUP(H701/4,0)+20000,40000)))),IF(H701&lt;=0,IF(I701&lt;=0,0,IF(I701&lt;=25000,I701,IF(I701&lt;=50000,ROUNDUP(I701/2,0)+12500,IF(I701&lt;=100000,ROUNDUP(I701/4,0)+25000,50000)))),MAX(IF(I701&lt;=0,0,IF(I701&lt;=25000,I701,IF(I701&lt;=50000,ROUNDUP(I701/2,0)+12500,IF(I701&lt;=100000,ROUNDUP(I701/4,0)+25000,50000)))),MIN(IF(H701&lt;=0,0,IF(H701&lt;=20000,H701,IF(H701&lt;=40000,ROUNDUP(H701/2,0)+10000,IF(H701&lt;=80000,ROUNDUP(H701/4,0)+20000,40000))))+IF(I701&lt;=0,0,IF(I701&lt;=25000,I701,IF(I701&lt;=50000,ROUNDUP(I701/2,0)+12500,IF(I701&lt;=100000,ROUNDUP(I701/4,0)+25000,50000)))),40000))))</f>
        <v/>
      </c>
      <c r="R701" s="18">
        <f>MIN(120000,O701+P701+Q701)</f>
        <v/>
      </c>
      <c r="S701" s="18">
        <f>IF(F701&lt;=0,IF(E701&lt;=0,0,IF(E701&lt;=12000,E701,IF(E701&lt;=32000,ROUNDUP(E701/2,0)+6000,IF(E701&lt;=56000,ROUNDUP(E701/4,0)+14000,28000)))),IF(E701&lt;=0,IF(F701&lt;=0,0,IF(F701&lt;=15000,F701,IF(F701&lt;=40000,ROUNDUP(F701/2,0)+7500,IF(F701&lt;=70000,ROUNDUP(F701/4,0)+17500,35000)))),MAX(IF(F701&lt;=0,0,IF(F701&lt;=15000,F701,IF(F701&lt;=40000,ROUNDUP(F701/2,0)+7500,IF(F701&lt;=70000,ROUNDUP(F701/4,0)+17500,35000)))),MIN(IF(E701&lt;=0,0,IF(E701&lt;=12000,E701,IF(E701&lt;=32000,ROUNDUP(E701/2,0)+6000,IF(E701&lt;=56000,ROUNDUP(E701/4,0)+14000,28000))))+IF(F701&lt;=0,0,IF(F701&lt;=15000,F701,IF(F701&lt;=40000,ROUNDUP(F701/2,0)+7500,IF(F701&lt;=70000,ROUNDUP(F701/4,0)+17500,35000)))),28000))))</f>
        <v/>
      </c>
      <c r="T701" s="18">
        <f>IF(G701&lt;=0,0,IF(G701&lt;=12000,G701,IF(G701&lt;=32000,ROUNDUP(G701/2,0)+6000,IF(G701&lt;=56000,ROUNDUP(G701/4,0)+14000,28000))))</f>
        <v/>
      </c>
      <c r="U701" s="18">
        <f>IF(I701&lt;=0,IF(H701&lt;=0,0,IF(H701&lt;=12000,H701,IF(H701&lt;=32000,ROUNDUP(H701/2,0)+6000,IF(H701&lt;=56000,ROUNDUP(H701/4,0)+14000,28000)))),IF(H701&lt;=0,IF(I701&lt;=0,0,IF(I701&lt;=15000,I701,IF(I701&lt;=40000,ROUNDUP(I701/2,0)+7500,IF(I701&lt;=70000,ROUNDUP(I701/4,0)+17500,35000)))),MAX(IF(I701&lt;=0,0,IF(I701&lt;=15000,I701,IF(I701&lt;=40000,ROUNDUP(I701/2,0)+7500,IF(I701&lt;=70000,ROUNDUP(I701/4,0)+17500,35000)))),MIN(IF(H701&lt;=0,0,IF(H701&lt;=12000,H701,IF(H701&lt;=32000,ROUNDUP(H701/2,0)+6000,IF(H701&lt;=56000,ROUNDUP(H701/4,0)+14000,28000))))+IF(I701&lt;=0,0,IF(I701&lt;=15000,I701,IF(I701&lt;=40000,ROUNDUP(I701/2,0)+7500,IF(I701&lt;=70000,ROUNDUP(I701/4,0)+17500,35000)))),28000))))</f>
        <v/>
      </c>
      <c r="V701" s="18">
        <f>MIN(70000,S701+T701+U701)</f>
        <v/>
      </c>
      <c r="W701" s="18">
        <f>MAX(0,ROUNDDOWN(M701-J701-N701-K701-0,-3))</f>
        <v/>
      </c>
      <c r="X701" s="18">
        <f>MAX(0,ROUNDDOWN(M701-J701-N701-K701-R701,-3))</f>
        <v/>
      </c>
      <c r="Y701" s="18">
        <f>IF(W701&lt;=0,0,ROUNDDOWN((W701*LOOKUP(W701,{0,1950001,3300001,6950001,9000001,18000001,40000001},{0.05,0.1,0.2,0.23,0.33,0.4,0.45})-LOOKUP(W701,{0,1950001,3300001,6950001,9000001,18000001,40000001},{0,97500,427500,636000,1536000,2796000,4796000}))*1.021,-2))</f>
        <v/>
      </c>
      <c r="Z701" s="18">
        <f>IF(X701&lt;=0,0,ROUNDDOWN((X701*LOOKUP(X701,{0,1950001,3300001,6950001,9000001,18000001,40000001},{0.05,0.1,0.2,0.23,0.33,0.4,0.45})-LOOKUP(X701,{0,1950001,3300001,6950001,9000001,18000001,40000001},{0,97500,427500,636000,1536000,2796000,4796000}))*1.021,-2))</f>
        <v/>
      </c>
      <c r="AA701" s="18">
        <f>MAX(0,ROUNDDOWN(M701-J701-430000-L701-0,-3))</f>
        <v/>
      </c>
      <c r="AB701" s="18">
        <f>MAX(0,ROUNDDOWN(M701-J701-430000-L701-V701,-3))</f>
        <v/>
      </c>
      <c r="AC701" s="18">
        <f>IF(M701&lt;=450000,0,MAX(0,ROUNDDOWN(AA701*0.06-MIN(50000,AA701)*0.03,-2))+MAX(0,ROUNDDOWN(AA701*0.04-MIN(50000,AA701)*0.02,-2)))</f>
        <v/>
      </c>
      <c r="AD701" s="18">
        <f>IF(M701&lt;=450000,0,MAX(0,ROUNDDOWN(AB701*0.06-MIN(50000,AB701)*0.03,-2))+MAX(0,ROUNDDOWN(AB701*0.04-MIN(50000,AB701)*0.02,-2)))</f>
        <v/>
      </c>
      <c r="AE701" s="18">
        <f>Y701-Z701</f>
        <v/>
      </c>
      <c r="AF701" s="18">
        <f>AC701-AD701</f>
        <v/>
      </c>
      <c r="AG701" s="18">
        <f>AE701+AF701</f>
        <v/>
      </c>
      <c r="AH701" s="20">
        <f>IF(W701&lt;=0,0,LOOKUP(W701,{0,1950001,3300001,6950001,9000001,18000001,40000001},{0.05,0.1,0.2,0.23,0.33,0.4,0.45}))</f>
        <v/>
      </c>
    </row>
    <row r="702">
      <c r="A702" t="inlineStr">
        <is>
          <t>1万円刻み 3区分8万円ずつ</t>
        </is>
      </c>
      <c r="B702" s="18">
        <f>'4_1万円刻み'!$A$208</f>
        <v/>
      </c>
      <c r="C702" s="19" t="n">
        <v>2026</v>
      </c>
      <c r="D702" t="inlineStr">
        <is>
          <t>いいえ</t>
        </is>
      </c>
      <c r="E702" s="18" t="n">
        <v>80000</v>
      </c>
      <c r="F702" s="18" t="n">
        <v>0</v>
      </c>
      <c r="G702" s="18" t="n">
        <v>80000</v>
      </c>
      <c r="H702" s="18" t="n">
        <v>80000</v>
      </c>
      <c r="I702" s="18" t="n">
        <v>0</v>
      </c>
      <c r="J702" s="18">
        <f>ROUND(MIN(B702/12,650000)*12*0.0915+MIN(B702/12,1390000)*12*(0.0504+0)+B702*0.005,0)</f>
        <v/>
      </c>
      <c r="K702" s="18" t="n">
        <v>0</v>
      </c>
      <c r="L702" s="18" t="n">
        <v>0</v>
      </c>
      <c r="M702" s="18">
        <f>ROUND(IF(C702&gt;=2026,IF(B702&lt;741000,0,IF(B702&lt;2191000,B702-740000,IF(B702&lt;2193000,1451000,IF(B702&lt;2196000,1453000,IF(B702&lt;2200000,1456000,IF(B702&lt;3600000,ROUNDDOWN(B702/4,-3)*2.8-80000,IF(B702&lt;6600000,ROUNDDOWN(B702/4,-3)*3.2-440000,IF(B702&lt;8500000,ROUNDDOWN(B702*0.9,0)-1100000,B702-1950000)))))))),IF(B702&lt;651000,0,IF(B702&lt;1900000,B702-650000,IF(B702&lt;3600000,ROUNDDOWN(B702/4,-3)*2.8-80000,IF(B702&lt;6600000,ROUNDDOWN(B702/4,-3)*3.2-440000,IF(B702&lt;8500000,ROUNDDOWN(B702*0.9,0)-1100000,B702-1950000)))))),0)</f>
        <v/>
      </c>
      <c r="N702" s="18">
        <f>IF(M702&gt;23500000,NA(),IF(C702&gt;=2026,IF(M702&lt;=4890000,1040000,IF(M702&lt;=6550000,670000,620000)),IF(M702&lt;=1320000,950000,IF(M702&lt;=3360000,880000,IF(M702&lt;=4890000,680000,IF(M702&lt;=6550000,630000,580000))))))</f>
        <v/>
      </c>
      <c r="O702" s="18">
        <f>IF(F702&lt;=0,IF(AND(D702="はい",C702&gt;=2026,C702&lt;=2027),IF(E702&lt;=0,0,IF(E702&lt;=30000,E702,IF(E702&lt;=60000,ROUNDUP(E702/2,0)+15000,IF(E702&lt;=120000,ROUNDUP(E702/4,0)+30000,60000)))),IF(E702&lt;=0,0,IF(E702&lt;=20000,E702,IF(E702&lt;=40000,ROUNDUP(E702/2,0)+10000,IF(E702&lt;=80000,ROUNDUP(E702/4,0)+20000,40000))))),IF(E702&lt;=0,IF(F702&lt;=0,0,IF(F702&lt;=25000,F702,IF(F702&lt;=50000,ROUNDUP(F702/2,0)+12500,IF(F702&lt;=100000,ROUNDUP(F702/4,0)+25000,50000)))),MAX(IF(F702&lt;=0,0,IF(F702&lt;=25000,F702,IF(F702&lt;=50000,ROUNDUP(F702/2,0)+12500,IF(F702&lt;=100000,ROUNDUP(F702/4,0)+25000,50000)))),MIN(IF(AND(D702="はい",C702&gt;=2026,C702&lt;=2027),IF(E702&lt;=0,0,IF(E702&lt;=30000,E702,IF(E702&lt;=60000,ROUNDUP(E702/2,0)+15000,IF(E702&lt;=120000,ROUNDUP(E702/4,0)+30000,60000)))),IF(E702&lt;=0,0,IF(E702&lt;=20000,E702,IF(E702&lt;=40000,ROUNDUP(E702/2,0)+10000,IF(E702&lt;=80000,ROUNDUP(E702/4,0)+20000,40000)))))+IF(F702&lt;=0,0,IF(F702&lt;=25000,F702,IF(F702&lt;=50000,ROUNDUP(F702/2,0)+12500,IF(F702&lt;=100000,ROUNDUP(F702/4,0)+25000,50000)))),IF(AND(D702="はい",C702&gt;=2026,C702&lt;=2027),60000,40000)))))</f>
        <v/>
      </c>
      <c r="P702" s="18">
        <f>IF(G702&lt;=0,0,IF(G702&lt;=20000,G702,IF(G702&lt;=40000,ROUNDUP(G702/2,0)+10000,IF(G702&lt;=80000,ROUNDUP(G702/4,0)+20000,40000))))</f>
        <v/>
      </c>
      <c r="Q702" s="18">
        <f>IF(I702&lt;=0,IF(H702&lt;=0,0,IF(H702&lt;=20000,H702,IF(H702&lt;=40000,ROUNDUP(H702/2,0)+10000,IF(H702&lt;=80000,ROUNDUP(H702/4,0)+20000,40000)))),IF(H702&lt;=0,IF(I702&lt;=0,0,IF(I702&lt;=25000,I702,IF(I702&lt;=50000,ROUNDUP(I702/2,0)+12500,IF(I702&lt;=100000,ROUNDUP(I702/4,0)+25000,50000)))),MAX(IF(I702&lt;=0,0,IF(I702&lt;=25000,I702,IF(I702&lt;=50000,ROUNDUP(I702/2,0)+12500,IF(I702&lt;=100000,ROUNDUP(I702/4,0)+25000,50000)))),MIN(IF(H702&lt;=0,0,IF(H702&lt;=20000,H702,IF(H702&lt;=40000,ROUNDUP(H702/2,0)+10000,IF(H702&lt;=80000,ROUNDUP(H702/4,0)+20000,40000))))+IF(I702&lt;=0,0,IF(I702&lt;=25000,I702,IF(I702&lt;=50000,ROUNDUP(I702/2,0)+12500,IF(I702&lt;=100000,ROUNDUP(I702/4,0)+25000,50000)))),40000))))</f>
        <v/>
      </c>
      <c r="R702" s="18">
        <f>MIN(120000,O702+P702+Q702)</f>
        <v/>
      </c>
      <c r="S702" s="18">
        <f>IF(F702&lt;=0,IF(E702&lt;=0,0,IF(E702&lt;=12000,E702,IF(E702&lt;=32000,ROUNDUP(E702/2,0)+6000,IF(E702&lt;=56000,ROUNDUP(E702/4,0)+14000,28000)))),IF(E702&lt;=0,IF(F702&lt;=0,0,IF(F702&lt;=15000,F702,IF(F702&lt;=40000,ROUNDUP(F702/2,0)+7500,IF(F702&lt;=70000,ROUNDUP(F702/4,0)+17500,35000)))),MAX(IF(F702&lt;=0,0,IF(F702&lt;=15000,F702,IF(F702&lt;=40000,ROUNDUP(F702/2,0)+7500,IF(F702&lt;=70000,ROUNDUP(F702/4,0)+17500,35000)))),MIN(IF(E702&lt;=0,0,IF(E702&lt;=12000,E702,IF(E702&lt;=32000,ROUNDUP(E702/2,0)+6000,IF(E702&lt;=56000,ROUNDUP(E702/4,0)+14000,28000))))+IF(F702&lt;=0,0,IF(F702&lt;=15000,F702,IF(F702&lt;=40000,ROUNDUP(F702/2,0)+7500,IF(F702&lt;=70000,ROUNDUP(F702/4,0)+17500,35000)))),28000))))</f>
        <v/>
      </c>
      <c r="T702" s="18">
        <f>IF(G702&lt;=0,0,IF(G702&lt;=12000,G702,IF(G702&lt;=32000,ROUNDUP(G702/2,0)+6000,IF(G702&lt;=56000,ROUNDUP(G702/4,0)+14000,28000))))</f>
        <v/>
      </c>
      <c r="U702" s="18">
        <f>IF(I702&lt;=0,IF(H702&lt;=0,0,IF(H702&lt;=12000,H702,IF(H702&lt;=32000,ROUNDUP(H702/2,0)+6000,IF(H702&lt;=56000,ROUNDUP(H702/4,0)+14000,28000)))),IF(H702&lt;=0,IF(I702&lt;=0,0,IF(I702&lt;=15000,I702,IF(I702&lt;=40000,ROUNDUP(I702/2,0)+7500,IF(I702&lt;=70000,ROUNDUP(I702/4,0)+17500,35000)))),MAX(IF(I702&lt;=0,0,IF(I702&lt;=15000,I702,IF(I702&lt;=40000,ROUNDUP(I702/2,0)+7500,IF(I702&lt;=70000,ROUNDUP(I702/4,0)+17500,35000)))),MIN(IF(H702&lt;=0,0,IF(H702&lt;=12000,H702,IF(H702&lt;=32000,ROUNDUP(H702/2,0)+6000,IF(H702&lt;=56000,ROUNDUP(H702/4,0)+14000,28000))))+IF(I702&lt;=0,0,IF(I702&lt;=15000,I702,IF(I702&lt;=40000,ROUNDUP(I702/2,0)+7500,IF(I702&lt;=70000,ROUNDUP(I702/4,0)+17500,35000)))),28000))))</f>
        <v/>
      </c>
      <c r="V702" s="18">
        <f>MIN(70000,S702+T702+U702)</f>
        <v/>
      </c>
      <c r="W702" s="18">
        <f>MAX(0,ROUNDDOWN(M702-J702-N702-K702-0,-3))</f>
        <v/>
      </c>
      <c r="X702" s="18">
        <f>MAX(0,ROUNDDOWN(M702-J702-N702-K702-R702,-3))</f>
        <v/>
      </c>
      <c r="Y702" s="18">
        <f>IF(W702&lt;=0,0,ROUNDDOWN((W702*LOOKUP(W702,{0,1950001,3300001,6950001,9000001,18000001,40000001},{0.05,0.1,0.2,0.23,0.33,0.4,0.45})-LOOKUP(W702,{0,1950001,3300001,6950001,9000001,18000001,40000001},{0,97500,427500,636000,1536000,2796000,4796000}))*1.021,-2))</f>
        <v/>
      </c>
      <c r="Z702" s="18">
        <f>IF(X702&lt;=0,0,ROUNDDOWN((X702*LOOKUP(X702,{0,1950001,3300001,6950001,9000001,18000001,40000001},{0.05,0.1,0.2,0.23,0.33,0.4,0.45})-LOOKUP(X702,{0,1950001,3300001,6950001,9000001,18000001,40000001},{0,97500,427500,636000,1536000,2796000,4796000}))*1.021,-2))</f>
        <v/>
      </c>
      <c r="AA702" s="18">
        <f>MAX(0,ROUNDDOWN(M702-J702-430000-L702-0,-3))</f>
        <v/>
      </c>
      <c r="AB702" s="18">
        <f>MAX(0,ROUNDDOWN(M702-J702-430000-L702-V702,-3))</f>
        <v/>
      </c>
      <c r="AC702" s="18">
        <f>IF(M702&lt;=450000,0,MAX(0,ROUNDDOWN(AA702*0.06-MIN(50000,AA702)*0.03,-2))+MAX(0,ROUNDDOWN(AA702*0.04-MIN(50000,AA702)*0.02,-2)))</f>
        <v/>
      </c>
      <c r="AD702" s="18">
        <f>IF(M702&lt;=450000,0,MAX(0,ROUNDDOWN(AB702*0.06-MIN(50000,AB702)*0.03,-2))+MAX(0,ROUNDDOWN(AB702*0.04-MIN(50000,AB702)*0.02,-2)))</f>
        <v/>
      </c>
      <c r="AE702" s="18">
        <f>Y702-Z702</f>
        <v/>
      </c>
      <c r="AF702" s="18">
        <f>AC702-AD702</f>
        <v/>
      </c>
      <c r="AG702" s="18">
        <f>AE702+AF702</f>
        <v/>
      </c>
      <c r="AH702" s="20">
        <f>IF(W702&lt;=0,0,LOOKUP(W702,{0,1950001,3300001,6950001,9000001,18000001,40000001},{0.05,0.1,0.2,0.23,0.33,0.4,0.45}))</f>
        <v/>
      </c>
    </row>
    <row r="703">
      <c r="A703" t="inlineStr">
        <is>
          <t>1万円刻み 一般8万円</t>
        </is>
      </c>
      <c r="B703" s="18">
        <f>'4_1万円刻み'!$A$208</f>
        <v/>
      </c>
      <c r="C703" s="19" t="n">
        <v>2026</v>
      </c>
      <c r="D703" t="inlineStr">
        <is>
          <t>いいえ</t>
        </is>
      </c>
      <c r="E703" s="18" t="n">
        <v>80000</v>
      </c>
      <c r="F703" s="18" t="n">
        <v>0</v>
      </c>
      <c r="G703" s="18" t="n">
        <v>0</v>
      </c>
      <c r="H703" s="18" t="n">
        <v>0</v>
      </c>
      <c r="I703" s="18" t="n">
        <v>0</v>
      </c>
      <c r="J703" s="18">
        <f>ROUND(MIN(B703/12,650000)*12*0.0915+MIN(B703/12,1390000)*12*(0.0504+0)+B703*0.005,0)</f>
        <v/>
      </c>
      <c r="K703" s="18" t="n">
        <v>0</v>
      </c>
      <c r="L703" s="18" t="n">
        <v>0</v>
      </c>
      <c r="M703" s="18">
        <f>ROUND(IF(C703&gt;=2026,IF(B703&lt;741000,0,IF(B703&lt;2191000,B703-740000,IF(B703&lt;2193000,1451000,IF(B703&lt;2196000,1453000,IF(B703&lt;2200000,1456000,IF(B703&lt;3600000,ROUNDDOWN(B703/4,-3)*2.8-80000,IF(B703&lt;6600000,ROUNDDOWN(B703/4,-3)*3.2-440000,IF(B703&lt;8500000,ROUNDDOWN(B703*0.9,0)-1100000,B703-1950000)))))))),IF(B703&lt;651000,0,IF(B703&lt;1900000,B703-650000,IF(B703&lt;3600000,ROUNDDOWN(B703/4,-3)*2.8-80000,IF(B703&lt;6600000,ROUNDDOWN(B703/4,-3)*3.2-440000,IF(B703&lt;8500000,ROUNDDOWN(B703*0.9,0)-1100000,B703-1950000)))))),0)</f>
        <v/>
      </c>
      <c r="N703" s="18">
        <f>IF(M703&gt;23500000,NA(),IF(C703&gt;=2026,IF(M703&lt;=4890000,1040000,IF(M703&lt;=6550000,670000,620000)),IF(M703&lt;=1320000,950000,IF(M703&lt;=3360000,880000,IF(M703&lt;=4890000,680000,IF(M703&lt;=6550000,630000,580000))))))</f>
        <v/>
      </c>
      <c r="O703" s="18">
        <f>IF(F703&lt;=0,IF(AND(D703="はい",C703&gt;=2026,C703&lt;=2027),IF(E703&lt;=0,0,IF(E703&lt;=30000,E703,IF(E703&lt;=60000,ROUNDUP(E703/2,0)+15000,IF(E703&lt;=120000,ROUNDUP(E703/4,0)+30000,60000)))),IF(E703&lt;=0,0,IF(E703&lt;=20000,E703,IF(E703&lt;=40000,ROUNDUP(E703/2,0)+10000,IF(E703&lt;=80000,ROUNDUP(E703/4,0)+20000,40000))))),IF(E703&lt;=0,IF(F703&lt;=0,0,IF(F703&lt;=25000,F703,IF(F703&lt;=50000,ROUNDUP(F703/2,0)+12500,IF(F703&lt;=100000,ROUNDUP(F703/4,0)+25000,50000)))),MAX(IF(F703&lt;=0,0,IF(F703&lt;=25000,F703,IF(F703&lt;=50000,ROUNDUP(F703/2,0)+12500,IF(F703&lt;=100000,ROUNDUP(F703/4,0)+25000,50000)))),MIN(IF(AND(D703="はい",C703&gt;=2026,C703&lt;=2027),IF(E703&lt;=0,0,IF(E703&lt;=30000,E703,IF(E703&lt;=60000,ROUNDUP(E703/2,0)+15000,IF(E703&lt;=120000,ROUNDUP(E703/4,0)+30000,60000)))),IF(E703&lt;=0,0,IF(E703&lt;=20000,E703,IF(E703&lt;=40000,ROUNDUP(E703/2,0)+10000,IF(E703&lt;=80000,ROUNDUP(E703/4,0)+20000,40000)))))+IF(F703&lt;=0,0,IF(F703&lt;=25000,F703,IF(F703&lt;=50000,ROUNDUP(F703/2,0)+12500,IF(F703&lt;=100000,ROUNDUP(F703/4,0)+25000,50000)))),IF(AND(D703="はい",C703&gt;=2026,C703&lt;=2027),60000,40000)))))</f>
        <v/>
      </c>
      <c r="P703" s="18">
        <f>IF(G703&lt;=0,0,IF(G703&lt;=20000,G703,IF(G703&lt;=40000,ROUNDUP(G703/2,0)+10000,IF(G703&lt;=80000,ROUNDUP(G703/4,0)+20000,40000))))</f>
        <v/>
      </c>
      <c r="Q703" s="18">
        <f>IF(I703&lt;=0,IF(H703&lt;=0,0,IF(H703&lt;=20000,H703,IF(H703&lt;=40000,ROUNDUP(H703/2,0)+10000,IF(H703&lt;=80000,ROUNDUP(H703/4,0)+20000,40000)))),IF(H703&lt;=0,IF(I703&lt;=0,0,IF(I703&lt;=25000,I703,IF(I703&lt;=50000,ROUNDUP(I703/2,0)+12500,IF(I703&lt;=100000,ROUNDUP(I703/4,0)+25000,50000)))),MAX(IF(I703&lt;=0,0,IF(I703&lt;=25000,I703,IF(I703&lt;=50000,ROUNDUP(I703/2,0)+12500,IF(I703&lt;=100000,ROUNDUP(I703/4,0)+25000,50000)))),MIN(IF(H703&lt;=0,0,IF(H703&lt;=20000,H703,IF(H703&lt;=40000,ROUNDUP(H703/2,0)+10000,IF(H703&lt;=80000,ROUNDUP(H703/4,0)+20000,40000))))+IF(I703&lt;=0,0,IF(I703&lt;=25000,I703,IF(I703&lt;=50000,ROUNDUP(I703/2,0)+12500,IF(I703&lt;=100000,ROUNDUP(I703/4,0)+25000,50000)))),40000))))</f>
        <v/>
      </c>
      <c r="R703" s="18">
        <f>MIN(120000,O703+P703+Q703)</f>
        <v/>
      </c>
      <c r="S703" s="18">
        <f>IF(F703&lt;=0,IF(E703&lt;=0,0,IF(E703&lt;=12000,E703,IF(E703&lt;=32000,ROUNDUP(E703/2,0)+6000,IF(E703&lt;=56000,ROUNDUP(E703/4,0)+14000,28000)))),IF(E703&lt;=0,IF(F703&lt;=0,0,IF(F703&lt;=15000,F703,IF(F703&lt;=40000,ROUNDUP(F703/2,0)+7500,IF(F703&lt;=70000,ROUNDUP(F703/4,0)+17500,35000)))),MAX(IF(F703&lt;=0,0,IF(F703&lt;=15000,F703,IF(F703&lt;=40000,ROUNDUP(F703/2,0)+7500,IF(F703&lt;=70000,ROUNDUP(F703/4,0)+17500,35000)))),MIN(IF(E703&lt;=0,0,IF(E703&lt;=12000,E703,IF(E703&lt;=32000,ROUNDUP(E703/2,0)+6000,IF(E703&lt;=56000,ROUNDUP(E703/4,0)+14000,28000))))+IF(F703&lt;=0,0,IF(F703&lt;=15000,F703,IF(F703&lt;=40000,ROUNDUP(F703/2,0)+7500,IF(F703&lt;=70000,ROUNDUP(F703/4,0)+17500,35000)))),28000))))</f>
        <v/>
      </c>
      <c r="T703" s="18">
        <f>IF(G703&lt;=0,0,IF(G703&lt;=12000,G703,IF(G703&lt;=32000,ROUNDUP(G703/2,0)+6000,IF(G703&lt;=56000,ROUNDUP(G703/4,0)+14000,28000))))</f>
        <v/>
      </c>
      <c r="U703" s="18">
        <f>IF(I703&lt;=0,IF(H703&lt;=0,0,IF(H703&lt;=12000,H703,IF(H703&lt;=32000,ROUNDUP(H703/2,0)+6000,IF(H703&lt;=56000,ROUNDUP(H703/4,0)+14000,28000)))),IF(H703&lt;=0,IF(I703&lt;=0,0,IF(I703&lt;=15000,I703,IF(I703&lt;=40000,ROUNDUP(I703/2,0)+7500,IF(I703&lt;=70000,ROUNDUP(I703/4,0)+17500,35000)))),MAX(IF(I703&lt;=0,0,IF(I703&lt;=15000,I703,IF(I703&lt;=40000,ROUNDUP(I703/2,0)+7500,IF(I703&lt;=70000,ROUNDUP(I703/4,0)+17500,35000)))),MIN(IF(H703&lt;=0,0,IF(H703&lt;=12000,H703,IF(H703&lt;=32000,ROUNDUP(H703/2,0)+6000,IF(H703&lt;=56000,ROUNDUP(H703/4,0)+14000,28000))))+IF(I703&lt;=0,0,IF(I703&lt;=15000,I703,IF(I703&lt;=40000,ROUNDUP(I703/2,0)+7500,IF(I703&lt;=70000,ROUNDUP(I703/4,0)+17500,35000)))),28000))))</f>
        <v/>
      </c>
      <c r="V703" s="18">
        <f>MIN(70000,S703+T703+U703)</f>
        <v/>
      </c>
      <c r="W703" s="18">
        <f>MAX(0,ROUNDDOWN(M703-J703-N703-K703-0,-3))</f>
        <v/>
      </c>
      <c r="X703" s="18">
        <f>MAX(0,ROUNDDOWN(M703-J703-N703-K703-R703,-3))</f>
        <v/>
      </c>
      <c r="Y703" s="18">
        <f>IF(W703&lt;=0,0,ROUNDDOWN((W703*LOOKUP(W703,{0,1950001,3300001,6950001,9000001,18000001,40000001},{0.05,0.1,0.2,0.23,0.33,0.4,0.45})-LOOKUP(W703,{0,1950001,3300001,6950001,9000001,18000001,40000001},{0,97500,427500,636000,1536000,2796000,4796000}))*1.021,-2))</f>
        <v/>
      </c>
      <c r="Z703" s="18">
        <f>IF(X703&lt;=0,0,ROUNDDOWN((X703*LOOKUP(X703,{0,1950001,3300001,6950001,9000001,18000001,40000001},{0.05,0.1,0.2,0.23,0.33,0.4,0.45})-LOOKUP(X703,{0,1950001,3300001,6950001,9000001,18000001,40000001},{0,97500,427500,636000,1536000,2796000,4796000}))*1.021,-2))</f>
        <v/>
      </c>
      <c r="AA703" s="18">
        <f>MAX(0,ROUNDDOWN(M703-J703-430000-L703-0,-3))</f>
        <v/>
      </c>
      <c r="AB703" s="18">
        <f>MAX(0,ROUNDDOWN(M703-J703-430000-L703-V703,-3))</f>
        <v/>
      </c>
      <c r="AC703" s="18">
        <f>IF(M703&lt;=450000,0,MAX(0,ROUNDDOWN(AA703*0.06-MIN(50000,AA703)*0.03,-2))+MAX(0,ROUNDDOWN(AA703*0.04-MIN(50000,AA703)*0.02,-2)))</f>
        <v/>
      </c>
      <c r="AD703" s="18">
        <f>IF(M703&lt;=450000,0,MAX(0,ROUNDDOWN(AB703*0.06-MIN(50000,AB703)*0.03,-2))+MAX(0,ROUNDDOWN(AB703*0.04-MIN(50000,AB703)*0.02,-2)))</f>
        <v/>
      </c>
      <c r="AE703" s="18">
        <f>Y703-Z703</f>
        <v/>
      </c>
      <c r="AF703" s="18">
        <f>AC703-AD703</f>
        <v/>
      </c>
      <c r="AG703" s="18">
        <f>AE703+AF703</f>
        <v/>
      </c>
      <c r="AH703" s="20">
        <f>IF(W703&lt;=0,0,LOOKUP(W703,{0,1950001,3300001,6950001,9000001,18000001,40000001},{0.05,0.1,0.2,0.23,0.33,0.4,0.45}))</f>
        <v/>
      </c>
    </row>
    <row r="704">
      <c r="A704" t="inlineStr">
        <is>
          <t>1万円刻み 特例あり一般12万円</t>
        </is>
      </c>
      <c r="B704" s="18">
        <f>'4_1万円刻み'!$A$208</f>
        <v/>
      </c>
      <c r="C704" s="19" t="n">
        <v>2026</v>
      </c>
      <c r="D704" t="inlineStr">
        <is>
          <t>はい</t>
        </is>
      </c>
      <c r="E704" s="18" t="n">
        <v>120000</v>
      </c>
      <c r="F704" s="18" t="n">
        <v>0</v>
      </c>
      <c r="G704" s="18" t="n">
        <v>0</v>
      </c>
      <c r="H704" s="18" t="n">
        <v>0</v>
      </c>
      <c r="I704" s="18" t="n">
        <v>0</v>
      </c>
      <c r="J704" s="18">
        <f>ROUND(MIN(B704/12,650000)*12*0.0915+MIN(B704/12,1390000)*12*(0.0504+0)+B704*0.005,0)</f>
        <v/>
      </c>
      <c r="K704" s="18" t="n">
        <v>0</v>
      </c>
      <c r="L704" s="18" t="n">
        <v>0</v>
      </c>
      <c r="M704" s="18">
        <f>ROUND(IF(C704&gt;=2026,IF(B704&lt;741000,0,IF(B704&lt;2191000,B704-740000,IF(B704&lt;2193000,1451000,IF(B704&lt;2196000,1453000,IF(B704&lt;2200000,1456000,IF(B704&lt;3600000,ROUNDDOWN(B704/4,-3)*2.8-80000,IF(B704&lt;6600000,ROUNDDOWN(B704/4,-3)*3.2-440000,IF(B704&lt;8500000,ROUNDDOWN(B704*0.9,0)-1100000,B704-1950000)))))))),IF(B704&lt;651000,0,IF(B704&lt;1900000,B704-650000,IF(B704&lt;3600000,ROUNDDOWN(B704/4,-3)*2.8-80000,IF(B704&lt;6600000,ROUNDDOWN(B704/4,-3)*3.2-440000,IF(B704&lt;8500000,ROUNDDOWN(B704*0.9,0)-1100000,B704-1950000)))))),0)</f>
        <v/>
      </c>
      <c r="N704" s="18">
        <f>IF(M704&gt;23500000,NA(),IF(C704&gt;=2026,IF(M704&lt;=4890000,1040000,IF(M704&lt;=6550000,670000,620000)),IF(M704&lt;=1320000,950000,IF(M704&lt;=3360000,880000,IF(M704&lt;=4890000,680000,IF(M704&lt;=6550000,630000,580000))))))</f>
        <v/>
      </c>
      <c r="O704" s="18">
        <f>IF(F704&lt;=0,IF(AND(D704="はい",C704&gt;=2026,C704&lt;=2027),IF(E704&lt;=0,0,IF(E704&lt;=30000,E704,IF(E704&lt;=60000,ROUNDUP(E704/2,0)+15000,IF(E704&lt;=120000,ROUNDUP(E704/4,0)+30000,60000)))),IF(E704&lt;=0,0,IF(E704&lt;=20000,E704,IF(E704&lt;=40000,ROUNDUP(E704/2,0)+10000,IF(E704&lt;=80000,ROUNDUP(E704/4,0)+20000,40000))))),IF(E704&lt;=0,IF(F704&lt;=0,0,IF(F704&lt;=25000,F704,IF(F704&lt;=50000,ROUNDUP(F704/2,0)+12500,IF(F704&lt;=100000,ROUNDUP(F704/4,0)+25000,50000)))),MAX(IF(F704&lt;=0,0,IF(F704&lt;=25000,F704,IF(F704&lt;=50000,ROUNDUP(F704/2,0)+12500,IF(F704&lt;=100000,ROUNDUP(F704/4,0)+25000,50000)))),MIN(IF(AND(D704="はい",C704&gt;=2026,C704&lt;=2027),IF(E704&lt;=0,0,IF(E704&lt;=30000,E704,IF(E704&lt;=60000,ROUNDUP(E704/2,0)+15000,IF(E704&lt;=120000,ROUNDUP(E704/4,0)+30000,60000)))),IF(E704&lt;=0,0,IF(E704&lt;=20000,E704,IF(E704&lt;=40000,ROUNDUP(E704/2,0)+10000,IF(E704&lt;=80000,ROUNDUP(E704/4,0)+20000,40000)))))+IF(F704&lt;=0,0,IF(F704&lt;=25000,F704,IF(F704&lt;=50000,ROUNDUP(F704/2,0)+12500,IF(F704&lt;=100000,ROUNDUP(F704/4,0)+25000,50000)))),IF(AND(D704="はい",C704&gt;=2026,C704&lt;=2027),60000,40000)))))</f>
        <v/>
      </c>
      <c r="P704" s="18">
        <f>IF(G704&lt;=0,0,IF(G704&lt;=20000,G704,IF(G704&lt;=40000,ROUNDUP(G704/2,0)+10000,IF(G704&lt;=80000,ROUNDUP(G704/4,0)+20000,40000))))</f>
        <v/>
      </c>
      <c r="Q704" s="18">
        <f>IF(I704&lt;=0,IF(H704&lt;=0,0,IF(H704&lt;=20000,H704,IF(H704&lt;=40000,ROUNDUP(H704/2,0)+10000,IF(H704&lt;=80000,ROUNDUP(H704/4,0)+20000,40000)))),IF(H704&lt;=0,IF(I704&lt;=0,0,IF(I704&lt;=25000,I704,IF(I704&lt;=50000,ROUNDUP(I704/2,0)+12500,IF(I704&lt;=100000,ROUNDUP(I704/4,0)+25000,50000)))),MAX(IF(I704&lt;=0,0,IF(I704&lt;=25000,I704,IF(I704&lt;=50000,ROUNDUP(I704/2,0)+12500,IF(I704&lt;=100000,ROUNDUP(I704/4,0)+25000,50000)))),MIN(IF(H704&lt;=0,0,IF(H704&lt;=20000,H704,IF(H704&lt;=40000,ROUNDUP(H704/2,0)+10000,IF(H704&lt;=80000,ROUNDUP(H704/4,0)+20000,40000))))+IF(I704&lt;=0,0,IF(I704&lt;=25000,I704,IF(I704&lt;=50000,ROUNDUP(I704/2,0)+12500,IF(I704&lt;=100000,ROUNDUP(I704/4,0)+25000,50000)))),40000))))</f>
        <v/>
      </c>
      <c r="R704" s="18">
        <f>MIN(120000,O704+P704+Q704)</f>
        <v/>
      </c>
      <c r="S704" s="18">
        <f>IF(F704&lt;=0,IF(E704&lt;=0,0,IF(E704&lt;=12000,E704,IF(E704&lt;=32000,ROUNDUP(E704/2,0)+6000,IF(E704&lt;=56000,ROUNDUP(E704/4,0)+14000,28000)))),IF(E704&lt;=0,IF(F704&lt;=0,0,IF(F704&lt;=15000,F704,IF(F704&lt;=40000,ROUNDUP(F704/2,0)+7500,IF(F704&lt;=70000,ROUNDUP(F704/4,0)+17500,35000)))),MAX(IF(F704&lt;=0,0,IF(F704&lt;=15000,F704,IF(F704&lt;=40000,ROUNDUP(F704/2,0)+7500,IF(F704&lt;=70000,ROUNDUP(F704/4,0)+17500,35000)))),MIN(IF(E704&lt;=0,0,IF(E704&lt;=12000,E704,IF(E704&lt;=32000,ROUNDUP(E704/2,0)+6000,IF(E704&lt;=56000,ROUNDUP(E704/4,0)+14000,28000))))+IF(F704&lt;=0,0,IF(F704&lt;=15000,F704,IF(F704&lt;=40000,ROUNDUP(F704/2,0)+7500,IF(F704&lt;=70000,ROUNDUP(F704/4,0)+17500,35000)))),28000))))</f>
        <v/>
      </c>
      <c r="T704" s="18">
        <f>IF(G704&lt;=0,0,IF(G704&lt;=12000,G704,IF(G704&lt;=32000,ROUNDUP(G704/2,0)+6000,IF(G704&lt;=56000,ROUNDUP(G704/4,0)+14000,28000))))</f>
        <v/>
      </c>
      <c r="U704" s="18">
        <f>IF(I704&lt;=0,IF(H704&lt;=0,0,IF(H704&lt;=12000,H704,IF(H704&lt;=32000,ROUNDUP(H704/2,0)+6000,IF(H704&lt;=56000,ROUNDUP(H704/4,0)+14000,28000)))),IF(H704&lt;=0,IF(I704&lt;=0,0,IF(I704&lt;=15000,I704,IF(I704&lt;=40000,ROUNDUP(I704/2,0)+7500,IF(I704&lt;=70000,ROUNDUP(I704/4,0)+17500,35000)))),MAX(IF(I704&lt;=0,0,IF(I704&lt;=15000,I704,IF(I704&lt;=40000,ROUNDUP(I704/2,0)+7500,IF(I704&lt;=70000,ROUNDUP(I704/4,0)+17500,35000)))),MIN(IF(H704&lt;=0,0,IF(H704&lt;=12000,H704,IF(H704&lt;=32000,ROUNDUP(H704/2,0)+6000,IF(H704&lt;=56000,ROUNDUP(H704/4,0)+14000,28000))))+IF(I704&lt;=0,0,IF(I704&lt;=15000,I704,IF(I704&lt;=40000,ROUNDUP(I704/2,0)+7500,IF(I704&lt;=70000,ROUNDUP(I704/4,0)+17500,35000)))),28000))))</f>
        <v/>
      </c>
      <c r="V704" s="18">
        <f>MIN(70000,S704+T704+U704)</f>
        <v/>
      </c>
      <c r="W704" s="18">
        <f>MAX(0,ROUNDDOWN(M704-J704-N704-K704-0,-3))</f>
        <v/>
      </c>
      <c r="X704" s="18">
        <f>MAX(0,ROUNDDOWN(M704-J704-N704-K704-R704,-3))</f>
        <v/>
      </c>
      <c r="Y704" s="18">
        <f>IF(W704&lt;=0,0,ROUNDDOWN((W704*LOOKUP(W704,{0,1950001,3300001,6950001,9000001,18000001,40000001},{0.05,0.1,0.2,0.23,0.33,0.4,0.45})-LOOKUP(W704,{0,1950001,3300001,6950001,9000001,18000001,40000001},{0,97500,427500,636000,1536000,2796000,4796000}))*1.021,-2))</f>
        <v/>
      </c>
      <c r="Z704" s="18">
        <f>IF(X704&lt;=0,0,ROUNDDOWN((X704*LOOKUP(X704,{0,1950001,3300001,6950001,9000001,18000001,40000001},{0.05,0.1,0.2,0.23,0.33,0.4,0.45})-LOOKUP(X704,{0,1950001,3300001,6950001,9000001,18000001,40000001},{0,97500,427500,636000,1536000,2796000,4796000}))*1.021,-2))</f>
        <v/>
      </c>
      <c r="AA704" s="18">
        <f>MAX(0,ROUNDDOWN(M704-J704-430000-L704-0,-3))</f>
        <v/>
      </c>
      <c r="AB704" s="18">
        <f>MAX(0,ROUNDDOWN(M704-J704-430000-L704-V704,-3))</f>
        <v/>
      </c>
      <c r="AC704" s="18">
        <f>IF(M704&lt;=450000,0,MAX(0,ROUNDDOWN(AA704*0.06-MIN(50000,AA704)*0.03,-2))+MAX(0,ROUNDDOWN(AA704*0.04-MIN(50000,AA704)*0.02,-2)))</f>
        <v/>
      </c>
      <c r="AD704" s="18">
        <f>IF(M704&lt;=450000,0,MAX(0,ROUNDDOWN(AB704*0.06-MIN(50000,AB704)*0.03,-2))+MAX(0,ROUNDDOWN(AB704*0.04-MIN(50000,AB704)*0.02,-2)))</f>
        <v/>
      </c>
      <c r="AE704" s="18">
        <f>Y704-Z704</f>
        <v/>
      </c>
      <c r="AF704" s="18">
        <f>AC704-AD704</f>
        <v/>
      </c>
      <c r="AG704" s="18">
        <f>AE704+AF704</f>
        <v/>
      </c>
      <c r="AH704" s="20">
        <f>IF(W704&lt;=0,0,LOOKUP(W704,{0,1950001,3300001,6950001,9000001,18000001,40000001},{0.05,0.1,0.2,0.23,0.33,0.4,0.45}))</f>
        <v/>
      </c>
    </row>
    <row r="705">
      <c r="A705" t="inlineStr">
        <is>
          <t>1万円刻み 3区分8万円ずつ</t>
        </is>
      </c>
      <c r="B705" s="18">
        <f>'4_1万円刻み'!$A$209</f>
        <v/>
      </c>
      <c r="C705" s="19" t="n">
        <v>2026</v>
      </c>
      <c r="D705" t="inlineStr">
        <is>
          <t>いいえ</t>
        </is>
      </c>
      <c r="E705" s="18" t="n">
        <v>80000</v>
      </c>
      <c r="F705" s="18" t="n">
        <v>0</v>
      </c>
      <c r="G705" s="18" t="n">
        <v>80000</v>
      </c>
      <c r="H705" s="18" t="n">
        <v>80000</v>
      </c>
      <c r="I705" s="18" t="n">
        <v>0</v>
      </c>
      <c r="J705" s="18">
        <f>ROUND(MIN(B705/12,650000)*12*0.0915+MIN(B705/12,1390000)*12*(0.0504+0)+B705*0.005,0)</f>
        <v/>
      </c>
      <c r="K705" s="18" t="n">
        <v>0</v>
      </c>
      <c r="L705" s="18" t="n">
        <v>0</v>
      </c>
      <c r="M705" s="18">
        <f>ROUND(IF(C705&gt;=2026,IF(B705&lt;741000,0,IF(B705&lt;2191000,B705-740000,IF(B705&lt;2193000,1451000,IF(B705&lt;2196000,1453000,IF(B705&lt;2200000,1456000,IF(B705&lt;3600000,ROUNDDOWN(B705/4,-3)*2.8-80000,IF(B705&lt;6600000,ROUNDDOWN(B705/4,-3)*3.2-440000,IF(B705&lt;8500000,ROUNDDOWN(B705*0.9,0)-1100000,B705-1950000)))))))),IF(B705&lt;651000,0,IF(B705&lt;1900000,B705-650000,IF(B705&lt;3600000,ROUNDDOWN(B705/4,-3)*2.8-80000,IF(B705&lt;6600000,ROUNDDOWN(B705/4,-3)*3.2-440000,IF(B705&lt;8500000,ROUNDDOWN(B705*0.9,0)-1100000,B705-1950000)))))),0)</f>
        <v/>
      </c>
      <c r="N705" s="18">
        <f>IF(M705&gt;23500000,NA(),IF(C705&gt;=2026,IF(M705&lt;=4890000,1040000,IF(M705&lt;=6550000,670000,620000)),IF(M705&lt;=1320000,950000,IF(M705&lt;=3360000,880000,IF(M705&lt;=4890000,680000,IF(M705&lt;=6550000,630000,580000))))))</f>
        <v/>
      </c>
      <c r="O705" s="18">
        <f>IF(F705&lt;=0,IF(AND(D705="はい",C705&gt;=2026,C705&lt;=2027),IF(E705&lt;=0,0,IF(E705&lt;=30000,E705,IF(E705&lt;=60000,ROUNDUP(E705/2,0)+15000,IF(E705&lt;=120000,ROUNDUP(E705/4,0)+30000,60000)))),IF(E705&lt;=0,0,IF(E705&lt;=20000,E705,IF(E705&lt;=40000,ROUNDUP(E705/2,0)+10000,IF(E705&lt;=80000,ROUNDUP(E705/4,0)+20000,40000))))),IF(E705&lt;=0,IF(F705&lt;=0,0,IF(F705&lt;=25000,F705,IF(F705&lt;=50000,ROUNDUP(F705/2,0)+12500,IF(F705&lt;=100000,ROUNDUP(F705/4,0)+25000,50000)))),MAX(IF(F705&lt;=0,0,IF(F705&lt;=25000,F705,IF(F705&lt;=50000,ROUNDUP(F705/2,0)+12500,IF(F705&lt;=100000,ROUNDUP(F705/4,0)+25000,50000)))),MIN(IF(AND(D705="はい",C705&gt;=2026,C705&lt;=2027),IF(E705&lt;=0,0,IF(E705&lt;=30000,E705,IF(E705&lt;=60000,ROUNDUP(E705/2,0)+15000,IF(E705&lt;=120000,ROUNDUP(E705/4,0)+30000,60000)))),IF(E705&lt;=0,0,IF(E705&lt;=20000,E705,IF(E705&lt;=40000,ROUNDUP(E705/2,0)+10000,IF(E705&lt;=80000,ROUNDUP(E705/4,0)+20000,40000)))))+IF(F705&lt;=0,0,IF(F705&lt;=25000,F705,IF(F705&lt;=50000,ROUNDUP(F705/2,0)+12500,IF(F705&lt;=100000,ROUNDUP(F705/4,0)+25000,50000)))),IF(AND(D705="はい",C705&gt;=2026,C705&lt;=2027),60000,40000)))))</f>
        <v/>
      </c>
      <c r="P705" s="18">
        <f>IF(G705&lt;=0,0,IF(G705&lt;=20000,G705,IF(G705&lt;=40000,ROUNDUP(G705/2,0)+10000,IF(G705&lt;=80000,ROUNDUP(G705/4,0)+20000,40000))))</f>
        <v/>
      </c>
      <c r="Q705" s="18">
        <f>IF(I705&lt;=0,IF(H705&lt;=0,0,IF(H705&lt;=20000,H705,IF(H705&lt;=40000,ROUNDUP(H705/2,0)+10000,IF(H705&lt;=80000,ROUNDUP(H705/4,0)+20000,40000)))),IF(H705&lt;=0,IF(I705&lt;=0,0,IF(I705&lt;=25000,I705,IF(I705&lt;=50000,ROUNDUP(I705/2,0)+12500,IF(I705&lt;=100000,ROUNDUP(I705/4,0)+25000,50000)))),MAX(IF(I705&lt;=0,0,IF(I705&lt;=25000,I705,IF(I705&lt;=50000,ROUNDUP(I705/2,0)+12500,IF(I705&lt;=100000,ROUNDUP(I705/4,0)+25000,50000)))),MIN(IF(H705&lt;=0,0,IF(H705&lt;=20000,H705,IF(H705&lt;=40000,ROUNDUP(H705/2,0)+10000,IF(H705&lt;=80000,ROUNDUP(H705/4,0)+20000,40000))))+IF(I705&lt;=0,0,IF(I705&lt;=25000,I705,IF(I705&lt;=50000,ROUNDUP(I705/2,0)+12500,IF(I705&lt;=100000,ROUNDUP(I705/4,0)+25000,50000)))),40000))))</f>
        <v/>
      </c>
      <c r="R705" s="18">
        <f>MIN(120000,O705+P705+Q705)</f>
        <v/>
      </c>
      <c r="S705" s="18">
        <f>IF(F705&lt;=0,IF(E705&lt;=0,0,IF(E705&lt;=12000,E705,IF(E705&lt;=32000,ROUNDUP(E705/2,0)+6000,IF(E705&lt;=56000,ROUNDUP(E705/4,0)+14000,28000)))),IF(E705&lt;=0,IF(F705&lt;=0,0,IF(F705&lt;=15000,F705,IF(F705&lt;=40000,ROUNDUP(F705/2,0)+7500,IF(F705&lt;=70000,ROUNDUP(F705/4,0)+17500,35000)))),MAX(IF(F705&lt;=0,0,IF(F705&lt;=15000,F705,IF(F705&lt;=40000,ROUNDUP(F705/2,0)+7500,IF(F705&lt;=70000,ROUNDUP(F705/4,0)+17500,35000)))),MIN(IF(E705&lt;=0,0,IF(E705&lt;=12000,E705,IF(E705&lt;=32000,ROUNDUP(E705/2,0)+6000,IF(E705&lt;=56000,ROUNDUP(E705/4,0)+14000,28000))))+IF(F705&lt;=0,0,IF(F705&lt;=15000,F705,IF(F705&lt;=40000,ROUNDUP(F705/2,0)+7500,IF(F705&lt;=70000,ROUNDUP(F705/4,0)+17500,35000)))),28000))))</f>
        <v/>
      </c>
      <c r="T705" s="18">
        <f>IF(G705&lt;=0,0,IF(G705&lt;=12000,G705,IF(G705&lt;=32000,ROUNDUP(G705/2,0)+6000,IF(G705&lt;=56000,ROUNDUP(G705/4,0)+14000,28000))))</f>
        <v/>
      </c>
      <c r="U705" s="18">
        <f>IF(I705&lt;=0,IF(H705&lt;=0,0,IF(H705&lt;=12000,H705,IF(H705&lt;=32000,ROUNDUP(H705/2,0)+6000,IF(H705&lt;=56000,ROUNDUP(H705/4,0)+14000,28000)))),IF(H705&lt;=0,IF(I705&lt;=0,0,IF(I705&lt;=15000,I705,IF(I705&lt;=40000,ROUNDUP(I705/2,0)+7500,IF(I705&lt;=70000,ROUNDUP(I705/4,0)+17500,35000)))),MAX(IF(I705&lt;=0,0,IF(I705&lt;=15000,I705,IF(I705&lt;=40000,ROUNDUP(I705/2,0)+7500,IF(I705&lt;=70000,ROUNDUP(I705/4,0)+17500,35000)))),MIN(IF(H705&lt;=0,0,IF(H705&lt;=12000,H705,IF(H705&lt;=32000,ROUNDUP(H705/2,0)+6000,IF(H705&lt;=56000,ROUNDUP(H705/4,0)+14000,28000))))+IF(I705&lt;=0,0,IF(I705&lt;=15000,I705,IF(I705&lt;=40000,ROUNDUP(I705/2,0)+7500,IF(I705&lt;=70000,ROUNDUP(I705/4,0)+17500,35000)))),28000))))</f>
        <v/>
      </c>
      <c r="V705" s="18">
        <f>MIN(70000,S705+T705+U705)</f>
        <v/>
      </c>
      <c r="W705" s="18">
        <f>MAX(0,ROUNDDOWN(M705-J705-N705-K705-0,-3))</f>
        <v/>
      </c>
      <c r="X705" s="18">
        <f>MAX(0,ROUNDDOWN(M705-J705-N705-K705-R705,-3))</f>
        <v/>
      </c>
      <c r="Y705" s="18">
        <f>IF(W705&lt;=0,0,ROUNDDOWN((W705*LOOKUP(W705,{0,1950001,3300001,6950001,9000001,18000001,40000001},{0.05,0.1,0.2,0.23,0.33,0.4,0.45})-LOOKUP(W705,{0,1950001,3300001,6950001,9000001,18000001,40000001},{0,97500,427500,636000,1536000,2796000,4796000}))*1.021,-2))</f>
        <v/>
      </c>
      <c r="Z705" s="18">
        <f>IF(X705&lt;=0,0,ROUNDDOWN((X705*LOOKUP(X705,{0,1950001,3300001,6950001,9000001,18000001,40000001},{0.05,0.1,0.2,0.23,0.33,0.4,0.45})-LOOKUP(X705,{0,1950001,3300001,6950001,9000001,18000001,40000001},{0,97500,427500,636000,1536000,2796000,4796000}))*1.021,-2))</f>
        <v/>
      </c>
      <c r="AA705" s="18">
        <f>MAX(0,ROUNDDOWN(M705-J705-430000-L705-0,-3))</f>
        <v/>
      </c>
      <c r="AB705" s="18">
        <f>MAX(0,ROUNDDOWN(M705-J705-430000-L705-V705,-3))</f>
        <v/>
      </c>
      <c r="AC705" s="18">
        <f>IF(M705&lt;=450000,0,MAX(0,ROUNDDOWN(AA705*0.06-MIN(50000,AA705)*0.03,-2))+MAX(0,ROUNDDOWN(AA705*0.04-MIN(50000,AA705)*0.02,-2)))</f>
        <v/>
      </c>
      <c r="AD705" s="18">
        <f>IF(M705&lt;=450000,0,MAX(0,ROUNDDOWN(AB705*0.06-MIN(50000,AB705)*0.03,-2))+MAX(0,ROUNDDOWN(AB705*0.04-MIN(50000,AB705)*0.02,-2)))</f>
        <v/>
      </c>
      <c r="AE705" s="18">
        <f>Y705-Z705</f>
        <v/>
      </c>
      <c r="AF705" s="18">
        <f>AC705-AD705</f>
        <v/>
      </c>
      <c r="AG705" s="18">
        <f>AE705+AF705</f>
        <v/>
      </c>
      <c r="AH705" s="20">
        <f>IF(W705&lt;=0,0,LOOKUP(W705,{0,1950001,3300001,6950001,9000001,18000001,40000001},{0.05,0.1,0.2,0.23,0.33,0.4,0.45}))</f>
        <v/>
      </c>
    </row>
    <row r="706">
      <c r="A706" t="inlineStr">
        <is>
          <t>1万円刻み 一般8万円</t>
        </is>
      </c>
      <c r="B706" s="18">
        <f>'4_1万円刻み'!$A$209</f>
        <v/>
      </c>
      <c r="C706" s="19" t="n">
        <v>2026</v>
      </c>
      <c r="D706" t="inlineStr">
        <is>
          <t>いいえ</t>
        </is>
      </c>
      <c r="E706" s="18" t="n">
        <v>80000</v>
      </c>
      <c r="F706" s="18" t="n">
        <v>0</v>
      </c>
      <c r="G706" s="18" t="n">
        <v>0</v>
      </c>
      <c r="H706" s="18" t="n">
        <v>0</v>
      </c>
      <c r="I706" s="18" t="n">
        <v>0</v>
      </c>
      <c r="J706" s="18">
        <f>ROUND(MIN(B706/12,650000)*12*0.0915+MIN(B706/12,1390000)*12*(0.0504+0)+B706*0.005,0)</f>
        <v/>
      </c>
      <c r="K706" s="18" t="n">
        <v>0</v>
      </c>
      <c r="L706" s="18" t="n">
        <v>0</v>
      </c>
      <c r="M706" s="18">
        <f>ROUND(IF(C706&gt;=2026,IF(B706&lt;741000,0,IF(B706&lt;2191000,B706-740000,IF(B706&lt;2193000,1451000,IF(B706&lt;2196000,1453000,IF(B706&lt;2200000,1456000,IF(B706&lt;3600000,ROUNDDOWN(B706/4,-3)*2.8-80000,IF(B706&lt;6600000,ROUNDDOWN(B706/4,-3)*3.2-440000,IF(B706&lt;8500000,ROUNDDOWN(B706*0.9,0)-1100000,B706-1950000)))))))),IF(B706&lt;651000,0,IF(B706&lt;1900000,B706-650000,IF(B706&lt;3600000,ROUNDDOWN(B706/4,-3)*2.8-80000,IF(B706&lt;6600000,ROUNDDOWN(B706/4,-3)*3.2-440000,IF(B706&lt;8500000,ROUNDDOWN(B706*0.9,0)-1100000,B706-1950000)))))),0)</f>
        <v/>
      </c>
      <c r="N706" s="18">
        <f>IF(M706&gt;23500000,NA(),IF(C706&gt;=2026,IF(M706&lt;=4890000,1040000,IF(M706&lt;=6550000,670000,620000)),IF(M706&lt;=1320000,950000,IF(M706&lt;=3360000,880000,IF(M706&lt;=4890000,680000,IF(M706&lt;=6550000,630000,580000))))))</f>
        <v/>
      </c>
      <c r="O706" s="18">
        <f>IF(F706&lt;=0,IF(AND(D706="はい",C706&gt;=2026,C706&lt;=2027),IF(E706&lt;=0,0,IF(E706&lt;=30000,E706,IF(E706&lt;=60000,ROUNDUP(E706/2,0)+15000,IF(E706&lt;=120000,ROUNDUP(E706/4,0)+30000,60000)))),IF(E706&lt;=0,0,IF(E706&lt;=20000,E706,IF(E706&lt;=40000,ROUNDUP(E706/2,0)+10000,IF(E706&lt;=80000,ROUNDUP(E706/4,0)+20000,40000))))),IF(E706&lt;=0,IF(F706&lt;=0,0,IF(F706&lt;=25000,F706,IF(F706&lt;=50000,ROUNDUP(F706/2,0)+12500,IF(F706&lt;=100000,ROUNDUP(F706/4,0)+25000,50000)))),MAX(IF(F706&lt;=0,0,IF(F706&lt;=25000,F706,IF(F706&lt;=50000,ROUNDUP(F706/2,0)+12500,IF(F706&lt;=100000,ROUNDUP(F706/4,0)+25000,50000)))),MIN(IF(AND(D706="はい",C706&gt;=2026,C706&lt;=2027),IF(E706&lt;=0,0,IF(E706&lt;=30000,E706,IF(E706&lt;=60000,ROUNDUP(E706/2,0)+15000,IF(E706&lt;=120000,ROUNDUP(E706/4,0)+30000,60000)))),IF(E706&lt;=0,0,IF(E706&lt;=20000,E706,IF(E706&lt;=40000,ROUNDUP(E706/2,0)+10000,IF(E706&lt;=80000,ROUNDUP(E706/4,0)+20000,40000)))))+IF(F706&lt;=0,0,IF(F706&lt;=25000,F706,IF(F706&lt;=50000,ROUNDUP(F706/2,0)+12500,IF(F706&lt;=100000,ROUNDUP(F706/4,0)+25000,50000)))),IF(AND(D706="はい",C706&gt;=2026,C706&lt;=2027),60000,40000)))))</f>
        <v/>
      </c>
      <c r="P706" s="18">
        <f>IF(G706&lt;=0,0,IF(G706&lt;=20000,G706,IF(G706&lt;=40000,ROUNDUP(G706/2,0)+10000,IF(G706&lt;=80000,ROUNDUP(G706/4,0)+20000,40000))))</f>
        <v/>
      </c>
      <c r="Q706" s="18">
        <f>IF(I706&lt;=0,IF(H706&lt;=0,0,IF(H706&lt;=20000,H706,IF(H706&lt;=40000,ROUNDUP(H706/2,0)+10000,IF(H706&lt;=80000,ROUNDUP(H706/4,0)+20000,40000)))),IF(H706&lt;=0,IF(I706&lt;=0,0,IF(I706&lt;=25000,I706,IF(I706&lt;=50000,ROUNDUP(I706/2,0)+12500,IF(I706&lt;=100000,ROUNDUP(I706/4,0)+25000,50000)))),MAX(IF(I706&lt;=0,0,IF(I706&lt;=25000,I706,IF(I706&lt;=50000,ROUNDUP(I706/2,0)+12500,IF(I706&lt;=100000,ROUNDUP(I706/4,0)+25000,50000)))),MIN(IF(H706&lt;=0,0,IF(H706&lt;=20000,H706,IF(H706&lt;=40000,ROUNDUP(H706/2,0)+10000,IF(H706&lt;=80000,ROUNDUP(H706/4,0)+20000,40000))))+IF(I706&lt;=0,0,IF(I706&lt;=25000,I706,IF(I706&lt;=50000,ROUNDUP(I706/2,0)+12500,IF(I706&lt;=100000,ROUNDUP(I706/4,0)+25000,50000)))),40000))))</f>
        <v/>
      </c>
      <c r="R706" s="18">
        <f>MIN(120000,O706+P706+Q706)</f>
        <v/>
      </c>
      <c r="S706" s="18">
        <f>IF(F706&lt;=0,IF(E706&lt;=0,0,IF(E706&lt;=12000,E706,IF(E706&lt;=32000,ROUNDUP(E706/2,0)+6000,IF(E706&lt;=56000,ROUNDUP(E706/4,0)+14000,28000)))),IF(E706&lt;=0,IF(F706&lt;=0,0,IF(F706&lt;=15000,F706,IF(F706&lt;=40000,ROUNDUP(F706/2,0)+7500,IF(F706&lt;=70000,ROUNDUP(F706/4,0)+17500,35000)))),MAX(IF(F706&lt;=0,0,IF(F706&lt;=15000,F706,IF(F706&lt;=40000,ROUNDUP(F706/2,0)+7500,IF(F706&lt;=70000,ROUNDUP(F706/4,0)+17500,35000)))),MIN(IF(E706&lt;=0,0,IF(E706&lt;=12000,E706,IF(E706&lt;=32000,ROUNDUP(E706/2,0)+6000,IF(E706&lt;=56000,ROUNDUP(E706/4,0)+14000,28000))))+IF(F706&lt;=0,0,IF(F706&lt;=15000,F706,IF(F706&lt;=40000,ROUNDUP(F706/2,0)+7500,IF(F706&lt;=70000,ROUNDUP(F706/4,0)+17500,35000)))),28000))))</f>
        <v/>
      </c>
      <c r="T706" s="18">
        <f>IF(G706&lt;=0,0,IF(G706&lt;=12000,G706,IF(G706&lt;=32000,ROUNDUP(G706/2,0)+6000,IF(G706&lt;=56000,ROUNDUP(G706/4,0)+14000,28000))))</f>
        <v/>
      </c>
      <c r="U706" s="18">
        <f>IF(I706&lt;=0,IF(H706&lt;=0,0,IF(H706&lt;=12000,H706,IF(H706&lt;=32000,ROUNDUP(H706/2,0)+6000,IF(H706&lt;=56000,ROUNDUP(H706/4,0)+14000,28000)))),IF(H706&lt;=0,IF(I706&lt;=0,0,IF(I706&lt;=15000,I706,IF(I706&lt;=40000,ROUNDUP(I706/2,0)+7500,IF(I706&lt;=70000,ROUNDUP(I706/4,0)+17500,35000)))),MAX(IF(I706&lt;=0,0,IF(I706&lt;=15000,I706,IF(I706&lt;=40000,ROUNDUP(I706/2,0)+7500,IF(I706&lt;=70000,ROUNDUP(I706/4,0)+17500,35000)))),MIN(IF(H706&lt;=0,0,IF(H706&lt;=12000,H706,IF(H706&lt;=32000,ROUNDUP(H706/2,0)+6000,IF(H706&lt;=56000,ROUNDUP(H706/4,0)+14000,28000))))+IF(I706&lt;=0,0,IF(I706&lt;=15000,I706,IF(I706&lt;=40000,ROUNDUP(I706/2,0)+7500,IF(I706&lt;=70000,ROUNDUP(I706/4,0)+17500,35000)))),28000))))</f>
        <v/>
      </c>
      <c r="V706" s="18">
        <f>MIN(70000,S706+T706+U706)</f>
        <v/>
      </c>
      <c r="W706" s="18">
        <f>MAX(0,ROUNDDOWN(M706-J706-N706-K706-0,-3))</f>
        <v/>
      </c>
      <c r="X706" s="18">
        <f>MAX(0,ROUNDDOWN(M706-J706-N706-K706-R706,-3))</f>
        <v/>
      </c>
      <c r="Y706" s="18">
        <f>IF(W706&lt;=0,0,ROUNDDOWN((W706*LOOKUP(W706,{0,1950001,3300001,6950001,9000001,18000001,40000001},{0.05,0.1,0.2,0.23,0.33,0.4,0.45})-LOOKUP(W706,{0,1950001,3300001,6950001,9000001,18000001,40000001},{0,97500,427500,636000,1536000,2796000,4796000}))*1.021,-2))</f>
        <v/>
      </c>
      <c r="Z706" s="18">
        <f>IF(X706&lt;=0,0,ROUNDDOWN((X706*LOOKUP(X706,{0,1950001,3300001,6950001,9000001,18000001,40000001},{0.05,0.1,0.2,0.23,0.33,0.4,0.45})-LOOKUP(X706,{0,1950001,3300001,6950001,9000001,18000001,40000001},{0,97500,427500,636000,1536000,2796000,4796000}))*1.021,-2))</f>
        <v/>
      </c>
      <c r="AA706" s="18">
        <f>MAX(0,ROUNDDOWN(M706-J706-430000-L706-0,-3))</f>
        <v/>
      </c>
      <c r="AB706" s="18">
        <f>MAX(0,ROUNDDOWN(M706-J706-430000-L706-V706,-3))</f>
        <v/>
      </c>
      <c r="AC706" s="18">
        <f>IF(M706&lt;=450000,0,MAX(0,ROUNDDOWN(AA706*0.06-MIN(50000,AA706)*0.03,-2))+MAX(0,ROUNDDOWN(AA706*0.04-MIN(50000,AA706)*0.02,-2)))</f>
        <v/>
      </c>
      <c r="AD706" s="18">
        <f>IF(M706&lt;=450000,0,MAX(0,ROUNDDOWN(AB706*0.06-MIN(50000,AB706)*0.03,-2))+MAX(0,ROUNDDOWN(AB706*0.04-MIN(50000,AB706)*0.02,-2)))</f>
        <v/>
      </c>
      <c r="AE706" s="18">
        <f>Y706-Z706</f>
        <v/>
      </c>
      <c r="AF706" s="18">
        <f>AC706-AD706</f>
        <v/>
      </c>
      <c r="AG706" s="18">
        <f>AE706+AF706</f>
        <v/>
      </c>
      <c r="AH706" s="20">
        <f>IF(W706&lt;=0,0,LOOKUP(W706,{0,1950001,3300001,6950001,9000001,18000001,40000001},{0.05,0.1,0.2,0.23,0.33,0.4,0.45}))</f>
        <v/>
      </c>
    </row>
    <row r="707">
      <c r="A707" t="inlineStr">
        <is>
          <t>1万円刻み 特例あり一般12万円</t>
        </is>
      </c>
      <c r="B707" s="18">
        <f>'4_1万円刻み'!$A$209</f>
        <v/>
      </c>
      <c r="C707" s="19" t="n">
        <v>2026</v>
      </c>
      <c r="D707" t="inlineStr">
        <is>
          <t>はい</t>
        </is>
      </c>
      <c r="E707" s="18" t="n">
        <v>120000</v>
      </c>
      <c r="F707" s="18" t="n">
        <v>0</v>
      </c>
      <c r="G707" s="18" t="n">
        <v>0</v>
      </c>
      <c r="H707" s="18" t="n">
        <v>0</v>
      </c>
      <c r="I707" s="18" t="n">
        <v>0</v>
      </c>
      <c r="J707" s="18">
        <f>ROUND(MIN(B707/12,650000)*12*0.0915+MIN(B707/12,1390000)*12*(0.0504+0)+B707*0.005,0)</f>
        <v/>
      </c>
      <c r="K707" s="18" t="n">
        <v>0</v>
      </c>
      <c r="L707" s="18" t="n">
        <v>0</v>
      </c>
      <c r="M707" s="18">
        <f>ROUND(IF(C707&gt;=2026,IF(B707&lt;741000,0,IF(B707&lt;2191000,B707-740000,IF(B707&lt;2193000,1451000,IF(B707&lt;2196000,1453000,IF(B707&lt;2200000,1456000,IF(B707&lt;3600000,ROUNDDOWN(B707/4,-3)*2.8-80000,IF(B707&lt;6600000,ROUNDDOWN(B707/4,-3)*3.2-440000,IF(B707&lt;8500000,ROUNDDOWN(B707*0.9,0)-1100000,B707-1950000)))))))),IF(B707&lt;651000,0,IF(B707&lt;1900000,B707-650000,IF(B707&lt;3600000,ROUNDDOWN(B707/4,-3)*2.8-80000,IF(B707&lt;6600000,ROUNDDOWN(B707/4,-3)*3.2-440000,IF(B707&lt;8500000,ROUNDDOWN(B707*0.9,0)-1100000,B707-1950000)))))),0)</f>
        <v/>
      </c>
      <c r="N707" s="18">
        <f>IF(M707&gt;23500000,NA(),IF(C707&gt;=2026,IF(M707&lt;=4890000,1040000,IF(M707&lt;=6550000,670000,620000)),IF(M707&lt;=1320000,950000,IF(M707&lt;=3360000,880000,IF(M707&lt;=4890000,680000,IF(M707&lt;=6550000,630000,580000))))))</f>
        <v/>
      </c>
      <c r="O707" s="18">
        <f>IF(F707&lt;=0,IF(AND(D707="はい",C707&gt;=2026,C707&lt;=2027),IF(E707&lt;=0,0,IF(E707&lt;=30000,E707,IF(E707&lt;=60000,ROUNDUP(E707/2,0)+15000,IF(E707&lt;=120000,ROUNDUP(E707/4,0)+30000,60000)))),IF(E707&lt;=0,0,IF(E707&lt;=20000,E707,IF(E707&lt;=40000,ROUNDUP(E707/2,0)+10000,IF(E707&lt;=80000,ROUNDUP(E707/4,0)+20000,40000))))),IF(E707&lt;=0,IF(F707&lt;=0,0,IF(F707&lt;=25000,F707,IF(F707&lt;=50000,ROUNDUP(F707/2,0)+12500,IF(F707&lt;=100000,ROUNDUP(F707/4,0)+25000,50000)))),MAX(IF(F707&lt;=0,0,IF(F707&lt;=25000,F707,IF(F707&lt;=50000,ROUNDUP(F707/2,0)+12500,IF(F707&lt;=100000,ROUNDUP(F707/4,0)+25000,50000)))),MIN(IF(AND(D707="はい",C707&gt;=2026,C707&lt;=2027),IF(E707&lt;=0,0,IF(E707&lt;=30000,E707,IF(E707&lt;=60000,ROUNDUP(E707/2,0)+15000,IF(E707&lt;=120000,ROUNDUP(E707/4,0)+30000,60000)))),IF(E707&lt;=0,0,IF(E707&lt;=20000,E707,IF(E707&lt;=40000,ROUNDUP(E707/2,0)+10000,IF(E707&lt;=80000,ROUNDUP(E707/4,0)+20000,40000)))))+IF(F707&lt;=0,0,IF(F707&lt;=25000,F707,IF(F707&lt;=50000,ROUNDUP(F707/2,0)+12500,IF(F707&lt;=100000,ROUNDUP(F707/4,0)+25000,50000)))),IF(AND(D707="はい",C707&gt;=2026,C707&lt;=2027),60000,40000)))))</f>
        <v/>
      </c>
      <c r="P707" s="18">
        <f>IF(G707&lt;=0,0,IF(G707&lt;=20000,G707,IF(G707&lt;=40000,ROUNDUP(G707/2,0)+10000,IF(G707&lt;=80000,ROUNDUP(G707/4,0)+20000,40000))))</f>
        <v/>
      </c>
      <c r="Q707" s="18">
        <f>IF(I707&lt;=0,IF(H707&lt;=0,0,IF(H707&lt;=20000,H707,IF(H707&lt;=40000,ROUNDUP(H707/2,0)+10000,IF(H707&lt;=80000,ROUNDUP(H707/4,0)+20000,40000)))),IF(H707&lt;=0,IF(I707&lt;=0,0,IF(I707&lt;=25000,I707,IF(I707&lt;=50000,ROUNDUP(I707/2,0)+12500,IF(I707&lt;=100000,ROUNDUP(I707/4,0)+25000,50000)))),MAX(IF(I707&lt;=0,0,IF(I707&lt;=25000,I707,IF(I707&lt;=50000,ROUNDUP(I707/2,0)+12500,IF(I707&lt;=100000,ROUNDUP(I707/4,0)+25000,50000)))),MIN(IF(H707&lt;=0,0,IF(H707&lt;=20000,H707,IF(H707&lt;=40000,ROUNDUP(H707/2,0)+10000,IF(H707&lt;=80000,ROUNDUP(H707/4,0)+20000,40000))))+IF(I707&lt;=0,0,IF(I707&lt;=25000,I707,IF(I707&lt;=50000,ROUNDUP(I707/2,0)+12500,IF(I707&lt;=100000,ROUNDUP(I707/4,0)+25000,50000)))),40000))))</f>
        <v/>
      </c>
      <c r="R707" s="18">
        <f>MIN(120000,O707+P707+Q707)</f>
        <v/>
      </c>
      <c r="S707" s="18">
        <f>IF(F707&lt;=0,IF(E707&lt;=0,0,IF(E707&lt;=12000,E707,IF(E707&lt;=32000,ROUNDUP(E707/2,0)+6000,IF(E707&lt;=56000,ROUNDUP(E707/4,0)+14000,28000)))),IF(E707&lt;=0,IF(F707&lt;=0,0,IF(F707&lt;=15000,F707,IF(F707&lt;=40000,ROUNDUP(F707/2,0)+7500,IF(F707&lt;=70000,ROUNDUP(F707/4,0)+17500,35000)))),MAX(IF(F707&lt;=0,0,IF(F707&lt;=15000,F707,IF(F707&lt;=40000,ROUNDUP(F707/2,0)+7500,IF(F707&lt;=70000,ROUNDUP(F707/4,0)+17500,35000)))),MIN(IF(E707&lt;=0,0,IF(E707&lt;=12000,E707,IF(E707&lt;=32000,ROUNDUP(E707/2,0)+6000,IF(E707&lt;=56000,ROUNDUP(E707/4,0)+14000,28000))))+IF(F707&lt;=0,0,IF(F707&lt;=15000,F707,IF(F707&lt;=40000,ROUNDUP(F707/2,0)+7500,IF(F707&lt;=70000,ROUNDUP(F707/4,0)+17500,35000)))),28000))))</f>
        <v/>
      </c>
      <c r="T707" s="18">
        <f>IF(G707&lt;=0,0,IF(G707&lt;=12000,G707,IF(G707&lt;=32000,ROUNDUP(G707/2,0)+6000,IF(G707&lt;=56000,ROUNDUP(G707/4,0)+14000,28000))))</f>
        <v/>
      </c>
      <c r="U707" s="18">
        <f>IF(I707&lt;=0,IF(H707&lt;=0,0,IF(H707&lt;=12000,H707,IF(H707&lt;=32000,ROUNDUP(H707/2,0)+6000,IF(H707&lt;=56000,ROUNDUP(H707/4,0)+14000,28000)))),IF(H707&lt;=0,IF(I707&lt;=0,0,IF(I707&lt;=15000,I707,IF(I707&lt;=40000,ROUNDUP(I707/2,0)+7500,IF(I707&lt;=70000,ROUNDUP(I707/4,0)+17500,35000)))),MAX(IF(I707&lt;=0,0,IF(I707&lt;=15000,I707,IF(I707&lt;=40000,ROUNDUP(I707/2,0)+7500,IF(I707&lt;=70000,ROUNDUP(I707/4,0)+17500,35000)))),MIN(IF(H707&lt;=0,0,IF(H707&lt;=12000,H707,IF(H707&lt;=32000,ROUNDUP(H707/2,0)+6000,IF(H707&lt;=56000,ROUNDUP(H707/4,0)+14000,28000))))+IF(I707&lt;=0,0,IF(I707&lt;=15000,I707,IF(I707&lt;=40000,ROUNDUP(I707/2,0)+7500,IF(I707&lt;=70000,ROUNDUP(I707/4,0)+17500,35000)))),28000))))</f>
        <v/>
      </c>
      <c r="V707" s="18">
        <f>MIN(70000,S707+T707+U707)</f>
        <v/>
      </c>
      <c r="W707" s="18">
        <f>MAX(0,ROUNDDOWN(M707-J707-N707-K707-0,-3))</f>
        <v/>
      </c>
      <c r="X707" s="18">
        <f>MAX(0,ROUNDDOWN(M707-J707-N707-K707-R707,-3))</f>
        <v/>
      </c>
      <c r="Y707" s="18">
        <f>IF(W707&lt;=0,0,ROUNDDOWN((W707*LOOKUP(W707,{0,1950001,3300001,6950001,9000001,18000001,40000001},{0.05,0.1,0.2,0.23,0.33,0.4,0.45})-LOOKUP(W707,{0,1950001,3300001,6950001,9000001,18000001,40000001},{0,97500,427500,636000,1536000,2796000,4796000}))*1.021,-2))</f>
        <v/>
      </c>
      <c r="Z707" s="18">
        <f>IF(X707&lt;=0,0,ROUNDDOWN((X707*LOOKUP(X707,{0,1950001,3300001,6950001,9000001,18000001,40000001},{0.05,0.1,0.2,0.23,0.33,0.4,0.45})-LOOKUP(X707,{0,1950001,3300001,6950001,9000001,18000001,40000001},{0,97500,427500,636000,1536000,2796000,4796000}))*1.021,-2))</f>
        <v/>
      </c>
      <c r="AA707" s="18">
        <f>MAX(0,ROUNDDOWN(M707-J707-430000-L707-0,-3))</f>
        <v/>
      </c>
      <c r="AB707" s="18">
        <f>MAX(0,ROUNDDOWN(M707-J707-430000-L707-V707,-3))</f>
        <v/>
      </c>
      <c r="AC707" s="18">
        <f>IF(M707&lt;=450000,0,MAX(0,ROUNDDOWN(AA707*0.06-MIN(50000,AA707)*0.03,-2))+MAX(0,ROUNDDOWN(AA707*0.04-MIN(50000,AA707)*0.02,-2)))</f>
        <v/>
      </c>
      <c r="AD707" s="18">
        <f>IF(M707&lt;=450000,0,MAX(0,ROUNDDOWN(AB707*0.06-MIN(50000,AB707)*0.03,-2))+MAX(0,ROUNDDOWN(AB707*0.04-MIN(50000,AB707)*0.02,-2)))</f>
        <v/>
      </c>
      <c r="AE707" s="18">
        <f>Y707-Z707</f>
        <v/>
      </c>
      <c r="AF707" s="18">
        <f>AC707-AD707</f>
        <v/>
      </c>
      <c r="AG707" s="18">
        <f>AE707+AF707</f>
        <v/>
      </c>
      <c r="AH707" s="20">
        <f>IF(W707&lt;=0,0,LOOKUP(W707,{0,1950001,3300001,6950001,9000001,18000001,40000001},{0.05,0.1,0.2,0.23,0.33,0.4,0.45}))</f>
        <v/>
      </c>
    </row>
    <row r="708">
      <c r="A708" t="inlineStr">
        <is>
          <t>1万円刻み 3区分8万円ずつ</t>
        </is>
      </c>
      <c r="B708" s="18">
        <f>'4_1万円刻み'!$A$210</f>
        <v/>
      </c>
      <c r="C708" s="19" t="n">
        <v>2026</v>
      </c>
      <c r="D708" t="inlineStr">
        <is>
          <t>いいえ</t>
        </is>
      </c>
      <c r="E708" s="18" t="n">
        <v>80000</v>
      </c>
      <c r="F708" s="18" t="n">
        <v>0</v>
      </c>
      <c r="G708" s="18" t="n">
        <v>80000</v>
      </c>
      <c r="H708" s="18" t="n">
        <v>80000</v>
      </c>
      <c r="I708" s="18" t="n">
        <v>0</v>
      </c>
      <c r="J708" s="18">
        <f>ROUND(MIN(B708/12,650000)*12*0.0915+MIN(B708/12,1390000)*12*(0.0504+0)+B708*0.005,0)</f>
        <v/>
      </c>
      <c r="K708" s="18" t="n">
        <v>0</v>
      </c>
      <c r="L708" s="18" t="n">
        <v>0</v>
      </c>
      <c r="M708" s="18">
        <f>ROUND(IF(C708&gt;=2026,IF(B708&lt;741000,0,IF(B708&lt;2191000,B708-740000,IF(B708&lt;2193000,1451000,IF(B708&lt;2196000,1453000,IF(B708&lt;2200000,1456000,IF(B708&lt;3600000,ROUNDDOWN(B708/4,-3)*2.8-80000,IF(B708&lt;6600000,ROUNDDOWN(B708/4,-3)*3.2-440000,IF(B708&lt;8500000,ROUNDDOWN(B708*0.9,0)-1100000,B708-1950000)))))))),IF(B708&lt;651000,0,IF(B708&lt;1900000,B708-650000,IF(B708&lt;3600000,ROUNDDOWN(B708/4,-3)*2.8-80000,IF(B708&lt;6600000,ROUNDDOWN(B708/4,-3)*3.2-440000,IF(B708&lt;8500000,ROUNDDOWN(B708*0.9,0)-1100000,B708-1950000)))))),0)</f>
        <v/>
      </c>
      <c r="N708" s="18">
        <f>IF(M708&gt;23500000,NA(),IF(C708&gt;=2026,IF(M708&lt;=4890000,1040000,IF(M708&lt;=6550000,670000,620000)),IF(M708&lt;=1320000,950000,IF(M708&lt;=3360000,880000,IF(M708&lt;=4890000,680000,IF(M708&lt;=6550000,630000,580000))))))</f>
        <v/>
      </c>
      <c r="O708" s="18">
        <f>IF(F708&lt;=0,IF(AND(D708="はい",C708&gt;=2026,C708&lt;=2027),IF(E708&lt;=0,0,IF(E708&lt;=30000,E708,IF(E708&lt;=60000,ROUNDUP(E708/2,0)+15000,IF(E708&lt;=120000,ROUNDUP(E708/4,0)+30000,60000)))),IF(E708&lt;=0,0,IF(E708&lt;=20000,E708,IF(E708&lt;=40000,ROUNDUP(E708/2,0)+10000,IF(E708&lt;=80000,ROUNDUP(E708/4,0)+20000,40000))))),IF(E708&lt;=0,IF(F708&lt;=0,0,IF(F708&lt;=25000,F708,IF(F708&lt;=50000,ROUNDUP(F708/2,0)+12500,IF(F708&lt;=100000,ROUNDUP(F708/4,0)+25000,50000)))),MAX(IF(F708&lt;=0,0,IF(F708&lt;=25000,F708,IF(F708&lt;=50000,ROUNDUP(F708/2,0)+12500,IF(F708&lt;=100000,ROUNDUP(F708/4,0)+25000,50000)))),MIN(IF(AND(D708="はい",C708&gt;=2026,C708&lt;=2027),IF(E708&lt;=0,0,IF(E708&lt;=30000,E708,IF(E708&lt;=60000,ROUNDUP(E708/2,0)+15000,IF(E708&lt;=120000,ROUNDUP(E708/4,0)+30000,60000)))),IF(E708&lt;=0,0,IF(E708&lt;=20000,E708,IF(E708&lt;=40000,ROUNDUP(E708/2,0)+10000,IF(E708&lt;=80000,ROUNDUP(E708/4,0)+20000,40000)))))+IF(F708&lt;=0,0,IF(F708&lt;=25000,F708,IF(F708&lt;=50000,ROUNDUP(F708/2,0)+12500,IF(F708&lt;=100000,ROUNDUP(F708/4,0)+25000,50000)))),IF(AND(D708="はい",C708&gt;=2026,C708&lt;=2027),60000,40000)))))</f>
        <v/>
      </c>
      <c r="P708" s="18">
        <f>IF(G708&lt;=0,0,IF(G708&lt;=20000,G708,IF(G708&lt;=40000,ROUNDUP(G708/2,0)+10000,IF(G708&lt;=80000,ROUNDUP(G708/4,0)+20000,40000))))</f>
        <v/>
      </c>
      <c r="Q708" s="18">
        <f>IF(I708&lt;=0,IF(H708&lt;=0,0,IF(H708&lt;=20000,H708,IF(H708&lt;=40000,ROUNDUP(H708/2,0)+10000,IF(H708&lt;=80000,ROUNDUP(H708/4,0)+20000,40000)))),IF(H708&lt;=0,IF(I708&lt;=0,0,IF(I708&lt;=25000,I708,IF(I708&lt;=50000,ROUNDUP(I708/2,0)+12500,IF(I708&lt;=100000,ROUNDUP(I708/4,0)+25000,50000)))),MAX(IF(I708&lt;=0,0,IF(I708&lt;=25000,I708,IF(I708&lt;=50000,ROUNDUP(I708/2,0)+12500,IF(I708&lt;=100000,ROUNDUP(I708/4,0)+25000,50000)))),MIN(IF(H708&lt;=0,0,IF(H708&lt;=20000,H708,IF(H708&lt;=40000,ROUNDUP(H708/2,0)+10000,IF(H708&lt;=80000,ROUNDUP(H708/4,0)+20000,40000))))+IF(I708&lt;=0,0,IF(I708&lt;=25000,I708,IF(I708&lt;=50000,ROUNDUP(I708/2,0)+12500,IF(I708&lt;=100000,ROUNDUP(I708/4,0)+25000,50000)))),40000))))</f>
        <v/>
      </c>
      <c r="R708" s="18">
        <f>MIN(120000,O708+P708+Q708)</f>
        <v/>
      </c>
      <c r="S708" s="18">
        <f>IF(F708&lt;=0,IF(E708&lt;=0,0,IF(E708&lt;=12000,E708,IF(E708&lt;=32000,ROUNDUP(E708/2,0)+6000,IF(E708&lt;=56000,ROUNDUP(E708/4,0)+14000,28000)))),IF(E708&lt;=0,IF(F708&lt;=0,0,IF(F708&lt;=15000,F708,IF(F708&lt;=40000,ROUNDUP(F708/2,0)+7500,IF(F708&lt;=70000,ROUNDUP(F708/4,0)+17500,35000)))),MAX(IF(F708&lt;=0,0,IF(F708&lt;=15000,F708,IF(F708&lt;=40000,ROUNDUP(F708/2,0)+7500,IF(F708&lt;=70000,ROUNDUP(F708/4,0)+17500,35000)))),MIN(IF(E708&lt;=0,0,IF(E708&lt;=12000,E708,IF(E708&lt;=32000,ROUNDUP(E708/2,0)+6000,IF(E708&lt;=56000,ROUNDUP(E708/4,0)+14000,28000))))+IF(F708&lt;=0,0,IF(F708&lt;=15000,F708,IF(F708&lt;=40000,ROUNDUP(F708/2,0)+7500,IF(F708&lt;=70000,ROUNDUP(F708/4,0)+17500,35000)))),28000))))</f>
        <v/>
      </c>
      <c r="T708" s="18">
        <f>IF(G708&lt;=0,0,IF(G708&lt;=12000,G708,IF(G708&lt;=32000,ROUNDUP(G708/2,0)+6000,IF(G708&lt;=56000,ROUNDUP(G708/4,0)+14000,28000))))</f>
        <v/>
      </c>
      <c r="U708" s="18">
        <f>IF(I708&lt;=0,IF(H708&lt;=0,0,IF(H708&lt;=12000,H708,IF(H708&lt;=32000,ROUNDUP(H708/2,0)+6000,IF(H708&lt;=56000,ROUNDUP(H708/4,0)+14000,28000)))),IF(H708&lt;=0,IF(I708&lt;=0,0,IF(I708&lt;=15000,I708,IF(I708&lt;=40000,ROUNDUP(I708/2,0)+7500,IF(I708&lt;=70000,ROUNDUP(I708/4,0)+17500,35000)))),MAX(IF(I708&lt;=0,0,IF(I708&lt;=15000,I708,IF(I708&lt;=40000,ROUNDUP(I708/2,0)+7500,IF(I708&lt;=70000,ROUNDUP(I708/4,0)+17500,35000)))),MIN(IF(H708&lt;=0,0,IF(H708&lt;=12000,H708,IF(H708&lt;=32000,ROUNDUP(H708/2,0)+6000,IF(H708&lt;=56000,ROUNDUP(H708/4,0)+14000,28000))))+IF(I708&lt;=0,0,IF(I708&lt;=15000,I708,IF(I708&lt;=40000,ROUNDUP(I708/2,0)+7500,IF(I708&lt;=70000,ROUNDUP(I708/4,0)+17500,35000)))),28000))))</f>
        <v/>
      </c>
      <c r="V708" s="18">
        <f>MIN(70000,S708+T708+U708)</f>
        <v/>
      </c>
      <c r="W708" s="18">
        <f>MAX(0,ROUNDDOWN(M708-J708-N708-K708-0,-3))</f>
        <v/>
      </c>
      <c r="X708" s="18">
        <f>MAX(0,ROUNDDOWN(M708-J708-N708-K708-R708,-3))</f>
        <v/>
      </c>
      <c r="Y708" s="18">
        <f>IF(W708&lt;=0,0,ROUNDDOWN((W708*LOOKUP(W708,{0,1950001,3300001,6950001,9000001,18000001,40000001},{0.05,0.1,0.2,0.23,0.33,0.4,0.45})-LOOKUP(W708,{0,1950001,3300001,6950001,9000001,18000001,40000001},{0,97500,427500,636000,1536000,2796000,4796000}))*1.021,-2))</f>
        <v/>
      </c>
      <c r="Z708" s="18">
        <f>IF(X708&lt;=0,0,ROUNDDOWN((X708*LOOKUP(X708,{0,1950001,3300001,6950001,9000001,18000001,40000001},{0.05,0.1,0.2,0.23,0.33,0.4,0.45})-LOOKUP(X708,{0,1950001,3300001,6950001,9000001,18000001,40000001},{0,97500,427500,636000,1536000,2796000,4796000}))*1.021,-2))</f>
        <v/>
      </c>
      <c r="AA708" s="18">
        <f>MAX(0,ROUNDDOWN(M708-J708-430000-L708-0,-3))</f>
        <v/>
      </c>
      <c r="AB708" s="18">
        <f>MAX(0,ROUNDDOWN(M708-J708-430000-L708-V708,-3))</f>
        <v/>
      </c>
      <c r="AC708" s="18">
        <f>IF(M708&lt;=450000,0,MAX(0,ROUNDDOWN(AA708*0.06-MIN(50000,AA708)*0.03,-2))+MAX(0,ROUNDDOWN(AA708*0.04-MIN(50000,AA708)*0.02,-2)))</f>
        <v/>
      </c>
      <c r="AD708" s="18">
        <f>IF(M708&lt;=450000,0,MAX(0,ROUNDDOWN(AB708*0.06-MIN(50000,AB708)*0.03,-2))+MAX(0,ROUNDDOWN(AB708*0.04-MIN(50000,AB708)*0.02,-2)))</f>
        <v/>
      </c>
      <c r="AE708" s="18">
        <f>Y708-Z708</f>
        <v/>
      </c>
      <c r="AF708" s="18">
        <f>AC708-AD708</f>
        <v/>
      </c>
      <c r="AG708" s="18">
        <f>AE708+AF708</f>
        <v/>
      </c>
      <c r="AH708" s="20">
        <f>IF(W708&lt;=0,0,LOOKUP(W708,{0,1950001,3300001,6950001,9000001,18000001,40000001},{0.05,0.1,0.2,0.23,0.33,0.4,0.45}))</f>
        <v/>
      </c>
    </row>
    <row r="709">
      <c r="A709" t="inlineStr">
        <is>
          <t>1万円刻み 一般8万円</t>
        </is>
      </c>
      <c r="B709" s="18">
        <f>'4_1万円刻み'!$A$210</f>
        <v/>
      </c>
      <c r="C709" s="19" t="n">
        <v>2026</v>
      </c>
      <c r="D709" t="inlineStr">
        <is>
          <t>いいえ</t>
        </is>
      </c>
      <c r="E709" s="18" t="n">
        <v>80000</v>
      </c>
      <c r="F709" s="18" t="n">
        <v>0</v>
      </c>
      <c r="G709" s="18" t="n">
        <v>0</v>
      </c>
      <c r="H709" s="18" t="n">
        <v>0</v>
      </c>
      <c r="I709" s="18" t="n">
        <v>0</v>
      </c>
      <c r="J709" s="18">
        <f>ROUND(MIN(B709/12,650000)*12*0.0915+MIN(B709/12,1390000)*12*(0.0504+0)+B709*0.005,0)</f>
        <v/>
      </c>
      <c r="K709" s="18" t="n">
        <v>0</v>
      </c>
      <c r="L709" s="18" t="n">
        <v>0</v>
      </c>
      <c r="M709" s="18">
        <f>ROUND(IF(C709&gt;=2026,IF(B709&lt;741000,0,IF(B709&lt;2191000,B709-740000,IF(B709&lt;2193000,1451000,IF(B709&lt;2196000,1453000,IF(B709&lt;2200000,1456000,IF(B709&lt;3600000,ROUNDDOWN(B709/4,-3)*2.8-80000,IF(B709&lt;6600000,ROUNDDOWN(B709/4,-3)*3.2-440000,IF(B709&lt;8500000,ROUNDDOWN(B709*0.9,0)-1100000,B709-1950000)))))))),IF(B709&lt;651000,0,IF(B709&lt;1900000,B709-650000,IF(B709&lt;3600000,ROUNDDOWN(B709/4,-3)*2.8-80000,IF(B709&lt;6600000,ROUNDDOWN(B709/4,-3)*3.2-440000,IF(B709&lt;8500000,ROUNDDOWN(B709*0.9,0)-1100000,B709-1950000)))))),0)</f>
        <v/>
      </c>
      <c r="N709" s="18">
        <f>IF(M709&gt;23500000,NA(),IF(C709&gt;=2026,IF(M709&lt;=4890000,1040000,IF(M709&lt;=6550000,670000,620000)),IF(M709&lt;=1320000,950000,IF(M709&lt;=3360000,880000,IF(M709&lt;=4890000,680000,IF(M709&lt;=6550000,630000,580000))))))</f>
        <v/>
      </c>
      <c r="O709" s="18">
        <f>IF(F709&lt;=0,IF(AND(D709="はい",C709&gt;=2026,C709&lt;=2027),IF(E709&lt;=0,0,IF(E709&lt;=30000,E709,IF(E709&lt;=60000,ROUNDUP(E709/2,0)+15000,IF(E709&lt;=120000,ROUNDUP(E709/4,0)+30000,60000)))),IF(E709&lt;=0,0,IF(E709&lt;=20000,E709,IF(E709&lt;=40000,ROUNDUP(E709/2,0)+10000,IF(E709&lt;=80000,ROUNDUP(E709/4,0)+20000,40000))))),IF(E709&lt;=0,IF(F709&lt;=0,0,IF(F709&lt;=25000,F709,IF(F709&lt;=50000,ROUNDUP(F709/2,0)+12500,IF(F709&lt;=100000,ROUNDUP(F709/4,0)+25000,50000)))),MAX(IF(F709&lt;=0,0,IF(F709&lt;=25000,F709,IF(F709&lt;=50000,ROUNDUP(F709/2,0)+12500,IF(F709&lt;=100000,ROUNDUP(F709/4,0)+25000,50000)))),MIN(IF(AND(D709="はい",C709&gt;=2026,C709&lt;=2027),IF(E709&lt;=0,0,IF(E709&lt;=30000,E709,IF(E709&lt;=60000,ROUNDUP(E709/2,0)+15000,IF(E709&lt;=120000,ROUNDUP(E709/4,0)+30000,60000)))),IF(E709&lt;=0,0,IF(E709&lt;=20000,E709,IF(E709&lt;=40000,ROUNDUP(E709/2,0)+10000,IF(E709&lt;=80000,ROUNDUP(E709/4,0)+20000,40000)))))+IF(F709&lt;=0,0,IF(F709&lt;=25000,F709,IF(F709&lt;=50000,ROUNDUP(F709/2,0)+12500,IF(F709&lt;=100000,ROUNDUP(F709/4,0)+25000,50000)))),IF(AND(D709="はい",C709&gt;=2026,C709&lt;=2027),60000,40000)))))</f>
        <v/>
      </c>
      <c r="P709" s="18">
        <f>IF(G709&lt;=0,0,IF(G709&lt;=20000,G709,IF(G709&lt;=40000,ROUNDUP(G709/2,0)+10000,IF(G709&lt;=80000,ROUNDUP(G709/4,0)+20000,40000))))</f>
        <v/>
      </c>
      <c r="Q709" s="18">
        <f>IF(I709&lt;=0,IF(H709&lt;=0,0,IF(H709&lt;=20000,H709,IF(H709&lt;=40000,ROUNDUP(H709/2,0)+10000,IF(H709&lt;=80000,ROUNDUP(H709/4,0)+20000,40000)))),IF(H709&lt;=0,IF(I709&lt;=0,0,IF(I709&lt;=25000,I709,IF(I709&lt;=50000,ROUNDUP(I709/2,0)+12500,IF(I709&lt;=100000,ROUNDUP(I709/4,0)+25000,50000)))),MAX(IF(I709&lt;=0,0,IF(I709&lt;=25000,I709,IF(I709&lt;=50000,ROUNDUP(I709/2,0)+12500,IF(I709&lt;=100000,ROUNDUP(I709/4,0)+25000,50000)))),MIN(IF(H709&lt;=0,0,IF(H709&lt;=20000,H709,IF(H709&lt;=40000,ROUNDUP(H709/2,0)+10000,IF(H709&lt;=80000,ROUNDUP(H709/4,0)+20000,40000))))+IF(I709&lt;=0,0,IF(I709&lt;=25000,I709,IF(I709&lt;=50000,ROUNDUP(I709/2,0)+12500,IF(I709&lt;=100000,ROUNDUP(I709/4,0)+25000,50000)))),40000))))</f>
        <v/>
      </c>
      <c r="R709" s="18">
        <f>MIN(120000,O709+P709+Q709)</f>
        <v/>
      </c>
      <c r="S709" s="18">
        <f>IF(F709&lt;=0,IF(E709&lt;=0,0,IF(E709&lt;=12000,E709,IF(E709&lt;=32000,ROUNDUP(E709/2,0)+6000,IF(E709&lt;=56000,ROUNDUP(E709/4,0)+14000,28000)))),IF(E709&lt;=0,IF(F709&lt;=0,0,IF(F709&lt;=15000,F709,IF(F709&lt;=40000,ROUNDUP(F709/2,0)+7500,IF(F709&lt;=70000,ROUNDUP(F709/4,0)+17500,35000)))),MAX(IF(F709&lt;=0,0,IF(F709&lt;=15000,F709,IF(F709&lt;=40000,ROUNDUP(F709/2,0)+7500,IF(F709&lt;=70000,ROUNDUP(F709/4,0)+17500,35000)))),MIN(IF(E709&lt;=0,0,IF(E709&lt;=12000,E709,IF(E709&lt;=32000,ROUNDUP(E709/2,0)+6000,IF(E709&lt;=56000,ROUNDUP(E709/4,0)+14000,28000))))+IF(F709&lt;=0,0,IF(F709&lt;=15000,F709,IF(F709&lt;=40000,ROUNDUP(F709/2,0)+7500,IF(F709&lt;=70000,ROUNDUP(F709/4,0)+17500,35000)))),28000))))</f>
        <v/>
      </c>
      <c r="T709" s="18">
        <f>IF(G709&lt;=0,0,IF(G709&lt;=12000,G709,IF(G709&lt;=32000,ROUNDUP(G709/2,0)+6000,IF(G709&lt;=56000,ROUNDUP(G709/4,0)+14000,28000))))</f>
        <v/>
      </c>
      <c r="U709" s="18">
        <f>IF(I709&lt;=0,IF(H709&lt;=0,0,IF(H709&lt;=12000,H709,IF(H709&lt;=32000,ROUNDUP(H709/2,0)+6000,IF(H709&lt;=56000,ROUNDUP(H709/4,0)+14000,28000)))),IF(H709&lt;=0,IF(I709&lt;=0,0,IF(I709&lt;=15000,I709,IF(I709&lt;=40000,ROUNDUP(I709/2,0)+7500,IF(I709&lt;=70000,ROUNDUP(I709/4,0)+17500,35000)))),MAX(IF(I709&lt;=0,0,IF(I709&lt;=15000,I709,IF(I709&lt;=40000,ROUNDUP(I709/2,0)+7500,IF(I709&lt;=70000,ROUNDUP(I709/4,0)+17500,35000)))),MIN(IF(H709&lt;=0,0,IF(H709&lt;=12000,H709,IF(H709&lt;=32000,ROUNDUP(H709/2,0)+6000,IF(H709&lt;=56000,ROUNDUP(H709/4,0)+14000,28000))))+IF(I709&lt;=0,0,IF(I709&lt;=15000,I709,IF(I709&lt;=40000,ROUNDUP(I709/2,0)+7500,IF(I709&lt;=70000,ROUNDUP(I709/4,0)+17500,35000)))),28000))))</f>
        <v/>
      </c>
      <c r="V709" s="18">
        <f>MIN(70000,S709+T709+U709)</f>
        <v/>
      </c>
      <c r="W709" s="18">
        <f>MAX(0,ROUNDDOWN(M709-J709-N709-K709-0,-3))</f>
        <v/>
      </c>
      <c r="X709" s="18">
        <f>MAX(0,ROUNDDOWN(M709-J709-N709-K709-R709,-3))</f>
        <v/>
      </c>
      <c r="Y709" s="18">
        <f>IF(W709&lt;=0,0,ROUNDDOWN((W709*LOOKUP(W709,{0,1950001,3300001,6950001,9000001,18000001,40000001},{0.05,0.1,0.2,0.23,0.33,0.4,0.45})-LOOKUP(W709,{0,1950001,3300001,6950001,9000001,18000001,40000001},{0,97500,427500,636000,1536000,2796000,4796000}))*1.021,-2))</f>
        <v/>
      </c>
      <c r="Z709" s="18">
        <f>IF(X709&lt;=0,0,ROUNDDOWN((X709*LOOKUP(X709,{0,1950001,3300001,6950001,9000001,18000001,40000001},{0.05,0.1,0.2,0.23,0.33,0.4,0.45})-LOOKUP(X709,{0,1950001,3300001,6950001,9000001,18000001,40000001},{0,97500,427500,636000,1536000,2796000,4796000}))*1.021,-2))</f>
        <v/>
      </c>
      <c r="AA709" s="18">
        <f>MAX(0,ROUNDDOWN(M709-J709-430000-L709-0,-3))</f>
        <v/>
      </c>
      <c r="AB709" s="18">
        <f>MAX(0,ROUNDDOWN(M709-J709-430000-L709-V709,-3))</f>
        <v/>
      </c>
      <c r="AC709" s="18">
        <f>IF(M709&lt;=450000,0,MAX(0,ROUNDDOWN(AA709*0.06-MIN(50000,AA709)*0.03,-2))+MAX(0,ROUNDDOWN(AA709*0.04-MIN(50000,AA709)*0.02,-2)))</f>
        <v/>
      </c>
      <c r="AD709" s="18">
        <f>IF(M709&lt;=450000,0,MAX(0,ROUNDDOWN(AB709*0.06-MIN(50000,AB709)*0.03,-2))+MAX(0,ROUNDDOWN(AB709*0.04-MIN(50000,AB709)*0.02,-2)))</f>
        <v/>
      </c>
      <c r="AE709" s="18">
        <f>Y709-Z709</f>
        <v/>
      </c>
      <c r="AF709" s="18">
        <f>AC709-AD709</f>
        <v/>
      </c>
      <c r="AG709" s="18">
        <f>AE709+AF709</f>
        <v/>
      </c>
      <c r="AH709" s="20">
        <f>IF(W709&lt;=0,0,LOOKUP(W709,{0,1950001,3300001,6950001,9000001,18000001,40000001},{0.05,0.1,0.2,0.23,0.33,0.4,0.45}))</f>
        <v/>
      </c>
    </row>
    <row r="710">
      <c r="A710" t="inlineStr">
        <is>
          <t>1万円刻み 特例あり一般12万円</t>
        </is>
      </c>
      <c r="B710" s="18">
        <f>'4_1万円刻み'!$A$210</f>
        <v/>
      </c>
      <c r="C710" s="19" t="n">
        <v>2026</v>
      </c>
      <c r="D710" t="inlineStr">
        <is>
          <t>はい</t>
        </is>
      </c>
      <c r="E710" s="18" t="n">
        <v>120000</v>
      </c>
      <c r="F710" s="18" t="n">
        <v>0</v>
      </c>
      <c r="G710" s="18" t="n">
        <v>0</v>
      </c>
      <c r="H710" s="18" t="n">
        <v>0</v>
      </c>
      <c r="I710" s="18" t="n">
        <v>0</v>
      </c>
      <c r="J710" s="18">
        <f>ROUND(MIN(B710/12,650000)*12*0.0915+MIN(B710/12,1390000)*12*(0.0504+0)+B710*0.005,0)</f>
        <v/>
      </c>
      <c r="K710" s="18" t="n">
        <v>0</v>
      </c>
      <c r="L710" s="18" t="n">
        <v>0</v>
      </c>
      <c r="M710" s="18">
        <f>ROUND(IF(C710&gt;=2026,IF(B710&lt;741000,0,IF(B710&lt;2191000,B710-740000,IF(B710&lt;2193000,1451000,IF(B710&lt;2196000,1453000,IF(B710&lt;2200000,1456000,IF(B710&lt;3600000,ROUNDDOWN(B710/4,-3)*2.8-80000,IF(B710&lt;6600000,ROUNDDOWN(B710/4,-3)*3.2-440000,IF(B710&lt;8500000,ROUNDDOWN(B710*0.9,0)-1100000,B710-1950000)))))))),IF(B710&lt;651000,0,IF(B710&lt;1900000,B710-650000,IF(B710&lt;3600000,ROUNDDOWN(B710/4,-3)*2.8-80000,IF(B710&lt;6600000,ROUNDDOWN(B710/4,-3)*3.2-440000,IF(B710&lt;8500000,ROUNDDOWN(B710*0.9,0)-1100000,B710-1950000)))))),0)</f>
        <v/>
      </c>
      <c r="N710" s="18">
        <f>IF(M710&gt;23500000,NA(),IF(C710&gt;=2026,IF(M710&lt;=4890000,1040000,IF(M710&lt;=6550000,670000,620000)),IF(M710&lt;=1320000,950000,IF(M710&lt;=3360000,880000,IF(M710&lt;=4890000,680000,IF(M710&lt;=6550000,630000,580000))))))</f>
        <v/>
      </c>
      <c r="O710" s="18">
        <f>IF(F710&lt;=0,IF(AND(D710="はい",C710&gt;=2026,C710&lt;=2027),IF(E710&lt;=0,0,IF(E710&lt;=30000,E710,IF(E710&lt;=60000,ROUNDUP(E710/2,0)+15000,IF(E710&lt;=120000,ROUNDUP(E710/4,0)+30000,60000)))),IF(E710&lt;=0,0,IF(E710&lt;=20000,E710,IF(E710&lt;=40000,ROUNDUP(E710/2,0)+10000,IF(E710&lt;=80000,ROUNDUP(E710/4,0)+20000,40000))))),IF(E710&lt;=0,IF(F710&lt;=0,0,IF(F710&lt;=25000,F710,IF(F710&lt;=50000,ROUNDUP(F710/2,0)+12500,IF(F710&lt;=100000,ROUNDUP(F710/4,0)+25000,50000)))),MAX(IF(F710&lt;=0,0,IF(F710&lt;=25000,F710,IF(F710&lt;=50000,ROUNDUP(F710/2,0)+12500,IF(F710&lt;=100000,ROUNDUP(F710/4,0)+25000,50000)))),MIN(IF(AND(D710="はい",C710&gt;=2026,C710&lt;=2027),IF(E710&lt;=0,0,IF(E710&lt;=30000,E710,IF(E710&lt;=60000,ROUNDUP(E710/2,0)+15000,IF(E710&lt;=120000,ROUNDUP(E710/4,0)+30000,60000)))),IF(E710&lt;=0,0,IF(E710&lt;=20000,E710,IF(E710&lt;=40000,ROUNDUP(E710/2,0)+10000,IF(E710&lt;=80000,ROUNDUP(E710/4,0)+20000,40000)))))+IF(F710&lt;=0,0,IF(F710&lt;=25000,F710,IF(F710&lt;=50000,ROUNDUP(F710/2,0)+12500,IF(F710&lt;=100000,ROUNDUP(F710/4,0)+25000,50000)))),IF(AND(D710="はい",C710&gt;=2026,C710&lt;=2027),60000,40000)))))</f>
        <v/>
      </c>
      <c r="P710" s="18">
        <f>IF(G710&lt;=0,0,IF(G710&lt;=20000,G710,IF(G710&lt;=40000,ROUNDUP(G710/2,0)+10000,IF(G710&lt;=80000,ROUNDUP(G710/4,0)+20000,40000))))</f>
        <v/>
      </c>
      <c r="Q710" s="18">
        <f>IF(I710&lt;=0,IF(H710&lt;=0,0,IF(H710&lt;=20000,H710,IF(H710&lt;=40000,ROUNDUP(H710/2,0)+10000,IF(H710&lt;=80000,ROUNDUP(H710/4,0)+20000,40000)))),IF(H710&lt;=0,IF(I710&lt;=0,0,IF(I710&lt;=25000,I710,IF(I710&lt;=50000,ROUNDUP(I710/2,0)+12500,IF(I710&lt;=100000,ROUNDUP(I710/4,0)+25000,50000)))),MAX(IF(I710&lt;=0,0,IF(I710&lt;=25000,I710,IF(I710&lt;=50000,ROUNDUP(I710/2,0)+12500,IF(I710&lt;=100000,ROUNDUP(I710/4,0)+25000,50000)))),MIN(IF(H710&lt;=0,0,IF(H710&lt;=20000,H710,IF(H710&lt;=40000,ROUNDUP(H710/2,0)+10000,IF(H710&lt;=80000,ROUNDUP(H710/4,0)+20000,40000))))+IF(I710&lt;=0,0,IF(I710&lt;=25000,I710,IF(I710&lt;=50000,ROUNDUP(I710/2,0)+12500,IF(I710&lt;=100000,ROUNDUP(I710/4,0)+25000,50000)))),40000))))</f>
        <v/>
      </c>
      <c r="R710" s="18">
        <f>MIN(120000,O710+P710+Q710)</f>
        <v/>
      </c>
      <c r="S710" s="18">
        <f>IF(F710&lt;=0,IF(E710&lt;=0,0,IF(E710&lt;=12000,E710,IF(E710&lt;=32000,ROUNDUP(E710/2,0)+6000,IF(E710&lt;=56000,ROUNDUP(E710/4,0)+14000,28000)))),IF(E710&lt;=0,IF(F710&lt;=0,0,IF(F710&lt;=15000,F710,IF(F710&lt;=40000,ROUNDUP(F710/2,0)+7500,IF(F710&lt;=70000,ROUNDUP(F710/4,0)+17500,35000)))),MAX(IF(F710&lt;=0,0,IF(F710&lt;=15000,F710,IF(F710&lt;=40000,ROUNDUP(F710/2,0)+7500,IF(F710&lt;=70000,ROUNDUP(F710/4,0)+17500,35000)))),MIN(IF(E710&lt;=0,0,IF(E710&lt;=12000,E710,IF(E710&lt;=32000,ROUNDUP(E710/2,0)+6000,IF(E710&lt;=56000,ROUNDUP(E710/4,0)+14000,28000))))+IF(F710&lt;=0,0,IF(F710&lt;=15000,F710,IF(F710&lt;=40000,ROUNDUP(F710/2,0)+7500,IF(F710&lt;=70000,ROUNDUP(F710/4,0)+17500,35000)))),28000))))</f>
        <v/>
      </c>
      <c r="T710" s="18">
        <f>IF(G710&lt;=0,0,IF(G710&lt;=12000,G710,IF(G710&lt;=32000,ROUNDUP(G710/2,0)+6000,IF(G710&lt;=56000,ROUNDUP(G710/4,0)+14000,28000))))</f>
        <v/>
      </c>
      <c r="U710" s="18">
        <f>IF(I710&lt;=0,IF(H710&lt;=0,0,IF(H710&lt;=12000,H710,IF(H710&lt;=32000,ROUNDUP(H710/2,0)+6000,IF(H710&lt;=56000,ROUNDUP(H710/4,0)+14000,28000)))),IF(H710&lt;=0,IF(I710&lt;=0,0,IF(I710&lt;=15000,I710,IF(I710&lt;=40000,ROUNDUP(I710/2,0)+7500,IF(I710&lt;=70000,ROUNDUP(I710/4,0)+17500,35000)))),MAX(IF(I710&lt;=0,0,IF(I710&lt;=15000,I710,IF(I710&lt;=40000,ROUNDUP(I710/2,0)+7500,IF(I710&lt;=70000,ROUNDUP(I710/4,0)+17500,35000)))),MIN(IF(H710&lt;=0,0,IF(H710&lt;=12000,H710,IF(H710&lt;=32000,ROUNDUP(H710/2,0)+6000,IF(H710&lt;=56000,ROUNDUP(H710/4,0)+14000,28000))))+IF(I710&lt;=0,0,IF(I710&lt;=15000,I710,IF(I710&lt;=40000,ROUNDUP(I710/2,0)+7500,IF(I710&lt;=70000,ROUNDUP(I710/4,0)+17500,35000)))),28000))))</f>
        <v/>
      </c>
      <c r="V710" s="18">
        <f>MIN(70000,S710+T710+U710)</f>
        <v/>
      </c>
      <c r="W710" s="18">
        <f>MAX(0,ROUNDDOWN(M710-J710-N710-K710-0,-3))</f>
        <v/>
      </c>
      <c r="X710" s="18">
        <f>MAX(0,ROUNDDOWN(M710-J710-N710-K710-R710,-3))</f>
        <v/>
      </c>
      <c r="Y710" s="18">
        <f>IF(W710&lt;=0,0,ROUNDDOWN((W710*LOOKUP(W710,{0,1950001,3300001,6950001,9000001,18000001,40000001},{0.05,0.1,0.2,0.23,0.33,0.4,0.45})-LOOKUP(W710,{0,1950001,3300001,6950001,9000001,18000001,40000001},{0,97500,427500,636000,1536000,2796000,4796000}))*1.021,-2))</f>
        <v/>
      </c>
      <c r="Z710" s="18">
        <f>IF(X710&lt;=0,0,ROUNDDOWN((X710*LOOKUP(X710,{0,1950001,3300001,6950001,9000001,18000001,40000001},{0.05,0.1,0.2,0.23,0.33,0.4,0.45})-LOOKUP(X710,{0,1950001,3300001,6950001,9000001,18000001,40000001},{0,97500,427500,636000,1536000,2796000,4796000}))*1.021,-2))</f>
        <v/>
      </c>
      <c r="AA710" s="18">
        <f>MAX(0,ROUNDDOWN(M710-J710-430000-L710-0,-3))</f>
        <v/>
      </c>
      <c r="AB710" s="18">
        <f>MAX(0,ROUNDDOWN(M710-J710-430000-L710-V710,-3))</f>
        <v/>
      </c>
      <c r="AC710" s="18">
        <f>IF(M710&lt;=450000,0,MAX(0,ROUNDDOWN(AA710*0.06-MIN(50000,AA710)*0.03,-2))+MAX(0,ROUNDDOWN(AA710*0.04-MIN(50000,AA710)*0.02,-2)))</f>
        <v/>
      </c>
      <c r="AD710" s="18">
        <f>IF(M710&lt;=450000,0,MAX(0,ROUNDDOWN(AB710*0.06-MIN(50000,AB710)*0.03,-2))+MAX(0,ROUNDDOWN(AB710*0.04-MIN(50000,AB710)*0.02,-2)))</f>
        <v/>
      </c>
      <c r="AE710" s="18">
        <f>Y710-Z710</f>
        <v/>
      </c>
      <c r="AF710" s="18">
        <f>AC710-AD710</f>
        <v/>
      </c>
      <c r="AG710" s="18">
        <f>AE710+AF710</f>
        <v/>
      </c>
      <c r="AH710" s="20">
        <f>IF(W710&lt;=0,0,LOOKUP(W710,{0,1950001,3300001,6950001,9000001,18000001,40000001},{0.05,0.1,0.2,0.23,0.33,0.4,0.45}))</f>
        <v/>
      </c>
    </row>
    <row r="711">
      <c r="A711" t="inlineStr">
        <is>
          <t>1万円刻み 3区分8万円ずつ</t>
        </is>
      </c>
      <c r="B711" s="18">
        <f>'4_1万円刻み'!$A$211</f>
        <v/>
      </c>
      <c r="C711" s="19" t="n">
        <v>2026</v>
      </c>
      <c r="D711" t="inlineStr">
        <is>
          <t>いいえ</t>
        </is>
      </c>
      <c r="E711" s="18" t="n">
        <v>80000</v>
      </c>
      <c r="F711" s="18" t="n">
        <v>0</v>
      </c>
      <c r="G711" s="18" t="n">
        <v>80000</v>
      </c>
      <c r="H711" s="18" t="n">
        <v>80000</v>
      </c>
      <c r="I711" s="18" t="n">
        <v>0</v>
      </c>
      <c r="J711" s="18">
        <f>ROUND(MIN(B711/12,650000)*12*0.0915+MIN(B711/12,1390000)*12*(0.0504+0)+B711*0.005,0)</f>
        <v/>
      </c>
      <c r="K711" s="18" t="n">
        <v>0</v>
      </c>
      <c r="L711" s="18" t="n">
        <v>0</v>
      </c>
      <c r="M711" s="18">
        <f>ROUND(IF(C711&gt;=2026,IF(B711&lt;741000,0,IF(B711&lt;2191000,B711-740000,IF(B711&lt;2193000,1451000,IF(B711&lt;2196000,1453000,IF(B711&lt;2200000,1456000,IF(B711&lt;3600000,ROUNDDOWN(B711/4,-3)*2.8-80000,IF(B711&lt;6600000,ROUNDDOWN(B711/4,-3)*3.2-440000,IF(B711&lt;8500000,ROUNDDOWN(B711*0.9,0)-1100000,B711-1950000)))))))),IF(B711&lt;651000,0,IF(B711&lt;1900000,B711-650000,IF(B711&lt;3600000,ROUNDDOWN(B711/4,-3)*2.8-80000,IF(B711&lt;6600000,ROUNDDOWN(B711/4,-3)*3.2-440000,IF(B711&lt;8500000,ROUNDDOWN(B711*0.9,0)-1100000,B711-1950000)))))),0)</f>
        <v/>
      </c>
      <c r="N711" s="18">
        <f>IF(M711&gt;23500000,NA(),IF(C711&gt;=2026,IF(M711&lt;=4890000,1040000,IF(M711&lt;=6550000,670000,620000)),IF(M711&lt;=1320000,950000,IF(M711&lt;=3360000,880000,IF(M711&lt;=4890000,680000,IF(M711&lt;=6550000,630000,580000))))))</f>
        <v/>
      </c>
      <c r="O711" s="18">
        <f>IF(F711&lt;=0,IF(AND(D711="はい",C711&gt;=2026,C711&lt;=2027),IF(E711&lt;=0,0,IF(E711&lt;=30000,E711,IF(E711&lt;=60000,ROUNDUP(E711/2,0)+15000,IF(E711&lt;=120000,ROUNDUP(E711/4,0)+30000,60000)))),IF(E711&lt;=0,0,IF(E711&lt;=20000,E711,IF(E711&lt;=40000,ROUNDUP(E711/2,0)+10000,IF(E711&lt;=80000,ROUNDUP(E711/4,0)+20000,40000))))),IF(E711&lt;=0,IF(F711&lt;=0,0,IF(F711&lt;=25000,F711,IF(F711&lt;=50000,ROUNDUP(F711/2,0)+12500,IF(F711&lt;=100000,ROUNDUP(F711/4,0)+25000,50000)))),MAX(IF(F711&lt;=0,0,IF(F711&lt;=25000,F711,IF(F711&lt;=50000,ROUNDUP(F711/2,0)+12500,IF(F711&lt;=100000,ROUNDUP(F711/4,0)+25000,50000)))),MIN(IF(AND(D711="はい",C711&gt;=2026,C711&lt;=2027),IF(E711&lt;=0,0,IF(E711&lt;=30000,E711,IF(E711&lt;=60000,ROUNDUP(E711/2,0)+15000,IF(E711&lt;=120000,ROUNDUP(E711/4,0)+30000,60000)))),IF(E711&lt;=0,0,IF(E711&lt;=20000,E711,IF(E711&lt;=40000,ROUNDUP(E711/2,0)+10000,IF(E711&lt;=80000,ROUNDUP(E711/4,0)+20000,40000)))))+IF(F711&lt;=0,0,IF(F711&lt;=25000,F711,IF(F711&lt;=50000,ROUNDUP(F711/2,0)+12500,IF(F711&lt;=100000,ROUNDUP(F711/4,0)+25000,50000)))),IF(AND(D711="はい",C711&gt;=2026,C711&lt;=2027),60000,40000)))))</f>
        <v/>
      </c>
      <c r="P711" s="18">
        <f>IF(G711&lt;=0,0,IF(G711&lt;=20000,G711,IF(G711&lt;=40000,ROUNDUP(G711/2,0)+10000,IF(G711&lt;=80000,ROUNDUP(G711/4,0)+20000,40000))))</f>
        <v/>
      </c>
      <c r="Q711" s="18">
        <f>IF(I711&lt;=0,IF(H711&lt;=0,0,IF(H711&lt;=20000,H711,IF(H711&lt;=40000,ROUNDUP(H711/2,0)+10000,IF(H711&lt;=80000,ROUNDUP(H711/4,0)+20000,40000)))),IF(H711&lt;=0,IF(I711&lt;=0,0,IF(I711&lt;=25000,I711,IF(I711&lt;=50000,ROUNDUP(I711/2,0)+12500,IF(I711&lt;=100000,ROUNDUP(I711/4,0)+25000,50000)))),MAX(IF(I711&lt;=0,0,IF(I711&lt;=25000,I711,IF(I711&lt;=50000,ROUNDUP(I711/2,0)+12500,IF(I711&lt;=100000,ROUNDUP(I711/4,0)+25000,50000)))),MIN(IF(H711&lt;=0,0,IF(H711&lt;=20000,H711,IF(H711&lt;=40000,ROUNDUP(H711/2,0)+10000,IF(H711&lt;=80000,ROUNDUP(H711/4,0)+20000,40000))))+IF(I711&lt;=0,0,IF(I711&lt;=25000,I711,IF(I711&lt;=50000,ROUNDUP(I711/2,0)+12500,IF(I711&lt;=100000,ROUNDUP(I711/4,0)+25000,50000)))),40000))))</f>
        <v/>
      </c>
      <c r="R711" s="18">
        <f>MIN(120000,O711+P711+Q711)</f>
        <v/>
      </c>
      <c r="S711" s="18">
        <f>IF(F711&lt;=0,IF(E711&lt;=0,0,IF(E711&lt;=12000,E711,IF(E711&lt;=32000,ROUNDUP(E711/2,0)+6000,IF(E711&lt;=56000,ROUNDUP(E711/4,0)+14000,28000)))),IF(E711&lt;=0,IF(F711&lt;=0,0,IF(F711&lt;=15000,F711,IF(F711&lt;=40000,ROUNDUP(F711/2,0)+7500,IF(F711&lt;=70000,ROUNDUP(F711/4,0)+17500,35000)))),MAX(IF(F711&lt;=0,0,IF(F711&lt;=15000,F711,IF(F711&lt;=40000,ROUNDUP(F711/2,0)+7500,IF(F711&lt;=70000,ROUNDUP(F711/4,0)+17500,35000)))),MIN(IF(E711&lt;=0,0,IF(E711&lt;=12000,E711,IF(E711&lt;=32000,ROUNDUP(E711/2,0)+6000,IF(E711&lt;=56000,ROUNDUP(E711/4,0)+14000,28000))))+IF(F711&lt;=0,0,IF(F711&lt;=15000,F711,IF(F711&lt;=40000,ROUNDUP(F711/2,0)+7500,IF(F711&lt;=70000,ROUNDUP(F711/4,0)+17500,35000)))),28000))))</f>
        <v/>
      </c>
      <c r="T711" s="18">
        <f>IF(G711&lt;=0,0,IF(G711&lt;=12000,G711,IF(G711&lt;=32000,ROUNDUP(G711/2,0)+6000,IF(G711&lt;=56000,ROUNDUP(G711/4,0)+14000,28000))))</f>
        <v/>
      </c>
      <c r="U711" s="18">
        <f>IF(I711&lt;=0,IF(H711&lt;=0,0,IF(H711&lt;=12000,H711,IF(H711&lt;=32000,ROUNDUP(H711/2,0)+6000,IF(H711&lt;=56000,ROUNDUP(H711/4,0)+14000,28000)))),IF(H711&lt;=0,IF(I711&lt;=0,0,IF(I711&lt;=15000,I711,IF(I711&lt;=40000,ROUNDUP(I711/2,0)+7500,IF(I711&lt;=70000,ROUNDUP(I711/4,0)+17500,35000)))),MAX(IF(I711&lt;=0,0,IF(I711&lt;=15000,I711,IF(I711&lt;=40000,ROUNDUP(I711/2,0)+7500,IF(I711&lt;=70000,ROUNDUP(I711/4,0)+17500,35000)))),MIN(IF(H711&lt;=0,0,IF(H711&lt;=12000,H711,IF(H711&lt;=32000,ROUNDUP(H711/2,0)+6000,IF(H711&lt;=56000,ROUNDUP(H711/4,0)+14000,28000))))+IF(I711&lt;=0,0,IF(I711&lt;=15000,I711,IF(I711&lt;=40000,ROUNDUP(I711/2,0)+7500,IF(I711&lt;=70000,ROUNDUP(I711/4,0)+17500,35000)))),28000))))</f>
        <v/>
      </c>
      <c r="V711" s="18">
        <f>MIN(70000,S711+T711+U711)</f>
        <v/>
      </c>
      <c r="W711" s="18">
        <f>MAX(0,ROUNDDOWN(M711-J711-N711-K711-0,-3))</f>
        <v/>
      </c>
      <c r="X711" s="18">
        <f>MAX(0,ROUNDDOWN(M711-J711-N711-K711-R711,-3))</f>
        <v/>
      </c>
      <c r="Y711" s="18">
        <f>IF(W711&lt;=0,0,ROUNDDOWN((W711*LOOKUP(W711,{0,1950001,3300001,6950001,9000001,18000001,40000001},{0.05,0.1,0.2,0.23,0.33,0.4,0.45})-LOOKUP(W711,{0,1950001,3300001,6950001,9000001,18000001,40000001},{0,97500,427500,636000,1536000,2796000,4796000}))*1.021,-2))</f>
        <v/>
      </c>
      <c r="Z711" s="18">
        <f>IF(X711&lt;=0,0,ROUNDDOWN((X711*LOOKUP(X711,{0,1950001,3300001,6950001,9000001,18000001,40000001},{0.05,0.1,0.2,0.23,0.33,0.4,0.45})-LOOKUP(X711,{0,1950001,3300001,6950001,9000001,18000001,40000001},{0,97500,427500,636000,1536000,2796000,4796000}))*1.021,-2))</f>
        <v/>
      </c>
      <c r="AA711" s="18">
        <f>MAX(0,ROUNDDOWN(M711-J711-430000-L711-0,-3))</f>
        <v/>
      </c>
      <c r="AB711" s="18">
        <f>MAX(0,ROUNDDOWN(M711-J711-430000-L711-V711,-3))</f>
        <v/>
      </c>
      <c r="AC711" s="18">
        <f>IF(M711&lt;=450000,0,MAX(0,ROUNDDOWN(AA711*0.06-MIN(50000,AA711)*0.03,-2))+MAX(0,ROUNDDOWN(AA711*0.04-MIN(50000,AA711)*0.02,-2)))</f>
        <v/>
      </c>
      <c r="AD711" s="18">
        <f>IF(M711&lt;=450000,0,MAX(0,ROUNDDOWN(AB711*0.06-MIN(50000,AB711)*0.03,-2))+MAX(0,ROUNDDOWN(AB711*0.04-MIN(50000,AB711)*0.02,-2)))</f>
        <v/>
      </c>
      <c r="AE711" s="18">
        <f>Y711-Z711</f>
        <v/>
      </c>
      <c r="AF711" s="18">
        <f>AC711-AD711</f>
        <v/>
      </c>
      <c r="AG711" s="18">
        <f>AE711+AF711</f>
        <v/>
      </c>
      <c r="AH711" s="20">
        <f>IF(W711&lt;=0,0,LOOKUP(W711,{0,1950001,3300001,6950001,9000001,18000001,40000001},{0.05,0.1,0.2,0.23,0.33,0.4,0.45}))</f>
        <v/>
      </c>
    </row>
    <row r="712">
      <c r="A712" t="inlineStr">
        <is>
          <t>1万円刻み 一般8万円</t>
        </is>
      </c>
      <c r="B712" s="18">
        <f>'4_1万円刻み'!$A$211</f>
        <v/>
      </c>
      <c r="C712" s="19" t="n">
        <v>2026</v>
      </c>
      <c r="D712" t="inlineStr">
        <is>
          <t>いいえ</t>
        </is>
      </c>
      <c r="E712" s="18" t="n">
        <v>80000</v>
      </c>
      <c r="F712" s="18" t="n">
        <v>0</v>
      </c>
      <c r="G712" s="18" t="n">
        <v>0</v>
      </c>
      <c r="H712" s="18" t="n">
        <v>0</v>
      </c>
      <c r="I712" s="18" t="n">
        <v>0</v>
      </c>
      <c r="J712" s="18">
        <f>ROUND(MIN(B712/12,650000)*12*0.0915+MIN(B712/12,1390000)*12*(0.0504+0)+B712*0.005,0)</f>
        <v/>
      </c>
      <c r="K712" s="18" t="n">
        <v>0</v>
      </c>
      <c r="L712" s="18" t="n">
        <v>0</v>
      </c>
      <c r="M712" s="18">
        <f>ROUND(IF(C712&gt;=2026,IF(B712&lt;741000,0,IF(B712&lt;2191000,B712-740000,IF(B712&lt;2193000,1451000,IF(B712&lt;2196000,1453000,IF(B712&lt;2200000,1456000,IF(B712&lt;3600000,ROUNDDOWN(B712/4,-3)*2.8-80000,IF(B712&lt;6600000,ROUNDDOWN(B712/4,-3)*3.2-440000,IF(B712&lt;8500000,ROUNDDOWN(B712*0.9,0)-1100000,B712-1950000)))))))),IF(B712&lt;651000,0,IF(B712&lt;1900000,B712-650000,IF(B712&lt;3600000,ROUNDDOWN(B712/4,-3)*2.8-80000,IF(B712&lt;6600000,ROUNDDOWN(B712/4,-3)*3.2-440000,IF(B712&lt;8500000,ROUNDDOWN(B712*0.9,0)-1100000,B712-1950000)))))),0)</f>
        <v/>
      </c>
      <c r="N712" s="18">
        <f>IF(M712&gt;23500000,NA(),IF(C712&gt;=2026,IF(M712&lt;=4890000,1040000,IF(M712&lt;=6550000,670000,620000)),IF(M712&lt;=1320000,950000,IF(M712&lt;=3360000,880000,IF(M712&lt;=4890000,680000,IF(M712&lt;=6550000,630000,580000))))))</f>
        <v/>
      </c>
      <c r="O712" s="18">
        <f>IF(F712&lt;=0,IF(AND(D712="はい",C712&gt;=2026,C712&lt;=2027),IF(E712&lt;=0,0,IF(E712&lt;=30000,E712,IF(E712&lt;=60000,ROUNDUP(E712/2,0)+15000,IF(E712&lt;=120000,ROUNDUP(E712/4,0)+30000,60000)))),IF(E712&lt;=0,0,IF(E712&lt;=20000,E712,IF(E712&lt;=40000,ROUNDUP(E712/2,0)+10000,IF(E712&lt;=80000,ROUNDUP(E712/4,0)+20000,40000))))),IF(E712&lt;=0,IF(F712&lt;=0,0,IF(F712&lt;=25000,F712,IF(F712&lt;=50000,ROUNDUP(F712/2,0)+12500,IF(F712&lt;=100000,ROUNDUP(F712/4,0)+25000,50000)))),MAX(IF(F712&lt;=0,0,IF(F712&lt;=25000,F712,IF(F712&lt;=50000,ROUNDUP(F712/2,0)+12500,IF(F712&lt;=100000,ROUNDUP(F712/4,0)+25000,50000)))),MIN(IF(AND(D712="はい",C712&gt;=2026,C712&lt;=2027),IF(E712&lt;=0,0,IF(E712&lt;=30000,E712,IF(E712&lt;=60000,ROUNDUP(E712/2,0)+15000,IF(E712&lt;=120000,ROUNDUP(E712/4,0)+30000,60000)))),IF(E712&lt;=0,0,IF(E712&lt;=20000,E712,IF(E712&lt;=40000,ROUNDUP(E712/2,0)+10000,IF(E712&lt;=80000,ROUNDUP(E712/4,0)+20000,40000)))))+IF(F712&lt;=0,0,IF(F712&lt;=25000,F712,IF(F712&lt;=50000,ROUNDUP(F712/2,0)+12500,IF(F712&lt;=100000,ROUNDUP(F712/4,0)+25000,50000)))),IF(AND(D712="はい",C712&gt;=2026,C712&lt;=2027),60000,40000)))))</f>
        <v/>
      </c>
      <c r="P712" s="18">
        <f>IF(G712&lt;=0,0,IF(G712&lt;=20000,G712,IF(G712&lt;=40000,ROUNDUP(G712/2,0)+10000,IF(G712&lt;=80000,ROUNDUP(G712/4,0)+20000,40000))))</f>
        <v/>
      </c>
      <c r="Q712" s="18">
        <f>IF(I712&lt;=0,IF(H712&lt;=0,0,IF(H712&lt;=20000,H712,IF(H712&lt;=40000,ROUNDUP(H712/2,0)+10000,IF(H712&lt;=80000,ROUNDUP(H712/4,0)+20000,40000)))),IF(H712&lt;=0,IF(I712&lt;=0,0,IF(I712&lt;=25000,I712,IF(I712&lt;=50000,ROUNDUP(I712/2,0)+12500,IF(I712&lt;=100000,ROUNDUP(I712/4,0)+25000,50000)))),MAX(IF(I712&lt;=0,0,IF(I712&lt;=25000,I712,IF(I712&lt;=50000,ROUNDUP(I712/2,0)+12500,IF(I712&lt;=100000,ROUNDUP(I712/4,0)+25000,50000)))),MIN(IF(H712&lt;=0,0,IF(H712&lt;=20000,H712,IF(H712&lt;=40000,ROUNDUP(H712/2,0)+10000,IF(H712&lt;=80000,ROUNDUP(H712/4,0)+20000,40000))))+IF(I712&lt;=0,0,IF(I712&lt;=25000,I712,IF(I712&lt;=50000,ROUNDUP(I712/2,0)+12500,IF(I712&lt;=100000,ROUNDUP(I712/4,0)+25000,50000)))),40000))))</f>
        <v/>
      </c>
      <c r="R712" s="18">
        <f>MIN(120000,O712+P712+Q712)</f>
        <v/>
      </c>
      <c r="S712" s="18">
        <f>IF(F712&lt;=0,IF(E712&lt;=0,0,IF(E712&lt;=12000,E712,IF(E712&lt;=32000,ROUNDUP(E712/2,0)+6000,IF(E712&lt;=56000,ROUNDUP(E712/4,0)+14000,28000)))),IF(E712&lt;=0,IF(F712&lt;=0,0,IF(F712&lt;=15000,F712,IF(F712&lt;=40000,ROUNDUP(F712/2,0)+7500,IF(F712&lt;=70000,ROUNDUP(F712/4,0)+17500,35000)))),MAX(IF(F712&lt;=0,0,IF(F712&lt;=15000,F712,IF(F712&lt;=40000,ROUNDUP(F712/2,0)+7500,IF(F712&lt;=70000,ROUNDUP(F712/4,0)+17500,35000)))),MIN(IF(E712&lt;=0,0,IF(E712&lt;=12000,E712,IF(E712&lt;=32000,ROUNDUP(E712/2,0)+6000,IF(E712&lt;=56000,ROUNDUP(E712/4,0)+14000,28000))))+IF(F712&lt;=0,0,IF(F712&lt;=15000,F712,IF(F712&lt;=40000,ROUNDUP(F712/2,0)+7500,IF(F712&lt;=70000,ROUNDUP(F712/4,0)+17500,35000)))),28000))))</f>
        <v/>
      </c>
      <c r="T712" s="18">
        <f>IF(G712&lt;=0,0,IF(G712&lt;=12000,G712,IF(G712&lt;=32000,ROUNDUP(G712/2,0)+6000,IF(G712&lt;=56000,ROUNDUP(G712/4,0)+14000,28000))))</f>
        <v/>
      </c>
      <c r="U712" s="18">
        <f>IF(I712&lt;=0,IF(H712&lt;=0,0,IF(H712&lt;=12000,H712,IF(H712&lt;=32000,ROUNDUP(H712/2,0)+6000,IF(H712&lt;=56000,ROUNDUP(H712/4,0)+14000,28000)))),IF(H712&lt;=0,IF(I712&lt;=0,0,IF(I712&lt;=15000,I712,IF(I712&lt;=40000,ROUNDUP(I712/2,0)+7500,IF(I712&lt;=70000,ROUNDUP(I712/4,0)+17500,35000)))),MAX(IF(I712&lt;=0,0,IF(I712&lt;=15000,I712,IF(I712&lt;=40000,ROUNDUP(I712/2,0)+7500,IF(I712&lt;=70000,ROUNDUP(I712/4,0)+17500,35000)))),MIN(IF(H712&lt;=0,0,IF(H712&lt;=12000,H712,IF(H712&lt;=32000,ROUNDUP(H712/2,0)+6000,IF(H712&lt;=56000,ROUNDUP(H712/4,0)+14000,28000))))+IF(I712&lt;=0,0,IF(I712&lt;=15000,I712,IF(I712&lt;=40000,ROUNDUP(I712/2,0)+7500,IF(I712&lt;=70000,ROUNDUP(I712/4,0)+17500,35000)))),28000))))</f>
        <v/>
      </c>
      <c r="V712" s="18">
        <f>MIN(70000,S712+T712+U712)</f>
        <v/>
      </c>
      <c r="W712" s="18">
        <f>MAX(0,ROUNDDOWN(M712-J712-N712-K712-0,-3))</f>
        <v/>
      </c>
      <c r="X712" s="18">
        <f>MAX(0,ROUNDDOWN(M712-J712-N712-K712-R712,-3))</f>
        <v/>
      </c>
      <c r="Y712" s="18">
        <f>IF(W712&lt;=0,0,ROUNDDOWN((W712*LOOKUP(W712,{0,1950001,3300001,6950001,9000001,18000001,40000001},{0.05,0.1,0.2,0.23,0.33,0.4,0.45})-LOOKUP(W712,{0,1950001,3300001,6950001,9000001,18000001,40000001},{0,97500,427500,636000,1536000,2796000,4796000}))*1.021,-2))</f>
        <v/>
      </c>
      <c r="Z712" s="18">
        <f>IF(X712&lt;=0,0,ROUNDDOWN((X712*LOOKUP(X712,{0,1950001,3300001,6950001,9000001,18000001,40000001},{0.05,0.1,0.2,0.23,0.33,0.4,0.45})-LOOKUP(X712,{0,1950001,3300001,6950001,9000001,18000001,40000001},{0,97500,427500,636000,1536000,2796000,4796000}))*1.021,-2))</f>
        <v/>
      </c>
      <c r="AA712" s="18">
        <f>MAX(0,ROUNDDOWN(M712-J712-430000-L712-0,-3))</f>
        <v/>
      </c>
      <c r="AB712" s="18">
        <f>MAX(0,ROUNDDOWN(M712-J712-430000-L712-V712,-3))</f>
        <v/>
      </c>
      <c r="AC712" s="18">
        <f>IF(M712&lt;=450000,0,MAX(0,ROUNDDOWN(AA712*0.06-MIN(50000,AA712)*0.03,-2))+MAX(0,ROUNDDOWN(AA712*0.04-MIN(50000,AA712)*0.02,-2)))</f>
        <v/>
      </c>
      <c r="AD712" s="18">
        <f>IF(M712&lt;=450000,0,MAX(0,ROUNDDOWN(AB712*0.06-MIN(50000,AB712)*0.03,-2))+MAX(0,ROUNDDOWN(AB712*0.04-MIN(50000,AB712)*0.02,-2)))</f>
        <v/>
      </c>
      <c r="AE712" s="18">
        <f>Y712-Z712</f>
        <v/>
      </c>
      <c r="AF712" s="18">
        <f>AC712-AD712</f>
        <v/>
      </c>
      <c r="AG712" s="18">
        <f>AE712+AF712</f>
        <v/>
      </c>
      <c r="AH712" s="20">
        <f>IF(W712&lt;=0,0,LOOKUP(W712,{0,1950001,3300001,6950001,9000001,18000001,40000001},{0.05,0.1,0.2,0.23,0.33,0.4,0.45}))</f>
        <v/>
      </c>
    </row>
    <row r="713">
      <c r="A713" t="inlineStr">
        <is>
          <t>1万円刻み 特例あり一般12万円</t>
        </is>
      </c>
      <c r="B713" s="18">
        <f>'4_1万円刻み'!$A$211</f>
        <v/>
      </c>
      <c r="C713" s="19" t="n">
        <v>2026</v>
      </c>
      <c r="D713" t="inlineStr">
        <is>
          <t>はい</t>
        </is>
      </c>
      <c r="E713" s="18" t="n">
        <v>120000</v>
      </c>
      <c r="F713" s="18" t="n">
        <v>0</v>
      </c>
      <c r="G713" s="18" t="n">
        <v>0</v>
      </c>
      <c r="H713" s="18" t="n">
        <v>0</v>
      </c>
      <c r="I713" s="18" t="n">
        <v>0</v>
      </c>
      <c r="J713" s="18">
        <f>ROUND(MIN(B713/12,650000)*12*0.0915+MIN(B713/12,1390000)*12*(0.0504+0)+B713*0.005,0)</f>
        <v/>
      </c>
      <c r="K713" s="18" t="n">
        <v>0</v>
      </c>
      <c r="L713" s="18" t="n">
        <v>0</v>
      </c>
      <c r="M713" s="18">
        <f>ROUND(IF(C713&gt;=2026,IF(B713&lt;741000,0,IF(B713&lt;2191000,B713-740000,IF(B713&lt;2193000,1451000,IF(B713&lt;2196000,1453000,IF(B713&lt;2200000,1456000,IF(B713&lt;3600000,ROUNDDOWN(B713/4,-3)*2.8-80000,IF(B713&lt;6600000,ROUNDDOWN(B713/4,-3)*3.2-440000,IF(B713&lt;8500000,ROUNDDOWN(B713*0.9,0)-1100000,B713-1950000)))))))),IF(B713&lt;651000,0,IF(B713&lt;1900000,B713-650000,IF(B713&lt;3600000,ROUNDDOWN(B713/4,-3)*2.8-80000,IF(B713&lt;6600000,ROUNDDOWN(B713/4,-3)*3.2-440000,IF(B713&lt;8500000,ROUNDDOWN(B713*0.9,0)-1100000,B713-1950000)))))),0)</f>
        <v/>
      </c>
      <c r="N713" s="18">
        <f>IF(M713&gt;23500000,NA(),IF(C713&gt;=2026,IF(M713&lt;=4890000,1040000,IF(M713&lt;=6550000,670000,620000)),IF(M713&lt;=1320000,950000,IF(M713&lt;=3360000,880000,IF(M713&lt;=4890000,680000,IF(M713&lt;=6550000,630000,580000))))))</f>
        <v/>
      </c>
      <c r="O713" s="18">
        <f>IF(F713&lt;=0,IF(AND(D713="はい",C713&gt;=2026,C713&lt;=2027),IF(E713&lt;=0,0,IF(E713&lt;=30000,E713,IF(E713&lt;=60000,ROUNDUP(E713/2,0)+15000,IF(E713&lt;=120000,ROUNDUP(E713/4,0)+30000,60000)))),IF(E713&lt;=0,0,IF(E713&lt;=20000,E713,IF(E713&lt;=40000,ROUNDUP(E713/2,0)+10000,IF(E713&lt;=80000,ROUNDUP(E713/4,0)+20000,40000))))),IF(E713&lt;=0,IF(F713&lt;=0,0,IF(F713&lt;=25000,F713,IF(F713&lt;=50000,ROUNDUP(F713/2,0)+12500,IF(F713&lt;=100000,ROUNDUP(F713/4,0)+25000,50000)))),MAX(IF(F713&lt;=0,0,IF(F713&lt;=25000,F713,IF(F713&lt;=50000,ROUNDUP(F713/2,0)+12500,IF(F713&lt;=100000,ROUNDUP(F713/4,0)+25000,50000)))),MIN(IF(AND(D713="はい",C713&gt;=2026,C713&lt;=2027),IF(E713&lt;=0,0,IF(E713&lt;=30000,E713,IF(E713&lt;=60000,ROUNDUP(E713/2,0)+15000,IF(E713&lt;=120000,ROUNDUP(E713/4,0)+30000,60000)))),IF(E713&lt;=0,0,IF(E713&lt;=20000,E713,IF(E713&lt;=40000,ROUNDUP(E713/2,0)+10000,IF(E713&lt;=80000,ROUNDUP(E713/4,0)+20000,40000)))))+IF(F713&lt;=0,0,IF(F713&lt;=25000,F713,IF(F713&lt;=50000,ROUNDUP(F713/2,0)+12500,IF(F713&lt;=100000,ROUNDUP(F713/4,0)+25000,50000)))),IF(AND(D713="はい",C713&gt;=2026,C713&lt;=2027),60000,40000)))))</f>
        <v/>
      </c>
      <c r="P713" s="18">
        <f>IF(G713&lt;=0,0,IF(G713&lt;=20000,G713,IF(G713&lt;=40000,ROUNDUP(G713/2,0)+10000,IF(G713&lt;=80000,ROUNDUP(G713/4,0)+20000,40000))))</f>
        <v/>
      </c>
      <c r="Q713" s="18">
        <f>IF(I713&lt;=0,IF(H713&lt;=0,0,IF(H713&lt;=20000,H713,IF(H713&lt;=40000,ROUNDUP(H713/2,0)+10000,IF(H713&lt;=80000,ROUNDUP(H713/4,0)+20000,40000)))),IF(H713&lt;=0,IF(I713&lt;=0,0,IF(I713&lt;=25000,I713,IF(I713&lt;=50000,ROUNDUP(I713/2,0)+12500,IF(I713&lt;=100000,ROUNDUP(I713/4,0)+25000,50000)))),MAX(IF(I713&lt;=0,0,IF(I713&lt;=25000,I713,IF(I713&lt;=50000,ROUNDUP(I713/2,0)+12500,IF(I713&lt;=100000,ROUNDUP(I713/4,0)+25000,50000)))),MIN(IF(H713&lt;=0,0,IF(H713&lt;=20000,H713,IF(H713&lt;=40000,ROUNDUP(H713/2,0)+10000,IF(H713&lt;=80000,ROUNDUP(H713/4,0)+20000,40000))))+IF(I713&lt;=0,0,IF(I713&lt;=25000,I713,IF(I713&lt;=50000,ROUNDUP(I713/2,0)+12500,IF(I713&lt;=100000,ROUNDUP(I713/4,0)+25000,50000)))),40000))))</f>
        <v/>
      </c>
      <c r="R713" s="18">
        <f>MIN(120000,O713+P713+Q713)</f>
        <v/>
      </c>
      <c r="S713" s="18">
        <f>IF(F713&lt;=0,IF(E713&lt;=0,0,IF(E713&lt;=12000,E713,IF(E713&lt;=32000,ROUNDUP(E713/2,0)+6000,IF(E713&lt;=56000,ROUNDUP(E713/4,0)+14000,28000)))),IF(E713&lt;=0,IF(F713&lt;=0,0,IF(F713&lt;=15000,F713,IF(F713&lt;=40000,ROUNDUP(F713/2,0)+7500,IF(F713&lt;=70000,ROUNDUP(F713/4,0)+17500,35000)))),MAX(IF(F713&lt;=0,0,IF(F713&lt;=15000,F713,IF(F713&lt;=40000,ROUNDUP(F713/2,0)+7500,IF(F713&lt;=70000,ROUNDUP(F713/4,0)+17500,35000)))),MIN(IF(E713&lt;=0,0,IF(E713&lt;=12000,E713,IF(E713&lt;=32000,ROUNDUP(E713/2,0)+6000,IF(E713&lt;=56000,ROUNDUP(E713/4,0)+14000,28000))))+IF(F713&lt;=0,0,IF(F713&lt;=15000,F713,IF(F713&lt;=40000,ROUNDUP(F713/2,0)+7500,IF(F713&lt;=70000,ROUNDUP(F713/4,0)+17500,35000)))),28000))))</f>
        <v/>
      </c>
      <c r="T713" s="18">
        <f>IF(G713&lt;=0,0,IF(G713&lt;=12000,G713,IF(G713&lt;=32000,ROUNDUP(G713/2,0)+6000,IF(G713&lt;=56000,ROUNDUP(G713/4,0)+14000,28000))))</f>
        <v/>
      </c>
      <c r="U713" s="18">
        <f>IF(I713&lt;=0,IF(H713&lt;=0,0,IF(H713&lt;=12000,H713,IF(H713&lt;=32000,ROUNDUP(H713/2,0)+6000,IF(H713&lt;=56000,ROUNDUP(H713/4,0)+14000,28000)))),IF(H713&lt;=0,IF(I713&lt;=0,0,IF(I713&lt;=15000,I713,IF(I713&lt;=40000,ROUNDUP(I713/2,0)+7500,IF(I713&lt;=70000,ROUNDUP(I713/4,0)+17500,35000)))),MAX(IF(I713&lt;=0,0,IF(I713&lt;=15000,I713,IF(I713&lt;=40000,ROUNDUP(I713/2,0)+7500,IF(I713&lt;=70000,ROUNDUP(I713/4,0)+17500,35000)))),MIN(IF(H713&lt;=0,0,IF(H713&lt;=12000,H713,IF(H713&lt;=32000,ROUNDUP(H713/2,0)+6000,IF(H713&lt;=56000,ROUNDUP(H713/4,0)+14000,28000))))+IF(I713&lt;=0,0,IF(I713&lt;=15000,I713,IF(I713&lt;=40000,ROUNDUP(I713/2,0)+7500,IF(I713&lt;=70000,ROUNDUP(I713/4,0)+17500,35000)))),28000))))</f>
        <v/>
      </c>
      <c r="V713" s="18">
        <f>MIN(70000,S713+T713+U713)</f>
        <v/>
      </c>
      <c r="W713" s="18">
        <f>MAX(0,ROUNDDOWN(M713-J713-N713-K713-0,-3))</f>
        <v/>
      </c>
      <c r="X713" s="18">
        <f>MAX(0,ROUNDDOWN(M713-J713-N713-K713-R713,-3))</f>
        <v/>
      </c>
      <c r="Y713" s="18">
        <f>IF(W713&lt;=0,0,ROUNDDOWN((W713*LOOKUP(W713,{0,1950001,3300001,6950001,9000001,18000001,40000001},{0.05,0.1,0.2,0.23,0.33,0.4,0.45})-LOOKUP(W713,{0,1950001,3300001,6950001,9000001,18000001,40000001},{0,97500,427500,636000,1536000,2796000,4796000}))*1.021,-2))</f>
        <v/>
      </c>
      <c r="Z713" s="18">
        <f>IF(X713&lt;=0,0,ROUNDDOWN((X713*LOOKUP(X713,{0,1950001,3300001,6950001,9000001,18000001,40000001},{0.05,0.1,0.2,0.23,0.33,0.4,0.45})-LOOKUP(X713,{0,1950001,3300001,6950001,9000001,18000001,40000001},{0,97500,427500,636000,1536000,2796000,4796000}))*1.021,-2))</f>
        <v/>
      </c>
      <c r="AA713" s="18">
        <f>MAX(0,ROUNDDOWN(M713-J713-430000-L713-0,-3))</f>
        <v/>
      </c>
      <c r="AB713" s="18">
        <f>MAX(0,ROUNDDOWN(M713-J713-430000-L713-V713,-3))</f>
        <v/>
      </c>
      <c r="AC713" s="18">
        <f>IF(M713&lt;=450000,0,MAX(0,ROUNDDOWN(AA713*0.06-MIN(50000,AA713)*0.03,-2))+MAX(0,ROUNDDOWN(AA713*0.04-MIN(50000,AA713)*0.02,-2)))</f>
        <v/>
      </c>
      <c r="AD713" s="18">
        <f>IF(M713&lt;=450000,0,MAX(0,ROUNDDOWN(AB713*0.06-MIN(50000,AB713)*0.03,-2))+MAX(0,ROUNDDOWN(AB713*0.04-MIN(50000,AB713)*0.02,-2)))</f>
        <v/>
      </c>
      <c r="AE713" s="18">
        <f>Y713-Z713</f>
        <v/>
      </c>
      <c r="AF713" s="18">
        <f>AC713-AD713</f>
        <v/>
      </c>
      <c r="AG713" s="18">
        <f>AE713+AF713</f>
        <v/>
      </c>
      <c r="AH713" s="20">
        <f>IF(W713&lt;=0,0,LOOKUP(W713,{0,1950001,3300001,6950001,9000001,18000001,40000001},{0.05,0.1,0.2,0.23,0.33,0.4,0.45}))</f>
        <v/>
      </c>
    </row>
    <row r="714">
      <c r="A714" t="inlineStr">
        <is>
          <t>1万円刻み 3区分8万円ずつ</t>
        </is>
      </c>
      <c r="B714" s="18">
        <f>'4_1万円刻み'!$A$212</f>
        <v/>
      </c>
      <c r="C714" s="19" t="n">
        <v>2026</v>
      </c>
      <c r="D714" t="inlineStr">
        <is>
          <t>いいえ</t>
        </is>
      </c>
      <c r="E714" s="18" t="n">
        <v>80000</v>
      </c>
      <c r="F714" s="18" t="n">
        <v>0</v>
      </c>
      <c r="G714" s="18" t="n">
        <v>80000</v>
      </c>
      <c r="H714" s="18" t="n">
        <v>80000</v>
      </c>
      <c r="I714" s="18" t="n">
        <v>0</v>
      </c>
      <c r="J714" s="18">
        <f>ROUND(MIN(B714/12,650000)*12*0.0915+MIN(B714/12,1390000)*12*(0.0504+0)+B714*0.005,0)</f>
        <v/>
      </c>
      <c r="K714" s="18" t="n">
        <v>0</v>
      </c>
      <c r="L714" s="18" t="n">
        <v>0</v>
      </c>
      <c r="M714" s="18">
        <f>ROUND(IF(C714&gt;=2026,IF(B714&lt;741000,0,IF(B714&lt;2191000,B714-740000,IF(B714&lt;2193000,1451000,IF(B714&lt;2196000,1453000,IF(B714&lt;2200000,1456000,IF(B714&lt;3600000,ROUNDDOWN(B714/4,-3)*2.8-80000,IF(B714&lt;6600000,ROUNDDOWN(B714/4,-3)*3.2-440000,IF(B714&lt;8500000,ROUNDDOWN(B714*0.9,0)-1100000,B714-1950000)))))))),IF(B714&lt;651000,0,IF(B714&lt;1900000,B714-650000,IF(B714&lt;3600000,ROUNDDOWN(B714/4,-3)*2.8-80000,IF(B714&lt;6600000,ROUNDDOWN(B714/4,-3)*3.2-440000,IF(B714&lt;8500000,ROUNDDOWN(B714*0.9,0)-1100000,B714-1950000)))))),0)</f>
        <v/>
      </c>
      <c r="N714" s="18">
        <f>IF(M714&gt;23500000,NA(),IF(C714&gt;=2026,IF(M714&lt;=4890000,1040000,IF(M714&lt;=6550000,670000,620000)),IF(M714&lt;=1320000,950000,IF(M714&lt;=3360000,880000,IF(M714&lt;=4890000,680000,IF(M714&lt;=6550000,630000,580000))))))</f>
        <v/>
      </c>
      <c r="O714" s="18">
        <f>IF(F714&lt;=0,IF(AND(D714="はい",C714&gt;=2026,C714&lt;=2027),IF(E714&lt;=0,0,IF(E714&lt;=30000,E714,IF(E714&lt;=60000,ROUNDUP(E714/2,0)+15000,IF(E714&lt;=120000,ROUNDUP(E714/4,0)+30000,60000)))),IF(E714&lt;=0,0,IF(E714&lt;=20000,E714,IF(E714&lt;=40000,ROUNDUP(E714/2,0)+10000,IF(E714&lt;=80000,ROUNDUP(E714/4,0)+20000,40000))))),IF(E714&lt;=0,IF(F714&lt;=0,0,IF(F714&lt;=25000,F714,IF(F714&lt;=50000,ROUNDUP(F714/2,0)+12500,IF(F714&lt;=100000,ROUNDUP(F714/4,0)+25000,50000)))),MAX(IF(F714&lt;=0,0,IF(F714&lt;=25000,F714,IF(F714&lt;=50000,ROUNDUP(F714/2,0)+12500,IF(F714&lt;=100000,ROUNDUP(F714/4,0)+25000,50000)))),MIN(IF(AND(D714="はい",C714&gt;=2026,C714&lt;=2027),IF(E714&lt;=0,0,IF(E714&lt;=30000,E714,IF(E714&lt;=60000,ROUNDUP(E714/2,0)+15000,IF(E714&lt;=120000,ROUNDUP(E714/4,0)+30000,60000)))),IF(E714&lt;=0,0,IF(E714&lt;=20000,E714,IF(E714&lt;=40000,ROUNDUP(E714/2,0)+10000,IF(E714&lt;=80000,ROUNDUP(E714/4,0)+20000,40000)))))+IF(F714&lt;=0,0,IF(F714&lt;=25000,F714,IF(F714&lt;=50000,ROUNDUP(F714/2,0)+12500,IF(F714&lt;=100000,ROUNDUP(F714/4,0)+25000,50000)))),IF(AND(D714="はい",C714&gt;=2026,C714&lt;=2027),60000,40000)))))</f>
        <v/>
      </c>
      <c r="P714" s="18">
        <f>IF(G714&lt;=0,0,IF(G714&lt;=20000,G714,IF(G714&lt;=40000,ROUNDUP(G714/2,0)+10000,IF(G714&lt;=80000,ROUNDUP(G714/4,0)+20000,40000))))</f>
        <v/>
      </c>
      <c r="Q714" s="18">
        <f>IF(I714&lt;=0,IF(H714&lt;=0,0,IF(H714&lt;=20000,H714,IF(H714&lt;=40000,ROUNDUP(H714/2,0)+10000,IF(H714&lt;=80000,ROUNDUP(H714/4,0)+20000,40000)))),IF(H714&lt;=0,IF(I714&lt;=0,0,IF(I714&lt;=25000,I714,IF(I714&lt;=50000,ROUNDUP(I714/2,0)+12500,IF(I714&lt;=100000,ROUNDUP(I714/4,0)+25000,50000)))),MAX(IF(I714&lt;=0,0,IF(I714&lt;=25000,I714,IF(I714&lt;=50000,ROUNDUP(I714/2,0)+12500,IF(I714&lt;=100000,ROUNDUP(I714/4,0)+25000,50000)))),MIN(IF(H714&lt;=0,0,IF(H714&lt;=20000,H714,IF(H714&lt;=40000,ROUNDUP(H714/2,0)+10000,IF(H714&lt;=80000,ROUNDUP(H714/4,0)+20000,40000))))+IF(I714&lt;=0,0,IF(I714&lt;=25000,I714,IF(I714&lt;=50000,ROUNDUP(I714/2,0)+12500,IF(I714&lt;=100000,ROUNDUP(I714/4,0)+25000,50000)))),40000))))</f>
        <v/>
      </c>
      <c r="R714" s="18">
        <f>MIN(120000,O714+P714+Q714)</f>
        <v/>
      </c>
      <c r="S714" s="18">
        <f>IF(F714&lt;=0,IF(E714&lt;=0,0,IF(E714&lt;=12000,E714,IF(E714&lt;=32000,ROUNDUP(E714/2,0)+6000,IF(E714&lt;=56000,ROUNDUP(E714/4,0)+14000,28000)))),IF(E714&lt;=0,IF(F714&lt;=0,0,IF(F714&lt;=15000,F714,IF(F714&lt;=40000,ROUNDUP(F714/2,0)+7500,IF(F714&lt;=70000,ROUNDUP(F714/4,0)+17500,35000)))),MAX(IF(F714&lt;=0,0,IF(F714&lt;=15000,F714,IF(F714&lt;=40000,ROUNDUP(F714/2,0)+7500,IF(F714&lt;=70000,ROUNDUP(F714/4,0)+17500,35000)))),MIN(IF(E714&lt;=0,0,IF(E714&lt;=12000,E714,IF(E714&lt;=32000,ROUNDUP(E714/2,0)+6000,IF(E714&lt;=56000,ROUNDUP(E714/4,0)+14000,28000))))+IF(F714&lt;=0,0,IF(F714&lt;=15000,F714,IF(F714&lt;=40000,ROUNDUP(F714/2,0)+7500,IF(F714&lt;=70000,ROUNDUP(F714/4,0)+17500,35000)))),28000))))</f>
        <v/>
      </c>
      <c r="T714" s="18">
        <f>IF(G714&lt;=0,0,IF(G714&lt;=12000,G714,IF(G714&lt;=32000,ROUNDUP(G714/2,0)+6000,IF(G714&lt;=56000,ROUNDUP(G714/4,0)+14000,28000))))</f>
        <v/>
      </c>
      <c r="U714" s="18">
        <f>IF(I714&lt;=0,IF(H714&lt;=0,0,IF(H714&lt;=12000,H714,IF(H714&lt;=32000,ROUNDUP(H714/2,0)+6000,IF(H714&lt;=56000,ROUNDUP(H714/4,0)+14000,28000)))),IF(H714&lt;=0,IF(I714&lt;=0,0,IF(I714&lt;=15000,I714,IF(I714&lt;=40000,ROUNDUP(I714/2,0)+7500,IF(I714&lt;=70000,ROUNDUP(I714/4,0)+17500,35000)))),MAX(IF(I714&lt;=0,0,IF(I714&lt;=15000,I714,IF(I714&lt;=40000,ROUNDUP(I714/2,0)+7500,IF(I714&lt;=70000,ROUNDUP(I714/4,0)+17500,35000)))),MIN(IF(H714&lt;=0,0,IF(H714&lt;=12000,H714,IF(H714&lt;=32000,ROUNDUP(H714/2,0)+6000,IF(H714&lt;=56000,ROUNDUP(H714/4,0)+14000,28000))))+IF(I714&lt;=0,0,IF(I714&lt;=15000,I714,IF(I714&lt;=40000,ROUNDUP(I714/2,0)+7500,IF(I714&lt;=70000,ROUNDUP(I714/4,0)+17500,35000)))),28000))))</f>
        <v/>
      </c>
      <c r="V714" s="18">
        <f>MIN(70000,S714+T714+U714)</f>
        <v/>
      </c>
      <c r="W714" s="18">
        <f>MAX(0,ROUNDDOWN(M714-J714-N714-K714-0,-3))</f>
        <v/>
      </c>
      <c r="X714" s="18">
        <f>MAX(0,ROUNDDOWN(M714-J714-N714-K714-R714,-3))</f>
        <v/>
      </c>
      <c r="Y714" s="18">
        <f>IF(W714&lt;=0,0,ROUNDDOWN((W714*LOOKUP(W714,{0,1950001,3300001,6950001,9000001,18000001,40000001},{0.05,0.1,0.2,0.23,0.33,0.4,0.45})-LOOKUP(W714,{0,1950001,3300001,6950001,9000001,18000001,40000001},{0,97500,427500,636000,1536000,2796000,4796000}))*1.021,-2))</f>
        <v/>
      </c>
      <c r="Z714" s="18">
        <f>IF(X714&lt;=0,0,ROUNDDOWN((X714*LOOKUP(X714,{0,1950001,3300001,6950001,9000001,18000001,40000001},{0.05,0.1,0.2,0.23,0.33,0.4,0.45})-LOOKUP(X714,{0,1950001,3300001,6950001,9000001,18000001,40000001},{0,97500,427500,636000,1536000,2796000,4796000}))*1.021,-2))</f>
        <v/>
      </c>
      <c r="AA714" s="18">
        <f>MAX(0,ROUNDDOWN(M714-J714-430000-L714-0,-3))</f>
        <v/>
      </c>
      <c r="AB714" s="18">
        <f>MAX(0,ROUNDDOWN(M714-J714-430000-L714-V714,-3))</f>
        <v/>
      </c>
      <c r="AC714" s="18">
        <f>IF(M714&lt;=450000,0,MAX(0,ROUNDDOWN(AA714*0.06-MIN(50000,AA714)*0.03,-2))+MAX(0,ROUNDDOWN(AA714*0.04-MIN(50000,AA714)*0.02,-2)))</f>
        <v/>
      </c>
      <c r="AD714" s="18">
        <f>IF(M714&lt;=450000,0,MAX(0,ROUNDDOWN(AB714*0.06-MIN(50000,AB714)*0.03,-2))+MAX(0,ROUNDDOWN(AB714*0.04-MIN(50000,AB714)*0.02,-2)))</f>
        <v/>
      </c>
      <c r="AE714" s="18">
        <f>Y714-Z714</f>
        <v/>
      </c>
      <c r="AF714" s="18">
        <f>AC714-AD714</f>
        <v/>
      </c>
      <c r="AG714" s="18">
        <f>AE714+AF714</f>
        <v/>
      </c>
      <c r="AH714" s="20">
        <f>IF(W714&lt;=0,0,LOOKUP(W714,{0,1950001,3300001,6950001,9000001,18000001,40000001},{0.05,0.1,0.2,0.23,0.33,0.4,0.45}))</f>
        <v/>
      </c>
    </row>
    <row r="715">
      <c r="A715" t="inlineStr">
        <is>
          <t>1万円刻み 一般8万円</t>
        </is>
      </c>
      <c r="B715" s="18">
        <f>'4_1万円刻み'!$A$212</f>
        <v/>
      </c>
      <c r="C715" s="19" t="n">
        <v>2026</v>
      </c>
      <c r="D715" t="inlineStr">
        <is>
          <t>いいえ</t>
        </is>
      </c>
      <c r="E715" s="18" t="n">
        <v>80000</v>
      </c>
      <c r="F715" s="18" t="n">
        <v>0</v>
      </c>
      <c r="G715" s="18" t="n">
        <v>0</v>
      </c>
      <c r="H715" s="18" t="n">
        <v>0</v>
      </c>
      <c r="I715" s="18" t="n">
        <v>0</v>
      </c>
      <c r="J715" s="18">
        <f>ROUND(MIN(B715/12,650000)*12*0.0915+MIN(B715/12,1390000)*12*(0.0504+0)+B715*0.005,0)</f>
        <v/>
      </c>
      <c r="K715" s="18" t="n">
        <v>0</v>
      </c>
      <c r="L715" s="18" t="n">
        <v>0</v>
      </c>
      <c r="M715" s="18">
        <f>ROUND(IF(C715&gt;=2026,IF(B715&lt;741000,0,IF(B715&lt;2191000,B715-740000,IF(B715&lt;2193000,1451000,IF(B715&lt;2196000,1453000,IF(B715&lt;2200000,1456000,IF(B715&lt;3600000,ROUNDDOWN(B715/4,-3)*2.8-80000,IF(B715&lt;6600000,ROUNDDOWN(B715/4,-3)*3.2-440000,IF(B715&lt;8500000,ROUNDDOWN(B715*0.9,0)-1100000,B715-1950000)))))))),IF(B715&lt;651000,0,IF(B715&lt;1900000,B715-650000,IF(B715&lt;3600000,ROUNDDOWN(B715/4,-3)*2.8-80000,IF(B715&lt;6600000,ROUNDDOWN(B715/4,-3)*3.2-440000,IF(B715&lt;8500000,ROUNDDOWN(B715*0.9,0)-1100000,B715-1950000)))))),0)</f>
        <v/>
      </c>
      <c r="N715" s="18">
        <f>IF(M715&gt;23500000,NA(),IF(C715&gt;=2026,IF(M715&lt;=4890000,1040000,IF(M715&lt;=6550000,670000,620000)),IF(M715&lt;=1320000,950000,IF(M715&lt;=3360000,880000,IF(M715&lt;=4890000,680000,IF(M715&lt;=6550000,630000,580000))))))</f>
        <v/>
      </c>
      <c r="O715" s="18">
        <f>IF(F715&lt;=0,IF(AND(D715="はい",C715&gt;=2026,C715&lt;=2027),IF(E715&lt;=0,0,IF(E715&lt;=30000,E715,IF(E715&lt;=60000,ROUNDUP(E715/2,0)+15000,IF(E715&lt;=120000,ROUNDUP(E715/4,0)+30000,60000)))),IF(E715&lt;=0,0,IF(E715&lt;=20000,E715,IF(E715&lt;=40000,ROUNDUP(E715/2,0)+10000,IF(E715&lt;=80000,ROUNDUP(E715/4,0)+20000,40000))))),IF(E715&lt;=0,IF(F715&lt;=0,0,IF(F715&lt;=25000,F715,IF(F715&lt;=50000,ROUNDUP(F715/2,0)+12500,IF(F715&lt;=100000,ROUNDUP(F715/4,0)+25000,50000)))),MAX(IF(F715&lt;=0,0,IF(F715&lt;=25000,F715,IF(F715&lt;=50000,ROUNDUP(F715/2,0)+12500,IF(F715&lt;=100000,ROUNDUP(F715/4,0)+25000,50000)))),MIN(IF(AND(D715="はい",C715&gt;=2026,C715&lt;=2027),IF(E715&lt;=0,0,IF(E715&lt;=30000,E715,IF(E715&lt;=60000,ROUNDUP(E715/2,0)+15000,IF(E715&lt;=120000,ROUNDUP(E715/4,0)+30000,60000)))),IF(E715&lt;=0,0,IF(E715&lt;=20000,E715,IF(E715&lt;=40000,ROUNDUP(E715/2,0)+10000,IF(E715&lt;=80000,ROUNDUP(E715/4,0)+20000,40000)))))+IF(F715&lt;=0,0,IF(F715&lt;=25000,F715,IF(F715&lt;=50000,ROUNDUP(F715/2,0)+12500,IF(F715&lt;=100000,ROUNDUP(F715/4,0)+25000,50000)))),IF(AND(D715="はい",C715&gt;=2026,C715&lt;=2027),60000,40000)))))</f>
        <v/>
      </c>
      <c r="P715" s="18">
        <f>IF(G715&lt;=0,0,IF(G715&lt;=20000,G715,IF(G715&lt;=40000,ROUNDUP(G715/2,0)+10000,IF(G715&lt;=80000,ROUNDUP(G715/4,0)+20000,40000))))</f>
        <v/>
      </c>
      <c r="Q715" s="18">
        <f>IF(I715&lt;=0,IF(H715&lt;=0,0,IF(H715&lt;=20000,H715,IF(H715&lt;=40000,ROUNDUP(H715/2,0)+10000,IF(H715&lt;=80000,ROUNDUP(H715/4,0)+20000,40000)))),IF(H715&lt;=0,IF(I715&lt;=0,0,IF(I715&lt;=25000,I715,IF(I715&lt;=50000,ROUNDUP(I715/2,0)+12500,IF(I715&lt;=100000,ROUNDUP(I715/4,0)+25000,50000)))),MAX(IF(I715&lt;=0,0,IF(I715&lt;=25000,I715,IF(I715&lt;=50000,ROUNDUP(I715/2,0)+12500,IF(I715&lt;=100000,ROUNDUP(I715/4,0)+25000,50000)))),MIN(IF(H715&lt;=0,0,IF(H715&lt;=20000,H715,IF(H715&lt;=40000,ROUNDUP(H715/2,0)+10000,IF(H715&lt;=80000,ROUNDUP(H715/4,0)+20000,40000))))+IF(I715&lt;=0,0,IF(I715&lt;=25000,I715,IF(I715&lt;=50000,ROUNDUP(I715/2,0)+12500,IF(I715&lt;=100000,ROUNDUP(I715/4,0)+25000,50000)))),40000))))</f>
        <v/>
      </c>
      <c r="R715" s="18">
        <f>MIN(120000,O715+P715+Q715)</f>
        <v/>
      </c>
      <c r="S715" s="18">
        <f>IF(F715&lt;=0,IF(E715&lt;=0,0,IF(E715&lt;=12000,E715,IF(E715&lt;=32000,ROUNDUP(E715/2,0)+6000,IF(E715&lt;=56000,ROUNDUP(E715/4,0)+14000,28000)))),IF(E715&lt;=0,IF(F715&lt;=0,0,IF(F715&lt;=15000,F715,IF(F715&lt;=40000,ROUNDUP(F715/2,0)+7500,IF(F715&lt;=70000,ROUNDUP(F715/4,0)+17500,35000)))),MAX(IF(F715&lt;=0,0,IF(F715&lt;=15000,F715,IF(F715&lt;=40000,ROUNDUP(F715/2,0)+7500,IF(F715&lt;=70000,ROUNDUP(F715/4,0)+17500,35000)))),MIN(IF(E715&lt;=0,0,IF(E715&lt;=12000,E715,IF(E715&lt;=32000,ROUNDUP(E715/2,0)+6000,IF(E715&lt;=56000,ROUNDUP(E715/4,0)+14000,28000))))+IF(F715&lt;=0,0,IF(F715&lt;=15000,F715,IF(F715&lt;=40000,ROUNDUP(F715/2,0)+7500,IF(F715&lt;=70000,ROUNDUP(F715/4,0)+17500,35000)))),28000))))</f>
        <v/>
      </c>
      <c r="T715" s="18">
        <f>IF(G715&lt;=0,0,IF(G715&lt;=12000,G715,IF(G715&lt;=32000,ROUNDUP(G715/2,0)+6000,IF(G715&lt;=56000,ROUNDUP(G715/4,0)+14000,28000))))</f>
        <v/>
      </c>
      <c r="U715" s="18">
        <f>IF(I715&lt;=0,IF(H715&lt;=0,0,IF(H715&lt;=12000,H715,IF(H715&lt;=32000,ROUNDUP(H715/2,0)+6000,IF(H715&lt;=56000,ROUNDUP(H715/4,0)+14000,28000)))),IF(H715&lt;=0,IF(I715&lt;=0,0,IF(I715&lt;=15000,I715,IF(I715&lt;=40000,ROUNDUP(I715/2,0)+7500,IF(I715&lt;=70000,ROUNDUP(I715/4,0)+17500,35000)))),MAX(IF(I715&lt;=0,0,IF(I715&lt;=15000,I715,IF(I715&lt;=40000,ROUNDUP(I715/2,0)+7500,IF(I715&lt;=70000,ROUNDUP(I715/4,0)+17500,35000)))),MIN(IF(H715&lt;=0,0,IF(H715&lt;=12000,H715,IF(H715&lt;=32000,ROUNDUP(H715/2,0)+6000,IF(H715&lt;=56000,ROUNDUP(H715/4,0)+14000,28000))))+IF(I715&lt;=0,0,IF(I715&lt;=15000,I715,IF(I715&lt;=40000,ROUNDUP(I715/2,0)+7500,IF(I715&lt;=70000,ROUNDUP(I715/4,0)+17500,35000)))),28000))))</f>
        <v/>
      </c>
      <c r="V715" s="18">
        <f>MIN(70000,S715+T715+U715)</f>
        <v/>
      </c>
      <c r="W715" s="18">
        <f>MAX(0,ROUNDDOWN(M715-J715-N715-K715-0,-3))</f>
        <v/>
      </c>
      <c r="X715" s="18">
        <f>MAX(0,ROUNDDOWN(M715-J715-N715-K715-R715,-3))</f>
        <v/>
      </c>
      <c r="Y715" s="18">
        <f>IF(W715&lt;=0,0,ROUNDDOWN((W715*LOOKUP(W715,{0,1950001,3300001,6950001,9000001,18000001,40000001},{0.05,0.1,0.2,0.23,0.33,0.4,0.45})-LOOKUP(W715,{0,1950001,3300001,6950001,9000001,18000001,40000001},{0,97500,427500,636000,1536000,2796000,4796000}))*1.021,-2))</f>
        <v/>
      </c>
      <c r="Z715" s="18">
        <f>IF(X715&lt;=0,0,ROUNDDOWN((X715*LOOKUP(X715,{0,1950001,3300001,6950001,9000001,18000001,40000001},{0.05,0.1,0.2,0.23,0.33,0.4,0.45})-LOOKUP(X715,{0,1950001,3300001,6950001,9000001,18000001,40000001},{0,97500,427500,636000,1536000,2796000,4796000}))*1.021,-2))</f>
        <v/>
      </c>
      <c r="AA715" s="18">
        <f>MAX(0,ROUNDDOWN(M715-J715-430000-L715-0,-3))</f>
        <v/>
      </c>
      <c r="AB715" s="18">
        <f>MAX(0,ROUNDDOWN(M715-J715-430000-L715-V715,-3))</f>
        <v/>
      </c>
      <c r="AC715" s="18">
        <f>IF(M715&lt;=450000,0,MAX(0,ROUNDDOWN(AA715*0.06-MIN(50000,AA715)*0.03,-2))+MAX(0,ROUNDDOWN(AA715*0.04-MIN(50000,AA715)*0.02,-2)))</f>
        <v/>
      </c>
      <c r="AD715" s="18">
        <f>IF(M715&lt;=450000,0,MAX(0,ROUNDDOWN(AB715*0.06-MIN(50000,AB715)*0.03,-2))+MAX(0,ROUNDDOWN(AB715*0.04-MIN(50000,AB715)*0.02,-2)))</f>
        <v/>
      </c>
      <c r="AE715" s="18">
        <f>Y715-Z715</f>
        <v/>
      </c>
      <c r="AF715" s="18">
        <f>AC715-AD715</f>
        <v/>
      </c>
      <c r="AG715" s="18">
        <f>AE715+AF715</f>
        <v/>
      </c>
      <c r="AH715" s="20">
        <f>IF(W715&lt;=0,0,LOOKUP(W715,{0,1950001,3300001,6950001,9000001,18000001,40000001},{0.05,0.1,0.2,0.23,0.33,0.4,0.45}))</f>
        <v/>
      </c>
    </row>
    <row r="716">
      <c r="A716" t="inlineStr">
        <is>
          <t>1万円刻み 特例あり一般12万円</t>
        </is>
      </c>
      <c r="B716" s="18">
        <f>'4_1万円刻み'!$A$212</f>
        <v/>
      </c>
      <c r="C716" s="19" t="n">
        <v>2026</v>
      </c>
      <c r="D716" t="inlineStr">
        <is>
          <t>はい</t>
        </is>
      </c>
      <c r="E716" s="18" t="n">
        <v>120000</v>
      </c>
      <c r="F716" s="18" t="n">
        <v>0</v>
      </c>
      <c r="G716" s="18" t="n">
        <v>0</v>
      </c>
      <c r="H716" s="18" t="n">
        <v>0</v>
      </c>
      <c r="I716" s="18" t="n">
        <v>0</v>
      </c>
      <c r="J716" s="18">
        <f>ROUND(MIN(B716/12,650000)*12*0.0915+MIN(B716/12,1390000)*12*(0.0504+0)+B716*0.005,0)</f>
        <v/>
      </c>
      <c r="K716" s="18" t="n">
        <v>0</v>
      </c>
      <c r="L716" s="18" t="n">
        <v>0</v>
      </c>
      <c r="M716" s="18">
        <f>ROUND(IF(C716&gt;=2026,IF(B716&lt;741000,0,IF(B716&lt;2191000,B716-740000,IF(B716&lt;2193000,1451000,IF(B716&lt;2196000,1453000,IF(B716&lt;2200000,1456000,IF(B716&lt;3600000,ROUNDDOWN(B716/4,-3)*2.8-80000,IF(B716&lt;6600000,ROUNDDOWN(B716/4,-3)*3.2-440000,IF(B716&lt;8500000,ROUNDDOWN(B716*0.9,0)-1100000,B716-1950000)))))))),IF(B716&lt;651000,0,IF(B716&lt;1900000,B716-650000,IF(B716&lt;3600000,ROUNDDOWN(B716/4,-3)*2.8-80000,IF(B716&lt;6600000,ROUNDDOWN(B716/4,-3)*3.2-440000,IF(B716&lt;8500000,ROUNDDOWN(B716*0.9,0)-1100000,B716-1950000)))))),0)</f>
        <v/>
      </c>
      <c r="N716" s="18">
        <f>IF(M716&gt;23500000,NA(),IF(C716&gt;=2026,IF(M716&lt;=4890000,1040000,IF(M716&lt;=6550000,670000,620000)),IF(M716&lt;=1320000,950000,IF(M716&lt;=3360000,880000,IF(M716&lt;=4890000,680000,IF(M716&lt;=6550000,630000,580000))))))</f>
        <v/>
      </c>
      <c r="O716" s="18">
        <f>IF(F716&lt;=0,IF(AND(D716="はい",C716&gt;=2026,C716&lt;=2027),IF(E716&lt;=0,0,IF(E716&lt;=30000,E716,IF(E716&lt;=60000,ROUNDUP(E716/2,0)+15000,IF(E716&lt;=120000,ROUNDUP(E716/4,0)+30000,60000)))),IF(E716&lt;=0,0,IF(E716&lt;=20000,E716,IF(E716&lt;=40000,ROUNDUP(E716/2,0)+10000,IF(E716&lt;=80000,ROUNDUP(E716/4,0)+20000,40000))))),IF(E716&lt;=0,IF(F716&lt;=0,0,IF(F716&lt;=25000,F716,IF(F716&lt;=50000,ROUNDUP(F716/2,0)+12500,IF(F716&lt;=100000,ROUNDUP(F716/4,0)+25000,50000)))),MAX(IF(F716&lt;=0,0,IF(F716&lt;=25000,F716,IF(F716&lt;=50000,ROUNDUP(F716/2,0)+12500,IF(F716&lt;=100000,ROUNDUP(F716/4,0)+25000,50000)))),MIN(IF(AND(D716="はい",C716&gt;=2026,C716&lt;=2027),IF(E716&lt;=0,0,IF(E716&lt;=30000,E716,IF(E716&lt;=60000,ROUNDUP(E716/2,0)+15000,IF(E716&lt;=120000,ROUNDUP(E716/4,0)+30000,60000)))),IF(E716&lt;=0,0,IF(E716&lt;=20000,E716,IF(E716&lt;=40000,ROUNDUP(E716/2,0)+10000,IF(E716&lt;=80000,ROUNDUP(E716/4,0)+20000,40000)))))+IF(F716&lt;=0,0,IF(F716&lt;=25000,F716,IF(F716&lt;=50000,ROUNDUP(F716/2,0)+12500,IF(F716&lt;=100000,ROUNDUP(F716/4,0)+25000,50000)))),IF(AND(D716="はい",C716&gt;=2026,C716&lt;=2027),60000,40000)))))</f>
        <v/>
      </c>
      <c r="P716" s="18">
        <f>IF(G716&lt;=0,0,IF(G716&lt;=20000,G716,IF(G716&lt;=40000,ROUNDUP(G716/2,0)+10000,IF(G716&lt;=80000,ROUNDUP(G716/4,0)+20000,40000))))</f>
        <v/>
      </c>
      <c r="Q716" s="18">
        <f>IF(I716&lt;=0,IF(H716&lt;=0,0,IF(H716&lt;=20000,H716,IF(H716&lt;=40000,ROUNDUP(H716/2,0)+10000,IF(H716&lt;=80000,ROUNDUP(H716/4,0)+20000,40000)))),IF(H716&lt;=0,IF(I716&lt;=0,0,IF(I716&lt;=25000,I716,IF(I716&lt;=50000,ROUNDUP(I716/2,0)+12500,IF(I716&lt;=100000,ROUNDUP(I716/4,0)+25000,50000)))),MAX(IF(I716&lt;=0,0,IF(I716&lt;=25000,I716,IF(I716&lt;=50000,ROUNDUP(I716/2,0)+12500,IF(I716&lt;=100000,ROUNDUP(I716/4,0)+25000,50000)))),MIN(IF(H716&lt;=0,0,IF(H716&lt;=20000,H716,IF(H716&lt;=40000,ROUNDUP(H716/2,0)+10000,IF(H716&lt;=80000,ROUNDUP(H716/4,0)+20000,40000))))+IF(I716&lt;=0,0,IF(I716&lt;=25000,I716,IF(I716&lt;=50000,ROUNDUP(I716/2,0)+12500,IF(I716&lt;=100000,ROUNDUP(I716/4,0)+25000,50000)))),40000))))</f>
        <v/>
      </c>
      <c r="R716" s="18">
        <f>MIN(120000,O716+P716+Q716)</f>
        <v/>
      </c>
      <c r="S716" s="18">
        <f>IF(F716&lt;=0,IF(E716&lt;=0,0,IF(E716&lt;=12000,E716,IF(E716&lt;=32000,ROUNDUP(E716/2,0)+6000,IF(E716&lt;=56000,ROUNDUP(E716/4,0)+14000,28000)))),IF(E716&lt;=0,IF(F716&lt;=0,0,IF(F716&lt;=15000,F716,IF(F716&lt;=40000,ROUNDUP(F716/2,0)+7500,IF(F716&lt;=70000,ROUNDUP(F716/4,0)+17500,35000)))),MAX(IF(F716&lt;=0,0,IF(F716&lt;=15000,F716,IF(F716&lt;=40000,ROUNDUP(F716/2,0)+7500,IF(F716&lt;=70000,ROUNDUP(F716/4,0)+17500,35000)))),MIN(IF(E716&lt;=0,0,IF(E716&lt;=12000,E716,IF(E716&lt;=32000,ROUNDUP(E716/2,0)+6000,IF(E716&lt;=56000,ROUNDUP(E716/4,0)+14000,28000))))+IF(F716&lt;=0,0,IF(F716&lt;=15000,F716,IF(F716&lt;=40000,ROUNDUP(F716/2,0)+7500,IF(F716&lt;=70000,ROUNDUP(F716/4,0)+17500,35000)))),28000))))</f>
        <v/>
      </c>
      <c r="T716" s="18">
        <f>IF(G716&lt;=0,0,IF(G716&lt;=12000,G716,IF(G716&lt;=32000,ROUNDUP(G716/2,0)+6000,IF(G716&lt;=56000,ROUNDUP(G716/4,0)+14000,28000))))</f>
        <v/>
      </c>
      <c r="U716" s="18">
        <f>IF(I716&lt;=0,IF(H716&lt;=0,0,IF(H716&lt;=12000,H716,IF(H716&lt;=32000,ROUNDUP(H716/2,0)+6000,IF(H716&lt;=56000,ROUNDUP(H716/4,0)+14000,28000)))),IF(H716&lt;=0,IF(I716&lt;=0,0,IF(I716&lt;=15000,I716,IF(I716&lt;=40000,ROUNDUP(I716/2,0)+7500,IF(I716&lt;=70000,ROUNDUP(I716/4,0)+17500,35000)))),MAX(IF(I716&lt;=0,0,IF(I716&lt;=15000,I716,IF(I716&lt;=40000,ROUNDUP(I716/2,0)+7500,IF(I716&lt;=70000,ROUNDUP(I716/4,0)+17500,35000)))),MIN(IF(H716&lt;=0,0,IF(H716&lt;=12000,H716,IF(H716&lt;=32000,ROUNDUP(H716/2,0)+6000,IF(H716&lt;=56000,ROUNDUP(H716/4,0)+14000,28000))))+IF(I716&lt;=0,0,IF(I716&lt;=15000,I716,IF(I716&lt;=40000,ROUNDUP(I716/2,0)+7500,IF(I716&lt;=70000,ROUNDUP(I716/4,0)+17500,35000)))),28000))))</f>
        <v/>
      </c>
      <c r="V716" s="18">
        <f>MIN(70000,S716+T716+U716)</f>
        <v/>
      </c>
      <c r="W716" s="18">
        <f>MAX(0,ROUNDDOWN(M716-J716-N716-K716-0,-3))</f>
        <v/>
      </c>
      <c r="X716" s="18">
        <f>MAX(0,ROUNDDOWN(M716-J716-N716-K716-R716,-3))</f>
        <v/>
      </c>
      <c r="Y716" s="18">
        <f>IF(W716&lt;=0,0,ROUNDDOWN((W716*LOOKUP(W716,{0,1950001,3300001,6950001,9000001,18000001,40000001},{0.05,0.1,0.2,0.23,0.33,0.4,0.45})-LOOKUP(W716,{0,1950001,3300001,6950001,9000001,18000001,40000001},{0,97500,427500,636000,1536000,2796000,4796000}))*1.021,-2))</f>
        <v/>
      </c>
      <c r="Z716" s="18">
        <f>IF(X716&lt;=0,0,ROUNDDOWN((X716*LOOKUP(X716,{0,1950001,3300001,6950001,9000001,18000001,40000001},{0.05,0.1,0.2,0.23,0.33,0.4,0.45})-LOOKUP(X716,{0,1950001,3300001,6950001,9000001,18000001,40000001},{0,97500,427500,636000,1536000,2796000,4796000}))*1.021,-2))</f>
        <v/>
      </c>
      <c r="AA716" s="18">
        <f>MAX(0,ROUNDDOWN(M716-J716-430000-L716-0,-3))</f>
        <v/>
      </c>
      <c r="AB716" s="18">
        <f>MAX(0,ROUNDDOWN(M716-J716-430000-L716-V716,-3))</f>
        <v/>
      </c>
      <c r="AC716" s="18">
        <f>IF(M716&lt;=450000,0,MAX(0,ROUNDDOWN(AA716*0.06-MIN(50000,AA716)*0.03,-2))+MAX(0,ROUNDDOWN(AA716*0.04-MIN(50000,AA716)*0.02,-2)))</f>
        <v/>
      </c>
      <c r="AD716" s="18">
        <f>IF(M716&lt;=450000,0,MAX(0,ROUNDDOWN(AB716*0.06-MIN(50000,AB716)*0.03,-2))+MAX(0,ROUNDDOWN(AB716*0.04-MIN(50000,AB716)*0.02,-2)))</f>
        <v/>
      </c>
      <c r="AE716" s="18">
        <f>Y716-Z716</f>
        <v/>
      </c>
      <c r="AF716" s="18">
        <f>AC716-AD716</f>
        <v/>
      </c>
      <c r="AG716" s="18">
        <f>AE716+AF716</f>
        <v/>
      </c>
      <c r="AH716" s="20">
        <f>IF(W716&lt;=0,0,LOOKUP(W716,{0,1950001,3300001,6950001,9000001,18000001,40000001},{0.05,0.1,0.2,0.23,0.33,0.4,0.45}))</f>
        <v/>
      </c>
    </row>
    <row r="717">
      <c r="A717" t="inlineStr">
        <is>
          <t>1万円刻み 3区分8万円ずつ</t>
        </is>
      </c>
      <c r="B717" s="18">
        <f>'4_1万円刻み'!$A$213</f>
        <v/>
      </c>
      <c r="C717" s="19" t="n">
        <v>2026</v>
      </c>
      <c r="D717" t="inlineStr">
        <is>
          <t>いいえ</t>
        </is>
      </c>
      <c r="E717" s="18" t="n">
        <v>80000</v>
      </c>
      <c r="F717" s="18" t="n">
        <v>0</v>
      </c>
      <c r="G717" s="18" t="n">
        <v>80000</v>
      </c>
      <c r="H717" s="18" t="n">
        <v>80000</v>
      </c>
      <c r="I717" s="18" t="n">
        <v>0</v>
      </c>
      <c r="J717" s="18">
        <f>ROUND(MIN(B717/12,650000)*12*0.0915+MIN(B717/12,1390000)*12*(0.0504+0)+B717*0.005,0)</f>
        <v/>
      </c>
      <c r="K717" s="18" t="n">
        <v>0</v>
      </c>
      <c r="L717" s="18" t="n">
        <v>0</v>
      </c>
      <c r="M717" s="18">
        <f>ROUND(IF(C717&gt;=2026,IF(B717&lt;741000,0,IF(B717&lt;2191000,B717-740000,IF(B717&lt;2193000,1451000,IF(B717&lt;2196000,1453000,IF(B717&lt;2200000,1456000,IF(B717&lt;3600000,ROUNDDOWN(B717/4,-3)*2.8-80000,IF(B717&lt;6600000,ROUNDDOWN(B717/4,-3)*3.2-440000,IF(B717&lt;8500000,ROUNDDOWN(B717*0.9,0)-1100000,B717-1950000)))))))),IF(B717&lt;651000,0,IF(B717&lt;1900000,B717-650000,IF(B717&lt;3600000,ROUNDDOWN(B717/4,-3)*2.8-80000,IF(B717&lt;6600000,ROUNDDOWN(B717/4,-3)*3.2-440000,IF(B717&lt;8500000,ROUNDDOWN(B717*0.9,0)-1100000,B717-1950000)))))),0)</f>
        <v/>
      </c>
      <c r="N717" s="18">
        <f>IF(M717&gt;23500000,NA(),IF(C717&gt;=2026,IF(M717&lt;=4890000,1040000,IF(M717&lt;=6550000,670000,620000)),IF(M717&lt;=1320000,950000,IF(M717&lt;=3360000,880000,IF(M717&lt;=4890000,680000,IF(M717&lt;=6550000,630000,580000))))))</f>
        <v/>
      </c>
      <c r="O717" s="18">
        <f>IF(F717&lt;=0,IF(AND(D717="はい",C717&gt;=2026,C717&lt;=2027),IF(E717&lt;=0,0,IF(E717&lt;=30000,E717,IF(E717&lt;=60000,ROUNDUP(E717/2,0)+15000,IF(E717&lt;=120000,ROUNDUP(E717/4,0)+30000,60000)))),IF(E717&lt;=0,0,IF(E717&lt;=20000,E717,IF(E717&lt;=40000,ROUNDUP(E717/2,0)+10000,IF(E717&lt;=80000,ROUNDUP(E717/4,0)+20000,40000))))),IF(E717&lt;=0,IF(F717&lt;=0,0,IF(F717&lt;=25000,F717,IF(F717&lt;=50000,ROUNDUP(F717/2,0)+12500,IF(F717&lt;=100000,ROUNDUP(F717/4,0)+25000,50000)))),MAX(IF(F717&lt;=0,0,IF(F717&lt;=25000,F717,IF(F717&lt;=50000,ROUNDUP(F717/2,0)+12500,IF(F717&lt;=100000,ROUNDUP(F717/4,0)+25000,50000)))),MIN(IF(AND(D717="はい",C717&gt;=2026,C717&lt;=2027),IF(E717&lt;=0,0,IF(E717&lt;=30000,E717,IF(E717&lt;=60000,ROUNDUP(E717/2,0)+15000,IF(E717&lt;=120000,ROUNDUP(E717/4,0)+30000,60000)))),IF(E717&lt;=0,0,IF(E717&lt;=20000,E717,IF(E717&lt;=40000,ROUNDUP(E717/2,0)+10000,IF(E717&lt;=80000,ROUNDUP(E717/4,0)+20000,40000)))))+IF(F717&lt;=0,0,IF(F717&lt;=25000,F717,IF(F717&lt;=50000,ROUNDUP(F717/2,0)+12500,IF(F717&lt;=100000,ROUNDUP(F717/4,0)+25000,50000)))),IF(AND(D717="はい",C717&gt;=2026,C717&lt;=2027),60000,40000)))))</f>
        <v/>
      </c>
      <c r="P717" s="18">
        <f>IF(G717&lt;=0,0,IF(G717&lt;=20000,G717,IF(G717&lt;=40000,ROUNDUP(G717/2,0)+10000,IF(G717&lt;=80000,ROUNDUP(G717/4,0)+20000,40000))))</f>
        <v/>
      </c>
      <c r="Q717" s="18">
        <f>IF(I717&lt;=0,IF(H717&lt;=0,0,IF(H717&lt;=20000,H717,IF(H717&lt;=40000,ROUNDUP(H717/2,0)+10000,IF(H717&lt;=80000,ROUNDUP(H717/4,0)+20000,40000)))),IF(H717&lt;=0,IF(I717&lt;=0,0,IF(I717&lt;=25000,I717,IF(I717&lt;=50000,ROUNDUP(I717/2,0)+12500,IF(I717&lt;=100000,ROUNDUP(I717/4,0)+25000,50000)))),MAX(IF(I717&lt;=0,0,IF(I717&lt;=25000,I717,IF(I717&lt;=50000,ROUNDUP(I717/2,0)+12500,IF(I717&lt;=100000,ROUNDUP(I717/4,0)+25000,50000)))),MIN(IF(H717&lt;=0,0,IF(H717&lt;=20000,H717,IF(H717&lt;=40000,ROUNDUP(H717/2,0)+10000,IF(H717&lt;=80000,ROUNDUP(H717/4,0)+20000,40000))))+IF(I717&lt;=0,0,IF(I717&lt;=25000,I717,IF(I717&lt;=50000,ROUNDUP(I717/2,0)+12500,IF(I717&lt;=100000,ROUNDUP(I717/4,0)+25000,50000)))),40000))))</f>
        <v/>
      </c>
      <c r="R717" s="18">
        <f>MIN(120000,O717+P717+Q717)</f>
        <v/>
      </c>
      <c r="S717" s="18">
        <f>IF(F717&lt;=0,IF(E717&lt;=0,0,IF(E717&lt;=12000,E717,IF(E717&lt;=32000,ROUNDUP(E717/2,0)+6000,IF(E717&lt;=56000,ROUNDUP(E717/4,0)+14000,28000)))),IF(E717&lt;=0,IF(F717&lt;=0,0,IF(F717&lt;=15000,F717,IF(F717&lt;=40000,ROUNDUP(F717/2,0)+7500,IF(F717&lt;=70000,ROUNDUP(F717/4,0)+17500,35000)))),MAX(IF(F717&lt;=0,0,IF(F717&lt;=15000,F717,IF(F717&lt;=40000,ROUNDUP(F717/2,0)+7500,IF(F717&lt;=70000,ROUNDUP(F717/4,0)+17500,35000)))),MIN(IF(E717&lt;=0,0,IF(E717&lt;=12000,E717,IF(E717&lt;=32000,ROUNDUP(E717/2,0)+6000,IF(E717&lt;=56000,ROUNDUP(E717/4,0)+14000,28000))))+IF(F717&lt;=0,0,IF(F717&lt;=15000,F717,IF(F717&lt;=40000,ROUNDUP(F717/2,0)+7500,IF(F717&lt;=70000,ROUNDUP(F717/4,0)+17500,35000)))),28000))))</f>
        <v/>
      </c>
      <c r="T717" s="18">
        <f>IF(G717&lt;=0,0,IF(G717&lt;=12000,G717,IF(G717&lt;=32000,ROUNDUP(G717/2,0)+6000,IF(G717&lt;=56000,ROUNDUP(G717/4,0)+14000,28000))))</f>
        <v/>
      </c>
      <c r="U717" s="18">
        <f>IF(I717&lt;=0,IF(H717&lt;=0,0,IF(H717&lt;=12000,H717,IF(H717&lt;=32000,ROUNDUP(H717/2,0)+6000,IF(H717&lt;=56000,ROUNDUP(H717/4,0)+14000,28000)))),IF(H717&lt;=0,IF(I717&lt;=0,0,IF(I717&lt;=15000,I717,IF(I717&lt;=40000,ROUNDUP(I717/2,0)+7500,IF(I717&lt;=70000,ROUNDUP(I717/4,0)+17500,35000)))),MAX(IF(I717&lt;=0,0,IF(I717&lt;=15000,I717,IF(I717&lt;=40000,ROUNDUP(I717/2,0)+7500,IF(I717&lt;=70000,ROUNDUP(I717/4,0)+17500,35000)))),MIN(IF(H717&lt;=0,0,IF(H717&lt;=12000,H717,IF(H717&lt;=32000,ROUNDUP(H717/2,0)+6000,IF(H717&lt;=56000,ROUNDUP(H717/4,0)+14000,28000))))+IF(I717&lt;=0,0,IF(I717&lt;=15000,I717,IF(I717&lt;=40000,ROUNDUP(I717/2,0)+7500,IF(I717&lt;=70000,ROUNDUP(I717/4,0)+17500,35000)))),28000))))</f>
        <v/>
      </c>
      <c r="V717" s="18">
        <f>MIN(70000,S717+T717+U717)</f>
        <v/>
      </c>
      <c r="W717" s="18">
        <f>MAX(0,ROUNDDOWN(M717-J717-N717-K717-0,-3))</f>
        <v/>
      </c>
      <c r="X717" s="18">
        <f>MAX(0,ROUNDDOWN(M717-J717-N717-K717-R717,-3))</f>
        <v/>
      </c>
      <c r="Y717" s="18">
        <f>IF(W717&lt;=0,0,ROUNDDOWN((W717*LOOKUP(W717,{0,1950001,3300001,6950001,9000001,18000001,40000001},{0.05,0.1,0.2,0.23,0.33,0.4,0.45})-LOOKUP(W717,{0,1950001,3300001,6950001,9000001,18000001,40000001},{0,97500,427500,636000,1536000,2796000,4796000}))*1.021,-2))</f>
        <v/>
      </c>
      <c r="Z717" s="18">
        <f>IF(X717&lt;=0,0,ROUNDDOWN((X717*LOOKUP(X717,{0,1950001,3300001,6950001,9000001,18000001,40000001},{0.05,0.1,0.2,0.23,0.33,0.4,0.45})-LOOKUP(X717,{0,1950001,3300001,6950001,9000001,18000001,40000001},{0,97500,427500,636000,1536000,2796000,4796000}))*1.021,-2))</f>
        <v/>
      </c>
      <c r="AA717" s="18">
        <f>MAX(0,ROUNDDOWN(M717-J717-430000-L717-0,-3))</f>
        <v/>
      </c>
      <c r="AB717" s="18">
        <f>MAX(0,ROUNDDOWN(M717-J717-430000-L717-V717,-3))</f>
        <v/>
      </c>
      <c r="AC717" s="18">
        <f>IF(M717&lt;=450000,0,MAX(0,ROUNDDOWN(AA717*0.06-MIN(50000,AA717)*0.03,-2))+MAX(0,ROUNDDOWN(AA717*0.04-MIN(50000,AA717)*0.02,-2)))</f>
        <v/>
      </c>
      <c r="AD717" s="18">
        <f>IF(M717&lt;=450000,0,MAX(0,ROUNDDOWN(AB717*0.06-MIN(50000,AB717)*0.03,-2))+MAX(0,ROUNDDOWN(AB717*0.04-MIN(50000,AB717)*0.02,-2)))</f>
        <v/>
      </c>
      <c r="AE717" s="18">
        <f>Y717-Z717</f>
        <v/>
      </c>
      <c r="AF717" s="18">
        <f>AC717-AD717</f>
        <v/>
      </c>
      <c r="AG717" s="18">
        <f>AE717+AF717</f>
        <v/>
      </c>
      <c r="AH717" s="20">
        <f>IF(W717&lt;=0,0,LOOKUP(W717,{0,1950001,3300001,6950001,9000001,18000001,40000001},{0.05,0.1,0.2,0.23,0.33,0.4,0.45}))</f>
        <v/>
      </c>
    </row>
    <row r="718">
      <c r="A718" t="inlineStr">
        <is>
          <t>1万円刻み 一般8万円</t>
        </is>
      </c>
      <c r="B718" s="18">
        <f>'4_1万円刻み'!$A$213</f>
        <v/>
      </c>
      <c r="C718" s="19" t="n">
        <v>2026</v>
      </c>
      <c r="D718" t="inlineStr">
        <is>
          <t>いいえ</t>
        </is>
      </c>
      <c r="E718" s="18" t="n">
        <v>80000</v>
      </c>
      <c r="F718" s="18" t="n">
        <v>0</v>
      </c>
      <c r="G718" s="18" t="n">
        <v>0</v>
      </c>
      <c r="H718" s="18" t="n">
        <v>0</v>
      </c>
      <c r="I718" s="18" t="n">
        <v>0</v>
      </c>
      <c r="J718" s="18">
        <f>ROUND(MIN(B718/12,650000)*12*0.0915+MIN(B718/12,1390000)*12*(0.0504+0)+B718*0.005,0)</f>
        <v/>
      </c>
      <c r="K718" s="18" t="n">
        <v>0</v>
      </c>
      <c r="L718" s="18" t="n">
        <v>0</v>
      </c>
      <c r="M718" s="18">
        <f>ROUND(IF(C718&gt;=2026,IF(B718&lt;741000,0,IF(B718&lt;2191000,B718-740000,IF(B718&lt;2193000,1451000,IF(B718&lt;2196000,1453000,IF(B718&lt;2200000,1456000,IF(B718&lt;3600000,ROUNDDOWN(B718/4,-3)*2.8-80000,IF(B718&lt;6600000,ROUNDDOWN(B718/4,-3)*3.2-440000,IF(B718&lt;8500000,ROUNDDOWN(B718*0.9,0)-1100000,B718-1950000)))))))),IF(B718&lt;651000,0,IF(B718&lt;1900000,B718-650000,IF(B718&lt;3600000,ROUNDDOWN(B718/4,-3)*2.8-80000,IF(B718&lt;6600000,ROUNDDOWN(B718/4,-3)*3.2-440000,IF(B718&lt;8500000,ROUNDDOWN(B718*0.9,0)-1100000,B718-1950000)))))),0)</f>
        <v/>
      </c>
      <c r="N718" s="18">
        <f>IF(M718&gt;23500000,NA(),IF(C718&gt;=2026,IF(M718&lt;=4890000,1040000,IF(M718&lt;=6550000,670000,620000)),IF(M718&lt;=1320000,950000,IF(M718&lt;=3360000,880000,IF(M718&lt;=4890000,680000,IF(M718&lt;=6550000,630000,580000))))))</f>
        <v/>
      </c>
      <c r="O718" s="18">
        <f>IF(F718&lt;=0,IF(AND(D718="はい",C718&gt;=2026,C718&lt;=2027),IF(E718&lt;=0,0,IF(E718&lt;=30000,E718,IF(E718&lt;=60000,ROUNDUP(E718/2,0)+15000,IF(E718&lt;=120000,ROUNDUP(E718/4,0)+30000,60000)))),IF(E718&lt;=0,0,IF(E718&lt;=20000,E718,IF(E718&lt;=40000,ROUNDUP(E718/2,0)+10000,IF(E718&lt;=80000,ROUNDUP(E718/4,0)+20000,40000))))),IF(E718&lt;=0,IF(F718&lt;=0,0,IF(F718&lt;=25000,F718,IF(F718&lt;=50000,ROUNDUP(F718/2,0)+12500,IF(F718&lt;=100000,ROUNDUP(F718/4,0)+25000,50000)))),MAX(IF(F718&lt;=0,0,IF(F718&lt;=25000,F718,IF(F718&lt;=50000,ROUNDUP(F718/2,0)+12500,IF(F718&lt;=100000,ROUNDUP(F718/4,0)+25000,50000)))),MIN(IF(AND(D718="はい",C718&gt;=2026,C718&lt;=2027),IF(E718&lt;=0,0,IF(E718&lt;=30000,E718,IF(E718&lt;=60000,ROUNDUP(E718/2,0)+15000,IF(E718&lt;=120000,ROUNDUP(E718/4,0)+30000,60000)))),IF(E718&lt;=0,0,IF(E718&lt;=20000,E718,IF(E718&lt;=40000,ROUNDUP(E718/2,0)+10000,IF(E718&lt;=80000,ROUNDUP(E718/4,0)+20000,40000)))))+IF(F718&lt;=0,0,IF(F718&lt;=25000,F718,IF(F718&lt;=50000,ROUNDUP(F718/2,0)+12500,IF(F718&lt;=100000,ROUNDUP(F718/4,0)+25000,50000)))),IF(AND(D718="はい",C718&gt;=2026,C718&lt;=2027),60000,40000)))))</f>
        <v/>
      </c>
      <c r="P718" s="18">
        <f>IF(G718&lt;=0,0,IF(G718&lt;=20000,G718,IF(G718&lt;=40000,ROUNDUP(G718/2,0)+10000,IF(G718&lt;=80000,ROUNDUP(G718/4,0)+20000,40000))))</f>
        <v/>
      </c>
      <c r="Q718" s="18">
        <f>IF(I718&lt;=0,IF(H718&lt;=0,0,IF(H718&lt;=20000,H718,IF(H718&lt;=40000,ROUNDUP(H718/2,0)+10000,IF(H718&lt;=80000,ROUNDUP(H718/4,0)+20000,40000)))),IF(H718&lt;=0,IF(I718&lt;=0,0,IF(I718&lt;=25000,I718,IF(I718&lt;=50000,ROUNDUP(I718/2,0)+12500,IF(I718&lt;=100000,ROUNDUP(I718/4,0)+25000,50000)))),MAX(IF(I718&lt;=0,0,IF(I718&lt;=25000,I718,IF(I718&lt;=50000,ROUNDUP(I718/2,0)+12500,IF(I718&lt;=100000,ROUNDUP(I718/4,0)+25000,50000)))),MIN(IF(H718&lt;=0,0,IF(H718&lt;=20000,H718,IF(H718&lt;=40000,ROUNDUP(H718/2,0)+10000,IF(H718&lt;=80000,ROUNDUP(H718/4,0)+20000,40000))))+IF(I718&lt;=0,0,IF(I718&lt;=25000,I718,IF(I718&lt;=50000,ROUNDUP(I718/2,0)+12500,IF(I718&lt;=100000,ROUNDUP(I718/4,0)+25000,50000)))),40000))))</f>
        <v/>
      </c>
      <c r="R718" s="18">
        <f>MIN(120000,O718+P718+Q718)</f>
        <v/>
      </c>
      <c r="S718" s="18">
        <f>IF(F718&lt;=0,IF(E718&lt;=0,0,IF(E718&lt;=12000,E718,IF(E718&lt;=32000,ROUNDUP(E718/2,0)+6000,IF(E718&lt;=56000,ROUNDUP(E718/4,0)+14000,28000)))),IF(E718&lt;=0,IF(F718&lt;=0,0,IF(F718&lt;=15000,F718,IF(F718&lt;=40000,ROUNDUP(F718/2,0)+7500,IF(F718&lt;=70000,ROUNDUP(F718/4,0)+17500,35000)))),MAX(IF(F718&lt;=0,0,IF(F718&lt;=15000,F718,IF(F718&lt;=40000,ROUNDUP(F718/2,0)+7500,IF(F718&lt;=70000,ROUNDUP(F718/4,0)+17500,35000)))),MIN(IF(E718&lt;=0,0,IF(E718&lt;=12000,E718,IF(E718&lt;=32000,ROUNDUP(E718/2,0)+6000,IF(E718&lt;=56000,ROUNDUP(E718/4,0)+14000,28000))))+IF(F718&lt;=0,0,IF(F718&lt;=15000,F718,IF(F718&lt;=40000,ROUNDUP(F718/2,0)+7500,IF(F718&lt;=70000,ROUNDUP(F718/4,0)+17500,35000)))),28000))))</f>
        <v/>
      </c>
      <c r="T718" s="18">
        <f>IF(G718&lt;=0,0,IF(G718&lt;=12000,G718,IF(G718&lt;=32000,ROUNDUP(G718/2,0)+6000,IF(G718&lt;=56000,ROUNDUP(G718/4,0)+14000,28000))))</f>
        <v/>
      </c>
      <c r="U718" s="18">
        <f>IF(I718&lt;=0,IF(H718&lt;=0,0,IF(H718&lt;=12000,H718,IF(H718&lt;=32000,ROUNDUP(H718/2,0)+6000,IF(H718&lt;=56000,ROUNDUP(H718/4,0)+14000,28000)))),IF(H718&lt;=0,IF(I718&lt;=0,0,IF(I718&lt;=15000,I718,IF(I718&lt;=40000,ROUNDUP(I718/2,0)+7500,IF(I718&lt;=70000,ROUNDUP(I718/4,0)+17500,35000)))),MAX(IF(I718&lt;=0,0,IF(I718&lt;=15000,I718,IF(I718&lt;=40000,ROUNDUP(I718/2,0)+7500,IF(I718&lt;=70000,ROUNDUP(I718/4,0)+17500,35000)))),MIN(IF(H718&lt;=0,0,IF(H718&lt;=12000,H718,IF(H718&lt;=32000,ROUNDUP(H718/2,0)+6000,IF(H718&lt;=56000,ROUNDUP(H718/4,0)+14000,28000))))+IF(I718&lt;=0,0,IF(I718&lt;=15000,I718,IF(I718&lt;=40000,ROUNDUP(I718/2,0)+7500,IF(I718&lt;=70000,ROUNDUP(I718/4,0)+17500,35000)))),28000))))</f>
        <v/>
      </c>
      <c r="V718" s="18">
        <f>MIN(70000,S718+T718+U718)</f>
        <v/>
      </c>
      <c r="W718" s="18">
        <f>MAX(0,ROUNDDOWN(M718-J718-N718-K718-0,-3))</f>
        <v/>
      </c>
      <c r="X718" s="18">
        <f>MAX(0,ROUNDDOWN(M718-J718-N718-K718-R718,-3))</f>
        <v/>
      </c>
      <c r="Y718" s="18">
        <f>IF(W718&lt;=0,0,ROUNDDOWN((W718*LOOKUP(W718,{0,1950001,3300001,6950001,9000001,18000001,40000001},{0.05,0.1,0.2,0.23,0.33,0.4,0.45})-LOOKUP(W718,{0,1950001,3300001,6950001,9000001,18000001,40000001},{0,97500,427500,636000,1536000,2796000,4796000}))*1.021,-2))</f>
        <v/>
      </c>
      <c r="Z718" s="18">
        <f>IF(X718&lt;=0,0,ROUNDDOWN((X718*LOOKUP(X718,{0,1950001,3300001,6950001,9000001,18000001,40000001},{0.05,0.1,0.2,0.23,0.33,0.4,0.45})-LOOKUP(X718,{0,1950001,3300001,6950001,9000001,18000001,40000001},{0,97500,427500,636000,1536000,2796000,4796000}))*1.021,-2))</f>
        <v/>
      </c>
      <c r="AA718" s="18">
        <f>MAX(0,ROUNDDOWN(M718-J718-430000-L718-0,-3))</f>
        <v/>
      </c>
      <c r="AB718" s="18">
        <f>MAX(0,ROUNDDOWN(M718-J718-430000-L718-V718,-3))</f>
        <v/>
      </c>
      <c r="AC718" s="18">
        <f>IF(M718&lt;=450000,0,MAX(0,ROUNDDOWN(AA718*0.06-MIN(50000,AA718)*0.03,-2))+MAX(0,ROUNDDOWN(AA718*0.04-MIN(50000,AA718)*0.02,-2)))</f>
        <v/>
      </c>
      <c r="AD718" s="18">
        <f>IF(M718&lt;=450000,0,MAX(0,ROUNDDOWN(AB718*0.06-MIN(50000,AB718)*0.03,-2))+MAX(0,ROUNDDOWN(AB718*0.04-MIN(50000,AB718)*0.02,-2)))</f>
        <v/>
      </c>
      <c r="AE718" s="18">
        <f>Y718-Z718</f>
        <v/>
      </c>
      <c r="AF718" s="18">
        <f>AC718-AD718</f>
        <v/>
      </c>
      <c r="AG718" s="18">
        <f>AE718+AF718</f>
        <v/>
      </c>
      <c r="AH718" s="20">
        <f>IF(W718&lt;=0,0,LOOKUP(W718,{0,1950001,3300001,6950001,9000001,18000001,40000001},{0.05,0.1,0.2,0.23,0.33,0.4,0.45}))</f>
        <v/>
      </c>
    </row>
    <row r="719">
      <c r="A719" t="inlineStr">
        <is>
          <t>1万円刻み 特例あり一般12万円</t>
        </is>
      </c>
      <c r="B719" s="18">
        <f>'4_1万円刻み'!$A$213</f>
        <v/>
      </c>
      <c r="C719" s="19" t="n">
        <v>2026</v>
      </c>
      <c r="D719" t="inlineStr">
        <is>
          <t>はい</t>
        </is>
      </c>
      <c r="E719" s="18" t="n">
        <v>120000</v>
      </c>
      <c r="F719" s="18" t="n">
        <v>0</v>
      </c>
      <c r="G719" s="18" t="n">
        <v>0</v>
      </c>
      <c r="H719" s="18" t="n">
        <v>0</v>
      </c>
      <c r="I719" s="18" t="n">
        <v>0</v>
      </c>
      <c r="J719" s="18">
        <f>ROUND(MIN(B719/12,650000)*12*0.0915+MIN(B719/12,1390000)*12*(0.0504+0)+B719*0.005,0)</f>
        <v/>
      </c>
      <c r="K719" s="18" t="n">
        <v>0</v>
      </c>
      <c r="L719" s="18" t="n">
        <v>0</v>
      </c>
      <c r="M719" s="18">
        <f>ROUND(IF(C719&gt;=2026,IF(B719&lt;741000,0,IF(B719&lt;2191000,B719-740000,IF(B719&lt;2193000,1451000,IF(B719&lt;2196000,1453000,IF(B719&lt;2200000,1456000,IF(B719&lt;3600000,ROUNDDOWN(B719/4,-3)*2.8-80000,IF(B719&lt;6600000,ROUNDDOWN(B719/4,-3)*3.2-440000,IF(B719&lt;8500000,ROUNDDOWN(B719*0.9,0)-1100000,B719-1950000)))))))),IF(B719&lt;651000,0,IF(B719&lt;1900000,B719-650000,IF(B719&lt;3600000,ROUNDDOWN(B719/4,-3)*2.8-80000,IF(B719&lt;6600000,ROUNDDOWN(B719/4,-3)*3.2-440000,IF(B719&lt;8500000,ROUNDDOWN(B719*0.9,0)-1100000,B719-1950000)))))),0)</f>
        <v/>
      </c>
      <c r="N719" s="18">
        <f>IF(M719&gt;23500000,NA(),IF(C719&gt;=2026,IF(M719&lt;=4890000,1040000,IF(M719&lt;=6550000,670000,620000)),IF(M719&lt;=1320000,950000,IF(M719&lt;=3360000,880000,IF(M719&lt;=4890000,680000,IF(M719&lt;=6550000,630000,580000))))))</f>
        <v/>
      </c>
      <c r="O719" s="18">
        <f>IF(F719&lt;=0,IF(AND(D719="はい",C719&gt;=2026,C719&lt;=2027),IF(E719&lt;=0,0,IF(E719&lt;=30000,E719,IF(E719&lt;=60000,ROUNDUP(E719/2,0)+15000,IF(E719&lt;=120000,ROUNDUP(E719/4,0)+30000,60000)))),IF(E719&lt;=0,0,IF(E719&lt;=20000,E719,IF(E719&lt;=40000,ROUNDUP(E719/2,0)+10000,IF(E719&lt;=80000,ROUNDUP(E719/4,0)+20000,40000))))),IF(E719&lt;=0,IF(F719&lt;=0,0,IF(F719&lt;=25000,F719,IF(F719&lt;=50000,ROUNDUP(F719/2,0)+12500,IF(F719&lt;=100000,ROUNDUP(F719/4,0)+25000,50000)))),MAX(IF(F719&lt;=0,0,IF(F719&lt;=25000,F719,IF(F719&lt;=50000,ROUNDUP(F719/2,0)+12500,IF(F719&lt;=100000,ROUNDUP(F719/4,0)+25000,50000)))),MIN(IF(AND(D719="はい",C719&gt;=2026,C719&lt;=2027),IF(E719&lt;=0,0,IF(E719&lt;=30000,E719,IF(E719&lt;=60000,ROUNDUP(E719/2,0)+15000,IF(E719&lt;=120000,ROUNDUP(E719/4,0)+30000,60000)))),IF(E719&lt;=0,0,IF(E719&lt;=20000,E719,IF(E719&lt;=40000,ROUNDUP(E719/2,0)+10000,IF(E719&lt;=80000,ROUNDUP(E719/4,0)+20000,40000)))))+IF(F719&lt;=0,0,IF(F719&lt;=25000,F719,IF(F719&lt;=50000,ROUNDUP(F719/2,0)+12500,IF(F719&lt;=100000,ROUNDUP(F719/4,0)+25000,50000)))),IF(AND(D719="はい",C719&gt;=2026,C719&lt;=2027),60000,40000)))))</f>
        <v/>
      </c>
      <c r="P719" s="18">
        <f>IF(G719&lt;=0,0,IF(G719&lt;=20000,G719,IF(G719&lt;=40000,ROUNDUP(G719/2,0)+10000,IF(G719&lt;=80000,ROUNDUP(G719/4,0)+20000,40000))))</f>
        <v/>
      </c>
      <c r="Q719" s="18">
        <f>IF(I719&lt;=0,IF(H719&lt;=0,0,IF(H719&lt;=20000,H719,IF(H719&lt;=40000,ROUNDUP(H719/2,0)+10000,IF(H719&lt;=80000,ROUNDUP(H719/4,0)+20000,40000)))),IF(H719&lt;=0,IF(I719&lt;=0,0,IF(I719&lt;=25000,I719,IF(I719&lt;=50000,ROUNDUP(I719/2,0)+12500,IF(I719&lt;=100000,ROUNDUP(I719/4,0)+25000,50000)))),MAX(IF(I719&lt;=0,0,IF(I719&lt;=25000,I719,IF(I719&lt;=50000,ROUNDUP(I719/2,0)+12500,IF(I719&lt;=100000,ROUNDUP(I719/4,0)+25000,50000)))),MIN(IF(H719&lt;=0,0,IF(H719&lt;=20000,H719,IF(H719&lt;=40000,ROUNDUP(H719/2,0)+10000,IF(H719&lt;=80000,ROUNDUP(H719/4,0)+20000,40000))))+IF(I719&lt;=0,0,IF(I719&lt;=25000,I719,IF(I719&lt;=50000,ROUNDUP(I719/2,0)+12500,IF(I719&lt;=100000,ROUNDUP(I719/4,0)+25000,50000)))),40000))))</f>
        <v/>
      </c>
      <c r="R719" s="18">
        <f>MIN(120000,O719+P719+Q719)</f>
        <v/>
      </c>
      <c r="S719" s="18">
        <f>IF(F719&lt;=0,IF(E719&lt;=0,0,IF(E719&lt;=12000,E719,IF(E719&lt;=32000,ROUNDUP(E719/2,0)+6000,IF(E719&lt;=56000,ROUNDUP(E719/4,0)+14000,28000)))),IF(E719&lt;=0,IF(F719&lt;=0,0,IF(F719&lt;=15000,F719,IF(F719&lt;=40000,ROUNDUP(F719/2,0)+7500,IF(F719&lt;=70000,ROUNDUP(F719/4,0)+17500,35000)))),MAX(IF(F719&lt;=0,0,IF(F719&lt;=15000,F719,IF(F719&lt;=40000,ROUNDUP(F719/2,0)+7500,IF(F719&lt;=70000,ROUNDUP(F719/4,0)+17500,35000)))),MIN(IF(E719&lt;=0,0,IF(E719&lt;=12000,E719,IF(E719&lt;=32000,ROUNDUP(E719/2,0)+6000,IF(E719&lt;=56000,ROUNDUP(E719/4,0)+14000,28000))))+IF(F719&lt;=0,0,IF(F719&lt;=15000,F719,IF(F719&lt;=40000,ROUNDUP(F719/2,0)+7500,IF(F719&lt;=70000,ROUNDUP(F719/4,0)+17500,35000)))),28000))))</f>
        <v/>
      </c>
      <c r="T719" s="18">
        <f>IF(G719&lt;=0,0,IF(G719&lt;=12000,G719,IF(G719&lt;=32000,ROUNDUP(G719/2,0)+6000,IF(G719&lt;=56000,ROUNDUP(G719/4,0)+14000,28000))))</f>
        <v/>
      </c>
      <c r="U719" s="18">
        <f>IF(I719&lt;=0,IF(H719&lt;=0,0,IF(H719&lt;=12000,H719,IF(H719&lt;=32000,ROUNDUP(H719/2,0)+6000,IF(H719&lt;=56000,ROUNDUP(H719/4,0)+14000,28000)))),IF(H719&lt;=0,IF(I719&lt;=0,0,IF(I719&lt;=15000,I719,IF(I719&lt;=40000,ROUNDUP(I719/2,0)+7500,IF(I719&lt;=70000,ROUNDUP(I719/4,0)+17500,35000)))),MAX(IF(I719&lt;=0,0,IF(I719&lt;=15000,I719,IF(I719&lt;=40000,ROUNDUP(I719/2,0)+7500,IF(I719&lt;=70000,ROUNDUP(I719/4,0)+17500,35000)))),MIN(IF(H719&lt;=0,0,IF(H719&lt;=12000,H719,IF(H719&lt;=32000,ROUNDUP(H719/2,0)+6000,IF(H719&lt;=56000,ROUNDUP(H719/4,0)+14000,28000))))+IF(I719&lt;=0,0,IF(I719&lt;=15000,I719,IF(I719&lt;=40000,ROUNDUP(I719/2,0)+7500,IF(I719&lt;=70000,ROUNDUP(I719/4,0)+17500,35000)))),28000))))</f>
        <v/>
      </c>
      <c r="V719" s="18">
        <f>MIN(70000,S719+T719+U719)</f>
        <v/>
      </c>
      <c r="W719" s="18">
        <f>MAX(0,ROUNDDOWN(M719-J719-N719-K719-0,-3))</f>
        <v/>
      </c>
      <c r="X719" s="18">
        <f>MAX(0,ROUNDDOWN(M719-J719-N719-K719-R719,-3))</f>
        <v/>
      </c>
      <c r="Y719" s="18">
        <f>IF(W719&lt;=0,0,ROUNDDOWN((W719*LOOKUP(W719,{0,1950001,3300001,6950001,9000001,18000001,40000001},{0.05,0.1,0.2,0.23,0.33,0.4,0.45})-LOOKUP(W719,{0,1950001,3300001,6950001,9000001,18000001,40000001},{0,97500,427500,636000,1536000,2796000,4796000}))*1.021,-2))</f>
        <v/>
      </c>
      <c r="Z719" s="18">
        <f>IF(X719&lt;=0,0,ROUNDDOWN((X719*LOOKUP(X719,{0,1950001,3300001,6950001,9000001,18000001,40000001},{0.05,0.1,0.2,0.23,0.33,0.4,0.45})-LOOKUP(X719,{0,1950001,3300001,6950001,9000001,18000001,40000001},{0,97500,427500,636000,1536000,2796000,4796000}))*1.021,-2))</f>
        <v/>
      </c>
      <c r="AA719" s="18">
        <f>MAX(0,ROUNDDOWN(M719-J719-430000-L719-0,-3))</f>
        <v/>
      </c>
      <c r="AB719" s="18">
        <f>MAX(0,ROUNDDOWN(M719-J719-430000-L719-V719,-3))</f>
        <v/>
      </c>
      <c r="AC719" s="18">
        <f>IF(M719&lt;=450000,0,MAX(0,ROUNDDOWN(AA719*0.06-MIN(50000,AA719)*0.03,-2))+MAX(0,ROUNDDOWN(AA719*0.04-MIN(50000,AA719)*0.02,-2)))</f>
        <v/>
      </c>
      <c r="AD719" s="18">
        <f>IF(M719&lt;=450000,0,MAX(0,ROUNDDOWN(AB719*0.06-MIN(50000,AB719)*0.03,-2))+MAX(0,ROUNDDOWN(AB719*0.04-MIN(50000,AB719)*0.02,-2)))</f>
        <v/>
      </c>
      <c r="AE719" s="18">
        <f>Y719-Z719</f>
        <v/>
      </c>
      <c r="AF719" s="18">
        <f>AC719-AD719</f>
        <v/>
      </c>
      <c r="AG719" s="18">
        <f>AE719+AF719</f>
        <v/>
      </c>
      <c r="AH719" s="20">
        <f>IF(W719&lt;=0,0,LOOKUP(W719,{0,1950001,3300001,6950001,9000001,18000001,40000001},{0.05,0.1,0.2,0.23,0.33,0.4,0.45}))</f>
        <v/>
      </c>
    </row>
    <row r="720">
      <c r="A720" t="inlineStr">
        <is>
          <t>1万円刻み 3区分8万円ずつ</t>
        </is>
      </c>
      <c r="B720" s="18">
        <f>'4_1万円刻み'!$A$214</f>
        <v/>
      </c>
      <c r="C720" s="19" t="n">
        <v>2026</v>
      </c>
      <c r="D720" t="inlineStr">
        <is>
          <t>いいえ</t>
        </is>
      </c>
      <c r="E720" s="18" t="n">
        <v>80000</v>
      </c>
      <c r="F720" s="18" t="n">
        <v>0</v>
      </c>
      <c r="G720" s="18" t="n">
        <v>80000</v>
      </c>
      <c r="H720" s="18" t="n">
        <v>80000</v>
      </c>
      <c r="I720" s="18" t="n">
        <v>0</v>
      </c>
      <c r="J720" s="18">
        <f>ROUND(MIN(B720/12,650000)*12*0.0915+MIN(B720/12,1390000)*12*(0.0504+0)+B720*0.005,0)</f>
        <v/>
      </c>
      <c r="K720" s="18" t="n">
        <v>0</v>
      </c>
      <c r="L720" s="18" t="n">
        <v>0</v>
      </c>
      <c r="M720" s="18">
        <f>ROUND(IF(C720&gt;=2026,IF(B720&lt;741000,0,IF(B720&lt;2191000,B720-740000,IF(B720&lt;2193000,1451000,IF(B720&lt;2196000,1453000,IF(B720&lt;2200000,1456000,IF(B720&lt;3600000,ROUNDDOWN(B720/4,-3)*2.8-80000,IF(B720&lt;6600000,ROUNDDOWN(B720/4,-3)*3.2-440000,IF(B720&lt;8500000,ROUNDDOWN(B720*0.9,0)-1100000,B720-1950000)))))))),IF(B720&lt;651000,0,IF(B720&lt;1900000,B720-650000,IF(B720&lt;3600000,ROUNDDOWN(B720/4,-3)*2.8-80000,IF(B720&lt;6600000,ROUNDDOWN(B720/4,-3)*3.2-440000,IF(B720&lt;8500000,ROUNDDOWN(B720*0.9,0)-1100000,B720-1950000)))))),0)</f>
        <v/>
      </c>
      <c r="N720" s="18">
        <f>IF(M720&gt;23500000,NA(),IF(C720&gt;=2026,IF(M720&lt;=4890000,1040000,IF(M720&lt;=6550000,670000,620000)),IF(M720&lt;=1320000,950000,IF(M720&lt;=3360000,880000,IF(M720&lt;=4890000,680000,IF(M720&lt;=6550000,630000,580000))))))</f>
        <v/>
      </c>
      <c r="O720" s="18">
        <f>IF(F720&lt;=0,IF(AND(D720="はい",C720&gt;=2026,C720&lt;=2027),IF(E720&lt;=0,0,IF(E720&lt;=30000,E720,IF(E720&lt;=60000,ROUNDUP(E720/2,0)+15000,IF(E720&lt;=120000,ROUNDUP(E720/4,0)+30000,60000)))),IF(E720&lt;=0,0,IF(E720&lt;=20000,E720,IF(E720&lt;=40000,ROUNDUP(E720/2,0)+10000,IF(E720&lt;=80000,ROUNDUP(E720/4,0)+20000,40000))))),IF(E720&lt;=0,IF(F720&lt;=0,0,IF(F720&lt;=25000,F720,IF(F720&lt;=50000,ROUNDUP(F720/2,0)+12500,IF(F720&lt;=100000,ROUNDUP(F720/4,0)+25000,50000)))),MAX(IF(F720&lt;=0,0,IF(F720&lt;=25000,F720,IF(F720&lt;=50000,ROUNDUP(F720/2,0)+12500,IF(F720&lt;=100000,ROUNDUP(F720/4,0)+25000,50000)))),MIN(IF(AND(D720="はい",C720&gt;=2026,C720&lt;=2027),IF(E720&lt;=0,0,IF(E720&lt;=30000,E720,IF(E720&lt;=60000,ROUNDUP(E720/2,0)+15000,IF(E720&lt;=120000,ROUNDUP(E720/4,0)+30000,60000)))),IF(E720&lt;=0,0,IF(E720&lt;=20000,E720,IF(E720&lt;=40000,ROUNDUP(E720/2,0)+10000,IF(E720&lt;=80000,ROUNDUP(E720/4,0)+20000,40000)))))+IF(F720&lt;=0,0,IF(F720&lt;=25000,F720,IF(F720&lt;=50000,ROUNDUP(F720/2,0)+12500,IF(F720&lt;=100000,ROUNDUP(F720/4,0)+25000,50000)))),IF(AND(D720="はい",C720&gt;=2026,C720&lt;=2027),60000,40000)))))</f>
        <v/>
      </c>
      <c r="P720" s="18">
        <f>IF(G720&lt;=0,0,IF(G720&lt;=20000,G720,IF(G720&lt;=40000,ROUNDUP(G720/2,0)+10000,IF(G720&lt;=80000,ROUNDUP(G720/4,0)+20000,40000))))</f>
        <v/>
      </c>
      <c r="Q720" s="18">
        <f>IF(I720&lt;=0,IF(H720&lt;=0,0,IF(H720&lt;=20000,H720,IF(H720&lt;=40000,ROUNDUP(H720/2,0)+10000,IF(H720&lt;=80000,ROUNDUP(H720/4,0)+20000,40000)))),IF(H720&lt;=0,IF(I720&lt;=0,0,IF(I720&lt;=25000,I720,IF(I720&lt;=50000,ROUNDUP(I720/2,0)+12500,IF(I720&lt;=100000,ROUNDUP(I720/4,0)+25000,50000)))),MAX(IF(I720&lt;=0,0,IF(I720&lt;=25000,I720,IF(I720&lt;=50000,ROUNDUP(I720/2,0)+12500,IF(I720&lt;=100000,ROUNDUP(I720/4,0)+25000,50000)))),MIN(IF(H720&lt;=0,0,IF(H720&lt;=20000,H720,IF(H720&lt;=40000,ROUNDUP(H720/2,0)+10000,IF(H720&lt;=80000,ROUNDUP(H720/4,0)+20000,40000))))+IF(I720&lt;=0,0,IF(I720&lt;=25000,I720,IF(I720&lt;=50000,ROUNDUP(I720/2,0)+12500,IF(I720&lt;=100000,ROUNDUP(I720/4,0)+25000,50000)))),40000))))</f>
        <v/>
      </c>
      <c r="R720" s="18">
        <f>MIN(120000,O720+P720+Q720)</f>
        <v/>
      </c>
      <c r="S720" s="18">
        <f>IF(F720&lt;=0,IF(E720&lt;=0,0,IF(E720&lt;=12000,E720,IF(E720&lt;=32000,ROUNDUP(E720/2,0)+6000,IF(E720&lt;=56000,ROUNDUP(E720/4,0)+14000,28000)))),IF(E720&lt;=0,IF(F720&lt;=0,0,IF(F720&lt;=15000,F720,IF(F720&lt;=40000,ROUNDUP(F720/2,0)+7500,IF(F720&lt;=70000,ROUNDUP(F720/4,0)+17500,35000)))),MAX(IF(F720&lt;=0,0,IF(F720&lt;=15000,F720,IF(F720&lt;=40000,ROUNDUP(F720/2,0)+7500,IF(F720&lt;=70000,ROUNDUP(F720/4,0)+17500,35000)))),MIN(IF(E720&lt;=0,0,IF(E720&lt;=12000,E720,IF(E720&lt;=32000,ROUNDUP(E720/2,0)+6000,IF(E720&lt;=56000,ROUNDUP(E720/4,0)+14000,28000))))+IF(F720&lt;=0,0,IF(F720&lt;=15000,F720,IF(F720&lt;=40000,ROUNDUP(F720/2,0)+7500,IF(F720&lt;=70000,ROUNDUP(F720/4,0)+17500,35000)))),28000))))</f>
        <v/>
      </c>
      <c r="T720" s="18">
        <f>IF(G720&lt;=0,0,IF(G720&lt;=12000,G720,IF(G720&lt;=32000,ROUNDUP(G720/2,0)+6000,IF(G720&lt;=56000,ROUNDUP(G720/4,0)+14000,28000))))</f>
        <v/>
      </c>
      <c r="U720" s="18">
        <f>IF(I720&lt;=0,IF(H720&lt;=0,0,IF(H720&lt;=12000,H720,IF(H720&lt;=32000,ROUNDUP(H720/2,0)+6000,IF(H720&lt;=56000,ROUNDUP(H720/4,0)+14000,28000)))),IF(H720&lt;=0,IF(I720&lt;=0,0,IF(I720&lt;=15000,I720,IF(I720&lt;=40000,ROUNDUP(I720/2,0)+7500,IF(I720&lt;=70000,ROUNDUP(I720/4,0)+17500,35000)))),MAX(IF(I720&lt;=0,0,IF(I720&lt;=15000,I720,IF(I720&lt;=40000,ROUNDUP(I720/2,0)+7500,IF(I720&lt;=70000,ROUNDUP(I720/4,0)+17500,35000)))),MIN(IF(H720&lt;=0,0,IF(H720&lt;=12000,H720,IF(H720&lt;=32000,ROUNDUP(H720/2,0)+6000,IF(H720&lt;=56000,ROUNDUP(H720/4,0)+14000,28000))))+IF(I720&lt;=0,0,IF(I720&lt;=15000,I720,IF(I720&lt;=40000,ROUNDUP(I720/2,0)+7500,IF(I720&lt;=70000,ROUNDUP(I720/4,0)+17500,35000)))),28000))))</f>
        <v/>
      </c>
      <c r="V720" s="18">
        <f>MIN(70000,S720+T720+U720)</f>
        <v/>
      </c>
      <c r="W720" s="18">
        <f>MAX(0,ROUNDDOWN(M720-J720-N720-K720-0,-3))</f>
        <v/>
      </c>
      <c r="X720" s="18">
        <f>MAX(0,ROUNDDOWN(M720-J720-N720-K720-R720,-3))</f>
        <v/>
      </c>
      <c r="Y720" s="18">
        <f>IF(W720&lt;=0,0,ROUNDDOWN((W720*LOOKUP(W720,{0,1950001,3300001,6950001,9000001,18000001,40000001},{0.05,0.1,0.2,0.23,0.33,0.4,0.45})-LOOKUP(W720,{0,1950001,3300001,6950001,9000001,18000001,40000001},{0,97500,427500,636000,1536000,2796000,4796000}))*1.021,-2))</f>
        <v/>
      </c>
      <c r="Z720" s="18">
        <f>IF(X720&lt;=0,0,ROUNDDOWN((X720*LOOKUP(X720,{0,1950001,3300001,6950001,9000001,18000001,40000001},{0.05,0.1,0.2,0.23,0.33,0.4,0.45})-LOOKUP(X720,{0,1950001,3300001,6950001,9000001,18000001,40000001},{0,97500,427500,636000,1536000,2796000,4796000}))*1.021,-2))</f>
        <v/>
      </c>
      <c r="AA720" s="18">
        <f>MAX(0,ROUNDDOWN(M720-J720-430000-L720-0,-3))</f>
        <v/>
      </c>
      <c r="AB720" s="18">
        <f>MAX(0,ROUNDDOWN(M720-J720-430000-L720-V720,-3))</f>
        <v/>
      </c>
      <c r="AC720" s="18">
        <f>IF(M720&lt;=450000,0,MAX(0,ROUNDDOWN(AA720*0.06-MIN(50000,AA720)*0.03,-2))+MAX(0,ROUNDDOWN(AA720*0.04-MIN(50000,AA720)*0.02,-2)))</f>
        <v/>
      </c>
      <c r="AD720" s="18">
        <f>IF(M720&lt;=450000,0,MAX(0,ROUNDDOWN(AB720*0.06-MIN(50000,AB720)*0.03,-2))+MAX(0,ROUNDDOWN(AB720*0.04-MIN(50000,AB720)*0.02,-2)))</f>
        <v/>
      </c>
      <c r="AE720" s="18">
        <f>Y720-Z720</f>
        <v/>
      </c>
      <c r="AF720" s="18">
        <f>AC720-AD720</f>
        <v/>
      </c>
      <c r="AG720" s="18">
        <f>AE720+AF720</f>
        <v/>
      </c>
      <c r="AH720" s="20">
        <f>IF(W720&lt;=0,0,LOOKUP(W720,{0,1950001,3300001,6950001,9000001,18000001,40000001},{0.05,0.1,0.2,0.23,0.33,0.4,0.45}))</f>
        <v/>
      </c>
    </row>
    <row r="721">
      <c r="A721" t="inlineStr">
        <is>
          <t>1万円刻み 一般8万円</t>
        </is>
      </c>
      <c r="B721" s="18">
        <f>'4_1万円刻み'!$A$214</f>
        <v/>
      </c>
      <c r="C721" s="19" t="n">
        <v>2026</v>
      </c>
      <c r="D721" t="inlineStr">
        <is>
          <t>いいえ</t>
        </is>
      </c>
      <c r="E721" s="18" t="n">
        <v>80000</v>
      </c>
      <c r="F721" s="18" t="n">
        <v>0</v>
      </c>
      <c r="G721" s="18" t="n">
        <v>0</v>
      </c>
      <c r="H721" s="18" t="n">
        <v>0</v>
      </c>
      <c r="I721" s="18" t="n">
        <v>0</v>
      </c>
      <c r="J721" s="18">
        <f>ROUND(MIN(B721/12,650000)*12*0.0915+MIN(B721/12,1390000)*12*(0.0504+0)+B721*0.005,0)</f>
        <v/>
      </c>
      <c r="K721" s="18" t="n">
        <v>0</v>
      </c>
      <c r="L721" s="18" t="n">
        <v>0</v>
      </c>
      <c r="M721" s="18">
        <f>ROUND(IF(C721&gt;=2026,IF(B721&lt;741000,0,IF(B721&lt;2191000,B721-740000,IF(B721&lt;2193000,1451000,IF(B721&lt;2196000,1453000,IF(B721&lt;2200000,1456000,IF(B721&lt;3600000,ROUNDDOWN(B721/4,-3)*2.8-80000,IF(B721&lt;6600000,ROUNDDOWN(B721/4,-3)*3.2-440000,IF(B721&lt;8500000,ROUNDDOWN(B721*0.9,0)-1100000,B721-1950000)))))))),IF(B721&lt;651000,0,IF(B721&lt;1900000,B721-650000,IF(B721&lt;3600000,ROUNDDOWN(B721/4,-3)*2.8-80000,IF(B721&lt;6600000,ROUNDDOWN(B721/4,-3)*3.2-440000,IF(B721&lt;8500000,ROUNDDOWN(B721*0.9,0)-1100000,B721-1950000)))))),0)</f>
        <v/>
      </c>
      <c r="N721" s="18">
        <f>IF(M721&gt;23500000,NA(),IF(C721&gt;=2026,IF(M721&lt;=4890000,1040000,IF(M721&lt;=6550000,670000,620000)),IF(M721&lt;=1320000,950000,IF(M721&lt;=3360000,880000,IF(M721&lt;=4890000,680000,IF(M721&lt;=6550000,630000,580000))))))</f>
        <v/>
      </c>
      <c r="O721" s="18">
        <f>IF(F721&lt;=0,IF(AND(D721="はい",C721&gt;=2026,C721&lt;=2027),IF(E721&lt;=0,0,IF(E721&lt;=30000,E721,IF(E721&lt;=60000,ROUNDUP(E721/2,0)+15000,IF(E721&lt;=120000,ROUNDUP(E721/4,0)+30000,60000)))),IF(E721&lt;=0,0,IF(E721&lt;=20000,E721,IF(E721&lt;=40000,ROUNDUP(E721/2,0)+10000,IF(E721&lt;=80000,ROUNDUP(E721/4,0)+20000,40000))))),IF(E721&lt;=0,IF(F721&lt;=0,0,IF(F721&lt;=25000,F721,IF(F721&lt;=50000,ROUNDUP(F721/2,0)+12500,IF(F721&lt;=100000,ROUNDUP(F721/4,0)+25000,50000)))),MAX(IF(F721&lt;=0,0,IF(F721&lt;=25000,F721,IF(F721&lt;=50000,ROUNDUP(F721/2,0)+12500,IF(F721&lt;=100000,ROUNDUP(F721/4,0)+25000,50000)))),MIN(IF(AND(D721="はい",C721&gt;=2026,C721&lt;=2027),IF(E721&lt;=0,0,IF(E721&lt;=30000,E721,IF(E721&lt;=60000,ROUNDUP(E721/2,0)+15000,IF(E721&lt;=120000,ROUNDUP(E721/4,0)+30000,60000)))),IF(E721&lt;=0,0,IF(E721&lt;=20000,E721,IF(E721&lt;=40000,ROUNDUP(E721/2,0)+10000,IF(E721&lt;=80000,ROUNDUP(E721/4,0)+20000,40000)))))+IF(F721&lt;=0,0,IF(F721&lt;=25000,F721,IF(F721&lt;=50000,ROUNDUP(F721/2,0)+12500,IF(F721&lt;=100000,ROUNDUP(F721/4,0)+25000,50000)))),IF(AND(D721="はい",C721&gt;=2026,C721&lt;=2027),60000,40000)))))</f>
        <v/>
      </c>
      <c r="P721" s="18">
        <f>IF(G721&lt;=0,0,IF(G721&lt;=20000,G721,IF(G721&lt;=40000,ROUNDUP(G721/2,0)+10000,IF(G721&lt;=80000,ROUNDUP(G721/4,0)+20000,40000))))</f>
        <v/>
      </c>
      <c r="Q721" s="18">
        <f>IF(I721&lt;=0,IF(H721&lt;=0,0,IF(H721&lt;=20000,H721,IF(H721&lt;=40000,ROUNDUP(H721/2,0)+10000,IF(H721&lt;=80000,ROUNDUP(H721/4,0)+20000,40000)))),IF(H721&lt;=0,IF(I721&lt;=0,0,IF(I721&lt;=25000,I721,IF(I721&lt;=50000,ROUNDUP(I721/2,0)+12500,IF(I721&lt;=100000,ROUNDUP(I721/4,0)+25000,50000)))),MAX(IF(I721&lt;=0,0,IF(I721&lt;=25000,I721,IF(I721&lt;=50000,ROUNDUP(I721/2,0)+12500,IF(I721&lt;=100000,ROUNDUP(I721/4,0)+25000,50000)))),MIN(IF(H721&lt;=0,0,IF(H721&lt;=20000,H721,IF(H721&lt;=40000,ROUNDUP(H721/2,0)+10000,IF(H721&lt;=80000,ROUNDUP(H721/4,0)+20000,40000))))+IF(I721&lt;=0,0,IF(I721&lt;=25000,I721,IF(I721&lt;=50000,ROUNDUP(I721/2,0)+12500,IF(I721&lt;=100000,ROUNDUP(I721/4,0)+25000,50000)))),40000))))</f>
        <v/>
      </c>
      <c r="R721" s="18">
        <f>MIN(120000,O721+P721+Q721)</f>
        <v/>
      </c>
      <c r="S721" s="18">
        <f>IF(F721&lt;=0,IF(E721&lt;=0,0,IF(E721&lt;=12000,E721,IF(E721&lt;=32000,ROUNDUP(E721/2,0)+6000,IF(E721&lt;=56000,ROUNDUP(E721/4,0)+14000,28000)))),IF(E721&lt;=0,IF(F721&lt;=0,0,IF(F721&lt;=15000,F721,IF(F721&lt;=40000,ROUNDUP(F721/2,0)+7500,IF(F721&lt;=70000,ROUNDUP(F721/4,0)+17500,35000)))),MAX(IF(F721&lt;=0,0,IF(F721&lt;=15000,F721,IF(F721&lt;=40000,ROUNDUP(F721/2,0)+7500,IF(F721&lt;=70000,ROUNDUP(F721/4,0)+17500,35000)))),MIN(IF(E721&lt;=0,0,IF(E721&lt;=12000,E721,IF(E721&lt;=32000,ROUNDUP(E721/2,0)+6000,IF(E721&lt;=56000,ROUNDUP(E721/4,0)+14000,28000))))+IF(F721&lt;=0,0,IF(F721&lt;=15000,F721,IF(F721&lt;=40000,ROUNDUP(F721/2,0)+7500,IF(F721&lt;=70000,ROUNDUP(F721/4,0)+17500,35000)))),28000))))</f>
        <v/>
      </c>
      <c r="T721" s="18">
        <f>IF(G721&lt;=0,0,IF(G721&lt;=12000,G721,IF(G721&lt;=32000,ROUNDUP(G721/2,0)+6000,IF(G721&lt;=56000,ROUNDUP(G721/4,0)+14000,28000))))</f>
        <v/>
      </c>
      <c r="U721" s="18">
        <f>IF(I721&lt;=0,IF(H721&lt;=0,0,IF(H721&lt;=12000,H721,IF(H721&lt;=32000,ROUNDUP(H721/2,0)+6000,IF(H721&lt;=56000,ROUNDUP(H721/4,0)+14000,28000)))),IF(H721&lt;=0,IF(I721&lt;=0,0,IF(I721&lt;=15000,I721,IF(I721&lt;=40000,ROUNDUP(I721/2,0)+7500,IF(I721&lt;=70000,ROUNDUP(I721/4,0)+17500,35000)))),MAX(IF(I721&lt;=0,0,IF(I721&lt;=15000,I721,IF(I721&lt;=40000,ROUNDUP(I721/2,0)+7500,IF(I721&lt;=70000,ROUNDUP(I721/4,0)+17500,35000)))),MIN(IF(H721&lt;=0,0,IF(H721&lt;=12000,H721,IF(H721&lt;=32000,ROUNDUP(H721/2,0)+6000,IF(H721&lt;=56000,ROUNDUP(H721/4,0)+14000,28000))))+IF(I721&lt;=0,0,IF(I721&lt;=15000,I721,IF(I721&lt;=40000,ROUNDUP(I721/2,0)+7500,IF(I721&lt;=70000,ROUNDUP(I721/4,0)+17500,35000)))),28000))))</f>
        <v/>
      </c>
      <c r="V721" s="18">
        <f>MIN(70000,S721+T721+U721)</f>
        <v/>
      </c>
      <c r="W721" s="18">
        <f>MAX(0,ROUNDDOWN(M721-J721-N721-K721-0,-3))</f>
        <v/>
      </c>
      <c r="X721" s="18">
        <f>MAX(0,ROUNDDOWN(M721-J721-N721-K721-R721,-3))</f>
        <v/>
      </c>
      <c r="Y721" s="18">
        <f>IF(W721&lt;=0,0,ROUNDDOWN((W721*LOOKUP(W721,{0,1950001,3300001,6950001,9000001,18000001,40000001},{0.05,0.1,0.2,0.23,0.33,0.4,0.45})-LOOKUP(W721,{0,1950001,3300001,6950001,9000001,18000001,40000001},{0,97500,427500,636000,1536000,2796000,4796000}))*1.021,-2))</f>
        <v/>
      </c>
      <c r="Z721" s="18">
        <f>IF(X721&lt;=0,0,ROUNDDOWN((X721*LOOKUP(X721,{0,1950001,3300001,6950001,9000001,18000001,40000001},{0.05,0.1,0.2,0.23,0.33,0.4,0.45})-LOOKUP(X721,{0,1950001,3300001,6950001,9000001,18000001,40000001},{0,97500,427500,636000,1536000,2796000,4796000}))*1.021,-2))</f>
        <v/>
      </c>
      <c r="AA721" s="18">
        <f>MAX(0,ROUNDDOWN(M721-J721-430000-L721-0,-3))</f>
        <v/>
      </c>
      <c r="AB721" s="18">
        <f>MAX(0,ROUNDDOWN(M721-J721-430000-L721-V721,-3))</f>
        <v/>
      </c>
      <c r="AC721" s="18">
        <f>IF(M721&lt;=450000,0,MAX(0,ROUNDDOWN(AA721*0.06-MIN(50000,AA721)*0.03,-2))+MAX(0,ROUNDDOWN(AA721*0.04-MIN(50000,AA721)*0.02,-2)))</f>
        <v/>
      </c>
      <c r="AD721" s="18">
        <f>IF(M721&lt;=450000,0,MAX(0,ROUNDDOWN(AB721*0.06-MIN(50000,AB721)*0.03,-2))+MAX(0,ROUNDDOWN(AB721*0.04-MIN(50000,AB721)*0.02,-2)))</f>
        <v/>
      </c>
      <c r="AE721" s="18">
        <f>Y721-Z721</f>
        <v/>
      </c>
      <c r="AF721" s="18">
        <f>AC721-AD721</f>
        <v/>
      </c>
      <c r="AG721" s="18">
        <f>AE721+AF721</f>
        <v/>
      </c>
      <c r="AH721" s="20">
        <f>IF(W721&lt;=0,0,LOOKUP(W721,{0,1950001,3300001,6950001,9000001,18000001,40000001},{0.05,0.1,0.2,0.23,0.33,0.4,0.45}))</f>
        <v/>
      </c>
    </row>
    <row r="722">
      <c r="A722" t="inlineStr">
        <is>
          <t>1万円刻み 特例あり一般12万円</t>
        </is>
      </c>
      <c r="B722" s="18">
        <f>'4_1万円刻み'!$A$214</f>
        <v/>
      </c>
      <c r="C722" s="19" t="n">
        <v>2026</v>
      </c>
      <c r="D722" t="inlineStr">
        <is>
          <t>はい</t>
        </is>
      </c>
      <c r="E722" s="18" t="n">
        <v>120000</v>
      </c>
      <c r="F722" s="18" t="n">
        <v>0</v>
      </c>
      <c r="G722" s="18" t="n">
        <v>0</v>
      </c>
      <c r="H722" s="18" t="n">
        <v>0</v>
      </c>
      <c r="I722" s="18" t="n">
        <v>0</v>
      </c>
      <c r="J722" s="18">
        <f>ROUND(MIN(B722/12,650000)*12*0.0915+MIN(B722/12,1390000)*12*(0.0504+0)+B722*0.005,0)</f>
        <v/>
      </c>
      <c r="K722" s="18" t="n">
        <v>0</v>
      </c>
      <c r="L722" s="18" t="n">
        <v>0</v>
      </c>
      <c r="M722" s="18">
        <f>ROUND(IF(C722&gt;=2026,IF(B722&lt;741000,0,IF(B722&lt;2191000,B722-740000,IF(B722&lt;2193000,1451000,IF(B722&lt;2196000,1453000,IF(B722&lt;2200000,1456000,IF(B722&lt;3600000,ROUNDDOWN(B722/4,-3)*2.8-80000,IF(B722&lt;6600000,ROUNDDOWN(B722/4,-3)*3.2-440000,IF(B722&lt;8500000,ROUNDDOWN(B722*0.9,0)-1100000,B722-1950000)))))))),IF(B722&lt;651000,0,IF(B722&lt;1900000,B722-650000,IF(B722&lt;3600000,ROUNDDOWN(B722/4,-3)*2.8-80000,IF(B722&lt;6600000,ROUNDDOWN(B722/4,-3)*3.2-440000,IF(B722&lt;8500000,ROUNDDOWN(B722*0.9,0)-1100000,B722-1950000)))))),0)</f>
        <v/>
      </c>
      <c r="N722" s="18">
        <f>IF(M722&gt;23500000,NA(),IF(C722&gt;=2026,IF(M722&lt;=4890000,1040000,IF(M722&lt;=6550000,670000,620000)),IF(M722&lt;=1320000,950000,IF(M722&lt;=3360000,880000,IF(M722&lt;=4890000,680000,IF(M722&lt;=6550000,630000,580000))))))</f>
        <v/>
      </c>
      <c r="O722" s="18">
        <f>IF(F722&lt;=0,IF(AND(D722="はい",C722&gt;=2026,C722&lt;=2027),IF(E722&lt;=0,0,IF(E722&lt;=30000,E722,IF(E722&lt;=60000,ROUNDUP(E722/2,0)+15000,IF(E722&lt;=120000,ROUNDUP(E722/4,0)+30000,60000)))),IF(E722&lt;=0,0,IF(E722&lt;=20000,E722,IF(E722&lt;=40000,ROUNDUP(E722/2,0)+10000,IF(E722&lt;=80000,ROUNDUP(E722/4,0)+20000,40000))))),IF(E722&lt;=0,IF(F722&lt;=0,0,IF(F722&lt;=25000,F722,IF(F722&lt;=50000,ROUNDUP(F722/2,0)+12500,IF(F722&lt;=100000,ROUNDUP(F722/4,0)+25000,50000)))),MAX(IF(F722&lt;=0,0,IF(F722&lt;=25000,F722,IF(F722&lt;=50000,ROUNDUP(F722/2,0)+12500,IF(F722&lt;=100000,ROUNDUP(F722/4,0)+25000,50000)))),MIN(IF(AND(D722="はい",C722&gt;=2026,C722&lt;=2027),IF(E722&lt;=0,0,IF(E722&lt;=30000,E722,IF(E722&lt;=60000,ROUNDUP(E722/2,0)+15000,IF(E722&lt;=120000,ROUNDUP(E722/4,0)+30000,60000)))),IF(E722&lt;=0,0,IF(E722&lt;=20000,E722,IF(E722&lt;=40000,ROUNDUP(E722/2,0)+10000,IF(E722&lt;=80000,ROUNDUP(E722/4,0)+20000,40000)))))+IF(F722&lt;=0,0,IF(F722&lt;=25000,F722,IF(F722&lt;=50000,ROUNDUP(F722/2,0)+12500,IF(F722&lt;=100000,ROUNDUP(F722/4,0)+25000,50000)))),IF(AND(D722="はい",C722&gt;=2026,C722&lt;=2027),60000,40000)))))</f>
        <v/>
      </c>
      <c r="P722" s="18">
        <f>IF(G722&lt;=0,0,IF(G722&lt;=20000,G722,IF(G722&lt;=40000,ROUNDUP(G722/2,0)+10000,IF(G722&lt;=80000,ROUNDUP(G722/4,0)+20000,40000))))</f>
        <v/>
      </c>
      <c r="Q722" s="18">
        <f>IF(I722&lt;=0,IF(H722&lt;=0,0,IF(H722&lt;=20000,H722,IF(H722&lt;=40000,ROUNDUP(H722/2,0)+10000,IF(H722&lt;=80000,ROUNDUP(H722/4,0)+20000,40000)))),IF(H722&lt;=0,IF(I722&lt;=0,0,IF(I722&lt;=25000,I722,IF(I722&lt;=50000,ROUNDUP(I722/2,0)+12500,IF(I722&lt;=100000,ROUNDUP(I722/4,0)+25000,50000)))),MAX(IF(I722&lt;=0,0,IF(I722&lt;=25000,I722,IF(I722&lt;=50000,ROUNDUP(I722/2,0)+12500,IF(I722&lt;=100000,ROUNDUP(I722/4,0)+25000,50000)))),MIN(IF(H722&lt;=0,0,IF(H722&lt;=20000,H722,IF(H722&lt;=40000,ROUNDUP(H722/2,0)+10000,IF(H722&lt;=80000,ROUNDUP(H722/4,0)+20000,40000))))+IF(I722&lt;=0,0,IF(I722&lt;=25000,I722,IF(I722&lt;=50000,ROUNDUP(I722/2,0)+12500,IF(I722&lt;=100000,ROUNDUP(I722/4,0)+25000,50000)))),40000))))</f>
        <v/>
      </c>
      <c r="R722" s="18">
        <f>MIN(120000,O722+P722+Q722)</f>
        <v/>
      </c>
      <c r="S722" s="18">
        <f>IF(F722&lt;=0,IF(E722&lt;=0,0,IF(E722&lt;=12000,E722,IF(E722&lt;=32000,ROUNDUP(E722/2,0)+6000,IF(E722&lt;=56000,ROUNDUP(E722/4,0)+14000,28000)))),IF(E722&lt;=0,IF(F722&lt;=0,0,IF(F722&lt;=15000,F722,IF(F722&lt;=40000,ROUNDUP(F722/2,0)+7500,IF(F722&lt;=70000,ROUNDUP(F722/4,0)+17500,35000)))),MAX(IF(F722&lt;=0,0,IF(F722&lt;=15000,F722,IF(F722&lt;=40000,ROUNDUP(F722/2,0)+7500,IF(F722&lt;=70000,ROUNDUP(F722/4,0)+17500,35000)))),MIN(IF(E722&lt;=0,0,IF(E722&lt;=12000,E722,IF(E722&lt;=32000,ROUNDUP(E722/2,0)+6000,IF(E722&lt;=56000,ROUNDUP(E722/4,0)+14000,28000))))+IF(F722&lt;=0,0,IF(F722&lt;=15000,F722,IF(F722&lt;=40000,ROUNDUP(F722/2,0)+7500,IF(F722&lt;=70000,ROUNDUP(F722/4,0)+17500,35000)))),28000))))</f>
        <v/>
      </c>
      <c r="T722" s="18">
        <f>IF(G722&lt;=0,0,IF(G722&lt;=12000,G722,IF(G722&lt;=32000,ROUNDUP(G722/2,0)+6000,IF(G722&lt;=56000,ROUNDUP(G722/4,0)+14000,28000))))</f>
        <v/>
      </c>
      <c r="U722" s="18">
        <f>IF(I722&lt;=0,IF(H722&lt;=0,0,IF(H722&lt;=12000,H722,IF(H722&lt;=32000,ROUNDUP(H722/2,0)+6000,IF(H722&lt;=56000,ROUNDUP(H722/4,0)+14000,28000)))),IF(H722&lt;=0,IF(I722&lt;=0,0,IF(I722&lt;=15000,I722,IF(I722&lt;=40000,ROUNDUP(I722/2,0)+7500,IF(I722&lt;=70000,ROUNDUP(I722/4,0)+17500,35000)))),MAX(IF(I722&lt;=0,0,IF(I722&lt;=15000,I722,IF(I722&lt;=40000,ROUNDUP(I722/2,0)+7500,IF(I722&lt;=70000,ROUNDUP(I722/4,0)+17500,35000)))),MIN(IF(H722&lt;=0,0,IF(H722&lt;=12000,H722,IF(H722&lt;=32000,ROUNDUP(H722/2,0)+6000,IF(H722&lt;=56000,ROUNDUP(H722/4,0)+14000,28000))))+IF(I722&lt;=0,0,IF(I722&lt;=15000,I722,IF(I722&lt;=40000,ROUNDUP(I722/2,0)+7500,IF(I722&lt;=70000,ROUNDUP(I722/4,0)+17500,35000)))),28000))))</f>
        <v/>
      </c>
      <c r="V722" s="18">
        <f>MIN(70000,S722+T722+U722)</f>
        <v/>
      </c>
      <c r="W722" s="18">
        <f>MAX(0,ROUNDDOWN(M722-J722-N722-K722-0,-3))</f>
        <v/>
      </c>
      <c r="X722" s="18">
        <f>MAX(0,ROUNDDOWN(M722-J722-N722-K722-R722,-3))</f>
        <v/>
      </c>
      <c r="Y722" s="18">
        <f>IF(W722&lt;=0,0,ROUNDDOWN((W722*LOOKUP(W722,{0,1950001,3300001,6950001,9000001,18000001,40000001},{0.05,0.1,0.2,0.23,0.33,0.4,0.45})-LOOKUP(W722,{0,1950001,3300001,6950001,9000001,18000001,40000001},{0,97500,427500,636000,1536000,2796000,4796000}))*1.021,-2))</f>
        <v/>
      </c>
      <c r="Z722" s="18">
        <f>IF(X722&lt;=0,0,ROUNDDOWN((X722*LOOKUP(X722,{0,1950001,3300001,6950001,9000001,18000001,40000001},{0.05,0.1,0.2,0.23,0.33,0.4,0.45})-LOOKUP(X722,{0,1950001,3300001,6950001,9000001,18000001,40000001},{0,97500,427500,636000,1536000,2796000,4796000}))*1.021,-2))</f>
        <v/>
      </c>
      <c r="AA722" s="18">
        <f>MAX(0,ROUNDDOWN(M722-J722-430000-L722-0,-3))</f>
        <v/>
      </c>
      <c r="AB722" s="18">
        <f>MAX(0,ROUNDDOWN(M722-J722-430000-L722-V722,-3))</f>
        <v/>
      </c>
      <c r="AC722" s="18">
        <f>IF(M722&lt;=450000,0,MAX(0,ROUNDDOWN(AA722*0.06-MIN(50000,AA722)*0.03,-2))+MAX(0,ROUNDDOWN(AA722*0.04-MIN(50000,AA722)*0.02,-2)))</f>
        <v/>
      </c>
      <c r="AD722" s="18">
        <f>IF(M722&lt;=450000,0,MAX(0,ROUNDDOWN(AB722*0.06-MIN(50000,AB722)*0.03,-2))+MAX(0,ROUNDDOWN(AB722*0.04-MIN(50000,AB722)*0.02,-2)))</f>
        <v/>
      </c>
      <c r="AE722" s="18">
        <f>Y722-Z722</f>
        <v/>
      </c>
      <c r="AF722" s="18">
        <f>AC722-AD722</f>
        <v/>
      </c>
      <c r="AG722" s="18">
        <f>AE722+AF722</f>
        <v/>
      </c>
      <c r="AH722" s="20">
        <f>IF(W722&lt;=0,0,LOOKUP(W722,{0,1950001,3300001,6950001,9000001,18000001,40000001},{0.05,0.1,0.2,0.23,0.33,0.4,0.45}))</f>
        <v/>
      </c>
    </row>
    <row r="723">
      <c r="A723" t="inlineStr">
        <is>
          <t>1万円刻み 3区分8万円ずつ</t>
        </is>
      </c>
      <c r="B723" s="18">
        <f>'4_1万円刻み'!$A$215</f>
        <v/>
      </c>
      <c r="C723" s="19" t="n">
        <v>2026</v>
      </c>
      <c r="D723" t="inlineStr">
        <is>
          <t>いいえ</t>
        </is>
      </c>
      <c r="E723" s="18" t="n">
        <v>80000</v>
      </c>
      <c r="F723" s="18" t="n">
        <v>0</v>
      </c>
      <c r="G723" s="18" t="n">
        <v>80000</v>
      </c>
      <c r="H723" s="18" t="n">
        <v>80000</v>
      </c>
      <c r="I723" s="18" t="n">
        <v>0</v>
      </c>
      <c r="J723" s="18">
        <f>ROUND(MIN(B723/12,650000)*12*0.0915+MIN(B723/12,1390000)*12*(0.0504+0)+B723*0.005,0)</f>
        <v/>
      </c>
      <c r="K723" s="18" t="n">
        <v>0</v>
      </c>
      <c r="L723" s="18" t="n">
        <v>0</v>
      </c>
      <c r="M723" s="18">
        <f>ROUND(IF(C723&gt;=2026,IF(B723&lt;741000,0,IF(B723&lt;2191000,B723-740000,IF(B723&lt;2193000,1451000,IF(B723&lt;2196000,1453000,IF(B723&lt;2200000,1456000,IF(B723&lt;3600000,ROUNDDOWN(B723/4,-3)*2.8-80000,IF(B723&lt;6600000,ROUNDDOWN(B723/4,-3)*3.2-440000,IF(B723&lt;8500000,ROUNDDOWN(B723*0.9,0)-1100000,B723-1950000)))))))),IF(B723&lt;651000,0,IF(B723&lt;1900000,B723-650000,IF(B723&lt;3600000,ROUNDDOWN(B723/4,-3)*2.8-80000,IF(B723&lt;6600000,ROUNDDOWN(B723/4,-3)*3.2-440000,IF(B723&lt;8500000,ROUNDDOWN(B723*0.9,0)-1100000,B723-1950000)))))),0)</f>
        <v/>
      </c>
      <c r="N723" s="18">
        <f>IF(M723&gt;23500000,NA(),IF(C723&gt;=2026,IF(M723&lt;=4890000,1040000,IF(M723&lt;=6550000,670000,620000)),IF(M723&lt;=1320000,950000,IF(M723&lt;=3360000,880000,IF(M723&lt;=4890000,680000,IF(M723&lt;=6550000,630000,580000))))))</f>
        <v/>
      </c>
      <c r="O723" s="18">
        <f>IF(F723&lt;=0,IF(AND(D723="はい",C723&gt;=2026,C723&lt;=2027),IF(E723&lt;=0,0,IF(E723&lt;=30000,E723,IF(E723&lt;=60000,ROUNDUP(E723/2,0)+15000,IF(E723&lt;=120000,ROUNDUP(E723/4,0)+30000,60000)))),IF(E723&lt;=0,0,IF(E723&lt;=20000,E723,IF(E723&lt;=40000,ROUNDUP(E723/2,0)+10000,IF(E723&lt;=80000,ROUNDUP(E723/4,0)+20000,40000))))),IF(E723&lt;=0,IF(F723&lt;=0,0,IF(F723&lt;=25000,F723,IF(F723&lt;=50000,ROUNDUP(F723/2,0)+12500,IF(F723&lt;=100000,ROUNDUP(F723/4,0)+25000,50000)))),MAX(IF(F723&lt;=0,0,IF(F723&lt;=25000,F723,IF(F723&lt;=50000,ROUNDUP(F723/2,0)+12500,IF(F723&lt;=100000,ROUNDUP(F723/4,0)+25000,50000)))),MIN(IF(AND(D723="はい",C723&gt;=2026,C723&lt;=2027),IF(E723&lt;=0,0,IF(E723&lt;=30000,E723,IF(E723&lt;=60000,ROUNDUP(E723/2,0)+15000,IF(E723&lt;=120000,ROUNDUP(E723/4,0)+30000,60000)))),IF(E723&lt;=0,0,IF(E723&lt;=20000,E723,IF(E723&lt;=40000,ROUNDUP(E723/2,0)+10000,IF(E723&lt;=80000,ROUNDUP(E723/4,0)+20000,40000)))))+IF(F723&lt;=0,0,IF(F723&lt;=25000,F723,IF(F723&lt;=50000,ROUNDUP(F723/2,0)+12500,IF(F723&lt;=100000,ROUNDUP(F723/4,0)+25000,50000)))),IF(AND(D723="はい",C723&gt;=2026,C723&lt;=2027),60000,40000)))))</f>
        <v/>
      </c>
      <c r="P723" s="18">
        <f>IF(G723&lt;=0,0,IF(G723&lt;=20000,G723,IF(G723&lt;=40000,ROUNDUP(G723/2,0)+10000,IF(G723&lt;=80000,ROUNDUP(G723/4,0)+20000,40000))))</f>
        <v/>
      </c>
      <c r="Q723" s="18">
        <f>IF(I723&lt;=0,IF(H723&lt;=0,0,IF(H723&lt;=20000,H723,IF(H723&lt;=40000,ROUNDUP(H723/2,0)+10000,IF(H723&lt;=80000,ROUNDUP(H723/4,0)+20000,40000)))),IF(H723&lt;=0,IF(I723&lt;=0,0,IF(I723&lt;=25000,I723,IF(I723&lt;=50000,ROUNDUP(I723/2,0)+12500,IF(I723&lt;=100000,ROUNDUP(I723/4,0)+25000,50000)))),MAX(IF(I723&lt;=0,0,IF(I723&lt;=25000,I723,IF(I723&lt;=50000,ROUNDUP(I723/2,0)+12500,IF(I723&lt;=100000,ROUNDUP(I723/4,0)+25000,50000)))),MIN(IF(H723&lt;=0,0,IF(H723&lt;=20000,H723,IF(H723&lt;=40000,ROUNDUP(H723/2,0)+10000,IF(H723&lt;=80000,ROUNDUP(H723/4,0)+20000,40000))))+IF(I723&lt;=0,0,IF(I723&lt;=25000,I723,IF(I723&lt;=50000,ROUNDUP(I723/2,0)+12500,IF(I723&lt;=100000,ROUNDUP(I723/4,0)+25000,50000)))),40000))))</f>
        <v/>
      </c>
      <c r="R723" s="18">
        <f>MIN(120000,O723+P723+Q723)</f>
        <v/>
      </c>
      <c r="S723" s="18">
        <f>IF(F723&lt;=0,IF(E723&lt;=0,0,IF(E723&lt;=12000,E723,IF(E723&lt;=32000,ROUNDUP(E723/2,0)+6000,IF(E723&lt;=56000,ROUNDUP(E723/4,0)+14000,28000)))),IF(E723&lt;=0,IF(F723&lt;=0,0,IF(F723&lt;=15000,F723,IF(F723&lt;=40000,ROUNDUP(F723/2,0)+7500,IF(F723&lt;=70000,ROUNDUP(F723/4,0)+17500,35000)))),MAX(IF(F723&lt;=0,0,IF(F723&lt;=15000,F723,IF(F723&lt;=40000,ROUNDUP(F723/2,0)+7500,IF(F723&lt;=70000,ROUNDUP(F723/4,0)+17500,35000)))),MIN(IF(E723&lt;=0,0,IF(E723&lt;=12000,E723,IF(E723&lt;=32000,ROUNDUP(E723/2,0)+6000,IF(E723&lt;=56000,ROUNDUP(E723/4,0)+14000,28000))))+IF(F723&lt;=0,0,IF(F723&lt;=15000,F723,IF(F723&lt;=40000,ROUNDUP(F723/2,0)+7500,IF(F723&lt;=70000,ROUNDUP(F723/4,0)+17500,35000)))),28000))))</f>
        <v/>
      </c>
      <c r="T723" s="18">
        <f>IF(G723&lt;=0,0,IF(G723&lt;=12000,G723,IF(G723&lt;=32000,ROUNDUP(G723/2,0)+6000,IF(G723&lt;=56000,ROUNDUP(G723/4,0)+14000,28000))))</f>
        <v/>
      </c>
      <c r="U723" s="18">
        <f>IF(I723&lt;=0,IF(H723&lt;=0,0,IF(H723&lt;=12000,H723,IF(H723&lt;=32000,ROUNDUP(H723/2,0)+6000,IF(H723&lt;=56000,ROUNDUP(H723/4,0)+14000,28000)))),IF(H723&lt;=0,IF(I723&lt;=0,0,IF(I723&lt;=15000,I723,IF(I723&lt;=40000,ROUNDUP(I723/2,0)+7500,IF(I723&lt;=70000,ROUNDUP(I723/4,0)+17500,35000)))),MAX(IF(I723&lt;=0,0,IF(I723&lt;=15000,I723,IF(I723&lt;=40000,ROUNDUP(I723/2,0)+7500,IF(I723&lt;=70000,ROUNDUP(I723/4,0)+17500,35000)))),MIN(IF(H723&lt;=0,0,IF(H723&lt;=12000,H723,IF(H723&lt;=32000,ROUNDUP(H723/2,0)+6000,IF(H723&lt;=56000,ROUNDUP(H723/4,0)+14000,28000))))+IF(I723&lt;=0,0,IF(I723&lt;=15000,I723,IF(I723&lt;=40000,ROUNDUP(I723/2,0)+7500,IF(I723&lt;=70000,ROUNDUP(I723/4,0)+17500,35000)))),28000))))</f>
        <v/>
      </c>
      <c r="V723" s="18">
        <f>MIN(70000,S723+T723+U723)</f>
        <v/>
      </c>
      <c r="W723" s="18">
        <f>MAX(0,ROUNDDOWN(M723-J723-N723-K723-0,-3))</f>
        <v/>
      </c>
      <c r="X723" s="18">
        <f>MAX(0,ROUNDDOWN(M723-J723-N723-K723-R723,-3))</f>
        <v/>
      </c>
      <c r="Y723" s="18">
        <f>IF(W723&lt;=0,0,ROUNDDOWN((W723*LOOKUP(W723,{0,1950001,3300001,6950001,9000001,18000001,40000001},{0.05,0.1,0.2,0.23,0.33,0.4,0.45})-LOOKUP(W723,{0,1950001,3300001,6950001,9000001,18000001,40000001},{0,97500,427500,636000,1536000,2796000,4796000}))*1.021,-2))</f>
        <v/>
      </c>
      <c r="Z723" s="18">
        <f>IF(X723&lt;=0,0,ROUNDDOWN((X723*LOOKUP(X723,{0,1950001,3300001,6950001,9000001,18000001,40000001},{0.05,0.1,0.2,0.23,0.33,0.4,0.45})-LOOKUP(X723,{0,1950001,3300001,6950001,9000001,18000001,40000001},{0,97500,427500,636000,1536000,2796000,4796000}))*1.021,-2))</f>
        <v/>
      </c>
      <c r="AA723" s="18">
        <f>MAX(0,ROUNDDOWN(M723-J723-430000-L723-0,-3))</f>
        <v/>
      </c>
      <c r="AB723" s="18">
        <f>MAX(0,ROUNDDOWN(M723-J723-430000-L723-V723,-3))</f>
        <v/>
      </c>
      <c r="AC723" s="18">
        <f>IF(M723&lt;=450000,0,MAX(0,ROUNDDOWN(AA723*0.06-MIN(50000,AA723)*0.03,-2))+MAX(0,ROUNDDOWN(AA723*0.04-MIN(50000,AA723)*0.02,-2)))</f>
        <v/>
      </c>
      <c r="AD723" s="18">
        <f>IF(M723&lt;=450000,0,MAX(0,ROUNDDOWN(AB723*0.06-MIN(50000,AB723)*0.03,-2))+MAX(0,ROUNDDOWN(AB723*0.04-MIN(50000,AB723)*0.02,-2)))</f>
        <v/>
      </c>
      <c r="AE723" s="18">
        <f>Y723-Z723</f>
        <v/>
      </c>
      <c r="AF723" s="18">
        <f>AC723-AD723</f>
        <v/>
      </c>
      <c r="AG723" s="18">
        <f>AE723+AF723</f>
        <v/>
      </c>
      <c r="AH723" s="20">
        <f>IF(W723&lt;=0,0,LOOKUP(W723,{0,1950001,3300001,6950001,9000001,18000001,40000001},{0.05,0.1,0.2,0.23,0.33,0.4,0.45}))</f>
        <v/>
      </c>
    </row>
    <row r="724">
      <c r="A724" t="inlineStr">
        <is>
          <t>1万円刻み 一般8万円</t>
        </is>
      </c>
      <c r="B724" s="18">
        <f>'4_1万円刻み'!$A$215</f>
        <v/>
      </c>
      <c r="C724" s="19" t="n">
        <v>2026</v>
      </c>
      <c r="D724" t="inlineStr">
        <is>
          <t>いいえ</t>
        </is>
      </c>
      <c r="E724" s="18" t="n">
        <v>80000</v>
      </c>
      <c r="F724" s="18" t="n">
        <v>0</v>
      </c>
      <c r="G724" s="18" t="n">
        <v>0</v>
      </c>
      <c r="H724" s="18" t="n">
        <v>0</v>
      </c>
      <c r="I724" s="18" t="n">
        <v>0</v>
      </c>
      <c r="J724" s="18">
        <f>ROUND(MIN(B724/12,650000)*12*0.0915+MIN(B724/12,1390000)*12*(0.0504+0)+B724*0.005,0)</f>
        <v/>
      </c>
      <c r="K724" s="18" t="n">
        <v>0</v>
      </c>
      <c r="L724" s="18" t="n">
        <v>0</v>
      </c>
      <c r="M724" s="18">
        <f>ROUND(IF(C724&gt;=2026,IF(B724&lt;741000,0,IF(B724&lt;2191000,B724-740000,IF(B724&lt;2193000,1451000,IF(B724&lt;2196000,1453000,IF(B724&lt;2200000,1456000,IF(B724&lt;3600000,ROUNDDOWN(B724/4,-3)*2.8-80000,IF(B724&lt;6600000,ROUNDDOWN(B724/4,-3)*3.2-440000,IF(B724&lt;8500000,ROUNDDOWN(B724*0.9,0)-1100000,B724-1950000)))))))),IF(B724&lt;651000,0,IF(B724&lt;1900000,B724-650000,IF(B724&lt;3600000,ROUNDDOWN(B724/4,-3)*2.8-80000,IF(B724&lt;6600000,ROUNDDOWN(B724/4,-3)*3.2-440000,IF(B724&lt;8500000,ROUNDDOWN(B724*0.9,0)-1100000,B724-1950000)))))),0)</f>
        <v/>
      </c>
      <c r="N724" s="18">
        <f>IF(M724&gt;23500000,NA(),IF(C724&gt;=2026,IF(M724&lt;=4890000,1040000,IF(M724&lt;=6550000,670000,620000)),IF(M724&lt;=1320000,950000,IF(M724&lt;=3360000,880000,IF(M724&lt;=4890000,680000,IF(M724&lt;=6550000,630000,580000))))))</f>
        <v/>
      </c>
      <c r="O724" s="18">
        <f>IF(F724&lt;=0,IF(AND(D724="はい",C724&gt;=2026,C724&lt;=2027),IF(E724&lt;=0,0,IF(E724&lt;=30000,E724,IF(E724&lt;=60000,ROUNDUP(E724/2,0)+15000,IF(E724&lt;=120000,ROUNDUP(E724/4,0)+30000,60000)))),IF(E724&lt;=0,0,IF(E724&lt;=20000,E724,IF(E724&lt;=40000,ROUNDUP(E724/2,0)+10000,IF(E724&lt;=80000,ROUNDUP(E724/4,0)+20000,40000))))),IF(E724&lt;=0,IF(F724&lt;=0,0,IF(F724&lt;=25000,F724,IF(F724&lt;=50000,ROUNDUP(F724/2,0)+12500,IF(F724&lt;=100000,ROUNDUP(F724/4,0)+25000,50000)))),MAX(IF(F724&lt;=0,0,IF(F724&lt;=25000,F724,IF(F724&lt;=50000,ROUNDUP(F724/2,0)+12500,IF(F724&lt;=100000,ROUNDUP(F724/4,0)+25000,50000)))),MIN(IF(AND(D724="はい",C724&gt;=2026,C724&lt;=2027),IF(E724&lt;=0,0,IF(E724&lt;=30000,E724,IF(E724&lt;=60000,ROUNDUP(E724/2,0)+15000,IF(E724&lt;=120000,ROUNDUP(E724/4,0)+30000,60000)))),IF(E724&lt;=0,0,IF(E724&lt;=20000,E724,IF(E724&lt;=40000,ROUNDUP(E724/2,0)+10000,IF(E724&lt;=80000,ROUNDUP(E724/4,0)+20000,40000)))))+IF(F724&lt;=0,0,IF(F724&lt;=25000,F724,IF(F724&lt;=50000,ROUNDUP(F724/2,0)+12500,IF(F724&lt;=100000,ROUNDUP(F724/4,0)+25000,50000)))),IF(AND(D724="はい",C724&gt;=2026,C724&lt;=2027),60000,40000)))))</f>
        <v/>
      </c>
      <c r="P724" s="18">
        <f>IF(G724&lt;=0,0,IF(G724&lt;=20000,G724,IF(G724&lt;=40000,ROUNDUP(G724/2,0)+10000,IF(G724&lt;=80000,ROUNDUP(G724/4,0)+20000,40000))))</f>
        <v/>
      </c>
      <c r="Q724" s="18">
        <f>IF(I724&lt;=0,IF(H724&lt;=0,0,IF(H724&lt;=20000,H724,IF(H724&lt;=40000,ROUNDUP(H724/2,0)+10000,IF(H724&lt;=80000,ROUNDUP(H724/4,0)+20000,40000)))),IF(H724&lt;=0,IF(I724&lt;=0,0,IF(I724&lt;=25000,I724,IF(I724&lt;=50000,ROUNDUP(I724/2,0)+12500,IF(I724&lt;=100000,ROUNDUP(I724/4,0)+25000,50000)))),MAX(IF(I724&lt;=0,0,IF(I724&lt;=25000,I724,IF(I724&lt;=50000,ROUNDUP(I724/2,0)+12500,IF(I724&lt;=100000,ROUNDUP(I724/4,0)+25000,50000)))),MIN(IF(H724&lt;=0,0,IF(H724&lt;=20000,H724,IF(H724&lt;=40000,ROUNDUP(H724/2,0)+10000,IF(H724&lt;=80000,ROUNDUP(H724/4,0)+20000,40000))))+IF(I724&lt;=0,0,IF(I724&lt;=25000,I724,IF(I724&lt;=50000,ROUNDUP(I724/2,0)+12500,IF(I724&lt;=100000,ROUNDUP(I724/4,0)+25000,50000)))),40000))))</f>
        <v/>
      </c>
      <c r="R724" s="18">
        <f>MIN(120000,O724+P724+Q724)</f>
        <v/>
      </c>
      <c r="S724" s="18">
        <f>IF(F724&lt;=0,IF(E724&lt;=0,0,IF(E724&lt;=12000,E724,IF(E724&lt;=32000,ROUNDUP(E724/2,0)+6000,IF(E724&lt;=56000,ROUNDUP(E724/4,0)+14000,28000)))),IF(E724&lt;=0,IF(F724&lt;=0,0,IF(F724&lt;=15000,F724,IF(F724&lt;=40000,ROUNDUP(F724/2,0)+7500,IF(F724&lt;=70000,ROUNDUP(F724/4,0)+17500,35000)))),MAX(IF(F724&lt;=0,0,IF(F724&lt;=15000,F724,IF(F724&lt;=40000,ROUNDUP(F724/2,0)+7500,IF(F724&lt;=70000,ROUNDUP(F724/4,0)+17500,35000)))),MIN(IF(E724&lt;=0,0,IF(E724&lt;=12000,E724,IF(E724&lt;=32000,ROUNDUP(E724/2,0)+6000,IF(E724&lt;=56000,ROUNDUP(E724/4,0)+14000,28000))))+IF(F724&lt;=0,0,IF(F724&lt;=15000,F724,IF(F724&lt;=40000,ROUNDUP(F724/2,0)+7500,IF(F724&lt;=70000,ROUNDUP(F724/4,0)+17500,35000)))),28000))))</f>
        <v/>
      </c>
      <c r="T724" s="18">
        <f>IF(G724&lt;=0,0,IF(G724&lt;=12000,G724,IF(G724&lt;=32000,ROUNDUP(G724/2,0)+6000,IF(G724&lt;=56000,ROUNDUP(G724/4,0)+14000,28000))))</f>
        <v/>
      </c>
      <c r="U724" s="18">
        <f>IF(I724&lt;=0,IF(H724&lt;=0,0,IF(H724&lt;=12000,H724,IF(H724&lt;=32000,ROUNDUP(H724/2,0)+6000,IF(H724&lt;=56000,ROUNDUP(H724/4,0)+14000,28000)))),IF(H724&lt;=0,IF(I724&lt;=0,0,IF(I724&lt;=15000,I724,IF(I724&lt;=40000,ROUNDUP(I724/2,0)+7500,IF(I724&lt;=70000,ROUNDUP(I724/4,0)+17500,35000)))),MAX(IF(I724&lt;=0,0,IF(I724&lt;=15000,I724,IF(I724&lt;=40000,ROUNDUP(I724/2,0)+7500,IF(I724&lt;=70000,ROUNDUP(I724/4,0)+17500,35000)))),MIN(IF(H724&lt;=0,0,IF(H724&lt;=12000,H724,IF(H724&lt;=32000,ROUNDUP(H724/2,0)+6000,IF(H724&lt;=56000,ROUNDUP(H724/4,0)+14000,28000))))+IF(I724&lt;=0,0,IF(I724&lt;=15000,I724,IF(I724&lt;=40000,ROUNDUP(I724/2,0)+7500,IF(I724&lt;=70000,ROUNDUP(I724/4,0)+17500,35000)))),28000))))</f>
        <v/>
      </c>
      <c r="V724" s="18">
        <f>MIN(70000,S724+T724+U724)</f>
        <v/>
      </c>
      <c r="W724" s="18">
        <f>MAX(0,ROUNDDOWN(M724-J724-N724-K724-0,-3))</f>
        <v/>
      </c>
      <c r="X724" s="18">
        <f>MAX(0,ROUNDDOWN(M724-J724-N724-K724-R724,-3))</f>
        <v/>
      </c>
      <c r="Y724" s="18">
        <f>IF(W724&lt;=0,0,ROUNDDOWN((W724*LOOKUP(W724,{0,1950001,3300001,6950001,9000001,18000001,40000001},{0.05,0.1,0.2,0.23,0.33,0.4,0.45})-LOOKUP(W724,{0,1950001,3300001,6950001,9000001,18000001,40000001},{0,97500,427500,636000,1536000,2796000,4796000}))*1.021,-2))</f>
        <v/>
      </c>
      <c r="Z724" s="18">
        <f>IF(X724&lt;=0,0,ROUNDDOWN((X724*LOOKUP(X724,{0,1950001,3300001,6950001,9000001,18000001,40000001},{0.05,0.1,0.2,0.23,0.33,0.4,0.45})-LOOKUP(X724,{0,1950001,3300001,6950001,9000001,18000001,40000001},{0,97500,427500,636000,1536000,2796000,4796000}))*1.021,-2))</f>
        <v/>
      </c>
      <c r="AA724" s="18">
        <f>MAX(0,ROUNDDOWN(M724-J724-430000-L724-0,-3))</f>
        <v/>
      </c>
      <c r="AB724" s="18">
        <f>MAX(0,ROUNDDOWN(M724-J724-430000-L724-V724,-3))</f>
        <v/>
      </c>
      <c r="AC724" s="18">
        <f>IF(M724&lt;=450000,0,MAX(0,ROUNDDOWN(AA724*0.06-MIN(50000,AA724)*0.03,-2))+MAX(0,ROUNDDOWN(AA724*0.04-MIN(50000,AA724)*0.02,-2)))</f>
        <v/>
      </c>
      <c r="AD724" s="18">
        <f>IF(M724&lt;=450000,0,MAX(0,ROUNDDOWN(AB724*0.06-MIN(50000,AB724)*0.03,-2))+MAX(0,ROUNDDOWN(AB724*0.04-MIN(50000,AB724)*0.02,-2)))</f>
        <v/>
      </c>
      <c r="AE724" s="18">
        <f>Y724-Z724</f>
        <v/>
      </c>
      <c r="AF724" s="18">
        <f>AC724-AD724</f>
        <v/>
      </c>
      <c r="AG724" s="18">
        <f>AE724+AF724</f>
        <v/>
      </c>
      <c r="AH724" s="20">
        <f>IF(W724&lt;=0,0,LOOKUP(W724,{0,1950001,3300001,6950001,9000001,18000001,40000001},{0.05,0.1,0.2,0.23,0.33,0.4,0.45}))</f>
        <v/>
      </c>
    </row>
    <row r="725">
      <c r="A725" t="inlineStr">
        <is>
          <t>1万円刻み 特例あり一般12万円</t>
        </is>
      </c>
      <c r="B725" s="18">
        <f>'4_1万円刻み'!$A$215</f>
        <v/>
      </c>
      <c r="C725" s="19" t="n">
        <v>2026</v>
      </c>
      <c r="D725" t="inlineStr">
        <is>
          <t>はい</t>
        </is>
      </c>
      <c r="E725" s="18" t="n">
        <v>120000</v>
      </c>
      <c r="F725" s="18" t="n">
        <v>0</v>
      </c>
      <c r="G725" s="18" t="n">
        <v>0</v>
      </c>
      <c r="H725" s="18" t="n">
        <v>0</v>
      </c>
      <c r="I725" s="18" t="n">
        <v>0</v>
      </c>
      <c r="J725" s="18">
        <f>ROUND(MIN(B725/12,650000)*12*0.0915+MIN(B725/12,1390000)*12*(0.0504+0)+B725*0.005,0)</f>
        <v/>
      </c>
      <c r="K725" s="18" t="n">
        <v>0</v>
      </c>
      <c r="L725" s="18" t="n">
        <v>0</v>
      </c>
      <c r="M725" s="18">
        <f>ROUND(IF(C725&gt;=2026,IF(B725&lt;741000,0,IF(B725&lt;2191000,B725-740000,IF(B725&lt;2193000,1451000,IF(B725&lt;2196000,1453000,IF(B725&lt;2200000,1456000,IF(B725&lt;3600000,ROUNDDOWN(B725/4,-3)*2.8-80000,IF(B725&lt;6600000,ROUNDDOWN(B725/4,-3)*3.2-440000,IF(B725&lt;8500000,ROUNDDOWN(B725*0.9,0)-1100000,B725-1950000)))))))),IF(B725&lt;651000,0,IF(B725&lt;1900000,B725-650000,IF(B725&lt;3600000,ROUNDDOWN(B725/4,-3)*2.8-80000,IF(B725&lt;6600000,ROUNDDOWN(B725/4,-3)*3.2-440000,IF(B725&lt;8500000,ROUNDDOWN(B725*0.9,0)-1100000,B725-1950000)))))),0)</f>
        <v/>
      </c>
      <c r="N725" s="18">
        <f>IF(M725&gt;23500000,NA(),IF(C725&gt;=2026,IF(M725&lt;=4890000,1040000,IF(M725&lt;=6550000,670000,620000)),IF(M725&lt;=1320000,950000,IF(M725&lt;=3360000,880000,IF(M725&lt;=4890000,680000,IF(M725&lt;=6550000,630000,580000))))))</f>
        <v/>
      </c>
      <c r="O725" s="18">
        <f>IF(F725&lt;=0,IF(AND(D725="はい",C725&gt;=2026,C725&lt;=2027),IF(E725&lt;=0,0,IF(E725&lt;=30000,E725,IF(E725&lt;=60000,ROUNDUP(E725/2,0)+15000,IF(E725&lt;=120000,ROUNDUP(E725/4,0)+30000,60000)))),IF(E725&lt;=0,0,IF(E725&lt;=20000,E725,IF(E725&lt;=40000,ROUNDUP(E725/2,0)+10000,IF(E725&lt;=80000,ROUNDUP(E725/4,0)+20000,40000))))),IF(E725&lt;=0,IF(F725&lt;=0,0,IF(F725&lt;=25000,F725,IF(F725&lt;=50000,ROUNDUP(F725/2,0)+12500,IF(F725&lt;=100000,ROUNDUP(F725/4,0)+25000,50000)))),MAX(IF(F725&lt;=0,0,IF(F725&lt;=25000,F725,IF(F725&lt;=50000,ROUNDUP(F725/2,0)+12500,IF(F725&lt;=100000,ROUNDUP(F725/4,0)+25000,50000)))),MIN(IF(AND(D725="はい",C725&gt;=2026,C725&lt;=2027),IF(E725&lt;=0,0,IF(E725&lt;=30000,E725,IF(E725&lt;=60000,ROUNDUP(E725/2,0)+15000,IF(E725&lt;=120000,ROUNDUP(E725/4,0)+30000,60000)))),IF(E725&lt;=0,0,IF(E725&lt;=20000,E725,IF(E725&lt;=40000,ROUNDUP(E725/2,0)+10000,IF(E725&lt;=80000,ROUNDUP(E725/4,0)+20000,40000)))))+IF(F725&lt;=0,0,IF(F725&lt;=25000,F725,IF(F725&lt;=50000,ROUNDUP(F725/2,0)+12500,IF(F725&lt;=100000,ROUNDUP(F725/4,0)+25000,50000)))),IF(AND(D725="はい",C725&gt;=2026,C725&lt;=2027),60000,40000)))))</f>
        <v/>
      </c>
      <c r="P725" s="18">
        <f>IF(G725&lt;=0,0,IF(G725&lt;=20000,G725,IF(G725&lt;=40000,ROUNDUP(G725/2,0)+10000,IF(G725&lt;=80000,ROUNDUP(G725/4,0)+20000,40000))))</f>
        <v/>
      </c>
      <c r="Q725" s="18">
        <f>IF(I725&lt;=0,IF(H725&lt;=0,0,IF(H725&lt;=20000,H725,IF(H725&lt;=40000,ROUNDUP(H725/2,0)+10000,IF(H725&lt;=80000,ROUNDUP(H725/4,0)+20000,40000)))),IF(H725&lt;=0,IF(I725&lt;=0,0,IF(I725&lt;=25000,I725,IF(I725&lt;=50000,ROUNDUP(I725/2,0)+12500,IF(I725&lt;=100000,ROUNDUP(I725/4,0)+25000,50000)))),MAX(IF(I725&lt;=0,0,IF(I725&lt;=25000,I725,IF(I725&lt;=50000,ROUNDUP(I725/2,0)+12500,IF(I725&lt;=100000,ROUNDUP(I725/4,0)+25000,50000)))),MIN(IF(H725&lt;=0,0,IF(H725&lt;=20000,H725,IF(H725&lt;=40000,ROUNDUP(H725/2,0)+10000,IF(H725&lt;=80000,ROUNDUP(H725/4,0)+20000,40000))))+IF(I725&lt;=0,0,IF(I725&lt;=25000,I725,IF(I725&lt;=50000,ROUNDUP(I725/2,0)+12500,IF(I725&lt;=100000,ROUNDUP(I725/4,0)+25000,50000)))),40000))))</f>
        <v/>
      </c>
      <c r="R725" s="18">
        <f>MIN(120000,O725+P725+Q725)</f>
        <v/>
      </c>
      <c r="S725" s="18">
        <f>IF(F725&lt;=0,IF(E725&lt;=0,0,IF(E725&lt;=12000,E725,IF(E725&lt;=32000,ROUNDUP(E725/2,0)+6000,IF(E725&lt;=56000,ROUNDUP(E725/4,0)+14000,28000)))),IF(E725&lt;=0,IF(F725&lt;=0,0,IF(F725&lt;=15000,F725,IF(F725&lt;=40000,ROUNDUP(F725/2,0)+7500,IF(F725&lt;=70000,ROUNDUP(F725/4,0)+17500,35000)))),MAX(IF(F725&lt;=0,0,IF(F725&lt;=15000,F725,IF(F725&lt;=40000,ROUNDUP(F725/2,0)+7500,IF(F725&lt;=70000,ROUNDUP(F725/4,0)+17500,35000)))),MIN(IF(E725&lt;=0,0,IF(E725&lt;=12000,E725,IF(E725&lt;=32000,ROUNDUP(E725/2,0)+6000,IF(E725&lt;=56000,ROUNDUP(E725/4,0)+14000,28000))))+IF(F725&lt;=0,0,IF(F725&lt;=15000,F725,IF(F725&lt;=40000,ROUNDUP(F725/2,0)+7500,IF(F725&lt;=70000,ROUNDUP(F725/4,0)+17500,35000)))),28000))))</f>
        <v/>
      </c>
      <c r="T725" s="18">
        <f>IF(G725&lt;=0,0,IF(G725&lt;=12000,G725,IF(G725&lt;=32000,ROUNDUP(G725/2,0)+6000,IF(G725&lt;=56000,ROUNDUP(G725/4,0)+14000,28000))))</f>
        <v/>
      </c>
      <c r="U725" s="18">
        <f>IF(I725&lt;=0,IF(H725&lt;=0,0,IF(H725&lt;=12000,H725,IF(H725&lt;=32000,ROUNDUP(H725/2,0)+6000,IF(H725&lt;=56000,ROUNDUP(H725/4,0)+14000,28000)))),IF(H725&lt;=0,IF(I725&lt;=0,0,IF(I725&lt;=15000,I725,IF(I725&lt;=40000,ROUNDUP(I725/2,0)+7500,IF(I725&lt;=70000,ROUNDUP(I725/4,0)+17500,35000)))),MAX(IF(I725&lt;=0,0,IF(I725&lt;=15000,I725,IF(I725&lt;=40000,ROUNDUP(I725/2,0)+7500,IF(I725&lt;=70000,ROUNDUP(I725/4,0)+17500,35000)))),MIN(IF(H725&lt;=0,0,IF(H725&lt;=12000,H725,IF(H725&lt;=32000,ROUNDUP(H725/2,0)+6000,IF(H725&lt;=56000,ROUNDUP(H725/4,0)+14000,28000))))+IF(I725&lt;=0,0,IF(I725&lt;=15000,I725,IF(I725&lt;=40000,ROUNDUP(I725/2,0)+7500,IF(I725&lt;=70000,ROUNDUP(I725/4,0)+17500,35000)))),28000))))</f>
        <v/>
      </c>
      <c r="V725" s="18">
        <f>MIN(70000,S725+T725+U725)</f>
        <v/>
      </c>
      <c r="W725" s="18">
        <f>MAX(0,ROUNDDOWN(M725-J725-N725-K725-0,-3))</f>
        <v/>
      </c>
      <c r="X725" s="18">
        <f>MAX(0,ROUNDDOWN(M725-J725-N725-K725-R725,-3))</f>
        <v/>
      </c>
      <c r="Y725" s="18">
        <f>IF(W725&lt;=0,0,ROUNDDOWN((W725*LOOKUP(W725,{0,1950001,3300001,6950001,9000001,18000001,40000001},{0.05,0.1,0.2,0.23,0.33,0.4,0.45})-LOOKUP(W725,{0,1950001,3300001,6950001,9000001,18000001,40000001},{0,97500,427500,636000,1536000,2796000,4796000}))*1.021,-2))</f>
        <v/>
      </c>
      <c r="Z725" s="18">
        <f>IF(X725&lt;=0,0,ROUNDDOWN((X725*LOOKUP(X725,{0,1950001,3300001,6950001,9000001,18000001,40000001},{0.05,0.1,0.2,0.23,0.33,0.4,0.45})-LOOKUP(X725,{0,1950001,3300001,6950001,9000001,18000001,40000001},{0,97500,427500,636000,1536000,2796000,4796000}))*1.021,-2))</f>
        <v/>
      </c>
      <c r="AA725" s="18">
        <f>MAX(0,ROUNDDOWN(M725-J725-430000-L725-0,-3))</f>
        <v/>
      </c>
      <c r="AB725" s="18">
        <f>MAX(0,ROUNDDOWN(M725-J725-430000-L725-V725,-3))</f>
        <v/>
      </c>
      <c r="AC725" s="18">
        <f>IF(M725&lt;=450000,0,MAX(0,ROUNDDOWN(AA725*0.06-MIN(50000,AA725)*0.03,-2))+MAX(0,ROUNDDOWN(AA725*0.04-MIN(50000,AA725)*0.02,-2)))</f>
        <v/>
      </c>
      <c r="AD725" s="18">
        <f>IF(M725&lt;=450000,0,MAX(0,ROUNDDOWN(AB725*0.06-MIN(50000,AB725)*0.03,-2))+MAX(0,ROUNDDOWN(AB725*0.04-MIN(50000,AB725)*0.02,-2)))</f>
        <v/>
      </c>
      <c r="AE725" s="18">
        <f>Y725-Z725</f>
        <v/>
      </c>
      <c r="AF725" s="18">
        <f>AC725-AD725</f>
        <v/>
      </c>
      <c r="AG725" s="18">
        <f>AE725+AF725</f>
        <v/>
      </c>
      <c r="AH725" s="20">
        <f>IF(W725&lt;=0,0,LOOKUP(W725,{0,1950001,3300001,6950001,9000001,18000001,40000001},{0.05,0.1,0.2,0.23,0.33,0.4,0.45}))</f>
        <v/>
      </c>
    </row>
    <row r="726">
      <c r="A726" t="inlineStr">
        <is>
          <t>1万円刻み 3区分8万円ずつ</t>
        </is>
      </c>
      <c r="B726" s="18">
        <f>'4_1万円刻み'!$A$216</f>
        <v/>
      </c>
      <c r="C726" s="19" t="n">
        <v>2026</v>
      </c>
      <c r="D726" t="inlineStr">
        <is>
          <t>いいえ</t>
        </is>
      </c>
      <c r="E726" s="18" t="n">
        <v>80000</v>
      </c>
      <c r="F726" s="18" t="n">
        <v>0</v>
      </c>
      <c r="G726" s="18" t="n">
        <v>80000</v>
      </c>
      <c r="H726" s="18" t="n">
        <v>80000</v>
      </c>
      <c r="I726" s="18" t="n">
        <v>0</v>
      </c>
      <c r="J726" s="18">
        <f>ROUND(MIN(B726/12,650000)*12*0.0915+MIN(B726/12,1390000)*12*(0.0504+0)+B726*0.005,0)</f>
        <v/>
      </c>
      <c r="K726" s="18" t="n">
        <v>0</v>
      </c>
      <c r="L726" s="18" t="n">
        <v>0</v>
      </c>
      <c r="M726" s="18">
        <f>ROUND(IF(C726&gt;=2026,IF(B726&lt;741000,0,IF(B726&lt;2191000,B726-740000,IF(B726&lt;2193000,1451000,IF(B726&lt;2196000,1453000,IF(B726&lt;2200000,1456000,IF(B726&lt;3600000,ROUNDDOWN(B726/4,-3)*2.8-80000,IF(B726&lt;6600000,ROUNDDOWN(B726/4,-3)*3.2-440000,IF(B726&lt;8500000,ROUNDDOWN(B726*0.9,0)-1100000,B726-1950000)))))))),IF(B726&lt;651000,0,IF(B726&lt;1900000,B726-650000,IF(B726&lt;3600000,ROUNDDOWN(B726/4,-3)*2.8-80000,IF(B726&lt;6600000,ROUNDDOWN(B726/4,-3)*3.2-440000,IF(B726&lt;8500000,ROUNDDOWN(B726*0.9,0)-1100000,B726-1950000)))))),0)</f>
        <v/>
      </c>
      <c r="N726" s="18">
        <f>IF(M726&gt;23500000,NA(),IF(C726&gt;=2026,IF(M726&lt;=4890000,1040000,IF(M726&lt;=6550000,670000,620000)),IF(M726&lt;=1320000,950000,IF(M726&lt;=3360000,880000,IF(M726&lt;=4890000,680000,IF(M726&lt;=6550000,630000,580000))))))</f>
        <v/>
      </c>
      <c r="O726" s="18">
        <f>IF(F726&lt;=0,IF(AND(D726="はい",C726&gt;=2026,C726&lt;=2027),IF(E726&lt;=0,0,IF(E726&lt;=30000,E726,IF(E726&lt;=60000,ROUNDUP(E726/2,0)+15000,IF(E726&lt;=120000,ROUNDUP(E726/4,0)+30000,60000)))),IF(E726&lt;=0,0,IF(E726&lt;=20000,E726,IF(E726&lt;=40000,ROUNDUP(E726/2,0)+10000,IF(E726&lt;=80000,ROUNDUP(E726/4,0)+20000,40000))))),IF(E726&lt;=0,IF(F726&lt;=0,0,IF(F726&lt;=25000,F726,IF(F726&lt;=50000,ROUNDUP(F726/2,0)+12500,IF(F726&lt;=100000,ROUNDUP(F726/4,0)+25000,50000)))),MAX(IF(F726&lt;=0,0,IF(F726&lt;=25000,F726,IF(F726&lt;=50000,ROUNDUP(F726/2,0)+12500,IF(F726&lt;=100000,ROUNDUP(F726/4,0)+25000,50000)))),MIN(IF(AND(D726="はい",C726&gt;=2026,C726&lt;=2027),IF(E726&lt;=0,0,IF(E726&lt;=30000,E726,IF(E726&lt;=60000,ROUNDUP(E726/2,0)+15000,IF(E726&lt;=120000,ROUNDUP(E726/4,0)+30000,60000)))),IF(E726&lt;=0,0,IF(E726&lt;=20000,E726,IF(E726&lt;=40000,ROUNDUP(E726/2,0)+10000,IF(E726&lt;=80000,ROUNDUP(E726/4,0)+20000,40000)))))+IF(F726&lt;=0,0,IF(F726&lt;=25000,F726,IF(F726&lt;=50000,ROUNDUP(F726/2,0)+12500,IF(F726&lt;=100000,ROUNDUP(F726/4,0)+25000,50000)))),IF(AND(D726="はい",C726&gt;=2026,C726&lt;=2027),60000,40000)))))</f>
        <v/>
      </c>
      <c r="P726" s="18">
        <f>IF(G726&lt;=0,0,IF(G726&lt;=20000,G726,IF(G726&lt;=40000,ROUNDUP(G726/2,0)+10000,IF(G726&lt;=80000,ROUNDUP(G726/4,0)+20000,40000))))</f>
        <v/>
      </c>
      <c r="Q726" s="18">
        <f>IF(I726&lt;=0,IF(H726&lt;=0,0,IF(H726&lt;=20000,H726,IF(H726&lt;=40000,ROUNDUP(H726/2,0)+10000,IF(H726&lt;=80000,ROUNDUP(H726/4,0)+20000,40000)))),IF(H726&lt;=0,IF(I726&lt;=0,0,IF(I726&lt;=25000,I726,IF(I726&lt;=50000,ROUNDUP(I726/2,0)+12500,IF(I726&lt;=100000,ROUNDUP(I726/4,0)+25000,50000)))),MAX(IF(I726&lt;=0,0,IF(I726&lt;=25000,I726,IF(I726&lt;=50000,ROUNDUP(I726/2,0)+12500,IF(I726&lt;=100000,ROUNDUP(I726/4,0)+25000,50000)))),MIN(IF(H726&lt;=0,0,IF(H726&lt;=20000,H726,IF(H726&lt;=40000,ROUNDUP(H726/2,0)+10000,IF(H726&lt;=80000,ROUNDUP(H726/4,0)+20000,40000))))+IF(I726&lt;=0,0,IF(I726&lt;=25000,I726,IF(I726&lt;=50000,ROUNDUP(I726/2,0)+12500,IF(I726&lt;=100000,ROUNDUP(I726/4,0)+25000,50000)))),40000))))</f>
        <v/>
      </c>
      <c r="R726" s="18">
        <f>MIN(120000,O726+P726+Q726)</f>
        <v/>
      </c>
      <c r="S726" s="18">
        <f>IF(F726&lt;=0,IF(E726&lt;=0,0,IF(E726&lt;=12000,E726,IF(E726&lt;=32000,ROUNDUP(E726/2,0)+6000,IF(E726&lt;=56000,ROUNDUP(E726/4,0)+14000,28000)))),IF(E726&lt;=0,IF(F726&lt;=0,0,IF(F726&lt;=15000,F726,IF(F726&lt;=40000,ROUNDUP(F726/2,0)+7500,IF(F726&lt;=70000,ROUNDUP(F726/4,0)+17500,35000)))),MAX(IF(F726&lt;=0,0,IF(F726&lt;=15000,F726,IF(F726&lt;=40000,ROUNDUP(F726/2,0)+7500,IF(F726&lt;=70000,ROUNDUP(F726/4,0)+17500,35000)))),MIN(IF(E726&lt;=0,0,IF(E726&lt;=12000,E726,IF(E726&lt;=32000,ROUNDUP(E726/2,0)+6000,IF(E726&lt;=56000,ROUNDUP(E726/4,0)+14000,28000))))+IF(F726&lt;=0,0,IF(F726&lt;=15000,F726,IF(F726&lt;=40000,ROUNDUP(F726/2,0)+7500,IF(F726&lt;=70000,ROUNDUP(F726/4,0)+17500,35000)))),28000))))</f>
        <v/>
      </c>
      <c r="T726" s="18">
        <f>IF(G726&lt;=0,0,IF(G726&lt;=12000,G726,IF(G726&lt;=32000,ROUNDUP(G726/2,0)+6000,IF(G726&lt;=56000,ROUNDUP(G726/4,0)+14000,28000))))</f>
        <v/>
      </c>
      <c r="U726" s="18">
        <f>IF(I726&lt;=0,IF(H726&lt;=0,0,IF(H726&lt;=12000,H726,IF(H726&lt;=32000,ROUNDUP(H726/2,0)+6000,IF(H726&lt;=56000,ROUNDUP(H726/4,0)+14000,28000)))),IF(H726&lt;=0,IF(I726&lt;=0,0,IF(I726&lt;=15000,I726,IF(I726&lt;=40000,ROUNDUP(I726/2,0)+7500,IF(I726&lt;=70000,ROUNDUP(I726/4,0)+17500,35000)))),MAX(IF(I726&lt;=0,0,IF(I726&lt;=15000,I726,IF(I726&lt;=40000,ROUNDUP(I726/2,0)+7500,IF(I726&lt;=70000,ROUNDUP(I726/4,0)+17500,35000)))),MIN(IF(H726&lt;=0,0,IF(H726&lt;=12000,H726,IF(H726&lt;=32000,ROUNDUP(H726/2,0)+6000,IF(H726&lt;=56000,ROUNDUP(H726/4,0)+14000,28000))))+IF(I726&lt;=0,0,IF(I726&lt;=15000,I726,IF(I726&lt;=40000,ROUNDUP(I726/2,0)+7500,IF(I726&lt;=70000,ROUNDUP(I726/4,0)+17500,35000)))),28000))))</f>
        <v/>
      </c>
      <c r="V726" s="18">
        <f>MIN(70000,S726+T726+U726)</f>
        <v/>
      </c>
      <c r="W726" s="18">
        <f>MAX(0,ROUNDDOWN(M726-J726-N726-K726-0,-3))</f>
        <v/>
      </c>
      <c r="X726" s="18">
        <f>MAX(0,ROUNDDOWN(M726-J726-N726-K726-R726,-3))</f>
        <v/>
      </c>
      <c r="Y726" s="18">
        <f>IF(W726&lt;=0,0,ROUNDDOWN((W726*LOOKUP(W726,{0,1950001,3300001,6950001,9000001,18000001,40000001},{0.05,0.1,0.2,0.23,0.33,0.4,0.45})-LOOKUP(W726,{0,1950001,3300001,6950001,9000001,18000001,40000001},{0,97500,427500,636000,1536000,2796000,4796000}))*1.021,-2))</f>
        <v/>
      </c>
      <c r="Z726" s="18">
        <f>IF(X726&lt;=0,0,ROUNDDOWN((X726*LOOKUP(X726,{0,1950001,3300001,6950001,9000001,18000001,40000001},{0.05,0.1,0.2,0.23,0.33,0.4,0.45})-LOOKUP(X726,{0,1950001,3300001,6950001,9000001,18000001,40000001},{0,97500,427500,636000,1536000,2796000,4796000}))*1.021,-2))</f>
        <v/>
      </c>
      <c r="AA726" s="18">
        <f>MAX(0,ROUNDDOWN(M726-J726-430000-L726-0,-3))</f>
        <v/>
      </c>
      <c r="AB726" s="18">
        <f>MAX(0,ROUNDDOWN(M726-J726-430000-L726-V726,-3))</f>
        <v/>
      </c>
      <c r="AC726" s="18">
        <f>IF(M726&lt;=450000,0,MAX(0,ROUNDDOWN(AA726*0.06-MIN(50000,AA726)*0.03,-2))+MAX(0,ROUNDDOWN(AA726*0.04-MIN(50000,AA726)*0.02,-2)))</f>
        <v/>
      </c>
      <c r="AD726" s="18">
        <f>IF(M726&lt;=450000,0,MAX(0,ROUNDDOWN(AB726*0.06-MIN(50000,AB726)*0.03,-2))+MAX(0,ROUNDDOWN(AB726*0.04-MIN(50000,AB726)*0.02,-2)))</f>
        <v/>
      </c>
      <c r="AE726" s="18">
        <f>Y726-Z726</f>
        <v/>
      </c>
      <c r="AF726" s="18">
        <f>AC726-AD726</f>
        <v/>
      </c>
      <c r="AG726" s="18">
        <f>AE726+AF726</f>
        <v/>
      </c>
      <c r="AH726" s="20">
        <f>IF(W726&lt;=0,0,LOOKUP(W726,{0,1950001,3300001,6950001,9000001,18000001,40000001},{0.05,0.1,0.2,0.23,0.33,0.4,0.45}))</f>
        <v/>
      </c>
    </row>
    <row r="727">
      <c r="A727" t="inlineStr">
        <is>
          <t>1万円刻み 一般8万円</t>
        </is>
      </c>
      <c r="B727" s="18">
        <f>'4_1万円刻み'!$A$216</f>
        <v/>
      </c>
      <c r="C727" s="19" t="n">
        <v>2026</v>
      </c>
      <c r="D727" t="inlineStr">
        <is>
          <t>いいえ</t>
        </is>
      </c>
      <c r="E727" s="18" t="n">
        <v>80000</v>
      </c>
      <c r="F727" s="18" t="n">
        <v>0</v>
      </c>
      <c r="G727" s="18" t="n">
        <v>0</v>
      </c>
      <c r="H727" s="18" t="n">
        <v>0</v>
      </c>
      <c r="I727" s="18" t="n">
        <v>0</v>
      </c>
      <c r="J727" s="18">
        <f>ROUND(MIN(B727/12,650000)*12*0.0915+MIN(B727/12,1390000)*12*(0.0504+0)+B727*0.005,0)</f>
        <v/>
      </c>
      <c r="K727" s="18" t="n">
        <v>0</v>
      </c>
      <c r="L727" s="18" t="n">
        <v>0</v>
      </c>
      <c r="M727" s="18">
        <f>ROUND(IF(C727&gt;=2026,IF(B727&lt;741000,0,IF(B727&lt;2191000,B727-740000,IF(B727&lt;2193000,1451000,IF(B727&lt;2196000,1453000,IF(B727&lt;2200000,1456000,IF(B727&lt;3600000,ROUNDDOWN(B727/4,-3)*2.8-80000,IF(B727&lt;6600000,ROUNDDOWN(B727/4,-3)*3.2-440000,IF(B727&lt;8500000,ROUNDDOWN(B727*0.9,0)-1100000,B727-1950000)))))))),IF(B727&lt;651000,0,IF(B727&lt;1900000,B727-650000,IF(B727&lt;3600000,ROUNDDOWN(B727/4,-3)*2.8-80000,IF(B727&lt;6600000,ROUNDDOWN(B727/4,-3)*3.2-440000,IF(B727&lt;8500000,ROUNDDOWN(B727*0.9,0)-1100000,B727-1950000)))))),0)</f>
        <v/>
      </c>
      <c r="N727" s="18">
        <f>IF(M727&gt;23500000,NA(),IF(C727&gt;=2026,IF(M727&lt;=4890000,1040000,IF(M727&lt;=6550000,670000,620000)),IF(M727&lt;=1320000,950000,IF(M727&lt;=3360000,880000,IF(M727&lt;=4890000,680000,IF(M727&lt;=6550000,630000,580000))))))</f>
        <v/>
      </c>
      <c r="O727" s="18">
        <f>IF(F727&lt;=0,IF(AND(D727="はい",C727&gt;=2026,C727&lt;=2027),IF(E727&lt;=0,0,IF(E727&lt;=30000,E727,IF(E727&lt;=60000,ROUNDUP(E727/2,0)+15000,IF(E727&lt;=120000,ROUNDUP(E727/4,0)+30000,60000)))),IF(E727&lt;=0,0,IF(E727&lt;=20000,E727,IF(E727&lt;=40000,ROUNDUP(E727/2,0)+10000,IF(E727&lt;=80000,ROUNDUP(E727/4,0)+20000,40000))))),IF(E727&lt;=0,IF(F727&lt;=0,0,IF(F727&lt;=25000,F727,IF(F727&lt;=50000,ROUNDUP(F727/2,0)+12500,IF(F727&lt;=100000,ROUNDUP(F727/4,0)+25000,50000)))),MAX(IF(F727&lt;=0,0,IF(F727&lt;=25000,F727,IF(F727&lt;=50000,ROUNDUP(F727/2,0)+12500,IF(F727&lt;=100000,ROUNDUP(F727/4,0)+25000,50000)))),MIN(IF(AND(D727="はい",C727&gt;=2026,C727&lt;=2027),IF(E727&lt;=0,0,IF(E727&lt;=30000,E727,IF(E727&lt;=60000,ROUNDUP(E727/2,0)+15000,IF(E727&lt;=120000,ROUNDUP(E727/4,0)+30000,60000)))),IF(E727&lt;=0,0,IF(E727&lt;=20000,E727,IF(E727&lt;=40000,ROUNDUP(E727/2,0)+10000,IF(E727&lt;=80000,ROUNDUP(E727/4,0)+20000,40000)))))+IF(F727&lt;=0,0,IF(F727&lt;=25000,F727,IF(F727&lt;=50000,ROUNDUP(F727/2,0)+12500,IF(F727&lt;=100000,ROUNDUP(F727/4,0)+25000,50000)))),IF(AND(D727="はい",C727&gt;=2026,C727&lt;=2027),60000,40000)))))</f>
        <v/>
      </c>
      <c r="P727" s="18">
        <f>IF(G727&lt;=0,0,IF(G727&lt;=20000,G727,IF(G727&lt;=40000,ROUNDUP(G727/2,0)+10000,IF(G727&lt;=80000,ROUNDUP(G727/4,0)+20000,40000))))</f>
        <v/>
      </c>
      <c r="Q727" s="18">
        <f>IF(I727&lt;=0,IF(H727&lt;=0,0,IF(H727&lt;=20000,H727,IF(H727&lt;=40000,ROUNDUP(H727/2,0)+10000,IF(H727&lt;=80000,ROUNDUP(H727/4,0)+20000,40000)))),IF(H727&lt;=0,IF(I727&lt;=0,0,IF(I727&lt;=25000,I727,IF(I727&lt;=50000,ROUNDUP(I727/2,0)+12500,IF(I727&lt;=100000,ROUNDUP(I727/4,0)+25000,50000)))),MAX(IF(I727&lt;=0,0,IF(I727&lt;=25000,I727,IF(I727&lt;=50000,ROUNDUP(I727/2,0)+12500,IF(I727&lt;=100000,ROUNDUP(I727/4,0)+25000,50000)))),MIN(IF(H727&lt;=0,0,IF(H727&lt;=20000,H727,IF(H727&lt;=40000,ROUNDUP(H727/2,0)+10000,IF(H727&lt;=80000,ROUNDUP(H727/4,0)+20000,40000))))+IF(I727&lt;=0,0,IF(I727&lt;=25000,I727,IF(I727&lt;=50000,ROUNDUP(I727/2,0)+12500,IF(I727&lt;=100000,ROUNDUP(I727/4,0)+25000,50000)))),40000))))</f>
        <v/>
      </c>
      <c r="R727" s="18">
        <f>MIN(120000,O727+P727+Q727)</f>
        <v/>
      </c>
      <c r="S727" s="18">
        <f>IF(F727&lt;=0,IF(E727&lt;=0,0,IF(E727&lt;=12000,E727,IF(E727&lt;=32000,ROUNDUP(E727/2,0)+6000,IF(E727&lt;=56000,ROUNDUP(E727/4,0)+14000,28000)))),IF(E727&lt;=0,IF(F727&lt;=0,0,IF(F727&lt;=15000,F727,IF(F727&lt;=40000,ROUNDUP(F727/2,0)+7500,IF(F727&lt;=70000,ROUNDUP(F727/4,0)+17500,35000)))),MAX(IF(F727&lt;=0,0,IF(F727&lt;=15000,F727,IF(F727&lt;=40000,ROUNDUP(F727/2,0)+7500,IF(F727&lt;=70000,ROUNDUP(F727/4,0)+17500,35000)))),MIN(IF(E727&lt;=0,0,IF(E727&lt;=12000,E727,IF(E727&lt;=32000,ROUNDUP(E727/2,0)+6000,IF(E727&lt;=56000,ROUNDUP(E727/4,0)+14000,28000))))+IF(F727&lt;=0,0,IF(F727&lt;=15000,F727,IF(F727&lt;=40000,ROUNDUP(F727/2,0)+7500,IF(F727&lt;=70000,ROUNDUP(F727/4,0)+17500,35000)))),28000))))</f>
        <v/>
      </c>
      <c r="T727" s="18">
        <f>IF(G727&lt;=0,0,IF(G727&lt;=12000,G727,IF(G727&lt;=32000,ROUNDUP(G727/2,0)+6000,IF(G727&lt;=56000,ROUNDUP(G727/4,0)+14000,28000))))</f>
        <v/>
      </c>
      <c r="U727" s="18">
        <f>IF(I727&lt;=0,IF(H727&lt;=0,0,IF(H727&lt;=12000,H727,IF(H727&lt;=32000,ROUNDUP(H727/2,0)+6000,IF(H727&lt;=56000,ROUNDUP(H727/4,0)+14000,28000)))),IF(H727&lt;=0,IF(I727&lt;=0,0,IF(I727&lt;=15000,I727,IF(I727&lt;=40000,ROUNDUP(I727/2,0)+7500,IF(I727&lt;=70000,ROUNDUP(I727/4,0)+17500,35000)))),MAX(IF(I727&lt;=0,0,IF(I727&lt;=15000,I727,IF(I727&lt;=40000,ROUNDUP(I727/2,0)+7500,IF(I727&lt;=70000,ROUNDUP(I727/4,0)+17500,35000)))),MIN(IF(H727&lt;=0,0,IF(H727&lt;=12000,H727,IF(H727&lt;=32000,ROUNDUP(H727/2,0)+6000,IF(H727&lt;=56000,ROUNDUP(H727/4,0)+14000,28000))))+IF(I727&lt;=0,0,IF(I727&lt;=15000,I727,IF(I727&lt;=40000,ROUNDUP(I727/2,0)+7500,IF(I727&lt;=70000,ROUNDUP(I727/4,0)+17500,35000)))),28000))))</f>
        <v/>
      </c>
      <c r="V727" s="18">
        <f>MIN(70000,S727+T727+U727)</f>
        <v/>
      </c>
      <c r="W727" s="18">
        <f>MAX(0,ROUNDDOWN(M727-J727-N727-K727-0,-3))</f>
        <v/>
      </c>
      <c r="X727" s="18">
        <f>MAX(0,ROUNDDOWN(M727-J727-N727-K727-R727,-3))</f>
        <v/>
      </c>
      <c r="Y727" s="18">
        <f>IF(W727&lt;=0,0,ROUNDDOWN((W727*LOOKUP(W727,{0,1950001,3300001,6950001,9000001,18000001,40000001},{0.05,0.1,0.2,0.23,0.33,0.4,0.45})-LOOKUP(W727,{0,1950001,3300001,6950001,9000001,18000001,40000001},{0,97500,427500,636000,1536000,2796000,4796000}))*1.021,-2))</f>
        <v/>
      </c>
      <c r="Z727" s="18">
        <f>IF(X727&lt;=0,0,ROUNDDOWN((X727*LOOKUP(X727,{0,1950001,3300001,6950001,9000001,18000001,40000001},{0.05,0.1,0.2,0.23,0.33,0.4,0.45})-LOOKUP(X727,{0,1950001,3300001,6950001,9000001,18000001,40000001},{0,97500,427500,636000,1536000,2796000,4796000}))*1.021,-2))</f>
        <v/>
      </c>
      <c r="AA727" s="18">
        <f>MAX(0,ROUNDDOWN(M727-J727-430000-L727-0,-3))</f>
        <v/>
      </c>
      <c r="AB727" s="18">
        <f>MAX(0,ROUNDDOWN(M727-J727-430000-L727-V727,-3))</f>
        <v/>
      </c>
      <c r="AC727" s="18">
        <f>IF(M727&lt;=450000,0,MAX(0,ROUNDDOWN(AA727*0.06-MIN(50000,AA727)*0.03,-2))+MAX(0,ROUNDDOWN(AA727*0.04-MIN(50000,AA727)*0.02,-2)))</f>
        <v/>
      </c>
      <c r="AD727" s="18">
        <f>IF(M727&lt;=450000,0,MAX(0,ROUNDDOWN(AB727*0.06-MIN(50000,AB727)*0.03,-2))+MAX(0,ROUNDDOWN(AB727*0.04-MIN(50000,AB727)*0.02,-2)))</f>
        <v/>
      </c>
      <c r="AE727" s="18">
        <f>Y727-Z727</f>
        <v/>
      </c>
      <c r="AF727" s="18">
        <f>AC727-AD727</f>
        <v/>
      </c>
      <c r="AG727" s="18">
        <f>AE727+AF727</f>
        <v/>
      </c>
      <c r="AH727" s="20">
        <f>IF(W727&lt;=0,0,LOOKUP(W727,{0,1950001,3300001,6950001,9000001,18000001,40000001},{0.05,0.1,0.2,0.23,0.33,0.4,0.45}))</f>
        <v/>
      </c>
    </row>
    <row r="728">
      <c r="A728" t="inlineStr">
        <is>
          <t>1万円刻み 特例あり一般12万円</t>
        </is>
      </c>
      <c r="B728" s="18">
        <f>'4_1万円刻み'!$A$216</f>
        <v/>
      </c>
      <c r="C728" s="19" t="n">
        <v>2026</v>
      </c>
      <c r="D728" t="inlineStr">
        <is>
          <t>はい</t>
        </is>
      </c>
      <c r="E728" s="18" t="n">
        <v>120000</v>
      </c>
      <c r="F728" s="18" t="n">
        <v>0</v>
      </c>
      <c r="G728" s="18" t="n">
        <v>0</v>
      </c>
      <c r="H728" s="18" t="n">
        <v>0</v>
      </c>
      <c r="I728" s="18" t="n">
        <v>0</v>
      </c>
      <c r="J728" s="18">
        <f>ROUND(MIN(B728/12,650000)*12*0.0915+MIN(B728/12,1390000)*12*(0.0504+0)+B728*0.005,0)</f>
        <v/>
      </c>
      <c r="K728" s="18" t="n">
        <v>0</v>
      </c>
      <c r="L728" s="18" t="n">
        <v>0</v>
      </c>
      <c r="M728" s="18">
        <f>ROUND(IF(C728&gt;=2026,IF(B728&lt;741000,0,IF(B728&lt;2191000,B728-740000,IF(B728&lt;2193000,1451000,IF(B728&lt;2196000,1453000,IF(B728&lt;2200000,1456000,IF(B728&lt;3600000,ROUNDDOWN(B728/4,-3)*2.8-80000,IF(B728&lt;6600000,ROUNDDOWN(B728/4,-3)*3.2-440000,IF(B728&lt;8500000,ROUNDDOWN(B728*0.9,0)-1100000,B728-1950000)))))))),IF(B728&lt;651000,0,IF(B728&lt;1900000,B728-650000,IF(B728&lt;3600000,ROUNDDOWN(B728/4,-3)*2.8-80000,IF(B728&lt;6600000,ROUNDDOWN(B728/4,-3)*3.2-440000,IF(B728&lt;8500000,ROUNDDOWN(B728*0.9,0)-1100000,B728-1950000)))))),0)</f>
        <v/>
      </c>
      <c r="N728" s="18">
        <f>IF(M728&gt;23500000,NA(),IF(C728&gt;=2026,IF(M728&lt;=4890000,1040000,IF(M728&lt;=6550000,670000,620000)),IF(M728&lt;=1320000,950000,IF(M728&lt;=3360000,880000,IF(M728&lt;=4890000,680000,IF(M728&lt;=6550000,630000,580000))))))</f>
        <v/>
      </c>
      <c r="O728" s="18">
        <f>IF(F728&lt;=0,IF(AND(D728="はい",C728&gt;=2026,C728&lt;=2027),IF(E728&lt;=0,0,IF(E728&lt;=30000,E728,IF(E728&lt;=60000,ROUNDUP(E728/2,0)+15000,IF(E728&lt;=120000,ROUNDUP(E728/4,0)+30000,60000)))),IF(E728&lt;=0,0,IF(E728&lt;=20000,E728,IF(E728&lt;=40000,ROUNDUP(E728/2,0)+10000,IF(E728&lt;=80000,ROUNDUP(E728/4,0)+20000,40000))))),IF(E728&lt;=0,IF(F728&lt;=0,0,IF(F728&lt;=25000,F728,IF(F728&lt;=50000,ROUNDUP(F728/2,0)+12500,IF(F728&lt;=100000,ROUNDUP(F728/4,0)+25000,50000)))),MAX(IF(F728&lt;=0,0,IF(F728&lt;=25000,F728,IF(F728&lt;=50000,ROUNDUP(F728/2,0)+12500,IF(F728&lt;=100000,ROUNDUP(F728/4,0)+25000,50000)))),MIN(IF(AND(D728="はい",C728&gt;=2026,C728&lt;=2027),IF(E728&lt;=0,0,IF(E728&lt;=30000,E728,IF(E728&lt;=60000,ROUNDUP(E728/2,0)+15000,IF(E728&lt;=120000,ROUNDUP(E728/4,0)+30000,60000)))),IF(E728&lt;=0,0,IF(E728&lt;=20000,E728,IF(E728&lt;=40000,ROUNDUP(E728/2,0)+10000,IF(E728&lt;=80000,ROUNDUP(E728/4,0)+20000,40000)))))+IF(F728&lt;=0,0,IF(F728&lt;=25000,F728,IF(F728&lt;=50000,ROUNDUP(F728/2,0)+12500,IF(F728&lt;=100000,ROUNDUP(F728/4,0)+25000,50000)))),IF(AND(D728="はい",C728&gt;=2026,C728&lt;=2027),60000,40000)))))</f>
        <v/>
      </c>
      <c r="P728" s="18">
        <f>IF(G728&lt;=0,0,IF(G728&lt;=20000,G728,IF(G728&lt;=40000,ROUNDUP(G728/2,0)+10000,IF(G728&lt;=80000,ROUNDUP(G728/4,0)+20000,40000))))</f>
        <v/>
      </c>
      <c r="Q728" s="18">
        <f>IF(I728&lt;=0,IF(H728&lt;=0,0,IF(H728&lt;=20000,H728,IF(H728&lt;=40000,ROUNDUP(H728/2,0)+10000,IF(H728&lt;=80000,ROUNDUP(H728/4,0)+20000,40000)))),IF(H728&lt;=0,IF(I728&lt;=0,0,IF(I728&lt;=25000,I728,IF(I728&lt;=50000,ROUNDUP(I728/2,0)+12500,IF(I728&lt;=100000,ROUNDUP(I728/4,0)+25000,50000)))),MAX(IF(I728&lt;=0,0,IF(I728&lt;=25000,I728,IF(I728&lt;=50000,ROUNDUP(I728/2,0)+12500,IF(I728&lt;=100000,ROUNDUP(I728/4,0)+25000,50000)))),MIN(IF(H728&lt;=0,0,IF(H728&lt;=20000,H728,IF(H728&lt;=40000,ROUNDUP(H728/2,0)+10000,IF(H728&lt;=80000,ROUNDUP(H728/4,0)+20000,40000))))+IF(I728&lt;=0,0,IF(I728&lt;=25000,I728,IF(I728&lt;=50000,ROUNDUP(I728/2,0)+12500,IF(I728&lt;=100000,ROUNDUP(I728/4,0)+25000,50000)))),40000))))</f>
        <v/>
      </c>
      <c r="R728" s="18">
        <f>MIN(120000,O728+P728+Q728)</f>
        <v/>
      </c>
      <c r="S728" s="18">
        <f>IF(F728&lt;=0,IF(E728&lt;=0,0,IF(E728&lt;=12000,E728,IF(E728&lt;=32000,ROUNDUP(E728/2,0)+6000,IF(E728&lt;=56000,ROUNDUP(E728/4,0)+14000,28000)))),IF(E728&lt;=0,IF(F728&lt;=0,0,IF(F728&lt;=15000,F728,IF(F728&lt;=40000,ROUNDUP(F728/2,0)+7500,IF(F728&lt;=70000,ROUNDUP(F728/4,0)+17500,35000)))),MAX(IF(F728&lt;=0,0,IF(F728&lt;=15000,F728,IF(F728&lt;=40000,ROUNDUP(F728/2,0)+7500,IF(F728&lt;=70000,ROUNDUP(F728/4,0)+17500,35000)))),MIN(IF(E728&lt;=0,0,IF(E728&lt;=12000,E728,IF(E728&lt;=32000,ROUNDUP(E728/2,0)+6000,IF(E728&lt;=56000,ROUNDUP(E728/4,0)+14000,28000))))+IF(F728&lt;=0,0,IF(F728&lt;=15000,F728,IF(F728&lt;=40000,ROUNDUP(F728/2,0)+7500,IF(F728&lt;=70000,ROUNDUP(F728/4,0)+17500,35000)))),28000))))</f>
        <v/>
      </c>
      <c r="T728" s="18">
        <f>IF(G728&lt;=0,0,IF(G728&lt;=12000,G728,IF(G728&lt;=32000,ROUNDUP(G728/2,0)+6000,IF(G728&lt;=56000,ROUNDUP(G728/4,0)+14000,28000))))</f>
        <v/>
      </c>
      <c r="U728" s="18">
        <f>IF(I728&lt;=0,IF(H728&lt;=0,0,IF(H728&lt;=12000,H728,IF(H728&lt;=32000,ROUNDUP(H728/2,0)+6000,IF(H728&lt;=56000,ROUNDUP(H728/4,0)+14000,28000)))),IF(H728&lt;=0,IF(I728&lt;=0,0,IF(I728&lt;=15000,I728,IF(I728&lt;=40000,ROUNDUP(I728/2,0)+7500,IF(I728&lt;=70000,ROUNDUP(I728/4,0)+17500,35000)))),MAX(IF(I728&lt;=0,0,IF(I728&lt;=15000,I728,IF(I728&lt;=40000,ROUNDUP(I728/2,0)+7500,IF(I728&lt;=70000,ROUNDUP(I728/4,0)+17500,35000)))),MIN(IF(H728&lt;=0,0,IF(H728&lt;=12000,H728,IF(H728&lt;=32000,ROUNDUP(H728/2,0)+6000,IF(H728&lt;=56000,ROUNDUP(H728/4,0)+14000,28000))))+IF(I728&lt;=0,0,IF(I728&lt;=15000,I728,IF(I728&lt;=40000,ROUNDUP(I728/2,0)+7500,IF(I728&lt;=70000,ROUNDUP(I728/4,0)+17500,35000)))),28000))))</f>
        <v/>
      </c>
      <c r="V728" s="18">
        <f>MIN(70000,S728+T728+U728)</f>
        <v/>
      </c>
      <c r="W728" s="18">
        <f>MAX(0,ROUNDDOWN(M728-J728-N728-K728-0,-3))</f>
        <v/>
      </c>
      <c r="X728" s="18">
        <f>MAX(0,ROUNDDOWN(M728-J728-N728-K728-R728,-3))</f>
        <v/>
      </c>
      <c r="Y728" s="18">
        <f>IF(W728&lt;=0,0,ROUNDDOWN((W728*LOOKUP(W728,{0,1950001,3300001,6950001,9000001,18000001,40000001},{0.05,0.1,0.2,0.23,0.33,0.4,0.45})-LOOKUP(W728,{0,1950001,3300001,6950001,9000001,18000001,40000001},{0,97500,427500,636000,1536000,2796000,4796000}))*1.021,-2))</f>
        <v/>
      </c>
      <c r="Z728" s="18">
        <f>IF(X728&lt;=0,0,ROUNDDOWN((X728*LOOKUP(X728,{0,1950001,3300001,6950001,9000001,18000001,40000001},{0.05,0.1,0.2,0.23,0.33,0.4,0.45})-LOOKUP(X728,{0,1950001,3300001,6950001,9000001,18000001,40000001},{0,97500,427500,636000,1536000,2796000,4796000}))*1.021,-2))</f>
        <v/>
      </c>
      <c r="AA728" s="18">
        <f>MAX(0,ROUNDDOWN(M728-J728-430000-L728-0,-3))</f>
        <v/>
      </c>
      <c r="AB728" s="18">
        <f>MAX(0,ROUNDDOWN(M728-J728-430000-L728-V728,-3))</f>
        <v/>
      </c>
      <c r="AC728" s="18">
        <f>IF(M728&lt;=450000,0,MAX(0,ROUNDDOWN(AA728*0.06-MIN(50000,AA728)*0.03,-2))+MAX(0,ROUNDDOWN(AA728*0.04-MIN(50000,AA728)*0.02,-2)))</f>
        <v/>
      </c>
      <c r="AD728" s="18">
        <f>IF(M728&lt;=450000,0,MAX(0,ROUNDDOWN(AB728*0.06-MIN(50000,AB728)*0.03,-2))+MAX(0,ROUNDDOWN(AB728*0.04-MIN(50000,AB728)*0.02,-2)))</f>
        <v/>
      </c>
      <c r="AE728" s="18">
        <f>Y728-Z728</f>
        <v/>
      </c>
      <c r="AF728" s="18">
        <f>AC728-AD728</f>
        <v/>
      </c>
      <c r="AG728" s="18">
        <f>AE728+AF728</f>
        <v/>
      </c>
      <c r="AH728" s="20">
        <f>IF(W728&lt;=0,0,LOOKUP(W728,{0,1950001,3300001,6950001,9000001,18000001,40000001},{0.05,0.1,0.2,0.23,0.33,0.4,0.45}))</f>
        <v/>
      </c>
    </row>
    <row r="729">
      <c r="A729" t="inlineStr">
        <is>
          <t>1万円刻み 3区分8万円ずつ</t>
        </is>
      </c>
      <c r="B729" s="18">
        <f>'4_1万円刻み'!$A$217</f>
        <v/>
      </c>
      <c r="C729" s="19" t="n">
        <v>2026</v>
      </c>
      <c r="D729" t="inlineStr">
        <is>
          <t>いいえ</t>
        </is>
      </c>
      <c r="E729" s="18" t="n">
        <v>80000</v>
      </c>
      <c r="F729" s="18" t="n">
        <v>0</v>
      </c>
      <c r="G729" s="18" t="n">
        <v>80000</v>
      </c>
      <c r="H729" s="18" t="n">
        <v>80000</v>
      </c>
      <c r="I729" s="18" t="n">
        <v>0</v>
      </c>
      <c r="J729" s="18">
        <f>ROUND(MIN(B729/12,650000)*12*0.0915+MIN(B729/12,1390000)*12*(0.0504+0)+B729*0.005,0)</f>
        <v/>
      </c>
      <c r="K729" s="18" t="n">
        <v>0</v>
      </c>
      <c r="L729" s="18" t="n">
        <v>0</v>
      </c>
      <c r="M729" s="18">
        <f>ROUND(IF(C729&gt;=2026,IF(B729&lt;741000,0,IF(B729&lt;2191000,B729-740000,IF(B729&lt;2193000,1451000,IF(B729&lt;2196000,1453000,IF(B729&lt;2200000,1456000,IF(B729&lt;3600000,ROUNDDOWN(B729/4,-3)*2.8-80000,IF(B729&lt;6600000,ROUNDDOWN(B729/4,-3)*3.2-440000,IF(B729&lt;8500000,ROUNDDOWN(B729*0.9,0)-1100000,B729-1950000)))))))),IF(B729&lt;651000,0,IF(B729&lt;1900000,B729-650000,IF(B729&lt;3600000,ROUNDDOWN(B729/4,-3)*2.8-80000,IF(B729&lt;6600000,ROUNDDOWN(B729/4,-3)*3.2-440000,IF(B729&lt;8500000,ROUNDDOWN(B729*0.9,0)-1100000,B729-1950000)))))),0)</f>
        <v/>
      </c>
      <c r="N729" s="18">
        <f>IF(M729&gt;23500000,NA(),IF(C729&gt;=2026,IF(M729&lt;=4890000,1040000,IF(M729&lt;=6550000,670000,620000)),IF(M729&lt;=1320000,950000,IF(M729&lt;=3360000,880000,IF(M729&lt;=4890000,680000,IF(M729&lt;=6550000,630000,580000))))))</f>
        <v/>
      </c>
      <c r="O729" s="18">
        <f>IF(F729&lt;=0,IF(AND(D729="はい",C729&gt;=2026,C729&lt;=2027),IF(E729&lt;=0,0,IF(E729&lt;=30000,E729,IF(E729&lt;=60000,ROUNDUP(E729/2,0)+15000,IF(E729&lt;=120000,ROUNDUP(E729/4,0)+30000,60000)))),IF(E729&lt;=0,0,IF(E729&lt;=20000,E729,IF(E729&lt;=40000,ROUNDUP(E729/2,0)+10000,IF(E729&lt;=80000,ROUNDUP(E729/4,0)+20000,40000))))),IF(E729&lt;=0,IF(F729&lt;=0,0,IF(F729&lt;=25000,F729,IF(F729&lt;=50000,ROUNDUP(F729/2,0)+12500,IF(F729&lt;=100000,ROUNDUP(F729/4,0)+25000,50000)))),MAX(IF(F729&lt;=0,0,IF(F729&lt;=25000,F729,IF(F729&lt;=50000,ROUNDUP(F729/2,0)+12500,IF(F729&lt;=100000,ROUNDUP(F729/4,0)+25000,50000)))),MIN(IF(AND(D729="はい",C729&gt;=2026,C729&lt;=2027),IF(E729&lt;=0,0,IF(E729&lt;=30000,E729,IF(E729&lt;=60000,ROUNDUP(E729/2,0)+15000,IF(E729&lt;=120000,ROUNDUP(E729/4,0)+30000,60000)))),IF(E729&lt;=0,0,IF(E729&lt;=20000,E729,IF(E729&lt;=40000,ROUNDUP(E729/2,0)+10000,IF(E729&lt;=80000,ROUNDUP(E729/4,0)+20000,40000)))))+IF(F729&lt;=0,0,IF(F729&lt;=25000,F729,IF(F729&lt;=50000,ROUNDUP(F729/2,0)+12500,IF(F729&lt;=100000,ROUNDUP(F729/4,0)+25000,50000)))),IF(AND(D729="はい",C729&gt;=2026,C729&lt;=2027),60000,40000)))))</f>
        <v/>
      </c>
      <c r="P729" s="18">
        <f>IF(G729&lt;=0,0,IF(G729&lt;=20000,G729,IF(G729&lt;=40000,ROUNDUP(G729/2,0)+10000,IF(G729&lt;=80000,ROUNDUP(G729/4,0)+20000,40000))))</f>
        <v/>
      </c>
      <c r="Q729" s="18">
        <f>IF(I729&lt;=0,IF(H729&lt;=0,0,IF(H729&lt;=20000,H729,IF(H729&lt;=40000,ROUNDUP(H729/2,0)+10000,IF(H729&lt;=80000,ROUNDUP(H729/4,0)+20000,40000)))),IF(H729&lt;=0,IF(I729&lt;=0,0,IF(I729&lt;=25000,I729,IF(I729&lt;=50000,ROUNDUP(I729/2,0)+12500,IF(I729&lt;=100000,ROUNDUP(I729/4,0)+25000,50000)))),MAX(IF(I729&lt;=0,0,IF(I729&lt;=25000,I729,IF(I729&lt;=50000,ROUNDUP(I729/2,0)+12500,IF(I729&lt;=100000,ROUNDUP(I729/4,0)+25000,50000)))),MIN(IF(H729&lt;=0,0,IF(H729&lt;=20000,H729,IF(H729&lt;=40000,ROUNDUP(H729/2,0)+10000,IF(H729&lt;=80000,ROUNDUP(H729/4,0)+20000,40000))))+IF(I729&lt;=0,0,IF(I729&lt;=25000,I729,IF(I729&lt;=50000,ROUNDUP(I729/2,0)+12500,IF(I729&lt;=100000,ROUNDUP(I729/4,0)+25000,50000)))),40000))))</f>
        <v/>
      </c>
      <c r="R729" s="18">
        <f>MIN(120000,O729+P729+Q729)</f>
        <v/>
      </c>
      <c r="S729" s="18">
        <f>IF(F729&lt;=0,IF(E729&lt;=0,0,IF(E729&lt;=12000,E729,IF(E729&lt;=32000,ROUNDUP(E729/2,0)+6000,IF(E729&lt;=56000,ROUNDUP(E729/4,0)+14000,28000)))),IF(E729&lt;=0,IF(F729&lt;=0,0,IF(F729&lt;=15000,F729,IF(F729&lt;=40000,ROUNDUP(F729/2,0)+7500,IF(F729&lt;=70000,ROUNDUP(F729/4,0)+17500,35000)))),MAX(IF(F729&lt;=0,0,IF(F729&lt;=15000,F729,IF(F729&lt;=40000,ROUNDUP(F729/2,0)+7500,IF(F729&lt;=70000,ROUNDUP(F729/4,0)+17500,35000)))),MIN(IF(E729&lt;=0,0,IF(E729&lt;=12000,E729,IF(E729&lt;=32000,ROUNDUP(E729/2,0)+6000,IF(E729&lt;=56000,ROUNDUP(E729/4,0)+14000,28000))))+IF(F729&lt;=0,0,IF(F729&lt;=15000,F729,IF(F729&lt;=40000,ROUNDUP(F729/2,0)+7500,IF(F729&lt;=70000,ROUNDUP(F729/4,0)+17500,35000)))),28000))))</f>
        <v/>
      </c>
      <c r="T729" s="18">
        <f>IF(G729&lt;=0,0,IF(G729&lt;=12000,G729,IF(G729&lt;=32000,ROUNDUP(G729/2,0)+6000,IF(G729&lt;=56000,ROUNDUP(G729/4,0)+14000,28000))))</f>
        <v/>
      </c>
      <c r="U729" s="18">
        <f>IF(I729&lt;=0,IF(H729&lt;=0,0,IF(H729&lt;=12000,H729,IF(H729&lt;=32000,ROUNDUP(H729/2,0)+6000,IF(H729&lt;=56000,ROUNDUP(H729/4,0)+14000,28000)))),IF(H729&lt;=0,IF(I729&lt;=0,0,IF(I729&lt;=15000,I729,IF(I729&lt;=40000,ROUNDUP(I729/2,0)+7500,IF(I729&lt;=70000,ROUNDUP(I729/4,0)+17500,35000)))),MAX(IF(I729&lt;=0,0,IF(I729&lt;=15000,I729,IF(I729&lt;=40000,ROUNDUP(I729/2,0)+7500,IF(I729&lt;=70000,ROUNDUP(I729/4,0)+17500,35000)))),MIN(IF(H729&lt;=0,0,IF(H729&lt;=12000,H729,IF(H729&lt;=32000,ROUNDUP(H729/2,0)+6000,IF(H729&lt;=56000,ROUNDUP(H729/4,0)+14000,28000))))+IF(I729&lt;=0,0,IF(I729&lt;=15000,I729,IF(I729&lt;=40000,ROUNDUP(I729/2,0)+7500,IF(I729&lt;=70000,ROUNDUP(I729/4,0)+17500,35000)))),28000))))</f>
        <v/>
      </c>
      <c r="V729" s="18">
        <f>MIN(70000,S729+T729+U729)</f>
        <v/>
      </c>
      <c r="W729" s="18">
        <f>MAX(0,ROUNDDOWN(M729-J729-N729-K729-0,-3))</f>
        <v/>
      </c>
      <c r="X729" s="18">
        <f>MAX(0,ROUNDDOWN(M729-J729-N729-K729-R729,-3))</f>
        <v/>
      </c>
      <c r="Y729" s="18">
        <f>IF(W729&lt;=0,0,ROUNDDOWN((W729*LOOKUP(W729,{0,1950001,3300001,6950001,9000001,18000001,40000001},{0.05,0.1,0.2,0.23,0.33,0.4,0.45})-LOOKUP(W729,{0,1950001,3300001,6950001,9000001,18000001,40000001},{0,97500,427500,636000,1536000,2796000,4796000}))*1.021,-2))</f>
        <v/>
      </c>
      <c r="Z729" s="18">
        <f>IF(X729&lt;=0,0,ROUNDDOWN((X729*LOOKUP(X729,{0,1950001,3300001,6950001,9000001,18000001,40000001},{0.05,0.1,0.2,0.23,0.33,0.4,0.45})-LOOKUP(X729,{0,1950001,3300001,6950001,9000001,18000001,40000001},{0,97500,427500,636000,1536000,2796000,4796000}))*1.021,-2))</f>
        <v/>
      </c>
      <c r="AA729" s="18">
        <f>MAX(0,ROUNDDOWN(M729-J729-430000-L729-0,-3))</f>
        <v/>
      </c>
      <c r="AB729" s="18">
        <f>MAX(0,ROUNDDOWN(M729-J729-430000-L729-V729,-3))</f>
        <v/>
      </c>
      <c r="AC729" s="18">
        <f>IF(M729&lt;=450000,0,MAX(0,ROUNDDOWN(AA729*0.06-MIN(50000,AA729)*0.03,-2))+MAX(0,ROUNDDOWN(AA729*0.04-MIN(50000,AA729)*0.02,-2)))</f>
        <v/>
      </c>
      <c r="AD729" s="18">
        <f>IF(M729&lt;=450000,0,MAX(0,ROUNDDOWN(AB729*0.06-MIN(50000,AB729)*0.03,-2))+MAX(0,ROUNDDOWN(AB729*0.04-MIN(50000,AB729)*0.02,-2)))</f>
        <v/>
      </c>
      <c r="AE729" s="18">
        <f>Y729-Z729</f>
        <v/>
      </c>
      <c r="AF729" s="18">
        <f>AC729-AD729</f>
        <v/>
      </c>
      <c r="AG729" s="18">
        <f>AE729+AF729</f>
        <v/>
      </c>
      <c r="AH729" s="20">
        <f>IF(W729&lt;=0,0,LOOKUP(W729,{0,1950001,3300001,6950001,9000001,18000001,40000001},{0.05,0.1,0.2,0.23,0.33,0.4,0.45}))</f>
        <v/>
      </c>
    </row>
    <row r="730">
      <c r="A730" t="inlineStr">
        <is>
          <t>1万円刻み 一般8万円</t>
        </is>
      </c>
      <c r="B730" s="18">
        <f>'4_1万円刻み'!$A$217</f>
        <v/>
      </c>
      <c r="C730" s="19" t="n">
        <v>2026</v>
      </c>
      <c r="D730" t="inlineStr">
        <is>
          <t>いいえ</t>
        </is>
      </c>
      <c r="E730" s="18" t="n">
        <v>80000</v>
      </c>
      <c r="F730" s="18" t="n">
        <v>0</v>
      </c>
      <c r="G730" s="18" t="n">
        <v>0</v>
      </c>
      <c r="H730" s="18" t="n">
        <v>0</v>
      </c>
      <c r="I730" s="18" t="n">
        <v>0</v>
      </c>
      <c r="J730" s="18">
        <f>ROUND(MIN(B730/12,650000)*12*0.0915+MIN(B730/12,1390000)*12*(0.0504+0)+B730*0.005,0)</f>
        <v/>
      </c>
      <c r="K730" s="18" t="n">
        <v>0</v>
      </c>
      <c r="L730" s="18" t="n">
        <v>0</v>
      </c>
      <c r="M730" s="18">
        <f>ROUND(IF(C730&gt;=2026,IF(B730&lt;741000,0,IF(B730&lt;2191000,B730-740000,IF(B730&lt;2193000,1451000,IF(B730&lt;2196000,1453000,IF(B730&lt;2200000,1456000,IF(B730&lt;3600000,ROUNDDOWN(B730/4,-3)*2.8-80000,IF(B730&lt;6600000,ROUNDDOWN(B730/4,-3)*3.2-440000,IF(B730&lt;8500000,ROUNDDOWN(B730*0.9,0)-1100000,B730-1950000)))))))),IF(B730&lt;651000,0,IF(B730&lt;1900000,B730-650000,IF(B730&lt;3600000,ROUNDDOWN(B730/4,-3)*2.8-80000,IF(B730&lt;6600000,ROUNDDOWN(B730/4,-3)*3.2-440000,IF(B730&lt;8500000,ROUNDDOWN(B730*0.9,0)-1100000,B730-1950000)))))),0)</f>
        <v/>
      </c>
      <c r="N730" s="18">
        <f>IF(M730&gt;23500000,NA(),IF(C730&gt;=2026,IF(M730&lt;=4890000,1040000,IF(M730&lt;=6550000,670000,620000)),IF(M730&lt;=1320000,950000,IF(M730&lt;=3360000,880000,IF(M730&lt;=4890000,680000,IF(M730&lt;=6550000,630000,580000))))))</f>
        <v/>
      </c>
      <c r="O730" s="18">
        <f>IF(F730&lt;=0,IF(AND(D730="はい",C730&gt;=2026,C730&lt;=2027),IF(E730&lt;=0,0,IF(E730&lt;=30000,E730,IF(E730&lt;=60000,ROUNDUP(E730/2,0)+15000,IF(E730&lt;=120000,ROUNDUP(E730/4,0)+30000,60000)))),IF(E730&lt;=0,0,IF(E730&lt;=20000,E730,IF(E730&lt;=40000,ROUNDUP(E730/2,0)+10000,IF(E730&lt;=80000,ROUNDUP(E730/4,0)+20000,40000))))),IF(E730&lt;=0,IF(F730&lt;=0,0,IF(F730&lt;=25000,F730,IF(F730&lt;=50000,ROUNDUP(F730/2,0)+12500,IF(F730&lt;=100000,ROUNDUP(F730/4,0)+25000,50000)))),MAX(IF(F730&lt;=0,0,IF(F730&lt;=25000,F730,IF(F730&lt;=50000,ROUNDUP(F730/2,0)+12500,IF(F730&lt;=100000,ROUNDUP(F730/4,0)+25000,50000)))),MIN(IF(AND(D730="はい",C730&gt;=2026,C730&lt;=2027),IF(E730&lt;=0,0,IF(E730&lt;=30000,E730,IF(E730&lt;=60000,ROUNDUP(E730/2,0)+15000,IF(E730&lt;=120000,ROUNDUP(E730/4,0)+30000,60000)))),IF(E730&lt;=0,0,IF(E730&lt;=20000,E730,IF(E730&lt;=40000,ROUNDUP(E730/2,0)+10000,IF(E730&lt;=80000,ROUNDUP(E730/4,0)+20000,40000)))))+IF(F730&lt;=0,0,IF(F730&lt;=25000,F730,IF(F730&lt;=50000,ROUNDUP(F730/2,0)+12500,IF(F730&lt;=100000,ROUNDUP(F730/4,0)+25000,50000)))),IF(AND(D730="はい",C730&gt;=2026,C730&lt;=2027),60000,40000)))))</f>
        <v/>
      </c>
      <c r="P730" s="18">
        <f>IF(G730&lt;=0,0,IF(G730&lt;=20000,G730,IF(G730&lt;=40000,ROUNDUP(G730/2,0)+10000,IF(G730&lt;=80000,ROUNDUP(G730/4,0)+20000,40000))))</f>
        <v/>
      </c>
      <c r="Q730" s="18">
        <f>IF(I730&lt;=0,IF(H730&lt;=0,0,IF(H730&lt;=20000,H730,IF(H730&lt;=40000,ROUNDUP(H730/2,0)+10000,IF(H730&lt;=80000,ROUNDUP(H730/4,0)+20000,40000)))),IF(H730&lt;=0,IF(I730&lt;=0,0,IF(I730&lt;=25000,I730,IF(I730&lt;=50000,ROUNDUP(I730/2,0)+12500,IF(I730&lt;=100000,ROUNDUP(I730/4,0)+25000,50000)))),MAX(IF(I730&lt;=0,0,IF(I730&lt;=25000,I730,IF(I730&lt;=50000,ROUNDUP(I730/2,0)+12500,IF(I730&lt;=100000,ROUNDUP(I730/4,0)+25000,50000)))),MIN(IF(H730&lt;=0,0,IF(H730&lt;=20000,H730,IF(H730&lt;=40000,ROUNDUP(H730/2,0)+10000,IF(H730&lt;=80000,ROUNDUP(H730/4,0)+20000,40000))))+IF(I730&lt;=0,0,IF(I730&lt;=25000,I730,IF(I730&lt;=50000,ROUNDUP(I730/2,0)+12500,IF(I730&lt;=100000,ROUNDUP(I730/4,0)+25000,50000)))),40000))))</f>
        <v/>
      </c>
      <c r="R730" s="18">
        <f>MIN(120000,O730+P730+Q730)</f>
        <v/>
      </c>
      <c r="S730" s="18">
        <f>IF(F730&lt;=0,IF(E730&lt;=0,0,IF(E730&lt;=12000,E730,IF(E730&lt;=32000,ROUNDUP(E730/2,0)+6000,IF(E730&lt;=56000,ROUNDUP(E730/4,0)+14000,28000)))),IF(E730&lt;=0,IF(F730&lt;=0,0,IF(F730&lt;=15000,F730,IF(F730&lt;=40000,ROUNDUP(F730/2,0)+7500,IF(F730&lt;=70000,ROUNDUP(F730/4,0)+17500,35000)))),MAX(IF(F730&lt;=0,0,IF(F730&lt;=15000,F730,IF(F730&lt;=40000,ROUNDUP(F730/2,0)+7500,IF(F730&lt;=70000,ROUNDUP(F730/4,0)+17500,35000)))),MIN(IF(E730&lt;=0,0,IF(E730&lt;=12000,E730,IF(E730&lt;=32000,ROUNDUP(E730/2,0)+6000,IF(E730&lt;=56000,ROUNDUP(E730/4,0)+14000,28000))))+IF(F730&lt;=0,0,IF(F730&lt;=15000,F730,IF(F730&lt;=40000,ROUNDUP(F730/2,0)+7500,IF(F730&lt;=70000,ROUNDUP(F730/4,0)+17500,35000)))),28000))))</f>
        <v/>
      </c>
      <c r="T730" s="18">
        <f>IF(G730&lt;=0,0,IF(G730&lt;=12000,G730,IF(G730&lt;=32000,ROUNDUP(G730/2,0)+6000,IF(G730&lt;=56000,ROUNDUP(G730/4,0)+14000,28000))))</f>
        <v/>
      </c>
      <c r="U730" s="18">
        <f>IF(I730&lt;=0,IF(H730&lt;=0,0,IF(H730&lt;=12000,H730,IF(H730&lt;=32000,ROUNDUP(H730/2,0)+6000,IF(H730&lt;=56000,ROUNDUP(H730/4,0)+14000,28000)))),IF(H730&lt;=0,IF(I730&lt;=0,0,IF(I730&lt;=15000,I730,IF(I730&lt;=40000,ROUNDUP(I730/2,0)+7500,IF(I730&lt;=70000,ROUNDUP(I730/4,0)+17500,35000)))),MAX(IF(I730&lt;=0,0,IF(I730&lt;=15000,I730,IF(I730&lt;=40000,ROUNDUP(I730/2,0)+7500,IF(I730&lt;=70000,ROUNDUP(I730/4,0)+17500,35000)))),MIN(IF(H730&lt;=0,0,IF(H730&lt;=12000,H730,IF(H730&lt;=32000,ROUNDUP(H730/2,0)+6000,IF(H730&lt;=56000,ROUNDUP(H730/4,0)+14000,28000))))+IF(I730&lt;=0,0,IF(I730&lt;=15000,I730,IF(I730&lt;=40000,ROUNDUP(I730/2,0)+7500,IF(I730&lt;=70000,ROUNDUP(I730/4,0)+17500,35000)))),28000))))</f>
        <v/>
      </c>
      <c r="V730" s="18">
        <f>MIN(70000,S730+T730+U730)</f>
        <v/>
      </c>
      <c r="W730" s="18">
        <f>MAX(0,ROUNDDOWN(M730-J730-N730-K730-0,-3))</f>
        <v/>
      </c>
      <c r="X730" s="18">
        <f>MAX(0,ROUNDDOWN(M730-J730-N730-K730-R730,-3))</f>
        <v/>
      </c>
      <c r="Y730" s="18">
        <f>IF(W730&lt;=0,0,ROUNDDOWN((W730*LOOKUP(W730,{0,1950001,3300001,6950001,9000001,18000001,40000001},{0.05,0.1,0.2,0.23,0.33,0.4,0.45})-LOOKUP(W730,{0,1950001,3300001,6950001,9000001,18000001,40000001},{0,97500,427500,636000,1536000,2796000,4796000}))*1.021,-2))</f>
        <v/>
      </c>
      <c r="Z730" s="18">
        <f>IF(X730&lt;=0,0,ROUNDDOWN((X730*LOOKUP(X730,{0,1950001,3300001,6950001,9000001,18000001,40000001},{0.05,0.1,0.2,0.23,0.33,0.4,0.45})-LOOKUP(X730,{0,1950001,3300001,6950001,9000001,18000001,40000001},{0,97500,427500,636000,1536000,2796000,4796000}))*1.021,-2))</f>
        <v/>
      </c>
      <c r="AA730" s="18">
        <f>MAX(0,ROUNDDOWN(M730-J730-430000-L730-0,-3))</f>
        <v/>
      </c>
      <c r="AB730" s="18">
        <f>MAX(0,ROUNDDOWN(M730-J730-430000-L730-V730,-3))</f>
        <v/>
      </c>
      <c r="AC730" s="18">
        <f>IF(M730&lt;=450000,0,MAX(0,ROUNDDOWN(AA730*0.06-MIN(50000,AA730)*0.03,-2))+MAX(0,ROUNDDOWN(AA730*0.04-MIN(50000,AA730)*0.02,-2)))</f>
        <v/>
      </c>
      <c r="AD730" s="18">
        <f>IF(M730&lt;=450000,0,MAX(0,ROUNDDOWN(AB730*0.06-MIN(50000,AB730)*0.03,-2))+MAX(0,ROUNDDOWN(AB730*0.04-MIN(50000,AB730)*0.02,-2)))</f>
        <v/>
      </c>
      <c r="AE730" s="18">
        <f>Y730-Z730</f>
        <v/>
      </c>
      <c r="AF730" s="18">
        <f>AC730-AD730</f>
        <v/>
      </c>
      <c r="AG730" s="18">
        <f>AE730+AF730</f>
        <v/>
      </c>
      <c r="AH730" s="20">
        <f>IF(W730&lt;=0,0,LOOKUP(W730,{0,1950001,3300001,6950001,9000001,18000001,40000001},{0.05,0.1,0.2,0.23,0.33,0.4,0.45}))</f>
        <v/>
      </c>
    </row>
    <row r="731">
      <c r="A731" t="inlineStr">
        <is>
          <t>1万円刻み 特例あり一般12万円</t>
        </is>
      </c>
      <c r="B731" s="18">
        <f>'4_1万円刻み'!$A$217</f>
        <v/>
      </c>
      <c r="C731" s="19" t="n">
        <v>2026</v>
      </c>
      <c r="D731" t="inlineStr">
        <is>
          <t>はい</t>
        </is>
      </c>
      <c r="E731" s="18" t="n">
        <v>120000</v>
      </c>
      <c r="F731" s="18" t="n">
        <v>0</v>
      </c>
      <c r="G731" s="18" t="n">
        <v>0</v>
      </c>
      <c r="H731" s="18" t="n">
        <v>0</v>
      </c>
      <c r="I731" s="18" t="n">
        <v>0</v>
      </c>
      <c r="J731" s="18">
        <f>ROUND(MIN(B731/12,650000)*12*0.0915+MIN(B731/12,1390000)*12*(0.0504+0)+B731*0.005,0)</f>
        <v/>
      </c>
      <c r="K731" s="18" t="n">
        <v>0</v>
      </c>
      <c r="L731" s="18" t="n">
        <v>0</v>
      </c>
      <c r="M731" s="18">
        <f>ROUND(IF(C731&gt;=2026,IF(B731&lt;741000,0,IF(B731&lt;2191000,B731-740000,IF(B731&lt;2193000,1451000,IF(B731&lt;2196000,1453000,IF(B731&lt;2200000,1456000,IF(B731&lt;3600000,ROUNDDOWN(B731/4,-3)*2.8-80000,IF(B731&lt;6600000,ROUNDDOWN(B731/4,-3)*3.2-440000,IF(B731&lt;8500000,ROUNDDOWN(B731*0.9,0)-1100000,B731-1950000)))))))),IF(B731&lt;651000,0,IF(B731&lt;1900000,B731-650000,IF(B731&lt;3600000,ROUNDDOWN(B731/4,-3)*2.8-80000,IF(B731&lt;6600000,ROUNDDOWN(B731/4,-3)*3.2-440000,IF(B731&lt;8500000,ROUNDDOWN(B731*0.9,0)-1100000,B731-1950000)))))),0)</f>
        <v/>
      </c>
      <c r="N731" s="18">
        <f>IF(M731&gt;23500000,NA(),IF(C731&gt;=2026,IF(M731&lt;=4890000,1040000,IF(M731&lt;=6550000,670000,620000)),IF(M731&lt;=1320000,950000,IF(M731&lt;=3360000,880000,IF(M731&lt;=4890000,680000,IF(M731&lt;=6550000,630000,580000))))))</f>
        <v/>
      </c>
      <c r="O731" s="18">
        <f>IF(F731&lt;=0,IF(AND(D731="はい",C731&gt;=2026,C731&lt;=2027),IF(E731&lt;=0,0,IF(E731&lt;=30000,E731,IF(E731&lt;=60000,ROUNDUP(E731/2,0)+15000,IF(E731&lt;=120000,ROUNDUP(E731/4,0)+30000,60000)))),IF(E731&lt;=0,0,IF(E731&lt;=20000,E731,IF(E731&lt;=40000,ROUNDUP(E731/2,0)+10000,IF(E731&lt;=80000,ROUNDUP(E731/4,0)+20000,40000))))),IF(E731&lt;=0,IF(F731&lt;=0,0,IF(F731&lt;=25000,F731,IF(F731&lt;=50000,ROUNDUP(F731/2,0)+12500,IF(F731&lt;=100000,ROUNDUP(F731/4,0)+25000,50000)))),MAX(IF(F731&lt;=0,0,IF(F731&lt;=25000,F731,IF(F731&lt;=50000,ROUNDUP(F731/2,0)+12500,IF(F731&lt;=100000,ROUNDUP(F731/4,0)+25000,50000)))),MIN(IF(AND(D731="はい",C731&gt;=2026,C731&lt;=2027),IF(E731&lt;=0,0,IF(E731&lt;=30000,E731,IF(E731&lt;=60000,ROUNDUP(E731/2,0)+15000,IF(E731&lt;=120000,ROUNDUP(E731/4,0)+30000,60000)))),IF(E731&lt;=0,0,IF(E731&lt;=20000,E731,IF(E731&lt;=40000,ROUNDUP(E731/2,0)+10000,IF(E731&lt;=80000,ROUNDUP(E731/4,0)+20000,40000)))))+IF(F731&lt;=0,0,IF(F731&lt;=25000,F731,IF(F731&lt;=50000,ROUNDUP(F731/2,0)+12500,IF(F731&lt;=100000,ROUNDUP(F731/4,0)+25000,50000)))),IF(AND(D731="はい",C731&gt;=2026,C731&lt;=2027),60000,40000)))))</f>
        <v/>
      </c>
      <c r="P731" s="18">
        <f>IF(G731&lt;=0,0,IF(G731&lt;=20000,G731,IF(G731&lt;=40000,ROUNDUP(G731/2,0)+10000,IF(G731&lt;=80000,ROUNDUP(G731/4,0)+20000,40000))))</f>
        <v/>
      </c>
      <c r="Q731" s="18">
        <f>IF(I731&lt;=0,IF(H731&lt;=0,0,IF(H731&lt;=20000,H731,IF(H731&lt;=40000,ROUNDUP(H731/2,0)+10000,IF(H731&lt;=80000,ROUNDUP(H731/4,0)+20000,40000)))),IF(H731&lt;=0,IF(I731&lt;=0,0,IF(I731&lt;=25000,I731,IF(I731&lt;=50000,ROUNDUP(I731/2,0)+12500,IF(I731&lt;=100000,ROUNDUP(I731/4,0)+25000,50000)))),MAX(IF(I731&lt;=0,0,IF(I731&lt;=25000,I731,IF(I731&lt;=50000,ROUNDUP(I731/2,0)+12500,IF(I731&lt;=100000,ROUNDUP(I731/4,0)+25000,50000)))),MIN(IF(H731&lt;=0,0,IF(H731&lt;=20000,H731,IF(H731&lt;=40000,ROUNDUP(H731/2,0)+10000,IF(H731&lt;=80000,ROUNDUP(H731/4,0)+20000,40000))))+IF(I731&lt;=0,0,IF(I731&lt;=25000,I731,IF(I731&lt;=50000,ROUNDUP(I731/2,0)+12500,IF(I731&lt;=100000,ROUNDUP(I731/4,0)+25000,50000)))),40000))))</f>
        <v/>
      </c>
      <c r="R731" s="18">
        <f>MIN(120000,O731+P731+Q731)</f>
        <v/>
      </c>
      <c r="S731" s="18">
        <f>IF(F731&lt;=0,IF(E731&lt;=0,0,IF(E731&lt;=12000,E731,IF(E731&lt;=32000,ROUNDUP(E731/2,0)+6000,IF(E731&lt;=56000,ROUNDUP(E731/4,0)+14000,28000)))),IF(E731&lt;=0,IF(F731&lt;=0,0,IF(F731&lt;=15000,F731,IF(F731&lt;=40000,ROUNDUP(F731/2,0)+7500,IF(F731&lt;=70000,ROUNDUP(F731/4,0)+17500,35000)))),MAX(IF(F731&lt;=0,0,IF(F731&lt;=15000,F731,IF(F731&lt;=40000,ROUNDUP(F731/2,0)+7500,IF(F731&lt;=70000,ROUNDUP(F731/4,0)+17500,35000)))),MIN(IF(E731&lt;=0,0,IF(E731&lt;=12000,E731,IF(E731&lt;=32000,ROUNDUP(E731/2,0)+6000,IF(E731&lt;=56000,ROUNDUP(E731/4,0)+14000,28000))))+IF(F731&lt;=0,0,IF(F731&lt;=15000,F731,IF(F731&lt;=40000,ROUNDUP(F731/2,0)+7500,IF(F731&lt;=70000,ROUNDUP(F731/4,0)+17500,35000)))),28000))))</f>
        <v/>
      </c>
      <c r="T731" s="18">
        <f>IF(G731&lt;=0,0,IF(G731&lt;=12000,G731,IF(G731&lt;=32000,ROUNDUP(G731/2,0)+6000,IF(G731&lt;=56000,ROUNDUP(G731/4,0)+14000,28000))))</f>
        <v/>
      </c>
      <c r="U731" s="18">
        <f>IF(I731&lt;=0,IF(H731&lt;=0,0,IF(H731&lt;=12000,H731,IF(H731&lt;=32000,ROUNDUP(H731/2,0)+6000,IF(H731&lt;=56000,ROUNDUP(H731/4,0)+14000,28000)))),IF(H731&lt;=0,IF(I731&lt;=0,0,IF(I731&lt;=15000,I731,IF(I731&lt;=40000,ROUNDUP(I731/2,0)+7500,IF(I731&lt;=70000,ROUNDUP(I731/4,0)+17500,35000)))),MAX(IF(I731&lt;=0,0,IF(I731&lt;=15000,I731,IF(I731&lt;=40000,ROUNDUP(I731/2,0)+7500,IF(I731&lt;=70000,ROUNDUP(I731/4,0)+17500,35000)))),MIN(IF(H731&lt;=0,0,IF(H731&lt;=12000,H731,IF(H731&lt;=32000,ROUNDUP(H731/2,0)+6000,IF(H731&lt;=56000,ROUNDUP(H731/4,0)+14000,28000))))+IF(I731&lt;=0,0,IF(I731&lt;=15000,I731,IF(I731&lt;=40000,ROUNDUP(I731/2,0)+7500,IF(I731&lt;=70000,ROUNDUP(I731/4,0)+17500,35000)))),28000))))</f>
        <v/>
      </c>
      <c r="V731" s="18">
        <f>MIN(70000,S731+T731+U731)</f>
        <v/>
      </c>
      <c r="W731" s="18">
        <f>MAX(0,ROUNDDOWN(M731-J731-N731-K731-0,-3))</f>
        <v/>
      </c>
      <c r="X731" s="18">
        <f>MAX(0,ROUNDDOWN(M731-J731-N731-K731-R731,-3))</f>
        <v/>
      </c>
      <c r="Y731" s="18">
        <f>IF(W731&lt;=0,0,ROUNDDOWN((W731*LOOKUP(W731,{0,1950001,3300001,6950001,9000001,18000001,40000001},{0.05,0.1,0.2,0.23,0.33,0.4,0.45})-LOOKUP(W731,{0,1950001,3300001,6950001,9000001,18000001,40000001},{0,97500,427500,636000,1536000,2796000,4796000}))*1.021,-2))</f>
        <v/>
      </c>
      <c r="Z731" s="18">
        <f>IF(X731&lt;=0,0,ROUNDDOWN((X731*LOOKUP(X731,{0,1950001,3300001,6950001,9000001,18000001,40000001},{0.05,0.1,0.2,0.23,0.33,0.4,0.45})-LOOKUP(X731,{0,1950001,3300001,6950001,9000001,18000001,40000001},{0,97500,427500,636000,1536000,2796000,4796000}))*1.021,-2))</f>
        <v/>
      </c>
      <c r="AA731" s="18">
        <f>MAX(0,ROUNDDOWN(M731-J731-430000-L731-0,-3))</f>
        <v/>
      </c>
      <c r="AB731" s="18">
        <f>MAX(0,ROUNDDOWN(M731-J731-430000-L731-V731,-3))</f>
        <v/>
      </c>
      <c r="AC731" s="18">
        <f>IF(M731&lt;=450000,0,MAX(0,ROUNDDOWN(AA731*0.06-MIN(50000,AA731)*0.03,-2))+MAX(0,ROUNDDOWN(AA731*0.04-MIN(50000,AA731)*0.02,-2)))</f>
        <v/>
      </c>
      <c r="AD731" s="18">
        <f>IF(M731&lt;=450000,0,MAX(0,ROUNDDOWN(AB731*0.06-MIN(50000,AB731)*0.03,-2))+MAX(0,ROUNDDOWN(AB731*0.04-MIN(50000,AB731)*0.02,-2)))</f>
        <v/>
      </c>
      <c r="AE731" s="18">
        <f>Y731-Z731</f>
        <v/>
      </c>
      <c r="AF731" s="18">
        <f>AC731-AD731</f>
        <v/>
      </c>
      <c r="AG731" s="18">
        <f>AE731+AF731</f>
        <v/>
      </c>
      <c r="AH731" s="20">
        <f>IF(W731&lt;=0,0,LOOKUP(W731,{0,1950001,3300001,6950001,9000001,18000001,40000001},{0.05,0.1,0.2,0.23,0.33,0.4,0.45}))</f>
        <v/>
      </c>
    </row>
    <row r="732">
      <c r="A732" t="inlineStr">
        <is>
          <t>1万円刻み 3区分8万円ずつ</t>
        </is>
      </c>
      <c r="B732" s="18">
        <f>'4_1万円刻み'!$A$218</f>
        <v/>
      </c>
      <c r="C732" s="19" t="n">
        <v>2026</v>
      </c>
      <c r="D732" t="inlineStr">
        <is>
          <t>いいえ</t>
        </is>
      </c>
      <c r="E732" s="18" t="n">
        <v>80000</v>
      </c>
      <c r="F732" s="18" t="n">
        <v>0</v>
      </c>
      <c r="G732" s="18" t="n">
        <v>80000</v>
      </c>
      <c r="H732" s="18" t="n">
        <v>80000</v>
      </c>
      <c r="I732" s="18" t="n">
        <v>0</v>
      </c>
      <c r="J732" s="18">
        <f>ROUND(MIN(B732/12,650000)*12*0.0915+MIN(B732/12,1390000)*12*(0.0504+0)+B732*0.005,0)</f>
        <v/>
      </c>
      <c r="K732" s="18" t="n">
        <v>0</v>
      </c>
      <c r="L732" s="18" t="n">
        <v>0</v>
      </c>
      <c r="M732" s="18">
        <f>ROUND(IF(C732&gt;=2026,IF(B732&lt;741000,0,IF(B732&lt;2191000,B732-740000,IF(B732&lt;2193000,1451000,IF(B732&lt;2196000,1453000,IF(B732&lt;2200000,1456000,IF(B732&lt;3600000,ROUNDDOWN(B732/4,-3)*2.8-80000,IF(B732&lt;6600000,ROUNDDOWN(B732/4,-3)*3.2-440000,IF(B732&lt;8500000,ROUNDDOWN(B732*0.9,0)-1100000,B732-1950000)))))))),IF(B732&lt;651000,0,IF(B732&lt;1900000,B732-650000,IF(B732&lt;3600000,ROUNDDOWN(B732/4,-3)*2.8-80000,IF(B732&lt;6600000,ROUNDDOWN(B732/4,-3)*3.2-440000,IF(B732&lt;8500000,ROUNDDOWN(B732*0.9,0)-1100000,B732-1950000)))))),0)</f>
        <v/>
      </c>
      <c r="N732" s="18">
        <f>IF(M732&gt;23500000,NA(),IF(C732&gt;=2026,IF(M732&lt;=4890000,1040000,IF(M732&lt;=6550000,670000,620000)),IF(M732&lt;=1320000,950000,IF(M732&lt;=3360000,880000,IF(M732&lt;=4890000,680000,IF(M732&lt;=6550000,630000,580000))))))</f>
        <v/>
      </c>
      <c r="O732" s="18">
        <f>IF(F732&lt;=0,IF(AND(D732="はい",C732&gt;=2026,C732&lt;=2027),IF(E732&lt;=0,0,IF(E732&lt;=30000,E732,IF(E732&lt;=60000,ROUNDUP(E732/2,0)+15000,IF(E732&lt;=120000,ROUNDUP(E732/4,0)+30000,60000)))),IF(E732&lt;=0,0,IF(E732&lt;=20000,E732,IF(E732&lt;=40000,ROUNDUP(E732/2,0)+10000,IF(E732&lt;=80000,ROUNDUP(E732/4,0)+20000,40000))))),IF(E732&lt;=0,IF(F732&lt;=0,0,IF(F732&lt;=25000,F732,IF(F732&lt;=50000,ROUNDUP(F732/2,0)+12500,IF(F732&lt;=100000,ROUNDUP(F732/4,0)+25000,50000)))),MAX(IF(F732&lt;=0,0,IF(F732&lt;=25000,F732,IF(F732&lt;=50000,ROUNDUP(F732/2,0)+12500,IF(F732&lt;=100000,ROUNDUP(F732/4,0)+25000,50000)))),MIN(IF(AND(D732="はい",C732&gt;=2026,C732&lt;=2027),IF(E732&lt;=0,0,IF(E732&lt;=30000,E732,IF(E732&lt;=60000,ROUNDUP(E732/2,0)+15000,IF(E732&lt;=120000,ROUNDUP(E732/4,0)+30000,60000)))),IF(E732&lt;=0,0,IF(E732&lt;=20000,E732,IF(E732&lt;=40000,ROUNDUP(E732/2,0)+10000,IF(E732&lt;=80000,ROUNDUP(E732/4,0)+20000,40000)))))+IF(F732&lt;=0,0,IF(F732&lt;=25000,F732,IF(F732&lt;=50000,ROUNDUP(F732/2,0)+12500,IF(F732&lt;=100000,ROUNDUP(F732/4,0)+25000,50000)))),IF(AND(D732="はい",C732&gt;=2026,C732&lt;=2027),60000,40000)))))</f>
        <v/>
      </c>
      <c r="P732" s="18">
        <f>IF(G732&lt;=0,0,IF(G732&lt;=20000,G732,IF(G732&lt;=40000,ROUNDUP(G732/2,0)+10000,IF(G732&lt;=80000,ROUNDUP(G732/4,0)+20000,40000))))</f>
        <v/>
      </c>
      <c r="Q732" s="18">
        <f>IF(I732&lt;=0,IF(H732&lt;=0,0,IF(H732&lt;=20000,H732,IF(H732&lt;=40000,ROUNDUP(H732/2,0)+10000,IF(H732&lt;=80000,ROUNDUP(H732/4,0)+20000,40000)))),IF(H732&lt;=0,IF(I732&lt;=0,0,IF(I732&lt;=25000,I732,IF(I732&lt;=50000,ROUNDUP(I732/2,0)+12500,IF(I732&lt;=100000,ROUNDUP(I732/4,0)+25000,50000)))),MAX(IF(I732&lt;=0,0,IF(I732&lt;=25000,I732,IF(I732&lt;=50000,ROUNDUP(I732/2,0)+12500,IF(I732&lt;=100000,ROUNDUP(I732/4,0)+25000,50000)))),MIN(IF(H732&lt;=0,0,IF(H732&lt;=20000,H732,IF(H732&lt;=40000,ROUNDUP(H732/2,0)+10000,IF(H732&lt;=80000,ROUNDUP(H732/4,0)+20000,40000))))+IF(I732&lt;=0,0,IF(I732&lt;=25000,I732,IF(I732&lt;=50000,ROUNDUP(I732/2,0)+12500,IF(I732&lt;=100000,ROUNDUP(I732/4,0)+25000,50000)))),40000))))</f>
        <v/>
      </c>
      <c r="R732" s="18">
        <f>MIN(120000,O732+P732+Q732)</f>
        <v/>
      </c>
      <c r="S732" s="18">
        <f>IF(F732&lt;=0,IF(E732&lt;=0,0,IF(E732&lt;=12000,E732,IF(E732&lt;=32000,ROUNDUP(E732/2,0)+6000,IF(E732&lt;=56000,ROUNDUP(E732/4,0)+14000,28000)))),IF(E732&lt;=0,IF(F732&lt;=0,0,IF(F732&lt;=15000,F732,IF(F732&lt;=40000,ROUNDUP(F732/2,0)+7500,IF(F732&lt;=70000,ROUNDUP(F732/4,0)+17500,35000)))),MAX(IF(F732&lt;=0,0,IF(F732&lt;=15000,F732,IF(F732&lt;=40000,ROUNDUP(F732/2,0)+7500,IF(F732&lt;=70000,ROUNDUP(F732/4,0)+17500,35000)))),MIN(IF(E732&lt;=0,0,IF(E732&lt;=12000,E732,IF(E732&lt;=32000,ROUNDUP(E732/2,0)+6000,IF(E732&lt;=56000,ROUNDUP(E732/4,0)+14000,28000))))+IF(F732&lt;=0,0,IF(F732&lt;=15000,F732,IF(F732&lt;=40000,ROUNDUP(F732/2,0)+7500,IF(F732&lt;=70000,ROUNDUP(F732/4,0)+17500,35000)))),28000))))</f>
        <v/>
      </c>
      <c r="T732" s="18">
        <f>IF(G732&lt;=0,0,IF(G732&lt;=12000,G732,IF(G732&lt;=32000,ROUNDUP(G732/2,0)+6000,IF(G732&lt;=56000,ROUNDUP(G732/4,0)+14000,28000))))</f>
        <v/>
      </c>
      <c r="U732" s="18">
        <f>IF(I732&lt;=0,IF(H732&lt;=0,0,IF(H732&lt;=12000,H732,IF(H732&lt;=32000,ROUNDUP(H732/2,0)+6000,IF(H732&lt;=56000,ROUNDUP(H732/4,0)+14000,28000)))),IF(H732&lt;=0,IF(I732&lt;=0,0,IF(I732&lt;=15000,I732,IF(I732&lt;=40000,ROUNDUP(I732/2,0)+7500,IF(I732&lt;=70000,ROUNDUP(I732/4,0)+17500,35000)))),MAX(IF(I732&lt;=0,0,IF(I732&lt;=15000,I732,IF(I732&lt;=40000,ROUNDUP(I732/2,0)+7500,IF(I732&lt;=70000,ROUNDUP(I732/4,0)+17500,35000)))),MIN(IF(H732&lt;=0,0,IF(H732&lt;=12000,H732,IF(H732&lt;=32000,ROUNDUP(H732/2,0)+6000,IF(H732&lt;=56000,ROUNDUP(H732/4,0)+14000,28000))))+IF(I732&lt;=0,0,IF(I732&lt;=15000,I732,IF(I732&lt;=40000,ROUNDUP(I732/2,0)+7500,IF(I732&lt;=70000,ROUNDUP(I732/4,0)+17500,35000)))),28000))))</f>
        <v/>
      </c>
      <c r="V732" s="18">
        <f>MIN(70000,S732+T732+U732)</f>
        <v/>
      </c>
      <c r="W732" s="18">
        <f>MAX(0,ROUNDDOWN(M732-J732-N732-K732-0,-3))</f>
        <v/>
      </c>
      <c r="X732" s="18">
        <f>MAX(0,ROUNDDOWN(M732-J732-N732-K732-R732,-3))</f>
        <v/>
      </c>
      <c r="Y732" s="18">
        <f>IF(W732&lt;=0,0,ROUNDDOWN((W732*LOOKUP(W732,{0,1950001,3300001,6950001,9000001,18000001,40000001},{0.05,0.1,0.2,0.23,0.33,0.4,0.45})-LOOKUP(W732,{0,1950001,3300001,6950001,9000001,18000001,40000001},{0,97500,427500,636000,1536000,2796000,4796000}))*1.021,-2))</f>
        <v/>
      </c>
      <c r="Z732" s="18">
        <f>IF(X732&lt;=0,0,ROUNDDOWN((X732*LOOKUP(X732,{0,1950001,3300001,6950001,9000001,18000001,40000001},{0.05,0.1,0.2,0.23,0.33,0.4,0.45})-LOOKUP(X732,{0,1950001,3300001,6950001,9000001,18000001,40000001},{0,97500,427500,636000,1536000,2796000,4796000}))*1.021,-2))</f>
        <v/>
      </c>
      <c r="AA732" s="18">
        <f>MAX(0,ROUNDDOWN(M732-J732-430000-L732-0,-3))</f>
        <v/>
      </c>
      <c r="AB732" s="18">
        <f>MAX(0,ROUNDDOWN(M732-J732-430000-L732-V732,-3))</f>
        <v/>
      </c>
      <c r="AC732" s="18">
        <f>IF(M732&lt;=450000,0,MAX(0,ROUNDDOWN(AA732*0.06-MIN(50000,AA732)*0.03,-2))+MAX(0,ROUNDDOWN(AA732*0.04-MIN(50000,AA732)*0.02,-2)))</f>
        <v/>
      </c>
      <c r="AD732" s="18">
        <f>IF(M732&lt;=450000,0,MAX(0,ROUNDDOWN(AB732*0.06-MIN(50000,AB732)*0.03,-2))+MAX(0,ROUNDDOWN(AB732*0.04-MIN(50000,AB732)*0.02,-2)))</f>
        <v/>
      </c>
      <c r="AE732" s="18">
        <f>Y732-Z732</f>
        <v/>
      </c>
      <c r="AF732" s="18">
        <f>AC732-AD732</f>
        <v/>
      </c>
      <c r="AG732" s="18">
        <f>AE732+AF732</f>
        <v/>
      </c>
      <c r="AH732" s="20">
        <f>IF(W732&lt;=0,0,LOOKUP(W732,{0,1950001,3300001,6950001,9000001,18000001,40000001},{0.05,0.1,0.2,0.23,0.33,0.4,0.45}))</f>
        <v/>
      </c>
    </row>
    <row r="733">
      <c r="A733" t="inlineStr">
        <is>
          <t>1万円刻み 一般8万円</t>
        </is>
      </c>
      <c r="B733" s="18">
        <f>'4_1万円刻み'!$A$218</f>
        <v/>
      </c>
      <c r="C733" s="19" t="n">
        <v>2026</v>
      </c>
      <c r="D733" t="inlineStr">
        <is>
          <t>いいえ</t>
        </is>
      </c>
      <c r="E733" s="18" t="n">
        <v>80000</v>
      </c>
      <c r="F733" s="18" t="n">
        <v>0</v>
      </c>
      <c r="G733" s="18" t="n">
        <v>0</v>
      </c>
      <c r="H733" s="18" t="n">
        <v>0</v>
      </c>
      <c r="I733" s="18" t="n">
        <v>0</v>
      </c>
      <c r="J733" s="18">
        <f>ROUND(MIN(B733/12,650000)*12*0.0915+MIN(B733/12,1390000)*12*(0.0504+0)+B733*0.005,0)</f>
        <v/>
      </c>
      <c r="K733" s="18" t="n">
        <v>0</v>
      </c>
      <c r="L733" s="18" t="n">
        <v>0</v>
      </c>
      <c r="M733" s="18">
        <f>ROUND(IF(C733&gt;=2026,IF(B733&lt;741000,0,IF(B733&lt;2191000,B733-740000,IF(B733&lt;2193000,1451000,IF(B733&lt;2196000,1453000,IF(B733&lt;2200000,1456000,IF(B733&lt;3600000,ROUNDDOWN(B733/4,-3)*2.8-80000,IF(B733&lt;6600000,ROUNDDOWN(B733/4,-3)*3.2-440000,IF(B733&lt;8500000,ROUNDDOWN(B733*0.9,0)-1100000,B733-1950000)))))))),IF(B733&lt;651000,0,IF(B733&lt;1900000,B733-650000,IF(B733&lt;3600000,ROUNDDOWN(B733/4,-3)*2.8-80000,IF(B733&lt;6600000,ROUNDDOWN(B733/4,-3)*3.2-440000,IF(B733&lt;8500000,ROUNDDOWN(B733*0.9,0)-1100000,B733-1950000)))))),0)</f>
        <v/>
      </c>
      <c r="N733" s="18">
        <f>IF(M733&gt;23500000,NA(),IF(C733&gt;=2026,IF(M733&lt;=4890000,1040000,IF(M733&lt;=6550000,670000,620000)),IF(M733&lt;=1320000,950000,IF(M733&lt;=3360000,880000,IF(M733&lt;=4890000,680000,IF(M733&lt;=6550000,630000,580000))))))</f>
        <v/>
      </c>
      <c r="O733" s="18">
        <f>IF(F733&lt;=0,IF(AND(D733="はい",C733&gt;=2026,C733&lt;=2027),IF(E733&lt;=0,0,IF(E733&lt;=30000,E733,IF(E733&lt;=60000,ROUNDUP(E733/2,0)+15000,IF(E733&lt;=120000,ROUNDUP(E733/4,0)+30000,60000)))),IF(E733&lt;=0,0,IF(E733&lt;=20000,E733,IF(E733&lt;=40000,ROUNDUP(E733/2,0)+10000,IF(E733&lt;=80000,ROUNDUP(E733/4,0)+20000,40000))))),IF(E733&lt;=0,IF(F733&lt;=0,0,IF(F733&lt;=25000,F733,IF(F733&lt;=50000,ROUNDUP(F733/2,0)+12500,IF(F733&lt;=100000,ROUNDUP(F733/4,0)+25000,50000)))),MAX(IF(F733&lt;=0,0,IF(F733&lt;=25000,F733,IF(F733&lt;=50000,ROUNDUP(F733/2,0)+12500,IF(F733&lt;=100000,ROUNDUP(F733/4,0)+25000,50000)))),MIN(IF(AND(D733="はい",C733&gt;=2026,C733&lt;=2027),IF(E733&lt;=0,0,IF(E733&lt;=30000,E733,IF(E733&lt;=60000,ROUNDUP(E733/2,0)+15000,IF(E733&lt;=120000,ROUNDUP(E733/4,0)+30000,60000)))),IF(E733&lt;=0,0,IF(E733&lt;=20000,E733,IF(E733&lt;=40000,ROUNDUP(E733/2,0)+10000,IF(E733&lt;=80000,ROUNDUP(E733/4,0)+20000,40000)))))+IF(F733&lt;=0,0,IF(F733&lt;=25000,F733,IF(F733&lt;=50000,ROUNDUP(F733/2,0)+12500,IF(F733&lt;=100000,ROUNDUP(F733/4,0)+25000,50000)))),IF(AND(D733="はい",C733&gt;=2026,C733&lt;=2027),60000,40000)))))</f>
        <v/>
      </c>
      <c r="P733" s="18">
        <f>IF(G733&lt;=0,0,IF(G733&lt;=20000,G733,IF(G733&lt;=40000,ROUNDUP(G733/2,0)+10000,IF(G733&lt;=80000,ROUNDUP(G733/4,0)+20000,40000))))</f>
        <v/>
      </c>
      <c r="Q733" s="18">
        <f>IF(I733&lt;=0,IF(H733&lt;=0,0,IF(H733&lt;=20000,H733,IF(H733&lt;=40000,ROUNDUP(H733/2,0)+10000,IF(H733&lt;=80000,ROUNDUP(H733/4,0)+20000,40000)))),IF(H733&lt;=0,IF(I733&lt;=0,0,IF(I733&lt;=25000,I733,IF(I733&lt;=50000,ROUNDUP(I733/2,0)+12500,IF(I733&lt;=100000,ROUNDUP(I733/4,0)+25000,50000)))),MAX(IF(I733&lt;=0,0,IF(I733&lt;=25000,I733,IF(I733&lt;=50000,ROUNDUP(I733/2,0)+12500,IF(I733&lt;=100000,ROUNDUP(I733/4,0)+25000,50000)))),MIN(IF(H733&lt;=0,0,IF(H733&lt;=20000,H733,IF(H733&lt;=40000,ROUNDUP(H733/2,0)+10000,IF(H733&lt;=80000,ROUNDUP(H733/4,0)+20000,40000))))+IF(I733&lt;=0,0,IF(I733&lt;=25000,I733,IF(I733&lt;=50000,ROUNDUP(I733/2,0)+12500,IF(I733&lt;=100000,ROUNDUP(I733/4,0)+25000,50000)))),40000))))</f>
        <v/>
      </c>
      <c r="R733" s="18">
        <f>MIN(120000,O733+P733+Q733)</f>
        <v/>
      </c>
      <c r="S733" s="18">
        <f>IF(F733&lt;=0,IF(E733&lt;=0,0,IF(E733&lt;=12000,E733,IF(E733&lt;=32000,ROUNDUP(E733/2,0)+6000,IF(E733&lt;=56000,ROUNDUP(E733/4,0)+14000,28000)))),IF(E733&lt;=0,IF(F733&lt;=0,0,IF(F733&lt;=15000,F733,IF(F733&lt;=40000,ROUNDUP(F733/2,0)+7500,IF(F733&lt;=70000,ROUNDUP(F733/4,0)+17500,35000)))),MAX(IF(F733&lt;=0,0,IF(F733&lt;=15000,F733,IF(F733&lt;=40000,ROUNDUP(F733/2,0)+7500,IF(F733&lt;=70000,ROUNDUP(F733/4,0)+17500,35000)))),MIN(IF(E733&lt;=0,0,IF(E733&lt;=12000,E733,IF(E733&lt;=32000,ROUNDUP(E733/2,0)+6000,IF(E733&lt;=56000,ROUNDUP(E733/4,0)+14000,28000))))+IF(F733&lt;=0,0,IF(F733&lt;=15000,F733,IF(F733&lt;=40000,ROUNDUP(F733/2,0)+7500,IF(F733&lt;=70000,ROUNDUP(F733/4,0)+17500,35000)))),28000))))</f>
        <v/>
      </c>
      <c r="T733" s="18">
        <f>IF(G733&lt;=0,0,IF(G733&lt;=12000,G733,IF(G733&lt;=32000,ROUNDUP(G733/2,0)+6000,IF(G733&lt;=56000,ROUNDUP(G733/4,0)+14000,28000))))</f>
        <v/>
      </c>
      <c r="U733" s="18">
        <f>IF(I733&lt;=0,IF(H733&lt;=0,0,IF(H733&lt;=12000,H733,IF(H733&lt;=32000,ROUNDUP(H733/2,0)+6000,IF(H733&lt;=56000,ROUNDUP(H733/4,0)+14000,28000)))),IF(H733&lt;=0,IF(I733&lt;=0,0,IF(I733&lt;=15000,I733,IF(I733&lt;=40000,ROUNDUP(I733/2,0)+7500,IF(I733&lt;=70000,ROUNDUP(I733/4,0)+17500,35000)))),MAX(IF(I733&lt;=0,0,IF(I733&lt;=15000,I733,IF(I733&lt;=40000,ROUNDUP(I733/2,0)+7500,IF(I733&lt;=70000,ROUNDUP(I733/4,0)+17500,35000)))),MIN(IF(H733&lt;=0,0,IF(H733&lt;=12000,H733,IF(H733&lt;=32000,ROUNDUP(H733/2,0)+6000,IF(H733&lt;=56000,ROUNDUP(H733/4,0)+14000,28000))))+IF(I733&lt;=0,0,IF(I733&lt;=15000,I733,IF(I733&lt;=40000,ROUNDUP(I733/2,0)+7500,IF(I733&lt;=70000,ROUNDUP(I733/4,0)+17500,35000)))),28000))))</f>
        <v/>
      </c>
      <c r="V733" s="18">
        <f>MIN(70000,S733+T733+U733)</f>
        <v/>
      </c>
      <c r="W733" s="18">
        <f>MAX(0,ROUNDDOWN(M733-J733-N733-K733-0,-3))</f>
        <v/>
      </c>
      <c r="X733" s="18">
        <f>MAX(0,ROUNDDOWN(M733-J733-N733-K733-R733,-3))</f>
        <v/>
      </c>
      <c r="Y733" s="18">
        <f>IF(W733&lt;=0,0,ROUNDDOWN((W733*LOOKUP(W733,{0,1950001,3300001,6950001,9000001,18000001,40000001},{0.05,0.1,0.2,0.23,0.33,0.4,0.45})-LOOKUP(W733,{0,1950001,3300001,6950001,9000001,18000001,40000001},{0,97500,427500,636000,1536000,2796000,4796000}))*1.021,-2))</f>
        <v/>
      </c>
      <c r="Z733" s="18">
        <f>IF(X733&lt;=0,0,ROUNDDOWN((X733*LOOKUP(X733,{0,1950001,3300001,6950001,9000001,18000001,40000001},{0.05,0.1,0.2,0.23,0.33,0.4,0.45})-LOOKUP(X733,{0,1950001,3300001,6950001,9000001,18000001,40000001},{0,97500,427500,636000,1536000,2796000,4796000}))*1.021,-2))</f>
        <v/>
      </c>
      <c r="AA733" s="18">
        <f>MAX(0,ROUNDDOWN(M733-J733-430000-L733-0,-3))</f>
        <v/>
      </c>
      <c r="AB733" s="18">
        <f>MAX(0,ROUNDDOWN(M733-J733-430000-L733-V733,-3))</f>
        <v/>
      </c>
      <c r="AC733" s="18">
        <f>IF(M733&lt;=450000,0,MAX(0,ROUNDDOWN(AA733*0.06-MIN(50000,AA733)*0.03,-2))+MAX(0,ROUNDDOWN(AA733*0.04-MIN(50000,AA733)*0.02,-2)))</f>
        <v/>
      </c>
      <c r="AD733" s="18">
        <f>IF(M733&lt;=450000,0,MAX(0,ROUNDDOWN(AB733*0.06-MIN(50000,AB733)*0.03,-2))+MAX(0,ROUNDDOWN(AB733*0.04-MIN(50000,AB733)*0.02,-2)))</f>
        <v/>
      </c>
      <c r="AE733" s="18">
        <f>Y733-Z733</f>
        <v/>
      </c>
      <c r="AF733" s="18">
        <f>AC733-AD733</f>
        <v/>
      </c>
      <c r="AG733" s="18">
        <f>AE733+AF733</f>
        <v/>
      </c>
      <c r="AH733" s="20">
        <f>IF(W733&lt;=0,0,LOOKUP(W733,{0,1950001,3300001,6950001,9000001,18000001,40000001},{0.05,0.1,0.2,0.23,0.33,0.4,0.45}))</f>
        <v/>
      </c>
    </row>
    <row r="734">
      <c r="A734" t="inlineStr">
        <is>
          <t>1万円刻み 特例あり一般12万円</t>
        </is>
      </c>
      <c r="B734" s="18">
        <f>'4_1万円刻み'!$A$218</f>
        <v/>
      </c>
      <c r="C734" s="19" t="n">
        <v>2026</v>
      </c>
      <c r="D734" t="inlineStr">
        <is>
          <t>はい</t>
        </is>
      </c>
      <c r="E734" s="18" t="n">
        <v>120000</v>
      </c>
      <c r="F734" s="18" t="n">
        <v>0</v>
      </c>
      <c r="G734" s="18" t="n">
        <v>0</v>
      </c>
      <c r="H734" s="18" t="n">
        <v>0</v>
      </c>
      <c r="I734" s="18" t="n">
        <v>0</v>
      </c>
      <c r="J734" s="18">
        <f>ROUND(MIN(B734/12,650000)*12*0.0915+MIN(B734/12,1390000)*12*(0.0504+0)+B734*0.005,0)</f>
        <v/>
      </c>
      <c r="K734" s="18" t="n">
        <v>0</v>
      </c>
      <c r="L734" s="18" t="n">
        <v>0</v>
      </c>
      <c r="M734" s="18">
        <f>ROUND(IF(C734&gt;=2026,IF(B734&lt;741000,0,IF(B734&lt;2191000,B734-740000,IF(B734&lt;2193000,1451000,IF(B734&lt;2196000,1453000,IF(B734&lt;2200000,1456000,IF(B734&lt;3600000,ROUNDDOWN(B734/4,-3)*2.8-80000,IF(B734&lt;6600000,ROUNDDOWN(B734/4,-3)*3.2-440000,IF(B734&lt;8500000,ROUNDDOWN(B734*0.9,0)-1100000,B734-1950000)))))))),IF(B734&lt;651000,0,IF(B734&lt;1900000,B734-650000,IF(B734&lt;3600000,ROUNDDOWN(B734/4,-3)*2.8-80000,IF(B734&lt;6600000,ROUNDDOWN(B734/4,-3)*3.2-440000,IF(B734&lt;8500000,ROUNDDOWN(B734*0.9,0)-1100000,B734-1950000)))))),0)</f>
        <v/>
      </c>
      <c r="N734" s="18">
        <f>IF(M734&gt;23500000,NA(),IF(C734&gt;=2026,IF(M734&lt;=4890000,1040000,IF(M734&lt;=6550000,670000,620000)),IF(M734&lt;=1320000,950000,IF(M734&lt;=3360000,880000,IF(M734&lt;=4890000,680000,IF(M734&lt;=6550000,630000,580000))))))</f>
        <v/>
      </c>
      <c r="O734" s="18">
        <f>IF(F734&lt;=0,IF(AND(D734="はい",C734&gt;=2026,C734&lt;=2027),IF(E734&lt;=0,0,IF(E734&lt;=30000,E734,IF(E734&lt;=60000,ROUNDUP(E734/2,0)+15000,IF(E734&lt;=120000,ROUNDUP(E734/4,0)+30000,60000)))),IF(E734&lt;=0,0,IF(E734&lt;=20000,E734,IF(E734&lt;=40000,ROUNDUP(E734/2,0)+10000,IF(E734&lt;=80000,ROUNDUP(E734/4,0)+20000,40000))))),IF(E734&lt;=0,IF(F734&lt;=0,0,IF(F734&lt;=25000,F734,IF(F734&lt;=50000,ROUNDUP(F734/2,0)+12500,IF(F734&lt;=100000,ROUNDUP(F734/4,0)+25000,50000)))),MAX(IF(F734&lt;=0,0,IF(F734&lt;=25000,F734,IF(F734&lt;=50000,ROUNDUP(F734/2,0)+12500,IF(F734&lt;=100000,ROUNDUP(F734/4,0)+25000,50000)))),MIN(IF(AND(D734="はい",C734&gt;=2026,C734&lt;=2027),IF(E734&lt;=0,0,IF(E734&lt;=30000,E734,IF(E734&lt;=60000,ROUNDUP(E734/2,0)+15000,IF(E734&lt;=120000,ROUNDUP(E734/4,0)+30000,60000)))),IF(E734&lt;=0,0,IF(E734&lt;=20000,E734,IF(E734&lt;=40000,ROUNDUP(E734/2,0)+10000,IF(E734&lt;=80000,ROUNDUP(E734/4,0)+20000,40000)))))+IF(F734&lt;=0,0,IF(F734&lt;=25000,F734,IF(F734&lt;=50000,ROUNDUP(F734/2,0)+12500,IF(F734&lt;=100000,ROUNDUP(F734/4,0)+25000,50000)))),IF(AND(D734="はい",C734&gt;=2026,C734&lt;=2027),60000,40000)))))</f>
        <v/>
      </c>
      <c r="P734" s="18">
        <f>IF(G734&lt;=0,0,IF(G734&lt;=20000,G734,IF(G734&lt;=40000,ROUNDUP(G734/2,0)+10000,IF(G734&lt;=80000,ROUNDUP(G734/4,0)+20000,40000))))</f>
        <v/>
      </c>
      <c r="Q734" s="18">
        <f>IF(I734&lt;=0,IF(H734&lt;=0,0,IF(H734&lt;=20000,H734,IF(H734&lt;=40000,ROUNDUP(H734/2,0)+10000,IF(H734&lt;=80000,ROUNDUP(H734/4,0)+20000,40000)))),IF(H734&lt;=0,IF(I734&lt;=0,0,IF(I734&lt;=25000,I734,IF(I734&lt;=50000,ROUNDUP(I734/2,0)+12500,IF(I734&lt;=100000,ROUNDUP(I734/4,0)+25000,50000)))),MAX(IF(I734&lt;=0,0,IF(I734&lt;=25000,I734,IF(I734&lt;=50000,ROUNDUP(I734/2,0)+12500,IF(I734&lt;=100000,ROUNDUP(I734/4,0)+25000,50000)))),MIN(IF(H734&lt;=0,0,IF(H734&lt;=20000,H734,IF(H734&lt;=40000,ROUNDUP(H734/2,0)+10000,IF(H734&lt;=80000,ROUNDUP(H734/4,0)+20000,40000))))+IF(I734&lt;=0,0,IF(I734&lt;=25000,I734,IF(I734&lt;=50000,ROUNDUP(I734/2,0)+12500,IF(I734&lt;=100000,ROUNDUP(I734/4,0)+25000,50000)))),40000))))</f>
        <v/>
      </c>
      <c r="R734" s="18">
        <f>MIN(120000,O734+P734+Q734)</f>
        <v/>
      </c>
      <c r="S734" s="18">
        <f>IF(F734&lt;=0,IF(E734&lt;=0,0,IF(E734&lt;=12000,E734,IF(E734&lt;=32000,ROUNDUP(E734/2,0)+6000,IF(E734&lt;=56000,ROUNDUP(E734/4,0)+14000,28000)))),IF(E734&lt;=0,IF(F734&lt;=0,0,IF(F734&lt;=15000,F734,IF(F734&lt;=40000,ROUNDUP(F734/2,0)+7500,IF(F734&lt;=70000,ROUNDUP(F734/4,0)+17500,35000)))),MAX(IF(F734&lt;=0,0,IF(F734&lt;=15000,F734,IF(F734&lt;=40000,ROUNDUP(F734/2,0)+7500,IF(F734&lt;=70000,ROUNDUP(F734/4,0)+17500,35000)))),MIN(IF(E734&lt;=0,0,IF(E734&lt;=12000,E734,IF(E734&lt;=32000,ROUNDUP(E734/2,0)+6000,IF(E734&lt;=56000,ROUNDUP(E734/4,0)+14000,28000))))+IF(F734&lt;=0,0,IF(F734&lt;=15000,F734,IF(F734&lt;=40000,ROUNDUP(F734/2,0)+7500,IF(F734&lt;=70000,ROUNDUP(F734/4,0)+17500,35000)))),28000))))</f>
        <v/>
      </c>
      <c r="T734" s="18">
        <f>IF(G734&lt;=0,0,IF(G734&lt;=12000,G734,IF(G734&lt;=32000,ROUNDUP(G734/2,0)+6000,IF(G734&lt;=56000,ROUNDUP(G734/4,0)+14000,28000))))</f>
        <v/>
      </c>
      <c r="U734" s="18">
        <f>IF(I734&lt;=0,IF(H734&lt;=0,0,IF(H734&lt;=12000,H734,IF(H734&lt;=32000,ROUNDUP(H734/2,0)+6000,IF(H734&lt;=56000,ROUNDUP(H734/4,0)+14000,28000)))),IF(H734&lt;=0,IF(I734&lt;=0,0,IF(I734&lt;=15000,I734,IF(I734&lt;=40000,ROUNDUP(I734/2,0)+7500,IF(I734&lt;=70000,ROUNDUP(I734/4,0)+17500,35000)))),MAX(IF(I734&lt;=0,0,IF(I734&lt;=15000,I734,IF(I734&lt;=40000,ROUNDUP(I734/2,0)+7500,IF(I734&lt;=70000,ROUNDUP(I734/4,0)+17500,35000)))),MIN(IF(H734&lt;=0,0,IF(H734&lt;=12000,H734,IF(H734&lt;=32000,ROUNDUP(H734/2,0)+6000,IF(H734&lt;=56000,ROUNDUP(H734/4,0)+14000,28000))))+IF(I734&lt;=0,0,IF(I734&lt;=15000,I734,IF(I734&lt;=40000,ROUNDUP(I734/2,0)+7500,IF(I734&lt;=70000,ROUNDUP(I734/4,0)+17500,35000)))),28000))))</f>
        <v/>
      </c>
      <c r="V734" s="18">
        <f>MIN(70000,S734+T734+U734)</f>
        <v/>
      </c>
      <c r="W734" s="18">
        <f>MAX(0,ROUNDDOWN(M734-J734-N734-K734-0,-3))</f>
        <v/>
      </c>
      <c r="X734" s="18">
        <f>MAX(0,ROUNDDOWN(M734-J734-N734-K734-R734,-3))</f>
        <v/>
      </c>
      <c r="Y734" s="18">
        <f>IF(W734&lt;=0,0,ROUNDDOWN((W734*LOOKUP(W734,{0,1950001,3300001,6950001,9000001,18000001,40000001},{0.05,0.1,0.2,0.23,0.33,0.4,0.45})-LOOKUP(W734,{0,1950001,3300001,6950001,9000001,18000001,40000001},{0,97500,427500,636000,1536000,2796000,4796000}))*1.021,-2))</f>
        <v/>
      </c>
      <c r="Z734" s="18">
        <f>IF(X734&lt;=0,0,ROUNDDOWN((X734*LOOKUP(X734,{0,1950001,3300001,6950001,9000001,18000001,40000001},{0.05,0.1,0.2,0.23,0.33,0.4,0.45})-LOOKUP(X734,{0,1950001,3300001,6950001,9000001,18000001,40000001},{0,97500,427500,636000,1536000,2796000,4796000}))*1.021,-2))</f>
        <v/>
      </c>
      <c r="AA734" s="18">
        <f>MAX(0,ROUNDDOWN(M734-J734-430000-L734-0,-3))</f>
        <v/>
      </c>
      <c r="AB734" s="18">
        <f>MAX(0,ROUNDDOWN(M734-J734-430000-L734-V734,-3))</f>
        <v/>
      </c>
      <c r="AC734" s="18">
        <f>IF(M734&lt;=450000,0,MAX(0,ROUNDDOWN(AA734*0.06-MIN(50000,AA734)*0.03,-2))+MAX(0,ROUNDDOWN(AA734*0.04-MIN(50000,AA734)*0.02,-2)))</f>
        <v/>
      </c>
      <c r="AD734" s="18">
        <f>IF(M734&lt;=450000,0,MAX(0,ROUNDDOWN(AB734*0.06-MIN(50000,AB734)*0.03,-2))+MAX(0,ROUNDDOWN(AB734*0.04-MIN(50000,AB734)*0.02,-2)))</f>
        <v/>
      </c>
      <c r="AE734" s="18">
        <f>Y734-Z734</f>
        <v/>
      </c>
      <c r="AF734" s="18">
        <f>AC734-AD734</f>
        <v/>
      </c>
      <c r="AG734" s="18">
        <f>AE734+AF734</f>
        <v/>
      </c>
      <c r="AH734" s="20">
        <f>IF(W734&lt;=0,0,LOOKUP(W734,{0,1950001,3300001,6950001,9000001,18000001,40000001},{0.05,0.1,0.2,0.23,0.33,0.4,0.45}))</f>
        <v/>
      </c>
    </row>
    <row r="735">
      <c r="A735" t="inlineStr">
        <is>
          <t>1万円刻み 3区分8万円ずつ</t>
        </is>
      </c>
      <c r="B735" s="18">
        <f>'4_1万円刻み'!$A$219</f>
        <v/>
      </c>
      <c r="C735" s="19" t="n">
        <v>2026</v>
      </c>
      <c r="D735" t="inlineStr">
        <is>
          <t>いいえ</t>
        </is>
      </c>
      <c r="E735" s="18" t="n">
        <v>80000</v>
      </c>
      <c r="F735" s="18" t="n">
        <v>0</v>
      </c>
      <c r="G735" s="18" t="n">
        <v>80000</v>
      </c>
      <c r="H735" s="18" t="n">
        <v>80000</v>
      </c>
      <c r="I735" s="18" t="n">
        <v>0</v>
      </c>
      <c r="J735" s="18">
        <f>ROUND(MIN(B735/12,650000)*12*0.0915+MIN(B735/12,1390000)*12*(0.0504+0)+B735*0.005,0)</f>
        <v/>
      </c>
      <c r="K735" s="18" t="n">
        <v>0</v>
      </c>
      <c r="L735" s="18" t="n">
        <v>0</v>
      </c>
      <c r="M735" s="18">
        <f>ROUND(IF(C735&gt;=2026,IF(B735&lt;741000,0,IF(B735&lt;2191000,B735-740000,IF(B735&lt;2193000,1451000,IF(B735&lt;2196000,1453000,IF(B735&lt;2200000,1456000,IF(B735&lt;3600000,ROUNDDOWN(B735/4,-3)*2.8-80000,IF(B735&lt;6600000,ROUNDDOWN(B735/4,-3)*3.2-440000,IF(B735&lt;8500000,ROUNDDOWN(B735*0.9,0)-1100000,B735-1950000)))))))),IF(B735&lt;651000,0,IF(B735&lt;1900000,B735-650000,IF(B735&lt;3600000,ROUNDDOWN(B735/4,-3)*2.8-80000,IF(B735&lt;6600000,ROUNDDOWN(B735/4,-3)*3.2-440000,IF(B735&lt;8500000,ROUNDDOWN(B735*0.9,0)-1100000,B735-1950000)))))),0)</f>
        <v/>
      </c>
      <c r="N735" s="18">
        <f>IF(M735&gt;23500000,NA(),IF(C735&gt;=2026,IF(M735&lt;=4890000,1040000,IF(M735&lt;=6550000,670000,620000)),IF(M735&lt;=1320000,950000,IF(M735&lt;=3360000,880000,IF(M735&lt;=4890000,680000,IF(M735&lt;=6550000,630000,580000))))))</f>
        <v/>
      </c>
      <c r="O735" s="18">
        <f>IF(F735&lt;=0,IF(AND(D735="はい",C735&gt;=2026,C735&lt;=2027),IF(E735&lt;=0,0,IF(E735&lt;=30000,E735,IF(E735&lt;=60000,ROUNDUP(E735/2,0)+15000,IF(E735&lt;=120000,ROUNDUP(E735/4,0)+30000,60000)))),IF(E735&lt;=0,0,IF(E735&lt;=20000,E735,IF(E735&lt;=40000,ROUNDUP(E735/2,0)+10000,IF(E735&lt;=80000,ROUNDUP(E735/4,0)+20000,40000))))),IF(E735&lt;=0,IF(F735&lt;=0,0,IF(F735&lt;=25000,F735,IF(F735&lt;=50000,ROUNDUP(F735/2,0)+12500,IF(F735&lt;=100000,ROUNDUP(F735/4,0)+25000,50000)))),MAX(IF(F735&lt;=0,0,IF(F735&lt;=25000,F735,IF(F735&lt;=50000,ROUNDUP(F735/2,0)+12500,IF(F735&lt;=100000,ROUNDUP(F735/4,0)+25000,50000)))),MIN(IF(AND(D735="はい",C735&gt;=2026,C735&lt;=2027),IF(E735&lt;=0,0,IF(E735&lt;=30000,E735,IF(E735&lt;=60000,ROUNDUP(E735/2,0)+15000,IF(E735&lt;=120000,ROUNDUP(E735/4,0)+30000,60000)))),IF(E735&lt;=0,0,IF(E735&lt;=20000,E735,IF(E735&lt;=40000,ROUNDUP(E735/2,0)+10000,IF(E735&lt;=80000,ROUNDUP(E735/4,0)+20000,40000)))))+IF(F735&lt;=0,0,IF(F735&lt;=25000,F735,IF(F735&lt;=50000,ROUNDUP(F735/2,0)+12500,IF(F735&lt;=100000,ROUNDUP(F735/4,0)+25000,50000)))),IF(AND(D735="はい",C735&gt;=2026,C735&lt;=2027),60000,40000)))))</f>
        <v/>
      </c>
      <c r="P735" s="18">
        <f>IF(G735&lt;=0,0,IF(G735&lt;=20000,G735,IF(G735&lt;=40000,ROUNDUP(G735/2,0)+10000,IF(G735&lt;=80000,ROUNDUP(G735/4,0)+20000,40000))))</f>
        <v/>
      </c>
      <c r="Q735" s="18">
        <f>IF(I735&lt;=0,IF(H735&lt;=0,0,IF(H735&lt;=20000,H735,IF(H735&lt;=40000,ROUNDUP(H735/2,0)+10000,IF(H735&lt;=80000,ROUNDUP(H735/4,0)+20000,40000)))),IF(H735&lt;=0,IF(I735&lt;=0,0,IF(I735&lt;=25000,I735,IF(I735&lt;=50000,ROUNDUP(I735/2,0)+12500,IF(I735&lt;=100000,ROUNDUP(I735/4,0)+25000,50000)))),MAX(IF(I735&lt;=0,0,IF(I735&lt;=25000,I735,IF(I735&lt;=50000,ROUNDUP(I735/2,0)+12500,IF(I735&lt;=100000,ROUNDUP(I735/4,0)+25000,50000)))),MIN(IF(H735&lt;=0,0,IF(H735&lt;=20000,H735,IF(H735&lt;=40000,ROUNDUP(H735/2,0)+10000,IF(H735&lt;=80000,ROUNDUP(H735/4,0)+20000,40000))))+IF(I735&lt;=0,0,IF(I735&lt;=25000,I735,IF(I735&lt;=50000,ROUNDUP(I735/2,0)+12500,IF(I735&lt;=100000,ROUNDUP(I735/4,0)+25000,50000)))),40000))))</f>
        <v/>
      </c>
      <c r="R735" s="18">
        <f>MIN(120000,O735+P735+Q735)</f>
        <v/>
      </c>
      <c r="S735" s="18">
        <f>IF(F735&lt;=0,IF(E735&lt;=0,0,IF(E735&lt;=12000,E735,IF(E735&lt;=32000,ROUNDUP(E735/2,0)+6000,IF(E735&lt;=56000,ROUNDUP(E735/4,0)+14000,28000)))),IF(E735&lt;=0,IF(F735&lt;=0,0,IF(F735&lt;=15000,F735,IF(F735&lt;=40000,ROUNDUP(F735/2,0)+7500,IF(F735&lt;=70000,ROUNDUP(F735/4,0)+17500,35000)))),MAX(IF(F735&lt;=0,0,IF(F735&lt;=15000,F735,IF(F735&lt;=40000,ROUNDUP(F735/2,0)+7500,IF(F735&lt;=70000,ROUNDUP(F735/4,0)+17500,35000)))),MIN(IF(E735&lt;=0,0,IF(E735&lt;=12000,E735,IF(E735&lt;=32000,ROUNDUP(E735/2,0)+6000,IF(E735&lt;=56000,ROUNDUP(E735/4,0)+14000,28000))))+IF(F735&lt;=0,0,IF(F735&lt;=15000,F735,IF(F735&lt;=40000,ROUNDUP(F735/2,0)+7500,IF(F735&lt;=70000,ROUNDUP(F735/4,0)+17500,35000)))),28000))))</f>
        <v/>
      </c>
      <c r="T735" s="18">
        <f>IF(G735&lt;=0,0,IF(G735&lt;=12000,G735,IF(G735&lt;=32000,ROUNDUP(G735/2,0)+6000,IF(G735&lt;=56000,ROUNDUP(G735/4,0)+14000,28000))))</f>
        <v/>
      </c>
      <c r="U735" s="18">
        <f>IF(I735&lt;=0,IF(H735&lt;=0,0,IF(H735&lt;=12000,H735,IF(H735&lt;=32000,ROUNDUP(H735/2,0)+6000,IF(H735&lt;=56000,ROUNDUP(H735/4,0)+14000,28000)))),IF(H735&lt;=0,IF(I735&lt;=0,0,IF(I735&lt;=15000,I735,IF(I735&lt;=40000,ROUNDUP(I735/2,0)+7500,IF(I735&lt;=70000,ROUNDUP(I735/4,0)+17500,35000)))),MAX(IF(I735&lt;=0,0,IF(I735&lt;=15000,I735,IF(I735&lt;=40000,ROUNDUP(I735/2,0)+7500,IF(I735&lt;=70000,ROUNDUP(I735/4,0)+17500,35000)))),MIN(IF(H735&lt;=0,0,IF(H735&lt;=12000,H735,IF(H735&lt;=32000,ROUNDUP(H735/2,0)+6000,IF(H735&lt;=56000,ROUNDUP(H735/4,0)+14000,28000))))+IF(I735&lt;=0,0,IF(I735&lt;=15000,I735,IF(I735&lt;=40000,ROUNDUP(I735/2,0)+7500,IF(I735&lt;=70000,ROUNDUP(I735/4,0)+17500,35000)))),28000))))</f>
        <v/>
      </c>
      <c r="V735" s="18">
        <f>MIN(70000,S735+T735+U735)</f>
        <v/>
      </c>
      <c r="W735" s="18">
        <f>MAX(0,ROUNDDOWN(M735-J735-N735-K735-0,-3))</f>
        <v/>
      </c>
      <c r="X735" s="18">
        <f>MAX(0,ROUNDDOWN(M735-J735-N735-K735-R735,-3))</f>
        <v/>
      </c>
      <c r="Y735" s="18">
        <f>IF(W735&lt;=0,0,ROUNDDOWN((W735*LOOKUP(W735,{0,1950001,3300001,6950001,9000001,18000001,40000001},{0.05,0.1,0.2,0.23,0.33,0.4,0.45})-LOOKUP(W735,{0,1950001,3300001,6950001,9000001,18000001,40000001},{0,97500,427500,636000,1536000,2796000,4796000}))*1.021,-2))</f>
        <v/>
      </c>
      <c r="Z735" s="18">
        <f>IF(X735&lt;=0,0,ROUNDDOWN((X735*LOOKUP(X735,{0,1950001,3300001,6950001,9000001,18000001,40000001},{0.05,0.1,0.2,0.23,0.33,0.4,0.45})-LOOKUP(X735,{0,1950001,3300001,6950001,9000001,18000001,40000001},{0,97500,427500,636000,1536000,2796000,4796000}))*1.021,-2))</f>
        <v/>
      </c>
      <c r="AA735" s="18">
        <f>MAX(0,ROUNDDOWN(M735-J735-430000-L735-0,-3))</f>
        <v/>
      </c>
      <c r="AB735" s="18">
        <f>MAX(0,ROUNDDOWN(M735-J735-430000-L735-V735,-3))</f>
        <v/>
      </c>
      <c r="AC735" s="18">
        <f>IF(M735&lt;=450000,0,MAX(0,ROUNDDOWN(AA735*0.06-MIN(50000,AA735)*0.03,-2))+MAX(0,ROUNDDOWN(AA735*0.04-MIN(50000,AA735)*0.02,-2)))</f>
        <v/>
      </c>
      <c r="AD735" s="18">
        <f>IF(M735&lt;=450000,0,MAX(0,ROUNDDOWN(AB735*0.06-MIN(50000,AB735)*0.03,-2))+MAX(0,ROUNDDOWN(AB735*0.04-MIN(50000,AB735)*0.02,-2)))</f>
        <v/>
      </c>
      <c r="AE735" s="18">
        <f>Y735-Z735</f>
        <v/>
      </c>
      <c r="AF735" s="18">
        <f>AC735-AD735</f>
        <v/>
      </c>
      <c r="AG735" s="18">
        <f>AE735+AF735</f>
        <v/>
      </c>
      <c r="AH735" s="20">
        <f>IF(W735&lt;=0,0,LOOKUP(W735,{0,1950001,3300001,6950001,9000001,18000001,40000001},{0.05,0.1,0.2,0.23,0.33,0.4,0.45}))</f>
        <v/>
      </c>
    </row>
    <row r="736">
      <c r="A736" t="inlineStr">
        <is>
          <t>1万円刻み 一般8万円</t>
        </is>
      </c>
      <c r="B736" s="18">
        <f>'4_1万円刻み'!$A$219</f>
        <v/>
      </c>
      <c r="C736" s="19" t="n">
        <v>2026</v>
      </c>
      <c r="D736" t="inlineStr">
        <is>
          <t>いいえ</t>
        </is>
      </c>
      <c r="E736" s="18" t="n">
        <v>80000</v>
      </c>
      <c r="F736" s="18" t="n">
        <v>0</v>
      </c>
      <c r="G736" s="18" t="n">
        <v>0</v>
      </c>
      <c r="H736" s="18" t="n">
        <v>0</v>
      </c>
      <c r="I736" s="18" t="n">
        <v>0</v>
      </c>
      <c r="J736" s="18">
        <f>ROUND(MIN(B736/12,650000)*12*0.0915+MIN(B736/12,1390000)*12*(0.0504+0)+B736*0.005,0)</f>
        <v/>
      </c>
      <c r="K736" s="18" t="n">
        <v>0</v>
      </c>
      <c r="L736" s="18" t="n">
        <v>0</v>
      </c>
      <c r="M736" s="18">
        <f>ROUND(IF(C736&gt;=2026,IF(B736&lt;741000,0,IF(B736&lt;2191000,B736-740000,IF(B736&lt;2193000,1451000,IF(B736&lt;2196000,1453000,IF(B736&lt;2200000,1456000,IF(B736&lt;3600000,ROUNDDOWN(B736/4,-3)*2.8-80000,IF(B736&lt;6600000,ROUNDDOWN(B736/4,-3)*3.2-440000,IF(B736&lt;8500000,ROUNDDOWN(B736*0.9,0)-1100000,B736-1950000)))))))),IF(B736&lt;651000,0,IF(B736&lt;1900000,B736-650000,IF(B736&lt;3600000,ROUNDDOWN(B736/4,-3)*2.8-80000,IF(B736&lt;6600000,ROUNDDOWN(B736/4,-3)*3.2-440000,IF(B736&lt;8500000,ROUNDDOWN(B736*0.9,0)-1100000,B736-1950000)))))),0)</f>
        <v/>
      </c>
      <c r="N736" s="18">
        <f>IF(M736&gt;23500000,NA(),IF(C736&gt;=2026,IF(M736&lt;=4890000,1040000,IF(M736&lt;=6550000,670000,620000)),IF(M736&lt;=1320000,950000,IF(M736&lt;=3360000,880000,IF(M736&lt;=4890000,680000,IF(M736&lt;=6550000,630000,580000))))))</f>
        <v/>
      </c>
      <c r="O736" s="18">
        <f>IF(F736&lt;=0,IF(AND(D736="はい",C736&gt;=2026,C736&lt;=2027),IF(E736&lt;=0,0,IF(E736&lt;=30000,E736,IF(E736&lt;=60000,ROUNDUP(E736/2,0)+15000,IF(E736&lt;=120000,ROUNDUP(E736/4,0)+30000,60000)))),IF(E736&lt;=0,0,IF(E736&lt;=20000,E736,IF(E736&lt;=40000,ROUNDUP(E736/2,0)+10000,IF(E736&lt;=80000,ROUNDUP(E736/4,0)+20000,40000))))),IF(E736&lt;=0,IF(F736&lt;=0,0,IF(F736&lt;=25000,F736,IF(F736&lt;=50000,ROUNDUP(F736/2,0)+12500,IF(F736&lt;=100000,ROUNDUP(F736/4,0)+25000,50000)))),MAX(IF(F736&lt;=0,0,IF(F736&lt;=25000,F736,IF(F736&lt;=50000,ROUNDUP(F736/2,0)+12500,IF(F736&lt;=100000,ROUNDUP(F736/4,0)+25000,50000)))),MIN(IF(AND(D736="はい",C736&gt;=2026,C736&lt;=2027),IF(E736&lt;=0,0,IF(E736&lt;=30000,E736,IF(E736&lt;=60000,ROUNDUP(E736/2,0)+15000,IF(E736&lt;=120000,ROUNDUP(E736/4,0)+30000,60000)))),IF(E736&lt;=0,0,IF(E736&lt;=20000,E736,IF(E736&lt;=40000,ROUNDUP(E736/2,0)+10000,IF(E736&lt;=80000,ROUNDUP(E736/4,0)+20000,40000)))))+IF(F736&lt;=0,0,IF(F736&lt;=25000,F736,IF(F736&lt;=50000,ROUNDUP(F736/2,0)+12500,IF(F736&lt;=100000,ROUNDUP(F736/4,0)+25000,50000)))),IF(AND(D736="はい",C736&gt;=2026,C736&lt;=2027),60000,40000)))))</f>
        <v/>
      </c>
      <c r="P736" s="18">
        <f>IF(G736&lt;=0,0,IF(G736&lt;=20000,G736,IF(G736&lt;=40000,ROUNDUP(G736/2,0)+10000,IF(G736&lt;=80000,ROUNDUP(G736/4,0)+20000,40000))))</f>
        <v/>
      </c>
      <c r="Q736" s="18">
        <f>IF(I736&lt;=0,IF(H736&lt;=0,0,IF(H736&lt;=20000,H736,IF(H736&lt;=40000,ROUNDUP(H736/2,0)+10000,IF(H736&lt;=80000,ROUNDUP(H736/4,0)+20000,40000)))),IF(H736&lt;=0,IF(I736&lt;=0,0,IF(I736&lt;=25000,I736,IF(I736&lt;=50000,ROUNDUP(I736/2,0)+12500,IF(I736&lt;=100000,ROUNDUP(I736/4,0)+25000,50000)))),MAX(IF(I736&lt;=0,0,IF(I736&lt;=25000,I736,IF(I736&lt;=50000,ROUNDUP(I736/2,0)+12500,IF(I736&lt;=100000,ROUNDUP(I736/4,0)+25000,50000)))),MIN(IF(H736&lt;=0,0,IF(H736&lt;=20000,H736,IF(H736&lt;=40000,ROUNDUP(H736/2,0)+10000,IF(H736&lt;=80000,ROUNDUP(H736/4,0)+20000,40000))))+IF(I736&lt;=0,0,IF(I736&lt;=25000,I736,IF(I736&lt;=50000,ROUNDUP(I736/2,0)+12500,IF(I736&lt;=100000,ROUNDUP(I736/4,0)+25000,50000)))),40000))))</f>
        <v/>
      </c>
      <c r="R736" s="18">
        <f>MIN(120000,O736+P736+Q736)</f>
        <v/>
      </c>
      <c r="S736" s="18">
        <f>IF(F736&lt;=0,IF(E736&lt;=0,0,IF(E736&lt;=12000,E736,IF(E736&lt;=32000,ROUNDUP(E736/2,0)+6000,IF(E736&lt;=56000,ROUNDUP(E736/4,0)+14000,28000)))),IF(E736&lt;=0,IF(F736&lt;=0,0,IF(F736&lt;=15000,F736,IF(F736&lt;=40000,ROUNDUP(F736/2,0)+7500,IF(F736&lt;=70000,ROUNDUP(F736/4,0)+17500,35000)))),MAX(IF(F736&lt;=0,0,IF(F736&lt;=15000,F736,IF(F736&lt;=40000,ROUNDUP(F736/2,0)+7500,IF(F736&lt;=70000,ROUNDUP(F736/4,0)+17500,35000)))),MIN(IF(E736&lt;=0,0,IF(E736&lt;=12000,E736,IF(E736&lt;=32000,ROUNDUP(E736/2,0)+6000,IF(E736&lt;=56000,ROUNDUP(E736/4,0)+14000,28000))))+IF(F736&lt;=0,0,IF(F736&lt;=15000,F736,IF(F736&lt;=40000,ROUNDUP(F736/2,0)+7500,IF(F736&lt;=70000,ROUNDUP(F736/4,0)+17500,35000)))),28000))))</f>
        <v/>
      </c>
      <c r="T736" s="18">
        <f>IF(G736&lt;=0,0,IF(G736&lt;=12000,G736,IF(G736&lt;=32000,ROUNDUP(G736/2,0)+6000,IF(G736&lt;=56000,ROUNDUP(G736/4,0)+14000,28000))))</f>
        <v/>
      </c>
      <c r="U736" s="18">
        <f>IF(I736&lt;=0,IF(H736&lt;=0,0,IF(H736&lt;=12000,H736,IF(H736&lt;=32000,ROUNDUP(H736/2,0)+6000,IF(H736&lt;=56000,ROUNDUP(H736/4,0)+14000,28000)))),IF(H736&lt;=0,IF(I736&lt;=0,0,IF(I736&lt;=15000,I736,IF(I736&lt;=40000,ROUNDUP(I736/2,0)+7500,IF(I736&lt;=70000,ROUNDUP(I736/4,0)+17500,35000)))),MAX(IF(I736&lt;=0,0,IF(I736&lt;=15000,I736,IF(I736&lt;=40000,ROUNDUP(I736/2,0)+7500,IF(I736&lt;=70000,ROUNDUP(I736/4,0)+17500,35000)))),MIN(IF(H736&lt;=0,0,IF(H736&lt;=12000,H736,IF(H736&lt;=32000,ROUNDUP(H736/2,0)+6000,IF(H736&lt;=56000,ROUNDUP(H736/4,0)+14000,28000))))+IF(I736&lt;=0,0,IF(I736&lt;=15000,I736,IF(I736&lt;=40000,ROUNDUP(I736/2,0)+7500,IF(I736&lt;=70000,ROUNDUP(I736/4,0)+17500,35000)))),28000))))</f>
        <v/>
      </c>
      <c r="V736" s="18">
        <f>MIN(70000,S736+T736+U736)</f>
        <v/>
      </c>
      <c r="W736" s="18">
        <f>MAX(0,ROUNDDOWN(M736-J736-N736-K736-0,-3))</f>
        <v/>
      </c>
      <c r="X736" s="18">
        <f>MAX(0,ROUNDDOWN(M736-J736-N736-K736-R736,-3))</f>
        <v/>
      </c>
      <c r="Y736" s="18">
        <f>IF(W736&lt;=0,0,ROUNDDOWN((W736*LOOKUP(W736,{0,1950001,3300001,6950001,9000001,18000001,40000001},{0.05,0.1,0.2,0.23,0.33,0.4,0.45})-LOOKUP(W736,{0,1950001,3300001,6950001,9000001,18000001,40000001},{0,97500,427500,636000,1536000,2796000,4796000}))*1.021,-2))</f>
        <v/>
      </c>
      <c r="Z736" s="18">
        <f>IF(X736&lt;=0,0,ROUNDDOWN((X736*LOOKUP(X736,{0,1950001,3300001,6950001,9000001,18000001,40000001},{0.05,0.1,0.2,0.23,0.33,0.4,0.45})-LOOKUP(X736,{0,1950001,3300001,6950001,9000001,18000001,40000001},{0,97500,427500,636000,1536000,2796000,4796000}))*1.021,-2))</f>
        <v/>
      </c>
      <c r="AA736" s="18">
        <f>MAX(0,ROUNDDOWN(M736-J736-430000-L736-0,-3))</f>
        <v/>
      </c>
      <c r="AB736" s="18">
        <f>MAX(0,ROUNDDOWN(M736-J736-430000-L736-V736,-3))</f>
        <v/>
      </c>
      <c r="AC736" s="18">
        <f>IF(M736&lt;=450000,0,MAX(0,ROUNDDOWN(AA736*0.06-MIN(50000,AA736)*0.03,-2))+MAX(0,ROUNDDOWN(AA736*0.04-MIN(50000,AA736)*0.02,-2)))</f>
        <v/>
      </c>
      <c r="AD736" s="18">
        <f>IF(M736&lt;=450000,0,MAX(0,ROUNDDOWN(AB736*0.06-MIN(50000,AB736)*0.03,-2))+MAX(0,ROUNDDOWN(AB736*0.04-MIN(50000,AB736)*0.02,-2)))</f>
        <v/>
      </c>
      <c r="AE736" s="18">
        <f>Y736-Z736</f>
        <v/>
      </c>
      <c r="AF736" s="18">
        <f>AC736-AD736</f>
        <v/>
      </c>
      <c r="AG736" s="18">
        <f>AE736+AF736</f>
        <v/>
      </c>
      <c r="AH736" s="20">
        <f>IF(W736&lt;=0,0,LOOKUP(W736,{0,1950001,3300001,6950001,9000001,18000001,40000001},{0.05,0.1,0.2,0.23,0.33,0.4,0.45}))</f>
        <v/>
      </c>
    </row>
    <row r="737">
      <c r="A737" t="inlineStr">
        <is>
          <t>1万円刻み 特例あり一般12万円</t>
        </is>
      </c>
      <c r="B737" s="18">
        <f>'4_1万円刻み'!$A$219</f>
        <v/>
      </c>
      <c r="C737" s="19" t="n">
        <v>2026</v>
      </c>
      <c r="D737" t="inlineStr">
        <is>
          <t>はい</t>
        </is>
      </c>
      <c r="E737" s="18" t="n">
        <v>120000</v>
      </c>
      <c r="F737" s="18" t="n">
        <v>0</v>
      </c>
      <c r="G737" s="18" t="n">
        <v>0</v>
      </c>
      <c r="H737" s="18" t="n">
        <v>0</v>
      </c>
      <c r="I737" s="18" t="n">
        <v>0</v>
      </c>
      <c r="J737" s="18">
        <f>ROUND(MIN(B737/12,650000)*12*0.0915+MIN(B737/12,1390000)*12*(0.0504+0)+B737*0.005,0)</f>
        <v/>
      </c>
      <c r="K737" s="18" t="n">
        <v>0</v>
      </c>
      <c r="L737" s="18" t="n">
        <v>0</v>
      </c>
      <c r="M737" s="18">
        <f>ROUND(IF(C737&gt;=2026,IF(B737&lt;741000,0,IF(B737&lt;2191000,B737-740000,IF(B737&lt;2193000,1451000,IF(B737&lt;2196000,1453000,IF(B737&lt;2200000,1456000,IF(B737&lt;3600000,ROUNDDOWN(B737/4,-3)*2.8-80000,IF(B737&lt;6600000,ROUNDDOWN(B737/4,-3)*3.2-440000,IF(B737&lt;8500000,ROUNDDOWN(B737*0.9,0)-1100000,B737-1950000)))))))),IF(B737&lt;651000,0,IF(B737&lt;1900000,B737-650000,IF(B737&lt;3600000,ROUNDDOWN(B737/4,-3)*2.8-80000,IF(B737&lt;6600000,ROUNDDOWN(B737/4,-3)*3.2-440000,IF(B737&lt;8500000,ROUNDDOWN(B737*0.9,0)-1100000,B737-1950000)))))),0)</f>
        <v/>
      </c>
      <c r="N737" s="18">
        <f>IF(M737&gt;23500000,NA(),IF(C737&gt;=2026,IF(M737&lt;=4890000,1040000,IF(M737&lt;=6550000,670000,620000)),IF(M737&lt;=1320000,950000,IF(M737&lt;=3360000,880000,IF(M737&lt;=4890000,680000,IF(M737&lt;=6550000,630000,580000))))))</f>
        <v/>
      </c>
      <c r="O737" s="18">
        <f>IF(F737&lt;=0,IF(AND(D737="はい",C737&gt;=2026,C737&lt;=2027),IF(E737&lt;=0,0,IF(E737&lt;=30000,E737,IF(E737&lt;=60000,ROUNDUP(E737/2,0)+15000,IF(E737&lt;=120000,ROUNDUP(E737/4,0)+30000,60000)))),IF(E737&lt;=0,0,IF(E737&lt;=20000,E737,IF(E737&lt;=40000,ROUNDUP(E737/2,0)+10000,IF(E737&lt;=80000,ROUNDUP(E737/4,0)+20000,40000))))),IF(E737&lt;=0,IF(F737&lt;=0,0,IF(F737&lt;=25000,F737,IF(F737&lt;=50000,ROUNDUP(F737/2,0)+12500,IF(F737&lt;=100000,ROUNDUP(F737/4,0)+25000,50000)))),MAX(IF(F737&lt;=0,0,IF(F737&lt;=25000,F737,IF(F737&lt;=50000,ROUNDUP(F737/2,0)+12500,IF(F737&lt;=100000,ROUNDUP(F737/4,0)+25000,50000)))),MIN(IF(AND(D737="はい",C737&gt;=2026,C737&lt;=2027),IF(E737&lt;=0,0,IF(E737&lt;=30000,E737,IF(E737&lt;=60000,ROUNDUP(E737/2,0)+15000,IF(E737&lt;=120000,ROUNDUP(E737/4,0)+30000,60000)))),IF(E737&lt;=0,0,IF(E737&lt;=20000,E737,IF(E737&lt;=40000,ROUNDUP(E737/2,0)+10000,IF(E737&lt;=80000,ROUNDUP(E737/4,0)+20000,40000)))))+IF(F737&lt;=0,0,IF(F737&lt;=25000,F737,IF(F737&lt;=50000,ROUNDUP(F737/2,0)+12500,IF(F737&lt;=100000,ROUNDUP(F737/4,0)+25000,50000)))),IF(AND(D737="はい",C737&gt;=2026,C737&lt;=2027),60000,40000)))))</f>
        <v/>
      </c>
      <c r="P737" s="18">
        <f>IF(G737&lt;=0,0,IF(G737&lt;=20000,G737,IF(G737&lt;=40000,ROUNDUP(G737/2,0)+10000,IF(G737&lt;=80000,ROUNDUP(G737/4,0)+20000,40000))))</f>
        <v/>
      </c>
      <c r="Q737" s="18">
        <f>IF(I737&lt;=0,IF(H737&lt;=0,0,IF(H737&lt;=20000,H737,IF(H737&lt;=40000,ROUNDUP(H737/2,0)+10000,IF(H737&lt;=80000,ROUNDUP(H737/4,0)+20000,40000)))),IF(H737&lt;=0,IF(I737&lt;=0,0,IF(I737&lt;=25000,I737,IF(I737&lt;=50000,ROUNDUP(I737/2,0)+12500,IF(I737&lt;=100000,ROUNDUP(I737/4,0)+25000,50000)))),MAX(IF(I737&lt;=0,0,IF(I737&lt;=25000,I737,IF(I737&lt;=50000,ROUNDUP(I737/2,0)+12500,IF(I737&lt;=100000,ROUNDUP(I737/4,0)+25000,50000)))),MIN(IF(H737&lt;=0,0,IF(H737&lt;=20000,H737,IF(H737&lt;=40000,ROUNDUP(H737/2,0)+10000,IF(H737&lt;=80000,ROUNDUP(H737/4,0)+20000,40000))))+IF(I737&lt;=0,0,IF(I737&lt;=25000,I737,IF(I737&lt;=50000,ROUNDUP(I737/2,0)+12500,IF(I737&lt;=100000,ROUNDUP(I737/4,0)+25000,50000)))),40000))))</f>
        <v/>
      </c>
      <c r="R737" s="18">
        <f>MIN(120000,O737+P737+Q737)</f>
        <v/>
      </c>
      <c r="S737" s="18">
        <f>IF(F737&lt;=0,IF(E737&lt;=0,0,IF(E737&lt;=12000,E737,IF(E737&lt;=32000,ROUNDUP(E737/2,0)+6000,IF(E737&lt;=56000,ROUNDUP(E737/4,0)+14000,28000)))),IF(E737&lt;=0,IF(F737&lt;=0,0,IF(F737&lt;=15000,F737,IF(F737&lt;=40000,ROUNDUP(F737/2,0)+7500,IF(F737&lt;=70000,ROUNDUP(F737/4,0)+17500,35000)))),MAX(IF(F737&lt;=0,0,IF(F737&lt;=15000,F737,IF(F737&lt;=40000,ROUNDUP(F737/2,0)+7500,IF(F737&lt;=70000,ROUNDUP(F737/4,0)+17500,35000)))),MIN(IF(E737&lt;=0,0,IF(E737&lt;=12000,E737,IF(E737&lt;=32000,ROUNDUP(E737/2,0)+6000,IF(E737&lt;=56000,ROUNDUP(E737/4,0)+14000,28000))))+IF(F737&lt;=0,0,IF(F737&lt;=15000,F737,IF(F737&lt;=40000,ROUNDUP(F737/2,0)+7500,IF(F737&lt;=70000,ROUNDUP(F737/4,0)+17500,35000)))),28000))))</f>
        <v/>
      </c>
      <c r="T737" s="18">
        <f>IF(G737&lt;=0,0,IF(G737&lt;=12000,G737,IF(G737&lt;=32000,ROUNDUP(G737/2,0)+6000,IF(G737&lt;=56000,ROUNDUP(G737/4,0)+14000,28000))))</f>
        <v/>
      </c>
      <c r="U737" s="18">
        <f>IF(I737&lt;=0,IF(H737&lt;=0,0,IF(H737&lt;=12000,H737,IF(H737&lt;=32000,ROUNDUP(H737/2,0)+6000,IF(H737&lt;=56000,ROUNDUP(H737/4,0)+14000,28000)))),IF(H737&lt;=0,IF(I737&lt;=0,0,IF(I737&lt;=15000,I737,IF(I737&lt;=40000,ROUNDUP(I737/2,0)+7500,IF(I737&lt;=70000,ROUNDUP(I737/4,0)+17500,35000)))),MAX(IF(I737&lt;=0,0,IF(I737&lt;=15000,I737,IF(I737&lt;=40000,ROUNDUP(I737/2,0)+7500,IF(I737&lt;=70000,ROUNDUP(I737/4,0)+17500,35000)))),MIN(IF(H737&lt;=0,0,IF(H737&lt;=12000,H737,IF(H737&lt;=32000,ROUNDUP(H737/2,0)+6000,IF(H737&lt;=56000,ROUNDUP(H737/4,0)+14000,28000))))+IF(I737&lt;=0,0,IF(I737&lt;=15000,I737,IF(I737&lt;=40000,ROUNDUP(I737/2,0)+7500,IF(I737&lt;=70000,ROUNDUP(I737/4,0)+17500,35000)))),28000))))</f>
        <v/>
      </c>
      <c r="V737" s="18">
        <f>MIN(70000,S737+T737+U737)</f>
        <v/>
      </c>
      <c r="W737" s="18">
        <f>MAX(0,ROUNDDOWN(M737-J737-N737-K737-0,-3))</f>
        <v/>
      </c>
      <c r="X737" s="18">
        <f>MAX(0,ROUNDDOWN(M737-J737-N737-K737-R737,-3))</f>
        <v/>
      </c>
      <c r="Y737" s="18">
        <f>IF(W737&lt;=0,0,ROUNDDOWN((W737*LOOKUP(W737,{0,1950001,3300001,6950001,9000001,18000001,40000001},{0.05,0.1,0.2,0.23,0.33,0.4,0.45})-LOOKUP(W737,{0,1950001,3300001,6950001,9000001,18000001,40000001},{0,97500,427500,636000,1536000,2796000,4796000}))*1.021,-2))</f>
        <v/>
      </c>
      <c r="Z737" s="18">
        <f>IF(X737&lt;=0,0,ROUNDDOWN((X737*LOOKUP(X737,{0,1950001,3300001,6950001,9000001,18000001,40000001},{0.05,0.1,0.2,0.23,0.33,0.4,0.45})-LOOKUP(X737,{0,1950001,3300001,6950001,9000001,18000001,40000001},{0,97500,427500,636000,1536000,2796000,4796000}))*1.021,-2))</f>
        <v/>
      </c>
      <c r="AA737" s="18">
        <f>MAX(0,ROUNDDOWN(M737-J737-430000-L737-0,-3))</f>
        <v/>
      </c>
      <c r="AB737" s="18">
        <f>MAX(0,ROUNDDOWN(M737-J737-430000-L737-V737,-3))</f>
        <v/>
      </c>
      <c r="AC737" s="18">
        <f>IF(M737&lt;=450000,0,MAX(0,ROUNDDOWN(AA737*0.06-MIN(50000,AA737)*0.03,-2))+MAX(0,ROUNDDOWN(AA737*0.04-MIN(50000,AA737)*0.02,-2)))</f>
        <v/>
      </c>
      <c r="AD737" s="18">
        <f>IF(M737&lt;=450000,0,MAX(0,ROUNDDOWN(AB737*0.06-MIN(50000,AB737)*0.03,-2))+MAX(0,ROUNDDOWN(AB737*0.04-MIN(50000,AB737)*0.02,-2)))</f>
        <v/>
      </c>
      <c r="AE737" s="18">
        <f>Y737-Z737</f>
        <v/>
      </c>
      <c r="AF737" s="18">
        <f>AC737-AD737</f>
        <v/>
      </c>
      <c r="AG737" s="18">
        <f>AE737+AF737</f>
        <v/>
      </c>
      <c r="AH737" s="20">
        <f>IF(W737&lt;=0,0,LOOKUP(W737,{0,1950001,3300001,6950001,9000001,18000001,40000001},{0.05,0.1,0.2,0.23,0.33,0.4,0.45}))</f>
        <v/>
      </c>
    </row>
    <row r="738">
      <c r="A738" t="inlineStr">
        <is>
          <t>1万円刻み 3区分8万円ずつ</t>
        </is>
      </c>
      <c r="B738" s="18">
        <f>'4_1万円刻み'!$A$220</f>
        <v/>
      </c>
      <c r="C738" s="19" t="n">
        <v>2026</v>
      </c>
      <c r="D738" t="inlineStr">
        <is>
          <t>いいえ</t>
        </is>
      </c>
      <c r="E738" s="18" t="n">
        <v>80000</v>
      </c>
      <c r="F738" s="18" t="n">
        <v>0</v>
      </c>
      <c r="G738" s="18" t="n">
        <v>80000</v>
      </c>
      <c r="H738" s="18" t="n">
        <v>80000</v>
      </c>
      <c r="I738" s="18" t="n">
        <v>0</v>
      </c>
      <c r="J738" s="18">
        <f>ROUND(MIN(B738/12,650000)*12*0.0915+MIN(B738/12,1390000)*12*(0.0504+0)+B738*0.005,0)</f>
        <v/>
      </c>
      <c r="K738" s="18" t="n">
        <v>0</v>
      </c>
      <c r="L738" s="18" t="n">
        <v>0</v>
      </c>
      <c r="M738" s="18">
        <f>ROUND(IF(C738&gt;=2026,IF(B738&lt;741000,0,IF(B738&lt;2191000,B738-740000,IF(B738&lt;2193000,1451000,IF(B738&lt;2196000,1453000,IF(B738&lt;2200000,1456000,IF(B738&lt;3600000,ROUNDDOWN(B738/4,-3)*2.8-80000,IF(B738&lt;6600000,ROUNDDOWN(B738/4,-3)*3.2-440000,IF(B738&lt;8500000,ROUNDDOWN(B738*0.9,0)-1100000,B738-1950000)))))))),IF(B738&lt;651000,0,IF(B738&lt;1900000,B738-650000,IF(B738&lt;3600000,ROUNDDOWN(B738/4,-3)*2.8-80000,IF(B738&lt;6600000,ROUNDDOWN(B738/4,-3)*3.2-440000,IF(B738&lt;8500000,ROUNDDOWN(B738*0.9,0)-1100000,B738-1950000)))))),0)</f>
        <v/>
      </c>
      <c r="N738" s="18">
        <f>IF(M738&gt;23500000,NA(),IF(C738&gt;=2026,IF(M738&lt;=4890000,1040000,IF(M738&lt;=6550000,670000,620000)),IF(M738&lt;=1320000,950000,IF(M738&lt;=3360000,880000,IF(M738&lt;=4890000,680000,IF(M738&lt;=6550000,630000,580000))))))</f>
        <v/>
      </c>
      <c r="O738" s="18">
        <f>IF(F738&lt;=0,IF(AND(D738="はい",C738&gt;=2026,C738&lt;=2027),IF(E738&lt;=0,0,IF(E738&lt;=30000,E738,IF(E738&lt;=60000,ROUNDUP(E738/2,0)+15000,IF(E738&lt;=120000,ROUNDUP(E738/4,0)+30000,60000)))),IF(E738&lt;=0,0,IF(E738&lt;=20000,E738,IF(E738&lt;=40000,ROUNDUP(E738/2,0)+10000,IF(E738&lt;=80000,ROUNDUP(E738/4,0)+20000,40000))))),IF(E738&lt;=0,IF(F738&lt;=0,0,IF(F738&lt;=25000,F738,IF(F738&lt;=50000,ROUNDUP(F738/2,0)+12500,IF(F738&lt;=100000,ROUNDUP(F738/4,0)+25000,50000)))),MAX(IF(F738&lt;=0,0,IF(F738&lt;=25000,F738,IF(F738&lt;=50000,ROUNDUP(F738/2,0)+12500,IF(F738&lt;=100000,ROUNDUP(F738/4,0)+25000,50000)))),MIN(IF(AND(D738="はい",C738&gt;=2026,C738&lt;=2027),IF(E738&lt;=0,0,IF(E738&lt;=30000,E738,IF(E738&lt;=60000,ROUNDUP(E738/2,0)+15000,IF(E738&lt;=120000,ROUNDUP(E738/4,0)+30000,60000)))),IF(E738&lt;=0,0,IF(E738&lt;=20000,E738,IF(E738&lt;=40000,ROUNDUP(E738/2,0)+10000,IF(E738&lt;=80000,ROUNDUP(E738/4,0)+20000,40000)))))+IF(F738&lt;=0,0,IF(F738&lt;=25000,F738,IF(F738&lt;=50000,ROUNDUP(F738/2,0)+12500,IF(F738&lt;=100000,ROUNDUP(F738/4,0)+25000,50000)))),IF(AND(D738="はい",C738&gt;=2026,C738&lt;=2027),60000,40000)))))</f>
        <v/>
      </c>
      <c r="P738" s="18">
        <f>IF(G738&lt;=0,0,IF(G738&lt;=20000,G738,IF(G738&lt;=40000,ROUNDUP(G738/2,0)+10000,IF(G738&lt;=80000,ROUNDUP(G738/4,0)+20000,40000))))</f>
        <v/>
      </c>
      <c r="Q738" s="18">
        <f>IF(I738&lt;=0,IF(H738&lt;=0,0,IF(H738&lt;=20000,H738,IF(H738&lt;=40000,ROUNDUP(H738/2,0)+10000,IF(H738&lt;=80000,ROUNDUP(H738/4,0)+20000,40000)))),IF(H738&lt;=0,IF(I738&lt;=0,0,IF(I738&lt;=25000,I738,IF(I738&lt;=50000,ROUNDUP(I738/2,0)+12500,IF(I738&lt;=100000,ROUNDUP(I738/4,0)+25000,50000)))),MAX(IF(I738&lt;=0,0,IF(I738&lt;=25000,I738,IF(I738&lt;=50000,ROUNDUP(I738/2,0)+12500,IF(I738&lt;=100000,ROUNDUP(I738/4,0)+25000,50000)))),MIN(IF(H738&lt;=0,0,IF(H738&lt;=20000,H738,IF(H738&lt;=40000,ROUNDUP(H738/2,0)+10000,IF(H738&lt;=80000,ROUNDUP(H738/4,0)+20000,40000))))+IF(I738&lt;=0,0,IF(I738&lt;=25000,I738,IF(I738&lt;=50000,ROUNDUP(I738/2,0)+12500,IF(I738&lt;=100000,ROUNDUP(I738/4,0)+25000,50000)))),40000))))</f>
        <v/>
      </c>
      <c r="R738" s="18">
        <f>MIN(120000,O738+P738+Q738)</f>
        <v/>
      </c>
      <c r="S738" s="18">
        <f>IF(F738&lt;=0,IF(E738&lt;=0,0,IF(E738&lt;=12000,E738,IF(E738&lt;=32000,ROUNDUP(E738/2,0)+6000,IF(E738&lt;=56000,ROUNDUP(E738/4,0)+14000,28000)))),IF(E738&lt;=0,IF(F738&lt;=0,0,IF(F738&lt;=15000,F738,IF(F738&lt;=40000,ROUNDUP(F738/2,0)+7500,IF(F738&lt;=70000,ROUNDUP(F738/4,0)+17500,35000)))),MAX(IF(F738&lt;=0,0,IF(F738&lt;=15000,F738,IF(F738&lt;=40000,ROUNDUP(F738/2,0)+7500,IF(F738&lt;=70000,ROUNDUP(F738/4,0)+17500,35000)))),MIN(IF(E738&lt;=0,0,IF(E738&lt;=12000,E738,IF(E738&lt;=32000,ROUNDUP(E738/2,0)+6000,IF(E738&lt;=56000,ROUNDUP(E738/4,0)+14000,28000))))+IF(F738&lt;=0,0,IF(F738&lt;=15000,F738,IF(F738&lt;=40000,ROUNDUP(F738/2,0)+7500,IF(F738&lt;=70000,ROUNDUP(F738/4,0)+17500,35000)))),28000))))</f>
        <v/>
      </c>
      <c r="T738" s="18">
        <f>IF(G738&lt;=0,0,IF(G738&lt;=12000,G738,IF(G738&lt;=32000,ROUNDUP(G738/2,0)+6000,IF(G738&lt;=56000,ROUNDUP(G738/4,0)+14000,28000))))</f>
        <v/>
      </c>
      <c r="U738" s="18">
        <f>IF(I738&lt;=0,IF(H738&lt;=0,0,IF(H738&lt;=12000,H738,IF(H738&lt;=32000,ROUNDUP(H738/2,0)+6000,IF(H738&lt;=56000,ROUNDUP(H738/4,0)+14000,28000)))),IF(H738&lt;=0,IF(I738&lt;=0,0,IF(I738&lt;=15000,I738,IF(I738&lt;=40000,ROUNDUP(I738/2,0)+7500,IF(I738&lt;=70000,ROUNDUP(I738/4,0)+17500,35000)))),MAX(IF(I738&lt;=0,0,IF(I738&lt;=15000,I738,IF(I738&lt;=40000,ROUNDUP(I738/2,0)+7500,IF(I738&lt;=70000,ROUNDUP(I738/4,0)+17500,35000)))),MIN(IF(H738&lt;=0,0,IF(H738&lt;=12000,H738,IF(H738&lt;=32000,ROUNDUP(H738/2,0)+6000,IF(H738&lt;=56000,ROUNDUP(H738/4,0)+14000,28000))))+IF(I738&lt;=0,0,IF(I738&lt;=15000,I738,IF(I738&lt;=40000,ROUNDUP(I738/2,0)+7500,IF(I738&lt;=70000,ROUNDUP(I738/4,0)+17500,35000)))),28000))))</f>
        <v/>
      </c>
      <c r="V738" s="18">
        <f>MIN(70000,S738+T738+U738)</f>
        <v/>
      </c>
      <c r="W738" s="18">
        <f>MAX(0,ROUNDDOWN(M738-J738-N738-K738-0,-3))</f>
        <v/>
      </c>
      <c r="X738" s="18">
        <f>MAX(0,ROUNDDOWN(M738-J738-N738-K738-R738,-3))</f>
        <v/>
      </c>
      <c r="Y738" s="18">
        <f>IF(W738&lt;=0,0,ROUNDDOWN((W738*LOOKUP(W738,{0,1950001,3300001,6950001,9000001,18000001,40000001},{0.05,0.1,0.2,0.23,0.33,0.4,0.45})-LOOKUP(W738,{0,1950001,3300001,6950001,9000001,18000001,40000001},{0,97500,427500,636000,1536000,2796000,4796000}))*1.021,-2))</f>
        <v/>
      </c>
      <c r="Z738" s="18">
        <f>IF(X738&lt;=0,0,ROUNDDOWN((X738*LOOKUP(X738,{0,1950001,3300001,6950001,9000001,18000001,40000001},{0.05,0.1,0.2,0.23,0.33,0.4,0.45})-LOOKUP(X738,{0,1950001,3300001,6950001,9000001,18000001,40000001},{0,97500,427500,636000,1536000,2796000,4796000}))*1.021,-2))</f>
        <v/>
      </c>
      <c r="AA738" s="18">
        <f>MAX(0,ROUNDDOWN(M738-J738-430000-L738-0,-3))</f>
        <v/>
      </c>
      <c r="AB738" s="18">
        <f>MAX(0,ROUNDDOWN(M738-J738-430000-L738-V738,-3))</f>
        <v/>
      </c>
      <c r="AC738" s="18">
        <f>IF(M738&lt;=450000,0,MAX(0,ROUNDDOWN(AA738*0.06-MIN(50000,AA738)*0.03,-2))+MAX(0,ROUNDDOWN(AA738*0.04-MIN(50000,AA738)*0.02,-2)))</f>
        <v/>
      </c>
      <c r="AD738" s="18">
        <f>IF(M738&lt;=450000,0,MAX(0,ROUNDDOWN(AB738*0.06-MIN(50000,AB738)*0.03,-2))+MAX(0,ROUNDDOWN(AB738*0.04-MIN(50000,AB738)*0.02,-2)))</f>
        <v/>
      </c>
      <c r="AE738" s="18">
        <f>Y738-Z738</f>
        <v/>
      </c>
      <c r="AF738" s="18">
        <f>AC738-AD738</f>
        <v/>
      </c>
      <c r="AG738" s="18">
        <f>AE738+AF738</f>
        <v/>
      </c>
      <c r="AH738" s="20">
        <f>IF(W738&lt;=0,0,LOOKUP(W738,{0,1950001,3300001,6950001,9000001,18000001,40000001},{0.05,0.1,0.2,0.23,0.33,0.4,0.45}))</f>
        <v/>
      </c>
    </row>
    <row r="739">
      <c r="A739" t="inlineStr">
        <is>
          <t>1万円刻み 一般8万円</t>
        </is>
      </c>
      <c r="B739" s="18">
        <f>'4_1万円刻み'!$A$220</f>
        <v/>
      </c>
      <c r="C739" s="19" t="n">
        <v>2026</v>
      </c>
      <c r="D739" t="inlineStr">
        <is>
          <t>いいえ</t>
        </is>
      </c>
      <c r="E739" s="18" t="n">
        <v>80000</v>
      </c>
      <c r="F739" s="18" t="n">
        <v>0</v>
      </c>
      <c r="G739" s="18" t="n">
        <v>0</v>
      </c>
      <c r="H739" s="18" t="n">
        <v>0</v>
      </c>
      <c r="I739" s="18" t="n">
        <v>0</v>
      </c>
      <c r="J739" s="18">
        <f>ROUND(MIN(B739/12,650000)*12*0.0915+MIN(B739/12,1390000)*12*(0.0504+0)+B739*0.005,0)</f>
        <v/>
      </c>
      <c r="K739" s="18" t="n">
        <v>0</v>
      </c>
      <c r="L739" s="18" t="n">
        <v>0</v>
      </c>
      <c r="M739" s="18">
        <f>ROUND(IF(C739&gt;=2026,IF(B739&lt;741000,0,IF(B739&lt;2191000,B739-740000,IF(B739&lt;2193000,1451000,IF(B739&lt;2196000,1453000,IF(B739&lt;2200000,1456000,IF(B739&lt;3600000,ROUNDDOWN(B739/4,-3)*2.8-80000,IF(B739&lt;6600000,ROUNDDOWN(B739/4,-3)*3.2-440000,IF(B739&lt;8500000,ROUNDDOWN(B739*0.9,0)-1100000,B739-1950000)))))))),IF(B739&lt;651000,0,IF(B739&lt;1900000,B739-650000,IF(B739&lt;3600000,ROUNDDOWN(B739/4,-3)*2.8-80000,IF(B739&lt;6600000,ROUNDDOWN(B739/4,-3)*3.2-440000,IF(B739&lt;8500000,ROUNDDOWN(B739*0.9,0)-1100000,B739-1950000)))))),0)</f>
        <v/>
      </c>
      <c r="N739" s="18">
        <f>IF(M739&gt;23500000,NA(),IF(C739&gt;=2026,IF(M739&lt;=4890000,1040000,IF(M739&lt;=6550000,670000,620000)),IF(M739&lt;=1320000,950000,IF(M739&lt;=3360000,880000,IF(M739&lt;=4890000,680000,IF(M739&lt;=6550000,630000,580000))))))</f>
        <v/>
      </c>
      <c r="O739" s="18">
        <f>IF(F739&lt;=0,IF(AND(D739="はい",C739&gt;=2026,C739&lt;=2027),IF(E739&lt;=0,0,IF(E739&lt;=30000,E739,IF(E739&lt;=60000,ROUNDUP(E739/2,0)+15000,IF(E739&lt;=120000,ROUNDUP(E739/4,0)+30000,60000)))),IF(E739&lt;=0,0,IF(E739&lt;=20000,E739,IF(E739&lt;=40000,ROUNDUP(E739/2,0)+10000,IF(E739&lt;=80000,ROUNDUP(E739/4,0)+20000,40000))))),IF(E739&lt;=0,IF(F739&lt;=0,0,IF(F739&lt;=25000,F739,IF(F739&lt;=50000,ROUNDUP(F739/2,0)+12500,IF(F739&lt;=100000,ROUNDUP(F739/4,0)+25000,50000)))),MAX(IF(F739&lt;=0,0,IF(F739&lt;=25000,F739,IF(F739&lt;=50000,ROUNDUP(F739/2,0)+12500,IF(F739&lt;=100000,ROUNDUP(F739/4,0)+25000,50000)))),MIN(IF(AND(D739="はい",C739&gt;=2026,C739&lt;=2027),IF(E739&lt;=0,0,IF(E739&lt;=30000,E739,IF(E739&lt;=60000,ROUNDUP(E739/2,0)+15000,IF(E739&lt;=120000,ROUNDUP(E739/4,0)+30000,60000)))),IF(E739&lt;=0,0,IF(E739&lt;=20000,E739,IF(E739&lt;=40000,ROUNDUP(E739/2,0)+10000,IF(E739&lt;=80000,ROUNDUP(E739/4,0)+20000,40000)))))+IF(F739&lt;=0,0,IF(F739&lt;=25000,F739,IF(F739&lt;=50000,ROUNDUP(F739/2,0)+12500,IF(F739&lt;=100000,ROUNDUP(F739/4,0)+25000,50000)))),IF(AND(D739="はい",C739&gt;=2026,C739&lt;=2027),60000,40000)))))</f>
        <v/>
      </c>
      <c r="P739" s="18">
        <f>IF(G739&lt;=0,0,IF(G739&lt;=20000,G739,IF(G739&lt;=40000,ROUNDUP(G739/2,0)+10000,IF(G739&lt;=80000,ROUNDUP(G739/4,0)+20000,40000))))</f>
        <v/>
      </c>
      <c r="Q739" s="18">
        <f>IF(I739&lt;=0,IF(H739&lt;=0,0,IF(H739&lt;=20000,H739,IF(H739&lt;=40000,ROUNDUP(H739/2,0)+10000,IF(H739&lt;=80000,ROUNDUP(H739/4,0)+20000,40000)))),IF(H739&lt;=0,IF(I739&lt;=0,0,IF(I739&lt;=25000,I739,IF(I739&lt;=50000,ROUNDUP(I739/2,0)+12500,IF(I739&lt;=100000,ROUNDUP(I739/4,0)+25000,50000)))),MAX(IF(I739&lt;=0,0,IF(I739&lt;=25000,I739,IF(I739&lt;=50000,ROUNDUP(I739/2,0)+12500,IF(I739&lt;=100000,ROUNDUP(I739/4,0)+25000,50000)))),MIN(IF(H739&lt;=0,0,IF(H739&lt;=20000,H739,IF(H739&lt;=40000,ROUNDUP(H739/2,0)+10000,IF(H739&lt;=80000,ROUNDUP(H739/4,0)+20000,40000))))+IF(I739&lt;=0,0,IF(I739&lt;=25000,I739,IF(I739&lt;=50000,ROUNDUP(I739/2,0)+12500,IF(I739&lt;=100000,ROUNDUP(I739/4,0)+25000,50000)))),40000))))</f>
        <v/>
      </c>
      <c r="R739" s="18">
        <f>MIN(120000,O739+P739+Q739)</f>
        <v/>
      </c>
      <c r="S739" s="18">
        <f>IF(F739&lt;=0,IF(E739&lt;=0,0,IF(E739&lt;=12000,E739,IF(E739&lt;=32000,ROUNDUP(E739/2,0)+6000,IF(E739&lt;=56000,ROUNDUP(E739/4,0)+14000,28000)))),IF(E739&lt;=0,IF(F739&lt;=0,0,IF(F739&lt;=15000,F739,IF(F739&lt;=40000,ROUNDUP(F739/2,0)+7500,IF(F739&lt;=70000,ROUNDUP(F739/4,0)+17500,35000)))),MAX(IF(F739&lt;=0,0,IF(F739&lt;=15000,F739,IF(F739&lt;=40000,ROUNDUP(F739/2,0)+7500,IF(F739&lt;=70000,ROUNDUP(F739/4,0)+17500,35000)))),MIN(IF(E739&lt;=0,0,IF(E739&lt;=12000,E739,IF(E739&lt;=32000,ROUNDUP(E739/2,0)+6000,IF(E739&lt;=56000,ROUNDUP(E739/4,0)+14000,28000))))+IF(F739&lt;=0,0,IF(F739&lt;=15000,F739,IF(F739&lt;=40000,ROUNDUP(F739/2,0)+7500,IF(F739&lt;=70000,ROUNDUP(F739/4,0)+17500,35000)))),28000))))</f>
        <v/>
      </c>
      <c r="T739" s="18">
        <f>IF(G739&lt;=0,0,IF(G739&lt;=12000,G739,IF(G739&lt;=32000,ROUNDUP(G739/2,0)+6000,IF(G739&lt;=56000,ROUNDUP(G739/4,0)+14000,28000))))</f>
        <v/>
      </c>
      <c r="U739" s="18">
        <f>IF(I739&lt;=0,IF(H739&lt;=0,0,IF(H739&lt;=12000,H739,IF(H739&lt;=32000,ROUNDUP(H739/2,0)+6000,IF(H739&lt;=56000,ROUNDUP(H739/4,0)+14000,28000)))),IF(H739&lt;=0,IF(I739&lt;=0,0,IF(I739&lt;=15000,I739,IF(I739&lt;=40000,ROUNDUP(I739/2,0)+7500,IF(I739&lt;=70000,ROUNDUP(I739/4,0)+17500,35000)))),MAX(IF(I739&lt;=0,0,IF(I739&lt;=15000,I739,IF(I739&lt;=40000,ROUNDUP(I739/2,0)+7500,IF(I739&lt;=70000,ROUNDUP(I739/4,0)+17500,35000)))),MIN(IF(H739&lt;=0,0,IF(H739&lt;=12000,H739,IF(H739&lt;=32000,ROUNDUP(H739/2,0)+6000,IF(H739&lt;=56000,ROUNDUP(H739/4,0)+14000,28000))))+IF(I739&lt;=0,0,IF(I739&lt;=15000,I739,IF(I739&lt;=40000,ROUNDUP(I739/2,0)+7500,IF(I739&lt;=70000,ROUNDUP(I739/4,0)+17500,35000)))),28000))))</f>
        <v/>
      </c>
      <c r="V739" s="18">
        <f>MIN(70000,S739+T739+U739)</f>
        <v/>
      </c>
      <c r="W739" s="18">
        <f>MAX(0,ROUNDDOWN(M739-J739-N739-K739-0,-3))</f>
        <v/>
      </c>
      <c r="X739" s="18">
        <f>MAX(0,ROUNDDOWN(M739-J739-N739-K739-R739,-3))</f>
        <v/>
      </c>
      <c r="Y739" s="18">
        <f>IF(W739&lt;=0,0,ROUNDDOWN((W739*LOOKUP(W739,{0,1950001,3300001,6950001,9000001,18000001,40000001},{0.05,0.1,0.2,0.23,0.33,0.4,0.45})-LOOKUP(W739,{0,1950001,3300001,6950001,9000001,18000001,40000001},{0,97500,427500,636000,1536000,2796000,4796000}))*1.021,-2))</f>
        <v/>
      </c>
      <c r="Z739" s="18">
        <f>IF(X739&lt;=0,0,ROUNDDOWN((X739*LOOKUP(X739,{0,1950001,3300001,6950001,9000001,18000001,40000001},{0.05,0.1,0.2,0.23,0.33,0.4,0.45})-LOOKUP(X739,{0,1950001,3300001,6950001,9000001,18000001,40000001},{0,97500,427500,636000,1536000,2796000,4796000}))*1.021,-2))</f>
        <v/>
      </c>
      <c r="AA739" s="18">
        <f>MAX(0,ROUNDDOWN(M739-J739-430000-L739-0,-3))</f>
        <v/>
      </c>
      <c r="AB739" s="18">
        <f>MAX(0,ROUNDDOWN(M739-J739-430000-L739-V739,-3))</f>
        <v/>
      </c>
      <c r="AC739" s="18">
        <f>IF(M739&lt;=450000,0,MAX(0,ROUNDDOWN(AA739*0.06-MIN(50000,AA739)*0.03,-2))+MAX(0,ROUNDDOWN(AA739*0.04-MIN(50000,AA739)*0.02,-2)))</f>
        <v/>
      </c>
      <c r="AD739" s="18">
        <f>IF(M739&lt;=450000,0,MAX(0,ROUNDDOWN(AB739*0.06-MIN(50000,AB739)*0.03,-2))+MAX(0,ROUNDDOWN(AB739*0.04-MIN(50000,AB739)*0.02,-2)))</f>
        <v/>
      </c>
      <c r="AE739" s="18">
        <f>Y739-Z739</f>
        <v/>
      </c>
      <c r="AF739" s="18">
        <f>AC739-AD739</f>
        <v/>
      </c>
      <c r="AG739" s="18">
        <f>AE739+AF739</f>
        <v/>
      </c>
      <c r="AH739" s="20">
        <f>IF(W739&lt;=0,0,LOOKUP(W739,{0,1950001,3300001,6950001,9000001,18000001,40000001},{0.05,0.1,0.2,0.23,0.33,0.4,0.45}))</f>
        <v/>
      </c>
    </row>
    <row r="740">
      <c r="A740" t="inlineStr">
        <is>
          <t>1万円刻み 特例あり一般12万円</t>
        </is>
      </c>
      <c r="B740" s="18">
        <f>'4_1万円刻み'!$A$220</f>
        <v/>
      </c>
      <c r="C740" s="19" t="n">
        <v>2026</v>
      </c>
      <c r="D740" t="inlineStr">
        <is>
          <t>はい</t>
        </is>
      </c>
      <c r="E740" s="18" t="n">
        <v>120000</v>
      </c>
      <c r="F740" s="18" t="n">
        <v>0</v>
      </c>
      <c r="G740" s="18" t="n">
        <v>0</v>
      </c>
      <c r="H740" s="18" t="n">
        <v>0</v>
      </c>
      <c r="I740" s="18" t="n">
        <v>0</v>
      </c>
      <c r="J740" s="18">
        <f>ROUND(MIN(B740/12,650000)*12*0.0915+MIN(B740/12,1390000)*12*(0.0504+0)+B740*0.005,0)</f>
        <v/>
      </c>
      <c r="K740" s="18" t="n">
        <v>0</v>
      </c>
      <c r="L740" s="18" t="n">
        <v>0</v>
      </c>
      <c r="M740" s="18">
        <f>ROUND(IF(C740&gt;=2026,IF(B740&lt;741000,0,IF(B740&lt;2191000,B740-740000,IF(B740&lt;2193000,1451000,IF(B740&lt;2196000,1453000,IF(B740&lt;2200000,1456000,IF(B740&lt;3600000,ROUNDDOWN(B740/4,-3)*2.8-80000,IF(B740&lt;6600000,ROUNDDOWN(B740/4,-3)*3.2-440000,IF(B740&lt;8500000,ROUNDDOWN(B740*0.9,0)-1100000,B740-1950000)))))))),IF(B740&lt;651000,0,IF(B740&lt;1900000,B740-650000,IF(B740&lt;3600000,ROUNDDOWN(B740/4,-3)*2.8-80000,IF(B740&lt;6600000,ROUNDDOWN(B740/4,-3)*3.2-440000,IF(B740&lt;8500000,ROUNDDOWN(B740*0.9,0)-1100000,B740-1950000)))))),0)</f>
        <v/>
      </c>
      <c r="N740" s="18">
        <f>IF(M740&gt;23500000,NA(),IF(C740&gt;=2026,IF(M740&lt;=4890000,1040000,IF(M740&lt;=6550000,670000,620000)),IF(M740&lt;=1320000,950000,IF(M740&lt;=3360000,880000,IF(M740&lt;=4890000,680000,IF(M740&lt;=6550000,630000,580000))))))</f>
        <v/>
      </c>
      <c r="O740" s="18">
        <f>IF(F740&lt;=0,IF(AND(D740="はい",C740&gt;=2026,C740&lt;=2027),IF(E740&lt;=0,0,IF(E740&lt;=30000,E740,IF(E740&lt;=60000,ROUNDUP(E740/2,0)+15000,IF(E740&lt;=120000,ROUNDUP(E740/4,0)+30000,60000)))),IF(E740&lt;=0,0,IF(E740&lt;=20000,E740,IF(E740&lt;=40000,ROUNDUP(E740/2,0)+10000,IF(E740&lt;=80000,ROUNDUP(E740/4,0)+20000,40000))))),IF(E740&lt;=0,IF(F740&lt;=0,0,IF(F740&lt;=25000,F740,IF(F740&lt;=50000,ROUNDUP(F740/2,0)+12500,IF(F740&lt;=100000,ROUNDUP(F740/4,0)+25000,50000)))),MAX(IF(F740&lt;=0,0,IF(F740&lt;=25000,F740,IF(F740&lt;=50000,ROUNDUP(F740/2,0)+12500,IF(F740&lt;=100000,ROUNDUP(F740/4,0)+25000,50000)))),MIN(IF(AND(D740="はい",C740&gt;=2026,C740&lt;=2027),IF(E740&lt;=0,0,IF(E740&lt;=30000,E740,IF(E740&lt;=60000,ROUNDUP(E740/2,0)+15000,IF(E740&lt;=120000,ROUNDUP(E740/4,0)+30000,60000)))),IF(E740&lt;=0,0,IF(E740&lt;=20000,E740,IF(E740&lt;=40000,ROUNDUP(E740/2,0)+10000,IF(E740&lt;=80000,ROUNDUP(E740/4,0)+20000,40000)))))+IF(F740&lt;=0,0,IF(F740&lt;=25000,F740,IF(F740&lt;=50000,ROUNDUP(F740/2,0)+12500,IF(F740&lt;=100000,ROUNDUP(F740/4,0)+25000,50000)))),IF(AND(D740="はい",C740&gt;=2026,C740&lt;=2027),60000,40000)))))</f>
        <v/>
      </c>
      <c r="P740" s="18">
        <f>IF(G740&lt;=0,0,IF(G740&lt;=20000,G740,IF(G740&lt;=40000,ROUNDUP(G740/2,0)+10000,IF(G740&lt;=80000,ROUNDUP(G740/4,0)+20000,40000))))</f>
        <v/>
      </c>
      <c r="Q740" s="18">
        <f>IF(I740&lt;=0,IF(H740&lt;=0,0,IF(H740&lt;=20000,H740,IF(H740&lt;=40000,ROUNDUP(H740/2,0)+10000,IF(H740&lt;=80000,ROUNDUP(H740/4,0)+20000,40000)))),IF(H740&lt;=0,IF(I740&lt;=0,0,IF(I740&lt;=25000,I740,IF(I740&lt;=50000,ROUNDUP(I740/2,0)+12500,IF(I740&lt;=100000,ROUNDUP(I740/4,0)+25000,50000)))),MAX(IF(I740&lt;=0,0,IF(I740&lt;=25000,I740,IF(I740&lt;=50000,ROUNDUP(I740/2,0)+12500,IF(I740&lt;=100000,ROUNDUP(I740/4,0)+25000,50000)))),MIN(IF(H740&lt;=0,0,IF(H740&lt;=20000,H740,IF(H740&lt;=40000,ROUNDUP(H740/2,0)+10000,IF(H740&lt;=80000,ROUNDUP(H740/4,0)+20000,40000))))+IF(I740&lt;=0,0,IF(I740&lt;=25000,I740,IF(I740&lt;=50000,ROUNDUP(I740/2,0)+12500,IF(I740&lt;=100000,ROUNDUP(I740/4,0)+25000,50000)))),40000))))</f>
        <v/>
      </c>
      <c r="R740" s="18">
        <f>MIN(120000,O740+P740+Q740)</f>
        <v/>
      </c>
      <c r="S740" s="18">
        <f>IF(F740&lt;=0,IF(E740&lt;=0,0,IF(E740&lt;=12000,E740,IF(E740&lt;=32000,ROUNDUP(E740/2,0)+6000,IF(E740&lt;=56000,ROUNDUP(E740/4,0)+14000,28000)))),IF(E740&lt;=0,IF(F740&lt;=0,0,IF(F740&lt;=15000,F740,IF(F740&lt;=40000,ROUNDUP(F740/2,0)+7500,IF(F740&lt;=70000,ROUNDUP(F740/4,0)+17500,35000)))),MAX(IF(F740&lt;=0,0,IF(F740&lt;=15000,F740,IF(F740&lt;=40000,ROUNDUP(F740/2,0)+7500,IF(F740&lt;=70000,ROUNDUP(F740/4,0)+17500,35000)))),MIN(IF(E740&lt;=0,0,IF(E740&lt;=12000,E740,IF(E740&lt;=32000,ROUNDUP(E740/2,0)+6000,IF(E740&lt;=56000,ROUNDUP(E740/4,0)+14000,28000))))+IF(F740&lt;=0,0,IF(F740&lt;=15000,F740,IF(F740&lt;=40000,ROUNDUP(F740/2,0)+7500,IF(F740&lt;=70000,ROUNDUP(F740/4,0)+17500,35000)))),28000))))</f>
        <v/>
      </c>
      <c r="T740" s="18">
        <f>IF(G740&lt;=0,0,IF(G740&lt;=12000,G740,IF(G740&lt;=32000,ROUNDUP(G740/2,0)+6000,IF(G740&lt;=56000,ROUNDUP(G740/4,0)+14000,28000))))</f>
        <v/>
      </c>
      <c r="U740" s="18">
        <f>IF(I740&lt;=0,IF(H740&lt;=0,0,IF(H740&lt;=12000,H740,IF(H740&lt;=32000,ROUNDUP(H740/2,0)+6000,IF(H740&lt;=56000,ROUNDUP(H740/4,0)+14000,28000)))),IF(H740&lt;=0,IF(I740&lt;=0,0,IF(I740&lt;=15000,I740,IF(I740&lt;=40000,ROUNDUP(I740/2,0)+7500,IF(I740&lt;=70000,ROUNDUP(I740/4,0)+17500,35000)))),MAX(IF(I740&lt;=0,0,IF(I740&lt;=15000,I740,IF(I740&lt;=40000,ROUNDUP(I740/2,0)+7500,IF(I740&lt;=70000,ROUNDUP(I740/4,0)+17500,35000)))),MIN(IF(H740&lt;=0,0,IF(H740&lt;=12000,H740,IF(H740&lt;=32000,ROUNDUP(H740/2,0)+6000,IF(H740&lt;=56000,ROUNDUP(H740/4,0)+14000,28000))))+IF(I740&lt;=0,0,IF(I740&lt;=15000,I740,IF(I740&lt;=40000,ROUNDUP(I740/2,0)+7500,IF(I740&lt;=70000,ROUNDUP(I740/4,0)+17500,35000)))),28000))))</f>
        <v/>
      </c>
      <c r="V740" s="18">
        <f>MIN(70000,S740+T740+U740)</f>
        <v/>
      </c>
      <c r="W740" s="18">
        <f>MAX(0,ROUNDDOWN(M740-J740-N740-K740-0,-3))</f>
        <v/>
      </c>
      <c r="X740" s="18">
        <f>MAX(0,ROUNDDOWN(M740-J740-N740-K740-R740,-3))</f>
        <v/>
      </c>
      <c r="Y740" s="18">
        <f>IF(W740&lt;=0,0,ROUNDDOWN((W740*LOOKUP(W740,{0,1950001,3300001,6950001,9000001,18000001,40000001},{0.05,0.1,0.2,0.23,0.33,0.4,0.45})-LOOKUP(W740,{0,1950001,3300001,6950001,9000001,18000001,40000001},{0,97500,427500,636000,1536000,2796000,4796000}))*1.021,-2))</f>
        <v/>
      </c>
      <c r="Z740" s="18">
        <f>IF(X740&lt;=0,0,ROUNDDOWN((X740*LOOKUP(X740,{0,1950001,3300001,6950001,9000001,18000001,40000001},{0.05,0.1,0.2,0.23,0.33,0.4,0.45})-LOOKUP(X740,{0,1950001,3300001,6950001,9000001,18000001,40000001},{0,97500,427500,636000,1536000,2796000,4796000}))*1.021,-2))</f>
        <v/>
      </c>
      <c r="AA740" s="18">
        <f>MAX(0,ROUNDDOWN(M740-J740-430000-L740-0,-3))</f>
        <v/>
      </c>
      <c r="AB740" s="18">
        <f>MAX(0,ROUNDDOWN(M740-J740-430000-L740-V740,-3))</f>
        <v/>
      </c>
      <c r="AC740" s="18">
        <f>IF(M740&lt;=450000,0,MAX(0,ROUNDDOWN(AA740*0.06-MIN(50000,AA740)*0.03,-2))+MAX(0,ROUNDDOWN(AA740*0.04-MIN(50000,AA740)*0.02,-2)))</f>
        <v/>
      </c>
      <c r="AD740" s="18">
        <f>IF(M740&lt;=450000,0,MAX(0,ROUNDDOWN(AB740*0.06-MIN(50000,AB740)*0.03,-2))+MAX(0,ROUNDDOWN(AB740*0.04-MIN(50000,AB740)*0.02,-2)))</f>
        <v/>
      </c>
      <c r="AE740" s="18">
        <f>Y740-Z740</f>
        <v/>
      </c>
      <c r="AF740" s="18">
        <f>AC740-AD740</f>
        <v/>
      </c>
      <c r="AG740" s="18">
        <f>AE740+AF740</f>
        <v/>
      </c>
      <c r="AH740" s="20">
        <f>IF(W740&lt;=0,0,LOOKUP(W740,{0,1950001,3300001,6950001,9000001,18000001,40000001},{0.05,0.1,0.2,0.23,0.33,0.4,0.45}))</f>
        <v/>
      </c>
    </row>
    <row r="741">
      <c r="A741" t="inlineStr">
        <is>
          <t>1万円刻み 3区分8万円ずつ</t>
        </is>
      </c>
      <c r="B741" s="18">
        <f>'4_1万円刻み'!$A$221</f>
        <v/>
      </c>
      <c r="C741" s="19" t="n">
        <v>2026</v>
      </c>
      <c r="D741" t="inlineStr">
        <is>
          <t>いいえ</t>
        </is>
      </c>
      <c r="E741" s="18" t="n">
        <v>80000</v>
      </c>
      <c r="F741" s="18" t="n">
        <v>0</v>
      </c>
      <c r="G741" s="18" t="n">
        <v>80000</v>
      </c>
      <c r="H741" s="18" t="n">
        <v>80000</v>
      </c>
      <c r="I741" s="18" t="n">
        <v>0</v>
      </c>
      <c r="J741" s="18">
        <f>ROUND(MIN(B741/12,650000)*12*0.0915+MIN(B741/12,1390000)*12*(0.0504+0)+B741*0.005,0)</f>
        <v/>
      </c>
      <c r="K741" s="18" t="n">
        <v>0</v>
      </c>
      <c r="L741" s="18" t="n">
        <v>0</v>
      </c>
      <c r="M741" s="18">
        <f>ROUND(IF(C741&gt;=2026,IF(B741&lt;741000,0,IF(B741&lt;2191000,B741-740000,IF(B741&lt;2193000,1451000,IF(B741&lt;2196000,1453000,IF(B741&lt;2200000,1456000,IF(B741&lt;3600000,ROUNDDOWN(B741/4,-3)*2.8-80000,IF(B741&lt;6600000,ROUNDDOWN(B741/4,-3)*3.2-440000,IF(B741&lt;8500000,ROUNDDOWN(B741*0.9,0)-1100000,B741-1950000)))))))),IF(B741&lt;651000,0,IF(B741&lt;1900000,B741-650000,IF(B741&lt;3600000,ROUNDDOWN(B741/4,-3)*2.8-80000,IF(B741&lt;6600000,ROUNDDOWN(B741/4,-3)*3.2-440000,IF(B741&lt;8500000,ROUNDDOWN(B741*0.9,0)-1100000,B741-1950000)))))),0)</f>
        <v/>
      </c>
      <c r="N741" s="18">
        <f>IF(M741&gt;23500000,NA(),IF(C741&gt;=2026,IF(M741&lt;=4890000,1040000,IF(M741&lt;=6550000,670000,620000)),IF(M741&lt;=1320000,950000,IF(M741&lt;=3360000,880000,IF(M741&lt;=4890000,680000,IF(M741&lt;=6550000,630000,580000))))))</f>
        <v/>
      </c>
      <c r="O741" s="18">
        <f>IF(F741&lt;=0,IF(AND(D741="はい",C741&gt;=2026,C741&lt;=2027),IF(E741&lt;=0,0,IF(E741&lt;=30000,E741,IF(E741&lt;=60000,ROUNDUP(E741/2,0)+15000,IF(E741&lt;=120000,ROUNDUP(E741/4,0)+30000,60000)))),IF(E741&lt;=0,0,IF(E741&lt;=20000,E741,IF(E741&lt;=40000,ROUNDUP(E741/2,0)+10000,IF(E741&lt;=80000,ROUNDUP(E741/4,0)+20000,40000))))),IF(E741&lt;=0,IF(F741&lt;=0,0,IF(F741&lt;=25000,F741,IF(F741&lt;=50000,ROUNDUP(F741/2,0)+12500,IF(F741&lt;=100000,ROUNDUP(F741/4,0)+25000,50000)))),MAX(IF(F741&lt;=0,0,IF(F741&lt;=25000,F741,IF(F741&lt;=50000,ROUNDUP(F741/2,0)+12500,IF(F741&lt;=100000,ROUNDUP(F741/4,0)+25000,50000)))),MIN(IF(AND(D741="はい",C741&gt;=2026,C741&lt;=2027),IF(E741&lt;=0,0,IF(E741&lt;=30000,E741,IF(E741&lt;=60000,ROUNDUP(E741/2,0)+15000,IF(E741&lt;=120000,ROUNDUP(E741/4,0)+30000,60000)))),IF(E741&lt;=0,0,IF(E741&lt;=20000,E741,IF(E741&lt;=40000,ROUNDUP(E741/2,0)+10000,IF(E741&lt;=80000,ROUNDUP(E741/4,0)+20000,40000)))))+IF(F741&lt;=0,0,IF(F741&lt;=25000,F741,IF(F741&lt;=50000,ROUNDUP(F741/2,0)+12500,IF(F741&lt;=100000,ROUNDUP(F741/4,0)+25000,50000)))),IF(AND(D741="はい",C741&gt;=2026,C741&lt;=2027),60000,40000)))))</f>
        <v/>
      </c>
      <c r="P741" s="18">
        <f>IF(G741&lt;=0,0,IF(G741&lt;=20000,G741,IF(G741&lt;=40000,ROUNDUP(G741/2,0)+10000,IF(G741&lt;=80000,ROUNDUP(G741/4,0)+20000,40000))))</f>
        <v/>
      </c>
      <c r="Q741" s="18">
        <f>IF(I741&lt;=0,IF(H741&lt;=0,0,IF(H741&lt;=20000,H741,IF(H741&lt;=40000,ROUNDUP(H741/2,0)+10000,IF(H741&lt;=80000,ROUNDUP(H741/4,0)+20000,40000)))),IF(H741&lt;=0,IF(I741&lt;=0,0,IF(I741&lt;=25000,I741,IF(I741&lt;=50000,ROUNDUP(I741/2,0)+12500,IF(I741&lt;=100000,ROUNDUP(I741/4,0)+25000,50000)))),MAX(IF(I741&lt;=0,0,IF(I741&lt;=25000,I741,IF(I741&lt;=50000,ROUNDUP(I741/2,0)+12500,IF(I741&lt;=100000,ROUNDUP(I741/4,0)+25000,50000)))),MIN(IF(H741&lt;=0,0,IF(H741&lt;=20000,H741,IF(H741&lt;=40000,ROUNDUP(H741/2,0)+10000,IF(H741&lt;=80000,ROUNDUP(H741/4,0)+20000,40000))))+IF(I741&lt;=0,0,IF(I741&lt;=25000,I741,IF(I741&lt;=50000,ROUNDUP(I741/2,0)+12500,IF(I741&lt;=100000,ROUNDUP(I741/4,0)+25000,50000)))),40000))))</f>
        <v/>
      </c>
      <c r="R741" s="18">
        <f>MIN(120000,O741+P741+Q741)</f>
        <v/>
      </c>
      <c r="S741" s="18">
        <f>IF(F741&lt;=0,IF(E741&lt;=0,0,IF(E741&lt;=12000,E741,IF(E741&lt;=32000,ROUNDUP(E741/2,0)+6000,IF(E741&lt;=56000,ROUNDUP(E741/4,0)+14000,28000)))),IF(E741&lt;=0,IF(F741&lt;=0,0,IF(F741&lt;=15000,F741,IF(F741&lt;=40000,ROUNDUP(F741/2,0)+7500,IF(F741&lt;=70000,ROUNDUP(F741/4,0)+17500,35000)))),MAX(IF(F741&lt;=0,0,IF(F741&lt;=15000,F741,IF(F741&lt;=40000,ROUNDUP(F741/2,0)+7500,IF(F741&lt;=70000,ROUNDUP(F741/4,0)+17500,35000)))),MIN(IF(E741&lt;=0,0,IF(E741&lt;=12000,E741,IF(E741&lt;=32000,ROUNDUP(E741/2,0)+6000,IF(E741&lt;=56000,ROUNDUP(E741/4,0)+14000,28000))))+IF(F741&lt;=0,0,IF(F741&lt;=15000,F741,IF(F741&lt;=40000,ROUNDUP(F741/2,0)+7500,IF(F741&lt;=70000,ROUNDUP(F741/4,0)+17500,35000)))),28000))))</f>
        <v/>
      </c>
      <c r="T741" s="18">
        <f>IF(G741&lt;=0,0,IF(G741&lt;=12000,G741,IF(G741&lt;=32000,ROUNDUP(G741/2,0)+6000,IF(G741&lt;=56000,ROUNDUP(G741/4,0)+14000,28000))))</f>
        <v/>
      </c>
      <c r="U741" s="18">
        <f>IF(I741&lt;=0,IF(H741&lt;=0,0,IF(H741&lt;=12000,H741,IF(H741&lt;=32000,ROUNDUP(H741/2,0)+6000,IF(H741&lt;=56000,ROUNDUP(H741/4,0)+14000,28000)))),IF(H741&lt;=0,IF(I741&lt;=0,0,IF(I741&lt;=15000,I741,IF(I741&lt;=40000,ROUNDUP(I741/2,0)+7500,IF(I741&lt;=70000,ROUNDUP(I741/4,0)+17500,35000)))),MAX(IF(I741&lt;=0,0,IF(I741&lt;=15000,I741,IF(I741&lt;=40000,ROUNDUP(I741/2,0)+7500,IF(I741&lt;=70000,ROUNDUP(I741/4,0)+17500,35000)))),MIN(IF(H741&lt;=0,0,IF(H741&lt;=12000,H741,IF(H741&lt;=32000,ROUNDUP(H741/2,0)+6000,IF(H741&lt;=56000,ROUNDUP(H741/4,0)+14000,28000))))+IF(I741&lt;=0,0,IF(I741&lt;=15000,I741,IF(I741&lt;=40000,ROUNDUP(I741/2,0)+7500,IF(I741&lt;=70000,ROUNDUP(I741/4,0)+17500,35000)))),28000))))</f>
        <v/>
      </c>
      <c r="V741" s="18">
        <f>MIN(70000,S741+T741+U741)</f>
        <v/>
      </c>
      <c r="W741" s="18">
        <f>MAX(0,ROUNDDOWN(M741-J741-N741-K741-0,-3))</f>
        <v/>
      </c>
      <c r="X741" s="18">
        <f>MAX(0,ROUNDDOWN(M741-J741-N741-K741-R741,-3))</f>
        <v/>
      </c>
      <c r="Y741" s="18">
        <f>IF(W741&lt;=0,0,ROUNDDOWN((W741*LOOKUP(W741,{0,1950001,3300001,6950001,9000001,18000001,40000001},{0.05,0.1,0.2,0.23,0.33,0.4,0.45})-LOOKUP(W741,{0,1950001,3300001,6950001,9000001,18000001,40000001},{0,97500,427500,636000,1536000,2796000,4796000}))*1.021,-2))</f>
        <v/>
      </c>
      <c r="Z741" s="18">
        <f>IF(X741&lt;=0,0,ROUNDDOWN((X741*LOOKUP(X741,{0,1950001,3300001,6950001,9000001,18000001,40000001},{0.05,0.1,0.2,0.23,0.33,0.4,0.45})-LOOKUP(X741,{0,1950001,3300001,6950001,9000001,18000001,40000001},{0,97500,427500,636000,1536000,2796000,4796000}))*1.021,-2))</f>
        <v/>
      </c>
      <c r="AA741" s="18">
        <f>MAX(0,ROUNDDOWN(M741-J741-430000-L741-0,-3))</f>
        <v/>
      </c>
      <c r="AB741" s="18">
        <f>MAX(0,ROUNDDOWN(M741-J741-430000-L741-V741,-3))</f>
        <v/>
      </c>
      <c r="AC741" s="18">
        <f>IF(M741&lt;=450000,0,MAX(0,ROUNDDOWN(AA741*0.06-MIN(50000,AA741)*0.03,-2))+MAX(0,ROUNDDOWN(AA741*0.04-MIN(50000,AA741)*0.02,-2)))</f>
        <v/>
      </c>
      <c r="AD741" s="18">
        <f>IF(M741&lt;=450000,0,MAX(0,ROUNDDOWN(AB741*0.06-MIN(50000,AB741)*0.03,-2))+MAX(0,ROUNDDOWN(AB741*0.04-MIN(50000,AB741)*0.02,-2)))</f>
        <v/>
      </c>
      <c r="AE741" s="18">
        <f>Y741-Z741</f>
        <v/>
      </c>
      <c r="AF741" s="18">
        <f>AC741-AD741</f>
        <v/>
      </c>
      <c r="AG741" s="18">
        <f>AE741+AF741</f>
        <v/>
      </c>
      <c r="AH741" s="20">
        <f>IF(W741&lt;=0,0,LOOKUP(W741,{0,1950001,3300001,6950001,9000001,18000001,40000001},{0.05,0.1,0.2,0.23,0.33,0.4,0.45}))</f>
        <v/>
      </c>
    </row>
    <row r="742">
      <c r="A742" t="inlineStr">
        <is>
          <t>1万円刻み 一般8万円</t>
        </is>
      </c>
      <c r="B742" s="18">
        <f>'4_1万円刻み'!$A$221</f>
        <v/>
      </c>
      <c r="C742" s="19" t="n">
        <v>2026</v>
      </c>
      <c r="D742" t="inlineStr">
        <is>
          <t>いいえ</t>
        </is>
      </c>
      <c r="E742" s="18" t="n">
        <v>80000</v>
      </c>
      <c r="F742" s="18" t="n">
        <v>0</v>
      </c>
      <c r="G742" s="18" t="n">
        <v>0</v>
      </c>
      <c r="H742" s="18" t="n">
        <v>0</v>
      </c>
      <c r="I742" s="18" t="n">
        <v>0</v>
      </c>
      <c r="J742" s="18">
        <f>ROUND(MIN(B742/12,650000)*12*0.0915+MIN(B742/12,1390000)*12*(0.0504+0)+B742*0.005,0)</f>
        <v/>
      </c>
      <c r="K742" s="18" t="n">
        <v>0</v>
      </c>
      <c r="L742" s="18" t="n">
        <v>0</v>
      </c>
      <c r="M742" s="18">
        <f>ROUND(IF(C742&gt;=2026,IF(B742&lt;741000,0,IF(B742&lt;2191000,B742-740000,IF(B742&lt;2193000,1451000,IF(B742&lt;2196000,1453000,IF(B742&lt;2200000,1456000,IF(B742&lt;3600000,ROUNDDOWN(B742/4,-3)*2.8-80000,IF(B742&lt;6600000,ROUNDDOWN(B742/4,-3)*3.2-440000,IF(B742&lt;8500000,ROUNDDOWN(B742*0.9,0)-1100000,B742-1950000)))))))),IF(B742&lt;651000,0,IF(B742&lt;1900000,B742-650000,IF(B742&lt;3600000,ROUNDDOWN(B742/4,-3)*2.8-80000,IF(B742&lt;6600000,ROUNDDOWN(B742/4,-3)*3.2-440000,IF(B742&lt;8500000,ROUNDDOWN(B742*0.9,0)-1100000,B742-1950000)))))),0)</f>
        <v/>
      </c>
      <c r="N742" s="18">
        <f>IF(M742&gt;23500000,NA(),IF(C742&gt;=2026,IF(M742&lt;=4890000,1040000,IF(M742&lt;=6550000,670000,620000)),IF(M742&lt;=1320000,950000,IF(M742&lt;=3360000,880000,IF(M742&lt;=4890000,680000,IF(M742&lt;=6550000,630000,580000))))))</f>
        <v/>
      </c>
      <c r="O742" s="18">
        <f>IF(F742&lt;=0,IF(AND(D742="はい",C742&gt;=2026,C742&lt;=2027),IF(E742&lt;=0,0,IF(E742&lt;=30000,E742,IF(E742&lt;=60000,ROUNDUP(E742/2,0)+15000,IF(E742&lt;=120000,ROUNDUP(E742/4,0)+30000,60000)))),IF(E742&lt;=0,0,IF(E742&lt;=20000,E742,IF(E742&lt;=40000,ROUNDUP(E742/2,0)+10000,IF(E742&lt;=80000,ROUNDUP(E742/4,0)+20000,40000))))),IF(E742&lt;=0,IF(F742&lt;=0,0,IF(F742&lt;=25000,F742,IF(F742&lt;=50000,ROUNDUP(F742/2,0)+12500,IF(F742&lt;=100000,ROUNDUP(F742/4,0)+25000,50000)))),MAX(IF(F742&lt;=0,0,IF(F742&lt;=25000,F742,IF(F742&lt;=50000,ROUNDUP(F742/2,0)+12500,IF(F742&lt;=100000,ROUNDUP(F742/4,0)+25000,50000)))),MIN(IF(AND(D742="はい",C742&gt;=2026,C742&lt;=2027),IF(E742&lt;=0,0,IF(E742&lt;=30000,E742,IF(E742&lt;=60000,ROUNDUP(E742/2,0)+15000,IF(E742&lt;=120000,ROUNDUP(E742/4,0)+30000,60000)))),IF(E742&lt;=0,0,IF(E742&lt;=20000,E742,IF(E742&lt;=40000,ROUNDUP(E742/2,0)+10000,IF(E742&lt;=80000,ROUNDUP(E742/4,0)+20000,40000)))))+IF(F742&lt;=0,0,IF(F742&lt;=25000,F742,IF(F742&lt;=50000,ROUNDUP(F742/2,0)+12500,IF(F742&lt;=100000,ROUNDUP(F742/4,0)+25000,50000)))),IF(AND(D742="はい",C742&gt;=2026,C742&lt;=2027),60000,40000)))))</f>
        <v/>
      </c>
      <c r="P742" s="18">
        <f>IF(G742&lt;=0,0,IF(G742&lt;=20000,G742,IF(G742&lt;=40000,ROUNDUP(G742/2,0)+10000,IF(G742&lt;=80000,ROUNDUP(G742/4,0)+20000,40000))))</f>
        <v/>
      </c>
      <c r="Q742" s="18">
        <f>IF(I742&lt;=0,IF(H742&lt;=0,0,IF(H742&lt;=20000,H742,IF(H742&lt;=40000,ROUNDUP(H742/2,0)+10000,IF(H742&lt;=80000,ROUNDUP(H742/4,0)+20000,40000)))),IF(H742&lt;=0,IF(I742&lt;=0,0,IF(I742&lt;=25000,I742,IF(I742&lt;=50000,ROUNDUP(I742/2,0)+12500,IF(I742&lt;=100000,ROUNDUP(I742/4,0)+25000,50000)))),MAX(IF(I742&lt;=0,0,IF(I742&lt;=25000,I742,IF(I742&lt;=50000,ROUNDUP(I742/2,0)+12500,IF(I742&lt;=100000,ROUNDUP(I742/4,0)+25000,50000)))),MIN(IF(H742&lt;=0,0,IF(H742&lt;=20000,H742,IF(H742&lt;=40000,ROUNDUP(H742/2,0)+10000,IF(H742&lt;=80000,ROUNDUP(H742/4,0)+20000,40000))))+IF(I742&lt;=0,0,IF(I742&lt;=25000,I742,IF(I742&lt;=50000,ROUNDUP(I742/2,0)+12500,IF(I742&lt;=100000,ROUNDUP(I742/4,0)+25000,50000)))),40000))))</f>
        <v/>
      </c>
      <c r="R742" s="18">
        <f>MIN(120000,O742+P742+Q742)</f>
        <v/>
      </c>
      <c r="S742" s="18">
        <f>IF(F742&lt;=0,IF(E742&lt;=0,0,IF(E742&lt;=12000,E742,IF(E742&lt;=32000,ROUNDUP(E742/2,0)+6000,IF(E742&lt;=56000,ROUNDUP(E742/4,0)+14000,28000)))),IF(E742&lt;=0,IF(F742&lt;=0,0,IF(F742&lt;=15000,F742,IF(F742&lt;=40000,ROUNDUP(F742/2,0)+7500,IF(F742&lt;=70000,ROUNDUP(F742/4,0)+17500,35000)))),MAX(IF(F742&lt;=0,0,IF(F742&lt;=15000,F742,IF(F742&lt;=40000,ROUNDUP(F742/2,0)+7500,IF(F742&lt;=70000,ROUNDUP(F742/4,0)+17500,35000)))),MIN(IF(E742&lt;=0,0,IF(E742&lt;=12000,E742,IF(E742&lt;=32000,ROUNDUP(E742/2,0)+6000,IF(E742&lt;=56000,ROUNDUP(E742/4,0)+14000,28000))))+IF(F742&lt;=0,0,IF(F742&lt;=15000,F742,IF(F742&lt;=40000,ROUNDUP(F742/2,0)+7500,IF(F742&lt;=70000,ROUNDUP(F742/4,0)+17500,35000)))),28000))))</f>
        <v/>
      </c>
      <c r="T742" s="18">
        <f>IF(G742&lt;=0,0,IF(G742&lt;=12000,G742,IF(G742&lt;=32000,ROUNDUP(G742/2,0)+6000,IF(G742&lt;=56000,ROUNDUP(G742/4,0)+14000,28000))))</f>
        <v/>
      </c>
      <c r="U742" s="18">
        <f>IF(I742&lt;=0,IF(H742&lt;=0,0,IF(H742&lt;=12000,H742,IF(H742&lt;=32000,ROUNDUP(H742/2,0)+6000,IF(H742&lt;=56000,ROUNDUP(H742/4,0)+14000,28000)))),IF(H742&lt;=0,IF(I742&lt;=0,0,IF(I742&lt;=15000,I742,IF(I742&lt;=40000,ROUNDUP(I742/2,0)+7500,IF(I742&lt;=70000,ROUNDUP(I742/4,0)+17500,35000)))),MAX(IF(I742&lt;=0,0,IF(I742&lt;=15000,I742,IF(I742&lt;=40000,ROUNDUP(I742/2,0)+7500,IF(I742&lt;=70000,ROUNDUP(I742/4,0)+17500,35000)))),MIN(IF(H742&lt;=0,0,IF(H742&lt;=12000,H742,IF(H742&lt;=32000,ROUNDUP(H742/2,0)+6000,IF(H742&lt;=56000,ROUNDUP(H742/4,0)+14000,28000))))+IF(I742&lt;=0,0,IF(I742&lt;=15000,I742,IF(I742&lt;=40000,ROUNDUP(I742/2,0)+7500,IF(I742&lt;=70000,ROUNDUP(I742/4,0)+17500,35000)))),28000))))</f>
        <v/>
      </c>
      <c r="V742" s="18">
        <f>MIN(70000,S742+T742+U742)</f>
        <v/>
      </c>
      <c r="W742" s="18">
        <f>MAX(0,ROUNDDOWN(M742-J742-N742-K742-0,-3))</f>
        <v/>
      </c>
      <c r="X742" s="18">
        <f>MAX(0,ROUNDDOWN(M742-J742-N742-K742-R742,-3))</f>
        <v/>
      </c>
      <c r="Y742" s="18">
        <f>IF(W742&lt;=0,0,ROUNDDOWN((W742*LOOKUP(W742,{0,1950001,3300001,6950001,9000001,18000001,40000001},{0.05,0.1,0.2,0.23,0.33,0.4,0.45})-LOOKUP(W742,{0,1950001,3300001,6950001,9000001,18000001,40000001},{0,97500,427500,636000,1536000,2796000,4796000}))*1.021,-2))</f>
        <v/>
      </c>
      <c r="Z742" s="18">
        <f>IF(X742&lt;=0,0,ROUNDDOWN((X742*LOOKUP(X742,{0,1950001,3300001,6950001,9000001,18000001,40000001},{0.05,0.1,0.2,0.23,0.33,0.4,0.45})-LOOKUP(X742,{0,1950001,3300001,6950001,9000001,18000001,40000001},{0,97500,427500,636000,1536000,2796000,4796000}))*1.021,-2))</f>
        <v/>
      </c>
      <c r="AA742" s="18">
        <f>MAX(0,ROUNDDOWN(M742-J742-430000-L742-0,-3))</f>
        <v/>
      </c>
      <c r="AB742" s="18">
        <f>MAX(0,ROUNDDOWN(M742-J742-430000-L742-V742,-3))</f>
        <v/>
      </c>
      <c r="AC742" s="18">
        <f>IF(M742&lt;=450000,0,MAX(0,ROUNDDOWN(AA742*0.06-MIN(50000,AA742)*0.03,-2))+MAX(0,ROUNDDOWN(AA742*0.04-MIN(50000,AA742)*0.02,-2)))</f>
        <v/>
      </c>
      <c r="AD742" s="18">
        <f>IF(M742&lt;=450000,0,MAX(0,ROUNDDOWN(AB742*0.06-MIN(50000,AB742)*0.03,-2))+MAX(0,ROUNDDOWN(AB742*0.04-MIN(50000,AB742)*0.02,-2)))</f>
        <v/>
      </c>
      <c r="AE742" s="18">
        <f>Y742-Z742</f>
        <v/>
      </c>
      <c r="AF742" s="18">
        <f>AC742-AD742</f>
        <v/>
      </c>
      <c r="AG742" s="18">
        <f>AE742+AF742</f>
        <v/>
      </c>
      <c r="AH742" s="20">
        <f>IF(W742&lt;=0,0,LOOKUP(W742,{0,1950001,3300001,6950001,9000001,18000001,40000001},{0.05,0.1,0.2,0.23,0.33,0.4,0.45}))</f>
        <v/>
      </c>
    </row>
    <row r="743">
      <c r="A743" t="inlineStr">
        <is>
          <t>1万円刻み 特例あり一般12万円</t>
        </is>
      </c>
      <c r="B743" s="18">
        <f>'4_1万円刻み'!$A$221</f>
        <v/>
      </c>
      <c r="C743" s="19" t="n">
        <v>2026</v>
      </c>
      <c r="D743" t="inlineStr">
        <is>
          <t>はい</t>
        </is>
      </c>
      <c r="E743" s="18" t="n">
        <v>120000</v>
      </c>
      <c r="F743" s="18" t="n">
        <v>0</v>
      </c>
      <c r="G743" s="18" t="n">
        <v>0</v>
      </c>
      <c r="H743" s="18" t="n">
        <v>0</v>
      </c>
      <c r="I743" s="18" t="n">
        <v>0</v>
      </c>
      <c r="J743" s="18">
        <f>ROUND(MIN(B743/12,650000)*12*0.0915+MIN(B743/12,1390000)*12*(0.0504+0)+B743*0.005,0)</f>
        <v/>
      </c>
      <c r="K743" s="18" t="n">
        <v>0</v>
      </c>
      <c r="L743" s="18" t="n">
        <v>0</v>
      </c>
      <c r="M743" s="18">
        <f>ROUND(IF(C743&gt;=2026,IF(B743&lt;741000,0,IF(B743&lt;2191000,B743-740000,IF(B743&lt;2193000,1451000,IF(B743&lt;2196000,1453000,IF(B743&lt;2200000,1456000,IF(B743&lt;3600000,ROUNDDOWN(B743/4,-3)*2.8-80000,IF(B743&lt;6600000,ROUNDDOWN(B743/4,-3)*3.2-440000,IF(B743&lt;8500000,ROUNDDOWN(B743*0.9,0)-1100000,B743-1950000)))))))),IF(B743&lt;651000,0,IF(B743&lt;1900000,B743-650000,IF(B743&lt;3600000,ROUNDDOWN(B743/4,-3)*2.8-80000,IF(B743&lt;6600000,ROUNDDOWN(B743/4,-3)*3.2-440000,IF(B743&lt;8500000,ROUNDDOWN(B743*0.9,0)-1100000,B743-1950000)))))),0)</f>
        <v/>
      </c>
      <c r="N743" s="18">
        <f>IF(M743&gt;23500000,NA(),IF(C743&gt;=2026,IF(M743&lt;=4890000,1040000,IF(M743&lt;=6550000,670000,620000)),IF(M743&lt;=1320000,950000,IF(M743&lt;=3360000,880000,IF(M743&lt;=4890000,680000,IF(M743&lt;=6550000,630000,580000))))))</f>
        <v/>
      </c>
      <c r="O743" s="18">
        <f>IF(F743&lt;=0,IF(AND(D743="はい",C743&gt;=2026,C743&lt;=2027),IF(E743&lt;=0,0,IF(E743&lt;=30000,E743,IF(E743&lt;=60000,ROUNDUP(E743/2,0)+15000,IF(E743&lt;=120000,ROUNDUP(E743/4,0)+30000,60000)))),IF(E743&lt;=0,0,IF(E743&lt;=20000,E743,IF(E743&lt;=40000,ROUNDUP(E743/2,0)+10000,IF(E743&lt;=80000,ROUNDUP(E743/4,0)+20000,40000))))),IF(E743&lt;=0,IF(F743&lt;=0,0,IF(F743&lt;=25000,F743,IF(F743&lt;=50000,ROUNDUP(F743/2,0)+12500,IF(F743&lt;=100000,ROUNDUP(F743/4,0)+25000,50000)))),MAX(IF(F743&lt;=0,0,IF(F743&lt;=25000,F743,IF(F743&lt;=50000,ROUNDUP(F743/2,0)+12500,IF(F743&lt;=100000,ROUNDUP(F743/4,0)+25000,50000)))),MIN(IF(AND(D743="はい",C743&gt;=2026,C743&lt;=2027),IF(E743&lt;=0,0,IF(E743&lt;=30000,E743,IF(E743&lt;=60000,ROUNDUP(E743/2,0)+15000,IF(E743&lt;=120000,ROUNDUP(E743/4,0)+30000,60000)))),IF(E743&lt;=0,0,IF(E743&lt;=20000,E743,IF(E743&lt;=40000,ROUNDUP(E743/2,0)+10000,IF(E743&lt;=80000,ROUNDUP(E743/4,0)+20000,40000)))))+IF(F743&lt;=0,0,IF(F743&lt;=25000,F743,IF(F743&lt;=50000,ROUNDUP(F743/2,0)+12500,IF(F743&lt;=100000,ROUNDUP(F743/4,0)+25000,50000)))),IF(AND(D743="はい",C743&gt;=2026,C743&lt;=2027),60000,40000)))))</f>
        <v/>
      </c>
      <c r="P743" s="18">
        <f>IF(G743&lt;=0,0,IF(G743&lt;=20000,G743,IF(G743&lt;=40000,ROUNDUP(G743/2,0)+10000,IF(G743&lt;=80000,ROUNDUP(G743/4,0)+20000,40000))))</f>
        <v/>
      </c>
      <c r="Q743" s="18">
        <f>IF(I743&lt;=0,IF(H743&lt;=0,0,IF(H743&lt;=20000,H743,IF(H743&lt;=40000,ROUNDUP(H743/2,0)+10000,IF(H743&lt;=80000,ROUNDUP(H743/4,0)+20000,40000)))),IF(H743&lt;=0,IF(I743&lt;=0,0,IF(I743&lt;=25000,I743,IF(I743&lt;=50000,ROUNDUP(I743/2,0)+12500,IF(I743&lt;=100000,ROUNDUP(I743/4,0)+25000,50000)))),MAX(IF(I743&lt;=0,0,IF(I743&lt;=25000,I743,IF(I743&lt;=50000,ROUNDUP(I743/2,0)+12500,IF(I743&lt;=100000,ROUNDUP(I743/4,0)+25000,50000)))),MIN(IF(H743&lt;=0,0,IF(H743&lt;=20000,H743,IF(H743&lt;=40000,ROUNDUP(H743/2,0)+10000,IF(H743&lt;=80000,ROUNDUP(H743/4,0)+20000,40000))))+IF(I743&lt;=0,0,IF(I743&lt;=25000,I743,IF(I743&lt;=50000,ROUNDUP(I743/2,0)+12500,IF(I743&lt;=100000,ROUNDUP(I743/4,0)+25000,50000)))),40000))))</f>
        <v/>
      </c>
      <c r="R743" s="18">
        <f>MIN(120000,O743+P743+Q743)</f>
        <v/>
      </c>
      <c r="S743" s="18">
        <f>IF(F743&lt;=0,IF(E743&lt;=0,0,IF(E743&lt;=12000,E743,IF(E743&lt;=32000,ROUNDUP(E743/2,0)+6000,IF(E743&lt;=56000,ROUNDUP(E743/4,0)+14000,28000)))),IF(E743&lt;=0,IF(F743&lt;=0,0,IF(F743&lt;=15000,F743,IF(F743&lt;=40000,ROUNDUP(F743/2,0)+7500,IF(F743&lt;=70000,ROUNDUP(F743/4,0)+17500,35000)))),MAX(IF(F743&lt;=0,0,IF(F743&lt;=15000,F743,IF(F743&lt;=40000,ROUNDUP(F743/2,0)+7500,IF(F743&lt;=70000,ROUNDUP(F743/4,0)+17500,35000)))),MIN(IF(E743&lt;=0,0,IF(E743&lt;=12000,E743,IF(E743&lt;=32000,ROUNDUP(E743/2,0)+6000,IF(E743&lt;=56000,ROUNDUP(E743/4,0)+14000,28000))))+IF(F743&lt;=0,0,IF(F743&lt;=15000,F743,IF(F743&lt;=40000,ROUNDUP(F743/2,0)+7500,IF(F743&lt;=70000,ROUNDUP(F743/4,0)+17500,35000)))),28000))))</f>
        <v/>
      </c>
      <c r="T743" s="18">
        <f>IF(G743&lt;=0,0,IF(G743&lt;=12000,G743,IF(G743&lt;=32000,ROUNDUP(G743/2,0)+6000,IF(G743&lt;=56000,ROUNDUP(G743/4,0)+14000,28000))))</f>
        <v/>
      </c>
      <c r="U743" s="18">
        <f>IF(I743&lt;=0,IF(H743&lt;=0,0,IF(H743&lt;=12000,H743,IF(H743&lt;=32000,ROUNDUP(H743/2,0)+6000,IF(H743&lt;=56000,ROUNDUP(H743/4,0)+14000,28000)))),IF(H743&lt;=0,IF(I743&lt;=0,0,IF(I743&lt;=15000,I743,IF(I743&lt;=40000,ROUNDUP(I743/2,0)+7500,IF(I743&lt;=70000,ROUNDUP(I743/4,0)+17500,35000)))),MAX(IF(I743&lt;=0,0,IF(I743&lt;=15000,I743,IF(I743&lt;=40000,ROUNDUP(I743/2,0)+7500,IF(I743&lt;=70000,ROUNDUP(I743/4,0)+17500,35000)))),MIN(IF(H743&lt;=0,0,IF(H743&lt;=12000,H743,IF(H743&lt;=32000,ROUNDUP(H743/2,0)+6000,IF(H743&lt;=56000,ROUNDUP(H743/4,0)+14000,28000))))+IF(I743&lt;=0,0,IF(I743&lt;=15000,I743,IF(I743&lt;=40000,ROUNDUP(I743/2,0)+7500,IF(I743&lt;=70000,ROUNDUP(I743/4,0)+17500,35000)))),28000))))</f>
        <v/>
      </c>
      <c r="V743" s="18">
        <f>MIN(70000,S743+T743+U743)</f>
        <v/>
      </c>
      <c r="W743" s="18">
        <f>MAX(0,ROUNDDOWN(M743-J743-N743-K743-0,-3))</f>
        <v/>
      </c>
      <c r="X743" s="18">
        <f>MAX(0,ROUNDDOWN(M743-J743-N743-K743-R743,-3))</f>
        <v/>
      </c>
      <c r="Y743" s="18">
        <f>IF(W743&lt;=0,0,ROUNDDOWN((W743*LOOKUP(W743,{0,1950001,3300001,6950001,9000001,18000001,40000001},{0.05,0.1,0.2,0.23,0.33,0.4,0.45})-LOOKUP(W743,{0,1950001,3300001,6950001,9000001,18000001,40000001},{0,97500,427500,636000,1536000,2796000,4796000}))*1.021,-2))</f>
        <v/>
      </c>
      <c r="Z743" s="18">
        <f>IF(X743&lt;=0,0,ROUNDDOWN((X743*LOOKUP(X743,{0,1950001,3300001,6950001,9000001,18000001,40000001},{0.05,0.1,0.2,0.23,0.33,0.4,0.45})-LOOKUP(X743,{0,1950001,3300001,6950001,9000001,18000001,40000001},{0,97500,427500,636000,1536000,2796000,4796000}))*1.021,-2))</f>
        <v/>
      </c>
      <c r="AA743" s="18">
        <f>MAX(0,ROUNDDOWN(M743-J743-430000-L743-0,-3))</f>
        <v/>
      </c>
      <c r="AB743" s="18">
        <f>MAX(0,ROUNDDOWN(M743-J743-430000-L743-V743,-3))</f>
        <v/>
      </c>
      <c r="AC743" s="18">
        <f>IF(M743&lt;=450000,0,MAX(0,ROUNDDOWN(AA743*0.06-MIN(50000,AA743)*0.03,-2))+MAX(0,ROUNDDOWN(AA743*0.04-MIN(50000,AA743)*0.02,-2)))</f>
        <v/>
      </c>
      <c r="AD743" s="18">
        <f>IF(M743&lt;=450000,0,MAX(0,ROUNDDOWN(AB743*0.06-MIN(50000,AB743)*0.03,-2))+MAX(0,ROUNDDOWN(AB743*0.04-MIN(50000,AB743)*0.02,-2)))</f>
        <v/>
      </c>
      <c r="AE743" s="18">
        <f>Y743-Z743</f>
        <v/>
      </c>
      <c r="AF743" s="18">
        <f>AC743-AD743</f>
        <v/>
      </c>
      <c r="AG743" s="18">
        <f>AE743+AF743</f>
        <v/>
      </c>
      <c r="AH743" s="20">
        <f>IF(W743&lt;=0,0,LOOKUP(W743,{0,1950001,3300001,6950001,9000001,18000001,40000001},{0.05,0.1,0.2,0.23,0.33,0.4,0.45}))</f>
        <v/>
      </c>
    </row>
    <row r="744">
      <c r="A744" t="inlineStr">
        <is>
          <t>1万円刻み 3区分8万円ずつ</t>
        </is>
      </c>
      <c r="B744" s="18">
        <f>'4_1万円刻み'!$A$222</f>
        <v/>
      </c>
      <c r="C744" s="19" t="n">
        <v>2026</v>
      </c>
      <c r="D744" t="inlineStr">
        <is>
          <t>いいえ</t>
        </is>
      </c>
      <c r="E744" s="18" t="n">
        <v>80000</v>
      </c>
      <c r="F744" s="18" t="n">
        <v>0</v>
      </c>
      <c r="G744" s="18" t="n">
        <v>80000</v>
      </c>
      <c r="H744" s="18" t="n">
        <v>80000</v>
      </c>
      <c r="I744" s="18" t="n">
        <v>0</v>
      </c>
      <c r="J744" s="18">
        <f>ROUND(MIN(B744/12,650000)*12*0.0915+MIN(B744/12,1390000)*12*(0.0504+0)+B744*0.005,0)</f>
        <v/>
      </c>
      <c r="K744" s="18" t="n">
        <v>0</v>
      </c>
      <c r="L744" s="18" t="n">
        <v>0</v>
      </c>
      <c r="M744" s="18">
        <f>ROUND(IF(C744&gt;=2026,IF(B744&lt;741000,0,IF(B744&lt;2191000,B744-740000,IF(B744&lt;2193000,1451000,IF(B744&lt;2196000,1453000,IF(B744&lt;2200000,1456000,IF(B744&lt;3600000,ROUNDDOWN(B744/4,-3)*2.8-80000,IF(B744&lt;6600000,ROUNDDOWN(B744/4,-3)*3.2-440000,IF(B744&lt;8500000,ROUNDDOWN(B744*0.9,0)-1100000,B744-1950000)))))))),IF(B744&lt;651000,0,IF(B744&lt;1900000,B744-650000,IF(B744&lt;3600000,ROUNDDOWN(B744/4,-3)*2.8-80000,IF(B744&lt;6600000,ROUNDDOWN(B744/4,-3)*3.2-440000,IF(B744&lt;8500000,ROUNDDOWN(B744*0.9,0)-1100000,B744-1950000)))))),0)</f>
        <v/>
      </c>
      <c r="N744" s="18">
        <f>IF(M744&gt;23500000,NA(),IF(C744&gt;=2026,IF(M744&lt;=4890000,1040000,IF(M744&lt;=6550000,670000,620000)),IF(M744&lt;=1320000,950000,IF(M744&lt;=3360000,880000,IF(M744&lt;=4890000,680000,IF(M744&lt;=6550000,630000,580000))))))</f>
        <v/>
      </c>
      <c r="O744" s="18">
        <f>IF(F744&lt;=0,IF(AND(D744="はい",C744&gt;=2026,C744&lt;=2027),IF(E744&lt;=0,0,IF(E744&lt;=30000,E744,IF(E744&lt;=60000,ROUNDUP(E744/2,0)+15000,IF(E744&lt;=120000,ROUNDUP(E744/4,0)+30000,60000)))),IF(E744&lt;=0,0,IF(E744&lt;=20000,E744,IF(E744&lt;=40000,ROUNDUP(E744/2,0)+10000,IF(E744&lt;=80000,ROUNDUP(E744/4,0)+20000,40000))))),IF(E744&lt;=0,IF(F744&lt;=0,0,IF(F744&lt;=25000,F744,IF(F744&lt;=50000,ROUNDUP(F744/2,0)+12500,IF(F744&lt;=100000,ROUNDUP(F744/4,0)+25000,50000)))),MAX(IF(F744&lt;=0,0,IF(F744&lt;=25000,F744,IF(F744&lt;=50000,ROUNDUP(F744/2,0)+12500,IF(F744&lt;=100000,ROUNDUP(F744/4,0)+25000,50000)))),MIN(IF(AND(D744="はい",C744&gt;=2026,C744&lt;=2027),IF(E744&lt;=0,0,IF(E744&lt;=30000,E744,IF(E744&lt;=60000,ROUNDUP(E744/2,0)+15000,IF(E744&lt;=120000,ROUNDUP(E744/4,0)+30000,60000)))),IF(E744&lt;=0,0,IF(E744&lt;=20000,E744,IF(E744&lt;=40000,ROUNDUP(E744/2,0)+10000,IF(E744&lt;=80000,ROUNDUP(E744/4,0)+20000,40000)))))+IF(F744&lt;=0,0,IF(F744&lt;=25000,F744,IF(F744&lt;=50000,ROUNDUP(F744/2,0)+12500,IF(F744&lt;=100000,ROUNDUP(F744/4,0)+25000,50000)))),IF(AND(D744="はい",C744&gt;=2026,C744&lt;=2027),60000,40000)))))</f>
        <v/>
      </c>
      <c r="P744" s="18">
        <f>IF(G744&lt;=0,0,IF(G744&lt;=20000,G744,IF(G744&lt;=40000,ROUNDUP(G744/2,0)+10000,IF(G744&lt;=80000,ROUNDUP(G744/4,0)+20000,40000))))</f>
        <v/>
      </c>
      <c r="Q744" s="18">
        <f>IF(I744&lt;=0,IF(H744&lt;=0,0,IF(H744&lt;=20000,H744,IF(H744&lt;=40000,ROUNDUP(H744/2,0)+10000,IF(H744&lt;=80000,ROUNDUP(H744/4,0)+20000,40000)))),IF(H744&lt;=0,IF(I744&lt;=0,0,IF(I744&lt;=25000,I744,IF(I744&lt;=50000,ROUNDUP(I744/2,0)+12500,IF(I744&lt;=100000,ROUNDUP(I744/4,0)+25000,50000)))),MAX(IF(I744&lt;=0,0,IF(I744&lt;=25000,I744,IF(I744&lt;=50000,ROUNDUP(I744/2,0)+12500,IF(I744&lt;=100000,ROUNDUP(I744/4,0)+25000,50000)))),MIN(IF(H744&lt;=0,0,IF(H744&lt;=20000,H744,IF(H744&lt;=40000,ROUNDUP(H744/2,0)+10000,IF(H744&lt;=80000,ROUNDUP(H744/4,0)+20000,40000))))+IF(I744&lt;=0,0,IF(I744&lt;=25000,I744,IF(I744&lt;=50000,ROUNDUP(I744/2,0)+12500,IF(I744&lt;=100000,ROUNDUP(I744/4,0)+25000,50000)))),40000))))</f>
        <v/>
      </c>
      <c r="R744" s="18">
        <f>MIN(120000,O744+P744+Q744)</f>
        <v/>
      </c>
      <c r="S744" s="18">
        <f>IF(F744&lt;=0,IF(E744&lt;=0,0,IF(E744&lt;=12000,E744,IF(E744&lt;=32000,ROUNDUP(E744/2,0)+6000,IF(E744&lt;=56000,ROUNDUP(E744/4,0)+14000,28000)))),IF(E744&lt;=0,IF(F744&lt;=0,0,IF(F744&lt;=15000,F744,IF(F744&lt;=40000,ROUNDUP(F744/2,0)+7500,IF(F744&lt;=70000,ROUNDUP(F744/4,0)+17500,35000)))),MAX(IF(F744&lt;=0,0,IF(F744&lt;=15000,F744,IF(F744&lt;=40000,ROUNDUP(F744/2,0)+7500,IF(F744&lt;=70000,ROUNDUP(F744/4,0)+17500,35000)))),MIN(IF(E744&lt;=0,0,IF(E744&lt;=12000,E744,IF(E744&lt;=32000,ROUNDUP(E744/2,0)+6000,IF(E744&lt;=56000,ROUNDUP(E744/4,0)+14000,28000))))+IF(F744&lt;=0,0,IF(F744&lt;=15000,F744,IF(F744&lt;=40000,ROUNDUP(F744/2,0)+7500,IF(F744&lt;=70000,ROUNDUP(F744/4,0)+17500,35000)))),28000))))</f>
        <v/>
      </c>
      <c r="T744" s="18">
        <f>IF(G744&lt;=0,0,IF(G744&lt;=12000,G744,IF(G744&lt;=32000,ROUNDUP(G744/2,0)+6000,IF(G744&lt;=56000,ROUNDUP(G744/4,0)+14000,28000))))</f>
        <v/>
      </c>
      <c r="U744" s="18">
        <f>IF(I744&lt;=0,IF(H744&lt;=0,0,IF(H744&lt;=12000,H744,IF(H744&lt;=32000,ROUNDUP(H744/2,0)+6000,IF(H744&lt;=56000,ROUNDUP(H744/4,0)+14000,28000)))),IF(H744&lt;=0,IF(I744&lt;=0,0,IF(I744&lt;=15000,I744,IF(I744&lt;=40000,ROUNDUP(I744/2,0)+7500,IF(I744&lt;=70000,ROUNDUP(I744/4,0)+17500,35000)))),MAX(IF(I744&lt;=0,0,IF(I744&lt;=15000,I744,IF(I744&lt;=40000,ROUNDUP(I744/2,0)+7500,IF(I744&lt;=70000,ROUNDUP(I744/4,0)+17500,35000)))),MIN(IF(H744&lt;=0,0,IF(H744&lt;=12000,H744,IF(H744&lt;=32000,ROUNDUP(H744/2,0)+6000,IF(H744&lt;=56000,ROUNDUP(H744/4,0)+14000,28000))))+IF(I744&lt;=0,0,IF(I744&lt;=15000,I744,IF(I744&lt;=40000,ROUNDUP(I744/2,0)+7500,IF(I744&lt;=70000,ROUNDUP(I744/4,0)+17500,35000)))),28000))))</f>
        <v/>
      </c>
      <c r="V744" s="18">
        <f>MIN(70000,S744+T744+U744)</f>
        <v/>
      </c>
      <c r="W744" s="18">
        <f>MAX(0,ROUNDDOWN(M744-J744-N744-K744-0,-3))</f>
        <v/>
      </c>
      <c r="X744" s="18">
        <f>MAX(0,ROUNDDOWN(M744-J744-N744-K744-R744,-3))</f>
        <v/>
      </c>
      <c r="Y744" s="18">
        <f>IF(W744&lt;=0,0,ROUNDDOWN((W744*LOOKUP(W744,{0,1950001,3300001,6950001,9000001,18000001,40000001},{0.05,0.1,0.2,0.23,0.33,0.4,0.45})-LOOKUP(W744,{0,1950001,3300001,6950001,9000001,18000001,40000001},{0,97500,427500,636000,1536000,2796000,4796000}))*1.021,-2))</f>
        <v/>
      </c>
      <c r="Z744" s="18">
        <f>IF(X744&lt;=0,0,ROUNDDOWN((X744*LOOKUP(X744,{0,1950001,3300001,6950001,9000001,18000001,40000001},{0.05,0.1,0.2,0.23,0.33,0.4,0.45})-LOOKUP(X744,{0,1950001,3300001,6950001,9000001,18000001,40000001},{0,97500,427500,636000,1536000,2796000,4796000}))*1.021,-2))</f>
        <v/>
      </c>
      <c r="AA744" s="18">
        <f>MAX(0,ROUNDDOWN(M744-J744-430000-L744-0,-3))</f>
        <v/>
      </c>
      <c r="AB744" s="18">
        <f>MAX(0,ROUNDDOWN(M744-J744-430000-L744-V744,-3))</f>
        <v/>
      </c>
      <c r="AC744" s="18">
        <f>IF(M744&lt;=450000,0,MAX(0,ROUNDDOWN(AA744*0.06-MIN(50000,AA744)*0.03,-2))+MAX(0,ROUNDDOWN(AA744*0.04-MIN(50000,AA744)*0.02,-2)))</f>
        <v/>
      </c>
      <c r="AD744" s="18">
        <f>IF(M744&lt;=450000,0,MAX(0,ROUNDDOWN(AB744*0.06-MIN(50000,AB744)*0.03,-2))+MAX(0,ROUNDDOWN(AB744*0.04-MIN(50000,AB744)*0.02,-2)))</f>
        <v/>
      </c>
      <c r="AE744" s="18">
        <f>Y744-Z744</f>
        <v/>
      </c>
      <c r="AF744" s="18">
        <f>AC744-AD744</f>
        <v/>
      </c>
      <c r="AG744" s="18">
        <f>AE744+AF744</f>
        <v/>
      </c>
      <c r="AH744" s="20">
        <f>IF(W744&lt;=0,0,LOOKUP(W744,{0,1950001,3300001,6950001,9000001,18000001,40000001},{0.05,0.1,0.2,0.23,0.33,0.4,0.45}))</f>
        <v/>
      </c>
    </row>
    <row r="745">
      <c r="A745" t="inlineStr">
        <is>
          <t>1万円刻み 一般8万円</t>
        </is>
      </c>
      <c r="B745" s="18">
        <f>'4_1万円刻み'!$A$222</f>
        <v/>
      </c>
      <c r="C745" s="19" t="n">
        <v>2026</v>
      </c>
      <c r="D745" t="inlineStr">
        <is>
          <t>いいえ</t>
        </is>
      </c>
      <c r="E745" s="18" t="n">
        <v>80000</v>
      </c>
      <c r="F745" s="18" t="n">
        <v>0</v>
      </c>
      <c r="G745" s="18" t="n">
        <v>0</v>
      </c>
      <c r="H745" s="18" t="n">
        <v>0</v>
      </c>
      <c r="I745" s="18" t="n">
        <v>0</v>
      </c>
      <c r="J745" s="18">
        <f>ROUND(MIN(B745/12,650000)*12*0.0915+MIN(B745/12,1390000)*12*(0.0504+0)+B745*0.005,0)</f>
        <v/>
      </c>
      <c r="K745" s="18" t="n">
        <v>0</v>
      </c>
      <c r="L745" s="18" t="n">
        <v>0</v>
      </c>
      <c r="M745" s="18">
        <f>ROUND(IF(C745&gt;=2026,IF(B745&lt;741000,0,IF(B745&lt;2191000,B745-740000,IF(B745&lt;2193000,1451000,IF(B745&lt;2196000,1453000,IF(B745&lt;2200000,1456000,IF(B745&lt;3600000,ROUNDDOWN(B745/4,-3)*2.8-80000,IF(B745&lt;6600000,ROUNDDOWN(B745/4,-3)*3.2-440000,IF(B745&lt;8500000,ROUNDDOWN(B745*0.9,0)-1100000,B745-1950000)))))))),IF(B745&lt;651000,0,IF(B745&lt;1900000,B745-650000,IF(B745&lt;3600000,ROUNDDOWN(B745/4,-3)*2.8-80000,IF(B745&lt;6600000,ROUNDDOWN(B745/4,-3)*3.2-440000,IF(B745&lt;8500000,ROUNDDOWN(B745*0.9,0)-1100000,B745-1950000)))))),0)</f>
        <v/>
      </c>
      <c r="N745" s="18">
        <f>IF(M745&gt;23500000,NA(),IF(C745&gt;=2026,IF(M745&lt;=4890000,1040000,IF(M745&lt;=6550000,670000,620000)),IF(M745&lt;=1320000,950000,IF(M745&lt;=3360000,880000,IF(M745&lt;=4890000,680000,IF(M745&lt;=6550000,630000,580000))))))</f>
        <v/>
      </c>
      <c r="O745" s="18">
        <f>IF(F745&lt;=0,IF(AND(D745="はい",C745&gt;=2026,C745&lt;=2027),IF(E745&lt;=0,0,IF(E745&lt;=30000,E745,IF(E745&lt;=60000,ROUNDUP(E745/2,0)+15000,IF(E745&lt;=120000,ROUNDUP(E745/4,0)+30000,60000)))),IF(E745&lt;=0,0,IF(E745&lt;=20000,E745,IF(E745&lt;=40000,ROUNDUP(E745/2,0)+10000,IF(E745&lt;=80000,ROUNDUP(E745/4,0)+20000,40000))))),IF(E745&lt;=0,IF(F745&lt;=0,0,IF(F745&lt;=25000,F745,IF(F745&lt;=50000,ROUNDUP(F745/2,0)+12500,IF(F745&lt;=100000,ROUNDUP(F745/4,0)+25000,50000)))),MAX(IF(F745&lt;=0,0,IF(F745&lt;=25000,F745,IF(F745&lt;=50000,ROUNDUP(F745/2,0)+12500,IF(F745&lt;=100000,ROUNDUP(F745/4,0)+25000,50000)))),MIN(IF(AND(D745="はい",C745&gt;=2026,C745&lt;=2027),IF(E745&lt;=0,0,IF(E745&lt;=30000,E745,IF(E745&lt;=60000,ROUNDUP(E745/2,0)+15000,IF(E745&lt;=120000,ROUNDUP(E745/4,0)+30000,60000)))),IF(E745&lt;=0,0,IF(E745&lt;=20000,E745,IF(E745&lt;=40000,ROUNDUP(E745/2,0)+10000,IF(E745&lt;=80000,ROUNDUP(E745/4,0)+20000,40000)))))+IF(F745&lt;=0,0,IF(F745&lt;=25000,F745,IF(F745&lt;=50000,ROUNDUP(F745/2,0)+12500,IF(F745&lt;=100000,ROUNDUP(F745/4,0)+25000,50000)))),IF(AND(D745="はい",C745&gt;=2026,C745&lt;=2027),60000,40000)))))</f>
        <v/>
      </c>
      <c r="P745" s="18">
        <f>IF(G745&lt;=0,0,IF(G745&lt;=20000,G745,IF(G745&lt;=40000,ROUNDUP(G745/2,0)+10000,IF(G745&lt;=80000,ROUNDUP(G745/4,0)+20000,40000))))</f>
        <v/>
      </c>
      <c r="Q745" s="18">
        <f>IF(I745&lt;=0,IF(H745&lt;=0,0,IF(H745&lt;=20000,H745,IF(H745&lt;=40000,ROUNDUP(H745/2,0)+10000,IF(H745&lt;=80000,ROUNDUP(H745/4,0)+20000,40000)))),IF(H745&lt;=0,IF(I745&lt;=0,0,IF(I745&lt;=25000,I745,IF(I745&lt;=50000,ROUNDUP(I745/2,0)+12500,IF(I745&lt;=100000,ROUNDUP(I745/4,0)+25000,50000)))),MAX(IF(I745&lt;=0,0,IF(I745&lt;=25000,I745,IF(I745&lt;=50000,ROUNDUP(I745/2,0)+12500,IF(I745&lt;=100000,ROUNDUP(I745/4,0)+25000,50000)))),MIN(IF(H745&lt;=0,0,IF(H745&lt;=20000,H745,IF(H745&lt;=40000,ROUNDUP(H745/2,0)+10000,IF(H745&lt;=80000,ROUNDUP(H745/4,0)+20000,40000))))+IF(I745&lt;=0,0,IF(I745&lt;=25000,I745,IF(I745&lt;=50000,ROUNDUP(I745/2,0)+12500,IF(I745&lt;=100000,ROUNDUP(I745/4,0)+25000,50000)))),40000))))</f>
        <v/>
      </c>
      <c r="R745" s="18">
        <f>MIN(120000,O745+P745+Q745)</f>
        <v/>
      </c>
      <c r="S745" s="18">
        <f>IF(F745&lt;=0,IF(E745&lt;=0,0,IF(E745&lt;=12000,E745,IF(E745&lt;=32000,ROUNDUP(E745/2,0)+6000,IF(E745&lt;=56000,ROUNDUP(E745/4,0)+14000,28000)))),IF(E745&lt;=0,IF(F745&lt;=0,0,IF(F745&lt;=15000,F745,IF(F745&lt;=40000,ROUNDUP(F745/2,0)+7500,IF(F745&lt;=70000,ROUNDUP(F745/4,0)+17500,35000)))),MAX(IF(F745&lt;=0,0,IF(F745&lt;=15000,F745,IF(F745&lt;=40000,ROUNDUP(F745/2,0)+7500,IF(F745&lt;=70000,ROUNDUP(F745/4,0)+17500,35000)))),MIN(IF(E745&lt;=0,0,IF(E745&lt;=12000,E745,IF(E745&lt;=32000,ROUNDUP(E745/2,0)+6000,IF(E745&lt;=56000,ROUNDUP(E745/4,0)+14000,28000))))+IF(F745&lt;=0,0,IF(F745&lt;=15000,F745,IF(F745&lt;=40000,ROUNDUP(F745/2,0)+7500,IF(F745&lt;=70000,ROUNDUP(F745/4,0)+17500,35000)))),28000))))</f>
        <v/>
      </c>
      <c r="T745" s="18">
        <f>IF(G745&lt;=0,0,IF(G745&lt;=12000,G745,IF(G745&lt;=32000,ROUNDUP(G745/2,0)+6000,IF(G745&lt;=56000,ROUNDUP(G745/4,0)+14000,28000))))</f>
        <v/>
      </c>
      <c r="U745" s="18">
        <f>IF(I745&lt;=0,IF(H745&lt;=0,0,IF(H745&lt;=12000,H745,IF(H745&lt;=32000,ROUNDUP(H745/2,0)+6000,IF(H745&lt;=56000,ROUNDUP(H745/4,0)+14000,28000)))),IF(H745&lt;=0,IF(I745&lt;=0,0,IF(I745&lt;=15000,I745,IF(I745&lt;=40000,ROUNDUP(I745/2,0)+7500,IF(I745&lt;=70000,ROUNDUP(I745/4,0)+17500,35000)))),MAX(IF(I745&lt;=0,0,IF(I745&lt;=15000,I745,IF(I745&lt;=40000,ROUNDUP(I745/2,0)+7500,IF(I745&lt;=70000,ROUNDUP(I745/4,0)+17500,35000)))),MIN(IF(H745&lt;=0,0,IF(H745&lt;=12000,H745,IF(H745&lt;=32000,ROUNDUP(H745/2,0)+6000,IF(H745&lt;=56000,ROUNDUP(H745/4,0)+14000,28000))))+IF(I745&lt;=0,0,IF(I745&lt;=15000,I745,IF(I745&lt;=40000,ROUNDUP(I745/2,0)+7500,IF(I745&lt;=70000,ROUNDUP(I745/4,0)+17500,35000)))),28000))))</f>
        <v/>
      </c>
      <c r="V745" s="18">
        <f>MIN(70000,S745+T745+U745)</f>
        <v/>
      </c>
      <c r="W745" s="18">
        <f>MAX(0,ROUNDDOWN(M745-J745-N745-K745-0,-3))</f>
        <v/>
      </c>
      <c r="X745" s="18">
        <f>MAX(0,ROUNDDOWN(M745-J745-N745-K745-R745,-3))</f>
        <v/>
      </c>
      <c r="Y745" s="18">
        <f>IF(W745&lt;=0,0,ROUNDDOWN((W745*LOOKUP(W745,{0,1950001,3300001,6950001,9000001,18000001,40000001},{0.05,0.1,0.2,0.23,0.33,0.4,0.45})-LOOKUP(W745,{0,1950001,3300001,6950001,9000001,18000001,40000001},{0,97500,427500,636000,1536000,2796000,4796000}))*1.021,-2))</f>
        <v/>
      </c>
      <c r="Z745" s="18">
        <f>IF(X745&lt;=0,0,ROUNDDOWN((X745*LOOKUP(X745,{0,1950001,3300001,6950001,9000001,18000001,40000001},{0.05,0.1,0.2,0.23,0.33,0.4,0.45})-LOOKUP(X745,{0,1950001,3300001,6950001,9000001,18000001,40000001},{0,97500,427500,636000,1536000,2796000,4796000}))*1.021,-2))</f>
        <v/>
      </c>
      <c r="AA745" s="18">
        <f>MAX(0,ROUNDDOWN(M745-J745-430000-L745-0,-3))</f>
        <v/>
      </c>
      <c r="AB745" s="18">
        <f>MAX(0,ROUNDDOWN(M745-J745-430000-L745-V745,-3))</f>
        <v/>
      </c>
      <c r="AC745" s="18">
        <f>IF(M745&lt;=450000,0,MAX(0,ROUNDDOWN(AA745*0.06-MIN(50000,AA745)*0.03,-2))+MAX(0,ROUNDDOWN(AA745*0.04-MIN(50000,AA745)*0.02,-2)))</f>
        <v/>
      </c>
      <c r="AD745" s="18">
        <f>IF(M745&lt;=450000,0,MAX(0,ROUNDDOWN(AB745*0.06-MIN(50000,AB745)*0.03,-2))+MAX(0,ROUNDDOWN(AB745*0.04-MIN(50000,AB745)*0.02,-2)))</f>
        <v/>
      </c>
      <c r="AE745" s="18">
        <f>Y745-Z745</f>
        <v/>
      </c>
      <c r="AF745" s="18">
        <f>AC745-AD745</f>
        <v/>
      </c>
      <c r="AG745" s="18">
        <f>AE745+AF745</f>
        <v/>
      </c>
      <c r="AH745" s="20">
        <f>IF(W745&lt;=0,0,LOOKUP(W745,{0,1950001,3300001,6950001,9000001,18000001,40000001},{0.05,0.1,0.2,0.23,0.33,0.4,0.45}))</f>
        <v/>
      </c>
    </row>
    <row r="746">
      <c r="A746" t="inlineStr">
        <is>
          <t>1万円刻み 特例あり一般12万円</t>
        </is>
      </c>
      <c r="B746" s="18">
        <f>'4_1万円刻み'!$A$222</f>
        <v/>
      </c>
      <c r="C746" s="19" t="n">
        <v>2026</v>
      </c>
      <c r="D746" t="inlineStr">
        <is>
          <t>はい</t>
        </is>
      </c>
      <c r="E746" s="18" t="n">
        <v>120000</v>
      </c>
      <c r="F746" s="18" t="n">
        <v>0</v>
      </c>
      <c r="G746" s="18" t="n">
        <v>0</v>
      </c>
      <c r="H746" s="18" t="n">
        <v>0</v>
      </c>
      <c r="I746" s="18" t="n">
        <v>0</v>
      </c>
      <c r="J746" s="18">
        <f>ROUND(MIN(B746/12,650000)*12*0.0915+MIN(B746/12,1390000)*12*(0.0504+0)+B746*0.005,0)</f>
        <v/>
      </c>
      <c r="K746" s="18" t="n">
        <v>0</v>
      </c>
      <c r="L746" s="18" t="n">
        <v>0</v>
      </c>
      <c r="M746" s="18">
        <f>ROUND(IF(C746&gt;=2026,IF(B746&lt;741000,0,IF(B746&lt;2191000,B746-740000,IF(B746&lt;2193000,1451000,IF(B746&lt;2196000,1453000,IF(B746&lt;2200000,1456000,IF(B746&lt;3600000,ROUNDDOWN(B746/4,-3)*2.8-80000,IF(B746&lt;6600000,ROUNDDOWN(B746/4,-3)*3.2-440000,IF(B746&lt;8500000,ROUNDDOWN(B746*0.9,0)-1100000,B746-1950000)))))))),IF(B746&lt;651000,0,IF(B746&lt;1900000,B746-650000,IF(B746&lt;3600000,ROUNDDOWN(B746/4,-3)*2.8-80000,IF(B746&lt;6600000,ROUNDDOWN(B746/4,-3)*3.2-440000,IF(B746&lt;8500000,ROUNDDOWN(B746*0.9,0)-1100000,B746-1950000)))))),0)</f>
        <v/>
      </c>
      <c r="N746" s="18">
        <f>IF(M746&gt;23500000,NA(),IF(C746&gt;=2026,IF(M746&lt;=4890000,1040000,IF(M746&lt;=6550000,670000,620000)),IF(M746&lt;=1320000,950000,IF(M746&lt;=3360000,880000,IF(M746&lt;=4890000,680000,IF(M746&lt;=6550000,630000,580000))))))</f>
        <v/>
      </c>
      <c r="O746" s="18">
        <f>IF(F746&lt;=0,IF(AND(D746="はい",C746&gt;=2026,C746&lt;=2027),IF(E746&lt;=0,0,IF(E746&lt;=30000,E746,IF(E746&lt;=60000,ROUNDUP(E746/2,0)+15000,IF(E746&lt;=120000,ROUNDUP(E746/4,0)+30000,60000)))),IF(E746&lt;=0,0,IF(E746&lt;=20000,E746,IF(E746&lt;=40000,ROUNDUP(E746/2,0)+10000,IF(E746&lt;=80000,ROUNDUP(E746/4,0)+20000,40000))))),IF(E746&lt;=0,IF(F746&lt;=0,0,IF(F746&lt;=25000,F746,IF(F746&lt;=50000,ROUNDUP(F746/2,0)+12500,IF(F746&lt;=100000,ROUNDUP(F746/4,0)+25000,50000)))),MAX(IF(F746&lt;=0,0,IF(F746&lt;=25000,F746,IF(F746&lt;=50000,ROUNDUP(F746/2,0)+12500,IF(F746&lt;=100000,ROUNDUP(F746/4,0)+25000,50000)))),MIN(IF(AND(D746="はい",C746&gt;=2026,C746&lt;=2027),IF(E746&lt;=0,0,IF(E746&lt;=30000,E746,IF(E746&lt;=60000,ROUNDUP(E746/2,0)+15000,IF(E746&lt;=120000,ROUNDUP(E746/4,0)+30000,60000)))),IF(E746&lt;=0,0,IF(E746&lt;=20000,E746,IF(E746&lt;=40000,ROUNDUP(E746/2,0)+10000,IF(E746&lt;=80000,ROUNDUP(E746/4,0)+20000,40000)))))+IF(F746&lt;=0,0,IF(F746&lt;=25000,F746,IF(F746&lt;=50000,ROUNDUP(F746/2,0)+12500,IF(F746&lt;=100000,ROUNDUP(F746/4,0)+25000,50000)))),IF(AND(D746="はい",C746&gt;=2026,C746&lt;=2027),60000,40000)))))</f>
        <v/>
      </c>
      <c r="P746" s="18">
        <f>IF(G746&lt;=0,0,IF(G746&lt;=20000,G746,IF(G746&lt;=40000,ROUNDUP(G746/2,0)+10000,IF(G746&lt;=80000,ROUNDUP(G746/4,0)+20000,40000))))</f>
        <v/>
      </c>
      <c r="Q746" s="18">
        <f>IF(I746&lt;=0,IF(H746&lt;=0,0,IF(H746&lt;=20000,H746,IF(H746&lt;=40000,ROUNDUP(H746/2,0)+10000,IF(H746&lt;=80000,ROUNDUP(H746/4,0)+20000,40000)))),IF(H746&lt;=0,IF(I746&lt;=0,0,IF(I746&lt;=25000,I746,IF(I746&lt;=50000,ROUNDUP(I746/2,0)+12500,IF(I746&lt;=100000,ROUNDUP(I746/4,0)+25000,50000)))),MAX(IF(I746&lt;=0,0,IF(I746&lt;=25000,I746,IF(I746&lt;=50000,ROUNDUP(I746/2,0)+12500,IF(I746&lt;=100000,ROUNDUP(I746/4,0)+25000,50000)))),MIN(IF(H746&lt;=0,0,IF(H746&lt;=20000,H746,IF(H746&lt;=40000,ROUNDUP(H746/2,0)+10000,IF(H746&lt;=80000,ROUNDUP(H746/4,0)+20000,40000))))+IF(I746&lt;=0,0,IF(I746&lt;=25000,I746,IF(I746&lt;=50000,ROUNDUP(I746/2,0)+12500,IF(I746&lt;=100000,ROUNDUP(I746/4,0)+25000,50000)))),40000))))</f>
        <v/>
      </c>
      <c r="R746" s="18">
        <f>MIN(120000,O746+P746+Q746)</f>
        <v/>
      </c>
      <c r="S746" s="18">
        <f>IF(F746&lt;=0,IF(E746&lt;=0,0,IF(E746&lt;=12000,E746,IF(E746&lt;=32000,ROUNDUP(E746/2,0)+6000,IF(E746&lt;=56000,ROUNDUP(E746/4,0)+14000,28000)))),IF(E746&lt;=0,IF(F746&lt;=0,0,IF(F746&lt;=15000,F746,IF(F746&lt;=40000,ROUNDUP(F746/2,0)+7500,IF(F746&lt;=70000,ROUNDUP(F746/4,0)+17500,35000)))),MAX(IF(F746&lt;=0,0,IF(F746&lt;=15000,F746,IF(F746&lt;=40000,ROUNDUP(F746/2,0)+7500,IF(F746&lt;=70000,ROUNDUP(F746/4,0)+17500,35000)))),MIN(IF(E746&lt;=0,0,IF(E746&lt;=12000,E746,IF(E746&lt;=32000,ROUNDUP(E746/2,0)+6000,IF(E746&lt;=56000,ROUNDUP(E746/4,0)+14000,28000))))+IF(F746&lt;=0,0,IF(F746&lt;=15000,F746,IF(F746&lt;=40000,ROUNDUP(F746/2,0)+7500,IF(F746&lt;=70000,ROUNDUP(F746/4,0)+17500,35000)))),28000))))</f>
        <v/>
      </c>
      <c r="T746" s="18">
        <f>IF(G746&lt;=0,0,IF(G746&lt;=12000,G746,IF(G746&lt;=32000,ROUNDUP(G746/2,0)+6000,IF(G746&lt;=56000,ROUNDUP(G746/4,0)+14000,28000))))</f>
        <v/>
      </c>
      <c r="U746" s="18">
        <f>IF(I746&lt;=0,IF(H746&lt;=0,0,IF(H746&lt;=12000,H746,IF(H746&lt;=32000,ROUNDUP(H746/2,0)+6000,IF(H746&lt;=56000,ROUNDUP(H746/4,0)+14000,28000)))),IF(H746&lt;=0,IF(I746&lt;=0,0,IF(I746&lt;=15000,I746,IF(I746&lt;=40000,ROUNDUP(I746/2,0)+7500,IF(I746&lt;=70000,ROUNDUP(I746/4,0)+17500,35000)))),MAX(IF(I746&lt;=0,0,IF(I746&lt;=15000,I746,IF(I746&lt;=40000,ROUNDUP(I746/2,0)+7500,IF(I746&lt;=70000,ROUNDUP(I746/4,0)+17500,35000)))),MIN(IF(H746&lt;=0,0,IF(H746&lt;=12000,H746,IF(H746&lt;=32000,ROUNDUP(H746/2,0)+6000,IF(H746&lt;=56000,ROUNDUP(H746/4,0)+14000,28000))))+IF(I746&lt;=0,0,IF(I746&lt;=15000,I746,IF(I746&lt;=40000,ROUNDUP(I746/2,0)+7500,IF(I746&lt;=70000,ROUNDUP(I746/4,0)+17500,35000)))),28000))))</f>
        <v/>
      </c>
      <c r="V746" s="18">
        <f>MIN(70000,S746+T746+U746)</f>
        <v/>
      </c>
      <c r="W746" s="18">
        <f>MAX(0,ROUNDDOWN(M746-J746-N746-K746-0,-3))</f>
        <v/>
      </c>
      <c r="X746" s="18">
        <f>MAX(0,ROUNDDOWN(M746-J746-N746-K746-R746,-3))</f>
        <v/>
      </c>
      <c r="Y746" s="18">
        <f>IF(W746&lt;=0,0,ROUNDDOWN((W746*LOOKUP(W746,{0,1950001,3300001,6950001,9000001,18000001,40000001},{0.05,0.1,0.2,0.23,0.33,0.4,0.45})-LOOKUP(W746,{0,1950001,3300001,6950001,9000001,18000001,40000001},{0,97500,427500,636000,1536000,2796000,4796000}))*1.021,-2))</f>
        <v/>
      </c>
      <c r="Z746" s="18">
        <f>IF(X746&lt;=0,0,ROUNDDOWN((X746*LOOKUP(X746,{0,1950001,3300001,6950001,9000001,18000001,40000001},{0.05,0.1,0.2,0.23,0.33,0.4,0.45})-LOOKUP(X746,{0,1950001,3300001,6950001,9000001,18000001,40000001},{0,97500,427500,636000,1536000,2796000,4796000}))*1.021,-2))</f>
        <v/>
      </c>
      <c r="AA746" s="18">
        <f>MAX(0,ROUNDDOWN(M746-J746-430000-L746-0,-3))</f>
        <v/>
      </c>
      <c r="AB746" s="18">
        <f>MAX(0,ROUNDDOWN(M746-J746-430000-L746-V746,-3))</f>
        <v/>
      </c>
      <c r="AC746" s="18">
        <f>IF(M746&lt;=450000,0,MAX(0,ROUNDDOWN(AA746*0.06-MIN(50000,AA746)*0.03,-2))+MAX(0,ROUNDDOWN(AA746*0.04-MIN(50000,AA746)*0.02,-2)))</f>
        <v/>
      </c>
      <c r="AD746" s="18">
        <f>IF(M746&lt;=450000,0,MAX(0,ROUNDDOWN(AB746*0.06-MIN(50000,AB746)*0.03,-2))+MAX(0,ROUNDDOWN(AB746*0.04-MIN(50000,AB746)*0.02,-2)))</f>
        <v/>
      </c>
      <c r="AE746" s="18">
        <f>Y746-Z746</f>
        <v/>
      </c>
      <c r="AF746" s="18">
        <f>AC746-AD746</f>
        <v/>
      </c>
      <c r="AG746" s="18">
        <f>AE746+AF746</f>
        <v/>
      </c>
      <c r="AH746" s="20">
        <f>IF(W746&lt;=0,0,LOOKUP(W746,{0,1950001,3300001,6950001,9000001,18000001,40000001},{0.05,0.1,0.2,0.23,0.33,0.4,0.45}))</f>
        <v/>
      </c>
    </row>
    <row r="747">
      <c r="A747" t="inlineStr">
        <is>
          <t>1万円刻み 3区分8万円ずつ</t>
        </is>
      </c>
      <c r="B747" s="18">
        <f>'4_1万円刻み'!$A$223</f>
        <v/>
      </c>
      <c r="C747" s="19" t="n">
        <v>2026</v>
      </c>
      <c r="D747" t="inlineStr">
        <is>
          <t>いいえ</t>
        </is>
      </c>
      <c r="E747" s="18" t="n">
        <v>80000</v>
      </c>
      <c r="F747" s="18" t="n">
        <v>0</v>
      </c>
      <c r="G747" s="18" t="n">
        <v>80000</v>
      </c>
      <c r="H747" s="18" t="n">
        <v>80000</v>
      </c>
      <c r="I747" s="18" t="n">
        <v>0</v>
      </c>
      <c r="J747" s="18">
        <f>ROUND(MIN(B747/12,650000)*12*0.0915+MIN(B747/12,1390000)*12*(0.0504+0)+B747*0.005,0)</f>
        <v/>
      </c>
      <c r="K747" s="18" t="n">
        <v>0</v>
      </c>
      <c r="L747" s="18" t="n">
        <v>0</v>
      </c>
      <c r="M747" s="18">
        <f>ROUND(IF(C747&gt;=2026,IF(B747&lt;741000,0,IF(B747&lt;2191000,B747-740000,IF(B747&lt;2193000,1451000,IF(B747&lt;2196000,1453000,IF(B747&lt;2200000,1456000,IF(B747&lt;3600000,ROUNDDOWN(B747/4,-3)*2.8-80000,IF(B747&lt;6600000,ROUNDDOWN(B747/4,-3)*3.2-440000,IF(B747&lt;8500000,ROUNDDOWN(B747*0.9,0)-1100000,B747-1950000)))))))),IF(B747&lt;651000,0,IF(B747&lt;1900000,B747-650000,IF(B747&lt;3600000,ROUNDDOWN(B747/4,-3)*2.8-80000,IF(B747&lt;6600000,ROUNDDOWN(B747/4,-3)*3.2-440000,IF(B747&lt;8500000,ROUNDDOWN(B747*0.9,0)-1100000,B747-1950000)))))),0)</f>
        <v/>
      </c>
      <c r="N747" s="18">
        <f>IF(M747&gt;23500000,NA(),IF(C747&gt;=2026,IF(M747&lt;=4890000,1040000,IF(M747&lt;=6550000,670000,620000)),IF(M747&lt;=1320000,950000,IF(M747&lt;=3360000,880000,IF(M747&lt;=4890000,680000,IF(M747&lt;=6550000,630000,580000))))))</f>
        <v/>
      </c>
      <c r="O747" s="18">
        <f>IF(F747&lt;=0,IF(AND(D747="はい",C747&gt;=2026,C747&lt;=2027),IF(E747&lt;=0,0,IF(E747&lt;=30000,E747,IF(E747&lt;=60000,ROUNDUP(E747/2,0)+15000,IF(E747&lt;=120000,ROUNDUP(E747/4,0)+30000,60000)))),IF(E747&lt;=0,0,IF(E747&lt;=20000,E747,IF(E747&lt;=40000,ROUNDUP(E747/2,0)+10000,IF(E747&lt;=80000,ROUNDUP(E747/4,0)+20000,40000))))),IF(E747&lt;=0,IF(F747&lt;=0,0,IF(F747&lt;=25000,F747,IF(F747&lt;=50000,ROUNDUP(F747/2,0)+12500,IF(F747&lt;=100000,ROUNDUP(F747/4,0)+25000,50000)))),MAX(IF(F747&lt;=0,0,IF(F747&lt;=25000,F747,IF(F747&lt;=50000,ROUNDUP(F747/2,0)+12500,IF(F747&lt;=100000,ROUNDUP(F747/4,0)+25000,50000)))),MIN(IF(AND(D747="はい",C747&gt;=2026,C747&lt;=2027),IF(E747&lt;=0,0,IF(E747&lt;=30000,E747,IF(E747&lt;=60000,ROUNDUP(E747/2,0)+15000,IF(E747&lt;=120000,ROUNDUP(E747/4,0)+30000,60000)))),IF(E747&lt;=0,0,IF(E747&lt;=20000,E747,IF(E747&lt;=40000,ROUNDUP(E747/2,0)+10000,IF(E747&lt;=80000,ROUNDUP(E747/4,0)+20000,40000)))))+IF(F747&lt;=0,0,IF(F747&lt;=25000,F747,IF(F747&lt;=50000,ROUNDUP(F747/2,0)+12500,IF(F747&lt;=100000,ROUNDUP(F747/4,0)+25000,50000)))),IF(AND(D747="はい",C747&gt;=2026,C747&lt;=2027),60000,40000)))))</f>
        <v/>
      </c>
      <c r="P747" s="18">
        <f>IF(G747&lt;=0,0,IF(G747&lt;=20000,G747,IF(G747&lt;=40000,ROUNDUP(G747/2,0)+10000,IF(G747&lt;=80000,ROUNDUP(G747/4,0)+20000,40000))))</f>
        <v/>
      </c>
      <c r="Q747" s="18">
        <f>IF(I747&lt;=0,IF(H747&lt;=0,0,IF(H747&lt;=20000,H747,IF(H747&lt;=40000,ROUNDUP(H747/2,0)+10000,IF(H747&lt;=80000,ROUNDUP(H747/4,0)+20000,40000)))),IF(H747&lt;=0,IF(I747&lt;=0,0,IF(I747&lt;=25000,I747,IF(I747&lt;=50000,ROUNDUP(I747/2,0)+12500,IF(I747&lt;=100000,ROUNDUP(I747/4,0)+25000,50000)))),MAX(IF(I747&lt;=0,0,IF(I747&lt;=25000,I747,IF(I747&lt;=50000,ROUNDUP(I747/2,0)+12500,IF(I747&lt;=100000,ROUNDUP(I747/4,0)+25000,50000)))),MIN(IF(H747&lt;=0,0,IF(H747&lt;=20000,H747,IF(H747&lt;=40000,ROUNDUP(H747/2,0)+10000,IF(H747&lt;=80000,ROUNDUP(H747/4,0)+20000,40000))))+IF(I747&lt;=0,0,IF(I747&lt;=25000,I747,IF(I747&lt;=50000,ROUNDUP(I747/2,0)+12500,IF(I747&lt;=100000,ROUNDUP(I747/4,0)+25000,50000)))),40000))))</f>
        <v/>
      </c>
      <c r="R747" s="18">
        <f>MIN(120000,O747+P747+Q747)</f>
        <v/>
      </c>
      <c r="S747" s="18">
        <f>IF(F747&lt;=0,IF(E747&lt;=0,0,IF(E747&lt;=12000,E747,IF(E747&lt;=32000,ROUNDUP(E747/2,0)+6000,IF(E747&lt;=56000,ROUNDUP(E747/4,0)+14000,28000)))),IF(E747&lt;=0,IF(F747&lt;=0,0,IF(F747&lt;=15000,F747,IF(F747&lt;=40000,ROUNDUP(F747/2,0)+7500,IF(F747&lt;=70000,ROUNDUP(F747/4,0)+17500,35000)))),MAX(IF(F747&lt;=0,0,IF(F747&lt;=15000,F747,IF(F747&lt;=40000,ROUNDUP(F747/2,0)+7500,IF(F747&lt;=70000,ROUNDUP(F747/4,0)+17500,35000)))),MIN(IF(E747&lt;=0,0,IF(E747&lt;=12000,E747,IF(E747&lt;=32000,ROUNDUP(E747/2,0)+6000,IF(E747&lt;=56000,ROUNDUP(E747/4,0)+14000,28000))))+IF(F747&lt;=0,0,IF(F747&lt;=15000,F747,IF(F747&lt;=40000,ROUNDUP(F747/2,0)+7500,IF(F747&lt;=70000,ROUNDUP(F747/4,0)+17500,35000)))),28000))))</f>
        <v/>
      </c>
      <c r="T747" s="18">
        <f>IF(G747&lt;=0,0,IF(G747&lt;=12000,G747,IF(G747&lt;=32000,ROUNDUP(G747/2,0)+6000,IF(G747&lt;=56000,ROUNDUP(G747/4,0)+14000,28000))))</f>
        <v/>
      </c>
      <c r="U747" s="18">
        <f>IF(I747&lt;=0,IF(H747&lt;=0,0,IF(H747&lt;=12000,H747,IF(H747&lt;=32000,ROUNDUP(H747/2,0)+6000,IF(H747&lt;=56000,ROUNDUP(H747/4,0)+14000,28000)))),IF(H747&lt;=0,IF(I747&lt;=0,0,IF(I747&lt;=15000,I747,IF(I747&lt;=40000,ROUNDUP(I747/2,0)+7500,IF(I747&lt;=70000,ROUNDUP(I747/4,0)+17500,35000)))),MAX(IF(I747&lt;=0,0,IF(I747&lt;=15000,I747,IF(I747&lt;=40000,ROUNDUP(I747/2,0)+7500,IF(I747&lt;=70000,ROUNDUP(I747/4,0)+17500,35000)))),MIN(IF(H747&lt;=0,0,IF(H747&lt;=12000,H747,IF(H747&lt;=32000,ROUNDUP(H747/2,0)+6000,IF(H747&lt;=56000,ROUNDUP(H747/4,0)+14000,28000))))+IF(I747&lt;=0,0,IF(I747&lt;=15000,I747,IF(I747&lt;=40000,ROUNDUP(I747/2,0)+7500,IF(I747&lt;=70000,ROUNDUP(I747/4,0)+17500,35000)))),28000))))</f>
        <v/>
      </c>
      <c r="V747" s="18">
        <f>MIN(70000,S747+T747+U747)</f>
        <v/>
      </c>
      <c r="W747" s="18">
        <f>MAX(0,ROUNDDOWN(M747-J747-N747-K747-0,-3))</f>
        <v/>
      </c>
      <c r="X747" s="18">
        <f>MAX(0,ROUNDDOWN(M747-J747-N747-K747-R747,-3))</f>
        <v/>
      </c>
      <c r="Y747" s="18">
        <f>IF(W747&lt;=0,0,ROUNDDOWN((W747*LOOKUP(W747,{0,1950001,3300001,6950001,9000001,18000001,40000001},{0.05,0.1,0.2,0.23,0.33,0.4,0.45})-LOOKUP(W747,{0,1950001,3300001,6950001,9000001,18000001,40000001},{0,97500,427500,636000,1536000,2796000,4796000}))*1.021,-2))</f>
        <v/>
      </c>
      <c r="Z747" s="18">
        <f>IF(X747&lt;=0,0,ROUNDDOWN((X747*LOOKUP(X747,{0,1950001,3300001,6950001,9000001,18000001,40000001},{0.05,0.1,0.2,0.23,0.33,0.4,0.45})-LOOKUP(X747,{0,1950001,3300001,6950001,9000001,18000001,40000001},{0,97500,427500,636000,1536000,2796000,4796000}))*1.021,-2))</f>
        <v/>
      </c>
      <c r="AA747" s="18">
        <f>MAX(0,ROUNDDOWN(M747-J747-430000-L747-0,-3))</f>
        <v/>
      </c>
      <c r="AB747" s="18">
        <f>MAX(0,ROUNDDOWN(M747-J747-430000-L747-V747,-3))</f>
        <v/>
      </c>
      <c r="AC747" s="18">
        <f>IF(M747&lt;=450000,0,MAX(0,ROUNDDOWN(AA747*0.06-MIN(50000,AA747)*0.03,-2))+MAX(0,ROUNDDOWN(AA747*0.04-MIN(50000,AA747)*0.02,-2)))</f>
        <v/>
      </c>
      <c r="AD747" s="18">
        <f>IF(M747&lt;=450000,0,MAX(0,ROUNDDOWN(AB747*0.06-MIN(50000,AB747)*0.03,-2))+MAX(0,ROUNDDOWN(AB747*0.04-MIN(50000,AB747)*0.02,-2)))</f>
        <v/>
      </c>
      <c r="AE747" s="18">
        <f>Y747-Z747</f>
        <v/>
      </c>
      <c r="AF747" s="18">
        <f>AC747-AD747</f>
        <v/>
      </c>
      <c r="AG747" s="18">
        <f>AE747+AF747</f>
        <v/>
      </c>
      <c r="AH747" s="20">
        <f>IF(W747&lt;=0,0,LOOKUP(W747,{0,1950001,3300001,6950001,9000001,18000001,40000001},{0.05,0.1,0.2,0.23,0.33,0.4,0.45}))</f>
        <v/>
      </c>
    </row>
    <row r="748">
      <c r="A748" t="inlineStr">
        <is>
          <t>1万円刻み 一般8万円</t>
        </is>
      </c>
      <c r="B748" s="18">
        <f>'4_1万円刻み'!$A$223</f>
        <v/>
      </c>
      <c r="C748" s="19" t="n">
        <v>2026</v>
      </c>
      <c r="D748" t="inlineStr">
        <is>
          <t>いいえ</t>
        </is>
      </c>
      <c r="E748" s="18" t="n">
        <v>80000</v>
      </c>
      <c r="F748" s="18" t="n">
        <v>0</v>
      </c>
      <c r="G748" s="18" t="n">
        <v>0</v>
      </c>
      <c r="H748" s="18" t="n">
        <v>0</v>
      </c>
      <c r="I748" s="18" t="n">
        <v>0</v>
      </c>
      <c r="J748" s="18">
        <f>ROUND(MIN(B748/12,650000)*12*0.0915+MIN(B748/12,1390000)*12*(0.0504+0)+B748*0.005,0)</f>
        <v/>
      </c>
      <c r="K748" s="18" t="n">
        <v>0</v>
      </c>
      <c r="L748" s="18" t="n">
        <v>0</v>
      </c>
      <c r="M748" s="18">
        <f>ROUND(IF(C748&gt;=2026,IF(B748&lt;741000,0,IF(B748&lt;2191000,B748-740000,IF(B748&lt;2193000,1451000,IF(B748&lt;2196000,1453000,IF(B748&lt;2200000,1456000,IF(B748&lt;3600000,ROUNDDOWN(B748/4,-3)*2.8-80000,IF(B748&lt;6600000,ROUNDDOWN(B748/4,-3)*3.2-440000,IF(B748&lt;8500000,ROUNDDOWN(B748*0.9,0)-1100000,B748-1950000)))))))),IF(B748&lt;651000,0,IF(B748&lt;1900000,B748-650000,IF(B748&lt;3600000,ROUNDDOWN(B748/4,-3)*2.8-80000,IF(B748&lt;6600000,ROUNDDOWN(B748/4,-3)*3.2-440000,IF(B748&lt;8500000,ROUNDDOWN(B748*0.9,0)-1100000,B748-1950000)))))),0)</f>
        <v/>
      </c>
      <c r="N748" s="18">
        <f>IF(M748&gt;23500000,NA(),IF(C748&gt;=2026,IF(M748&lt;=4890000,1040000,IF(M748&lt;=6550000,670000,620000)),IF(M748&lt;=1320000,950000,IF(M748&lt;=3360000,880000,IF(M748&lt;=4890000,680000,IF(M748&lt;=6550000,630000,580000))))))</f>
        <v/>
      </c>
      <c r="O748" s="18">
        <f>IF(F748&lt;=0,IF(AND(D748="はい",C748&gt;=2026,C748&lt;=2027),IF(E748&lt;=0,0,IF(E748&lt;=30000,E748,IF(E748&lt;=60000,ROUNDUP(E748/2,0)+15000,IF(E748&lt;=120000,ROUNDUP(E748/4,0)+30000,60000)))),IF(E748&lt;=0,0,IF(E748&lt;=20000,E748,IF(E748&lt;=40000,ROUNDUP(E748/2,0)+10000,IF(E748&lt;=80000,ROUNDUP(E748/4,0)+20000,40000))))),IF(E748&lt;=0,IF(F748&lt;=0,0,IF(F748&lt;=25000,F748,IF(F748&lt;=50000,ROUNDUP(F748/2,0)+12500,IF(F748&lt;=100000,ROUNDUP(F748/4,0)+25000,50000)))),MAX(IF(F748&lt;=0,0,IF(F748&lt;=25000,F748,IF(F748&lt;=50000,ROUNDUP(F748/2,0)+12500,IF(F748&lt;=100000,ROUNDUP(F748/4,0)+25000,50000)))),MIN(IF(AND(D748="はい",C748&gt;=2026,C748&lt;=2027),IF(E748&lt;=0,0,IF(E748&lt;=30000,E748,IF(E748&lt;=60000,ROUNDUP(E748/2,0)+15000,IF(E748&lt;=120000,ROUNDUP(E748/4,0)+30000,60000)))),IF(E748&lt;=0,0,IF(E748&lt;=20000,E748,IF(E748&lt;=40000,ROUNDUP(E748/2,0)+10000,IF(E748&lt;=80000,ROUNDUP(E748/4,0)+20000,40000)))))+IF(F748&lt;=0,0,IF(F748&lt;=25000,F748,IF(F748&lt;=50000,ROUNDUP(F748/2,0)+12500,IF(F748&lt;=100000,ROUNDUP(F748/4,0)+25000,50000)))),IF(AND(D748="はい",C748&gt;=2026,C748&lt;=2027),60000,40000)))))</f>
        <v/>
      </c>
      <c r="P748" s="18">
        <f>IF(G748&lt;=0,0,IF(G748&lt;=20000,G748,IF(G748&lt;=40000,ROUNDUP(G748/2,0)+10000,IF(G748&lt;=80000,ROUNDUP(G748/4,0)+20000,40000))))</f>
        <v/>
      </c>
      <c r="Q748" s="18">
        <f>IF(I748&lt;=0,IF(H748&lt;=0,0,IF(H748&lt;=20000,H748,IF(H748&lt;=40000,ROUNDUP(H748/2,0)+10000,IF(H748&lt;=80000,ROUNDUP(H748/4,0)+20000,40000)))),IF(H748&lt;=0,IF(I748&lt;=0,0,IF(I748&lt;=25000,I748,IF(I748&lt;=50000,ROUNDUP(I748/2,0)+12500,IF(I748&lt;=100000,ROUNDUP(I748/4,0)+25000,50000)))),MAX(IF(I748&lt;=0,0,IF(I748&lt;=25000,I748,IF(I748&lt;=50000,ROUNDUP(I748/2,0)+12500,IF(I748&lt;=100000,ROUNDUP(I748/4,0)+25000,50000)))),MIN(IF(H748&lt;=0,0,IF(H748&lt;=20000,H748,IF(H748&lt;=40000,ROUNDUP(H748/2,0)+10000,IF(H748&lt;=80000,ROUNDUP(H748/4,0)+20000,40000))))+IF(I748&lt;=0,0,IF(I748&lt;=25000,I748,IF(I748&lt;=50000,ROUNDUP(I748/2,0)+12500,IF(I748&lt;=100000,ROUNDUP(I748/4,0)+25000,50000)))),40000))))</f>
        <v/>
      </c>
      <c r="R748" s="18">
        <f>MIN(120000,O748+P748+Q748)</f>
        <v/>
      </c>
      <c r="S748" s="18">
        <f>IF(F748&lt;=0,IF(E748&lt;=0,0,IF(E748&lt;=12000,E748,IF(E748&lt;=32000,ROUNDUP(E748/2,0)+6000,IF(E748&lt;=56000,ROUNDUP(E748/4,0)+14000,28000)))),IF(E748&lt;=0,IF(F748&lt;=0,0,IF(F748&lt;=15000,F748,IF(F748&lt;=40000,ROUNDUP(F748/2,0)+7500,IF(F748&lt;=70000,ROUNDUP(F748/4,0)+17500,35000)))),MAX(IF(F748&lt;=0,0,IF(F748&lt;=15000,F748,IF(F748&lt;=40000,ROUNDUP(F748/2,0)+7500,IF(F748&lt;=70000,ROUNDUP(F748/4,0)+17500,35000)))),MIN(IF(E748&lt;=0,0,IF(E748&lt;=12000,E748,IF(E748&lt;=32000,ROUNDUP(E748/2,0)+6000,IF(E748&lt;=56000,ROUNDUP(E748/4,0)+14000,28000))))+IF(F748&lt;=0,0,IF(F748&lt;=15000,F748,IF(F748&lt;=40000,ROUNDUP(F748/2,0)+7500,IF(F748&lt;=70000,ROUNDUP(F748/4,0)+17500,35000)))),28000))))</f>
        <v/>
      </c>
      <c r="T748" s="18">
        <f>IF(G748&lt;=0,0,IF(G748&lt;=12000,G748,IF(G748&lt;=32000,ROUNDUP(G748/2,0)+6000,IF(G748&lt;=56000,ROUNDUP(G748/4,0)+14000,28000))))</f>
        <v/>
      </c>
      <c r="U748" s="18">
        <f>IF(I748&lt;=0,IF(H748&lt;=0,0,IF(H748&lt;=12000,H748,IF(H748&lt;=32000,ROUNDUP(H748/2,0)+6000,IF(H748&lt;=56000,ROUNDUP(H748/4,0)+14000,28000)))),IF(H748&lt;=0,IF(I748&lt;=0,0,IF(I748&lt;=15000,I748,IF(I748&lt;=40000,ROUNDUP(I748/2,0)+7500,IF(I748&lt;=70000,ROUNDUP(I748/4,0)+17500,35000)))),MAX(IF(I748&lt;=0,0,IF(I748&lt;=15000,I748,IF(I748&lt;=40000,ROUNDUP(I748/2,0)+7500,IF(I748&lt;=70000,ROUNDUP(I748/4,0)+17500,35000)))),MIN(IF(H748&lt;=0,0,IF(H748&lt;=12000,H748,IF(H748&lt;=32000,ROUNDUP(H748/2,0)+6000,IF(H748&lt;=56000,ROUNDUP(H748/4,0)+14000,28000))))+IF(I748&lt;=0,0,IF(I748&lt;=15000,I748,IF(I748&lt;=40000,ROUNDUP(I748/2,0)+7500,IF(I748&lt;=70000,ROUNDUP(I748/4,0)+17500,35000)))),28000))))</f>
        <v/>
      </c>
      <c r="V748" s="18">
        <f>MIN(70000,S748+T748+U748)</f>
        <v/>
      </c>
      <c r="W748" s="18">
        <f>MAX(0,ROUNDDOWN(M748-J748-N748-K748-0,-3))</f>
        <v/>
      </c>
      <c r="X748" s="18">
        <f>MAX(0,ROUNDDOWN(M748-J748-N748-K748-R748,-3))</f>
        <v/>
      </c>
      <c r="Y748" s="18">
        <f>IF(W748&lt;=0,0,ROUNDDOWN((W748*LOOKUP(W748,{0,1950001,3300001,6950001,9000001,18000001,40000001},{0.05,0.1,0.2,0.23,0.33,0.4,0.45})-LOOKUP(W748,{0,1950001,3300001,6950001,9000001,18000001,40000001},{0,97500,427500,636000,1536000,2796000,4796000}))*1.021,-2))</f>
        <v/>
      </c>
      <c r="Z748" s="18">
        <f>IF(X748&lt;=0,0,ROUNDDOWN((X748*LOOKUP(X748,{0,1950001,3300001,6950001,9000001,18000001,40000001},{0.05,0.1,0.2,0.23,0.33,0.4,0.45})-LOOKUP(X748,{0,1950001,3300001,6950001,9000001,18000001,40000001},{0,97500,427500,636000,1536000,2796000,4796000}))*1.021,-2))</f>
        <v/>
      </c>
      <c r="AA748" s="18">
        <f>MAX(0,ROUNDDOWN(M748-J748-430000-L748-0,-3))</f>
        <v/>
      </c>
      <c r="AB748" s="18">
        <f>MAX(0,ROUNDDOWN(M748-J748-430000-L748-V748,-3))</f>
        <v/>
      </c>
      <c r="AC748" s="18">
        <f>IF(M748&lt;=450000,0,MAX(0,ROUNDDOWN(AA748*0.06-MIN(50000,AA748)*0.03,-2))+MAX(0,ROUNDDOWN(AA748*0.04-MIN(50000,AA748)*0.02,-2)))</f>
        <v/>
      </c>
      <c r="AD748" s="18">
        <f>IF(M748&lt;=450000,0,MAX(0,ROUNDDOWN(AB748*0.06-MIN(50000,AB748)*0.03,-2))+MAX(0,ROUNDDOWN(AB748*0.04-MIN(50000,AB748)*0.02,-2)))</f>
        <v/>
      </c>
      <c r="AE748" s="18">
        <f>Y748-Z748</f>
        <v/>
      </c>
      <c r="AF748" s="18">
        <f>AC748-AD748</f>
        <v/>
      </c>
      <c r="AG748" s="18">
        <f>AE748+AF748</f>
        <v/>
      </c>
      <c r="AH748" s="20">
        <f>IF(W748&lt;=0,0,LOOKUP(W748,{0,1950001,3300001,6950001,9000001,18000001,40000001},{0.05,0.1,0.2,0.23,0.33,0.4,0.45}))</f>
        <v/>
      </c>
    </row>
    <row r="749">
      <c r="A749" t="inlineStr">
        <is>
          <t>1万円刻み 特例あり一般12万円</t>
        </is>
      </c>
      <c r="B749" s="18">
        <f>'4_1万円刻み'!$A$223</f>
        <v/>
      </c>
      <c r="C749" s="19" t="n">
        <v>2026</v>
      </c>
      <c r="D749" t="inlineStr">
        <is>
          <t>はい</t>
        </is>
      </c>
      <c r="E749" s="18" t="n">
        <v>120000</v>
      </c>
      <c r="F749" s="18" t="n">
        <v>0</v>
      </c>
      <c r="G749" s="18" t="n">
        <v>0</v>
      </c>
      <c r="H749" s="18" t="n">
        <v>0</v>
      </c>
      <c r="I749" s="18" t="n">
        <v>0</v>
      </c>
      <c r="J749" s="18">
        <f>ROUND(MIN(B749/12,650000)*12*0.0915+MIN(B749/12,1390000)*12*(0.0504+0)+B749*0.005,0)</f>
        <v/>
      </c>
      <c r="K749" s="18" t="n">
        <v>0</v>
      </c>
      <c r="L749" s="18" t="n">
        <v>0</v>
      </c>
      <c r="M749" s="18">
        <f>ROUND(IF(C749&gt;=2026,IF(B749&lt;741000,0,IF(B749&lt;2191000,B749-740000,IF(B749&lt;2193000,1451000,IF(B749&lt;2196000,1453000,IF(B749&lt;2200000,1456000,IF(B749&lt;3600000,ROUNDDOWN(B749/4,-3)*2.8-80000,IF(B749&lt;6600000,ROUNDDOWN(B749/4,-3)*3.2-440000,IF(B749&lt;8500000,ROUNDDOWN(B749*0.9,0)-1100000,B749-1950000)))))))),IF(B749&lt;651000,0,IF(B749&lt;1900000,B749-650000,IF(B749&lt;3600000,ROUNDDOWN(B749/4,-3)*2.8-80000,IF(B749&lt;6600000,ROUNDDOWN(B749/4,-3)*3.2-440000,IF(B749&lt;8500000,ROUNDDOWN(B749*0.9,0)-1100000,B749-1950000)))))),0)</f>
        <v/>
      </c>
      <c r="N749" s="18">
        <f>IF(M749&gt;23500000,NA(),IF(C749&gt;=2026,IF(M749&lt;=4890000,1040000,IF(M749&lt;=6550000,670000,620000)),IF(M749&lt;=1320000,950000,IF(M749&lt;=3360000,880000,IF(M749&lt;=4890000,680000,IF(M749&lt;=6550000,630000,580000))))))</f>
        <v/>
      </c>
      <c r="O749" s="18">
        <f>IF(F749&lt;=0,IF(AND(D749="はい",C749&gt;=2026,C749&lt;=2027),IF(E749&lt;=0,0,IF(E749&lt;=30000,E749,IF(E749&lt;=60000,ROUNDUP(E749/2,0)+15000,IF(E749&lt;=120000,ROUNDUP(E749/4,0)+30000,60000)))),IF(E749&lt;=0,0,IF(E749&lt;=20000,E749,IF(E749&lt;=40000,ROUNDUP(E749/2,0)+10000,IF(E749&lt;=80000,ROUNDUP(E749/4,0)+20000,40000))))),IF(E749&lt;=0,IF(F749&lt;=0,0,IF(F749&lt;=25000,F749,IF(F749&lt;=50000,ROUNDUP(F749/2,0)+12500,IF(F749&lt;=100000,ROUNDUP(F749/4,0)+25000,50000)))),MAX(IF(F749&lt;=0,0,IF(F749&lt;=25000,F749,IF(F749&lt;=50000,ROUNDUP(F749/2,0)+12500,IF(F749&lt;=100000,ROUNDUP(F749/4,0)+25000,50000)))),MIN(IF(AND(D749="はい",C749&gt;=2026,C749&lt;=2027),IF(E749&lt;=0,0,IF(E749&lt;=30000,E749,IF(E749&lt;=60000,ROUNDUP(E749/2,0)+15000,IF(E749&lt;=120000,ROUNDUP(E749/4,0)+30000,60000)))),IF(E749&lt;=0,0,IF(E749&lt;=20000,E749,IF(E749&lt;=40000,ROUNDUP(E749/2,0)+10000,IF(E749&lt;=80000,ROUNDUP(E749/4,0)+20000,40000)))))+IF(F749&lt;=0,0,IF(F749&lt;=25000,F749,IF(F749&lt;=50000,ROUNDUP(F749/2,0)+12500,IF(F749&lt;=100000,ROUNDUP(F749/4,0)+25000,50000)))),IF(AND(D749="はい",C749&gt;=2026,C749&lt;=2027),60000,40000)))))</f>
        <v/>
      </c>
      <c r="P749" s="18">
        <f>IF(G749&lt;=0,0,IF(G749&lt;=20000,G749,IF(G749&lt;=40000,ROUNDUP(G749/2,0)+10000,IF(G749&lt;=80000,ROUNDUP(G749/4,0)+20000,40000))))</f>
        <v/>
      </c>
      <c r="Q749" s="18">
        <f>IF(I749&lt;=0,IF(H749&lt;=0,0,IF(H749&lt;=20000,H749,IF(H749&lt;=40000,ROUNDUP(H749/2,0)+10000,IF(H749&lt;=80000,ROUNDUP(H749/4,0)+20000,40000)))),IF(H749&lt;=0,IF(I749&lt;=0,0,IF(I749&lt;=25000,I749,IF(I749&lt;=50000,ROUNDUP(I749/2,0)+12500,IF(I749&lt;=100000,ROUNDUP(I749/4,0)+25000,50000)))),MAX(IF(I749&lt;=0,0,IF(I749&lt;=25000,I749,IF(I749&lt;=50000,ROUNDUP(I749/2,0)+12500,IF(I749&lt;=100000,ROUNDUP(I749/4,0)+25000,50000)))),MIN(IF(H749&lt;=0,0,IF(H749&lt;=20000,H749,IF(H749&lt;=40000,ROUNDUP(H749/2,0)+10000,IF(H749&lt;=80000,ROUNDUP(H749/4,0)+20000,40000))))+IF(I749&lt;=0,0,IF(I749&lt;=25000,I749,IF(I749&lt;=50000,ROUNDUP(I749/2,0)+12500,IF(I749&lt;=100000,ROUNDUP(I749/4,0)+25000,50000)))),40000))))</f>
        <v/>
      </c>
      <c r="R749" s="18">
        <f>MIN(120000,O749+P749+Q749)</f>
        <v/>
      </c>
      <c r="S749" s="18">
        <f>IF(F749&lt;=0,IF(E749&lt;=0,0,IF(E749&lt;=12000,E749,IF(E749&lt;=32000,ROUNDUP(E749/2,0)+6000,IF(E749&lt;=56000,ROUNDUP(E749/4,0)+14000,28000)))),IF(E749&lt;=0,IF(F749&lt;=0,0,IF(F749&lt;=15000,F749,IF(F749&lt;=40000,ROUNDUP(F749/2,0)+7500,IF(F749&lt;=70000,ROUNDUP(F749/4,0)+17500,35000)))),MAX(IF(F749&lt;=0,0,IF(F749&lt;=15000,F749,IF(F749&lt;=40000,ROUNDUP(F749/2,0)+7500,IF(F749&lt;=70000,ROUNDUP(F749/4,0)+17500,35000)))),MIN(IF(E749&lt;=0,0,IF(E749&lt;=12000,E749,IF(E749&lt;=32000,ROUNDUP(E749/2,0)+6000,IF(E749&lt;=56000,ROUNDUP(E749/4,0)+14000,28000))))+IF(F749&lt;=0,0,IF(F749&lt;=15000,F749,IF(F749&lt;=40000,ROUNDUP(F749/2,0)+7500,IF(F749&lt;=70000,ROUNDUP(F749/4,0)+17500,35000)))),28000))))</f>
        <v/>
      </c>
      <c r="T749" s="18">
        <f>IF(G749&lt;=0,0,IF(G749&lt;=12000,G749,IF(G749&lt;=32000,ROUNDUP(G749/2,0)+6000,IF(G749&lt;=56000,ROUNDUP(G749/4,0)+14000,28000))))</f>
        <v/>
      </c>
      <c r="U749" s="18">
        <f>IF(I749&lt;=0,IF(H749&lt;=0,0,IF(H749&lt;=12000,H749,IF(H749&lt;=32000,ROUNDUP(H749/2,0)+6000,IF(H749&lt;=56000,ROUNDUP(H749/4,0)+14000,28000)))),IF(H749&lt;=0,IF(I749&lt;=0,0,IF(I749&lt;=15000,I749,IF(I749&lt;=40000,ROUNDUP(I749/2,0)+7500,IF(I749&lt;=70000,ROUNDUP(I749/4,0)+17500,35000)))),MAX(IF(I749&lt;=0,0,IF(I749&lt;=15000,I749,IF(I749&lt;=40000,ROUNDUP(I749/2,0)+7500,IF(I749&lt;=70000,ROUNDUP(I749/4,0)+17500,35000)))),MIN(IF(H749&lt;=0,0,IF(H749&lt;=12000,H749,IF(H749&lt;=32000,ROUNDUP(H749/2,0)+6000,IF(H749&lt;=56000,ROUNDUP(H749/4,0)+14000,28000))))+IF(I749&lt;=0,0,IF(I749&lt;=15000,I749,IF(I749&lt;=40000,ROUNDUP(I749/2,0)+7500,IF(I749&lt;=70000,ROUNDUP(I749/4,0)+17500,35000)))),28000))))</f>
        <v/>
      </c>
      <c r="V749" s="18">
        <f>MIN(70000,S749+T749+U749)</f>
        <v/>
      </c>
      <c r="W749" s="18">
        <f>MAX(0,ROUNDDOWN(M749-J749-N749-K749-0,-3))</f>
        <v/>
      </c>
      <c r="X749" s="18">
        <f>MAX(0,ROUNDDOWN(M749-J749-N749-K749-R749,-3))</f>
        <v/>
      </c>
      <c r="Y749" s="18">
        <f>IF(W749&lt;=0,0,ROUNDDOWN((W749*LOOKUP(W749,{0,1950001,3300001,6950001,9000001,18000001,40000001},{0.05,0.1,0.2,0.23,0.33,0.4,0.45})-LOOKUP(W749,{0,1950001,3300001,6950001,9000001,18000001,40000001},{0,97500,427500,636000,1536000,2796000,4796000}))*1.021,-2))</f>
        <v/>
      </c>
      <c r="Z749" s="18">
        <f>IF(X749&lt;=0,0,ROUNDDOWN((X749*LOOKUP(X749,{0,1950001,3300001,6950001,9000001,18000001,40000001},{0.05,0.1,0.2,0.23,0.33,0.4,0.45})-LOOKUP(X749,{0,1950001,3300001,6950001,9000001,18000001,40000001},{0,97500,427500,636000,1536000,2796000,4796000}))*1.021,-2))</f>
        <v/>
      </c>
      <c r="AA749" s="18">
        <f>MAX(0,ROUNDDOWN(M749-J749-430000-L749-0,-3))</f>
        <v/>
      </c>
      <c r="AB749" s="18">
        <f>MAX(0,ROUNDDOWN(M749-J749-430000-L749-V749,-3))</f>
        <v/>
      </c>
      <c r="AC749" s="18">
        <f>IF(M749&lt;=450000,0,MAX(0,ROUNDDOWN(AA749*0.06-MIN(50000,AA749)*0.03,-2))+MAX(0,ROUNDDOWN(AA749*0.04-MIN(50000,AA749)*0.02,-2)))</f>
        <v/>
      </c>
      <c r="AD749" s="18">
        <f>IF(M749&lt;=450000,0,MAX(0,ROUNDDOWN(AB749*0.06-MIN(50000,AB749)*0.03,-2))+MAX(0,ROUNDDOWN(AB749*0.04-MIN(50000,AB749)*0.02,-2)))</f>
        <v/>
      </c>
      <c r="AE749" s="18">
        <f>Y749-Z749</f>
        <v/>
      </c>
      <c r="AF749" s="18">
        <f>AC749-AD749</f>
        <v/>
      </c>
      <c r="AG749" s="18">
        <f>AE749+AF749</f>
        <v/>
      </c>
      <c r="AH749" s="20">
        <f>IF(W749&lt;=0,0,LOOKUP(W749,{0,1950001,3300001,6950001,9000001,18000001,40000001},{0.05,0.1,0.2,0.23,0.33,0.4,0.45}))</f>
        <v/>
      </c>
    </row>
    <row r="750">
      <c r="A750" t="inlineStr">
        <is>
          <t>1万円刻み 3区分8万円ずつ</t>
        </is>
      </c>
      <c r="B750" s="18">
        <f>'4_1万円刻み'!$A$224</f>
        <v/>
      </c>
      <c r="C750" s="19" t="n">
        <v>2026</v>
      </c>
      <c r="D750" t="inlineStr">
        <is>
          <t>いいえ</t>
        </is>
      </c>
      <c r="E750" s="18" t="n">
        <v>80000</v>
      </c>
      <c r="F750" s="18" t="n">
        <v>0</v>
      </c>
      <c r="G750" s="18" t="n">
        <v>80000</v>
      </c>
      <c r="H750" s="18" t="n">
        <v>80000</v>
      </c>
      <c r="I750" s="18" t="n">
        <v>0</v>
      </c>
      <c r="J750" s="18">
        <f>ROUND(MIN(B750/12,650000)*12*0.0915+MIN(B750/12,1390000)*12*(0.0504+0)+B750*0.005,0)</f>
        <v/>
      </c>
      <c r="K750" s="18" t="n">
        <v>0</v>
      </c>
      <c r="L750" s="18" t="n">
        <v>0</v>
      </c>
      <c r="M750" s="18">
        <f>ROUND(IF(C750&gt;=2026,IF(B750&lt;741000,0,IF(B750&lt;2191000,B750-740000,IF(B750&lt;2193000,1451000,IF(B750&lt;2196000,1453000,IF(B750&lt;2200000,1456000,IF(B750&lt;3600000,ROUNDDOWN(B750/4,-3)*2.8-80000,IF(B750&lt;6600000,ROUNDDOWN(B750/4,-3)*3.2-440000,IF(B750&lt;8500000,ROUNDDOWN(B750*0.9,0)-1100000,B750-1950000)))))))),IF(B750&lt;651000,0,IF(B750&lt;1900000,B750-650000,IF(B750&lt;3600000,ROUNDDOWN(B750/4,-3)*2.8-80000,IF(B750&lt;6600000,ROUNDDOWN(B750/4,-3)*3.2-440000,IF(B750&lt;8500000,ROUNDDOWN(B750*0.9,0)-1100000,B750-1950000)))))),0)</f>
        <v/>
      </c>
      <c r="N750" s="18">
        <f>IF(M750&gt;23500000,NA(),IF(C750&gt;=2026,IF(M750&lt;=4890000,1040000,IF(M750&lt;=6550000,670000,620000)),IF(M750&lt;=1320000,950000,IF(M750&lt;=3360000,880000,IF(M750&lt;=4890000,680000,IF(M750&lt;=6550000,630000,580000))))))</f>
        <v/>
      </c>
      <c r="O750" s="18">
        <f>IF(F750&lt;=0,IF(AND(D750="はい",C750&gt;=2026,C750&lt;=2027),IF(E750&lt;=0,0,IF(E750&lt;=30000,E750,IF(E750&lt;=60000,ROUNDUP(E750/2,0)+15000,IF(E750&lt;=120000,ROUNDUP(E750/4,0)+30000,60000)))),IF(E750&lt;=0,0,IF(E750&lt;=20000,E750,IF(E750&lt;=40000,ROUNDUP(E750/2,0)+10000,IF(E750&lt;=80000,ROUNDUP(E750/4,0)+20000,40000))))),IF(E750&lt;=0,IF(F750&lt;=0,0,IF(F750&lt;=25000,F750,IF(F750&lt;=50000,ROUNDUP(F750/2,0)+12500,IF(F750&lt;=100000,ROUNDUP(F750/4,0)+25000,50000)))),MAX(IF(F750&lt;=0,0,IF(F750&lt;=25000,F750,IF(F750&lt;=50000,ROUNDUP(F750/2,0)+12500,IF(F750&lt;=100000,ROUNDUP(F750/4,0)+25000,50000)))),MIN(IF(AND(D750="はい",C750&gt;=2026,C750&lt;=2027),IF(E750&lt;=0,0,IF(E750&lt;=30000,E750,IF(E750&lt;=60000,ROUNDUP(E750/2,0)+15000,IF(E750&lt;=120000,ROUNDUP(E750/4,0)+30000,60000)))),IF(E750&lt;=0,0,IF(E750&lt;=20000,E750,IF(E750&lt;=40000,ROUNDUP(E750/2,0)+10000,IF(E750&lt;=80000,ROUNDUP(E750/4,0)+20000,40000)))))+IF(F750&lt;=0,0,IF(F750&lt;=25000,F750,IF(F750&lt;=50000,ROUNDUP(F750/2,0)+12500,IF(F750&lt;=100000,ROUNDUP(F750/4,0)+25000,50000)))),IF(AND(D750="はい",C750&gt;=2026,C750&lt;=2027),60000,40000)))))</f>
        <v/>
      </c>
      <c r="P750" s="18">
        <f>IF(G750&lt;=0,0,IF(G750&lt;=20000,G750,IF(G750&lt;=40000,ROUNDUP(G750/2,0)+10000,IF(G750&lt;=80000,ROUNDUP(G750/4,0)+20000,40000))))</f>
        <v/>
      </c>
      <c r="Q750" s="18">
        <f>IF(I750&lt;=0,IF(H750&lt;=0,0,IF(H750&lt;=20000,H750,IF(H750&lt;=40000,ROUNDUP(H750/2,0)+10000,IF(H750&lt;=80000,ROUNDUP(H750/4,0)+20000,40000)))),IF(H750&lt;=0,IF(I750&lt;=0,0,IF(I750&lt;=25000,I750,IF(I750&lt;=50000,ROUNDUP(I750/2,0)+12500,IF(I750&lt;=100000,ROUNDUP(I750/4,0)+25000,50000)))),MAX(IF(I750&lt;=0,0,IF(I750&lt;=25000,I750,IF(I750&lt;=50000,ROUNDUP(I750/2,0)+12500,IF(I750&lt;=100000,ROUNDUP(I750/4,0)+25000,50000)))),MIN(IF(H750&lt;=0,0,IF(H750&lt;=20000,H750,IF(H750&lt;=40000,ROUNDUP(H750/2,0)+10000,IF(H750&lt;=80000,ROUNDUP(H750/4,0)+20000,40000))))+IF(I750&lt;=0,0,IF(I750&lt;=25000,I750,IF(I750&lt;=50000,ROUNDUP(I750/2,0)+12500,IF(I750&lt;=100000,ROUNDUP(I750/4,0)+25000,50000)))),40000))))</f>
        <v/>
      </c>
      <c r="R750" s="18">
        <f>MIN(120000,O750+P750+Q750)</f>
        <v/>
      </c>
      <c r="S750" s="18">
        <f>IF(F750&lt;=0,IF(E750&lt;=0,0,IF(E750&lt;=12000,E750,IF(E750&lt;=32000,ROUNDUP(E750/2,0)+6000,IF(E750&lt;=56000,ROUNDUP(E750/4,0)+14000,28000)))),IF(E750&lt;=0,IF(F750&lt;=0,0,IF(F750&lt;=15000,F750,IF(F750&lt;=40000,ROUNDUP(F750/2,0)+7500,IF(F750&lt;=70000,ROUNDUP(F750/4,0)+17500,35000)))),MAX(IF(F750&lt;=0,0,IF(F750&lt;=15000,F750,IF(F750&lt;=40000,ROUNDUP(F750/2,0)+7500,IF(F750&lt;=70000,ROUNDUP(F750/4,0)+17500,35000)))),MIN(IF(E750&lt;=0,0,IF(E750&lt;=12000,E750,IF(E750&lt;=32000,ROUNDUP(E750/2,0)+6000,IF(E750&lt;=56000,ROUNDUP(E750/4,0)+14000,28000))))+IF(F750&lt;=0,0,IF(F750&lt;=15000,F750,IF(F750&lt;=40000,ROUNDUP(F750/2,0)+7500,IF(F750&lt;=70000,ROUNDUP(F750/4,0)+17500,35000)))),28000))))</f>
        <v/>
      </c>
      <c r="T750" s="18">
        <f>IF(G750&lt;=0,0,IF(G750&lt;=12000,G750,IF(G750&lt;=32000,ROUNDUP(G750/2,0)+6000,IF(G750&lt;=56000,ROUNDUP(G750/4,0)+14000,28000))))</f>
        <v/>
      </c>
      <c r="U750" s="18">
        <f>IF(I750&lt;=0,IF(H750&lt;=0,0,IF(H750&lt;=12000,H750,IF(H750&lt;=32000,ROUNDUP(H750/2,0)+6000,IF(H750&lt;=56000,ROUNDUP(H750/4,0)+14000,28000)))),IF(H750&lt;=0,IF(I750&lt;=0,0,IF(I750&lt;=15000,I750,IF(I750&lt;=40000,ROUNDUP(I750/2,0)+7500,IF(I750&lt;=70000,ROUNDUP(I750/4,0)+17500,35000)))),MAX(IF(I750&lt;=0,0,IF(I750&lt;=15000,I750,IF(I750&lt;=40000,ROUNDUP(I750/2,0)+7500,IF(I750&lt;=70000,ROUNDUP(I750/4,0)+17500,35000)))),MIN(IF(H750&lt;=0,0,IF(H750&lt;=12000,H750,IF(H750&lt;=32000,ROUNDUP(H750/2,0)+6000,IF(H750&lt;=56000,ROUNDUP(H750/4,0)+14000,28000))))+IF(I750&lt;=0,0,IF(I750&lt;=15000,I750,IF(I750&lt;=40000,ROUNDUP(I750/2,0)+7500,IF(I750&lt;=70000,ROUNDUP(I750/4,0)+17500,35000)))),28000))))</f>
        <v/>
      </c>
      <c r="V750" s="18">
        <f>MIN(70000,S750+T750+U750)</f>
        <v/>
      </c>
      <c r="W750" s="18">
        <f>MAX(0,ROUNDDOWN(M750-J750-N750-K750-0,-3))</f>
        <v/>
      </c>
      <c r="X750" s="18">
        <f>MAX(0,ROUNDDOWN(M750-J750-N750-K750-R750,-3))</f>
        <v/>
      </c>
      <c r="Y750" s="18">
        <f>IF(W750&lt;=0,0,ROUNDDOWN((W750*LOOKUP(W750,{0,1950001,3300001,6950001,9000001,18000001,40000001},{0.05,0.1,0.2,0.23,0.33,0.4,0.45})-LOOKUP(W750,{0,1950001,3300001,6950001,9000001,18000001,40000001},{0,97500,427500,636000,1536000,2796000,4796000}))*1.021,-2))</f>
        <v/>
      </c>
      <c r="Z750" s="18">
        <f>IF(X750&lt;=0,0,ROUNDDOWN((X750*LOOKUP(X750,{0,1950001,3300001,6950001,9000001,18000001,40000001},{0.05,0.1,0.2,0.23,0.33,0.4,0.45})-LOOKUP(X750,{0,1950001,3300001,6950001,9000001,18000001,40000001},{0,97500,427500,636000,1536000,2796000,4796000}))*1.021,-2))</f>
        <v/>
      </c>
      <c r="AA750" s="18">
        <f>MAX(0,ROUNDDOWN(M750-J750-430000-L750-0,-3))</f>
        <v/>
      </c>
      <c r="AB750" s="18">
        <f>MAX(0,ROUNDDOWN(M750-J750-430000-L750-V750,-3))</f>
        <v/>
      </c>
      <c r="AC750" s="18">
        <f>IF(M750&lt;=450000,0,MAX(0,ROUNDDOWN(AA750*0.06-MIN(50000,AA750)*0.03,-2))+MAX(0,ROUNDDOWN(AA750*0.04-MIN(50000,AA750)*0.02,-2)))</f>
        <v/>
      </c>
      <c r="AD750" s="18">
        <f>IF(M750&lt;=450000,0,MAX(0,ROUNDDOWN(AB750*0.06-MIN(50000,AB750)*0.03,-2))+MAX(0,ROUNDDOWN(AB750*0.04-MIN(50000,AB750)*0.02,-2)))</f>
        <v/>
      </c>
      <c r="AE750" s="18">
        <f>Y750-Z750</f>
        <v/>
      </c>
      <c r="AF750" s="18">
        <f>AC750-AD750</f>
        <v/>
      </c>
      <c r="AG750" s="18">
        <f>AE750+AF750</f>
        <v/>
      </c>
      <c r="AH750" s="20">
        <f>IF(W750&lt;=0,0,LOOKUP(W750,{0,1950001,3300001,6950001,9000001,18000001,40000001},{0.05,0.1,0.2,0.23,0.33,0.4,0.45}))</f>
        <v/>
      </c>
    </row>
    <row r="751">
      <c r="A751" t="inlineStr">
        <is>
          <t>1万円刻み 一般8万円</t>
        </is>
      </c>
      <c r="B751" s="18">
        <f>'4_1万円刻み'!$A$224</f>
        <v/>
      </c>
      <c r="C751" s="19" t="n">
        <v>2026</v>
      </c>
      <c r="D751" t="inlineStr">
        <is>
          <t>いいえ</t>
        </is>
      </c>
      <c r="E751" s="18" t="n">
        <v>80000</v>
      </c>
      <c r="F751" s="18" t="n">
        <v>0</v>
      </c>
      <c r="G751" s="18" t="n">
        <v>0</v>
      </c>
      <c r="H751" s="18" t="n">
        <v>0</v>
      </c>
      <c r="I751" s="18" t="n">
        <v>0</v>
      </c>
      <c r="J751" s="18">
        <f>ROUND(MIN(B751/12,650000)*12*0.0915+MIN(B751/12,1390000)*12*(0.0504+0)+B751*0.005,0)</f>
        <v/>
      </c>
      <c r="K751" s="18" t="n">
        <v>0</v>
      </c>
      <c r="L751" s="18" t="n">
        <v>0</v>
      </c>
      <c r="M751" s="18">
        <f>ROUND(IF(C751&gt;=2026,IF(B751&lt;741000,0,IF(B751&lt;2191000,B751-740000,IF(B751&lt;2193000,1451000,IF(B751&lt;2196000,1453000,IF(B751&lt;2200000,1456000,IF(B751&lt;3600000,ROUNDDOWN(B751/4,-3)*2.8-80000,IF(B751&lt;6600000,ROUNDDOWN(B751/4,-3)*3.2-440000,IF(B751&lt;8500000,ROUNDDOWN(B751*0.9,0)-1100000,B751-1950000)))))))),IF(B751&lt;651000,0,IF(B751&lt;1900000,B751-650000,IF(B751&lt;3600000,ROUNDDOWN(B751/4,-3)*2.8-80000,IF(B751&lt;6600000,ROUNDDOWN(B751/4,-3)*3.2-440000,IF(B751&lt;8500000,ROUNDDOWN(B751*0.9,0)-1100000,B751-1950000)))))),0)</f>
        <v/>
      </c>
      <c r="N751" s="18">
        <f>IF(M751&gt;23500000,NA(),IF(C751&gt;=2026,IF(M751&lt;=4890000,1040000,IF(M751&lt;=6550000,670000,620000)),IF(M751&lt;=1320000,950000,IF(M751&lt;=3360000,880000,IF(M751&lt;=4890000,680000,IF(M751&lt;=6550000,630000,580000))))))</f>
        <v/>
      </c>
      <c r="O751" s="18">
        <f>IF(F751&lt;=0,IF(AND(D751="はい",C751&gt;=2026,C751&lt;=2027),IF(E751&lt;=0,0,IF(E751&lt;=30000,E751,IF(E751&lt;=60000,ROUNDUP(E751/2,0)+15000,IF(E751&lt;=120000,ROUNDUP(E751/4,0)+30000,60000)))),IF(E751&lt;=0,0,IF(E751&lt;=20000,E751,IF(E751&lt;=40000,ROUNDUP(E751/2,0)+10000,IF(E751&lt;=80000,ROUNDUP(E751/4,0)+20000,40000))))),IF(E751&lt;=0,IF(F751&lt;=0,0,IF(F751&lt;=25000,F751,IF(F751&lt;=50000,ROUNDUP(F751/2,0)+12500,IF(F751&lt;=100000,ROUNDUP(F751/4,0)+25000,50000)))),MAX(IF(F751&lt;=0,0,IF(F751&lt;=25000,F751,IF(F751&lt;=50000,ROUNDUP(F751/2,0)+12500,IF(F751&lt;=100000,ROUNDUP(F751/4,0)+25000,50000)))),MIN(IF(AND(D751="はい",C751&gt;=2026,C751&lt;=2027),IF(E751&lt;=0,0,IF(E751&lt;=30000,E751,IF(E751&lt;=60000,ROUNDUP(E751/2,0)+15000,IF(E751&lt;=120000,ROUNDUP(E751/4,0)+30000,60000)))),IF(E751&lt;=0,0,IF(E751&lt;=20000,E751,IF(E751&lt;=40000,ROUNDUP(E751/2,0)+10000,IF(E751&lt;=80000,ROUNDUP(E751/4,0)+20000,40000)))))+IF(F751&lt;=0,0,IF(F751&lt;=25000,F751,IF(F751&lt;=50000,ROUNDUP(F751/2,0)+12500,IF(F751&lt;=100000,ROUNDUP(F751/4,0)+25000,50000)))),IF(AND(D751="はい",C751&gt;=2026,C751&lt;=2027),60000,40000)))))</f>
        <v/>
      </c>
      <c r="P751" s="18">
        <f>IF(G751&lt;=0,0,IF(G751&lt;=20000,G751,IF(G751&lt;=40000,ROUNDUP(G751/2,0)+10000,IF(G751&lt;=80000,ROUNDUP(G751/4,0)+20000,40000))))</f>
        <v/>
      </c>
      <c r="Q751" s="18">
        <f>IF(I751&lt;=0,IF(H751&lt;=0,0,IF(H751&lt;=20000,H751,IF(H751&lt;=40000,ROUNDUP(H751/2,0)+10000,IF(H751&lt;=80000,ROUNDUP(H751/4,0)+20000,40000)))),IF(H751&lt;=0,IF(I751&lt;=0,0,IF(I751&lt;=25000,I751,IF(I751&lt;=50000,ROUNDUP(I751/2,0)+12500,IF(I751&lt;=100000,ROUNDUP(I751/4,0)+25000,50000)))),MAX(IF(I751&lt;=0,0,IF(I751&lt;=25000,I751,IF(I751&lt;=50000,ROUNDUP(I751/2,0)+12500,IF(I751&lt;=100000,ROUNDUP(I751/4,0)+25000,50000)))),MIN(IF(H751&lt;=0,0,IF(H751&lt;=20000,H751,IF(H751&lt;=40000,ROUNDUP(H751/2,0)+10000,IF(H751&lt;=80000,ROUNDUP(H751/4,0)+20000,40000))))+IF(I751&lt;=0,0,IF(I751&lt;=25000,I751,IF(I751&lt;=50000,ROUNDUP(I751/2,0)+12500,IF(I751&lt;=100000,ROUNDUP(I751/4,0)+25000,50000)))),40000))))</f>
        <v/>
      </c>
      <c r="R751" s="18">
        <f>MIN(120000,O751+P751+Q751)</f>
        <v/>
      </c>
      <c r="S751" s="18">
        <f>IF(F751&lt;=0,IF(E751&lt;=0,0,IF(E751&lt;=12000,E751,IF(E751&lt;=32000,ROUNDUP(E751/2,0)+6000,IF(E751&lt;=56000,ROUNDUP(E751/4,0)+14000,28000)))),IF(E751&lt;=0,IF(F751&lt;=0,0,IF(F751&lt;=15000,F751,IF(F751&lt;=40000,ROUNDUP(F751/2,0)+7500,IF(F751&lt;=70000,ROUNDUP(F751/4,0)+17500,35000)))),MAX(IF(F751&lt;=0,0,IF(F751&lt;=15000,F751,IF(F751&lt;=40000,ROUNDUP(F751/2,0)+7500,IF(F751&lt;=70000,ROUNDUP(F751/4,0)+17500,35000)))),MIN(IF(E751&lt;=0,0,IF(E751&lt;=12000,E751,IF(E751&lt;=32000,ROUNDUP(E751/2,0)+6000,IF(E751&lt;=56000,ROUNDUP(E751/4,0)+14000,28000))))+IF(F751&lt;=0,0,IF(F751&lt;=15000,F751,IF(F751&lt;=40000,ROUNDUP(F751/2,0)+7500,IF(F751&lt;=70000,ROUNDUP(F751/4,0)+17500,35000)))),28000))))</f>
        <v/>
      </c>
      <c r="T751" s="18">
        <f>IF(G751&lt;=0,0,IF(G751&lt;=12000,G751,IF(G751&lt;=32000,ROUNDUP(G751/2,0)+6000,IF(G751&lt;=56000,ROUNDUP(G751/4,0)+14000,28000))))</f>
        <v/>
      </c>
      <c r="U751" s="18">
        <f>IF(I751&lt;=0,IF(H751&lt;=0,0,IF(H751&lt;=12000,H751,IF(H751&lt;=32000,ROUNDUP(H751/2,0)+6000,IF(H751&lt;=56000,ROUNDUP(H751/4,0)+14000,28000)))),IF(H751&lt;=0,IF(I751&lt;=0,0,IF(I751&lt;=15000,I751,IF(I751&lt;=40000,ROUNDUP(I751/2,0)+7500,IF(I751&lt;=70000,ROUNDUP(I751/4,0)+17500,35000)))),MAX(IF(I751&lt;=0,0,IF(I751&lt;=15000,I751,IF(I751&lt;=40000,ROUNDUP(I751/2,0)+7500,IF(I751&lt;=70000,ROUNDUP(I751/4,0)+17500,35000)))),MIN(IF(H751&lt;=0,0,IF(H751&lt;=12000,H751,IF(H751&lt;=32000,ROUNDUP(H751/2,0)+6000,IF(H751&lt;=56000,ROUNDUP(H751/4,0)+14000,28000))))+IF(I751&lt;=0,0,IF(I751&lt;=15000,I751,IF(I751&lt;=40000,ROUNDUP(I751/2,0)+7500,IF(I751&lt;=70000,ROUNDUP(I751/4,0)+17500,35000)))),28000))))</f>
        <v/>
      </c>
      <c r="V751" s="18">
        <f>MIN(70000,S751+T751+U751)</f>
        <v/>
      </c>
      <c r="W751" s="18">
        <f>MAX(0,ROUNDDOWN(M751-J751-N751-K751-0,-3))</f>
        <v/>
      </c>
      <c r="X751" s="18">
        <f>MAX(0,ROUNDDOWN(M751-J751-N751-K751-R751,-3))</f>
        <v/>
      </c>
      <c r="Y751" s="18">
        <f>IF(W751&lt;=0,0,ROUNDDOWN((W751*LOOKUP(W751,{0,1950001,3300001,6950001,9000001,18000001,40000001},{0.05,0.1,0.2,0.23,0.33,0.4,0.45})-LOOKUP(W751,{0,1950001,3300001,6950001,9000001,18000001,40000001},{0,97500,427500,636000,1536000,2796000,4796000}))*1.021,-2))</f>
        <v/>
      </c>
      <c r="Z751" s="18">
        <f>IF(X751&lt;=0,0,ROUNDDOWN((X751*LOOKUP(X751,{0,1950001,3300001,6950001,9000001,18000001,40000001},{0.05,0.1,0.2,0.23,0.33,0.4,0.45})-LOOKUP(X751,{0,1950001,3300001,6950001,9000001,18000001,40000001},{0,97500,427500,636000,1536000,2796000,4796000}))*1.021,-2))</f>
        <v/>
      </c>
      <c r="AA751" s="18">
        <f>MAX(0,ROUNDDOWN(M751-J751-430000-L751-0,-3))</f>
        <v/>
      </c>
      <c r="AB751" s="18">
        <f>MAX(0,ROUNDDOWN(M751-J751-430000-L751-V751,-3))</f>
        <v/>
      </c>
      <c r="AC751" s="18">
        <f>IF(M751&lt;=450000,0,MAX(0,ROUNDDOWN(AA751*0.06-MIN(50000,AA751)*0.03,-2))+MAX(0,ROUNDDOWN(AA751*0.04-MIN(50000,AA751)*0.02,-2)))</f>
        <v/>
      </c>
      <c r="AD751" s="18">
        <f>IF(M751&lt;=450000,0,MAX(0,ROUNDDOWN(AB751*0.06-MIN(50000,AB751)*0.03,-2))+MAX(0,ROUNDDOWN(AB751*0.04-MIN(50000,AB751)*0.02,-2)))</f>
        <v/>
      </c>
      <c r="AE751" s="18">
        <f>Y751-Z751</f>
        <v/>
      </c>
      <c r="AF751" s="18">
        <f>AC751-AD751</f>
        <v/>
      </c>
      <c r="AG751" s="18">
        <f>AE751+AF751</f>
        <v/>
      </c>
      <c r="AH751" s="20">
        <f>IF(W751&lt;=0,0,LOOKUP(W751,{0,1950001,3300001,6950001,9000001,18000001,40000001},{0.05,0.1,0.2,0.23,0.33,0.4,0.45}))</f>
        <v/>
      </c>
    </row>
    <row r="752">
      <c r="A752" t="inlineStr">
        <is>
          <t>1万円刻み 特例あり一般12万円</t>
        </is>
      </c>
      <c r="B752" s="18">
        <f>'4_1万円刻み'!$A$224</f>
        <v/>
      </c>
      <c r="C752" s="19" t="n">
        <v>2026</v>
      </c>
      <c r="D752" t="inlineStr">
        <is>
          <t>はい</t>
        </is>
      </c>
      <c r="E752" s="18" t="n">
        <v>120000</v>
      </c>
      <c r="F752" s="18" t="n">
        <v>0</v>
      </c>
      <c r="G752" s="18" t="n">
        <v>0</v>
      </c>
      <c r="H752" s="18" t="n">
        <v>0</v>
      </c>
      <c r="I752" s="18" t="n">
        <v>0</v>
      </c>
      <c r="J752" s="18">
        <f>ROUND(MIN(B752/12,650000)*12*0.0915+MIN(B752/12,1390000)*12*(0.0504+0)+B752*0.005,0)</f>
        <v/>
      </c>
      <c r="K752" s="18" t="n">
        <v>0</v>
      </c>
      <c r="L752" s="18" t="n">
        <v>0</v>
      </c>
      <c r="M752" s="18">
        <f>ROUND(IF(C752&gt;=2026,IF(B752&lt;741000,0,IF(B752&lt;2191000,B752-740000,IF(B752&lt;2193000,1451000,IF(B752&lt;2196000,1453000,IF(B752&lt;2200000,1456000,IF(B752&lt;3600000,ROUNDDOWN(B752/4,-3)*2.8-80000,IF(B752&lt;6600000,ROUNDDOWN(B752/4,-3)*3.2-440000,IF(B752&lt;8500000,ROUNDDOWN(B752*0.9,0)-1100000,B752-1950000)))))))),IF(B752&lt;651000,0,IF(B752&lt;1900000,B752-650000,IF(B752&lt;3600000,ROUNDDOWN(B752/4,-3)*2.8-80000,IF(B752&lt;6600000,ROUNDDOWN(B752/4,-3)*3.2-440000,IF(B752&lt;8500000,ROUNDDOWN(B752*0.9,0)-1100000,B752-1950000)))))),0)</f>
        <v/>
      </c>
      <c r="N752" s="18">
        <f>IF(M752&gt;23500000,NA(),IF(C752&gt;=2026,IF(M752&lt;=4890000,1040000,IF(M752&lt;=6550000,670000,620000)),IF(M752&lt;=1320000,950000,IF(M752&lt;=3360000,880000,IF(M752&lt;=4890000,680000,IF(M752&lt;=6550000,630000,580000))))))</f>
        <v/>
      </c>
      <c r="O752" s="18">
        <f>IF(F752&lt;=0,IF(AND(D752="はい",C752&gt;=2026,C752&lt;=2027),IF(E752&lt;=0,0,IF(E752&lt;=30000,E752,IF(E752&lt;=60000,ROUNDUP(E752/2,0)+15000,IF(E752&lt;=120000,ROUNDUP(E752/4,0)+30000,60000)))),IF(E752&lt;=0,0,IF(E752&lt;=20000,E752,IF(E752&lt;=40000,ROUNDUP(E752/2,0)+10000,IF(E752&lt;=80000,ROUNDUP(E752/4,0)+20000,40000))))),IF(E752&lt;=0,IF(F752&lt;=0,0,IF(F752&lt;=25000,F752,IF(F752&lt;=50000,ROUNDUP(F752/2,0)+12500,IF(F752&lt;=100000,ROUNDUP(F752/4,0)+25000,50000)))),MAX(IF(F752&lt;=0,0,IF(F752&lt;=25000,F752,IF(F752&lt;=50000,ROUNDUP(F752/2,0)+12500,IF(F752&lt;=100000,ROUNDUP(F752/4,0)+25000,50000)))),MIN(IF(AND(D752="はい",C752&gt;=2026,C752&lt;=2027),IF(E752&lt;=0,0,IF(E752&lt;=30000,E752,IF(E752&lt;=60000,ROUNDUP(E752/2,0)+15000,IF(E752&lt;=120000,ROUNDUP(E752/4,0)+30000,60000)))),IF(E752&lt;=0,0,IF(E752&lt;=20000,E752,IF(E752&lt;=40000,ROUNDUP(E752/2,0)+10000,IF(E752&lt;=80000,ROUNDUP(E752/4,0)+20000,40000)))))+IF(F752&lt;=0,0,IF(F752&lt;=25000,F752,IF(F752&lt;=50000,ROUNDUP(F752/2,0)+12500,IF(F752&lt;=100000,ROUNDUP(F752/4,0)+25000,50000)))),IF(AND(D752="はい",C752&gt;=2026,C752&lt;=2027),60000,40000)))))</f>
        <v/>
      </c>
      <c r="P752" s="18">
        <f>IF(G752&lt;=0,0,IF(G752&lt;=20000,G752,IF(G752&lt;=40000,ROUNDUP(G752/2,0)+10000,IF(G752&lt;=80000,ROUNDUP(G752/4,0)+20000,40000))))</f>
        <v/>
      </c>
      <c r="Q752" s="18">
        <f>IF(I752&lt;=0,IF(H752&lt;=0,0,IF(H752&lt;=20000,H752,IF(H752&lt;=40000,ROUNDUP(H752/2,0)+10000,IF(H752&lt;=80000,ROUNDUP(H752/4,0)+20000,40000)))),IF(H752&lt;=0,IF(I752&lt;=0,0,IF(I752&lt;=25000,I752,IF(I752&lt;=50000,ROUNDUP(I752/2,0)+12500,IF(I752&lt;=100000,ROUNDUP(I752/4,0)+25000,50000)))),MAX(IF(I752&lt;=0,0,IF(I752&lt;=25000,I752,IF(I752&lt;=50000,ROUNDUP(I752/2,0)+12500,IF(I752&lt;=100000,ROUNDUP(I752/4,0)+25000,50000)))),MIN(IF(H752&lt;=0,0,IF(H752&lt;=20000,H752,IF(H752&lt;=40000,ROUNDUP(H752/2,0)+10000,IF(H752&lt;=80000,ROUNDUP(H752/4,0)+20000,40000))))+IF(I752&lt;=0,0,IF(I752&lt;=25000,I752,IF(I752&lt;=50000,ROUNDUP(I752/2,0)+12500,IF(I752&lt;=100000,ROUNDUP(I752/4,0)+25000,50000)))),40000))))</f>
        <v/>
      </c>
      <c r="R752" s="18">
        <f>MIN(120000,O752+P752+Q752)</f>
        <v/>
      </c>
      <c r="S752" s="18">
        <f>IF(F752&lt;=0,IF(E752&lt;=0,0,IF(E752&lt;=12000,E752,IF(E752&lt;=32000,ROUNDUP(E752/2,0)+6000,IF(E752&lt;=56000,ROUNDUP(E752/4,0)+14000,28000)))),IF(E752&lt;=0,IF(F752&lt;=0,0,IF(F752&lt;=15000,F752,IF(F752&lt;=40000,ROUNDUP(F752/2,0)+7500,IF(F752&lt;=70000,ROUNDUP(F752/4,0)+17500,35000)))),MAX(IF(F752&lt;=0,0,IF(F752&lt;=15000,F752,IF(F752&lt;=40000,ROUNDUP(F752/2,0)+7500,IF(F752&lt;=70000,ROUNDUP(F752/4,0)+17500,35000)))),MIN(IF(E752&lt;=0,0,IF(E752&lt;=12000,E752,IF(E752&lt;=32000,ROUNDUP(E752/2,0)+6000,IF(E752&lt;=56000,ROUNDUP(E752/4,0)+14000,28000))))+IF(F752&lt;=0,0,IF(F752&lt;=15000,F752,IF(F752&lt;=40000,ROUNDUP(F752/2,0)+7500,IF(F752&lt;=70000,ROUNDUP(F752/4,0)+17500,35000)))),28000))))</f>
        <v/>
      </c>
      <c r="T752" s="18">
        <f>IF(G752&lt;=0,0,IF(G752&lt;=12000,G752,IF(G752&lt;=32000,ROUNDUP(G752/2,0)+6000,IF(G752&lt;=56000,ROUNDUP(G752/4,0)+14000,28000))))</f>
        <v/>
      </c>
      <c r="U752" s="18">
        <f>IF(I752&lt;=0,IF(H752&lt;=0,0,IF(H752&lt;=12000,H752,IF(H752&lt;=32000,ROUNDUP(H752/2,0)+6000,IF(H752&lt;=56000,ROUNDUP(H752/4,0)+14000,28000)))),IF(H752&lt;=0,IF(I752&lt;=0,0,IF(I752&lt;=15000,I752,IF(I752&lt;=40000,ROUNDUP(I752/2,0)+7500,IF(I752&lt;=70000,ROUNDUP(I752/4,0)+17500,35000)))),MAX(IF(I752&lt;=0,0,IF(I752&lt;=15000,I752,IF(I752&lt;=40000,ROUNDUP(I752/2,0)+7500,IF(I752&lt;=70000,ROUNDUP(I752/4,0)+17500,35000)))),MIN(IF(H752&lt;=0,0,IF(H752&lt;=12000,H752,IF(H752&lt;=32000,ROUNDUP(H752/2,0)+6000,IF(H752&lt;=56000,ROUNDUP(H752/4,0)+14000,28000))))+IF(I752&lt;=0,0,IF(I752&lt;=15000,I752,IF(I752&lt;=40000,ROUNDUP(I752/2,0)+7500,IF(I752&lt;=70000,ROUNDUP(I752/4,0)+17500,35000)))),28000))))</f>
        <v/>
      </c>
      <c r="V752" s="18">
        <f>MIN(70000,S752+T752+U752)</f>
        <v/>
      </c>
      <c r="W752" s="18">
        <f>MAX(0,ROUNDDOWN(M752-J752-N752-K752-0,-3))</f>
        <v/>
      </c>
      <c r="X752" s="18">
        <f>MAX(0,ROUNDDOWN(M752-J752-N752-K752-R752,-3))</f>
        <v/>
      </c>
      <c r="Y752" s="18">
        <f>IF(W752&lt;=0,0,ROUNDDOWN((W752*LOOKUP(W752,{0,1950001,3300001,6950001,9000001,18000001,40000001},{0.05,0.1,0.2,0.23,0.33,0.4,0.45})-LOOKUP(W752,{0,1950001,3300001,6950001,9000001,18000001,40000001},{0,97500,427500,636000,1536000,2796000,4796000}))*1.021,-2))</f>
        <v/>
      </c>
      <c r="Z752" s="18">
        <f>IF(X752&lt;=0,0,ROUNDDOWN((X752*LOOKUP(X752,{0,1950001,3300001,6950001,9000001,18000001,40000001},{0.05,0.1,0.2,0.23,0.33,0.4,0.45})-LOOKUP(X752,{0,1950001,3300001,6950001,9000001,18000001,40000001},{0,97500,427500,636000,1536000,2796000,4796000}))*1.021,-2))</f>
        <v/>
      </c>
      <c r="AA752" s="18">
        <f>MAX(0,ROUNDDOWN(M752-J752-430000-L752-0,-3))</f>
        <v/>
      </c>
      <c r="AB752" s="18">
        <f>MAX(0,ROUNDDOWN(M752-J752-430000-L752-V752,-3))</f>
        <v/>
      </c>
      <c r="AC752" s="18">
        <f>IF(M752&lt;=450000,0,MAX(0,ROUNDDOWN(AA752*0.06-MIN(50000,AA752)*0.03,-2))+MAX(0,ROUNDDOWN(AA752*0.04-MIN(50000,AA752)*0.02,-2)))</f>
        <v/>
      </c>
      <c r="AD752" s="18">
        <f>IF(M752&lt;=450000,0,MAX(0,ROUNDDOWN(AB752*0.06-MIN(50000,AB752)*0.03,-2))+MAX(0,ROUNDDOWN(AB752*0.04-MIN(50000,AB752)*0.02,-2)))</f>
        <v/>
      </c>
      <c r="AE752" s="18">
        <f>Y752-Z752</f>
        <v/>
      </c>
      <c r="AF752" s="18">
        <f>AC752-AD752</f>
        <v/>
      </c>
      <c r="AG752" s="18">
        <f>AE752+AF752</f>
        <v/>
      </c>
      <c r="AH752" s="20">
        <f>IF(W752&lt;=0,0,LOOKUP(W752,{0,1950001,3300001,6950001,9000001,18000001,40000001},{0.05,0.1,0.2,0.23,0.33,0.4,0.45}))</f>
        <v/>
      </c>
    </row>
    <row r="753">
      <c r="A753" t="inlineStr">
        <is>
          <t>1万円刻み 3区分8万円ずつ</t>
        </is>
      </c>
      <c r="B753" s="18">
        <f>'4_1万円刻み'!$A$225</f>
        <v/>
      </c>
      <c r="C753" s="19" t="n">
        <v>2026</v>
      </c>
      <c r="D753" t="inlineStr">
        <is>
          <t>いいえ</t>
        </is>
      </c>
      <c r="E753" s="18" t="n">
        <v>80000</v>
      </c>
      <c r="F753" s="18" t="n">
        <v>0</v>
      </c>
      <c r="G753" s="18" t="n">
        <v>80000</v>
      </c>
      <c r="H753" s="18" t="n">
        <v>80000</v>
      </c>
      <c r="I753" s="18" t="n">
        <v>0</v>
      </c>
      <c r="J753" s="18">
        <f>ROUND(MIN(B753/12,650000)*12*0.0915+MIN(B753/12,1390000)*12*(0.0504+0)+B753*0.005,0)</f>
        <v/>
      </c>
      <c r="K753" s="18" t="n">
        <v>0</v>
      </c>
      <c r="L753" s="18" t="n">
        <v>0</v>
      </c>
      <c r="M753" s="18">
        <f>ROUND(IF(C753&gt;=2026,IF(B753&lt;741000,0,IF(B753&lt;2191000,B753-740000,IF(B753&lt;2193000,1451000,IF(B753&lt;2196000,1453000,IF(B753&lt;2200000,1456000,IF(B753&lt;3600000,ROUNDDOWN(B753/4,-3)*2.8-80000,IF(B753&lt;6600000,ROUNDDOWN(B753/4,-3)*3.2-440000,IF(B753&lt;8500000,ROUNDDOWN(B753*0.9,0)-1100000,B753-1950000)))))))),IF(B753&lt;651000,0,IF(B753&lt;1900000,B753-650000,IF(B753&lt;3600000,ROUNDDOWN(B753/4,-3)*2.8-80000,IF(B753&lt;6600000,ROUNDDOWN(B753/4,-3)*3.2-440000,IF(B753&lt;8500000,ROUNDDOWN(B753*0.9,0)-1100000,B753-1950000)))))),0)</f>
        <v/>
      </c>
      <c r="N753" s="18">
        <f>IF(M753&gt;23500000,NA(),IF(C753&gt;=2026,IF(M753&lt;=4890000,1040000,IF(M753&lt;=6550000,670000,620000)),IF(M753&lt;=1320000,950000,IF(M753&lt;=3360000,880000,IF(M753&lt;=4890000,680000,IF(M753&lt;=6550000,630000,580000))))))</f>
        <v/>
      </c>
      <c r="O753" s="18">
        <f>IF(F753&lt;=0,IF(AND(D753="はい",C753&gt;=2026,C753&lt;=2027),IF(E753&lt;=0,0,IF(E753&lt;=30000,E753,IF(E753&lt;=60000,ROUNDUP(E753/2,0)+15000,IF(E753&lt;=120000,ROUNDUP(E753/4,0)+30000,60000)))),IF(E753&lt;=0,0,IF(E753&lt;=20000,E753,IF(E753&lt;=40000,ROUNDUP(E753/2,0)+10000,IF(E753&lt;=80000,ROUNDUP(E753/4,0)+20000,40000))))),IF(E753&lt;=0,IF(F753&lt;=0,0,IF(F753&lt;=25000,F753,IF(F753&lt;=50000,ROUNDUP(F753/2,0)+12500,IF(F753&lt;=100000,ROUNDUP(F753/4,0)+25000,50000)))),MAX(IF(F753&lt;=0,0,IF(F753&lt;=25000,F753,IF(F753&lt;=50000,ROUNDUP(F753/2,0)+12500,IF(F753&lt;=100000,ROUNDUP(F753/4,0)+25000,50000)))),MIN(IF(AND(D753="はい",C753&gt;=2026,C753&lt;=2027),IF(E753&lt;=0,0,IF(E753&lt;=30000,E753,IF(E753&lt;=60000,ROUNDUP(E753/2,0)+15000,IF(E753&lt;=120000,ROUNDUP(E753/4,0)+30000,60000)))),IF(E753&lt;=0,0,IF(E753&lt;=20000,E753,IF(E753&lt;=40000,ROUNDUP(E753/2,0)+10000,IF(E753&lt;=80000,ROUNDUP(E753/4,0)+20000,40000)))))+IF(F753&lt;=0,0,IF(F753&lt;=25000,F753,IF(F753&lt;=50000,ROUNDUP(F753/2,0)+12500,IF(F753&lt;=100000,ROUNDUP(F753/4,0)+25000,50000)))),IF(AND(D753="はい",C753&gt;=2026,C753&lt;=2027),60000,40000)))))</f>
        <v/>
      </c>
      <c r="P753" s="18">
        <f>IF(G753&lt;=0,0,IF(G753&lt;=20000,G753,IF(G753&lt;=40000,ROUNDUP(G753/2,0)+10000,IF(G753&lt;=80000,ROUNDUP(G753/4,0)+20000,40000))))</f>
        <v/>
      </c>
      <c r="Q753" s="18">
        <f>IF(I753&lt;=0,IF(H753&lt;=0,0,IF(H753&lt;=20000,H753,IF(H753&lt;=40000,ROUNDUP(H753/2,0)+10000,IF(H753&lt;=80000,ROUNDUP(H753/4,0)+20000,40000)))),IF(H753&lt;=0,IF(I753&lt;=0,0,IF(I753&lt;=25000,I753,IF(I753&lt;=50000,ROUNDUP(I753/2,0)+12500,IF(I753&lt;=100000,ROUNDUP(I753/4,0)+25000,50000)))),MAX(IF(I753&lt;=0,0,IF(I753&lt;=25000,I753,IF(I753&lt;=50000,ROUNDUP(I753/2,0)+12500,IF(I753&lt;=100000,ROUNDUP(I753/4,0)+25000,50000)))),MIN(IF(H753&lt;=0,0,IF(H753&lt;=20000,H753,IF(H753&lt;=40000,ROUNDUP(H753/2,0)+10000,IF(H753&lt;=80000,ROUNDUP(H753/4,0)+20000,40000))))+IF(I753&lt;=0,0,IF(I753&lt;=25000,I753,IF(I753&lt;=50000,ROUNDUP(I753/2,0)+12500,IF(I753&lt;=100000,ROUNDUP(I753/4,0)+25000,50000)))),40000))))</f>
        <v/>
      </c>
      <c r="R753" s="18">
        <f>MIN(120000,O753+P753+Q753)</f>
        <v/>
      </c>
      <c r="S753" s="18">
        <f>IF(F753&lt;=0,IF(E753&lt;=0,0,IF(E753&lt;=12000,E753,IF(E753&lt;=32000,ROUNDUP(E753/2,0)+6000,IF(E753&lt;=56000,ROUNDUP(E753/4,0)+14000,28000)))),IF(E753&lt;=0,IF(F753&lt;=0,0,IF(F753&lt;=15000,F753,IF(F753&lt;=40000,ROUNDUP(F753/2,0)+7500,IF(F753&lt;=70000,ROUNDUP(F753/4,0)+17500,35000)))),MAX(IF(F753&lt;=0,0,IF(F753&lt;=15000,F753,IF(F753&lt;=40000,ROUNDUP(F753/2,0)+7500,IF(F753&lt;=70000,ROUNDUP(F753/4,0)+17500,35000)))),MIN(IF(E753&lt;=0,0,IF(E753&lt;=12000,E753,IF(E753&lt;=32000,ROUNDUP(E753/2,0)+6000,IF(E753&lt;=56000,ROUNDUP(E753/4,0)+14000,28000))))+IF(F753&lt;=0,0,IF(F753&lt;=15000,F753,IF(F753&lt;=40000,ROUNDUP(F753/2,0)+7500,IF(F753&lt;=70000,ROUNDUP(F753/4,0)+17500,35000)))),28000))))</f>
        <v/>
      </c>
      <c r="T753" s="18">
        <f>IF(G753&lt;=0,0,IF(G753&lt;=12000,G753,IF(G753&lt;=32000,ROUNDUP(G753/2,0)+6000,IF(G753&lt;=56000,ROUNDUP(G753/4,0)+14000,28000))))</f>
        <v/>
      </c>
      <c r="U753" s="18">
        <f>IF(I753&lt;=0,IF(H753&lt;=0,0,IF(H753&lt;=12000,H753,IF(H753&lt;=32000,ROUNDUP(H753/2,0)+6000,IF(H753&lt;=56000,ROUNDUP(H753/4,0)+14000,28000)))),IF(H753&lt;=0,IF(I753&lt;=0,0,IF(I753&lt;=15000,I753,IF(I753&lt;=40000,ROUNDUP(I753/2,0)+7500,IF(I753&lt;=70000,ROUNDUP(I753/4,0)+17500,35000)))),MAX(IF(I753&lt;=0,0,IF(I753&lt;=15000,I753,IF(I753&lt;=40000,ROUNDUP(I753/2,0)+7500,IF(I753&lt;=70000,ROUNDUP(I753/4,0)+17500,35000)))),MIN(IF(H753&lt;=0,0,IF(H753&lt;=12000,H753,IF(H753&lt;=32000,ROUNDUP(H753/2,0)+6000,IF(H753&lt;=56000,ROUNDUP(H753/4,0)+14000,28000))))+IF(I753&lt;=0,0,IF(I753&lt;=15000,I753,IF(I753&lt;=40000,ROUNDUP(I753/2,0)+7500,IF(I753&lt;=70000,ROUNDUP(I753/4,0)+17500,35000)))),28000))))</f>
        <v/>
      </c>
      <c r="V753" s="18">
        <f>MIN(70000,S753+T753+U753)</f>
        <v/>
      </c>
      <c r="W753" s="18">
        <f>MAX(0,ROUNDDOWN(M753-J753-N753-K753-0,-3))</f>
        <v/>
      </c>
      <c r="X753" s="18">
        <f>MAX(0,ROUNDDOWN(M753-J753-N753-K753-R753,-3))</f>
        <v/>
      </c>
      <c r="Y753" s="18">
        <f>IF(W753&lt;=0,0,ROUNDDOWN((W753*LOOKUP(W753,{0,1950001,3300001,6950001,9000001,18000001,40000001},{0.05,0.1,0.2,0.23,0.33,0.4,0.45})-LOOKUP(W753,{0,1950001,3300001,6950001,9000001,18000001,40000001},{0,97500,427500,636000,1536000,2796000,4796000}))*1.021,-2))</f>
        <v/>
      </c>
      <c r="Z753" s="18">
        <f>IF(X753&lt;=0,0,ROUNDDOWN((X753*LOOKUP(X753,{0,1950001,3300001,6950001,9000001,18000001,40000001},{0.05,0.1,0.2,0.23,0.33,0.4,0.45})-LOOKUP(X753,{0,1950001,3300001,6950001,9000001,18000001,40000001},{0,97500,427500,636000,1536000,2796000,4796000}))*1.021,-2))</f>
        <v/>
      </c>
      <c r="AA753" s="18">
        <f>MAX(0,ROUNDDOWN(M753-J753-430000-L753-0,-3))</f>
        <v/>
      </c>
      <c r="AB753" s="18">
        <f>MAX(0,ROUNDDOWN(M753-J753-430000-L753-V753,-3))</f>
        <v/>
      </c>
      <c r="AC753" s="18">
        <f>IF(M753&lt;=450000,0,MAX(0,ROUNDDOWN(AA753*0.06-MIN(50000,AA753)*0.03,-2))+MAX(0,ROUNDDOWN(AA753*0.04-MIN(50000,AA753)*0.02,-2)))</f>
        <v/>
      </c>
      <c r="AD753" s="18">
        <f>IF(M753&lt;=450000,0,MAX(0,ROUNDDOWN(AB753*0.06-MIN(50000,AB753)*0.03,-2))+MAX(0,ROUNDDOWN(AB753*0.04-MIN(50000,AB753)*0.02,-2)))</f>
        <v/>
      </c>
      <c r="AE753" s="18">
        <f>Y753-Z753</f>
        <v/>
      </c>
      <c r="AF753" s="18">
        <f>AC753-AD753</f>
        <v/>
      </c>
      <c r="AG753" s="18">
        <f>AE753+AF753</f>
        <v/>
      </c>
      <c r="AH753" s="20">
        <f>IF(W753&lt;=0,0,LOOKUP(W753,{0,1950001,3300001,6950001,9000001,18000001,40000001},{0.05,0.1,0.2,0.23,0.33,0.4,0.45}))</f>
        <v/>
      </c>
    </row>
    <row r="754">
      <c r="A754" t="inlineStr">
        <is>
          <t>1万円刻み 一般8万円</t>
        </is>
      </c>
      <c r="B754" s="18">
        <f>'4_1万円刻み'!$A$225</f>
        <v/>
      </c>
      <c r="C754" s="19" t="n">
        <v>2026</v>
      </c>
      <c r="D754" t="inlineStr">
        <is>
          <t>いいえ</t>
        </is>
      </c>
      <c r="E754" s="18" t="n">
        <v>80000</v>
      </c>
      <c r="F754" s="18" t="n">
        <v>0</v>
      </c>
      <c r="G754" s="18" t="n">
        <v>0</v>
      </c>
      <c r="H754" s="18" t="n">
        <v>0</v>
      </c>
      <c r="I754" s="18" t="n">
        <v>0</v>
      </c>
      <c r="J754" s="18">
        <f>ROUND(MIN(B754/12,650000)*12*0.0915+MIN(B754/12,1390000)*12*(0.0504+0)+B754*0.005,0)</f>
        <v/>
      </c>
      <c r="K754" s="18" t="n">
        <v>0</v>
      </c>
      <c r="L754" s="18" t="n">
        <v>0</v>
      </c>
      <c r="M754" s="18">
        <f>ROUND(IF(C754&gt;=2026,IF(B754&lt;741000,0,IF(B754&lt;2191000,B754-740000,IF(B754&lt;2193000,1451000,IF(B754&lt;2196000,1453000,IF(B754&lt;2200000,1456000,IF(B754&lt;3600000,ROUNDDOWN(B754/4,-3)*2.8-80000,IF(B754&lt;6600000,ROUNDDOWN(B754/4,-3)*3.2-440000,IF(B754&lt;8500000,ROUNDDOWN(B754*0.9,0)-1100000,B754-1950000)))))))),IF(B754&lt;651000,0,IF(B754&lt;1900000,B754-650000,IF(B754&lt;3600000,ROUNDDOWN(B754/4,-3)*2.8-80000,IF(B754&lt;6600000,ROUNDDOWN(B754/4,-3)*3.2-440000,IF(B754&lt;8500000,ROUNDDOWN(B754*0.9,0)-1100000,B754-1950000)))))),0)</f>
        <v/>
      </c>
      <c r="N754" s="18">
        <f>IF(M754&gt;23500000,NA(),IF(C754&gt;=2026,IF(M754&lt;=4890000,1040000,IF(M754&lt;=6550000,670000,620000)),IF(M754&lt;=1320000,950000,IF(M754&lt;=3360000,880000,IF(M754&lt;=4890000,680000,IF(M754&lt;=6550000,630000,580000))))))</f>
        <v/>
      </c>
      <c r="O754" s="18">
        <f>IF(F754&lt;=0,IF(AND(D754="はい",C754&gt;=2026,C754&lt;=2027),IF(E754&lt;=0,0,IF(E754&lt;=30000,E754,IF(E754&lt;=60000,ROUNDUP(E754/2,0)+15000,IF(E754&lt;=120000,ROUNDUP(E754/4,0)+30000,60000)))),IF(E754&lt;=0,0,IF(E754&lt;=20000,E754,IF(E754&lt;=40000,ROUNDUP(E754/2,0)+10000,IF(E754&lt;=80000,ROUNDUP(E754/4,0)+20000,40000))))),IF(E754&lt;=0,IF(F754&lt;=0,0,IF(F754&lt;=25000,F754,IF(F754&lt;=50000,ROUNDUP(F754/2,0)+12500,IF(F754&lt;=100000,ROUNDUP(F754/4,0)+25000,50000)))),MAX(IF(F754&lt;=0,0,IF(F754&lt;=25000,F754,IF(F754&lt;=50000,ROUNDUP(F754/2,0)+12500,IF(F754&lt;=100000,ROUNDUP(F754/4,0)+25000,50000)))),MIN(IF(AND(D754="はい",C754&gt;=2026,C754&lt;=2027),IF(E754&lt;=0,0,IF(E754&lt;=30000,E754,IF(E754&lt;=60000,ROUNDUP(E754/2,0)+15000,IF(E754&lt;=120000,ROUNDUP(E754/4,0)+30000,60000)))),IF(E754&lt;=0,0,IF(E754&lt;=20000,E754,IF(E754&lt;=40000,ROUNDUP(E754/2,0)+10000,IF(E754&lt;=80000,ROUNDUP(E754/4,0)+20000,40000)))))+IF(F754&lt;=0,0,IF(F754&lt;=25000,F754,IF(F754&lt;=50000,ROUNDUP(F754/2,0)+12500,IF(F754&lt;=100000,ROUNDUP(F754/4,0)+25000,50000)))),IF(AND(D754="はい",C754&gt;=2026,C754&lt;=2027),60000,40000)))))</f>
        <v/>
      </c>
      <c r="P754" s="18">
        <f>IF(G754&lt;=0,0,IF(G754&lt;=20000,G754,IF(G754&lt;=40000,ROUNDUP(G754/2,0)+10000,IF(G754&lt;=80000,ROUNDUP(G754/4,0)+20000,40000))))</f>
        <v/>
      </c>
      <c r="Q754" s="18">
        <f>IF(I754&lt;=0,IF(H754&lt;=0,0,IF(H754&lt;=20000,H754,IF(H754&lt;=40000,ROUNDUP(H754/2,0)+10000,IF(H754&lt;=80000,ROUNDUP(H754/4,0)+20000,40000)))),IF(H754&lt;=0,IF(I754&lt;=0,0,IF(I754&lt;=25000,I754,IF(I754&lt;=50000,ROUNDUP(I754/2,0)+12500,IF(I754&lt;=100000,ROUNDUP(I754/4,0)+25000,50000)))),MAX(IF(I754&lt;=0,0,IF(I754&lt;=25000,I754,IF(I754&lt;=50000,ROUNDUP(I754/2,0)+12500,IF(I754&lt;=100000,ROUNDUP(I754/4,0)+25000,50000)))),MIN(IF(H754&lt;=0,0,IF(H754&lt;=20000,H754,IF(H754&lt;=40000,ROUNDUP(H754/2,0)+10000,IF(H754&lt;=80000,ROUNDUP(H754/4,0)+20000,40000))))+IF(I754&lt;=0,0,IF(I754&lt;=25000,I754,IF(I754&lt;=50000,ROUNDUP(I754/2,0)+12500,IF(I754&lt;=100000,ROUNDUP(I754/4,0)+25000,50000)))),40000))))</f>
        <v/>
      </c>
      <c r="R754" s="18">
        <f>MIN(120000,O754+P754+Q754)</f>
        <v/>
      </c>
      <c r="S754" s="18">
        <f>IF(F754&lt;=0,IF(E754&lt;=0,0,IF(E754&lt;=12000,E754,IF(E754&lt;=32000,ROUNDUP(E754/2,0)+6000,IF(E754&lt;=56000,ROUNDUP(E754/4,0)+14000,28000)))),IF(E754&lt;=0,IF(F754&lt;=0,0,IF(F754&lt;=15000,F754,IF(F754&lt;=40000,ROUNDUP(F754/2,0)+7500,IF(F754&lt;=70000,ROUNDUP(F754/4,0)+17500,35000)))),MAX(IF(F754&lt;=0,0,IF(F754&lt;=15000,F754,IF(F754&lt;=40000,ROUNDUP(F754/2,0)+7500,IF(F754&lt;=70000,ROUNDUP(F754/4,0)+17500,35000)))),MIN(IF(E754&lt;=0,0,IF(E754&lt;=12000,E754,IF(E754&lt;=32000,ROUNDUP(E754/2,0)+6000,IF(E754&lt;=56000,ROUNDUP(E754/4,0)+14000,28000))))+IF(F754&lt;=0,0,IF(F754&lt;=15000,F754,IF(F754&lt;=40000,ROUNDUP(F754/2,0)+7500,IF(F754&lt;=70000,ROUNDUP(F754/4,0)+17500,35000)))),28000))))</f>
        <v/>
      </c>
      <c r="T754" s="18">
        <f>IF(G754&lt;=0,0,IF(G754&lt;=12000,G754,IF(G754&lt;=32000,ROUNDUP(G754/2,0)+6000,IF(G754&lt;=56000,ROUNDUP(G754/4,0)+14000,28000))))</f>
        <v/>
      </c>
      <c r="U754" s="18">
        <f>IF(I754&lt;=0,IF(H754&lt;=0,0,IF(H754&lt;=12000,H754,IF(H754&lt;=32000,ROUNDUP(H754/2,0)+6000,IF(H754&lt;=56000,ROUNDUP(H754/4,0)+14000,28000)))),IF(H754&lt;=0,IF(I754&lt;=0,0,IF(I754&lt;=15000,I754,IF(I754&lt;=40000,ROUNDUP(I754/2,0)+7500,IF(I754&lt;=70000,ROUNDUP(I754/4,0)+17500,35000)))),MAX(IF(I754&lt;=0,0,IF(I754&lt;=15000,I754,IF(I754&lt;=40000,ROUNDUP(I754/2,0)+7500,IF(I754&lt;=70000,ROUNDUP(I754/4,0)+17500,35000)))),MIN(IF(H754&lt;=0,0,IF(H754&lt;=12000,H754,IF(H754&lt;=32000,ROUNDUP(H754/2,0)+6000,IF(H754&lt;=56000,ROUNDUP(H754/4,0)+14000,28000))))+IF(I754&lt;=0,0,IF(I754&lt;=15000,I754,IF(I754&lt;=40000,ROUNDUP(I754/2,0)+7500,IF(I754&lt;=70000,ROUNDUP(I754/4,0)+17500,35000)))),28000))))</f>
        <v/>
      </c>
      <c r="V754" s="18">
        <f>MIN(70000,S754+T754+U754)</f>
        <v/>
      </c>
      <c r="W754" s="18">
        <f>MAX(0,ROUNDDOWN(M754-J754-N754-K754-0,-3))</f>
        <v/>
      </c>
      <c r="X754" s="18">
        <f>MAX(0,ROUNDDOWN(M754-J754-N754-K754-R754,-3))</f>
        <v/>
      </c>
      <c r="Y754" s="18">
        <f>IF(W754&lt;=0,0,ROUNDDOWN((W754*LOOKUP(W754,{0,1950001,3300001,6950001,9000001,18000001,40000001},{0.05,0.1,0.2,0.23,0.33,0.4,0.45})-LOOKUP(W754,{0,1950001,3300001,6950001,9000001,18000001,40000001},{0,97500,427500,636000,1536000,2796000,4796000}))*1.021,-2))</f>
        <v/>
      </c>
      <c r="Z754" s="18">
        <f>IF(X754&lt;=0,0,ROUNDDOWN((X754*LOOKUP(X754,{0,1950001,3300001,6950001,9000001,18000001,40000001},{0.05,0.1,0.2,0.23,0.33,0.4,0.45})-LOOKUP(X754,{0,1950001,3300001,6950001,9000001,18000001,40000001},{0,97500,427500,636000,1536000,2796000,4796000}))*1.021,-2))</f>
        <v/>
      </c>
      <c r="AA754" s="18">
        <f>MAX(0,ROUNDDOWN(M754-J754-430000-L754-0,-3))</f>
        <v/>
      </c>
      <c r="AB754" s="18">
        <f>MAX(0,ROUNDDOWN(M754-J754-430000-L754-V754,-3))</f>
        <v/>
      </c>
      <c r="AC754" s="18">
        <f>IF(M754&lt;=450000,0,MAX(0,ROUNDDOWN(AA754*0.06-MIN(50000,AA754)*0.03,-2))+MAX(0,ROUNDDOWN(AA754*0.04-MIN(50000,AA754)*0.02,-2)))</f>
        <v/>
      </c>
      <c r="AD754" s="18">
        <f>IF(M754&lt;=450000,0,MAX(0,ROUNDDOWN(AB754*0.06-MIN(50000,AB754)*0.03,-2))+MAX(0,ROUNDDOWN(AB754*0.04-MIN(50000,AB754)*0.02,-2)))</f>
        <v/>
      </c>
      <c r="AE754" s="18">
        <f>Y754-Z754</f>
        <v/>
      </c>
      <c r="AF754" s="18">
        <f>AC754-AD754</f>
        <v/>
      </c>
      <c r="AG754" s="18">
        <f>AE754+AF754</f>
        <v/>
      </c>
      <c r="AH754" s="20">
        <f>IF(W754&lt;=0,0,LOOKUP(W754,{0,1950001,3300001,6950001,9000001,18000001,40000001},{0.05,0.1,0.2,0.23,0.33,0.4,0.45}))</f>
        <v/>
      </c>
    </row>
    <row r="755">
      <c r="A755" t="inlineStr">
        <is>
          <t>1万円刻み 特例あり一般12万円</t>
        </is>
      </c>
      <c r="B755" s="18">
        <f>'4_1万円刻み'!$A$225</f>
        <v/>
      </c>
      <c r="C755" s="19" t="n">
        <v>2026</v>
      </c>
      <c r="D755" t="inlineStr">
        <is>
          <t>はい</t>
        </is>
      </c>
      <c r="E755" s="18" t="n">
        <v>120000</v>
      </c>
      <c r="F755" s="18" t="n">
        <v>0</v>
      </c>
      <c r="G755" s="18" t="n">
        <v>0</v>
      </c>
      <c r="H755" s="18" t="n">
        <v>0</v>
      </c>
      <c r="I755" s="18" t="n">
        <v>0</v>
      </c>
      <c r="J755" s="18">
        <f>ROUND(MIN(B755/12,650000)*12*0.0915+MIN(B755/12,1390000)*12*(0.0504+0)+B755*0.005,0)</f>
        <v/>
      </c>
      <c r="K755" s="18" t="n">
        <v>0</v>
      </c>
      <c r="L755" s="18" t="n">
        <v>0</v>
      </c>
      <c r="M755" s="18">
        <f>ROUND(IF(C755&gt;=2026,IF(B755&lt;741000,0,IF(B755&lt;2191000,B755-740000,IF(B755&lt;2193000,1451000,IF(B755&lt;2196000,1453000,IF(B755&lt;2200000,1456000,IF(B755&lt;3600000,ROUNDDOWN(B755/4,-3)*2.8-80000,IF(B755&lt;6600000,ROUNDDOWN(B755/4,-3)*3.2-440000,IF(B755&lt;8500000,ROUNDDOWN(B755*0.9,0)-1100000,B755-1950000)))))))),IF(B755&lt;651000,0,IF(B755&lt;1900000,B755-650000,IF(B755&lt;3600000,ROUNDDOWN(B755/4,-3)*2.8-80000,IF(B755&lt;6600000,ROUNDDOWN(B755/4,-3)*3.2-440000,IF(B755&lt;8500000,ROUNDDOWN(B755*0.9,0)-1100000,B755-1950000)))))),0)</f>
        <v/>
      </c>
      <c r="N755" s="18">
        <f>IF(M755&gt;23500000,NA(),IF(C755&gt;=2026,IF(M755&lt;=4890000,1040000,IF(M755&lt;=6550000,670000,620000)),IF(M755&lt;=1320000,950000,IF(M755&lt;=3360000,880000,IF(M755&lt;=4890000,680000,IF(M755&lt;=6550000,630000,580000))))))</f>
        <v/>
      </c>
      <c r="O755" s="18">
        <f>IF(F755&lt;=0,IF(AND(D755="はい",C755&gt;=2026,C755&lt;=2027),IF(E755&lt;=0,0,IF(E755&lt;=30000,E755,IF(E755&lt;=60000,ROUNDUP(E755/2,0)+15000,IF(E755&lt;=120000,ROUNDUP(E755/4,0)+30000,60000)))),IF(E755&lt;=0,0,IF(E755&lt;=20000,E755,IF(E755&lt;=40000,ROUNDUP(E755/2,0)+10000,IF(E755&lt;=80000,ROUNDUP(E755/4,0)+20000,40000))))),IF(E755&lt;=0,IF(F755&lt;=0,0,IF(F755&lt;=25000,F755,IF(F755&lt;=50000,ROUNDUP(F755/2,0)+12500,IF(F755&lt;=100000,ROUNDUP(F755/4,0)+25000,50000)))),MAX(IF(F755&lt;=0,0,IF(F755&lt;=25000,F755,IF(F755&lt;=50000,ROUNDUP(F755/2,0)+12500,IF(F755&lt;=100000,ROUNDUP(F755/4,0)+25000,50000)))),MIN(IF(AND(D755="はい",C755&gt;=2026,C755&lt;=2027),IF(E755&lt;=0,0,IF(E755&lt;=30000,E755,IF(E755&lt;=60000,ROUNDUP(E755/2,0)+15000,IF(E755&lt;=120000,ROUNDUP(E755/4,0)+30000,60000)))),IF(E755&lt;=0,0,IF(E755&lt;=20000,E755,IF(E755&lt;=40000,ROUNDUP(E755/2,0)+10000,IF(E755&lt;=80000,ROUNDUP(E755/4,0)+20000,40000)))))+IF(F755&lt;=0,0,IF(F755&lt;=25000,F755,IF(F755&lt;=50000,ROUNDUP(F755/2,0)+12500,IF(F755&lt;=100000,ROUNDUP(F755/4,0)+25000,50000)))),IF(AND(D755="はい",C755&gt;=2026,C755&lt;=2027),60000,40000)))))</f>
        <v/>
      </c>
      <c r="P755" s="18">
        <f>IF(G755&lt;=0,0,IF(G755&lt;=20000,G755,IF(G755&lt;=40000,ROUNDUP(G755/2,0)+10000,IF(G755&lt;=80000,ROUNDUP(G755/4,0)+20000,40000))))</f>
        <v/>
      </c>
      <c r="Q755" s="18">
        <f>IF(I755&lt;=0,IF(H755&lt;=0,0,IF(H755&lt;=20000,H755,IF(H755&lt;=40000,ROUNDUP(H755/2,0)+10000,IF(H755&lt;=80000,ROUNDUP(H755/4,0)+20000,40000)))),IF(H755&lt;=0,IF(I755&lt;=0,0,IF(I755&lt;=25000,I755,IF(I755&lt;=50000,ROUNDUP(I755/2,0)+12500,IF(I755&lt;=100000,ROUNDUP(I755/4,0)+25000,50000)))),MAX(IF(I755&lt;=0,0,IF(I755&lt;=25000,I755,IF(I755&lt;=50000,ROUNDUP(I755/2,0)+12500,IF(I755&lt;=100000,ROUNDUP(I755/4,0)+25000,50000)))),MIN(IF(H755&lt;=0,0,IF(H755&lt;=20000,H755,IF(H755&lt;=40000,ROUNDUP(H755/2,0)+10000,IF(H755&lt;=80000,ROUNDUP(H755/4,0)+20000,40000))))+IF(I755&lt;=0,0,IF(I755&lt;=25000,I755,IF(I755&lt;=50000,ROUNDUP(I755/2,0)+12500,IF(I755&lt;=100000,ROUNDUP(I755/4,0)+25000,50000)))),40000))))</f>
        <v/>
      </c>
      <c r="R755" s="18">
        <f>MIN(120000,O755+P755+Q755)</f>
        <v/>
      </c>
      <c r="S755" s="18">
        <f>IF(F755&lt;=0,IF(E755&lt;=0,0,IF(E755&lt;=12000,E755,IF(E755&lt;=32000,ROUNDUP(E755/2,0)+6000,IF(E755&lt;=56000,ROUNDUP(E755/4,0)+14000,28000)))),IF(E755&lt;=0,IF(F755&lt;=0,0,IF(F755&lt;=15000,F755,IF(F755&lt;=40000,ROUNDUP(F755/2,0)+7500,IF(F755&lt;=70000,ROUNDUP(F755/4,0)+17500,35000)))),MAX(IF(F755&lt;=0,0,IF(F755&lt;=15000,F755,IF(F755&lt;=40000,ROUNDUP(F755/2,0)+7500,IF(F755&lt;=70000,ROUNDUP(F755/4,0)+17500,35000)))),MIN(IF(E755&lt;=0,0,IF(E755&lt;=12000,E755,IF(E755&lt;=32000,ROUNDUP(E755/2,0)+6000,IF(E755&lt;=56000,ROUNDUP(E755/4,0)+14000,28000))))+IF(F755&lt;=0,0,IF(F755&lt;=15000,F755,IF(F755&lt;=40000,ROUNDUP(F755/2,0)+7500,IF(F755&lt;=70000,ROUNDUP(F755/4,0)+17500,35000)))),28000))))</f>
        <v/>
      </c>
      <c r="T755" s="18">
        <f>IF(G755&lt;=0,0,IF(G755&lt;=12000,G755,IF(G755&lt;=32000,ROUNDUP(G755/2,0)+6000,IF(G755&lt;=56000,ROUNDUP(G755/4,0)+14000,28000))))</f>
        <v/>
      </c>
      <c r="U755" s="18">
        <f>IF(I755&lt;=0,IF(H755&lt;=0,0,IF(H755&lt;=12000,H755,IF(H755&lt;=32000,ROUNDUP(H755/2,0)+6000,IF(H755&lt;=56000,ROUNDUP(H755/4,0)+14000,28000)))),IF(H755&lt;=0,IF(I755&lt;=0,0,IF(I755&lt;=15000,I755,IF(I755&lt;=40000,ROUNDUP(I755/2,0)+7500,IF(I755&lt;=70000,ROUNDUP(I755/4,0)+17500,35000)))),MAX(IF(I755&lt;=0,0,IF(I755&lt;=15000,I755,IF(I755&lt;=40000,ROUNDUP(I755/2,0)+7500,IF(I755&lt;=70000,ROUNDUP(I755/4,0)+17500,35000)))),MIN(IF(H755&lt;=0,0,IF(H755&lt;=12000,H755,IF(H755&lt;=32000,ROUNDUP(H755/2,0)+6000,IF(H755&lt;=56000,ROUNDUP(H755/4,0)+14000,28000))))+IF(I755&lt;=0,0,IF(I755&lt;=15000,I755,IF(I755&lt;=40000,ROUNDUP(I755/2,0)+7500,IF(I755&lt;=70000,ROUNDUP(I755/4,0)+17500,35000)))),28000))))</f>
        <v/>
      </c>
      <c r="V755" s="18">
        <f>MIN(70000,S755+T755+U755)</f>
        <v/>
      </c>
      <c r="W755" s="18">
        <f>MAX(0,ROUNDDOWN(M755-J755-N755-K755-0,-3))</f>
        <v/>
      </c>
      <c r="X755" s="18">
        <f>MAX(0,ROUNDDOWN(M755-J755-N755-K755-R755,-3))</f>
        <v/>
      </c>
      <c r="Y755" s="18">
        <f>IF(W755&lt;=0,0,ROUNDDOWN((W755*LOOKUP(W755,{0,1950001,3300001,6950001,9000001,18000001,40000001},{0.05,0.1,0.2,0.23,0.33,0.4,0.45})-LOOKUP(W755,{0,1950001,3300001,6950001,9000001,18000001,40000001},{0,97500,427500,636000,1536000,2796000,4796000}))*1.021,-2))</f>
        <v/>
      </c>
      <c r="Z755" s="18">
        <f>IF(X755&lt;=0,0,ROUNDDOWN((X755*LOOKUP(X755,{0,1950001,3300001,6950001,9000001,18000001,40000001},{0.05,0.1,0.2,0.23,0.33,0.4,0.45})-LOOKUP(X755,{0,1950001,3300001,6950001,9000001,18000001,40000001},{0,97500,427500,636000,1536000,2796000,4796000}))*1.021,-2))</f>
        <v/>
      </c>
      <c r="AA755" s="18">
        <f>MAX(0,ROUNDDOWN(M755-J755-430000-L755-0,-3))</f>
        <v/>
      </c>
      <c r="AB755" s="18">
        <f>MAX(0,ROUNDDOWN(M755-J755-430000-L755-V755,-3))</f>
        <v/>
      </c>
      <c r="AC755" s="18">
        <f>IF(M755&lt;=450000,0,MAX(0,ROUNDDOWN(AA755*0.06-MIN(50000,AA755)*0.03,-2))+MAX(0,ROUNDDOWN(AA755*0.04-MIN(50000,AA755)*0.02,-2)))</f>
        <v/>
      </c>
      <c r="AD755" s="18">
        <f>IF(M755&lt;=450000,0,MAX(0,ROUNDDOWN(AB755*0.06-MIN(50000,AB755)*0.03,-2))+MAX(0,ROUNDDOWN(AB755*0.04-MIN(50000,AB755)*0.02,-2)))</f>
        <v/>
      </c>
      <c r="AE755" s="18">
        <f>Y755-Z755</f>
        <v/>
      </c>
      <c r="AF755" s="18">
        <f>AC755-AD755</f>
        <v/>
      </c>
      <c r="AG755" s="18">
        <f>AE755+AF755</f>
        <v/>
      </c>
      <c r="AH755" s="20">
        <f>IF(W755&lt;=0,0,LOOKUP(W755,{0,1950001,3300001,6950001,9000001,18000001,40000001},{0.05,0.1,0.2,0.23,0.33,0.4,0.45}))</f>
        <v/>
      </c>
    </row>
    <row r="756">
      <c r="A756" t="inlineStr">
        <is>
          <t>1万円刻み 3区分8万円ずつ</t>
        </is>
      </c>
      <c r="B756" s="18">
        <f>'4_1万円刻み'!$A$226</f>
        <v/>
      </c>
      <c r="C756" s="19" t="n">
        <v>2026</v>
      </c>
      <c r="D756" t="inlineStr">
        <is>
          <t>いいえ</t>
        </is>
      </c>
      <c r="E756" s="18" t="n">
        <v>80000</v>
      </c>
      <c r="F756" s="18" t="n">
        <v>0</v>
      </c>
      <c r="G756" s="18" t="n">
        <v>80000</v>
      </c>
      <c r="H756" s="18" t="n">
        <v>80000</v>
      </c>
      <c r="I756" s="18" t="n">
        <v>0</v>
      </c>
      <c r="J756" s="18">
        <f>ROUND(MIN(B756/12,650000)*12*0.0915+MIN(B756/12,1390000)*12*(0.0504+0)+B756*0.005,0)</f>
        <v/>
      </c>
      <c r="K756" s="18" t="n">
        <v>0</v>
      </c>
      <c r="L756" s="18" t="n">
        <v>0</v>
      </c>
      <c r="M756" s="18">
        <f>ROUND(IF(C756&gt;=2026,IF(B756&lt;741000,0,IF(B756&lt;2191000,B756-740000,IF(B756&lt;2193000,1451000,IF(B756&lt;2196000,1453000,IF(B756&lt;2200000,1456000,IF(B756&lt;3600000,ROUNDDOWN(B756/4,-3)*2.8-80000,IF(B756&lt;6600000,ROUNDDOWN(B756/4,-3)*3.2-440000,IF(B756&lt;8500000,ROUNDDOWN(B756*0.9,0)-1100000,B756-1950000)))))))),IF(B756&lt;651000,0,IF(B756&lt;1900000,B756-650000,IF(B756&lt;3600000,ROUNDDOWN(B756/4,-3)*2.8-80000,IF(B756&lt;6600000,ROUNDDOWN(B756/4,-3)*3.2-440000,IF(B756&lt;8500000,ROUNDDOWN(B756*0.9,0)-1100000,B756-1950000)))))),0)</f>
        <v/>
      </c>
      <c r="N756" s="18">
        <f>IF(M756&gt;23500000,NA(),IF(C756&gt;=2026,IF(M756&lt;=4890000,1040000,IF(M756&lt;=6550000,670000,620000)),IF(M756&lt;=1320000,950000,IF(M756&lt;=3360000,880000,IF(M756&lt;=4890000,680000,IF(M756&lt;=6550000,630000,580000))))))</f>
        <v/>
      </c>
      <c r="O756" s="18">
        <f>IF(F756&lt;=0,IF(AND(D756="はい",C756&gt;=2026,C756&lt;=2027),IF(E756&lt;=0,0,IF(E756&lt;=30000,E756,IF(E756&lt;=60000,ROUNDUP(E756/2,0)+15000,IF(E756&lt;=120000,ROUNDUP(E756/4,0)+30000,60000)))),IF(E756&lt;=0,0,IF(E756&lt;=20000,E756,IF(E756&lt;=40000,ROUNDUP(E756/2,0)+10000,IF(E756&lt;=80000,ROUNDUP(E756/4,0)+20000,40000))))),IF(E756&lt;=0,IF(F756&lt;=0,0,IF(F756&lt;=25000,F756,IF(F756&lt;=50000,ROUNDUP(F756/2,0)+12500,IF(F756&lt;=100000,ROUNDUP(F756/4,0)+25000,50000)))),MAX(IF(F756&lt;=0,0,IF(F756&lt;=25000,F756,IF(F756&lt;=50000,ROUNDUP(F756/2,0)+12500,IF(F756&lt;=100000,ROUNDUP(F756/4,0)+25000,50000)))),MIN(IF(AND(D756="はい",C756&gt;=2026,C756&lt;=2027),IF(E756&lt;=0,0,IF(E756&lt;=30000,E756,IF(E756&lt;=60000,ROUNDUP(E756/2,0)+15000,IF(E756&lt;=120000,ROUNDUP(E756/4,0)+30000,60000)))),IF(E756&lt;=0,0,IF(E756&lt;=20000,E756,IF(E756&lt;=40000,ROUNDUP(E756/2,0)+10000,IF(E756&lt;=80000,ROUNDUP(E756/4,0)+20000,40000)))))+IF(F756&lt;=0,0,IF(F756&lt;=25000,F756,IF(F756&lt;=50000,ROUNDUP(F756/2,0)+12500,IF(F756&lt;=100000,ROUNDUP(F756/4,0)+25000,50000)))),IF(AND(D756="はい",C756&gt;=2026,C756&lt;=2027),60000,40000)))))</f>
        <v/>
      </c>
      <c r="P756" s="18">
        <f>IF(G756&lt;=0,0,IF(G756&lt;=20000,G756,IF(G756&lt;=40000,ROUNDUP(G756/2,0)+10000,IF(G756&lt;=80000,ROUNDUP(G756/4,0)+20000,40000))))</f>
        <v/>
      </c>
      <c r="Q756" s="18">
        <f>IF(I756&lt;=0,IF(H756&lt;=0,0,IF(H756&lt;=20000,H756,IF(H756&lt;=40000,ROUNDUP(H756/2,0)+10000,IF(H756&lt;=80000,ROUNDUP(H756/4,0)+20000,40000)))),IF(H756&lt;=0,IF(I756&lt;=0,0,IF(I756&lt;=25000,I756,IF(I756&lt;=50000,ROUNDUP(I756/2,0)+12500,IF(I756&lt;=100000,ROUNDUP(I756/4,0)+25000,50000)))),MAX(IF(I756&lt;=0,0,IF(I756&lt;=25000,I756,IF(I756&lt;=50000,ROUNDUP(I756/2,0)+12500,IF(I756&lt;=100000,ROUNDUP(I756/4,0)+25000,50000)))),MIN(IF(H756&lt;=0,0,IF(H756&lt;=20000,H756,IF(H756&lt;=40000,ROUNDUP(H756/2,0)+10000,IF(H756&lt;=80000,ROUNDUP(H756/4,0)+20000,40000))))+IF(I756&lt;=0,0,IF(I756&lt;=25000,I756,IF(I756&lt;=50000,ROUNDUP(I756/2,0)+12500,IF(I756&lt;=100000,ROUNDUP(I756/4,0)+25000,50000)))),40000))))</f>
        <v/>
      </c>
      <c r="R756" s="18">
        <f>MIN(120000,O756+P756+Q756)</f>
        <v/>
      </c>
      <c r="S756" s="18">
        <f>IF(F756&lt;=0,IF(E756&lt;=0,0,IF(E756&lt;=12000,E756,IF(E756&lt;=32000,ROUNDUP(E756/2,0)+6000,IF(E756&lt;=56000,ROUNDUP(E756/4,0)+14000,28000)))),IF(E756&lt;=0,IF(F756&lt;=0,0,IF(F756&lt;=15000,F756,IF(F756&lt;=40000,ROUNDUP(F756/2,0)+7500,IF(F756&lt;=70000,ROUNDUP(F756/4,0)+17500,35000)))),MAX(IF(F756&lt;=0,0,IF(F756&lt;=15000,F756,IF(F756&lt;=40000,ROUNDUP(F756/2,0)+7500,IF(F756&lt;=70000,ROUNDUP(F756/4,0)+17500,35000)))),MIN(IF(E756&lt;=0,0,IF(E756&lt;=12000,E756,IF(E756&lt;=32000,ROUNDUP(E756/2,0)+6000,IF(E756&lt;=56000,ROUNDUP(E756/4,0)+14000,28000))))+IF(F756&lt;=0,0,IF(F756&lt;=15000,F756,IF(F756&lt;=40000,ROUNDUP(F756/2,0)+7500,IF(F756&lt;=70000,ROUNDUP(F756/4,0)+17500,35000)))),28000))))</f>
        <v/>
      </c>
      <c r="T756" s="18">
        <f>IF(G756&lt;=0,0,IF(G756&lt;=12000,G756,IF(G756&lt;=32000,ROUNDUP(G756/2,0)+6000,IF(G756&lt;=56000,ROUNDUP(G756/4,0)+14000,28000))))</f>
        <v/>
      </c>
      <c r="U756" s="18">
        <f>IF(I756&lt;=0,IF(H756&lt;=0,0,IF(H756&lt;=12000,H756,IF(H756&lt;=32000,ROUNDUP(H756/2,0)+6000,IF(H756&lt;=56000,ROUNDUP(H756/4,0)+14000,28000)))),IF(H756&lt;=0,IF(I756&lt;=0,0,IF(I756&lt;=15000,I756,IF(I756&lt;=40000,ROUNDUP(I756/2,0)+7500,IF(I756&lt;=70000,ROUNDUP(I756/4,0)+17500,35000)))),MAX(IF(I756&lt;=0,0,IF(I756&lt;=15000,I756,IF(I756&lt;=40000,ROUNDUP(I756/2,0)+7500,IF(I756&lt;=70000,ROUNDUP(I756/4,0)+17500,35000)))),MIN(IF(H756&lt;=0,0,IF(H756&lt;=12000,H756,IF(H756&lt;=32000,ROUNDUP(H756/2,0)+6000,IF(H756&lt;=56000,ROUNDUP(H756/4,0)+14000,28000))))+IF(I756&lt;=0,0,IF(I756&lt;=15000,I756,IF(I756&lt;=40000,ROUNDUP(I756/2,0)+7500,IF(I756&lt;=70000,ROUNDUP(I756/4,0)+17500,35000)))),28000))))</f>
        <v/>
      </c>
      <c r="V756" s="18">
        <f>MIN(70000,S756+T756+U756)</f>
        <v/>
      </c>
      <c r="W756" s="18">
        <f>MAX(0,ROUNDDOWN(M756-J756-N756-K756-0,-3))</f>
        <v/>
      </c>
      <c r="X756" s="18">
        <f>MAX(0,ROUNDDOWN(M756-J756-N756-K756-R756,-3))</f>
        <v/>
      </c>
      <c r="Y756" s="18">
        <f>IF(W756&lt;=0,0,ROUNDDOWN((W756*LOOKUP(W756,{0,1950001,3300001,6950001,9000001,18000001,40000001},{0.05,0.1,0.2,0.23,0.33,0.4,0.45})-LOOKUP(W756,{0,1950001,3300001,6950001,9000001,18000001,40000001},{0,97500,427500,636000,1536000,2796000,4796000}))*1.021,-2))</f>
        <v/>
      </c>
      <c r="Z756" s="18">
        <f>IF(X756&lt;=0,0,ROUNDDOWN((X756*LOOKUP(X756,{0,1950001,3300001,6950001,9000001,18000001,40000001},{0.05,0.1,0.2,0.23,0.33,0.4,0.45})-LOOKUP(X756,{0,1950001,3300001,6950001,9000001,18000001,40000001},{0,97500,427500,636000,1536000,2796000,4796000}))*1.021,-2))</f>
        <v/>
      </c>
      <c r="AA756" s="18">
        <f>MAX(0,ROUNDDOWN(M756-J756-430000-L756-0,-3))</f>
        <v/>
      </c>
      <c r="AB756" s="18">
        <f>MAX(0,ROUNDDOWN(M756-J756-430000-L756-V756,-3))</f>
        <v/>
      </c>
      <c r="AC756" s="18">
        <f>IF(M756&lt;=450000,0,MAX(0,ROUNDDOWN(AA756*0.06-MIN(50000,AA756)*0.03,-2))+MAX(0,ROUNDDOWN(AA756*0.04-MIN(50000,AA756)*0.02,-2)))</f>
        <v/>
      </c>
      <c r="AD756" s="18">
        <f>IF(M756&lt;=450000,0,MAX(0,ROUNDDOWN(AB756*0.06-MIN(50000,AB756)*0.03,-2))+MAX(0,ROUNDDOWN(AB756*0.04-MIN(50000,AB756)*0.02,-2)))</f>
        <v/>
      </c>
      <c r="AE756" s="18">
        <f>Y756-Z756</f>
        <v/>
      </c>
      <c r="AF756" s="18">
        <f>AC756-AD756</f>
        <v/>
      </c>
      <c r="AG756" s="18">
        <f>AE756+AF756</f>
        <v/>
      </c>
      <c r="AH756" s="20">
        <f>IF(W756&lt;=0,0,LOOKUP(W756,{0,1950001,3300001,6950001,9000001,18000001,40000001},{0.05,0.1,0.2,0.23,0.33,0.4,0.45}))</f>
        <v/>
      </c>
    </row>
    <row r="757">
      <c r="A757" t="inlineStr">
        <is>
          <t>1万円刻み 一般8万円</t>
        </is>
      </c>
      <c r="B757" s="18">
        <f>'4_1万円刻み'!$A$226</f>
        <v/>
      </c>
      <c r="C757" s="19" t="n">
        <v>2026</v>
      </c>
      <c r="D757" t="inlineStr">
        <is>
          <t>いいえ</t>
        </is>
      </c>
      <c r="E757" s="18" t="n">
        <v>80000</v>
      </c>
      <c r="F757" s="18" t="n">
        <v>0</v>
      </c>
      <c r="G757" s="18" t="n">
        <v>0</v>
      </c>
      <c r="H757" s="18" t="n">
        <v>0</v>
      </c>
      <c r="I757" s="18" t="n">
        <v>0</v>
      </c>
      <c r="J757" s="18">
        <f>ROUND(MIN(B757/12,650000)*12*0.0915+MIN(B757/12,1390000)*12*(0.0504+0)+B757*0.005,0)</f>
        <v/>
      </c>
      <c r="K757" s="18" t="n">
        <v>0</v>
      </c>
      <c r="L757" s="18" t="n">
        <v>0</v>
      </c>
      <c r="M757" s="18">
        <f>ROUND(IF(C757&gt;=2026,IF(B757&lt;741000,0,IF(B757&lt;2191000,B757-740000,IF(B757&lt;2193000,1451000,IF(B757&lt;2196000,1453000,IF(B757&lt;2200000,1456000,IF(B757&lt;3600000,ROUNDDOWN(B757/4,-3)*2.8-80000,IF(B757&lt;6600000,ROUNDDOWN(B757/4,-3)*3.2-440000,IF(B757&lt;8500000,ROUNDDOWN(B757*0.9,0)-1100000,B757-1950000)))))))),IF(B757&lt;651000,0,IF(B757&lt;1900000,B757-650000,IF(B757&lt;3600000,ROUNDDOWN(B757/4,-3)*2.8-80000,IF(B757&lt;6600000,ROUNDDOWN(B757/4,-3)*3.2-440000,IF(B757&lt;8500000,ROUNDDOWN(B757*0.9,0)-1100000,B757-1950000)))))),0)</f>
        <v/>
      </c>
      <c r="N757" s="18">
        <f>IF(M757&gt;23500000,NA(),IF(C757&gt;=2026,IF(M757&lt;=4890000,1040000,IF(M757&lt;=6550000,670000,620000)),IF(M757&lt;=1320000,950000,IF(M757&lt;=3360000,880000,IF(M757&lt;=4890000,680000,IF(M757&lt;=6550000,630000,580000))))))</f>
        <v/>
      </c>
      <c r="O757" s="18">
        <f>IF(F757&lt;=0,IF(AND(D757="はい",C757&gt;=2026,C757&lt;=2027),IF(E757&lt;=0,0,IF(E757&lt;=30000,E757,IF(E757&lt;=60000,ROUNDUP(E757/2,0)+15000,IF(E757&lt;=120000,ROUNDUP(E757/4,0)+30000,60000)))),IF(E757&lt;=0,0,IF(E757&lt;=20000,E757,IF(E757&lt;=40000,ROUNDUP(E757/2,0)+10000,IF(E757&lt;=80000,ROUNDUP(E757/4,0)+20000,40000))))),IF(E757&lt;=0,IF(F757&lt;=0,0,IF(F757&lt;=25000,F757,IF(F757&lt;=50000,ROUNDUP(F757/2,0)+12500,IF(F757&lt;=100000,ROUNDUP(F757/4,0)+25000,50000)))),MAX(IF(F757&lt;=0,0,IF(F757&lt;=25000,F757,IF(F757&lt;=50000,ROUNDUP(F757/2,0)+12500,IF(F757&lt;=100000,ROUNDUP(F757/4,0)+25000,50000)))),MIN(IF(AND(D757="はい",C757&gt;=2026,C757&lt;=2027),IF(E757&lt;=0,0,IF(E757&lt;=30000,E757,IF(E757&lt;=60000,ROUNDUP(E757/2,0)+15000,IF(E757&lt;=120000,ROUNDUP(E757/4,0)+30000,60000)))),IF(E757&lt;=0,0,IF(E757&lt;=20000,E757,IF(E757&lt;=40000,ROUNDUP(E757/2,0)+10000,IF(E757&lt;=80000,ROUNDUP(E757/4,0)+20000,40000)))))+IF(F757&lt;=0,0,IF(F757&lt;=25000,F757,IF(F757&lt;=50000,ROUNDUP(F757/2,0)+12500,IF(F757&lt;=100000,ROUNDUP(F757/4,0)+25000,50000)))),IF(AND(D757="はい",C757&gt;=2026,C757&lt;=2027),60000,40000)))))</f>
        <v/>
      </c>
      <c r="P757" s="18">
        <f>IF(G757&lt;=0,0,IF(G757&lt;=20000,G757,IF(G757&lt;=40000,ROUNDUP(G757/2,0)+10000,IF(G757&lt;=80000,ROUNDUP(G757/4,0)+20000,40000))))</f>
        <v/>
      </c>
      <c r="Q757" s="18">
        <f>IF(I757&lt;=0,IF(H757&lt;=0,0,IF(H757&lt;=20000,H757,IF(H757&lt;=40000,ROUNDUP(H757/2,0)+10000,IF(H757&lt;=80000,ROUNDUP(H757/4,0)+20000,40000)))),IF(H757&lt;=0,IF(I757&lt;=0,0,IF(I757&lt;=25000,I757,IF(I757&lt;=50000,ROUNDUP(I757/2,0)+12500,IF(I757&lt;=100000,ROUNDUP(I757/4,0)+25000,50000)))),MAX(IF(I757&lt;=0,0,IF(I757&lt;=25000,I757,IF(I757&lt;=50000,ROUNDUP(I757/2,0)+12500,IF(I757&lt;=100000,ROUNDUP(I757/4,0)+25000,50000)))),MIN(IF(H757&lt;=0,0,IF(H757&lt;=20000,H757,IF(H757&lt;=40000,ROUNDUP(H757/2,0)+10000,IF(H757&lt;=80000,ROUNDUP(H757/4,0)+20000,40000))))+IF(I757&lt;=0,0,IF(I757&lt;=25000,I757,IF(I757&lt;=50000,ROUNDUP(I757/2,0)+12500,IF(I757&lt;=100000,ROUNDUP(I757/4,0)+25000,50000)))),40000))))</f>
        <v/>
      </c>
      <c r="R757" s="18">
        <f>MIN(120000,O757+P757+Q757)</f>
        <v/>
      </c>
      <c r="S757" s="18">
        <f>IF(F757&lt;=0,IF(E757&lt;=0,0,IF(E757&lt;=12000,E757,IF(E757&lt;=32000,ROUNDUP(E757/2,0)+6000,IF(E757&lt;=56000,ROUNDUP(E757/4,0)+14000,28000)))),IF(E757&lt;=0,IF(F757&lt;=0,0,IF(F757&lt;=15000,F757,IF(F757&lt;=40000,ROUNDUP(F757/2,0)+7500,IF(F757&lt;=70000,ROUNDUP(F757/4,0)+17500,35000)))),MAX(IF(F757&lt;=0,0,IF(F757&lt;=15000,F757,IF(F757&lt;=40000,ROUNDUP(F757/2,0)+7500,IF(F757&lt;=70000,ROUNDUP(F757/4,0)+17500,35000)))),MIN(IF(E757&lt;=0,0,IF(E757&lt;=12000,E757,IF(E757&lt;=32000,ROUNDUP(E757/2,0)+6000,IF(E757&lt;=56000,ROUNDUP(E757/4,0)+14000,28000))))+IF(F757&lt;=0,0,IF(F757&lt;=15000,F757,IF(F757&lt;=40000,ROUNDUP(F757/2,0)+7500,IF(F757&lt;=70000,ROUNDUP(F757/4,0)+17500,35000)))),28000))))</f>
        <v/>
      </c>
      <c r="T757" s="18">
        <f>IF(G757&lt;=0,0,IF(G757&lt;=12000,G757,IF(G757&lt;=32000,ROUNDUP(G757/2,0)+6000,IF(G757&lt;=56000,ROUNDUP(G757/4,0)+14000,28000))))</f>
        <v/>
      </c>
      <c r="U757" s="18">
        <f>IF(I757&lt;=0,IF(H757&lt;=0,0,IF(H757&lt;=12000,H757,IF(H757&lt;=32000,ROUNDUP(H757/2,0)+6000,IF(H757&lt;=56000,ROUNDUP(H757/4,0)+14000,28000)))),IF(H757&lt;=0,IF(I757&lt;=0,0,IF(I757&lt;=15000,I757,IF(I757&lt;=40000,ROUNDUP(I757/2,0)+7500,IF(I757&lt;=70000,ROUNDUP(I757/4,0)+17500,35000)))),MAX(IF(I757&lt;=0,0,IF(I757&lt;=15000,I757,IF(I757&lt;=40000,ROUNDUP(I757/2,0)+7500,IF(I757&lt;=70000,ROUNDUP(I757/4,0)+17500,35000)))),MIN(IF(H757&lt;=0,0,IF(H757&lt;=12000,H757,IF(H757&lt;=32000,ROUNDUP(H757/2,0)+6000,IF(H757&lt;=56000,ROUNDUP(H757/4,0)+14000,28000))))+IF(I757&lt;=0,0,IF(I757&lt;=15000,I757,IF(I757&lt;=40000,ROUNDUP(I757/2,0)+7500,IF(I757&lt;=70000,ROUNDUP(I757/4,0)+17500,35000)))),28000))))</f>
        <v/>
      </c>
      <c r="V757" s="18">
        <f>MIN(70000,S757+T757+U757)</f>
        <v/>
      </c>
      <c r="W757" s="18">
        <f>MAX(0,ROUNDDOWN(M757-J757-N757-K757-0,-3))</f>
        <v/>
      </c>
      <c r="X757" s="18">
        <f>MAX(0,ROUNDDOWN(M757-J757-N757-K757-R757,-3))</f>
        <v/>
      </c>
      <c r="Y757" s="18">
        <f>IF(W757&lt;=0,0,ROUNDDOWN((W757*LOOKUP(W757,{0,1950001,3300001,6950001,9000001,18000001,40000001},{0.05,0.1,0.2,0.23,0.33,0.4,0.45})-LOOKUP(W757,{0,1950001,3300001,6950001,9000001,18000001,40000001},{0,97500,427500,636000,1536000,2796000,4796000}))*1.021,-2))</f>
        <v/>
      </c>
      <c r="Z757" s="18">
        <f>IF(X757&lt;=0,0,ROUNDDOWN((X757*LOOKUP(X757,{0,1950001,3300001,6950001,9000001,18000001,40000001},{0.05,0.1,0.2,0.23,0.33,0.4,0.45})-LOOKUP(X757,{0,1950001,3300001,6950001,9000001,18000001,40000001},{0,97500,427500,636000,1536000,2796000,4796000}))*1.021,-2))</f>
        <v/>
      </c>
      <c r="AA757" s="18">
        <f>MAX(0,ROUNDDOWN(M757-J757-430000-L757-0,-3))</f>
        <v/>
      </c>
      <c r="AB757" s="18">
        <f>MAX(0,ROUNDDOWN(M757-J757-430000-L757-V757,-3))</f>
        <v/>
      </c>
      <c r="AC757" s="18">
        <f>IF(M757&lt;=450000,0,MAX(0,ROUNDDOWN(AA757*0.06-MIN(50000,AA757)*0.03,-2))+MAX(0,ROUNDDOWN(AA757*0.04-MIN(50000,AA757)*0.02,-2)))</f>
        <v/>
      </c>
      <c r="AD757" s="18">
        <f>IF(M757&lt;=450000,0,MAX(0,ROUNDDOWN(AB757*0.06-MIN(50000,AB757)*0.03,-2))+MAX(0,ROUNDDOWN(AB757*0.04-MIN(50000,AB757)*0.02,-2)))</f>
        <v/>
      </c>
      <c r="AE757" s="18">
        <f>Y757-Z757</f>
        <v/>
      </c>
      <c r="AF757" s="18">
        <f>AC757-AD757</f>
        <v/>
      </c>
      <c r="AG757" s="18">
        <f>AE757+AF757</f>
        <v/>
      </c>
      <c r="AH757" s="20">
        <f>IF(W757&lt;=0,0,LOOKUP(W757,{0,1950001,3300001,6950001,9000001,18000001,40000001},{0.05,0.1,0.2,0.23,0.33,0.4,0.45}))</f>
        <v/>
      </c>
    </row>
    <row r="758">
      <c r="A758" t="inlineStr">
        <is>
          <t>1万円刻み 特例あり一般12万円</t>
        </is>
      </c>
      <c r="B758" s="18">
        <f>'4_1万円刻み'!$A$226</f>
        <v/>
      </c>
      <c r="C758" s="19" t="n">
        <v>2026</v>
      </c>
      <c r="D758" t="inlineStr">
        <is>
          <t>はい</t>
        </is>
      </c>
      <c r="E758" s="18" t="n">
        <v>120000</v>
      </c>
      <c r="F758" s="18" t="n">
        <v>0</v>
      </c>
      <c r="G758" s="18" t="n">
        <v>0</v>
      </c>
      <c r="H758" s="18" t="n">
        <v>0</v>
      </c>
      <c r="I758" s="18" t="n">
        <v>0</v>
      </c>
      <c r="J758" s="18">
        <f>ROUND(MIN(B758/12,650000)*12*0.0915+MIN(B758/12,1390000)*12*(0.0504+0)+B758*0.005,0)</f>
        <v/>
      </c>
      <c r="K758" s="18" t="n">
        <v>0</v>
      </c>
      <c r="L758" s="18" t="n">
        <v>0</v>
      </c>
      <c r="M758" s="18">
        <f>ROUND(IF(C758&gt;=2026,IF(B758&lt;741000,0,IF(B758&lt;2191000,B758-740000,IF(B758&lt;2193000,1451000,IF(B758&lt;2196000,1453000,IF(B758&lt;2200000,1456000,IF(B758&lt;3600000,ROUNDDOWN(B758/4,-3)*2.8-80000,IF(B758&lt;6600000,ROUNDDOWN(B758/4,-3)*3.2-440000,IF(B758&lt;8500000,ROUNDDOWN(B758*0.9,0)-1100000,B758-1950000)))))))),IF(B758&lt;651000,0,IF(B758&lt;1900000,B758-650000,IF(B758&lt;3600000,ROUNDDOWN(B758/4,-3)*2.8-80000,IF(B758&lt;6600000,ROUNDDOWN(B758/4,-3)*3.2-440000,IF(B758&lt;8500000,ROUNDDOWN(B758*0.9,0)-1100000,B758-1950000)))))),0)</f>
        <v/>
      </c>
      <c r="N758" s="18">
        <f>IF(M758&gt;23500000,NA(),IF(C758&gt;=2026,IF(M758&lt;=4890000,1040000,IF(M758&lt;=6550000,670000,620000)),IF(M758&lt;=1320000,950000,IF(M758&lt;=3360000,880000,IF(M758&lt;=4890000,680000,IF(M758&lt;=6550000,630000,580000))))))</f>
        <v/>
      </c>
      <c r="O758" s="18">
        <f>IF(F758&lt;=0,IF(AND(D758="はい",C758&gt;=2026,C758&lt;=2027),IF(E758&lt;=0,0,IF(E758&lt;=30000,E758,IF(E758&lt;=60000,ROUNDUP(E758/2,0)+15000,IF(E758&lt;=120000,ROUNDUP(E758/4,0)+30000,60000)))),IF(E758&lt;=0,0,IF(E758&lt;=20000,E758,IF(E758&lt;=40000,ROUNDUP(E758/2,0)+10000,IF(E758&lt;=80000,ROUNDUP(E758/4,0)+20000,40000))))),IF(E758&lt;=0,IF(F758&lt;=0,0,IF(F758&lt;=25000,F758,IF(F758&lt;=50000,ROUNDUP(F758/2,0)+12500,IF(F758&lt;=100000,ROUNDUP(F758/4,0)+25000,50000)))),MAX(IF(F758&lt;=0,0,IF(F758&lt;=25000,F758,IF(F758&lt;=50000,ROUNDUP(F758/2,0)+12500,IF(F758&lt;=100000,ROUNDUP(F758/4,0)+25000,50000)))),MIN(IF(AND(D758="はい",C758&gt;=2026,C758&lt;=2027),IF(E758&lt;=0,0,IF(E758&lt;=30000,E758,IF(E758&lt;=60000,ROUNDUP(E758/2,0)+15000,IF(E758&lt;=120000,ROUNDUP(E758/4,0)+30000,60000)))),IF(E758&lt;=0,0,IF(E758&lt;=20000,E758,IF(E758&lt;=40000,ROUNDUP(E758/2,0)+10000,IF(E758&lt;=80000,ROUNDUP(E758/4,0)+20000,40000)))))+IF(F758&lt;=0,0,IF(F758&lt;=25000,F758,IF(F758&lt;=50000,ROUNDUP(F758/2,0)+12500,IF(F758&lt;=100000,ROUNDUP(F758/4,0)+25000,50000)))),IF(AND(D758="はい",C758&gt;=2026,C758&lt;=2027),60000,40000)))))</f>
        <v/>
      </c>
      <c r="P758" s="18">
        <f>IF(G758&lt;=0,0,IF(G758&lt;=20000,G758,IF(G758&lt;=40000,ROUNDUP(G758/2,0)+10000,IF(G758&lt;=80000,ROUNDUP(G758/4,0)+20000,40000))))</f>
        <v/>
      </c>
      <c r="Q758" s="18">
        <f>IF(I758&lt;=0,IF(H758&lt;=0,0,IF(H758&lt;=20000,H758,IF(H758&lt;=40000,ROUNDUP(H758/2,0)+10000,IF(H758&lt;=80000,ROUNDUP(H758/4,0)+20000,40000)))),IF(H758&lt;=0,IF(I758&lt;=0,0,IF(I758&lt;=25000,I758,IF(I758&lt;=50000,ROUNDUP(I758/2,0)+12500,IF(I758&lt;=100000,ROUNDUP(I758/4,0)+25000,50000)))),MAX(IF(I758&lt;=0,0,IF(I758&lt;=25000,I758,IF(I758&lt;=50000,ROUNDUP(I758/2,0)+12500,IF(I758&lt;=100000,ROUNDUP(I758/4,0)+25000,50000)))),MIN(IF(H758&lt;=0,0,IF(H758&lt;=20000,H758,IF(H758&lt;=40000,ROUNDUP(H758/2,0)+10000,IF(H758&lt;=80000,ROUNDUP(H758/4,0)+20000,40000))))+IF(I758&lt;=0,0,IF(I758&lt;=25000,I758,IF(I758&lt;=50000,ROUNDUP(I758/2,0)+12500,IF(I758&lt;=100000,ROUNDUP(I758/4,0)+25000,50000)))),40000))))</f>
        <v/>
      </c>
      <c r="R758" s="18">
        <f>MIN(120000,O758+P758+Q758)</f>
        <v/>
      </c>
      <c r="S758" s="18">
        <f>IF(F758&lt;=0,IF(E758&lt;=0,0,IF(E758&lt;=12000,E758,IF(E758&lt;=32000,ROUNDUP(E758/2,0)+6000,IF(E758&lt;=56000,ROUNDUP(E758/4,0)+14000,28000)))),IF(E758&lt;=0,IF(F758&lt;=0,0,IF(F758&lt;=15000,F758,IF(F758&lt;=40000,ROUNDUP(F758/2,0)+7500,IF(F758&lt;=70000,ROUNDUP(F758/4,0)+17500,35000)))),MAX(IF(F758&lt;=0,0,IF(F758&lt;=15000,F758,IF(F758&lt;=40000,ROUNDUP(F758/2,0)+7500,IF(F758&lt;=70000,ROUNDUP(F758/4,0)+17500,35000)))),MIN(IF(E758&lt;=0,0,IF(E758&lt;=12000,E758,IF(E758&lt;=32000,ROUNDUP(E758/2,0)+6000,IF(E758&lt;=56000,ROUNDUP(E758/4,0)+14000,28000))))+IF(F758&lt;=0,0,IF(F758&lt;=15000,F758,IF(F758&lt;=40000,ROUNDUP(F758/2,0)+7500,IF(F758&lt;=70000,ROUNDUP(F758/4,0)+17500,35000)))),28000))))</f>
        <v/>
      </c>
      <c r="T758" s="18">
        <f>IF(G758&lt;=0,0,IF(G758&lt;=12000,G758,IF(G758&lt;=32000,ROUNDUP(G758/2,0)+6000,IF(G758&lt;=56000,ROUNDUP(G758/4,0)+14000,28000))))</f>
        <v/>
      </c>
      <c r="U758" s="18">
        <f>IF(I758&lt;=0,IF(H758&lt;=0,0,IF(H758&lt;=12000,H758,IF(H758&lt;=32000,ROUNDUP(H758/2,0)+6000,IF(H758&lt;=56000,ROUNDUP(H758/4,0)+14000,28000)))),IF(H758&lt;=0,IF(I758&lt;=0,0,IF(I758&lt;=15000,I758,IF(I758&lt;=40000,ROUNDUP(I758/2,0)+7500,IF(I758&lt;=70000,ROUNDUP(I758/4,0)+17500,35000)))),MAX(IF(I758&lt;=0,0,IF(I758&lt;=15000,I758,IF(I758&lt;=40000,ROUNDUP(I758/2,0)+7500,IF(I758&lt;=70000,ROUNDUP(I758/4,0)+17500,35000)))),MIN(IF(H758&lt;=0,0,IF(H758&lt;=12000,H758,IF(H758&lt;=32000,ROUNDUP(H758/2,0)+6000,IF(H758&lt;=56000,ROUNDUP(H758/4,0)+14000,28000))))+IF(I758&lt;=0,0,IF(I758&lt;=15000,I758,IF(I758&lt;=40000,ROUNDUP(I758/2,0)+7500,IF(I758&lt;=70000,ROUNDUP(I758/4,0)+17500,35000)))),28000))))</f>
        <v/>
      </c>
      <c r="V758" s="18">
        <f>MIN(70000,S758+T758+U758)</f>
        <v/>
      </c>
      <c r="W758" s="18">
        <f>MAX(0,ROUNDDOWN(M758-J758-N758-K758-0,-3))</f>
        <v/>
      </c>
      <c r="X758" s="18">
        <f>MAX(0,ROUNDDOWN(M758-J758-N758-K758-R758,-3))</f>
        <v/>
      </c>
      <c r="Y758" s="18">
        <f>IF(W758&lt;=0,0,ROUNDDOWN((W758*LOOKUP(W758,{0,1950001,3300001,6950001,9000001,18000001,40000001},{0.05,0.1,0.2,0.23,0.33,0.4,0.45})-LOOKUP(W758,{0,1950001,3300001,6950001,9000001,18000001,40000001},{0,97500,427500,636000,1536000,2796000,4796000}))*1.021,-2))</f>
        <v/>
      </c>
      <c r="Z758" s="18">
        <f>IF(X758&lt;=0,0,ROUNDDOWN((X758*LOOKUP(X758,{0,1950001,3300001,6950001,9000001,18000001,40000001},{0.05,0.1,0.2,0.23,0.33,0.4,0.45})-LOOKUP(X758,{0,1950001,3300001,6950001,9000001,18000001,40000001},{0,97500,427500,636000,1536000,2796000,4796000}))*1.021,-2))</f>
        <v/>
      </c>
      <c r="AA758" s="18">
        <f>MAX(0,ROUNDDOWN(M758-J758-430000-L758-0,-3))</f>
        <v/>
      </c>
      <c r="AB758" s="18">
        <f>MAX(0,ROUNDDOWN(M758-J758-430000-L758-V758,-3))</f>
        <v/>
      </c>
      <c r="AC758" s="18">
        <f>IF(M758&lt;=450000,0,MAX(0,ROUNDDOWN(AA758*0.06-MIN(50000,AA758)*0.03,-2))+MAX(0,ROUNDDOWN(AA758*0.04-MIN(50000,AA758)*0.02,-2)))</f>
        <v/>
      </c>
      <c r="AD758" s="18">
        <f>IF(M758&lt;=450000,0,MAX(0,ROUNDDOWN(AB758*0.06-MIN(50000,AB758)*0.03,-2))+MAX(0,ROUNDDOWN(AB758*0.04-MIN(50000,AB758)*0.02,-2)))</f>
        <v/>
      </c>
      <c r="AE758" s="18">
        <f>Y758-Z758</f>
        <v/>
      </c>
      <c r="AF758" s="18">
        <f>AC758-AD758</f>
        <v/>
      </c>
      <c r="AG758" s="18">
        <f>AE758+AF758</f>
        <v/>
      </c>
      <c r="AH758" s="20">
        <f>IF(W758&lt;=0,0,LOOKUP(W758,{0,1950001,3300001,6950001,9000001,18000001,40000001},{0.05,0.1,0.2,0.23,0.33,0.4,0.45}))</f>
        <v/>
      </c>
    </row>
    <row r="759">
      <c r="A759" t="inlineStr">
        <is>
          <t>1万円刻み 3区分8万円ずつ</t>
        </is>
      </c>
      <c r="B759" s="18">
        <f>'4_1万円刻み'!$A$227</f>
        <v/>
      </c>
      <c r="C759" s="19" t="n">
        <v>2026</v>
      </c>
      <c r="D759" t="inlineStr">
        <is>
          <t>いいえ</t>
        </is>
      </c>
      <c r="E759" s="18" t="n">
        <v>80000</v>
      </c>
      <c r="F759" s="18" t="n">
        <v>0</v>
      </c>
      <c r="G759" s="18" t="n">
        <v>80000</v>
      </c>
      <c r="H759" s="18" t="n">
        <v>80000</v>
      </c>
      <c r="I759" s="18" t="n">
        <v>0</v>
      </c>
      <c r="J759" s="18">
        <f>ROUND(MIN(B759/12,650000)*12*0.0915+MIN(B759/12,1390000)*12*(0.0504+0)+B759*0.005,0)</f>
        <v/>
      </c>
      <c r="K759" s="18" t="n">
        <v>0</v>
      </c>
      <c r="L759" s="18" t="n">
        <v>0</v>
      </c>
      <c r="M759" s="18">
        <f>ROUND(IF(C759&gt;=2026,IF(B759&lt;741000,0,IF(B759&lt;2191000,B759-740000,IF(B759&lt;2193000,1451000,IF(B759&lt;2196000,1453000,IF(B759&lt;2200000,1456000,IF(B759&lt;3600000,ROUNDDOWN(B759/4,-3)*2.8-80000,IF(B759&lt;6600000,ROUNDDOWN(B759/4,-3)*3.2-440000,IF(B759&lt;8500000,ROUNDDOWN(B759*0.9,0)-1100000,B759-1950000)))))))),IF(B759&lt;651000,0,IF(B759&lt;1900000,B759-650000,IF(B759&lt;3600000,ROUNDDOWN(B759/4,-3)*2.8-80000,IF(B759&lt;6600000,ROUNDDOWN(B759/4,-3)*3.2-440000,IF(B759&lt;8500000,ROUNDDOWN(B759*0.9,0)-1100000,B759-1950000)))))),0)</f>
        <v/>
      </c>
      <c r="N759" s="18">
        <f>IF(M759&gt;23500000,NA(),IF(C759&gt;=2026,IF(M759&lt;=4890000,1040000,IF(M759&lt;=6550000,670000,620000)),IF(M759&lt;=1320000,950000,IF(M759&lt;=3360000,880000,IF(M759&lt;=4890000,680000,IF(M759&lt;=6550000,630000,580000))))))</f>
        <v/>
      </c>
      <c r="O759" s="18">
        <f>IF(F759&lt;=0,IF(AND(D759="はい",C759&gt;=2026,C759&lt;=2027),IF(E759&lt;=0,0,IF(E759&lt;=30000,E759,IF(E759&lt;=60000,ROUNDUP(E759/2,0)+15000,IF(E759&lt;=120000,ROUNDUP(E759/4,0)+30000,60000)))),IF(E759&lt;=0,0,IF(E759&lt;=20000,E759,IF(E759&lt;=40000,ROUNDUP(E759/2,0)+10000,IF(E759&lt;=80000,ROUNDUP(E759/4,0)+20000,40000))))),IF(E759&lt;=0,IF(F759&lt;=0,0,IF(F759&lt;=25000,F759,IF(F759&lt;=50000,ROUNDUP(F759/2,0)+12500,IF(F759&lt;=100000,ROUNDUP(F759/4,0)+25000,50000)))),MAX(IF(F759&lt;=0,0,IF(F759&lt;=25000,F759,IF(F759&lt;=50000,ROUNDUP(F759/2,0)+12500,IF(F759&lt;=100000,ROUNDUP(F759/4,0)+25000,50000)))),MIN(IF(AND(D759="はい",C759&gt;=2026,C759&lt;=2027),IF(E759&lt;=0,0,IF(E759&lt;=30000,E759,IF(E759&lt;=60000,ROUNDUP(E759/2,0)+15000,IF(E759&lt;=120000,ROUNDUP(E759/4,0)+30000,60000)))),IF(E759&lt;=0,0,IF(E759&lt;=20000,E759,IF(E759&lt;=40000,ROUNDUP(E759/2,0)+10000,IF(E759&lt;=80000,ROUNDUP(E759/4,0)+20000,40000)))))+IF(F759&lt;=0,0,IF(F759&lt;=25000,F759,IF(F759&lt;=50000,ROUNDUP(F759/2,0)+12500,IF(F759&lt;=100000,ROUNDUP(F759/4,0)+25000,50000)))),IF(AND(D759="はい",C759&gt;=2026,C759&lt;=2027),60000,40000)))))</f>
        <v/>
      </c>
      <c r="P759" s="18">
        <f>IF(G759&lt;=0,0,IF(G759&lt;=20000,G759,IF(G759&lt;=40000,ROUNDUP(G759/2,0)+10000,IF(G759&lt;=80000,ROUNDUP(G759/4,0)+20000,40000))))</f>
        <v/>
      </c>
      <c r="Q759" s="18">
        <f>IF(I759&lt;=0,IF(H759&lt;=0,0,IF(H759&lt;=20000,H759,IF(H759&lt;=40000,ROUNDUP(H759/2,0)+10000,IF(H759&lt;=80000,ROUNDUP(H759/4,0)+20000,40000)))),IF(H759&lt;=0,IF(I759&lt;=0,0,IF(I759&lt;=25000,I759,IF(I759&lt;=50000,ROUNDUP(I759/2,0)+12500,IF(I759&lt;=100000,ROUNDUP(I759/4,0)+25000,50000)))),MAX(IF(I759&lt;=0,0,IF(I759&lt;=25000,I759,IF(I759&lt;=50000,ROUNDUP(I759/2,0)+12500,IF(I759&lt;=100000,ROUNDUP(I759/4,0)+25000,50000)))),MIN(IF(H759&lt;=0,0,IF(H759&lt;=20000,H759,IF(H759&lt;=40000,ROUNDUP(H759/2,0)+10000,IF(H759&lt;=80000,ROUNDUP(H759/4,0)+20000,40000))))+IF(I759&lt;=0,0,IF(I759&lt;=25000,I759,IF(I759&lt;=50000,ROUNDUP(I759/2,0)+12500,IF(I759&lt;=100000,ROUNDUP(I759/4,0)+25000,50000)))),40000))))</f>
        <v/>
      </c>
      <c r="R759" s="18">
        <f>MIN(120000,O759+P759+Q759)</f>
        <v/>
      </c>
      <c r="S759" s="18">
        <f>IF(F759&lt;=0,IF(E759&lt;=0,0,IF(E759&lt;=12000,E759,IF(E759&lt;=32000,ROUNDUP(E759/2,0)+6000,IF(E759&lt;=56000,ROUNDUP(E759/4,0)+14000,28000)))),IF(E759&lt;=0,IF(F759&lt;=0,0,IF(F759&lt;=15000,F759,IF(F759&lt;=40000,ROUNDUP(F759/2,0)+7500,IF(F759&lt;=70000,ROUNDUP(F759/4,0)+17500,35000)))),MAX(IF(F759&lt;=0,0,IF(F759&lt;=15000,F759,IF(F759&lt;=40000,ROUNDUP(F759/2,0)+7500,IF(F759&lt;=70000,ROUNDUP(F759/4,0)+17500,35000)))),MIN(IF(E759&lt;=0,0,IF(E759&lt;=12000,E759,IF(E759&lt;=32000,ROUNDUP(E759/2,0)+6000,IF(E759&lt;=56000,ROUNDUP(E759/4,0)+14000,28000))))+IF(F759&lt;=0,0,IF(F759&lt;=15000,F759,IF(F759&lt;=40000,ROUNDUP(F759/2,0)+7500,IF(F759&lt;=70000,ROUNDUP(F759/4,0)+17500,35000)))),28000))))</f>
        <v/>
      </c>
      <c r="T759" s="18">
        <f>IF(G759&lt;=0,0,IF(G759&lt;=12000,G759,IF(G759&lt;=32000,ROUNDUP(G759/2,0)+6000,IF(G759&lt;=56000,ROUNDUP(G759/4,0)+14000,28000))))</f>
        <v/>
      </c>
      <c r="U759" s="18">
        <f>IF(I759&lt;=0,IF(H759&lt;=0,0,IF(H759&lt;=12000,H759,IF(H759&lt;=32000,ROUNDUP(H759/2,0)+6000,IF(H759&lt;=56000,ROUNDUP(H759/4,0)+14000,28000)))),IF(H759&lt;=0,IF(I759&lt;=0,0,IF(I759&lt;=15000,I759,IF(I759&lt;=40000,ROUNDUP(I759/2,0)+7500,IF(I759&lt;=70000,ROUNDUP(I759/4,0)+17500,35000)))),MAX(IF(I759&lt;=0,0,IF(I759&lt;=15000,I759,IF(I759&lt;=40000,ROUNDUP(I759/2,0)+7500,IF(I759&lt;=70000,ROUNDUP(I759/4,0)+17500,35000)))),MIN(IF(H759&lt;=0,0,IF(H759&lt;=12000,H759,IF(H759&lt;=32000,ROUNDUP(H759/2,0)+6000,IF(H759&lt;=56000,ROUNDUP(H759/4,0)+14000,28000))))+IF(I759&lt;=0,0,IF(I759&lt;=15000,I759,IF(I759&lt;=40000,ROUNDUP(I759/2,0)+7500,IF(I759&lt;=70000,ROUNDUP(I759/4,0)+17500,35000)))),28000))))</f>
        <v/>
      </c>
      <c r="V759" s="18">
        <f>MIN(70000,S759+T759+U759)</f>
        <v/>
      </c>
      <c r="W759" s="18">
        <f>MAX(0,ROUNDDOWN(M759-J759-N759-K759-0,-3))</f>
        <v/>
      </c>
      <c r="X759" s="18">
        <f>MAX(0,ROUNDDOWN(M759-J759-N759-K759-R759,-3))</f>
        <v/>
      </c>
      <c r="Y759" s="18">
        <f>IF(W759&lt;=0,0,ROUNDDOWN((W759*LOOKUP(W759,{0,1950001,3300001,6950001,9000001,18000001,40000001},{0.05,0.1,0.2,0.23,0.33,0.4,0.45})-LOOKUP(W759,{0,1950001,3300001,6950001,9000001,18000001,40000001},{0,97500,427500,636000,1536000,2796000,4796000}))*1.021,-2))</f>
        <v/>
      </c>
      <c r="Z759" s="18">
        <f>IF(X759&lt;=0,0,ROUNDDOWN((X759*LOOKUP(X759,{0,1950001,3300001,6950001,9000001,18000001,40000001},{0.05,0.1,0.2,0.23,0.33,0.4,0.45})-LOOKUP(X759,{0,1950001,3300001,6950001,9000001,18000001,40000001},{0,97500,427500,636000,1536000,2796000,4796000}))*1.021,-2))</f>
        <v/>
      </c>
      <c r="AA759" s="18">
        <f>MAX(0,ROUNDDOWN(M759-J759-430000-L759-0,-3))</f>
        <v/>
      </c>
      <c r="AB759" s="18">
        <f>MAX(0,ROUNDDOWN(M759-J759-430000-L759-V759,-3))</f>
        <v/>
      </c>
      <c r="AC759" s="18">
        <f>IF(M759&lt;=450000,0,MAX(0,ROUNDDOWN(AA759*0.06-MIN(50000,AA759)*0.03,-2))+MAX(0,ROUNDDOWN(AA759*0.04-MIN(50000,AA759)*0.02,-2)))</f>
        <v/>
      </c>
      <c r="AD759" s="18">
        <f>IF(M759&lt;=450000,0,MAX(0,ROUNDDOWN(AB759*0.06-MIN(50000,AB759)*0.03,-2))+MAX(0,ROUNDDOWN(AB759*0.04-MIN(50000,AB759)*0.02,-2)))</f>
        <v/>
      </c>
      <c r="AE759" s="18">
        <f>Y759-Z759</f>
        <v/>
      </c>
      <c r="AF759" s="18">
        <f>AC759-AD759</f>
        <v/>
      </c>
      <c r="AG759" s="18">
        <f>AE759+AF759</f>
        <v/>
      </c>
      <c r="AH759" s="20">
        <f>IF(W759&lt;=0,0,LOOKUP(W759,{0,1950001,3300001,6950001,9000001,18000001,40000001},{0.05,0.1,0.2,0.23,0.33,0.4,0.45}))</f>
        <v/>
      </c>
    </row>
    <row r="760">
      <c r="A760" t="inlineStr">
        <is>
          <t>1万円刻み 一般8万円</t>
        </is>
      </c>
      <c r="B760" s="18">
        <f>'4_1万円刻み'!$A$227</f>
        <v/>
      </c>
      <c r="C760" s="19" t="n">
        <v>2026</v>
      </c>
      <c r="D760" t="inlineStr">
        <is>
          <t>いいえ</t>
        </is>
      </c>
      <c r="E760" s="18" t="n">
        <v>80000</v>
      </c>
      <c r="F760" s="18" t="n">
        <v>0</v>
      </c>
      <c r="G760" s="18" t="n">
        <v>0</v>
      </c>
      <c r="H760" s="18" t="n">
        <v>0</v>
      </c>
      <c r="I760" s="18" t="n">
        <v>0</v>
      </c>
      <c r="J760" s="18">
        <f>ROUND(MIN(B760/12,650000)*12*0.0915+MIN(B760/12,1390000)*12*(0.0504+0)+B760*0.005,0)</f>
        <v/>
      </c>
      <c r="K760" s="18" t="n">
        <v>0</v>
      </c>
      <c r="L760" s="18" t="n">
        <v>0</v>
      </c>
      <c r="M760" s="18">
        <f>ROUND(IF(C760&gt;=2026,IF(B760&lt;741000,0,IF(B760&lt;2191000,B760-740000,IF(B760&lt;2193000,1451000,IF(B760&lt;2196000,1453000,IF(B760&lt;2200000,1456000,IF(B760&lt;3600000,ROUNDDOWN(B760/4,-3)*2.8-80000,IF(B760&lt;6600000,ROUNDDOWN(B760/4,-3)*3.2-440000,IF(B760&lt;8500000,ROUNDDOWN(B760*0.9,0)-1100000,B760-1950000)))))))),IF(B760&lt;651000,0,IF(B760&lt;1900000,B760-650000,IF(B760&lt;3600000,ROUNDDOWN(B760/4,-3)*2.8-80000,IF(B760&lt;6600000,ROUNDDOWN(B760/4,-3)*3.2-440000,IF(B760&lt;8500000,ROUNDDOWN(B760*0.9,0)-1100000,B760-1950000)))))),0)</f>
        <v/>
      </c>
      <c r="N760" s="18">
        <f>IF(M760&gt;23500000,NA(),IF(C760&gt;=2026,IF(M760&lt;=4890000,1040000,IF(M760&lt;=6550000,670000,620000)),IF(M760&lt;=1320000,950000,IF(M760&lt;=3360000,880000,IF(M760&lt;=4890000,680000,IF(M760&lt;=6550000,630000,580000))))))</f>
        <v/>
      </c>
      <c r="O760" s="18">
        <f>IF(F760&lt;=0,IF(AND(D760="はい",C760&gt;=2026,C760&lt;=2027),IF(E760&lt;=0,0,IF(E760&lt;=30000,E760,IF(E760&lt;=60000,ROUNDUP(E760/2,0)+15000,IF(E760&lt;=120000,ROUNDUP(E760/4,0)+30000,60000)))),IF(E760&lt;=0,0,IF(E760&lt;=20000,E760,IF(E760&lt;=40000,ROUNDUP(E760/2,0)+10000,IF(E760&lt;=80000,ROUNDUP(E760/4,0)+20000,40000))))),IF(E760&lt;=0,IF(F760&lt;=0,0,IF(F760&lt;=25000,F760,IF(F760&lt;=50000,ROUNDUP(F760/2,0)+12500,IF(F760&lt;=100000,ROUNDUP(F760/4,0)+25000,50000)))),MAX(IF(F760&lt;=0,0,IF(F760&lt;=25000,F760,IF(F760&lt;=50000,ROUNDUP(F760/2,0)+12500,IF(F760&lt;=100000,ROUNDUP(F760/4,0)+25000,50000)))),MIN(IF(AND(D760="はい",C760&gt;=2026,C760&lt;=2027),IF(E760&lt;=0,0,IF(E760&lt;=30000,E760,IF(E760&lt;=60000,ROUNDUP(E760/2,0)+15000,IF(E760&lt;=120000,ROUNDUP(E760/4,0)+30000,60000)))),IF(E760&lt;=0,0,IF(E760&lt;=20000,E760,IF(E760&lt;=40000,ROUNDUP(E760/2,0)+10000,IF(E760&lt;=80000,ROUNDUP(E760/4,0)+20000,40000)))))+IF(F760&lt;=0,0,IF(F760&lt;=25000,F760,IF(F760&lt;=50000,ROUNDUP(F760/2,0)+12500,IF(F760&lt;=100000,ROUNDUP(F760/4,0)+25000,50000)))),IF(AND(D760="はい",C760&gt;=2026,C760&lt;=2027),60000,40000)))))</f>
        <v/>
      </c>
      <c r="P760" s="18">
        <f>IF(G760&lt;=0,0,IF(G760&lt;=20000,G760,IF(G760&lt;=40000,ROUNDUP(G760/2,0)+10000,IF(G760&lt;=80000,ROUNDUP(G760/4,0)+20000,40000))))</f>
        <v/>
      </c>
      <c r="Q760" s="18">
        <f>IF(I760&lt;=0,IF(H760&lt;=0,0,IF(H760&lt;=20000,H760,IF(H760&lt;=40000,ROUNDUP(H760/2,0)+10000,IF(H760&lt;=80000,ROUNDUP(H760/4,0)+20000,40000)))),IF(H760&lt;=0,IF(I760&lt;=0,0,IF(I760&lt;=25000,I760,IF(I760&lt;=50000,ROUNDUP(I760/2,0)+12500,IF(I760&lt;=100000,ROUNDUP(I760/4,0)+25000,50000)))),MAX(IF(I760&lt;=0,0,IF(I760&lt;=25000,I760,IF(I760&lt;=50000,ROUNDUP(I760/2,0)+12500,IF(I760&lt;=100000,ROUNDUP(I760/4,0)+25000,50000)))),MIN(IF(H760&lt;=0,0,IF(H760&lt;=20000,H760,IF(H760&lt;=40000,ROUNDUP(H760/2,0)+10000,IF(H760&lt;=80000,ROUNDUP(H760/4,0)+20000,40000))))+IF(I760&lt;=0,0,IF(I760&lt;=25000,I760,IF(I760&lt;=50000,ROUNDUP(I760/2,0)+12500,IF(I760&lt;=100000,ROUNDUP(I760/4,0)+25000,50000)))),40000))))</f>
        <v/>
      </c>
      <c r="R760" s="18">
        <f>MIN(120000,O760+P760+Q760)</f>
        <v/>
      </c>
      <c r="S760" s="18">
        <f>IF(F760&lt;=0,IF(E760&lt;=0,0,IF(E760&lt;=12000,E760,IF(E760&lt;=32000,ROUNDUP(E760/2,0)+6000,IF(E760&lt;=56000,ROUNDUP(E760/4,0)+14000,28000)))),IF(E760&lt;=0,IF(F760&lt;=0,0,IF(F760&lt;=15000,F760,IF(F760&lt;=40000,ROUNDUP(F760/2,0)+7500,IF(F760&lt;=70000,ROUNDUP(F760/4,0)+17500,35000)))),MAX(IF(F760&lt;=0,0,IF(F760&lt;=15000,F760,IF(F760&lt;=40000,ROUNDUP(F760/2,0)+7500,IF(F760&lt;=70000,ROUNDUP(F760/4,0)+17500,35000)))),MIN(IF(E760&lt;=0,0,IF(E760&lt;=12000,E760,IF(E760&lt;=32000,ROUNDUP(E760/2,0)+6000,IF(E760&lt;=56000,ROUNDUP(E760/4,0)+14000,28000))))+IF(F760&lt;=0,0,IF(F760&lt;=15000,F760,IF(F760&lt;=40000,ROUNDUP(F760/2,0)+7500,IF(F760&lt;=70000,ROUNDUP(F760/4,0)+17500,35000)))),28000))))</f>
        <v/>
      </c>
      <c r="T760" s="18">
        <f>IF(G760&lt;=0,0,IF(G760&lt;=12000,G760,IF(G760&lt;=32000,ROUNDUP(G760/2,0)+6000,IF(G760&lt;=56000,ROUNDUP(G760/4,0)+14000,28000))))</f>
        <v/>
      </c>
      <c r="U760" s="18">
        <f>IF(I760&lt;=0,IF(H760&lt;=0,0,IF(H760&lt;=12000,H760,IF(H760&lt;=32000,ROUNDUP(H760/2,0)+6000,IF(H760&lt;=56000,ROUNDUP(H760/4,0)+14000,28000)))),IF(H760&lt;=0,IF(I760&lt;=0,0,IF(I760&lt;=15000,I760,IF(I760&lt;=40000,ROUNDUP(I760/2,0)+7500,IF(I760&lt;=70000,ROUNDUP(I760/4,0)+17500,35000)))),MAX(IF(I760&lt;=0,0,IF(I760&lt;=15000,I760,IF(I760&lt;=40000,ROUNDUP(I760/2,0)+7500,IF(I760&lt;=70000,ROUNDUP(I760/4,0)+17500,35000)))),MIN(IF(H760&lt;=0,0,IF(H760&lt;=12000,H760,IF(H760&lt;=32000,ROUNDUP(H760/2,0)+6000,IF(H760&lt;=56000,ROUNDUP(H760/4,0)+14000,28000))))+IF(I760&lt;=0,0,IF(I760&lt;=15000,I760,IF(I760&lt;=40000,ROUNDUP(I760/2,0)+7500,IF(I760&lt;=70000,ROUNDUP(I760/4,0)+17500,35000)))),28000))))</f>
        <v/>
      </c>
      <c r="V760" s="18">
        <f>MIN(70000,S760+T760+U760)</f>
        <v/>
      </c>
      <c r="W760" s="18">
        <f>MAX(0,ROUNDDOWN(M760-J760-N760-K760-0,-3))</f>
        <v/>
      </c>
      <c r="X760" s="18">
        <f>MAX(0,ROUNDDOWN(M760-J760-N760-K760-R760,-3))</f>
        <v/>
      </c>
      <c r="Y760" s="18">
        <f>IF(W760&lt;=0,0,ROUNDDOWN((W760*LOOKUP(W760,{0,1950001,3300001,6950001,9000001,18000001,40000001},{0.05,0.1,0.2,0.23,0.33,0.4,0.45})-LOOKUP(W760,{0,1950001,3300001,6950001,9000001,18000001,40000001},{0,97500,427500,636000,1536000,2796000,4796000}))*1.021,-2))</f>
        <v/>
      </c>
      <c r="Z760" s="18">
        <f>IF(X760&lt;=0,0,ROUNDDOWN((X760*LOOKUP(X760,{0,1950001,3300001,6950001,9000001,18000001,40000001},{0.05,0.1,0.2,0.23,0.33,0.4,0.45})-LOOKUP(X760,{0,1950001,3300001,6950001,9000001,18000001,40000001},{0,97500,427500,636000,1536000,2796000,4796000}))*1.021,-2))</f>
        <v/>
      </c>
      <c r="AA760" s="18">
        <f>MAX(0,ROUNDDOWN(M760-J760-430000-L760-0,-3))</f>
        <v/>
      </c>
      <c r="AB760" s="18">
        <f>MAX(0,ROUNDDOWN(M760-J760-430000-L760-V760,-3))</f>
        <v/>
      </c>
      <c r="AC760" s="18">
        <f>IF(M760&lt;=450000,0,MAX(0,ROUNDDOWN(AA760*0.06-MIN(50000,AA760)*0.03,-2))+MAX(0,ROUNDDOWN(AA760*0.04-MIN(50000,AA760)*0.02,-2)))</f>
        <v/>
      </c>
      <c r="AD760" s="18">
        <f>IF(M760&lt;=450000,0,MAX(0,ROUNDDOWN(AB760*0.06-MIN(50000,AB760)*0.03,-2))+MAX(0,ROUNDDOWN(AB760*0.04-MIN(50000,AB760)*0.02,-2)))</f>
        <v/>
      </c>
      <c r="AE760" s="18">
        <f>Y760-Z760</f>
        <v/>
      </c>
      <c r="AF760" s="18">
        <f>AC760-AD760</f>
        <v/>
      </c>
      <c r="AG760" s="18">
        <f>AE760+AF760</f>
        <v/>
      </c>
      <c r="AH760" s="20">
        <f>IF(W760&lt;=0,0,LOOKUP(W760,{0,1950001,3300001,6950001,9000001,18000001,40000001},{0.05,0.1,0.2,0.23,0.33,0.4,0.45}))</f>
        <v/>
      </c>
    </row>
    <row r="761">
      <c r="A761" t="inlineStr">
        <is>
          <t>1万円刻み 特例あり一般12万円</t>
        </is>
      </c>
      <c r="B761" s="18">
        <f>'4_1万円刻み'!$A$227</f>
        <v/>
      </c>
      <c r="C761" s="19" t="n">
        <v>2026</v>
      </c>
      <c r="D761" t="inlineStr">
        <is>
          <t>はい</t>
        </is>
      </c>
      <c r="E761" s="18" t="n">
        <v>120000</v>
      </c>
      <c r="F761" s="18" t="n">
        <v>0</v>
      </c>
      <c r="G761" s="18" t="n">
        <v>0</v>
      </c>
      <c r="H761" s="18" t="n">
        <v>0</v>
      </c>
      <c r="I761" s="18" t="n">
        <v>0</v>
      </c>
      <c r="J761" s="18">
        <f>ROUND(MIN(B761/12,650000)*12*0.0915+MIN(B761/12,1390000)*12*(0.0504+0)+B761*0.005,0)</f>
        <v/>
      </c>
      <c r="K761" s="18" t="n">
        <v>0</v>
      </c>
      <c r="L761" s="18" t="n">
        <v>0</v>
      </c>
      <c r="M761" s="18">
        <f>ROUND(IF(C761&gt;=2026,IF(B761&lt;741000,0,IF(B761&lt;2191000,B761-740000,IF(B761&lt;2193000,1451000,IF(B761&lt;2196000,1453000,IF(B761&lt;2200000,1456000,IF(B761&lt;3600000,ROUNDDOWN(B761/4,-3)*2.8-80000,IF(B761&lt;6600000,ROUNDDOWN(B761/4,-3)*3.2-440000,IF(B761&lt;8500000,ROUNDDOWN(B761*0.9,0)-1100000,B761-1950000)))))))),IF(B761&lt;651000,0,IF(B761&lt;1900000,B761-650000,IF(B761&lt;3600000,ROUNDDOWN(B761/4,-3)*2.8-80000,IF(B761&lt;6600000,ROUNDDOWN(B761/4,-3)*3.2-440000,IF(B761&lt;8500000,ROUNDDOWN(B761*0.9,0)-1100000,B761-1950000)))))),0)</f>
        <v/>
      </c>
      <c r="N761" s="18">
        <f>IF(M761&gt;23500000,NA(),IF(C761&gt;=2026,IF(M761&lt;=4890000,1040000,IF(M761&lt;=6550000,670000,620000)),IF(M761&lt;=1320000,950000,IF(M761&lt;=3360000,880000,IF(M761&lt;=4890000,680000,IF(M761&lt;=6550000,630000,580000))))))</f>
        <v/>
      </c>
      <c r="O761" s="18">
        <f>IF(F761&lt;=0,IF(AND(D761="はい",C761&gt;=2026,C761&lt;=2027),IF(E761&lt;=0,0,IF(E761&lt;=30000,E761,IF(E761&lt;=60000,ROUNDUP(E761/2,0)+15000,IF(E761&lt;=120000,ROUNDUP(E761/4,0)+30000,60000)))),IF(E761&lt;=0,0,IF(E761&lt;=20000,E761,IF(E761&lt;=40000,ROUNDUP(E761/2,0)+10000,IF(E761&lt;=80000,ROUNDUP(E761/4,0)+20000,40000))))),IF(E761&lt;=0,IF(F761&lt;=0,0,IF(F761&lt;=25000,F761,IF(F761&lt;=50000,ROUNDUP(F761/2,0)+12500,IF(F761&lt;=100000,ROUNDUP(F761/4,0)+25000,50000)))),MAX(IF(F761&lt;=0,0,IF(F761&lt;=25000,F761,IF(F761&lt;=50000,ROUNDUP(F761/2,0)+12500,IF(F761&lt;=100000,ROUNDUP(F761/4,0)+25000,50000)))),MIN(IF(AND(D761="はい",C761&gt;=2026,C761&lt;=2027),IF(E761&lt;=0,0,IF(E761&lt;=30000,E761,IF(E761&lt;=60000,ROUNDUP(E761/2,0)+15000,IF(E761&lt;=120000,ROUNDUP(E761/4,0)+30000,60000)))),IF(E761&lt;=0,0,IF(E761&lt;=20000,E761,IF(E761&lt;=40000,ROUNDUP(E761/2,0)+10000,IF(E761&lt;=80000,ROUNDUP(E761/4,0)+20000,40000)))))+IF(F761&lt;=0,0,IF(F761&lt;=25000,F761,IF(F761&lt;=50000,ROUNDUP(F761/2,0)+12500,IF(F761&lt;=100000,ROUNDUP(F761/4,0)+25000,50000)))),IF(AND(D761="はい",C761&gt;=2026,C761&lt;=2027),60000,40000)))))</f>
        <v/>
      </c>
      <c r="P761" s="18">
        <f>IF(G761&lt;=0,0,IF(G761&lt;=20000,G761,IF(G761&lt;=40000,ROUNDUP(G761/2,0)+10000,IF(G761&lt;=80000,ROUNDUP(G761/4,0)+20000,40000))))</f>
        <v/>
      </c>
      <c r="Q761" s="18">
        <f>IF(I761&lt;=0,IF(H761&lt;=0,0,IF(H761&lt;=20000,H761,IF(H761&lt;=40000,ROUNDUP(H761/2,0)+10000,IF(H761&lt;=80000,ROUNDUP(H761/4,0)+20000,40000)))),IF(H761&lt;=0,IF(I761&lt;=0,0,IF(I761&lt;=25000,I761,IF(I761&lt;=50000,ROUNDUP(I761/2,0)+12500,IF(I761&lt;=100000,ROUNDUP(I761/4,0)+25000,50000)))),MAX(IF(I761&lt;=0,0,IF(I761&lt;=25000,I761,IF(I761&lt;=50000,ROUNDUP(I761/2,0)+12500,IF(I761&lt;=100000,ROUNDUP(I761/4,0)+25000,50000)))),MIN(IF(H761&lt;=0,0,IF(H761&lt;=20000,H761,IF(H761&lt;=40000,ROUNDUP(H761/2,0)+10000,IF(H761&lt;=80000,ROUNDUP(H761/4,0)+20000,40000))))+IF(I761&lt;=0,0,IF(I761&lt;=25000,I761,IF(I761&lt;=50000,ROUNDUP(I761/2,0)+12500,IF(I761&lt;=100000,ROUNDUP(I761/4,0)+25000,50000)))),40000))))</f>
        <v/>
      </c>
      <c r="R761" s="18">
        <f>MIN(120000,O761+P761+Q761)</f>
        <v/>
      </c>
      <c r="S761" s="18">
        <f>IF(F761&lt;=0,IF(E761&lt;=0,0,IF(E761&lt;=12000,E761,IF(E761&lt;=32000,ROUNDUP(E761/2,0)+6000,IF(E761&lt;=56000,ROUNDUP(E761/4,0)+14000,28000)))),IF(E761&lt;=0,IF(F761&lt;=0,0,IF(F761&lt;=15000,F761,IF(F761&lt;=40000,ROUNDUP(F761/2,0)+7500,IF(F761&lt;=70000,ROUNDUP(F761/4,0)+17500,35000)))),MAX(IF(F761&lt;=0,0,IF(F761&lt;=15000,F761,IF(F761&lt;=40000,ROUNDUP(F761/2,0)+7500,IF(F761&lt;=70000,ROUNDUP(F761/4,0)+17500,35000)))),MIN(IF(E761&lt;=0,0,IF(E761&lt;=12000,E761,IF(E761&lt;=32000,ROUNDUP(E761/2,0)+6000,IF(E761&lt;=56000,ROUNDUP(E761/4,0)+14000,28000))))+IF(F761&lt;=0,0,IF(F761&lt;=15000,F761,IF(F761&lt;=40000,ROUNDUP(F761/2,0)+7500,IF(F761&lt;=70000,ROUNDUP(F761/4,0)+17500,35000)))),28000))))</f>
        <v/>
      </c>
      <c r="T761" s="18">
        <f>IF(G761&lt;=0,0,IF(G761&lt;=12000,G761,IF(G761&lt;=32000,ROUNDUP(G761/2,0)+6000,IF(G761&lt;=56000,ROUNDUP(G761/4,0)+14000,28000))))</f>
        <v/>
      </c>
      <c r="U761" s="18">
        <f>IF(I761&lt;=0,IF(H761&lt;=0,0,IF(H761&lt;=12000,H761,IF(H761&lt;=32000,ROUNDUP(H761/2,0)+6000,IF(H761&lt;=56000,ROUNDUP(H761/4,0)+14000,28000)))),IF(H761&lt;=0,IF(I761&lt;=0,0,IF(I761&lt;=15000,I761,IF(I761&lt;=40000,ROUNDUP(I761/2,0)+7500,IF(I761&lt;=70000,ROUNDUP(I761/4,0)+17500,35000)))),MAX(IF(I761&lt;=0,0,IF(I761&lt;=15000,I761,IF(I761&lt;=40000,ROUNDUP(I761/2,0)+7500,IF(I761&lt;=70000,ROUNDUP(I761/4,0)+17500,35000)))),MIN(IF(H761&lt;=0,0,IF(H761&lt;=12000,H761,IF(H761&lt;=32000,ROUNDUP(H761/2,0)+6000,IF(H761&lt;=56000,ROUNDUP(H761/4,0)+14000,28000))))+IF(I761&lt;=0,0,IF(I761&lt;=15000,I761,IF(I761&lt;=40000,ROUNDUP(I761/2,0)+7500,IF(I761&lt;=70000,ROUNDUP(I761/4,0)+17500,35000)))),28000))))</f>
        <v/>
      </c>
      <c r="V761" s="18">
        <f>MIN(70000,S761+T761+U761)</f>
        <v/>
      </c>
      <c r="W761" s="18">
        <f>MAX(0,ROUNDDOWN(M761-J761-N761-K761-0,-3))</f>
        <v/>
      </c>
      <c r="X761" s="18">
        <f>MAX(0,ROUNDDOWN(M761-J761-N761-K761-R761,-3))</f>
        <v/>
      </c>
      <c r="Y761" s="18">
        <f>IF(W761&lt;=0,0,ROUNDDOWN((W761*LOOKUP(W761,{0,1950001,3300001,6950001,9000001,18000001,40000001},{0.05,0.1,0.2,0.23,0.33,0.4,0.45})-LOOKUP(W761,{0,1950001,3300001,6950001,9000001,18000001,40000001},{0,97500,427500,636000,1536000,2796000,4796000}))*1.021,-2))</f>
        <v/>
      </c>
      <c r="Z761" s="18">
        <f>IF(X761&lt;=0,0,ROUNDDOWN((X761*LOOKUP(X761,{0,1950001,3300001,6950001,9000001,18000001,40000001},{0.05,0.1,0.2,0.23,0.33,0.4,0.45})-LOOKUP(X761,{0,1950001,3300001,6950001,9000001,18000001,40000001},{0,97500,427500,636000,1536000,2796000,4796000}))*1.021,-2))</f>
        <v/>
      </c>
      <c r="AA761" s="18">
        <f>MAX(0,ROUNDDOWN(M761-J761-430000-L761-0,-3))</f>
        <v/>
      </c>
      <c r="AB761" s="18">
        <f>MAX(0,ROUNDDOWN(M761-J761-430000-L761-V761,-3))</f>
        <v/>
      </c>
      <c r="AC761" s="18">
        <f>IF(M761&lt;=450000,0,MAX(0,ROUNDDOWN(AA761*0.06-MIN(50000,AA761)*0.03,-2))+MAX(0,ROUNDDOWN(AA761*0.04-MIN(50000,AA761)*0.02,-2)))</f>
        <v/>
      </c>
      <c r="AD761" s="18">
        <f>IF(M761&lt;=450000,0,MAX(0,ROUNDDOWN(AB761*0.06-MIN(50000,AB761)*0.03,-2))+MAX(0,ROUNDDOWN(AB761*0.04-MIN(50000,AB761)*0.02,-2)))</f>
        <v/>
      </c>
      <c r="AE761" s="18">
        <f>Y761-Z761</f>
        <v/>
      </c>
      <c r="AF761" s="18">
        <f>AC761-AD761</f>
        <v/>
      </c>
      <c r="AG761" s="18">
        <f>AE761+AF761</f>
        <v/>
      </c>
      <c r="AH761" s="20">
        <f>IF(W761&lt;=0,0,LOOKUP(W761,{0,1950001,3300001,6950001,9000001,18000001,40000001},{0.05,0.1,0.2,0.23,0.33,0.4,0.45}))</f>
        <v/>
      </c>
    </row>
    <row r="762">
      <c r="A762" t="inlineStr">
        <is>
          <t>1万円刻み 3区分8万円ずつ</t>
        </is>
      </c>
      <c r="B762" s="18">
        <f>'4_1万円刻み'!$A$228</f>
        <v/>
      </c>
      <c r="C762" s="19" t="n">
        <v>2026</v>
      </c>
      <c r="D762" t="inlineStr">
        <is>
          <t>いいえ</t>
        </is>
      </c>
      <c r="E762" s="18" t="n">
        <v>80000</v>
      </c>
      <c r="F762" s="18" t="n">
        <v>0</v>
      </c>
      <c r="G762" s="18" t="n">
        <v>80000</v>
      </c>
      <c r="H762" s="18" t="n">
        <v>80000</v>
      </c>
      <c r="I762" s="18" t="n">
        <v>0</v>
      </c>
      <c r="J762" s="18">
        <f>ROUND(MIN(B762/12,650000)*12*0.0915+MIN(B762/12,1390000)*12*(0.0504+0)+B762*0.005,0)</f>
        <v/>
      </c>
      <c r="K762" s="18" t="n">
        <v>0</v>
      </c>
      <c r="L762" s="18" t="n">
        <v>0</v>
      </c>
      <c r="M762" s="18">
        <f>ROUND(IF(C762&gt;=2026,IF(B762&lt;741000,0,IF(B762&lt;2191000,B762-740000,IF(B762&lt;2193000,1451000,IF(B762&lt;2196000,1453000,IF(B762&lt;2200000,1456000,IF(B762&lt;3600000,ROUNDDOWN(B762/4,-3)*2.8-80000,IF(B762&lt;6600000,ROUNDDOWN(B762/4,-3)*3.2-440000,IF(B762&lt;8500000,ROUNDDOWN(B762*0.9,0)-1100000,B762-1950000)))))))),IF(B762&lt;651000,0,IF(B762&lt;1900000,B762-650000,IF(B762&lt;3600000,ROUNDDOWN(B762/4,-3)*2.8-80000,IF(B762&lt;6600000,ROUNDDOWN(B762/4,-3)*3.2-440000,IF(B762&lt;8500000,ROUNDDOWN(B762*0.9,0)-1100000,B762-1950000)))))),0)</f>
        <v/>
      </c>
      <c r="N762" s="18">
        <f>IF(M762&gt;23500000,NA(),IF(C762&gt;=2026,IF(M762&lt;=4890000,1040000,IF(M762&lt;=6550000,670000,620000)),IF(M762&lt;=1320000,950000,IF(M762&lt;=3360000,880000,IF(M762&lt;=4890000,680000,IF(M762&lt;=6550000,630000,580000))))))</f>
        <v/>
      </c>
      <c r="O762" s="18">
        <f>IF(F762&lt;=0,IF(AND(D762="はい",C762&gt;=2026,C762&lt;=2027),IF(E762&lt;=0,0,IF(E762&lt;=30000,E762,IF(E762&lt;=60000,ROUNDUP(E762/2,0)+15000,IF(E762&lt;=120000,ROUNDUP(E762/4,0)+30000,60000)))),IF(E762&lt;=0,0,IF(E762&lt;=20000,E762,IF(E762&lt;=40000,ROUNDUP(E762/2,0)+10000,IF(E762&lt;=80000,ROUNDUP(E762/4,0)+20000,40000))))),IF(E762&lt;=0,IF(F762&lt;=0,0,IF(F762&lt;=25000,F762,IF(F762&lt;=50000,ROUNDUP(F762/2,0)+12500,IF(F762&lt;=100000,ROUNDUP(F762/4,0)+25000,50000)))),MAX(IF(F762&lt;=0,0,IF(F762&lt;=25000,F762,IF(F762&lt;=50000,ROUNDUP(F762/2,0)+12500,IF(F762&lt;=100000,ROUNDUP(F762/4,0)+25000,50000)))),MIN(IF(AND(D762="はい",C762&gt;=2026,C762&lt;=2027),IF(E762&lt;=0,0,IF(E762&lt;=30000,E762,IF(E762&lt;=60000,ROUNDUP(E762/2,0)+15000,IF(E762&lt;=120000,ROUNDUP(E762/4,0)+30000,60000)))),IF(E762&lt;=0,0,IF(E762&lt;=20000,E762,IF(E762&lt;=40000,ROUNDUP(E762/2,0)+10000,IF(E762&lt;=80000,ROUNDUP(E762/4,0)+20000,40000)))))+IF(F762&lt;=0,0,IF(F762&lt;=25000,F762,IF(F762&lt;=50000,ROUNDUP(F762/2,0)+12500,IF(F762&lt;=100000,ROUNDUP(F762/4,0)+25000,50000)))),IF(AND(D762="はい",C762&gt;=2026,C762&lt;=2027),60000,40000)))))</f>
        <v/>
      </c>
      <c r="P762" s="18">
        <f>IF(G762&lt;=0,0,IF(G762&lt;=20000,G762,IF(G762&lt;=40000,ROUNDUP(G762/2,0)+10000,IF(G762&lt;=80000,ROUNDUP(G762/4,0)+20000,40000))))</f>
        <v/>
      </c>
      <c r="Q762" s="18">
        <f>IF(I762&lt;=0,IF(H762&lt;=0,0,IF(H762&lt;=20000,H762,IF(H762&lt;=40000,ROUNDUP(H762/2,0)+10000,IF(H762&lt;=80000,ROUNDUP(H762/4,0)+20000,40000)))),IF(H762&lt;=0,IF(I762&lt;=0,0,IF(I762&lt;=25000,I762,IF(I762&lt;=50000,ROUNDUP(I762/2,0)+12500,IF(I762&lt;=100000,ROUNDUP(I762/4,0)+25000,50000)))),MAX(IF(I762&lt;=0,0,IF(I762&lt;=25000,I762,IF(I762&lt;=50000,ROUNDUP(I762/2,0)+12500,IF(I762&lt;=100000,ROUNDUP(I762/4,0)+25000,50000)))),MIN(IF(H762&lt;=0,0,IF(H762&lt;=20000,H762,IF(H762&lt;=40000,ROUNDUP(H762/2,0)+10000,IF(H762&lt;=80000,ROUNDUP(H762/4,0)+20000,40000))))+IF(I762&lt;=0,0,IF(I762&lt;=25000,I762,IF(I762&lt;=50000,ROUNDUP(I762/2,0)+12500,IF(I762&lt;=100000,ROUNDUP(I762/4,0)+25000,50000)))),40000))))</f>
        <v/>
      </c>
      <c r="R762" s="18">
        <f>MIN(120000,O762+P762+Q762)</f>
        <v/>
      </c>
      <c r="S762" s="18">
        <f>IF(F762&lt;=0,IF(E762&lt;=0,0,IF(E762&lt;=12000,E762,IF(E762&lt;=32000,ROUNDUP(E762/2,0)+6000,IF(E762&lt;=56000,ROUNDUP(E762/4,0)+14000,28000)))),IF(E762&lt;=0,IF(F762&lt;=0,0,IF(F762&lt;=15000,F762,IF(F762&lt;=40000,ROUNDUP(F762/2,0)+7500,IF(F762&lt;=70000,ROUNDUP(F762/4,0)+17500,35000)))),MAX(IF(F762&lt;=0,0,IF(F762&lt;=15000,F762,IF(F762&lt;=40000,ROUNDUP(F762/2,0)+7500,IF(F762&lt;=70000,ROUNDUP(F762/4,0)+17500,35000)))),MIN(IF(E762&lt;=0,0,IF(E762&lt;=12000,E762,IF(E762&lt;=32000,ROUNDUP(E762/2,0)+6000,IF(E762&lt;=56000,ROUNDUP(E762/4,0)+14000,28000))))+IF(F762&lt;=0,0,IF(F762&lt;=15000,F762,IF(F762&lt;=40000,ROUNDUP(F762/2,0)+7500,IF(F762&lt;=70000,ROUNDUP(F762/4,0)+17500,35000)))),28000))))</f>
        <v/>
      </c>
      <c r="T762" s="18">
        <f>IF(G762&lt;=0,0,IF(G762&lt;=12000,G762,IF(G762&lt;=32000,ROUNDUP(G762/2,0)+6000,IF(G762&lt;=56000,ROUNDUP(G762/4,0)+14000,28000))))</f>
        <v/>
      </c>
      <c r="U762" s="18">
        <f>IF(I762&lt;=0,IF(H762&lt;=0,0,IF(H762&lt;=12000,H762,IF(H762&lt;=32000,ROUNDUP(H762/2,0)+6000,IF(H762&lt;=56000,ROUNDUP(H762/4,0)+14000,28000)))),IF(H762&lt;=0,IF(I762&lt;=0,0,IF(I762&lt;=15000,I762,IF(I762&lt;=40000,ROUNDUP(I762/2,0)+7500,IF(I762&lt;=70000,ROUNDUP(I762/4,0)+17500,35000)))),MAX(IF(I762&lt;=0,0,IF(I762&lt;=15000,I762,IF(I762&lt;=40000,ROUNDUP(I762/2,0)+7500,IF(I762&lt;=70000,ROUNDUP(I762/4,0)+17500,35000)))),MIN(IF(H762&lt;=0,0,IF(H762&lt;=12000,H762,IF(H762&lt;=32000,ROUNDUP(H762/2,0)+6000,IF(H762&lt;=56000,ROUNDUP(H762/4,0)+14000,28000))))+IF(I762&lt;=0,0,IF(I762&lt;=15000,I762,IF(I762&lt;=40000,ROUNDUP(I762/2,0)+7500,IF(I762&lt;=70000,ROUNDUP(I762/4,0)+17500,35000)))),28000))))</f>
        <v/>
      </c>
      <c r="V762" s="18">
        <f>MIN(70000,S762+T762+U762)</f>
        <v/>
      </c>
      <c r="W762" s="18">
        <f>MAX(0,ROUNDDOWN(M762-J762-N762-K762-0,-3))</f>
        <v/>
      </c>
      <c r="X762" s="18">
        <f>MAX(0,ROUNDDOWN(M762-J762-N762-K762-R762,-3))</f>
        <v/>
      </c>
      <c r="Y762" s="18">
        <f>IF(W762&lt;=0,0,ROUNDDOWN((W762*LOOKUP(W762,{0,1950001,3300001,6950001,9000001,18000001,40000001},{0.05,0.1,0.2,0.23,0.33,0.4,0.45})-LOOKUP(W762,{0,1950001,3300001,6950001,9000001,18000001,40000001},{0,97500,427500,636000,1536000,2796000,4796000}))*1.021,-2))</f>
        <v/>
      </c>
      <c r="Z762" s="18">
        <f>IF(X762&lt;=0,0,ROUNDDOWN((X762*LOOKUP(X762,{0,1950001,3300001,6950001,9000001,18000001,40000001},{0.05,0.1,0.2,0.23,0.33,0.4,0.45})-LOOKUP(X762,{0,1950001,3300001,6950001,9000001,18000001,40000001},{0,97500,427500,636000,1536000,2796000,4796000}))*1.021,-2))</f>
        <v/>
      </c>
      <c r="AA762" s="18">
        <f>MAX(0,ROUNDDOWN(M762-J762-430000-L762-0,-3))</f>
        <v/>
      </c>
      <c r="AB762" s="18">
        <f>MAX(0,ROUNDDOWN(M762-J762-430000-L762-V762,-3))</f>
        <v/>
      </c>
      <c r="AC762" s="18">
        <f>IF(M762&lt;=450000,0,MAX(0,ROUNDDOWN(AA762*0.06-MIN(50000,AA762)*0.03,-2))+MAX(0,ROUNDDOWN(AA762*0.04-MIN(50000,AA762)*0.02,-2)))</f>
        <v/>
      </c>
      <c r="AD762" s="18">
        <f>IF(M762&lt;=450000,0,MAX(0,ROUNDDOWN(AB762*0.06-MIN(50000,AB762)*0.03,-2))+MAX(0,ROUNDDOWN(AB762*0.04-MIN(50000,AB762)*0.02,-2)))</f>
        <v/>
      </c>
      <c r="AE762" s="18">
        <f>Y762-Z762</f>
        <v/>
      </c>
      <c r="AF762" s="18">
        <f>AC762-AD762</f>
        <v/>
      </c>
      <c r="AG762" s="18">
        <f>AE762+AF762</f>
        <v/>
      </c>
      <c r="AH762" s="20">
        <f>IF(W762&lt;=0,0,LOOKUP(W762,{0,1950001,3300001,6950001,9000001,18000001,40000001},{0.05,0.1,0.2,0.23,0.33,0.4,0.45}))</f>
        <v/>
      </c>
    </row>
    <row r="763">
      <c r="A763" t="inlineStr">
        <is>
          <t>1万円刻み 一般8万円</t>
        </is>
      </c>
      <c r="B763" s="18">
        <f>'4_1万円刻み'!$A$228</f>
        <v/>
      </c>
      <c r="C763" s="19" t="n">
        <v>2026</v>
      </c>
      <c r="D763" t="inlineStr">
        <is>
          <t>いいえ</t>
        </is>
      </c>
      <c r="E763" s="18" t="n">
        <v>80000</v>
      </c>
      <c r="F763" s="18" t="n">
        <v>0</v>
      </c>
      <c r="G763" s="18" t="n">
        <v>0</v>
      </c>
      <c r="H763" s="18" t="n">
        <v>0</v>
      </c>
      <c r="I763" s="18" t="n">
        <v>0</v>
      </c>
      <c r="J763" s="18">
        <f>ROUND(MIN(B763/12,650000)*12*0.0915+MIN(B763/12,1390000)*12*(0.0504+0)+B763*0.005,0)</f>
        <v/>
      </c>
      <c r="K763" s="18" t="n">
        <v>0</v>
      </c>
      <c r="L763" s="18" t="n">
        <v>0</v>
      </c>
      <c r="M763" s="18">
        <f>ROUND(IF(C763&gt;=2026,IF(B763&lt;741000,0,IF(B763&lt;2191000,B763-740000,IF(B763&lt;2193000,1451000,IF(B763&lt;2196000,1453000,IF(B763&lt;2200000,1456000,IF(B763&lt;3600000,ROUNDDOWN(B763/4,-3)*2.8-80000,IF(B763&lt;6600000,ROUNDDOWN(B763/4,-3)*3.2-440000,IF(B763&lt;8500000,ROUNDDOWN(B763*0.9,0)-1100000,B763-1950000)))))))),IF(B763&lt;651000,0,IF(B763&lt;1900000,B763-650000,IF(B763&lt;3600000,ROUNDDOWN(B763/4,-3)*2.8-80000,IF(B763&lt;6600000,ROUNDDOWN(B763/4,-3)*3.2-440000,IF(B763&lt;8500000,ROUNDDOWN(B763*0.9,0)-1100000,B763-1950000)))))),0)</f>
        <v/>
      </c>
      <c r="N763" s="18">
        <f>IF(M763&gt;23500000,NA(),IF(C763&gt;=2026,IF(M763&lt;=4890000,1040000,IF(M763&lt;=6550000,670000,620000)),IF(M763&lt;=1320000,950000,IF(M763&lt;=3360000,880000,IF(M763&lt;=4890000,680000,IF(M763&lt;=6550000,630000,580000))))))</f>
        <v/>
      </c>
      <c r="O763" s="18">
        <f>IF(F763&lt;=0,IF(AND(D763="はい",C763&gt;=2026,C763&lt;=2027),IF(E763&lt;=0,0,IF(E763&lt;=30000,E763,IF(E763&lt;=60000,ROUNDUP(E763/2,0)+15000,IF(E763&lt;=120000,ROUNDUP(E763/4,0)+30000,60000)))),IF(E763&lt;=0,0,IF(E763&lt;=20000,E763,IF(E763&lt;=40000,ROUNDUP(E763/2,0)+10000,IF(E763&lt;=80000,ROUNDUP(E763/4,0)+20000,40000))))),IF(E763&lt;=0,IF(F763&lt;=0,0,IF(F763&lt;=25000,F763,IF(F763&lt;=50000,ROUNDUP(F763/2,0)+12500,IF(F763&lt;=100000,ROUNDUP(F763/4,0)+25000,50000)))),MAX(IF(F763&lt;=0,0,IF(F763&lt;=25000,F763,IF(F763&lt;=50000,ROUNDUP(F763/2,0)+12500,IF(F763&lt;=100000,ROUNDUP(F763/4,0)+25000,50000)))),MIN(IF(AND(D763="はい",C763&gt;=2026,C763&lt;=2027),IF(E763&lt;=0,0,IF(E763&lt;=30000,E763,IF(E763&lt;=60000,ROUNDUP(E763/2,0)+15000,IF(E763&lt;=120000,ROUNDUP(E763/4,0)+30000,60000)))),IF(E763&lt;=0,0,IF(E763&lt;=20000,E763,IF(E763&lt;=40000,ROUNDUP(E763/2,0)+10000,IF(E763&lt;=80000,ROUNDUP(E763/4,0)+20000,40000)))))+IF(F763&lt;=0,0,IF(F763&lt;=25000,F763,IF(F763&lt;=50000,ROUNDUP(F763/2,0)+12500,IF(F763&lt;=100000,ROUNDUP(F763/4,0)+25000,50000)))),IF(AND(D763="はい",C763&gt;=2026,C763&lt;=2027),60000,40000)))))</f>
        <v/>
      </c>
      <c r="P763" s="18">
        <f>IF(G763&lt;=0,0,IF(G763&lt;=20000,G763,IF(G763&lt;=40000,ROUNDUP(G763/2,0)+10000,IF(G763&lt;=80000,ROUNDUP(G763/4,0)+20000,40000))))</f>
        <v/>
      </c>
      <c r="Q763" s="18">
        <f>IF(I763&lt;=0,IF(H763&lt;=0,0,IF(H763&lt;=20000,H763,IF(H763&lt;=40000,ROUNDUP(H763/2,0)+10000,IF(H763&lt;=80000,ROUNDUP(H763/4,0)+20000,40000)))),IF(H763&lt;=0,IF(I763&lt;=0,0,IF(I763&lt;=25000,I763,IF(I763&lt;=50000,ROUNDUP(I763/2,0)+12500,IF(I763&lt;=100000,ROUNDUP(I763/4,0)+25000,50000)))),MAX(IF(I763&lt;=0,0,IF(I763&lt;=25000,I763,IF(I763&lt;=50000,ROUNDUP(I763/2,0)+12500,IF(I763&lt;=100000,ROUNDUP(I763/4,0)+25000,50000)))),MIN(IF(H763&lt;=0,0,IF(H763&lt;=20000,H763,IF(H763&lt;=40000,ROUNDUP(H763/2,0)+10000,IF(H763&lt;=80000,ROUNDUP(H763/4,0)+20000,40000))))+IF(I763&lt;=0,0,IF(I763&lt;=25000,I763,IF(I763&lt;=50000,ROUNDUP(I763/2,0)+12500,IF(I763&lt;=100000,ROUNDUP(I763/4,0)+25000,50000)))),40000))))</f>
        <v/>
      </c>
      <c r="R763" s="18">
        <f>MIN(120000,O763+P763+Q763)</f>
        <v/>
      </c>
      <c r="S763" s="18">
        <f>IF(F763&lt;=0,IF(E763&lt;=0,0,IF(E763&lt;=12000,E763,IF(E763&lt;=32000,ROUNDUP(E763/2,0)+6000,IF(E763&lt;=56000,ROUNDUP(E763/4,0)+14000,28000)))),IF(E763&lt;=0,IF(F763&lt;=0,0,IF(F763&lt;=15000,F763,IF(F763&lt;=40000,ROUNDUP(F763/2,0)+7500,IF(F763&lt;=70000,ROUNDUP(F763/4,0)+17500,35000)))),MAX(IF(F763&lt;=0,0,IF(F763&lt;=15000,F763,IF(F763&lt;=40000,ROUNDUP(F763/2,0)+7500,IF(F763&lt;=70000,ROUNDUP(F763/4,0)+17500,35000)))),MIN(IF(E763&lt;=0,0,IF(E763&lt;=12000,E763,IF(E763&lt;=32000,ROUNDUP(E763/2,0)+6000,IF(E763&lt;=56000,ROUNDUP(E763/4,0)+14000,28000))))+IF(F763&lt;=0,0,IF(F763&lt;=15000,F763,IF(F763&lt;=40000,ROUNDUP(F763/2,0)+7500,IF(F763&lt;=70000,ROUNDUP(F763/4,0)+17500,35000)))),28000))))</f>
        <v/>
      </c>
      <c r="T763" s="18">
        <f>IF(G763&lt;=0,0,IF(G763&lt;=12000,G763,IF(G763&lt;=32000,ROUNDUP(G763/2,0)+6000,IF(G763&lt;=56000,ROUNDUP(G763/4,0)+14000,28000))))</f>
        <v/>
      </c>
      <c r="U763" s="18">
        <f>IF(I763&lt;=0,IF(H763&lt;=0,0,IF(H763&lt;=12000,H763,IF(H763&lt;=32000,ROUNDUP(H763/2,0)+6000,IF(H763&lt;=56000,ROUNDUP(H763/4,0)+14000,28000)))),IF(H763&lt;=0,IF(I763&lt;=0,0,IF(I763&lt;=15000,I763,IF(I763&lt;=40000,ROUNDUP(I763/2,0)+7500,IF(I763&lt;=70000,ROUNDUP(I763/4,0)+17500,35000)))),MAX(IF(I763&lt;=0,0,IF(I763&lt;=15000,I763,IF(I763&lt;=40000,ROUNDUP(I763/2,0)+7500,IF(I763&lt;=70000,ROUNDUP(I763/4,0)+17500,35000)))),MIN(IF(H763&lt;=0,0,IF(H763&lt;=12000,H763,IF(H763&lt;=32000,ROUNDUP(H763/2,0)+6000,IF(H763&lt;=56000,ROUNDUP(H763/4,0)+14000,28000))))+IF(I763&lt;=0,0,IF(I763&lt;=15000,I763,IF(I763&lt;=40000,ROUNDUP(I763/2,0)+7500,IF(I763&lt;=70000,ROUNDUP(I763/4,0)+17500,35000)))),28000))))</f>
        <v/>
      </c>
      <c r="V763" s="18">
        <f>MIN(70000,S763+T763+U763)</f>
        <v/>
      </c>
      <c r="W763" s="18">
        <f>MAX(0,ROUNDDOWN(M763-J763-N763-K763-0,-3))</f>
        <v/>
      </c>
      <c r="X763" s="18">
        <f>MAX(0,ROUNDDOWN(M763-J763-N763-K763-R763,-3))</f>
        <v/>
      </c>
      <c r="Y763" s="18">
        <f>IF(W763&lt;=0,0,ROUNDDOWN((W763*LOOKUP(W763,{0,1950001,3300001,6950001,9000001,18000001,40000001},{0.05,0.1,0.2,0.23,0.33,0.4,0.45})-LOOKUP(W763,{0,1950001,3300001,6950001,9000001,18000001,40000001},{0,97500,427500,636000,1536000,2796000,4796000}))*1.021,-2))</f>
        <v/>
      </c>
      <c r="Z763" s="18">
        <f>IF(X763&lt;=0,0,ROUNDDOWN((X763*LOOKUP(X763,{0,1950001,3300001,6950001,9000001,18000001,40000001},{0.05,0.1,0.2,0.23,0.33,0.4,0.45})-LOOKUP(X763,{0,1950001,3300001,6950001,9000001,18000001,40000001},{0,97500,427500,636000,1536000,2796000,4796000}))*1.021,-2))</f>
        <v/>
      </c>
      <c r="AA763" s="18">
        <f>MAX(0,ROUNDDOWN(M763-J763-430000-L763-0,-3))</f>
        <v/>
      </c>
      <c r="AB763" s="18">
        <f>MAX(0,ROUNDDOWN(M763-J763-430000-L763-V763,-3))</f>
        <v/>
      </c>
      <c r="AC763" s="18">
        <f>IF(M763&lt;=450000,0,MAX(0,ROUNDDOWN(AA763*0.06-MIN(50000,AA763)*0.03,-2))+MAX(0,ROUNDDOWN(AA763*0.04-MIN(50000,AA763)*0.02,-2)))</f>
        <v/>
      </c>
      <c r="AD763" s="18">
        <f>IF(M763&lt;=450000,0,MAX(0,ROUNDDOWN(AB763*0.06-MIN(50000,AB763)*0.03,-2))+MAX(0,ROUNDDOWN(AB763*0.04-MIN(50000,AB763)*0.02,-2)))</f>
        <v/>
      </c>
      <c r="AE763" s="18">
        <f>Y763-Z763</f>
        <v/>
      </c>
      <c r="AF763" s="18">
        <f>AC763-AD763</f>
        <v/>
      </c>
      <c r="AG763" s="18">
        <f>AE763+AF763</f>
        <v/>
      </c>
      <c r="AH763" s="20">
        <f>IF(W763&lt;=0,0,LOOKUP(W763,{0,1950001,3300001,6950001,9000001,18000001,40000001},{0.05,0.1,0.2,0.23,0.33,0.4,0.45}))</f>
        <v/>
      </c>
    </row>
    <row r="764">
      <c r="A764" t="inlineStr">
        <is>
          <t>1万円刻み 特例あり一般12万円</t>
        </is>
      </c>
      <c r="B764" s="18">
        <f>'4_1万円刻み'!$A$228</f>
        <v/>
      </c>
      <c r="C764" s="19" t="n">
        <v>2026</v>
      </c>
      <c r="D764" t="inlineStr">
        <is>
          <t>はい</t>
        </is>
      </c>
      <c r="E764" s="18" t="n">
        <v>120000</v>
      </c>
      <c r="F764" s="18" t="n">
        <v>0</v>
      </c>
      <c r="G764" s="18" t="n">
        <v>0</v>
      </c>
      <c r="H764" s="18" t="n">
        <v>0</v>
      </c>
      <c r="I764" s="18" t="n">
        <v>0</v>
      </c>
      <c r="J764" s="18">
        <f>ROUND(MIN(B764/12,650000)*12*0.0915+MIN(B764/12,1390000)*12*(0.0504+0)+B764*0.005,0)</f>
        <v/>
      </c>
      <c r="K764" s="18" t="n">
        <v>0</v>
      </c>
      <c r="L764" s="18" t="n">
        <v>0</v>
      </c>
      <c r="M764" s="18">
        <f>ROUND(IF(C764&gt;=2026,IF(B764&lt;741000,0,IF(B764&lt;2191000,B764-740000,IF(B764&lt;2193000,1451000,IF(B764&lt;2196000,1453000,IF(B764&lt;2200000,1456000,IF(B764&lt;3600000,ROUNDDOWN(B764/4,-3)*2.8-80000,IF(B764&lt;6600000,ROUNDDOWN(B764/4,-3)*3.2-440000,IF(B764&lt;8500000,ROUNDDOWN(B764*0.9,0)-1100000,B764-1950000)))))))),IF(B764&lt;651000,0,IF(B764&lt;1900000,B764-650000,IF(B764&lt;3600000,ROUNDDOWN(B764/4,-3)*2.8-80000,IF(B764&lt;6600000,ROUNDDOWN(B764/4,-3)*3.2-440000,IF(B764&lt;8500000,ROUNDDOWN(B764*0.9,0)-1100000,B764-1950000)))))),0)</f>
        <v/>
      </c>
      <c r="N764" s="18">
        <f>IF(M764&gt;23500000,NA(),IF(C764&gt;=2026,IF(M764&lt;=4890000,1040000,IF(M764&lt;=6550000,670000,620000)),IF(M764&lt;=1320000,950000,IF(M764&lt;=3360000,880000,IF(M764&lt;=4890000,680000,IF(M764&lt;=6550000,630000,580000))))))</f>
        <v/>
      </c>
      <c r="O764" s="18">
        <f>IF(F764&lt;=0,IF(AND(D764="はい",C764&gt;=2026,C764&lt;=2027),IF(E764&lt;=0,0,IF(E764&lt;=30000,E764,IF(E764&lt;=60000,ROUNDUP(E764/2,0)+15000,IF(E764&lt;=120000,ROUNDUP(E764/4,0)+30000,60000)))),IF(E764&lt;=0,0,IF(E764&lt;=20000,E764,IF(E764&lt;=40000,ROUNDUP(E764/2,0)+10000,IF(E764&lt;=80000,ROUNDUP(E764/4,0)+20000,40000))))),IF(E764&lt;=0,IF(F764&lt;=0,0,IF(F764&lt;=25000,F764,IF(F764&lt;=50000,ROUNDUP(F764/2,0)+12500,IF(F764&lt;=100000,ROUNDUP(F764/4,0)+25000,50000)))),MAX(IF(F764&lt;=0,0,IF(F764&lt;=25000,F764,IF(F764&lt;=50000,ROUNDUP(F764/2,0)+12500,IF(F764&lt;=100000,ROUNDUP(F764/4,0)+25000,50000)))),MIN(IF(AND(D764="はい",C764&gt;=2026,C764&lt;=2027),IF(E764&lt;=0,0,IF(E764&lt;=30000,E764,IF(E764&lt;=60000,ROUNDUP(E764/2,0)+15000,IF(E764&lt;=120000,ROUNDUP(E764/4,0)+30000,60000)))),IF(E764&lt;=0,0,IF(E764&lt;=20000,E764,IF(E764&lt;=40000,ROUNDUP(E764/2,0)+10000,IF(E764&lt;=80000,ROUNDUP(E764/4,0)+20000,40000)))))+IF(F764&lt;=0,0,IF(F764&lt;=25000,F764,IF(F764&lt;=50000,ROUNDUP(F764/2,0)+12500,IF(F764&lt;=100000,ROUNDUP(F764/4,0)+25000,50000)))),IF(AND(D764="はい",C764&gt;=2026,C764&lt;=2027),60000,40000)))))</f>
        <v/>
      </c>
      <c r="P764" s="18">
        <f>IF(G764&lt;=0,0,IF(G764&lt;=20000,G764,IF(G764&lt;=40000,ROUNDUP(G764/2,0)+10000,IF(G764&lt;=80000,ROUNDUP(G764/4,0)+20000,40000))))</f>
        <v/>
      </c>
      <c r="Q764" s="18">
        <f>IF(I764&lt;=0,IF(H764&lt;=0,0,IF(H764&lt;=20000,H764,IF(H764&lt;=40000,ROUNDUP(H764/2,0)+10000,IF(H764&lt;=80000,ROUNDUP(H764/4,0)+20000,40000)))),IF(H764&lt;=0,IF(I764&lt;=0,0,IF(I764&lt;=25000,I764,IF(I764&lt;=50000,ROUNDUP(I764/2,0)+12500,IF(I764&lt;=100000,ROUNDUP(I764/4,0)+25000,50000)))),MAX(IF(I764&lt;=0,0,IF(I764&lt;=25000,I764,IF(I764&lt;=50000,ROUNDUP(I764/2,0)+12500,IF(I764&lt;=100000,ROUNDUP(I764/4,0)+25000,50000)))),MIN(IF(H764&lt;=0,0,IF(H764&lt;=20000,H764,IF(H764&lt;=40000,ROUNDUP(H764/2,0)+10000,IF(H764&lt;=80000,ROUNDUP(H764/4,0)+20000,40000))))+IF(I764&lt;=0,0,IF(I764&lt;=25000,I764,IF(I764&lt;=50000,ROUNDUP(I764/2,0)+12500,IF(I764&lt;=100000,ROUNDUP(I764/4,0)+25000,50000)))),40000))))</f>
        <v/>
      </c>
      <c r="R764" s="18">
        <f>MIN(120000,O764+P764+Q764)</f>
        <v/>
      </c>
      <c r="S764" s="18">
        <f>IF(F764&lt;=0,IF(E764&lt;=0,0,IF(E764&lt;=12000,E764,IF(E764&lt;=32000,ROUNDUP(E764/2,0)+6000,IF(E764&lt;=56000,ROUNDUP(E764/4,0)+14000,28000)))),IF(E764&lt;=0,IF(F764&lt;=0,0,IF(F764&lt;=15000,F764,IF(F764&lt;=40000,ROUNDUP(F764/2,0)+7500,IF(F764&lt;=70000,ROUNDUP(F764/4,0)+17500,35000)))),MAX(IF(F764&lt;=0,0,IF(F764&lt;=15000,F764,IF(F764&lt;=40000,ROUNDUP(F764/2,0)+7500,IF(F764&lt;=70000,ROUNDUP(F764/4,0)+17500,35000)))),MIN(IF(E764&lt;=0,0,IF(E764&lt;=12000,E764,IF(E764&lt;=32000,ROUNDUP(E764/2,0)+6000,IF(E764&lt;=56000,ROUNDUP(E764/4,0)+14000,28000))))+IF(F764&lt;=0,0,IF(F764&lt;=15000,F764,IF(F764&lt;=40000,ROUNDUP(F764/2,0)+7500,IF(F764&lt;=70000,ROUNDUP(F764/4,0)+17500,35000)))),28000))))</f>
        <v/>
      </c>
      <c r="T764" s="18">
        <f>IF(G764&lt;=0,0,IF(G764&lt;=12000,G764,IF(G764&lt;=32000,ROUNDUP(G764/2,0)+6000,IF(G764&lt;=56000,ROUNDUP(G764/4,0)+14000,28000))))</f>
        <v/>
      </c>
      <c r="U764" s="18">
        <f>IF(I764&lt;=0,IF(H764&lt;=0,0,IF(H764&lt;=12000,H764,IF(H764&lt;=32000,ROUNDUP(H764/2,0)+6000,IF(H764&lt;=56000,ROUNDUP(H764/4,0)+14000,28000)))),IF(H764&lt;=0,IF(I764&lt;=0,0,IF(I764&lt;=15000,I764,IF(I764&lt;=40000,ROUNDUP(I764/2,0)+7500,IF(I764&lt;=70000,ROUNDUP(I764/4,0)+17500,35000)))),MAX(IF(I764&lt;=0,0,IF(I764&lt;=15000,I764,IF(I764&lt;=40000,ROUNDUP(I764/2,0)+7500,IF(I764&lt;=70000,ROUNDUP(I764/4,0)+17500,35000)))),MIN(IF(H764&lt;=0,0,IF(H764&lt;=12000,H764,IF(H764&lt;=32000,ROUNDUP(H764/2,0)+6000,IF(H764&lt;=56000,ROUNDUP(H764/4,0)+14000,28000))))+IF(I764&lt;=0,0,IF(I764&lt;=15000,I764,IF(I764&lt;=40000,ROUNDUP(I764/2,0)+7500,IF(I764&lt;=70000,ROUNDUP(I764/4,0)+17500,35000)))),28000))))</f>
        <v/>
      </c>
      <c r="V764" s="18">
        <f>MIN(70000,S764+T764+U764)</f>
        <v/>
      </c>
      <c r="W764" s="18">
        <f>MAX(0,ROUNDDOWN(M764-J764-N764-K764-0,-3))</f>
        <v/>
      </c>
      <c r="X764" s="18">
        <f>MAX(0,ROUNDDOWN(M764-J764-N764-K764-R764,-3))</f>
        <v/>
      </c>
      <c r="Y764" s="18">
        <f>IF(W764&lt;=0,0,ROUNDDOWN((W764*LOOKUP(W764,{0,1950001,3300001,6950001,9000001,18000001,40000001},{0.05,0.1,0.2,0.23,0.33,0.4,0.45})-LOOKUP(W764,{0,1950001,3300001,6950001,9000001,18000001,40000001},{0,97500,427500,636000,1536000,2796000,4796000}))*1.021,-2))</f>
        <v/>
      </c>
      <c r="Z764" s="18">
        <f>IF(X764&lt;=0,0,ROUNDDOWN((X764*LOOKUP(X764,{0,1950001,3300001,6950001,9000001,18000001,40000001},{0.05,0.1,0.2,0.23,0.33,0.4,0.45})-LOOKUP(X764,{0,1950001,3300001,6950001,9000001,18000001,40000001},{0,97500,427500,636000,1536000,2796000,4796000}))*1.021,-2))</f>
        <v/>
      </c>
      <c r="AA764" s="18">
        <f>MAX(0,ROUNDDOWN(M764-J764-430000-L764-0,-3))</f>
        <v/>
      </c>
      <c r="AB764" s="18">
        <f>MAX(0,ROUNDDOWN(M764-J764-430000-L764-V764,-3))</f>
        <v/>
      </c>
      <c r="AC764" s="18">
        <f>IF(M764&lt;=450000,0,MAX(0,ROUNDDOWN(AA764*0.06-MIN(50000,AA764)*0.03,-2))+MAX(0,ROUNDDOWN(AA764*0.04-MIN(50000,AA764)*0.02,-2)))</f>
        <v/>
      </c>
      <c r="AD764" s="18">
        <f>IF(M764&lt;=450000,0,MAX(0,ROUNDDOWN(AB764*0.06-MIN(50000,AB764)*0.03,-2))+MAX(0,ROUNDDOWN(AB764*0.04-MIN(50000,AB764)*0.02,-2)))</f>
        <v/>
      </c>
      <c r="AE764" s="18">
        <f>Y764-Z764</f>
        <v/>
      </c>
      <c r="AF764" s="18">
        <f>AC764-AD764</f>
        <v/>
      </c>
      <c r="AG764" s="18">
        <f>AE764+AF764</f>
        <v/>
      </c>
      <c r="AH764" s="20">
        <f>IF(W764&lt;=0,0,LOOKUP(W764,{0,1950001,3300001,6950001,9000001,18000001,40000001},{0.05,0.1,0.2,0.23,0.33,0.4,0.45}))</f>
        <v/>
      </c>
    </row>
    <row r="765">
      <c r="A765" t="inlineStr">
        <is>
          <t>1万円刻み 3区分8万円ずつ</t>
        </is>
      </c>
      <c r="B765" s="18">
        <f>'4_1万円刻み'!$A$229</f>
        <v/>
      </c>
      <c r="C765" s="19" t="n">
        <v>2026</v>
      </c>
      <c r="D765" t="inlineStr">
        <is>
          <t>いいえ</t>
        </is>
      </c>
      <c r="E765" s="18" t="n">
        <v>80000</v>
      </c>
      <c r="F765" s="18" t="n">
        <v>0</v>
      </c>
      <c r="G765" s="18" t="n">
        <v>80000</v>
      </c>
      <c r="H765" s="18" t="n">
        <v>80000</v>
      </c>
      <c r="I765" s="18" t="n">
        <v>0</v>
      </c>
      <c r="J765" s="18">
        <f>ROUND(MIN(B765/12,650000)*12*0.0915+MIN(B765/12,1390000)*12*(0.0504+0)+B765*0.005,0)</f>
        <v/>
      </c>
      <c r="K765" s="18" t="n">
        <v>0</v>
      </c>
      <c r="L765" s="18" t="n">
        <v>0</v>
      </c>
      <c r="M765" s="18">
        <f>ROUND(IF(C765&gt;=2026,IF(B765&lt;741000,0,IF(B765&lt;2191000,B765-740000,IF(B765&lt;2193000,1451000,IF(B765&lt;2196000,1453000,IF(B765&lt;2200000,1456000,IF(B765&lt;3600000,ROUNDDOWN(B765/4,-3)*2.8-80000,IF(B765&lt;6600000,ROUNDDOWN(B765/4,-3)*3.2-440000,IF(B765&lt;8500000,ROUNDDOWN(B765*0.9,0)-1100000,B765-1950000)))))))),IF(B765&lt;651000,0,IF(B765&lt;1900000,B765-650000,IF(B765&lt;3600000,ROUNDDOWN(B765/4,-3)*2.8-80000,IF(B765&lt;6600000,ROUNDDOWN(B765/4,-3)*3.2-440000,IF(B765&lt;8500000,ROUNDDOWN(B765*0.9,0)-1100000,B765-1950000)))))),0)</f>
        <v/>
      </c>
      <c r="N765" s="18">
        <f>IF(M765&gt;23500000,NA(),IF(C765&gt;=2026,IF(M765&lt;=4890000,1040000,IF(M765&lt;=6550000,670000,620000)),IF(M765&lt;=1320000,950000,IF(M765&lt;=3360000,880000,IF(M765&lt;=4890000,680000,IF(M765&lt;=6550000,630000,580000))))))</f>
        <v/>
      </c>
      <c r="O765" s="18">
        <f>IF(F765&lt;=0,IF(AND(D765="はい",C765&gt;=2026,C765&lt;=2027),IF(E765&lt;=0,0,IF(E765&lt;=30000,E765,IF(E765&lt;=60000,ROUNDUP(E765/2,0)+15000,IF(E765&lt;=120000,ROUNDUP(E765/4,0)+30000,60000)))),IF(E765&lt;=0,0,IF(E765&lt;=20000,E765,IF(E765&lt;=40000,ROUNDUP(E765/2,0)+10000,IF(E765&lt;=80000,ROUNDUP(E765/4,0)+20000,40000))))),IF(E765&lt;=0,IF(F765&lt;=0,0,IF(F765&lt;=25000,F765,IF(F765&lt;=50000,ROUNDUP(F765/2,0)+12500,IF(F765&lt;=100000,ROUNDUP(F765/4,0)+25000,50000)))),MAX(IF(F765&lt;=0,0,IF(F765&lt;=25000,F765,IF(F765&lt;=50000,ROUNDUP(F765/2,0)+12500,IF(F765&lt;=100000,ROUNDUP(F765/4,0)+25000,50000)))),MIN(IF(AND(D765="はい",C765&gt;=2026,C765&lt;=2027),IF(E765&lt;=0,0,IF(E765&lt;=30000,E765,IF(E765&lt;=60000,ROUNDUP(E765/2,0)+15000,IF(E765&lt;=120000,ROUNDUP(E765/4,0)+30000,60000)))),IF(E765&lt;=0,0,IF(E765&lt;=20000,E765,IF(E765&lt;=40000,ROUNDUP(E765/2,0)+10000,IF(E765&lt;=80000,ROUNDUP(E765/4,0)+20000,40000)))))+IF(F765&lt;=0,0,IF(F765&lt;=25000,F765,IF(F765&lt;=50000,ROUNDUP(F765/2,0)+12500,IF(F765&lt;=100000,ROUNDUP(F765/4,0)+25000,50000)))),IF(AND(D765="はい",C765&gt;=2026,C765&lt;=2027),60000,40000)))))</f>
        <v/>
      </c>
      <c r="P765" s="18">
        <f>IF(G765&lt;=0,0,IF(G765&lt;=20000,G765,IF(G765&lt;=40000,ROUNDUP(G765/2,0)+10000,IF(G765&lt;=80000,ROUNDUP(G765/4,0)+20000,40000))))</f>
        <v/>
      </c>
      <c r="Q765" s="18">
        <f>IF(I765&lt;=0,IF(H765&lt;=0,0,IF(H765&lt;=20000,H765,IF(H765&lt;=40000,ROUNDUP(H765/2,0)+10000,IF(H765&lt;=80000,ROUNDUP(H765/4,0)+20000,40000)))),IF(H765&lt;=0,IF(I765&lt;=0,0,IF(I765&lt;=25000,I765,IF(I765&lt;=50000,ROUNDUP(I765/2,0)+12500,IF(I765&lt;=100000,ROUNDUP(I765/4,0)+25000,50000)))),MAX(IF(I765&lt;=0,0,IF(I765&lt;=25000,I765,IF(I765&lt;=50000,ROUNDUP(I765/2,0)+12500,IF(I765&lt;=100000,ROUNDUP(I765/4,0)+25000,50000)))),MIN(IF(H765&lt;=0,0,IF(H765&lt;=20000,H765,IF(H765&lt;=40000,ROUNDUP(H765/2,0)+10000,IF(H765&lt;=80000,ROUNDUP(H765/4,0)+20000,40000))))+IF(I765&lt;=0,0,IF(I765&lt;=25000,I765,IF(I765&lt;=50000,ROUNDUP(I765/2,0)+12500,IF(I765&lt;=100000,ROUNDUP(I765/4,0)+25000,50000)))),40000))))</f>
        <v/>
      </c>
      <c r="R765" s="18">
        <f>MIN(120000,O765+P765+Q765)</f>
        <v/>
      </c>
      <c r="S765" s="18">
        <f>IF(F765&lt;=0,IF(E765&lt;=0,0,IF(E765&lt;=12000,E765,IF(E765&lt;=32000,ROUNDUP(E765/2,0)+6000,IF(E765&lt;=56000,ROUNDUP(E765/4,0)+14000,28000)))),IF(E765&lt;=0,IF(F765&lt;=0,0,IF(F765&lt;=15000,F765,IF(F765&lt;=40000,ROUNDUP(F765/2,0)+7500,IF(F765&lt;=70000,ROUNDUP(F765/4,0)+17500,35000)))),MAX(IF(F765&lt;=0,0,IF(F765&lt;=15000,F765,IF(F765&lt;=40000,ROUNDUP(F765/2,0)+7500,IF(F765&lt;=70000,ROUNDUP(F765/4,0)+17500,35000)))),MIN(IF(E765&lt;=0,0,IF(E765&lt;=12000,E765,IF(E765&lt;=32000,ROUNDUP(E765/2,0)+6000,IF(E765&lt;=56000,ROUNDUP(E765/4,0)+14000,28000))))+IF(F765&lt;=0,0,IF(F765&lt;=15000,F765,IF(F765&lt;=40000,ROUNDUP(F765/2,0)+7500,IF(F765&lt;=70000,ROUNDUP(F765/4,0)+17500,35000)))),28000))))</f>
        <v/>
      </c>
      <c r="T765" s="18">
        <f>IF(G765&lt;=0,0,IF(G765&lt;=12000,G765,IF(G765&lt;=32000,ROUNDUP(G765/2,0)+6000,IF(G765&lt;=56000,ROUNDUP(G765/4,0)+14000,28000))))</f>
        <v/>
      </c>
      <c r="U765" s="18">
        <f>IF(I765&lt;=0,IF(H765&lt;=0,0,IF(H765&lt;=12000,H765,IF(H765&lt;=32000,ROUNDUP(H765/2,0)+6000,IF(H765&lt;=56000,ROUNDUP(H765/4,0)+14000,28000)))),IF(H765&lt;=0,IF(I765&lt;=0,0,IF(I765&lt;=15000,I765,IF(I765&lt;=40000,ROUNDUP(I765/2,0)+7500,IF(I765&lt;=70000,ROUNDUP(I765/4,0)+17500,35000)))),MAX(IF(I765&lt;=0,0,IF(I765&lt;=15000,I765,IF(I765&lt;=40000,ROUNDUP(I765/2,0)+7500,IF(I765&lt;=70000,ROUNDUP(I765/4,0)+17500,35000)))),MIN(IF(H765&lt;=0,0,IF(H765&lt;=12000,H765,IF(H765&lt;=32000,ROUNDUP(H765/2,0)+6000,IF(H765&lt;=56000,ROUNDUP(H765/4,0)+14000,28000))))+IF(I765&lt;=0,0,IF(I765&lt;=15000,I765,IF(I765&lt;=40000,ROUNDUP(I765/2,0)+7500,IF(I765&lt;=70000,ROUNDUP(I765/4,0)+17500,35000)))),28000))))</f>
        <v/>
      </c>
      <c r="V765" s="18">
        <f>MIN(70000,S765+T765+U765)</f>
        <v/>
      </c>
      <c r="W765" s="18">
        <f>MAX(0,ROUNDDOWN(M765-J765-N765-K765-0,-3))</f>
        <v/>
      </c>
      <c r="X765" s="18">
        <f>MAX(0,ROUNDDOWN(M765-J765-N765-K765-R765,-3))</f>
        <v/>
      </c>
      <c r="Y765" s="18">
        <f>IF(W765&lt;=0,0,ROUNDDOWN((W765*LOOKUP(W765,{0,1950001,3300001,6950001,9000001,18000001,40000001},{0.05,0.1,0.2,0.23,0.33,0.4,0.45})-LOOKUP(W765,{0,1950001,3300001,6950001,9000001,18000001,40000001},{0,97500,427500,636000,1536000,2796000,4796000}))*1.021,-2))</f>
        <v/>
      </c>
      <c r="Z765" s="18">
        <f>IF(X765&lt;=0,0,ROUNDDOWN((X765*LOOKUP(X765,{0,1950001,3300001,6950001,9000001,18000001,40000001},{0.05,0.1,0.2,0.23,0.33,0.4,0.45})-LOOKUP(X765,{0,1950001,3300001,6950001,9000001,18000001,40000001},{0,97500,427500,636000,1536000,2796000,4796000}))*1.021,-2))</f>
        <v/>
      </c>
      <c r="AA765" s="18">
        <f>MAX(0,ROUNDDOWN(M765-J765-430000-L765-0,-3))</f>
        <v/>
      </c>
      <c r="AB765" s="18">
        <f>MAX(0,ROUNDDOWN(M765-J765-430000-L765-V765,-3))</f>
        <v/>
      </c>
      <c r="AC765" s="18">
        <f>IF(M765&lt;=450000,0,MAX(0,ROUNDDOWN(AA765*0.06-MIN(50000,AA765)*0.03,-2))+MAX(0,ROUNDDOWN(AA765*0.04-MIN(50000,AA765)*0.02,-2)))</f>
        <v/>
      </c>
      <c r="AD765" s="18">
        <f>IF(M765&lt;=450000,0,MAX(0,ROUNDDOWN(AB765*0.06-MIN(50000,AB765)*0.03,-2))+MAX(0,ROUNDDOWN(AB765*0.04-MIN(50000,AB765)*0.02,-2)))</f>
        <v/>
      </c>
      <c r="AE765" s="18">
        <f>Y765-Z765</f>
        <v/>
      </c>
      <c r="AF765" s="18">
        <f>AC765-AD765</f>
        <v/>
      </c>
      <c r="AG765" s="18">
        <f>AE765+AF765</f>
        <v/>
      </c>
      <c r="AH765" s="20">
        <f>IF(W765&lt;=0,0,LOOKUP(W765,{0,1950001,3300001,6950001,9000001,18000001,40000001},{0.05,0.1,0.2,0.23,0.33,0.4,0.45}))</f>
        <v/>
      </c>
    </row>
    <row r="766">
      <c r="A766" t="inlineStr">
        <is>
          <t>1万円刻み 一般8万円</t>
        </is>
      </c>
      <c r="B766" s="18">
        <f>'4_1万円刻み'!$A$229</f>
        <v/>
      </c>
      <c r="C766" s="19" t="n">
        <v>2026</v>
      </c>
      <c r="D766" t="inlineStr">
        <is>
          <t>いいえ</t>
        </is>
      </c>
      <c r="E766" s="18" t="n">
        <v>80000</v>
      </c>
      <c r="F766" s="18" t="n">
        <v>0</v>
      </c>
      <c r="G766" s="18" t="n">
        <v>0</v>
      </c>
      <c r="H766" s="18" t="n">
        <v>0</v>
      </c>
      <c r="I766" s="18" t="n">
        <v>0</v>
      </c>
      <c r="J766" s="18">
        <f>ROUND(MIN(B766/12,650000)*12*0.0915+MIN(B766/12,1390000)*12*(0.0504+0)+B766*0.005,0)</f>
        <v/>
      </c>
      <c r="K766" s="18" t="n">
        <v>0</v>
      </c>
      <c r="L766" s="18" t="n">
        <v>0</v>
      </c>
      <c r="M766" s="18">
        <f>ROUND(IF(C766&gt;=2026,IF(B766&lt;741000,0,IF(B766&lt;2191000,B766-740000,IF(B766&lt;2193000,1451000,IF(B766&lt;2196000,1453000,IF(B766&lt;2200000,1456000,IF(B766&lt;3600000,ROUNDDOWN(B766/4,-3)*2.8-80000,IF(B766&lt;6600000,ROUNDDOWN(B766/4,-3)*3.2-440000,IF(B766&lt;8500000,ROUNDDOWN(B766*0.9,0)-1100000,B766-1950000)))))))),IF(B766&lt;651000,0,IF(B766&lt;1900000,B766-650000,IF(B766&lt;3600000,ROUNDDOWN(B766/4,-3)*2.8-80000,IF(B766&lt;6600000,ROUNDDOWN(B766/4,-3)*3.2-440000,IF(B766&lt;8500000,ROUNDDOWN(B766*0.9,0)-1100000,B766-1950000)))))),0)</f>
        <v/>
      </c>
      <c r="N766" s="18">
        <f>IF(M766&gt;23500000,NA(),IF(C766&gt;=2026,IF(M766&lt;=4890000,1040000,IF(M766&lt;=6550000,670000,620000)),IF(M766&lt;=1320000,950000,IF(M766&lt;=3360000,880000,IF(M766&lt;=4890000,680000,IF(M766&lt;=6550000,630000,580000))))))</f>
        <v/>
      </c>
      <c r="O766" s="18">
        <f>IF(F766&lt;=0,IF(AND(D766="はい",C766&gt;=2026,C766&lt;=2027),IF(E766&lt;=0,0,IF(E766&lt;=30000,E766,IF(E766&lt;=60000,ROUNDUP(E766/2,0)+15000,IF(E766&lt;=120000,ROUNDUP(E766/4,0)+30000,60000)))),IF(E766&lt;=0,0,IF(E766&lt;=20000,E766,IF(E766&lt;=40000,ROUNDUP(E766/2,0)+10000,IF(E766&lt;=80000,ROUNDUP(E766/4,0)+20000,40000))))),IF(E766&lt;=0,IF(F766&lt;=0,0,IF(F766&lt;=25000,F766,IF(F766&lt;=50000,ROUNDUP(F766/2,0)+12500,IF(F766&lt;=100000,ROUNDUP(F766/4,0)+25000,50000)))),MAX(IF(F766&lt;=0,0,IF(F766&lt;=25000,F766,IF(F766&lt;=50000,ROUNDUP(F766/2,0)+12500,IF(F766&lt;=100000,ROUNDUP(F766/4,0)+25000,50000)))),MIN(IF(AND(D766="はい",C766&gt;=2026,C766&lt;=2027),IF(E766&lt;=0,0,IF(E766&lt;=30000,E766,IF(E766&lt;=60000,ROUNDUP(E766/2,0)+15000,IF(E766&lt;=120000,ROUNDUP(E766/4,0)+30000,60000)))),IF(E766&lt;=0,0,IF(E766&lt;=20000,E766,IF(E766&lt;=40000,ROUNDUP(E766/2,0)+10000,IF(E766&lt;=80000,ROUNDUP(E766/4,0)+20000,40000)))))+IF(F766&lt;=0,0,IF(F766&lt;=25000,F766,IF(F766&lt;=50000,ROUNDUP(F766/2,0)+12500,IF(F766&lt;=100000,ROUNDUP(F766/4,0)+25000,50000)))),IF(AND(D766="はい",C766&gt;=2026,C766&lt;=2027),60000,40000)))))</f>
        <v/>
      </c>
      <c r="P766" s="18">
        <f>IF(G766&lt;=0,0,IF(G766&lt;=20000,G766,IF(G766&lt;=40000,ROUNDUP(G766/2,0)+10000,IF(G766&lt;=80000,ROUNDUP(G766/4,0)+20000,40000))))</f>
        <v/>
      </c>
      <c r="Q766" s="18">
        <f>IF(I766&lt;=0,IF(H766&lt;=0,0,IF(H766&lt;=20000,H766,IF(H766&lt;=40000,ROUNDUP(H766/2,0)+10000,IF(H766&lt;=80000,ROUNDUP(H766/4,0)+20000,40000)))),IF(H766&lt;=0,IF(I766&lt;=0,0,IF(I766&lt;=25000,I766,IF(I766&lt;=50000,ROUNDUP(I766/2,0)+12500,IF(I766&lt;=100000,ROUNDUP(I766/4,0)+25000,50000)))),MAX(IF(I766&lt;=0,0,IF(I766&lt;=25000,I766,IF(I766&lt;=50000,ROUNDUP(I766/2,0)+12500,IF(I766&lt;=100000,ROUNDUP(I766/4,0)+25000,50000)))),MIN(IF(H766&lt;=0,0,IF(H766&lt;=20000,H766,IF(H766&lt;=40000,ROUNDUP(H766/2,0)+10000,IF(H766&lt;=80000,ROUNDUP(H766/4,0)+20000,40000))))+IF(I766&lt;=0,0,IF(I766&lt;=25000,I766,IF(I766&lt;=50000,ROUNDUP(I766/2,0)+12500,IF(I766&lt;=100000,ROUNDUP(I766/4,0)+25000,50000)))),40000))))</f>
        <v/>
      </c>
      <c r="R766" s="18">
        <f>MIN(120000,O766+P766+Q766)</f>
        <v/>
      </c>
      <c r="S766" s="18">
        <f>IF(F766&lt;=0,IF(E766&lt;=0,0,IF(E766&lt;=12000,E766,IF(E766&lt;=32000,ROUNDUP(E766/2,0)+6000,IF(E766&lt;=56000,ROUNDUP(E766/4,0)+14000,28000)))),IF(E766&lt;=0,IF(F766&lt;=0,0,IF(F766&lt;=15000,F766,IF(F766&lt;=40000,ROUNDUP(F766/2,0)+7500,IF(F766&lt;=70000,ROUNDUP(F766/4,0)+17500,35000)))),MAX(IF(F766&lt;=0,0,IF(F766&lt;=15000,F766,IF(F766&lt;=40000,ROUNDUP(F766/2,0)+7500,IF(F766&lt;=70000,ROUNDUP(F766/4,0)+17500,35000)))),MIN(IF(E766&lt;=0,0,IF(E766&lt;=12000,E766,IF(E766&lt;=32000,ROUNDUP(E766/2,0)+6000,IF(E766&lt;=56000,ROUNDUP(E766/4,0)+14000,28000))))+IF(F766&lt;=0,0,IF(F766&lt;=15000,F766,IF(F766&lt;=40000,ROUNDUP(F766/2,0)+7500,IF(F766&lt;=70000,ROUNDUP(F766/4,0)+17500,35000)))),28000))))</f>
        <v/>
      </c>
      <c r="T766" s="18">
        <f>IF(G766&lt;=0,0,IF(G766&lt;=12000,G766,IF(G766&lt;=32000,ROUNDUP(G766/2,0)+6000,IF(G766&lt;=56000,ROUNDUP(G766/4,0)+14000,28000))))</f>
        <v/>
      </c>
      <c r="U766" s="18">
        <f>IF(I766&lt;=0,IF(H766&lt;=0,0,IF(H766&lt;=12000,H766,IF(H766&lt;=32000,ROUNDUP(H766/2,0)+6000,IF(H766&lt;=56000,ROUNDUP(H766/4,0)+14000,28000)))),IF(H766&lt;=0,IF(I766&lt;=0,0,IF(I766&lt;=15000,I766,IF(I766&lt;=40000,ROUNDUP(I766/2,0)+7500,IF(I766&lt;=70000,ROUNDUP(I766/4,0)+17500,35000)))),MAX(IF(I766&lt;=0,0,IF(I766&lt;=15000,I766,IF(I766&lt;=40000,ROUNDUP(I766/2,0)+7500,IF(I766&lt;=70000,ROUNDUP(I766/4,0)+17500,35000)))),MIN(IF(H766&lt;=0,0,IF(H766&lt;=12000,H766,IF(H766&lt;=32000,ROUNDUP(H766/2,0)+6000,IF(H766&lt;=56000,ROUNDUP(H766/4,0)+14000,28000))))+IF(I766&lt;=0,0,IF(I766&lt;=15000,I766,IF(I766&lt;=40000,ROUNDUP(I766/2,0)+7500,IF(I766&lt;=70000,ROUNDUP(I766/4,0)+17500,35000)))),28000))))</f>
        <v/>
      </c>
      <c r="V766" s="18">
        <f>MIN(70000,S766+T766+U766)</f>
        <v/>
      </c>
      <c r="W766" s="18">
        <f>MAX(0,ROUNDDOWN(M766-J766-N766-K766-0,-3))</f>
        <v/>
      </c>
      <c r="X766" s="18">
        <f>MAX(0,ROUNDDOWN(M766-J766-N766-K766-R766,-3))</f>
        <v/>
      </c>
      <c r="Y766" s="18">
        <f>IF(W766&lt;=0,0,ROUNDDOWN((W766*LOOKUP(W766,{0,1950001,3300001,6950001,9000001,18000001,40000001},{0.05,0.1,0.2,0.23,0.33,0.4,0.45})-LOOKUP(W766,{0,1950001,3300001,6950001,9000001,18000001,40000001},{0,97500,427500,636000,1536000,2796000,4796000}))*1.021,-2))</f>
        <v/>
      </c>
      <c r="Z766" s="18">
        <f>IF(X766&lt;=0,0,ROUNDDOWN((X766*LOOKUP(X766,{0,1950001,3300001,6950001,9000001,18000001,40000001},{0.05,0.1,0.2,0.23,0.33,0.4,0.45})-LOOKUP(X766,{0,1950001,3300001,6950001,9000001,18000001,40000001},{0,97500,427500,636000,1536000,2796000,4796000}))*1.021,-2))</f>
        <v/>
      </c>
      <c r="AA766" s="18">
        <f>MAX(0,ROUNDDOWN(M766-J766-430000-L766-0,-3))</f>
        <v/>
      </c>
      <c r="AB766" s="18">
        <f>MAX(0,ROUNDDOWN(M766-J766-430000-L766-V766,-3))</f>
        <v/>
      </c>
      <c r="AC766" s="18">
        <f>IF(M766&lt;=450000,0,MAX(0,ROUNDDOWN(AA766*0.06-MIN(50000,AA766)*0.03,-2))+MAX(0,ROUNDDOWN(AA766*0.04-MIN(50000,AA766)*0.02,-2)))</f>
        <v/>
      </c>
      <c r="AD766" s="18">
        <f>IF(M766&lt;=450000,0,MAX(0,ROUNDDOWN(AB766*0.06-MIN(50000,AB766)*0.03,-2))+MAX(0,ROUNDDOWN(AB766*0.04-MIN(50000,AB766)*0.02,-2)))</f>
        <v/>
      </c>
      <c r="AE766" s="18">
        <f>Y766-Z766</f>
        <v/>
      </c>
      <c r="AF766" s="18">
        <f>AC766-AD766</f>
        <v/>
      </c>
      <c r="AG766" s="18">
        <f>AE766+AF766</f>
        <v/>
      </c>
      <c r="AH766" s="20">
        <f>IF(W766&lt;=0,0,LOOKUP(W766,{0,1950001,3300001,6950001,9000001,18000001,40000001},{0.05,0.1,0.2,0.23,0.33,0.4,0.45}))</f>
        <v/>
      </c>
    </row>
    <row r="767">
      <c r="A767" t="inlineStr">
        <is>
          <t>1万円刻み 特例あり一般12万円</t>
        </is>
      </c>
      <c r="B767" s="18">
        <f>'4_1万円刻み'!$A$229</f>
        <v/>
      </c>
      <c r="C767" s="19" t="n">
        <v>2026</v>
      </c>
      <c r="D767" t="inlineStr">
        <is>
          <t>はい</t>
        </is>
      </c>
      <c r="E767" s="18" t="n">
        <v>120000</v>
      </c>
      <c r="F767" s="18" t="n">
        <v>0</v>
      </c>
      <c r="G767" s="18" t="n">
        <v>0</v>
      </c>
      <c r="H767" s="18" t="n">
        <v>0</v>
      </c>
      <c r="I767" s="18" t="n">
        <v>0</v>
      </c>
      <c r="J767" s="18">
        <f>ROUND(MIN(B767/12,650000)*12*0.0915+MIN(B767/12,1390000)*12*(0.0504+0)+B767*0.005,0)</f>
        <v/>
      </c>
      <c r="K767" s="18" t="n">
        <v>0</v>
      </c>
      <c r="L767" s="18" t="n">
        <v>0</v>
      </c>
      <c r="M767" s="18">
        <f>ROUND(IF(C767&gt;=2026,IF(B767&lt;741000,0,IF(B767&lt;2191000,B767-740000,IF(B767&lt;2193000,1451000,IF(B767&lt;2196000,1453000,IF(B767&lt;2200000,1456000,IF(B767&lt;3600000,ROUNDDOWN(B767/4,-3)*2.8-80000,IF(B767&lt;6600000,ROUNDDOWN(B767/4,-3)*3.2-440000,IF(B767&lt;8500000,ROUNDDOWN(B767*0.9,0)-1100000,B767-1950000)))))))),IF(B767&lt;651000,0,IF(B767&lt;1900000,B767-650000,IF(B767&lt;3600000,ROUNDDOWN(B767/4,-3)*2.8-80000,IF(B767&lt;6600000,ROUNDDOWN(B767/4,-3)*3.2-440000,IF(B767&lt;8500000,ROUNDDOWN(B767*0.9,0)-1100000,B767-1950000)))))),0)</f>
        <v/>
      </c>
      <c r="N767" s="18">
        <f>IF(M767&gt;23500000,NA(),IF(C767&gt;=2026,IF(M767&lt;=4890000,1040000,IF(M767&lt;=6550000,670000,620000)),IF(M767&lt;=1320000,950000,IF(M767&lt;=3360000,880000,IF(M767&lt;=4890000,680000,IF(M767&lt;=6550000,630000,580000))))))</f>
        <v/>
      </c>
      <c r="O767" s="18">
        <f>IF(F767&lt;=0,IF(AND(D767="はい",C767&gt;=2026,C767&lt;=2027),IF(E767&lt;=0,0,IF(E767&lt;=30000,E767,IF(E767&lt;=60000,ROUNDUP(E767/2,0)+15000,IF(E767&lt;=120000,ROUNDUP(E767/4,0)+30000,60000)))),IF(E767&lt;=0,0,IF(E767&lt;=20000,E767,IF(E767&lt;=40000,ROUNDUP(E767/2,0)+10000,IF(E767&lt;=80000,ROUNDUP(E767/4,0)+20000,40000))))),IF(E767&lt;=0,IF(F767&lt;=0,0,IF(F767&lt;=25000,F767,IF(F767&lt;=50000,ROUNDUP(F767/2,0)+12500,IF(F767&lt;=100000,ROUNDUP(F767/4,0)+25000,50000)))),MAX(IF(F767&lt;=0,0,IF(F767&lt;=25000,F767,IF(F767&lt;=50000,ROUNDUP(F767/2,0)+12500,IF(F767&lt;=100000,ROUNDUP(F767/4,0)+25000,50000)))),MIN(IF(AND(D767="はい",C767&gt;=2026,C767&lt;=2027),IF(E767&lt;=0,0,IF(E767&lt;=30000,E767,IF(E767&lt;=60000,ROUNDUP(E767/2,0)+15000,IF(E767&lt;=120000,ROUNDUP(E767/4,0)+30000,60000)))),IF(E767&lt;=0,0,IF(E767&lt;=20000,E767,IF(E767&lt;=40000,ROUNDUP(E767/2,0)+10000,IF(E767&lt;=80000,ROUNDUP(E767/4,0)+20000,40000)))))+IF(F767&lt;=0,0,IF(F767&lt;=25000,F767,IF(F767&lt;=50000,ROUNDUP(F767/2,0)+12500,IF(F767&lt;=100000,ROUNDUP(F767/4,0)+25000,50000)))),IF(AND(D767="はい",C767&gt;=2026,C767&lt;=2027),60000,40000)))))</f>
        <v/>
      </c>
      <c r="P767" s="18">
        <f>IF(G767&lt;=0,0,IF(G767&lt;=20000,G767,IF(G767&lt;=40000,ROUNDUP(G767/2,0)+10000,IF(G767&lt;=80000,ROUNDUP(G767/4,0)+20000,40000))))</f>
        <v/>
      </c>
      <c r="Q767" s="18">
        <f>IF(I767&lt;=0,IF(H767&lt;=0,0,IF(H767&lt;=20000,H767,IF(H767&lt;=40000,ROUNDUP(H767/2,0)+10000,IF(H767&lt;=80000,ROUNDUP(H767/4,0)+20000,40000)))),IF(H767&lt;=0,IF(I767&lt;=0,0,IF(I767&lt;=25000,I767,IF(I767&lt;=50000,ROUNDUP(I767/2,0)+12500,IF(I767&lt;=100000,ROUNDUP(I767/4,0)+25000,50000)))),MAX(IF(I767&lt;=0,0,IF(I767&lt;=25000,I767,IF(I767&lt;=50000,ROUNDUP(I767/2,0)+12500,IF(I767&lt;=100000,ROUNDUP(I767/4,0)+25000,50000)))),MIN(IF(H767&lt;=0,0,IF(H767&lt;=20000,H767,IF(H767&lt;=40000,ROUNDUP(H767/2,0)+10000,IF(H767&lt;=80000,ROUNDUP(H767/4,0)+20000,40000))))+IF(I767&lt;=0,0,IF(I767&lt;=25000,I767,IF(I767&lt;=50000,ROUNDUP(I767/2,0)+12500,IF(I767&lt;=100000,ROUNDUP(I767/4,0)+25000,50000)))),40000))))</f>
        <v/>
      </c>
      <c r="R767" s="18">
        <f>MIN(120000,O767+P767+Q767)</f>
        <v/>
      </c>
      <c r="S767" s="18">
        <f>IF(F767&lt;=0,IF(E767&lt;=0,0,IF(E767&lt;=12000,E767,IF(E767&lt;=32000,ROUNDUP(E767/2,0)+6000,IF(E767&lt;=56000,ROUNDUP(E767/4,0)+14000,28000)))),IF(E767&lt;=0,IF(F767&lt;=0,0,IF(F767&lt;=15000,F767,IF(F767&lt;=40000,ROUNDUP(F767/2,0)+7500,IF(F767&lt;=70000,ROUNDUP(F767/4,0)+17500,35000)))),MAX(IF(F767&lt;=0,0,IF(F767&lt;=15000,F767,IF(F767&lt;=40000,ROUNDUP(F767/2,0)+7500,IF(F767&lt;=70000,ROUNDUP(F767/4,0)+17500,35000)))),MIN(IF(E767&lt;=0,0,IF(E767&lt;=12000,E767,IF(E767&lt;=32000,ROUNDUP(E767/2,0)+6000,IF(E767&lt;=56000,ROUNDUP(E767/4,0)+14000,28000))))+IF(F767&lt;=0,0,IF(F767&lt;=15000,F767,IF(F767&lt;=40000,ROUNDUP(F767/2,0)+7500,IF(F767&lt;=70000,ROUNDUP(F767/4,0)+17500,35000)))),28000))))</f>
        <v/>
      </c>
      <c r="T767" s="18">
        <f>IF(G767&lt;=0,0,IF(G767&lt;=12000,G767,IF(G767&lt;=32000,ROUNDUP(G767/2,0)+6000,IF(G767&lt;=56000,ROUNDUP(G767/4,0)+14000,28000))))</f>
        <v/>
      </c>
      <c r="U767" s="18">
        <f>IF(I767&lt;=0,IF(H767&lt;=0,0,IF(H767&lt;=12000,H767,IF(H767&lt;=32000,ROUNDUP(H767/2,0)+6000,IF(H767&lt;=56000,ROUNDUP(H767/4,0)+14000,28000)))),IF(H767&lt;=0,IF(I767&lt;=0,0,IF(I767&lt;=15000,I767,IF(I767&lt;=40000,ROUNDUP(I767/2,0)+7500,IF(I767&lt;=70000,ROUNDUP(I767/4,0)+17500,35000)))),MAX(IF(I767&lt;=0,0,IF(I767&lt;=15000,I767,IF(I767&lt;=40000,ROUNDUP(I767/2,0)+7500,IF(I767&lt;=70000,ROUNDUP(I767/4,0)+17500,35000)))),MIN(IF(H767&lt;=0,0,IF(H767&lt;=12000,H767,IF(H767&lt;=32000,ROUNDUP(H767/2,0)+6000,IF(H767&lt;=56000,ROUNDUP(H767/4,0)+14000,28000))))+IF(I767&lt;=0,0,IF(I767&lt;=15000,I767,IF(I767&lt;=40000,ROUNDUP(I767/2,0)+7500,IF(I767&lt;=70000,ROUNDUP(I767/4,0)+17500,35000)))),28000))))</f>
        <v/>
      </c>
      <c r="V767" s="18">
        <f>MIN(70000,S767+T767+U767)</f>
        <v/>
      </c>
      <c r="W767" s="18">
        <f>MAX(0,ROUNDDOWN(M767-J767-N767-K767-0,-3))</f>
        <v/>
      </c>
      <c r="X767" s="18">
        <f>MAX(0,ROUNDDOWN(M767-J767-N767-K767-R767,-3))</f>
        <v/>
      </c>
      <c r="Y767" s="18">
        <f>IF(W767&lt;=0,0,ROUNDDOWN((W767*LOOKUP(W767,{0,1950001,3300001,6950001,9000001,18000001,40000001},{0.05,0.1,0.2,0.23,0.33,0.4,0.45})-LOOKUP(W767,{0,1950001,3300001,6950001,9000001,18000001,40000001},{0,97500,427500,636000,1536000,2796000,4796000}))*1.021,-2))</f>
        <v/>
      </c>
      <c r="Z767" s="18">
        <f>IF(X767&lt;=0,0,ROUNDDOWN((X767*LOOKUP(X767,{0,1950001,3300001,6950001,9000001,18000001,40000001},{0.05,0.1,0.2,0.23,0.33,0.4,0.45})-LOOKUP(X767,{0,1950001,3300001,6950001,9000001,18000001,40000001},{0,97500,427500,636000,1536000,2796000,4796000}))*1.021,-2))</f>
        <v/>
      </c>
      <c r="AA767" s="18">
        <f>MAX(0,ROUNDDOWN(M767-J767-430000-L767-0,-3))</f>
        <v/>
      </c>
      <c r="AB767" s="18">
        <f>MAX(0,ROUNDDOWN(M767-J767-430000-L767-V767,-3))</f>
        <v/>
      </c>
      <c r="AC767" s="18">
        <f>IF(M767&lt;=450000,0,MAX(0,ROUNDDOWN(AA767*0.06-MIN(50000,AA767)*0.03,-2))+MAX(0,ROUNDDOWN(AA767*0.04-MIN(50000,AA767)*0.02,-2)))</f>
        <v/>
      </c>
      <c r="AD767" s="18">
        <f>IF(M767&lt;=450000,0,MAX(0,ROUNDDOWN(AB767*0.06-MIN(50000,AB767)*0.03,-2))+MAX(0,ROUNDDOWN(AB767*0.04-MIN(50000,AB767)*0.02,-2)))</f>
        <v/>
      </c>
      <c r="AE767" s="18">
        <f>Y767-Z767</f>
        <v/>
      </c>
      <c r="AF767" s="18">
        <f>AC767-AD767</f>
        <v/>
      </c>
      <c r="AG767" s="18">
        <f>AE767+AF767</f>
        <v/>
      </c>
      <c r="AH767" s="20">
        <f>IF(W767&lt;=0,0,LOOKUP(W767,{0,1950001,3300001,6950001,9000001,18000001,40000001},{0.05,0.1,0.2,0.23,0.33,0.4,0.45}))</f>
        <v/>
      </c>
    </row>
    <row r="768">
      <c r="A768" t="inlineStr">
        <is>
          <t>1万円刻み 3区分8万円ずつ</t>
        </is>
      </c>
      <c r="B768" s="18">
        <f>'4_1万円刻み'!$A$230</f>
        <v/>
      </c>
      <c r="C768" s="19" t="n">
        <v>2026</v>
      </c>
      <c r="D768" t="inlineStr">
        <is>
          <t>いいえ</t>
        </is>
      </c>
      <c r="E768" s="18" t="n">
        <v>80000</v>
      </c>
      <c r="F768" s="18" t="n">
        <v>0</v>
      </c>
      <c r="G768" s="18" t="n">
        <v>80000</v>
      </c>
      <c r="H768" s="18" t="n">
        <v>80000</v>
      </c>
      <c r="I768" s="18" t="n">
        <v>0</v>
      </c>
      <c r="J768" s="18">
        <f>ROUND(MIN(B768/12,650000)*12*0.0915+MIN(B768/12,1390000)*12*(0.0504+0)+B768*0.005,0)</f>
        <v/>
      </c>
      <c r="K768" s="18" t="n">
        <v>0</v>
      </c>
      <c r="L768" s="18" t="n">
        <v>0</v>
      </c>
      <c r="M768" s="18">
        <f>ROUND(IF(C768&gt;=2026,IF(B768&lt;741000,0,IF(B768&lt;2191000,B768-740000,IF(B768&lt;2193000,1451000,IF(B768&lt;2196000,1453000,IF(B768&lt;2200000,1456000,IF(B768&lt;3600000,ROUNDDOWN(B768/4,-3)*2.8-80000,IF(B768&lt;6600000,ROUNDDOWN(B768/4,-3)*3.2-440000,IF(B768&lt;8500000,ROUNDDOWN(B768*0.9,0)-1100000,B768-1950000)))))))),IF(B768&lt;651000,0,IF(B768&lt;1900000,B768-650000,IF(B768&lt;3600000,ROUNDDOWN(B768/4,-3)*2.8-80000,IF(B768&lt;6600000,ROUNDDOWN(B768/4,-3)*3.2-440000,IF(B768&lt;8500000,ROUNDDOWN(B768*0.9,0)-1100000,B768-1950000)))))),0)</f>
        <v/>
      </c>
      <c r="N768" s="18">
        <f>IF(M768&gt;23500000,NA(),IF(C768&gt;=2026,IF(M768&lt;=4890000,1040000,IF(M768&lt;=6550000,670000,620000)),IF(M768&lt;=1320000,950000,IF(M768&lt;=3360000,880000,IF(M768&lt;=4890000,680000,IF(M768&lt;=6550000,630000,580000))))))</f>
        <v/>
      </c>
      <c r="O768" s="18">
        <f>IF(F768&lt;=0,IF(AND(D768="はい",C768&gt;=2026,C768&lt;=2027),IF(E768&lt;=0,0,IF(E768&lt;=30000,E768,IF(E768&lt;=60000,ROUNDUP(E768/2,0)+15000,IF(E768&lt;=120000,ROUNDUP(E768/4,0)+30000,60000)))),IF(E768&lt;=0,0,IF(E768&lt;=20000,E768,IF(E768&lt;=40000,ROUNDUP(E768/2,0)+10000,IF(E768&lt;=80000,ROUNDUP(E768/4,0)+20000,40000))))),IF(E768&lt;=0,IF(F768&lt;=0,0,IF(F768&lt;=25000,F768,IF(F768&lt;=50000,ROUNDUP(F768/2,0)+12500,IF(F768&lt;=100000,ROUNDUP(F768/4,0)+25000,50000)))),MAX(IF(F768&lt;=0,0,IF(F768&lt;=25000,F768,IF(F768&lt;=50000,ROUNDUP(F768/2,0)+12500,IF(F768&lt;=100000,ROUNDUP(F768/4,0)+25000,50000)))),MIN(IF(AND(D768="はい",C768&gt;=2026,C768&lt;=2027),IF(E768&lt;=0,0,IF(E768&lt;=30000,E768,IF(E768&lt;=60000,ROUNDUP(E768/2,0)+15000,IF(E768&lt;=120000,ROUNDUP(E768/4,0)+30000,60000)))),IF(E768&lt;=0,0,IF(E768&lt;=20000,E768,IF(E768&lt;=40000,ROUNDUP(E768/2,0)+10000,IF(E768&lt;=80000,ROUNDUP(E768/4,0)+20000,40000)))))+IF(F768&lt;=0,0,IF(F768&lt;=25000,F768,IF(F768&lt;=50000,ROUNDUP(F768/2,0)+12500,IF(F768&lt;=100000,ROUNDUP(F768/4,0)+25000,50000)))),IF(AND(D768="はい",C768&gt;=2026,C768&lt;=2027),60000,40000)))))</f>
        <v/>
      </c>
      <c r="P768" s="18">
        <f>IF(G768&lt;=0,0,IF(G768&lt;=20000,G768,IF(G768&lt;=40000,ROUNDUP(G768/2,0)+10000,IF(G768&lt;=80000,ROUNDUP(G768/4,0)+20000,40000))))</f>
        <v/>
      </c>
      <c r="Q768" s="18">
        <f>IF(I768&lt;=0,IF(H768&lt;=0,0,IF(H768&lt;=20000,H768,IF(H768&lt;=40000,ROUNDUP(H768/2,0)+10000,IF(H768&lt;=80000,ROUNDUP(H768/4,0)+20000,40000)))),IF(H768&lt;=0,IF(I768&lt;=0,0,IF(I768&lt;=25000,I768,IF(I768&lt;=50000,ROUNDUP(I768/2,0)+12500,IF(I768&lt;=100000,ROUNDUP(I768/4,0)+25000,50000)))),MAX(IF(I768&lt;=0,0,IF(I768&lt;=25000,I768,IF(I768&lt;=50000,ROUNDUP(I768/2,0)+12500,IF(I768&lt;=100000,ROUNDUP(I768/4,0)+25000,50000)))),MIN(IF(H768&lt;=0,0,IF(H768&lt;=20000,H768,IF(H768&lt;=40000,ROUNDUP(H768/2,0)+10000,IF(H768&lt;=80000,ROUNDUP(H768/4,0)+20000,40000))))+IF(I768&lt;=0,0,IF(I768&lt;=25000,I768,IF(I768&lt;=50000,ROUNDUP(I768/2,0)+12500,IF(I768&lt;=100000,ROUNDUP(I768/4,0)+25000,50000)))),40000))))</f>
        <v/>
      </c>
      <c r="R768" s="18">
        <f>MIN(120000,O768+P768+Q768)</f>
        <v/>
      </c>
      <c r="S768" s="18">
        <f>IF(F768&lt;=0,IF(E768&lt;=0,0,IF(E768&lt;=12000,E768,IF(E768&lt;=32000,ROUNDUP(E768/2,0)+6000,IF(E768&lt;=56000,ROUNDUP(E768/4,0)+14000,28000)))),IF(E768&lt;=0,IF(F768&lt;=0,0,IF(F768&lt;=15000,F768,IF(F768&lt;=40000,ROUNDUP(F768/2,0)+7500,IF(F768&lt;=70000,ROUNDUP(F768/4,0)+17500,35000)))),MAX(IF(F768&lt;=0,0,IF(F768&lt;=15000,F768,IF(F768&lt;=40000,ROUNDUP(F768/2,0)+7500,IF(F768&lt;=70000,ROUNDUP(F768/4,0)+17500,35000)))),MIN(IF(E768&lt;=0,0,IF(E768&lt;=12000,E768,IF(E768&lt;=32000,ROUNDUP(E768/2,0)+6000,IF(E768&lt;=56000,ROUNDUP(E768/4,0)+14000,28000))))+IF(F768&lt;=0,0,IF(F768&lt;=15000,F768,IF(F768&lt;=40000,ROUNDUP(F768/2,0)+7500,IF(F768&lt;=70000,ROUNDUP(F768/4,0)+17500,35000)))),28000))))</f>
        <v/>
      </c>
      <c r="T768" s="18">
        <f>IF(G768&lt;=0,0,IF(G768&lt;=12000,G768,IF(G768&lt;=32000,ROUNDUP(G768/2,0)+6000,IF(G768&lt;=56000,ROUNDUP(G768/4,0)+14000,28000))))</f>
        <v/>
      </c>
      <c r="U768" s="18">
        <f>IF(I768&lt;=0,IF(H768&lt;=0,0,IF(H768&lt;=12000,H768,IF(H768&lt;=32000,ROUNDUP(H768/2,0)+6000,IF(H768&lt;=56000,ROUNDUP(H768/4,0)+14000,28000)))),IF(H768&lt;=0,IF(I768&lt;=0,0,IF(I768&lt;=15000,I768,IF(I768&lt;=40000,ROUNDUP(I768/2,0)+7500,IF(I768&lt;=70000,ROUNDUP(I768/4,0)+17500,35000)))),MAX(IF(I768&lt;=0,0,IF(I768&lt;=15000,I768,IF(I768&lt;=40000,ROUNDUP(I768/2,0)+7500,IF(I768&lt;=70000,ROUNDUP(I768/4,0)+17500,35000)))),MIN(IF(H768&lt;=0,0,IF(H768&lt;=12000,H768,IF(H768&lt;=32000,ROUNDUP(H768/2,0)+6000,IF(H768&lt;=56000,ROUNDUP(H768/4,0)+14000,28000))))+IF(I768&lt;=0,0,IF(I768&lt;=15000,I768,IF(I768&lt;=40000,ROUNDUP(I768/2,0)+7500,IF(I768&lt;=70000,ROUNDUP(I768/4,0)+17500,35000)))),28000))))</f>
        <v/>
      </c>
      <c r="V768" s="18">
        <f>MIN(70000,S768+T768+U768)</f>
        <v/>
      </c>
      <c r="W768" s="18">
        <f>MAX(0,ROUNDDOWN(M768-J768-N768-K768-0,-3))</f>
        <v/>
      </c>
      <c r="X768" s="18">
        <f>MAX(0,ROUNDDOWN(M768-J768-N768-K768-R768,-3))</f>
        <v/>
      </c>
      <c r="Y768" s="18">
        <f>IF(W768&lt;=0,0,ROUNDDOWN((W768*LOOKUP(W768,{0,1950001,3300001,6950001,9000001,18000001,40000001},{0.05,0.1,0.2,0.23,0.33,0.4,0.45})-LOOKUP(W768,{0,1950001,3300001,6950001,9000001,18000001,40000001},{0,97500,427500,636000,1536000,2796000,4796000}))*1.021,-2))</f>
        <v/>
      </c>
      <c r="Z768" s="18">
        <f>IF(X768&lt;=0,0,ROUNDDOWN((X768*LOOKUP(X768,{0,1950001,3300001,6950001,9000001,18000001,40000001},{0.05,0.1,0.2,0.23,0.33,0.4,0.45})-LOOKUP(X768,{0,1950001,3300001,6950001,9000001,18000001,40000001},{0,97500,427500,636000,1536000,2796000,4796000}))*1.021,-2))</f>
        <v/>
      </c>
      <c r="AA768" s="18">
        <f>MAX(0,ROUNDDOWN(M768-J768-430000-L768-0,-3))</f>
        <v/>
      </c>
      <c r="AB768" s="18">
        <f>MAX(0,ROUNDDOWN(M768-J768-430000-L768-V768,-3))</f>
        <v/>
      </c>
      <c r="AC768" s="18">
        <f>IF(M768&lt;=450000,0,MAX(0,ROUNDDOWN(AA768*0.06-MIN(50000,AA768)*0.03,-2))+MAX(0,ROUNDDOWN(AA768*0.04-MIN(50000,AA768)*0.02,-2)))</f>
        <v/>
      </c>
      <c r="AD768" s="18">
        <f>IF(M768&lt;=450000,0,MAX(0,ROUNDDOWN(AB768*0.06-MIN(50000,AB768)*0.03,-2))+MAX(0,ROUNDDOWN(AB768*0.04-MIN(50000,AB768)*0.02,-2)))</f>
        <v/>
      </c>
      <c r="AE768" s="18">
        <f>Y768-Z768</f>
        <v/>
      </c>
      <c r="AF768" s="18">
        <f>AC768-AD768</f>
        <v/>
      </c>
      <c r="AG768" s="18">
        <f>AE768+AF768</f>
        <v/>
      </c>
      <c r="AH768" s="20">
        <f>IF(W768&lt;=0,0,LOOKUP(W768,{0,1950001,3300001,6950001,9000001,18000001,40000001},{0.05,0.1,0.2,0.23,0.33,0.4,0.45}))</f>
        <v/>
      </c>
    </row>
    <row r="769">
      <c r="A769" t="inlineStr">
        <is>
          <t>1万円刻み 一般8万円</t>
        </is>
      </c>
      <c r="B769" s="18">
        <f>'4_1万円刻み'!$A$230</f>
        <v/>
      </c>
      <c r="C769" s="19" t="n">
        <v>2026</v>
      </c>
      <c r="D769" t="inlineStr">
        <is>
          <t>いいえ</t>
        </is>
      </c>
      <c r="E769" s="18" t="n">
        <v>80000</v>
      </c>
      <c r="F769" s="18" t="n">
        <v>0</v>
      </c>
      <c r="G769" s="18" t="n">
        <v>0</v>
      </c>
      <c r="H769" s="18" t="n">
        <v>0</v>
      </c>
      <c r="I769" s="18" t="n">
        <v>0</v>
      </c>
      <c r="J769" s="18">
        <f>ROUND(MIN(B769/12,650000)*12*0.0915+MIN(B769/12,1390000)*12*(0.0504+0)+B769*0.005,0)</f>
        <v/>
      </c>
      <c r="K769" s="18" t="n">
        <v>0</v>
      </c>
      <c r="L769" s="18" t="n">
        <v>0</v>
      </c>
      <c r="M769" s="18">
        <f>ROUND(IF(C769&gt;=2026,IF(B769&lt;741000,0,IF(B769&lt;2191000,B769-740000,IF(B769&lt;2193000,1451000,IF(B769&lt;2196000,1453000,IF(B769&lt;2200000,1456000,IF(B769&lt;3600000,ROUNDDOWN(B769/4,-3)*2.8-80000,IF(B769&lt;6600000,ROUNDDOWN(B769/4,-3)*3.2-440000,IF(B769&lt;8500000,ROUNDDOWN(B769*0.9,0)-1100000,B769-1950000)))))))),IF(B769&lt;651000,0,IF(B769&lt;1900000,B769-650000,IF(B769&lt;3600000,ROUNDDOWN(B769/4,-3)*2.8-80000,IF(B769&lt;6600000,ROUNDDOWN(B769/4,-3)*3.2-440000,IF(B769&lt;8500000,ROUNDDOWN(B769*0.9,0)-1100000,B769-1950000)))))),0)</f>
        <v/>
      </c>
      <c r="N769" s="18">
        <f>IF(M769&gt;23500000,NA(),IF(C769&gt;=2026,IF(M769&lt;=4890000,1040000,IF(M769&lt;=6550000,670000,620000)),IF(M769&lt;=1320000,950000,IF(M769&lt;=3360000,880000,IF(M769&lt;=4890000,680000,IF(M769&lt;=6550000,630000,580000))))))</f>
        <v/>
      </c>
      <c r="O769" s="18">
        <f>IF(F769&lt;=0,IF(AND(D769="はい",C769&gt;=2026,C769&lt;=2027),IF(E769&lt;=0,0,IF(E769&lt;=30000,E769,IF(E769&lt;=60000,ROUNDUP(E769/2,0)+15000,IF(E769&lt;=120000,ROUNDUP(E769/4,0)+30000,60000)))),IF(E769&lt;=0,0,IF(E769&lt;=20000,E769,IF(E769&lt;=40000,ROUNDUP(E769/2,0)+10000,IF(E769&lt;=80000,ROUNDUP(E769/4,0)+20000,40000))))),IF(E769&lt;=0,IF(F769&lt;=0,0,IF(F769&lt;=25000,F769,IF(F769&lt;=50000,ROUNDUP(F769/2,0)+12500,IF(F769&lt;=100000,ROUNDUP(F769/4,0)+25000,50000)))),MAX(IF(F769&lt;=0,0,IF(F769&lt;=25000,F769,IF(F769&lt;=50000,ROUNDUP(F769/2,0)+12500,IF(F769&lt;=100000,ROUNDUP(F769/4,0)+25000,50000)))),MIN(IF(AND(D769="はい",C769&gt;=2026,C769&lt;=2027),IF(E769&lt;=0,0,IF(E769&lt;=30000,E769,IF(E769&lt;=60000,ROUNDUP(E769/2,0)+15000,IF(E769&lt;=120000,ROUNDUP(E769/4,0)+30000,60000)))),IF(E769&lt;=0,0,IF(E769&lt;=20000,E769,IF(E769&lt;=40000,ROUNDUP(E769/2,0)+10000,IF(E769&lt;=80000,ROUNDUP(E769/4,0)+20000,40000)))))+IF(F769&lt;=0,0,IF(F769&lt;=25000,F769,IF(F769&lt;=50000,ROUNDUP(F769/2,0)+12500,IF(F769&lt;=100000,ROUNDUP(F769/4,0)+25000,50000)))),IF(AND(D769="はい",C769&gt;=2026,C769&lt;=2027),60000,40000)))))</f>
        <v/>
      </c>
      <c r="P769" s="18">
        <f>IF(G769&lt;=0,0,IF(G769&lt;=20000,G769,IF(G769&lt;=40000,ROUNDUP(G769/2,0)+10000,IF(G769&lt;=80000,ROUNDUP(G769/4,0)+20000,40000))))</f>
        <v/>
      </c>
      <c r="Q769" s="18">
        <f>IF(I769&lt;=0,IF(H769&lt;=0,0,IF(H769&lt;=20000,H769,IF(H769&lt;=40000,ROUNDUP(H769/2,0)+10000,IF(H769&lt;=80000,ROUNDUP(H769/4,0)+20000,40000)))),IF(H769&lt;=0,IF(I769&lt;=0,0,IF(I769&lt;=25000,I769,IF(I769&lt;=50000,ROUNDUP(I769/2,0)+12500,IF(I769&lt;=100000,ROUNDUP(I769/4,0)+25000,50000)))),MAX(IF(I769&lt;=0,0,IF(I769&lt;=25000,I769,IF(I769&lt;=50000,ROUNDUP(I769/2,0)+12500,IF(I769&lt;=100000,ROUNDUP(I769/4,0)+25000,50000)))),MIN(IF(H769&lt;=0,0,IF(H769&lt;=20000,H769,IF(H769&lt;=40000,ROUNDUP(H769/2,0)+10000,IF(H769&lt;=80000,ROUNDUP(H769/4,0)+20000,40000))))+IF(I769&lt;=0,0,IF(I769&lt;=25000,I769,IF(I769&lt;=50000,ROUNDUP(I769/2,0)+12500,IF(I769&lt;=100000,ROUNDUP(I769/4,0)+25000,50000)))),40000))))</f>
        <v/>
      </c>
      <c r="R769" s="18">
        <f>MIN(120000,O769+P769+Q769)</f>
        <v/>
      </c>
      <c r="S769" s="18">
        <f>IF(F769&lt;=0,IF(E769&lt;=0,0,IF(E769&lt;=12000,E769,IF(E769&lt;=32000,ROUNDUP(E769/2,0)+6000,IF(E769&lt;=56000,ROUNDUP(E769/4,0)+14000,28000)))),IF(E769&lt;=0,IF(F769&lt;=0,0,IF(F769&lt;=15000,F769,IF(F769&lt;=40000,ROUNDUP(F769/2,0)+7500,IF(F769&lt;=70000,ROUNDUP(F769/4,0)+17500,35000)))),MAX(IF(F769&lt;=0,0,IF(F769&lt;=15000,F769,IF(F769&lt;=40000,ROUNDUP(F769/2,0)+7500,IF(F769&lt;=70000,ROUNDUP(F769/4,0)+17500,35000)))),MIN(IF(E769&lt;=0,0,IF(E769&lt;=12000,E769,IF(E769&lt;=32000,ROUNDUP(E769/2,0)+6000,IF(E769&lt;=56000,ROUNDUP(E769/4,0)+14000,28000))))+IF(F769&lt;=0,0,IF(F769&lt;=15000,F769,IF(F769&lt;=40000,ROUNDUP(F769/2,0)+7500,IF(F769&lt;=70000,ROUNDUP(F769/4,0)+17500,35000)))),28000))))</f>
        <v/>
      </c>
      <c r="T769" s="18">
        <f>IF(G769&lt;=0,0,IF(G769&lt;=12000,G769,IF(G769&lt;=32000,ROUNDUP(G769/2,0)+6000,IF(G769&lt;=56000,ROUNDUP(G769/4,0)+14000,28000))))</f>
        <v/>
      </c>
      <c r="U769" s="18">
        <f>IF(I769&lt;=0,IF(H769&lt;=0,0,IF(H769&lt;=12000,H769,IF(H769&lt;=32000,ROUNDUP(H769/2,0)+6000,IF(H769&lt;=56000,ROUNDUP(H769/4,0)+14000,28000)))),IF(H769&lt;=0,IF(I769&lt;=0,0,IF(I769&lt;=15000,I769,IF(I769&lt;=40000,ROUNDUP(I769/2,0)+7500,IF(I769&lt;=70000,ROUNDUP(I769/4,0)+17500,35000)))),MAX(IF(I769&lt;=0,0,IF(I769&lt;=15000,I769,IF(I769&lt;=40000,ROUNDUP(I769/2,0)+7500,IF(I769&lt;=70000,ROUNDUP(I769/4,0)+17500,35000)))),MIN(IF(H769&lt;=0,0,IF(H769&lt;=12000,H769,IF(H769&lt;=32000,ROUNDUP(H769/2,0)+6000,IF(H769&lt;=56000,ROUNDUP(H769/4,0)+14000,28000))))+IF(I769&lt;=0,0,IF(I769&lt;=15000,I769,IF(I769&lt;=40000,ROUNDUP(I769/2,0)+7500,IF(I769&lt;=70000,ROUNDUP(I769/4,0)+17500,35000)))),28000))))</f>
        <v/>
      </c>
      <c r="V769" s="18">
        <f>MIN(70000,S769+T769+U769)</f>
        <v/>
      </c>
      <c r="W769" s="18">
        <f>MAX(0,ROUNDDOWN(M769-J769-N769-K769-0,-3))</f>
        <v/>
      </c>
      <c r="X769" s="18">
        <f>MAX(0,ROUNDDOWN(M769-J769-N769-K769-R769,-3))</f>
        <v/>
      </c>
      <c r="Y769" s="18">
        <f>IF(W769&lt;=0,0,ROUNDDOWN((W769*LOOKUP(W769,{0,1950001,3300001,6950001,9000001,18000001,40000001},{0.05,0.1,0.2,0.23,0.33,0.4,0.45})-LOOKUP(W769,{0,1950001,3300001,6950001,9000001,18000001,40000001},{0,97500,427500,636000,1536000,2796000,4796000}))*1.021,-2))</f>
        <v/>
      </c>
      <c r="Z769" s="18">
        <f>IF(X769&lt;=0,0,ROUNDDOWN((X769*LOOKUP(X769,{0,1950001,3300001,6950001,9000001,18000001,40000001},{0.05,0.1,0.2,0.23,0.33,0.4,0.45})-LOOKUP(X769,{0,1950001,3300001,6950001,9000001,18000001,40000001},{0,97500,427500,636000,1536000,2796000,4796000}))*1.021,-2))</f>
        <v/>
      </c>
      <c r="AA769" s="18">
        <f>MAX(0,ROUNDDOWN(M769-J769-430000-L769-0,-3))</f>
        <v/>
      </c>
      <c r="AB769" s="18">
        <f>MAX(0,ROUNDDOWN(M769-J769-430000-L769-V769,-3))</f>
        <v/>
      </c>
      <c r="AC769" s="18">
        <f>IF(M769&lt;=450000,0,MAX(0,ROUNDDOWN(AA769*0.06-MIN(50000,AA769)*0.03,-2))+MAX(0,ROUNDDOWN(AA769*0.04-MIN(50000,AA769)*0.02,-2)))</f>
        <v/>
      </c>
      <c r="AD769" s="18">
        <f>IF(M769&lt;=450000,0,MAX(0,ROUNDDOWN(AB769*0.06-MIN(50000,AB769)*0.03,-2))+MAX(0,ROUNDDOWN(AB769*0.04-MIN(50000,AB769)*0.02,-2)))</f>
        <v/>
      </c>
      <c r="AE769" s="18">
        <f>Y769-Z769</f>
        <v/>
      </c>
      <c r="AF769" s="18">
        <f>AC769-AD769</f>
        <v/>
      </c>
      <c r="AG769" s="18">
        <f>AE769+AF769</f>
        <v/>
      </c>
      <c r="AH769" s="20">
        <f>IF(W769&lt;=0,0,LOOKUP(W769,{0,1950001,3300001,6950001,9000001,18000001,40000001},{0.05,0.1,0.2,0.23,0.33,0.4,0.45}))</f>
        <v/>
      </c>
    </row>
    <row r="770">
      <c r="A770" t="inlineStr">
        <is>
          <t>1万円刻み 特例あり一般12万円</t>
        </is>
      </c>
      <c r="B770" s="18">
        <f>'4_1万円刻み'!$A$230</f>
        <v/>
      </c>
      <c r="C770" s="19" t="n">
        <v>2026</v>
      </c>
      <c r="D770" t="inlineStr">
        <is>
          <t>はい</t>
        </is>
      </c>
      <c r="E770" s="18" t="n">
        <v>120000</v>
      </c>
      <c r="F770" s="18" t="n">
        <v>0</v>
      </c>
      <c r="G770" s="18" t="n">
        <v>0</v>
      </c>
      <c r="H770" s="18" t="n">
        <v>0</v>
      </c>
      <c r="I770" s="18" t="n">
        <v>0</v>
      </c>
      <c r="J770" s="18">
        <f>ROUND(MIN(B770/12,650000)*12*0.0915+MIN(B770/12,1390000)*12*(0.0504+0)+B770*0.005,0)</f>
        <v/>
      </c>
      <c r="K770" s="18" t="n">
        <v>0</v>
      </c>
      <c r="L770" s="18" t="n">
        <v>0</v>
      </c>
      <c r="M770" s="18">
        <f>ROUND(IF(C770&gt;=2026,IF(B770&lt;741000,0,IF(B770&lt;2191000,B770-740000,IF(B770&lt;2193000,1451000,IF(B770&lt;2196000,1453000,IF(B770&lt;2200000,1456000,IF(B770&lt;3600000,ROUNDDOWN(B770/4,-3)*2.8-80000,IF(B770&lt;6600000,ROUNDDOWN(B770/4,-3)*3.2-440000,IF(B770&lt;8500000,ROUNDDOWN(B770*0.9,0)-1100000,B770-1950000)))))))),IF(B770&lt;651000,0,IF(B770&lt;1900000,B770-650000,IF(B770&lt;3600000,ROUNDDOWN(B770/4,-3)*2.8-80000,IF(B770&lt;6600000,ROUNDDOWN(B770/4,-3)*3.2-440000,IF(B770&lt;8500000,ROUNDDOWN(B770*0.9,0)-1100000,B770-1950000)))))),0)</f>
        <v/>
      </c>
      <c r="N770" s="18">
        <f>IF(M770&gt;23500000,NA(),IF(C770&gt;=2026,IF(M770&lt;=4890000,1040000,IF(M770&lt;=6550000,670000,620000)),IF(M770&lt;=1320000,950000,IF(M770&lt;=3360000,880000,IF(M770&lt;=4890000,680000,IF(M770&lt;=6550000,630000,580000))))))</f>
        <v/>
      </c>
      <c r="O770" s="18">
        <f>IF(F770&lt;=0,IF(AND(D770="はい",C770&gt;=2026,C770&lt;=2027),IF(E770&lt;=0,0,IF(E770&lt;=30000,E770,IF(E770&lt;=60000,ROUNDUP(E770/2,0)+15000,IF(E770&lt;=120000,ROUNDUP(E770/4,0)+30000,60000)))),IF(E770&lt;=0,0,IF(E770&lt;=20000,E770,IF(E770&lt;=40000,ROUNDUP(E770/2,0)+10000,IF(E770&lt;=80000,ROUNDUP(E770/4,0)+20000,40000))))),IF(E770&lt;=0,IF(F770&lt;=0,0,IF(F770&lt;=25000,F770,IF(F770&lt;=50000,ROUNDUP(F770/2,0)+12500,IF(F770&lt;=100000,ROUNDUP(F770/4,0)+25000,50000)))),MAX(IF(F770&lt;=0,0,IF(F770&lt;=25000,F770,IF(F770&lt;=50000,ROUNDUP(F770/2,0)+12500,IF(F770&lt;=100000,ROUNDUP(F770/4,0)+25000,50000)))),MIN(IF(AND(D770="はい",C770&gt;=2026,C770&lt;=2027),IF(E770&lt;=0,0,IF(E770&lt;=30000,E770,IF(E770&lt;=60000,ROUNDUP(E770/2,0)+15000,IF(E770&lt;=120000,ROUNDUP(E770/4,0)+30000,60000)))),IF(E770&lt;=0,0,IF(E770&lt;=20000,E770,IF(E770&lt;=40000,ROUNDUP(E770/2,0)+10000,IF(E770&lt;=80000,ROUNDUP(E770/4,0)+20000,40000)))))+IF(F770&lt;=0,0,IF(F770&lt;=25000,F770,IF(F770&lt;=50000,ROUNDUP(F770/2,0)+12500,IF(F770&lt;=100000,ROUNDUP(F770/4,0)+25000,50000)))),IF(AND(D770="はい",C770&gt;=2026,C770&lt;=2027),60000,40000)))))</f>
        <v/>
      </c>
      <c r="P770" s="18">
        <f>IF(G770&lt;=0,0,IF(G770&lt;=20000,G770,IF(G770&lt;=40000,ROUNDUP(G770/2,0)+10000,IF(G770&lt;=80000,ROUNDUP(G770/4,0)+20000,40000))))</f>
        <v/>
      </c>
      <c r="Q770" s="18">
        <f>IF(I770&lt;=0,IF(H770&lt;=0,0,IF(H770&lt;=20000,H770,IF(H770&lt;=40000,ROUNDUP(H770/2,0)+10000,IF(H770&lt;=80000,ROUNDUP(H770/4,0)+20000,40000)))),IF(H770&lt;=0,IF(I770&lt;=0,0,IF(I770&lt;=25000,I770,IF(I770&lt;=50000,ROUNDUP(I770/2,0)+12500,IF(I770&lt;=100000,ROUNDUP(I770/4,0)+25000,50000)))),MAX(IF(I770&lt;=0,0,IF(I770&lt;=25000,I770,IF(I770&lt;=50000,ROUNDUP(I770/2,0)+12500,IF(I770&lt;=100000,ROUNDUP(I770/4,0)+25000,50000)))),MIN(IF(H770&lt;=0,0,IF(H770&lt;=20000,H770,IF(H770&lt;=40000,ROUNDUP(H770/2,0)+10000,IF(H770&lt;=80000,ROUNDUP(H770/4,0)+20000,40000))))+IF(I770&lt;=0,0,IF(I770&lt;=25000,I770,IF(I770&lt;=50000,ROUNDUP(I770/2,0)+12500,IF(I770&lt;=100000,ROUNDUP(I770/4,0)+25000,50000)))),40000))))</f>
        <v/>
      </c>
      <c r="R770" s="18">
        <f>MIN(120000,O770+P770+Q770)</f>
        <v/>
      </c>
      <c r="S770" s="18">
        <f>IF(F770&lt;=0,IF(E770&lt;=0,0,IF(E770&lt;=12000,E770,IF(E770&lt;=32000,ROUNDUP(E770/2,0)+6000,IF(E770&lt;=56000,ROUNDUP(E770/4,0)+14000,28000)))),IF(E770&lt;=0,IF(F770&lt;=0,0,IF(F770&lt;=15000,F770,IF(F770&lt;=40000,ROUNDUP(F770/2,0)+7500,IF(F770&lt;=70000,ROUNDUP(F770/4,0)+17500,35000)))),MAX(IF(F770&lt;=0,0,IF(F770&lt;=15000,F770,IF(F770&lt;=40000,ROUNDUP(F770/2,0)+7500,IF(F770&lt;=70000,ROUNDUP(F770/4,0)+17500,35000)))),MIN(IF(E770&lt;=0,0,IF(E770&lt;=12000,E770,IF(E770&lt;=32000,ROUNDUP(E770/2,0)+6000,IF(E770&lt;=56000,ROUNDUP(E770/4,0)+14000,28000))))+IF(F770&lt;=0,0,IF(F770&lt;=15000,F770,IF(F770&lt;=40000,ROUNDUP(F770/2,0)+7500,IF(F770&lt;=70000,ROUNDUP(F770/4,0)+17500,35000)))),28000))))</f>
        <v/>
      </c>
      <c r="T770" s="18">
        <f>IF(G770&lt;=0,0,IF(G770&lt;=12000,G770,IF(G770&lt;=32000,ROUNDUP(G770/2,0)+6000,IF(G770&lt;=56000,ROUNDUP(G770/4,0)+14000,28000))))</f>
        <v/>
      </c>
      <c r="U770" s="18">
        <f>IF(I770&lt;=0,IF(H770&lt;=0,0,IF(H770&lt;=12000,H770,IF(H770&lt;=32000,ROUNDUP(H770/2,0)+6000,IF(H770&lt;=56000,ROUNDUP(H770/4,0)+14000,28000)))),IF(H770&lt;=0,IF(I770&lt;=0,0,IF(I770&lt;=15000,I770,IF(I770&lt;=40000,ROUNDUP(I770/2,0)+7500,IF(I770&lt;=70000,ROUNDUP(I770/4,0)+17500,35000)))),MAX(IF(I770&lt;=0,0,IF(I770&lt;=15000,I770,IF(I770&lt;=40000,ROUNDUP(I770/2,0)+7500,IF(I770&lt;=70000,ROUNDUP(I770/4,0)+17500,35000)))),MIN(IF(H770&lt;=0,0,IF(H770&lt;=12000,H770,IF(H770&lt;=32000,ROUNDUP(H770/2,0)+6000,IF(H770&lt;=56000,ROUNDUP(H770/4,0)+14000,28000))))+IF(I770&lt;=0,0,IF(I770&lt;=15000,I770,IF(I770&lt;=40000,ROUNDUP(I770/2,0)+7500,IF(I770&lt;=70000,ROUNDUP(I770/4,0)+17500,35000)))),28000))))</f>
        <v/>
      </c>
      <c r="V770" s="18">
        <f>MIN(70000,S770+T770+U770)</f>
        <v/>
      </c>
      <c r="W770" s="18">
        <f>MAX(0,ROUNDDOWN(M770-J770-N770-K770-0,-3))</f>
        <v/>
      </c>
      <c r="X770" s="18">
        <f>MAX(0,ROUNDDOWN(M770-J770-N770-K770-R770,-3))</f>
        <v/>
      </c>
      <c r="Y770" s="18">
        <f>IF(W770&lt;=0,0,ROUNDDOWN((W770*LOOKUP(W770,{0,1950001,3300001,6950001,9000001,18000001,40000001},{0.05,0.1,0.2,0.23,0.33,0.4,0.45})-LOOKUP(W770,{0,1950001,3300001,6950001,9000001,18000001,40000001},{0,97500,427500,636000,1536000,2796000,4796000}))*1.021,-2))</f>
        <v/>
      </c>
      <c r="Z770" s="18">
        <f>IF(X770&lt;=0,0,ROUNDDOWN((X770*LOOKUP(X770,{0,1950001,3300001,6950001,9000001,18000001,40000001},{0.05,0.1,0.2,0.23,0.33,0.4,0.45})-LOOKUP(X770,{0,1950001,3300001,6950001,9000001,18000001,40000001},{0,97500,427500,636000,1536000,2796000,4796000}))*1.021,-2))</f>
        <v/>
      </c>
      <c r="AA770" s="18">
        <f>MAX(0,ROUNDDOWN(M770-J770-430000-L770-0,-3))</f>
        <v/>
      </c>
      <c r="AB770" s="18">
        <f>MAX(0,ROUNDDOWN(M770-J770-430000-L770-V770,-3))</f>
        <v/>
      </c>
      <c r="AC770" s="18">
        <f>IF(M770&lt;=450000,0,MAX(0,ROUNDDOWN(AA770*0.06-MIN(50000,AA770)*0.03,-2))+MAX(0,ROUNDDOWN(AA770*0.04-MIN(50000,AA770)*0.02,-2)))</f>
        <v/>
      </c>
      <c r="AD770" s="18">
        <f>IF(M770&lt;=450000,0,MAX(0,ROUNDDOWN(AB770*0.06-MIN(50000,AB770)*0.03,-2))+MAX(0,ROUNDDOWN(AB770*0.04-MIN(50000,AB770)*0.02,-2)))</f>
        <v/>
      </c>
      <c r="AE770" s="18">
        <f>Y770-Z770</f>
        <v/>
      </c>
      <c r="AF770" s="18">
        <f>AC770-AD770</f>
        <v/>
      </c>
      <c r="AG770" s="18">
        <f>AE770+AF770</f>
        <v/>
      </c>
      <c r="AH770" s="20">
        <f>IF(W770&lt;=0,0,LOOKUP(W770,{0,1950001,3300001,6950001,9000001,18000001,40000001},{0.05,0.1,0.2,0.23,0.33,0.4,0.45}))</f>
        <v/>
      </c>
    </row>
    <row r="771">
      <c r="A771" t="inlineStr">
        <is>
          <t>1万円刻み 3区分8万円ずつ</t>
        </is>
      </c>
      <c r="B771" s="18">
        <f>'4_1万円刻み'!$A$231</f>
        <v/>
      </c>
      <c r="C771" s="19" t="n">
        <v>2026</v>
      </c>
      <c r="D771" t="inlineStr">
        <is>
          <t>いいえ</t>
        </is>
      </c>
      <c r="E771" s="18" t="n">
        <v>80000</v>
      </c>
      <c r="F771" s="18" t="n">
        <v>0</v>
      </c>
      <c r="G771" s="18" t="n">
        <v>80000</v>
      </c>
      <c r="H771" s="18" t="n">
        <v>80000</v>
      </c>
      <c r="I771" s="18" t="n">
        <v>0</v>
      </c>
      <c r="J771" s="18">
        <f>ROUND(MIN(B771/12,650000)*12*0.0915+MIN(B771/12,1390000)*12*(0.0504+0)+B771*0.005,0)</f>
        <v/>
      </c>
      <c r="K771" s="18" t="n">
        <v>0</v>
      </c>
      <c r="L771" s="18" t="n">
        <v>0</v>
      </c>
      <c r="M771" s="18">
        <f>ROUND(IF(C771&gt;=2026,IF(B771&lt;741000,0,IF(B771&lt;2191000,B771-740000,IF(B771&lt;2193000,1451000,IF(B771&lt;2196000,1453000,IF(B771&lt;2200000,1456000,IF(B771&lt;3600000,ROUNDDOWN(B771/4,-3)*2.8-80000,IF(B771&lt;6600000,ROUNDDOWN(B771/4,-3)*3.2-440000,IF(B771&lt;8500000,ROUNDDOWN(B771*0.9,0)-1100000,B771-1950000)))))))),IF(B771&lt;651000,0,IF(B771&lt;1900000,B771-650000,IF(B771&lt;3600000,ROUNDDOWN(B771/4,-3)*2.8-80000,IF(B771&lt;6600000,ROUNDDOWN(B771/4,-3)*3.2-440000,IF(B771&lt;8500000,ROUNDDOWN(B771*0.9,0)-1100000,B771-1950000)))))),0)</f>
        <v/>
      </c>
      <c r="N771" s="18">
        <f>IF(M771&gt;23500000,NA(),IF(C771&gt;=2026,IF(M771&lt;=4890000,1040000,IF(M771&lt;=6550000,670000,620000)),IF(M771&lt;=1320000,950000,IF(M771&lt;=3360000,880000,IF(M771&lt;=4890000,680000,IF(M771&lt;=6550000,630000,580000))))))</f>
        <v/>
      </c>
      <c r="O771" s="18">
        <f>IF(F771&lt;=0,IF(AND(D771="はい",C771&gt;=2026,C771&lt;=2027),IF(E771&lt;=0,0,IF(E771&lt;=30000,E771,IF(E771&lt;=60000,ROUNDUP(E771/2,0)+15000,IF(E771&lt;=120000,ROUNDUP(E771/4,0)+30000,60000)))),IF(E771&lt;=0,0,IF(E771&lt;=20000,E771,IF(E771&lt;=40000,ROUNDUP(E771/2,0)+10000,IF(E771&lt;=80000,ROUNDUP(E771/4,0)+20000,40000))))),IF(E771&lt;=0,IF(F771&lt;=0,0,IF(F771&lt;=25000,F771,IF(F771&lt;=50000,ROUNDUP(F771/2,0)+12500,IF(F771&lt;=100000,ROUNDUP(F771/4,0)+25000,50000)))),MAX(IF(F771&lt;=0,0,IF(F771&lt;=25000,F771,IF(F771&lt;=50000,ROUNDUP(F771/2,0)+12500,IF(F771&lt;=100000,ROUNDUP(F771/4,0)+25000,50000)))),MIN(IF(AND(D771="はい",C771&gt;=2026,C771&lt;=2027),IF(E771&lt;=0,0,IF(E771&lt;=30000,E771,IF(E771&lt;=60000,ROUNDUP(E771/2,0)+15000,IF(E771&lt;=120000,ROUNDUP(E771/4,0)+30000,60000)))),IF(E771&lt;=0,0,IF(E771&lt;=20000,E771,IF(E771&lt;=40000,ROUNDUP(E771/2,0)+10000,IF(E771&lt;=80000,ROUNDUP(E771/4,0)+20000,40000)))))+IF(F771&lt;=0,0,IF(F771&lt;=25000,F771,IF(F771&lt;=50000,ROUNDUP(F771/2,0)+12500,IF(F771&lt;=100000,ROUNDUP(F771/4,0)+25000,50000)))),IF(AND(D771="はい",C771&gt;=2026,C771&lt;=2027),60000,40000)))))</f>
        <v/>
      </c>
      <c r="P771" s="18">
        <f>IF(G771&lt;=0,0,IF(G771&lt;=20000,G771,IF(G771&lt;=40000,ROUNDUP(G771/2,0)+10000,IF(G771&lt;=80000,ROUNDUP(G771/4,0)+20000,40000))))</f>
        <v/>
      </c>
      <c r="Q771" s="18">
        <f>IF(I771&lt;=0,IF(H771&lt;=0,0,IF(H771&lt;=20000,H771,IF(H771&lt;=40000,ROUNDUP(H771/2,0)+10000,IF(H771&lt;=80000,ROUNDUP(H771/4,0)+20000,40000)))),IF(H771&lt;=0,IF(I771&lt;=0,0,IF(I771&lt;=25000,I771,IF(I771&lt;=50000,ROUNDUP(I771/2,0)+12500,IF(I771&lt;=100000,ROUNDUP(I771/4,0)+25000,50000)))),MAX(IF(I771&lt;=0,0,IF(I771&lt;=25000,I771,IF(I771&lt;=50000,ROUNDUP(I771/2,0)+12500,IF(I771&lt;=100000,ROUNDUP(I771/4,0)+25000,50000)))),MIN(IF(H771&lt;=0,0,IF(H771&lt;=20000,H771,IF(H771&lt;=40000,ROUNDUP(H771/2,0)+10000,IF(H771&lt;=80000,ROUNDUP(H771/4,0)+20000,40000))))+IF(I771&lt;=0,0,IF(I771&lt;=25000,I771,IF(I771&lt;=50000,ROUNDUP(I771/2,0)+12500,IF(I771&lt;=100000,ROUNDUP(I771/4,0)+25000,50000)))),40000))))</f>
        <v/>
      </c>
      <c r="R771" s="18">
        <f>MIN(120000,O771+P771+Q771)</f>
        <v/>
      </c>
      <c r="S771" s="18">
        <f>IF(F771&lt;=0,IF(E771&lt;=0,0,IF(E771&lt;=12000,E771,IF(E771&lt;=32000,ROUNDUP(E771/2,0)+6000,IF(E771&lt;=56000,ROUNDUP(E771/4,0)+14000,28000)))),IF(E771&lt;=0,IF(F771&lt;=0,0,IF(F771&lt;=15000,F771,IF(F771&lt;=40000,ROUNDUP(F771/2,0)+7500,IF(F771&lt;=70000,ROUNDUP(F771/4,0)+17500,35000)))),MAX(IF(F771&lt;=0,0,IF(F771&lt;=15000,F771,IF(F771&lt;=40000,ROUNDUP(F771/2,0)+7500,IF(F771&lt;=70000,ROUNDUP(F771/4,0)+17500,35000)))),MIN(IF(E771&lt;=0,0,IF(E771&lt;=12000,E771,IF(E771&lt;=32000,ROUNDUP(E771/2,0)+6000,IF(E771&lt;=56000,ROUNDUP(E771/4,0)+14000,28000))))+IF(F771&lt;=0,0,IF(F771&lt;=15000,F771,IF(F771&lt;=40000,ROUNDUP(F771/2,0)+7500,IF(F771&lt;=70000,ROUNDUP(F771/4,0)+17500,35000)))),28000))))</f>
        <v/>
      </c>
      <c r="T771" s="18">
        <f>IF(G771&lt;=0,0,IF(G771&lt;=12000,G771,IF(G771&lt;=32000,ROUNDUP(G771/2,0)+6000,IF(G771&lt;=56000,ROUNDUP(G771/4,0)+14000,28000))))</f>
        <v/>
      </c>
      <c r="U771" s="18">
        <f>IF(I771&lt;=0,IF(H771&lt;=0,0,IF(H771&lt;=12000,H771,IF(H771&lt;=32000,ROUNDUP(H771/2,0)+6000,IF(H771&lt;=56000,ROUNDUP(H771/4,0)+14000,28000)))),IF(H771&lt;=0,IF(I771&lt;=0,0,IF(I771&lt;=15000,I771,IF(I771&lt;=40000,ROUNDUP(I771/2,0)+7500,IF(I771&lt;=70000,ROUNDUP(I771/4,0)+17500,35000)))),MAX(IF(I771&lt;=0,0,IF(I771&lt;=15000,I771,IF(I771&lt;=40000,ROUNDUP(I771/2,0)+7500,IF(I771&lt;=70000,ROUNDUP(I771/4,0)+17500,35000)))),MIN(IF(H771&lt;=0,0,IF(H771&lt;=12000,H771,IF(H771&lt;=32000,ROUNDUP(H771/2,0)+6000,IF(H771&lt;=56000,ROUNDUP(H771/4,0)+14000,28000))))+IF(I771&lt;=0,0,IF(I771&lt;=15000,I771,IF(I771&lt;=40000,ROUNDUP(I771/2,0)+7500,IF(I771&lt;=70000,ROUNDUP(I771/4,0)+17500,35000)))),28000))))</f>
        <v/>
      </c>
      <c r="V771" s="18">
        <f>MIN(70000,S771+T771+U771)</f>
        <v/>
      </c>
      <c r="W771" s="18">
        <f>MAX(0,ROUNDDOWN(M771-J771-N771-K771-0,-3))</f>
        <v/>
      </c>
      <c r="X771" s="18">
        <f>MAX(0,ROUNDDOWN(M771-J771-N771-K771-R771,-3))</f>
        <v/>
      </c>
      <c r="Y771" s="18">
        <f>IF(W771&lt;=0,0,ROUNDDOWN((W771*LOOKUP(W771,{0,1950001,3300001,6950001,9000001,18000001,40000001},{0.05,0.1,0.2,0.23,0.33,0.4,0.45})-LOOKUP(W771,{0,1950001,3300001,6950001,9000001,18000001,40000001},{0,97500,427500,636000,1536000,2796000,4796000}))*1.021,-2))</f>
        <v/>
      </c>
      <c r="Z771" s="18">
        <f>IF(X771&lt;=0,0,ROUNDDOWN((X771*LOOKUP(X771,{0,1950001,3300001,6950001,9000001,18000001,40000001},{0.05,0.1,0.2,0.23,0.33,0.4,0.45})-LOOKUP(X771,{0,1950001,3300001,6950001,9000001,18000001,40000001},{0,97500,427500,636000,1536000,2796000,4796000}))*1.021,-2))</f>
        <v/>
      </c>
      <c r="AA771" s="18">
        <f>MAX(0,ROUNDDOWN(M771-J771-430000-L771-0,-3))</f>
        <v/>
      </c>
      <c r="AB771" s="18">
        <f>MAX(0,ROUNDDOWN(M771-J771-430000-L771-V771,-3))</f>
        <v/>
      </c>
      <c r="AC771" s="18">
        <f>IF(M771&lt;=450000,0,MAX(0,ROUNDDOWN(AA771*0.06-MIN(50000,AA771)*0.03,-2))+MAX(0,ROUNDDOWN(AA771*0.04-MIN(50000,AA771)*0.02,-2)))</f>
        <v/>
      </c>
      <c r="AD771" s="18">
        <f>IF(M771&lt;=450000,0,MAX(0,ROUNDDOWN(AB771*0.06-MIN(50000,AB771)*0.03,-2))+MAX(0,ROUNDDOWN(AB771*0.04-MIN(50000,AB771)*0.02,-2)))</f>
        <v/>
      </c>
      <c r="AE771" s="18">
        <f>Y771-Z771</f>
        <v/>
      </c>
      <c r="AF771" s="18">
        <f>AC771-AD771</f>
        <v/>
      </c>
      <c r="AG771" s="18">
        <f>AE771+AF771</f>
        <v/>
      </c>
      <c r="AH771" s="20">
        <f>IF(W771&lt;=0,0,LOOKUP(W771,{0,1950001,3300001,6950001,9000001,18000001,40000001},{0.05,0.1,0.2,0.23,0.33,0.4,0.45}))</f>
        <v/>
      </c>
    </row>
    <row r="772">
      <c r="A772" t="inlineStr">
        <is>
          <t>1万円刻み 一般8万円</t>
        </is>
      </c>
      <c r="B772" s="18">
        <f>'4_1万円刻み'!$A$231</f>
        <v/>
      </c>
      <c r="C772" s="19" t="n">
        <v>2026</v>
      </c>
      <c r="D772" t="inlineStr">
        <is>
          <t>いいえ</t>
        </is>
      </c>
      <c r="E772" s="18" t="n">
        <v>80000</v>
      </c>
      <c r="F772" s="18" t="n">
        <v>0</v>
      </c>
      <c r="G772" s="18" t="n">
        <v>0</v>
      </c>
      <c r="H772" s="18" t="n">
        <v>0</v>
      </c>
      <c r="I772" s="18" t="n">
        <v>0</v>
      </c>
      <c r="J772" s="18">
        <f>ROUND(MIN(B772/12,650000)*12*0.0915+MIN(B772/12,1390000)*12*(0.0504+0)+B772*0.005,0)</f>
        <v/>
      </c>
      <c r="K772" s="18" t="n">
        <v>0</v>
      </c>
      <c r="L772" s="18" t="n">
        <v>0</v>
      </c>
      <c r="M772" s="18">
        <f>ROUND(IF(C772&gt;=2026,IF(B772&lt;741000,0,IF(B772&lt;2191000,B772-740000,IF(B772&lt;2193000,1451000,IF(B772&lt;2196000,1453000,IF(B772&lt;2200000,1456000,IF(B772&lt;3600000,ROUNDDOWN(B772/4,-3)*2.8-80000,IF(B772&lt;6600000,ROUNDDOWN(B772/4,-3)*3.2-440000,IF(B772&lt;8500000,ROUNDDOWN(B772*0.9,0)-1100000,B772-1950000)))))))),IF(B772&lt;651000,0,IF(B772&lt;1900000,B772-650000,IF(B772&lt;3600000,ROUNDDOWN(B772/4,-3)*2.8-80000,IF(B772&lt;6600000,ROUNDDOWN(B772/4,-3)*3.2-440000,IF(B772&lt;8500000,ROUNDDOWN(B772*0.9,0)-1100000,B772-1950000)))))),0)</f>
        <v/>
      </c>
      <c r="N772" s="18">
        <f>IF(M772&gt;23500000,NA(),IF(C772&gt;=2026,IF(M772&lt;=4890000,1040000,IF(M772&lt;=6550000,670000,620000)),IF(M772&lt;=1320000,950000,IF(M772&lt;=3360000,880000,IF(M772&lt;=4890000,680000,IF(M772&lt;=6550000,630000,580000))))))</f>
        <v/>
      </c>
      <c r="O772" s="18">
        <f>IF(F772&lt;=0,IF(AND(D772="はい",C772&gt;=2026,C772&lt;=2027),IF(E772&lt;=0,0,IF(E772&lt;=30000,E772,IF(E772&lt;=60000,ROUNDUP(E772/2,0)+15000,IF(E772&lt;=120000,ROUNDUP(E772/4,0)+30000,60000)))),IF(E772&lt;=0,0,IF(E772&lt;=20000,E772,IF(E772&lt;=40000,ROUNDUP(E772/2,0)+10000,IF(E772&lt;=80000,ROUNDUP(E772/4,0)+20000,40000))))),IF(E772&lt;=0,IF(F772&lt;=0,0,IF(F772&lt;=25000,F772,IF(F772&lt;=50000,ROUNDUP(F772/2,0)+12500,IF(F772&lt;=100000,ROUNDUP(F772/4,0)+25000,50000)))),MAX(IF(F772&lt;=0,0,IF(F772&lt;=25000,F772,IF(F772&lt;=50000,ROUNDUP(F772/2,0)+12500,IF(F772&lt;=100000,ROUNDUP(F772/4,0)+25000,50000)))),MIN(IF(AND(D772="はい",C772&gt;=2026,C772&lt;=2027),IF(E772&lt;=0,0,IF(E772&lt;=30000,E772,IF(E772&lt;=60000,ROUNDUP(E772/2,0)+15000,IF(E772&lt;=120000,ROUNDUP(E772/4,0)+30000,60000)))),IF(E772&lt;=0,0,IF(E772&lt;=20000,E772,IF(E772&lt;=40000,ROUNDUP(E772/2,0)+10000,IF(E772&lt;=80000,ROUNDUP(E772/4,0)+20000,40000)))))+IF(F772&lt;=0,0,IF(F772&lt;=25000,F772,IF(F772&lt;=50000,ROUNDUP(F772/2,0)+12500,IF(F772&lt;=100000,ROUNDUP(F772/4,0)+25000,50000)))),IF(AND(D772="はい",C772&gt;=2026,C772&lt;=2027),60000,40000)))))</f>
        <v/>
      </c>
      <c r="P772" s="18">
        <f>IF(G772&lt;=0,0,IF(G772&lt;=20000,G772,IF(G772&lt;=40000,ROUNDUP(G772/2,0)+10000,IF(G772&lt;=80000,ROUNDUP(G772/4,0)+20000,40000))))</f>
        <v/>
      </c>
      <c r="Q772" s="18">
        <f>IF(I772&lt;=0,IF(H772&lt;=0,0,IF(H772&lt;=20000,H772,IF(H772&lt;=40000,ROUNDUP(H772/2,0)+10000,IF(H772&lt;=80000,ROUNDUP(H772/4,0)+20000,40000)))),IF(H772&lt;=0,IF(I772&lt;=0,0,IF(I772&lt;=25000,I772,IF(I772&lt;=50000,ROUNDUP(I772/2,0)+12500,IF(I772&lt;=100000,ROUNDUP(I772/4,0)+25000,50000)))),MAX(IF(I772&lt;=0,0,IF(I772&lt;=25000,I772,IF(I772&lt;=50000,ROUNDUP(I772/2,0)+12500,IF(I772&lt;=100000,ROUNDUP(I772/4,0)+25000,50000)))),MIN(IF(H772&lt;=0,0,IF(H772&lt;=20000,H772,IF(H772&lt;=40000,ROUNDUP(H772/2,0)+10000,IF(H772&lt;=80000,ROUNDUP(H772/4,0)+20000,40000))))+IF(I772&lt;=0,0,IF(I772&lt;=25000,I772,IF(I772&lt;=50000,ROUNDUP(I772/2,0)+12500,IF(I772&lt;=100000,ROUNDUP(I772/4,0)+25000,50000)))),40000))))</f>
        <v/>
      </c>
      <c r="R772" s="18">
        <f>MIN(120000,O772+P772+Q772)</f>
        <v/>
      </c>
      <c r="S772" s="18">
        <f>IF(F772&lt;=0,IF(E772&lt;=0,0,IF(E772&lt;=12000,E772,IF(E772&lt;=32000,ROUNDUP(E772/2,0)+6000,IF(E772&lt;=56000,ROUNDUP(E772/4,0)+14000,28000)))),IF(E772&lt;=0,IF(F772&lt;=0,0,IF(F772&lt;=15000,F772,IF(F772&lt;=40000,ROUNDUP(F772/2,0)+7500,IF(F772&lt;=70000,ROUNDUP(F772/4,0)+17500,35000)))),MAX(IF(F772&lt;=0,0,IF(F772&lt;=15000,F772,IF(F772&lt;=40000,ROUNDUP(F772/2,0)+7500,IF(F772&lt;=70000,ROUNDUP(F772/4,0)+17500,35000)))),MIN(IF(E772&lt;=0,0,IF(E772&lt;=12000,E772,IF(E772&lt;=32000,ROUNDUP(E772/2,0)+6000,IF(E772&lt;=56000,ROUNDUP(E772/4,0)+14000,28000))))+IF(F772&lt;=0,0,IF(F772&lt;=15000,F772,IF(F772&lt;=40000,ROUNDUP(F772/2,0)+7500,IF(F772&lt;=70000,ROUNDUP(F772/4,0)+17500,35000)))),28000))))</f>
        <v/>
      </c>
      <c r="T772" s="18">
        <f>IF(G772&lt;=0,0,IF(G772&lt;=12000,G772,IF(G772&lt;=32000,ROUNDUP(G772/2,0)+6000,IF(G772&lt;=56000,ROUNDUP(G772/4,0)+14000,28000))))</f>
        <v/>
      </c>
      <c r="U772" s="18">
        <f>IF(I772&lt;=0,IF(H772&lt;=0,0,IF(H772&lt;=12000,H772,IF(H772&lt;=32000,ROUNDUP(H772/2,0)+6000,IF(H772&lt;=56000,ROUNDUP(H772/4,0)+14000,28000)))),IF(H772&lt;=0,IF(I772&lt;=0,0,IF(I772&lt;=15000,I772,IF(I772&lt;=40000,ROUNDUP(I772/2,0)+7500,IF(I772&lt;=70000,ROUNDUP(I772/4,0)+17500,35000)))),MAX(IF(I772&lt;=0,0,IF(I772&lt;=15000,I772,IF(I772&lt;=40000,ROUNDUP(I772/2,0)+7500,IF(I772&lt;=70000,ROUNDUP(I772/4,0)+17500,35000)))),MIN(IF(H772&lt;=0,0,IF(H772&lt;=12000,H772,IF(H772&lt;=32000,ROUNDUP(H772/2,0)+6000,IF(H772&lt;=56000,ROUNDUP(H772/4,0)+14000,28000))))+IF(I772&lt;=0,0,IF(I772&lt;=15000,I772,IF(I772&lt;=40000,ROUNDUP(I772/2,0)+7500,IF(I772&lt;=70000,ROUNDUP(I772/4,0)+17500,35000)))),28000))))</f>
        <v/>
      </c>
      <c r="V772" s="18">
        <f>MIN(70000,S772+T772+U772)</f>
        <v/>
      </c>
      <c r="W772" s="18">
        <f>MAX(0,ROUNDDOWN(M772-J772-N772-K772-0,-3))</f>
        <v/>
      </c>
      <c r="X772" s="18">
        <f>MAX(0,ROUNDDOWN(M772-J772-N772-K772-R772,-3))</f>
        <v/>
      </c>
      <c r="Y772" s="18">
        <f>IF(W772&lt;=0,0,ROUNDDOWN((W772*LOOKUP(W772,{0,1950001,3300001,6950001,9000001,18000001,40000001},{0.05,0.1,0.2,0.23,0.33,0.4,0.45})-LOOKUP(W772,{0,1950001,3300001,6950001,9000001,18000001,40000001},{0,97500,427500,636000,1536000,2796000,4796000}))*1.021,-2))</f>
        <v/>
      </c>
      <c r="Z772" s="18">
        <f>IF(X772&lt;=0,0,ROUNDDOWN((X772*LOOKUP(X772,{0,1950001,3300001,6950001,9000001,18000001,40000001},{0.05,0.1,0.2,0.23,0.33,0.4,0.45})-LOOKUP(X772,{0,1950001,3300001,6950001,9000001,18000001,40000001},{0,97500,427500,636000,1536000,2796000,4796000}))*1.021,-2))</f>
        <v/>
      </c>
      <c r="AA772" s="18">
        <f>MAX(0,ROUNDDOWN(M772-J772-430000-L772-0,-3))</f>
        <v/>
      </c>
      <c r="AB772" s="18">
        <f>MAX(0,ROUNDDOWN(M772-J772-430000-L772-V772,-3))</f>
        <v/>
      </c>
      <c r="AC772" s="18">
        <f>IF(M772&lt;=450000,0,MAX(0,ROUNDDOWN(AA772*0.06-MIN(50000,AA772)*0.03,-2))+MAX(0,ROUNDDOWN(AA772*0.04-MIN(50000,AA772)*0.02,-2)))</f>
        <v/>
      </c>
      <c r="AD772" s="18">
        <f>IF(M772&lt;=450000,0,MAX(0,ROUNDDOWN(AB772*0.06-MIN(50000,AB772)*0.03,-2))+MAX(0,ROUNDDOWN(AB772*0.04-MIN(50000,AB772)*0.02,-2)))</f>
        <v/>
      </c>
      <c r="AE772" s="18">
        <f>Y772-Z772</f>
        <v/>
      </c>
      <c r="AF772" s="18">
        <f>AC772-AD772</f>
        <v/>
      </c>
      <c r="AG772" s="18">
        <f>AE772+AF772</f>
        <v/>
      </c>
      <c r="AH772" s="20">
        <f>IF(W772&lt;=0,0,LOOKUP(W772,{0,1950001,3300001,6950001,9000001,18000001,40000001},{0.05,0.1,0.2,0.23,0.33,0.4,0.45}))</f>
        <v/>
      </c>
    </row>
    <row r="773">
      <c r="A773" t="inlineStr">
        <is>
          <t>1万円刻み 特例あり一般12万円</t>
        </is>
      </c>
      <c r="B773" s="18">
        <f>'4_1万円刻み'!$A$231</f>
        <v/>
      </c>
      <c r="C773" s="19" t="n">
        <v>2026</v>
      </c>
      <c r="D773" t="inlineStr">
        <is>
          <t>はい</t>
        </is>
      </c>
      <c r="E773" s="18" t="n">
        <v>120000</v>
      </c>
      <c r="F773" s="18" t="n">
        <v>0</v>
      </c>
      <c r="G773" s="18" t="n">
        <v>0</v>
      </c>
      <c r="H773" s="18" t="n">
        <v>0</v>
      </c>
      <c r="I773" s="18" t="n">
        <v>0</v>
      </c>
      <c r="J773" s="18">
        <f>ROUND(MIN(B773/12,650000)*12*0.0915+MIN(B773/12,1390000)*12*(0.0504+0)+B773*0.005,0)</f>
        <v/>
      </c>
      <c r="K773" s="18" t="n">
        <v>0</v>
      </c>
      <c r="L773" s="18" t="n">
        <v>0</v>
      </c>
      <c r="M773" s="18">
        <f>ROUND(IF(C773&gt;=2026,IF(B773&lt;741000,0,IF(B773&lt;2191000,B773-740000,IF(B773&lt;2193000,1451000,IF(B773&lt;2196000,1453000,IF(B773&lt;2200000,1456000,IF(B773&lt;3600000,ROUNDDOWN(B773/4,-3)*2.8-80000,IF(B773&lt;6600000,ROUNDDOWN(B773/4,-3)*3.2-440000,IF(B773&lt;8500000,ROUNDDOWN(B773*0.9,0)-1100000,B773-1950000)))))))),IF(B773&lt;651000,0,IF(B773&lt;1900000,B773-650000,IF(B773&lt;3600000,ROUNDDOWN(B773/4,-3)*2.8-80000,IF(B773&lt;6600000,ROUNDDOWN(B773/4,-3)*3.2-440000,IF(B773&lt;8500000,ROUNDDOWN(B773*0.9,0)-1100000,B773-1950000)))))),0)</f>
        <v/>
      </c>
      <c r="N773" s="18">
        <f>IF(M773&gt;23500000,NA(),IF(C773&gt;=2026,IF(M773&lt;=4890000,1040000,IF(M773&lt;=6550000,670000,620000)),IF(M773&lt;=1320000,950000,IF(M773&lt;=3360000,880000,IF(M773&lt;=4890000,680000,IF(M773&lt;=6550000,630000,580000))))))</f>
        <v/>
      </c>
      <c r="O773" s="18">
        <f>IF(F773&lt;=0,IF(AND(D773="はい",C773&gt;=2026,C773&lt;=2027),IF(E773&lt;=0,0,IF(E773&lt;=30000,E773,IF(E773&lt;=60000,ROUNDUP(E773/2,0)+15000,IF(E773&lt;=120000,ROUNDUP(E773/4,0)+30000,60000)))),IF(E773&lt;=0,0,IF(E773&lt;=20000,E773,IF(E773&lt;=40000,ROUNDUP(E773/2,0)+10000,IF(E773&lt;=80000,ROUNDUP(E773/4,0)+20000,40000))))),IF(E773&lt;=0,IF(F773&lt;=0,0,IF(F773&lt;=25000,F773,IF(F773&lt;=50000,ROUNDUP(F773/2,0)+12500,IF(F773&lt;=100000,ROUNDUP(F773/4,0)+25000,50000)))),MAX(IF(F773&lt;=0,0,IF(F773&lt;=25000,F773,IF(F773&lt;=50000,ROUNDUP(F773/2,0)+12500,IF(F773&lt;=100000,ROUNDUP(F773/4,0)+25000,50000)))),MIN(IF(AND(D773="はい",C773&gt;=2026,C773&lt;=2027),IF(E773&lt;=0,0,IF(E773&lt;=30000,E773,IF(E773&lt;=60000,ROUNDUP(E773/2,0)+15000,IF(E773&lt;=120000,ROUNDUP(E773/4,0)+30000,60000)))),IF(E773&lt;=0,0,IF(E773&lt;=20000,E773,IF(E773&lt;=40000,ROUNDUP(E773/2,0)+10000,IF(E773&lt;=80000,ROUNDUP(E773/4,0)+20000,40000)))))+IF(F773&lt;=0,0,IF(F773&lt;=25000,F773,IF(F773&lt;=50000,ROUNDUP(F773/2,0)+12500,IF(F773&lt;=100000,ROUNDUP(F773/4,0)+25000,50000)))),IF(AND(D773="はい",C773&gt;=2026,C773&lt;=2027),60000,40000)))))</f>
        <v/>
      </c>
      <c r="P773" s="18">
        <f>IF(G773&lt;=0,0,IF(G773&lt;=20000,G773,IF(G773&lt;=40000,ROUNDUP(G773/2,0)+10000,IF(G773&lt;=80000,ROUNDUP(G773/4,0)+20000,40000))))</f>
        <v/>
      </c>
      <c r="Q773" s="18">
        <f>IF(I773&lt;=0,IF(H773&lt;=0,0,IF(H773&lt;=20000,H773,IF(H773&lt;=40000,ROUNDUP(H773/2,0)+10000,IF(H773&lt;=80000,ROUNDUP(H773/4,0)+20000,40000)))),IF(H773&lt;=0,IF(I773&lt;=0,0,IF(I773&lt;=25000,I773,IF(I773&lt;=50000,ROUNDUP(I773/2,0)+12500,IF(I773&lt;=100000,ROUNDUP(I773/4,0)+25000,50000)))),MAX(IF(I773&lt;=0,0,IF(I773&lt;=25000,I773,IF(I773&lt;=50000,ROUNDUP(I773/2,0)+12500,IF(I773&lt;=100000,ROUNDUP(I773/4,0)+25000,50000)))),MIN(IF(H773&lt;=0,0,IF(H773&lt;=20000,H773,IF(H773&lt;=40000,ROUNDUP(H773/2,0)+10000,IF(H773&lt;=80000,ROUNDUP(H773/4,0)+20000,40000))))+IF(I773&lt;=0,0,IF(I773&lt;=25000,I773,IF(I773&lt;=50000,ROUNDUP(I773/2,0)+12500,IF(I773&lt;=100000,ROUNDUP(I773/4,0)+25000,50000)))),40000))))</f>
        <v/>
      </c>
      <c r="R773" s="18">
        <f>MIN(120000,O773+P773+Q773)</f>
        <v/>
      </c>
      <c r="S773" s="18">
        <f>IF(F773&lt;=0,IF(E773&lt;=0,0,IF(E773&lt;=12000,E773,IF(E773&lt;=32000,ROUNDUP(E773/2,0)+6000,IF(E773&lt;=56000,ROUNDUP(E773/4,0)+14000,28000)))),IF(E773&lt;=0,IF(F773&lt;=0,0,IF(F773&lt;=15000,F773,IF(F773&lt;=40000,ROUNDUP(F773/2,0)+7500,IF(F773&lt;=70000,ROUNDUP(F773/4,0)+17500,35000)))),MAX(IF(F773&lt;=0,0,IF(F773&lt;=15000,F773,IF(F773&lt;=40000,ROUNDUP(F773/2,0)+7500,IF(F773&lt;=70000,ROUNDUP(F773/4,0)+17500,35000)))),MIN(IF(E773&lt;=0,0,IF(E773&lt;=12000,E773,IF(E773&lt;=32000,ROUNDUP(E773/2,0)+6000,IF(E773&lt;=56000,ROUNDUP(E773/4,0)+14000,28000))))+IF(F773&lt;=0,0,IF(F773&lt;=15000,F773,IF(F773&lt;=40000,ROUNDUP(F773/2,0)+7500,IF(F773&lt;=70000,ROUNDUP(F773/4,0)+17500,35000)))),28000))))</f>
        <v/>
      </c>
      <c r="T773" s="18">
        <f>IF(G773&lt;=0,0,IF(G773&lt;=12000,G773,IF(G773&lt;=32000,ROUNDUP(G773/2,0)+6000,IF(G773&lt;=56000,ROUNDUP(G773/4,0)+14000,28000))))</f>
        <v/>
      </c>
      <c r="U773" s="18">
        <f>IF(I773&lt;=0,IF(H773&lt;=0,0,IF(H773&lt;=12000,H773,IF(H773&lt;=32000,ROUNDUP(H773/2,0)+6000,IF(H773&lt;=56000,ROUNDUP(H773/4,0)+14000,28000)))),IF(H773&lt;=0,IF(I773&lt;=0,0,IF(I773&lt;=15000,I773,IF(I773&lt;=40000,ROUNDUP(I773/2,0)+7500,IF(I773&lt;=70000,ROUNDUP(I773/4,0)+17500,35000)))),MAX(IF(I773&lt;=0,0,IF(I773&lt;=15000,I773,IF(I773&lt;=40000,ROUNDUP(I773/2,0)+7500,IF(I773&lt;=70000,ROUNDUP(I773/4,0)+17500,35000)))),MIN(IF(H773&lt;=0,0,IF(H773&lt;=12000,H773,IF(H773&lt;=32000,ROUNDUP(H773/2,0)+6000,IF(H773&lt;=56000,ROUNDUP(H773/4,0)+14000,28000))))+IF(I773&lt;=0,0,IF(I773&lt;=15000,I773,IF(I773&lt;=40000,ROUNDUP(I773/2,0)+7500,IF(I773&lt;=70000,ROUNDUP(I773/4,0)+17500,35000)))),28000))))</f>
        <v/>
      </c>
      <c r="V773" s="18">
        <f>MIN(70000,S773+T773+U773)</f>
        <v/>
      </c>
      <c r="W773" s="18">
        <f>MAX(0,ROUNDDOWN(M773-J773-N773-K773-0,-3))</f>
        <v/>
      </c>
      <c r="X773" s="18">
        <f>MAX(0,ROUNDDOWN(M773-J773-N773-K773-R773,-3))</f>
        <v/>
      </c>
      <c r="Y773" s="18">
        <f>IF(W773&lt;=0,0,ROUNDDOWN((W773*LOOKUP(W773,{0,1950001,3300001,6950001,9000001,18000001,40000001},{0.05,0.1,0.2,0.23,0.33,0.4,0.45})-LOOKUP(W773,{0,1950001,3300001,6950001,9000001,18000001,40000001},{0,97500,427500,636000,1536000,2796000,4796000}))*1.021,-2))</f>
        <v/>
      </c>
      <c r="Z773" s="18">
        <f>IF(X773&lt;=0,0,ROUNDDOWN((X773*LOOKUP(X773,{0,1950001,3300001,6950001,9000001,18000001,40000001},{0.05,0.1,0.2,0.23,0.33,0.4,0.45})-LOOKUP(X773,{0,1950001,3300001,6950001,9000001,18000001,40000001},{0,97500,427500,636000,1536000,2796000,4796000}))*1.021,-2))</f>
        <v/>
      </c>
      <c r="AA773" s="18">
        <f>MAX(0,ROUNDDOWN(M773-J773-430000-L773-0,-3))</f>
        <v/>
      </c>
      <c r="AB773" s="18">
        <f>MAX(0,ROUNDDOWN(M773-J773-430000-L773-V773,-3))</f>
        <v/>
      </c>
      <c r="AC773" s="18">
        <f>IF(M773&lt;=450000,0,MAX(0,ROUNDDOWN(AA773*0.06-MIN(50000,AA773)*0.03,-2))+MAX(0,ROUNDDOWN(AA773*0.04-MIN(50000,AA773)*0.02,-2)))</f>
        <v/>
      </c>
      <c r="AD773" s="18">
        <f>IF(M773&lt;=450000,0,MAX(0,ROUNDDOWN(AB773*0.06-MIN(50000,AB773)*0.03,-2))+MAX(0,ROUNDDOWN(AB773*0.04-MIN(50000,AB773)*0.02,-2)))</f>
        <v/>
      </c>
      <c r="AE773" s="18">
        <f>Y773-Z773</f>
        <v/>
      </c>
      <c r="AF773" s="18">
        <f>AC773-AD773</f>
        <v/>
      </c>
      <c r="AG773" s="18">
        <f>AE773+AF773</f>
        <v/>
      </c>
      <c r="AH773" s="20">
        <f>IF(W773&lt;=0,0,LOOKUP(W773,{0,1950001,3300001,6950001,9000001,18000001,40000001},{0.05,0.1,0.2,0.23,0.33,0.4,0.45}))</f>
        <v/>
      </c>
    </row>
    <row r="774">
      <c r="A774" t="inlineStr">
        <is>
          <t>1万円刻み 3区分8万円ずつ</t>
        </is>
      </c>
      <c r="B774" s="18">
        <f>'4_1万円刻み'!$A$232</f>
        <v/>
      </c>
      <c r="C774" s="19" t="n">
        <v>2026</v>
      </c>
      <c r="D774" t="inlineStr">
        <is>
          <t>いいえ</t>
        </is>
      </c>
      <c r="E774" s="18" t="n">
        <v>80000</v>
      </c>
      <c r="F774" s="18" t="n">
        <v>0</v>
      </c>
      <c r="G774" s="18" t="n">
        <v>80000</v>
      </c>
      <c r="H774" s="18" t="n">
        <v>80000</v>
      </c>
      <c r="I774" s="18" t="n">
        <v>0</v>
      </c>
      <c r="J774" s="18">
        <f>ROUND(MIN(B774/12,650000)*12*0.0915+MIN(B774/12,1390000)*12*(0.0504+0)+B774*0.005,0)</f>
        <v/>
      </c>
      <c r="K774" s="18" t="n">
        <v>0</v>
      </c>
      <c r="L774" s="18" t="n">
        <v>0</v>
      </c>
      <c r="M774" s="18">
        <f>ROUND(IF(C774&gt;=2026,IF(B774&lt;741000,0,IF(B774&lt;2191000,B774-740000,IF(B774&lt;2193000,1451000,IF(B774&lt;2196000,1453000,IF(B774&lt;2200000,1456000,IF(B774&lt;3600000,ROUNDDOWN(B774/4,-3)*2.8-80000,IF(B774&lt;6600000,ROUNDDOWN(B774/4,-3)*3.2-440000,IF(B774&lt;8500000,ROUNDDOWN(B774*0.9,0)-1100000,B774-1950000)))))))),IF(B774&lt;651000,0,IF(B774&lt;1900000,B774-650000,IF(B774&lt;3600000,ROUNDDOWN(B774/4,-3)*2.8-80000,IF(B774&lt;6600000,ROUNDDOWN(B774/4,-3)*3.2-440000,IF(B774&lt;8500000,ROUNDDOWN(B774*0.9,0)-1100000,B774-1950000)))))),0)</f>
        <v/>
      </c>
      <c r="N774" s="18">
        <f>IF(M774&gt;23500000,NA(),IF(C774&gt;=2026,IF(M774&lt;=4890000,1040000,IF(M774&lt;=6550000,670000,620000)),IF(M774&lt;=1320000,950000,IF(M774&lt;=3360000,880000,IF(M774&lt;=4890000,680000,IF(M774&lt;=6550000,630000,580000))))))</f>
        <v/>
      </c>
      <c r="O774" s="18">
        <f>IF(F774&lt;=0,IF(AND(D774="はい",C774&gt;=2026,C774&lt;=2027),IF(E774&lt;=0,0,IF(E774&lt;=30000,E774,IF(E774&lt;=60000,ROUNDUP(E774/2,0)+15000,IF(E774&lt;=120000,ROUNDUP(E774/4,0)+30000,60000)))),IF(E774&lt;=0,0,IF(E774&lt;=20000,E774,IF(E774&lt;=40000,ROUNDUP(E774/2,0)+10000,IF(E774&lt;=80000,ROUNDUP(E774/4,0)+20000,40000))))),IF(E774&lt;=0,IF(F774&lt;=0,0,IF(F774&lt;=25000,F774,IF(F774&lt;=50000,ROUNDUP(F774/2,0)+12500,IF(F774&lt;=100000,ROUNDUP(F774/4,0)+25000,50000)))),MAX(IF(F774&lt;=0,0,IF(F774&lt;=25000,F774,IF(F774&lt;=50000,ROUNDUP(F774/2,0)+12500,IF(F774&lt;=100000,ROUNDUP(F774/4,0)+25000,50000)))),MIN(IF(AND(D774="はい",C774&gt;=2026,C774&lt;=2027),IF(E774&lt;=0,0,IF(E774&lt;=30000,E774,IF(E774&lt;=60000,ROUNDUP(E774/2,0)+15000,IF(E774&lt;=120000,ROUNDUP(E774/4,0)+30000,60000)))),IF(E774&lt;=0,0,IF(E774&lt;=20000,E774,IF(E774&lt;=40000,ROUNDUP(E774/2,0)+10000,IF(E774&lt;=80000,ROUNDUP(E774/4,0)+20000,40000)))))+IF(F774&lt;=0,0,IF(F774&lt;=25000,F774,IF(F774&lt;=50000,ROUNDUP(F774/2,0)+12500,IF(F774&lt;=100000,ROUNDUP(F774/4,0)+25000,50000)))),IF(AND(D774="はい",C774&gt;=2026,C774&lt;=2027),60000,40000)))))</f>
        <v/>
      </c>
      <c r="P774" s="18">
        <f>IF(G774&lt;=0,0,IF(G774&lt;=20000,G774,IF(G774&lt;=40000,ROUNDUP(G774/2,0)+10000,IF(G774&lt;=80000,ROUNDUP(G774/4,0)+20000,40000))))</f>
        <v/>
      </c>
      <c r="Q774" s="18">
        <f>IF(I774&lt;=0,IF(H774&lt;=0,0,IF(H774&lt;=20000,H774,IF(H774&lt;=40000,ROUNDUP(H774/2,0)+10000,IF(H774&lt;=80000,ROUNDUP(H774/4,0)+20000,40000)))),IF(H774&lt;=0,IF(I774&lt;=0,0,IF(I774&lt;=25000,I774,IF(I774&lt;=50000,ROUNDUP(I774/2,0)+12500,IF(I774&lt;=100000,ROUNDUP(I774/4,0)+25000,50000)))),MAX(IF(I774&lt;=0,0,IF(I774&lt;=25000,I774,IF(I774&lt;=50000,ROUNDUP(I774/2,0)+12500,IF(I774&lt;=100000,ROUNDUP(I774/4,0)+25000,50000)))),MIN(IF(H774&lt;=0,0,IF(H774&lt;=20000,H774,IF(H774&lt;=40000,ROUNDUP(H774/2,0)+10000,IF(H774&lt;=80000,ROUNDUP(H774/4,0)+20000,40000))))+IF(I774&lt;=0,0,IF(I774&lt;=25000,I774,IF(I774&lt;=50000,ROUNDUP(I774/2,0)+12500,IF(I774&lt;=100000,ROUNDUP(I774/4,0)+25000,50000)))),40000))))</f>
        <v/>
      </c>
      <c r="R774" s="18">
        <f>MIN(120000,O774+P774+Q774)</f>
        <v/>
      </c>
      <c r="S774" s="18">
        <f>IF(F774&lt;=0,IF(E774&lt;=0,0,IF(E774&lt;=12000,E774,IF(E774&lt;=32000,ROUNDUP(E774/2,0)+6000,IF(E774&lt;=56000,ROUNDUP(E774/4,0)+14000,28000)))),IF(E774&lt;=0,IF(F774&lt;=0,0,IF(F774&lt;=15000,F774,IF(F774&lt;=40000,ROUNDUP(F774/2,0)+7500,IF(F774&lt;=70000,ROUNDUP(F774/4,0)+17500,35000)))),MAX(IF(F774&lt;=0,0,IF(F774&lt;=15000,F774,IF(F774&lt;=40000,ROUNDUP(F774/2,0)+7500,IF(F774&lt;=70000,ROUNDUP(F774/4,0)+17500,35000)))),MIN(IF(E774&lt;=0,0,IF(E774&lt;=12000,E774,IF(E774&lt;=32000,ROUNDUP(E774/2,0)+6000,IF(E774&lt;=56000,ROUNDUP(E774/4,0)+14000,28000))))+IF(F774&lt;=0,0,IF(F774&lt;=15000,F774,IF(F774&lt;=40000,ROUNDUP(F774/2,0)+7500,IF(F774&lt;=70000,ROUNDUP(F774/4,0)+17500,35000)))),28000))))</f>
        <v/>
      </c>
      <c r="T774" s="18">
        <f>IF(G774&lt;=0,0,IF(G774&lt;=12000,G774,IF(G774&lt;=32000,ROUNDUP(G774/2,0)+6000,IF(G774&lt;=56000,ROUNDUP(G774/4,0)+14000,28000))))</f>
        <v/>
      </c>
      <c r="U774" s="18">
        <f>IF(I774&lt;=0,IF(H774&lt;=0,0,IF(H774&lt;=12000,H774,IF(H774&lt;=32000,ROUNDUP(H774/2,0)+6000,IF(H774&lt;=56000,ROUNDUP(H774/4,0)+14000,28000)))),IF(H774&lt;=0,IF(I774&lt;=0,0,IF(I774&lt;=15000,I774,IF(I774&lt;=40000,ROUNDUP(I774/2,0)+7500,IF(I774&lt;=70000,ROUNDUP(I774/4,0)+17500,35000)))),MAX(IF(I774&lt;=0,0,IF(I774&lt;=15000,I774,IF(I774&lt;=40000,ROUNDUP(I774/2,0)+7500,IF(I774&lt;=70000,ROUNDUP(I774/4,0)+17500,35000)))),MIN(IF(H774&lt;=0,0,IF(H774&lt;=12000,H774,IF(H774&lt;=32000,ROUNDUP(H774/2,0)+6000,IF(H774&lt;=56000,ROUNDUP(H774/4,0)+14000,28000))))+IF(I774&lt;=0,0,IF(I774&lt;=15000,I774,IF(I774&lt;=40000,ROUNDUP(I774/2,0)+7500,IF(I774&lt;=70000,ROUNDUP(I774/4,0)+17500,35000)))),28000))))</f>
        <v/>
      </c>
      <c r="V774" s="18">
        <f>MIN(70000,S774+T774+U774)</f>
        <v/>
      </c>
      <c r="W774" s="18">
        <f>MAX(0,ROUNDDOWN(M774-J774-N774-K774-0,-3))</f>
        <v/>
      </c>
      <c r="X774" s="18">
        <f>MAX(0,ROUNDDOWN(M774-J774-N774-K774-R774,-3))</f>
        <v/>
      </c>
      <c r="Y774" s="18">
        <f>IF(W774&lt;=0,0,ROUNDDOWN((W774*LOOKUP(W774,{0,1950001,3300001,6950001,9000001,18000001,40000001},{0.05,0.1,0.2,0.23,0.33,0.4,0.45})-LOOKUP(W774,{0,1950001,3300001,6950001,9000001,18000001,40000001},{0,97500,427500,636000,1536000,2796000,4796000}))*1.021,-2))</f>
        <v/>
      </c>
      <c r="Z774" s="18">
        <f>IF(X774&lt;=0,0,ROUNDDOWN((X774*LOOKUP(X774,{0,1950001,3300001,6950001,9000001,18000001,40000001},{0.05,0.1,0.2,0.23,0.33,0.4,0.45})-LOOKUP(X774,{0,1950001,3300001,6950001,9000001,18000001,40000001},{0,97500,427500,636000,1536000,2796000,4796000}))*1.021,-2))</f>
        <v/>
      </c>
      <c r="AA774" s="18">
        <f>MAX(0,ROUNDDOWN(M774-J774-430000-L774-0,-3))</f>
        <v/>
      </c>
      <c r="AB774" s="18">
        <f>MAX(0,ROUNDDOWN(M774-J774-430000-L774-V774,-3))</f>
        <v/>
      </c>
      <c r="AC774" s="18">
        <f>IF(M774&lt;=450000,0,MAX(0,ROUNDDOWN(AA774*0.06-MIN(50000,AA774)*0.03,-2))+MAX(0,ROUNDDOWN(AA774*0.04-MIN(50000,AA774)*0.02,-2)))</f>
        <v/>
      </c>
      <c r="AD774" s="18">
        <f>IF(M774&lt;=450000,0,MAX(0,ROUNDDOWN(AB774*0.06-MIN(50000,AB774)*0.03,-2))+MAX(0,ROUNDDOWN(AB774*0.04-MIN(50000,AB774)*0.02,-2)))</f>
        <v/>
      </c>
      <c r="AE774" s="18">
        <f>Y774-Z774</f>
        <v/>
      </c>
      <c r="AF774" s="18">
        <f>AC774-AD774</f>
        <v/>
      </c>
      <c r="AG774" s="18">
        <f>AE774+AF774</f>
        <v/>
      </c>
      <c r="AH774" s="20">
        <f>IF(W774&lt;=0,0,LOOKUP(W774,{0,1950001,3300001,6950001,9000001,18000001,40000001},{0.05,0.1,0.2,0.23,0.33,0.4,0.45}))</f>
        <v/>
      </c>
    </row>
    <row r="775">
      <c r="A775" t="inlineStr">
        <is>
          <t>1万円刻み 一般8万円</t>
        </is>
      </c>
      <c r="B775" s="18">
        <f>'4_1万円刻み'!$A$232</f>
        <v/>
      </c>
      <c r="C775" s="19" t="n">
        <v>2026</v>
      </c>
      <c r="D775" t="inlineStr">
        <is>
          <t>いいえ</t>
        </is>
      </c>
      <c r="E775" s="18" t="n">
        <v>80000</v>
      </c>
      <c r="F775" s="18" t="n">
        <v>0</v>
      </c>
      <c r="G775" s="18" t="n">
        <v>0</v>
      </c>
      <c r="H775" s="18" t="n">
        <v>0</v>
      </c>
      <c r="I775" s="18" t="n">
        <v>0</v>
      </c>
      <c r="J775" s="18">
        <f>ROUND(MIN(B775/12,650000)*12*0.0915+MIN(B775/12,1390000)*12*(0.0504+0)+B775*0.005,0)</f>
        <v/>
      </c>
      <c r="K775" s="18" t="n">
        <v>0</v>
      </c>
      <c r="L775" s="18" t="n">
        <v>0</v>
      </c>
      <c r="M775" s="18">
        <f>ROUND(IF(C775&gt;=2026,IF(B775&lt;741000,0,IF(B775&lt;2191000,B775-740000,IF(B775&lt;2193000,1451000,IF(B775&lt;2196000,1453000,IF(B775&lt;2200000,1456000,IF(B775&lt;3600000,ROUNDDOWN(B775/4,-3)*2.8-80000,IF(B775&lt;6600000,ROUNDDOWN(B775/4,-3)*3.2-440000,IF(B775&lt;8500000,ROUNDDOWN(B775*0.9,0)-1100000,B775-1950000)))))))),IF(B775&lt;651000,0,IF(B775&lt;1900000,B775-650000,IF(B775&lt;3600000,ROUNDDOWN(B775/4,-3)*2.8-80000,IF(B775&lt;6600000,ROUNDDOWN(B775/4,-3)*3.2-440000,IF(B775&lt;8500000,ROUNDDOWN(B775*0.9,0)-1100000,B775-1950000)))))),0)</f>
        <v/>
      </c>
      <c r="N775" s="18">
        <f>IF(M775&gt;23500000,NA(),IF(C775&gt;=2026,IF(M775&lt;=4890000,1040000,IF(M775&lt;=6550000,670000,620000)),IF(M775&lt;=1320000,950000,IF(M775&lt;=3360000,880000,IF(M775&lt;=4890000,680000,IF(M775&lt;=6550000,630000,580000))))))</f>
        <v/>
      </c>
      <c r="O775" s="18">
        <f>IF(F775&lt;=0,IF(AND(D775="はい",C775&gt;=2026,C775&lt;=2027),IF(E775&lt;=0,0,IF(E775&lt;=30000,E775,IF(E775&lt;=60000,ROUNDUP(E775/2,0)+15000,IF(E775&lt;=120000,ROUNDUP(E775/4,0)+30000,60000)))),IF(E775&lt;=0,0,IF(E775&lt;=20000,E775,IF(E775&lt;=40000,ROUNDUP(E775/2,0)+10000,IF(E775&lt;=80000,ROUNDUP(E775/4,0)+20000,40000))))),IF(E775&lt;=0,IF(F775&lt;=0,0,IF(F775&lt;=25000,F775,IF(F775&lt;=50000,ROUNDUP(F775/2,0)+12500,IF(F775&lt;=100000,ROUNDUP(F775/4,0)+25000,50000)))),MAX(IF(F775&lt;=0,0,IF(F775&lt;=25000,F775,IF(F775&lt;=50000,ROUNDUP(F775/2,0)+12500,IF(F775&lt;=100000,ROUNDUP(F775/4,0)+25000,50000)))),MIN(IF(AND(D775="はい",C775&gt;=2026,C775&lt;=2027),IF(E775&lt;=0,0,IF(E775&lt;=30000,E775,IF(E775&lt;=60000,ROUNDUP(E775/2,0)+15000,IF(E775&lt;=120000,ROUNDUP(E775/4,0)+30000,60000)))),IF(E775&lt;=0,0,IF(E775&lt;=20000,E775,IF(E775&lt;=40000,ROUNDUP(E775/2,0)+10000,IF(E775&lt;=80000,ROUNDUP(E775/4,0)+20000,40000)))))+IF(F775&lt;=0,0,IF(F775&lt;=25000,F775,IF(F775&lt;=50000,ROUNDUP(F775/2,0)+12500,IF(F775&lt;=100000,ROUNDUP(F775/4,0)+25000,50000)))),IF(AND(D775="はい",C775&gt;=2026,C775&lt;=2027),60000,40000)))))</f>
        <v/>
      </c>
      <c r="P775" s="18">
        <f>IF(G775&lt;=0,0,IF(G775&lt;=20000,G775,IF(G775&lt;=40000,ROUNDUP(G775/2,0)+10000,IF(G775&lt;=80000,ROUNDUP(G775/4,0)+20000,40000))))</f>
        <v/>
      </c>
      <c r="Q775" s="18">
        <f>IF(I775&lt;=0,IF(H775&lt;=0,0,IF(H775&lt;=20000,H775,IF(H775&lt;=40000,ROUNDUP(H775/2,0)+10000,IF(H775&lt;=80000,ROUNDUP(H775/4,0)+20000,40000)))),IF(H775&lt;=0,IF(I775&lt;=0,0,IF(I775&lt;=25000,I775,IF(I775&lt;=50000,ROUNDUP(I775/2,0)+12500,IF(I775&lt;=100000,ROUNDUP(I775/4,0)+25000,50000)))),MAX(IF(I775&lt;=0,0,IF(I775&lt;=25000,I775,IF(I775&lt;=50000,ROUNDUP(I775/2,0)+12500,IF(I775&lt;=100000,ROUNDUP(I775/4,0)+25000,50000)))),MIN(IF(H775&lt;=0,0,IF(H775&lt;=20000,H775,IF(H775&lt;=40000,ROUNDUP(H775/2,0)+10000,IF(H775&lt;=80000,ROUNDUP(H775/4,0)+20000,40000))))+IF(I775&lt;=0,0,IF(I775&lt;=25000,I775,IF(I775&lt;=50000,ROUNDUP(I775/2,0)+12500,IF(I775&lt;=100000,ROUNDUP(I775/4,0)+25000,50000)))),40000))))</f>
        <v/>
      </c>
      <c r="R775" s="18">
        <f>MIN(120000,O775+P775+Q775)</f>
        <v/>
      </c>
      <c r="S775" s="18">
        <f>IF(F775&lt;=0,IF(E775&lt;=0,0,IF(E775&lt;=12000,E775,IF(E775&lt;=32000,ROUNDUP(E775/2,0)+6000,IF(E775&lt;=56000,ROUNDUP(E775/4,0)+14000,28000)))),IF(E775&lt;=0,IF(F775&lt;=0,0,IF(F775&lt;=15000,F775,IF(F775&lt;=40000,ROUNDUP(F775/2,0)+7500,IF(F775&lt;=70000,ROUNDUP(F775/4,0)+17500,35000)))),MAX(IF(F775&lt;=0,0,IF(F775&lt;=15000,F775,IF(F775&lt;=40000,ROUNDUP(F775/2,0)+7500,IF(F775&lt;=70000,ROUNDUP(F775/4,0)+17500,35000)))),MIN(IF(E775&lt;=0,0,IF(E775&lt;=12000,E775,IF(E775&lt;=32000,ROUNDUP(E775/2,0)+6000,IF(E775&lt;=56000,ROUNDUP(E775/4,0)+14000,28000))))+IF(F775&lt;=0,0,IF(F775&lt;=15000,F775,IF(F775&lt;=40000,ROUNDUP(F775/2,0)+7500,IF(F775&lt;=70000,ROUNDUP(F775/4,0)+17500,35000)))),28000))))</f>
        <v/>
      </c>
      <c r="T775" s="18">
        <f>IF(G775&lt;=0,0,IF(G775&lt;=12000,G775,IF(G775&lt;=32000,ROUNDUP(G775/2,0)+6000,IF(G775&lt;=56000,ROUNDUP(G775/4,0)+14000,28000))))</f>
        <v/>
      </c>
      <c r="U775" s="18">
        <f>IF(I775&lt;=0,IF(H775&lt;=0,0,IF(H775&lt;=12000,H775,IF(H775&lt;=32000,ROUNDUP(H775/2,0)+6000,IF(H775&lt;=56000,ROUNDUP(H775/4,0)+14000,28000)))),IF(H775&lt;=0,IF(I775&lt;=0,0,IF(I775&lt;=15000,I775,IF(I775&lt;=40000,ROUNDUP(I775/2,0)+7500,IF(I775&lt;=70000,ROUNDUP(I775/4,0)+17500,35000)))),MAX(IF(I775&lt;=0,0,IF(I775&lt;=15000,I775,IF(I775&lt;=40000,ROUNDUP(I775/2,0)+7500,IF(I775&lt;=70000,ROUNDUP(I775/4,0)+17500,35000)))),MIN(IF(H775&lt;=0,0,IF(H775&lt;=12000,H775,IF(H775&lt;=32000,ROUNDUP(H775/2,0)+6000,IF(H775&lt;=56000,ROUNDUP(H775/4,0)+14000,28000))))+IF(I775&lt;=0,0,IF(I775&lt;=15000,I775,IF(I775&lt;=40000,ROUNDUP(I775/2,0)+7500,IF(I775&lt;=70000,ROUNDUP(I775/4,0)+17500,35000)))),28000))))</f>
        <v/>
      </c>
      <c r="V775" s="18">
        <f>MIN(70000,S775+T775+U775)</f>
        <v/>
      </c>
      <c r="W775" s="18">
        <f>MAX(0,ROUNDDOWN(M775-J775-N775-K775-0,-3))</f>
        <v/>
      </c>
      <c r="X775" s="18">
        <f>MAX(0,ROUNDDOWN(M775-J775-N775-K775-R775,-3))</f>
        <v/>
      </c>
      <c r="Y775" s="18">
        <f>IF(W775&lt;=0,0,ROUNDDOWN((W775*LOOKUP(W775,{0,1950001,3300001,6950001,9000001,18000001,40000001},{0.05,0.1,0.2,0.23,0.33,0.4,0.45})-LOOKUP(W775,{0,1950001,3300001,6950001,9000001,18000001,40000001},{0,97500,427500,636000,1536000,2796000,4796000}))*1.021,-2))</f>
        <v/>
      </c>
      <c r="Z775" s="18">
        <f>IF(X775&lt;=0,0,ROUNDDOWN((X775*LOOKUP(X775,{0,1950001,3300001,6950001,9000001,18000001,40000001},{0.05,0.1,0.2,0.23,0.33,0.4,0.45})-LOOKUP(X775,{0,1950001,3300001,6950001,9000001,18000001,40000001},{0,97500,427500,636000,1536000,2796000,4796000}))*1.021,-2))</f>
        <v/>
      </c>
      <c r="AA775" s="18">
        <f>MAX(0,ROUNDDOWN(M775-J775-430000-L775-0,-3))</f>
        <v/>
      </c>
      <c r="AB775" s="18">
        <f>MAX(0,ROUNDDOWN(M775-J775-430000-L775-V775,-3))</f>
        <v/>
      </c>
      <c r="AC775" s="18">
        <f>IF(M775&lt;=450000,0,MAX(0,ROUNDDOWN(AA775*0.06-MIN(50000,AA775)*0.03,-2))+MAX(0,ROUNDDOWN(AA775*0.04-MIN(50000,AA775)*0.02,-2)))</f>
        <v/>
      </c>
      <c r="AD775" s="18">
        <f>IF(M775&lt;=450000,0,MAX(0,ROUNDDOWN(AB775*0.06-MIN(50000,AB775)*0.03,-2))+MAX(0,ROUNDDOWN(AB775*0.04-MIN(50000,AB775)*0.02,-2)))</f>
        <v/>
      </c>
      <c r="AE775" s="18">
        <f>Y775-Z775</f>
        <v/>
      </c>
      <c r="AF775" s="18">
        <f>AC775-AD775</f>
        <v/>
      </c>
      <c r="AG775" s="18">
        <f>AE775+AF775</f>
        <v/>
      </c>
      <c r="AH775" s="20">
        <f>IF(W775&lt;=0,0,LOOKUP(W775,{0,1950001,3300001,6950001,9000001,18000001,40000001},{0.05,0.1,0.2,0.23,0.33,0.4,0.45}))</f>
        <v/>
      </c>
    </row>
    <row r="776">
      <c r="A776" t="inlineStr">
        <is>
          <t>1万円刻み 特例あり一般12万円</t>
        </is>
      </c>
      <c r="B776" s="18">
        <f>'4_1万円刻み'!$A$232</f>
        <v/>
      </c>
      <c r="C776" s="19" t="n">
        <v>2026</v>
      </c>
      <c r="D776" t="inlineStr">
        <is>
          <t>はい</t>
        </is>
      </c>
      <c r="E776" s="18" t="n">
        <v>120000</v>
      </c>
      <c r="F776" s="18" t="n">
        <v>0</v>
      </c>
      <c r="G776" s="18" t="n">
        <v>0</v>
      </c>
      <c r="H776" s="18" t="n">
        <v>0</v>
      </c>
      <c r="I776" s="18" t="n">
        <v>0</v>
      </c>
      <c r="J776" s="18">
        <f>ROUND(MIN(B776/12,650000)*12*0.0915+MIN(B776/12,1390000)*12*(0.0504+0)+B776*0.005,0)</f>
        <v/>
      </c>
      <c r="K776" s="18" t="n">
        <v>0</v>
      </c>
      <c r="L776" s="18" t="n">
        <v>0</v>
      </c>
      <c r="M776" s="18">
        <f>ROUND(IF(C776&gt;=2026,IF(B776&lt;741000,0,IF(B776&lt;2191000,B776-740000,IF(B776&lt;2193000,1451000,IF(B776&lt;2196000,1453000,IF(B776&lt;2200000,1456000,IF(B776&lt;3600000,ROUNDDOWN(B776/4,-3)*2.8-80000,IF(B776&lt;6600000,ROUNDDOWN(B776/4,-3)*3.2-440000,IF(B776&lt;8500000,ROUNDDOWN(B776*0.9,0)-1100000,B776-1950000)))))))),IF(B776&lt;651000,0,IF(B776&lt;1900000,B776-650000,IF(B776&lt;3600000,ROUNDDOWN(B776/4,-3)*2.8-80000,IF(B776&lt;6600000,ROUNDDOWN(B776/4,-3)*3.2-440000,IF(B776&lt;8500000,ROUNDDOWN(B776*0.9,0)-1100000,B776-1950000)))))),0)</f>
        <v/>
      </c>
      <c r="N776" s="18">
        <f>IF(M776&gt;23500000,NA(),IF(C776&gt;=2026,IF(M776&lt;=4890000,1040000,IF(M776&lt;=6550000,670000,620000)),IF(M776&lt;=1320000,950000,IF(M776&lt;=3360000,880000,IF(M776&lt;=4890000,680000,IF(M776&lt;=6550000,630000,580000))))))</f>
        <v/>
      </c>
      <c r="O776" s="18">
        <f>IF(F776&lt;=0,IF(AND(D776="はい",C776&gt;=2026,C776&lt;=2027),IF(E776&lt;=0,0,IF(E776&lt;=30000,E776,IF(E776&lt;=60000,ROUNDUP(E776/2,0)+15000,IF(E776&lt;=120000,ROUNDUP(E776/4,0)+30000,60000)))),IF(E776&lt;=0,0,IF(E776&lt;=20000,E776,IF(E776&lt;=40000,ROUNDUP(E776/2,0)+10000,IF(E776&lt;=80000,ROUNDUP(E776/4,0)+20000,40000))))),IF(E776&lt;=0,IF(F776&lt;=0,0,IF(F776&lt;=25000,F776,IF(F776&lt;=50000,ROUNDUP(F776/2,0)+12500,IF(F776&lt;=100000,ROUNDUP(F776/4,0)+25000,50000)))),MAX(IF(F776&lt;=0,0,IF(F776&lt;=25000,F776,IF(F776&lt;=50000,ROUNDUP(F776/2,0)+12500,IF(F776&lt;=100000,ROUNDUP(F776/4,0)+25000,50000)))),MIN(IF(AND(D776="はい",C776&gt;=2026,C776&lt;=2027),IF(E776&lt;=0,0,IF(E776&lt;=30000,E776,IF(E776&lt;=60000,ROUNDUP(E776/2,0)+15000,IF(E776&lt;=120000,ROUNDUP(E776/4,0)+30000,60000)))),IF(E776&lt;=0,0,IF(E776&lt;=20000,E776,IF(E776&lt;=40000,ROUNDUP(E776/2,0)+10000,IF(E776&lt;=80000,ROUNDUP(E776/4,0)+20000,40000)))))+IF(F776&lt;=0,0,IF(F776&lt;=25000,F776,IF(F776&lt;=50000,ROUNDUP(F776/2,0)+12500,IF(F776&lt;=100000,ROUNDUP(F776/4,0)+25000,50000)))),IF(AND(D776="はい",C776&gt;=2026,C776&lt;=2027),60000,40000)))))</f>
        <v/>
      </c>
      <c r="P776" s="18">
        <f>IF(G776&lt;=0,0,IF(G776&lt;=20000,G776,IF(G776&lt;=40000,ROUNDUP(G776/2,0)+10000,IF(G776&lt;=80000,ROUNDUP(G776/4,0)+20000,40000))))</f>
        <v/>
      </c>
      <c r="Q776" s="18">
        <f>IF(I776&lt;=0,IF(H776&lt;=0,0,IF(H776&lt;=20000,H776,IF(H776&lt;=40000,ROUNDUP(H776/2,0)+10000,IF(H776&lt;=80000,ROUNDUP(H776/4,0)+20000,40000)))),IF(H776&lt;=0,IF(I776&lt;=0,0,IF(I776&lt;=25000,I776,IF(I776&lt;=50000,ROUNDUP(I776/2,0)+12500,IF(I776&lt;=100000,ROUNDUP(I776/4,0)+25000,50000)))),MAX(IF(I776&lt;=0,0,IF(I776&lt;=25000,I776,IF(I776&lt;=50000,ROUNDUP(I776/2,0)+12500,IF(I776&lt;=100000,ROUNDUP(I776/4,0)+25000,50000)))),MIN(IF(H776&lt;=0,0,IF(H776&lt;=20000,H776,IF(H776&lt;=40000,ROUNDUP(H776/2,0)+10000,IF(H776&lt;=80000,ROUNDUP(H776/4,0)+20000,40000))))+IF(I776&lt;=0,0,IF(I776&lt;=25000,I776,IF(I776&lt;=50000,ROUNDUP(I776/2,0)+12500,IF(I776&lt;=100000,ROUNDUP(I776/4,0)+25000,50000)))),40000))))</f>
        <v/>
      </c>
      <c r="R776" s="18">
        <f>MIN(120000,O776+P776+Q776)</f>
        <v/>
      </c>
      <c r="S776" s="18">
        <f>IF(F776&lt;=0,IF(E776&lt;=0,0,IF(E776&lt;=12000,E776,IF(E776&lt;=32000,ROUNDUP(E776/2,0)+6000,IF(E776&lt;=56000,ROUNDUP(E776/4,0)+14000,28000)))),IF(E776&lt;=0,IF(F776&lt;=0,0,IF(F776&lt;=15000,F776,IF(F776&lt;=40000,ROUNDUP(F776/2,0)+7500,IF(F776&lt;=70000,ROUNDUP(F776/4,0)+17500,35000)))),MAX(IF(F776&lt;=0,0,IF(F776&lt;=15000,F776,IF(F776&lt;=40000,ROUNDUP(F776/2,0)+7500,IF(F776&lt;=70000,ROUNDUP(F776/4,0)+17500,35000)))),MIN(IF(E776&lt;=0,0,IF(E776&lt;=12000,E776,IF(E776&lt;=32000,ROUNDUP(E776/2,0)+6000,IF(E776&lt;=56000,ROUNDUP(E776/4,0)+14000,28000))))+IF(F776&lt;=0,0,IF(F776&lt;=15000,F776,IF(F776&lt;=40000,ROUNDUP(F776/2,0)+7500,IF(F776&lt;=70000,ROUNDUP(F776/4,0)+17500,35000)))),28000))))</f>
        <v/>
      </c>
      <c r="T776" s="18">
        <f>IF(G776&lt;=0,0,IF(G776&lt;=12000,G776,IF(G776&lt;=32000,ROUNDUP(G776/2,0)+6000,IF(G776&lt;=56000,ROUNDUP(G776/4,0)+14000,28000))))</f>
        <v/>
      </c>
      <c r="U776" s="18">
        <f>IF(I776&lt;=0,IF(H776&lt;=0,0,IF(H776&lt;=12000,H776,IF(H776&lt;=32000,ROUNDUP(H776/2,0)+6000,IF(H776&lt;=56000,ROUNDUP(H776/4,0)+14000,28000)))),IF(H776&lt;=0,IF(I776&lt;=0,0,IF(I776&lt;=15000,I776,IF(I776&lt;=40000,ROUNDUP(I776/2,0)+7500,IF(I776&lt;=70000,ROUNDUP(I776/4,0)+17500,35000)))),MAX(IF(I776&lt;=0,0,IF(I776&lt;=15000,I776,IF(I776&lt;=40000,ROUNDUP(I776/2,0)+7500,IF(I776&lt;=70000,ROUNDUP(I776/4,0)+17500,35000)))),MIN(IF(H776&lt;=0,0,IF(H776&lt;=12000,H776,IF(H776&lt;=32000,ROUNDUP(H776/2,0)+6000,IF(H776&lt;=56000,ROUNDUP(H776/4,0)+14000,28000))))+IF(I776&lt;=0,0,IF(I776&lt;=15000,I776,IF(I776&lt;=40000,ROUNDUP(I776/2,0)+7500,IF(I776&lt;=70000,ROUNDUP(I776/4,0)+17500,35000)))),28000))))</f>
        <v/>
      </c>
      <c r="V776" s="18">
        <f>MIN(70000,S776+T776+U776)</f>
        <v/>
      </c>
      <c r="W776" s="18">
        <f>MAX(0,ROUNDDOWN(M776-J776-N776-K776-0,-3))</f>
        <v/>
      </c>
      <c r="X776" s="18">
        <f>MAX(0,ROUNDDOWN(M776-J776-N776-K776-R776,-3))</f>
        <v/>
      </c>
      <c r="Y776" s="18">
        <f>IF(W776&lt;=0,0,ROUNDDOWN((W776*LOOKUP(W776,{0,1950001,3300001,6950001,9000001,18000001,40000001},{0.05,0.1,0.2,0.23,0.33,0.4,0.45})-LOOKUP(W776,{0,1950001,3300001,6950001,9000001,18000001,40000001},{0,97500,427500,636000,1536000,2796000,4796000}))*1.021,-2))</f>
        <v/>
      </c>
      <c r="Z776" s="18">
        <f>IF(X776&lt;=0,0,ROUNDDOWN((X776*LOOKUP(X776,{0,1950001,3300001,6950001,9000001,18000001,40000001},{0.05,0.1,0.2,0.23,0.33,0.4,0.45})-LOOKUP(X776,{0,1950001,3300001,6950001,9000001,18000001,40000001},{0,97500,427500,636000,1536000,2796000,4796000}))*1.021,-2))</f>
        <v/>
      </c>
      <c r="AA776" s="18">
        <f>MAX(0,ROUNDDOWN(M776-J776-430000-L776-0,-3))</f>
        <v/>
      </c>
      <c r="AB776" s="18">
        <f>MAX(0,ROUNDDOWN(M776-J776-430000-L776-V776,-3))</f>
        <v/>
      </c>
      <c r="AC776" s="18">
        <f>IF(M776&lt;=450000,0,MAX(0,ROUNDDOWN(AA776*0.06-MIN(50000,AA776)*0.03,-2))+MAX(0,ROUNDDOWN(AA776*0.04-MIN(50000,AA776)*0.02,-2)))</f>
        <v/>
      </c>
      <c r="AD776" s="18">
        <f>IF(M776&lt;=450000,0,MAX(0,ROUNDDOWN(AB776*0.06-MIN(50000,AB776)*0.03,-2))+MAX(0,ROUNDDOWN(AB776*0.04-MIN(50000,AB776)*0.02,-2)))</f>
        <v/>
      </c>
      <c r="AE776" s="18">
        <f>Y776-Z776</f>
        <v/>
      </c>
      <c r="AF776" s="18">
        <f>AC776-AD776</f>
        <v/>
      </c>
      <c r="AG776" s="18">
        <f>AE776+AF776</f>
        <v/>
      </c>
      <c r="AH776" s="20">
        <f>IF(W776&lt;=0,0,LOOKUP(W776,{0,1950001,3300001,6950001,9000001,18000001,40000001},{0.05,0.1,0.2,0.23,0.33,0.4,0.45}))</f>
        <v/>
      </c>
    </row>
    <row r="777">
      <c r="A777" t="inlineStr">
        <is>
          <t>1万円刻み 3区分8万円ずつ</t>
        </is>
      </c>
      <c r="B777" s="18">
        <f>'4_1万円刻み'!$A$233</f>
        <v/>
      </c>
      <c r="C777" s="19" t="n">
        <v>2026</v>
      </c>
      <c r="D777" t="inlineStr">
        <is>
          <t>いいえ</t>
        </is>
      </c>
      <c r="E777" s="18" t="n">
        <v>80000</v>
      </c>
      <c r="F777" s="18" t="n">
        <v>0</v>
      </c>
      <c r="G777" s="18" t="n">
        <v>80000</v>
      </c>
      <c r="H777" s="18" t="n">
        <v>80000</v>
      </c>
      <c r="I777" s="18" t="n">
        <v>0</v>
      </c>
      <c r="J777" s="18">
        <f>ROUND(MIN(B777/12,650000)*12*0.0915+MIN(B777/12,1390000)*12*(0.0504+0)+B777*0.005,0)</f>
        <v/>
      </c>
      <c r="K777" s="18" t="n">
        <v>0</v>
      </c>
      <c r="L777" s="18" t="n">
        <v>0</v>
      </c>
      <c r="M777" s="18">
        <f>ROUND(IF(C777&gt;=2026,IF(B777&lt;741000,0,IF(B777&lt;2191000,B777-740000,IF(B777&lt;2193000,1451000,IF(B777&lt;2196000,1453000,IF(B777&lt;2200000,1456000,IF(B777&lt;3600000,ROUNDDOWN(B777/4,-3)*2.8-80000,IF(B777&lt;6600000,ROUNDDOWN(B777/4,-3)*3.2-440000,IF(B777&lt;8500000,ROUNDDOWN(B777*0.9,0)-1100000,B777-1950000)))))))),IF(B777&lt;651000,0,IF(B777&lt;1900000,B777-650000,IF(B777&lt;3600000,ROUNDDOWN(B777/4,-3)*2.8-80000,IF(B777&lt;6600000,ROUNDDOWN(B777/4,-3)*3.2-440000,IF(B777&lt;8500000,ROUNDDOWN(B777*0.9,0)-1100000,B777-1950000)))))),0)</f>
        <v/>
      </c>
      <c r="N777" s="18">
        <f>IF(M777&gt;23500000,NA(),IF(C777&gt;=2026,IF(M777&lt;=4890000,1040000,IF(M777&lt;=6550000,670000,620000)),IF(M777&lt;=1320000,950000,IF(M777&lt;=3360000,880000,IF(M777&lt;=4890000,680000,IF(M777&lt;=6550000,630000,580000))))))</f>
        <v/>
      </c>
      <c r="O777" s="18">
        <f>IF(F777&lt;=0,IF(AND(D777="はい",C777&gt;=2026,C777&lt;=2027),IF(E777&lt;=0,0,IF(E777&lt;=30000,E777,IF(E777&lt;=60000,ROUNDUP(E777/2,0)+15000,IF(E777&lt;=120000,ROUNDUP(E777/4,0)+30000,60000)))),IF(E777&lt;=0,0,IF(E777&lt;=20000,E777,IF(E777&lt;=40000,ROUNDUP(E777/2,0)+10000,IF(E777&lt;=80000,ROUNDUP(E777/4,0)+20000,40000))))),IF(E777&lt;=0,IF(F777&lt;=0,0,IF(F777&lt;=25000,F777,IF(F777&lt;=50000,ROUNDUP(F777/2,0)+12500,IF(F777&lt;=100000,ROUNDUP(F777/4,0)+25000,50000)))),MAX(IF(F777&lt;=0,0,IF(F777&lt;=25000,F777,IF(F777&lt;=50000,ROUNDUP(F777/2,0)+12500,IF(F777&lt;=100000,ROUNDUP(F777/4,0)+25000,50000)))),MIN(IF(AND(D777="はい",C777&gt;=2026,C777&lt;=2027),IF(E777&lt;=0,0,IF(E777&lt;=30000,E777,IF(E777&lt;=60000,ROUNDUP(E777/2,0)+15000,IF(E777&lt;=120000,ROUNDUP(E777/4,0)+30000,60000)))),IF(E777&lt;=0,0,IF(E777&lt;=20000,E777,IF(E777&lt;=40000,ROUNDUP(E777/2,0)+10000,IF(E777&lt;=80000,ROUNDUP(E777/4,0)+20000,40000)))))+IF(F777&lt;=0,0,IF(F777&lt;=25000,F777,IF(F777&lt;=50000,ROUNDUP(F777/2,0)+12500,IF(F777&lt;=100000,ROUNDUP(F777/4,0)+25000,50000)))),IF(AND(D777="はい",C777&gt;=2026,C777&lt;=2027),60000,40000)))))</f>
        <v/>
      </c>
      <c r="P777" s="18">
        <f>IF(G777&lt;=0,0,IF(G777&lt;=20000,G777,IF(G777&lt;=40000,ROUNDUP(G777/2,0)+10000,IF(G777&lt;=80000,ROUNDUP(G777/4,0)+20000,40000))))</f>
        <v/>
      </c>
      <c r="Q777" s="18">
        <f>IF(I777&lt;=0,IF(H777&lt;=0,0,IF(H777&lt;=20000,H777,IF(H777&lt;=40000,ROUNDUP(H777/2,0)+10000,IF(H777&lt;=80000,ROUNDUP(H777/4,0)+20000,40000)))),IF(H777&lt;=0,IF(I777&lt;=0,0,IF(I777&lt;=25000,I777,IF(I777&lt;=50000,ROUNDUP(I777/2,0)+12500,IF(I777&lt;=100000,ROUNDUP(I777/4,0)+25000,50000)))),MAX(IF(I777&lt;=0,0,IF(I777&lt;=25000,I777,IF(I777&lt;=50000,ROUNDUP(I777/2,0)+12500,IF(I777&lt;=100000,ROUNDUP(I777/4,0)+25000,50000)))),MIN(IF(H777&lt;=0,0,IF(H777&lt;=20000,H777,IF(H777&lt;=40000,ROUNDUP(H777/2,0)+10000,IF(H777&lt;=80000,ROUNDUP(H777/4,0)+20000,40000))))+IF(I777&lt;=0,0,IF(I777&lt;=25000,I777,IF(I777&lt;=50000,ROUNDUP(I777/2,0)+12500,IF(I777&lt;=100000,ROUNDUP(I777/4,0)+25000,50000)))),40000))))</f>
        <v/>
      </c>
      <c r="R777" s="18">
        <f>MIN(120000,O777+P777+Q777)</f>
        <v/>
      </c>
      <c r="S777" s="18">
        <f>IF(F777&lt;=0,IF(E777&lt;=0,0,IF(E777&lt;=12000,E777,IF(E777&lt;=32000,ROUNDUP(E777/2,0)+6000,IF(E777&lt;=56000,ROUNDUP(E777/4,0)+14000,28000)))),IF(E777&lt;=0,IF(F777&lt;=0,0,IF(F777&lt;=15000,F777,IF(F777&lt;=40000,ROUNDUP(F777/2,0)+7500,IF(F777&lt;=70000,ROUNDUP(F777/4,0)+17500,35000)))),MAX(IF(F777&lt;=0,0,IF(F777&lt;=15000,F777,IF(F777&lt;=40000,ROUNDUP(F777/2,0)+7500,IF(F777&lt;=70000,ROUNDUP(F777/4,0)+17500,35000)))),MIN(IF(E777&lt;=0,0,IF(E777&lt;=12000,E777,IF(E777&lt;=32000,ROUNDUP(E777/2,0)+6000,IF(E777&lt;=56000,ROUNDUP(E777/4,0)+14000,28000))))+IF(F777&lt;=0,0,IF(F777&lt;=15000,F777,IF(F777&lt;=40000,ROUNDUP(F777/2,0)+7500,IF(F777&lt;=70000,ROUNDUP(F777/4,0)+17500,35000)))),28000))))</f>
        <v/>
      </c>
      <c r="T777" s="18">
        <f>IF(G777&lt;=0,0,IF(G777&lt;=12000,G777,IF(G777&lt;=32000,ROUNDUP(G777/2,0)+6000,IF(G777&lt;=56000,ROUNDUP(G777/4,0)+14000,28000))))</f>
        <v/>
      </c>
      <c r="U777" s="18">
        <f>IF(I777&lt;=0,IF(H777&lt;=0,0,IF(H777&lt;=12000,H777,IF(H777&lt;=32000,ROUNDUP(H777/2,0)+6000,IF(H777&lt;=56000,ROUNDUP(H777/4,0)+14000,28000)))),IF(H777&lt;=0,IF(I777&lt;=0,0,IF(I777&lt;=15000,I777,IF(I777&lt;=40000,ROUNDUP(I777/2,0)+7500,IF(I777&lt;=70000,ROUNDUP(I777/4,0)+17500,35000)))),MAX(IF(I777&lt;=0,0,IF(I777&lt;=15000,I777,IF(I777&lt;=40000,ROUNDUP(I777/2,0)+7500,IF(I777&lt;=70000,ROUNDUP(I777/4,0)+17500,35000)))),MIN(IF(H777&lt;=0,0,IF(H777&lt;=12000,H777,IF(H777&lt;=32000,ROUNDUP(H777/2,0)+6000,IF(H777&lt;=56000,ROUNDUP(H777/4,0)+14000,28000))))+IF(I777&lt;=0,0,IF(I777&lt;=15000,I777,IF(I777&lt;=40000,ROUNDUP(I777/2,0)+7500,IF(I777&lt;=70000,ROUNDUP(I777/4,0)+17500,35000)))),28000))))</f>
        <v/>
      </c>
      <c r="V777" s="18">
        <f>MIN(70000,S777+T777+U777)</f>
        <v/>
      </c>
      <c r="W777" s="18">
        <f>MAX(0,ROUNDDOWN(M777-J777-N777-K777-0,-3))</f>
        <v/>
      </c>
      <c r="X777" s="18">
        <f>MAX(0,ROUNDDOWN(M777-J777-N777-K777-R777,-3))</f>
        <v/>
      </c>
      <c r="Y777" s="18">
        <f>IF(W777&lt;=0,0,ROUNDDOWN((W777*LOOKUP(W777,{0,1950001,3300001,6950001,9000001,18000001,40000001},{0.05,0.1,0.2,0.23,0.33,0.4,0.45})-LOOKUP(W777,{0,1950001,3300001,6950001,9000001,18000001,40000001},{0,97500,427500,636000,1536000,2796000,4796000}))*1.021,-2))</f>
        <v/>
      </c>
      <c r="Z777" s="18">
        <f>IF(X777&lt;=0,0,ROUNDDOWN((X777*LOOKUP(X777,{0,1950001,3300001,6950001,9000001,18000001,40000001},{0.05,0.1,0.2,0.23,0.33,0.4,0.45})-LOOKUP(X777,{0,1950001,3300001,6950001,9000001,18000001,40000001},{0,97500,427500,636000,1536000,2796000,4796000}))*1.021,-2))</f>
        <v/>
      </c>
      <c r="AA777" s="18">
        <f>MAX(0,ROUNDDOWN(M777-J777-430000-L777-0,-3))</f>
        <v/>
      </c>
      <c r="AB777" s="18">
        <f>MAX(0,ROUNDDOWN(M777-J777-430000-L777-V777,-3))</f>
        <v/>
      </c>
      <c r="AC777" s="18">
        <f>IF(M777&lt;=450000,0,MAX(0,ROUNDDOWN(AA777*0.06-MIN(50000,AA777)*0.03,-2))+MAX(0,ROUNDDOWN(AA777*0.04-MIN(50000,AA777)*0.02,-2)))</f>
        <v/>
      </c>
      <c r="AD777" s="18">
        <f>IF(M777&lt;=450000,0,MAX(0,ROUNDDOWN(AB777*0.06-MIN(50000,AB777)*0.03,-2))+MAX(0,ROUNDDOWN(AB777*0.04-MIN(50000,AB777)*0.02,-2)))</f>
        <v/>
      </c>
      <c r="AE777" s="18">
        <f>Y777-Z777</f>
        <v/>
      </c>
      <c r="AF777" s="18">
        <f>AC777-AD777</f>
        <v/>
      </c>
      <c r="AG777" s="18">
        <f>AE777+AF777</f>
        <v/>
      </c>
      <c r="AH777" s="20">
        <f>IF(W777&lt;=0,0,LOOKUP(W777,{0,1950001,3300001,6950001,9000001,18000001,40000001},{0.05,0.1,0.2,0.23,0.33,0.4,0.45}))</f>
        <v/>
      </c>
    </row>
    <row r="778">
      <c r="A778" t="inlineStr">
        <is>
          <t>1万円刻み 一般8万円</t>
        </is>
      </c>
      <c r="B778" s="18">
        <f>'4_1万円刻み'!$A$233</f>
        <v/>
      </c>
      <c r="C778" s="19" t="n">
        <v>2026</v>
      </c>
      <c r="D778" t="inlineStr">
        <is>
          <t>いいえ</t>
        </is>
      </c>
      <c r="E778" s="18" t="n">
        <v>80000</v>
      </c>
      <c r="F778" s="18" t="n">
        <v>0</v>
      </c>
      <c r="G778" s="18" t="n">
        <v>0</v>
      </c>
      <c r="H778" s="18" t="n">
        <v>0</v>
      </c>
      <c r="I778" s="18" t="n">
        <v>0</v>
      </c>
      <c r="J778" s="18">
        <f>ROUND(MIN(B778/12,650000)*12*0.0915+MIN(B778/12,1390000)*12*(0.0504+0)+B778*0.005,0)</f>
        <v/>
      </c>
      <c r="K778" s="18" t="n">
        <v>0</v>
      </c>
      <c r="L778" s="18" t="n">
        <v>0</v>
      </c>
      <c r="M778" s="18">
        <f>ROUND(IF(C778&gt;=2026,IF(B778&lt;741000,0,IF(B778&lt;2191000,B778-740000,IF(B778&lt;2193000,1451000,IF(B778&lt;2196000,1453000,IF(B778&lt;2200000,1456000,IF(B778&lt;3600000,ROUNDDOWN(B778/4,-3)*2.8-80000,IF(B778&lt;6600000,ROUNDDOWN(B778/4,-3)*3.2-440000,IF(B778&lt;8500000,ROUNDDOWN(B778*0.9,0)-1100000,B778-1950000)))))))),IF(B778&lt;651000,0,IF(B778&lt;1900000,B778-650000,IF(B778&lt;3600000,ROUNDDOWN(B778/4,-3)*2.8-80000,IF(B778&lt;6600000,ROUNDDOWN(B778/4,-3)*3.2-440000,IF(B778&lt;8500000,ROUNDDOWN(B778*0.9,0)-1100000,B778-1950000)))))),0)</f>
        <v/>
      </c>
      <c r="N778" s="18">
        <f>IF(M778&gt;23500000,NA(),IF(C778&gt;=2026,IF(M778&lt;=4890000,1040000,IF(M778&lt;=6550000,670000,620000)),IF(M778&lt;=1320000,950000,IF(M778&lt;=3360000,880000,IF(M778&lt;=4890000,680000,IF(M778&lt;=6550000,630000,580000))))))</f>
        <v/>
      </c>
      <c r="O778" s="18">
        <f>IF(F778&lt;=0,IF(AND(D778="はい",C778&gt;=2026,C778&lt;=2027),IF(E778&lt;=0,0,IF(E778&lt;=30000,E778,IF(E778&lt;=60000,ROUNDUP(E778/2,0)+15000,IF(E778&lt;=120000,ROUNDUP(E778/4,0)+30000,60000)))),IF(E778&lt;=0,0,IF(E778&lt;=20000,E778,IF(E778&lt;=40000,ROUNDUP(E778/2,0)+10000,IF(E778&lt;=80000,ROUNDUP(E778/4,0)+20000,40000))))),IF(E778&lt;=0,IF(F778&lt;=0,0,IF(F778&lt;=25000,F778,IF(F778&lt;=50000,ROUNDUP(F778/2,0)+12500,IF(F778&lt;=100000,ROUNDUP(F778/4,0)+25000,50000)))),MAX(IF(F778&lt;=0,0,IF(F778&lt;=25000,F778,IF(F778&lt;=50000,ROUNDUP(F778/2,0)+12500,IF(F778&lt;=100000,ROUNDUP(F778/4,0)+25000,50000)))),MIN(IF(AND(D778="はい",C778&gt;=2026,C778&lt;=2027),IF(E778&lt;=0,0,IF(E778&lt;=30000,E778,IF(E778&lt;=60000,ROUNDUP(E778/2,0)+15000,IF(E778&lt;=120000,ROUNDUP(E778/4,0)+30000,60000)))),IF(E778&lt;=0,0,IF(E778&lt;=20000,E778,IF(E778&lt;=40000,ROUNDUP(E778/2,0)+10000,IF(E778&lt;=80000,ROUNDUP(E778/4,0)+20000,40000)))))+IF(F778&lt;=0,0,IF(F778&lt;=25000,F778,IF(F778&lt;=50000,ROUNDUP(F778/2,0)+12500,IF(F778&lt;=100000,ROUNDUP(F778/4,0)+25000,50000)))),IF(AND(D778="はい",C778&gt;=2026,C778&lt;=2027),60000,40000)))))</f>
        <v/>
      </c>
      <c r="P778" s="18">
        <f>IF(G778&lt;=0,0,IF(G778&lt;=20000,G778,IF(G778&lt;=40000,ROUNDUP(G778/2,0)+10000,IF(G778&lt;=80000,ROUNDUP(G778/4,0)+20000,40000))))</f>
        <v/>
      </c>
      <c r="Q778" s="18">
        <f>IF(I778&lt;=0,IF(H778&lt;=0,0,IF(H778&lt;=20000,H778,IF(H778&lt;=40000,ROUNDUP(H778/2,0)+10000,IF(H778&lt;=80000,ROUNDUP(H778/4,0)+20000,40000)))),IF(H778&lt;=0,IF(I778&lt;=0,0,IF(I778&lt;=25000,I778,IF(I778&lt;=50000,ROUNDUP(I778/2,0)+12500,IF(I778&lt;=100000,ROUNDUP(I778/4,0)+25000,50000)))),MAX(IF(I778&lt;=0,0,IF(I778&lt;=25000,I778,IF(I778&lt;=50000,ROUNDUP(I778/2,0)+12500,IF(I778&lt;=100000,ROUNDUP(I778/4,0)+25000,50000)))),MIN(IF(H778&lt;=0,0,IF(H778&lt;=20000,H778,IF(H778&lt;=40000,ROUNDUP(H778/2,0)+10000,IF(H778&lt;=80000,ROUNDUP(H778/4,0)+20000,40000))))+IF(I778&lt;=0,0,IF(I778&lt;=25000,I778,IF(I778&lt;=50000,ROUNDUP(I778/2,0)+12500,IF(I778&lt;=100000,ROUNDUP(I778/4,0)+25000,50000)))),40000))))</f>
        <v/>
      </c>
      <c r="R778" s="18">
        <f>MIN(120000,O778+P778+Q778)</f>
        <v/>
      </c>
      <c r="S778" s="18">
        <f>IF(F778&lt;=0,IF(E778&lt;=0,0,IF(E778&lt;=12000,E778,IF(E778&lt;=32000,ROUNDUP(E778/2,0)+6000,IF(E778&lt;=56000,ROUNDUP(E778/4,0)+14000,28000)))),IF(E778&lt;=0,IF(F778&lt;=0,0,IF(F778&lt;=15000,F778,IF(F778&lt;=40000,ROUNDUP(F778/2,0)+7500,IF(F778&lt;=70000,ROUNDUP(F778/4,0)+17500,35000)))),MAX(IF(F778&lt;=0,0,IF(F778&lt;=15000,F778,IF(F778&lt;=40000,ROUNDUP(F778/2,0)+7500,IF(F778&lt;=70000,ROUNDUP(F778/4,0)+17500,35000)))),MIN(IF(E778&lt;=0,0,IF(E778&lt;=12000,E778,IF(E778&lt;=32000,ROUNDUP(E778/2,0)+6000,IF(E778&lt;=56000,ROUNDUP(E778/4,0)+14000,28000))))+IF(F778&lt;=0,0,IF(F778&lt;=15000,F778,IF(F778&lt;=40000,ROUNDUP(F778/2,0)+7500,IF(F778&lt;=70000,ROUNDUP(F778/4,0)+17500,35000)))),28000))))</f>
        <v/>
      </c>
      <c r="T778" s="18">
        <f>IF(G778&lt;=0,0,IF(G778&lt;=12000,G778,IF(G778&lt;=32000,ROUNDUP(G778/2,0)+6000,IF(G778&lt;=56000,ROUNDUP(G778/4,0)+14000,28000))))</f>
        <v/>
      </c>
      <c r="U778" s="18">
        <f>IF(I778&lt;=0,IF(H778&lt;=0,0,IF(H778&lt;=12000,H778,IF(H778&lt;=32000,ROUNDUP(H778/2,0)+6000,IF(H778&lt;=56000,ROUNDUP(H778/4,0)+14000,28000)))),IF(H778&lt;=0,IF(I778&lt;=0,0,IF(I778&lt;=15000,I778,IF(I778&lt;=40000,ROUNDUP(I778/2,0)+7500,IF(I778&lt;=70000,ROUNDUP(I778/4,0)+17500,35000)))),MAX(IF(I778&lt;=0,0,IF(I778&lt;=15000,I778,IF(I778&lt;=40000,ROUNDUP(I778/2,0)+7500,IF(I778&lt;=70000,ROUNDUP(I778/4,0)+17500,35000)))),MIN(IF(H778&lt;=0,0,IF(H778&lt;=12000,H778,IF(H778&lt;=32000,ROUNDUP(H778/2,0)+6000,IF(H778&lt;=56000,ROUNDUP(H778/4,0)+14000,28000))))+IF(I778&lt;=0,0,IF(I778&lt;=15000,I778,IF(I778&lt;=40000,ROUNDUP(I778/2,0)+7500,IF(I778&lt;=70000,ROUNDUP(I778/4,0)+17500,35000)))),28000))))</f>
        <v/>
      </c>
      <c r="V778" s="18">
        <f>MIN(70000,S778+T778+U778)</f>
        <v/>
      </c>
      <c r="W778" s="18">
        <f>MAX(0,ROUNDDOWN(M778-J778-N778-K778-0,-3))</f>
        <v/>
      </c>
      <c r="X778" s="18">
        <f>MAX(0,ROUNDDOWN(M778-J778-N778-K778-R778,-3))</f>
        <v/>
      </c>
      <c r="Y778" s="18">
        <f>IF(W778&lt;=0,0,ROUNDDOWN((W778*LOOKUP(W778,{0,1950001,3300001,6950001,9000001,18000001,40000001},{0.05,0.1,0.2,0.23,0.33,0.4,0.45})-LOOKUP(W778,{0,1950001,3300001,6950001,9000001,18000001,40000001},{0,97500,427500,636000,1536000,2796000,4796000}))*1.021,-2))</f>
        <v/>
      </c>
      <c r="Z778" s="18">
        <f>IF(X778&lt;=0,0,ROUNDDOWN((X778*LOOKUP(X778,{0,1950001,3300001,6950001,9000001,18000001,40000001},{0.05,0.1,0.2,0.23,0.33,0.4,0.45})-LOOKUP(X778,{0,1950001,3300001,6950001,9000001,18000001,40000001},{0,97500,427500,636000,1536000,2796000,4796000}))*1.021,-2))</f>
        <v/>
      </c>
      <c r="AA778" s="18">
        <f>MAX(0,ROUNDDOWN(M778-J778-430000-L778-0,-3))</f>
        <v/>
      </c>
      <c r="AB778" s="18">
        <f>MAX(0,ROUNDDOWN(M778-J778-430000-L778-V778,-3))</f>
        <v/>
      </c>
      <c r="AC778" s="18">
        <f>IF(M778&lt;=450000,0,MAX(0,ROUNDDOWN(AA778*0.06-MIN(50000,AA778)*0.03,-2))+MAX(0,ROUNDDOWN(AA778*0.04-MIN(50000,AA778)*0.02,-2)))</f>
        <v/>
      </c>
      <c r="AD778" s="18">
        <f>IF(M778&lt;=450000,0,MAX(0,ROUNDDOWN(AB778*0.06-MIN(50000,AB778)*0.03,-2))+MAX(0,ROUNDDOWN(AB778*0.04-MIN(50000,AB778)*0.02,-2)))</f>
        <v/>
      </c>
      <c r="AE778" s="18">
        <f>Y778-Z778</f>
        <v/>
      </c>
      <c r="AF778" s="18">
        <f>AC778-AD778</f>
        <v/>
      </c>
      <c r="AG778" s="18">
        <f>AE778+AF778</f>
        <v/>
      </c>
      <c r="AH778" s="20">
        <f>IF(W778&lt;=0,0,LOOKUP(W778,{0,1950001,3300001,6950001,9000001,18000001,40000001},{0.05,0.1,0.2,0.23,0.33,0.4,0.45}))</f>
        <v/>
      </c>
    </row>
    <row r="779">
      <c r="A779" t="inlineStr">
        <is>
          <t>1万円刻み 特例あり一般12万円</t>
        </is>
      </c>
      <c r="B779" s="18">
        <f>'4_1万円刻み'!$A$233</f>
        <v/>
      </c>
      <c r="C779" s="19" t="n">
        <v>2026</v>
      </c>
      <c r="D779" t="inlineStr">
        <is>
          <t>はい</t>
        </is>
      </c>
      <c r="E779" s="18" t="n">
        <v>120000</v>
      </c>
      <c r="F779" s="18" t="n">
        <v>0</v>
      </c>
      <c r="G779" s="18" t="n">
        <v>0</v>
      </c>
      <c r="H779" s="18" t="n">
        <v>0</v>
      </c>
      <c r="I779" s="18" t="n">
        <v>0</v>
      </c>
      <c r="J779" s="18">
        <f>ROUND(MIN(B779/12,650000)*12*0.0915+MIN(B779/12,1390000)*12*(0.0504+0)+B779*0.005,0)</f>
        <v/>
      </c>
      <c r="K779" s="18" t="n">
        <v>0</v>
      </c>
      <c r="L779" s="18" t="n">
        <v>0</v>
      </c>
      <c r="M779" s="18">
        <f>ROUND(IF(C779&gt;=2026,IF(B779&lt;741000,0,IF(B779&lt;2191000,B779-740000,IF(B779&lt;2193000,1451000,IF(B779&lt;2196000,1453000,IF(B779&lt;2200000,1456000,IF(B779&lt;3600000,ROUNDDOWN(B779/4,-3)*2.8-80000,IF(B779&lt;6600000,ROUNDDOWN(B779/4,-3)*3.2-440000,IF(B779&lt;8500000,ROUNDDOWN(B779*0.9,0)-1100000,B779-1950000)))))))),IF(B779&lt;651000,0,IF(B779&lt;1900000,B779-650000,IF(B779&lt;3600000,ROUNDDOWN(B779/4,-3)*2.8-80000,IF(B779&lt;6600000,ROUNDDOWN(B779/4,-3)*3.2-440000,IF(B779&lt;8500000,ROUNDDOWN(B779*0.9,0)-1100000,B779-1950000)))))),0)</f>
        <v/>
      </c>
      <c r="N779" s="18">
        <f>IF(M779&gt;23500000,NA(),IF(C779&gt;=2026,IF(M779&lt;=4890000,1040000,IF(M779&lt;=6550000,670000,620000)),IF(M779&lt;=1320000,950000,IF(M779&lt;=3360000,880000,IF(M779&lt;=4890000,680000,IF(M779&lt;=6550000,630000,580000))))))</f>
        <v/>
      </c>
      <c r="O779" s="18">
        <f>IF(F779&lt;=0,IF(AND(D779="はい",C779&gt;=2026,C779&lt;=2027),IF(E779&lt;=0,0,IF(E779&lt;=30000,E779,IF(E779&lt;=60000,ROUNDUP(E779/2,0)+15000,IF(E779&lt;=120000,ROUNDUP(E779/4,0)+30000,60000)))),IF(E779&lt;=0,0,IF(E779&lt;=20000,E779,IF(E779&lt;=40000,ROUNDUP(E779/2,0)+10000,IF(E779&lt;=80000,ROUNDUP(E779/4,0)+20000,40000))))),IF(E779&lt;=0,IF(F779&lt;=0,0,IF(F779&lt;=25000,F779,IF(F779&lt;=50000,ROUNDUP(F779/2,0)+12500,IF(F779&lt;=100000,ROUNDUP(F779/4,0)+25000,50000)))),MAX(IF(F779&lt;=0,0,IF(F779&lt;=25000,F779,IF(F779&lt;=50000,ROUNDUP(F779/2,0)+12500,IF(F779&lt;=100000,ROUNDUP(F779/4,0)+25000,50000)))),MIN(IF(AND(D779="はい",C779&gt;=2026,C779&lt;=2027),IF(E779&lt;=0,0,IF(E779&lt;=30000,E779,IF(E779&lt;=60000,ROUNDUP(E779/2,0)+15000,IF(E779&lt;=120000,ROUNDUP(E779/4,0)+30000,60000)))),IF(E779&lt;=0,0,IF(E779&lt;=20000,E779,IF(E779&lt;=40000,ROUNDUP(E779/2,0)+10000,IF(E779&lt;=80000,ROUNDUP(E779/4,0)+20000,40000)))))+IF(F779&lt;=0,0,IF(F779&lt;=25000,F779,IF(F779&lt;=50000,ROUNDUP(F779/2,0)+12500,IF(F779&lt;=100000,ROUNDUP(F779/4,0)+25000,50000)))),IF(AND(D779="はい",C779&gt;=2026,C779&lt;=2027),60000,40000)))))</f>
        <v/>
      </c>
      <c r="P779" s="18">
        <f>IF(G779&lt;=0,0,IF(G779&lt;=20000,G779,IF(G779&lt;=40000,ROUNDUP(G779/2,0)+10000,IF(G779&lt;=80000,ROUNDUP(G779/4,0)+20000,40000))))</f>
        <v/>
      </c>
      <c r="Q779" s="18">
        <f>IF(I779&lt;=0,IF(H779&lt;=0,0,IF(H779&lt;=20000,H779,IF(H779&lt;=40000,ROUNDUP(H779/2,0)+10000,IF(H779&lt;=80000,ROUNDUP(H779/4,0)+20000,40000)))),IF(H779&lt;=0,IF(I779&lt;=0,0,IF(I779&lt;=25000,I779,IF(I779&lt;=50000,ROUNDUP(I779/2,0)+12500,IF(I779&lt;=100000,ROUNDUP(I779/4,0)+25000,50000)))),MAX(IF(I779&lt;=0,0,IF(I779&lt;=25000,I779,IF(I779&lt;=50000,ROUNDUP(I779/2,0)+12500,IF(I779&lt;=100000,ROUNDUP(I779/4,0)+25000,50000)))),MIN(IF(H779&lt;=0,0,IF(H779&lt;=20000,H779,IF(H779&lt;=40000,ROUNDUP(H779/2,0)+10000,IF(H779&lt;=80000,ROUNDUP(H779/4,0)+20000,40000))))+IF(I779&lt;=0,0,IF(I779&lt;=25000,I779,IF(I779&lt;=50000,ROUNDUP(I779/2,0)+12500,IF(I779&lt;=100000,ROUNDUP(I779/4,0)+25000,50000)))),40000))))</f>
        <v/>
      </c>
      <c r="R779" s="18">
        <f>MIN(120000,O779+P779+Q779)</f>
        <v/>
      </c>
      <c r="S779" s="18">
        <f>IF(F779&lt;=0,IF(E779&lt;=0,0,IF(E779&lt;=12000,E779,IF(E779&lt;=32000,ROUNDUP(E779/2,0)+6000,IF(E779&lt;=56000,ROUNDUP(E779/4,0)+14000,28000)))),IF(E779&lt;=0,IF(F779&lt;=0,0,IF(F779&lt;=15000,F779,IF(F779&lt;=40000,ROUNDUP(F779/2,0)+7500,IF(F779&lt;=70000,ROUNDUP(F779/4,0)+17500,35000)))),MAX(IF(F779&lt;=0,0,IF(F779&lt;=15000,F779,IF(F779&lt;=40000,ROUNDUP(F779/2,0)+7500,IF(F779&lt;=70000,ROUNDUP(F779/4,0)+17500,35000)))),MIN(IF(E779&lt;=0,0,IF(E779&lt;=12000,E779,IF(E779&lt;=32000,ROUNDUP(E779/2,0)+6000,IF(E779&lt;=56000,ROUNDUP(E779/4,0)+14000,28000))))+IF(F779&lt;=0,0,IF(F779&lt;=15000,F779,IF(F779&lt;=40000,ROUNDUP(F779/2,0)+7500,IF(F779&lt;=70000,ROUNDUP(F779/4,0)+17500,35000)))),28000))))</f>
        <v/>
      </c>
      <c r="T779" s="18">
        <f>IF(G779&lt;=0,0,IF(G779&lt;=12000,G779,IF(G779&lt;=32000,ROUNDUP(G779/2,0)+6000,IF(G779&lt;=56000,ROUNDUP(G779/4,0)+14000,28000))))</f>
        <v/>
      </c>
      <c r="U779" s="18">
        <f>IF(I779&lt;=0,IF(H779&lt;=0,0,IF(H779&lt;=12000,H779,IF(H779&lt;=32000,ROUNDUP(H779/2,0)+6000,IF(H779&lt;=56000,ROUNDUP(H779/4,0)+14000,28000)))),IF(H779&lt;=0,IF(I779&lt;=0,0,IF(I779&lt;=15000,I779,IF(I779&lt;=40000,ROUNDUP(I779/2,0)+7500,IF(I779&lt;=70000,ROUNDUP(I779/4,0)+17500,35000)))),MAX(IF(I779&lt;=0,0,IF(I779&lt;=15000,I779,IF(I779&lt;=40000,ROUNDUP(I779/2,0)+7500,IF(I779&lt;=70000,ROUNDUP(I779/4,0)+17500,35000)))),MIN(IF(H779&lt;=0,0,IF(H779&lt;=12000,H779,IF(H779&lt;=32000,ROUNDUP(H779/2,0)+6000,IF(H779&lt;=56000,ROUNDUP(H779/4,0)+14000,28000))))+IF(I779&lt;=0,0,IF(I779&lt;=15000,I779,IF(I779&lt;=40000,ROUNDUP(I779/2,0)+7500,IF(I779&lt;=70000,ROUNDUP(I779/4,0)+17500,35000)))),28000))))</f>
        <v/>
      </c>
      <c r="V779" s="18">
        <f>MIN(70000,S779+T779+U779)</f>
        <v/>
      </c>
      <c r="W779" s="18">
        <f>MAX(0,ROUNDDOWN(M779-J779-N779-K779-0,-3))</f>
        <v/>
      </c>
      <c r="X779" s="18">
        <f>MAX(0,ROUNDDOWN(M779-J779-N779-K779-R779,-3))</f>
        <v/>
      </c>
      <c r="Y779" s="18">
        <f>IF(W779&lt;=0,0,ROUNDDOWN((W779*LOOKUP(W779,{0,1950001,3300001,6950001,9000001,18000001,40000001},{0.05,0.1,0.2,0.23,0.33,0.4,0.45})-LOOKUP(W779,{0,1950001,3300001,6950001,9000001,18000001,40000001},{0,97500,427500,636000,1536000,2796000,4796000}))*1.021,-2))</f>
        <v/>
      </c>
      <c r="Z779" s="18">
        <f>IF(X779&lt;=0,0,ROUNDDOWN((X779*LOOKUP(X779,{0,1950001,3300001,6950001,9000001,18000001,40000001},{0.05,0.1,0.2,0.23,0.33,0.4,0.45})-LOOKUP(X779,{0,1950001,3300001,6950001,9000001,18000001,40000001},{0,97500,427500,636000,1536000,2796000,4796000}))*1.021,-2))</f>
        <v/>
      </c>
      <c r="AA779" s="18">
        <f>MAX(0,ROUNDDOWN(M779-J779-430000-L779-0,-3))</f>
        <v/>
      </c>
      <c r="AB779" s="18">
        <f>MAX(0,ROUNDDOWN(M779-J779-430000-L779-V779,-3))</f>
        <v/>
      </c>
      <c r="AC779" s="18">
        <f>IF(M779&lt;=450000,0,MAX(0,ROUNDDOWN(AA779*0.06-MIN(50000,AA779)*0.03,-2))+MAX(0,ROUNDDOWN(AA779*0.04-MIN(50000,AA779)*0.02,-2)))</f>
        <v/>
      </c>
      <c r="AD779" s="18">
        <f>IF(M779&lt;=450000,0,MAX(0,ROUNDDOWN(AB779*0.06-MIN(50000,AB779)*0.03,-2))+MAX(0,ROUNDDOWN(AB779*0.04-MIN(50000,AB779)*0.02,-2)))</f>
        <v/>
      </c>
      <c r="AE779" s="18">
        <f>Y779-Z779</f>
        <v/>
      </c>
      <c r="AF779" s="18">
        <f>AC779-AD779</f>
        <v/>
      </c>
      <c r="AG779" s="18">
        <f>AE779+AF779</f>
        <v/>
      </c>
      <c r="AH779" s="20">
        <f>IF(W779&lt;=0,0,LOOKUP(W779,{0,1950001,3300001,6950001,9000001,18000001,40000001},{0.05,0.1,0.2,0.23,0.33,0.4,0.45}))</f>
        <v/>
      </c>
    </row>
    <row r="780">
      <c r="A780" t="inlineStr">
        <is>
          <t>1万円刻み 3区分8万円ずつ</t>
        </is>
      </c>
      <c r="B780" s="18">
        <f>'4_1万円刻み'!$A$234</f>
        <v/>
      </c>
      <c r="C780" s="19" t="n">
        <v>2026</v>
      </c>
      <c r="D780" t="inlineStr">
        <is>
          <t>いいえ</t>
        </is>
      </c>
      <c r="E780" s="18" t="n">
        <v>80000</v>
      </c>
      <c r="F780" s="18" t="n">
        <v>0</v>
      </c>
      <c r="G780" s="18" t="n">
        <v>80000</v>
      </c>
      <c r="H780" s="18" t="n">
        <v>80000</v>
      </c>
      <c r="I780" s="18" t="n">
        <v>0</v>
      </c>
      <c r="J780" s="18">
        <f>ROUND(MIN(B780/12,650000)*12*0.0915+MIN(B780/12,1390000)*12*(0.0504+0)+B780*0.005,0)</f>
        <v/>
      </c>
      <c r="K780" s="18" t="n">
        <v>0</v>
      </c>
      <c r="L780" s="18" t="n">
        <v>0</v>
      </c>
      <c r="M780" s="18">
        <f>ROUND(IF(C780&gt;=2026,IF(B780&lt;741000,0,IF(B780&lt;2191000,B780-740000,IF(B780&lt;2193000,1451000,IF(B780&lt;2196000,1453000,IF(B780&lt;2200000,1456000,IF(B780&lt;3600000,ROUNDDOWN(B780/4,-3)*2.8-80000,IF(B780&lt;6600000,ROUNDDOWN(B780/4,-3)*3.2-440000,IF(B780&lt;8500000,ROUNDDOWN(B780*0.9,0)-1100000,B780-1950000)))))))),IF(B780&lt;651000,0,IF(B780&lt;1900000,B780-650000,IF(B780&lt;3600000,ROUNDDOWN(B780/4,-3)*2.8-80000,IF(B780&lt;6600000,ROUNDDOWN(B780/4,-3)*3.2-440000,IF(B780&lt;8500000,ROUNDDOWN(B780*0.9,0)-1100000,B780-1950000)))))),0)</f>
        <v/>
      </c>
      <c r="N780" s="18">
        <f>IF(M780&gt;23500000,NA(),IF(C780&gt;=2026,IF(M780&lt;=4890000,1040000,IF(M780&lt;=6550000,670000,620000)),IF(M780&lt;=1320000,950000,IF(M780&lt;=3360000,880000,IF(M780&lt;=4890000,680000,IF(M780&lt;=6550000,630000,580000))))))</f>
        <v/>
      </c>
      <c r="O780" s="18">
        <f>IF(F780&lt;=0,IF(AND(D780="はい",C780&gt;=2026,C780&lt;=2027),IF(E780&lt;=0,0,IF(E780&lt;=30000,E780,IF(E780&lt;=60000,ROUNDUP(E780/2,0)+15000,IF(E780&lt;=120000,ROUNDUP(E780/4,0)+30000,60000)))),IF(E780&lt;=0,0,IF(E780&lt;=20000,E780,IF(E780&lt;=40000,ROUNDUP(E780/2,0)+10000,IF(E780&lt;=80000,ROUNDUP(E780/4,0)+20000,40000))))),IF(E780&lt;=0,IF(F780&lt;=0,0,IF(F780&lt;=25000,F780,IF(F780&lt;=50000,ROUNDUP(F780/2,0)+12500,IF(F780&lt;=100000,ROUNDUP(F780/4,0)+25000,50000)))),MAX(IF(F780&lt;=0,0,IF(F780&lt;=25000,F780,IF(F780&lt;=50000,ROUNDUP(F780/2,0)+12500,IF(F780&lt;=100000,ROUNDUP(F780/4,0)+25000,50000)))),MIN(IF(AND(D780="はい",C780&gt;=2026,C780&lt;=2027),IF(E780&lt;=0,0,IF(E780&lt;=30000,E780,IF(E780&lt;=60000,ROUNDUP(E780/2,0)+15000,IF(E780&lt;=120000,ROUNDUP(E780/4,0)+30000,60000)))),IF(E780&lt;=0,0,IF(E780&lt;=20000,E780,IF(E780&lt;=40000,ROUNDUP(E780/2,0)+10000,IF(E780&lt;=80000,ROUNDUP(E780/4,0)+20000,40000)))))+IF(F780&lt;=0,0,IF(F780&lt;=25000,F780,IF(F780&lt;=50000,ROUNDUP(F780/2,0)+12500,IF(F780&lt;=100000,ROUNDUP(F780/4,0)+25000,50000)))),IF(AND(D780="はい",C780&gt;=2026,C780&lt;=2027),60000,40000)))))</f>
        <v/>
      </c>
      <c r="P780" s="18">
        <f>IF(G780&lt;=0,0,IF(G780&lt;=20000,G780,IF(G780&lt;=40000,ROUNDUP(G780/2,0)+10000,IF(G780&lt;=80000,ROUNDUP(G780/4,0)+20000,40000))))</f>
        <v/>
      </c>
      <c r="Q780" s="18">
        <f>IF(I780&lt;=0,IF(H780&lt;=0,0,IF(H780&lt;=20000,H780,IF(H780&lt;=40000,ROUNDUP(H780/2,0)+10000,IF(H780&lt;=80000,ROUNDUP(H780/4,0)+20000,40000)))),IF(H780&lt;=0,IF(I780&lt;=0,0,IF(I780&lt;=25000,I780,IF(I780&lt;=50000,ROUNDUP(I780/2,0)+12500,IF(I780&lt;=100000,ROUNDUP(I780/4,0)+25000,50000)))),MAX(IF(I780&lt;=0,0,IF(I780&lt;=25000,I780,IF(I780&lt;=50000,ROUNDUP(I780/2,0)+12500,IF(I780&lt;=100000,ROUNDUP(I780/4,0)+25000,50000)))),MIN(IF(H780&lt;=0,0,IF(H780&lt;=20000,H780,IF(H780&lt;=40000,ROUNDUP(H780/2,0)+10000,IF(H780&lt;=80000,ROUNDUP(H780/4,0)+20000,40000))))+IF(I780&lt;=0,0,IF(I780&lt;=25000,I780,IF(I780&lt;=50000,ROUNDUP(I780/2,0)+12500,IF(I780&lt;=100000,ROUNDUP(I780/4,0)+25000,50000)))),40000))))</f>
        <v/>
      </c>
      <c r="R780" s="18">
        <f>MIN(120000,O780+P780+Q780)</f>
        <v/>
      </c>
      <c r="S780" s="18">
        <f>IF(F780&lt;=0,IF(E780&lt;=0,0,IF(E780&lt;=12000,E780,IF(E780&lt;=32000,ROUNDUP(E780/2,0)+6000,IF(E780&lt;=56000,ROUNDUP(E780/4,0)+14000,28000)))),IF(E780&lt;=0,IF(F780&lt;=0,0,IF(F780&lt;=15000,F780,IF(F780&lt;=40000,ROUNDUP(F780/2,0)+7500,IF(F780&lt;=70000,ROUNDUP(F780/4,0)+17500,35000)))),MAX(IF(F780&lt;=0,0,IF(F780&lt;=15000,F780,IF(F780&lt;=40000,ROUNDUP(F780/2,0)+7500,IF(F780&lt;=70000,ROUNDUP(F780/4,0)+17500,35000)))),MIN(IF(E780&lt;=0,0,IF(E780&lt;=12000,E780,IF(E780&lt;=32000,ROUNDUP(E780/2,0)+6000,IF(E780&lt;=56000,ROUNDUP(E780/4,0)+14000,28000))))+IF(F780&lt;=0,0,IF(F780&lt;=15000,F780,IF(F780&lt;=40000,ROUNDUP(F780/2,0)+7500,IF(F780&lt;=70000,ROUNDUP(F780/4,0)+17500,35000)))),28000))))</f>
        <v/>
      </c>
      <c r="T780" s="18">
        <f>IF(G780&lt;=0,0,IF(G780&lt;=12000,G780,IF(G780&lt;=32000,ROUNDUP(G780/2,0)+6000,IF(G780&lt;=56000,ROUNDUP(G780/4,0)+14000,28000))))</f>
        <v/>
      </c>
      <c r="U780" s="18">
        <f>IF(I780&lt;=0,IF(H780&lt;=0,0,IF(H780&lt;=12000,H780,IF(H780&lt;=32000,ROUNDUP(H780/2,0)+6000,IF(H780&lt;=56000,ROUNDUP(H780/4,0)+14000,28000)))),IF(H780&lt;=0,IF(I780&lt;=0,0,IF(I780&lt;=15000,I780,IF(I780&lt;=40000,ROUNDUP(I780/2,0)+7500,IF(I780&lt;=70000,ROUNDUP(I780/4,0)+17500,35000)))),MAX(IF(I780&lt;=0,0,IF(I780&lt;=15000,I780,IF(I780&lt;=40000,ROUNDUP(I780/2,0)+7500,IF(I780&lt;=70000,ROUNDUP(I780/4,0)+17500,35000)))),MIN(IF(H780&lt;=0,0,IF(H780&lt;=12000,H780,IF(H780&lt;=32000,ROUNDUP(H780/2,0)+6000,IF(H780&lt;=56000,ROUNDUP(H780/4,0)+14000,28000))))+IF(I780&lt;=0,0,IF(I780&lt;=15000,I780,IF(I780&lt;=40000,ROUNDUP(I780/2,0)+7500,IF(I780&lt;=70000,ROUNDUP(I780/4,0)+17500,35000)))),28000))))</f>
        <v/>
      </c>
      <c r="V780" s="18">
        <f>MIN(70000,S780+T780+U780)</f>
        <v/>
      </c>
      <c r="W780" s="18">
        <f>MAX(0,ROUNDDOWN(M780-J780-N780-K780-0,-3))</f>
        <v/>
      </c>
      <c r="X780" s="18">
        <f>MAX(0,ROUNDDOWN(M780-J780-N780-K780-R780,-3))</f>
        <v/>
      </c>
      <c r="Y780" s="18">
        <f>IF(W780&lt;=0,0,ROUNDDOWN((W780*LOOKUP(W780,{0,1950001,3300001,6950001,9000001,18000001,40000001},{0.05,0.1,0.2,0.23,0.33,0.4,0.45})-LOOKUP(W780,{0,1950001,3300001,6950001,9000001,18000001,40000001},{0,97500,427500,636000,1536000,2796000,4796000}))*1.021,-2))</f>
        <v/>
      </c>
      <c r="Z780" s="18">
        <f>IF(X780&lt;=0,0,ROUNDDOWN((X780*LOOKUP(X780,{0,1950001,3300001,6950001,9000001,18000001,40000001},{0.05,0.1,0.2,0.23,0.33,0.4,0.45})-LOOKUP(X780,{0,1950001,3300001,6950001,9000001,18000001,40000001},{0,97500,427500,636000,1536000,2796000,4796000}))*1.021,-2))</f>
        <v/>
      </c>
      <c r="AA780" s="18">
        <f>MAX(0,ROUNDDOWN(M780-J780-430000-L780-0,-3))</f>
        <v/>
      </c>
      <c r="AB780" s="18">
        <f>MAX(0,ROUNDDOWN(M780-J780-430000-L780-V780,-3))</f>
        <v/>
      </c>
      <c r="AC780" s="18">
        <f>IF(M780&lt;=450000,0,MAX(0,ROUNDDOWN(AA780*0.06-MIN(50000,AA780)*0.03,-2))+MAX(0,ROUNDDOWN(AA780*0.04-MIN(50000,AA780)*0.02,-2)))</f>
        <v/>
      </c>
      <c r="AD780" s="18">
        <f>IF(M780&lt;=450000,0,MAX(0,ROUNDDOWN(AB780*0.06-MIN(50000,AB780)*0.03,-2))+MAX(0,ROUNDDOWN(AB780*0.04-MIN(50000,AB780)*0.02,-2)))</f>
        <v/>
      </c>
      <c r="AE780" s="18">
        <f>Y780-Z780</f>
        <v/>
      </c>
      <c r="AF780" s="18">
        <f>AC780-AD780</f>
        <v/>
      </c>
      <c r="AG780" s="18">
        <f>AE780+AF780</f>
        <v/>
      </c>
      <c r="AH780" s="20">
        <f>IF(W780&lt;=0,0,LOOKUP(W780,{0,1950001,3300001,6950001,9000001,18000001,40000001},{0.05,0.1,0.2,0.23,0.33,0.4,0.45}))</f>
        <v/>
      </c>
    </row>
    <row r="781">
      <c r="A781" t="inlineStr">
        <is>
          <t>1万円刻み 一般8万円</t>
        </is>
      </c>
      <c r="B781" s="18">
        <f>'4_1万円刻み'!$A$234</f>
        <v/>
      </c>
      <c r="C781" s="19" t="n">
        <v>2026</v>
      </c>
      <c r="D781" t="inlineStr">
        <is>
          <t>いいえ</t>
        </is>
      </c>
      <c r="E781" s="18" t="n">
        <v>80000</v>
      </c>
      <c r="F781" s="18" t="n">
        <v>0</v>
      </c>
      <c r="G781" s="18" t="n">
        <v>0</v>
      </c>
      <c r="H781" s="18" t="n">
        <v>0</v>
      </c>
      <c r="I781" s="18" t="n">
        <v>0</v>
      </c>
      <c r="J781" s="18">
        <f>ROUND(MIN(B781/12,650000)*12*0.0915+MIN(B781/12,1390000)*12*(0.0504+0)+B781*0.005,0)</f>
        <v/>
      </c>
      <c r="K781" s="18" t="n">
        <v>0</v>
      </c>
      <c r="L781" s="18" t="n">
        <v>0</v>
      </c>
      <c r="M781" s="18">
        <f>ROUND(IF(C781&gt;=2026,IF(B781&lt;741000,0,IF(B781&lt;2191000,B781-740000,IF(B781&lt;2193000,1451000,IF(B781&lt;2196000,1453000,IF(B781&lt;2200000,1456000,IF(B781&lt;3600000,ROUNDDOWN(B781/4,-3)*2.8-80000,IF(B781&lt;6600000,ROUNDDOWN(B781/4,-3)*3.2-440000,IF(B781&lt;8500000,ROUNDDOWN(B781*0.9,0)-1100000,B781-1950000)))))))),IF(B781&lt;651000,0,IF(B781&lt;1900000,B781-650000,IF(B781&lt;3600000,ROUNDDOWN(B781/4,-3)*2.8-80000,IF(B781&lt;6600000,ROUNDDOWN(B781/4,-3)*3.2-440000,IF(B781&lt;8500000,ROUNDDOWN(B781*0.9,0)-1100000,B781-1950000)))))),0)</f>
        <v/>
      </c>
      <c r="N781" s="18">
        <f>IF(M781&gt;23500000,NA(),IF(C781&gt;=2026,IF(M781&lt;=4890000,1040000,IF(M781&lt;=6550000,670000,620000)),IF(M781&lt;=1320000,950000,IF(M781&lt;=3360000,880000,IF(M781&lt;=4890000,680000,IF(M781&lt;=6550000,630000,580000))))))</f>
        <v/>
      </c>
      <c r="O781" s="18">
        <f>IF(F781&lt;=0,IF(AND(D781="はい",C781&gt;=2026,C781&lt;=2027),IF(E781&lt;=0,0,IF(E781&lt;=30000,E781,IF(E781&lt;=60000,ROUNDUP(E781/2,0)+15000,IF(E781&lt;=120000,ROUNDUP(E781/4,0)+30000,60000)))),IF(E781&lt;=0,0,IF(E781&lt;=20000,E781,IF(E781&lt;=40000,ROUNDUP(E781/2,0)+10000,IF(E781&lt;=80000,ROUNDUP(E781/4,0)+20000,40000))))),IF(E781&lt;=0,IF(F781&lt;=0,0,IF(F781&lt;=25000,F781,IF(F781&lt;=50000,ROUNDUP(F781/2,0)+12500,IF(F781&lt;=100000,ROUNDUP(F781/4,0)+25000,50000)))),MAX(IF(F781&lt;=0,0,IF(F781&lt;=25000,F781,IF(F781&lt;=50000,ROUNDUP(F781/2,0)+12500,IF(F781&lt;=100000,ROUNDUP(F781/4,0)+25000,50000)))),MIN(IF(AND(D781="はい",C781&gt;=2026,C781&lt;=2027),IF(E781&lt;=0,0,IF(E781&lt;=30000,E781,IF(E781&lt;=60000,ROUNDUP(E781/2,0)+15000,IF(E781&lt;=120000,ROUNDUP(E781/4,0)+30000,60000)))),IF(E781&lt;=0,0,IF(E781&lt;=20000,E781,IF(E781&lt;=40000,ROUNDUP(E781/2,0)+10000,IF(E781&lt;=80000,ROUNDUP(E781/4,0)+20000,40000)))))+IF(F781&lt;=0,0,IF(F781&lt;=25000,F781,IF(F781&lt;=50000,ROUNDUP(F781/2,0)+12500,IF(F781&lt;=100000,ROUNDUP(F781/4,0)+25000,50000)))),IF(AND(D781="はい",C781&gt;=2026,C781&lt;=2027),60000,40000)))))</f>
        <v/>
      </c>
      <c r="P781" s="18">
        <f>IF(G781&lt;=0,0,IF(G781&lt;=20000,G781,IF(G781&lt;=40000,ROUNDUP(G781/2,0)+10000,IF(G781&lt;=80000,ROUNDUP(G781/4,0)+20000,40000))))</f>
        <v/>
      </c>
      <c r="Q781" s="18">
        <f>IF(I781&lt;=0,IF(H781&lt;=0,0,IF(H781&lt;=20000,H781,IF(H781&lt;=40000,ROUNDUP(H781/2,0)+10000,IF(H781&lt;=80000,ROUNDUP(H781/4,0)+20000,40000)))),IF(H781&lt;=0,IF(I781&lt;=0,0,IF(I781&lt;=25000,I781,IF(I781&lt;=50000,ROUNDUP(I781/2,0)+12500,IF(I781&lt;=100000,ROUNDUP(I781/4,0)+25000,50000)))),MAX(IF(I781&lt;=0,0,IF(I781&lt;=25000,I781,IF(I781&lt;=50000,ROUNDUP(I781/2,0)+12500,IF(I781&lt;=100000,ROUNDUP(I781/4,0)+25000,50000)))),MIN(IF(H781&lt;=0,0,IF(H781&lt;=20000,H781,IF(H781&lt;=40000,ROUNDUP(H781/2,0)+10000,IF(H781&lt;=80000,ROUNDUP(H781/4,0)+20000,40000))))+IF(I781&lt;=0,0,IF(I781&lt;=25000,I781,IF(I781&lt;=50000,ROUNDUP(I781/2,0)+12500,IF(I781&lt;=100000,ROUNDUP(I781/4,0)+25000,50000)))),40000))))</f>
        <v/>
      </c>
      <c r="R781" s="18">
        <f>MIN(120000,O781+P781+Q781)</f>
        <v/>
      </c>
      <c r="S781" s="18">
        <f>IF(F781&lt;=0,IF(E781&lt;=0,0,IF(E781&lt;=12000,E781,IF(E781&lt;=32000,ROUNDUP(E781/2,0)+6000,IF(E781&lt;=56000,ROUNDUP(E781/4,0)+14000,28000)))),IF(E781&lt;=0,IF(F781&lt;=0,0,IF(F781&lt;=15000,F781,IF(F781&lt;=40000,ROUNDUP(F781/2,0)+7500,IF(F781&lt;=70000,ROUNDUP(F781/4,0)+17500,35000)))),MAX(IF(F781&lt;=0,0,IF(F781&lt;=15000,F781,IF(F781&lt;=40000,ROUNDUP(F781/2,0)+7500,IF(F781&lt;=70000,ROUNDUP(F781/4,0)+17500,35000)))),MIN(IF(E781&lt;=0,0,IF(E781&lt;=12000,E781,IF(E781&lt;=32000,ROUNDUP(E781/2,0)+6000,IF(E781&lt;=56000,ROUNDUP(E781/4,0)+14000,28000))))+IF(F781&lt;=0,0,IF(F781&lt;=15000,F781,IF(F781&lt;=40000,ROUNDUP(F781/2,0)+7500,IF(F781&lt;=70000,ROUNDUP(F781/4,0)+17500,35000)))),28000))))</f>
        <v/>
      </c>
      <c r="T781" s="18">
        <f>IF(G781&lt;=0,0,IF(G781&lt;=12000,G781,IF(G781&lt;=32000,ROUNDUP(G781/2,0)+6000,IF(G781&lt;=56000,ROUNDUP(G781/4,0)+14000,28000))))</f>
        <v/>
      </c>
      <c r="U781" s="18">
        <f>IF(I781&lt;=0,IF(H781&lt;=0,0,IF(H781&lt;=12000,H781,IF(H781&lt;=32000,ROUNDUP(H781/2,0)+6000,IF(H781&lt;=56000,ROUNDUP(H781/4,0)+14000,28000)))),IF(H781&lt;=0,IF(I781&lt;=0,0,IF(I781&lt;=15000,I781,IF(I781&lt;=40000,ROUNDUP(I781/2,0)+7500,IF(I781&lt;=70000,ROUNDUP(I781/4,0)+17500,35000)))),MAX(IF(I781&lt;=0,0,IF(I781&lt;=15000,I781,IF(I781&lt;=40000,ROUNDUP(I781/2,0)+7500,IF(I781&lt;=70000,ROUNDUP(I781/4,0)+17500,35000)))),MIN(IF(H781&lt;=0,0,IF(H781&lt;=12000,H781,IF(H781&lt;=32000,ROUNDUP(H781/2,0)+6000,IF(H781&lt;=56000,ROUNDUP(H781/4,0)+14000,28000))))+IF(I781&lt;=0,0,IF(I781&lt;=15000,I781,IF(I781&lt;=40000,ROUNDUP(I781/2,0)+7500,IF(I781&lt;=70000,ROUNDUP(I781/4,0)+17500,35000)))),28000))))</f>
        <v/>
      </c>
      <c r="V781" s="18">
        <f>MIN(70000,S781+T781+U781)</f>
        <v/>
      </c>
      <c r="W781" s="18">
        <f>MAX(0,ROUNDDOWN(M781-J781-N781-K781-0,-3))</f>
        <v/>
      </c>
      <c r="X781" s="18">
        <f>MAX(0,ROUNDDOWN(M781-J781-N781-K781-R781,-3))</f>
        <v/>
      </c>
      <c r="Y781" s="18">
        <f>IF(W781&lt;=0,0,ROUNDDOWN((W781*LOOKUP(W781,{0,1950001,3300001,6950001,9000001,18000001,40000001},{0.05,0.1,0.2,0.23,0.33,0.4,0.45})-LOOKUP(W781,{0,1950001,3300001,6950001,9000001,18000001,40000001},{0,97500,427500,636000,1536000,2796000,4796000}))*1.021,-2))</f>
        <v/>
      </c>
      <c r="Z781" s="18">
        <f>IF(X781&lt;=0,0,ROUNDDOWN((X781*LOOKUP(X781,{0,1950001,3300001,6950001,9000001,18000001,40000001},{0.05,0.1,0.2,0.23,0.33,0.4,0.45})-LOOKUP(X781,{0,1950001,3300001,6950001,9000001,18000001,40000001},{0,97500,427500,636000,1536000,2796000,4796000}))*1.021,-2))</f>
        <v/>
      </c>
      <c r="AA781" s="18">
        <f>MAX(0,ROUNDDOWN(M781-J781-430000-L781-0,-3))</f>
        <v/>
      </c>
      <c r="AB781" s="18">
        <f>MAX(0,ROUNDDOWN(M781-J781-430000-L781-V781,-3))</f>
        <v/>
      </c>
      <c r="AC781" s="18">
        <f>IF(M781&lt;=450000,0,MAX(0,ROUNDDOWN(AA781*0.06-MIN(50000,AA781)*0.03,-2))+MAX(0,ROUNDDOWN(AA781*0.04-MIN(50000,AA781)*0.02,-2)))</f>
        <v/>
      </c>
      <c r="AD781" s="18">
        <f>IF(M781&lt;=450000,0,MAX(0,ROUNDDOWN(AB781*0.06-MIN(50000,AB781)*0.03,-2))+MAX(0,ROUNDDOWN(AB781*0.04-MIN(50000,AB781)*0.02,-2)))</f>
        <v/>
      </c>
      <c r="AE781" s="18">
        <f>Y781-Z781</f>
        <v/>
      </c>
      <c r="AF781" s="18">
        <f>AC781-AD781</f>
        <v/>
      </c>
      <c r="AG781" s="18">
        <f>AE781+AF781</f>
        <v/>
      </c>
      <c r="AH781" s="20">
        <f>IF(W781&lt;=0,0,LOOKUP(W781,{0,1950001,3300001,6950001,9000001,18000001,40000001},{0.05,0.1,0.2,0.23,0.33,0.4,0.45}))</f>
        <v/>
      </c>
    </row>
    <row r="782">
      <c r="A782" t="inlineStr">
        <is>
          <t>1万円刻み 特例あり一般12万円</t>
        </is>
      </c>
      <c r="B782" s="18">
        <f>'4_1万円刻み'!$A$234</f>
        <v/>
      </c>
      <c r="C782" s="19" t="n">
        <v>2026</v>
      </c>
      <c r="D782" t="inlineStr">
        <is>
          <t>はい</t>
        </is>
      </c>
      <c r="E782" s="18" t="n">
        <v>120000</v>
      </c>
      <c r="F782" s="18" t="n">
        <v>0</v>
      </c>
      <c r="G782" s="18" t="n">
        <v>0</v>
      </c>
      <c r="H782" s="18" t="n">
        <v>0</v>
      </c>
      <c r="I782" s="18" t="n">
        <v>0</v>
      </c>
      <c r="J782" s="18">
        <f>ROUND(MIN(B782/12,650000)*12*0.0915+MIN(B782/12,1390000)*12*(0.0504+0)+B782*0.005,0)</f>
        <v/>
      </c>
      <c r="K782" s="18" t="n">
        <v>0</v>
      </c>
      <c r="L782" s="18" t="n">
        <v>0</v>
      </c>
      <c r="M782" s="18">
        <f>ROUND(IF(C782&gt;=2026,IF(B782&lt;741000,0,IF(B782&lt;2191000,B782-740000,IF(B782&lt;2193000,1451000,IF(B782&lt;2196000,1453000,IF(B782&lt;2200000,1456000,IF(B782&lt;3600000,ROUNDDOWN(B782/4,-3)*2.8-80000,IF(B782&lt;6600000,ROUNDDOWN(B782/4,-3)*3.2-440000,IF(B782&lt;8500000,ROUNDDOWN(B782*0.9,0)-1100000,B782-1950000)))))))),IF(B782&lt;651000,0,IF(B782&lt;1900000,B782-650000,IF(B782&lt;3600000,ROUNDDOWN(B782/4,-3)*2.8-80000,IF(B782&lt;6600000,ROUNDDOWN(B782/4,-3)*3.2-440000,IF(B782&lt;8500000,ROUNDDOWN(B782*0.9,0)-1100000,B782-1950000)))))),0)</f>
        <v/>
      </c>
      <c r="N782" s="18">
        <f>IF(M782&gt;23500000,NA(),IF(C782&gt;=2026,IF(M782&lt;=4890000,1040000,IF(M782&lt;=6550000,670000,620000)),IF(M782&lt;=1320000,950000,IF(M782&lt;=3360000,880000,IF(M782&lt;=4890000,680000,IF(M782&lt;=6550000,630000,580000))))))</f>
        <v/>
      </c>
      <c r="O782" s="18">
        <f>IF(F782&lt;=0,IF(AND(D782="はい",C782&gt;=2026,C782&lt;=2027),IF(E782&lt;=0,0,IF(E782&lt;=30000,E782,IF(E782&lt;=60000,ROUNDUP(E782/2,0)+15000,IF(E782&lt;=120000,ROUNDUP(E782/4,0)+30000,60000)))),IF(E782&lt;=0,0,IF(E782&lt;=20000,E782,IF(E782&lt;=40000,ROUNDUP(E782/2,0)+10000,IF(E782&lt;=80000,ROUNDUP(E782/4,0)+20000,40000))))),IF(E782&lt;=0,IF(F782&lt;=0,0,IF(F782&lt;=25000,F782,IF(F782&lt;=50000,ROUNDUP(F782/2,0)+12500,IF(F782&lt;=100000,ROUNDUP(F782/4,0)+25000,50000)))),MAX(IF(F782&lt;=0,0,IF(F782&lt;=25000,F782,IF(F782&lt;=50000,ROUNDUP(F782/2,0)+12500,IF(F782&lt;=100000,ROUNDUP(F782/4,0)+25000,50000)))),MIN(IF(AND(D782="はい",C782&gt;=2026,C782&lt;=2027),IF(E782&lt;=0,0,IF(E782&lt;=30000,E782,IF(E782&lt;=60000,ROUNDUP(E782/2,0)+15000,IF(E782&lt;=120000,ROUNDUP(E782/4,0)+30000,60000)))),IF(E782&lt;=0,0,IF(E782&lt;=20000,E782,IF(E782&lt;=40000,ROUNDUP(E782/2,0)+10000,IF(E782&lt;=80000,ROUNDUP(E782/4,0)+20000,40000)))))+IF(F782&lt;=0,0,IF(F782&lt;=25000,F782,IF(F782&lt;=50000,ROUNDUP(F782/2,0)+12500,IF(F782&lt;=100000,ROUNDUP(F782/4,0)+25000,50000)))),IF(AND(D782="はい",C782&gt;=2026,C782&lt;=2027),60000,40000)))))</f>
        <v/>
      </c>
      <c r="P782" s="18">
        <f>IF(G782&lt;=0,0,IF(G782&lt;=20000,G782,IF(G782&lt;=40000,ROUNDUP(G782/2,0)+10000,IF(G782&lt;=80000,ROUNDUP(G782/4,0)+20000,40000))))</f>
        <v/>
      </c>
      <c r="Q782" s="18">
        <f>IF(I782&lt;=0,IF(H782&lt;=0,0,IF(H782&lt;=20000,H782,IF(H782&lt;=40000,ROUNDUP(H782/2,0)+10000,IF(H782&lt;=80000,ROUNDUP(H782/4,0)+20000,40000)))),IF(H782&lt;=0,IF(I782&lt;=0,0,IF(I782&lt;=25000,I782,IF(I782&lt;=50000,ROUNDUP(I782/2,0)+12500,IF(I782&lt;=100000,ROUNDUP(I782/4,0)+25000,50000)))),MAX(IF(I782&lt;=0,0,IF(I782&lt;=25000,I782,IF(I782&lt;=50000,ROUNDUP(I782/2,0)+12500,IF(I782&lt;=100000,ROUNDUP(I782/4,0)+25000,50000)))),MIN(IF(H782&lt;=0,0,IF(H782&lt;=20000,H782,IF(H782&lt;=40000,ROUNDUP(H782/2,0)+10000,IF(H782&lt;=80000,ROUNDUP(H782/4,0)+20000,40000))))+IF(I782&lt;=0,0,IF(I782&lt;=25000,I782,IF(I782&lt;=50000,ROUNDUP(I782/2,0)+12500,IF(I782&lt;=100000,ROUNDUP(I782/4,0)+25000,50000)))),40000))))</f>
        <v/>
      </c>
      <c r="R782" s="18">
        <f>MIN(120000,O782+P782+Q782)</f>
        <v/>
      </c>
      <c r="S782" s="18">
        <f>IF(F782&lt;=0,IF(E782&lt;=0,0,IF(E782&lt;=12000,E782,IF(E782&lt;=32000,ROUNDUP(E782/2,0)+6000,IF(E782&lt;=56000,ROUNDUP(E782/4,0)+14000,28000)))),IF(E782&lt;=0,IF(F782&lt;=0,0,IF(F782&lt;=15000,F782,IF(F782&lt;=40000,ROUNDUP(F782/2,0)+7500,IF(F782&lt;=70000,ROUNDUP(F782/4,0)+17500,35000)))),MAX(IF(F782&lt;=0,0,IF(F782&lt;=15000,F782,IF(F782&lt;=40000,ROUNDUP(F782/2,0)+7500,IF(F782&lt;=70000,ROUNDUP(F782/4,0)+17500,35000)))),MIN(IF(E782&lt;=0,0,IF(E782&lt;=12000,E782,IF(E782&lt;=32000,ROUNDUP(E782/2,0)+6000,IF(E782&lt;=56000,ROUNDUP(E782/4,0)+14000,28000))))+IF(F782&lt;=0,0,IF(F782&lt;=15000,F782,IF(F782&lt;=40000,ROUNDUP(F782/2,0)+7500,IF(F782&lt;=70000,ROUNDUP(F782/4,0)+17500,35000)))),28000))))</f>
        <v/>
      </c>
      <c r="T782" s="18">
        <f>IF(G782&lt;=0,0,IF(G782&lt;=12000,G782,IF(G782&lt;=32000,ROUNDUP(G782/2,0)+6000,IF(G782&lt;=56000,ROUNDUP(G782/4,0)+14000,28000))))</f>
        <v/>
      </c>
      <c r="U782" s="18">
        <f>IF(I782&lt;=0,IF(H782&lt;=0,0,IF(H782&lt;=12000,H782,IF(H782&lt;=32000,ROUNDUP(H782/2,0)+6000,IF(H782&lt;=56000,ROUNDUP(H782/4,0)+14000,28000)))),IF(H782&lt;=0,IF(I782&lt;=0,0,IF(I782&lt;=15000,I782,IF(I782&lt;=40000,ROUNDUP(I782/2,0)+7500,IF(I782&lt;=70000,ROUNDUP(I782/4,0)+17500,35000)))),MAX(IF(I782&lt;=0,0,IF(I782&lt;=15000,I782,IF(I782&lt;=40000,ROUNDUP(I782/2,0)+7500,IF(I782&lt;=70000,ROUNDUP(I782/4,0)+17500,35000)))),MIN(IF(H782&lt;=0,0,IF(H782&lt;=12000,H782,IF(H782&lt;=32000,ROUNDUP(H782/2,0)+6000,IF(H782&lt;=56000,ROUNDUP(H782/4,0)+14000,28000))))+IF(I782&lt;=0,0,IF(I782&lt;=15000,I782,IF(I782&lt;=40000,ROUNDUP(I782/2,0)+7500,IF(I782&lt;=70000,ROUNDUP(I782/4,0)+17500,35000)))),28000))))</f>
        <v/>
      </c>
      <c r="V782" s="18">
        <f>MIN(70000,S782+T782+U782)</f>
        <v/>
      </c>
      <c r="W782" s="18">
        <f>MAX(0,ROUNDDOWN(M782-J782-N782-K782-0,-3))</f>
        <v/>
      </c>
      <c r="X782" s="18">
        <f>MAX(0,ROUNDDOWN(M782-J782-N782-K782-R782,-3))</f>
        <v/>
      </c>
      <c r="Y782" s="18">
        <f>IF(W782&lt;=0,0,ROUNDDOWN((W782*LOOKUP(W782,{0,1950001,3300001,6950001,9000001,18000001,40000001},{0.05,0.1,0.2,0.23,0.33,0.4,0.45})-LOOKUP(W782,{0,1950001,3300001,6950001,9000001,18000001,40000001},{0,97500,427500,636000,1536000,2796000,4796000}))*1.021,-2))</f>
        <v/>
      </c>
      <c r="Z782" s="18">
        <f>IF(X782&lt;=0,0,ROUNDDOWN((X782*LOOKUP(X782,{0,1950001,3300001,6950001,9000001,18000001,40000001},{0.05,0.1,0.2,0.23,0.33,0.4,0.45})-LOOKUP(X782,{0,1950001,3300001,6950001,9000001,18000001,40000001},{0,97500,427500,636000,1536000,2796000,4796000}))*1.021,-2))</f>
        <v/>
      </c>
      <c r="AA782" s="18">
        <f>MAX(0,ROUNDDOWN(M782-J782-430000-L782-0,-3))</f>
        <v/>
      </c>
      <c r="AB782" s="18">
        <f>MAX(0,ROUNDDOWN(M782-J782-430000-L782-V782,-3))</f>
        <v/>
      </c>
      <c r="AC782" s="18">
        <f>IF(M782&lt;=450000,0,MAX(0,ROUNDDOWN(AA782*0.06-MIN(50000,AA782)*0.03,-2))+MAX(0,ROUNDDOWN(AA782*0.04-MIN(50000,AA782)*0.02,-2)))</f>
        <v/>
      </c>
      <c r="AD782" s="18">
        <f>IF(M782&lt;=450000,0,MAX(0,ROUNDDOWN(AB782*0.06-MIN(50000,AB782)*0.03,-2))+MAX(0,ROUNDDOWN(AB782*0.04-MIN(50000,AB782)*0.02,-2)))</f>
        <v/>
      </c>
      <c r="AE782" s="18">
        <f>Y782-Z782</f>
        <v/>
      </c>
      <c r="AF782" s="18">
        <f>AC782-AD782</f>
        <v/>
      </c>
      <c r="AG782" s="18">
        <f>AE782+AF782</f>
        <v/>
      </c>
      <c r="AH782" s="20">
        <f>IF(W782&lt;=0,0,LOOKUP(W782,{0,1950001,3300001,6950001,9000001,18000001,40000001},{0.05,0.1,0.2,0.23,0.33,0.4,0.45}))</f>
        <v/>
      </c>
    </row>
    <row r="783">
      <c r="A783" t="inlineStr">
        <is>
          <t>1万円刻み 3区分8万円ずつ</t>
        </is>
      </c>
      <c r="B783" s="18">
        <f>'4_1万円刻み'!$A$235</f>
        <v/>
      </c>
      <c r="C783" s="19" t="n">
        <v>2026</v>
      </c>
      <c r="D783" t="inlineStr">
        <is>
          <t>いいえ</t>
        </is>
      </c>
      <c r="E783" s="18" t="n">
        <v>80000</v>
      </c>
      <c r="F783" s="18" t="n">
        <v>0</v>
      </c>
      <c r="G783" s="18" t="n">
        <v>80000</v>
      </c>
      <c r="H783" s="18" t="n">
        <v>80000</v>
      </c>
      <c r="I783" s="18" t="n">
        <v>0</v>
      </c>
      <c r="J783" s="18">
        <f>ROUND(MIN(B783/12,650000)*12*0.0915+MIN(B783/12,1390000)*12*(0.0504+0)+B783*0.005,0)</f>
        <v/>
      </c>
      <c r="K783" s="18" t="n">
        <v>0</v>
      </c>
      <c r="L783" s="18" t="n">
        <v>0</v>
      </c>
      <c r="M783" s="18">
        <f>ROUND(IF(C783&gt;=2026,IF(B783&lt;741000,0,IF(B783&lt;2191000,B783-740000,IF(B783&lt;2193000,1451000,IF(B783&lt;2196000,1453000,IF(B783&lt;2200000,1456000,IF(B783&lt;3600000,ROUNDDOWN(B783/4,-3)*2.8-80000,IF(B783&lt;6600000,ROUNDDOWN(B783/4,-3)*3.2-440000,IF(B783&lt;8500000,ROUNDDOWN(B783*0.9,0)-1100000,B783-1950000)))))))),IF(B783&lt;651000,0,IF(B783&lt;1900000,B783-650000,IF(B783&lt;3600000,ROUNDDOWN(B783/4,-3)*2.8-80000,IF(B783&lt;6600000,ROUNDDOWN(B783/4,-3)*3.2-440000,IF(B783&lt;8500000,ROUNDDOWN(B783*0.9,0)-1100000,B783-1950000)))))),0)</f>
        <v/>
      </c>
      <c r="N783" s="18">
        <f>IF(M783&gt;23500000,NA(),IF(C783&gt;=2026,IF(M783&lt;=4890000,1040000,IF(M783&lt;=6550000,670000,620000)),IF(M783&lt;=1320000,950000,IF(M783&lt;=3360000,880000,IF(M783&lt;=4890000,680000,IF(M783&lt;=6550000,630000,580000))))))</f>
        <v/>
      </c>
      <c r="O783" s="18">
        <f>IF(F783&lt;=0,IF(AND(D783="はい",C783&gt;=2026,C783&lt;=2027),IF(E783&lt;=0,0,IF(E783&lt;=30000,E783,IF(E783&lt;=60000,ROUNDUP(E783/2,0)+15000,IF(E783&lt;=120000,ROUNDUP(E783/4,0)+30000,60000)))),IF(E783&lt;=0,0,IF(E783&lt;=20000,E783,IF(E783&lt;=40000,ROUNDUP(E783/2,0)+10000,IF(E783&lt;=80000,ROUNDUP(E783/4,0)+20000,40000))))),IF(E783&lt;=0,IF(F783&lt;=0,0,IF(F783&lt;=25000,F783,IF(F783&lt;=50000,ROUNDUP(F783/2,0)+12500,IF(F783&lt;=100000,ROUNDUP(F783/4,0)+25000,50000)))),MAX(IF(F783&lt;=0,0,IF(F783&lt;=25000,F783,IF(F783&lt;=50000,ROUNDUP(F783/2,0)+12500,IF(F783&lt;=100000,ROUNDUP(F783/4,0)+25000,50000)))),MIN(IF(AND(D783="はい",C783&gt;=2026,C783&lt;=2027),IF(E783&lt;=0,0,IF(E783&lt;=30000,E783,IF(E783&lt;=60000,ROUNDUP(E783/2,0)+15000,IF(E783&lt;=120000,ROUNDUP(E783/4,0)+30000,60000)))),IF(E783&lt;=0,0,IF(E783&lt;=20000,E783,IF(E783&lt;=40000,ROUNDUP(E783/2,0)+10000,IF(E783&lt;=80000,ROUNDUP(E783/4,0)+20000,40000)))))+IF(F783&lt;=0,0,IF(F783&lt;=25000,F783,IF(F783&lt;=50000,ROUNDUP(F783/2,0)+12500,IF(F783&lt;=100000,ROUNDUP(F783/4,0)+25000,50000)))),IF(AND(D783="はい",C783&gt;=2026,C783&lt;=2027),60000,40000)))))</f>
        <v/>
      </c>
      <c r="P783" s="18">
        <f>IF(G783&lt;=0,0,IF(G783&lt;=20000,G783,IF(G783&lt;=40000,ROUNDUP(G783/2,0)+10000,IF(G783&lt;=80000,ROUNDUP(G783/4,0)+20000,40000))))</f>
        <v/>
      </c>
      <c r="Q783" s="18">
        <f>IF(I783&lt;=0,IF(H783&lt;=0,0,IF(H783&lt;=20000,H783,IF(H783&lt;=40000,ROUNDUP(H783/2,0)+10000,IF(H783&lt;=80000,ROUNDUP(H783/4,0)+20000,40000)))),IF(H783&lt;=0,IF(I783&lt;=0,0,IF(I783&lt;=25000,I783,IF(I783&lt;=50000,ROUNDUP(I783/2,0)+12500,IF(I783&lt;=100000,ROUNDUP(I783/4,0)+25000,50000)))),MAX(IF(I783&lt;=0,0,IF(I783&lt;=25000,I783,IF(I783&lt;=50000,ROUNDUP(I783/2,0)+12500,IF(I783&lt;=100000,ROUNDUP(I783/4,0)+25000,50000)))),MIN(IF(H783&lt;=0,0,IF(H783&lt;=20000,H783,IF(H783&lt;=40000,ROUNDUP(H783/2,0)+10000,IF(H783&lt;=80000,ROUNDUP(H783/4,0)+20000,40000))))+IF(I783&lt;=0,0,IF(I783&lt;=25000,I783,IF(I783&lt;=50000,ROUNDUP(I783/2,0)+12500,IF(I783&lt;=100000,ROUNDUP(I783/4,0)+25000,50000)))),40000))))</f>
        <v/>
      </c>
      <c r="R783" s="18">
        <f>MIN(120000,O783+P783+Q783)</f>
        <v/>
      </c>
      <c r="S783" s="18">
        <f>IF(F783&lt;=0,IF(E783&lt;=0,0,IF(E783&lt;=12000,E783,IF(E783&lt;=32000,ROUNDUP(E783/2,0)+6000,IF(E783&lt;=56000,ROUNDUP(E783/4,0)+14000,28000)))),IF(E783&lt;=0,IF(F783&lt;=0,0,IF(F783&lt;=15000,F783,IF(F783&lt;=40000,ROUNDUP(F783/2,0)+7500,IF(F783&lt;=70000,ROUNDUP(F783/4,0)+17500,35000)))),MAX(IF(F783&lt;=0,0,IF(F783&lt;=15000,F783,IF(F783&lt;=40000,ROUNDUP(F783/2,0)+7500,IF(F783&lt;=70000,ROUNDUP(F783/4,0)+17500,35000)))),MIN(IF(E783&lt;=0,0,IF(E783&lt;=12000,E783,IF(E783&lt;=32000,ROUNDUP(E783/2,0)+6000,IF(E783&lt;=56000,ROUNDUP(E783/4,0)+14000,28000))))+IF(F783&lt;=0,0,IF(F783&lt;=15000,F783,IF(F783&lt;=40000,ROUNDUP(F783/2,0)+7500,IF(F783&lt;=70000,ROUNDUP(F783/4,0)+17500,35000)))),28000))))</f>
        <v/>
      </c>
      <c r="T783" s="18">
        <f>IF(G783&lt;=0,0,IF(G783&lt;=12000,G783,IF(G783&lt;=32000,ROUNDUP(G783/2,0)+6000,IF(G783&lt;=56000,ROUNDUP(G783/4,0)+14000,28000))))</f>
        <v/>
      </c>
      <c r="U783" s="18">
        <f>IF(I783&lt;=0,IF(H783&lt;=0,0,IF(H783&lt;=12000,H783,IF(H783&lt;=32000,ROUNDUP(H783/2,0)+6000,IF(H783&lt;=56000,ROUNDUP(H783/4,0)+14000,28000)))),IF(H783&lt;=0,IF(I783&lt;=0,0,IF(I783&lt;=15000,I783,IF(I783&lt;=40000,ROUNDUP(I783/2,0)+7500,IF(I783&lt;=70000,ROUNDUP(I783/4,0)+17500,35000)))),MAX(IF(I783&lt;=0,0,IF(I783&lt;=15000,I783,IF(I783&lt;=40000,ROUNDUP(I783/2,0)+7500,IF(I783&lt;=70000,ROUNDUP(I783/4,0)+17500,35000)))),MIN(IF(H783&lt;=0,0,IF(H783&lt;=12000,H783,IF(H783&lt;=32000,ROUNDUP(H783/2,0)+6000,IF(H783&lt;=56000,ROUNDUP(H783/4,0)+14000,28000))))+IF(I783&lt;=0,0,IF(I783&lt;=15000,I783,IF(I783&lt;=40000,ROUNDUP(I783/2,0)+7500,IF(I783&lt;=70000,ROUNDUP(I783/4,0)+17500,35000)))),28000))))</f>
        <v/>
      </c>
      <c r="V783" s="18">
        <f>MIN(70000,S783+T783+U783)</f>
        <v/>
      </c>
      <c r="W783" s="18">
        <f>MAX(0,ROUNDDOWN(M783-J783-N783-K783-0,-3))</f>
        <v/>
      </c>
      <c r="X783" s="18">
        <f>MAX(0,ROUNDDOWN(M783-J783-N783-K783-R783,-3))</f>
        <v/>
      </c>
      <c r="Y783" s="18">
        <f>IF(W783&lt;=0,0,ROUNDDOWN((W783*LOOKUP(W783,{0,1950001,3300001,6950001,9000001,18000001,40000001},{0.05,0.1,0.2,0.23,0.33,0.4,0.45})-LOOKUP(W783,{0,1950001,3300001,6950001,9000001,18000001,40000001},{0,97500,427500,636000,1536000,2796000,4796000}))*1.021,-2))</f>
        <v/>
      </c>
      <c r="Z783" s="18">
        <f>IF(X783&lt;=0,0,ROUNDDOWN((X783*LOOKUP(X783,{0,1950001,3300001,6950001,9000001,18000001,40000001},{0.05,0.1,0.2,0.23,0.33,0.4,0.45})-LOOKUP(X783,{0,1950001,3300001,6950001,9000001,18000001,40000001},{0,97500,427500,636000,1536000,2796000,4796000}))*1.021,-2))</f>
        <v/>
      </c>
      <c r="AA783" s="18">
        <f>MAX(0,ROUNDDOWN(M783-J783-430000-L783-0,-3))</f>
        <v/>
      </c>
      <c r="AB783" s="18">
        <f>MAX(0,ROUNDDOWN(M783-J783-430000-L783-V783,-3))</f>
        <v/>
      </c>
      <c r="AC783" s="18">
        <f>IF(M783&lt;=450000,0,MAX(0,ROUNDDOWN(AA783*0.06-MIN(50000,AA783)*0.03,-2))+MAX(0,ROUNDDOWN(AA783*0.04-MIN(50000,AA783)*0.02,-2)))</f>
        <v/>
      </c>
      <c r="AD783" s="18">
        <f>IF(M783&lt;=450000,0,MAX(0,ROUNDDOWN(AB783*0.06-MIN(50000,AB783)*0.03,-2))+MAX(0,ROUNDDOWN(AB783*0.04-MIN(50000,AB783)*0.02,-2)))</f>
        <v/>
      </c>
      <c r="AE783" s="18">
        <f>Y783-Z783</f>
        <v/>
      </c>
      <c r="AF783" s="18">
        <f>AC783-AD783</f>
        <v/>
      </c>
      <c r="AG783" s="18">
        <f>AE783+AF783</f>
        <v/>
      </c>
      <c r="AH783" s="20">
        <f>IF(W783&lt;=0,0,LOOKUP(W783,{0,1950001,3300001,6950001,9000001,18000001,40000001},{0.05,0.1,0.2,0.23,0.33,0.4,0.45}))</f>
        <v/>
      </c>
    </row>
    <row r="784">
      <c r="A784" t="inlineStr">
        <is>
          <t>1万円刻み 一般8万円</t>
        </is>
      </c>
      <c r="B784" s="18">
        <f>'4_1万円刻み'!$A$235</f>
        <v/>
      </c>
      <c r="C784" s="19" t="n">
        <v>2026</v>
      </c>
      <c r="D784" t="inlineStr">
        <is>
          <t>いいえ</t>
        </is>
      </c>
      <c r="E784" s="18" t="n">
        <v>80000</v>
      </c>
      <c r="F784" s="18" t="n">
        <v>0</v>
      </c>
      <c r="G784" s="18" t="n">
        <v>0</v>
      </c>
      <c r="H784" s="18" t="n">
        <v>0</v>
      </c>
      <c r="I784" s="18" t="n">
        <v>0</v>
      </c>
      <c r="J784" s="18">
        <f>ROUND(MIN(B784/12,650000)*12*0.0915+MIN(B784/12,1390000)*12*(0.0504+0)+B784*0.005,0)</f>
        <v/>
      </c>
      <c r="K784" s="18" t="n">
        <v>0</v>
      </c>
      <c r="L784" s="18" t="n">
        <v>0</v>
      </c>
      <c r="M784" s="18">
        <f>ROUND(IF(C784&gt;=2026,IF(B784&lt;741000,0,IF(B784&lt;2191000,B784-740000,IF(B784&lt;2193000,1451000,IF(B784&lt;2196000,1453000,IF(B784&lt;2200000,1456000,IF(B784&lt;3600000,ROUNDDOWN(B784/4,-3)*2.8-80000,IF(B784&lt;6600000,ROUNDDOWN(B784/4,-3)*3.2-440000,IF(B784&lt;8500000,ROUNDDOWN(B784*0.9,0)-1100000,B784-1950000)))))))),IF(B784&lt;651000,0,IF(B784&lt;1900000,B784-650000,IF(B784&lt;3600000,ROUNDDOWN(B784/4,-3)*2.8-80000,IF(B784&lt;6600000,ROUNDDOWN(B784/4,-3)*3.2-440000,IF(B784&lt;8500000,ROUNDDOWN(B784*0.9,0)-1100000,B784-1950000)))))),0)</f>
        <v/>
      </c>
      <c r="N784" s="18">
        <f>IF(M784&gt;23500000,NA(),IF(C784&gt;=2026,IF(M784&lt;=4890000,1040000,IF(M784&lt;=6550000,670000,620000)),IF(M784&lt;=1320000,950000,IF(M784&lt;=3360000,880000,IF(M784&lt;=4890000,680000,IF(M784&lt;=6550000,630000,580000))))))</f>
        <v/>
      </c>
      <c r="O784" s="18">
        <f>IF(F784&lt;=0,IF(AND(D784="はい",C784&gt;=2026,C784&lt;=2027),IF(E784&lt;=0,0,IF(E784&lt;=30000,E784,IF(E784&lt;=60000,ROUNDUP(E784/2,0)+15000,IF(E784&lt;=120000,ROUNDUP(E784/4,0)+30000,60000)))),IF(E784&lt;=0,0,IF(E784&lt;=20000,E784,IF(E784&lt;=40000,ROUNDUP(E784/2,0)+10000,IF(E784&lt;=80000,ROUNDUP(E784/4,0)+20000,40000))))),IF(E784&lt;=0,IF(F784&lt;=0,0,IF(F784&lt;=25000,F784,IF(F784&lt;=50000,ROUNDUP(F784/2,0)+12500,IF(F784&lt;=100000,ROUNDUP(F784/4,0)+25000,50000)))),MAX(IF(F784&lt;=0,0,IF(F784&lt;=25000,F784,IF(F784&lt;=50000,ROUNDUP(F784/2,0)+12500,IF(F784&lt;=100000,ROUNDUP(F784/4,0)+25000,50000)))),MIN(IF(AND(D784="はい",C784&gt;=2026,C784&lt;=2027),IF(E784&lt;=0,0,IF(E784&lt;=30000,E784,IF(E784&lt;=60000,ROUNDUP(E784/2,0)+15000,IF(E784&lt;=120000,ROUNDUP(E784/4,0)+30000,60000)))),IF(E784&lt;=0,0,IF(E784&lt;=20000,E784,IF(E784&lt;=40000,ROUNDUP(E784/2,0)+10000,IF(E784&lt;=80000,ROUNDUP(E784/4,0)+20000,40000)))))+IF(F784&lt;=0,0,IF(F784&lt;=25000,F784,IF(F784&lt;=50000,ROUNDUP(F784/2,0)+12500,IF(F784&lt;=100000,ROUNDUP(F784/4,0)+25000,50000)))),IF(AND(D784="はい",C784&gt;=2026,C784&lt;=2027),60000,40000)))))</f>
        <v/>
      </c>
      <c r="P784" s="18">
        <f>IF(G784&lt;=0,0,IF(G784&lt;=20000,G784,IF(G784&lt;=40000,ROUNDUP(G784/2,0)+10000,IF(G784&lt;=80000,ROUNDUP(G784/4,0)+20000,40000))))</f>
        <v/>
      </c>
      <c r="Q784" s="18">
        <f>IF(I784&lt;=0,IF(H784&lt;=0,0,IF(H784&lt;=20000,H784,IF(H784&lt;=40000,ROUNDUP(H784/2,0)+10000,IF(H784&lt;=80000,ROUNDUP(H784/4,0)+20000,40000)))),IF(H784&lt;=0,IF(I784&lt;=0,0,IF(I784&lt;=25000,I784,IF(I784&lt;=50000,ROUNDUP(I784/2,0)+12500,IF(I784&lt;=100000,ROUNDUP(I784/4,0)+25000,50000)))),MAX(IF(I784&lt;=0,0,IF(I784&lt;=25000,I784,IF(I784&lt;=50000,ROUNDUP(I784/2,0)+12500,IF(I784&lt;=100000,ROUNDUP(I784/4,0)+25000,50000)))),MIN(IF(H784&lt;=0,0,IF(H784&lt;=20000,H784,IF(H784&lt;=40000,ROUNDUP(H784/2,0)+10000,IF(H784&lt;=80000,ROUNDUP(H784/4,0)+20000,40000))))+IF(I784&lt;=0,0,IF(I784&lt;=25000,I784,IF(I784&lt;=50000,ROUNDUP(I784/2,0)+12500,IF(I784&lt;=100000,ROUNDUP(I784/4,0)+25000,50000)))),40000))))</f>
        <v/>
      </c>
      <c r="R784" s="18">
        <f>MIN(120000,O784+P784+Q784)</f>
        <v/>
      </c>
      <c r="S784" s="18">
        <f>IF(F784&lt;=0,IF(E784&lt;=0,0,IF(E784&lt;=12000,E784,IF(E784&lt;=32000,ROUNDUP(E784/2,0)+6000,IF(E784&lt;=56000,ROUNDUP(E784/4,0)+14000,28000)))),IF(E784&lt;=0,IF(F784&lt;=0,0,IF(F784&lt;=15000,F784,IF(F784&lt;=40000,ROUNDUP(F784/2,0)+7500,IF(F784&lt;=70000,ROUNDUP(F784/4,0)+17500,35000)))),MAX(IF(F784&lt;=0,0,IF(F784&lt;=15000,F784,IF(F784&lt;=40000,ROUNDUP(F784/2,0)+7500,IF(F784&lt;=70000,ROUNDUP(F784/4,0)+17500,35000)))),MIN(IF(E784&lt;=0,0,IF(E784&lt;=12000,E784,IF(E784&lt;=32000,ROUNDUP(E784/2,0)+6000,IF(E784&lt;=56000,ROUNDUP(E784/4,0)+14000,28000))))+IF(F784&lt;=0,0,IF(F784&lt;=15000,F784,IF(F784&lt;=40000,ROUNDUP(F784/2,0)+7500,IF(F784&lt;=70000,ROUNDUP(F784/4,0)+17500,35000)))),28000))))</f>
        <v/>
      </c>
      <c r="T784" s="18">
        <f>IF(G784&lt;=0,0,IF(G784&lt;=12000,G784,IF(G784&lt;=32000,ROUNDUP(G784/2,0)+6000,IF(G784&lt;=56000,ROUNDUP(G784/4,0)+14000,28000))))</f>
        <v/>
      </c>
      <c r="U784" s="18">
        <f>IF(I784&lt;=0,IF(H784&lt;=0,0,IF(H784&lt;=12000,H784,IF(H784&lt;=32000,ROUNDUP(H784/2,0)+6000,IF(H784&lt;=56000,ROUNDUP(H784/4,0)+14000,28000)))),IF(H784&lt;=0,IF(I784&lt;=0,0,IF(I784&lt;=15000,I784,IF(I784&lt;=40000,ROUNDUP(I784/2,0)+7500,IF(I784&lt;=70000,ROUNDUP(I784/4,0)+17500,35000)))),MAX(IF(I784&lt;=0,0,IF(I784&lt;=15000,I784,IF(I784&lt;=40000,ROUNDUP(I784/2,0)+7500,IF(I784&lt;=70000,ROUNDUP(I784/4,0)+17500,35000)))),MIN(IF(H784&lt;=0,0,IF(H784&lt;=12000,H784,IF(H784&lt;=32000,ROUNDUP(H784/2,0)+6000,IF(H784&lt;=56000,ROUNDUP(H784/4,0)+14000,28000))))+IF(I784&lt;=0,0,IF(I784&lt;=15000,I784,IF(I784&lt;=40000,ROUNDUP(I784/2,0)+7500,IF(I784&lt;=70000,ROUNDUP(I784/4,0)+17500,35000)))),28000))))</f>
        <v/>
      </c>
      <c r="V784" s="18">
        <f>MIN(70000,S784+T784+U784)</f>
        <v/>
      </c>
      <c r="W784" s="18">
        <f>MAX(0,ROUNDDOWN(M784-J784-N784-K784-0,-3))</f>
        <v/>
      </c>
      <c r="X784" s="18">
        <f>MAX(0,ROUNDDOWN(M784-J784-N784-K784-R784,-3))</f>
        <v/>
      </c>
      <c r="Y784" s="18">
        <f>IF(W784&lt;=0,0,ROUNDDOWN((W784*LOOKUP(W784,{0,1950001,3300001,6950001,9000001,18000001,40000001},{0.05,0.1,0.2,0.23,0.33,0.4,0.45})-LOOKUP(W784,{0,1950001,3300001,6950001,9000001,18000001,40000001},{0,97500,427500,636000,1536000,2796000,4796000}))*1.021,-2))</f>
        <v/>
      </c>
      <c r="Z784" s="18">
        <f>IF(X784&lt;=0,0,ROUNDDOWN((X784*LOOKUP(X784,{0,1950001,3300001,6950001,9000001,18000001,40000001},{0.05,0.1,0.2,0.23,0.33,0.4,0.45})-LOOKUP(X784,{0,1950001,3300001,6950001,9000001,18000001,40000001},{0,97500,427500,636000,1536000,2796000,4796000}))*1.021,-2))</f>
        <v/>
      </c>
      <c r="AA784" s="18">
        <f>MAX(0,ROUNDDOWN(M784-J784-430000-L784-0,-3))</f>
        <v/>
      </c>
      <c r="AB784" s="18">
        <f>MAX(0,ROUNDDOWN(M784-J784-430000-L784-V784,-3))</f>
        <v/>
      </c>
      <c r="AC784" s="18">
        <f>IF(M784&lt;=450000,0,MAX(0,ROUNDDOWN(AA784*0.06-MIN(50000,AA784)*0.03,-2))+MAX(0,ROUNDDOWN(AA784*0.04-MIN(50000,AA784)*0.02,-2)))</f>
        <v/>
      </c>
      <c r="AD784" s="18">
        <f>IF(M784&lt;=450000,0,MAX(0,ROUNDDOWN(AB784*0.06-MIN(50000,AB784)*0.03,-2))+MAX(0,ROUNDDOWN(AB784*0.04-MIN(50000,AB784)*0.02,-2)))</f>
        <v/>
      </c>
      <c r="AE784" s="18">
        <f>Y784-Z784</f>
        <v/>
      </c>
      <c r="AF784" s="18">
        <f>AC784-AD784</f>
        <v/>
      </c>
      <c r="AG784" s="18">
        <f>AE784+AF784</f>
        <v/>
      </c>
      <c r="AH784" s="20">
        <f>IF(W784&lt;=0,0,LOOKUP(W784,{0,1950001,3300001,6950001,9000001,18000001,40000001},{0.05,0.1,0.2,0.23,0.33,0.4,0.45}))</f>
        <v/>
      </c>
    </row>
    <row r="785">
      <c r="A785" t="inlineStr">
        <is>
          <t>1万円刻み 特例あり一般12万円</t>
        </is>
      </c>
      <c r="B785" s="18">
        <f>'4_1万円刻み'!$A$235</f>
        <v/>
      </c>
      <c r="C785" s="19" t="n">
        <v>2026</v>
      </c>
      <c r="D785" t="inlineStr">
        <is>
          <t>はい</t>
        </is>
      </c>
      <c r="E785" s="18" t="n">
        <v>120000</v>
      </c>
      <c r="F785" s="18" t="n">
        <v>0</v>
      </c>
      <c r="G785" s="18" t="n">
        <v>0</v>
      </c>
      <c r="H785" s="18" t="n">
        <v>0</v>
      </c>
      <c r="I785" s="18" t="n">
        <v>0</v>
      </c>
      <c r="J785" s="18">
        <f>ROUND(MIN(B785/12,650000)*12*0.0915+MIN(B785/12,1390000)*12*(0.0504+0)+B785*0.005,0)</f>
        <v/>
      </c>
      <c r="K785" s="18" t="n">
        <v>0</v>
      </c>
      <c r="L785" s="18" t="n">
        <v>0</v>
      </c>
      <c r="M785" s="18">
        <f>ROUND(IF(C785&gt;=2026,IF(B785&lt;741000,0,IF(B785&lt;2191000,B785-740000,IF(B785&lt;2193000,1451000,IF(B785&lt;2196000,1453000,IF(B785&lt;2200000,1456000,IF(B785&lt;3600000,ROUNDDOWN(B785/4,-3)*2.8-80000,IF(B785&lt;6600000,ROUNDDOWN(B785/4,-3)*3.2-440000,IF(B785&lt;8500000,ROUNDDOWN(B785*0.9,0)-1100000,B785-1950000)))))))),IF(B785&lt;651000,0,IF(B785&lt;1900000,B785-650000,IF(B785&lt;3600000,ROUNDDOWN(B785/4,-3)*2.8-80000,IF(B785&lt;6600000,ROUNDDOWN(B785/4,-3)*3.2-440000,IF(B785&lt;8500000,ROUNDDOWN(B785*0.9,0)-1100000,B785-1950000)))))),0)</f>
        <v/>
      </c>
      <c r="N785" s="18">
        <f>IF(M785&gt;23500000,NA(),IF(C785&gt;=2026,IF(M785&lt;=4890000,1040000,IF(M785&lt;=6550000,670000,620000)),IF(M785&lt;=1320000,950000,IF(M785&lt;=3360000,880000,IF(M785&lt;=4890000,680000,IF(M785&lt;=6550000,630000,580000))))))</f>
        <v/>
      </c>
      <c r="O785" s="18">
        <f>IF(F785&lt;=0,IF(AND(D785="はい",C785&gt;=2026,C785&lt;=2027),IF(E785&lt;=0,0,IF(E785&lt;=30000,E785,IF(E785&lt;=60000,ROUNDUP(E785/2,0)+15000,IF(E785&lt;=120000,ROUNDUP(E785/4,0)+30000,60000)))),IF(E785&lt;=0,0,IF(E785&lt;=20000,E785,IF(E785&lt;=40000,ROUNDUP(E785/2,0)+10000,IF(E785&lt;=80000,ROUNDUP(E785/4,0)+20000,40000))))),IF(E785&lt;=0,IF(F785&lt;=0,0,IF(F785&lt;=25000,F785,IF(F785&lt;=50000,ROUNDUP(F785/2,0)+12500,IF(F785&lt;=100000,ROUNDUP(F785/4,0)+25000,50000)))),MAX(IF(F785&lt;=0,0,IF(F785&lt;=25000,F785,IF(F785&lt;=50000,ROUNDUP(F785/2,0)+12500,IF(F785&lt;=100000,ROUNDUP(F785/4,0)+25000,50000)))),MIN(IF(AND(D785="はい",C785&gt;=2026,C785&lt;=2027),IF(E785&lt;=0,0,IF(E785&lt;=30000,E785,IF(E785&lt;=60000,ROUNDUP(E785/2,0)+15000,IF(E785&lt;=120000,ROUNDUP(E785/4,0)+30000,60000)))),IF(E785&lt;=0,0,IF(E785&lt;=20000,E785,IF(E785&lt;=40000,ROUNDUP(E785/2,0)+10000,IF(E785&lt;=80000,ROUNDUP(E785/4,0)+20000,40000)))))+IF(F785&lt;=0,0,IF(F785&lt;=25000,F785,IF(F785&lt;=50000,ROUNDUP(F785/2,0)+12500,IF(F785&lt;=100000,ROUNDUP(F785/4,0)+25000,50000)))),IF(AND(D785="はい",C785&gt;=2026,C785&lt;=2027),60000,40000)))))</f>
        <v/>
      </c>
      <c r="P785" s="18">
        <f>IF(G785&lt;=0,0,IF(G785&lt;=20000,G785,IF(G785&lt;=40000,ROUNDUP(G785/2,0)+10000,IF(G785&lt;=80000,ROUNDUP(G785/4,0)+20000,40000))))</f>
        <v/>
      </c>
      <c r="Q785" s="18">
        <f>IF(I785&lt;=0,IF(H785&lt;=0,0,IF(H785&lt;=20000,H785,IF(H785&lt;=40000,ROUNDUP(H785/2,0)+10000,IF(H785&lt;=80000,ROUNDUP(H785/4,0)+20000,40000)))),IF(H785&lt;=0,IF(I785&lt;=0,0,IF(I785&lt;=25000,I785,IF(I785&lt;=50000,ROUNDUP(I785/2,0)+12500,IF(I785&lt;=100000,ROUNDUP(I785/4,0)+25000,50000)))),MAX(IF(I785&lt;=0,0,IF(I785&lt;=25000,I785,IF(I785&lt;=50000,ROUNDUP(I785/2,0)+12500,IF(I785&lt;=100000,ROUNDUP(I785/4,0)+25000,50000)))),MIN(IF(H785&lt;=0,0,IF(H785&lt;=20000,H785,IF(H785&lt;=40000,ROUNDUP(H785/2,0)+10000,IF(H785&lt;=80000,ROUNDUP(H785/4,0)+20000,40000))))+IF(I785&lt;=0,0,IF(I785&lt;=25000,I785,IF(I785&lt;=50000,ROUNDUP(I785/2,0)+12500,IF(I785&lt;=100000,ROUNDUP(I785/4,0)+25000,50000)))),40000))))</f>
        <v/>
      </c>
      <c r="R785" s="18">
        <f>MIN(120000,O785+P785+Q785)</f>
        <v/>
      </c>
      <c r="S785" s="18">
        <f>IF(F785&lt;=0,IF(E785&lt;=0,0,IF(E785&lt;=12000,E785,IF(E785&lt;=32000,ROUNDUP(E785/2,0)+6000,IF(E785&lt;=56000,ROUNDUP(E785/4,0)+14000,28000)))),IF(E785&lt;=0,IF(F785&lt;=0,0,IF(F785&lt;=15000,F785,IF(F785&lt;=40000,ROUNDUP(F785/2,0)+7500,IF(F785&lt;=70000,ROUNDUP(F785/4,0)+17500,35000)))),MAX(IF(F785&lt;=0,0,IF(F785&lt;=15000,F785,IF(F785&lt;=40000,ROUNDUP(F785/2,0)+7500,IF(F785&lt;=70000,ROUNDUP(F785/4,0)+17500,35000)))),MIN(IF(E785&lt;=0,0,IF(E785&lt;=12000,E785,IF(E785&lt;=32000,ROUNDUP(E785/2,0)+6000,IF(E785&lt;=56000,ROUNDUP(E785/4,0)+14000,28000))))+IF(F785&lt;=0,0,IF(F785&lt;=15000,F785,IF(F785&lt;=40000,ROUNDUP(F785/2,0)+7500,IF(F785&lt;=70000,ROUNDUP(F785/4,0)+17500,35000)))),28000))))</f>
        <v/>
      </c>
      <c r="T785" s="18">
        <f>IF(G785&lt;=0,0,IF(G785&lt;=12000,G785,IF(G785&lt;=32000,ROUNDUP(G785/2,0)+6000,IF(G785&lt;=56000,ROUNDUP(G785/4,0)+14000,28000))))</f>
        <v/>
      </c>
      <c r="U785" s="18">
        <f>IF(I785&lt;=0,IF(H785&lt;=0,0,IF(H785&lt;=12000,H785,IF(H785&lt;=32000,ROUNDUP(H785/2,0)+6000,IF(H785&lt;=56000,ROUNDUP(H785/4,0)+14000,28000)))),IF(H785&lt;=0,IF(I785&lt;=0,0,IF(I785&lt;=15000,I785,IF(I785&lt;=40000,ROUNDUP(I785/2,0)+7500,IF(I785&lt;=70000,ROUNDUP(I785/4,0)+17500,35000)))),MAX(IF(I785&lt;=0,0,IF(I785&lt;=15000,I785,IF(I785&lt;=40000,ROUNDUP(I785/2,0)+7500,IF(I785&lt;=70000,ROUNDUP(I785/4,0)+17500,35000)))),MIN(IF(H785&lt;=0,0,IF(H785&lt;=12000,H785,IF(H785&lt;=32000,ROUNDUP(H785/2,0)+6000,IF(H785&lt;=56000,ROUNDUP(H785/4,0)+14000,28000))))+IF(I785&lt;=0,0,IF(I785&lt;=15000,I785,IF(I785&lt;=40000,ROUNDUP(I785/2,0)+7500,IF(I785&lt;=70000,ROUNDUP(I785/4,0)+17500,35000)))),28000))))</f>
        <v/>
      </c>
      <c r="V785" s="18">
        <f>MIN(70000,S785+T785+U785)</f>
        <v/>
      </c>
      <c r="W785" s="18">
        <f>MAX(0,ROUNDDOWN(M785-J785-N785-K785-0,-3))</f>
        <v/>
      </c>
      <c r="X785" s="18">
        <f>MAX(0,ROUNDDOWN(M785-J785-N785-K785-R785,-3))</f>
        <v/>
      </c>
      <c r="Y785" s="18">
        <f>IF(W785&lt;=0,0,ROUNDDOWN((W785*LOOKUP(W785,{0,1950001,3300001,6950001,9000001,18000001,40000001},{0.05,0.1,0.2,0.23,0.33,0.4,0.45})-LOOKUP(W785,{0,1950001,3300001,6950001,9000001,18000001,40000001},{0,97500,427500,636000,1536000,2796000,4796000}))*1.021,-2))</f>
        <v/>
      </c>
      <c r="Z785" s="18">
        <f>IF(X785&lt;=0,0,ROUNDDOWN((X785*LOOKUP(X785,{0,1950001,3300001,6950001,9000001,18000001,40000001},{0.05,0.1,0.2,0.23,0.33,0.4,0.45})-LOOKUP(X785,{0,1950001,3300001,6950001,9000001,18000001,40000001},{0,97500,427500,636000,1536000,2796000,4796000}))*1.021,-2))</f>
        <v/>
      </c>
      <c r="AA785" s="18">
        <f>MAX(0,ROUNDDOWN(M785-J785-430000-L785-0,-3))</f>
        <v/>
      </c>
      <c r="AB785" s="18">
        <f>MAX(0,ROUNDDOWN(M785-J785-430000-L785-V785,-3))</f>
        <v/>
      </c>
      <c r="AC785" s="18">
        <f>IF(M785&lt;=450000,0,MAX(0,ROUNDDOWN(AA785*0.06-MIN(50000,AA785)*0.03,-2))+MAX(0,ROUNDDOWN(AA785*0.04-MIN(50000,AA785)*0.02,-2)))</f>
        <v/>
      </c>
      <c r="AD785" s="18">
        <f>IF(M785&lt;=450000,0,MAX(0,ROUNDDOWN(AB785*0.06-MIN(50000,AB785)*0.03,-2))+MAX(0,ROUNDDOWN(AB785*0.04-MIN(50000,AB785)*0.02,-2)))</f>
        <v/>
      </c>
      <c r="AE785" s="18">
        <f>Y785-Z785</f>
        <v/>
      </c>
      <c r="AF785" s="18">
        <f>AC785-AD785</f>
        <v/>
      </c>
      <c r="AG785" s="18">
        <f>AE785+AF785</f>
        <v/>
      </c>
      <c r="AH785" s="20">
        <f>IF(W785&lt;=0,0,LOOKUP(W785,{0,1950001,3300001,6950001,9000001,18000001,40000001},{0.05,0.1,0.2,0.23,0.33,0.4,0.45}))</f>
        <v/>
      </c>
    </row>
    <row r="786">
      <c r="A786" t="inlineStr">
        <is>
          <t>1万円刻み 3区分8万円ずつ</t>
        </is>
      </c>
      <c r="B786" s="18">
        <f>'4_1万円刻み'!$A$236</f>
        <v/>
      </c>
      <c r="C786" s="19" t="n">
        <v>2026</v>
      </c>
      <c r="D786" t="inlineStr">
        <is>
          <t>いいえ</t>
        </is>
      </c>
      <c r="E786" s="18" t="n">
        <v>80000</v>
      </c>
      <c r="F786" s="18" t="n">
        <v>0</v>
      </c>
      <c r="G786" s="18" t="n">
        <v>80000</v>
      </c>
      <c r="H786" s="18" t="n">
        <v>80000</v>
      </c>
      <c r="I786" s="18" t="n">
        <v>0</v>
      </c>
      <c r="J786" s="18">
        <f>ROUND(MIN(B786/12,650000)*12*0.0915+MIN(B786/12,1390000)*12*(0.0504+0)+B786*0.005,0)</f>
        <v/>
      </c>
      <c r="K786" s="18" t="n">
        <v>0</v>
      </c>
      <c r="L786" s="18" t="n">
        <v>0</v>
      </c>
      <c r="M786" s="18">
        <f>ROUND(IF(C786&gt;=2026,IF(B786&lt;741000,0,IF(B786&lt;2191000,B786-740000,IF(B786&lt;2193000,1451000,IF(B786&lt;2196000,1453000,IF(B786&lt;2200000,1456000,IF(B786&lt;3600000,ROUNDDOWN(B786/4,-3)*2.8-80000,IF(B786&lt;6600000,ROUNDDOWN(B786/4,-3)*3.2-440000,IF(B786&lt;8500000,ROUNDDOWN(B786*0.9,0)-1100000,B786-1950000)))))))),IF(B786&lt;651000,0,IF(B786&lt;1900000,B786-650000,IF(B786&lt;3600000,ROUNDDOWN(B786/4,-3)*2.8-80000,IF(B786&lt;6600000,ROUNDDOWN(B786/4,-3)*3.2-440000,IF(B786&lt;8500000,ROUNDDOWN(B786*0.9,0)-1100000,B786-1950000)))))),0)</f>
        <v/>
      </c>
      <c r="N786" s="18">
        <f>IF(M786&gt;23500000,NA(),IF(C786&gt;=2026,IF(M786&lt;=4890000,1040000,IF(M786&lt;=6550000,670000,620000)),IF(M786&lt;=1320000,950000,IF(M786&lt;=3360000,880000,IF(M786&lt;=4890000,680000,IF(M786&lt;=6550000,630000,580000))))))</f>
        <v/>
      </c>
      <c r="O786" s="18">
        <f>IF(F786&lt;=0,IF(AND(D786="はい",C786&gt;=2026,C786&lt;=2027),IF(E786&lt;=0,0,IF(E786&lt;=30000,E786,IF(E786&lt;=60000,ROUNDUP(E786/2,0)+15000,IF(E786&lt;=120000,ROUNDUP(E786/4,0)+30000,60000)))),IF(E786&lt;=0,0,IF(E786&lt;=20000,E786,IF(E786&lt;=40000,ROUNDUP(E786/2,0)+10000,IF(E786&lt;=80000,ROUNDUP(E786/4,0)+20000,40000))))),IF(E786&lt;=0,IF(F786&lt;=0,0,IF(F786&lt;=25000,F786,IF(F786&lt;=50000,ROUNDUP(F786/2,0)+12500,IF(F786&lt;=100000,ROUNDUP(F786/4,0)+25000,50000)))),MAX(IF(F786&lt;=0,0,IF(F786&lt;=25000,F786,IF(F786&lt;=50000,ROUNDUP(F786/2,0)+12500,IF(F786&lt;=100000,ROUNDUP(F786/4,0)+25000,50000)))),MIN(IF(AND(D786="はい",C786&gt;=2026,C786&lt;=2027),IF(E786&lt;=0,0,IF(E786&lt;=30000,E786,IF(E786&lt;=60000,ROUNDUP(E786/2,0)+15000,IF(E786&lt;=120000,ROUNDUP(E786/4,0)+30000,60000)))),IF(E786&lt;=0,0,IF(E786&lt;=20000,E786,IF(E786&lt;=40000,ROUNDUP(E786/2,0)+10000,IF(E786&lt;=80000,ROUNDUP(E786/4,0)+20000,40000)))))+IF(F786&lt;=0,0,IF(F786&lt;=25000,F786,IF(F786&lt;=50000,ROUNDUP(F786/2,0)+12500,IF(F786&lt;=100000,ROUNDUP(F786/4,0)+25000,50000)))),IF(AND(D786="はい",C786&gt;=2026,C786&lt;=2027),60000,40000)))))</f>
        <v/>
      </c>
      <c r="P786" s="18">
        <f>IF(G786&lt;=0,0,IF(G786&lt;=20000,G786,IF(G786&lt;=40000,ROUNDUP(G786/2,0)+10000,IF(G786&lt;=80000,ROUNDUP(G786/4,0)+20000,40000))))</f>
        <v/>
      </c>
      <c r="Q786" s="18">
        <f>IF(I786&lt;=0,IF(H786&lt;=0,0,IF(H786&lt;=20000,H786,IF(H786&lt;=40000,ROUNDUP(H786/2,0)+10000,IF(H786&lt;=80000,ROUNDUP(H786/4,0)+20000,40000)))),IF(H786&lt;=0,IF(I786&lt;=0,0,IF(I786&lt;=25000,I786,IF(I786&lt;=50000,ROUNDUP(I786/2,0)+12500,IF(I786&lt;=100000,ROUNDUP(I786/4,0)+25000,50000)))),MAX(IF(I786&lt;=0,0,IF(I786&lt;=25000,I786,IF(I786&lt;=50000,ROUNDUP(I786/2,0)+12500,IF(I786&lt;=100000,ROUNDUP(I786/4,0)+25000,50000)))),MIN(IF(H786&lt;=0,0,IF(H786&lt;=20000,H786,IF(H786&lt;=40000,ROUNDUP(H786/2,0)+10000,IF(H786&lt;=80000,ROUNDUP(H786/4,0)+20000,40000))))+IF(I786&lt;=0,0,IF(I786&lt;=25000,I786,IF(I786&lt;=50000,ROUNDUP(I786/2,0)+12500,IF(I786&lt;=100000,ROUNDUP(I786/4,0)+25000,50000)))),40000))))</f>
        <v/>
      </c>
      <c r="R786" s="18">
        <f>MIN(120000,O786+P786+Q786)</f>
        <v/>
      </c>
      <c r="S786" s="18">
        <f>IF(F786&lt;=0,IF(E786&lt;=0,0,IF(E786&lt;=12000,E786,IF(E786&lt;=32000,ROUNDUP(E786/2,0)+6000,IF(E786&lt;=56000,ROUNDUP(E786/4,0)+14000,28000)))),IF(E786&lt;=0,IF(F786&lt;=0,0,IF(F786&lt;=15000,F786,IF(F786&lt;=40000,ROUNDUP(F786/2,0)+7500,IF(F786&lt;=70000,ROUNDUP(F786/4,0)+17500,35000)))),MAX(IF(F786&lt;=0,0,IF(F786&lt;=15000,F786,IF(F786&lt;=40000,ROUNDUP(F786/2,0)+7500,IF(F786&lt;=70000,ROUNDUP(F786/4,0)+17500,35000)))),MIN(IF(E786&lt;=0,0,IF(E786&lt;=12000,E786,IF(E786&lt;=32000,ROUNDUP(E786/2,0)+6000,IF(E786&lt;=56000,ROUNDUP(E786/4,0)+14000,28000))))+IF(F786&lt;=0,0,IF(F786&lt;=15000,F786,IF(F786&lt;=40000,ROUNDUP(F786/2,0)+7500,IF(F786&lt;=70000,ROUNDUP(F786/4,0)+17500,35000)))),28000))))</f>
        <v/>
      </c>
      <c r="T786" s="18">
        <f>IF(G786&lt;=0,0,IF(G786&lt;=12000,G786,IF(G786&lt;=32000,ROUNDUP(G786/2,0)+6000,IF(G786&lt;=56000,ROUNDUP(G786/4,0)+14000,28000))))</f>
        <v/>
      </c>
      <c r="U786" s="18">
        <f>IF(I786&lt;=0,IF(H786&lt;=0,0,IF(H786&lt;=12000,H786,IF(H786&lt;=32000,ROUNDUP(H786/2,0)+6000,IF(H786&lt;=56000,ROUNDUP(H786/4,0)+14000,28000)))),IF(H786&lt;=0,IF(I786&lt;=0,0,IF(I786&lt;=15000,I786,IF(I786&lt;=40000,ROUNDUP(I786/2,0)+7500,IF(I786&lt;=70000,ROUNDUP(I786/4,0)+17500,35000)))),MAX(IF(I786&lt;=0,0,IF(I786&lt;=15000,I786,IF(I786&lt;=40000,ROUNDUP(I786/2,0)+7500,IF(I786&lt;=70000,ROUNDUP(I786/4,0)+17500,35000)))),MIN(IF(H786&lt;=0,0,IF(H786&lt;=12000,H786,IF(H786&lt;=32000,ROUNDUP(H786/2,0)+6000,IF(H786&lt;=56000,ROUNDUP(H786/4,0)+14000,28000))))+IF(I786&lt;=0,0,IF(I786&lt;=15000,I786,IF(I786&lt;=40000,ROUNDUP(I786/2,0)+7500,IF(I786&lt;=70000,ROUNDUP(I786/4,0)+17500,35000)))),28000))))</f>
        <v/>
      </c>
      <c r="V786" s="18">
        <f>MIN(70000,S786+T786+U786)</f>
        <v/>
      </c>
      <c r="W786" s="18">
        <f>MAX(0,ROUNDDOWN(M786-J786-N786-K786-0,-3))</f>
        <v/>
      </c>
      <c r="X786" s="18">
        <f>MAX(0,ROUNDDOWN(M786-J786-N786-K786-R786,-3))</f>
        <v/>
      </c>
      <c r="Y786" s="18">
        <f>IF(W786&lt;=0,0,ROUNDDOWN((W786*LOOKUP(W786,{0,1950001,3300001,6950001,9000001,18000001,40000001},{0.05,0.1,0.2,0.23,0.33,0.4,0.45})-LOOKUP(W786,{0,1950001,3300001,6950001,9000001,18000001,40000001},{0,97500,427500,636000,1536000,2796000,4796000}))*1.021,-2))</f>
        <v/>
      </c>
      <c r="Z786" s="18">
        <f>IF(X786&lt;=0,0,ROUNDDOWN((X786*LOOKUP(X786,{0,1950001,3300001,6950001,9000001,18000001,40000001},{0.05,0.1,0.2,0.23,0.33,0.4,0.45})-LOOKUP(X786,{0,1950001,3300001,6950001,9000001,18000001,40000001},{0,97500,427500,636000,1536000,2796000,4796000}))*1.021,-2))</f>
        <v/>
      </c>
      <c r="AA786" s="18">
        <f>MAX(0,ROUNDDOWN(M786-J786-430000-L786-0,-3))</f>
        <v/>
      </c>
      <c r="AB786" s="18">
        <f>MAX(0,ROUNDDOWN(M786-J786-430000-L786-V786,-3))</f>
        <v/>
      </c>
      <c r="AC786" s="18">
        <f>IF(M786&lt;=450000,0,MAX(0,ROUNDDOWN(AA786*0.06-MIN(50000,AA786)*0.03,-2))+MAX(0,ROUNDDOWN(AA786*0.04-MIN(50000,AA786)*0.02,-2)))</f>
        <v/>
      </c>
      <c r="AD786" s="18">
        <f>IF(M786&lt;=450000,0,MAX(0,ROUNDDOWN(AB786*0.06-MIN(50000,AB786)*0.03,-2))+MAX(0,ROUNDDOWN(AB786*0.04-MIN(50000,AB786)*0.02,-2)))</f>
        <v/>
      </c>
      <c r="AE786" s="18">
        <f>Y786-Z786</f>
        <v/>
      </c>
      <c r="AF786" s="18">
        <f>AC786-AD786</f>
        <v/>
      </c>
      <c r="AG786" s="18">
        <f>AE786+AF786</f>
        <v/>
      </c>
      <c r="AH786" s="20">
        <f>IF(W786&lt;=0,0,LOOKUP(W786,{0,1950001,3300001,6950001,9000001,18000001,40000001},{0.05,0.1,0.2,0.23,0.33,0.4,0.45}))</f>
        <v/>
      </c>
    </row>
    <row r="787">
      <c r="A787" t="inlineStr">
        <is>
          <t>1万円刻み 一般8万円</t>
        </is>
      </c>
      <c r="B787" s="18">
        <f>'4_1万円刻み'!$A$236</f>
        <v/>
      </c>
      <c r="C787" s="19" t="n">
        <v>2026</v>
      </c>
      <c r="D787" t="inlineStr">
        <is>
          <t>いいえ</t>
        </is>
      </c>
      <c r="E787" s="18" t="n">
        <v>80000</v>
      </c>
      <c r="F787" s="18" t="n">
        <v>0</v>
      </c>
      <c r="G787" s="18" t="n">
        <v>0</v>
      </c>
      <c r="H787" s="18" t="n">
        <v>0</v>
      </c>
      <c r="I787" s="18" t="n">
        <v>0</v>
      </c>
      <c r="J787" s="18">
        <f>ROUND(MIN(B787/12,650000)*12*0.0915+MIN(B787/12,1390000)*12*(0.0504+0)+B787*0.005,0)</f>
        <v/>
      </c>
      <c r="K787" s="18" t="n">
        <v>0</v>
      </c>
      <c r="L787" s="18" t="n">
        <v>0</v>
      </c>
      <c r="M787" s="18">
        <f>ROUND(IF(C787&gt;=2026,IF(B787&lt;741000,0,IF(B787&lt;2191000,B787-740000,IF(B787&lt;2193000,1451000,IF(B787&lt;2196000,1453000,IF(B787&lt;2200000,1456000,IF(B787&lt;3600000,ROUNDDOWN(B787/4,-3)*2.8-80000,IF(B787&lt;6600000,ROUNDDOWN(B787/4,-3)*3.2-440000,IF(B787&lt;8500000,ROUNDDOWN(B787*0.9,0)-1100000,B787-1950000)))))))),IF(B787&lt;651000,0,IF(B787&lt;1900000,B787-650000,IF(B787&lt;3600000,ROUNDDOWN(B787/4,-3)*2.8-80000,IF(B787&lt;6600000,ROUNDDOWN(B787/4,-3)*3.2-440000,IF(B787&lt;8500000,ROUNDDOWN(B787*0.9,0)-1100000,B787-1950000)))))),0)</f>
        <v/>
      </c>
      <c r="N787" s="18">
        <f>IF(M787&gt;23500000,NA(),IF(C787&gt;=2026,IF(M787&lt;=4890000,1040000,IF(M787&lt;=6550000,670000,620000)),IF(M787&lt;=1320000,950000,IF(M787&lt;=3360000,880000,IF(M787&lt;=4890000,680000,IF(M787&lt;=6550000,630000,580000))))))</f>
        <v/>
      </c>
      <c r="O787" s="18">
        <f>IF(F787&lt;=0,IF(AND(D787="はい",C787&gt;=2026,C787&lt;=2027),IF(E787&lt;=0,0,IF(E787&lt;=30000,E787,IF(E787&lt;=60000,ROUNDUP(E787/2,0)+15000,IF(E787&lt;=120000,ROUNDUP(E787/4,0)+30000,60000)))),IF(E787&lt;=0,0,IF(E787&lt;=20000,E787,IF(E787&lt;=40000,ROUNDUP(E787/2,0)+10000,IF(E787&lt;=80000,ROUNDUP(E787/4,0)+20000,40000))))),IF(E787&lt;=0,IF(F787&lt;=0,0,IF(F787&lt;=25000,F787,IF(F787&lt;=50000,ROUNDUP(F787/2,0)+12500,IF(F787&lt;=100000,ROUNDUP(F787/4,0)+25000,50000)))),MAX(IF(F787&lt;=0,0,IF(F787&lt;=25000,F787,IF(F787&lt;=50000,ROUNDUP(F787/2,0)+12500,IF(F787&lt;=100000,ROUNDUP(F787/4,0)+25000,50000)))),MIN(IF(AND(D787="はい",C787&gt;=2026,C787&lt;=2027),IF(E787&lt;=0,0,IF(E787&lt;=30000,E787,IF(E787&lt;=60000,ROUNDUP(E787/2,0)+15000,IF(E787&lt;=120000,ROUNDUP(E787/4,0)+30000,60000)))),IF(E787&lt;=0,0,IF(E787&lt;=20000,E787,IF(E787&lt;=40000,ROUNDUP(E787/2,0)+10000,IF(E787&lt;=80000,ROUNDUP(E787/4,0)+20000,40000)))))+IF(F787&lt;=0,0,IF(F787&lt;=25000,F787,IF(F787&lt;=50000,ROUNDUP(F787/2,0)+12500,IF(F787&lt;=100000,ROUNDUP(F787/4,0)+25000,50000)))),IF(AND(D787="はい",C787&gt;=2026,C787&lt;=2027),60000,40000)))))</f>
        <v/>
      </c>
      <c r="P787" s="18">
        <f>IF(G787&lt;=0,0,IF(G787&lt;=20000,G787,IF(G787&lt;=40000,ROUNDUP(G787/2,0)+10000,IF(G787&lt;=80000,ROUNDUP(G787/4,0)+20000,40000))))</f>
        <v/>
      </c>
      <c r="Q787" s="18">
        <f>IF(I787&lt;=0,IF(H787&lt;=0,0,IF(H787&lt;=20000,H787,IF(H787&lt;=40000,ROUNDUP(H787/2,0)+10000,IF(H787&lt;=80000,ROUNDUP(H787/4,0)+20000,40000)))),IF(H787&lt;=0,IF(I787&lt;=0,0,IF(I787&lt;=25000,I787,IF(I787&lt;=50000,ROUNDUP(I787/2,0)+12500,IF(I787&lt;=100000,ROUNDUP(I787/4,0)+25000,50000)))),MAX(IF(I787&lt;=0,0,IF(I787&lt;=25000,I787,IF(I787&lt;=50000,ROUNDUP(I787/2,0)+12500,IF(I787&lt;=100000,ROUNDUP(I787/4,0)+25000,50000)))),MIN(IF(H787&lt;=0,0,IF(H787&lt;=20000,H787,IF(H787&lt;=40000,ROUNDUP(H787/2,0)+10000,IF(H787&lt;=80000,ROUNDUP(H787/4,0)+20000,40000))))+IF(I787&lt;=0,0,IF(I787&lt;=25000,I787,IF(I787&lt;=50000,ROUNDUP(I787/2,0)+12500,IF(I787&lt;=100000,ROUNDUP(I787/4,0)+25000,50000)))),40000))))</f>
        <v/>
      </c>
      <c r="R787" s="18">
        <f>MIN(120000,O787+P787+Q787)</f>
        <v/>
      </c>
      <c r="S787" s="18">
        <f>IF(F787&lt;=0,IF(E787&lt;=0,0,IF(E787&lt;=12000,E787,IF(E787&lt;=32000,ROUNDUP(E787/2,0)+6000,IF(E787&lt;=56000,ROUNDUP(E787/4,0)+14000,28000)))),IF(E787&lt;=0,IF(F787&lt;=0,0,IF(F787&lt;=15000,F787,IF(F787&lt;=40000,ROUNDUP(F787/2,0)+7500,IF(F787&lt;=70000,ROUNDUP(F787/4,0)+17500,35000)))),MAX(IF(F787&lt;=0,0,IF(F787&lt;=15000,F787,IF(F787&lt;=40000,ROUNDUP(F787/2,0)+7500,IF(F787&lt;=70000,ROUNDUP(F787/4,0)+17500,35000)))),MIN(IF(E787&lt;=0,0,IF(E787&lt;=12000,E787,IF(E787&lt;=32000,ROUNDUP(E787/2,0)+6000,IF(E787&lt;=56000,ROUNDUP(E787/4,0)+14000,28000))))+IF(F787&lt;=0,0,IF(F787&lt;=15000,F787,IF(F787&lt;=40000,ROUNDUP(F787/2,0)+7500,IF(F787&lt;=70000,ROUNDUP(F787/4,0)+17500,35000)))),28000))))</f>
        <v/>
      </c>
      <c r="T787" s="18">
        <f>IF(G787&lt;=0,0,IF(G787&lt;=12000,G787,IF(G787&lt;=32000,ROUNDUP(G787/2,0)+6000,IF(G787&lt;=56000,ROUNDUP(G787/4,0)+14000,28000))))</f>
        <v/>
      </c>
      <c r="U787" s="18">
        <f>IF(I787&lt;=0,IF(H787&lt;=0,0,IF(H787&lt;=12000,H787,IF(H787&lt;=32000,ROUNDUP(H787/2,0)+6000,IF(H787&lt;=56000,ROUNDUP(H787/4,0)+14000,28000)))),IF(H787&lt;=0,IF(I787&lt;=0,0,IF(I787&lt;=15000,I787,IF(I787&lt;=40000,ROUNDUP(I787/2,0)+7500,IF(I787&lt;=70000,ROUNDUP(I787/4,0)+17500,35000)))),MAX(IF(I787&lt;=0,0,IF(I787&lt;=15000,I787,IF(I787&lt;=40000,ROUNDUP(I787/2,0)+7500,IF(I787&lt;=70000,ROUNDUP(I787/4,0)+17500,35000)))),MIN(IF(H787&lt;=0,0,IF(H787&lt;=12000,H787,IF(H787&lt;=32000,ROUNDUP(H787/2,0)+6000,IF(H787&lt;=56000,ROUNDUP(H787/4,0)+14000,28000))))+IF(I787&lt;=0,0,IF(I787&lt;=15000,I787,IF(I787&lt;=40000,ROUNDUP(I787/2,0)+7500,IF(I787&lt;=70000,ROUNDUP(I787/4,0)+17500,35000)))),28000))))</f>
        <v/>
      </c>
      <c r="V787" s="18">
        <f>MIN(70000,S787+T787+U787)</f>
        <v/>
      </c>
      <c r="W787" s="18">
        <f>MAX(0,ROUNDDOWN(M787-J787-N787-K787-0,-3))</f>
        <v/>
      </c>
      <c r="X787" s="18">
        <f>MAX(0,ROUNDDOWN(M787-J787-N787-K787-R787,-3))</f>
        <v/>
      </c>
      <c r="Y787" s="18">
        <f>IF(W787&lt;=0,0,ROUNDDOWN((W787*LOOKUP(W787,{0,1950001,3300001,6950001,9000001,18000001,40000001},{0.05,0.1,0.2,0.23,0.33,0.4,0.45})-LOOKUP(W787,{0,1950001,3300001,6950001,9000001,18000001,40000001},{0,97500,427500,636000,1536000,2796000,4796000}))*1.021,-2))</f>
        <v/>
      </c>
      <c r="Z787" s="18">
        <f>IF(X787&lt;=0,0,ROUNDDOWN((X787*LOOKUP(X787,{0,1950001,3300001,6950001,9000001,18000001,40000001},{0.05,0.1,0.2,0.23,0.33,0.4,0.45})-LOOKUP(X787,{0,1950001,3300001,6950001,9000001,18000001,40000001},{0,97500,427500,636000,1536000,2796000,4796000}))*1.021,-2))</f>
        <v/>
      </c>
      <c r="AA787" s="18">
        <f>MAX(0,ROUNDDOWN(M787-J787-430000-L787-0,-3))</f>
        <v/>
      </c>
      <c r="AB787" s="18">
        <f>MAX(0,ROUNDDOWN(M787-J787-430000-L787-V787,-3))</f>
        <v/>
      </c>
      <c r="AC787" s="18">
        <f>IF(M787&lt;=450000,0,MAX(0,ROUNDDOWN(AA787*0.06-MIN(50000,AA787)*0.03,-2))+MAX(0,ROUNDDOWN(AA787*0.04-MIN(50000,AA787)*0.02,-2)))</f>
        <v/>
      </c>
      <c r="AD787" s="18">
        <f>IF(M787&lt;=450000,0,MAX(0,ROUNDDOWN(AB787*0.06-MIN(50000,AB787)*0.03,-2))+MAX(0,ROUNDDOWN(AB787*0.04-MIN(50000,AB787)*0.02,-2)))</f>
        <v/>
      </c>
      <c r="AE787" s="18">
        <f>Y787-Z787</f>
        <v/>
      </c>
      <c r="AF787" s="18">
        <f>AC787-AD787</f>
        <v/>
      </c>
      <c r="AG787" s="18">
        <f>AE787+AF787</f>
        <v/>
      </c>
      <c r="AH787" s="20">
        <f>IF(W787&lt;=0,0,LOOKUP(W787,{0,1950001,3300001,6950001,9000001,18000001,40000001},{0.05,0.1,0.2,0.23,0.33,0.4,0.45}))</f>
        <v/>
      </c>
    </row>
    <row r="788">
      <c r="A788" t="inlineStr">
        <is>
          <t>1万円刻み 特例あり一般12万円</t>
        </is>
      </c>
      <c r="B788" s="18">
        <f>'4_1万円刻み'!$A$236</f>
        <v/>
      </c>
      <c r="C788" s="19" t="n">
        <v>2026</v>
      </c>
      <c r="D788" t="inlineStr">
        <is>
          <t>はい</t>
        </is>
      </c>
      <c r="E788" s="18" t="n">
        <v>120000</v>
      </c>
      <c r="F788" s="18" t="n">
        <v>0</v>
      </c>
      <c r="G788" s="18" t="n">
        <v>0</v>
      </c>
      <c r="H788" s="18" t="n">
        <v>0</v>
      </c>
      <c r="I788" s="18" t="n">
        <v>0</v>
      </c>
      <c r="J788" s="18">
        <f>ROUND(MIN(B788/12,650000)*12*0.0915+MIN(B788/12,1390000)*12*(0.0504+0)+B788*0.005,0)</f>
        <v/>
      </c>
      <c r="K788" s="18" t="n">
        <v>0</v>
      </c>
      <c r="L788" s="18" t="n">
        <v>0</v>
      </c>
      <c r="M788" s="18">
        <f>ROUND(IF(C788&gt;=2026,IF(B788&lt;741000,0,IF(B788&lt;2191000,B788-740000,IF(B788&lt;2193000,1451000,IF(B788&lt;2196000,1453000,IF(B788&lt;2200000,1456000,IF(B788&lt;3600000,ROUNDDOWN(B788/4,-3)*2.8-80000,IF(B788&lt;6600000,ROUNDDOWN(B788/4,-3)*3.2-440000,IF(B788&lt;8500000,ROUNDDOWN(B788*0.9,0)-1100000,B788-1950000)))))))),IF(B788&lt;651000,0,IF(B788&lt;1900000,B788-650000,IF(B788&lt;3600000,ROUNDDOWN(B788/4,-3)*2.8-80000,IF(B788&lt;6600000,ROUNDDOWN(B788/4,-3)*3.2-440000,IF(B788&lt;8500000,ROUNDDOWN(B788*0.9,0)-1100000,B788-1950000)))))),0)</f>
        <v/>
      </c>
      <c r="N788" s="18">
        <f>IF(M788&gt;23500000,NA(),IF(C788&gt;=2026,IF(M788&lt;=4890000,1040000,IF(M788&lt;=6550000,670000,620000)),IF(M788&lt;=1320000,950000,IF(M788&lt;=3360000,880000,IF(M788&lt;=4890000,680000,IF(M788&lt;=6550000,630000,580000))))))</f>
        <v/>
      </c>
      <c r="O788" s="18">
        <f>IF(F788&lt;=0,IF(AND(D788="はい",C788&gt;=2026,C788&lt;=2027),IF(E788&lt;=0,0,IF(E788&lt;=30000,E788,IF(E788&lt;=60000,ROUNDUP(E788/2,0)+15000,IF(E788&lt;=120000,ROUNDUP(E788/4,0)+30000,60000)))),IF(E788&lt;=0,0,IF(E788&lt;=20000,E788,IF(E788&lt;=40000,ROUNDUP(E788/2,0)+10000,IF(E788&lt;=80000,ROUNDUP(E788/4,0)+20000,40000))))),IF(E788&lt;=0,IF(F788&lt;=0,0,IF(F788&lt;=25000,F788,IF(F788&lt;=50000,ROUNDUP(F788/2,0)+12500,IF(F788&lt;=100000,ROUNDUP(F788/4,0)+25000,50000)))),MAX(IF(F788&lt;=0,0,IF(F788&lt;=25000,F788,IF(F788&lt;=50000,ROUNDUP(F788/2,0)+12500,IF(F788&lt;=100000,ROUNDUP(F788/4,0)+25000,50000)))),MIN(IF(AND(D788="はい",C788&gt;=2026,C788&lt;=2027),IF(E788&lt;=0,0,IF(E788&lt;=30000,E788,IF(E788&lt;=60000,ROUNDUP(E788/2,0)+15000,IF(E788&lt;=120000,ROUNDUP(E788/4,0)+30000,60000)))),IF(E788&lt;=0,0,IF(E788&lt;=20000,E788,IF(E788&lt;=40000,ROUNDUP(E788/2,0)+10000,IF(E788&lt;=80000,ROUNDUP(E788/4,0)+20000,40000)))))+IF(F788&lt;=0,0,IF(F788&lt;=25000,F788,IF(F788&lt;=50000,ROUNDUP(F788/2,0)+12500,IF(F788&lt;=100000,ROUNDUP(F788/4,0)+25000,50000)))),IF(AND(D788="はい",C788&gt;=2026,C788&lt;=2027),60000,40000)))))</f>
        <v/>
      </c>
      <c r="P788" s="18">
        <f>IF(G788&lt;=0,0,IF(G788&lt;=20000,G788,IF(G788&lt;=40000,ROUNDUP(G788/2,0)+10000,IF(G788&lt;=80000,ROUNDUP(G788/4,0)+20000,40000))))</f>
        <v/>
      </c>
      <c r="Q788" s="18">
        <f>IF(I788&lt;=0,IF(H788&lt;=0,0,IF(H788&lt;=20000,H788,IF(H788&lt;=40000,ROUNDUP(H788/2,0)+10000,IF(H788&lt;=80000,ROUNDUP(H788/4,0)+20000,40000)))),IF(H788&lt;=0,IF(I788&lt;=0,0,IF(I788&lt;=25000,I788,IF(I788&lt;=50000,ROUNDUP(I788/2,0)+12500,IF(I788&lt;=100000,ROUNDUP(I788/4,0)+25000,50000)))),MAX(IF(I788&lt;=0,0,IF(I788&lt;=25000,I788,IF(I788&lt;=50000,ROUNDUP(I788/2,0)+12500,IF(I788&lt;=100000,ROUNDUP(I788/4,0)+25000,50000)))),MIN(IF(H788&lt;=0,0,IF(H788&lt;=20000,H788,IF(H788&lt;=40000,ROUNDUP(H788/2,0)+10000,IF(H788&lt;=80000,ROUNDUP(H788/4,0)+20000,40000))))+IF(I788&lt;=0,0,IF(I788&lt;=25000,I788,IF(I788&lt;=50000,ROUNDUP(I788/2,0)+12500,IF(I788&lt;=100000,ROUNDUP(I788/4,0)+25000,50000)))),40000))))</f>
        <v/>
      </c>
      <c r="R788" s="18">
        <f>MIN(120000,O788+P788+Q788)</f>
        <v/>
      </c>
      <c r="S788" s="18">
        <f>IF(F788&lt;=0,IF(E788&lt;=0,0,IF(E788&lt;=12000,E788,IF(E788&lt;=32000,ROUNDUP(E788/2,0)+6000,IF(E788&lt;=56000,ROUNDUP(E788/4,0)+14000,28000)))),IF(E788&lt;=0,IF(F788&lt;=0,0,IF(F788&lt;=15000,F788,IF(F788&lt;=40000,ROUNDUP(F788/2,0)+7500,IF(F788&lt;=70000,ROUNDUP(F788/4,0)+17500,35000)))),MAX(IF(F788&lt;=0,0,IF(F788&lt;=15000,F788,IF(F788&lt;=40000,ROUNDUP(F788/2,0)+7500,IF(F788&lt;=70000,ROUNDUP(F788/4,0)+17500,35000)))),MIN(IF(E788&lt;=0,0,IF(E788&lt;=12000,E788,IF(E788&lt;=32000,ROUNDUP(E788/2,0)+6000,IF(E788&lt;=56000,ROUNDUP(E788/4,0)+14000,28000))))+IF(F788&lt;=0,0,IF(F788&lt;=15000,F788,IF(F788&lt;=40000,ROUNDUP(F788/2,0)+7500,IF(F788&lt;=70000,ROUNDUP(F788/4,0)+17500,35000)))),28000))))</f>
        <v/>
      </c>
      <c r="T788" s="18">
        <f>IF(G788&lt;=0,0,IF(G788&lt;=12000,G788,IF(G788&lt;=32000,ROUNDUP(G788/2,0)+6000,IF(G788&lt;=56000,ROUNDUP(G788/4,0)+14000,28000))))</f>
        <v/>
      </c>
      <c r="U788" s="18">
        <f>IF(I788&lt;=0,IF(H788&lt;=0,0,IF(H788&lt;=12000,H788,IF(H788&lt;=32000,ROUNDUP(H788/2,0)+6000,IF(H788&lt;=56000,ROUNDUP(H788/4,0)+14000,28000)))),IF(H788&lt;=0,IF(I788&lt;=0,0,IF(I788&lt;=15000,I788,IF(I788&lt;=40000,ROUNDUP(I788/2,0)+7500,IF(I788&lt;=70000,ROUNDUP(I788/4,0)+17500,35000)))),MAX(IF(I788&lt;=0,0,IF(I788&lt;=15000,I788,IF(I788&lt;=40000,ROUNDUP(I788/2,0)+7500,IF(I788&lt;=70000,ROUNDUP(I788/4,0)+17500,35000)))),MIN(IF(H788&lt;=0,0,IF(H788&lt;=12000,H788,IF(H788&lt;=32000,ROUNDUP(H788/2,0)+6000,IF(H788&lt;=56000,ROUNDUP(H788/4,0)+14000,28000))))+IF(I788&lt;=0,0,IF(I788&lt;=15000,I788,IF(I788&lt;=40000,ROUNDUP(I788/2,0)+7500,IF(I788&lt;=70000,ROUNDUP(I788/4,0)+17500,35000)))),28000))))</f>
        <v/>
      </c>
      <c r="V788" s="18">
        <f>MIN(70000,S788+T788+U788)</f>
        <v/>
      </c>
      <c r="W788" s="18">
        <f>MAX(0,ROUNDDOWN(M788-J788-N788-K788-0,-3))</f>
        <v/>
      </c>
      <c r="X788" s="18">
        <f>MAX(0,ROUNDDOWN(M788-J788-N788-K788-R788,-3))</f>
        <v/>
      </c>
      <c r="Y788" s="18">
        <f>IF(W788&lt;=0,0,ROUNDDOWN((W788*LOOKUP(W788,{0,1950001,3300001,6950001,9000001,18000001,40000001},{0.05,0.1,0.2,0.23,0.33,0.4,0.45})-LOOKUP(W788,{0,1950001,3300001,6950001,9000001,18000001,40000001},{0,97500,427500,636000,1536000,2796000,4796000}))*1.021,-2))</f>
        <v/>
      </c>
      <c r="Z788" s="18">
        <f>IF(X788&lt;=0,0,ROUNDDOWN((X788*LOOKUP(X788,{0,1950001,3300001,6950001,9000001,18000001,40000001},{0.05,0.1,0.2,0.23,0.33,0.4,0.45})-LOOKUP(X788,{0,1950001,3300001,6950001,9000001,18000001,40000001},{0,97500,427500,636000,1536000,2796000,4796000}))*1.021,-2))</f>
        <v/>
      </c>
      <c r="AA788" s="18">
        <f>MAX(0,ROUNDDOWN(M788-J788-430000-L788-0,-3))</f>
        <v/>
      </c>
      <c r="AB788" s="18">
        <f>MAX(0,ROUNDDOWN(M788-J788-430000-L788-V788,-3))</f>
        <v/>
      </c>
      <c r="AC788" s="18">
        <f>IF(M788&lt;=450000,0,MAX(0,ROUNDDOWN(AA788*0.06-MIN(50000,AA788)*0.03,-2))+MAX(0,ROUNDDOWN(AA788*0.04-MIN(50000,AA788)*0.02,-2)))</f>
        <v/>
      </c>
      <c r="AD788" s="18">
        <f>IF(M788&lt;=450000,0,MAX(0,ROUNDDOWN(AB788*0.06-MIN(50000,AB788)*0.03,-2))+MAX(0,ROUNDDOWN(AB788*0.04-MIN(50000,AB788)*0.02,-2)))</f>
        <v/>
      </c>
      <c r="AE788" s="18">
        <f>Y788-Z788</f>
        <v/>
      </c>
      <c r="AF788" s="18">
        <f>AC788-AD788</f>
        <v/>
      </c>
      <c r="AG788" s="18">
        <f>AE788+AF788</f>
        <v/>
      </c>
      <c r="AH788" s="20">
        <f>IF(W788&lt;=0,0,LOOKUP(W788,{0,1950001,3300001,6950001,9000001,18000001,40000001},{0.05,0.1,0.2,0.23,0.33,0.4,0.45}))</f>
        <v/>
      </c>
    </row>
    <row r="789">
      <c r="A789" t="inlineStr">
        <is>
          <t>1万円刻み 3区分8万円ずつ</t>
        </is>
      </c>
      <c r="B789" s="18">
        <f>'4_1万円刻み'!$A$237</f>
        <v/>
      </c>
      <c r="C789" s="19" t="n">
        <v>2026</v>
      </c>
      <c r="D789" t="inlineStr">
        <is>
          <t>いいえ</t>
        </is>
      </c>
      <c r="E789" s="18" t="n">
        <v>80000</v>
      </c>
      <c r="F789" s="18" t="n">
        <v>0</v>
      </c>
      <c r="G789" s="18" t="n">
        <v>80000</v>
      </c>
      <c r="H789" s="18" t="n">
        <v>80000</v>
      </c>
      <c r="I789" s="18" t="n">
        <v>0</v>
      </c>
      <c r="J789" s="18">
        <f>ROUND(MIN(B789/12,650000)*12*0.0915+MIN(B789/12,1390000)*12*(0.0504+0)+B789*0.005,0)</f>
        <v/>
      </c>
      <c r="K789" s="18" t="n">
        <v>0</v>
      </c>
      <c r="L789" s="18" t="n">
        <v>0</v>
      </c>
      <c r="M789" s="18">
        <f>ROUND(IF(C789&gt;=2026,IF(B789&lt;741000,0,IF(B789&lt;2191000,B789-740000,IF(B789&lt;2193000,1451000,IF(B789&lt;2196000,1453000,IF(B789&lt;2200000,1456000,IF(B789&lt;3600000,ROUNDDOWN(B789/4,-3)*2.8-80000,IF(B789&lt;6600000,ROUNDDOWN(B789/4,-3)*3.2-440000,IF(B789&lt;8500000,ROUNDDOWN(B789*0.9,0)-1100000,B789-1950000)))))))),IF(B789&lt;651000,0,IF(B789&lt;1900000,B789-650000,IF(B789&lt;3600000,ROUNDDOWN(B789/4,-3)*2.8-80000,IF(B789&lt;6600000,ROUNDDOWN(B789/4,-3)*3.2-440000,IF(B789&lt;8500000,ROUNDDOWN(B789*0.9,0)-1100000,B789-1950000)))))),0)</f>
        <v/>
      </c>
      <c r="N789" s="18">
        <f>IF(M789&gt;23500000,NA(),IF(C789&gt;=2026,IF(M789&lt;=4890000,1040000,IF(M789&lt;=6550000,670000,620000)),IF(M789&lt;=1320000,950000,IF(M789&lt;=3360000,880000,IF(M789&lt;=4890000,680000,IF(M789&lt;=6550000,630000,580000))))))</f>
        <v/>
      </c>
      <c r="O789" s="18">
        <f>IF(F789&lt;=0,IF(AND(D789="はい",C789&gt;=2026,C789&lt;=2027),IF(E789&lt;=0,0,IF(E789&lt;=30000,E789,IF(E789&lt;=60000,ROUNDUP(E789/2,0)+15000,IF(E789&lt;=120000,ROUNDUP(E789/4,0)+30000,60000)))),IF(E789&lt;=0,0,IF(E789&lt;=20000,E789,IF(E789&lt;=40000,ROUNDUP(E789/2,0)+10000,IF(E789&lt;=80000,ROUNDUP(E789/4,0)+20000,40000))))),IF(E789&lt;=0,IF(F789&lt;=0,0,IF(F789&lt;=25000,F789,IF(F789&lt;=50000,ROUNDUP(F789/2,0)+12500,IF(F789&lt;=100000,ROUNDUP(F789/4,0)+25000,50000)))),MAX(IF(F789&lt;=0,0,IF(F789&lt;=25000,F789,IF(F789&lt;=50000,ROUNDUP(F789/2,0)+12500,IF(F789&lt;=100000,ROUNDUP(F789/4,0)+25000,50000)))),MIN(IF(AND(D789="はい",C789&gt;=2026,C789&lt;=2027),IF(E789&lt;=0,0,IF(E789&lt;=30000,E789,IF(E789&lt;=60000,ROUNDUP(E789/2,0)+15000,IF(E789&lt;=120000,ROUNDUP(E789/4,0)+30000,60000)))),IF(E789&lt;=0,0,IF(E789&lt;=20000,E789,IF(E789&lt;=40000,ROUNDUP(E789/2,0)+10000,IF(E789&lt;=80000,ROUNDUP(E789/4,0)+20000,40000)))))+IF(F789&lt;=0,0,IF(F789&lt;=25000,F789,IF(F789&lt;=50000,ROUNDUP(F789/2,0)+12500,IF(F789&lt;=100000,ROUNDUP(F789/4,0)+25000,50000)))),IF(AND(D789="はい",C789&gt;=2026,C789&lt;=2027),60000,40000)))))</f>
        <v/>
      </c>
      <c r="P789" s="18">
        <f>IF(G789&lt;=0,0,IF(G789&lt;=20000,G789,IF(G789&lt;=40000,ROUNDUP(G789/2,0)+10000,IF(G789&lt;=80000,ROUNDUP(G789/4,0)+20000,40000))))</f>
        <v/>
      </c>
      <c r="Q789" s="18">
        <f>IF(I789&lt;=0,IF(H789&lt;=0,0,IF(H789&lt;=20000,H789,IF(H789&lt;=40000,ROUNDUP(H789/2,0)+10000,IF(H789&lt;=80000,ROUNDUP(H789/4,0)+20000,40000)))),IF(H789&lt;=0,IF(I789&lt;=0,0,IF(I789&lt;=25000,I789,IF(I789&lt;=50000,ROUNDUP(I789/2,0)+12500,IF(I789&lt;=100000,ROUNDUP(I789/4,0)+25000,50000)))),MAX(IF(I789&lt;=0,0,IF(I789&lt;=25000,I789,IF(I789&lt;=50000,ROUNDUP(I789/2,0)+12500,IF(I789&lt;=100000,ROUNDUP(I789/4,0)+25000,50000)))),MIN(IF(H789&lt;=0,0,IF(H789&lt;=20000,H789,IF(H789&lt;=40000,ROUNDUP(H789/2,0)+10000,IF(H789&lt;=80000,ROUNDUP(H789/4,0)+20000,40000))))+IF(I789&lt;=0,0,IF(I789&lt;=25000,I789,IF(I789&lt;=50000,ROUNDUP(I789/2,0)+12500,IF(I789&lt;=100000,ROUNDUP(I789/4,0)+25000,50000)))),40000))))</f>
        <v/>
      </c>
      <c r="R789" s="18">
        <f>MIN(120000,O789+P789+Q789)</f>
        <v/>
      </c>
      <c r="S789" s="18">
        <f>IF(F789&lt;=0,IF(E789&lt;=0,0,IF(E789&lt;=12000,E789,IF(E789&lt;=32000,ROUNDUP(E789/2,0)+6000,IF(E789&lt;=56000,ROUNDUP(E789/4,0)+14000,28000)))),IF(E789&lt;=0,IF(F789&lt;=0,0,IF(F789&lt;=15000,F789,IF(F789&lt;=40000,ROUNDUP(F789/2,0)+7500,IF(F789&lt;=70000,ROUNDUP(F789/4,0)+17500,35000)))),MAX(IF(F789&lt;=0,0,IF(F789&lt;=15000,F789,IF(F789&lt;=40000,ROUNDUP(F789/2,0)+7500,IF(F789&lt;=70000,ROUNDUP(F789/4,0)+17500,35000)))),MIN(IF(E789&lt;=0,0,IF(E789&lt;=12000,E789,IF(E789&lt;=32000,ROUNDUP(E789/2,0)+6000,IF(E789&lt;=56000,ROUNDUP(E789/4,0)+14000,28000))))+IF(F789&lt;=0,0,IF(F789&lt;=15000,F789,IF(F789&lt;=40000,ROUNDUP(F789/2,0)+7500,IF(F789&lt;=70000,ROUNDUP(F789/4,0)+17500,35000)))),28000))))</f>
        <v/>
      </c>
      <c r="T789" s="18">
        <f>IF(G789&lt;=0,0,IF(G789&lt;=12000,G789,IF(G789&lt;=32000,ROUNDUP(G789/2,0)+6000,IF(G789&lt;=56000,ROUNDUP(G789/4,0)+14000,28000))))</f>
        <v/>
      </c>
      <c r="U789" s="18">
        <f>IF(I789&lt;=0,IF(H789&lt;=0,0,IF(H789&lt;=12000,H789,IF(H789&lt;=32000,ROUNDUP(H789/2,0)+6000,IF(H789&lt;=56000,ROUNDUP(H789/4,0)+14000,28000)))),IF(H789&lt;=0,IF(I789&lt;=0,0,IF(I789&lt;=15000,I789,IF(I789&lt;=40000,ROUNDUP(I789/2,0)+7500,IF(I789&lt;=70000,ROUNDUP(I789/4,0)+17500,35000)))),MAX(IF(I789&lt;=0,0,IF(I789&lt;=15000,I789,IF(I789&lt;=40000,ROUNDUP(I789/2,0)+7500,IF(I789&lt;=70000,ROUNDUP(I789/4,0)+17500,35000)))),MIN(IF(H789&lt;=0,0,IF(H789&lt;=12000,H789,IF(H789&lt;=32000,ROUNDUP(H789/2,0)+6000,IF(H789&lt;=56000,ROUNDUP(H789/4,0)+14000,28000))))+IF(I789&lt;=0,0,IF(I789&lt;=15000,I789,IF(I789&lt;=40000,ROUNDUP(I789/2,0)+7500,IF(I789&lt;=70000,ROUNDUP(I789/4,0)+17500,35000)))),28000))))</f>
        <v/>
      </c>
      <c r="V789" s="18">
        <f>MIN(70000,S789+T789+U789)</f>
        <v/>
      </c>
      <c r="W789" s="18">
        <f>MAX(0,ROUNDDOWN(M789-J789-N789-K789-0,-3))</f>
        <v/>
      </c>
      <c r="X789" s="18">
        <f>MAX(0,ROUNDDOWN(M789-J789-N789-K789-R789,-3))</f>
        <v/>
      </c>
      <c r="Y789" s="18">
        <f>IF(W789&lt;=0,0,ROUNDDOWN((W789*LOOKUP(W789,{0,1950001,3300001,6950001,9000001,18000001,40000001},{0.05,0.1,0.2,0.23,0.33,0.4,0.45})-LOOKUP(W789,{0,1950001,3300001,6950001,9000001,18000001,40000001},{0,97500,427500,636000,1536000,2796000,4796000}))*1.021,-2))</f>
        <v/>
      </c>
      <c r="Z789" s="18">
        <f>IF(X789&lt;=0,0,ROUNDDOWN((X789*LOOKUP(X789,{0,1950001,3300001,6950001,9000001,18000001,40000001},{0.05,0.1,0.2,0.23,0.33,0.4,0.45})-LOOKUP(X789,{0,1950001,3300001,6950001,9000001,18000001,40000001},{0,97500,427500,636000,1536000,2796000,4796000}))*1.021,-2))</f>
        <v/>
      </c>
      <c r="AA789" s="18">
        <f>MAX(0,ROUNDDOWN(M789-J789-430000-L789-0,-3))</f>
        <v/>
      </c>
      <c r="AB789" s="18">
        <f>MAX(0,ROUNDDOWN(M789-J789-430000-L789-V789,-3))</f>
        <v/>
      </c>
      <c r="AC789" s="18">
        <f>IF(M789&lt;=450000,0,MAX(0,ROUNDDOWN(AA789*0.06-MIN(50000,AA789)*0.03,-2))+MAX(0,ROUNDDOWN(AA789*0.04-MIN(50000,AA789)*0.02,-2)))</f>
        <v/>
      </c>
      <c r="AD789" s="18">
        <f>IF(M789&lt;=450000,0,MAX(0,ROUNDDOWN(AB789*0.06-MIN(50000,AB789)*0.03,-2))+MAX(0,ROUNDDOWN(AB789*0.04-MIN(50000,AB789)*0.02,-2)))</f>
        <v/>
      </c>
      <c r="AE789" s="18">
        <f>Y789-Z789</f>
        <v/>
      </c>
      <c r="AF789" s="18">
        <f>AC789-AD789</f>
        <v/>
      </c>
      <c r="AG789" s="18">
        <f>AE789+AF789</f>
        <v/>
      </c>
      <c r="AH789" s="20">
        <f>IF(W789&lt;=0,0,LOOKUP(W789,{0,1950001,3300001,6950001,9000001,18000001,40000001},{0.05,0.1,0.2,0.23,0.33,0.4,0.45}))</f>
        <v/>
      </c>
    </row>
    <row r="790">
      <c r="A790" t="inlineStr">
        <is>
          <t>1万円刻み 一般8万円</t>
        </is>
      </c>
      <c r="B790" s="18">
        <f>'4_1万円刻み'!$A$237</f>
        <v/>
      </c>
      <c r="C790" s="19" t="n">
        <v>2026</v>
      </c>
      <c r="D790" t="inlineStr">
        <is>
          <t>いいえ</t>
        </is>
      </c>
      <c r="E790" s="18" t="n">
        <v>80000</v>
      </c>
      <c r="F790" s="18" t="n">
        <v>0</v>
      </c>
      <c r="G790" s="18" t="n">
        <v>0</v>
      </c>
      <c r="H790" s="18" t="n">
        <v>0</v>
      </c>
      <c r="I790" s="18" t="n">
        <v>0</v>
      </c>
      <c r="J790" s="18">
        <f>ROUND(MIN(B790/12,650000)*12*0.0915+MIN(B790/12,1390000)*12*(0.0504+0)+B790*0.005,0)</f>
        <v/>
      </c>
      <c r="K790" s="18" t="n">
        <v>0</v>
      </c>
      <c r="L790" s="18" t="n">
        <v>0</v>
      </c>
      <c r="M790" s="18">
        <f>ROUND(IF(C790&gt;=2026,IF(B790&lt;741000,0,IF(B790&lt;2191000,B790-740000,IF(B790&lt;2193000,1451000,IF(B790&lt;2196000,1453000,IF(B790&lt;2200000,1456000,IF(B790&lt;3600000,ROUNDDOWN(B790/4,-3)*2.8-80000,IF(B790&lt;6600000,ROUNDDOWN(B790/4,-3)*3.2-440000,IF(B790&lt;8500000,ROUNDDOWN(B790*0.9,0)-1100000,B790-1950000)))))))),IF(B790&lt;651000,0,IF(B790&lt;1900000,B790-650000,IF(B790&lt;3600000,ROUNDDOWN(B790/4,-3)*2.8-80000,IF(B790&lt;6600000,ROUNDDOWN(B790/4,-3)*3.2-440000,IF(B790&lt;8500000,ROUNDDOWN(B790*0.9,0)-1100000,B790-1950000)))))),0)</f>
        <v/>
      </c>
      <c r="N790" s="18">
        <f>IF(M790&gt;23500000,NA(),IF(C790&gt;=2026,IF(M790&lt;=4890000,1040000,IF(M790&lt;=6550000,670000,620000)),IF(M790&lt;=1320000,950000,IF(M790&lt;=3360000,880000,IF(M790&lt;=4890000,680000,IF(M790&lt;=6550000,630000,580000))))))</f>
        <v/>
      </c>
      <c r="O790" s="18">
        <f>IF(F790&lt;=0,IF(AND(D790="はい",C790&gt;=2026,C790&lt;=2027),IF(E790&lt;=0,0,IF(E790&lt;=30000,E790,IF(E790&lt;=60000,ROUNDUP(E790/2,0)+15000,IF(E790&lt;=120000,ROUNDUP(E790/4,0)+30000,60000)))),IF(E790&lt;=0,0,IF(E790&lt;=20000,E790,IF(E790&lt;=40000,ROUNDUP(E790/2,0)+10000,IF(E790&lt;=80000,ROUNDUP(E790/4,0)+20000,40000))))),IF(E790&lt;=0,IF(F790&lt;=0,0,IF(F790&lt;=25000,F790,IF(F790&lt;=50000,ROUNDUP(F790/2,0)+12500,IF(F790&lt;=100000,ROUNDUP(F790/4,0)+25000,50000)))),MAX(IF(F790&lt;=0,0,IF(F790&lt;=25000,F790,IF(F790&lt;=50000,ROUNDUP(F790/2,0)+12500,IF(F790&lt;=100000,ROUNDUP(F790/4,0)+25000,50000)))),MIN(IF(AND(D790="はい",C790&gt;=2026,C790&lt;=2027),IF(E790&lt;=0,0,IF(E790&lt;=30000,E790,IF(E790&lt;=60000,ROUNDUP(E790/2,0)+15000,IF(E790&lt;=120000,ROUNDUP(E790/4,0)+30000,60000)))),IF(E790&lt;=0,0,IF(E790&lt;=20000,E790,IF(E790&lt;=40000,ROUNDUP(E790/2,0)+10000,IF(E790&lt;=80000,ROUNDUP(E790/4,0)+20000,40000)))))+IF(F790&lt;=0,0,IF(F790&lt;=25000,F790,IF(F790&lt;=50000,ROUNDUP(F790/2,0)+12500,IF(F790&lt;=100000,ROUNDUP(F790/4,0)+25000,50000)))),IF(AND(D790="はい",C790&gt;=2026,C790&lt;=2027),60000,40000)))))</f>
        <v/>
      </c>
      <c r="P790" s="18">
        <f>IF(G790&lt;=0,0,IF(G790&lt;=20000,G790,IF(G790&lt;=40000,ROUNDUP(G790/2,0)+10000,IF(G790&lt;=80000,ROUNDUP(G790/4,0)+20000,40000))))</f>
        <v/>
      </c>
      <c r="Q790" s="18">
        <f>IF(I790&lt;=0,IF(H790&lt;=0,0,IF(H790&lt;=20000,H790,IF(H790&lt;=40000,ROUNDUP(H790/2,0)+10000,IF(H790&lt;=80000,ROUNDUP(H790/4,0)+20000,40000)))),IF(H790&lt;=0,IF(I790&lt;=0,0,IF(I790&lt;=25000,I790,IF(I790&lt;=50000,ROUNDUP(I790/2,0)+12500,IF(I790&lt;=100000,ROUNDUP(I790/4,0)+25000,50000)))),MAX(IF(I790&lt;=0,0,IF(I790&lt;=25000,I790,IF(I790&lt;=50000,ROUNDUP(I790/2,0)+12500,IF(I790&lt;=100000,ROUNDUP(I790/4,0)+25000,50000)))),MIN(IF(H790&lt;=0,0,IF(H790&lt;=20000,H790,IF(H790&lt;=40000,ROUNDUP(H790/2,0)+10000,IF(H790&lt;=80000,ROUNDUP(H790/4,0)+20000,40000))))+IF(I790&lt;=0,0,IF(I790&lt;=25000,I790,IF(I790&lt;=50000,ROUNDUP(I790/2,0)+12500,IF(I790&lt;=100000,ROUNDUP(I790/4,0)+25000,50000)))),40000))))</f>
        <v/>
      </c>
      <c r="R790" s="18">
        <f>MIN(120000,O790+P790+Q790)</f>
        <v/>
      </c>
      <c r="S790" s="18">
        <f>IF(F790&lt;=0,IF(E790&lt;=0,0,IF(E790&lt;=12000,E790,IF(E790&lt;=32000,ROUNDUP(E790/2,0)+6000,IF(E790&lt;=56000,ROUNDUP(E790/4,0)+14000,28000)))),IF(E790&lt;=0,IF(F790&lt;=0,0,IF(F790&lt;=15000,F790,IF(F790&lt;=40000,ROUNDUP(F790/2,0)+7500,IF(F790&lt;=70000,ROUNDUP(F790/4,0)+17500,35000)))),MAX(IF(F790&lt;=0,0,IF(F790&lt;=15000,F790,IF(F790&lt;=40000,ROUNDUP(F790/2,0)+7500,IF(F790&lt;=70000,ROUNDUP(F790/4,0)+17500,35000)))),MIN(IF(E790&lt;=0,0,IF(E790&lt;=12000,E790,IF(E790&lt;=32000,ROUNDUP(E790/2,0)+6000,IF(E790&lt;=56000,ROUNDUP(E790/4,0)+14000,28000))))+IF(F790&lt;=0,0,IF(F790&lt;=15000,F790,IF(F790&lt;=40000,ROUNDUP(F790/2,0)+7500,IF(F790&lt;=70000,ROUNDUP(F790/4,0)+17500,35000)))),28000))))</f>
        <v/>
      </c>
      <c r="T790" s="18">
        <f>IF(G790&lt;=0,0,IF(G790&lt;=12000,G790,IF(G790&lt;=32000,ROUNDUP(G790/2,0)+6000,IF(G790&lt;=56000,ROUNDUP(G790/4,0)+14000,28000))))</f>
        <v/>
      </c>
      <c r="U790" s="18">
        <f>IF(I790&lt;=0,IF(H790&lt;=0,0,IF(H790&lt;=12000,H790,IF(H790&lt;=32000,ROUNDUP(H790/2,0)+6000,IF(H790&lt;=56000,ROUNDUP(H790/4,0)+14000,28000)))),IF(H790&lt;=0,IF(I790&lt;=0,0,IF(I790&lt;=15000,I790,IF(I790&lt;=40000,ROUNDUP(I790/2,0)+7500,IF(I790&lt;=70000,ROUNDUP(I790/4,0)+17500,35000)))),MAX(IF(I790&lt;=0,0,IF(I790&lt;=15000,I790,IF(I790&lt;=40000,ROUNDUP(I790/2,0)+7500,IF(I790&lt;=70000,ROUNDUP(I790/4,0)+17500,35000)))),MIN(IF(H790&lt;=0,0,IF(H790&lt;=12000,H790,IF(H790&lt;=32000,ROUNDUP(H790/2,0)+6000,IF(H790&lt;=56000,ROUNDUP(H790/4,0)+14000,28000))))+IF(I790&lt;=0,0,IF(I790&lt;=15000,I790,IF(I790&lt;=40000,ROUNDUP(I790/2,0)+7500,IF(I790&lt;=70000,ROUNDUP(I790/4,0)+17500,35000)))),28000))))</f>
        <v/>
      </c>
      <c r="V790" s="18">
        <f>MIN(70000,S790+T790+U790)</f>
        <v/>
      </c>
      <c r="W790" s="18">
        <f>MAX(0,ROUNDDOWN(M790-J790-N790-K790-0,-3))</f>
        <v/>
      </c>
      <c r="X790" s="18">
        <f>MAX(0,ROUNDDOWN(M790-J790-N790-K790-R790,-3))</f>
        <v/>
      </c>
      <c r="Y790" s="18">
        <f>IF(W790&lt;=0,0,ROUNDDOWN((W790*LOOKUP(W790,{0,1950001,3300001,6950001,9000001,18000001,40000001},{0.05,0.1,0.2,0.23,0.33,0.4,0.45})-LOOKUP(W790,{0,1950001,3300001,6950001,9000001,18000001,40000001},{0,97500,427500,636000,1536000,2796000,4796000}))*1.021,-2))</f>
        <v/>
      </c>
      <c r="Z790" s="18">
        <f>IF(X790&lt;=0,0,ROUNDDOWN((X790*LOOKUP(X790,{0,1950001,3300001,6950001,9000001,18000001,40000001},{0.05,0.1,0.2,0.23,0.33,0.4,0.45})-LOOKUP(X790,{0,1950001,3300001,6950001,9000001,18000001,40000001},{0,97500,427500,636000,1536000,2796000,4796000}))*1.021,-2))</f>
        <v/>
      </c>
      <c r="AA790" s="18">
        <f>MAX(0,ROUNDDOWN(M790-J790-430000-L790-0,-3))</f>
        <v/>
      </c>
      <c r="AB790" s="18">
        <f>MAX(0,ROUNDDOWN(M790-J790-430000-L790-V790,-3))</f>
        <v/>
      </c>
      <c r="AC790" s="18">
        <f>IF(M790&lt;=450000,0,MAX(0,ROUNDDOWN(AA790*0.06-MIN(50000,AA790)*0.03,-2))+MAX(0,ROUNDDOWN(AA790*0.04-MIN(50000,AA790)*0.02,-2)))</f>
        <v/>
      </c>
      <c r="AD790" s="18">
        <f>IF(M790&lt;=450000,0,MAX(0,ROUNDDOWN(AB790*0.06-MIN(50000,AB790)*0.03,-2))+MAX(0,ROUNDDOWN(AB790*0.04-MIN(50000,AB790)*0.02,-2)))</f>
        <v/>
      </c>
      <c r="AE790" s="18">
        <f>Y790-Z790</f>
        <v/>
      </c>
      <c r="AF790" s="18">
        <f>AC790-AD790</f>
        <v/>
      </c>
      <c r="AG790" s="18">
        <f>AE790+AF790</f>
        <v/>
      </c>
      <c r="AH790" s="20">
        <f>IF(W790&lt;=0,0,LOOKUP(W790,{0,1950001,3300001,6950001,9000001,18000001,40000001},{0.05,0.1,0.2,0.23,0.33,0.4,0.45}))</f>
        <v/>
      </c>
    </row>
    <row r="791">
      <c r="A791" t="inlineStr">
        <is>
          <t>1万円刻み 特例あり一般12万円</t>
        </is>
      </c>
      <c r="B791" s="18">
        <f>'4_1万円刻み'!$A$237</f>
        <v/>
      </c>
      <c r="C791" s="19" t="n">
        <v>2026</v>
      </c>
      <c r="D791" t="inlineStr">
        <is>
          <t>はい</t>
        </is>
      </c>
      <c r="E791" s="18" t="n">
        <v>120000</v>
      </c>
      <c r="F791" s="18" t="n">
        <v>0</v>
      </c>
      <c r="G791" s="18" t="n">
        <v>0</v>
      </c>
      <c r="H791" s="18" t="n">
        <v>0</v>
      </c>
      <c r="I791" s="18" t="n">
        <v>0</v>
      </c>
      <c r="J791" s="18">
        <f>ROUND(MIN(B791/12,650000)*12*0.0915+MIN(B791/12,1390000)*12*(0.0504+0)+B791*0.005,0)</f>
        <v/>
      </c>
      <c r="K791" s="18" t="n">
        <v>0</v>
      </c>
      <c r="L791" s="18" t="n">
        <v>0</v>
      </c>
      <c r="M791" s="18">
        <f>ROUND(IF(C791&gt;=2026,IF(B791&lt;741000,0,IF(B791&lt;2191000,B791-740000,IF(B791&lt;2193000,1451000,IF(B791&lt;2196000,1453000,IF(B791&lt;2200000,1456000,IF(B791&lt;3600000,ROUNDDOWN(B791/4,-3)*2.8-80000,IF(B791&lt;6600000,ROUNDDOWN(B791/4,-3)*3.2-440000,IF(B791&lt;8500000,ROUNDDOWN(B791*0.9,0)-1100000,B791-1950000)))))))),IF(B791&lt;651000,0,IF(B791&lt;1900000,B791-650000,IF(B791&lt;3600000,ROUNDDOWN(B791/4,-3)*2.8-80000,IF(B791&lt;6600000,ROUNDDOWN(B791/4,-3)*3.2-440000,IF(B791&lt;8500000,ROUNDDOWN(B791*0.9,0)-1100000,B791-1950000)))))),0)</f>
        <v/>
      </c>
      <c r="N791" s="18">
        <f>IF(M791&gt;23500000,NA(),IF(C791&gt;=2026,IF(M791&lt;=4890000,1040000,IF(M791&lt;=6550000,670000,620000)),IF(M791&lt;=1320000,950000,IF(M791&lt;=3360000,880000,IF(M791&lt;=4890000,680000,IF(M791&lt;=6550000,630000,580000))))))</f>
        <v/>
      </c>
      <c r="O791" s="18">
        <f>IF(F791&lt;=0,IF(AND(D791="はい",C791&gt;=2026,C791&lt;=2027),IF(E791&lt;=0,0,IF(E791&lt;=30000,E791,IF(E791&lt;=60000,ROUNDUP(E791/2,0)+15000,IF(E791&lt;=120000,ROUNDUP(E791/4,0)+30000,60000)))),IF(E791&lt;=0,0,IF(E791&lt;=20000,E791,IF(E791&lt;=40000,ROUNDUP(E791/2,0)+10000,IF(E791&lt;=80000,ROUNDUP(E791/4,0)+20000,40000))))),IF(E791&lt;=0,IF(F791&lt;=0,0,IF(F791&lt;=25000,F791,IF(F791&lt;=50000,ROUNDUP(F791/2,0)+12500,IF(F791&lt;=100000,ROUNDUP(F791/4,0)+25000,50000)))),MAX(IF(F791&lt;=0,0,IF(F791&lt;=25000,F791,IF(F791&lt;=50000,ROUNDUP(F791/2,0)+12500,IF(F791&lt;=100000,ROUNDUP(F791/4,0)+25000,50000)))),MIN(IF(AND(D791="はい",C791&gt;=2026,C791&lt;=2027),IF(E791&lt;=0,0,IF(E791&lt;=30000,E791,IF(E791&lt;=60000,ROUNDUP(E791/2,0)+15000,IF(E791&lt;=120000,ROUNDUP(E791/4,0)+30000,60000)))),IF(E791&lt;=0,0,IF(E791&lt;=20000,E791,IF(E791&lt;=40000,ROUNDUP(E791/2,0)+10000,IF(E791&lt;=80000,ROUNDUP(E791/4,0)+20000,40000)))))+IF(F791&lt;=0,0,IF(F791&lt;=25000,F791,IF(F791&lt;=50000,ROUNDUP(F791/2,0)+12500,IF(F791&lt;=100000,ROUNDUP(F791/4,0)+25000,50000)))),IF(AND(D791="はい",C791&gt;=2026,C791&lt;=2027),60000,40000)))))</f>
        <v/>
      </c>
      <c r="P791" s="18">
        <f>IF(G791&lt;=0,0,IF(G791&lt;=20000,G791,IF(G791&lt;=40000,ROUNDUP(G791/2,0)+10000,IF(G791&lt;=80000,ROUNDUP(G791/4,0)+20000,40000))))</f>
        <v/>
      </c>
      <c r="Q791" s="18">
        <f>IF(I791&lt;=0,IF(H791&lt;=0,0,IF(H791&lt;=20000,H791,IF(H791&lt;=40000,ROUNDUP(H791/2,0)+10000,IF(H791&lt;=80000,ROUNDUP(H791/4,0)+20000,40000)))),IF(H791&lt;=0,IF(I791&lt;=0,0,IF(I791&lt;=25000,I791,IF(I791&lt;=50000,ROUNDUP(I791/2,0)+12500,IF(I791&lt;=100000,ROUNDUP(I791/4,0)+25000,50000)))),MAX(IF(I791&lt;=0,0,IF(I791&lt;=25000,I791,IF(I791&lt;=50000,ROUNDUP(I791/2,0)+12500,IF(I791&lt;=100000,ROUNDUP(I791/4,0)+25000,50000)))),MIN(IF(H791&lt;=0,0,IF(H791&lt;=20000,H791,IF(H791&lt;=40000,ROUNDUP(H791/2,0)+10000,IF(H791&lt;=80000,ROUNDUP(H791/4,0)+20000,40000))))+IF(I791&lt;=0,0,IF(I791&lt;=25000,I791,IF(I791&lt;=50000,ROUNDUP(I791/2,0)+12500,IF(I791&lt;=100000,ROUNDUP(I791/4,0)+25000,50000)))),40000))))</f>
        <v/>
      </c>
      <c r="R791" s="18">
        <f>MIN(120000,O791+P791+Q791)</f>
        <v/>
      </c>
      <c r="S791" s="18">
        <f>IF(F791&lt;=0,IF(E791&lt;=0,0,IF(E791&lt;=12000,E791,IF(E791&lt;=32000,ROUNDUP(E791/2,0)+6000,IF(E791&lt;=56000,ROUNDUP(E791/4,0)+14000,28000)))),IF(E791&lt;=0,IF(F791&lt;=0,0,IF(F791&lt;=15000,F791,IF(F791&lt;=40000,ROUNDUP(F791/2,0)+7500,IF(F791&lt;=70000,ROUNDUP(F791/4,0)+17500,35000)))),MAX(IF(F791&lt;=0,0,IF(F791&lt;=15000,F791,IF(F791&lt;=40000,ROUNDUP(F791/2,0)+7500,IF(F791&lt;=70000,ROUNDUP(F791/4,0)+17500,35000)))),MIN(IF(E791&lt;=0,0,IF(E791&lt;=12000,E791,IF(E791&lt;=32000,ROUNDUP(E791/2,0)+6000,IF(E791&lt;=56000,ROUNDUP(E791/4,0)+14000,28000))))+IF(F791&lt;=0,0,IF(F791&lt;=15000,F791,IF(F791&lt;=40000,ROUNDUP(F791/2,0)+7500,IF(F791&lt;=70000,ROUNDUP(F791/4,0)+17500,35000)))),28000))))</f>
        <v/>
      </c>
      <c r="T791" s="18">
        <f>IF(G791&lt;=0,0,IF(G791&lt;=12000,G791,IF(G791&lt;=32000,ROUNDUP(G791/2,0)+6000,IF(G791&lt;=56000,ROUNDUP(G791/4,0)+14000,28000))))</f>
        <v/>
      </c>
      <c r="U791" s="18">
        <f>IF(I791&lt;=0,IF(H791&lt;=0,0,IF(H791&lt;=12000,H791,IF(H791&lt;=32000,ROUNDUP(H791/2,0)+6000,IF(H791&lt;=56000,ROUNDUP(H791/4,0)+14000,28000)))),IF(H791&lt;=0,IF(I791&lt;=0,0,IF(I791&lt;=15000,I791,IF(I791&lt;=40000,ROUNDUP(I791/2,0)+7500,IF(I791&lt;=70000,ROUNDUP(I791/4,0)+17500,35000)))),MAX(IF(I791&lt;=0,0,IF(I791&lt;=15000,I791,IF(I791&lt;=40000,ROUNDUP(I791/2,0)+7500,IF(I791&lt;=70000,ROUNDUP(I791/4,0)+17500,35000)))),MIN(IF(H791&lt;=0,0,IF(H791&lt;=12000,H791,IF(H791&lt;=32000,ROUNDUP(H791/2,0)+6000,IF(H791&lt;=56000,ROUNDUP(H791/4,0)+14000,28000))))+IF(I791&lt;=0,0,IF(I791&lt;=15000,I791,IF(I791&lt;=40000,ROUNDUP(I791/2,0)+7500,IF(I791&lt;=70000,ROUNDUP(I791/4,0)+17500,35000)))),28000))))</f>
        <v/>
      </c>
      <c r="V791" s="18">
        <f>MIN(70000,S791+T791+U791)</f>
        <v/>
      </c>
      <c r="W791" s="18">
        <f>MAX(0,ROUNDDOWN(M791-J791-N791-K791-0,-3))</f>
        <v/>
      </c>
      <c r="X791" s="18">
        <f>MAX(0,ROUNDDOWN(M791-J791-N791-K791-R791,-3))</f>
        <v/>
      </c>
      <c r="Y791" s="18">
        <f>IF(W791&lt;=0,0,ROUNDDOWN((W791*LOOKUP(W791,{0,1950001,3300001,6950001,9000001,18000001,40000001},{0.05,0.1,0.2,0.23,0.33,0.4,0.45})-LOOKUP(W791,{0,1950001,3300001,6950001,9000001,18000001,40000001},{0,97500,427500,636000,1536000,2796000,4796000}))*1.021,-2))</f>
        <v/>
      </c>
      <c r="Z791" s="18">
        <f>IF(X791&lt;=0,0,ROUNDDOWN((X791*LOOKUP(X791,{0,1950001,3300001,6950001,9000001,18000001,40000001},{0.05,0.1,0.2,0.23,0.33,0.4,0.45})-LOOKUP(X791,{0,1950001,3300001,6950001,9000001,18000001,40000001},{0,97500,427500,636000,1536000,2796000,4796000}))*1.021,-2))</f>
        <v/>
      </c>
      <c r="AA791" s="18">
        <f>MAX(0,ROUNDDOWN(M791-J791-430000-L791-0,-3))</f>
        <v/>
      </c>
      <c r="AB791" s="18">
        <f>MAX(0,ROUNDDOWN(M791-J791-430000-L791-V791,-3))</f>
        <v/>
      </c>
      <c r="AC791" s="18">
        <f>IF(M791&lt;=450000,0,MAX(0,ROUNDDOWN(AA791*0.06-MIN(50000,AA791)*0.03,-2))+MAX(0,ROUNDDOWN(AA791*0.04-MIN(50000,AA791)*0.02,-2)))</f>
        <v/>
      </c>
      <c r="AD791" s="18">
        <f>IF(M791&lt;=450000,0,MAX(0,ROUNDDOWN(AB791*0.06-MIN(50000,AB791)*0.03,-2))+MAX(0,ROUNDDOWN(AB791*0.04-MIN(50000,AB791)*0.02,-2)))</f>
        <v/>
      </c>
      <c r="AE791" s="18">
        <f>Y791-Z791</f>
        <v/>
      </c>
      <c r="AF791" s="18">
        <f>AC791-AD791</f>
        <v/>
      </c>
      <c r="AG791" s="18">
        <f>AE791+AF791</f>
        <v/>
      </c>
      <c r="AH791" s="20">
        <f>IF(W791&lt;=0,0,LOOKUP(W791,{0,1950001,3300001,6950001,9000001,18000001,40000001},{0.05,0.1,0.2,0.23,0.33,0.4,0.45}))</f>
        <v/>
      </c>
    </row>
    <row r="792">
      <c r="A792" t="inlineStr">
        <is>
          <t>1万円刻み 3区分8万円ずつ</t>
        </is>
      </c>
      <c r="B792" s="18">
        <f>'4_1万円刻み'!$A$238</f>
        <v/>
      </c>
      <c r="C792" s="19" t="n">
        <v>2026</v>
      </c>
      <c r="D792" t="inlineStr">
        <is>
          <t>いいえ</t>
        </is>
      </c>
      <c r="E792" s="18" t="n">
        <v>80000</v>
      </c>
      <c r="F792" s="18" t="n">
        <v>0</v>
      </c>
      <c r="G792" s="18" t="n">
        <v>80000</v>
      </c>
      <c r="H792" s="18" t="n">
        <v>80000</v>
      </c>
      <c r="I792" s="18" t="n">
        <v>0</v>
      </c>
      <c r="J792" s="18">
        <f>ROUND(MIN(B792/12,650000)*12*0.0915+MIN(B792/12,1390000)*12*(0.0504+0)+B792*0.005,0)</f>
        <v/>
      </c>
      <c r="K792" s="18" t="n">
        <v>0</v>
      </c>
      <c r="L792" s="18" t="n">
        <v>0</v>
      </c>
      <c r="M792" s="18">
        <f>ROUND(IF(C792&gt;=2026,IF(B792&lt;741000,0,IF(B792&lt;2191000,B792-740000,IF(B792&lt;2193000,1451000,IF(B792&lt;2196000,1453000,IF(B792&lt;2200000,1456000,IF(B792&lt;3600000,ROUNDDOWN(B792/4,-3)*2.8-80000,IF(B792&lt;6600000,ROUNDDOWN(B792/4,-3)*3.2-440000,IF(B792&lt;8500000,ROUNDDOWN(B792*0.9,0)-1100000,B792-1950000)))))))),IF(B792&lt;651000,0,IF(B792&lt;1900000,B792-650000,IF(B792&lt;3600000,ROUNDDOWN(B792/4,-3)*2.8-80000,IF(B792&lt;6600000,ROUNDDOWN(B792/4,-3)*3.2-440000,IF(B792&lt;8500000,ROUNDDOWN(B792*0.9,0)-1100000,B792-1950000)))))),0)</f>
        <v/>
      </c>
      <c r="N792" s="18">
        <f>IF(M792&gt;23500000,NA(),IF(C792&gt;=2026,IF(M792&lt;=4890000,1040000,IF(M792&lt;=6550000,670000,620000)),IF(M792&lt;=1320000,950000,IF(M792&lt;=3360000,880000,IF(M792&lt;=4890000,680000,IF(M792&lt;=6550000,630000,580000))))))</f>
        <v/>
      </c>
      <c r="O792" s="18">
        <f>IF(F792&lt;=0,IF(AND(D792="はい",C792&gt;=2026,C792&lt;=2027),IF(E792&lt;=0,0,IF(E792&lt;=30000,E792,IF(E792&lt;=60000,ROUNDUP(E792/2,0)+15000,IF(E792&lt;=120000,ROUNDUP(E792/4,0)+30000,60000)))),IF(E792&lt;=0,0,IF(E792&lt;=20000,E792,IF(E792&lt;=40000,ROUNDUP(E792/2,0)+10000,IF(E792&lt;=80000,ROUNDUP(E792/4,0)+20000,40000))))),IF(E792&lt;=0,IF(F792&lt;=0,0,IF(F792&lt;=25000,F792,IF(F792&lt;=50000,ROUNDUP(F792/2,0)+12500,IF(F792&lt;=100000,ROUNDUP(F792/4,0)+25000,50000)))),MAX(IF(F792&lt;=0,0,IF(F792&lt;=25000,F792,IF(F792&lt;=50000,ROUNDUP(F792/2,0)+12500,IF(F792&lt;=100000,ROUNDUP(F792/4,0)+25000,50000)))),MIN(IF(AND(D792="はい",C792&gt;=2026,C792&lt;=2027),IF(E792&lt;=0,0,IF(E792&lt;=30000,E792,IF(E792&lt;=60000,ROUNDUP(E792/2,0)+15000,IF(E792&lt;=120000,ROUNDUP(E792/4,0)+30000,60000)))),IF(E792&lt;=0,0,IF(E792&lt;=20000,E792,IF(E792&lt;=40000,ROUNDUP(E792/2,0)+10000,IF(E792&lt;=80000,ROUNDUP(E792/4,0)+20000,40000)))))+IF(F792&lt;=0,0,IF(F792&lt;=25000,F792,IF(F792&lt;=50000,ROUNDUP(F792/2,0)+12500,IF(F792&lt;=100000,ROUNDUP(F792/4,0)+25000,50000)))),IF(AND(D792="はい",C792&gt;=2026,C792&lt;=2027),60000,40000)))))</f>
        <v/>
      </c>
      <c r="P792" s="18">
        <f>IF(G792&lt;=0,0,IF(G792&lt;=20000,G792,IF(G792&lt;=40000,ROUNDUP(G792/2,0)+10000,IF(G792&lt;=80000,ROUNDUP(G792/4,0)+20000,40000))))</f>
        <v/>
      </c>
      <c r="Q792" s="18">
        <f>IF(I792&lt;=0,IF(H792&lt;=0,0,IF(H792&lt;=20000,H792,IF(H792&lt;=40000,ROUNDUP(H792/2,0)+10000,IF(H792&lt;=80000,ROUNDUP(H792/4,0)+20000,40000)))),IF(H792&lt;=0,IF(I792&lt;=0,0,IF(I792&lt;=25000,I792,IF(I792&lt;=50000,ROUNDUP(I792/2,0)+12500,IF(I792&lt;=100000,ROUNDUP(I792/4,0)+25000,50000)))),MAX(IF(I792&lt;=0,0,IF(I792&lt;=25000,I792,IF(I792&lt;=50000,ROUNDUP(I792/2,0)+12500,IF(I792&lt;=100000,ROUNDUP(I792/4,0)+25000,50000)))),MIN(IF(H792&lt;=0,0,IF(H792&lt;=20000,H792,IF(H792&lt;=40000,ROUNDUP(H792/2,0)+10000,IF(H792&lt;=80000,ROUNDUP(H792/4,0)+20000,40000))))+IF(I792&lt;=0,0,IF(I792&lt;=25000,I792,IF(I792&lt;=50000,ROUNDUP(I792/2,0)+12500,IF(I792&lt;=100000,ROUNDUP(I792/4,0)+25000,50000)))),40000))))</f>
        <v/>
      </c>
      <c r="R792" s="18">
        <f>MIN(120000,O792+P792+Q792)</f>
        <v/>
      </c>
      <c r="S792" s="18">
        <f>IF(F792&lt;=0,IF(E792&lt;=0,0,IF(E792&lt;=12000,E792,IF(E792&lt;=32000,ROUNDUP(E792/2,0)+6000,IF(E792&lt;=56000,ROUNDUP(E792/4,0)+14000,28000)))),IF(E792&lt;=0,IF(F792&lt;=0,0,IF(F792&lt;=15000,F792,IF(F792&lt;=40000,ROUNDUP(F792/2,0)+7500,IF(F792&lt;=70000,ROUNDUP(F792/4,0)+17500,35000)))),MAX(IF(F792&lt;=0,0,IF(F792&lt;=15000,F792,IF(F792&lt;=40000,ROUNDUP(F792/2,0)+7500,IF(F792&lt;=70000,ROUNDUP(F792/4,0)+17500,35000)))),MIN(IF(E792&lt;=0,0,IF(E792&lt;=12000,E792,IF(E792&lt;=32000,ROUNDUP(E792/2,0)+6000,IF(E792&lt;=56000,ROUNDUP(E792/4,0)+14000,28000))))+IF(F792&lt;=0,0,IF(F792&lt;=15000,F792,IF(F792&lt;=40000,ROUNDUP(F792/2,0)+7500,IF(F792&lt;=70000,ROUNDUP(F792/4,0)+17500,35000)))),28000))))</f>
        <v/>
      </c>
      <c r="T792" s="18">
        <f>IF(G792&lt;=0,0,IF(G792&lt;=12000,G792,IF(G792&lt;=32000,ROUNDUP(G792/2,0)+6000,IF(G792&lt;=56000,ROUNDUP(G792/4,0)+14000,28000))))</f>
        <v/>
      </c>
      <c r="U792" s="18">
        <f>IF(I792&lt;=0,IF(H792&lt;=0,0,IF(H792&lt;=12000,H792,IF(H792&lt;=32000,ROUNDUP(H792/2,0)+6000,IF(H792&lt;=56000,ROUNDUP(H792/4,0)+14000,28000)))),IF(H792&lt;=0,IF(I792&lt;=0,0,IF(I792&lt;=15000,I792,IF(I792&lt;=40000,ROUNDUP(I792/2,0)+7500,IF(I792&lt;=70000,ROUNDUP(I792/4,0)+17500,35000)))),MAX(IF(I792&lt;=0,0,IF(I792&lt;=15000,I792,IF(I792&lt;=40000,ROUNDUP(I792/2,0)+7500,IF(I792&lt;=70000,ROUNDUP(I792/4,0)+17500,35000)))),MIN(IF(H792&lt;=0,0,IF(H792&lt;=12000,H792,IF(H792&lt;=32000,ROUNDUP(H792/2,0)+6000,IF(H792&lt;=56000,ROUNDUP(H792/4,0)+14000,28000))))+IF(I792&lt;=0,0,IF(I792&lt;=15000,I792,IF(I792&lt;=40000,ROUNDUP(I792/2,0)+7500,IF(I792&lt;=70000,ROUNDUP(I792/4,0)+17500,35000)))),28000))))</f>
        <v/>
      </c>
      <c r="V792" s="18">
        <f>MIN(70000,S792+T792+U792)</f>
        <v/>
      </c>
      <c r="W792" s="18">
        <f>MAX(0,ROUNDDOWN(M792-J792-N792-K792-0,-3))</f>
        <v/>
      </c>
      <c r="X792" s="18">
        <f>MAX(0,ROUNDDOWN(M792-J792-N792-K792-R792,-3))</f>
        <v/>
      </c>
      <c r="Y792" s="18">
        <f>IF(W792&lt;=0,0,ROUNDDOWN((W792*LOOKUP(W792,{0,1950001,3300001,6950001,9000001,18000001,40000001},{0.05,0.1,0.2,0.23,0.33,0.4,0.45})-LOOKUP(W792,{0,1950001,3300001,6950001,9000001,18000001,40000001},{0,97500,427500,636000,1536000,2796000,4796000}))*1.021,-2))</f>
        <v/>
      </c>
      <c r="Z792" s="18">
        <f>IF(X792&lt;=0,0,ROUNDDOWN((X792*LOOKUP(X792,{0,1950001,3300001,6950001,9000001,18000001,40000001},{0.05,0.1,0.2,0.23,0.33,0.4,0.45})-LOOKUP(X792,{0,1950001,3300001,6950001,9000001,18000001,40000001},{0,97500,427500,636000,1536000,2796000,4796000}))*1.021,-2))</f>
        <v/>
      </c>
      <c r="AA792" s="18">
        <f>MAX(0,ROUNDDOWN(M792-J792-430000-L792-0,-3))</f>
        <v/>
      </c>
      <c r="AB792" s="18">
        <f>MAX(0,ROUNDDOWN(M792-J792-430000-L792-V792,-3))</f>
        <v/>
      </c>
      <c r="AC792" s="18">
        <f>IF(M792&lt;=450000,0,MAX(0,ROUNDDOWN(AA792*0.06-MIN(50000,AA792)*0.03,-2))+MAX(0,ROUNDDOWN(AA792*0.04-MIN(50000,AA792)*0.02,-2)))</f>
        <v/>
      </c>
      <c r="AD792" s="18">
        <f>IF(M792&lt;=450000,0,MAX(0,ROUNDDOWN(AB792*0.06-MIN(50000,AB792)*0.03,-2))+MAX(0,ROUNDDOWN(AB792*0.04-MIN(50000,AB792)*0.02,-2)))</f>
        <v/>
      </c>
      <c r="AE792" s="18">
        <f>Y792-Z792</f>
        <v/>
      </c>
      <c r="AF792" s="18">
        <f>AC792-AD792</f>
        <v/>
      </c>
      <c r="AG792" s="18">
        <f>AE792+AF792</f>
        <v/>
      </c>
      <c r="AH792" s="20">
        <f>IF(W792&lt;=0,0,LOOKUP(W792,{0,1950001,3300001,6950001,9000001,18000001,40000001},{0.05,0.1,0.2,0.23,0.33,0.4,0.45}))</f>
        <v/>
      </c>
    </row>
    <row r="793">
      <c r="A793" t="inlineStr">
        <is>
          <t>1万円刻み 一般8万円</t>
        </is>
      </c>
      <c r="B793" s="18">
        <f>'4_1万円刻み'!$A$238</f>
        <v/>
      </c>
      <c r="C793" s="19" t="n">
        <v>2026</v>
      </c>
      <c r="D793" t="inlineStr">
        <is>
          <t>いいえ</t>
        </is>
      </c>
      <c r="E793" s="18" t="n">
        <v>80000</v>
      </c>
      <c r="F793" s="18" t="n">
        <v>0</v>
      </c>
      <c r="G793" s="18" t="n">
        <v>0</v>
      </c>
      <c r="H793" s="18" t="n">
        <v>0</v>
      </c>
      <c r="I793" s="18" t="n">
        <v>0</v>
      </c>
      <c r="J793" s="18">
        <f>ROUND(MIN(B793/12,650000)*12*0.0915+MIN(B793/12,1390000)*12*(0.0504+0)+B793*0.005,0)</f>
        <v/>
      </c>
      <c r="K793" s="18" t="n">
        <v>0</v>
      </c>
      <c r="L793" s="18" t="n">
        <v>0</v>
      </c>
      <c r="M793" s="18">
        <f>ROUND(IF(C793&gt;=2026,IF(B793&lt;741000,0,IF(B793&lt;2191000,B793-740000,IF(B793&lt;2193000,1451000,IF(B793&lt;2196000,1453000,IF(B793&lt;2200000,1456000,IF(B793&lt;3600000,ROUNDDOWN(B793/4,-3)*2.8-80000,IF(B793&lt;6600000,ROUNDDOWN(B793/4,-3)*3.2-440000,IF(B793&lt;8500000,ROUNDDOWN(B793*0.9,0)-1100000,B793-1950000)))))))),IF(B793&lt;651000,0,IF(B793&lt;1900000,B793-650000,IF(B793&lt;3600000,ROUNDDOWN(B793/4,-3)*2.8-80000,IF(B793&lt;6600000,ROUNDDOWN(B793/4,-3)*3.2-440000,IF(B793&lt;8500000,ROUNDDOWN(B793*0.9,0)-1100000,B793-1950000)))))),0)</f>
        <v/>
      </c>
      <c r="N793" s="18">
        <f>IF(M793&gt;23500000,NA(),IF(C793&gt;=2026,IF(M793&lt;=4890000,1040000,IF(M793&lt;=6550000,670000,620000)),IF(M793&lt;=1320000,950000,IF(M793&lt;=3360000,880000,IF(M793&lt;=4890000,680000,IF(M793&lt;=6550000,630000,580000))))))</f>
        <v/>
      </c>
      <c r="O793" s="18">
        <f>IF(F793&lt;=0,IF(AND(D793="はい",C793&gt;=2026,C793&lt;=2027),IF(E793&lt;=0,0,IF(E793&lt;=30000,E793,IF(E793&lt;=60000,ROUNDUP(E793/2,0)+15000,IF(E793&lt;=120000,ROUNDUP(E793/4,0)+30000,60000)))),IF(E793&lt;=0,0,IF(E793&lt;=20000,E793,IF(E793&lt;=40000,ROUNDUP(E793/2,0)+10000,IF(E793&lt;=80000,ROUNDUP(E793/4,0)+20000,40000))))),IF(E793&lt;=0,IF(F793&lt;=0,0,IF(F793&lt;=25000,F793,IF(F793&lt;=50000,ROUNDUP(F793/2,0)+12500,IF(F793&lt;=100000,ROUNDUP(F793/4,0)+25000,50000)))),MAX(IF(F793&lt;=0,0,IF(F793&lt;=25000,F793,IF(F793&lt;=50000,ROUNDUP(F793/2,0)+12500,IF(F793&lt;=100000,ROUNDUP(F793/4,0)+25000,50000)))),MIN(IF(AND(D793="はい",C793&gt;=2026,C793&lt;=2027),IF(E793&lt;=0,0,IF(E793&lt;=30000,E793,IF(E793&lt;=60000,ROUNDUP(E793/2,0)+15000,IF(E793&lt;=120000,ROUNDUP(E793/4,0)+30000,60000)))),IF(E793&lt;=0,0,IF(E793&lt;=20000,E793,IF(E793&lt;=40000,ROUNDUP(E793/2,0)+10000,IF(E793&lt;=80000,ROUNDUP(E793/4,0)+20000,40000)))))+IF(F793&lt;=0,0,IF(F793&lt;=25000,F793,IF(F793&lt;=50000,ROUNDUP(F793/2,0)+12500,IF(F793&lt;=100000,ROUNDUP(F793/4,0)+25000,50000)))),IF(AND(D793="はい",C793&gt;=2026,C793&lt;=2027),60000,40000)))))</f>
        <v/>
      </c>
      <c r="P793" s="18">
        <f>IF(G793&lt;=0,0,IF(G793&lt;=20000,G793,IF(G793&lt;=40000,ROUNDUP(G793/2,0)+10000,IF(G793&lt;=80000,ROUNDUP(G793/4,0)+20000,40000))))</f>
        <v/>
      </c>
      <c r="Q793" s="18">
        <f>IF(I793&lt;=0,IF(H793&lt;=0,0,IF(H793&lt;=20000,H793,IF(H793&lt;=40000,ROUNDUP(H793/2,0)+10000,IF(H793&lt;=80000,ROUNDUP(H793/4,0)+20000,40000)))),IF(H793&lt;=0,IF(I793&lt;=0,0,IF(I793&lt;=25000,I793,IF(I793&lt;=50000,ROUNDUP(I793/2,0)+12500,IF(I793&lt;=100000,ROUNDUP(I793/4,0)+25000,50000)))),MAX(IF(I793&lt;=0,0,IF(I793&lt;=25000,I793,IF(I793&lt;=50000,ROUNDUP(I793/2,0)+12500,IF(I793&lt;=100000,ROUNDUP(I793/4,0)+25000,50000)))),MIN(IF(H793&lt;=0,0,IF(H793&lt;=20000,H793,IF(H793&lt;=40000,ROUNDUP(H793/2,0)+10000,IF(H793&lt;=80000,ROUNDUP(H793/4,0)+20000,40000))))+IF(I793&lt;=0,0,IF(I793&lt;=25000,I793,IF(I793&lt;=50000,ROUNDUP(I793/2,0)+12500,IF(I793&lt;=100000,ROUNDUP(I793/4,0)+25000,50000)))),40000))))</f>
        <v/>
      </c>
      <c r="R793" s="18">
        <f>MIN(120000,O793+P793+Q793)</f>
        <v/>
      </c>
      <c r="S793" s="18">
        <f>IF(F793&lt;=0,IF(E793&lt;=0,0,IF(E793&lt;=12000,E793,IF(E793&lt;=32000,ROUNDUP(E793/2,0)+6000,IF(E793&lt;=56000,ROUNDUP(E793/4,0)+14000,28000)))),IF(E793&lt;=0,IF(F793&lt;=0,0,IF(F793&lt;=15000,F793,IF(F793&lt;=40000,ROUNDUP(F793/2,0)+7500,IF(F793&lt;=70000,ROUNDUP(F793/4,0)+17500,35000)))),MAX(IF(F793&lt;=0,0,IF(F793&lt;=15000,F793,IF(F793&lt;=40000,ROUNDUP(F793/2,0)+7500,IF(F793&lt;=70000,ROUNDUP(F793/4,0)+17500,35000)))),MIN(IF(E793&lt;=0,0,IF(E793&lt;=12000,E793,IF(E793&lt;=32000,ROUNDUP(E793/2,0)+6000,IF(E793&lt;=56000,ROUNDUP(E793/4,0)+14000,28000))))+IF(F793&lt;=0,0,IF(F793&lt;=15000,F793,IF(F793&lt;=40000,ROUNDUP(F793/2,0)+7500,IF(F793&lt;=70000,ROUNDUP(F793/4,0)+17500,35000)))),28000))))</f>
        <v/>
      </c>
      <c r="T793" s="18">
        <f>IF(G793&lt;=0,0,IF(G793&lt;=12000,G793,IF(G793&lt;=32000,ROUNDUP(G793/2,0)+6000,IF(G793&lt;=56000,ROUNDUP(G793/4,0)+14000,28000))))</f>
        <v/>
      </c>
      <c r="U793" s="18">
        <f>IF(I793&lt;=0,IF(H793&lt;=0,0,IF(H793&lt;=12000,H793,IF(H793&lt;=32000,ROUNDUP(H793/2,0)+6000,IF(H793&lt;=56000,ROUNDUP(H793/4,0)+14000,28000)))),IF(H793&lt;=0,IF(I793&lt;=0,0,IF(I793&lt;=15000,I793,IF(I793&lt;=40000,ROUNDUP(I793/2,0)+7500,IF(I793&lt;=70000,ROUNDUP(I793/4,0)+17500,35000)))),MAX(IF(I793&lt;=0,0,IF(I793&lt;=15000,I793,IF(I793&lt;=40000,ROUNDUP(I793/2,0)+7500,IF(I793&lt;=70000,ROUNDUP(I793/4,0)+17500,35000)))),MIN(IF(H793&lt;=0,0,IF(H793&lt;=12000,H793,IF(H793&lt;=32000,ROUNDUP(H793/2,0)+6000,IF(H793&lt;=56000,ROUNDUP(H793/4,0)+14000,28000))))+IF(I793&lt;=0,0,IF(I793&lt;=15000,I793,IF(I793&lt;=40000,ROUNDUP(I793/2,0)+7500,IF(I793&lt;=70000,ROUNDUP(I793/4,0)+17500,35000)))),28000))))</f>
        <v/>
      </c>
      <c r="V793" s="18">
        <f>MIN(70000,S793+T793+U793)</f>
        <v/>
      </c>
      <c r="W793" s="18">
        <f>MAX(0,ROUNDDOWN(M793-J793-N793-K793-0,-3))</f>
        <v/>
      </c>
      <c r="X793" s="18">
        <f>MAX(0,ROUNDDOWN(M793-J793-N793-K793-R793,-3))</f>
        <v/>
      </c>
      <c r="Y793" s="18">
        <f>IF(W793&lt;=0,0,ROUNDDOWN((W793*LOOKUP(W793,{0,1950001,3300001,6950001,9000001,18000001,40000001},{0.05,0.1,0.2,0.23,0.33,0.4,0.45})-LOOKUP(W793,{0,1950001,3300001,6950001,9000001,18000001,40000001},{0,97500,427500,636000,1536000,2796000,4796000}))*1.021,-2))</f>
        <v/>
      </c>
      <c r="Z793" s="18">
        <f>IF(X793&lt;=0,0,ROUNDDOWN((X793*LOOKUP(X793,{0,1950001,3300001,6950001,9000001,18000001,40000001},{0.05,0.1,0.2,0.23,0.33,0.4,0.45})-LOOKUP(X793,{0,1950001,3300001,6950001,9000001,18000001,40000001},{0,97500,427500,636000,1536000,2796000,4796000}))*1.021,-2))</f>
        <v/>
      </c>
      <c r="AA793" s="18">
        <f>MAX(0,ROUNDDOWN(M793-J793-430000-L793-0,-3))</f>
        <v/>
      </c>
      <c r="AB793" s="18">
        <f>MAX(0,ROUNDDOWN(M793-J793-430000-L793-V793,-3))</f>
        <v/>
      </c>
      <c r="AC793" s="18">
        <f>IF(M793&lt;=450000,0,MAX(0,ROUNDDOWN(AA793*0.06-MIN(50000,AA793)*0.03,-2))+MAX(0,ROUNDDOWN(AA793*0.04-MIN(50000,AA793)*0.02,-2)))</f>
        <v/>
      </c>
      <c r="AD793" s="18">
        <f>IF(M793&lt;=450000,0,MAX(0,ROUNDDOWN(AB793*0.06-MIN(50000,AB793)*0.03,-2))+MAX(0,ROUNDDOWN(AB793*0.04-MIN(50000,AB793)*0.02,-2)))</f>
        <v/>
      </c>
      <c r="AE793" s="18">
        <f>Y793-Z793</f>
        <v/>
      </c>
      <c r="AF793" s="18">
        <f>AC793-AD793</f>
        <v/>
      </c>
      <c r="AG793" s="18">
        <f>AE793+AF793</f>
        <v/>
      </c>
      <c r="AH793" s="20">
        <f>IF(W793&lt;=0,0,LOOKUP(W793,{0,1950001,3300001,6950001,9000001,18000001,40000001},{0.05,0.1,0.2,0.23,0.33,0.4,0.45}))</f>
        <v/>
      </c>
    </row>
    <row r="794">
      <c r="A794" t="inlineStr">
        <is>
          <t>1万円刻み 特例あり一般12万円</t>
        </is>
      </c>
      <c r="B794" s="18">
        <f>'4_1万円刻み'!$A$238</f>
        <v/>
      </c>
      <c r="C794" s="19" t="n">
        <v>2026</v>
      </c>
      <c r="D794" t="inlineStr">
        <is>
          <t>はい</t>
        </is>
      </c>
      <c r="E794" s="18" t="n">
        <v>120000</v>
      </c>
      <c r="F794" s="18" t="n">
        <v>0</v>
      </c>
      <c r="G794" s="18" t="n">
        <v>0</v>
      </c>
      <c r="H794" s="18" t="n">
        <v>0</v>
      </c>
      <c r="I794" s="18" t="n">
        <v>0</v>
      </c>
      <c r="J794" s="18">
        <f>ROUND(MIN(B794/12,650000)*12*0.0915+MIN(B794/12,1390000)*12*(0.0504+0)+B794*0.005,0)</f>
        <v/>
      </c>
      <c r="K794" s="18" t="n">
        <v>0</v>
      </c>
      <c r="L794" s="18" t="n">
        <v>0</v>
      </c>
      <c r="M794" s="18">
        <f>ROUND(IF(C794&gt;=2026,IF(B794&lt;741000,0,IF(B794&lt;2191000,B794-740000,IF(B794&lt;2193000,1451000,IF(B794&lt;2196000,1453000,IF(B794&lt;2200000,1456000,IF(B794&lt;3600000,ROUNDDOWN(B794/4,-3)*2.8-80000,IF(B794&lt;6600000,ROUNDDOWN(B794/4,-3)*3.2-440000,IF(B794&lt;8500000,ROUNDDOWN(B794*0.9,0)-1100000,B794-1950000)))))))),IF(B794&lt;651000,0,IF(B794&lt;1900000,B794-650000,IF(B794&lt;3600000,ROUNDDOWN(B794/4,-3)*2.8-80000,IF(B794&lt;6600000,ROUNDDOWN(B794/4,-3)*3.2-440000,IF(B794&lt;8500000,ROUNDDOWN(B794*0.9,0)-1100000,B794-1950000)))))),0)</f>
        <v/>
      </c>
      <c r="N794" s="18">
        <f>IF(M794&gt;23500000,NA(),IF(C794&gt;=2026,IF(M794&lt;=4890000,1040000,IF(M794&lt;=6550000,670000,620000)),IF(M794&lt;=1320000,950000,IF(M794&lt;=3360000,880000,IF(M794&lt;=4890000,680000,IF(M794&lt;=6550000,630000,580000))))))</f>
        <v/>
      </c>
      <c r="O794" s="18">
        <f>IF(F794&lt;=0,IF(AND(D794="はい",C794&gt;=2026,C794&lt;=2027),IF(E794&lt;=0,0,IF(E794&lt;=30000,E794,IF(E794&lt;=60000,ROUNDUP(E794/2,0)+15000,IF(E794&lt;=120000,ROUNDUP(E794/4,0)+30000,60000)))),IF(E794&lt;=0,0,IF(E794&lt;=20000,E794,IF(E794&lt;=40000,ROUNDUP(E794/2,0)+10000,IF(E794&lt;=80000,ROUNDUP(E794/4,0)+20000,40000))))),IF(E794&lt;=0,IF(F794&lt;=0,0,IF(F794&lt;=25000,F794,IF(F794&lt;=50000,ROUNDUP(F794/2,0)+12500,IF(F794&lt;=100000,ROUNDUP(F794/4,0)+25000,50000)))),MAX(IF(F794&lt;=0,0,IF(F794&lt;=25000,F794,IF(F794&lt;=50000,ROUNDUP(F794/2,0)+12500,IF(F794&lt;=100000,ROUNDUP(F794/4,0)+25000,50000)))),MIN(IF(AND(D794="はい",C794&gt;=2026,C794&lt;=2027),IF(E794&lt;=0,0,IF(E794&lt;=30000,E794,IF(E794&lt;=60000,ROUNDUP(E794/2,0)+15000,IF(E794&lt;=120000,ROUNDUP(E794/4,0)+30000,60000)))),IF(E794&lt;=0,0,IF(E794&lt;=20000,E794,IF(E794&lt;=40000,ROUNDUP(E794/2,0)+10000,IF(E794&lt;=80000,ROUNDUP(E794/4,0)+20000,40000)))))+IF(F794&lt;=0,0,IF(F794&lt;=25000,F794,IF(F794&lt;=50000,ROUNDUP(F794/2,0)+12500,IF(F794&lt;=100000,ROUNDUP(F794/4,0)+25000,50000)))),IF(AND(D794="はい",C794&gt;=2026,C794&lt;=2027),60000,40000)))))</f>
        <v/>
      </c>
      <c r="P794" s="18">
        <f>IF(G794&lt;=0,0,IF(G794&lt;=20000,G794,IF(G794&lt;=40000,ROUNDUP(G794/2,0)+10000,IF(G794&lt;=80000,ROUNDUP(G794/4,0)+20000,40000))))</f>
        <v/>
      </c>
      <c r="Q794" s="18">
        <f>IF(I794&lt;=0,IF(H794&lt;=0,0,IF(H794&lt;=20000,H794,IF(H794&lt;=40000,ROUNDUP(H794/2,0)+10000,IF(H794&lt;=80000,ROUNDUP(H794/4,0)+20000,40000)))),IF(H794&lt;=0,IF(I794&lt;=0,0,IF(I794&lt;=25000,I794,IF(I794&lt;=50000,ROUNDUP(I794/2,0)+12500,IF(I794&lt;=100000,ROUNDUP(I794/4,0)+25000,50000)))),MAX(IF(I794&lt;=0,0,IF(I794&lt;=25000,I794,IF(I794&lt;=50000,ROUNDUP(I794/2,0)+12500,IF(I794&lt;=100000,ROUNDUP(I794/4,0)+25000,50000)))),MIN(IF(H794&lt;=0,0,IF(H794&lt;=20000,H794,IF(H794&lt;=40000,ROUNDUP(H794/2,0)+10000,IF(H794&lt;=80000,ROUNDUP(H794/4,0)+20000,40000))))+IF(I794&lt;=0,0,IF(I794&lt;=25000,I794,IF(I794&lt;=50000,ROUNDUP(I794/2,0)+12500,IF(I794&lt;=100000,ROUNDUP(I794/4,0)+25000,50000)))),40000))))</f>
        <v/>
      </c>
      <c r="R794" s="18">
        <f>MIN(120000,O794+P794+Q794)</f>
        <v/>
      </c>
      <c r="S794" s="18">
        <f>IF(F794&lt;=0,IF(E794&lt;=0,0,IF(E794&lt;=12000,E794,IF(E794&lt;=32000,ROUNDUP(E794/2,0)+6000,IF(E794&lt;=56000,ROUNDUP(E794/4,0)+14000,28000)))),IF(E794&lt;=0,IF(F794&lt;=0,0,IF(F794&lt;=15000,F794,IF(F794&lt;=40000,ROUNDUP(F794/2,0)+7500,IF(F794&lt;=70000,ROUNDUP(F794/4,0)+17500,35000)))),MAX(IF(F794&lt;=0,0,IF(F794&lt;=15000,F794,IF(F794&lt;=40000,ROUNDUP(F794/2,0)+7500,IF(F794&lt;=70000,ROUNDUP(F794/4,0)+17500,35000)))),MIN(IF(E794&lt;=0,0,IF(E794&lt;=12000,E794,IF(E794&lt;=32000,ROUNDUP(E794/2,0)+6000,IF(E794&lt;=56000,ROUNDUP(E794/4,0)+14000,28000))))+IF(F794&lt;=0,0,IF(F794&lt;=15000,F794,IF(F794&lt;=40000,ROUNDUP(F794/2,0)+7500,IF(F794&lt;=70000,ROUNDUP(F794/4,0)+17500,35000)))),28000))))</f>
        <v/>
      </c>
      <c r="T794" s="18">
        <f>IF(G794&lt;=0,0,IF(G794&lt;=12000,G794,IF(G794&lt;=32000,ROUNDUP(G794/2,0)+6000,IF(G794&lt;=56000,ROUNDUP(G794/4,0)+14000,28000))))</f>
        <v/>
      </c>
      <c r="U794" s="18">
        <f>IF(I794&lt;=0,IF(H794&lt;=0,0,IF(H794&lt;=12000,H794,IF(H794&lt;=32000,ROUNDUP(H794/2,0)+6000,IF(H794&lt;=56000,ROUNDUP(H794/4,0)+14000,28000)))),IF(H794&lt;=0,IF(I794&lt;=0,0,IF(I794&lt;=15000,I794,IF(I794&lt;=40000,ROUNDUP(I794/2,0)+7500,IF(I794&lt;=70000,ROUNDUP(I794/4,0)+17500,35000)))),MAX(IF(I794&lt;=0,0,IF(I794&lt;=15000,I794,IF(I794&lt;=40000,ROUNDUP(I794/2,0)+7500,IF(I794&lt;=70000,ROUNDUP(I794/4,0)+17500,35000)))),MIN(IF(H794&lt;=0,0,IF(H794&lt;=12000,H794,IF(H794&lt;=32000,ROUNDUP(H794/2,0)+6000,IF(H794&lt;=56000,ROUNDUP(H794/4,0)+14000,28000))))+IF(I794&lt;=0,0,IF(I794&lt;=15000,I794,IF(I794&lt;=40000,ROUNDUP(I794/2,0)+7500,IF(I794&lt;=70000,ROUNDUP(I794/4,0)+17500,35000)))),28000))))</f>
        <v/>
      </c>
      <c r="V794" s="18">
        <f>MIN(70000,S794+T794+U794)</f>
        <v/>
      </c>
      <c r="W794" s="18">
        <f>MAX(0,ROUNDDOWN(M794-J794-N794-K794-0,-3))</f>
        <v/>
      </c>
      <c r="X794" s="18">
        <f>MAX(0,ROUNDDOWN(M794-J794-N794-K794-R794,-3))</f>
        <v/>
      </c>
      <c r="Y794" s="18">
        <f>IF(W794&lt;=0,0,ROUNDDOWN((W794*LOOKUP(W794,{0,1950001,3300001,6950001,9000001,18000001,40000001},{0.05,0.1,0.2,0.23,0.33,0.4,0.45})-LOOKUP(W794,{0,1950001,3300001,6950001,9000001,18000001,40000001},{0,97500,427500,636000,1536000,2796000,4796000}))*1.021,-2))</f>
        <v/>
      </c>
      <c r="Z794" s="18">
        <f>IF(X794&lt;=0,0,ROUNDDOWN((X794*LOOKUP(X794,{0,1950001,3300001,6950001,9000001,18000001,40000001},{0.05,0.1,0.2,0.23,0.33,0.4,0.45})-LOOKUP(X794,{0,1950001,3300001,6950001,9000001,18000001,40000001},{0,97500,427500,636000,1536000,2796000,4796000}))*1.021,-2))</f>
        <v/>
      </c>
      <c r="AA794" s="18">
        <f>MAX(0,ROUNDDOWN(M794-J794-430000-L794-0,-3))</f>
        <v/>
      </c>
      <c r="AB794" s="18">
        <f>MAX(0,ROUNDDOWN(M794-J794-430000-L794-V794,-3))</f>
        <v/>
      </c>
      <c r="AC794" s="18">
        <f>IF(M794&lt;=450000,0,MAX(0,ROUNDDOWN(AA794*0.06-MIN(50000,AA794)*0.03,-2))+MAX(0,ROUNDDOWN(AA794*0.04-MIN(50000,AA794)*0.02,-2)))</f>
        <v/>
      </c>
      <c r="AD794" s="18">
        <f>IF(M794&lt;=450000,0,MAX(0,ROUNDDOWN(AB794*0.06-MIN(50000,AB794)*0.03,-2))+MAX(0,ROUNDDOWN(AB794*0.04-MIN(50000,AB794)*0.02,-2)))</f>
        <v/>
      </c>
      <c r="AE794" s="18">
        <f>Y794-Z794</f>
        <v/>
      </c>
      <c r="AF794" s="18">
        <f>AC794-AD794</f>
        <v/>
      </c>
      <c r="AG794" s="18">
        <f>AE794+AF794</f>
        <v/>
      </c>
      <c r="AH794" s="20">
        <f>IF(W794&lt;=0,0,LOOKUP(W794,{0,1950001,3300001,6950001,9000001,18000001,40000001},{0.05,0.1,0.2,0.23,0.33,0.4,0.45}))</f>
        <v/>
      </c>
    </row>
    <row r="795">
      <c r="A795" t="inlineStr">
        <is>
          <t>1万円刻み 3区分8万円ずつ</t>
        </is>
      </c>
      <c r="B795" s="18">
        <f>'4_1万円刻み'!$A$239</f>
        <v/>
      </c>
      <c r="C795" s="19" t="n">
        <v>2026</v>
      </c>
      <c r="D795" t="inlineStr">
        <is>
          <t>いいえ</t>
        </is>
      </c>
      <c r="E795" s="18" t="n">
        <v>80000</v>
      </c>
      <c r="F795" s="18" t="n">
        <v>0</v>
      </c>
      <c r="G795" s="18" t="n">
        <v>80000</v>
      </c>
      <c r="H795" s="18" t="n">
        <v>80000</v>
      </c>
      <c r="I795" s="18" t="n">
        <v>0</v>
      </c>
      <c r="J795" s="18">
        <f>ROUND(MIN(B795/12,650000)*12*0.0915+MIN(B795/12,1390000)*12*(0.0504+0)+B795*0.005,0)</f>
        <v/>
      </c>
      <c r="K795" s="18" t="n">
        <v>0</v>
      </c>
      <c r="L795" s="18" t="n">
        <v>0</v>
      </c>
      <c r="M795" s="18">
        <f>ROUND(IF(C795&gt;=2026,IF(B795&lt;741000,0,IF(B795&lt;2191000,B795-740000,IF(B795&lt;2193000,1451000,IF(B795&lt;2196000,1453000,IF(B795&lt;2200000,1456000,IF(B795&lt;3600000,ROUNDDOWN(B795/4,-3)*2.8-80000,IF(B795&lt;6600000,ROUNDDOWN(B795/4,-3)*3.2-440000,IF(B795&lt;8500000,ROUNDDOWN(B795*0.9,0)-1100000,B795-1950000)))))))),IF(B795&lt;651000,0,IF(B795&lt;1900000,B795-650000,IF(B795&lt;3600000,ROUNDDOWN(B795/4,-3)*2.8-80000,IF(B795&lt;6600000,ROUNDDOWN(B795/4,-3)*3.2-440000,IF(B795&lt;8500000,ROUNDDOWN(B795*0.9,0)-1100000,B795-1950000)))))),0)</f>
        <v/>
      </c>
      <c r="N795" s="18">
        <f>IF(M795&gt;23500000,NA(),IF(C795&gt;=2026,IF(M795&lt;=4890000,1040000,IF(M795&lt;=6550000,670000,620000)),IF(M795&lt;=1320000,950000,IF(M795&lt;=3360000,880000,IF(M795&lt;=4890000,680000,IF(M795&lt;=6550000,630000,580000))))))</f>
        <v/>
      </c>
      <c r="O795" s="18">
        <f>IF(F795&lt;=0,IF(AND(D795="はい",C795&gt;=2026,C795&lt;=2027),IF(E795&lt;=0,0,IF(E795&lt;=30000,E795,IF(E795&lt;=60000,ROUNDUP(E795/2,0)+15000,IF(E795&lt;=120000,ROUNDUP(E795/4,0)+30000,60000)))),IF(E795&lt;=0,0,IF(E795&lt;=20000,E795,IF(E795&lt;=40000,ROUNDUP(E795/2,0)+10000,IF(E795&lt;=80000,ROUNDUP(E795/4,0)+20000,40000))))),IF(E795&lt;=0,IF(F795&lt;=0,0,IF(F795&lt;=25000,F795,IF(F795&lt;=50000,ROUNDUP(F795/2,0)+12500,IF(F795&lt;=100000,ROUNDUP(F795/4,0)+25000,50000)))),MAX(IF(F795&lt;=0,0,IF(F795&lt;=25000,F795,IF(F795&lt;=50000,ROUNDUP(F795/2,0)+12500,IF(F795&lt;=100000,ROUNDUP(F795/4,0)+25000,50000)))),MIN(IF(AND(D795="はい",C795&gt;=2026,C795&lt;=2027),IF(E795&lt;=0,0,IF(E795&lt;=30000,E795,IF(E795&lt;=60000,ROUNDUP(E795/2,0)+15000,IF(E795&lt;=120000,ROUNDUP(E795/4,0)+30000,60000)))),IF(E795&lt;=0,0,IF(E795&lt;=20000,E795,IF(E795&lt;=40000,ROUNDUP(E795/2,0)+10000,IF(E795&lt;=80000,ROUNDUP(E795/4,0)+20000,40000)))))+IF(F795&lt;=0,0,IF(F795&lt;=25000,F795,IF(F795&lt;=50000,ROUNDUP(F795/2,0)+12500,IF(F795&lt;=100000,ROUNDUP(F795/4,0)+25000,50000)))),IF(AND(D795="はい",C795&gt;=2026,C795&lt;=2027),60000,40000)))))</f>
        <v/>
      </c>
      <c r="P795" s="18">
        <f>IF(G795&lt;=0,0,IF(G795&lt;=20000,G795,IF(G795&lt;=40000,ROUNDUP(G795/2,0)+10000,IF(G795&lt;=80000,ROUNDUP(G795/4,0)+20000,40000))))</f>
        <v/>
      </c>
      <c r="Q795" s="18">
        <f>IF(I795&lt;=0,IF(H795&lt;=0,0,IF(H795&lt;=20000,H795,IF(H795&lt;=40000,ROUNDUP(H795/2,0)+10000,IF(H795&lt;=80000,ROUNDUP(H795/4,0)+20000,40000)))),IF(H795&lt;=0,IF(I795&lt;=0,0,IF(I795&lt;=25000,I795,IF(I795&lt;=50000,ROUNDUP(I795/2,0)+12500,IF(I795&lt;=100000,ROUNDUP(I795/4,0)+25000,50000)))),MAX(IF(I795&lt;=0,0,IF(I795&lt;=25000,I795,IF(I795&lt;=50000,ROUNDUP(I795/2,0)+12500,IF(I795&lt;=100000,ROUNDUP(I795/4,0)+25000,50000)))),MIN(IF(H795&lt;=0,0,IF(H795&lt;=20000,H795,IF(H795&lt;=40000,ROUNDUP(H795/2,0)+10000,IF(H795&lt;=80000,ROUNDUP(H795/4,0)+20000,40000))))+IF(I795&lt;=0,0,IF(I795&lt;=25000,I795,IF(I795&lt;=50000,ROUNDUP(I795/2,0)+12500,IF(I795&lt;=100000,ROUNDUP(I795/4,0)+25000,50000)))),40000))))</f>
        <v/>
      </c>
      <c r="R795" s="18">
        <f>MIN(120000,O795+P795+Q795)</f>
        <v/>
      </c>
      <c r="S795" s="18">
        <f>IF(F795&lt;=0,IF(E795&lt;=0,0,IF(E795&lt;=12000,E795,IF(E795&lt;=32000,ROUNDUP(E795/2,0)+6000,IF(E795&lt;=56000,ROUNDUP(E795/4,0)+14000,28000)))),IF(E795&lt;=0,IF(F795&lt;=0,0,IF(F795&lt;=15000,F795,IF(F795&lt;=40000,ROUNDUP(F795/2,0)+7500,IF(F795&lt;=70000,ROUNDUP(F795/4,0)+17500,35000)))),MAX(IF(F795&lt;=0,0,IF(F795&lt;=15000,F795,IF(F795&lt;=40000,ROUNDUP(F795/2,0)+7500,IF(F795&lt;=70000,ROUNDUP(F795/4,0)+17500,35000)))),MIN(IF(E795&lt;=0,0,IF(E795&lt;=12000,E795,IF(E795&lt;=32000,ROUNDUP(E795/2,0)+6000,IF(E795&lt;=56000,ROUNDUP(E795/4,0)+14000,28000))))+IF(F795&lt;=0,0,IF(F795&lt;=15000,F795,IF(F795&lt;=40000,ROUNDUP(F795/2,0)+7500,IF(F795&lt;=70000,ROUNDUP(F795/4,0)+17500,35000)))),28000))))</f>
        <v/>
      </c>
      <c r="T795" s="18">
        <f>IF(G795&lt;=0,0,IF(G795&lt;=12000,G795,IF(G795&lt;=32000,ROUNDUP(G795/2,0)+6000,IF(G795&lt;=56000,ROUNDUP(G795/4,0)+14000,28000))))</f>
        <v/>
      </c>
      <c r="U795" s="18">
        <f>IF(I795&lt;=0,IF(H795&lt;=0,0,IF(H795&lt;=12000,H795,IF(H795&lt;=32000,ROUNDUP(H795/2,0)+6000,IF(H795&lt;=56000,ROUNDUP(H795/4,0)+14000,28000)))),IF(H795&lt;=0,IF(I795&lt;=0,0,IF(I795&lt;=15000,I795,IF(I795&lt;=40000,ROUNDUP(I795/2,0)+7500,IF(I795&lt;=70000,ROUNDUP(I795/4,0)+17500,35000)))),MAX(IF(I795&lt;=0,0,IF(I795&lt;=15000,I795,IF(I795&lt;=40000,ROUNDUP(I795/2,0)+7500,IF(I795&lt;=70000,ROUNDUP(I795/4,0)+17500,35000)))),MIN(IF(H795&lt;=0,0,IF(H795&lt;=12000,H795,IF(H795&lt;=32000,ROUNDUP(H795/2,0)+6000,IF(H795&lt;=56000,ROUNDUP(H795/4,0)+14000,28000))))+IF(I795&lt;=0,0,IF(I795&lt;=15000,I795,IF(I795&lt;=40000,ROUNDUP(I795/2,0)+7500,IF(I795&lt;=70000,ROUNDUP(I795/4,0)+17500,35000)))),28000))))</f>
        <v/>
      </c>
      <c r="V795" s="18">
        <f>MIN(70000,S795+T795+U795)</f>
        <v/>
      </c>
      <c r="W795" s="18">
        <f>MAX(0,ROUNDDOWN(M795-J795-N795-K795-0,-3))</f>
        <v/>
      </c>
      <c r="X795" s="18">
        <f>MAX(0,ROUNDDOWN(M795-J795-N795-K795-R795,-3))</f>
        <v/>
      </c>
      <c r="Y795" s="18">
        <f>IF(W795&lt;=0,0,ROUNDDOWN((W795*LOOKUP(W795,{0,1950001,3300001,6950001,9000001,18000001,40000001},{0.05,0.1,0.2,0.23,0.33,0.4,0.45})-LOOKUP(W795,{0,1950001,3300001,6950001,9000001,18000001,40000001},{0,97500,427500,636000,1536000,2796000,4796000}))*1.021,-2))</f>
        <v/>
      </c>
      <c r="Z795" s="18">
        <f>IF(X795&lt;=0,0,ROUNDDOWN((X795*LOOKUP(X795,{0,1950001,3300001,6950001,9000001,18000001,40000001},{0.05,0.1,0.2,0.23,0.33,0.4,0.45})-LOOKUP(X795,{0,1950001,3300001,6950001,9000001,18000001,40000001},{0,97500,427500,636000,1536000,2796000,4796000}))*1.021,-2))</f>
        <v/>
      </c>
      <c r="AA795" s="18">
        <f>MAX(0,ROUNDDOWN(M795-J795-430000-L795-0,-3))</f>
        <v/>
      </c>
      <c r="AB795" s="18">
        <f>MAX(0,ROUNDDOWN(M795-J795-430000-L795-V795,-3))</f>
        <v/>
      </c>
      <c r="AC795" s="18">
        <f>IF(M795&lt;=450000,0,MAX(0,ROUNDDOWN(AA795*0.06-MIN(50000,AA795)*0.03,-2))+MAX(0,ROUNDDOWN(AA795*0.04-MIN(50000,AA795)*0.02,-2)))</f>
        <v/>
      </c>
      <c r="AD795" s="18">
        <f>IF(M795&lt;=450000,0,MAX(0,ROUNDDOWN(AB795*0.06-MIN(50000,AB795)*0.03,-2))+MAX(0,ROUNDDOWN(AB795*0.04-MIN(50000,AB795)*0.02,-2)))</f>
        <v/>
      </c>
      <c r="AE795" s="18">
        <f>Y795-Z795</f>
        <v/>
      </c>
      <c r="AF795" s="18">
        <f>AC795-AD795</f>
        <v/>
      </c>
      <c r="AG795" s="18">
        <f>AE795+AF795</f>
        <v/>
      </c>
      <c r="AH795" s="20">
        <f>IF(W795&lt;=0,0,LOOKUP(W795,{0,1950001,3300001,6950001,9000001,18000001,40000001},{0.05,0.1,0.2,0.23,0.33,0.4,0.45}))</f>
        <v/>
      </c>
    </row>
    <row r="796">
      <c r="A796" t="inlineStr">
        <is>
          <t>1万円刻み 一般8万円</t>
        </is>
      </c>
      <c r="B796" s="18">
        <f>'4_1万円刻み'!$A$239</f>
        <v/>
      </c>
      <c r="C796" s="19" t="n">
        <v>2026</v>
      </c>
      <c r="D796" t="inlineStr">
        <is>
          <t>いいえ</t>
        </is>
      </c>
      <c r="E796" s="18" t="n">
        <v>80000</v>
      </c>
      <c r="F796" s="18" t="n">
        <v>0</v>
      </c>
      <c r="G796" s="18" t="n">
        <v>0</v>
      </c>
      <c r="H796" s="18" t="n">
        <v>0</v>
      </c>
      <c r="I796" s="18" t="n">
        <v>0</v>
      </c>
      <c r="J796" s="18">
        <f>ROUND(MIN(B796/12,650000)*12*0.0915+MIN(B796/12,1390000)*12*(0.0504+0)+B796*0.005,0)</f>
        <v/>
      </c>
      <c r="K796" s="18" t="n">
        <v>0</v>
      </c>
      <c r="L796" s="18" t="n">
        <v>0</v>
      </c>
      <c r="M796" s="18">
        <f>ROUND(IF(C796&gt;=2026,IF(B796&lt;741000,0,IF(B796&lt;2191000,B796-740000,IF(B796&lt;2193000,1451000,IF(B796&lt;2196000,1453000,IF(B796&lt;2200000,1456000,IF(B796&lt;3600000,ROUNDDOWN(B796/4,-3)*2.8-80000,IF(B796&lt;6600000,ROUNDDOWN(B796/4,-3)*3.2-440000,IF(B796&lt;8500000,ROUNDDOWN(B796*0.9,0)-1100000,B796-1950000)))))))),IF(B796&lt;651000,0,IF(B796&lt;1900000,B796-650000,IF(B796&lt;3600000,ROUNDDOWN(B796/4,-3)*2.8-80000,IF(B796&lt;6600000,ROUNDDOWN(B796/4,-3)*3.2-440000,IF(B796&lt;8500000,ROUNDDOWN(B796*0.9,0)-1100000,B796-1950000)))))),0)</f>
        <v/>
      </c>
      <c r="N796" s="18">
        <f>IF(M796&gt;23500000,NA(),IF(C796&gt;=2026,IF(M796&lt;=4890000,1040000,IF(M796&lt;=6550000,670000,620000)),IF(M796&lt;=1320000,950000,IF(M796&lt;=3360000,880000,IF(M796&lt;=4890000,680000,IF(M796&lt;=6550000,630000,580000))))))</f>
        <v/>
      </c>
      <c r="O796" s="18">
        <f>IF(F796&lt;=0,IF(AND(D796="はい",C796&gt;=2026,C796&lt;=2027),IF(E796&lt;=0,0,IF(E796&lt;=30000,E796,IF(E796&lt;=60000,ROUNDUP(E796/2,0)+15000,IF(E796&lt;=120000,ROUNDUP(E796/4,0)+30000,60000)))),IF(E796&lt;=0,0,IF(E796&lt;=20000,E796,IF(E796&lt;=40000,ROUNDUP(E796/2,0)+10000,IF(E796&lt;=80000,ROUNDUP(E796/4,0)+20000,40000))))),IF(E796&lt;=0,IF(F796&lt;=0,0,IF(F796&lt;=25000,F796,IF(F796&lt;=50000,ROUNDUP(F796/2,0)+12500,IF(F796&lt;=100000,ROUNDUP(F796/4,0)+25000,50000)))),MAX(IF(F796&lt;=0,0,IF(F796&lt;=25000,F796,IF(F796&lt;=50000,ROUNDUP(F796/2,0)+12500,IF(F796&lt;=100000,ROUNDUP(F796/4,0)+25000,50000)))),MIN(IF(AND(D796="はい",C796&gt;=2026,C796&lt;=2027),IF(E796&lt;=0,0,IF(E796&lt;=30000,E796,IF(E796&lt;=60000,ROUNDUP(E796/2,0)+15000,IF(E796&lt;=120000,ROUNDUP(E796/4,0)+30000,60000)))),IF(E796&lt;=0,0,IF(E796&lt;=20000,E796,IF(E796&lt;=40000,ROUNDUP(E796/2,0)+10000,IF(E796&lt;=80000,ROUNDUP(E796/4,0)+20000,40000)))))+IF(F796&lt;=0,0,IF(F796&lt;=25000,F796,IF(F796&lt;=50000,ROUNDUP(F796/2,0)+12500,IF(F796&lt;=100000,ROUNDUP(F796/4,0)+25000,50000)))),IF(AND(D796="はい",C796&gt;=2026,C796&lt;=2027),60000,40000)))))</f>
        <v/>
      </c>
      <c r="P796" s="18">
        <f>IF(G796&lt;=0,0,IF(G796&lt;=20000,G796,IF(G796&lt;=40000,ROUNDUP(G796/2,0)+10000,IF(G796&lt;=80000,ROUNDUP(G796/4,0)+20000,40000))))</f>
        <v/>
      </c>
      <c r="Q796" s="18">
        <f>IF(I796&lt;=0,IF(H796&lt;=0,0,IF(H796&lt;=20000,H796,IF(H796&lt;=40000,ROUNDUP(H796/2,0)+10000,IF(H796&lt;=80000,ROUNDUP(H796/4,0)+20000,40000)))),IF(H796&lt;=0,IF(I796&lt;=0,0,IF(I796&lt;=25000,I796,IF(I796&lt;=50000,ROUNDUP(I796/2,0)+12500,IF(I796&lt;=100000,ROUNDUP(I796/4,0)+25000,50000)))),MAX(IF(I796&lt;=0,0,IF(I796&lt;=25000,I796,IF(I796&lt;=50000,ROUNDUP(I796/2,0)+12500,IF(I796&lt;=100000,ROUNDUP(I796/4,0)+25000,50000)))),MIN(IF(H796&lt;=0,0,IF(H796&lt;=20000,H796,IF(H796&lt;=40000,ROUNDUP(H796/2,0)+10000,IF(H796&lt;=80000,ROUNDUP(H796/4,0)+20000,40000))))+IF(I796&lt;=0,0,IF(I796&lt;=25000,I796,IF(I796&lt;=50000,ROUNDUP(I796/2,0)+12500,IF(I796&lt;=100000,ROUNDUP(I796/4,0)+25000,50000)))),40000))))</f>
        <v/>
      </c>
      <c r="R796" s="18">
        <f>MIN(120000,O796+P796+Q796)</f>
        <v/>
      </c>
      <c r="S796" s="18">
        <f>IF(F796&lt;=0,IF(E796&lt;=0,0,IF(E796&lt;=12000,E796,IF(E796&lt;=32000,ROUNDUP(E796/2,0)+6000,IF(E796&lt;=56000,ROUNDUP(E796/4,0)+14000,28000)))),IF(E796&lt;=0,IF(F796&lt;=0,0,IF(F796&lt;=15000,F796,IF(F796&lt;=40000,ROUNDUP(F796/2,0)+7500,IF(F796&lt;=70000,ROUNDUP(F796/4,0)+17500,35000)))),MAX(IF(F796&lt;=0,0,IF(F796&lt;=15000,F796,IF(F796&lt;=40000,ROUNDUP(F796/2,0)+7500,IF(F796&lt;=70000,ROUNDUP(F796/4,0)+17500,35000)))),MIN(IF(E796&lt;=0,0,IF(E796&lt;=12000,E796,IF(E796&lt;=32000,ROUNDUP(E796/2,0)+6000,IF(E796&lt;=56000,ROUNDUP(E796/4,0)+14000,28000))))+IF(F796&lt;=0,0,IF(F796&lt;=15000,F796,IF(F796&lt;=40000,ROUNDUP(F796/2,0)+7500,IF(F796&lt;=70000,ROUNDUP(F796/4,0)+17500,35000)))),28000))))</f>
        <v/>
      </c>
      <c r="T796" s="18">
        <f>IF(G796&lt;=0,0,IF(G796&lt;=12000,G796,IF(G796&lt;=32000,ROUNDUP(G796/2,0)+6000,IF(G796&lt;=56000,ROUNDUP(G796/4,0)+14000,28000))))</f>
        <v/>
      </c>
      <c r="U796" s="18">
        <f>IF(I796&lt;=0,IF(H796&lt;=0,0,IF(H796&lt;=12000,H796,IF(H796&lt;=32000,ROUNDUP(H796/2,0)+6000,IF(H796&lt;=56000,ROUNDUP(H796/4,0)+14000,28000)))),IF(H796&lt;=0,IF(I796&lt;=0,0,IF(I796&lt;=15000,I796,IF(I796&lt;=40000,ROUNDUP(I796/2,0)+7500,IF(I796&lt;=70000,ROUNDUP(I796/4,0)+17500,35000)))),MAX(IF(I796&lt;=0,0,IF(I796&lt;=15000,I796,IF(I796&lt;=40000,ROUNDUP(I796/2,0)+7500,IF(I796&lt;=70000,ROUNDUP(I796/4,0)+17500,35000)))),MIN(IF(H796&lt;=0,0,IF(H796&lt;=12000,H796,IF(H796&lt;=32000,ROUNDUP(H796/2,0)+6000,IF(H796&lt;=56000,ROUNDUP(H796/4,0)+14000,28000))))+IF(I796&lt;=0,0,IF(I796&lt;=15000,I796,IF(I796&lt;=40000,ROUNDUP(I796/2,0)+7500,IF(I796&lt;=70000,ROUNDUP(I796/4,0)+17500,35000)))),28000))))</f>
        <v/>
      </c>
      <c r="V796" s="18">
        <f>MIN(70000,S796+T796+U796)</f>
        <v/>
      </c>
      <c r="W796" s="18">
        <f>MAX(0,ROUNDDOWN(M796-J796-N796-K796-0,-3))</f>
        <v/>
      </c>
      <c r="X796" s="18">
        <f>MAX(0,ROUNDDOWN(M796-J796-N796-K796-R796,-3))</f>
        <v/>
      </c>
      <c r="Y796" s="18">
        <f>IF(W796&lt;=0,0,ROUNDDOWN((W796*LOOKUP(W796,{0,1950001,3300001,6950001,9000001,18000001,40000001},{0.05,0.1,0.2,0.23,0.33,0.4,0.45})-LOOKUP(W796,{0,1950001,3300001,6950001,9000001,18000001,40000001},{0,97500,427500,636000,1536000,2796000,4796000}))*1.021,-2))</f>
        <v/>
      </c>
      <c r="Z796" s="18">
        <f>IF(X796&lt;=0,0,ROUNDDOWN((X796*LOOKUP(X796,{0,1950001,3300001,6950001,9000001,18000001,40000001},{0.05,0.1,0.2,0.23,0.33,0.4,0.45})-LOOKUP(X796,{0,1950001,3300001,6950001,9000001,18000001,40000001},{0,97500,427500,636000,1536000,2796000,4796000}))*1.021,-2))</f>
        <v/>
      </c>
      <c r="AA796" s="18">
        <f>MAX(0,ROUNDDOWN(M796-J796-430000-L796-0,-3))</f>
        <v/>
      </c>
      <c r="AB796" s="18">
        <f>MAX(0,ROUNDDOWN(M796-J796-430000-L796-V796,-3))</f>
        <v/>
      </c>
      <c r="AC796" s="18">
        <f>IF(M796&lt;=450000,0,MAX(0,ROUNDDOWN(AA796*0.06-MIN(50000,AA796)*0.03,-2))+MAX(0,ROUNDDOWN(AA796*0.04-MIN(50000,AA796)*0.02,-2)))</f>
        <v/>
      </c>
      <c r="AD796" s="18">
        <f>IF(M796&lt;=450000,0,MAX(0,ROUNDDOWN(AB796*0.06-MIN(50000,AB796)*0.03,-2))+MAX(0,ROUNDDOWN(AB796*0.04-MIN(50000,AB796)*0.02,-2)))</f>
        <v/>
      </c>
      <c r="AE796" s="18">
        <f>Y796-Z796</f>
        <v/>
      </c>
      <c r="AF796" s="18">
        <f>AC796-AD796</f>
        <v/>
      </c>
      <c r="AG796" s="18">
        <f>AE796+AF796</f>
        <v/>
      </c>
      <c r="AH796" s="20">
        <f>IF(W796&lt;=0,0,LOOKUP(W796,{0,1950001,3300001,6950001,9000001,18000001,40000001},{0.05,0.1,0.2,0.23,0.33,0.4,0.45}))</f>
        <v/>
      </c>
    </row>
    <row r="797">
      <c r="A797" t="inlineStr">
        <is>
          <t>1万円刻み 特例あり一般12万円</t>
        </is>
      </c>
      <c r="B797" s="18">
        <f>'4_1万円刻み'!$A$239</f>
        <v/>
      </c>
      <c r="C797" s="19" t="n">
        <v>2026</v>
      </c>
      <c r="D797" t="inlineStr">
        <is>
          <t>はい</t>
        </is>
      </c>
      <c r="E797" s="18" t="n">
        <v>120000</v>
      </c>
      <c r="F797" s="18" t="n">
        <v>0</v>
      </c>
      <c r="G797" s="18" t="n">
        <v>0</v>
      </c>
      <c r="H797" s="18" t="n">
        <v>0</v>
      </c>
      <c r="I797" s="18" t="n">
        <v>0</v>
      </c>
      <c r="J797" s="18">
        <f>ROUND(MIN(B797/12,650000)*12*0.0915+MIN(B797/12,1390000)*12*(0.0504+0)+B797*0.005,0)</f>
        <v/>
      </c>
      <c r="K797" s="18" t="n">
        <v>0</v>
      </c>
      <c r="L797" s="18" t="n">
        <v>0</v>
      </c>
      <c r="M797" s="18">
        <f>ROUND(IF(C797&gt;=2026,IF(B797&lt;741000,0,IF(B797&lt;2191000,B797-740000,IF(B797&lt;2193000,1451000,IF(B797&lt;2196000,1453000,IF(B797&lt;2200000,1456000,IF(B797&lt;3600000,ROUNDDOWN(B797/4,-3)*2.8-80000,IF(B797&lt;6600000,ROUNDDOWN(B797/4,-3)*3.2-440000,IF(B797&lt;8500000,ROUNDDOWN(B797*0.9,0)-1100000,B797-1950000)))))))),IF(B797&lt;651000,0,IF(B797&lt;1900000,B797-650000,IF(B797&lt;3600000,ROUNDDOWN(B797/4,-3)*2.8-80000,IF(B797&lt;6600000,ROUNDDOWN(B797/4,-3)*3.2-440000,IF(B797&lt;8500000,ROUNDDOWN(B797*0.9,0)-1100000,B797-1950000)))))),0)</f>
        <v/>
      </c>
      <c r="N797" s="18">
        <f>IF(M797&gt;23500000,NA(),IF(C797&gt;=2026,IF(M797&lt;=4890000,1040000,IF(M797&lt;=6550000,670000,620000)),IF(M797&lt;=1320000,950000,IF(M797&lt;=3360000,880000,IF(M797&lt;=4890000,680000,IF(M797&lt;=6550000,630000,580000))))))</f>
        <v/>
      </c>
      <c r="O797" s="18">
        <f>IF(F797&lt;=0,IF(AND(D797="はい",C797&gt;=2026,C797&lt;=2027),IF(E797&lt;=0,0,IF(E797&lt;=30000,E797,IF(E797&lt;=60000,ROUNDUP(E797/2,0)+15000,IF(E797&lt;=120000,ROUNDUP(E797/4,0)+30000,60000)))),IF(E797&lt;=0,0,IF(E797&lt;=20000,E797,IF(E797&lt;=40000,ROUNDUP(E797/2,0)+10000,IF(E797&lt;=80000,ROUNDUP(E797/4,0)+20000,40000))))),IF(E797&lt;=0,IF(F797&lt;=0,0,IF(F797&lt;=25000,F797,IF(F797&lt;=50000,ROUNDUP(F797/2,0)+12500,IF(F797&lt;=100000,ROUNDUP(F797/4,0)+25000,50000)))),MAX(IF(F797&lt;=0,0,IF(F797&lt;=25000,F797,IF(F797&lt;=50000,ROUNDUP(F797/2,0)+12500,IF(F797&lt;=100000,ROUNDUP(F797/4,0)+25000,50000)))),MIN(IF(AND(D797="はい",C797&gt;=2026,C797&lt;=2027),IF(E797&lt;=0,0,IF(E797&lt;=30000,E797,IF(E797&lt;=60000,ROUNDUP(E797/2,0)+15000,IF(E797&lt;=120000,ROUNDUP(E797/4,0)+30000,60000)))),IF(E797&lt;=0,0,IF(E797&lt;=20000,E797,IF(E797&lt;=40000,ROUNDUP(E797/2,0)+10000,IF(E797&lt;=80000,ROUNDUP(E797/4,0)+20000,40000)))))+IF(F797&lt;=0,0,IF(F797&lt;=25000,F797,IF(F797&lt;=50000,ROUNDUP(F797/2,0)+12500,IF(F797&lt;=100000,ROUNDUP(F797/4,0)+25000,50000)))),IF(AND(D797="はい",C797&gt;=2026,C797&lt;=2027),60000,40000)))))</f>
        <v/>
      </c>
      <c r="P797" s="18">
        <f>IF(G797&lt;=0,0,IF(G797&lt;=20000,G797,IF(G797&lt;=40000,ROUNDUP(G797/2,0)+10000,IF(G797&lt;=80000,ROUNDUP(G797/4,0)+20000,40000))))</f>
        <v/>
      </c>
      <c r="Q797" s="18">
        <f>IF(I797&lt;=0,IF(H797&lt;=0,0,IF(H797&lt;=20000,H797,IF(H797&lt;=40000,ROUNDUP(H797/2,0)+10000,IF(H797&lt;=80000,ROUNDUP(H797/4,0)+20000,40000)))),IF(H797&lt;=0,IF(I797&lt;=0,0,IF(I797&lt;=25000,I797,IF(I797&lt;=50000,ROUNDUP(I797/2,0)+12500,IF(I797&lt;=100000,ROUNDUP(I797/4,0)+25000,50000)))),MAX(IF(I797&lt;=0,0,IF(I797&lt;=25000,I797,IF(I797&lt;=50000,ROUNDUP(I797/2,0)+12500,IF(I797&lt;=100000,ROUNDUP(I797/4,0)+25000,50000)))),MIN(IF(H797&lt;=0,0,IF(H797&lt;=20000,H797,IF(H797&lt;=40000,ROUNDUP(H797/2,0)+10000,IF(H797&lt;=80000,ROUNDUP(H797/4,0)+20000,40000))))+IF(I797&lt;=0,0,IF(I797&lt;=25000,I797,IF(I797&lt;=50000,ROUNDUP(I797/2,0)+12500,IF(I797&lt;=100000,ROUNDUP(I797/4,0)+25000,50000)))),40000))))</f>
        <v/>
      </c>
      <c r="R797" s="18">
        <f>MIN(120000,O797+P797+Q797)</f>
        <v/>
      </c>
      <c r="S797" s="18">
        <f>IF(F797&lt;=0,IF(E797&lt;=0,0,IF(E797&lt;=12000,E797,IF(E797&lt;=32000,ROUNDUP(E797/2,0)+6000,IF(E797&lt;=56000,ROUNDUP(E797/4,0)+14000,28000)))),IF(E797&lt;=0,IF(F797&lt;=0,0,IF(F797&lt;=15000,F797,IF(F797&lt;=40000,ROUNDUP(F797/2,0)+7500,IF(F797&lt;=70000,ROUNDUP(F797/4,0)+17500,35000)))),MAX(IF(F797&lt;=0,0,IF(F797&lt;=15000,F797,IF(F797&lt;=40000,ROUNDUP(F797/2,0)+7500,IF(F797&lt;=70000,ROUNDUP(F797/4,0)+17500,35000)))),MIN(IF(E797&lt;=0,0,IF(E797&lt;=12000,E797,IF(E797&lt;=32000,ROUNDUP(E797/2,0)+6000,IF(E797&lt;=56000,ROUNDUP(E797/4,0)+14000,28000))))+IF(F797&lt;=0,0,IF(F797&lt;=15000,F797,IF(F797&lt;=40000,ROUNDUP(F797/2,0)+7500,IF(F797&lt;=70000,ROUNDUP(F797/4,0)+17500,35000)))),28000))))</f>
        <v/>
      </c>
      <c r="T797" s="18">
        <f>IF(G797&lt;=0,0,IF(G797&lt;=12000,G797,IF(G797&lt;=32000,ROUNDUP(G797/2,0)+6000,IF(G797&lt;=56000,ROUNDUP(G797/4,0)+14000,28000))))</f>
        <v/>
      </c>
      <c r="U797" s="18">
        <f>IF(I797&lt;=0,IF(H797&lt;=0,0,IF(H797&lt;=12000,H797,IF(H797&lt;=32000,ROUNDUP(H797/2,0)+6000,IF(H797&lt;=56000,ROUNDUP(H797/4,0)+14000,28000)))),IF(H797&lt;=0,IF(I797&lt;=0,0,IF(I797&lt;=15000,I797,IF(I797&lt;=40000,ROUNDUP(I797/2,0)+7500,IF(I797&lt;=70000,ROUNDUP(I797/4,0)+17500,35000)))),MAX(IF(I797&lt;=0,0,IF(I797&lt;=15000,I797,IF(I797&lt;=40000,ROUNDUP(I797/2,0)+7500,IF(I797&lt;=70000,ROUNDUP(I797/4,0)+17500,35000)))),MIN(IF(H797&lt;=0,0,IF(H797&lt;=12000,H797,IF(H797&lt;=32000,ROUNDUP(H797/2,0)+6000,IF(H797&lt;=56000,ROUNDUP(H797/4,0)+14000,28000))))+IF(I797&lt;=0,0,IF(I797&lt;=15000,I797,IF(I797&lt;=40000,ROUNDUP(I797/2,0)+7500,IF(I797&lt;=70000,ROUNDUP(I797/4,0)+17500,35000)))),28000))))</f>
        <v/>
      </c>
      <c r="V797" s="18">
        <f>MIN(70000,S797+T797+U797)</f>
        <v/>
      </c>
      <c r="W797" s="18">
        <f>MAX(0,ROUNDDOWN(M797-J797-N797-K797-0,-3))</f>
        <v/>
      </c>
      <c r="X797" s="18">
        <f>MAX(0,ROUNDDOWN(M797-J797-N797-K797-R797,-3))</f>
        <v/>
      </c>
      <c r="Y797" s="18">
        <f>IF(W797&lt;=0,0,ROUNDDOWN((W797*LOOKUP(W797,{0,1950001,3300001,6950001,9000001,18000001,40000001},{0.05,0.1,0.2,0.23,0.33,0.4,0.45})-LOOKUP(W797,{0,1950001,3300001,6950001,9000001,18000001,40000001},{0,97500,427500,636000,1536000,2796000,4796000}))*1.021,-2))</f>
        <v/>
      </c>
      <c r="Z797" s="18">
        <f>IF(X797&lt;=0,0,ROUNDDOWN((X797*LOOKUP(X797,{0,1950001,3300001,6950001,9000001,18000001,40000001},{0.05,0.1,0.2,0.23,0.33,0.4,0.45})-LOOKUP(X797,{0,1950001,3300001,6950001,9000001,18000001,40000001},{0,97500,427500,636000,1536000,2796000,4796000}))*1.021,-2))</f>
        <v/>
      </c>
      <c r="AA797" s="18">
        <f>MAX(0,ROUNDDOWN(M797-J797-430000-L797-0,-3))</f>
        <v/>
      </c>
      <c r="AB797" s="18">
        <f>MAX(0,ROUNDDOWN(M797-J797-430000-L797-V797,-3))</f>
        <v/>
      </c>
      <c r="AC797" s="18">
        <f>IF(M797&lt;=450000,0,MAX(0,ROUNDDOWN(AA797*0.06-MIN(50000,AA797)*0.03,-2))+MAX(0,ROUNDDOWN(AA797*0.04-MIN(50000,AA797)*0.02,-2)))</f>
        <v/>
      </c>
      <c r="AD797" s="18">
        <f>IF(M797&lt;=450000,0,MAX(0,ROUNDDOWN(AB797*0.06-MIN(50000,AB797)*0.03,-2))+MAX(0,ROUNDDOWN(AB797*0.04-MIN(50000,AB797)*0.02,-2)))</f>
        <v/>
      </c>
      <c r="AE797" s="18">
        <f>Y797-Z797</f>
        <v/>
      </c>
      <c r="AF797" s="18">
        <f>AC797-AD797</f>
        <v/>
      </c>
      <c r="AG797" s="18">
        <f>AE797+AF797</f>
        <v/>
      </c>
      <c r="AH797" s="20">
        <f>IF(W797&lt;=0,0,LOOKUP(W797,{0,1950001,3300001,6950001,9000001,18000001,40000001},{0.05,0.1,0.2,0.23,0.33,0.4,0.45}))</f>
        <v/>
      </c>
    </row>
    <row r="798">
      <c r="A798" t="inlineStr">
        <is>
          <t>1万円刻み 3区分8万円ずつ</t>
        </is>
      </c>
      <c r="B798" s="18">
        <f>'4_1万円刻み'!$A$240</f>
        <v/>
      </c>
      <c r="C798" s="19" t="n">
        <v>2026</v>
      </c>
      <c r="D798" t="inlineStr">
        <is>
          <t>いいえ</t>
        </is>
      </c>
      <c r="E798" s="18" t="n">
        <v>80000</v>
      </c>
      <c r="F798" s="18" t="n">
        <v>0</v>
      </c>
      <c r="G798" s="18" t="n">
        <v>80000</v>
      </c>
      <c r="H798" s="18" t="n">
        <v>80000</v>
      </c>
      <c r="I798" s="18" t="n">
        <v>0</v>
      </c>
      <c r="J798" s="18">
        <f>ROUND(MIN(B798/12,650000)*12*0.0915+MIN(B798/12,1390000)*12*(0.0504+0)+B798*0.005,0)</f>
        <v/>
      </c>
      <c r="K798" s="18" t="n">
        <v>0</v>
      </c>
      <c r="L798" s="18" t="n">
        <v>0</v>
      </c>
      <c r="M798" s="18">
        <f>ROUND(IF(C798&gt;=2026,IF(B798&lt;741000,0,IF(B798&lt;2191000,B798-740000,IF(B798&lt;2193000,1451000,IF(B798&lt;2196000,1453000,IF(B798&lt;2200000,1456000,IF(B798&lt;3600000,ROUNDDOWN(B798/4,-3)*2.8-80000,IF(B798&lt;6600000,ROUNDDOWN(B798/4,-3)*3.2-440000,IF(B798&lt;8500000,ROUNDDOWN(B798*0.9,0)-1100000,B798-1950000)))))))),IF(B798&lt;651000,0,IF(B798&lt;1900000,B798-650000,IF(B798&lt;3600000,ROUNDDOWN(B798/4,-3)*2.8-80000,IF(B798&lt;6600000,ROUNDDOWN(B798/4,-3)*3.2-440000,IF(B798&lt;8500000,ROUNDDOWN(B798*0.9,0)-1100000,B798-1950000)))))),0)</f>
        <v/>
      </c>
      <c r="N798" s="18">
        <f>IF(M798&gt;23500000,NA(),IF(C798&gt;=2026,IF(M798&lt;=4890000,1040000,IF(M798&lt;=6550000,670000,620000)),IF(M798&lt;=1320000,950000,IF(M798&lt;=3360000,880000,IF(M798&lt;=4890000,680000,IF(M798&lt;=6550000,630000,580000))))))</f>
        <v/>
      </c>
      <c r="O798" s="18">
        <f>IF(F798&lt;=0,IF(AND(D798="はい",C798&gt;=2026,C798&lt;=2027),IF(E798&lt;=0,0,IF(E798&lt;=30000,E798,IF(E798&lt;=60000,ROUNDUP(E798/2,0)+15000,IF(E798&lt;=120000,ROUNDUP(E798/4,0)+30000,60000)))),IF(E798&lt;=0,0,IF(E798&lt;=20000,E798,IF(E798&lt;=40000,ROUNDUP(E798/2,0)+10000,IF(E798&lt;=80000,ROUNDUP(E798/4,0)+20000,40000))))),IF(E798&lt;=0,IF(F798&lt;=0,0,IF(F798&lt;=25000,F798,IF(F798&lt;=50000,ROUNDUP(F798/2,0)+12500,IF(F798&lt;=100000,ROUNDUP(F798/4,0)+25000,50000)))),MAX(IF(F798&lt;=0,0,IF(F798&lt;=25000,F798,IF(F798&lt;=50000,ROUNDUP(F798/2,0)+12500,IF(F798&lt;=100000,ROUNDUP(F798/4,0)+25000,50000)))),MIN(IF(AND(D798="はい",C798&gt;=2026,C798&lt;=2027),IF(E798&lt;=0,0,IF(E798&lt;=30000,E798,IF(E798&lt;=60000,ROUNDUP(E798/2,0)+15000,IF(E798&lt;=120000,ROUNDUP(E798/4,0)+30000,60000)))),IF(E798&lt;=0,0,IF(E798&lt;=20000,E798,IF(E798&lt;=40000,ROUNDUP(E798/2,0)+10000,IF(E798&lt;=80000,ROUNDUP(E798/4,0)+20000,40000)))))+IF(F798&lt;=0,0,IF(F798&lt;=25000,F798,IF(F798&lt;=50000,ROUNDUP(F798/2,0)+12500,IF(F798&lt;=100000,ROUNDUP(F798/4,0)+25000,50000)))),IF(AND(D798="はい",C798&gt;=2026,C798&lt;=2027),60000,40000)))))</f>
        <v/>
      </c>
      <c r="P798" s="18">
        <f>IF(G798&lt;=0,0,IF(G798&lt;=20000,G798,IF(G798&lt;=40000,ROUNDUP(G798/2,0)+10000,IF(G798&lt;=80000,ROUNDUP(G798/4,0)+20000,40000))))</f>
        <v/>
      </c>
      <c r="Q798" s="18">
        <f>IF(I798&lt;=0,IF(H798&lt;=0,0,IF(H798&lt;=20000,H798,IF(H798&lt;=40000,ROUNDUP(H798/2,0)+10000,IF(H798&lt;=80000,ROUNDUP(H798/4,0)+20000,40000)))),IF(H798&lt;=0,IF(I798&lt;=0,0,IF(I798&lt;=25000,I798,IF(I798&lt;=50000,ROUNDUP(I798/2,0)+12500,IF(I798&lt;=100000,ROUNDUP(I798/4,0)+25000,50000)))),MAX(IF(I798&lt;=0,0,IF(I798&lt;=25000,I798,IF(I798&lt;=50000,ROUNDUP(I798/2,0)+12500,IF(I798&lt;=100000,ROUNDUP(I798/4,0)+25000,50000)))),MIN(IF(H798&lt;=0,0,IF(H798&lt;=20000,H798,IF(H798&lt;=40000,ROUNDUP(H798/2,0)+10000,IF(H798&lt;=80000,ROUNDUP(H798/4,0)+20000,40000))))+IF(I798&lt;=0,0,IF(I798&lt;=25000,I798,IF(I798&lt;=50000,ROUNDUP(I798/2,0)+12500,IF(I798&lt;=100000,ROUNDUP(I798/4,0)+25000,50000)))),40000))))</f>
        <v/>
      </c>
      <c r="R798" s="18">
        <f>MIN(120000,O798+P798+Q798)</f>
        <v/>
      </c>
      <c r="S798" s="18">
        <f>IF(F798&lt;=0,IF(E798&lt;=0,0,IF(E798&lt;=12000,E798,IF(E798&lt;=32000,ROUNDUP(E798/2,0)+6000,IF(E798&lt;=56000,ROUNDUP(E798/4,0)+14000,28000)))),IF(E798&lt;=0,IF(F798&lt;=0,0,IF(F798&lt;=15000,F798,IF(F798&lt;=40000,ROUNDUP(F798/2,0)+7500,IF(F798&lt;=70000,ROUNDUP(F798/4,0)+17500,35000)))),MAX(IF(F798&lt;=0,0,IF(F798&lt;=15000,F798,IF(F798&lt;=40000,ROUNDUP(F798/2,0)+7500,IF(F798&lt;=70000,ROUNDUP(F798/4,0)+17500,35000)))),MIN(IF(E798&lt;=0,0,IF(E798&lt;=12000,E798,IF(E798&lt;=32000,ROUNDUP(E798/2,0)+6000,IF(E798&lt;=56000,ROUNDUP(E798/4,0)+14000,28000))))+IF(F798&lt;=0,0,IF(F798&lt;=15000,F798,IF(F798&lt;=40000,ROUNDUP(F798/2,0)+7500,IF(F798&lt;=70000,ROUNDUP(F798/4,0)+17500,35000)))),28000))))</f>
        <v/>
      </c>
      <c r="T798" s="18">
        <f>IF(G798&lt;=0,0,IF(G798&lt;=12000,G798,IF(G798&lt;=32000,ROUNDUP(G798/2,0)+6000,IF(G798&lt;=56000,ROUNDUP(G798/4,0)+14000,28000))))</f>
        <v/>
      </c>
      <c r="U798" s="18">
        <f>IF(I798&lt;=0,IF(H798&lt;=0,0,IF(H798&lt;=12000,H798,IF(H798&lt;=32000,ROUNDUP(H798/2,0)+6000,IF(H798&lt;=56000,ROUNDUP(H798/4,0)+14000,28000)))),IF(H798&lt;=0,IF(I798&lt;=0,0,IF(I798&lt;=15000,I798,IF(I798&lt;=40000,ROUNDUP(I798/2,0)+7500,IF(I798&lt;=70000,ROUNDUP(I798/4,0)+17500,35000)))),MAX(IF(I798&lt;=0,0,IF(I798&lt;=15000,I798,IF(I798&lt;=40000,ROUNDUP(I798/2,0)+7500,IF(I798&lt;=70000,ROUNDUP(I798/4,0)+17500,35000)))),MIN(IF(H798&lt;=0,0,IF(H798&lt;=12000,H798,IF(H798&lt;=32000,ROUNDUP(H798/2,0)+6000,IF(H798&lt;=56000,ROUNDUP(H798/4,0)+14000,28000))))+IF(I798&lt;=0,0,IF(I798&lt;=15000,I798,IF(I798&lt;=40000,ROUNDUP(I798/2,0)+7500,IF(I798&lt;=70000,ROUNDUP(I798/4,0)+17500,35000)))),28000))))</f>
        <v/>
      </c>
      <c r="V798" s="18">
        <f>MIN(70000,S798+T798+U798)</f>
        <v/>
      </c>
      <c r="W798" s="18">
        <f>MAX(0,ROUNDDOWN(M798-J798-N798-K798-0,-3))</f>
        <v/>
      </c>
      <c r="X798" s="18">
        <f>MAX(0,ROUNDDOWN(M798-J798-N798-K798-R798,-3))</f>
        <v/>
      </c>
      <c r="Y798" s="18">
        <f>IF(W798&lt;=0,0,ROUNDDOWN((W798*LOOKUP(W798,{0,1950001,3300001,6950001,9000001,18000001,40000001},{0.05,0.1,0.2,0.23,0.33,0.4,0.45})-LOOKUP(W798,{0,1950001,3300001,6950001,9000001,18000001,40000001},{0,97500,427500,636000,1536000,2796000,4796000}))*1.021,-2))</f>
        <v/>
      </c>
      <c r="Z798" s="18">
        <f>IF(X798&lt;=0,0,ROUNDDOWN((X798*LOOKUP(X798,{0,1950001,3300001,6950001,9000001,18000001,40000001},{0.05,0.1,0.2,0.23,0.33,0.4,0.45})-LOOKUP(X798,{0,1950001,3300001,6950001,9000001,18000001,40000001},{0,97500,427500,636000,1536000,2796000,4796000}))*1.021,-2))</f>
        <v/>
      </c>
      <c r="AA798" s="18">
        <f>MAX(0,ROUNDDOWN(M798-J798-430000-L798-0,-3))</f>
        <v/>
      </c>
      <c r="AB798" s="18">
        <f>MAX(0,ROUNDDOWN(M798-J798-430000-L798-V798,-3))</f>
        <v/>
      </c>
      <c r="AC798" s="18">
        <f>IF(M798&lt;=450000,0,MAX(0,ROUNDDOWN(AA798*0.06-MIN(50000,AA798)*0.03,-2))+MAX(0,ROUNDDOWN(AA798*0.04-MIN(50000,AA798)*0.02,-2)))</f>
        <v/>
      </c>
      <c r="AD798" s="18">
        <f>IF(M798&lt;=450000,0,MAX(0,ROUNDDOWN(AB798*0.06-MIN(50000,AB798)*0.03,-2))+MAX(0,ROUNDDOWN(AB798*0.04-MIN(50000,AB798)*0.02,-2)))</f>
        <v/>
      </c>
      <c r="AE798" s="18">
        <f>Y798-Z798</f>
        <v/>
      </c>
      <c r="AF798" s="18">
        <f>AC798-AD798</f>
        <v/>
      </c>
      <c r="AG798" s="18">
        <f>AE798+AF798</f>
        <v/>
      </c>
      <c r="AH798" s="20">
        <f>IF(W798&lt;=0,0,LOOKUP(W798,{0,1950001,3300001,6950001,9000001,18000001,40000001},{0.05,0.1,0.2,0.23,0.33,0.4,0.45}))</f>
        <v/>
      </c>
    </row>
    <row r="799">
      <c r="A799" t="inlineStr">
        <is>
          <t>1万円刻み 一般8万円</t>
        </is>
      </c>
      <c r="B799" s="18">
        <f>'4_1万円刻み'!$A$240</f>
        <v/>
      </c>
      <c r="C799" s="19" t="n">
        <v>2026</v>
      </c>
      <c r="D799" t="inlineStr">
        <is>
          <t>いいえ</t>
        </is>
      </c>
      <c r="E799" s="18" t="n">
        <v>80000</v>
      </c>
      <c r="F799" s="18" t="n">
        <v>0</v>
      </c>
      <c r="G799" s="18" t="n">
        <v>0</v>
      </c>
      <c r="H799" s="18" t="n">
        <v>0</v>
      </c>
      <c r="I799" s="18" t="n">
        <v>0</v>
      </c>
      <c r="J799" s="18">
        <f>ROUND(MIN(B799/12,650000)*12*0.0915+MIN(B799/12,1390000)*12*(0.0504+0)+B799*0.005,0)</f>
        <v/>
      </c>
      <c r="K799" s="18" t="n">
        <v>0</v>
      </c>
      <c r="L799" s="18" t="n">
        <v>0</v>
      </c>
      <c r="M799" s="18">
        <f>ROUND(IF(C799&gt;=2026,IF(B799&lt;741000,0,IF(B799&lt;2191000,B799-740000,IF(B799&lt;2193000,1451000,IF(B799&lt;2196000,1453000,IF(B799&lt;2200000,1456000,IF(B799&lt;3600000,ROUNDDOWN(B799/4,-3)*2.8-80000,IF(B799&lt;6600000,ROUNDDOWN(B799/4,-3)*3.2-440000,IF(B799&lt;8500000,ROUNDDOWN(B799*0.9,0)-1100000,B799-1950000)))))))),IF(B799&lt;651000,0,IF(B799&lt;1900000,B799-650000,IF(B799&lt;3600000,ROUNDDOWN(B799/4,-3)*2.8-80000,IF(B799&lt;6600000,ROUNDDOWN(B799/4,-3)*3.2-440000,IF(B799&lt;8500000,ROUNDDOWN(B799*0.9,0)-1100000,B799-1950000)))))),0)</f>
        <v/>
      </c>
      <c r="N799" s="18">
        <f>IF(M799&gt;23500000,NA(),IF(C799&gt;=2026,IF(M799&lt;=4890000,1040000,IF(M799&lt;=6550000,670000,620000)),IF(M799&lt;=1320000,950000,IF(M799&lt;=3360000,880000,IF(M799&lt;=4890000,680000,IF(M799&lt;=6550000,630000,580000))))))</f>
        <v/>
      </c>
      <c r="O799" s="18">
        <f>IF(F799&lt;=0,IF(AND(D799="はい",C799&gt;=2026,C799&lt;=2027),IF(E799&lt;=0,0,IF(E799&lt;=30000,E799,IF(E799&lt;=60000,ROUNDUP(E799/2,0)+15000,IF(E799&lt;=120000,ROUNDUP(E799/4,0)+30000,60000)))),IF(E799&lt;=0,0,IF(E799&lt;=20000,E799,IF(E799&lt;=40000,ROUNDUP(E799/2,0)+10000,IF(E799&lt;=80000,ROUNDUP(E799/4,0)+20000,40000))))),IF(E799&lt;=0,IF(F799&lt;=0,0,IF(F799&lt;=25000,F799,IF(F799&lt;=50000,ROUNDUP(F799/2,0)+12500,IF(F799&lt;=100000,ROUNDUP(F799/4,0)+25000,50000)))),MAX(IF(F799&lt;=0,0,IF(F799&lt;=25000,F799,IF(F799&lt;=50000,ROUNDUP(F799/2,0)+12500,IF(F799&lt;=100000,ROUNDUP(F799/4,0)+25000,50000)))),MIN(IF(AND(D799="はい",C799&gt;=2026,C799&lt;=2027),IF(E799&lt;=0,0,IF(E799&lt;=30000,E799,IF(E799&lt;=60000,ROUNDUP(E799/2,0)+15000,IF(E799&lt;=120000,ROUNDUP(E799/4,0)+30000,60000)))),IF(E799&lt;=0,0,IF(E799&lt;=20000,E799,IF(E799&lt;=40000,ROUNDUP(E799/2,0)+10000,IF(E799&lt;=80000,ROUNDUP(E799/4,0)+20000,40000)))))+IF(F799&lt;=0,0,IF(F799&lt;=25000,F799,IF(F799&lt;=50000,ROUNDUP(F799/2,0)+12500,IF(F799&lt;=100000,ROUNDUP(F799/4,0)+25000,50000)))),IF(AND(D799="はい",C799&gt;=2026,C799&lt;=2027),60000,40000)))))</f>
        <v/>
      </c>
      <c r="P799" s="18">
        <f>IF(G799&lt;=0,0,IF(G799&lt;=20000,G799,IF(G799&lt;=40000,ROUNDUP(G799/2,0)+10000,IF(G799&lt;=80000,ROUNDUP(G799/4,0)+20000,40000))))</f>
        <v/>
      </c>
      <c r="Q799" s="18">
        <f>IF(I799&lt;=0,IF(H799&lt;=0,0,IF(H799&lt;=20000,H799,IF(H799&lt;=40000,ROUNDUP(H799/2,0)+10000,IF(H799&lt;=80000,ROUNDUP(H799/4,0)+20000,40000)))),IF(H799&lt;=0,IF(I799&lt;=0,0,IF(I799&lt;=25000,I799,IF(I799&lt;=50000,ROUNDUP(I799/2,0)+12500,IF(I799&lt;=100000,ROUNDUP(I799/4,0)+25000,50000)))),MAX(IF(I799&lt;=0,0,IF(I799&lt;=25000,I799,IF(I799&lt;=50000,ROUNDUP(I799/2,0)+12500,IF(I799&lt;=100000,ROUNDUP(I799/4,0)+25000,50000)))),MIN(IF(H799&lt;=0,0,IF(H799&lt;=20000,H799,IF(H799&lt;=40000,ROUNDUP(H799/2,0)+10000,IF(H799&lt;=80000,ROUNDUP(H799/4,0)+20000,40000))))+IF(I799&lt;=0,0,IF(I799&lt;=25000,I799,IF(I799&lt;=50000,ROUNDUP(I799/2,0)+12500,IF(I799&lt;=100000,ROUNDUP(I799/4,0)+25000,50000)))),40000))))</f>
        <v/>
      </c>
      <c r="R799" s="18">
        <f>MIN(120000,O799+P799+Q799)</f>
        <v/>
      </c>
      <c r="S799" s="18">
        <f>IF(F799&lt;=0,IF(E799&lt;=0,0,IF(E799&lt;=12000,E799,IF(E799&lt;=32000,ROUNDUP(E799/2,0)+6000,IF(E799&lt;=56000,ROUNDUP(E799/4,0)+14000,28000)))),IF(E799&lt;=0,IF(F799&lt;=0,0,IF(F799&lt;=15000,F799,IF(F799&lt;=40000,ROUNDUP(F799/2,0)+7500,IF(F799&lt;=70000,ROUNDUP(F799/4,0)+17500,35000)))),MAX(IF(F799&lt;=0,0,IF(F799&lt;=15000,F799,IF(F799&lt;=40000,ROUNDUP(F799/2,0)+7500,IF(F799&lt;=70000,ROUNDUP(F799/4,0)+17500,35000)))),MIN(IF(E799&lt;=0,0,IF(E799&lt;=12000,E799,IF(E799&lt;=32000,ROUNDUP(E799/2,0)+6000,IF(E799&lt;=56000,ROUNDUP(E799/4,0)+14000,28000))))+IF(F799&lt;=0,0,IF(F799&lt;=15000,F799,IF(F799&lt;=40000,ROUNDUP(F799/2,0)+7500,IF(F799&lt;=70000,ROUNDUP(F799/4,0)+17500,35000)))),28000))))</f>
        <v/>
      </c>
      <c r="T799" s="18">
        <f>IF(G799&lt;=0,0,IF(G799&lt;=12000,G799,IF(G799&lt;=32000,ROUNDUP(G799/2,0)+6000,IF(G799&lt;=56000,ROUNDUP(G799/4,0)+14000,28000))))</f>
        <v/>
      </c>
      <c r="U799" s="18">
        <f>IF(I799&lt;=0,IF(H799&lt;=0,0,IF(H799&lt;=12000,H799,IF(H799&lt;=32000,ROUNDUP(H799/2,0)+6000,IF(H799&lt;=56000,ROUNDUP(H799/4,0)+14000,28000)))),IF(H799&lt;=0,IF(I799&lt;=0,0,IF(I799&lt;=15000,I799,IF(I799&lt;=40000,ROUNDUP(I799/2,0)+7500,IF(I799&lt;=70000,ROUNDUP(I799/4,0)+17500,35000)))),MAX(IF(I799&lt;=0,0,IF(I799&lt;=15000,I799,IF(I799&lt;=40000,ROUNDUP(I799/2,0)+7500,IF(I799&lt;=70000,ROUNDUP(I799/4,0)+17500,35000)))),MIN(IF(H799&lt;=0,0,IF(H799&lt;=12000,H799,IF(H799&lt;=32000,ROUNDUP(H799/2,0)+6000,IF(H799&lt;=56000,ROUNDUP(H799/4,0)+14000,28000))))+IF(I799&lt;=0,0,IF(I799&lt;=15000,I799,IF(I799&lt;=40000,ROUNDUP(I799/2,0)+7500,IF(I799&lt;=70000,ROUNDUP(I799/4,0)+17500,35000)))),28000))))</f>
        <v/>
      </c>
      <c r="V799" s="18">
        <f>MIN(70000,S799+T799+U799)</f>
        <v/>
      </c>
      <c r="W799" s="18">
        <f>MAX(0,ROUNDDOWN(M799-J799-N799-K799-0,-3))</f>
        <v/>
      </c>
      <c r="X799" s="18">
        <f>MAX(0,ROUNDDOWN(M799-J799-N799-K799-R799,-3))</f>
        <v/>
      </c>
      <c r="Y799" s="18">
        <f>IF(W799&lt;=0,0,ROUNDDOWN((W799*LOOKUP(W799,{0,1950001,3300001,6950001,9000001,18000001,40000001},{0.05,0.1,0.2,0.23,0.33,0.4,0.45})-LOOKUP(W799,{0,1950001,3300001,6950001,9000001,18000001,40000001},{0,97500,427500,636000,1536000,2796000,4796000}))*1.021,-2))</f>
        <v/>
      </c>
      <c r="Z799" s="18">
        <f>IF(X799&lt;=0,0,ROUNDDOWN((X799*LOOKUP(X799,{0,1950001,3300001,6950001,9000001,18000001,40000001},{0.05,0.1,0.2,0.23,0.33,0.4,0.45})-LOOKUP(X799,{0,1950001,3300001,6950001,9000001,18000001,40000001},{0,97500,427500,636000,1536000,2796000,4796000}))*1.021,-2))</f>
        <v/>
      </c>
      <c r="AA799" s="18">
        <f>MAX(0,ROUNDDOWN(M799-J799-430000-L799-0,-3))</f>
        <v/>
      </c>
      <c r="AB799" s="18">
        <f>MAX(0,ROUNDDOWN(M799-J799-430000-L799-V799,-3))</f>
        <v/>
      </c>
      <c r="AC799" s="18">
        <f>IF(M799&lt;=450000,0,MAX(0,ROUNDDOWN(AA799*0.06-MIN(50000,AA799)*0.03,-2))+MAX(0,ROUNDDOWN(AA799*0.04-MIN(50000,AA799)*0.02,-2)))</f>
        <v/>
      </c>
      <c r="AD799" s="18">
        <f>IF(M799&lt;=450000,0,MAX(0,ROUNDDOWN(AB799*0.06-MIN(50000,AB799)*0.03,-2))+MAX(0,ROUNDDOWN(AB799*0.04-MIN(50000,AB799)*0.02,-2)))</f>
        <v/>
      </c>
      <c r="AE799" s="18">
        <f>Y799-Z799</f>
        <v/>
      </c>
      <c r="AF799" s="18">
        <f>AC799-AD799</f>
        <v/>
      </c>
      <c r="AG799" s="18">
        <f>AE799+AF799</f>
        <v/>
      </c>
      <c r="AH799" s="20">
        <f>IF(W799&lt;=0,0,LOOKUP(W799,{0,1950001,3300001,6950001,9000001,18000001,40000001},{0.05,0.1,0.2,0.23,0.33,0.4,0.45}))</f>
        <v/>
      </c>
    </row>
    <row r="800">
      <c r="A800" t="inlineStr">
        <is>
          <t>1万円刻み 特例あり一般12万円</t>
        </is>
      </c>
      <c r="B800" s="18">
        <f>'4_1万円刻み'!$A$240</f>
        <v/>
      </c>
      <c r="C800" s="19" t="n">
        <v>2026</v>
      </c>
      <c r="D800" t="inlineStr">
        <is>
          <t>はい</t>
        </is>
      </c>
      <c r="E800" s="18" t="n">
        <v>120000</v>
      </c>
      <c r="F800" s="18" t="n">
        <v>0</v>
      </c>
      <c r="G800" s="18" t="n">
        <v>0</v>
      </c>
      <c r="H800" s="18" t="n">
        <v>0</v>
      </c>
      <c r="I800" s="18" t="n">
        <v>0</v>
      </c>
      <c r="J800" s="18">
        <f>ROUND(MIN(B800/12,650000)*12*0.0915+MIN(B800/12,1390000)*12*(0.0504+0)+B800*0.005,0)</f>
        <v/>
      </c>
      <c r="K800" s="18" t="n">
        <v>0</v>
      </c>
      <c r="L800" s="18" t="n">
        <v>0</v>
      </c>
      <c r="M800" s="18">
        <f>ROUND(IF(C800&gt;=2026,IF(B800&lt;741000,0,IF(B800&lt;2191000,B800-740000,IF(B800&lt;2193000,1451000,IF(B800&lt;2196000,1453000,IF(B800&lt;2200000,1456000,IF(B800&lt;3600000,ROUNDDOWN(B800/4,-3)*2.8-80000,IF(B800&lt;6600000,ROUNDDOWN(B800/4,-3)*3.2-440000,IF(B800&lt;8500000,ROUNDDOWN(B800*0.9,0)-1100000,B800-1950000)))))))),IF(B800&lt;651000,0,IF(B800&lt;1900000,B800-650000,IF(B800&lt;3600000,ROUNDDOWN(B800/4,-3)*2.8-80000,IF(B800&lt;6600000,ROUNDDOWN(B800/4,-3)*3.2-440000,IF(B800&lt;8500000,ROUNDDOWN(B800*0.9,0)-1100000,B800-1950000)))))),0)</f>
        <v/>
      </c>
      <c r="N800" s="18">
        <f>IF(M800&gt;23500000,NA(),IF(C800&gt;=2026,IF(M800&lt;=4890000,1040000,IF(M800&lt;=6550000,670000,620000)),IF(M800&lt;=1320000,950000,IF(M800&lt;=3360000,880000,IF(M800&lt;=4890000,680000,IF(M800&lt;=6550000,630000,580000))))))</f>
        <v/>
      </c>
      <c r="O800" s="18">
        <f>IF(F800&lt;=0,IF(AND(D800="はい",C800&gt;=2026,C800&lt;=2027),IF(E800&lt;=0,0,IF(E800&lt;=30000,E800,IF(E800&lt;=60000,ROUNDUP(E800/2,0)+15000,IF(E800&lt;=120000,ROUNDUP(E800/4,0)+30000,60000)))),IF(E800&lt;=0,0,IF(E800&lt;=20000,E800,IF(E800&lt;=40000,ROUNDUP(E800/2,0)+10000,IF(E800&lt;=80000,ROUNDUP(E800/4,0)+20000,40000))))),IF(E800&lt;=0,IF(F800&lt;=0,0,IF(F800&lt;=25000,F800,IF(F800&lt;=50000,ROUNDUP(F800/2,0)+12500,IF(F800&lt;=100000,ROUNDUP(F800/4,0)+25000,50000)))),MAX(IF(F800&lt;=0,0,IF(F800&lt;=25000,F800,IF(F800&lt;=50000,ROUNDUP(F800/2,0)+12500,IF(F800&lt;=100000,ROUNDUP(F800/4,0)+25000,50000)))),MIN(IF(AND(D800="はい",C800&gt;=2026,C800&lt;=2027),IF(E800&lt;=0,0,IF(E800&lt;=30000,E800,IF(E800&lt;=60000,ROUNDUP(E800/2,0)+15000,IF(E800&lt;=120000,ROUNDUP(E800/4,0)+30000,60000)))),IF(E800&lt;=0,0,IF(E800&lt;=20000,E800,IF(E800&lt;=40000,ROUNDUP(E800/2,0)+10000,IF(E800&lt;=80000,ROUNDUP(E800/4,0)+20000,40000)))))+IF(F800&lt;=0,0,IF(F800&lt;=25000,F800,IF(F800&lt;=50000,ROUNDUP(F800/2,0)+12500,IF(F800&lt;=100000,ROUNDUP(F800/4,0)+25000,50000)))),IF(AND(D800="はい",C800&gt;=2026,C800&lt;=2027),60000,40000)))))</f>
        <v/>
      </c>
      <c r="P800" s="18">
        <f>IF(G800&lt;=0,0,IF(G800&lt;=20000,G800,IF(G800&lt;=40000,ROUNDUP(G800/2,0)+10000,IF(G800&lt;=80000,ROUNDUP(G800/4,0)+20000,40000))))</f>
        <v/>
      </c>
      <c r="Q800" s="18">
        <f>IF(I800&lt;=0,IF(H800&lt;=0,0,IF(H800&lt;=20000,H800,IF(H800&lt;=40000,ROUNDUP(H800/2,0)+10000,IF(H800&lt;=80000,ROUNDUP(H800/4,0)+20000,40000)))),IF(H800&lt;=0,IF(I800&lt;=0,0,IF(I800&lt;=25000,I800,IF(I800&lt;=50000,ROUNDUP(I800/2,0)+12500,IF(I800&lt;=100000,ROUNDUP(I800/4,0)+25000,50000)))),MAX(IF(I800&lt;=0,0,IF(I800&lt;=25000,I800,IF(I800&lt;=50000,ROUNDUP(I800/2,0)+12500,IF(I800&lt;=100000,ROUNDUP(I800/4,0)+25000,50000)))),MIN(IF(H800&lt;=0,0,IF(H800&lt;=20000,H800,IF(H800&lt;=40000,ROUNDUP(H800/2,0)+10000,IF(H800&lt;=80000,ROUNDUP(H800/4,0)+20000,40000))))+IF(I800&lt;=0,0,IF(I800&lt;=25000,I800,IF(I800&lt;=50000,ROUNDUP(I800/2,0)+12500,IF(I800&lt;=100000,ROUNDUP(I800/4,0)+25000,50000)))),40000))))</f>
        <v/>
      </c>
      <c r="R800" s="18">
        <f>MIN(120000,O800+P800+Q800)</f>
        <v/>
      </c>
      <c r="S800" s="18">
        <f>IF(F800&lt;=0,IF(E800&lt;=0,0,IF(E800&lt;=12000,E800,IF(E800&lt;=32000,ROUNDUP(E800/2,0)+6000,IF(E800&lt;=56000,ROUNDUP(E800/4,0)+14000,28000)))),IF(E800&lt;=0,IF(F800&lt;=0,0,IF(F800&lt;=15000,F800,IF(F800&lt;=40000,ROUNDUP(F800/2,0)+7500,IF(F800&lt;=70000,ROUNDUP(F800/4,0)+17500,35000)))),MAX(IF(F800&lt;=0,0,IF(F800&lt;=15000,F800,IF(F800&lt;=40000,ROUNDUP(F800/2,0)+7500,IF(F800&lt;=70000,ROUNDUP(F800/4,0)+17500,35000)))),MIN(IF(E800&lt;=0,0,IF(E800&lt;=12000,E800,IF(E800&lt;=32000,ROUNDUP(E800/2,0)+6000,IF(E800&lt;=56000,ROUNDUP(E800/4,0)+14000,28000))))+IF(F800&lt;=0,0,IF(F800&lt;=15000,F800,IF(F800&lt;=40000,ROUNDUP(F800/2,0)+7500,IF(F800&lt;=70000,ROUNDUP(F800/4,0)+17500,35000)))),28000))))</f>
        <v/>
      </c>
      <c r="T800" s="18">
        <f>IF(G800&lt;=0,0,IF(G800&lt;=12000,G800,IF(G800&lt;=32000,ROUNDUP(G800/2,0)+6000,IF(G800&lt;=56000,ROUNDUP(G800/4,0)+14000,28000))))</f>
        <v/>
      </c>
      <c r="U800" s="18">
        <f>IF(I800&lt;=0,IF(H800&lt;=0,0,IF(H800&lt;=12000,H800,IF(H800&lt;=32000,ROUNDUP(H800/2,0)+6000,IF(H800&lt;=56000,ROUNDUP(H800/4,0)+14000,28000)))),IF(H800&lt;=0,IF(I800&lt;=0,0,IF(I800&lt;=15000,I800,IF(I800&lt;=40000,ROUNDUP(I800/2,0)+7500,IF(I800&lt;=70000,ROUNDUP(I800/4,0)+17500,35000)))),MAX(IF(I800&lt;=0,0,IF(I800&lt;=15000,I800,IF(I800&lt;=40000,ROUNDUP(I800/2,0)+7500,IF(I800&lt;=70000,ROUNDUP(I800/4,0)+17500,35000)))),MIN(IF(H800&lt;=0,0,IF(H800&lt;=12000,H800,IF(H800&lt;=32000,ROUNDUP(H800/2,0)+6000,IF(H800&lt;=56000,ROUNDUP(H800/4,0)+14000,28000))))+IF(I800&lt;=0,0,IF(I800&lt;=15000,I800,IF(I800&lt;=40000,ROUNDUP(I800/2,0)+7500,IF(I800&lt;=70000,ROUNDUP(I800/4,0)+17500,35000)))),28000))))</f>
        <v/>
      </c>
      <c r="V800" s="18">
        <f>MIN(70000,S800+T800+U800)</f>
        <v/>
      </c>
      <c r="W800" s="18">
        <f>MAX(0,ROUNDDOWN(M800-J800-N800-K800-0,-3))</f>
        <v/>
      </c>
      <c r="X800" s="18">
        <f>MAX(0,ROUNDDOWN(M800-J800-N800-K800-R800,-3))</f>
        <v/>
      </c>
      <c r="Y800" s="18">
        <f>IF(W800&lt;=0,0,ROUNDDOWN((W800*LOOKUP(W800,{0,1950001,3300001,6950001,9000001,18000001,40000001},{0.05,0.1,0.2,0.23,0.33,0.4,0.45})-LOOKUP(W800,{0,1950001,3300001,6950001,9000001,18000001,40000001},{0,97500,427500,636000,1536000,2796000,4796000}))*1.021,-2))</f>
        <v/>
      </c>
      <c r="Z800" s="18">
        <f>IF(X800&lt;=0,0,ROUNDDOWN((X800*LOOKUP(X800,{0,1950001,3300001,6950001,9000001,18000001,40000001},{0.05,0.1,0.2,0.23,0.33,0.4,0.45})-LOOKUP(X800,{0,1950001,3300001,6950001,9000001,18000001,40000001},{0,97500,427500,636000,1536000,2796000,4796000}))*1.021,-2))</f>
        <v/>
      </c>
      <c r="AA800" s="18">
        <f>MAX(0,ROUNDDOWN(M800-J800-430000-L800-0,-3))</f>
        <v/>
      </c>
      <c r="AB800" s="18">
        <f>MAX(0,ROUNDDOWN(M800-J800-430000-L800-V800,-3))</f>
        <v/>
      </c>
      <c r="AC800" s="18">
        <f>IF(M800&lt;=450000,0,MAX(0,ROUNDDOWN(AA800*0.06-MIN(50000,AA800)*0.03,-2))+MAX(0,ROUNDDOWN(AA800*0.04-MIN(50000,AA800)*0.02,-2)))</f>
        <v/>
      </c>
      <c r="AD800" s="18">
        <f>IF(M800&lt;=450000,0,MAX(0,ROUNDDOWN(AB800*0.06-MIN(50000,AB800)*0.03,-2))+MAX(0,ROUNDDOWN(AB800*0.04-MIN(50000,AB800)*0.02,-2)))</f>
        <v/>
      </c>
      <c r="AE800" s="18">
        <f>Y800-Z800</f>
        <v/>
      </c>
      <c r="AF800" s="18">
        <f>AC800-AD800</f>
        <v/>
      </c>
      <c r="AG800" s="18">
        <f>AE800+AF800</f>
        <v/>
      </c>
      <c r="AH800" s="20">
        <f>IF(W800&lt;=0,0,LOOKUP(W800,{0,1950001,3300001,6950001,9000001,18000001,40000001},{0.05,0.1,0.2,0.23,0.33,0.4,0.45}))</f>
        <v/>
      </c>
    </row>
    <row r="801">
      <c r="A801" t="inlineStr">
        <is>
          <t>1万円刻み 3区分8万円ずつ</t>
        </is>
      </c>
      <c r="B801" s="18">
        <f>'4_1万円刻み'!$A$241</f>
        <v/>
      </c>
      <c r="C801" s="19" t="n">
        <v>2026</v>
      </c>
      <c r="D801" t="inlineStr">
        <is>
          <t>いいえ</t>
        </is>
      </c>
      <c r="E801" s="18" t="n">
        <v>80000</v>
      </c>
      <c r="F801" s="18" t="n">
        <v>0</v>
      </c>
      <c r="G801" s="18" t="n">
        <v>80000</v>
      </c>
      <c r="H801" s="18" t="n">
        <v>80000</v>
      </c>
      <c r="I801" s="18" t="n">
        <v>0</v>
      </c>
      <c r="J801" s="18">
        <f>ROUND(MIN(B801/12,650000)*12*0.0915+MIN(B801/12,1390000)*12*(0.0504+0)+B801*0.005,0)</f>
        <v/>
      </c>
      <c r="K801" s="18" t="n">
        <v>0</v>
      </c>
      <c r="L801" s="18" t="n">
        <v>0</v>
      </c>
      <c r="M801" s="18">
        <f>ROUND(IF(C801&gt;=2026,IF(B801&lt;741000,0,IF(B801&lt;2191000,B801-740000,IF(B801&lt;2193000,1451000,IF(B801&lt;2196000,1453000,IF(B801&lt;2200000,1456000,IF(B801&lt;3600000,ROUNDDOWN(B801/4,-3)*2.8-80000,IF(B801&lt;6600000,ROUNDDOWN(B801/4,-3)*3.2-440000,IF(B801&lt;8500000,ROUNDDOWN(B801*0.9,0)-1100000,B801-1950000)))))))),IF(B801&lt;651000,0,IF(B801&lt;1900000,B801-650000,IF(B801&lt;3600000,ROUNDDOWN(B801/4,-3)*2.8-80000,IF(B801&lt;6600000,ROUNDDOWN(B801/4,-3)*3.2-440000,IF(B801&lt;8500000,ROUNDDOWN(B801*0.9,0)-1100000,B801-1950000)))))),0)</f>
        <v/>
      </c>
      <c r="N801" s="18">
        <f>IF(M801&gt;23500000,NA(),IF(C801&gt;=2026,IF(M801&lt;=4890000,1040000,IF(M801&lt;=6550000,670000,620000)),IF(M801&lt;=1320000,950000,IF(M801&lt;=3360000,880000,IF(M801&lt;=4890000,680000,IF(M801&lt;=6550000,630000,580000))))))</f>
        <v/>
      </c>
      <c r="O801" s="18">
        <f>IF(F801&lt;=0,IF(AND(D801="はい",C801&gt;=2026,C801&lt;=2027),IF(E801&lt;=0,0,IF(E801&lt;=30000,E801,IF(E801&lt;=60000,ROUNDUP(E801/2,0)+15000,IF(E801&lt;=120000,ROUNDUP(E801/4,0)+30000,60000)))),IF(E801&lt;=0,0,IF(E801&lt;=20000,E801,IF(E801&lt;=40000,ROUNDUP(E801/2,0)+10000,IF(E801&lt;=80000,ROUNDUP(E801/4,0)+20000,40000))))),IF(E801&lt;=0,IF(F801&lt;=0,0,IF(F801&lt;=25000,F801,IF(F801&lt;=50000,ROUNDUP(F801/2,0)+12500,IF(F801&lt;=100000,ROUNDUP(F801/4,0)+25000,50000)))),MAX(IF(F801&lt;=0,0,IF(F801&lt;=25000,F801,IF(F801&lt;=50000,ROUNDUP(F801/2,0)+12500,IF(F801&lt;=100000,ROUNDUP(F801/4,0)+25000,50000)))),MIN(IF(AND(D801="はい",C801&gt;=2026,C801&lt;=2027),IF(E801&lt;=0,0,IF(E801&lt;=30000,E801,IF(E801&lt;=60000,ROUNDUP(E801/2,0)+15000,IF(E801&lt;=120000,ROUNDUP(E801/4,0)+30000,60000)))),IF(E801&lt;=0,0,IF(E801&lt;=20000,E801,IF(E801&lt;=40000,ROUNDUP(E801/2,0)+10000,IF(E801&lt;=80000,ROUNDUP(E801/4,0)+20000,40000)))))+IF(F801&lt;=0,0,IF(F801&lt;=25000,F801,IF(F801&lt;=50000,ROUNDUP(F801/2,0)+12500,IF(F801&lt;=100000,ROUNDUP(F801/4,0)+25000,50000)))),IF(AND(D801="はい",C801&gt;=2026,C801&lt;=2027),60000,40000)))))</f>
        <v/>
      </c>
      <c r="P801" s="18">
        <f>IF(G801&lt;=0,0,IF(G801&lt;=20000,G801,IF(G801&lt;=40000,ROUNDUP(G801/2,0)+10000,IF(G801&lt;=80000,ROUNDUP(G801/4,0)+20000,40000))))</f>
        <v/>
      </c>
      <c r="Q801" s="18">
        <f>IF(I801&lt;=0,IF(H801&lt;=0,0,IF(H801&lt;=20000,H801,IF(H801&lt;=40000,ROUNDUP(H801/2,0)+10000,IF(H801&lt;=80000,ROUNDUP(H801/4,0)+20000,40000)))),IF(H801&lt;=0,IF(I801&lt;=0,0,IF(I801&lt;=25000,I801,IF(I801&lt;=50000,ROUNDUP(I801/2,0)+12500,IF(I801&lt;=100000,ROUNDUP(I801/4,0)+25000,50000)))),MAX(IF(I801&lt;=0,0,IF(I801&lt;=25000,I801,IF(I801&lt;=50000,ROUNDUP(I801/2,0)+12500,IF(I801&lt;=100000,ROUNDUP(I801/4,0)+25000,50000)))),MIN(IF(H801&lt;=0,0,IF(H801&lt;=20000,H801,IF(H801&lt;=40000,ROUNDUP(H801/2,0)+10000,IF(H801&lt;=80000,ROUNDUP(H801/4,0)+20000,40000))))+IF(I801&lt;=0,0,IF(I801&lt;=25000,I801,IF(I801&lt;=50000,ROUNDUP(I801/2,0)+12500,IF(I801&lt;=100000,ROUNDUP(I801/4,0)+25000,50000)))),40000))))</f>
        <v/>
      </c>
      <c r="R801" s="18">
        <f>MIN(120000,O801+P801+Q801)</f>
        <v/>
      </c>
      <c r="S801" s="18">
        <f>IF(F801&lt;=0,IF(E801&lt;=0,0,IF(E801&lt;=12000,E801,IF(E801&lt;=32000,ROUNDUP(E801/2,0)+6000,IF(E801&lt;=56000,ROUNDUP(E801/4,0)+14000,28000)))),IF(E801&lt;=0,IF(F801&lt;=0,0,IF(F801&lt;=15000,F801,IF(F801&lt;=40000,ROUNDUP(F801/2,0)+7500,IF(F801&lt;=70000,ROUNDUP(F801/4,0)+17500,35000)))),MAX(IF(F801&lt;=0,0,IF(F801&lt;=15000,F801,IF(F801&lt;=40000,ROUNDUP(F801/2,0)+7500,IF(F801&lt;=70000,ROUNDUP(F801/4,0)+17500,35000)))),MIN(IF(E801&lt;=0,0,IF(E801&lt;=12000,E801,IF(E801&lt;=32000,ROUNDUP(E801/2,0)+6000,IF(E801&lt;=56000,ROUNDUP(E801/4,0)+14000,28000))))+IF(F801&lt;=0,0,IF(F801&lt;=15000,F801,IF(F801&lt;=40000,ROUNDUP(F801/2,0)+7500,IF(F801&lt;=70000,ROUNDUP(F801/4,0)+17500,35000)))),28000))))</f>
        <v/>
      </c>
      <c r="T801" s="18">
        <f>IF(G801&lt;=0,0,IF(G801&lt;=12000,G801,IF(G801&lt;=32000,ROUNDUP(G801/2,0)+6000,IF(G801&lt;=56000,ROUNDUP(G801/4,0)+14000,28000))))</f>
        <v/>
      </c>
      <c r="U801" s="18">
        <f>IF(I801&lt;=0,IF(H801&lt;=0,0,IF(H801&lt;=12000,H801,IF(H801&lt;=32000,ROUNDUP(H801/2,0)+6000,IF(H801&lt;=56000,ROUNDUP(H801/4,0)+14000,28000)))),IF(H801&lt;=0,IF(I801&lt;=0,0,IF(I801&lt;=15000,I801,IF(I801&lt;=40000,ROUNDUP(I801/2,0)+7500,IF(I801&lt;=70000,ROUNDUP(I801/4,0)+17500,35000)))),MAX(IF(I801&lt;=0,0,IF(I801&lt;=15000,I801,IF(I801&lt;=40000,ROUNDUP(I801/2,0)+7500,IF(I801&lt;=70000,ROUNDUP(I801/4,0)+17500,35000)))),MIN(IF(H801&lt;=0,0,IF(H801&lt;=12000,H801,IF(H801&lt;=32000,ROUNDUP(H801/2,0)+6000,IF(H801&lt;=56000,ROUNDUP(H801/4,0)+14000,28000))))+IF(I801&lt;=0,0,IF(I801&lt;=15000,I801,IF(I801&lt;=40000,ROUNDUP(I801/2,0)+7500,IF(I801&lt;=70000,ROUNDUP(I801/4,0)+17500,35000)))),28000))))</f>
        <v/>
      </c>
      <c r="V801" s="18">
        <f>MIN(70000,S801+T801+U801)</f>
        <v/>
      </c>
      <c r="W801" s="18">
        <f>MAX(0,ROUNDDOWN(M801-J801-N801-K801-0,-3))</f>
        <v/>
      </c>
      <c r="X801" s="18">
        <f>MAX(0,ROUNDDOWN(M801-J801-N801-K801-R801,-3))</f>
        <v/>
      </c>
      <c r="Y801" s="18">
        <f>IF(W801&lt;=0,0,ROUNDDOWN((W801*LOOKUP(W801,{0,1950001,3300001,6950001,9000001,18000001,40000001},{0.05,0.1,0.2,0.23,0.33,0.4,0.45})-LOOKUP(W801,{0,1950001,3300001,6950001,9000001,18000001,40000001},{0,97500,427500,636000,1536000,2796000,4796000}))*1.021,-2))</f>
        <v/>
      </c>
      <c r="Z801" s="18">
        <f>IF(X801&lt;=0,0,ROUNDDOWN((X801*LOOKUP(X801,{0,1950001,3300001,6950001,9000001,18000001,40000001},{0.05,0.1,0.2,0.23,0.33,0.4,0.45})-LOOKUP(X801,{0,1950001,3300001,6950001,9000001,18000001,40000001},{0,97500,427500,636000,1536000,2796000,4796000}))*1.021,-2))</f>
        <v/>
      </c>
      <c r="AA801" s="18">
        <f>MAX(0,ROUNDDOWN(M801-J801-430000-L801-0,-3))</f>
        <v/>
      </c>
      <c r="AB801" s="18">
        <f>MAX(0,ROUNDDOWN(M801-J801-430000-L801-V801,-3))</f>
        <v/>
      </c>
      <c r="AC801" s="18">
        <f>IF(M801&lt;=450000,0,MAX(0,ROUNDDOWN(AA801*0.06-MIN(50000,AA801)*0.03,-2))+MAX(0,ROUNDDOWN(AA801*0.04-MIN(50000,AA801)*0.02,-2)))</f>
        <v/>
      </c>
      <c r="AD801" s="18">
        <f>IF(M801&lt;=450000,0,MAX(0,ROUNDDOWN(AB801*0.06-MIN(50000,AB801)*0.03,-2))+MAX(0,ROUNDDOWN(AB801*0.04-MIN(50000,AB801)*0.02,-2)))</f>
        <v/>
      </c>
      <c r="AE801" s="18">
        <f>Y801-Z801</f>
        <v/>
      </c>
      <c r="AF801" s="18">
        <f>AC801-AD801</f>
        <v/>
      </c>
      <c r="AG801" s="18">
        <f>AE801+AF801</f>
        <v/>
      </c>
      <c r="AH801" s="20">
        <f>IF(W801&lt;=0,0,LOOKUP(W801,{0,1950001,3300001,6950001,9000001,18000001,40000001},{0.05,0.1,0.2,0.23,0.33,0.4,0.45}))</f>
        <v/>
      </c>
    </row>
    <row r="802">
      <c r="A802" t="inlineStr">
        <is>
          <t>1万円刻み 一般8万円</t>
        </is>
      </c>
      <c r="B802" s="18">
        <f>'4_1万円刻み'!$A$241</f>
        <v/>
      </c>
      <c r="C802" s="19" t="n">
        <v>2026</v>
      </c>
      <c r="D802" t="inlineStr">
        <is>
          <t>いいえ</t>
        </is>
      </c>
      <c r="E802" s="18" t="n">
        <v>80000</v>
      </c>
      <c r="F802" s="18" t="n">
        <v>0</v>
      </c>
      <c r="G802" s="18" t="n">
        <v>0</v>
      </c>
      <c r="H802" s="18" t="n">
        <v>0</v>
      </c>
      <c r="I802" s="18" t="n">
        <v>0</v>
      </c>
      <c r="J802" s="18">
        <f>ROUND(MIN(B802/12,650000)*12*0.0915+MIN(B802/12,1390000)*12*(0.0504+0)+B802*0.005,0)</f>
        <v/>
      </c>
      <c r="K802" s="18" t="n">
        <v>0</v>
      </c>
      <c r="L802" s="18" t="n">
        <v>0</v>
      </c>
      <c r="M802" s="18">
        <f>ROUND(IF(C802&gt;=2026,IF(B802&lt;741000,0,IF(B802&lt;2191000,B802-740000,IF(B802&lt;2193000,1451000,IF(B802&lt;2196000,1453000,IF(B802&lt;2200000,1456000,IF(B802&lt;3600000,ROUNDDOWN(B802/4,-3)*2.8-80000,IF(B802&lt;6600000,ROUNDDOWN(B802/4,-3)*3.2-440000,IF(B802&lt;8500000,ROUNDDOWN(B802*0.9,0)-1100000,B802-1950000)))))))),IF(B802&lt;651000,0,IF(B802&lt;1900000,B802-650000,IF(B802&lt;3600000,ROUNDDOWN(B802/4,-3)*2.8-80000,IF(B802&lt;6600000,ROUNDDOWN(B802/4,-3)*3.2-440000,IF(B802&lt;8500000,ROUNDDOWN(B802*0.9,0)-1100000,B802-1950000)))))),0)</f>
        <v/>
      </c>
      <c r="N802" s="18">
        <f>IF(M802&gt;23500000,NA(),IF(C802&gt;=2026,IF(M802&lt;=4890000,1040000,IF(M802&lt;=6550000,670000,620000)),IF(M802&lt;=1320000,950000,IF(M802&lt;=3360000,880000,IF(M802&lt;=4890000,680000,IF(M802&lt;=6550000,630000,580000))))))</f>
        <v/>
      </c>
      <c r="O802" s="18">
        <f>IF(F802&lt;=0,IF(AND(D802="はい",C802&gt;=2026,C802&lt;=2027),IF(E802&lt;=0,0,IF(E802&lt;=30000,E802,IF(E802&lt;=60000,ROUNDUP(E802/2,0)+15000,IF(E802&lt;=120000,ROUNDUP(E802/4,0)+30000,60000)))),IF(E802&lt;=0,0,IF(E802&lt;=20000,E802,IF(E802&lt;=40000,ROUNDUP(E802/2,0)+10000,IF(E802&lt;=80000,ROUNDUP(E802/4,0)+20000,40000))))),IF(E802&lt;=0,IF(F802&lt;=0,0,IF(F802&lt;=25000,F802,IF(F802&lt;=50000,ROUNDUP(F802/2,0)+12500,IF(F802&lt;=100000,ROUNDUP(F802/4,0)+25000,50000)))),MAX(IF(F802&lt;=0,0,IF(F802&lt;=25000,F802,IF(F802&lt;=50000,ROUNDUP(F802/2,0)+12500,IF(F802&lt;=100000,ROUNDUP(F802/4,0)+25000,50000)))),MIN(IF(AND(D802="はい",C802&gt;=2026,C802&lt;=2027),IF(E802&lt;=0,0,IF(E802&lt;=30000,E802,IF(E802&lt;=60000,ROUNDUP(E802/2,0)+15000,IF(E802&lt;=120000,ROUNDUP(E802/4,0)+30000,60000)))),IF(E802&lt;=0,0,IF(E802&lt;=20000,E802,IF(E802&lt;=40000,ROUNDUP(E802/2,0)+10000,IF(E802&lt;=80000,ROUNDUP(E802/4,0)+20000,40000)))))+IF(F802&lt;=0,0,IF(F802&lt;=25000,F802,IF(F802&lt;=50000,ROUNDUP(F802/2,0)+12500,IF(F802&lt;=100000,ROUNDUP(F802/4,0)+25000,50000)))),IF(AND(D802="はい",C802&gt;=2026,C802&lt;=2027),60000,40000)))))</f>
        <v/>
      </c>
      <c r="P802" s="18">
        <f>IF(G802&lt;=0,0,IF(G802&lt;=20000,G802,IF(G802&lt;=40000,ROUNDUP(G802/2,0)+10000,IF(G802&lt;=80000,ROUNDUP(G802/4,0)+20000,40000))))</f>
        <v/>
      </c>
      <c r="Q802" s="18">
        <f>IF(I802&lt;=0,IF(H802&lt;=0,0,IF(H802&lt;=20000,H802,IF(H802&lt;=40000,ROUNDUP(H802/2,0)+10000,IF(H802&lt;=80000,ROUNDUP(H802/4,0)+20000,40000)))),IF(H802&lt;=0,IF(I802&lt;=0,0,IF(I802&lt;=25000,I802,IF(I802&lt;=50000,ROUNDUP(I802/2,0)+12500,IF(I802&lt;=100000,ROUNDUP(I802/4,0)+25000,50000)))),MAX(IF(I802&lt;=0,0,IF(I802&lt;=25000,I802,IF(I802&lt;=50000,ROUNDUP(I802/2,0)+12500,IF(I802&lt;=100000,ROUNDUP(I802/4,0)+25000,50000)))),MIN(IF(H802&lt;=0,0,IF(H802&lt;=20000,H802,IF(H802&lt;=40000,ROUNDUP(H802/2,0)+10000,IF(H802&lt;=80000,ROUNDUP(H802/4,0)+20000,40000))))+IF(I802&lt;=0,0,IF(I802&lt;=25000,I802,IF(I802&lt;=50000,ROUNDUP(I802/2,0)+12500,IF(I802&lt;=100000,ROUNDUP(I802/4,0)+25000,50000)))),40000))))</f>
        <v/>
      </c>
      <c r="R802" s="18">
        <f>MIN(120000,O802+P802+Q802)</f>
        <v/>
      </c>
      <c r="S802" s="18">
        <f>IF(F802&lt;=0,IF(E802&lt;=0,0,IF(E802&lt;=12000,E802,IF(E802&lt;=32000,ROUNDUP(E802/2,0)+6000,IF(E802&lt;=56000,ROUNDUP(E802/4,0)+14000,28000)))),IF(E802&lt;=0,IF(F802&lt;=0,0,IF(F802&lt;=15000,F802,IF(F802&lt;=40000,ROUNDUP(F802/2,0)+7500,IF(F802&lt;=70000,ROUNDUP(F802/4,0)+17500,35000)))),MAX(IF(F802&lt;=0,0,IF(F802&lt;=15000,F802,IF(F802&lt;=40000,ROUNDUP(F802/2,0)+7500,IF(F802&lt;=70000,ROUNDUP(F802/4,0)+17500,35000)))),MIN(IF(E802&lt;=0,0,IF(E802&lt;=12000,E802,IF(E802&lt;=32000,ROUNDUP(E802/2,0)+6000,IF(E802&lt;=56000,ROUNDUP(E802/4,0)+14000,28000))))+IF(F802&lt;=0,0,IF(F802&lt;=15000,F802,IF(F802&lt;=40000,ROUNDUP(F802/2,0)+7500,IF(F802&lt;=70000,ROUNDUP(F802/4,0)+17500,35000)))),28000))))</f>
        <v/>
      </c>
      <c r="T802" s="18">
        <f>IF(G802&lt;=0,0,IF(G802&lt;=12000,G802,IF(G802&lt;=32000,ROUNDUP(G802/2,0)+6000,IF(G802&lt;=56000,ROUNDUP(G802/4,0)+14000,28000))))</f>
        <v/>
      </c>
      <c r="U802" s="18">
        <f>IF(I802&lt;=0,IF(H802&lt;=0,0,IF(H802&lt;=12000,H802,IF(H802&lt;=32000,ROUNDUP(H802/2,0)+6000,IF(H802&lt;=56000,ROUNDUP(H802/4,0)+14000,28000)))),IF(H802&lt;=0,IF(I802&lt;=0,0,IF(I802&lt;=15000,I802,IF(I802&lt;=40000,ROUNDUP(I802/2,0)+7500,IF(I802&lt;=70000,ROUNDUP(I802/4,0)+17500,35000)))),MAX(IF(I802&lt;=0,0,IF(I802&lt;=15000,I802,IF(I802&lt;=40000,ROUNDUP(I802/2,0)+7500,IF(I802&lt;=70000,ROUNDUP(I802/4,0)+17500,35000)))),MIN(IF(H802&lt;=0,0,IF(H802&lt;=12000,H802,IF(H802&lt;=32000,ROUNDUP(H802/2,0)+6000,IF(H802&lt;=56000,ROUNDUP(H802/4,0)+14000,28000))))+IF(I802&lt;=0,0,IF(I802&lt;=15000,I802,IF(I802&lt;=40000,ROUNDUP(I802/2,0)+7500,IF(I802&lt;=70000,ROUNDUP(I802/4,0)+17500,35000)))),28000))))</f>
        <v/>
      </c>
      <c r="V802" s="18">
        <f>MIN(70000,S802+T802+U802)</f>
        <v/>
      </c>
      <c r="W802" s="18">
        <f>MAX(0,ROUNDDOWN(M802-J802-N802-K802-0,-3))</f>
        <v/>
      </c>
      <c r="X802" s="18">
        <f>MAX(0,ROUNDDOWN(M802-J802-N802-K802-R802,-3))</f>
        <v/>
      </c>
      <c r="Y802" s="18">
        <f>IF(W802&lt;=0,0,ROUNDDOWN((W802*LOOKUP(W802,{0,1950001,3300001,6950001,9000001,18000001,40000001},{0.05,0.1,0.2,0.23,0.33,0.4,0.45})-LOOKUP(W802,{0,1950001,3300001,6950001,9000001,18000001,40000001},{0,97500,427500,636000,1536000,2796000,4796000}))*1.021,-2))</f>
        <v/>
      </c>
      <c r="Z802" s="18">
        <f>IF(X802&lt;=0,0,ROUNDDOWN((X802*LOOKUP(X802,{0,1950001,3300001,6950001,9000001,18000001,40000001},{0.05,0.1,0.2,0.23,0.33,0.4,0.45})-LOOKUP(X802,{0,1950001,3300001,6950001,9000001,18000001,40000001},{0,97500,427500,636000,1536000,2796000,4796000}))*1.021,-2))</f>
        <v/>
      </c>
      <c r="AA802" s="18">
        <f>MAX(0,ROUNDDOWN(M802-J802-430000-L802-0,-3))</f>
        <v/>
      </c>
      <c r="AB802" s="18">
        <f>MAX(0,ROUNDDOWN(M802-J802-430000-L802-V802,-3))</f>
        <v/>
      </c>
      <c r="AC802" s="18">
        <f>IF(M802&lt;=450000,0,MAX(0,ROUNDDOWN(AA802*0.06-MIN(50000,AA802)*0.03,-2))+MAX(0,ROUNDDOWN(AA802*0.04-MIN(50000,AA802)*0.02,-2)))</f>
        <v/>
      </c>
      <c r="AD802" s="18">
        <f>IF(M802&lt;=450000,0,MAX(0,ROUNDDOWN(AB802*0.06-MIN(50000,AB802)*0.03,-2))+MAX(0,ROUNDDOWN(AB802*0.04-MIN(50000,AB802)*0.02,-2)))</f>
        <v/>
      </c>
      <c r="AE802" s="18">
        <f>Y802-Z802</f>
        <v/>
      </c>
      <c r="AF802" s="18">
        <f>AC802-AD802</f>
        <v/>
      </c>
      <c r="AG802" s="18">
        <f>AE802+AF802</f>
        <v/>
      </c>
      <c r="AH802" s="20">
        <f>IF(W802&lt;=0,0,LOOKUP(W802,{0,1950001,3300001,6950001,9000001,18000001,40000001},{0.05,0.1,0.2,0.23,0.33,0.4,0.45}))</f>
        <v/>
      </c>
    </row>
    <row r="803">
      <c r="A803" t="inlineStr">
        <is>
          <t>1万円刻み 特例あり一般12万円</t>
        </is>
      </c>
      <c r="B803" s="18">
        <f>'4_1万円刻み'!$A$241</f>
        <v/>
      </c>
      <c r="C803" s="19" t="n">
        <v>2026</v>
      </c>
      <c r="D803" t="inlineStr">
        <is>
          <t>はい</t>
        </is>
      </c>
      <c r="E803" s="18" t="n">
        <v>120000</v>
      </c>
      <c r="F803" s="18" t="n">
        <v>0</v>
      </c>
      <c r="G803" s="18" t="n">
        <v>0</v>
      </c>
      <c r="H803" s="18" t="n">
        <v>0</v>
      </c>
      <c r="I803" s="18" t="n">
        <v>0</v>
      </c>
      <c r="J803" s="18">
        <f>ROUND(MIN(B803/12,650000)*12*0.0915+MIN(B803/12,1390000)*12*(0.0504+0)+B803*0.005,0)</f>
        <v/>
      </c>
      <c r="K803" s="18" t="n">
        <v>0</v>
      </c>
      <c r="L803" s="18" t="n">
        <v>0</v>
      </c>
      <c r="M803" s="18">
        <f>ROUND(IF(C803&gt;=2026,IF(B803&lt;741000,0,IF(B803&lt;2191000,B803-740000,IF(B803&lt;2193000,1451000,IF(B803&lt;2196000,1453000,IF(B803&lt;2200000,1456000,IF(B803&lt;3600000,ROUNDDOWN(B803/4,-3)*2.8-80000,IF(B803&lt;6600000,ROUNDDOWN(B803/4,-3)*3.2-440000,IF(B803&lt;8500000,ROUNDDOWN(B803*0.9,0)-1100000,B803-1950000)))))))),IF(B803&lt;651000,0,IF(B803&lt;1900000,B803-650000,IF(B803&lt;3600000,ROUNDDOWN(B803/4,-3)*2.8-80000,IF(B803&lt;6600000,ROUNDDOWN(B803/4,-3)*3.2-440000,IF(B803&lt;8500000,ROUNDDOWN(B803*0.9,0)-1100000,B803-1950000)))))),0)</f>
        <v/>
      </c>
      <c r="N803" s="18">
        <f>IF(M803&gt;23500000,NA(),IF(C803&gt;=2026,IF(M803&lt;=4890000,1040000,IF(M803&lt;=6550000,670000,620000)),IF(M803&lt;=1320000,950000,IF(M803&lt;=3360000,880000,IF(M803&lt;=4890000,680000,IF(M803&lt;=6550000,630000,580000))))))</f>
        <v/>
      </c>
      <c r="O803" s="18">
        <f>IF(F803&lt;=0,IF(AND(D803="はい",C803&gt;=2026,C803&lt;=2027),IF(E803&lt;=0,0,IF(E803&lt;=30000,E803,IF(E803&lt;=60000,ROUNDUP(E803/2,0)+15000,IF(E803&lt;=120000,ROUNDUP(E803/4,0)+30000,60000)))),IF(E803&lt;=0,0,IF(E803&lt;=20000,E803,IF(E803&lt;=40000,ROUNDUP(E803/2,0)+10000,IF(E803&lt;=80000,ROUNDUP(E803/4,0)+20000,40000))))),IF(E803&lt;=0,IF(F803&lt;=0,0,IF(F803&lt;=25000,F803,IF(F803&lt;=50000,ROUNDUP(F803/2,0)+12500,IF(F803&lt;=100000,ROUNDUP(F803/4,0)+25000,50000)))),MAX(IF(F803&lt;=0,0,IF(F803&lt;=25000,F803,IF(F803&lt;=50000,ROUNDUP(F803/2,0)+12500,IF(F803&lt;=100000,ROUNDUP(F803/4,0)+25000,50000)))),MIN(IF(AND(D803="はい",C803&gt;=2026,C803&lt;=2027),IF(E803&lt;=0,0,IF(E803&lt;=30000,E803,IF(E803&lt;=60000,ROUNDUP(E803/2,0)+15000,IF(E803&lt;=120000,ROUNDUP(E803/4,0)+30000,60000)))),IF(E803&lt;=0,0,IF(E803&lt;=20000,E803,IF(E803&lt;=40000,ROUNDUP(E803/2,0)+10000,IF(E803&lt;=80000,ROUNDUP(E803/4,0)+20000,40000)))))+IF(F803&lt;=0,0,IF(F803&lt;=25000,F803,IF(F803&lt;=50000,ROUNDUP(F803/2,0)+12500,IF(F803&lt;=100000,ROUNDUP(F803/4,0)+25000,50000)))),IF(AND(D803="はい",C803&gt;=2026,C803&lt;=2027),60000,40000)))))</f>
        <v/>
      </c>
      <c r="P803" s="18">
        <f>IF(G803&lt;=0,0,IF(G803&lt;=20000,G803,IF(G803&lt;=40000,ROUNDUP(G803/2,0)+10000,IF(G803&lt;=80000,ROUNDUP(G803/4,0)+20000,40000))))</f>
        <v/>
      </c>
      <c r="Q803" s="18">
        <f>IF(I803&lt;=0,IF(H803&lt;=0,0,IF(H803&lt;=20000,H803,IF(H803&lt;=40000,ROUNDUP(H803/2,0)+10000,IF(H803&lt;=80000,ROUNDUP(H803/4,0)+20000,40000)))),IF(H803&lt;=0,IF(I803&lt;=0,0,IF(I803&lt;=25000,I803,IF(I803&lt;=50000,ROUNDUP(I803/2,0)+12500,IF(I803&lt;=100000,ROUNDUP(I803/4,0)+25000,50000)))),MAX(IF(I803&lt;=0,0,IF(I803&lt;=25000,I803,IF(I803&lt;=50000,ROUNDUP(I803/2,0)+12500,IF(I803&lt;=100000,ROUNDUP(I803/4,0)+25000,50000)))),MIN(IF(H803&lt;=0,0,IF(H803&lt;=20000,H803,IF(H803&lt;=40000,ROUNDUP(H803/2,0)+10000,IF(H803&lt;=80000,ROUNDUP(H803/4,0)+20000,40000))))+IF(I803&lt;=0,0,IF(I803&lt;=25000,I803,IF(I803&lt;=50000,ROUNDUP(I803/2,0)+12500,IF(I803&lt;=100000,ROUNDUP(I803/4,0)+25000,50000)))),40000))))</f>
        <v/>
      </c>
      <c r="R803" s="18">
        <f>MIN(120000,O803+P803+Q803)</f>
        <v/>
      </c>
      <c r="S803" s="18">
        <f>IF(F803&lt;=0,IF(E803&lt;=0,0,IF(E803&lt;=12000,E803,IF(E803&lt;=32000,ROUNDUP(E803/2,0)+6000,IF(E803&lt;=56000,ROUNDUP(E803/4,0)+14000,28000)))),IF(E803&lt;=0,IF(F803&lt;=0,0,IF(F803&lt;=15000,F803,IF(F803&lt;=40000,ROUNDUP(F803/2,0)+7500,IF(F803&lt;=70000,ROUNDUP(F803/4,0)+17500,35000)))),MAX(IF(F803&lt;=0,0,IF(F803&lt;=15000,F803,IF(F803&lt;=40000,ROUNDUP(F803/2,0)+7500,IF(F803&lt;=70000,ROUNDUP(F803/4,0)+17500,35000)))),MIN(IF(E803&lt;=0,0,IF(E803&lt;=12000,E803,IF(E803&lt;=32000,ROUNDUP(E803/2,0)+6000,IF(E803&lt;=56000,ROUNDUP(E803/4,0)+14000,28000))))+IF(F803&lt;=0,0,IF(F803&lt;=15000,F803,IF(F803&lt;=40000,ROUNDUP(F803/2,0)+7500,IF(F803&lt;=70000,ROUNDUP(F803/4,0)+17500,35000)))),28000))))</f>
        <v/>
      </c>
      <c r="T803" s="18">
        <f>IF(G803&lt;=0,0,IF(G803&lt;=12000,G803,IF(G803&lt;=32000,ROUNDUP(G803/2,0)+6000,IF(G803&lt;=56000,ROUNDUP(G803/4,0)+14000,28000))))</f>
        <v/>
      </c>
      <c r="U803" s="18">
        <f>IF(I803&lt;=0,IF(H803&lt;=0,0,IF(H803&lt;=12000,H803,IF(H803&lt;=32000,ROUNDUP(H803/2,0)+6000,IF(H803&lt;=56000,ROUNDUP(H803/4,0)+14000,28000)))),IF(H803&lt;=0,IF(I803&lt;=0,0,IF(I803&lt;=15000,I803,IF(I803&lt;=40000,ROUNDUP(I803/2,0)+7500,IF(I803&lt;=70000,ROUNDUP(I803/4,0)+17500,35000)))),MAX(IF(I803&lt;=0,0,IF(I803&lt;=15000,I803,IF(I803&lt;=40000,ROUNDUP(I803/2,0)+7500,IF(I803&lt;=70000,ROUNDUP(I803/4,0)+17500,35000)))),MIN(IF(H803&lt;=0,0,IF(H803&lt;=12000,H803,IF(H803&lt;=32000,ROUNDUP(H803/2,0)+6000,IF(H803&lt;=56000,ROUNDUP(H803/4,0)+14000,28000))))+IF(I803&lt;=0,0,IF(I803&lt;=15000,I803,IF(I803&lt;=40000,ROUNDUP(I803/2,0)+7500,IF(I803&lt;=70000,ROUNDUP(I803/4,0)+17500,35000)))),28000))))</f>
        <v/>
      </c>
      <c r="V803" s="18">
        <f>MIN(70000,S803+T803+U803)</f>
        <v/>
      </c>
      <c r="W803" s="18">
        <f>MAX(0,ROUNDDOWN(M803-J803-N803-K803-0,-3))</f>
        <v/>
      </c>
      <c r="X803" s="18">
        <f>MAX(0,ROUNDDOWN(M803-J803-N803-K803-R803,-3))</f>
        <v/>
      </c>
      <c r="Y803" s="18">
        <f>IF(W803&lt;=0,0,ROUNDDOWN((W803*LOOKUP(W803,{0,1950001,3300001,6950001,9000001,18000001,40000001},{0.05,0.1,0.2,0.23,0.33,0.4,0.45})-LOOKUP(W803,{0,1950001,3300001,6950001,9000001,18000001,40000001},{0,97500,427500,636000,1536000,2796000,4796000}))*1.021,-2))</f>
        <v/>
      </c>
      <c r="Z803" s="18">
        <f>IF(X803&lt;=0,0,ROUNDDOWN((X803*LOOKUP(X803,{0,1950001,3300001,6950001,9000001,18000001,40000001},{0.05,0.1,0.2,0.23,0.33,0.4,0.45})-LOOKUP(X803,{0,1950001,3300001,6950001,9000001,18000001,40000001},{0,97500,427500,636000,1536000,2796000,4796000}))*1.021,-2))</f>
        <v/>
      </c>
      <c r="AA803" s="18">
        <f>MAX(0,ROUNDDOWN(M803-J803-430000-L803-0,-3))</f>
        <v/>
      </c>
      <c r="AB803" s="18">
        <f>MAX(0,ROUNDDOWN(M803-J803-430000-L803-V803,-3))</f>
        <v/>
      </c>
      <c r="AC803" s="18">
        <f>IF(M803&lt;=450000,0,MAX(0,ROUNDDOWN(AA803*0.06-MIN(50000,AA803)*0.03,-2))+MAX(0,ROUNDDOWN(AA803*0.04-MIN(50000,AA803)*0.02,-2)))</f>
        <v/>
      </c>
      <c r="AD803" s="18">
        <f>IF(M803&lt;=450000,0,MAX(0,ROUNDDOWN(AB803*0.06-MIN(50000,AB803)*0.03,-2))+MAX(0,ROUNDDOWN(AB803*0.04-MIN(50000,AB803)*0.02,-2)))</f>
        <v/>
      </c>
      <c r="AE803" s="18">
        <f>Y803-Z803</f>
        <v/>
      </c>
      <c r="AF803" s="18">
        <f>AC803-AD803</f>
        <v/>
      </c>
      <c r="AG803" s="18">
        <f>AE803+AF803</f>
        <v/>
      </c>
      <c r="AH803" s="20">
        <f>IF(W803&lt;=0,0,LOOKUP(W803,{0,1950001,3300001,6950001,9000001,18000001,40000001},{0.05,0.1,0.2,0.23,0.33,0.4,0.45}))</f>
        <v/>
      </c>
    </row>
    <row r="804">
      <c r="A804" t="inlineStr">
        <is>
          <t>1万円刻み 3区分8万円ずつ</t>
        </is>
      </c>
      <c r="B804" s="18">
        <f>'4_1万円刻み'!$A$242</f>
        <v/>
      </c>
      <c r="C804" s="19" t="n">
        <v>2026</v>
      </c>
      <c r="D804" t="inlineStr">
        <is>
          <t>いいえ</t>
        </is>
      </c>
      <c r="E804" s="18" t="n">
        <v>80000</v>
      </c>
      <c r="F804" s="18" t="n">
        <v>0</v>
      </c>
      <c r="G804" s="18" t="n">
        <v>80000</v>
      </c>
      <c r="H804" s="18" t="n">
        <v>80000</v>
      </c>
      <c r="I804" s="18" t="n">
        <v>0</v>
      </c>
      <c r="J804" s="18">
        <f>ROUND(MIN(B804/12,650000)*12*0.0915+MIN(B804/12,1390000)*12*(0.0504+0)+B804*0.005,0)</f>
        <v/>
      </c>
      <c r="K804" s="18" t="n">
        <v>0</v>
      </c>
      <c r="L804" s="18" t="n">
        <v>0</v>
      </c>
      <c r="M804" s="18">
        <f>ROUND(IF(C804&gt;=2026,IF(B804&lt;741000,0,IF(B804&lt;2191000,B804-740000,IF(B804&lt;2193000,1451000,IF(B804&lt;2196000,1453000,IF(B804&lt;2200000,1456000,IF(B804&lt;3600000,ROUNDDOWN(B804/4,-3)*2.8-80000,IF(B804&lt;6600000,ROUNDDOWN(B804/4,-3)*3.2-440000,IF(B804&lt;8500000,ROUNDDOWN(B804*0.9,0)-1100000,B804-1950000)))))))),IF(B804&lt;651000,0,IF(B804&lt;1900000,B804-650000,IF(B804&lt;3600000,ROUNDDOWN(B804/4,-3)*2.8-80000,IF(B804&lt;6600000,ROUNDDOWN(B804/4,-3)*3.2-440000,IF(B804&lt;8500000,ROUNDDOWN(B804*0.9,0)-1100000,B804-1950000)))))),0)</f>
        <v/>
      </c>
      <c r="N804" s="18">
        <f>IF(M804&gt;23500000,NA(),IF(C804&gt;=2026,IF(M804&lt;=4890000,1040000,IF(M804&lt;=6550000,670000,620000)),IF(M804&lt;=1320000,950000,IF(M804&lt;=3360000,880000,IF(M804&lt;=4890000,680000,IF(M804&lt;=6550000,630000,580000))))))</f>
        <v/>
      </c>
      <c r="O804" s="18">
        <f>IF(F804&lt;=0,IF(AND(D804="はい",C804&gt;=2026,C804&lt;=2027),IF(E804&lt;=0,0,IF(E804&lt;=30000,E804,IF(E804&lt;=60000,ROUNDUP(E804/2,0)+15000,IF(E804&lt;=120000,ROUNDUP(E804/4,0)+30000,60000)))),IF(E804&lt;=0,0,IF(E804&lt;=20000,E804,IF(E804&lt;=40000,ROUNDUP(E804/2,0)+10000,IF(E804&lt;=80000,ROUNDUP(E804/4,0)+20000,40000))))),IF(E804&lt;=0,IF(F804&lt;=0,0,IF(F804&lt;=25000,F804,IF(F804&lt;=50000,ROUNDUP(F804/2,0)+12500,IF(F804&lt;=100000,ROUNDUP(F804/4,0)+25000,50000)))),MAX(IF(F804&lt;=0,0,IF(F804&lt;=25000,F804,IF(F804&lt;=50000,ROUNDUP(F804/2,0)+12500,IF(F804&lt;=100000,ROUNDUP(F804/4,0)+25000,50000)))),MIN(IF(AND(D804="はい",C804&gt;=2026,C804&lt;=2027),IF(E804&lt;=0,0,IF(E804&lt;=30000,E804,IF(E804&lt;=60000,ROUNDUP(E804/2,0)+15000,IF(E804&lt;=120000,ROUNDUP(E804/4,0)+30000,60000)))),IF(E804&lt;=0,0,IF(E804&lt;=20000,E804,IF(E804&lt;=40000,ROUNDUP(E804/2,0)+10000,IF(E804&lt;=80000,ROUNDUP(E804/4,0)+20000,40000)))))+IF(F804&lt;=0,0,IF(F804&lt;=25000,F804,IF(F804&lt;=50000,ROUNDUP(F804/2,0)+12500,IF(F804&lt;=100000,ROUNDUP(F804/4,0)+25000,50000)))),IF(AND(D804="はい",C804&gt;=2026,C804&lt;=2027),60000,40000)))))</f>
        <v/>
      </c>
      <c r="P804" s="18">
        <f>IF(G804&lt;=0,0,IF(G804&lt;=20000,G804,IF(G804&lt;=40000,ROUNDUP(G804/2,0)+10000,IF(G804&lt;=80000,ROUNDUP(G804/4,0)+20000,40000))))</f>
        <v/>
      </c>
      <c r="Q804" s="18">
        <f>IF(I804&lt;=0,IF(H804&lt;=0,0,IF(H804&lt;=20000,H804,IF(H804&lt;=40000,ROUNDUP(H804/2,0)+10000,IF(H804&lt;=80000,ROUNDUP(H804/4,0)+20000,40000)))),IF(H804&lt;=0,IF(I804&lt;=0,0,IF(I804&lt;=25000,I804,IF(I804&lt;=50000,ROUNDUP(I804/2,0)+12500,IF(I804&lt;=100000,ROUNDUP(I804/4,0)+25000,50000)))),MAX(IF(I804&lt;=0,0,IF(I804&lt;=25000,I804,IF(I804&lt;=50000,ROUNDUP(I804/2,0)+12500,IF(I804&lt;=100000,ROUNDUP(I804/4,0)+25000,50000)))),MIN(IF(H804&lt;=0,0,IF(H804&lt;=20000,H804,IF(H804&lt;=40000,ROUNDUP(H804/2,0)+10000,IF(H804&lt;=80000,ROUNDUP(H804/4,0)+20000,40000))))+IF(I804&lt;=0,0,IF(I804&lt;=25000,I804,IF(I804&lt;=50000,ROUNDUP(I804/2,0)+12500,IF(I804&lt;=100000,ROUNDUP(I804/4,0)+25000,50000)))),40000))))</f>
        <v/>
      </c>
      <c r="R804" s="18">
        <f>MIN(120000,O804+P804+Q804)</f>
        <v/>
      </c>
      <c r="S804" s="18">
        <f>IF(F804&lt;=0,IF(E804&lt;=0,0,IF(E804&lt;=12000,E804,IF(E804&lt;=32000,ROUNDUP(E804/2,0)+6000,IF(E804&lt;=56000,ROUNDUP(E804/4,0)+14000,28000)))),IF(E804&lt;=0,IF(F804&lt;=0,0,IF(F804&lt;=15000,F804,IF(F804&lt;=40000,ROUNDUP(F804/2,0)+7500,IF(F804&lt;=70000,ROUNDUP(F804/4,0)+17500,35000)))),MAX(IF(F804&lt;=0,0,IF(F804&lt;=15000,F804,IF(F804&lt;=40000,ROUNDUP(F804/2,0)+7500,IF(F804&lt;=70000,ROUNDUP(F804/4,0)+17500,35000)))),MIN(IF(E804&lt;=0,0,IF(E804&lt;=12000,E804,IF(E804&lt;=32000,ROUNDUP(E804/2,0)+6000,IF(E804&lt;=56000,ROUNDUP(E804/4,0)+14000,28000))))+IF(F804&lt;=0,0,IF(F804&lt;=15000,F804,IF(F804&lt;=40000,ROUNDUP(F804/2,0)+7500,IF(F804&lt;=70000,ROUNDUP(F804/4,0)+17500,35000)))),28000))))</f>
        <v/>
      </c>
      <c r="T804" s="18">
        <f>IF(G804&lt;=0,0,IF(G804&lt;=12000,G804,IF(G804&lt;=32000,ROUNDUP(G804/2,0)+6000,IF(G804&lt;=56000,ROUNDUP(G804/4,0)+14000,28000))))</f>
        <v/>
      </c>
      <c r="U804" s="18">
        <f>IF(I804&lt;=0,IF(H804&lt;=0,0,IF(H804&lt;=12000,H804,IF(H804&lt;=32000,ROUNDUP(H804/2,0)+6000,IF(H804&lt;=56000,ROUNDUP(H804/4,0)+14000,28000)))),IF(H804&lt;=0,IF(I804&lt;=0,0,IF(I804&lt;=15000,I804,IF(I804&lt;=40000,ROUNDUP(I804/2,0)+7500,IF(I804&lt;=70000,ROUNDUP(I804/4,0)+17500,35000)))),MAX(IF(I804&lt;=0,0,IF(I804&lt;=15000,I804,IF(I804&lt;=40000,ROUNDUP(I804/2,0)+7500,IF(I804&lt;=70000,ROUNDUP(I804/4,0)+17500,35000)))),MIN(IF(H804&lt;=0,0,IF(H804&lt;=12000,H804,IF(H804&lt;=32000,ROUNDUP(H804/2,0)+6000,IF(H804&lt;=56000,ROUNDUP(H804/4,0)+14000,28000))))+IF(I804&lt;=0,0,IF(I804&lt;=15000,I804,IF(I804&lt;=40000,ROUNDUP(I804/2,0)+7500,IF(I804&lt;=70000,ROUNDUP(I804/4,0)+17500,35000)))),28000))))</f>
        <v/>
      </c>
      <c r="V804" s="18">
        <f>MIN(70000,S804+T804+U804)</f>
        <v/>
      </c>
      <c r="W804" s="18">
        <f>MAX(0,ROUNDDOWN(M804-J804-N804-K804-0,-3))</f>
        <v/>
      </c>
      <c r="X804" s="18">
        <f>MAX(0,ROUNDDOWN(M804-J804-N804-K804-R804,-3))</f>
        <v/>
      </c>
      <c r="Y804" s="18">
        <f>IF(W804&lt;=0,0,ROUNDDOWN((W804*LOOKUP(W804,{0,1950001,3300001,6950001,9000001,18000001,40000001},{0.05,0.1,0.2,0.23,0.33,0.4,0.45})-LOOKUP(W804,{0,1950001,3300001,6950001,9000001,18000001,40000001},{0,97500,427500,636000,1536000,2796000,4796000}))*1.021,-2))</f>
        <v/>
      </c>
      <c r="Z804" s="18">
        <f>IF(X804&lt;=0,0,ROUNDDOWN((X804*LOOKUP(X804,{0,1950001,3300001,6950001,9000001,18000001,40000001},{0.05,0.1,0.2,0.23,0.33,0.4,0.45})-LOOKUP(X804,{0,1950001,3300001,6950001,9000001,18000001,40000001},{0,97500,427500,636000,1536000,2796000,4796000}))*1.021,-2))</f>
        <v/>
      </c>
      <c r="AA804" s="18">
        <f>MAX(0,ROUNDDOWN(M804-J804-430000-L804-0,-3))</f>
        <v/>
      </c>
      <c r="AB804" s="18">
        <f>MAX(0,ROUNDDOWN(M804-J804-430000-L804-V804,-3))</f>
        <v/>
      </c>
      <c r="AC804" s="18">
        <f>IF(M804&lt;=450000,0,MAX(0,ROUNDDOWN(AA804*0.06-MIN(50000,AA804)*0.03,-2))+MAX(0,ROUNDDOWN(AA804*0.04-MIN(50000,AA804)*0.02,-2)))</f>
        <v/>
      </c>
      <c r="AD804" s="18">
        <f>IF(M804&lt;=450000,0,MAX(0,ROUNDDOWN(AB804*0.06-MIN(50000,AB804)*0.03,-2))+MAX(0,ROUNDDOWN(AB804*0.04-MIN(50000,AB804)*0.02,-2)))</f>
        <v/>
      </c>
      <c r="AE804" s="18">
        <f>Y804-Z804</f>
        <v/>
      </c>
      <c r="AF804" s="18">
        <f>AC804-AD804</f>
        <v/>
      </c>
      <c r="AG804" s="18">
        <f>AE804+AF804</f>
        <v/>
      </c>
      <c r="AH804" s="20">
        <f>IF(W804&lt;=0,0,LOOKUP(W804,{0,1950001,3300001,6950001,9000001,18000001,40000001},{0.05,0.1,0.2,0.23,0.33,0.4,0.45}))</f>
        <v/>
      </c>
    </row>
    <row r="805">
      <c r="A805" t="inlineStr">
        <is>
          <t>1万円刻み 一般8万円</t>
        </is>
      </c>
      <c r="B805" s="18">
        <f>'4_1万円刻み'!$A$242</f>
        <v/>
      </c>
      <c r="C805" s="19" t="n">
        <v>2026</v>
      </c>
      <c r="D805" t="inlineStr">
        <is>
          <t>いいえ</t>
        </is>
      </c>
      <c r="E805" s="18" t="n">
        <v>80000</v>
      </c>
      <c r="F805" s="18" t="n">
        <v>0</v>
      </c>
      <c r="G805" s="18" t="n">
        <v>0</v>
      </c>
      <c r="H805" s="18" t="n">
        <v>0</v>
      </c>
      <c r="I805" s="18" t="n">
        <v>0</v>
      </c>
      <c r="J805" s="18">
        <f>ROUND(MIN(B805/12,650000)*12*0.0915+MIN(B805/12,1390000)*12*(0.0504+0)+B805*0.005,0)</f>
        <v/>
      </c>
      <c r="K805" s="18" t="n">
        <v>0</v>
      </c>
      <c r="L805" s="18" t="n">
        <v>0</v>
      </c>
      <c r="M805" s="18">
        <f>ROUND(IF(C805&gt;=2026,IF(B805&lt;741000,0,IF(B805&lt;2191000,B805-740000,IF(B805&lt;2193000,1451000,IF(B805&lt;2196000,1453000,IF(B805&lt;2200000,1456000,IF(B805&lt;3600000,ROUNDDOWN(B805/4,-3)*2.8-80000,IF(B805&lt;6600000,ROUNDDOWN(B805/4,-3)*3.2-440000,IF(B805&lt;8500000,ROUNDDOWN(B805*0.9,0)-1100000,B805-1950000)))))))),IF(B805&lt;651000,0,IF(B805&lt;1900000,B805-650000,IF(B805&lt;3600000,ROUNDDOWN(B805/4,-3)*2.8-80000,IF(B805&lt;6600000,ROUNDDOWN(B805/4,-3)*3.2-440000,IF(B805&lt;8500000,ROUNDDOWN(B805*0.9,0)-1100000,B805-1950000)))))),0)</f>
        <v/>
      </c>
      <c r="N805" s="18">
        <f>IF(M805&gt;23500000,NA(),IF(C805&gt;=2026,IF(M805&lt;=4890000,1040000,IF(M805&lt;=6550000,670000,620000)),IF(M805&lt;=1320000,950000,IF(M805&lt;=3360000,880000,IF(M805&lt;=4890000,680000,IF(M805&lt;=6550000,630000,580000))))))</f>
        <v/>
      </c>
      <c r="O805" s="18">
        <f>IF(F805&lt;=0,IF(AND(D805="はい",C805&gt;=2026,C805&lt;=2027),IF(E805&lt;=0,0,IF(E805&lt;=30000,E805,IF(E805&lt;=60000,ROUNDUP(E805/2,0)+15000,IF(E805&lt;=120000,ROUNDUP(E805/4,0)+30000,60000)))),IF(E805&lt;=0,0,IF(E805&lt;=20000,E805,IF(E805&lt;=40000,ROUNDUP(E805/2,0)+10000,IF(E805&lt;=80000,ROUNDUP(E805/4,0)+20000,40000))))),IF(E805&lt;=0,IF(F805&lt;=0,0,IF(F805&lt;=25000,F805,IF(F805&lt;=50000,ROUNDUP(F805/2,0)+12500,IF(F805&lt;=100000,ROUNDUP(F805/4,0)+25000,50000)))),MAX(IF(F805&lt;=0,0,IF(F805&lt;=25000,F805,IF(F805&lt;=50000,ROUNDUP(F805/2,0)+12500,IF(F805&lt;=100000,ROUNDUP(F805/4,0)+25000,50000)))),MIN(IF(AND(D805="はい",C805&gt;=2026,C805&lt;=2027),IF(E805&lt;=0,0,IF(E805&lt;=30000,E805,IF(E805&lt;=60000,ROUNDUP(E805/2,0)+15000,IF(E805&lt;=120000,ROUNDUP(E805/4,0)+30000,60000)))),IF(E805&lt;=0,0,IF(E805&lt;=20000,E805,IF(E805&lt;=40000,ROUNDUP(E805/2,0)+10000,IF(E805&lt;=80000,ROUNDUP(E805/4,0)+20000,40000)))))+IF(F805&lt;=0,0,IF(F805&lt;=25000,F805,IF(F805&lt;=50000,ROUNDUP(F805/2,0)+12500,IF(F805&lt;=100000,ROUNDUP(F805/4,0)+25000,50000)))),IF(AND(D805="はい",C805&gt;=2026,C805&lt;=2027),60000,40000)))))</f>
        <v/>
      </c>
      <c r="P805" s="18">
        <f>IF(G805&lt;=0,0,IF(G805&lt;=20000,G805,IF(G805&lt;=40000,ROUNDUP(G805/2,0)+10000,IF(G805&lt;=80000,ROUNDUP(G805/4,0)+20000,40000))))</f>
        <v/>
      </c>
      <c r="Q805" s="18">
        <f>IF(I805&lt;=0,IF(H805&lt;=0,0,IF(H805&lt;=20000,H805,IF(H805&lt;=40000,ROUNDUP(H805/2,0)+10000,IF(H805&lt;=80000,ROUNDUP(H805/4,0)+20000,40000)))),IF(H805&lt;=0,IF(I805&lt;=0,0,IF(I805&lt;=25000,I805,IF(I805&lt;=50000,ROUNDUP(I805/2,0)+12500,IF(I805&lt;=100000,ROUNDUP(I805/4,0)+25000,50000)))),MAX(IF(I805&lt;=0,0,IF(I805&lt;=25000,I805,IF(I805&lt;=50000,ROUNDUP(I805/2,0)+12500,IF(I805&lt;=100000,ROUNDUP(I805/4,0)+25000,50000)))),MIN(IF(H805&lt;=0,0,IF(H805&lt;=20000,H805,IF(H805&lt;=40000,ROUNDUP(H805/2,0)+10000,IF(H805&lt;=80000,ROUNDUP(H805/4,0)+20000,40000))))+IF(I805&lt;=0,0,IF(I805&lt;=25000,I805,IF(I805&lt;=50000,ROUNDUP(I805/2,0)+12500,IF(I805&lt;=100000,ROUNDUP(I805/4,0)+25000,50000)))),40000))))</f>
        <v/>
      </c>
      <c r="R805" s="18">
        <f>MIN(120000,O805+P805+Q805)</f>
        <v/>
      </c>
      <c r="S805" s="18">
        <f>IF(F805&lt;=0,IF(E805&lt;=0,0,IF(E805&lt;=12000,E805,IF(E805&lt;=32000,ROUNDUP(E805/2,0)+6000,IF(E805&lt;=56000,ROUNDUP(E805/4,0)+14000,28000)))),IF(E805&lt;=0,IF(F805&lt;=0,0,IF(F805&lt;=15000,F805,IF(F805&lt;=40000,ROUNDUP(F805/2,0)+7500,IF(F805&lt;=70000,ROUNDUP(F805/4,0)+17500,35000)))),MAX(IF(F805&lt;=0,0,IF(F805&lt;=15000,F805,IF(F805&lt;=40000,ROUNDUP(F805/2,0)+7500,IF(F805&lt;=70000,ROUNDUP(F805/4,0)+17500,35000)))),MIN(IF(E805&lt;=0,0,IF(E805&lt;=12000,E805,IF(E805&lt;=32000,ROUNDUP(E805/2,0)+6000,IF(E805&lt;=56000,ROUNDUP(E805/4,0)+14000,28000))))+IF(F805&lt;=0,0,IF(F805&lt;=15000,F805,IF(F805&lt;=40000,ROUNDUP(F805/2,0)+7500,IF(F805&lt;=70000,ROUNDUP(F805/4,0)+17500,35000)))),28000))))</f>
        <v/>
      </c>
      <c r="T805" s="18">
        <f>IF(G805&lt;=0,0,IF(G805&lt;=12000,G805,IF(G805&lt;=32000,ROUNDUP(G805/2,0)+6000,IF(G805&lt;=56000,ROUNDUP(G805/4,0)+14000,28000))))</f>
        <v/>
      </c>
      <c r="U805" s="18">
        <f>IF(I805&lt;=0,IF(H805&lt;=0,0,IF(H805&lt;=12000,H805,IF(H805&lt;=32000,ROUNDUP(H805/2,0)+6000,IF(H805&lt;=56000,ROUNDUP(H805/4,0)+14000,28000)))),IF(H805&lt;=0,IF(I805&lt;=0,0,IF(I805&lt;=15000,I805,IF(I805&lt;=40000,ROUNDUP(I805/2,0)+7500,IF(I805&lt;=70000,ROUNDUP(I805/4,0)+17500,35000)))),MAX(IF(I805&lt;=0,0,IF(I805&lt;=15000,I805,IF(I805&lt;=40000,ROUNDUP(I805/2,0)+7500,IF(I805&lt;=70000,ROUNDUP(I805/4,0)+17500,35000)))),MIN(IF(H805&lt;=0,0,IF(H805&lt;=12000,H805,IF(H805&lt;=32000,ROUNDUP(H805/2,0)+6000,IF(H805&lt;=56000,ROUNDUP(H805/4,0)+14000,28000))))+IF(I805&lt;=0,0,IF(I805&lt;=15000,I805,IF(I805&lt;=40000,ROUNDUP(I805/2,0)+7500,IF(I805&lt;=70000,ROUNDUP(I805/4,0)+17500,35000)))),28000))))</f>
        <v/>
      </c>
      <c r="V805" s="18">
        <f>MIN(70000,S805+T805+U805)</f>
        <v/>
      </c>
      <c r="W805" s="18">
        <f>MAX(0,ROUNDDOWN(M805-J805-N805-K805-0,-3))</f>
        <v/>
      </c>
      <c r="X805" s="18">
        <f>MAX(0,ROUNDDOWN(M805-J805-N805-K805-R805,-3))</f>
        <v/>
      </c>
      <c r="Y805" s="18">
        <f>IF(W805&lt;=0,0,ROUNDDOWN((W805*LOOKUP(W805,{0,1950001,3300001,6950001,9000001,18000001,40000001},{0.05,0.1,0.2,0.23,0.33,0.4,0.45})-LOOKUP(W805,{0,1950001,3300001,6950001,9000001,18000001,40000001},{0,97500,427500,636000,1536000,2796000,4796000}))*1.021,-2))</f>
        <v/>
      </c>
      <c r="Z805" s="18">
        <f>IF(X805&lt;=0,0,ROUNDDOWN((X805*LOOKUP(X805,{0,1950001,3300001,6950001,9000001,18000001,40000001},{0.05,0.1,0.2,0.23,0.33,0.4,0.45})-LOOKUP(X805,{0,1950001,3300001,6950001,9000001,18000001,40000001},{0,97500,427500,636000,1536000,2796000,4796000}))*1.021,-2))</f>
        <v/>
      </c>
      <c r="AA805" s="18">
        <f>MAX(0,ROUNDDOWN(M805-J805-430000-L805-0,-3))</f>
        <v/>
      </c>
      <c r="AB805" s="18">
        <f>MAX(0,ROUNDDOWN(M805-J805-430000-L805-V805,-3))</f>
        <v/>
      </c>
      <c r="AC805" s="18">
        <f>IF(M805&lt;=450000,0,MAX(0,ROUNDDOWN(AA805*0.06-MIN(50000,AA805)*0.03,-2))+MAX(0,ROUNDDOWN(AA805*0.04-MIN(50000,AA805)*0.02,-2)))</f>
        <v/>
      </c>
      <c r="AD805" s="18">
        <f>IF(M805&lt;=450000,0,MAX(0,ROUNDDOWN(AB805*0.06-MIN(50000,AB805)*0.03,-2))+MAX(0,ROUNDDOWN(AB805*0.04-MIN(50000,AB805)*0.02,-2)))</f>
        <v/>
      </c>
      <c r="AE805" s="18">
        <f>Y805-Z805</f>
        <v/>
      </c>
      <c r="AF805" s="18">
        <f>AC805-AD805</f>
        <v/>
      </c>
      <c r="AG805" s="18">
        <f>AE805+AF805</f>
        <v/>
      </c>
      <c r="AH805" s="20">
        <f>IF(W805&lt;=0,0,LOOKUP(W805,{0,1950001,3300001,6950001,9000001,18000001,40000001},{0.05,0.1,0.2,0.23,0.33,0.4,0.45}))</f>
        <v/>
      </c>
    </row>
    <row r="806">
      <c r="A806" t="inlineStr">
        <is>
          <t>1万円刻み 特例あり一般12万円</t>
        </is>
      </c>
      <c r="B806" s="18">
        <f>'4_1万円刻み'!$A$242</f>
        <v/>
      </c>
      <c r="C806" s="19" t="n">
        <v>2026</v>
      </c>
      <c r="D806" t="inlineStr">
        <is>
          <t>はい</t>
        </is>
      </c>
      <c r="E806" s="18" t="n">
        <v>120000</v>
      </c>
      <c r="F806" s="18" t="n">
        <v>0</v>
      </c>
      <c r="G806" s="18" t="n">
        <v>0</v>
      </c>
      <c r="H806" s="18" t="n">
        <v>0</v>
      </c>
      <c r="I806" s="18" t="n">
        <v>0</v>
      </c>
      <c r="J806" s="18">
        <f>ROUND(MIN(B806/12,650000)*12*0.0915+MIN(B806/12,1390000)*12*(0.0504+0)+B806*0.005,0)</f>
        <v/>
      </c>
      <c r="K806" s="18" t="n">
        <v>0</v>
      </c>
      <c r="L806" s="18" t="n">
        <v>0</v>
      </c>
      <c r="M806" s="18">
        <f>ROUND(IF(C806&gt;=2026,IF(B806&lt;741000,0,IF(B806&lt;2191000,B806-740000,IF(B806&lt;2193000,1451000,IF(B806&lt;2196000,1453000,IF(B806&lt;2200000,1456000,IF(B806&lt;3600000,ROUNDDOWN(B806/4,-3)*2.8-80000,IF(B806&lt;6600000,ROUNDDOWN(B806/4,-3)*3.2-440000,IF(B806&lt;8500000,ROUNDDOWN(B806*0.9,0)-1100000,B806-1950000)))))))),IF(B806&lt;651000,0,IF(B806&lt;1900000,B806-650000,IF(B806&lt;3600000,ROUNDDOWN(B806/4,-3)*2.8-80000,IF(B806&lt;6600000,ROUNDDOWN(B806/4,-3)*3.2-440000,IF(B806&lt;8500000,ROUNDDOWN(B806*0.9,0)-1100000,B806-1950000)))))),0)</f>
        <v/>
      </c>
      <c r="N806" s="18">
        <f>IF(M806&gt;23500000,NA(),IF(C806&gt;=2026,IF(M806&lt;=4890000,1040000,IF(M806&lt;=6550000,670000,620000)),IF(M806&lt;=1320000,950000,IF(M806&lt;=3360000,880000,IF(M806&lt;=4890000,680000,IF(M806&lt;=6550000,630000,580000))))))</f>
        <v/>
      </c>
      <c r="O806" s="18">
        <f>IF(F806&lt;=0,IF(AND(D806="はい",C806&gt;=2026,C806&lt;=2027),IF(E806&lt;=0,0,IF(E806&lt;=30000,E806,IF(E806&lt;=60000,ROUNDUP(E806/2,0)+15000,IF(E806&lt;=120000,ROUNDUP(E806/4,0)+30000,60000)))),IF(E806&lt;=0,0,IF(E806&lt;=20000,E806,IF(E806&lt;=40000,ROUNDUP(E806/2,0)+10000,IF(E806&lt;=80000,ROUNDUP(E806/4,0)+20000,40000))))),IF(E806&lt;=0,IF(F806&lt;=0,0,IF(F806&lt;=25000,F806,IF(F806&lt;=50000,ROUNDUP(F806/2,0)+12500,IF(F806&lt;=100000,ROUNDUP(F806/4,0)+25000,50000)))),MAX(IF(F806&lt;=0,0,IF(F806&lt;=25000,F806,IF(F806&lt;=50000,ROUNDUP(F806/2,0)+12500,IF(F806&lt;=100000,ROUNDUP(F806/4,0)+25000,50000)))),MIN(IF(AND(D806="はい",C806&gt;=2026,C806&lt;=2027),IF(E806&lt;=0,0,IF(E806&lt;=30000,E806,IF(E806&lt;=60000,ROUNDUP(E806/2,0)+15000,IF(E806&lt;=120000,ROUNDUP(E806/4,0)+30000,60000)))),IF(E806&lt;=0,0,IF(E806&lt;=20000,E806,IF(E806&lt;=40000,ROUNDUP(E806/2,0)+10000,IF(E806&lt;=80000,ROUNDUP(E806/4,0)+20000,40000)))))+IF(F806&lt;=0,0,IF(F806&lt;=25000,F806,IF(F806&lt;=50000,ROUNDUP(F806/2,0)+12500,IF(F806&lt;=100000,ROUNDUP(F806/4,0)+25000,50000)))),IF(AND(D806="はい",C806&gt;=2026,C806&lt;=2027),60000,40000)))))</f>
        <v/>
      </c>
      <c r="P806" s="18">
        <f>IF(G806&lt;=0,0,IF(G806&lt;=20000,G806,IF(G806&lt;=40000,ROUNDUP(G806/2,0)+10000,IF(G806&lt;=80000,ROUNDUP(G806/4,0)+20000,40000))))</f>
        <v/>
      </c>
      <c r="Q806" s="18">
        <f>IF(I806&lt;=0,IF(H806&lt;=0,0,IF(H806&lt;=20000,H806,IF(H806&lt;=40000,ROUNDUP(H806/2,0)+10000,IF(H806&lt;=80000,ROUNDUP(H806/4,0)+20000,40000)))),IF(H806&lt;=0,IF(I806&lt;=0,0,IF(I806&lt;=25000,I806,IF(I806&lt;=50000,ROUNDUP(I806/2,0)+12500,IF(I806&lt;=100000,ROUNDUP(I806/4,0)+25000,50000)))),MAX(IF(I806&lt;=0,0,IF(I806&lt;=25000,I806,IF(I806&lt;=50000,ROUNDUP(I806/2,0)+12500,IF(I806&lt;=100000,ROUNDUP(I806/4,0)+25000,50000)))),MIN(IF(H806&lt;=0,0,IF(H806&lt;=20000,H806,IF(H806&lt;=40000,ROUNDUP(H806/2,0)+10000,IF(H806&lt;=80000,ROUNDUP(H806/4,0)+20000,40000))))+IF(I806&lt;=0,0,IF(I806&lt;=25000,I806,IF(I806&lt;=50000,ROUNDUP(I806/2,0)+12500,IF(I806&lt;=100000,ROUNDUP(I806/4,0)+25000,50000)))),40000))))</f>
        <v/>
      </c>
      <c r="R806" s="18">
        <f>MIN(120000,O806+P806+Q806)</f>
        <v/>
      </c>
      <c r="S806" s="18">
        <f>IF(F806&lt;=0,IF(E806&lt;=0,0,IF(E806&lt;=12000,E806,IF(E806&lt;=32000,ROUNDUP(E806/2,0)+6000,IF(E806&lt;=56000,ROUNDUP(E806/4,0)+14000,28000)))),IF(E806&lt;=0,IF(F806&lt;=0,0,IF(F806&lt;=15000,F806,IF(F806&lt;=40000,ROUNDUP(F806/2,0)+7500,IF(F806&lt;=70000,ROUNDUP(F806/4,0)+17500,35000)))),MAX(IF(F806&lt;=0,0,IF(F806&lt;=15000,F806,IF(F806&lt;=40000,ROUNDUP(F806/2,0)+7500,IF(F806&lt;=70000,ROUNDUP(F806/4,0)+17500,35000)))),MIN(IF(E806&lt;=0,0,IF(E806&lt;=12000,E806,IF(E806&lt;=32000,ROUNDUP(E806/2,0)+6000,IF(E806&lt;=56000,ROUNDUP(E806/4,0)+14000,28000))))+IF(F806&lt;=0,0,IF(F806&lt;=15000,F806,IF(F806&lt;=40000,ROUNDUP(F806/2,0)+7500,IF(F806&lt;=70000,ROUNDUP(F806/4,0)+17500,35000)))),28000))))</f>
        <v/>
      </c>
      <c r="T806" s="18">
        <f>IF(G806&lt;=0,0,IF(G806&lt;=12000,G806,IF(G806&lt;=32000,ROUNDUP(G806/2,0)+6000,IF(G806&lt;=56000,ROUNDUP(G806/4,0)+14000,28000))))</f>
        <v/>
      </c>
      <c r="U806" s="18">
        <f>IF(I806&lt;=0,IF(H806&lt;=0,0,IF(H806&lt;=12000,H806,IF(H806&lt;=32000,ROUNDUP(H806/2,0)+6000,IF(H806&lt;=56000,ROUNDUP(H806/4,0)+14000,28000)))),IF(H806&lt;=0,IF(I806&lt;=0,0,IF(I806&lt;=15000,I806,IF(I806&lt;=40000,ROUNDUP(I806/2,0)+7500,IF(I806&lt;=70000,ROUNDUP(I806/4,0)+17500,35000)))),MAX(IF(I806&lt;=0,0,IF(I806&lt;=15000,I806,IF(I806&lt;=40000,ROUNDUP(I806/2,0)+7500,IF(I806&lt;=70000,ROUNDUP(I806/4,0)+17500,35000)))),MIN(IF(H806&lt;=0,0,IF(H806&lt;=12000,H806,IF(H806&lt;=32000,ROUNDUP(H806/2,0)+6000,IF(H806&lt;=56000,ROUNDUP(H806/4,0)+14000,28000))))+IF(I806&lt;=0,0,IF(I806&lt;=15000,I806,IF(I806&lt;=40000,ROUNDUP(I806/2,0)+7500,IF(I806&lt;=70000,ROUNDUP(I806/4,0)+17500,35000)))),28000))))</f>
        <v/>
      </c>
      <c r="V806" s="18">
        <f>MIN(70000,S806+T806+U806)</f>
        <v/>
      </c>
      <c r="W806" s="18">
        <f>MAX(0,ROUNDDOWN(M806-J806-N806-K806-0,-3))</f>
        <v/>
      </c>
      <c r="X806" s="18">
        <f>MAX(0,ROUNDDOWN(M806-J806-N806-K806-R806,-3))</f>
        <v/>
      </c>
      <c r="Y806" s="18">
        <f>IF(W806&lt;=0,0,ROUNDDOWN((W806*LOOKUP(W806,{0,1950001,3300001,6950001,9000001,18000001,40000001},{0.05,0.1,0.2,0.23,0.33,0.4,0.45})-LOOKUP(W806,{0,1950001,3300001,6950001,9000001,18000001,40000001},{0,97500,427500,636000,1536000,2796000,4796000}))*1.021,-2))</f>
        <v/>
      </c>
      <c r="Z806" s="18">
        <f>IF(X806&lt;=0,0,ROUNDDOWN((X806*LOOKUP(X806,{0,1950001,3300001,6950001,9000001,18000001,40000001},{0.05,0.1,0.2,0.23,0.33,0.4,0.45})-LOOKUP(X806,{0,1950001,3300001,6950001,9000001,18000001,40000001},{0,97500,427500,636000,1536000,2796000,4796000}))*1.021,-2))</f>
        <v/>
      </c>
      <c r="AA806" s="18">
        <f>MAX(0,ROUNDDOWN(M806-J806-430000-L806-0,-3))</f>
        <v/>
      </c>
      <c r="AB806" s="18">
        <f>MAX(0,ROUNDDOWN(M806-J806-430000-L806-V806,-3))</f>
        <v/>
      </c>
      <c r="AC806" s="18">
        <f>IF(M806&lt;=450000,0,MAX(0,ROUNDDOWN(AA806*0.06-MIN(50000,AA806)*0.03,-2))+MAX(0,ROUNDDOWN(AA806*0.04-MIN(50000,AA806)*0.02,-2)))</f>
        <v/>
      </c>
      <c r="AD806" s="18">
        <f>IF(M806&lt;=450000,0,MAX(0,ROUNDDOWN(AB806*0.06-MIN(50000,AB806)*0.03,-2))+MAX(0,ROUNDDOWN(AB806*0.04-MIN(50000,AB806)*0.02,-2)))</f>
        <v/>
      </c>
      <c r="AE806" s="18">
        <f>Y806-Z806</f>
        <v/>
      </c>
      <c r="AF806" s="18">
        <f>AC806-AD806</f>
        <v/>
      </c>
      <c r="AG806" s="18">
        <f>AE806+AF806</f>
        <v/>
      </c>
      <c r="AH806" s="20">
        <f>IF(W806&lt;=0,0,LOOKUP(W806,{0,1950001,3300001,6950001,9000001,18000001,40000001},{0.05,0.1,0.2,0.23,0.33,0.4,0.45}))</f>
        <v/>
      </c>
    </row>
    <row r="807">
      <c r="A807" t="inlineStr">
        <is>
          <t>1万円刻み 3区分8万円ずつ</t>
        </is>
      </c>
      <c r="B807" s="18">
        <f>'4_1万円刻み'!$A$243</f>
        <v/>
      </c>
      <c r="C807" s="19" t="n">
        <v>2026</v>
      </c>
      <c r="D807" t="inlineStr">
        <is>
          <t>いいえ</t>
        </is>
      </c>
      <c r="E807" s="18" t="n">
        <v>80000</v>
      </c>
      <c r="F807" s="18" t="n">
        <v>0</v>
      </c>
      <c r="G807" s="18" t="n">
        <v>80000</v>
      </c>
      <c r="H807" s="18" t="n">
        <v>80000</v>
      </c>
      <c r="I807" s="18" t="n">
        <v>0</v>
      </c>
      <c r="J807" s="18">
        <f>ROUND(MIN(B807/12,650000)*12*0.0915+MIN(B807/12,1390000)*12*(0.0504+0)+B807*0.005,0)</f>
        <v/>
      </c>
      <c r="K807" s="18" t="n">
        <v>0</v>
      </c>
      <c r="L807" s="18" t="n">
        <v>0</v>
      </c>
      <c r="M807" s="18">
        <f>ROUND(IF(C807&gt;=2026,IF(B807&lt;741000,0,IF(B807&lt;2191000,B807-740000,IF(B807&lt;2193000,1451000,IF(B807&lt;2196000,1453000,IF(B807&lt;2200000,1456000,IF(B807&lt;3600000,ROUNDDOWN(B807/4,-3)*2.8-80000,IF(B807&lt;6600000,ROUNDDOWN(B807/4,-3)*3.2-440000,IF(B807&lt;8500000,ROUNDDOWN(B807*0.9,0)-1100000,B807-1950000)))))))),IF(B807&lt;651000,0,IF(B807&lt;1900000,B807-650000,IF(B807&lt;3600000,ROUNDDOWN(B807/4,-3)*2.8-80000,IF(B807&lt;6600000,ROUNDDOWN(B807/4,-3)*3.2-440000,IF(B807&lt;8500000,ROUNDDOWN(B807*0.9,0)-1100000,B807-1950000)))))),0)</f>
        <v/>
      </c>
      <c r="N807" s="18">
        <f>IF(M807&gt;23500000,NA(),IF(C807&gt;=2026,IF(M807&lt;=4890000,1040000,IF(M807&lt;=6550000,670000,620000)),IF(M807&lt;=1320000,950000,IF(M807&lt;=3360000,880000,IF(M807&lt;=4890000,680000,IF(M807&lt;=6550000,630000,580000))))))</f>
        <v/>
      </c>
      <c r="O807" s="18">
        <f>IF(F807&lt;=0,IF(AND(D807="はい",C807&gt;=2026,C807&lt;=2027),IF(E807&lt;=0,0,IF(E807&lt;=30000,E807,IF(E807&lt;=60000,ROUNDUP(E807/2,0)+15000,IF(E807&lt;=120000,ROUNDUP(E807/4,0)+30000,60000)))),IF(E807&lt;=0,0,IF(E807&lt;=20000,E807,IF(E807&lt;=40000,ROUNDUP(E807/2,0)+10000,IF(E807&lt;=80000,ROUNDUP(E807/4,0)+20000,40000))))),IF(E807&lt;=0,IF(F807&lt;=0,0,IF(F807&lt;=25000,F807,IF(F807&lt;=50000,ROUNDUP(F807/2,0)+12500,IF(F807&lt;=100000,ROUNDUP(F807/4,0)+25000,50000)))),MAX(IF(F807&lt;=0,0,IF(F807&lt;=25000,F807,IF(F807&lt;=50000,ROUNDUP(F807/2,0)+12500,IF(F807&lt;=100000,ROUNDUP(F807/4,0)+25000,50000)))),MIN(IF(AND(D807="はい",C807&gt;=2026,C807&lt;=2027),IF(E807&lt;=0,0,IF(E807&lt;=30000,E807,IF(E807&lt;=60000,ROUNDUP(E807/2,0)+15000,IF(E807&lt;=120000,ROUNDUP(E807/4,0)+30000,60000)))),IF(E807&lt;=0,0,IF(E807&lt;=20000,E807,IF(E807&lt;=40000,ROUNDUP(E807/2,0)+10000,IF(E807&lt;=80000,ROUNDUP(E807/4,0)+20000,40000)))))+IF(F807&lt;=0,0,IF(F807&lt;=25000,F807,IF(F807&lt;=50000,ROUNDUP(F807/2,0)+12500,IF(F807&lt;=100000,ROUNDUP(F807/4,0)+25000,50000)))),IF(AND(D807="はい",C807&gt;=2026,C807&lt;=2027),60000,40000)))))</f>
        <v/>
      </c>
      <c r="P807" s="18">
        <f>IF(G807&lt;=0,0,IF(G807&lt;=20000,G807,IF(G807&lt;=40000,ROUNDUP(G807/2,0)+10000,IF(G807&lt;=80000,ROUNDUP(G807/4,0)+20000,40000))))</f>
        <v/>
      </c>
      <c r="Q807" s="18">
        <f>IF(I807&lt;=0,IF(H807&lt;=0,0,IF(H807&lt;=20000,H807,IF(H807&lt;=40000,ROUNDUP(H807/2,0)+10000,IF(H807&lt;=80000,ROUNDUP(H807/4,0)+20000,40000)))),IF(H807&lt;=0,IF(I807&lt;=0,0,IF(I807&lt;=25000,I807,IF(I807&lt;=50000,ROUNDUP(I807/2,0)+12500,IF(I807&lt;=100000,ROUNDUP(I807/4,0)+25000,50000)))),MAX(IF(I807&lt;=0,0,IF(I807&lt;=25000,I807,IF(I807&lt;=50000,ROUNDUP(I807/2,0)+12500,IF(I807&lt;=100000,ROUNDUP(I807/4,0)+25000,50000)))),MIN(IF(H807&lt;=0,0,IF(H807&lt;=20000,H807,IF(H807&lt;=40000,ROUNDUP(H807/2,0)+10000,IF(H807&lt;=80000,ROUNDUP(H807/4,0)+20000,40000))))+IF(I807&lt;=0,0,IF(I807&lt;=25000,I807,IF(I807&lt;=50000,ROUNDUP(I807/2,0)+12500,IF(I807&lt;=100000,ROUNDUP(I807/4,0)+25000,50000)))),40000))))</f>
        <v/>
      </c>
      <c r="R807" s="18">
        <f>MIN(120000,O807+P807+Q807)</f>
        <v/>
      </c>
      <c r="S807" s="18">
        <f>IF(F807&lt;=0,IF(E807&lt;=0,0,IF(E807&lt;=12000,E807,IF(E807&lt;=32000,ROUNDUP(E807/2,0)+6000,IF(E807&lt;=56000,ROUNDUP(E807/4,0)+14000,28000)))),IF(E807&lt;=0,IF(F807&lt;=0,0,IF(F807&lt;=15000,F807,IF(F807&lt;=40000,ROUNDUP(F807/2,0)+7500,IF(F807&lt;=70000,ROUNDUP(F807/4,0)+17500,35000)))),MAX(IF(F807&lt;=0,0,IF(F807&lt;=15000,F807,IF(F807&lt;=40000,ROUNDUP(F807/2,0)+7500,IF(F807&lt;=70000,ROUNDUP(F807/4,0)+17500,35000)))),MIN(IF(E807&lt;=0,0,IF(E807&lt;=12000,E807,IF(E807&lt;=32000,ROUNDUP(E807/2,0)+6000,IF(E807&lt;=56000,ROUNDUP(E807/4,0)+14000,28000))))+IF(F807&lt;=0,0,IF(F807&lt;=15000,F807,IF(F807&lt;=40000,ROUNDUP(F807/2,0)+7500,IF(F807&lt;=70000,ROUNDUP(F807/4,0)+17500,35000)))),28000))))</f>
        <v/>
      </c>
      <c r="T807" s="18">
        <f>IF(G807&lt;=0,0,IF(G807&lt;=12000,G807,IF(G807&lt;=32000,ROUNDUP(G807/2,0)+6000,IF(G807&lt;=56000,ROUNDUP(G807/4,0)+14000,28000))))</f>
        <v/>
      </c>
      <c r="U807" s="18">
        <f>IF(I807&lt;=0,IF(H807&lt;=0,0,IF(H807&lt;=12000,H807,IF(H807&lt;=32000,ROUNDUP(H807/2,0)+6000,IF(H807&lt;=56000,ROUNDUP(H807/4,0)+14000,28000)))),IF(H807&lt;=0,IF(I807&lt;=0,0,IF(I807&lt;=15000,I807,IF(I807&lt;=40000,ROUNDUP(I807/2,0)+7500,IF(I807&lt;=70000,ROUNDUP(I807/4,0)+17500,35000)))),MAX(IF(I807&lt;=0,0,IF(I807&lt;=15000,I807,IF(I807&lt;=40000,ROUNDUP(I807/2,0)+7500,IF(I807&lt;=70000,ROUNDUP(I807/4,0)+17500,35000)))),MIN(IF(H807&lt;=0,0,IF(H807&lt;=12000,H807,IF(H807&lt;=32000,ROUNDUP(H807/2,0)+6000,IF(H807&lt;=56000,ROUNDUP(H807/4,0)+14000,28000))))+IF(I807&lt;=0,0,IF(I807&lt;=15000,I807,IF(I807&lt;=40000,ROUNDUP(I807/2,0)+7500,IF(I807&lt;=70000,ROUNDUP(I807/4,0)+17500,35000)))),28000))))</f>
        <v/>
      </c>
      <c r="V807" s="18">
        <f>MIN(70000,S807+T807+U807)</f>
        <v/>
      </c>
      <c r="W807" s="18">
        <f>MAX(0,ROUNDDOWN(M807-J807-N807-K807-0,-3))</f>
        <v/>
      </c>
      <c r="X807" s="18">
        <f>MAX(0,ROUNDDOWN(M807-J807-N807-K807-R807,-3))</f>
        <v/>
      </c>
      <c r="Y807" s="18">
        <f>IF(W807&lt;=0,0,ROUNDDOWN((W807*LOOKUP(W807,{0,1950001,3300001,6950001,9000001,18000001,40000001},{0.05,0.1,0.2,0.23,0.33,0.4,0.45})-LOOKUP(W807,{0,1950001,3300001,6950001,9000001,18000001,40000001},{0,97500,427500,636000,1536000,2796000,4796000}))*1.021,-2))</f>
        <v/>
      </c>
      <c r="Z807" s="18">
        <f>IF(X807&lt;=0,0,ROUNDDOWN((X807*LOOKUP(X807,{0,1950001,3300001,6950001,9000001,18000001,40000001},{0.05,0.1,0.2,0.23,0.33,0.4,0.45})-LOOKUP(X807,{0,1950001,3300001,6950001,9000001,18000001,40000001},{0,97500,427500,636000,1536000,2796000,4796000}))*1.021,-2))</f>
        <v/>
      </c>
      <c r="AA807" s="18">
        <f>MAX(0,ROUNDDOWN(M807-J807-430000-L807-0,-3))</f>
        <v/>
      </c>
      <c r="AB807" s="18">
        <f>MAX(0,ROUNDDOWN(M807-J807-430000-L807-V807,-3))</f>
        <v/>
      </c>
      <c r="AC807" s="18">
        <f>IF(M807&lt;=450000,0,MAX(0,ROUNDDOWN(AA807*0.06-MIN(50000,AA807)*0.03,-2))+MAX(0,ROUNDDOWN(AA807*0.04-MIN(50000,AA807)*0.02,-2)))</f>
        <v/>
      </c>
      <c r="AD807" s="18">
        <f>IF(M807&lt;=450000,0,MAX(0,ROUNDDOWN(AB807*0.06-MIN(50000,AB807)*0.03,-2))+MAX(0,ROUNDDOWN(AB807*0.04-MIN(50000,AB807)*0.02,-2)))</f>
        <v/>
      </c>
      <c r="AE807" s="18">
        <f>Y807-Z807</f>
        <v/>
      </c>
      <c r="AF807" s="18">
        <f>AC807-AD807</f>
        <v/>
      </c>
      <c r="AG807" s="18">
        <f>AE807+AF807</f>
        <v/>
      </c>
      <c r="AH807" s="20">
        <f>IF(W807&lt;=0,0,LOOKUP(W807,{0,1950001,3300001,6950001,9000001,18000001,40000001},{0.05,0.1,0.2,0.23,0.33,0.4,0.45}))</f>
        <v/>
      </c>
    </row>
    <row r="808">
      <c r="A808" t="inlineStr">
        <is>
          <t>1万円刻み 一般8万円</t>
        </is>
      </c>
      <c r="B808" s="18">
        <f>'4_1万円刻み'!$A$243</f>
        <v/>
      </c>
      <c r="C808" s="19" t="n">
        <v>2026</v>
      </c>
      <c r="D808" t="inlineStr">
        <is>
          <t>いいえ</t>
        </is>
      </c>
      <c r="E808" s="18" t="n">
        <v>80000</v>
      </c>
      <c r="F808" s="18" t="n">
        <v>0</v>
      </c>
      <c r="G808" s="18" t="n">
        <v>0</v>
      </c>
      <c r="H808" s="18" t="n">
        <v>0</v>
      </c>
      <c r="I808" s="18" t="n">
        <v>0</v>
      </c>
      <c r="J808" s="18">
        <f>ROUND(MIN(B808/12,650000)*12*0.0915+MIN(B808/12,1390000)*12*(0.0504+0)+B808*0.005,0)</f>
        <v/>
      </c>
      <c r="K808" s="18" t="n">
        <v>0</v>
      </c>
      <c r="L808" s="18" t="n">
        <v>0</v>
      </c>
      <c r="M808" s="18">
        <f>ROUND(IF(C808&gt;=2026,IF(B808&lt;741000,0,IF(B808&lt;2191000,B808-740000,IF(B808&lt;2193000,1451000,IF(B808&lt;2196000,1453000,IF(B808&lt;2200000,1456000,IF(B808&lt;3600000,ROUNDDOWN(B808/4,-3)*2.8-80000,IF(B808&lt;6600000,ROUNDDOWN(B808/4,-3)*3.2-440000,IF(B808&lt;8500000,ROUNDDOWN(B808*0.9,0)-1100000,B808-1950000)))))))),IF(B808&lt;651000,0,IF(B808&lt;1900000,B808-650000,IF(B808&lt;3600000,ROUNDDOWN(B808/4,-3)*2.8-80000,IF(B808&lt;6600000,ROUNDDOWN(B808/4,-3)*3.2-440000,IF(B808&lt;8500000,ROUNDDOWN(B808*0.9,0)-1100000,B808-1950000)))))),0)</f>
        <v/>
      </c>
      <c r="N808" s="18">
        <f>IF(M808&gt;23500000,NA(),IF(C808&gt;=2026,IF(M808&lt;=4890000,1040000,IF(M808&lt;=6550000,670000,620000)),IF(M808&lt;=1320000,950000,IF(M808&lt;=3360000,880000,IF(M808&lt;=4890000,680000,IF(M808&lt;=6550000,630000,580000))))))</f>
        <v/>
      </c>
      <c r="O808" s="18">
        <f>IF(F808&lt;=0,IF(AND(D808="はい",C808&gt;=2026,C808&lt;=2027),IF(E808&lt;=0,0,IF(E808&lt;=30000,E808,IF(E808&lt;=60000,ROUNDUP(E808/2,0)+15000,IF(E808&lt;=120000,ROUNDUP(E808/4,0)+30000,60000)))),IF(E808&lt;=0,0,IF(E808&lt;=20000,E808,IF(E808&lt;=40000,ROUNDUP(E808/2,0)+10000,IF(E808&lt;=80000,ROUNDUP(E808/4,0)+20000,40000))))),IF(E808&lt;=0,IF(F808&lt;=0,0,IF(F808&lt;=25000,F808,IF(F808&lt;=50000,ROUNDUP(F808/2,0)+12500,IF(F808&lt;=100000,ROUNDUP(F808/4,0)+25000,50000)))),MAX(IF(F808&lt;=0,0,IF(F808&lt;=25000,F808,IF(F808&lt;=50000,ROUNDUP(F808/2,0)+12500,IF(F808&lt;=100000,ROUNDUP(F808/4,0)+25000,50000)))),MIN(IF(AND(D808="はい",C808&gt;=2026,C808&lt;=2027),IF(E808&lt;=0,0,IF(E808&lt;=30000,E808,IF(E808&lt;=60000,ROUNDUP(E808/2,0)+15000,IF(E808&lt;=120000,ROUNDUP(E808/4,0)+30000,60000)))),IF(E808&lt;=0,0,IF(E808&lt;=20000,E808,IF(E808&lt;=40000,ROUNDUP(E808/2,0)+10000,IF(E808&lt;=80000,ROUNDUP(E808/4,0)+20000,40000)))))+IF(F808&lt;=0,0,IF(F808&lt;=25000,F808,IF(F808&lt;=50000,ROUNDUP(F808/2,0)+12500,IF(F808&lt;=100000,ROUNDUP(F808/4,0)+25000,50000)))),IF(AND(D808="はい",C808&gt;=2026,C808&lt;=2027),60000,40000)))))</f>
        <v/>
      </c>
      <c r="P808" s="18">
        <f>IF(G808&lt;=0,0,IF(G808&lt;=20000,G808,IF(G808&lt;=40000,ROUNDUP(G808/2,0)+10000,IF(G808&lt;=80000,ROUNDUP(G808/4,0)+20000,40000))))</f>
        <v/>
      </c>
      <c r="Q808" s="18">
        <f>IF(I808&lt;=0,IF(H808&lt;=0,0,IF(H808&lt;=20000,H808,IF(H808&lt;=40000,ROUNDUP(H808/2,0)+10000,IF(H808&lt;=80000,ROUNDUP(H808/4,0)+20000,40000)))),IF(H808&lt;=0,IF(I808&lt;=0,0,IF(I808&lt;=25000,I808,IF(I808&lt;=50000,ROUNDUP(I808/2,0)+12500,IF(I808&lt;=100000,ROUNDUP(I808/4,0)+25000,50000)))),MAX(IF(I808&lt;=0,0,IF(I808&lt;=25000,I808,IF(I808&lt;=50000,ROUNDUP(I808/2,0)+12500,IF(I808&lt;=100000,ROUNDUP(I808/4,0)+25000,50000)))),MIN(IF(H808&lt;=0,0,IF(H808&lt;=20000,H808,IF(H808&lt;=40000,ROUNDUP(H808/2,0)+10000,IF(H808&lt;=80000,ROUNDUP(H808/4,0)+20000,40000))))+IF(I808&lt;=0,0,IF(I808&lt;=25000,I808,IF(I808&lt;=50000,ROUNDUP(I808/2,0)+12500,IF(I808&lt;=100000,ROUNDUP(I808/4,0)+25000,50000)))),40000))))</f>
        <v/>
      </c>
      <c r="R808" s="18">
        <f>MIN(120000,O808+P808+Q808)</f>
        <v/>
      </c>
      <c r="S808" s="18">
        <f>IF(F808&lt;=0,IF(E808&lt;=0,0,IF(E808&lt;=12000,E808,IF(E808&lt;=32000,ROUNDUP(E808/2,0)+6000,IF(E808&lt;=56000,ROUNDUP(E808/4,0)+14000,28000)))),IF(E808&lt;=0,IF(F808&lt;=0,0,IF(F808&lt;=15000,F808,IF(F808&lt;=40000,ROUNDUP(F808/2,0)+7500,IF(F808&lt;=70000,ROUNDUP(F808/4,0)+17500,35000)))),MAX(IF(F808&lt;=0,0,IF(F808&lt;=15000,F808,IF(F808&lt;=40000,ROUNDUP(F808/2,0)+7500,IF(F808&lt;=70000,ROUNDUP(F808/4,0)+17500,35000)))),MIN(IF(E808&lt;=0,0,IF(E808&lt;=12000,E808,IF(E808&lt;=32000,ROUNDUP(E808/2,0)+6000,IF(E808&lt;=56000,ROUNDUP(E808/4,0)+14000,28000))))+IF(F808&lt;=0,0,IF(F808&lt;=15000,F808,IF(F808&lt;=40000,ROUNDUP(F808/2,0)+7500,IF(F808&lt;=70000,ROUNDUP(F808/4,0)+17500,35000)))),28000))))</f>
        <v/>
      </c>
      <c r="T808" s="18">
        <f>IF(G808&lt;=0,0,IF(G808&lt;=12000,G808,IF(G808&lt;=32000,ROUNDUP(G808/2,0)+6000,IF(G808&lt;=56000,ROUNDUP(G808/4,0)+14000,28000))))</f>
        <v/>
      </c>
      <c r="U808" s="18">
        <f>IF(I808&lt;=0,IF(H808&lt;=0,0,IF(H808&lt;=12000,H808,IF(H808&lt;=32000,ROUNDUP(H808/2,0)+6000,IF(H808&lt;=56000,ROUNDUP(H808/4,0)+14000,28000)))),IF(H808&lt;=0,IF(I808&lt;=0,0,IF(I808&lt;=15000,I808,IF(I808&lt;=40000,ROUNDUP(I808/2,0)+7500,IF(I808&lt;=70000,ROUNDUP(I808/4,0)+17500,35000)))),MAX(IF(I808&lt;=0,0,IF(I808&lt;=15000,I808,IF(I808&lt;=40000,ROUNDUP(I808/2,0)+7500,IF(I808&lt;=70000,ROUNDUP(I808/4,0)+17500,35000)))),MIN(IF(H808&lt;=0,0,IF(H808&lt;=12000,H808,IF(H808&lt;=32000,ROUNDUP(H808/2,0)+6000,IF(H808&lt;=56000,ROUNDUP(H808/4,0)+14000,28000))))+IF(I808&lt;=0,0,IF(I808&lt;=15000,I808,IF(I808&lt;=40000,ROUNDUP(I808/2,0)+7500,IF(I808&lt;=70000,ROUNDUP(I808/4,0)+17500,35000)))),28000))))</f>
        <v/>
      </c>
      <c r="V808" s="18">
        <f>MIN(70000,S808+T808+U808)</f>
        <v/>
      </c>
      <c r="W808" s="18">
        <f>MAX(0,ROUNDDOWN(M808-J808-N808-K808-0,-3))</f>
        <v/>
      </c>
      <c r="X808" s="18">
        <f>MAX(0,ROUNDDOWN(M808-J808-N808-K808-R808,-3))</f>
        <v/>
      </c>
      <c r="Y808" s="18">
        <f>IF(W808&lt;=0,0,ROUNDDOWN((W808*LOOKUP(W808,{0,1950001,3300001,6950001,9000001,18000001,40000001},{0.05,0.1,0.2,0.23,0.33,0.4,0.45})-LOOKUP(W808,{0,1950001,3300001,6950001,9000001,18000001,40000001},{0,97500,427500,636000,1536000,2796000,4796000}))*1.021,-2))</f>
        <v/>
      </c>
      <c r="Z808" s="18">
        <f>IF(X808&lt;=0,0,ROUNDDOWN((X808*LOOKUP(X808,{0,1950001,3300001,6950001,9000001,18000001,40000001},{0.05,0.1,0.2,0.23,0.33,0.4,0.45})-LOOKUP(X808,{0,1950001,3300001,6950001,9000001,18000001,40000001},{0,97500,427500,636000,1536000,2796000,4796000}))*1.021,-2))</f>
        <v/>
      </c>
      <c r="AA808" s="18">
        <f>MAX(0,ROUNDDOWN(M808-J808-430000-L808-0,-3))</f>
        <v/>
      </c>
      <c r="AB808" s="18">
        <f>MAX(0,ROUNDDOWN(M808-J808-430000-L808-V808,-3))</f>
        <v/>
      </c>
      <c r="AC808" s="18">
        <f>IF(M808&lt;=450000,0,MAX(0,ROUNDDOWN(AA808*0.06-MIN(50000,AA808)*0.03,-2))+MAX(0,ROUNDDOWN(AA808*0.04-MIN(50000,AA808)*0.02,-2)))</f>
        <v/>
      </c>
      <c r="AD808" s="18">
        <f>IF(M808&lt;=450000,0,MAX(0,ROUNDDOWN(AB808*0.06-MIN(50000,AB808)*0.03,-2))+MAX(0,ROUNDDOWN(AB808*0.04-MIN(50000,AB808)*0.02,-2)))</f>
        <v/>
      </c>
      <c r="AE808" s="18">
        <f>Y808-Z808</f>
        <v/>
      </c>
      <c r="AF808" s="18">
        <f>AC808-AD808</f>
        <v/>
      </c>
      <c r="AG808" s="18">
        <f>AE808+AF808</f>
        <v/>
      </c>
      <c r="AH808" s="20">
        <f>IF(W808&lt;=0,0,LOOKUP(W808,{0,1950001,3300001,6950001,9000001,18000001,40000001},{0.05,0.1,0.2,0.23,0.33,0.4,0.45}))</f>
        <v/>
      </c>
    </row>
    <row r="809">
      <c r="A809" t="inlineStr">
        <is>
          <t>1万円刻み 特例あり一般12万円</t>
        </is>
      </c>
      <c r="B809" s="18">
        <f>'4_1万円刻み'!$A$243</f>
        <v/>
      </c>
      <c r="C809" s="19" t="n">
        <v>2026</v>
      </c>
      <c r="D809" t="inlineStr">
        <is>
          <t>はい</t>
        </is>
      </c>
      <c r="E809" s="18" t="n">
        <v>120000</v>
      </c>
      <c r="F809" s="18" t="n">
        <v>0</v>
      </c>
      <c r="G809" s="18" t="n">
        <v>0</v>
      </c>
      <c r="H809" s="18" t="n">
        <v>0</v>
      </c>
      <c r="I809" s="18" t="n">
        <v>0</v>
      </c>
      <c r="J809" s="18">
        <f>ROUND(MIN(B809/12,650000)*12*0.0915+MIN(B809/12,1390000)*12*(0.0504+0)+B809*0.005,0)</f>
        <v/>
      </c>
      <c r="K809" s="18" t="n">
        <v>0</v>
      </c>
      <c r="L809" s="18" t="n">
        <v>0</v>
      </c>
      <c r="M809" s="18">
        <f>ROUND(IF(C809&gt;=2026,IF(B809&lt;741000,0,IF(B809&lt;2191000,B809-740000,IF(B809&lt;2193000,1451000,IF(B809&lt;2196000,1453000,IF(B809&lt;2200000,1456000,IF(B809&lt;3600000,ROUNDDOWN(B809/4,-3)*2.8-80000,IF(B809&lt;6600000,ROUNDDOWN(B809/4,-3)*3.2-440000,IF(B809&lt;8500000,ROUNDDOWN(B809*0.9,0)-1100000,B809-1950000)))))))),IF(B809&lt;651000,0,IF(B809&lt;1900000,B809-650000,IF(B809&lt;3600000,ROUNDDOWN(B809/4,-3)*2.8-80000,IF(B809&lt;6600000,ROUNDDOWN(B809/4,-3)*3.2-440000,IF(B809&lt;8500000,ROUNDDOWN(B809*0.9,0)-1100000,B809-1950000)))))),0)</f>
        <v/>
      </c>
      <c r="N809" s="18">
        <f>IF(M809&gt;23500000,NA(),IF(C809&gt;=2026,IF(M809&lt;=4890000,1040000,IF(M809&lt;=6550000,670000,620000)),IF(M809&lt;=1320000,950000,IF(M809&lt;=3360000,880000,IF(M809&lt;=4890000,680000,IF(M809&lt;=6550000,630000,580000))))))</f>
        <v/>
      </c>
      <c r="O809" s="18">
        <f>IF(F809&lt;=0,IF(AND(D809="はい",C809&gt;=2026,C809&lt;=2027),IF(E809&lt;=0,0,IF(E809&lt;=30000,E809,IF(E809&lt;=60000,ROUNDUP(E809/2,0)+15000,IF(E809&lt;=120000,ROUNDUP(E809/4,0)+30000,60000)))),IF(E809&lt;=0,0,IF(E809&lt;=20000,E809,IF(E809&lt;=40000,ROUNDUP(E809/2,0)+10000,IF(E809&lt;=80000,ROUNDUP(E809/4,0)+20000,40000))))),IF(E809&lt;=0,IF(F809&lt;=0,0,IF(F809&lt;=25000,F809,IF(F809&lt;=50000,ROUNDUP(F809/2,0)+12500,IF(F809&lt;=100000,ROUNDUP(F809/4,0)+25000,50000)))),MAX(IF(F809&lt;=0,0,IF(F809&lt;=25000,F809,IF(F809&lt;=50000,ROUNDUP(F809/2,0)+12500,IF(F809&lt;=100000,ROUNDUP(F809/4,0)+25000,50000)))),MIN(IF(AND(D809="はい",C809&gt;=2026,C809&lt;=2027),IF(E809&lt;=0,0,IF(E809&lt;=30000,E809,IF(E809&lt;=60000,ROUNDUP(E809/2,0)+15000,IF(E809&lt;=120000,ROUNDUP(E809/4,0)+30000,60000)))),IF(E809&lt;=0,0,IF(E809&lt;=20000,E809,IF(E809&lt;=40000,ROUNDUP(E809/2,0)+10000,IF(E809&lt;=80000,ROUNDUP(E809/4,0)+20000,40000)))))+IF(F809&lt;=0,0,IF(F809&lt;=25000,F809,IF(F809&lt;=50000,ROUNDUP(F809/2,0)+12500,IF(F809&lt;=100000,ROUNDUP(F809/4,0)+25000,50000)))),IF(AND(D809="はい",C809&gt;=2026,C809&lt;=2027),60000,40000)))))</f>
        <v/>
      </c>
      <c r="P809" s="18">
        <f>IF(G809&lt;=0,0,IF(G809&lt;=20000,G809,IF(G809&lt;=40000,ROUNDUP(G809/2,0)+10000,IF(G809&lt;=80000,ROUNDUP(G809/4,0)+20000,40000))))</f>
        <v/>
      </c>
      <c r="Q809" s="18">
        <f>IF(I809&lt;=0,IF(H809&lt;=0,0,IF(H809&lt;=20000,H809,IF(H809&lt;=40000,ROUNDUP(H809/2,0)+10000,IF(H809&lt;=80000,ROUNDUP(H809/4,0)+20000,40000)))),IF(H809&lt;=0,IF(I809&lt;=0,0,IF(I809&lt;=25000,I809,IF(I809&lt;=50000,ROUNDUP(I809/2,0)+12500,IF(I809&lt;=100000,ROUNDUP(I809/4,0)+25000,50000)))),MAX(IF(I809&lt;=0,0,IF(I809&lt;=25000,I809,IF(I809&lt;=50000,ROUNDUP(I809/2,0)+12500,IF(I809&lt;=100000,ROUNDUP(I809/4,0)+25000,50000)))),MIN(IF(H809&lt;=0,0,IF(H809&lt;=20000,H809,IF(H809&lt;=40000,ROUNDUP(H809/2,0)+10000,IF(H809&lt;=80000,ROUNDUP(H809/4,0)+20000,40000))))+IF(I809&lt;=0,0,IF(I809&lt;=25000,I809,IF(I809&lt;=50000,ROUNDUP(I809/2,0)+12500,IF(I809&lt;=100000,ROUNDUP(I809/4,0)+25000,50000)))),40000))))</f>
        <v/>
      </c>
      <c r="R809" s="18">
        <f>MIN(120000,O809+P809+Q809)</f>
        <v/>
      </c>
      <c r="S809" s="18">
        <f>IF(F809&lt;=0,IF(E809&lt;=0,0,IF(E809&lt;=12000,E809,IF(E809&lt;=32000,ROUNDUP(E809/2,0)+6000,IF(E809&lt;=56000,ROUNDUP(E809/4,0)+14000,28000)))),IF(E809&lt;=0,IF(F809&lt;=0,0,IF(F809&lt;=15000,F809,IF(F809&lt;=40000,ROUNDUP(F809/2,0)+7500,IF(F809&lt;=70000,ROUNDUP(F809/4,0)+17500,35000)))),MAX(IF(F809&lt;=0,0,IF(F809&lt;=15000,F809,IF(F809&lt;=40000,ROUNDUP(F809/2,0)+7500,IF(F809&lt;=70000,ROUNDUP(F809/4,0)+17500,35000)))),MIN(IF(E809&lt;=0,0,IF(E809&lt;=12000,E809,IF(E809&lt;=32000,ROUNDUP(E809/2,0)+6000,IF(E809&lt;=56000,ROUNDUP(E809/4,0)+14000,28000))))+IF(F809&lt;=0,0,IF(F809&lt;=15000,F809,IF(F809&lt;=40000,ROUNDUP(F809/2,0)+7500,IF(F809&lt;=70000,ROUNDUP(F809/4,0)+17500,35000)))),28000))))</f>
        <v/>
      </c>
      <c r="T809" s="18">
        <f>IF(G809&lt;=0,0,IF(G809&lt;=12000,G809,IF(G809&lt;=32000,ROUNDUP(G809/2,0)+6000,IF(G809&lt;=56000,ROUNDUP(G809/4,0)+14000,28000))))</f>
        <v/>
      </c>
      <c r="U809" s="18">
        <f>IF(I809&lt;=0,IF(H809&lt;=0,0,IF(H809&lt;=12000,H809,IF(H809&lt;=32000,ROUNDUP(H809/2,0)+6000,IF(H809&lt;=56000,ROUNDUP(H809/4,0)+14000,28000)))),IF(H809&lt;=0,IF(I809&lt;=0,0,IF(I809&lt;=15000,I809,IF(I809&lt;=40000,ROUNDUP(I809/2,0)+7500,IF(I809&lt;=70000,ROUNDUP(I809/4,0)+17500,35000)))),MAX(IF(I809&lt;=0,0,IF(I809&lt;=15000,I809,IF(I809&lt;=40000,ROUNDUP(I809/2,0)+7500,IF(I809&lt;=70000,ROUNDUP(I809/4,0)+17500,35000)))),MIN(IF(H809&lt;=0,0,IF(H809&lt;=12000,H809,IF(H809&lt;=32000,ROUNDUP(H809/2,0)+6000,IF(H809&lt;=56000,ROUNDUP(H809/4,0)+14000,28000))))+IF(I809&lt;=0,0,IF(I809&lt;=15000,I809,IF(I809&lt;=40000,ROUNDUP(I809/2,0)+7500,IF(I809&lt;=70000,ROUNDUP(I809/4,0)+17500,35000)))),28000))))</f>
        <v/>
      </c>
      <c r="V809" s="18">
        <f>MIN(70000,S809+T809+U809)</f>
        <v/>
      </c>
      <c r="W809" s="18">
        <f>MAX(0,ROUNDDOWN(M809-J809-N809-K809-0,-3))</f>
        <v/>
      </c>
      <c r="X809" s="18">
        <f>MAX(0,ROUNDDOWN(M809-J809-N809-K809-R809,-3))</f>
        <v/>
      </c>
      <c r="Y809" s="18">
        <f>IF(W809&lt;=0,0,ROUNDDOWN((W809*LOOKUP(W809,{0,1950001,3300001,6950001,9000001,18000001,40000001},{0.05,0.1,0.2,0.23,0.33,0.4,0.45})-LOOKUP(W809,{0,1950001,3300001,6950001,9000001,18000001,40000001},{0,97500,427500,636000,1536000,2796000,4796000}))*1.021,-2))</f>
        <v/>
      </c>
      <c r="Z809" s="18">
        <f>IF(X809&lt;=0,0,ROUNDDOWN((X809*LOOKUP(X809,{0,1950001,3300001,6950001,9000001,18000001,40000001},{0.05,0.1,0.2,0.23,0.33,0.4,0.45})-LOOKUP(X809,{0,1950001,3300001,6950001,9000001,18000001,40000001},{0,97500,427500,636000,1536000,2796000,4796000}))*1.021,-2))</f>
        <v/>
      </c>
      <c r="AA809" s="18">
        <f>MAX(0,ROUNDDOWN(M809-J809-430000-L809-0,-3))</f>
        <v/>
      </c>
      <c r="AB809" s="18">
        <f>MAX(0,ROUNDDOWN(M809-J809-430000-L809-V809,-3))</f>
        <v/>
      </c>
      <c r="AC809" s="18">
        <f>IF(M809&lt;=450000,0,MAX(0,ROUNDDOWN(AA809*0.06-MIN(50000,AA809)*0.03,-2))+MAX(0,ROUNDDOWN(AA809*0.04-MIN(50000,AA809)*0.02,-2)))</f>
        <v/>
      </c>
      <c r="AD809" s="18">
        <f>IF(M809&lt;=450000,0,MAX(0,ROUNDDOWN(AB809*0.06-MIN(50000,AB809)*0.03,-2))+MAX(0,ROUNDDOWN(AB809*0.04-MIN(50000,AB809)*0.02,-2)))</f>
        <v/>
      </c>
      <c r="AE809" s="18">
        <f>Y809-Z809</f>
        <v/>
      </c>
      <c r="AF809" s="18">
        <f>AC809-AD809</f>
        <v/>
      </c>
      <c r="AG809" s="18">
        <f>AE809+AF809</f>
        <v/>
      </c>
      <c r="AH809" s="20">
        <f>IF(W809&lt;=0,0,LOOKUP(W809,{0,1950001,3300001,6950001,9000001,18000001,40000001},{0.05,0.1,0.2,0.23,0.33,0.4,0.45}))</f>
        <v/>
      </c>
    </row>
    <row r="810">
      <c r="A810" t="inlineStr">
        <is>
          <t>1万円刻み 3区分8万円ずつ</t>
        </is>
      </c>
      <c r="B810" s="18">
        <f>'4_1万円刻み'!$A$244</f>
        <v/>
      </c>
      <c r="C810" s="19" t="n">
        <v>2026</v>
      </c>
      <c r="D810" t="inlineStr">
        <is>
          <t>いいえ</t>
        </is>
      </c>
      <c r="E810" s="18" t="n">
        <v>80000</v>
      </c>
      <c r="F810" s="18" t="n">
        <v>0</v>
      </c>
      <c r="G810" s="18" t="n">
        <v>80000</v>
      </c>
      <c r="H810" s="18" t="n">
        <v>80000</v>
      </c>
      <c r="I810" s="18" t="n">
        <v>0</v>
      </c>
      <c r="J810" s="18">
        <f>ROUND(MIN(B810/12,650000)*12*0.0915+MIN(B810/12,1390000)*12*(0.0504+0)+B810*0.005,0)</f>
        <v/>
      </c>
      <c r="K810" s="18" t="n">
        <v>0</v>
      </c>
      <c r="L810" s="18" t="n">
        <v>0</v>
      </c>
      <c r="M810" s="18">
        <f>ROUND(IF(C810&gt;=2026,IF(B810&lt;741000,0,IF(B810&lt;2191000,B810-740000,IF(B810&lt;2193000,1451000,IF(B810&lt;2196000,1453000,IF(B810&lt;2200000,1456000,IF(B810&lt;3600000,ROUNDDOWN(B810/4,-3)*2.8-80000,IF(B810&lt;6600000,ROUNDDOWN(B810/4,-3)*3.2-440000,IF(B810&lt;8500000,ROUNDDOWN(B810*0.9,0)-1100000,B810-1950000)))))))),IF(B810&lt;651000,0,IF(B810&lt;1900000,B810-650000,IF(B810&lt;3600000,ROUNDDOWN(B810/4,-3)*2.8-80000,IF(B810&lt;6600000,ROUNDDOWN(B810/4,-3)*3.2-440000,IF(B810&lt;8500000,ROUNDDOWN(B810*0.9,0)-1100000,B810-1950000)))))),0)</f>
        <v/>
      </c>
      <c r="N810" s="18">
        <f>IF(M810&gt;23500000,NA(),IF(C810&gt;=2026,IF(M810&lt;=4890000,1040000,IF(M810&lt;=6550000,670000,620000)),IF(M810&lt;=1320000,950000,IF(M810&lt;=3360000,880000,IF(M810&lt;=4890000,680000,IF(M810&lt;=6550000,630000,580000))))))</f>
        <v/>
      </c>
      <c r="O810" s="18">
        <f>IF(F810&lt;=0,IF(AND(D810="はい",C810&gt;=2026,C810&lt;=2027),IF(E810&lt;=0,0,IF(E810&lt;=30000,E810,IF(E810&lt;=60000,ROUNDUP(E810/2,0)+15000,IF(E810&lt;=120000,ROUNDUP(E810/4,0)+30000,60000)))),IF(E810&lt;=0,0,IF(E810&lt;=20000,E810,IF(E810&lt;=40000,ROUNDUP(E810/2,0)+10000,IF(E810&lt;=80000,ROUNDUP(E810/4,0)+20000,40000))))),IF(E810&lt;=0,IF(F810&lt;=0,0,IF(F810&lt;=25000,F810,IF(F810&lt;=50000,ROUNDUP(F810/2,0)+12500,IF(F810&lt;=100000,ROUNDUP(F810/4,0)+25000,50000)))),MAX(IF(F810&lt;=0,0,IF(F810&lt;=25000,F810,IF(F810&lt;=50000,ROUNDUP(F810/2,0)+12500,IF(F810&lt;=100000,ROUNDUP(F810/4,0)+25000,50000)))),MIN(IF(AND(D810="はい",C810&gt;=2026,C810&lt;=2027),IF(E810&lt;=0,0,IF(E810&lt;=30000,E810,IF(E810&lt;=60000,ROUNDUP(E810/2,0)+15000,IF(E810&lt;=120000,ROUNDUP(E810/4,0)+30000,60000)))),IF(E810&lt;=0,0,IF(E810&lt;=20000,E810,IF(E810&lt;=40000,ROUNDUP(E810/2,0)+10000,IF(E810&lt;=80000,ROUNDUP(E810/4,0)+20000,40000)))))+IF(F810&lt;=0,0,IF(F810&lt;=25000,F810,IF(F810&lt;=50000,ROUNDUP(F810/2,0)+12500,IF(F810&lt;=100000,ROUNDUP(F810/4,0)+25000,50000)))),IF(AND(D810="はい",C810&gt;=2026,C810&lt;=2027),60000,40000)))))</f>
        <v/>
      </c>
      <c r="P810" s="18">
        <f>IF(G810&lt;=0,0,IF(G810&lt;=20000,G810,IF(G810&lt;=40000,ROUNDUP(G810/2,0)+10000,IF(G810&lt;=80000,ROUNDUP(G810/4,0)+20000,40000))))</f>
        <v/>
      </c>
      <c r="Q810" s="18">
        <f>IF(I810&lt;=0,IF(H810&lt;=0,0,IF(H810&lt;=20000,H810,IF(H810&lt;=40000,ROUNDUP(H810/2,0)+10000,IF(H810&lt;=80000,ROUNDUP(H810/4,0)+20000,40000)))),IF(H810&lt;=0,IF(I810&lt;=0,0,IF(I810&lt;=25000,I810,IF(I810&lt;=50000,ROUNDUP(I810/2,0)+12500,IF(I810&lt;=100000,ROUNDUP(I810/4,0)+25000,50000)))),MAX(IF(I810&lt;=0,0,IF(I810&lt;=25000,I810,IF(I810&lt;=50000,ROUNDUP(I810/2,0)+12500,IF(I810&lt;=100000,ROUNDUP(I810/4,0)+25000,50000)))),MIN(IF(H810&lt;=0,0,IF(H810&lt;=20000,H810,IF(H810&lt;=40000,ROUNDUP(H810/2,0)+10000,IF(H810&lt;=80000,ROUNDUP(H810/4,0)+20000,40000))))+IF(I810&lt;=0,0,IF(I810&lt;=25000,I810,IF(I810&lt;=50000,ROUNDUP(I810/2,0)+12500,IF(I810&lt;=100000,ROUNDUP(I810/4,0)+25000,50000)))),40000))))</f>
        <v/>
      </c>
      <c r="R810" s="18">
        <f>MIN(120000,O810+P810+Q810)</f>
        <v/>
      </c>
      <c r="S810" s="18">
        <f>IF(F810&lt;=0,IF(E810&lt;=0,0,IF(E810&lt;=12000,E810,IF(E810&lt;=32000,ROUNDUP(E810/2,0)+6000,IF(E810&lt;=56000,ROUNDUP(E810/4,0)+14000,28000)))),IF(E810&lt;=0,IF(F810&lt;=0,0,IF(F810&lt;=15000,F810,IF(F810&lt;=40000,ROUNDUP(F810/2,0)+7500,IF(F810&lt;=70000,ROUNDUP(F810/4,0)+17500,35000)))),MAX(IF(F810&lt;=0,0,IF(F810&lt;=15000,F810,IF(F810&lt;=40000,ROUNDUP(F810/2,0)+7500,IF(F810&lt;=70000,ROUNDUP(F810/4,0)+17500,35000)))),MIN(IF(E810&lt;=0,0,IF(E810&lt;=12000,E810,IF(E810&lt;=32000,ROUNDUP(E810/2,0)+6000,IF(E810&lt;=56000,ROUNDUP(E810/4,0)+14000,28000))))+IF(F810&lt;=0,0,IF(F810&lt;=15000,F810,IF(F810&lt;=40000,ROUNDUP(F810/2,0)+7500,IF(F810&lt;=70000,ROUNDUP(F810/4,0)+17500,35000)))),28000))))</f>
        <v/>
      </c>
      <c r="T810" s="18">
        <f>IF(G810&lt;=0,0,IF(G810&lt;=12000,G810,IF(G810&lt;=32000,ROUNDUP(G810/2,0)+6000,IF(G810&lt;=56000,ROUNDUP(G810/4,0)+14000,28000))))</f>
        <v/>
      </c>
      <c r="U810" s="18">
        <f>IF(I810&lt;=0,IF(H810&lt;=0,0,IF(H810&lt;=12000,H810,IF(H810&lt;=32000,ROUNDUP(H810/2,0)+6000,IF(H810&lt;=56000,ROUNDUP(H810/4,0)+14000,28000)))),IF(H810&lt;=0,IF(I810&lt;=0,0,IF(I810&lt;=15000,I810,IF(I810&lt;=40000,ROUNDUP(I810/2,0)+7500,IF(I810&lt;=70000,ROUNDUP(I810/4,0)+17500,35000)))),MAX(IF(I810&lt;=0,0,IF(I810&lt;=15000,I810,IF(I810&lt;=40000,ROUNDUP(I810/2,0)+7500,IF(I810&lt;=70000,ROUNDUP(I810/4,0)+17500,35000)))),MIN(IF(H810&lt;=0,0,IF(H810&lt;=12000,H810,IF(H810&lt;=32000,ROUNDUP(H810/2,0)+6000,IF(H810&lt;=56000,ROUNDUP(H810/4,0)+14000,28000))))+IF(I810&lt;=0,0,IF(I810&lt;=15000,I810,IF(I810&lt;=40000,ROUNDUP(I810/2,0)+7500,IF(I810&lt;=70000,ROUNDUP(I810/4,0)+17500,35000)))),28000))))</f>
        <v/>
      </c>
      <c r="V810" s="18">
        <f>MIN(70000,S810+T810+U810)</f>
        <v/>
      </c>
      <c r="W810" s="18">
        <f>MAX(0,ROUNDDOWN(M810-J810-N810-K810-0,-3))</f>
        <v/>
      </c>
      <c r="X810" s="18">
        <f>MAX(0,ROUNDDOWN(M810-J810-N810-K810-R810,-3))</f>
        <v/>
      </c>
      <c r="Y810" s="18">
        <f>IF(W810&lt;=0,0,ROUNDDOWN((W810*LOOKUP(W810,{0,1950001,3300001,6950001,9000001,18000001,40000001},{0.05,0.1,0.2,0.23,0.33,0.4,0.45})-LOOKUP(W810,{0,1950001,3300001,6950001,9000001,18000001,40000001},{0,97500,427500,636000,1536000,2796000,4796000}))*1.021,-2))</f>
        <v/>
      </c>
      <c r="Z810" s="18">
        <f>IF(X810&lt;=0,0,ROUNDDOWN((X810*LOOKUP(X810,{0,1950001,3300001,6950001,9000001,18000001,40000001},{0.05,0.1,0.2,0.23,0.33,0.4,0.45})-LOOKUP(X810,{0,1950001,3300001,6950001,9000001,18000001,40000001},{0,97500,427500,636000,1536000,2796000,4796000}))*1.021,-2))</f>
        <v/>
      </c>
      <c r="AA810" s="18">
        <f>MAX(0,ROUNDDOWN(M810-J810-430000-L810-0,-3))</f>
        <v/>
      </c>
      <c r="AB810" s="18">
        <f>MAX(0,ROUNDDOWN(M810-J810-430000-L810-V810,-3))</f>
        <v/>
      </c>
      <c r="AC810" s="18">
        <f>IF(M810&lt;=450000,0,MAX(0,ROUNDDOWN(AA810*0.06-MIN(50000,AA810)*0.03,-2))+MAX(0,ROUNDDOWN(AA810*0.04-MIN(50000,AA810)*0.02,-2)))</f>
        <v/>
      </c>
      <c r="AD810" s="18">
        <f>IF(M810&lt;=450000,0,MAX(0,ROUNDDOWN(AB810*0.06-MIN(50000,AB810)*0.03,-2))+MAX(0,ROUNDDOWN(AB810*0.04-MIN(50000,AB810)*0.02,-2)))</f>
        <v/>
      </c>
      <c r="AE810" s="18">
        <f>Y810-Z810</f>
        <v/>
      </c>
      <c r="AF810" s="18">
        <f>AC810-AD810</f>
        <v/>
      </c>
      <c r="AG810" s="18">
        <f>AE810+AF810</f>
        <v/>
      </c>
      <c r="AH810" s="20">
        <f>IF(W810&lt;=0,0,LOOKUP(W810,{0,1950001,3300001,6950001,9000001,18000001,40000001},{0.05,0.1,0.2,0.23,0.33,0.4,0.45}))</f>
        <v/>
      </c>
    </row>
    <row r="811">
      <c r="A811" t="inlineStr">
        <is>
          <t>1万円刻み 一般8万円</t>
        </is>
      </c>
      <c r="B811" s="18">
        <f>'4_1万円刻み'!$A$244</f>
        <v/>
      </c>
      <c r="C811" s="19" t="n">
        <v>2026</v>
      </c>
      <c r="D811" t="inlineStr">
        <is>
          <t>いいえ</t>
        </is>
      </c>
      <c r="E811" s="18" t="n">
        <v>80000</v>
      </c>
      <c r="F811" s="18" t="n">
        <v>0</v>
      </c>
      <c r="G811" s="18" t="n">
        <v>0</v>
      </c>
      <c r="H811" s="18" t="n">
        <v>0</v>
      </c>
      <c r="I811" s="18" t="n">
        <v>0</v>
      </c>
      <c r="J811" s="18">
        <f>ROUND(MIN(B811/12,650000)*12*0.0915+MIN(B811/12,1390000)*12*(0.0504+0)+B811*0.005,0)</f>
        <v/>
      </c>
      <c r="K811" s="18" t="n">
        <v>0</v>
      </c>
      <c r="L811" s="18" t="n">
        <v>0</v>
      </c>
      <c r="M811" s="18">
        <f>ROUND(IF(C811&gt;=2026,IF(B811&lt;741000,0,IF(B811&lt;2191000,B811-740000,IF(B811&lt;2193000,1451000,IF(B811&lt;2196000,1453000,IF(B811&lt;2200000,1456000,IF(B811&lt;3600000,ROUNDDOWN(B811/4,-3)*2.8-80000,IF(B811&lt;6600000,ROUNDDOWN(B811/4,-3)*3.2-440000,IF(B811&lt;8500000,ROUNDDOWN(B811*0.9,0)-1100000,B811-1950000)))))))),IF(B811&lt;651000,0,IF(B811&lt;1900000,B811-650000,IF(B811&lt;3600000,ROUNDDOWN(B811/4,-3)*2.8-80000,IF(B811&lt;6600000,ROUNDDOWN(B811/4,-3)*3.2-440000,IF(B811&lt;8500000,ROUNDDOWN(B811*0.9,0)-1100000,B811-1950000)))))),0)</f>
        <v/>
      </c>
      <c r="N811" s="18">
        <f>IF(M811&gt;23500000,NA(),IF(C811&gt;=2026,IF(M811&lt;=4890000,1040000,IF(M811&lt;=6550000,670000,620000)),IF(M811&lt;=1320000,950000,IF(M811&lt;=3360000,880000,IF(M811&lt;=4890000,680000,IF(M811&lt;=6550000,630000,580000))))))</f>
        <v/>
      </c>
      <c r="O811" s="18">
        <f>IF(F811&lt;=0,IF(AND(D811="はい",C811&gt;=2026,C811&lt;=2027),IF(E811&lt;=0,0,IF(E811&lt;=30000,E811,IF(E811&lt;=60000,ROUNDUP(E811/2,0)+15000,IF(E811&lt;=120000,ROUNDUP(E811/4,0)+30000,60000)))),IF(E811&lt;=0,0,IF(E811&lt;=20000,E811,IF(E811&lt;=40000,ROUNDUP(E811/2,0)+10000,IF(E811&lt;=80000,ROUNDUP(E811/4,0)+20000,40000))))),IF(E811&lt;=0,IF(F811&lt;=0,0,IF(F811&lt;=25000,F811,IF(F811&lt;=50000,ROUNDUP(F811/2,0)+12500,IF(F811&lt;=100000,ROUNDUP(F811/4,0)+25000,50000)))),MAX(IF(F811&lt;=0,0,IF(F811&lt;=25000,F811,IF(F811&lt;=50000,ROUNDUP(F811/2,0)+12500,IF(F811&lt;=100000,ROUNDUP(F811/4,0)+25000,50000)))),MIN(IF(AND(D811="はい",C811&gt;=2026,C811&lt;=2027),IF(E811&lt;=0,0,IF(E811&lt;=30000,E811,IF(E811&lt;=60000,ROUNDUP(E811/2,0)+15000,IF(E811&lt;=120000,ROUNDUP(E811/4,0)+30000,60000)))),IF(E811&lt;=0,0,IF(E811&lt;=20000,E811,IF(E811&lt;=40000,ROUNDUP(E811/2,0)+10000,IF(E811&lt;=80000,ROUNDUP(E811/4,0)+20000,40000)))))+IF(F811&lt;=0,0,IF(F811&lt;=25000,F811,IF(F811&lt;=50000,ROUNDUP(F811/2,0)+12500,IF(F811&lt;=100000,ROUNDUP(F811/4,0)+25000,50000)))),IF(AND(D811="はい",C811&gt;=2026,C811&lt;=2027),60000,40000)))))</f>
        <v/>
      </c>
      <c r="P811" s="18">
        <f>IF(G811&lt;=0,0,IF(G811&lt;=20000,G811,IF(G811&lt;=40000,ROUNDUP(G811/2,0)+10000,IF(G811&lt;=80000,ROUNDUP(G811/4,0)+20000,40000))))</f>
        <v/>
      </c>
      <c r="Q811" s="18">
        <f>IF(I811&lt;=0,IF(H811&lt;=0,0,IF(H811&lt;=20000,H811,IF(H811&lt;=40000,ROUNDUP(H811/2,0)+10000,IF(H811&lt;=80000,ROUNDUP(H811/4,0)+20000,40000)))),IF(H811&lt;=0,IF(I811&lt;=0,0,IF(I811&lt;=25000,I811,IF(I811&lt;=50000,ROUNDUP(I811/2,0)+12500,IF(I811&lt;=100000,ROUNDUP(I811/4,0)+25000,50000)))),MAX(IF(I811&lt;=0,0,IF(I811&lt;=25000,I811,IF(I811&lt;=50000,ROUNDUP(I811/2,0)+12500,IF(I811&lt;=100000,ROUNDUP(I811/4,0)+25000,50000)))),MIN(IF(H811&lt;=0,0,IF(H811&lt;=20000,H811,IF(H811&lt;=40000,ROUNDUP(H811/2,0)+10000,IF(H811&lt;=80000,ROUNDUP(H811/4,0)+20000,40000))))+IF(I811&lt;=0,0,IF(I811&lt;=25000,I811,IF(I811&lt;=50000,ROUNDUP(I811/2,0)+12500,IF(I811&lt;=100000,ROUNDUP(I811/4,0)+25000,50000)))),40000))))</f>
        <v/>
      </c>
      <c r="R811" s="18">
        <f>MIN(120000,O811+P811+Q811)</f>
        <v/>
      </c>
      <c r="S811" s="18">
        <f>IF(F811&lt;=0,IF(E811&lt;=0,0,IF(E811&lt;=12000,E811,IF(E811&lt;=32000,ROUNDUP(E811/2,0)+6000,IF(E811&lt;=56000,ROUNDUP(E811/4,0)+14000,28000)))),IF(E811&lt;=0,IF(F811&lt;=0,0,IF(F811&lt;=15000,F811,IF(F811&lt;=40000,ROUNDUP(F811/2,0)+7500,IF(F811&lt;=70000,ROUNDUP(F811/4,0)+17500,35000)))),MAX(IF(F811&lt;=0,0,IF(F811&lt;=15000,F811,IF(F811&lt;=40000,ROUNDUP(F811/2,0)+7500,IF(F811&lt;=70000,ROUNDUP(F811/4,0)+17500,35000)))),MIN(IF(E811&lt;=0,0,IF(E811&lt;=12000,E811,IF(E811&lt;=32000,ROUNDUP(E811/2,0)+6000,IF(E811&lt;=56000,ROUNDUP(E811/4,0)+14000,28000))))+IF(F811&lt;=0,0,IF(F811&lt;=15000,F811,IF(F811&lt;=40000,ROUNDUP(F811/2,0)+7500,IF(F811&lt;=70000,ROUNDUP(F811/4,0)+17500,35000)))),28000))))</f>
        <v/>
      </c>
      <c r="T811" s="18">
        <f>IF(G811&lt;=0,0,IF(G811&lt;=12000,G811,IF(G811&lt;=32000,ROUNDUP(G811/2,0)+6000,IF(G811&lt;=56000,ROUNDUP(G811/4,0)+14000,28000))))</f>
        <v/>
      </c>
      <c r="U811" s="18">
        <f>IF(I811&lt;=0,IF(H811&lt;=0,0,IF(H811&lt;=12000,H811,IF(H811&lt;=32000,ROUNDUP(H811/2,0)+6000,IF(H811&lt;=56000,ROUNDUP(H811/4,0)+14000,28000)))),IF(H811&lt;=0,IF(I811&lt;=0,0,IF(I811&lt;=15000,I811,IF(I811&lt;=40000,ROUNDUP(I811/2,0)+7500,IF(I811&lt;=70000,ROUNDUP(I811/4,0)+17500,35000)))),MAX(IF(I811&lt;=0,0,IF(I811&lt;=15000,I811,IF(I811&lt;=40000,ROUNDUP(I811/2,0)+7500,IF(I811&lt;=70000,ROUNDUP(I811/4,0)+17500,35000)))),MIN(IF(H811&lt;=0,0,IF(H811&lt;=12000,H811,IF(H811&lt;=32000,ROUNDUP(H811/2,0)+6000,IF(H811&lt;=56000,ROUNDUP(H811/4,0)+14000,28000))))+IF(I811&lt;=0,0,IF(I811&lt;=15000,I811,IF(I811&lt;=40000,ROUNDUP(I811/2,0)+7500,IF(I811&lt;=70000,ROUNDUP(I811/4,0)+17500,35000)))),28000))))</f>
        <v/>
      </c>
      <c r="V811" s="18">
        <f>MIN(70000,S811+T811+U811)</f>
        <v/>
      </c>
      <c r="W811" s="18">
        <f>MAX(0,ROUNDDOWN(M811-J811-N811-K811-0,-3))</f>
        <v/>
      </c>
      <c r="X811" s="18">
        <f>MAX(0,ROUNDDOWN(M811-J811-N811-K811-R811,-3))</f>
        <v/>
      </c>
      <c r="Y811" s="18">
        <f>IF(W811&lt;=0,0,ROUNDDOWN((W811*LOOKUP(W811,{0,1950001,3300001,6950001,9000001,18000001,40000001},{0.05,0.1,0.2,0.23,0.33,0.4,0.45})-LOOKUP(W811,{0,1950001,3300001,6950001,9000001,18000001,40000001},{0,97500,427500,636000,1536000,2796000,4796000}))*1.021,-2))</f>
        <v/>
      </c>
      <c r="Z811" s="18">
        <f>IF(X811&lt;=0,0,ROUNDDOWN((X811*LOOKUP(X811,{0,1950001,3300001,6950001,9000001,18000001,40000001},{0.05,0.1,0.2,0.23,0.33,0.4,0.45})-LOOKUP(X811,{0,1950001,3300001,6950001,9000001,18000001,40000001},{0,97500,427500,636000,1536000,2796000,4796000}))*1.021,-2))</f>
        <v/>
      </c>
      <c r="AA811" s="18">
        <f>MAX(0,ROUNDDOWN(M811-J811-430000-L811-0,-3))</f>
        <v/>
      </c>
      <c r="AB811" s="18">
        <f>MAX(0,ROUNDDOWN(M811-J811-430000-L811-V811,-3))</f>
        <v/>
      </c>
      <c r="AC811" s="18">
        <f>IF(M811&lt;=450000,0,MAX(0,ROUNDDOWN(AA811*0.06-MIN(50000,AA811)*0.03,-2))+MAX(0,ROUNDDOWN(AA811*0.04-MIN(50000,AA811)*0.02,-2)))</f>
        <v/>
      </c>
      <c r="AD811" s="18">
        <f>IF(M811&lt;=450000,0,MAX(0,ROUNDDOWN(AB811*0.06-MIN(50000,AB811)*0.03,-2))+MAX(0,ROUNDDOWN(AB811*0.04-MIN(50000,AB811)*0.02,-2)))</f>
        <v/>
      </c>
      <c r="AE811" s="18">
        <f>Y811-Z811</f>
        <v/>
      </c>
      <c r="AF811" s="18">
        <f>AC811-AD811</f>
        <v/>
      </c>
      <c r="AG811" s="18">
        <f>AE811+AF811</f>
        <v/>
      </c>
      <c r="AH811" s="20">
        <f>IF(W811&lt;=0,0,LOOKUP(W811,{0,1950001,3300001,6950001,9000001,18000001,40000001},{0.05,0.1,0.2,0.23,0.33,0.4,0.45}))</f>
        <v/>
      </c>
    </row>
    <row r="812">
      <c r="A812" t="inlineStr">
        <is>
          <t>1万円刻み 特例あり一般12万円</t>
        </is>
      </c>
      <c r="B812" s="18">
        <f>'4_1万円刻み'!$A$244</f>
        <v/>
      </c>
      <c r="C812" s="19" t="n">
        <v>2026</v>
      </c>
      <c r="D812" t="inlineStr">
        <is>
          <t>はい</t>
        </is>
      </c>
      <c r="E812" s="18" t="n">
        <v>120000</v>
      </c>
      <c r="F812" s="18" t="n">
        <v>0</v>
      </c>
      <c r="G812" s="18" t="n">
        <v>0</v>
      </c>
      <c r="H812" s="18" t="n">
        <v>0</v>
      </c>
      <c r="I812" s="18" t="n">
        <v>0</v>
      </c>
      <c r="J812" s="18">
        <f>ROUND(MIN(B812/12,650000)*12*0.0915+MIN(B812/12,1390000)*12*(0.0504+0)+B812*0.005,0)</f>
        <v/>
      </c>
      <c r="K812" s="18" t="n">
        <v>0</v>
      </c>
      <c r="L812" s="18" t="n">
        <v>0</v>
      </c>
      <c r="M812" s="18">
        <f>ROUND(IF(C812&gt;=2026,IF(B812&lt;741000,0,IF(B812&lt;2191000,B812-740000,IF(B812&lt;2193000,1451000,IF(B812&lt;2196000,1453000,IF(B812&lt;2200000,1456000,IF(B812&lt;3600000,ROUNDDOWN(B812/4,-3)*2.8-80000,IF(B812&lt;6600000,ROUNDDOWN(B812/4,-3)*3.2-440000,IF(B812&lt;8500000,ROUNDDOWN(B812*0.9,0)-1100000,B812-1950000)))))))),IF(B812&lt;651000,0,IF(B812&lt;1900000,B812-650000,IF(B812&lt;3600000,ROUNDDOWN(B812/4,-3)*2.8-80000,IF(B812&lt;6600000,ROUNDDOWN(B812/4,-3)*3.2-440000,IF(B812&lt;8500000,ROUNDDOWN(B812*0.9,0)-1100000,B812-1950000)))))),0)</f>
        <v/>
      </c>
      <c r="N812" s="18">
        <f>IF(M812&gt;23500000,NA(),IF(C812&gt;=2026,IF(M812&lt;=4890000,1040000,IF(M812&lt;=6550000,670000,620000)),IF(M812&lt;=1320000,950000,IF(M812&lt;=3360000,880000,IF(M812&lt;=4890000,680000,IF(M812&lt;=6550000,630000,580000))))))</f>
        <v/>
      </c>
      <c r="O812" s="18">
        <f>IF(F812&lt;=0,IF(AND(D812="はい",C812&gt;=2026,C812&lt;=2027),IF(E812&lt;=0,0,IF(E812&lt;=30000,E812,IF(E812&lt;=60000,ROUNDUP(E812/2,0)+15000,IF(E812&lt;=120000,ROUNDUP(E812/4,0)+30000,60000)))),IF(E812&lt;=0,0,IF(E812&lt;=20000,E812,IF(E812&lt;=40000,ROUNDUP(E812/2,0)+10000,IF(E812&lt;=80000,ROUNDUP(E812/4,0)+20000,40000))))),IF(E812&lt;=0,IF(F812&lt;=0,0,IF(F812&lt;=25000,F812,IF(F812&lt;=50000,ROUNDUP(F812/2,0)+12500,IF(F812&lt;=100000,ROUNDUP(F812/4,0)+25000,50000)))),MAX(IF(F812&lt;=0,0,IF(F812&lt;=25000,F812,IF(F812&lt;=50000,ROUNDUP(F812/2,0)+12500,IF(F812&lt;=100000,ROUNDUP(F812/4,0)+25000,50000)))),MIN(IF(AND(D812="はい",C812&gt;=2026,C812&lt;=2027),IF(E812&lt;=0,0,IF(E812&lt;=30000,E812,IF(E812&lt;=60000,ROUNDUP(E812/2,0)+15000,IF(E812&lt;=120000,ROUNDUP(E812/4,0)+30000,60000)))),IF(E812&lt;=0,0,IF(E812&lt;=20000,E812,IF(E812&lt;=40000,ROUNDUP(E812/2,0)+10000,IF(E812&lt;=80000,ROUNDUP(E812/4,0)+20000,40000)))))+IF(F812&lt;=0,0,IF(F812&lt;=25000,F812,IF(F812&lt;=50000,ROUNDUP(F812/2,0)+12500,IF(F812&lt;=100000,ROUNDUP(F812/4,0)+25000,50000)))),IF(AND(D812="はい",C812&gt;=2026,C812&lt;=2027),60000,40000)))))</f>
        <v/>
      </c>
      <c r="P812" s="18">
        <f>IF(G812&lt;=0,0,IF(G812&lt;=20000,G812,IF(G812&lt;=40000,ROUNDUP(G812/2,0)+10000,IF(G812&lt;=80000,ROUNDUP(G812/4,0)+20000,40000))))</f>
        <v/>
      </c>
      <c r="Q812" s="18">
        <f>IF(I812&lt;=0,IF(H812&lt;=0,0,IF(H812&lt;=20000,H812,IF(H812&lt;=40000,ROUNDUP(H812/2,0)+10000,IF(H812&lt;=80000,ROUNDUP(H812/4,0)+20000,40000)))),IF(H812&lt;=0,IF(I812&lt;=0,0,IF(I812&lt;=25000,I812,IF(I812&lt;=50000,ROUNDUP(I812/2,0)+12500,IF(I812&lt;=100000,ROUNDUP(I812/4,0)+25000,50000)))),MAX(IF(I812&lt;=0,0,IF(I812&lt;=25000,I812,IF(I812&lt;=50000,ROUNDUP(I812/2,0)+12500,IF(I812&lt;=100000,ROUNDUP(I812/4,0)+25000,50000)))),MIN(IF(H812&lt;=0,0,IF(H812&lt;=20000,H812,IF(H812&lt;=40000,ROUNDUP(H812/2,0)+10000,IF(H812&lt;=80000,ROUNDUP(H812/4,0)+20000,40000))))+IF(I812&lt;=0,0,IF(I812&lt;=25000,I812,IF(I812&lt;=50000,ROUNDUP(I812/2,0)+12500,IF(I812&lt;=100000,ROUNDUP(I812/4,0)+25000,50000)))),40000))))</f>
        <v/>
      </c>
      <c r="R812" s="18">
        <f>MIN(120000,O812+P812+Q812)</f>
        <v/>
      </c>
      <c r="S812" s="18">
        <f>IF(F812&lt;=0,IF(E812&lt;=0,0,IF(E812&lt;=12000,E812,IF(E812&lt;=32000,ROUNDUP(E812/2,0)+6000,IF(E812&lt;=56000,ROUNDUP(E812/4,0)+14000,28000)))),IF(E812&lt;=0,IF(F812&lt;=0,0,IF(F812&lt;=15000,F812,IF(F812&lt;=40000,ROUNDUP(F812/2,0)+7500,IF(F812&lt;=70000,ROUNDUP(F812/4,0)+17500,35000)))),MAX(IF(F812&lt;=0,0,IF(F812&lt;=15000,F812,IF(F812&lt;=40000,ROUNDUP(F812/2,0)+7500,IF(F812&lt;=70000,ROUNDUP(F812/4,0)+17500,35000)))),MIN(IF(E812&lt;=0,0,IF(E812&lt;=12000,E812,IF(E812&lt;=32000,ROUNDUP(E812/2,0)+6000,IF(E812&lt;=56000,ROUNDUP(E812/4,0)+14000,28000))))+IF(F812&lt;=0,0,IF(F812&lt;=15000,F812,IF(F812&lt;=40000,ROUNDUP(F812/2,0)+7500,IF(F812&lt;=70000,ROUNDUP(F812/4,0)+17500,35000)))),28000))))</f>
        <v/>
      </c>
      <c r="T812" s="18">
        <f>IF(G812&lt;=0,0,IF(G812&lt;=12000,G812,IF(G812&lt;=32000,ROUNDUP(G812/2,0)+6000,IF(G812&lt;=56000,ROUNDUP(G812/4,0)+14000,28000))))</f>
        <v/>
      </c>
      <c r="U812" s="18">
        <f>IF(I812&lt;=0,IF(H812&lt;=0,0,IF(H812&lt;=12000,H812,IF(H812&lt;=32000,ROUNDUP(H812/2,0)+6000,IF(H812&lt;=56000,ROUNDUP(H812/4,0)+14000,28000)))),IF(H812&lt;=0,IF(I812&lt;=0,0,IF(I812&lt;=15000,I812,IF(I812&lt;=40000,ROUNDUP(I812/2,0)+7500,IF(I812&lt;=70000,ROUNDUP(I812/4,0)+17500,35000)))),MAX(IF(I812&lt;=0,0,IF(I812&lt;=15000,I812,IF(I812&lt;=40000,ROUNDUP(I812/2,0)+7500,IF(I812&lt;=70000,ROUNDUP(I812/4,0)+17500,35000)))),MIN(IF(H812&lt;=0,0,IF(H812&lt;=12000,H812,IF(H812&lt;=32000,ROUNDUP(H812/2,0)+6000,IF(H812&lt;=56000,ROUNDUP(H812/4,0)+14000,28000))))+IF(I812&lt;=0,0,IF(I812&lt;=15000,I812,IF(I812&lt;=40000,ROUNDUP(I812/2,0)+7500,IF(I812&lt;=70000,ROUNDUP(I812/4,0)+17500,35000)))),28000))))</f>
        <v/>
      </c>
      <c r="V812" s="18">
        <f>MIN(70000,S812+T812+U812)</f>
        <v/>
      </c>
      <c r="W812" s="18">
        <f>MAX(0,ROUNDDOWN(M812-J812-N812-K812-0,-3))</f>
        <v/>
      </c>
      <c r="X812" s="18">
        <f>MAX(0,ROUNDDOWN(M812-J812-N812-K812-R812,-3))</f>
        <v/>
      </c>
      <c r="Y812" s="18">
        <f>IF(W812&lt;=0,0,ROUNDDOWN((W812*LOOKUP(W812,{0,1950001,3300001,6950001,9000001,18000001,40000001},{0.05,0.1,0.2,0.23,0.33,0.4,0.45})-LOOKUP(W812,{0,1950001,3300001,6950001,9000001,18000001,40000001},{0,97500,427500,636000,1536000,2796000,4796000}))*1.021,-2))</f>
        <v/>
      </c>
      <c r="Z812" s="18">
        <f>IF(X812&lt;=0,0,ROUNDDOWN((X812*LOOKUP(X812,{0,1950001,3300001,6950001,9000001,18000001,40000001},{0.05,0.1,0.2,0.23,0.33,0.4,0.45})-LOOKUP(X812,{0,1950001,3300001,6950001,9000001,18000001,40000001},{0,97500,427500,636000,1536000,2796000,4796000}))*1.021,-2))</f>
        <v/>
      </c>
      <c r="AA812" s="18">
        <f>MAX(0,ROUNDDOWN(M812-J812-430000-L812-0,-3))</f>
        <v/>
      </c>
      <c r="AB812" s="18">
        <f>MAX(0,ROUNDDOWN(M812-J812-430000-L812-V812,-3))</f>
        <v/>
      </c>
      <c r="AC812" s="18">
        <f>IF(M812&lt;=450000,0,MAX(0,ROUNDDOWN(AA812*0.06-MIN(50000,AA812)*0.03,-2))+MAX(0,ROUNDDOWN(AA812*0.04-MIN(50000,AA812)*0.02,-2)))</f>
        <v/>
      </c>
      <c r="AD812" s="18">
        <f>IF(M812&lt;=450000,0,MAX(0,ROUNDDOWN(AB812*0.06-MIN(50000,AB812)*0.03,-2))+MAX(0,ROUNDDOWN(AB812*0.04-MIN(50000,AB812)*0.02,-2)))</f>
        <v/>
      </c>
      <c r="AE812" s="18">
        <f>Y812-Z812</f>
        <v/>
      </c>
      <c r="AF812" s="18">
        <f>AC812-AD812</f>
        <v/>
      </c>
      <c r="AG812" s="18">
        <f>AE812+AF812</f>
        <v/>
      </c>
      <c r="AH812" s="20">
        <f>IF(W812&lt;=0,0,LOOKUP(W812,{0,1950001,3300001,6950001,9000001,18000001,40000001},{0.05,0.1,0.2,0.23,0.33,0.4,0.45}))</f>
        <v/>
      </c>
    </row>
    <row r="813">
      <c r="A813" t="inlineStr">
        <is>
          <t>1万円刻み 3区分8万円ずつ</t>
        </is>
      </c>
      <c r="B813" s="18">
        <f>'4_1万円刻み'!$A$245</f>
        <v/>
      </c>
      <c r="C813" s="19" t="n">
        <v>2026</v>
      </c>
      <c r="D813" t="inlineStr">
        <is>
          <t>いいえ</t>
        </is>
      </c>
      <c r="E813" s="18" t="n">
        <v>80000</v>
      </c>
      <c r="F813" s="18" t="n">
        <v>0</v>
      </c>
      <c r="G813" s="18" t="n">
        <v>80000</v>
      </c>
      <c r="H813" s="18" t="n">
        <v>80000</v>
      </c>
      <c r="I813" s="18" t="n">
        <v>0</v>
      </c>
      <c r="J813" s="18">
        <f>ROUND(MIN(B813/12,650000)*12*0.0915+MIN(B813/12,1390000)*12*(0.0504+0)+B813*0.005,0)</f>
        <v/>
      </c>
      <c r="K813" s="18" t="n">
        <v>0</v>
      </c>
      <c r="L813" s="18" t="n">
        <v>0</v>
      </c>
      <c r="M813" s="18">
        <f>ROUND(IF(C813&gt;=2026,IF(B813&lt;741000,0,IF(B813&lt;2191000,B813-740000,IF(B813&lt;2193000,1451000,IF(B813&lt;2196000,1453000,IF(B813&lt;2200000,1456000,IF(B813&lt;3600000,ROUNDDOWN(B813/4,-3)*2.8-80000,IF(B813&lt;6600000,ROUNDDOWN(B813/4,-3)*3.2-440000,IF(B813&lt;8500000,ROUNDDOWN(B813*0.9,0)-1100000,B813-1950000)))))))),IF(B813&lt;651000,0,IF(B813&lt;1900000,B813-650000,IF(B813&lt;3600000,ROUNDDOWN(B813/4,-3)*2.8-80000,IF(B813&lt;6600000,ROUNDDOWN(B813/4,-3)*3.2-440000,IF(B813&lt;8500000,ROUNDDOWN(B813*0.9,0)-1100000,B813-1950000)))))),0)</f>
        <v/>
      </c>
      <c r="N813" s="18">
        <f>IF(M813&gt;23500000,NA(),IF(C813&gt;=2026,IF(M813&lt;=4890000,1040000,IF(M813&lt;=6550000,670000,620000)),IF(M813&lt;=1320000,950000,IF(M813&lt;=3360000,880000,IF(M813&lt;=4890000,680000,IF(M813&lt;=6550000,630000,580000))))))</f>
        <v/>
      </c>
      <c r="O813" s="18">
        <f>IF(F813&lt;=0,IF(AND(D813="はい",C813&gt;=2026,C813&lt;=2027),IF(E813&lt;=0,0,IF(E813&lt;=30000,E813,IF(E813&lt;=60000,ROUNDUP(E813/2,0)+15000,IF(E813&lt;=120000,ROUNDUP(E813/4,0)+30000,60000)))),IF(E813&lt;=0,0,IF(E813&lt;=20000,E813,IF(E813&lt;=40000,ROUNDUP(E813/2,0)+10000,IF(E813&lt;=80000,ROUNDUP(E813/4,0)+20000,40000))))),IF(E813&lt;=0,IF(F813&lt;=0,0,IF(F813&lt;=25000,F813,IF(F813&lt;=50000,ROUNDUP(F813/2,0)+12500,IF(F813&lt;=100000,ROUNDUP(F813/4,0)+25000,50000)))),MAX(IF(F813&lt;=0,0,IF(F813&lt;=25000,F813,IF(F813&lt;=50000,ROUNDUP(F813/2,0)+12500,IF(F813&lt;=100000,ROUNDUP(F813/4,0)+25000,50000)))),MIN(IF(AND(D813="はい",C813&gt;=2026,C813&lt;=2027),IF(E813&lt;=0,0,IF(E813&lt;=30000,E813,IF(E813&lt;=60000,ROUNDUP(E813/2,0)+15000,IF(E813&lt;=120000,ROUNDUP(E813/4,0)+30000,60000)))),IF(E813&lt;=0,0,IF(E813&lt;=20000,E813,IF(E813&lt;=40000,ROUNDUP(E813/2,0)+10000,IF(E813&lt;=80000,ROUNDUP(E813/4,0)+20000,40000)))))+IF(F813&lt;=0,0,IF(F813&lt;=25000,F813,IF(F813&lt;=50000,ROUNDUP(F813/2,0)+12500,IF(F813&lt;=100000,ROUNDUP(F813/4,0)+25000,50000)))),IF(AND(D813="はい",C813&gt;=2026,C813&lt;=2027),60000,40000)))))</f>
        <v/>
      </c>
      <c r="P813" s="18">
        <f>IF(G813&lt;=0,0,IF(G813&lt;=20000,G813,IF(G813&lt;=40000,ROUNDUP(G813/2,0)+10000,IF(G813&lt;=80000,ROUNDUP(G813/4,0)+20000,40000))))</f>
        <v/>
      </c>
      <c r="Q813" s="18">
        <f>IF(I813&lt;=0,IF(H813&lt;=0,0,IF(H813&lt;=20000,H813,IF(H813&lt;=40000,ROUNDUP(H813/2,0)+10000,IF(H813&lt;=80000,ROUNDUP(H813/4,0)+20000,40000)))),IF(H813&lt;=0,IF(I813&lt;=0,0,IF(I813&lt;=25000,I813,IF(I813&lt;=50000,ROUNDUP(I813/2,0)+12500,IF(I813&lt;=100000,ROUNDUP(I813/4,0)+25000,50000)))),MAX(IF(I813&lt;=0,0,IF(I813&lt;=25000,I813,IF(I813&lt;=50000,ROUNDUP(I813/2,0)+12500,IF(I813&lt;=100000,ROUNDUP(I813/4,0)+25000,50000)))),MIN(IF(H813&lt;=0,0,IF(H813&lt;=20000,H813,IF(H813&lt;=40000,ROUNDUP(H813/2,0)+10000,IF(H813&lt;=80000,ROUNDUP(H813/4,0)+20000,40000))))+IF(I813&lt;=0,0,IF(I813&lt;=25000,I813,IF(I813&lt;=50000,ROUNDUP(I813/2,0)+12500,IF(I813&lt;=100000,ROUNDUP(I813/4,0)+25000,50000)))),40000))))</f>
        <v/>
      </c>
      <c r="R813" s="18">
        <f>MIN(120000,O813+P813+Q813)</f>
        <v/>
      </c>
      <c r="S813" s="18">
        <f>IF(F813&lt;=0,IF(E813&lt;=0,0,IF(E813&lt;=12000,E813,IF(E813&lt;=32000,ROUNDUP(E813/2,0)+6000,IF(E813&lt;=56000,ROUNDUP(E813/4,0)+14000,28000)))),IF(E813&lt;=0,IF(F813&lt;=0,0,IF(F813&lt;=15000,F813,IF(F813&lt;=40000,ROUNDUP(F813/2,0)+7500,IF(F813&lt;=70000,ROUNDUP(F813/4,0)+17500,35000)))),MAX(IF(F813&lt;=0,0,IF(F813&lt;=15000,F813,IF(F813&lt;=40000,ROUNDUP(F813/2,0)+7500,IF(F813&lt;=70000,ROUNDUP(F813/4,0)+17500,35000)))),MIN(IF(E813&lt;=0,0,IF(E813&lt;=12000,E813,IF(E813&lt;=32000,ROUNDUP(E813/2,0)+6000,IF(E813&lt;=56000,ROUNDUP(E813/4,0)+14000,28000))))+IF(F813&lt;=0,0,IF(F813&lt;=15000,F813,IF(F813&lt;=40000,ROUNDUP(F813/2,0)+7500,IF(F813&lt;=70000,ROUNDUP(F813/4,0)+17500,35000)))),28000))))</f>
        <v/>
      </c>
      <c r="T813" s="18">
        <f>IF(G813&lt;=0,0,IF(G813&lt;=12000,G813,IF(G813&lt;=32000,ROUNDUP(G813/2,0)+6000,IF(G813&lt;=56000,ROUNDUP(G813/4,0)+14000,28000))))</f>
        <v/>
      </c>
      <c r="U813" s="18">
        <f>IF(I813&lt;=0,IF(H813&lt;=0,0,IF(H813&lt;=12000,H813,IF(H813&lt;=32000,ROUNDUP(H813/2,0)+6000,IF(H813&lt;=56000,ROUNDUP(H813/4,0)+14000,28000)))),IF(H813&lt;=0,IF(I813&lt;=0,0,IF(I813&lt;=15000,I813,IF(I813&lt;=40000,ROUNDUP(I813/2,0)+7500,IF(I813&lt;=70000,ROUNDUP(I813/4,0)+17500,35000)))),MAX(IF(I813&lt;=0,0,IF(I813&lt;=15000,I813,IF(I813&lt;=40000,ROUNDUP(I813/2,0)+7500,IF(I813&lt;=70000,ROUNDUP(I813/4,0)+17500,35000)))),MIN(IF(H813&lt;=0,0,IF(H813&lt;=12000,H813,IF(H813&lt;=32000,ROUNDUP(H813/2,0)+6000,IF(H813&lt;=56000,ROUNDUP(H813/4,0)+14000,28000))))+IF(I813&lt;=0,0,IF(I813&lt;=15000,I813,IF(I813&lt;=40000,ROUNDUP(I813/2,0)+7500,IF(I813&lt;=70000,ROUNDUP(I813/4,0)+17500,35000)))),28000))))</f>
        <v/>
      </c>
      <c r="V813" s="18">
        <f>MIN(70000,S813+T813+U813)</f>
        <v/>
      </c>
      <c r="W813" s="18">
        <f>MAX(0,ROUNDDOWN(M813-J813-N813-K813-0,-3))</f>
        <v/>
      </c>
      <c r="X813" s="18">
        <f>MAX(0,ROUNDDOWN(M813-J813-N813-K813-R813,-3))</f>
        <v/>
      </c>
      <c r="Y813" s="18">
        <f>IF(W813&lt;=0,0,ROUNDDOWN((W813*LOOKUP(W813,{0,1950001,3300001,6950001,9000001,18000001,40000001},{0.05,0.1,0.2,0.23,0.33,0.4,0.45})-LOOKUP(W813,{0,1950001,3300001,6950001,9000001,18000001,40000001},{0,97500,427500,636000,1536000,2796000,4796000}))*1.021,-2))</f>
        <v/>
      </c>
      <c r="Z813" s="18">
        <f>IF(X813&lt;=0,0,ROUNDDOWN((X813*LOOKUP(X813,{0,1950001,3300001,6950001,9000001,18000001,40000001},{0.05,0.1,0.2,0.23,0.33,0.4,0.45})-LOOKUP(X813,{0,1950001,3300001,6950001,9000001,18000001,40000001},{0,97500,427500,636000,1536000,2796000,4796000}))*1.021,-2))</f>
        <v/>
      </c>
      <c r="AA813" s="18">
        <f>MAX(0,ROUNDDOWN(M813-J813-430000-L813-0,-3))</f>
        <v/>
      </c>
      <c r="AB813" s="18">
        <f>MAX(0,ROUNDDOWN(M813-J813-430000-L813-V813,-3))</f>
        <v/>
      </c>
      <c r="AC813" s="18">
        <f>IF(M813&lt;=450000,0,MAX(0,ROUNDDOWN(AA813*0.06-MIN(50000,AA813)*0.03,-2))+MAX(0,ROUNDDOWN(AA813*0.04-MIN(50000,AA813)*0.02,-2)))</f>
        <v/>
      </c>
      <c r="AD813" s="18">
        <f>IF(M813&lt;=450000,0,MAX(0,ROUNDDOWN(AB813*0.06-MIN(50000,AB813)*0.03,-2))+MAX(0,ROUNDDOWN(AB813*0.04-MIN(50000,AB813)*0.02,-2)))</f>
        <v/>
      </c>
      <c r="AE813" s="18">
        <f>Y813-Z813</f>
        <v/>
      </c>
      <c r="AF813" s="18">
        <f>AC813-AD813</f>
        <v/>
      </c>
      <c r="AG813" s="18">
        <f>AE813+AF813</f>
        <v/>
      </c>
      <c r="AH813" s="20">
        <f>IF(W813&lt;=0,0,LOOKUP(W813,{0,1950001,3300001,6950001,9000001,18000001,40000001},{0.05,0.1,0.2,0.23,0.33,0.4,0.45}))</f>
        <v/>
      </c>
    </row>
    <row r="814">
      <c r="A814" t="inlineStr">
        <is>
          <t>1万円刻み 一般8万円</t>
        </is>
      </c>
      <c r="B814" s="18">
        <f>'4_1万円刻み'!$A$245</f>
        <v/>
      </c>
      <c r="C814" s="19" t="n">
        <v>2026</v>
      </c>
      <c r="D814" t="inlineStr">
        <is>
          <t>いいえ</t>
        </is>
      </c>
      <c r="E814" s="18" t="n">
        <v>80000</v>
      </c>
      <c r="F814" s="18" t="n">
        <v>0</v>
      </c>
      <c r="G814" s="18" t="n">
        <v>0</v>
      </c>
      <c r="H814" s="18" t="n">
        <v>0</v>
      </c>
      <c r="I814" s="18" t="n">
        <v>0</v>
      </c>
      <c r="J814" s="18">
        <f>ROUND(MIN(B814/12,650000)*12*0.0915+MIN(B814/12,1390000)*12*(0.0504+0)+B814*0.005,0)</f>
        <v/>
      </c>
      <c r="K814" s="18" t="n">
        <v>0</v>
      </c>
      <c r="L814" s="18" t="n">
        <v>0</v>
      </c>
      <c r="M814" s="18">
        <f>ROUND(IF(C814&gt;=2026,IF(B814&lt;741000,0,IF(B814&lt;2191000,B814-740000,IF(B814&lt;2193000,1451000,IF(B814&lt;2196000,1453000,IF(B814&lt;2200000,1456000,IF(B814&lt;3600000,ROUNDDOWN(B814/4,-3)*2.8-80000,IF(B814&lt;6600000,ROUNDDOWN(B814/4,-3)*3.2-440000,IF(B814&lt;8500000,ROUNDDOWN(B814*0.9,0)-1100000,B814-1950000)))))))),IF(B814&lt;651000,0,IF(B814&lt;1900000,B814-650000,IF(B814&lt;3600000,ROUNDDOWN(B814/4,-3)*2.8-80000,IF(B814&lt;6600000,ROUNDDOWN(B814/4,-3)*3.2-440000,IF(B814&lt;8500000,ROUNDDOWN(B814*0.9,0)-1100000,B814-1950000)))))),0)</f>
        <v/>
      </c>
      <c r="N814" s="18">
        <f>IF(M814&gt;23500000,NA(),IF(C814&gt;=2026,IF(M814&lt;=4890000,1040000,IF(M814&lt;=6550000,670000,620000)),IF(M814&lt;=1320000,950000,IF(M814&lt;=3360000,880000,IF(M814&lt;=4890000,680000,IF(M814&lt;=6550000,630000,580000))))))</f>
        <v/>
      </c>
      <c r="O814" s="18">
        <f>IF(F814&lt;=0,IF(AND(D814="はい",C814&gt;=2026,C814&lt;=2027),IF(E814&lt;=0,0,IF(E814&lt;=30000,E814,IF(E814&lt;=60000,ROUNDUP(E814/2,0)+15000,IF(E814&lt;=120000,ROUNDUP(E814/4,0)+30000,60000)))),IF(E814&lt;=0,0,IF(E814&lt;=20000,E814,IF(E814&lt;=40000,ROUNDUP(E814/2,0)+10000,IF(E814&lt;=80000,ROUNDUP(E814/4,0)+20000,40000))))),IF(E814&lt;=0,IF(F814&lt;=0,0,IF(F814&lt;=25000,F814,IF(F814&lt;=50000,ROUNDUP(F814/2,0)+12500,IF(F814&lt;=100000,ROUNDUP(F814/4,0)+25000,50000)))),MAX(IF(F814&lt;=0,0,IF(F814&lt;=25000,F814,IF(F814&lt;=50000,ROUNDUP(F814/2,0)+12500,IF(F814&lt;=100000,ROUNDUP(F814/4,0)+25000,50000)))),MIN(IF(AND(D814="はい",C814&gt;=2026,C814&lt;=2027),IF(E814&lt;=0,0,IF(E814&lt;=30000,E814,IF(E814&lt;=60000,ROUNDUP(E814/2,0)+15000,IF(E814&lt;=120000,ROUNDUP(E814/4,0)+30000,60000)))),IF(E814&lt;=0,0,IF(E814&lt;=20000,E814,IF(E814&lt;=40000,ROUNDUP(E814/2,0)+10000,IF(E814&lt;=80000,ROUNDUP(E814/4,0)+20000,40000)))))+IF(F814&lt;=0,0,IF(F814&lt;=25000,F814,IF(F814&lt;=50000,ROUNDUP(F814/2,0)+12500,IF(F814&lt;=100000,ROUNDUP(F814/4,0)+25000,50000)))),IF(AND(D814="はい",C814&gt;=2026,C814&lt;=2027),60000,40000)))))</f>
        <v/>
      </c>
      <c r="P814" s="18">
        <f>IF(G814&lt;=0,0,IF(G814&lt;=20000,G814,IF(G814&lt;=40000,ROUNDUP(G814/2,0)+10000,IF(G814&lt;=80000,ROUNDUP(G814/4,0)+20000,40000))))</f>
        <v/>
      </c>
      <c r="Q814" s="18">
        <f>IF(I814&lt;=0,IF(H814&lt;=0,0,IF(H814&lt;=20000,H814,IF(H814&lt;=40000,ROUNDUP(H814/2,0)+10000,IF(H814&lt;=80000,ROUNDUP(H814/4,0)+20000,40000)))),IF(H814&lt;=0,IF(I814&lt;=0,0,IF(I814&lt;=25000,I814,IF(I814&lt;=50000,ROUNDUP(I814/2,0)+12500,IF(I814&lt;=100000,ROUNDUP(I814/4,0)+25000,50000)))),MAX(IF(I814&lt;=0,0,IF(I814&lt;=25000,I814,IF(I814&lt;=50000,ROUNDUP(I814/2,0)+12500,IF(I814&lt;=100000,ROUNDUP(I814/4,0)+25000,50000)))),MIN(IF(H814&lt;=0,0,IF(H814&lt;=20000,H814,IF(H814&lt;=40000,ROUNDUP(H814/2,0)+10000,IF(H814&lt;=80000,ROUNDUP(H814/4,0)+20000,40000))))+IF(I814&lt;=0,0,IF(I814&lt;=25000,I814,IF(I814&lt;=50000,ROUNDUP(I814/2,0)+12500,IF(I814&lt;=100000,ROUNDUP(I814/4,0)+25000,50000)))),40000))))</f>
        <v/>
      </c>
      <c r="R814" s="18">
        <f>MIN(120000,O814+P814+Q814)</f>
        <v/>
      </c>
      <c r="S814" s="18">
        <f>IF(F814&lt;=0,IF(E814&lt;=0,0,IF(E814&lt;=12000,E814,IF(E814&lt;=32000,ROUNDUP(E814/2,0)+6000,IF(E814&lt;=56000,ROUNDUP(E814/4,0)+14000,28000)))),IF(E814&lt;=0,IF(F814&lt;=0,0,IF(F814&lt;=15000,F814,IF(F814&lt;=40000,ROUNDUP(F814/2,0)+7500,IF(F814&lt;=70000,ROUNDUP(F814/4,0)+17500,35000)))),MAX(IF(F814&lt;=0,0,IF(F814&lt;=15000,F814,IF(F814&lt;=40000,ROUNDUP(F814/2,0)+7500,IF(F814&lt;=70000,ROUNDUP(F814/4,0)+17500,35000)))),MIN(IF(E814&lt;=0,0,IF(E814&lt;=12000,E814,IF(E814&lt;=32000,ROUNDUP(E814/2,0)+6000,IF(E814&lt;=56000,ROUNDUP(E814/4,0)+14000,28000))))+IF(F814&lt;=0,0,IF(F814&lt;=15000,F814,IF(F814&lt;=40000,ROUNDUP(F814/2,0)+7500,IF(F814&lt;=70000,ROUNDUP(F814/4,0)+17500,35000)))),28000))))</f>
        <v/>
      </c>
      <c r="T814" s="18">
        <f>IF(G814&lt;=0,0,IF(G814&lt;=12000,G814,IF(G814&lt;=32000,ROUNDUP(G814/2,0)+6000,IF(G814&lt;=56000,ROUNDUP(G814/4,0)+14000,28000))))</f>
        <v/>
      </c>
      <c r="U814" s="18">
        <f>IF(I814&lt;=0,IF(H814&lt;=0,0,IF(H814&lt;=12000,H814,IF(H814&lt;=32000,ROUNDUP(H814/2,0)+6000,IF(H814&lt;=56000,ROUNDUP(H814/4,0)+14000,28000)))),IF(H814&lt;=0,IF(I814&lt;=0,0,IF(I814&lt;=15000,I814,IF(I814&lt;=40000,ROUNDUP(I814/2,0)+7500,IF(I814&lt;=70000,ROUNDUP(I814/4,0)+17500,35000)))),MAX(IF(I814&lt;=0,0,IF(I814&lt;=15000,I814,IF(I814&lt;=40000,ROUNDUP(I814/2,0)+7500,IF(I814&lt;=70000,ROUNDUP(I814/4,0)+17500,35000)))),MIN(IF(H814&lt;=0,0,IF(H814&lt;=12000,H814,IF(H814&lt;=32000,ROUNDUP(H814/2,0)+6000,IF(H814&lt;=56000,ROUNDUP(H814/4,0)+14000,28000))))+IF(I814&lt;=0,0,IF(I814&lt;=15000,I814,IF(I814&lt;=40000,ROUNDUP(I814/2,0)+7500,IF(I814&lt;=70000,ROUNDUP(I814/4,0)+17500,35000)))),28000))))</f>
        <v/>
      </c>
      <c r="V814" s="18">
        <f>MIN(70000,S814+T814+U814)</f>
        <v/>
      </c>
      <c r="W814" s="18">
        <f>MAX(0,ROUNDDOWN(M814-J814-N814-K814-0,-3))</f>
        <v/>
      </c>
      <c r="X814" s="18">
        <f>MAX(0,ROUNDDOWN(M814-J814-N814-K814-R814,-3))</f>
        <v/>
      </c>
      <c r="Y814" s="18">
        <f>IF(W814&lt;=0,0,ROUNDDOWN((W814*LOOKUP(W814,{0,1950001,3300001,6950001,9000001,18000001,40000001},{0.05,0.1,0.2,0.23,0.33,0.4,0.45})-LOOKUP(W814,{0,1950001,3300001,6950001,9000001,18000001,40000001},{0,97500,427500,636000,1536000,2796000,4796000}))*1.021,-2))</f>
        <v/>
      </c>
      <c r="Z814" s="18">
        <f>IF(X814&lt;=0,0,ROUNDDOWN((X814*LOOKUP(X814,{0,1950001,3300001,6950001,9000001,18000001,40000001},{0.05,0.1,0.2,0.23,0.33,0.4,0.45})-LOOKUP(X814,{0,1950001,3300001,6950001,9000001,18000001,40000001},{0,97500,427500,636000,1536000,2796000,4796000}))*1.021,-2))</f>
        <v/>
      </c>
      <c r="AA814" s="18">
        <f>MAX(0,ROUNDDOWN(M814-J814-430000-L814-0,-3))</f>
        <v/>
      </c>
      <c r="AB814" s="18">
        <f>MAX(0,ROUNDDOWN(M814-J814-430000-L814-V814,-3))</f>
        <v/>
      </c>
      <c r="AC814" s="18">
        <f>IF(M814&lt;=450000,0,MAX(0,ROUNDDOWN(AA814*0.06-MIN(50000,AA814)*0.03,-2))+MAX(0,ROUNDDOWN(AA814*0.04-MIN(50000,AA814)*0.02,-2)))</f>
        <v/>
      </c>
      <c r="AD814" s="18">
        <f>IF(M814&lt;=450000,0,MAX(0,ROUNDDOWN(AB814*0.06-MIN(50000,AB814)*0.03,-2))+MAX(0,ROUNDDOWN(AB814*0.04-MIN(50000,AB814)*0.02,-2)))</f>
        <v/>
      </c>
      <c r="AE814" s="18">
        <f>Y814-Z814</f>
        <v/>
      </c>
      <c r="AF814" s="18">
        <f>AC814-AD814</f>
        <v/>
      </c>
      <c r="AG814" s="18">
        <f>AE814+AF814</f>
        <v/>
      </c>
      <c r="AH814" s="20">
        <f>IF(W814&lt;=0,0,LOOKUP(W814,{0,1950001,3300001,6950001,9000001,18000001,40000001},{0.05,0.1,0.2,0.23,0.33,0.4,0.45}))</f>
        <v/>
      </c>
    </row>
    <row r="815">
      <c r="A815" t="inlineStr">
        <is>
          <t>1万円刻み 特例あり一般12万円</t>
        </is>
      </c>
      <c r="B815" s="18">
        <f>'4_1万円刻み'!$A$245</f>
        <v/>
      </c>
      <c r="C815" s="19" t="n">
        <v>2026</v>
      </c>
      <c r="D815" t="inlineStr">
        <is>
          <t>はい</t>
        </is>
      </c>
      <c r="E815" s="18" t="n">
        <v>120000</v>
      </c>
      <c r="F815" s="18" t="n">
        <v>0</v>
      </c>
      <c r="G815" s="18" t="n">
        <v>0</v>
      </c>
      <c r="H815" s="18" t="n">
        <v>0</v>
      </c>
      <c r="I815" s="18" t="n">
        <v>0</v>
      </c>
      <c r="J815" s="18">
        <f>ROUND(MIN(B815/12,650000)*12*0.0915+MIN(B815/12,1390000)*12*(0.0504+0)+B815*0.005,0)</f>
        <v/>
      </c>
      <c r="K815" s="18" t="n">
        <v>0</v>
      </c>
      <c r="L815" s="18" t="n">
        <v>0</v>
      </c>
      <c r="M815" s="18">
        <f>ROUND(IF(C815&gt;=2026,IF(B815&lt;741000,0,IF(B815&lt;2191000,B815-740000,IF(B815&lt;2193000,1451000,IF(B815&lt;2196000,1453000,IF(B815&lt;2200000,1456000,IF(B815&lt;3600000,ROUNDDOWN(B815/4,-3)*2.8-80000,IF(B815&lt;6600000,ROUNDDOWN(B815/4,-3)*3.2-440000,IF(B815&lt;8500000,ROUNDDOWN(B815*0.9,0)-1100000,B815-1950000)))))))),IF(B815&lt;651000,0,IF(B815&lt;1900000,B815-650000,IF(B815&lt;3600000,ROUNDDOWN(B815/4,-3)*2.8-80000,IF(B815&lt;6600000,ROUNDDOWN(B815/4,-3)*3.2-440000,IF(B815&lt;8500000,ROUNDDOWN(B815*0.9,0)-1100000,B815-1950000)))))),0)</f>
        <v/>
      </c>
      <c r="N815" s="18">
        <f>IF(M815&gt;23500000,NA(),IF(C815&gt;=2026,IF(M815&lt;=4890000,1040000,IF(M815&lt;=6550000,670000,620000)),IF(M815&lt;=1320000,950000,IF(M815&lt;=3360000,880000,IF(M815&lt;=4890000,680000,IF(M815&lt;=6550000,630000,580000))))))</f>
        <v/>
      </c>
      <c r="O815" s="18">
        <f>IF(F815&lt;=0,IF(AND(D815="はい",C815&gt;=2026,C815&lt;=2027),IF(E815&lt;=0,0,IF(E815&lt;=30000,E815,IF(E815&lt;=60000,ROUNDUP(E815/2,0)+15000,IF(E815&lt;=120000,ROUNDUP(E815/4,0)+30000,60000)))),IF(E815&lt;=0,0,IF(E815&lt;=20000,E815,IF(E815&lt;=40000,ROUNDUP(E815/2,0)+10000,IF(E815&lt;=80000,ROUNDUP(E815/4,0)+20000,40000))))),IF(E815&lt;=0,IF(F815&lt;=0,0,IF(F815&lt;=25000,F815,IF(F815&lt;=50000,ROUNDUP(F815/2,0)+12500,IF(F815&lt;=100000,ROUNDUP(F815/4,0)+25000,50000)))),MAX(IF(F815&lt;=0,0,IF(F815&lt;=25000,F815,IF(F815&lt;=50000,ROUNDUP(F815/2,0)+12500,IF(F815&lt;=100000,ROUNDUP(F815/4,0)+25000,50000)))),MIN(IF(AND(D815="はい",C815&gt;=2026,C815&lt;=2027),IF(E815&lt;=0,0,IF(E815&lt;=30000,E815,IF(E815&lt;=60000,ROUNDUP(E815/2,0)+15000,IF(E815&lt;=120000,ROUNDUP(E815/4,0)+30000,60000)))),IF(E815&lt;=0,0,IF(E815&lt;=20000,E815,IF(E815&lt;=40000,ROUNDUP(E815/2,0)+10000,IF(E815&lt;=80000,ROUNDUP(E815/4,0)+20000,40000)))))+IF(F815&lt;=0,0,IF(F815&lt;=25000,F815,IF(F815&lt;=50000,ROUNDUP(F815/2,0)+12500,IF(F815&lt;=100000,ROUNDUP(F815/4,0)+25000,50000)))),IF(AND(D815="はい",C815&gt;=2026,C815&lt;=2027),60000,40000)))))</f>
        <v/>
      </c>
      <c r="P815" s="18">
        <f>IF(G815&lt;=0,0,IF(G815&lt;=20000,G815,IF(G815&lt;=40000,ROUNDUP(G815/2,0)+10000,IF(G815&lt;=80000,ROUNDUP(G815/4,0)+20000,40000))))</f>
        <v/>
      </c>
      <c r="Q815" s="18">
        <f>IF(I815&lt;=0,IF(H815&lt;=0,0,IF(H815&lt;=20000,H815,IF(H815&lt;=40000,ROUNDUP(H815/2,0)+10000,IF(H815&lt;=80000,ROUNDUP(H815/4,0)+20000,40000)))),IF(H815&lt;=0,IF(I815&lt;=0,0,IF(I815&lt;=25000,I815,IF(I815&lt;=50000,ROUNDUP(I815/2,0)+12500,IF(I815&lt;=100000,ROUNDUP(I815/4,0)+25000,50000)))),MAX(IF(I815&lt;=0,0,IF(I815&lt;=25000,I815,IF(I815&lt;=50000,ROUNDUP(I815/2,0)+12500,IF(I815&lt;=100000,ROUNDUP(I815/4,0)+25000,50000)))),MIN(IF(H815&lt;=0,0,IF(H815&lt;=20000,H815,IF(H815&lt;=40000,ROUNDUP(H815/2,0)+10000,IF(H815&lt;=80000,ROUNDUP(H815/4,0)+20000,40000))))+IF(I815&lt;=0,0,IF(I815&lt;=25000,I815,IF(I815&lt;=50000,ROUNDUP(I815/2,0)+12500,IF(I815&lt;=100000,ROUNDUP(I815/4,0)+25000,50000)))),40000))))</f>
        <v/>
      </c>
      <c r="R815" s="18">
        <f>MIN(120000,O815+P815+Q815)</f>
        <v/>
      </c>
      <c r="S815" s="18">
        <f>IF(F815&lt;=0,IF(E815&lt;=0,0,IF(E815&lt;=12000,E815,IF(E815&lt;=32000,ROUNDUP(E815/2,0)+6000,IF(E815&lt;=56000,ROUNDUP(E815/4,0)+14000,28000)))),IF(E815&lt;=0,IF(F815&lt;=0,0,IF(F815&lt;=15000,F815,IF(F815&lt;=40000,ROUNDUP(F815/2,0)+7500,IF(F815&lt;=70000,ROUNDUP(F815/4,0)+17500,35000)))),MAX(IF(F815&lt;=0,0,IF(F815&lt;=15000,F815,IF(F815&lt;=40000,ROUNDUP(F815/2,0)+7500,IF(F815&lt;=70000,ROUNDUP(F815/4,0)+17500,35000)))),MIN(IF(E815&lt;=0,0,IF(E815&lt;=12000,E815,IF(E815&lt;=32000,ROUNDUP(E815/2,0)+6000,IF(E815&lt;=56000,ROUNDUP(E815/4,0)+14000,28000))))+IF(F815&lt;=0,0,IF(F815&lt;=15000,F815,IF(F815&lt;=40000,ROUNDUP(F815/2,0)+7500,IF(F815&lt;=70000,ROUNDUP(F815/4,0)+17500,35000)))),28000))))</f>
        <v/>
      </c>
      <c r="T815" s="18">
        <f>IF(G815&lt;=0,0,IF(G815&lt;=12000,G815,IF(G815&lt;=32000,ROUNDUP(G815/2,0)+6000,IF(G815&lt;=56000,ROUNDUP(G815/4,0)+14000,28000))))</f>
        <v/>
      </c>
      <c r="U815" s="18">
        <f>IF(I815&lt;=0,IF(H815&lt;=0,0,IF(H815&lt;=12000,H815,IF(H815&lt;=32000,ROUNDUP(H815/2,0)+6000,IF(H815&lt;=56000,ROUNDUP(H815/4,0)+14000,28000)))),IF(H815&lt;=0,IF(I815&lt;=0,0,IF(I815&lt;=15000,I815,IF(I815&lt;=40000,ROUNDUP(I815/2,0)+7500,IF(I815&lt;=70000,ROUNDUP(I815/4,0)+17500,35000)))),MAX(IF(I815&lt;=0,0,IF(I815&lt;=15000,I815,IF(I815&lt;=40000,ROUNDUP(I815/2,0)+7500,IF(I815&lt;=70000,ROUNDUP(I815/4,0)+17500,35000)))),MIN(IF(H815&lt;=0,0,IF(H815&lt;=12000,H815,IF(H815&lt;=32000,ROUNDUP(H815/2,0)+6000,IF(H815&lt;=56000,ROUNDUP(H815/4,0)+14000,28000))))+IF(I815&lt;=0,0,IF(I815&lt;=15000,I815,IF(I815&lt;=40000,ROUNDUP(I815/2,0)+7500,IF(I815&lt;=70000,ROUNDUP(I815/4,0)+17500,35000)))),28000))))</f>
        <v/>
      </c>
      <c r="V815" s="18">
        <f>MIN(70000,S815+T815+U815)</f>
        <v/>
      </c>
      <c r="W815" s="18">
        <f>MAX(0,ROUNDDOWN(M815-J815-N815-K815-0,-3))</f>
        <v/>
      </c>
      <c r="X815" s="18">
        <f>MAX(0,ROUNDDOWN(M815-J815-N815-K815-R815,-3))</f>
        <v/>
      </c>
      <c r="Y815" s="18">
        <f>IF(W815&lt;=0,0,ROUNDDOWN((W815*LOOKUP(W815,{0,1950001,3300001,6950001,9000001,18000001,40000001},{0.05,0.1,0.2,0.23,0.33,0.4,0.45})-LOOKUP(W815,{0,1950001,3300001,6950001,9000001,18000001,40000001},{0,97500,427500,636000,1536000,2796000,4796000}))*1.021,-2))</f>
        <v/>
      </c>
      <c r="Z815" s="18">
        <f>IF(X815&lt;=0,0,ROUNDDOWN((X815*LOOKUP(X815,{0,1950001,3300001,6950001,9000001,18000001,40000001},{0.05,0.1,0.2,0.23,0.33,0.4,0.45})-LOOKUP(X815,{0,1950001,3300001,6950001,9000001,18000001,40000001},{0,97500,427500,636000,1536000,2796000,4796000}))*1.021,-2))</f>
        <v/>
      </c>
      <c r="AA815" s="18">
        <f>MAX(0,ROUNDDOWN(M815-J815-430000-L815-0,-3))</f>
        <v/>
      </c>
      <c r="AB815" s="18">
        <f>MAX(0,ROUNDDOWN(M815-J815-430000-L815-V815,-3))</f>
        <v/>
      </c>
      <c r="AC815" s="18">
        <f>IF(M815&lt;=450000,0,MAX(0,ROUNDDOWN(AA815*0.06-MIN(50000,AA815)*0.03,-2))+MAX(0,ROUNDDOWN(AA815*0.04-MIN(50000,AA815)*0.02,-2)))</f>
        <v/>
      </c>
      <c r="AD815" s="18">
        <f>IF(M815&lt;=450000,0,MAX(0,ROUNDDOWN(AB815*0.06-MIN(50000,AB815)*0.03,-2))+MAX(0,ROUNDDOWN(AB815*0.04-MIN(50000,AB815)*0.02,-2)))</f>
        <v/>
      </c>
      <c r="AE815" s="18">
        <f>Y815-Z815</f>
        <v/>
      </c>
      <c r="AF815" s="18">
        <f>AC815-AD815</f>
        <v/>
      </c>
      <c r="AG815" s="18">
        <f>AE815+AF815</f>
        <v/>
      </c>
      <c r="AH815" s="20">
        <f>IF(W815&lt;=0,0,LOOKUP(W815,{0,1950001,3300001,6950001,9000001,18000001,40000001},{0.05,0.1,0.2,0.23,0.33,0.4,0.45}))</f>
        <v/>
      </c>
    </row>
    <row r="816">
      <c r="A816" t="inlineStr">
        <is>
          <t>1万円刻み 3区分8万円ずつ</t>
        </is>
      </c>
      <c r="B816" s="18">
        <f>'4_1万円刻み'!$A$246</f>
        <v/>
      </c>
      <c r="C816" s="19" t="n">
        <v>2026</v>
      </c>
      <c r="D816" t="inlineStr">
        <is>
          <t>いいえ</t>
        </is>
      </c>
      <c r="E816" s="18" t="n">
        <v>80000</v>
      </c>
      <c r="F816" s="18" t="n">
        <v>0</v>
      </c>
      <c r="G816" s="18" t="n">
        <v>80000</v>
      </c>
      <c r="H816" s="18" t="n">
        <v>80000</v>
      </c>
      <c r="I816" s="18" t="n">
        <v>0</v>
      </c>
      <c r="J816" s="18">
        <f>ROUND(MIN(B816/12,650000)*12*0.0915+MIN(B816/12,1390000)*12*(0.0504+0)+B816*0.005,0)</f>
        <v/>
      </c>
      <c r="K816" s="18" t="n">
        <v>0</v>
      </c>
      <c r="L816" s="18" t="n">
        <v>0</v>
      </c>
      <c r="M816" s="18">
        <f>ROUND(IF(C816&gt;=2026,IF(B816&lt;741000,0,IF(B816&lt;2191000,B816-740000,IF(B816&lt;2193000,1451000,IF(B816&lt;2196000,1453000,IF(B816&lt;2200000,1456000,IF(B816&lt;3600000,ROUNDDOWN(B816/4,-3)*2.8-80000,IF(B816&lt;6600000,ROUNDDOWN(B816/4,-3)*3.2-440000,IF(B816&lt;8500000,ROUNDDOWN(B816*0.9,0)-1100000,B816-1950000)))))))),IF(B816&lt;651000,0,IF(B816&lt;1900000,B816-650000,IF(B816&lt;3600000,ROUNDDOWN(B816/4,-3)*2.8-80000,IF(B816&lt;6600000,ROUNDDOWN(B816/4,-3)*3.2-440000,IF(B816&lt;8500000,ROUNDDOWN(B816*0.9,0)-1100000,B816-1950000)))))),0)</f>
        <v/>
      </c>
      <c r="N816" s="18">
        <f>IF(M816&gt;23500000,NA(),IF(C816&gt;=2026,IF(M816&lt;=4890000,1040000,IF(M816&lt;=6550000,670000,620000)),IF(M816&lt;=1320000,950000,IF(M816&lt;=3360000,880000,IF(M816&lt;=4890000,680000,IF(M816&lt;=6550000,630000,580000))))))</f>
        <v/>
      </c>
      <c r="O816" s="18">
        <f>IF(F816&lt;=0,IF(AND(D816="はい",C816&gt;=2026,C816&lt;=2027),IF(E816&lt;=0,0,IF(E816&lt;=30000,E816,IF(E816&lt;=60000,ROUNDUP(E816/2,0)+15000,IF(E816&lt;=120000,ROUNDUP(E816/4,0)+30000,60000)))),IF(E816&lt;=0,0,IF(E816&lt;=20000,E816,IF(E816&lt;=40000,ROUNDUP(E816/2,0)+10000,IF(E816&lt;=80000,ROUNDUP(E816/4,0)+20000,40000))))),IF(E816&lt;=0,IF(F816&lt;=0,0,IF(F816&lt;=25000,F816,IF(F816&lt;=50000,ROUNDUP(F816/2,0)+12500,IF(F816&lt;=100000,ROUNDUP(F816/4,0)+25000,50000)))),MAX(IF(F816&lt;=0,0,IF(F816&lt;=25000,F816,IF(F816&lt;=50000,ROUNDUP(F816/2,0)+12500,IF(F816&lt;=100000,ROUNDUP(F816/4,0)+25000,50000)))),MIN(IF(AND(D816="はい",C816&gt;=2026,C816&lt;=2027),IF(E816&lt;=0,0,IF(E816&lt;=30000,E816,IF(E816&lt;=60000,ROUNDUP(E816/2,0)+15000,IF(E816&lt;=120000,ROUNDUP(E816/4,0)+30000,60000)))),IF(E816&lt;=0,0,IF(E816&lt;=20000,E816,IF(E816&lt;=40000,ROUNDUP(E816/2,0)+10000,IF(E816&lt;=80000,ROUNDUP(E816/4,0)+20000,40000)))))+IF(F816&lt;=0,0,IF(F816&lt;=25000,F816,IF(F816&lt;=50000,ROUNDUP(F816/2,0)+12500,IF(F816&lt;=100000,ROUNDUP(F816/4,0)+25000,50000)))),IF(AND(D816="はい",C816&gt;=2026,C816&lt;=2027),60000,40000)))))</f>
        <v/>
      </c>
      <c r="P816" s="18">
        <f>IF(G816&lt;=0,0,IF(G816&lt;=20000,G816,IF(G816&lt;=40000,ROUNDUP(G816/2,0)+10000,IF(G816&lt;=80000,ROUNDUP(G816/4,0)+20000,40000))))</f>
        <v/>
      </c>
      <c r="Q816" s="18">
        <f>IF(I816&lt;=0,IF(H816&lt;=0,0,IF(H816&lt;=20000,H816,IF(H816&lt;=40000,ROUNDUP(H816/2,0)+10000,IF(H816&lt;=80000,ROUNDUP(H816/4,0)+20000,40000)))),IF(H816&lt;=0,IF(I816&lt;=0,0,IF(I816&lt;=25000,I816,IF(I816&lt;=50000,ROUNDUP(I816/2,0)+12500,IF(I816&lt;=100000,ROUNDUP(I816/4,0)+25000,50000)))),MAX(IF(I816&lt;=0,0,IF(I816&lt;=25000,I816,IF(I816&lt;=50000,ROUNDUP(I816/2,0)+12500,IF(I816&lt;=100000,ROUNDUP(I816/4,0)+25000,50000)))),MIN(IF(H816&lt;=0,0,IF(H816&lt;=20000,H816,IF(H816&lt;=40000,ROUNDUP(H816/2,0)+10000,IF(H816&lt;=80000,ROUNDUP(H816/4,0)+20000,40000))))+IF(I816&lt;=0,0,IF(I816&lt;=25000,I816,IF(I816&lt;=50000,ROUNDUP(I816/2,0)+12500,IF(I816&lt;=100000,ROUNDUP(I816/4,0)+25000,50000)))),40000))))</f>
        <v/>
      </c>
      <c r="R816" s="18">
        <f>MIN(120000,O816+P816+Q816)</f>
        <v/>
      </c>
      <c r="S816" s="18">
        <f>IF(F816&lt;=0,IF(E816&lt;=0,0,IF(E816&lt;=12000,E816,IF(E816&lt;=32000,ROUNDUP(E816/2,0)+6000,IF(E816&lt;=56000,ROUNDUP(E816/4,0)+14000,28000)))),IF(E816&lt;=0,IF(F816&lt;=0,0,IF(F816&lt;=15000,F816,IF(F816&lt;=40000,ROUNDUP(F816/2,0)+7500,IF(F816&lt;=70000,ROUNDUP(F816/4,0)+17500,35000)))),MAX(IF(F816&lt;=0,0,IF(F816&lt;=15000,F816,IF(F816&lt;=40000,ROUNDUP(F816/2,0)+7500,IF(F816&lt;=70000,ROUNDUP(F816/4,0)+17500,35000)))),MIN(IF(E816&lt;=0,0,IF(E816&lt;=12000,E816,IF(E816&lt;=32000,ROUNDUP(E816/2,0)+6000,IF(E816&lt;=56000,ROUNDUP(E816/4,0)+14000,28000))))+IF(F816&lt;=0,0,IF(F816&lt;=15000,F816,IF(F816&lt;=40000,ROUNDUP(F816/2,0)+7500,IF(F816&lt;=70000,ROUNDUP(F816/4,0)+17500,35000)))),28000))))</f>
        <v/>
      </c>
      <c r="T816" s="18">
        <f>IF(G816&lt;=0,0,IF(G816&lt;=12000,G816,IF(G816&lt;=32000,ROUNDUP(G816/2,0)+6000,IF(G816&lt;=56000,ROUNDUP(G816/4,0)+14000,28000))))</f>
        <v/>
      </c>
      <c r="U816" s="18">
        <f>IF(I816&lt;=0,IF(H816&lt;=0,0,IF(H816&lt;=12000,H816,IF(H816&lt;=32000,ROUNDUP(H816/2,0)+6000,IF(H816&lt;=56000,ROUNDUP(H816/4,0)+14000,28000)))),IF(H816&lt;=0,IF(I816&lt;=0,0,IF(I816&lt;=15000,I816,IF(I816&lt;=40000,ROUNDUP(I816/2,0)+7500,IF(I816&lt;=70000,ROUNDUP(I816/4,0)+17500,35000)))),MAX(IF(I816&lt;=0,0,IF(I816&lt;=15000,I816,IF(I816&lt;=40000,ROUNDUP(I816/2,0)+7500,IF(I816&lt;=70000,ROUNDUP(I816/4,0)+17500,35000)))),MIN(IF(H816&lt;=0,0,IF(H816&lt;=12000,H816,IF(H816&lt;=32000,ROUNDUP(H816/2,0)+6000,IF(H816&lt;=56000,ROUNDUP(H816/4,0)+14000,28000))))+IF(I816&lt;=0,0,IF(I816&lt;=15000,I816,IF(I816&lt;=40000,ROUNDUP(I816/2,0)+7500,IF(I816&lt;=70000,ROUNDUP(I816/4,0)+17500,35000)))),28000))))</f>
        <v/>
      </c>
      <c r="V816" s="18">
        <f>MIN(70000,S816+T816+U816)</f>
        <v/>
      </c>
      <c r="W816" s="18">
        <f>MAX(0,ROUNDDOWN(M816-J816-N816-K816-0,-3))</f>
        <v/>
      </c>
      <c r="X816" s="18">
        <f>MAX(0,ROUNDDOWN(M816-J816-N816-K816-R816,-3))</f>
        <v/>
      </c>
      <c r="Y816" s="18">
        <f>IF(W816&lt;=0,0,ROUNDDOWN((W816*LOOKUP(W816,{0,1950001,3300001,6950001,9000001,18000001,40000001},{0.05,0.1,0.2,0.23,0.33,0.4,0.45})-LOOKUP(W816,{0,1950001,3300001,6950001,9000001,18000001,40000001},{0,97500,427500,636000,1536000,2796000,4796000}))*1.021,-2))</f>
        <v/>
      </c>
      <c r="Z816" s="18">
        <f>IF(X816&lt;=0,0,ROUNDDOWN((X816*LOOKUP(X816,{0,1950001,3300001,6950001,9000001,18000001,40000001},{0.05,0.1,0.2,0.23,0.33,0.4,0.45})-LOOKUP(X816,{0,1950001,3300001,6950001,9000001,18000001,40000001},{0,97500,427500,636000,1536000,2796000,4796000}))*1.021,-2))</f>
        <v/>
      </c>
      <c r="AA816" s="18">
        <f>MAX(0,ROUNDDOWN(M816-J816-430000-L816-0,-3))</f>
        <v/>
      </c>
      <c r="AB816" s="18">
        <f>MAX(0,ROUNDDOWN(M816-J816-430000-L816-V816,-3))</f>
        <v/>
      </c>
      <c r="AC816" s="18">
        <f>IF(M816&lt;=450000,0,MAX(0,ROUNDDOWN(AA816*0.06-MIN(50000,AA816)*0.03,-2))+MAX(0,ROUNDDOWN(AA816*0.04-MIN(50000,AA816)*0.02,-2)))</f>
        <v/>
      </c>
      <c r="AD816" s="18">
        <f>IF(M816&lt;=450000,0,MAX(0,ROUNDDOWN(AB816*0.06-MIN(50000,AB816)*0.03,-2))+MAX(0,ROUNDDOWN(AB816*0.04-MIN(50000,AB816)*0.02,-2)))</f>
        <v/>
      </c>
      <c r="AE816" s="18">
        <f>Y816-Z816</f>
        <v/>
      </c>
      <c r="AF816" s="18">
        <f>AC816-AD816</f>
        <v/>
      </c>
      <c r="AG816" s="18">
        <f>AE816+AF816</f>
        <v/>
      </c>
      <c r="AH816" s="20">
        <f>IF(W816&lt;=0,0,LOOKUP(W816,{0,1950001,3300001,6950001,9000001,18000001,40000001},{0.05,0.1,0.2,0.23,0.33,0.4,0.45}))</f>
        <v/>
      </c>
    </row>
    <row r="817">
      <c r="A817" t="inlineStr">
        <is>
          <t>1万円刻み 一般8万円</t>
        </is>
      </c>
      <c r="B817" s="18">
        <f>'4_1万円刻み'!$A$246</f>
        <v/>
      </c>
      <c r="C817" s="19" t="n">
        <v>2026</v>
      </c>
      <c r="D817" t="inlineStr">
        <is>
          <t>いいえ</t>
        </is>
      </c>
      <c r="E817" s="18" t="n">
        <v>80000</v>
      </c>
      <c r="F817" s="18" t="n">
        <v>0</v>
      </c>
      <c r="G817" s="18" t="n">
        <v>0</v>
      </c>
      <c r="H817" s="18" t="n">
        <v>0</v>
      </c>
      <c r="I817" s="18" t="n">
        <v>0</v>
      </c>
      <c r="J817" s="18">
        <f>ROUND(MIN(B817/12,650000)*12*0.0915+MIN(B817/12,1390000)*12*(0.0504+0)+B817*0.005,0)</f>
        <v/>
      </c>
      <c r="K817" s="18" t="n">
        <v>0</v>
      </c>
      <c r="L817" s="18" t="n">
        <v>0</v>
      </c>
      <c r="M817" s="18">
        <f>ROUND(IF(C817&gt;=2026,IF(B817&lt;741000,0,IF(B817&lt;2191000,B817-740000,IF(B817&lt;2193000,1451000,IF(B817&lt;2196000,1453000,IF(B817&lt;2200000,1456000,IF(B817&lt;3600000,ROUNDDOWN(B817/4,-3)*2.8-80000,IF(B817&lt;6600000,ROUNDDOWN(B817/4,-3)*3.2-440000,IF(B817&lt;8500000,ROUNDDOWN(B817*0.9,0)-1100000,B817-1950000)))))))),IF(B817&lt;651000,0,IF(B817&lt;1900000,B817-650000,IF(B817&lt;3600000,ROUNDDOWN(B817/4,-3)*2.8-80000,IF(B817&lt;6600000,ROUNDDOWN(B817/4,-3)*3.2-440000,IF(B817&lt;8500000,ROUNDDOWN(B817*0.9,0)-1100000,B817-1950000)))))),0)</f>
        <v/>
      </c>
      <c r="N817" s="18">
        <f>IF(M817&gt;23500000,NA(),IF(C817&gt;=2026,IF(M817&lt;=4890000,1040000,IF(M817&lt;=6550000,670000,620000)),IF(M817&lt;=1320000,950000,IF(M817&lt;=3360000,880000,IF(M817&lt;=4890000,680000,IF(M817&lt;=6550000,630000,580000))))))</f>
        <v/>
      </c>
      <c r="O817" s="18">
        <f>IF(F817&lt;=0,IF(AND(D817="はい",C817&gt;=2026,C817&lt;=2027),IF(E817&lt;=0,0,IF(E817&lt;=30000,E817,IF(E817&lt;=60000,ROUNDUP(E817/2,0)+15000,IF(E817&lt;=120000,ROUNDUP(E817/4,0)+30000,60000)))),IF(E817&lt;=0,0,IF(E817&lt;=20000,E817,IF(E817&lt;=40000,ROUNDUP(E817/2,0)+10000,IF(E817&lt;=80000,ROUNDUP(E817/4,0)+20000,40000))))),IF(E817&lt;=0,IF(F817&lt;=0,0,IF(F817&lt;=25000,F817,IF(F817&lt;=50000,ROUNDUP(F817/2,0)+12500,IF(F817&lt;=100000,ROUNDUP(F817/4,0)+25000,50000)))),MAX(IF(F817&lt;=0,0,IF(F817&lt;=25000,F817,IF(F817&lt;=50000,ROUNDUP(F817/2,0)+12500,IF(F817&lt;=100000,ROUNDUP(F817/4,0)+25000,50000)))),MIN(IF(AND(D817="はい",C817&gt;=2026,C817&lt;=2027),IF(E817&lt;=0,0,IF(E817&lt;=30000,E817,IF(E817&lt;=60000,ROUNDUP(E817/2,0)+15000,IF(E817&lt;=120000,ROUNDUP(E817/4,0)+30000,60000)))),IF(E817&lt;=0,0,IF(E817&lt;=20000,E817,IF(E817&lt;=40000,ROUNDUP(E817/2,0)+10000,IF(E817&lt;=80000,ROUNDUP(E817/4,0)+20000,40000)))))+IF(F817&lt;=0,0,IF(F817&lt;=25000,F817,IF(F817&lt;=50000,ROUNDUP(F817/2,0)+12500,IF(F817&lt;=100000,ROUNDUP(F817/4,0)+25000,50000)))),IF(AND(D817="はい",C817&gt;=2026,C817&lt;=2027),60000,40000)))))</f>
        <v/>
      </c>
      <c r="P817" s="18">
        <f>IF(G817&lt;=0,0,IF(G817&lt;=20000,G817,IF(G817&lt;=40000,ROUNDUP(G817/2,0)+10000,IF(G817&lt;=80000,ROUNDUP(G817/4,0)+20000,40000))))</f>
        <v/>
      </c>
      <c r="Q817" s="18">
        <f>IF(I817&lt;=0,IF(H817&lt;=0,0,IF(H817&lt;=20000,H817,IF(H817&lt;=40000,ROUNDUP(H817/2,0)+10000,IF(H817&lt;=80000,ROUNDUP(H817/4,0)+20000,40000)))),IF(H817&lt;=0,IF(I817&lt;=0,0,IF(I817&lt;=25000,I817,IF(I817&lt;=50000,ROUNDUP(I817/2,0)+12500,IF(I817&lt;=100000,ROUNDUP(I817/4,0)+25000,50000)))),MAX(IF(I817&lt;=0,0,IF(I817&lt;=25000,I817,IF(I817&lt;=50000,ROUNDUP(I817/2,0)+12500,IF(I817&lt;=100000,ROUNDUP(I817/4,0)+25000,50000)))),MIN(IF(H817&lt;=0,0,IF(H817&lt;=20000,H817,IF(H817&lt;=40000,ROUNDUP(H817/2,0)+10000,IF(H817&lt;=80000,ROUNDUP(H817/4,0)+20000,40000))))+IF(I817&lt;=0,0,IF(I817&lt;=25000,I817,IF(I817&lt;=50000,ROUNDUP(I817/2,0)+12500,IF(I817&lt;=100000,ROUNDUP(I817/4,0)+25000,50000)))),40000))))</f>
        <v/>
      </c>
      <c r="R817" s="18">
        <f>MIN(120000,O817+P817+Q817)</f>
        <v/>
      </c>
      <c r="S817" s="18">
        <f>IF(F817&lt;=0,IF(E817&lt;=0,0,IF(E817&lt;=12000,E817,IF(E817&lt;=32000,ROUNDUP(E817/2,0)+6000,IF(E817&lt;=56000,ROUNDUP(E817/4,0)+14000,28000)))),IF(E817&lt;=0,IF(F817&lt;=0,0,IF(F817&lt;=15000,F817,IF(F817&lt;=40000,ROUNDUP(F817/2,0)+7500,IF(F817&lt;=70000,ROUNDUP(F817/4,0)+17500,35000)))),MAX(IF(F817&lt;=0,0,IF(F817&lt;=15000,F817,IF(F817&lt;=40000,ROUNDUP(F817/2,0)+7500,IF(F817&lt;=70000,ROUNDUP(F817/4,0)+17500,35000)))),MIN(IF(E817&lt;=0,0,IF(E817&lt;=12000,E817,IF(E817&lt;=32000,ROUNDUP(E817/2,0)+6000,IF(E817&lt;=56000,ROUNDUP(E817/4,0)+14000,28000))))+IF(F817&lt;=0,0,IF(F817&lt;=15000,F817,IF(F817&lt;=40000,ROUNDUP(F817/2,0)+7500,IF(F817&lt;=70000,ROUNDUP(F817/4,0)+17500,35000)))),28000))))</f>
        <v/>
      </c>
      <c r="T817" s="18">
        <f>IF(G817&lt;=0,0,IF(G817&lt;=12000,G817,IF(G817&lt;=32000,ROUNDUP(G817/2,0)+6000,IF(G817&lt;=56000,ROUNDUP(G817/4,0)+14000,28000))))</f>
        <v/>
      </c>
      <c r="U817" s="18">
        <f>IF(I817&lt;=0,IF(H817&lt;=0,0,IF(H817&lt;=12000,H817,IF(H817&lt;=32000,ROUNDUP(H817/2,0)+6000,IF(H817&lt;=56000,ROUNDUP(H817/4,0)+14000,28000)))),IF(H817&lt;=0,IF(I817&lt;=0,0,IF(I817&lt;=15000,I817,IF(I817&lt;=40000,ROUNDUP(I817/2,0)+7500,IF(I817&lt;=70000,ROUNDUP(I817/4,0)+17500,35000)))),MAX(IF(I817&lt;=0,0,IF(I817&lt;=15000,I817,IF(I817&lt;=40000,ROUNDUP(I817/2,0)+7500,IF(I817&lt;=70000,ROUNDUP(I817/4,0)+17500,35000)))),MIN(IF(H817&lt;=0,0,IF(H817&lt;=12000,H817,IF(H817&lt;=32000,ROUNDUP(H817/2,0)+6000,IF(H817&lt;=56000,ROUNDUP(H817/4,0)+14000,28000))))+IF(I817&lt;=0,0,IF(I817&lt;=15000,I817,IF(I817&lt;=40000,ROUNDUP(I817/2,0)+7500,IF(I817&lt;=70000,ROUNDUP(I817/4,0)+17500,35000)))),28000))))</f>
        <v/>
      </c>
      <c r="V817" s="18">
        <f>MIN(70000,S817+T817+U817)</f>
        <v/>
      </c>
      <c r="W817" s="18">
        <f>MAX(0,ROUNDDOWN(M817-J817-N817-K817-0,-3))</f>
        <v/>
      </c>
      <c r="X817" s="18">
        <f>MAX(0,ROUNDDOWN(M817-J817-N817-K817-R817,-3))</f>
        <v/>
      </c>
      <c r="Y817" s="18">
        <f>IF(W817&lt;=0,0,ROUNDDOWN((W817*LOOKUP(W817,{0,1950001,3300001,6950001,9000001,18000001,40000001},{0.05,0.1,0.2,0.23,0.33,0.4,0.45})-LOOKUP(W817,{0,1950001,3300001,6950001,9000001,18000001,40000001},{0,97500,427500,636000,1536000,2796000,4796000}))*1.021,-2))</f>
        <v/>
      </c>
      <c r="Z817" s="18">
        <f>IF(X817&lt;=0,0,ROUNDDOWN((X817*LOOKUP(X817,{0,1950001,3300001,6950001,9000001,18000001,40000001},{0.05,0.1,0.2,0.23,0.33,0.4,0.45})-LOOKUP(X817,{0,1950001,3300001,6950001,9000001,18000001,40000001},{0,97500,427500,636000,1536000,2796000,4796000}))*1.021,-2))</f>
        <v/>
      </c>
      <c r="AA817" s="18">
        <f>MAX(0,ROUNDDOWN(M817-J817-430000-L817-0,-3))</f>
        <v/>
      </c>
      <c r="AB817" s="18">
        <f>MAX(0,ROUNDDOWN(M817-J817-430000-L817-V817,-3))</f>
        <v/>
      </c>
      <c r="AC817" s="18">
        <f>IF(M817&lt;=450000,0,MAX(0,ROUNDDOWN(AA817*0.06-MIN(50000,AA817)*0.03,-2))+MAX(0,ROUNDDOWN(AA817*0.04-MIN(50000,AA817)*0.02,-2)))</f>
        <v/>
      </c>
      <c r="AD817" s="18">
        <f>IF(M817&lt;=450000,0,MAX(0,ROUNDDOWN(AB817*0.06-MIN(50000,AB817)*0.03,-2))+MAX(0,ROUNDDOWN(AB817*0.04-MIN(50000,AB817)*0.02,-2)))</f>
        <v/>
      </c>
      <c r="AE817" s="18">
        <f>Y817-Z817</f>
        <v/>
      </c>
      <c r="AF817" s="18">
        <f>AC817-AD817</f>
        <v/>
      </c>
      <c r="AG817" s="18">
        <f>AE817+AF817</f>
        <v/>
      </c>
      <c r="AH817" s="20">
        <f>IF(W817&lt;=0,0,LOOKUP(W817,{0,1950001,3300001,6950001,9000001,18000001,40000001},{0.05,0.1,0.2,0.23,0.33,0.4,0.45}))</f>
        <v/>
      </c>
    </row>
    <row r="818">
      <c r="A818" t="inlineStr">
        <is>
          <t>1万円刻み 特例あり一般12万円</t>
        </is>
      </c>
      <c r="B818" s="18">
        <f>'4_1万円刻み'!$A$246</f>
        <v/>
      </c>
      <c r="C818" s="19" t="n">
        <v>2026</v>
      </c>
      <c r="D818" t="inlineStr">
        <is>
          <t>はい</t>
        </is>
      </c>
      <c r="E818" s="18" t="n">
        <v>120000</v>
      </c>
      <c r="F818" s="18" t="n">
        <v>0</v>
      </c>
      <c r="G818" s="18" t="n">
        <v>0</v>
      </c>
      <c r="H818" s="18" t="n">
        <v>0</v>
      </c>
      <c r="I818" s="18" t="n">
        <v>0</v>
      </c>
      <c r="J818" s="18">
        <f>ROUND(MIN(B818/12,650000)*12*0.0915+MIN(B818/12,1390000)*12*(0.0504+0)+B818*0.005,0)</f>
        <v/>
      </c>
      <c r="K818" s="18" t="n">
        <v>0</v>
      </c>
      <c r="L818" s="18" t="n">
        <v>0</v>
      </c>
      <c r="M818" s="18">
        <f>ROUND(IF(C818&gt;=2026,IF(B818&lt;741000,0,IF(B818&lt;2191000,B818-740000,IF(B818&lt;2193000,1451000,IF(B818&lt;2196000,1453000,IF(B818&lt;2200000,1456000,IF(B818&lt;3600000,ROUNDDOWN(B818/4,-3)*2.8-80000,IF(B818&lt;6600000,ROUNDDOWN(B818/4,-3)*3.2-440000,IF(B818&lt;8500000,ROUNDDOWN(B818*0.9,0)-1100000,B818-1950000)))))))),IF(B818&lt;651000,0,IF(B818&lt;1900000,B818-650000,IF(B818&lt;3600000,ROUNDDOWN(B818/4,-3)*2.8-80000,IF(B818&lt;6600000,ROUNDDOWN(B818/4,-3)*3.2-440000,IF(B818&lt;8500000,ROUNDDOWN(B818*0.9,0)-1100000,B818-1950000)))))),0)</f>
        <v/>
      </c>
      <c r="N818" s="18">
        <f>IF(M818&gt;23500000,NA(),IF(C818&gt;=2026,IF(M818&lt;=4890000,1040000,IF(M818&lt;=6550000,670000,620000)),IF(M818&lt;=1320000,950000,IF(M818&lt;=3360000,880000,IF(M818&lt;=4890000,680000,IF(M818&lt;=6550000,630000,580000))))))</f>
        <v/>
      </c>
      <c r="O818" s="18">
        <f>IF(F818&lt;=0,IF(AND(D818="はい",C818&gt;=2026,C818&lt;=2027),IF(E818&lt;=0,0,IF(E818&lt;=30000,E818,IF(E818&lt;=60000,ROUNDUP(E818/2,0)+15000,IF(E818&lt;=120000,ROUNDUP(E818/4,0)+30000,60000)))),IF(E818&lt;=0,0,IF(E818&lt;=20000,E818,IF(E818&lt;=40000,ROUNDUP(E818/2,0)+10000,IF(E818&lt;=80000,ROUNDUP(E818/4,0)+20000,40000))))),IF(E818&lt;=0,IF(F818&lt;=0,0,IF(F818&lt;=25000,F818,IF(F818&lt;=50000,ROUNDUP(F818/2,0)+12500,IF(F818&lt;=100000,ROUNDUP(F818/4,0)+25000,50000)))),MAX(IF(F818&lt;=0,0,IF(F818&lt;=25000,F818,IF(F818&lt;=50000,ROUNDUP(F818/2,0)+12500,IF(F818&lt;=100000,ROUNDUP(F818/4,0)+25000,50000)))),MIN(IF(AND(D818="はい",C818&gt;=2026,C818&lt;=2027),IF(E818&lt;=0,0,IF(E818&lt;=30000,E818,IF(E818&lt;=60000,ROUNDUP(E818/2,0)+15000,IF(E818&lt;=120000,ROUNDUP(E818/4,0)+30000,60000)))),IF(E818&lt;=0,0,IF(E818&lt;=20000,E818,IF(E818&lt;=40000,ROUNDUP(E818/2,0)+10000,IF(E818&lt;=80000,ROUNDUP(E818/4,0)+20000,40000)))))+IF(F818&lt;=0,0,IF(F818&lt;=25000,F818,IF(F818&lt;=50000,ROUNDUP(F818/2,0)+12500,IF(F818&lt;=100000,ROUNDUP(F818/4,0)+25000,50000)))),IF(AND(D818="はい",C818&gt;=2026,C818&lt;=2027),60000,40000)))))</f>
        <v/>
      </c>
      <c r="P818" s="18">
        <f>IF(G818&lt;=0,0,IF(G818&lt;=20000,G818,IF(G818&lt;=40000,ROUNDUP(G818/2,0)+10000,IF(G818&lt;=80000,ROUNDUP(G818/4,0)+20000,40000))))</f>
        <v/>
      </c>
      <c r="Q818" s="18">
        <f>IF(I818&lt;=0,IF(H818&lt;=0,0,IF(H818&lt;=20000,H818,IF(H818&lt;=40000,ROUNDUP(H818/2,0)+10000,IF(H818&lt;=80000,ROUNDUP(H818/4,0)+20000,40000)))),IF(H818&lt;=0,IF(I818&lt;=0,0,IF(I818&lt;=25000,I818,IF(I818&lt;=50000,ROUNDUP(I818/2,0)+12500,IF(I818&lt;=100000,ROUNDUP(I818/4,0)+25000,50000)))),MAX(IF(I818&lt;=0,0,IF(I818&lt;=25000,I818,IF(I818&lt;=50000,ROUNDUP(I818/2,0)+12500,IF(I818&lt;=100000,ROUNDUP(I818/4,0)+25000,50000)))),MIN(IF(H818&lt;=0,0,IF(H818&lt;=20000,H818,IF(H818&lt;=40000,ROUNDUP(H818/2,0)+10000,IF(H818&lt;=80000,ROUNDUP(H818/4,0)+20000,40000))))+IF(I818&lt;=0,0,IF(I818&lt;=25000,I818,IF(I818&lt;=50000,ROUNDUP(I818/2,0)+12500,IF(I818&lt;=100000,ROUNDUP(I818/4,0)+25000,50000)))),40000))))</f>
        <v/>
      </c>
      <c r="R818" s="18">
        <f>MIN(120000,O818+P818+Q818)</f>
        <v/>
      </c>
      <c r="S818" s="18">
        <f>IF(F818&lt;=0,IF(E818&lt;=0,0,IF(E818&lt;=12000,E818,IF(E818&lt;=32000,ROUNDUP(E818/2,0)+6000,IF(E818&lt;=56000,ROUNDUP(E818/4,0)+14000,28000)))),IF(E818&lt;=0,IF(F818&lt;=0,0,IF(F818&lt;=15000,F818,IF(F818&lt;=40000,ROUNDUP(F818/2,0)+7500,IF(F818&lt;=70000,ROUNDUP(F818/4,0)+17500,35000)))),MAX(IF(F818&lt;=0,0,IF(F818&lt;=15000,F818,IF(F818&lt;=40000,ROUNDUP(F818/2,0)+7500,IF(F818&lt;=70000,ROUNDUP(F818/4,0)+17500,35000)))),MIN(IF(E818&lt;=0,0,IF(E818&lt;=12000,E818,IF(E818&lt;=32000,ROUNDUP(E818/2,0)+6000,IF(E818&lt;=56000,ROUNDUP(E818/4,0)+14000,28000))))+IF(F818&lt;=0,0,IF(F818&lt;=15000,F818,IF(F818&lt;=40000,ROUNDUP(F818/2,0)+7500,IF(F818&lt;=70000,ROUNDUP(F818/4,0)+17500,35000)))),28000))))</f>
        <v/>
      </c>
      <c r="T818" s="18">
        <f>IF(G818&lt;=0,0,IF(G818&lt;=12000,G818,IF(G818&lt;=32000,ROUNDUP(G818/2,0)+6000,IF(G818&lt;=56000,ROUNDUP(G818/4,0)+14000,28000))))</f>
        <v/>
      </c>
      <c r="U818" s="18">
        <f>IF(I818&lt;=0,IF(H818&lt;=0,0,IF(H818&lt;=12000,H818,IF(H818&lt;=32000,ROUNDUP(H818/2,0)+6000,IF(H818&lt;=56000,ROUNDUP(H818/4,0)+14000,28000)))),IF(H818&lt;=0,IF(I818&lt;=0,0,IF(I818&lt;=15000,I818,IF(I818&lt;=40000,ROUNDUP(I818/2,0)+7500,IF(I818&lt;=70000,ROUNDUP(I818/4,0)+17500,35000)))),MAX(IF(I818&lt;=0,0,IF(I818&lt;=15000,I818,IF(I818&lt;=40000,ROUNDUP(I818/2,0)+7500,IF(I818&lt;=70000,ROUNDUP(I818/4,0)+17500,35000)))),MIN(IF(H818&lt;=0,0,IF(H818&lt;=12000,H818,IF(H818&lt;=32000,ROUNDUP(H818/2,0)+6000,IF(H818&lt;=56000,ROUNDUP(H818/4,0)+14000,28000))))+IF(I818&lt;=0,0,IF(I818&lt;=15000,I818,IF(I818&lt;=40000,ROUNDUP(I818/2,0)+7500,IF(I818&lt;=70000,ROUNDUP(I818/4,0)+17500,35000)))),28000))))</f>
        <v/>
      </c>
      <c r="V818" s="18">
        <f>MIN(70000,S818+T818+U818)</f>
        <v/>
      </c>
      <c r="W818" s="18">
        <f>MAX(0,ROUNDDOWN(M818-J818-N818-K818-0,-3))</f>
        <v/>
      </c>
      <c r="X818" s="18">
        <f>MAX(0,ROUNDDOWN(M818-J818-N818-K818-R818,-3))</f>
        <v/>
      </c>
      <c r="Y818" s="18">
        <f>IF(W818&lt;=0,0,ROUNDDOWN((W818*LOOKUP(W818,{0,1950001,3300001,6950001,9000001,18000001,40000001},{0.05,0.1,0.2,0.23,0.33,0.4,0.45})-LOOKUP(W818,{0,1950001,3300001,6950001,9000001,18000001,40000001},{0,97500,427500,636000,1536000,2796000,4796000}))*1.021,-2))</f>
        <v/>
      </c>
      <c r="Z818" s="18">
        <f>IF(X818&lt;=0,0,ROUNDDOWN((X818*LOOKUP(X818,{0,1950001,3300001,6950001,9000001,18000001,40000001},{0.05,0.1,0.2,0.23,0.33,0.4,0.45})-LOOKUP(X818,{0,1950001,3300001,6950001,9000001,18000001,40000001},{0,97500,427500,636000,1536000,2796000,4796000}))*1.021,-2))</f>
        <v/>
      </c>
      <c r="AA818" s="18">
        <f>MAX(0,ROUNDDOWN(M818-J818-430000-L818-0,-3))</f>
        <v/>
      </c>
      <c r="AB818" s="18">
        <f>MAX(0,ROUNDDOWN(M818-J818-430000-L818-V818,-3))</f>
        <v/>
      </c>
      <c r="AC818" s="18">
        <f>IF(M818&lt;=450000,0,MAX(0,ROUNDDOWN(AA818*0.06-MIN(50000,AA818)*0.03,-2))+MAX(0,ROUNDDOWN(AA818*0.04-MIN(50000,AA818)*0.02,-2)))</f>
        <v/>
      </c>
      <c r="AD818" s="18">
        <f>IF(M818&lt;=450000,0,MAX(0,ROUNDDOWN(AB818*0.06-MIN(50000,AB818)*0.03,-2))+MAX(0,ROUNDDOWN(AB818*0.04-MIN(50000,AB818)*0.02,-2)))</f>
        <v/>
      </c>
      <c r="AE818" s="18">
        <f>Y818-Z818</f>
        <v/>
      </c>
      <c r="AF818" s="18">
        <f>AC818-AD818</f>
        <v/>
      </c>
      <c r="AG818" s="18">
        <f>AE818+AF818</f>
        <v/>
      </c>
      <c r="AH818" s="20">
        <f>IF(W818&lt;=0,0,LOOKUP(W818,{0,1950001,3300001,6950001,9000001,18000001,40000001},{0.05,0.1,0.2,0.23,0.33,0.4,0.45}))</f>
        <v/>
      </c>
    </row>
    <row r="819">
      <c r="A819" t="inlineStr">
        <is>
          <t>1万円刻み 3区分8万円ずつ</t>
        </is>
      </c>
      <c r="B819" s="18">
        <f>'4_1万円刻み'!$A$247</f>
        <v/>
      </c>
      <c r="C819" s="19" t="n">
        <v>2026</v>
      </c>
      <c r="D819" t="inlineStr">
        <is>
          <t>いいえ</t>
        </is>
      </c>
      <c r="E819" s="18" t="n">
        <v>80000</v>
      </c>
      <c r="F819" s="18" t="n">
        <v>0</v>
      </c>
      <c r="G819" s="18" t="n">
        <v>80000</v>
      </c>
      <c r="H819" s="18" t="n">
        <v>80000</v>
      </c>
      <c r="I819" s="18" t="n">
        <v>0</v>
      </c>
      <c r="J819" s="18">
        <f>ROUND(MIN(B819/12,650000)*12*0.0915+MIN(B819/12,1390000)*12*(0.0504+0)+B819*0.005,0)</f>
        <v/>
      </c>
      <c r="K819" s="18" t="n">
        <v>0</v>
      </c>
      <c r="L819" s="18" t="n">
        <v>0</v>
      </c>
      <c r="M819" s="18">
        <f>ROUND(IF(C819&gt;=2026,IF(B819&lt;741000,0,IF(B819&lt;2191000,B819-740000,IF(B819&lt;2193000,1451000,IF(B819&lt;2196000,1453000,IF(B819&lt;2200000,1456000,IF(B819&lt;3600000,ROUNDDOWN(B819/4,-3)*2.8-80000,IF(B819&lt;6600000,ROUNDDOWN(B819/4,-3)*3.2-440000,IF(B819&lt;8500000,ROUNDDOWN(B819*0.9,0)-1100000,B819-1950000)))))))),IF(B819&lt;651000,0,IF(B819&lt;1900000,B819-650000,IF(B819&lt;3600000,ROUNDDOWN(B819/4,-3)*2.8-80000,IF(B819&lt;6600000,ROUNDDOWN(B819/4,-3)*3.2-440000,IF(B819&lt;8500000,ROUNDDOWN(B819*0.9,0)-1100000,B819-1950000)))))),0)</f>
        <v/>
      </c>
      <c r="N819" s="18">
        <f>IF(M819&gt;23500000,NA(),IF(C819&gt;=2026,IF(M819&lt;=4890000,1040000,IF(M819&lt;=6550000,670000,620000)),IF(M819&lt;=1320000,950000,IF(M819&lt;=3360000,880000,IF(M819&lt;=4890000,680000,IF(M819&lt;=6550000,630000,580000))))))</f>
        <v/>
      </c>
      <c r="O819" s="18">
        <f>IF(F819&lt;=0,IF(AND(D819="はい",C819&gt;=2026,C819&lt;=2027),IF(E819&lt;=0,0,IF(E819&lt;=30000,E819,IF(E819&lt;=60000,ROUNDUP(E819/2,0)+15000,IF(E819&lt;=120000,ROUNDUP(E819/4,0)+30000,60000)))),IF(E819&lt;=0,0,IF(E819&lt;=20000,E819,IF(E819&lt;=40000,ROUNDUP(E819/2,0)+10000,IF(E819&lt;=80000,ROUNDUP(E819/4,0)+20000,40000))))),IF(E819&lt;=0,IF(F819&lt;=0,0,IF(F819&lt;=25000,F819,IF(F819&lt;=50000,ROUNDUP(F819/2,0)+12500,IF(F819&lt;=100000,ROUNDUP(F819/4,0)+25000,50000)))),MAX(IF(F819&lt;=0,0,IF(F819&lt;=25000,F819,IF(F819&lt;=50000,ROUNDUP(F819/2,0)+12500,IF(F819&lt;=100000,ROUNDUP(F819/4,0)+25000,50000)))),MIN(IF(AND(D819="はい",C819&gt;=2026,C819&lt;=2027),IF(E819&lt;=0,0,IF(E819&lt;=30000,E819,IF(E819&lt;=60000,ROUNDUP(E819/2,0)+15000,IF(E819&lt;=120000,ROUNDUP(E819/4,0)+30000,60000)))),IF(E819&lt;=0,0,IF(E819&lt;=20000,E819,IF(E819&lt;=40000,ROUNDUP(E819/2,0)+10000,IF(E819&lt;=80000,ROUNDUP(E819/4,0)+20000,40000)))))+IF(F819&lt;=0,0,IF(F819&lt;=25000,F819,IF(F819&lt;=50000,ROUNDUP(F819/2,0)+12500,IF(F819&lt;=100000,ROUNDUP(F819/4,0)+25000,50000)))),IF(AND(D819="はい",C819&gt;=2026,C819&lt;=2027),60000,40000)))))</f>
        <v/>
      </c>
      <c r="P819" s="18">
        <f>IF(G819&lt;=0,0,IF(G819&lt;=20000,G819,IF(G819&lt;=40000,ROUNDUP(G819/2,0)+10000,IF(G819&lt;=80000,ROUNDUP(G819/4,0)+20000,40000))))</f>
        <v/>
      </c>
      <c r="Q819" s="18">
        <f>IF(I819&lt;=0,IF(H819&lt;=0,0,IF(H819&lt;=20000,H819,IF(H819&lt;=40000,ROUNDUP(H819/2,0)+10000,IF(H819&lt;=80000,ROUNDUP(H819/4,0)+20000,40000)))),IF(H819&lt;=0,IF(I819&lt;=0,0,IF(I819&lt;=25000,I819,IF(I819&lt;=50000,ROUNDUP(I819/2,0)+12500,IF(I819&lt;=100000,ROUNDUP(I819/4,0)+25000,50000)))),MAX(IF(I819&lt;=0,0,IF(I819&lt;=25000,I819,IF(I819&lt;=50000,ROUNDUP(I819/2,0)+12500,IF(I819&lt;=100000,ROUNDUP(I819/4,0)+25000,50000)))),MIN(IF(H819&lt;=0,0,IF(H819&lt;=20000,H819,IF(H819&lt;=40000,ROUNDUP(H819/2,0)+10000,IF(H819&lt;=80000,ROUNDUP(H819/4,0)+20000,40000))))+IF(I819&lt;=0,0,IF(I819&lt;=25000,I819,IF(I819&lt;=50000,ROUNDUP(I819/2,0)+12500,IF(I819&lt;=100000,ROUNDUP(I819/4,0)+25000,50000)))),40000))))</f>
        <v/>
      </c>
      <c r="R819" s="18">
        <f>MIN(120000,O819+P819+Q819)</f>
        <v/>
      </c>
      <c r="S819" s="18">
        <f>IF(F819&lt;=0,IF(E819&lt;=0,0,IF(E819&lt;=12000,E819,IF(E819&lt;=32000,ROUNDUP(E819/2,0)+6000,IF(E819&lt;=56000,ROUNDUP(E819/4,0)+14000,28000)))),IF(E819&lt;=0,IF(F819&lt;=0,0,IF(F819&lt;=15000,F819,IF(F819&lt;=40000,ROUNDUP(F819/2,0)+7500,IF(F819&lt;=70000,ROUNDUP(F819/4,0)+17500,35000)))),MAX(IF(F819&lt;=0,0,IF(F819&lt;=15000,F819,IF(F819&lt;=40000,ROUNDUP(F819/2,0)+7500,IF(F819&lt;=70000,ROUNDUP(F819/4,0)+17500,35000)))),MIN(IF(E819&lt;=0,0,IF(E819&lt;=12000,E819,IF(E819&lt;=32000,ROUNDUP(E819/2,0)+6000,IF(E819&lt;=56000,ROUNDUP(E819/4,0)+14000,28000))))+IF(F819&lt;=0,0,IF(F819&lt;=15000,F819,IF(F819&lt;=40000,ROUNDUP(F819/2,0)+7500,IF(F819&lt;=70000,ROUNDUP(F819/4,0)+17500,35000)))),28000))))</f>
        <v/>
      </c>
      <c r="T819" s="18">
        <f>IF(G819&lt;=0,0,IF(G819&lt;=12000,G819,IF(G819&lt;=32000,ROUNDUP(G819/2,0)+6000,IF(G819&lt;=56000,ROUNDUP(G819/4,0)+14000,28000))))</f>
        <v/>
      </c>
      <c r="U819" s="18">
        <f>IF(I819&lt;=0,IF(H819&lt;=0,0,IF(H819&lt;=12000,H819,IF(H819&lt;=32000,ROUNDUP(H819/2,0)+6000,IF(H819&lt;=56000,ROUNDUP(H819/4,0)+14000,28000)))),IF(H819&lt;=0,IF(I819&lt;=0,0,IF(I819&lt;=15000,I819,IF(I819&lt;=40000,ROUNDUP(I819/2,0)+7500,IF(I819&lt;=70000,ROUNDUP(I819/4,0)+17500,35000)))),MAX(IF(I819&lt;=0,0,IF(I819&lt;=15000,I819,IF(I819&lt;=40000,ROUNDUP(I819/2,0)+7500,IF(I819&lt;=70000,ROUNDUP(I819/4,0)+17500,35000)))),MIN(IF(H819&lt;=0,0,IF(H819&lt;=12000,H819,IF(H819&lt;=32000,ROUNDUP(H819/2,0)+6000,IF(H819&lt;=56000,ROUNDUP(H819/4,0)+14000,28000))))+IF(I819&lt;=0,0,IF(I819&lt;=15000,I819,IF(I819&lt;=40000,ROUNDUP(I819/2,0)+7500,IF(I819&lt;=70000,ROUNDUP(I819/4,0)+17500,35000)))),28000))))</f>
        <v/>
      </c>
      <c r="V819" s="18">
        <f>MIN(70000,S819+T819+U819)</f>
        <v/>
      </c>
      <c r="W819" s="18">
        <f>MAX(0,ROUNDDOWN(M819-J819-N819-K819-0,-3))</f>
        <v/>
      </c>
      <c r="X819" s="18">
        <f>MAX(0,ROUNDDOWN(M819-J819-N819-K819-R819,-3))</f>
        <v/>
      </c>
      <c r="Y819" s="18">
        <f>IF(W819&lt;=0,0,ROUNDDOWN((W819*LOOKUP(W819,{0,1950001,3300001,6950001,9000001,18000001,40000001},{0.05,0.1,0.2,0.23,0.33,0.4,0.45})-LOOKUP(W819,{0,1950001,3300001,6950001,9000001,18000001,40000001},{0,97500,427500,636000,1536000,2796000,4796000}))*1.021,-2))</f>
        <v/>
      </c>
      <c r="Z819" s="18">
        <f>IF(X819&lt;=0,0,ROUNDDOWN((X819*LOOKUP(X819,{0,1950001,3300001,6950001,9000001,18000001,40000001},{0.05,0.1,0.2,0.23,0.33,0.4,0.45})-LOOKUP(X819,{0,1950001,3300001,6950001,9000001,18000001,40000001},{0,97500,427500,636000,1536000,2796000,4796000}))*1.021,-2))</f>
        <v/>
      </c>
      <c r="AA819" s="18">
        <f>MAX(0,ROUNDDOWN(M819-J819-430000-L819-0,-3))</f>
        <v/>
      </c>
      <c r="AB819" s="18">
        <f>MAX(0,ROUNDDOWN(M819-J819-430000-L819-V819,-3))</f>
        <v/>
      </c>
      <c r="AC819" s="18">
        <f>IF(M819&lt;=450000,0,MAX(0,ROUNDDOWN(AA819*0.06-MIN(50000,AA819)*0.03,-2))+MAX(0,ROUNDDOWN(AA819*0.04-MIN(50000,AA819)*0.02,-2)))</f>
        <v/>
      </c>
      <c r="AD819" s="18">
        <f>IF(M819&lt;=450000,0,MAX(0,ROUNDDOWN(AB819*0.06-MIN(50000,AB819)*0.03,-2))+MAX(0,ROUNDDOWN(AB819*0.04-MIN(50000,AB819)*0.02,-2)))</f>
        <v/>
      </c>
      <c r="AE819" s="18">
        <f>Y819-Z819</f>
        <v/>
      </c>
      <c r="AF819" s="18">
        <f>AC819-AD819</f>
        <v/>
      </c>
      <c r="AG819" s="18">
        <f>AE819+AF819</f>
        <v/>
      </c>
      <c r="AH819" s="20">
        <f>IF(W819&lt;=0,0,LOOKUP(W819,{0,1950001,3300001,6950001,9000001,18000001,40000001},{0.05,0.1,0.2,0.23,0.33,0.4,0.45}))</f>
        <v/>
      </c>
    </row>
    <row r="820">
      <c r="A820" t="inlineStr">
        <is>
          <t>1万円刻み 一般8万円</t>
        </is>
      </c>
      <c r="B820" s="18">
        <f>'4_1万円刻み'!$A$247</f>
        <v/>
      </c>
      <c r="C820" s="19" t="n">
        <v>2026</v>
      </c>
      <c r="D820" t="inlineStr">
        <is>
          <t>いいえ</t>
        </is>
      </c>
      <c r="E820" s="18" t="n">
        <v>80000</v>
      </c>
      <c r="F820" s="18" t="n">
        <v>0</v>
      </c>
      <c r="G820" s="18" t="n">
        <v>0</v>
      </c>
      <c r="H820" s="18" t="n">
        <v>0</v>
      </c>
      <c r="I820" s="18" t="n">
        <v>0</v>
      </c>
      <c r="J820" s="18">
        <f>ROUND(MIN(B820/12,650000)*12*0.0915+MIN(B820/12,1390000)*12*(0.0504+0)+B820*0.005,0)</f>
        <v/>
      </c>
      <c r="K820" s="18" t="n">
        <v>0</v>
      </c>
      <c r="L820" s="18" t="n">
        <v>0</v>
      </c>
      <c r="M820" s="18">
        <f>ROUND(IF(C820&gt;=2026,IF(B820&lt;741000,0,IF(B820&lt;2191000,B820-740000,IF(B820&lt;2193000,1451000,IF(B820&lt;2196000,1453000,IF(B820&lt;2200000,1456000,IF(B820&lt;3600000,ROUNDDOWN(B820/4,-3)*2.8-80000,IF(B820&lt;6600000,ROUNDDOWN(B820/4,-3)*3.2-440000,IF(B820&lt;8500000,ROUNDDOWN(B820*0.9,0)-1100000,B820-1950000)))))))),IF(B820&lt;651000,0,IF(B820&lt;1900000,B820-650000,IF(B820&lt;3600000,ROUNDDOWN(B820/4,-3)*2.8-80000,IF(B820&lt;6600000,ROUNDDOWN(B820/4,-3)*3.2-440000,IF(B820&lt;8500000,ROUNDDOWN(B820*0.9,0)-1100000,B820-1950000)))))),0)</f>
        <v/>
      </c>
      <c r="N820" s="18">
        <f>IF(M820&gt;23500000,NA(),IF(C820&gt;=2026,IF(M820&lt;=4890000,1040000,IF(M820&lt;=6550000,670000,620000)),IF(M820&lt;=1320000,950000,IF(M820&lt;=3360000,880000,IF(M820&lt;=4890000,680000,IF(M820&lt;=6550000,630000,580000))))))</f>
        <v/>
      </c>
      <c r="O820" s="18">
        <f>IF(F820&lt;=0,IF(AND(D820="はい",C820&gt;=2026,C820&lt;=2027),IF(E820&lt;=0,0,IF(E820&lt;=30000,E820,IF(E820&lt;=60000,ROUNDUP(E820/2,0)+15000,IF(E820&lt;=120000,ROUNDUP(E820/4,0)+30000,60000)))),IF(E820&lt;=0,0,IF(E820&lt;=20000,E820,IF(E820&lt;=40000,ROUNDUP(E820/2,0)+10000,IF(E820&lt;=80000,ROUNDUP(E820/4,0)+20000,40000))))),IF(E820&lt;=0,IF(F820&lt;=0,0,IF(F820&lt;=25000,F820,IF(F820&lt;=50000,ROUNDUP(F820/2,0)+12500,IF(F820&lt;=100000,ROUNDUP(F820/4,0)+25000,50000)))),MAX(IF(F820&lt;=0,0,IF(F820&lt;=25000,F820,IF(F820&lt;=50000,ROUNDUP(F820/2,0)+12500,IF(F820&lt;=100000,ROUNDUP(F820/4,0)+25000,50000)))),MIN(IF(AND(D820="はい",C820&gt;=2026,C820&lt;=2027),IF(E820&lt;=0,0,IF(E820&lt;=30000,E820,IF(E820&lt;=60000,ROUNDUP(E820/2,0)+15000,IF(E820&lt;=120000,ROUNDUP(E820/4,0)+30000,60000)))),IF(E820&lt;=0,0,IF(E820&lt;=20000,E820,IF(E820&lt;=40000,ROUNDUP(E820/2,0)+10000,IF(E820&lt;=80000,ROUNDUP(E820/4,0)+20000,40000)))))+IF(F820&lt;=0,0,IF(F820&lt;=25000,F820,IF(F820&lt;=50000,ROUNDUP(F820/2,0)+12500,IF(F820&lt;=100000,ROUNDUP(F820/4,0)+25000,50000)))),IF(AND(D820="はい",C820&gt;=2026,C820&lt;=2027),60000,40000)))))</f>
        <v/>
      </c>
      <c r="P820" s="18">
        <f>IF(G820&lt;=0,0,IF(G820&lt;=20000,G820,IF(G820&lt;=40000,ROUNDUP(G820/2,0)+10000,IF(G820&lt;=80000,ROUNDUP(G820/4,0)+20000,40000))))</f>
        <v/>
      </c>
      <c r="Q820" s="18">
        <f>IF(I820&lt;=0,IF(H820&lt;=0,0,IF(H820&lt;=20000,H820,IF(H820&lt;=40000,ROUNDUP(H820/2,0)+10000,IF(H820&lt;=80000,ROUNDUP(H820/4,0)+20000,40000)))),IF(H820&lt;=0,IF(I820&lt;=0,0,IF(I820&lt;=25000,I820,IF(I820&lt;=50000,ROUNDUP(I820/2,0)+12500,IF(I820&lt;=100000,ROUNDUP(I820/4,0)+25000,50000)))),MAX(IF(I820&lt;=0,0,IF(I820&lt;=25000,I820,IF(I820&lt;=50000,ROUNDUP(I820/2,0)+12500,IF(I820&lt;=100000,ROUNDUP(I820/4,0)+25000,50000)))),MIN(IF(H820&lt;=0,0,IF(H820&lt;=20000,H820,IF(H820&lt;=40000,ROUNDUP(H820/2,0)+10000,IF(H820&lt;=80000,ROUNDUP(H820/4,0)+20000,40000))))+IF(I820&lt;=0,0,IF(I820&lt;=25000,I820,IF(I820&lt;=50000,ROUNDUP(I820/2,0)+12500,IF(I820&lt;=100000,ROUNDUP(I820/4,0)+25000,50000)))),40000))))</f>
        <v/>
      </c>
      <c r="R820" s="18">
        <f>MIN(120000,O820+P820+Q820)</f>
        <v/>
      </c>
      <c r="S820" s="18">
        <f>IF(F820&lt;=0,IF(E820&lt;=0,0,IF(E820&lt;=12000,E820,IF(E820&lt;=32000,ROUNDUP(E820/2,0)+6000,IF(E820&lt;=56000,ROUNDUP(E820/4,0)+14000,28000)))),IF(E820&lt;=0,IF(F820&lt;=0,0,IF(F820&lt;=15000,F820,IF(F820&lt;=40000,ROUNDUP(F820/2,0)+7500,IF(F820&lt;=70000,ROUNDUP(F820/4,0)+17500,35000)))),MAX(IF(F820&lt;=0,0,IF(F820&lt;=15000,F820,IF(F820&lt;=40000,ROUNDUP(F820/2,0)+7500,IF(F820&lt;=70000,ROUNDUP(F820/4,0)+17500,35000)))),MIN(IF(E820&lt;=0,0,IF(E820&lt;=12000,E820,IF(E820&lt;=32000,ROUNDUP(E820/2,0)+6000,IF(E820&lt;=56000,ROUNDUP(E820/4,0)+14000,28000))))+IF(F820&lt;=0,0,IF(F820&lt;=15000,F820,IF(F820&lt;=40000,ROUNDUP(F820/2,0)+7500,IF(F820&lt;=70000,ROUNDUP(F820/4,0)+17500,35000)))),28000))))</f>
        <v/>
      </c>
      <c r="T820" s="18">
        <f>IF(G820&lt;=0,0,IF(G820&lt;=12000,G820,IF(G820&lt;=32000,ROUNDUP(G820/2,0)+6000,IF(G820&lt;=56000,ROUNDUP(G820/4,0)+14000,28000))))</f>
        <v/>
      </c>
      <c r="U820" s="18">
        <f>IF(I820&lt;=0,IF(H820&lt;=0,0,IF(H820&lt;=12000,H820,IF(H820&lt;=32000,ROUNDUP(H820/2,0)+6000,IF(H820&lt;=56000,ROUNDUP(H820/4,0)+14000,28000)))),IF(H820&lt;=0,IF(I820&lt;=0,0,IF(I820&lt;=15000,I820,IF(I820&lt;=40000,ROUNDUP(I820/2,0)+7500,IF(I820&lt;=70000,ROUNDUP(I820/4,0)+17500,35000)))),MAX(IF(I820&lt;=0,0,IF(I820&lt;=15000,I820,IF(I820&lt;=40000,ROUNDUP(I820/2,0)+7500,IF(I820&lt;=70000,ROUNDUP(I820/4,0)+17500,35000)))),MIN(IF(H820&lt;=0,0,IF(H820&lt;=12000,H820,IF(H820&lt;=32000,ROUNDUP(H820/2,0)+6000,IF(H820&lt;=56000,ROUNDUP(H820/4,0)+14000,28000))))+IF(I820&lt;=0,0,IF(I820&lt;=15000,I820,IF(I820&lt;=40000,ROUNDUP(I820/2,0)+7500,IF(I820&lt;=70000,ROUNDUP(I820/4,0)+17500,35000)))),28000))))</f>
        <v/>
      </c>
      <c r="V820" s="18">
        <f>MIN(70000,S820+T820+U820)</f>
        <v/>
      </c>
      <c r="W820" s="18">
        <f>MAX(0,ROUNDDOWN(M820-J820-N820-K820-0,-3))</f>
        <v/>
      </c>
      <c r="X820" s="18">
        <f>MAX(0,ROUNDDOWN(M820-J820-N820-K820-R820,-3))</f>
        <v/>
      </c>
      <c r="Y820" s="18">
        <f>IF(W820&lt;=0,0,ROUNDDOWN((W820*LOOKUP(W820,{0,1950001,3300001,6950001,9000001,18000001,40000001},{0.05,0.1,0.2,0.23,0.33,0.4,0.45})-LOOKUP(W820,{0,1950001,3300001,6950001,9000001,18000001,40000001},{0,97500,427500,636000,1536000,2796000,4796000}))*1.021,-2))</f>
        <v/>
      </c>
      <c r="Z820" s="18">
        <f>IF(X820&lt;=0,0,ROUNDDOWN((X820*LOOKUP(X820,{0,1950001,3300001,6950001,9000001,18000001,40000001},{0.05,0.1,0.2,0.23,0.33,0.4,0.45})-LOOKUP(X820,{0,1950001,3300001,6950001,9000001,18000001,40000001},{0,97500,427500,636000,1536000,2796000,4796000}))*1.021,-2))</f>
        <v/>
      </c>
      <c r="AA820" s="18">
        <f>MAX(0,ROUNDDOWN(M820-J820-430000-L820-0,-3))</f>
        <v/>
      </c>
      <c r="AB820" s="18">
        <f>MAX(0,ROUNDDOWN(M820-J820-430000-L820-V820,-3))</f>
        <v/>
      </c>
      <c r="AC820" s="18">
        <f>IF(M820&lt;=450000,0,MAX(0,ROUNDDOWN(AA820*0.06-MIN(50000,AA820)*0.03,-2))+MAX(0,ROUNDDOWN(AA820*0.04-MIN(50000,AA820)*0.02,-2)))</f>
        <v/>
      </c>
      <c r="AD820" s="18">
        <f>IF(M820&lt;=450000,0,MAX(0,ROUNDDOWN(AB820*0.06-MIN(50000,AB820)*0.03,-2))+MAX(0,ROUNDDOWN(AB820*0.04-MIN(50000,AB820)*0.02,-2)))</f>
        <v/>
      </c>
      <c r="AE820" s="18">
        <f>Y820-Z820</f>
        <v/>
      </c>
      <c r="AF820" s="18">
        <f>AC820-AD820</f>
        <v/>
      </c>
      <c r="AG820" s="18">
        <f>AE820+AF820</f>
        <v/>
      </c>
      <c r="AH820" s="20">
        <f>IF(W820&lt;=0,0,LOOKUP(W820,{0,1950001,3300001,6950001,9000001,18000001,40000001},{0.05,0.1,0.2,0.23,0.33,0.4,0.45}))</f>
        <v/>
      </c>
    </row>
    <row r="821">
      <c r="A821" t="inlineStr">
        <is>
          <t>1万円刻み 特例あり一般12万円</t>
        </is>
      </c>
      <c r="B821" s="18">
        <f>'4_1万円刻み'!$A$247</f>
        <v/>
      </c>
      <c r="C821" s="19" t="n">
        <v>2026</v>
      </c>
      <c r="D821" t="inlineStr">
        <is>
          <t>はい</t>
        </is>
      </c>
      <c r="E821" s="18" t="n">
        <v>120000</v>
      </c>
      <c r="F821" s="18" t="n">
        <v>0</v>
      </c>
      <c r="G821" s="18" t="n">
        <v>0</v>
      </c>
      <c r="H821" s="18" t="n">
        <v>0</v>
      </c>
      <c r="I821" s="18" t="n">
        <v>0</v>
      </c>
      <c r="J821" s="18">
        <f>ROUND(MIN(B821/12,650000)*12*0.0915+MIN(B821/12,1390000)*12*(0.0504+0)+B821*0.005,0)</f>
        <v/>
      </c>
      <c r="K821" s="18" t="n">
        <v>0</v>
      </c>
      <c r="L821" s="18" t="n">
        <v>0</v>
      </c>
      <c r="M821" s="18">
        <f>ROUND(IF(C821&gt;=2026,IF(B821&lt;741000,0,IF(B821&lt;2191000,B821-740000,IF(B821&lt;2193000,1451000,IF(B821&lt;2196000,1453000,IF(B821&lt;2200000,1456000,IF(B821&lt;3600000,ROUNDDOWN(B821/4,-3)*2.8-80000,IF(B821&lt;6600000,ROUNDDOWN(B821/4,-3)*3.2-440000,IF(B821&lt;8500000,ROUNDDOWN(B821*0.9,0)-1100000,B821-1950000)))))))),IF(B821&lt;651000,0,IF(B821&lt;1900000,B821-650000,IF(B821&lt;3600000,ROUNDDOWN(B821/4,-3)*2.8-80000,IF(B821&lt;6600000,ROUNDDOWN(B821/4,-3)*3.2-440000,IF(B821&lt;8500000,ROUNDDOWN(B821*0.9,0)-1100000,B821-1950000)))))),0)</f>
        <v/>
      </c>
      <c r="N821" s="18">
        <f>IF(M821&gt;23500000,NA(),IF(C821&gt;=2026,IF(M821&lt;=4890000,1040000,IF(M821&lt;=6550000,670000,620000)),IF(M821&lt;=1320000,950000,IF(M821&lt;=3360000,880000,IF(M821&lt;=4890000,680000,IF(M821&lt;=6550000,630000,580000))))))</f>
        <v/>
      </c>
      <c r="O821" s="18">
        <f>IF(F821&lt;=0,IF(AND(D821="はい",C821&gt;=2026,C821&lt;=2027),IF(E821&lt;=0,0,IF(E821&lt;=30000,E821,IF(E821&lt;=60000,ROUNDUP(E821/2,0)+15000,IF(E821&lt;=120000,ROUNDUP(E821/4,0)+30000,60000)))),IF(E821&lt;=0,0,IF(E821&lt;=20000,E821,IF(E821&lt;=40000,ROUNDUP(E821/2,0)+10000,IF(E821&lt;=80000,ROUNDUP(E821/4,0)+20000,40000))))),IF(E821&lt;=0,IF(F821&lt;=0,0,IF(F821&lt;=25000,F821,IF(F821&lt;=50000,ROUNDUP(F821/2,0)+12500,IF(F821&lt;=100000,ROUNDUP(F821/4,0)+25000,50000)))),MAX(IF(F821&lt;=0,0,IF(F821&lt;=25000,F821,IF(F821&lt;=50000,ROUNDUP(F821/2,0)+12500,IF(F821&lt;=100000,ROUNDUP(F821/4,0)+25000,50000)))),MIN(IF(AND(D821="はい",C821&gt;=2026,C821&lt;=2027),IF(E821&lt;=0,0,IF(E821&lt;=30000,E821,IF(E821&lt;=60000,ROUNDUP(E821/2,0)+15000,IF(E821&lt;=120000,ROUNDUP(E821/4,0)+30000,60000)))),IF(E821&lt;=0,0,IF(E821&lt;=20000,E821,IF(E821&lt;=40000,ROUNDUP(E821/2,0)+10000,IF(E821&lt;=80000,ROUNDUP(E821/4,0)+20000,40000)))))+IF(F821&lt;=0,0,IF(F821&lt;=25000,F821,IF(F821&lt;=50000,ROUNDUP(F821/2,0)+12500,IF(F821&lt;=100000,ROUNDUP(F821/4,0)+25000,50000)))),IF(AND(D821="はい",C821&gt;=2026,C821&lt;=2027),60000,40000)))))</f>
        <v/>
      </c>
      <c r="P821" s="18">
        <f>IF(G821&lt;=0,0,IF(G821&lt;=20000,G821,IF(G821&lt;=40000,ROUNDUP(G821/2,0)+10000,IF(G821&lt;=80000,ROUNDUP(G821/4,0)+20000,40000))))</f>
        <v/>
      </c>
      <c r="Q821" s="18">
        <f>IF(I821&lt;=0,IF(H821&lt;=0,0,IF(H821&lt;=20000,H821,IF(H821&lt;=40000,ROUNDUP(H821/2,0)+10000,IF(H821&lt;=80000,ROUNDUP(H821/4,0)+20000,40000)))),IF(H821&lt;=0,IF(I821&lt;=0,0,IF(I821&lt;=25000,I821,IF(I821&lt;=50000,ROUNDUP(I821/2,0)+12500,IF(I821&lt;=100000,ROUNDUP(I821/4,0)+25000,50000)))),MAX(IF(I821&lt;=0,0,IF(I821&lt;=25000,I821,IF(I821&lt;=50000,ROUNDUP(I821/2,0)+12500,IF(I821&lt;=100000,ROUNDUP(I821/4,0)+25000,50000)))),MIN(IF(H821&lt;=0,0,IF(H821&lt;=20000,H821,IF(H821&lt;=40000,ROUNDUP(H821/2,0)+10000,IF(H821&lt;=80000,ROUNDUP(H821/4,0)+20000,40000))))+IF(I821&lt;=0,0,IF(I821&lt;=25000,I821,IF(I821&lt;=50000,ROUNDUP(I821/2,0)+12500,IF(I821&lt;=100000,ROUNDUP(I821/4,0)+25000,50000)))),40000))))</f>
        <v/>
      </c>
      <c r="R821" s="18">
        <f>MIN(120000,O821+P821+Q821)</f>
        <v/>
      </c>
      <c r="S821" s="18">
        <f>IF(F821&lt;=0,IF(E821&lt;=0,0,IF(E821&lt;=12000,E821,IF(E821&lt;=32000,ROUNDUP(E821/2,0)+6000,IF(E821&lt;=56000,ROUNDUP(E821/4,0)+14000,28000)))),IF(E821&lt;=0,IF(F821&lt;=0,0,IF(F821&lt;=15000,F821,IF(F821&lt;=40000,ROUNDUP(F821/2,0)+7500,IF(F821&lt;=70000,ROUNDUP(F821/4,0)+17500,35000)))),MAX(IF(F821&lt;=0,0,IF(F821&lt;=15000,F821,IF(F821&lt;=40000,ROUNDUP(F821/2,0)+7500,IF(F821&lt;=70000,ROUNDUP(F821/4,0)+17500,35000)))),MIN(IF(E821&lt;=0,0,IF(E821&lt;=12000,E821,IF(E821&lt;=32000,ROUNDUP(E821/2,0)+6000,IF(E821&lt;=56000,ROUNDUP(E821/4,0)+14000,28000))))+IF(F821&lt;=0,0,IF(F821&lt;=15000,F821,IF(F821&lt;=40000,ROUNDUP(F821/2,0)+7500,IF(F821&lt;=70000,ROUNDUP(F821/4,0)+17500,35000)))),28000))))</f>
        <v/>
      </c>
      <c r="T821" s="18">
        <f>IF(G821&lt;=0,0,IF(G821&lt;=12000,G821,IF(G821&lt;=32000,ROUNDUP(G821/2,0)+6000,IF(G821&lt;=56000,ROUNDUP(G821/4,0)+14000,28000))))</f>
        <v/>
      </c>
      <c r="U821" s="18">
        <f>IF(I821&lt;=0,IF(H821&lt;=0,0,IF(H821&lt;=12000,H821,IF(H821&lt;=32000,ROUNDUP(H821/2,0)+6000,IF(H821&lt;=56000,ROUNDUP(H821/4,0)+14000,28000)))),IF(H821&lt;=0,IF(I821&lt;=0,0,IF(I821&lt;=15000,I821,IF(I821&lt;=40000,ROUNDUP(I821/2,0)+7500,IF(I821&lt;=70000,ROUNDUP(I821/4,0)+17500,35000)))),MAX(IF(I821&lt;=0,0,IF(I821&lt;=15000,I821,IF(I821&lt;=40000,ROUNDUP(I821/2,0)+7500,IF(I821&lt;=70000,ROUNDUP(I821/4,0)+17500,35000)))),MIN(IF(H821&lt;=0,0,IF(H821&lt;=12000,H821,IF(H821&lt;=32000,ROUNDUP(H821/2,0)+6000,IF(H821&lt;=56000,ROUNDUP(H821/4,0)+14000,28000))))+IF(I821&lt;=0,0,IF(I821&lt;=15000,I821,IF(I821&lt;=40000,ROUNDUP(I821/2,0)+7500,IF(I821&lt;=70000,ROUNDUP(I821/4,0)+17500,35000)))),28000))))</f>
        <v/>
      </c>
      <c r="V821" s="18">
        <f>MIN(70000,S821+T821+U821)</f>
        <v/>
      </c>
      <c r="W821" s="18">
        <f>MAX(0,ROUNDDOWN(M821-J821-N821-K821-0,-3))</f>
        <v/>
      </c>
      <c r="X821" s="18">
        <f>MAX(0,ROUNDDOWN(M821-J821-N821-K821-R821,-3))</f>
        <v/>
      </c>
      <c r="Y821" s="18">
        <f>IF(W821&lt;=0,0,ROUNDDOWN((W821*LOOKUP(W821,{0,1950001,3300001,6950001,9000001,18000001,40000001},{0.05,0.1,0.2,0.23,0.33,0.4,0.45})-LOOKUP(W821,{0,1950001,3300001,6950001,9000001,18000001,40000001},{0,97500,427500,636000,1536000,2796000,4796000}))*1.021,-2))</f>
        <v/>
      </c>
      <c r="Z821" s="18">
        <f>IF(X821&lt;=0,0,ROUNDDOWN((X821*LOOKUP(X821,{0,1950001,3300001,6950001,9000001,18000001,40000001},{0.05,0.1,0.2,0.23,0.33,0.4,0.45})-LOOKUP(X821,{0,1950001,3300001,6950001,9000001,18000001,40000001},{0,97500,427500,636000,1536000,2796000,4796000}))*1.021,-2))</f>
        <v/>
      </c>
      <c r="AA821" s="18">
        <f>MAX(0,ROUNDDOWN(M821-J821-430000-L821-0,-3))</f>
        <v/>
      </c>
      <c r="AB821" s="18">
        <f>MAX(0,ROUNDDOWN(M821-J821-430000-L821-V821,-3))</f>
        <v/>
      </c>
      <c r="AC821" s="18">
        <f>IF(M821&lt;=450000,0,MAX(0,ROUNDDOWN(AA821*0.06-MIN(50000,AA821)*0.03,-2))+MAX(0,ROUNDDOWN(AA821*0.04-MIN(50000,AA821)*0.02,-2)))</f>
        <v/>
      </c>
      <c r="AD821" s="18">
        <f>IF(M821&lt;=450000,0,MAX(0,ROUNDDOWN(AB821*0.06-MIN(50000,AB821)*0.03,-2))+MAX(0,ROUNDDOWN(AB821*0.04-MIN(50000,AB821)*0.02,-2)))</f>
        <v/>
      </c>
      <c r="AE821" s="18">
        <f>Y821-Z821</f>
        <v/>
      </c>
      <c r="AF821" s="18">
        <f>AC821-AD821</f>
        <v/>
      </c>
      <c r="AG821" s="18">
        <f>AE821+AF821</f>
        <v/>
      </c>
      <c r="AH821" s="20">
        <f>IF(W821&lt;=0,0,LOOKUP(W821,{0,1950001,3300001,6950001,9000001,18000001,40000001},{0.05,0.1,0.2,0.23,0.33,0.4,0.45}))</f>
        <v/>
      </c>
    </row>
    <row r="822">
      <c r="A822" t="inlineStr">
        <is>
          <t>1万円刻み 3区分8万円ずつ</t>
        </is>
      </c>
      <c r="B822" s="18">
        <f>'4_1万円刻み'!$A$248</f>
        <v/>
      </c>
      <c r="C822" s="19" t="n">
        <v>2026</v>
      </c>
      <c r="D822" t="inlineStr">
        <is>
          <t>いいえ</t>
        </is>
      </c>
      <c r="E822" s="18" t="n">
        <v>80000</v>
      </c>
      <c r="F822" s="18" t="n">
        <v>0</v>
      </c>
      <c r="G822" s="18" t="n">
        <v>80000</v>
      </c>
      <c r="H822" s="18" t="n">
        <v>80000</v>
      </c>
      <c r="I822" s="18" t="n">
        <v>0</v>
      </c>
      <c r="J822" s="18">
        <f>ROUND(MIN(B822/12,650000)*12*0.0915+MIN(B822/12,1390000)*12*(0.0504+0)+B822*0.005,0)</f>
        <v/>
      </c>
      <c r="K822" s="18" t="n">
        <v>0</v>
      </c>
      <c r="L822" s="18" t="n">
        <v>0</v>
      </c>
      <c r="M822" s="18">
        <f>ROUND(IF(C822&gt;=2026,IF(B822&lt;741000,0,IF(B822&lt;2191000,B822-740000,IF(B822&lt;2193000,1451000,IF(B822&lt;2196000,1453000,IF(B822&lt;2200000,1456000,IF(B822&lt;3600000,ROUNDDOWN(B822/4,-3)*2.8-80000,IF(B822&lt;6600000,ROUNDDOWN(B822/4,-3)*3.2-440000,IF(B822&lt;8500000,ROUNDDOWN(B822*0.9,0)-1100000,B822-1950000)))))))),IF(B822&lt;651000,0,IF(B822&lt;1900000,B822-650000,IF(B822&lt;3600000,ROUNDDOWN(B822/4,-3)*2.8-80000,IF(B822&lt;6600000,ROUNDDOWN(B822/4,-3)*3.2-440000,IF(B822&lt;8500000,ROUNDDOWN(B822*0.9,0)-1100000,B822-1950000)))))),0)</f>
        <v/>
      </c>
      <c r="N822" s="18">
        <f>IF(M822&gt;23500000,NA(),IF(C822&gt;=2026,IF(M822&lt;=4890000,1040000,IF(M822&lt;=6550000,670000,620000)),IF(M822&lt;=1320000,950000,IF(M822&lt;=3360000,880000,IF(M822&lt;=4890000,680000,IF(M822&lt;=6550000,630000,580000))))))</f>
        <v/>
      </c>
      <c r="O822" s="18">
        <f>IF(F822&lt;=0,IF(AND(D822="はい",C822&gt;=2026,C822&lt;=2027),IF(E822&lt;=0,0,IF(E822&lt;=30000,E822,IF(E822&lt;=60000,ROUNDUP(E822/2,0)+15000,IF(E822&lt;=120000,ROUNDUP(E822/4,0)+30000,60000)))),IF(E822&lt;=0,0,IF(E822&lt;=20000,E822,IF(E822&lt;=40000,ROUNDUP(E822/2,0)+10000,IF(E822&lt;=80000,ROUNDUP(E822/4,0)+20000,40000))))),IF(E822&lt;=0,IF(F822&lt;=0,0,IF(F822&lt;=25000,F822,IF(F822&lt;=50000,ROUNDUP(F822/2,0)+12500,IF(F822&lt;=100000,ROUNDUP(F822/4,0)+25000,50000)))),MAX(IF(F822&lt;=0,0,IF(F822&lt;=25000,F822,IF(F822&lt;=50000,ROUNDUP(F822/2,0)+12500,IF(F822&lt;=100000,ROUNDUP(F822/4,0)+25000,50000)))),MIN(IF(AND(D822="はい",C822&gt;=2026,C822&lt;=2027),IF(E822&lt;=0,0,IF(E822&lt;=30000,E822,IF(E822&lt;=60000,ROUNDUP(E822/2,0)+15000,IF(E822&lt;=120000,ROUNDUP(E822/4,0)+30000,60000)))),IF(E822&lt;=0,0,IF(E822&lt;=20000,E822,IF(E822&lt;=40000,ROUNDUP(E822/2,0)+10000,IF(E822&lt;=80000,ROUNDUP(E822/4,0)+20000,40000)))))+IF(F822&lt;=0,0,IF(F822&lt;=25000,F822,IF(F822&lt;=50000,ROUNDUP(F822/2,0)+12500,IF(F822&lt;=100000,ROUNDUP(F822/4,0)+25000,50000)))),IF(AND(D822="はい",C822&gt;=2026,C822&lt;=2027),60000,40000)))))</f>
        <v/>
      </c>
      <c r="P822" s="18">
        <f>IF(G822&lt;=0,0,IF(G822&lt;=20000,G822,IF(G822&lt;=40000,ROUNDUP(G822/2,0)+10000,IF(G822&lt;=80000,ROUNDUP(G822/4,0)+20000,40000))))</f>
        <v/>
      </c>
      <c r="Q822" s="18">
        <f>IF(I822&lt;=0,IF(H822&lt;=0,0,IF(H822&lt;=20000,H822,IF(H822&lt;=40000,ROUNDUP(H822/2,0)+10000,IF(H822&lt;=80000,ROUNDUP(H822/4,0)+20000,40000)))),IF(H822&lt;=0,IF(I822&lt;=0,0,IF(I822&lt;=25000,I822,IF(I822&lt;=50000,ROUNDUP(I822/2,0)+12500,IF(I822&lt;=100000,ROUNDUP(I822/4,0)+25000,50000)))),MAX(IF(I822&lt;=0,0,IF(I822&lt;=25000,I822,IF(I822&lt;=50000,ROUNDUP(I822/2,0)+12500,IF(I822&lt;=100000,ROUNDUP(I822/4,0)+25000,50000)))),MIN(IF(H822&lt;=0,0,IF(H822&lt;=20000,H822,IF(H822&lt;=40000,ROUNDUP(H822/2,0)+10000,IF(H822&lt;=80000,ROUNDUP(H822/4,0)+20000,40000))))+IF(I822&lt;=0,0,IF(I822&lt;=25000,I822,IF(I822&lt;=50000,ROUNDUP(I822/2,0)+12500,IF(I822&lt;=100000,ROUNDUP(I822/4,0)+25000,50000)))),40000))))</f>
        <v/>
      </c>
      <c r="R822" s="18">
        <f>MIN(120000,O822+P822+Q822)</f>
        <v/>
      </c>
      <c r="S822" s="18">
        <f>IF(F822&lt;=0,IF(E822&lt;=0,0,IF(E822&lt;=12000,E822,IF(E822&lt;=32000,ROUNDUP(E822/2,0)+6000,IF(E822&lt;=56000,ROUNDUP(E822/4,0)+14000,28000)))),IF(E822&lt;=0,IF(F822&lt;=0,0,IF(F822&lt;=15000,F822,IF(F822&lt;=40000,ROUNDUP(F822/2,0)+7500,IF(F822&lt;=70000,ROUNDUP(F822/4,0)+17500,35000)))),MAX(IF(F822&lt;=0,0,IF(F822&lt;=15000,F822,IF(F822&lt;=40000,ROUNDUP(F822/2,0)+7500,IF(F822&lt;=70000,ROUNDUP(F822/4,0)+17500,35000)))),MIN(IF(E822&lt;=0,0,IF(E822&lt;=12000,E822,IF(E822&lt;=32000,ROUNDUP(E822/2,0)+6000,IF(E822&lt;=56000,ROUNDUP(E822/4,0)+14000,28000))))+IF(F822&lt;=0,0,IF(F822&lt;=15000,F822,IF(F822&lt;=40000,ROUNDUP(F822/2,0)+7500,IF(F822&lt;=70000,ROUNDUP(F822/4,0)+17500,35000)))),28000))))</f>
        <v/>
      </c>
      <c r="T822" s="18">
        <f>IF(G822&lt;=0,0,IF(G822&lt;=12000,G822,IF(G822&lt;=32000,ROUNDUP(G822/2,0)+6000,IF(G822&lt;=56000,ROUNDUP(G822/4,0)+14000,28000))))</f>
        <v/>
      </c>
      <c r="U822" s="18">
        <f>IF(I822&lt;=0,IF(H822&lt;=0,0,IF(H822&lt;=12000,H822,IF(H822&lt;=32000,ROUNDUP(H822/2,0)+6000,IF(H822&lt;=56000,ROUNDUP(H822/4,0)+14000,28000)))),IF(H822&lt;=0,IF(I822&lt;=0,0,IF(I822&lt;=15000,I822,IF(I822&lt;=40000,ROUNDUP(I822/2,0)+7500,IF(I822&lt;=70000,ROUNDUP(I822/4,0)+17500,35000)))),MAX(IF(I822&lt;=0,0,IF(I822&lt;=15000,I822,IF(I822&lt;=40000,ROUNDUP(I822/2,0)+7500,IF(I822&lt;=70000,ROUNDUP(I822/4,0)+17500,35000)))),MIN(IF(H822&lt;=0,0,IF(H822&lt;=12000,H822,IF(H822&lt;=32000,ROUNDUP(H822/2,0)+6000,IF(H822&lt;=56000,ROUNDUP(H822/4,0)+14000,28000))))+IF(I822&lt;=0,0,IF(I822&lt;=15000,I822,IF(I822&lt;=40000,ROUNDUP(I822/2,0)+7500,IF(I822&lt;=70000,ROUNDUP(I822/4,0)+17500,35000)))),28000))))</f>
        <v/>
      </c>
      <c r="V822" s="18">
        <f>MIN(70000,S822+T822+U822)</f>
        <v/>
      </c>
      <c r="W822" s="18">
        <f>MAX(0,ROUNDDOWN(M822-J822-N822-K822-0,-3))</f>
        <v/>
      </c>
      <c r="X822" s="18">
        <f>MAX(0,ROUNDDOWN(M822-J822-N822-K822-R822,-3))</f>
        <v/>
      </c>
      <c r="Y822" s="18">
        <f>IF(W822&lt;=0,0,ROUNDDOWN((W822*LOOKUP(W822,{0,1950001,3300001,6950001,9000001,18000001,40000001},{0.05,0.1,0.2,0.23,0.33,0.4,0.45})-LOOKUP(W822,{0,1950001,3300001,6950001,9000001,18000001,40000001},{0,97500,427500,636000,1536000,2796000,4796000}))*1.021,-2))</f>
        <v/>
      </c>
      <c r="Z822" s="18">
        <f>IF(X822&lt;=0,0,ROUNDDOWN((X822*LOOKUP(X822,{0,1950001,3300001,6950001,9000001,18000001,40000001},{0.05,0.1,0.2,0.23,0.33,0.4,0.45})-LOOKUP(X822,{0,1950001,3300001,6950001,9000001,18000001,40000001},{0,97500,427500,636000,1536000,2796000,4796000}))*1.021,-2))</f>
        <v/>
      </c>
      <c r="AA822" s="18">
        <f>MAX(0,ROUNDDOWN(M822-J822-430000-L822-0,-3))</f>
        <v/>
      </c>
      <c r="AB822" s="18">
        <f>MAX(0,ROUNDDOWN(M822-J822-430000-L822-V822,-3))</f>
        <v/>
      </c>
      <c r="AC822" s="18">
        <f>IF(M822&lt;=450000,0,MAX(0,ROUNDDOWN(AA822*0.06-MIN(50000,AA822)*0.03,-2))+MAX(0,ROUNDDOWN(AA822*0.04-MIN(50000,AA822)*0.02,-2)))</f>
        <v/>
      </c>
      <c r="AD822" s="18">
        <f>IF(M822&lt;=450000,0,MAX(0,ROUNDDOWN(AB822*0.06-MIN(50000,AB822)*0.03,-2))+MAX(0,ROUNDDOWN(AB822*0.04-MIN(50000,AB822)*0.02,-2)))</f>
        <v/>
      </c>
      <c r="AE822" s="18">
        <f>Y822-Z822</f>
        <v/>
      </c>
      <c r="AF822" s="18">
        <f>AC822-AD822</f>
        <v/>
      </c>
      <c r="AG822" s="18">
        <f>AE822+AF822</f>
        <v/>
      </c>
      <c r="AH822" s="20">
        <f>IF(W822&lt;=0,0,LOOKUP(W822,{0,1950001,3300001,6950001,9000001,18000001,40000001},{0.05,0.1,0.2,0.23,0.33,0.4,0.45}))</f>
        <v/>
      </c>
    </row>
    <row r="823">
      <c r="A823" t="inlineStr">
        <is>
          <t>1万円刻み 一般8万円</t>
        </is>
      </c>
      <c r="B823" s="18">
        <f>'4_1万円刻み'!$A$248</f>
        <v/>
      </c>
      <c r="C823" s="19" t="n">
        <v>2026</v>
      </c>
      <c r="D823" t="inlineStr">
        <is>
          <t>いいえ</t>
        </is>
      </c>
      <c r="E823" s="18" t="n">
        <v>80000</v>
      </c>
      <c r="F823" s="18" t="n">
        <v>0</v>
      </c>
      <c r="G823" s="18" t="n">
        <v>0</v>
      </c>
      <c r="H823" s="18" t="n">
        <v>0</v>
      </c>
      <c r="I823" s="18" t="n">
        <v>0</v>
      </c>
      <c r="J823" s="18">
        <f>ROUND(MIN(B823/12,650000)*12*0.0915+MIN(B823/12,1390000)*12*(0.0504+0)+B823*0.005,0)</f>
        <v/>
      </c>
      <c r="K823" s="18" t="n">
        <v>0</v>
      </c>
      <c r="L823" s="18" t="n">
        <v>0</v>
      </c>
      <c r="M823" s="18">
        <f>ROUND(IF(C823&gt;=2026,IF(B823&lt;741000,0,IF(B823&lt;2191000,B823-740000,IF(B823&lt;2193000,1451000,IF(B823&lt;2196000,1453000,IF(B823&lt;2200000,1456000,IF(B823&lt;3600000,ROUNDDOWN(B823/4,-3)*2.8-80000,IF(B823&lt;6600000,ROUNDDOWN(B823/4,-3)*3.2-440000,IF(B823&lt;8500000,ROUNDDOWN(B823*0.9,0)-1100000,B823-1950000)))))))),IF(B823&lt;651000,0,IF(B823&lt;1900000,B823-650000,IF(B823&lt;3600000,ROUNDDOWN(B823/4,-3)*2.8-80000,IF(B823&lt;6600000,ROUNDDOWN(B823/4,-3)*3.2-440000,IF(B823&lt;8500000,ROUNDDOWN(B823*0.9,0)-1100000,B823-1950000)))))),0)</f>
        <v/>
      </c>
      <c r="N823" s="18">
        <f>IF(M823&gt;23500000,NA(),IF(C823&gt;=2026,IF(M823&lt;=4890000,1040000,IF(M823&lt;=6550000,670000,620000)),IF(M823&lt;=1320000,950000,IF(M823&lt;=3360000,880000,IF(M823&lt;=4890000,680000,IF(M823&lt;=6550000,630000,580000))))))</f>
        <v/>
      </c>
      <c r="O823" s="18">
        <f>IF(F823&lt;=0,IF(AND(D823="はい",C823&gt;=2026,C823&lt;=2027),IF(E823&lt;=0,0,IF(E823&lt;=30000,E823,IF(E823&lt;=60000,ROUNDUP(E823/2,0)+15000,IF(E823&lt;=120000,ROUNDUP(E823/4,0)+30000,60000)))),IF(E823&lt;=0,0,IF(E823&lt;=20000,E823,IF(E823&lt;=40000,ROUNDUP(E823/2,0)+10000,IF(E823&lt;=80000,ROUNDUP(E823/4,0)+20000,40000))))),IF(E823&lt;=0,IF(F823&lt;=0,0,IF(F823&lt;=25000,F823,IF(F823&lt;=50000,ROUNDUP(F823/2,0)+12500,IF(F823&lt;=100000,ROUNDUP(F823/4,0)+25000,50000)))),MAX(IF(F823&lt;=0,0,IF(F823&lt;=25000,F823,IF(F823&lt;=50000,ROUNDUP(F823/2,0)+12500,IF(F823&lt;=100000,ROUNDUP(F823/4,0)+25000,50000)))),MIN(IF(AND(D823="はい",C823&gt;=2026,C823&lt;=2027),IF(E823&lt;=0,0,IF(E823&lt;=30000,E823,IF(E823&lt;=60000,ROUNDUP(E823/2,0)+15000,IF(E823&lt;=120000,ROUNDUP(E823/4,0)+30000,60000)))),IF(E823&lt;=0,0,IF(E823&lt;=20000,E823,IF(E823&lt;=40000,ROUNDUP(E823/2,0)+10000,IF(E823&lt;=80000,ROUNDUP(E823/4,0)+20000,40000)))))+IF(F823&lt;=0,0,IF(F823&lt;=25000,F823,IF(F823&lt;=50000,ROUNDUP(F823/2,0)+12500,IF(F823&lt;=100000,ROUNDUP(F823/4,0)+25000,50000)))),IF(AND(D823="はい",C823&gt;=2026,C823&lt;=2027),60000,40000)))))</f>
        <v/>
      </c>
      <c r="P823" s="18">
        <f>IF(G823&lt;=0,0,IF(G823&lt;=20000,G823,IF(G823&lt;=40000,ROUNDUP(G823/2,0)+10000,IF(G823&lt;=80000,ROUNDUP(G823/4,0)+20000,40000))))</f>
        <v/>
      </c>
      <c r="Q823" s="18">
        <f>IF(I823&lt;=0,IF(H823&lt;=0,0,IF(H823&lt;=20000,H823,IF(H823&lt;=40000,ROUNDUP(H823/2,0)+10000,IF(H823&lt;=80000,ROUNDUP(H823/4,0)+20000,40000)))),IF(H823&lt;=0,IF(I823&lt;=0,0,IF(I823&lt;=25000,I823,IF(I823&lt;=50000,ROUNDUP(I823/2,0)+12500,IF(I823&lt;=100000,ROUNDUP(I823/4,0)+25000,50000)))),MAX(IF(I823&lt;=0,0,IF(I823&lt;=25000,I823,IF(I823&lt;=50000,ROUNDUP(I823/2,0)+12500,IF(I823&lt;=100000,ROUNDUP(I823/4,0)+25000,50000)))),MIN(IF(H823&lt;=0,0,IF(H823&lt;=20000,H823,IF(H823&lt;=40000,ROUNDUP(H823/2,0)+10000,IF(H823&lt;=80000,ROUNDUP(H823/4,0)+20000,40000))))+IF(I823&lt;=0,0,IF(I823&lt;=25000,I823,IF(I823&lt;=50000,ROUNDUP(I823/2,0)+12500,IF(I823&lt;=100000,ROUNDUP(I823/4,0)+25000,50000)))),40000))))</f>
        <v/>
      </c>
      <c r="R823" s="18">
        <f>MIN(120000,O823+P823+Q823)</f>
        <v/>
      </c>
      <c r="S823" s="18">
        <f>IF(F823&lt;=0,IF(E823&lt;=0,0,IF(E823&lt;=12000,E823,IF(E823&lt;=32000,ROUNDUP(E823/2,0)+6000,IF(E823&lt;=56000,ROUNDUP(E823/4,0)+14000,28000)))),IF(E823&lt;=0,IF(F823&lt;=0,0,IF(F823&lt;=15000,F823,IF(F823&lt;=40000,ROUNDUP(F823/2,0)+7500,IF(F823&lt;=70000,ROUNDUP(F823/4,0)+17500,35000)))),MAX(IF(F823&lt;=0,0,IF(F823&lt;=15000,F823,IF(F823&lt;=40000,ROUNDUP(F823/2,0)+7500,IF(F823&lt;=70000,ROUNDUP(F823/4,0)+17500,35000)))),MIN(IF(E823&lt;=0,0,IF(E823&lt;=12000,E823,IF(E823&lt;=32000,ROUNDUP(E823/2,0)+6000,IF(E823&lt;=56000,ROUNDUP(E823/4,0)+14000,28000))))+IF(F823&lt;=0,0,IF(F823&lt;=15000,F823,IF(F823&lt;=40000,ROUNDUP(F823/2,0)+7500,IF(F823&lt;=70000,ROUNDUP(F823/4,0)+17500,35000)))),28000))))</f>
        <v/>
      </c>
      <c r="T823" s="18">
        <f>IF(G823&lt;=0,0,IF(G823&lt;=12000,G823,IF(G823&lt;=32000,ROUNDUP(G823/2,0)+6000,IF(G823&lt;=56000,ROUNDUP(G823/4,0)+14000,28000))))</f>
        <v/>
      </c>
      <c r="U823" s="18">
        <f>IF(I823&lt;=0,IF(H823&lt;=0,0,IF(H823&lt;=12000,H823,IF(H823&lt;=32000,ROUNDUP(H823/2,0)+6000,IF(H823&lt;=56000,ROUNDUP(H823/4,0)+14000,28000)))),IF(H823&lt;=0,IF(I823&lt;=0,0,IF(I823&lt;=15000,I823,IF(I823&lt;=40000,ROUNDUP(I823/2,0)+7500,IF(I823&lt;=70000,ROUNDUP(I823/4,0)+17500,35000)))),MAX(IF(I823&lt;=0,0,IF(I823&lt;=15000,I823,IF(I823&lt;=40000,ROUNDUP(I823/2,0)+7500,IF(I823&lt;=70000,ROUNDUP(I823/4,0)+17500,35000)))),MIN(IF(H823&lt;=0,0,IF(H823&lt;=12000,H823,IF(H823&lt;=32000,ROUNDUP(H823/2,0)+6000,IF(H823&lt;=56000,ROUNDUP(H823/4,0)+14000,28000))))+IF(I823&lt;=0,0,IF(I823&lt;=15000,I823,IF(I823&lt;=40000,ROUNDUP(I823/2,0)+7500,IF(I823&lt;=70000,ROUNDUP(I823/4,0)+17500,35000)))),28000))))</f>
        <v/>
      </c>
      <c r="V823" s="18">
        <f>MIN(70000,S823+T823+U823)</f>
        <v/>
      </c>
      <c r="W823" s="18">
        <f>MAX(0,ROUNDDOWN(M823-J823-N823-K823-0,-3))</f>
        <v/>
      </c>
      <c r="X823" s="18">
        <f>MAX(0,ROUNDDOWN(M823-J823-N823-K823-R823,-3))</f>
        <v/>
      </c>
      <c r="Y823" s="18">
        <f>IF(W823&lt;=0,0,ROUNDDOWN((W823*LOOKUP(W823,{0,1950001,3300001,6950001,9000001,18000001,40000001},{0.05,0.1,0.2,0.23,0.33,0.4,0.45})-LOOKUP(W823,{0,1950001,3300001,6950001,9000001,18000001,40000001},{0,97500,427500,636000,1536000,2796000,4796000}))*1.021,-2))</f>
        <v/>
      </c>
      <c r="Z823" s="18">
        <f>IF(X823&lt;=0,0,ROUNDDOWN((X823*LOOKUP(X823,{0,1950001,3300001,6950001,9000001,18000001,40000001},{0.05,0.1,0.2,0.23,0.33,0.4,0.45})-LOOKUP(X823,{0,1950001,3300001,6950001,9000001,18000001,40000001},{0,97500,427500,636000,1536000,2796000,4796000}))*1.021,-2))</f>
        <v/>
      </c>
      <c r="AA823" s="18">
        <f>MAX(0,ROUNDDOWN(M823-J823-430000-L823-0,-3))</f>
        <v/>
      </c>
      <c r="AB823" s="18">
        <f>MAX(0,ROUNDDOWN(M823-J823-430000-L823-V823,-3))</f>
        <v/>
      </c>
      <c r="AC823" s="18">
        <f>IF(M823&lt;=450000,0,MAX(0,ROUNDDOWN(AA823*0.06-MIN(50000,AA823)*0.03,-2))+MAX(0,ROUNDDOWN(AA823*0.04-MIN(50000,AA823)*0.02,-2)))</f>
        <v/>
      </c>
      <c r="AD823" s="18">
        <f>IF(M823&lt;=450000,0,MAX(0,ROUNDDOWN(AB823*0.06-MIN(50000,AB823)*0.03,-2))+MAX(0,ROUNDDOWN(AB823*0.04-MIN(50000,AB823)*0.02,-2)))</f>
        <v/>
      </c>
      <c r="AE823" s="18">
        <f>Y823-Z823</f>
        <v/>
      </c>
      <c r="AF823" s="18">
        <f>AC823-AD823</f>
        <v/>
      </c>
      <c r="AG823" s="18">
        <f>AE823+AF823</f>
        <v/>
      </c>
      <c r="AH823" s="20">
        <f>IF(W823&lt;=0,0,LOOKUP(W823,{0,1950001,3300001,6950001,9000001,18000001,40000001},{0.05,0.1,0.2,0.23,0.33,0.4,0.45}))</f>
        <v/>
      </c>
    </row>
    <row r="824">
      <c r="A824" t="inlineStr">
        <is>
          <t>1万円刻み 特例あり一般12万円</t>
        </is>
      </c>
      <c r="B824" s="18">
        <f>'4_1万円刻み'!$A$248</f>
        <v/>
      </c>
      <c r="C824" s="19" t="n">
        <v>2026</v>
      </c>
      <c r="D824" t="inlineStr">
        <is>
          <t>はい</t>
        </is>
      </c>
      <c r="E824" s="18" t="n">
        <v>120000</v>
      </c>
      <c r="F824" s="18" t="n">
        <v>0</v>
      </c>
      <c r="G824" s="18" t="n">
        <v>0</v>
      </c>
      <c r="H824" s="18" t="n">
        <v>0</v>
      </c>
      <c r="I824" s="18" t="n">
        <v>0</v>
      </c>
      <c r="J824" s="18">
        <f>ROUND(MIN(B824/12,650000)*12*0.0915+MIN(B824/12,1390000)*12*(0.0504+0)+B824*0.005,0)</f>
        <v/>
      </c>
      <c r="K824" s="18" t="n">
        <v>0</v>
      </c>
      <c r="L824" s="18" t="n">
        <v>0</v>
      </c>
      <c r="M824" s="18">
        <f>ROUND(IF(C824&gt;=2026,IF(B824&lt;741000,0,IF(B824&lt;2191000,B824-740000,IF(B824&lt;2193000,1451000,IF(B824&lt;2196000,1453000,IF(B824&lt;2200000,1456000,IF(B824&lt;3600000,ROUNDDOWN(B824/4,-3)*2.8-80000,IF(B824&lt;6600000,ROUNDDOWN(B824/4,-3)*3.2-440000,IF(B824&lt;8500000,ROUNDDOWN(B824*0.9,0)-1100000,B824-1950000)))))))),IF(B824&lt;651000,0,IF(B824&lt;1900000,B824-650000,IF(B824&lt;3600000,ROUNDDOWN(B824/4,-3)*2.8-80000,IF(B824&lt;6600000,ROUNDDOWN(B824/4,-3)*3.2-440000,IF(B824&lt;8500000,ROUNDDOWN(B824*0.9,0)-1100000,B824-1950000)))))),0)</f>
        <v/>
      </c>
      <c r="N824" s="18">
        <f>IF(M824&gt;23500000,NA(),IF(C824&gt;=2026,IF(M824&lt;=4890000,1040000,IF(M824&lt;=6550000,670000,620000)),IF(M824&lt;=1320000,950000,IF(M824&lt;=3360000,880000,IF(M824&lt;=4890000,680000,IF(M824&lt;=6550000,630000,580000))))))</f>
        <v/>
      </c>
      <c r="O824" s="18">
        <f>IF(F824&lt;=0,IF(AND(D824="はい",C824&gt;=2026,C824&lt;=2027),IF(E824&lt;=0,0,IF(E824&lt;=30000,E824,IF(E824&lt;=60000,ROUNDUP(E824/2,0)+15000,IF(E824&lt;=120000,ROUNDUP(E824/4,0)+30000,60000)))),IF(E824&lt;=0,0,IF(E824&lt;=20000,E824,IF(E824&lt;=40000,ROUNDUP(E824/2,0)+10000,IF(E824&lt;=80000,ROUNDUP(E824/4,0)+20000,40000))))),IF(E824&lt;=0,IF(F824&lt;=0,0,IF(F824&lt;=25000,F824,IF(F824&lt;=50000,ROUNDUP(F824/2,0)+12500,IF(F824&lt;=100000,ROUNDUP(F824/4,0)+25000,50000)))),MAX(IF(F824&lt;=0,0,IF(F824&lt;=25000,F824,IF(F824&lt;=50000,ROUNDUP(F824/2,0)+12500,IF(F824&lt;=100000,ROUNDUP(F824/4,0)+25000,50000)))),MIN(IF(AND(D824="はい",C824&gt;=2026,C824&lt;=2027),IF(E824&lt;=0,0,IF(E824&lt;=30000,E824,IF(E824&lt;=60000,ROUNDUP(E824/2,0)+15000,IF(E824&lt;=120000,ROUNDUP(E824/4,0)+30000,60000)))),IF(E824&lt;=0,0,IF(E824&lt;=20000,E824,IF(E824&lt;=40000,ROUNDUP(E824/2,0)+10000,IF(E824&lt;=80000,ROUNDUP(E824/4,0)+20000,40000)))))+IF(F824&lt;=0,0,IF(F824&lt;=25000,F824,IF(F824&lt;=50000,ROUNDUP(F824/2,0)+12500,IF(F824&lt;=100000,ROUNDUP(F824/4,0)+25000,50000)))),IF(AND(D824="はい",C824&gt;=2026,C824&lt;=2027),60000,40000)))))</f>
        <v/>
      </c>
      <c r="P824" s="18">
        <f>IF(G824&lt;=0,0,IF(G824&lt;=20000,G824,IF(G824&lt;=40000,ROUNDUP(G824/2,0)+10000,IF(G824&lt;=80000,ROUNDUP(G824/4,0)+20000,40000))))</f>
        <v/>
      </c>
      <c r="Q824" s="18">
        <f>IF(I824&lt;=0,IF(H824&lt;=0,0,IF(H824&lt;=20000,H824,IF(H824&lt;=40000,ROUNDUP(H824/2,0)+10000,IF(H824&lt;=80000,ROUNDUP(H824/4,0)+20000,40000)))),IF(H824&lt;=0,IF(I824&lt;=0,0,IF(I824&lt;=25000,I824,IF(I824&lt;=50000,ROUNDUP(I824/2,0)+12500,IF(I824&lt;=100000,ROUNDUP(I824/4,0)+25000,50000)))),MAX(IF(I824&lt;=0,0,IF(I824&lt;=25000,I824,IF(I824&lt;=50000,ROUNDUP(I824/2,0)+12500,IF(I824&lt;=100000,ROUNDUP(I824/4,0)+25000,50000)))),MIN(IF(H824&lt;=0,0,IF(H824&lt;=20000,H824,IF(H824&lt;=40000,ROUNDUP(H824/2,0)+10000,IF(H824&lt;=80000,ROUNDUP(H824/4,0)+20000,40000))))+IF(I824&lt;=0,0,IF(I824&lt;=25000,I824,IF(I824&lt;=50000,ROUNDUP(I824/2,0)+12500,IF(I824&lt;=100000,ROUNDUP(I824/4,0)+25000,50000)))),40000))))</f>
        <v/>
      </c>
      <c r="R824" s="18">
        <f>MIN(120000,O824+P824+Q824)</f>
        <v/>
      </c>
      <c r="S824" s="18">
        <f>IF(F824&lt;=0,IF(E824&lt;=0,0,IF(E824&lt;=12000,E824,IF(E824&lt;=32000,ROUNDUP(E824/2,0)+6000,IF(E824&lt;=56000,ROUNDUP(E824/4,0)+14000,28000)))),IF(E824&lt;=0,IF(F824&lt;=0,0,IF(F824&lt;=15000,F824,IF(F824&lt;=40000,ROUNDUP(F824/2,0)+7500,IF(F824&lt;=70000,ROUNDUP(F824/4,0)+17500,35000)))),MAX(IF(F824&lt;=0,0,IF(F824&lt;=15000,F824,IF(F824&lt;=40000,ROUNDUP(F824/2,0)+7500,IF(F824&lt;=70000,ROUNDUP(F824/4,0)+17500,35000)))),MIN(IF(E824&lt;=0,0,IF(E824&lt;=12000,E824,IF(E824&lt;=32000,ROUNDUP(E824/2,0)+6000,IF(E824&lt;=56000,ROUNDUP(E824/4,0)+14000,28000))))+IF(F824&lt;=0,0,IF(F824&lt;=15000,F824,IF(F824&lt;=40000,ROUNDUP(F824/2,0)+7500,IF(F824&lt;=70000,ROUNDUP(F824/4,0)+17500,35000)))),28000))))</f>
        <v/>
      </c>
      <c r="T824" s="18">
        <f>IF(G824&lt;=0,0,IF(G824&lt;=12000,G824,IF(G824&lt;=32000,ROUNDUP(G824/2,0)+6000,IF(G824&lt;=56000,ROUNDUP(G824/4,0)+14000,28000))))</f>
        <v/>
      </c>
      <c r="U824" s="18">
        <f>IF(I824&lt;=0,IF(H824&lt;=0,0,IF(H824&lt;=12000,H824,IF(H824&lt;=32000,ROUNDUP(H824/2,0)+6000,IF(H824&lt;=56000,ROUNDUP(H824/4,0)+14000,28000)))),IF(H824&lt;=0,IF(I824&lt;=0,0,IF(I824&lt;=15000,I824,IF(I824&lt;=40000,ROUNDUP(I824/2,0)+7500,IF(I824&lt;=70000,ROUNDUP(I824/4,0)+17500,35000)))),MAX(IF(I824&lt;=0,0,IF(I824&lt;=15000,I824,IF(I824&lt;=40000,ROUNDUP(I824/2,0)+7500,IF(I824&lt;=70000,ROUNDUP(I824/4,0)+17500,35000)))),MIN(IF(H824&lt;=0,0,IF(H824&lt;=12000,H824,IF(H824&lt;=32000,ROUNDUP(H824/2,0)+6000,IF(H824&lt;=56000,ROUNDUP(H824/4,0)+14000,28000))))+IF(I824&lt;=0,0,IF(I824&lt;=15000,I824,IF(I824&lt;=40000,ROUNDUP(I824/2,0)+7500,IF(I824&lt;=70000,ROUNDUP(I824/4,0)+17500,35000)))),28000))))</f>
        <v/>
      </c>
      <c r="V824" s="18">
        <f>MIN(70000,S824+T824+U824)</f>
        <v/>
      </c>
      <c r="W824" s="18">
        <f>MAX(0,ROUNDDOWN(M824-J824-N824-K824-0,-3))</f>
        <v/>
      </c>
      <c r="X824" s="18">
        <f>MAX(0,ROUNDDOWN(M824-J824-N824-K824-R824,-3))</f>
        <v/>
      </c>
      <c r="Y824" s="18">
        <f>IF(W824&lt;=0,0,ROUNDDOWN((W824*LOOKUP(W824,{0,1950001,3300001,6950001,9000001,18000001,40000001},{0.05,0.1,0.2,0.23,0.33,0.4,0.45})-LOOKUP(W824,{0,1950001,3300001,6950001,9000001,18000001,40000001},{0,97500,427500,636000,1536000,2796000,4796000}))*1.021,-2))</f>
        <v/>
      </c>
      <c r="Z824" s="18">
        <f>IF(X824&lt;=0,0,ROUNDDOWN((X824*LOOKUP(X824,{0,1950001,3300001,6950001,9000001,18000001,40000001},{0.05,0.1,0.2,0.23,0.33,0.4,0.45})-LOOKUP(X824,{0,1950001,3300001,6950001,9000001,18000001,40000001},{0,97500,427500,636000,1536000,2796000,4796000}))*1.021,-2))</f>
        <v/>
      </c>
      <c r="AA824" s="18">
        <f>MAX(0,ROUNDDOWN(M824-J824-430000-L824-0,-3))</f>
        <v/>
      </c>
      <c r="AB824" s="18">
        <f>MAX(0,ROUNDDOWN(M824-J824-430000-L824-V824,-3))</f>
        <v/>
      </c>
      <c r="AC824" s="18">
        <f>IF(M824&lt;=450000,0,MAX(0,ROUNDDOWN(AA824*0.06-MIN(50000,AA824)*0.03,-2))+MAX(0,ROUNDDOWN(AA824*0.04-MIN(50000,AA824)*0.02,-2)))</f>
        <v/>
      </c>
      <c r="AD824" s="18">
        <f>IF(M824&lt;=450000,0,MAX(0,ROUNDDOWN(AB824*0.06-MIN(50000,AB824)*0.03,-2))+MAX(0,ROUNDDOWN(AB824*0.04-MIN(50000,AB824)*0.02,-2)))</f>
        <v/>
      </c>
      <c r="AE824" s="18">
        <f>Y824-Z824</f>
        <v/>
      </c>
      <c r="AF824" s="18">
        <f>AC824-AD824</f>
        <v/>
      </c>
      <c r="AG824" s="18">
        <f>AE824+AF824</f>
        <v/>
      </c>
      <c r="AH824" s="20">
        <f>IF(W824&lt;=0,0,LOOKUP(W824,{0,1950001,3300001,6950001,9000001,18000001,40000001},{0.05,0.1,0.2,0.23,0.33,0.4,0.45}))</f>
        <v/>
      </c>
    </row>
    <row r="825">
      <c r="A825" t="inlineStr">
        <is>
          <t>1万円刻み 3区分8万円ずつ</t>
        </is>
      </c>
      <c r="B825" s="18">
        <f>'4_1万円刻み'!$A$249</f>
        <v/>
      </c>
      <c r="C825" s="19" t="n">
        <v>2026</v>
      </c>
      <c r="D825" t="inlineStr">
        <is>
          <t>いいえ</t>
        </is>
      </c>
      <c r="E825" s="18" t="n">
        <v>80000</v>
      </c>
      <c r="F825" s="18" t="n">
        <v>0</v>
      </c>
      <c r="G825" s="18" t="n">
        <v>80000</v>
      </c>
      <c r="H825" s="18" t="n">
        <v>80000</v>
      </c>
      <c r="I825" s="18" t="n">
        <v>0</v>
      </c>
      <c r="J825" s="18">
        <f>ROUND(MIN(B825/12,650000)*12*0.0915+MIN(B825/12,1390000)*12*(0.0504+0)+B825*0.005,0)</f>
        <v/>
      </c>
      <c r="K825" s="18" t="n">
        <v>0</v>
      </c>
      <c r="L825" s="18" t="n">
        <v>0</v>
      </c>
      <c r="M825" s="18">
        <f>ROUND(IF(C825&gt;=2026,IF(B825&lt;741000,0,IF(B825&lt;2191000,B825-740000,IF(B825&lt;2193000,1451000,IF(B825&lt;2196000,1453000,IF(B825&lt;2200000,1456000,IF(B825&lt;3600000,ROUNDDOWN(B825/4,-3)*2.8-80000,IF(B825&lt;6600000,ROUNDDOWN(B825/4,-3)*3.2-440000,IF(B825&lt;8500000,ROUNDDOWN(B825*0.9,0)-1100000,B825-1950000)))))))),IF(B825&lt;651000,0,IF(B825&lt;1900000,B825-650000,IF(B825&lt;3600000,ROUNDDOWN(B825/4,-3)*2.8-80000,IF(B825&lt;6600000,ROUNDDOWN(B825/4,-3)*3.2-440000,IF(B825&lt;8500000,ROUNDDOWN(B825*0.9,0)-1100000,B825-1950000)))))),0)</f>
        <v/>
      </c>
      <c r="N825" s="18">
        <f>IF(M825&gt;23500000,NA(),IF(C825&gt;=2026,IF(M825&lt;=4890000,1040000,IF(M825&lt;=6550000,670000,620000)),IF(M825&lt;=1320000,950000,IF(M825&lt;=3360000,880000,IF(M825&lt;=4890000,680000,IF(M825&lt;=6550000,630000,580000))))))</f>
        <v/>
      </c>
      <c r="O825" s="18">
        <f>IF(F825&lt;=0,IF(AND(D825="はい",C825&gt;=2026,C825&lt;=2027),IF(E825&lt;=0,0,IF(E825&lt;=30000,E825,IF(E825&lt;=60000,ROUNDUP(E825/2,0)+15000,IF(E825&lt;=120000,ROUNDUP(E825/4,0)+30000,60000)))),IF(E825&lt;=0,0,IF(E825&lt;=20000,E825,IF(E825&lt;=40000,ROUNDUP(E825/2,0)+10000,IF(E825&lt;=80000,ROUNDUP(E825/4,0)+20000,40000))))),IF(E825&lt;=0,IF(F825&lt;=0,0,IF(F825&lt;=25000,F825,IF(F825&lt;=50000,ROUNDUP(F825/2,0)+12500,IF(F825&lt;=100000,ROUNDUP(F825/4,0)+25000,50000)))),MAX(IF(F825&lt;=0,0,IF(F825&lt;=25000,F825,IF(F825&lt;=50000,ROUNDUP(F825/2,0)+12500,IF(F825&lt;=100000,ROUNDUP(F825/4,0)+25000,50000)))),MIN(IF(AND(D825="はい",C825&gt;=2026,C825&lt;=2027),IF(E825&lt;=0,0,IF(E825&lt;=30000,E825,IF(E825&lt;=60000,ROUNDUP(E825/2,0)+15000,IF(E825&lt;=120000,ROUNDUP(E825/4,0)+30000,60000)))),IF(E825&lt;=0,0,IF(E825&lt;=20000,E825,IF(E825&lt;=40000,ROUNDUP(E825/2,0)+10000,IF(E825&lt;=80000,ROUNDUP(E825/4,0)+20000,40000)))))+IF(F825&lt;=0,0,IF(F825&lt;=25000,F825,IF(F825&lt;=50000,ROUNDUP(F825/2,0)+12500,IF(F825&lt;=100000,ROUNDUP(F825/4,0)+25000,50000)))),IF(AND(D825="はい",C825&gt;=2026,C825&lt;=2027),60000,40000)))))</f>
        <v/>
      </c>
      <c r="P825" s="18">
        <f>IF(G825&lt;=0,0,IF(G825&lt;=20000,G825,IF(G825&lt;=40000,ROUNDUP(G825/2,0)+10000,IF(G825&lt;=80000,ROUNDUP(G825/4,0)+20000,40000))))</f>
        <v/>
      </c>
      <c r="Q825" s="18">
        <f>IF(I825&lt;=0,IF(H825&lt;=0,0,IF(H825&lt;=20000,H825,IF(H825&lt;=40000,ROUNDUP(H825/2,0)+10000,IF(H825&lt;=80000,ROUNDUP(H825/4,0)+20000,40000)))),IF(H825&lt;=0,IF(I825&lt;=0,0,IF(I825&lt;=25000,I825,IF(I825&lt;=50000,ROUNDUP(I825/2,0)+12500,IF(I825&lt;=100000,ROUNDUP(I825/4,0)+25000,50000)))),MAX(IF(I825&lt;=0,0,IF(I825&lt;=25000,I825,IF(I825&lt;=50000,ROUNDUP(I825/2,0)+12500,IF(I825&lt;=100000,ROUNDUP(I825/4,0)+25000,50000)))),MIN(IF(H825&lt;=0,0,IF(H825&lt;=20000,H825,IF(H825&lt;=40000,ROUNDUP(H825/2,0)+10000,IF(H825&lt;=80000,ROUNDUP(H825/4,0)+20000,40000))))+IF(I825&lt;=0,0,IF(I825&lt;=25000,I825,IF(I825&lt;=50000,ROUNDUP(I825/2,0)+12500,IF(I825&lt;=100000,ROUNDUP(I825/4,0)+25000,50000)))),40000))))</f>
        <v/>
      </c>
      <c r="R825" s="18">
        <f>MIN(120000,O825+P825+Q825)</f>
        <v/>
      </c>
      <c r="S825" s="18">
        <f>IF(F825&lt;=0,IF(E825&lt;=0,0,IF(E825&lt;=12000,E825,IF(E825&lt;=32000,ROUNDUP(E825/2,0)+6000,IF(E825&lt;=56000,ROUNDUP(E825/4,0)+14000,28000)))),IF(E825&lt;=0,IF(F825&lt;=0,0,IF(F825&lt;=15000,F825,IF(F825&lt;=40000,ROUNDUP(F825/2,0)+7500,IF(F825&lt;=70000,ROUNDUP(F825/4,0)+17500,35000)))),MAX(IF(F825&lt;=0,0,IF(F825&lt;=15000,F825,IF(F825&lt;=40000,ROUNDUP(F825/2,0)+7500,IF(F825&lt;=70000,ROUNDUP(F825/4,0)+17500,35000)))),MIN(IF(E825&lt;=0,0,IF(E825&lt;=12000,E825,IF(E825&lt;=32000,ROUNDUP(E825/2,0)+6000,IF(E825&lt;=56000,ROUNDUP(E825/4,0)+14000,28000))))+IF(F825&lt;=0,0,IF(F825&lt;=15000,F825,IF(F825&lt;=40000,ROUNDUP(F825/2,0)+7500,IF(F825&lt;=70000,ROUNDUP(F825/4,0)+17500,35000)))),28000))))</f>
        <v/>
      </c>
      <c r="T825" s="18">
        <f>IF(G825&lt;=0,0,IF(G825&lt;=12000,G825,IF(G825&lt;=32000,ROUNDUP(G825/2,0)+6000,IF(G825&lt;=56000,ROUNDUP(G825/4,0)+14000,28000))))</f>
        <v/>
      </c>
      <c r="U825" s="18">
        <f>IF(I825&lt;=0,IF(H825&lt;=0,0,IF(H825&lt;=12000,H825,IF(H825&lt;=32000,ROUNDUP(H825/2,0)+6000,IF(H825&lt;=56000,ROUNDUP(H825/4,0)+14000,28000)))),IF(H825&lt;=0,IF(I825&lt;=0,0,IF(I825&lt;=15000,I825,IF(I825&lt;=40000,ROUNDUP(I825/2,0)+7500,IF(I825&lt;=70000,ROUNDUP(I825/4,0)+17500,35000)))),MAX(IF(I825&lt;=0,0,IF(I825&lt;=15000,I825,IF(I825&lt;=40000,ROUNDUP(I825/2,0)+7500,IF(I825&lt;=70000,ROUNDUP(I825/4,0)+17500,35000)))),MIN(IF(H825&lt;=0,0,IF(H825&lt;=12000,H825,IF(H825&lt;=32000,ROUNDUP(H825/2,0)+6000,IF(H825&lt;=56000,ROUNDUP(H825/4,0)+14000,28000))))+IF(I825&lt;=0,0,IF(I825&lt;=15000,I825,IF(I825&lt;=40000,ROUNDUP(I825/2,0)+7500,IF(I825&lt;=70000,ROUNDUP(I825/4,0)+17500,35000)))),28000))))</f>
        <v/>
      </c>
      <c r="V825" s="18">
        <f>MIN(70000,S825+T825+U825)</f>
        <v/>
      </c>
      <c r="W825" s="18">
        <f>MAX(0,ROUNDDOWN(M825-J825-N825-K825-0,-3))</f>
        <v/>
      </c>
      <c r="X825" s="18">
        <f>MAX(0,ROUNDDOWN(M825-J825-N825-K825-R825,-3))</f>
        <v/>
      </c>
      <c r="Y825" s="18">
        <f>IF(W825&lt;=0,0,ROUNDDOWN((W825*LOOKUP(W825,{0,1950001,3300001,6950001,9000001,18000001,40000001},{0.05,0.1,0.2,0.23,0.33,0.4,0.45})-LOOKUP(W825,{0,1950001,3300001,6950001,9000001,18000001,40000001},{0,97500,427500,636000,1536000,2796000,4796000}))*1.021,-2))</f>
        <v/>
      </c>
      <c r="Z825" s="18">
        <f>IF(X825&lt;=0,0,ROUNDDOWN((X825*LOOKUP(X825,{0,1950001,3300001,6950001,9000001,18000001,40000001},{0.05,0.1,0.2,0.23,0.33,0.4,0.45})-LOOKUP(X825,{0,1950001,3300001,6950001,9000001,18000001,40000001},{0,97500,427500,636000,1536000,2796000,4796000}))*1.021,-2))</f>
        <v/>
      </c>
      <c r="AA825" s="18">
        <f>MAX(0,ROUNDDOWN(M825-J825-430000-L825-0,-3))</f>
        <v/>
      </c>
      <c r="AB825" s="18">
        <f>MAX(0,ROUNDDOWN(M825-J825-430000-L825-V825,-3))</f>
        <v/>
      </c>
      <c r="AC825" s="18">
        <f>IF(M825&lt;=450000,0,MAX(0,ROUNDDOWN(AA825*0.06-MIN(50000,AA825)*0.03,-2))+MAX(0,ROUNDDOWN(AA825*0.04-MIN(50000,AA825)*0.02,-2)))</f>
        <v/>
      </c>
      <c r="AD825" s="18">
        <f>IF(M825&lt;=450000,0,MAX(0,ROUNDDOWN(AB825*0.06-MIN(50000,AB825)*0.03,-2))+MAX(0,ROUNDDOWN(AB825*0.04-MIN(50000,AB825)*0.02,-2)))</f>
        <v/>
      </c>
      <c r="AE825" s="18">
        <f>Y825-Z825</f>
        <v/>
      </c>
      <c r="AF825" s="18">
        <f>AC825-AD825</f>
        <v/>
      </c>
      <c r="AG825" s="18">
        <f>AE825+AF825</f>
        <v/>
      </c>
      <c r="AH825" s="20">
        <f>IF(W825&lt;=0,0,LOOKUP(W825,{0,1950001,3300001,6950001,9000001,18000001,40000001},{0.05,0.1,0.2,0.23,0.33,0.4,0.45}))</f>
        <v/>
      </c>
    </row>
    <row r="826">
      <c r="A826" t="inlineStr">
        <is>
          <t>1万円刻み 一般8万円</t>
        </is>
      </c>
      <c r="B826" s="18">
        <f>'4_1万円刻み'!$A$249</f>
        <v/>
      </c>
      <c r="C826" s="19" t="n">
        <v>2026</v>
      </c>
      <c r="D826" t="inlineStr">
        <is>
          <t>いいえ</t>
        </is>
      </c>
      <c r="E826" s="18" t="n">
        <v>80000</v>
      </c>
      <c r="F826" s="18" t="n">
        <v>0</v>
      </c>
      <c r="G826" s="18" t="n">
        <v>0</v>
      </c>
      <c r="H826" s="18" t="n">
        <v>0</v>
      </c>
      <c r="I826" s="18" t="n">
        <v>0</v>
      </c>
      <c r="J826" s="18">
        <f>ROUND(MIN(B826/12,650000)*12*0.0915+MIN(B826/12,1390000)*12*(0.0504+0)+B826*0.005,0)</f>
        <v/>
      </c>
      <c r="K826" s="18" t="n">
        <v>0</v>
      </c>
      <c r="L826" s="18" t="n">
        <v>0</v>
      </c>
      <c r="M826" s="18">
        <f>ROUND(IF(C826&gt;=2026,IF(B826&lt;741000,0,IF(B826&lt;2191000,B826-740000,IF(B826&lt;2193000,1451000,IF(B826&lt;2196000,1453000,IF(B826&lt;2200000,1456000,IF(B826&lt;3600000,ROUNDDOWN(B826/4,-3)*2.8-80000,IF(B826&lt;6600000,ROUNDDOWN(B826/4,-3)*3.2-440000,IF(B826&lt;8500000,ROUNDDOWN(B826*0.9,0)-1100000,B826-1950000)))))))),IF(B826&lt;651000,0,IF(B826&lt;1900000,B826-650000,IF(B826&lt;3600000,ROUNDDOWN(B826/4,-3)*2.8-80000,IF(B826&lt;6600000,ROUNDDOWN(B826/4,-3)*3.2-440000,IF(B826&lt;8500000,ROUNDDOWN(B826*0.9,0)-1100000,B826-1950000)))))),0)</f>
        <v/>
      </c>
      <c r="N826" s="18">
        <f>IF(M826&gt;23500000,NA(),IF(C826&gt;=2026,IF(M826&lt;=4890000,1040000,IF(M826&lt;=6550000,670000,620000)),IF(M826&lt;=1320000,950000,IF(M826&lt;=3360000,880000,IF(M826&lt;=4890000,680000,IF(M826&lt;=6550000,630000,580000))))))</f>
        <v/>
      </c>
      <c r="O826" s="18">
        <f>IF(F826&lt;=0,IF(AND(D826="はい",C826&gt;=2026,C826&lt;=2027),IF(E826&lt;=0,0,IF(E826&lt;=30000,E826,IF(E826&lt;=60000,ROUNDUP(E826/2,0)+15000,IF(E826&lt;=120000,ROUNDUP(E826/4,0)+30000,60000)))),IF(E826&lt;=0,0,IF(E826&lt;=20000,E826,IF(E826&lt;=40000,ROUNDUP(E826/2,0)+10000,IF(E826&lt;=80000,ROUNDUP(E826/4,0)+20000,40000))))),IF(E826&lt;=0,IF(F826&lt;=0,0,IF(F826&lt;=25000,F826,IF(F826&lt;=50000,ROUNDUP(F826/2,0)+12500,IF(F826&lt;=100000,ROUNDUP(F826/4,0)+25000,50000)))),MAX(IF(F826&lt;=0,0,IF(F826&lt;=25000,F826,IF(F826&lt;=50000,ROUNDUP(F826/2,0)+12500,IF(F826&lt;=100000,ROUNDUP(F826/4,0)+25000,50000)))),MIN(IF(AND(D826="はい",C826&gt;=2026,C826&lt;=2027),IF(E826&lt;=0,0,IF(E826&lt;=30000,E826,IF(E826&lt;=60000,ROUNDUP(E826/2,0)+15000,IF(E826&lt;=120000,ROUNDUP(E826/4,0)+30000,60000)))),IF(E826&lt;=0,0,IF(E826&lt;=20000,E826,IF(E826&lt;=40000,ROUNDUP(E826/2,0)+10000,IF(E826&lt;=80000,ROUNDUP(E826/4,0)+20000,40000)))))+IF(F826&lt;=0,0,IF(F826&lt;=25000,F826,IF(F826&lt;=50000,ROUNDUP(F826/2,0)+12500,IF(F826&lt;=100000,ROUNDUP(F826/4,0)+25000,50000)))),IF(AND(D826="はい",C826&gt;=2026,C826&lt;=2027),60000,40000)))))</f>
        <v/>
      </c>
      <c r="P826" s="18">
        <f>IF(G826&lt;=0,0,IF(G826&lt;=20000,G826,IF(G826&lt;=40000,ROUNDUP(G826/2,0)+10000,IF(G826&lt;=80000,ROUNDUP(G826/4,0)+20000,40000))))</f>
        <v/>
      </c>
      <c r="Q826" s="18">
        <f>IF(I826&lt;=0,IF(H826&lt;=0,0,IF(H826&lt;=20000,H826,IF(H826&lt;=40000,ROUNDUP(H826/2,0)+10000,IF(H826&lt;=80000,ROUNDUP(H826/4,0)+20000,40000)))),IF(H826&lt;=0,IF(I826&lt;=0,0,IF(I826&lt;=25000,I826,IF(I826&lt;=50000,ROUNDUP(I826/2,0)+12500,IF(I826&lt;=100000,ROUNDUP(I826/4,0)+25000,50000)))),MAX(IF(I826&lt;=0,0,IF(I826&lt;=25000,I826,IF(I826&lt;=50000,ROUNDUP(I826/2,0)+12500,IF(I826&lt;=100000,ROUNDUP(I826/4,0)+25000,50000)))),MIN(IF(H826&lt;=0,0,IF(H826&lt;=20000,H826,IF(H826&lt;=40000,ROUNDUP(H826/2,0)+10000,IF(H826&lt;=80000,ROUNDUP(H826/4,0)+20000,40000))))+IF(I826&lt;=0,0,IF(I826&lt;=25000,I826,IF(I826&lt;=50000,ROUNDUP(I826/2,0)+12500,IF(I826&lt;=100000,ROUNDUP(I826/4,0)+25000,50000)))),40000))))</f>
        <v/>
      </c>
      <c r="R826" s="18">
        <f>MIN(120000,O826+P826+Q826)</f>
        <v/>
      </c>
      <c r="S826" s="18">
        <f>IF(F826&lt;=0,IF(E826&lt;=0,0,IF(E826&lt;=12000,E826,IF(E826&lt;=32000,ROUNDUP(E826/2,0)+6000,IF(E826&lt;=56000,ROUNDUP(E826/4,0)+14000,28000)))),IF(E826&lt;=0,IF(F826&lt;=0,0,IF(F826&lt;=15000,F826,IF(F826&lt;=40000,ROUNDUP(F826/2,0)+7500,IF(F826&lt;=70000,ROUNDUP(F826/4,0)+17500,35000)))),MAX(IF(F826&lt;=0,0,IF(F826&lt;=15000,F826,IF(F826&lt;=40000,ROUNDUP(F826/2,0)+7500,IF(F826&lt;=70000,ROUNDUP(F826/4,0)+17500,35000)))),MIN(IF(E826&lt;=0,0,IF(E826&lt;=12000,E826,IF(E826&lt;=32000,ROUNDUP(E826/2,0)+6000,IF(E826&lt;=56000,ROUNDUP(E826/4,0)+14000,28000))))+IF(F826&lt;=0,0,IF(F826&lt;=15000,F826,IF(F826&lt;=40000,ROUNDUP(F826/2,0)+7500,IF(F826&lt;=70000,ROUNDUP(F826/4,0)+17500,35000)))),28000))))</f>
        <v/>
      </c>
      <c r="T826" s="18">
        <f>IF(G826&lt;=0,0,IF(G826&lt;=12000,G826,IF(G826&lt;=32000,ROUNDUP(G826/2,0)+6000,IF(G826&lt;=56000,ROUNDUP(G826/4,0)+14000,28000))))</f>
        <v/>
      </c>
      <c r="U826" s="18">
        <f>IF(I826&lt;=0,IF(H826&lt;=0,0,IF(H826&lt;=12000,H826,IF(H826&lt;=32000,ROUNDUP(H826/2,0)+6000,IF(H826&lt;=56000,ROUNDUP(H826/4,0)+14000,28000)))),IF(H826&lt;=0,IF(I826&lt;=0,0,IF(I826&lt;=15000,I826,IF(I826&lt;=40000,ROUNDUP(I826/2,0)+7500,IF(I826&lt;=70000,ROUNDUP(I826/4,0)+17500,35000)))),MAX(IF(I826&lt;=0,0,IF(I826&lt;=15000,I826,IF(I826&lt;=40000,ROUNDUP(I826/2,0)+7500,IF(I826&lt;=70000,ROUNDUP(I826/4,0)+17500,35000)))),MIN(IF(H826&lt;=0,0,IF(H826&lt;=12000,H826,IF(H826&lt;=32000,ROUNDUP(H826/2,0)+6000,IF(H826&lt;=56000,ROUNDUP(H826/4,0)+14000,28000))))+IF(I826&lt;=0,0,IF(I826&lt;=15000,I826,IF(I826&lt;=40000,ROUNDUP(I826/2,0)+7500,IF(I826&lt;=70000,ROUNDUP(I826/4,0)+17500,35000)))),28000))))</f>
        <v/>
      </c>
      <c r="V826" s="18">
        <f>MIN(70000,S826+T826+U826)</f>
        <v/>
      </c>
      <c r="W826" s="18">
        <f>MAX(0,ROUNDDOWN(M826-J826-N826-K826-0,-3))</f>
        <v/>
      </c>
      <c r="X826" s="18">
        <f>MAX(0,ROUNDDOWN(M826-J826-N826-K826-R826,-3))</f>
        <v/>
      </c>
      <c r="Y826" s="18">
        <f>IF(W826&lt;=0,0,ROUNDDOWN((W826*LOOKUP(W826,{0,1950001,3300001,6950001,9000001,18000001,40000001},{0.05,0.1,0.2,0.23,0.33,0.4,0.45})-LOOKUP(W826,{0,1950001,3300001,6950001,9000001,18000001,40000001},{0,97500,427500,636000,1536000,2796000,4796000}))*1.021,-2))</f>
        <v/>
      </c>
      <c r="Z826" s="18">
        <f>IF(X826&lt;=0,0,ROUNDDOWN((X826*LOOKUP(X826,{0,1950001,3300001,6950001,9000001,18000001,40000001},{0.05,0.1,0.2,0.23,0.33,0.4,0.45})-LOOKUP(X826,{0,1950001,3300001,6950001,9000001,18000001,40000001},{0,97500,427500,636000,1536000,2796000,4796000}))*1.021,-2))</f>
        <v/>
      </c>
      <c r="AA826" s="18">
        <f>MAX(0,ROUNDDOWN(M826-J826-430000-L826-0,-3))</f>
        <v/>
      </c>
      <c r="AB826" s="18">
        <f>MAX(0,ROUNDDOWN(M826-J826-430000-L826-V826,-3))</f>
        <v/>
      </c>
      <c r="AC826" s="18">
        <f>IF(M826&lt;=450000,0,MAX(0,ROUNDDOWN(AA826*0.06-MIN(50000,AA826)*0.03,-2))+MAX(0,ROUNDDOWN(AA826*0.04-MIN(50000,AA826)*0.02,-2)))</f>
        <v/>
      </c>
      <c r="AD826" s="18">
        <f>IF(M826&lt;=450000,0,MAX(0,ROUNDDOWN(AB826*0.06-MIN(50000,AB826)*0.03,-2))+MAX(0,ROUNDDOWN(AB826*0.04-MIN(50000,AB826)*0.02,-2)))</f>
        <v/>
      </c>
      <c r="AE826" s="18">
        <f>Y826-Z826</f>
        <v/>
      </c>
      <c r="AF826" s="18">
        <f>AC826-AD826</f>
        <v/>
      </c>
      <c r="AG826" s="18">
        <f>AE826+AF826</f>
        <v/>
      </c>
      <c r="AH826" s="20">
        <f>IF(W826&lt;=0,0,LOOKUP(W826,{0,1950001,3300001,6950001,9000001,18000001,40000001},{0.05,0.1,0.2,0.23,0.33,0.4,0.45}))</f>
        <v/>
      </c>
    </row>
    <row r="827">
      <c r="A827" t="inlineStr">
        <is>
          <t>1万円刻み 特例あり一般12万円</t>
        </is>
      </c>
      <c r="B827" s="18">
        <f>'4_1万円刻み'!$A$249</f>
        <v/>
      </c>
      <c r="C827" s="19" t="n">
        <v>2026</v>
      </c>
      <c r="D827" t="inlineStr">
        <is>
          <t>はい</t>
        </is>
      </c>
      <c r="E827" s="18" t="n">
        <v>120000</v>
      </c>
      <c r="F827" s="18" t="n">
        <v>0</v>
      </c>
      <c r="G827" s="18" t="n">
        <v>0</v>
      </c>
      <c r="H827" s="18" t="n">
        <v>0</v>
      </c>
      <c r="I827" s="18" t="n">
        <v>0</v>
      </c>
      <c r="J827" s="18">
        <f>ROUND(MIN(B827/12,650000)*12*0.0915+MIN(B827/12,1390000)*12*(0.0504+0)+B827*0.005,0)</f>
        <v/>
      </c>
      <c r="K827" s="18" t="n">
        <v>0</v>
      </c>
      <c r="L827" s="18" t="n">
        <v>0</v>
      </c>
      <c r="M827" s="18">
        <f>ROUND(IF(C827&gt;=2026,IF(B827&lt;741000,0,IF(B827&lt;2191000,B827-740000,IF(B827&lt;2193000,1451000,IF(B827&lt;2196000,1453000,IF(B827&lt;2200000,1456000,IF(B827&lt;3600000,ROUNDDOWN(B827/4,-3)*2.8-80000,IF(B827&lt;6600000,ROUNDDOWN(B827/4,-3)*3.2-440000,IF(B827&lt;8500000,ROUNDDOWN(B827*0.9,0)-1100000,B827-1950000)))))))),IF(B827&lt;651000,0,IF(B827&lt;1900000,B827-650000,IF(B827&lt;3600000,ROUNDDOWN(B827/4,-3)*2.8-80000,IF(B827&lt;6600000,ROUNDDOWN(B827/4,-3)*3.2-440000,IF(B827&lt;8500000,ROUNDDOWN(B827*0.9,0)-1100000,B827-1950000)))))),0)</f>
        <v/>
      </c>
      <c r="N827" s="18">
        <f>IF(M827&gt;23500000,NA(),IF(C827&gt;=2026,IF(M827&lt;=4890000,1040000,IF(M827&lt;=6550000,670000,620000)),IF(M827&lt;=1320000,950000,IF(M827&lt;=3360000,880000,IF(M827&lt;=4890000,680000,IF(M827&lt;=6550000,630000,580000))))))</f>
        <v/>
      </c>
      <c r="O827" s="18">
        <f>IF(F827&lt;=0,IF(AND(D827="はい",C827&gt;=2026,C827&lt;=2027),IF(E827&lt;=0,0,IF(E827&lt;=30000,E827,IF(E827&lt;=60000,ROUNDUP(E827/2,0)+15000,IF(E827&lt;=120000,ROUNDUP(E827/4,0)+30000,60000)))),IF(E827&lt;=0,0,IF(E827&lt;=20000,E827,IF(E827&lt;=40000,ROUNDUP(E827/2,0)+10000,IF(E827&lt;=80000,ROUNDUP(E827/4,0)+20000,40000))))),IF(E827&lt;=0,IF(F827&lt;=0,0,IF(F827&lt;=25000,F827,IF(F827&lt;=50000,ROUNDUP(F827/2,0)+12500,IF(F827&lt;=100000,ROUNDUP(F827/4,0)+25000,50000)))),MAX(IF(F827&lt;=0,0,IF(F827&lt;=25000,F827,IF(F827&lt;=50000,ROUNDUP(F827/2,0)+12500,IF(F827&lt;=100000,ROUNDUP(F827/4,0)+25000,50000)))),MIN(IF(AND(D827="はい",C827&gt;=2026,C827&lt;=2027),IF(E827&lt;=0,0,IF(E827&lt;=30000,E827,IF(E827&lt;=60000,ROUNDUP(E827/2,0)+15000,IF(E827&lt;=120000,ROUNDUP(E827/4,0)+30000,60000)))),IF(E827&lt;=0,0,IF(E827&lt;=20000,E827,IF(E827&lt;=40000,ROUNDUP(E827/2,0)+10000,IF(E827&lt;=80000,ROUNDUP(E827/4,0)+20000,40000)))))+IF(F827&lt;=0,0,IF(F827&lt;=25000,F827,IF(F827&lt;=50000,ROUNDUP(F827/2,0)+12500,IF(F827&lt;=100000,ROUNDUP(F827/4,0)+25000,50000)))),IF(AND(D827="はい",C827&gt;=2026,C827&lt;=2027),60000,40000)))))</f>
        <v/>
      </c>
      <c r="P827" s="18">
        <f>IF(G827&lt;=0,0,IF(G827&lt;=20000,G827,IF(G827&lt;=40000,ROUNDUP(G827/2,0)+10000,IF(G827&lt;=80000,ROUNDUP(G827/4,0)+20000,40000))))</f>
        <v/>
      </c>
      <c r="Q827" s="18">
        <f>IF(I827&lt;=0,IF(H827&lt;=0,0,IF(H827&lt;=20000,H827,IF(H827&lt;=40000,ROUNDUP(H827/2,0)+10000,IF(H827&lt;=80000,ROUNDUP(H827/4,0)+20000,40000)))),IF(H827&lt;=0,IF(I827&lt;=0,0,IF(I827&lt;=25000,I827,IF(I827&lt;=50000,ROUNDUP(I827/2,0)+12500,IF(I827&lt;=100000,ROUNDUP(I827/4,0)+25000,50000)))),MAX(IF(I827&lt;=0,0,IF(I827&lt;=25000,I827,IF(I827&lt;=50000,ROUNDUP(I827/2,0)+12500,IF(I827&lt;=100000,ROUNDUP(I827/4,0)+25000,50000)))),MIN(IF(H827&lt;=0,0,IF(H827&lt;=20000,H827,IF(H827&lt;=40000,ROUNDUP(H827/2,0)+10000,IF(H827&lt;=80000,ROUNDUP(H827/4,0)+20000,40000))))+IF(I827&lt;=0,0,IF(I827&lt;=25000,I827,IF(I827&lt;=50000,ROUNDUP(I827/2,0)+12500,IF(I827&lt;=100000,ROUNDUP(I827/4,0)+25000,50000)))),40000))))</f>
        <v/>
      </c>
      <c r="R827" s="18">
        <f>MIN(120000,O827+P827+Q827)</f>
        <v/>
      </c>
      <c r="S827" s="18">
        <f>IF(F827&lt;=0,IF(E827&lt;=0,0,IF(E827&lt;=12000,E827,IF(E827&lt;=32000,ROUNDUP(E827/2,0)+6000,IF(E827&lt;=56000,ROUNDUP(E827/4,0)+14000,28000)))),IF(E827&lt;=0,IF(F827&lt;=0,0,IF(F827&lt;=15000,F827,IF(F827&lt;=40000,ROUNDUP(F827/2,0)+7500,IF(F827&lt;=70000,ROUNDUP(F827/4,0)+17500,35000)))),MAX(IF(F827&lt;=0,0,IF(F827&lt;=15000,F827,IF(F827&lt;=40000,ROUNDUP(F827/2,0)+7500,IF(F827&lt;=70000,ROUNDUP(F827/4,0)+17500,35000)))),MIN(IF(E827&lt;=0,0,IF(E827&lt;=12000,E827,IF(E827&lt;=32000,ROUNDUP(E827/2,0)+6000,IF(E827&lt;=56000,ROUNDUP(E827/4,0)+14000,28000))))+IF(F827&lt;=0,0,IF(F827&lt;=15000,F827,IF(F827&lt;=40000,ROUNDUP(F827/2,0)+7500,IF(F827&lt;=70000,ROUNDUP(F827/4,0)+17500,35000)))),28000))))</f>
        <v/>
      </c>
      <c r="T827" s="18">
        <f>IF(G827&lt;=0,0,IF(G827&lt;=12000,G827,IF(G827&lt;=32000,ROUNDUP(G827/2,0)+6000,IF(G827&lt;=56000,ROUNDUP(G827/4,0)+14000,28000))))</f>
        <v/>
      </c>
      <c r="U827" s="18">
        <f>IF(I827&lt;=0,IF(H827&lt;=0,0,IF(H827&lt;=12000,H827,IF(H827&lt;=32000,ROUNDUP(H827/2,0)+6000,IF(H827&lt;=56000,ROUNDUP(H827/4,0)+14000,28000)))),IF(H827&lt;=0,IF(I827&lt;=0,0,IF(I827&lt;=15000,I827,IF(I827&lt;=40000,ROUNDUP(I827/2,0)+7500,IF(I827&lt;=70000,ROUNDUP(I827/4,0)+17500,35000)))),MAX(IF(I827&lt;=0,0,IF(I827&lt;=15000,I827,IF(I827&lt;=40000,ROUNDUP(I827/2,0)+7500,IF(I827&lt;=70000,ROUNDUP(I827/4,0)+17500,35000)))),MIN(IF(H827&lt;=0,0,IF(H827&lt;=12000,H827,IF(H827&lt;=32000,ROUNDUP(H827/2,0)+6000,IF(H827&lt;=56000,ROUNDUP(H827/4,0)+14000,28000))))+IF(I827&lt;=0,0,IF(I827&lt;=15000,I827,IF(I827&lt;=40000,ROUNDUP(I827/2,0)+7500,IF(I827&lt;=70000,ROUNDUP(I827/4,0)+17500,35000)))),28000))))</f>
        <v/>
      </c>
      <c r="V827" s="18">
        <f>MIN(70000,S827+T827+U827)</f>
        <v/>
      </c>
      <c r="W827" s="18">
        <f>MAX(0,ROUNDDOWN(M827-J827-N827-K827-0,-3))</f>
        <v/>
      </c>
      <c r="X827" s="18">
        <f>MAX(0,ROUNDDOWN(M827-J827-N827-K827-R827,-3))</f>
        <v/>
      </c>
      <c r="Y827" s="18">
        <f>IF(W827&lt;=0,0,ROUNDDOWN((W827*LOOKUP(W827,{0,1950001,3300001,6950001,9000001,18000001,40000001},{0.05,0.1,0.2,0.23,0.33,0.4,0.45})-LOOKUP(W827,{0,1950001,3300001,6950001,9000001,18000001,40000001},{0,97500,427500,636000,1536000,2796000,4796000}))*1.021,-2))</f>
        <v/>
      </c>
      <c r="Z827" s="18">
        <f>IF(X827&lt;=0,0,ROUNDDOWN((X827*LOOKUP(X827,{0,1950001,3300001,6950001,9000001,18000001,40000001},{0.05,0.1,0.2,0.23,0.33,0.4,0.45})-LOOKUP(X827,{0,1950001,3300001,6950001,9000001,18000001,40000001},{0,97500,427500,636000,1536000,2796000,4796000}))*1.021,-2))</f>
        <v/>
      </c>
      <c r="AA827" s="18">
        <f>MAX(0,ROUNDDOWN(M827-J827-430000-L827-0,-3))</f>
        <v/>
      </c>
      <c r="AB827" s="18">
        <f>MAX(0,ROUNDDOWN(M827-J827-430000-L827-V827,-3))</f>
        <v/>
      </c>
      <c r="AC827" s="18">
        <f>IF(M827&lt;=450000,0,MAX(0,ROUNDDOWN(AA827*0.06-MIN(50000,AA827)*0.03,-2))+MAX(0,ROUNDDOWN(AA827*0.04-MIN(50000,AA827)*0.02,-2)))</f>
        <v/>
      </c>
      <c r="AD827" s="18">
        <f>IF(M827&lt;=450000,0,MAX(0,ROUNDDOWN(AB827*0.06-MIN(50000,AB827)*0.03,-2))+MAX(0,ROUNDDOWN(AB827*0.04-MIN(50000,AB827)*0.02,-2)))</f>
        <v/>
      </c>
      <c r="AE827" s="18">
        <f>Y827-Z827</f>
        <v/>
      </c>
      <c r="AF827" s="18">
        <f>AC827-AD827</f>
        <v/>
      </c>
      <c r="AG827" s="18">
        <f>AE827+AF827</f>
        <v/>
      </c>
      <c r="AH827" s="20">
        <f>IF(W827&lt;=0,0,LOOKUP(W827,{0,1950001,3300001,6950001,9000001,18000001,40000001},{0.05,0.1,0.2,0.23,0.33,0.4,0.45}))</f>
        <v/>
      </c>
    </row>
    <row r="828">
      <c r="A828" t="inlineStr">
        <is>
          <t>1万円刻み 3区分8万円ずつ</t>
        </is>
      </c>
      <c r="B828" s="18">
        <f>'4_1万円刻み'!$A$250</f>
        <v/>
      </c>
      <c r="C828" s="19" t="n">
        <v>2026</v>
      </c>
      <c r="D828" t="inlineStr">
        <is>
          <t>いいえ</t>
        </is>
      </c>
      <c r="E828" s="18" t="n">
        <v>80000</v>
      </c>
      <c r="F828" s="18" t="n">
        <v>0</v>
      </c>
      <c r="G828" s="18" t="n">
        <v>80000</v>
      </c>
      <c r="H828" s="18" t="n">
        <v>80000</v>
      </c>
      <c r="I828" s="18" t="n">
        <v>0</v>
      </c>
      <c r="J828" s="18">
        <f>ROUND(MIN(B828/12,650000)*12*0.0915+MIN(B828/12,1390000)*12*(0.0504+0)+B828*0.005,0)</f>
        <v/>
      </c>
      <c r="K828" s="18" t="n">
        <v>0</v>
      </c>
      <c r="L828" s="18" t="n">
        <v>0</v>
      </c>
      <c r="M828" s="18">
        <f>ROUND(IF(C828&gt;=2026,IF(B828&lt;741000,0,IF(B828&lt;2191000,B828-740000,IF(B828&lt;2193000,1451000,IF(B828&lt;2196000,1453000,IF(B828&lt;2200000,1456000,IF(B828&lt;3600000,ROUNDDOWN(B828/4,-3)*2.8-80000,IF(B828&lt;6600000,ROUNDDOWN(B828/4,-3)*3.2-440000,IF(B828&lt;8500000,ROUNDDOWN(B828*0.9,0)-1100000,B828-1950000)))))))),IF(B828&lt;651000,0,IF(B828&lt;1900000,B828-650000,IF(B828&lt;3600000,ROUNDDOWN(B828/4,-3)*2.8-80000,IF(B828&lt;6600000,ROUNDDOWN(B828/4,-3)*3.2-440000,IF(B828&lt;8500000,ROUNDDOWN(B828*0.9,0)-1100000,B828-1950000)))))),0)</f>
        <v/>
      </c>
      <c r="N828" s="18">
        <f>IF(M828&gt;23500000,NA(),IF(C828&gt;=2026,IF(M828&lt;=4890000,1040000,IF(M828&lt;=6550000,670000,620000)),IF(M828&lt;=1320000,950000,IF(M828&lt;=3360000,880000,IF(M828&lt;=4890000,680000,IF(M828&lt;=6550000,630000,580000))))))</f>
        <v/>
      </c>
      <c r="O828" s="18">
        <f>IF(F828&lt;=0,IF(AND(D828="はい",C828&gt;=2026,C828&lt;=2027),IF(E828&lt;=0,0,IF(E828&lt;=30000,E828,IF(E828&lt;=60000,ROUNDUP(E828/2,0)+15000,IF(E828&lt;=120000,ROUNDUP(E828/4,0)+30000,60000)))),IF(E828&lt;=0,0,IF(E828&lt;=20000,E828,IF(E828&lt;=40000,ROUNDUP(E828/2,0)+10000,IF(E828&lt;=80000,ROUNDUP(E828/4,0)+20000,40000))))),IF(E828&lt;=0,IF(F828&lt;=0,0,IF(F828&lt;=25000,F828,IF(F828&lt;=50000,ROUNDUP(F828/2,0)+12500,IF(F828&lt;=100000,ROUNDUP(F828/4,0)+25000,50000)))),MAX(IF(F828&lt;=0,0,IF(F828&lt;=25000,F828,IF(F828&lt;=50000,ROUNDUP(F828/2,0)+12500,IF(F828&lt;=100000,ROUNDUP(F828/4,0)+25000,50000)))),MIN(IF(AND(D828="はい",C828&gt;=2026,C828&lt;=2027),IF(E828&lt;=0,0,IF(E828&lt;=30000,E828,IF(E828&lt;=60000,ROUNDUP(E828/2,0)+15000,IF(E828&lt;=120000,ROUNDUP(E828/4,0)+30000,60000)))),IF(E828&lt;=0,0,IF(E828&lt;=20000,E828,IF(E828&lt;=40000,ROUNDUP(E828/2,0)+10000,IF(E828&lt;=80000,ROUNDUP(E828/4,0)+20000,40000)))))+IF(F828&lt;=0,0,IF(F828&lt;=25000,F828,IF(F828&lt;=50000,ROUNDUP(F828/2,0)+12500,IF(F828&lt;=100000,ROUNDUP(F828/4,0)+25000,50000)))),IF(AND(D828="はい",C828&gt;=2026,C828&lt;=2027),60000,40000)))))</f>
        <v/>
      </c>
      <c r="P828" s="18">
        <f>IF(G828&lt;=0,0,IF(G828&lt;=20000,G828,IF(G828&lt;=40000,ROUNDUP(G828/2,0)+10000,IF(G828&lt;=80000,ROUNDUP(G828/4,0)+20000,40000))))</f>
        <v/>
      </c>
      <c r="Q828" s="18">
        <f>IF(I828&lt;=0,IF(H828&lt;=0,0,IF(H828&lt;=20000,H828,IF(H828&lt;=40000,ROUNDUP(H828/2,0)+10000,IF(H828&lt;=80000,ROUNDUP(H828/4,0)+20000,40000)))),IF(H828&lt;=0,IF(I828&lt;=0,0,IF(I828&lt;=25000,I828,IF(I828&lt;=50000,ROUNDUP(I828/2,0)+12500,IF(I828&lt;=100000,ROUNDUP(I828/4,0)+25000,50000)))),MAX(IF(I828&lt;=0,0,IF(I828&lt;=25000,I828,IF(I828&lt;=50000,ROUNDUP(I828/2,0)+12500,IF(I828&lt;=100000,ROUNDUP(I828/4,0)+25000,50000)))),MIN(IF(H828&lt;=0,0,IF(H828&lt;=20000,H828,IF(H828&lt;=40000,ROUNDUP(H828/2,0)+10000,IF(H828&lt;=80000,ROUNDUP(H828/4,0)+20000,40000))))+IF(I828&lt;=0,0,IF(I828&lt;=25000,I828,IF(I828&lt;=50000,ROUNDUP(I828/2,0)+12500,IF(I828&lt;=100000,ROUNDUP(I828/4,0)+25000,50000)))),40000))))</f>
        <v/>
      </c>
      <c r="R828" s="18">
        <f>MIN(120000,O828+P828+Q828)</f>
        <v/>
      </c>
      <c r="S828" s="18">
        <f>IF(F828&lt;=0,IF(E828&lt;=0,0,IF(E828&lt;=12000,E828,IF(E828&lt;=32000,ROUNDUP(E828/2,0)+6000,IF(E828&lt;=56000,ROUNDUP(E828/4,0)+14000,28000)))),IF(E828&lt;=0,IF(F828&lt;=0,0,IF(F828&lt;=15000,F828,IF(F828&lt;=40000,ROUNDUP(F828/2,0)+7500,IF(F828&lt;=70000,ROUNDUP(F828/4,0)+17500,35000)))),MAX(IF(F828&lt;=0,0,IF(F828&lt;=15000,F828,IF(F828&lt;=40000,ROUNDUP(F828/2,0)+7500,IF(F828&lt;=70000,ROUNDUP(F828/4,0)+17500,35000)))),MIN(IF(E828&lt;=0,0,IF(E828&lt;=12000,E828,IF(E828&lt;=32000,ROUNDUP(E828/2,0)+6000,IF(E828&lt;=56000,ROUNDUP(E828/4,0)+14000,28000))))+IF(F828&lt;=0,0,IF(F828&lt;=15000,F828,IF(F828&lt;=40000,ROUNDUP(F828/2,0)+7500,IF(F828&lt;=70000,ROUNDUP(F828/4,0)+17500,35000)))),28000))))</f>
        <v/>
      </c>
      <c r="T828" s="18">
        <f>IF(G828&lt;=0,0,IF(G828&lt;=12000,G828,IF(G828&lt;=32000,ROUNDUP(G828/2,0)+6000,IF(G828&lt;=56000,ROUNDUP(G828/4,0)+14000,28000))))</f>
        <v/>
      </c>
      <c r="U828" s="18">
        <f>IF(I828&lt;=0,IF(H828&lt;=0,0,IF(H828&lt;=12000,H828,IF(H828&lt;=32000,ROUNDUP(H828/2,0)+6000,IF(H828&lt;=56000,ROUNDUP(H828/4,0)+14000,28000)))),IF(H828&lt;=0,IF(I828&lt;=0,0,IF(I828&lt;=15000,I828,IF(I828&lt;=40000,ROUNDUP(I828/2,0)+7500,IF(I828&lt;=70000,ROUNDUP(I828/4,0)+17500,35000)))),MAX(IF(I828&lt;=0,0,IF(I828&lt;=15000,I828,IF(I828&lt;=40000,ROUNDUP(I828/2,0)+7500,IF(I828&lt;=70000,ROUNDUP(I828/4,0)+17500,35000)))),MIN(IF(H828&lt;=0,0,IF(H828&lt;=12000,H828,IF(H828&lt;=32000,ROUNDUP(H828/2,0)+6000,IF(H828&lt;=56000,ROUNDUP(H828/4,0)+14000,28000))))+IF(I828&lt;=0,0,IF(I828&lt;=15000,I828,IF(I828&lt;=40000,ROUNDUP(I828/2,0)+7500,IF(I828&lt;=70000,ROUNDUP(I828/4,0)+17500,35000)))),28000))))</f>
        <v/>
      </c>
      <c r="V828" s="18">
        <f>MIN(70000,S828+T828+U828)</f>
        <v/>
      </c>
      <c r="W828" s="18">
        <f>MAX(0,ROUNDDOWN(M828-J828-N828-K828-0,-3))</f>
        <v/>
      </c>
      <c r="X828" s="18">
        <f>MAX(0,ROUNDDOWN(M828-J828-N828-K828-R828,-3))</f>
        <v/>
      </c>
      <c r="Y828" s="18">
        <f>IF(W828&lt;=0,0,ROUNDDOWN((W828*LOOKUP(W828,{0,1950001,3300001,6950001,9000001,18000001,40000001},{0.05,0.1,0.2,0.23,0.33,0.4,0.45})-LOOKUP(W828,{0,1950001,3300001,6950001,9000001,18000001,40000001},{0,97500,427500,636000,1536000,2796000,4796000}))*1.021,-2))</f>
        <v/>
      </c>
      <c r="Z828" s="18">
        <f>IF(X828&lt;=0,0,ROUNDDOWN((X828*LOOKUP(X828,{0,1950001,3300001,6950001,9000001,18000001,40000001},{0.05,0.1,0.2,0.23,0.33,0.4,0.45})-LOOKUP(X828,{0,1950001,3300001,6950001,9000001,18000001,40000001},{0,97500,427500,636000,1536000,2796000,4796000}))*1.021,-2))</f>
        <v/>
      </c>
      <c r="AA828" s="18">
        <f>MAX(0,ROUNDDOWN(M828-J828-430000-L828-0,-3))</f>
        <v/>
      </c>
      <c r="AB828" s="18">
        <f>MAX(0,ROUNDDOWN(M828-J828-430000-L828-V828,-3))</f>
        <v/>
      </c>
      <c r="AC828" s="18">
        <f>IF(M828&lt;=450000,0,MAX(0,ROUNDDOWN(AA828*0.06-MIN(50000,AA828)*0.03,-2))+MAX(0,ROUNDDOWN(AA828*0.04-MIN(50000,AA828)*0.02,-2)))</f>
        <v/>
      </c>
      <c r="AD828" s="18">
        <f>IF(M828&lt;=450000,0,MAX(0,ROUNDDOWN(AB828*0.06-MIN(50000,AB828)*0.03,-2))+MAX(0,ROUNDDOWN(AB828*0.04-MIN(50000,AB828)*0.02,-2)))</f>
        <v/>
      </c>
      <c r="AE828" s="18">
        <f>Y828-Z828</f>
        <v/>
      </c>
      <c r="AF828" s="18">
        <f>AC828-AD828</f>
        <v/>
      </c>
      <c r="AG828" s="18">
        <f>AE828+AF828</f>
        <v/>
      </c>
      <c r="AH828" s="20">
        <f>IF(W828&lt;=0,0,LOOKUP(W828,{0,1950001,3300001,6950001,9000001,18000001,40000001},{0.05,0.1,0.2,0.23,0.33,0.4,0.45}))</f>
        <v/>
      </c>
    </row>
    <row r="829">
      <c r="A829" t="inlineStr">
        <is>
          <t>1万円刻み 一般8万円</t>
        </is>
      </c>
      <c r="B829" s="18">
        <f>'4_1万円刻み'!$A$250</f>
        <v/>
      </c>
      <c r="C829" s="19" t="n">
        <v>2026</v>
      </c>
      <c r="D829" t="inlineStr">
        <is>
          <t>いいえ</t>
        </is>
      </c>
      <c r="E829" s="18" t="n">
        <v>80000</v>
      </c>
      <c r="F829" s="18" t="n">
        <v>0</v>
      </c>
      <c r="G829" s="18" t="n">
        <v>0</v>
      </c>
      <c r="H829" s="18" t="n">
        <v>0</v>
      </c>
      <c r="I829" s="18" t="n">
        <v>0</v>
      </c>
      <c r="J829" s="18">
        <f>ROUND(MIN(B829/12,650000)*12*0.0915+MIN(B829/12,1390000)*12*(0.0504+0)+B829*0.005,0)</f>
        <v/>
      </c>
      <c r="K829" s="18" t="n">
        <v>0</v>
      </c>
      <c r="L829" s="18" t="n">
        <v>0</v>
      </c>
      <c r="M829" s="18">
        <f>ROUND(IF(C829&gt;=2026,IF(B829&lt;741000,0,IF(B829&lt;2191000,B829-740000,IF(B829&lt;2193000,1451000,IF(B829&lt;2196000,1453000,IF(B829&lt;2200000,1456000,IF(B829&lt;3600000,ROUNDDOWN(B829/4,-3)*2.8-80000,IF(B829&lt;6600000,ROUNDDOWN(B829/4,-3)*3.2-440000,IF(B829&lt;8500000,ROUNDDOWN(B829*0.9,0)-1100000,B829-1950000)))))))),IF(B829&lt;651000,0,IF(B829&lt;1900000,B829-650000,IF(B829&lt;3600000,ROUNDDOWN(B829/4,-3)*2.8-80000,IF(B829&lt;6600000,ROUNDDOWN(B829/4,-3)*3.2-440000,IF(B829&lt;8500000,ROUNDDOWN(B829*0.9,0)-1100000,B829-1950000)))))),0)</f>
        <v/>
      </c>
      <c r="N829" s="18">
        <f>IF(M829&gt;23500000,NA(),IF(C829&gt;=2026,IF(M829&lt;=4890000,1040000,IF(M829&lt;=6550000,670000,620000)),IF(M829&lt;=1320000,950000,IF(M829&lt;=3360000,880000,IF(M829&lt;=4890000,680000,IF(M829&lt;=6550000,630000,580000))))))</f>
        <v/>
      </c>
      <c r="O829" s="18">
        <f>IF(F829&lt;=0,IF(AND(D829="はい",C829&gt;=2026,C829&lt;=2027),IF(E829&lt;=0,0,IF(E829&lt;=30000,E829,IF(E829&lt;=60000,ROUNDUP(E829/2,0)+15000,IF(E829&lt;=120000,ROUNDUP(E829/4,0)+30000,60000)))),IF(E829&lt;=0,0,IF(E829&lt;=20000,E829,IF(E829&lt;=40000,ROUNDUP(E829/2,0)+10000,IF(E829&lt;=80000,ROUNDUP(E829/4,0)+20000,40000))))),IF(E829&lt;=0,IF(F829&lt;=0,0,IF(F829&lt;=25000,F829,IF(F829&lt;=50000,ROUNDUP(F829/2,0)+12500,IF(F829&lt;=100000,ROUNDUP(F829/4,0)+25000,50000)))),MAX(IF(F829&lt;=0,0,IF(F829&lt;=25000,F829,IF(F829&lt;=50000,ROUNDUP(F829/2,0)+12500,IF(F829&lt;=100000,ROUNDUP(F829/4,0)+25000,50000)))),MIN(IF(AND(D829="はい",C829&gt;=2026,C829&lt;=2027),IF(E829&lt;=0,0,IF(E829&lt;=30000,E829,IF(E829&lt;=60000,ROUNDUP(E829/2,0)+15000,IF(E829&lt;=120000,ROUNDUP(E829/4,0)+30000,60000)))),IF(E829&lt;=0,0,IF(E829&lt;=20000,E829,IF(E829&lt;=40000,ROUNDUP(E829/2,0)+10000,IF(E829&lt;=80000,ROUNDUP(E829/4,0)+20000,40000)))))+IF(F829&lt;=0,0,IF(F829&lt;=25000,F829,IF(F829&lt;=50000,ROUNDUP(F829/2,0)+12500,IF(F829&lt;=100000,ROUNDUP(F829/4,0)+25000,50000)))),IF(AND(D829="はい",C829&gt;=2026,C829&lt;=2027),60000,40000)))))</f>
        <v/>
      </c>
      <c r="P829" s="18">
        <f>IF(G829&lt;=0,0,IF(G829&lt;=20000,G829,IF(G829&lt;=40000,ROUNDUP(G829/2,0)+10000,IF(G829&lt;=80000,ROUNDUP(G829/4,0)+20000,40000))))</f>
        <v/>
      </c>
      <c r="Q829" s="18">
        <f>IF(I829&lt;=0,IF(H829&lt;=0,0,IF(H829&lt;=20000,H829,IF(H829&lt;=40000,ROUNDUP(H829/2,0)+10000,IF(H829&lt;=80000,ROUNDUP(H829/4,0)+20000,40000)))),IF(H829&lt;=0,IF(I829&lt;=0,0,IF(I829&lt;=25000,I829,IF(I829&lt;=50000,ROUNDUP(I829/2,0)+12500,IF(I829&lt;=100000,ROUNDUP(I829/4,0)+25000,50000)))),MAX(IF(I829&lt;=0,0,IF(I829&lt;=25000,I829,IF(I829&lt;=50000,ROUNDUP(I829/2,0)+12500,IF(I829&lt;=100000,ROUNDUP(I829/4,0)+25000,50000)))),MIN(IF(H829&lt;=0,0,IF(H829&lt;=20000,H829,IF(H829&lt;=40000,ROUNDUP(H829/2,0)+10000,IF(H829&lt;=80000,ROUNDUP(H829/4,0)+20000,40000))))+IF(I829&lt;=0,0,IF(I829&lt;=25000,I829,IF(I829&lt;=50000,ROUNDUP(I829/2,0)+12500,IF(I829&lt;=100000,ROUNDUP(I829/4,0)+25000,50000)))),40000))))</f>
        <v/>
      </c>
      <c r="R829" s="18">
        <f>MIN(120000,O829+P829+Q829)</f>
        <v/>
      </c>
      <c r="S829" s="18">
        <f>IF(F829&lt;=0,IF(E829&lt;=0,0,IF(E829&lt;=12000,E829,IF(E829&lt;=32000,ROUNDUP(E829/2,0)+6000,IF(E829&lt;=56000,ROUNDUP(E829/4,0)+14000,28000)))),IF(E829&lt;=0,IF(F829&lt;=0,0,IF(F829&lt;=15000,F829,IF(F829&lt;=40000,ROUNDUP(F829/2,0)+7500,IF(F829&lt;=70000,ROUNDUP(F829/4,0)+17500,35000)))),MAX(IF(F829&lt;=0,0,IF(F829&lt;=15000,F829,IF(F829&lt;=40000,ROUNDUP(F829/2,0)+7500,IF(F829&lt;=70000,ROUNDUP(F829/4,0)+17500,35000)))),MIN(IF(E829&lt;=0,0,IF(E829&lt;=12000,E829,IF(E829&lt;=32000,ROUNDUP(E829/2,0)+6000,IF(E829&lt;=56000,ROUNDUP(E829/4,0)+14000,28000))))+IF(F829&lt;=0,0,IF(F829&lt;=15000,F829,IF(F829&lt;=40000,ROUNDUP(F829/2,0)+7500,IF(F829&lt;=70000,ROUNDUP(F829/4,0)+17500,35000)))),28000))))</f>
        <v/>
      </c>
      <c r="T829" s="18">
        <f>IF(G829&lt;=0,0,IF(G829&lt;=12000,G829,IF(G829&lt;=32000,ROUNDUP(G829/2,0)+6000,IF(G829&lt;=56000,ROUNDUP(G829/4,0)+14000,28000))))</f>
        <v/>
      </c>
      <c r="U829" s="18">
        <f>IF(I829&lt;=0,IF(H829&lt;=0,0,IF(H829&lt;=12000,H829,IF(H829&lt;=32000,ROUNDUP(H829/2,0)+6000,IF(H829&lt;=56000,ROUNDUP(H829/4,0)+14000,28000)))),IF(H829&lt;=0,IF(I829&lt;=0,0,IF(I829&lt;=15000,I829,IF(I829&lt;=40000,ROUNDUP(I829/2,0)+7500,IF(I829&lt;=70000,ROUNDUP(I829/4,0)+17500,35000)))),MAX(IF(I829&lt;=0,0,IF(I829&lt;=15000,I829,IF(I829&lt;=40000,ROUNDUP(I829/2,0)+7500,IF(I829&lt;=70000,ROUNDUP(I829/4,0)+17500,35000)))),MIN(IF(H829&lt;=0,0,IF(H829&lt;=12000,H829,IF(H829&lt;=32000,ROUNDUP(H829/2,0)+6000,IF(H829&lt;=56000,ROUNDUP(H829/4,0)+14000,28000))))+IF(I829&lt;=0,0,IF(I829&lt;=15000,I829,IF(I829&lt;=40000,ROUNDUP(I829/2,0)+7500,IF(I829&lt;=70000,ROUNDUP(I829/4,0)+17500,35000)))),28000))))</f>
        <v/>
      </c>
      <c r="V829" s="18">
        <f>MIN(70000,S829+T829+U829)</f>
        <v/>
      </c>
      <c r="W829" s="18">
        <f>MAX(0,ROUNDDOWN(M829-J829-N829-K829-0,-3))</f>
        <v/>
      </c>
      <c r="X829" s="18">
        <f>MAX(0,ROUNDDOWN(M829-J829-N829-K829-R829,-3))</f>
        <v/>
      </c>
      <c r="Y829" s="18">
        <f>IF(W829&lt;=0,0,ROUNDDOWN((W829*LOOKUP(W829,{0,1950001,3300001,6950001,9000001,18000001,40000001},{0.05,0.1,0.2,0.23,0.33,0.4,0.45})-LOOKUP(W829,{0,1950001,3300001,6950001,9000001,18000001,40000001},{0,97500,427500,636000,1536000,2796000,4796000}))*1.021,-2))</f>
        <v/>
      </c>
      <c r="Z829" s="18">
        <f>IF(X829&lt;=0,0,ROUNDDOWN((X829*LOOKUP(X829,{0,1950001,3300001,6950001,9000001,18000001,40000001},{0.05,0.1,0.2,0.23,0.33,0.4,0.45})-LOOKUP(X829,{0,1950001,3300001,6950001,9000001,18000001,40000001},{0,97500,427500,636000,1536000,2796000,4796000}))*1.021,-2))</f>
        <v/>
      </c>
      <c r="AA829" s="18">
        <f>MAX(0,ROUNDDOWN(M829-J829-430000-L829-0,-3))</f>
        <v/>
      </c>
      <c r="AB829" s="18">
        <f>MAX(0,ROUNDDOWN(M829-J829-430000-L829-V829,-3))</f>
        <v/>
      </c>
      <c r="AC829" s="18">
        <f>IF(M829&lt;=450000,0,MAX(0,ROUNDDOWN(AA829*0.06-MIN(50000,AA829)*0.03,-2))+MAX(0,ROUNDDOWN(AA829*0.04-MIN(50000,AA829)*0.02,-2)))</f>
        <v/>
      </c>
      <c r="AD829" s="18">
        <f>IF(M829&lt;=450000,0,MAX(0,ROUNDDOWN(AB829*0.06-MIN(50000,AB829)*0.03,-2))+MAX(0,ROUNDDOWN(AB829*0.04-MIN(50000,AB829)*0.02,-2)))</f>
        <v/>
      </c>
      <c r="AE829" s="18">
        <f>Y829-Z829</f>
        <v/>
      </c>
      <c r="AF829" s="18">
        <f>AC829-AD829</f>
        <v/>
      </c>
      <c r="AG829" s="18">
        <f>AE829+AF829</f>
        <v/>
      </c>
      <c r="AH829" s="20">
        <f>IF(W829&lt;=0,0,LOOKUP(W829,{0,1950001,3300001,6950001,9000001,18000001,40000001},{0.05,0.1,0.2,0.23,0.33,0.4,0.45}))</f>
        <v/>
      </c>
    </row>
    <row r="830">
      <c r="A830" t="inlineStr">
        <is>
          <t>1万円刻み 特例あり一般12万円</t>
        </is>
      </c>
      <c r="B830" s="18">
        <f>'4_1万円刻み'!$A$250</f>
        <v/>
      </c>
      <c r="C830" s="19" t="n">
        <v>2026</v>
      </c>
      <c r="D830" t="inlineStr">
        <is>
          <t>はい</t>
        </is>
      </c>
      <c r="E830" s="18" t="n">
        <v>120000</v>
      </c>
      <c r="F830" s="18" t="n">
        <v>0</v>
      </c>
      <c r="G830" s="18" t="n">
        <v>0</v>
      </c>
      <c r="H830" s="18" t="n">
        <v>0</v>
      </c>
      <c r="I830" s="18" t="n">
        <v>0</v>
      </c>
      <c r="J830" s="18">
        <f>ROUND(MIN(B830/12,650000)*12*0.0915+MIN(B830/12,1390000)*12*(0.0504+0)+B830*0.005,0)</f>
        <v/>
      </c>
      <c r="K830" s="18" t="n">
        <v>0</v>
      </c>
      <c r="L830" s="18" t="n">
        <v>0</v>
      </c>
      <c r="M830" s="18">
        <f>ROUND(IF(C830&gt;=2026,IF(B830&lt;741000,0,IF(B830&lt;2191000,B830-740000,IF(B830&lt;2193000,1451000,IF(B830&lt;2196000,1453000,IF(B830&lt;2200000,1456000,IF(B830&lt;3600000,ROUNDDOWN(B830/4,-3)*2.8-80000,IF(B830&lt;6600000,ROUNDDOWN(B830/4,-3)*3.2-440000,IF(B830&lt;8500000,ROUNDDOWN(B830*0.9,0)-1100000,B830-1950000)))))))),IF(B830&lt;651000,0,IF(B830&lt;1900000,B830-650000,IF(B830&lt;3600000,ROUNDDOWN(B830/4,-3)*2.8-80000,IF(B830&lt;6600000,ROUNDDOWN(B830/4,-3)*3.2-440000,IF(B830&lt;8500000,ROUNDDOWN(B830*0.9,0)-1100000,B830-1950000)))))),0)</f>
        <v/>
      </c>
      <c r="N830" s="18">
        <f>IF(M830&gt;23500000,NA(),IF(C830&gt;=2026,IF(M830&lt;=4890000,1040000,IF(M830&lt;=6550000,670000,620000)),IF(M830&lt;=1320000,950000,IF(M830&lt;=3360000,880000,IF(M830&lt;=4890000,680000,IF(M830&lt;=6550000,630000,580000))))))</f>
        <v/>
      </c>
      <c r="O830" s="18">
        <f>IF(F830&lt;=0,IF(AND(D830="はい",C830&gt;=2026,C830&lt;=2027),IF(E830&lt;=0,0,IF(E830&lt;=30000,E830,IF(E830&lt;=60000,ROUNDUP(E830/2,0)+15000,IF(E830&lt;=120000,ROUNDUP(E830/4,0)+30000,60000)))),IF(E830&lt;=0,0,IF(E830&lt;=20000,E830,IF(E830&lt;=40000,ROUNDUP(E830/2,0)+10000,IF(E830&lt;=80000,ROUNDUP(E830/4,0)+20000,40000))))),IF(E830&lt;=0,IF(F830&lt;=0,0,IF(F830&lt;=25000,F830,IF(F830&lt;=50000,ROUNDUP(F830/2,0)+12500,IF(F830&lt;=100000,ROUNDUP(F830/4,0)+25000,50000)))),MAX(IF(F830&lt;=0,0,IF(F830&lt;=25000,F830,IF(F830&lt;=50000,ROUNDUP(F830/2,0)+12500,IF(F830&lt;=100000,ROUNDUP(F830/4,0)+25000,50000)))),MIN(IF(AND(D830="はい",C830&gt;=2026,C830&lt;=2027),IF(E830&lt;=0,0,IF(E830&lt;=30000,E830,IF(E830&lt;=60000,ROUNDUP(E830/2,0)+15000,IF(E830&lt;=120000,ROUNDUP(E830/4,0)+30000,60000)))),IF(E830&lt;=0,0,IF(E830&lt;=20000,E830,IF(E830&lt;=40000,ROUNDUP(E830/2,0)+10000,IF(E830&lt;=80000,ROUNDUP(E830/4,0)+20000,40000)))))+IF(F830&lt;=0,0,IF(F830&lt;=25000,F830,IF(F830&lt;=50000,ROUNDUP(F830/2,0)+12500,IF(F830&lt;=100000,ROUNDUP(F830/4,0)+25000,50000)))),IF(AND(D830="はい",C830&gt;=2026,C830&lt;=2027),60000,40000)))))</f>
        <v/>
      </c>
      <c r="P830" s="18">
        <f>IF(G830&lt;=0,0,IF(G830&lt;=20000,G830,IF(G830&lt;=40000,ROUNDUP(G830/2,0)+10000,IF(G830&lt;=80000,ROUNDUP(G830/4,0)+20000,40000))))</f>
        <v/>
      </c>
      <c r="Q830" s="18">
        <f>IF(I830&lt;=0,IF(H830&lt;=0,0,IF(H830&lt;=20000,H830,IF(H830&lt;=40000,ROUNDUP(H830/2,0)+10000,IF(H830&lt;=80000,ROUNDUP(H830/4,0)+20000,40000)))),IF(H830&lt;=0,IF(I830&lt;=0,0,IF(I830&lt;=25000,I830,IF(I830&lt;=50000,ROUNDUP(I830/2,0)+12500,IF(I830&lt;=100000,ROUNDUP(I830/4,0)+25000,50000)))),MAX(IF(I830&lt;=0,0,IF(I830&lt;=25000,I830,IF(I830&lt;=50000,ROUNDUP(I830/2,0)+12500,IF(I830&lt;=100000,ROUNDUP(I830/4,0)+25000,50000)))),MIN(IF(H830&lt;=0,0,IF(H830&lt;=20000,H830,IF(H830&lt;=40000,ROUNDUP(H830/2,0)+10000,IF(H830&lt;=80000,ROUNDUP(H830/4,0)+20000,40000))))+IF(I830&lt;=0,0,IF(I830&lt;=25000,I830,IF(I830&lt;=50000,ROUNDUP(I830/2,0)+12500,IF(I830&lt;=100000,ROUNDUP(I830/4,0)+25000,50000)))),40000))))</f>
        <v/>
      </c>
      <c r="R830" s="18">
        <f>MIN(120000,O830+P830+Q830)</f>
        <v/>
      </c>
      <c r="S830" s="18">
        <f>IF(F830&lt;=0,IF(E830&lt;=0,0,IF(E830&lt;=12000,E830,IF(E830&lt;=32000,ROUNDUP(E830/2,0)+6000,IF(E830&lt;=56000,ROUNDUP(E830/4,0)+14000,28000)))),IF(E830&lt;=0,IF(F830&lt;=0,0,IF(F830&lt;=15000,F830,IF(F830&lt;=40000,ROUNDUP(F830/2,0)+7500,IF(F830&lt;=70000,ROUNDUP(F830/4,0)+17500,35000)))),MAX(IF(F830&lt;=0,0,IF(F830&lt;=15000,F830,IF(F830&lt;=40000,ROUNDUP(F830/2,0)+7500,IF(F830&lt;=70000,ROUNDUP(F830/4,0)+17500,35000)))),MIN(IF(E830&lt;=0,0,IF(E830&lt;=12000,E830,IF(E830&lt;=32000,ROUNDUP(E830/2,0)+6000,IF(E830&lt;=56000,ROUNDUP(E830/4,0)+14000,28000))))+IF(F830&lt;=0,0,IF(F830&lt;=15000,F830,IF(F830&lt;=40000,ROUNDUP(F830/2,0)+7500,IF(F830&lt;=70000,ROUNDUP(F830/4,0)+17500,35000)))),28000))))</f>
        <v/>
      </c>
      <c r="T830" s="18">
        <f>IF(G830&lt;=0,0,IF(G830&lt;=12000,G830,IF(G830&lt;=32000,ROUNDUP(G830/2,0)+6000,IF(G830&lt;=56000,ROUNDUP(G830/4,0)+14000,28000))))</f>
        <v/>
      </c>
      <c r="U830" s="18">
        <f>IF(I830&lt;=0,IF(H830&lt;=0,0,IF(H830&lt;=12000,H830,IF(H830&lt;=32000,ROUNDUP(H830/2,0)+6000,IF(H830&lt;=56000,ROUNDUP(H830/4,0)+14000,28000)))),IF(H830&lt;=0,IF(I830&lt;=0,0,IF(I830&lt;=15000,I830,IF(I830&lt;=40000,ROUNDUP(I830/2,0)+7500,IF(I830&lt;=70000,ROUNDUP(I830/4,0)+17500,35000)))),MAX(IF(I830&lt;=0,0,IF(I830&lt;=15000,I830,IF(I830&lt;=40000,ROUNDUP(I830/2,0)+7500,IF(I830&lt;=70000,ROUNDUP(I830/4,0)+17500,35000)))),MIN(IF(H830&lt;=0,0,IF(H830&lt;=12000,H830,IF(H830&lt;=32000,ROUNDUP(H830/2,0)+6000,IF(H830&lt;=56000,ROUNDUP(H830/4,0)+14000,28000))))+IF(I830&lt;=0,0,IF(I830&lt;=15000,I830,IF(I830&lt;=40000,ROUNDUP(I830/2,0)+7500,IF(I830&lt;=70000,ROUNDUP(I830/4,0)+17500,35000)))),28000))))</f>
        <v/>
      </c>
      <c r="V830" s="18">
        <f>MIN(70000,S830+T830+U830)</f>
        <v/>
      </c>
      <c r="W830" s="18">
        <f>MAX(0,ROUNDDOWN(M830-J830-N830-K830-0,-3))</f>
        <v/>
      </c>
      <c r="X830" s="18">
        <f>MAX(0,ROUNDDOWN(M830-J830-N830-K830-R830,-3))</f>
        <v/>
      </c>
      <c r="Y830" s="18">
        <f>IF(W830&lt;=0,0,ROUNDDOWN((W830*LOOKUP(W830,{0,1950001,3300001,6950001,9000001,18000001,40000001},{0.05,0.1,0.2,0.23,0.33,0.4,0.45})-LOOKUP(W830,{0,1950001,3300001,6950001,9000001,18000001,40000001},{0,97500,427500,636000,1536000,2796000,4796000}))*1.021,-2))</f>
        <v/>
      </c>
      <c r="Z830" s="18">
        <f>IF(X830&lt;=0,0,ROUNDDOWN((X830*LOOKUP(X830,{0,1950001,3300001,6950001,9000001,18000001,40000001},{0.05,0.1,0.2,0.23,0.33,0.4,0.45})-LOOKUP(X830,{0,1950001,3300001,6950001,9000001,18000001,40000001},{0,97500,427500,636000,1536000,2796000,4796000}))*1.021,-2))</f>
        <v/>
      </c>
      <c r="AA830" s="18">
        <f>MAX(0,ROUNDDOWN(M830-J830-430000-L830-0,-3))</f>
        <v/>
      </c>
      <c r="AB830" s="18">
        <f>MAX(0,ROUNDDOWN(M830-J830-430000-L830-V830,-3))</f>
        <v/>
      </c>
      <c r="AC830" s="18">
        <f>IF(M830&lt;=450000,0,MAX(0,ROUNDDOWN(AA830*0.06-MIN(50000,AA830)*0.03,-2))+MAX(0,ROUNDDOWN(AA830*0.04-MIN(50000,AA830)*0.02,-2)))</f>
        <v/>
      </c>
      <c r="AD830" s="18">
        <f>IF(M830&lt;=450000,0,MAX(0,ROUNDDOWN(AB830*0.06-MIN(50000,AB830)*0.03,-2))+MAX(0,ROUNDDOWN(AB830*0.04-MIN(50000,AB830)*0.02,-2)))</f>
        <v/>
      </c>
      <c r="AE830" s="18">
        <f>Y830-Z830</f>
        <v/>
      </c>
      <c r="AF830" s="18">
        <f>AC830-AD830</f>
        <v/>
      </c>
      <c r="AG830" s="18">
        <f>AE830+AF830</f>
        <v/>
      </c>
      <c r="AH830" s="20">
        <f>IF(W830&lt;=0,0,LOOKUP(W830,{0,1950001,3300001,6950001,9000001,18000001,40000001},{0.05,0.1,0.2,0.23,0.33,0.4,0.45}))</f>
        <v/>
      </c>
    </row>
    <row r="831">
      <c r="A831" t="inlineStr">
        <is>
          <t>1万円刻み 3区分8万円ずつ</t>
        </is>
      </c>
      <c r="B831" s="18">
        <f>'4_1万円刻み'!$A$251</f>
        <v/>
      </c>
      <c r="C831" s="19" t="n">
        <v>2026</v>
      </c>
      <c r="D831" t="inlineStr">
        <is>
          <t>いいえ</t>
        </is>
      </c>
      <c r="E831" s="18" t="n">
        <v>80000</v>
      </c>
      <c r="F831" s="18" t="n">
        <v>0</v>
      </c>
      <c r="G831" s="18" t="n">
        <v>80000</v>
      </c>
      <c r="H831" s="18" t="n">
        <v>80000</v>
      </c>
      <c r="I831" s="18" t="n">
        <v>0</v>
      </c>
      <c r="J831" s="18">
        <f>ROUND(MIN(B831/12,650000)*12*0.0915+MIN(B831/12,1390000)*12*(0.0504+0)+B831*0.005,0)</f>
        <v/>
      </c>
      <c r="K831" s="18" t="n">
        <v>0</v>
      </c>
      <c r="L831" s="18" t="n">
        <v>0</v>
      </c>
      <c r="M831" s="18">
        <f>ROUND(IF(C831&gt;=2026,IF(B831&lt;741000,0,IF(B831&lt;2191000,B831-740000,IF(B831&lt;2193000,1451000,IF(B831&lt;2196000,1453000,IF(B831&lt;2200000,1456000,IF(B831&lt;3600000,ROUNDDOWN(B831/4,-3)*2.8-80000,IF(B831&lt;6600000,ROUNDDOWN(B831/4,-3)*3.2-440000,IF(B831&lt;8500000,ROUNDDOWN(B831*0.9,0)-1100000,B831-1950000)))))))),IF(B831&lt;651000,0,IF(B831&lt;1900000,B831-650000,IF(B831&lt;3600000,ROUNDDOWN(B831/4,-3)*2.8-80000,IF(B831&lt;6600000,ROUNDDOWN(B831/4,-3)*3.2-440000,IF(B831&lt;8500000,ROUNDDOWN(B831*0.9,0)-1100000,B831-1950000)))))),0)</f>
        <v/>
      </c>
      <c r="N831" s="18">
        <f>IF(M831&gt;23500000,NA(),IF(C831&gt;=2026,IF(M831&lt;=4890000,1040000,IF(M831&lt;=6550000,670000,620000)),IF(M831&lt;=1320000,950000,IF(M831&lt;=3360000,880000,IF(M831&lt;=4890000,680000,IF(M831&lt;=6550000,630000,580000))))))</f>
        <v/>
      </c>
      <c r="O831" s="18">
        <f>IF(F831&lt;=0,IF(AND(D831="はい",C831&gt;=2026,C831&lt;=2027),IF(E831&lt;=0,0,IF(E831&lt;=30000,E831,IF(E831&lt;=60000,ROUNDUP(E831/2,0)+15000,IF(E831&lt;=120000,ROUNDUP(E831/4,0)+30000,60000)))),IF(E831&lt;=0,0,IF(E831&lt;=20000,E831,IF(E831&lt;=40000,ROUNDUP(E831/2,0)+10000,IF(E831&lt;=80000,ROUNDUP(E831/4,0)+20000,40000))))),IF(E831&lt;=0,IF(F831&lt;=0,0,IF(F831&lt;=25000,F831,IF(F831&lt;=50000,ROUNDUP(F831/2,0)+12500,IF(F831&lt;=100000,ROUNDUP(F831/4,0)+25000,50000)))),MAX(IF(F831&lt;=0,0,IF(F831&lt;=25000,F831,IF(F831&lt;=50000,ROUNDUP(F831/2,0)+12500,IF(F831&lt;=100000,ROUNDUP(F831/4,0)+25000,50000)))),MIN(IF(AND(D831="はい",C831&gt;=2026,C831&lt;=2027),IF(E831&lt;=0,0,IF(E831&lt;=30000,E831,IF(E831&lt;=60000,ROUNDUP(E831/2,0)+15000,IF(E831&lt;=120000,ROUNDUP(E831/4,0)+30000,60000)))),IF(E831&lt;=0,0,IF(E831&lt;=20000,E831,IF(E831&lt;=40000,ROUNDUP(E831/2,0)+10000,IF(E831&lt;=80000,ROUNDUP(E831/4,0)+20000,40000)))))+IF(F831&lt;=0,0,IF(F831&lt;=25000,F831,IF(F831&lt;=50000,ROUNDUP(F831/2,0)+12500,IF(F831&lt;=100000,ROUNDUP(F831/4,0)+25000,50000)))),IF(AND(D831="はい",C831&gt;=2026,C831&lt;=2027),60000,40000)))))</f>
        <v/>
      </c>
      <c r="P831" s="18">
        <f>IF(G831&lt;=0,0,IF(G831&lt;=20000,G831,IF(G831&lt;=40000,ROUNDUP(G831/2,0)+10000,IF(G831&lt;=80000,ROUNDUP(G831/4,0)+20000,40000))))</f>
        <v/>
      </c>
      <c r="Q831" s="18">
        <f>IF(I831&lt;=0,IF(H831&lt;=0,0,IF(H831&lt;=20000,H831,IF(H831&lt;=40000,ROUNDUP(H831/2,0)+10000,IF(H831&lt;=80000,ROUNDUP(H831/4,0)+20000,40000)))),IF(H831&lt;=0,IF(I831&lt;=0,0,IF(I831&lt;=25000,I831,IF(I831&lt;=50000,ROUNDUP(I831/2,0)+12500,IF(I831&lt;=100000,ROUNDUP(I831/4,0)+25000,50000)))),MAX(IF(I831&lt;=0,0,IF(I831&lt;=25000,I831,IF(I831&lt;=50000,ROUNDUP(I831/2,0)+12500,IF(I831&lt;=100000,ROUNDUP(I831/4,0)+25000,50000)))),MIN(IF(H831&lt;=0,0,IF(H831&lt;=20000,H831,IF(H831&lt;=40000,ROUNDUP(H831/2,0)+10000,IF(H831&lt;=80000,ROUNDUP(H831/4,0)+20000,40000))))+IF(I831&lt;=0,0,IF(I831&lt;=25000,I831,IF(I831&lt;=50000,ROUNDUP(I831/2,0)+12500,IF(I831&lt;=100000,ROUNDUP(I831/4,0)+25000,50000)))),40000))))</f>
        <v/>
      </c>
      <c r="R831" s="18">
        <f>MIN(120000,O831+P831+Q831)</f>
        <v/>
      </c>
      <c r="S831" s="18">
        <f>IF(F831&lt;=0,IF(E831&lt;=0,0,IF(E831&lt;=12000,E831,IF(E831&lt;=32000,ROUNDUP(E831/2,0)+6000,IF(E831&lt;=56000,ROUNDUP(E831/4,0)+14000,28000)))),IF(E831&lt;=0,IF(F831&lt;=0,0,IF(F831&lt;=15000,F831,IF(F831&lt;=40000,ROUNDUP(F831/2,0)+7500,IF(F831&lt;=70000,ROUNDUP(F831/4,0)+17500,35000)))),MAX(IF(F831&lt;=0,0,IF(F831&lt;=15000,F831,IF(F831&lt;=40000,ROUNDUP(F831/2,0)+7500,IF(F831&lt;=70000,ROUNDUP(F831/4,0)+17500,35000)))),MIN(IF(E831&lt;=0,0,IF(E831&lt;=12000,E831,IF(E831&lt;=32000,ROUNDUP(E831/2,0)+6000,IF(E831&lt;=56000,ROUNDUP(E831/4,0)+14000,28000))))+IF(F831&lt;=0,0,IF(F831&lt;=15000,F831,IF(F831&lt;=40000,ROUNDUP(F831/2,0)+7500,IF(F831&lt;=70000,ROUNDUP(F831/4,0)+17500,35000)))),28000))))</f>
        <v/>
      </c>
      <c r="T831" s="18">
        <f>IF(G831&lt;=0,0,IF(G831&lt;=12000,G831,IF(G831&lt;=32000,ROUNDUP(G831/2,0)+6000,IF(G831&lt;=56000,ROUNDUP(G831/4,0)+14000,28000))))</f>
        <v/>
      </c>
      <c r="U831" s="18">
        <f>IF(I831&lt;=0,IF(H831&lt;=0,0,IF(H831&lt;=12000,H831,IF(H831&lt;=32000,ROUNDUP(H831/2,0)+6000,IF(H831&lt;=56000,ROUNDUP(H831/4,0)+14000,28000)))),IF(H831&lt;=0,IF(I831&lt;=0,0,IF(I831&lt;=15000,I831,IF(I831&lt;=40000,ROUNDUP(I831/2,0)+7500,IF(I831&lt;=70000,ROUNDUP(I831/4,0)+17500,35000)))),MAX(IF(I831&lt;=0,0,IF(I831&lt;=15000,I831,IF(I831&lt;=40000,ROUNDUP(I831/2,0)+7500,IF(I831&lt;=70000,ROUNDUP(I831/4,0)+17500,35000)))),MIN(IF(H831&lt;=0,0,IF(H831&lt;=12000,H831,IF(H831&lt;=32000,ROUNDUP(H831/2,0)+6000,IF(H831&lt;=56000,ROUNDUP(H831/4,0)+14000,28000))))+IF(I831&lt;=0,0,IF(I831&lt;=15000,I831,IF(I831&lt;=40000,ROUNDUP(I831/2,0)+7500,IF(I831&lt;=70000,ROUNDUP(I831/4,0)+17500,35000)))),28000))))</f>
        <v/>
      </c>
      <c r="V831" s="18">
        <f>MIN(70000,S831+T831+U831)</f>
        <v/>
      </c>
      <c r="W831" s="18">
        <f>MAX(0,ROUNDDOWN(M831-J831-N831-K831-0,-3))</f>
        <v/>
      </c>
      <c r="X831" s="18">
        <f>MAX(0,ROUNDDOWN(M831-J831-N831-K831-R831,-3))</f>
        <v/>
      </c>
      <c r="Y831" s="18">
        <f>IF(W831&lt;=0,0,ROUNDDOWN((W831*LOOKUP(W831,{0,1950001,3300001,6950001,9000001,18000001,40000001},{0.05,0.1,0.2,0.23,0.33,0.4,0.45})-LOOKUP(W831,{0,1950001,3300001,6950001,9000001,18000001,40000001},{0,97500,427500,636000,1536000,2796000,4796000}))*1.021,-2))</f>
        <v/>
      </c>
      <c r="Z831" s="18">
        <f>IF(X831&lt;=0,0,ROUNDDOWN((X831*LOOKUP(X831,{0,1950001,3300001,6950001,9000001,18000001,40000001},{0.05,0.1,0.2,0.23,0.33,0.4,0.45})-LOOKUP(X831,{0,1950001,3300001,6950001,9000001,18000001,40000001},{0,97500,427500,636000,1536000,2796000,4796000}))*1.021,-2))</f>
        <v/>
      </c>
      <c r="AA831" s="18">
        <f>MAX(0,ROUNDDOWN(M831-J831-430000-L831-0,-3))</f>
        <v/>
      </c>
      <c r="AB831" s="18">
        <f>MAX(0,ROUNDDOWN(M831-J831-430000-L831-V831,-3))</f>
        <v/>
      </c>
      <c r="AC831" s="18">
        <f>IF(M831&lt;=450000,0,MAX(0,ROUNDDOWN(AA831*0.06-MIN(50000,AA831)*0.03,-2))+MAX(0,ROUNDDOWN(AA831*0.04-MIN(50000,AA831)*0.02,-2)))</f>
        <v/>
      </c>
      <c r="AD831" s="18">
        <f>IF(M831&lt;=450000,0,MAX(0,ROUNDDOWN(AB831*0.06-MIN(50000,AB831)*0.03,-2))+MAX(0,ROUNDDOWN(AB831*0.04-MIN(50000,AB831)*0.02,-2)))</f>
        <v/>
      </c>
      <c r="AE831" s="18">
        <f>Y831-Z831</f>
        <v/>
      </c>
      <c r="AF831" s="18">
        <f>AC831-AD831</f>
        <v/>
      </c>
      <c r="AG831" s="18">
        <f>AE831+AF831</f>
        <v/>
      </c>
      <c r="AH831" s="20">
        <f>IF(W831&lt;=0,0,LOOKUP(W831,{0,1950001,3300001,6950001,9000001,18000001,40000001},{0.05,0.1,0.2,0.23,0.33,0.4,0.45}))</f>
        <v/>
      </c>
    </row>
    <row r="832">
      <c r="A832" t="inlineStr">
        <is>
          <t>1万円刻み 一般8万円</t>
        </is>
      </c>
      <c r="B832" s="18">
        <f>'4_1万円刻み'!$A$251</f>
        <v/>
      </c>
      <c r="C832" s="19" t="n">
        <v>2026</v>
      </c>
      <c r="D832" t="inlineStr">
        <is>
          <t>いいえ</t>
        </is>
      </c>
      <c r="E832" s="18" t="n">
        <v>80000</v>
      </c>
      <c r="F832" s="18" t="n">
        <v>0</v>
      </c>
      <c r="G832" s="18" t="n">
        <v>0</v>
      </c>
      <c r="H832" s="18" t="n">
        <v>0</v>
      </c>
      <c r="I832" s="18" t="n">
        <v>0</v>
      </c>
      <c r="J832" s="18">
        <f>ROUND(MIN(B832/12,650000)*12*0.0915+MIN(B832/12,1390000)*12*(0.0504+0)+B832*0.005,0)</f>
        <v/>
      </c>
      <c r="K832" s="18" t="n">
        <v>0</v>
      </c>
      <c r="L832" s="18" t="n">
        <v>0</v>
      </c>
      <c r="M832" s="18">
        <f>ROUND(IF(C832&gt;=2026,IF(B832&lt;741000,0,IF(B832&lt;2191000,B832-740000,IF(B832&lt;2193000,1451000,IF(B832&lt;2196000,1453000,IF(B832&lt;2200000,1456000,IF(B832&lt;3600000,ROUNDDOWN(B832/4,-3)*2.8-80000,IF(B832&lt;6600000,ROUNDDOWN(B832/4,-3)*3.2-440000,IF(B832&lt;8500000,ROUNDDOWN(B832*0.9,0)-1100000,B832-1950000)))))))),IF(B832&lt;651000,0,IF(B832&lt;1900000,B832-650000,IF(B832&lt;3600000,ROUNDDOWN(B832/4,-3)*2.8-80000,IF(B832&lt;6600000,ROUNDDOWN(B832/4,-3)*3.2-440000,IF(B832&lt;8500000,ROUNDDOWN(B832*0.9,0)-1100000,B832-1950000)))))),0)</f>
        <v/>
      </c>
      <c r="N832" s="18">
        <f>IF(M832&gt;23500000,NA(),IF(C832&gt;=2026,IF(M832&lt;=4890000,1040000,IF(M832&lt;=6550000,670000,620000)),IF(M832&lt;=1320000,950000,IF(M832&lt;=3360000,880000,IF(M832&lt;=4890000,680000,IF(M832&lt;=6550000,630000,580000))))))</f>
        <v/>
      </c>
      <c r="O832" s="18">
        <f>IF(F832&lt;=0,IF(AND(D832="はい",C832&gt;=2026,C832&lt;=2027),IF(E832&lt;=0,0,IF(E832&lt;=30000,E832,IF(E832&lt;=60000,ROUNDUP(E832/2,0)+15000,IF(E832&lt;=120000,ROUNDUP(E832/4,0)+30000,60000)))),IF(E832&lt;=0,0,IF(E832&lt;=20000,E832,IF(E832&lt;=40000,ROUNDUP(E832/2,0)+10000,IF(E832&lt;=80000,ROUNDUP(E832/4,0)+20000,40000))))),IF(E832&lt;=0,IF(F832&lt;=0,0,IF(F832&lt;=25000,F832,IF(F832&lt;=50000,ROUNDUP(F832/2,0)+12500,IF(F832&lt;=100000,ROUNDUP(F832/4,0)+25000,50000)))),MAX(IF(F832&lt;=0,0,IF(F832&lt;=25000,F832,IF(F832&lt;=50000,ROUNDUP(F832/2,0)+12500,IF(F832&lt;=100000,ROUNDUP(F832/4,0)+25000,50000)))),MIN(IF(AND(D832="はい",C832&gt;=2026,C832&lt;=2027),IF(E832&lt;=0,0,IF(E832&lt;=30000,E832,IF(E832&lt;=60000,ROUNDUP(E832/2,0)+15000,IF(E832&lt;=120000,ROUNDUP(E832/4,0)+30000,60000)))),IF(E832&lt;=0,0,IF(E832&lt;=20000,E832,IF(E832&lt;=40000,ROUNDUP(E832/2,0)+10000,IF(E832&lt;=80000,ROUNDUP(E832/4,0)+20000,40000)))))+IF(F832&lt;=0,0,IF(F832&lt;=25000,F832,IF(F832&lt;=50000,ROUNDUP(F832/2,0)+12500,IF(F832&lt;=100000,ROUNDUP(F832/4,0)+25000,50000)))),IF(AND(D832="はい",C832&gt;=2026,C832&lt;=2027),60000,40000)))))</f>
        <v/>
      </c>
      <c r="P832" s="18">
        <f>IF(G832&lt;=0,0,IF(G832&lt;=20000,G832,IF(G832&lt;=40000,ROUNDUP(G832/2,0)+10000,IF(G832&lt;=80000,ROUNDUP(G832/4,0)+20000,40000))))</f>
        <v/>
      </c>
      <c r="Q832" s="18">
        <f>IF(I832&lt;=0,IF(H832&lt;=0,0,IF(H832&lt;=20000,H832,IF(H832&lt;=40000,ROUNDUP(H832/2,0)+10000,IF(H832&lt;=80000,ROUNDUP(H832/4,0)+20000,40000)))),IF(H832&lt;=0,IF(I832&lt;=0,0,IF(I832&lt;=25000,I832,IF(I832&lt;=50000,ROUNDUP(I832/2,0)+12500,IF(I832&lt;=100000,ROUNDUP(I832/4,0)+25000,50000)))),MAX(IF(I832&lt;=0,0,IF(I832&lt;=25000,I832,IF(I832&lt;=50000,ROUNDUP(I832/2,0)+12500,IF(I832&lt;=100000,ROUNDUP(I832/4,0)+25000,50000)))),MIN(IF(H832&lt;=0,0,IF(H832&lt;=20000,H832,IF(H832&lt;=40000,ROUNDUP(H832/2,0)+10000,IF(H832&lt;=80000,ROUNDUP(H832/4,0)+20000,40000))))+IF(I832&lt;=0,0,IF(I832&lt;=25000,I832,IF(I832&lt;=50000,ROUNDUP(I832/2,0)+12500,IF(I832&lt;=100000,ROUNDUP(I832/4,0)+25000,50000)))),40000))))</f>
        <v/>
      </c>
      <c r="R832" s="18">
        <f>MIN(120000,O832+P832+Q832)</f>
        <v/>
      </c>
      <c r="S832" s="18">
        <f>IF(F832&lt;=0,IF(E832&lt;=0,0,IF(E832&lt;=12000,E832,IF(E832&lt;=32000,ROUNDUP(E832/2,0)+6000,IF(E832&lt;=56000,ROUNDUP(E832/4,0)+14000,28000)))),IF(E832&lt;=0,IF(F832&lt;=0,0,IF(F832&lt;=15000,F832,IF(F832&lt;=40000,ROUNDUP(F832/2,0)+7500,IF(F832&lt;=70000,ROUNDUP(F832/4,0)+17500,35000)))),MAX(IF(F832&lt;=0,0,IF(F832&lt;=15000,F832,IF(F832&lt;=40000,ROUNDUP(F832/2,0)+7500,IF(F832&lt;=70000,ROUNDUP(F832/4,0)+17500,35000)))),MIN(IF(E832&lt;=0,0,IF(E832&lt;=12000,E832,IF(E832&lt;=32000,ROUNDUP(E832/2,0)+6000,IF(E832&lt;=56000,ROUNDUP(E832/4,0)+14000,28000))))+IF(F832&lt;=0,0,IF(F832&lt;=15000,F832,IF(F832&lt;=40000,ROUNDUP(F832/2,0)+7500,IF(F832&lt;=70000,ROUNDUP(F832/4,0)+17500,35000)))),28000))))</f>
        <v/>
      </c>
      <c r="T832" s="18">
        <f>IF(G832&lt;=0,0,IF(G832&lt;=12000,G832,IF(G832&lt;=32000,ROUNDUP(G832/2,0)+6000,IF(G832&lt;=56000,ROUNDUP(G832/4,0)+14000,28000))))</f>
        <v/>
      </c>
      <c r="U832" s="18">
        <f>IF(I832&lt;=0,IF(H832&lt;=0,0,IF(H832&lt;=12000,H832,IF(H832&lt;=32000,ROUNDUP(H832/2,0)+6000,IF(H832&lt;=56000,ROUNDUP(H832/4,0)+14000,28000)))),IF(H832&lt;=0,IF(I832&lt;=0,0,IF(I832&lt;=15000,I832,IF(I832&lt;=40000,ROUNDUP(I832/2,0)+7500,IF(I832&lt;=70000,ROUNDUP(I832/4,0)+17500,35000)))),MAX(IF(I832&lt;=0,0,IF(I832&lt;=15000,I832,IF(I832&lt;=40000,ROUNDUP(I832/2,0)+7500,IF(I832&lt;=70000,ROUNDUP(I832/4,0)+17500,35000)))),MIN(IF(H832&lt;=0,0,IF(H832&lt;=12000,H832,IF(H832&lt;=32000,ROUNDUP(H832/2,0)+6000,IF(H832&lt;=56000,ROUNDUP(H832/4,0)+14000,28000))))+IF(I832&lt;=0,0,IF(I832&lt;=15000,I832,IF(I832&lt;=40000,ROUNDUP(I832/2,0)+7500,IF(I832&lt;=70000,ROUNDUP(I832/4,0)+17500,35000)))),28000))))</f>
        <v/>
      </c>
      <c r="V832" s="18">
        <f>MIN(70000,S832+T832+U832)</f>
        <v/>
      </c>
      <c r="W832" s="18">
        <f>MAX(0,ROUNDDOWN(M832-J832-N832-K832-0,-3))</f>
        <v/>
      </c>
      <c r="X832" s="18">
        <f>MAX(0,ROUNDDOWN(M832-J832-N832-K832-R832,-3))</f>
        <v/>
      </c>
      <c r="Y832" s="18">
        <f>IF(W832&lt;=0,0,ROUNDDOWN((W832*LOOKUP(W832,{0,1950001,3300001,6950001,9000001,18000001,40000001},{0.05,0.1,0.2,0.23,0.33,0.4,0.45})-LOOKUP(W832,{0,1950001,3300001,6950001,9000001,18000001,40000001},{0,97500,427500,636000,1536000,2796000,4796000}))*1.021,-2))</f>
        <v/>
      </c>
      <c r="Z832" s="18">
        <f>IF(X832&lt;=0,0,ROUNDDOWN((X832*LOOKUP(X832,{0,1950001,3300001,6950001,9000001,18000001,40000001},{0.05,0.1,0.2,0.23,0.33,0.4,0.45})-LOOKUP(X832,{0,1950001,3300001,6950001,9000001,18000001,40000001},{0,97500,427500,636000,1536000,2796000,4796000}))*1.021,-2))</f>
        <v/>
      </c>
      <c r="AA832" s="18">
        <f>MAX(0,ROUNDDOWN(M832-J832-430000-L832-0,-3))</f>
        <v/>
      </c>
      <c r="AB832" s="18">
        <f>MAX(0,ROUNDDOWN(M832-J832-430000-L832-V832,-3))</f>
        <v/>
      </c>
      <c r="AC832" s="18">
        <f>IF(M832&lt;=450000,0,MAX(0,ROUNDDOWN(AA832*0.06-MIN(50000,AA832)*0.03,-2))+MAX(0,ROUNDDOWN(AA832*0.04-MIN(50000,AA832)*0.02,-2)))</f>
        <v/>
      </c>
      <c r="AD832" s="18">
        <f>IF(M832&lt;=450000,0,MAX(0,ROUNDDOWN(AB832*0.06-MIN(50000,AB832)*0.03,-2))+MAX(0,ROUNDDOWN(AB832*0.04-MIN(50000,AB832)*0.02,-2)))</f>
        <v/>
      </c>
      <c r="AE832" s="18">
        <f>Y832-Z832</f>
        <v/>
      </c>
      <c r="AF832" s="18">
        <f>AC832-AD832</f>
        <v/>
      </c>
      <c r="AG832" s="18">
        <f>AE832+AF832</f>
        <v/>
      </c>
      <c r="AH832" s="20">
        <f>IF(W832&lt;=0,0,LOOKUP(W832,{0,1950001,3300001,6950001,9000001,18000001,40000001},{0.05,0.1,0.2,0.23,0.33,0.4,0.45}))</f>
        <v/>
      </c>
    </row>
    <row r="833">
      <c r="A833" t="inlineStr">
        <is>
          <t>1万円刻み 特例あり一般12万円</t>
        </is>
      </c>
      <c r="B833" s="18">
        <f>'4_1万円刻み'!$A$251</f>
        <v/>
      </c>
      <c r="C833" s="19" t="n">
        <v>2026</v>
      </c>
      <c r="D833" t="inlineStr">
        <is>
          <t>はい</t>
        </is>
      </c>
      <c r="E833" s="18" t="n">
        <v>120000</v>
      </c>
      <c r="F833" s="18" t="n">
        <v>0</v>
      </c>
      <c r="G833" s="18" t="n">
        <v>0</v>
      </c>
      <c r="H833" s="18" t="n">
        <v>0</v>
      </c>
      <c r="I833" s="18" t="n">
        <v>0</v>
      </c>
      <c r="J833" s="18">
        <f>ROUND(MIN(B833/12,650000)*12*0.0915+MIN(B833/12,1390000)*12*(0.0504+0)+B833*0.005,0)</f>
        <v/>
      </c>
      <c r="K833" s="18" t="n">
        <v>0</v>
      </c>
      <c r="L833" s="18" t="n">
        <v>0</v>
      </c>
      <c r="M833" s="18">
        <f>ROUND(IF(C833&gt;=2026,IF(B833&lt;741000,0,IF(B833&lt;2191000,B833-740000,IF(B833&lt;2193000,1451000,IF(B833&lt;2196000,1453000,IF(B833&lt;2200000,1456000,IF(B833&lt;3600000,ROUNDDOWN(B833/4,-3)*2.8-80000,IF(B833&lt;6600000,ROUNDDOWN(B833/4,-3)*3.2-440000,IF(B833&lt;8500000,ROUNDDOWN(B833*0.9,0)-1100000,B833-1950000)))))))),IF(B833&lt;651000,0,IF(B833&lt;1900000,B833-650000,IF(B833&lt;3600000,ROUNDDOWN(B833/4,-3)*2.8-80000,IF(B833&lt;6600000,ROUNDDOWN(B833/4,-3)*3.2-440000,IF(B833&lt;8500000,ROUNDDOWN(B833*0.9,0)-1100000,B833-1950000)))))),0)</f>
        <v/>
      </c>
      <c r="N833" s="18">
        <f>IF(M833&gt;23500000,NA(),IF(C833&gt;=2026,IF(M833&lt;=4890000,1040000,IF(M833&lt;=6550000,670000,620000)),IF(M833&lt;=1320000,950000,IF(M833&lt;=3360000,880000,IF(M833&lt;=4890000,680000,IF(M833&lt;=6550000,630000,580000))))))</f>
        <v/>
      </c>
      <c r="O833" s="18">
        <f>IF(F833&lt;=0,IF(AND(D833="はい",C833&gt;=2026,C833&lt;=2027),IF(E833&lt;=0,0,IF(E833&lt;=30000,E833,IF(E833&lt;=60000,ROUNDUP(E833/2,0)+15000,IF(E833&lt;=120000,ROUNDUP(E833/4,0)+30000,60000)))),IF(E833&lt;=0,0,IF(E833&lt;=20000,E833,IF(E833&lt;=40000,ROUNDUP(E833/2,0)+10000,IF(E833&lt;=80000,ROUNDUP(E833/4,0)+20000,40000))))),IF(E833&lt;=0,IF(F833&lt;=0,0,IF(F833&lt;=25000,F833,IF(F833&lt;=50000,ROUNDUP(F833/2,0)+12500,IF(F833&lt;=100000,ROUNDUP(F833/4,0)+25000,50000)))),MAX(IF(F833&lt;=0,0,IF(F833&lt;=25000,F833,IF(F833&lt;=50000,ROUNDUP(F833/2,0)+12500,IF(F833&lt;=100000,ROUNDUP(F833/4,0)+25000,50000)))),MIN(IF(AND(D833="はい",C833&gt;=2026,C833&lt;=2027),IF(E833&lt;=0,0,IF(E833&lt;=30000,E833,IF(E833&lt;=60000,ROUNDUP(E833/2,0)+15000,IF(E833&lt;=120000,ROUNDUP(E833/4,0)+30000,60000)))),IF(E833&lt;=0,0,IF(E833&lt;=20000,E833,IF(E833&lt;=40000,ROUNDUP(E833/2,0)+10000,IF(E833&lt;=80000,ROUNDUP(E833/4,0)+20000,40000)))))+IF(F833&lt;=0,0,IF(F833&lt;=25000,F833,IF(F833&lt;=50000,ROUNDUP(F833/2,0)+12500,IF(F833&lt;=100000,ROUNDUP(F833/4,0)+25000,50000)))),IF(AND(D833="はい",C833&gt;=2026,C833&lt;=2027),60000,40000)))))</f>
        <v/>
      </c>
      <c r="P833" s="18">
        <f>IF(G833&lt;=0,0,IF(G833&lt;=20000,G833,IF(G833&lt;=40000,ROUNDUP(G833/2,0)+10000,IF(G833&lt;=80000,ROUNDUP(G833/4,0)+20000,40000))))</f>
        <v/>
      </c>
      <c r="Q833" s="18">
        <f>IF(I833&lt;=0,IF(H833&lt;=0,0,IF(H833&lt;=20000,H833,IF(H833&lt;=40000,ROUNDUP(H833/2,0)+10000,IF(H833&lt;=80000,ROUNDUP(H833/4,0)+20000,40000)))),IF(H833&lt;=0,IF(I833&lt;=0,0,IF(I833&lt;=25000,I833,IF(I833&lt;=50000,ROUNDUP(I833/2,0)+12500,IF(I833&lt;=100000,ROUNDUP(I833/4,0)+25000,50000)))),MAX(IF(I833&lt;=0,0,IF(I833&lt;=25000,I833,IF(I833&lt;=50000,ROUNDUP(I833/2,0)+12500,IF(I833&lt;=100000,ROUNDUP(I833/4,0)+25000,50000)))),MIN(IF(H833&lt;=0,0,IF(H833&lt;=20000,H833,IF(H833&lt;=40000,ROUNDUP(H833/2,0)+10000,IF(H833&lt;=80000,ROUNDUP(H833/4,0)+20000,40000))))+IF(I833&lt;=0,0,IF(I833&lt;=25000,I833,IF(I833&lt;=50000,ROUNDUP(I833/2,0)+12500,IF(I833&lt;=100000,ROUNDUP(I833/4,0)+25000,50000)))),40000))))</f>
        <v/>
      </c>
      <c r="R833" s="18">
        <f>MIN(120000,O833+P833+Q833)</f>
        <v/>
      </c>
      <c r="S833" s="18">
        <f>IF(F833&lt;=0,IF(E833&lt;=0,0,IF(E833&lt;=12000,E833,IF(E833&lt;=32000,ROUNDUP(E833/2,0)+6000,IF(E833&lt;=56000,ROUNDUP(E833/4,0)+14000,28000)))),IF(E833&lt;=0,IF(F833&lt;=0,0,IF(F833&lt;=15000,F833,IF(F833&lt;=40000,ROUNDUP(F833/2,0)+7500,IF(F833&lt;=70000,ROUNDUP(F833/4,0)+17500,35000)))),MAX(IF(F833&lt;=0,0,IF(F833&lt;=15000,F833,IF(F833&lt;=40000,ROUNDUP(F833/2,0)+7500,IF(F833&lt;=70000,ROUNDUP(F833/4,0)+17500,35000)))),MIN(IF(E833&lt;=0,0,IF(E833&lt;=12000,E833,IF(E833&lt;=32000,ROUNDUP(E833/2,0)+6000,IF(E833&lt;=56000,ROUNDUP(E833/4,0)+14000,28000))))+IF(F833&lt;=0,0,IF(F833&lt;=15000,F833,IF(F833&lt;=40000,ROUNDUP(F833/2,0)+7500,IF(F833&lt;=70000,ROUNDUP(F833/4,0)+17500,35000)))),28000))))</f>
        <v/>
      </c>
      <c r="T833" s="18">
        <f>IF(G833&lt;=0,0,IF(G833&lt;=12000,G833,IF(G833&lt;=32000,ROUNDUP(G833/2,0)+6000,IF(G833&lt;=56000,ROUNDUP(G833/4,0)+14000,28000))))</f>
        <v/>
      </c>
      <c r="U833" s="18">
        <f>IF(I833&lt;=0,IF(H833&lt;=0,0,IF(H833&lt;=12000,H833,IF(H833&lt;=32000,ROUNDUP(H833/2,0)+6000,IF(H833&lt;=56000,ROUNDUP(H833/4,0)+14000,28000)))),IF(H833&lt;=0,IF(I833&lt;=0,0,IF(I833&lt;=15000,I833,IF(I833&lt;=40000,ROUNDUP(I833/2,0)+7500,IF(I833&lt;=70000,ROUNDUP(I833/4,0)+17500,35000)))),MAX(IF(I833&lt;=0,0,IF(I833&lt;=15000,I833,IF(I833&lt;=40000,ROUNDUP(I833/2,0)+7500,IF(I833&lt;=70000,ROUNDUP(I833/4,0)+17500,35000)))),MIN(IF(H833&lt;=0,0,IF(H833&lt;=12000,H833,IF(H833&lt;=32000,ROUNDUP(H833/2,0)+6000,IF(H833&lt;=56000,ROUNDUP(H833/4,0)+14000,28000))))+IF(I833&lt;=0,0,IF(I833&lt;=15000,I833,IF(I833&lt;=40000,ROUNDUP(I833/2,0)+7500,IF(I833&lt;=70000,ROUNDUP(I833/4,0)+17500,35000)))),28000))))</f>
        <v/>
      </c>
      <c r="V833" s="18">
        <f>MIN(70000,S833+T833+U833)</f>
        <v/>
      </c>
      <c r="W833" s="18">
        <f>MAX(0,ROUNDDOWN(M833-J833-N833-K833-0,-3))</f>
        <v/>
      </c>
      <c r="X833" s="18">
        <f>MAX(0,ROUNDDOWN(M833-J833-N833-K833-R833,-3))</f>
        <v/>
      </c>
      <c r="Y833" s="18">
        <f>IF(W833&lt;=0,0,ROUNDDOWN((W833*LOOKUP(W833,{0,1950001,3300001,6950001,9000001,18000001,40000001},{0.05,0.1,0.2,0.23,0.33,0.4,0.45})-LOOKUP(W833,{0,1950001,3300001,6950001,9000001,18000001,40000001},{0,97500,427500,636000,1536000,2796000,4796000}))*1.021,-2))</f>
        <v/>
      </c>
      <c r="Z833" s="18">
        <f>IF(X833&lt;=0,0,ROUNDDOWN((X833*LOOKUP(X833,{0,1950001,3300001,6950001,9000001,18000001,40000001},{0.05,0.1,0.2,0.23,0.33,0.4,0.45})-LOOKUP(X833,{0,1950001,3300001,6950001,9000001,18000001,40000001},{0,97500,427500,636000,1536000,2796000,4796000}))*1.021,-2))</f>
        <v/>
      </c>
      <c r="AA833" s="18">
        <f>MAX(0,ROUNDDOWN(M833-J833-430000-L833-0,-3))</f>
        <v/>
      </c>
      <c r="AB833" s="18">
        <f>MAX(0,ROUNDDOWN(M833-J833-430000-L833-V833,-3))</f>
        <v/>
      </c>
      <c r="AC833" s="18">
        <f>IF(M833&lt;=450000,0,MAX(0,ROUNDDOWN(AA833*0.06-MIN(50000,AA833)*0.03,-2))+MAX(0,ROUNDDOWN(AA833*0.04-MIN(50000,AA833)*0.02,-2)))</f>
        <v/>
      </c>
      <c r="AD833" s="18">
        <f>IF(M833&lt;=450000,0,MAX(0,ROUNDDOWN(AB833*0.06-MIN(50000,AB833)*0.03,-2))+MAX(0,ROUNDDOWN(AB833*0.04-MIN(50000,AB833)*0.02,-2)))</f>
        <v/>
      </c>
      <c r="AE833" s="18">
        <f>Y833-Z833</f>
        <v/>
      </c>
      <c r="AF833" s="18">
        <f>AC833-AD833</f>
        <v/>
      </c>
      <c r="AG833" s="18">
        <f>AE833+AF833</f>
        <v/>
      </c>
      <c r="AH833" s="20">
        <f>IF(W833&lt;=0,0,LOOKUP(W833,{0,1950001,3300001,6950001,9000001,18000001,40000001},{0.05,0.1,0.2,0.23,0.33,0.4,0.45}))</f>
        <v/>
      </c>
    </row>
    <row r="834">
      <c r="A834" t="inlineStr">
        <is>
          <t>1万円刻み 3区分8万円ずつ</t>
        </is>
      </c>
      <c r="B834" s="18">
        <f>'4_1万円刻み'!$A$252</f>
        <v/>
      </c>
      <c r="C834" s="19" t="n">
        <v>2026</v>
      </c>
      <c r="D834" t="inlineStr">
        <is>
          <t>いいえ</t>
        </is>
      </c>
      <c r="E834" s="18" t="n">
        <v>80000</v>
      </c>
      <c r="F834" s="18" t="n">
        <v>0</v>
      </c>
      <c r="G834" s="18" t="n">
        <v>80000</v>
      </c>
      <c r="H834" s="18" t="n">
        <v>80000</v>
      </c>
      <c r="I834" s="18" t="n">
        <v>0</v>
      </c>
      <c r="J834" s="18">
        <f>ROUND(MIN(B834/12,650000)*12*0.0915+MIN(B834/12,1390000)*12*(0.0504+0)+B834*0.005,0)</f>
        <v/>
      </c>
      <c r="K834" s="18" t="n">
        <v>0</v>
      </c>
      <c r="L834" s="18" t="n">
        <v>0</v>
      </c>
      <c r="M834" s="18">
        <f>ROUND(IF(C834&gt;=2026,IF(B834&lt;741000,0,IF(B834&lt;2191000,B834-740000,IF(B834&lt;2193000,1451000,IF(B834&lt;2196000,1453000,IF(B834&lt;2200000,1456000,IF(B834&lt;3600000,ROUNDDOWN(B834/4,-3)*2.8-80000,IF(B834&lt;6600000,ROUNDDOWN(B834/4,-3)*3.2-440000,IF(B834&lt;8500000,ROUNDDOWN(B834*0.9,0)-1100000,B834-1950000)))))))),IF(B834&lt;651000,0,IF(B834&lt;1900000,B834-650000,IF(B834&lt;3600000,ROUNDDOWN(B834/4,-3)*2.8-80000,IF(B834&lt;6600000,ROUNDDOWN(B834/4,-3)*3.2-440000,IF(B834&lt;8500000,ROUNDDOWN(B834*0.9,0)-1100000,B834-1950000)))))),0)</f>
        <v/>
      </c>
      <c r="N834" s="18">
        <f>IF(M834&gt;23500000,NA(),IF(C834&gt;=2026,IF(M834&lt;=4890000,1040000,IF(M834&lt;=6550000,670000,620000)),IF(M834&lt;=1320000,950000,IF(M834&lt;=3360000,880000,IF(M834&lt;=4890000,680000,IF(M834&lt;=6550000,630000,580000))))))</f>
        <v/>
      </c>
      <c r="O834" s="18">
        <f>IF(F834&lt;=0,IF(AND(D834="はい",C834&gt;=2026,C834&lt;=2027),IF(E834&lt;=0,0,IF(E834&lt;=30000,E834,IF(E834&lt;=60000,ROUNDUP(E834/2,0)+15000,IF(E834&lt;=120000,ROUNDUP(E834/4,0)+30000,60000)))),IF(E834&lt;=0,0,IF(E834&lt;=20000,E834,IF(E834&lt;=40000,ROUNDUP(E834/2,0)+10000,IF(E834&lt;=80000,ROUNDUP(E834/4,0)+20000,40000))))),IF(E834&lt;=0,IF(F834&lt;=0,0,IF(F834&lt;=25000,F834,IF(F834&lt;=50000,ROUNDUP(F834/2,0)+12500,IF(F834&lt;=100000,ROUNDUP(F834/4,0)+25000,50000)))),MAX(IF(F834&lt;=0,0,IF(F834&lt;=25000,F834,IF(F834&lt;=50000,ROUNDUP(F834/2,0)+12500,IF(F834&lt;=100000,ROUNDUP(F834/4,0)+25000,50000)))),MIN(IF(AND(D834="はい",C834&gt;=2026,C834&lt;=2027),IF(E834&lt;=0,0,IF(E834&lt;=30000,E834,IF(E834&lt;=60000,ROUNDUP(E834/2,0)+15000,IF(E834&lt;=120000,ROUNDUP(E834/4,0)+30000,60000)))),IF(E834&lt;=0,0,IF(E834&lt;=20000,E834,IF(E834&lt;=40000,ROUNDUP(E834/2,0)+10000,IF(E834&lt;=80000,ROUNDUP(E834/4,0)+20000,40000)))))+IF(F834&lt;=0,0,IF(F834&lt;=25000,F834,IF(F834&lt;=50000,ROUNDUP(F834/2,0)+12500,IF(F834&lt;=100000,ROUNDUP(F834/4,0)+25000,50000)))),IF(AND(D834="はい",C834&gt;=2026,C834&lt;=2027),60000,40000)))))</f>
        <v/>
      </c>
      <c r="P834" s="18">
        <f>IF(G834&lt;=0,0,IF(G834&lt;=20000,G834,IF(G834&lt;=40000,ROUNDUP(G834/2,0)+10000,IF(G834&lt;=80000,ROUNDUP(G834/4,0)+20000,40000))))</f>
        <v/>
      </c>
      <c r="Q834" s="18">
        <f>IF(I834&lt;=0,IF(H834&lt;=0,0,IF(H834&lt;=20000,H834,IF(H834&lt;=40000,ROUNDUP(H834/2,0)+10000,IF(H834&lt;=80000,ROUNDUP(H834/4,0)+20000,40000)))),IF(H834&lt;=0,IF(I834&lt;=0,0,IF(I834&lt;=25000,I834,IF(I834&lt;=50000,ROUNDUP(I834/2,0)+12500,IF(I834&lt;=100000,ROUNDUP(I834/4,0)+25000,50000)))),MAX(IF(I834&lt;=0,0,IF(I834&lt;=25000,I834,IF(I834&lt;=50000,ROUNDUP(I834/2,0)+12500,IF(I834&lt;=100000,ROUNDUP(I834/4,0)+25000,50000)))),MIN(IF(H834&lt;=0,0,IF(H834&lt;=20000,H834,IF(H834&lt;=40000,ROUNDUP(H834/2,0)+10000,IF(H834&lt;=80000,ROUNDUP(H834/4,0)+20000,40000))))+IF(I834&lt;=0,0,IF(I834&lt;=25000,I834,IF(I834&lt;=50000,ROUNDUP(I834/2,0)+12500,IF(I834&lt;=100000,ROUNDUP(I834/4,0)+25000,50000)))),40000))))</f>
        <v/>
      </c>
      <c r="R834" s="18">
        <f>MIN(120000,O834+P834+Q834)</f>
        <v/>
      </c>
      <c r="S834" s="18">
        <f>IF(F834&lt;=0,IF(E834&lt;=0,0,IF(E834&lt;=12000,E834,IF(E834&lt;=32000,ROUNDUP(E834/2,0)+6000,IF(E834&lt;=56000,ROUNDUP(E834/4,0)+14000,28000)))),IF(E834&lt;=0,IF(F834&lt;=0,0,IF(F834&lt;=15000,F834,IF(F834&lt;=40000,ROUNDUP(F834/2,0)+7500,IF(F834&lt;=70000,ROUNDUP(F834/4,0)+17500,35000)))),MAX(IF(F834&lt;=0,0,IF(F834&lt;=15000,F834,IF(F834&lt;=40000,ROUNDUP(F834/2,0)+7500,IF(F834&lt;=70000,ROUNDUP(F834/4,0)+17500,35000)))),MIN(IF(E834&lt;=0,0,IF(E834&lt;=12000,E834,IF(E834&lt;=32000,ROUNDUP(E834/2,0)+6000,IF(E834&lt;=56000,ROUNDUP(E834/4,0)+14000,28000))))+IF(F834&lt;=0,0,IF(F834&lt;=15000,F834,IF(F834&lt;=40000,ROUNDUP(F834/2,0)+7500,IF(F834&lt;=70000,ROUNDUP(F834/4,0)+17500,35000)))),28000))))</f>
        <v/>
      </c>
      <c r="T834" s="18">
        <f>IF(G834&lt;=0,0,IF(G834&lt;=12000,G834,IF(G834&lt;=32000,ROUNDUP(G834/2,0)+6000,IF(G834&lt;=56000,ROUNDUP(G834/4,0)+14000,28000))))</f>
        <v/>
      </c>
      <c r="U834" s="18">
        <f>IF(I834&lt;=0,IF(H834&lt;=0,0,IF(H834&lt;=12000,H834,IF(H834&lt;=32000,ROUNDUP(H834/2,0)+6000,IF(H834&lt;=56000,ROUNDUP(H834/4,0)+14000,28000)))),IF(H834&lt;=0,IF(I834&lt;=0,0,IF(I834&lt;=15000,I834,IF(I834&lt;=40000,ROUNDUP(I834/2,0)+7500,IF(I834&lt;=70000,ROUNDUP(I834/4,0)+17500,35000)))),MAX(IF(I834&lt;=0,0,IF(I834&lt;=15000,I834,IF(I834&lt;=40000,ROUNDUP(I834/2,0)+7500,IF(I834&lt;=70000,ROUNDUP(I834/4,0)+17500,35000)))),MIN(IF(H834&lt;=0,0,IF(H834&lt;=12000,H834,IF(H834&lt;=32000,ROUNDUP(H834/2,0)+6000,IF(H834&lt;=56000,ROUNDUP(H834/4,0)+14000,28000))))+IF(I834&lt;=0,0,IF(I834&lt;=15000,I834,IF(I834&lt;=40000,ROUNDUP(I834/2,0)+7500,IF(I834&lt;=70000,ROUNDUP(I834/4,0)+17500,35000)))),28000))))</f>
        <v/>
      </c>
      <c r="V834" s="18">
        <f>MIN(70000,S834+T834+U834)</f>
        <v/>
      </c>
      <c r="W834" s="18">
        <f>MAX(0,ROUNDDOWN(M834-J834-N834-K834-0,-3))</f>
        <v/>
      </c>
      <c r="X834" s="18">
        <f>MAX(0,ROUNDDOWN(M834-J834-N834-K834-R834,-3))</f>
        <v/>
      </c>
      <c r="Y834" s="18">
        <f>IF(W834&lt;=0,0,ROUNDDOWN((W834*LOOKUP(W834,{0,1950001,3300001,6950001,9000001,18000001,40000001},{0.05,0.1,0.2,0.23,0.33,0.4,0.45})-LOOKUP(W834,{0,1950001,3300001,6950001,9000001,18000001,40000001},{0,97500,427500,636000,1536000,2796000,4796000}))*1.021,-2))</f>
        <v/>
      </c>
      <c r="Z834" s="18">
        <f>IF(X834&lt;=0,0,ROUNDDOWN((X834*LOOKUP(X834,{0,1950001,3300001,6950001,9000001,18000001,40000001},{0.05,0.1,0.2,0.23,0.33,0.4,0.45})-LOOKUP(X834,{0,1950001,3300001,6950001,9000001,18000001,40000001},{0,97500,427500,636000,1536000,2796000,4796000}))*1.021,-2))</f>
        <v/>
      </c>
      <c r="AA834" s="18">
        <f>MAX(0,ROUNDDOWN(M834-J834-430000-L834-0,-3))</f>
        <v/>
      </c>
      <c r="AB834" s="18">
        <f>MAX(0,ROUNDDOWN(M834-J834-430000-L834-V834,-3))</f>
        <v/>
      </c>
      <c r="AC834" s="18">
        <f>IF(M834&lt;=450000,0,MAX(0,ROUNDDOWN(AA834*0.06-MIN(50000,AA834)*0.03,-2))+MAX(0,ROUNDDOWN(AA834*0.04-MIN(50000,AA834)*0.02,-2)))</f>
        <v/>
      </c>
      <c r="AD834" s="18">
        <f>IF(M834&lt;=450000,0,MAX(0,ROUNDDOWN(AB834*0.06-MIN(50000,AB834)*0.03,-2))+MAX(0,ROUNDDOWN(AB834*0.04-MIN(50000,AB834)*0.02,-2)))</f>
        <v/>
      </c>
      <c r="AE834" s="18">
        <f>Y834-Z834</f>
        <v/>
      </c>
      <c r="AF834" s="18">
        <f>AC834-AD834</f>
        <v/>
      </c>
      <c r="AG834" s="18">
        <f>AE834+AF834</f>
        <v/>
      </c>
      <c r="AH834" s="20">
        <f>IF(W834&lt;=0,0,LOOKUP(W834,{0,1950001,3300001,6950001,9000001,18000001,40000001},{0.05,0.1,0.2,0.23,0.33,0.4,0.45}))</f>
        <v/>
      </c>
    </row>
    <row r="835">
      <c r="A835" t="inlineStr">
        <is>
          <t>1万円刻み 一般8万円</t>
        </is>
      </c>
      <c r="B835" s="18">
        <f>'4_1万円刻み'!$A$252</f>
        <v/>
      </c>
      <c r="C835" s="19" t="n">
        <v>2026</v>
      </c>
      <c r="D835" t="inlineStr">
        <is>
          <t>いいえ</t>
        </is>
      </c>
      <c r="E835" s="18" t="n">
        <v>80000</v>
      </c>
      <c r="F835" s="18" t="n">
        <v>0</v>
      </c>
      <c r="G835" s="18" t="n">
        <v>0</v>
      </c>
      <c r="H835" s="18" t="n">
        <v>0</v>
      </c>
      <c r="I835" s="18" t="n">
        <v>0</v>
      </c>
      <c r="J835" s="18">
        <f>ROUND(MIN(B835/12,650000)*12*0.0915+MIN(B835/12,1390000)*12*(0.0504+0)+B835*0.005,0)</f>
        <v/>
      </c>
      <c r="K835" s="18" t="n">
        <v>0</v>
      </c>
      <c r="L835" s="18" t="n">
        <v>0</v>
      </c>
      <c r="M835" s="18">
        <f>ROUND(IF(C835&gt;=2026,IF(B835&lt;741000,0,IF(B835&lt;2191000,B835-740000,IF(B835&lt;2193000,1451000,IF(B835&lt;2196000,1453000,IF(B835&lt;2200000,1456000,IF(B835&lt;3600000,ROUNDDOWN(B835/4,-3)*2.8-80000,IF(B835&lt;6600000,ROUNDDOWN(B835/4,-3)*3.2-440000,IF(B835&lt;8500000,ROUNDDOWN(B835*0.9,0)-1100000,B835-1950000)))))))),IF(B835&lt;651000,0,IF(B835&lt;1900000,B835-650000,IF(B835&lt;3600000,ROUNDDOWN(B835/4,-3)*2.8-80000,IF(B835&lt;6600000,ROUNDDOWN(B835/4,-3)*3.2-440000,IF(B835&lt;8500000,ROUNDDOWN(B835*0.9,0)-1100000,B835-1950000)))))),0)</f>
        <v/>
      </c>
      <c r="N835" s="18">
        <f>IF(M835&gt;23500000,NA(),IF(C835&gt;=2026,IF(M835&lt;=4890000,1040000,IF(M835&lt;=6550000,670000,620000)),IF(M835&lt;=1320000,950000,IF(M835&lt;=3360000,880000,IF(M835&lt;=4890000,680000,IF(M835&lt;=6550000,630000,580000))))))</f>
        <v/>
      </c>
      <c r="O835" s="18">
        <f>IF(F835&lt;=0,IF(AND(D835="はい",C835&gt;=2026,C835&lt;=2027),IF(E835&lt;=0,0,IF(E835&lt;=30000,E835,IF(E835&lt;=60000,ROUNDUP(E835/2,0)+15000,IF(E835&lt;=120000,ROUNDUP(E835/4,0)+30000,60000)))),IF(E835&lt;=0,0,IF(E835&lt;=20000,E835,IF(E835&lt;=40000,ROUNDUP(E835/2,0)+10000,IF(E835&lt;=80000,ROUNDUP(E835/4,0)+20000,40000))))),IF(E835&lt;=0,IF(F835&lt;=0,0,IF(F835&lt;=25000,F835,IF(F835&lt;=50000,ROUNDUP(F835/2,0)+12500,IF(F835&lt;=100000,ROUNDUP(F835/4,0)+25000,50000)))),MAX(IF(F835&lt;=0,0,IF(F835&lt;=25000,F835,IF(F835&lt;=50000,ROUNDUP(F835/2,0)+12500,IF(F835&lt;=100000,ROUNDUP(F835/4,0)+25000,50000)))),MIN(IF(AND(D835="はい",C835&gt;=2026,C835&lt;=2027),IF(E835&lt;=0,0,IF(E835&lt;=30000,E835,IF(E835&lt;=60000,ROUNDUP(E835/2,0)+15000,IF(E835&lt;=120000,ROUNDUP(E835/4,0)+30000,60000)))),IF(E835&lt;=0,0,IF(E835&lt;=20000,E835,IF(E835&lt;=40000,ROUNDUP(E835/2,0)+10000,IF(E835&lt;=80000,ROUNDUP(E835/4,0)+20000,40000)))))+IF(F835&lt;=0,0,IF(F835&lt;=25000,F835,IF(F835&lt;=50000,ROUNDUP(F835/2,0)+12500,IF(F835&lt;=100000,ROUNDUP(F835/4,0)+25000,50000)))),IF(AND(D835="はい",C835&gt;=2026,C835&lt;=2027),60000,40000)))))</f>
        <v/>
      </c>
      <c r="P835" s="18">
        <f>IF(G835&lt;=0,0,IF(G835&lt;=20000,G835,IF(G835&lt;=40000,ROUNDUP(G835/2,0)+10000,IF(G835&lt;=80000,ROUNDUP(G835/4,0)+20000,40000))))</f>
        <v/>
      </c>
      <c r="Q835" s="18">
        <f>IF(I835&lt;=0,IF(H835&lt;=0,0,IF(H835&lt;=20000,H835,IF(H835&lt;=40000,ROUNDUP(H835/2,0)+10000,IF(H835&lt;=80000,ROUNDUP(H835/4,0)+20000,40000)))),IF(H835&lt;=0,IF(I835&lt;=0,0,IF(I835&lt;=25000,I835,IF(I835&lt;=50000,ROUNDUP(I835/2,0)+12500,IF(I835&lt;=100000,ROUNDUP(I835/4,0)+25000,50000)))),MAX(IF(I835&lt;=0,0,IF(I835&lt;=25000,I835,IF(I835&lt;=50000,ROUNDUP(I835/2,0)+12500,IF(I835&lt;=100000,ROUNDUP(I835/4,0)+25000,50000)))),MIN(IF(H835&lt;=0,0,IF(H835&lt;=20000,H835,IF(H835&lt;=40000,ROUNDUP(H835/2,0)+10000,IF(H835&lt;=80000,ROUNDUP(H835/4,0)+20000,40000))))+IF(I835&lt;=0,0,IF(I835&lt;=25000,I835,IF(I835&lt;=50000,ROUNDUP(I835/2,0)+12500,IF(I835&lt;=100000,ROUNDUP(I835/4,0)+25000,50000)))),40000))))</f>
        <v/>
      </c>
      <c r="R835" s="18">
        <f>MIN(120000,O835+P835+Q835)</f>
        <v/>
      </c>
      <c r="S835" s="18">
        <f>IF(F835&lt;=0,IF(E835&lt;=0,0,IF(E835&lt;=12000,E835,IF(E835&lt;=32000,ROUNDUP(E835/2,0)+6000,IF(E835&lt;=56000,ROUNDUP(E835/4,0)+14000,28000)))),IF(E835&lt;=0,IF(F835&lt;=0,0,IF(F835&lt;=15000,F835,IF(F835&lt;=40000,ROUNDUP(F835/2,0)+7500,IF(F835&lt;=70000,ROUNDUP(F835/4,0)+17500,35000)))),MAX(IF(F835&lt;=0,0,IF(F835&lt;=15000,F835,IF(F835&lt;=40000,ROUNDUP(F835/2,0)+7500,IF(F835&lt;=70000,ROUNDUP(F835/4,0)+17500,35000)))),MIN(IF(E835&lt;=0,0,IF(E835&lt;=12000,E835,IF(E835&lt;=32000,ROUNDUP(E835/2,0)+6000,IF(E835&lt;=56000,ROUNDUP(E835/4,0)+14000,28000))))+IF(F835&lt;=0,0,IF(F835&lt;=15000,F835,IF(F835&lt;=40000,ROUNDUP(F835/2,0)+7500,IF(F835&lt;=70000,ROUNDUP(F835/4,0)+17500,35000)))),28000))))</f>
        <v/>
      </c>
      <c r="T835" s="18">
        <f>IF(G835&lt;=0,0,IF(G835&lt;=12000,G835,IF(G835&lt;=32000,ROUNDUP(G835/2,0)+6000,IF(G835&lt;=56000,ROUNDUP(G835/4,0)+14000,28000))))</f>
        <v/>
      </c>
      <c r="U835" s="18">
        <f>IF(I835&lt;=0,IF(H835&lt;=0,0,IF(H835&lt;=12000,H835,IF(H835&lt;=32000,ROUNDUP(H835/2,0)+6000,IF(H835&lt;=56000,ROUNDUP(H835/4,0)+14000,28000)))),IF(H835&lt;=0,IF(I835&lt;=0,0,IF(I835&lt;=15000,I835,IF(I835&lt;=40000,ROUNDUP(I835/2,0)+7500,IF(I835&lt;=70000,ROUNDUP(I835/4,0)+17500,35000)))),MAX(IF(I835&lt;=0,0,IF(I835&lt;=15000,I835,IF(I835&lt;=40000,ROUNDUP(I835/2,0)+7500,IF(I835&lt;=70000,ROUNDUP(I835/4,0)+17500,35000)))),MIN(IF(H835&lt;=0,0,IF(H835&lt;=12000,H835,IF(H835&lt;=32000,ROUNDUP(H835/2,0)+6000,IF(H835&lt;=56000,ROUNDUP(H835/4,0)+14000,28000))))+IF(I835&lt;=0,0,IF(I835&lt;=15000,I835,IF(I835&lt;=40000,ROUNDUP(I835/2,0)+7500,IF(I835&lt;=70000,ROUNDUP(I835/4,0)+17500,35000)))),28000))))</f>
        <v/>
      </c>
      <c r="V835" s="18">
        <f>MIN(70000,S835+T835+U835)</f>
        <v/>
      </c>
      <c r="W835" s="18">
        <f>MAX(0,ROUNDDOWN(M835-J835-N835-K835-0,-3))</f>
        <v/>
      </c>
      <c r="X835" s="18">
        <f>MAX(0,ROUNDDOWN(M835-J835-N835-K835-R835,-3))</f>
        <v/>
      </c>
      <c r="Y835" s="18">
        <f>IF(W835&lt;=0,0,ROUNDDOWN((W835*LOOKUP(W835,{0,1950001,3300001,6950001,9000001,18000001,40000001},{0.05,0.1,0.2,0.23,0.33,0.4,0.45})-LOOKUP(W835,{0,1950001,3300001,6950001,9000001,18000001,40000001},{0,97500,427500,636000,1536000,2796000,4796000}))*1.021,-2))</f>
        <v/>
      </c>
      <c r="Z835" s="18">
        <f>IF(X835&lt;=0,0,ROUNDDOWN((X835*LOOKUP(X835,{0,1950001,3300001,6950001,9000001,18000001,40000001},{0.05,0.1,0.2,0.23,0.33,0.4,0.45})-LOOKUP(X835,{0,1950001,3300001,6950001,9000001,18000001,40000001},{0,97500,427500,636000,1536000,2796000,4796000}))*1.021,-2))</f>
        <v/>
      </c>
      <c r="AA835" s="18">
        <f>MAX(0,ROUNDDOWN(M835-J835-430000-L835-0,-3))</f>
        <v/>
      </c>
      <c r="AB835" s="18">
        <f>MAX(0,ROUNDDOWN(M835-J835-430000-L835-V835,-3))</f>
        <v/>
      </c>
      <c r="AC835" s="18">
        <f>IF(M835&lt;=450000,0,MAX(0,ROUNDDOWN(AA835*0.06-MIN(50000,AA835)*0.03,-2))+MAX(0,ROUNDDOWN(AA835*0.04-MIN(50000,AA835)*0.02,-2)))</f>
        <v/>
      </c>
      <c r="AD835" s="18">
        <f>IF(M835&lt;=450000,0,MAX(0,ROUNDDOWN(AB835*0.06-MIN(50000,AB835)*0.03,-2))+MAX(0,ROUNDDOWN(AB835*0.04-MIN(50000,AB835)*0.02,-2)))</f>
        <v/>
      </c>
      <c r="AE835" s="18">
        <f>Y835-Z835</f>
        <v/>
      </c>
      <c r="AF835" s="18">
        <f>AC835-AD835</f>
        <v/>
      </c>
      <c r="AG835" s="18">
        <f>AE835+AF835</f>
        <v/>
      </c>
      <c r="AH835" s="20">
        <f>IF(W835&lt;=0,0,LOOKUP(W835,{0,1950001,3300001,6950001,9000001,18000001,40000001},{0.05,0.1,0.2,0.23,0.33,0.4,0.45}))</f>
        <v/>
      </c>
    </row>
    <row r="836">
      <c r="A836" t="inlineStr">
        <is>
          <t>1万円刻み 特例あり一般12万円</t>
        </is>
      </c>
      <c r="B836" s="18">
        <f>'4_1万円刻み'!$A$252</f>
        <v/>
      </c>
      <c r="C836" s="19" t="n">
        <v>2026</v>
      </c>
      <c r="D836" t="inlineStr">
        <is>
          <t>はい</t>
        </is>
      </c>
      <c r="E836" s="18" t="n">
        <v>120000</v>
      </c>
      <c r="F836" s="18" t="n">
        <v>0</v>
      </c>
      <c r="G836" s="18" t="n">
        <v>0</v>
      </c>
      <c r="H836" s="18" t="n">
        <v>0</v>
      </c>
      <c r="I836" s="18" t="n">
        <v>0</v>
      </c>
      <c r="J836" s="18">
        <f>ROUND(MIN(B836/12,650000)*12*0.0915+MIN(B836/12,1390000)*12*(0.0504+0)+B836*0.005,0)</f>
        <v/>
      </c>
      <c r="K836" s="18" t="n">
        <v>0</v>
      </c>
      <c r="L836" s="18" t="n">
        <v>0</v>
      </c>
      <c r="M836" s="18">
        <f>ROUND(IF(C836&gt;=2026,IF(B836&lt;741000,0,IF(B836&lt;2191000,B836-740000,IF(B836&lt;2193000,1451000,IF(B836&lt;2196000,1453000,IF(B836&lt;2200000,1456000,IF(B836&lt;3600000,ROUNDDOWN(B836/4,-3)*2.8-80000,IF(B836&lt;6600000,ROUNDDOWN(B836/4,-3)*3.2-440000,IF(B836&lt;8500000,ROUNDDOWN(B836*0.9,0)-1100000,B836-1950000)))))))),IF(B836&lt;651000,0,IF(B836&lt;1900000,B836-650000,IF(B836&lt;3600000,ROUNDDOWN(B836/4,-3)*2.8-80000,IF(B836&lt;6600000,ROUNDDOWN(B836/4,-3)*3.2-440000,IF(B836&lt;8500000,ROUNDDOWN(B836*0.9,0)-1100000,B836-1950000)))))),0)</f>
        <v/>
      </c>
      <c r="N836" s="18">
        <f>IF(M836&gt;23500000,NA(),IF(C836&gt;=2026,IF(M836&lt;=4890000,1040000,IF(M836&lt;=6550000,670000,620000)),IF(M836&lt;=1320000,950000,IF(M836&lt;=3360000,880000,IF(M836&lt;=4890000,680000,IF(M836&lt;=6550000,630000,580000))))))</f>
        <v/>
      </c>
      <c r="O836" s="18">
        <f>IF(F836&lt;=0,IF(AND(D836="はい",C836&gt;=2026,C836&lt;=2027),IF(E836&lt;=0,0,IF(E836&lt;=30000,E836,IF(E836&lt;=60000,ROUNDUP(E836/2,0)+15000,IF(E836&lt;=120000,ROUNDUP(E836/4,0)+30000,60000)))),IF(E836&lt;=0,0,IF(E836&lt;=20000,E836,IF(E836&lt;=40000,ROUNDUP(E836/2,0)+10000,IF(E836&lt;=80000,ROUNDUP(E836/4,0)+20000,40000))))),IF(E836&lt;=0,IF(F836&lt;=0,0,IF(F836&lt;=25000,F836,IF(F836&lt;=50000,ROUNDUP(F836/2,0)+12500,IF(F836&lt;=100000,ROUNDUP(F836/4,0)+25000,50000)))),MAX(IF(F836&lt;=0,0,IF(F836&lt;=25000,F836,IF(F836&lt;=50000,ROUNDUP(F836/2,0)+12500,IF(F836&lt;=100000,ROUNDUP(F836/4,0)+25000,50000)))),MIN(IF(AND(D836="はい",C836&gt;=2026,C836&lt;=2027),IF(E836&lt;=0,0,IF(E836&lt;=30000,E836,IF(E836&lt;=60000,ROUNDUP(E836/2,0)+15000,IF(E836&lt;=120000,ROUNDUP(E836/4,0)+30000,60000)))),IF(E836&lt;=0,0,IF(E836&lt;=20000,E836,IF(E836&lt;=40000,ROUNDUP(E836/2,0)+10000,IF(E836&lt;=80000,ROUNDUP(E836/4,0)+20000,40000)))))+IF(F836&lt;=0,0,IF(F836&lt;=25000,F836,IF(F836&lt;=50000,ROUNDUP(F836/2,0)+12500,IF(F836&lt;=100000,ROUNDUP(F836/4,0)+25000,50000)))),IF(AND(D836="はい",C836&gt;=2026,C836&lt;=2027),60000,40000)))))</f>
        <v/>
      </c>
      <c r="P836" s="18">
        <f>IF(G836&lt;=0,0,IF(G836&lt;=20000,G836,IF(G836&lt;=40000,ROUNDUP(G836/2,0)+10000,IF(G836&lt;=80000,ROUNDUP(G836/4,0)+20000,40000))))</f>
        <v/>
      </c>
      <c r="Q836" s="18">
        <f>IF(I836&lt;=0,IF(H836&lt;=0,0,IF(H836&lt;=20000,H836,IF(H836&lt;=40000,ROUNDUP(H836/2,0)+10000,IF(H836&lt;=80000,ROUNDUP(H836/4,0)+20000,40000)))),IF(H836&lt;=0,IF(I836&lt;=0,0,IF(I836&lt;=25000,I836,IF(I836&lt;=50000,ROUNDUP(I836/2,0)+12500,IF(I836&lt;=100000,ROUNDUP(I836/4,0)+25000,50000)))),MAX(IF(I836&lt;=0,0,IF(I836&lt;=25000,I836,IF(I836&lt;=50000,ROUNDUP(I836/2,0)+12500,IF(I836&lt;=100000,ROUNDUP(I836/4,0)+25000,50000)))),MIN(IF(H836&lt;=0,0,IF(H836&lt;=20000,H836,IF(H836&lt;=40000,ROUNDUP(H836/2,0)+10000,IF(H836&lt;=80000,ROUNDUP(H836/4,0)+20000,40000))))+IF(I836&lt;=0,0,IF(I836&lt;=25000,I836,IF(I836&lt;=50000,ROUNDUP(I836/2,0)+12500,IF(I836&lt;=100000,ROUNDUP(I836/4,0)+25000,50000)))),40000))))</f>
        <v/>
      </c>
      <c r="R836" s="18">
        <f>MIN(120000,O836+P836+Q836)</f>
        <v/>
      </c>
      <c r="S836" s="18">
        <f>IF(F836&lt;=0,IF(E836&lt;=0,0,IF(E836&lt;=12000,E836,IF(E836&lt;=32000,ROUNDUP(E836/2,0)+6000,IF(E836&lt;=56000,ROUNDUP(E836/4,0)+14000,28000)))),IF(E836&lt;=0,IF(F836&lt;=0,0,IF(F836&lt;=15000,F836,IF(F836&lt;=40000,ROUNDUP(F836/2,0)+7500,IF(F836&lt;=70000,ROUNDUP(F836/4,0)+17500,35000)))),MAX(IF(F836&lt;=0,0,IF(F836&lt;=15000,F836,IF(F836&lt;=40000,ROUNDUP(F836/2,0)+7500,IF(F836&lt;=70000,ROUNDUP(F836/4,0)+17500,35000)))),MIN(IF(E836&lt;=0,0,IF(E836&lt;=12000,E836,IF(E836&lt;=32000,ROUNDUP(E836/2,0)+6000,IF(E836&lt;=56000,ROUNDUP(E836/4,0)+14000,28000))))+IF(F836&lt;=0,0,IF(F836&lt;=15000,F836,IF(F836&lt;=40000,ROUNDUP(F836/2,0)+7500,IF(F836&lt;=70000,ROUNDUP(F836/4,0)+17500,35000)))),28000))))</f>
        <v/>
      </c>
      <c r="T836" s="18">
        <f>IF(G836&lt;=0,0,IF(G836&lt;=12000,G836,IF(G836&lt;=32000,ROUNDUP(G836/2,0)+6000,IF(G836&lt;=56000,ROUNDUP(G836/4,0)+14000,28000))))</f>
        <v/>
      </c>
      <c r="U836" s="18">
        <f>IF(I836&lt;=0,IF(H836&lt;=0,0,IF(H836&lt;=12000,H836,IF(H836&lt;=32000,ROUNDUP(H836/2,0)+6000,IF(H836&lt;=56000,ROUNDUP(H836/4,0)+14000,28000)))),IF(H836&lt;=0,IF(I836&lt;=0,0,IF(I836&lt;=15000,I836,IF(I836&lt;=40000,ROUNDUP(I836/2,0)+7500,IF(I836&lt;=70000,ROUNDUP(I836/4,0)+17500,35000)))),MAX(IF(I836&lt;=0,0,IF(I836&lt;=15000,I836,IF(I836&lt;=40000,ROUNDUP(I836/2,0)+7500,IF(I836&lt;=70000,ROUNDUP(I836/4,0)+17500,35000)))),MIN(IF(H836&lt;=0,0,IF(H836&lt;=12000,H836,IF(H836&lt;=32000,ROUNDUP(H836/2,0)+6000,IF(H836&lt;=56000,ROUNDUP(H836/4,0)+14000,28000))))+IF(I836&lt;=0,0,IF(I836&lt;=15000,I836,IF(I836&lt;=40000,ROUNDUP(I836/2,0)+7500,IF(I836&lt;=70000,ROUNDUP(I836/4,0)+17500,35000)))),28000))))</f>
        <v/>
      </c>
      <c r="V836" s="18">
        <f>MIN(70000,S836+T836+U836)</f>
        <v/>
      </c>
      <c r="W836" s="18">
        <f>MAX(0,ROUNDDOWN(M836-J836-N836-K836-0,-3))</f>
        <v/>
      </c>
      <c r="X836" s="18">
        <f>MAX(0,ROUNDDOWN(M836-J836-N836-K836-R836,-3))</f>
        <v/>
      </c>
      <c r="Y836" s="18">
        <f>IF(W836&lt;=0,0,ROUNDDOWN((W836*LOOKUP(W836,{0,1950001,3300001,6950001,9000001,18000001,40000001},{0.05,0.1,0.2,0.23,0.33,0.4,0.45})-LOOKUP(W836,{0,1950001,3300001,6950001,9000001,18000001,40000001},{0,97500,427500,636000,1536000,2796000,4796000}))*1.021,-2))</f>
        <v/>
      </c>
      <c r="Z836" s="18">
        <f>IF(X836&lt;=0,0,ROUNDDOWN((X836*LOOKUP(X836,{0,1950001,3300001,6950001,9000001,18000001,40000001},{0.05,0.1,0.2,0.23,0.33,0.4,0.45})-LOOKUP(X836,{0,1950001,3300001,6950001,9000001,18000001,40000001},{0,97500,427500,636000,1536000,2796000,4796000}))*1.021,-2))</f>
        <v/>
      </c>
      <c r="AA836" s="18">
        <f>MAX(0,ROUNDDOWN(M836-J836-430000-L836-0,-3))</f>
        <v/>
      </c>
      <c r="AB836" s="18">
        <f>MAX(0,ROUNDDOWN(M836-J836-430000-L836-V836,-3))</f>
        <v/>
      </c>
      <c r="AC836" s="18">
        <f>IF(M836&lt;=450000,0,MAX(0,ROUNDDOWN(AA836*0.06-MIN(50000,AA836)*0.03,-2))+MAX(0,ROUNDDOWN(AA836*0.04-MIN(50000,AA836)*0.02,-2)))</f>
        <v/>
      </c>
      <c r="AD836" s="18">
        <f>IF(M836&lt;=450000,0,MAX(0,ROUNDDOWN(AB836*0.06-MIN(50000,AB836)*0.03,-2))+MAX(0,ROUNDDOWN(AB836*0.04-MIN(50000,AB836)*0.02,-2)))</f>
        <v/>
      </c>
      <c r="AE836" s="18">
        <f>Y836-Z836</f>
        <v/>
      </c>
      <c r="AF836" s="18">
        <f>AC836-AD836</f>
        <v/>
      </c>
      <c r="AG836" s="18">
        <f>AE836+AF836</f>
        <v/>
      </c>
      <c r="AH836" s="20">
        <f>IF(W836&lt;=0,0,LOOKUP(W836,{0,1950001,3300001,6950001,9000001,18000001,40000001},{0.05,0.1,0.2,0.23,0.33,0.4,0.45}))</f>
        <v/>
      </c>
    </row>
    <row r="837">
      <c r="A837" t="inlineStr">
        <is>
          <t>1万円刻み 3区分8万円ずつ</t>
        </is>
      </c>
      <c r="B837" s="18">
        <f>'4_1万円刻み'!$A$253</f>
        <v/>
      </c>
      <c r="C837" s="19" t="n">
        <v>2026</v>
      </c>
      <c r="D837" t="inlineStr">
        <is>
          <t>いいえ</t>
        </is>
      </c>
      <c r="E837" s="18" t="n">
        <v>80000</v>
      </c>
      <c r="F837" s="18" t="n">
        <v>0</v>
      </c>
      <c r="G837" s="18" t="n">
        <v>80000</v>
      </c>
      <c r="H837" s="18" t="n">
        <v>80000</v>
      </c>
      <c r="I837" s="18" t="n">
        <v>0</v>
      </c>
      <c r="J837" s="18">
        <f>ROUND(MIN(B837/12,650000)*12*0.0915+MIN(B837/12,1390000)*12*(0.0504+0)+B837*0.005,0)</f>
        <v/>
      </c>
      <c r="K837" s="18" t="n">
        <v>0</v>
      </c>
      <c r="L837" s="18" t="n">
        <v>0</v>
      </c>
      <c r="M837" s="18">
        <f>ROUND(IF(C837&gt;=2026,IF(B837&lt;741000,0,IF(B837&lt;2191000,B837-740000,IF(B837&lt;2193000,1451000,IF(B837&lt;2196000,1453000,IF(B837&lt;2200000,1456000,IF(B837&lt;3600000,ROUNDDOWN(B837/4,-3)*2.8-80000,IF(B837&lt;6600000,ROUNDDOWN(B837/4,-3)*3.2-440000,IF(B837&lt;8500000,ROUNDDOWN(B837*0.9,0)-1100000,B837-1950000)))))))),IF(B837&lt;651000,0,IF(B837&lt;1900000,B837-650000,IF(B837&lt;3600000,ROUNDDOWN(B837/4,-3)*2.8-80000,IF(B837&lt;6600000,ROUNDDOWN(B837/4,-3)*3.2-440000,IF(B837&lt;8500000,ROUNDDOWN(B837*0.9,0)-1100000,B837-1950000)))))),0)</f>
        <v/>
      </c>
      <c r="N837" s="18">
        <f>IF(M837&gt;23500000,NA(),IF(C837&gt;=2026,IF(M837&lt;=4890000,1040000,IF(M837&lt;=6550000,670000,620000)),IF(M837&lt;=1320000,950000,IF(M837&lt;=3360000,880000,IF(M837&lt;=4890000,680000,IF(M837&lt;=6550000,630000,580000))))))</f>
        <v/>
      </c>
      <c r="O837" s="18">
        <f>IF(F837&lt;=0,IF(AND(D837="はい",C837&gt;=2026,C837&lt;=2027),IF(E837&lt;=0,0,IF(E837&lt;=30000,E837,IF(E837&lt;=60000,ROUNDUP(E837/2,0)+15000,IF(E837&lt;=120000,ROUNDUP(E837/4,0)+30000,60000)))),IF(E837&lt;=0,0,IF(E837&lt;=20000,E837,IF(E837&lt;=40000,ROUNDUP(E837/2,0)+10000,IF(E837&lt;=80000,ROUNDUP(E837/4,0)+20000,40000))))),IF(E837&lt;=0,IF(F837&lt;=0,0,IF(F837&lt;=25000,F837,IF(F837&lt;=50000,ROUNDUP(F837/2,0)+12500,IF(F837&lt;=100000,ROUNDUP(F837/4,0)+25000,50000)))),MAX(IF(F837&lt;=0,0,IF(F837&lt;=25000,F837,IF(F837&lt;=50000,ROUNDUP(F837/2,0)+12500,IF(F837&lt;=100000,ROUNDUP(F837/4,0)+25000,50000)))),MIN(IF(AND(D837="はい",C837&gt;=2026,C837&lt;=2027),IF(E837&lt;=0,0,IF(E837&lt;=30000,E837,IF(E837&lt;=60000,ROUNDUP(E837/2,0)+15000,IF(E837&lt;=120000,ROUNDUP(E837/4,0)+30000,60000)))),IF(E837&lt;=0,0,IF(E837&lt;=20000,E837,IF(E837&lt;=40000,ROUNDUP(E837/2,0)+10000,IF(E837&lt;=80000,ROUNDUP(E837/4,0)+20000,40000)))))+IF(F837&lt;=0,0,IF(F837&lt;=25000,F837,IF(F837&lt;=50000,ROUNDUP(F837/2,0)+12500,IF(F837&lt;=100000,ROUNDUP(F837/4,0)+25000,50000)))),IF(AND(D837="はい",C837&gt;=2026,C837&lt;=2027),60000,40000)))))</f>
        <v/>
      </c>
      <c r="P837" s="18">
        <f>IF(G837&lt;=0,0,IF(G837&lt;=20000,G837,IF(G837&lt;=40000,ROUNDUP(G837/2,0)+10000,IF(G837&lt;=80000,ROUNDUP(G837/4,0)+20000,40000))))</f>
        <v/>
      </c>
      <c r="Q837" s="18">
        <f>IF(I837&lt;=0,IF(H837&lt;=0,0,IF(H837&lt;=20000,H837,IF(H837&lt;=40000,ROUNDUP(H837/2,0)+10000,IF(H837&lt;=80000,ROUNDUP(H837/4,0)+20000,40000)))),IF(H837&lt;=0,IF(I837&lt;=0,0,IF(I837&lt;=25000,I837,IF(I837&lt;=50000,ROUNDUP(I837/2,0)+12500,IF(I837&lt;=100000,ROUNDUP(I837/4,0)+25000,50000)))),MAX(IF(I837&lt;=0,0,IF(I837&lt;=25000,I837,IF(I837&lt;=50000,ROUNDUP(I837/2,0)+12500,IF(I837&lt;=100000,ROUNDUP(I837/4,0)+25000,50000)))),MIN(IF(H837&lt;=0,0,IF(H837&lt;=20000,H837,IF(H837&lt;=40000,ROUNDUP(H837/2,0)+10000,IF(H837&lt;=80000,ROUNDUP(H837/4,0)+20000,40000))))+IF(I837&lt;=0,0,IF(I837&lt;=25000,I837,IF(I837&lt;=50000,ROUNDUP(I837/2,0)+12500,IF(I837&lt;=100000,ROUNDUP(I837/4,0)+25000,50000)))),40000))))</f>
        <v/>
      </c>
      <c r="R837" s="18">
        <f>MIN(120000,O837+P837+Q837)</f>
        <v/>
      </c>
      <c r="S837" s="18">
        <f>IF(F837&lt;=0,IF(E837&lt;=0,0,IF(E837&lt;=12000,E837,IF(E837&lt;=32000,ROUNDUP(E837/2,0)+6000,IF(E837&lt;=56000,ROUNDUP(E837/4,0)+14000,28000)))),IF(E837&lt;=0,IF(F837&lt;=0,0,IF(F837&lt;=15000,F837,IF(F837&lt;=40000,ROUNDUP(F837/2,0)+7500,IF(F837&lt;=70000,ROUNDUP(F837/4,0)+17500,35000)))),MAX(IF(F837&lt;=0,0,IF(F837&lt;=15000,F837,IF(F837&lt;=40000,ROUNDUP(F837/2,0)+7500,IF(F837&lt;=70000,ROUNDUP(F837/4,0)+17500,35000)))),MIN(IF(E837&lt;=0,0,IF(E837&lt;=12000,E837,IF(E837&lt;=32000,ROUNDUP(E837/2,0)+6000,IF(E837&lt;=56000,ROUNDUP(E837/4,0)+14000,28000))))+IF(F837&lt;=0,0,IF(F837&lt;=15000,F837,IF(F837&lt;=40000,ROUNDUP(F837/2,0)+7500,IF(F837&lt;=70000,ROUNDUP(F837/4,0)+17500,35000)))),28000))))</f>
        <v/>
      </c>
      <c r="T837" s="18">
        <f>IF(G837&lt;=0,0,IF(G837&lt;=12000,G837,IF(G837&lt;=32000,ROUNDUP(G837/2,0)+6000,IF(G837&lt;=56000,ROUNDUP(G837/4,0)+14000,28000))))</f>
        <v/>
      </c>
      <c r="U837" s="18">
        <f>IF(I837&lt;=0,IF(H837&lt;=0,0,IF(H837&lt;=12000,H837,IF(H837&lt;=32000,ROUNDUP(H837/2,0)+6000,IF(H837&lt;=56000,ROUNDUP(H837/4,0)+14000,28000)))),IF(H837&lt;=0,IF(I837&lt;=0,0,IF(I837&lt;=15000,I837,IF(I837&lt;=40000,ROUNDUP(I837/2,0)+7500,IF(I837&lt;=70000,ROUNDUP(I837/4,0)+17500,35000)))),MAX(IF(I837&lt;=0,0,IF(I837&lt;=15000,I837,IF(I837&lt;=40000,ROUNDUP(I837/2,0)+7500,IF(I837&lt;=70000,ROUNDUP(I837/4,0)+17500,35000)))),MIN(IF(H837&lt;=0,0,IF(H837&lt;=12000,H837,IF(H837&lt;=32000,ROUNDUP(H837/2,0)+6000,IF(H837&lt;=56000,ROUNDUP(H837/4,0)+14000,28000))))+IF(I837&lt;=0,0,IF(I837&lt;=15000,I837,IF(I837&lt;=40000,ROUNDUP(I837/2,0)+7500,IF(I837&lt;=70000,ROUNDUP(I837/4,0)+17500,35000)))),28000))))</f>
        <v/>
      </c>
      <c r="V837" s="18">
        <f>MIN(70000,S837+T837+U837)</f>
        <v/>
      </c>
      <c r="W837" s="18">
        <f>MAX(0,ROUNDDOWN(M837-J837-N837-K837-0,-3))</f>
        <v/>
      </c>
      <c r="X837" s="18">
        <f>MAX(0,ROUNDDOWN(M837-J837-N837-K837-R837,-3))</f>
        <v/>
      </c>
      <c r="Y837" s="18">
        <f>IF(W837&lt;=0,0,ROUNDDOWN((W837*LOOKUP(W837,{0,1950001,3300001,6950001,9000001,18000001,40000001},{0.05,0.1,0.2,0.23,0.33,0.4,0.45})-LOOKUP(W837,{0,1950001,3300001,6950001,9000001,18000001,40000001},{0,97500,427500,636000,1536000,2796000,4796000}))*1.021,-2))</f>
        <v/>
      </c>
      <c r="Z837" s="18">
        <f>IF(X837&lt;=0,0,ROUNDDOWN((X837*LOOKUP(X837,{0,1950001,3300001,6950001,9000001,18000001,40000001},{0.05,0.1,0.2,0.23,0.33,0.4,0.45})-LOOKUP(X837,{0,1950001,3300001,6950001,9000001,18000001,40000001},{0,97500,427500,636000,1536000,2796000,4796000}))*1.021,-2))</f>
        <v/>
      </c>
      <c r="AA837" s="18">
        <f>MAX(0,ROUNDDOWN(M837-J837-430000-L837-0,-3))</f>
        <v/>
      </c>
      <c r="AB837" s="18">
        <f>MAX(0,ROUNDDOWN(M837-J837-430000-L837-V837,-3))</f>
        <v/>
      </c>
      <c r="AC837" s="18">
        <f>IF(M837&lt;=450000,0,MAX(0,ROUNDDOWN(AA837*0.06-MIN(50000,AA837)*0.03,-2))+MAX(0,ROUNDDOWN(AA837*0.04-MIN(50000,AA837)*0.02,-2)))</f>
        <v/>
      </c>
      <c r="AD837" s="18">
        <f>IF(M837&lt;=450000,0,MAX(0,ROUNDDOWN(AB837*0.06-MIN(50000,AB837)*0.03,-2))+MAX(0,ROUNDDOWN(AB837*0.04-MIN(50000,AB837)*0.02,-2)))</f>
        <v/>
      </c>
      <c r="AE837" s="18">
        <f>Y837-Z837</f>
        <v/>
      </c>
      <c r="AF837" s="18">
        <f>AC837-AD837</f>
        <v/>
      </c>
      <c r="AG837" s="18">
        <f>AE837+AF837</f>
        <v/>
      </c>
      <c r="AH837" s="20">
        <f>IF(W837&lt;=0,0,LOOKUP(W837,{0,1950001,3300001,6950001,9000001,18000001,40000001},{0.05,0.1,0.2,0.23,0.33,0.4,0.45}))</f>
        <v/>
      </c>
    </row>
    <row r="838">
      <c r="A838" t="inlineStr">
        <is>
          <t>1万円刻み 一般8万円</t>
        </is>
      </c>
      <c r="B838" s="18">
        <f>'4_1万円刻み'!$A$253</f>
        <v/>
      </c>
      <c r="C838" s="19" t="n">
        <v>2026</v>
      </c>
      <c r="D838" t="inlineStr">
        <is>
          <t>いいえ</t>
        </is>
      </c>
      <c r="E838" s="18" t="n">
        <v>80000</v>
      </c>
      <c r="F838" s="18" t="n">
        <v>0</v>
      </c>
      <c r="G838" s="18" t="n">
        <v>0</v>
      </c>
      <c r="H838" s="18" t="n">
        <v>0</v>
      </c>
      <c r="I838" s="18" t="n">
        <v>0</v>
      </c>
      <c r="J838" s="18">
        <f>ROUND(MIN(B838/12,650000)*12*0.0915+MIN(B838/12,1390000)*12*(0.0504+0)+B838*0.005,0)</f>
        <v/>
      </c>
      <c r="K838" s="18" t="n">
        <v>0</v>
      </c>
      <c r="L838" s="18" t="n">
        <v>0</v>
      </c>
      <c r="M838" s="18">
        <f>ROUND(IF(C838&gt;=2026,IF(B838&lt;741000,0,IF(B838&lt;2191000,B838-740000,IF(B838&lt;2193000,1451000,IF(B838&lt;2196000,1453000,IF(B838&lt;2200000,1456000,IF(B838&lt;3600000,ROUNDDOWN(B838/4,-3)*2.8-80000,IF(B838&lt;6600000,ROUNDDOWN(B838/4,-3)*3.2-440000,IF(B838&lt;8500000,ROUNDDOWN(B838*0.9,0)-1100000,B838-1950000)))))))),IF(B838&lt;651000,0,IF(B838&lt;1900000,B838-650000,IF(B838&lt;3600000,ROUNDDOWN(B838/4,-3)*2.8-80000,IF(B838&lt;6600000,ROUNDDOWN(B838/4,-3)*3.2-440000,IF(B838&lt;8500000,ROUNDDOWN(B838*0.9,0)-1100000,B838-1950000)))))),0)</f>
        <v/>
      </c>
      <c r="N838" s="18">
        <f>IF(M838&gt;23500000,NA(),IF(C838&gt;=2026,IF(M838&lt;=4890000,1040000,IF(M838&lt;=6550000,670000,620000)),IF(M838&lt;=1320000,950000,IF(M838&lt;=3360000,880000,IF(M838&lt;=4890000,680000,IF(M838&lt;=6550000,630000,580000))))))</f>
        <v/>
      </c>
      <c r="O838" s="18">
        <f>IF(F838&lt;=0,IF(AND(D838="はい",C838&gt;=2026,C838&lt;=2027),IF(E838&lt;=0,0,IF(E838&lt;=30000,E838,IF(E838&lt;=60000,ROUNDUP(E838/2,0)+15000,IF(E838&lt;=120000,ROUNDUP(E838/4,0)+30000,60000)))),IF(E838&lt;=0,0,IF(E838&lt;=20000,E838,IF(E838&lt;=40000,ROUNDUP(E838/2,0)+10000,IF(E838&lt;=80000,ROUNDUP(E838/4,0)+20000,40000))))),IF(E838&lt;=0,IF(F838&lt;=0,0,IF(F838&lt;=25000,F838,IF(F838&lt;=50000,ROUNDUP(F838/2,0)+12500,IF(F838&lt;=100000,ROUNDUP(F838/4,0)+25000,50000)))),MAX(IF(F838&lt;=0,0,IF(F838&lt;=25000,F838,IF(F838&lt;=50000,ROUNDUP(F838/2,0)+12500,IF(F838&lt;=100000,ROUNDUP(F838/4,0)+25000,50000)))),MIN(IF(AND(D838="はい",C838&gt;=2026,C838&lt;=2027),IF(E838&lt;=0,0,IF(E838&lt;=30000,E838,IF(E838&lt;=60000,ROUNDUP(E838/2,0)+15000,IF(E838&lt;=120000,ROUNDUP(E838/4,0)+30000,60000)))),IF(E838&lt;=0,0,IF(E838&lt;=20000,E838,IF(E838&lt;=40000,ROUNDUP(E838/2,0)+10000,IF(E838&lt;=80000,ROUNDUP(E838/4,0)+20000,40000)))))+IF(F838&lt;=0,0,IF(F838&lt;=25000,F838,IF(F838&lt;=50000,ROUNDUP(F838/2,0)+12500,IF(F838&lt;=100000,ROUNDUP(F838/4,0)+25000,50000)))),IF(AND(D838="はい",C838&gt;=2026,C838&lt;=2027),60000,40000)))))</f>
        <v/>
      </c>
      <c r="P838" s="18">
        <f>IF(G838&lt;=0,0,IF(G838&lt;=20000,G838,IF(G838&lt;=40000,ROUNDUP(G838/2,0)+10000,IF(G838&lt;=80000,ROUNDUP(G838/4,0)+20000,40000))))</f>
        <v/>
      </c>
      <c r="Q838" s="18">
        <f>IF(I838&lt;=0,IF(H838&lt;=0,0,IF(H838&lt;=20000,H838,IF(H838&lt;=40000,ROUNDUP(H838/2,0)+10000,IF(H838&lt;=80000,ROUNDUP(H838/4,0)+20000,40000)))),IF(H838&lt;=0,IF(I838&lt;=0,0,IF(I838&lt;=25000,I838,IF(I838&lt;=50000,ROUNDUP(I838/2,0)+12500,IF(I838&lt;=100000,ROUNDUP(I838/4,0)+25000,50000)))),MAX(IF(I838&lt;=0,0,IF(I838&lt;=25000,I838,IF(I838&lt;=50000,ROUNDUP(I838/2,0)+12500,IF(I838&lt;=100000,ROUNDUP(I838/4,0)+25000,50000)))),MIN(IF(H838&lt;=0,0,IF(H838&lt;=20000,H838,IF(H838&lt;=40000,ROUNDUP(H838/2,0)+10000,IF(H838&lt;=80000,ROUNDUP(H838/4,0)+20000,40000))))+IF(I838&lt;=0,0,IF(I838&lt;=25000,I838,IF(I838&lt;=50000,ROUNDUP(I838/2,0)+12500,IF(I838&lt;=100000,ROUNDUP(I838/4,0)+25000,50000)))),40000))))</f>
        <v/>
      </c>
      <c r="R838" s="18">
        <f>MIN(120000,O838+P838+Q838)</f>
        <v/>
      </c>
      <c r="S838" s="18">
        <f>IF(F838&lt;=0,IF(E838&lt;=0,0,IF(E838&lt;=12000,E838,IF(E838&lt;=32000,ROUNDUP(E838/2,0)+6000,IF(E838&lt;=56000,ROUNDUP(E838/4,0)+14000,28000)))),IF(E838&lt;=0,IF(F838&lt;=0,0,IF(F838&lt;=15000,F838,IF(F838&lt;=40000,ROUNDUP(F838/2,0)+7500,IF(F838&lt;=70000,ROUNDUP(F838/4,0)+17500,35000)))),MAX(IF(F838&lt;=0,0,IF(F838&lt;=15000,F838,IF(F838&lt;=40000,ROUNDUP(F838/2,0)+7500,IF(F838&lt;=70000,ROUNDUP(F838/4,0)+17500,35000)))),MIN(IF(E838&lt;=0,0,IF(E838&lt;=12000,E838,IF(E838&lt;=32000,ROUNDUP(E838/2,0)+6000,IF(E838&lt;=56000,ROUNDUP(E838/4,0)+14000,28000))))+IF(F838&lt;=0,0,IF(F838&lt;=15000,F838,IF(F838&lt;=40000,ROUNDUP(F838/2,0)+7500,IF(F838&lt;=70000,ROUNDUP(F838/4,0)+17500,35000)))),28000))))</f>
        <v/>
      </c>
      <c r="T838" s="18">
        <f>IF(G838&lt;=0,0,IF(G838&lt;=12000,G838,IF(G838&lt;=32000,ROUNDUP(G838/2,0)+6000,IF(G838&lt;=56000,ROUNDUP(G838/4,0)+14000,28000))))</f>
        <v/>
      </c>
      <c r="U838" s="18">
        <f>IF(I838&lt;=0,IF(H838&lt;=0,0,IF(H838&lt;=12000,H838,IF(H838&lt;=32000,ROUNDUP(H838/2,0)+6000,IF(H838&lt;=56000,ROUNDUP(H838/4,0)+14000,28000)))),IF(H838&lt;=0,IF(I838&lt;=0,0,IF(I838&lt;=15000,I838,IF(I838&lt;=40000,ROUNDUP(I838/2,0)+7500,IF(I838&lt;=70000,ROUNDUP(I838/4,0)+17500,35000)))),MAX(IF(I838&lt;=0,0,IF(I838&lt;=15000,I838,IF(I838&lt;=40000,ROUNDUP(I838/2,0)+7500,IF(I838&lt;=70000,ROUNDUP(I838/4,0)+17500,35000)))),MIN(IF(H838&lt;=0,0,IF(H838&lt;=12000,H838,IF(H838&lt;=32000,ROUNDUP(H838/2,0)+6000,IF(H838&lt;=56000,ROUNDUP(H838/4,0)+14000,28000))))+IF(I838&lt;=0,0,IF(I838&lt;=15000,I838,IF(I838&lt;=40000,ROUNDUP(I838/2,0)+7500,IF(I838&lt;=70000,ROUNDUP(I838/4,0)+17500,35000)))),28000))))</f>
        <v/>
      </c>
      <c r="V838" s="18">
        <f>MIN(70000,S838+T838+U838)</f>
        <v/>
      </c>
      <c r="W838" s="18">
        <f>MAX(0,ROUNDDOWN(M838-J838-N838-K838-0,-3))</f>
        <v/>
      </c>
      <c r="X838" s="18">
        <f>MAX(0,ROUNDDOWN(M838-J838-N838-K838-R838,-3))</f>
        <v/>
      </c>
      <c r="Y838" s="18">
        <f>IF(W838&lt;=0,0,ROUNDDOWN((W838*LOOKUP(W838,{0,1950001,3300001,6950001,9000001,18000001,40000001},{0.05,0.1,0.2,0.23,0.33,0.4,0.45})-LOOKUP(W838,{0,1950001,3300001,6950001,9000001,18000001,40000001},{0,97500,427500,636000,1536000,2796000,4796000}))*1.021,-2))</f>
        <v/>
      </c>
      <c r="Z838" s="18">
        <f>IF(X838&lt;=0,0,ROUNDDOWN((X838*LOOKUP(X838,{0,1950001,3300001,6950001,9000001,18000001,40000001},{0.05,0.1,0.2,0.23,0.33,0.4,0.45})-LOOKUP(X838,{0,1950001,3300001,6950001,9000001,18000001,40000001},{0,97500,427500,636000,1536000,2796000,4796000}))*1.021,-2))</f>
        <v/>
      </c>
      <c r="AA838" s="18">
        <f>MAX(0,ROUNDDOWN(M838-J838-430000-L838-0,-3))</f>
        <v/>
      </c>
      <c r="AB838" s="18">
        <f>MAX(0,ROUNDDOWN(M838-J838-430000-L838-V838,-3))</f>
        <v/>
      </c>
      <c r="AC838" s="18">
        <f>IF(M838&lt;=450000,0,MAX(0,ROUNDDOWN(AA838*0.06-MIN(50000,AA838)*0.03,-2))+MAX(0,ROUNDDOWN(AA838*0.04-MIN(50000,AA838)*0.02,-2)))</f>
        <v/>
      </c>
      <c r="AD838" s="18">
        <f>IF(M838&lt;=450000,0,MAX(0,ROUNDDOWN(AB838*0.06-MIN(50000,AB838)*0.03,-2))+MAX(0,ROUNDDOWN(AB838*0.04-MIN(50000,AB838)*0.02,-2)))</f>
        <v/>
      </c>
      <c r="AE838" s="18">
        <f>Y838-Z838</f>
        <v/>
      </c>
      <c r="AF838" s="18">
        <f>AC838-AD838</f>
        <v/>
      </c>
      <c r="AG838" s="18">
        <f>AE838+AF838</f>
        <v/>
      </c>
      <c r="AH838" s="20">
        <f>IF(W838&lt;=0,0,LOOKUP(W838,{0,1950001,3300001,6950001,9000001,18000001,40000001},{0.05,0.1,0.2,0.23,0.33,0.4,0.45}))</f>
        <v/>
      </c>
    </row>
    <row r="839">
      <c r="A839" t="inlineStr">
        <is>
          <t>1万円刻み 特例あり一般12万円</t>
        </is>
      </c>
      <c r="B839" s="18">
        <f>'4_1万円刻み'!$A$253</f>
        <v/>
      </c>
      <c r="C839" s="19" t="n">
        <v>2026</v>
      </c>
      <c r="D839" t="inlineStr">
        <is>
          <t>はい</t>
        </is>
      </c>
      <c r="E839" s="18" t="n">
        <v>120000</v>
      </c>
      <c r="F839" s="18" t="n">
        <v>0</v>
      </c>
      <c r="G839" s="18" t="n">
        <v>0</v>
      </c>
      <c r="H839" s="18" t="n">
        <v>0</v>
      </c>
      <c r="I839" s="18" t="n">
        <v>0</v>
      </c>
      <c r="J839" s="18">
        <f>ROUND(MIN(B839/12,650000)*12*0.0915+MIN(B839/12,1390000)*12*(0.0504+0)+B839*0.005,0)</f>
        <v/>
      </c>
      <c r="K839" s="18" t="n">
        <v>0</v>
      </c>
      <c r="L839" s="18" t="n">
        <v>0</v>
      </c>
      <c r="M839" s="18">
        <f>ROUND(IF(C839&gt;=2026,IF(B839&lt;741000,0,IF(B839&lt;2191000,B839-740000,IF(B839&lt;2193000,1451000,IF(B839&lt;2196000,1453000,IF(B839&lt;2200000,1456000,IF(B839&lt;3600000,ROUNDDOWN(B839/4,-3)*2.8-80000,IF(B839&lt;6600000,ROUNDDOWN(B839/4,-3)*3.2-440000,IF(B839&lt;8500000,ROUNDDOWN(B839*0.9,0)-1100000,B839-1950000)))))))),IF(B839&lt;651000,0,IF(B839&lt;1900000,B839-650000,IF(B839&lt;3600000,ROUNDDOWN(B839/4,-3)*2.8-80000,IF(B839&lt;6600000,ROUNDDOWN(B839/4,-3)*3.2-440000,IF(B839&lt;8500000,ROUNDDOWN(B839*0.9,0)-1100000,B839-1950000)))))),0)</f>
        <v/>
      </c>
      <c r="N839" s="18">
        <f>IF(M839&gt;23500000,NA(),IF(C839&gt;=2026,IF(M839&lt;=4890000,1040000,IF(M839&lt;=6550000,670000,620000)),IF(M839&lt;=1320000,950000,IF(M839&lt;=3360000,880000,IF(M839&lt;=4890000,680000,IF(M839&lt;=6550000,630000,580000))))))</f>
        <v/>
      </c>
      <c r="O839" s="18">
        <f>IF(F839&lt;=0,IF(AND(D839="はい",C839&gt;=2026,C839&lt;=2027),IF(E839&lt;=0,0,IF(E839&lt;=30000,E839,IF(E839&lt;=60000,ROUNDUP(E839/2,0)+15000,IF(E839&lt;=120000,ROUNDUP(E839/4,0)+30000,60000)))),IF(E839&lt;=0,0,IF(E839&lt;=20000,E839,IF(E839&lt;=40000,ROUNDUP(E839/2,0)+10000,IF(E839&lt;=80000,ROUNDUP(E839/4,0)+20000,40000))))),IF(E839&lt;=0,IF(F839&lt;=0,0,IF(F839&lt;=25000,F839,IF(F839&lt;=50000,ROUNDUP(F839/2,0)+12500,IF(F839&lt;=100000,ROUNDUP(F839/4,0)+25000,50000)))),MAX(IF(F839&lt;=0,0,IF(F839&lt;=25000,F839,IF(F839&lt;=50000,ROUNDUP(F839/2,0)+12500,IF(F839&lt;=100000,ROUNDUP(F839/4,0)+25000,50000)))),MIN(IF(AND(D839="はい",C839&gt;=2026,C839&lt;=2027),IF(E839&lt;=0,0,IF(E839&lt;=30000,E839,IF(E839&lt;=60000,ROUNDUP(E839/2,0)+15000,IF(E839&lt;=120000,ROUNDUP(E839/4,0)+30000,60000)))),IF(E839&lt;=0,0,IF(E839&lt;=20000,E839,IF(E839&lt;=40000,ROUNDUP(E839/2,0)+10000,IF(E839&lt;=80000,ROUNDUP(E839/4,0)+20000,40000)))))+IF(F839&lt;=0,0,IF(F839&lt;=25000,F839,IF(F839&lt;=50000,ROUNDUP(F839/2,0)+12500,IF(F839&lt;=100000,ROUNDUP(F839/4,0)+25000,50000)))),IF(AND(D839="はい",C839&gt;=2026,C839&lt;=2027),60000,40000)))))</f>
        <v/>
      </c>
      <c r="P839" s="18">
        <f>IF(G839&lt;=0,0,IF(G839&lt;=20000,G839,IF(G839&lt;=40000,ROUNDUP(G839/2,0)+10000,IF(G839&lt;=80000,ROUNDUP(G839/4,0)+20000,40000))))</f>
        <v/>
      </c>
      <c r="Q839" s="18">
        <f>IF(I839&lt;=0,IF(H839&lt;=0,0,IF(H839&lt;=20000,H839,IF(H839&lt;=40000,ROUNDUP(H839/2,0)+10000,IF(H839&lt;=80000,ROUNDUP(H839/4,0)+20000,40000)))),IF(H839&lt;=0,IF(I839&lt;=0,0,IF(I839&lt;=25000,I839,IF(I839&lt;=50000,ROUNDUP(I839/2,0)+12500,IF(I839&lt;=100000,ROUNDUP(I839/4,0)+25000,50000)))),MAX(IF(I839&lt;=0,0,IF(I839&lt;=25000,I839,IF(I839&lt;=50000,ROUNDUP(I839/2,0)+12500,IF(I839&lt;=100000,ROUNDUP(I839/4,0)+25000,50000)))),MIN(IF(H839&lt;=0,0,IF(H839&lt;=20000,H839,IF(H839&lt;=40000,ROUNDUP(H839/2,0)+10000,IF(H839&lt;=80000,ROUNDUP(H839/4,0)+20000,40000))))+IF(I839&lt;=0,0,IF(I839&lt;=25000,I839,IF(I839&lt;=50000,ROUNDUP(I839/2,0)+12500,IF(I839&lt;=100000,ROUNDUP(I839/4,0)+25000,50000)))),40000))))</f>
        <v/>
      </c>
      <c r="R839" s="18">
        <f>MIN(120000,O839+P839+Q839)</f>
        <v/>
      </c>
      <c r="S839" s="18">
        <f>IF(F839&lt;=0,IF(E839&lt;=0,0,IF(E839&lt;=12000,E839,IF(E839&lt;=32000,ROUNDUP(E839/2,0)+6000,IF(E839&lt;=56000,ROUNDUP(E839/4,0)+14000,28000)))),IF(E839&lt;=0,IF(F839&lt;=0,0,IF(F839&lt;=15000,F839,IF(F839&lt;=40000,ROUNDUP(F839/2,0)+7500,IF(F839&lt;=70000,ROUNDUP(F839/4,0)+17500,35000)))),MAX(IF(F839&lt;=0,0,IF(F839&lt;=15000,F839,IF(F839&lt;=40000,ROUNDUP(F839/2,0)+7500,IF(F839&lt;=70000,ROUNDUP(F839/4,0)+17500,35000)))),MIN(IF(E839&lt;=0,0,IF(E839&lt;=12000,E839,IF(E839&lt;=32000,ROUNDUP(E839/2,0)+6000,IF(E839&lt;=56000,ROUNDUP(E839/4,0)+14000,28000))))+IF(F839&lt;=0,0,IF(F839&lt;=15000,F839,IF(F839&lt;=40000,ROUNDUP(F839/2,0)+7500,IF(F839&lt;=70000,ROUNDUP(F839/4,0)+17500,35000)))),28000))))</f>
        <v/>
      </c>
      <c r="T839" s="18">
        <f>IF(G839&lt;=0,0,IF(G839&lt;=12000,G839,IF(G839&lt;=32000,ROUNDUP(G839/2,0)+6000,IF(G839&lt;=56000,ROUNDUP(G839/4,0)+14000,28000))))</f>
        <v/>
      </c>
      <c r="U839" s="18">
        <f>IF(I839&lt;=0,IF(H839&lt;=0,0,IF(H839&lt;=12000,H839,IF(H839&lt;=32000,ROUNDUP(H839/2,0)+6000,IF(H839&lt;=56000,ROUNDUP(H839/4,0)+14000,28000)))),IF(H839&lt;=0,IF(I839&lt;=0,0,IF(I839&lt;=15000,I839,IF(I839&lt;=40000,ROUNDUP(I839/2,0)+7500,IF(I839&lt;=70000,ROUNDUP(I839/4,0)+17500,35000)))),MAX(IF(I839&lt;=0,0,IF(I839&lt;=15000,I839,IF(I839&lt;=40000,ROUNDUP(I839/2,0)+7500,IF(I839&lt;=70000,ROUNDUP(I839/4,0)+17500,35000)))),MIN(IF(H839&lt;=0,0,IF(H839&lt;=12000,H839,IF(H839&lt;=32000,ROUNDUP(H839/2,0)+6000,IF(H839&lt;=56000,ROUNDUP(H839/4,0)+14000,28000))))+IF(I839&lt;=0,0,IF(I839&lt;=15000,I839,IF(I839&lt;=40000,ROUNDUP(I839/2,0)+7500,IF(I839&lt;=70000,ROUNDUP(I839/4,0)+17500,35000)))),28000))))</f>
        <v/>
      </c>
      <c r="V839" s="18">
        <f>MIN(70000,S839+T839+U839)</f>
        <v/>
      </c>
      <c r="W839" s="18">
        <f>MAX(0,ROUNDDOWN(M839-J839-N839-K839-0,-3))</f>
        <v/>
      </c>
      <c r="X839" s="18">
        <f>MAX(0,ROUNDDOWN(M839-J839-N839-K839-R839,-3))</f>
        <v/>
      </c>
      <c r="Y839" s="18">
        <f>IF(W839&lt;=0,0,ROUNDDOWN((W839*LOOKUP(W839,{0,1950001,3300001,6950001,9000001,18000001,40000001},{0.05,0.1,0.2,0.23,0.33,0.4,0.45})-LOOKUP(W839,{0,1950001,3300001,6950001,9000001,18000001,40000001},{0,97500,427500,636000,1536000,2796000,4796000}))*1.021,-2))</f>
        <v/>
      </c>
      <c r="Z839" s="18">
        <f>IF(X839&lt;=0,0,ROUNDDOWN((X839*LOOKUP(X839,{0,1950001,3300001,6950001,9000001,18000001,40000001},{0.05,0.1,0.2,0.23,0.33,0.4,0.45})-LOOKUP(X839,{0,1950001,3300001,6950001,9000001,18000001,40000001},{0,97500,427500,636000,1536000,2796000,4796000}))*1.021,-2))</f>
        <v/>
      </c>
      <c r="AA839" s="18">
        <f>MAX(0,ROUNDDOWN(M839-J839-430000-L839-0,-3))</f>
        <v/>
      </c>
      <c r="AB839" s="18">
        <f>MAX(0,ROUNDDOWN(M839-J839-430000-L839-V839,-3))</f>
        <v/>
      </c>
      <c r="AC839" s="18">
        <f>IF(M839&lt;=450000,0,MAX(0,ROUNDDOWN(AA839*0.06-MIN(50000,AA839)*0.03,-2))+MAX(0,ROUNDDOWN(AA839*0.04-MIN(50000,AA839)*0.02,-2)))</f>
        <v/>
      </c>
      <c r="AD839" s="18">
        <f>IF(M839&lt;=450000,0,MAX(0,ROUNDDOWN(AB839*0.06-MIN(50000,AB839)*0.03,-2))+MAX(0,ROUNDDOWN(AB839*0.04-MIN(50000,AB839)*0.02,-2)))</f>
        <v/>
      </c>
      <c r="AE839" s="18">
        <f>Y839-Z839</f>
        <v/>
      </c>
      <c r="AF839" s="18">
        <f>AC839-AD839</f>
        <v/>
      </c>
      <c r="AG839" s="18">
        <f>AE839+AF839</f>
        <v/>
      </c>
      <c r="AH839" s="20">
        <f>IF(W839&lt;=0,0,LOOKUP(W839,{0,1950001,3300001,6950001,9000001,18000001,40000001},{0.05,0.1,0.2,0.23,0.33,0.4,0.45}))</f>
        <v/>
      </c>
    </row>
    <row r="840">
      <c r="A840" t="inlineStr">
        <is>
          <t>1万円刻み 3区分8万円ずつ</t>
        </is>
      </c>
      <c r="B840" s="18">
        <f>'4_1万円刻み'!$A$254</f>
        <v/>
      </c>
      <c r="C840" s="19" t="n">
        <v>2026</v>
      </c>
      <c r="D840" t="inlineStr">
        <is>
          <t>いいえ</t>
        </is>
      </c>
      <c r="E840" s="18" t="n">
        <v>80000</v>
      </c>
      <c r="F840" s="18" t="n">
        <v>0</v>
      </c>
      <c r="G840" s="18" t="n">
        <v>80000</v>
      </c>
      <c r="H840" s="18" t="n">
        <v>80000</v>
      </c>
      <c r="I840" s="18" t="n">
        <v>0</v>
      </c>
      <c r="J840" s="18">
        <f>ROUND(MIN(B840/12,650000)*12*0.0915+MIN(B840/12,1390000)*12*(0.0504+0)+B840*0.005,0)</f>
        <v/>
      </c>
      <c r="K840" s="18" t="n">
        <v>0</v>
      </c>
      <c r="L840" s="18" t="n">
        <v>0</v>
      </c>
      <c r="M840" s="18">
        <f>ROUND(IF(C840&gt;=2026,IF(B840&lt;741000,0,IF(B840&lt;2191000,B840-740000,IF(B840&lt;2193000,1451000,IF(B840&lt;2196000,1453000,IF(B840&lt;2200000,1456000,IF(B840&lt;3600000,ROUNDDOWN(B840/4,-3)*2.8-80000,IF(B840&lt;6600000,ROUNDDOWN(B840/4,-3)*3.2-440000,IF(B840&lt;8500000,ROUNDDOWN(B840*0.9,0)-1100000,B840-1950000)))))))),IF(B840&lt;651000,0,IF(B840&lt;1900000,B840-650000,IF(B840&lt;3600000,ROUNDDOWN(B840/4,-3)*2.8-80000,IF(B840&lt;6600000,ROUNDDOWN(B840/4,-3)*3.2-440000,IF(B840&lt;8500000,ROUNDDOWN(B840*0.9,0)-1100000,B840-1950000)))))),0)</f>
        <v/>
      </c>
      <c r="N840" s="18">
        <f>IF(M840&gt;23500000,NA(),IF(C840&gt;=2026,IF(M840&lt;=4890000,1040000,IF(M840&lt;=6550000,670000,620000)),IF(M840&lt;=1320000,950000,IF(M840&lt;=3360000,880000,IF(M840&lt;=4890000,680000,IF(M840&lt;=6550000,630000,580000))))))</f>
        <v/>
      </c>
      <c r="O840" s="18">
        <f>IF(F840&lt;=0,IF(AND(D840="はい",C840&gt;=2026,C840&lt;=2027),IF(E840&lt;=0,0,IF(E840&lt;=30000,E840,IF(E840&lt;=60000,ROUNDUP(E840/2,0)+15000,IF(E840&lt;=120000,ROUNDUP(E840/4,0)+30000,60000)))),IF(E840&lt;=0,0,IF(E840&lt;=20000,E840,IF(E840&lt;=40000,ROUNDUP(E840/2,0)+10000,IF(E840&lt;=80000,ROUNDUP(E840/4,0)+20000,40000))))),IF(E840&lt;=0,IF(F840&lt;=0,0,IF(F840&lt;=25000,F840,IF(F840&lt;=50000,ROUNDUP(F840/2,0)+12500,IF(F840&lt;=100000,ROUNDUP(F840/4,0)+25000,50000)))),MAX(IF(F840&lt;=0,0,IF(F840&lt;=25000,F840,IF(F840&lt;=50000,ROUNDUP(F840/2,0)+12500,IF(F840&lt;=100000,ROUNDUP(F840/4,0)+25000,50000)))),MIN(IF(AND(D840="はい",C840&gt;=2026,C840&lt;=2027),IF(E840&lt;=0,0,IF(E840&lt;=30000,E840,IF(E840&lt;=60000,ROUNDUP(E840/2,0)+15000,IF(E840&lt;=120000,ROUNDUP(E840/4,0)+30000,60000)))),IF(E840&lt;=0,0,IF(E840&lt;=20000,E840,IF(E840&lt;=40000,ROUNDUP(E840/2,0)+10000,IF(E840&lt;=80000,ROUNDUP(E840/4,0)+20000,40000)))))+IF(F840&lt;=0,0,IF(F840&lt;=25000,F840,IF(F840&lt;=50000,ROUNDUP(F840/2,0)+12500,IF(F840&lt;=100000,ROUNDUP(F840/4,0)+25000,50000)))),IF(AND(D840="はい",C840&gt;=2026,C840&lt;=2027),60000,40000)))))</f>
        <v/>
      </c>
      <c r="P840" s="18">
        <f>IF(G840&lt;=0,0,IF(G840&lt;=20000,G840,IF(G840&lt;=40000,ROUNDUP(G840/2,0)+10000,IF(G840&lt;=80000,ROUNDUP(G840/4,0)+20000,40000))))</f>
        <v/>
      </c>
      <c r="Q840" s="18">
        <f>IF(I840&lt;=0,IF(H840&lt;=0,0,IF(H840&lt;=20000,H840,IF(H840&lt;=40000,ROUNDUP(H840/2,0)+10000,IF(H840&lt;=80000,ROUNDUP(H840/4,0)+20000,40000)))),IF(H840&lt;=0,IF(I840&lt;=0,0,IF(I840&lt;=25000,I840,IF(I840&lt;=50000,ROUNDUP(I840/2,0)+12500,IF(I840&lt;=100000,ROUNDUP(I840/4,0)+25000,50000)))),MAX(IF(I840&lt;=0,0,IF(I840&lt;=25000,I840,IF(I840&lt;=50000,ROUNDUP(I840/2,0)+12500,IF(I840&lt;=100000,ROUNDUP(I840/4,0)+25000,50000)))),MIN(IF(H840&lt;=0,0,IF(H840&lt;=20000,H840,IF(H840&lt;=40000,ROUNDUP(H840/2,0)+10000,IF(H840&lt;=80000,ROUNDUP(H840/4,0)+20000,40000))))+IF(I840&lt;=0,0,IF(I840&lt;=25000,I840,IF(I840&lt;=50000,ROUNDUP(I840/2,0)+12500,IF(I840&lt;=100000,ROUNDUP(I840/4,0)+25000,50000)))),40000))))</f>
        <v/>
      </c>
      <c r="R840" s="18">
        <f>MIN(120000,O840+P840+Q840)</f>
        <v/>
      </c>
      <c r="S840" s="18">
        <f>IF(F840&lt;=0,IF(E840&lt;=0,0,IF(E840&lt;=12000,E840,IF(E840&lt;=32000,ROUNDUP(E840/2,0)+6000,IF(E840&lt;=56000,ROUNDUP(E840/4,0)+14000,28000)))),IF(E840&lt;=0,IF(F840&lt;=0,0,IF(F840&lt;=15000,F840,IF(F840&lt;=40000,ROUNDUP(F840/2,0)+7500,IF(F840&lt;=70000,ROUNDUP(F840/4,0)+17500,35000)))),MAX(IF(F840&lt;=0,0,IF(F840&lt;=15000,F840,IF(F840&lt;=40000,ROUNDUP(F840/2,0)+7500,IF(F840&lt;=70000,ROUNDUP(F840/4,0)+17500,35000)))),MIN(IF(E840&lt;=0,0,IF(E840&lt;=12000,E840,IF(E840&lt;=32000,ROUNDUP(E840/2,0)+6000,IF(E840&lt;=56000,ROUNDUP(E840/4,0)+14000,28000))))+IF(F840&lt;=0,0,IF(F840&lt;=15000,F840,IF(F840&lt;=40000,ROUNDUP(F840/2,0)+7500,IF(F840&lt;=70000,ROUNDUP(F840/4,0)+17500,35000)))),28000))))</f>
        <v/>
      </c>
      <c r="T840" s="18">
        <f>IF(G840&lt;=0,0,IF(G840&lt;=12000,G840,IF(G840&lt;=32000,ROUNDUP(G840/2,0)+6000,IF(G840&lt;=56000,ROUNDUP(G840/4,0)+14000,28000))))</f>
        <v/>
      </c>
      <c r="U840" s="18">
        <f>IF(I840&lt;=0,IF(H840&lt;=0,0,IF(H840&lt;=12000,H840,IF(H840&lt;=32000,ROUNDUP(H840/2,0)+6000,IF(H840&lt;=56000,ROUNDUP(H840/4,0)+14000,28000)))),IF(H840&lt;=0,IF(I840&lt;=0,0,IF(I840&lt;=15000,I840,IF(I840&lt;=40000,ROUNDUP(I840/2,0)+7500,IF(I840&lt;=70000,ROUNDUP(I840/4,0)+17500,35000)))),MAX(IF(I840&lt;=0,0,IF(I840&lt;=15000,I840,IF(I840&lt;=40000,ROUNDUP(I840/2,0)+7500,IF(I840&lt;=70000,ROUNDUP(I840/4,0)+17500,35000)))),MIN(IF(H840&lt;=0,0,IF(H840&lt;=12000,H840,IF(H840&lt;=32000,ROUNDUP(H840/2,0)+6000,IF(H840&lt;=56000,ROUNDUP(H840/4,0)+14000,28000))))+IF(I840&lt;=0,0,IF(I840&lt;=15000,I840,IF(I840&lt;=40000,ROUNDUP(I840/2,0)+7500,IF(I840&lt;=70000,ROUNDUP(I840/4,0)+17500,35000)))),28000))))</f>
        <v/>
      </c>
      <c r="V840" s="18">
        <f>MIN(70000,S840+T840+U840)</f>
        <v/>
      </c>
      <c r="W840" s="18">
        <f>MAX(0,ROUNDDOWN(M840-J840-N840-K840-0,-3))</f>
        <v/>
      </c>
      <c r="X840" s="18">
        <f>MAX(0,ROUNDDOWN(M840-J840-N840-K840-R840,-3))</f>
        <v/>
      </c>
      <c r="Y840" s="18">
        <f>IF(W840&lt;=0,0,ROUNDDOWN((W840*LOOKUP(W840,{0,1950001,3300001,6950001,9000001,18000001,40000001},{0.05,0.1,0.2,0.23,0.33,0.4,0.45})-LOOKUP(W840,{0,1950001,3300001,6950001,9000001,18000001,40000001},{0,97500,427500,636000,1536000,2796000,4796000}))*1.021,-2))</f>
        <v/>
      </c>
      <c r="Z840" s="18">
        <f>IF(X840&lt;=0,0,ROUNDDOWN((X840*LOOKUP(X840,{0,1950001,3300001,6950001,9000001,18000001,40000001},{0.05,0.1,0.2,0.23,0.33,0.4,0.45})-LOOKUP(X840,{0,1950001,3300001,6950001,9000001,18000001,40000001},{0,97500,427500,636000,1536000,2796000,4796000}))*1.021,-2))</f>
        <v/>
      </c>
      <c r="AA840" s="18">
        <f>MAX(0,ROUNDDOWN(M840-J840-430000-L840-0,-3))</f>
        <v/>
      </c>
      <c r="AB840" s="18">
        <f>MAX(0,ROUNDDOWN(M840-J840-430000-L840-V840,-3))</f>
        <v/>
      </c>
      <c r="AC840" s="18">
        <f>IF(M840&lt;=450000,0,MAX(0,ROUNDDOWN(AA840*0.06-MIN(50000,AA840)*0.03,-2))+MAX(0,ROUNDDOWN(AA840*0.04-MIN(50000,AA840)*0.02,-2)))</f>
        <v/>
      </c>
      <c r="AD840" s="18">
        <f>IF(M840&lt;=450000,0,MAX(0,ROUNDDOWN(AB840*0.06-MIN(50000,AB840)*0.03,-2))+MAX(0,ROUNDDOWN(AB840*0.04-MIN(50000,AB840)*0.02,-2)))</f>
        <v/>
      </c>
      <c r="AE840" s="18">
        <f>Y840-Z840</f>
        <v/>
      </c>
      <c r="AF840" s="18">
        <f>AC840-AD840</f>
        <v/>
      </c>
      <c r="AG840" s="18">
        <f>AE840+AF840</f>
        <v/>
      </c>
      <c r="AH840" s="20">
        <f>IF(W840&lt;=0,0,LOOKUP(W840,{0,1950001,3300001,6950001,9000001,18000001,40000001},{0.05,0.1,0.2,0.23,0.33,0.4,0.45}))</f>
        <v/>
      </c>
    </row>
    <row r="841">
      <c r="A841" t="inlineStr">
        <is>
          <t>1万円刻み 一般8万円</t>
        </is>
      </c>
      <c r="B841" s="18">
        <f>'4_1万円刻み'!$A$254</f>
        <v/>
      </c>
      <c r="C841" s="19" t="n">
        <v>2026</v>
      </c>
      <c r="D841" t="inlineStr">
        <is>
          <t>いいえ</t>
        </is>
      </c>
      <c r="E841" s="18" t="n">
        <v>80000</v>
      </c>
      <c r="F841" s="18" t="n">
        <v>0</v>
      </c>
      <c r="G841" s="18" t="n">
        <v>0</v>
      </c>
      <c r="H841" s="18" t="n">
        <v>0</v>
      </c>
      <c r="I841" s="18" t="n">
        <v>0</v>
      </c>
      <c r="J841" s="18">
        <f>ROUND(MIN(B841/12,650000)*12*0.0915+MIN(B841/12,1390000)*12*(0.0504+0)+B841*0.005,0)</f>
        <v/>
      </c>
      <c r="K841" s="18" t="n">
        <v>0</v>
      </c>
      <c r="L841" s="18" t="n">
        <v>0</v>
      </c>
      <c r="M841" s="18">
        <f>ROUND(IF(C841&gt;=2026,IF(B841&lt;741000,0,IF(B841&lt;2191000,B841-740000,IF(B841&lt;2193000,1451000,IF(B841&lt;2196000,1453000,IF(B841&lt;2200000,1456000,IF(B841&lt;3600000,ROUNDDOWN(B841/4,-3)*2.8-80000,IF(B841&lt;6600000,ROUNDDOWN(B841/4,-3)*3.2-440000,IF(B841&lt;8500000,ROUNDDOWN(B841*0.9,0)-1100000,B841-1950000)))))))),IF(B841&lt;651000,0,IF(B841&lt;1900000,B841-650000,IF(B841&lt;3600000,ROUNDDOWN(B841/4,-3)*2.8-80000,IF(B841&lt;6600000,ROUNDDOWN(B841/4,-3)*3.2-440000,IF(B841&lt;8500000,ROUNDDOWN(B841*0.9,0)-1100000,B841-1950000)))))),0)</f>
        <v/>
      </c>
      <c r="N841" s="18">
        <f>IF(M841&gt;23500000,NA(),IF(C841&gt;=2026,IF(M841&lt;=4890000,1040000,IF(M841&lt;=6550000,670000,620000)),IF(M841&lt;=1320000,950000,IF(M841&lt;=3360000,880000,IF(M841&lt;=4890000,680000,IF(M841&lt;=6550000,630000,580000))))))</f>
        <v/>
      </c>
      <c r="O841" s="18">
        <f>IF(F841&lt;=0,IF(AND(D841="はい",C841&gt;=2026,C841&lt;=2027),IF(E841&lt;=0,0,IF(E841&lt;=30000,E841,IF(E841&lt;=60000,ROUNDUP(E841/2,0)+15000,IF(E841&lt;=120000,ROUNDUP(E841/4,0)+30000,60000)))),IF(E841&lt;=0,0,IF(E841&lt;=20000,E841,IF(E841&lt;=40000,ROUNDUP(E841/2,0)+10000,IF(E841&lt;=80000,ROUNDUP(E841/4,0)+20000,40000))))),IF(E841&lt;=0,IF(F841&lt;=0,0,IF(F841&lt;=25000,F841,IF(F841&lt;=50000,ROUNDUP(F841/2,0)+12500,IF(F841&lt;=100000,ROUNDUP(F841/4,0)+25000,50000)))),MAX(IF(F841&lt;=0,0,IF(F841&lt;=25000,F841,IF(F841&lt;=50000,ROUNDUP(F841/2,0)+12500,IF(F841&lt;=100000,ROUNDUP(F841/4,0)+25000,50000)))),MIN(IF(AND(D841="はい",C841&gt;=2026,C841&lt;=2027),IF(E841&lt;=0,0,IF(E841&lt;=30000,E841,IF(E841&lt;=60000,ROUNDUP(E841/2,0)+15000,IF(E841&lt;=120000,ROUNDUP(E841/4,0)+30000,60000)))),IF(E841&lt;=0,0,IF(E841&lt;=20000,E841,IF(E841&lt;=40000,ROUNDUP(E841/2,0)+10000,IF(E841&lt;=80000,ROUNDUP(E841/4,0)+20000,40000)))))+IF(F841&lt;=0,0,IF(F841&lt;=25000,F841,IF(F841&lt;=50000,ROUNDUP(F841/2,0)+12500,IF(F841&lt;=100000,ROUNDUP(F841/4,0)+25000,50000)))),IF(AND(D841="はい",C841&gt;=2026,C841&lt;=2027),60000,40000)))))</f>
        <v/>
      </c>
      <c r="P841" s="18">
        <f>IF(G841&lt;=0,0,IF(G841&lt;=20000,G841,IF(G841&lt;=40000,ROUNDUP(G841/2,0)+10000,IF(G841&lt;=80000,ROUNDUP(G841/4,0)+20000,40000))))</f>
        <v/>
      </c>
      <c r="Q841" s="18">
        <f>IF(I841&lt;=0,IF(H841&lt;=0,0,IF(H841&lt;=20000,H841,IF(H841&lt;=40000,ROUNDUP(H841/2,0)+10000,IF(H841&lt;=80000,ROUNDUP(H841/4,0)+20000,40000)))),IF(H841&lt;=0,IF(I841&lt;=0,0,IF(I841&lt;=25000,I841,IF(I841&lt;=50000,ROUNDUP(I841/2,0)+12500,IF(I841&lt;=100000,ROUNDUP(I841/4,0)+25000,50000)))),MAX(IF(I841&lt;=0,0,IF(I841&lt;=25000,I841,IF(I841&lt;=50000,ROUNDUP(I841/2,0)+12500,IF(I841&lt;=100000,ROUNDUP(I841/4,0)+25000,50000)))),MIN(IF(H841&lt;=0,0,IF(H841&lt;=20000,H841,IF(H841&lt;=40000,ROUNDUP(H841/2,0)+10000,IF(H841&lt;=80000,ROUNDUP(H841/4,0)+20000,40000))))+IF(I841&lt;=0,0,IF(I841&lt;=25000,I841,IF(I841&lt;=50000,ROUNDUP(I841/2,0)+12500,IF(I841&lt;=100000,ROUNDUP(I841/4,0)+25000,50000)))),40000))))</f>
        <v/>
      </c>
      <c r="R841" s="18">
        <f>MIN(120000,O841+P841+Q841)</f>
        <v/>
      </c>
      <c r="S841" s="18">
        <f>IF(F841&lt;=0,IF(E841&lt;=0,0,IF(E841&lt;=12000,E841,IF(E841&lt;=32000,ROUNDUP(E841/2,0)+6000,IF(E841&lt;=56000,ROUNDUP(E841/4,0)+14000,28000)))),IF(E841&lt;=0,IF(F841&lt;=0,0,IF(F841&lt;=15000,F841,IF(F841&lt;=40000,ROUNDUP(F841/2,0)+7500,IF(F841&lt;=70000,ROUNDUP(F841/4,0)+17500,35000)))),MAX(IF(F841&lt;=0,0,IF(F841&lt;=15000,F841,IF(F841&lt;=40000,ROUNDUP(F841/2,0)+7500,IF(F841&lt;=70000,ROUNDUP(F841/4,0)+17500,35000)))),MIN(IF(E841&lt;=0,0,IF(E841&lt;=12000,E841,IF(E841&lt;=32000,ROUNDUP(E841/2,0)+6000,IF(E841&lt;=56000,ROUNDUP(E841/4,0)+14000,28000))))+IF(F841&lt;=0,0,IF(F841&lt;=15000,F841,IF(F841&lt;=40000,ROUNDUP(F841/2,0)+7500,IF(F841&lt;=70000,ROUNDUP(F841/4,0)+17500,35000)))),28000))))</f>
        <v/>
      </c>
      <c r="T841" s="18">
        <f>IF(G841&lt;=0,0,IF(G841&lt;=12000,G841,IF(G841&lt;=32000,ROUNDUP(G841/2,0)+6000,IF(G841&lt;=56000,ROUNDUP(G841/4,0)+14000,28000))))</f>
        <v/>
      </c>
      <c r="U841" s="18">
        <f>IF(I841&lt;=0,IF(H841&lt;=0,0,IF(H841&lt;=12000,H841,IF(H841&lt;=32000,ROUNDUP(H841/2,0)+6000,IF(H841&lt;=56000,ROUNDUP(H841/4,0)+14000,28000)))),IF(H841&lt;=0,IF(I841&lt;=0,0,IF(I841&lt;=15000,I841,IF(I841&lt;=40000,ROUNDUP(I841/2,0)+7500,IF(I841&lt;=70000,ROUNDUP(I841/4,0)+17500,35000)))),MAX(IF(I841&lt;=0,0,IF(I841&lt;=15000,I841,IF(I841&lt;=40000,ROUNDUP(I841/2,0)+7500,IF(I841&lt;=70000,ROUNDUP(I841/4,0)+17500,35000)))),MIN(IF(H841&lt;=0,0,IF(H841&lt;=12000,H841,IF(H841&lt;=32000,ROUNDUP(H841/2,0)+6000,IF(H841&lt;=56000,ROUNDUP(H841/4,0)+14000,28000))))+IF(I841&lt;=0,0,IF(I841&lt;=15000,I841,IF(I841&lt;=40000,ROUNDUP(I841/2,0)+7500,IF(I841&lt;=70000,ROUNDUP(I841/4,0)+17500,35000)))),28000))))</f>
        <v/>
      </c>
      <c r="V841" s="18">
        <f>MIN(70000,S841+T841+U841)</f>
        <v/>
      </c>
      <c r="W841" s="18">
        <f>MAX(0,ROUNDDOWN(M841-J841-N841-K841-0,-3))</f>
        <v/>
      </c>
      <c r="X841" s="18">
        <f>MAX(0,ROUNDDOWN(M841-J841-N841-K841-R841,-3))</f>
        <v/>
      </c>
      <c r="Y841" s="18">
        <f>IF(W841&lt;=0,0,ROUNDDOWN((W841*LOOKUP(W841,{0,1950001,3300001,6950001,9000001,18000001,40000001},{0.05,0.1,0.2,0.23,0.33,0.4,0.45})-LOOKUP(W841,{0,1950001,3300001,6950001,9000001,18000001,40000001},{0,97500,427500,636000,1536000,2796000,4796000}))*1.021,-2))</f>
        <v/>
      </c>
      <c r="Z841" s="18">
        <f>IF(X841&lt;=0,0,ROUNDDOWN((X841*LOOKUP(X841,{0,1950001,3300001,6950001,9000001,18000001,40000001},{0.05,0.1,0.2,0.23,0.33,0.4,0.45})-LOOKUP(X841,{0,1950001,3300001,6950001,9000001,18000001,40000001},{0,97500,427500,636000,1536000,2796000,4796000}))*1.021,-2))</f>
        <v/>
      </c>
      <c r="AA841" s="18">
        <f>MAX(0,ROUNDDOWN(M841-J841-430000-L841-0,-3))</f>
        <v/>
      </c>
      <c r="AB841" s="18">
        <f>MAX(0,ROUNDDOWN(M841-J841-430000-L841-V841,-3))</f>
        <v/>
      </c>
      <c r="AC841" s="18">
        <f>IF(M841&lt;=450000,0,MAX(0,ROUNDDOWN(AA841*0.06-MIN(50000,AA841)*0.03,-2))+MAX(0,ROUNDDOWN(AA841*0.04-MIN(50000,AA841)*0.02,-2)))</f>
        <v/>
      </c>
      <c r="AD841" s="18">
        <f>IF(M841&lt;=450000,0,MAX(0,ROUNDDOWN(AB841*0.06-MIN(50000,AB841)*0.03,-2))+MAX(0,ROUNDDOWN(AB841*0.04-MIN(50000,AB841)*0.02,-2)))</f>
        <v/>
      </c>
      <c r="AE841" s="18">
        <f>Y841-Z841</f>
        <v/>
      </c>
      <c r="AF841" s="18">
        <f>AC841-AD841</f>
        <v/>
      </c>
      <c r="AG841" s="18">
        <f>AE841+AF841</f>
        <v/>
      </c>
      <c r="AH841" s="20">
        <f>IF(W841&lt;=0,0,LOOKUP(W841,{0,1950001,3300001,6950001,9000001,18000001,40000001},{0.05,0.1,0.2,0.23,0.33,0.4,0.45}))</f>
        <v/>
      </c>
    </row>
    <row r="842">
      <c r="A842" t="inlineStr">
        <is>
          <t>1万円刻み 特例あり一般12万円</t>
        </is>
      </c>
      <c r="B842" s="18">
        <f>'4_1万円刻み'!$A$254</f>
        <v/>
      </c>
      <c r="C842" s="19" t="n">
        <v>2026</v>
      </c>
      <c r="D842" t="inlineStr">
        <is>
          <t>はい</t>
        </is>
      </c>
      <c r="E842" s="18" t="n">
        <v>120000</v>
      </c>
      <c r="F842" s="18" t="n">
        <v>0</v>
      </c>
      <c r="G842" s="18" t="n">
        <v>0</v>
      </c>
      <c r="H842" s="18" t="n">
        <v>0</v>
      </c>
      <c r="I842" s="18" t="n">
        <v>0</v>
      </c>
      <c r="J842" s="18">
        <f>ROUND(MIN(B842/12,650000)*12*0.0915+MIN(B842/12,1390000)*12*(0.0504+0)+B842*0.005,0)</f>
        <v/>
      </c>
      <c r="K842" s="18" t="n">
        <v>0</v>
      </c>
      <c r="L842" s="18" t="n">
        <v>0</v>
      </c>
      <c r="M842" s="18">
        <f>ROUND(IF(C842&gt;=2026,IF(B842&lt;741000,0,IF(B842&lt;2191000,B842-740000,IF(B842&lt;2193000,1451000,IF(B842&lt;2196000,1453000,IF(B842&lt;2200000,1456000,IF(B842&lt;3600000,ROUNDDOWN(B842/4,-3)*2.8-80000,IF(B842&lt;6600000,ROUNDDOWN(B842/4,-3)*3.2-440000,IF(B842&lt;8500000,ROUNDDOWN(B842*0.9,0)-1100000,B842-1950000)))))))),IF(B842&lt;651000,0,IF(B842&lt;1900000,B842-650000,IF(B842&lt;3600000,ROUNDDOWN(B842/4,-3)*2.8-80000,IF(B842&lt;6600000,ROUNDDOWN(B842/4,-3)*3.2-440000,IF(B842&lt;8500000,ROUNDDOWN(B842*0.9,0)-1100000,B842-1950000)))))),0)</f>
        <v/>
      </c>
      <c r="N842" s="18">
        <f>IF(M842&gt;23500000,NA(),IF(C842&gt;=2026,IF(M842&lt;=4890000,1040000,IF(M842&lt;=6550000,670000,620000)),IF(M842&lt;=1320000,950000,IF(M842&lt;=3360000,880000,IF(M842&lt;=4890000,680000,IF(M842&lt;=6550000,630000,580000))))))</f>
        <v/>
      </c>
      <c r="O842" s="18">
        <f>IF(F842&lt;=0,IF(AND(D842="はい",C842&gt;=2026,C842&lt;=2027),IF(E842&lt;=0,0,IF(E842&lt;=30000,E842,IF(E842&lt;=60000,ROUNDUP(E842/2,0)+15000,IF(E842&lt;=120000,ROUNDUP(E842/4,0)+30000,60000)))),IF(E842&lt;=0,0,IF(E842&lt;=20000,E842,IF(E842&lt;=40000,ROUNDUP(E842/2,0)+10000,IF(E842&lt;=80000,ROUNDUP(E842/4,0)+20000,40000))))),IF(E842&lt;=0,IF(F842&lt;=0,0,IF(F842&lt;=25000,F842,IF(F842&lt;=50000,ROUNDUP(F842/2,0)+12500,IF(F842&lt;=100000,ROUNDUP(F842/4,0)+25000,50000)))),MAX(IF(F842&lt;=0,0,IF(F842&lt;=25000,F842,IF(F842&lt;=50000,ROUNDUP(F842/2,0)+12500,IF(F842&lt;=100000,ROUNDUP(F842/4,0)+25000,50000)))),MIN(IF(AND(D842="はい",C842&gt;=2026,C842&lt;=2027),IF(E842&lt;=0,0,IF(E842&lt;=30000,E842,IF(E842&lt;=60000,ROUNDUP(E842/2,0)+15000,IF(E842&lt;=120000,ROUNDUP(E842/4,0)+30000,60000)))),IF(E842&lt;=0,0,IF(E842&lt;=20000,E842,IF(E842&lt;=40000,ROUNDUP(E842/2,0)+10000,IF(E842&lt;=80000,ROUNDUP(E842/4,0)+20000,40000)))))+IF(F842&lt;=0,0,IF(F842&lt;=25000,F842,IF(F842&lt;=50000,ROUNDUP(F842/2,0)+12500,IF(F842&lt;=100000,ROUNDUP(F842/4,0)+25000,50000)))),IF(AND(D842="はい",C842&gt;=2026,C842&lt;=2027),60000,40000)))))</f>
        <v/>
      </c>
      <c r="P842" s="18">
        <f>IF(G842&lt;=0,0,IF(G842&lt;=20000,G842,IF(G842&lt;=40000,ROUNDUP(G842/2,0)+10000,IF(G842&lt;=80000,ROUNDUP(G842/4,0)+20000,40000))))</f>
        <v/>
      </c>
      <c r="Q842" s="18">
        <f>IF(I842&lt;=0,IF(H842&lt;=0,0,IF(H842&lt;=20000,H842,IF(H842&lt;=40000,ROUNDUP(H842/2,0)+10000,IF(H842&lt;=80000,ROUNDUP(H842/4,0)+20000,40000)))),IF(H842&lt;=0,IF(I842&lt;=0,0,IF(I842&lt;=25000,I842,IF(I842&lt;=50000,ROUNDUP(I842/2,0)+12500,IF(I842&lt;=100000,ROUNDUP(I842/4,0)+25000,50000)))),MAX(IF(I842&lt;=0,0,IF(I842&lt;=25000,I842,IF(I842&lt;=50000,ROUNDUP(I842/2,0)+12500,IF(I842&lt;=100000,ROUNDUP(I842/4,0)+25000,50000)))),MIN(IF(H842&lt;=0,0,IF(H842&lt;=20000,H842,IF(H842&lt;=40000,ROUNDUP(H842/2,0)+10000,IF(H842&lt;=80000,ROUNDUP(H842/4,0)+20000,40000))))+IF(I842&lt;=0,0,IF(I842&lt;=25000,I842,IF(I842&lt;=50000,ROUNDUP(I842/2,0)+12500,IF(I842&lt;=100000,ROUNDUP(I842/4,0)+25000,50000)))),40000))))</f>
        <v/>
      </c>
      <c r="R842" s="18">
        <f>MIN(120000,O842+P842+Q842)</f>
        <v/>
      </c>
      <c r="S842" s="18">
        <f>IF(F842&lt;=0,IF(E842&lt;=0,0,IF(E842&lt;=12000,E842,IF(E842&lt;=32000,ROUNDUP(E842/2,0)+6000,IF(E842&lt;=56000,ROUNDUP(E842/4,0)+14000,28000)))),IF(E842&lt;=0,IF(F842&lt;=0,0,IF(F842&lt;=15000,F842,IF(F842&lt;=40000,ROUNDUP(F842/2,0)+7500,IF(F842&lt;=70000,ROUNDUP(F842/4,0)+17500,35000)))),MAX(IF(F842&lt;=0,0,IF(F842&lt;=15000,F842,IF(F842&lt;=40000,ROUNDUP(F842/2,0)+7500,IF(F842&lt;=70000,ROUNDUP(F842/4,0)+17500,35000)))),MIN(IF(E842&lt;=0,0,IF(E842&lt;=12000,E842,IF(E842&lt;=32000,ROUNDUP(E842/2,0)+6000,IF(E842&lt;=56000,ROUNDUP(E842/4,0)+14000,28000))))+IF(F842&lt;=0,0,IF(F842&lt;=15000,F842,IF(F842&lt;=40000,ROUNDUP(F842/2,0)+7500,IF(F842&lt;=70000,ROUNDUP(F842/4,0)+17500,35000)))),28000))))</f>
        <v/>
      </c>
      <c r="T842" s="18">
        <f>IF(G842&lt;=0,0,IF(G842&lt;=12000,G842,IF(G842&lt;=32000,ROUNDUP(G842/2,0)+6000,IF(G842&lt;=56000,ROUNDUP(G842/4,0)+14000,28000))))</f>
        <v/>
      </c>
      <c r="U842" s="18">
        <f>IF(I842&lt;=0,IF(H842&lt;=0,0,IF(H842&lt;=12000,H842,IF(H842&lt;=32000,ROUNDUP(H842/2,0)+6000,IF(H842&lt;=56000,ROUNDUP(H842/4,0)+14000,28000)))),IF(H842&lt;=0,IF(I842&lt;=0,0,IF(I842&lt;=15000,I842,IF(I842&lt;=40000,ROUNDUP(I842/2,0)+7500,IF(I842&lt;=70000,ROUNDUP(I842/4,0)+17500,35000)))),MAX(IF(I842&lt;=0,0,IF(I842&lt;=15000,I842,IF(I842&lt;=40000,ROUNDUP(I842/2,0)+7500,IF(I842&lt;=70000,ROUNDUP(I842/4,0)+17500,35000)))),MIN(IF(H842&lt;=0,0,IF(H842&lt;=12000,H842,IF(H842&lt;=32000,ROUNDUP(H842/2,0)+6000,IF(H842&lt;=56000,ROUNDUP(H842/4,0)+14000,28000))))+IF(I842&lt;=0,0,IF(I842&lt;=15000,I842,IF(I842&lt;=40000,ROUNDUP(I842/2,0)+7500,IF(I842&lt;=70000,ROUNDUP(I842/4,0)+17500,35000)))),28000))))</f>
        <v/>
      </c>
      <c r="V842" s="18">
        <f>MIN(70000,S842+T842+U842)</f>
        <v/>
      </c>
      <c r="W842" s="18">
        <f>MAX(0,ROUNDDOWN(M842-J842-N842-K842-0,-3))</f>
        <v/>
      </c>
      <c r="X842" s="18">
        <f>MAX(0,ROUNDDOWN(M842-J842-N842-K842-R842,-3))</f>
        <v/>
      </c>
      <c r="Y842" s="18">
        <f>IF(W842&lt;=0,0,ROUNDDOWN((W842*LOOKUP(W842,{0,1950001,3300001,6950001,9000001,18000001,40000001},{0.05,0.1,0.2,0.23,0.33,0.4,0.45})-LOOKUP(W842,{0,1950001,3300001,6950001,9000001,18000001,40000001},{0,97500,427500,636000,1536000,2796000,4796000}))*1.021,-2))</f>
        <v/>
      </c>
      <c r="Z842" s="18">
        <f>IF(X842&lt;=0,0,ROUNDDOWN((X842*LOOKUP(X842,{0,1950001,3300001,6950001,9000001,18000001,40000001},{0.05,0.1,0.2,0.23,0.33,0.4,0.45})-LOOKUP(X842,{0,1950001,3300001,6950001,9000001,18000001,40000001},{0,97500,427500,636000,1536000,2796000,4796000}))*1.021,-2))</f>
        <v/>
      </c>
      <c r="AA842" s="18">
        <f>MAX(0,ROUNDDOWN(M842-J842-430000-L842-0,-3))</f>
        <v/>
      </c>
      <c r="AB842" s="18">
        <f>MAX(0,ROUNDDOWN(M842-J842-430000-L842-V842,-3))</f>
        <v/>
      </c>
      <c r="AC842" s="18">
        <f>IF(M842&lt;=450000,0,MAX(0,ROUNDDOWN(AA842*0.06-MIN(50000,AA842)*0.03,-2))+MAX(0,ROUNDDOWN(AA842*0.04-MIN(50000,AA842)*0.02,-2)))</f>
        <v/>
      </c>
      <c r="AD842" s="18">
        <f>IF(M842&lt;=450000,0,MAX(0,ROUNDDOWN(AB842*0.06-MIN(50000,AB842)*0.03,-2))+MAX(0,ROUNDDOWN(AB842*0.04-MIN(50000,AB842)*0.02,-2)))</f>
        <v/>
      </c>
      <c r="AE842" s="18">
        <f>Y842-Z842</f>
        <v/>
      </c>
      <c r="AF842" s="18">
        <f>AC842-AD842</f>
        <v/>
      </c>
      <c r="AG842" s="18">
        <f>AE842+AF842</f>
        <v/>
      </c>
      <c r="AH842" s="20">
        <f>IF(W842&lt;=0,0,LOOKUP(W842,{0,1950001,3300001,6950001,9000001,18000001,40000001},{0.05,0.1,0.2,0.23,0.33,0.4,0.45}))</f>
        <v/>
      </c>
    </row>
    <row r="843">
      <c r="A843" t="inlineStr">
        <is>
          <t>1万円刻み 3区分8万円ずつ</t>
        </is>
      </c>
      <c r="B843" s="18">
        <f>'4_1万円刻み'!$A$255</f>
        <v/>
      </c>
      <c r="C843" s="19" t="n">
        <v>2026</v>
      </c>
      <c r="D843" t="inlineStr">
        <is>
          <t>いいえ</t>
        </is>
      </c>
      <c r="E843" s="18" t="n">
        <v>80000</v>
      </c>
      <c r="F843" s="18" t="n">
        <v>0</v>
      </c>
      <c r="G843" s="18" t="n">
        <v>80000</v>
      </c>
      <c r="H843" s="18" t="n">
        <v>80000</v>
      </c>
      <c r="I843" s="18" t="n">
        <v>0</v>
      </c>
      <c r="J843" s="18">
        <f>ROUND(MIN(B843/12,650000)*12*0.0915+MIN(B843/12,1390000)*12*(0.0504+0)+B843*0.005,0)</f>
        <v/>
      </c>
      <c r="K843" s="18" t="n">
        <v>0</v>
      </c>
      <c r="L843" s="18" t="n">
        <v>0</v>
      </c>
      <c r="M843" s="18">
        <f>ROUND(IF(C843&gt;=2026,IF(B843&lt;741000,0,IF(B843&lt;2191000,B843-740000,IF(B843&lt;2193000,1451000,IF(B843&lt;2196000,1453000,IF(B843&lt;2200000,1456000,IF(B843&lt;3600000,ROUNDDOWN(B843/4,-3)*2.8-80000,IF(B843&lt;6600000,ROUNDDOWN(B843/4,-3)*3.2-440000,IF(B843&lt;8500000,ROUNDDOWN(B843*0.9,0)-1100000,B843-1950000)))))))),IF(B843&lt;651000,0,IF(B843&lt;1900000,B843-650000,IF(B843&lt;3600000,ROUNDDOWN(B843/4,-3)*2.8-80000,IF(B843&lt;6600000,ROUNDDOWN(B843/4,-3)*3.2-440000,IF(B843&lt;8500000,ROUNDDOWN(B843*0.9,0)-1100000,B843-1950000)))))),0)</f>
        <v/>
      </c>
      <c r="N843" s="18">
        <f>IF(M843&gt;23500000,NA(),IF(C843&gt;=2026,IF(M843&lt;=4890000,1040000,IF(M843&lt;=6550000,670000,620000)),IF(M843&lt;=1320000,950000,IF(M843&lt;=3360000,880000,IF(M843&lt;=4890000,680000,IF(M843&lt;=6550000,630000,580000))))))</f>
        <v/>
      </c>
      <c r="O843" s="18">
        <f>IF(F843&lt;=0,IF(AND(D843="はい",C843&gt;=2026,C843&lt;=2027),IF(E843&lt;=0,0,IF(E843&lt;=30000,E843,IF(E843&lt;=60000,ROUNDUP(E843/2,0)+15000,IF(E843&lt;=120000,ROUNDUP(E843/4,0)+30000,60000)))),IF(E843&lt;=0,0,IF(E843&lt;=20000,E843,IF(E843&lt;=40000,ROUNDUP(E843/2,0)+10000,IF(E843&lt;=80000,ROUNDUP(E843/4,0)+20000,40000))))),IF(E843&lt;=0,IF(F843&lt;=0,0,IF(F843&lt;=25000,F843,IF(F843&lt;=50000,ROUNDUP(F843/2,0)+12500,IF(F843&lt;=100000,ROUNDUP(F843/4,0)+25000,50000)))),MAX(IF(F843&lt;=0,0,IF(F843&lt;=25000,F843,IF(F843&lt;=50000,ROUNDUP(F843/2,0)+12500,IF(F843&lt;=100000,ROUNDUP(F843/4,0)+25000,50000)))),MIN(IF(AND(D843="はい",C843&gt;=2026,C843&lt;=2027),IF(E843&lt;=0,0,IF(E843&lt;=30000,E843,IF(E843&lt;=60000,ROUNDUP(E843/2,0)+15000,IF(E843&lt;=120000,ROUNDUP(E843/4,0)+30000,60000)))),IF(E843&lt;=0,0,IF(E843&lt;=20000,E843,IF(E843&lt;=40000,ROUNDUP(E843/2,0)+10000,IF(E843&lt;=80000,ROUNDUP(E843/4,0)+20000,40000)))))+IF(F843&lt;=0,0,IF(F843&lt;=25000,F843,IF(F843&lt;=50000,ROUNDUP(F843/2,0)+12500,IF(F843&lt;=100000,ROUNDUP(F843/4,0)+25000,50000)))),IF(AND(D843="はい",C843&gt;=2026,C843&lt;=2027),60000,40000)))))</f>
        <v/>
      </c>
      <c r="P843" s="18">
        <f>IF(G843&lt;=0,0,IF(G843&lt;=20000,G843,IF(G843&lt;=40000,ROUNDUP(G843/2,0)+10000,IF(G843&lt;=80000,ROUNDUP(G843/4,0)+20000,40000))))</f>
        <v/>
      </c>
      <c r="Q843" s="18">
        <f>IF(I843&lt;=0,IF(H843&lt;=0,0,IF(H843&lt;=20000,H843,IF(H843&lt;=40000,ROUNDUP(H843/2,0)+10000,IF(H843&lt;=80000,ROUNDUP(H843/4,0)+20000,40000)))),IF(H843&lt;=0,IF(I843&lt;=0,0,IF(I843&lt;=25000,I843,IF(I843&lt;=50000,ROUNDUP(I843/2,0)+12500,IF(I843&lt;=100000,ROUNDUP(I843/4,0)+25000,50000)))),MAX(IF(I843&lt;=0,0,IF(I843&lt;=25000,I843,IF(I843&lt;=50000,ROUNDUP(I843/2,0)+12500,IF(I843&lt;=100000,ROUNDUP(I843/4,0)+25000,50000)))),MIN(IF(H843&lt;=0,0,IF(H843&lt;=20000,H843,IF(H843&lt;=40000,ROUNDUP(H843/2,0)+10000,IF(H843&lt;=80000,ROUNDUP(H843/4,0)+20000,40000))))+IF(I843&lt;=0,0,IF(I843&lt;=25000,I843,IF(I843&lt;=50000,ROUNDUP(I843/2,0)+12500,IF(I843&lt;=100000,ROUNDUP(I843/4,0)+25000,50000)))),40000))))</f>
        <v/>
      </c>
      <c r="R843" s="18">
        <f>MIN(120000,O843+P843+Q843)</f>
        <v/>
      </c>
      <c r="S843" s="18">
        <f>IF(F843&lt;=0,IF(E843&lt;=0,0,IF(E843&lt;=12000,E843,IF(E843&lt;=32000,ROUNDUP(E843/2,0)+6000,IF(E843&lt;=56000,ROUNDUP(E843/4,0)+14000,28000)))),IF(E843&lt;=0,IF(F843&lt;=0,0,IF(F843&lt;=15000,F843,IF(F843&lt;=40000,ROUNDUP(F843/2,0)+7500,IF(F843&lt;=70000,ROUNDUP(F843/4,0)+17500,35000)))),MAX(IF(F843&lt;=0,0,IF(F843&lt;=15000,F843,IF(F843&lt;=40000,ROUNDUP(F843/2,0)+7500,IF(F843&lt;=70000,ROUNDUP(F843/4,0)+17500,35000)))),MIN(IF(E843&lt;=0,0,IF(E843&lt;=12000,E843,IF(E843&lt;=32000,ROUNDUP(E843/2,0)+6000,IF(E843&lt;=56000,ROUNDUP(E843/4,0)+14000,28000))))+IF(F843&lt;=0,0,IF(F843&lt;=15000,F843,IF(F843&lt;=40000,ROUNDUP(F843/2,0)+7500,IF(F843&lt;=70000,ROUNDUP(F843/4,0)+17500,35000)))),28000))))</f>
        <v/>
      </c>
      <c r="T843" s="18">
        <f>IF(G843&lt;=0,0,IF(G843&lt;=12000,G843,IF(G843&lt;=32000,ROUNDUP(G843/2,0)+6000,IF(G843&lt;=56000,ROUNDUP(G843/4,0)+14000,28000))))</f>
        <v/>
      </c>
      <c r="U843" s="18">
        <f>IF(I843&lt;=0,IF(H843&lt;=0,0,IF(H843&lt;=12000,H843,IF(H843&lt;=32000,ROUNDUP(H843/2,0)+6000,IF(H843&lt;=56000,ROUNDUP(H843/4,0)+14000,28000)))),IF(H843&lt;=0,IF(I843&lt;=0,0,IF(I843&lt;=15000,I843,IF(I843&lt;=40000,ROUNDUP(I843/2,0)+7500,IF(I843&lt;=70000,ROUNDUP(I843/4,0)+17500,35000)))),MAX(IF(I843&lt;=0,0,IF(I843&lt;=15000,I843,IF(I843&lt;=40000,ROUNDUP(I843/2,0)+7500,IF(I843&lt;=70000,ROUNDUP(I843/4,0)+17500,35000)))),MIN(IF(H843&lt;=0,0,IF(H843&lt;=12000,H843,IF(H843&lt;=32000,ROUNDUP(H843/2,0)+6000,IF(H843&lt;=56000,ROUNDUP(H843/4,0)+14000,28000))))+IF(I843&lt;=0,0,IF(I843&lt;=15000,I843,IF(I843&lt;=40000,ROUNDUP(I843/2,0)+7500,IF(I843&lt;=70000,ROUNDUP(I843/4,0)+17500,35000)))),28000))))</f>
        <v/>
      </c>
      <c r="V843" s="18">
        <f>MIN(70000,S843+T843+U843)</f>
        <v/>
      </c>
      <c r="W843" s="18">
        <f>MAX(0,ROUNDDOWN(M843-J843-N843-K843-0,-3))</f>
        <v/>
      </c>
      <c r="X843" s="18">
        <f>MAX(0,ROUNDDOWN(M843-J843-N843-K843-R843,-3))</f>
        <v/>
      </c>
      <c r="Y843" s="18">
        <f>IF(W843&lt;=0,0,ROUNDDOWN((W843*LOOKUP(W843,{0,1950001,3300001,6950001,9000001,18000001,40000001},{0.05,0.1,0.2,0.23,0.33,0.4,0.45})-LOOKUP(W843,{0,1950001,3300001,6950001,9000001,18000001,40000001},{0,97500,427500,636000,1536000,2796000,4796000}))*1.021,-2))</f>
        <v/>
      </c>
      <c r="Z843" s="18">
        <f>IF(X843&lt;=0,0,ROUNDDOWN((X843*LOOKUP(X843,{0,1950001,3300001,6950001,9000001,18000001,40000001},{0.05,0.1,0.2,0.23,0.33,0.4,0.45})-LOOKUP(X843,{0,1950001,3300001,6950001,9000001,18000001,40000001},{0,97500,427500,636000,1536000,2796000,4796000}))*1.021,-2))</f>
        <v/>
      </c>
      <c r="AA843" s="18">
        <f>MAX(0,ROUNDDOWN(M843-J843-430000-L843-0,-3))</f>
        <v/>
      </c>
      <c r="AB843" s="18">
        <f>MAX(0,ROUNDDOWN(M843-J843-430000-L843-V843,-3))</f>
        <v/>
      </c>
      <c r="AC843" s="18">
        <f>IF(M843&lt;=450000,0,MAX(0,ROUNDDOWN(AA843*0.06-MIN(50000,AA843)*0.03,-2))+MAX(0,ROUNDDOWN(AA843*0.04-MIN(50000,AA843)*0.02,-2)))</f>
        <v/>
      </c>
      <c r="AD843" s="18">
        <f>IF(M843&lt;=450000,0,MAX(0,ROUNDDOWN(AB843*0.06-MIN(50000,AB843)*0.03,-2))+MAX(0,ROUNDDOWN(AB843*0.04-MIN(50000,AB843)*0.02,-2)))</f>
        <v/>
      </c>
      <c r="AE843" s="18">
        <f>Y843-Z843</f>
        <v/>
      </c>
      <c r="AF843" s="18">
        <f>AC843-AD843</f>
        <v/>
      </c>
      <c r="AG843" s="18">
        <f>AE843+AF843</f>
        <v/>
      </c>
      <c r="AH843" s="20">
        <f>IF(W843&lt;=0,0,LOOKUP(W843,{0,1950001,3300001,6950001,9000001,18000001,40000001},{0.05,0.1,0.2,0.23,0.33,0.4,0.45}))</f>
        <v/>
      </c>
    </row>
    <row r="844">
      <c r="A844" t="inlineStr">
        <is>
          <t>1万円刻み 一般8万円</t>
        </is>
      </c>
      <c r="B844" s="18">
        <f>'4_1万円刻み'!$A$255</f>
        <v/>
      </c>
      <c r="C844" s="19" t="n">
        <v>2026</v>
      </c>
      <c r="D844" t="inlineStr">
        <is>
          <t>いいえ</t>
        </is>
      </c>
      <c r="E844" s="18" t="n">
        <v>80000</v>
      </c>
      <c r="F844" s="18" t="n">
        <v>0</v>
      </c>
      <c r="G844" s="18" t="n">
        <v>0</v>
      </c>
      <c r="H844" s="18" t="n">
        <v>0</v>
      </c>
      <c r="I844" s="18" t="n">
        <v>0</v>
      </c>
      <c r="J844" s="18">
        <f>ROUND(MIN(B844/12,650000)*12*0.0915+MIN(B844/12,1390000)*12*(0.0504+0)+B844*0.005,0)</f>
        <v/>
      </c>
      <c r="K844" s="18" t="n">
        <v>0</v>
      </c>
      <c r="L844" s="18" t="n">
        <v>0</v>
      </c>
      <c r="M844" s="18">
        <f>ROUND(IF(C844&gt;=2026,IF(B844&lt;741000,0,IF(B844&lt;2191000,B844-740000,IF(B844&lt;2193000,1451000,IF(B844&lt;2196000,1453000,IF(B844&lt;2200000,1456000,IF(B844&lt;3600000,ROUNDDOWN(B844/4,-3)*2.8-80000,IF(B844&lt;6600000,ROUNDDOWN(B844/4,-3)*3.2-440000,IF(B844&lt;8500000,ROUNDDOWN(B844*0.9,0)-1100000,B844-1950000)))))))),IF(B844&lt;651000,0,IF(B844&lt;1900000,B844-650000,IF(B844&lt;3600000,ROUNDDOWN(B844/4,-3)*2.8-80000,IF(B844&lt;6600000,ROUNDDOWN(B844/4,-3)*3.2-440000,IF(B844&lt;8500000,ROUNDDOWN(B844*0.9,0)-1100000,B844-1950000)))))),0)</f>
        <v/>
      </c>
      <c r="N844" s="18">
        <f>IF(M844&gt;23500000,NA(),IF(C844&gt;=2026,IF(M844&lt;=4890000,1040000,IF(M844&lt;=6550000,670000,620000)),IF(M844&lt;=1320000,950000,IF(M844&lt;=3360000,880000,IF(M844&lt;=4890000,680000,IF(M844&lt;=6550000,630000,580000))))))</f>
        <v/>
      </c>
      <c r="O844" s="18">
        <f>IF(F844&lt;=0,IF(AND(D844="はい",C844&gt;=2026,C844&lt;=2027),IF(E844&lt;=0,0,IF(E844&lt;=30000,E844,IF(E844&lt;=60000,ROUNDUP(E844/2,0)+15000,IF(E844&lt;=120000,ROUNDUP(E844/4,0)+30000,60000)))),IF(E844&lt;=0,0,IF(E844&lt;=20000,E844,IF(E844&lt;=40000,ROUNDUP(E844/2,0)+10000,IF(E844&lt;=80000,ROUNDUP(E844/4,0)+20000,40000))))),IF(E844&lt;=0,IF(F844&lt;=0,0,IF(F844&lt;=25000,F844,IF(F844&lt;=50000,ROUNDUP(F844/2,0)+12500,IF(F844&lt;=100000,ROUNDUP(F844/4,0)+25000,50000)))),MAX(IF(F844&lt;=0,0,IF(F844&lt;=25000,F844,IF(F844&lt;=50000,ROUNDUP(F844/2,0)+12500,IF(F844&lt;=100000,ROUNDUP(F844/4,0)+25000,50000)))),MIN(IF(AND(D844="はい",C844&gt;=2026,C844&lt;=2027),IF(E844&lt;=0,0,IF(E844&lt;=30000,E844,IF(E844&lt;=60000,ROUNDUP(E844/2,0)+15000,IF(E844&lt;=120000,ROUNDUP(E844/4,0)+30000,60000)))),IF(E844&lt;=0,0,IF(E844&lt;=20000,E844,IF(E844&lt;=40000,ROUNDUP(E844/2,0)+10000,IF(E844&lt;=80000,ROUNDUP(E844/4,0)+20000,40000)))))+IF(F844&lt;=0,0,IF(F844&lt;=25000,F844,IF(F844&lt;=50000,ROUNDUP(F844/2,0)+12500,IF(F844&lt;=100000,ROUNDUP(F844/4,0)+25000,50000)))),IF(AND(D844="はい",C844&gt;=2026,C844&lt;=2027),60000,40000)))))</f>
        <v/>
      </c>
      <c r="P844" s="18">
        <f>IF(G844&lt;=0,0,IF(G844&lt;=20000,G844,IF(G844&lt;=40000,ROUNDUP(G844/2,0)+10000,IF(G844&lt;=80000,ROUNDUP(G844/4,0)+20000,40000))))</f>
        <v/>
      </c>
      <c r="Q844" s="18">
        <f>IF(I844&lt;=0,IF(H844&lt;=0,0,IF(H844&lt;=20000,H844,IF(H844&lt;=40000,ROUNDUP(H844/2,0)+10000,IF(H844&lt;=80000,ROUNDUP(H844/4,0)+20000,40000)))),IF(H844&lt;=0,IF(I844&lt;=0,0,IF(I844&lt;=25000,I844,IF(I844&lt;=50000,ROUNDUP(I844/2,0)+12500,IF(I844&lt;=100000,ROUNDUP(I844/4,0)+25000,50000)))),MAX(IF(I844&lt;=0,0,IF(I844&lt;=25000,I844,IF(I844&lt;=50000,ROUNDUP(I844/2,0)+12500,IF(I844&lt;=100000,ROUNDUP(I844/4,0)+25000,50000)))),MIN(IF(H844&lt;=0,0,IF(H844&lt;=20000,H844,IF(H844&lt;=40000,ROUNDUP(H844/2,0)+10000,IF(H844&lt;=80000,ROUNDUP(H844/4,0)+20000,40000))))+IF(I844&lt;=0,0,IF(I844&lt;=25000,I844,IF(I844&lt;=50000,ROUNDUP(I844/2,0)+12500,IF(I844&lt;=100000,ROUNDUP(I844/4,0)+25000,50000)))),40000))))</f>
        <v/>
      </c>
      <c r="R844" s="18">
        <f>MIN(120000,O844+P844+Q844)</f>
        <v/>
      </c>
      <c r="S844" s="18">
        <f>IF(F844&lt;=0,IF(E844&lt;=0,0,IF(E844&lt;=12000,E844,IF(E844&lt;=32000,ROUNDUP(E844/2,0)+6000,IF(E844&lt;=56000,ROUNDUP(E844/4,0)+14000,28000)))),IF(E844&lt;=0,IF(F844&lt;=0,0,IF(F844&lt;=15000,F844,IF(F844&lt;=40000,ROUNDUP(F844/2,0)+7500,IF(F844&lt;=70000,ROUNDUP(F844/4,0)+17500,35000)))),MAX(IF(F844&lt;=0,0,IF(F844&lt;=15000,F844,IF(F844&lt;=40000,ROUNDUP(F844/2,0)+7500,IF(F844&lt;=70000,ROUNDUP(F844/4,0)+17500,35000)))),MIN(IF(E844&lt;=0,0,IF(E844&lt;=12000,E844,IF(E844&lt;=32000,ROUNDUP(E844/2,0)+6000,IF(E844&lt;=56000,ROUNDUP(E844/4,0)+14000,28000))))+IF(F844&lt;=0,0,IF(F844&lt;=15000,F844,IF(F844&lt;=40000,ROUNDUP(F844/2,0)+7500,IF(F844&lt;=70000,ROUNDUP(F844/4,0)+17500,35000)))),28000))))</f>
        <v/>
      </c>
      <c r="T844" s="18">
        <f>IF(G844&lt;=0,0,IF(G844&lt;=12000,G844,IF(G844&lt;=32000,ROUNDUP(G844/2,0)+6000,IF(G844&lt;=56000,ROUNDUP(G844/4,0)+14000,28000))))</f>
        <v/>
      </c>
      <c r="U844" s="18">
        <f>IF(I844&lt;=0,IF(H844&lt;=0,0,IF(H844&lt;=12000,H844,IF(H844&lt;=32000,ROUNDUP(H844/2,0)+6000,IF(H844&lt;=56000,ROUNDUP(H844/4,0)+14000,28000)))),IF(H844&lt;=0,IF(I844&lt;=0,0,IF(I844&lt;=15000,I844,IF(I844&lt;=40000,ROUNDUP(I844/2,0)+7500,IF(I844&lt;=70000,ROUNDUP(I844/4,0)+17500,35000)))),MAX(IF(I844&lt;=0,0,IF(I844&lt;=15000,I844,IF(I844&lt;=40000,ROUNDUP(I844/2,0)+7500,IF(I844&lt;=70000,ROUNDUP(I844/4,0)+17500,35000)))),MIN(IF(H844&lt;=0,0,IF(H844&lt;=12000,H844,IF(H844&lt;=32000,ROUNDUP(H844/2,0)+6000,IF(H844&lt;=56000,ROUNDUP(H844/4,0)+14000,28000))))+IF(I844&lt;=0,0,IF(I844&lt;=15000,I844,IF(I844&lt;=40000,ROUNDUP(I844/2,0)+7500,IF(I844&lt;=70000,ROUNDUP(I844/4,0)+17500,35000)))),28000))))</f>
        <v/>
      </c>
      <c r="V844" s="18">
        <f>MIN(70000,S844+T844+U844)</f>
        <v/>
      </c>
      <c r="W844" s="18">
        <f>MAX(0,ROUNDDOWN(M844-J844-N844-K844-0,-3))</f>
        <v/>
      </c>
      <c r="X844" s="18">
        <f>MAX(0,ROUNDDOWN(M844-J844-N844-K844-R844,-3))</f>
        <v/>
      </c>
      <c r="Y844" s="18">
        <f>IF(W844&lt;=0,0,ROUNDDOWN((W844*LOOKUP(W844,{0,1950001,3300001,6950001,9000001,18000001,40000001},{0.05,0.1,0.2,0.23,0.33,0.4,0.45})-LOOKUP(W844,{0,1950001,3300001,6950001,9000001,18000001,40000001},{0,97500,427500,636000,1536000,2796000,4796000}))*1.021,-2))</f>
        <v/>
      </c>
      <c r="Z844" s="18">
        <f>IF(X844&lt;=0,0,ROUNDDOWN((X844*LOOKUP(X844,{0,1950001,3300001,6950001,9000001,18000001,40000001},{0.05,0.1,0.2,0.23,0.33,0.4,0.45})-LOOKUP(X844,{0,1950001,3300001,6950001,9000001,18000001,40000001},{0,97500,427500,636000,1536000,2796000,4796000}))*1.021,-2))</f>
        <v/>
      </c>
      <c r="AA844" s="18">
        <f>MAX(0,ROUNDDOWN(M844-J844-430000-L844-0,-3))</f>
        <v/>
      </c>
      <c r="AB844" s="18">
        <f>MAX(0,ROUNDDOWN(M844-J844-430000-L844-V844,-3))</f>
        <v/>
      </c>
      <c r="AC844" s="18">
        <f>IF(M844&lt;=450000,0,MAX(0,ROUNDDOWN(AA844*0.06-MIN(50000,AA844)*0.03,-2))+MAX(0,ROUNDDOWN(AA844*0.04-MIN(50000,AA844)*0.02,-2)))</f>
        <v/>
      </c>
      <c r="AD844" s="18">
        <f>IF(M844&lt;=450000,0,MAX(0,ROUNDDOWN(AB844*0.06-MIN(50000,AB844)*0.03,-2))+MAX(0,ROUNDDOWN(AB844*0.04-MIN(50000,AB844)*0.02,-2)))</f>
        <v/>
      </c>
      <c r="AE844" s="18">
        <f>Y844-Z844</f>
        <v/>
      </c>
      <c r="AF844" s="18">
        <f>AC844-AD844</f>
        <v/>
      </c>
      <c r="AG844" s="18">
        <f>AE844+AF844</f>
        <v/>
      </c>
      <c r="AH844" s="20">
        <f>IF(W844&lt;=0,0,LOOKUP(W844,{0,1950001,3300001,6950001,9000001,18000001,40000001},{0.05,0.1,0.2,0.23,0.33,0.4,0.45}))</f>
        <v/>
      </c>
    </row>
    <row r="845">
      <c r="A845" t="inlineStr">
        <is>
          <t>1万円刻み 特例あり一般12万円</t>
        </is>
      </c>
      <c r="B845" s="18">
        <f>'4_1万円刻み'!$A$255</f>
        <v/>
      </c>
      <c r="C845" s="19" t="n">
        <v>2026</v>
      </c>
      <c r="D845" t="inlineStr">
        <is>
          <t>はい</t>
        </is>
      </c>
      <c r="E845" s="18" t="n">
        <v>120000</v>
      </c>
      <c r="F845" s="18" t="n">
        <v>0</v>
      </c>
      <c r="G845" s="18" t="n">
        <v>0</v>
      </c>
      <c r="H845" s="18" t="n">
        <v>0</v>
      </c>
      <c r="I845" s="18" t="n">
        <v>0</v>
      </c>
      <c r="J845" s="18">
        <f>ROUND(MIN(B845/12,650000)*12*0.0915+MIN(B845/12,1390000)*12*(0.0504+0)+B845*0.005,0)</f>
        <v/>
      </c>
      <c r="K845" s="18" t="n">
        <v>0</v>
      </c>
      <c r="L845" s="18" t="n">
        <v>0</v>
      </c>
      <c r="M845" s="18">
        <f>ROUND(IF(C845&gt;=2026,IF(B845&lt;741000,0,IF(B845&lt;2191000,B845-740000,IF(B845&lt;2193000,1451000,IF(B845&lt;2196000,1453000,IF(B845&lt;2200000,1456000,IF(B845&lt;3600000,ROUNDDOWN(B845/4,-3)*2.8-80000,IF(B845&lt;6600000,ROUNDDOWN(B845/4,-3)*3.2-440000,IF(B845&lt;8500000,ROUNDDOWN(B845*0.9,0)-1100000,B845-1950000)))))))),IF(B845&lt;651000,0,IF(B845&lt;1900000,B845-650000,IF(B845&lt;3600000,ROUNDDOWN(B845/4,-3)*2.8-80000,IF(B845&lt;6600000,ROUNDDOWN(B845/4,-3)*3.2-440000,IF(B845&lt;8500000,ROUNDDOWN(B845*0.9,0)-1100000,B845-1950000)))))),0)</f>
        <v/>
      </c>
      <c r="N845" s="18">
        <f>IF(M845&gt;23500000,NA(),IF(C845&gt;=2026,IF(M845&lt;=4890000,1040000,IF(M845&lt;=6550000,670000,620000)),IF(M845&lt;=1320000,950000,IF(M845&lt;=3360000,880000,IF(M845&lt;=4890000,680000,IF(M845&lt;=6550000,630000,580000))))))</f>
        <v/>
      </c>
      <c r="O845" s="18">
        <f>IF(F845&lt;=0,IF(AND(D845="はい",C845&gt;=2026,C845&lt;=2027),IF(E845&lt;=0,0,IF(E845&lt;=30000,E845,IF(E845&lt;=60000,ROUNDUP(E845/2,0)+15000,IF(E845&lt;=120000,ROUNDUP(E845/4,0)+30000,60000)))),IF(E845&lt;=0,0,IF(E845&lt;=20000,E845,IF(E845&lt;=40000,ROUNDUP(E845/2,0)+10000,IF(E845&lt;=80000,ROUNDUP(E845/4,0)+20000,40000))))),IF(E845&lt;=0,IF(F845&lt;=0,0,IF(F845&lt;=25000,F845,IF(F845&lt;=50000,ROUNDUP(F845/2,0)+12500,IF(F845&lt;=100000,ROUNDUP(F845/4,0)+25000,50000)))),MAX(IF(F845&lt;=0,0,IF(F845&lt;=25000,F845,IF(F845&lt;=50000,ROUNDUP(F845/2,0)+12500,IF(F845&lt;=100000,ROUNDUP(F845/4,0)+25000,50000)))),MIN(IF(AND(D845="はい",C845&gt;=2026,C845&lt;=2027),IF(E845&lt;=0,0,IF(E845&lt;=30000,E845,IF(E845&lt;=60000,ROUNDUP(E845/2,0)+15000,IF(E845&lt;=120000,ROUNDUP(E845/4,0)+30000,60000)))),IF(E845&lt;=0,0,IF(E845&lt;=20000,E845,IF(E845&lt;=40000,ROUNDUP(E845/2,0)+10000,IF(E845&lt;=80000,ROUNDUP(E845/4,0)+20000,40000)))))+IF(F845&lt;=0,0,IF(F845&lt;=25000,F845,IF(F845&lt;=50000,ROUNDUP(F845/2,0)+12500,IF(F845&lt;=100000,ROUNDUP(F845/4,0)+25000,50000)))),IF(AND(D845="はい",C845&gt;=2026,C845&lt;=2027),60000,40000)))))</f>
        <v/>
      </c>
      <c r="P845" s="18">
        <f>IF(G845&lt;=0,0,IF(G845&lt;=20000,G845,IF(G845&lt;=40000,ROUNDUP(G845/2,0)+10000,IF(G845&lt;=80000,ROUNDUP(G845/4,0)+20000,40000))))</f>
        <v/>
      </c>
      <c r="Q845" s="18">
        <f>IF(I845&lt;=0,IF(H845&lt;=0,0,IF(H845&lt;=20000,H845,IF(H845&lt;=40000,ROUNDUP(H845/2,0)+10000,IF(H845&lt;=80000,ROUNDUP(H845/4,0)+20000,40000)))),IF(H845&lt;=0,IF(I845&lt;=0,0,IF(I845&lt;=25000,I845,IF(I845&lt;=50000,ROUNDUP(I845/2,0)+12500,IF(I845&lt;=100000,ROUNDUP(I845/4,0)+25000,50000)))),MAX(IF(I845&lt;=0,0,IF(I845&lt;=25000,I845,IF(I845&lt;=50000,ROUNDUP(I845/2,0)+12500,IF(I845&lt;=100000,ROUNDUP(I845/4,0)+25000,50000)))),MIN(IF(H845&lt;=0,0,IF(H845&lt;=20000,H845,IF(H845&lt;=40000,ROUNDUP(H845/2,0)+10000,IF(H845&lt;=80000,ROUNDUP(H845/4,0)+20000,40000))))+IF(I845&lt;=0,0,IF(I845&lt;=25000,I845,IF(I845&lt;=50000,ROUNDUP(I845/2,0)+12500,IF(I845&lt;=100000,ROUNDUP(I845/4,0)+25000,50000)))),40000))))</f>
        <v/>
      </c>
      <c r="R845" s="18">
        <f>MIN(120000,O845+P845+Q845)</f>
        <v/>
      </c>
      <c r="S845" s="18">
        <f>IF(F845&lt;=0,IF(E845&lt;=0,0,IF(E845&lt;=12000,E845,IF(E845&lt;=32000,ROUNDUP(E845/2,0)+6000,IF(E845&lt;=56000,ROUNDUP(E845/4,0)+14000,28000)))),IF(E845&lt;=0,IF(F845&lt;=0,0,IF(F845&lt;=15000,F845,IF(F845&lt;=40000,ROUNDUP(F845/2,0)+7500,IF(F845&lt;=70000,ROUNDUP(F845/4,0)+17500,35000)))),MAX(IF(F845&lt;=0,0,IF(F845&lt;=15000,F845,IF(F845&lt;=40000,ROUNDUP(F845/2,0)+7500,IF(F845&lt;=70000,ROUNDUP(F845/4,0)+17500,35000)))),MIN(IF(E845&lt;=0,0,IF(E845&lt;=12000,E845,IF(E845&lt;=32000,ROUNDUP(E845/2,0)+6000,IF(E845&lt;=56000,ROUNDUP(E845/4,0)+14000,28000))))+IF(F845&lt;=0,0,IF(F845&lt;=15000,F845,IF(F845&lt;=40000,ROUNDUP(F845/2,0)+7500,IF(F845&lt;=70000,ROUNDUP(F845/4,0)+17500,35000)))),28000))))</f>
        <v/>
      </c>
      <c r="T845" s="18">
        <f>IF(G845&lt;=0,0,IF(G845&lt;=12000,G845,IF(G845&lt;=32000,ROUNDUP(G845/2,0)+6000,IF(G845&lt;=56000,ROUNDUP(G845/4,0)+14000,28000))))</f>
        <v/>
      </c>
      <c r="U845" s="18">
        <f>IF(I845&lt;=0,IF(H845&lt;=0,0,IF(H845&lt;=12000,H845,IF(H845&lt;=32000,ROUNDUP(H845/2,0)+6000,IF(H845&lt;=56000,ROUNDUP(H845/4,0)+14000,28000)))),IF(H845&lt;=0,IF(I845&lt;=0,0,IF(I845&lt;=15000,I845,IF(I845&lt;=40000,ROUNDUP(I845/2,0)+7500,IF(I845&lt;=70000,ROUNDUP(I845/4,0)+17500,35000)))),MAX(IF(I845&lt;=0,0,IF(I845&lt;=15000,I845,IF(I845&lt;=40000,ROUNDUP(I845/2,0)+7500,IF(I845&lt;=70000,ROUNDUP(I845/4,0)+17500,35000)))),MIN(IF(H845&lt;=0,0,IF(H845&lt;=12000,H845,IF(H845&lt;=32000,ROUNDUP(H845/2,0)+6000,IF(H845&lt;=56000,ROUNDUP(H845/4,0)+14000,28000))))+IF(I845&lt;=0,0,IF(I845&lt;=15000,I845,IF(I845&lt;=40000,ROUNDUP(I845/2,0)+7500,IF(I845&lt;=70000,ROUNDUP(I845/4,0)+17500,35000)))),28000))))</f>
        <v/>
      </c>
      <c r="V845" s="18">
        <f>MIN(70000,S845+T845+U845)</f>
        <v/>
      </c>
      <c r="W845" s="18">
        <f>MAX(0,ROUNDDOWN(M845-J845-N845-K845-0,-3))</f>
        <v/>
      </c>
      <c r="X845" s="18">
        <f>MAX(0,ROUNDDOWN(M845-J845-N845-K845-R845,-3))</f>
        <v/>
      </c>
      <c r="Y845" s="18">
        <f>IF(W845&lt;=0,0,ROUNDDOWN((W845*LOOKUP(W845,{0,1950001,3300001,6950001,9000001,18000001,40000001},{0.05,0.1,0.2,0.23,0.33,0.4,0.45})-LOOKUP(W845,{0,1950001,3300001,6950001,9000001,18000001,40000001},{0,97500,427500,636000,1536000,2796000,4796000}))*1.021,-2))</f>
        <v/>
      </c>
      <c r="Z845" s="18">
        <f>IF(X845&lt;=0,0,ROUNDDOWN((X845*LOOKUP(X845,{0,1950001,3300001,6950001,9000001,18000001,40000001},{0.05,0.1,0.2,0.23,0.33,0.4,0.45})-LOOKUP(X845,{0,1950001,3300001,6950001,9000001,18000001,40000001},{0,97500,427500,636000,1536000,2796000,4796000}))*1.021,-2))</f>
        <v/>
      </c>
      <c r="AA845" s="18">
        <f>MAX(0,ROUNDDOWN(M845-J845-430000-L845-0,-3))</f>
        <v/>
      </c>
      <c r="AB845" s="18">
        <f>MAX(0,ROUNDDOWN(M845-J845-430000-L845-V845,-3))</f>
        <v/>
      </c>
      <c r="AC845" s="18">
        <f>IF(M845&lt;=450000,0,MAX(0,ROUNDDOWN(AA845*0.06-MIN(50000,AA845)*0.03,-2))+MAX(0,ROUNDDOWN(AA845*0.04-MIN(50000,AA845)*0.02,-2)))</f>
        <v/>
      </c>
      <c r="AD845" s="18">
        <f>IF(M845&lt;=450000,0,MAX(0,ROUNDDOWN(AB845*0.06-MIN(50000,AB845)*0.03,-2))+MAX(0,ROUNDDOWN(AB845*0.04-MIN(50000,AB845)*0.02,-2)))</f>
        <v/>
      </c>
      <c r="AE845" s="18">
        <f>Y845-Z845</f>
        <v/>
      </c>
      <c r="AF845" s="18">
        <f>AC845-AD845</f>
        <v/>
      </c>
      <c r="AG845" s="18">
        <f>AE845+AF845</f>
        <v/>
      </c>
      <c r="AH845" s="20">
        <f>IF(W845&lt;=0,0,LOOKUP(W845,{0,1950001,3300001,6950001,9000001,18000001,40000001},{0.05,0.1,0.2,0.23,0.33,0.4,0.45}))</f>
        <v/>
      </c>
    </row>
    <row r="846">
      <c r="A846" t="inlineStr">
        <is>
          <t>1万円刻み 3区分8万円ずつ</t>
        </is>
      </c>
      <c r="B846" s="18">
        <f>'4_1万円刻み'!$A$256</f>
        <v/>
      </c>
      <c r="C846" s="19" t="n">
        <v>2026</v>
      </c>
      <c r="D846" t="inlineStr">
        <is>
          <t>いいえ</t>
        </is>
      </c>
      <c r="E846" s="18" t="n">
        <v>80000</v>
      </c>
      <c r="F846" s="18" t="n">
        <v>0</v>
      </c>
      <c r="G846" s="18" t="n">
        <v>80000</v>
      </c>
      <c r="H846" s="18" t="n">
        <v>80000</v>
      </c>
      <c r="I846" s="18" t="n">
        <v>0</v>
      </c>
      <c r="J846" s="18">
        <f>ROUND(MIN(B846/12,650000)*12*0.0915+MIN(B846/12,1390000)*12*(0.0504+0)+B846*0.005,0)</f>
        <v/>
      </c>
      <c r="K846" s="18" t="n">
        <v>0</v>
      </c>
      <c r="L846" s="18" t="n">
        <v>0</v>
      </c>
      <c r="M846" s="18">
        <f>ROUND(IF(C846&gt;=2026,IF(B846&lt;741000,0,IF(B846&lt;2191000,B846-740000,IF(B846&lt;2193000,1451000,IF(B846&lt;2196000,1453000,IF(B846&lt;2200000,1456000,IF(B846&lt;3600000,ROUNDDOWN(B846/4,-3)*2.8-80000,IF(B846&lt;6600000,ROUNDDOWN(B846/4,-3)*3.2-440000,IF(B846&lt;8500000,ROUNDDOWN(B846*0.9,0)-1100000,B846-1950000)))))))),IF(B846&lt;651000,0,IF(B846&lt;1900000,B846-650000,IF(B846&lt;3600000,ROUNDDOWN(B846/4,-3)*2.8-80000,IF(B846&lt;6600000,ROUNDDOWN(B846/4,-3)*3.2-440000,IF(B846&lt;8500000,ROUNDDOWN(B846*0.9,0)-1100000,B846-1950000)))))),0)</f>
        <v/>
      </c>
      <c r="N846" s="18">
        <f>IF(M846&gt;23500000,NA(),IF(C846&gt;=2026,IF(M846&lt;=4890000,1040000,IF(M846&lt;=6550000,670000,620000)),IF(M846&lt;=1320000,950000,IF(M846&lt;=3360000,880000,IF(M846&lt;=4890000,680000,IF(M846&lt;=6550000,630000,580000))))))</f>
        <v/>
      </c>
      <c r="O846" s="18">
        <f>IF(F846&lt;=0,IF(AND(D846="はい",C846&gt;=2026,C846&lt;=2027),IF(E846&lt;=0,0,IF(E846&lt;=30000,E846,IF(E846&lt;=60000,ROUNDUP(E846/2,0)+15000,IF(E846&lt;=120000,ROUNDUP(E846/4,0)+30000,60000)))),IF(E846&lt;=0,0,IF(E846&lt;=20000,E846,IF(E846&lt;=40000,ROUNDUP(E846/2,0)+10000,IF(E846&lt;=80000,ROUNDUP(E846/4,0)+20000,40000))))),IF(E846&lt;=0,IF(F846&lt;=0,0,IF(F846&lt;=25000,F846,IF(F846&lt;=50000,ROUNDUP(F846/2,0)+12500,IF(F846&lt;=100000,ROUNDUP(F846/4,0)+25000,50000)))),MAX(IF(F846&lt;=0,0,IF(F846&lt;=25000,F846,IF(F846&lt;=50000,ROUNDUP(F846/2,0)+12500,IF(F846&lt;=100000,ROUNDUP(F846/4,0)+25000,50000)))),MIN(IF(AND(D846="はい",C846&gt;=2026,C846&lt;=2027),IF(E846&lt;=0,0,IF(E846&lt;=30000,E846,IF(E846&lt;=60000,ROUNDUP(E846/2,0)+15000,IF(E846&lt;=120000,ROUNDUP(E846/4,0)+30000,60000)))),IF(E846&lt;=0,0,IF(E846&lt;=20000,E846,IF(E846&lt;=40000,ROUNDUP(E846/2,0)+10000,IF(E846&lt;=80000,ROUNDUP(E846/4,0)+20000,40000)))))+IF(F846&lt;=0,0,IF(F846&lt;=25000,F846,IF(F846&lt;=50000,ROUNDUP(F846/2,0)+12500,IF(F846&lt;=100000,ROUNDUP(F846/4,0)+25000,50000)))),IF(AND(D846="はい",C846&gt;=2026,C846&lt;=2027),60000,40000)))))</f>
        <v/>
      </c>
      <c r="P846" s="18">
        <f>IF(G846&lt;=0,0,IF(G846&lt;=20000,G846,IF(G846&lt;=40000,ROUNDUP(G846/2,0)+10000,IF(G846&lt;=80000,ROUNDUP(G846/4,0)+20000,40000))))</f>
        <v/>
      </c>
      <c r="Q846" s="18">
        <f>IF(I846&lt;=0,IF(H846&lt;=0,0,IF(H846&lt;=20000,H846,IF(H846&lt;=40000,ROUNDUP(H846/2,0)+10000,IF(H846&lt;=80000,ROUNDUP(H846/4,0)+20000,40000)))),IF(H846&lt;=0,IF(I846&lt;=0,0,IF(I846&lt;=25000,I846,IF(I846&lt;=50000,ROUNDUP(I846/2,0)+12500,IF(I846&lt;=100000,ROUNDUP(I846/4,0)+25000,50000)))),MAX(IF(I846&lt;=0,0,IF(I846&lt;=25000,I846,IF(I846&lt;=50000,ROUNDUP(I846/2,0)+12500,IF(I846&lt;=100000,ROUNDUP(I846/4,0)+25000,50000)))),MIN(IF(H846&lt;=0,0,IF(H846&lt;=20000,H846,IF(H846&lt;=40000,ROUNDUP(H846/2,0)+10000,IF(H846&lt;=80000,ROUNDUP(H846/4,0)+20000,40000))))+IF(I846&lt;=0,0,IF(I846&lt;=25000,I846,IF(I846&lt;=50000,ROUNDUP(I846/2,0)+12500,IF(I846&lt;=100000,ROUNDUP(I846/4,0)+25000,50000)))),40000))))</f>
        <v/>
      </c>
      <c r="R846" s="18">
        <f>MIN(120000,O846+P846+Q846)</f>
        <v/>
      </c>
      <c r="S846" s="18">
        <f>IF(F846&lt;=0,IF(E846&lt;=0,0,IF(E846&lt;=12000,E846,IF(E846&lt;=32000,ROUNDUP(E846/2,0)+6000,IF(E846&lt;=56000,ROUNDUP(E846/4,0)+14000,28000)))),IF(E846&lt;=0,IF(F846&lt;=0,0,IF(F846&lt;=15000,F846,IF(F846&lt;=40000,ROUNDUP(F846/2,0)+7500,IF(F846&lt;=70000,ROUNDUP(F846/4,0)+17500,35000)))),MAX(IF(F846&lt;=0,0,IF(F846&lt;=15000,F846,IF(F846&lt;=40000,ROUNDUP(F846/2,0)+7500,IF(F846&lt;=70000,ROUNDUP(F846/4,0)+17500,35000)))),MIN(IF(E846&lt;=0,0,IF(E846&lt;=12000,E846,IF(E846&lt;=32000,ROUNDUP(E846/2,0)+6000,IF(E846&lt;=56000,ROUNDUP(E846/4,0)+14000,28000))))+IF(F846&lt;=0,0,IF(F846&lt;=15000,F846,IF(F846&lt;=40000,ROUNDUP(F846/2,0)+7500,IF(F846&lt;=70000,ROUNDUP(F846/4,0)+17500,35000)))),28000))))</f>
        <v/>
      </c>
      <c r="T846" s="18">
        <f>IF(G846&lt;=0,0,IF(G846&lt;=12000,G846,IF(G846&lt;=32000,ROUNDUP(G846/2,0)+6000,IF(G846&lt;=56000,ROUNDUP(G846/4,0)+14000,28000))))</f>
        <v/>
      </c>
      <c r="U846" s="18">
        <f>IF(I846&lt;=0,IF(H846&lt;=0,0,IF(H846&lt;=12000,H846,IF(H846&lt;=32000,ROUNDUP(H846/2,0)+6000,IF(H846&lt;=56000,ROUNDUP(H846/4,0)+14000,28000)))),IF(H846&lt;=0,IF(I846&lt;=0,0,IF(I846&lt;=15000,I846,IF(I846&lt;=40000,ROUNDUP(I846/2,0)+7500,IF(I846&lt;=70000,ROUNDUP(I846/4,0)+17500,35000)))),MAX(IF(I846&lt;=0,0,IF(I846&lt;=15000,I846,IF(I846&lt;=40000,ROUNDUP(I846/2,0)+7500,IF(I846&lt;=70000,ROUNDUP(I846/4,0)+17500,35000)))),MIN(IF(H846&lt;=0,0,IF(H846&lt;=12000,H846,IF(H846&lt;=32000,ROUNDUP(H846/2,0)+6000,IF(H846&lt;=56000,ROUNDUP(H846/4,0)+14000,28000))))+IF(I846&lt;=0,0,IF(I846&lt;=15000,I846,IF(I846&lt;=40000,ROUNDUP(I846/2,0)+7500,IF(I846&lt;=70000,ROUNDUP(I846/4,0)+17500,35000)))),28000))))</f>
        <v/>
      </c>
      <c r="V846" s="18">
        <f>MIN(70000,S846+T846+U846)</f>
        <v/>
      </c>
      <c r="W846" s="18">
        <f>MAX(0,ROUNDDOWN(M846-J846-N846-K846-0,-3))</f>
        <v/>
      </c>
      <c r="X846" s="18">
        <f>MAX(0,ROUNDDOWN(M846-J846-N846-K846-R846,-3))</f>
        <v/>
      </c>
      <c r="Y846" s="18">
        <f>IF(W846&lt;=0,0,ROUNDDOWN((W846*LOOKUP(W846,{0,1950001,3300001,6950001,9000001,18000001,40000001},{0.05,0.1,0.2,0.23,0.33,0.4,0.45})-LOOKUP(W846,{0,1950001,3300001,6950001,9000001,18000001,40000001},{0,97500,427500,636000,1536000,2796000,4796000}))*1.021,-2))</f>
        <v/>
      </c>
      <c r="Z846" s="18">
        <f>IF(X846&lt;=0,0,ROUNDDOWN((X846*LOOKUP(X846,{0,1950001,3300001,6950001,9000001,18000001,40000001},{0.05,0.1,0.2,0.23,0.33,0.4,0.45})-LOOKUP(X846,{0,1950001,3300001,6950001,9000001,18000001,40000001},{0,97500,427500,636000,1536000,2796000,4796000}))*1.021,-2))</f>
        <v/>
      </c>
      <c r="AA846" s="18">
        <f>MAX(0,ROUNDDOWN(M846-J846-430000-L846-0,-3))</f>
        <v/>
      </c>
      <c r="AB846" s="18">
        <f>MAX(0,ROUNDDOWN(M846-J846-430000-L846-V846,-3))</f>
        <v/>
      </c>
      <c r="AC846" s="18">
        <f>IF(M846&lt;=450000,0,MAX(0,ROUNDDOWN(AA846*0.06-MIN(50000,AA846)*0.03,-2))+MAX(0,ROUNDDOWN(AA846*0.04-MIN(50000,AA846)*0.02,-2)))</f>
        <v/>
      </c>
      <c r="AD846" s="18">
        <f>IF(M846&lt;=450000,0,MAX(0,ROUNDDOWN(AB846*0.06-MIN(50000,AB846)*0.03,-2))+MAX(0,ROUNDDOWN(AB846*0.04-MIN(50000,AB846)*0.02,-2)))</f>
        <v/>
      </c>
      <c r="AE846" s="18">
        <f>Y846-Z846</f>
        <v/>
      </c>
      <c r="AF846" s="18">
        <f>AC846-AD846</f>
        <v/>
      </c>
      <c r="AG846" s="18">
        <f>AE846+AF846</f>
        <v/>
      </c>
      <c r="AH846" s="20">
        <f>IF(W846&lt;=0,0,LOOKUP(W846,{0,1950001,3300001,6950001,9000001,18000001,40000001},{0.05,0.1,0.2,0.23,0.33,0.4,0.45}))</f>
        <v/>
      </c>
    </row>
    <row r="847">
      <c r="A847" t="inlineStr">
        <is>
          <t>1万円刻み 一般8万円</t>
        </is>
      </c>
      <c r="B847" s="18">
        <f>'4_1万円刻み'!$A$256</f>
        <v/>
      </c>
      <c r="C847" s="19" t="n">
        <v>2026</v>
      </c>
      <c r="D847" t="inlineStr">
        <is>
          <t>いいえ</t>
        </is>
      </c>
      <c r="E847" s="18" t="n">
        <v>80000</v>
      </c>
      <c r="F847" s="18" t="n">
        <v>0</v>
      </c>
      <c r="G847" s="18" t="n">
        <v>0</v>
      </c>
      <c r="H847" s="18" t="n">
        <v>0</v>
      </c>
      <c r="I847" s="18" t="n">
        <v>0</v>
      </c>
      <c r="J847" s="18">
        <f>ROUND(MIN(B847/12,650000)*12*0.0915+MIN(B847/12,1390000)*12*(0.0504+0)+B847*0.005,0)</f>
        <v/>
      </c>
      <c r="K847" s="18" t="n">
        <v>0</v>
      </c>
      <c r="L847" s="18" t="n">
        <v>0</v>
      </c>
      <c r="M847" s="18">
        <f>ROUND(IF(C847&gt;=2026,IF(B847&lt;741000,0,IF(B847&lt;2191000,B847-740000,IF(B847&lt;2193000,1451000,IF(B847&lt;2196000,1453000,IF(B847&lt;2200000,1456000,IF(B847&lt;3600000,ROUNDDOWN(B847/4,-3)*2.8-80000,IF(B847&lt;6600000,ROUNDDOWN(B847/4,-3)*3.2-440000,IF(B847&lt;8500000,ROUNDDOWN(B847*0.9,0)-1100000,B847-1950000)))))))),IF(B847&lt;651000,0,IF(B847&lt;1900000,B847-650000,IF(B847&lt;3600000,ROUNDDOWN(B847/4,-3)*2.8-80000,IF(B847&lt;6600000,ROUNDDOWN(B847/4,-3)*3.2-440000,IF(B847&lt;8500000,ROUNDDOWN(B847*0.9,0)-1100000,B847-1950000)))))),0)</f>
        <v/>
      </c>
      <c r="N847" s="18">
        <f>IF(M847&gt;23500000,NA(),IF(C847&gt;=2026,IF(M847&lt;=4890000,1040000,IF(M847&lt;=6550000,670000,620000)),IF(M847&lt;=1320000,950000,IF(M847&lt;=3360000,880000,IF(M847&lt;=4890000,680000,IF(M847&lt;=6550000,630000,580000))))))</f>
        <v/>
      </c>
      <c r="O847" s="18">
        <f>IF(F847&lt;=0,IF(AND(D847="はい",C847&gt;=2026,C847&lt;=2027),IF(E847&lt;=0,0,IF(E847&lt;=30000,E847,IF(E847&lt;=60000,ROUNDUP(E847/2,0)+15000,IF(E847&lt;=120000,ROUNDUP(E847/4,0)+30000,60000)))),IF(E847&lt;=0,0,IF(E847&lt;=20000,E847,IF(E847&lt;=40000,ROUNDUP(E847/2,0)+10000,IF(E847&lt;=80000,ROUNDUP(E847/4,0)+20000,40000))))),IF(E847&lt;=0,IF(F847&lt;=0,0,IF(F847&lt;=25000,F847,IF(F847&lt;=50000,ROUNDUP(F847/2,0)+12500,IF(F847&lt;=100000,ROUNDUP(F847/4,0)+25000,50000)))),MAX(IF(F847&lt;=0,0,IF(F847&lt;=25000,F847,IF(F847&lt;=50000,ROUNDUP(F847/2,0)+12500,IF(F847&lt;=100000,ROUNDUP(F847/4,0)+25000,50000)))),MIN(IF(AND(D847="はい",C847&gt;=2026,C847&lt;=2027),IF(E847&lt;=0,0,IF(E847&lt;=30000,E847,IF(E847&lt;=60000,ROUNDUP(E847/2,0)+15000,IF(E847&lt;=120000,ROUNDUP(E847/4,0)+30000,60000)))),IF(E847&lt;=0,0,IF(E847&lt;=20000,E847,IF(E847&lt;=40000,ROUNDUP(E847/2,0)+10000,IF(E847&lt;=80000,ROUNDUP(E847/4,0)+20000,40000)))))+IF(F847&lt;=0,0,IF(F847&lt;=25000,F847,IF(F847&lt;=50000,ROUNDUP(F847/2,0)+12500,IF(F847&lt;=100000,ROUNDUP(F847/4,0)+25000,50000)))),IF(AND(D847="はい",C847&gt;=2026,C847&lt;=2027),60000,40000)))))</f>
        <v/>
      </c>
      <c r="P847" s="18">
        <f>IF(G847&lt;=0,0,IF(G847&lt;=20000,G847,IF(G847&lt;=40000,ROUNDUP(G847/2,0)+10000,IF(G847&lt;=80000,ROUNDUP(G847/4,0)+20000,40000))))</f>
        <v/>
      </c>
      <c r="Q847" s="18">
        <f>IF(I847&lt;=0,IF(H847&lt;=0,0,IF(H847&lt;=20000,H847,IF(H847&lt;=40000,ROUNDUP(H847/2,0)+10000,IF(H847&lt;=80000,ROUNDUP(H847/4,0)+20000,40000)))),IF(H847&lt;=0,IF(I847&lt;=0,0,IF(I847&lt;=25000,I847,IF(I847&lt;=50000,ROUNDUP(I847/2,0)+12500,IF(I847&lt;=100000,ROUNDUP(I847/4,0)+25000,50000)))),MAX(IF(I847&lt;=0,0,IF(I847&lt;=25000,I847,IF(I847&lt;=50000,ROUNDUP(I847/2,0)+12500,IF(I847&lt;=100000,ROUNDUP(I847/4,0)+25000,50000)))),MIN(IF(H847&lt;=0,0,IF(H847&lt;=20000,H847,IF(H847&lt;=40000,ROUNDUP(H847/2,0)+10000,IF(H847&lt;=80000,ROUNDUP(H847/4,0)+20000,40000))))+IF(I847&lt;=0,0,IF(I847&lt;=25000,I847,IF(I847&lt;=50000,ROUNDUP(I847/2,0)+12500,IF(I847&lt;=100000,ROUNDUP(I847/4,0)+25000,50000)))),40000))))</f>
        <v/>
      </c>
      <c r="R847" s="18">
        <f>MIN(120000,O847+P847+Q847)</f>
        <v/>
      </c>
      <c r="S847" s="18">
        <f>IF(F847&lt;=0,IF(E847&lt;=0,0,IF(E847&lt;=12000,E847,IF(E847&lt;=32000,ROUNDUP(E847/2,0)+6000,IF(E847&lt;=56000,ROUNDUP(E847/4,0)+14000,28000)))),IF(E847&lt;=0,IF(F847&lt;=0,0,IF(F847&lt;=15000,F847,IF(F847&lt;=40000,ROUNDUP(F847/2,0)+7500,IF(F847&lt;=70000,ROUNDUP(F847/4,0)+17500,35000)))),MAX(IF(F847&lt;=0,0,IF(F847&lt;=15000,F847,IF(F847&lt;=40000,ROUNDUP(F847/2,0)+7500,IF(F847&lt;=70000,ROUNDUP(F847/4,0)+17500,35000)))),MIN(IF(E847&lt;=0,0,IF(E847&lt;=12000,E847,IF(E847&lt;=32000,ROUNDUP(E847/2,0)+6000,IF(E847&lt;=56000,ROUNDUP(E847/4,0)+14000,28000))))+IF(F847&lt;=0,0,IF(F847&lt;=15000,F847,IF(F847&lt;=40000,ROUNDUP(F847/2,0)+7500,IF(F847&lt;=70000,ROUNDUP(F847/4,0)+17500,35000)))),28000))))</f>
        <v/>
      </c>
      <c r="T847" s="18">
        <f>IF(G847&lt;=0,0,IF(G847&lt;=12000,G847,IF(G847&lt;=32000,ROUNDUP(G847/2,0)+6000,IF(G847&lt;=56000,ROUNDUP(G847/4,0)+14000,28000))))</f>
        <v/>
      </c>
      <c r="U847" s="18">
        <f>IF(I847&lt;=0,IF(H847&lt;=0,0,IF(H847&lt;=12000,H847,IF(H847&lt;=32000,ROUNDUP(H847/2,0)+6000,IF(H847&lt;=56000,ROUNDUP(H847/4,0)+14000,28000)))),IF(H847&lt;=0,IF(I847&lt;=0,0,IF(I847&lt;=15000,I847,IF(I847&lt;=40000,ROUNDUP(I847/2,0)+7500,IF(I847&lt;=70000,ROUNDUP(I847/4,0)+17500,35000)))),MAX(IF(I847&lt;=0,0,IF(I847&lt;=15000,I847,IF(I847&lt;=40000,ROUNDUP(I847/2,0)+7500,IF(I847&lt;=70000,ROUNDUP(I847/4,0)+17500,35000)))),MIN(IF(H847&lt;=0,0,IF(H847&lt;=12000,H847,IF(H847&lt;=32000,ROUNDUP(H847/2,0)+6000,IF(H847&lt;=56000,ROUNDUP(H847/4,0)+14000,28000))))+IF(I847&lt;=0,0,IF(I847&lt;=15000,I847,IF(I847&lt;=40000,ROUNDUP(I847/2,0)+7500,IF(I847&lt;=70000,ROUNDUP(I847/4,0)+17500,35000)))),28000))))</f>
        <v/>
      </c>
      <c r="V847" s="18">
        <f>MIN(70000,S847+T847+U847)</f>
        <v/>
      </c>
      <c r="W847" s="18">
        <f>MAX(0,ROUNDDOWN(M847-J847-N847-K847-0,-3))</f>
        <v/>
      </c>
      <c r="X847" s="18">
        <f>MAX(0,ROUNDDOWN(M847-J847-N847-K847-R847,-3))</f>
        <v/>
      </c>
      <c r="Y847" s="18">
        <f>IF(W847&lt;=0,0,ROUNDDOWN((W847*LOOKUP(W847,{0,1950001,3300001,6950001,9000001,18000001,40000001},{0.05,0.1,0.2,0.23,0.33,0.4,0.45})-LOOKUP(W847,{0,1950001,3300001,6950001,9000001,18000001,40000001},{0,97500,427500,636000,1536000,2796000,4796000}))*1.021,-2))</f>
        <v/>
      </c>
      <c r="Z847" s="18">
        <f>IF(X847&lt;=0,0,ROUNDDOWN((X847*LOOKUP(X847,{0,1950001,3300001,6950001,9000001,18000001,40000001},{0.05,0.1,0.2,0.23,0.33,0.4,0.45})-LOOKUP(X847,{0,1950001,3300001,6950001,9000001,18000001,40000001},{0,97500,427500,636000,1536000,2796000,4796000}))*1.021,-2))</f>
        <v/>
      </c>
      <c r="AA847" s="18">
        <f>MAX(0,ROUNDDOWN(M847-J847-430000-L847-0,-3))</f>
        <v/>
      </c>
      <c r="AB847" s="18">
        <f>MAX(0,ROUNDDOWN(M847-J847-430000-L847-V847,-3))</f>
        <v/>
      </c>
      <c r="AC847" s="18">
        <f>IF(M847&lt;=450000,0,MAX(0,ROUNDDOWN(AA847*0.06-MIN(50000,AA847)*0.03,-2))+MAX(0,ROUNDDOWN(AA847*0.04-MIN(50000,AA847)*0.02,-2)))</f>
        <v/>
      </c>
      <c r="AD847" s="18">
        <f>IF(M847&lt;=450000,0,MAX(0,ROUNDDOWN(AB847*0.06-MIN(50000,AB847)*0.03,-2))+MAX(0,ROUNDDOWN(AB847*0.04-MIN(50000,AB847)*0.02,-2)))</f>
        <v/>
      </c>
      <c r="AE847" s="18">
        <f>Y847-Z847</f>
        <v/>
      </c>
      <c r="AF847" s="18">
        <f>AC847-AD847</f>
        <v/>
      </c>
      <c r="AG847" s="18">
        <f>AE847+AF847</f>
        <v/>
      </c>
      <c r="AH847" s="20">
        <f>IF(W847&lt;=0,0,LOOKUP(W847,{0,1950001,3300001,6950001,9000001,18000001,40000001},{0.05,0.1,0.2,0.23,0.33,0.4,0.45}))</f>
        <v/>
      </c>
    </row>
    <row r="848">
      <c r="A848" t="inlineStr">
        <is>
          <t>1万円刻み 特例あり一般12万円</t>
        </is>
      </c>
      <c r="B848" s="18">
        <f>'4_1万円刻み'!$A$256</f>
        <v/>
      </c>
      <c r="C848" s="19" t="n">
        <v>2026</v>
      </c>
      <c r="D848" t="inlineStr">
        <is>
          <t>はい</t>
        </is>
      </c>
      <c r="E848" s="18" t="n">
        <v>120000</v>
      </c>
      <c r="F848" s="18" t="n">
        <v>0</v>
      </c>
      <c r="G848" s="18" t="n">
        <v>0</v>
      </c>
      <c r="H848" s="18" t="n">
        <v>0</v>
      </c>
      <c r="I848" s="18" t="n">
        <v>0</v>
      </c>
      <c r="J848" s="18">
        <f>ROUND(MIN(B848/12,650000)*12*0.0915+MIN(B848/12,1390000)*12*(0.0504+0)+B848*0.005,0)</f>
        <v/>
      </c>
      <c r="K848" s="18" t="n">
        <v>0</v>
      </c>
      <c r="L848" s="18" t="n">
        <v>0</v>
      </c>
      <c r="M848" s="18">
        <f>ROUND(IF(C848&gt;=2026,IF(B848&lt;741000,0,IF(B848&lt;2191000,B848-740000,IF(B848&lt;2193000,1451000,IF(B848&lt;2196000,1453000,IF(B848&lt;2200000,1456000,IF(B848&lt;3600000,ROUNDDOWN(B848/4,-3)*2.8-80000,IF(B848&lt;6600000,ROUNDDOWN(B848/4,-3)*3.2-440000,IF(B848&lt;8500000,ROUNDDOWN(B848*0.9,0)-1100000,B848-1950000)))))))),IF(B848&lt;651000,0,IF(B848&lt;1900000,B848-650000,IF(B848&lt;3600000,ROUNDDOWN(B848/4,-3)*2.8-80000,IF(B848&lt;6600000,ROUNDDOWN(B848/4,-3)*3.2-440000,IF(B848&lt;8500000,ROUNDDOWN(B848*0.9,0)-1100000,B848-1950000)))))),0)</f>
        <v/>
      </c>
      <c r="N848" s="18">
        <f>IF(M848&gt;23500000,NA(),IF(C848&gt;=2026,IF(M848&lt;=4890000,1040000,IF(M848&lt;=6550000,670000,620000)),IF(M848&lt;=1320000,950000,IF(M848&lt;=3360000,880000,IF(M848&lt;=4890000,680000,IF(M848&lt;=6550000,630000,580000))))))</f>
        <v/>
      </c>
      <c r="O848" s="18">
        <f>IF(F848&lt;=0,IF(AND(D848="はい",C848&gt;=2026,C848&lt;=2027),IF(E848&lt;=0,0,IF(E848&lt;=30000,E848,IF(E848&lt;=60000,ROUNDUP(E848/2,0)+15000,IF(E848&lt;=120000,ROUNDUP(E848/4,0)+30000,60000)))),IF(E848&lt;=0,0,IF(E848&lt;=20000,E848,IF(E848&lt;=40000,ROUNDUP(E848/2,0)+10000,IF(E848&lt;=80000,ROUNDUP(E848/4,0)+20000,40000))))),IF(E848&lt;=0,IF(F848&lt;=0,0,IF(F848&lt;=25000,F848,IF(F848&lt;=50000,ROUNDUP(F848/2,0)+12500,IF(F848&lt;=100000,ROUNDUP(F848/4,0)+25000,50000)))),MAX(IF(F848&lt;=0,0,IF(F848&lt;=25000,F848,IF(F848&lt;=50000,ROUNDUP(F848/2,0)+12500,IF(F848&lt;=100000,ROUNDUP(F848/4,0)+25000,50000)))),MIN(IF(AND(D848="はい",C848&gt;=2026,C848&lt;=2027),IF(E848&lt;=0,0,IF(E848&lt;=30000,E848,IF(E848&lt;=60000,ROUNDUP(E848/2,0)+15000,IF(E848&lt;=120000,ROUNDUP(E848/4,0)+30000,60000)))),IF(E848&lt;=0,0,IF(E848&lt;=20000,E848,IF(E848&lt;=40000,ROUNDUP(E848/2,0)+10000,IF(E848&lt;=80000,ROUNDUP(E848/4,0)+20000,40000)))))+IF(F848&lt;=0,0,IF(F848&lt;=25000,F848,IF(F848&lt;=50000,ROUNDUP(F848/2,0)+12500,IF(F848&lt;=100000,ROUNDUP(F848/4,0)+25000,50000)))),IF(AND(D848="はい",C848&gt;=2026,C848&lt;=2027),60000,40000)))))</f>
        <v/>
      </c>
      <c r="P848" s="18">
        <f>IF(G848&lt;=0,0,IF(G848&lt;=20000,G848,IF(G848&lt;=40000,ROUNDUP(G848/2,0)+10000,IF(G848&lt;=80000,ROUNDUP(G848/4,0)+20000,40000))))</f>
        <v/>
      </c>
      <c r="Q848" s="18">
        <f>IF(I848&lt;=0,IF(H848&lt;=0,0,IF(H848&lt;=20000,H848,IF(H848&lt;=40000,ROUNDUP(H848/2,0)+10000,IF(H848&lt;=80000,ROUNDUP(H848/4,0)+20000,40000)))),IF(H848&lt;=0,IF(I848&lt;=0,0,IF(I848&lt;=25000,I848,IF(I848&lt;=50000,ROUNDUP(I848/2,0)+12500,IF(I848&lt;=100000,ROUNDUP(I848/4,0)+25000,50000)))),MAX(IF(I848&lt;=0,0,IF(I848&lt;=25000,I848,IF(I848&lt;=50000,ROUNDUP(I848/2,0)+12500,IF(I848&lt;=100000,ROUNDUP(I848/4,0)+25000,50000)))),MIN(IF(H848&lt;=0,0,IF(H848&lt;=20000,H848,IF(H848&lt;=40000,ROUNDUP(H848/2,0)+10000,IF(H848&lt;=80000,ROUNDUP(H848/4,0)+20000,40000))))+IF(I848&lt;=0,0,IF(I848&lt;=25000,I848,IF(I848&lt;=50000,ROUNDUP(I848/2,0)+12500,IF(I848&lt;=100000,ROUNDUP(I848/4,0)+25000,50000)))),40000))))</f>
        <v/>
      </c>
      <c r="R848" s="18">
        <f>MIN(120000,O848+P848+Q848)</f>
        <v/>
      </c>
      <c r="S848" s="18">
        <f>IF(F848&lt;=0,IF(E848&lt;=0,0,IF(E848&lt;=12000,E848,IF(E848&lt;=32000,ROUNDUP(E848/2,0)+6000,IF(E848&lt;=56000,ROUNDUP(E848/4,0)+14000,28000)))),IF(E848&lt;=0,IF(F848&lt;=0,0,IF(F848&lt;=15000,F848,IF(F848&lt;=40000,ROUNDUP(F848/2,0)+7500,IF(F848&lt;=70000,ROUNDUP(F848/4,0)+17500,35000)))),MAX(IF(F848&lt;=0,0,IF(F848&lt;=15000,F848,IF(F848&lt;=40000,ROUNDUP(F848/2,0)+7500,IF(F848&lt;=70000,ROUNDUP(F848/4,0)+17500,35000)))),MIN(IF(E848&lt;=0,0,IF(E848&lt;=12000,E848,IF(E848&lt;=32000,ROUNDUP(E848/2,0)+6000,IF(E848&lt;=56000,ROUNDUP(E848/4,0)+14000,28000))))+IF(F848&lt;=0,0,IF(F848&lt;=15000,F848,IF(F848&lt;=40000,ROUNDUP(F848/2,0)+7500,IF(F848&lt;=70000,ROUNDUP(F848/4,0)+17500,35000)))),28000))))</f>
        <v/>
      </c>
      <c r="T848" s="18">
        <f>IF(G848&lt;=0,0,IF(G848&lt;=12000,G848,IF(G848&lt;=32000,ROUNDUP(G848/2,0)+6000,IF(G848&lt;=56000,ROUNDUP(G848/4,0)+14000,28000))))</f>
        <v/>
      </c>
      <c r="U848" s="18">
        <f>IF(I848&lt;=0,IF(H848&lt;=0,0,IF(H848&lt;=12000,H848,IF(H848&lt;=32000,ROUNDUP(H848/2,0)+6000,IF(H848&lt;=56000,ROUNDUP(H848/4,0)+14000,28000)))),IF(H848&lt;=0,IF(I848&lt;=0,0,IF(I848&lt;=15000,I848,IF(I848&lt;=40000,ROUNDUP(I848/2,0)+7500,IF(I848&lt;=70000,ROUNDUP(I848/4,0)+17500,35000)))),MAX(IF(I848&lt;=0,0,IF(I848&lt;=15000,I848,IF(I848&lt;=40000,ROUNDUP(I848/2,0)+7500,IF(I848&lt;=70000,ROUNDUP(I848/4,0)+17500,35000)))),MIN(IF(H848&lt;=0,0,IF(H848&lt;=12000,H848,IF(H848&lt;=32000,ROUNDUP(H848/2,0)+6000,IF(H848&lt;=56000,ROUNDUP(H848/4,0)+14000,28000))))+IF(I848&lt;=0,0,IF(I848&lt;=15000,I848,IF(I848&lt;=40000,ROUNDUP(I848/2,0)+7500,IF(I848&lt;=70000,ROUNDUP(I848/4,0)+17500,35000)))),28000))))</f>
        <v/>
      </c>
      <c r="V848" s="18">
        <f>MIN(70000,S848+T848+U848)</f>
        <v/>
      </c>
      <c r="W848" s="18">
        <f>MAX(0,ROUNDDOWN(M848-J848-N848-K848-0,-3))</f>
        <v/>
      </c>
      <c r="X848" s="18">
        <f>MAX(0,ROUNDDOWN(M848-J848-N848-K848-R848,-3))</f>
        <v/>
      </c>
      <c r="Y848" s="18">
        <f>IF(W848&lt;=0,0,ROUNDDOWN((W848*LOOKUP(W848,{0,1950001,3300001,6950001,9000001,18000001,40000001},{0.05,0.1,0.2,0.23,0.33,0.4,0.45})-LOOKUP(W848,{0,1950001,3300001,6950001,9000001,18000001,40000001},{0,97500,427500,636000,1536000,2796000,4796000}))*1.021,-2))</f>
        <v/>
      </c>
      <c r="Z848" s="18">
        <f>IF(X848&lt;=0,0,ROUNDDOWN((X848*LOOKUP(X848,{0,1950001,3300001,6950001,9000001,18000001,40000001},{0.05,0.1,0.2,0.23,0.33,0.4,0.45})-LOOKUP(X848,{0,1950001,3300001,6950001,9000001,18000001,40000001},{0,97500,427500,636000,1536000,2796000,4796000}))*1.021,-2))</f>
        <v/>
      </c>
      <c r="AA848" s="18">
        <f>MAX(0,ROUNDDOWN(M848-J848-430000-L848-0,-3))</f>
        <v/>
      </c>
      <c r="AB848" s="18">
        <f>MAX(0,ROUNDDOWN(M848-J848-430000-L848-V848,-3))</f>
        <v/>
      </c>
      <c r="AC848" s="18">
        <f>IF(M848&lt;=450000,0,MAX(0,ROUNDDOWN(AA848*0.06-MIN(50000,AA848)*0.03,-2))+MAX(0,ROUNDDOWN(AA848*0.04-MIN(50000,AA848)*0.02,-2)))</f>
        <v/>
      </c>
      <c r="AD848" s="18">
        <f>IF(M848&lt;=450000,0,MAX(0,ROUNDDOWN(AB848*0.06-MIN(50000,AB848)*0.03,-2))+MAX(0,ROUNDDOWN(AB848*0.04-MIN(50000,AB848)*0.02,-2)))</f>
        <v/>
      </c>
      <c r="AE848" s="18">
        <f>Y848-Z848</f>
        <v/>
      </c>
      <c r="AF848" s="18">
        <f>AC848-AD848</f>
        <v/>
      </c>
      <c r="AG848" s="18">
        <f>AE848+AF848</f>
        <v/>
      </c>
      <c r="AH848" s="20">
        <f>IF(W848&lt;=0,0,LOOKUP(W848,{0,1950001,3300001,6950001,9000001,18000001,40000001},{0.05,0.1,0.2,0.23,0.33,0.4,0.45}))</f>
        <v/>
      </c>
    </row>
    <row r="849">
      <c r="A849" t="inlineStr">
        <is>
          <t>1万円刻み 3区分8万円ずつ</t>
        </is>
      </c>
      <c r="B849" s="18">
        <f>'4_1万円刻み'!$A$257</f>
        <v/>
      </c>
      <c r="C849" s="19" t="n">
        <v>2026</v>
      </c>
      <c r="D849" t="inlineStr">
        <is>
          <t>いいえ</t>
        </is>
      </c>
      <c r="E849" s="18" t="n">
        <v>80000</v>
      </c>
      <c r="F849" s="18" t="n">
        <v>0</v>
      </c>
      <c r="G849" s="18" t="n">
        <v>80000</v>
      </c>
      <c r="H849" s="18" t="n">
        <v>80000</v>
      </c>
      <c r="I849" s="18" t="n">
        <v>0</v>
      </c>
      <c r="J849" s="18">
        <f>ROUND(MIN(B849/12,650000)*12*0.0915+MIN(B849/12,1390000)*12*(0.0504+0)+B849*0.005,0)</f>
        <v/>
      </c>
      <c r="K849" s="18" t="n">
        <v>0</v>
      </c>
      <c r="L849" s="18" t="n">
        <v>0</v>
      </c>
      <c r="M849" s="18">
        <f>ROUND(IF(C849&gt;=2026,IF(B849&lt;741000,0,IF(B849&lt;2191000,B849-740000,IF(B849&lt;2193000,1451000,IF(B849&lt;2196000,1453000,IF(B849&lt;2200000,1456000,IF(B849&lt;3600000,ROUNDDOWN(B849/4,-3)*2.8-80000,IF(B849&lt;6600000,ROUNDDOWN(B849/4,-3)*3.2-440000,IF(B849&lt;8500000,ROUNDDOWN(B849*0.9,0)-1100000,B849-1950000)))))))),IF(B849&lt;651000,0,IF(B849&lt;1900000,B849-650000,IF(B849&lt;3600000,ROUNDDOWN(B849/4,-3)*2.8-80000,IF(B849&lt;6600000,ROUNDDOWN(B849/4,-3)*3.2-440000,IF(B849&lt;8500000,ROUNDDOWN(B849*0.9,0)-1100000,B849-1950000)))))),0)</f>
        <v/>
      </c>
      <c r="N849" s="18">
        <f>IF(M849&gt;23500000,NA(),IF(C849&gt;=2026,IF(M849&lt;=4890000,1040000,IF(M849&lt;=6550000,670000,620000)),IF(M849&lt;=1320000,950000,IF(M849&lt;=3360000,880000,IF(M849&lt;=4890000,680000,IF(M849&lt;=6550000,630000,580000))))))</f>
        <v/>
      </c>
      <c r="O849" s="18">
        <f>IF(F849&lt;=0,IF(AND(D849="はい",C849&gt;=2026,C849&lt;=2027),IF(E849&lt;=0,0,IF(E849&lt;=30000,E849,IF(E849&lt;=60000,ROUNDUP(E849/2,0)+15000,IF(E849&lt;=120000,ROUNDUP(E849/4,0)+30000,60000)))),IF(E849&lt;=0,0,IF(E849&lt;=20000,E849,IF(E849&lt;=40000,ROUNDUP(E849/2,0)+10000,IF(E849&lt;=80000,ROUNDUP(E849/4,0)+20000,40000))))),IF(E849&lt;=0,IF(F849&lt;=0,0,IF(F849&lt;=25000,F849,IF(F849&lt;=50000,ROUNDUP(F849/2,0)+12500,IF(F849&lt;=100000,ROUNDUP(F849/4,0)+25000,50000)))),MAX(IF(F849&lt;=0,0,IF(F849&lt;=25000,F849,IF(F849&lt;=50000,ROUNDUP(F849/2,0)+12500,IF(F849&lt;=100000,ROUNDUP(F849/4,0)+25000,50000)))),MIN(IF(AND(D849="はい",C849&gt;=2026,C849&lt;=2027),IF(E849&lt;=0,0,IF(E849&lt;=30000,E849,IF(E849&lt;=60000,ROUNDUP(E849/2,0)+15000,IF(E849&lt;=120000,ROUNDUP(E849/4,0)+30000,60000)))),IF(E849&lt;=0,0,IF(E849&lt;=20000,E849,IF(E849&lt;=40000,ROUNDUP(E849/2,0)+10000,IF(E849&lt;=80000,ROUNDUP(E849/4,0)+20000,40000)))))+IF(F849&lt;=0,0,IF(F849&lt;=25000,F849,IF(F849&lt;=50000,ROUNDUP(F849/2,0)+12500,IF(F849&lt;=100000,ROUNDUP(F849/4,0)+25000,50000)))),IF(AND(D849="はい",C849&gt;=2026,C849&lt;=2027),60000,40000)))))</f>
        <v/>
      </c>
      <c r="P849" s="18">
        <f>IF(G849&lt;=0,0,IF(G849&lt;=20000,G849,IF(G849&lt;=40000,ROUNDUP(G849/2,0)+10000,IF(G849&lt;=80000,ROUNDUP(G849/4,0)+20000,40000))))</f>
        <v/>
      </c>
      <c r="Q849" s="18">
        <f>IF(I849&lt;=0,IF(H849&lt;=0,0,IF(H849&lt;=20000,H849,IF(H849&lt;=40000,ROUNDUP(H849/2,0)+10000,IF(H849&lt;=80000,ROUNDUP(H849/4,0)+20000,40000)))),IF(H849&lt;=0,IF(I849&lt;=0,0,IF(I849&lt;=25000,I849,IF(I849&lt;=50000,ROUNDUP(I849/2,0)+12500,IF(I849&lt;=100000,ROUNDUP(I849/4,0)+25000,50000)))),MAX(IF(I849&lt;=0,0,IF(I849&lt;=25000,I849,IF(I849&lt;=50000,ROUNDUP(I849/2,0)+12500,IF(I849&lt;=100000,ROUNDUP(I849/4,0)+25000,50000)))),MIN(IF(H849&lt;=0,0,IF(H849&lt;=20000,H849,IF(H849&lt;=40000,ROUNDUP(H849/2,0)+10000,IF(H849&lt;=80000,ROUNDUP(H849/4,0)+20000,40000))))+IF(I849&lt;=0,0,IF(I849&lt;=25000,I849,IF(I849&lt;=50000,ROUNDUP(I849/2,0)+12500,IF(I849&lt;=100000,ROUNDUP(I849/4,0)+25000,50000)))),40000))))</f>
        <v/>
      </c>
      <c r="R849" s="18">
        <f>MIN(120000,O849+P849+Q849)</f>
        <v/>
      </c>
      <c r="S849" s="18">
        <f>IF(F849&lt;=0,IF(E849&lt;=0,0,IF(E849&lt;=12000,E849,IF(E849&lt;=32000,ROUNDUP(E849/2,0)+6000,IF(E849&lt;=56000,ROUNDUP(E849/4,0)+14000,28000)))),IF(E849&lt;=0,IF(F849&lt;=0,0,IF(F849&lt;=15000,F849,IF(F849&lt;=40000,ROUNDUP(F849/2,0)+7500,IF(F849&lt;=70000,ROUNDUP(F849/4,0)+17500,35000)))),MAX(IF(F849&lt;=0,0,IF(F849&lt;=15000,F849,IF(F849&lt;=40000,ROUNDUP(F849/2,0)+7500,IF(F849&lt;=70000,ROUNDUP(F849/4,0)+17500,35000)))),MIN(IF(E849&lt;=0,0,IF(E849&lt;=12000,E849,IF(E849&lt;=32000,ROUNDUP(E849/2,0)+6000,IF(E849&lt;=56000,ROUNDUP(E849/4,0)+14000,28000))))+IF(F849&lt;=0,0,IF(F849&lt;=15000,F849,IF(F849&lt;=40000,ROUNDUP(F849/2,0)+7500,IF(F849&lt;=70000,ROUNDUP(F849/4,0)+17500,35000)))),28000))))</f>
        <v/>
      </c>
      <c r="T849" s="18">
        <f>IF(G849&lt;=0,0,IF(G849&lt;=12000,G849,IF(G849&lt;=32000,ROUNDUP(G849/2,0)+6000,IF(G849&lt;=56000,ROUNDUP(G849/4,0)+14000,28000))))</f>
        <v/>
      </c>
      <c r="U849" s="18">
        <f>IF(I849&lt;=0,IF(H849&lt;=0,0,IF(H849&lt;=12000,H849,IF(H849&lt;=32000,ROUNDUP(H849/2,0)+6000,IF(H849&lt;=56000,ROUNDUP(H849/4,0)+14000,28000)))),IF(H849&lt;=0,IF(I849&lt;=0,0,IF(I849&lt;=15000,I849,IF(I849&lt;=40000,ROUNDUP(I849/2,0)+7500,IF(I849&lt;=70000,ROUNDUP(I849/4,0)+17500,35000)))),MAX(IF(I849&lt;=0,0,IF(I849&lt;=15000,I849,IF(I849&lt;=40000,ROUNDUP(I849/2,0)+7500,IF(I849&lt;=70000,ROUNDUP(I849/4,0)+17500,35000)))),MIN(IF(H849&lt;=0,0,IF(H849&lt;=12000,H849,IF(H849&lt;=32000,ROUNDUP(H849/2,0)+6000,IF(H849&lt;=56000,ROUNDUP(H849/4,0)+14000,28000))))+IF(I849&lt;=0,0,IF(I849&lt;=15000,I849,IF(I849&lt;=40000,ROUNDUP(I849/2,0)+7500,IF(I849&lt;=70000,ROUNDUP(I849/4,0)+17500,35000)))),28000))))</f>
        <v/>
      </c>
      <c r="V849" s="18">
        <f>MIN(70000,S849+T849+U849)</f>
        <v/>
      </c>
      <c r="W849" s="18">
        <f>MAX(0,ROUNDDOWN(M849-J849-N849-K849-0,-3))</f>
        <v/>
      </c>
      <c r="X849" s="18">
        <f>MAX(0,ROUNDDOWN(M849-J849-N849-K849-R849,-3))</f>
        <v/>
      </c>
      <c r="Y849" s="18">
        <f>IF(W849&lt;=0,0,ROUNDDOWN((W849*LOOKUP(W849,{0,1950001,3300001,6950001,9000001,18000001,40000001},{0.05,0.1,0.2,0.23,0.33,0.4,0.45})-LOOKUP(W849,{0,1950001,3300001,6950001,9000001,18000001,40000001},{0,97500,427500,636000,1536000,2796000,4796000}))*1.021,-2))</f>
        <v/>
      </c>
      <c r="Z849" s="18">
        <f>IF(X849&lt;=0,0,ROUNDDOWN((X849*LOOKUP(X849,{0,1950001,3300001,6950001,9000001,18000001,40000001},{0.05,0.1,0.2,0.23,0.33,0.4,0.45})-LOOKUP(X849,{0,1950001,3300001,6950001,9000001,18000001,40000001},{0,97500,427500,636000,1536000,2796000,4796000}))*1.021,-2))</f>
        <v/>
      </c>
      <c r="AA849" s="18">
        <f>MAX(0,ROUNDDOWN(M849-J849-430000-L849-0,-3))</f>
        <v/>
      </c>
      <c r="AB849" s="18">
        <f>MAX(0,ROUNDDOWN(M849-J849-430000-L849-V849,-3))</f>
        <v/>
      </c>
      <c r="AC849" s="18">
        <f>IF(M849&lt;=450000,0,MAX(0,ROUNDDOWN(AA849*0.06-MIN(50000,AA849)*0.03,-2))+MAX(0,ROUNDDOWN(AA849*0.04-MIN(50000,AA849)*0.02,-2)))</f>
        <v/>
      </c>
      <c r="AD849" s="18">
        <f>IF(M849&lt;=450000,0,MAX(0,ROUNDDOWN(AB849*0.06-MIN(50000,AB849)*0.03,-2))+MAX(0,ROUNDDOWN(AB849*0.04-MIN(50000,AB849)*0.02,-2)))</f>
        <v/>
      </c>
      <c r="AE849" s="18">
        <f>Y849-Z849</f>
        <v/>
      </c>
      <c r="AF849" s="18">
        <f>AC849-AD849</f>
        <v/>
      </c>
      <c r="AG849" s="18">
        <f>AE849+AF849</f>
        <v/>
      </c>
      <c r="AH849" s="20">
        <f>IF(W849&lt;=0,0,LOOKUP(W849,{0,1950001,3300001,6950001,9000001,18000001,40000001},{0.05,0.1,0.2,0.23,0.33,0.4,0.45}))</f>
        <v/>
      </c>
    </row>
    <row r="850">
      <c r="A850" t="inlineStr">
        <is>
          <t>1万円刻み 一般8万円</t>
        </is>
      </c>
      <c r="B850" s="18">
        <f>'4_1万円刻み'!$A$257</f>
        <v/>
      </c>
      <c r="C850" s="19" t="n">
        <v>2026</v>
      </c>
      <c r="D850" t="inlineStr">
        <is>
          <t>いいえ</t>
        </is>
      </c>
      <c r="E850" s="18" t="n">
        <v>80000</v>
      </c>
      <c r="F850" s="18" t="n">
        <v>0</v>
      </c>
      <c r="G850" s="18" t="n">
        <v>0</v>
      </c>
      <c r="H850" s="18" t="n">
        <v>0</v>
      </c>
      <c r="I850" s="18" t="n">
        <v>0</v>
      </c>
      <c r="J850" s="18">
        <f>ROUND(MIN(B850/12,650000)*12*0.0915+MIN(B850/12,1390000)*12*(0.0504+0)+B850*0.005,0)</f>
        <v/>
      </c>
      <c r="K850" s="18" t="n">
        <v>0</v>
      </c>
      <c r="L850" s="18" t="n">
        <v>0</v>
      </c>
      <c r="M850" s="18">
        <f>ROUND(IF(C850&gt;=2026,IF(B850&lt;741000,0,IF(B850&lt;2191000,B850-740000,IF(B850&lt;2193000,1451000,IF(B850&lt;2196000,1453000,IF(B850&lt;2200000,1456000,IF(B850&lt;3600000,ROUNDDOWN(B850/4,-3)*2.8-80000,IF(B850&lt;6600000,ROUNDDOWN(B850/4,-3)*3.2-440000,IF(B850&lt;8500000,ROUNDDOWN(B850*0.9,0)-1100000,B850-1950000)))))))),IF(B850&lt;651000,0,IF(B850&lt;1900000,B850-650000,IF(B850&lt;3600000,ROUNDDOWN(B850/4,-3)*2.8-80000,IF(B850&lt;6600000,ROUNDDOWN(B850/4,-3)*3.2-440000,IF(B850&lt;8500000,ROUNDDOWN(B850*0.9,0)-1100000,B850-1950000)))))),0)</f>
        <v/>
      </c>
      <c r="N850" s="18">
        <f>IF(M850&gt;23500000,NA(),IF(C850&gt;=2026,IF(M850&lt;=4890000,1040000,IF(M850&lt;=6550000,670000,620000)),IF(M850&lt;=1320000,950000,IF(M850&lt;=3360000,880000,IF(M850&lt;=4890000,680000,IF(M850&lt;=6550000,630000,580000))))))</f>
        <v/>
      </c>
      <c r="O850" s="18">
        <f>IF(F850&lt;=0,IF(AND(D850="はい",C850&gt;=2026,C850&lt;=2027),IF(E850&lt;=0,0,IF(E850&lt;=30000,E850,IF(E850&lt;=60000,ROUNDUP(E850/2,0)+15000,IF(E850&lt;=120000,ROUNDUP(E850/4,0)+30000,60000)))),IF(E850&lt;=0,0,IF(E850&lt;=20000,E850,IF(E850&lt;=40000,ROUNDUP(E850/2,0)+10000,IF(E850&lt;=80000,ROUNDUP(E850/4,0)+20000,40000))))),IF(E850&lt;=0,IF(F850&lt;=0,0,IF(F850&lt;=25000,F850,IF(F850&lt;=50000,ROUNDUP(F850/2,0)+12500,IF(F850&lt;=100000,ROUNDUP(F850/4,0)+25000,50000)))),MAX(IF(F850&lt;=0,0,IF(F850&lt;=25000,F850,IF(F850&lt;=50000,ROUNDUP(F850/2,0)+12500,IF(F850&lt;=100000,ROUNDUP(F850/4,0)+25000,50000)))),MIN(IF(AND(D850="はい",C850&gt;=2026,C850&lt;=2027),IF(E850&lt;=0,0,IF(E850&lt;=30000,E850,IF(E850&lt;=60000,ROUNDUP(E850/2,0)+15000,IF(E850&lt;=120000,ROUNDUP(E850/4,0)+30000,60000)))),IF(E850&lt;=0,0,IF(E850&lt;=20000,E850,IF(E850&lt;=40000,ROUNDUP(E850/2,0)+10000,IF(E850&lt;=80000,ROUNDUP(E850/4,0)+20000,40000)))))+IF(F850&lt;=0,0,IF(F850&lt;=25000,F850,IF(F850&lt;=50000,ROUNDUP(F850/2,0)+12500,IF(F850&lt;=100000,ROUNDUP(F850/4,0)+25000,50000)))),IF(AND(D850="はい",C850&gt;=2026,C850&lt;=2027),60000,40000)))))</f>
        <v/>
      </c>
      <c r="P850" s="18">
        <f>IF(G850&lt;=0,0,IF(G850&lt;=20000,G850,IF(G850&lt;=40000,ROUNDUP(G850/2,0)+10000,IF(G850&lt;=80000,ROUNDUP(G850/4,0)+20000,40000))))</f>
        <v/>
      </c>
      <c r="Q850" s="18">
        <f>IF(I850&lt;=0,IF(H850&lt;=0,0,IF(H850&lt;=20000,H850,IF(H850&lt;=40000,ROUNDUP(H850/2,0)+10000,IF(H850&lt;=80000,ROUNDUP(H850/4,0)+20000,40000)))),IF(H850&lt;=0,IF(I850&lt;=0,0,IF(I850&lt;=25000,I850,IF(I850&lt;=50000,ROUNDUP(I850/2,0)+12500,IF(I850&lt;=100000,ROUNDUP(I850/4,0)+25000,50000)))),MAX(IF(I850&lt;=0,0,IF(I850&lt;=25000,I850,IF(I850&lt;=50000,ROUNDUP(I850/2,0)+12500,IF(I850&lt;=100000,ROUNDUP(I850/4,0)+25000,50000)))),MIN(IF(H850&lt;=0,0,IF(H850&lt;=20000,H850,IF(H850&lt;=40000,ROUNDUP(H850/2,0)+10000,IF(H850&lt;=80000,ROUNDUP(H850/4,0)+20000,40000))))+IF(I850&lt;=0,0,IF(I850&lt;=25000,I850,IF(I850&lt;=50000,ROUNDUP(I850/2,0)+12500,IF(I850&lt;=100000,ROUNDUP(I850/4,0)+25000,50000)))),40000))))</f>
        <v/>
      </c>
      <c r="R850" s="18">
        <f>MIN(120000,O850+P850+Q850)</f>
        <v/>
      </c>
      <c r="S850" s="18">
        <f>IF(F850&lt;=0,IF(E850&lt;=0,0,IF(E850&lt;=12000,E850,IF(E850&lt;=32000,ROUNDUP(E850/2,0)+6000,IF(E850&lt;=56000,ROUNDUP(E850/4,0)+14000,28000)))),IF(E850&lt;=0,IF(F850&lt;=0,0,IF(F850&lt;=15000,F850,IF(F850&lt;=40000,ROUNDUP(F850/2,0)+7500,IF(F850&lt;=70000,ROUNDUP(F850/4,0)+17500,35000)))),MAX(IF(F850&lt;=0,0,IF(F850&lt;=15000,F850,IF(F850&lt;=40000,ROUNDUP(F850/2,0)+7500,IF(F850&lt;=70000,ROUNDUP(F850/4,0)+17500,35000)))),MIN(IF(E850&lt;=0,0,IF(E850&lt;=12000,E850,IF(E850&lt;=32000,ROUNDUP(E850/2,0)+6000,IF(E850&lt;=56000,ROUNDUP(E850/4,0)+14000,28000))))+IF(F850&lt;=0,0,IF(F850&lt;=15000,F850,IF(F850&lt;=40000,ROUNDUP(F850/2,0)+7500,IF(F850&lt;=70000,ROUNDUP(F850/4,0)+17500,35000)))),28000))))</f>
        <v/>
      </c>
      <c r="T850" s="18">
        <f>IF(G850&lt;=0,0,IF(G850&lt;=12000,G850,IF(G850&lt;=32000,ROUNDUP(G850/2,0)+6000,IF(G850&lt;=56000,ROUNDUP(G850/4,0)+14000,28000))))</f>
        <v/>
      </c>
      <c r="U850" s="18">
        <f>IF(I850&lt;=0,IF(H850&lt;=0,0,IF(H850&lt;=12000,H850,IF(H850&lt;=32000,ROUNDUP(H850/2,0)+6000,IF(H850&lt;=56000,ROUNDUP(H850/4,0)+14000,28000)))),IF(H850&lt;=0,IF(I850&lt;=0,0,IF(I850&lt;=15000,I850,IF(I850&lt;=40000,ROUNDUP(I850/2,0)+7500,IF(I850&lt;=70000,ROUNDUP(I850/4,0)+17500,35000)))),MAX(IF(I850&lt;=0,0,IF(I850&lt;=15000,I850,IF(I850&lt;=40000,ROUNDUP(I850/2,0)+7500,IF(I850&lt;=70000,ROUNDUP(I850/4,0)+17500,35000)))),MIN(IF(H850&lt;=0,0,IF(H850&lt;=12000,H850,IF(H850&lt;=32000,ROUNDUP(H850/2,0)+6000,IF(H850&lt;=56000,ROUNDUP(H850/4,0)+14000,28000))))+IF(I850&lt;=0,0,IF(I850&lt;=15000,I850,IF(I850&lt;=40000,ROUNDUP(I850/2,0)+7500,IF(I850&lt;=70000,ROUNDUP(I850/4,0)+17500,35000)))),28000))))</f>
        <v/>
      </c>
      <c r="V850" s="18">
        <f>MIN(70000,S850+T850+U850)</f>
        <v/>
      </c>
      <c r="W850" s="18">
        <f>MAX(0,ROUNDDOWN(M850-J850-N850-K850-0,-3))</f>
        <v/>
      </c>
      <c r="X850" s="18">
        <f>MAX(0,ROUNDDOWN(M850-J850-N850-K850-R850,-3))</f>
        <v/>
      </c>
      <c r="Y850" s="18">
        <f>IF(W850&lt;=0,0,ROUNDDOWN((W850*LOOKUP(W850,{0,1950001,3300001,6950001,9000001,18000001,40000001},{0.05,0.1,0.2,0.23,0.33,0.4,0.45})-LOOKUP(W850,{0,1950001,3300001,6950001,9000001,18000001,40000001},{0,97500,427500,636000,1536000,2796000,4796000}))*1.021,-2))</f>
        <v/>
      </c>
      <c r="Z850" s="18">
        <f>IF(X850&lt;=0,0,ROUNDDOWN((X850*LOOKUP(X850,{0,1950001,3300001,6950001,9000001,18000001,40000001},{0.05,0.1,0.2,0.23,0.33,0.4,0.45})-LOOKUP(X850,{0,1950001,3300001,6950001,9000001,18000001,40000001},{0,97500,427500,636000,1536000,2796000,4796000}))*1.021,-2))</f>
        <v/>
      </c>
      <c r="AA850" s="18">
        <f>MAX(0,ROUNDDOWN(M850-J850-430000-L850-0,-3))</f>
        <v/>
      </c>
      <c r="AB850" s="18">
        <f>MAX(0,ROUNDDOWN(M850-J850-430000-L850-V850,-3))</f>
        <v/>
      </c>
      <c r="AC850" s="18">
        <f>IF(M850&lt;=450000,0,MAX(0,ROUNDDOWN(AA850*0.06-MIN(50000,AA850)*0.03,-2))+MAX(0,ROUNDDOWN(AA850*0.04-MIN(50000,AA850)*0.02,-2)))</f>
        <v/>
      </c>
      <c r="AD850" s="18">
        <f>IF(M850&lt;=450000,0,MAX(0,ROUNDDOWN(AB850*0.06-MIN(50000,AB850)*0.03,-2))+MAX(0,ROUNDDOWN(AB850*0.04-MIN(50000,AB850)*0.02,-2)))</f>
        <v/>
      </c>
      <c r="AE850" s="18">
        <f>Y850-Z850</f>
        <v/>
      </c>
      <c r="AF850" s="18">
        <f>AC850-AD850</f>
        <v/>
      </c>
      <c r="AG850" s="18">
        <f>AE850+AF850</f>
        <v/>
      </c>
      <c r="AH850" s="20">
        <f>IF(W850&lt;=0,0,LOOKUP(W850,{0,1950001,3300001,6950001,9000001,18000001,40000001},{0.05,0.1,0.2,0.23,0.33,0.4,0.45}))</f>
        <v/>
      </c>
    </row>
    <row r="851">
      <c r="A851" t="inlineStr">
        <is>
          <t>1万円刻み 特例あり一般12万円</t>
        </is>
      </c>
      <c r="B851" s="18">
        <f>'4_1万円刻み'!$A$257</f>
        <v/>
      </c>
      <c r="C851" s="19" t="n">
        <v>2026</v>
      </c>
      <c r="D851" t="inlineStr">
        <is>
          <t>はい</t>
        </is>
      </c>
      <c r="E851" s="18" t="n">
        <v>120000</v>
      </c>
      <c r="F851" s="18" t="n">
        <v>0</v>
      </c>
      <c r="G851" s="18" t="n">
        <v>0</v>
      </c>
      <c r="H851" s="18" t="n">
        <v>0</v>
      </c>
      <c r="I851" s="18" t="n">
        <v>0</v>
      </c>
      <c r="J851" s="18">
        <f>ROUND(MIN(B851/12,650000)*12*0.0915+MIN(B851/12,1390000)*12*(0.0504+0)+B851*0.005,0)</f>
        <v/>
      </c>
      <c r="K851" s="18" t="n">
        <v>0</v>
      </c>
      <c r="L851" s="18" t="n">
        <v>0</v>
      </c>
      <c r="M851" s="18">
        <f>ROUND(IF(C851&gt;=2026,IF(B851&lt;741000,0,IF(B851&lt;2191000,B851-740000,IF(B851&lt;2193000,1451000,IF(B851&lt;2196000,1453000,IF(B851&lt;2200000,1456000,IF(B851&lt;3600000,ROUNDDOWN(B851/4,-3)*2.8-80000,IF(B851&lt;6600000,ROUNDDOWN(B851/4,-3)*3.2-440000,IF(B851&lt;8500000,ROUNDDOWN(B851*0.9,0)-1100000,B851-1950000)))))))),IF(B851&lt;651000,0,IF(B851&lt;1900000,B851-650000,IF(B851&lt;3600000,ROUNDDOWN(B851/4,-3)*2.8-80000,IF(B851&lt;6600000,ROUNDDOWN(B851/4,-3)*3.2-440000,IF(B851&lt;8500000,ROUNDDOWN(B851*0.9,0)-1100000,B851-1950000)))))),0)</f>
        <v/>
      </c>
      <c r="N851" s="18">
        <f>IF(M851&gt;23500000,NA(),IF(C851&gt;=2026,IF(M851&lt;=4890000,1040000,IF(M851&lt;=6550000,670000,620000)),IF(M851&lt;=1320000,950000,IF(M851&lt;=3360000,880000,IF(M851&lt;=4890000,680000,IF(M851&lt;=6550000,630000,580000))))))</f>
        <v/>
      </c>
      <c r="O851" s="18">
        <f>IF(F851&lt;=0,IF(AND(D851="はい",C851&gt;=2026,C851&lt;=2027),IF(E851&lt;=0,0,IF(E851&lt;=30000,E851,IF(E851&lt;=60000,ROUNDUP(E851/2,0)+15000,IF(E851&lt;=120000,ROUNDUP(E851/4,0)+30000,60000)))),IF(E851&lt;=0,0,IF(E851&lt;=20000,E851,IF(E851&lt;=40000,ROUNDUP(E851/2,0)+10000,IF(E851&lt;=80000,ROUNDUP(E851/4,0)+20000,40000))))),IF(E851&lt;=0,IF(F851&lt;=0,0,IF(F851&lt;=25000,F851,IF(F851&lt;=50000,ROUNDUP(F851/2,0)+12500,IF(F851&lt;=100000,ROUNDUP(F851/4,0)+25000,50000)))),MAX(IF(F851&lt;=0,0,IF(F851&lt;=25000,F851,IF(F851&lt;=50000,ROUNDUP(F851/2,0)+12500,IF(F851&lt;=100000,ROUNDUP(F851/4,0)+25000,50000)))),MIN(IF(AND(D851="はい",C851&gt;=2026,C851&lt;=2027),IF(E851&lt;=0,0,IF(E851&lt;=30000,E851,IF(E851&lt;=60000,ROUNDUP(E851/2,0)+15000,IF(E851&lt;=120000,ROUNDUP(E851/4,0)+30000,60000)))),IF(E851&lt;=0,0,IF(E851&lt;=20000,E851,IF(E851&lt;=40000,ROUNDUP(E851/2,0)+10000,IF(E851&lt;=80000,ROUNDUP(E851/4,0)+20000,40000)))))+IF(F851&lt;=0,0,IF(F851&lt;=25000,F851,IF(F851&lt;=50000,ROUNDUP(F851/2,0)+12500,IF(F851&lt;=100000,ROUNDUP(F851/4,0)+25000,50000)))),IF(AND(D851="はい",C851&gt;=2026,C851&lt;=2027),60000,40000)))))</f>
        <v/>
      </c>
      <c r="P851" s="18">
        <f>IF(G851&lt;=0,0,IF(G851&lt;=20000,G851,IF(G851&lt;=40000,ROUNDUP(G851/2,0)+10000,IF(G851&lt;=80000,ROUNDUP(G851/4,0)+20000,40000))))</f>
        <v/>
      </c>
      <c r="Q851" s="18">
        <f>IF(I851&lt;=0,IF(H851&lt;=0,0,IF(H851&lt;=20000,H851,IF(H851&lt;=40000,ROUNDUP(H851/2,0)+10000,IF(H851&lt;=80000,ROUNDUP(H851/4,0)+20000,40000)))),IF(H851&lt;=0,IF(I851&lt;=0,0,IF(I851&lt;=25000,I851,IF(I851&lt;=50000,ROUNDUP(I851/2,0)+12500,IF(I851&lt;=100000,ROUNDUP(I851/4,0)+25000,50000)))),MAX(IF(I851&lt;=0,0,IF(I851&lt;=25000,I851,IF(I851&lt;=50000,ROUNDUP(I851/2,0)+12500,IF(I851&lt;=100000,ROUNDUP(I851/4,0)+25000,50000)))),MIN(IF(H851&lt;=0,0,IF(H851&lt;=20000,H851,IF(H851&lt;=40000,ROUNDUP(H851/2,0)+10000,IF(H851&lt;=80000,ROUNDUP(H851/4,0)+20000,40000))))+IF(I851&lt;=0,0,IF(I851&lt;=25000,I851,IF(I851&lt;=50000,ROUNDUP(I851/2,0)+12500,IF(I851&lt;=100000,ROUNDUP(I851/4,0)+25000,50000)))),40000))))</f>
        <v/>
      </c>
      <c r="R851" s="18">
        <f>MIN(120000,O851+P851+Q851)</f>
        <v/>
      </c>
      <c r="S851" s="18">
        <f>IF(F851&lt;=0,IF(E851&lt;=0,0,IF(E851&lt;=12000,E851,IF(E851&lt;=32000,ROUNDUP(E851/2,0)+6000,IF(E851&lt;=56000,ROUNDUP(E851/4,0)+14000,28000)))),IF(E851&lt;=0,IF(F851&lt;=0,0,IF(F851&lt;=15000,F851,IF(F851&lt;=40000,ROUNDUP(F851/2,0)+7500,IF(F851&lt;=70000,ROUNDUP(F851/4,0)+17500,35000)))),MAX(IF(F851&lt;=0,0,IF(F851&lt;=15000,F851,IF(F851&lt;=40000,ROUNDUP(F851/2,0)+7500,IF(F851&lt;=70000,ROUNDUP(F851/4,0)+17500,35000)))),MIN(IF(E851&lt;=0,0,IF(E851&lt;=12000,E851,IF(E851&lt;=32000,ROUNDUP(E851/2,0)+6000,IF(E851&lt;=56000,ROUNDUP(E851/4,0)+14000,28000))))+IF(F851&lt;=0,0,IF(F851&lt;=15000,F851,IF(F851&lt;=40000,ROUNDUP(F851/2,0)+7500,IF(F851&lt;=70000,ROUNDUP(F851/4,0)+17500,35000)))),28000))))</f>
        <v/>
      </c>
      <c r="T851" s="18">
        <f>IF(G851&lt;=0,0,IF(G851&lt;=12000,G851,IF(G851&lt;=32000,ROUNDUP(G851/2,0)+6000,IF(G851&lt;=56000,ROUNDUP(G851/4,0)+14000,28000))))</f>
        <v/>
      </c>
      <c r="U851" s="18">
        <f>IF(I851&lt;=0,IF(H851&lt;=0,0,IF(H851&lt;=12000,H851,IF(H851&lt;=32000,ROUNDUP(H851/2,0)+6000,IF(H851&lt;=56000,ROUNDUP(H851/4,0)+14000,28000)))),IF(H851&lt;=0,IF(I851&lt;=0,0,IF(I851&lt;=15000,I851,IF(I851&lt;=40000,ROUNDUP(I851/2,0)+7500,IF(I851&lt;=70000,ROUNDUP(I851/4,0)+17500,35000)))),MAX(IF(I851&lt;=0,0,IF(I851&lt;=15000,I851,IF(I851&lt;=40000,ROUNDUP(I851/2,0)+7500,IF(I851&lt;=70000,ROUNDUP(I851/4,0)+17500,35000)))),MIN(IF(H851&lt;=0,0,IF(H851&lt;=12000,H851,IF(H851&lt;=32000,ROUNDUP(H851/2,0)+6000,IF(H851&lt;=56000,ROUNDUP(H851/4,0)+14000,28000))))+IF(I851&lt;=0,0,IF(I851&lt;=15000,I851,IF(I851&lt;=40000,ROUNDUP(I851/2,0)+7500,IF(I851&lt;=70000,ROUNDUP(I851/4,0)+17500,35000)))),28000))))</f>
        <v/>
      </c>
      <c r="V851" s="18">
        <f>MIN(70000,S851+T851+U851)</f>
        <v/>
      </c>
      <c r="W851" s="18">
        <f>MAX(0,ROUNDDOWN(M851-J851-N851-K851-0,-3))</f>
        <v/>
      </c>
      <c r="X851" s="18">
        <f>MAX(0,ROUNDDOWN(M851-J851-N851-K851-R851,-3))</f>
        <v/>
      </c>
      <c r="Y851" s="18">
        <f>IF(W851&lt;=0,0,ROUNDDOWN((W851*LOOKUP(W851,{0,1950001,3300001,6950001,9000001,18000001,40000001},{0.05,0.1,0.2,0.23,0.33,0.4,0.45})-LOOKUP(W851,{0,1950001,3300001,6950001,9000001,18000001,40000001},{0,97500,427500,636000,1536000,2796000,4796000}))*1.021,-2))</f>
        <v/>
      </c>
      <c r="Z851" s="18">
        <f>IF(X851&lt;=0,0,ROUNDDOWN((X851*LOOKUP(X851,{0,1950001,3300001,6950001,9000001,18000001,40000001},{0.05,0.1,0.2,0.23,0.33,0.4,0.45})-LOOKUP(X851,{0,1950001,3300001,6950001,9000001,18000001,40000001},{0,97500,427500,636000,1536000,2796000,4796000}))*1.021,-2))</f>
        <v/>
      </c>
      <c r="AA851" s="18">
        <f>MAX(0,ROUNDDOWN(M851-J851-430000-L851-0,-3))</f>
        <v/>
      </c>
      <c r="AB851" s="18">
        <f>MAX(0,ROUNDDOWN(M851-J851-430000-L851-V851,-3))</f>
        <v/>
      </c>
      <c r="AC851" s="18">
        <f>IF(M851&lt;=450000,0,MAX(0,ROUNDDOWN(AA851*0.06-MIN(50000,AA851)*0.03,-2))+MAX(0,ROUNDDOWN(AA851*0.04-MIN(50000,AA851)*0.02,-2)))</f>
        <v/>
      </c>
      <c r="AD851" s="18">
        <f>IF(M851&lt;=450000,0,MAX(0,ROUNDDOWN(AB851*0.06-MIN(50000,AB851)*0.03,-2))+MAX(0,ROUNDDOWN(AB851*0.04-MIN(50000,AB851)*0.02,-2)))</f>
        <v/>
      </c>
      <c r="AE851" s="18">
        <f>Y851-Z851</f>
        <v/>
      </c>
      <c r="AF851" s="18">
        <f>AC851-AD851</f>
        <v/>
      </c>
      <c r="AG851" s="18">
        <f>AE851+AF851</f>
        <v/>
      </c>
      <c r="AH851" s="20">
        <f>IF(W851&lt;=0,0,LOOKUP(W851,{0,1950001,3300001,6950001,9000001,18000001,40000001},{0.05,0.1,0.2,0.23,0.33,0.4,0.45}))</f>
        <v/>
      </c>
    </row>
    <row r="852">
      <c r="A852" t="inlineStr">
        <is>
          <t>1万円刻み 3区分8万円ずつ</t>
        </is>
      </c>
      <c r="B852" s="18">
        <f>'4_1万円刻み'!$A$258</f>
        <v/>
      </c>
      <c r="C852" s="19" t="n">
        <v>2026</v>
      </c>
      <c r="D852" t="inlineStr">
        <is>
          <t>いいえ</t>
        </is>
      </c>
      <c r="E852" s="18" t="n">
        <v>80000</v>
      </c>
      <c r="F852" s="18" t="n">
        <v>0</v>
      </c>
      <c r="G852" s="18" t="n">
        <v>80000</v>
      </c>
      <c r="H852" s="18" t="n">
        <v>80000</v>
      </c>
      <c r="I852" s="18" t="n">
        <v>0</v>
      </c>
      <c r="J852" s="18">
        <f>ROUND(MIN(B852/12,650000)*12*0.0915+MIN(B852/12,1390000)*12*(0.0504+0)+B852*0.005,0)</f>
        <v/>
      </c>
      <c r="K852" s="18" t="n">
        <v>0</v>
      </c>
      <c r="L852" s="18" t="n">
        <v>0</v>
      </c>
      <c r="M852" s="18">
        <f>ROUND(IF(C852&gt;=2026,IF(B852&lt;741000,0,IF(B852&lt;2191000,B852-740000,IF(B852&lt;2193000,1451000,IF(B852&lt;2196000,1453000,IF(B852&lt;2200000,1456000,IF(B852&lt;3600000,ROUNDDOWN(B852/4,-3)*2.8-80000,IF(B852&lt;6600000,ROUNDDOWN(B852/4,-3)*3.2-440000,IF(B852&lt;8500000,ROUNDDOWN(B852*0.9,0)-1100000,B852-1950000)))))))),IF(B852&lt;651000,0,IF(B852&lt;1900000,B852-650000,IF(B852&lt;3600000,ROUNDDOWN(B852/4,-3)*2.8-80000,IF(B852&lt;6600000,ROUNDDOWN(B852/4,-3)*3.2-440000,IF(B852&lt;8500000,ROUNDDOWN(B852*0.9,0)-1100000,B852-1950000)))))),0)</f>
        <v/>
      </c>
      <c r="N852" s="18">
        <f>IF(M852&gt;23500000,NA(),IF(C852&gt;=2026,IF(M852&lt;=4890000,1040000,IF(M852&lt;=6550000,670000,620000)),IF(M852&lt;=1320000,950000,IF(M852&lt;=3360000,880000,IF(M852&lt;=4890000,680000,IF(M852&lt;=6550000,630000,580000))))))</f>
        <v/>
      </c>
      <c r="O852" s="18">
        <f>IF(F852&lt;=0,IF(AND(D852="はい",C852&gt;=2026,C852&lt;=2027),IF(E852&lt;=0,0,IF(E852&lt;=30000,E852,IF(E852&lt;=60000,ROUNDUP(E852/2,0)+15000,IF(E852&lt;=120000,ROUNDUP(E852/4,0)+30000,60000)))),IF(E852&lt;=0,0,IF(E852&lt;=20000,E852,IF(E852&lt;=40000,ROUNDUP(E852/2,0)+10000,IF(E852&lt;=80000,ROUNDUP(E852/4,0)+20000,40000))))),IF(E852&lt;=0,IF(F852&lt;=0,0,IF(F852&lt;=25000,F852,IF(F852&lt;=50000,ROUNDUP(F852/2,0)+12500,IF(F852&lt;=100000,ROUNDUP(F852/4,0)+25000,50000)))),MAX(IF(F852&lt;=0,0,IF(F852&lt;=25000,F852,IF(F852&lt;=50000,ROUNDUP(F852/2,0)+12500,IF(F852&lt;=100000,ROUNDUP(F852/4,0)+25000,50000)))),MIN(IF(AND(D852="はい",C852&gt;=2026,C852&lt;=2027),IF(E852&lt;=0,0,IF(E852&lt;=30000,E852,IF(E852&lt;=60000,ROUNDUP(E852/2,0)+15000,IF(E852&lt;=120000,ROUNDUP(E852/4,0)+30000,60000)))),IF(E852&lt;=0,0,IF(E852&lt;=20000,E852,IF(E852&lt;=40000,ROUNDUP(E852/2,0)+10000,IF(E852&lt;=80000,ROUNDUP(E852/4,0)+20000,40000)))))+IF(F852&lt;=0,0,IF(F852&lt;=25000,F852,IF(F852&lt;=50000,ROUNDUP(F852/2,0)+12500,IF(F852&lt;=100000,ROUNDUP(F852/4,0)+25000,50000)))),IF(AND(D852="はい",C852&gt;=2026,C852&lt;=2027),60000,40000)))))</f>
        <v/>
      </c>
      <c r="P852" s="18">
        <f>IF(G852&lt;=0,0,IF(G852&lt;=20000,G852,IF(G852&lt;=40000,ROUNDUP(G852/2,0)+10000,IF(G852&lt;=80000,ROUNDUP(G852/4,0)+20000,40000))))</f>
        <v/>
      </c>
      <c r="Q852" s="18">
        <f>IF(I852&lt;=0,IF(H852&lt;=0,0,IF(H852&lt;=20000,H852,IF(H852&lt;=40000,ROUNDUP(H852/2,0)+10000,IF(H852&lt;=80000,ROUNDUP(H852/4,0)+20000,40000)))),IF(H852&lt;=0,IF(I852&lt;=0,0,IF(I852&lt;=25000,I852,IF(I852&lt;=50000,ROUNDUP(I852/2,0)+12500,IF(I852&lt;=100000,ROUNDUP(I852/4,0)+25000,50000)))),MAX(IF(I852&lt;=0,0,IF(I852&lt;=25000,I852,IF(I852&lt;=50000,ROUNDUP(I852/2,0)+12500,IF(I852&lt;=100000,ROUNDUP(I852/4,0)+25000,50000)))),MIN(IF(H852&lt;=0,0,IF(H852&lt;=20000,H852,IF(H852&lt;=40000,ROUNDUP(H852/2,0)+10000,IF(H852&lt;=80000,ROUNDUP(H852/4,0)+20000,40000))))+IF(I852&lt;=0,0,IF(I852&lt;=25000,I852,IF(I852&lt;=50000,ROUNDUP(I852/2,0)+12500,IF(I852&lt;=100000,ROUNDUP(I852/4,0)+25000,50000)))),40000))))</f>
        <v/>
      </c>
      <c r="R852" s="18">
        <f>MIN(120000,O852+P852+Q852)</f>
        <v/>
      </c>
      <c r="S852" s="18">
        <f>IF(F852&lt;=0,IF(E852&lt;=0,0,IF(E852&lt;=12000,E852,IF(E852&lt;=32000,ROUNDUP(E852/2,0)+6000,IF(E852&lt;=56000,ROUNDUP(E852/4,0)+14000,28000)))),IF(E852&lt;=0,IF(F852&lt;=0,0,IF(F852&lt;=15000,F852,IF(F852&lt;=40000,ROUNDUP(F852/2,0)+7500,IF(F852&lt;=70000,ROUNDUP(F852/4,0)+17500,35000)))),MAX(IF(F852&lt;=0,0,IF(F852&lt;=15000,F852,IF(F852&lt;=40000,ROUNDUP(F852/2,0)+7500,IF(F852&lt;=70000,ROUNDUP(F852/4,0)+17500,35000)))),MIN(IF(E852&lt;=0,0,IF(E852&lt;=12000,E852,IF(E852&lt;=32000,ROUNDUP(E852/2,0)+6000,IF(E852&lt;=56000,ROUNDUP(E852/4,0)+14000,28000))))+IF(F852&lt;=0,0,IF(F852&lt;=15000,F852,IF(F852&lt;=40000,ROUNDUP(F852/2,0)+7500,IF(F852&lt;=70000,ROUNDUP(F852/4,0)+17500,35000)))),28000))))</f>
        <v/>
      </c>
      <c r="T852" s="18">
        <f>IF(G852&lt;=0,0,IF(G852&lt;=12000,G852,IF(G852&lt;=32000,ROUNDUP(G852/2,0)+6000,IF(G852&lt;=56000,ROUNDUP(G852/4,0)+14000,28000))))</f>
        <v/>
      </c>
      <c r="U852" s="18">
        <f>IF(I852&lt;=0,IF(H852&lt;=0,0,IF(H852&lt;=12000,H852,IF(H852&lt;=32000,ROUNDUP(H852/2,0)+6000,IF(H852&lt;=56000,ROUNDUP(H852/4,0)+14000,28000)))),IF(H852&lt;=0,IF(I852&lt;=0,0,IF(I852&lt;=15000,I852,IF(I852&lt;=40000,ROUNDUP(I852/2,0)+7500,IF(I852&lt;=70000,ROUNDUP(I852/4,0)+17500,35000)))),MAX(IF(I852&lt;=0,0,IF(I852&lt;=15000,I852,IF(I852&lt;=40000,ROUNDUP(I852/2,0)+7500,IF(I852&lt;=70000,ROUNDUP(I852/4,0)+17500,35000)))),MIN(IF(H852&lt;=0,0,IF(H852&lt;=12000,H852,IF(H852&lt;=32000,ROUNDUP(H852/2,0)+6000,IF(H852&lt;=56000,ROUNDUP(H852/4,0)+14000,28000))))+IF(I852&lt;=0,0,IF(I852&lt;=15000,I852,IF(I852&lt;=40000,ROUNDUP(I852/2,0)+7500,IF(I852&lt;=70000,ROUNDUP(I852/4,0)+17500,35000)))),28000))))</f>
        <v/>
      </c>
      <c r="V852" s="18">
        <f>MIN(70000,S852+T852+U852)</f>
        <v/>
      </c>
      <c r="W852" s="18">
        <f>MAX(0,ROUNDDOWN(M852-J852-N852-K852-0,-3))</f>
        <v/>
      </c>
      <c r="X852" s="18">
        <f>MAX(0,ROUNDDOWN(M852-J852-N852-K852-R852,-3))</f>
        <v/>
      </c>
      <c r="Y852" s="18">
        <f>IF(W852&lt;=0,0,ROUNDDOWN((W852*LOOKUP(W852,{0,1950001,3300001,6950001,9000001,18000001,40000001},{0.05,0.1,0.2,0.23,0.33,0.4,0.45})-LOOKUP(W852,{0,1950001,3300001,6950001,9000001,18000001,40000001},{0,97500,427500,636000,1536000,2796000,4796000}))*1.021,-2))</f>
        <v/>
      </c>
      <c r="Z852" s="18">
        <f>IF(X852&lt;=0,0,ROUNDDOWN((X852*LOOKUP(X852,{0,1950001,3300001,6950001,9000001,18000001,40000001},{0.05,0.1,0.2,0.23,0.33,0.4,0.45})-LOOKUP(X852,{0,1950001,3300001,6950001,9000001,18000001,40000001},{0,97500,427500,636000,1536000,2796000,4796000}))*1.021,-2))</f>
        <v/>
      </c>
      <c r="AA852" s="18">
        <f>MAX(0,ROUNDDOWN(M852-J852-430000-L852-0,-3))</f>
        <v/>
      </c>
      <c r="AB852" s="18">
        <f>MAX(0,ROUNDDOWN(M852-J852-430000-L852-V852,-3))</f>
        <v/>
      </c>
      <c r="AC852" s="18">
        <f>IF(M852&lt;=450000,0,MAX(0,ROUNDDOWN(AA852*0.06-MIN(50000,AA852)*0.03,-2))+MAX(0,ROUNDDOWN(AA852*0.04-MIN(50000,AA852)*0.02,-2)))</f>
        <v/>
      </c>
      <c r="AD852" s="18">
        <f>IF(M852&lt;=450000,0,MAX(0,ROUNDDOWN(AB852*0.06-MIN(50000,AB852)*0.03,-2))+MAX(0,ROUNDDOWN(AB852*0.04-MIN(50000,AB852)*0.02,-2)))</f>
        <v/>
      </c>
      <c r="AE852" s="18">
        <f>Y852-Z852</f>
        <v/>
      </c>
      <c r="AF852" s="18">
        <f>AC852-AD852</f>
        <v/>
      </c>
      <c r="AG852" s="18">
        <f>AE852+AF852</f>
        <v/>
      </c>
      <c r="AH852" s="20">
        <f>IF(W852&lt;=0,0,LOOKUP(W852,{0,1950001,3300001,6950001,9000001,18000001,40000001},{0.05,0.1,0.2,0.23,0.33,0.4,0.45}))</f>
        <v/>
      </c>
    </row>
    <row r="853">
      <c r="A853" t="inlineStr">
        <is>
          <t>1万円刻み 一般8万円</t>
        </is>
      </c>
      <c r="B853" s="18">
        <f>'4_1万円刻み'!$A$258</f>
        <v/>
      </c>
      <c r="C853" s="19" t="n">
        <v>2026</v>
      </c>
      <c r="D853" t="inlineStr">
        <is>
          <t>いいえ</t>
        </is>
      </c>
      <c r="E853" s="18" t="n">
        <v>80000</v>
      </c>
      <c r="F853" s="18" t="n">
        <v>0</v>
      </c>
      <c r="G853" s="18" t="n">
        <v>0</v>
      </c>
      <c r="H853" s="18" t="n">
        <v>0</v>
      </c>
      <c r="I853" s="18" t="n">
        <v>0</v>
      </c>
      <c r="J853" s="18">
        <f>ROUND(MIN(B853/12,650000)*12*0.0915+MIN(B853/12,1390000)*12*(0.0504+0)+B853*0.005,0)</f>
        <v/>
      </c>
      <c r="K853" s="18" t="n">
        <v>0</v>
      </c>
      <c r="L853" s="18" t="n">
        <v>0</v>
      </c>
      <c r="M853" s="18">
        <f>ROUND(IF(C853&gt;=2026,IF(B853&lt;741000,0,IF(B853&lt;2191000,B853-740000,IF(B853&lt;2193000,1451000,IF(B853&lt;2196000,1453000,IF(B853&lt;2200000,1456000,IF(B853&lt;3600000,ROUNDDOWN(B853/4,-3)*2.8-80000,IF(B853&lt;6600000,ROUNDDOWN(B853/4,-3)*3.2-440000,IF(B853&lt;8500000,ROUNDDOWN(B853*0.9,0)-1100000,B853-1950000)))))))),IF(B853&lt;651000,0,IF(B853&lt;1900000,B853-650000,IF(B853&lt;3600000,ROUNDDOWN(B853/4,-3)*2.8-80000,IF(B853&lt;6600000,ROUNDDOWN(B853/4,-3)*3.2-440000,IF(B853&lt;8500000,ROUNDDOWN(B853*0.9,0)-1100000,B853-1950000)))))),0)</f>
        <v/>
      </c>
      <c r="N853" s="18">
        <f>IF(M853&gt;23500000,NA(),IF(C853&gt;=2026,IF(M853&lt;=4890000,1040000,IF(M853&lt;=6550000,670000,620000)),IF(M853&lt;=1320000,950000,IF(M853&lt;=3360000,880000,IF(M853&lt;=4890000,680000,IF(M853&lt;=6550000,630000,580000))))))</f>
        <v/>
      </c>
      <c r="O853" s="18">
        <f>IF(F853&lt;=0,IF(AND(D853="はい",C853&gt;=2026,C853&lt;=2027),IF(E853&lt;=0,0,IF(E853&lt;=30000,E853,IF(E853&lt;=60000,ROUNDUP(E853/2,0)+15000,IF(E853&lt;=120000,ROUNDUP(E853/4,0)+30000,60000)))),IF(E853&lt;=0,0,IF(E853&lt;=20000,E853,IF(E853&lt;=40000,ROUNDUP(E853/2,0)+10000,IF(E853&lt;=80000,ROUNDUP(E853/4,0)+20000,40000))))),IF(E853&lt;=0,IF(F853&lt;=0,0,IF(F853&lt;=25000,F853,IF(F853&lt;=50000,ROUNDUP(F853/2,0)+12500,IF(F853&lt;=100000,ROUNDUP(F853/4,0)+25000,50000)))),MAX(IF(F853&lt;=0,0,IF(F853&lt;=25000,F853,IF(F853&lt;=50000,ROUNDUP(F853/2,0)+12500,IF(F853&lt;=100000,ROUNDUP(F853/4,0)+25000,50000)))),MIN(IF(AND(D853="はい",C853&gt;=2026,C853&lt;=2027),IF(E853&lt;=0,0,IF(E853&lt;=30000,E853,IF(E853&lt;=60000,ROUNDUP(E853/2,0)+15000,IF(E853&lt;=120000,ROUNDUP(E853/4,0)+30000,60000)))),IF(E853&lt;=0,0,IF(E853&lt;=20000,E853,IF(E853&lt;=40000,ROUNDUP(E853/2,0)+10000,IF(E853&lt;=80000,ROUNDUP(E853/4,0)+20000,40000)))))+IF(F853&lt;=0,0,IF(F853&lt;=25000,F853,IF(F853&lt;=50000,ROUNDUP(F853/2,0)+12500,IF(F853&lt;=100000,ROUNDUP(F853/4,0)+25000,50000)))),IF(AND(D853="はい",C853&gt;=2026,C853&lt;=2027),60000,40000)))))</f>
        <v/>
      </c>
      <c r="P853" s="18">
        <f>IF(G853&lt;=0,0,IF(G853&lt;=20000,G853,IF(G853&lt;=40000,ROUNDUP(G853/2,0)+10000,IF(G853&lt;=80000,ROUNDUP(G853/4,0)+20000,40000))))</f>
        <v/>
      </c>
      <c r="Q853" s="18">
        <f>IF(I853&lt;=0,IF(H853&lt;=0,0,IF(H853&lt;=20000,H853,IF(H853&lt;=40000,ROUNDUP(H853/2,0)+10000,IF(H853&lt;=80000,ROUNDUP(H853/4,0)+20000,40000)))),IF(H853&lt;=0,IF(I853&lt;=0,0,IF(I853&lt;=25000,I853,IF(I853&lt;=50000,ROUNDUP(I853/2,0)+12500,IF(I853&lt;=100000,ROUNDUP(I853/4,0)+25000,50000)))),MAX(IF(I853&lt;=0,0,IF(I853&lt;=25000,I853,IF(I853&lt;=50000,ROUNDUP(I853/2,0)+12500,IF(I853&lt;=100000,ROUNDUP(I853/4,0)+25000,50000)))),MIN(IF(H853&lt;=0,0,IF(H853&lt;=20000,H853,IF(H853&lt;=40000,ROUNDUP(H853/2,0)+10000,IF(H853&lt;=80000,ROUNDUP(H853/4,0)+20000,40000))))+IF(I853&lt;=0,0,IF(I853&lt;=25000,I853,IF(I853&lt;=50000,ROUNDUP(I853/2,0)+12500,IF(I853&lt;=100000,ROUNDUP(I853/4,0)+25000,50000)))),40000))))</f>
        <v/>
      </c>
      <c r="R853" s="18">
        <f>MIN(120000,O853+P853+Q853)</f>
        <v/>
      </c>
      <c r="S853" s="18">
        <f>IF(F853&lt;=0,IF(E853&lt;=0,0,IF(E853&lt;=12000,E853,IF(E853&lt;=32000,ROUNDUP(E853/2,0)+6000,IF(E853&lt;=56000,ROUNDUP(E853/4,0)+14000,28000)))),IF(E853&lt;=0,IF(F853&lt;=0,0,IF(F853&lt;=15000,F853,IF(F853&lt;=40000,ROUNDUP(F853/2,0)+7500,IF(F853&lt;=70000,ROUNDUP(F853/4,0)+17500,35000)))),MAX(IF(F853&lt;=0,0,IF(F853&lt;=15000,F853,IF(F853&lt;=40000,ROUNDUP(F853/2,0)+7500,IF(F853&lt;=70000,ROUNDUP(F853/4,0)+17500,35000)))),MIN(IF(E853&lt;=0,0,IF(E853&lt;=12000,E853,IF(E853&lt;=32000,ROUNDUP(E853/2,0)+6000,IF(E853&lt;=56000,ROUNDUP(E853/4,0)+14000,28000))))+IF(F853&lt;=0,0,IF(F853&lt;=15000,F853,IF(F853&lt;=40000,ROUNDUP(F853/2,0)+7500,IF(F853&lt;=70000,ROUNDUP(F853/4,0)+17500,35000)))),28000))))</f>
        <v/>
      </c>
      <c r="T853" s="18">
        <f>IF(G853&lt;=0,0,IF(G853&lt;=12000,G853,IF(G853&lt;=32000,ROUNDUP(G853/2,0)+6000,IF(G853&lt;=56000,ROUNDUP(G853/4,0)+14000,28000))))</f>
        <v/>
      </c>
      <c r="U853" s="18">
        <f>IF(I853&lt;=0,IF(H853&lt;=0,0,IF(H853&lt;=12000,H853,IF(H853&lt;=32000,ROUNDUP(H853/2,0)+6000,IF(H853&lt;=56000,ROUNDUP(H853/4,0)+14000,28000)))),IF(H853&lt;=0,IF(I853&lt;=0,0,IF(I853&lt;=15000,I853,IF(I853&lt;=40000,ROUNDUP(I853/2,0)+7500,IF(I853&lt;=70000,ROUNDUP(I853/4,0)+17500,35000)))),MAX(IF(I853&lt;=0,0,IF(I853&lt;=15000,I853,IF(I853&lt;=40000,ROUNDUP(I853/2,0)+7500,IF(I853&lt;=70000,ROUNDUP(I853/4,0)+17500,35000)))),MIN(IF(H853&lt;=0,0,IF(H853&lt;=12000,H853,IF(H853&lt;=32000,ROUNDUP(H853/2,0)+6000,IF(H853&lt;=56000,ROUNDUP(H853/4,0)+14000,28000))))+IF(I853&lt;=0,0,IF(I853&lt;=15000,I853,IF(I853&lt;=40000,ROUNDUP(I853/2,0)+7500,IF(I853&lt;=70000,ROUNDUP(I853/4,0)+17500,35000)))),28000))))</f>
        <v/>
      </c>
      <c r="V853" s="18">
        <f>MIN(70000,S853+T853+U853)</f>
        <v/>
      </c>
      <c r="W853" s="18">
        <f>MAX(0,ROUNDDOWN(M853-J853-N853-K853-0,-3))</f>
        <v/>
      </c>
      <c r="X853" s="18">
        <f>MAX(0,ROUNDDOWN(M853-J853-N853-K853-R853,-3))</f>
        <v/>
      </c>
      <c r="Y853" s="18">
        <f>IF(W853&lt;=0,0,ROUNDDOWN((W853*LOOKUP(W853,{0,1950001,3300001,6950001,9000001,18000001,40000001},{0.05,0.1,0.2,0.23,0.33,0.4,0.45})-LOOKUP(W853,{0,1950001,3300001,6950001,9000001,18000001,40000001},{0,97500,427500,636000,1536000,2796000,4796000}))*1.021,-2))</f>
        <v/>
      </c>
      <c r="Z853" s="18">
        <f>IF(X853&lt;=0,0,ROUNDDOWN((X853*LOOKUP(X853,{0,1950001,3300001,6950001,9000001,18000001,40000001},{0.05,0.1,0.2,0.23,0.33,0.4,0.45})-LOOKUP(X853,{0,1950001,3300001,6950001,9000001,18000001,40000001},{0,97500,427500,636000,1536000,2796000,4796000}))*1.021,-2))</f>
        <v/>
      </c>
      <c r="AA853" s="18">
        <f>MAX(0,ROUNDDOWN(M853-J853-430000-L853-0,-3))</f>
        <v/>
      </c>
      <c r="AB853" s="18">
        <f>MAX(0,ROUNDDOWN(M853-J853-430000-L853-V853,-3))</f>
        <v/>
      </c>
      <c r="AC853" s="18">
        <f>IF(M853&lt;=450000,0,MAX(0,ROUNDDOWN(AA853*0.06-MIN(50000,AA853)*0.03,-2))+MAX(0,ROUNDDOWN(AA853*0.04-MIN(50000,AA853)*0.02,-2)))</f>
        <v/>
      </c>
      <c r="AD853" s="18">
        <f>IF(M853&lt;=450000,0,MAX(0,ROUNDDOWN(AB853*0.06-MIN(50000,AB853)*0.03,-2))+MAX(0,ROUNDDOWN(AB853*0.04-MIN(50000,AB853)*0.02,-2)))</f>
        <v/>
      </c>
      <c r="AE853" s="18">
        <f>Y853-Z853</f>
        <v/>
      </c>
      <c r="AF853" s="18">
        <f>AC853-AD853</f>
        <v/>
      </c>
      <c r="AG853" s="18">
        <f>AE853+AF853</f>
        <v/>
      </c>
      <c r="AH853" s="20">
        <f>IF(W853&lt;=0,0,LOOKUP(W853,{0,1950001,3300001,6950001,9000001,18000001,40000001},{0.05,0.1,0.2,0.23,0.33,0.4,0.45}))</f>
        <v/>
      </c>
    </row>
    <row r="854">
      <c r="A854" t="inlineStr">
        <is>
          <t>1万円刻み 特例あり一般12万円</t>
        </is>
      </c>
      <c r="B854" s="18">
        <f>'4_1万円刻み'!$A$258</f>
        <v/>
      </c>
      <c r="C854" s="19" t="n">
        <v>2026</v>
      </c>
      <c r="D854" t="inlineStr">
        <is>
          <t>はい</t>
        </is>
      </c>
      <c r="E854" s="18" t="n">
        <v>120000</v>
      </c>
      <c r="F854" s="18" t="n">
        <v>0</v>
      </c>
      <c r="G854" s="18" t="n">
        <v>0</v>
      </c>
      <c r="H854" s="18" t="n">
        <v>0</v>
      </c>
      <c r="I854" s="18" t="n">
        <v>0</v>
      </c>
      <c r="J854" s="18">
        <f>ROUND(MIN(B854/12,650000)*12*0.0915+MIN(B854/12,1390000)*12*(0.0504+0)+B854*0.005,0)</f>
        <v/>
      </c>
      <c r="K854" s="18" t="n">
        <v>0</v>
      </c>
      <c r="L854" s="18" t="n">
        <v>0</v>
      </c>
      <c r="M854" s="18">
        <f>ROUND(IF(C854&gt;=2026,IF(B854&lt;741000,0,IF(B854&lt;2191000,B854-740000,IF(B854&lt;2193000,1451000,IF(B854&lt;2196000,1453000,IF(B854&lt;2200000,1456000,IF(B854&lt;3600000,ROUNDDOWN(B854/4,-3)*2.8-80000,IF(B854&lt;6600000,ROUNDDOWN(B854/4,-3)*3.2-440000,IF(B854&lt;8500000,ROUNDDOWN(B854*0.9,0)-1100000,B854-1950000)))))))),IF(B854&lt;651000,0,IF(B854&lt;1900000,B854-650000,IF(B854&lt;3600000,ROUNDDOWN(B854/4,-3)*2.8-80000,IF(B854&lt;6600000,ROUNDDOWN(B854/4,-3)*3.2-440000,IF(B854&lt;8500000,ROUNDDOWN(B854*0.9,0)-1100000,B854-1950000)))))),0)</f>
        <v/>
      </c>
      <c r="N854" s="18">
        <f>IF(M854&gt;23500000,NA(),IF(C854&gt;=2026,IF(M854&lt;=4890000,1040000,IF(M854&lt;=6550000,670000,620000)),IF(M854&lt;=1320000,950000,IF(M854&lt;=3360000,880000,IF(M854&lt;=4890000,680000,IF(M854&lt;=6550000,630000,580000))))))</f>
        <v/>
      </c>
      <c r="O854" s="18">
        <f>IF(F854&lt;=0,IF(AND(D854="はい",C854&gt;=2026,C854&lt;=2027),IF(E854&lt;=0,0,IF(E854&lt;=30000,E854,IF(E854&lt;=60000,ROUNDUP(E854/2,0)+15000,IF(E854&lt;=120000,ROUNDUP(E854/4,0)+30000,60000)))),IF(E854&lt;=0,0,IF(E854&lt;=20000,E854,IF(E854&lt;=40000,ROUNDUP(E854/2,0)+10000,IF(E854&lt;=80000,ROUNDUP(E854/4,0)+20000,40000))))),IF(E854&lt;=0,IF(F854&lt;=0,0,IF(F854&lt;=25000,F854,IF(F854&lt;=50000,ROUNDUP(F854/2,0)+12500,IF(F854&lt;=100000,ROUNDUP(F854/4,0)+25000,50000)))),MAX(IF(F854&lt;=0,0,IF(F854&lt;=25000,F854,IF(F854&lt;=50000,ROUNDUP(F854/2,0)+12500,IF(F854&lt;=100000,ROUNDUP(F854/4,0)+25000,50000)))),MIN(IF(AND(D854="はい",C854&gt;=2026,C854&lt;=2027),IF(E854&lt;=0,0,IF(E854&lt;=30000,E854,IF(E854&lt;=60000,ROUNDUP(E854/2,0)+15000,IF(E854&lt;=120000,ROUNDUP(E854/4,0)+30000,60000)))),IF(E854&lt;=0,0,IF(E854&lt;=20000,E854,IF(E854&lt;=40000,ROUNDUP(E854/2,0)+10000,IF(E854&lt;=80000,ROUNDUP(E854/4,0)+20000,40000)))))+IF(F854&lt;=0,0,IF(F854&lt;=25000,F854,IF(F854&lt;=50000,ROUNDUP(F854/2,0)+12500,IF(F854&lt;=100000,ROUNDUP(F854/4,0)+25000,50000)))),IF(AND(D854="はい",C854&gt;=2026,C854&lt;=2027),60000,40000)))))</f>
        <v/>
      </c>
      <c r="P854" s="18">
        <f>IF(G854&lt;=0,0,IF(G854&lt;=20000,G854,IF(G854&lt;=40000,ROUNDUP(G854/2,0)+10000,IF(G854&lt;=80000,ROUNDUP(G854/4,0)+20000,40000))))</f>
        <v/>
      </c>
      <c r="Q854" s="18">
        <f>IF(I854&lt;=0,IF(H854&lt;=0,0,IF(H854&lt;=20000,H854,IF(H854&lt;=40000,ROUNDUP(H854/2,0)+10000,IF(H854&lt;=80000,ROUNDUP(H854/4,0)+20000,40000)))),IF(H854&lt;=0,IF(I854&lt;=0,0,IF(I854&lt;=25000,I854,IF(I854&lt;=50000,ROUNDUP(I854/2,0)+12500,IF(I854&lt;=100000,ROUNDUP(I854/4,0)+25000,50000)))),MAX(IF(I854&lt;=0,0,IF(I854&lt;=25000,I854,IF(I854&lt;=50000,ROUNDUP(I854/2,0)+12500,IF(I854&lt;=100000,ROUNDUP(I854/4,0)+25000,50000)))),MIN(IF(H854&lt;=0,0,IF(H854&lt;=20000,H854,IF(H854&lt;=40000,ROUNDUP(H854/2,0)+10000,IF(H854&lt;=80000,ROUNDUP(H854/4,0)+20000,40000))))+IF(I854&lt;=0,0,IF(I854&lt;=25000,I854,IF(I854&lt;=50000,ROUNDUP(I854/2,0)+12500,IF(I854&lt;=100000,ROUNDUP(I854/4,0)+25000,50000)))),40000))))</f>
        <v/>
      </c>
      <c r="R854" s="18">
        <f>MIN(120000,O854+P854+Q854)</f>
        <v/>
      </c>
      <c r="S854" s="18">
        <f>IF(F854&lt;=0,IF(E854&lt;=0,0,IF(E854&lt;=12000,E854,IF(E854&lt;=32000,ROUNDUP(E854/2,0)+6000,IF(E854&lt;=56000,ROUNDUP(E854/4,0)+14000,28000)))),IF(E854&lt;=0,IF(F854&lt;=0,0,IF(F854&lt;=15000,F854,IF(F854&lt;=40000,ROUNDUP(F854/2,0)+7500,IF(F854&lt;=70000,ROUNDUP(F854/4,0)+17500,35000)))),MAX(IF(F854&lt;=0,0,IF(F854&lt;=15000,F854,IF(F854&lt;=40000,ROUNDUP(F854/2,0)+7500,IF(F854&lt;=70000,ROUNDUP(F854/4,0)+17500,35000)))),MIN(IF(E854&lt;=0,0,IF(E854&lt;=12000,E854,IF(E854&lt;=32000,ROUNDUP(E854/2,0)+6000,IF(E854&lt;=56000,ROUNDUP(E854/4,0)+14000,28000))))+IF(F854&lt;=0,0,IF(F854&lt;=15000,F854,IF(F854&lt;=40000,ROUNDUP(F854/2,0)+7500,IF(F854&lt;=70000,ROUNDUP(F854/4,0)+17500,35000)))),28000))))</f>
        <v/>
      </c>
      <c r="T854" s="18">
        <f>IF(G854&lt;=0,0,IF(G854&lt;=12000,G854,IF(G854&lt;=32000,ROUNDUP(G854/2,0)+6000,IF(G854&lt;=56000,ROUNDUP(G854/4,0)+14000,28000))))</f>
        <v/>
      </c>
      <c r="U854" s="18">
        <f>IF(I854&lt;=0,IF(H854&lt;=0,0,IF(H854&lt;=12000,H854,IF(H854&lt;=32000,ROUNDUP(H854/2,0)+6000,IF(H854&lt;=56000,ROUNDUP(H854/4,0)+14000,28000)))),IF(H854&lt;=0,IF(I854&lt;=0,0,IF(I854&lt;=15000,I854,IF(I854&lt;=40000,ROUNDUP(I854/2,0)+7500,IF(I854&lt;=70000,ROUNDUP(I854/4,0)+17500,35000)))),MAX(IF(I854&lt;=0,0,IF(I854&lt;=15000,I854,IF(I854&lt;=40000,ROUNDUP(I854/2,0)+7500,IF(I854&lt;=70000,ROUNDUP(I854/4,0)+17500,35000)))),MIN(IF(H854&lt;=0,0,IF(H854&lt;=12000,H854,IF(H854&lt;=32000,ROUNDUP(H854/2,0)+6000,IF(H854&lt;=56000,ROUNDUP(H854/4,0)+14000,28000))))+IF(I854&lt;=0,0,IF(I854&lt;=15000,I854,IF(I854&lt;=40000,ROUNDUP(I854/2,0)+7500,IF(I854&lt;=70000,ROUNDUP(I854/4,0)+17500,35000)))),28000))))</f>
        <v/>
      </c>
      <c r="V854" s="18">
        <f>MIN(70000,S854+T854+U854)</f>
        <v/>
      </c>
      <c r="W854" s="18">
        <f>MAX(0,ROUNDDOWN(M854-J854-N854-K854-0,-3))</f>
        <v/>
      </c>
      <c r="X854" s="18">
        <f>MAX(0,ROUNDDOWN(M854-J854-N854-K854-R854,-3))</f>
        <v/>
      </c>
      <c r="Y854" s="18">
        <f>IF(W854&lt;=0,0,ROUNDDOWN((W854*LOOKUP(W854,{0,1950001,3300001,6950001,9000001,18000001,40000001},{0.05,0.1,0.2,0.23,0.33,0.4,0.45})-LOOKUP(W854,{0,1950001,3300001,6950001,9000001,18000001,40000001},{0,97500,427500,636000,1536000,2796000,4796000}))*1.021,-2))</f>
        <v/>
      </c>
      <c r="Z854" s="18">
        <f>IF(X854&lt;=0,0,ROUNDDOWN((X854*LOOKUP(X854,{0,1950001,3300001,6950001,9000001,18000001,40000001},{0.05,0.1,0.2,0.23,0.33,0.4,0.45})-LOOKUP(X854,{0,1950001,3300001,6950001,9000001,18000001,40000001},{0,97500,427500,636000,1536000,2796000,4796000}))*1.021,-2))</f>
        <v/>
      </c>
      <c r="AA854" s="18">
        <f>MAX(0,ROUNDDOWN(M854-J854-430000-L854-0,-3))</f>
        <v/>
      </c>
      <c r="AB854" s="18">
        <f>MAX(0,ROUNDDOWN(M854-J854-430000-L854-V854,-3))</f>
        <v/>
      </c>
      <c r="AC854" s="18">
        <f>IF(M854&lt;=450000,0,MAX(0,ROUNDDOWN(AA854*0.06-MIN(50000,AA854)*0.03,-2))+MAX(0,ROUNDDOWN(AA854*0.04-MIN(50000,AA854)*0.02,-2)))</f>
        <v/>
      </c>
      <c r="AD854" s="18">
        <f>IF(M854&lt;=450000,0,MAX(0,ROUNDDOWN(AB854*0.06-MIN(50000,AB854)*0.03,-2))+MAX(0,ROUNDDOWN(AB854*0.04-MIN(50000,AB854)*0.02,-2)))</f>
        <v/>
      </c>
      <c r="AE854" s="18">
        <f>Y854-Z854</f>
        <v/>
      </c>
      <c r="AF854" s="18">
        <f>AC854-AD854</f>
        <v/>
      </c>
      <c r="AG854" s="18">
        <f>AE854+AF854</f>
        <v/>
      </c>
      <c r="AH854" s="20">
        <f>IF(W854&lt;=0,0,LOOKUP(W854,{0,1950001,3300001,6950001,9000001,18000001,40000001},{0.05,0.1,0.2,0.23,0.33,0.4,0.45}))</f>
        <v/>
      </c>
    </row>
    <row r="855">
      <c r="A855" t="inlineStr">
        <is>
          <t>1万円刻み 3区分8万円ずつ</t>
        </is>
      </c>
      <c r="B855" s="18">
        <f>'4_1万円刻み'!$A$259</f>
        <v/>
      </c>
      <c r="C855" s="19" t="n">
        <v>2026</v>
      </c>
      <c r="D855" t="inlineStr">
        <is>
          <t>いいえ</t>
        </is>
      </c>
      <c r="E855" s="18" t="n">
        <v>80000</v>
      </c>
      <c r="F855" s="18" t="n">
        <v>0</v>
      </c>
      <c r="G855" s="18" t="n">
        <v>80000</v>
      </c>
      <c r="H855" s="18" t="n">
        <v>80000</v>
      </c>
      <c r="I855" s="18" t="n">
        <v>0</v>
      </c>
      <c r="J855" s="18">
        <f>ROUND(MIN(B855/12,650000)*12*0.0915+MIN(B855/12,1390000)*12*(0.0504+0)+B855*0.005,0)</f>
        <v/>
      </c>
      <c r="K855" s="18" t="n">
        <v>0</v>
      </c>
      <c r="L855" s="18" t="n">
        <v>0</v>
      </c>
      <c r="M855" s="18">
        <f>ROUND(IF(C855&gt;=2026,IF(B855&lt;741000,0,IF(B855&lt;2191000,B855-740000,IF(B855&lt;2193000,1451000,IF(B855&lt;2196000,1453000,IF(B855&lt;2200000,1456000,IF(B855&lt;3600000,ROUNDDOWN(B855/4,-3)*2.8-80000,IF(B855&lt;6600000,ROUNDDOWN(B855/4,-3)*3.2-440000,IF(B855&lt;8500000,ROUNDDOWN(B855*0.9,0)-1100000,B855-1950000)))))))),IF(B855&lt;651000,0,IF(B855&lt;1900000,B855-650000,IF(B855&lt;3600000,ROUNDDOWN(B855/4,-3)*2.8-80000,IF(B855&lt;6600000,ROUNDDOWN(B855/4,-3)*3.2-440000,IF(B855&lt;8500000,ROUNDDOWN(B855*0.9,0)-1100000,B855-1950000)))))),0)</f>
        <v/>
      </c>
      <c r="N855" s="18">
        <f>IF(M855&gt;23500000,NA(),IF(C855&gt;=2026,IF(M855&lt;=4890000,1040000,IF(M855&lt;=6550000,670000,620000)),IF(M855&lt;=1320000,950000,IF(M855&lt;=3360000,880000,IF(M855&lt;=4890000,680000,IF(M855&lt;=6550000,630000,580000))))))</f>
        <v/>
      </c>
      <c r="O855" s="18">
        <f>IF(F855&lt;=0,IF(AND(D855="はい",C855&gt;=2026,C855&lt;=2027),IF(E855&lt;=0,0,IF(E855&lt;=30000,E855,IF(E855&lt;=60000,ROUNDUP(E855/2,0)+15000,IF(E855&lt;=120000,ROUNDUP(E855/4,0)+30000,60000)))),IF(E855&lt;=0,0,IF(E855&lt;=20000,E855,IF(E855&lt;=40000,ROUNDUP(E855/2,0)+10000,IF(E855&lt;=80000,ROUNDUP(E855/4,0)+20000,40000))))),IF(E855&lt;=0,IF(F855&lt;=0,0,IF(F855&lt;=25000,F855,IF(F855&lt;=50000,ROUNDUP(F855/2,0)+12500,IF(F855&lt;=100000,ROUNDUP(F855/4,0)+25000,50000)))),MAX(IF(F855&lt;=0,0,IF(F855&lt;=25000,F855,IF(F855&lt;=50000,ROUNDUP(F855/2,0)+12500,IF(F855&lt;=100000,ROUNDUP(F855/4,0)+25000,50000)))),MIN(IF(AND(D855="はい",C855&gt;=2026,C855&lt;=2027),IF(E855&lt;=0,0,IF(E855&lt;=30000,E855,IF(E855&lt;=60000,ROUNDUP(E855/2,0)+15000,IF(E855&lt;=120000,ROUNDUP(E855/4,0)+30000,60000)))),IF(E855&lt;=0,0,IF(E855&lt;=20000,E855,IF(E855&lt;=40000,ROUNDUP(E855/2,0)+10000,IF(E855&lt;=80000,ROUNDUP(E855/4,0)+20000,40000)))))+IF(F855&lt;=0,0,IF(F855&lt;=25000,F855,IF(F855&lt;=50000,ROUNDUP(F855/2,0)+12500,IF(F855&lt;=100000,ROUNDUP(F855/4,0)+25000,50000)))),IF(AND(D855="はい",C855&gt;=2026,C855&lt;=2027),60000,40000)))))</f>
        <v/>
      </c>
      <c r="P855" s="18">
        <f>IF(G855&lt;=0,0,IF(G855&lt;=20000,G855,IF(G855&lt;=40000,ROUNDUP(G855/2,0)+10000,IF(G855&lt;=80000,ROUNDUP(G855/4,0)+20000,40000))))</f>
        <v/>
      </c>
      <c r="Q855" s="18">
        <f>IF(I855&lt;=0,IF(H855&lt;=0,0,IF(H855&lt;=20000,H855,IF(H855&lt;=40000,ROUNDUP(H855/2,0)+10000,IF(H855&lt;=80000,ROUNDUP(H855/4,0)+20000,40000)))),IF(H855&lt;=0,IF(I855&lt;=0,0,IF(I855&lt;=25000,I855,IF(I855&lt;=50000,ROUNDUP(I855/2,0)+12500,IF(I855&lt;=100000,ROUNDUP(I855/4,0)+25000,50000)))),MAX(IF(I855&lt;=0,0,IF(I855&lt;=25000,I855,IF(I855&lt;=50000,ROUNDUP(I855/2,0)+12500,IF(I855&lt;=100000,ROUNDUP(I855/4,0)+25000,50000)))),MIN(IF(H855&lt;=0,0,IF(H855&lt;=20000,H855,IF(H855&lt;=40000,ROUNDUP(H855/2,0)+10000,IF(H855&lt;=80000,ROUNDUP(H855/4,0)+20000,40000))))+IF(I855&lt;=0,0,IF(I855&lt;=25000,I855,IF(I855&lt;=50000,ROUNDUP(I855/2,0)+12500,IF(I855&lt;=100000,ROUNDUP(I855/4,0)+25000,50000)))),40000))))</f>
        <v/>
      </c>
      <c r="R855" s="18">
        <f>MIN(120000,O855+P855+Q855)</f>
        <v/>
      </c>
      <c r="S855" s="18">
        <f>IF(F855&lt;=0,IF(E855&lt;=0,0,IF(E855&lt;=12000,E855,IF(E855&lt;=32000,ROUNDUP(E855/2,0)+6000,IF(E855&lt;=56000,ROUNDUP(E855/4,0)+14000,28000)))),IF(E855&lt;=0,IF(F855&lt;=0,0,IF(F855&lt;=15000,F855,IF(F855&lt;=40000,ROUNDUP(F855/2,0)+7500,IF(F855&lt;=70000,ROUNDUP(F855/4,0)+17500,35000)))),MAX(IF(F855&lt;=0,0,IF(F855&lt;=15000,F855,IF(F855&lt;=40000,ROUNDUP(F855/2,0)+7500,IF(F855&lt;=70000,ROUNDUP(F855/4,0)+17500,35000)))),MIN(IF(E855&lt;=0,0,IF(E855&lt;=12000,E855,IF(E855&lt;=32000,ROUNDUP(E855/2,0)+6000,IF(E855&lt;=56000,ROUNDUP(E855/4,0)+14000,28000))))+IF(F855&lt;=0,0,IF(F855&lt;=15000,F855,IF(F855&lt;=40000,ROUNDUP(F855/2,0)+7500,IF(F855&lt;=70000,ROUNDUP(F855/4,0)+17500,35000)))),28000))))</f>
        <v/>
      </c>
      <c r="T855" s="18">
        <f>IF(G855&lt;=0,0,IF(G855&lt;=12000,G855,IF(G855&lt;=32000,ROUNDUP(G855/2,0)+6000,IF(G855&lt;=56000,ROUNDUP(G855/4,0)+14000,28000))))</f>
        <v/>
      </c>
      <c r="U855" s="18">
        <f>IF(I855&lt;=0,IF(H855&lt;=0,0,IF(H855&lt;=12000,H855,IF(H855&lt;=32000,ROUNDUP(H855/2,0)+6000,IF(H855&lt;=56000,ROUNDUP(H855/4,0)+14000,28000)))),IF(H855&lt;=0,IF(I855&lt;=0,0,IF(I855&lt;=15000,I855,IF(I855&lt;=40000,ROUNDUP(I855/2,0)+7500,IF(I855&lt;=70000,ROUNDUP(I855/4,0)+17500,35000)))),MAX(IF(I855&lt;=0,0,IF(I855&lt;=15000,I855,IF(I855&lt;=40000,ROUNDUP(I855/2,0)+7500,IF(I855&lt;=70000,ROUNDUP(I855/4,0)+17500,35000)))),MIN(IF(H855&lt;=0,0,IF(H855&lt;=12000,H855,IF(H855&lt;=32000,ROUNDUP(H855/2,0)+6000,IF(H855&lt;=56000,ROUNDUP(H855/4,0)+14000,28000))))+IF(I855&lt;=0,0,IF(I855&lt;=15000,I855,IF(I855&lt;=40000,ROUNDUP(I855/2,0)+7500,IF(I855&lt;=70000,ROUNDUP(I855/4,0)+17500,35000)))),28000))))</f>
        <v/>
      </c>
      <c r="V855" s="18">
        <f>MIN(70000,S855+T855+U855)</f>
        <v/>
      </c>
      <c r="W855" s="18">
        <f>MAX(0,ROUNDDOWN(M855-J855-N855-K855-0,-3))</f>
        <v/>
      </c>
      <c r="X855" s="18">
        <f>MAX(0,ROUNDDOWN(M855-J855-N855-K855-R855,-3))</f>
        <v/>
      </c>
      <c r="Y855" s="18">
        <f>IF(W855&lt;=0,0,ROUNDDOWN((W855*LOOKUP(W855,{0,1950001,3300001,6950001,9000001,18000001,40000001},{0.05,0.1,0.2,0.23,0.33,0.4,0.45})-LOOKUP(W855,{0,1950001,3300001,6950001,9000001,18000001,40000001},{0,97500,427500,636000,1536000,2796000,4796000}))*1.021,-2))</f>
        <v/>
      </c>
      <c r="Z855" s="18">
        <f>IF(X855&lt;=0,0,ROUNDDOWN((X855*LOOKUP(X855,{0,1950001,3300001,6950001,9000001,18000001,40000001},{0.05,0.1,0.2,0.23,0.33,0.4,0.45})-LOOKUP(X855,{0,1950001,3300001,6950001,9000001,18000001,40000001},{0,97500,427500,636000,1536000,2796000,4796000}))*1.021,-2))</f>
        <v/>
      </c>
      <c r="AA855" s="18">
        <f>MAX(0,ROUNDDOWN(M855-J855-430000-L855-0,-3))</f>
        <v/>
      </c>
      <c r="AB855" s="18">
        <f>MAX(0,ROUNDDOWN(M855-J855-430000-L855-V855,-3))</f>
        <v/>
      </c>
      <c r="AC855" s="18">
        <f>IF(M855&lt;=450000,0,MAX(0,ROUNDDOWN(AA855*0.06-MIN(50000,AA855)*0.03,-2))+MAX(0,ROUNDDOWN(AA855*0.04-MIN(50000,AA855)*0.02,-2)))</f>
        <v/>
      </c>
      <c r="AD855" s="18">
        <f>IF(M855&lt;=450000,0,MAX(0,ROUNDDOWN(AB855*0.06-MIN(50000,AB855)*0.03,-2))+MAX(0,ROUNDDOWN(AB855*0.04-MIN(50000,AB855)*0.02,-2)))</f>
        <v/>
      </c>
      <c r="AE855" s="18">
        <f>Y855-Z855</f>
        <v/>
      </c>
      <c r="AF855" s="18">
        <f>AC855-AD855</f>
        <v/>
      </c>
      <c r="AG855" s="18">
        <f>AE855+AF855</f>
        <v/>
      </c>
      <c r="AH855" s="20">
        <f>IF(W855&lt;=0,0,LOOKUP(W855,{0,1950001,3300001,6950001,9000001,18000001,40000001},{0.05,0.1,0.2,0.23,0.33,0.4,0.45}))</f>
        <v/>
      </c>
    </row>
    <row r="856">
      <c r="A856" t="inlineStr">
        <is>
          <t>1万円刻み 一般8万円</t>
        </is>
      </c>
      <c r="B856" s="18">
        <f>'4_1万円刻み'!$A$259</f>
        <v/>
      </c>
      <c r="C856" s="19" t="n">
        <v>2026</v>
      </c>
      <c r="D856" t="inlineStr">
        <is>
          <t>いいえ</t>
        </is>
      </c>
      <c r="E856" s="18" t="n">
        <v>80000</v>
      </c>
      <c r="F856" s="18" t="n">
        <v>0</v>
      </c>
      <c r="G856" s="18" t="n">
        <v>0</v>
      </c>
      <c r="H856" s="18" t="n">
        <v>0</v>
      </c>
      <c r="I856" s="18" t="n">
        <v>0</v>
      </c>
      <c r="J856" s="18">
        <f>ROUND(MIN(B856/12,650000)*12*0.0915+MIN(B856/12,1390000)*12*(0.0504+0)+B856*0.005,0)</f>
        <v/>
      </c>
      <c r="K856" s="18" t="n">
        <v>0</v>
      </c>
      <c r="L856" s="18" t="n">
        <v>0</v>
      </c>
      <c r="M856" s="18">
        <f>ROUND(IF(C856&gt;=2026,IF(B856&lt;741000,0,IF(B856&lt;2191000,B856-740000,IF(B856&lt;2193000,1451000,IF(B856&lt;2196000,1453000,IF(B856&lt;2200000,1456000,IF(B856&lt;3600000,ROUNDDOWN(B856/4,-3)*2.8-80000,IF(B856&lt;6600000,ROUNDDOWN(B856/4,-3)*3.2-440000,IF(B856&lt;8500000,ROUNDDOWN(B856*0.9,0)-1100000,B856-1950000)))))))),IF(B856&lt;651000,0,IF(B856&lt;1900000,B856-650000,IF(B856&lt;3600000,ROUNDDOWN(B856/4,-3)*2.8-80000,IF(B856&lt;6600000,ROUNDDOWN(B856/4,-3)*3.2-440000,IF(B856&lt;8500000,ROUNDDOWN(B856*0.9,0)-1100000,B856-1950000)))))),0)</f>
        <v/>
      </c>
      <c r="N856" s="18">
        <f>IF(M856&gt;23500000,NA(),IF(C856&gt;=2026,IF(M856&lt;=4890000,1040000,IF(M856&lt;=6550000,670000,620000)),IF(M856&lt;=1320000,950000,IF(M856&lt;=3360000,880000,IF(M856&lt;=4890000,680000,IF(M856&lt;=6550000,630000,580000))))))</f>
        <v/>
      </c>
      <c r="O856" s="18">
        <f>IF(F856&lt;=0,IF(AND(D856="はい",C856&gt;=2026,C856&lt;=2027),IF(E856&lt;=0,0,IF(E856&lt;=30000,E856,IF(E856&lt;=60000,ROUNDUP(E856/2,0)+15000,IF(E856&lt;=120000,ROUNDUP(E856/4,0)+30000,60000)))),IF(E856&lt;=0,0,IF(E856&lt;=20000,E856,IF(E856&lt;=40000,ROUNDUP(E856/2,0)+10000,IF(E856&lt;=80000,ROUNDUP(E856/4,0)+20000,40000))))),IF(E856&lt;=0,IF(F856&lt;=0,0,IF(F856&lt;=25000,F856,IF(F856&lt;=50000,ROUNDUP(F856/2,0)+12500,IF(F856&lt;=100000,ROUNDUP(F856/4,0)+25000,50000)))),MAX(IF(F856&lt;=0,0,IF(F856&lt;=25000,F856,IF(F856&lt;=50000,ROUNDUP(F856/2,0)+12500,IF(F856&lt;=100000,ROUNDUP(F856/4,0)+25000,50000)))),MIN(IF(AND(D856="はい",C856&gt;=2026,C856&lt;=2027),IF(E856&lt;=0,0,IF(E856&lt;=30000,E856,IF(E856&lt;=60000,ROUNDUP(E856/2,0)+15000,IF(E856&lt;=120000,ROUNDUP(E856/4,0)+30000,60000)))),IF(E856&lt;=0,0,IF(E856&lt;=20000,E856,IF(E856&lt;=40000,ROUNDUP(E856/2,0)+10000,IF(E856&lt;=80000,ROUNDUP(E856/4,0)+20000,40000)))))+IF(F856&lt;=0,0,IF(F856&lt;=25000,F856,IF(F856&lt;=50000,ROUNDUP(F856/2,0)+12500,IF(F856&lt;=100000,ROUNDUP(F856/4,0)+25000,50000)))),IF(AND(D856="はい",C856&gt;=2026,C856&lt;=2027),60000,40000)))))</f>
        <v/>
      </c>
      <c r="P856" s="18">
        <f>IF(G856&lt;=0,0,IF(G856&lt;=20000,G856,IF(G856&lt;=40000,ROUNDUP(G856/2,0)+10000,IF(G856&lt;=80000,ROUNDUP(G856/4,0)+20000,40000))))</f>
        <v/>
      </c>
      <c r="Q856" s="18">
        <f>IF(I856&lt;=0,IF(H856&lt;=0,0,IF(H856&lt;=20000,H856,IF(H856&lt;=40000,ROUNDUP(H856/2,0)+10000,IF(H856&lt;=80000,ROUNDUP(H856/4,0)+20000,40000)))),IF(H856&lt;=0,IF(I856&lt;=0,0,IF(I856&lt;=25000,I856,IF(I856&lt;=50000,ROUNDUP(I856/2,0)+12500,IF(I856&lt;=100000,ROUNDUP(I856/4,0)+25000,50000)))),MAX(IF(I856&lt;=0,0,IF(I856&lt;=25000,I856,IF(I856&lt;=50000,ROUNDUP(I856/2,0)+12500,IF(I856&lt;=100000,ROUNDUP(I856/4,0)+25000,50000)))),MIN(IF(H856&lt;=0,0,IF(H856&lt;=20000,H856,IF(H856&lt;=40000,ROUNDUP(H856/2,0)+10000,IF(H856&lt;=80000,ROUNDUP(H856/4,0)+20000,40000))))+IF(I856&lt;=0,0,IF(I856&lt;=25000,I856,IF(I856&lt;=50000,ROUNDUP(I856/2,0)+12500,IF(I856&lt;=100000,ROUNDUP(I856/4,0)+25000,50000)))),40000))))</f>
        <v/>
      </c>
      <c r="R856" s="18">
        <f>MIN(120000,O856+P856+Q856)</f>
        <v/>
      </c>
      <c r="S856" s="18">
        <f>IF(F856&lt;=0,IF(E856&lt;=0,0,IF(E856&lt;=12000,E856,IF(E856&lt;=32000,ROUNDUP(E856/2,0)+6000,IF(E856&lt;=56000,ROUNDUP(E856/4,0)+14000,28000)))),IF(E856&lt;=0,IF(F856&lt;=0,0,IF(F856&lt;=15000,F856,IF(F856&lt;=40000,ROUNDUP(F856/2,0)+7500,IF(F856&lt;=70000,ROUNDUP(F856/4,0)+17500,35000)))),MAX(IF(F856&lt;=0,0,IF(F856&lt;=15000,F856,IF(F856&lt;=40000,ROUNDUP(F856/2,0)+7500,IF(F856&lt;=70000,ROUNDUP(F856/4,0)+17500,35000)))),MIN(IF(E856&lt;=0,0,IF(E856&lt;=12000,E856,IF(E856&lt;=32000,ROUNDUP(E856/2,0)+6000,IF(E856&lt;=56000,ROUNDUP(E856/4,0)+14000,28000))))+IF(F856&lt;=0,0,IF(F856&lt;=15000,F856,IF(F856&lt;=40000,ROUNDUP(F856/2,0)+7500,IF(F856&lt;=70000,ROUNDUP(F856/4,0)+17500,35000)))),28000))))</f>
        <v/>
      </c>
      <c r="T856" s="18">
        <f>IF(G856&lt;=0,0,IF(G856&lt;=12000,G856,IF(G856&lt;=32000,ROUNDUP(G856/2,0)+6000,IF(G856&lt;=56000,ROUNDUP(G856/4,0)+14000,28000))))</f>
        <v/>
      </c>
      <c r="U856" s="18">
        <f>IF(I856&lt;=0,IF(H856&lt;=0,0,IF(H856&lt;=12000,H856,IF(H856&lt;=32000,ROUNDUP(H856/2,0)+6000,IF(H856&lt;=56000,ROUNDUP(H856/4,0)+14000,28000)))),IF(H856&lt;=0,IF(I856&lt;=0,0,IF(I856&lt;=15000,I856,IF(I856&lt;=40000,ROUNDUP(I856/2,0)+7500,IF(I856&lt;=70000,ROUNDUP(I856/4,0)+17500,35000)))),MAX(IF(I856&lt;=0,0,IF(I856&lt;=15000,I856,IF(I856&lt;=40000,ROUNDUP(I856/2,0)+7500,IF(I856&lt;=70000,ROUNDUP(I856/4,0)+17500,35000)))),MIN(IF(H856&lt;=0,0,IF(H856&lt;=12000,H856,IF(H856&lt;=32000,ROUNDUP(H856/2,0)+6000,IF(H856&lt;=56000,ROUNDUP(H856/4,0)+14000,28000))))+IF(I856&lt;=0,0,IF(I856&lt;=15000,I856,IF(I856&lt;=40000,ROUNDUP(I856/2,0)+7500,IF(I856&lt;=70000,ROUNDUP(I856/4,0)+17500,35000)))),28000))))</f>
        <v/>
      </c>
      <c r="V856" s="18">
        <f>MIN(70000,S856+T856+U856)</f>
        <v/>
      </c>
      <c r="W856" s="18">
        <f>MAX(0,ROUNDDOWN(M856-J856-N856-K856-0,-3))</f>
        <v/>
      </c>
      <c r="X856" s="18">
        <f>MAX(0,ROUNDDOWN(M856-J856-N856-K856-R856,-3))</f>
        <v/>
      </c>
      <c r="Y856" s="18">
        <f>IF(W856&lt;=0,0,ROUNDDOWN((W856*LOOKUP(W856,{0,1950001,3300001,6950001,9000001,18000001,40000001},{0.05,0.1,0.2,0.23,0.33,0.4,0.45})-LOOKUP(W856,{0,1950001,3300001,6950001,9000001,18000001,40000001},{0,97500,427500,636000,1536000,2796000,4796000}))*1.021,-2))</f>
        <v/>
      </c>
      <c r="Z856" s="18">
        <f>IF(X856&lt;=0,0,ROUNDDOWN((X856*LOOKUP(X856,{0,1950001,3300001,6950001,9000001,18000001,40000001},{0.05,0.1,0.2,0.23,0.33,0.4,0.45})-LOOKUP(X856,{0,1950001,3300001,6950001,9000001,18000001,40000001},{0,97500,427500,636000,1536000,2796000,4796000}))*1.021,-2))</f>
        <v/>
      </c>
      <c r="AA856" s="18">
        <f>MAX(0,ROUNDDOWN(M856-J856-430000-L856-0,-3))</f>
        <v/>
      </c>
      <c r="AB856" s="18">
        <f>MAX(0,ROUNDDOWN(M856-J856-430000-L856-V856,-3))</f>
        <v/>
      </c>
      <c r="AC856" s="18">
        <f>IF(M856&lt;=450000,0,MAX(0,ROUNDDOWN(AA856*0.06-MIN(50000,AA856)*0.03,-2))+MAX(0,ROUNDDOWN(AA856*0.04-MIN(50000,AA856)*0.02,-2)))</f>
        <v/>
      </c>
      <c r="AD856" s="18">
        <f>IF(M856&lt;=450000,0,MAX(0,ROUNDDOWN(AB856*0.06-MIN(50000,AB856)*0.03,-2))+MAX(0,ROUNDDOWN(AB856*0.04-MIN(50000,AB856)*0.02,-2)))</f>
        <v/>
      </c>
      <c r="AE856" s="18">
        <f>Y856-Z856</f>
        <v/>
      </c>
      <c r="AF856" s="18">
        <f>AC856-AD856</f>
        <v/>
      </c>
      <c r="AG856" s="18">
        <f>AE856+AF856</f>
        <v/>
      </c>
      <c r="AH856" s="20">
        <f>IF(W856&lt;=0,0,LOOKUP(W856,{0,1950001,3300001,6950001,9000001,18000001,40000001},{0.05,0.1,0.2,0.23,0.33,0.4,0.45}))</f>
        <v/>
      </c>
    </row>
    <row r="857">
      <c r="A857" t="inlineStr">
        <is>
          <t>1万円刻み 特例あり一般12万円</t>
        </is>
      </c>
      <c r="B857" s="18">
        <f>'4_1万円刻み'!$A$259</f>
        <v/>
      </c>
      <c r="C857" s="19" t="n">
        <v>2026</v>
      </c>
      <c r="D857" t="inlineStr">
        <is>
          <t>はい</t>
        </is>
      </c>
      <c r="E857" s="18" t="n">
        <v>120000</v>
      </c>
      <c r="F857" s="18" t="n">
        <v>0</v>
      </c>
      <c r="G857" s="18" t="n">
        <v>0</v>
      </c>
      <c r="H857" s="18" t="n">
        <v>0</v>
      </c>
      <c r="I857" s="18" t="n">
        <v>0</v>
      </c>
      <c r="J857" s="18">
        <f>ROUND(MIN(B857/12,650000)*12*0.0915+MIN(B857/12,1390000)*12*(0.0504+0)+B857*0.005,0)</f>
        <v/>
      </c>
      <c r="K857" s="18" t="n">
        <v>0</v>
      </c>
      <c r="L857" s="18" t="n">
        <v>0</v>
      </c>
      <c r="M857" s="18">
        <f>ROUND(IF(C857&gt;=2026,IF(B857&lt;741000,0,IF(B857&lt;2191000,B857-740000,IF(B857&lt;2193000,1451000,IF(B857&lt;2196000,1453000,IF(B857&lt;2200000,1456000,IF(B857&lt;3600000,ROUNDDOWN(B857/4,-3)*2.8-80000,IF(B857&lt;6600000,ROUNDDOWN(B857/4,-3)*3.2-440000,IF(B857&lt;8500000,ROUNDDOWN(B857*0.9,0)-1100000,B857-1950000)))))))),IF(B857&lt;651000,0,IF(B857&lt;1900000,B857-650000,IF(B857&lt;3600000,ROUNDDOWN(B857/4,-3)*2.8-80000,IF(B857&lt;6600000,ROUNDDOWN(B857/4,-3)*3.2-440000,IF(B857&lt;8500000,ROUNDDOWN(B857*0.9,0)-1100000,B857-1950000)))))),0)</f>
        <v/>
      </c>
      <c r="N857" s="18">
        <f>IF(M857&gt;23500000,NA(),IF(C857&gt;=2026,IF(M857&lt;=4890000,1040000,IF(M857&lt;=6550000,670000,620000)),IF(M857&lt;=1320000,950000,IF(M857&lt;=3360000,880000,IF(M857&lt;=4890000,680000,IF(M857&lt;=6550000,630000,580000))))))</f>
        <v/>
      </c>
      <c r="O857" s="18">
        <f>IF(F857&lt;=0,IF(AND(D857="はい",C857&gt;=2026,C857&lt;=2027),IF(E857&lt;=0,0,IF(E857&lt;=30000,E857,IF(E857&lt;=60000,ROUNDUP(E857/2,0)+15000,IF(E857&lt;=120000,ROUNDUP(E857/4,0)+30000,60000)))),IF(E857&lt;=0,0,IF(E857&lt;=20000,E857,IF(E857&lt;=40000,ROUNDUP(E857/2,0)+10000,IF(E857&lt;=80000,ROUNDUP(E857/4,0)+20000,40000))))),IF(E857&lt;=0,IF(F857&lt;=0,0,IF(F857&lt;=25000,F857,IF(F857&lt;=50000,ROUNDUP(F857/2,0)+12500,IF(F857&lt;=100000,ROUNDUP(F857/4,0)+25000,50000)))),MAX(IF(F857&lt;=0,0,IF(F857&lt;=25000,F857,IF(F857&lt;=50000,ROUNDUP(F857/2,0)+12500,IF(F857&lt;=100000,ROUNDUP(F857/4,0)+25000,50000)))),MIN(IF(AND(D857="はい",C857&gt;=2026,C857&lt;=2027),IF(E857&lt;=0,0,IF(E857&lt;=30000,E857,IF(E857&lt;=60000,ROUNDUP(E857/2,0)+15000,IF(E857&lt;=120000,ROUNDUP(E857/4,0)+30000,60000)))),IF(E857&lt;=0,0,IF(E857&lt;=20000,E857,IF(E857&lt;=40000,ROUNDUP(E857/2,0)+10000,IF(E857&lt;=80000,ROUNDUP(E857/4,0)+20000,40000)))))+IF(F857&lt;=0,0,IF(F857&lt;=25000,F857,IF(F857&lt;=50000,ROUNDUP(F857/2,0)+12500,IF(F857&lt;=100000,ROUNDUP(F857/4,0)+25000,50000)))),IF(AND(D857="はい",C857&gt;=2026,C857&lt;=2027),60000,40000)))))</f>
        <v/>
      </c>
      <c r="P857" s="18">
        <f>IF(G857&lt;=0,0,IF(G857&lt;=20000,G857,IF(G857&lt;=40000,ROUNDUP(G857/2,0)+10000,IF(G857&lt;=80000,ROUNDUP(G857/4,0)+20000,40000))))</f>
        <v/>
      </c>
      <c r="Q857" s="18">
        <f>IF(I857&lt;=0,IF(H857&lt;=0,0,IF(H857&lt;=20000,H857,IF(H857&lt;=40000,ROUNDUP(H857/2,0)+10000,IF(H857&lt;=80000,ROUNDUP(H857/4,0)+20000,40000)))),IF(H857&lt;=0,IF(I857&lt;=0,0,IF(I857&lt;=25000,I857,IF(I857&lt;=50000,ROUNDUP(I857/2,0)+12500,IF(I857&lt;=100000,ROUNDUP(I857/4,0)+25000,50000)))),MAX(IF(I857&lt;=0,0,IF(I857&lt;=25000,I857,IF(I857&lt;=50000,ROUNDUP(I857/2,0)+12500,IF(I857&lt;=100000,ROUNDUP(I857/4,0)+25000,50000)))),MIN(IF(H857&lt;=0,0,IF(H857&lt;=20000,H857,IF(H857&lt;=40000,ROUNDUP(H857/2,0)+10000,IF(H857&lt;=80000,ROUNDUP(H857/4,0)+20000,40000))))+IF(I857&lt;=0,0,IF(I857&lt;=25000,I857,IF(I857&lt;=50000,ROUNDUP(I857/2,0)+12500,IF(I857&lt;=100000,ROUNDUP(I857/4,0)+25000,50000)))),40000))))</f>
        <v/>
      </c>
      <c r="R857" s="18">
        <f>MIN(120000,O857+P857+Q857)</f>
        <v/>
      </c>
      <c r="S857" s="18">
        <f>IF(F857&lt;=0,IF(E857&lt;=0,0,IF(E857&lt;=12000,E857,IF(E857&lt;=32000,ROUNDUP(E857/2,0)+6000,IF(E857&lt;=56000,ROUNDUP(E857/4,0)+14000,28000)))),IF(E857&lt;=0,IF(F857&lt;=0,0,IF(F857&lt;=15000,F857,IF(F857&lt;=40000,ROUNDUP(F857/2,0)+7500,IF(F857&lt;=70000,ROUNDUP(F857/4,0)+17500,35000)))),MAX(IF(F857&lt;=0,0,IF(F857&lt;=15000,F857,IF(F857&lt;=40000,ROUNDUP(F857/2,0)+7500,IF(F857&lt;=70000,ROUNDUP(F857/4,0)+17500,35000)))),MIN(IF(E857&lt;=0,0,IF(E857&lt;=12000,E857,IF(E857&lt;=32000,ROUNDUP(E857/2,0)+6000,IF(E857&lt;=56000,ROUNDUP(E857/4,0)+14000,28000))))+IF(F857&lt;=0,0,IF(F857&lt;=15000,F857,IF(F857&lt;=40000,ROUNDUP(F857/2,0)+7500,IF(F857&lt;=70000,ROUNDUP(F857/4,0)+17500,35000)))),28000))))</f>
        <v/>
      </c>
      <c r="T857" s="18">
        <f>IF(G857&lt;=0,0,IF(G857&lt;=12000,G857,IF(G857&lt;=32000,ROUNDUP(G857/2,0)+6000,IF(G857&lt;=56000,ROUNDUP(G857/4,0)+14000,28000))))</f>
        <v/>
      </c>
      <c r="U857" s="18">
        <f>IF(I857&lt;=0,IF(H857&lt;=0,0,IF(H857&lt;=12000,H857,IF(H857&lt;=32000,ROUNDUP(H857/2,0)+6000,IF(H857&lt;=56000,ROUNDUP(H857/4,0)+14000,28000)))),IF(H857&lt;=0,IF(I857&lt;=0,0,IF(I857&lt;=15000,I857,IF(I857&lt;=40000,ROUNDUP(I857/2,0)+7500,IF(I857&lt;=70000,ROUNDUP(I857/4,0)+17500,35000)))),MAX(IF(I857&lt;=0,0,IF(I857&lt;=15000,I857,IF(I857&lt;=40000,ROUNDUP(I857/2,0)+7500,IF(I857&lt;=70000,ROUNDUP(I857/4,0)+17500,35000)))),MIN(IF(H857&lt;=0,0,IF(H857&lt;=12000,H857,IF(H857&lt;=32000,ROUNDUP(H857/2,0)+6000,IF(H857&lt;=56000,ROUNDUP(H857/4,0)+14000,28000))))+IF(I857&lt;=0,0,IF(I857&lt;=15000,I857,IF(I857&lt;=40000,ROUNDUP(I857/2,0)+7500,IF(I857&lt;=70000,ROUNDUP(I857/4,0)+17500,35000)))),28000))))</f>
        <v/>
      </c>
      <c r="V857" s="18">
        <f>MIN(70000,S857+T857+U857)</f>
        <v/>
      </c>
      <c r="W857" s="18">
        <f>MAX(0,ROUNDDOWN(M857-J857-N857-K857-0,-3))</f>
        <v/>
      </c>
      <c r="X857" s="18">
        <f>MAX(0,ROUNDDOWN(M857-J857-N857-K857-R857,-3))</f>
        <v/>
      </c>
      <c r="Y857" s="18">
        <f>IF(W857&lt;=0,0,ROUNDDOWN((W857*LOOKUP(W857,{0,1950001,3300001,6950001,9000001,18000001,40000001},{0.05,0.1,0.2,0.23,0.33,0.4,0.45})-LOOKUP(W857,{0,1950001,3300001,6950001,9000001,18000001,40000001},{0,97500,427500,636000,1536000,2796000,4796000}))*1.021,-2))</f>
        <v/>
      </c>
      <c r="Z857" s="18">
        <f>IF(X857&lt;=0,0,ROUNDDOWN((X857*LOOKUP(X857,{0,1950001,3300001,6950001,9000001,18000001,40000001},{0.05,0.1,0.2,0.23,0.33,0.4,0.45})-LOOKUP(X857,{0,1950001,3300001,6950001,9000001,18000001,40000001},{0,97500,427500,636000,1536000,2796000,4796000}))*1.021,-2))</f>
        <v/>
      </c>
      <c r="AA857" s="18">
        <f>MAX(0,ROUNDDOWN(M857-J857-430000-L857-0,-3))</f>
        <v/>
      </c>
      <c r="AB857" s="18">
        <f>MAX(0,ROUNDDOWN(M857-J857-430000-L857-V857,-3))</f>
        <v/>
      </c>
      <c r="AC857" s="18">
        <f>IF(M857&lt;=450000,0,MAX(0,ROUNDDOWN(AA857*0.06-MIN(50000,AA857)*0.03,-2))+MAX(0,ROUNDDOWN(AA857*0.04-MIN(50000,AA857)*0.02,-2)))</f>
        <v/>
      </c>
      <c r="AD857" s="18">
        <f>IF(M857&lt;=450000,0,MAX(0,ROUNDDOWN(AB857*0.06-MIN(50000,AB857)*0.03,-2))+MAX(0,ROUNDDOWN(AB857*0.04-MIN(50000,AB857)*0.02,-2)))</f>
        <v/>
      </c>
      <c r="AE857" s="18">
        <f>Y857-Z857</f>
        <v/>
      </c>
      <c r="AF857" s="18">
        <f>AC857-AD857</f>
        <v/>
      </c>
      <c r="AG857" s="18">
        <f>AE857+AF857</f>
        <v/>
      </c>
      <c r="AH857" s="20">
        <f>IF(W857&lt;=0,0,LOOKUP(W857,{0,1950001,3300001,6950001,9000001,18000001,40000001},{0.05,0.1,0.2,0.23,0.33,0.4,0.45}))</f>
        <v/>
      </c>
    </row>
    <row r="858">
      <c r="A858" t="inlineStr">
        <is>
          <t>1万円刻み 3区分8万円ずつ</t>
        </is>
      </c>
      <c r="B858" s="18">
        <f>'4_1万円刻み'!$A$260</f>
        <v/>
      </c>
      <c r="C858" s="19" t="n">
        <v>2026</v>
      </c>
      <c r="D858" t="inlineStr">
        <is>
          <t>いいえ</t>
        </is>
      </c>
      <c r="E858" s="18" t="n">
        <v>80000</v>
      </c>
      <c r="F858" s="18" t="n">
        <v>0</v>
      </c>
      <c r="G858" s="18" t="n">
        <v>80000</v>
      </c>
      <c r="H858" s="18" t="n">
        <v>80000</v>
      </c>
      <c r="I858" s="18" t="n">
        <v>0</v>
      </c>
      <c r="J858" s="18">
        <f>ROUND(MIN(B858/12,650000)*12*0.0915+MIN(B858/12,1390000)*12*(0.0504+0)+B858*0.005,0)</f>
        <v/>
      </c>
      <c r="K858" s="18" t="n">
        <v>0</v>
      </c>
      <c r="L858" s="18" t="n">
        <v>0</v>
      </c>
      <c r="M858" s="18">
        <f>ROUND(IF(C858&gt;=2026,IF(B858&lt;741000,0,IF(B858&lt;2191000,B858-740000,IF(B858&lt;2193000,1451000,IF(B858&lt;2196000,1453000,IF(B858&lt;2200000,1456000,IF(B858&lt;3600000,ROUNDDOWN(B858/4,-3)*2.8-80000,IF(B858&lt;6600000,ROUNDDOWN(B858/4,-3)*3.2-440000,IF(B858&lt;8500000,ROUNDDOWN(B858*0.9,0)-1100000,B858-1950000)))))))),IF(B858&lt;651000,0,IF(B858&lt;1900000,B858-650000,IF(B858&lt;3600000,ROUNDDOWN(B858/4,-3)*2.8-80000,IF(B858&lt;6600000,ROUNDDOWN(B858/4,-3)*3.2-440000,IF(B858&lt;8500000,ROUNDDOWN(B858*0.9,0)-1100000,B858-1950000)))))),0)</f>
        <v/>
      </c>
      <c r="N858" s="18">
        <f>IF(M858&gt;23500000,NA(),IF(C858&gt;=2026,IF(M858&lt;=4890000,1040000,IF(M858&lt;=6550000,670000,620000)),IF(M858&lt;=1320000,950000,IF(M858&lt;=3360000,880000,IF(M858&lt;=4890000,680000,IF(M858&lt;=6550000,630000,580000))))))</f>
        <v/>
      </c>
      <c r="O858" s="18">
        <f>IF(F858&lt;=0,IF(AND(D858="はい",C858&gt;=2026,C858&lt;=2027),IF(E858&lt;=0,0,IF(E858&lt;=30000,E858,IF(E858&lt;=60000,ROUNDUP(E858/2,0)+15000,IF(E858&lt;=120000,ROUNDUP(E858/4,0)+30000,60000)))),IF(E858&lt;=0,0,IF(E858&lt;=20000,E858,IF(E858&lt;=40000,ROUNDUP(E858/2,0)+10000,IF(E858&lt;=80000,ROUNDUP(E858/4,0)+20000,40000))))),IF(E858&lt;=0,IF(F858&lt;=0,0,IF(F858&lt;=25000,F858,IF(F858&lt;=50000,ROUNDUP(F858/2,0)+12500,IF(F858&lt;=100000,ROUNDUP(F858/4,0)+25000,50000)))),MAX(IF(F858&lt;=0,0,IF(F858&lt;=25000,F858,IF(F858&lt;=50000,ROUNDUP(F858/2,0)+12500,IF(F858&lt;=100000,ROUNDUP(F858/4,0)+25000,50000)))),MIN(IF(AND(D858="はい",C858&gt;=2026,C858&lt;=2027),IF(E858&lt;=0,0,IF(E858&lt;=30000,E858,IF(E858&lt;=60000,ROUNDUP(E858/2,0)+15000,IF(E858&lt;=120000,ROUNDUP(E858/4,0)+30000,60000)))),IF(E858&lt;=0,0,IF(E858&lt;=20000,E858,IF(E858&lt;=40000,ROUNDUP(E858/2,0)+10000,IF(E858&lt;=80000,ROUNDUP(E858/4,0)+20000,40000)))))+IF(F858&lt;=0,0,IF(F858&lt;=25000,F858,IF(F858&lt;=50000,ROUNDUP(F858/2,0)+12500,IF(F858&lt;=100000,ROUNDUP(F858/4,0)+25000,50000)))),IF(AND(D858="はい",C858&gt;=2026,C858&lt;=2027),60000,40000)))))</f>
        <v/>
      </c>
      <c r="P858" s="18">
        <f>IF(G858&lt;=0,0,IF(G858&lt;=20000,G858,IF(G858&lt;=40000,ROUNDUP(G858/2,0)+10000,IF(G858&lt;=80000,ROUNDUP(G858/4,0)+20000,40000))))</f>
        <v/>
      </c>
      <c r="Q858" s="18">
        <f>IF(I858&lt;=0,IF(H858&lt;=0,0,IF(H858&lt;=20000,H858,IF(H858&lt;=40000,ROUNDUP(H858/2,0)+10000,IF(H858&lt;=80000,ROUNDUP(H858/4,0)+20000,40000)))),IF(H858&lt;=0,IF(I858&lt;=0,0,IF(I858&lt;=25000,I858,IF(I858&lt;=50000,ROUNDUP(I858/2,0)+12500,IF(I858&lt;=100000,ROUNDUP(I858/4,0)+25000,50000)))),MAX(IF(I858&lt;=0,0,IF(I858&lt;=25000,I858,IF(I858&lt;=50000,ROUNDUP(I858/2,0)+12500,IF(I858&lt;=100000,ROUNDUP(I858/4,0)+25000,50000)))),MIN(IF(H858&lt;=0,0,IF(H858&lt;=20000,H858,IF(H858&lt;=40000,ROUNDUP(H858/2,0)+10000,IF(H858&lt;=80000,ROUNDUP(H858/4,0)+20000,40000))))+IF(I858&lt;=0,0,IF(I858&lt;=25000,I858,IF(I858&lt;=50000,ROUNDUP(I858/2,0)+12500,IF(I858&lt;=100000,ROUNDUP(I858/4,0)+25000,50000)))),40000))))</f>
        <v/>
      </c>
      <c r="R858" s="18">
        <f>MIN(120000,O858+P858+Q858)</f>
        <v/>
      </c>
      <c r="S858" s="18">
        <f>IF(F858&lt;=0,IF(E858&lt;=0,0,IF(E858&lt;=12000,E858,IF(E858&lt;=32000,ROUNDUP(E858/2,0)+6000,IF(E858&lt;=56000,ROUNDUP(E858/4,0)+14000,28000)))),IF(E858&lt;=0,IF(F858&lt;=0,0,IF(F858&lt;=15000,F858,IF(F858&lt;=40000,ROUNDUP(F858/2,0)+7500,IF(F858&lt;=70000,ROUNDUP(F858/4,0)+17500,35000)))),MAX(IF(F858&lt;=0,0,IF(F858&lt;=15000,F858,IF(F858&lt;=40000,ROUNDUP(F858/2,0)+7500,IF(F858&lt;=70000,ROUNDUP(F858/4,0)+17500,35000)))),MIN(IF(E858&lt;=0,0,IF(E858&lt;=12000,E858,IF(E858&lt;=32000,ROUNDUP(E858/2,0)+6000,IF(E858&lt;=56000,ROUNDUP(E858/4,0)+14000,28000))))+IF(F858&lt;=0,0,IF(F858&lt;=15000,F858,IF(F858&lt;=40000,ROUNDUP(F858/2,0)+7500,IF(F858&lt;=70000,ROUNDUP(F858/4,0)+17500,35000)))),28000))))</f>
        <v/>
      </c>
      <c r="T858" s="18">
        <f>IF(G858&lt;=0,0,IF(G858&lt;=12000,G858,IF(G858&lt;=32000,ROUNDUP(G858/2,0)+6000,IF(G858&lt;=56000,ROUNDUP(G858/4,0)+14000,28000))))</f>
        <v/>
      </c>
      <c r="U858" s="18">
        <f>IF(I858&lt;=0,IF(H858&lt;=0,0,IF(H858&lt;=12000,H858,IF(H858&lt;=32000,ROUNDUP(H858/2,0)+6000,IF(H858&lt;=56000,ROUNDUP(H858/4,0)+14000,28000)))),IF(H858&lt;=0,IF(I858&lt;=0,0,IF(I858&lt;=15000,I858,IF(I858&lt;=40000,ROUNDUP(I858/2,0)+7500,IF(I858&lt;=70000,ROUNDUP(I858/4,0)+17500,35000)))),MAX(IF(I858&lt;=0,0,IF(I858&lt;=15000,I858,IF(I858&lt;=40000,ROUNDUP(I858/2,0)+7500,IF(I858&lt;=70000,ROUNDUP(I858/4,0)+17500,35000)))),MIN(IF(H858&lt;=0,0,IF(H858&lt;=12000,H858,IF(H858&lt;=32000,ROUNDUP(H858/2,0)+6000,IF(H858&lt;=56000,ROUNDUP(H858/4,0)+14000,28000))))+IF(I858&lt;=0,0,IF(I858&lt;=15000,I858,IF(I858&lt;=40000,ROUNDUP(I858/2,0)+7500,IF(I858&lt;=70000,ROUNDUP(I858/4,0)+17500,35000)))),28000))))</f>
        <v/>
      </c>
      <c r="V858" s="18">
        <f>MIN(70000,S858+T858+U858)</f>
        <v/>
      </c>
      <c r="W858" s="18">
        <f>MAX(0,ROUNDDOWN(M858-J858-N858-K858-0,-3))</f>
        <v/>
      </c>
      <c r="X858" s="18">
        <f>MAX(0,ROUNDDOWN(M858-J858-N858-K858-R858,-3))</f>
        <v/>
      </c>
      <c r="Y858" s="18">
        <f>IF(W858&lt;=0,0,ROUNDDOWN((W858*LOOKUP(W858,{0,1950001,3300001,6950001,9000001,18000001,40000001},{0.05,0.1,0.2,0.23,0.33,0.4,0.45})-LOOKUP(W858,{0,1950001,3300001,6950001,9000001,18000001,40000001},{0,97500,427500,636000,1536000,2796000,4796000}))*1.021,-2))</f>
        <v/>
      </c>
      <c r="Z858" s="18">
        <f>IF(X858&lt;=0,0,ROUNDDOWN((X858*LOOKUP(X858,{0,1950001,3300001,6950001,9000001,18000001,40000001},{0.05,0.1,0.2,0.23,0.33,0.4,0.45})-LOOKUP(X858,{0,1950001,3300001,6950001,9000001,18000001,40000001},{0,97500,427500,636000,1536000,2796000,4796000}))*1.021,-2))</f>
        <v/>
      </c>
      <c r="AA858" s="18">
        <f>MAX(0,ROUNDDOWN(M858-J858-430000-L858-0,-3))</f>
        <v/>
      </c>
      <c r="AB858" s="18">
        <f>MAX(0,ROUNDDOWN(M858-J858-430000-L858-V858,-3))</f>
        <v/>
      </c>
      <c r="AC858" s="18">
        <f>IF(M858&lt;=450000,0,MAX(0,ROUNDDOWN(AA858*0.06-MIN(50000,AA858)*0.03,-2))+MAX(0,ROUNDDOWN(AA858*0.04-MIN(50000,AA858)*0.02,-2)))</f>
        <v/>
      </c>
      <c r="AD858" s="18">
        <f>IF(M858&lt;=450000,0,MAX(0,ROUNDDOWN(AB858*0.06-MIN(50000,AB858)*0.03,-2))+MAX(0,ROUNDDOWN(AB858*0.04-MIN(50000,AB858)*0.02,-2)))</f>
        <v/>
      </c>
      <c r="AE858" s="18">
        <f>Y858-Z858</f>
        <v/>
      </c>
      <c r="AF858" s="18">
        <f>AC858-AD858</f>
        <v/>
      </c>
      <c r="AG858" s="18">
        <f>AE858+AF858</f>
        <v/>
      </c>
      <c r="AH858" s="20">
        <f>IF(W858&lt;=0,0,LOOKUP(W858,{0,1950001,3300001,6950001,9000001,18000001,40000001},{0.05,0.1,0.2,0.23,0.33,0.4,0.45}))</f>
        <v/>
      </c>
    </row>
    <row r="859">
      <c r="A859" t="inlineStr">
        <is>
          <t>1万円刻み 一般8万円</t>
        </is>
      </c>
      <c r="B859" s="18">
        <f>'4_1万円刻み'!$A$260</f>
        <v/>
      </c>
      <c r="C859" s="19" t="n">
        <v>2026</v>
      </c>
      <c r="D859" t="inlineStr">
        <is>
          <t>いいえ</t>
        </is>
      </c>
      <c r="E859" s="18" t="n">
        <v>80000</v>
      </c>
      <c r="F859" s="18" t="n">
        <v>0</v>
      </c>
      <c r="G859" s="18" t="n">
        <v>0</v>
      </c>
      <c r="H859" s="18" t="n">
        <v>0</v>
      </c>
      <c r="I859" s="18" t="n">
        <v>0</v>
      </c>
      <c r="J859" s="18">
        <f>ROUND(MIN(B859/12,650000)*12*0.0915+MIN(B859/12,1390000)*12*(0.0504+0)+B859*0.005,0)</f>
        <v/>
      </c>
      <c r="K859" s="18" t="n">
        <v>0</v>
      </c>
      <c r="L859" s="18" t="n">
        <v>0</v>
      </c>
      <c r="M859" s="18">
        <f>ROUND(IF(C859&gt;=2026,IF(B859&lt;741000,0,IF(B859&lt;2191000,B859-740000,IF(B859&lt;2193000,1451000,IF(B859&lt;2196000,1453000,IF(B859&lt;2200000,1456000,IF(B859&lt;3600000,ROUNDDOWN(B859/4,-3)*2.8-80000,IF(B859&lt;6600000,ROUNDDOWN(B859/4,-3)*3.2-440000,IF(B859&lt;8500000,ROUNDDOWN(B859*0.9,0)-1100000,B859-1950000)))))))),IF(B859&lt;651000,0,IF(B859&lt;1900000,B859-650000,IF(B859&lt;3600000,ROUNDDOWN(B859/4,-3)*2.8-80000,IF(B859&lt;6600000,ROUNDDOWN(B859/4,-3)*3.2-440000,IF(B859&lt;8500000,ROUNDDOWN(B859*0.9,0)-1100000,B859-1950000)))))),0)</f>
        <v/>
      </c>
      <c r="N859" s="18">
        <f>IF(M859&gt;23500000,NA(),IF(C859&gt;=2026,IF(M859&lt;=4890000,1040000,IF(M859&lt;=6550000,670000,620000)),IF(M859&lt;=1320000,950000,IF(M859&lt;=3360000,880000,IF(M859&lt;=4890000,680000,IF(M859&lt;=6550000,630000,580000))))))</f>
        <v/>
      </c>
      <c r="O859" s="18">
        <f>IF(F859&lt;=0,IF(AND(D859="はい",C859&gt;=2026,C859&lt;=2027),IF(E859&lt;=0,0,IF(E859&lt;=30000,E859,IF(E859&lt;=60000,ROUNDUP(E859/2,0)+15000,IF(E859&lt;=120000,ROUNDUP(E859/4,0)+30000,60000)))),IF(E859&lt;=0,0,IF(E859&lt;=20000,E859,IF(E859&lt;=40000,ROUNDUP(E859/2,0)+10000,IF(E859&lt;=80000,ROUNDUP(E859/4,0)+20000,40000))))),IF(E859&lt;=0,IF(F859&lt;=0,0,IF(F859&lt;=25000,F859,IF(F859&lt;=50000,ROUNDUP(F859/2,0)+12500,IF(F859&lt;=100000,ROUNDUP(F859/4,0)+25000,50000)))),MAX(IF(F859&lt;=0,0,IF(F859&lt;=25000,F859,IF(F859&lt;=50000,ROUNDUP(F859/2,0)+12500,IF(F859&lt;=100000,ROUNDUP(F859/4,0)+25000,50000)))),MIN(IF(AND(D859="はい",C859&gt;=2026,C859&lt;=2027),IF(E859&lt;=0,0,IF(E859&lt;=30000,E859,IF(E859&lt;=60000,ROUNDUP(E859/2,0)+15000,IF(E859&lt;=120000,ROUNDUP(E859/4,0)+30000,60000)))),IF(E859&lt;=0,0,IF(E859&lt;=20000,E859,IF(E859&lt;=40000,ROUNDUP(E859/2,0)+10000,IF(E859&lt;=80000,ROUNDUP(E859/4,0)+20000,40000)))))+IF(F859&lt;=0,0,IF(F859&lt;=25000,F859,IF(F859&lt;=50000,ROUNDUP(F859/2,0)+12500,IF(F859&lt;=100000,ROUNDUP(F859/4,0)+25000,50000)))),IF(AND(D859="はい",C859&gt;=2026,C859&lt;=2027),60000,40000)))))</f>
        <v/>
      </c>
      <c r="P859" s="18">
        <f>IF(G859&lt;=0,0,IF(G859&lt;=20000,G859,IF(G859&lt;=40000,ROUNDUP(G859/2,0)+10000,IF(G859&lt;=80000,ROUNDUP(G859/4,0)+20000,40000))))</f>
        <v/>
      </c>
      <c r="Q859" s="18">
        <f>IF(I859&lt;=0,IF(H859&lt;=0,0,IF(H859&lt;=20000,H859,IF(H859&lt;=40000,ROUNDUP(H859/2,0)+10000,IF(H859&lt;=80000,ROUNDUP(H859/4,0)+20000,40000)))),IF(H859&lt;=0,IF(I859&lt;=0,0,IF(I859&lt;=25000,I859,IF(I859&lt;=50000,ROUNDUP(I859/2,0)+12500,IF(I859&lt;=100000,ROUNDUP(I859/4,0)+25000,50000)))),MAX(IF(I859&lt;=0,0,IF(I859&lt;=25000,I859,IF(I859&lt;=50000,ROUNDUP(I859/2,0)+12500,IF(I859&lt;=100000,ROUNDUP(I859/4,0)+25000,50000)))),MIN(IF(H859&lt;=0,0,IF(H859&lt;=20000,H859,IF(H859&lt;=40000,ROUNDUP(H859/2,0)+10000,IF(H859&lt;=80000,ROUNDUP(H859/4,0)+20000,40000))))+IF(I859&lt;=0,0,IF(I859&lt;=25000,I859,IF(I859&lt;=50000,ROUNDUP(I859/2,0)+12500,IF(I859&lt;=100000,ROUNDUP(I859/4,0)+25000,50000)))),40000))))</f>
        <v/>
      </c>
      <c r="R859" s="18">
        <f>MIN(120000,O859+P859+Q859)</f>
        <v/>
      </c>
      <c r="S859" s="18">
        <f>IF(F859&lt;=0,IF(E859&lt;=0,0,IF(E859&lt;=12000,E859,IF(E859&lt;=32000,ROUNDUP(E859/2,0)+6000,IF(E859&lt;=56000,ROUNDUP(E859/4,0)+14000,28000)))),IF(E859&lt;=0,IF(F859&lt;=0,0,IF(F859&lt;=15000,F859,IF(F859&lt;=40000,ROUNDUP(F859/2,0)+7500,IF(F859&lt;=70000,ROUNDUP(F859/4,0)+17500,35000)))),MAX(IF(F859&lt;=0,0,IF(F859&lt;=15000,F859,IF(F859&lt;=40000,ROUNDUP(F859/2,0)+7500,IF(F859&lt;=70000,ROUNDUP(F859/4,0)+17500,35000)))),MIN(IF(E859&lt;=0,0,IF(E859&lt;=12000,E859,IF(E859&lt;=32000,ROUNDUP(E859/2,0)+6000,IF(E859&lt;=56000,ROUNDUP(E859/4,0)+14000,28000))))+IF(F859&lt;=0,0,IF(F859&lt;=15000,F859,IF(F859&lt;=40000,ROUNDUP(F859/2,0)+7500,IF(F859&lt;=70000,ROUNDUP(F859/4,0)+17500,35000)))),28000))))</f>
        <v/>
      </c>
      <c r="T859" s="18">
        <f>IF(G859&lt;=0,0,IF(G859&lt;=12000,G859,IF(G859&lt;=32000,ROUNDUP(G859/2,0)+6000,IF(G859&lt;=56000,ROUNDUP(G859/4,0)+14000,28000))))</f>
        <v/>
      </c>
      <c r="U859" s="18">
        <f>IF(I859&lt;=0,IF(H859&lt;=0,0,IF(H859&lt;=12000,H859,IF(H859&lt;=32000,ROUNDUP(H859/2,0)+6000,IF(H859&lt;=56000,ROUNDUP(H859/4,0)+14000,28000)))),IF(H859&lt;=0,IF(I859&lt;=0,0,IF(I859&lt;=15000,I859,IF(I859&lt;=40000,ROUNDUP(I859/2,0)+7500,IF(I859&lt;=70000,ROUNDUP(I859/4,0)+17500,35000)))),MAX(IF(I859&lt;=0,0,IF(I859&lt;=15000,I859,IF(I859&lt;=40000,ROUNDUP(I859/2,0)+7500,IF(I859&lt;=70000,ROUNDUP(I859/4,0)+17500,35000)))),MIN(IF(H859&lt;=0,0,IF(H859&lt;=12000,H859,IF(H859&lt;=32000,ROUNDUP(H859/2,0)+6000,IF(H859&lt;=56000,ROUNDUP(H859/4,0)+14000,28000))))+IF(I859&lt;=0,0,IF(I859&lt;=15000,I859,IF(I859&lt;=40000,ROUNDUP(I859/2,0)+7500,IF(I859&lt;=70000,ROUNDUP(I859/4,0)+17500,35000)))),28000))))</f>
        <v/>
      </c>
      <c r="V859" s="18">
        <f>MIN(70000,S859+T859+U859)</f>
        <v/>
      </c>
      <c r="W859" s="18">
        <f>MAX(0,ROUNDDOWN(M859-J859-N859-K859-0,-3))</f>
        <v/>
      </c>
      <c r="X859" s="18">
        <f>MAX(0,ROUNDDOWN(M859-J859-N859-K859-R859,-3))</f>
        <v/>
      </c>
      <c r="Y859" s="18">
        <f>IF(W859&lt;=0,0,ROUNDDOWN((W859*LOOKUP(W859,{0,1950001,3300001,6950001,9000001,18000001,40000001},{0.05,0.1,0.2,0.23,0.33,0.4,0.45})-LOOKUP(W859,{0,1950001,3300001,6950001,9000001,18000001,40000001},{0,97500,427500,636000,1536000,2796000,4796000}))*1.021,-2))</f>
        <v/>
      </c>
      <c r="Z859" s="18">
        <f>IF(X859&lt;=0,0,ROUNDDOWN((X859*LOOKUP(X859,{0,1950001,3300001,6950001,9000001,18000001,40000001},{0.05,0.1,0.2,0.23,0.33,0.4,0.45})-LOOKUP(X859,{0,1950001,3300001,6950001,9000001,18000001,40000001},{0,97500,427500,636000,1536000,2796000,4796000}))*1.021,-2))</f>
        <v/>
      </c>
      <c r="AA859" s="18">
        <f>MAX(0,ROUNDDOWN(M859-J859-430000-L859-0,-3))</f>
        <v/>
      </c>
      <c r="AB859" s="18">
        <f>MAX(0,ROUNDDOWN(M859-J859-430000-L859-V859,-3))</f>
        <v/>
      </c>
      <c r="AC859" s="18">
        <f>IF(M859&lt;=450000,0,MAX(0,ROUNDDOWN(AA859*0.06-MIN(50000,AA859)*0.03,-2))+MAX(0,ROUNDDOWN(AA859*0.04-MIN(50000,AA859)*0.02,-2)))</f>
        <v/>
      </c>
      <c r="AD859" s="18">
        <f>IF(M859&lt;=450000,0,MAX(0,ROUNDDOWN(AB859*0.06-MIN(50000,AB859)*0.03,-2))+MAX(0,ROUNDDOWN(AB859*0.04-MIN(50000,AB859)*0.02,-2)))</f>
        <v/>
      </c>
      <c r="AE859" s="18">
        <f>Y859-Z859</f>
        <v/>
      </c>
      <c r="AF859" s="18">
        <f>AC859-AD859</f>
        <v/>
      </c>
      <c r="AG859" s="18">
        <f>AE859+AF859</f>
        <v/>
      </c>
      <c r="AH859" s="20">
        <f>IF(W859&lt;=0,0,LOOKUP(W859,{0,1950001,3300001,6950001,9000001,18000001,40000001},{0.05,0.1,0.2,0.23,0.33,0.4,0.45}))</f>
        <v/>
      </c>
    </row>
    <row r="860">
      <c r="A860" t="inlineStr">
        <is>
          <t>1万円刻み 特例あり一般12万円</t>
        </is>
      </c>
      <c r="B860" s="18">
        <f>'4_1万円刻み'!$A$260</f>
        <v/>
      </c>
      <c r="C860" s="19" t="n">
        <v>2026</v>
      </c>
      <c r="D860" t="inlineStr">
        <is>
          <t>はい</t>
        </is>
      </c>
      <c r="E860" s="18" t="n">
        <v>120000</v>
      </c>
      <c r="F860" s="18" t="n">
        <v>0</v>
      </c>
      <c r="G860" s="18" t="n">
        <v>0</v>
      </c>
      <c r="H860" s="18" t="n">
        <v>0</v>
      </c>
      <c r="I860" s="18" t="n">
        <v>0</v>
      </c>
      <c r="J860" s="18">
        <f>ROUND(MIN(B860/12,650000)*12*0.0915+MIN(B860/12,1390000)*12*(0.0504+0)+B860*0.005,0)</f>
        <v/>
      </c>
      <c r="K860" s="18" t="n">
        <v>0</v>
      </c>
      <c r="L860" s="18" t="n">
        <v>0</v>
      </c>
      <c r="M860" s="18">
        <f>ROUND(IF(C860&gt;=2026,IF(B860&lt;741000,0,IF(B860&lt;2191000,B860-740000,IF(B860&lt;2193000,1451000,IF(B860&lt;2196000,1453000,IF(B860&lt;2200000,1456000,IF(B860&lt;3600000,ROUNDDOWN(B860/4,-3)*2.8-80000,IF(B860&lt;6600000,ROUNDDOWN(B860/4,-3)*3.2-440000,IF(B860&lt;8500000,ROUNDDOWN(B860*0.9,0)-1100000,B860-1950000)))))))),IF(B860&lt;651000,0,IF(B860&lt;1900000,B860-650000,IF(B860&lt;3600000,ROUNDDOWN(B860/4,-3)*2.8-80000,IF(B860&lt;6600000,ROUNDDOWN(B860/4,-3)*3.2-440000,IF(B860&lt;8500000,ROUNDDOWN(B860*0.9,0)-1100000,B860-1950000)))))),0)</f>
        <v/>
      </c>
      <c r="N860" s="18">
        <f>IF(M860&gt;23500000,NA(),IF(C860&gt;=2026,IF(M860&lt;=4890000,1040000,IF(M860&lt;=6550000,670000,620000)),IF(M860&lt;=1320000,950000,IF(M860&lt;=3360000,880000,IF(M860&lt;=4890000,680000,IF(M860&lt;=6550000,630000,580000))))))</f>
        <v/>
      </c>
      <c r="O860" s="18">
        <f>IF(F860&lt;=0,IF(AND(D860="はい",C860&gt;=2026,C860&lt;=2027),IF(E860&lt;=0,0,IF(E860&lt;=30000,E860,IF(E860&lt;=60000,ROUNDUP(E860/2,0)+15000,IF(E860&lt;=120000,ROUNDUP(E860/4,0)+30000,60000)))),IF(E860&lt;=0,0,IF(E860&lt;=20000,E860,IF(E860&lt;=40000,ROUNDUP(E860/2,0)+10000,IF(E860&lt;=80000,ROUNDUP(E860/4,0)+20000,40000))))),IF(E860&lt;=0,IF(F860&lt;=0,0,IF(F860&lt;=25000,F860,IF(F860&lt;=50000,ROUNDUP(F860/2,0)+12500,IF(F860&lt;=100000,ROUNDUP(F860/4,0)+25000,50000)))),MAX(IF(F860&lt;=0,0,IF(F860&lt;=25000,F860,IF(F860&lt;=50000,ROUNDUP(F860/2,0)+12500,IF(F860&lt;=100000,ROUNDUP(F860/4,0)+25000,50000)))),MIN(IF(AND(D860="はい",C860&gt;=2026,C860&lt;=2027),IF(E860&lt;=0,0,IF(E860&lt;=30000,E860,IF(E860&lt;=60000,ROUNDUP(E860/2,0)+15000,IF(E860&lt;=120000,ROUNDUP(E860/4,0)+30000,60000)))),IF(E860&lt;=0,0,IF(E860&lt;=20000,E860,IF(E860&lt;=40000,ROUNDUP(E860/2,0)+10000,IF(E860&lt;=80000,ROUNDUP(E860/4,0)+20000,40000)))))+IF(F860&lt;=0,0,IF(F860&lt;=25000,F860,IF(F860&lt;=50000,ROUNDUP(F860/2,0)+12500,IF(F860&lt;=100000,ROUNDUP(F860/4,0)+25000,50000)))),IF(AND(D860="はい",C860&gt;=2026,C860&lt;=2027),60000,40000)))))</f>
        <v/>
      </c>
      <c r="P860" s="18">
        <f>IF(G860&lt;=0,0,IF(G860&lt;=20000,G860,IF(G860&lt;=40000,ROUNDUP(G860/2,0)+10000,IF(G860&lt;=80000,ROUNDUP(G860/4,0)+20000,40000))))</f>
        <v/>
      </c>
      <c r="Q860" s="18">
        <f>IF(I860&lt;=0,IF(H860&lt;=0,0,IF(H860&lt;=20000,H860,IF(H860&lt;=40000,ROUNDUP(H860/2,0)+10000,IF(H860&lt;=80000,ROUNDUP(H860/4,0)+20000,40000)))),IF(H860&lt;=0,IF(I860&lt;=0,0,IF(I860&lt;=25000,I860,IF(I860&lt;=50000,ROUNDUP(I860/2,0)+12500,IF(I860&lt;=100000,ROUNDUP(I860/4,0)+25000,50000)))),MAX(IF(I860&lt;=0,0,IF(I860&lt;=25000,I860,IF(I860&lt;=50000,ROUNDUP(I860/2,0)+12500,IF(I860&lt;=100000,ROUNDUP(I860/4,0)+25000,50000)))),MIN(IF(H860&lt;=0,0,IF(H860&lt;=20000,H860,IF(H860&lt;=40000,ROUNDUP(H860/2,0)+10000,IF(H860&lt;=80000,ROUNDUP(H860/4,0)+20000,40000))))+IF(I860&lt;=0,0,IF(I860&lt;=25000,I860,IF(I860&lt;=50000,ROUNDUP(I860/2,0)+12500,IF(I860&lt;=100000,ROUNDUP(I860/4,0)+25000,50000)))),40000))))</f>
        <v/>
      </c>
      <c r="R860" s="18">
        <f>MIN(120000,O860+P860+Q860)</f>
        <v/>
      </c>
      <c r="S860" s="18">
        <f>IF(F860&lt;=0,IF(E860&lt;=0,0,IF(E860&lt;=12000,E860,IF(E860&lt;=32000,ROUNDUP(E860/2,0)+6000,IF(E860&lt;=56000,ROUNDUP(E860/4,0)+14000,28000)))),IF(E860&lt;=0,IF(F860&lt;=0,0,IF(F860&lt;=15000,F860,IF(F860&lt;=40000,ROUNDUP(F860/2,0)+7500,IF(F860&lt;=70000,ROUNDUP(F860/4,0)+17500,35000)))),MAX(IF(F860&lt;=0,0,IF(F860&lt;=15000,F860,IF(F860&lt;=40000,ROUNDUP(F860/2,0)+7500,IF(F860&lt;=70000,ROUNDUP(F860/4,0)+17500,35000)))),MIN(IF(E860&lt;=0,0,IF(E860&lt;=12000,E860,IF(E860&lt;=32000,ROUNDUP(E860/2,0)+6000,IF(E860&lt;=56000,ROUNDUP(E860/4,0)+14000,28000))))+IF(F860&lt;=0,0,IF(F860&lt;=15000,F860,IF(F860&lt;=40000,ROUNDUP(F860/2,0)+7500,IF(F860&lt;=70000,ROUNDUP(F860/4,0)+17500,35000)))),28000))))</f>
        <v/>
      </c>
      <c r="T860" s="18">
        <f>IF(G860&lt;=0,0,IF(G860&lt;=12000,G860,IF(G860&lt;=32000,ROUNDUP(G860/2,0)+6000,IF(G860&lt;=56000,ROUNDUP(G860/4,0)+14000,28000))))</f>
        <v/>
      </c>
      <c r="U860" s="18">
        <f>IF(I860&lt;=0,IF(H860&lt;=0,0,IF(H860&lt;=12000,H860,IF(H860&lt;=32000,ROUNDUP(H860/2,0)+6000,IF(H860&lt;=56000,ROUNDUP(H860/4,0)+14000,28000)))),IF(H860&lt;=0,IF(I860&lt;=0,0,IF(I860&lt;=15000,I860,IF(I860&lt;=40000,ROUNDUP(I860/2,0)+7500,IF(I860&lt;=70000,ROUNDUP(I860/4,0)+17500,35000)))),MAX(IF(I860&lt;=0,0,IF(I860&lt;=15000,I860,IF(I860&lt;=40000,ROUNDUP(I860/2,0)+7500,IF(I860&lt;=70000,ROUNDUP(I860/4,0)+17500,35000)))),MIN(IF(H860&lt;=0,0,IF(H860&lt;=12000,H860,IF(H860&lt;=32000,ROUNDUP(H860/2,0)+6000,IF(H860&lt;=56000,ROUNDUP(H860/4,0)+14000,28000))))+IF(I860&lt;=0,0,IF(I860&lt;=15000,I860,IF(I860&lt;=40000,ROUNDUP(I860/2,0)+7500,IF(I860&lt;=70000,ROUNDUP(I860/4,0)+17500,35000)))),28000))))</f>
        <v/>
      </c>
      <c r="V860" s="18">
        <f>MIN(70000,S860+T860+U860)</f>
        <v/>
      </c>
      <c r="W860" s="18">
        <f>MAX(0,ROUNDDOWN(M860-J860-N860-K860-0,-3))</f>
        <v/>
      </c>
      <c r="X860" s="18">
        <f>MAX(0,ROUNDDOWN(M860-J860-N860-K860-R860,-3))</f>
        <v/>
      </c>
      <c r="Y860" s="18">
        <f>IF(W860&lt;=0,0,ROUNDDOWN((W860*LOOKUP(W860,{0,1950001,3300001,6950001,9000001,18000001,40000001},{0.05,0.1,0.2,0.23,0.33,0.4,0.45})-LOOKUP(W860,{0,1950001,3300001,6950001,9000001,18000001,40000001},{0,97500,427500,636000,1536000,2796000,4796000}))*1.021,-2))</f>
        <v/>
      </c>
      <c r="Z860" s="18">
        <f>IF(X860&lt;=0,0,ROUNDDOWN((X860*LOOKUP(X860,{0,1950001,3300001,6950001,9000001,18000001,40000001},{0.05,0.1,0.2,0.23,0.33,0.4,0.45})-LOOKUP(X860,{0,1950001,3300001,6950001,9000001,18000001,40000001},{0,97500,427500,636000,1536000,2796000,4796000}))*1.021,-2))</f>
        <v/>
      </c>
      <c r="AA860" s="18">
        <f>MAX(0,ROUNDDOWN(M860-J860-430000-L860-0,-3))</f>
        <v/>
      </c>
      <c r="AB860" s="18">
        <f>MAX(0,ROUNDDOWN(M860-J860-430000-L860-V860,-3))</f>
        <v/>
      </c>
      <c r="AC860" s="18">
        <f>IF(M860&lt;=450000,0,MAX(0,ROUNDDOWN(AA860*0.06-MIN(50000,AA860)*0.03,-2))+MAX(0,ROUNDDOWN(AA860*0.04-MIN(50000,AA860)*0.02,-2)))</f>
        <v/>
      </c>
      <c r="AD860" s="18">
        <f>IF(M860&lt;=450000,0,MAX(0,ROUNDDOWN(AB860*0.06-MIN(50000,AB860)*0.03,-2))+MAX(0,ROUNDDOWN(AB860*0.04-MIN(50000,AB860)*0.02,-2)))</f>
        <v/>
      </c>
      <c r="AE860" s="18">
        <f>Y860-Z860</f>
        <v/>
      </c>
      <c r="AF860" s="18">
        <f>AC860-AD860</f>
        <v/>
      </c>
      <c r="AG860" s="18">
        <f>AE860+AF860</f>
        <v/>
      </c>
      <c r="AH860" s="20">
        <f>IF(W860&lt;=0,0,LOOKUP(W860,{0,1950001,3300001,6950001,9000001,18000001,40000001},{0.05,0.1,0.2,0.23,0.33,0.4,0.45}))</f>
        <v/>
      </c>
    </row>
    <row r="861">
      <c r="A861" t="inlineStr">
        <is>
          <t>1万円刻み 3区分8万円ずつ</t>
        </is>
      </c>
      <c r="B861" s="18">
        <f>'4_1万円刻み'!$A$261</f>
        <v/>
      </c>
      <c r="C861" s="19" t="n">
        <v>2026</v>
      </c>
      <c r="D861" t="inlineStr">
        <is>
          <t>いいえ</t>
        </is>
      </c>
      <c r="E861" s="18" t="n">
        <v>80000</v>
      </c>
      <c r="F861" s="18" t="n">
        <v>0</v>
      </c>
      <c r="G861" s="18" t="n">
        <v>80000</v>
      </c>
      <c r="H861" s="18" t="n">
        <v>80000</v>
      </c>
      <c r="I861" s="18" t="n">
        <v>0</v>
      </c>
      <c r="J861" s="18">
        <f>ROUND(MIN(B861/12,650000)*12*0.0915+MIN(B861/12,1390000)*12*(0.0504+0)+B861*0.005,0)</f>
        <v/>
      </c>
      <c r="K861" s="18" t="n">
        <v>0</v>
      </c>
      <c r="L861" s="18" t="n">
        <v>0</v>
      </c>
      <c r="M861" s="18">
        <f>ROUND(IF(C861&gt;=2026,IF(B861&lt;741000,0,IF(B861&lt;2191000,B861-740000,IF(B861&lt;2193000,1451000,IF(B861&lt;2196000,1453000,IF(B861&lt;2200000,1456000,IF(B861&lt;3600000,ROUNDDOWN(B861/4,-3)*2.8-80000,IF(B861&lt;6600000,ROUNDDOWN(B861/4,-3)*3.2-440000,IF(B861&lt;8500000,ROUNDDOWN(B861*0.9,0)-1100000,B861-1950000)))))))),IF(B861&lt;651000,0,IF(B861&lt;1900000,B861-650000,IF(B861&lt;3600000,ROUNDDOWN(B861/4,-3)*2.8-80000,IF(B861&lt;6600000,ROUNDDOWN(B861/4,-3)*3.2-440000,IF(B861&lt;8500000,ROUNDDOWN(B861*0.9,0)-1100000,B861-1950000)))))),0)</f>
        <v/>
      </c>
      <c r="N861" s="18">
        <f>IF(M861&gt;23500000,NA(),IF(C861&gt;=2026,IF(M861&lt;=4890000,1040000,IF(M861&lt;=6550000,670000,620000)),IF(M861&lt;=1320000,950000,IF(M861&lt;=3360000,880000,IF(M861&lt;=4890000,680000,IF(M861&lt;=6550000,630000,580000))))))</f>
        <v/>
      </c>
      <c r="O861" s="18">
        <f>IF(F861&lt;=0,IF(AND(D861="はい",C861&gt;=2026,C861&lt;=2027),IF(E861&lt;=0,0,IF(E861&lt;=30000,E861,IF(E861&lt;=60000,ROUNDUP(E861/2,0)+15000,IF(E861&lt;=120000,ROUNDUP(E861/4,0)+30000,60000)))),IF(E861&lt;=0,0,IF(E861&lt;=20000,E861,IF(E861&lt;=40000,ROUNDUP(E861/2,0)+10000,IF(E861&lt;=80000,ROUNDUP(E861/4,0)+20000,40000))))),IF(E861&lt;=0,IF(F861&lt;=0,0,IF(F861&lt;=25000,F861,IF(F861&lt;=50000,ROUNDUP(F861/2,0)+12500,IF(F861&lt;=100000,ROUNDUP(F861/4,0)+25000,50000)))),MAX(IF(F861&lt;=0,0,IF(F861&lt;=25000,F861,IF(F861&lt;=50000,ROUNDUP(F861/2,0)+12500,IF(F861&lt;=100000,ROUNDUP(F861/4,0)+25000,50000)))),MIN(IF(AND(D861="はい",C861&gt;=2026,C861&lt;=2027),IF(E861&lt;=0,0,IF(E861&lt;=30000,E861,IF(E861&lt;=60000,ROUNDUP(E861/2,0)+15000,IF(E861&lt;=120000,ROUNDUP(E861/4,0)+30000,60000)))),IF(E861&lt;=0,0,IF(E861&lt;=20000,E861,IF(E861&lt;=40000,ROUNDUP(E861/2,0)+10000,IF(E861&lt;=80000,ROUNDUP(E861/4,0)+20000,40000)))))+IF(F861&lt;=0,0,IF(F861&lt;=25000,F861,IF(F861&lt;=50000,ROUNDUP(F861/2,0)+12500,IF(F861&lt;=100000,ROUNDUP(F861/4,0)+25000,50000)))),IF(AND(D861="はい",C861&gt;=2026,C861&lt;=2027),60000,40000)))))</f>
        <v/>
      </c>
      <c r="P861" s="18">
        <f>IF(G861&lt;=0,0,IF(G861&lt;=20000,G861,IF(G861&lt;=40000,ROUNDUP(G861/2,0)+10000,IF(G861&lt;=80000,ROUNDUP(G861/4,0)+20000,40000))))</f>
        <v/>
      </c>
      <c r="Q861" s="18">
        <f>IF(I861&lt;=0,IF(H861&lt;=0,0,IF(H861&lt;=20000,H861,IF(H861&lt;=40000,ROUNDUP(H861/2,0)+10000,IF(H861&lt;=80000,ROUNDUP(H861/4,0)+20000,40000)))),IF(H861&lt;=0,IF(I861&lt;=0,0,IF(I861&lt;=25000,I861,IF(I861&lt;=50000,ROUNDUP(I861/2,0)+12500,IF(I861&lt;=100000,ROUNDUP(I861/4,0)+25000,50000)))),MAX(IF(I861&lt;=0,0,IF(I861&lt;=25000,I861,IF(I861&lt;=50000,ROUNDUP(I861/2,0)+12500,IF(I861&lt;=100000,ROUNDUP(I861/4,0)+25000,50000)))),MIN(IF(H861&lt;=0,0,IF(H861&lt;=20000,H861,IF(H861&lt;=40000,ROUNDUP(H861/2,0)+10000,IF(H861&lt;=80000,ROUNDUP(H861/4,0)+20000,40000))))+IF(I861&lt;=0,0,IF(I861&lt;=25000,I861,IF(I861&lt;=50000,ROUNDUP(I861/2,0)+12500,IF(I861&lt;=100000,ROUNDUP(I861/4,0)+25000,50000)))),40000))))</f>
        <v/>
      </c>
      <c r="R861" s="18">
        <f>MIN(120000,O861+P861+Q861)</f>
        <v/>
      </c>
      <c r="S861" s="18">
        <f>IF(F861&lt;=0,IF(E861&lt;=0,0,IF(E861&lt;=12000,E861,IF(E861&lt;=32000,ROUNDUP(E861/2,0)+6000,IF(E861&lt;=56000,ROUNDUP(E861/4,0)+14000,28000)))),IF(E861&lt;=0,IF(F861&lt;=0,0,IF(F861&lt;=15000,F861,IF(F861&lt;=40000,ROUNDUP(F861/2,0)+7500,IF(F861&lt;=70000,ROUNDUP(F861/4,0)+17500,35000)))),MAX(IF(F861&lt;=0,0,IF(F861&lt;=15000,F861,IF(F861&lt;=40000,ROUNDUP(F861/2,0)+7500,IF(F861&lt;=70000,ROUNDUP(F861/4,0)+17500,35000)))),MIN(IF(E861&lt;=0,0,IF(E861&lt;=12000,E861,IF(E861&lt;=32000,ROUNDUP(E861/2,0)+6000,IF(E861&lt;=56000,ROUNDUP(E861/4,0)+14000,28000))))+IF(F861&lt;=0,0,IF(F861&lt;=15000,F861,IF(F861&lt;=40000,ROUNDUP(F861/2,0)+7500,IF(F861&lt;=70000,ROUNDUP(F861/4,0)+17500,35000)))),28000))))</f>
        <v/>
      </c>
      <c r="T861" s="18">
        <f>IF(G861&lt;=0,0,IF(G861&lt;=12000,G861,IF(G861&lt;=32000,ROUNDUP(G861/2,0)+6000,IF(G861&lt;=56000,ROUNDUP(G861/4,0)+14000,28000))))</f>
        <v/>
      </c>
      <c r="U861" s="18">
        <f>IF(I861&lt;=0,IF(H861&lt;=0,0,IF(H861&lt;=12000,H861,IF(H861&lt;=32000,ROUNDUP(H861/2,0)+6000,IF(H861&lt;=56000,ROUNDUP(H861/4,0)+14000,28000)))),IF(H861&lt;=0,IF(I861&lt;=0,0,IF(I861&lt;=15000,I861,IF(I861&lt;=40000,ROUNDUP(I861/2,0)+7500,IF(I861&lt;=70000,ROUNDUP(I861/4,0)+17500,35000)))),MAX(IF(I861&lt;=0,0,IF(I861&lt;=15000,I861,IF(I861&lt;=40000,ROUNDUP(I861/2,0)+7500,IF(I861&lt;=70000,ROUNDUP(I861/4,0)+17500,35000)))),MIN(IF(H861&lt;=0,0,IF(H861&lt;=12000,H861,IF(H861&lt;=32000,ROUNDUP(H861/2,0)+6000,IF(H861&lt;=56000,ROUNDUP(H861/4,0)+14000,28000))))+IF(I861&lt;=0,0,IF(I861&lt;=15000,I861,IF(I861&lt;=40000,ROUNDUP(I861/2,0)+7500,IF(I861&lt;=70000,ROUNDUP(I861/4,0)+17500,35000)))),28000))))</f>
        <v/>
      </c>
      <c r="V861" s="18">
        <f>MIN(70000,S861+T861+U861)</f>
        <v/>
      </c>
      <c r="W861" s="18">
        <f>MAX(0,ROUNDDOWN(M861-J861-N861-K861-0,-3))</f>
        <v/>
      </c>
      <c r="X861" s="18">
        <f>MAX(0,ROUNDDOWN(M861-J861-N861-K861-R861,-3))</f>
        <v/>
      </c>
      <c r="Y861" s="18">
        <f>IF(W861&lt;=0,0,ROUNDDOWN((W861*LOOKUP(W861,{0,1950001,3300001,6950001,9000001,18000001,40000001},{0.05,0.1,0.2,0.23,0.33,0.4,0.45})-LOOKUP(W861,{0,1950001,3300001,6950001,9000001,18000001,40000001},{0,97500,427500,636000,1536000,2796000,4796000}))*1.021,-2))</f>
        <v/>
      </c>
      <c r="Z861" s="18">
        <f>IF(X861&lt;=0,0,ROUNDDOWN((X861*LOOKUP(X861,{0,1950001,3300001,6950001,9000001,18000001,40000001},{0.05,0.1,0.2,0.23,0.33,0.4,0.45})-LOOKUP(X861,{0,1950001,3300001,6950001,9000001,18000001,40000001},{0,97500,427500,636000,1536000,2796000,4796000}))*1.021,-2))</f>
        <v/>
      </c>
      <c r="AA861" s="18">
        <f>MAX(0,ROUNDDOWN(M861-J861-430000-L861-0,-3))</f>
        <v/>
      </c>
      <c r="AB861" s="18">
        <f>MAX(0,ROUNDDOWN(M861-J861-430000-L861-V861,-3))</f>
        <v/>
      </c>
      <c r="AC861" s="18">
        <f>IF(M861&lt;=450000,0,MAX(0,ROUNDDOWN(AA861*0.06-MIN(50000,AA861)*0.03,-2))+MAX(0,ROUNDDOWN(AA861*0.04-MIN(50000,AA861)*0.02,-2)))</f>
        <v/>
      </c>
      <c r="AD861" s="18">
        <f>IF(M861&lt;=450000,0,MAX(0,ROUNDDOWN(AB861*0.06-MIN(50000,AB861)*0.03,-2))+MAX(0,ROUNDDOWN(AB861*0.04-MIN(50000,AB861)*0.02,-2)))</f>
        <v/>
      </c>
      <c r="AE861" s="18">
        <f>Y861-Z861</f>
        <v/>
      </c>
      <c r="AF861" s="18">
        <f>AC861-AD861</f>
        <v/>
      </c>
      <c r="AG861" s="18">
        <f>AE861+AF861</f>
        <v/>
      </c>
      <c r="AH861" s="20">
        <f>IF(W861&lt;=0,0,LOOKUP(W861,{0,1950001,3300001,6950001,9000001,18000001,40000001},{0.05,0.1,0.2,0.23,0.33,0.4,0.45}))</f>
        <v/>
      </c>
    </row>
    <row r="862">
      <c r="A862" t="inlineStr">
        <is>
          <t>1万円刻み 一般8万円</t>
        </is>
      </c>
      <c r="B862" s="18">
        <f>'4_1万円刻み'!$A$261</f>
        <v/>
      </c>
      <c r="C862" s="19" t="n">
        <v>2026</v>
      </c>
      <c r="D862" t="inlineStr">
        <is>
          <t>いいえ</t>
        </is>
      </c>
      <c r="E862" s="18" t="n">
        <v>80000</v>
      </c>
      <c r="F862" s="18" t="n">
        <v>0</v>
      </c>
      <c r="G862" s="18" t="n">
        <v>0</v>
      </c>
      <c r="H862" s="18" t="n">
        <v>0</v>
      </c>
      <c r="I862" s="18" t="n">
        <v>0</v>
      </c>
      <c r="J862" s="18">
        <f>ROUND(MIN(B862/12,650000)*12*0.0915+MIN(B862/12,1390000)*12*(0.0504+0)+B862*0.005,0)</f>
        <v/>
      </c>
      <c r="K862" s="18" t="n">
        <v>0</v>
      </c>
      <c r="L862" s="18" t="n">
        <v>0</v>
      </c>
      <c r="M862" s="18">
        <f>ROUND(IF(C862&gt;=2026,IF(B862&lt;741000,0,IF(B862&lt;2191000,B862-740000,IF(B862&lt;2193000,1451000,IF(B862&lt;2196000,1453000,IF(B862&lt;2200000,1456000,IF(B862&lt;3600000,ROUNDDOWN(B862/4,-3)*2.8-80000,IF(B862&lt;6600000,ROUNDDOWN(B862/4,-3)*3.2-440000,IF(B862&lt;8500000,ROUNDDOWN(B862*0.9,0)-1100000,B862-1950000)))))))),IF(B862&lt;651000,0,IF(B862&lt;1900000,B862-650000,IF(B862&lt;3600000,ROUNDDOWN(B862/4,-3)*2.8-80000,IF(B862&lt;6600000,ROUNDDOWN(B862/4,-3)*3.2-440000,IF(B862&lt;8500000,ROUNDDOWN(B862*0.9,0)-1100000,B862-1950000)))))),0)</f>
        <v/>
      </c>
      <c r="N862" s="18">
        <f>IF(M862&gt;23500000,NA(),IF(C862&gt;=2026,IF(M862&lt;=4890000,1040000,IF(M862&lt;=6550000,670000,620000)),IF(M862&lt;=1320000,950000,IF(M862&lt;=3360000,880000,IF(M862&lt;=4890000,680000,IF(M862&lt;=6550000,630000,580000))))))</f>
        <v/>
      </c>
      <c r="O862" s="18">
        <f>IF(F862&lt;=0,IF(AND(D862="はい",C862&gt;=2026,C862&lt;=2027),IF(E862&lt;=0,0,IF(E862&lt;=30000,E862,IF(E862&lt;=60000,ROUNDUP(E862/2,0)+15000,IF(E862&lt;=120000,ROUNDUP(E862/4,0)+30000,60000)))),IF(E862&lt;=0,0,IF(E862&lt;=20000,E862,IF(E862&lt;=40000,ROUNDUP(E862/2,0)+10000,IF(E862&lt;=80000,ROUNDUP(E862/4,0)+20000,40000))))),IF(E862&lt;=0,IF(F862&lt;=0,0,IF(F862&lt;=25000,F862,IF(F862&lt;=50000,ROUNDUP(F862/2,0)+12500,IF(F862&lt;=100000,ROUNDUP(F862/4,0)+25000,50000)))),MAX(IF(F862&lt;=0,0,IF(F862&lt;=25000,F862,IF(F862&lt;=50000,ROUNDUP(F862/2,0)+12500,IF(F862&lt;=100000,ROUNDUP(F862/4,0)+25000,50000)))),MIN(IF(AND(D862="はい",C862&gt;=2026,C862&lt;=2027),IF(E862&lt;=0,0,IF(E862&lt;=30000,E862,IF(E862&lt;=60000,ROUNDUP(E862/2,0)+15000,IF(E862&lt;=120000,ROUNDUP(E862/4,0)+30000,60000)))),IF(E862&lt;=0,0,IF(E862&lt;=20000,E862,IF(E862&lt;=40000,ROUNDUP(E862/2,0)+10000,IF(E862&lt;=80000,ROUNDUP(E862/4,0)+20000,40000)))))+IF(F862&lt;=0,0,IF(F862&lt;=25000,F862,IF(F862&lt;=50000,ROUNDUP(F862/2,0)+12500,IF(F862&lt;=100000,ROUNDUP(F862/4,0)+25000,50000)))),IF(AND(D862="はい",C862&gt;=2026,C862&lt;=2027),60000,40000)))))</f>
        <v/>
      </c>
      <c r="P862" s="18">
        <f>IF(G862&lt;=0,0,IF(G862&lt;=20000,G862,IF(G862&lt;=40000,ROUNDUP(G862/2,0)+10000,IF(G862&lt;=80000,ROUNDUP(G862/4,0)+20000,40000))))</f>
        <v/>
      </c>
      <c r="Q862" s="18">
        <f>IF(I862&lt;=0,IF(H862&lt;=0,0,IF(H862&lt;=20000,H862,IF(H862&lt;=40000,ROUNDUP(H862/2,0)+10000,IF(H862&lt;=80000,ROUNDUP(H862/4,0)+20000,40000)))),IF(H862&lt;=0,IF(I862&lt;=0,0,IF(I862&lt;=25000,I862,IF(I862&lt;=50000,ROUNDUP(I862/2,0)+12500,IF(I862&lt;=100000,ROUNDUP(I862/4,0)+25000,50000)))),MAX(IF(I862&lt;=0,0,IF(I862&lt;=25000,I862,IF(I862&lt;=50000,ROUNDUP(I862/2,0)+12500,IF(I862&lt;=100000,ROUNDUP(I862/4,0)+25000,50000)))),MIN(IF(H862&lt;=0,0,IF(H862&lt;=20000,H862,IF(H862&lt;=40000,ROUNDUP(H862/2,0)+10000,IF(H862&lt;=80000,ROUNDUP(H862/4,0)+20000,40000))))+IF(I862&lt;=0,0,IF(I862&lt;=25000,I862,IF(I862&lt;=50000,ROUNDUP(I862/2,0)+12500,IF(I862&lt;=100000,ROUNDUP(I862/4,0)+25000,50000)))),40000))))</f>
        <v/>
      </c>
      <c r="R862" s="18">
        <f>MIN(120000,O862+P862+Q862)</f>
        <v/>
      </c>
      <c r="S862" s="18">
        <f>IF(F862&lt;=0,IF(E862&lt;=0,0,IF(E862&lt;=12000,E862,IF(E862&lt;=32000,ROUNDUP(E862/2,0)+6000,IF(E862&lt;=56000,ROUNDUP(E862/4,0)+14000,28000)))),IF(E862&lt;=0,IF(F862&lt;=0,0,IF(F862&lt;=15000,F862,IF(F862&lt;=40000,ROUNDUP(F862/2,0)+7500,IF(F862&lt;=70000,ROUNDUP(F862/4,0)+17500,35000)))),MAX(IF(F862&lt;=0,0,IF(F862&lt;=15000,F862,IF(F862&lt;=40000,ROUNDUP(F862/2,0)+7500,IF(F862&lt;=70000,ROUNDUP(F862/4,0)+17500,35000)))),MIN(IF(E862&lt;=0,0,IF(E862&lt;=12000,E862,IF(E862&lt;=32000,ROUNDUP(E862/2,0)+6000,IF(E862&lt;=56000,ROUNDUP(E862/4,0)+14000,28000))))+IF(F862&lt;=0,0,IF(F862&lt;=15000,F862,IF(F862&lt;=40000,ROUNDUP(F862/2,0)+7500,IF(F862&lt;=70000,ROUNDUP(F862/4,0)+17500,35000)))),28000))))</f>
        <v/>
      </c>
      <c r="T862" s="18">
        <f>IF(G862&lt;=0,0,IF(G862&lt;=12000,G862,IF(G862&lt;=32000,ROUNDUP(G862/2,0)+6000,IF(G862&lt;=56000,ROUNDUP(G862/4,0)+14000,28000))))</f>
        <v/>
      </c>
      <c r="U862" s="18">
        <f>IF(I862&lt;=0,IF(H862&lt;=0,0,IF(H862&lt;=12000,H862,IF(H862&lt;=32000,ROUNDUP(H862/2,0)+6000,IF(H862&lt;=56000,ROUNDUP(H862/4,0)+14000,28000)))),IF(H862&lt;=0,IF(I862&lt;=0,0,IF(I862&lt;=15000,I862,IF(I862&lt;=40000,ROUNDUP(I862/2,0)+7500,IF(I862&lt;=70000,ROUNDUP(I862/4,0)+17500,35000)))),MAX(IF(I862&lt;=0,0,IF(I862&lt;=15000,I862,IF(I862&lt;=40000,ROUNDUP(I862/2,0)+7500,IF(I862&lt;=70000,ROUNDUP(I862/4,0)+17500,35000)))),MIN(IF(H862&lt;=0,0,IF(H862&lt;=12000,H862,IF(H862&lt;=32000,ROUNDUP(H862/2,0)+6000,IF(H862&lt;=56000,ROUNDUP(H862/4,0)+14000,28000))))+IF(I862&lt;=0,0,IF(I862&lt;=15000,I862,IF(I862&lt;=40000,ROUNDUP(I862/2,0)+7500,IF(I862&lt;=70000,ROUNDUP(I862/4,0)+17500,35000)))),28000))))</f>
        <v/>
      </c>
      <c r="V862" s="18">
        <f>MIN(70000,S862+T862+U862)</f>
        <v/>
      </c>
      <c r="W862" s="18">
        <f>MAX(0,ROUNDDOWN(M862-J862-N862-K862-0,-3))</f>
        <v/>
      </c>
      <c r="X862" s="18">
        <f>MAX(0,ROUNDDOWN(M862-J862-N862-K862-R862,-3))</f>
        <v/>
      </c>
      <c r="Y862" s="18">
        <f>IF(W862&lt;=0,0,ROUNDDOWN((W862*LOOKUP(W862,{0,1950001,3300001,6950001,9000001,18000001,40000001},{0.05,0.1,0.2,0.23,0.33,0.4,0.45})-LOOKUP(W862,{0,1950001,3300001,6950001,9000001,18000001,40000001},{0,97500,427500,636000,1536000,2796000,4796000}))*1.021,-2))</f>
        <v/>
      </c>
      <c r="Z862" s="18">
        <f>IF(X862&lt;=0,0,ROUNDDOWN((X862*LOOKUP(X862,{0,1950001,3300001,6950001,9000001,18000001,40000001},{0.05,0.1,0.2,0.23,0.33,0.4,0.45})-LOOKUP(X862,{0,1950001,3300001,6950001,9000001,18000001,40000001},{0,97500,427500,636000,1536000,2796000,4796000}))*1.021,-2))</f>
        <v/>
      </c>
      <c r="AA862" s="18">
        <f>MAX(0,ROUNDDOWN(M862-J862-430000-L862-0,-3))</f>
        <v/>
      </c>
      <c r="AB862" s="18">
        <f>MAX(0,ROUNDDOWN(M862-J862-430000-L862-V862,-3))</f>
        <v/>
      </c>
      <c r="AC862" s="18">
        <f>IF(M862&lt;=450000,0,MAX(0,ROUNDDOWN(AA862*0.06-MIN(50000,AA862)*0.03,-2))+MAX(0,ROUNDDOWN(AA862*0.04-MIN(50000,AA862)*0.02,-2)))</f>
        <v/>
      </c>
      <c r="AD862" s="18">
        <f>IF(M862&lt;=450000,0,MAX(0,ROUNDDOWN(AB862*0.06-MIN(50000,AB862)*0.03,-2))+MAX(0,ROUNDDOWN(AB862*0.04-MIN(50000,AB862)*0.02,-2)))</f>
        <v/>
      </c>
      <c r="AE862" s="18">
        <f>Y862-Z862</f>
        <v/>
      </c>
      <c r="AF862" s="18">
        <f>AC862-AD862</f>
        <v/>
      </c>
      <c r="AG862" s="18">
        <f>AE862+AF862</f>
        <v/>
      </c>
      <c r="AH862" s="20">
        <f>IF(W862&lt;=0,0,LOOKUP(W862,{0,1950001,3300001,6950001,9000001,18000001,40000001},{0.05,0.1,0.2,0.23,0.33,0.4,0.45}))</f>
        <v/>
      </c>
    </row>
    <row r="863">
      <c r="A863" t="inlineStr">
        <is>
          <t>1万円刻み 特例あり一般12万円</t>
        </is>
      </c>
      <c r="B863" s="18">
        <f>'4_1万円刻み'!$A$261</f>
        <v/>
      </c>
      <c r="C863" s="19" t="n">
        <v>2026</v>
      </c>
      <c r="D863" t="inlineStr">
        <is>
          <t>はい</t>
        </is>
      </c>
      <c r="E863" s="18" t="n">
        <v>120000</v>
      </c>
      <c r="F863" s="18" t="n">
        <v>0</v>
      </c>
      <c r="G863" s="18" t="n">
        <v>0</v>
      </c>
      <c r="H863" s="18" t="n">
        <v>0</v>
      </c>
      <c r="I863" s="18" t="n">
        <v>0</v>
      </c>
      <c r="J863" s="18">
        <f>ROUND(MIN(B863/12,650000)*12*0.0915+MIN(B863/12,1390000)*12*(0.0504+0)+B863*0.005,0)</f>
        <v/>
      </c>
      <c r="K863" s="18" t="n">
        <v>0</v>
      </c>
      <c r="L863" s="18" t="n">
        <v>0</v>
      </c>
      <c r="M863" s="18">
        <f>ROUND(IF(C863&gt;=2026,IF(B863&lt;741000,0,IF(B863&lt;2191000,B863-740000,IF(B863&lt;2193000,1451000,IF(B863&lt;2196000,1453000,IF(B863&lt;2200000,1456000,IF(B863&lt;3600000,ROUNDDOWN(B863/4,-3)*2.8-80000,IF(B863&lt;6600000,ROUNDDOWN(B863/4,-3)*3.2-440000,IF(B863&lt;8500000,ROUNDDOWN(B863*0.9,0)-1100000,B863-1950000)))))))),IF(B863&lt;651000,0,IF(B863&lt;1900000,B863-650000,IF(B863&lt;3600000,ROUNDDOWN(B863/4,-3)*2.8-80000,IF(B863&lt;6600000,ROUNDDOWN(B863/4,-3)*3.2-440000,IF(B863&lt;8500000,ROUNDDOWN(B863*0.9,0)-1100000,B863-1950000)))))),0)</f>
        <v/>
      </c>
      <c r="N863" s="18">
        <f>IF(M863&gt;23500000,NA(),IF(C863&gt;=2026,IF(M863&lt;=4890000,1040000,IF(M863&lt;=6550000,670000,620000)),IF(M863&lt;=1320000,950000,IF(M863&lt;=3360000,880000,IF(M863&lt;=4890000,680000,IF(M863&lt;=6550000,630000,580000))))))</f>
        <v/>
      </c>
      <c r="O863" s="18">
        <f>IF(F863&lt;=0,IF(AND(D863="はい",C863&gt;=2026,C863&lt;=2027),IF(E863&lt;=0,0,IF(E863&lt;=30000,E863,IF(E863&lt;=60000,ROUNDUP(E863/2,0)+15000,IF(E863&lt;=120000,ROUNDUP(E863/4,0)+30000,60000)))),IF(E863&lt;=0,0,IF(E863&lt;=20000,E863,IF(E863&lt;=40000,ROUNDUP(E863/2,0)+10000,IF(E863&lt;=80000,ROUNDUP(E863/4,0)+20000,40000))))),IF(E863&lt;=0,IF(F863&lt;=0,0,IF(F863&lt;=25000,F863,IF(F863&lt;=50000,ROUNDUP(F863/2,0)+12500,IF(F863&lt;=100000,ROUNDUP(F863/4,0)+25000,50000)))),MAX(IF(F863&lt;=0,0,IF(F863&lt;=25000,F863,IF(F863&lt;=50000,ROUNDUP(F863/2,0)+12500,IF(F863&lt;=100000,ROUNDUP(F863/4,0)+25000,50000)))),MIN(IF(AND(D863="はい",C863&gt;=2026,C863&lt;=2027),IF(E863&lt;=0,0,IF(E863&lt;=30000,E863,IF(E863&lt;=60000,ROUNDUP(E863/2,0)+15000,IF(E863&lt;=120000,ROUNDUP(E863/4,0)+30000,60000)))),IF(E863&lt;=0,0,IF(E863&lt;=20000,E863,IF(E863&lt;=40000,ROUNDUP(E863/2,0)+10000,IF(E863&lt;=80000,ROUNDUP(E863/4,0)+20000,40000)))))+IF(F863&lt;=0,0,IF(F863&lt;=25000,F863,IF(F863&lt;=50000,ROUNDUP(F863/2,0)+12500,IF(F863&lt;=100000,ROUNDUP(F863/4,0)+25000,50000)))),IF(AND(D863="はい",C863&gt;=2026,C863&lt;=2027),60000,40000)))))</f>
        <v/>
      </c>
      <c r="P863" s="18">
        <f>IF(G863&lt;=0,0,IF(G863&lt;=20000,G863,IF(G863&lt;=40000,ROUNDUP(G863/2,0)+10000,IF(G863&lt;=80000,ROUNDUP(G863/4,0)+20000,40000))))</f>
        <v/>
      </c>
      <c r="Q863" s="18">
        <f>IF(I863&lt;=0,IF(H863&lt;=0,0,IF(H863&lt;=20000,H863,IF(H863&lt;=40000,ROUNDUP(H863/2,0)+10000,IF(H863&lt;=80000,ROUNDUP(H863/4,0)+20000,40000)))),IF(H863&lt;=0,IF(I863&lt;=0,0,IF(I863&lt;=25000,I863,IF(I863&lt;=50000,ROUNDUP(I863/2,0)+12500,IF(I863&lt;=100000,ROUNDUP(I863/4,0)+25000,50000)))),MAX(IF(I863&lt;=0,0,IF(I863&lt;=25000,I863,IF(I863&lt;=50000,ROUNDUP(I863/2,0)+12500,IF(I863&lt;=100000,ROUNDUP(I863/4,0)+25000,50000)))),MIN(IF(H863&lt;=0,0,IF(H863&lt;=20000,H863,IF(H863&lt;=40000,ROUNDUP(H863/2,0)+10000,IF(H863&lt;=80000,ROUNDUP(H863/4,0)+20000,40000))))+IF(I863&lt;=0,0,IF(I863&lt;=25000,I863,IF(I863&lt;=50000,ROUNDUP(I863/2,0)+12500,IF(I863&lt;=100000,ROUNDUP(I863/4,0)+25000,50000)))),40000))))</f>
        <v/>
      </c>
      <c r="R863" s="18">
        <f>MIN(120000,O863+P863+Q863)</f>
        <v/>
      </c>
      <c r="S863" s="18">
        <f>IF(F863&lt;=0,IF(E863&lt;=0,0,IF(E863&lt;=12000,E863,IF(E863&lt;=32000,ROUNDUP(E863/2,0)+6000,IF(E863&lt;=56000,ROUNDUP(E863/4,0)+14000,28000)))),IF(E863&lt;=0,IF(F863&lt;=0,0,IF(F863&lt;=15000,F863,IF(F863&lt;=40000,ROUNDUP(F863/2,0)+7500,IF(F863&lt;=70000,ROUNDUP(F863/4,0)+17500,35000)))),MAX(IF(F863&lt;=0,0,IF(F863&lt;=15000,F863,IF(F863&lt;=40000,ROUNDUP(F863/2,0)+7500,IF(F863&lt;=70000,ROUNDUP(F863/4,0)+17500,35000)))),MIN(IF(E863&lt;=0,0,IF(E863&lt;=12000,E863,IF(E863&lt;=32000,ROUNDUP(E863/2,0)+6000,IF(E863&lt;=56000,ROUNDUP(E863/4,0)+14000,28000))))+IF(F863&lt;=0,0,IF(F863&lt;=15000,F863,IF(F863&lt;=40000,ROUNDUP(F863/2,0)+7500,IF(F863&lt;=70000,ROUNDUP(F863/4,0)+17500,35000)))),28000))))</f>
        <v/>
      </c>
      <c r="T863" s="18">
        <f>IF(G863&lt;=0,0,IF(G863&lt;=12000,G863,IF(G863&lt;=32000,ROUNDUP(G863/2,0)+6000,IF(G863&lt;=56000,ROUNDUP(G863/4,0)+14000,28000))))</f>
        <v/>
      </c>
      <c r="U863" s="18">
        <f>IF(I863&lt;=0,IF(H863&lt;=0,0,IF(H863&lt;=12000,H863,IF(H863&lt;=32000,ROUNDUP(H863/2,0)+6000,IF(H863&lt;=56000,ROUNDUP(H863/4,0)+14000,28000)))),IF(H863&lt;=0,IF(I863&lt;=0,0,IF(I863&lt;=15000,I863,IF(I863&lt;=40000,ROUNDUP(I863/2,0)+7500,IF(I863&lt;=70000,ROUNDUP(I863/4,0)+17500,35000)))),MAX(IF(I863&lt;=0,0,IF(I863&lt;=15000,I863,IF(I863&lt;=40000,ROUNDUP(I863/2,0)+7500,IF(I863&lt;=70000,ROUNDUP(I863/4,0)+17500,35000)))),MIN(IF(H863&lt;=0,0,IF(H863&lt;=12000,H863,IF(H863&lt;=32000,ROUNDUP(H863/2,0)+6000,IF(H863&lt;=56000,ROUNDUP(H863/4,0)+14000,28000))))+IF(I863&lt;=0,0,IF(I863&lt;=15000,I863,IF(I863&lt;=40000,ROUNDUP(I863/2,0)+7500,IF(I863&lt;=70000,ROUNDUP(I863/4,0)+17500,35000)))),28000))))</f>
        <v/>
      </c>
      <c r="V863" s="18">
        <f>MIN(70000,S863+T863+U863)</f>
        <v/>
      </c>
      <c r="W863" s="18">
        <f>MAX(0,ROUNDDOWN(M863-J863-N863-K863-0,-3))</f>
        <v/>
      </c>
      <c r="X863" s="18">
        <f>MAX(0,ROUNDDOWN(M863-J863-N863-K863-R863,-3))</f>
        <v/>
      </c>
      <c r="Y863" s="18">
        <f>IF(W863&lt;=0,0,ROUNDDOWN((W863*LOOKUP(W863,{0,1950001,3300001,6950001,9000001,18000001,40000001},{0.05,0.1,0.2,0.23,0.33,0.4,0.45})-LOOKUP(W863,{0,1950001,3300001,6950001,9000001,18000001,40000001},{0,97500,427500,636000,1536000,2796000,4796000}))*1.021,-2))</f>
        <v/>
      </c>
      <c r="Z863" s="18">
        <f>IF(X863&lt;=0,0,ROUNDDOWN((X863*LOOKUP(X863,{0,1950001,3300001,6950001,9000001,18000001,40000001},{0.05,0.1,0.2,0.23,0.33,0.4,0.45})-LOOKUP(X863,{0,1950001,3300001,6950001,9000001,18000001,40000001},{0,97500,427500,636000,1536000,2796000,4796000}))*1.021,-2))</f>
        <v/>
      </c>
      <c r="AA863" s="18">
        <f>MAX(0,ROUNDDOWN(M863-J863-430000-L863-0,-3))</f>
        <v/>
      </c>
      <c r="AB863" s="18">
        <f>MAX(0,ROUNDDOWN(M863-J863-430000-L863-V863,-3))</f>
        <v/>
      </c>
      <c r="AC863" s="18">
        <f>IF(M863&lt;=450000,0,MAX(0,ROUNDDOWN(AA863*0.06-MIN(50000,AA863)*0.03,-2))+MAX(0,ROUNDDOWN(AA863*0.04-MIN(50000,AA863)*0.02,-2)))</f>
        <v/>
      </c>
      <c r="AD863" s="18">
        <f>IF(M863&lt;=450000,0,MAX(0,ROUNDDOWN(AB863*0.06-MIN(50000,AB863)*0.03,-2))+MAX(0,ROUNDDOWN(AB863*0.04-MIN(50000,AB863)*0.02,-2)))</f>
        <v/>
      </c>
      <c r="AE863" s="18">
        <f>Y863-Z863</f>
        <v/>
      </c>
      <c r="AF863" s="18">
        <f>AC863-AD863</f>
        <v/>
      </c>
      <c r="AG863" s="18">
        <f>AE863+AF863</f>
        <v/>
      </c>
      <c r="AH863" s="20">
        <f>IF(W863&lt;=0,0,LOOKUP(W863,{0,1950001,3300001,6950001,9000001,18000001,40000001},{0.05,0.1,0.2,0.23,0.33,0.4,0.45}))</f>
        <v/>
      </c>
    </row>
    <row r="864">
      <c r="A864" t="inlineStr">
        <is>
          <t>1万円刻み 3区分8万円ずつ</t>
        </is>
      </c>
      <c r="B864" s="18">
        <f>'4_1万円刻み'!$A$262</f>
        <v/>
      </c>
      <c r="C864" s="19" t="n">
        <v>2026</v>
      </c>
      <c r="D864" t="inlineStr">
        <is>
          <t>いいえ</t>
        </is>
      </c>
      <c r="E864" s="18" t="n">
        <v>80000</v>
      </c>
      <c r="F864" s="18" t="n">
        <v>0</v>
      </c>
      <c r="G864" s="18" t="n">
        <v>80000</v>
      </c>
      <c r="H864" s="18" t="n">
        <v>80000</v>
      </c>
      <c r="I864" s="18" t="n">
        <v>0</v>
      </c>
      <c r="J864" s="18">
        <f>ROUND(MIN(B864/12,650000)*12*0.0915+MIN(B864/12,1390000)*12*(0.0504+0)+B864*0.005,0)</f>
        <v/>
      </c>
      <c r="K864" s="18" t="n">
        <v>0</v>
      </c>
      <c r="L864" s="18" t="n">
        <v>0</v>
      </c>
      <c r="M864" s="18">
        <f>ROUND(IF(C864&gt;=2026,IF(B864&lt;741000,0,IF(B864&lt;2191000,B864-740000,IF(B864&lt;2193000,1451000,IF(B864&lt;2196000,1453000,IF(B864&lt;2200000,1456000,IF(B864&lt;3600000,ROUNDDOWN(B864/4,-3)*2.8-80000,IF(B864&lt;6600000,ROUNDDOWN(B864/4,-3)*3.2-440000,IF(B864&lt;8500000,ROUNDDOWN(B864*0.9,0)-1100000,B864-1950000)))))))),IF(B864&lt;651000,0,IF(B864&lt;1900000,B864-650000,IF(B864&lt;3600000,ROUNDDOWN(B864/4,-3)*2.8-80000,IF(B864&lt;6600000,ROUNDDOWN(B864/4,-3)*3.2-440000,IF(B864&lt;8500000,ROUNDDOWN(B864*0.9,0)-1100000,B864-1950000)))))),0)</f>
        <v/>
      </c>
      <c r="N864" s="18">
        <f>IF(M864&gt;23500000,NA(),IF(C864&gt;=2026,IF(M864&lt;=4890000,1040000,IF(M864&lt;=6550000,670000,620000)),IF(M864&lt;=1320000,950000,IF(M864&lt;=3360000,880000,IF(M864&lt;=4890000,680000,IF(M864&lt;=6550000,630000,580000))))))</f>
        <v/>
      </c>
      <c r="O864" s="18">
        <f>IF(F864&lt;=0,IF(AND(D864="はい",C864&gt;=2026,C864&lt;=2027),IF(E864&lt;=0,0,IF(E864&lt;=30000,E864,IF(E864&lt;=60000,ROUNDUP(E864/2,0)+15000,IF(E864&lt;=120000,ROUNDUP(E864/4,0)+30000,60000)))),IF(E864&lt;=0,0,IF(E864&lt;=20000,E864,IF(E864&lt;=40000,ROUNDUP(E864/2,0)+10000,IF(E864&lt;=80000,ROUNDUP(E864/4,0)+20000,40000))))),IF(E864&lt;=0,IF(F864&lt;=0,0,IF(F864&lt;=25000,F864,IF(F864&lt;=50000,ROUNDUP(F864/2,0)+12500,IF(F864&lt;=100000,ROUNDUP(F864/4,0)+25000,50000)))),MAX(IF(F864&lt;=0,0,IF(F864&lt;=25000,F864,IF(F864&lt;=50000,ROUNDUP(F864/2,0)+12500,IF(F864&lt;=100000,ROUNDUP(F864/4,0)+25000,50000)))),MIN(IF(AND(D864="はい",C864&gt;=2026,C864&lt;=2027),IF(E864&lt;=0,0,IF(E864&lt;=30000,E864,IF(E864&lt;=60000,ROUNDUP(E864/2,0)+15000,IF(E864&lt;=120000,ROUNDUP(E864/4,0)+30000,60000)))),IF(E864&lt;=0,0,IF(E864&lt;=20000,E864,IF(E864&lt;=40000,ROUNDUP(E864/2,0)+10000,IF(E864&lt;=80000,ROUNDUP(E864/4,0)+20000,40000)))))+IF(F864&lt;=0,0,IF(F864&lt;=25000,F864,IF(F864&lt;=50000,ROUNDUP(F864/2,0)+12500,IF(F864&lt;=100000,ROUNDUP(F864/4,0)+25000,50000)))),IF(AND(D864="はい",C864&gt;=2026,C864&lt;=2027),60000,40000)))))</f>
        <v/>
      </c>
      <c r="P864" s="18">
        <f>IF(G864&lt;=0,0,IF(G864&lt;=20000,G864,IF(G864&lt;=40000,ROUNDUP(G864/2,0)+10000,IF(G864&lt;=80000,ROUNDUP(G864/4,0)+20000,40000))))</f>
        <v/>
      </c>
      <c r="Q864" s="18">
        <f>IF(I864&lt;=0,IF(H864&lt;=0,0,IF(H864&lt;=20000,H864,IF(H864&lt;=40000,ROUNDUP(H864/2,0)+10000,IF(H864&lt;=80000,ROUNDUP(H864/4,0)+20000,40000)))),IF(H864&lt;=0,IF(I864&lt;=0,0,IF(I864&lt;=25000,I864,IF(I864&lt;=50000,ROUNDUP(I864/2,0)+12500,IF(I864&lt;=100000,ROUNDUP(I864/4,0)+25000,50000)))),MAX(IF(I864&lt;=0,0,IF(I864&lt;=25000,I864,IF(I864&lt;=50000,ROUNDUP(I864/2,0)+12500,IF(I864&lt;=100000,ROUNDUP(I864/4,0)+25000,50000)))),MIN(IF(H864&lt;=0,0,IF(H864&lt;=20000,H864,IF(H864&lt;=40000,ROUNDUP(H864/2,0)+10000,IF(H864&lt;=80000,ROUNDUP(H864/4,0)+20000,40000))))+IF(I864&lt;=0,0,IF(I864&lt;=25000,I864,IF(I864&lt;=50000,ROUNDUP(I864/2,0)+12500,IF(I864&lt;=100000,ROUNDUP(I864/4,0)+25000,50000)))),40000))))</f>
        <v/>
      </c>
      <c r="R864" s="18">
        <f>MIN(120000,O864+P864+Q864)</f>
        <v/>
      </c>
      <c r="S864" s="18">
        <f>IF(F864&lt;=0,IF(E864&lt;=0,0,IF(E864&lt;=12000,E864,IF(E864&lt;=32000,ROUNDUP(E864/2,0)+6000,IF(E864&lt;=56000,ROUNDUP(E864/4,0)+14000,28000)))),IF(E864&lt;=0,IF(F864&lt;=0,0,IF(F864&lt;=15000,F864,IF(F864&lt;=40000,ROUNDUP(F864/2,0)+7500,IF(F864&lt;=70000,ROUNDUP(F864/4,0)+17500,35000)))),MAX(IF(F864&lt;=0,0,IF(F864&lt;=15000,F864,IF(F864&lt;=40000,ROUNDUP(F864/2,0)+7500,IF(F864&lt;=70000,ROUNDUP(F864/4,0)+17500,35000)))),MIN(IF(E864&lt;=0,0,IF(E864&lt;=12000,E864,IF(E864&lt;=32000,ROUNDUP(E864/2,0)+6000,IF(E864&lt;=56000,ROUNDUP(E864/4,0)+14000,28000))))+IF(F864&lt;=0,0,IF(F864&lt;=15000,F864,IF(F864&lt;=40000,ROUNDUP(F864/2,0)+7500,IF(F864&lt;=70000,ROUNDUP(F864/4,0)+17500,35000)))),28000))))</f>
        <v/>
      </c>
      <c r="T864" s="18">
        <f>IF(G864&lt;=0,0,IF(G864&lt;=12000,G864,IF(G864&lt;=32000,ROUNDUP(G864/2,0)+6000,IF(G864&lt;=56000,ROUNDUP(G864/4,0)+14000,28000))))</f>
        <v/>
      </c>
      <c r="U864" s="18">
        <f>IF(I864&lt;=0,IF(H864&lt;=0,0,IF(H864&lt;=12000,H864,IF(H864&lt;=32000,ROUNDUP(H864/2,0)+6000,IF(H864&lt;=56000,ROUNDUP(H864/4,0)+14000,28000)))),IF(H864&lt;=0,IF(I864&lt;=0,0,IF(I864&lt;=15000,I864,IF(I864&lt;=40000,ROUNDUP(I864/2,0)+7500,IF(I864&lt;=70000,ROUNDUP(I864/4,0)+17500,35000)))),MAX(IF(I864&lt;=0,0,IF(I864&lt;=15000,I864,IF(I864&lt;=40000,ROUNDUP(I864/2,0)+7500,IF(I864&lt;=70000,ROUNDUP(I864/4,0)+17500,35000)))),MIN(IF(H864&lt;=0,0,IF(H864&lt;=12000,H864,IF(H864&lt;=32000,ROUNDUP(H864/2,0)+6000,IF(H864&lt;=56000,ROUNDUP(H864/4,0)+14000,28000))))+IF(I864&lt;=0,0,IF(I864&lt;=15000,I864,IF(I864&lt;=40000,ROUNDUP(I864/2,0)+7500,IF(I864&lt;=70000,ROUNDUP(I864/4,0)+17500,35000)))),28000))))</f>
        <v/>
      </c>
      <c r="V864" s="18">
        <f>MIN(70000,S864+T864+U864)</f>
        <v/>
      </c>
      <c r="W864" s="18">
        <f>MAX(0,ROUNDDOWN(M864-J864-N864-K864-0,-3))</f>
        <v/>
      </c>
      <c r="X864" s="18">
        <f>MAX(0,ROUNDDOWN(M864-J864-N864-K864-R864,-3))</f>
        <v/>
      </c>
      <c r="Y864" s="18">
        <f>IF(W864&lt;=0,0,ROUNDDOWN((W864*LOOKUP(W864,{0,1950001,3300001,6950001,9000001,18000001,40000001},{0.05,0.1,0.2,0.23,0.33,0.4,0.45})-LOOKUP(W864,{0,1950001,3300001,6950001,9000001,18000001,40000001},{0,97500,427500,636000,1536000,2796000,4796000}))*1.021,-2))</f>
        <v/>
      </c>
      <c r="Z864" s="18">
        <f>IF(X864&lt;=0,0,ROUNDDOWN((X864*LOOKUP(X864,{0,1950001,3300001,6950001,9000001,18000001,40000001},{0.05,0.1,0.2,0.23,0.33,0.4,0.45})-LOOKUP(X864,{0,1950001,3300001,6950001,9000001,18000001,40000001},{0,97500,427500,636000,1536000,2796000,4796000}))*1.021,-2))</f>
        <v/>
      </c>
      <c r="AA864" s="18">
        <f>MAX(0,ROUNDDOWN(M864-J864-430000-L864-0,-3))</f>
        <v/>
      </c>
      <c r="AB864" s="18">
        <f>MAX(0,ROUNDDOWN(M864-J864-430000-L864-V864,-3))</f>
        <v/>
      </c>
      <c r="AC864" s="18">
        <f>IF(M864&lt;=450000,0,MAX(0,ROUNDDOWN(AA864*0.06-MIN(50000,AA864)*0.03,-2))+MAX(0,ROUNDDOWN(AA864*0.04-MIN(50000,AA864)*0.02,-2)))</f>
        <v/>
      </c>
      <c r="AD864" s="18">
        <f>IF(M864&lt;=450000,0,MAX(0,ROUNDDOWN(AB864*0.06-MIN(50000,AB864)*0.03,-2))+MAX(0,ROUNDDOWN(AB864*0.04-MIN(50000,AB864)*0.02,-2)))</f>
        <v/>
      </c>
      <c r="AE864" s="18">
        <f>Y864-Z864</f>
        <v/>
      </c>
      <c r="AF864" s="18">
        <f>AC864-AD864</f>
        <v/>
      </c>
      <c r="AG864" s="18">
        <f>AE864+AF864</f>
        <v/>
      </c>
      <c r="AH864" s="20">
        <f>IF(W864&lt;=0,0,LOOKUP(W864,{0,1950001,3300001,6950001,9000001,18000001,40000001},{0.05,0.1,0.2,0.23,0.33,0.4,0.45}))</f>
        <v/>
      </c>
    </row>
    <row r="865">
      <c r="A865" t="inlineStr">
        <is>
          <t>1万円刻み 一般8万円</t>
        </is>
      </c>
      <c r="B865" s="18">
        <f>'4_1万円刻み'!$A$262</f>
        <v/>
      </c>
      <c r="C865" s="19" t="n">
        <v>2026</v>
      </c>
      <c r="D865" t="inlineStr">
        <is>
          <t>いいえ</t>
        </is>
      </c>
      <c r="E865" s="18" t="n">
        <v>80000</v>
      </c>
      <c r="F865" s="18" t="n">
        <v>0</v>
      </c>
      <c r="G865" s="18" t="n">
        <v>0</v>
      </c>
      <c r="H865" s="18" t="n">
        <v>0</v>
      </c>
      <c r="I865" s="18" t="n">
        <v>0</v>
      </c>
      <c r="J865" s="18">
        <f>ROUND(MIN(B865/12,650000)*12*0.0915+MIN(B865/12,1390000)*12*(0.0504+0)+B865*0.005,0)</f>
        <v/>
      </c>
      <c r="K865" s="18" t="n">
        <v>0</v>
      </c>
      <c r="L865" s="18" t="n">
        <v>0</v>
      </c>
      <c r="M865" s="18">
        <f>ROUND(IF(C865&gt;=2026,IF(B865&lt;741000,0,IF(B865&lt;2191000,B865-740000,IF(B865&lt;2193000,1451000,IF(B865&lt;2196000,1453000,IF(B865&lt;2200000,1456000,IF(B865&lt;3600000,ROUNDDOWN(B865/4,-3)*2.8-80000,IF(B865&lt;6600000,ROUNDDOWN(B865/4,-3)*3.2-440000,IF(B865&lt;8500000,ROUNDDOWN(B865*0.9,0)-1100000,B865-1950000)))))))),IF(B865&lt;651000,0,IF(B865&lt;1900000,B865-650000,IF(B865&lt;3600000,ROUNDDOWN(B865/4,-3)*2.8-80000,IF(B865&lt;6600000,ROUNDDOWN(B865/4,-3)*3.2-440000,IF(B865&lt;8500000,ROUNDDOWN(B865*0.9,0)-1100000,B865-1950000)))))),0)</f>
        <v/>
      </c>
      <c r="N865" s="18">
        <f>IF(M865&gt;23500000,NA(),IF(C865&gt;=2026,IF(M865&lt;=4890000,1040000,IF(M865&lt;=6550000,670000,620000)),IF(M865&lt;=1320000,950000,IF(M865&lt;=3360000,880000,IF(M865&lt;=4890000,680000,IF(M865&lt;=6550000,630000,580000))))))</f>
        <v/>
      </c>
      <c r="O865" s="18">
        <f>IF(F865&lt;=0,IF(AND(D865="はい",C865&gt;=2026,C865&lt;=2027),IF(E865&lt;=0,0,IF(E865&lt;=30000,E865,IF(E865&lt;=60000,ROUNDUP(E865/2,0)+15000,IF(E865&lt;=120000,ROUNDUP(E865/4,0)+30000,60000)))),IF(E865&lt;=0,0,IF(E865&lt;=20000,E865,IF(E865&lt;=40000,ROUNDUP(E865/2,0)+10000,IF(E865&lt;=80000,ROUNDUP(E865/4,0)+20000,40000))))),IF(E865&lt;=0,IF(F865&lt;=0,0,IF(F865&lt;=25000,F865,IF(F865&lt;=50000,ROUNDUP(F865/2,0)+12500,IF(F865&lt;=100000,ROUNDUP(F865/4,0)+25000,50000)))),MAX(IF(F865&lt;=0,0,IF(F865&lt;=25000,F865,IF(F865&lt;=50000,ROUNDUP(F865/2,0)+12500,IF(F865&lt;=100000,ROUNDUP(F865/4,0)+25000,50000)))),MIN(IF(AND(D865="はい",C865&gt;=2026,C865&lt;=2027),IF(E865&lt;=0,0,IF(E865&lt;=30000,E865,IF(E865&lt;=60000,ROUNDUP(E865/2,0)+15000,IF(E865&lt;=120000,ROUNDUP(E865/4,0)+30000,60000)))),IF(E865&lt;=0,0,IF(E865&lt;=20000,E865,IF(E865&lt;=40000,ROUNDUP(E865/2,0)+10000,IF(E865&lt;=80000,ROUNDUP(E865/4,0)+20000,40000)))))+IF(F865&lt;=0,0,IF(F865&lt;=25000,F865,IF(F865&lt;=50000,ROUNDUP(F865/2,0)+12500,IF(F865&lt;=100000,ROUNDUP(F865/4,0)+25000,50000)))),IF(AND(D865="はい",C865&gt;=2026,C865&lt;=2027),60000,40000)))))</f>
        <v/>
      </c>
      <c r="P865" s="18">
        <f>IF(G865&lt;=0,0,IF(G865&lt;=20000,G865,IF(G865&lt;=40000,ROUNDUP(G865/2,0)+10000,IF(G865&lt;=80000,ROUNDUP(G865/4,0)+20000,40000))))</f>
        <v/>
      </c>
      <c r="Q865" s="18">
        <f>IF(I865&lt;=0,IF(H865&lt;=0,0,IF(H865&lt;=20000,H865,IF(H865&lt;=40000,ROUNDUP(H865/2,0)+10000,IF(H865&lt;=80000,ROUNDUP(H865/4,0)+20000,40000)))),IF(H865&lt;=0,IF(I865&lt;=0,0,IF(I865&lt;=25000,I865,IF(I865&lt;=50000,ROUNDUP(I865/2,0)+12500,IF(I865&lt;=100000,ROUNDUP(I865/4,0)+25000,50000)))),MAX(IF(I865&lt;=0,0,IF(I865&lt;=25000,I865,IF(I865&lt;=50000,ROUNDUP(I865/2,0)+12500,IF(I865&lt;=100000,ROUNDUP(I865/4,0)+25000,50000)))),MIN(IF(H865&lt;=0,0,IF(H865&lt;=20000,H865,IF(H865&lt;=40000,ROUNDUP(H865/2,0)+10000,IF(H865&lt;=80000,ROUNDUP(H865/4,0)+20000,40000))))+IF(I865&lt;=0,0,IF(I865&lt;=25000,I865,IF(I865&lt;=50000,ROUNDUP(I865/2,0)+12500,IF(I865&lt;=100000,ROUNDUP(I865/4,0)+25000,50000)))),40000))))</f>
        <v/>
      </c>
      <c r="R865" s="18">
        <f>MIN(120000,O865+P865+Q865)</f>
        <v/>
      </c>
      <c r="S865" s="18">
        <f>IF(F865&lt;=0,IF(E865&lt;=0,0,IF(E865&lt;=12000,E865,IF(E865&lt;=32000,ROUNDUP(E865/2,0)+6000,IF(E865&lt;=56000,ROUNDUP(E865/4,0)+14000,28000)))),IF(E865&lt;=0,IF(F865&lt;=0,0,IF(F865&lt;=15000,F865,IF(F865&lt;=40000,ROUNDUP(F865/2,0)+7500,IF(F865&lt;=70000,ROUNDUP(F865/4,0)+17500,35000)))),MAX(IF(F865&lt;=0,0,IF(F865&lt;=15000,F865,IF(F865&lt;=40000,ROUNDUP(F865/2,0)+7500,IF(F865&lt;=70000,ROUNDUP(F865/4,0)+17500,35000)))),MIN(IF(E865&lt;=0,0,IF(E865&lt;=12000,E865,IF(E865&lt;=32000,ROUNDUP(E865/2,0)+6000,IF(E865&lt;=56000,ROUNDUP(E865/4,0)+14000,28000))))+IF(F865&lt;=0,0,IF(F865&lt;=15000,F865,IF(F865&lt;=40000,ROUNDUP(F865/2,0)+7500,IF(F865&lt;=70000,ROUNDUP(F865/4,0)+17500,35000)))),28000))))</f>
        <v/>
      </c>
      <c r="T865" s="18">
        <f>IF(G865&lt;=0,0,IF(G865&lt;=12000,G865,IF(G865&lt;=32000,ROUNDUP(G865/2,0)+6000,IF(G865&lt;=56000,ROUNDUP(G865/4,0)+14000,28000))))</f>
        <v/>
      </c>
      <c r="U865" s="18">
        <f>IF(I865&lt;=0,IF(H865&lt;=0,0,IF(H865&lt;=12000,H865,IF(H865&lt;=32000,ROUNDUP(H865/2,0)+6000,IF(H865&lt;=56000,ROUNDUP(H865/4,0)+14000,28000)))),IF(H865&lt;=0,IF(I865&lt;=0,0,IF(I865&lt;=15000,I865,IF(I865&lt;=40000,ROUNDUP(I865/2,0)+7500,IF(I865&lt;=70000,ROUNDUP(I865/4,0)+17500,35000)))),MAX(IF(I865&lt;=0,0,IF(I865&lt;=15000,I865,IF(I865&lt;=40000,ROUNDUP(I865/2,0)+7500,IF(I865&lt;=70000,ROUNDUP(I865/4,0)+17500,35000)))),MIN(IF(H865&lt;=0,0,IF(H865&lt;=12000,H865,IF(H865&lt;=32000,ROUNDUP(H865/2,0)+6000,IF(H865&lt;=56000,ROUNDUP(H865/4,0)+14000,28000))))+IF(I865&lt;=0,0,IF(I865&lt;=15000,I865,IF(I865&lt;=40000,ROUNDUP(I865/2,0)+7500,IF(I865&lt;=70000,ROUNDUP(I865/4,0)+17500,35000)))),28000))))</f>
        <v/>
      </c>
      <c r="V865" s="18">
        <f>MIN(70000,S865+T865+U865)</f>
        <v/>
      </c>
      <c r="W865" s="18">
        <f>MAX(0,ROUNDDOWN(M865-J865-N865-K865-0,-3))</f>
        <v/>
      </c>
      <c r="X865" s="18">
        <f>MAX(0,ROUNDDOWN(M865-J865-N865-K865-R865,-3))</f>
        <v/>
      </c>
      <c r="Y865" s="18">
        <f>IF(W865&lt;=0,0,ROUNDDOWN((W865*LOOKUP(W865,{0,1950001,3300001,6950001,9000001,18000001,40000001},{0.05,0.1,0.2,0.23,0.33,0.4,0.45})-LOOKUP(W865,{0,1950001,3300001,6950001,9000001,18000001,40000001},{0,97500,427500,636000,1536000,2796000,4796000}))*1.021,-2))</f>
        <v/>
      </c>
      <c r="Z865" s="18">
        <f>IF(X865&lt;=0,0,ROUNDDOWN((X865*LOOKUP(X865,{0,1950001,3300001,6950001,9000001,18000001,40000001},{0.05,0.1,0.2,0.23,0.33,0.4,0.45})-LOOKUP(X865,{0,1950001,3300001,6950001,9000001,18000001,40000001},{0,97500,427500,636000,1536000,2796000,4796000}))*1.021,-2))</f>
        <v/>
      </c>
      <c r="AA865" s="18">
        <f>MAX(0,ROUNDDOWN(M865-J865-430000-L865-0,-3))</f>
        <v/>
      </c>
      <c r="AB865" s="18">
        <f>MAX(0,ROUNDDOWN(M865-J865-430000-L865-V865,-3))</f>
        <v/>
      </c>
      <c r="AC865" s="18">
        <f>IF(M865&lt;=450000,0,MAX(0,ROUNDDOWN(AA865*0.06-MIN(50000,AA865)*0.03,-2))+MAX(0,ROUNDDOWN(AA865*0.04-MIN(50000,AA865)*0.02,-2)))</f>
        <v/>
      </c>
      <c r="AD865" s="18">
        <f>IF(M865&lt;=450000,0,MAX(0,ROUNDDOWN(AB865*0.06-MIN(50000,AB865)*0.03,-2))+MAX(0,ROUNDDOWN(AB865*0.04-MIN(50000,AB865)*0.02,-2)))</f>
        <v/>
      </c>
      <c r="AE865" s="18">
        <f>Y865-Z865</f>
        <v/>
      </c>
      <c r="AF865" s="18">
        <f>AC865-AD865</f>
        <v/>
      </c>
      <c r="AG865" s="18">
        <f>AE865+AF865</f>
        <v/>
      </c>
      <c r="AH865" s="20">
        <f>IF(W865&lt;=0,0,LOOKUP(W865,{0,1950001,3300001,6950001,9000001,18000001,40000001},{0.05,0.1,0.2,0.23,0.33,0.4,0.45}))</f>
        <v/>
      </c>
    </row>
    <row r="866">
      <c r="A866" t="inlineStr">
        <is>
          <t>1万円刻み 特例あり一般12万円</t>
        </is>
      </c>
      <c r="B866" s="18">
        <f>'4_1万円刻み'!$A$262</f>
        <v/>
      </c>
      <c r="C866" s="19" t="n">
        <v>2026</v>
      </c>
      <c r="D866" t="inlineStr">
        <is>
          <t>はい</t>
        </is>
      </c>
      <c r="E866" s="18" t="n">
        <v>120000</v>
      </c>
      <c r="F866" s="18" t="n">
        <v>0</v>
      </c>
      <c r="G866" s="18" t="n">
        <v>0</v>
      </c>
      <c r="H866" s="18" t="n">
        <v>0</v>
      </c>
      <c r="I866" s="18" t="n">
        <v>0</v>
      </c>
      <c r="J866" s="18">
        <f>ROUND(MIN(B866/12,650000)*12*0.0915+MIN(B866/12,1390000)*12*(0.0504+0)+B866*0.005,0)</f>
        <v/>
      </c>
      <c r="K866" s="18" t="n">
        <v>0</v>
      </c>
      <c r="L866" s="18" t="n">
        <v>0</v>
      </c>
      <c r="M866" s="18">
        <f>ROUND(IF(C866&gt;=2026,IF(B866&lt;741000,0,IF(B866&lt;2191000,B866-740000,IF(B866&lt;2193000,1451000,IF(B866&lt;2196000,1453000,IF(B866&lt;2200000,1456000,IF(B866&lt;3600000,ROUNDDOWN(B866/4,-3)*2.8-80000,IF(B866&lt;6600000,ROUNDDOWN(B866/4,-3)*3.2-440000,IF(B866&lt;8500000,ROUNDDOWN(B866*0.9,0)-1100000,B866-1950000)))))))),IF(B866&lt;651000,0,IF(B866&lt;1900000,B866-650000,IF(B866&lt;3600000,ROUNDDOWN(B866/4,-3)*2.8-80000,IF(B866&lt;6600000,ROUNDDOWN(B866/4,-3)*3.2-440000,IF(B866&lt;8500000,ROUNDDOWN(B866*0.9,0)-1100000,B866-1950000)))))),0)</f>
        <v/>
      </c>
      <c r="N866" s="18">
        <f>IF(M866&gt;23500000,NA(),IF(C866&gt;=2026,IF(M866&lt;=4890000,1040000,IF(M866&lt;=6550000,670000,620000)),IF(M866&lt;=1320000,950000,IF(M866&lt;=3360000,880000,IF(M866&lt;=4890000,680000,IF(M866&lt;=6550000,630000,580000))))))</f>
        <v/>
      </c>
      <c r="O866" s="18">
        <f>IF(F866&lt;=0,IF(AND(D866="はい",C866&gt;=2026,C866&lt;=2027),IF(E866&lt;=0,0,IF(E866&lt;=30000,E866,IF(E866&lt;=60000,ROUNDUP(E866/2,0)+15000,IF(E866&lt;=120000,ROUNDUP(E866/4,0)+30000,60000)))),IF(E866&lt;=0,0,IF(E866&lt;=20000,E866,IF(E866&lt;=40000,ROUNDUP(E866/2,0)+10000,IF(E866&lt;=80000,ROUNDUP(E866/4,0)+20000,40000))))),IF(E866&lt;=0,IF(F866&lt;=0,0,IF(F866&lt;=25000,F866,IF(F866&lt;=50000,ROUNDUP(F866/2,0)+12500,IF(F866&lt;=100000,ROUNDUP(F866/4,0)+25000,50000)))),MAX(IF(F866&lt;=0,0,IF(F866&lt;=25000,F866,IF(F866&lt;=50000,ROUNDUP(F866/2,0)+12500,IF(F866&lt;=100000,ROUNDUP(F866/4,0)+25000,50000)))),MIN(IF(AND(D866="はい",C866&gt;=2026,C866&lt;=2027),IF(E866&lt;=0,0,IF(E866&lt;=30000,E866,IF(E866&lt;=60000,ROUNDUP(E866/2,0)+15000,IF(E866&lt;=120000,ROUNDUP(E866/4,0)+30000,60000)))),IF(E866&lt;=0,0,IF(E866&lt;=20000,E866,IF(E866&lt;=40000,ROUNDUP(E866/2,0)+10000,IF(E866&lt;=80000,ROUNDUP(E866/4,0)+20000,40000)))))+IF(F866&lt;=0,0,IF(F866&lt;=25000,F866,IF(F866&lt;=50000,ROUNDUP(F866/2,0)+12500,IF(F866&lt;=100000,ROUNDUP(F866/4,0)+25000,50000)))),IF(AND(D866="はい",C866&gt;=2026,C866&lt;=2027),60000,40000)))))</f>
        <v/>
      </c>
      <c r="P866" s="18">
        <f>IF(G866&lt;=0,0,IF(G866&lt;=20000,G866,IF(G866&lt;=40000,ROUNDUP(G866/2,0)+10000,IF(G866&lt;=80000,ROUNDUP(G866/4,0)+20000,40000))))</f>
        <v/>
      </c>
      <c r="Q866" s="18">
        <f>IF(I866&lt;=0,IF(H866&lt;=0,0,IF(H866&lt;=20000,H866,IF(H866&lt;=40000,ROUNDUP(H866/2,0)+10000,IF(H866&lt;=80000,ROUNDUP(H866/4,0)+20000,40000)))),IF(H866&lt;=0,IF(I866&lt;=0,0,IF(I866&lt;=25000,I866,IF(I866&lt;=50000,ROUNDUP(I866/2,0)+12500,IF(I866&lt;=100000,ROUNDUP(I866/4,0)+25000,50000)))),MAX(IF(I866&lt;=0,0,IF(I866&lt;=25000,I866,IF(I866&lt;=50000,ROUNDUP(I866/2,0)+12500,IF(I866&lt;=100000,ROUNDUP(I866/4,0)+25000,50000)))),MIN(IF(H866&lt;=0,0,IF(H866&lt;=20000,H866,IF(H866&lt;=40000,ROUNDUP(H866/2,0)+10000,IF(H866&lt;=80000,ROUNDUP(H866/4,0)+20000,40000))))+IF(I866&lt;=0,0,IF(I866&lt;=25000,I866,IF(I866&lt;=50000,ROUNDUP(I866/2,0)+12500,IF(I866&lt;=100000,ROUNDUP(I866/4,0)+25000,50000)))),40000))))</f>
        <v/>
      </c>
      <c r="R866" s="18">
        <f>MIN(120000,O866+P866+Q866)</f>
        <v/>
      </c>
      <c r="S866" s="18">
        <f>IF(F866&lt;=0,IF(E866&lt;=0,0,IF(E866&lt;=12000,E866,IF(E866&lt;=32000,ROUNDUP(E866/2,0)+6000,IF(E866&lt;=56000,ROUNDUP(E866/4,0)+14000,28000)))),IF(E866&lt;=0,IF(F866&lt;=0,0,IF(F866&lt;=15000,F866,IF(F866&lt;=40000,ROUNDUP(F866/2,0)+7500,IF(F866&lt;=70000,ROUNDUP(F866/4,0)+17500,35000)))),MAX(IF(F866&lt;=0,0,IF(F866&lt;=15000,F866,IF(F866&lt;=40000,ROUNDUP(F866/2,0)+7500,IF(F866&lt;=70000,ROUNDUP(F866/4,0)+17500,35000)))),MIN(IF(E866&lt;=0,0,IF(E866&lt;=12000,E866,IF(E866&lt;=32000,ROUNDUP(E866/2,0)+6000,IF(E866&lt;=56000,ROUNDUP(E866/4,0)+14000,28000))))+IF(F866&lt;=0,0,IF(F866&lt;=15000,F866,IF(F866&lt;=40000,ROUNDUP(F866/2,0)+7500,IF(F866&lt;=70000,ROUNDUP(F866/4,0)+17500,35000)))),28000))))</f>
        <v/>
      </c>
      <c r="T866" s="18">
        <f>IF(G866&lt;=0,0,IF(G866&lt;=12000,G866,IF(G866&lt;=32000,ROUNDUP(G866/2,0)+6000,IF(G866&lt;=56000,ROUNDUP(G866/4,0)+14000,28000))))</f>
        <v/>
      </c>
      <c r="U866" s="18">
        <f>IF(I866&lt;=0,IF(H866&lt;=0,0,IF(H866&lt;=12000,H866,IF(H866&lt;=32000,ROUNDUP(H866/2,0)+6000,IF(H866&lt;=56000,ROUNDUP(H866/4,0)+14000,28000)))),IF(H866&lt;=0,IF(I866&lt;=0,0,IF(I866&lt;=15000,I866,IF(I866&lt;=40000,ROUNDUP(I866/2,0)+7500,IF(I866&lt;=70000,ROUNDUP(I866/4,0)+17500,35000)))),MAX(IF(I866&lt;=0,0,IF(I866&lt;=15000,I866,IF(I866&lt;=40000,ROUNDUP(I866/2,0)+7500,IF(I866&lt;=70000,ROUNDUP(I866/4,0)+17500,35000)))),MIN(IF(H866&lt;=0,0,IF(H866&lt;=12000,H866,IF(H866&lt;=32000,ROUNDUP(H866/2,0)+6000,IF(H866&lt;=56000,ROUNDUP(H866/4,0)+14000,28000))))+IF(I866&lt;=0,0,IF(I866&lt;=15000,I866,IF(I866&lt;=40000,ROUNDUP(I866/2,0)+7500,IF(I866&lt;=70000,ROUNDUP(I866/4,0)+17500,35000)))),28000))))</f>
        <v/>
      </c>
      <c r="V866" s="18">
        <f>MIN(70000,S866+T866+U866)</f>
        <v/>
      </c>
      <c r="W866" s="18">
        <f>MAX(0,ROUNDDOWN(M866-J866-N866-K866-0,-3))</f>
        <v/>
      </c>
      <c r="X866" s="18">
        <f>MAX(0,ROUNDDOWN(M866-J866-N866-K866-R866,-3))</f>
        <v/>
      </c>
      <c r="Y866" s="18">
        <f>IF(W866&lt;=0,0,ROUNDDOWN((W866*LOOKUP(W866,{0,1950001,3300001,6950001,9000001,18000001,40000001},{0.05,0.1,0.2,0.23,0.33,0.4,0.45})-LOOKUP(W866,{0,1950001,3300001,6950001,9000001,18000001,40000001},{0,97500,427500,636000,1536000,2796000,4796000}))*1.021,-2))</f>
        <v/>
      </c>
      <c r="Z866" s="18">
        <f>IF(X866&lt;=0,0,ROUNDDOWN((X866*LOOKUP(X866,{0,1950001,3300001,6950001,9000001,18000001,40000001},{0.05,0.1,0.2,0.23,0.33,0.4,0.45})-LOOKUP(X866,{0,1950001,3300001,6950001,9000001,18000001,40000001},{0,97500,427500,636000,1536000,2796000,4796000}))*1.021,-2))</f>
        <v/>
      </c>
      <c r="AA866" s="18">
        <f>MAX(0,ROUNDDOWN(M866-J866-430000-L866-0,-3))</f>
        <v/>
      </c>
      <c r="AB866" s="18">
        <f>MAX(0,ROUNDDOWN(M866-J866-430000-L866-V866,-3))</f>
        <v/>
      </c>
      <c r="AC866" s="18">
        <f>IF(M866&lt;=450000,0,MAX(0,ROUNDDOWN(AA866*0.06-MIN(50000,AA866)*0.03,-2))+MAX(0,ROUNDDOWN(AA866*0.04-MIN(50000,AA866)*0.02,-2)))</f>
        <v/>
      </c>
      <c r="AD866" s="18">
        <f>IF(M866&lt;=450000,0,MAX(0,ROUNDDOWN(AB866*0.06-MIN(50000,AB866)*0.03,-2))+MAX(0,ROUNDDOWN(AB866*0.04-MIN(50000,AB866)*0.02,-2)))</f>
        <v/>
      </c>
      <c r="AE866" s="18">
        <f>Y866-Z866</f>
        <v/>
      </c>
      <c r="AF866" s="18">
        <f>AC866-AD866</f>
        <v/>
      </c>
      <c r="AG866" s="18">
        <f>AE866+AF866</f>
        <v/>
      </c>
      <c r="AH866" s="20">
        <f>IF(W866&lt;=0,0,LOOKUP(W866,{0,1950001,3300001,6950001,9000001,18000001,40000001},{0.05,0.1,0.2,0.23,0.33,0.4,0.45}))</f>
        <v/>
      </c>
    </row>
    <row r="867">
      <c r="A867" t="inlineStr">
        <is>
          <t>1万円刻み 3区分8万円ずつ</t>
        </is>
      </c>
      <c r="B867" s="18">
        <f>'4_1万円刻み'!$A$263</f>
        <v/>
      </c>
      <c r="C867" s="19" t="n">
        <v>2026</v>
      </c>
      <c r="D867" t="inlineStr">
        <is>
          <t>いいえ</t>
        </is>
      </c>
      <c r="E867" s="18" t="n">
        <v>80000</v>
      </c>
      <c r="F867" s="18" t="n">
        <v>0</v>
      </c>
      <c r="G867" s="18" t="n">
        <v>80000</v>
      </c>
      <c r="H867" s="18" t="n">
        <v>80000</v>
      </c>
      <c r="I867" s="18" t="n">
        <v>0</v>
      </c>
      <c r="J867" s="18">
        <f>ROUND(MIN(B867/12,650000)*12*0.0915+MIN(B867/12,1390000)*12*(0.0504+0)+B867*0.005,0)</f>
        <v/>
      </c>
      <c r="K867" s="18" t="n">
        <v>0</v>
      </c>
      <c r="L867" s="18" t="n">
        <v>0</v>
      </c>
      <c r="M867" s="18">
        <f>ROUND(IF(C867&gt;=2026,IF(B867&lt;741000,0,IF(B867&lt;2191000,B867-740000,IF(B867&lt;2193000,1451000,IF(B867&lt;2196000,1453000,IF(B867&lt;2200000,1456000,IF(B867&lt;3600000,ROUNDDOWN(B867/4,-3)*2.8-80000,IF(B867&lt;6600000,ROUNDDOWN(B867/4,-3)*3.2-440000,IF(B867&lt;8500000,ROUNDDOWN(B867*0.9,0)-1100000,B867-1950000)))))))),IF(B867&lt;651000,0,IF(B867&lt;1900000,B867-650000,IF(B867&lt;3600000,ROUNDDOWN(B867/4,-3)*2.8-80000,IF(B867&lt;6600000,ROUNDDOWN(B867/4,-3)*3.2-440000,IF(B867&lt;8500000,ROUNDDOWN(B867*0.9,0)-1100000,B867-1950000)))))),0)</f>
        <v/>
      </c>
      <c r="N867" s="18">
        <f>IF(M867&gt;23500000,NA(),IF(C867&gt;=2026,IF(M867&lt;=4890000,1040000,IF(M867&lt;=6550000,670000,620000)),IF(M867&lt;=1320000,950000,IF(M867&lt;=3360000,880000,IF(M867&lt;=4890000,680000,IF(M867&lt;=6550000,630000,580000))))))</f>
        <v/>
      </c>
      <c r="O867" s="18">
        <f>IF(F867&lt;=0,IF(AND(D867="はい",C867&gt;=2026,C867&lt;=2027),IF(E867&lt;=0,0,IF(E867&lt;=30000,E867,IF(E867&lt;=60000,ROUNDUP(E867/2,0)+15000,IF(E867&lt;=120000,ROUNDUP(E867/4,0)+30000,60000)))),IF(E867&lt;=0,0,IF(E867&lt;=20000,E867,IF(E867&lt;=40000,ROUNDUP(E867/2,0)+10000,IF(E867&lt;=80000,ROUNDUP(E867/4,0)+20000,40000))))),IF(E867&lt;=0,IF(F867&lt;=0,0,IF(F867&lt;=25000,F867,IF(F867&lt;=50000,ROUNDUP(F867/2,0)+12500,IF(F867&lt;=100000,ROUNDUP(F867/4,0)+25000,50000)))),MAX(IF(F867&lt;=0,0,IF(F867&lt;=25000,F867,IF(F867&lt;=50000,ROUNDUP(F867/2,0)+12500,IF(F867&lt;=100000,ROUNDUP(F867/4,0)+25000,50000)))),MIN(IF(AND(D867="はい",C867&gt;=2026,C867&lt;=2027),IF(E867&lt;=0,0,IF(E867&lt;=30000,E867,IF(E867&lt;=60000,ROUNDUP(E867/2,0)+15000,IF(E867&lt;=120000,ROUNDUP(E867/4,0)+30000,60000)))),IF(E867&lt;=0,0,IF(E867&lt;=20000,E867,IF(E867&lt;=40000,ROUNDUP(E867/2,0)+10000,IF(E867&lt;=80000,ROUNDUP(E867/4,0)+20000,40000)))))+IF(F867&lt;=0,0,IF(F867&lt;=25000,F867,IF(F867&lt;=50000,ROUNDUP(F867/2,0)+12500,IF(F867&lt;=100000,ROUNDUP(F867/4,0)+25000,50000)))),IF(AND(D867="はい",C867&gt;=2026,C867&lt;=2027),60000,40000)))))</f>
        <v/>
      </c>
      <c r="P867" s="18">
        <f>IF(G867&lt;=0,0,IF(G867&lt;=20000,G867,IF(G867&lt;=40000,ROUNDUP(G867/2,0)+10000,IF(G867&lt;=80000,ROUNDUP(G867/4,0)+20000,40000))))</f>
        <v/>
      </c>
      <c r="Q867" s="18">
        <f>IF(I867&lt;=0,IF(H867&lt;=0,0,IF(H867&lt;=20000,H867,IF(H867&lt;=40000,ROUNDUP(H867/2,0)+10000,IF(H867&lt;=80000,ROUNDUP(H867/4,0)+20000,40000)))),IF(H867&lt;=0,IF(I867&lt;=0,0,IF(I867&lt;=25000,I867,IF(I867&lt;=50000,ROUNDUP(I867/2,0)+12500,IF(I867&lt;=100000,ROUNDUP(I867/4,0)+25000,50000)))),MAX(IF(I867&lt;=0,0,IF(I867&lt;=25000,I867,IF(I867&lt;=50000,ROUNDUP(I867/2,0)+12500,IF(I867&lt;=100000,ROUNDUP(I867/4,0)+25000,50000)))),MIN(IF(H867&lt;=0,0,IF(H867&lt;=20000,H867,IF(H867&lt;=40000,ROUNDUP(H867/2,0)+10000,IF(H867&lt;=80000,ROUNDUP(H867/4,0)+20000,40000))))+IF(I867&lt;=0,0,IF(I867&lt;=25000,I867,IF(I867&lt;=50000,ROUNDUP(I867/2,0)+12500,IF(I867&lt;=100000,ROUNDUP(I867/4,0)+25000,50000)))),40000))))</f>
        <v/>
      </c>
      <c r="R867" s="18">
        <f>MIN(120000,O867+P867+Q867)</f>
        <v/>
      </c>
      <c r="S867" s="18">
        <f>IF(F867&lt;=0,IF(E867&lt;=0,0,IF(E867&lt;=12000,E867,IF(E867&lt;=32000,ROUNDUP(E867/2,0)+6000,IF(E867&lt;=56000,ROUNDUP(E867/4,0)+14000,28000)))),IF(E867&lt;=0,IF(F867&lt;=0,0,IF(F867&lt;=15000,F867,IF(F867&lt;=40000,ROUNDUP(F867/2,0)+7500,IF(F867&lt;=70000,ROUNDUP(F867/4,0)+17500,35000)))),MAX(IF(F867&lt;=0,0,IF(F867&lt;=15000,F867,IF(F867&lt;=40000,ROUNDUP(F867/2,0)+7500,IF(F867&lt;=70000,ROUNDUP(F867/4,0)+17500,35000)))),MIN(IF(E867&lt;=0,0,IF(E867&lt;=12000,E867,IF(E867&lt;=32000,ROUNDUP(E867/2,0)+6000,IF(E867&lt;=56000,ROUNDUP(E867/4,0)+14000,28000))))+IF(F867&lt;=0,0,IF(F867&lt;=15000,F867,IF(F867&lt;=40000,ROUNDUP(F867/2,0)+7500,IF(F867&lt;=70000,ROUNDUP(F867/4,0)+17500,35000)))),28000))))</f>
        <v/>
      </c>
      <c r="T867" s="18">
        <f>IF(G867&lt;=0,0,IF(G867&lt;=12000,G867,IF(G867&lt;=32000,ROUNDUP(G867/2,0)+6000,IF(G867&lt;=56000,ROUNDUP(G867/4,0)+14000,28000))))</f>
        <v/>
      </c>
      <c r="U867" s="18">
        <f>IF(I867&lt;=0,IF(H867&lt;=0,0,IF(H867&lt;=12000,H867,IF(H867&lt;=32000,ROUNDUP(H867/2,0)+6000,IF(H867&lt;=56000,ROUNDUP(H867/4,0)+14000,28000)))),IF(H867&lt;=0,IF(I867&lt;=0,0,IF(I867&lt;=15000,I867,IF(I867&lt;=40000,ROUNDUP(I867/2,0)+7500,IF(I867&lt;=70000,ROUNDUP(I867/4,0)+17500,35000)))),MAX(IF(I867&lt;=0,0,IF(I867&lt;=15000,I867,IF(I867&lt;=40000,ROUNDUP(I867/2,0)+7500,IF(I867&lt;=70000,ROUNDUP(I867/4,0)+17500,35000)))),MIN(IF(H867&lt;=0,0,IF(H867&lt;=12000,H867,IF(H867&lt;=32000,ROUNDUP(H867/2,0)+6000,IF(H867&lt;=56000,ROUNDUP(H867/4,0)+14000,28000))))+IF(I867&lt;=0,0,IF(I867&lt;=15000,I867,IF(I867&lt;=40000,ROUNDUP(I867/2,0)+7500,IF(I867&lt;=70000,ROUNDUP(I867/4,0)+17500,35000)))),28000))))</f>
        <v/>
      </c>
      <c r="V867" s="18">
        <f>MIN(70000,S867+T867+U867)</f>
        <v/>
      </c>
      <c r="W867" s="18">
        <f>MAX(0,ROUNDDOWN(M867-J867-N867-K867-0,-3))</f>
        <v/>
      </c>
      <c r="X867" s="18">
        <f>MAX(0,ROUNDDOWN(M867-J867-N867-K867-R867,-3))</f>
        <v/>
      </c>
      <c r="Y867" s="18">
        <f>IF(W867&lt;=0,0,ROUNDDOWN((W867*LOOKUP(W867,{0,1950001,3300001,6950001,9000001,18000001,40000001},{0.05,0.1,0.2,0.23,0.33,0.4,0.45})-LOOKUP(W867,{0,1950001,3300001,6950001,9000001,18000001,40000001},{0,97500,427500,636000,1536000,2796000,4796000}))*1.021,-2))</f>
        <v/>
      </c>
      <c r="Z867" s="18">
        <f>IF(X867&lt;=0,0,ROUNDDOWN((X867*LOOKUP(X867,{0,1950001,3300001,6950001,9000001,18000001,40000001},{0.05,0.1,0.2,0.23,0.33,0.4,0.45})-LOOKUP(X867,{0,1950001,3300001,6950001,9000001,18000001,40000001},{0,97500,427500,636000,1536000,2796000,4796000}))*1.021,-2))</f>
        <v/>
      </c>
      <c r="AA867" s="18">
        <f>MAX(0,ROUNDDOWN(M867-J867-430000-L867-0,-3))</f>
        <v/>
      </c>
      <c r="AB867" s="18">
        <f>MAX(0,ROUNDDOWN(M867-J867-430000-L867-V867,-3))</f>
        <v/>
      </c>
      <c r="AC867" s="18">
        <f>IF(M867&lt;=450000,0,MAX(0,ROUNDDOWN(AA867*0.06-MIN(50000,AA867)*0.03,-2))+MAX(0,ROUNDDOWN(AA867*0.04-MIN(50000,AA867)*0.02,-2)))</f>
        <v/>
      </c>
      <c r="AD867" s="18">
        <f>IF(M867&lt;=450000,0,MAX(0,ROUNDDOWN(AB867*0.06-MIN(50000,AB867)*0.03,-2))+MAX(0,ROUNDDOWN(AB867*0.04-MIN(50000,AB867)*0.02,-2)))</f>
        <v/>
      </c>
      <c r="AE867" s="18">
        <f>Y867-Z867</f>
        <v/>
      </c>
      <c r="AF867" s="18">
        <f>AC867-AD867</f>
        <v/>
      </c>
      <c r="AG867" s="18">
        <f>AE867+AF867</f>
        <v/>
      </c>
      <c r="AH867" s="20">
        <f>IF(W867&lt;=0,0,LOOKUP(W867,{0,1950001,3300001,6950001,9000001,18000001,40000001},{0.05,0.1,0.2,0.23,0.33,0.4,0.45}))</f>
        <v/>
      </c>
    </row>
    <row r="868">
      <c r="A868" t="inlineStr">
        <is>
          <t>1万円刻み 一般8万円</t>
        </is>
      </c>
      <c r="B868" s="18">
        <f>'4_1万円刻み'!$A$263</f>
        <v/>
      </c>
      <c r="C868" s="19" t="n">
        <v>2026</v>
      </c>
      <c r="D868" t="inlineStr">
        <is>
          <t>いいえ</t>
        </is>
      </c>
      <c r="E868" s="18" t="n">
        <v>80000</v>
      </c>
      <c r="F868" s="18" t="n">
        <v>0</v>
      </c>
      <c r="G868" s="18" t="n">
        <v>0</v>
      </c>
      <c r="H868" s="18" t="n">
        <v>0</v>
      </c>
      <c r="I868" s="18" t="n">
        <v>0</v>
      </c>
      <c r="J868" s="18">
        <f>ROUND(MIN(B868/12,650000)*12*0.0915+MIN(B868/12,1390000)*12*(0.0504+0)+B868*0.005,0)</f>
        <v/>
      </c>
      <c r="K868" s="18" t="n">
        <v>0</v>
      </c>
      <c r="L868" s="18" t="n">
        <v>0</v>
      </c>
      <c r="M868" s="18">
        <f>ROUND(IF(C868&gt;=2026,IF(B868&lt;741000,0,IF(B868&lt;2191000,B868-740000,IF(B868&lt;2193000,1451000,IF(B868&lt;2196000,1453000,IF(B868&lt;2200000,1456000,IF(B868&lt;3600000,ROUNDDOWN(B868/4,-3)*2.8-80000,IF(B868&lt;6600000,ROUNDDOWN(B868/4,-3)*3.2-440000,IF(B868&lt;8500000,ROUNDDOWN(B868*0.9,0)-1100000,B868-1950000)))))))),IF(B868&lt;651000,0,IF(B868&lt;1900000,B868-650000,IF(B868&lt;3600000,ROUNDDOWN(B868/4,-3)*2.8-80000,IF(B868&lt;6600000,ROUNDDOWN(B868/4,-3)*3.2-440000,IF(B868&lt;8500000,ROUNDDOWN(B868*0.9,0)-1100000,B868-1950000)))))),0)</f>
        <v/>
      </c>
      <c r="N868" s="18">
        <f>IF(M868&gt;23500000,NA(),IF(C868&gt;=2026,IF(M868&lt;=4890000,1040000,IF(M868&lt;=6550000,670000,620000)),IF(M868&lt;=1320000,950000,IF(M868&lt;=3360000,880000,IF(M868&lt;=4890000,680000,IF(M868&lt;=6550000,630000,580000))))))</f>
        <v/>
      </c>
      <c r="O868" s="18">
        <f>IF(F868&lt;=0,IF(AND(D868="はい",C868&gt;=2026,C868&lt;=2027),IF(E868&lt;=0,0,IF(E868&lt;=30000,E868,IF(E868&lt;=60000,ROUNDUP(E868/2,0)+15000,IF(E868&lt;=120000,ROUNDUP(E868/4,0)+30000,60000)))),IF(E868&lt;=0,0,IF(E868&lt;=20000,E868,IF(E868&lt;=40000,ROUNDUP(E868/2,0)+10000,IF(E868&lt;=80000,ROUNDUP(E868/4,0)+20000,40000))))),IF(E868&lt;=0,IF(F868&lt;=0,0,IF(F868&lt;=25000,F868,IF(F868&lt;=50000,ROUNDUP(F868/2,0)+12500,IF(F868&lt;=100000,ROUNDUP(F868/4,0)+25000,50000)))),MAX(IF(F868&lt;=0,0,IF(F868&lt;=25000,F868,IF(F868&lt;=50000,ROUNDUP(F868/2,0)+12500,IF(F868&lt;=100000,ROUNDUP(F868/4,0)+25000,50000)))),MIN(IF(AND(D868="はい",C868&gt;=2026,C868&lt;=2027),IF(E868&lt;=0,0,IF(E868&lt;=30000,E868,IF(E868&lt;=60000,ROUNDUP(E868/2,0)+15000,IF(E868&lt;=120000,ROUNDUP(E868/4,0)+30000,60000)))),IF(E868&lt;=0,0,IF(E868&lt;=20000,E868,IF(E868&lt;=40000,ROUNDUP(E868/2,0)+10000,IF(E868&lt;=80000,ROUNDUP(E868/4,0)+20000,40000)))))+IF(F868&lt;=0,0,IF(F868&lt;=25000,F868,IF(F868&lt;=50000,ROUNDUP(F868/2,0)+12500,IF(F868&lt;=100000,ROUNDUP(F868/4,0)+25000,50000)))),IF(AND(D868="はい",C868&gt;=2026,C868&lt;=2027),60000,40000)))))</f>
        <v/>
      </c>
      <c r="P868" s="18">
        <f>IF(G868&lt;=0,0,IF(G868&lt;=20000,G868,IF(G868&lt;=40000,ROUNDUP(G868/2,0)+10000,IF(G868&lt;=80000,ROUNDUP(G868/4,0)+20000,40000))))</f>
        <v/>
      </c>
      <c r="Q868" s="18">
        <f>IF(I868&lt;=0,IF(H868&lt;=0,0,IF(H868&lt;=20000,H868,IF(H868&lt;=40000,ROUNDUP(H868/2,0)+10000,IF(H868&lt;=80000,ROUNDUP(H868/4,0)+20000,40000)))),IF(H868&lt;=0,IF(I868&lt;=0,0,IF(I868&lt;=25000,I868,IF(I868&lt;=50000,ROUNDUP(I868/2,0)+12500,IF(I868&lt;=100000,ROUNDUP(I868/4,0)+25000,50000)))),MAX(IF(I868&lt;=0,0,IF(I868&lt;=25000,I868,IF(I868&lt;=50000,ROUNDUP(I868/2,0)+12500,IF(I868&lt;=100000,ROUNDUP(I868/4,0)+25000,50000)))),MIN(IF(H868&lt;=0,0,IF(H868&lt;=20000,H868,IF(H868&lt;=40000,ROUNDUP(H868/2,0)+10000,IF(H868&lt;=80000,ROUNDUP(H868/4,0)+20000,40000))))+IF(I868&lt;=0,0,IF(I868&lt;=25000,I868,IF(I868&lt;=50000,ROUNDUP(I868/2,0)+12500,IF(I868&lt;=100000,ROUNDUP(I868/4,0)+25000,50000)))),40000))))</f>
        <v/>
      </c>
      <c r="R868" s="18">
        <f>MIN(120000,O868+P868+Q868)</f>
        <v/>
      </c>
      <c r="S868" s="18">
        <f>IF(F868&lt;=0,IF(E868&lt;=0,0,IF(E868&lt;=12000,E868,IF(E868&lt;=32000,ROUNDUP(E868/2,0)+6000,IF(E868&lt;=56000,ROUNDUP(E868/4,0)+14000,28000)))),IF(E868&lt;=0,IF(F868&lt;=0,0,IF(F868&lt;=15000,F868,IF(F868&lt;=40000,ROUNDUP(F868/2,0)+7500,IF(F868&lt;=70000,ROUNDUP(F868/4,0)+17500,35000)))),MAX(IF(F868&lt;=0,0,IF(F868&lt;=15000,F868,IF(F868&lt;=40000,ROUNDUP(F868/2,0)+7500,IF(F868&lt;=70000,ROUNDUP(F868/4,0)+17500,35000)))),MIN(IF(E868&lt;=0,0,IF(E868&lt;=12000,E868,IF(E868&lt;=32000,ROUNDUP(E868/2,0)+6000,IF(E868&lt;=56000,ROUNDUP(E868/4,0)+14000,28000))))+IF(F868&lt;=0,0,IF(F868&lt;=15000,F868,IF(F868&lt;=40000,ROUNDUP(F868/2,0)+7500,IF(F868&lt;=70000,ROUNDUP(F868/4,0)+17500,35000)))),28000))))</f>
        <v/>
      </c>
      <c r="T868" s="18">
        <f>IF(G868&lt;=0,0,IF(G868&lt;=12000,G868,IF(G868&lt;=32000,ROUNDUP(G868/2,0)+6000,IF(G868&lt;=56000,ROUNDUP(G868/4,0)+14000,28000))))</f>
        <v/>
      </c>
      <c r="U868" s="18">
        <f>IF(I868&lt;=0,IF(H868&lt;=0,0,IF(H868&lt;=12000,H868,IF(H868&lt;=32000,ROUNDUP(H868/2,0)+6000,IF(H868&lt;=56000,ROUNDUP(H868/4,0)+14000,28000)))),IF(H868&lt;=0,IF(I868&lt;=0,0,IF(I868&lt;=15000,I868,IF(I868&lt;=40000,ROUNDUP(I868/2,0)+7500,IF(I868&lt;=70000,ROUNDUP(I868/4,0)+17500,35000)))),MAX(IF(I868&lt;=0,0,IF(I868&lt;=15000,I868,IF(I868&lt;=40000,ROUNDUP(I868/2,0)+7500,IF(I868&lt;=70000,ROUNDUP(I868/4,0)+17500,35000)))),MIN(IF(H868&lt;=0,0,IF(H868&lt;=12000,H868,IF(H868&lt;=32000,ROUNDUP(H868/2,0)+6000,IF(H868&lt;=56000,ROUNDUP(H868/4,0)+14000,28000))))+IF(I868&lt;=0,0,IF(I868&lt;=15000,I868,IF(I868&lt;=40000,ROUNDUP(I868/2,0)+7500,IF(I868&lt;=70000,ROUNDUP(I868/4,0)+17500,35000)))),28000))))</f>
        <v/>
      </c>
      <c r="V868" s="18">
        <f>MIN(70000,S868+T868+U868)</f>
        <v/>
      </c>
      <c r="W868" s="18">
        <f>MAX(0,ROUNDDOWN(M868-J868-N868-K868-0,-3))</f>
        <v/>
      </c>
      <c r="X868" s="18">
        <f>MAX(0,ROUNDDOWN(M868-J868-N868-K868-R868,-3))</f>
        <v/>
      </c>
      <c r="Y868" s="18">
        <f>IF(W868&lt;=0,0,ROUNDDOWN((W868*LOOKUP(W868,{0,1950001,3300001,6950001,9000001,18000001,40000001},{0.05,0.1,0.2,0.23,0.33,0.4,0.45})-LOOKUP(W868,{0,1950001,3300001,6950001,9000001,18000001,40000001},{0,97500,427500,636000,1536000,2796000,4796000}))*1.021,-2))</f>
        <v/>
      </c>
      <c r="Z868" s="18">
        <f>IF(X868&lt;=0,0,ROUNDDOWN((X868*LOOKUP(X868,{0,1950001,3300001,6950001,9000001,18000001,40000001},{0.05,0.1,0.2,0.23,0.33,0.4,0.45})-LOOKUP(X868,{0,1950001,3300001,6950001,9000001,18000001,40000001},{0,97500,427500,636000,1536000,2796000,4796000}))*1.021,-2))</f>
        <v/>
      </c>
      <c r="AA868" s="18">
        <f>MAX(0,ROUNDDOWN(M868-J868-430000-L868-0,-3))</f>
        <v/>
      </c>
      <c r="AB868" s="18">
        <f>MAX(0,ROUNDDOWN(M868-J868-430000-L868-V868,-3))</f>
        <v/>
      </c>
      <c r="AC868" s="18">
        <f>IF(M868&lt;=450000,0,MAX(0,ROUNDDOWN(AA868*0.06-MIN(50000,AA868)*0.03,-2))+MAX(0,ROUNDDOWN(AA868*0.04-MIN(50000,AA868)*0.02,-2)))</f>
        <v/>
      </c>
      <c r="AD868" s="18">
        <f>IF(M868&lt;=450000,0,MAX(0,ROUNDDOWN(AB868*0.06-MIN(50000,AB868)*0.03,-2))+MAX(0,ROUNDDOWN(AB868*0.04-MIN(50000,AB868)*0.02,-2)))</f>
        <v/>
      </c>
      <c r="AE868" s="18">
        <f>Y868-Z868</f>
        <v/>
      </c>
      <c r="AF868" s="18">
        <f>AC868-AD868</f>
        <v/>
      </c>
      <c r="AG868" s="18">
        <f>AE868+AF868</f>
        <v/>
      </c>
      <c r="AH868" s="20">
        <f>IF(W868&lt;=0,0,LOOKUP(W868,{0,1950001,3300001,6950001,9000001,18000001,40000001},{0.05,0.1,0.2,0.23,0.33,0.4,0.45}))</f>
        <v/>
      </c>
    </row>
    <row r="869">
      <c r="A869" t="inlineStr">
        <is>
          <t>1万円刻み 特例あり一般12万円</t>
        </is>
      </c>
      <c r="B869" s="18">
        <f>'4_1万円刻み'!$A$263</f>
        <v/>
      </c>
      <c r="C869" s="19" t="n">
        <v>2026</v>
      </c>
      <c r="D869" t="inlineStr">
        <is>
          <t>はい</t>
        </is>
      </c>
      <c r="E869" s="18" t="n">
        <v>120000</v>
      </c>
      <c r="F869" s="18" t="n">
        <v>0</v>
      </c>
      <c r="G869" s="18" t="n">
        <v>0</v>
      </c>
      <c r="H869" s="18" t="n">
        <v>0</v>
      </c>
      <c r="I869" s="18" t="n">
        <v>0</v>
      </c>
      <c r="J869" s="18">
        <f>ROUND(MIN(B869/12,650000)*12*0.0915+MIN(B869/12,1390000)*12*(0.0504+0)+B869*0.005,0)</f>
        <v/>
      </c>
      <c r="K869" s="18" t="n">
        <v>0</v>
      </c>
      <c r="L869" s="18" t="n">
        <v>0</v>
      </c>
      <c r="M869" s="18">
        <f>ROUND(IF(C869&gt;=2026,IF(B869&lt;741000,0,IF(B869&lt;2191000,B869-740000,IF(B869&lt;2193000,1451000,IF(B869&lt;2196000,1453000,IF(B869&lt;2200000,1456000,IF(B869&lt;3600000,ROUNDDOWN(B869/4,-3)*2.8-80000,IF(B869&lt;6600000,ROUNDDOWN(B869/4,-3)*3.2-440000,IF(B869&lt;8500000,ROUNDDOWN(B869*0.9,0)-1100000,B869-1950000)))))))),IF(B869&lt;651000,0,IF(B869&lt;1900000,B869-650000,IF(B869&lt;3600000,ROUNDDOWN(B869/4,-3)*2.8-80000,IF(B869&lt;6600000,ROUNDDOWN(B869/4,-3)*3.2-440000,IF(B869&lt;8500000,ROUNDDOWN(B869*0.9,0)-1100000,B869-1950000)))))),0)</f>
        <v/>
      </c>
      <c r="N869" s="18">
        <f>IF(M869&gt;23500000,NA(),IF(C869&gt;=2026,IF(M869&lt;=4890000,1040000,IF(M869&lt;=6550000,670000,620000)),IF(M869&lt;=1320000,950000,IF(M869&lt;=3360000,880000,IF(M869&lt;=4890000,680000,IF(M869&lt;=6550000,630000,580000))))))</f>
        <v/>
      </c>
      <c r="O869" s="18">
        <f>IF(F869&lt;=0,IF(AND(D869="はい",C869&gt;=2026,C869&lt;=2027),IF(E869&lt;=0,0,IF(E869&lt;=30000,E869,IF(E869&lt;=60000,ROUNDUP(E869/2,0)+15000,IF(E869&lt;=120000,ROUNDUP(E869/4,0)+30000,60000)))),IF(E869&lt;=0,0,IF(E869&lt;=20000,E869,IF(E869&lt;=40000,ROUNDUP(E869/2,0)+10000,IF(E869&lt;=80000,ROUNDUP(E869/4,0)+20000,40000))))),IF(E869&lt;=0,IF(F869&lt;=0,0,IF(F869&lt;=25000,F869,IF(F869&lt;=50000,ROUNDUP(F869/2,0)+12500,IF(F869&lt;=100000,ROUNDUP(F869/4,0)+25000,50000)))),MAX(IF(F869&lt;=0,0,IF(F869&lt;=25000,F869,IF(F869&lt;=50000,ROUNDUP(F869/2,0)+12500,IF(F869&lt;=100000,ROUNDUP(F869/4,0)+25000,50000)))),MIN(IF(AND(D869="はい",C869&gt;=2026,C869&lt;=2027),IF(E869&lt;=0,0,IF(E869&lt;=30000,E869,IF(E869&lt;=60000,ROUNDUP(E869/2,0)+15000,IF(E869&lt;=120000,ROUNDUP(E869/4,0)+30000,60000)))),IF(E869&lt;=0,0,IF(E869&lt;=20000,E869,IF(E869&lt;=40000,ROUNDUP(E869/2,0)+10000,IF(E869&lt;=80000,ROUNDUP(E869/4,0)+20000,40000)))))+IF(F869&lt;=0,0,IF(F869&lt;=25000,F869,IF(F869&lt;=50000,ROUNDUP(F869/2,0)+12500,IF(F869&lt;=100000,ROUNDUP(F869/4,0)+25000,50000)))),IF(AND(D869="はい",C869&gt;=2026,C869&lt;=2027),60000,40000)))))</f>
        <v/>
      </c>
      <c r="P869" s="18">
        <f>IF(G869&lt;=0,0,IF(G869&lt;=20000,G869,IF(G869&lt;=40000,ROUNDUP(G869/2,0)+10000,IF(G869&lt;=80000,ROUNDUP(G869/4,0)+20000,40000))))</f>
        <v/>
      </c>
      <c r="Q869" s="18">
        <f>IF(I869&lt;=0,IF(H869&lt;=0,0,IF(H869&lt;=20000,H869,IF(H869&lt;=40000,ROUNDUP(H869/2,0)+10000,IF(H869&lt;=80000,ROUNDUP(H869/4,0)+20000,40000)))),IF(H869&lt;=0,IF(I869&lt;=0,0,IF(I869&lt;=25000,I869,IF(I869&lt;=50000,ROUNDUP(I869/2,0)+12500,IF(I869&lt;=100000,ROUNDUP(I869/4,0)+25000,50000)))),MAX(IF(I869&lt;=0,0,IF(I869&lt;=25000,I869,IF(I869&lt;=50000,ROUNDUP(I869/2,0)+12500,IF(I869&lt;=100000,ROUNDUP(I869/4,0)+25000,50000)))),MIN(IF(H869&lt;=0,0,IF(H869&lt;=20000,H869,IF(H869&lt;=40000,ROUNDUP(H869/2,0)+10000,IF(H869&lt;=80000,ROUNDUP(H869/4,0)+20000,40000))))+IF(I869&lt;=0,0,IF(I869&lt;=25000,I869,IF(I869&lt;=50000,ROUNDUP(I869/2,0)+12500,IF(I869&lt;=100000,ROUNDUP(I869/4,0)+25000,50000)))),40000))))</f>
        <v/>
      </c>
      <c r="R869" s="18">
        <f>MIN(120000,O869+P869+Q869)</f>
        <v/>
      </c>
      <c r="S869" s="18">
        <f>IF(F869&lt;=0,IF(E869&lt;=0,0,IF(E869&lt;=12000,E869,IF(E869&lt;=32000,ROUNDUP(E869/2,0)+6000,IF(E869&lt;=56000,ROUNDUP(E869/4,0)+14000,28000)))),IF(E869&lt;=0,IF(F869&lt;=0,0,IF(F869&lt;=15000,F869,IF(F869&lt;=40000,ROUNDUP(F869/2,0)+7500,IF(F869&lt;=70000,ROUNDUP(F869/4,0)+17500,35000)))),MAX(IF(F869&lt;=0,0,IF(F869&lt;=15000,F869,IF(F869&lt;=40000,ROUNDUP(F869/2,0)+7500,IF(F869&lt;=70000,ROUNDUP(F869/4,0)+17500,35000)))),MIN(IF(E869&lt;=0,0,IF(E869&lt;=12000,E869,IF(E869&lt;=32000,ROUNDUP(E869/2,0)+6000,IF(E869&lt;=56000,ROUNDUP(E869/4,0)+14000,28000))))+IF(F869&lt;=0,0,IF(F869&lt;=15000,F869,IF(F869&lt;=40000,ROUNDUP(F869/2,0)+7500,IF(F869&lt;=70000,ROUNDUP(F869/4,0)+17500,35000)))),28000))))</f>
        <v/>
      </c>
      <c r="T869" s="18">
        <f>IF(G869&lt;=0,0,IF(G869&lt;=12000,G869,IF(G869&lt;=32000,ROUNDUP(G869/2,0)+6000,IF(G869&lt;=56000,ROUNDUP(G869/4,0)+14000,28000))))</f>
        <v/>
      </c>
      <c r="U869" s="18">
        <f>IF(I869&lt;=0,IF(H869&lt;=0,0,IF(H869&lt;=12000,H869,IF(H869&lt;=32000,ROUNDUP(H869/2,0)+6000,IF(H869&lt;=56000,ROUNDUP(H869/4,0)+14000,28000)))),IF(H869&lt;=0,IF(I869&lt;=0,0,IF(I869&lt;=15000,I869,IF(I869&lt;=40000,ROUNDUP(I869/2,0)+7500,IF(I869&lt;=70000,ROUNDUP(I869/4,0)+17500,35000)))),MAX(IF(I869&lt;=0,0,IF(I869&lt;=15000,I869,IF(I869&lt;=40000,ROUNDUP(I869/2,0)+7500,IF(I869&lt;=70000,ROUNDUP(I869/4,0)+17500,35000)))),MIN(IF(H869&lt;=0,0,IF(H869&lt;=12000,H869,IF(H869&lt;=32000,ROUNDUP(H869/2,0)+6000,IF(H869&lt;=56000,ROUNDUP(H869/4,0)+14000,28000))))+IF(I869&lt;=0,0,IF(I869&lt;=15000,I869,IF(I869&lt;=40000,ROUNDUP(I869/2,0)+7500,IF(I869&lt;=70000,ROUNDUP(I869/4,0)+17500,35000)))),28000))))</f>
        <v/>
      </c>
      <c r="V869" s="18">
        <f>MIN(70000,S869+T869+U869)</f>
        <v/>
      </c>
      <c r="W869" s="18">
        <f>MAX(0,ROUNDDOWN(M869-J869-N869-K869-0,-3))</f>
        <v/>
      </c>
      <c r="X869" s="18">
        <f>MAX(0,ROUNDDOWN(M869-J869-N869-K869-R869,-3))</f>
        <v/>
      </c>
      <c r="Y869" s="18">
        <f>IF(W869&lt;=0,0,ROUNDDOWN((W869*LOOKUP(W869,{0,1950001,3300001,6950001,9000001,18000001,40000001},{0.05,0.1,0.2,0.23,0.33,0.4,0.45})-LOOKUP(W869,{0,1950001,3300001,6950001,9000001,18000001,40000001},{0,97500,427500,636000,1536000,2796000,4796000}))*1.021,-2))</f>
        <v/>
      </c>
      <c r="Z869" s="18">
        <f>IF(X869&lt;=0,0,ROUNDDOWN((X869*LOOKUP(X869,{0,1950001,3300001,6950001,9000001,18000001,40000001},{0.05,0.1,0.2,0.23,0.33,0.4,0.45})-LOOKUP(X869,{0,1950001,3300001,6950001,9000001,18000001,40000001},{0,97500,427500,636000,1536000,2796000,4796000}))*1.021,-2))</f>
        <v/>
      </c>
      <c r="AA869" s="18">
        <f>MAX(0,ROUNDDOWN(M869-J869-430000-L869-0,-3))</f>
        <v/>
      </c>
      <c r="AB869" s="18">
        <f>MAX(0,ROUNDDOWN(M869-J869-430000-L869-V869,-3))</f>
        <v/>
      </c>
      <c r="AC869" s="18">
        <f>IF(M869&lt;=450000,0,MAX(0,ROUNDDOWN(AA869*0.06-MIN(50000,AA869)*0.03,-2))+MAX(0,ROUNDDOWN(AA869*0.04-MIN(50000,AA869)*0.02,-2)))</f>
        <v/>
      </c>
      <c r="AD869" s="18">
        <f>IF(M869&lt;=450000,0,MAX(0,ROUNDDOWN(AB869*0.06-MIN(50000,AB869)*0.03,-2))+MAX(0,ROUNDDOWN(AB869*0.04-MIN(50000,AB869)*0.02,-2)))</f>
        <v/>
      </c>
      <c r="AE869" s="18">
        <f>Y869-Z869</f>
        <v/>
      </c>
      <c r="AF869" s="18">
        <f>AC869-AD869</f>
        <v/>
      </c>
      <c r="AG869" s="18">
        <f>AE869+AF869</f>
        <v/>
      </c>
      <c r="AH869" s="20">
        <f>IF(W869&lt;=0,0,LOOKUP(W869,{0,1950001,3300001,6950001,9000001,18000001,40000001},{0.05,0.1,0.2,0.23,0.33,0.4,0.45}))</f>
        <v/>
      </c>
    </row>
    <row r="870">
      <c r="A870" t="inlineStr">
        <is>
          <t>1万円刻み 3区分8万円ずつ</t>
        </is>
      </c>
      <c r="B870" s="18">
        <f>'4_1万円刻み'!$A$264</f>
        <v/>
      </c>
      <c r="C870" s="19" t="n">
        <v>2026</v>
      </c>
      <c r="D870" t="inlineStr">
        <is>
          <t>いいえ</t>
        </is>
      </c>
      <c r="E870" s="18" t="n">
        <v>80000</v>
      </c>
      <c r="F870" s="18" t="n">
        <v>0</v>
      </c>
      <c r="G870" s="18" t="n">
        <v>80000</v>
      </c>
      <c r="H870" s="18" t="n">
        <v>80000</v>
      </c>
      <c r="I870" s="18" t="n">
        <v>0</v>
      </c>
      <c r="J870" s="18">
        <f>ROUND(MIN(B870/12,650000)*12*0.0915+MIN(B870/12,1390000)*12*(0.0504+0)+B870*0.005,0)</f>
        <v/>
      </c>
      <c r="K870" s="18" t="n">
        <v>0</v>
      </c>
      <c r="L870" s="18" t="n">
        <v>0</v>
      </c>
      <c r="M870" s="18">
        <f>ROUND(IF(C870&gt;=2026,IF(B870&lt;741000,0,IF(B870&lt;2191000,B870-740000,IF(B870&lt;2193000,1451000,IF(B870&lt;2196000,1453000,IF(B870&lt;2200000,1456000,IF(B870&lt;3600000,ROUNDDOWN(B870/4,-3)*2.8-80000,IF(B870&lt;6600000,ROUNDDOWN(B870/4,-3)*3.2-440000,IF(B870&lt;8500000,ROUNDDOWN(B870*0.9,0)-1100000,B870-1950000)))))))),IF(B870&lt;651000,0,IF(B870&lt;1900000,B870-650000,IF(B870&lt;3600000,ROUNDDOWN(B870/4,-3)*2.8-80000,IF(B870&lt;6600000,ROUNDDOWN(B870/4,-3)*3.2-440000,IF(B870&lt;8500000,ROUNDDOWN(B870*0.9,0)-1100000,B870-1950000)))))),0)</f>
        <v/>
      </c>
      <c r="N870" s="18">
        <f>IF(M870&gt;23500000,NA(),IF(C870&gt;=2026,IF(M870&lt;=4890000,1040000,IF(M870&lt;=6550000,670000,620000)),IF(M870&lt;=1320000,950000,IF(M870&lt;=3360000,880000,IF(M870&lt;=4890000,680000,IF(M870&lt;=6550000,630000,580000))))))</f>
        <v/>
      </c>
      <c r="O870" s="18">
        <f>IF(F870&lt;=0,IF(AND(D870="はい",C870&gt;=2026,C870&lt;=2027),IF(E870&lt;=0,0,IF(E870&lt;=30000,E870,IF(E870&lt;=60000,ROUNDUP(E870/2,0)+15000,IF(E870&lt;=120000,ROUNDUP(E870/4,0)+30000,60000)))),IF(E870&lt;=0,0,IF(E870&lt;=20000,E870,IF(E870&lt;=40000,ROUNDUP(E870/2,0)+10000,IF(E870&lt;=80000,ROUNDUP(E870/4,0)+20000,40000))))),IF(E870&lt;=0,IF(F870&lt;=0,0,IF(F870&lt;=25000,F870,IF(F870&lt;=50000,ROUNDUP(F870/2,0)+12500,IF(F870&lt;=100000,ROUNDUP(F870/4,0)+25000,50000)))),MAX(IF(F870&lt;=0,0,IF(F870&lt;=25000,F870,IF(F870&lt;=50000,ROUNDUP(F870/2,0)+12500,IF(F870&lt;=100000,ROUNDUP(F870/4,0)+25000,50000)))),MIN(IF(AND(D870="はい",C870&gt;=2026,C870&lt;=2027),IF(E870&lt;=0,0,IF(E870&lt;=30000,E870,IF(E870&lt;=60000,ROUNDUP(E870/2,0)+15000,IF(E870&lt;=120000,ROUNDUP(E870/4,0)+30000,60000)))),IF(E870&lt;=0,0,IF(E870&lt;=20000,E870,IF(E870&lt;=40000,ROUNDUP(E870/2,0)+10000,IF(E870&lt;=80000,ROUNDUP(E870/4,0)+20000,40000)))))+IF(F870&lt;=0,0,IF(F870&lt;=25000,F870,IF(F870&lt;=50000,ROUNDUP(F870/2,0)+12500,IF(F870&lt;=100000,ROUNDUP(F870/4,0)+25000,50000)))),IF(AND(D870="はい",C870&gt;=2026,C870&lt;=2027),60000,40000)))))</f>
        <v/>
      </c>
      <c r="P870" s="18">
        <f>IF(G870&lt;=0,0,IF(G870&lt;=20000,G870,IF(G870&lt;=40000,ROUNDUP(G870/2,0)+10000,IF(G870&lt;=80000,ROUNDUP(G870/4,0)+20000,40000))))</f>
        <v/>
      </c>
      <c r="Q870" s="18">
        <f>IF(I870&lt;=0,IF(H870&lt;=0,0,IF(H870&lt;=20000,H870,IF(H870&lt;=40000,ROUNDUP(H870/2,0)+10000,IF(H870&lt;=80000,ROUNDUP(H870/4,0)+20000,40000)))),IF(H870&lt;=0,IF(I870&lt;=0,0,IF(I870&lt;=25000,I870,IF(I870&lt;=50000,ROUNDUP(I870/2,0)+12500,IF(I870&lt;=100000,ROUNDUP(I870/4,0)+25000,50000)))),MAX(IF(I870&lt;=0,0,IF(I870&lt;=25000,I870,IF(I870&lt;=50000,ROUNDUP(I870/2,0)+12500,IF(I870&lt;=100000,ROUNDUP(I870/4,0)+25000,50000)))),MIN(IF(H870&lt;=0,0,IF(H870&lt;=20000,H870,IF(H870&lt;=40000,ROUNDUP(H870/2,0)+10000,IF(H870&lt;=80000,ROUNDUP(H870/4,0)+20000,40000))))+IF(I870&lt;=0,0,IF(I870&lt;=25000,I870,IF(I870&lt;=50000,ROUNDUP(I870/2,0)+12500,IF(I870&lt;=100000,ROUNDUP(I870/4,0)+25000,50000)))),40000))))</f>
        <v/>
      </c>
      <c r="R870" s="18">
        <f>MIN(120000,O870+P870+Q870)</f>
        <v/>
      </c>
      <c r="S870" s="18">
        <f>IF(F870&lt;=0,IF(E870&lt;=0,0,IF(E870&lt;=12000,E870,IF(E870&lt;=32000,ROUNDUP(E870/2,0)+6000,IF(E870&lt;=56000,ROUNDUP(E870/4,0)+14000,28000)))),IF(E870&lt;=0,IF(F870&lt;=0,0,IF(F870&lt;=15000,F870,IF(F870&lt;=40000,ROUNDUP(F870/2,0)+7500,IF(F870&lt;=70000,ROUNDUP(F870/4,0)+17500,35000)))),MAX(IF(F870&lt;=0,0,IF(F870&lt;=15000,F870,IF(F870&lt;=40000,ROUNDUP(F870/2,0)+7500,IF(F870&lt;=70000,ROUNDUP(F870/4,0)+17500,35000)))),MIN(IF(E870&lt;=0,0,IF(E870&lt;=12000,E870,IF(E870&lt;=32000,ROUNDUP(E870/2,0)+6000,IF(E870&lt;=56000,ROUNDUP(E870/4,0)+14000,28000))))+IF(F870&lt;=0,0,IF(F870&lt;=15000,F870,IF(F870&lt;=40000,ROUNDUP(F870/2,0)+7500,IF(F870&lt;=70000,ROUNDUP(F870/4,0)+17500,35000)))),28000))))</f>
        <v/>
      </c>
      <c r="T870" s="18">
        <f>IF(G870&lt;=0,0,IF(G870&lt;=12000,G870,IF(G870&lt;=32000,ROUNDUP(G870/2,0)+6000,IF(G870&lt;=56000,ROUNDUP(G870/4,0)+14000,28000))))</f>
        <v/>
      </c>
      <c r="U870" s="18">
        <f>IF(I870&lt;=0,IF(H870&lt;=0,0,IF(H870&lt;=12000,H870,IF(H870&lt;=32000,ROUNDUP(H870/2,0)+6000,IF(H870&lt;=56000,ROUNDUP(H870/4,0)+14000,28000)))),IF(H870&lt;=0,IF(I870&lt;=0,0,IF(I870&lt;=15000,I870,IF(I870&lt;=40000,ROUNDUP(I870/2,0)+7500,IF(I870&lt;=70000,ROUNDUP(I870/4,0)+17500,35000)))),MAX(IF(I870&lt;=0,0,IF(I870&lt;=15000,I870,IF(I870&lt;=40000,ROUNDUP(I870/2,0)+7500,IF(I870&lt;=70000,ROUNDUP(I870/4,0)+17500,35000)))),MIN(IF(H870&lt;=0,0,IF(H870&lt;=12000,H870,IF(H870&lt;=32000,ROUNDUP(H870/2,0)+6000,IF(H870&lt;=56000,ROUNDUP(H870/4,0)+14000,28000))))+IF(I870&lt;=0,0,IF(I870&lt;=15000,I870,IF(I870&lt;=40000,ROUNDUP(I870/2,0)+7500,IF(I870&lt;=70000,ROUNDUP(I870/4,0)+17500,35000)))),28000))))</f>
        <v/>
      </c>
      <c r="V870" s="18">
        <f>MIN(70000,S870+T870+U870)</f>
        <v/>
      </c>
      <c r="W870" s="18">
        <f>MAX(0,ROUNDDOWN(M870-J870-N870-K870-0,-3))</f>
        <v/>
      </c>
      <c r="X870" s="18">
        <f>MAX(0,ROUNDDOWN(M870-J870-N870-K870-R870,-3))</f>
        <v/>
      </c>
      <c r="Y870" s="18">
        <f>IF(W870&lt;=0,0,ROUNDDOWN((W870*LOOKUP(W870,{0,1950001,3300001,6950001,9000001,18000001,40000001},{0.05,0.1,0.2,0.23,0.33,0.4,0.45})-LOOKUP(W870,{0,1950001,3300001,6950001,9000001,18000001,40000001},{0,97500,427500,636000,1536000,2796000,4796000}))*1.021,-2))</f>
        <v/>
      </c>
      <c r="Z870" s="18">
        <f>IF(X870&lt;=0,0,ROUNDDOWN((X870*LOOKUP(X870,{0,1950001,3300001,6950001,9000001,18000001,40000001},{0.05,0.1,0.2,0.23,0.33,0.4,0.45})-LOOKUP(X870,{0,1950001,3300001,6950001,9000001,18000001,40000001},{0,97500,427500,636000,1536000,2796000,4796000}))*1.021,-2))</f>
        <v/>
      </c>
      <c r="AA870" s="18">
        <f>MAX(0,ROUNDDOWN(M870-J870-430000-L870-0,-3))</f>
        <v/>
      </c>
      <c r="AB870" s="18">
        <f>MAX(0,ROUNDDOWN(M870-J870-430000-L870-V870,-3))</f>
        <v/>
      </c>
      <c r="AC870" s="18">
        <f>IF(M870&lt;=450000,0,MAX(0,ROUNDDOWN(AA870*0.06-MIN(50000,AA870)*0.03,-2))+MAX(0,ROUNDDOWN(AA870*0.04-MIN(50000,AA870)*0.02,-2)))</f>
        <v/>
      </c>
      <c r="AD870" s="18">
        <f>IF(M870&lt;=450000,0,MAX(0,ROUNDDOWN(AB870*0.06-MIN(50000,AB870)*0.03,-2))+MAX(0,ROUNDDOWN(AB870*0.04-MIN(50000,AB870)*0.02,-2)))</f>
        <v/>
      </c>
      <c r="AE870" s="18">
        <f>Y870-Z870</f>
        <v/>
      </c>
      <c r="AF870" s="18">
        <f>AC870-AD870</f>
        <v/>
      </c>
      <c r="AG870" s="18">
        <f>AE870+AF870</f>
        <v/>
      </c>
      <c r="AH870" s="20">
        <f>IF(W870&lt;=0,0,LOOKUP(W870,{0,1950001,3300001,6950001,9000001,18000001,40000001},{0.05,0.1,0.2,0.23,0.33,0.4,0.45}))</f>
        <v/>
      </c>
    </row>
    <row r="871">
      <c r="A871" t="inlineStr">
        <is>
          <t>1万円刻み 一般8万円</t>
        </is>
      </c>
      <c r="B871" s="18">
        <f>'4_1万円刻み'!$A$264</f>
        <v/>
      </c>
      <c r="C871" s="19" t="n">
        <v>2026</v>
      </c>
      <c r="D871" t="inlineStr">
        <is>
          <t>いいえ</t>
        </is>
      </c>
      <c r="E871" s="18" t="n">
        <v>80000</v>
      </c>
      <c r="F871" s="18" t="n">
        <v>0</v>
      </c>
      <c r="G871" s="18" t="n">
        <v>0</v>
      </c>
      <c r="H871" s="18" t="n">
        <v>0</v>
      </c>
      <c r="I871" s="18" t="n">
        <v>0</v>
      </c>
      <c r="J871" s="18">
        <f>ROUND(MIN(B871/12,650000)*12*0.0915+MIN(B871/12,1390000)*12*(0.0504+0)+B871*0.005,0)</f>
        <v/>
      </c>
      <c r="K871" s="18" t="n">
        <v>0</v>
      </c>
      <c r="L871" s="18" t="n">
        <v>0</v>
      </c>
      <c r="M871" s="18">
        <f>ROUND(IF(C871&gt;=2026,IF(B871&lt;741000,0,IF(B871&lt;2191000,B871-740000,IF(B871&lt;2193000,1451000,IF(B871&lt;2196000,1453000,IF(B871&lt;2200000,1456000,IF(B871&lt;3600000,ROUNDDOWN(B871/4,-3)*2.8-80000,IF(B871&lt;6600000,ROUNDDOWN(B871/4,-3)*3.2-440000,IF(B871&lt;8500000,ROUNDDOWN(B871*0.9,0)-1100000,B871-1950000)))))))),IF(B871&lt;651000,0,IF(B871&lt;1900000,B871-650000,IF(B871&lt;3600000,ROUNDDOWN(B871/4,-3)*2.8-80000,IF(B871&lt;6600000,ROUNDDOWN(B871/4,-3)*3.2-440000,IF(B871&lt;8500000,ROUNDDOWN(B871*0.9,0)-1100000,B871-1950000)))))),0)</f>
        <v/>
      </c>
      <c r="N871" s="18">
        <f>IF(M871&gt;23500000,NA(),IF(C871&gt;=2026,IF(M871&lt;=4890000,1040000,IF(M871&lt;=6550000,670000,620000)),IF(M871&lt;=1320000,950000,IF(M871&lt;=3360000,880000,IF(M871&lt;=4890000,680000,IF(M871&lt;=6550000,630000,580000))))))</f>
        <v/>
      </c>
      <c r="O871" s="18">
        <f>IF(F871&lt;=0,IF(AND(D871="はい",C871&gt;=2026,C871&lt;=2027),IF(E871&lt;=0,0,IF(E871&lt;=30000,E871,IF(E871&lt;=60000,ROUNDUP(E871/2,0)+15000,IF(E871&lt;=120000,ROUNDUP(E871/4,0)+30000,60000)))),IF(E871&lt;=0,0,IF(E871&lt;=20000,E871,IF(E871&lt;=40000,ROUNDUP(E871/2,0)+10000,IF(E871&lt;=80000,ROUNDUP(E871/4,0)+20000,40000))))),IF(E871&lt;=0,IF(F871&lt;=0,0,IF(F871&lt;=25000,F871,IF(F871&lt;=50000,ROUNDUP(F871/2,0)+12500,IF(F871&lt;=100000,ROUNDUP(F871/4,0)+25000,50000)))),MAX(IF(F871&lt;=0,0,IF(F871&lt;=25000,F871,IF(F871&lt;=50000,ROUNDUP(F871/2,0)+12500,IF(F871&lt;=100000,ROUNDUP(F871/4,0)+25000,50000)))),MIN(IF(AND(D871="はい",C871&gt;=2026,C871&lt;=2027),IF(E871&lt;=0,0,IF(E871&lt;=30000,E871,IF(E871&lt;=60000,ROUNDUP(E871/2,0)+15000,IF(E871&lt;=120000,ROUNDUP(E871/4,0)+30000,60000)))),IF(E871&lt;=0,0,IF(E871&lt;=20000,E871,IF(E871&lt;=40000,ROUNDUP(E871/2,0)+10000,IF(E871&lt;=80000,ROUNDUP(E871/4,0)+20000,40000)))))+IF(F871&lt;=0,0,IF(F871&lt;=25000,F871,IF(F871&lt;=50000,ROUNDUP(F871/2,0)+12500,IF(F871&lt;=100000,ROUNDUP(F871/4,0)+25000,50000)))),IF(AND(D871="はい",C871&gt;=2026,C871&lt;=2027),60000,40000)))))</f>
        <v/>
      </c>
      <c r="P871" s="18">
        <f>IF(G871&lt;=0,0,IF(G871&lt;=20000,G871,IF(G871&lt;=40000,ROUNDUP(G871/2,0)+10000,IF(G871&lt;=80000,ROUNDUP(G871/4,0)+20000,40000))))</f>
        <v/>
      </c>
      <c r="Q871" s="18">
        <f>IF(I871&lt;=0,IF(H871&lt;=0,0,IF(H871&lt;=20000,H871,IF(H871&lt;=40000,ROUNDUP(H871/2,0)+10000,IF(H871&lt;=80000,ROUNDUP(H871/4,0)+20000,40000)))),IF(H871&lt;=0,IF(I871&lt;=0,0,IF(I871&lt;=25000,I871,IF(I871&lt;=50000,ROUNDUP(I871/2,0)+12500,IF(I871&lt;=100000,ROUNDUP(I871/4,0)+25000,50000)))),MAX(IF(I871&lt;=0,0,IF(I871&lt;=25000,I871,IF(I871&lt;=50000,ROUNDUP(I871/2,0)+12500,IF(I871&lt;=100000,ROUNDUP(I871/4,0)+25000,50000)))),MIN(IF(H871&lt;=0,0,IF(H871&lt;=20000,H871,IF(H871&lt;=40000,ROUNDUP(H871/2,0)+10000,IF(H871&lt;=80000,ROUNDUP(H871/4,0)+20000,40000))))+IF(I871&lt;=0,0,IF(I871&lt;=25000,I871,IF(I871&lt;=50000,ROUNDUP(I871/2,0)+12500,IF(I871&lt;=100000,ROUNDUP(I871/4,0)+25000,50000)))),40000))))</f>
        <v/>
      </c>
      <c r="R871" s="18">
        <f>MIN(120000,O871+P871+Q871)</f>
        <v/>
      </c>
      <c r="S871" s="18">
        <f>IF(F871&lt;=0,IF(E871&lt;=0,0,IF(E871&lt;=12000,E871,IF(E871&lt;=32000,ROUNDUP(E871/2,0)+6000,IF(E871&lt;=56000,ROUNDUP(E871/4,0)+14000,28000)))),IF(E871&lt;=0,IF(F871&lt;=0,0,IF(F871&lt;=15000,F871,IF(F871&lt;=40000,ROUNDUP(F871/2,0)+7500,IF(F871&lt;=70000,ROUNDUP(F871/4,0)+17500,35000)))),MAX(IF(F871&lt;=0,0,IF(F871&lt;=15000,F871,IF(F871&lt;=40000,ROUNDUP(F871/2,0)+7500,IF(F871&lt;=70000,ROUNDUP(F871/4,0)+17500,35000)))),MIN(IF(E871&lt;=0,0,IF(E871&lt;=12000,E871,IF(E871&lt;=32000,ROUNDUP(E871/2,0)+6000,IF(E871&lt;=56000,ROUNDUP(E871/4,0)+14000,28000))))+IF(F871&lt;=0,0,IF(F871&lt;=15000,F871,IF(F871&lt;=40000,ROUNDUP(F871/2,0)+7500,IF(F871&lt;=70000,ROUNDUP(F871/4,0)+17500,35000)))),28000))))</f>
        <v/>
      </c>
      <c r="T871" s="18">
        <f>IF(G871&lt;=0,0,IF(G871&lt;=12000,G871,IF(G871&lt;=32000,ROUNDUP(G871/2,0)+6000,IF(G871&lt;=56000,ROUNDUP(G871/4,0)+14000,28000))))</f>
        <v/>
      </c>
      <c r="U871" s="18">
        <f>IF(I871&lt;=0,IF(H871&lt;=0,0,IF(H871&lt;=12000,H871,IF(H871&lt;=32000,ROUNDUP(H871/2,0)+6000,IF(H871&lt;=56000,ROUNDUP(H871/4,0)+14000,28000)))),IF(H871&lt;=0,IF(I871&lt;=0,0,IF(I871&lt;=15000,I871,IF(I871&lt;=40000,ROUNDUP(I871/2,0)+7500,IF(I871&lt;=70000,ROUNDUP(I871/4,0)+17500,35000)))),MAX(IF(I871&lt;=0,0,IF(I871&lt;=15000,I871,IF(I871&lt;=40000,ROUNDUP(I871/2,0)+7500,IF(I871&lt;=70000,ROUNDUP(I871/4,0)+17500,35000)))),MIN(IF(H871&lt;=0,0,IF(H871&lt;=12000,H871,IF(H871&lt;=32000,ROUNDUP(H871/2,0)+6000,IF(H871&lt;=56000,ROUNDUP(H871/4,0)+14000,28000))))+IF(I871&lt;=0,0,IF(I871&lt;=15000,I871,IF(I871&lt;=40000,ROUNDUP(I871/2,0)+7500,IF(I871&lt;=70000,ROUNDUP(I871/4,0)+17500,35000)))),28000))))</f>
        <v/>
      </c>
      <c r="V871" s="18">
        <f>MIN(70000,S871+T871+U871)</f>
        <v/>
      </c>
      <c r="W871" s="18">
        <f>MAX(0,ROUNDDOWN(M871-J871-N871-K871-0,-3))</f>
        <v/>
      </c>
      <c r="X871" s="18">
        <f>MAX(0,ROUNDDOWN(M871-J871-N871-K871-R871,-3))</f>
        <v/>
      </c>
      <c r="Y871" s="18">
        <f>IF(W871&lt;=0,0,ROUNDDOWN((W871*LOOKUP(W871,{0,1950001,3300001,6950001,9000001,18000001,40000001},{0.05,0.1,0.2,0.23,0.33,0.4,0.45})-LOOKUP(W871,{0,1950001,3300001,6950001,9000001,18000001,40000001},{0,97500,427500,636000,1536000,2796000,4796000}))*1.021,-2))</f>
        <v/>
      </c>
      <c r="Z871" s="18">
        <f>IF(X871&lt;=0,0,ROUNDDOWN((X871*LOOKUP(X871,{0,1950001,3300001,6950001,9000001,18000001,40000001},{0.05,0.1,0.2,0.23,0.33,0.4,0.45})-LOOKUP(X871,{0,1950001,3300001,6950001,9000001,18000001,40000001},{0,97500,427500,636000,1536000,2796000,4796000}))*1.021,-2))</f>
        <v/>
      </c>
      <c r="AA871" s="18">
        <f>MAX(0,ROUNDDOWN(M871-J871-430000-L871-0,-3))</f>
        <v/>
      </c>
      <c r="AB871" s="18">
        <f>MAX(0,ROUNDDOWN(M871-J871-430000-L871-V871,-3))</f>
        <v/>
      </c>
      <c r="AC871" s="18">
        <f>IF(M871&lt;=450000,0,MAX(0,ROUNDDOWN(AA871*0.06-MIN(50000,AA871)*0.03,-2))+MAX(0,ROUNDDOWN(AA871*0.04-MIN(50000,AA871)*0.02,-2)))</f>
        <v/>
      </c>
      <c r="AD871" s="18">
        <f>IF(M871&lt;=450000,0,MAX(0,ROUNDDOWN(AB871*0.06-MIN(50000,AB871)*0.03,-2))+MAX(0,ROUNDDOWN(AB871*0.04-MIN(50000,AB871)*0.02,-2)))</f>
        <v/>
      </c>
      <c r="AE871" s="18">
        <f>Y871-Z871</f>
        <v/>
      </c>
      <c r="AF871" s="18">
        <f>AC871-AD871</f>
        <v/>
      </c>
      <c r="AG871" s="18">
        <f>AE871+AF871</f>
        <v/>
      </c>
      <c r="AH871" s="20">
        <f>IF(W871&lt;=0,0,LOOKUP(W871,{0,1950001,3300001,6950001,9000001,18000001,40000001},{0.05,0.1,0.2,0.23,0.33,0.4,0.45}))</f>
        <v/>
      </c>
    </row>
    <row r="872">
      <c r="A872" t="inlineStr">
        <is>
          <t>1万円刻み 特例あり一般12万円</t>
        </is>
      </c>
      <c r="B872" s="18">
        <f>'4_1万円刻み'!$A$264</f>
        <v/>
      </c>
      <c r="C872" s="19" t="n">
        <v>2026</v>
      </c>
      <c r="D872" t="inlineStr">
        <is>
          <t>はい</t>
        </is>
      </c>
      <c r="E872" s="18" t="n">
        <v>120000</v>
      </c>
      <c r="F872" s="18" t="n">
        <v>0</v>
      </c>
      <c r="G872" s="18" t="n">
        <v>0</v>
      </c>
      <c r="H872" s="18" t="n">
        <v>0</v>
      </c>
      <c r="I872" s="18" t="n">
        <v>0</v>
      </c>
      <c r="J872" s="18">
        <f>ROUND(MIN(B872/12,650000)*12*0.0915+MIN(B872/12,1390000)*12*(0.0504+0)+B872*0.005,0)</f>
        <v/>
      </c>
      <c r="K872" s="18" t="n">
        <v>0</v>
      </c>
      <c r="L872" s="18" t="n">
        <v>0</v>
      </c>
      <c r="M872" s="18">
        <f>ROUND(IF(C872&gt;=2026,IF(B872&lt;741000,0,IF(B872&lt;2191000,B872-740000,IF(B872&lt;2193000,1451000,IF(B872&lt;2196000,1453000,IF(B872&lt;2200000,1456000,IF(B872&lt;3600000,ROUNDDOWN(B872/4,-3)*2.8-80000,IF(B872&lt;6600000,ROUNDDOWN(B872/4,-3)*3.2-440000,IF(B872&lt;8500000,ROUNDDOWN(B872*0.9,0)-1100000,B872-1950000)))))))),IF(B872&lt;651000,0,IF(B872&lt;1900000,B872-650000,IF(B872&lt;3600000,ROUNDDOWN(B872/4,-3)*2.8-80000,IF(B872&lt;6600000,ROUNDDOWN(B872/4,-3)*3.2-440000,IF(B872&lt;8500000,ROUNDDOWN(B872*0.9,0)-1100000,B872-1950000)))))),0)</f>
        <v/>
      </c>
      <c r="N872" s="18">
        <f>IF(M872&gt;23500000,NA(),IF(C872&gt;=2026,IF(M872&lt;=4890000,1040000,IF(M872&lt;=6550000,670000,620000)),IF(M872&lt;=1320000,950000,IF(M872&lt;=3360000,880000,IF(M872&lt;=4890000,680000,IF(M872&lt;=6550000,630000,580000))))))</f>
        <v/>
      </c>
      <c r="O872" s="18">
        <f>IF(F872&lt;=0,IF(AND(D872="はい",C872&gt;=2026,C872&lt;=2027),IF(E872&lt;=0,0,IF(E872&lt;=30000,E872,IF(E872&lt;=60000,ROUNDUP(E872/2,0)+15000,IF(E872&lt;=120000,ROUNDUP(E872/4,0)+30000,60000)))),IF(E872&lt;=0,0,IF(E872&lt;=20000,E872,IF(E872&lt;=40000,ROUNDUP(E872/2,0)+10000,IF(E872&lt;=80000,ROUNDUP(E872/4,0)+20000,40000))))),IF(E872&lt;=0,IF(F872&lt;=0,0,IF(F872&lt;=25000,F872,IF(F872&lt;=50000,ROUNDUP(F872/2,0)+12500,IF(F872&lt;=100000,ROUNDUP(F872/4,0)+25000,50000)))),MAX(IF(F872&lt;=0,0,IF(F872&lt;=25000,F872,IF(F872&lt;=50000,ROUNDUP(F872/2,0)+12500,IF(F872&lt;=100000,ROUNDUP(F872/4,0)+25000,50000)))),MIN(IF(AND(D872="はい",C872&gt;=2026,C872&lt;=2027),IF(E872&lt;=0,0,IF(E872&lt;=30000,E872,IF(E872&lt;=60000,ROUNDUP(E872/2,0)+15000,IF(E872&lt;=120000,ROUNDUP(E872/4,0)+30000,60000)))),IF(E872&lt;=0,0,IF(E872&lt;=20000,E872,IF(E872&lt;=40000,ROUNDUP(E872/2,0)+10000,IF(E872&lt;=80000,ROUNDUP(E872/4,0)+20000,40000)))))+IF(F872&lt;=0,0,IF(F872&lt;=25000,F872,IF(F872&lt;=50000,ROUNDUP(F872/2,0)+12500,IF(F872&lt;=100000,ROUNDUP(F872/4,0)+25000,50000)))),IF(AND(D872="はい",C872&gt;=2026,C872&lt;=2027),60000,40000)))))</f>
        <v/>
      </c>
      <c r="P872" s="18">
        <f>IF(G872&lt;=0,0,IF(G872&lt;=20000,G872,IF(G872&lt;=40000,ROUNDUP(G872/2,0)+10000,IF(G872&lt;=80000,ROUNDUP(G872/4,0)+20000,40000))))</f>
        <v/>
      </c>
      <c r="Q872" s="18">
        <f>IF(I872&lt;=0,IF(H872&lt;=0,0,IF(H872&lt;=20000,H872,IF(H872&lt;=40000,ROUNDUP(H872/2,0)+10000,IF(H872&lt;=80000,ROUNDUP(H872/4,0)+20000,40000)))),IF(H872&lt;=0,IF(I872&lt;=0,0,IF(I872&lt;=25000,I872,IF(I872&lt;=50000,ROUNDUP(I872/2,0)+12500,IF(I872&lt;=100000,ROUNDUP(I872/4,0)+25000,50000)))),MAX(IF(I872&lt;=0,0,IF(I872&lt;=25000,I872,IF(I872&lt;=50000,ROUNDUP(I872/2,0)+12500,IF(I872&lt;=100000,ROUNDUP(I872/4,0)+25000,50000)))),MIN(IF(H872&lt;=0,0,IF(H872&lt;=20000,H872,IF(H872&lt;=40000,ROUNDUP(H872/2,0)+10000,IF(H872&lt;=80000,ROUNDUP(H872/4,0)+20000,40000))))+IF(I872&lt;=0,0,IF(I872&lt;=25000,I872,IF(I872&lt;=50000,ROUNDUP(I872/2,0)+12500,IF(I872&lt;=100000,ROUNDUP(I872/4,0)+25000,50000)))),40000))))</f>
        <v/>
      </c>
      <c r="R872" s="18">
        <f>MIN(120000,O872+P872+Q872)</f>
        <v/>
      </c>
      <c r="S872" s="18">
        <f>IF(F872&lt;=0,IF(E872&lt;=0,0,IF(E872&lt;=12000,E872,IF(E872&lt;=32000,ROUNDUP(E872/2,0)+6000,IF(E872&lt;=56000,ROUNDUP(E872/4,0)+14000,28000)))),IF(E872&lt;=0,IF(F872&lt;=0,0,IF(F872&lt;=15000,F872,IF(F872&lt;=40000,ROUNDUP(F872/2,0)+7500,IF(F872&lt;=70000,ROUNDUP(F872/4,0)+17500,35000)))),MAX(IF(F872&lt;=0,0,IF(F872&lt;=15000,F872,IF(F872&lt;=40000,ROUNDUP(F872/2,0)+7500,IF(F872&lt;=70000,ROUNDUP(F872/4,0)+17500,35000)))),MIN(IF(E872&lt;=0,0,IF(E872&lt;=12000,E872,IF(E872&lt;=32000,ROUNDUP(E872/2,0)+6000,IF(E872&lt;=56000,ROUNDUP(E872/4,0)+14000,28000))))+IF(F872&lt;=0,0,IF(F872&lt;=15000,F872,IF(F872&lt;=40000,ROUNDUP(F872/2,0)+7500,IF(F872&lt;=70000,ROUNDUP(F872/4,0)+17500,35000)))),28000))))</f>
        <v/>
      </c>
      <c r="T872" s="18">
        <f>IF(G872&lt;=0,0,IF(G872&lt;=12000,G872,IF(G872&lt;=32000,ROUNDUP(G872/2,0)+6000,IF(G872&lt;=56000,ROUNDUP(G872/4,0)+14000,28000))))</f>
        <v/>
      </c>
      <c r="U872" s="18">
        <f>IF(I872&lt;=0,IF(H872&lt;=0,0,IF(H872&lt;=12000,H872,IF(H872&lt;=32000,ROUNDUP(H872/2,0)+6000,IF(H872&lt;=56000,ROUNDUP(H872/4,0)+14000,28000)))),IF(H872&lt;=0,IF(I872&lt;=0,0,IF(I872&lt;=15000,I872,IF(I872&lt;=40000,ROUNDUP(I872/2,0)+7500,IF(I872&lt;=70000,ROUNDUP(I872/4,0)+17500,35000)))),MAX(IF(I872&lt;=0,0,IF(I872&lt;=15000,I872,IF(I872&lt;=40000,ROUNDUP(I872/2,0)+7500,IF(I872&lt;=70000,ROUNDUP(I872/4,0)+17500,35000)))),MIN(IF(H872&lt;=0,0,IF(H872&lt;=12000,H872,IF(H872&lt;=32000,ROUNDUP(H872/2,0)+6000,IF(H872&lt;=56000,ROUNDUP(H872/4,0)+14000,28000))))+IF(I872&lt;=0,0,IF(I872&lt;=15000,I872,IF(I872&lt;=40000,ROUNDUP(I872/2,0)+7500,IF(I872&lt;=70000,ROUNDUP(I872/4,0)+17500,35000)))),28000))))</f>
        <v/>
      </c>
      <c r="V872" s="18">
        <f>MIN(70000,S872+T872+U872)</f>
        <v/>
      </c>
      <c r="W872" s="18">
        <f>MAX(0,ROUNDDOWN(M872-J872-N872-K872-0,-3))</f>
        <v/>
      </c>
      <c r="X872" s="18">
        <f>MAX(0,ROUNDDOWN(M872-J872-N872-K872-R872,-3))</f>
        <v/>
      </c>
      <c r="Y872" s="18">
        <f>IF(W872&lt;=0,0,ROUNDDOWN((W872*LOOKUP(W872,{0,1950001,3300001,6950001,9000001,18000001,40000001},{0.05,0.1,0.2,0.23,0.33,0.4,0.45})-LOOKUP(W872,{0,1950001,3300001,6950001,9000001,18000001,40000001},{0,97500,427500,636000,1536000,2796000,4796000}))*1.021,-2))</f>
        <v/>
      </c>
      <c r="Z872" s="18">
        <f>IF(X872&lt;=0,0,ROUNDDOWN((X872*LOOKUP(X872,{0,1950001,3300001,6950001,9000001,18000001,40000001},{0.05,0.1,0.2,0.23,0.33,0.4,0.45})-LOOKUP(X872,{0,1950001,3300001,6950001,9000001,18000001,40000001},{0,97500,427500,636000,1536000,2796000,4796000}))*1.021,-2))</f>
        <v/>
      </c>
      <c r="AA872" s="18">
        <f>MAX(0,ROUNDDOWN(M872-J872-430000-L872-0,-3))</f>
        <v/>
      </c>
      <c r="AB872" s="18">
        <f>MAX(0,ROUNDDOWN(M872-J872-430000-L872-V872,-3))</f>
        <v/>
      </c>
      <c r="AC872" s="18">
        <f>IF(M872&lt;=450000,0,MAX(0,ROUNDDOWN(AA872*0.06-MIN(50000,AA872)*0.03,-2))+MAX(0,ROUNDDOWN(AA872*0.04-MIN(50000,AA872)*0.02,-2)))</f>
        <v/>
      </c>
      <c r="AD872" s="18">
        <f>IF(M872&lt;=450000,0,MAX(0,ROUNDDOWN(AB872*0.06-MIN(50000,AB872)*0.03,-2))+MAX(0,ROUNDDOWN(AB872*0.04-MIN(50000,AB872)*0.02,-2)))</f>
        <v/>
      </c>
      <c r="AE872" s="18">
        <f>Y872-Z872</f>
        <v/>
      </c>
      <c r="AF872" s="18">
        <f>AC872-AD872</f>
        <v/>
      </c>
      <c r="AG872" s="18">
        <f>AE872+AF872</f>
        <v/>
      </c>
      <c r="AH872" s="20">
        <f>IF(W872&lt;=0,0,LOOKUP(W872,{0,1950001,3300001,6950001,9000001,18000001,40000001},{0.05,0.1,0.2,0.23,0.33,0.4,0.45}))</f>
        <v/>
      </c>
    </row>
    <row r="873">
      <c r="A873" t="inlineStr">
        <is>
          <t>1万円刻み 3区分8万円ずつ</t>
        </is>
      </c>
      <c r="B873" s="18">
        <f>'4_1万円刻み'!$A$265</f>
        <v/>
      </c>
      <c r="C873" s="19" t="n">
        <v>2026</v>
      </c>
      <c r="D873" t="inlineStr">
        <is>
          <t>いいえ</t>
        </is>
      </c>
      <c r="E873" s="18" t="n">
        <v>80000</v>
      </c>
      <c r="F873" s="18" t="n">
        <v>0</v>
      </c>
      <c r="G873" s="18" t="n">
        <v>80000</v>
      </c>
      <c r="H873" s="18" t="n">
        <v>80000</v>
      </c>
      <c r="I873" s="18" t="n">
        <v>0</v>
      </c>
      <c r="J873" s="18">
        <f>ROUND(MIN(B873/12,650000)*12*0.0915+MIN(B873/12,1390000)*12*(0.0504+0)+B873*0.005,0)</f>
        <v/>
      </c>
      <c r="K873" s="18" t="n">
        <v>0</v>
      </c>
      <c r="L873" s="18" t="n">
        <v>0</v>
      </c>
      <c r="M873" s="18">
        <f>ROUND(IF(C873&gt;=2026,IF(B873&lt;741000,0,IF(B873&lt;2191000,B873-740000,IF(B873&lt;2193000,1451000,IF(B873&lt;2196000,1453000,IF(B873&lt;2200000,1456000,IF(B873&lt;3600000,ROUNDDOWN(B873/4,-3)*2.8-80000,IF(B873&lt;6600000,ROUNDDOWN(B873/4,-3)*3.2-440000,IF(B873&lt;8500000,ROUNDDOWN(B873*0.9,0)-1100000,B873-1950000)))))))),IF(B873&lt;651000,0,IF(B873&lt;1900000,B873-650000,IF(B873&lt;3600000,ROUNDDOWN(B873/4,-3)*2.8-80000,IF(B873&lt;6600000,ROUNDDOWN(B873/4,-3)*3.2-440000,IF(B873&lt;8500000,ROUNDDOWN(B873*0.9,0)-1100000,B873-1950000)))))),0)</f>
        <v/>
      </c>
      <c r="N873" s="18">
        <f>IF(M873&gt;23500000,NA(),IF(C873&gt;=2026,IF(M873&lt;=4890000,1040000,IF(M873&lt;=6550000,670000,620000)),IF(M873&lt;=1320000,950000,IF(M873&lt;=3360000,880000,IF(M873&lt;=4890000,680000,IF(M873&lt;=6550000,630000,580000))))))</f>
        <v/>
      </c>
      <c r="O873" s="18">
        <f>IF(F873&lt;=0,IF(AND(D873="はい",C873&gt;=2026,C873&lt;=2027),IF(E873&lt;=0,0,IF(E873&lt;=30000,E873,IF(E873&lt;=60000,ROUNDUP(E873/2,0)+15000,IF(E873&lt;=120000,ROUNDUP(E873/4,0)+30000,60000)))),IF(E873&lt;=0,0,IF(E873&lt;=20000,E873,IF(E873&lt;=40000,ROUNDUP(E873/2,0)+10000,IF(E873&lt;=80000,ROUNDUP(E873/4,0)+20000,40000))))),IF(E873&lt;=0,IF(F873&lt;=0,0,IF(F873&lt;=25000,F873,IF(F873&lt;=50000,ROUNDUP(F873/2,0)+12500,IF(F873&lt;=100000,ROUNDUP(F873/4,0)+25000,50000)))),MAX(IF(F873&lt;=0,0,IF(F873&lt;=25000,F873,IF(F873&lt;=50000,ROUNDUP(F873/2,0)+12500,IF(F873&lt;=100000,ROUNDUP(F873/4,0)+25000,50000)))),MIN(IF(AND(D873="はい",C873&gt;=2026,C873&lt;=2027),IF(E873&lt;=0,0,IF(E873&lt;=30000,E873,IF(E873&lt;=60000,ROUNDUP(E873/2,0)+15000,IF(E873&lt;=120000,ROUNDUP(E873/4,0)+30000,60000)))),IF(E873&lt;=0,0,IF(E873&lt;=20000,E873,IF(E873&lt;=40000,ROUNDUP(E873/2,0)+10000,IF(E873&lt;=80000,ROUNDUP(E873/4,0)+20000,40000)))))+IF(F873&lt;=0,0,IF(F873&lt;=25000,F873,IF(F873&lt;=50000,ROUNDUP(F873/2,0)+12500,IF(F873&lt;=100000,ROUNDUP(F873/4,0)+25000,50000)))),IF(AND(D873="はい",C873&gt;=2026,C873&lt;=2027),60000,40000)))))</f>
        <v/>
      </c>
      <c r="P873" s="18">
        <f>IF(G873&lt;=0,0,IF(G873&lt;=20000,G873,IF(G873&lt;=40000,ROUNDUP(G873/2,0)+10000,IF(G873&lt;=80000,ROUNDUP(G873/4,0)+20000,40000))))</f>
        <v/>
      </c>
      <c r="Q873" s="18">
        <f>IF(I873&lt;=0,IF(H873&lt;=0,0,IF(H873&lt;=20000,H873,IF(H873&lt;=40000,ROUNDUP(H873/2,0)+10000,IF(H873&lt;=80000,ROUNDUP(H873/4,0)+20000,40000)))),IF(H873&lt;=0,IF(I873&lt;=0,0,IF(I873&lt;=25000,I873,IF(I873&lt;=50000,ROUNDUP(I873/2,0)+12500,IF(I873&lt;=100000,ROUNDUP(I873/4,0)+25000,50000)))),MAX(IF(I873&lt;=0,0,IF(I873&lt;=25000,I873,IF(I873&lt;=50000,ROUNDUP(I873/2,0)+12500,IF(I873&lt;=100000,ROUNDUP(I873/4,0)+25000,50000)))),MIN(IF(H873&lt;=0,0,IF(H873&lt;=20000,H873,IF(H873&lt;=40000,ROUNDUP(H873/2,0)+10000,IF(H873&lt;=80000,ROUNDUP(H873/4,0)+20000,40000))))+IF(I873&lt;=0,0,IF(I873&lt;=25000,I873,IF(I873&lt;=50000,ROUNDUP(I873/2,0)+12500,IF(I873&lt;=100000,ROUNDUP(I873/4,0)+25000,50000)))),40000))))</f>
        <v/>
      </c>
      <c r="R873" s="18">
        <f>MIN(120000,O873+P873+Q873)</f>
        <v/>
      </c>
      <c r="S873" s="18">
        <f>IF(F873&lt;=0,IF(E873&lt;=0,0,IF(E873&lt;=12000,E873,IF(E873&lt;=32000,ROUNDUP(E873/2,0)+6000,IF(E873&lt;=56000,ROUNDUP(E873/4,0)+14000,28000)))),IF(E873&lt;=0,IF(F873&lt;=0,0,IF(F873&lt;=15000,F873,IF(F873&lt;=40000,ROUNDUP(F873/2,0)+7500,IF(F873&lt;=70000,ROUNDUP(F873/4,0)+17500,35000)))),MAX(IF(F873&lt;=0,0,IF(F873&lt;=15000,F873,IF(F873&lt;=40000,ROUNDUP(F873/2,0)+7500,IF(F873&lt;=70000,ROUNDUP(F873/4,0)+17500,35000)))),MIN(IF(E873&lt;=0,0,IF(E873&lt;=12000,E873,IF(E873&lt;=32000,ROUNDUP(E873/2,0)+6000,IF(E873&lt;=56000,ROUNDUP(E873/4,0)+14000,28000))))+IF(F873&lt;=0,0,IF(F873&lt;=15000,F873,IF(F873&lt;=40000,ROUNDUP(F873/2,0)+7500,IF(F873&lt;=70000,ROUNDUP(F873/4,0)+17500,35000)))),28000))))</f>
        <v/>
      </c>
      <c r="T873" s="18">
        <f>IF(G873&lt;=0,0,IF(G873&lt;=12000,G873,IF(G873&lt;=32000,ROUNDUP(G873/2,0)+6000,IF(G873&lt;=56000,ROUNDUP(G873/4,0)+14000,28000))))</f>
        <v/>
      </c>
      <c r="U873" s="18">
        <f>IF(I873&lt;=0,IF(H873&lt;=0,0,IF(H873&lt;=12000,H873,IF(H873&lt;=32000,ROUNDUP(H873/2,0)+6000,IF(H873&lt;=56000,ROUNDUP(H873/4,0)+14000,28000)))),IF(H873&lt;=0,IF(I873&lt;=0,0,IF(I873&lt;=15000,I873,IF(I873&lt;=40000,ROUNDUP(I873/2,0)+7500,IF(I873&lt;=70000,ROUNDUP(I873/4,0)+17500,35000)))),MAX(IF(I873&lt;=0,0,IF(I873&lt;=15000,I873,IF(I873&lt;=40000,ROUNDUP(I873/2,0)+7500,IF(I873&lt;=70000,ROUNDUP(I873/4,0)+17500,35000)))),MIN(IF(H873&lt;=0,0,IF(H873&lt;=12000,H873,IF(H873&lt;=32000,ROUNDUP(H873/2,0)+6000,IF(H873&lt;=56000,ROUNDUP(H873/4,0)+14000,28000))))+IF(I873&lt;=0,0,IF(I873&lt;=15000,I873,IF(I873&lt;=40000,ROUNDUP(I873/2,0)+7500,IF(I873&lt;=70000,ROUNDUP(I873/4,0)+17500,35000)))),28000))))</f>
        <v/>
      </c>
      <c r="V873" s="18">
        <f>MIN(70000,S873+T873+U873)</f>
        <v/>
      </c>
      <c r="W873" s="18">
        <f>MAX(0,ROUNDDOWN(M873-J873-N873-K873-0,-3))</f>
        <v/>
      </c>
      <c r="X873" s="18">
        <f>MAX(0,ROUNDDOWN(M873-J873-N873-K873-R873,-3))</f>
        <v/>
      </c>
      <c r="Y873" s="18">
        <f>IF(W873&lt;=0,0,ROUNDDOWN((W873*LOOKUP(W873,{0,1950001,3300001,6950001,9000001,18000001,40000001},{0.05,0.1,0.2,0.23,0.33,0.4,0.45})-LOOKUP(W873,{0,1950001,3300001,6950001,9000001,18000001,40000001},{0,97500,427500,636000,1536000,2796000,4796000}))*1.021,-2))</f>
        <v/>
      </c>
      <c r="Z873" s="18">
        <f>IF(X873&lt;=0,0,ROUNDDOWN((X873*LOOKUP(X873,{0,1950001,3300001,6950001,9000001,18000001,40000001},{0.05,0.1,0.2,0.23,0.33,0.4,0.45})-LOOKUP(X873,{0,1950001,3300001,6950001,9000001,18000001,40000001},{0,97500,427500,636000,1536000,2796000,4796000}))*1.021,-2))</f>
        <v/>
      </c>
      <c r="AA873" s="18">
        <f>MAX(0,ROUNDDOWN(M873-J873-430000-L873-0,-3))</f>
        <v/>
      </c>
      <c r="AB873" s="18">
        <f>MAX(0,ROUNDDOWN(M873-J873-430000-L873-V873,-3))</f>
        <v/>
      </c>
      <c r="AC873" s="18">
        <f>IF(M873&lt;=450000,0,MAX(0,ROUNDDOWN(AA873*0.06-MIN(50000,AA873)*0.03,-2))+MAX(0,ROUNDDOWN(AA873*0.04-MIN(50000,AA873)*0.02,-2)))</f>
        <v/>
      </c>
      <c r="AD873" s="18">
        <f>IF(M873&lt;=450000,0,MAX(0,ROUNDDOWN(AB873*0.06-MIN(50000,AB873)*0.03,-2))+MAX(0,ROUNDDOWN(AB873*0.04-MIN(50000,AB873)*0.02,-2)))</f>
        <v/>
      </c>
      <c r="AE873" s="18">
        <f>Y873-Z873</f>
        <v/>
      </c>
      <c r="AF873" s="18">
        <f>AC873-AD873</f>
        <v/>
      </c>
      <c r="AG873" s="18">
        <f>AE873+AF873</f>
        <v/>
      </c>
      <c r="AH873" s="20">
        <f>IF(W873&lt;=0,0,LOOKUP(W873,{0,1950001,3300001,6950001,9000001,18000001,40000001},{0.05,0.1,0.2,0.23,0.33,0.4,0.45}))</f>
        <v/>
      </c>
    </row>
    <row r="874">
      <c r="A874" t="inlineStr">
        <is>
          <t>1万円刻み 一般8万円</t>
        </is>
      </c>
      <c r="B874" s="18">
        <f>'4_1万円刻み'!$A$265</f>
        <v/>
      </c>
      <c r="C874" s="19" t="n">
        <v>2026</v>
      </c>
      <c r="D874" t="inlineStr">
        <is>
          <t>いいえ</t>
        </is>
      </c>
      <c r="E874" s="18" t="n">
        <v>80000</v>
      </c>
      <c r="F874" s="18" t="n">
        <v>0</v>
      </c>
      <c r="G874" s="18" t="n">
        <v>0</v>
      </c>
      <c r="H874" s="18" t="n">
        <v>0</v>
      </c>
      <c r="I874" s="18" t="n">
        <v>0</v>
      </c>
      <c r="J874" s="18">
        <f>ROUND(MIN(B874/12,650000)*12*0.0915+MIN(B874/12,1390000)*12*(0.0504+0)+B874*0.005,0)</f>
        <v/>
      </c>
      <c r="K874" s="18" t="n">
        <v>0</v>
      </c>
      <c r="L874" s="18" t="n">
        <v>0</v>
      </c>
      <c r="M874" s="18">
        <f>ROUND(IF(C874&gt;=2026,IF(B874&lt;741000,0,IF(B874&lt;2191000,B874-740000,IF(B874&lt;2193000,1451000,IF(B874&lt;2196000,1453000,IF(B874&lt;2200000,1456000,IF(B874&lt;3600000,ROUNDDOWN(B874/4,-3)*2.8-80000,IF(B874&lt;6600000,ROUNDDOWN(B874/4,-3)*3.2-440000,IF(B874&lt;8500000,ROUNDDOWN(B874*0.9,0)-1100000,B874-1950000)))))))),IF(B874&lt;651000,0,IF(B874&lt;1900000,B874-650000,IF(B874&lt;3600000,ROUNDDOWN(B874/4,-3)*2.8-80000,IF(B874&lt;6600000,ROUNDDOWN(B874/4,-3)*3.2-440000,IF(B874&lt;8500000,ROUNDDOWN(B874*0.9,0)-1100000,B874-1950000)))))),0)</f>
        <v/>
      </c>
      <c r="N874" s="18">
        <f>IF(M874&gt;23500000,NA(),IF(C874&gt;=2026,IF(M874&lt;=4890000,1040000,IF(M874&lt;=6550000,670000,620000)),IF(M874&lt;=1320000,950000,IF(M874&lt;=3360000,880000,IF(M874&lt;=4890000,680000,IF(M874&lt;=6550000,630000,580000))))))</f>
        <v/>
      </c>
      <c r="O874" s="18">
        <f>IF(F874&lt;=0,IF(AND(D874="はい",C874&gt;=2026,C874&lt;=2027),IF(E874&lt;=0,0,IF(E874&lt;=30000,E874,IF(E874&lt;=60000,ROUNDUP(E874/2,0)+15000,IF(E874&lt;=120000,ROUNDUP(E874/4,0)+30000,60000)))),IF(E874&lt;=0,0,IF(E874&lt;=20000,E874,IF(E874&lt;=40000,ROUNDUP(E874/2,0)+10000,IF(E874&lt;=80000,ROUNDUP(E874/4,0)+20000,40000))))),IF(E874&lt;=0,IF(F874&lt;=0,0,IF(F874&lt;=25000,F874,IF(F874&lt;=50000,ROUNDUP(F874/2,0)+12500,IF(F874&lt;=100000,ROUNDUP(F874/4,0)+25000,50000)))),MAX(IF(F874&lt;=0,0,IF(F874&lt;=25000,F874,IF(F874&lt;=50000,ROUNDUP(F874/2,0)+12500,IF(F874&lt;=100000,ROUNDUP(F874/4,0)+25000,50000)))),MIN(IF(AND(D874="はい",C874&gt;=2026,C874&lt;=2027),IF(E874&lt;=0,0,IF(E874&lt;=30000,E874,IF(E874&lt;=60000,ROUNDUP(E874/2,0)+15000,IF(E874&lt;=120000,ROUNDUP(E874/4,0)+30000,60000)))),IF(E874&lt;=0,0,IF(E874&lt;=20000,E874,IF(E874&lt;=40000,ROUNDUP(E874/2,0)+10000,IF(E874&lt;=80000,ROUNDUP(E874/4,0)+20000,40000)))))+IF(F874&lt;=0,0,IF(F874&lt;=25000,F874,IF(F874&lt;=50000,ROUNDUP(F874/2,0)+12500,IF(F874&lt;=100000,ROUNDUP(F874/4,0)+25000,50000)))),IF(AND(D874="はい",C874&gt;=2026,C874&lt;=2027),60000,40000)))))</f>
        <v/>
      </c>
      <c r="P874" s="18">
        <f>IF(G874&lt;=0,0,IF(G874&lt;=20000,G874,IF(G874&lt;=40000,ROUNDUP(G874/2,0)+10000,IF(G874&lt;=80000,ROUNDUP(G874/4,0)+20000,40000))))</f>
        <v/>
      </c>
      <c r="Q874" s="18">
        <f>IF(I874&lt;=0,IF(H874&lt;=0,0,IF(H874&lt;=20000,H874,IF(H874&lt;=40000,ROUNDUP(H874/2,0)+10000,IF(H874&lt;=80000,ROUNDUP(H874/4,0)+20000,40000)))),IF(H874&lt;=0,IF(I874&lt;=0,0,IF(I874&lt;=25000,I874,IF(I874&lt;=50000,ROUNDUP(I874/2,0)+12500,IF(I874&lt;=100000,ROUNDUP(I874/4,0)+25000,50000)))),MAX(IF(I874&lt;=0,0,IF(I874&lt;=25000,I874,IF(I874&lt;=50000,ROUNDUP(I874/2,0)+12500,IF(I874&lt;=100000,ROUNDUP(I874/4,0)+25000,50000)))),MIN(IF(H874&lt;=0,0,IF(H874&lt;=20000,H874,IF(H874&lt;=40000,ROUNDUP(H874/2,0)+10000,IF(H874&lt;=80000,ROUNDUP(H874/4,0)+20000,40000))))+IF(I874&lt;=0,0,IF(I874&lt;=25000,I874,IF(I874&lt;=50000,ROUNDUP(I874/2,0)+12500,IF(I874&lt;=100000,ROUNDUP(I874/4,0)+25000,50000)))),40000))))</f>
        <v/>
      </c>
      <c r="R874" s="18">
        <f>MIN(120000,O874+P874+Q874)</f>
        <v/>
      </c>
      <c r="S874" s="18">
        <f>IF(F874&lt;=0,IF(E874&lt;=0,0,IF(E874&lt;=12000,E874,IF(E874&lt;=32000,ROUNDUP(E874/2,0)+6000,IF(E874&lt;=56000,ROUNDUP(E874/4,0)+14000,28000)))),IF(E874&lt;=0,IF(F874&lt;=0,0,IF(F874&lt;=15000,F874,IF(F874&lt;=40000,ROUNDUP(F874/2,0)+7500,IF(F874&lt;=70000,ROUNDUP(F874/4,0)+17500,35000)))),MAX(IF(F874&lt;=0,0,IF(F874&lt;=15000,F874,IF(F874&lt;=40000,ROUNDUP(F874/2,0)+7500,IF(F874&lt;=70000,ROUNDUP(F874/4,0)+17500,35000)))),MIN(IF(E874&lt;=0,0,IF(E874&lt;=12000,E874,IF(E874&lt;=32000,ROUNDUP(E874/2,0)+6000,IF(E874&lt;=56000,ROUNDUP(E874/4,0)+14000,28000))))+IF(F874&lt;=0,0,IF(F874&lt;=15000,F874,IF(F874&lt;=40000,ROUNDUP(F874/2,0)+7500,IF(F874&lt;=70000,ROUNDUP(F874/4,0)+17500,35000)))),28000))))</f>
        <v/>
      </c>
      <c r="T874" s="18">
        <f>IF(G874&lt;=0,0,IF(G874&lt;=12000,G874,IF(G874&lt;=32000,ROUNDUP(G874/2,0)+6000,IF(G874&lt;=56000,ROUNDUP(G874/4,0)+14000,28000))))</f>
        <v/>
      </c>
      <c r="U874" s="18">
        <f>IF(I874&lt;=0,IF(H874&lt;=0,0,IF(H874&lt;=12000,H874,IF(H874&lt;=32000,ROUNDUP(H874/2,0)+6000,IF(H874&lt;=56000,ROUNDUP(H874/4,0)+14000,28000)))),IF(H874&lt;=0,IF(I874&lt;=0,0,IF(I874&lt;=15000,I874,IF(I874&lt;=40000,ROUNDUP(I874/2,0)+7500,IF(I874&lt;=70000,ROUNDUP(I874/4,0)+17500,35000)))),MAX(IF(I874&lt;=0,0,IF(I874&lt;=15000,I874,IF(I874&lt;=40000,ROUNDUP(I874/2,0)+7500,IF(I874&lt;=70000,ROUNDUP(I874/4,0)+17500,35000)))),MIN(IF(H874&lt;=0,0,IF(H874&lt;=12000,H874,IF(H874&lt;=32000,ROUNDUP(H874/2,0)+6000,IF(H874&lt;=56000,ROUNDUP(H874/4,0)+14000,28000))))+IF(I874&lt;=0,0,IF(I874&lt;=15000,I874,IF(I874&lt;=40000,ROUNDUP(I874/2,0)+7500,IF(I874&lt;=70000,ROUNDUP(I874/4,0)+17500,35000)))),28000))))</f>
        <v/>
      </c>
      <c r="V874" s="18">
        <f>MIN(70000,S874+T874+U874)</f>
        <v/>
      </c>
      <c r="W874" s="18">
        <f>MAX(0,ROUNDDOWN(M874-J874-N874-K874-0,-3))</f>
        <v/>
      </c>
      <c r="X874" s="18">
        <f>MAX(0,ROUNDDOWN(M874-J874-N874-K874-R874,-3))</f>
        <v/>
      </c>
      <c r="Y874" s="18">
        <f>IF(W874&lt;=0,0,ROUNDDOWN((W874*LOOKUP(W874,{0,1950001,3300001,6950001,9000001,18000001,40000001},{0.05,0.1,0.2,0.23,0.33,0.4,0.45})-LOOKUP(W874,{0,1950001,3300001,6950001,9000001,18000001,40000001},{0,97500,427500,636000,1536000,2796000,4796000}))*1.021,-2))</f>
        <v/>
      </c>
      <c r="Z874" s="18">
        <f>IF(X874&lt;=0,0,ROUNDDOWN((X874*LOOKUP(X874,{0,1950001,3300001,6950001,9000001,18000001,40000001},{0.05,0.1,0.2,0.23,0.33,0.4,0.45})-LOOKUP(X874,{0,1950001,3300001,6950001,9000001,18000001,40000001},{0,97500,427500,636000,1536000,2796000,4796000}))*1.021,-2))</f>
        <v/>
      </c>
      <c r="AA874" s="18">
        <f>MAX(0,ROUNDDOWN(M874-J874-430000-L874-0,-3))</f>
        <v/>
      </c>
      <c r="AB874" s="18">
        <f>MAX(0,ROUNDDOWN(M874-J874-430000-L874-V874,-3))</f>
        <v/>
      </c>
      <c r="AC874" s="18">
        <f>IF(M874&lt;=450000,0,MAX(0,ROUNDDOWN(AA874*0.06-MIN(50000,AA874)*0.03,-2))+MAX(0,ROUNDDOWN(AA874*0.04-MIN(50000,AA874)*0.02,-2)))</f>
        <v/>
      </c>
      <c r="AD874" s="18">
        <f>IF(M874&lt;=450000,0,MAX(0,ROUNDDOWN(AB874*0.06-MIN(50000,AB874)*0.03,-2))+MAX(0,ROUNDDOWN(AB874*0.04-MIN(50000,AB874)*0.02,-2)))</f>
        <v/>
      </c>
      <c r="AE874" s="18">
        <f>Y874-Z874</f>
        <v/>
      </c>
      <c r="AF874" s="18">
        <f>AC874-AD874</f>
        <v/>
      </c>
      <c r="AG874" s="18">
        <f>AE874+AF874</f>
        <v/>
      </c>
      <c r="AH874" s="20">
        <f>IF(W874&lt;=0,0,LOOKUP(W874,{0,1950001,3300001,6950001,9000001,18000001,40000001},{0.05,0.1,0.2,0.23,0.33,0.4,0.45}))</f>
        <v/>
      </c>
    </row>
    <row r="875">
      <c r="A875" t="inlineStr">
        <is>
          <t>1万円刻み 特例あり一般12万円</t>
        </is>
      </c>
      <c r="B875" s="18">
        <f>'4_1万円刻み'!$A$265</f>
        <v/>
      </c>
      <c r="C875" s="19" t="n">
        <v>2026</v>
      </c>
      <c r="D875" t="inlineStr">
        <is>
          <t>はい</t>
        </is>
      </c>
      <c r="E875" s="18" t="n">
        <v>120000</v>
      </c>
      <c r="F875" s="18" t="n">
        <v>0</v>
      </c>
      <c r="G875" s="18" t="n">
        <v>0</v>
      </c>
      <c r="H875" s="18" t="n">
        <v>0</v>
      </c>
      <c r="I875" s="18" t="n">
        <v>0</v>
      </c>
      <c r="J875" s="18">
        <f>ROUND(MIN(B875/12,650000)*12*0.0915+MIN(B875/12,1390000)*12*(0.0504+0)+B875*0.005,0)</f>
        <v/>
      </c>
      <c r="K875" s="18" t="n">
        <v>0</v>
      </c>
      <c r="L875" s="18" t="n">
        <v>0</v>
      </c>
      <c r="M875" s="18">
        <f>ROUND(IF(C875&gt;=2026,IF(B875&lt;741000,0,IF(B875&lt;2191000,B875-740000,IF(B875&lt;2193000,1451000,IF(B875&lt;2196000,1453000,IF(B875&lt;2200000,1456000,IF(B875&lt;3600000,ROUNDDOWN(B875/4,-3)*2.8-80000,IF(B875&lt;6600000,ROUNDDOWN(B875/4,-3)*3.2-440000,IF(B875&lt;8500000,ROUNDDOWN(B875*0.9,0)-1100000,B875-1950000)))))))),IF(B875&lt;651000,0,IF(B875&lt;1900000,B875-650000,IF(B875&lt;3600000,ROUNDDOWN(B875/4,-3)*2.8-80000,IF(B875&lt;6600000,ROUNDDOWN(B875/4,-3)*3.2-440000,IF(B875&lt;8500000,ROUNDDOWN(B875*0.9,0)-1100000,B875-1950000)))))),0)</f>
        <v/>
      </c>
      <c r="N875" s="18">
        <f>IF(M875&gt;23500000,NA(),IF(C875&gt;=2026,IF(M875&lt;=4890000,1040000,IF(M875&lt;=6550000,670000,620000)),IF(M875&lt;=1320000,950000,IF(M875&lt;=3360000,880000,IF(M875&lt;=4890000,680000,IF(M875&lt;=6550000,630000,580000))))))</f>
        <v/>
      </c>
      <c r="O875" s="18">
        <f>IF(F875&lt;=0,IF(AND(D875="はい",C875&gt;=2026,C875&lt;=2027),IF(E875&lt;=0,0,IF(E875&lt;=30000,E875,IF(E875&lt;=60000,ROUNDUP(E875/2,0)+15000,IF(E875&lt;=120000,ROUNDUP(E875/4,0)+30000,60000)))),IF(E875&lt;=0,0,IF(E875&lt;=20000,E875,IF(E875&lt;=40000,ROUNDUP(E875/2,0)+10000,IF(E875&lt;=80000,ROUNDUP(E875/4,0)+20000,40000))))),IF(E875&lt;=0,IF(F875&lt;=0,0,IF(F875&lt;=25000,F875,IF(F875&lt;=50000,ROUNDUP(F875/2,0)+12500,IF(F875&lt;=100000,ROUNDUP(F875/4,0)+25000,50000)))),MAX(IF(F875&lt;=0,0,IF(F875&lt;=25000,F875,IF(F875&lt;=50000,ROUNDUP(F875/2,0)+12500,IF(F875&lt;=100000,ROUNDUP(F875/4,0)+25000,50000)))),MIN(IF(AND(D875="はい",C875&gt;=2026,C875&lt;=2027),IF(E875&lt;=0,0,IF(E875&lt;=30000,E875,IF(E875&lt;=60000,ROUNDUP(E875/2,0)+15000,IF(E875&lt;=120000,ROUNDUP(E875/4,0)+30000,60000)))),IF(E875&lt;=0,0,IF(E875&lt;=20000,E875,IF(E875&lt;=40000,ROUNDUP(E875/2,0)+10000,IF(E875&lt;=80000,ROUNDUP(E875/4,0)+20000,40000)))))+IF(F875&lt;=0,0,IF(F875&lt;=25000,F875,IF(F875&lt;=50000,ROUNDUP(F875/2,0)+12500,IF(F875&lt;=100000,ROUNDUP(F875/4,0)+25000,50000)))),IF(AND(D875="はい",C875&gt;=2026,C875&lt;=2027),60000,40000)))))</f>
        <v/>
      </c>
      <c r="P875" s="18">
        <f>IF(G875&lt;=0,0,IF(G875&lt;=20000,G875,IF(G875&lt;=40000,ROUNDUP(G875/2,0)+10000,IF(G875&lt;=80000,ROUNDUP(G875/4,0)+20000,40000))))</f>
        <v/>
      </c>
      <c r="Q875" s="18">
        <f>IF(I875&lt;=0,IF(H875&lt;=0,0,IF(H875&lt;=20000,H875,IF(H875&lt;=40000,ROUNDUP(H875/2,0)+10000,IF(H875&lt;=80000,ROUNDUP(H875/4,0)+20000,40000)))),IF(H875&lt;=0,IF(I875&lt;=0,0,IF(I875&lt;=25000,I875,IF(I875&lt;=50000,ROUNDUP(I875/2,0)+12500,IF(I875&lt;=100000,ROUNDUP(I875/4,0)+25000,50000)))),MAX(IF(I875&lt;=0,0,IF(I875&lt;=25000,I875,IF(I875&lt;=50000,ROUNDUP(I875/2,0)+12500,IF(I875&lt;=100000,ROUNDUP(I875/4,0)+25000,50000)))),MIN(IF(H875&lt;=0,0,IF(H875&lt;=20000,H875,IF(H875&lt;=40000,ROUNDUP(H875/2,0)+10000,IF(H875&lt;=80000,ROUNDUP(H875/4,0)+20000,40000))))+IF(I875&lt;=0,0,IF(I875&lt;=25000,I875,IF(I875&lt;=50000,ROUNDUP(I875/2,0)+12500,IF(I875&lt;=100000,ROUNDUP(I875/4,0)+25000,50000)))),40000))))</f>
        <v/>
      </c>
      <c r="R875" s="18">
        <f>MIN(120000,O875+P875+Q875)</f>
        <v/>
      </c>
      <c r="S875" s="18">
        <f>IF(F875&lt;=0,IF(E875&lt;=0,0,IF(E875&lt;=12000,E875,IF(E875&lt;=32000,ROUNDUP(E875/2,0)+6000,IF(E875&lt;=56000,ROUNDUP(E875/4,0)+14000,28000)))),IF(E875&lt;=0,IF(F875&lt;=0,0,IF(F875&lt;=15000,F875,IF(F875&lt;=40000,ROUNDUP(F875/2,0)+7500,IF(F875&lt;=70000,ROUNDUP(F875/4,0)+17500,35000)))),MAX(IF(F875&lt;=0,0,IF(F875&lt;=15000,F875,IF(F875&lt;=40000,ROUNDUP(F875/2,0)+7500,IF(F875&lt;=70000,ROUNDUP(F875/4,0)+17500,35000)))),MIN(IF(E875&lt;=0,0,IF(E875&lt;=12000,E875,IF(E875&lt;=32000,ROUNDUP(E875/2,0)+6000,IF(E875&lt;=56000,ROUNDUP(E875/4,0)+14000,28000))))+IF(F875&lt;=0,0,IF(F875&lt;=15000,F875,IF(F875&lt;=40000,ROUNDUP(F875/2,0)+7500,IF(F875&lt;=70000,ROUNDUP(F875/4,0)+17500,35000)))),28000))))</f>
        <v/>
      </c>
      <c r="T875" s="18">
        <f>IF(G875&lt;=0,0,IF(G875&lt;=12000,G875,IF(G875&lt;=32000,ROUNDUP(G875/2,0)+6000,IF(G875&lt;=56000,ROUNDUP(G875/4,0)+14000,28000))))</f>
        <v/>
      </c>
      <c r="U875" s="18">
        <f>IF(I875&lt;=0,IF(H875&lt;=0,0,IF(H875&lt;=12000,H875,IF(H875&lt;=32000,ROUNDUP(H875/2,0)+6000,IF(H875&lt;=56000,ROUNDUP(H875/4,0)+14000,28000)))),IF(H875&lt;=0,IF(I875&lt;=0,0,IF(I875&lt;=15000,I875,IF(I875&lt;=40000,ROUNDUP(I875/2,0)+7500,IF(I875&lt;=70000,ROUNDUP(I875/4,0)+17500,35000)))),MAX(IF(I875&lt;=0,0,IF(I875&lt;=15000,I875,IF(I875&lt;=40000,ROUNDUP(I875/2,0)+7500,IF(I875&lt;=70000,ROUNDUP(I875/4,0)+17500,35000)))),MIN(IF(H875&lt;=0,0,IF(H875&lt;=12000,H875,IF(H875&lt;=32000,ROUNDUP(H875/2,0)+6000,IF(H875&lt;=56000,ROUNDUP(H875/4,0)+14000,28000))))+IF(I875&lt;=0,0,IF(I875&lt;=15000,I875,IF(I875&lt;=40000,ROUNDUP(I875/2,0)+7500,IF(I875&lt;=70000,ROUNDUP(I875/4,0)+17500,35000)))),28000))))</f>
        <v/>
      </c>
      <c r="V875" s="18">
        <f>MIN(70000,S875+T875+U875)</f>
        <v/>
      </c>
      <c r="W875" s="18">
        <f>MAX(0,ROUNDDOWN(M875-J875-N875-K875-0,-3))</f>
        <v/>
      </c>
      <c r="X875" s="18">
        <f>MAX(0,ROUNDDOWN(M875-J875-N875-K875-R875,-3))</f>
        <v/>
      </c>
      <c r="Y875" s="18">
        <f>IF(W875&lt;=0,0,ROUNDDOWN((W875*LOOKUP(W875,{0,1950001,3300001,6950001,9000001,18000001,40000001},{0.05,0.1,0.2,0.23,0.33,0.4,0.45})-LOOKUP(W875,{0,1950001,3300001,6950001,9000001,18000001,40000001},{0,97500,427500,636000,1536000,2796000,4796000}))*1.021,-2))</f>
        <v/>
      </c>
      <c r="Z875" s="18">
        <f>IF(X875&lt;=0,0,ROUNDDOWN((X875*LOOKUP(X875,{0,1950001,3300001,6950001,9000001,18000001,40000001},{0.05,0.1,0.2,0.23,0.33,0.4,0.45})-LOOKUP(X875,{0,1950001,3300001,6950001,9000001,18000001,40000001},{0,97500,427500,636000,1536000,2796000,4796000}))*1.021,-2))</f>
        <v/>
      </c>
      <c r="AA875" s="18">
        <f>MAX(0,ROUNDDOWN(M875-J875-430000-L875-0,-3))</f>
        <v/>
      </c>
      <c r="AB875" s="18">
        <f>MAX(0,ROUNDDOWN(M875-J875-430000-L875-V875,-3))</f>
        <v/>
      </c>
      <c r="AC875" s="18">
        <f>IF(M875&lt;=450000,0,MAX(0,ROUNDDOWN(AA875*0.06-MIN(50000,AA875)*0.03,-2))+MAX(0,ROUNDDOWN(AA875*0.04-MIN(50000,AA875)*0.02,-2)))</f>
        <v/>
      </c>
      <c r="AD875" s="18">
        <f>IF(M875&lt;=450000,0,MAX(0,ROUNDDOWN(AB875*0.06-MIN(50000,AB875)*0.03,-2))+MAX(0,ROUNDDOWN(AB875*0.04-MIN(50000,AB875)*0.02,-2)))</f>
        <v/>
      </c>
      <c r="AE875" s="18">
        <f>Y875-Z875</f>
        <v/>
      </c>
      <c r="AF875" s="18">
        <f>AC875-AD875</f>
        <v/>
      </c>
      <c r="AG875" s="18">
        <f>AE875+AF875</f>
        <v/>
      </c>
      <c r="AH875" s="20">
        <f>IF(W875&lt;=0,0,LOOKUP(W875,{0,1950001,3300001,6950001,9000001,18000001,40000001},{0.05,0.1,0.2,0.23,0.33,0.4,0.45}))</f>
        <v/>
      </c>
    </row>
    <row r="876">
      <c r="A876" t="inlineStr">
        <is>
          <t>1万円刻み 3区分8万円ずつ</t>
        </is>
      </c>
      <c r="B876" s="18">
        <f>'4_1万円刻み'!$A$266</f>
        <v/>
      </c>
      <c r="C876" s="19" t="n">
        <v>2026</v>
      </c>
      <c r="D876" t="inlineStr">
        <is>
          <t>いいえ</t>
        </is>
      </c>
      <c r="E876" s="18" t="n">
        <v>80000</v>
      </c>
      <c r="F876" s="18" t="n">
        <v>0</v>
      </c>
      <c r="G876" s="18" t="n">
        <v>80000</v>
      </c>
      <c r="H876" s="18" t="n">
        <v>80000</v>
      </c>
      <c r="I876" s="18" t="n">
        <v>0</v>
      </c>
      <c r="J876" s="18">
        <f>ROUND(MIN(B876/12,650000)*12*0.0915+MIN(B876/12,1390000)*12*(0.0504+0)+B876*0.005,0)</f>
        <v/>
      </c>
      <c r="K876" s="18" t="n">
        <v>0</v>
      </c>
      <c r="L876" s="18" t="n">
        <v>0</v>
      </c>
      <c r="M876" s="18">
        <f>ROUND(IF(C876&gt;=2026,IF(B876&lt;741000,0,IF(B876&lt;2191000,B876-740000,IF(B876&lt;2193000,1451000,IF(B876&lt;2196000,1453000,IF(B876&lt;2200000,1456000,IF(B876&lt;3600000,ROUNDDOWN(B876/4,-3)*2.8-80000,IF(B876&lt;6600000,ROUNDDOWN(B876/4,-3)*3.2-440000,IF(B876&lt;8500000,ROUNDDOWN(B876*0.9,0)-1100000,B876-1950000)))))))),IF(B876&lt;651000,0,IF(B876&lt;1900000,B876-650000,IF(B876&lt;3600000,ROUNDDOWN(B876/4,-3)*2.8-80000,IF(B876&lt;6600000,ROUNDDOWN(B876/4,-3)*3.2-440000,IF(B876&lt;8500000,ROUNDDOWN(B876*0.9,0)-1100000,B876-1950000)))))),0)</f>
        <v/>
      </c>
      <c r="N876" s="18">
        <f>IF(M876&gt;23500000,NA(),IF(C876&gt;=2026,IF(M876&lt;=4890000,1040000,IF(M876&lt;=6550000,670000,620000)),IF(M876&lt;=1320000,950000,IF(M876&lt;=3360000,880000,IF(M876&lt;=4890000,680000,IF(M876&lt;=6550000,630000,580000))))))</f>
        <v/>
      </c>
      <c r="O876" s="18">
        <f>IF(F876&lt;=0,IF(AND(D876="はい",C876&gt;=2026,C876&lt;=2027),IF(E876&lt;=0,0,IF(E876&lt;=30000,E876,IF(E876&lt;=60000,ROUNDUP(E876/2,0)+15000,IF(E876&lt;=120000,ROUNDUP(E876/4,0)+30000,60000)))),IF(E876&lt;=0,0,IF(E876&lt;=20000,E876,IF(E876&lt;=40000,ROUNDUP(E876/2,0)+10000,IF(E876&lt;=80000,ROUNDUP(E876/4,0)+20000,40000))))),IF(E876&lt;=0,IF(F876&lt;=0,0,IF(F876&lt;=25000,F876,IF(F876&lt;=50000,ROUNDUP(F876/2,0)+12500,IF(F876&lt;=100000,ROUNDUP(F876/4,0)+25000,50000)))),MAX(IF(F876&lt;=0,0,IF(F876&lt;=25000,F876,IF(F876&lt;=50000,ROUNDUP(F876/2,0)+12500,IF(F876&lt;=100000,ROUNDUP(F876/4,0)+25000,50000)))),MIN(IF(AND(D876="はい",C876&gt;=2026,C876&lt;=2027),IF(E876&lt;=0,0,IF(E876&lt;=30000,E876,IF(E876&lt;=60000,ROUNDUP(E876/2,0)+15000,IF(E876&lt;=120000,ROUNDUP(E876/4,0)+30000,60000)))),IF(E876&lt;=0,0,IF(E876&lt;=20000,E876,IF(E876&lt;=40000,ROUNDUP(E876/2,0)+10000,IF(E876&lt;=80000,ROUNDUP(E876/4,0)+20000,40000)))))+IF(F876&lt;=0,0,IF(F876&lt;=25000,F876,IF(F876&lt;=50000,ROUNDUP(F876/2,0)+12500,IF(F876&lt;=100000,ROUNDUP(F876/4,0)+25000,50000)))),IF(AND(D876="はい",C876&gt;=2026,C876&lt;=2027),60000,40000)))))</f>
        <v/>
      </c>
      <c r="P876" s="18">
        <f>IF(G876&lt;=0,0,IF(G876&lt;=20000,G876,IF(G876&lt;=40000,ROUNDUP(G876/2,0)+10000,IF(G876&lt;=80000,ROUNDUP(G876/4,0)+20000,40000))))</f>
        <v/>
      </c>
      <c r="Q876" s="18">
        <f>IF(I876&lt;=0,IF(H876&lt;=0,0,IF(H876&lt;=20000,H876,IF(H876&lt;=40000,ROUNDUP(H876/2,0)+10000,IF(H876&lt;=80000,ROUNDUP(H876/4,0)+20000,40000)))),IF(H876&lt;=0,IF(I876&lt;=0,0,IF(I876&lt;=25000,I876,IF(I876&lt;=50000,ROUNDUP(I876/2,0)+12500,IF(I876&lt;=100000,ROUNDUP(I876/4,0)+25000,50000)))),MAX(IF(I876&lt;=0,0,IF(I876&lt;=25000,I876,IF(I876&lt;=50000,ROUNDUP(I876/2,0)+12500,IF(I876&lt;=100000,ROUNDUP(I876/4,0)+25000,50000)))),MIN(IF(H876&lt;=0,0,IF(H876&lt;=20000,H876,IF(H876&lt;=40000,ROUNDUP(H876/2,0)+10000,IF(H876&lt;=80000,ROUNDUP(H876/4,0)+20000,40000))))+IF(I876&lt;=0,0,IF(I876&lt;=25000,I876,IF(I876&lt;=50000,ROUNDUP(I876/2,0)+12500,IF(I876&lt;=100000,ROUNDUP(I876/4,0)+25000,50000)))),40000))))</f>
        <v/>
      </c>
      <c r="R876" s="18">
        <f>MIN(120000,O876+P876+Q876)</f>
        <v/>
      </c>
      <c r="S876" s="18">
        <f>IF(F876&lt;=0,IF(E876&lt;=0,0,IF(E876&lt;=12000,E876,IF(E876&lt;=32000,ROUNDUP(E876/2,0)+6000,IF(E876&lt;=56000,ROUNDUP(E876/4,0)+14000,28000)))),IF(E876&lt;=0,IF(F876&lt;=0,0,IF(F876&lt;=15000,F876,IF(F876&lt;=40000,ROUNDUP(F876/2,0)+7500,IF(F876&lt;=70000,ROUNDUP(F876/4,0)+17500,35000)))),MAX(IF(F876&lt;=0,0,IF(F876&lt;=15000,F876,IF(F876&lt;=40000,ROUNDUP(F876/2,0)+7500,IF(F876&lt;=70000,ROUNDUP(F876/4,0)+17500,35000)))),MIN(IF(E876&lt;=0,0,IF(E876&lt;=12000,E876,IF(E876&lt;=32000,ROUNDUP(E876/2,0)+6000,IF(E876&lt;=56000,ROUNDUP(E876/4,0)+14000,28000))))+IF(F876&lt;=0,0,IF(F876&lt;=15000,F876,IF(F876&lt;=40000,ROUNDUP(F876/2,0)+7500,IF(F876&lt;=70000,ROUNDUP(F876/4,0)+17500,35000)))),28000))))</f>
        <v/>
      </c>
      <c r="T876" s="18">
        <f>IF(G876&lt;=0,0,IF(G876&lt;=12000,G876,IF(G876&lt;=32000,ROUNDUP(G876/2,0)+6000,IF(G876&lt;=56000,ROUNDUP(G876/4,0)+14000,28000))))</f>
        <v/>
      </c>
      <c r="U876" s="18">
        <f>IF(I876&lt;=0,IF(H876&lt;=0,0,IF(H876&lt;=12000,H876,IF(H876&lt;=32000,ROUNDUP(H876/2,0)+6000,IF(H876&lt;=56000,ROUNDUP(H876/4,0)+14000,28000)))),IF(H876&lt;=0,IF(I876&lt;=0,0,IF(I876&lt;=15000,I876,IF(I876&lt;=40000,ROUNDUP(I876/2,0)+7500,IF(I876&lt;=70000,ROUNDUP(I876/4,0)+17500,35000)))),MAX(IF(I876&lt;=0,0,IF(I876&lt;=15000,I876,IF(I876&lt;=40000,ROUNDUP(I876/2,0)+7500,IF(I876&lt;=70000,ROUNDUP(I876/4,0)+17500,35000)))),MIN(IF(H876&lt;=0,0,IF(H876&lt;=12000,H876,IF(H876&lt;=32000,ROUNDUP(H876/2,0)+6000,IF(H876&lt;=56000,ROUNDUP(H876/4,0)+14000,28000))))+IF(I876&lt;=0,0,IF(I876&lt;=15000,I876,IF(I876&lt;=40000,ROUNDUP(I876/2,0)+7500,IF(I876&lt;=70000,ROUNDUP(I876/4,0)+17500,35000)))),28000))))</f>
        <v/>
      </c>
      <c r="V876" s="18">
        <f>MIN(70000,S876+T876+U876)</f>
        <v/>
      </c>
      <c r="W876" s="18">
        <f>MAX(0,ROUNDDOWN(M876-J876-N876-K876-0,-3))</f>
        <v/>
      </c>
      <c r="X876" s="18">
        <f>MAX(0,ROUNDDOWN(M876-J876-N876-K876-R876,-3))</f>
        <v/>
      </c>
      <c r="Y876" s="18">
        <f>IF(W876&lt;=0,0,ROUNDDOWN((W876*LOOKUP(W876,{0,1950001,3300001,6950001,9000001,18000001,40000001},{0.05,0.1,0.2,0.23,0.33,0.4,0.45})-LOOKUP(W876,{0,1950001,3300001,6950001,9000001,18000001,40000001},{0,97500,427500,636000,1536000,2796000,4796000}))*1.021,-2))</f>
        <v/>
      </c>
      <c r="Z876" s="18">
        <f>IF(X876&lt;=0,0,ROUNDDOWN((X876*LOOKUP(X876,{0,1950001,3300001,6950001,9000001,18000001,40000001},{0.05,0.1,0.2,0.23,0.33,0.4,0.45})-LOOKUP(X876,{0,1950001,3300001,6950001,9000001,18000001,40000001},{0,97500,427500,636000,1536000,2796000,4796000}))*1.021,-2))</f>
        <v/>
      </c>
      <c r="AA876" s="18">
        <f>MAX(0,ROUNDDOWN(M876-J876-430000-L876-0,-3))</f>
        <v/>
      </c>
      <c r="AB876" s="18">
        <f>MAX(0,ROUNDDOWN(M876-J876-430000-L876-V876,-3))</f>
        <v/>
      </c>
      <c r="AC876" s="18">
        <f>IF(M876&lt;=450000,0,MAX(0,ROUNDDOWN(AA876*0.06-MIN(50000,AA876)*0.03,-2))+MAX(0,ROUNDDOWN(AA876*0.04-MIN(50000,AA876)*0.02,-2)))</f>
        <v/>
      </c>
      <c r="AD876" s="18">
        <f>IF(M876&lt;=450000,0,MAX(0,ROUNDDOWN(AB876*0.06-MIN(50000,AB876)*0.03,-2))+MAX(0,ROUNDDOWN(AB876*0.04-MIN(50000,AB876)*0.02,-2)))</f>
        <v/>
      </c>
      <c r="AE876" s="18">
        <f>Y876-Z876</f>
        <v/>
      </c>
      <c r="AF876" s="18">
        <f>AC876-AD876</f>
        <v/>
      </c>
      <c r="AG876" s="18">
        <f>AE876+AF876</f>
        <v/>
      </c>
      <c r="AH876" s="20">
        <f>IF(W876&lt;=0,0,LOOKUP(W876,{0,1950001,3300001,6950001,9000001,18000001,40000001},{0.05,0.1,0.2,0.23,0.33,0.4,0.45}))</f>
        <v/>
      </c>
    </row>
    <row r="877">
      <c r="A877" t="inlineStr">
        <is>
          <t>1万円刻み 一般8万円</t>
        </is>
      </c>
      <c r="B877" s="18">
        <f>'4_1万円刻み'!$A$266</f>
        <v/>
      </c>
      <c r="C877" s="19" t="n">
        <v>2026</v>
      </c>
      <c r="D877" t="inlineStr">
        <is>
          <t>いいえ</t>
        </is>
      </c>
      <c r="E877" s="18" t="n">
        <v>80000</v>
      </c>
      <c r="F877" s="18" t="n">
        <v>0</v>
      </c>
      <c r="G877" s="18" t="n">
        <v>0</v>
      </c>
      <c r="H877" s="18" t="n">
        <v>0</v>
      </c>
      <c r="I877" s="18" t="n">
        <v>0</v>
      </c>
      <c r="J877" s="18">
        <f>ROUND(MIN(B877/12,650000)*12*0.0915+MIN(B877/12,1390000)*12*(0.0504+0)+B877*0.005,0)</f>
        <v/>
      </c>
      <c r="K877" s="18" t="n">
        <v>0</v>
      </c>
      <c r="L877" s="18" t="n">
        <v>0</v>
      </c>
      <c r="M877" s="18">
        <f>ROUND(IF(C877&gt;=2026,IF(B877&lt;741000,0,IF(B877&lt;2191000,B877-740000,IF(B877&lt;2193000,1451000,IF(B877&lt;2196000,1453000,IF(B877&lt;2200000,1456000,IF(B877&lt;3600000,ROUNDDOWN(B877/4,-3)*2.8-80000,IF(B877&lt;6600000,ROUNDDOWN(B877/4,-3)*3.2-440000,IF(B877&lt;8500000,ROUNDDOWN(B877*0.9,0)-1100000,B877-1950000)))))))),IF(B877&lt;651000,0,IF(B877&lt;1900000,B877-650000,IF(B877&lt;3600000,ROUNDDOWN(B877/4,-3)*2.8-80000,IF(B877&lt;6600000,ROUNDDOWN(B877/4,-3)*3.2-440000,IF(B877&lt;8500000,ROUNDDOWN(B877*0.9,0)-1100000,B877-1950000)))))),0)</f>
        <v/>
      </c>
      <c r="N877" s="18">
        <f>IF(M877&gt;23500000,NA(),IF(C877&gt;=2026,IF(M877&lt;=4890000,1040000,IF(M877&lt;=6550000,670000,620000)),IF(M877&lt;=1320000,950000,IF(M877&lt;=3360000,880000,IF(M877&lt;=4890000,680000,IF(M877&lt;=6550000,630000,580000))))))</f>
        <v/>
      </c>
      <c r="O877" s="18">
        <f>IF(F877&lt;=0,IF(AND(D877="はい",C877&gt;=2026,C877&lt;=2027),IF(E877&lt;=0,0,IF(E877&lt;=30000,E877,IF(E877&lt;=60000,ROUNDUP(E877/2,0)+15000,IF(E877&lt;=120000,ROUNDUP(E877/4,0)+30000,60000)))),IF(E877&lt;=0,0,IF(E877&lt;=20000,E877,IF(E877&lt;=40000,ROUNDUP(E877/2,0)+10000,IF(E877&lt;=80000,ROUNDUP(E877/4,0)+20000,40000))))),IF(E877&lt;=0,IF(F877&lt;=0,0,IF(F877&lt;=25000,F877,IF(F877&lt;=50000,ROUNDUP(F877/2,0)+12500,IF(F877&lt;=100000,ROUNDUP(F877/4,0)+25000,50000)))),MAX(IF(F877&lt;=0,0,IF(F877&lt;=25000,F877,IF(F877&lt;=50000,ROUNDUP(F877/2,0)+12500,IF(F877&lt;=100000,ROUNDUP(F877/4,0)+25000,50000)))),MIN(IF(AND(D877="はい",C877&gt;=2026,C877&lt;=2027),IF(E877&lt;=0,0,IF(E877&lt;=30000,E877,IF(E877&lt;=60000,ROUNDUP(E877/2,0)+15000,IF(E877&lt;=120000,ROUNDUP(E877/4,0)+30000,60000)))),IF(E877&lt;=0,0,IF(E877&lt;=20000,E877,IF(E877&lt;=40000,ROUNDUP(E877/2,0)+10000,IF(E877&lt;=80000,ROUNDUP(E877/4,0)+20000,40000)))))+IF(F877&lt;=0,0,IF(F877&lt;=25000,F877,IF(F877&lt;=50000,ROUNDUP(F877/2,0)+12500,IF(F877&lt;=100000,ROUNDUP(F877/4,0)+25000,50000)))),IF(AND(D877="はい",C877&gt;=2026,C877&lt;=2027),60000,40000)))))</f>
        <v/>
      </c>
      <c r="P877" s="18">
        <f>IF(G877&lt;=0,0,IF(G877&lt;=20000,G877,IF(G877&lt;=40000,ROUNDUP(G877/2,0)+10000,IF(G877&lt;=80000,ROUNDUP(G877/4,0)+20000,40000))))</f>
        <v/>
      </c>
      <c r="Q877" s="18">
        <f>IF(I877&lt;=0,IF(H877&lt;=0,0,IF(H877&lt;=20000,H877,IF(H877&lt;=40000,ROUNDUP(H877/2,0)+10000,IF(H877&lt;=80000,ROUNDUP(H877/4,0)+20000,40000)))),IF(H877&lt;=0,IF(I877&lt;=0,0,IF(I877&lt;=25000,I877,IF(I877&lt;=50000,ROUNDUP(I877/2,0)+12500,IF(I877&lt;=100000,ROUNDUP(I877/4,0)+25000,50000)))),MAX(IF(I877&lt;=0,0,IF(I877&lt;=25000,I877,IF(I877&lt;=50000,ROUNDUP(I877/2,0)+12500,IF(I877&lt;=100000,ROUNDUP(I877/4,0)+25000,50000)))),MIN(IF(H877&lt;=0,0,IF(H877&lt;=20000,H877,IF(H877&lt;=40000,ROUNDUP(H877/2,0)+10000,IF(H877&lt;=80000,ROUNDUP(H877/4,0)+20000,40000))))+IF(I877&lt;=0,0,IF(I877&lt;=25000,I877,IF(I877&lt;=50000,ROUNDUP(I877/2,0)+12500,IF(I877&lt;=100000,ROUNDUP(I877/4,0)+25000,50000)))),40000))))</f>
        <v/>
      </c>
      <c r="R877" s="18">
        <f>MIN(120000,O877+P877+Q877)</f>
        <v/>
      </c>
      <c r="S877" s="18">
        <f>IF(F877&lt;=0,IF(E877&lt;=0,0,IF(E877&lt;=12000,E877,IF(E877&lt;=32000,ROUNDUP(E877/2,0)+6000,IF(E877&lt;=56000,ROUNDUP(E877/4,0)+14000,28000)))),IF(E877&lt;=0,IF(F877&lt;=0,0,IF(F877&lt;=15000,F877,IF(F877&lt;=40000,ROUNDUP(F877/2,0)+7500,IF(F877&lt;=70000,ROUNDUP(F877/4,0)+17500,35000)))),MAX(IF(F877&lt;=0,0,IF(F877&lt;=15000,F877,IF(F877&lt;=40000,ROUNDUP(F877/2,0)+7500,IF(F877&lt;=70000,ROUNDUP(F877/4,0)+17500,35000)))),MIN(IF(E877&lt;=0,0,IF(E877&lt;=12000,E877,IF(E877&lt;=32000,ROUNDUP(E877/2,0)+6000,IF(E877&lt;=56000,ROUNDUP(E877/4,0)+14000,28000))))+IF(F877&lt;=0,0,IF(F877&lt;=15000,F877,IF(F877&lt;=40000,ROUNDUP(F877/2,0)+7500,IF(F877&lt;=70000,ROUNDUP(F877/4,0)+17500,35000)))),28000))))</f>
        <v/>
      </c>
      <c r="T877" s="18">
        <f>IF(G877&lt;=0,0,IF(G877&lt;=12000,G877,IF(G877&lt;=32000,ROUNDUP(G877/2,0)+6000,IF(G877&lt;=56000,ROUNDUP(G877/4,0)+14000,28000))))</f>
        <v/>
      </c>
      <c r="U877" s="18">
        <f>IF(I877&lt;=0,IF(H877&lt;=0,0,IF(H877&lt;=12000,H877,IF(H877&lt;=32000,ROUNDUP(H877/2,0)+6000,IF(H877&lt;=56000,ROUNDUP(H877/4,0)+14000,28000)))),IF(H877&lt;=0,IF(I877&lt;=0,0,IF(I877&lt;=15000,I877,IF(I877&lt;=40000,ROUNDUP(I877/2,0)+7500,IF(I877&lt;=70000,ROUNDUP(I877/4,0)+17500,35000)))),MAX(IF(I877&lt;=0,0,IF(I877&lt;=15000,I877,IF(I877&lt;=40000,ROUNDUP(I877/2,0)+7500,IF(I877&lt;=70000,ROUNDUP(I877/4,0)+17500,35000)))),MIN(IF(H877&lt;=0,0,IF(H877&lt;=12000,H877,IF(H877&lt;=32000,ROUNDUP(H877/2,0)+6000,IF(H877&lt;=56000,ROUNDUP(H877/4,0)+14000,28000))))+IF(I877&lt;=0,0,IF(I877&lt;=15000,I877,IF(I877&lt;=40000,ROUNDUP(I877/2,0)+7500,IF(I877&lt;=70000,ROUNDUP(I877/4,0)+17500,35000)))),28000))))</f>
        <v/>
      </c>
      <c r="V877" s="18">
        <f>MIN(70000,S877+T877+U877)</f>
        <v/>
      </c>
      <c r="W877" s="18">
        <f>MAX(0,ROUNDDOWN(M877-J877-N877-K877-0,-3))</f>
        <v/>
      </c>
      <c r="X877" s="18">
        <f>MAX(0,ROUNDDOWN(M877-J877-N877-K877-R877,-3))</f>
        <v/>
      </c>
      <c r="Y877" s="18">
        <f>IF(W877&lt;=0,0,ROUNDDOWN((W877*LOOKUP(W877,{0,1950001,3300001,6950001,9000001,18000001,40000001},{0.05,0.1,0.2,0.23,0.33,0.4,0.45})-LOOKUP(W877,{0,1950001,3300001,6950001,9000001,18000001,40000001},{0,97500,427500,636000,1536000,2796000,4796000}))*1.021,-2))</f>
        <v/>
      </c>
      <c r="Z877" s="18">
        <f>IF(X877&lt;=0,0,ROUNDDOWN((X877*LOOKUP(X877,{0,1950001,3300001,6950001,9000001,18000001,40000001},{0.05,0.1,0.2,0.23,0.33,0.4,0.45})-LOOKUP(X877,{0,1950001,3300001,6950001,9000001,18000001,40000001},{0,97500,427500,636000,1536000,2796000,4796000}))*1.021,-2))</f>
        <v/>
      </c>
      <c r="AA877" s="18">
        <f>MAX(0,ROUNDDOWN(M877-J877-430000-L877-0,-3))</f>
        <v/>
      </c>
      <c r="AB877" s="18">
        <f>MAX(0,ROUNDDOWN(M877-J877-430000-L877-V877,-3))</f>
        <v/>
      </c>
      <c r="AC877" s="18">
        <f>IF(M877&lt;=450000,0,MAX(0,ROUNDDOWN(AA877*0.06-MIN(50000,AA877)*0.03,-2))+MAX(0,ROUNDDOWN(AA877*0.04-MIN(50000,AA877)*0.02,-2)))</f>
        <v/>
      </c>
      <c r="AD877" s="18">
        <f>IF(M877&lt;=450000,0,MAX(0,ROUNDDOWN(AB877*0.06-MIN(50000,AB877)*0.03,-2))+MAX(0,ROUNDDOWN(AB877*0.04-MIN(50000,AB877)*0.02,-2)))</f>
        <v/>
      </c>
      <c r="AE877" s="18">
        <f>Y877-Z877</f>
        <v/>
      </c>
      <c r="AF877" s="18">
        <f>AC877-AD877</f>
        <v/>
      </c>
      <c r="AG877" s="18">
        <f>AE877+AF877</f>
        <v/>
      </c>
      <c r="AH877" s="20">
        <f>IF(W877&lt;=0,0,LOOKUP(W877,{0,1950001,3300001,6950001,9000001,18000001,40000001},{0.05,0.1,0.2,0.23,0.33,0.4,0.45}))</f>
        <v/>
      </c>
    </row>
    <row r="878">
      <c r="A878" t="inlineStr">
        <is>
          <t>1万円刻み 特例あり一般12万円</t>
        </is>
      </c>
      <c r="B878" s="18">
        <f>'4_1万円刻み'!$A$266</f>
        <v/>
      </c>
      <c r="C878" s="19" t="n">
        <v>2026</v>
      </c>
      <c r="D878" t="inlineStr">
        <is>
          <t>はい</t>
        </is>
      </c>
      <c r="E878" s="18" t="n">
        <v>120000</v>
      </c>
      <c r="F878" s="18" t="n">
        <v>0</v>
      </c>
      <c r="G878" s="18" t="n">
        <v>0</v>
      </c>
      <c r="H878" s="18" t="n">
        <v>0</v>
      </c>
      <c r="I878" s="18" t="n">
        <v>0</v>
      </c>
      <c r="J878" s="18">
        <f>ROUND(MIN(B878/12,650000)*12*0.0915+MIN(B878/12,1390000)*12*(0.0504+0)+B878*0.005,0)</f>
        <v/>
      </c>
      <c r="K878" s="18" t="n">
        <v>0</v>
      </c>
      <c r="L878" s="18" t="n">
        <v>0</v>
      </c>
      <c r="M878" s="18">
        <f>ROUND(IF(C878&gt;=2026,IF(B878&lt;741000,0,IF(B878&lt;2191000,B878-740000,IF(B878&lt;2193000,1451000,IF(B878&lt;2196000,1453000,IF(B878&lt;2200000,1456000,IF(B878&lt;3600000,ROUNDDOWN(B878/4,-3)*2.8-80000,IF(B878&lt;6600000,ROUNDDOWN(B878/4,-3)*3.2-440000,IF(B878&lt;8500000,ROUNDDOWN(B878*0.9,0)-1100000,B878-1950000)))))))),IF(B878&lt;651000,0,IF(B878&lt;1900000,B878-650000,IF(B878&lt;3600000,ROUNDDOWN(B878/4,-3)*2.8-80000,IF(B878&lt;6600000,ROUNDDOWN(B878/4,-3)*3.2-440000,IF(B878&lt;8500000,ROUNDDOWN(B878*0.9,0)-1100000,B878-1950000)))))),0)</f>
        <v/>
      </c>
      <c r="N878" s="18">
        <f>IF(M878&gt;23500000,NA(),IF(C878&gt;=2026,IF(M878&lt;=4890000,1040000,IF(M878&lt;=6550000,670000,620000)),IF(M878&lt;=1320000,950000,IF(M878&lt;=3360000,880000,IF(M878&lt;=4890000,680000,IF(M878&lt;=6550000,630000,580000))))))</f>
        <v/>
      </c>
      <c r="O878" s="18">
        <f>IF(F878&lt;=0,IF(AND(D878="はい",C878&gt;=2026,C878&lt;=2027),IF(E878&lt;=0,0,IF(E878&lt;=30000,E878,IF(E878&lt;=60000,ROUNDUP(E878/2,0)+15000,IF(E878&lt;=120000,ROUNDUP(E878/4,0)+30000,60000)))),IF(E878&lt;=0,0,IF(E878&lt;=20000,E878,IF(E878&lt;=40000,ROUNDUP(E878/2,0)+10000,IF(E878&lt;=80000,ROUNDUP(E878/4,0)+20000,40000))))),IF(E878&lt;=0,IF(F878&lt;=0,0,IF(F878&lt;=25000,F878,IF(F878&lt;=50000,ROUNDUP(F878/2,0)+12500,IF(F878&lt;=100000,ROUNDUP(F878/4,0)+25000,50000)))),MAX(IF(F878&lt;=0,0,IF(F878&lt;=25000,F878,IF(F878&lt;=50000,ROUNDUP(F878/2,0)+12500,IF(F878&lt;=100000,ROUNDUP(F878/4,0)+25000,50000)))),MIN(IF(AND(D878="はい",C878&gt;=2026,C878&lt;=2027),IF(E878&lt;=0,0,IF(E878&lt;=30000,E878,IF(E878&lt;=60000,ROUNDUP(E878/2,0)+15000,IF(E878&lt;=120000,ROUNDUP(E878/4,0)+30000,60000)))),IF(E878&lt;=0,0,IF(E878&lt;=20000,E878,IF(E878&lt;=40000,ROUNDUP(E878/2,0)+10000,IF(E878&lt;=80000,ROUNDUP(E878/4,0)+20000,40000)))))+IF(F878&lt;=0,0,IF(F878&lt;=25000,F878,IF(F878&lt;=50000,ROUNDUP(F878/2,0)+12500,IF(F878&lt;=100000,ROUNDUP(F878/4,0)+25000,50000)))),IF(AND(D878="はい",C878&gt;=2026,C878&lt;=2027),60000,40000)))))</f>
        <v/>
      </c>
      <c r="P878" s="18">
        <f>IF(G878&lt;=0,0,IF(G878&lt;=20000,G878,IF(G878&lt;=40000,ROUNDUP(G878/2,0)+10000,IF(G878&lt;=80000,ROUNDUP(G878/4,0)+20000,40000))))</f>
        <v/>
      </c>
      <c r="Q878" s="18">
        <f>IF(I878&lt;=0,IF(H878&lt;=0,0,IF(H878&lt;=20000,H878,IF(H878&lt;=40000,ROUNDUP(H878/2,0)+10000,IF(H878&lt;=80000,ROUNDUP(H878/4,0)+20000,40000)))),IF(H878&lt;=0,IF(I878&lt;=0,0,IF(I878&lt;=25000,I878,IF(I878&lt;=50000,ROUNDUP(I878/2,0)+12500,IF(I878&lt;=100000,ROUNDUP(I878/4,0)+25000,50000)))),MAX(IF(I878&lt;=0,0,IF(I878&lt;=25000,I878,IF(I878&lt;=50000,ROUNDUP(I878/2,0)+12500,IF(I878&lt;=100000,ROUNDUP(I878/4,0)+25000,50000)))),MIN(IF(H878&lt;=0,0,IF(H878&lt;=20000,H878,IF(H878&lt;=40000,ROUNDUP(H878/2,0)+10000,IF(H878&lt;=80000,ROUNDUP(H878/4,0)+20000,40000))))+IF(I878&lt;=0,0,IF(I878&lt;=25000,I878,IF(I878&lt;=50000,ROUNDUP(I878/2,0)+12500,IF(I878&lt;=100000,ROUNDUP(I878/4,0)+25000,50000)))),40000))))</f>
        <v/>
      </c>
      <c r="R878" s="18">
        <f>MIN(120000,O878+P878+Q878)</f>
        <v/>
      </c>
      <c r="S878" s="18">
        <f>IF(F878&lt;=0,IF(E878&lt;=0,0,IF(E878&lt;=12000,E878,IF(E878&lt;=32000,ROUNDUP(E878/2,0)+6000,IF(E878&lt;=56000,ROUNDUP(E878/4,0)+14000,28000)))),IF(E878&lt;=0,IF(F878&lt;=0,0,IF(F878&lt;=15000,F878,IF(F878&lt;=40000,ROUNDUP(F878/2,0)+7500,IF(F878&lt;=70000,ROUNDUP(F878/4,0)+17500,35000)))),MAX(IF(F878&lt;=0,0,IF(F878&lt;=15000,F878,IF(F878&lt;=40000,ROUNDUP(F878/2,0)+7500,IF(F878&lt;=70000,ROUNDUP(F878/4,0)+17500,35000)))),MIN(IF(E878&lt;=0,0,IF(E878&lt;=12000,E878,IF(E878&lt;=32000,ROUNDUP(E878/2,0)+6000,IF(E878&lt;=56000,ROUNDUP(E878/4,0)+14000,28000))))+IF(F878&lt;=0,0,IF(F878&lt;=15000,F878,IF(F878&lt;=40000,ROUNDUP(F878/2,0)+7500,IF(F878&lt;=70000,ROUNDUP(F878/4,0)+17500,35000)))),28000))))</f>
        <v/>
      </c>
      <c r="T878" s="18">
        <f>IF(G878&lt;=0,0,IF(G878&lt;=12000,G878,IF(G878&lt;=32000,ROUNDUP(G878/2,0)+6000,IF(G878&lt;=56000,ROUNDUP(G878/4,0)+14000,28000))))</f>
        <v/>
      </c>
      <c r="U878" s="18">
        <f>IF(I878&lt;=0,IF(H878&lt;=0,0,IF(H878&lt;=12000,H878,IF(H878&lt;=32000,ROUNDUP(H878/2,0)+6000,IF(H878&lt;=56000,ROUNDUP(H878/4,0)+14000,28000)))),IF(H878&lt;=0,IF(I878&lt;=0,0,IF(I878&lt;=15000,I878,IF(I878&lt;=40000,ROUNDUP(I878/2,0)+7500,IF(I878&lt;=70000,ROUNDUP(I878/4,0)+17500,35000)))),MAX(IF(I878&lt;=0,0,IF(I878&lt;=15000,I878,IF(I878&lt;=40000,ROUNDUP(I878/2,0)+7500,IF(I878&lt;=70000,ROUNDUP(I878/4,0)+17500,35000)))),MIN(IF(H878&lt;=0,0,IF(H878&lt;=12000,H878,IF(H878&lt;=32000,ROUNDUP(H878/2,0)+6000,IF(H878&lt;=56000,ROUNDUP(H878/4,0)+14000,28000))))+IF(I878&lt;=0,0,IF(I878&lt;=15000,I878,IF(I878&lt;=40000,ROUNDUP(I878/2,0)+7500,IF(I878&lt;=70000,ROUNDUP(I878/4,0)+17500,35000)))),28000))))</f>
        <v/>
      </c>
      <c r="V878" s="18">
        <f>MIN(70000,S878+T878+U878)</f>
        <v/>
      </c>
      <c r="W878" s="18">
        <f>MAX(0,ROUNDDOWN(M878-J878-N878-K878-0,-3))</f>
        <v/>
      </c>
      <c r="X878" s="18">
        <f>MAX(0,ROUNDDOWN(M878-J878-N878-K878-R878,-3))</f>
        <v/>
      </c>
      <c r="Y878" s="18">
        <f>IF(W878&lt;=0,0,ROUNDDOWN((W878*LOOKUP(W878,{0,1950001,3300001,6950001,9000001,18000001,40000001},{0.05,0.1,0.2,0.23,0.33,0.4,0.45})-LOOKUP(W878,{0,1950001,3300001,6950001,9000001,18000001,40000001},{0,97500,427500,636000,1536000,2796000,4796000}))*1.021,-2))</f>
        <v/>
      </c>
      <c r="Z878" s="18">
        <f>IF(X878&lt;=0,0,ROUNDDOWN((X878*LOOKUP(X878,{0,1950001,3300001,6950001,9000001,18000001,40000001},{0.05,0.1,0.2,0.23,0.33,0.4,0.45})-LOOKUP(X878,{0,1950001,3300001,6950001,9000001,18000001,40000001},{0,97500,427500,636000,1536000,2796000,4796000}))*1.021,-2))</f>
        <v/>
      </c>
      <c r="AA878" s="18">
        <f>MAX(0,ROUNDDOWN(M878-J878-430000-L878-0,-3))</f>
        <v/>
      </c>
      <c r="AB878" s="18">
        <f>MAX(0,ROUNDDOWN(M878-J878-430000-L878-V878,-3))</f>
        <v/>
      </c>
      <c r="AC878" s="18">
        <f>IF(M878&lt;=450000,0,MAX(0,ROUNDDOWN(AA878*0.06-MIN(50000,AA878)*0.03,-2))+MAX(0,ROUNDDOWN(AA878*0.04-MIN(50000,AA878)*0.02,-2)))</f>
        <v/>
      </c>
      <c r="AD878" s="18">
        <f>IF(M878&lt;=450000,0,MAX(0,ROUNDDOWN(AB878*0.06-MIN(50000,AB878)*0.03,-2))+MAX(0,ROUNDDOWN(AB878*0.04-MIN(50000,AB878)*0.02,-2)))</f>
        <v/>
      </c>
      <c r="AE878" s="18">
        <f>Y878-Z878</f>
        <v/>
      </c>
      <c r="AF878" s="18">
        <f>AC878-AD878</f>
        <v/>
      </c>
      <c r="AG878" s="18">
        <f>AE878+AF878</f>
        <v/>
      </c>
      <c r="AH878" s="20">
        <f>IF(W878&lt;=0,0,LOOKUP(W878,{0,1950001,3300001,6950001,9000001,18000001,40000001},{0.05,0.1,0.2,0.23,0.33,0.4,0.45}))</f>
        <v/>
      </c>
    </row>
    <row r="879">
      <c r="A879" t="inlineStr">
        <is>
          <t>1万円刻み 3区分8万円ずつ</t>
        </is>
      </c>
      <c r="B879" s="18">
        <f>'4_1万円刻み'!$A$267</f>
        <v/>
      </c>
      <c r="C879" s="19" t="n">
        <v>2026</v>
      </c>
      <c r="D879" t="inlineStr">
        <is>
          <t>いいえ</t>
        </is>
      </c>
      <c r="E879" s="18" t="n">
        <v>80000</v>
      </c>
      <c r="F879" s="18" t="n">
        <v>0</v>
      </c>
      <c r="G879" s="18" t="n">
        <v>80000</v>
      </c>
      <c r="H879" s="18" t="n">
        <v>80000</v>
      </c>
      <c r="I879" s="18" t="n">
        <v>0</v>
      </c>
      <c r="J879" s="18">
        <f>ROUND(MIN(B879/12,650000)*12*0.0915+MIN(B879/12,1390000)*12*(0.0504+0)+B879*0.005,0)</f>
        <v/>
      </c>
      <c r="K879" s="18" t="n">
        <v>0</v>
      </c>
      <c r="L879" s="18" t="n">
        <v>0</v>
      </c>
      <c r="M879" s="18">
        <f>ROUND(IF(C879&gt;=2026,IF(B879&lt;741000,0,IF(B879&lt;2191000,B879-740000,IF(B879&lt;2193000,1451000,IF(B879&lt;2196000,1453000,IF(B879&lt;2200000,1456000,IF(B879&lt;3600000,ROUNDDOWN(B879/4,-3)*2.8-80000,IF(B879&lt;6600000,ROUNDDOWN(B879/4,-3)*3.2-440000,IF(B879&lt;8500000,ROUNDDOWN(B879*0.9,0)-1100000,B879-1950000)))))))),IF(B879&lt;651000,0,IF(B879&lt;1900000,B879-650000,IF(B879&lt;3600000,ROUNDDOWN(B879/4,-3)*2.8-80000,IF(B879&lt;6600000,ROUNDDOWN(B879/4,-3)*3.2-440000,IF(B879&lt;8500000,ROUNDDOWN(B879*0.9,0)-1100000,B879-1950000)))))),0)</f>
        <v/>
      </c>
      <c r="N879" s="18">
        <f>IF(M879&gt;23500000,NA(),IF(C879&gt;=2026,IF(M879&lt;=4890000,1040000,IF(M879&lt;=6550000,670000,620000)),IF(M879&lt;=1320000,950000,IF(M879&lt;=3360000,880000,IF(M879&lt;=4890000,680000,IF(M879&lt;=6550000,630000,580000))))))</f>
        <v/>
      </c>
      <c r="O879" s="18">
        <f>IF(F879&lt;=0,IF(AND(D879="はい",C879&gt;=2026,C879&lt;=2027),IF(E879&lt;=0,0,IF(E879&lt;=30000,E879,IF(E879&lt;=60000,ROUNDUP(E879/2,0)+15000,IF(E879&lt;=120000,ROUNDUP(E879/4,0)+30000,60000)))),IF(E879&lt;=0,0,IF(E879&lt;=20000,E879,IF(E879&lt;=40000,ROUNDUP(E879/2,0)+10000,IF(E879&lt;=80000,ROUNDUP(E879/4,0)+20000,40000))))),IF(E879&lt;=0,IF(F879&lt;=0,0,IF(F879&lt;=25000,F879,IF(F879&lt;=50000,ROUNDUP(F879/2,0)+12500,IF(F879&lt;=100000,ROUNDUP(F879/4,0)+25000,50000)))),MAX(IF(F879&lt;=0,0,IF(F879&lt;=25000,F879,IF(F879&lt;=50000,ROUNDUP(F879/2,0)+12500,IF(F879&lt;=100000,ROUNDUP(F879/4,0)+25000,50000)))),MIN(IF(AND(D879="はい",C879&gt;=2026,C879&lt;=2027),IF(E879&lt;=0,0,IF(E879&lt;=30000,E879,IF(E879&lt;=60000,ROUNDUP(E879/2,0)+15000,IF(E879&lt;=120000,ROUNDUP(E879/4,0)+30000,60000)))),IF(E879&lt;=0,0,IF(E879&lt;=20000,E879,IF(E879&lt;=40000,ROUNDUP(E879/2,0)+10000,IF(E879&lt;=80000,ROUNDUP(E879/4,0)+20000,40000)))))+IF(F879&lt;=0,0,IF(F879&lt;=25000,F879,IF(F879&lt;=50000,ROUNDUP(F879/2,0)+12500,IF(F879&lt;=100000,ROUNDUP(F879/4,0)+25000,50000)))),IF(AND(D879="はい",C879&gt;=2026,C879&lt;=2027),60000,40000)))))</f>
        <v/>
      </c>
      <c r="P879" s="18">
        <f>IF(G879&lt;=0,0,IF(G879&lt;=20000,G879,IF(G879&lt;=40000,ROUNDUP(G879/2,0)+10000,IF(G879&lt;=80000,ROUNDUP(G879/4,0)+20000,40000))))</f>
        <v/>
      </c>
      <c r="Q879" s="18">
        <f>IF(I879&lt;=0,IF(H879&lt;=0,0,IF(H879&lt;=20000,H879,IF(H879&lt;=40000,ROUNDUP(H879/2,0)+10000,IF(H879&lt;=80000,ROUNDUP(H879/4,0)+20000,40000)))),IF(H879&lt;=0,IF(I879&lt;=0,0,IF(I879&lt;=25000,I879,IF(I879&lt;=50000,ROUNDUP(I879/2,0)+12500,IF(I879&lt;=100000,ROUNDUP(I879/4,0)+25000,50000)))),MAX(IF(I879&lt;=0,0,IF(I879&lt;=25000,I879,IF(I879&lt;=50000,ROUNDUP(I879/2,0)+12500,IF(I879&lt;=100000,ROUNDUP(I879/4,0)+25000,50000)))),MIN(IF(H879&lt;=0,0,IF(H879&lt;=20000,H879,IF(H879&lt;=40000,ROUNDUP(H879/2,0)+10000,IF(H879&lt;=80000,ROUNDUP(H879/4,0)+20000,40000))))+IF(I879&lt;=0,0,IF(I879&lt;=25000,I879,IF(I879&lt;=50000,ROUNDUP(I879/2,0)+12500,IF(I879&lt;=100000,ROUNDUP(I879/4,0)+25000,50000)))),40000))))</f>
        <v/>
      </c>
      <c r="R879" s="18">
        <f>MIN(120000,O879+P879+Q879)</f>
        <v/>
      </c>
      <c r="S879" s="18">
        <f>IF(F879&lt;=0,IF(E879&lt;=0,0,IF(E879&lt;=12000,E879,IF(E879&lt;=32000,ROUNDUP(E879/2,0)+6000,IF(E879&lt;=56000,ROUNDUP(E879/4,0)+14000,28000)))),IF(E879&lt;=0,IF(F879&lt;=0,0,IF(F879&lt;=15000,F879,IF(F879&lt;=40000,ROUNDUP(F879/2,0)+7500,IF(F879&lt;=70000,ROUNDUP(F879/4,0)+17500,35000)))),MAX(IF(F879&lt;=0,0,IF(F879&lt;=15000,F879,IF(F879&lt;=40000,ROUNDUP(F879/2,0)+7500,IF(F879&lt;=70000,ROUNDUP(F879/4,0)+17500,35000)))),MIN(IF(E879&lt;=0,0,IF(E879&lt;=12000,E879,IF(E879&lt;=32000,ROUNDUP(E879/2,0)+6000,IF(E879&lt;=56000,ROUNDUP(E879/4,0)+14000,28000))))+IF(F879&lt;=0,0,IF(F879&lt;=15000,F879,IF(F879&lt;=40000,ROUNDUP(F879/2,0)+7500,IF(F879&lt;=70000,ROUNDUP(F879/4,0)+17500,35000)))),28000))))</f>
        <v/>
      </c>
      <c r="T879" s="18">
        <f>IF(G879&lt;=0,0,IF(G879&lt;=12000,G879,IF(G879&lt;=32000,ROUNDUP(G879/2,0)+6000,IF(G879&lt;=56000,ROUNDUP(G879/4,0)+14000,28000))))</f>
        <v/>
      </c>
      <c r="U879" s="18">
        <f>IF(I879&lt;=0,IF(H879&lt;=0,0,IF(H879&lt;=12000,H879,IF(H879&lt;=32000,ROUNDUP(H879/2,0)+6000,IF(H879&lt;=56000,ROUNDUP(H879/4,0)+14000,28000)))),IF(H879&lt;=0,IF(I879&lt;=0,0,IF(I879&lt;=15000,I879,IF(I879&lt;=40000,ROUNDUP(I879/2,0)+7500,IF(I879&lt;=70000,ROUNDUP(I879/4,0)+17500,35000)))),MAX(IF(I879&lt;=0,0,IF(I879&lt;=15000,I879,IF(I879&lt;=40000,ROUNDUP(I879/2,0)+7500,IF(I879&lt;=70000,ROUNDUP(I879/4,0)+17500,35000)))),MIN(IF(H879&lt;=0,0,IF(H879&lt;=12000,H879,IF(H879&lt;=32000,ROUNDUP(H879/2,0)+6000,IF(H879&lt;=56000,ROUNDUP(H879/4,0)+14000,28000))))+IF(I879&lt;=0,0,IF(I879&lt;=15000,I879,IF(I879&lt;=40000,ROUNDUP(I879/2,0)+7500,IF(I879&lt;=70000,ROUNDUP(I879/4,0)+17500,35000)))),28000))))</f>
        <v/>
      </c>
      <c r="V879" s="18">
        <f>MIN(70000,S879+T879+U879)</f>
        <v/>
      </c>
      <c r="W879" s="18">
        <f>MAX(0,ROUNDDOWN(M879-J879-N879-K879-0,-3))</f>
        <v/>
      </c>
      <c r="X879" s="18">
        <f>MAX(0,ROUNDDOWN(M879-J879-N879-K879-R879,-3))</f>
        <v/>
      </c>
      <c r="Y879" s="18">
        <f>IF(W879&lt;=0,0,ROUNDDOWN((W879*LOOKUP(W879,{0,1950001,3300001,6950001,9000001,18000001,40000001},{0.05,0.1,0.2,0.23,0.33,0.4,0.45})-LOOKUP(W879,{0,1950001,3300001,6950001,9000001,18000001,40000001},{0,97500,427500,636000,1536000,2796000,4796000}))*1.021,-2))</f>
        <v/>
      </c>
      <c r="Z879" s="18">
        <f>IF(X879&lt;=0,0,ROUNDDOWN((X879*LOOKUP(X879,{0,1950001,3300001,6950001,9000001,18000001,40000001},{0.05,0.1,0.2,0.23,0.33,0.4,0.45})-LOOKUP(X879,{0,1950001,3300001,6950001,9000001,18000001,40000001},{0,97500,427500,636000,1536000,2796000,4796000}))*1.021,-2))</f>
        <v/>
      </c>
      <c r="AA879" s="18">
        <f>MAX(0,ROUNDDOWN(M879-J879-430000-L879-0,-3))</f>
        <v/>
      </c>
      <c r="AB879" s="18">
        <f>MAX(0,ROUNDDOWN(M879-J879-430000-L879-V879,-3))</f>
        <v/>
      </c>
      <c r="AC879" s="18">
        <f>IF(M879&lt;=450000,0,MAX(0,ROUNDDOWN(AA879*0.06-MIN(50000,AA879)*0.03,-2))+MAX(0,ROUNDDOWN(AA879*0.04-MIN(50000,AA879)*0.02,-2)))</f>
        <v/>
      </c>
      <c r="AD879" s="18">
        <f>IF(M879&lt;=450000,0,MAX(0,ROUNDDOWN(AB879*0.06-MIN(50000,AB879)*0.03,-2))+MAX(0,ROUNDDOWN(AB879*0.04-MIN(50000,AB879)*0.02,-2)))</f>
        <v/>
      </c>
      <c r="AE879" s="18">
        <f>Y879-Z879</f>
        <v/>
      </c>
      <c r="AF879" s="18">
        <f>AC879-AD879</f>
        <v/>
      </c>
      <c r="AG879" s="18">
        <f>AE879+AF879</f>
        <v/>
      </c>
      <c r="AH879" s="20">
        <f>IF(W879&lt;=0,0,LOOKUP(W879,{0,1950001,3300001,6950001,9000001,18000001,40000001},{0.05,0.1,0.2,0.23,0.33,0.4,0.45}))</f>
        <v/>
      </c>
    </row>
    <row r="880">
      <c r="A880" t="inlineStr">
        <is>
          <t>1万円刻み 一般8万円</t>
        </is>
      </c>
      <c r="B880" s="18">
        <f>'4_1万円刻み'!$A$267</f>
        <v/>
      </c>
      <c r="C880" s="19" t="n">
        <v>2026</v>
      </c>
      <c r="D880" t="inlineStr">
        <is>
          <t>いいえ</t>
        </is>
      </c>
      <c r="E880" s="18" t="n">
        <v>80000</v>
      </c>
      <c r="F880" s="18" t="n">
        <v>0</v>
      </c>
      <c r="G880" s="18" t="n">
        <v>0</v>
      </c>
      <c r="H880" s="18" t="n">
        <v>0</v>
      </c>
      <c r="I880" s="18" t="n">
        <v>0</v>
      </c>
      <c r="J880" s="18">
        <f>ROUND(MIN(B880/12,650000)*12*0.0915+MIN(B880/12,1390000)*12*(0.0504+0)+B880*0.005,0)</f>
        <v/>
      </c>
      <c r="K880" s="18" t="n">
        <v>0</v>
      </c>
      <c r="L880" s="18" t="n">
        <v>0</v>
      </c>
      <c r="M880" s="18">
        <f>ROUND(IF(C880&gt;=2026,IF(B880&lt;741000,0,IF(B880&lt;2191000,B880-740000,IF(B880&lt;2193000,1451000,IF(B880&lt;2196000,1453000,IF(B880&lt;2200000,1456000,IF(B880&lt;3600000,ROUNDDOWN(B880/4,-3)*2.8-80000,IF(B880&lt;6600000,ROUNDDOWN(B880/4,-3)*3.2-440000,IF(B880&lt;8500000,ROUNDDOWN(B880*0.9,0)-1100000,B880-1950000)))))))),IF(B880&lt;651000,0,IF(B880&lt;1900000,B880-650000,IF(B880&lt;3600000,ROUNDDOWN(B880/4,-3)*2.8-80000,IF(B880&lt;6600000,ROUNDDOWN(B880/4,-3)*3.2-440000,IF(B880&lt;8500000,ROUNDDOWN(B880*0.9,0)-1100000,B880-1950000)))))),0)</f>
        <v/>
      </c>
      <c r="N880" s="18">
        <f>IF(M880&gt;23500000,NA(),IF(C880&gt;=2026,IF(M880&lt;=4890000,1040000,IF(M880&lt;=6550000,670000,620000)),IF(M880&lt;=1320000,950000,IF(M880&lt;=3360000,880000,IF(M880&lt;=4890000,680000,IF(M880&lt;=6550000,630000,580000))))))</f>
        <v/>
      </c>
      <c r="O880" s="18">
        <f>IF(F880&lt;=0,IF(AND(D880="はい",C880&gt;=2026,C880&lt;=2027),IF(E880&lt;=0,0,IF(E880&lt;=30000,E880,IF(E880&lt;=60000,ROUNDUP(E880/2,0)+15000,IF(E880&lt;=120000,ROUNDUP(E880/4,0)+30000,60000)))),IF(E880&lt;=0,0,IF(E880&lt;=20000,E880,IF(E880&lt;=40000,ROUNDUP(E880/2,0)+10000,IF(E880&lt;=80000,ROUNDUP(E880/4,0)+20000,40000))))),IF(E880&lt;=0,IF(F880&lt;=0,0,IF(F880&lt;=25000,F880,IF(F880&lt;=50000,ROUNDUP(F880/2,0)+12500,IF(F880&lt;=100000,ROUNDUP(F880/4,0)+25000,50000)))),MAX(IF(F880&lt;=0,0,IF(F880&lt;=25000,F880,IF(F880&lt;=50000,ROUNDUP(F880/2,0)+12500,IF(F880&lt;=100000,ROUNDUP(F880/4,0)+25000,50000)))),MIN(IF(AND(D880="はい",C880&gt;=2026,C880&lt;=2027),IF(E880&lt;=0,0,IF(E880&lt;=30000,E880,IF(E880&lt;=60000,ROUNDUP(E880/2,0)+15000,IF(E880&lt;=120000,ROUNDUP(E880/4,0)+30000,60000)))),IF(E880&lt;=0,0,IF(E880&lt;=20000,E880,IF(E880&lt;=40000,ROUNDUP(E880/2,0)+10000,IF(E880&lt;=80000,ROUNDUP(E880/4,0)+20000,40000)))))+IF(F880&lt;=0,0,IF(F880&lt;=25000,F880,IF(F880&lt;=50000,ROUNDUP(F880/2,0)+12500,IF(F880&lt;=100000,ROUNDUP(F880/4,0)+25000,50000)))),IF(AND(D880="はい",C880&gt;=2026,C880&lt;=2027),60000,40000)))))</f>
        <v/>
      </c>
      <c r="P880" s="18">
        <f>IF(G880&lt;=0,0,IF(G880&lt;=20000,G880,IF(G880&lt;=40000,ROUNDUP(G880/2,0)+10000,IF(G880&lt;=80000,ROUNDUP(G880/4,0)+20000,40000))))</f>
        <v/>
      </c>
      <c r="Q880" s="18">
        <f>IF(I880&lt;=0,IF(H880&lt;=0,0,IF(H880&lt;=20000,H880,IF(H880&lt;=40000,ROUNDUP(H880/2,0)+10000,IF(H880&lt;=80000,ROUNDUP(H880/4,0)+20000,40000)))),IF(H880&lt;=0,IF(I880&lt;=0,0,IF(I880&lt;=25000,I880,IF(I880&lt;=50000,ROUNDUP(I880/2,0)+12500,IF(I880&lt;=100000,ROUNDUP(I880/4,0)+25000,50000)))),MAX(IF(I880&lt;=0,0,IF(I880&lt;=25000,I880,IF(I880&lt;=50000,ROUNDUP(I880/2,0)+12500,IF(I880&lt;=100000,ROUNDUP(I880/4,0)+25000,50000)))),MIN(IF(H880&lt;=0,0,IF(H880&lt;=20000,H880,IF(H880&lt;=40000,ROUNDUP(H880/2,0)+10000,IF(H880&lt;=80000,ROUNDUP(H880/4,0)+20000,40000))))+IF(I880&lt;=0,0,IF(I880&lt;=25000,I880,IF(I880&lt;=50000,ROUNDUP(I880/2,0)+12500,IF(I880&lt;=100000,ROUNDUP(I880/4,0)+25000,50000)))),40000))))</f>
        <v/>
      </c>
      <c r="R880" s="18">
        <f>MIN(120000,O880+P880+Q880)</f>
        <v/>
      </c>
      <c r="S880" s="18">
        <f>IF(F880&lt;=0,IF(E880&lt;=0,0,IF(E880&lt;=12000,E880,IF(E880&lt;=32000,ROUNDUP(E880/2,0)+6000,IF(E880&lt;=56000,ROUNDUP(E880/4,0)+14000,28000)))),IF(E880&lt;=0,IF(F880&lt;=0,0,IF(F880&lt;=15000,F880,IF(F880&lt;=40000,ROUNDUP(F880/2,0)+7500,IF(F880&lt;=70000,ROUNDUP(F880/4,0)+17500,35000)))),MAX(IF(F880&lt;=0,0,IF(F880&lt;=15000,F880,IF(F880&lt;=40000,ROUNDUP(F880/2,0)+7500,IF(F880&lt;=70000,ROUNDUP(F880/4,0)+17500,35000)))),MIN(IF(E880&lt;=0,0,IF(E880&lt;=12000,E880,IF(E880&lt;=32000,ROUNDUP(E880/2,0)+6000,IF(E880&lt;=56000,ROUNDUP(E880/4,0)+14000,28000))))+IF(F880&lt;=0,0,IF(F880&lt;=15000,F880,IF(F880&lt;=40000,ROUNDUP(F880/2,0)+7500,IF(F880&lt;=70000,ROUNDUP(F880/4,0)+17500,35000)))),28000))))</f>
        <v/>
      </c>
      <c r="T880" s="18">
        <f>IF(G880&lt;=0,0,IF(G880&lt;=12000,G880,IF(G880&lt;=32000,ROUNDUP(G880/2,0)+6000,IF(G880&lt;=56000,ROUNDUP(G880/4,0)+14000,28000))))</f>
        <v/>
      </c>
      <c r="U880" s="18">
        <f>IF(I880&lt;=0,IF(H880&lt;=0,0,IF(H880&lt;=12000,H880,IF(H880&lt;=32000,ROUNDUP(H880/2,0)+6000,IF(H880&lt;=56000,ROUNDUP(H880/4,0)+14000,28000)))),IF(H880&lt;=0,IF(I880&lt;=0,0,IF(I880&lt;=15000,I880,IF(I880&lt;=40000,ROUNDUP(I880/2,0)+7500,IF(I880&lt;=70000,ROUNDUP(I880/4,0)+17500,35000)))),MAX(IF(I880&lt;=0,0,IF(I880&lt;=15000,I880,IF(I880&lt;=40000,ROUNDUP(I880/2,0)+7500,IF(I880&lt;=70000,ROUNDUP(I880/4,0)+17500,35000)))),MIN(IF(H880&lt;=0,0,IF(H880&lt;=12000,H880,IF(H880&lt;=32000,ROUNDUP(H880/2,0)+6000,IF(H880&lt;=56000,ROUNDUP(H880/4,0)+14000,28000))))+IF(I880&lt;=0,0,IF(I880&lt;=15000,I880,IF(I880&lt;=40000,ROUNDUP(I880/2,0)+7500,IF(I880&lt;=70000,ROUNDUP(I880/4,0)+17500,35000)))),28000))))</f>
        <v/>
      </c>
      <c r="V880" s="18">
        <f>MIN(70000,S880+T880+U880)</f>
        <v/>
      </c>
      <c r="W880" s="18">
        <f>MAX(0,ROUNDDOWN(M880-J880-N880-K880-0,-3))</f>
        <v/>
      </c>
      <c r="X880" s="18">
        <f>MAX(0,ROUNDDOWN(M880-J880-N880-K880-R880,-3))</f>
        <v/>
      </c>
      <c r="Y880" s="18">
        <f>IF(W880&lt;=0,0,ROUNDDOWN((W880*LOOKUP(W880,{0,1950001,3300001,6950001,9000001,18000001,40000001},{0.05,0.1,0.2,0.23,0.33,0.4,0.45})-LOOKUP(W880,{0,1950001,3300001,6950001,9000001,18000001,40000001},{0,97500,427500,636000,1536000,2796000,4796000}))*1.021,-2))</f>
        <v/>
      </c>
      <c r="Z880" s="18">
        <f>IF(X880&lt;=0,0,ROUNDDOWN((X880*LOOKUP(X880,{0,1950001,3300001,6950001,9000001,18000001,40000001},{0.05,0.1,0.2,0.23,0.33,0.4,0.45})-LOOKUP(X880,{0,1950001,3300001,6950001,9000001,18000001,40000001},{0,97500,427500,636000,1536000,2796000,4796000}))*1.021,-2))</f>
        <v/>
      </c>
      <c r="AA880" s="18">
        <f>MAX(0,ROUNDDOWN(M880-J880-430000-L880-0,-3))</f>
        <v/>
      </c>
      <c r="AB880" s="18">
        <f>MAX(0,ROUNDDOWN(M880-J880-430000-L880-V880,-3))</f>
        <v/>
      </c>
      <c r="AC880" s="18">
        <f>IF(M880&lt;=450000,0,MAX(0,ROUNDDOWN(AA880*0.06-MIN(50000,AA880)*0.03,-2))+MAX(0,ROUNDDOWN(AA880*0.04-MIN(50000,AA880)*0.02,-2)))</f>
        <v/>
      </c>
      <c r="AD880" s="18">
        <f>IF(M880&lt;=450000,0,MAX(0,ROUNDDOWN(AB880*0.06-MIN(50000,AB880)*0.03,-2))+MAX(0,ROUNDDOWN(AB880*0.04-MIN(50000,AB880)*0.02,-2)))</f>
        <v/>
      </c>
      <c r="AE880" s="18">
        <f>Y880-Z880</f>
        <v/>
      </c>
      <c r="AF880" s="18">
        <f>AC880-AD880</f>
        <v/>
      </c>
      <c r="AG880" s="18">
        <f>AE880+AF880</f>
        <v/>
      </c>
      <c r="AH880" s="20">
        <f>IF(W880&lt;=0,0,LOOKUP(W880,{0,1950001,3300001,6950001,9000001,18000001,40000001},{0.05,0.1,0.2,0.23,0.33,0.4,0.45}))</f>
        <v/>
      </c>
    </row>
    <row r="881">
      <c r="A881" t="inlineStr">
        <is>
          <t>1万円刻み 特例あり一般12万円</t>
        </is>
      </c>
      <c r="B881" s="18">
        <f>'4_1万円刻み'!$A$267</f>
        <v/>
      </c>
      <c r="C881" s="19" t="n">
        <v>2026</v>
      </c>
      <c r="D881" t="inlineStr">
        <is>
          <t>はい</t>
        </is>
      </c>
      <c r="E881" s="18" t="n">
        <v>120000</v>
      </c>
      <c r="F881" s="18" t="n">
        <v>0</v>
      </c>
      <c r="G881" s="18" t="n">
        <v>0</v>
      </c>
      <c r="H881" s="18" t="n">
        <v>0</v>
      </c>
      <c r="I881" s="18" t="n">
        <v>0</v>
      </c>
      <c r="J881" s="18">
        <f>ROUND(MIN(B881/12,650000)*12*0.0915+MIN(B881/12,1390000)*12*(0.0504+0)+B881*0.005,0)</f>
        <v/>
      </c>
      <c r="K881" s="18" t="n">
        <v>0</v>
      </c>
      <c r="L881" s="18" t="n">
        <v>0</v>
      </c>
      <c r="M881" s="18">
        <f>ROUND(IF(C881&gt;=2026,IF(B881&lt;741000,0,IF(B881&lt;2191000,B881-740000,IF(B881&lt;2193000,1451000,IF(B881&lt;2196000,1453000,IF(B881&lt;2200000,1456000,IF(B881&lt;3600000,ROUNDDOWN(B881/4,-3)*2.8-80000,IF(B881&lt;6600000,ROUNDDOWN(B881/4,-3)*3.2-440000,IF(B881&lt;8500000,ROUNDDOWN(B881*0.9,0)-1100000,B881-1950000)))))))),IF(B881&lt;651000,0,IF(B881&lt;1900000,B881-650000,IF(B881&lt;3600000,ROUNDDOWN(B881/4,-3)*2.8-80000,IF(B881&lt;6600000,ROUNDDOWN(B881/4,-3)*3.2-440000,IF(B881&lt;8500000,ROUNDDOWN(B881*0.9,0)-1100000,B881-1950000)))))),0)</f>
        <v/>
      </c>
      <c r="N881" s="18">
        <f>IF(M881&gt;23500000,NA(),IF(C881&gt;=2026,IF(M881&lt;=4890000,1040000,IF(M881&lt;=6550000,670000,620000)),IF(M881&lt;=1320000,950000,IF(M881&lt;=3360000,880000,IF(M881&lt;=4890000,680000,IF(M881&lt;=6550000,630000,580000))))))</f>
        <v/>
      </c>
      <c r="O881" s="18">
        <f>IF(F881&lt;=0,IF(AND(D881="はい",C881&gt;=2026,C881&lt;=2027),IF(E881&lt;=0,0,IF(E881&lt;=30000,E881,IF(E881&lt;=60000,ROUNDUP(E881/2,0)+15000,IF(E881&lt;=120000,ROUNDUP(E881/4,0)+30000,60000)))),IF(E881&lt;=0,0,IF(E881&lt;=20000,E881,IF(E881&lt;=40000,ROUNDUP(E881/2,0)+10000,IF(E881&lt;=80000,ROUNDUP(E881/4,0)+20000,40000))))),IF(E881&lt;=0,IF(F881&lt;=0,0,IF(F881&lt;=25000,F881,IF(F881&lt;=50000,ROUNDUP(F881/2,0)+12500,IF(F881&lt;=100000,ROUNDUP(F881/4,0)+25000,50000)))),MAX(IF(F881&lt;=0,0,IF(F881&lt;=25000,F881,IF(F881&lt;=50000,ROUNDUP(F881/2,0)+12500,IF(F881&lt;=100000,ROUNDUP(F881/4,0)+25000,50000)))),MIN(IF(AND(D881="はい",C881&gt;=2026,C881&lt;=2027),IF(E881&lt;=0,0,IF(E881&lt;=30000,E881,IF(E881&lt;=60000,ROUNDUP(E881/2,0)+15000,IF(E881&lt;=120000,ROUNDUP(E881/4,0)+30000,60000)))),IF(E881&lt;=0,0,IF(E881&lt;=20000,E881,IF(E881&lt;=40000,ROUNDUP(E881/2,0)+10000,IF(E881&lt;=80000,ROUNDUP(E881/4,0)+20000,40000)))))+IF(F881&lt;=0,0,IF(F881&lt;=25000,F881,IF(F881&lt;=50000,ROUNDUP(F881/2,0)+12500,IF(F881&lt;=100000,ROUNDUP(F881/4,0)+25000,50000)))),IF(AND(D881="はい",C881&gt;=2026,C881&lt;=2027),60000,40000)))))</f>
        <v/>
      </c>
      <c r="P881" s="18">
        <f>IF(G881&lt;=0,0,IF(G881&lt;=20000,G881,IF(G881&lt;=40000,ROUNDUP(G881/2,0)+10000,IF(G881&lt;=80000,ROUNDUP(G881/4,0)+20000,40000))))</f>
        <v/>
      </c>
      <c r="Q881" s="18">
        <f>IF(I881&lt;=0,IF(H881&lt;=0,0,IF(H881&lt;=20000,H881,IF(H881&lt;=40000,ROUNDUP(H881/2,0)+10000,IF(H881&lt;=80000,ROUNDUP(H881/4,0)+20000,40000)))),IF(H881&lt;=0,IF(I881&lt;=0,0,IF(I881&lt;=25000,I881,IF(I881&lt;=50000,ROUNDUP(I881/2,0)+12500,IF(I881&lt;=100000,ROUNDUP(I881/4,0)+25000,50000)))),MAX(IF(I881&lt;=0,0,IF(I881&lt;=25000,I881,IF(I881&lt;=50000,ROUNDUP(I881/2,0)+12500,IF(I881&lt;=100000,ROUNDUP(I881/4,0)+25000,50000)))),MIN(IF(H881&lt;=0,0,IF(H881&lt;=20000,H881,IF(H881&lt;=40000,ROUNDUP(H881/2,0)+10000,IF(H881&lt;=80000,ROUNDUP(H881/4,0)+20000,40000))))+IF(I881&lt;=0,0,IF(I881&lt;=25000,I881,IF(I881&lt;=50000,ROUNDUP(I881/2,0)+12500,IF(I881&lt;=100000,ROUNDUP(I881/4,0)+25000,50000)))),40000))))</f>
        <v/>
      </c>
      <c r="R881" s="18">
        <f>MIN(120000,O881+P881+Q881)</f>
        <v/>
      </c>
      <c r="S881" s="18">
        <f>IF(F881&lt;=0,IF(E881&lt;=0,0,IF(E881&lt;=12000,E881,IF(E881&lt;=32000,ROUNDUP(E881/2,0)+6000,IF(E881&lt;=56000,ROUNDUP(E881/4,0)+14000,28000)))),IF(E881&lt;=0,IF(F881&lt;=0,0,IF(F881&lt;=15000,F881,IF(F881&lt;=40000,ROUNDUP(F881/2,0)+7500,IF(F881&lt;=70000,ROUNDUP(F881/4,0)+17500,35000)))),MAX(IF(F881&lt;=0,0,IF(F881&lt;=15000,F881,IF(F881&lt;=40000,ROUNDUP(F881/2,0)+7500,IF(F881&lt;=70000,ROUNDUP(F881/4,0)+17500,35000)))),MIN(IF(E881&lt;=0,0,IF(E881&lt;=12000,E881,IF(E881&lt;=32000,ROUNDUP(E881/2,0)+6000,IF(E881&lt;=56000,ROUNDUP(E881/4,0)+14000,28000))))+IF(F881&lt;=0,0,IF(F881&lt;=15000,F881,IF(F881&lt;=40000,ROUNDUP(F881/2,0)+7500,IF(F881&lt;=70000,ROUNDUP(F881/4,0)+17500,35000)))),28000))))</f>
        <v/>
      </c>
      <c r="T881" s="18">
        <f>IF(G881&lt;=0,0,IF(G881&lt;=12000,G881,IF(G881&lt;=32000,ROUNDUP(G881/2,0)+6000,IF(G881&lt;=56000,ROUNDUP(G881/4,0)+14000,28000))))</f>
        <v/>
      </c>
      <c r="U881" s="18">
        <f>IF(I881&lt;=0,IF(H881&lt;=0,0,IF(H881&lt;=12000,H881,IF(H881&lt;=32000,ROUNDUP(H881/2,0)+6000,IF(H881&lt;=56000,ROUNDUP(H881/4,0)+14000,28000)))),IF(H881&lt;=0,IF(I881&lt;=0,0,IF(I881&lt;=15000,I881,IF(I881&lt;=40000,ROUNDUP(I881/2,0)+7500,IF(I881&lt;=70000,ROUNDUP(I881/4,0)+17500,35000)))),MAX(IF(I881&lt;=0,0,IF(I881&lt;=15000,I881,IF(I881&lt;=40000,ROUNDUP(I881/2,0)+7500,IF(I881&lt;=70000,ROUNDUP(I881/4,0)+17500,35000)))),MIN(IF(H881&lt;=0,0,IF(H881&lt;=12000,H881,IF(H881&lt;=32000,ROUNDUP(H881/2,0)+6000,IF(H881&lt;=56000,ROUNDUP(H881/4,0)+14000,28000))))+IF(I881&lt;=0,0,IF(I881&lt;=15000,I881,IF(I881&lt;=40000,ROUNDUP(I881/2,0)+7500,IF(I881&lt;=70000,ROUNDUP(I881/4,0)+17500,35000)))),28000))))</f>
        <v/>
      </c>
      <c r="V881" s="18">
        <f>MIN(70000,S881+T881+U881)</f>
        <v/>
      </c>
      <c r="W881" s="18">
        <f>MAX(0,ROUNDDOWN(M881-J881-N881-K881-0,-3))</f>
        <v/>
      </c>
      <c r="X881" s="18">
        <f>MAX(0,ROUNDDOWN(M881-J881-N881-K881-R881,-3))</f>
        <v/>
      </c>
      <c r="Y881" s="18">
        <f>IF(W881&lt;=0,0,ROUNDDOWN((W881*LOOKUP(W881,{0,1950001,3300001,6950001,9000001,18000001,40000001},{0.05,0.1,0.2,0.23,0.33,0.4,0.45})-LOOKUP(W881,{0,1950001,3300001,6950001,9000001,18000001,40000001},{0,97500,427500,636000,1536000,2796000,4796000}))*1.021,-2))</f>
        <v/>
      </c>
      <c r="Z881" s="18">
        <f>IF(X881&lt;=0,0,ROUNDDOWN((X881*LOOKUP(X881,{0,1950001,3300001,6950001,9000001,18000001,40000001},{0.05,0.1,0.2,0.23,0.33,0.4,0.45})-LOOKUP(X881,{0,1950001,3300001,6950001,9000001,18000001,40000001},{0,97500,427500,636000,1536000,2796000,4796000}))*1.021,-2))</f>
        <v/>
      </c>
      <c r="AA881" s="18">
        <f>MAX(0,ROUNDDOWN(M881-J881-430000-L881-0,-3))</f>
        <v/>
      </c>
      <c r="AB881" s="18">
        <f>MAX(0,ROUNDDOWN(M881-J881-430000-L881-V881,-3))</f>
        <v/>
      </c>
      <c r="AC881" s="18">
        <f>IF(M881&lt;=450000,0,MAX(0,ROUNDDOWN(AA881*0.06-MIN(50000,AA881)*0.03,-2))+MAX(0,ROUNDDOWN(AA881*0.04-MIN(50000,AA881)*0.02,-2)))</f>
        <v/>
      </c>
      <c r="AD881" s="18">
        <f>IF(M881&lt;=450000,0,MAX(0,ROUNDDOWN(AB881*0.06-MIN(50000,AB881)*0.03,-2))+MAX(0,ROUNDDOWN(AB881*0.04-MIN(50000,AB881)*0.02,-2)))</f>
        <v/>
      </c>
      <c r="AE881" s="18">
        <f>Y881-Z881</f>
        <v/>
      </c>
      <c r="AF881" s="18">
        <f>AC881-AD881</f>
        <v/>
      </c>
      <c r="AG881" s="18">
        <f>AE881+AF881</f>
        <v/>
      </c>
      <c r="AH881" s="20">
        <f>IF(W881&lt;=0,0,LOOKUP(W881,{0,1950001,3300001,6950001,9000001,18000001,40000001},{0.05,0.1,0.2,0.23,0.33,0.4,0.45}))</f>
        <v/>
      </c>
    </row>
    <row r="882">
      <c r="A882" t="inlineStr">
        <is>
          <t>1万円刻み 3区分8万円ずつ</t>
        </is>
      </c>
      <c r="B882" s="18">
        <f>'4_1万円刻み'!$A$268</f>
        <v/>
      </c>
      <c r="C882" s="19" t="n">
        <v>2026</v>
      </c>
      <c r="D882" t="inlineStr">
        <is>
          <t>いいえ</t>
        </is>
      </c>
      <c r="E882" s="18" t="n">
        <v>80000</v>
      </c>
      <c r="F882" s="18" t="n">
        <v>0</v>
      </c>
      <c r="G882" s="18" t="n">
        <v>80000</v>
      </c>
      <c r="H882" s="18" t="n">
        <v>80000</v>
      </c>
      <c r="I882" s="18" t="n">
        <v>0</v>
      </c>
      <c r="J882" s="18">
        <f>ROUND(MIN(B882/12,650000)*12*0.0915+MIN(B882/12,1390000)*12*(0.0504+0)+B882*0.005,0)</f>
        <v/>
      </c>
      <c r="K882" s="18" t="n">
        <v>0</v>
      </c>
      <c r="L882" s="18" t="n">
        <v>0</v>
      </c>
      <c r="M882" s="18">
        <f>ROUND(IF(C882&gt;=2026,IF(B882&lt;741000,0,IF(B882&lt;2191000,B882-740000,IF(B882&lt;2193000,1451000,IF(B882&lt;2196000,1453000,IF(B882&lt;2200000,1456000,IF(B882&lt;3600000,ROUNDDOWN(B882/4,-3)*2.8-80000,IF(B882&lt;6600000,ROUNDDOWN(B882/4,-3)*3.2-440000,IF(B882&lt;8500000,ROUNDDOWN(B882*0.9,0)-1100000,B882-1950000)))))))),IF(B882&lt;651000,0,IF(B882&lt;1900000,B882-650000,IF(B882&lt;3600000,ROUNDDOWN(B882/4,-3)*2.8-80000,IF(B882&lt;6600000,ROUNDDOWN(B882/4,-3)*3.2-440000,IF(B882&lt;8500000,ROUNDDOWN(B882*0.9,0)-1100000,B882-1950000)))))),0)</f>
        <v/>
      </c>
      <c r="N882" s="18">
        <f>IF(M882&gt;23500000,NA(),IF(C882&gt;=2026,IF(M882&lt;=4890000,1040000,IF(M882&lt;=6550000,670000,620000)),IF(M882&lt;=1320000,950000,IF(M882&lt;=3360000,880000,IF(M882&lt;=4890000,680000,IF(M882&lt;=6550000,630000,580000))))))</f>
        <v/>
      </c>
      <c r="O882" s="18">
        <f>IF(F882&lt;=0,IF(AND(D882="はい",C882&gt;=2026,C882&lt;=2027),IF(E882&lt;=0,0,IF(E882&lt;=30000,E882,IF(E882&lt;=60000,ROUNDUP(E882/2,0)+15000,IF(E882&lt;=120000,ROUNDUP(E882/4,0)+30000,60000)))),IF(E882&lt;=0,0,IF(E882&lt;=20000,E882,IF(E882&lt;=40000,ROUNDUP(E882/2,0)+10000,IF(E882&lt;=80000,ROUNDUP(E882/4,0)+20000,40000))))),IF(E882&lt;=0,IF(F882&lt;=0,0,IF(F882&lt;=25000,F882,IF(F882&lt;=50000,ROUNDUP(F882/2,0)+12500,IF(F882&lt;=100000,ROUNDUP(F882/4,0)+25000,50000)))),MAX(IF(F882&lt;=0,0,IF(F882&lt;=25000,F882,IF(F882&lt;=50000,ROUNDUP(F882/2,0)+12500,IF(F882&lt;=100000,ROUNDUP(F882/4,0)+25000,50000)))),MIN(IF(AND(D882="はい",C882&gt;=2026,C882&lt;=2027),IF(E882&lt;=0,0,IF(E882&lt;=30000,E882,IF(E882&lt;=60000,ROUNDUP(E882/2,0)+15000,IF(E882&lt;=120000,ROUNDUP(E882/4,0)+30000,60000)))),IF(E882&lt;=0,0,IF(E882&lt;=20000,E882,IF(E882&lt;=40000,ROUNDUP(E882/2,0)+10000,IF(E882&lt;=80000,ROUNDUP(E882/4,0)+20000,40000)))))+IF(F882&lt;=0,0,IF(F882&lt;=25000,F882,IF(F882&lt;=50000,ROUNDUP(F882/2,0)+12500,IF(F882&lt;=100000,ROUNDUP(F882/4,0)+25000,50000)))),IF(AND(D882="はい",C882&gt;=2026,C882&lt;=2027),60000,40000)))))</f>
        <v/>
      </c>
      <c r="P882" s="18">
        <f>IF(G882&lt;=0,0,IF(G882&lt;=20000,G882,IF(G882&lt;=40000,ROUNDUP(G882/2,0)+10000,IF(G882&lt;=80000,ROUNDUP(G882/4,0)+20000,40000))))</f>
        <v/>
      </c>
      <c r="Q882" s="18">
        <f>IF(I882&lt;=0,IF(H882&lt;=0,0,IF(H882&lt;=20000,H882,IF(H882&lt;=40000,ROUNDUP(H882/2,0)+10000,IF(H882&lt;=80000,ROUNDUP(H882/4,0)+20000,40000)))),IF(H882&lt;=0,IF(I882&lt;=0,0,IF(I882&lt;=25000,I882,IF(I882&lt;=50000,ROUNDUP(I882/2,0)+12500,IF(I882&lt;=100000,ROUNDUP(I882/4,0)+25000,50000)))),MAX(IF(I882&lt;=0,0,IF(I882&lt;=25000,I882,IF(I882&lt;=50000,ROUNDUP(I882/2,0)+12500,IF(I882&lt;=100000,ROUNDUP(I882/4,0)+25000,50000)))),MIN(IF(H882&lt;=0,0,IF(H882&lt;=20000,H882,IF(H882&lt;=40000,ROUNDUP(H882/2,0)+10000,IF(H882&lt;=80000,ROUNDUP(H882/4,0)+20000,40000))))+IF(I882&lt;=0,0,IF(I882&lt;=25000,I882,IF(I882&lt;=50000,ROUNDUP(I882/2,0)+12500,IF(I882&lt;=100000,ROUNDUP(I882/4,0)+25000,50000)))),40000))))</f>
        <v/>
      </c>
      <c r="R882" s="18">
        <f>MIN(120000,O882+P882+Q882)</f>
        <v/>
      </c>
      <c r="S882" s="18">
        <f>IF(F882&lt;=0,IF(E882&lt;=0,0,IF(E882&lt;=12000,E882,IF(E882&lt;=32000,ROUNDUP(E882/2,0)+6000,IF(E882&lt;=56000,ROUNDUP(E882/4,0)+14000,28000)))),IF(E882&lt;=0,IF(F882&lt;=0,0,IF(F882&lt;=15000,F882,IF(F882&lt;=40000,ROUNDUP(F882/2,0)+7500,IF(F882&lt;=70000,ROUNDUP(F882/4,0)+17500,35000)))),MAX(IF(F882&lt;=0,0,IF(F882&lt;=15000,F882,IF(F882&lt;=40000,ROUNDUP(F882/2,0)+7500,IF(F882&lt;=70000,ROUNDUP(F882/4,0)+17500,35000)))),MIN(IF(E882&lt;=0,0,IF(E882&lt;=12000,E882,IF(E882&lt;=32000,ROUNDUP(E882/2,0)+6000,IF(E882&lt;=56000,ROUNDUP(E882/4,0)+14000,28000))))+IF(F882&lt;=0,0,IF(F882&lt;=15000,F882,IF(F882&lt;=40000,ROUNDUP(F882/2,0)+7500,IF(F882&lt;=70000,ROUNDUP(F882/4,0)+17500,35000)))),28000))))</f>
        <v/>
      </c>
      <c r="T882" s="18">
        <f>IF(G882&lt;=0,0,IF(G882&lt;=12000,G882,IF(G882&lt;=32000,ROUNDUP(G882/2,0)+6000,IF(G882&lt;=56000,ROUNDUP(G882/4,0)+14000,28000))))</f>
        <v/>
      </c>
      <c r="U882" s="18">
        <f>IF(I882&lt;=0,IF(H882&lt;=0,0,IF(H882&lt;=12000,H882,IF(H882&lt;=32000,ROUNDUP(H882/2,0)+6000,IF(H882&lt;=56000,ROUNDUP(H882/4,0)+14000,28000)))),IF(H882&lt;=0,IF(I882&lt;=0,0,IF(I882&lt;=15000,I882,IF(I882&lt;=40000,ROUNDUP(I882/2,0)+7500,IF(I882&lt;=70000,ROUNDUP(I882/4,0)+17500,35000)))),MAX(IF(I882&lt;=0,0,IF(I882&lt;=15000,I882,IF(I882&lt;=40000,ROUNDUP(I882/2,0)+7500,IF(I882&lt;=70000,ROUNDUP(I882/4,0)+17500,35000)))),MIN(IF(H882&lt;=0,0,IF(H882&lt;=12000,H882,IF(H882&lt;=32000,ROUNDUP(H882/2,0)+6000,IF(H882&lt;=56000,ROUNDUP(H882/4,0)+14000,28000))))+IF(I882&lt;=0,0,IF(I882&lt;=15000,I882,IF(I882&lt;=40000,ROUNDUP(I882/2,0)+7500,IF(I882&lt;=70000,ROUNDUP(I882/4,0)+17500,35000)))),28000))))</f>
        <v/>
      </c>
      <c r="V882" s="18">
        <f>MIN(70000,S882+T882+U882)</f>
        <v/>
      </c>
      <c r="W882" s="18">
        <f>MAX(0,ROUNDDOWN(M882-J882-N882-K882-0,-3))</f>
        <v/>
      </c>
      <c r="X882" s="18">
        <f>MAX(0,ROUNDDOWN(M882-J882-N882-K882-R882,-3))</f>
        <v/>
      </c>
      <c r="Y882" s="18">
        <f>IF(W882&lt;=0,0,ROUNDDOWN((W882*LOOKUP(W882,{0,1950001,3300001,6950001,9000001,18000001,40000001},{0.05,0.1,0.2,0.23,0.33,0.4,0.45})-LOOKUP(W882,{0,1950001,3300001,6950001,9000001,18000001,40000001},{0,97500,427500,636000,1536000,2796000,4796000}))*1.021,-2))</f>
        <v/>
      </c>
      <c r="Z882" s="18">
        <f>IF(X882&lt;=0,0,ROUNDDOWN((X882*LOOKUP(X882,{0,1950001,3300001,6950001,9000001,18000001,40000001},{0.05,0.1,0.2,0.23,0.33,0.4,0.45})-LOOKUP(X882,{0,1950001,3300001,6950001,9000001,18000001,40000001},{0,97500,427500,636000,1536000,2796000,4796000}))*1.021,-2))</f>
        <v/>
      </c>
      <c r="AA882" s="18">
        <f>MAX(0,ROUNDDOWN(M882-J882-430000-L882-0,-3))</f>
        <v/>
      </c>
      <c r="AB882" s="18">
        <f>MAX(0,ROUNDDOWN(M882-J882-430000-L882-V882,-3))</f>
        <v/>
      </c>
      <c r="AC882" s="18">
        <f>IF(M882&lt;=450000,0,MAX(0,ROUNDDOWN(AA882*0.06-MIN(50000,AA882)*0.03,-2))+MAX(0,ROUNDDOWN(AA882*0.04-MIN(50000,AA882)*0.02,-2)))</f>
        <v/>
      </c>
      <c r="AD882" s="18">
        <f>IF(M882&lt;=450000,0,MAX(0,ROUNDDOWN(AB882*0.06-MIN(50000,AB882)*0.03,-2))+MAX(0,ROUNDDOWN(AB882*0.04-MIN(50000,AB882)*0.02,-2)))</f>
        <v/>
      </c>
      <c r="AE882" s="18">
        <f>Y882-Z882</f>
        <v/>
      </c>
      <c r="AF882" s="18">
        <f>AC882-AD882</f>
        <v/>
      </c>
      <c r="AG882" s="18">
        <f>AE882+AF882</f>
        <v/>
      </c>
      <c r="AH882" s="20">
        <f>IF(W882&lt;=0,0,LOOKUP(W882,{0,1950001,3300001,6950001,9000001,18000001,40000001},{0.05,0.1,0.2,0.23,0.33,0.4,0.45}))</f>
        <v/>
      </c>
    </row>
    <row r="883">
      <c r="A883" t="inlineStr">
        <is>
          <t>1万円刻み 一般8万円</t>
        </is>
      </c>
      <c r="B883" s="18">
        <f>'4_1万円刻み'!$A$268</f>
        <v/>
      </c>
      <c r="C883" s="19" t="n">
        <v>2026</v>
      </c>
      <c r="D883" t="inlineStr">
        <is>
          <t>いいえ</t>
        </is>
      </c>
      <c r="E883" s="18" t="n">
        <v>80000</v>
      </c>
      <c r="F883" s="18" t="n">
        <v>0</v>
      </c>
      <c r="G883" s="18" t="n">
        <v>0</v>
      </c>
      <c r="H883" s="18" t="n">
        <v>0</v>
      </c>
      <c r="I883" s="18" t="n">
        <v>0</v>
      </c>
      <c r="J883" s="18">
        <f>ROUND(MIN(B883/12,650000)*12*0.0915+MIN(B883/12,1390000)*12*(0.0504+0)+B883*0.005,0)</f>
        <v/>
      </c>
      <c r="K883" s="18" t="n">
        <v>0</v>
      </c>
      <c r="L883" s="18" t="n">
        <v>0</v>
      </c>
      <c r="M883" s="18">
        <f>ROUND(IF(C883&gt;=2026,IF(B883&lt;741000,0,IF(B883&lt;2191000,B883-740000,IF(B883&lt;2193000,1451000,IF(B883&lt;2196000,1453000,IF(B883&lt;2200000,1456000,IF(B883&lt;3600000,ROUNDDOWN(B883/4,-3)*2.8-80000,IF(B883&lt;6600000,ROUNDDOWN(B883/4,-3)*3.2-440000,IF(B883&lt;8500000,ROUNDDOWN(B883*0.9,0)-1100000,B883-1950000)))))))),IF(B883&lt;651000,0,IF(B883&lt;1900000,B883-650000,IF(B883&lt;3600000,ROUNDDOWN(B883/4,-3)*2.8-80000,IF(B883&lt;6600000,ROUNDDOWN(B883/4,-3)*3.2-440000,IF(B883&lt;8500000,ROUNDDOWN(B883*0.9,0)-1100000,B883-1950000)))))),0)</f>
        <v/>
      </c>
      <c r="N883" s="18">
        <f>IF(M883&gt;23500000,NA(),IF(C883&gt;=2026,IF(M883&lt;=4890000,1040000,IF(M883&lt;=6550000,670000,620000)),IF(M883&lt;=1320000,950000,IF(M883&lt;=3360000,880000,IF(M883&lt;=4890000,680000,IF(M883&lt;=6550000,630000,580000))))))</f>
        <v/>
      </c>
      <c r="O883" s="18">
        <f>IF(F883&lt;=0,IF(AND(D883="はい",C883&gt;=2026,C883&lt;=2027),IF(E883&lt;=0,0,IF(E883&lt;=30000,E883,IF(E883&lt;=60000,ROUNDUP(E883/2,0)+15000,IF(E883&lt;=120000,ROUNDUP(E883/4,0)+30000,60000)))),IF(E883&lt;=0,0,IF(E883&lt;=20000,E883,IF(E883&lt;=40000,ROUNDUP(E883/2,0)+10000,IF(E883&lt;=80000,ROUNDUP(E883/4,0)+20000,40000))))),IF(E883&lt;=0,IF(F883&lt;=0,0,IF(F883&lt;=25000,F883,IF(F883&lt;=50000,ROUNDUP(F883/2,0)+12500,IF(F883&lt;=100000,ROUNDUP(F883/4,0)+25000,50000)))),MAX(IF(F883&lt;=0,0,IF(F883&lt;=25000,F883,IF(F883&lt;=50000,ROUNDUP(F883/2,0)+12500,IF(F883&lt;=100000,ROUNDUP(F883/4,0)+25000,50000)))),MIN(IF(AND(D883="はい",C883&gt;=2026,C883&lt;=2027),IF(E883&lt;=0,0,IF(E883&lt;=30000,E883,IF(E883&lt;=60000,ROUNDUP(E883/2,0)+15000,IF(E883&lt;=120000,ROUNDUP(E883/4,0)+30000,60000)))),IF(E883&lt;=0,0,IF(E883&lt;=20000,E883,IF(E883&lt;=40000,ROUNDUP(E883/2,0)+10000,IF(E883&lt;=80000,ROUNDUP(E883/4,0)+20000,40000)))))+IF(F883&lt;=0,0,IF(F883&lt;=25000,F883,IF(F883&lt;=50000,ROUNDUP(F883/2,0)+12500,IF(F883&lt;=100000,ROUNDUP(F883/4,0)+25000,50000)))),IF(AND(D883="はい",C883&gt;=2026,C883&lt;=2027),60000,40000)))))</f>
        <v/>
      </c>
      <c r="P883" s="18">
        <f>IF(G883&lt;=0,0,IF(G883&lt;=20000,G883,IF(G883&lt;=40000,ROUNDUP(G883/2,0)+10000,IF(G883&lt;=80000,ROUNDUP(G883/4,0)+20000,40000))))</f>
        <v/>
      </c>
      <c r="Q883" s="18">
        <f>IF(I883&lt;=0,IF(H883&lt;=0,0,IF(H883&lt;=20000,H883,IF(H883&lt;=40000,ROUNDUP(H883/2,0)+10000,IF(H883&lt;=80000,ROUNDUP(H883/4,0)+20000,40000)))),IF(H883&lt;=0,IF(I883&lt;=0,0,IF(I883&lt;=25000,I883,IF(I883&lt;=50000,ROUNDUP(I883/2,0)+12500,IF(I883&lt;=100000,ROUNDUP(I883/4,0)+25000,50000)))),MAX(IF(I883&lt;=0,0,IF(I883&lt;=25000,I883,IF(I883&lt;=50000,ROUNDUP(I883/2,0)+12500,IF(I883&lt;=100000,ROUNDUP(I883/4,0)+25000,50000)))),MIN(IF(H883&lt;=0,0,IF(H883&lt;=20000,H883,IF(H883&lt;=40000,ROUNDUP(H883/2,0)+10000,IF(H883&lt;=80000,ROUNDUP(H883/4,0)+20000,40000))))+IF(I883&lt;=0,0,IF(I883&lt;=25000,I883,IF(I883&lt;=50000,ROUNDUP(I883/2,0)+12500,IF(I883&lt;=100000,ROUNDUP(I883/4,0)+25000,50000)))),40000))))</f>
        <v/>
      </c>
      <c r="R883" s="18">
        <f>MIN(120000,O883+P883+Q883)</f>
        <v/>
      </c>
      <c r="S883" s="18">
        <f>IF(F883&lt;=0,IF(E883&lt;=0,0,IF(E883&lt;=12000,E883,IF(E883&lt;=32000,ROUNDUP(E883/2,0)+6000,IF(E883&lt;=56000,ROUNDUP(E883/4,0)+14000,28000)))),IF(E883&lt;=0,IF(F883&lt;=0,0,IF(F883&lt;=15000,F883,IF(F883&lt;=40000,ROUNDUP(F883/2,0)+7500,IF(F883&lt;=70000,ROUNDUP(F883/4,0)+17500,35000)))),MAX(IF(F883&lt;=0,0,IF(F883&lt;=15000,F883,IF(F883&lt;=40000,ROUNDUP(F883/2,0)+7500,IF(F883&lt;=70000,ROUNDUP(F883/4,0)+17500,35000)))),MIN(IF(E883&lt;=0,0,IF(E883&lt;=12000,E883,IF(E883&lt;=32000,ROUNDUP(E883/2,0)+6000,IF(E883&lt;=56000,ROUNDUP(E883/4,0)+14000,28000))))+IF(F883&lt;=0,0,IF(F883&lt;=15000,F883,IF(F883&lt;=40000,ROUNDUP(F883/2,0)+7500,IF(F883&lt;=70000,ROUNDUP(F883/4,0)+17500,35000)))),28000))))</f>
        <v/>
      </c>
      <c r="T883" s="18">
        <f>IF(G883&lt;=0,0,IF(G883&lt;=12000,G883,IF(G883&lt;=32000,ROUNDUP(G883/2,0)+6000,IF(G883&lt;=56000,ROUNDUP(G883/4,0)+14000,28000))))</f>
        <v/>
      </c>
      <c r="U883" s="18">
        <f>IF(I883&lt;=0,IF(H883&lt;=0,0,IF(H883&lt;=12000,H883,IF(H883&lt;=32000,ROUNDUP(H883/2,0)+6000,IF(H883&lt;=56000,ROUNDUP(H883/4,0)+14000,28000)))),IF(H883&lt;=0,IF(I883&lt;=0,0,IF(I883&lt;=15000,I883,IF(I883&lt;=40000,ROUNDUP(I883/2,0)+7500,IF(I883&lt;=70000,ROUNDUP(I883/4,0)+17500,35000)))),MAX(IF(I883&lt;=0,0,IF(I883&lt;=15000,I883,IF(I883&lt;=40000,ROUNDUP(I883/2,0)+7500,IF(I883&lt;=70000,ROUNDUP(I883/4,0)+17500,35000)))),MIN(IF(H883&lt;=0,0,IF(H883&lt;=12000,H883,IF(H883&lt;=32000,ROUNDUP(H883/2,0)+6000,IF(H883&lt;=56000,ROUNDUP(H883/4,0)+14000,28000))))+IF(I883&lt;=0,0,IF(I883&lt;=15000,I883,IF(I883&lt;=40000,ROUNDUP(I883/2,0)+7500,IF(I883&lt;=70000,ROUNDUP(I883/4,0)+17500,35000)))),28000))))</f>
        <v/>
      </c>
      <c r="V883" s="18">
        <f>MIN(70000,S883+T883+U883)</f>
        <v/>
      </c>
      <c r="W883" s="18">
        <f>MAX(0,ROUNDDOWN(M883-J883-N883-K883-0,-3))</f>
        <v/>
      </c>
      <c r="X883" s="18">
        <f>MAX(0,ROUNDDOWN(M883-J883-N883-K883-R883,-3))</f>
        <v/>
      </c>
      <c r="Y883" s="18">
        <f>IF(W883&lt;=0,0,ROUNDDOWN((W883*LOOKUP(W883,{0,1950001,3300001,6950001,9000001,18000001,40000001},{0.05,0.1,0.2,0.23,0.33,0.4,0.45})-LOOKUP(W883,{0,1950001,3300001,6950001,9000001,18000001,40000001},{0,97500,427500,636000,1536000,2796000,4796000}))*1.021,-2))</f>
        <v/>
      </c>
      <c r="Z883" s="18">
        <f>IF(X883&lt;=0,0,ROUNDDOWN((X883*LOOKUP(X883,{0,1950001,3300001,6950001,9000001,18000001,40000001},{0.05,0.1,0.2,0.23,0.33,0.4,0.45})-LOOKUP(X883,{0,1950001,3300001,6950001,9000001,18000001,40000001},{0,97500,427500,636000,1536000,2796000,4796000}))*1.021,-2))</f>
        <v/>
      </c>
      <c r="AA883" s="18">
        <f>MAX(0,ROUNDDOWN(M883-J883-430000-L883-0,-3))</f>
        <v/>
      </c>
      <c r="AB883" s="18">
        <f>MAX(0,ROUNDDOWN(M883-J883-430000-L883-V883,-3))</f>
        <v/>
      </c>
      <c r="AC883" s="18">
        <f>IF(M883&lt;=450000,0,MAX(0,ROUNDDOWN(AA883*0.06-MIN(50000,AA883)*0.03,-2))+MAX(0,ROUNDDOWN(AA883*0.04-MIN(50000,AA883)*0.02,-2)))</f>
        <v/>
      </c>
      <c r="AD883" s="18">
        <f>IF(M883&lt;=450000,0,MAX(0,ROUNDDOWN(AB883*0.06-MIN(50000,AB883)*0.03,-2))+MAX(0,ROUNDDOWN(AB883*0.04-MIN(50000,AB883)*0.02,-2)))</f>
        <v/>
      </c>
      <c r="AE883" s="18">
        <f>Y883-Z883</f>
        <v/>
      </c>
      <c r="AF883" s="18">
        <f>AC883-AD883</f>
        <v/>
      </c>
      <c r="AG883" s="18">
        <f>AE883+AF883</f>
        <v/>
      </c>
      <c r="AH883" s="20">
        <f>IF(W883&lt;=0,0,LOOKUP(W883,{0,1950001,3300001,6950001,9000001,18000001,40000001},{0.05,0.1,0.2,0.23,0.33,0.4,0.45}))</f>
        <v/>
      </c>
    </row>
    <row r="884">
      <c r="A884" t="inlineStr">
        <is>
          <t>1万円刻み 特例あり一般12万円</t>
        </is>
      </c>
      <c r="B884" s="18">
        <f>'4_1万円刻み'!$A$268</f>
        <v/>
      </c>
      <c r="C884" s="19" t="n">
        <v>2026</v>
      </c>
      <c r="D884" t="inlineStr">
        <is>
          <t>はい</t>
        </is>
      </c>
      <c r="E884" s="18" t="n">
        <v>120000</v>
      </c>
      <c r="F884" s="18" t="n">
        <v>0</v>
      </c>
      <c r="G884" s="18" t="n">
        <v>0</v>
      </c>
      <c r="H884" s="18" t="n">
        <v>0</v>
      </c>
      <c r="I884" s="18" t="n">
        <v>0</v>
      </c>
      <c r="J884" s="18">
        <f>ROUND(MIN(B884/12,650000)*12*0.0915+MIN(B884/12,1390000)*12*(0.0504+0)+B884*0.005,0)</f>
        <v/>
      </c>
      <c r="K884" s="18" t="n">
        <v>0</v>
      </c>
      <c r="L884" s="18" t="n">
        <v>0</v>
      </c>
      <c r="M884" s="18">
        <f>ROUND(IF(C884&gt;=2026,IF(B884&lt;741000,0,IF(B884&lt;2191000,B884-740000,IF(B884&lt;2193000,1451000,IF(B884&lt;2196000,1453000,IF(B884&lt;2200000,1456000,IF(B884&lt;3600000,ROUNDDOWN(B884/4,-3)*2.8-80000,IF(B884&lt;6600000,ROUNDDOWN(B884/4,-3)*3.2-440000,IF(B884&lt;8500000,ROUNDDOWN(B884*0.9,0)-1100000,B884-1950000)))))))),IF(B884&lt;651000,0,IF(B884&lt;1900000,B884-650000,IF(B884&lt;3600000,ROUNDDOWN(B884/4,-3)*2.8-80000,IF(B884&lt;6600000,ROUNDDOWN(B884/4,-3)*3.2-440000,IF(B884&lt;8500000,ROUNDDOWN(B884*0.9,0)-1100000,B884-1950000)))))),0)</f>
        <v/>
      </c>
      <c r="N884" s="18">
        <f>IF(M884&gt;23500000,NA(),IF(C884&gt;=2026,IF(M884&lt;=4890000,1040000,IF(M884&lt;=6550000,670000,620000)),IF(M884&lt;=1320000,950000,IF(M884&lt;=3360000,880000,IF(M884&lt;=4890000,680000,IF(M884&lt;=6550000,630000,580000))))))</f>
        <v/>
      </c>
      <c r="O884" s="18">
        <f>IF(F884&lt;=0,IF(AND(D884="はい",C884&gt;=2026,C884&lt;=2027),IF(E884&lt;=0,0,IF(E884&lt;=30000,E884,IF(E884&lt;=60000,ROUNDUP(E884/2,0)+15000,IF(E884&lt;=120000,ROUNDUP(E884/4,0)+30000,60000)))),IF(E884&lt;=0,0,IF(E884&lt;=20000,E884,IF(E884&lt;=40000,ROUNDUP(E884/2,0)+10000,IF(E884&lt;=80000,ROUNDUP(E884/4,0)+20000,40000))))),IF(E884&lt;=0,IF(F884&lt;=0,0,IF(F884&lt;=25000,F884,IF(F884&lt;=50000,ROUNDUP(F884/2,0)+12500,IF(F884&lt;=100000,ROUNDUP(F884/4,0)+25000,50000)))),MAX(IF(F884&lt;=0,0,IF(F884&lt;=25000,F884,IF(F884&lt;=50000,ROUNDUP(F884/2,0)+12500,IF(F884&lt;=100000,ROUNDUP(F884/4,0)+25000,50000)))),MIN(IF(AND(D884="はい",C884&gt;=2026,C884&lt;=2027),IF(E884&lt;=0,0,IF(E884&lt;=30000,E884,IF(E884&lt;=60000,ROUNDUP(E884/2,0)+15000,IF(E884&lt;=120000,ROUNDUP(E884/4,0)+30000,60000)))),IF(E884&lt;=0,0,IF(E884&lt;=20000,E884,IF(E884&lt;=40000,ROUNDUP(E884/2,0)+10000,IF(E884&lt;=80000,ROUNDUP(E884/4,0)+20000,40000)))))+IF(F884&lt;=0,0,IF(F884&lt;=25000,F884,IF(F884&lt;=50000,ROUNDUP(F884/2,0)+12500,IF(F884&lt;=100000,ROUNDUP(F884/4,0)+25000,50000)))),IF(AND(D884="はい",C884&gt;=2026,C884&lt;=2027),60000,40000)))))</f>
        <v/>
      </c>
      <c r="P884" s="18">
        <f>IF(G884&lt;=0,0,IF(G884&lt;=20000,G884,IF(G884&lt;=40000,ROUNDUP(G884/2,0)+10000,IF(G884&lt;=80000,ROUNDUP(G884/4,0)+20000,40000))))</f>
        <v/>
      </c>
      <c r="Q884" s="18">
        <f>IF(I884&lt;=0,IF(H884&lt;=0,0,IF(H884&lt;=20000,H884,IF(H884&lt;=40000,ROUNDUP(H884/2,0)+10000,IF(H884&lt;=80000,ROUNDUP(H884/4,0)+20000,40000)))),IF(H884&lt;=0,IF(I884&lt;=0,0,IF(I884&lt;=25000,I884,IF(I884&lt;=50000,ROUNDUP(I884/2,0)+12500,IF(I884&lt;=100000,ROUNDUP(I884/4,0)+25000,50000)))),MAX(IF(I884&lt;=0,0,IF(I884&lt;=25000,I884,IF(I884&lt;=50000,ROUNDUP(I884/2,0)+12500,IF(I884&lt;=100000,ROUNDUP(I884/4,0)+25000,50000)))),MIN(IF(H884&lt;=0,0,IF(H884&lt;=20000,H884,IF(H884&lt;=40000,ROUNDUP(H884/2,0)+10000,IF(H884&lt;=80000,ROUNDUP(H884/4,0)+20000,40000))))+IF(I884&lt;=0,0,IF(I884&lt;=25000,I884,IF(I884&lt;=50000,ROUNDUP(I884/2,0)+12500,IF(I884&lt;=100000,ROUNDUP(I884/4,0)+25000,50000)))),40000))))</f>
        <v/>
      </c>
      <c r="R884" s="18">
        <f>MIN(120000,O884+P884+Q884)</f>
        <v/>
      </c>
      <c r="S884" s="18">
        <f>IF(F884&lt;=0,IF(E884&lt;=0,0,IF(E884&lt;=12000,E884,IF(E884&lt;=32000,ROUNDUP(E884/2,0)+6000,IF(E884&lt;=56000,ROUNDUP(E884/4,0)+14000,28000)))),IF(E884&lt;=0,IF(F884&lt;=0,0,IF(F884&lt;=15000,F884,IF(F884&lt;=40000,ROUNDUP(F884/2,0)+7500,IF(F884&lt;=70000,ROUNDUP(F884/4,0)+17500,35000)))),MAX(IF(F884&lt;=0,0,IF(F884&lt;=15000,F884,IF(F884&lt;=40000,ROUNDUP(F884/2,0)+7500,IF(F884&lt;=70000,ROUNDUP(F884/4,0)+17500,35000)))),MIN(IF(E884&lt;=0,0,IF(E884&lt;=12000,E884,IF(E884&lt;=32000,ROUNDUP(E884/2,0)+6000,IF(E884&lt;=56000,ROUNDUP(E884/4,0)+14000,28000))))+IF(F884&lt;=0,0,IF(F884&lt;=15000,F884,IF(F884&lt;=40000,ROUNDUP(F884/2,0)+7500,IF(F884&lt;=70000,ROUNDUP(F884/4,0)+17500,35000)))),28000))))</f>
        <v/>
      </c>
      <c r="T884" s="18">
        <f>IF(G884&lt;=0,0,IF(G884&lt;=12000,G884,IF(G884&lt;=32000,ROUNDUP(G884/2,0)+6000,IF(G884&lt;=56000,ROUNDUP(G884/4,0)+14000,28000))))</f>
        <v/>
      </c>
      <c r="U884" s="18">
        <f>IF(I884&lt;=0,IF(H884&lt;=0,0,IF(H884&lt;=12000,H884,IF(H884&lt;=32000,ROUNDUP(H884/2,0)+6000,IF(H884&lt;=56000,ROUNDUP(H884/4,0)+14000,28000)))),IF(H884&lt;=0,IF(I884&lt;=0,0,IF(I884&lt;=15000,I884,IF(I884&lt;=40000,ROUNDUP(I884/2,0)+7500,IF(I884&lt;=70000,ROUNDUP(I884/4,0)+17500,35000)))),MAX(IF(I884&lt;=0,0,IF(I884&lt;=15000,I884,IF(I884&lt;=40000,ROUNDUP(I884/2,0)+7500,IF(I884&lt;=70000,ROUNDUP(I884/4,0)+17500,35000)))),MIN(IF(H884&lt;=0,0,IF(H884&lt;=12000,H884,IF(H884&lt;=32000,ROUNDUP(H884/2,0)+6000,IF(H884&lt;=56000,ROUNDUP(H884/4,0)+14000,28000))))+IF(I884&lt;=0,0,IF(I884&lt;=15000,I884,IF(I884&lt;=40000,ROUNDUP(I884/2,0)+7500,IF(I884&lt;=70000,ROUNDUP(I884/4,0)+17500,35000)))),28000))))</f>
        <v/>
      </c>
      <c r="V884" s="18">
        <f>MIN(70000,S884+T884+U884)</f>
        <v/>
      </c>
      <c r="W884" s="18">
        <f>MAX(0,ROUNDDOWN(M884-J884-N884-K884-0,-3))</f>
        <v/>
      </c>
      <c r="X884" s="18">
        <f>MAX(0,ROUNDDOWN(M884-J884-N884-K884-R884,-3))</f>
        <v/>
      </c>
      <c r="Y884" s="18">
        <f>IF(W884&lt;=0,0,ROUNDDOWN((W884*LOOKUP(W884,{0,1950001,3300001,6950001,9000001,18000001,40000001},{0.05,0.1,0.2,0.23,0.33,0.4,0.45})-LOOKUP(W884,{0,1950001,3300001,6950001,9000001,18000001,40000001},{0,97500,427500,636000,1536000,2796000,4796000}))*1.021,-2))</f>
        <v/>
      </c>
      <c r="Z884" s="18">
        <f>IF(X884&lt;=0,0,ROUNDDOWN((X884*LOOKUP(X884,{0,1950001,3300001,6950001,9000001,18000001,40000001},{0.05,0.1,0.2,0.23,0.33,0.4,0.45})-LOOKUP(X884,{0,1950001,3300001,6950001,9000001,18000001,40000001},{0,97500,427500,636000,1536000,2796000,4796000}))*1.021,-2))</f>
        <v/>
      </c>
      <c r="AA884" s="18">
        <f>MAX(0,ROUNDDOWN(M884-J884-430000-L884-0,-3))</f>
        <v/>
      </c>
      <c r="AB884" s="18">
        <f>MAX(0,ROUNDDOWN(M884-J884-430000-L884-V884,-3))</f>
        <v/>
      </c>
      <c r="AC884" s="18">
        <f>IF(M884&lt;=450000,0,MAX(0,ROUNDDOWN(AA884*0.06-MIN(50000,AA884)*0.03,-2))+MAX(0,ROUNDDOWN(AA884*0.04-MIN(50000,AA884)*0.02,-2)))</f>
        <v/>
      </c>
      <c r="AD884" s="18">
        <f>IF(M884&lt;=450000,0,MAX(0,ROUNDDOWN(AB884*0.06-MIN(50000,AB884)*0.03,-2))+MAX(0,ROUNDDOWN(AB884*0.04-MIN(50000,AB884)*0.02,-2)))</f>
        <v/>
      </c>
      <c r="AE884" s="18">
        <f>Y884-Z884</f>
        <v/>
      </c>
      <c r="AF884" s="18">
        <f>AC884-AD884</f>
        <v/>
      </c>
      <c r="AG884" s="18">
        <f>AE884+AF884</f>
        <v/>
      </c>
      <c r="AH884" s="20">
        <f>IF(W884&lt;=0,0,LOOKUP(W884,{0,1950001,3300001,6950001,9000001,18000001,40000001},{0.05,0.1,0.2,0.23,0.33,0.4,0.45}))</f>
        <v/>
      </c>
    </row>
    <row r="885">
      <c r="A885" t="inlineStr">
        <is>
          <t>1万円刻み 3区分8万円ずつ</t>
        </is>
      </c>
      <c r="B885" s="18">
        <f>'4_1万円刻み'!$A$269</f>
        <v/>
      </c>
      <c r="C885" s="19" t="n">
        <v>2026</v>
      </c>
      <c r="D885" t="inlineStr">
        <is>
          <t>いいえ</t>
        </is>
      </c>
      <c r="E885" s="18" t="n">
        <v>80000</v>
      </c>
      <c r="F885" s="18" t="n">
        <v>0</v>
      </c>
      <c r="G885" s="18" t="n">
        <v>80000</v>
      </c>
      <c r="H885" s="18" t="n">
        <v>80000</v>
      </c>
      <c r="I885" s="18" t="n">
        <v>0</v>
      </c>
      <c r="J885" s="18">
        <f>ROUND(MIN(B885/12,650000)*12*0.0915+MIN(B885/12,1390000)*12*(0.0504+0)+B885*0.005,0)</f>
        <v/>
      </c>
      <c r="K885" s="18" t="n">
        <v>0</v>
      </c>
      <c r="L885" s="18" t="n">
        <v>0</v>
      </c>
      <c r="M885" s="18">
        <f>ROUND(IF(C885&gt;=2026,IF(B885&lt;741000,0,IF(B885&lt;2191000,B885-740000,IF(B885&lt;2193000,1451000,IF(B885&lt;2196000,1453000,IF(B885&lt;2200000,1456000,IF(B885&lt;3600000,ROUNDDOWN(B885/4,-3)*2.8-80000,IF(B885&lt;6600000,ROUNDDOWN(B885/4,-3)*3.2-440000,IF(B885&lt;8500000,ROUNDDOWN(B885*0.9,0)-1100000,B885-1950000)))))))),IF(B885&lt;651000,0,IF(B885&lt;1900000,B885-650000,IF(B885&lt;3600000,ROUNDDOWN(B885/4,-3)*2.8-80000,IF(B885&lt;6600000,ROUNDDOWN(B885/4,-3)*3.2-440000,IF(B885&lt;8500000,ROUNDDOWN(B885*0.9,0)-1100000,B885-1950000)))))),0)</f>
        <v/>
      </c>
      <c r="N885" s="18">
        <f>IF(M885&gt;23500000,NA(),IF(C885&gt;=2026,IF(M885&lt;=4890000,1040000,IF(M885&lt;=6550000,670000,620000)),IF(M885&lt;=1320000,950000,IF(M885&lt;=3360000,880000,IF(M885&lt;=4890000,680000,IF(M885&lt;=6550000,630000,580000))))))</f>
        <v/>
      </c>
      <c r="O885" s="18">
        <f>IF(F885&lt;=0,IF(AND(D885="はい",C885&gt;=2026,C885&lt;=2027),IF(E885&lt;=0,0,IF(E885&lt;=30000,E885,IF(E885&lt;=60000,ROUNDUP(E885/2,0)+15000,IF(E885&lt;=120000,ROUNDUP(E885/4,0)+30000,60000)))),IF(E885&lt;=0,0,IF(E885&lt;=20000,E885,IF(E885&lt;=40000,ROUNDUP(E885/2,0)+10000,IF(E885&lt;=80000,ROUNDUP(E885/4,0)+20000,40000))))),IF(E885&lt;=0,IF(F885&lt;=0,0,IF(F885&lt;=25000,F885,IF(F885&lt;=50000,ROUNDUP(F885/2,0)+12500,IF(F885&lt;=100000,ROUNDUP(F885/4,0)+25000,50000)))),MAX(IF(F885&lt;=0,0,IF(F885&lt;=25000,F885,IF(F885&lt;=50000,ROUNDUP(F885/2,0)+12500,IF(F885&lt;=100000,ROUNDUP(F885/4,0)+25000,50000)))),MIN(IF(AND(D885="はい",C885&gt;=2026,C885&lt;=2027),IF(E885&lt;=0,0,IF(E885&lt;=30000,E885,IF(E885&lt;=60000,ROUNDUP(E885/2,0)+15000,IF(E885&lt;=120000,ROUNDUP(E885/4,0)+30000,60000)))),IF(E885&lt;=0,0,IF(E885&lt;=20000,E885,IF(E885&lt;=40000,ROUNDUP(E885/2,0)+10000,IF(E885&lt;=80000,ROUNDUP(E885/4,0)+20000,40000)))))+IF(F885&lt;=0,0,IF(F885&lt;=25000,F885,IF(F885&lt;=50000,ROUNDUP(F885/2,0)+12500,IF(F885&lt;=100000,ROUNDUP(F885/4,0)+25000,50000)))),IF(AND(D885="はい",C885&gt;=2026,C885&lt;=2027),60000,40000)))))</f>
        <v/>
      </c>
      <c r="P885" s="18">
        <f>IF(G885&lt;=0,0,IF(G885&lt;=20000,G885,IF(G885&lt;=40000,ROUNDUP(G885/2,0)+10000,IF(G885&lt;=80000,ROUNDUP(G885/4,0)+20000,40000))))</f>
        <v/>
      </c>
      <c r="Q885" s="18">
        <f>IF(I885&lt;=0,IF(H885&lt;=0,0,IF(H885&lt;=20000,H885,IF(H885&lt;=40000,ROUNDUP(H885/2,0)+10000,IF(H885&lt;=80000,ROUNDUP(H885/4,0)+20000,40000)))),IF(H885&lt;=0,IF(I885&lt;=0,0,IF(I885&lt;=25000,I885,IF(I885&lt;=50000,ROUNDUP(I885/2,0)+12500,IF(I885&lt;=100000,ROUNDUP(I885/4,0)+25000,50000)))),MAX(IF(I885&lt;=0,0,IF(I885&lt;=25000,I885,IF(I885&lt;=50000,ROUNDUP(I885/2,0)+12500,IF(I885&lt;=100000,ROUNDUP(I885/4,0)+25000,50000)))),MIN(IF(H885&lt;=0,0,IF(H885&lt;=20000,H885,IF(H885&lt;=40000,ROUNDUP(H885/2,0)+10000,IF(H885&lt;=80000,ROUNDUP(H885/4,0)+20000,40000))))+IF(I885&lt;=0,0,IF(I885&lt;=25000,I885,IF(I885&lt;=50000,ROUNDUP(I885/2,0)+12500,IF(I885&lt;=100000,ROUNDUP(I885/4,0)+25000,50000)))),40000))))</f>
        <v/>
      </c>
      <c r="R885" s="18">
        <f>MIN(120000,O885+P885+Q885)</f>
        <v/>
      </c>
      <c r="S885" s="18">
        <f>IF(F885&lt;=0,IF(E885&lt;=0,0,IF(E885&lt;=12000,E885,IF(E885&lt;=32000,ROUNDUP(E885/2,0)+6000,IF(E885&lt;=56000,ROUNDUP(E885/4,0)+14000,28000)))),IF(E885&lt;=0,IF(F885&lt;=0,0,IF(F885&lt;=15000,F885,IF(F885&lt;=40000,ROUNDUP(F885/2,0)+7500,IF(F885&lt;=70000,ROUNDUP(F885/4,0)+17500,35000)))),MAX(IF(F885&lt;=0,0,IF(F885&lt;=15000,F885,IF(F885&lt;=40000,ROUNDUP(F885/2,0)+7500,IF(F885&lt;=70000,ROUNDUP(F885/4,0)+17500,35000)))),MIN(IF(E885&lt;=0,0,IF(E885&lt;=12000,E885,IF(E885&lt;=32000,ROUNDUP(E885/2,0)+6000,IF(E885&lt;=56000,ROUNDUP(E885/4,0)+14000,28000))))+IF(F885&lt;=0,0,IF(F885&lt;=15000,F885,IF(F885&lt;=40000,ROUNDUP(F885/2,0)+7500,IF(F885&lt;=70000,ROUNDUP(F885/4,0)+17500,35000)))),28000))))</f>
        <v/>
      </c>
      <c r="T885" s="18">
        <f>IF(G885&lt;=0,0,IF(G885&lt;=12000,G885,IF(G885&lt;=32000,ROUNDUP(G885/2,0)+6000,IF(G885&lt;=56000,ROUNDUP(G885/4,0)+14000,28000))))</f>
        <v/>
      </c>
      <c r="U885" s="18">
        <f>IF(I885&lt;=0,IF(H885&lt;=0,0,IF(H885&lt;=12000,H885,IF(H885&lt;=32000,ROUNDUP(H885/2,0)+6000,IF(H885&lt;=56000,ROUNDUP(H885/4,0)+14000,28000)))),IF(H885&lt;=0,IF(I885&lt;=0,0,IF(I885&lt;=15000,I885,IF(I885&lt;=40000,ROUNDUP(I885/2,0)+7500,IF(I885&lt;=70000,ROUNDUP(I885/4,0)+17500,35000)))),MAX(IF(I885&lt;=0,0,IF(I885&lt;=15000,I885,IF(I885&lt;=40000,ROUNDUP(I885/2,0)+7500,IF(I885&lt;=70000,ROUNDUP(I885/4,0)+17500,35000)))),MIN(IF(H885&lt;=0,0,IF(H885&lt;=12000,H885,IF(H885&lt;=32000,ROUNDUP(H885/2,0)+6000,IF(H885&lt;=56000,ROUNDUP(H885/4,0)+14000,28000))))+IF(I885&lt;=0,0,IF(I885&lt;=15000,I885,IF(I885&lt;=40000,ROUNDUP(I885/2,0)+7500,IF(I885&lt;=70000,ROUNDUP(I885/4,0)+17500,35000)))),28000))))</f>
        <v/>
      </c>
      <c r="V885" s="18">
        <f>MIN(70000,S885+T885+U885)</f>
        <v/>
      </c>
      <c r="W885" s="18">
        <f>MAX(0,ROUNDDOWN(M885-J885-N885-K885-0,-3))</f>
        <v/>
      </c>
      <c r="X885" s="18">
        <f>MAX(0,ROUNDDOWN(M885-J885-N885-K885-R885,-3))</f>
        <v/>
      </c>
      <c r="Y885" s="18">
        <f>IF(W885&lt;=0,0,ROUNDDOWN((W885*LOOKUP(W885,{0,1950001,3300001,6950001,9000001,18000001,40000001},{0.05,0.1,0.2,0.23,0.33,0.4,0.45})-LOOKUP(W885,{0,1950001,3300001,6950001,9000001,18000001,40000001},{0,97500,427500,636000,1536000,2796000,4796000}))*1.021,-2))</f>
        <v/>
      </c>
      <c r="Z885" s="18">
        <f>IF(X885&lt;=0,0,ROUNDDOWN((X885*LOOKUP(X885,{0,1950001,3300001,6950001,9000001,18000001,40000001},{0.05,0.1,0.2,0.23,0.33,0.4,0.45})-LOOKUP(X885,{0,1950001,3300001,6950001,9000001,18000001,40000001},{0,97500,427500,636000,1536000,2796000,4796000}))*1.021,-2))</f>
        <v/>
      </c>
      <c r="AA885" s="18">
        <f>MAX(0,ROUNDDOWN(M885-J885-430000-L885-0,-3))</f>
        <v/>
      </c>
      <c r="AB885" s="18">
        <f>MAX(0,ROUNDDOWN(M885-J885-430000-L885-V885,-3))</f>
        <v/>
      </c>
      <c r="AC885" s="18">
        <f>IF(M885&lt;=450000,0,MAX(0,ROUNDDOWN(AA885*0.06-MIN(50000,AA885)*0.03,-2))+MAX(0,ROUNDDOWN(AA885*0.04-MIN(50000,AA885)*0.02,-2)))</f>
        <v/>
      </c>
      <c r="AD885" s="18">
        <f>IF(M885&lt;=450000,0,MAX(0,ROUNDDOWN(AB885*0.06-MIN(50000,AB885)*0.03,-2))+MAX(0,ROUNDDOWN(AB885*0.04-MIN(50000,AB885)*0.02,-2)))</f>
        <v/>
      </c>
      <c r="AE885" s="18">
        <f>Y885-Z885</f>
        <v/>
      </c>
      <c r="AF885" s="18">
        <f>AC885-AD885</f>
        <v/>
      </c>
      <c r="AG885" s="18">
        <f>AE885+AF885</f>
        <v/>
      </c>
      <c r="AH885" s="20">
        <f>IF(W885&lt;=0,0,LOOKUP(W885,{0,1950001,3300001,6950001,9000001,18000001,40000001},{0.05,0.1,0.2,0.23,0.33,0.4,0.45}))</f>
        <v/>
      </c>
    </row>
    <row r="886">
      <c r="A886" t="inlineStr">
        <is>
          <t>1万円刻み 一般8万円</t>
        </is>
      </c>
      <c r="B886" s="18">
        <f>'4_1万円刻み'!$A$269</f>
        <v/>
      </c>
      <c r="C886" s="19" t="n">
        <v>2026</v>
      </c>
      <c r="D886" t="inlineStr">
        <is>
          <t>いいえ</t>
        </is>
      </c>
      <c r="E886" s="18" t="n">
        <v>80000</v>
      </c>
      <c r="F886" s="18" t="n">
        <v>0</v>
      </c>
      <c r="G886" s="18" t="n">
        <v>0</v>
      </c>
      <c r="H886" s="18" t="n">
        <v>0</v>
      </c>
      <c r="I886" s="18" t="n">
        <v>0</v>
      </c>
      <c r="J886" s="18">
        <f>ROUND(MIN(B886/12,650000)*12*0.0915+MIN(B886/12,1390000)*12*(0.0504+0)+B886*0.005,0)</f>
        <v/>
      </c>
      <c r="K886" s="18" t="n">
        <v>0</v>
      </c>
      <c r="L886" s="18" t="n">
        <v>0</v>
      </c>
      <c r="M886" s="18">
        <f>ROUND(IF(C886&gt;=2026,IF(B886&lt;741000,0,IF(B886&lt;2191000,B886-740000,IF(B886&lt;2193000,1451000,IF(B886&lt;2196000,1453000,IF(B886&lt;2200000,1456000,IF(B886&lt;3600000,ROUNDDOWN(B886/4,-3)*2.8-80000,IF(B886&lt;6600000,ROUNDDOWN(B886/4,-3)*3.2-440000,IF(B886&lt;8500000,ROUNDDOWN(B886*0.9,0)-1100000,B886-1950000)))))))),IF(B886&lt;651000,0,IF(B886&lt;1900000,B886-650000,IF(B886&lt;3600000,ROUNDDOWN(B886/4,-3)*2.8-80000,IF(B886&lt;6600000,ROUNDDOWN(B886/4,-3)*3.2-440000,IF(B886&lt;8500000,ROUNDDOWN(B886*0.9,0)-1100000,B886-1950000)))))),0)</f>
        <v/>
      </c>
      <c r="N886" s="18">
        <f>IF(M886&gt;23500000,NA(),IF(C886&gt;=2026,IF(M886&lt;=4890000,1040000,IF(M886&lt;=6550000,670000,620000)),IF(M886&lt;=1320000,950000,IF(M886&lt;=3360000,880000,IF(M886&lt;=4890000,680000,IF(M886&lt;=6550000,630000,580000))))))</f>
        <v/>
      </c>
      <c r="O886" s="18">
        <f>IF(F886&lt;=0,IF(AND(D886="はい",C886&gt;=2026,C886&lt;=2027),IF(E886&lt;=0,0,IF(E886&lt;=30000,E886,IF(E886&lt;=60000,ROUNDUP(E886/2,0)+15000,IF(E886&lt;=120000,ROUNDUP(E886/4,0)+30000,60000)))),IF(E886&lt;=0,0,IF(E886&lt;=20000,E886,IF(E886&lt;=40000,ROUNDUP(E886/2,0)+10000,IF(E886&lt;=80000,ROUNDUP(E886/4,0)+20000,40000))))),IF(E886&lt;=0,IF(F886&lt;=0,0,IF(F886&lt;=25000,F886,IF(F886&lt;=50000,ROUNDUP(F886/2,0)+12500,IF(F886&lt;=100000,ROUNDUP(F886/4,0)+25000,50000)))),MAX(IF(F886&lt;=0,0,IF(F886&lt;=25000,F886,IF(F886&lt;=50000,ROUNDUP(F886/2,0)+12500,IF(F886&lt;=100000,ROUNDUP(F886/4,0)+25000,50000)))),MIN(IF(AND(D886="はい",C886&gt;=2026,C886&lt;=2027),IF(E886&lt;=0,0,IF(E886&lt;=30000,E886,IF(E886&lt;=60000,ROUNDUP(E886/2,0)+15000,IF(E886&lt;=120000,ROUNDUP(E886/4,0)+30000,60000)))),IF(E886&lt;=0,0,IF(E886&lt;=20000,E886,IF(E886&lt;=40000,ROUNDUP(E886/2,0)+10000,IF(E886&lt;=80000,ROUNDUP(E886/4,0)+20000,40000)))))+IF(F886&lt;=0,0,IF(F886&lt;=25000,F886,IF(F886&lt;=50000,ROUNDUP(F886/2,0)+12500,IF(F886&lt;=100000,ROUNDUP(F886/4,0)+25000,50000)))),IF(AND(D886="はい",C886&gt;=2026,C886&lt;=2027),60000,40000)))))</f>
        <v/>
      </c>
      <c r="P886" s="18">
        <f>IF(G886&lt;=0,0,IF(G886&lt;=20000,G886,IF(G886&lt;=40000,ROUNDUP(G886/2,0)+10000,IF(G886&lt;=80000,ROUNDUP(G886/4,0)+20000,40000))))</f>
        <v/>
      </c>
      <c r="Q886" s="18">
        <f>IF(I886&lt;=0,IF(H886&lt;=0,0,IF(H886&lt;=20000,H886,IF(H886&lt;=40000,ROUNDUP(H886/2,0)+10000,IF(H886&lt;=80000,ROUNDUP(H886/4,0)+20000,40000)))),IF(H886&lt;=0,IF(I886&lt;=0,0,IF(I886&lt;=25000,I886,IF(I886&lt;=50000,ROUNDUP(I886/2,0)+12500,IF(I886&lt;=100000,ROUNDUP(I886/4,0)+25000,50000)))),MAX(IF(I886&lt;=0,0,IF(I886&lt;=25000,I886,IF(I886&lt;=50000,ROUNDUP(I886/2,0)+12500,IF(I886&lt;=100000,ROUNDUP(I886/4,0)+25000,50000)))),MIN(IF(H886&lt;=0,0,IF(H886&lt;=20000,H886,IF(H886&lt;=40000,ROUNDUP(H886/2,0)+10000,IF(H886&lt;=80000,ROUNDUP(H886/4,0)+20000,40000))))+IF(I886&lt;=0,0,IF(I886&lt;=25000,I886,IF(I886&lt;=50000,ROUNDUP(I886/2,0)+12500,IF(I886&lt;=100000,ROUNDUP(I886/4,0)+25000,50000)))),40000))))</f>
        <v/>
      </c>
      <c r="R886" s="18">
        <f>MIN(120000,O886+P886+Q886)</f>
        <v/>
      </c>
      <c r="S886" s="18">
        <f>IF(F886&lt;=0,IF(E886&lt;=0,0,IF(E886&lt;=12000,E886,IF(E886&lt;=32000,ROUNDUP(E886/2,0)+6000,IF(E886&lt;=56000,ROUNDUP(E886/4,0)+14000,28000)))),IF(E886&lt;=0,IF(F886&lt;=0,0,IF(F886&lt;=15000,F886,IF(F886&lt;=40000,ROUNDUP(F886/2,0)+7500,IF(F886&lt;=70000,ROUNDUP(F886/4,0)+17500,35000)))),MAX(IF(F886&lt;=0,0,IF(F886&lt;=15000,F886,IF(F886&lt;=40000,ROUNDUP(F886/2,0)+7500,IF(F886&lt;=70000,ROUNDUP(F886/4,0)+17500,35000)))),MIN(IF(E886&lt;=0,0,IF(E886&lt;=12000,E886,IF(E886&lt;=32000,ROUNDUP(E886/2,0)+6000,IF(E886&lt;=56000,ROUNDUP(E886/4,0)+14000,28000))))+IF(F886&lt;=0,0,IF(F886&lt;=15000,F886,IF(F886&lt;=40000,ROUNDUP(F886/2,0)+7500,IF(F886&lt;=70000,ROUNDUP(F886/4,0)+17500,35000)))),28000))))</f>
        <v/>
      </c>
      <c r="T886" s="18">
        <f>IF(G886&lt;=0,0,IF(G886&lt;=12000,G886,IF(G886&lt;=32000,ROUNDUP(G886/2,0)+6000,IF(G886&lt;=56000,ROUNDUP(G886/4,0)+14000,28000))))</f>
        <v/>
      </c>
      <c r="U886" s="18">
        <f>IF(I886&lt;=0,IF(H886&lt;=0,0,IF(H886&lt;=12000,H886,IF(H886&lt;=32000,ROUNDUP(H886/2,0)+6000,IF(H886&lt;=56000,ROUNDUP(H886/4,0)+14000,28000)))),IF(H886&lt;=0,IF(I886&lt;=0,0,IF(I886&lt;=15000,I886,IF(I886&lt;=40000,ROUNDUP(I886/2,0)+7500,IF(I886&lt;=70000,ROUNDUP(I886/4,0)+17500,35000)))),MAX(IF(I886&lt;=0,0,IF(I886&lt;=15000,I886,IF(I886&lt;=40000,ROUNDUP(I886/2,0)+7500,IF(I886&lt;=70000,ROUNDUP(I886/4,0)+17500,35000)))),MIN(IF(H886&lt;=0,0,IF(H886&lt;=12000,H886,IF(H886&lt;=32000,ROUNDUP(H886/2,0)+6000,IF(H886&lt;=56000,ROUNDUP(H886/4,0)+14000,28000))))+IF(I886&lt;=0,0,IF(I886&lt;=15000,I886,IF(I886&lt;=40000,ROUNDUP(I886/2,0)+7500,IF(I886&lt;=70000,ROUNDUP(I886/4,0)+17500,35000)))),28000))))</f>
        <v/>
      </c>
      <c r="V886" s="18">
        <f>MIN(70000,S886+T886+U886)</f>
        <v/>
      </c>
      <c r="W886" s="18">
        <f>MAX(0,ROUNDDOWN(M886-J886-N886-K886-0,-3))</f>
        <v/>
      </c>
      <c r="X886" s="18">
        <f>MAX(0,ROUNDDOWN(M886-J886-N886-K886-R886,-3))</f>
        <v/>
      </c>
      <c r="Y886" s="18">
        <f>IF(W886&lt;=0,0,ROUNDDOWN((W886*LOOKUP(W886,{0,1950001,3300001,6950001,9000001,18000001,40000001},{0.05,0.1,0.2,0.23,0.33,0.4,0.45})-LOOKUP(W886,{0,1950001,3300001,6950001,9000001,18000001,40000001},{0,97500,427500,636000,1536000,2796000,4796000}))*1.021,-2))</f>
        <v/>
      </c>
      <c r="Z886" s="18">
        <f>IF(X886&lt;=0,0,ROUNDDOWN((X886*LOOKUP(X886,{0,1950001,3300001,6950001,9000001,18000001,40000001},{0.05,0.1,0.2,0.23,0.33,0.4,0.45})-LOOKUP(X886,{0,1950001,3300001,6950001,9000001,18000001,40000001},{0,97500,427500,636000,1536000,2796000,4796000}))*1.021,-2))</f>
        <v/>
      </c>
      <c r="AA886" s="18">
        <f>MAX(0,ROUNDDOWN(M886-J886-430000-L886-0,-3))</f>
        <v/>
      </c>
      <c r="AB886" s="18">
        <f>MAX(0,ROUNDDOWN(M886-J886-430000-L886-V886,-3))</f>
        <v/>
      </c>
      <c r="AC886" s="18">
        <f>IF(M886&lt;=450000,0,MAX(0,ROUNDDOWN(AA886*0.06-MIN(50000,AA886)*0.03,-2))+MAX(0,ROUNDDOWN(AA886*0.04-MIN(50000,AA886)*0.02,-2)))</f>
        <v/>
      </c>
      <c r="AD886" s="18">
        <f>IF(M886&lt;=450000,0,MAX(0,ROUNDDOWN(AB886*0.06-MIN(50000,AB886)*0.03,-2))+MAX(0,ROUNDDOWN(AB886*0.04-MIN(50000,AB886)*0.02,-2)))</f>
        <v/>
      </c>
      <c r="AE886" s="18">
        <f>Y886-Z886</f>
        <v/>
      </c>
      <c r="AF886" s="18">
        <f>AC886-AD886</f>
        <v/>
      </c>
      <c r="AG886" s="18">
        <f>AE886+AF886</f>
        <v/>
      </c>
      <c r="AH886" s="20">
        <f>IF(W886&lt;=0,0,LOOKUP(W886,{0,1950001,3300001,6950001,9000001,18000001,40000001},{0.05,0.1,0.2,0.23,0.33,0.4,0.45}))</f>
        <v/>
      </c>
    </row>
    <row r="887">
      <c r="A887" t="inlineStr">
        <is>
          <t>1万円刻み 特例あり一般12万円</t>
        </is>
      </c>
      <c r="B887" s="18">
        <f>'4_1万円刻み'!$A$269</f>
        <v/>
      </c>
      <c r="C887" s="19" t="n">
        <v>2026</v>
      </c>
      <c r="D887" t="inlineStr">
        <is>
          <t>はい</t>
        </is>
      </c>
      <c r="E887" s="18" t="n">
        <v>120000</v>
      </c>
      <c r="F887" s="18" t="n">
        <v>0</v>
      </c>
      <c r="G887" s="18" t="n">
        <v>0</v>
      </c>
      <c r="H887" s="18" t="n">
        <v>0</v>
      </c>
      <c r="I887" s="18" t="n">
        <v>0</v>
      </c>
      <c r="J887" s="18">
        <f>ROUND(MIN(B887/12,650000)*12*0.0915+MIN(B887/12,1390000)*12*(0.0504+0)+B887*0.005,0)</f>
        <v/>
      </c>
      <c r="K887" s="18" t="n">
        <v>0</v>
      </c>
      <c r="L887" s="18" t="n">
        <v>0</v>
      </c>
      <c r="M887" s="18">
        <f>ROUND(IF(C887&gt;=2026,IF(B887&lt;741000,0,IF(B887&lt;2191000,B887-740000,IF(B887&lt;2193000,1451000,IF(B887&lt;2196000,1453000,IF(B887&lt;2200000,1456000,IF(B887&lt;3600000,ROUNDDOWN(B887/4,-3)*2.8-80000,IF(B887&lt;6600000,ROUNDDOWN(B887/4,-3)*3.2-440000,IF(B887&lt;8500000,ROUNDDOWN(B887*0.9,0)-1100000,B887-1950000)))))))),IF(B887&lt;651000,0,IF(B887&lt;1900000,B887-650000,IF(B887&lt;3600000,ROUNDDOWN(B887/4,-3)*2.8-80000,IF(B887&lt;6600000,ROUNDDOWN(B887/4,-3)*3.2-440000,IF(B887&lt;8500000,ROUNDDOWN(B887*0.9,0)-1100000,B887-1950000)))))),0)</f>
        <v/>
      </c>
      <c r="N887" s="18">
        <f>IF(M887&gt;23500000,NA(),IF(C887&gt;=2026,IF(M887&lt;=4890000,1040000,IF(M887&lt;=6550000,670000,620000)),IF(M887&lt;=1320000,950000,IF(M887&lt;=3360000,880000,IF(M887&lt;=4890000,680000,IF(M887&lt;=6550000,630000,580000))))))</f>
        <v/>
      </c>
      <c r="O887" s="18">
        <f>IF(F887&lt;=0,IF(AND(D887="はい",C887&gt;=2026,C887&lt;=2027),IF(E887&lt;=0,0,IF(E887&lt;=30000,E887,IF(E887&lt;=60000,ROUNDUP(E887/2,0)+15000,IF(E887&lt;=120000,ROUNDUP(E887/4,0)+30000,60000)))),IF(E887&lt;=0,0,IF(E887&lt;=20000,E887,IF(E887&lt;=40000,ROUNDUP(E887/2,0)+10000,IF(E887&lt;=80000,ROUNDUP(E887/4,0)+20000,40000))))),IF(E887&lt;=0,IF(F887&lt;=0,0,IF(F887&lt;=25000,F887,IF(F887&lt;=50000,ROUNDUP(F887/2,0)+12500,IF(F887&lt;=100000,ROUNDUP(F887/4,0)+25000,50000)))),MAX(IF(F887&lt;=0,0,IF(F887&lt;=25000,F887,IF(F887&lt;=50000,ROUNDUP(F887/2,0)+12500,IF(F887&lt;=100000,ROUNDUP(F887/4,0)+25000,50000)))),MIN(IF(AND(D887="はい",C887&gt;=2026,C887&lt;=2027),IF(E887&lt;=0,0,IF(E887&lt;=30000,E887,IF(E887&lt;=60000,ROUNDUP(E887/2,0)+15000,IF(E887&lt;=120000,ROUNDUP(E887/4,0)+30000,60000)))),IF(E887&lt;=0,0,IF(E887&lt;=20000,E887,IF(E887&lt;=40000,ROUNDUP(E887/2,0)+10000,IF(E887&lt;=80000,ROUNDUP(E887/4,0)+20000,40000)))))+IF(F887&lt;=0,0,IF(F887&lt;=25000,F887,IF(F887&lt;=50000,ROUNDUP(F887/2,0)+12500,IF(F887&lt;=100000,ROUNDUP(F887/4,0)+25000,50000)))),IF(AND(D887="はい",C887&gt;=2026,C887&lt;=2027),60000,40000)))))</f>
        <v/>
      </c>
      <c r="P887" s="18">
        <f>IF(G887&lt;=0,0,IF(G887&lt;=20000,G887,IF(G887&lt;=40000,ROUNDUP(G887/2,0)+10000,IF(G887&lt;=80000,ROUNDUP(G887/4,0)+20000,40000))))</f>
        <v/>
      </c>
      <c r="Q887" s="18">
        <f>IF(I887&lt;=0,IF(H887&lt;=0,0,IF(H887&lt;=20000,H887,IF(H887&lt;=40000,ROUNDUP(H887/2,0)+10000,IF(H887&lt;=80000,ROUNDUP(H887/4,0)+20000,40000)))),IF(H887&lt;=0,IF(I887&lt;=0,0,IF(I887&lt;=25000,I887,IF(I887&lt;=50000,ROUNDUP(I887/2,0)+12500,IF(I887&lt;=100000,ROUNDUP(I887/4,0)+25000,50000)))),MAX(IF(I887&lt;=0,0,IF(I887&lt;=25000,I887,IF(I887&lt;=50000,ROUNDUP(I887/2,0)+12500,IF(I887&lt;=100000,ROUNDUP(I887/4,0)+25000,50000)))),MIN(IF(H887&lt;=0,0,IF(H887&lt;=20000,H887,IF(H887&lt;=40000,ROUNDUP(H887/2,0)+10000,IF(H887&lt;=80000,ROUNDUP(H887/4,0)+20000,40000))))+IF(I887&lt;=0,0,IF(I887&lt;=25000,I887,IF(I887&lt;=50000,ROUNDUP(I887/2,0)+12500,IF(I887&lt;=100000,ROUNDUP(I887/4,0)+25000,50000)))),40000))))</f>
        <v/>
      </c>
      <c r="R887" s="18">
        <f>MIN(120000,O887+P887+Q887)</f>
        <v/>
      </c>
      <c r="S887" s="18">
        <f>IF(F887&lt;=0,IF(E887&lt;=0,0,IF(E887&lt;=12000,E887,IF(E887&lt;=32000,ROUNDUP(E887/2,0)+6000,IF(E887&lt;=56000,ROUNDUP(E887/4,0)+14000,28000)))),IF(E887&lt;=0,IF(F887&lt;=0,0,IF(F887&lt;=15000,F887,IF(F887&lt;=40000,ROUNDUP(F887/2,0)+7500,IF(F887&lt;=70000,ROUNDUP(F887/4,0)+17500,35000)))),MAX(IF(F887&lt;=0,0,IF(F887&lt;=15000,F887,IF(F887&lt;=40000,ROUNDUP(F887/2,0)+7500,IF(F887&lt;=70000,ROUNDUP(F887/4,0)+17500,35000)))),MIN(IF(E887&lt;=0,0,IF(E887&lt;=12000,E887,IF(E887&lt;=32000,ROUNDUP(E887/2,0)+6000,IF(E887&lt;=56000,ROUNDUP(E887/4,0)+14000,28000))))+IF(F887&lt;=0,0,IF(F887&lt;=15000,F887,IF(F887&lt;=40000,ROUNDUP(F887/2,0)+7500,IF(F887&lt;=70000,ROUNDUP(F887/4,0)+17500,35000)))),28000))))</f>
        <v/>
      </c>
      <c r="T887" s="18">
        <f>IF(G887&lt;=0,0,IF(G887&lt;=12000,G887,IF(G887&lt;=32000,ROUNDUP(G887/2,0)+6000,IF(G887&lt;=56000,ROUNDUP(G887/4,0)+14000,28000))))</f>
        <v/>
      </c>
      <c r="U887" s="18">
        <f>IF(I887&lt;=0,IF(H887&lt;=0,0,IF(H887&lt;=12000,H887,IF(H887&lt;=32000,ROUNDUP(H887/2,0)+6000,IF(H887&lt;=56000,ROUNDUP(H887/4,0)+14000,28000)))),IF(H887&lt;=0,IF(I887&lt;=0,0,IF(I887&lt;=15000,I887,IF(I887&lt;=40000,ROUNDUP(I887/2,0)+7500,IF(I887&lt;=70000,ROUNDUP(I887/4,0)+17500,35000)))),MAX(IF(I887&lt;=0,0,IF(I887&lt;=15000,I887,IF(I887&lt;=40000,ROUNDUP(I887/2,0)+7500,IF(I887&lt;=70000,ROUNDUP(I887/4,0)+17500,35000)))),MIN(IF(H887&lt;=0,0,IF(H887&lt;=12000,H887,IF(H887&lt;=32000,ROUNDUP(H887/2,0)+6000,IF(H887&lt;=56000,ROUNDUP(H887/4,0)+14000,28000))))+IF(I887&lt;=0,0,IF(I887&lt;=15000,I887,IF(I887&lt;=40000,ROUNDUP(I887/2,0)+7500,IF(I887&lt;=70000,ROUNDUP(I887/4,0)+17500,35000)))),28000))))</f>
        <v/>
      </c>
      <c r="V887" s="18">
        <f>MIN(70000,S887+T887+U887)</f>
        <v/>
      </c>
      <c r="W887" s="18">
        <f>MAX(0,ROUNDDOWN(M887-J887-N887-K887-0,-3))</f>
        <v/>
      </c>
      <c r="X887" s="18">
        <f>MAX(0,ROUNDDOWN(M887-J887-N887-K887-R887,-3))</f>
        <v/>
      </c>
      <c r="Y887" s="18">
        <f>IF(W887&lt;=0,0,ROUNDDOWN((W887*LOOKUP(W887,{0,1950001,3300001,6950001,9000001,18000001,40000001},{0.05,0.1,0.2,0.23,0.33,0.4,0.45})-LOOKUP(W887,{0,1950001,3300001,6950001,9000001,18000001,40000001},{0,97500,427500,636000,1536000,2796000,4796000}))*1.021,-2))</f>
        <v/>
      </c>
      <c r="Z887" s="18">
        <f>IF(X887&lt;=0,0,ROUNDDOWN((X887*LOOKUP(X887,{0,1950001,3300001,6950001,9000001,18000001,40000001},{0.05,0.1,0.2,0.23,0.33,0.4,0.45})-LOOKUP(X887,{0,1950001,3300001,6950001,9000001,18000001,40000001},{0,97500,427500,636000,1536000,2796000,4796000}))*1.021,-2))</f>
        <v/>
      </c>
      <c r="AA887" s="18">
        <f>MAX(0,ROUNDDOWN(M887-J887-430000-L887-0,-3))</f>
        <v/>
      </c>
      <c r="AB887" s="18">
        <f>MAX(0,ROUNDDOWN(M887-J887-430000-L887-V887,-3))</f>
        <v/>
      </c>
      <c r="AC887" s="18">
        <f>IF(M887&lt;=450000,0,MAX(0,ROUNDDOWN(AA887*0.06-MIN(50000,AA887)*0.03,-2))+MAX(0,ROUNDDOWN(AA887*0.04-MIN(50000,AA887)*0.02,-2)))</f>
        <v/>
      </c>
      <c r="AD887" s="18">
        <f>IF(M887&lt;=450000,0,MAX(0,ROUNDDOWN(AB887*0.06-MIN(50000,AB887)*0.03,-2))+MAX(0,ROUNDDOWN(AB887*0.04-MIN(50000,AB887)*0.02,-2)))</f>
        <v/>
      </c>
      <c r="AE887" s="18">
        <f>Y887-Z887</f>
        <v/>
      </c>
      <c r="AF887" s="18">
        <f>AC887-AD887</f>
        <v/>
      </c>
      <c r="AG887" s="18">
        <f>AE887+AF887</f>
        <v/>
      </c>
      <c r="AH887" s="20">
        <f>IF(W887&lt;=0,0,LOOKUP(W887,{0,1950001,3300001,6950001,9000001,18000001,40000001},{0.05,0.1,0.2,0.23,0.33,0.4,0.45}))</f>
        <v/>
      </c>
    </row>
    <row r="888">
      <c r="A888" t="inlineStr">
        <is>
          <t>1万円刻み 3区分8万円ずつ</t>
        </is>
      </c>
      <c r="B888" s="18">
        <f>'4_1万円刻み'!$A$270</f>
        <v/>
      </c>
      <c r="C888" s="19" t="n">
        <v>2026</v>
      </c>
      <c r="D888" t="inlineStr">
        <is>
          <t>いいえ</t>
        </is>
      </c>
      <c r="E888" s="18" t="n">
        <v>80000</v>
      </c>
      <c r="F888" s="18" t="n">
        <v>0</v>
      </c>
      <c r="G888" s="18" t="n">
        <v>80000</v>
      </c>
      <c r="H888" s="18" t="n">
        <v>80000</v>
      </c>
      <c r="I888" s="18" t="n">
        <v>0</v>
      </c>
      <c r="J888" s="18">
        <f>ROUND(MIN(B888/12,650000)*12*0.0915+MIN(B888/12,1390000)*12*(0.0504+0)+B888*0.005,0)</f>
        <v/>
      </c>
      <c r="K888" s="18" t="n">
        <v>0</v>
      </c>
      <c r="L888" s="18" t="n">
        <v>0</v>
      </c>
      <c r="M888" s="18">
        <f>ROUND(IF(C888&gt;=2026,IF(B888&lt;741000,0,IF(B888&lt;2191000,B888-740000,IF(B888&lt;2193000,1451000,IF(B888&lt;2196000,1453000,IF(B888&lt;2200000,1456000,IF(B888&lt;3600000,ROUNDDOWN(B888/4,-3)*2.8-80000,IF(B888&lt;6600000,ROUNDDOWN(B888/4,-3)*3.2-440000,IF(B888&lt;8500000,ROUNDDOWN(B888*0.9,0)-1100000,B888-1950000)))))))),IF(B888&lt;651000,0,IF(B888&lt;1900000,B888-650000,IF(B888&lt;3600000,ROUNDDOWN(B888/4,-3)*2.8-80000,IF(B888&lt;6600000,ROUNDDOWN(B888/4,-3)*3.2-440000,IF(B888&lt;8500000,ROUNDDOWN(B888*0.9,0)-1100000,B888-1950000)))))),0)</f>
        <v/>
      </c>
      <c r="N888" s="18">
        <f>IF(M888&gt;23500000,NA(),IF(C888&gt;=2026,IF(M888&lt;=4890000,1040000,IF(M888&lt;=6550000,670000,620000)),IF(M888&lt;=1320000,950000,IF(M888&lt;=3360000,880000,IF(M888&lt;=4890000,680000,IF(M888&lt;=6550000,630000,580000))))))</f>
        <v/>
      </c>
      <c r="O888" s="18">
        <f>IF(F888&lt;=0,IF(AND(D888="はい",C888&gt;=2026,C888&lt;=2027),IF(E888&lt;=0,0,IF(E888&lt;=30000,E888,IF(E888&lt;=60000,ROUNDUP(E888/2,0)+15000,IF(E888&lt;=120000,ROUNDUP(E888/4,0)+30000,60000)))),IF(E888&lt;=0,0,IF(E888&lt;=20000,E888,IF(E888&lt;=40000,ROUNDUP(E888/2,0)+10000,IF(E888&lt;=80000,ROUNDUP(E888/4,0)+20000,40000))))),IF(E888&lt;=0,IF(F888&lt;=0,0,IF(F888&lt;=25000,F888,IF(F888&lt;=50000,ROUNDUP(F888/2,0)+12500,IF(F888&lt;=100000,ROUNDUP(F888/4,0)+25000,50000)))),MAX(IF(F888&lt;=0,0,IF(F888&lt;=25000,F888,IF(F888&lt;=50000,ROUNDUP(F888/2,0)+12500,IF(F888&lt;=100000,ROUNDUP(F888/4,0)+25000,50000)))),MIN(IF(AND(D888="はい",C888&gt;=2026,C888&lt;=2027),IF(E888&lt;=0,0,IF(E888&lt;=30000,E888,IF(E888&lt;=60000,ROUNDUP(E888/2,0)+15000,IF(E888&lt;=120000,ROUNDUP(E888/4,0)+30000,60000)))),IF(E888&lt;=0,0,IF(E888&lt;=20000,E888,IF(E888&lt;=40000,ROUNDUP(E888/2,0)+10000,IF(E888&lt;=80000,ROUNDUP(E888/4,0)+20000,40000)))))+IF(F888&lt;=0,0,IF(F888&lt;=25000,F888,IF(F888&lt;=50000,ROUNDUP(F888/2,0)+12500,IF(F888&lt;=100000,ROUNDUP(F888/4,0)+25000,50000)))),IF(AND(D888="はい",C888&gt;=2026,C888&lt;=2027),60000,40000)))))</f>
        <v/>
      </c>
      <c r="P888" s="18">
        <f>IF(G888&lt;=0,0,IF(G888&lt;=20000,G888,IF(G888&lt;=40000,ROUNDUP(G888/2,0)+10000,IF(G888&lt;=80000,ROUNDUP(G888/4,0)+20000,40000))))</f>
        <v/>
      </c>
      <c r="Q888" s="18">
        <f>IF(I888&lt;=0,IF(H888&lt;=0,0,IF(H888&lt;=20000,H888,IF(H888&lt;=40000,ROUNDUP(H888/2,0)+10000,IF(H888&lt;=80000,ROUNDUP(H888/4,0)+20000,40000)))),IF(H888&lt;=0,IF(I888&lt;=0,0,IF(I888&lt;=25000,I888,IF(I888&lt;=50000,ROUNDUP(I888/2,0)+12500,IF(I888&lt;=100000,ROUNDUP(I888/4,0)+25000,50000)))),MAX(IF(I888&lt;=0,0,IF(I888&lt;=25000,I888,IF(I888&lt;=50000,ROUNDUP(I888/2,0)+12500,IF(I888&lt;=100000,ROUNDUP(I888/4,0)+25000,50000)))),MIN(IF(H888&lt;=0,0,IF(H888&lt;=20000,H888,IF(H888&lt;=40000,ROUNDUP(H888/2,0)+10000,IF(H888&lt;=80000,ROUNDUP(H888/4,0)+20000,40000))))+IF(I888&lt;=0,0,IF(I888&lt;=25000,I888,IF(I888&lt;=50000,ROUNDUP(I888/2,0)+12500,IF(I888&lt;=100000,ROUNDUP(I888/4,0)+25000,50000)))),40000))))</f>
        <v/>
      </c>
      <c r="R888" s="18">
        <f>MIN(120000,O888+P888+Q888)</f>
        <v/>
      </c>
      <c r="S888" s="18">
        <f>IF(F888&lt;=0,IF(E888&lt;=0,0,IF(E888&lt;=12000,E888,IF(E888&lt;=32000,ROUNDUP(E888/2,0)+6000,IF(E888&lt;=56000,ROUNDUP(E888/4,0)+14000,28000)))),IF(E888&lt;=0,IF(F888&lt;=0,0,IF(F888&lt;=15000,F888,IF(F888&lt;=40000,ROUNDUP(F888/2,0)+7500,IF(F888&lt;=70000,ROUNDUP(F888/4,0)+17500,35000)))),MAX(IF(F888&lt;=0,0,IF(F888&lt;=15000,F888,IF(F888&lt;=40000,ROUNDUP(F888/2,0)+7500,IF(F888&lt;=70000,ROUNDUP(F888/4,0)+17500,35000)))),MIN(IF(E888&lt;=0,0,IF(E888&lt;=12000,E888,IF(E888&lt;=32000,ROUNDUP(E888/2,0)+6000,IF(E888&lt;=56000,ROUNDUP(E888/4,0)+14000,28000))))+IF(F888&lt;=0,0,IF(F888&lt;=15000,F888,IF(F888&lt;=40000,ROUNDUP(F888/2,0)+7500,IF(F888&lt;=70000,ROUNDUP(F888/4,0)+17500,35000)))),28000))))</f>
        <v/>
      </c>
      <c r="T888" s="18">
        <f>IF(G888&lt;=0,0,IF(G888&lt;=12000,G888,IF(G888&lt;=32000,ROUNDUP(G888/2,0)+6000,IF(G888&lt;=56000,ROUNDUP(G888/4,0)+14000,28000))))</f>
        <v/>
      </c>
      <c r="U888" s="18">
        <f>IF(I888&lt;=0,IF(H888&lt;=0,0,IF(H888&lt;=12000,H888,IF(H888&lt;=32000,ROUNDUP(H888/2,0)+6000,IF(H888&lt;=56000,ROUNDUP(H888/4,0)+14000,28000)))),IF(H888&lt;=0,IF(I888&lt;=0,0,IF(I888&lt;=15000,I888,IF(I888&lt;=40000,ROUNDUP(I888/2,0)+7500,IF(I888&lt;=70000,ROUNDUP(I888/4,0)+17500,35000)))),MAX(IF(I888&lt;=0,0,IF(I888&lt;=15000,I888,IF(I888&lt;=40000,ROUNDUP(I888/2,0)+7500,IF(I888&lt;=70000,ROUNDUP(I888/4,0)+17500,35000)))),MIN(IF(H888&lt;=0,0,IF(H888&lt;=12000,H888,IF(H888&lt;=32000,ROUNDUP(H888/2,0)+6000,IF(H888&lt;=56000,ROUNDUP(H888/4,0)+14000,28000))))+IF(I888&lt;=0,0,IF(I888&lt;=15000,I888,IF(I888&lt;=40000,ROUNDUP(I888/2,0)+7500,IF(I888&lt;=70000,ROUNDUP(I888/4,0)+17500,35000)))),28000))))</f>
        <v/>
      </c>
      <c r="V888" s="18">
        <f>MIN(70000,S888+T888+U888)</f>
        <v/>
      </c>
      <c r="W888" s="18">
        <f>MAX(0,ROUNDDOWN(M888-J888-N888-K888-0,-3))</f>
        <v/>
      </c>
      <c r="X888" s="18">
        <f>MAX(0,ROUNDDOWN(M888-J888-N888-K888-R888,-3))</f>
        <v/>
      </c>
      <c r="Y888" s="18">
        <f>IF(W888&lt;=0,0,ROUNDDOWN((W888*LOOKUP(W888,{0,1950001,3300001,6950001,9000001,18000001,40000001},{0.05,0.1,0.2,0.23,0.33,0.4,0.45})-LOOKUP(W888,{0,1950001,3300001,6950001,9000001,18000001,40000001},{0,97500,427500,636000,1536000,2796000,4796000}))*1.021,-2))</f>
        <v/>
      </c>
      <c r="Z888" s="18">
        <f>IF(X888&lt;=0,0,ROUNDDOWN((X888*LOOKUP(X888,{0,1950001,3300001,6950001,9000001,18000001,40000001},{0.05,0.1,0.2,0.23,0.33,0.4,0.45})-LOOKUP(X888,{0,1950001,3300001,6950001,9000001,18000001,40000001},{0,97500,427500,636000,1536000,2796000,4796000}))*1.021,-2))</f>
        <v/>
      </c>
      <c r="AA888" s="18">
        <f>MAX(0,ROUNDDOWN(M888-J888-430000-L888-0,-3))</f>
        <v/>
      </c>
      <c r="AB888" s="18">
        <f>MAX(0,ROUNDDOWN(M888-J888-430000-L888-V888,-3))</f>
        <v/>
      </c>
      <c r="AC888" s="18">
        <f>IF(M888&lt;=450000,0,MAX(0,ROUNDDOWN(AA888*0.06-MIN(50000,AA888)*0.03,-2))+MAX(0,ROUNDDOWN(AA888*0.04-MIN(50000,AA888)*0.02,-2)))</f>
        <v/>
      </c>
      <c r="AD888" s="18">
        <f>IF(M888&lt;=450000,0,MAX(0,ROUNDDOWN(AB888*0.06-MIN(50000,AB888)*0.03,-2))+MAX(0,ROUNDDOWN(AB888*0.04-MIN(50000,AB888)*0.02,-2)))</f>
        <v/>
      </c>
      <c r="AE888" s="18">
        <f>Y888-Z888</f>
        <v/>
      </c>
      <c r="AF888" s="18">
        <f>AC888-AD888</f>
        <v/>
      </c>
      <c r="AG888" s="18">
        <f>AE888+AF888</f>
        <v/>
      </c>
      <c r="AH888" s="20">
        <f>IF(W888&lt;=0,0,LOOKUP(W888,{0,1950001,3300001,6950001,9000001,18000001,40000001},{0.05,0.1,0.2,0.23,0.33,0.4,0.45}))</f>
        <v/>
      </c>
    </row>
    <row r="889">
      <c r="A889" t="inlineStr">
        <is>
          <t>1万円刻み 一般8万円</t>
        </is>
      </c>
      <c r="B889" s="18">
        <f>'4_1万円刻み'!$A$270</f>
        <v/>
      </c>
      <c r="C889" s="19" t="n">
        <v>2026</v>
      </c>
      <c r="D889" t="inlineStr">
        <is>
          <t>いいえ</t>
        </is>
      </c>
      <c r="E889" s="18" t="n">
        <v>80000</v>
      </c>
      <c r="F889" s="18" t="n">
        <v>0</v>
      </c>
      <c r="G889" s="18" t="n">
        <v>0</v>
      </c>
      <c r="H889" s="18" t="n">
        <v>0</v>
      </c>
      <c r="I889" s="18" t="n">
        <v>0</v>
      </c>
      <c r="J889" s="18">
        <f>ROUND(MIN(B889/12,650000)*12*0.0915+MIN(B889/12,1390000)*12*(0.0504+0)+B889*0.005,0)</f>
        <v/>
      </c>
      <c r="K889" s="18" t="n">
        <v>0</v>
      </c>
      <c r="L889" s="18" t="n">
        <v>0</v>
      </c>
      <c r="M889" s="18">
        <f>ROUND(IF(C889&gt;=2026,IF(B889&lt;741000,0,IF(B889&lt;2191000,B889-740000,IF(B889&lt;2193000,1451000,IF(B889&lt;2196000,1453000,IF(B889&lt;2200000,1456000,IF(B889&lt;3600000,ROUNDDOWN(B889/4,-3)*2.8-80000,IF(B889&lt;6600000,ROUNDDOWN(B889/4,-3)*3.2-440000,IF(B889&lt;8500000,ROUNDDOWN(B889*0.9,0)-1100000,B889-1950000)))))))),IF(B889&lt;651000,0,IF(B889&lt;1900000,B889-650000,IF(B889&lt;3600000,ROUNDDOWN(B889/4,-3)*2.8-80000,IF(B889&lt;6600000,ROUNDDOWN(B889/4,-3)*3.2-440000,IF(B889&lt;8500000,ROUNDDOWN(B889*0.9,0)-1100000,B889-1950000)))))),0)</f>
        <v/>
      </c>
      <c r="N889" s="18">
        <f>IF(M889&gt;23500000,NA(),IF(C889&gt;=2026,IF(M889&lt;=4890000,1040000,IF(M889&lt;=6550000,670000,620000)),IF(M889&lt;=1320000,950000,IF(M889&lt;=3360000,880000,IF(M889&lt;=4890000,680000,IF(M889&lt;=6550000,630000,580000))))))</f>
        <v/>
      </c>
      <c r="O889" s="18">
        <f>IF(F889&lt;=0,IF(AND(D889="はい",C889&gt;=2026,C889&lt;=2027),IF(E889&lt;=0,0,IF(E889&lt;=30000,E889,IF(E889&lt;=60000,ROUNDUP(E889/2,0)+15000,IF(E889&lt;=120000,ROUNDUP(E889/4,0)+30000,60000)))),IF(E889&lt;=0,0,IF(E889&lt;=20000,E889,IF(E889&lt;=40000,ROUNDUP(E889/2,0)+10000,IF(E889&lt;=80000,ROUNDUP(E889/4,0)+20000,40000))))),IF(E889&lt;=0,IF(F889&lt;=0,0,IF(F889&lt;=25000,F889,IF(F889&lt;=50000,ROUNDUP(F889/2,0)+12500,IF(F889&lt;=100000,ROUNDUP(F889/4,0)+25000,50000)))),MAX(IF(F889&lt;=0,0,IF(F889&lt;=25000,F889,IF(F889&lt;=50000,ROUNDUP(F889/2,0)+12500,IF(F889&lt;=100000,ROUNDUP(F889/4,0)+25000,50000)))),MIN(IF(AND(D889="はい",C889&gt;=2026,C889&lt;=2027),IF(E889&lt;=0,0,IF(E889&lt;=30000,E889,IF(E889&lt;=60000,ROUNDUP(E889/2,0)+15000,IF(E889&lt;=120000,ROUNDUP(E889/4,0)+30000,60000)))),IF(E889&lt;=0,0,IF(E889&lt;=20000,E889,IF(E889&lt;=40000,ROUNDUP(E889/2,0)+10000,IF(E889&lt;=80000,ROUNDUP(E889/4,0)+20000,40000)))))+IF(F889&lt;=0,0,IF(F889&lt;=25000,F889,IF(F889&lt;=50000,ROUNDUP(F889/2,0)+12500,IF(F889&lt;=100000,ROUNDUP(F889/4,0)+25000,50000)))),IF(AND(D889="はい",C889&gt;=2026,C889&lt;=2027),60000,40000)))))</f>
        <v/>
      </c>
      <c r="P889" s="18">
        <f>IF(G889&lt;=0,0,IF(G889&lt;=20000,G889,IF(G889&lt;=40000,ROUNDUP(G889/2,0)+10000,IF(G889&lt;=80000,ROUNDUP(G889/4,0)+20000,40000))))</f>
        <v/>
      </c>
      <c r="Q889" s="18">
        <f>IF(I889&lt;=0,IF(H889&lt;=0,0,IF(H889&lt;=20000,H889,IF(H889&lt;=40000,ROUNDUP(H889/2,0)+10000,IF(H889&lt;=80000,ROUNDUP(H889/4,0)+20000,40000)))),IF(H889&lt;=0,IF(I889&lt;=0,0,IF(I889&lt;=25000,I889,IF(I889&lt;=50000,ROUNDUP(I889/2,0)+12500,IF(I889&lt;=100000,ROUNDUP(I889/4,0)+25000,50000)))),MAX(IF(I889&lt;=0,0,IF(I889&lt;=25000,I889,IF(I889&lt;=50000,ROUNDUP(I889/2,0)+12500,IF(I889&lt;=100000,ROUNDUP(I889/4,0)+25000,50000)))),MIN(IF(H889&lt;=0,0,IF(H889&lt;=20000,H889,IF(H889&lt;=40000,ROUNDUP(H889/2,0)+10000,IF(H889&lt;=80000,ROUNDUP(H889/4,0)+20000,40000))))+IF(I889&lt;=0,0,IF(I889&lt;=25000,I889,IF(I889&lt;=50000,ROUNDUP(I889/2,0)+12500,IF(I889&lt;=100000,ROUNDUP(I889/4,0)+25000,50000)))),40000))))</f>
        <v/>
      </c>
      <c r="R889" s="18">
        <f>MIN(120000,O889+P889+Q889)</f>
        <v/>
      </c>
      <c r="S889" s="18">
        <f>IF(F889&lt;=0,IF(E889&lt;=0,0,IF(E889&lt;=12000,E889,IF(E889&lt;=32000,ROUNDUP(E889/2,0)+6000,IF(E889&lt;=56000,ROUNDUP(E889/4,0)+14000,28000)))),IF(E889&lt;=0,IF(F889&lt;=0,0,IF(F889&lt;=15000,F889,IF(F889&lt;=40000,ROUNDUP(F889/2,0)+7500,IF(F889&lt;=70000,ROUNDUP(F889/4,0)+17500,35000)))),MAX(IF(F889&lt;=0,0,IF(F889&lt;=15000,F889,IF(F889&lt;=40000,ROUNDUP(F889/2,0)+7500,IF(F889&lt;=70000,ROUNDUP(F889/4,0)+17500,35000)))),MIN(IF(E889&lt;=0,0,IF(E889&lt;=12000,E889,IF(E889&lt;=32000,ROUNDUP(E889/2,0)+6000,IF(E889&lt;=56000,ROUNDUP(E889/4,0)+14000,28000))))+IF(F889&lt;=0,0,IF(F889&lt;=15000,F889,IF(F889&lt;=40000,ROUNDUP(F889/2,0)+7500,IF(F889&lt;=70000,ROUNDUP(F889/4,0)+17500,35000)))),28000))))</f>
        <v/>
      </c>
      <c r="T889" s="18">
        <f>IF(G889&lt;=0,0,IF(G889&lt;=12000,G889,IF(G889&lt;=32000,ROUNDUP(G889/2,0)+6000,IF(G889&lt;=56000,ROUNDUP(G889/4,0)+14000,28000))))</f>
        <v/>
      </c>
      <c r="U889" s="18">
        <f>IF(I889&lt;=0,IF(H889&lt;=0,0,IF(H889&lt;=12000,H889,IF(H889&lt;=32000,ROUNDUP(H889/2,0)+6000,IF(H889&lt;=56000,ROUNDUP(H889/4,0)+14000,28000)))),IF(H889&lt;=0,IF(I889&lt;=0,0,IF(I889&lt;=15000,I889,IF(I889&lt;=40000,ROUNDUP(I889/2,0)+7500,IF(I889&lt;=70000,ROUNDUP(I889/4,0)+17500,35000)))),MAX(IF(I889&lt;=0,0,IF(I889&lt;=15000,I889,IF(I889&lt;=40000,ROUNDUP(I889/2,0)+7500,IF(I889&lt;=70000,ROUNDUP(I889/4,0)+17500,35000)))),MIN(IF(H889&lt;=0,0,IF(H889&lt;=12000,H889,IF(H889&lt;=32000,ROUNDUP(H889/2,0)+6000,IF(H889&lt;=56000,ROUNDUP(H889/4,0)+14000,28000))))+IF(I889&lt;=0,0,IF(I889&lt;=15000,I889,IF(I889&lt;=40000,ROUNDUP(I889/2,0)+7500,IF(I889&lt;=70000,ROUNDUP(I889/4,0)+17500,35000)))),28000))))</f>
        <v/>
      </c>
      <c r="V889" s="18">
        <f>MIN(70000,S889+T889+U889)</f>
        <v/>
      </c>
      <c r="W889" s="18">
        <f>MAX(0,ROUNDDOWN(M889-J889-N889-K889-0,-3))</f>
        <v/>
      </c>
      <c r="X889" s="18">
        <f>MAX(0,ROUNDDOWN(M889-J889-N889-K889-R889,-3))</f>
        <v/>
      </c>
      <c r="Y889" s="18">
        <f>IF(W889&lt;=0,0,ROUNDDOWN((W889*LOOKUP(W889,{0,1950001,3300001,6950001,9000001,18000001,40000001},{0.05,0.1,0.2,0.23,0.33,0.4,0.45})-LOOKUP(W889,{0,1950001,3300001,6950001,9000001,18000001,40000001},{0,97500,427500,636000,1536000,2796000,4796000}))*1.021,-2))</f>
        <v/>
      </c>
      <c r="Z889" s="18">
        <f>IF(X889&lt;=0,0,ROUNDDOWN((X889*LOOKUP(X889,{0,1950001,3300001,6950001,9000001,18000001,40000001},{0.05,0.1,0.2,0.23,0.33,0.4,0.45})-LOOKUP(X889,{0,1950001,3300001,6950001,9000001,18000001,40000001},{0,97500,427500,636000,1536000,2796000,4796000}))*1.021,-2))</f>
        <v/>
      </c>
      <c r="AA889" s="18">
        <f>MAX(0,ROUNDDOWN(M889-J889-430000-L889-0,-3))</f>
        <v/>
      </c>
      <c r="AB889" s="18">
        <f>MAX(0,ROUNDDOWN(M889-J889-430000-L889-V889,-3))</f>
        <v/>
      </c>
      <c r="AC889" s="18">
        <f>IF(M889&lt;=450000,0,MAX(0,ROUNDDOWN(AA889*0.06-MIN(50000,AA889)*0.03,-2))+MAX(0,ROUNDDOWN(AA889*0.04-MIN(50000,AA889)*0.02,-2)))</f>
        <v/>
      </c>
      <c r="AD889" s="18">
        <f>IF(M889&lt;=450000,0,MAX(0,ROUNDDOWN(AB889*0.06-MIN(50000,AB889)*0.03,-2))+MAX(0,ROUNDDOWN(AB889*0.04-MIN(50000,AB889)*0.02,-2)))</f>
        <v/>
      </c>
      <c r="AE889" s="18">
        <f>Y889-Z889</f>
        <v/>
      </c>
      <c r="AF889" s="18">
        <f>AC889-AD889</f>
        <v/>
      </c>
      <c r="AG889" s="18">
        <f>AE889+AF889</f>
        <v/>
      </c>
      <c r="AH889" s="20">
        <f>IF(W889&lt;=0,0,LOOKUP(W889,{0,1950001,3300001,6950001,9000001,18000001,40000001},{0.05,0.1,0.2,0.23,0.33,0.4,0.45}))</f>
        <v/>
      </c>
    </row>
    <row r="890">
      <c r="A890" t="inlineStr">
        <is>
          <t>1万円刻み 特例あり一般12万円</t>
        </is>
      </c>
      <c r="B890" s="18">
        <f>'4_1万円刻み'!$A$270</f>
        <v/>
      </c>
      <c r="C890" s="19" t="n">
        <v>2026</v>
      </c>
      <c r="D890" t="inlineStr">
        <is>
          <t>はい</t>
        </is>
      </c>
      <c r="E890" s="18" t="n">
        <v>120000</v>
      </c>
      <c r="F890" s="18" t="n">
        <v>0</v>
      </c>
      <c r="G890" s="18" t="n">
        <v>0</v>
      </c>
      <c r="H890" s="18" t="n">
        <v>0</v>
      </c>
      <c r="I890" s="18" t="n">
        <v>0</v>
      </c>
      <c r="J890" s="18">
        <f>ROUND(MIN(B890/12,650000)*12*0.0915+MIN(B890/12,1390000)*12*(0.0504+0)+B890*0.005,0)</f>
        <v/>
      </c>
      <c r="K890" s="18" t="n">
        <v>0</v>
      </c>
      <c r="L890" s="18" t="n">
        <v>0</v>
      </c>
      <c r="M890" s="18">
        <f>ROUND(IF(C890&gt;=2026,IF(B890&lt;741000,0,IF(B890&lt;2191000,B890-740000,IF(B890&lt;2193000,1451000,IF(B890&lt;2196000,1453000,IF(B890&lt;2200000,1456000,IF(B890&lt;3600000,ROUNDDOWN(B890/4,-3)*2.8-80000,IF(B890&lt;6600000,ROUNDDOWN(B890/4,-3)*3.2-440000,IF(B890&lt;8500000,ROUNDDOWN(B890*0.9,0)-1100000,B890-1950000)))))))),IF(B890&lt;651000,0,IF(B890&lt;1900000,B890-650000,IF(B890&lt;3600000,ROUNDDOWN(B890/4,-3)*2.8-80000,IF(B890&lt;6600000,ROUNDDOWN(B890/4,-3)*3.2-440000,IF(B890&lt;8500000,ROUNDDOWN(B890*0.9,0)-1100000,B890-1950000)))))),0)</f>
        <v/>
      </c>
      <c r="N890" s="18">
        <f>IF(M890&gt;23500000,NA(),IF(C890&gt;=2026,IF(M890&lt;=4890000,1040000,IF(M890&lt;=6550000,670000,620000)),IF(M890&lt;=1320000,950000,IF(M890&lt;=3360000,880000,IF(M890&lt;=4890000,680000,IF(M890&lt;=6550000,630000,580000))))))</f>
        <v/>
      </c>
      <c r="O890" s="18">
        <f>IF(F890&lt;=0,IF(AND(D890="はい",C890&gt;=2026,C890&lt;=2027),IF(E890&lt;=0,0,IF(E890&lt;=30000,E890,IF(E890&lt;=60000,ROUNDUP(E890/2,0)+15000,IF(E890&lt;=120000,ROUNDUP(E890/4,0)+30000,60000)))),IF(E890&lt;=0,0,IF(E890&lt;=20000,E890,IF(E890&lt;=40000,ROUNDUP(E890/2,0)+10000,IF(E890&lt;=80000,ROUNDUP(E890/4,0)+20000,40000))))),IF(E890&lt;=0,IF(F890&lt;=0,0,IF(F890&lt;=25000,F890,IF(F890&lt;=50000,ROUNDUP(F890/2,0)+12500,IF(F890&lt;=100000,ROUNDUP(F890/4,0)+25000,50000)))),MAX(IF(F890&lt;=0,0,IF(F890&lt;=25000,F890,IF(F890&lt;=50000,ROUNDUP(F890/2,0)+12500,IF(F890&lt;=100000,ROUNDUP(F890/4,0)+25000,50000)))),MIN(IF(AND(D890="はい",C890&gt;=2026,C890&lt;=2027),IF(E890&lt;=0,0,IF(E890&lt;=30000,E890,IF(E890&lt;=60000,ROUNDUP(E890/2,0)+15000,IF(E890&lt;=120000,ROUNDUP(E890/4,0)+30000,60000)))),IF(E890&lt;=0,0,IF(E890&lt;=20000,E890,IF(E890&lt;=40000,ROUNDUP(E890/2,0)+10000,IF(E890&lt;=80000,ROUNDUP(E890/4,0)+20000,40000)))))+IF(F890&lt;=0,0,IF(F890&lt;=25000,F890,IF(F890&lt;=50000,ROUNDUP(F890/2,0)+12500,IF(F890&lt;=100000,ROUNDUP(F890/4,0)+25000,50000)))),IF(AND(D890="はい",C890&gt;=2026,C890&lt;=2027),60000,40000)))))</f>
        <v/>
      </c>
      <c r="P890" s="18">
        <f>IF(G890&lt;=0,0,IF(G890&lt;=20000,G890,IF(G890&lt;=40000,ROUNDUP(G890/2,0)+10000,IF(G890&lt;=80000,ROUNDUP(G890/4,0)+20000,40000))))</f>
        <v/>
      </c>
      <c r="Q890" s="18">
        <f>IF(I890&lt;=0,IF(H890&lt;=0,0,IF(H890&lt;=20000,H890,IF(H890&lt;=40000,ROUNDUP(H890/2,0)+10000,IF(H890&lt;=80000,ROUNDUP(H890/4,0)+20000,40000)))),IF(H890&lt;=0,IF(I890&lt;=0,0,IF(I890&lt;=25000,I890,IF(I890&lt;=50000,ROUNDUP(I890/2,0)+12500,IF(I890&lt;=100000,ROUNDUP(I890/4,0)+25000,50000)))),MAX(IF(I890&lt;=0,0,IF(I890&lt;=25000,I890,IF(I890&lt;=50000,ROUNDUP(I890/2,0)+12500,IF(I890&lt;=100000,ROUNDUP(I890/4,0)+25000,50000)))),MIN(IF(H890&lt;=0,0,IF(H890&lt;=20000,H890,IF(H890&lt;=40000,ROUNDUP(H890/2,0)+10000,IF(H890&lt;=80000,ROUNDUP(H890/4,0)+20000,40000))))+IF(I890&lt;=0,0,IF(I890&lt;=25000,I890,IF(I890&lt;=50000,ROUNDUP(I890/2,0)+12500,IF(I890&lt;=100000,ROUNDUP(I890/4,0)+25000,50000)))),40000))))</f>
        <v/>
      </c>
      <c r="R890" s="18">
        <f>MIN(120000,O890+P890+Q890)</f>
        <v/>
      </c>
      <c r="S890" s="18">
        <f>IF(F890&lt;=0,IF(E890&lt;=0,0,IF(E890&lt;=12000,E890,IF(E890&lt;=32000,ROUNDUP(E890/2,0)+6000,IF(E890&lt;=56000,ROUNDUP(E890/4,0)+14000,28000)))),IF(E890&lt;=0,IF(F890&lt;=0,0,IF(F890&lt;=15000,F890,IF(F890&lt;=40000,ROUNDUP(F890/2,0)+7500,IF(F890&lt;=70000,ROUNDUP(F890/4,0)+17500,35000)))),MAX(IF(F890&lt;=0,0,IF(F890&lt;=15000,F890,IF(F890&lt;=40000,ROUNDUP(F890/2,0)+7500,IF(F890&lt;=70000,ROUNDUP(F890/4,0)+17500,35000)))),MIN(IF(E890&lt;=0,0,IF(E890&lt;=12000,E890,IF(E890&lt;=32000,ROUNDUP(E890/2,0)+6000,IF(E890&lt;=56000,ROUNDUP(E890/4,0)+14000,28000))))+IF(F890&lt;=0,0,IF(F890&lt;=15000,F890,IF(F890&lt;=40000,ROUNDUP(F890/2,0)+7500,IF(F890&lt;=70000,ROUNDUP(F890/4,0)+17500,35000)))),28000))))</f>
        <v/>
      </c>
      <c r="T890" s="18">
        <f>IF(G890&lt;=0,0,IF(G890&lt;=12000,G890,IF(G890&lt;=32000,ROUNDUP(G890/2,0)+6000,IF(G890&lt;=56000,ROUNDUP(G890/4,0)+14000,28000))))</f>
        <v/>
      </c>
      <c r="U890" s="18">
        <f>IF(I890&lt;=0,IF(H890&lt;=0,0,IF(H890&lt;=12000,H890,IF(H890&lt;=32000,ROUNDUP(H890/2,0)+6000,IF(H890&lt;=56000,ROUNDUP(H890/4,0)+14000,28000)))),IF(H890&lt;=0,IF(I890&lt;=0,0,IF(I890&lt;=15000,I890,IF(I890&lt;=40000,ROUNDUP(I890/2,0)+7500,IF(I890&lt;=70000,ROUNDUP(I890/4,0)+17500,35000)))),MAX(IF(I890&lt;=0,0,IF(I890&lt;=15000,I890,IF(I890&lt;=40000,ROUNDUP(I890/2,0)+7500,IF(I890&lt;=70000,ROUNDUP(I890/4,0)+17500,35000)))),MIN(IF(H890&lt;=0,0,IF(H890&lt;=12000,H890,IF(H890&lt;=32000,ROUNDUP(H890/2,0)+6000,IF(H890&lt;=56000,ROUNDUP(H890/4,0)+14000,28000))))+IF(I890&lt;=0,0,IF(I890&lt;=15000,I890,IF(I890&lt;=40000,ROUNDUP(I890/2,0)+7500,IF(I890&lt;=70000,ROUNDUP(I890/4,0)+17500,35000)))),28000))))</f>
        <v/>
      </c>
      <c r="V890" s="18">
        <f>MIN(70000,S890+T890+U890)</f>
        <v/>
      </c>
      <c r="W890" s="18">
        <f>MAX(0,ROUNDDOWN(M890-J890-N890-K890-0,-3))</f>
        <v/>
      </c>
      <c r="X890" s="18">
        <f>MAX(0,ROUNDDOWN(M890-J890-N890-K890-R890,-3))</f>
        <v/>
      </c>
      <c r="Y890" s="18">
        <f>IF(W890&lt;=0,0,ROUNDDOWN((W890*LOOKUP(W890,{0,1950001,3300001,6950001,9000001,18000001,40000001},{0.05,0.1,0.2,0.23,0.33,0.4,0.45})-LOOKUP(W890,{0,1950001,3300001,6950001,9000001,18000001,40000001},{0,97500,427500,636000,1536000,2796000,4796000}))*1.021,-2))</f>
        <v/>
      </c>
      <c r="Z890" s="18">
        <f>IF(X890&lt;=0,0,ROUNDDOWN((X890*LOOKUP(X890,{0,1950001,3300001,6950001,9000001,18000001,40000001},{0.05,0.1,0.2,0.23,0.33,0.4,0.45})-LOOKUP(X890,{0,1950001,3300001,6950001,9000001,18000001,40000001},{0,97500,427500,636000,1536000,2796000,4796000}))*1.021,-2))</f>
        <v/>
      </c>
      <c r="AA890" s="18">
        <f>MAX(0,ROUNDDOWN(M890-J890-430000-L890-0,-3))</f>
        <v/>
      </c>
      <c r="AB890" s="18">
        <f>MAX(0,ROUNDDOWN(M890-J890-430000-L890-V890,-3))</f>
        <v/>
      </c>
      <c r="AC890" s="18">
        <f>IF(M890&lt;=450000,0,MAX(0,ROUNDDOWN(AA890*0.06-MIN(50000,AA890)*0.03,-2))+MAX(0,ROUNDDOWN(AA890*0.04-MIN(50000,AA890)*0.02,-2)))</f>
        <v/>
      </c>
      <c r="AD890" s="18">
        <f>IF(M890&lt;=450000,0,MAX(0,ROUNDDOWN(AB890*0.06-MIN(50000,AB890)*0.03,-2))+MAX(0,ROUNDDOWN(AB890*0.04-MIN(50000,AB890)*0.02,-2)))</f>
        <v/>
      </c>
      <c r="AE890" s="18">
        <f>Y890-Z890</f>
        <v/>
      </c>
      <c r="AF890" s="18">
        <f>AC890-AD890</f>
        <v/>
      </c>
      <c r="AG890" s="18">
        <f>AE890+AF890</f>
        <v/>
      </c>
      <c r="AH890" s="20">
        <f>IF(W890&lt;=0,0,LOOKUP(W890,{0,1950001,3300001,6950001,9000001,18000001,40000001},{0.05,0.1,0.2,0.23,0.33,0.4,0.45}))</f>
        <v/>
      </c>
    </row>
    <row r="891">
      <c r="A891" t="inlineStr">
        <is>
          <t>1万円刻み 3区分8万円ずつ</t>
        </is>
      </c>
      <c r="B891" s="18">
        <f>'4_1万円刻み'!$A$271</f>
        <v/>
      </c>
      <c r="C891" s="19" t="n">
        <v>2026</v>
      </c>
      <c r="D891" t="inlineStr">
        <is>
          <t>いいえ</t>
        </is>
      </c>
      <c r="E891" s="18" t="n">
        <v>80000</v>
      </c>
      <c r="F891" s="18" t="n">
        <v>0</v>
      </c>
      <c r="G891" s="18" t="n">
        <v>80000</v>
      </c>
      <c r="H891" s="18" t="n">
        <v>80000</v>
      </c>
      <c r="I891" s="18" t="n">
        <v>0</v>
      </c>
      <c r="J891" s="18">
        <f>ROUND(MIN(B891/12,650000)*12*0.0915+MIN(B891/12,1390000)*12*(0.0504+0)+B891*0.005,0)</f>
        <v/>
      </c>
      <c r="K891" s="18" t="n">
        <v>0</v>
      </c>
      <c r="L891" s="18" t="n">
        <v>0</v>
      </c>
      <c r="M891" s="18">
        <f>ROUND(IF(C891&gt;=2026,IF(B891&lt;741000,0,IF(B891&lt;2191000,B891-740000,IF(B891&lt;2193000,1451000,IF(B891&lt;2196000,1453000,IF(B891&lt;2200000,1456000,IF(B891&lt;3600000,ROUNDDOWN(B891/4,-3)*2.8-80000,IF(B891&lt;6600000,ROUNDDOWN(B891/4,-3)*3.2-440000,IF(B891&lt;8500000,ROUNDDOWN(B891*0.9,0)-1100000,B891-1950000)))))))),IF(B891&lt;651000,0,IF(B891&lt;1900000,B891-650000,IF(B891&lt;3600000,ROUNDDOWN(B891/4,-3)*2.8-80000,IF(B891&lt;6600000,ROUNDDOWN(B891/4,-3)*3.2-440000,IF(B891&lt;8500000,ROUNDDOWN(B891*0.9,0)-1100000,B891-1950000)))))),0)</f>
        <v/>
      </c>
      <c r="N891" s="18">
        <f>IF(M891&gt;23500000,NA(),IF(C891&gt;=2026,IF(M891&lt;=4890000,1040000,IF(M891&lt;=6550000,670000,620000)),IF(M891&lt;=1320000,950000,IF(M891&lt;=3360000,880000,IF(M891&lt;=4890000,680000,IF(M891&lt;=6550000,630000,580000))))))</f>
        <v/>
      </c>
      <c r="O891" s="18">
        <f>IF(F891&lt;=0,IF(AND(D891="はい",C891&gt;=2026,C891&lt;=2027),IF(E891&lt;=0,0,IF(E891&lt;=30000,E891,IF(E891&lt;=60000,ROUNDUP(E891/2,0)+15000,IF(E891&lt;=120000,ROUNDUP(E891/4,0)+30000,60000)))),IF(E891&lt;=0,0,IF(E891&lt;=20000,E891,IF(E891&lt;=40000,ROUNDUP(E891/2,0)+10000,IF(E891&lt;=80000,ROUNDUP(E891/4,0)+20000,40000))))),IF(E891&lt;=0,IF(F891&lt;=0,0,IF(F891&lt;=25000,F891,IF(F891&lt;=50000,ROUNDUP(F891/2,0)+12500,IF(F891&lt;=100000,ROUNDUP(F891/4,0)+25000,50000)))),MAX(IF(F891&lt;=0,0,IF(F891&lt;=25000,F891,IF(F891&lt;=50000,ROUNDUP(F891/2,0)+12500,IF(F891&lt;=100000,ROUNDUP(F891/4,0)+25000,50000)))),MIN(IF(AND(D891="はい",C891&gt;=2026,C891&lt;=2027),IF(E891&lt;=0,0,IF(E891&lt;=30000,E891,IF(E891&lt;=60000,ROUNDUP(E891/2,0)+15000,IF(E891&lt;=120000,ROUNDUP(E891/4,0)+30000,60000)))),IF(E891&lt;=0,0,IF(E891&lt;=20000,E891,IF(E891&lt;=40000,ROUNDUP(E891/2,0)+10000,IF(E891&lt;=80000,ROUNDUP(E891/4,0)+20000,40000)))))+IF(F891&lt;=0,0,IF(F891&lt;=25000,F891,IF(F891&lt;=50000,ROUNDUP(F891/2,0)+12500,IF(F891&lt;=100000,ROUNDUP(F891/4,0)+25000,50000)))),IF(AND(D891="はい",C891&gt;=2026,C891&lt;=2027),60000,40000)))))</f>
        <v/>
      </c>
      <c r="P891" s="18">
        <f>IF(G891&lt;=0,0,IF(G891&lt;=20000,G891,IF(G891&lt;=40000,ROUNDUP(G891/2,0)+10000,IF(G891&lt;=80000,ROUNDUP(G891/4,0)+20000,40000))))</f>
        <v/>
      </c>
      <c r="Q891" s="18">
        <f>IF(I891&lt;=0,IF(H891&lt;=0,0,IF(H891&lt;=20000,H891,IF(H891&lt;=40000,ROUNDUP(H891/2,0)+10000,IF(H891&lt;=80000,ROUNDUP(H891/4,0)+20000,40000)))),IF(H891&lt;=0,IF(I891&lt;=0,0,IF(I891&lt;=25000,I891,IF(I891&lt;=50000,ROUNDUP(I891/2,0)+12500,IF(I891&lt;=100000,ROUNDUP(I891/4,0)+25000,50000)))),MAX(IF(I891&lt;=0,0,IF(I891&lt;=25000,I891,IF(I891&lt;=50000,ROUNDUP(I891/2,0)+12500,IF(I891&lt;=100000,ROUNDUP(I891/4,0)+25000,50000)))),MIN(IF(H891&lt;=0,0,IF(H891&lt;=20000,H891,IF(H891&lt;=40000,ROUNDUP(H891/2,0)+10000,IF(H891&lt;=80000,ROUNDUP(H891/4,0)+20000,40000))))+IF(I891&lt;=0,0,IF(I891&lt;=25000,I891,IF(I891&lt;=50000,ROUNDUP(I891/2,0)+12500,IF(I891&lt;=100000,ROUNDUP(I891/4,0)+25000,50000)))),40000))))</f>
        <v/>
      </c>
      <c r="R891" s="18">
        <f>MIN(120000,O891+P891+Q891)</f>
        <v/>
      </c>
      <c r="S891" s="18">
        <f>IF(F891&lt;=0,IF(E891&lt;=0,0,IF(E891&lt;=12000,E891,IF(E891&lt;=32000,ROUNDUP(E891/2,0)+6000,IF(E891&lt;=56000,ROUNDUP(E891/4,0)+14000,28000)))),IF(E891&lt;=0,IF(F891&lt;=0,0,IF(F891&lt;=15000,F891,IF(F891&lt;=40000,ROUNDUP(F891/2,0)+7500,IF(F891&lt;=70000,ROUNDUP(F891/4,0)+17500,35000)))),MAX(IF(F891&lt;=0,0,IF(F891&lt;=15000,F891,IF(F891&lt;=40000,ROUNDUP(F891/2,0)+7500,IF(F891&lt;=70000,ROUNDUP(F891/4,0)+17500,35000)))),MIN(IF(E891&lt;=0,0,IF(E891&lt;=12000,E891,IF(E891&lt;=32000,ROUNDUP(E891/2,0)+6000,IF(E891&lt;=56000,ROUNDUP(E891/4,0)+14000,28000))))+IF(F891&lt;=0,0,IF(F891&lt;=15000,F891,IF(F891&lt;=40000,ROUNDUP(F891/2,0)+7500,IF(F891&lt;=70000,ROUNDUP(F891/4,0)+17500,35000)))),28000))))</f>
        <v/>
      </c>
      <c r="T891" s="18">
        <f>IF(G891&lt;=0,0,IF(G891&lt;=12000,G891,IF(G891&lt;=32000,ROUNDUP(G891/2,0)+6000,IF(G891&lt;=56000,ROUNDUP(G891/4,0)+14000,28000))))</f>
        <v/>
      </c>
      <c r="U891" s="18">
        <f>IF(I891&lt;=0,IF(H891&lt;=0,0,IF(H891&lt;=12000,H891,IF(H891&lt;=32000,ROUNDUP(H891/2,0)+6000,IF(H891&lt;=56000,ROUNDUP(H891/4,0)+14000,28000)))),IF(H891&lt;=0,IF(I891&lt;=0,0,IF(I891&lt;=15000,I891,IF(I891&lt;=40000,ROUNDUP(I891/2,0)+7500,IF(I891&lt;=70000,ROUNDUP(I891/4,0)+17500,35000)))),MAX(IF(I891&lt;=0,0,IF(I891&lt;=15000,I891,IF(I891&lt;=40000,ROUNDUP(I891/2,0)+7500,IF(I891&lt;=70000,ROUNDUP(I891/4,0)+17500,35000)))),MIN(IF(H891&lt;=0,0,IF(H891&lt;=12000,H891,IF(H891&lt;=32000,ROUNDUP(H891/2,0)+6000,IF(H891&lt;=56000,ROUNDUP(H891/4,0)+14000,28000))))+IF(I891&lt;=0,0,IF(I891&lt;=15000,I891,IF(I891&lt;=40000,ROUNDUP(I891/2,0)+7500,IF(I891&lt;=70000,ROUNDUP(I891/4,0)+17500,35000)))),28000))))</f>
        <v/>
      </c>
      <c r="V891" s="18">
        <f>MIN(70000,S891+T891+U891)</f>
        <v/>
      </c>
      <c r="W891" s="18">
        <f>MAX(0,ROUNDDOWN(M891-J891-N891-K891-0,-3))</f>
        <v/>
      </c>
      <c r="X891" s="18">
        <f>MAX(0,ROUNDDOWN(M891-J891-N891-K891-R891,-3))</f>
        <v/>
      </c>
      <c r="Y891" s="18">
        <f>IF(W891&lt;=0,0,ROUNDDOWN((W891*LOOKUP(W891,{0,1950001,3300001,6950001,9000001,18000001,40000001},{0.05,0.1,0.2,0.23,0.33,0.4,0.45})-LOOKUP(W891,{0,1950001,3300001,6950001,9000001,18000001,40000001},{0,97500,427500,636000,1536000,2796000,4796000}))*1.021,-2))</f>
        <v/>
      </c>
      <c r="Z891" s="18">
        <f>IF(X891&lt;=0,0,ROUNDDOWN((X891*LOOKUP(X891,{0,1950001,3300001,6950001,9000001,18000001,40000001},{0.05,0.1,0.2,0.23,0.33,0.4,0.45})-LOOKUP(X891,{0,1950001,3300001,6950001,9000001,18000001,40000001},{0,97500,427500,636000,1536000,2796000,4796000}))*1.021,-2))</f>
        <v/>
      </c>
      <c r="AA891" s="18">
        <f>MAX(0,ROUNDDOWN(M891-J891-430000-L891-0,-3))</f>
        <v/>
      </c>
      <c r="AB891" s="18">
        <f>MAX(0,ROUNDDOWN(M891-J891-430000-L891-V891,-3))</f>
        <v/>
      </c>
      <c r="AC891" s="18">
        <f>IF(M891&lt;=450000,0,MAX(0,ROUNDDOWN(AA891*0.06-MIN(50000,AA891)*0.03,-2))+MAX(0,ROUNDDOWN(AA891*0.04-MIN(50000,AA891)*0.02,-2)))</f>
        <v/>
      </c>
      <c r="AD891" s="18">
        <f>IF(M891&lt;=450000,0,MAX(0,ROUNDDOWN(AB891*0.06-MIN(50000,AB891)*0.03,-2))+MAX(0,ROUNDDOWN(AB891*0.04-MIN(50000,AB891)*0.02,-2)))</f>
        <v/>
      </c>
      <c r="AE891" s="18">
        <f>Y891-Z891</f>
        <v/>
      </c>
      <c r="AF891" s="18">
        <f>AC891-AD891</f>
        <v/>
      </c>
      <c r="AG891" s="18">
        <f>AE891+AF891</f>
        <v/>
      </c>
      <c r="AH891" s="20">
        <f>IF(W891&lt;=0,0,LOOKUP(W891,{0,1950001,3300001,6950001,9000001,18000001,40000001},{0.05,0.1,0.2,0.23,0.33,0.4,0.45}))</f>
        <v/>
      </c>
    </row>
    <row r="892">
      <c r="A892" t="inlineStr">
        <is>
          <t>1万円刻み 一般8万円</t>
        </is>
      </c>
      <c r="B892" s="18">
        <f>'4_1万円刻み'!$A$271</f>
        <v/>
      </c>
      <c r="C892" s="19" t="n">
        <v>2026</v>
      </c>
      <c r="D892" t="inlineStr">
        <is>
          <t>いいえ</t>
        </is>
      </c>
      <c r="E892" s="18" t="n">
        <v>80000</v>
      </c>
      <c r="F892" s="18" t="n">
        <v>0</v>
      </c>
      <c r="G892" s="18" t="n">
        <v>0</v>
      </c>
      <c r="H892" s="18" t="n">
        <v>0</v>
      </c>
      <c r="I892" s="18" t="n">
        <v>0</v>
      </c>
      <c r="J892" s="18">
        <f>ROUND(MIN(B892/12,650000)*12*0.0915+MIN(B892/12,1390000)*12*(0.0504+0)+B892*0.005,0)</f>
        <v/>
      </c>
      <c r="K892" s="18" t="n">
        <v>0</v>
      </c>
      <c r="L892" s="18" t="n">
        <v>0</v>
      </c>
      <c r="M892" s="18">
        <f>ROUND(IF(C892&gt;=2026,IF(B892&lt;741000,0,IF(B892&lt;2191000,B892-740000,IF(B892&lt;2193000,1451000,IF(B892&lt;2196000,1453000,IF(B892&lt;2200000,1456000,IF(B892&lt;3600000,ROUNDDOWN(B892/4,-3)*2.8-80000,IF(B892&lt;6600000,ROUNDDOWN(B892/4,-3)*3.2-440000,IF(B892&lt;8500000,ROUNDDOWN(B892*0.9,0)-1100000,B892-1950000)))))))),IF(B892&lt;651000,0,IF(B892&lt;1900000,B892-650000,IF(B892&lt;3600000,ROUNDDOWN(B892/4,-3)*2.8-80000,IF(B892&lt;6600000,ROUNDDOWN(B892/4,-3)*3.2-440000,IF(B892&lt;8500000,ROUNDDOWN(B892*0.9,0)-1100000,B892-1950000)))))),0)</f>
        <v/>
      </c>
      <c r="N892" s="18">
        <f>IF(M892&gt;23500000,NA(),IF(C892&gt;=2026,IF(M892&lt;=4890000,1040000,IF(M892&lt;=6550000,670000,620000)),IF(M892&lt;=1320000,950000,IF(M892&lt;=3360000,880000,IF(M892&lt;=4890000,680000,IF(M892&lt;=6550000,630000,580000))))))</f>
        <v/>
      </c>
      <c r="O892" s="18">
        <f>IF(F892&lt;=0,IF(AND(D892="はい",C892&gt;=2026,C892&lt;=2027),IF(E892&lt;=0,0,IF(E892&lt;=30000,E892,IF(E892&lt;=60000,ROUNDUP(E892/2,0)+15000,IF(E892&lt;=120000,ROUNDUP(E892/4,0)+30000,60000)))),IF(E892&lt;=0,0,IF(E892&lt;=20000,E892,IF(E892&lt;=40000,ROUNDUP(E892/2,0)+10000,IF(E892&lt;=80000,ROUNDUP(E892/4,0)+20000,40000))))),IF(E892&lt;=0,IF(F892&lt;=0,0,IF(F892&lt;=25000,F892,IF(F892&lt;=50000,ROUNDUP(F892/2,0)+12500,IF(F892&lt;=100000,ROUNDUP(F892/4,0)+25000,50000)))),MAX(IF(F892&lt;=0,0,IF(F892&lt;=25000,F892,IF(F892&lt;=50000,ROUNDUP(F892/2,0)+12500,IF(F892&lt;=100000,ROUNDUP(F892/4,0)+25000,50000)))),MIN(IF(AND(D892="はい",C892&gt;=2026,C892&lt;=2027),IF(E892&lt;=0,0,IF(E892&lt;=30000,E892,IF(E892&lt;=60000,ROUNDUP(E892/2,0)+15000,IF(E892&lt;=120000,ROUNDUP(E892/4,0)+30000,60000)))),IF(E892&lt;=0,0,IF(E892&lt;=20000,E892,IF(E892&lt;=40000,ROUNDUP(E892/2,0)+10000,IF(E892&lt;=80000,ROUNDUP(E892/4,0)+20000,40000)))))+IF(F892&lt;=0,0,IF(F892&lt;=25000,F892,IF(F892&lt;=50000,ROUNDUP(F892/2,0)+12500,IF(F892&lt;=100000,ROUNDUP(F892/4,0)+25000,50000)))),IF(AND(D892="はい",C892&gt;=2026,C892&lt;=2027),60000,40000)))))</f>
        <v/>
      </c>
      <c r="P892" s="18">
        <f>IF(G892&lt;=0,0,IF(G892&lt;=20000,G892,IF(G892&lt;=40000,ROUNDUP(G892/2,0)+10000,IF(G892&lt;=80000,ROUNDUP(G892/4,0)+20000,40000))))</f>
        <v/>
      </c>
      <c r="Q892" s="18">
        <f>IF(I892&lt;=0,IF(H892&lt;=0,0,IF(H892&lt;=20000,H892,IF(H892&lt;=40000,ROUNDUP(H892/2,0)+10000,IF(H892&lt;=80000,ROUNDUP(H892/4,0)+20000,40000)))),IF(H892&lt;=0,IF(I892&lt;=0,0,IF(I892&lt;=25000,I892,IF(I892&lt;=50000,ROUNDUP(I892/2,0)+12500,IF(I892&lt;=100000,ROUNDUP(I892/4,0)+25000,50000)))),MAX(IF(I892&lt;=0,0,IF(I892&lt;=25000,I892,IF(I892&lt;=50000,ROUNDUP(I892/2,0)+12500,IF(I892&lt;=100000,ROUNDUP(I892/4,0)+25000,50000)))),MIN(IF(H892&lt;=0,0,IF(H892&lt;=20000,H892,IF(H892&lt;=40000,ROUNDUP(H892/2,0)+10000,IF(H892&lt;=80000,ROUNDUP(H892/4,0)+20000,40000))))+IF(I892&lt;=0,0,IF(I892&lt;=25000,I892,IF(I892&lt;=50000,ROUNDUP(I892/2,0)+12500,IF(I892&lt;=100000,ROUNDUP(I892/4,0)+25000,50000)))),40000))))</f>
        <v/>
      </c>
      <c r="R892" s="18">
        <f>MIN(120000,O892+P892+Q892)</f>
        <v/>
      </c>
      <c r="S892" s="18">
        <f>IF(F892&lt;=0,IF(E892&lt;=0,0,IF(E892&lt;=12000,E892,IF(E892&lt;=32000,ROUNDUP(E892/2,0)+6000,IF(E892&lt;=56000,ROUNDUP(E892/4,0)+14000,28000)))),IF(E892&lt;=0,IF(F892&lt;=0,0,IF(F892&lt;=15000,F892,IF(F892&lt;=40000,ROUNDUP(F892/2,0)+7500,IF(F892&lt;=70000,ROUNDUP(F892/4,0)+17500,35000)))),MAX(IF(F892&lt;=0,0,IF(F892&lt;=15000,F892,IF(F892&lt;=40000,ROUNDUP(F892/2,0)+7500,IF(F892&lt;=70000,ROUNDUP(F892/4,0)+17500,35000)))),MIN(IF(E892&lt;=0,0,IF(E892&lt;=12000,E892,IF(E892&lt;=32000,ROUNDUP(E892/2,0)+6000,IF(E892&lt;=56000,ROUNDUP(E892/4,0)+14000,28000))))+IF(F892&lt;=0,0,IF(F892&lt;=15000,F892,IF(F892&lt;=40000,ROUNDUP(F892/2,0)+7500,IF(F892&lt;=70000,ROUNDUP(F892/4,0)+17500,35000)))),28000))))</f>
        <v/>
      </c>
      <c r="T892" s="18">
        <f>IF(G892&lt;=0,0,IF(G892&lt;=12000,G892,IF(G892&lt;=32000,ROUNDUP(G892/2,0)+6000,IF(G892&lt;=56000,ROUNDUP(G892/4,0)+14000,28000))))</f>
        <v/>
      </c>
      <c r="U892" s="18">
        <f>IF(I892&lt;=0,IF(H892&lt;=0,0,IF(H892&lt;=12000,H892,IF(H892&lt;=32000,ROUNDUP(H892/2,0)+6000,IF(H892&lt;=56000,ROUNDUP(H892/4,0)+14000,28000)))),IF(H892&lt;=0,IF(I892&lt;=0,0,IF(I892&lt;=15000,I892,IF(I892&lt;=40000,ROUNDUP(I892/2,0)+7500,IF(I892&lt;=70000,ROUNDUP(I892/4,0)+17500,35000)))),MAX(IF(I892&lt;=0,0,IF(I892&lt;=15000,I892,IF(I892&lt;=40000,ROUNDUP(I892/2,0)+7500,IF(I892&lt;=70000,ROUNDUP(I892/4,0)+17500,35000)))),MIN(IF(H892&lt;=0,0,IF(H892&lt;=12000,H892,IF(H892&lt;=32000,ROUNDUP(H892/2,0)+6000,IF(H892&lt;=56000,ROUNDUP(H892/4,0)+14000,28000))))+IF(I892&lt;=0,0,IF(I892&lt;=15000,I892,IF(I892&lt;=40000,ROUNDUP(I892/2,0)+7500,IF(I892&lt;=70000,ROUNDUP(I892/4,0)+17500,35000)))),28000))))</f>
        <v/>
      </c>
      <c r="V892" s="18">
        <f>MIN(70000,S892+T892+U892)</f>
        <v/>
      </c>
      <c r="W892" s="18">
        <f>MAX(0,ROUNDDOWN(M892-J892-N892-K892-0,-3))</f>
        <v/>
      </c>
      <c r="X892" s="18">
        <f>MAX(0,ROUNDDOWN(M892-J892-N892-K892-R892,-3))</f>
        <v/>
      </c>
      <c r="Y892" s="18">
        <f>IF(W892&lt;=0,0,ROUNDDOWN((W892*LOOKUP(W892,{0,1950001,3300001,6950001,9000001,18000001,40000001},{0.05,0.1,0.2,0.23,0.33,0.4,0.45})-LOOKUP(W892,{0,1950001,3300001,6950001,9000001,18000001,40000001},{0,97500,427500,636000,1536000,2796000,4796000}))*1.021,-2))</f>
        <v/>
      </c>
      <c r="Z892" s="18">
        <f>IF(X892&lt;=0,0,ROUNDDOWN((X892*LOOKUP(X892,{0,1950001,3300001,6950001,9000001,18000001,40000001},{0.05,0.1,0.2,0.23,0.33,0.4,0.45})-LOOKUP(X892,{0,1950001,3300001,6950001,9000001,18000001,40000001},{0,97500,427500,636000,1536000,2796000,4796000}))*1.021,-2))</f>
        <v/>
      </c>
      <c r="AA892" s="18">
        <f>MAX(0,ROUNDDOWN(M892-J892-430000-L892-0,-3))</f>
        <v/>
      </c>
      <c r="AB892" s="18">
        <f>MAX(0,ROUNDDOWN(M892-J892-430000-L892-V892,-3))</f>
        <v/>
      </c>
      <c r="AC892" s="18">
        <f>IF(M892&lt;=450000,0,MAX(0,ROUNDDOWN(AA892*0.06-MIN(50000,AA892)*0.03,-2))+MAX(0,ROUNDDOWN(AA892*0.04-MIN(50000,AA892)*0.02,-2)))</f>
        <v/>
      </c>
      <c r="AD892" s="18">
        <f>IF(M892&lt;=450000,0,MAX(0,ROUNDDOWN(AB892*0.06-MIN(50000,AB892)*0.03,-2))+MAX(0,ROUNDDOWN(AB892*0.04-MIN(50000,AB892)*0.02,-2)))</f>
        <v/>
      </c>
      <c r="AE892" s="18">
        <f>Y892-Z892</f>
        <v/>
      </c>
      <c r="AF892" s="18">
        <f>AC892-AD892</f>
        <v/>
      </c>
      <c r="AG892" s="18">
        <f>AE892+AF892</f>
        <v/>
      </c>
      <c r="AH892" s="20">
        <f>IF(W892&lt;=0,0,LOOKUP(W892,{0,1950001,3300001,6950001,9000001,18000001,40000001},{0.05,0.1,0.2,0.23,0.33,0.4,0.45}))</f>
        <v/>
      </c>
    </row>
    <row r="893">
      <c r="A893" t="inlineStr">
        <is>
          <t>1万円刻み 特例あり一般12万円</t>
        </is>
      </c>
      <c r="B893" s="18">
        <f>'4_1万円刻み'!$A$271</f>
        <v/>
      </c>
      <c r="C893" s="19" t="n">
        <v>2026</v>
      </c>
      <c r="D893" t="inlineStr">
        <is>
          <t>はい</t>
        </is>
      </c>
      <c r="E893" s="18" t="n">
        <v>120000</v>
      </c>
      <c r="F893" s="18" t="n">
        <v>0</v>
      </c>
      <c r="G893" s="18" t="n">
        <v>0</v>
      </c>
      <c r="H893" s="18" t="n">
        <v>0</v>
      </c>
      <c r="I893" s="18" t="n">
        <v>0</v>
      </c>
      <c r="J893" s="18">
        <f>ROUND(MIN(B893/12,650000)*12*0.0915+MIN(B893/12,1390000)*12*(0.0504+0)+B893*0.005,0)</f>
        <v/>
      </c>
      <c r="K893" s="18" t="n">
        <v>0</v>
      </c>
      <c r="L893" s="18" t="n">
        <v>0</v>
      </c>
      <c r="M893" s="18">
        <f>ROUND(IF(C893&gt;=2026,IF(B893&lt;741000,0,IF(B893&lt;2191000,B893-740000,IF(B893&lt;2193000,1451000,IF(B893&lt;2196000,1453000,IF(B893&lt;2200000,1456000,IF(B893&lt;3600000,ROUNDDOWN(B893/4,-3)*2.8-80000,IF(B893&lt;6600000,ROUNDDOWN(B893/4,-3)*3.2-440000,IF(B893&lt;8500000,ROUNDDOWN(B893*0.9,0)-1100000,B893-1950000)))))))),IF(B893&lt;651000,0,IF(B893&lt;1900000,B893-650000,IF(B893&lt;3600000,ROUNDDOWN(B893/4,-3)*2.8-80000,IF(B893&lt;6600000,ROUNDDOWN(B893/4,-3)*3.2-440000,IF(B893&lt;8500000,ROUNDDOWN(B893*0.9,0)-1100000,B893-1950000)))))),0)</f>
        <v/>
      </c>
      <c r="N893" s="18">
        <f>IF(M893&gt;23500000,NA(),IF(C893&gt;=2026,IF(M893&lt;=4890000,1040000,IF(M893&lt;=6550000,670000,620000)),IF(M893&lt;=1320000,950000,IF(M893&lt;=3360000,880000,IF(M893&lt;=4890000,680000,IF(M893&lt;=6550000,630000,580000))))))</f>
        <v/>
      </c>
      <c r="O893" s="18">
        <f>IF(F893&lt;=0,IF(AND(D893="はい",C893&gt;=2026,C893&lt;=2027),IF(E893&lt;=0,0,IF(E893&lt;=30000,E893,IF(E893&lt;=60000,ROUNDUP(E893/2,0)+15000,IF(E893&lt;=120000,ROUNDUP(E893/4,0)+30000,60000)))),IF(E893&lt;=0,0,IF(E893&lt;=20000,E893,IF(E893&lt;=40000,ROUNDUP(E893/2,0)+10000,IF(E893&lt;=80000,ROUNDUP(E893/4,0)+20000,40000))))),IF(E893&lt;=0,IF(F893&lt;=0,0,IF(F893&lt;=25000,F893,IF(F893&lt;=50000,ROUNDUP(F893/2,0)+12500,IF(F893&lt;=100000,ROUNDUP(F893/4,0)+25000,50000)))),MAX(IF(F893&lt;=0,0,IF(F893&lt;=25000,F893,IF(F893&lt;=50000,ROUNDUP(F893/2,0)+12500,IF(F893&lt;=100000,ROUNDUP(F893/4,0)+25000,50000)))),MIN(IF(AND(D893="はい",C893&gt;=2026,C893&lt;=2027),IF(E893&lt;=0,0,IF(E893&lt;=30000,E893,IF(E893&lt;=60000,ROUNDUP(E893/2,0)+15000,IF(E893&lt;=120000,ROUNDUP(E893/4,0)+30000,60000)))),IF(E893&lt;=0,0,IF(E893&lt;=20000,E893,IF(E893&lt;=40000,ROUNDUP(E893/2,0)+10000,IF(E893&lt;=80000,ROUNDUP(E893/4,0)+20000,40000)))))+IF(F893&lt;=0,0,IF(F893&lt;=25000,F893,IF(F893&lt;=50000,ROUNDUP(F893/2,0)+12500,IF(F893&lt;=100000,ROUNDUP(F893/4,0)+25000,50000)))),IF(AND(D893="はい",C893&gt;=2026,C893&lt;=2027),60000,40000)))))</f>
        <v/>
      </c>
      <c r="P893" s="18">
        <f>IF(G893&lt;=0,0,IF(G893&lt;=20000,G893,IF(G893&lt;=40000,ROUNDUP(G893/2,0)+10000,IF(G893&lt;=80000,ROUNDUP(G893/4,0)+20000,40000))))</f>
        <v/>
      </c>
      <c r="Q893" s="18">
        <f>IF(I893&lt;=0,IF(H893&lt;=0,0,IF(H893&lt;=20000,H893,IF(H893&lt;=40000,ROUNDUP(H893/2,0)+10000,IF(H893&lt;=80000,ROUNDUP(H893/4,0)+20000,40000)))),IF(H893&lt;=0,IF(I893&lt;=0,0,IF(I893&lt;=25000,I893,IF(I893&lt;=50000,ROUNDUP(I893/2,0)+12500,IF(I893&lt;=100000,ROUNDUP(I893/4,0)+25000,50000)))),MAX(IF(I893&lt;=0,0,IF(I893&lt;=25000,I893,IF(I893&lt;=50000,ROUNDUP(I893/2,0)+12500,IF(I893&lt;=100000,ROUNDUP(I893/4,0)+25000,50000)))),MIN(IF(H893&lt;=0,0,IF(H893&lt;=20000,H893,IF(H893&lt;=40000,ROUNDUP(H893/2,0)+10000,IF(H893&lt;=80000,ROUNDUP(H893/4,0)+20000,40000))))+IF(I893&lt;=0,0,IF(I893&lt;=25000,I893,IF(I893&lt;=50000,ROUNDUP(I893/2,0)+12500,IF(I893&lt;=100000,ROUNDUP(I893/4,0)+25000,50000)))),40000))))</f>
        <v/>
      </c>
      <c r="R893" s="18">
        <f>MIN(120000,O893+P893+Q893)</f>
        <v/>
      </c>
      <c r="S893" s="18">
        <f>IF(F893&lt;=0,IF(E893&lt;=0,0,IF(E893&lt;=12000,E893,IF(E893&lt;=32000,ROUNDUP(E893/2,0)+6000,IF(E893&lt;=56000,ROUNDUP(E893/4,0)+14000,28000)))),IF(E893&lt;=0,IF(F893&lt;=0,0,IF(F893&lt;=15000,F893,IF(F893&lt;=40000,ROUNDUP(F893/2,0)+7500,IF(F893&lt;=70000,ROUNDUP(F893/4,0)+17500,35000)))),MAX(IF(F893&lt;=0,0,IF(F893&lt;=15000,F893,IF(F893&lt;=40000,ROUNDUP(F893/2,0)+7500,IF(F893&lt;=70000,ROUNDUP(F893/4,0)+17500,35000)))),MIN(IF(E893&lt;=0,0,IF(E893&lt;=12000,E893,IF(E893&lt;=32000,ROUNDUP(E893/2,0)+6000,IF(E893&lt;=56000,ROUNDUP(E893/4,0)+14000,28000))))+IF(F893&lt;=0,0,IF(F893&lt;=15000,F893,IF(F893&lt;=40000,ROUNDUP(F893/2,0)+7500,IF(F893&lt;=70000,ROUNDUP(F893/4,0)+17500,35000)))),28000))))</f>
        <v/>
      </c>
      <c r="T893" s="18">
        <f>IF(G893&lt;=0,0,IF(G893&lt;=12000,G893,IF(G893&lt;=32000,ROUNDUP(G893/2,0)+6000,IF(G893&lt;=56000,ROUNDUP(G893/4,0)+14000,28000))))</f>
        <v/>
      </c>
      <c r="U893" s="18">
        <f>IF(I893&lt;=0,IF(H893&lt;=0,0,IF(H893&lt;=12000,H893,IF(H893&lt;=32000,ROUNDUP(H893/2,0)+6000,IF(H893&lt;=56000,ROUNDUP(H893/4,0)+14000,28000)))),IF(H893&lt;=0,IF(I893&lt;=0,0,IF(I893&lt;=15000,I893,IF(I893&lt;=40000,ROUNDUP(I893/2,0)+7500,IF(I893&lt;=70000,ROUNDUP(I893/4,0)+17500,35000)))),MAX(IF(I893&lt;=0,0,IF(I893&lt;=15000,I893,IF(I893&lt;=40000,ROUNDUP(I893/2,0)+7500,IF(I893&lt;=70000,ROUNDUP(I893/4,0)+17500,35000)))),MIN(IF(H893&lt;=0,0,IF(H893&lt;=12000,H893,IF(H893&lt;=32000,ROUNDUP(H893/2,0)+6000,IF(H893&lt;=56000,ROUNDUP(H893/4,0)+14000,28000))))+IF(I893&lt;=0,0,IF(I893&lt;=15000,I893,IF(I893&lt;=40000,ROUNDUP(I893/2,0)+7500,IF(I893&lt;=70000,ROUNDUP(I893/4,0)+17500,35000)))),28000))))</f>
        <v/>
      </c>
      <c r="V893" s="18">
        <f>MIN(70000,S893+T893+U893)</f>
        <v/>
      </c>
      <c r="W893" s="18">
        <f>MAX(0,ROUNDDOWN(M893-J893-N893-K893-0,-3))</f>
        <v/>
      </c>
      <c r="X893" s="18">
        <f>MAX(0,ROUNDDOWN(M893-J893-N893-K893-R893,-3))</f>
        <v/>
      </c>
      <c r="Y893" s="18">
        <f>IF(W893&lt;=0,0,ROUNDDOWN((W893*LOOKUP(W893,{0,1950001,3300001,6950001,9000001,18000001,40000001},{0.05,0.1,0.2,0.23,0.33,0.4,0.45})-LOOKUP(W893,{0,1950001,3300001,6950001,9000001,18000001,40000001},{0,97500,427500,636000,1536000,2796000,4796000}))*1.021,-2))</f>
        <v/>
      </c>
      <c r="Z893" s="18">
        <f>IF(X893&lt;=0,0,ROUNDDOWN((X893*LOOKUP(X893,{0,1950001,3300001,6950001,9000001,18000001,40000001},{0.05,0.1,0.2,0.23,0.33,0.4,0.45})-LOOKUP(X893,{0,1950001,3300001,6950001,9000001,18000001,40000001},{0,97500,427500,636000,1536000,2796000,4796000}))*1.021,-2))</f>
        <v/>
      </c>
      <c r="AA893" s="18">
        <f>MAX(0,ROUNDDOWN(M893-J893-430000-L893-0,-3))</f>
        <v/>
      </c>
      <c r="AB893" s="18">
        <f>MAX(0,ROUNDDOWN(M893-J893-430000-L893-V893,-3))</f>
        <v/>
      </c>
      <c r="AC893" s="18">
        <f>IF(M893&lt;=450000,0,MAX(0,ROUNDDOWN(AA893*0.06-MIN(50000,AA893)*0.03,-2))+MAX(0,ROUNDDOWN(AA893*0.04-MIN(50000,AA893)*0.02,-2)))</f>
        <v/>
      </c>
      <c r="AD893" s="18">
        <f>IF(M893&lt;=450000,0,MAX(0,ROUNDDOWN(AB893*0.06-MIN(50000,AB893)*0.03,-2))+MAX(0,ROUNDDOWN(AB893*0.04-MIN(50000,AB893)*0.02,-2)))</f>
        <v/>
      </c>
      <c r="AE893" s="18">
        <f>Y893-Z893</f>
        <v/>
      </c>
      <c r="AF893" s="18">
        <f>AC893-AD893</f>
        <v/>
      </c>
      <c r="AG893" s="18">
        <f>AE893+AF893</f>
        <v/>
      </c>
      <c r="AH893" s="20">
        <f>IF(W893&lt;=0,0,LOOKUP(W893,{0,1950001,3300001,6950001,9000001,18000001,40000001},{0.05,0.1,0.2,0.23,0.33,0.4,0.45}))</f>
        <v/>
      </c>
    </row>
    <row r="894">
      <c r="A894" t="inlineStr">
        <is>
          <t>1万円刻み 3区分8万円ずつ</t>
        </is>
      </c>
      <c r="B894" s="18">
        <f>'4_1万円刻み'!$A$272</f>
        <v/>
      </c>
      <c r="C894" s="19" t="n">
        <v>2026</v>
      </c>
      <c r="D894" t="inlineStr">
        <is>
          <t>いいえ</t>
        </is>
      </c>
      <c r="E894" s="18" t="n">
        <v>80000</v>
      </c>
      <c r="F894" s="18" t="n">
        <v>0</v>
      </c>
      <c r="G894" s="18" t="n">
        <v>80000</v>
      </c>
      <c r="H894" s="18" t="n">
        <v>80000</v>
      </c>
      <c r="I894" s="18" t="n">
        <v>0</v>
      </c>
      <c r="J894" s="18">
        <f>ROUND(MIN(B894/12,650000)*12*0.0915+MIN(B894/12,1390000)*12*(0.0504+0)+B894*0.005,0)</f>
        <v/>
      </c>
      <c r="K894" s="18" t="n">
        <v>0</v>
      </c>
      <c r="L894" s="18" t="n">
        <v>0</v>
      </c>
      <c r="M894" s="18">
        <f>ROUND(IF(C894&gt;=2026,IF(B894&lt;741000,0,IF(B894&lt;2191000,B894-740000,IF(B894&lt;2193000,1451000,IF(B894&lt;2196000,1453000,IF(B894&lt;2200000,1456000,IF(B894&lt;3600000,ROUNDDOWN(B894/4,-3)*2.8-80000,IF(B894&lt;6600000,ROUNDDOWN(B894/4,-3)*3.2-440000,IF(B894&lt;8500000,ROUNDDOWN(B894*0.9,0)-1100000,B894-1950000)))))))),IF(B894&lt;651000,0,IF(B894&lt;1900000,B894-650000,IF(B894&lt;3600000,ROUNDDOWN(B894/4,-3)*2.8-80000,IF(B894&lt;6600000,ROUNDDOWN(B894/4,-3)*3.2-440000,IF(B894&lt;8500000,ROUNDDOWN(B894*0.9,0)-1100000,B894-1950000)))))),0)</f>
        <v/>
      </c>
      <c r="N894" s="18">
        <f>IF(M894&gt;23500000,NA(),IF(C894&gt;=2026,IF(M894&lt;=4890000,1040000,IF(M894&lt;=6550000,670000,620000)),IF(M894&lt;=1320000,950000,IF(M894&lt;=3360000,880000,IF(M894&lt;=4890000,680000,IF(M894&lt;=6550000,630000,580000))))))</f>
        <v/>
      </c>
      <c r="O894" s="18">
        <f>IF(F894&lt;=0,IF(AND(D894="はい",C894&gt;=2026,C894&lt;=2027),IF(E894&lt;=0,0,IF(E894&lt;=30000,E894,IF(E894&lt;=60000,ROUNDUP(E894/2,0)+15000,IF(E894&lt;=120000,ROUNDUP(E894/4,0)+30000,60000)))),IF(E894&lt;=0,0,IF(E894&lt;=20000,E894,IF(E894&lt;=40000,ROUNDUP(E894/2,0)+10000,IF(E894&lt;=80000,ROUNDUP(E894/4,0)+20000,40000))))),IF(E894&lt;=0,IF(F894&lt;=0,0,IF(F894&lt;=25000,F894,IF(F894&lt;=50000,ROUNDUP(F894/2,0)+12500,IF(F894&lt;=100000,ROUNDUP(F894/4,0)+25000,50000)))),MAX(IF(F894&lt;=0,0,IF(F894&lt;=25000,F894,IF(F894&lt;=50000,ROUNDUP(F894/2,0)+12500,IF(F894&lt;=100000,ROUNDUP(F894/4,0)+25000,50000)))),MIN(IF(AND(D894="はい",C894&gt;=2026,C894&lt;=2027),IF(E894&lt;=0,0,IF(E894&lt;=30000,E894,IF(E894&lt;=60000,ROUNDUP(E894/2,0)+15000,IF(E894&lt;=120000,ROUNDUP(E894/4,0)+30000,60000)))),IF(E894&lt;=0,0,IF(E894&lt;=20000,E894,IF(E894&lt;=40000,ROUNDUP(E894/2,0)+10000,IF(E894&lt;=80000,ROUNDUP(E894/4,0)+20000,40000)))))+IF(F894&lt;=0,0,IF(F894&lt;=25000,F894,IF(F894&lt;=50000,ROUNDUP(F894/2,0)+12500,IF(F894&lt;=100000,ROUNDUP(F894/4,0)+25000,50000)))),IF(AND(D894="はい",C894&gt;=2026,C894&lt;=2027),60000,40000)))))</f>
        <v/>
      </c>
      <c r="P894" s="18">
        <f>IF(G894&lt;=0,0,IF(G894&lt;=20000,G894,IF(G894&lt;=40000,ROUNDUP(G894/2,0)+10000,IF(G894&lt;=80000,ROUNDUP(G894/4,0)+20000,40000))))</f>
        <v/>
      </c>
      <c r="Q894" s="18">
        <f>IF(I894&lt;=0,IF(H894&lt;=0,0,IF(H894&lt;=20000,H894,IF(H894&lt;=40000,ROUNDUP(H894/2,0)+10000,IF(H894&lt;=80000,ROUNDUP(H894/4,0)+20000,40000)))),IF(H894&lt;=0,IF(I894&lt;=0,0,IF(I894&lt;=25000,I894,IF(I894&lt;=50000,ROUNDUP(I894/2,0)+12500,IF(I894&lt;=100000,ROUNDUP(I894/4,0)+25000,50000)))),MAX(IF(I894&lt;=0,0,IF(I894&lt;=25000,I894,IF(I894&lt;=50000,ROUNDUP(I894/2,0)+12500,IF(I894&lt;=100000,ROUNDUP(I894/4,0)+25000,50000)))),MIN(IF(H894&lt;=0,0,IF(H894&lt;=20000,H894,IF(H894&lt;=40000,ROUNDUP(H894/2,0)+10000,IF(H894&lt;=80000,ROUNDUP(H894/4,0)+20000,40000))))+IF(I894&lt;=0,0,IF(I894&lt;=25000,I894,IF(I894&lt;=50000,ROUNDUP(I894/2,0)+12500,IF(I894&lt;=100000,ROUNDUP(I894/4,0)+25000,50000)))),40000))))</f>
        <v/>
      </c>
      <c r="R894" s="18">
        <f>MIN(120000,O894+P894+Q894)</f>
        <v/>
      </c>
      <c r="S894" s="18">
        <f>IF(F894&lt;=0,IF(E894&lt;=0,0,IF(E894&lt;=12000,E894,IF(E894&lt;=32000,ROUNDUP(E894/2,0)+6000,IF(E894&lt;=56000,ROUNDUP(E894/4,0)+14000,28000)))),IF(E894&lt;=0,IF(F894&lt;=0,0,IF(F894&lt;=15000,F894,IF(F894&lt;=40000,ROUNDUP(F894/2,0)+7500,IF(F894&lt;=70000,ROUNDUP(F894/4,0)+17500,35000)))),MAX(IF(F894&lt;=0,0,IF(F894&lt;=15000,F894,IF(F894&lt;=40000,ROUNDUP(F894/2,0)+7500,IF(F894&lt;=70000,ROUNDUP(F894/4,0)+17500,35000)))),MIN(IF(E894&lt;=0,0,IF(E894&lt;=12000,E894,IF(E894&lt;=32000,ROUNDUP(E894/2,0)+6000,IF(E894&lt;=56000,ROUNDUP(E894/4,0)+14000,28000))))+IF(F894&lt;=0,0,IF(F894&lt;=15000,F894,IF(F894&lt;=40000,ROUNDUP(F894/2,0)+7500,IF(F894&lt;=70000,ROUNDUP(F894/4,0)+17500,35000)))),28000))))</f>
        <v/>
      </c>
      <c r="T894" s="18">
        <f>IF(G894&lt;=0,0,IF(G894&lt;=12000,G894,IF(G894&lt;=32000,ROUNDUP(G894/2,0)+6000,IF(G894&lt;=56000,ROUNDUP(G894/4,0)+14000,28000))))</f>
        <v/>
      </c>
      <c r="U894" s="18">
        <f>IF(I894&lt;=0,IF(H894&lt;=0,0,IF(H894&lt;=12000,H894,IF(H894&lt;=32000,ROUNDUP(H894/2,0)+6000,IF(H894&lt;=56000,ROUNDUP(H894/4,0)+14000,28000)))),IF(H894&lt;=0,IF(I894&lt;=0,0,IF(I894&lt;=15000,I894,IF(I894&lt;=40000,ROUNDUP(I894/2,0)+7500,IF(I894&lt;=70000,ROUNDUP(I894/4,0)+17500,35000)))),MAX(IF(I894&lt;=0,0,IF(I894&lt;=15000,I894,IF(I894&lt;=40000,ROUNDUP(I894/2,0)+7500,IF(I894&lt;=70000,ROUNDUP(I894/4,0)+17500,35000)))),MIN(IF(H894&lt;=0,0,IF(H894&lt;=12000,H894,IF(H894&lt;=32000,ROUNDUP(H894/2,0)+6000,IF(H894&lt;=56000,ROUNDUP(H894/4,0)+14000,28000))))+IF(I894&lt;=0,0,IF(I894&lt;=15000,I894,IF(I894&lt;=40000,ROUNDUP(I894/2,0)+7500,IF(I894&lt;=70000,ROUNDUP(I894/4,0)+17500,35000)))),28000))))</f>
        <v/>
      </c>
      <c r="V894" s="18">
        <f>MIN(70000,S894+T894+U894)</f>
        <v/>
      </c>
      <c r="W894" s="18">
        <f>MAX(0,ROUNDDOWN(M894-J894-N894-K894-0,-3))</f>
        <v/>
      </c>
      <c r="X894" s="18">
        <f>MAX(0,ROUNDDOWN(M894-J894-N894-K894-R894,-3))</f>
        <v/>
      </c>
      <c r="Y894" s="18">
        <f>IF(W894&lt;=0,0,ROUNDDOWN((W894*LOOKUP(W894,{0,1950001,3300001,6950001,9000001,18000001,40000001},{0.05,0.1,0.2,0.23,0.33,0.4,0.45})-LOOKUP(W894,{0,1950001,3300001,6950001,9000001,18000001,40000001},{0,97500,427500,636000,1536000,2796000,4796000}))*1.021,-2))</f>
        <v/>
      </c>
      <c r="Z894" s="18">
        <f>IF(X894&lt;=0,0,ROUNDDOWN((X894*LOOKUP(X894,{0,1950001,3300001,6950001,9000001,18000001,40000001},{0.05,0.1,0.2,0.23,0.33,0.4,0.45})-LOOKUP(X894,{0,1950001,3300001,6950001,9000001,18000001,40000001},{0,97500,427500,636000,1536000,2796000,4796000}))*1.021,-2))</f>
        <v/>
      </c>
      <c r="AA894" s="18">
        <f>MAX(0,ROUNDDOWN(M894-J894-430000-L894-0,-3))</f>
        <v/>
      </c>
      <c r="AB894" s="18">
        <f>MAX(0,ROUNDDOWN(M894-J894-430000-L894-V894,-3))</f>
        <v/>
      </c>
      <c r="AC894" s="18">
        <f>IF(M894&lt;=450000,0,MAX(0,ROUNDDOWN(AA894*0.06-MIN(50000,AA894)*0.03,-2))+MAX(0,ROUNDDOWN(AA894*0.04-MIN(50000,AA894)*0.02,-2)))</f>
        <v/>
      </c>
      <c r="AD894" s="18">
        <f>IF(M894&lt;=450000,0,MAX(0,ROUNDDOWN(AB894*0.06-MIN(50000,AB894)*0.03,-2))+MAX(0,ROUNDDOWN(AB894*0.04-MIN(50000,AB894)*0.02,-2)))</f>
        <v/>
      </c>
      <c r="AE894" s="18">
        <f>Y894-Z894</f>
        <v/>
      </c>
      <c r="AF894" s="18">
        <f>AC894-AD894</f>
        <v/>
      </c>
      <c r="AG894" s="18">
        <f>AE894+AF894</f>
        <v/>
      </c>
      <c r="AH894" s="20">
        <f>IF(W894&lt;=0,0,LOOKUP(W894,{0,1950001,3300001,6950001,9000001,18000001,40000001},{0.05,0.1,0.2,0.23,0.33,0.4,0.45}))</f>
        <v/>
      </c>
    </row>
    <row r="895">
      <c r="A895" t="inlineStr">
        <is>
          <t>1万円刻み 一般8万円</t>
        </is>
      </c>
      <c r="B895" s="18">
        <f>'4_1万円刻み'!$A$272</f>
        <v/>
      </c>
      <c r="C895" s="19" t="n">
        <v>2026</v>
      </c>
      <c r="D895" t="inlineStr">
        <is>
          <t>いいえ</t>
        </is>
      </c>
      <c r="E895" s="18" t="n">
        <v>80000</v>
      </c>
      <c r="F895" s="18" t="n">
        <v>0</v>
      </c>
      <c r="G895" s="18" t="n">
        <v>0</v>
      </c>
      <c r="H895" s="18" t="n">
        <v>0</v>
      </c>
      <c r="I895" s="18" t="n">
        <v>0</v>
      </c>
      <c r="J895" s="18">
        <f>ROUND(MIN(B895/12,650000)*12*0.0915+MIN(B895/12,1390000)*12*(0.0504+0)+B895*0.005,0)</f>
        <v/>
      </c>
      <c r="K895" s="18" t="n">
        <v>0</v>
      </c>
      <c r="L895" s="18" t="n">
        <v>0</v>
      </c>
      <c r="M895" s="18">
        <f>ROUND(IF(C895&gt;=2026,IF(B895&lt;741000,0,IF(B895&lt;2191000,B895-740000,IF(B895&lt;2193000,1451000,IF(B895&lt;2196000,1453000,IF(B895&lt;2200000,1456000,IF(B895&lt;3600000,ROUNDDOWN(B895/4,-3)*2.8-80000,IF(B895&lt;6600000,ROUNDDOWN(B895/4,-3)*3.2-440000,IF(B895&lt;8500000,ROUNDDOWN(B895*0.9,0)-1100000,B895-1950000)))))))),IF(B895&lt;651000,0,IF(B895&lt;1900000,B895-650000,IF(B895&lt;3600000,ROUNDDOWN(B895/4,-3)*2.8-80000,IF(B895&lt;6600000,ROUNDDOWN(B895/4,-3)*3.2-440000,IF(B895&lt;8500000,ROUNDDOWN(B895*0.9,0)-1100000,B895-1950000)))))),0)</f>
        <v/>
      </c>
      <c r="N895" s="18">
        <f>IF(M895&gt;23500000,NA(),IF(C895&gt;=2026,IF(M895&lt;=4890000,1040000,IF(M895&lt;=6550000,670000,620000)),IF(M895&lt;=1320000,950000,IF(M895&lt;=3360000,880000,IF(M895&lt;=4890000,680000,IF(M895&lt;=6550000,630000,580000))))))</f>
        <v/>
      </c>
      <c r="O895" s="18">
        <f>IF(F895&lt;=0,IF(AND(D895="はい",C895&gt;=2026,C895&lt;=2027),IF(E895&lt;=0,0,IF(E895&lt;=30000,E895,IF(E895&lt;=60000,ROUNDUP(E895/2,0)+15000,IF(E895&lt;=120000,ROUNDUP(E895/4,0)+30000,60000)))),IF(E895&lt;=0,0,IF(E895&lt;=20000,E895,IF(E895&lt;=40000,ROUNDUP(E895/2,0)+10000,IF(E895&lt;=80000,ROUNDUP(E895/4,0)+20000,40000))))),IF(E895&lt;=0,IF(F895&lt;=0,0,IF(F895&lt;=25000,F895,IF(F895&lt;=50000,ROUNDUP(F895/2,0)+12500,IF(F895&lt;=100000,ROUNDUP(F895/4,0)+25000,50000)))),MAX(IF(F895&lt;=0,0,IF(F895&lt;=25000,F895,IF(F895&lt;=50000,ROUNDUP(F895/2,0)+12500,IF(F895&lt;=100000,ROUNDUP(F895/4,0)+25000,50000)))),MIN(IF(AND(D895="はい",C895&gt;=2026,C895&lt;=2027),IF(E895&lt;=0,0,IF(E895&lt;=30000,E895,IF(E895&lt;=60000,ROUNDUP(E895/2,0)+15000,IF(E895&lt;=120000,ROUNDUP(E895/4,0)+30000,60000)))),IF(E895&lt;=0,0,IF(E895&lt;=20000,E895,IF(E895&lt;=40000,ROUNDUP(E895/2,0)+10000,IF(E895&lt;=80000,ROUNDUP(E895/4,0)+20000,40000)))))+IF(F895&lt;=0,0,IF(F895&lt;=25000,F895,IF(F895&lt;=50000,ROUNDUP(F895/2,0)+12500,IF(F895&lt;=100000,ROUNDUP(F895/4,0)+25000,50000)))),IF(AND(D895="はい",C895&gt;=2026,C895&lt;=2027),60000,40000)))))</f>
        <v/>
      </c>
      <c r="P895" s="18">
        <f>IF(G895&lt;=0,0,IF(G895&lt;=20000,G895,IF(G895&lt;=40000,ROUNDUP(G895/2,0)+10000,IF(G895&lt;=80000,ROUNDUP(G895/4,0)+20000,40000))))</f>
        <v/>
      </c>
      <c r="Q895" s="18">
        <f>IF(I895&lt;=0,IF(H895&lt;=0,0,IF(H895&lt;=20000,H895,IF(H895&lt;=40000,ROUNDUP(H895/2,0)+10000,IF(H895&lt;=80000,ROUNDUP(H895/4,0)+20000,40000)))),IF(H895&lt;=0,IF(I895&lt;=0,0,IF(I895&lt;=25000,I895,IF(I895&lt;=50000,ROUNDUP(I895/2,0)+12500,IF(I895&lt;=100000,ROUNDUP(I895/4,0)+25000,50000)))),MAX(IF(I895&lt;=0,0,IF(I895&lt;=25000,I895,IF(I895&lt;=50000,ROUNDUP(I895/2,0)+12500,IF(I895&lt;=100000,ROUNDUP(I895/4,0)+25000,50000)))),MIN(IF(H895&lt;=0,0,IF(H895&lt;=20000,H895,IF(H895&lt;=40000,ROUNDUP(H895/2,0)+10000,IF(H895&lt;=80000,ROUNDUP(H895/4,0)+20000,40000))))+IF(I895&lt;=0,0,IF(I895&lt;=25000,I895,IF(I895&lt;=50000,ROUNDUP(I895/2,0)+12500,IF(I895&lt;=100000,ROUNDUP(I895/4,0)+25000,50000)))),40000))))</f>
        <v/>
      </c>
      <c r="R895" s="18">
        <f>MIN(120000,O895+P895+Q895)</f>
        <v/>
      </c>
      <c r="S895" s="18">
        <f>IF(F895&lt;=0,IF(E895&lt;=0,0,IF(E895&lt;=12000,E895,IF(E895&lt;=32000,ROUNDUP(E895/2,0)+6000,IF(E895&lt;=56000,ROUNDUP(E895/4,0)+14000,28000)))),IF(E895&lt;=0,IF(F895&lt;=0,0,IF(F895&lt;=15000,F895,IF(F895&lt;=40000,ROUNDUP(F895/2,0)+7500,IF(F895&lt;=70000,ROUNDUP(F895/4,0)+17500,35000)))),MAX(IF(F895&lt;=0,0,IF(F895&lt;=15000,F895,IF(F895&lt;=40000,ROUNDUP(F895/2,0)+7500,IF(F895&lt;=70000,ROUNDUP(F895/4,0)+17500,35000)))),MIN(IF(E895&lt;=0,0,IF(E895&lt;=12000,E895,IF(E895&lt;=32000,ROUNDUP(E895/2,0)+6000,IF(E895&lt;=56000,ROUNDUP(E895/4,0)+14000,28000))))+IF(F895&lt;=0,0,IF(F895&lt;=15000,F895,IF(F895&lt;=40000,ROUNDUP(F895/2,0)+7500,IF(F895&lt;=70000,ROUNDUP(F895/4,0)+17500,35000)))),28000))))</f>
        <v/>
      </c>
      <c r="T895" s="18">
        <f>IF(G895&lt;=0,0,IF(G895&lt;=12000,G895,IF(G895&lt;=32000,ROUNDUP(G895/2,0)+6000,IF(G895&lt;=56000,ROUNDUP(G895/4,0)+14000,28000))))</f>
        <v/>
      </c>
      <c r="U895" s="18">
        <f>IF(I895&lt;=0,IF(H895&lt;=0,0,IF(H895&lt;=12000,H895,IF(H895&lt;=32000,ROUNDUP(H895/2,0)+6000,IF(H895&lt;=56000,ROUNDUP(H895/4,0)+14000,28000)))),IF(H895&lt;=0,IF(I895&lt;=0,0,IF(I895&lt;=15000,I895,IF(I895&lt;=40000,ROUNDUP(I895/2,0)+7500,IF(I895&lt;=70000,ROUNDUP(I895/4,0)+17500,35000)))),MAX(IF(I895&lt;=0,0,IF(I895&lt;=15000,I895,IF(I895&lt;=40000,ROUNDUP(I895/2,0)+7500,IF(I895&lt;=70000,ROUNDUP(I895/4,0)+17500,35000)))),MIN(IF(H895&lt;=0,0,IF(H895&lt;=12000,H895,IF(H895&lt;=32000,ROUNDUP(H895/2,0)+6000,IF(H895&lt;=56000,ROUNDUP(H895/4,0)+14000,28000))))+IF(I895&lt;=0,0,IF(I895&lt;=15000,I895,IF(I895&lt;=40000,ROUNDUP(I895/2,0)+7500,IF(I895&lt;=70000,ROUNDUP(I895/4,0)+17500,35000)))),28000))))</f>
        <v/>
      </c>
      <c r="V895" s="18">
        <f>MIN(70000,S895+T895+U895)</f>
        <v/>
      </c>
      <c r="W895" s="18">
        <f>MAX(0,ROUNDDOWN(M895-J895-N895-K895-0,-3))</f>
        <v/>
      </c>
      <c r="X895" s="18">
        <f>MAX(0,ROUNDDOWN(M895-J895-N895-K895-R895,-3))</f>
        <v/>
      </c>
      <c r="Y895" s="18">
        <f>IF(W895&lt;=0,0,ROUNDDOWN((W895*LOOKUP(W895,{0,1950001,3300001,6950001,9000001,18000001,40000001},{0.05,0.1,0.2,0.23,0.33,0.4,0.45})-LOOKUP(W895,{0,1950001,3300001,6950001,9000001,18000001,40000001},{0,97500,427500,636000,1536000,2796000,4796000}))*1.021,-2))</f>
        <v/>
      </c>
      <c r="Z895" s="18">
        <f>IF(X895&lt;=0,0,ROUNDDOWN((X895*LOOKUP(X895,{0,1950001,3300001,6950001,9000001,18000001,40000001},{0.05,0.1,0.2,0.23,0.33,0.4,0.45})-LOOKUP(X895,{0,1950001,3300001,6950001,9000001,18000001,40000001},{0,97500,427500,636000,1536000,2796000,4796000}))*1.021,-2))</f>
        <v/>
      </c>
      <c r="AA895" s="18">
        <f>MAX(0,ROUNDDOWN(M895-J895-430000-L895-0,-3))</f>
        <v/>
      </c>
      <c r="AB895" s="18">
        <f>MAX(0,ROUNDDOWN(M895-J895-430000-L895-V895,-3))</f>
        <v/>
      </c>
      <c r="AC895" s="18">
        <f>IF(M895&lt;=450000,0,MAX(0,ROUNDDOWN(AA895*0.06-MIN(50000,AA895)*0.03,-2))+MAX(0,ROUNDDOWN(AA895*0.04-MIN(50000,AA895)*0.02,-2)))</f>
        <v/>
      </c>
      <c r="AD895" s="18">
        <f>IF(M895&lt;=450000,0,MAX(0,ROUNDDOWN(AB895*0.06-MIN(50000,AB895)*0.03,-2))+MAX(0,ROUNDDOWN(AB895*0.04-MIN(50000,AB895)*0.02,-2)))</f>
        <v/>
      </c>
      <c r="AE895" s="18">
        <f>Y895-Z895</f>
        <v/>
      </c>
      <c r="AF895" s="18">
        <f>AC895-AD895</f>
        <v/>
      </c>
      <c r="AG895" s="18">
        <f>AE895+AF895</f>
        <v/>
      </c>
      <c r="AH895" s="20">
        <f>IF(W895&lt;=0,0,LOOKUP(W895,{0,1950001,3300001,6950001,9000001,18000001,40000001},{0.05,0.1,0.2,0.23,0.33,0.4,0.45}))</f>
        <v/>
      </c>
    </row>
    <row r="896">
      <c r="A896" t="inlineStr">
        <is>
          <t>1万円刻み 特例あり一般12万円</t>
        </is>
      </c>
      <c r="B896" s="18">
        <f>'4_1万円刻み'!$A$272</f>
        <v/>
      </c>
      <c r="C896" s="19" t="n">
        <v>2026</v>
      </c>
      <c r="D896" t="inlineStr">
        <is>
          <t>はい</t>
        </is>
      </c>
      <c r="E896" s="18" t="n">
        <v>120000</v>
      </c>
      <c r="F896" s="18" t="n">
        <v>0</v>
      </c>
      <c r="G896" s="18" t="n">
        <v>0</v>
      </c>
      <c r="H896" s="18" t="n">
        <v>0</v>
      </c>
      <c r="I896" s="18" t="n">
        <v>0</v>
      </c>
      <c r="J896" s="18">
        <f>ROUND(MIN(B896/12,650000)*12*0.0915+MIN(B896/12,1390000)*12*(0.0504+0)+B896*0.005,0)</f>
        <v/>
      </c>
      <c r="K896" s="18" t="n">
        <v>0</v>
      </c>
      <c r="L896" s="18" t="n">
        <v>0</v>
      </c>
      <c r="M896" s="18">
        <f>ROUND(IF(C896&gt;=2026,IF(B896&lt;741000,0,IF(B896&lt;2191000,B896-740000,IF(B896&lt;2193000,1451000,IF(B896&lt;2196000,1453000,IF(B896&lt;2200000,1456000,IF(B896&lt;3600000,ROUNDDOWN(B896/4,-3)*2.8-80000,IF(B896&lt;6600000,ROUNDDOWN(B896/4,-3)*3.2-440000,IF(B896&lt;8500000,ROUNDDOWN(B896*0.9,0)-1100000,B896-1950000)))))))),IF(B896&lt;651000,0,IF(B896&lt;1900000,B896-650000,IF(B896&lt;3600000,ROUNDDOWN(B896/4,-3)*2.8-80000,IF(B896&lt;6600000,ROUNDDOWN(B896/4,-3)*3.2-440000,IF(B896&lt;8500000,ROUNDDOWN(B896*0.9,0)-1100000,B896-1950000)))))),0)</f>
        <v/>
      </c>
      <c r="N896" s="18">
        <f>IF(M896&gt;23500000,NA(),IF(C896&gt;=2026,IF(M896&lt;=4890000,1040000,IF(M896&lt;=6550000,670000,620000)),IF(M896&lt;=1320000,950000,IF(M896&lt;=3360000,880000,IF(M896&lt;=4890000,680000,IF(M896&lt;=6550000,630000,580000))))))</f>
        <v/>
      </c>
      <c r="O896" s="18">
        <f>IF(F896&lt;=0,IF(AND(D896="はい",C896&gt;=2026,C896&lt;=2027),IF(E896&lt;=0,0,IF(E896&lt;=30000,E896,IF(E896&lt;=60000,ROUNDUP(E896/2,0)+15000,IF(E896&lt;=120000,ROUNDUP(E896/4,0)+30000,60000)))),IF(E896&lt;=0,0,IF(E896&lt;=20000,E896,IF(E896&lt;=40000,ROUNDUP(E896/2,0)+10000,IF(E896&lt;=80000,ROUNDUP(E896/4,0)+20000,40000))))),IF(E896&lt;=0,IF(F896&lt;=0,0,IF(F896&lt;=25000,F896,IF(F896&lt;=50000,ROUNDUP(F896/2,0)+12500,IF(F896&lt;=100000,ROUNDUP(F896/4,0)+25000,50000)))),MAX(IF(F896&lt;=0,0,IF(F896&lt;=25000,F896,IF(F896&lt;=50000,ROUNDUP(F896/2,0)+12500,IF(F896&lt;=100000,ROUNDUP(F896/4,0)+25000,50000)))),MIN(IF(AND(D896="はい",C896&gt;=2026,C896&lt;=2027),IF(E896&lt;=0,0,IF(E896&lt;=30000,E896,IF(E896&lt;=60000,ROUNDUP(E896/2,0)+15000,IF(E896&lt;=120000,ROUNDUP(E896/4,0)+30000,60000)))),IF(E896&lt;=0,0,IF(E896&lt;=20000,E896,IF(E896&lt;=40000,ROUNDUP(E896/2,0)+10000,IF(E896&lt;=80000,ROUNDUP(E896/4,0)+20000,40000)))))+IF(F896&lt;=0,0,IF(F896&lt;=25000,F896,IF(F896&lt;=50000,ROUNDUP(F896/2,0)+12500,IF(F896&lt;=100000,ROUNDUP(F896/4,0)+25000,50000)))),IF(AND(D896="はい",C896&gt;=2026,C896&lt;=2027),60000,40000)))))</f>
        <v/>
      </c>
      <c r="P896" s="18">
        <f>IF(G896&lt;=0,0,IF(G896&lt;=20000,G896,IF(G896&lt;=40000,ROUNDUP(G896/2,0)+10000,IF(G896&lt;=80000,ROUNDUP(G896/4,0)+20000,40000))))</f>
        <v/>
      </c>
      <c r="Q896" s="18">
        <f>IF(I896&lt;=0,IF(H896&lt;=0,0,IF(H896&lt;=20000,H896,IF(H896&lt;=40000,ROUNDUP(H896/2,0)+10000,IF(H896&lt;=80000,ROUNDUP(H896/4,0)+20000,40000)))),IF(H896&lt;=0,IF(I896&lt;=0,0,IF(I896&lt;=25000,I896,IF(I896&lt;=50000,ROUNDUP(I896/2,0)+12500,IF(I896&lt;=100000,ROUNDUP(I896/4,0)+25000,50000)))),MAX(IF(I896&lt;=0,0,IF(I896&lt;=25000,I896,IF(I896&lt;=50000,ROUNDUP(I896/2,0)+12500,IF(I896&lt;=100000,ROUNDUP(I896/4,0)+25000,50000)))),MIN(IF(H896&lt;=0,0,IF(H896&lt;=20000,H896,IF(H896&lt;=40000,ROUNDUP(H896/2,0)+10000,IF(H896&lt;=80000,ROUNDUP(H896/4,0)+20000,40000))))+IF(I896&lt;=0,0,IF(I896&lt;=25000,I896,IF(I896&lt;=50000,ROUNDUP(I896/2,0)+12500,IF(I896&lt;=100000,ROUNDUP(I896/4,0)+25000,50000)))),40000))))</f>
        <v/>
      </c>
      <c r="R896" s="18">
        <f>MIN(120000,O896+P896+Q896)</f>
        <v/>
      </c>
      <c r="S896" s="18">
        <f>IF(F896&lt;=0,IF(E896&lt;=0,0,IF(E896&lt;=12000,E896,IF(E896&lt;=32000,ROUNDUP(E896/2,0)+6000,IF(E896&lt;=56000,ROUNDUP(E896/4,0)+14000,28000)))),IF(E896&lt;=0,IF(F896&lt;=0,0,IF(F896&lt;=15000,F896,IF(F896&lt;=40000,ROUNDUP(F896/2,0)+7500,IF(F896&lt;=70000,ROUNDUP(F896/4,0)+17500,35000)))),MAX(IF(F896&lt;=0,0,IF(F896&lt;=15000,F896,IF(F896&lt;=40000,ROUNDUP(F896/2,0)+7500,IF(F896&lt;=70000,ROUNDUP(F896/4,0)+17500,35000)))),MIN(IF(E896&lt;=0,0,IF(E896&lt;=12000,E896,IF(E896&lt;=32000,ROUNDUP(E896/2,0)+6000,IF(E896&lt;=56000,ROUNDUP(E896/4,0)+14000,28000))))+IF(F896&lt;=0,0,IF(F896&lt;=15000,F896,IF(F896&lt;=40000,ROUNDUP(F896/2,0)+7500,IF(F896&lt;=70000,ROUNDUP(F896/4,0)+17500,35000)))),28000))))</f>
        <v/>
      </c>
      <c r="T896" s="18">
        <f>IF(G896&lt;=0,0,IF(G896&lt;=12000,G896,IF(G896&lt;=32000,ROUNDUP(G896/2,0)+6000,IF(G896&lt;=56000,ROUNDUP(G896/4,0)+14000,28000))))</f>
        <v/>
      </c>
      <c r="U896" s="18">
        <f>IF(I896&lt;=0,IF(H896&lt;=0,0,IF(H896&lt;=12000,H896,IF(H896&lt;=32000,ROUNDUP(H896/2,0)+6000,IF(H896&lt;=56000,ROUNDUP(H896/4,0)+14000,28000)))),IF(H896&lt;=0,IF(I896&lt;=0,0,IF(I896&lt;=15000,I896,IF(I896&lt;=40000,ROUNDUP(I896/2,0)+7500,IF(I896&lt;=70000,ROUNDUP(I896/4,0)+17500,35000)))),MAX(IF(I896&lt;=0,0,IF(I896&lt;=15000,I896,IF(I896&lt;=40000,ROUNDUP(I896/2,0)+7500,IF(I896&lt;=70000,ROUNDUP(I896/4,0)+17500,35000)))),MIN(IF(H896&lt;=0,0,IF(H896&lt;=12000,H896,IF(H896&lt;=32000,ROUNDUP(H896/2,0)+6000,IF(H896&lt;=56000,ROUNDUP(H896/4,0)+14000,28000))))+IF(I896&lt;=0,0,IF(I896&lt;=15000,I896,IF(I896&lt;=40000,ROUNDUP(I896/2,0)+7500,IF(I896&lt;=70000,ROUNDUP(I896/4,0)+17500,35000)))),28000))))</f>
        <v/>
      </c>
      <c r="V896" s="18">
        <f>MIN(70000,S896+T896+U896)</f>
        <v/>
      </c>
      <c r="W896" s="18">
        <f>MAX(0,ROUNDDOWN(M896-J896-N896-K896-0,-3))</f>
        <v/>
      </c>
      <c r="X896" s="18">
        <f>MAX(0,ROUNDDOWN(M896-J896-N896-K896-R896,-3))</f>
        <v/>
      </c>
      <c r="Y896" s="18">
        <f>IF(W896&lt;=0,0,ROUNDDOWN((W896*LOOKUP(W896,{0,1950001,3300001,6950001,9000001,18000001,40000001},{0.05,0.1,0.2,0.23,0.33,0.4,0.45})-LOOKUP(W896,{0,1950001,3300001,6950001,9000001,18000001,40000001},{0,97500,427500,636000,1536000,2796000,4796000}))*1.021,-2))</f>
        <v/>
      </c>
      <c r="Z896" s="18">
        <f>IF(X896&lt;=0,0,ROUNDDOWN((X896*LOOKUP(X896,{0,1950001,3300001,6950001,9000001,18000001,40000001},{0.05,0.1,0.2,0.23,0.33,0.4,0.45})-LOOKUP(X896,{0,1950001,3300001,6950001,9000001,18000001,40000001},{0,97500,427500,636000,1536000,2796000,4796000}))*1.021,-2))</f>
        <v/>
      </c>
      <c r="AA896" s="18">
        <f>MAX(0,ROUNDDOWN(M896-J896-430000-L896-0,-3))</f>
        <v/>
      </c>
      <c r="AB896" s="18">
        <f>MAX(0,ROUNDDOWN(M896-J896-430000-L896-V896,-3))</f>
        <v/>
      </c>
      <c r="AC896" s="18">
        <f>IF(M896&lt;=450000,0,MAX(0,ROUNDDOWN(AA896*0.06-MIN(50000,AA896)*0.03,-2))+MAX(0,ROUNDDOWN(AA896*0.04-MIN(50000,AA896)*0.02,-2)))</f>
        <v/>
      </c>
      <c r="AD896" s="18">
        <f>IF(M896&lt;=450000,0,MAX(0,ROUNDDOWN(AB896*0.06-MIN(50000,AB896)*0.03,-2))+MAX(0,ROUNDDOWN(AB896*0.04-MIN(50000,AB896)*0.02,-2)))</f>
        <v/>
      </c>
      <c r="AE896" s="18">
        <f>Y896-Z896</f>
        <v/>
      </c>
      <c r="AF896" s="18">
        <f>AC896-AD896</f>
        <v/>
      </c>
      <c r="AG896" s="18">
        <f>AE896+AF896</f>
        <v/>
      </c>
      <c r="AH896" s="20">
        <f>IF(W896&lt;=0,0,LOOKUP(W896,{0,1950001,3300001,6950001,9000001,18000001,40000001},{0.05,0.1,0.2,0.23,0.33,0.4,0.45}))</f>
        <v/>
      </c>
    </row>
    <row r="897">
      <c r="A897" t="inlineStr">
        <is>
          <t>1万円刻み 3区分8万円ずつ</t>
        </is>
      </c>
      <c r="B897" s="18">
        <f>'4_1万円刻み'!$A$273</f>
        <v/>
      </c>
      <c r="C897" s="19" t="n">
        <v>2026</v>
      </c>
      <c r="D897" t="inlineStr">
        <is>
          <t>いいえ</t>
        </is>
      </c>
      <c r="E897" s="18" t="n">
        <v>80000</v>
      </c>
      <c r="F897" s="18" t="n">
        <v>0</v>
      </c>
      <c r="G897" s="18" t="n">
        <v>80000</v>
      </c>
      <c r="H897" s="18" t="n">
        <v>80000</v>
      </c>
      <c r="I897" s="18" t="n">
        <v>0</v>
      </c>
      <c r="J897" s="18">
        <f>ROUND(MIN(B897/12,650000)*12*0.0915+MIN(B897/12,1390000)*12*(0.0504+0)+B897*0.005,0)</f>
        <v/>
      </c>
      <c r="K897" s="18" t="n">
        <v>0</v>
      </c>
      <c r="L897" s="18" t="n">
        <v>0</v>
      </c>
      <c r="M897" s="18">
        <f>ROUND(IF(C897&gt;=2026,IF(B897&lt;741000,0,IF(B897&lt;2191000,B897-740000,IF(B897&lt;2193000,1451000,IF(B897&lt;2196000,1453000,IF(B897&lt;2200000,1456000,IF(B897&lt;3600000,ROUNDDOWN(B897/4,-3)*2.8-80000,IF(B897&lt;6600000,ROUNDDOWN(B897/4,-3)*3.2-440000,IF(B897&lt;8500000,ROUNDDOWN(B897*0.9,0)-1100000,B897-1950000)))))))),IF(B897&lt;651000,0,IF(B897&lt;1900000,B897-650000,IF(B897&lt;3600000,ROUNDDOWN(B897/4,-3)*2.8-80000,IF(B897&lt;6600000,ROUNDDOWN(B897/4,-3)*3.2-440000,IF(B897&lt;8500000,ROUNDDOWN(B897*0.9,0)-1100000,B897-1950000)))))),0)</f>
        <v/>
      </c>
      <c r="N897" s="18">
        <f>IF(M897&gt;23500000,NA(),IF(C897&gt;=2026,IF(M897&lt;=4890000,1040000,IF(M897&lt;=6550000,670000,620000)),IF(M897&lt;=1320000,950000,IF(M897&lt;=3360000,880000,IF(M897&lt;=4890000,680000,IF(M897&lt;=6550000,630000,580000))))))</f>
        <v/>
      </c>
      <c r="O897" s="18">
        <f>IF(F897&lt;=0,IF(AND(D897="はい",C897&gt;=2026,C897&lt;=2027),IF(E897&lt;=0,0,IF(E897&lt;=30000,E897,IF(E897&lt;=60000,ROUNDUP(E897/2,0)+15000,IF(E897&lt;=120000,ROUNDUP(E897/4,0)+30000,60000)))),IF(E897&lt;=0,0,IF(E897&lt;=20000,E897,IF(E897&lt;=40000,ROUNDUP(E897/2,0)+10000,IF(E897&lt;=80000,ROUNDUP(E897/4,0)+20000,40000))))),IF(E897&lt;=0,IF(F897&lt;=0,0,IF(F897&lt;=25000,F897,IF(F897&lt;=50000,ROUNDUP(F897/2,0)+12500,IF(F897&lt;=100000,ROUNDUP(F897/4,0)+25000,50000)))),MAX(IF(F897&lt;=0,0,IF(F897&lt;=25000,F897,IF(F897&lt;=50000,ROUNDUP(F897/2,0)+12500,IF(F897&lt;=100000,ROUNDUP(F897/4,0)+25000,50000)))),MIN(IF(AND(D897="はい",C897&gt;=2026,C897&lt;=2027),IF(E897&lt;=0,0,IF(E897&lt;=30000,E897,IF(E897&lt;=60000,ROUNDUP(E897/2,0)+15000,IF(E897&lt;=120000,ROUNDUP(E897/4,0)+30000,60000)))),IF(E897&lt;=0,0,IF(E897&lt;=20000,E897,IF(E897&lt;=40000,ROUNDUP(E897/2,0)+10000,IF(E897&lt;=80000,ROUNDUP(E897/4,0)+20000,40000)))))+IF(F897&lt;=0,0,IF(F897&lt;=25000,F897,IF(F897&lt;=50000,ROUNDUP(F897/2,0)+12500,IF(F897&lt;=100000,ROUNDUP(F897/4,0)+25000,50000)))),IF(AND(D897="はい",C897&gt;=2026,C897&lt;=2027),60000,40000)))))</f>
        <v/>
      </c>
      <c r="P897" s="18">
        <f>IF(G897&lt;=0,0,IF(G897&lt;=20000,G897,IF(G897&lt;=40000,ROUNDUP(G897/2,0)+10000,IF(G897&lt;=80000,ROUNDUP(G897/4,0)+20000,40000))))</f>
        <v/>
      </c>
      <c r="Q897" s="18">
        <f>IF(I897&lt;=0,IF(H897&lt;=0,0,IF(H897&lt;=20000,H897,IF(H897&lt;=40000,ROUNDUP(H897/2,0)+10000,IF(H897&lt;=80000,ROUNDUP(H897/4,0)+20000,40000)))),IF(H897&lt;=0,IF(I897&lt;=0,0,IF(I897&lt;=25000,I897,IF(I897&lt;=50000,ROUNDUP(I897/2,0)+12500,IF(I897&lt;=100000,ROUNDUP(I897/4,0)+25000,50000)))),MAX(IF(I897&lt;=0,0,IF(I897&lt;=25000,I897,IF(I897&lt;=50000,ROUNDUP(I897/2,0)+12500,IF(I897&lt;=100000,ROUNDUP(I897/4,0)+25000,50000)))),MIN(IF(H897&lt;=0,0,IF(H897&lt;=20000,H897,IF(H897&lt;=40000,ROUNDUP(H897/2,0)+10000,IF(H897&lt;=80000,ROUNDUP(H897/4,0)+20000,40000))))+IF(I897&lt;=0,0,IF(I897&lt;=25000,I897,IF(I897&lt;=50000,ROUNDUP(I897/2,0)+12500,IF(I897&lt;=100000,ROUNDUP(I897/4,0)+25000,50000)))),40000))))</f>
        <v/>
      </c>
      <c r="R897" s="18">
        <f>MIN(120000,O897+P897+Q897)</f>
        <v/>
      </c>
      <c r="S897" s="18">
        <f>IF(F897&lt;=0,IF(E897&lt;=0,0,IF(E897&lt;=12000,E897,IF(E897&lt;=32000,ROUNDUP(E897/2,0)+6000,IF(E897&lt;=56000,ROUNDUP(E897/4,0)+14000,28000)))),IF(E897&lt;=0,IF(F897&lt;=0,0,IF(F897&lt;=15000,F897,IF(F897&lt;=40000,ROUNDUP(F897/2,0)+7500,IF(F897&lt;=70000,ROUNDUP(F897/4,0)+17500,35000)))),MAX(IF(F897&lt;=0,0,IF(F897&lt;=15000,F897,IF(F897&lt;=40000,ROUNDUP(F897/2,0)+7500,IF(F897&lt;=70000,ROUNDUP(F897/4,0)+17500,35000)))),MIN(IF(E897&lt;=0,0,IF(E897&lt;=12000,E897,IF(E897&lt;=32000,ROUNDUP(E897/2,0)+6000,IF(E897&lt;=56000,ROUNDUP(E897/4,0)+14000,28000))))+IF(F897&lt;=0,0,IF(F897&lt;=15000,F897,IF(F897&lt;=40000,ROUNDUP(F897/2,0)+7500,IF(F897&lt;=70000,ROUNDUP(F897/4,0)+17500,35000)))),28000))))</f>
        <v/>
      </c>
      <c r="T897" s="18">
        <f>IF(G897&lt;=0,0,IF(G897&lt;=12000,G897,IF(G897&lt;=32000,ROUNDUP(G897/2,0)+6000,IF(G897&lt;=56000,ROUNDUP(G897/4,0)+14000,28000))))</f>
        <v/>
      </c>
      <c r="U897" s="18">
        <f>IF(I897&lt;=0,IF(H897&lt;=0,0,IF(H897&lt;=12000,H897,IF(H897&lt;=32000,ROUNDUP(H897/2,0)+6000,IF(H897&lt;=56000,ROUNDUP(H897/4,0)+14000,28000)))),IF(H897&lt;=0,IF(I897&lt;=0,0,IF(I897&lt;=15000,I897,IF(I897&lt;=40000,ROUNDUP(I897/2,0)+7500,IF(I897&lt;=70000,ROUNDUP(I897/4,0)+17500,35000)))),MAX(IF(I897&lt;=0,0,IF(I897&lt;=15000,I897,IF(I897&lt;=40000,ROUNDUP(I897/2,0)+7500,IF(I897&lt;=70000,ROUNDUP(I897/4,0)+17500,35000)))),MIN(IF(H897&lt;=0,0,IF(H897&lt;=12000,H897,IF(H897&lt;=32000,ROUNDUP(H897/2,0)+6000,IF(H897&lt;=56000,ROUNDUP(H897/4,0)+14000,28000))))+IF(I897&lt;=0,0,IF(I897&lt;=15000,I897,IF(I897&lt;=40000,ROUNDUP(I897/2,0)+7500,IF(I897&lt;=70000,ROUNDUP(I897/4,0)+17500,35000)))),28000))))</f>
        <v/>
      </c>
      <c r="V897" s="18">
        <f>MIN(70000,S897+T897+U897)</f>
        <v/>
      </c>
      <c r="W897" s="18">
        <f>MAX(0,ROUNDDOWN(M897-J897-N897-K897-0,-3))</f>
        <v/>
      </c>
      <c r="X897" s="18">
        <f>MAX(0,ROUNDDOWN(M897-J897-N897-K897-R897,-3))</f>
        <v/>
      </c>
      <c r="Y897" s="18">
        <f>IF(W897&lt;=0,0,ROUNDDOWN((W897*LOOKUP(W897,{0,1950001,3300001,6950001,9000001,18000001,40000001},{0.05,0.1,0.2,0.23,0.33,0.4,0.45})-LOOKUP(W897,{0,1950001,3300001,6950001,9000001,18000001,40000001},{0,97500,427500,636000,1536000,2796000,4796000}))*1.021,-2))</f>
        <v/>
      </c>
      <c r="Z897" s="18">
        <f>IF(X897&lt;=0,0,ROUNDDOWN((X897*LOOKUP(X897,{0,1950001,3300001,6950001,9000001,18000001,40000001},{0.05,0.1,0.2,0.23,0.33,0.4,0.45})-LOOKUP(X897,{0,1950001,3300001,6950001,9000001,18000001,40000001},{0,97500,427500,636000,1536000,2796000,4796000}))*1.021,-2))</f>
        <v/>
      </c>
      <c r="AA897" s="18">
        <f>MAX(0,ROUNDDOWN(M897-J897-430000-L897-0,-3))</f>
        <v/>
      </c>
      <c r="AB897" s="18">
        <f>MAX(0,ROUNDDOWN(M897-J897-430000-L897-V897,-3))</f>
        <v/>
      </c>
      <c r="AC897" s="18">
        <f>IF(M897&lt;=450000,0,MAX(0,ROUNDDOWN(AA897*0.06-MIN(50000,AA897)*0.03,-2))+MAX(0,ROUNDDOWN(AA897*0.04-MIN(50000,AA897)*0.02,-2)))</f>
        <v/>
      </c>
      <c r="AD897" s="18">
        <f>IF(M897&lt;=450000,0,MAX(0,ROUNDDOWN(AB897*0.06-MIN(50000,AB897)*0.03,-2))+MAX(0,ROUNDDOWN(AB897*0.04-MIN(50000,AB897)*0.02,-2)))</f>
        <v/>
      </c>
      <c r="AE897" s="18">
        <f>Y897-Z897</f>
        <v/>
      </c>
      <c r="AF897" s="18">
        <f>AC897-AD897</f>
        <v/>
      </c>
      <c r="AG897" s="18">
        <f>AE897+AF897</f>
        <v/>
      </c>
      <c r="AH897" s="20">
        <f>IF(W897&lt;=0,0,LOOKUP(W897,{0,1950001,3300001,6950001,9000001,18000001,40000001},{0.05,0.1,0.2,0.23,0.33,0.4,0.45}))</f>
        <v/>
      </c>
    </row>
    <row r="898">
      <c r="A898" t="inlineStr">
        <is>
          <t>1万円刻み 一般8万円</t>
        </is>
      </c>
      <c r="B898" s="18">
        <f>'4_1万円刻み'!$A$273</f>
        <v/>
      </c>
      <c r="C898" s="19" t="n">
        <v>2026</v>
      </c>
      <c r="D898" t="inlineStr">
        <is>
          <t>いいえ</t>
        </is>
      </c>
      <c r="E898" s="18" t="n">
        <v>80000</v>
      </c>
      <c r="F898" s="18" t="n">
        <v>0</v>
      </c>
      <c r="G898" s="18" t="n">
        <v>0</v>
      </c>
      <c r="H898" s="18" t="n">
        <v>0</v>
      </c>
      <c r="I898" s="18" t="n">
        <v>0</v>
      </c>
      <c r="J898" s="18">
        <f>ROUND(MIN(B898/12,650000)*12*0.0915+MIN(B898/12,1390000)*12*(0.0504+0)+B898*0.005,0)</f>
        <v/>
      </c>
      <c r="K898" s="18" t="n">
        <v>0</v>
      </c>
      <c r="L898" s="18" t="n">
        <v>0</v>
      </c>
      <c r="M898" s="18">
        <f>ROUND(IF(C898&gt;=2026,IF(B898&lt;741000,0,IF(B898&lt;2191000,B898-740000,IF(B898&lt;2193000,1451000,IF(B898&lt;2196000,1453000,IF(B898&lt;2200000,1456000,IF(B898&lt;3600000,ROUNDDOWN(B898/4,-3)*2.8-80000,IF(B898&lt;6600000,ROUNDDOWN(B898/4,-3)*3.2-440000,IF(B898&lt;8500000,ROUNDDOWN(B898*0.9,0)-1100000,B898-1950000)))))))),IF(B898&lt;651000,0,IF(B898&lt;1900000,B898-650000,IF(B898&lt;3600000,ROUNDDOWN(B898/4,-3)*2.8-80000,IF(B898&lt;6600000,ROUNDDOWN(B898/4,-3)*3.2-440000,IF(B898&lt;8500000,ROUNDDOWN(B898*0.9,0)-1100000,B898-1950000)))))),0)</f>
        <v/>
      </c>
      <c r="N898" s="18">
        <f>IF(M898&gt;23500000,NA(),IF(C898&gt;=2026,IF(M898&lt;=4890000,1040000,IF(M898&lt;=6550000,670000,620000)),IF(M898&lt;=1320000,950000,IF(M898&lt;=3360000,880000,IF(M898&lt;=4890000,680000,IF(M898&lt;=6550000,630000,580000))))))</f>
        <v/>
      </c>
      <c r="O898" s="18">
        <f>IF(F898&lt;=0,IF(AND(D898="はい",C898&gt;=2026,C898&lt;=2027),IF(E898&lt;=0,0,IF(E898&lt;=30000,E898,IF(E898&lt;=60000,ROUNDUP(E898/2,0)+15000,IF(E898&lt;=120000,ROUNDUP(E898/4,0)+30000,60000)))),IF(E898&lt;=0,0,IF(E898&lt;=20000,E898,IF(E898&lt;=40000,ROUNDUP(E898/2,0)+10000,IF(E898&lt;=80000,ROUNDUP(E898/4,0)+20000,40000))))),IF(E898&lt;=0,IF(F898&lt;=0,0,IF(F898&lt;=25000,F898,IF(F898&lt;=50000,ROUNDUP(F898/2,0)+12500,IF(F898&lt;=100000,ROUNDUP(F898/4,0)+25000,50000)))),MAX(IF(F898&lt;=0,0,IF(F898&lt;=25000,F898,IF(F898&lt;=50000,ROUNDUP(F898/2,0)+12500,IF(F898&lt;=100000,ROUNDUP(F898/4,0)+25000,50000)))),MIN(IF(AND(D898="はい",C898&gt;=2026,C898&lt;=2027),IF(E898&lt;=0,0,IF(E898&lt;=30000,E898,IF(E898&lt;=60000,ROUNDUP(E898/2,0)+15000,IF(E898&lt;=120000,ROUNDUP(E898/4,0)+30000,60000)))),IF(E898&lt;=0,0,IF(E898&lt;=20000,E898,IF(E898&lt;=40000,ROUNDUP(E898/2,0)+10000,IF(E898&lt;=80000,ROUNDUP(E898/4,0)+20000,40000)))))+IF(F898&lt;=0,0,IF(F898&lt;=25000,F898,IF(F898&lt;=50000,ROUNDUP(F898/2,0)+12500,IF(F898&lt;=100000,ROUNDUP(F898/4,0)+25000,50000)))),IF(AND(D898="はい",C898&gt;=2026,C898&lt;=2027),60000,40000)))))</f>
        <v/>
      </c>
      <c r="P898" s="18">
        <f>IF(G898&lt;=0,0,IF(G898&lt;=20000,G898,IF(G898&lt;=40000,ROUNDUP(G898/2,0)+10000,IF(G898&lt;=80000,ROUNDUP(G898/4,0)+20000,40000))))</f>
        <v/>
      </c>
      <c r="Q898" s="18">
        <f>IF(I898&lt;=0,IF(H898&lt;=0,0,IF(H898&lt;=20000,H898,IF(H898&lt;=40000,ROUNDUP(H898/2,0)+10000,IF(H898&lt;=80000,ROUNDUP(H898/4,0)+20000,40000)))),IF(H898&lt;=0,IF(I898&lt;=0,0,IF(I898&lt;=25000,I898,IF(I898&lt;=50000,ROUNDUP(I898/2,0)+12500,IF(I898&lt;=100000,ROUNDUP(I898/4,0)+25000,50000)))),MAX(IF(I898&lt;=0,0,IF(I898&lt;=25000,I898,IF(I898&lt;=50000,ROUNDUP(I898/2,0)+12500,IF(I898&lt;=100000,ROUNDUP(I898/4,0)+25000,50000)))),MIN(IF(H898&lt;=0,0,IF(H898&lt;=20000,H898,IF(H898&lt;=40000,ROUNDUP(H898/2,0)+10000,IF(H898&lt;=80000,ROUNDUP(H898/4,0)+20000,40000))))+IF(I898&lt;=0,0,IF(I898&lt;=25000,I898,IF(I898&lt;=50000,ROUNDUP(I898/2,0)+12500,IF(I898&lt;=100000,ROUNDUP(I898/4,0)+25000,50000)))),40000))))</f>
        <v/>
      </c>
      <c r="R898" s="18">
        <f>MIN(120000,O898+P898+Q898)</f>
        <v/>
      </c>
      <c r="S898" s="18">
        <f>IF(F898&lt;=0,IF(E898&lt;=0,0,IF(E898&lt;=12000,E898,IF(E898&lt;=32000,ROUNDUP(E898/2,0)+6000,IF(E898&lt;=56000,ROUNDUP(E898/4,0)+14000,28000)))),IF(E898&lt;=0,IF(F898&lt;=0,0,IF(F898&lt;=15000,F898,IF(F898&lt;=40000,ROUNDUP(F898/2,0)+7500,IF(F898&lt;=70000,ROUNDUP(F898/4,0)+17500,35000)))),MAX(IF(F898&lt;=0,0,IF(F898&lt;=15000,F898,IF(F898&lt;=40000,ROUNDUP(F898/2,0)+7500,IF(F898&lt;=70000,ROUNDUP(F898/4,0)+17500,35000)))),MIN(IF(E898&lt;=0,0,IF(E898&lt;=12000,E898,IF(E898&lt;=32000,ROUNDUP(E898/2,0)+6000,IF(E898&lt;=56000,ROUNDUP(E898/4,0)+14000,28000))))+IF(F898&lt;=0,0,IF(F898&lt;=15000,F898,IF(F898&lt;=40000,ROUNDUP(F898/2,0)+7500,IF(F898&lt;=70000,ROUNDUP(F898/4,0)+17500,35000)))),28000))))</f>
        <v/>
      </c>
      <c r="T898" s="18">
        <f>IF(G898&lt;=0,0,IF(G898&lt;=12000,G898,IF(G898&lt;=32000,ROUNDUP(G898/2,0)+6000,IF(G898&lt;=56000,ROUNDUP(G898/4,0)+14000,28000))))</f>
        <v/>
      </c>
      <c r="U898" s="18">
        <f>IF(I898&lt;=0,IF(H898&lt;=0,0,IF(H898&lt;=12000,H898,IF(H898&lt;=32000,ROUNDUP(H898/2,0)+6000,IF(H898&lt;=56000,ROUNDUP(H898/4,0)+14000,28000)))),IF(H898&lt;=0,IF(I898&lt;=0,0,IF(I898&lt;=15000,I898,IF(I898&lt;=40000,ROUNDUP(I898/2,0)+7500,IF(I898&lt;=70000,ROUNDUP(I898/4,0)+17500,35000)))),MAX(IF(I898&lt;=0,0,IF(I898&lt;=15000,I898,IF(I898&lt;=40000,ROUNDUP(I898/2,0)+7500,IF(I898&lt;=70000,ROUNDUP(I898/4,0)+17500,35000)))),MIN(IF(H898&lt;=0,0,IF(H898&lt;=12000,H898,IF(H898&lt;=32000,ROUNDUP(H898/2,0)+6000,IF(H898&lt;=56000,ROUNDUP(H898/4,0)+14000,28000))))+IF(I898&lt;=0,0,IF(I898&lt;=15000,I898,IF(I898&lt;=40000,ROUNDUP(I898/2,0)+7500,IF(I898&lt;=70000,ROUNDUP(I898/4,0)+17500,35000)))),28000))))</f>
        <v/>
      </c>
      <c r="V898" s="18">
        <f>MIN(70000,S898+T898+U898)</f>
        <v/>
      </c>
      <c r="W898" s="18">
        <f>MAX(0,ROUNDDOWN(M898-J898-N898-K898-0,-3))</f>
        <v/>
      </c>
      <c r="X898" s="18">
        <f>MAX(0,ROUNDDOWN(M898-J898-N898-K898-R898,-3))</f>
        <v/>
      </c>
      <c r="Y898" s="18">
        <f>IF(W898&lt;=0,0,ROUNDDOWN((W898*LOOKUP(W898,{0,1950001,3300001,6950001,9000001,18000001,40000001},{0.05,0.1,0.2,0.23,0.33,0.4,0.45})-LOOKUP(W898,{0,1950001,3300001,6950001,9000001,18000001,40000001},{0,97500,427500,636000,1536000,2796000,4796000}))*1.021,-2))</f>
        <v/>
      </c>
      <c r="Z898" s="18">
        <f>IF(X898&lt;=0,0,ROUNDDOWN((X898*LOOKUP(X898,{0,1950001,3300001,6950001,9000001,18000001,40000001},{0.05,0.1,0.2,0.23,0.33,0.4,0.45})-LOOKUP(X898,{0,1950001,3300001,6950001,9000001,18000001,40000001},{0,97500,427500,636000,1536000,2796000,4796000}))*1.021,-2))</f>
        <v/>
      </c>
      <c r="AA898" s="18">
        <f>MAX(0,ROUNDDOWN(M898-J898-430000-L898-0,-3))</f>
        <v/>
      </c>
      <c r="AB898" s="18">
        <f>MAX(0,ROUNDDOWN(M898-J898-430000-L898-V898,-3))</f>
        <v/>
      </c>
      <c r="AC898" s="18">
        <f>IF(M898&lt;=450000,0,MAX(0,ROUNDDOWN(AA898*0.06-MIN(50000,AA898)*0.03,-2))+MAX(0,ROUNDDOWN(AA898*0.04-MIN(50000,AA898)*0.02,-2)))</f>
        <v/>
      </c>
      <c r="AD898" s="18">
        <f>IF(M898&lt;=450000,0,MAX(0,ROUNDDOWN(AB898*0.06-MIN(50000,AB898)*0.03,-2))+MAX(0,ROUNDDOWN(AB898*0.04-MIN(50000,AB898)*0.02,-2)))</f>
        <v/>
      </c>
      <c r="AE898" s="18">
        <f>Y898-Z898</f>
        <v/>
      </c>
      <c r="AF898" s="18">
        <f>AC898-AD898</f>
        <v/>
      </c>
      <c r="AG898" s="18">
        <f>AE898+AF898</f>
        <v/>
      </c>
      <c r="AH898" s="20">
        <f>IF(W898&lt;=0,0,LOOKUP(W898,{0,1950001,3300001,6950001,9000001,18000001,40000001},{0.05,0.1,0.2,0.23,0.33,0.4,0.45}))</f>
        <v/>
      </c>
    </row>
    <row r="899">
      <c r="A899" t="inlineStr">
        <is>
          <t>1万円刻み 特例あり一般12万円</t>
        </is>
      </c>
      <c r="B899" s="18">
        <f>'4_1万円刻み'!$A$273</f>
        <v/>
      </c>
      <c r="C899" s="19" t="n">
        <v>2026</v>
      </c>
      <c r="D899" t="inlineStr">
        <is>
          <t>はい</t>
        </is>
      </c>
      <c r="E899" s="18" t="n">
        <v>120000</v>
      </c>
      <c r="F899" s="18" t="n">
        <v>0</v>
      </c>
      <c r="G899" s="18" t="n">
        <v>0</v>
      </c>
      <c r="H899" s="18" t="n">
        <v>0</v>
      </c>
      <c r="I899" s="18" t="n">
        <v>0</v>
      </c>
      <c r="J899" s="18">
        <f>ROUND(MIN(B899/12,650000)*12*0.0915+MIN(B899/12,1390000)*12*(0.0504+0)+B899*0.005,0)</f>
        <v/>
      </c>
      <c r="K899" s="18" t="n">
        <v>0</v>
      </c>
      <c r="L899" s="18" t="n">
        <v>0</v>
      </c>
      <c r="M899" s="18">
        <f>ROUND(IF(C899&gt;=2026,IF(B899&lt;741000,0,IF(B899&lt;2191000,B899-740000,IF(B899&lt;2193000,1451000,IF(B899&lt;2196000,1453000,IF(B899&lt;2200000,1456000,IF(B899&lt;3600000,ROUNDDOWN(B899/4,-3)*2.8-80000,IF(B899&lt;6600000,ROUNDDOWN(B899/4,-3)*3.2-440000,IF(B899&lt;8500000,ROUNDDOWN(B899*0.9,0)-1100000,B899-1950000)))))))),IF(B899&lt;651000,0,IF(B899&lt;1900000,B899-650000,IF(B899&lt;3600000,ROUNDDOWN(B899/4,-3)*2.8-80000,IF(B899&lt;6600000,ROUNDDOWN(B899/4,-3)*3.2-440000,IF(B899&lt;8500000,ROUNDDOWN(B899*0.9,0)-1100000,B899-1950000)))))),0)</f>
        <v/>
      </c>
      <c r="N899" s="18">
        <f>IF(M899&gt;23500000,NA(),IF(C899&gt;=2026,IF(M899&lt;=4890000,1040000,IF(M899&lt;=6550000,670000,620000)),IF(M899&lt;=1320000,950000,IF(M899&lt;=3360000,880000,IF(M899&lt;=4890000,680000,IF(M899&lt;=6550000,630000,580000))))))</f>
        <v/>
      </c>
      <c r="O899" s="18">
        <f>IF(F899&lt;=0,IF(AND(D899="はい",C899&gt;=2026,C899&lt;=2027),IF(E899&lt;=0,0,IF(E899&lt;=30000,E899,IF(E899&lt;=60000,ROUNDUP(E899/2,0)+15000,IF(E899&lt;=120000,ROUNDUP(E899/4,0)+30000,60000)))),IF(E899&lt;=0,0,IF(E899&lt;=20000,E899,IF(E899&lt;=40000,ROUNDUP(E899/2,0)+10000,IF(E899&lt;=80000,ROUNDUP(E899/4,0)+20000,40000))))),IF(E899&lt;=0,IF(F899&lt;=0,0,IF(F899&lt;=25000,F899,IF(F899&lt;=50000,ROUNDUP(F899/2,0)+12500,IF(F899&lt;=100000,ROUNDUP(F899/4,0)+25000,50000)))),MAX(IF(F899&lt;=0,0,IF(F899&lt;=25000,F899,IF(F899&lt;=50000,ROUNDUP(F899/2,0)+12500,IF(F899&lt;=100000,ROUNDUP(F899/4,0)+25000,50000)))),MIN(IF(AND(D899="はい",C899&gt;=2026,C899&lt;=2027),IF(E899&lt;=0,0,IF(E899&lt;=30000,E899,IF(E899&lt;=60000,ROUNDUP(E899/2,0)+15000,IF(E899&lt;=120000,ROUNDUP(E899/4,0)+30000,60000)))),IF(E899&lt;=0,0,IF(E899&lt;=20000,E899,IF(E899&lt;=40000,ROUNDUP(E899/2,0)+10000,IF(E899&lt;=80000,ROUNDUP(E899/4,0)+20000,40000)))))+IF(F899&lt;=0,0,IF(F899&lt;=25000,F899,IF(F899&lt;=50000,ROUNDUP(F899/2,0)+12500,IF(F899&lt;=100000,ROUNDUP(F899/4,0)+25000,50000)))),IF(AND(D899="はい",C899&gt;=2026,C899&lt;=2027),60000,40000)))))</f>
        <v/>
      </c>
      <c r="P899" s="18">
        <f>IF(G899&lt;=0,0,IF(G899&lt;=20000,G899,IF(G899&lt;=40000,ROUNDUP(G899/2,0)+10000,IF(G899&lt;=80000,ROUNDUP(G899/4,0)+20000,40000))))</f>
        <v/>
      </c>
      <c r="Q899" s="18">
        <f>IF(I899&lt;=0,IF(H899&lt;=0,0,IF(H899&lt;=20000,H899,IF(H899&lt;=40000,ROUNDUP(H899/2,0)+10000,IF(H899&lt;=80000,ROUNDUP(H899/4,0)+20000,40000)))),IF(H899&lt;=0,IF(I899&lt;=0,0,IF(I899&lt;=25000,I899,IF(I899&lt;=50000,ROUNDUP(I899/2,0)+12500,IF(I899&lt;=100000,ROUNDUP(I899/4,0)+25000,50000)))),MAX(IF(I899&lt;=0,0,IF(I899&lt;=25000,I899,IF(I899&lt;=50000,ROUNDUP(I899/2,0)+12500,IF(I899&lt;=100000,ROUNDUP(I899/4,0)+25000,50000)))),MIN(IF(H899&lt;=0,0,IF(H899&lt;=20000,H899,IF(H899&lt;=40000,ROUNDUP(H899/2,0)+10000,IF(H899&lt;=80000,ROUNDUP(H899/4,0)+20000,40000))))+IF(I899&lt;=0,0,IF(I899&lt;=25000,I899,IF(I899&lt;=50000,ROUNDUP(I899/2,0)+12500,IF(I899&lt;=100000,ROUNDUP(I899/4,0)+25000,50000)))),40000))))</f>
        <v/>
      </c>
      <c r="R899" s="18">
        <f>MIN(120000,O899+P899+Q899)</f>
        <v/>
      </c>
      <c r="S899" s="18">
        <f>IF(F899&lt;=0,IF(E899&lt;=0,0,IF(E899&lt;=12000,E899,IF(E899&lt;=32000,ROUNDUP(E899/2,0)+6000,IF(E899&lt;=56000,ROUNDUP(E899/4,0)+14000,28000)))),IF(E899&lt;=0,IF(F899&lt;=0,0,IF(F899&lt;=15000,F899,IF(F899&lt;=40000,ROUNDUP(F899/2,0)+7500,IF(F899&lt;=70000,ROUNDUP(F899/4,0)+17500,35000)))),MAX(IF(F899&lt;=0,0,IF(F899&lt;=15000,F899,IF(F899&lt;=40000,ROUNDUP(F899/2,0)+7500,IF(F899&lt;=70000,ROUNDUP(F899/4,0)+17500,35000)))),MIN(IF(E899&lt;=0,0,IF(E899&lt;=12000,E899,IF(E899&lt;=32000,ROUNDUP(E899/2,0)+6000,IF(E899&lt;=56000,ROUNDUP(E899/4,0)+14000,28000))))+IF(F899&lt;=0,0,IF(F899&lt;=15000,F899,IF(F899&lt;=40000,ROUNDUP(F899/2,0)+7500,IF(F899&lt;=70000,ROUNDUP(F899/4,0)+17500,35000)))),28000))))</f>
        <v/>
      </c>
      <c r="T899" s="18">
        <f>IF(G899&lt;=0,0,IF(G899&lt;=12000,G899,IF(G899&lt;=32000,ROUNDUP(G899/2,0)+6000,IF(G899&lt;=56000,ROUNDUP(G899/4,0)+14000,28000))))</f>
        <v/>
      </c>
      <c r="U899" s="18">
        <f>IF(I899&lt;=0,IF(H899&lt;=0,0,IF(H899&lt;=12000,H899,IF(H899&lt;=32000,ROUNDUP(H899/2,0)+6000,IF(H899&lt;=56000,ROUNDUP(H899/4,0)+14000,28000)))),IF(H899&lt;=0,IF(I899&lt;=0,0,IF(I899&lt;=15000,I899,IF(I899&lt;=40000,ROUNDUP(I899/2,0)+7500,IF(I899&lt;=70000,ROUNDUP(I899/4,0)+17500,35000)))),MAX(IF(I899&lt;=0,0,IF(I899&lt;=15000,I899,IF(I899&lt;=40000,ROUNDUP(I899/2,0)+7500,IF(I899&lt;=70000,ROUNDUP(I899/4,0)+17500,35000)))),MIN(IF(H899&lt;=0,0,IF(H899&lt;=12000,H899,IF(H899&lt;=32000,ROUNDUP(H899/2,0)+6000,IF(H899&lt;=56000,ROUNDUP(H899/4,0)+14000,28000))))+IF(I899&lt;=0,0,IF(I899&lt;=15000,I899,IF(I899&lt;=40000,ROUNDUP(I899/2,0)+7500,IF(I899&lt;=70000,ROUNDUP(I899/4,0)+17500,35000)))),28000))))</f>
        <v/>
      </c>
      <c r="V899" s="18">
        <f>MIN(70000,S899+T899+U899)</f>
        <v/>
      </c>
      <c r="W899" s="18">
        <f>MAX(0,ROUNDDOWN(M899-J899-N899-K899-0,-3))</f>
        <v/>
      </c>
      <c r="X899" s="18">
        <f>MAX(0,ROUNDDOWN(M899-J899-N899-K899-R899,-3))</f>
        <v/>
      </c>
      <c r="Y899" s="18">
        <f>IF(W899&lt;=0,0,ROUNDDOWN((W899*LOOKUP(W899,{0,1950001,3300001,6950001,9000001,18000001,40000001},{0.05,0.1,0.2,0.23,0.33,0.4,0.45})-LOOKUP(W899,{0,1950001,3300001,6950001,9000001,18000001,40000001},{0,97500,427500,636000,1536000,2796000,4796000}))*1.021,-2))</f>
        <v/>
      </c>
      <c r="Z899" s="18">
        <f>IF(X899&lt;=0,0,ROUNDDOWN((X899*LOOKUP(X899,{0,1950001,3300001,6950001,9000001,18000001,40000001},{0.05,0.1,0.2,0.23,0.33,0.4,0.45})-LOOKUP(X899,{0,1950001,3300001,6950001,9000001,18000001,40000001},{0,97500,427500,636000,1536000,2796000,4796000}))*1.021,-2))</f>
        <v/>
      </c>
      <c r="AA899" s="18">
        <f>MAX(0,ROUNDDOWN(M899-J899-430000-L899-0,-3))</f>
        <v/>
      </c>
      <c r="AB899" s="18">
        <f>MAX(0,ROUNDDOWN(M899-J899-430000-L899-V899,-3))</f>
        <v/>
      </c>
      <c r="AC899" s="18">
        <f>IF(M899&lt;=450000,0,MAX(0,ROUNDDOWN(AA899*0.06-MIN(50000,AA899)*0.03,-2))+MAX(0,ROUNDDOWN(AA899*0.04-MIN(50000,AA899)*0.02,-2)))</f>
        <v/>
      </c>
      <c r="AD899" s="18">
        <f>IF(M899&lt;=450000,0,MAX(0,ROUNDDOWN(AB899*0.06-MIN(50000,AB899)*0.03,-2))+MAX(0,ROUNDDOWN(AB899*0.04-MIN(50000,AB899)*0.02,-2)))</f>
        <v/>
      </c>
      <c r="AE899" s="18">
        <f>Y899-Z899</f>
        <v/>
      </c>
      <c r="AF899" s="18">
        <f>AC899-AD899</f>
        <v/>
      </c>
      <c r="AG899" s="18">
        <f>AE899+AF899</f>
        <v/>
      </c>
      <c r="AH899" s="20">
        <f>IF(W899&lt;=0,0,LOOKUP(W899,{0,1950001,3300001,6950001,9000001,18000001,40000001},{0.05,0.1,0.2,0.23,0.33,0.4,0.45}))</f>
        <v/>
      </c>
    </row>
    <row r="900">
      <c r="A900" t="inlineStr">
        <is>
          <t>1万円刻み 3区分8万円ずつ</t>
        </is>
      </c>
      <c r="B900" s="18">
        <f>'4_1万円刻み'!$A$274</f>
        <v/>
      </c>
      <c r="C900" s="19" t="n">
        <v>2026</v>
      </c>
      <c r="D900" t="inlineStr">
        <is>
          <t>いいえ</t>
        </is>
      </c>
      <c r="E900" s="18" t="n">
        <v>80000</v>
      </c>
      <c r="F900" s="18" t="n">
        <v>0</v>
      </c>
      <c r="G900" s="18" t="n">
        <v>80000</v>
      </c>
      <c r="H900" s="18" t="n">
        <v>80000</v>
      </c>
      <c r="I900" s="18" t="n">
        <v>0</v>
      </c>
      <c r="J900" s="18">
        <f>ROUND(MIN(B900/12,650000)*12*0.0915+MIN(B900/12,1390000)*12*(0.0504+0)+B900*0.005,0)</f>
        <v/>
      </c>
      <c r="K900" s="18" t="n">
        <v>0</v>
      </c>
      <c r="L900" s="18" t="n">
        <v>0</v>
      </c>
      <c r="M900" s="18">
        <f>ROUND(IF(C900&gt;=2026,IF(B900&lt;741000,0,IF(B900&lt;2191000,B900-740000,IF(B900&lt;2193000,1451000,IF(B900&lt;2196000,1453000,IF(B900&lt;2200000,1456000,IF(B900&lt;3600000,ROUNDDOWN(B900/4,-3)*2.8-80000,IF(B900&lt;6600000,ROUNDDOWN(B900/4,-3)*3.2-440000,IF(B900&lt;8500000,ROUNDDOWN(B900*0.9,0)-1100000,B900-1950000)))))))),IF(B900&lt;651000,0,IF(B900&lt;1900000,B900-650000,IF(B900&lt;3600000,ROUNDDOWN(B900/4,-3)*2.8-80000,IF(B900&lt;6600000,ROUNDDOWN(B900/4,-3)*3.2-440000,IF(B900&lt;8500000,ROUNDDOWN(B900*0.9,0)-1100000,B900-1950000)))))),0)</f>
        <v/>
      </c>
      <c r="N900" s="18">
        <f>IF(M900&gt;23500000,NA(),IF(C900&gt;=2026,IF(M900&lt;=4890000,1040000,IF(M900&lt;=6550000,670000,620000)),IF(M900&lt;=1320000,950000,IF(M900&lt;=3360000,880000,IF(M900&lt;=4890000,680000,IF(M900&lt;=6550000,630000,580000))))))</f>
        <v/>
      </c>
      <c r="O900" s="18">
        <f>IF(F900&lt;=0,IF(AND(D900="はい",C900&gt;=2026,C900&lt;=2027),IF(E900&lt;=0,0,IF(E900&lt;=30000,E900,IF(E900&lt;=60000,ROUNDUP(E900/2,0)+15000,IF(E900&lt;=120000,ROUNDUP(E900/4,0)+30000,60000)))),IF(E900&lt;=0,0,IF(E900&lt;=20000,E900,IF(E900&lt;=40000,ROUNDUP(E900/2,0)+10000,IF(E900&lt;=80000,ROUNDUP(E900/4,0)+20000,40000))))),IF(E900&lt;=0,IF(F900&lt;=0,0,IF(F900&lt;=25000,F900,IF(F900&lt;=50000,ROUNDUP(F900/2,0)+12500,IF(F900&lt;=100000,ROUNDUP(F900/4,0)+25000,50000)))),MAX(IF(F900&lt;=0,0,IF(F900&lt;=25000,F900,IF(F900&lt;=50000,ROUNDUP(F900/2,0)+12500,IF(F900&lt;=100000,ROUNDUP(F900/4,0)+25000,50000)))),MIN(IF(AND(D900="はい",C900&gt;=2026,C900&lt;=2027),IF(E900&lt;=0,0,IF(E900&lt;=30000,E900,IF(E900&lt;=60000,ROUNDUP(E900/2,0)+15000,IF(E900&lt;=120000,ROUNDUP(E900/4,0)+30000,60000)))),IF(E900&lt;=0,0,IF(E900&lt;=20000,E900,IF(E900&lt;=40000,ROUNDUP(E900/2,0)+10000,IF(E900&lt;=80000,ROUNDUP(E900/4,0)+20000,40000)))))+IF(F900&lt;=0,0,IF(F900&lt;=25000,F900,IF(F900&lt;=50000,ROUNDUP(F900/2,0)+12500,IF(F900&lt;=100000,ROUNDUP(F900/4,0)+25000,50000)))),IF(AND(D900="はい",C900&gt;=2026,C900&lt;=2027),60000,40000)))))</f>
        <v/>
      </c>
      <c r="P900" s="18">
        <f>IF(G900&lt;=0,0,IF(G900&lt;=20000,G900,IF(G900&lt;=40000,ROUNDUP(G900/2,0)+10000,IF(G900&lt;=80000,ROUNDUP(G900/4,0)+20000,40000))))</f>
        <v/>
      </c>
      <c r="Q900" s="18">
        <f>IF(I900&lt;=0,IF(H900&lt;=0,0,IF(H900&lt;=20000,H900,IF(H900&lt;=40000,ROUNDUP(H900/2,0)+10000,IF(H900&lt;=80000,ROUNDUP(H900/4,0)+20000,40000)))),IF(H900&lt;=0,IF(I900&lt;=0,0,IF(I900&lt;=25000,I900,IF(I900&lt;=50000,ROUNDUP(I900/2,0)+12500,IF(I900&lt;=100000,ROUNDUP(I900/4,0)+25000,50000)))),MAX(IF(I900&lt;=0,0,IF(I900&lt;=25000,I900,IF(I900&lt;=50000,ROUNDUP(I900/2,0)+12500,IF(I900&lt;=100000,ROUNDUP(I900/4,0)+25000,50000)))),MIN(IF(H900&lt;=0,0,IF(H900&lt;=20000,H900,IF(H900&lt;=40000,ROUNDUP(H900/2,0)+10000,IF(H900&lt;=80000,ROUNDUP(H900/4,0)+20000,40000))))+IF(I900&lt;=0,0,IF(I900&lt;=25000,I900,IF(I900&lt;=50000,ROUNDUP(I900/2,0)+12500,IF(I900&lt;=100000,ROUNDUP(I900/4,0)+25000,50000)))),40000))))</f>
        <v/>
      </c>
      <c r="R900" s="18">
        <f>MIN(120000,O900+P900+Q900)</f>
        <v/>
      </c>
      <c r="S900" s="18">
        <f>IF(F900&lt;=0,IF(E900&lt;=0,0,IF(E900&lt;=12000,E900,IF(E900&lt;=32000,ROUNDUP(E900/2,0)+6000,IF(E900&lt;=56000,ROUNDUP(E900/4,0)+14000,28000)))),IF(E900&lt;=0,IF(F900&lt;=0,0,IF(F900&lt;=15000,F900,IF(F900&lt;=40000,ROUNDUP(F900/2,0)+7500,IF(F900&lt;=70000,ROUNDUP(F900/4,0)+17500,35000)))),MAX(IF(F900&lt;=0,0,IF(F900&lt;=15000,F900,IF(F900&lt;=40000,ROUNDUP(F900/2,0)+7500,IF(F900&lt;=70000,ROUNDUP(F900/4,0)+17500,35000)))),MIN(IF(E900&lt;=0,0,IF(E900&lt;=12000,E900,IF(E900&lt;=32000,ROUNDUP(E900/2,0)+6000,IF(E900&lt;=56000,ROUNDUP(E900/4,0)+14000,28000))))+IF(F900&lt;=0,0,IF(F900&lt;=15000,F900,IF(F900&lt;=40000,ROUNDUP(F900/2,0)+7500,IF(F900&lt;=70000,ROUNDUP(F900/4,0)+17500,35000)))),28000))))</f>
        <v/>
      </c>
      <c r="T900" s="18">
        <f>IF(G900&lt;=0,0,IF(G900&lt;=12000,G900,IF(G900&lt;=32000,ROUNDUP(G900/2,0)+6000,IF(G900&lt;=56000,ROUNDUP(G900/4,0)+14000,28000))))</f>
        <v/>
      </c>
      <c r="U900" s="18">
        <f>IF(I900&lt;=0,IF(H900&lt;=0,0,IF(H900&lt;=12000,H900,IF(H900&lt;=32000,ROUNDUP(H900/2,0)+6000,IF(H900&lt;=56000,ROUNDUP(H900/4,0)+14000,28000)))),IF(H900&lt;=0,IF(I900&lt;=0,0,IF(I900&lt;=15000,I900,IF(I900&lt;=40000,ROUNDUP(I900/2,0)+7500,IF(I900&lt;=70000,ROUNDUP(I900/4,0)+17500,35000)))),MAX(IF(I900&lt;=0,0,IF(I900&lt;=15000,I900,IF(I900&lt;=40000,ROUNDUP(I900/2,0)+7500,IF(I900&lt;=70000,ROUNDUP(I900/4,0)+17500,35000)))),MIN(IF(H900&lt;=0,0,IF(H900&lt;=12000,H900,IF(H900&lt;=32000,ROUNDUP(H900/2,0)+6000,IF(H900&lt;=56000,ROUNDUP(H900/4,0)+14000,28000))))+IF(I900&lt;=0,0,IF(I900&lt;=15000,I900,IF(I900&lt;=40000,ROUNDUP(I900/2,0)+7500,IF(I900&lt;=70000,ROUNDUP(I900/4,0)+17500,35000)))),28000))))</f>
        <v/>
      </c>
      <c r="V900" s="18">
        <f>MIN(70000,S900+T900+U900)</f>
        <v/>
      </c>
      <c r="W900" s="18">
        <f>MAX(0,ROUNDDOWN(M900-J900-N900-K900-0,-3))</f>
        <v/>
      </c>
      <c r="X900" s="18">
        <f>MAX(0,ROUNDDOWN(M900-J900-N900-K900-R900,-3))</f>
        <v/>
      </c>
      <c r="Y900" s="18">
        <f>IF(W900&lt;=0,0,ROUNDDOWN((W900*LOOKUP(W900,{0,1950001,3300001,6950001,9000001,18000001,40000001},{0.05,0.1,0.2,0.23,0.33,0.4,0.45})-LOOKUP(W900,{0,1950001,3300001,6950001,9000001,18000001,40000001},{0,97500,427500,636000,1536000,2796000,4796000}))*1.021,-2))</f>
        <v/>
      </c>
      <c r="Z900" s="18">
        <f>IF(X900&lt;=0,0,ROUNDDOWN((X900*LOOKUP(X900,{0,1950001,3300001,6950001,9000001,18000001,40000001},{0.05,0.1,0.2,0.23,0.33,0.4,0.45})-LOOKUP(X900,{0,1950001,3300001,6950001,9000001,18000001,40000001},{0,97500,427500,636000,1536000,2796000,4796000}))*1.021,-2))</f>
        <v/>
      </c>
      <c r="AA900" s="18">
        <f>MAX(0,ROUNDDOWN(M900-J900-430000-L900-0,-3))</f>
        <v/>
      </c>
      <c r="AB900" s="18">
        <f>MAX(0,ROUNDDOWN(M900-J900-430000-L900-V900,-3))</f>
        <v/>
      </c>
      <c r="AC900" s="18">
        <f>IF(M900&lt;=450000,0,MAX(0,ROUNDDOWN(AA900*0.06-MIN(50000,AA900)*0.03,-2))+MAX(0,ROUNDDOWN(AA900*0.04-MIN(50000,AA900)*0.02,-2)))</f>
        <v/>
      </c>
      <c r="AD900" s="18">
        <f>IF(M900&lt;=450000,0,MAX(0,ROUNDDOWN(AB900*0.06-MIN(50000,AB900)*0.03,-2))+MAX(0,ROUNDDOWN(AB900*0.04-MIN(50000,AB900)*0.02,-2)))</f>
        <v/>
      </c>
      <c r="AE900" s="18">
        <f>Y900-Z900</f>
        <v/>
      </c>
      <c r="AF900" s="18">
        <f>AC900-AD900</f>
        <v/>
      </c>
      <c r="AG900" s="18">
        <f>AE900+AF900</f>
        <v/>
      </c>
      <c r="AH900" s="20">
        <f>IF(W900&lt;=0,0,LOOKUP(W900,{0,1950001,3300001,6950001,9000001,18000001,40000001},{0.05,0.1,0.2,0.23,0.33,0.4,0.45}))</f>
        <v/>
      </c>
    </row>
    <row r="901">
      <c r="A901" t="inlineStr">
        <is>
          <t>1万円刻み 一般8万円</t>
        </is>
      </c>
      <c r="B901" s="18">
        <f>'4_1万円刻み'!$A$274</f>
        <v/>
      </c>
      <c r="C901" s="19" t="n">
        <v>2026</v>
      </c>
      <c r="D901" t="inlineStr">
        <is>
          <t>いいえ</t>
        </is>
      </c>
      <c r="E901" s="18" t="n">
        <v>80000</v>
      </c>
      <c r="F901" s="18" t="n">
        <v>0</v>
      </c>
      <c r="G901" s="18" t="n">
        <v>0</v>
      </c>
      <c r="H901" s="18" t="n">
        <v>0</v>
      </c>
      <c r="I901" s="18" t="n">
        <v>0</v>
      </c>
      <c r="J901" s="18">
        <f>ROUND(MIN(B901/12,650000)*12*0.0915+MIN(B901/12,1390000)*12*(0.0504+0)+B901*0.005,0)</f>
        <v/>
      </c>
      <c r="K901" s="18" t="n">
        <v>0</v>
      </c>
      <c r="L901" s="18" t="n">
        <v>0</v>
      </c>
      <c r="M901" s="18">
        <f>ROUND(IF(C901&gt;=2026,IF(B901&lt;741000,0,IF(B901&lt;2191000,B901-740000,IF(B901&lt;2193000,1451000,IF(B901&lt;2196000,1453000,IF(B901&lt;2200000,1456000,IF(B901&lt;3600000,ROUNDDOWN(B901/4,-3)*2.8-80000,IF(B901&lt;6600000,ROUNDDOWN(B901/4,-3)*3.2-440000,IF(B901&lt;8500000,ROUNDDOWN(B901*0.9,0)-1100000,B901-1950000)))))))),IF(B901&lt;651000,0,IF(B901&lt;1900000,B901-650000,IF(B901&lt;3600000,ROUNDDOWN(B901/4,-3)*2.8-80000,IF(B901&lt;6600000,ROUNDDOWN(B901/4,-3)*3.2-440000,IF(B901&lt;8500000,ROUNDDOWN(B901*0.9,0)-1100000,B901-1950000)))))),0)</f>
        <v/>
      </c>
      <c r="N901" s="18">
        <f>IF(M901&gt;23500000,NA(),IF(C901&gt;=2026,IF(M901&lt;=4890000,1040000,IF(M901&lt;=6550000,670000,620000)),IF(M901&lt;=1320000,950000,IF(M901&lt;=3360000,880000,IF(M901&lt;=4890000,680000,IF(M901&lt;=6550000,630000,580000))))))</f>
        <v/>
      </c>
      <c r="O901" s="18">
        <f>IF(F901&lt;=0,IF(AND(D901="はい",C901&gt;=2026,C901&lt;=2027),IF(E901&lt;=0,0,IF(E901&lt;=30000,E901,IF(E901&lt;=60000,ROUNDUP(E901/2,0)+15000,IF(E901&lt;=120000,ROUNDUP(E901/4,0)+30000,60000)))),IF(E901&lt;=0,0,IF(E901&lt;=20000,E901,IF(E901&lt;=40000,ROUNDUP(E901/2,0)+10000,IF(E901&lt;=80000,ROUNDUP(E901/4,0)+20000,40000))))),IF(E901&lt;=0,IF(F901&lt;=0,0,IF(F901&lt;=25000,F901,IF(F901&lt;=50000,ROUNDUP(F901/2,0)+12500,IF(F901&lt;=100000,ROUNDUP(F901/4,0)+25000,50000)))),MAX(IF(F901&lt;=0,0,IF(F901&lt;=25000,F901,IF(F901&lt;=50000,ROUNDUP(F901/2,0)+12500,IF(F901&lt;=100000,ROUNDUP(F901/4,0)+25000,50000)))),MIN(IF(AND(D901="はい",C901&gt;=2026,C901&lt;=2027),IF(E901&lt;=0,0,IF(E901&lt;=30000,E901,IF(E901&lt;=60000,ROUNDUP(E901/2,0)+15000,IF(E901&lt;=120000,ROUNDUP(E901/4,0)+30000,60000)))),IF(E901&lt;=0,0,IF(E901&lt;=20000,E901,IF(E901&lt;=40000,ROUNDUP(E901/2,0)+10000,IF(E901&lt;=80000,ROUNDUP(E901/4,0)+20000,40000)))))+IF(F901&lt;=0,0,IF(F901&lt;=25000,F901,IF(F901&lt;=50000,ROUNDUP(F901/2,0)+12500,IF(F901&lt;=100000,ROUNDUP(F901/4,0)+25000,50000)))),IF(AND(D901="はい",C901&gt;=2026,C901&lt;=2027),60000,40000)))))</f>
        <v/>
      </c>
      <c r="P901" s="18">
        <f>IF(G901&lt;=0,0,IF(G901&lt;=20000,G901,IF(G901&lt;=40000,ROUNDUP(G901/2,0)+10000,IF(G901&lt;=80000,ROUNDUP(G901/4,0)+20000,40000))))</f>
        <v/>
      </c>
      <c r="Q901" s="18">
        <f>IF(I901&lt;=0,IF(H901&lt;=0,0,IF(H901&lt;=20000,H901,IF(H901&lt;=40000,ROUNDUP(H901/2,0)+10000,IF(H901&lt;=80000,ROUNDUP(H901/4,0)+20000,40000)))),IF(H901&lt;=0,IF(I901&lt;=0,0,IF(I901&lt;=25000,I901,IF(I901&lt;=50000,ROUNDUP(I901/2,0)+12500,IF(I901&lt;=100000,ROUNDUP(I901/4,0)+25000,50000)))),MAX(IF(I901&lt;=0,0,IF(I901&lt;=25000,I901,IF(I901&lt;=50000,ROUNDUP(I901/2,0)+12500,IF(I901&lt;=100000,ROUNDUP(I901/4,0)+25000,50000)))),MIN(IF(H901&lt;=0,0,IF(H901&lt;=20000,H901,IF(H901&lt;=40000,ROUNDUP(H901/2,0)+10000,IF(H901&lt;=80000,ROUNDUP(H901/4,0)+20000,40000))))+IF(I901&lt;=0,0,IF(I901&lt;=25000,I901,IF(I901&lt;=50000,ROUNDUP(I901/2,0)+12500,IF(I901&lt;=100000,ROUNDUP(I901/4,0)+25000,50000)))),40000))))</f>
        <v/>
      </c>
      <c r="R901" s="18">
        <f>MIN(120000,O901+P901+Q901)</f>
        <v/>
      </c>
      <c r="S901" s="18">
        <f>IF(F901&lt;=0,IF(E901&lt;=0,0,IF(E901&lt;=12000,E901,IF(E901&lt;=32000,ROUNDUP(E901/2,0)+6000,IF(E901&lt;=56000,ROUNDUP(E901/4,0)+14000,28000)))),IF(E901&lt;=0,IF(F901&lt;=0,0,IF(F901&lt;=15000,F901,IF(F901&lt;=40000,ROUNDUP(F901/2,0)+7500,IF(F901&lt;=70000,ROUNDUP(F901/4,0)+17500,35000)))),MAX(IF(F901&lt;=0,0,IF(F901&lt;=15000,F901,IF(F901&lt;=40000,ROUNDUP(F901/2,0)+7500,IF(F901&lt;=70000,ROUNDUP(F901/4,0)+17500,35000)))),MIN(IF(E901&lt;=0,0,IF(E901&lt;=12000,E901,IF(E901&lt;=32000,ROUNDUP(E901/2,0)+6000,IF(E901&lt;=56000,ROUNDUP(E901/4,0)+14000,28000))))+IF(F901&lt;=0,0,IF(F901&lt;=15000,F901,IF(F901&lt;=40000,ROUNDUP(F901/2,0)+7500,IF(F901&lt;=70000,ROUNDUP(F901/4,0)+17500,35000)))),28000))))</f>
        <v/>
      </c>
      <c r="T901" s="18">
        <f>IF(G901&lt;=0,0,IF(G901&lt;=12000,G901,IF(G901&lt;=32000,ROUNDUP(G901/2,0)+6000,IF(G901&lt;=56000,ROUNDUP(G901/4,0)+14000,28000))))</f>
        <v/>
      </c>
      <c r="U901" s="18">
        <f>IF(I901&lt;=0,IF(H901&lt;=0,0,IF(H901&lt;=12000,H901,IF(H901&lt;=32000,ROUNDUP(H901/2,0)+6000,IF(H901&lt;=56000,ROUNDUP(H901/4,0)+14000,28000)))),IF(H901&lt;=0,IF(I901&lt;=0,0,IF(I901&lt;=15000,I901,IF(I901&lt;=40000,ROUNDUP(I901/2,0)+7500,IF(I901&lt;=70000,ROUNDUP(I901/4,0)+17500,35000)))),MAX(IF(I901&lt;=0,0,IF(I901&lt;=15000,I901,IF(I901&lt;=40000,ROUNDUP(I901/2,0)+7500,IF(I901&lt;=70000,ROUNDUP(I901/4,0)+17500,35000)))),MIN(IF(H901&lt;=0,0,IF(H901&lt;=12000,H901,IF(H901&lt;=32000,ROUNDUP(H901/2,0)+6000,IF(H901&lt;=56000,ROUNDUP(H901/4,0)+14000,28000))))+IF(I901&lt;=0,0,IF(I901&lt;=15000,I901,IF(I901&lt;=40000,ROUNDUP(I901/2,0)+7500,IF(I901&lt;=70000,ROUNDUP(I901/4,0)+17500,35000)))),28000))))</f>
        <v/>
      </c>
      <c r="V901" s="18">
        <f>MIN(70000,S901+T901+U901)</f>
        <v/>
      </c>
      <c r="W901" s="18">
        <f>MAX(0,ROUNDDOWN(M901-J901-N901-K901-0,-3))</f>
        <v/>
      </c>
      <c r="X901" s="18">
        <f>MAX(0,ROUNDDOWN(M901-J901-N901-K901-R901,-3))</f>
        <v/>
      </c>
      <c r="Y901" s="18">
        <f>IF(W901&lt;=0,0,ROUNDDOWN((W901*LOOKUP(W901,{0,1950001,3300001,6950001,9000001,18000001,40000001},{0.05,0.1,0.2,0.23,0.33,0.4,0.45})-LOOKUP(W901,{0,1950001,3300001,6950001,9000001,18000001,40000001},{0,97500,427500,636000,1536000,2796000,4796000}))*1.021,-2))</f>
        <v/>
      </c>
      <c r="Z901" s="18">
        <f>IF(X901&lt;=0,0,ROUNDDOWN((X901*LOOKUP(X901,{0,1950001,3300001,6950001,9000001,18000001,40000001},{0.05,0.1,0.2,0.23,0.33,0.4,0.45})-LOOKUP(X901,{0,1950001,3300001,6950001,9000001,18000001,40000001},{0,97500,427500,636000,1536000,2796000,4796000}))*1.021,-2))</f>
        <v/>
      </c>
      <c r="AA901" s="18">
        <f>MAX(0,ROUNDDOWN(M901-J901-430000-L901-0,-3))</f>
        <v/>
      </c>
      <c r="AB901" s="18">
        <f>MAX(0,ROUNDDOWN(M901-J901-430000-L901-V901,-3))</f>
        <v/>
      </c>
      <c r="AC901" s="18">
        <f>IF(M901&lt;=450000,0,MAX(0,ROUNDDOWN(AA901*0.06-MIN(50000,AA901)*0.03,-2))+MAX(0,ROUNDDOWN(AA901*0.04-MIN(50000,AA901)*0.02,-2)))</f>
        <v/>
      </c>
      <c r="AD901" s="18">
        <f>IF(M901&lt;=450000,0,MAX(0,ROUNDDOWN(AB901*0.06-MIN(50000,AB901)*0.03,-2))+MAX(0,ROUNDDOWN(AB901*0.04-MIN(50000,AB901)*0.02,-2)))</f>
        <v/>
      </c>
      <c r="AE901" s="18">
        <f>Y901-Z901</f>
        <v/>
      </c>
      <c r="AF901" s="18">
        <f>AC901-AD901</f>
        <v/>
      </c>
      <c r="AG901" s="18">
        <f>AE901+AF901</f>
        <v/>
      </c>
      <c r="AH901" s="20">
        <f>IF(W901&lt;=0,0,LOOKUP(W901,{0,1950001,3300001,6950001,9000001,18000001,40000001},{0.05,0.1,0.2,0.23,0.33,0.4,0.45}))</f>
        <v/>
      </c>
    </row>
    <row r="902">
      <c r="A902" t="inlineStr">
        <is>
          <t>1万円刻み 特例あり一般12万円</t>
        </is>
      </c>
      <c r="B902" s="18">
        <f>'4_1万円刻み'!$A$274</f>
        <v/>
      </c>
      <c r="C902" s="19" t="n">
        <v>2026</v>
      </c>
      <c r="D902" t="inlineStr">
        <is>
          <t>はい</t>
        </is>
      </c>
      <c r="E902" s="18" t="n">
        <v>120000</v>
      </c>
      <c r="F902" s="18" t="n">
        <v>0</v>
      </c>
      <c r="G902" s="18" t="n">
        <v>0</v>
      </c>
      <c r="H902" s="18" t="n">
        <v>0</v>
      </c>
      <c r="I902" s="18" t="n">
        <v>0</v>
      </c>
      <c r="J902" s="18">
        <f>ROUND(MIN(B902/12,650000)*12*0.0915+MIN(B902/12,1390000)*12*(0.0504+0)+B902*0.005,0)</f>
        <v/>
      </c>
      <c r="K902" s="18" t="n">
        <v>0</v>
      </c>
      <c r="L902" s="18" t="n">
        <v>0</v>
      </c>
      <c r="M902" s="18">
        <f>ROUND(IF(C902&gt;=2026,IF(B902&lt;741000,0,IF(B902&lt;2191000,B902-740000,IF(B902&lt;2193000,1451000,IF(B902&lt;2196000,1453000,IF(B902&lt;2200000,1456000,IF(B902&lt;3600000,ROUNDDOWN(B902/4,-3)*2.8-80000,IF(B902&lt;6600000,ROUNDDOWN(B902/4,-3)*3.2-440000,IF(B902&lt;8500000,ROUNDDOWN(B902*0.9,0)-1100000,B902-1950000)))))))),IF(B902&lt;651000,0,IF(B902&lt;1900000,B902-650000,IF(B902&lt;3600000,ROUNDDOWN(B902/4,-3)*2.8-80000,IF(B902&lt;6600000,ROUNDDOWN(B902/4,-3)*3.2-440000,IF(B902&lt;8500000,ROUNDDOWN(B902*0.9,0)-1100000,B902-1950000)))))),0)</f>
        <v/>
      </c>
      <c r="N902" s="18">
        <f>IF(M902&gt;23500000,NA(),IF(C902&gt;=2026,IF(M902&lt;=4890000,1040000,IF(M902&lt;=6550000,670000,620000)),IF(M902&lt;=1320000,950000,IF(M902&lt;=3360000,880000,IF(M902&lt;=4890000,680000,IF(M902&lt;=6550000,630000,580000))))))</f>
        <v/>
      </c>
      <c r="O902" s="18">
        <f>IF(F902&lt;=0,IF(AND(D902="はい",C902&gt;=2026,C902&lt;=2027),IF(E902&lt;=0,0,IF(E902&lt;=30000,E902,IF(E902&lt;=60000,ROUNDUP(E902/2,0)+15000,IF(E902&lt;=120000,ROUNDUP(E902/4,0)+30000,60000)))),IF(E902&lt;=0,0,IF(E902&lt;=20000,E902,IF(E902&lt;=40000,ROUNDUP(E902/2,0)+10000,IF(E902&lt;=80000,ROUNDUP(E902/4,0)+20000,40000))))),IF(E902&lt;=0,IF(F902&lt;=0,0,IF(F902&lt;=25000,F902,IF(F902&lt;=50000,ROUNDUP(F902/2,0)+12500,IF(F902&lt;=100000,ROUNDUP(F902/4,0)+25000,50000)))),MAX(IF(F902&lt;=0,0,IF(F902&lt;=25000,F902,IF(F902&lt;=50000,ROUNDUP(F902/2,0)+12500,IF(F902&lt;=100000,ROUNDUP(F902/4,0)+25000,50000)))),MIN(IF(AND(D902="はい",C902&gt;=2026,C902&lt;=2027),IF(E902&lt;=0,0,IF(E902&lt;=30000,E902,IF(E902&lt;=60000,ROUNDUP(E902/2,0)+15000,IF(E902&lt;=120000,ROUNDUP(E902/4,0)+30000,60000)))),IF(E902&lt;=0,0,IF(E902&lt;=20000,E902,IF(E902&lt;=40000,ROUNDUP(E902/2,0)+10000,IF(E902&lt;=80000,ROUNDUP(E902/4,0)+20000,40000)))))+IF(F902&lt;=0,0,IF(F902&lt;=25000,F902,IF(F902&lt;=50000,ROUNDUP(F902/2,0)+12500,IF(F902&lt;=100000,ROUNDUP(F902/4,0)+25000,50000)))),IF(AND(D902="はい",C902&gt;=2026,C902&lt;=2027),60000,40000)))))</f>
        <v/>
      </c>
      <c r="P902" s="18">
        <f>IF(G902&lt;=0,0,IF(G902&lt;=20000,G902,IF(G902&lt;=40000,ROUNDUP(G902/2,0)+10000,IF(G902&lt;=80000,ROUNDUP(G902/4,0)+20000,40000))))</f>
        <v/>
      </c>
      <c r="Q902" s="18">
        <f>IF(I902&lt;=0,IF(H902&lt;=0,0,IF(H902&lt;=20000,H902,IF(H902&lt;=40000,ROUNDUP(H902/2,0)+10000,IF(H902&lt;=80000,ROUNDUP(H902/4,0)+20000,40000)))),IF(H902&lt;=0,IF(I902&lt;=0,0,IF(I902&lt;=25000,I902,IF(I902&lt;=50000,ROUNDUP(I902/2,0)+12500,IF(I902&lt;=100000,ROUNDUP(I902/4,0)+25000,50000)))),MAX(IF(I902&lt;=0,0,IF(I902&lt;=25000,I902,IF(I902&lt;=50000,ROUNDUP(I902/2,0)+12500,IF(I902&lt;=100000,ROUNDUP(I902/4,0)+25000,50000)))),MIN(IF(H902&lt;=0,0,IF(H902&lt;=20000,H902,IF(H902&lt;=40000,ROUNDUP(H902/2,0)+10000,IF(H902&lt;=80000,ROUNDUP(H902/4,0)+20000,40000))))+IF(I902&lt;=0,0,IF(I902&lt;=25000,I902,IF(I902&lt;=50000,ROUNDUP(I902/2,0)+12500,IF(I902&lt;=100000,ROUNDUP(I902/4,0)+25000,50000)))),40000))))</f>
        <v/>
      </c>
      <c r="R902" s="18">
        <f>MIN(120000,O902+P902+Q902)</f>
        <v/>
      </c>
      <c r="S902" s="18">
        <f>IF(F902&lt;=0,IF(E902&lt;=0,0,IF(E902&lt;=12000,E902,IF(E902&lt;=32000,ROUNDUP(E902/2,0)+6000,IF(E902&lt;=56000,ROUNDUP(E902/4,0)+14000,28000)))),IF(E902&lt;=0,IF(F902&lt;=0,0,IF(F902&lt;=15000,F902,IF(F902&lt;=40000,ROUNDUP(F902/2,0)+7500,IF(F902&lt;=70000,ROUNDUP(F902/4,0)+17500,35000)))),MAX(IF(F902&lt;=0,0,IF(F902&lt;=15000,F902,IF(F902&lt;=40000,ROUNDUP(F902/2,0)+7500,IF(F902&lt;=70000,ROUNDUP(F902/4,0)+17500,35000)))),MIN(IF(E902&lt;=0,0,IF(E902&lt;=12000,E902,IF(E902&lt;=32000,ROUNDUP(E902/2,0)+6000,IF(E902&lt;=56000,ROUNDUP(E902/4,0)+14000,28000))))+IF(F902&lt;=0,0,IF(F902&lt;=15000,F902,IF(F902&lt;=40000,ROUNDUP(F902/2,0)+7500,IF(F902&lt;=70000,ROUNDUP(F902/4,0)+17500,35000)))),28000))))</f>
        <v/>
      </c>
      <c r="T902" s="18">
        <f>IF(G902&lt;=0,0,IF(G902&lt;=12000,G902,IF(G902&lt;=32000,ROUNDUP(G902/2,0)+6000,IF(G902&lt;=56000,ROUNDUP(G902/4,0)+14000,28000))))</f>
        <v/>
      </c>
      <c r="U902" s="18">
        <f>IF(I902&lt;=0,IF(H902&lt;=0,0,IF(H902&lt;=12000,H902,IF(H902&lt;=32000,ROUNDUP(H902/2,0)+6000,IF(H902&lt;=56000,ROUNDUP(H902/4,0)+14000,28000)))),IF(H902&lt;=0,IF(I902&lt;=0,0,IF(I902&lt;=15000,I902,IF(I902&lt;=40000,ROUNDUP(I902/2,0)+7500,IF(I902&lt;=70000,ROUNDUP(I902/4,0)+17500,35000)))),MAX(IF(I902&lt;=0,0,IF(I902&lt;=15000,I902,IF(I902&lt;=40000,ROUNDUP(I902/2,0)+7500,IF(I902&lt;=70000,ROUNDUP(I902/4,0)+17500,35000)))),MIN(IF(H902&lt;=0,0,IF(H902&lt;=12000,H902,IF(H902&lt;=32000,ROUNDUP(H902/2,0)+6000,IF(H902&lt;=56000,ROUNDUP(H902/4,0)+14000,28000))))+IF(I902&lt;=0,0,IF(I902&lt;=15000,I902,IF(I902&lt;=40000,ROUNDUP(I902/2,0)+7500,IF(I902&lt;=70000,ROUNDUP(I902/4,0)+17500,35000)))),28000))))</f>
        <v/>
      </c>
      <c r="V902" s="18">
        <f>MIN(70000,S902+T902+U902)</f>
        <v/>
      </c>
      <c r="W902" s="18">
        <f>MAX(0,ROUNDDOWN(M902-J902-N902-K902-0,-3))</f>
        <v/>
      </c>
      <c r="X902" s="18">
        <f>MAX(0,ROUNDDOWN(M902-J902-N902-K902-R902,-3))</f>
        <v/>
      </c>
      <c r="Y902" s="18">
        <f>IF(W902&lt;=0,0,ROUNDDOWN((W902*LOOKUP(W902,{0,1950001,3300001,6950001,9000001,18000001,40000001},{0.05,0.1,0.2,0.23,0.33,0.4,0.45})-LOOKUP(W902,{0,1950001,3300001,6950001,9000001,18000001,40000001},{0,97500,427500,636000,1536000,2796000,4796000}))*1.021,-2))</f>
        <v/>
      </c>
      <c r="Z902" s="18">
        <f>IF(X902&lt;=0,0,ROUNDDOWN((X902*LOOKUP(X902,{0,1950001,3300001,6950001,9000001,18000001,40000001},{0.05,0.1,0.2,0.23,0.33,0.4,0.45})-LOOKUP(X902,{0,1950001,3300001,6950001,9000001,18000001,40000001},{0,97500,427500,636000,1536000,2796000,4796000}))*1.021,-2))</f>
        <v/>
      </c>
      <c r="AA902" s="18">
        <f>MAX(0,ROUNDDOWN(M902-J902-430000-L902-0,-3))</f>
        <v/>
      </c>
      <c r="AB902" s="18">
        <f>MAX(0,ROUNDDOWN(M902-J902-430000-L902-V902,-3))</f>
        <v/>
      </c>
      <c r="AC902" s="18">
        <f>IF(M902&lt;=450000,0,MAX(0,ROUNDDOWN(AA902*0.06-MIN(50000,AA902)*0.03,-2))+MAX(0,ROUNDDOWN(AA902*0.04-MIN(50000,AA902)*0.02,-2)))</f>
        <v/>
      </c>
      <c r="AD902" s="18">
        <f>IF(M902&lt;=450000,0,MAX(0,ROUNDDOWN(AB902*0.06-MIN(50000,AB902)*0.03,-2))+MAX(0,ROUNDDOWN(AB902*0.04-MIN(50000,AB902)*0.02,-2)))</f>
        <v/>
      </c>
      <c r="AE902" s="18">
        <f>Y902-Z902</f>
        <v/>
      </c>
      <c r="AF902" s="18">
        <f>AC902-AD902</f>
        <v/>
      </c>
      <c r="AG902" s="18">
        <f>AE902+AF902</f>
        <v/>
      </c>
      <c r="AH902" s="20">
        <f>IF(W902&lt;=0,0,LOOKUP(W902,{0,1950001,3300001,6950001,9000001,18000001,40000001},{0.05,0.1,0.2,0.23,0.33,0.4,0.45}))</f>
        <v/>
      </c>
    </row>
    <row r="903">
      <c r="A903" t="inlineStr">
        <is>
          <t>1万円刻み 3区分8万円ずつ</t>
        </is>
      </c>
      <c r="B903" s="18">
        <f>'4_1万円刻み'!$A$275</f>
        <v/>
      </c>
      <c r="C903" s="19" t="n">
        <v>2026</v>
      </c>
      <c r="D903" t="inlineStr">
        <is>
          <t>いいえ</t>
        </is>
      </c>
      <c r="E903" s="18" t="n">
        <v>80000</v>
      </c>
      <c r="F903" s="18" t="n">
        <v>0</v>
      </c>
      <c r="G903" s="18" t="n">
        <v>80000</v>
      </c>
      <c r="H903" s="18" t="n">
        <v>80000</v>
      </c>
      <c r="I903" s="18" t="n">
        <v>0</v>
      </c>
      <c r="J903" s="18">
        <f>ROUND(MIN(B903/12,650000)*12*0.0915+MIN(B903/12,1390000)*12*(0.0504+0)+B903*0.005,0)</f>
        <v/>
      </c>
      <c r="K903" s="18" t="n">
        <v>0</v>
      </c>
      <c r="L903" s="18" t="n">
        <v>0</v>
      </c>
      <c r="M903" s="18">
        <f>ROUND(IF(C903&gt;=2026,IF(B903&lt;741000,0,IF(B903&lt;2191000,B903-740000,IF(B903&lt;2193000,1451000,IF(B903&lt;2196000,1453000,IF(B903&lt;2200000,1456000,IF(B903&lt;3600000,ROUNDDOWN(B903/4,-3)*2.8-80000,IF(B903&lt;6600000,ROUNDDOWN(B903/4,-3)*3.2-440000,IF(B903&lt;8500000,ROUNDDOWN(B903*0.9,0)-1100000,B903-1950000)))))))),IF(B903&lt;651000,0,IF(B903&lt;1900000,B903-650000,IF(B903&lt;3600000,ROUNDDOWN(B903/4,-3)*2.8-80000,IF(B903&lt;6600000,ROUNDDOWN(B903/4,-3)*3.2-440000,IF(B903&lt;8500000,ROUNDDOWN(B903*0.9,0)-1100000,B903-1950000)))))),0)</f>
        <v/>
      </c>
      <c r="N903" s="18">
        <f>IF(M903&gt;23500000,NA(),IF(C903&gt;=2026,IF(M903&lt;=4890000,1040000,IF(M903&lt;=6550000,670000,620000)),IF(M903&lt;=1320000,950000,IF(M903&lt;=3360000,880000,IF(M903&lt;=4890000,680000,IF(M903&lt;=6550000,630000,580000))))))</f>
        <v/>
      </c>
      <c r="O903" s="18">
        <f>IF(F903&lt;=0,IF(AND(D903="はい",C903&gt;=2026,C903&lt;=2027),IF(E903&lt;=0,0,IF(E903&lt;=30000,E903,IF(E903&lt;=60000,ROUNDUP(E903/2,0)+15000,IF(E903&lt;=120000,ROUNDUP(E903/4,0)+30000,60000)))),IF(E903&lt;=0,0,IF(E903&lt;=20000,E903,IF(E903&lt;=40000,ROUNDUP(E903/2,0)+10000,IF(E903&lt;=80000,ROUNDUP(E903/4,0)+20000,40000))))),IF(E903&lt;=0,IF(F903&lt;=0,0,IF(F903&lt;=25000,F903,IF(F903&lt;=50000,ROUNDUP(F903/2,0)+12500,IF(F903&lt;=100000,ROUNDUP(F903/4,0)+25000,50000)))),MAX(IF(F903&lt;=0,0,IF(F903&lt;=25000,F903,IF(F903&lt;=50000,ROUNDUP(F903/2,0)+12500,IF(F903&lt;=100000,ROUNDUP(F903/4,0)+25000,50000)))),MIN(IF(AND(D903="はい",C903&gt;=2026,C903&lt;=2027),IF(E903&lt;=0,0,IF(E903&lt;=30000,E903,IF(E903&lt;=60000,ROUNDUP(E903/2,0)+15000,IF(E903&lt;=120000,ROUNDUP(E903/4,0)+30000,60000)))),IF(E903&lt;=0,0,IF(E903&lt;=20000,E903,IF(E903&lt;=40000,ROUNDUP(E903/2,0)+10000,IF(E903&lt;=80000,ROUNDUP(E903/4,0)+20000,40000)))))+IF(F903&lt;=0,0,IF(F903&lt;=25000,F903,IF(F903&lt;=50000,ROUNDUP(F903/2,0)+12500,IF(F903&lt;=100000,ROUNDUP(F903/4,0)+25000,50000)))),IF(AND(D903="はい",C903&gt;=2026,C903&lt;=2027),60000,40000)))))</f>
        <v/>
      </c>
      <c r="P903" s="18">
        <f>IF(G903&lt;=0,0,IF(G903&lt;=20000,G903,IF(G903&lt;=40000,ROUNDUP(G903/2,0)+10000,IF(G903&lt;=80000,ROUNDUP(G903/4,0)+20000,40000))))</f>
        <v/>
      </c>
      <c r="Q903" s="18">
        <f>IF(I903&lt;=0,IF(H903&lt;=0,0,IF(H903&lt;=20000,H903,IF(H903&lt;=40000,ROUNDUP(H903/2,0)+10000,IF(H903&lt;=80000,ROUNDUP(H903/4,0)+20000,40000)))),IF(H903&lt;=0,IF(I903&lt;=0,0,IF(I903&lt;=25000,I903,IF(I903&lt;=50000,ROUNDUP(I903/2,0)+12500,IF(I903&lt;=100000,ROUNDUP(I903/4,0)+25000,50000)))),MAX(IF(I903&lt;=0,0,IF(I903&lt;=25000,I903,IF(I903&lt;=50000,ROUNDUP(I903/2,0)+12500,IF(I903&lt;=100000,ROUNDUP(I903/4,0)+25000,50000)))),MIN(IF(H903&lt;=0,0,IF(H903&lt;=20000,H903,IF(H903&lt;=40000,ROUNDUP(H903/2,0)+10000,IF(H903&lt;=80000,ROUNDUP(H903/4,0)+20000,40000))))+IF(I903&lt;=0,0,IF(I903&lt;=25000,I903,IF(I903&lt;=50000,ROUNDUP(I903/2,0)+12500,IF(I903&lt;=100000,ROUNDUP(I903/4,0)+25000,50000)))),40000))))</f>
        <v/>
      </c>
      <c r="R903" s="18">
        <f>MIN(120000,O903+P903+Q903)</f>
        <v/>
      </c>
      <c r="S903" s="18">
        <f>IF(F903&lt;=0,IF(E903&lt;=0,0,IF(E903&lt;=12000,E903,IF(E903&lt;=32000,ROUNDUP(E903/2,0)+6000,IF(E903&lt;=56000,ROUNDUP(E903/4,0)+14000,28000)))),IF(E903&lt;=0,IF(F903&lt;=0,0,IF(F903&lt;=15000,F903,IF(F903&lt;=40000,ROUNDUP(F903/2,0)+7500,IF(F903&lt;=70000,ROUNDUP(F903/4,0)+17500,35000)))),MAX(IF(F903&lt;=0,0,IF(F903&lt;=15000,F903,IF(F903&lt;=40000,ROUNDUP(F903/2,0)+7500,IF(F903&lt;=70000,ROUNDUP(F903/4,0)+17500,35000)))),MIN(IF(E903&lt;=0,0,IF(E903&lt;=12000,E903,IF(E903&lt;=32000,ROUNDUP(E903/2,0)+6000,IF(E903&lt;=56000,ROUNDUP(E903/4,0)+14000,28000))))+IF(F903&lt;=0,0,IF(F903&lt;=15000,F903,IF(F903&lt;=40000,ROUNDUP(F903/2,0)+7500,IF(F903&lt;=70000,ROUNDUP(F903/4,0)+17500,35000)))),28000))))</f>
        <v/>
      </c>
      <c r="T903" s="18">
        <f>IF(G903&lt;=0,0,IF(G903&lt;=12000,G903,IF(G903&lt;=32000,ROUNDUP(G903/2,0)+6000,IF(G903&lt;=56000,ROUNDUP(G903/4,0)+14000,28000))))</f>
        <v/>
      </c>
      <c r="U903" s="18">
        <f>IF(I903&lt;=0,IF(H903&lt;=0,0,IF(H903&lt;=12000,H903,IF(H903&lt;=32000,ROUNDUP(H903/2,0)+6000,IF(H903&lt;=56000,ROUNDUP(H903/4,0)+14000,28000)))),IF(H903&lt;=0,IF(I903&lt;=0,0,IF(I903&lt;=15000,I903,IF(I903&lt;=40000,ROUNDUP(I903/2,0)+7500,IF(I903&lt;=70000,ROUNDUP(I903/4,0)+17500,35000)))),MAX(IF(I903&lt;=0,0,IF(I903&lt;=15000,I903,IF(I903&lt;=40000,ROUNDUP(I903/2,0)+7500,IF(I903&lt;=70000,ROUNDUP(I903/4,0)+17500,35000)))),MIN(IF(H903&lt;=0,0,IF(H903&lt;=12000,H903,IF(H903&lt;=32000,ROUNDUP(H903/2,0)+6000,IF(H903&lt;=56000,ROUNDUP(H903/4,0)+14000,28000))))+IF(I903&lt;=0,0,IF(I903&lt;=15000,I903,IF(I903&lt;=40000,ROUNDUP(I903/2,0)+7500,IF(I903&lt;=70000,ROUNDUP(I903/4,0)+17500,35000)))),28000))))</f>
        <v/>
      </c>
      <c r="V903" s="18">
        <f>MIN(70000,S903+T903+U903)</f>
        <v/>
      </c>
      <c r="W903" s="18">
        <f>MAX(0,ROUNDDOWN(M903-J903-N903-K903-0,-3))</f>
        <v/>
      </c>
      <c r="X903" s="18">
        <f>MAX(0,ROUNDDOWN(M903-J903-N903-K903-R903,-3))</f>
        <v/>
      </c>
      <c r="Y903" s="18">
        <f>IF(W903&lt;=0,0,ROUNDDOWN((W903*LOOKUP(W903,{0,1950001,3300001,6950001,9000001,18000001,40000001},{0.05,0.1,0.2,0.23,0.33,0.4,0.45})-LOOKUP(W903,{0,1950001,3300001,6950001,9000001,18000001,40000001},{0,97500,427500,636000,1536000,2796000,4796000}))*1.021,-2))</f>
        <v/>
      </c>
      <c r="Z903" s="18">
        <f>IF(X903&lt;=0,0,ROUNDDOWN((X903*LOOKUP(X903,{0,1950001,3300001,6950001,9000001,18000001,40000001},{0.05,0.1,0.2,0.23,0.33,0.4,0.45})-LOOKUP(X903,{0,1950001,3300001,6950001,9000001,18000001,40000001},{0,97500,427500,636000,1536000,2796000,4796000}))*1.021,-2))</f>
        <v/>
      </c>
      <c r="AA903" s="18">
        <f>MAX(0,ROUNDDOWN(M903-J903-430000-L903-0,-3))</f>
        <v/>
      </c>
      <c r="AB903" s="18">
        <f>MAX(0,ROUNDDOWN(M903-J903-430000-L903-V903,-3))</f>
        <v/>
      </c>
      <c r="AC903" s="18">
        <f>IF(M903&lt;=450000,0,MAX(0,ROUNDDOWN(AA903*0.06-MIN(50000,AA903)*0.03,-2))+MAX(0,ROUNDDOWN(AA903*0.04-MIN(50000,AA903)*0.02,-2)))</f>
        <v/>
      </c>
      <c r="AD903" s="18">
        <f>IF(M903&lt;=450000,0,MAX(0,ROUNDDOWN(AB903*0.06-MIN(50000,AB903)*0.03,-2))+MAX(0,ROUNDDOWN(AB903*0.04-MIN(50000,AB903)*0.02,-2)))</f>
        <v/>
      </c>
      <c r="AE903" s="18">
        <f>Y903-Z903</f>
        <v/>
      </c>
      <c r="AF903" s="18">
        <f>AC903-AD903</f>
        <v/>
      </c>
      <c r="AG903" s="18">
        <f>AE903+AF903</f>
        <v/>
      </c>
      <c r="AH903" s="20">
        <f>IF(W903&lt;=0,0,LOOKUP(W903,{0,1950001,3300001,6950001,9000001,18000001,40000001},{0.05,0.1,0.2,0.23,0.33,0.4,0.45}))</f>
        <v/>
      </c>
    </row>
    <row r="904">
      <c r="A904" t="inlineStr">
        <is>
          <t>1万円刻み 一般8万円</t>
        </is>
      </c>
      <c r="B904" s="18">
        <f>'4_1万円刻み'!$A$275</f>
        <v/>
      </c>
      <c r="C904" s="19" t="n">
        <v>2026</v>
      </c>
      <c r="D904" t="inlineStr">
        <is>
          <t>いいえ</t>
        </is>
      </c>
      <c r="E904" s="18" t="n">
        <v>80000</v>
      </c>
      <c r="F904" s="18" t="n">
        <v>0</v>
      </c>
      <c r="G904" s="18" t="n">
        <v>0</v>
      </c>
      <c r="H904" s="18" t="n">
        <v>0</v>
      </c>
      <c r="I904" s="18" t="n">
        <v>0</v>
      </c>
      <c r="J904" s="18">
        <f>ROUND(MIN(B904/12,650000)*12*0.0915+MIN(B904/12,1390000)*12*(0.0504+0)+B904*0.005,0)</f>
        <v/>
      </c>
      <c r="K904" s="18" t="n">
        <v>0</v>
      </c>
      <c r="L904" s="18" t="n">
        <v>0</v>
      </c>
      <c r="M904" s="18">
        <f>ROUND(IF(C904&gt;=2026,IF(B904&lt;741000,0,IF(B904&lt;2191000,B904-740000,IF(B904&lt;2193000,1451000,IF(B904&lt;2196000,1453000,IF(B904&lt;2200000,1456000,IF(B904&lt;3600000,ROUNDDOWN(B904/4,-3)*2.8-80000,IF(B904&lt;6600000,ROUNDDOWN(B904/4,-3)*3.2-440000,IF(B904&lt;8500000,ROUNDDOWN(B904*0.9,0)-1100000,B904-1950000)))))))),IF(B904&lt;651000,0,IF(B904&lt;1900000,B904-650000,IF(B904&lt;3600000,ROUNDDOWN(B904/4,-3)*2.8-80000,IF(B904&lt;6600000,ROUNDDOWN(B904/4,-3)*3.2-440000,IF(B904&lt;8500000,ROUNDDOWN(B904*0.9,0)-1100000,B904-1950000)))))),0)</f>
        <v/>
      </c>
      <c r="N904" s="18">
        <f>IF(M904&gt;23500000,NA(),IF(C904&gt;=2026,IF(M904&lt;=4890000,1040000,IF(M904&lt;=6550000,670000,620000)),IF(M904&lt;=1320000,950000,IF(M904&lt;=3360000,880000,IF(M904&lt;=4890000,680000,IF(M904&lt;=6550000,630000,580000))))))</f>
        <v/>
      </c>
      <c r="O904" s="18">
        <f>IF(F904&lt;=0,IF(AND(D904="はい",C904&gt;=2026,C904&lt;=2027),IF(E904&lt;=0,0,IF(E904&lt;=30000,E904,IF(E904&lt;=60000,ROUNDUP(E904/2,0)+15000,IF(E904&lt;=120000,ROUNDUP(E904/4,0)+30000,60000)))),IF(E904&lt;=0,0,IF(E904&lt;=20000,E904,IF(E904&lt;=40000,ROUNDUP(E904/2,0)+10000,IF(E904&lt;=80000,ROUNDUP(E904/4,0)+20000,40000))))),IF(E904&lt;=0,IF(F904&lt;=0,0,IF(F904&lt;=25000,F904,IF(F904&lt;=50000,ROUNDUP(F904/2,0)+12500,IF(F904&lt;=100000,ROUNDUP(F904/4,0)+25000,50000)))),MAX(IF(F904&lt;=0,0,IF(F904&lt;=25000,F904,IF(F904&lt;=50000,ROUNDUP(F904/2,0)+12500,IF(F904&lt;=100000,ROUNDUP(F904/4,0)+25000,50000)))),MIN(IF(AND(D904="はい",C904&gt;=2026,C904&lt;=2027),IF(E904&lt;=0,0,IF(E904&lt;=30000,E904,IF(E904&lt;=60000,ROUNDUP(E904/2,0)+15000,IF(E904&lt;=120000,ROUNDUP(E904/4,0)+30000,60000)))),IF(E904&lt;=0,0,IF(E904&lt;=20000,E904,IF(E904&lt;=40000,ROUNDUP(E904/2,0)+10000,IF(E904&lt;=80000,ROUNDUP(E904/4,0)+20000,40000)))))+IF(F904&lt;=0,0,IF(F904&lt;=25000,F904,IF(F904&lt;=50000,ROUNDUP(F904/2,0)+12500,IF(F904&lt;=100000,ROUNDUP(F904/4,0)+25000,50000)))),IF(AND(D904="はい",C904&gt;=2026,C904&lt;=2027),60000,40000)))))</f>
        <v/>
      </c>
      <c r="P904" s="18">
        <f>IF(G904&lt;=0,0,IF(G904&lt;=20000,G904,IF(G904&lt;=40000,ROUNDUP(G904/2,0)+10000,IF(G904&lt;=80000,ROUNDUP(G904/4,0)+20000,40000))))</f>
        <v/>
      </c>
      <c r="Q904" s="18">
        <f>IF(I904&lt;=0,IF(H904&lt;=0,0,IF(H904&lt;=20000,H904,IF(H904&lt;=40000,ROUNDUP(H904/2,0)+10000,IF(H904&lt;=80000,ROUNDUP(H904/4,0)+20000,40000)))),IF(H904&lt;=0,IF(I904&lt;=0,0,IF(I904&lt;=25000,I904,IF(I904&lt;=50000,ROUNDUP(I904/2,0)+12500,IF(I904&lt;=100000,ROUNDUP(I904/4,0)+25000,50000)))),MAX(IF(I904&lt;=0,0,IF(I904&lt;=25000,I904,IF(I904&lt;=50000,ROUNDUP(I904/2,0)+12500,IF(I904&lt;=100000,ROUNDUP(I904/4,0)+25000,50000)))),MIN(IF(H904&lt;=0,0,IF(H904&lt;=20000,H904,IF(H904&lt;=40000,ROUNDUP(H904/2,0)+10000,IF(H904&lt;=80000,ROUNDUP(H904/4,0)+20000,40000))))+IF(I904&lt;=0,0,IF(I904&lt;=25000,I904,IF(I904&lt;=50000,ROUNDUP(I904/2,0)+12500,IF(I904&lt;=100000,ROUNDUP(I904/4,0)+25000,50000)))),40000))))</f>
        <v/>
      </c>
      <c r="R904" s="18">
        <f>MIN(120000,O904+P904+Q904)</f>
        <v/>
      </c>
      <c r="S904" s="18">
        <f>IF(F904&lt;=0,IF(E904&lt;=0,0,IF(E904&lt;=12000,E904,IF(E904&lt;=32000,ROUNDUP(E904/2,0)+6000,IF(E904&lt;=56000,ROUNDUP(E904/4,0)+14000,28000)))),IF(E904&lt;=0,IF(F904&lt;=0,0,IF(F904&lt;=15000,F904,IF(F904&lt;=40000,ROUNDUP(F904/2,0)+7500,IF(F904&lt;=70000,ROUNDUP(F904/4,0)+17500,35000)))),MAX(IF(F904&lt;=0,0,IF(F904&lt;=15000,F904,IF(F904&lt;=40000,ROUNDUP(F904/2,0)+7500,IF(F904&lt;=70000,ROUNDUP(F904/4,0)+17500,35000)))),MIN(IF(E904&lt;=0,0,IF(E904&lt;=12000,E904,IF(E904&lt;=32000,ROUNDUP(E904/2,0)+6000,IF(E904&lt;=56000,ROUNDUP(E904/4,0)+14000,28000))))+IF(F904&lt;=0,0,IF(F904&lt;=15000,F904,IF(F904&lt;=40000,ROUNDUP(F904/2,0)+7500,IF(F904&lt;=70000,ROUNDUP(F904/4,0)+17500,35000)))),28000))))</f>
        <v/>
      </c>
      <c r="T904" s="18">
        <f>IF(G904&lt;=0,0,IF(G904&lt;=12000,G904,IF(G904&lt;=32000,ROUNDUP(G904/2,0)+6000,IF(G904&lt;=56000,ROUNDUP(G904/4,0)+14000,28000))))</f>
        <v/>
      </c>
      <c r="U904" s="18">
        <f>IF(I904&lt;=0,IF(H904&lt;=0,0,IF(H904&lt;=12000,H904,IF(H904&lt;=32000,ROUNDUP(H904/2,0)+6000,IF(H904&lt;=56000,ROUNDUP(H904/4,0)+14000,28000)))),IF(H904&lt;=0,IF(I904&lt;=0,0,IF(I904&lt;=15000,I904,IF(I904&lt;=40000,ROUNDUP(I904/2,0)+7500,IF(I904&lt;=70000,ROUNDUP(I904/4,0)+17500,35000)))),MAX(IF(I904&lt;=0,0,IF(I904&lt;=15000,I904,IF(I904&lt;=40000,ROUNDUP(I904/2,0)+7500,IF(I904&lt;=70000,ROUNDUP(I904/4,0)+17500,35000)))),MIN(IF(H904&lt;=0,0,IF(H904&lt;=12000,H904,IF(H904&lt;=32000,ROUNDUP(H904/2,0)+6000,IF(H904&lt;=56000,ROUNDUP(H904/4,0)+14000,28000))))+IF(I904&lt;=0,0,IF(I904&lt;=15000,I904,IF(I904&lt;=40000,ROUNDUP(I904/2,0)+7500,IF(I904&lt;=70000,ROUNDUP(I904/4,0)+17500,35000)))),28000))))</f>
        <v/>
      </c>
      <c r="V904" s="18">
        <f>MIN(70000,S904+T904+U904)</f>
        <v/>
      </c>
      <c r="W904" s="18">
        <f>MAX(0,ROUNDDOWN(M904-J904-N904-K904-0,-3))</f>
        <v/>
      </c>
      <c r="X904" s="18">
        <f>MAX(0,ROUNDDOWN(M904-J904-N904-K904-R904,-3))</f>
        <v/>
      </c>
      <c r="Y904" s="18">
        <f>IF(W904&lt;=0,0,ROUNDDOWN((W904*LOOKUP(W904,{0,1950001,3300001,6950001,9000001,18000001,40000001},{0.05,0.1,0.2,0.23,0.33,0.4,0.45})-LOOKUP(W904,{0,1950001,3300001,6950001,9000001,18000001,40000001},{0,97500,427500,636000,1536000,2796000,4796000}))*1.021,-2))</f>
        <v/>
      </c>
      <c r="Z904" s="18">
        <f>IF(X904&lt;=0,0,ROUNDDOWN((X904*LOOKUP(X904,{0,1950001,3300001,6950001,9000001,18000001,40000001},{0.05,0.1,0.2,0.23,0.33,0.4,0.45})-LOOKUP(X904,{0,1950001,3300001,6950001,9000001,18000001,40000001},{0,97500,427500,636000,1536000,2796000,4796000}))*1.021,-2))</f>
        <v/>
      </c>
      <c r="AA904" s="18">
        <f>MAX(0,ROUNDDOWN(M904-J904-430000-L904-0,-3))</f>
        <v/>
      </c>
      <c r="AB904" s="18">
        <f>MAX(0,ROUNDDOWN(M904-J904-430000-L904-V904,-3))</f>
        <v/>
      </c>
      <c r="AC904" s="18">
        <f>IF(M904&lt;=450000,0,MAX(0,ROUNDDOWN(AA904*0.06-MIN(50000,AA904)*0.03,-2))+MAX(0,ROUNDDOWN(AA904*0.04-MIN(50000,AA904)*0.02,-2)))</f>
        <v/>
      </c>
      <c r="AD904" s="18">
        <f>IF(M904&lt;=450000,0,MAX(0,ROUNDDOWN(AB904*0.06-MIN(50000,AB904)*0.03,-2))+MAX(0,ROUNDDOWN(AB904*0.04-MIN(50000,AB904)*0.02,-2)))</f>
        <v/>
      </c>
      <c r="AE904" s="18">
        <f>Y904-Z904</f>
        <v/>
      </c>
      <c r="AF904" s="18">
        <f>AC904-AD904</f>
        <v/>
      </c>
      <c r="AG904" s="18">
        <f>AE904+AF904</f>
        <v/>
      </c>
      <c r="AH904" s="20">
        <f>IF(W904&lt;=0,0,LOOKUP(W904,{0,1950001,3300001,6950001,9000001,18000001,40000001},{0.05,0.1,0.2,0.23,0.33,0.4,0.45}))</f>
        <v/>
      </c>
    </row>
    <row r="905">
      <c r="A905" t="inlineStr">
        <is>
          <t>1万円刻み 特例あり一般12万円</t>
        </is>
      </c>
      <c r="B905" s="18">
        <f>'4_1万円刻み'!$A$275</f>
        <v/>
      </c>
      <c r="C905" s="19" t="n">
        <v>2026</v>
      </c>
      <c r="D905" t="inlineStr">
        <is>
          <t>はい</t>
        </is>
      </c>
      <c r="E905" s="18" t="n">
        <v>120000</v>
      </c>
      <c r="F905" s="18" t="n">
        <v>0</v>
      </c>
      <c r="G905" s="18" t="n">
        <v>0</v>
      </c>
      <c r="H905" s="18" t="n">
        <v>0</v>
      </c>
      <c r="I905" s="18" t="n">
        <v>0</v>
      </c>
      <c r="J905" s="18">
        <f>ROUND(MIN(B905/12,650000)*12*0.0915+MIN(B905/12,1390000)*12*(0.0504+0)+B905*0.005,0)</f>
        <v/>
      </c>
      <c r="K905" s="18" t="n">
        <v>0</v>
      </c>
      <c r="L905" s="18" t="n">
        <v>0</v>
      </c>
      <c r="M905" s="18">
        <f>ROUND(IF(C905&gt;=2026,IF(B905&lt;741000,0,IF(B905&lt;2191000,B905-740000,IF(B905&lt;2193000,1451000,IF(B905&lt;2196000,1453000,IF(B905&lt;2200000,1456000,IF(B905&lt;3600000,ROUNDDOWN(B905/4,-3)*2.8-80000,IF(B905&lt;6600000,ROUNDDOWN(B905/4,-3)*3.2-440000,IF(B905&lt;8500000,ROUNDDOWN(B905*0.9,0)-1100000,B905-1950000)))))))),IF(B905&lt;651000,0,IF(B905&lt;1900000,B905-650000,IF(B905&lt;3600000,ROUNDDOWN(B905/4,-3)*2.8-80000,IF(B905&lt;6600000,ROUNDDOWN(B905/4,-3)*3.2-440000,IF(B905&lt;8500000,ROUNDDOWN(B905*0.9,0)-1100000,B905-1950000)))))),0)</f>
        <v/>
      </c>
      <c r="N905" s="18">
        <f>IF(M905&gt;23500000,NA(),IF(C905&gt;=2026,IF(M905&lt;=4890000,1040000,IF(M905&lt;=6550000,670000,620000)),IF(M905&lt;=1320000,950000,IF(M905&lt;=3360000,880000,IF(M905&lt;=4890000,680000,IF(M905&lt;=6550000,630000,580000))))))</f>
        <v/>
      </c>
      <c r="O905" s="18">
        <f>IF(F905&lt;=0,IF(AND(D905="はい",C905&gt;=2026,C905&lt;=2027),IF(E905&lt;=0,0,IF(E905&lt;=30000,E905,IF(E905&lt;=60000,ROUNDUP(E905/2,0)+15000,IF(E905&lt;=120000,ROUNDUP(E905/4,0)+30000,60000)))),IF(E905&lt;=0,0,IF(E905&lt;=20000,E905,IF(E905&lt;=40000,ROUNDUP(E905/2,0)+10000,IF(E905&lt;=80000,ROUNDUP(E905/4,0)+20000,40000))))),IF(E905&lt;=0,IF(F905&lt;=0,0,IF(F905&lt;=25000,F905,IF(F905&lt;=50000,ROUNDUP(F905/2,0)+12500,IF(F905&lt;=100000,ROUNDUP(F905/4,0)+25000,50000)))),MAX(IF(F905&lt;=0,0,IF(F905&lt;=25000,F905,IF(F905&lt;=50000,ROUNDUP(F905/2,0)+12500,IF(F905&lt;=100000,ROUNDUP(F905/4,0)+25000,50000)))),MIN(IF(AND(D905="はい",C905&gt;=2026,C905&lt;=2027),IF(E905&lt;=0,0,IF(E905&lt;=30000,E905,IF(E905&lt;=60000,ROUNDUP(E905/2,0)+15000,IF(E905&lt;=120000,ROUNDUP(E905/4,0)+30000,60000)))),IF(E905&lt;=0,0,IF(E905&lt;=20000,E905,IF(E905&lt;=40000,ROUNDUP(E905/2,0)+10000,IF(E905&lt;=80000,ROUNDUP(E905/4,0)+20000,40000)))))+IF(F905&lt;=0,0,IF(F905&lt;=25000,F905,IF(F905&lt;=50000,ROUNDUP(F905/2,0)+12500,IF(F905&lt;=100000,ROUNDUP(F905/4,0)+25000,50000)))),IF(AND(D905="はい",C905&gt;=2026,C905&lt;=2027),60000,40000)))))</f>
        <v/>
      </c>
      <c r="P905" s="18">
        <f>IF(G905&lt;=0,0,IF(G905&lt;=20000,G905,IF(G905&lt;=40000,ROUNDUP(G905/2,0)+10000,IF(G905&lt;=80000,ROUNDUP(G905/4,0)+20000,40000))))</f>
        <v/>
      </c>
      <c r="Q905" s="18">
        <f>IF(I905&lt;=0,IF(H905&lt;=0,0,IF(H905&lt;=20000,H905,IF(H905&lt;=40000,ROUNDUP(H905/2,0)+10000,IF(H905&lt;=80000,ROUNDUP(H905/4,0)+20000,40000)))),IF(H905&lt;=0,IF(I905&lt;=0,0,IF(I905&lt;=25000,I905,IF(I905&lt;=50000,ROUNDUP(I905/2,0)+12500,IF(I905&lt;=100000,ROUNDUP(I905/4,0)+25000,50000)))),MAX(IF(I905&lt;=0,0,IF(I905&lt;=25000,I905,IF(I905&lt;=50000,ROUNDUP(I905/2,0)+12500,IF(I905&lt;=100000,ROUNDUP(I905/4,0)+25000,50000)))),MIN(IF(H905&lt;=0,0,IF(H905&lt;=20000,H905,IF(H905&lt;=40000,ROUNDUP(H905/2,0)+10000,IF(H905&lt;=80000,ROUNDUP(H905/4,0)+20000,40000))))+IF(I905&lt;=0,0,IF(I905&lt;=25000,I905,IF(I905&lt;=50000,ROUNDUP(I905/2,0)+12500,IF(I905&lt;=100000,ROUNDUP(I905/4,0)+25000,50000)))),40000))))</f>
        <v/>
      </c>
      <c r="R905" s="18">
        <f>MIN(120000,O905+P905+Q905)</f>
        <v/>
      </c>
      <c r="S905" s="18">
        <f>IF(F905&lt;=0,IF(E905&lt;=0,0,IF(E905&lt;=12000,E905,IF(E905&lt;=32000,ROUNDUP(E905/2,0)+6000,IF(E905&lt;=56000,ROUNDUP(E905/4,0)+14000,28000)))),IF(E905&lt;=0,IF(F905&lt;=0,0,IF(F905&lt;=15000,F905,IF(F905&lt;=40000,ROUNDUP(F905/2,0)+7500,IF(F905&lt;=70000,ROUNDUP(F905/4,0)+17500,35000)))),MAX(IF(F905&lt;=0,0,IF(F905&lt;=15000,F905,IF(F905&lt;=40000,ROUNDUP(F905/2,0)+7500,IF(F905&lt;=70000,ROUNDUP(F905/4,0)+17500,35000)))),MIN(IF(E905&lt;=0,0,IF(E905&lt;=12000,E905,IF(E905&lt;=32000,ROUNDUP(E905/2,0)+6000,IF(E905&lt;=56000,ROUNDUP(E905/4,0)+14000,28000))))+IF(F905&lt;=0,0,IF(F905&lt;=15000,F905,IF(F905&lt;=40000,ROUNDUP(F905/2,0)+7500,IF(F905&lt;=70000,ROUNDUP(F905/4,0)+17500,35000)))),28000))))</f>
        <v/>
      </c>
      <c r="T905" s="18">
        <f>IF(G905&lt;=0,0,IF(G905&lt;=12000,G905,IF(G905&lt;=32000,ROUNDUP(G905/2,0)+6000,IF(G905&lt;=56000,ROUNDUP(G905/4,0)+14000,28000))))</f>
        <v/>
      </c>
      <c r="U905" s="18">
        <f>IF(I905&lt;=0,IF(H905&lt;=0,0,IF(H905&lt;=12000,H905,IF(H905&lt;=32000,ROUNDUP(H905/2,0)+6000,IF(H905&lt;=56000,ROUNDUP(H905/4,0)+14000,28000)))),IF(H905&lt;=0,IF(I905&lt;=0,0,IF(I905&lt;=15000,I905,IF(I905&lt;=40000,ROUNDUP(I905/2,0)+7500,IF(I905&lt;=70000,ROUNDUP(I905/4,0)+17500,35000)))),MAX(IF(I905&lt;=0,0,IF(I905&lt;=15000,I905,IF(I905&lt;=40000,ROUNDUP(I905/2,0)+7500,IF(I905&lt;=70000,ROUNDUP(I905/4,0)+17500,35000)))),MIN(IF(H905&lt;=0,0,IF(H905&lt;=12000,H905,IF(H905&lt;=32000,ROUNDUP(H905/2,0)+6000,IF(H905&lt;=56000,ROUNDUP(H905/4,0)+14000,28000))))+IF(I905&lt;=0,0,IF(I905&lt;=15000,I905,IF(I905&lt;=40000,ROUNDUP(I905/2,0)+7500,IF(I905&lt;=70000,ROUNDUP(I905/4,0)+17500,35000)))),28000))))</f>
        <v/>
      </c>
      <c r="V905" s="18">
        <f>MIN(70000,S905+T905+U905)</f>
        <v/>
      </c>
      <c r="W905" s="18">
        <f>MAX(0,ROUNDDOWN(M905-J905-N905-K905-0,-3))</f>
        <v/>
      </c>
      <c r="X905" s="18">
        <f>MAX(0,ROUNDDOWN(M905-J905-N905-K905-R905,-3))</f>
        <v/>
      </c>
      <c r="Y905" s="18">
        <f>IF(W905&lt;=0,0,ROUNDDOWN((W905*LOOKUP(W905,{0,1950001,3300001,6950001,9000001,18000001,40000001},{0.05,0.1,0.2,0.23,0.33,0.4,0.45})-LOOKUP(W905,{0,1950001,3300001,6950001,9000001,18000001,40000001},{0,97500,427500,636000,1536000,2796000,4796000}))*1.021,-2))</f>
        <v/>
      </c>
      <c r="Z905" s="18">
        <f>IF(X905&lt;=0,0,ROUNDDOWN((X905*LOOKUP(X905,{0,1950001,3300001,6950001,9000001,18000001,40000001},{0.05,0.1,0.2,0.23,0.33,0.4,0.45})-LOOKUP(X905,{0,1950001,3300001,6950001,9000001,18000001,40000001},{0,97500,427500,636000,1536000,2796000,4796000}))*1.021,-2))</f>
        <v/>
      </c>
      <c r="AA905" s="18">
        <f>MAX(0,ROUNDDOWN(M905-J905-430000-L905-0,-3))</f>
        <v/>
      </c>
      <c r="AB905" s="18">
        <f>MAX(0,ROUNDDOWN(M905-J905-430000-L905-V905,-3))</f>
        <v/>
      </c>
      <c r="AC905" s="18">
        <f>IF(M905&lt;=450000,0,MAX(0,ROUNDDOWN(AA905*0.06-MIN(50000,AA905)*0.03,-2))+MAX(0,ROUNDDOWN(AA905*0.04-MIN(50000,AA905)*0.02,-2)))</f>
        <v/>
      </c>
      <c r="AD905" s="18">
        <f>IF(M905&lt;=450000,0,MAX(0,ROUNDDOWN(AB905*0.06-MIN(50000,AB905)*0.03,-2))+MAX(0,ROUNDDOWN(AB905*0.04-MIN(50000,AB905)*0.02,-2)))</f>
        <v/>
      </c>
      <c r="AE905" s="18">
        <f>Y905-Z905</f>
        <v/>
      </c>
      <c r="AF905" s="18">
        <f>AC905-AD905</f>
        <v/>
      </c>
      <c r="AG905" s="18">
        <f>AE905+AF905</f>
        <v/>
      </c>
      <c r="AH905" s="20">
        <f>IF(W905&lt;=0,0,LOOKUP(W905,{0,1950001,3300001,6950001,9000001,18000001,40000001},{0.05,0.1,0.2,0.23,0.33,0.4,0.45}))</f>
        <v/>
      </c>
    </row>
    <row r="906">
      <c r="A906" t="inlineStr">
        <is>
          <t>1万円刻み 3区分8万円ずつ</t>
        </is>
      </c>
      <c r="B906" s="18">
        <f>'4_1万円刻み'!$A$276</f>
        <v/>
      </c>
      <c r="C906" s="19" t="n">
        <v>2026</v>
      </c>
      <c r="D906" t="inlineStr">
        <is>
          <t>いいえ</t>
        </is>
      </c>
      <c r="E906" s="18" t="n">
        <v>80000</v>
      </c>
      <c r="F906" s="18" t="n">
        <v>0</v>
      </c>
      <c r="G906" s="18" t="n">
        <v>80000</v>
      </c>
      <c r="H906" s="18" t="n">
        <v>80000</v>
      </c>
      <c r="I906" s="18" t="n">
        <v>0</v>
      </c>
      <c r="J906" s="18">
        <f>ROUND(MIN(B906/12,650000)*12*0.0915+MIN(B906/12,1390000)*12*(0.0504+0)+B906*0.005,0)</f>
        <v/>
      </c>
      <c r="K906" s="18" t="n">
        <v>0</v>
      </c>
      <c r="L906" s="18" t="n">
        <v>0</v>
      </c>
      <c r="M906" s="18">
        <f>ROUND(IF(C906&gt;=2026,IF(B906&lt;741000,0,IF(B906&lt;2191000,B906-740000,IF(B906&lt;2193000,1451000,IF(B906&lt;2196000,1453000,IF(B906&lt;2200000,1456000,IF(B906&lt;3600000,ROUNDDOWN(B906/4,-3)*2.8-80000,IF(B906&lt;6600000,ROUNDDOWN(B906/4,-3)*3.2-440000,IF(B906&lt;8500000,ROUNDDOWN(B906*0.9,0)-1100000,B906-1950000)))))))),IF(B906&lt;651000,0,IF(B906&lt;1900000,B906-650000,IF(B906&lt;3600000,ROUNDDOWN(B906/4,-3)*2.8-80000,IF(B906&lt;6600000,ROUNDDOWN(B906/4,-3)*3.2-440000,IF(B906&lt;8500000,ROUNDDOWN(B906*0.9,0)-1100000,B906-1950000)))))),0)</f>
        <v/>
      </c>
      <c r="N906" s="18">
        <f>IF(M906&gt;23500000,NA(),IF(C906&gt;=2026,IF(M906&lt;=4890000,1040000,IF(M906&lt;=6550000,670000,620000)),IF(M906&lt;=1320000,950000,IF(M906&lt;=3360000,880000,IF(M906&lt;=4890000,680000,IF(M906&lt;=6550000,630000,580000))))))</f>
        <v/>
      </c>
      <c r="O906" s="18">
        <f>IF(F906&lt;=0,IF(AND(D906="はい",C906&gt;=2026,C906&lt;=2027),IF(E906&lt;=0,0,IF(E906&lt;=30000,E906,IF(E906&lt;=60000,ROUNDUP(E906/2,0)+15000,IF(E906&lt;=120000,ROUNDUP(E906/4,0)+30000,60000)))),IF(E906&lt;=0,0,IF(E906&lt;=20000,E906,IF(E906&lt;=40000,ROUNDUP(E906/2,0)+10000,IF(E906&lt;=80000,ROUNDUP(E906/4,0)+20000,40000))))),IF(E906&lt;=0,IF(F906&lt;=0,0,IF(F906&lt;=25000,F906,IF(F906&lt;=50000,ROUNDUP(F906/2,0)+12500,IF(F906&lt;=100000,ROUNDUP(F906/4,0)+25000,50000)))),MAX(IF(F906&lt;=0,0,IF(F906&lt;=25000,F906,IF(F906&lt;=50000,ROUNDUP(F906/2,0)+12500,IF(F906&lt;=100000,ROUNDUP(F906/4,0)+25000,50000)))),MIN(IF(AND(D906="はい",C906&gt;=2026,C906&lt;=2027),IF(E906&lt;=0,0,IF(E906&lt;=30000,E906,IF(E906&lt;=60000,ROUNDUP(E906/2,0)+15000,IF(E906&lt;=120000,ROUNDUP(E906/4,0)+30000,60000)))),IF(E906&lt;=0,0,IF(E906&lt;=20000,E906,IF(E906&lt;=40000,ROUNDUP(E906/2,0)+10000,IF(E906&lt;=80000,ROUNDUP(E906/4,0)+20000,40000)))))+IF(F906&lt;=0,0,IF(F906&lt;=25000,F906,IF(F906&lt;=50000,ROUNDUP(F906/2,0)+12500,IF(F906&lt;=100000,ROUNDUP(F906/4,0)+25000,50000)))),IF(AND(D906="はい",C906&gt;=2026,C906&lt;=2027),60000,40000)))))</f>
        <v/>
      </c>
      <c r="P906" s="18">
        <f>IF(G906&lt;=0,0,IF(G906&lt;=20000,G906,IF(G906&lt;=40000,ROUNDUP(G906/2,0)+10000,IF(G906&lt;=80000,ROUNDUP(G906/4,0)+20000,40000))))</f>
        <v/>
      </c>
      <c r="Q906" s="18">
        <f>IF(I906&lt;=0,IF(H906&lt;=0,0,IF(H906&lt;=20000,H906,IF(H906&lt;=40000,ROUNDUP(H906/2,0)+10000,IF(H906&lt;=80000,ROUNDUP(H906/4,0)+20000,40000)))),IF(H906&lt;=0,IF(I906&lt;=0,0,IF(I906&lt;=25000,I906,IF(I906&lt;=50000,ROUNDUP(I906/2,0)+12500,IF(I906&lt;=100000,ROUNDUP(I906/4,0)+25000,50000)))),MAX(IF(I906&lt;=0,0,IF(I906&lt;=25000,I906,IF(I906&lt;=50000,ROUNDUP(I906/2,0)+12500,IF(I906&lt;=100000,ROUNDUP(I906/4,0)+25000,50000)))),MIN(IF(H906&lt;=0,0,IF(H906&lt;=20000,H906,IF(H906&lt;=40000,ROUNDUP(H906/2,0)+10000,IF(H906&lt;=80000,ROUNDUP(H906/4,0)+20000,40000))))+IF(I906&lt;=0,0,IF(I906&lt;=25000,I906,IF(I906&lt;=50000,ROUNDUP(I906/2,0)+12500,IF(I906&lt;=100000,ROUNDUP(I906/4,0)+25000,50000)))),40000))))</f>
        <v/>
      </c>
      <c r="R906" s="18">
        <f>MIN(120000,O906+P906+Q906)</f>
        <v/>
      </c>
      <c r="S906" s="18">
        <f>IF(F906&lt;=0,IF(E906&lt;=0,0,IF(E906&lt;=12000,E906,IF(E906&lt;=32000,ROUNDUP(E906/2,0)+6000,IF(E906&lt;=56000,ROUNDUP(E906/4,0)+14000,28000)))),IF(E906&lt;=0,IF(F906&lt;=0,0,IF(F906&lt;=15000,F906,IF(F906&lt;=40000,ROUNDUP(F906/2,0)+7500,IF(F906&lt;=70000,ROUNDUP(F906/4,0)+17500,35000)))),MAX(IF(F906&lt;=0,0,IF(F906&lt;=15000,F906,IF(F906&lt;=40000,ROUNDUP(F906/2,0)+7500,IF(F906&lt;=70000,ROUNDUP(F906/4,0)+17500,35000)))),MIN(IF(E906&lt;=0,0,IF(E906&lt;=12000,E906,IF(E906&lt;=32000,ROUNDUP(E906/2,0)+6000,IF(E906&lt;=56000,ROUNDUP(E906/4,0)+14000,28000))))+IF(F906&lt;=0,0,IF(F906&lt;=15000,F906,IF(F906&lt;=40000,ROUNDUP(F906/2,0)+7500,IF(F906&lt;=70000,ROUNDUP(F906/4,0)+17500,35000)))),28000))))</f>
        <v/>
      </c>
      <c r="T906" s="18">
        <f>IF(G906&lt;=0,0,IF(G906&lt;=12000,G906,IF(G906&lt;=32000,ROUNDUP(G906/2,0)+6000,IF(G906&lt;=56000,ROUNDUP(G906/4,0)+14000,28000))))</f>
        <v/>
      </c>
      <c r="U906" s="18">
        <f>IF(I906&lt;=0,IF(H906&lt;=0,0,IF(H906&lt;=12000,H906,IF(H906&lt;=32000,ROUNDUP(H906/2,0)+6000,IF(H906&lt;=56000,ROUNDUP(H906/4,0)+14000,28000)))),IF(H906&lt;=0,IF(I906&lt;=0,0,IF(I906&lt;=15000,I906,IF(I906&lt;=40000,ROUNDUP(I906/2,0)+7500,IF(I906&lt;=70000,ROUNDUP(I906/4,0)+17500,35000)))),MAX(IF(I906&lt;=0,0,IF(I906&lt;=15000,I906,IF(I906&lt;=40000,ROUNDUP(I906/2,0)+7500,IF(I906&lt;=70000,ROUNDUP(I906/4,0)+17500,35000)))),MIN(IF(H906&lt;=0,0,IF(H906&lt;=12000,H906,IF(H906&lt;=32000,ROUNDUP(H906/2,0)+6000,IF(H906&lt;=56000,ROUNDUP(H906/4,0)+14000,28000))))+IF(I906&lt;=0,0,IF(I906&lt;=15000,I906,IF(I906&lt;=40000,ROUNDUP(I906/2,0)+7500,IF(I906&lt;=70000,ROUNDUP(I906/4,0)+17500,35000)))),28000))))</f>
        <v/>
      </c>
      <c r="V906" s="18">
        <f>MIN(70000,S906+T906+U906)</f>
        <v/>
      </c>
      <c r="W906" s="18">
        <f>MAX(0,ROUNDDOWN(M906-J906-N906-K906-0,-3))</f>
        <v/>
      </c>
      <c r="X906" s="18">
        <f>MAX(0,ROUNDDOWN(M906-J906-N906-K906-R906,-3))</f>
        <v/>
      </c>
      <c r="Y906" s="18">
        <f>IF(W906&lt;=0,0,ROUNDDOWN((W906*LOOKUP(W906,{0,1950001,3300001,6950001,9000001,18000001,40000001},{0.05,0.1,0.2,0.23,0.33,0.4,0.45})-LOOKUP(W906,{0,1950001,3300001,6950001,9000001,18000001,40000001},{0,97500,427500,636000,1536000,2796000,4796000}))*1.021,-2))</f>
        <v/>
      </c>
      <c r="Z906" s="18">
        <f>IF(X906&lt;=0,0,ROUNDDOWN((X906*LOOKUP(X906,{0,1950001,3300001,6950001,9000001,18000001,40000001},{0.05,0.1,0.2,0.23,0.33,0.4,0.45})-LOOKUP(X906,{0,1950001,3300001,6950001,9000001,18000001,40000001},{0,97500,427500,636000,1536000,2796000,4796000}))*1.021,-2))</f>
        <v/>
      </c>
      <c r="AA906" s="18">
        <f>MAX(0,ROUNDDOWN(M906-J906-430000-L906-0,-3))</f>
        <v/>
      </c>
      <c r="AB906" s="18">
        <f>MAX(0,ROUNDDOWN(M906-J906-430000-L906-V906,-3))</f>
        <v/>
      </c>
      <c r="AC906" s="18">
        <f>IF(M906&lt;=450000,0,MAX(0,ROUNDDOWN(AA906*0.06-MIN(50000,AA906)*0.03,-2))+MAX(0,ROUNDDOWN(AA906*0.04-MIN(50000,AA906)*0.02,-2)))</f>
        <v/>
      </c>
      <c r="AD906" s="18">
        <f>IF(M906&lt;=450000,0,MAX(0,ROUNDDOWN(AB906*0.06-MIN(50000,AB906)*0.03,-2))+MAX(0,ROUNDDOWN(AB906*0.04-MIN(50000,AB906)*0.02,-2)))</f>
        <v/>
      </c>
      <c r="AE906" s="18">
        <f>Y906-Z906</f>
        <v/>
      </c>
      <c r="AF906" s="18">
        <f>AC906-AD906</f>
        <v/>
      </c>
      <c r="AG906" s="18">
        <f>AE906+AF906</f>
        <v/>
      </c>
      <c r="AH906" s="20">
        <f>IF(W906&lt;=0,0,LOOKUP(W906,{0,1950001,3300001,6950001,9000001,18000001,40000001},{0.05,0.1,0.2,0.23,0.33,0.4,0.45}))</f>
        <v/>
      </c>
    </row>
    <row r="907">
      <c r="A907" t="inlineStr">
        <is>
          <t>1万円刻み 一般8万円</t>
        </is>
      </c>
      <c r="B907" s="18">
        <f>'4_1万円刻み'!$A$276</f>
        <v/>
      </c>
      <c r="C907" s="19" t="n">
        <v>2026</v>
      </c>
      <c r="D907" t="inlineStr">
        <is>
          <t>いいえ</t>
        </is>
      </c>
      <c r="E907" s="18" t="n">
        <v>80000</v>
      </c>
      <c r="F907" s="18" t="n">
        <v>0</v>
      </c>
      <c r="G907" s="18" t="n">
        <v>0</v>
      </c>
      <c r="H907" s="18" t="n">
        <v>0</v>
      </c>
      <c r="I907" s="18" t="n">
        <v>0</v>
      </c>
      <c r="J907" s="18">
        <f>ROUND(MIN(B907/12,650000)*12*0.0915+MIN(B907/12,1390000)*12*(0.0504+0)+B907*0.005,0)</f>
        <v/>
      </c>
      <c r="K907" s="18" t="n">
        <v>0</v>
      </c>
      <c r="L907" s="18" t="n">
        <v>0</v>
      </c>
      <c r="M907" s="18">
        <f>ROUND(IF(C907&gt;=2026,IF(B907&lt;741000,0,IF(B907&lt;2191000,B907-740000,IF(B907&lt;2193000,1451000,IF(B907&lt;2196000,1453000,IF(B907&lt;2200000,1456000,IF(B907&lt;3600000,ROUNDDOWN(B907/4,-3)*2.8-80000,IF(B907&lt;6600000,ROUNDDOWN(B907/4,-3)*3.2-440000,IF(B907&lt;8500000,ROUNDDOWN(B907*0.9,0)-1100000,B907-1950000)))))))),IF(B907&lt;651000,0,IF(B907&lt;1900000,B907-650000,IF(B907&lt;3600000,ROUNDDOWN(B907/4,-3)*2.8-80000,IF(B907&lt;6600000,ROUNDDOWN(B907/4,-3)*3.2-440000,IF(B907&lt;8500000,ROUNDDOWN(B907*0.9,0)-1100000,B907-1950000)))))),0)</f>
        <v/>
      </c>
      <c r="N907" s="18">
        <f>IF(M907&gt;23500000,NA(),IF(C907&gt;=2026,IF(M907&lt;=4890000,1040000,IF(M907&lt;=6550000,670000,620000)),IF(M907&lt;=1320000,950000,IF(M907&lt;=3360000,880000,IF(M907&lt;=4890000,680000,IF(M907&lt;=6550000,630000,580000))))))</f>
        <v/>
      </c>
      <c r="O907" s="18">
        <f>IF(F907&lt;=0,IF(AND(D907="はい",C907&gt;=2026,C907&lt;=2027),IF(E907&lt;=0,0,IF(E907&lt;=30000,E907,IF(E907&lt;=60000,ROUNDUP(E907/2,0)+15000,IF(E907&lt;=120000,ROUNDUP(E907/4,0)+30000,60000)))),IF(E907&lt;=0,0,IF(E907&lt;=20000,E907,IF(E907&lt;=40000,ROUNDUP(E907/2,0)+10000,IF(E907&lt;=80000,ROUNDUP(E907/4,0)+20000,40000))))),IF(E907&lt;=0,IF(F907&lt;=0,0,IF(F907&lt;=25000,F907,IF(F907&lt;=50000,ROUNDUP(F907/2,0)+12500,IF(F907&lt;=100000,ROUNDUP(F907/4,0)+25000,50000)))),MAX(IF(F907&lt;=0,0,IF(F907&lt;=25000,F907,IF(F907&lt;=50000,ROUNDUP(F907/2,0)+12500,IF(F907&lt;=100000,ROUNDUP(F907/4,0)+25000,50000)))),MIN(IF(AND(D907="はい",C907&gt;=2026,C907&lt;=2027),IF(E907&lt;=0,0,IF(E907&lt;=30000,E907,IF(E907&lt;=60000,ROUNDUP(E907/2,0)+15000,IF(E907&lt;=120000,ROUNDUP(E907/4,0)+30000,60000)))),IF(E907&lt;=0,0,IF(E907&lt;=20000,E907,IF(E907&lt;=40000,ROUNDUP(E907/2,0)+10000,IF(E907&lt;=80000,ROUNDUP(E907/4,0)+20000,40000)))))+IF(F907&lt;=0,0,IF(F907&lt;=25000,F907,IF(F907&lt;=50000,ROUNDUP(F907/2,0)+12500,IF(F907&lt;=100000,ROUNDUP(F907/4,0)+25000,50000)))),IF(AND(D907="はい",C907&gt;=2026,C907&lt;=2027),60000,40000)))))</f>
        <v/>
      </c>
      <c r="P907" s="18">
        <f>IF(G907&lt;=0,0,IF(G907&lt;=20000,G907,IF(G907&lt;=40000,ROUNDUP(G907/2,0)+10000,IF(G907&lt;=80000,ROUNDUP(G907/4,0)+20000,40000))))</f>
        <v/>
      </c>
      <c r="Q907" s="18">
        <f>IF(I907&lt;=0,IF(H907&lt;=0,0,IF(H907&lt;=20000,H907,IF(H907&lt;=40000,ROUNDUP(H907/2,0)+10000,IF(H907&lt;=80000,ROUNDUP(H907/4,0)+20000,40000)))),IF(H907&lt;=0,IF(I907&lt;=0,0,IF(I907&lt;=25000,I907,IF(I907&lt;=50000,ROUNDUP(I907/2,0)+12500,IF(I907&lt;=100000,ROUNDUP(I907/4,0)+25000,50000)))),MAX(IF(I907&lt;=0,0,IF(I907&lt;=25000,I907,IF(I907&lt;=50000,ROUNDUP(I907/2,0)+12500,IF(I907&lt;=100000,ROUNDUP(I907/4,0)+25000,50000)))),MIN(IF(H907&lt;=0,0,IF(H907&lt;=20000,H907,IF(H907&lt;=40000,ROUNDUP(H907/2,0)+10000,IF(H907&lt;=80000,ROUNDUP(H907/4,0)+20000,40000))))+IF(I907&lt;=0,0,IF(I907&lt;=25000,I907,IF(I907&lt;=50000,ROUNDUP(I907/2,0)+12500,IF(I907&lt;=100000,ROUNDUP(I907/4,0)+25000,50000)))),40000))))</f>
        <v/>
      </c>
      <c r="R907" s="18">
        <f>MIN(120000,O907+P907+Q907)</f>
        <v/>
      </c>
      <c r="S907" s="18">
        <f>IF(F907&lt;=0,IF(E907&lt;=0,0,IF(E907&lt;=12000,E907,IF(E907&lt;=32000,ROUNDUP(E907/2,0)+6000,IF(E907&lt;=56000,ROUNDUP(E907/4,0)+14000,28000)))),IF(E907&lt;=0,IF(F907&lt;=0,0,IF(F907&lt;=15000,F907,IF(F907&lt;=40000,ROUNDUP(F907/2,0)+7500,IF(F907&lt;=70000,ROUNDUP(F907/4,0)+17500,35000)))),MAX(IF(F907&lt;=0,0,IF(F907&lt;=15000,F907,IF(F907&lt;=40000,ROUNDUP(F907/2,0)+7500,IF(F907&lt;=70000,ROUNDUP(F907/4,0)+17500,35000)))),MIN(IF(E907&lt;=0,0,IF(E907&lt;=12000,E907,IF(E907&lt;=32000,ROUNDUP(E907/2,0)+6000,IF(E907&lt;=56000,ROUNDUP(E907/4,0)+14000,28000))))+IF(F907&lt;=0,0,IF(F907&lt;=15000,F907,IF(F907&lt;=40000,ROUNDUP(F907/2,0)+7500,IF(F907&lt;=70000,ROUNDUP(F907/4,0)+17500,35000)))),28000))))</f>
        <v/>
      </c>
      <c r="T907" s="18">
        <f>IF(G907&lt;=0,0,IF(G907&lt;=12000,G907,IF(G907&lt;=32000,ROUNDUP(G907/2,0)+6000,IF(G907&lt;=56000,ROUNDUP(G907/4,0)+14000,28000))))</f>
        <v/>
      </c>
      <c r="U907" s="18">
        <f>IF(I907&lt;=0,IF(H907&lt;=0,0,IF(H907&lt;=12000,H907,IF(H907&lt;=32000,ROUNDUP(H907/2,0)+6000,IF(H907&lt;=56000,ROUNDUP(H907/4,0)+14000,28000)))),IF(H907&lt;=0,IF(I907&lt;=0,0,IF(I907&lt;=15000,I907,IF(I907&lt;=40000,ROUNDUP(I907/2,0)+7500,IF(I907&lt;=70000,ROUNDUP(I907/4,0)+17500,35000)))),MAX(IF(I907&lt;=0,0,IF(I907&lt;=15000,I907,IF(I907&lt;=40000,ROUNDUP(I907/2,0)+7500,IF(I907&lt;=70000,ROUNDUP(I907/4,0)+17500,35000)))),MIN(IF(H907&lt;=0,0,IF(H907&lt;=12000,H907,IF(H907&lt;=32000,ROUNDUP(H907/2,0)+6000,IF(H907&lt;=56000,ROUNDUP(H907/4,0)+14000,28000))))+IF(I907&lt;=0,0,IF(I907&lt;=15000,I907,IF(I907&lt;=40000,ROUNDUP(I907/2,0)+7500,IF(I907&lt;=70000,ROUNDUP(I907/4,0)+17500,35000)))),28000))))</f>
        <v/>
      </c>
      <c r="V907" s="18">
        <f>MIN(70000,S907+T907+U907)</f>
        <v/>
      </c>
      <c r="W907" s="18">
        <f>MAX(0,ROUNDDOWN(M907-J907-N907-K907-0,-3))</f>
        <v/>
      </c>
      <c r="X907" s="18">
        <f>MAX(0,ROUNDDOWN(M907-J907-N907-K907-R907,-3))</f>
        <v/>
      </c>
      <c r="Y907" s="18">
        <f>IF(W907&lt;=0,0,ROUNDDOWN((W907*LOOKUP(W907,{0,1950001,3300001,6950001,9000001,18000001,40000001},{0.05,0.1,0.2,0.23,0.33,0.4,0.45})-LOOKUP(W907,{0,1950001,3300001,6950001,9000001,18000001,40000001},{0,97500,427500,636000,1536000,2796000,4796000}))*1.021,-2))</f>
        <v/>
      </c>
      <c r="Z907" s="18">
        <f>IF(X907&lt;=0,0,ROUNDDOWN((X907*LOOKUP(X907,{0,1950001,3300001,6950001,9000001,18000001,40000001},{0.05,0.1,0.2,0.23,0.33,0.4,0.45})-LOOKUP(X907,{0,1950001,3300001,6950001,9000001,18000001,40000001},{0,97500,427500,636000,1536000,2796000,4796000}))*1.021,-2))</f>
        <v/>
      </c>
      <c r="AA907" s="18">
        <f>MAX(0,ROUNDDOWN(M907-J907-430000-L907-0,-3))</f>
        <v/>
      </c>
      <c r="AB907" s="18">
        <f>MAX(0,ROUNDDOWN(M907-J907-430000-L907-V907,-3))</f>
        <v/>
      </c>
      <c r="AC907" s="18">
        <f>IF(M907&lt;=450000,0,MAX(0,ROUNDDOWN(AA907*0.06-MIN(50000,AA907)*0.03,-2))+MAX(0,ROUNDDOWN(AA907*0.04-MIN(50000,AA907)*0.02,-2)))</f>
        <v/>
      </c>
      <c r="AD907" s="18">
        <f>IF(M907&lt;=450000,0,MAX(0,ROUNDDOWN(AB907*0.06-MIN(50000,AB907)*0.03,-2))+MAX(0,ROUNDDOWN(AB907*0.04-MIN(50000,AB907)*0.02,-2)))</f>
        <v/>
      </c>
      <c r="AE907" s="18">
        <f>Y907-Z907</f>
        <v/>
      </c>
      <c r="AF907" s="18">
        <f>AC907-AD907</f>
        <v/>
      </c>
      <c r="AG907" s="18">
        <f>AE907+AF907</f>
        <v/>
      </c>
      <c r="AH907" s="20">
        <f>IF(W907&lt;=0,0,LOOKUP(W907,{0,1950001,3300001,6950001,9000001,18000001,40000001},{0.05,0.1,0.2,0.23,0.33,0.4,0.45}))</f>
        <v/>
      </c>
    </row>
    <row r="908">
      <c r="A908" t="inlineStr">
        <is>
          <t>1万円刻み 特例あり一般12万円</t>
        </is>
      </c>
      <c r="B908" s="18">
        <f>'4_1万円刻み'!$A$276</f>
        <v/>
      </c>
      <c r="C908" s="19" t="n">
        <v>2026</v>
      </c>
      <c r="D908" t="inlineStr">
        <is>
          <t>はい</t>
        </is>
      </c>
      <c r="E908" s="18" t="n">
        <v>120000</v>
      </c>
      <c r="F908" s="18" t="n">
        <v>0</v>
      </c>
      <c r="G908" s="18" t="n">
        <v>0</v>
      </c>
      <c r="H908" s="18" t="n">
        <v>0</v>
      </c>
      <c r="I908" s="18" t="n">
        <v>0</v>
      </c>
      <c r="J908" s="18">
        <f>ROUND(MIN(B908/12,650000)*12*0.0915+MIN(B908/12,1390000)*12*(0.0504+0)+B908*0.005,0)</f>
        <v/>
      </c>
      <c r="K908" s="18" t="n">
        <v>0</v>
      </c>
      <c r="L908" s="18" t="n">
        <v>0</v>
      </c>
      <c r="M908" s="18">
        <f>ROUND(IF(C908&gt;=2026,IF(B908&lt;741000,0,IF(B908&lt;2191000,B908-740000,IF(B908&lt;2193000,1451000,IF(B908&lt;2196000,1453000,IF(B908&lt;2200000,1456000,IF(B908&lt;3600000,ROUNDDOWN(B908/4,-3)*2.8-80000,IF(B908&lt;6600000,ROUNDDOWN(B908/4,-3)*3.2-440000,IF(B908&lt;8500000,ROUNDDOWN(B908*0.9,0)-1100000,B908-1950000)))))))),IF(B908&lt;651000,0,IF(B908&lt;1900000,B908-650000,IF(B908&lt;3600000,ROUNDDOWN(B908/4,-3)*2.8-80000,IF(B908&lt;6600000,ROUNDDOWN(B908/4,-3)*3.2-440000,IF(B908&lt;8500000,ROUNDDOWN(B908*0.9,0)-1100000,B908-1950000)))))),0)</f>
        <v/>
      </c>
      <c r="N908" s="18">
        <f>IF(M908&gt;23500000,NA(),IF(C908&gt;=2026,IF(M908&lt;=4890000,1040000,IF(M908&lt;=6550000,670000,620000)),IF(M908&lt;=1320000,950000,IF(M908&lt;=3360000,880000,IF(M908&lt;=4890000,680000,IF(M908&lt;=6550000,630000,580000))))))</f>
        <v/>
      </c>
      <c r="O908" s="18">
        <f>IF(F908&lt;=0,IF(AND(D908="はい",C908&gt;=2026,C908&lt;=2027),IF(E908&lt;=0,0,IF(E908&lt;=30000,E908,IF(E908&lt;=60000,ROUNDUP(E908/2,0)+15000,IF(E908&lt;=120000,ROUNDUP(E908/4,0)+30000,60000)))),IF(E908&lt;=0,0,IF(E908&lt;=20000,E908,IF(E908&lt;=40000,ROUNDUP(E908/2,0)+10000,IF(E908&lt;=80000,ROUNDUP(E908/4,0)+20000,40000))))),IF(E908&lt;=0,IF(F908&lt;=0,0,IF(F908&lt;=25000,F908,IF(F908&lt;=50000,ROUNDUP(F908/2,0)+12500,IF(F908&lt;=100000,ROUNDUP(F908/4,0)+25000,50000)))),MAX(IF(F908&lt;=0,0,IF(F908&lt;=25000,F908,IF(F908&lt;=50000,ROUNDUP(F908/2,0)+12500,IF(F908&lt;=100000,ROUNDUP(F908/4,0)+25000,50000)))),MIN(IF(AND(D908="はい",C908&gt;=2026,C908&lt;=2027),IF(E908&lt;=0,0,IF(E908&lt;=30000,E908,IF(E908&lt;=60000,ROUNDUP(E908/2,0)+15000,IF(E908&lt;=120000,ROUNDUP(E908/4,0)+30000,60000)))),IF(E908&lt;=0,0,IF(E908&lt;=20000,E908,IF(E908&lt;=40000,ROUNDUP(E908/2,0)+10000,IF(E908&lt;=80000,ROUNDUP(E908/4,0)+20000,40000)))))+IF(F908&lt;=0,0,IF(F908&lt;=25000,F908,IF(F908&lt;=50000,ROUNDUP(F908/2,0)+12500,IF(F908&lt;=100000,ROUNDUP(F908/4,0)+25000,50000)))),IF(AND(D908="はい",C908&gt;=2026,C908&lt;=2027),60000,40000)))))</f>
        <v/>
      </c>
      <c r="P908" s="18">
        <f>IF(G908&lt;=0,0,IF(G908&lt;=20000,G908,IF(G908&lt;=40000,ROUNDUP(G908/2,0)+10000,IF(G908&lt;=80000,ROUNDUP(G908/4,0)+20000,40000))))</f>
        <v/>
      </c>
      <c r="Q908" s="18">
        <f>IF(I908&lt;=0,IF(H908&lt;=0,0,IF(H908&lt;=20000,H908,IF(H908&lt;=40000,ROUNDUP(H908/2,0)+10000,IF(H908&lt;=80000,ROUNDUP(H908/4,0)+20000,40000)))),IF(H908&lt;=0,IF(I908&lt;=0,0,IF(I908&lt;=25000,I908,IF(I908&lt;=50000,ROUNDUP(I908/2,0)+12500,IF(I908&lt;=100000,ROUNDUP(I908/4,0)+25000,50000)))),MAX(IF(I908&lt;=0,0,IF(I908&lt;=25000,I908,IF(I908&lt;=50000,ROUNDUP(I908/2,0)+12500,IF(I908&lt;=100000,ROUNDUP(I908/4,0)+25000,50000)))),MIN(IF(H908&lt;=0,0,IF(H908&lt;=20000,H908,IF(H908&lt;=40000,ROUNDUP(H908/2,0)+10000,IF(H908&lt;=80000,ROUNDUP(H908/4,0)+20000,40000))))+IF(I908&lt;=0,0,IF(I908&lt;=25000,I908,IF(I908&lt;=50000,ROUNDUP(I908/2,0)+12500,IF(I908&lt;=100000,ROUNDUP(I908/4,0)+25000,50000)))),40000))))</f>
        <v/>
      </c>
      <c r="R908" s="18">
        <f>MIN(120000,O908+P908+Q908)</f>
        <v/>
      </c>
      <c r="S908" s="18">
        <f>IF(F908&lt;=0,IF(E908&lt;=0,0,IF(E908&lt;=12000,E908,IF(E908&lt;=32000,ROUNDUP(E908/2,0)+6000,IF(E908&lt;=56000,ROUNDUP(E908/4,0)+14000,28000)))),IF(E908&lt;=0,IF(F908&lt;=0,0,IF(F908&lt;=15000,F908,IF(F908&lt;=40000,ROUNDUP(F908/2,0)+7500,IF(F908&lt;=70000,ROUNDUP(F908/4,0)+17500,35000)))),MAX(IF(F908&lt;=0,0,IF(F908&lt;=15000,F908,IF(F908&lt;=40000,ROUNDUP(F908/2,0)+7500,IF(F908&lt;=70000,ROUNDUP(F908/4,0)+17500,35000)))),MIN(IF(E908&lt;=0,0,IF(E908&lt;=12000,E908,IF(E908&lt;=32000,ROUNDUP(E908/2,0)+6000,IF(E908&lt;=56000,ROUNDUP(E908/4,0)+14000,28000))))+IF(F908&lt;=0,0,IF(F908&lt;=15000,F908,IF(F908&lt;=40000,ROUNDUP(F908/2,0)+7500,IF(F908&lt;=70000,ROUNDUP(F908/4,0)+17500,35000)))),28000))))</f>
        <v/>
      </c>
      <c r="T908" s="18">
        <f>IF(G908&lt;=0,0,IF(G908&lt;=12000,G908,IF(G908&lt;=32000,ROUNDUP(G908/2,0)+6000,IF(G908&lt;=56000,ROUNDUP(G908/4,0)+14000,28000))))</f>
        <v/>
      </c>
      <c r="U908" s="18">
        <f>IF(I908&lt;=0,IF(H908&lt;=0,0,IF(H908&lt;=12000,H908,IF(H908&lt;=32000,ROUNDUP(H908/2,0)+6000,IF(H908&lt;=56000,ROUNDUP(H908/4,0)+14000,28000)))),IF(H908&lt;=0,IF(I908&lt;=0,0,IF(I908&lt;=15000,I908,IF(I908&lt;=40000,ROUNDUP(I908/2,0)+7500,IF(I908&lt;=70000,ROUNDUP(I908/4,0)+17500,35000)))),MAX(IF(I908&lt;=0,0,IF(I908&lt;=15000,I908,IF(I908&lt;=40000,ROUNDUP(I908/2,0)+7500,IF(I908&lt;=70000,ROUNDUP(I908/4,0)+17500,35000)))),MIN(IF(H908&lt;=0,0,IF(H908&lt;=12000,H908,IF(H908&lt;=32000,ROUNDUP(H908/2,0)+6000,IF(H908&lt;=56000,ROUNDUP(H908/4,0)+14000,28000))))+IF(I908&lt;=0,0,IF(I908&lt;=15000,I908,IF(I908&lt;=40000,ROUNDUP(I908/2,0)+7500,IF(I908&lt;=70000,ROUNDUP(I908/4,0)+17500,35000)))),28000))))</f>
        <v/>
      </c>
      <c r="V908" s="18">
        <f>MIN(70000,S908+T908+U908)</f>
        <v/>
      </c>
      <c r="W908" s="18">
        <f>MAX(0,ROUNDDOWN(M908-J908-N908-K908-0,-3))</f>
        <v/>
      </c>
      <c r="X908" s="18">
        <f>MAX(0,ROUNDDOWN(M908-J908-N908-K908-R908,-3))</f>
        <v/>
      </c>
      <c r="Y908" s="18">
        <f>IF(W908&lt;=0,0,ROUNDDOWN((W908*LOOKUP(W908,{0,1950001,3300001,6950001,9000001,18000001,40000001},{0.05,0.1,0.2,0.23,0.33,0.4,0.45})-LOOKUP(W908,{0,1950001,3300001,6950001,9000001,18000001,40000001},{0,97500,427500,636000,1536000,2796000,4796000}))*1.021,-2))</f>
        <v/>
      </c>
      <c r="Z908" s="18">
        <f>IF(X908&lt;=0,0,ROUNDDOWN((X908*LOOKUP(X908,{0,1950001,3300001,6950001,9000001,18000001,40000001},{0.05,0.1,0.2,0.23,0.33,0.4,0.45})-LOOKUP(X908,{0,1950001,3300001,6950001,9000001,18000001,40000001},{0,97500,427500,636000,1536000,2796000,4796000}))*1.021,-2))</f>
        <v/>
      </c>
      <c r="AA908" s="18">
        <f>MAX(0,ROUNDDOWN(M908-J908-430000-L908-0,-3))</f>
        <v/>
      </c>
      <c r="AB908" s="18">
        <f>MAX(0,ROUNDDOWN(M908-J908-430000-L908-V908,-3))</f>
        <v/>
      </c>
      <c r="AC908" s="18">
        <f>IF(M908&lt;=450000,0,MAX(0,ROUNDDOWN(AA908*0.06-MIN(50000,AA908)*0.03,-2))+MAX(0,ROUNDDOWN(AA908*0.04-MIN(50000,AA908)*0.02,-2)))</f>
        <v/>
      </c>
      <c r="AD908" s="18">
        <f>IF(M908&lt;=450000,0,MAX(0,ROUNDDOWN(AB908*0.06-MIN(50000,AB908)*0.03,-2))+MAX(0,ROUNDDOWN(AB908*0.04-MIN(50000,AB908)*0.02,-2)))</f>
        <v/>
      </c>
      <c r="AE908" s="18">
        <f>Y908-Z908</f>
        <v/>
      </c>
      <c r="AF908" s="18">
        <f>AC908-AD908</f>
        <v/>
      </c>
      <c r="AG908" s="18">
        <f>AE908+AF908</f>
        <v/>
      </c>
      <c r="AH908" s="20">
        <f>IF(W908&lt;=0,0,LOOKUP(W908,{0,1950001,3300001,6950001,9000001,18000001,40000001},{0.05,0.1,0.2,0.23,0.33,0.4,0.45}))</f>
        <v/>
      </c>
    </row>
    <row r="909">
      <c r="A909" t="inlineStr">
        <is>
          <t>1万円刻み 3区分8万円ずつ</t>
        </is>
      </c>
      <c r="B909" s="18">
        <f>'4_1万円刻み'!$A$277</f>
        <v/>
      </c>
      <c r="C909" s="19" t="n">
        <v>2026</v>
      </c>
      <c r="D909" t="inlineStr">
        <is>
          <t>いいえ</t>
        </is>
      </c>
      <c r="E909" s="18" t="n">
        <v>80000</v>
      </c>
      <c r="F909" s="18" t="n">
        <v>0</v>
      </c>
      <c r="G909" s="18" t="n">
        <v>80000</v>
      </c>
      <c r="H909" s="18" t="n">
        <v>80000</v>
      </c>
      <c r="I909" s="18" t="n">
        <v>0</v>
      </c>
      <c r="J909" s="18">
        <f>ROUND(MIN(B909/12,650000)*12*0.0915+MIN(B909/12,1390000)*12*(0.0504+0)+B909*0.005,0)</f>
        <v/>
      </c>
      <c r="K909" s="18" t="n">
        <v>0</v>
      </c>
      <c r="L909" s="18" t="n">
        <v>0</v>
      </c>
      <c r="M909" s="18">
        <f>ROUND(IF(C909&gt;=2026,IF(B909&lt;741000,0,IF(B909&lt;2191000,B909-740000,IF(B909&lt;2193000,1451000,IF(B909&lt;2196000,1453000,IF(B909&lt;2200000,1456000,IF(B909&lt;3600000,ROUNDDOWN(B909/4,-3)*2.8-80000,IF(B909&lt;6600000,ROUNDDOWN(B909/4,-3)*3.2-440000,IF(B909&lt;8500000,ROUNDDOWN(B909*0.9,0)-1100000,B909-1950000)))))))),IF(B909&lt;651000,0,IF(B909&lt;1900000,B909-650000,IF(B909&lt;3600000,ROUNDDOWN(B909/4,-3)*2.8-80000,IF(B909&lt;6600000,ROUNDDOWN(B909/4,-3)*3.2-440000,IF(B909&lt;8500000,ROUNDDOWN(B909*0.9,0)-1100000,B909-1950000)))))),0)</f>
        <v/>
      </c>
      <c r="N909" s="18">
        <f>IF(M909&gt;23500000,NA(),IF(C909&gt;=2026,IF(M909&lt;=4890000,1040000,IF(M909&lt;=6550000,670000,620000)),IF(M909&lt;=1320000,950000,IF(M909&lt;=3360000,880000,IF(M909&lt;=4890000,680000,IF(M909&lt;=6550000,630000,580000))))))</f>
        <v/>
      </c>
      <c r="O909" s="18">
        <f>IF(F909&lt;=0,IF(AND(D909="はい",C909&gt;=2026,C909&lt;=2027),IF(E909&lt;=0,0,IF(E909&lt;=30000,E909,IF(E909&lt;=60000,ROUNDUP(E909/2,0)+15000,IF(E909&lt;=120000,ROUNDUP(E909/4,0)+30000,60000)))),IF(E909&lt;=0,0,IF(E909&lt;=20000,E909,IF(E909&lt;=40000,ROUNDUP(E909/2,0)+10000,IF(E909&lt;=80000,ROUNDUP(E909/4,0)+20000,40000))))),IF(E909&lt;=0,IF(F909&lt;=0,0,IF(F909&lt;=25000,F909,IF(F909&lt;=50000,ROUNDUP(F909/2,0)+12500,IF(F909&lt;=100000,ROUNDUP(F909/4,0)+25000,50000)))),MAX(IF(F909&lt;=0,0,IF(F909&lt;=25000,F909,IF(F909&lt;=50000,ROUNDUP(F909/2,0)+12500,IF(F909&lt;=100000,ROUNDUP(F909/4,0)+25000,50000)))),MIN(IF(AND(D909="はい",C909&gt;=2026,C909&lt;=2027),IF(E909&lt;=0,0,IF(E909&lt;=30000,E909,IF(E909&lt;=60000,ROUNDUP(E909/2,0)+15000,IF(E909&lt;=120000,ROUNDUP(E909/4,0)+30000,60000)))),IF(E909&lt;=0,0,IF(E909&lt;=20000,E909,IF(E909&lt;=40000,ROUNDUP(E909/2,0)+10000,IF(E909&lt;=80000,ROUNDUP(E909/4,0)+20000,40000)))))+IF(F909&lt;=0,0,IF(F909&lt;=25000,F909,IF(F909&lt;=50000,ROUNDUP(F909/2,0)+12500,IF(F909&lt;=100000,ROUNDUP(F909/4,0)+25000,50000)))),IF(AND(D909="はい",C909&gt;=2026,C909&lt;=2027),60000,40000)))))</f>
        <v/>
      </c>
      <c r="P909" s="18">
        <f>IF(G909&lt;=0,0,IF(G909&lt;=20000,G909,IF(G909&lt;=40000,ROUNDUP(G909/2,0)+10000,IF(G909&lt;=80000,ROUNDUP(G909/4,0)+20000,40000))))</f>
        <v/>
      </c>
      <c r="Q909" s="18">
        <f>IF(I909&lt;=0,IF(H909&lt;=0,0,IF(H909&lt;=20000,H909,IF(H909&lt;=40000,ROUNDUP(H909/2,0)+10000,IF(H909&lt;=80000,ROUNDUP(H909/4,0)+20000,40000)))),IF(H909&lt;=0,IF(I909&lt;=0,0,IF(I909&lt;=25000,I909,IF(I909&lt;=50000,ROUNDUP(I909/2,0)+12500,IF(I909&lt;=100000,ROUNDUP(I909/4,0)+25000,50000)))),MAX(IF(I909&lt;=0,0,IF(I909&lt;=25000,I909,IF(I909&lt;=50000,ROUNDUP(I909/2,0)+12500,IF(I909&lt;=100000,ROUNDUP(I909/4,0)+25000,50000)))),MIN(IF(H909&lt;=0,0,IF(H909&lt;=20000,H909,IF(H909&lt;=40000,ROUNDUP(H909/2,0)+10000,IF(H909&lt;=80000,ROUNDUP(H909/4,0)+20000,40000))))+IF(I909&lt;=0,0,IF(I909&lt;=25000,I909,IF(I909&lt;=50000,ROUNDUP(I909/2,0)+12500,IF(I909&lt;=100000,ROUNDUP(I909/4,0)+25000,50000)))),40000))))</f>
        <v/>
      </c>
      <c r="R909" s="18">
        <f>MIN(120000,O909+P909+Q909)</f>
        <v/>
      </c>
      <c r="S909" s="18">
        <f>IF(F909&lt;=0,IF(E909&lt;=0,0,IF(E909&lt;=12000,E909,IF(E909&lt;=32000,ROUNDUP(E909/2,0)+6000,IF(E909&lt;=56000,ROUNDUP(E909/4,0)+14000,28000)))),IF(E909&lt;=0,IF(F909&lt;=0,0,IF(F909&lt;=15000,F909,IF(F909&lt;=40000,ROUNDUP(F909/2,0)+7500,IF(F909&lt;=70000,ROUNDUP(F909/4,0)+17500,35000)))),MAX(IF(F909&lt;=0,0,IF(F909&lt;=15000,F909,IF(F909&lt;=40000,ROUNDUP(F909/2,0)+7500,IF(F909&lt;=70000,ROUNDUP(F909/4,0)+17500,35000)))),MIN(IF(E909&lt;=0,0,IF(E909&lt;=12000,E909,IF(E909&lt;=32000,ROUNDUP(E909/2,0)+6000,IF(E909&lt;=56000,ROUNDUP(E909/4,0)+14000,28000))))+IF(F909&lt;=0,0,IF(F909&lt;=15000,F909,IF(F909&lt;=40000,ROUNDUP(F909/2,0)+7500,IF(F909&lt;=70000,ROUNDUP(F909/4,0)+17500,35000)))),28000))))</f>
        <v/>
      </c>
      <c r="T909" s="18">
        <f>IF(G909&lt;=0,0,IF(G909&lt;=12000,G909,IF(G909&lt;=32000,ROUNDUP(G909/2,0)+6000,IF(G909&lt;=56000,ROUNDUP(G909/4,0)+14000,28000))))</f>
        <v/>
      </c>
      <c r="U909" s="18">
        <f>IF(I909&lt;=0,IF(H909&lt;=0,0,IF(H909&lt;=12000,H909,IF(H909&lt;=32000,ROUNDUP(H909/2,0)+6000,IF(H909&lt;=56000,ROUNDUP(H909/4,0)+14000,28000)))),IF(H909&lt;=0,IF(I909&lt;=0,0,IF(I909&lt;=15000,I909,IF(I909&lt;=40000,ROUNDUP(I909/2,0)+7500,IF(I909&lt;=70000,ROUNDUP(I909/4,0)+17500,35000)))),MAX(IF(I909&lt;=0,0,IF(I909&lt;=15000,I909,IF(I909&lt;=40000,ROUNDUP(I909/2,0)+7500,IF(I909&lt;=70000,ROUNDUP(I909/4,0)+17500,35000)))),MIN(IF(H909&lt;=0,0,IF(H909&lt;=12000,H909,IF(H909&lt;=32000,ROUNDUP(H909/2,0)+6000,IF(H909&lt;=56000,ROUNDUP(H909/4,0)+14000,28000))))+IF(I909&lt;=0,0,IF(I909&lt;=15000,I909,IF(I909&lt;=40000,ROUNDUP(I909/2,0)+7500,IF(I909&lt;=70000,ROUNDUP(I909/4,0)+17500,35000)))),28000))))</f>
        <v/>
      </c>
      <c r="V909" s="18">
        <f>MIN(70000,S909+T909+U909)</f>
        <v/>
      </c>
      <c r="W909" s="18">
        <f>MAX(0,ROUNDDOWN(M909-J909-N909-K909-0,-3))</f>
        <v/>
      </c>
      <c r="X909" s="18">
        <f>MAX(0,ROUNDDOWN(M909-J909-N909-K909-R909,-3))</f>
        <v/>
      </c>
      <c r="Y909" s="18">
        <f>IF(W909&lt;=0,0,ROUNDDOWN((W909*LOOKUP(W909,{0,1950001,3300001,6950001,9000001,18000001,40000001},{0.05,0.1,0.2,0.23,0.33,0.4,0.45})-LOOKUP(W909,{0,1950001,3300001,6950001,9000001,18000001,40000001},{0,97500,427500,636000,1536000,2796000,4796000}))*1.021,-2))</f>
        <v/>
      </c>
      <c r="Z909" s="18">
        <f>IF(X909&lt;=0,0,ROUNDDOWN((X909*LOOKUP(X909,{0,1950001,3300001,6950001,9000001,18000001,40000001},{0.05,0.1,0.2,0.23,0.33,0.4,0.45})-LOOKUP(X909,{0,1950001,3300001,6950001,9000001,18000001,40000001},{0,97500,427500,636000,1536000,2796000,4796000}))*1.021,-2))</f>
        <v/>
      </c>
      <c r="AA909" s="18">
        <f>MAX(0,ROUNDDOWN(M909-J909-430000-L909-0,-3))</f>
        <v/>
      </c>
      <c r="AB909" s="18">
        <f>MAX(0,ROUNDDOWN(M909-J909-430000-L909-V909,-3))</f>
        <v/>
      </c>
      <c r="AC909" s="18">
        <f>IF(M909&lt;=450000,0,MAX(0,ROUNDDOWN(AA909*0.06-MIN(50000,AA909)*0.03,-2))+MAX(0,ROUNDDOWN(AA909*0.04-MIN(50000,AA909)*0.02,-2)))</f>
        <v/>
      </c>
      <c r="AD909" s="18">
        <f>IF(M909&lt;=450000,0,MAX(0,ROUNDDOWN(AB909*0.06-MIN(50000,AB909)*0.03,-2))+MAX(0,ROUNDDOWN(AB909*0.04-MIN(50000,AB909)*0.02,-2)))</f>
        <v/>
      </c>
      <c r="AE909" s="18">
        <f>Y909-Z909</f>
        <v/>
      </c>
      <c r="AF909" s="18">
        <f>AC909-AD909</f>
        <v/>
      </c>
      <c r="AG909" s="18">
        <f>AE909+AF909</f>
        <v/>
      </c>
      <c r="AH909" s="20">
        <f>IF(W909&lt;=0,0,LOOKUP(W909,{0,1950001,3300001,6950001,9000001,18000001,40000001},{0.05,0.1,0.2,0.23,0.33,0.4,0.45}))</f>
        <v/>
      </c>
    </row>
    <row r="910">
      <c r="A910" t="inlineStr">
        <is>
          <t>1万円刻み 一般8万円</t>
        </is>
      </c>
      <c r="B910" s="18">
        <f>'4_1万円刻み'!$A$277</f>
        <v/>
      </c>
      <c r="C910" s="19" t="n">
        <v>2026</v>
      </c>
      <c r="D910" t="inlineStr">
        <is>
          <t>いいえ</t>
        </is>
      </c>
      <c r="E910" s="18" t="n">
        <v>80000</v>
      </c>
      <c r="F910" s="18" t="n">
        <v>0</v>
      </c>
      <c r="G910" s="18" t="n">
        <v>0</v>
      </c>
      <c r="H910" s="18" t="n">
        <v>0</v>
      </c>
      <c r="I910" s="18" t="n">
        <v>0</v>
      </c>
      <c r="J910" s="18">
        <f>ROUND(MIN(B910/12,650000)*12*0.0915+MIN(B910/12,1390000)*12*(0.0504+0)+B910*0.005,0)</f>
        <v/>
      </c>
      <c r="K910" s="18" t="n">
        <v>0</v>
      </c>
      <c r="L910" s="18" t="n">
        <v>0</v>
      </c>
      <c r="M910" s="18">
        <f>ROUND(IF(C910&gt;=2026,IF(B910&lt;741000,0,IF(B910&lt;2191000,B910-740000,IF(B910&lt;2193000,1451000,IF(B910&lt;2196000,1453000,IF(B910&lt;2200000,1456000,IF(B910&lt;3600000,ROUNDDOWN(B910/4,-3)*2.8-80000,IF(B910&lt;6600000,ROUNDDOWN(B910/4,-3)*3.2-440000,IF(B910&lt;8500000,ROUNDDOWN(B910*0.9,0)-1100000,B910-1950000)))))))),IF(B910&lt;651000,0,IF(B910&lt;1900000,B910-650000,IF(B910&lt;3600000,ROUNDDOWN(B910/4,-3)*2.8-80000,IF(B910&lt;6600000,ROUNDDOWN(B910/4,-3)*3.2-440000,IF(B910&lt;8500000,ROUNDDOWN(B910*0.9,0)-1100000,B910-1950000)))))),0)</f>
        <v/>
      </c>
      <c r="N910" s="18">
        <f>IF(M910&gt;23500000,NA(),IF(C910&gt;=2026,IF(M910&lt;=4890000,1040000,IF(M910&lt;=6550000,670000,620000)),IF(M910&lt;=1320000,950000,IF(M910&lt;=3360000,880000,IF(M910&lt;=4890000,680000,IF(M910&lt;=6550000,630000,580000))))))</f>
        <v/>
      </c>
      <c r="O910" s="18">
        <f>IF(F910&lt;=0,IF(AND(D910="はい",C910&gt;=2026,C910&lt;=2027),IF(E910&lt;=0,0,IF(E910&lt;=30000,E910,IF(E910&lt;=60000,ROUNDUP(E910/2,0)+15000,IF(E910&lt;=120000,ROUNDUP(E910/4,0)+30000,60000)))),IF(E910&lt;=0,0,IF(E910&lt;=20000,E910,IF(E910&lt;=40000,ROUNDUP(E910/2,0)+10000,IF(E910&lt;=80000,ROUNDUP(E910/4,0)+20000,40000))))),IF(E910&lt;=0,IF(F910&lt;=0,0,IF(F910&lt;=25000,F910,IF(F910&lt;=50000,ROUNDUP(F910/2,0)+12500,IF(F910&lt;=100000,ROUNDUP(F910/4,0)+25000,50000)))),MAX(IF(F910&lt;=0,0,IF(F910&lt;=25000,F910,IF(F910&lt;=50000,ROUNDUP(F910/2,0)+12500,IF(F910&lt;=100000,ROUNDUP(F910/4,0)+25000,50000)))),MIN(IF(AND(D910="はい",C910&gt;=2026,C910&lt;=2027),IF(E910&lt;=0,0,IF(E910&lt;=30000,E910,IF(E910&lt;=60000,ROUNDUP(E910/2,0)+15000,IF(E910&lt;=120000,ROUNDUP(E910/4,0)+30000,60000)))),IF(E910&lt;=0,0,IF(E910&lt;=20000,E910,IF(E910&lt;=40000,ROUNDUP(E910/2,0)+10000,IF(E910&lt;=80000,ROUNDUP(E910/4,0)+20000,40000)))))+IF(F910&lt;=0,0,IF(F910&lt;=25000,F910,IF(F910&lt;=50000,ROUNDUP(F910/2,0)+12500,IF(F910&lt;=100000,ROUNDUP(F910/4,0)+25000,50000)))),IF(AND(D910="はい",C910&gt;=2026,C910&lt;=2027),60000,40000)))))</f>
        <v/>
      </c>
      <c r="P910" s="18">
        <f>IF(G910&lt;=0,0,IF(G910&lt;=20000,G910,IF(G910&lt;=40000,ROUNDUP(G910/2,0)+10000,IF(G910&lt;=80000,ROUNDUP(G910/4,0)+20000,40000))))</f>
        <v/>
      </c>
      <c r="Q910" s="18">
        <f>IF(I910&lt;=0,IF(H910&lt;=0,0,IF(H910&lt;=20000,H910,IF(H910&lt;=40000,ROUNDUP(H910/2,0)+10000,IF(H910&lt;=80000,ROUNDUP(H910/4,0)+20000,40000)))),IF(H910&lt;=0,IF(I910&lt;=0,0,IF(I910&lt;=25000,I910,IF(I910&lt;=50000,ROUNDUP(I910/2,0)+12500,IF(I910&lt;=100000,ROUNDUP(I910/4,0)+25000,50000)))),MAX(IF(I910&lt;=0,0,IF(I910&lt;=25000,I910,IF(I910&lt;=50000,ROUNDUP(I910/2,0)+12500,IF(I910&lt;=100000,ROUNDUP(I910/4,0)+25000,50000)))),MIN(IF(H910&lt;=0,0,IF(H910&lt;=20000,H910,IF(H910&lt;=40000,ROUNDUP(H910/2,0)+10000,IF(H910&lt;=80000,ROUNDUP(H910/4,0)+20000,40000))))+IF(I910&lt;=0,0,IF(I910&lt;=25000,I910,IF(I910&lt;=50000,ROUNDUP(I910/2,0)+12500,IF(I910&lt;=100000,ROUNDUP(I910/4,0)+25000,50000)))),40000))))</f>
        <v/>
      </c>
      <c r="R910" s="18">
        <f>MIN(120000,O910+P910+Q910)</f>
        <v/>
      </c>
      <c r="S910" s="18">
        <f>IF(F910&lt;=0,IF(E910&lt;=0,0,IF(E910&lt;=12000,E910,IF(E910&lt;=32000,ROUNDUP(E910/2,0)+6000,IF(E910&lt;=56000,ROUNDUP(E910/4,0)+14000,28000)))),IF(E910&lt;=0,IF(F910&lt;=0,0,IF(F910&lt;=15000,F910,IF(F910&lt;=40000,ROUNDUP(F910/2,0)+7500,IF(F910&lt;=70000,ROUNDUP(F910/4,0)+17500,35000)))),MAX(IF(F910&lt;=0,0,IF(F910&lt;=15000,F910,IF(F910&lt;=40000,ROUNDUP(F910/2,0)+7500,IF(F910&lt;=70000,ROUNDUP(F910/4,0)+17500,35000)))),MIN(IF(E910&lt;=0,0,IF(E910&lt;=12000,E910,IF(E910&lt;=32000,ROUNDUP(E910/2,0)+6000,IF(E910&lt;=56000,ROUNDUP(E910/4,0)+14000,28000))))+IF(F910&lt;=0,0,IF(F910&lt;=15000,F910,IF(F910&lt;=40000,ROUNDUP(F910/2,0)+7500,IF(F910&lt;=70000,ROUNDUP(F910/4,0)+17500,35000)))),28000))))</f>
        <v/>
      </c>
      <c r="T910" s="18">
        <f>IF(G910&lt;=0,0,IF(G910&lt;=12000,G910,IF(G910&lt;=32000,ROUNDUP(G910/2,0)+6000,IF(G910&lt;=56000,ROUNDUP(G910/4,0)+14000,28000))))</f>
        <v/>
      </c>
      <c r="U910" s="18">
        <f>IF(I910&lt;=0,IF(H910&lt;=0,0,IF(H910&lt;=12000,H910,IF(H910&lt;=32000,ROUNDUP(H910/2,0)+6000,IF(H910&lt;=56000,ROUNDUP(H910/4,0)+14000,28000)))),IF(H910&lt;=0,IF(I910&lt;=0,0,IF(I910&lt;=15000,I910,IF(I910&lt;=40000,ROUNDUP(I910/2,0)+7500,IF(I910&lt;=70000,ROUNDUP(I910/4,0)+17500,35000)))),MAX(IF(I910&lt;=0,0,IF(I910&lt;=15000,I910,IF(I910&lt;=40000,ROUNDUP(I910/2,0)+7500,IF(I910&lt;=70000,ROUNDUP(I910/4,0)+17500,35000)))),MIN(IF(H910&lt;=0,0,IF(H910&lt;=12000,H910,IF(H910&lt;=32000,ROUNDUP(H910/2,0)+6000,IF(H910&lt;=56000,ROUNDUP(H910/4,0)+14000,28000))))+IF(I910&lt;=0,0,IF(I910&lt;=15000,I910,IF(I910&lt;=40000,ROUNDUP(I910/2,0)+7500,IF(I910&lt;=70000,ROUNDUP(I910/4,0)+17500,35000)))),28000))))</f>
        <v/>
      </c>
      <c r="V910" s="18">
        <f>MIN(70000,S910+T910+U910)</f>
        <v/>
      </c>
      <c r="W910" s="18">
        <f>MAX(0,ROUNDDOWN(M910-J910-N910-K910-0,-3))</f>
        <v/>
      </c>
      <c r="X910" s="18">
        <f>MAX(0,ROUNDDOWN(M910-J910-N910-K910-R910,-3))</f>
        <v/>
      </c>
      <c r="Y910" s="18">
        <f>IF(W910&lt;=0,0,ROUNDDOWN((W910*LOOKUP(W910,{0,1950001,3300001,6950001,9000001,18000001,40000001},{0.05,0.1,0.2,0.23,0.33,0.4,0.45})-LOOKUP(W910,{0,1950001,3300001,6950001,9000001,18000001,40000001},{0,97500,427500,636000,1536000,2796000,4796000}))*1.021,-2))</f>
        <v/>
      </c>
      <c r="Z910" s="18">
        <f>IF(X910&lt;=0,0,ROUNDDOWN((X910*LOOKUP(X910,{0,1950001,3300001,6950001,9000001,18000001,40000001},{0.05,0.1,0.2,0.23,0.33,0.4,0.45})-LOOKUP(X910,{0,1950001,3300001,6950001,9000001,18000001,40000001},{0,97500,427500,636000,1536000,2796000,4796000}))*1.021,-2))</f>
        <v/>
      </c>
      <c r="AA910" s="18">
        <f>MAX(0,ROUNDDOWN(M910-J910-430000-L910-0,-3))</f>
        <v/>
      </c>
      <c r="AB910" s="18">
        <f>MAX(0,ROUNDDOWN(M910-J910-430000-L910-V910,-3))</f>
        <v/>
      </c>
      <c r="AC910" s="18">
        <f>IF(M910&lt;=450000,0,MAX(0,ROUNDDOWN(AA910*0.06-MIN(50000,AA910)*0.03,-2))+MAX(0,ROUNDDOWN(AA910*0.04-MIN(50000,AA910)*0.02,-2)))</f>
        <v/>
      </c>
      <c r="AD910" s="18">
        <f>IF(M910&lt;=450000,0,MAX(0,ROUNDDOWN(AB910*0.06-MIN(50000,AB910)*0.03,-2))+MAX(0,ROUNDDOWN(AB910*0.04-MIN(50000,AB910)*0.02,-2)))</f>
        <v/>
      </c>
      <c r="AE910" s="18">
        <f>Y910-Z910</f>
        <v/>
      </c>
      <c r="AF910" s="18">
        <f>AC910-AD910</f>
        <v/>
      </c>
      <c r="AG910" s="18">
        <f>AE910+AF910</f>
        <v/>
      </c>
      <c r="AH910" s="20">
        <f>IF(W910&lt;=0,0,LOOKUP(W910,{0,1950001,3300001,6950001,9000001,18000001,40000001},{0.05,0.1,0.2,0.23,0.33,0.4,0.45}))</f>
        <v/>
      </c>
    </row>
    <row r="911">
      <c r="A911" t="inlineStr">
        <is>
          <t>1万円刻み 特例あり一般12万円</t>
        </is>
      </c>
      <c r="B911" s="18">
        <f>'4_1万円刻み'!$A$277</f>
        <v/>
      </c>
      <c r="C911" s="19" t="n">
        <v>2026</v>
      </c>
      <c r="D911" t="inlineStr">
        <is>
          <t>はい</t>
        </is>
      </c>
      <c r="E911" s="18" t="n">
        <v>120000</v>
      </c>
      <c r="F911" s="18" t="n">
        <v>0</v>
      </c>
      <c r="G911" s="18" t="n">
        <v>0</v>
      </c>
      <c r="H911" s="18" t="n">
        <v>0</v>
      </c>
      <c r="I911" s="18" t="n">
        <v>0</v>
      </c>
      <c r="J911" s="18">
        <f>ROUND(MIN(B911/12,650000)*12*0.0915+MIN(B911/12,1390000)*12*(0.0504+0)+B911*0.005,0)</f>
        <v/>
      </c>
      <c r="K911" s="18" t="n">
        <v>0</v>
      </c>
      <c r="L911" s="18" t="n">
        <v>0</v>
      </c>
      <c r="M911" s="18">
        <f>ROUND(IF(C911&gt;=2026,IF(B911&lt;741000,0,IF(B911&lt;2191000,B911-740000,IF(B911&lt;2193000,1451000,IF(B911&lt;2196000,1453000,IF(B911&lt;2200000,1456000,IF(B911&lt;3600000,ROUNDDOWN(B911/4,-3)*2.8-80000,IF(B911&lt;6600000,ROUNDDOWN(B911/4,-3)*3.2-440000,IF(B911&lt;8500000,ROUNDDOWN(B911*0.9,0)-1100000,B911-1950000)))))))),IF(B911&lt;651000,0,IF(B911&lt;1900000,B911-650000,IF(B911&lt;3600000,ROUNDDOWN(B911/4,-3)*2.8-80000,IF(B911&lt;6600000,ROUNDDOWN(B911/4,-3)*3.2-440000,IF(B911&lt;8500000,ROUNDDOWN(B911*0.9,0)-1100000,B911-1950000)))))),0)</f>
        <v/>
      </c>
      <c r="N911" s="18">
        <f>IF(M911&gt;23500000,NA(),IF(C911&gt;=2026,IF(M911&lt;=4890000,1040000,IF(M911&lt;=6550000,670000,620000)),IF(M911&lt;=1320000,950000,IF(M911&lt;=3360000,880000,IF(M911&lt;=4890000,680000,IF(M911&lt;=6550000,630000,580000))))))</f>
        <v/>
      </c>
      <c r="O911" s="18">
        <f>IF(F911&lt;=0,IF(AND(D911="はい",C911&gt;=2026,C911&lt;=2027),IF(E911&lt;=0,0,IF(E911&lt;=30000,E911,IF(E911&lt;=60000,ROUNDUP(E911/2,0)+15000,IF(E911&lt;=120000,ROUNDUP(E911/4,0)+30000,60000)))),IF(E911&lt;=0,0,IF(E911&lt;=20000,E911,IF(E911&lt;=40000,ROUNDUP(E911/2,0)+10000,IF(E911&lt;=80000,ROUNDUP(E911/4,0)+20000,40000))))),IF(E911&lt;=0,IF(F911&lt;=0,0,IF(F911&lt;=25000,F911,IF(F911&lt;=50000,ROUNDUP(F911/2,0)+12500,IF(F911&lt;=100000,ROUNDUP(F911/4,0)+25000,50000)))),MAX(IF(F911&lt;=0,0,IF(F911&lt;=25000,F911,IF(F911&lt;=50000,ROUNDUP(F911/2,0)+12500,IF(F911&lt;=100000,ROUNDUP(F911/4,0)+25000,50000)))),MIN(IF(AND(D911="はい",C911&gt;=2026,C911&lt;=2027),IF(E911&lt;=0,0,IF(E911&lt;=30000,E911,IF(E911&lt;=60000,ROUNDUP(E911/2,0)+15000,IF(E911&lt;=120000,ROUNDUP(E911/4,0)+30000,60000)))),IF(E911&lt;=0,0,IF(E911&lt;=20000,E911,IF(E911&lt;=40000,ROUNDUP(E911/2,0)+10000,IF(E911&lt;=80000,ROUNDUP(E911/4,0)+20000,40000)))))+IF(F911&lt;=0,0,IF(F911&lt;=25000,F911,IF(F911&lt;=50000,ROUNDUP(F911/2,0)+12500,IF(F911&lt;=100000,ROUNDUP(F911/4,0)+25000,50000)))),IF(AND(D911="はい",C911&gt;=2026,C911&lt;=2027),60000,40000)))))</f>
        <v/>
      </c>
      <c r="P911" s="18">
        <f>IF(G911&lt;=0,0,IF(G911&lt;=20000,G911,IF(G911&lt;=40000,ROUNDUP(G911/2,0)+10000,IF(G911&lt;=80000,ROUNDUP(G911/4,0)+20000,40000))))</f>
        <v/>
      </c>
      <c r="Q911" s="18">
        <f>IF(I911&lt;=0,IF(H911&lt;=0,0,IF(H911&lt;=20000,H911,IF(H911&lt;=40000,ROUNDUP(H911/2,0)+10000,IF(H911&lt;=80000,ROUNDUP(H911/4,0)+20000,40000)))),IF(H911&lt;=0,IF(I911&lt;=0,0,IF(I911&lt;=25000,I911,IF(I911&lt;=50000,ROUNDUP(I911/2,0)+12500,IF(I911&lt;=100000,ROUNDUP(I911/4,0)+25000,50000)))),MAX(IF(I911&lt;=0,0,IF(I911&lt;=25000,I911,IF(I911&lt;=50000,ROUNDUP(I911/2,0)+12500,IF(I911&lt;=100000,ROUNDUP(I911/4,0)+25000,50000)))),MIN(IF(H911&lt;=0,0,IF(H911&lt;=20000,H911,IF(H911&lt;=40000,ROUNDUP(H911/2,0)+10000,IF(H911&lt;=80000,ROUNDUP(H911/4,0)+20000,40000))))+IF(I911&lt;=0,0,IF(I911&lt;=25000,I911,IF(I911&lt;=50000,ROUNDUP(I911/2,0)+12500,IF(I911&lt;=100000,ROUNDUP(I911/4,0)+25000,50000)))),40000))))</f>
        <v/>
      </c>
      <c r="R911" s="18">
        <f>MIN(120000,O911+P911+Q911)</f>
        <v/>
      </c>
      <c r="S911" s="18">
        <f>IF(F911&lt;=0,IF(E911&lt;=0,0,IF(E911&lt;=12000,E911,IF(E911&lt;=32000,ROUNDUP(E911/2,0)+6000,IF(E911&lt;=56000,ROUNDUP(E911/4,0)+14000,28000)))),IF(E911&lt;=0,IF(F911&lt;=0,0,IF(F911&lt;=15000,F911,IF(F911&lt;=40000,ROUNDUP(F911/2,0)+7500,IF(F911&lt;=70000,ROUNDUP(F911/4,0)+17500,35000)))),MAX(IF(F911&lt;=0,0,IF(F911&lt;=15000,F911,IF(F911&lt;=40000,ROUNDUP(F911/2,0)+7500,IF(F911&lt;=70000,ROUNDUP(F911/4,0)+17500,35000)))),MIN(IF(E911&lt;=0,0,IF(E911&lt;=12000,E911,IF(E911&lt;=32000,ROUNDUP(E911/2,0)+6000,IF(E911&lt;=56000,ROUNDUP(E911/4,0)+14000,28000))))+IF(F911&lt;=0,0,IF(F911&lt;=15000,F911,IF(F911&lt;=40000,ROUNDUP(F911/2,0)+7500,IF(F911&lt;=70000,ROUNDUP(F911/4,0)+17500,35000)))),28000))))</f>
        <v/>
      </c>
      <c r="T911" s="18">
        <f>IF(G911&lt;=0,0,IF(G911&lt;=12000,G911,IF(G911&lt;=32000,ROUNDUP(G911/2,0)+6000,IF(G911&lt;=56000,ROUNDUP(G911/4,0)+14000,28000))))</f>
        <v/>
      </c>
      <c r="U911" s="18">
        <f>IF(I911&lt;=0,IF(H911&lt;=0,0,IF(H911&lt;=12000,H911,IF(H911&lt;=32000,ROUNDUP(H911/2,0)+6000,IF(H911&lt;=56000,ROUNDUP(H911/4,0)+14000,28000)))),IF(H911&lt;=0,IF(I911&lt;=0,0,IF(I911&lt;=15000,I911,IF(I911&lt;=40000,ROUNDUP(I911/2,0)+7500,IF(I911&lt;=70000,ROUNDUP(I911/4,0)+17500,35000)))),MAX(IF(I911&lt;=0,0,IF(I911&lt;=15000,I911,IF(I911&lt;=40000,ROUNDUP(I911/2,0)+7500,IF(I911&lt;=70000,ROUNDUP(I911/4,0)+17500,35000)))),MIN(IF(H911&lt;=0,0,IF(H911&lt;=12000,H911,IF(H911&lt;=32000,ROUNDUP(H911/2,0)+6000,IF(H911&lt;=56000,ROUNDUP(H911/4,0)+14000,28000))))+IF(I911&lt;=0,0,IF(I911&lt;=15000,I911,IF(I911&lt;=40000,ROUNDUP(I911/2,0)+7500,IF(I911&lt;=70000,ROUNDUP(I911/4,0)+17500,35000)))),28000))))</f>
        <v/>
      </c>
      <c r="V911" s="18">
        <f>MIN(70000,S911+T911+U911)</f>
        <v/>
      </c>
      <c r="W911" s="18">
        <f>MAX(0,ROUNDDOWN(M911-J911-N911-K911-0,-3))</f>
        <v/>
      </c>
      <c r="X911" s="18">
        <f>MAX(0,ROUNDDOWN(M911-J911-N911-K911-R911,-3))</f>
        <v/>
      </c>
      <c r="Y911" s="18">
        <f>IF(W911&lt;=0,0,ROUNDDOWN((W911*LOOKUP(W911,{0,1950001,3300001,6950001,9000001,18000001,40000001},{0.05,0.1,0.2,0.23,0.33,0.4,0.45})-LOOKUP(W911,{0,1950001,3300001,6950001,9000001,18000001,40000001},{0,97500,427500,636000,1536000,2796000,4796000}))*1.021,-2))</f>
        <v/>
      </c>
      <c r="Z911" s="18">
        <f>IF(X911&lt;=0,0,ROUNDDOWN((X911*LOOKUP(X911,{0,1950001,3300001,6950001,9000001,18000001,40000001},{0.05,0.1,0.2,0.23,0.33,0.4,0.45})-LOOKUP(X911,{0,1950001,3300001,6950001,9000001,18000001,40000001},{0,97500,427500,636000,1536000,2796000,4796000}))*1.021,-2))</f>
        <v/>
      </c>
      <c r="AA911" s="18">
        <f>MAX(0,ROUNDDOWN(M911-J911-430000-L911-0,-3))</f>
        <v/>
      </c>
      <c r="AB911" s="18">
        <f>MAX(0,ROUNDDOWN(M911-J911-430000-L911-V911,-3))</f>
        <v/>
      </c>
      <c r="AC911" s="18">
        <f>IF(M911&lt;=450000,0,MAX(0,ROUNDDOWN(AA911*0.06-MIN(50000,AA911)*0.03,-2))+MAX(0,ROUNDDOWN(AA911*0.04-MIN(50000,AA911)*0.02,-2)))</f>
        <v/>
      </c>
      <c r="AD911" s="18">
        <f>IF(M911&lt;=450000,0,MAX(0,ROUNDDOWN(AB911*0.06-MIN(50000,AB911)*0.03,-2))+MAX(0,ROUNDDOWN(AB911*0.04-MIN(50000,AB911)*0.02,-2)))</f>
        <v/>
      </c>
      <c r="AE911" s="18">
        <f>Y911-Z911</f>
        <v/>
      </c>
      <c r="AF911" s="18">
        <f>AC911-AD911</f>
        <v/>
      </c>
      <c r="AG911" s="18">
        <f>AE911+AF911</f>
        <v/>
      </c>
      <c r="AH911" s="20">
        <f>IF(W911&lt;=0,0,LOOKUP(W911,{0,1950001,3300001,6950001,9000001,18000001,40000001},{0.05,0.1,0.2,0.23,0.33,0.4,0.45}))</f>
        <v/>
      </c>
    </row>
    <row r="912">
      <c r="A912" t="inlineStr">
        <is>
          <t>1万円刻み 3区分8万円ずつ</t>
        </is>
      </c>
      <c r="B912" s="18">
        <f>'4_1万円刻み'!$A$278</f>
        <v/>
      </c>
      <c r="C912" s="19" t="n">
        <v>2026</v>
      </c>
      <c r="D912" t="inlineStr">
        <is>
          <t>いいえ</t>
        </is>
      </c>
      <c r="E912" s="18" t="n">
        <v>80000</v>
      </c>
      <c r="F912" s="18" t="n">
        <v>0</v>
      </c>
      <c r="G912" s="18" t="n">
        <v>80000</v>
      </c>
      <c r="H912" s="18" t="n">
        <v>80000</v>
      </c>
      <c r="I912" s="18" t="n">
        <v>0</v>
      </c>
      <c r="J912" s="18">
        <f>ROUND(MIN(B912/12,650000)*12*0.0915+MIN(B912/12,1390000)*12*(0.0504+0)+B912*0.005,0)</f>
        <v/>
      </c>
      <c r="K912" s="18" t="n">
        <v>0</v>
      </c>
      <c r="L912" s="18" t="n">
        <v>0</v>
      </c>
      <c r="M912" s="18">
        <f>ROUND(IF(C912&gt;=2026,IF(B912&lt;741000,0,IF(B912&lt;2191000,B912-740000,IF(B912&lt;2193000,1451000,IF(B912&lt;2196000,1453000,IF(B912&lt;2200000,1456000,IF(B912&lt;3600000,ROUNDDOWN(B912/4,-3)*2.8-80000,IF(B912&lt;6600000,ROUNDDOWN(B912/4,-3)*3.2-440000,IF(B912&lt;8500000,ROUNDDOWN(B912*0.9,0)-1100000,B912-1950000)))))))),IF(B912&lt;651000,0,IF(B912&lt;1900000,B912-650000,IF(B912&lt;3600000,ROUNDDOWN(B912/4,-3)*2.8-80000,IF(B912&lt;6600000,ROUNDDOWN(B912/4,-3)*3.2-440000,IF(B912&lt;8500000,ROUNDDOWN(B912*0.9,0)-1100000,B912-1950000)))))),0)</f>
        <v/>
      </c>
      <c r="N912" s="18">
        <f>IF(M912&gt;23500000,NA(),IF(C912&gt;=2026,IF(M912&lt;=4890000,1040000,IF(M912&lt;=6550000,670000,620000)),IF(M912&lt;=1320000,950000,IF(M912&lt;=3360000,880000,IF(M912&lt;=4890000,680000,IF(M912&lt;=6550000,630000,580000))))))</f>
        <v/>
      </c>
      <c r="O912" s="18">
        <f>IF(F912&lt;=0,IF(AND(D912="はい",C912&gt;=2026,C912&lt;=2027),IF(E912&lt;=0,0,IF(E912&lt;=30000,E912,IF(E912&lt;=60000,ROUNDUP(E912/2,0)+15000,IF(E912&lt;=120000,ROUNDUP(E912/4,0)+30000,60000)))),IF(E912&lt;=0,0,IF(E912&lt;=20000,E912,IF(E912&lt;=40000,ROUNDUP(E912/2,0)+10000,IF(E912&lt;=80000,ROUNDUP(E912/4,0)+20000,40000))))),IF(E912&lt;=0,IF(F912&lt;=0,0,IF(F912&lt;=25000,F912,IF(F912&lt;=50000,ROUNDUP(F912/2,0)+12500,IF(F912&lt;=100000,ROUNDUP(F912/4,0)+25000,50000)))),MAX(IF(F912&lt;=0,0,IF(F912&lt;=25000,F912,IF(F912&lt;=50000,ROUNDUP(F912/2,0)+12500,IF(F912&lt;=100000,ROUNDUP(F912/4,0)+25000,50000)))),MIN(IF(AND(D912="はい",C912&gt;=2026,C912&lt;=2027),IF(E912&lt;=0,0,IF(E912&lt;=30000,E912,IF(E912&lt;=60000,ROUNDUP(E912/2,0)+15000,IF(E912&lt;=120000,ROUNDUP(E912/4,0)+30000,60000)))),IF(E912&lt;=0,0,IF(E912&lt;=20000,E912,IF(E912&lt;=40000,ROUNDUP(E912/2,0)+10000,IF(E912&lt;=80000,ROUNDUP(E912/4,0)+20000,40000)))))+IF(F912&lt;=0,0,IF(F912&lt;=25000,F912,IF(F912&lt;=50000,ROUNDUP(F912/2,0)+12500,IF(F912&lt;=100000,ROUNDUP(F912/4,0)+25000,50000)))),IF(AND(D912="はい",C912&gt;=2026,C912&lt;=2027),60000,40000)))))</f>
        <v/>
      </c>
      <c r="P912" s="18">
        <f>IF(G912&lt;=0,0,IF(G912&lt;=20000,G912,IF(G912&lt;=40000,ROUNDUP(G912/2,0)+10000,IF(G912&lt;=80000,ROUNDUP(G912/4,0)+20000,40000))))</f>
        <v/>
      </c>
      <c r="Q912" s="18">
        <f>IF(I912&lt;=0,IF(H912&lt;=0,0,IF(H912&lt;=20000,H912,IF(H912&lt;=40000,ROUNDUP(H912/2,0)+10000,IF(H912&lt;=80000,ROUNDUP(H912/4,0)+20000,40000)))),IF(H912&lt;=0,IF(I912&lt;=0,0,IF(I912&lt;=25000,I912,IF(I912&lt;=50000,ROUNDUP(I912/2,0)+12500,IF(I912&lt;=100000,ROUNDUP(I912/4,0)+25000,50000)))),MAX(IF(I912&lt;=0,0,IF(I912&lt;=25000,I912,IF(I912&lt;=50000,ROUNDUP(I912/2,0)+12500,IF(I912&lt;=100000,ROUNDUP(I912/4,0)+25000,50000)))),MIN(IF(H912&lt;=0,0,IF(H912&lt;=20000,H912,IF(H912&lt;=40000,ROUNDUP(H912/2,0)+10000,IF(H912&lt;=80000,ROUNDUP(H912/4,0)+20000,40000))))+IF(I912&lt;=0,0,IF(I912&lt;=25000,I912,IF(I912&lt;=50000,ROUNDUP(I912/2,0)+12500,IF(I912&lt;=100000,ROUNDUP(I912/4,0)+25000,50000)))),40000))))</f>
        <v/>
      </c>
      <c r="R912" s="18">
        <f>MIN(120000,O912+P912+Q912)</f>
        <v/>
      </c>
      <c r="S912" s="18">
        <f>IF(F912&lt;=0,IF(E912&lt;=0,0,IF(E912&lt;=12000,E912,IF(E912&lt;=32000,ROUNDUP(E912/2,0)+6000,IF(E912&lt;=56000,ROUNDUP(E912/4,0)+14000,28000)))),IF(E912&lt;=0,IF(F912&lt;=0,0,IF(F912&lt;=15000,F912,IF(F912&lt;=40000,ROUNDUP(F912/2,0)+7500,IF(F912&lt;=70000,ROUNDUP(F912/4,0)+17500,35000)))),MAX(IF(F912&lt;=0,0,IF(F912&lt;=15000,F912,IF(F912&lt;=40000,ROUNDUP(F912/2,0)+7500,IF(F912&lt;=70000,ROUNDUP(F912/4,0)+17500,35000)))),MIN(IF(E912&lt;=0,0,IF(E912&lt;=12000,E912,IF(E912&lt;=32000,ROUNDUP(E912/2,0)+6000,IF(E912&lt;=56000,ROUNDUP(E912/4,0)+14000,28000))))+IF(F912&lt;=0,0,IF(F912&lt;=15000,F912,IF(F912&lt;=40000,ROUNDUP(F912/2,0)+7500,IF(F912&lt;=70000,ROUNDUP(F912/4,0)+17500,35000)))),28000))))</f>
        <v/>
      </c>
      <c r="T912" s="18">
        <f>IF(G912&lt;=0,0,IF(G912&lt;=12000,G912,IF(G912&lt;=32000,ROUNDUP(G912/2,0)+6000,IF(G912&lt;=56000,ROUNDUP(G912/4,0)+14000,28000))))</f>
        <v/>
      </c>
      <c r="U912" s="18">
        <f>IF(I912&lt;=0,IF(H912&lt;=0,0,IF(H912&lt;=12000,H912,IF(H912&lt;=32000,ROUNDUP(H912/2,0)+6000,IF(H912&lt;=56000,ROUNDUP(H912/4,0)+14000,28000)))),IF(H912&lt;=0,IF(I912&lt;=0,0,IF(I912&lt;=15000,I912,IF(I912&lt;=40000,ROUNDUP(I912/2,0)+7500,IF(I912&lt;=70000,ROUNDUP(I912/4,0)+17500,35000)))),MAX(IF(I912&lt;=0,0,IF(I912&lt;=15000,I912,IF(I912&lt;=40000,ROUNDUP(I912/2,0)+7500,IF(I912&lt;=70000,ROUNDUP(I912/4,0)+17500,35000)))),MIN(IF(H912&lt;=0,0,IF(H912&lt;=12000,H912,IF(H912&lt;=32000,ROUNDUP(H912/2,0)+6000,IF(H912&lt;=56000,ROUNDUP(H912/4,0)+14000,28000))))+IF(I912&lt;=0,0,IF(I912&lt;=15000,I912,IF(I912&lt;=40000,ROUNDUP(I912/2,0)+7500,IF(I912&lt;=70000,ROUNDUP(I912/4,0)+17500,35000)))),28000))))</f>
        <v/>
      </c>
      <c r="V912" s="18">
        <f>MIN(70000,S912+T912+U912)</f>
        <v/>
      </c>
      <c r="W912" s="18">
        <f>MAX(0,ROUNDDOWN(M912-J912-N912-K912-0,-3))</f>
        <v/>
      </c>
      <c r="X912" s="18">
        <f>MAX(0,ROUNDDOWN(M912-J912-N912-K912-R912,-3))</f>
        <v/>
      </c>
      <c r="Y912" s="18">
        <f>IF(W912&lt;=0,0,ROUNDDOWN((W912*LOOKUP(W912,{0,1950001,3300001,6950001,9000001,18000001,40000001},{0.05,0.1,0.2,0.23,0.33,0.4,0.45})-LOOKUP(W912,{0,1950001,3300001,6950001,9000001,18000001,40000001},{0,97500,427500,636000,1536000,2796000,4796000}))*1.021,-2))</f>
        <v/>
      </c>
      <c r="Z912" s="18">
        <f>IF(X912&lt;=0,0,ROUNDDOWN((X912*LOOKUP(X912,{0,1950001,3300001,6950001,9000001,18000001,40000001},{0.05,0.1,0.2,0.23,0.33,0.4,0.45})-LOOKUP(X912,{0,1950001,3300001,6950001,9000001,18000001,40000001},{0,97500,427500,636000,1536000,2796000,4796000}))*1.021,-2))</f>
        <v/>
      </c>
      <c r="AA912" s="18">
        <f>MAX(0,ROUNDDOWN(M912-J912-430000-L912-0,-3))</f>
        <v/>
      </c>
      <c r="AB912" s="18">
        <f>MAX(0,ROUNDDOWN(M912-J912-430000-L912-V912,-3))</f>
        <v/>
      </c>
      <c r="AC912" s="18">
        <f>IF(M912&lt;=450000,0,MAX(0,ROUNDDOWN(AA912*0.06-MIN(50000,AA912)*0.03,-2))+MAX(0,ROUNDDOWN(AA912*0.04-MIN(50000,AA912)*0.02,-2)))</f>
        <v/>
      </c>
      <c r="AD912" s="18">
        <f>IF(M912&lt;=450000,0,MAX(0,ROUNDDOWN(AB912*0.06-MIN(50000,AB912)*0.03,-2))+MAX(0,ROUNDDOWN(AB912*0.04-MIN(50000,AB912)*0.02,-2)))</f>
        <v/>
      </c>
      <c r="AE912" s="18">
        <f>Y912-Z912</f>
        <v/>
      </c>
      <c r="AF912" s="18">
        <f>AC912-AD912</f>
        <v/>
      </c>
      <c r="AG912" s="18">
        <f>AE912+AF912</f>
        <v/>
      </c>
      <c r="AH912" s="20">
        <f>IF(W912&lt;=0,0,LOOKUP(W912,{0,1950001,3300001,6950001,9000001,18000001,40000001},{0.05,0.1,0.2,0.23,0.33,0.4,0.45}))</f>
        <v/>
      </c>
    </row>
    <row r="913">
      <c r="A913" t="inlineStr">
        <is>
          <t>1万円刻み 一般8万円</t>
        </is>
      </c>
      <c r="B913" s="18">
        <f>'4_1万円刻み'!$A$278</f>
        <v/>
      </c>
      <c r="C913" s="19" t="n">
        <v>2026</v>
      </c>
      <c r="D913" t="inlineStr">
        <is>
          <t>いいえ</t>
        </is>
      </c>
      <c r="E913" s="18" t="n">
        <v>80000</v>
      </c>
      <c r="F913" s="18" t="n">
        <v>0</v>
      </c>
      <c r="G913" s="18" t="n">
        <v>0</v>
      </c>
      <c r="H913" s="18" t="n">
        <v>0</v>
      </c>
      <c r="I913" s="18" t="n">
        <v>0</v>
      </c>
      <c r="J913" s="18">
        <f>ROUND(MIN(B913/12,650000)*12*0.0915+MIN(B913/12,1390000)*12*(0.0504+0)+B913*0.005,0)</f>
        <v/>
      </c>
      <c r="K913" s="18" t="n">
        <v>0</v>
      </c>
      <c r="L913" s="18" t="n">
        <v>0</v>
      </c>
      <c r="M913" s="18">
        <f>ROUND(IF(C913&gt;=2026,IF(B913&lt;741000,0,IF(B913&lt;2191000,B913-740000,IF(B913&lt;2193000,1451000,IF(B913&lt;2196000,1453000,IF(B913&lt;2200000,1456000,IF(B913&lt;3600000,ROUNDDOWN(B913/4,-3)*2.8-80000,IF(B913&lt;6600000,ROUNDDOWN(B913/4,-3)*3.2-440000,IF(B913&lt;8500000,ROUNDDOWN(B913*0.9,0)-1100000,B913-1950000)))))))),IF(B913&lt;651000,0,IF(B913&lt;1900000,B913-650000,IF(B913&lt;3600000,ROUNDDOWN(B913/4,-3)*2.8-80000,IF(B913&lt;6600000,ROUNDDOWN(B913/4,-3)*3.2-440000,IF(B913&lt;8500000,ROUNDDOWN(B913*0.9,0)-1100000,B913-1950000)))))),0)</f>
        <v/>
      </c>
      <c r="N913" s="18">
        <f>IF(M913&gt;23500000,NA(),IF(C913&gt;=2026,IF(M913&lt;=4890000,1040000,IF(M913&lt;=6550000,670000,620000)),IF(M913&lt;=1320000,950000,IF(M913&lt;=3360000,880000,IF(M913&lt;=4890000,680000,IF(M913&lt;=6550000,630000,580000))))))</f>
        <v/>
      </c>
      <c r="O913" s="18">
        <f>IF(F913&lt;=0,IF(AND(D913="はい",C913&gt;=2026,C913&lt;=2027),IF(E913&lt;=0,0,IF(E913&lt;=30000,E913,IF(E913&lt;=60000,ROUNDUP(E913/2,0)+15000,IF(E913&lt;=120000,ROUNDUP(E913/4,0)+30000,60000)))),IF(E913&lt;=0,0,IF(E913&lt;=20000,E913,IF(E913&lt;=40000,ROUNDUP(E913/2,0)+10000,IF(E913&lt;=80000,ROUNDUP(E913/4,0)+20000,40000))))),IF(E913&lt;=0,IF(F913&lt;=0,0,IF(F913&lt;=25000,F913,IF(F913&lt;=50000,ROUNDUP(F913/2,0)+12500,IF(F913&lt;=100000,ROUNDUP(F913/4,0)+25000,50000)))),MAX(IF(F913&lt;=0,0,IF(F913&lt;=25000,F913,IF(F913&lt;=50000,ROUNDUP(F913/2,0)+12500,IF(F913&lt;=100000,ROUNDUP(F913/4,0)+25000,50000)))),MIN(IF(AND(D913="はい",C913&gt;=2026,C913&lt;=2027),IF(E913&lt;=0,0,IF(E913&lt;=30000,E913,IF(E913&lt;=60000,ROUNDUP(E913/2,0)+15000,IF(E913&lt;=120000,ROUNDUP(E913/4,0)+30000,60000)))),IF(E913&lt;=0,0,IF(E913&lt;=20000,E913,IF(E913&lt;=40000,ROUNDUP(E913/2,0)+10000,IF(E913&lt;=80000,ROUNDUP(E913/4,0)+20000,40000)))))+IF(F913&lt;=0,0,IF(F913&lt;=25000,F913,IF(F913&lt;=50000,ROUNDUP(F913/2,0)+12500,IF(F913&lt;=100000,ROUNDUP(F913/4,0)+25000,50000)))),IF(AND(D913="はい",C913&gt;=2026,C913&lt;=2027),60000,40000)))))</f>
        <v/>
      </c>
      <c r="P913" s="18">
        <f>IF(G913&lt;=0,0,IF(G913&lt;=20000,G913,IF(G913&lt;=40000,ROUNDUP(G913/2,0)+10000,IF(G913&lt;=80000,ROUNDUP(G913/4,0)+20000,40000))))</f>
        <v/>
      </c>
      <c r="Q913" s="18">
        <f>IF(I913&lt;=0,IF(H913&lt;=0,0,IF(H913&lt;=20000,H913,IF(H913&lt;=40000,ROUNDUP(H913/2,0)+10000,IF(H913&lt;=80000,ROUNDUP(H913/4,0)+20000,40000)))),IF(H913&lt;=0,IF(I913&lt;=0,0,IF(I913&lt;=25000,I913,IF(I913&lt;=50000,ROUNDUP(I913/2,0)+12500,IF(I913&lt;=100000,ROUNDUP(I913/4,0)+25000,50000)))),MAX(IF(I913&lt;=0,0,IF(I913&lt;=25000,I913,IF(I913&lt;=50000,ROUNDUP(I913/2,0)+12500,IF(I913&lt;=100000,ROUNDUP(I913/4,0)+25000,50000)))),MIN(IF(H913&lt;=0,0,IF(H913&lt;=20000,H913,IF(H913&lt;=40000,ROUNDUP(H913/2,0)+10000,IF(H913&lt;=80000,ROUNDUP(H913/4,0)+20000,40000))))+IF(I913&lt;=0,0,IF(I913&lt;=25000,I913,IF(I913&lt;=50000,ROUNDUP(I913/2,0)+12500,IF(I913&lt;=100000,ROUNDUP(I913/4,0)+25000,50000)))),40000))))</f>
        <v/>
      </c>
      <c r="R913" s="18">
        <f>MIN(120000,O913+P913+Q913)</f>
        <v/>
      </c>
      <c r="S913" s="18">
        <f>IF(F913&lt;=0,IF(E913&lt;=0,0,IF(E913&lt;=12000,E913,IF(E913&lt;=32000,ROUNDUP(E913/2,0)+6000,IF(E913&lt;=56000,ROUNDUP(E913/4,0)+14000,28000)))),IF(E913&lt;=0,IF(F913&lt;=0,0,IF(F913&lt;=15000,F913,IF(F913&lt;=40000,ROUNDUP(F913/2,0)+7500,IF(F913&lt;=70000,ROUNDUP(F913/4,0)+17500,35000)))),MAX(IF(F913&lt;=0,0,IF(F913&lt;=15000,F913,IF(F913&lt;=40000,ROUNDUP(F913/2,0)+7500,IF(F913&lt;=70000,ROUNDUP(F913/4,0)+17500,35000)))),MIN(IF(E913&lt;=0,0,IF(E913&lt;=12000,E913,IF(E913&lt;=32000,ROUNDUP(E913/2,0)+6000,IF(E913&lt;=56000,ROUNDUP(E913/4,0)+14000,28000))))+IF(F913&lt;=0,0,IF(F913&lt;=15000,F913,IF(F913&lt;=40000,ROUNDUP(F913/2,0)+7500,IF(F913&lt;=70000,ROUNDUP(F913/4,0)+17500,35000)))),28000))))</f>
        <v/>
      </c>
      <c r="T913" s="18">
        <f>IF(G913&lt;=0,0,IF(G913&lt;=12000,G913,IF(G913&lt;=32000,ROUNDUP(G913/2,0)+6000,IF(G913&lt;=56000,ROUNDUP(G913/4,0)+14000,28000))))</f>
        <v/>
      </c>
      <c r="U913" s="18">
        <f>IF(I913&lt;=0,IF(H913&lt;=0,0,IF(H913&lt;=12000,H913,IF(H913&lt;=32000,ROUNDUP(H913/2,0)+6000,IF(H913&lt;=56000,ROUNDUP(H913/4,0)+14000,28000)))),IF(H913&lt;=0,IF(I913&lt;=0,0,IF(I913&lt;=15000,I913,IF(I913&lt;=40000,ROUNDUP(I913/2,0)+7500,IF(I913&lt;=70000,ROUNDUP(I913/4,0)+17500,35000)))),MAX(IF(I913&lt;=0,0,IF(I913&lt;=15000,I913,IF(I913&lt;=40000,ROUNDUP(I913/2,0)+7500,IF(I913&lt;=70000,ROUNDUP(I913/4,0)+17500,35000)))),MIN(IF(H913&lt;=0,0,IF(H913&lt;=12000,H913,IF(H913&lt;=32000,ROUNDUP(H913/2,0)+6000,IF(H913&lt;=56000,ROUNDUP(H913/4,0)+14000,28000))))+IF(I913&lt;=0,0,IF(I913&lt;=15000,I913,IF(I913&lt;=40000,ROUNDUP(I913/2,0)+7500,IF(I913&lt;=70000,ROUNDUP(I913/4,0)+17500,35000)))),28000))))</f>
        <v/>
      </c>
      <c r="V913" s="18">
        <f>MIN(70000,S913+T913+U913)</f>
        <v/>
      </c>
      <c r="W913" s="18">
        <f>MAX(0,ROUNDDOWN(M913-J913-N913-K913-0,-3))</f>
        <v/>
      </c>
      <c r="X913" s="18">
        <f>MAX(0,ROUNDDOWN(M913-J913-N913-K913-R913,-3))</f>
        <v/>
      </c>
      <c r="Y913" s="18">
        <f>IF(W913&lt;=0,0,ROUNDDOWN((W913*LOOKUP(W913,{0,1950001,3300001,6950001,9000001,18000001,40000001},{0.05,0.1,0.2,0.23,0.33,0.4,0.45})-LOOKUP(W913,{0,1950001,3300001,6950001,9000001,18000001,40000001},{0,97500,427500,636000,1536000,2796000,4796000}))*1.021,-2))</f>
        <v/>
      </c>
      <c r="Z913" s="18">
        <f>IF(X913&lt;=0,0,ROUNDDOWN((X913*LOOKUP(X913,{0,1950001,3300001,6950001,9000001,18000001,40000001},{0.05,0.1,0.2,0.23,0.33,0.4,0.45})-LOOKUP(X913,{0,1950001,3300001,6950001,9000001,18000001,40000001},{0,97500,427500,636000,1536000,2796000,4796000}))*1.021,-2))</f>
        <v/>
      </c>
      <c r="AA913" s="18">
        <f>MAX(0,ROUNDDOWN(M913-J913-430000-L913-0,-3))</f>
        <v/>
      </c>
      <c r="AB913" s="18">
        <f>MAX(0,ROUNDDOWN(M913-J913-430000-L913-V913,-3))</f>
        <v/>
      </c>
      <c r="AC913" s="18">
        <f>IF(M913&lt;=450000,0,MAX(0,ROUNDDOWN(AA913*0.06-MIN(50000,AA913)*0.03,-2))+MAX(0,ROUNDDOWN(AA913*0.04-MIN(50000,AA913)*0.02,-2)))</f>
        <v/>
      </c>
      <c r="AD913" s="18">
        <f>IF(M913&lt;=450000,0,MAX(0,ROUNDDOWN(AB913*0.06-MIN(50000,AB913)*0.03,-2))+MAX(0,ROUNDDOWN(AB913*0.04-MIN(50000,AB913)*0.02,-2)))</f>
        <v/>
      </c>
      <c r="AE913" s="18">
        <f>Y913-Z913</f>
        <v/>
      </c>
      <c r="AF913" s="18">
        <f>AC913-AD913</f>
        <v/>
      </c>
      <c r="AG913" s="18">
        <f>AE913+AF913</f>
        <v/>
      </c>
      <c r="AH913" s="20">
        <f>IF(W913&lt;=0,0,LOOKUP(W913,{0,1950001,3300001,6950001,9000001,18000001,40000001},{0.05,0.1,0.2,0.23,0.33,0.4,0.45}))</f>
        <v/>
      </c>
    </row>
    <row r="914">
      <c r="A914" t="inlineStr">
        <is>
          <t>1万円刻み 特例あり一般12万円</t>
        </is>
      </c>
      <c r="B914" s="18">
        <f>'4_1万円刻み'!$A$278</f>
        <v/>
      </c>
      <c r="C914" s="19" t="n">
        <v>2026</v>
      </c>
      <c r="D914" t="inlineStr">
        <is>
          <t>はい</t>
        </is>
      </c>
      <c r="E914" s="18" t="n">
        <v>120000</v>
      </c>
      <c r="F914" s="18" t="n">
        <v>0</v>
      </c>
      <c r="G914" s="18" t="n">
        <v>0</v>
      </c>
      <c r="H914" s="18" t="n">
        <v>0</v>
      </c>
      <c r="I914" s="18" t="n">
        <v>0</v>
      </c>
      <c r="J914" s="18">
        <f>ROUND(MIN(B914/12,650000)*12*0.0915+MIN(B914/12,1390000)*12*(0.0504+0)+B914*0.005,0)</f>
        <v/>
      </c>
      <c r="K914" s="18" t="n">
        <v>0</v>
      </c>
      <c r="L914" s="18" t="n">
        <v>0</v>
      </c>
      <c r="M914" s="18">
        <f>ROUND(IF(C914&gt;=2026,IF(B914&lt;741000,0,IF(B914&lt;2191000,B914-740000,IF(B914&lt;2193000,1451000,IF(B914&lt;2196000,1453000,IF(B914&lt;2200000,1456000,IF(B914&lt;3600000,ROUNDDOWN(B914/4,-3)*2.8-80000,IF(B914&lt;6600000,ROUNDDOWN(B914/4,-3)*3.2-440000,IF(B914&lt;8500000,ROUNDDOWN(B914*0.9,0)-1100000,B914-1950000)))))))),IF(B914&lt;651000,0,IF(B914&lt;1900000,B914-650000,IF(B914&lt;3600000,ROUNDDOWN(B914/4,-3)*2.8-80000,IF(B914&lt;6600000,ROUNDDOWN(B914/4,-3)*3.2-440000,IF(B914&lt;8500000,ROUNDDOWN(B914*0.9,0)-1100000,B914-1950000)))))),0)</f>
        <v/>
      </c>
      <c r="N914" s="18">
        <f>IF(M914&gt;23500000,NA(),IF(C914&gt;=2026,IF(M914&lt;=4890000,1040000,IF(M914&lt;=6550000,670000,620000)),IF(M914&lt;=1320000,950000,IF(M914&lt;=3360000,880000,IF(M914&lt;=4890000,680000,IF(M914&lt;=6550000,630000,580000))))))</f>
        <v/>
      </c>
      <c r="O914" s="18">
        <f>IF(F914&lt;=0,IF(AND(D914="はい",C914&gt;=2026,C914&lt;=2027),IF(E914&lt;=0,0,IF(E914&lt;=30000,E914,IF(E914&lt;=60000,ROUNDUP(E914/2,0)+15000,IF(E914&lt;=120000,ROUNDUP(E914/4,0)+30000,60000)))),IF(E914&lt;=0,0,IF(E914&lt;=20000,E914,IF(E914&lt;=40000,ROUNDUP(E914/2,0)+10000,IF(E914&lt;=80000,ROUNDUP(E914/4,0)+20000,40000))))),IF(E914&lt;=0,IF(F914&lt;=0,0,IF(F914&lt;=25000,F914,IF(F914&lt;=50000,ROUNDUP(F914/2,0)+12500,IF(F914&lt;=100000,ROUNDUP(F914/4,0)+25000,50000)))),MAX(IF(F914&lt;=0,0,IF(F914&lt;=25000,F914,IF(F914&lt;=50000,ROUNDUP(F914/2,0)+12500,IF(F914&lt;=100000,ROUNDUP(F914/4,0)+25000,50000)))),MIN(IF(AND(D914="はい",C914&gt;=2026,C914&lt;=2027),IF(E914&lt;=0,0,IF(E914&lt;=30000,E914,IF(E914&lt;=60000,ROUNDUP(E914/2,0)+15000,IF(E914&lt;=120000,ROUNDUP(E914/4,0)+30000,60000)))),IF(E914&lt;=0,0,IF(E914&lt;=20000,E914,IF(E914&lt;=40000,ROUNDUP(E914/2,0)+10000,IF(E914&lt;=80000,ROUNDUP(E914/4,0)+20000,40000)))))+IF(F914&lt;=0,0,IF(F914&lt;=25000,F914,IF(F914&lt;=50000,ROUNDUP(F914/2,0)+12500,IF(F914&lt;=100000,ROUNDUP(F914/4,0)+25000,50000)))),IF(AND(D914="はい",C914&gt;=2026,C914&lt;=2027),60000,40000)))))</f>
        <v/>
      </c>
      <c r="P914" s="18">
        <f>IF(G914&lt;=0,0,IF(G914&lt;=20000,G914,IF(G914&lt;=40000,ROUNDUP(G914/2,0)+10000,IF(G914&lt;=80000,ROUNDUP(G914/4,0)+20000,40000))))</f>
        <v/>
      </c>
      <c r="Q914" s="18">
        <f>IF(I914&lt;=0,IF(H914&lt;=0,0,IF(H914&lt;=20000,H914,IF(H914&lt;=40000,ROUNDUP(H914/2,0)+10000,IF(H914&lt;=80000,ROUNDUP(H914/4,0)+20000,40000)))),IF(H914&lt;=0,IF(I914&lt;=0,0,IF(I914&lt;=25000,I914,IF(I914&lt;=50000,ROUNDUP(I914/2,0)+12500,IF(I914&lt;=100000,ROUNDUP(I914/4,0)+25000,50000)))),MAX(IF(I914&lt;=0,0,IF(I914&lt;=25000,I914,IF(I914&lt;=50000,ROUNDUP(I914/2,0)+12500,IF(I914&lt;=100000,ROUNDUP(I914/4,0)+25000,50000)))),MIN(IF(H914&lt;=0,0,IF(H914&lt;=20000,H914,IF(H914&lt;=40000,ROUNDUP(H914/2,0)+10000,IF(H914&lt;=80000,ROUNDUP(H914/4,0)+20000,40000))))+IF(I914&lt;=0,0,IF(I914&lt;=25000,I914,IF(I914&lt;=50000,ROUNDUP(I914/2,0)+12500,IF(I914&lt;=100000,ROUNDUP(I914/4,0)+25000,50000)))),40000))))</f>
        <v/>
      </c>
      <c r="R914" s="18">
        <f>MIN(120000,O914+P914+Q914)</f>
        <v/>
      </c>
      <c r="S914" s="18">
        <f>IF(F914&lt;=0,IF(E914&lt;=0,0,IF(E914&lt;=12000,E914,IF(E914&lt;=32000,ROUNDUP(E914/2,0)+6000,IF(E914&lt;=56000,ROUNDUP(E914/4,0)+14000,28000)))),IF(E914&lt;=0,IF(F914&lt;=0,0,IF(F914&lt;=15000,F914,IF(F914&lt;=40000,ROUNDUP(F914/2,0)+7500,IF(F914&lt;=70000,ROUNDUP(F914/4,0)+17500,35000)))),MAX(IF(F914&lt;=0,0,IF(F914&lt;=15000,F914,IF(F914&lt;=40000,ROUNDUP(F914/2,0)+7500,IF(F914&lt;=70000,ROUNDUP(F914/4,0)+17500,35000)))),MIN(IF(E914&lt;=0,0,IF(E914&lt;=12000,E914,IF(E914&lt;=32000,ROUNDUP(E914/2,0)+6000,IF(E914&lt;=56000,ROUNDUP(E914/4,0)+14000,28000))))+IF(F914&lt;=0,0,IF(F914&lt;=15000,F914,IF(F914&lt;=40000,ROUNDUP(F914/2,0)+7500,IF(F914&lt;=70000,ROUNDUP(F914/4,0)+17500,35000)))),28000))))</f>
        <v/>
      </c>
      <c r="T914" s="18">
        <f>IF(G914&lt;=0,0,IF(G914&lt;=12000,G914,IF(G914&lt;=32000,ROUNDUP(G914/2,0)+6000,IF(G914&lt;=56000,ROUNDUP(G914/4,0)+14000,28000))))</f>
        <v/>
      </c>
      <c r="U914" s="18">
        <f>IF(I914&lt;=0,IF(H914&lt;=0,0,IF(H914&lt;=12000,H914,IF(H914&lt;=32000,ROUNDUP(H914/2,0)+6000,IF(H914&lt;=56000,ROUNDUP(H914/4,0)+14000,28000)))),IF(H914&lt;=0,IF(I914&lt;=0,0,IF(I914&lt;=15000,I914,IF(I914&lt;=40000,ROUNDUP(I914/2,0)+7500,IF(I914&lt;=70000,ROUNDUP(I914/4,0)+17500,35000)))),MAX(IF(I914&lt;=0,0,IF(I914&lt;=15000,I914,IF(I914&lt;=40000,ROUNDUP(I914/2,0)+7500,IF(I914&lt;=70000,ROUNDUP(I914/4,0)+17500,35000)))),MIN(IF(H914&lt;=0,0,IF(H914&lt;=12000,H914,IF(H914&lt;=32000,ROUNDUP(H914/2,0)+6000,IF(H914&lt;=56000,ROUNDUP(H914/4,0)+14000,28000))))+IF(I914&lt;=0,0,IF(I914&lt;=15000,I914,IF(I914&lt;=40000,ROUNDUP(I914/2,0)+7500,IF(I914&lt;=70000,ROUNDUP(I914/4,0)+17500,35000)))),28000))))</f>
        <v/>
      </c>
      <c r="V914" s="18">
        <f>MIN(70000,S914+T914+U914)</f>
        <v/>
      </c>
      <c r="W914" s="18">
        <f>MAX(0,ROUNDDOWN(M914-J914-N914-K914-0,-3))</f>
        <v/>
      </c>
      <c r="X914" s="18">
        <f>MAX(0,ROUNDDOWN(M914-J914-N914-K914-R914,-3))</f>
        <v/>
      </c>
      <c r="Y914" s="18">
        <f>IF(W914&lt;=0,0,ROUNDDOWN((W914*LOOKUP(W914,{0,1950001,3300001,6950001,9000001,18000001,40000001},{0.05,0.1,0.2,0.23,0.33,0.4,0.45})-LOOKUP(W914,{0,1950001,3300001,6950001,9000001,18000001,40000001},{0,97500,427500,636000,1536000,2796000,4796000}))*1.021,-2))</f>
        <v/>
      </c>
      <c r="Z914" s="18">
        <f>IF(X914&lt;=0,0,ROUNDDOWN((X914*LOOKUP(X914,{0,1950001,3300001,6950001,9000001,18000001,40000001},{0.05,0.1,0.2,0.23,0.33,0.4,0.45})-LOOKUP(X914,{0,1950001,3300001,6950001,9000001,18000001,40000001},{0,97500,427500,636000,1536000,2796000,4796000}))*1.021,-2))</f>
        <v/>
      </c>
      <c r="AA914" s="18">
        <f>MAX(0,ROUNDDOWN(M914-J914-430000-L914-0,-3))</f>
        <v/>
      </c>
      <c r="AB914" s="18">
        <f>MAX(0,ROUNDDOWN(M914-J914-430000-L914-V914,-3))</f>
        <v/>
      </c>
      <c r="AC914" s="18">
        <f>IF(M914&lt;=450000,0,MAX(0,ROUNDDOWN(AA914*0.06-MIN(50000,AA914)*0.03,-2))+MAX(0,ROUNDDOWN(AA914*0.04-MIN(50000,AA914)*0.02,-2)))</f>
        <v/>
      </c>
      <c r="AD914" s="18">
        <f>IF(M914&lt;=450000,0,MAX(0,ROUNDDOWN(AB914*0.06-MIN(50000,AB914)*0.03,-2))+MAX(0,ROUNDDOWN(AB914*0.04-MIN(50000,AB914)*0.02,-2)))</f>
        <v/>
      </c>
      <c r="AE914" s="18">
        <f>Y914-Z914</f>
        <v/>
      </c>
      <c r="AF914" s="18">
        <f>AC914-AD914</f>
        <v/>
      </c>
      <c r="AG914" s="18">
        <f>AE914+AF914</f>
        <v/>
      </c>
      <c r="AH914" s="20">
        <f>IF(W914&lt;=0,0,LOOKUP(W914,{0,1950001,3300001,6950001,9000001,18000001,40000001},{0.05,0.1,0.2,0.23,0.33,0.4,0.45}))</f>
        <v/>
      </c>
    </row>
    <row r="915">
      <c r="A915" t="inlineStr">
        <is>
          <t>1万円刻み 3区分8万円ずつ</t>
        </is>
      </c>
      <c r="B915" s="18">
        <f>'4_1万円刻み'!$A$279</f>
        <v/>
      </c>
      <c r="C915" s="19" t="n">
        <v>2026</v>
      </c>
      <c r="D915" t="inlineStr">
        <is>
          <t>いいえ</t>
        </is>
      </c>
      <c r="E915" s="18" t="n">
        <v>80000</v>
      </c>
      <c r="F915" s="18" t="n">
        <v>0</v>
      </c>
      <c r="G915" s="18" t="n">
        <v>80000</v>
      </c>
      <c r="H915" s="18" t="n">
        <v>80000</v>
      </c>
      <c r="I915" s="18" t="n">
        <v>0</v>
      </c>
      <c r="J915" s="18">
        <f>ROUND(MIN(B915/12,650000)*12*0.0915+MIN(B915/12,1390000)*12*(0.0504+0)+B915*0.005,0)</f>
        <v/>
      </c>
      <c r="K915" s="18" t="n">
        <v>0</v>
      </c>
      <c r="L915" s="18" t="n">
        <v>0</v>
      </c>
      <c r="M915" s="18">
        <f>ROUND(IF(C915&gt;=2026,IF(B915&lt;741000,0,IF(B915&lt;2191000,B915-740000,IF(B915&lt;2193000,1451000,IF(B915&lt;2196000,1453000,IF(B915&lt;2200000,1456000,IF(B915&lt;3600000,ROUNDDOWN(B915/4,-3)*2.8-80000,IF(B915&lt;6600000,ROUNDDOWN(B915/4,-3)*3.2-440000,IF(B915&lt;8500000,ROUNDDOWN(B915*0.9,0)-1100000,B915-1950000)))))))),IF(B915&lt;651000,0,IF(B915&lt;1900000,B915-650000,IF(B915&lt;3600000,ROUNDDOWN(B915/4,-3)*2.8-80000,IF(B915&lt;6600000,ROUNDDOWN(B915/4,-3)*3.2-440000,IF(B915&lt;8500000,ROUNDDOWN(B915*0.9,0)-1100000,B915-1950000)))))),0)</f>
        <v/>
      </c>
      <c r="N915" s="18">
        <f>IF(M915&gt;23500000,NA(),IF(C915&gt;=2026,IF(M915&lt;=4890000,1040000,IF(M915&lt;=6550000,670000,620000)),IF(M915&lt;=1320000,950000,IF(M915&lt;=3360000,880000,IF(M915&lt;=4890000,680000,IF(M915&lt;=6550000,630000,580000))))))</f>
        <v/>
      </c>
      <c r="O915" s="18">
        <f>IF(F915&lt;=0,IF(AND(D915="はい",C915&gt;=2026,C915&lt;=2027),IF(E915&lt;=0,0,IF(E915&lt;=30000,E915,IF(E915&lt;=60000,ROUNDUP(E915/2,0)+15000,IF(E915&lt;=120000,ROUNDUP(E915/4,0)+30000,60000)))),IF(E915&lt;=0,0,IF(E915&lt;=20000,E915,IF(E915&lt;=40000,ROUNDUP(E915/2,0)+10000,IF(E915&lt;=80000,ROUNDUP(E915/4,0)+20000,40000))))),IF(E915&lt;=0,IF(F915&lt;=0,0,IF(F915&lt;=25000,F915,IF(F915&lt;=50000,ROUNDUP(F915/2,0)+12500,IF(F915&lt;=100000,ROUNDUP(F915/4,0)+25000,50000)))),MAX(IF(F915&lt;=0,0,IF(F915&lt;=25000,F915,IF(F915&lt;=50000,ROUNDUP(F915/2,0)+12500,IF(F915&lt;=100000,ROUNDUP(F915/4,0)+25000,50000)))),MIN(IF(AND(D915="はい",C915&gt;=2026,C915&lt;=2027),IF(E915&lt;=0,0,IF(E915&lt;=30000,E915,IF(E915&lt;=60000,ROUNDUP(E915/2,0)+15000,IF(E915&lt;=120000,ROUNDUP(E915/4,0)+30000,60000)))),IF(E915&lt;=0,0,IF(E915&lt;=20000,E915,IF(E915&lt;=40000,ROUNDUP(E915/2,0)+10000,IF(E915&lt;=80000,ROUNDUP(E915/4,0)+20000,40000)))))+IF(F915&lt;=0,0,IF(F915&lt;=25000,F915,IF(F915&lt;=50000,ROUNDUP(F915/2,0)+12500,IF(F915&lt;=100000,ROUNDUP(F915/4,0)+25000,50000)))),IF(AND(D915="はい",C915&gt;=2026,C915&lt;=2027),60000,40000)))))</f>
        <v/>
      </c>
      <c r="P915" s="18">
        <f>IF(G915&lt;=0,0,IF(G915&lt;=20000,G915,IF(G915&lt;=40000,ROUNDUP(G915/2,0)+10000,IF(G915&lt;=80000,ROUNDUP(G915/4,0)+20000,40000))))</f>
        <v/>
      </c>
      <c r="Q915" s="18">
        <f>IF(I915&lt;=0,IF(H915&lt;=0,0,IF(H915&lt;=20000,H915,IF(H915&lt;=40000,ROUNDUP(H915/2,0)+10000,IF(H915&lt;=80000,ROUNDUP(H915/4,0)+20000,40000)))),IF(H915&lt;=0,IF(I915&lt;=0,0,IF(I915&lt;=25000,I915,IF(I915&lt;=50000,ROUNDUP(I915/2,0)+12500,IF(I915&lt;=100000,ROUNDUP(I915/4,0)+25000,50000)))),MAX(IF(I915&lt;=0,0,IF(I915&lt;=25000,I915,IF(I915&lt;=50000,ROUNDUP(I915/2,0)+12500,IF(I915&lt;=100000,ROUNDUP(I915/4,0)+25000,50000)))),MIN(IF(H915&lt;=0,0,IF(H915&lt;=20000,H915,IF(H915&lt;=40000,ROUNDUP(H915/2,0)+10000,IF(H915&lt;=80000,ROUNDUP(H915/4,0)+20000,40000))))+IF(I915&lt;=0,0,IF(I915&lt;=25000,I915,IF(I915&lt;=50000,ROUNDUP(I915/2,0)+12500,IF(I915&lt;=100000,ROUNDUP(I915/4,0)+25000,50000)))),40000))))</f>
        <v/>
      </c>
      <c r="R915" s="18">
        <f>MIN(120000,O915+P915+Q915)</f>
        <v/>
      </c>
      <c r="S915" s="18">
        <f>IF(F915&lt;=0,IF(E915&lt;=0,0,IF(E915&lt;=12000,E915,IF(E915&lt;=32000,ROUNDUP(E915/2,0)+6000,IF(E915&lt;=56000,ROUNDUP(E915/4,0)+14000,28000)))),IF(E915&lt;=0,IF(F915&lt;=0,0,IF(F915&lt;=15000,F915,IF(F915&lt;=40000,ROUNDUP(F915/2,0)+7500,IF(F915&lt;=70000,ROUNDUP(F915/4,0)+17500,35000)))),MAX(IF(F915&lt;=0,0,IF(F915&lt;=15000,F915,IF(F915&lt;=40000,ROUNDUP(F915/2,0)+7500,IF(F915&lt;=70000,ROUNDUP(F915/4,0)+17500,35000)))),MIN(IF(E915&lt;=0,0,IF(E915&lt;=12000,E915,IF(E915&lt;=32000,ROUNDUP(E915/2,0)+6000,IF(E915&lt;=56000,ROUNDUP(E915/4,0)+14000,28000))))+IF(F915&lt;=0,0,IF(F915&lt;=15000,F915,IF(F915&lt;=40000,ROUNDUP(F915/2,0)+7500,IF(F915&lt;=70000,ROUNDUP(F915/4,0)+17500,35000)))),28000))))</f>
        <v/>
      </c>
      <c r="T915" s="18">
        <f>IF(G915&lt;=0,0,IF(G915&lt;=12000,G915,IF(G915&lt;=32000,ROUNDUP(G915/2,0)+6000,IF(G915&lt;=56000,ROUNDUP(G915/4,0)+14000,28000))))</f>
        <v/>
      </c>
      <c r="U915" s="18">
        <f>IF(I915&lt;=0,IF(H915&lt;=0,0,IF(H915&lt;=12000,H915,IF(H915&lt;=32000,ROUNDUP(H915/2,0)+6000,IF(H915&lt;=56000,ROUNDUP(H915/4,0)+14000,28000)))),IF(H915&lt;=0,IF(I915&lt;=0,0,IF(I915&lt;=15000,I915,IF(I915&lt;=40000,ROUNDUP(I915/2,0)+7500,IF(I915&lt;=70000,ROUNDUP(I915/4,0)+17500,35000)))),MAX(IF(I915&lt;=0,0,IF(I915&lt;=15000,I915,IF(I915&lt;=40000,ROUNDUP(I915/2,0)+7500,IF(I915&lt;=70000,ROUNDUP(I915/4,0)+17500,35000)))),MIN(IF(H915&lt;=0,0,IF(H915&lt;=12000,H915,IF(H915&lt;=32000,ROUNDUP(H915/2,0)+6000,IF(H915&lt;=56000,ROUNDUP(H915/4,0)+14000,28000))))+IF(I915&lt;=0,0,IF(I915&lt;=15000,I915,IF(I915&lt;=40000,ROUNDUP(I915/2,0)+7500,IF(I915&lt;=70000,ROUNDUP(I915/4,0)+17500,35000)))),28000))))</f>
        <v/>
      </c>
      <c r="V915" s="18">
        <f>MIN(70000,S915+T915+U915)</f>
        <v/>
      </c>
      <c r="W915" s="18">
        <f>MAX(0,ROUNDDOWN(M915-J915-N915-K915-0,-3))</f>
        <v/>
      </c>
      <c r="X915" s="18">
        <f>MAX(0,ROUNDDOWN(M915-J915-N915-K915-R915,-3))</f>
        <v/>
      </c>
      <c r="Y915" s="18">
        <f>IF(W915&lt;=0,0,ROUNDDOWN((W915*LOOKUP(W915,{0,1950001,3300001,6950001,9000001,18000001,40000001},{0.05,0.1,0.2,0.23,0.33,0.4,0.45})-LOOKUP(W915,{0,1950001,3300001,6950001,9000001,18000001,40000001},{0,97500,427500,636000,1536000,2796000,4796000}))*1.021,-2))</f>
        <v/>
      </c>
      <c r="Z915" s="18">
        <f>IF(X915&lt;=0,0,ROUNDDOWN((X915*LOOKUP(X915,{0,1950001,3300001,6950001,9000001,18000001,40000001},{0.05,0.1,0.2,0.23,0.33,0.4,0.45})-LOOKUP(X915,{0,1950001,3300001,6950001,9000001,18000001,40000001},{0,97500,427500,636000,1536000,2796000,4796000}))*1.021,-2))</f>
        <v/>
      </c>
      <c r="AA915" s="18">
        <f>MAX(0,ROUNDDOWN(M915-J915-430000-L915-0,-3))</f>
        <v/>
      </c>
      <c r="AB915" s="18">
        <f>MAX(0,ROUNDDOWN(M915-J915-430000-L915-V915,-3))</f>
        <v/>
      </c>
      <c r="AC915" s="18">
        <f>IF(M915&lt;=450000,0,MAX(0,ROUNDDOWN(AA915*0.06-MIN(50000,AA915)*0.03,-2))+MAX(0,ROUNDDOWN(AA915*0.04-MIN(50000,AA915)*0.02,-2)))</f>
        <v/>
      </c>
      <c r="AD915" s="18">
        <f>IF(M915&lt;=450000,0,MAX(0,ROUNDDOWN(AB915*0.06-MIN(50000,AB915)*0.03,-2))+MAX(0,ROUNDDOWN(AB915*0.04-MIN(50000,AB915)*0.02,-2)))</f>
        <v/>
      </c>
      <c r="AE915" s="18">
        <f>Y915-Z915</f>
        <v/>
      </c>
      <c r="AF915" s="18">
        <f>AC915-AD915</f>
        <v/>
      </c>
      <c r="AG915" s="18">
        <f>AE915+AF915</f>
        <v/>
      </c>
      <c r="AH915" s="20">
        <f>IF(W915&lt;=0,0,LOOKUP(W915,{0,1950001,3300001,6950001,9000001,18000001,40000001},{0.05,0.1,0.2,0.23,0.33,0.4,0.45}))</f>
        <v/>
      </c>
    </row>
    <row r="916">
      <c r="A916" t="inlineStr">
        <is>
          <t>1万円刻み 一般8万円</t>
        </is>
      </c>
      <c r="B916" s="18">
        <f>'4_1万円刻み'!$A$279</f>
        <v/>
      </c>
      <c r="C916" s="19" t="n">
        <v>2026</v>
      </c>
      <c r="D916" t="inlineStr">
        <is>
          <t>いいえ</t>
        </is>
      </c>
      <c r="E916" s="18" t="n">
        <v>80000</v>
      </c>
      <c r="F916" s="18" t="n">
        <v>0</v>
      </c>
      <c r="G916" s="18" t="n">
        <v>0</v>
      </c>
      <c r="H916" s="18" t="n">
        <v>0</v>
      </c>
      <c r="I916" s="18" t="n">
        <v>0</v>
      </c>
      <c r="J916" s="18">
        <f>ROUND(MIN(B916/12,650000)*12*0.0915+MIN(B916/12,1390000)*12*(0.0504+0)+B916*0.005,0)</f>
        <v/>
      </c>
      <c r="K916" s="18" t="n">
        <v>0</v>
      </c>
      <c r="L916" s="18" t="n">
        <v>0</v>
      </c>
      <c r="M916" s="18">
        <f>ROUND(IF(C916&gt;=2026,IF(B916&lt;741000,0,IF(B916&lt;2191000,B916-740000,IF(B916&lt;2193000,1451000,IF(B916&lt;2196000,1453000,IF(B916&lt;2200000,1456000,IF(B916&lt;3600000,ROUNDDOWN(B916/4,-3)*2.8-80000,IF(B916&lt;6600000,ROUNDDOWN(B916/4,-3)*3.2-440000,IF(B916&lt;8500000,ROUNDDOWN(B916*0.9,0)-1100000,B916-1950000)))))))),IF(B916&lt;651000,0,IF(B916&lt;1900000,B916-650000,IF(B916&lt;3600000,ROUNDDOWN(B916/4,-3)*2.8-80000,IF(B916&lt;6600000,ROUNDDOWN(B916/4,-3)*3.2-440000,IF(B916&lt;8500000,ROUNDDOWN(B916*0.9,0)-1100000,B916-1950000)))))),0)</f>
        <v/>
      </c>
      <c r="N916" s="18">
        <f>IF(M916&gt;23500000,NA(),IF(C916&gt;=2026,IF(M916&lt;=4890000,1040000,IF(M916&lt;=6550000,670000,620000)),IF(M916&lt;=1320000,950000,IF(M916&lt;=3360000,880000,IF(M916&lt;=4890000,680000,IF(M916&lt;=6550000,630000,580000))))))</f>
        <v/>
      </c>
      <c r="O916" s="18">
        <f>IF(F916&lt;=0,IF(AND(D916="はい",C916&gt;=2026,C916&lt;=2027),IF(E916&lt;=0,0,IF(E916&lt;=30000,E916,IF(E916&lt;=60000,ROUNDUP(E916/2,0)+15000,IF(E916&lt;=120000,ROUNDUP(E916/4,0)+30000,60000)))),IF(E916&lt;=0,0,IF(E916&lt;=20000,E916,IF(E916&lt;=40000,ROUNDUP(E916/2,0)+10000,IF(E916&lt;=80000,ROUNDUP(E916/4,0)+20000,40000))))),IF(E916&lt;=0,IF(F916&lt;=0,0,IF(F916&lt;=25000,F916,IF(F916&lt;=50000,ROUNDUP(F916/2,0)+12500,IF(F916&lt;=100000,ROUNDUP(F916/4,0)+25000,50000)))),MAX(IF(F916&lt;=0,0,IF(F916&lt;=25000,F916,IF(F916&lt;=50000,ROUNDUP(F916/2,0)+12500,IF(F916&lt;=100000,ROUNDUP(F916/4,0)+25000,50000)))),MIN(IF(AND(D916="はい",C916&gt;=2026,C916&lt;=2027),IF(E916&lt;=0,0,IF(E916&lt;=30000,E916,IF(E916&lt;=60000,ROUNDUP(E916/2,0)+15000,IF(E916&lt;=120000,ROUNDUP(E916/4,0)+30000,60000)))),IF(E916&lt;=0,0,IF(E916&lt;=20000,E916,IF(E916&lt;=40000,ROUNDUP(E916/2,0)+10000,IF(E916&lt;=80000,ROUNDUP(E916/4,0)+20000,40000)))))+IF(F916&lt;=0,0,IF(F916&lt;=25000,F916,IF(F916&lt;=50000,ROUNDUP(F916/2,0)+12500,IF(F916&lt;=100000,ROUNDUP(F916/4,0)+25000,50000)))),IF(AND(D916="はい",C916&gt;=2026,C916&lt;=2027),60000,40000)))))</f>
        <v/>
      </c>
      <c r="P916" s="18">
        <f>IF(G916&lt;=0,0,IF(G916&lt;=20000,G916,IF(G916&lt;=40000,ROUNDUP(G916/2,0)+10000,IF(G916&lt;=80000,ROUNDUP(G916/4,0)+20000,40000))))</f>
        <v/>
      </c>
      <c r="Q916" s="18">
        <f>IF(I916&lt;=0,IF(H916&lt;=0,0,IF(H916&lt;=20000,H916,IF(H916&lt;=40000,ROUNDUP(H916/2,0)+10000,IF(H916&lt;=80000,ROUNDUP(H916/4,0)+20000,40000)))),IF(H916&lt;=0,IF(I916&lt;=0,0,IF(I916&lt;=25000,I916,IF(I916&lt;=50000,ROUNDUP(I916/2,0)+12500,IF(I916&lt;=100000,ROUNDUP(I916/4,0)+25000,50000)))),MAX(IF(I916&lt;=0,0,IF(I916&lt;=25000,I916,IF(I916&lt;=50000,ROUNDUP(I916/2,0)+12500,IF(I916&lt;=100000,ROUNDUP(I916/4,0)+25000,50000)))),MIN(IF(H916&lt;=0,0,IF(H916&lt;=20000,H916,IF(H916&lt;=40000,ROUNDUP(H916/2,0)+10000,IF(H916&lt;=80000,ROUNDUP(H916/4,0)+20000,40000))))+IF(I916&lt;=0,0,IF(I916&lt;=25000,I916,IF(I916&lt;=50000,ROUNDUP(I916/2,0)+12500,IF(I916&lt;=100000,ROUNDUP(I916/4,0)+25000,50000)))),40000))))</f>
        <v/>
      </c>
      <c r="R916" s="18">
        <f>MIN(120000,O916+P916+Q916)</f>
        <v/>
      </c>
      <c r="S916" s="18">
        <f>IF(F916&lt;=0,IF(E916&lt;=0,0,IF(E916&lt;=12000,E916,IF(E916&lt;=32000,ROUNDUP(E916/2,0)+6000,IF(E916&lt;=56000,ROUNDUP(E916/4,0)+14000,28000)))),IF(E916&lt;=0,IF(F916&lt;=0,0,IF(F916&lt;=15000,F916,IF(F916&lt;=40000,ROUNDUP(F916/2,0)+7500,IF(F916&lt;=70000,ROUNDUP(F916/4,0)+17500,35000)))),MAX(IF(F916&lt;=0,0,IF(F916&lt;=15000,F916,IF(F916&lt;=40000,ROUNDUP(F916/2,0)+7500,IF(F916&lt;=70000,ROUNDUP(F916/4,0)+17500,35000)))),MIN(IF(E916&lt;=0,0,IF(E916&lt;=12000,E916,IF(E916&lt;=32000,ROUNDUP(E916/2,0)+6000,IF(E916&lt;=56000,ROUNDUP(E916/4,0)+14000,28000))))+IF(F916&lt;=0,0,IF(F916&lt;=15000,F916,IF(F916&lt;=40000,ROUNDUP(F916/2,0)+7500,IF(F916&lt;=70000,ROUNDUP(F916/4,0)+17500,35000)))),28000))))</f>
        <v/>
      </c>
      <c r="T916" s="18">
        <f>IF(G916&lt;=0,0,IF(G916&lt;=12000,G916,IF(G916&lt;=32000,ROUNDUP(G916/2,0)+6000,IF(G916&lt;=56000,ROUNDUP(G916/4,0)+14000,28000))))</f>
        <v/>
      </c>
      <c r="U916" s="18">
        <f>IF(I916&lt;=0,IF(H916&lt;=0,0,IF(H916&lt;=12000,H916,IF(H916&lt;=32000,ROUNDUP(H916/2,0)+6000,IF(H916&lt;=56000,ROUNDUP(H916/4,0)+14000,28000)))),IF(H916&lt;=0,IF(I916&lt;=0,0,IF(I916&lt;=15000,I916,IF(I916&lt;=40000,ROUNDUP(I916/2,0)+7500,IF(I916&lt;=70000,ROUNDUP(I916/4,0)+17500,35000)))),MAX(IF(I916&lt;=0,0,IF(I916&lt;=15000,I916,IF(I916&lt;=40000,ROUNDUP(I916/2,0)+7500,IF(I916&lt;=70000,ROUNDUP(I916/4,0)+17500,35000)))),MIN(IF(H916&lt;=0,0,IF(H916&lt;=12000,H916,IF(H916&lt;=32000,ROUNDUP(H916/2,0)+6000,IF(H916&lt;=56000,ROUNDUP(H916/4,0)+14000,28000))))+IF(I916&lt;=0,0,IF(I916&lt;=15000,I916,IF(I916&lt;=40000,ROUNDUP(I916/2,0)+7500,IF(I916&lt;=70000,ROUNDUP(I916/4,0)+17500,35000)))),28000))))</f>
        <v/>
      </c>
      <c r="V916" s="18">
        <f>MIN(70000,S916+T916+U916)</f>
        <v/>
      </c>
      <c r="W916" s="18">
        <f>MAX(0,ROUNDDOWN(M916-J916-N916-K916-0,-3))</f>
        <v/>
      </c>
      <c r="X916" s="18">
        <f>MAX(0,ROUNDDOWN(M916-J916-N916-K916-R916,-3))</f>
        <v/>
      </c>
      <c r="Y916" s="18">
        <f>IF(W916&lt;=0,0,ROUNDDOWN((W916*LOOKUP(W916,{0,1950001,3300001,6950001,9000001,18000001,40000001},{0.05,0.1,0.2,0.23,0.33,0.4,0.45})-LOOKUP(W916,{0,1950001,3300001,6950001,9000001,18000001,40000001},{0,97500,427500,636000,1536000,2796000,4796000}))*1.021,-2))</f>
        <v/>
      </c>
      <c r="Z916" s="18">
        <f>IF(X916&lt;=0,0,ROUNDDOWN((X916*LOOKUP(X916,{0,1950001,3300001,6950001,9000001,18000001,40000001},{0.05,0.1,0.2,0.23,0.33,0.4,0.45})-LOOKUP(X916,{0,1950001,3300001,6950001,9000001,18000001,40000001},{0,97500,427500,636000,1536000,2796000,4796000}))*1.021,-2))</f>
        <v/>
      </c>
      <c r="AA916" s="18">
        <f>MAX(0,ROUNDDOWN(M916-J916-430000-L916-0,-3))</f>
        <v/>
      </c>
      <c r="AB916" s="18">
        <f>MAX(0,ROUNDDOWN(M916-J916-430000-L916-V916,-3))</f>
        <v/>
      </c>
      <c r="AC916" s="18">
        <f>IF(M916&lt;=450000,0,MAX(0,ROUNDDOWN(AA916*0.06-MIN(50000,AA916)*0.03,-2))+MAX(0,ROUNDDOWN(AA916*0.04-MIN(50000,AA916)*0.02,-2)))</f>
        <v/>
      </c>
      <c r="AD916" s="18">
        <f>IF(M916&lt;=450000,0,MAX(0,ROUNDDOWN(AB916*0.06-MIN(50000,AB916)*0.03,-2))+MAX(0,ROUNDDOWN(AB916*0.04-MIN(50000,AB916)*0.02,-2)))</f>
        <v/>
      </c>
      <c r="AE916" s="18">
        <f>Y916-Z916</f>
        <v/>
      </c>
      <c r="AF916" s="18">
        <f>AC916-AD916</f>
        <v/>
      </c>
      <c r="AG916" s="18">
        <f>AE916+AF916</f>
        <v/>
      </c>
      <c r="AH916" s="20">
        <f>IF(W916&lt;=0,0,LOOKUP(W916,{0,1950001,3300001,6950001,9000001,18000001,40000001},{0.05,0.1,0.2,0.23,0.33,0.4,0.45}))</f>
        <v/>
      </c>
    </row>
    <row r="917">
      <c r="A917" t="inlineStr">
        <is>
          <t>1万円刻み 特例あり一般12万円</t>
        </is>
      </c>
      <c r="B917" s="18">
        <f>'4_1万円刻み'!$A$279</f>
        <v/>
      </c>
      <c r="C917" s="19" t="n">
        <v>2026</v>
      </c>
      <c r="D917" t="inlineStr">
        <is>
          <t>はい</t>
        </is>
      </c>
      <c r="E917" s="18" t="n">
        <v>120000</v>
      </c>
      <c r="F917" s="18" t="n">
        <v>0</v>
      </c>
      <c r="G917" s="18" t="n">
        <v>0</v>
      </c>
      <c r="H917" s="18" t="n">
        <v>0</v>
      </c>
      <c r="I917" s="18" t="n">
        <v>0</v>
      </c>
      <c r="J917" s="18">
        <f>ROUND(MIN(B917/12,650000)*12*0.0915+MIN(B917/12,1390000)*12*(0.0504+0)+B917*0.005,0)</f>
        <v/>
      </c>
      <c r="K917" s="18" t="n">
        <v>0</v>
      </c>
      <c r="L917" s="18" t="n">
        <v>0</v>
      </c>
      <c r="M917" s="18">
        <f>ROUND(IF(C917&gt;=2026,IF(B917&lt;741000,0,IF(B917&lt;2191000,B917-740000,IF(B917&lt;2193000,1451000,IF(B917&lt;2196000,1453000,IF(B917&lt;2200000,1456000,IF(B917&lt;3600000,ROUNDDOWN(B917/4,-3)*2.8-80000,IF(B917&lt;6600000,ROUNDDOWN(B917/4,-3)*3.2-440000,IF(B917&lt;8500000,ROUNDDOWN(B917*0.9,0)-1100000,B917-1950000)))))))),IF(B917&lt;651000,0,IF(B917&lt;1900000,B917-650000,IF(B917&lt;3600000,ROUNDDOWN(B917/4,-3)*2.8-80000,IF(B917&lt;6600000,ROUNDDOWN(B917/4,-3)*3.2-440000,IF(B917&lt;8500000,ROUNDDOWN(B917*0.9,0)-1100000,B917-1950000)))))),0)</f>
        <v/>
      </c>
      <c r="N917" s="18">
        <f>IF(M917&gt;23500000,NA(),IF(C917&gt;=2026,IF(M917&lt;=4890000,1040000,IF(M917&lt;=6550000,670000,620000)),IF(M917&lt;=1320000,950000,IF(M917&lt;=3360000,880000,IF(M917&lt;=4890000,680000,IF(M917&lt;=6550000,630000,580000))))))</f>
        <v/>
      </c>
      <c r="O917" s="18">
        <f>IF(F917&lt;=0,IF(AND(D917="はい",C917&gt;=2026,C917&lt;=2027),IF(E917&lt;=0,0,IF(E917&lt;=30000,E917,IF(E917&lt;=60000,ROUNDUP(E917/2,0)+15000,IF(E917&lt;=120000,ROUNDUP(E917/4,0)+30000,60000)))),IF(E917&lt;=0,0,IF(E917&lt;=20000,E917,IF(E917&lt;=40000,ROUNDUP(E917/2,0)+10000,IF(E917&lt;=80000,ROUNDUP(E917/4,0)+20000,40000))))),IF(E917&lt;=0,IF(F917&lt;=0,0,IF(F917&lt;=25000,F917,IF(F917&lt;=50000,ROUNDUP(F917/2,0)+12500,IF(F917&lt;=100000,ROUNDUP(F917/4,0)+25000,50000)))),MAX(IF(F917&lt;=0,0,IF(F917&lt;=25000,F917,IF(F917&lt;=50000,ROUNDUP(F917/2,0)+12500,IF(F917&lt;=100000,ROUNDUP(F917/4,0)+25000,50000)))),MIN(IF(AND(D917="はい",C917&gt;=2026,C917&lt;=2027),IF(E917&lt;=0,0,IF(E917&lt;=30000,E917,IF(E917&lt;=60000,ROUNDUP(E917/2,0)+15000,IF(E917&lt;=120000,ROUNDUP(E917/4,0)+30000,60000)))),IF(E917&lt;=0,0,IF(E917&lt;=20000,E917,IF(E917&lt;=40000,ROUNDUP(E917/2,0)+10000,IF(E917&lt;=80000,ROUNDUP(E917/4,0)+20000,40000)))))+IF(F917&lt;=0,0,IF(F917&lt;=25000,F917,IF(F917&lt;=50000,ROUNDUP(F917/2,0)+12500,IF(F917&lt;=100000,ROUNDUP(F917/4,0)+25000,50000)))),IF(AND(D917="はい",C917&gt;=2026,C917&lt;=2027),60000,40000)))))</f>
        <v/>
      </c>
      <c r="P917" s="18">
        <f>IF(G917&lt;=0,0,IF(G917&lt;=20000,G917,IF(G917&lt;=40000,ROUNDUP(G917/2,0)+10000,IF(G917&lt;=80000,ROUNDUP(G917/4,0)+20000,40000))))</f>
        <v/>
      </c>
      <c r="Q917" s="18">
        <f>IF(I917&lt;=0,IF(H917&lt;=0,0,IF(H917&lt;=20000,H917,IF(H917&lt;=40000,ROUNDUP(H917/2,0)+10000,IF(H917&lt;=80000,ROUNDUP(H917/4,0)+20000,40000)))),IF(H917&lt;=0,IF(I917&lt;=0,0,IF(I917&lt;=25000,I917,IF(I917&lt;=50000,ROUNDUP(I917/2,0)+12500,IF(I917&lt;=100000,ROUNDUP(I917/4,0)+25000,50000)))),MAX(IF(I917&lt;=0,0,IF(I917&lt;=25000,I917,IF(I917&lt;=50000,ROUNDUP(I917/2,0)+12500,IF(I917&lt;=100000,ROUNDUP(I917/4,0)+25000,50000)))),MIN(IF(H917&lt;=0,0,IF(H917&lt;=20000,H917,IF(H917&lt;=40000,ROUNDUP(H917/2,0)+10000,IF(H917&lt;=80000,ROUNDUP(H917/4,0)+20000,40000))))+IF(I917&lt;=0,0,IF(I917&lt;=25000,I917,IF(I917&lt;=50000,ROUNDUP(I917/2,0)+12500,IF(I917&lt;=100000,ROUNDUP(I917/4,0)+25000,50000)))),40000))))</f>
        <v/>
      </c>
      <c r="R917" s="18">
        <f>MIN(120000,O917+P917+Q917)</f>
        <v/>
      </c>
      <c r="S917" s="18">
        <f>IF(F917&lt;=0,IF(E917&lt;=0,0,IF(E917&lt;=12000,E917,IF(E917&lt;=32000,ROUNDUP(E917/2,0)+6000,IF(E917&lt;=56000,ROUNDUP(E917/4,0)+14000,28000)))),IF(E917&lt;=0,IF(F917&lt;=0,0,IF(F917&lt;=15000,F917,IF(F917&lt;=40000,ROUNDUP(F917/2,0)+7500,IF(F917&lt;=70000,ROUNDUP(F917/4,0)+17500,35000)))),MAX(IF(F917&lt;=0,0,IF(F917&lt;=15000,F917,IF(F917&lt;=40000,ROUNDUP(F917/2,0)+7500,IF(F917&lt;=70000,ROUNDUP(F917/4,0)+17500,35000)))),MIN(IF(E917&lt;=0,0,IF(E917&lt;=12000,E917,IF(E917&lt;=32000,ROUNDUP(E917/2,0)+6000,IF(E917&lt;=56000,ROUNDUP(E917/4,0)+14000,28000))))+IF(F917&lt;=0,0,IF(F917&lt;=15000,F917,IF(F917&lt;=40000,ROUNDUP(F917/2,0)+7500,IF(F917&lt;=70000,ROUNDUP(F917/4,0)+17500,35000)))),28000))))</f>
        <v/>
      </c>
      <c r="T917" s="18">
        <f>IF(G917&lt;=0,0,IF(G917&lt;=12000,G917,IF(G917&lt;=32000,ROUNDUP(G917/2,0)+6000,IF(G917&lt;=56000,ROUNDUP(G917/4,0)+14000,28000))))</f>
        <v/>
      </c>
      <c r="U917" s="18">
        <f>IF(I917&lt;=0,IF(H917&lt;=0,0,IF(H917&lt;=12000,H917,IF(H917&lt;=32000,ROUNDUP(H917/2,0)+6000,IF(H917&lt;=56000,ROUNDUP(H917/4,0)+14000,28000)))),IF(H917&lt;=0,IF(I917&lt;=0,0,IF(I917&lt;=15000,I917,IF(I917&lt;=40000,ROUNDUP(I917/2,0)+7500,IF(I917&lt;=70000,ROUNDUP(I917/4,0)+17500,35000)))),MAX(IF(I917&lt;=0,0,IF(I917&lt;=15000,I917,IF(I917&lt;=40000,ROUNDUP(I917/2,0)+7500,IF(I917&lt;=70000,ROUNDUP(I917/4,0)+17500,35000)))),MIN(IF(H917&lt;=0,0,IF(H917&lt;=12000,H917,IF(H917&lt;=32000,ROUNDUP(H917/2,0)+6000,IF(H917&lt;=56000,ROUNDUP(H917/4,0)+14000,28000))))+IF(I917&lt;=0,0,IF(I917&lt;=15000,I917,IF(I917&lt;=40000,ROUNDUP(I917/2,0)+7500,IF(I917&lt;=70000,ROUNDUP(I917/4,0)+17500,35000)))),28000))))</f>
        <v/>
      </c>
      <c r="V917" s="18">
        <f>MIN(70000,S917+T917+U917)</f>
        <v/>
      </c>
      <c r="W917" s="18">
        <f>MAX(0,ROUNDDOWN(M917-J917-N917-K917-0,-3))</f>
        <v/>
      </c>
      <c r="X917" s="18">
        <f>MAX(0,ROUNDDOWN(M917-J917-N917-K917-R917,-3))</f>
        <v/>
      </c>
      <c r="Y917" s="18">
        <f>IF(W917&lt;=0,0,ROUNDDOWN((W917*LOOKUP(W917,{0,1950001,3300001,6950001,9000001,18000001,40000001},{0.05,0.1,0.2,0.23,0.33,0.4,0.45})-LOOKUP(W917,{0,1950001,3300001,6950001,9000001,18000001,40000001},{0,97500,427500,636000,1536000,2796000,4796000}))*1.021,-2))</f>
        <v/>
      </c>
      <c r="Z917" s="18">
        <f>IF(X917&lt;=0,0,ROUNDDOWN((X917*LOOKUP(X917,{0,1950001,3300001,6950001,9000001,18000001,40000001},{0.05,0.1,0.2,0.23,0.33,0.4,0.45})-LOOKUP(X917,{0,1950001,3300001,6950001,9000001,18000001,40000001},{0,97500,427500,636000,1536000,2796000,4796000}))*1.021,-2))</f>
        <v/>
      </c>
      <c r="AA917" s="18">
        <f>MAX(0,ROUNDDOWN(M917-J917-430000-L917-0,-3))</f>
        <v/>
      </c>
      <c r="AB917" s="18">
        <f>MAX(0,ROUNDDOWN(M917-J917-430000-L917-V917,-3))</f>
        <v/>
      </c>
      <c r="AC917" s="18">
        <f>IF(M917&lt;=450000,0,MAX(0,ROUNDDOWN(AA917*0.06-MIN(50000,AA917)*0.03,-2))+MAX(0,ROUNDDOWN(AA917*0.04-MIN(50000,AA917)*0.02,-2)))</f>
        <v/>
      </c>
      <c r="AD917" s="18">
        <f>IF(M917&lt;=450000,0,MAX(0,ROUNDDOWN(AB917*0.06-MIN(50000,AB917)*0.03,-2))+MAX(0,ROUNDDOWN(AB917*0.04-MIN(50000,AB917)*0.02,-2)))</f>
        <v/>
      </c>
      <c r="AE917" s="18">
        <f>Y917-Z917</f>
        <v/>
      </c>
      <c r="AF917" s="18">
        <f>AC917-AD917</f>
        <v/>
      </c>
      <c r="AG917" s="18">
        <f>AE917+AF917</f>
        <v/>
      </c>
      <c r="AH917" s="20">
        <f>IF(W917&lt;=0,0,LOOKUP(W917,{0,1950001,3300001,6950001,9000001,18000001,40000001},{0.05,0.1,0.2,0.23,0.33,0.4,0.45}))</f>
        <v/>
      </c>
    </row>
    <row r="918">
      <c r="A918" t="inlineStr">
        <is>
          <t>1万円刻み 3区分8万円ずつ</t>
        </is>
      </c>
      <c r="B918" s="18">
        <f>'4_1万円刻み'!$A$280</f>
        <v/>
      </c>
      <c r="C918" s="19" t="n">
        <v>2026</v>
      </c>
      <c r="D918" t="inlineStr">
        <is>
          <t>いいえ</t>
        </is>
      </c>
      <c r="E918" s="18" t="n">
        <v>80000</v>
      </c>
      <c r="F918" s="18" t="n">
        <v>0</v>
      </c>
      <c r="G918" s="18" t="n">
        <v>80000</v>
      </c>
      <c r="H918" s="18" t="n">
        <v>80000</v>
      </c>
      <c r="I918" s="18" t="n">
        <v>0</v>
      </c>
      <c r="J918" s="18">
        <f>ROUND(MIN(B918/12,650000)*12*0.0915+MIN(B918/12,1390000)*12*(0.0504+0)+B918*0.005,0)</f>
        <v/>
      </c>
      <c r="K918" s="18" t="n">
        <v>0</v>
      </c>
      <c r="L918" s="18" t="n">
        <v>0</v>
      </c>
      <c r="M918" s="18">
        <f>ROUND(IF(C918&gt;=2026,IF(B918&lt;741000,0,IF(B918&lt;2191000,B918-740000,IF(B918&lt;2193000,1451000,IF(B918&lt;2196000,1453000,IF(B918&lt;2200000,1456000,IF(B918&lt;3600000,ROUNDDOWN(B918/4,-3)*2.8-80000,IF(B918&lt;6600000,ROUNDDOWN(B918/4,-3)*3.2-440000,IF(B918&lt;8500000,ROUNDDOWN(B918*0.9,0)-1100000,B918-1950000)))))))),IF(B918&lt;651000,0,IF(B918&lt;1900000,B918-650000,IF(B918&lt;3600000,ROUNDDOWN(B918/4,-3)*2.8-80000,IF(B918&lt;6600000,ROUNDDOWN(B918/4,-3)*3.2-440000,IF(B918&lt;8500000,ROUNDDOWN(B918*0.9,0)-1100000,B918-1950000)))))),0)</f>
        <v/>
      </c>
      <c r="N918" s="18">
        <f>IF(M918&gt;23500000,NA(),IF(C918&gt;=2026,IF(M918&lt;=4890000,1040000,IF(M918&lt;=6550000,670000,620000)),IF(M918&lt;=1320000,950000,IF(M918&lt;=3360000,880000,IF(M918&lt;=4890000,680000,IF(M918&lt;=6550000,630000,580000))))))</f>
        <v/>
      </c>
      <c r="O918" s="18">
        <f>IF(F918&lt;=0,IF(AND(D918="はい",C918&gt;=2026,C918&lt;=2027),IF(E918&lt;=0,0,IF(E918&lt;=30000,E918,IF(E918&lt;=60000,ROUNDUP(E918/2,0)+15000,IF(E918&lt;=120000,ROUNDUP(E918/4,0)+30000,60000)))),IF(E918&lt;=0,0,IF(E918&lt;=20000,E918,IF(E918&lt;=40000,ROUNDUP(E918/2,0)+10000,IF(E918&lt;=80000,ROUNDUP(E918/4,0)+20000,40000))))),IF(E918&lt;=0,IF(F918&lt;=0,0,IF(F918&lt;=25000,F918,IF(F918&lt;=50000,ROUNDUP(F918/2,0)+12500,IF(F918&lt;=100000,ROUNDUP(F918/4,0)+25000,50000)))),MAX(IF(F918&lt;=0,0,IF(F918&lt;=25000,F918,IF(F918&lt;=50000,ROUNDUP(F918/2,0)+12500,IF(F918&lt;=100000,ROUNDUP(F918/4,0)+25000,50000)))),MIN(IF(AND(D918="はい",C918&gt;=2026,C918&lt;=2027),IF(E918&lt;=0,0,IF(E918&lt;=30000,E918,IF(E918&lt;=60000,ROUNDUP(E918/2,0)+15000,IF(E918&lt;=120000,ROUNDUP(E918/4,0)+30000,60000)))),IF(E918&lt;=0,0,IF(E918&lt;=20000,E918,IF(E918&lt;=40000,ROUNDUP(E918/2,0)+10000,IF(E918&lt;=80000,ROUNDUP(E918/4,0)+20000,40000)))))+IF(F918&lt;=0,0,IF(F918&lt;=25000,F918,IF(F918&lt;=50000,ROUNDUP(F918/2,0)+12500,IF(F918&lt;=100000,ROUNDUP(F918/4,0)+25000,50000)))),IF(AND(D918="はい",C918&gt;=2026,C918&lt;=2027),60000,40000)))))</f>
        <v/>
      </c>
      <c r="P918" s="18">
        <f>IF(G918&lt;=0,0,IF(G918&lt;=20000,G918,IF(G918&lt;=40000,ROUNDUP(G918/2,0)+10000,IF(G918&lt;=80000,ROUNDUP(G918/4,0)+20000,40000))))</f>
        <v/>
      </c>
      <c r="Q918" s="18">
        <f>IF(I918&lt;=0,IF(H918&lt;=0,0,IF(H918&lt;=20000,H918,IF(H918&lt;=40000,ROUNDUP(H918/2,0)+10000,IF(H918&lt;=80000,ROUNDUP(H918/4,0)+20000,40000)))),IF(H918&lt;=0,IF(I918&lt;=0,0,IF(I918&lt;=25000,I918,IF(I918&lt;=50000,ROUNDUP(I918/2,0)+12500,IF(I918&lt;=100000,ROUNDUP(I918/4,0)+25000,50000)))),MAX(IF(I918&lt;=0,0,IF(I918&lt;=25000,I918,IF(I918&lt;=50000,ROUNDUP(I918/2,0)+12500,IF(I918&lt;=100000,ROUNDUP(I918/4,0)+25000,50000)))),MIN(IF(H918&lt;=0,0,IF(H918&lt;=20000,H918,IF(H918&lt;=40000,ROUNDUP(H918/2,0)+10000,IF(H918&lt;=80000,ROUNDUP(H918/4,0)+20000,40000))))+IF(I918&lt;=0,0,IF(I918&lt;=25000,I918,IF(I918&lt;=50000,ROUNDUP(I918/2,0)+12500,IF(I918&lt;=100000,ROUNDUP(I918/4,0)+25000,50000)))),40000))))</f>
        <v/>
      </c>
      <c r="R918" s="18">
        <f>MIN(120000,O918+P918+Q918)</f>
        <v/>
      </c>
      <c r="S918" s="18">
        <f>IF(F918&lt;=0,IF(E918&lt;=0,0,IF(E918&lt;=12000,E918,IF(E918&lt;=32000,ROUNDUP(E918/2,0)+6000,IF(E918&lt;=56000,ROUNDUP(E918/4,0)+14000,28000)))),IF(E918&lt;=0,IF(F918&lt;=0,0,IF(F918&lt;=15000,F918,IF(F918&lt;=40000,ROUNDUP(F918/2,0)+7500,IF(F918&lt;=70000,ROUNDUP(F918/4,0)+17500,35000)))),MAX(IF(F918&lt;=0,0,IF(F918&lt;=15000,F918,IF(F918&lt;=40000,ROUNDUP(F918/2,0)+7500,IF(F918&lt;=70000,ROUNDUP(F918/4,0)+17500,35000)))),MIN(IF(E918&lt;=0,0,IF(E918&lt;=12000,E918,IF(E918&lt;=32000,ROUNDUP(E918/2,0)+6000,IF(E918&lt;=56000,ROUNDUP(E918/4,0)+14000,28000))))+IF(F918&lt;=0,0,IF(F918&lt;=15000,F918,IF(F918&lt;=40000,ROUNDUP(F918/2,0)+7500,IF(F918&lt;=70000,ROUNDUP(F918/4,0)+17500,35000)))),28000))))</f>
        <v/>
      </c>
      <c r="T918" s="18">
        <f>IF(G918&lt;=0,0,IF(G918&lt;=12000,G918,IF(G918&lt;=32000,ROUNDUP(G918/2,0)+6000,IF(G918&lt;=56000,ROUNDUP(G918/4,0)+14000,28000))))</f>
        <v/>
      </c>
      <c r="U918" s="18">
        <f>IF(I918&lt;=0,IF(H918&lt;=0,0,IF(H918&lt;=12000,H918,IF(H918&lt;=32000,ROUNDUP(H918/2,0)+6000,IF(H918&lt;=56000,ROUNDUP(H918/4,0)+14000,28000)))),IF(H918&lt;=0,IF(I918&lt;=0,0,IF(I918&lt;=15000,I918,IF(I918&lt;=40000,ROUNDUP(I918/2,0)+7500,IF(I918&lt;=70000,ROUNDUP(I918/4,0)+17500,35000)))),MAX(IF(I918&lt;=0,0,IF(I918&lt;=15000,I918,IF(I918&lt;=40000,ROUNDUP(I918/2,0)+7500,IF(I918&lt;=70000,ROUNDUP(I918/4,0)+17500,35000)))),MIN(IF(H918&lt;=0,0,IF(H918&lt;=12000,H918,IF(H918&lt;=32000,ROUNDUP(H918/2,0)+6000,IF(H918&lt;=56000,ROUNDUP(H918/4,0)+14000,28000))))+IF(I918&lt;=0,0,IF(I918&lt;=15000,I918,IF(I918&lt;=40000,ROUNDUP(I918/2,0)+7500,IF(I918&lt;=70000,ROUNDUP(I918/4,0)+17500,35000)))),28000))))</f>
        <v/>
      </c>
      <c r="V918" s="18">
        <f>MIN(70000,S918+T918+U918)</f>
        <v/>
      </c>
      <c r="W918" s="18">
        <f>MAX(0,ROUNDDOWN(M918-J918-N918-K918-0,-3))</f>
        <v/>
      </c>
      <c r="X918" s="18">
        <f>MAX(0,ROUNDDOWN(M918-J918-N918-K918-R918,-3))</f>
        <v/>
      </c>
      <c r="Y918" s="18">
        <f>IF(W918&lt;=0,0,ROUNDDOWN((W918*LOOKUP(W918,{0,1950001,3300001,6950001,9000001,18000001,40000001},{0.05,0.1,0.2,0.23,0.33,0.4,0.45})-LOOKUP(W918,{0,1950001,3300001,6950001,9000001,18000001,40000001},{0,97500,427500,636000,1536000,2796000,4796000}))*1.021,-2))</f>
        <v/>
      </c>
      <c r="Z918" s="18">
        <f>IF(X918&lt;=0,0,ROUNDDOWN((X918*LOOKUP(X918,{0,1950001,3300001,6950001,9000001,18000001,40000001},{0.05,0.1,0.2,0.23,0.33,0.4,0.45})-LOOKUP(X918,{0,1950001,3300001,6950001,9000001,18000001,40000001},{0,97500,427500,636000,1536000,2796000,4796000}))*1.021,-2))</f>
        <v/>
      </c>
      <c r="AA918" s="18">
        <f>MAX(0,ROUNDDOWN(M918-J918-430000-L918-0,-3))</f>
        <v/>
      </c>
      <c r="AB918" s="18">
        <f>MAX(0,ROUNDDOWN(M918-J918-430000-L918-V918,-3))</f>
        <v/>
      </c>
      <c r="AC918" s="18">
        <f>IF(M918&lt;=450000,0,MAX(0,ROUNDDOWN(AA918*0.06-MIN(50000,AA918)*0.03,-2))+MAX(0,ROUNDDOWN(AA918*0.04-MIN(50000,AA918)*0.02,-2)))</f>
        <v/>
      </c>
      <c r="AD918" s="18">
        <f>IF(M918&lt;=450000,0,MAX(0,ROUNDDOWN(AB918*0.06-MIN(50000,AB918)*0.03,-2))+MAX(0,ROUNDDOWN(AB918*0.04-MIN(50000,AB918)*0.02,-2)))</f>
        <v/>
      </c>
      <c r="AE918" s="18">
        <f>Y918-Z918</f>
        <v/>
      </c>
      <c r="AF918" s="18">
        <f>AC918-AD918</f>
        <v/>
      </c>
      <c r="AG918" s="18">
        <f>AE918+AF918</f>
        <v/>
      </c>
      <c r="AH918" s="20">
        <f>IF(W918&lt;=0,0,LOOKUP(W918,{0,1950001,3300001,6950001,9000001,18000001,40000001},{0.05,0.1,0.2,0.23,0.33,0.4,0.45}))</f>
        <v/>
      </c>
    </row>
    <row r="919">
      <c r="A919" t="inlineStr">
        <is>
          <t>1万円刻み 一般8万円</t>
        </is>
      </c>
      <c r="B919" s="18">
        <f>'4_1万円刻み'!$A$280</f>
        <v/>
      </c>
      <c r="C919" s="19" t="n">
        <v>2026</v>
      </c>
      <c r="D919" t="inlineStr">
        <is>
          <t>いいえ</t>
        </is>
      </c>
      <c r="E919" s="18" t="n">
        <v>80000</v>
      </c>
      <c r="F919" s="18" t="n">
        <v>0</v>
      </c>
      <c r="G919" s="18" t="n">
        <v>0</v>
      </c>
      <c r="H919" s="18" t="n">
        <v>0</v>
      </c>
      <c r="I919" s="18" t="n">
        <v>0</v>
      </c>
      <c r="J919" s="18">
        <f>ROUND(MIN(B919/12,650000)*12*0.0915+MIN(B919/12,1390000)*12*(0.0504+0)+B919*0.005,0)</f>
        <v/>
      </c>
      <c r="K919" s="18" t="n">
        <v>0</v>
      </c>
      <c r="L919" s="18" t="n">
        <v>0</v>
      </c>
      <c r="M919" s="18">
        <f>ROUND(IF(C919&gt;=2026,IF(B919&lt;741000,0,IF(B919&lt;2191000,B919-740000,IF(B919&lt;2193000,1451000,IF(B919&lt;2196000,1453000,IF(B919&lt;2200000,1456000,IF(B919&lt;3600000,ROUNDDOWN(B919/4,-3)*2.8-80000,IF(B919&lt;6600000,ROUNDDOWN(B919/4,-3)*3.2-440000,IF(B919&lt;8500000,ROUNDDOWN(B919*0.9,0)-1100000,B919-1950000)))))))),IF(B919&lt;651000,0,IF(B919&lt;1900000,B919-650000,IF(B919&lt;3600000,ROUNDDOWN(B919/4,-3)*2.8-80000,IF(B919&lt;6600000,ROUNDDOWN(B919/4,-3)*3.2-440000,IF(B919&lt;8500000,ROUNDDOWN(B919*0.9,0)-1100000,B919-1950000)))))),0)</f>
        <v/>
      </c>
      <c r="N919" s="18">
        <f>IF(M919&gt;23500000,NA(),IF(C919&gt;=2026,IF(M919&lt;=4890000,1040000,IF(M919&lt;=6550000,670000,620000)),IF(M919&lt;=1320000,950000,IF(M919&lt;=3360000,880000,IF(M919&lt;=4890000,680000,IF(M919&lt;=6550000,630000,580000))))))</f>
        <v/>
      </c>
      <c r="O919" s="18">
        <f>IF(F919&lt;=0,IF(AND(D919="はい",C919&gt;=2026,C919&lt;=2027),IF(E919&lt;=0,0,IF(E919&lt;=30000,E919,IF(E919&lt;=60000,ROUNDUP(E919/2,0)+15000,IF(E919&lt;=120000,ROUNDUP(E919/4,0)+30000,60000)))),IF(E919&lt;=0,0,IF(E919&lt;=20000,E919,IF(E919&lt;=40000,ROUNDUP(E919/2,0)+10000,IF(E919&lt;=80000,ROUNDUP(E919/4,0)+20000,40000))))),IF(E919&lt;=0,IF(F919&lt;=0,0,IF(F919&lt;=25000,F919,IF(F919&lt;=50000,ROUNDUP(F919/2,0)+12500,IF(F919&lt;=100000,ROUNDUP(F919/4,0)+25000,50000)))),MAX(IF(F919&lt;=0,0,IF(F919&lt;=25000,F919,IF(F919&lt;=50000,ROUNDUP(F919/2,0)+12500,IF(F919&lt;=100000,ROUNDUP(F919/4,0)+25000,50000)))),MIN(IF(AND(D919="はい",C919&gt;=2026,C919&lt;=2027),IF(E919&lt;=0,0,IF(E919&lt;=30000,E919,IF(E919&lt;=60000,ROUNDUP(E919/2,0)+15000,IF(E919&lt;=120000,ROUNDUP(E919/4,0)+30000,60000)))),IF(E919&lt;=0,0,IF(E919&lt;=20000,E919,IF(E919&lt;=40000,ROUNDUP(E919/2,0)+10000,IF(E919&lt;=80000,ROUNDUP(E919/4,0)+20000,40000)))))+IF(F919&lt;=0,0,IF(F919&lt;=25000,F919,IF(F919&lt;=50000,ROUNDUP(F919/2,0)+12500,IF(F919&lt;=100000,ROUNDUP(F919/4,0)+25000,50000)))),IF(AND(D919="はい",C919&gt;=2026,C919&lt;=2027),60000,40000)))))</f>
        <v/>
      </c>
      <c r="P919" s="18">
        <f>IF(G919&lt;=0,0,IF(G919&lt;=20000,G919,IF(G919&lt;=40000,ROUNDUP(G919/2,0)+10000,IF(G919&lt;=80000,ROUNDUP(G919/4,0)+20000,40000))))</f>
        <v/>
      </c>
      <c r="Q919" s="18">
        <f>IF(I919&lt;=0,IF(H919&lt;=0,0,IF(H919&lt;=20000,H919,IF(H919&lt;=40000,ROUNDUP(H919/2,0)+10000,IF(H919&lt;=80000,ROUNDUP(H919/4,0)+20000,40000)))),IF(H919&lt;=0,IF(I919&lt;=0,0,IF(I919&lt;=25000,I919,IF(I919&lt;=50000,ROUNDUP(I919/2,0)+12500,IF(I919&lt;=100000,ROUNDUP(I919/4,0)+25000,50000)))),MAX(IF(I919&lt;=0,0,IF(I919&lt;=25000,I919,IF(I919&lt;=50000,ROUNDUP(I919/2,0)+12500,IF(I919&lt;=100000,ROUNDUP(I919/4,0)+25000,50000)))),MIN(IF(H919&lt;=0,0,IF(H919&lt;=20000,H919,IF(H919&lt;=40000,ROUNDUP(H919/2,0)+10000,IF(H919&lt;=80000,ROUNDUP(H919/4,0)+20000,40000))))+IF(I919&lt;=0,0,IF(I919&lt;=25000,I919,IF(I919&lt;=50000,ROUNDUP(I919/2,0)+12500,IF(I919&lt;=100000,ROUNDUP(I919/4,0)+25000,50000)))),40000))))</f>
        <v/>
      </c>
      <c r="R919" s="18">
        <f>MIN(120000,O919+P919+Q919)</f>
        <v/>
      </c>
      <c r="S919" s="18">
        <f>IF(F919&lt;=0,IF(E919&lt;=0,0,IF(E919&lt;=12000,E919,IF(E919&lt;=32000,ROUNDUP(E919/2,0)+6000,IF(E919&lt;=56000,ROUNDUP(E919/4,0)+14000,28000)))),IF(E919&lt;=0,IF(F919&lt;=0,0,IF(F919&lt;=15000,F919,IF(F919&lt;=40000,ROUNDUP(F919/2,0)+7500,IF(F919&lt;=70000,ROUNDUP(F919/4,0)+17500,35000)))),MAX(IF(F919&lt;=0,0,IF(F919&lt;=15000,F919,IF(F919&lt;=40000,ROUNDUP(F919/2,0)+7500,IF(F919&lt;=70000,ROUNDUP(F919/4,0)+17500,35000)))),MIN(IF(E919&lt;=0,0,IF(E919&lt;=12000,E919,IF(E919&lt;=32000,ROUNDUP(E919/2,0)+6000,IF(E919&lt;=56000,ROUNDUP(E919/4,0)+14000,28000))))+IF(F919&lt;=0,0,IF(F919&lt;=15000,F919,IF(F919&lt;=40000,ROUNDUP(F919/2,0)+7500,IF(F919&lt;=70000,ROUNDUP(F919/4,0)+17500,35000)))),28000))))</f>
        <v/>
      </c>
      <c r="T919" s="18">
        <f>IF(G919&lt;=0,0,IF(G919&lt;=12000,G919,IF(G919&lt;=32000,ROUNDUP(G919/2,0)+6000,IF(G919&lt;=56000,ROUNDUP(G919/4,0)+14000,28000))))</f>
        <v/>
      </c>
      <c r="U919" s="18">
        <f>IF(I919&lt;=0,IF(H919&lt;=0,0,IF(H919&lt;=12000,H919,IF(H919&lt;=32000,ROUNDUP(H919/2,0)+6000,IF(H919&lt;=56000,ROUNDUP(H919/4,0)+14000,28000)))),IF(H919&lt;=0,IF(I919&lt;=0,0,IF(I919&lt;=15000,I919,IF(I919&lt;=40000,ROUNDUP(I919/2,0)+7500,IF(I919&lt;=70000,ROUNDUP(I919/4,0)+17500,35000)))),MAX(IF(I919&lt;=0,0,IF(I919&lt;=15000,I919,IF(I919&lt;=40000,ROUNDUP(I919/2,0)+7500,IF(I919&lt;=70000,ROUNDUP(I919/4,0)+17500,35000)))),MIN(IF(H919&lt;=0,0,IF(H919&lt;=12000,H919,IF(H919&lt;=32000,ROUNDUP(H919/2,0)+6000,IF(H919&lt;=56000,ROUNDUP(H919/4,0)+14000,28000))))+IF(I919&lt;=0,0,IF(I919&lt;=15000,I919,IF(I919&lt;=40000,ROUNDUP(I919/2,0)+7500,IF(I919&lt;=70000,ROUNDUP(I919/4,0)+17500,35000)))),28000))))</f>
        <v/>
      </c>
      <c r="V919" s="18">
        <f>MIN(70000,S919+T919+U919)</f>
        <v/>
      </c>
      <c r="W919" s="18">
        <f>MAX(0,ROUNDDOWN(M919-J919-N919-K919-0,-3))</f>
        <v/>
      </c>
      <c r="X919" s="18">
        <f>MAX(0,ROUNDDOWN(M919-J919-N919-K919-R919,-3))</f>
        <v/>
      </c>
      <c r="Y919" s="18">
        <f>IF(W919&lt;=0,0,ROUNDDOWN((W919*LOOKUP(W919,{0,1950001,3300001,6950001,9000001,18000001,40000001},{0.05,0.1,0.2,0.23,0.33,0.4,0.45})-LOOKUP(W919,{0,1950001,3300001,6950001,9000001,18000001,40000001},{0,97500,427500,636000,1536000,2796000,4796000}))*1.021,-2))</f>
        <v/>
      </c>
      <c r="Z919" s="18">
        <f>IF(X919&lt;=0,0,ROUNDDOWN((X919*LOOKUP(X919,{0,1950001,3300001,6950001,9000001,18000001,40000001},{0.05,0.1,0.2,0.23,0.33,0.4,0.45})-LOOKUP(X919,{0,1950001,3300001,6950001,9000001,18000001,40000001},{0,97500,427500,636000,1536000,2796000,4796000}))*1.021,-2))</f>
        <v/>
      </c>
      <c r="AA919" s="18">
        <f>MAX(0,ROUNDDOWN(M919-J919-430000-L919-0,-3))</f>
        <v/>
      </c>
      <c r="AB919" s="18">
        <f>MAX(0,ROUNDDOWN(M919-J919-430000-L919-V919,-3))</f>
        <v/>
      </c>
      <c r="AC919" s="18">
        <f>IF(M919&lt;=450000,0,MAX(0,ROUNDDOWN(AA919*0.06-MIN(50000,AA919)*0.03,-2))+MAX(0,ROUNDDOWN(AA919*0.04-MIN(50000,AA919)*0.02,-2)))</f>
        <v/>
      </c>
      <c r="AD919" s="18">
        <f>IF(M919&lt;=450000,0,MAX(0,ROUNDDOWN(AB919*0.06-MIN(50000,AB919)*0.03,-2))+MAX(0,ROUNDDOWN(AB919*0.04-MIN(50000,AB919)*0.02,-2)))</f>
        <v/>
      </c>
      <c r="AE919" s="18">
        <f>Y919-Z919</f>
        <v/>
      </c>
      <c r="AF919" s="18">
        <f>AC919-AD919</f>
        <v/>
      </c>
      <c r="AG919" s="18">
        <f>AE919+AF919</f>
        <v/>
      </c>
      <c r="AH919" s="20">
        <f>IF(W919&lt;=0,0,LOOKUP(W919,{0,1950001,3300001,6950001,9000001,18000001,40000001},{0.05,0.1,0.2,0.23,0.33,0.4,0.45}))</f>
        <v/>
      </c>
    </row>
    <row r="920">
      <c r="A920" t="inlineStr">
        <is>
          <t>1万円刻み 特例あり一般12万円</t>
        </is>
      </c>
      <c r="B920" s="18">
        <f>'4_1万円刻み'!$A$280</f>
        <v/>
      </c>
      <c r="C920" s="19" t="n">
        <v>2026</v>
      </c>
      <c r="D920" t="inlineStr">
        <is>
          <t>はい</t>
        </is>
      </c>
      <c r="E920" s="18" t="n">
        <v>120000</v>
      </c>
      <c r="F920" s="18" t="n">
        <v>0</v>
      </c>
      <c r="G920" s="18" t="n">
        <v>0</v>
      </c>
      <c r="H920" s="18" t="n">
        <v>0</v>
      </c>
      <c r="I920" s="18" t="n">
        <v>0</v>
      </c>
      <c r="J920" s="18">
        <f>ROUND(MIN(B920/12,650000)*12*0.0915+MIN(B920/12,1390000)*12*(0.0504+0)+B920*0.005,0)</f>
        <v/>
      </c>
      <c r="K920" s="18" t="n">
        <v>0</v>
      </c>
      <c r="L920" s="18" t="n">
        <v>0</v>
      </c>
      <c r="M920" s="18">
        <f>ROUND(IF(C920&gt;=2026,IF(B920&lt;741000,0,IF(B920&lt;2191000,B920-740000,IF(B920&lt;2193000,1451000,IF(B920&lt;2196000,1453000,IF(B920&lt;2200000,1456000,IF(B920&lt;3600000,ROUNDDOWN(B920/4,-3)*2.8-80000,IF(B920&lt;6600000,ROUNDDOWN(B920/4,-3)*3.2-440000,IF(B920&lt;8500000,ROUNDDOWN(B920*0.9,0)-1100000,B920-1950000)))))))),IF(B920&lt;651000,0,IF(B920&lt;1900000,B920-650000,IF(B920&lt;3600000,ROUNDDOWN(B920/4,-3)*2.8-80000,IF(B920&lt;6600000,ROUNDDOWN(B920/4,-3)*3.2-440000,IF(B920&lt;8500000,ROUNDDOWN(B920*0.9,0)-1100000,B920-1950000)))))),0)</f>
        <v/>
      </c>
      <c r="N920" s="18">
        <f>IF(M920&gt;23500000,NA(),IF(C920&gt;=2026,IF(M920&lt;=4890000,1040000,IF(M920&lt;=6550000,670000,620000)),IF(M920&lt;=1320000,950000,IF(M920&lt;=3360000,880000,IF(M920&lt;=4890000,680000,IF(M920&lt;=6550000,630000,580000))))))</f>
        <v/>
      </c>
      <c r="O920" s="18">
        <f>IF(F920&lt;=0,IF(AND(D920="はい",C920&gt;=2026,C920&lt;=2027),IF(E920&lt;=0,0,IF(E920&lt;=30000,E920,IF(E920&lt;=60000,ROUNDUP(E920/2,0)+15000,IF(E920&lt;=120000,ROUNDUP(E920/4,0)+30000,60000)))),IF(E920&lt;=0,0,IF(E920&lt;=20000,E920,IF(E920&lt;=40000,ROUNDUP(E920/2,0)+10000,IF(E920&lt;=80000,ROUNDUP(E920/4,0)+20000,40000))))),IF(E920&lt;=0,IF(F920&lt;=0,0,IF(F920&lt;=25000,F920,IF(F920&lt;=50000,ROUNDUP(F920/2,0)+12500,IF(F920&lt;=100000,ROUNDUP(F920/4,0)+25000,50000)))),MAX(IF(F920&lt;=0,0,IF(F920&lt;=25000,F920,IF(F920&lt;=50000,ROUNDUP(F920/2,0)+12500,IF(F920&lt;=100000,ROUNDUP(F920/4,0)+25000,50000)))),MIN(IF(AND(D920="はい",C920&gt;=2026,C920&lt;=2027),IF(E920&lt;=0,0,IF(E920&lt;=30000,E920,IF(E920&lt;=60000,ROUNDUP(E920/2,0)+15000,IF(E920&lt;=120000,ROUNDUP(E920/4,0)+30000,60000)))),IF(E920&lt;=0,0,IF(E920&lt;=20000,E920,IF(E920&lt;=40000,ROUNDUP(E920/2,0)+10000,IF(E920&lt;=80000,ROUNDUP(E920/4,0)+20000,40000)))))+IF(F920&lt;=0,0,IF(F920&lt;=25000,F920,IF(F920&lt;=50000,ROUNDUP(F920/2,0)+12500,IF(F920&lt;=100000,ROUNDUP(F920/4,0)+25000,50000)))),IF(AND(D920="はい",C920&gt;=2026,C920&lt;=2027),60000,40000)))))</f>
        <v/>
      </c>
      <c r="P920" s="18">
        <f>IF(G920&lt;=0,0,IF(G920&lt;=20000,G920,IF(G920&lt;=40000,ROUNDUP(G920/2,0)+10000,IF(G920&lt;=80000,ROUNDUP(G920/4,0)+20000,40000))))</f>
        <v/>
      </c>
      <c r="Q920" s="18">
        <f>IF(I920&lt;=0,IF(H920&lt;=0,0,IF(H920&lt;=20000,H920,IF(H920&lt;=40000,ROUNDUP(H920/2,0)+10000,IF(H920&lt;=80000,ROUNDUP(H920/4,0)+20000,40000)))),IF(H920&lt;=0,IF(I920&lt;=0,0,IF(I920&lt;=25000,I920,IF(I920&lt;=50000,ROUNDUP(I920/2,0)+12500,IF(I920&lt;=100000,ROUNDUP(I920/4,0)+25000,50000)))),MAX(IF(I920&lt;=0,0,IF(I920&lt;=25000,I920,IF(I920&lt;=50000,ROUNDUP(I920/2,0)+12500,IF(I920&lt;=100000,ROUNDUP(I920/4,0)+25000,50000)))),MIN(IF(H920&lt;=0,0,IF(H920&lt;=20000,H920,IF(H920&lt;=40000,ROUNDUP(H920/2,0)+10000,IF(H920&lt;=80000,ROUNDUP(H920/4,0)+20000,40000))))+IF(I920&lt;=0,0,IF(I920&lt;=25000,I920,IF(I920&lt;=50000,ROUNDUP(I920/2,0)+12500,IF(I920&lt;=100000,ROUNDUP(I920/4,0)+25000,50000)))),40000))))</f>
        <v/>
      </c>
      <c r="R920" s="18">
        <f>MIN(120000,O920+P920+Q920)</f>
        <v/>
      </c>
      <c r="S920" s="18">
        <f>IF(F920&lt;=0,IF(E920&lt;=0,0,IF(E920&lt;=12000,E920,IF(E920&lt;=32000,ROUNDUP(E920/2,0)+6000,IF(E920&lt;=56000,ROUNDUP(E920/4,0)+14000,28000)))),IF(E920&lt;=0,IF(F920&lt;=0,0,IF(F920&lt;=15000,F920,IF(F920&lt;=40000,ROUNDUP(F920/2,0)+7500,IF(F920&lt;=70000,ROUNDUP(F920/4,0)+17500,35000)))),MAX(IF(F920&lt;=0,0,IF(F920&lt;=15000,F920,IF(F920&lt;=40000,ROUNDUP(F920/2,0)+7500,IF(F920&lt;=70000,ROUNDUP(F920/4,0)+17500,35000)))),MIN(IF(E920&lt;=0,0,IF(E920&lt;=12000,E920,IF(E920&lt;=32000,ROUNDUP(E920/2,0)+6000,IF(E920&lt;=56000,ROUNDUP(E920/4,0)+14000,28000))))+IF(F920&lt;=0,0,IF(F920&lt;=15000,F920,IF(F920&lt;=40000,ROUNDUP(F920/2,0)+7500,IF(F920&lt;=70000,ROUNDUP(F920/4,0)+17500,35000)))),28000))))</f>
        <v/>
      </c>
      <c r="T920" s="18">
        <f>IF(G920&lt;=0,0,IF(G920&lt;=12000,G920,IF(G920&lt;=32000,ROUNDUP(G920/2,0)+6000,IF(G920&lt;=56000,ROUNDUP(G920/4,0)+14000,28000))))</f>
        <v/>
      </c>
      <c r="U920" s="18">
        <f>IF(I920&lt;=0,IF(H920&lt;=0,0,IF(H920&lt;=12000,H920,IF(H920&lt;=32000,ROUNDUP(H920/2,0)+6000,IF(H920&lt;=56000,ROUNDUP(H920/4,0)+14000,28000)))),IF(H920&lt;=0,IF(I920&lt;=0,0,IF(I920&lt;=15000,I920,IF(I920&lt;=40000,ROUNDUP(I920/2,0)+7500,IF(I920&lt;=70000,ROUNDUP(I920/4,0)+17500,35000)))),MAX(IF(I920&lt;=0,0,IF(I920&lt;=15000,I920,IF(I920&lt;=40000,ROUNDUP(I920/2,0)+7500,IF(I920&lt;=70000,ROUNDUP(I920/4,0)+17500,35000)))),MIN(IF(H920&lt;=0,0,IF(H920&lt;=12000,H920,IF(H920&lt;=32000,ROUNDUP(H920/2,0)+6000,IF(H920&lt;=56000,ROUNDUP(H920/4,0)+14000,28000))))+IF(I920&lt;=0,0,IF(I920&lt;=15000,I920,IF(I920&lt;=40000,ROUNDUP(I920/2,0)+7500,IF(I920&lt;=70000,ROUNDUP(I920/4,0)+17500,35000)))),28000))))</f>
        <v/>
      </c>
      <c r="V920" s="18">
        <f>MIN(70000,S920+T920+U920)</f>
        <v/>
      </c>
      <c r="W920" s="18">
        <f>MAX(0,ROUNDDOWN(M920-J920-N920-K920-0,-3))</f>
        <v/>
      </c>
      <c r="X920" s="18">
        <f>MAX(0,ROUNDDOWN(M920-J920-N920-K920-R920,-3))</f>
        <v/>
      </c>
      <c r="Y920" s="18">
        <f>IF(W920&lt;=0,0,ROUNDDOWN((W920*LOOKUP(W920,{0,1950001,3300001,6950001,9000001,18000001,40000001},{0.05,0.1,0.2,0.23,0.33,0.4,0.45})-LOOKUP(W920,{0,1950001,3300001,6950001,9000001,18000001,40000001},{0,97500,427500,636000,1536000,2796000,4796000}))*1.021,-2))</f>
        <v/>
      </c>
      <c r="Z920" s="18">
        <f>IF(X920&lt;=0,0,ROUNDDOWN((X920*LOOKUP(X920,{0,1950001,3300001,6950001,9000001,18000001,40000001},{0.05,0.1,0.2,0.23,0.33,0.4,0.45})-LOOKUP(X920,{0,1950001,3300001,6950001,9000001,18000001,40000001},{0,97500,427500,636000,1536000,2796000,4796000}))*1.021,-2))</f>
        <v/>
      </c>
      <c r="AA920" s="18">
        <f>MAX(0,ROUNDDOWN(M920-J920-430000-L920-0,-3))</f>
        <v/>
      </c>
      <c r="AB920" s="18">
        <f>MAX(0,ROUNDDOWN(M920-J920-430000-L920-V920,-3))</f>
        <v/>
      </c>
      <c r="AC920" s="18">
        <f>IF(M920&lt;=450000,0,MAX(0,ROUNDDOWN(AA920*0.06-MIN(50000,AA920)*0.03,-2))+MAX(0,ROUNDDOWN(AA920*0.04-MIN(50000,AA920)*0.02,-2)))</f>
        <v/>
      </c>
      <c r="AD920" s="18">
        <f>IF(M920&lt;=450000,0,MAX(0,ROUNDDOWN(AB920*0.06-MIN(50000,AB920)*0.03,-2))+MAX(0,ROUNDDOWN(AB920*0.04-MIN(50000,AB920)*0.02,-2)))</f>
        <v/>
      </c>
      <c r="AE920" s="18">
        <f>Y920-Z920</f>
        <v/>
      </c>
      <c r="AF920" s="18">
        <f>AC920-AD920</f>
        <v/>
      </c>
      <c r="AG920" s="18">
        <f>AE920+AF920</f>
        <v/>
      </c>
      <c r="AH920" s="20">
        <f>IF(W920&lt;=0,0,LOOKUP(W920,{0,1950001,3300001,6950001,9000001,18000001,40000001},{0.05,0.1,0.2,0.23,0.33,0.4,0.45}))</f>
        <v/>
      </c>
    </row>
    <row r="921">
      <c r="A921" t="inlineStr">
        <is>
          <t>1万円刻み 3区分8万円ずつ</t>
        </is>
      </c>
      <c r="B921" s="18">
        <f>'4_1万円刻み'!$A$281</f>
        <v/>
      </c>
      <c r="C921" s="19" t="n">
        <v>2026</v>
      </c>
      <c r="D921" t="inlineStr">
        <is>
          <t>いいえ</t>
        </is>
      </c>
      <c r="E921" s="18" t="n">
        <v>80000</v>
      </c>
      <c r="F921" s="18" t="n">
        <v>0</v>
      </c>
      <c r="G921" s="18" t="n">
        <v>80000</v>
      </c>
      <c r="H921" s="18" t="n">
        <v>80000</v>
      </c>
      <c r="I921" s="18" t="n">
        <v>0</v>
      </c>
      <c r="J921" s="18">
        <f>ROUND(MIN(B921/12,650000)*12*0.0915+MIN(B921/12,1390000)*12*(0.0504+0)+B921*0.005,0)</f>
        <v/>
      </c>
      <c r="K921" s="18" t="n">
        <v>0</v>
      </c>
      <c r="L921" s="18" t="n">
        <v>0</v>
      </c>
      <c r="M921" s="18">
        <f>ROUND(IF(C921&gt;=2026,IF(B921&lt;741000,0,IF(B921&lt;2191000,B921-740000,IF(B921&lt;2193000,1451000,IF(B921&lt;2196000,1453000,IF(B921&lt;2200000,1456000,IF(B921&lt;3600000,ROUNDDOWN(B921/4,-3)*2.8-80000,IF(B921&lt;6600000,ROUNDDOWN(B921/4,-3)*3.2-440000,IF(B921&lt;8500000,ROUNDDOWN(B921*0.9,0)-1100000,B921-1950000)))))))),IF(B921&lt;651000,0,IF(B921&lt;1900000,B921-650000,IF(B921&lt;3600000,ROUNDDOWN(B921/4,-3)*2.8-80000,IF(B921&lt;6600000,ROUNDDOWN(B921/4,-3)*3.2-440000,IF(B921&lt;8500000,ROUNDDOWN(B921*0.9,0)-1100000,B921-1950000)))))),0)</f>
        <v/>
      </c>
      <c r="N921" s="18">
        <f>IF(M921&gt;23500000,NA(),IF(C921&gt;=2026,IF(M921&lt;=4890000,1040000,IF(M921&lt;=6550000,670000,620000)),IF(M921&lt;=1320000,950000,IF(M921&lt;=3360000,880000,IF(M921&lt;=4890000,680000,IF(M921&lt;=6550000,630000,580000))))))</f>
        <v/>
      </c>
      <c r="O921" s="18">
        <f>IF(F921&lt;=0,IF(AND(D921="はい",C921&gt;=2026,C921&lt;=2027),IF(E921&lt;=0,0,IF(E921&lt;=30000,E921,IF(E921&lt;=60000,ROUNDUP(E921/2,0)+15000,IF(E921&lt;=120000,ROUNDUP(E921/4,0)+30000,60000)))),IF(E921&lt;=0,0,IF(E921&lt;=20000,E921,IF(E921&lt;=40000,ROUNDUP(E921/2,0)+10000,IF(E921&lt;=80000,ROUNDUP(E921/4,0)+20000,40000))))),IF(E921&lt;=0,IF(F921&lt;=0,0,IF(F921&lt;=25000,F921,IF(F921&lt;=50000,ROUNDUP(F921/2,0)+12500,IF(F921&lt;=100000,ROUNDUP(F921/4,0)+25000,50000)))),MAX(IF(F921&lt;=0,0,IF(F921&lt;=25000,F921,IF(F921&lt;=50000,ROUNDUP(F921/2,0)+12500,IF(F921&lt;=100000,ROUNDUP(F921/4,0)+25000,50000)))),MIN(IF(AND(D921="はい",C921&gt;=2026,C921&lt;=2027),IF(E921&lt;=0,0,IF(E921&lt;=30000,E921,IF(E921&lt;=60000,ROUNDUP(E921/2,0)+15000,IF(E921&lt;=120000,ROUNDUP(E921/4,0)+30000,60000)))),IF(E921&lt;=0,0,IF(E921&lt;=20000,E921,IF(E921&lt;=40000,ROUNDUP(E921/2,0)+10000,IF(E921&lt;=80000,ROUNDUP(E921/4,0)+20000,40000)))))+IF(F921&lt;=0,0,IF(F921&lt;=25000,F921,IF(F921&lt;=50000,ROUNDUP(F921/2,0)+12500,IF(F921&lt;=100000,ROUNDUP(F921/4,0)+25000,50000)))),IF(AND(D921="はい",C921&gt;=2026,C921&lt;=2027),60000,40000)))))</f>
        <v/>
      </c>
      <c r="P921" s="18">
        <f>IF(G921&lt;=0,0,IF(G921&lt;=20000,G921,IF(G921&lt;=40000,ROUNDUP(G921/2,0)+10000,IF(G921&lt;=80000,ROUNDUP(G921/4,0)+20000,40000))))</f>
        <v/>
      </c>
      <c r="Q921" s="18">
        <f>IF(I921&lt;=0,IF(H921&lt;=0,0,IF(H921&lt;=20000,H921,IF(H921&lt;=40000,ROUNDUP(H921/2,0)+10000,IF(H921&lt;=80000,ROUNDUP(H921/4,0)+20000,40000)))),IF(H921&lt;=0,IF(I921&lt;=0,0,IF(I921&lt;=25000,I921,IF(I921&lt;=50000,ROUNDUP(I921/2,0)+12500,IF(I921&lt;=100000,ROUNDUP(I921/4,0)+25000,50000)))),MAX(IF(I921&lt;=0,0,IF(I921&lt;=25000,I921,IF(I921&lt;=50000,ROUNDUP(I921/2,0)+12500,IF(I921&lt;=100000,ROUNDUP(I921/4,0)+25000,50000)))),MIN(IF(H921&lt;=0,0,IF(H921&lt;=20000,H921,IF(H921&lt;=40000,ROUNDUP(H921/2,0)+10000,IF(H921&lt;=80000,ROUNDUP(H921/4,0)+20000,40000))))+IF(I921&lt;=0,0,IF(I921&lt;=25000,I921,IF(I921&lt;=50000,ROUNDUP(I921/2,0)+12500,IF(I921&lt;=100000,ROUNDUP(I921/4,0)+25000,50000)))),40000))))</f>
        <v/>
      </c>
      <c r="R921" s="18">
        <f>MIN(120000,O921+P921+Q921)</f>
        <v/>
      </c>
      <c r="S921" s="18">
        <f>IF(F921&lt;=0,IF(E921&lt;=0,0,IF(E921&lt;=12000,E921,IF(E921&lt;=32000,ROUNDUP(E921/2,0)+6000,IF(E921&lt;=56000,ROUNDUP(E921/4,0)+14000,28000)))),IF(E921&lt;=0,IF(F921&lt;=0,0,IF(F921&lt;=15000,F921,IF(F921&lt;=40000,ROUNDUP(F921/2,0)+7500,IF(F921&lt;=70000,ROUNDUP(F921/4,0)+17500,35000)))),MAX(IF(F921&lt;=0,0,IF(F921&lt;=15000,F921,IF(F921&lt;=40000,ROUNDUP(F921/2,0)+7500,IF(F921&lt;=70000,ROUNDUP(F921/4,0)+17500,35000)))),MIN(IF(E921&lt;=0,0,IF(E921&lt;=12000,E921,IF(E921&lt;=32000,ROUNDUP(E921/2,0)+6000,IF(E921&lt;=56000,ROUNDUP(E921/4,0)+14000,28000))))+IF(F921&lt;=0,0,IF(F921&lt;=15000,F921,IF(F921&lt;=40000,ROUNDUP(F921/2,0)+7500,IF(F921&lt;=70000,ROUNDUP(F921/4,0)+17500,35000)))),28000))))</f>
        <v/>
      </c>
      <c r="T921" s="18">
        <f>IF(G921&lt;=0,0,IF(G921&lt;=12000,G921,IF(G921&lt;=32000,ROUNDUP(G921/2,0)+6000,IF(G921&lt;=56000,ROUNDUP(G921/4,0)+14000,28000))))</f>
        <v/>
      </c>
      <c r="U921" s="18">
        <f>IF(I921&lt;=0,IF(H921&lt;=0,0,IF(H921&lt;=12000,H921,IF(H921&lt;=32000,ROUNDUP(H921/2,0)+6000,IF(H921&lt;=56000,ROUNDUP(H921/4,0)+14000,28000)))),IF(H921&lt;=0,IF(I921&lt;=0,0,IF(I921&lt;=15000,I921,IF(I921&lt;=40000,ROUNDUP(I921/2,0)+7500,IF(I921&lt;=70000,ROUNDUP(I921/4,0)+17500,35000)))),MAX(IF(I921&lt;=0,0,IF(I921&lt;=15000,I921,IF(I921&lt;=40000,ROUNDUP(I921/2,0)+7500,IF(I921&lt;=70000,ROUNDUP(I921/4,0)+17500,35000)))),MIN(IF(H921&lt;=0,0,IF(H921&lt;=12000,H921,IF(H921&lt;=32000,ROUNDUP(H921/2,0)+6000,IF(H921&lt;=56000,ROUNDUP(H921/4,0)+14000,28000))))+IF(I921&lt;=0,0,IF(I921&lt;=15000,I921,IF(I921&lt;=40000,ROUNDUP(I921/2,0)+7500,IF(I921&lt;=70000,ROUNDUP(I921/4,0)+17500,35000)))),28000))))</f>
        <v/>
      </c>
      <c r="V921" s="18">
        <f>MIN(70000,S921+T921+U921)</f>
        <v/>
      </c>
      <c r="W921" s="18">
        <f>MAX(0,ROUNDDOWN(M921-J921-N921-K921-0,-3))</f>
        <v/>
      </c>
      <c r="X921" s="18">
        <f>MAX(0,ROUNDDOWN(M921-J921-N921-K921-R921,-3))</f>
        <v/>
      </c>
      <c r="Y921" s="18">
        <f>IF(W921&lt;=0,0,ROUNDDOWN((W921*LOOKUP(W921,{0,1950001,3300001,6950001,9000001,18000001,40000001},{0.05,0.1,0.2,0.23,0.33,0.4,0.45})-LOOKUP(W921,{0,1950001,3300001,6950001,9000001,18000001,40000001},{0,97500,427500,636000,1536000,2796000,4796000}))*1.021,-2))</f>
        <v/>
      </c>
      <c r="Z921" s="18">
        <f>IF(X921&lt;=0,0,ROUNDDOWN((X921*LOOKUP(X921,{0,1950001,3300001,6950001,9000001,18000001,40000001},{0.05,0.1,0.2,0.23,0.33,0.4,0.45})-LOOKUP(X921,{0,1950001,3300001,6950001,9000001,18000001,40000001},{0,97500,427500,636000,1536000,2796000,4796000}))*1.021,-2))</f>
        <v/>
      </c>
      <c r="AA921" s="18">
        <f>MAX(0,ROUNDDOWN(M921-J921-430000-L921-0,-3))</f>
        <v/>
      </c>
      <c r="AB921" s="18">
        <f>MAX(0,ROUNDDOWN(M921-J921-430000-L921-V921,-3))</f>
        <v/>
      </c>
      <c r="AC921" s="18">
        <f>IF(M921&lt;=450000,0,MAX(0,ROUNDDOWN(AA921*0.06-MIN(50000,AA921)*0.03,-2))+MAX(0,ROUNDDOWN(AA921*0.04-MIN(50000,AA921)*0.02,-2)))</f>
        <v/>
      </c>
      <c r="AD921" s="18">
        <f>IF(M921&lt;=450000,0,MAX(0,ROUNDDOWN(AB921*0.06-MIN(50000,AB921)*0.03,-2))+MAX(0,ROUNDDOWN(AB921*0.04-MIN(50000,AB921)*0.02,-2)))</f>
        <v/>
      </c>
      <c r="AE921" s="18">
        <f>Y921-Z921</f>
        <v/>
      </c>
      <c r="AF921" s="18">
        <f>AC921-AD921</f>
        <v/>
      </c>
      <c r="AG921" s="18">
        <f>AE921+AF921</f>
        <v/>
      </c>
      <c r="AH921" s="20">
        <f>IF(W921&lt;=0,0,LOOKUP(W921,{0,1950001,3300001,6950001,9000001,18000001,40000001},{0.05,0.1,0.2,0.23,0.33,0.4,0.45}))</f>
        <v/>
      </c>
    </row>
    <row r="922">
      <c r="A922" t="inlineStr">
        <is>
          <t>1万円刻み 一般8万円</t>
        </is>
      </c>
      <c r="B922" s="18">
        <f>'4_1万円刻み'!$A$281</f>
        <v/>
      </c>
      <c r="C922" s="19" t="n">
        <v>2026</v>
      </c>
      <c r="D922" t="inlineStr">
        <is>
          <t>いいえ</t>
        </is>
      </c>
      <c r="E922" s="18" t="n">
        <v>80000</v>
      </c>
      <c r="F922" s="18" t="n">
        <v>0</v>
      </c>
      <c r="G922" s="18" t="n">
        <v>0</v>
      </c>
      <c r="H922" s="18" t="n">
        <v>0</v>
      </c>
      <c r="I922" s="18" t="n">
        <v>0</v>
      </c>
      <c r="J922" s="18">
        <f>ROUND(MIN(B922/12,650000)*12*0.0915+MIN(B922/12,1390000)*12*(0.0504+0)+B922*0.005,0)</f>
        <v/>
      </c>
      <c r="K922" s="18" t="n">
        <v>0</v>
      </c>
      <c r="L922" s="18" t="n">
        <v>0</v>
      </c>
      <c r="M922" s="18">
        <f>ROUND(IF(C922&gt;=2026,IF(B922&lt;741000,0,IF(B922&lt;2191000,B922-740000,IF(B922&lt;2193000,1451000,IF(B922&lt;2196000,1453000,IF(B922&lt;2200000,1456000,IF(B922&lt;3600000,ROUNDDOWN(B922/4,-3)*2.8-80000,IF(B922&lt;6600000,ROUNDDOWN(B922/4,-3)*3.2-440000,IF(B922&lt;8500000,ROUNDDOWN(B922*0.9,0)-1100000,B922-1950000)))))))),IF(B922&lt;651000,0,IF(B922&lt;1900000,B922-650000,IF(B922&lt;3600000,ROUNDDOWN(B922/4,-3)*2.8-80000,IF(B922&lt;6600000,ROUNDDOWN(B922/4,-3)*3.2-440000,IF(B922&lt;8500000,ROUNDDOWN(B922*0.9,0)-1100000,B922-1950000)))))),0)</f>
        <v/>
      </c>
      <c r="N922" s="18">
        <f>IF(M922&gt;23500000,NA(),IF(C922&gt;=2026,IF(M922&lt;=4890000,1040000,IF(M922&lt;=6550000,670000,620000)),IF(M922&lt;=1320000,950000,IF(M922&lt;=3360000,880000,IF(M922&lt;=4890000,680000,IF(M922&lt;=6550000,630000,580000))))))</f>
        <v/>
      </c>
      <c r="O922" s="18">
        <f>IF(F922&lt;=0,IF(AND(D922="はい",C922&gt;=2026,C922&lt;=2027),IF(E922&lt;=0,0,IF(E922&lt;=30000,E922,IF(E922&lt;=60000,ROUNDUP(E922/2,0)+15000,IF(E922&lt;=120000,ROUNDUP(E922/4,0)+30000,60000)))),IF(E922&lt;=0,0,IF(E922&lt;=20000,E922,IF(E922&lt;=40000,ROUNDUP(E922/2,0)+10000,IF(E922&lt;=80000,ROUNDUP(E922/4,0)+20000,40000))))),IF(E922&lt;=0,IF(F922&lt;=0,0,IF(F922&lt;=25000,F922,IF(F922&lt;=50000,ROUNDUP(F922/2,0)+12500,IF(F922&lt;=100000,ROUNDUP(F922/4,0)+25000,50000)))),MAX(IF(F922&lt;=0,0,IF(F922&lt;=25000,F922,IF(F922&lt;=50000,ROUNDUP(F922/2,0)+12500,IF(F922&lt;=100000,ROUNDUP(F922/4,0)+25000,50000)))),MIN(IF(AND(D922="はい",C922&gt;=2026,C922&lt;=2027),IF(E922&lt;=0,0,IF(E922&lt;=30000,E922,IF(E922&lt;=60000,ROUNDUP(E922/2,0)+15000,IF(E922&lt;=120000,ROUNDUP(E922/4,0)+30000,60000)))),IF(E922&lt;=0,0,IF(E922&lt;=20000,E922,IF(E922&lt;=40000,ROUNDUP(E922/2,0)+10000,IF(E922&lt;=80000,ROUNDUP(E922/4,0)+20000,40000)))))+IF(F922&lt;=0,0,IF(F922&lt;=25000,F922,IF(F922&lt;=50000,ROUNDUP(F922/2,0)+12500,IF(F922&lt;=100000,ROUNDUP(F922/4,0)+25000,50000)))),IF(AND(D922="はい",C922&gt;=2026,C922&lt;=2027),60000,40000)))))</f>
        <v/>
      </c>
      <c r="P922" s="18">
        <f>IF(G922&lt;=0,0,IF(G922&lt;=20000,G922,IF(G922&lt;=40000,ROUNDUP(G922/2,0)+10000,IF(G922&lt;=80000,ROUNDUP(G922/4,0)+20000,40000))))</f>
        <v/>
      </c>
      <c r="Q922" s="18">
        <f>IF(I922&lt;=0,IF(H922&lt;=0,0,IF(H922&lt;=20000,H922,IF(H922&lt;=40000,ROUNDUP(H922/2,0)+10000,IF(H922&lt;=80000,ROUNDUP(H922/4,0)+20000,40000)))),IF(H922&lt;=0,IF(I922&lt;=0,0,IF(I922&lt;=25000,I922,IF(I922&lt;=50000,ROUNDUP(I922/2,0)+12500,IF(I922&lt;=100000,ROUNDUP(I922/4,0)+25000,50000)))),MAX(IF(I922&lt;=0,0,IF(I922&lt;=25000,I922,IF(I922&lt;=50000,ROUNDUP(I922/2,0)+12500,IF(I922&lt;=100000,ROUNDUP(I922/4,0)+25000,50000)))),MIN(IF(H922&lt;=0,0,IF(H922&lt;=20000,H922,IF(H922&lt;=40000,ROUNDUP(H922/2,0)+10000,IF(H922&lt;=80000,ROUNDUP(H922/4,0)+20000,40000))))+IF(I922&lt;=0,0,IF(I922&lt;=25000,I922,IF(I922&lt;=50000,ROUNDUP(I922/2,0)+12500,IF(I922&lt;=100000,ROUNDUP(I922/4,0)+25000,50000)))),40000))))</f>
        <v/>
      </c>
      <c r="R922" s="18">
        <f>MIN(120000,O922+P922+Q922)</f>
        <v/>
      </c>
      <c r="S922" s="18">
        <f>IF(F922&lt;=0,IF(E922&lt;=0,0,IF(E922&lt;=12000,E922,IF(E922&lt;=32000,ROUNDUP(E922/2,0)+6000,IF(E922&lt;=56000,ROUNDUP(E922/4,0)+14000,28000)))),IF(E922&lt;=0,IF(F922&lt;=0,0,IF(F922&lt;=15000,F922,IF(F922&lt;=40000,ROUNDUP(F922/2,0)+7500,IF(F922&lt;=70000,ROUNDUP(F922/4,0)+17500,35000)))),MAX(IF(F922&lt;=0,0,IF(F922&lt;=15000,F922,IF(F922&lt;=40000,ROUNDUP(F922/2,0)+7500,IF(F922&lt;=70000,ROUNDUP(F922/4,0)+17500,35000)))),MIN(IF(E922&lt;=0,0,IF(E922&lt;=12000,E922,IF(E922&lt;=32000,ROUNDUP(E922/2,0)+6000,IF(E922&lt;=56000,ROUNDUP(E922/4,0)+14000,28000))))+IF(F922&lt;=0,0,IF(F922&lt;=15000,F922,IF(F922&lt;=40000,ROUNDUP(F922/2,0)+7500,IF(F922&lt;=70000,ROUNDUP(F922/4,0)+17500,35000)))),28000))))</f>
        <v/>
      </c>
      <c r="T922" s="18">
        <f>IF(G922&lt;=0,0,IF(G922&lt;=12000,G922,IF(G922&lt;=32000,ROUNDUP(G922/2,0)+6000,IF(G922&lt;=56000,ROUNDUP(G922/4,0)+14000,28000))))</f>
        <v/>
      </c>
      <c r="U922" s="18">
        <f>IF(I922&lt;=0,IF(H922&lt;=0,0,IF(H922&lt;=12000,H922,IF(H922&lt;=32000,ROUNDUP(H922/2,0)+6000,IF(H922&lt;=56000,ROUNDUP(H922/4,0)+14000,28000)))),IF(H922&lt;=0,IF(I922&lt;=0,0,IF(I922&lt;=15000,I922,IF(I922&lt;=40000,ROUNDUP(I922/2,0)+7500,IF(I922&lt;=70000,ROUNDUP(I922/4,0)+17500,35000)))),MAX(IF(I922&lt;=0,0,IF(I922&lt;=15000,I922,IF(I922&lt;=40000,ROUNDUP(I922/2,0)+7500,IF(I922&lt;=70000,ROUNDUP(I922/4,0)+17500,35000)))),MIN(IF(H922&lt;=0,0,IF(H922&lt;=12000,H922,IF(H922&lt;=32000,ROUNDUP(H922/2,0)+6000,IF(H922&lt;=56000,ROUNDUP(H922/4,0)+14000,28000))))+IF(I922&lt;=0,0,IF(I922&lt;=15000,I922,IF(I922&lt;=40000,ROUNDUP(I922/2,0)+7500,IF(I922&lt;=70000,ROUNDUP(I922/4,0)+17500,35000)))),28000))))</f>
        <v/>
      </c>
      <c r="V922" s="18">
        <f>MIN(70000,S922+T922+U922)</f>
        <v/>
      </c>
      <c r="W922" s="18">
        <f>MAX(0,ROUNDDOWN(M922-J922-N922-K922-0,-3))</f>
        <v/>
      </c>
      <c r="X922" s="18">
        <f>MAX(0,ROUNDDOWN(M922-J922-N922-K922-R922,-3))</f>
        <v/>
      </c>
      <c r="Y922" s="18">
        <f>IF(W922&lt;=0,0,ROUNDDOWN((W922*LOOKUP(W922,{0,1950001,3300001,6950001,9000001,18000001,40000001},{0.05,0.1,0.2,0.23,0.33,0.4,0.45})-LOOKUP(W922,{0,1950001,3300001,6950001,9000001,18000001,40000001},{0,97500,427500,636000,1536000,2796000,4796000}))*1.021,-2))</f>
        <v/>
      </c>
      <c r="Z922" s="18">
        <f>IF(X922&lt;=0,0,ROUNDDOWN((X922*LOOKUP(X922,{0,1950001,3300001,6950001,9000001,18000001,40000001},{0.05,0.1,0.2,0.23,0.33,0.4,0.45})-LOOKUP(X922,{0,1950001,3300001,6950001,9000001,18000001,40000001},{0,97500,427500,636000,1536000,2796000,4796000}))*1.021,-2))</f>
        <v/>
      </c>
      <c r="AA922" s="18">
        <f>MAX(0,ROUNDDOWN(M922-J922-430000-L922-0,-3))</f>
        <v/>
      </c>
      <c r="AB922" s="18">
        <f>MAX(0,ROUNDDOWN(M922-J922-430000-L922-V922,-3))</f>
        <v/>
      </c>
      <c r="AC922" s="18">
        <f>IF(M922&lt;=450000,0,MAX(0,ROUNDDOWN(AA922*0.06-MIN(50000,AA922)*0.03,-2))+MAX(0,ROUNDDOWN(AA922*0.04-MIN(50000,AA922)*0.02,-2)))</f>
        <v/>
      </c>
      <c r="AD922" s="18">
        <f>IF(M922&lt;=450000,0,MAX(0,ROUNDDOWN(AB922*0.06-MIN(50000,AB922)*0.03,-2))+MAX(0,ROUNDDOWN(AB922*0.04-MIN(50000,AB922)*0.02,-2)))</f>
        <v/>
      </c>
      <c r="AE922" s="18">
        <f>Y922-Z922</f>
        <v/>
      </c>
      <c r="AF922" s="18">
        <f>AC922-AD922</f>
        <v/>
      </c>
      <c r="AG922" s="18">
        <f>AE922+AF922</f>
        <v/>
      </c>
      <c r="AH922" s="20">
        <f>IF(W922&lt;=0,0,LOOKUP(W922,{0,1950001,3300001,6950001,9000001,18000001,40000001},{0.05,0.1,0.2,0.23,0.33,0.4,0.45}))</f>
        <v/>
      </c>
    </row>
    <row r="923">
      <c r="A923" t="inlineStr">
        <is>
          <t>1万円刻み 特例あり一般12万円</t>
        </is>
      </c>
      <c r="B923" s="18">
        <f>'4_1万円刻み'!$A$281</f>
        <v/>
      </c>
      <c r="C923" s="19" t="n">
        <v>2026</v>
      </c>
      <c r="D923" t="inlineStr">
        <is>
          <t>はい</t>
        </is>
      </c>
      <c r="E923" s="18" t="n">
        <v>120000</v>
      </c>
      <c r="F923" s="18" t="n">
        <v>0</v>
      </c>
      <c r="G923" s="18" t="n">
        <v>0</v>
      </c>
      <c r="H923" s="18" t="n">
        <v>0</v>
      </c>
      <c r="I923" s="18" t="n">
        <v>0</v>
      </c>
      <c r="J923" s="18">
        <f>ROUND(MIN(B923/12,650000)*12*0.0915+MIN(B923/12,1390000)*12*(0.0504+0)+B923*0.005,0)</f>
        <v/>
      </c>
      <c r="K923" s="18" t="n">
        <v>0</v>
      </c>
      <c r="L923" s="18" t="n">
        <v>0</v>
      </c>
      <c r="M923" s="18">
        <f>ROUND(IF(C923&gt;=2026,IF(B923&lt;741000,0,IF(B923&lt;2191000,B923-740000,IF(B923&lt;2193000,1451000,IF(B923&lt;2196000,1453000,IF(B923&lt;2200000,1456000,IF(B923&lt;3600000,ROUNDDOWN(B923/4,-3)*2.8-80000,IF(B923&lt;6600000,ROUNDDOWN(B923/4,-3)*3.2-440000,IF(B923&lt;8500000,ROUNDDOWN(B923*0.9,0)-1100000,B923-1950000)))))))),IF(B923&lt;651000,0,IF(B923&lt;1900000,B923-650000,IF(B923&lt;3600000,ROUNDDOWN(B923/4,-3)*2.8-80000,IF(B923&lt;6600000,ROUNDDOWN(B923/4,-3)*3.2-440000,IF(B923&lt;8500000,ROUNDDOWN(B923*0.9,0)-1100000,B923-1950000)))))),0)</f>
        <v/>
      </c>
      <c r="N923" s="18">
        <f>IF(M923&gt;23500000,NA(),IF(C923&gt;=2026,IF(M923&lt;=4890000,1040000,IF(M923&lt;=6550000,670000,620000)),IF(M923&lt;=1320000,950000,IF(M923&lt;=3360000,880000,IF(M923&lt;=4890000,680000,IF(M923&lt;=6550000,630000,580000))))))</f>
        <v/>
      </c>
      <c r="O923" s="18">
        <f>IF(F923&lt;=0,IF(AND(D923="はい",C923&gt;=2026,C923&lt;=2027),IF(E923&lt;=0,0,IF(E923&lt;=30000,E923,IF(E923&lt;=60000,ROUNDUP(E923/2,0)+15000,IF(E923&lt;=120000,ROUNDUP(E923/4,0)+30000,60000)))),IF(E923&lt;=0,0,IF(E923&lt;=20000,E923,IF(E923&lt;=40000,ROUNDUP(E923/2,0)+10000,IF(E923&lt;=80000,ROUNDUP(E923/4,0)+20000,40000))))),IF(E923&lt;=0,IF(F923&lt;=0,0,IF(F923&lt;=25000,F923,IF(F923&lt;=50000,ROUNDUP(F923/2,0)+12500,IF(F923&lt;=100000,ROUNDUP(F923/4,0)+25000,50000)))),MAX(IF(F923&lt;=0,0,IF(F923&lt;=25000,F923,IF(F923&lt;=50000,ROUNDUP(F923/2,0)+12500,IF(F923&lt;=100000,ROUNDUP(F923/4,0)+25000,50000)))),MIN(IF(AND(D923="はい",C923&gt;=2026,C923&lt;=2027),IF(E923&lt;=0,0,IF(E923&lt;=30000,E923,IF(E923&lt;=60000,ROUNDUP(E923/2,0)+15000,IF(E923&lt;=120000,ROUNDUP(E923/4,0)+30000,60000)))),IF(E923&lt;=0,0,IF(E923&lt;=20000,E923,IF(E923&lt;=40000,ROUNDUP(E923/2,0)+10000,IF(E923&lt;=80000,ROUNDUP(E923/4,0)+20000,40000)))))+IF(F923&lt;=0,0,IF(F923&lt;=25000,F923,IF(F923&lt;=50000,ROUNDUP(F923/2,0)+12500,IF(F923&lt;=100000,ROUNDUP(F923/4,0)+25000,50000)))),IF(AND(D923="はい",C923&gt;=2026,C923&lt;=2027),60000,40000)))))</f>
        <v/>
      </c>
      <c r="P923" s="18">
        <f>IF(G923&lt;=0,0,IF(G923&lt;=20000,G923,IF(G923&lt;=40000,ROUNDUP(G923/2,0)+10000,IF(G923&lt;=80000,ROUNDUP(G923/4,0)+20000,40000))))</f>
        <v/>
      </c>
      <c r="Q923" s="18">
        <f>IF(I923&lt;=0,IF(H923&lt;=0,0,IF(H923&lt;=20000,H923,IF(H923&lt;=40000,ROUNDUP(H923/2,0)+10000,IF(H923&lt;=80000,ROUNDUP(H923/4,0)+20000,40000)))),IF(H923&lt;=0,IF(I923&lt;=0,0,IF(I923&lt;=25000,I923,IF(I923&lt;=50000,ROUNDUP(I923/2,0)+12500,IF(I923&lt;=100000,ROUNDUP(I923/4,0)+25000,50000)))),MAX(IF(I923&lt;=0,0,IF(I923&lt;=25000,I923,IF(I923&lt;=50000,ROUNDUP(I923/2,0)+12500,IF(I923&lt;=100000,ROUNDUP(I923/4,0)+25000,50000)))),MIN(IF(H923&lt;=0,0,IF(H923&lt;=20000,H923,IF(H923&lt;=40000,ROUNDUP(H923/2,0)+10000,IF(H923&lt;=80000,ROUNDUP(H923/4,0)+20000,40000))))+IF(I923&lt;=0,0,IF(I923&lt;=25000,I923,IF(I923&lt;=50000,ROUNDUP(I923/2,0)+12500,IF(I923&lt;=100000,ROUNDUP(I923/4,0)+25000,50000)))),40000))))</f>
        <v/>
      </c>
      <c r="R923" s="18">
        <f>MIN(120000,O923+P923+Q923)</f>
        <v/>
      </c>
      <c r="S923" s="18">
        <f>IF(F923&lt;=0,IF(E923&lt;=0,0,IF(E923&lt;=12000,E923,IF(E923&lt;=32000,ROUNDUP(E923/2,0)+6000,IF(E923&lt;=56000,ROUNDUP(E923/4,0)+14000,28000)))),IF(E923&lt;=0,IF(F923&lt;=0,0,IF(F923&lt;=15000,F923,IF(F923&lt;=40000,ROUNDUP(F923/2,0)+7500,IF(F923&lt;=70000,ROUNDUP(F923/4,0)+17500,35000)))),MAX(IF(F923&lt;=0,0,IF(F923&lt;=15000,F923,IF(F923&lt;=40000,ROUNDUP(F923/2,0)+7500,IF(F923&lt;=70000,ROUNDUP(F923/4,0)+17500,35000)))),MIN(IF(E923&lt;=0,0,IF(E923&lt;=12000,E923,IF(E923&lt;=32000,ROUNDUP(E923/2,0)+6000,IF(E923&lt;=56000,ROUNDUP(E923/4,0)+14000,28000))))+IF(F923&lt;=0,0,IF(F923&lt;=15000,F923,IF(F923&lt;=40000,ROUNDUP(F923/2,0)+7500,IF(F923&lt;=70000,ROUNDUP(F923/4,0)+17500,35000)))),28000))))</f>
        <v/>
      </c>
      <c r="T923" s="18">
        <f>IF(G923&lt;=0,0,IF(G923&lt;=12000,G923,IF(G923&lt;=32000,ROUNDUP(G923/2,0)+6000,IF(G923&lt;=56000,ROUNDUP(G923/4,0)+14000,28000))))</f>
        <v/>
      </c>
      <c r="U923" s="18">
        <f>IF(I923&lt;=0,IF(H923&lt;=0,0,IF(H923&lt;=12000,H923,IF(H923&lt;=32000,ROUNDUP(H923/2,0)+6000,IF(H923&lt;=56000,ROUNDUP(H923/4,0)+14000,28000)))),IF(H923&lt;=0,IF(I923&lt;=0,0,IF(I923&lt;=15000,I923,IF(I923&lt;=40000,ROUNDUP(I923/2,0)+7500,IF(I923&lt;=70000,ROUNDUP(I923/4,0)+17500,35000)))),MAX(IF(I923&lt;=0,0,IF(I923&lt;=15000,I923,IF(I923&lt;=40000,ROUNDUP(I923/2,0)+7500,IF(I923&lt;=70000,ROUNDUP(I923/4,0)+17500,35000)))),MIN(IF(H923&lt;=0,0,IF(H923&lt;=12000,H923,IF(H923&lt;=32000,ROUNDUP(H923/2,0)+6000,IF(H923&lt;=56000,ROUNDUP(H923/4,0)+14000,28000))))+IF(I923&lt;=0,0,IF(I923&lt;=15000,I923,IF(I923&lt;=40000,ROUNDUP(I923/2,0)+7500,IF(I923&lt;=70000,ROUNDUP(I923/4,0)+17500,35000)))),28000))))</f>
        <v/>
      </c>
      <c r="V923" s="18">
        <f>MIN(70000,S923+T923+U923)</f>
        <v/>
      </c>
      <c r="W923" s="18">
        <f>MAX(0,ROUNDDOWN(M923-J923-N923-K923-0,-3))</f>
        <v/>
      </c>
      <c r="X923" s="18">
        <f>MAX(0,ROUNDDOWN(M923-J923-N923-K923-R923,-3))</f>
        <v/>
      </c>
      <c r="Y923" s="18">
        <f>IF(W923&lt;=0,0,ROUNDDOWN((W923*LOOKUP(W923,{0,1950001,3300001,6950001,9000001,18000001,40000001},{0.05,0.1,0.2,0.23,0.33,0.4,0.45})-LOOKUP(W923,{0,1950001,3300001,6950001,9000001,18000001,40000001},{0,97500,427500,636000,1536000,2796000,4796000}))*1.021,-2))</f>
        <v/>
      </c>
      <c r="Z923" s="18">
        <f>IF(X923&lt;=0,0,ROUNDDOWN((X923*LOOKUP(X923,{0,1950001,3300001,6950001,9000001,18000001,40000001},{0.05,0.1,0.2,0.23,0.33,0.4,0.45})-LOOKUP(X923,{0,1950001,3300001,6950001,9000001,18000001,40000001},{0,97500,427500,636000,1536000,2796000,4796000}))*1.021,-2))</f>
        <v/>
      </c>
      <c r="AA923" s="18">
        <f>MAX(0,ROUNDDOWN(M923-J923-430000-L923-0,-3))</f>
        <v/>
      </c>
      <c r="AB923" s="18">
        <f>MAX(0,ROUNDDOWN(M923-J923-430000-L923-V923,-3))</f>
        <v/>
      </c>
      <c r="AC923" s="18">
        <f>IF(M923&lt;=450000,0,MAX(0,ROUNDDOWN(AA923*0.06-MIN(50000,AA923)*0.03,-2))+MAX(0,ROUNDDOWN(AA923*0.04-MIN(50000,AA923)*0.02,-2)))</f>
        <v/>
      </c>
      <c r="AD923" s="18">
        <f>IF(M923&lt;=450000,0,MAX(0,ROUNDDOWN(AB923*0.06-MIN(50000,AB923)*0.03,-2))+MAX(0,ROUNDDOWN(AB923*0.04-MIN(50000,AB923)*0.02,-2)))</f>
        <v/>
      </c>
      <c r="AE923" s="18">
        <f>Y923-Z923</f>
        <v/>
      </c>
      <c r="AF923" s="18">
        <f>AC923-AD923</f>
        <v/>
      </c>
      <c r="AG923" s="18">
        <f>AE923+AF923</f>
        <v/>
      </c>
      <c r="AH923" s="20">
        <f>IF(W923&lt;=0,0,LOOKUP(W923,{0,1950001,3300001,6950001,9000001,18000001,40000001},{0.05,0.1,0.2,0.23,0.33,0.4,0.45}))</f>
        <v/>
      </c>
    </row>
    <row r="924">
      <c r="A924" t="inlineStr">
        <is>
          <t>1万円刻み 3区分8万円ずつ</t>
        </is>
      </c>
      <c r="B924" s="18">
        <f>'4_1万円刻み'!$A$282</f>
        <v/>
      </c>
      <c r="C924" s="19" t="n">
        <v>2026</v>
      </c>
      <c r="D924" t="inlineStr">
        <is>
          <t>いいえ</t>
        </is>
      </c>
      <c r="E924" s="18" t="n">
        <v>80000</v>
      </c>
      <c r="F924" s="18" t="n">
        <v>0</v>
      </c>
      <c r="G924" s="18" t="n">
        <v>80000</v>
      </c>
      <c r="H924" s="18" t="n">
        <v>80000</v>
      </c>
      <c r="I924" s="18" t="n">
        <v>0</v>
      </c>
      <c r="J924" s="18">
        <f>ROUND(MIN(B924/12,650000)*12*0.0915+MIN(B924/12,1390000)*12*(0.0504+0)+B924*0.005,0)</f>
        <v/>
      </c>
      <c r="K924" s="18" t="n">
        <v>0</v>
      </c>
      <c r="L924" s="18" t="n">
        <v>0</v>
      </c>
      <c r="M924" s="18">
        <f>ROUND(IF(C924&gt;=2026,IF(B924&lt;741000,0,IF(B924&lt;2191000,B924-740000,IF(B924&lt;2193000,1451000,IF(B924&lt;2196000,1453000,IF(B924&lt;2200000,1456000,IF(B924&lt;3600000,ROUNDDOWN(B924/4,-3)*2.8-80000,IF(B924&lt;6600000,ROUNDDOWN(B924/4,-3)*3.2-440000,IF(B924&lt;8500000,ROUNDDOWN(B924*0.9,0)-1100000,B924-1950000)))))))),IF(B924&lt;651000,0,IF(B924&lt;1900000,B924-650000,IF(B924&lt;3600000,ROUNDDOWN(B924/4,-3)*2.8-80000,IF(B924&lt;6600000,ROUNDDOWN(B924/4,-3)*3.2-440000,IF(B924&lt;8500000,ROUNDDOWN(B924*0.9,0)-1100000,B924-1950000)))))),0)</f>
        <v/>
      </c>
      <c r="N924" s="18">
        <f>IF(M924&gt;23500000,NA(),IF(C924&gt;=2026,IF(M924&lt;=4890000,1040000,IF(M924&lt;=6550000,670000,620000)),IF(M924&lt;=1320000,950000,IF(M924&lt;=3360000,880000,IF(M924&lt;=4890000,680000,IF(M924&lt;=6550000,630000,580000))))))</f>
        <v/>
      </c>
      <c r="O924" s="18">
        <f>IF(F924&lt;=0,IF(AND(D924="はい",C924&gt;=2026,C924&lt;=2027),IF(E924&lt;=0,0,IF(E924&lt;=30000,E924,IF(E924&lt;=60000,ROUNDUP(E924/2,0)+15000,IF(E924&lt;=120000,ROUNDUP(E924/4,0)+30000,60000)))),IF(E924&lt;=0,0,IF(E924&lt;=20000,E924,IF(E924&lt;=40000,ROUNDUP(E924/2,0)+10000,IF(E924&lt;=80000,ROUNDUP(E924/4,0)+20000,40000))))),IF(E924&lt;=0,IF(F924&lt;=0,0,IF(F924&lt;=25000,F924,IF(F924&lt;=50000,ROUNDUP(F924/2,0)+12500,IF(F924&lt;=100000,ROUNDUP(F924/4,0)+25000,50000)))),MAX(IF(F924&lt;=0,0,IF(F924&lt;=25000,F924,IF(F924&lt;=50000,ROUNDUP(F924/2,0)+12500,IF(F924&lt;=100000,ROUNDUP(F924/4,0)+25000,50000)))),MIN(IF(AND(D924="はい",C924&gt;=2026,C924&lt;=2027),IF(E924&lt;=0,0,IF(E924&lt;=30000,E924,IF(E924&lt;=60000,ROUNDUP(E924/2,0)+15000,IF(E924&lt;=120000,ROUNDUP(E924/4,0)+30000,60000)))),IF(E924&lt;=0,0,IF(E924&lt;=20000,E924,IF(E924&lt;=40000,ROUNDUP(E924/2,0)+10000,IF(E924&lt;=80000,ROUNDUP(E924/4,0)+20000,40000)))))+IF(F924&lt;=0,0,IF(F924&lt;=25000,F924,IF(F924&lt;=50000,ROUNDUP(F924/2,0)+12500,IF(F924&lt;=100000,ROUNDUP(F924/4,0)+25000,50000)))),IF(AND(D924="はい",C924&gt;=2026,C924&lt;=2027),60000,40000)))))</f>
        <v/>
      </c>
      <c r="P924" s="18">
        <f>IF(G924&lt;=0,0,IF(G924&lt;=20000,G924,IF(G924&lt;=40000,ROUNDUP(G924/2,0)+10000,IF(G924&lt;=80000,ROUNDUP(G924/4,0)+20000,40000))))</f>
        <v/>
      </c>
      <c r="Q924" s="18">
        <f>IF(I924&lt;=0,IF(H924&lt;=0,0,IF(H924&lt;=20000,H924,IF(H924&lt;=40000,ROUNDUP(H924/2,0)+10000,IF(H924&lt;=80000,ROUNDUP(H924/4,0)+20000,40000)))),IF(H924&lt;=0,IF(I924&lt;=0,0,IF(I924&lt;=25000,I924,IF(I924&lt;=50000,ROUNDUP(I924/2,0)+12500,IF(I924&lt;=100000,ROUNDUP(I924/4,0)+25000,50000)))),MAX(IF(I924&lt;=0,0,IF(I924&lt;=25000,I924,IF(I924&lt;=50000,ROUNDUP(I924/2,0)+12500,IF(I924&lt;=100000,ROUNDUP(I924/4,0)+25000,50000)))),MIN(IF(H924&lt;=0,0,IF(H924&lt;=20000,H924,IF(H924&lt;=40000,ROUNDUP(H924/2,0)+10000,IF(H924&lt;=80000,ROUNDUP(H924/4,0)+20000,40000))))+IF(I924&lt;=0,0,IF(I924&lt;=25000,I924,IF(I924&lt;=50000,ROUNDUP(I924/2,0)+12500,IF(I924&lt;=100000,ROUNDUP(I924/4,0)+25000,50000)))),40000))))</f>
        <v/>
      </c>
      <c r="R924" s="18">
        <f>MIN(120000,O924+P924+Q924)</f>
        <v/>
      </c>
      <c r="S924" s="18">
        <f>IF(F924&lt;=0,IF(E924&lt;=0,0,IF(E924&lt;=12000,E924,IF(E924&lt;=32000,ROUNDUP(E924/2,0)+6000,IF(E924&lt;=56000,ROUNDUP(E924/4,0)+14000,28000)))),IF(E924&lt;=0,IF(F924&lt;=0,0,IF(F924&lt;=15000,F924,IF(F924&lt;=40000,ROUNDUP(F924/2,0)+7500,IF(F924&lt;=70000,ROUNDUP(F924/4,0)+17500,35000)))),MAX(IF(F924&lt;=0,0,IF(F924&lt;=15000,F924,IF(F924&lt;=40000,ROUNDUP(F924/2,0)+7500,IF(F924&lt;=70000,ROUNDUP(F924/4,0)+17500,35000)))),MIN(IF(E924&lt;=0,0,IF(E924&lt;=12000,E924,IF(E924&lt;=32000,ROUNDUP(E924/2,0)+6000,IF(E924&lt;=56000,ROUNDUP(E924/4,0)+14000,28000))))+IF(F924&lt;=0,0,IF(F924&lt;=15000,F924,IF(F924&lt;=40000,ROUNDUP(F924/2,0)+7500,IF(F924&lt;=70000,ROUNDUP(F924/4,0)+17500,35000)))),28000))))</f>
        <v/>
      </c>
      <c r="T924" s="18">
        <f>IF(G924&lt;=0,0,IF(G924&lt;=12000,G924,IF(G924&lt;=32000,ROUNDUP(G924/2,0)+6000,IF(G924&lt;=56000,ROUNDUP(G924/4,0)+14000,28000))))</f>
        <v/>
      </c>
      <c r="U924" s="18">
        <f>IF(I924&lt;=0,IF(H924&lt;=0,0,IF(H924&lt;=12000,H924,IF(H924&lt;=32000,ROUNDUP(H924/2,0)+6000,IF(H924&lt;=56000,ROUNDUP(H924/4,0)+14000,28000)))),IF(H924&lt;=0,IF(I924&lt;=0,0,IF(I924&lt;=15000,I924,IF(I924&lt;=40000,ROUNDUP(I924/2,0)+7500,IF(I924&lt;=70000,ROUNDUP(I924/4,0)+17500,35000)))),MAX(IF(I924&lt;=0,0,IF(I924&lt;=15000,I924,IF(I924&lt;=40000,ROUNDUP(I924/2,0)+7500,IF(I924&lt;=70000,ROUNDUP(I924/4,0)+17500,35000)))),MIN(IF(H924&lt;=0,0,IF(H924&lt;=12000,H924,IF(H924&lt;=32000,ROUNDUP(H924/2,0)+6000,IF(H924&lt;=56000,ROUNDUP(H924/4,0)+14000,28000))))+IF(I924&lt;=0,0,IF(I924&lt;=15000,I924,IF(I924&lt;=40000,ROUNDUP(I924/2,0)+7500,IF(I924&lt;=70000,ROUNDUP(I924/4,0)+17500,35000)))),28000))))</f>
        <v/>
      </c>
      <c r="V924" s="18">
        <f>MIN(70000,S924+T924+U924)</f>
        <v/>
      </c>
      <c r="W924" s="18">
        <f>MAX(0,ROUNDDOWN(M924-J924-N924-K924-0,-3))</f>
        <v/>
      </c>
      <c r="X924" s="18">
        <f>MAX(0,ROUNDDOWN(M924-J924-N924-K924-R924,-3))</f>
        <v/>
      </c>
      <c r="Y924" s="18">
        <f>IF(W924&lt;=0,0,ROUNDDOWN((W924*LOOKUP(W924,{0,1950001,3300001,6950001,9000001,18000001,40000001},{0.05,0.1,0.2,0.23,0.33,0.4,0.45})-LOOKUP(W924,{0,1950001,3300001,6950001,9000001,18000001,40000001},{0,97500,427500,636000,1536000,2796000,4796000}))*1.021,-2))</f>
        <v/>
      </c>
      <c r="Z924" s="18">
        <f>IF(X924&lt;=0,0,ROUNDDOWN((X924*LOOKUP(X924,{0,1950001,3300001,6950001,9000001,18000001,40000001},{0.05,0.1,0.2,0.23,0.33,0.4,0.45})-LOOKUP(X924,{0,1950001,3300001,6950001,9000001,18000001,40000001},{0,97500,427500,636000,1536000,2796000,4796000}))*1.021,-2))</f>
        <v/>
      </c>
      <c r="AA924" s="18">
        <f>MAX(0,ROUNDDOWN(M924-J924-430000-L924-0,-3))</f>
        <v/>
      </c>
      <c r="AB924" s="18">
        <f>MAX(0,ROUNDDOWN(M924-J924-430000-L924-V924,-3))</f>
        <v/>
      </c>
      <c r="AC924" s="18">
        <f>IF(M924&lt;=450000,0,MAX(0,ROUNDDOWN(AA924*0.06-MIN(50000,AA924)*0.03,-2))+MAX(0,ROUNDDOWN(AA924*0.04-MIN(50000,AA924)*0.02,-2)))</f>
        <v/>
      </c>
      <c r="AD924" s="18">
        <f>IF(M924&lt;=450000,0,MAX(0,ROUNDDOWN(AB924*0.06-MIN(50000,AB924)*0.03,-2))+MAX(0,ROUNDDOWN(AB924*0.04-MIN(50000,AB924)*0.02,-2)))</f>
        <v/>
      </c>
      <c r="AE924" s="18">
        <f>Y924-Z924</f>
        <v/>
      </c>
      <c r="AF924" s="18">
        <f>AC924-AD924</f>
        <v/>
      </c>
      <c r="AG924" s="18">
        <f>AE924+AF924</f>
        <v/>
      </c>
      <c r="AH924" s="20">
        <f>IF(W924&lt;=0,0,LOOKUP(W924,{0,1950001,3300001,6950001,9000001,18000001,40000001},{0.05,0.1,0.2,0.23,0.33,0.4,0.45}))</f>
        <v/>
      </c>
    </row>
    <row r="925">
      <c r="A925" t="inlineStr">
        <is>
          <t>1万円刻み 一般8万円</t>
        </is>
      </c>
      <c r="B925" s="18">
        <f>'4_1万円刻み'!$A$282</f>
        <v/>
      </c>
      <c r="C925" s="19" t="n">
        <v>2026</v>
      </c>
      <c r="D925" t="inlineStr">
        <is>
          <t>いいえ</t>
        </is>
      </c>
      <c r="E925" s="18" t="n">
        <v>80000</v>
      </c>
      <c r="F925" s="18" t="n">
        <v>0</v>
      </c>
      <c r="G925" s="18" t="n">
        <v>0</v>
      </c>
      <c r="H925" s="18" t="n">
        <v>0</v>
      </c>
      <c r="I925" s="18" t="n">
        <v>0</v>
      </c>
      <c r="J925" s="18">
        <f>ROUND(MIN(B925/12,650000)*12*0.0915+MIN(B925/12,1390000)*12*(0.0504+0)+B925*0.005,0)</f>
        <v/>
      </c>
      <c r="K925" s="18" t="n">
        <v>0</v>
      </c>
      <c r="L925" s="18" t="n">
        <v>0</v>
      </c>
      <c r="M925" s="18">
        <f>ROUND(IF(C925&gt;=2026,IF(B925&lt;741000,0,IF(B925&lt;2191000,B925-740000,IF(B925&lt;2193000,1451000,IF(B925&lt;2196000,1453000,IF(B925&lt;2200000,1456000,IF(B925&lt;3600000,ROUNDDOWN(B925/4,-3)*2.8-80000,IF(B925&lt;6600000,ROUNDDOWN(B925/4,-3)*3.2-440000,IF(B925&lt;8500000,ROUNDDOWN(B925*0.9,0)-1100000,B925-1950000)))))))),IF(B925&lt;651000,0,IF(B925&lt;1900000,B925-650000,IF(B925&lt;3600000,ROUNDDOWN(B925/4,-3)*2.8-80000,IF(B925&lt;6600000,ROUNDDOWN(B925/4,-3)*3.2-440000,IF(B925&lt;8500000,ROUNDDOWN(B925*0.9,0)-1100000,B925-1950000)))))),0)</f>
        <v/>
      </c>
      <c r="N925" s="18">
        <f>IF(M925&gt;23500000,NA(),IF(C925&gt;=2026,IF(M925&lt;=4890000,1040000,IF(M925&lt;=6550000,670000,620000)),IF(M925&lt;=1320000,950000,IF(M925&lt;=3360000,880000,IF(M925&lt;=4890000,680000,IF(M925&lt;=6550000,630000,580000))))))</f>
        <v/>
      </c>
      <c r="O925" s="18">
        <f>IF(F925&lt;=0,IF(AND(D925="はい",C925&gt;=2026,C925&lt;=2027),IF(E925&lt;=0,0,IF(E925&lt;=30000,E925,IF(E925&lt;=60000,ROUNDUP(E925/2,0)+15000,IF(E925&lt;=120000,ROUNDUP(E925/4,0)+30000,60000)))),IF(E925&lt;=0,0,IF(E925&lt;=20000,E925,IF(E925&lt;=40000,ROUNDUP(E925/2,0)+10000,IF(E925&lt;=80000,ROUNDUP(E925/4,0)+20000,40000))))),IF(E925&lt;=0,IF(F925&lt;=0,0,IF(F925&lt;=25000,F925,IF(F925&lt;=50000,ROUNDUP(F925/2,0)+12500,IF(F925&lt;=100000,ROUNDUP(F925/4,0)+25000,50000)))),MAX(IF(F925&lt;=0,0,IF(F925&lt;=25000,F925,IF(F925&lt;=50000,ROUNDUP(F925/2,0)+12500,IF(F925&lt;=100000,ROUNDUP(F925/4,0)+25000,50000)))),MIN(IF(AND(D925="はい",C925&gt;=2026,C925&lt;=2027),IF(E925&lt;=0,0,IF(E925&lt;=30000,E925,IF(E925&lt;=60000,ROUNDUP(E925/2,0)+15000,IF(E925&lt;=120000,ROUNDUP(E925/4,0)+30000,60000)))),IF(E925&lt;=0,0,IF(E925&lt;=20000,E925,IF(E925&lt;=40000,ROUNDUP(E925/2,0)+10000,IF(E925&lt;=80000,ROUNDUP(E925/4,0)+20000,40000)))))+IF(F925&lt;=0,0,IF(F925&lt;=25000,F925,IF(F925&lt;=50000,ROUNDUP(F925/2,0)+12500,IF(F925&lt;=100000,ROUNDUP(F925/4,0)+25000,50000)))),IF(AND(D925="はい",C925&gt;=2026,C925&lt;=2027),60000,40000)))))</f>
        <v/>
      </c>
      <c r="P925" s="18">
        <f>IF(G925&lt;=0,0,IF(G925&lt;=20000,G925,IF(G925&lt;=40000,ROUNDUP(G925/2,0)+10000,IF(G925&lt;=80000,ROUNDUP(G925/4,0)+20000,40000))))</f>
        <v/>
      </c>
      <c r="Q925" s="18">
        <f>IF(I925&lt;=0,IF(H925&lt;=0,0,IF(H925&lt;=20000,H925,IF(H925&lt;=40000,ROUNDUP(H925/2,0)+10000,IF(H925&lt;=80000,ROUNDUP(H925/4,0)+20000,40000)))),IF(H925&lt;=0,IF(I925&lt;=0,0,IF(I925&lt;=25000,I925,IF(I925&lt;=50000,ROUNDUP(I925/2,0)+12500,IF(I925&lt;=100000,ROUNDUP(I925/4,0)+25000,50000)))),MAX(IF(I925&lt;=0,0,IF(I925&lt;=25000,I925,IF(I925&lt;=50000,ROUNDUP(I925/2,0)+12500,IF(I925&lt;=100000,ROUNDUP(I925/4,0)+25000,50000)))),MIN(IF(H925&lt;=0,0,IF(H925&lt;=20000,H925,IF(H925&lt;=40000,ROUNDUP(H925/2,0)+10000,IF(H925&lt;=80000,ROUNDUP(H925/4,0)+20000,40000))))+IF(I925&lt;=0,0,IF(I925&lt;=25000,I925,IF(I925&lt;=50000,ROUNDUP(I925/2,0)+12500,IF(I925&lt;=100000,ROUNDUP(I925/4,0)+25000,50000)))),40000))))</f>
        <v/>
      </c>
      <c r="R925" s="18">
        <f>MIN(120000,O925+P925+Q925)</f>
        <v/>
      </c>
      <c r="S925" s="18">
        <f>IF(F925&lt;=0,IF(E925&lt;=0,0,IF(E925&lt;=12000,E925,IF(E925&lt;=32000,ROUNDUP(E925/2,0)+6000,IF(E925&lt;=56000,ROUNDUP(E925/4,0)+14000,28000)))),IF(E925&lt;=0,IF(F925&lt;=0,0,IF(F925&lt;=15000,F925,IF(F925&lt;=40000,ROUNDUP(F925/2,0)+7500,IF(F925&lt;=70000,ROUNDUP(F925/4,0)+17500,35000)))),MAX(IF(F925&lt;=0,0,IF(F925&lt;=15000,F925,IF(F925&lt;=40000,ROUNDUP(F925/2,0)+7500,IF(F925&lt;=70000,ROUNDUP(F925/4,0)+17500,35000)))),MIN(IF(E925&lt;=0,0,IF(E925&lt;=12000,E925,IF(E925&lt;=32000,ROUNDUP(E925/2,0)+6000,IF(E925&lt;=56000,ROUNDUP(E925/4,0)+14000,28000))))+IF(F925&lt;=0,0,IF(F925&lt;=15000,F925,IF(F925&lt;=40000,ROUNDUP(F925/2,0)+7500,IF(F925&lt;=70000,ROUNDUP(F925/4,0)+17500,35000)))),28000))))</f>
        <v/>
      </c>
      <c r="T925" s="18">
        <f>IF(G925&lt;=0,0,IF(G925&lt;=12000,G925,IF(G925&lt;=32000,ROUNDUP(G925/2,0)+6000,IF(G925&lt;=56000,ROUNDUP(G925/4,0)+14000,28000))))</f>
        <v/>
      </c>
      <c r="U925" s="18">
        <f>IF(I925&lt;=0,IF(H925&lt;=0,0,IF(H925&lt;=12000,H925,IF(H925&lt;=32000,ROUNDUP(H925/2,0)+6000,IF(H925&lt;=56000,ROUNDUP(H925/4,0)+14000,28000)))),IF(H925&lt;=0,IF(I925&lt;=0,0,IF(I925&lt;=15000,I925,IF(I925&lt;=40000,ROUNDUP(I925/2,0)+7500,IF(I925&lt;=70000,ROUNDUP(I925/4,0)+17500,35000)))),MAX(IF(I925&lt;=0,0,IF(I925&lt;=15000,I925,IF(I925&lt;=40000,ROUNDUP(I925/2,0)+7500,IF(I925&lt;=70000,ROUNDUP(I925/4,0)+17500,35000)))),MIN(IF(H925&lt;=0,0,IF(H925&lt;=12000,H925,IF(H925&lt;=32000,ROUNDUP(H925/2,0)+6000,IF(H925&lt;=56000,ROUNDUP(H925/4,0)+14000,28000))))+IF(I925&lt;=0,0,IF(I925&lt;=15000,I925,IF(I925&lt;=40000,ROUNDUP(I925/2,0)+7500,IF(I925&lt;=70000,ROUNDUP(I925/4,0)+17500,35000)))),28000))))</f>
        <v/>
      </c>
      <c r="V925" s="18">
        <f>MIN(70000,S925+T925+U925)</f>
        <v/>
      </c>
      <c r="W925" s="18">
        <f>MAX(0,ROUNDDOWN(M925-J925-N925-K925-0,-3))</f>
        <v/>
      </c>
      <c r="X925" s="18">
        <f>MAX(0,ROUNDDOWN(M925-J925-N925-K925-R925,-3))</f>
        <v/>
      </c>
      <c r="Y925" s="18">
        <f>IF(W925&lt;=0,0,ROUNDDOWN((W925*LOOKUP(W925,{0,1950001,3300001,6950001,9000001,18000001,40000001},{0.05,0.1,0.2,0.23,0.33,0.4,0.45})-LOOKUP(W925,{0,1950001,3300001,6950001,9000001,18000001,40000001},{0,97500,427500,636000,1536000,2796000,4796000}))*1.021,-2))</f>
        <v/>
      </c>
      <c r="Z925" s="18">
        <f>IF(X925&lt;=0,0,ROUNDDOWN((X925*LOOKUP(X925,{0,1950001,3300001,6950001,9000001,18000001,40000001},{0.05,0.1,0.2,0.23,0.33,0.4,0.45})-LOOKUP(X925,{0,1950001,3300001,6950001,9000001,18000001,40000001},{0,97500,427500,636000,1536000,2796000,4796000}))*1.021,-2))</f>
        <v/>
      </c>
      <c r="AA925" s="18">
        <f>MAX(0,ROUNDDOWN(M925-J925-430000-L925-0,-3))</f>
        <v/>
      </c>
      <c r="AB925" s="18">
        <f>MAX(0,ROUNDDOWN(M925-J925-430000-L925-V925,-3))</f>
        <v/>
      </c>
      <c r="AC925" s="18">
        <f>IF(M925&lt;=450000,0,MAX(0,ROUNDDOWN(AA925*0.06-MIN(50000,AA925)*0.03,-2))+MAX(0,ROUNDDOWN(AA925*0.04-MIN(50000,AA925)*0.02,-2)))</f>
        <v/>
      </c>
      <c r="AD925" s="18">
        <f>IF(M925&lt;=450000,0,MAX(0,ROUNDDOWN(AB925*0.06-MIN(50000,AB925)*0.03,-2))+MAX(0,ROUNDDOWN(AB925*0.04-MIN(50000,AB925)*0.02,-2)))</f>
        <v/>
      </c>
      <c r="AE925" s="18">
        <f>Y925-Z925</f>
        <v/>
      </c>
      <c r="AF925" s="18">
        <f>AC925-AD925</f>
        <v/>
      </c>
      <c r="AG925" s="18">
        <f>AE925+AF925</f>
        <v/>
      </c>
      <c r="AH925" s="20">
        <f>IF(W925&lt;=0,0,LOOKUP(W925,{0,1950001,3300001,6950001,9000001,18000001,40000001},{0.05,0.1,0.2,0.23,0.33,0.4,0.45}))</f>
        <v/>
      </c>
    </row>
    <row r="926">
      <c r="A926" t="inlineStr">
        <is>
          <t>1万円刻み 特例あり一般12万円</t>
        </is>
      </c>
      <c r="B926" s="18">
        <f>'4_1万円刻み'!$A$282</f>
        <v/>
      </c>
      <c r="C926" s="19" t="n">
        <v>2026</v>
      </c>
      <c r="D926" t="inlineStr">
        <is>
          <t>はい</t>
        </is>
      </c>
      <c r="E926" s="18" t="n">
        <v>120000</v>
      </c>
      <c r="F926" s="18" t="n">
        <v>0</v>
      </c>
      <c r="G926" s="18" t="n">
        <v>0</v>
      </c>
      <c r="H926" s="18" t="n">
        <v>0</v>
      </c>
      <c r="I926" s="18" t="n">
        <v>0</v>
      </c>
      <c r="J926" s="18">
        <f>ROUND(MIN(B926/12,650000)*12*0.0915+MIN(B926/12,1390000)*12*(0.0504+0)+B926*0.005,0)</f>
        <v/>
      </c>
      <c r="K926" s="18" t="n">
        <v>0</v>
      </c>
      <c r="L926" s="18" t="n">
        <v>0</v>
      </c>
      <c r="M926" s="18">
        <f>ROUND(IF(C926&gt;=2026,IF(B926&lt;741000,0,IF(B926&lt;2191000,B926-740000,IF(B926&lt;2193000,1451000,IF(B926&lt;2196000,1453000,IF(B926&lt;2200000,1456000,IF(B926&lt;3600000,ROUNDDOWN(B926/4,-3)*2.8-80000,IF(B926&lt;6600000,ROUNDDOWN(B926/4,-3)*3.2-440000,IF(B926&lt;8500000,ROUNDDOWN(B926*0.9,0)-1100000,B926-1950000)))))))),IF(B926&lt;651000,0,IF(B926&lt;1900000,B926-650000,IF(B926&lt;3600000,ROUNDDOWN(B926/4,-3)*2.8-80000,IF(B926&lt;6600000,ROUNDDOWN(B926/4,-3)*3.2-440000,IF(B926&lt;8500000,ROUNDDOWN(B926*0.9,0)-1100000,B926-1950000)))))),0)</f>
        <v/>
      </c>
      <c r="N926" s="18">
        <f>IF(M926&gt;23500000,NA(),IF(C926&gt;=2026,IF(M926&lt;=4890000,1040000,IF(M926&lt;=6550000,670000,620000)),IF(M926&lt;=1320000,950000,IF(M926&lt;=3360000,880000,IF(M926&lt;=4890000,680000,IF(M926&lt;=6550000,630000,580000))))))</f>
        <v/>
      </c>
      <c r="O926" s="18">
        <f>IF(F926&lt;=0,IF(AND(D926="はい",C926&gt;=2026,C926&lt;=2027),IF(E926&lt;=0,0,IF(E926&lt;=30000,E926,IF(E926&lt;=60000,ROUNDUP(E926/2,0)+15000,IF(E926&lt;=120000,ROUNDUP(E926/4,0)+30000,60000)))),IF(E926&lt;=0,0,IF(E926&lt;=20000,E926,IF(E926&lt;=40000,ROUNDUP(E926/2,0)+10000,IF(E926&lt;=80000,ROUNDUP(E926/4,0)+20000,40000))))),IF(E926&lt;=0,IF(F926&lt;=0,0,IF(F926&lt;=25000,F926,IF(F926&lt;=50000,ROUNDUP(F926/2,0)+12500,IF(F926&lt;=100000,ROUNDUP(F926/4,0)+25000,50000)))),MAX(IF(F926&lt;=0,0,IF(F926&lt;=25000,F926,IF(F926&lt;=50000,ROUNDUP(F926/2,0)+12500,IF(F926&lt;=100000,ROUNDUP(F926/4,0)+25000,50000)))),MIN(IF(AND(D926="はい",C926&gt;=2026,C926&lt;=2027),IF(E926&lt;=0,0,IF(E926&lt;=30000,E926,IF(E926&lt;=60000,ROUNDUP(E926/2,0)+15000,IF(E926&lt;=120000,ROUNDUP(E926/4,0)+30000,60000)))),IF(E926&lt;=0,0,IF(E926&lt;=20000,E926,IF(E926&lt;=40000,ROUNDUP(E926/2,0)+10000,IF(E926&lt;=80000,ROUNDUP(E926/4,0)+20000,40000)))))+IF(F926&lt;=0,0,IF(F926&lt;=25000,F926,IF(F926&lt;=50000,ROUNDUP(F926/2,0)+12500,IF(F926&lt;=100000,ROUNDUP(F926/4,0)+25000,50000)))),IF(AND(D926="はい",C926&gt;=2026,C926&lt;=2027),60000,40000)))))</f>
        <v/>
      </c>
      <c r="P926" s="18">
        <f>IF(G926&lt;=0,0,IF(G926&lt;=20000,G926,IF(G926&lt;=40000,ROUNDUP(G926/2,0)+10000,IF(G926&lt;=80000,ROUNDUP(G926/4,0)+20000,40000))))</f>
        <v/>
      </c>
      <c r="Q926" s="18">
        <f>IF(I926&lt;=0,IF(H926&lt;=0,0,IF(H926&lt;=20000,H926,IF(H926&lt;=40000,ROUNDUP(H926/2,0)+10000,IF(H926&lt;=80000,ROUNDUP(H926/4,0)+20000,40000)))),IF(H926&lt;=0,IF(I926&lt;=0,0,IF(I926&lt;=25000,I926,IF(I926&lt;=50000,ROUNDUP(I926/2,0)+12500,IF(I926&lt;=100000,ROUNDUP(I926/4,0)+25000,50000)))),MAX(IF(I926&lt;=0,0,IF(I926&lt;=25000,I926,IF(I926&lt;=50000,ROUNDUP(I926/2,0)+12500,IF(I926&lt;=100000,ROUNDUP(I926/4,0)+25000,50000)))),MIN(IF(H926&lt;=0,0,IF(H926&lt;=20000,H926,IF(H926&lt;=40000,ROUNDUP(H926/2,0)+10000,IF(H926&lt;=80000,ROUNDUP(H926/4,0)+20000,40000))))+IF(I926&lt;=0,0,IF(I926&lt;=25000,I926,IF(I926&lt;=50000,ROUNDUP(I926/2,0)+12500,IF(I926&lt;=100000,ROUNDUP(I926/4,0)+25000,50000)))),40000))))</f>
        <v/>
      </c>
      <c r="R926" s="18">
        <f>MIN(120000,O926+P926+Q926)</f>
        <v/>
      </c>
      <c r="S926" s="18">
        <f>IF(F926&lt;=0,IF(E926&lt;=0,0,IF(E926&lt;=12000,E926,IF(E926&lt;=32000,ROUNDUP(E926/2,0)+6000,IF(E926&lt;=56000,ROUNDUP(E926/4,0)+14000,28000)))),IF(E926&lt;=0,IF(F926&lt;=0,0,IF(F926&lt;=15000,F926,IF(F926&lt;=40000,ROUNDUP(F926/2,0)+7500,IF(F926&lt;=70000,ROUNDUP(F926/4,0)+17500,35000)))),MAX(IF(F926&lt;=0,0,IF(F926&lt;=15000,F926,IF(F926&lt;=40000,ROUNDUP(F926/2,0)+7500,IF(F926&lt;=70000,ROUNDUP(F926/4,0)+17500,35000)))),MIN(IF(E926&lt;=0,0,IF(E926&lt;=12000,E926,IF(E926&lt;=32000,ROUNDUP(E926/2,0)+6000,IF(E926&lt;=56000,ROUNDUP(E926/4,0)+14000,28000))))+IF(F926&lt;=0,0,IF(F926&lt;=15000,F926,IF(F926&lt;=40000,ROUNDUP(F926/2,0)+7500,IF(F926&lt;=70000,ROUNDUP(F926/4,0)+17500,35000)))),28000))))</f>
        <v/>
      </c>
      <c r="T926" s="18">
        <f>IF(G926&lt;=0,0,IF(G926&lt;=12000,G926,IF(G926&lt;=32000,ROUNDUP(G926/2,0)+6000,IF(G926&lt;=56000,ROUNDUP(G926/4,0)+14000,28000))))</f>
        <v/>
      </c>
      <c r="U926" s="18">
        <f>IF(I926&lt;=0,IF(H926&lt;=0,0,IF(H926&lt;=12000,H926,IF(H926&lt;=32000,ROUNDUP(H926/2,0)+6000,IF(H926&lt;=56000,ROUNDUP(H926/4,0)+14000,28000)))),IF(H926&lt;=0,IF(I926&lt;=0,0,IF(I926&lt;=15000,I926,IF(I926&lt;=40000,ROUNDUP(I926/2,0)+7500,IF(I926&lt;=70000,ROUNDUP(I926/4,0)+17500,35000)))),MAX(IF(I926&lt;=0,0,IF(I926&lt;=15000,I926,IF(I926&lt;=40000,ROUNDUP(I926/2,0)+7500,IF(I926&lt;=70000,ROUNDUP(I926/4,0)+17500,35000)))),MIN(IF(H926&lt;=0,0,IF(H926&lt;=12000,H926,IF(H926&lt;=32000,ROUNDUP(H926/2,0)+6000,IF(H926&lt;=56000,ROUNDUP(H926/4,0)+14000,28000))))+IF(I926&lt;=0,0,IF(I926&lt;=15000,I926,IF(I926&lt;=40000,ROUNDUP(I926/2,0)+7500,IF(I926&lt;=70000,ROUNDUP(I926/4,0)+17500,35000)))),28000))))</f>
        <v/>
      </c>
      <c r="V926" s="18">
        <f>MIN(70000,S926+T926+U926)</f>
        <v/>
      </c>
      <c r="W926" s="18">
        <f>MAX(0,ROUNDDOWN(M926-J926-N926-K926-0,-3))</f>
        <v/>
      </c>
      <c r="X926" s="18">
        <f>MAX(0,ROUNDDOWN(M926-J926-N926-K926-R926,-3))</f>
        <v/>
      </c>
      <c r="Y926" s="18">
        <f>IF(W926&lt;=0,0,ROUNDDOWN((W926*LOOKUP(W926,{0,1950001,3300001,6950001,9000001,18000001,40000001},{0.05,0.1,0.2,0.23,0.33,0.4,0.45})-LOOKUP(W926,{0,1950001,3300001,6950001,9000001,18000001,40000001},{0,97500,427500,636000,1536000,2796000,4796000}))*1.021,-2))</f>
        <v/>
      </c>
      <c r="Z926" s="18">
        <f>IF(X926&lt;=0,0,ROUNDDOWN((X926*LOOKUP(X926,{0,1950001,3300001,6950001,9000001,18000001,40000001},{0.05,0.1,0.2,0.23,0.33,0.4,0.45})-LOOKUP(X926,{0,1950001,3300001,6950001,9000001,18000001,40000001},{0,97500,427500,636000,1536000,2796000,4796000}))*1.021,-2))</f>
        <v/>
      </c>
      <c r="AA926" s="18">
        <f>MAX(0,ROUNDDOWN(M926-J926-430000-L926-0,-3))</f>
        <v/>
      </c>
      <c r="AB926" s="18">
        <f>MAX(0,ROUNDDOWN(M926-J926-430000-L926-V926,-3))</f>
        <v/>
      </c>
      <c r="AC926" s="18">
        <f>IF(M926&lt;=450000,0,MAX(0,ROUNDDOWN(AA926*0.06-MIN(50000,AA926)*0.03,-2))+MAX(0,ROUNDDOWN(AA926*0.04-MIN(50000,AA926)*0.02,-2)))</f>
        <v/>
      </c>
      <c r="AD926" s="18">
        <f>IF(M926&lt;=450000,0,MAX(0,ROUNDDOWN(AB926*0.06-MIN(50000,AB926)*0.03,-2))+MAX(0,ROUNDDOWN(AB926*0.04-MIN(50000,AB926)*0.02,-2)))</f>
        <v/>
      </c>
      <c r="AE926" s="18">
        <f>Y926-Z926</f>
        <v/>
      </c>
      <c r="AF926" s="18">
        <f>AC926-AD926</f>
        <v/>
      </c>
      <c r="AG926" s="18">
        <f>AE926+AF926</f>
        <v/>
      </c>
      <c r="AH926" s="20">
        <f>IF(W926&lt;=0,0,LOOKUP(W926,{0,1950001,3300001,6950001,9000001,18000001,40000001},{0.05,0.1,0.2,0.23,0.33,0.4,0.45}))</f>
        <v/>
      </c>
    </row>
    <row r="927">
      <c r="A927" t="inlineStr">
        <is>
          <t>1万円刻み 3区分8万円ずつ</t>
        </is>
      </c>
      <c r="B927" s="18">
        <f>'4_1万円刻み'!$A$283</f>
        <v/>
      </c>
      <c r="C927" s="19" t="n">
        <v>2026</v>
      </c>
      <c r="D927" t="inlineStr">
        <is>
          <t>いいえ</t>
        </is>
      </c>
      <c r="E927" s="18" t="n">
        <v>80000</v>
      </c>
      <c r="F927" s="18" t="n">
        <v>0</v>
      </c>
      <c r="G927" s="18" t="n">
        <v>80000</v>
      </c>
      <c r="H927" s="18" t="n">
        <v>80000</v>
      </c>
      <c r="I927" s="18" t="n">
        <v>0</v>
      </c>
      <c r="J927" s="18">
        <f>ROUND(MIN(B927/12,650000)*12*0.0915+MIN(B927/12,1390000)*12*(0.0504+0)+B927*0.005,0)</f>
        <v/>
      </c>
      <c r="K927" s="18" t="n">
        <v>0</v>
      </c>
      <c r="L927" s="18" t="n">
        <v>0</v>
      </c>
      <c r="M927" s="18">
        <f>ROUND(IF(C927&gt;=2026,IF(B927&lt;741000,0,IF(B927&lt;2191000,B927-740000,IF(B927&lt;2193000,1451000,IF(B927&lt;2196000,1453000,IF(B927&lt;2200000,1456000,IF(B927&lt;3600000,ROUNDDOWN(B927/4,-3)*2.8-80000,IF(B927&lt;6600000,ROUNDDOWN(B927/4,-3)*3.2-440000,IF(B927&lt;8500000,ROUNDDOWN(B927*0.9,0)-1100000,B927-1950000)))))))),IF(B927&lt;651000,0,IF(B927&lt;1900000,B927-650000,IF(B927&lt;3600000,ROUNDDOWN(B927/4,-3)*2.8-80000,IF(B927&lt;6600000,ROUNDDOWN(B927/4,-3)*3.2-440000,IF(B927&lt;8500000,ROUNDDOWN(B927*0.9,0)-1100000,B927-1950000)))))),0)</f>
        <v/>
      </c>
      <c r="N927" s="18">
        <f>IF(M927&gt;23500000,NA(),IF(C927&gt;=2026,IF(M927&lt;=4890000,1040000,IF(M927&lt;=6550000,670000,620000)),IF(M927&lt;=1320000,950000,IF(M927&lt;=3360000,880000,IF(M927&lt;=4890000,680000,IF(M927&lt;=6550000,630000,580000))))))</f>
        <v/>
      </c>
      <c r="O927" s="18">
        <f>IF(F927&lt;=0,IF(AND(D927="はい",C927&gt;=2026,C927&lt;=2027),IF(E927&lt;=0,0,IF(E927&lt;=30000,E927,IF(E927&lt;=60000,ROUNDUP(E927/2,0)+15000,IF(E927&lt;=120000,ROUNDUP(E927/4,0)+30000,60000)))),IF(E927&lt;=0,0,IF(E927&lt;=20000,E927,IF(E927&lt;=40000,ROUNDUP(E927/2,0)+10000,IF(E927&lt;=80000,ROUNDUP(E927/4,0)+20000,40000))))),IF(E927&lt;=0,IF(F927&lt;=0,0,IF(F927&lt;=25000,F927,IF(F927&lt;=50000,ROUNDUP(F927/2,0)+12500,IF(F927&lt;=100000,ROUNDUP(F927/4,0)+25000,50000)))),MAX(IF(F927&lt;=0,0,IF(F927&lt;=25000,F927,IF(F927&lt;=50000,ROUNDUP(F927/2,0)+12500,IF(F927&lt;=100000,ROUNDUP(F927/4,0)+25000,50000)))),MIN(IF(AND(D927="はい",C927&gt;=2026,C927&lt;=2027),IF(E927&lt;=0,0,IF(E927&lt;=30000,E927,IF(E927&lt;=60000,ROUNDUP(E927/2,0)+15000,IF(E927&lt;=120000,ROUNDUP(E927/4,0)+30000,60000)))),IF(E927&lt;=0,0,IF(E927&lt;=20000,E927,IF(E927&lt;=40000,ROUNDUP(E927/2,0)+10000,IF(E927&lt;=80000,ROUNDUP(E927/4,0)+20000,40000)))))+IF(F927&lt;=0,0,IF(F927&lt;=25000,F927,IF(F927&lt;=50000,ROUNDUP(F927/2,0)+12500,IF(F927&lt;=100000,ROUNDUP(F927/4,0)+25000,50000)))),IF(AND(D927="はい",C927&gt;=2026,C927&lt;=2027),60000,40000)))))</f>
        <v/>
      </c>
      <c r="P927" s="18">
        <f>IF(G927&lt;=0,0,IF(G927&lt;=20000,G927,IF(G927&lt;=40000,ROUNDUP(G927/2,0)+10000,IF(G927&lt;=80000,ROUNDUP(G927/4,0)+20000,40000))))</f>
        <v/>
      </c>
      <c r="Q927" s="18">
        <f>IF(I927&lt;=0,IF(H927&lt;=0,0,IF(H927&lt;=20000,H927,IF(H927&lt;=40000,ROUNDUP(H927/2,0)+10000,IF(H927&lt;=80000,ROUNDUP(H927/4,0)+20000,40000)))),IF(H927&lt;=0,IF(I927&lt;=0,0,IF(I927&lt;=25000,I927,IF(I927&lt;=50000,ROUNDUP(I927/2,0)+12500,IF(I927&lt;=100000,ROUNDUP(I927/4,0)+25000,50000)))),MAX(IF(I927&lt;=0,0,IF(I927&lt;=25000,I927,IF(I927&lt;=50000,ROUNDUP(I927/2,0)+12500,IF(I927&lt;=100000,ROUNDUP(I927/4,0)+25000,50000)))),MIN(IF(H927&lt;=0,0,IF(H927&lt;=20000,H927,IF(H927&lt;=40000,ROUNDUP(H927/2,0)+10000,IF(H927&lt;=80000,ROUNDUP(H927/4,0)+20000,40000))))+IF(I927&lt;=0,0,IF(I927&lt;=25000,I927,IF(I927&lt;=50000,ROUNDUP(I927/2,0)+12500,IF(I927&lt;=100000,ROUNDUP(I927/4,0)+25000,50000)))),40000))))</f>
        <v/>
      </c>
      <c r="R927" s="18">
        <f>MIN(120000,O927+P927+Q927)</f>
        <v/>
      </c>
      <c r="S927" s="18">
        <f>IF(F927&lt;=0,IF(E927&lt;=0,0,IF(E927&lt;=12000,E927,IF(E927&lt;=32000,ROUNDUP(E927/2,0)+6000,IF(E927&lt;=56000,ROUNDUP(E927/4,0)+14000,28000)))),IF(E927&lt;=0,IF(F927&lt;=0,0,IF(F927&lt;=15000,F927,IF(F927&lt;=40000,ROUNDUP(F927/2,0)+7500,IF(F927&lt;=70000,ROUNDUP(F927/4,0)+17500,35000)))),MAX(IF(F927&lt;=0,0,IF(F927&lt;=15000,F927,IF(F927&lt;=40000,ROUNDUP(F927/2,0)+7500,IF(F927&lt;=70000,ROUNDUP(F927/4,0)+17500,35000)))),MIN(IF(E927&lt;=0,0,IF(E927&lt;=12000,E927,IF(E927&lt;=32000,ROUNDUP(E927/2,0)+6000,IF(E927&lt;=56000,ROUNDUP(E927/4,0)+14000,28000))))+IF(F927&lt;=0,0,IF(F927&lt;=15000,F927,IF(F927&lt;=40000,ROUNDUP(F927/2,0)+7500,IF(F927&lt;=70000,ROUNDUP(F927/4,0)+17500,35000)))),28000))))</f>
        <v/>
      </c>
      <c r="T927" s="18">
        <f>IF(G927&lt;=0,0,IF(G927&lt;=12000,G927,IF(G927&lt;=32000,ROUNDUP(G927/2,0)+6000,IF(G927&lt;=56000,ROUNDUP(G927/4,0)+14000,28000))))</f>
        <v/>
      </c>
      <c r="U927" s="18">
        <f>IF(I927&lt;=0,IF(H927&lt;=0,0,IF(H927&lt;=12000,H927,IF(H927&lt;=32000,ROUNDUP(H927/2,0)+6000,IF(H927&lt;=56000,ROUNDUP(H927/4,0)+14000,28000)))),IF(H927&lt;=0,IF(I927&lt;=0,0,IF(I927&lt;=15000,I927,IF(I927&lt;=40000,ROUNDUP(I927/2,0)+7500,IF(I927&lt;=70000,ROUNDUP(I927/4,0)+17500,35000)))),MAX(IF(I927&lt;=0,0,IF(I927&lt;=15000,I927,IF(I927&lt;=40000,ROUNDUP(I927/2,0)+7500,IF(I927&lt;=70000,ROUNDUP(I927/4,0)+17500,35000)))),MIN(IF(H927&lt;=0,0,IF(H927&lt;=12000,H927,IF(H927&lt;=32000,ROUNDUP(H927/2,0)+6000,IF(H927&lt;=56000,ROUNDUP(H927/4,0)+14000,28000))))+IF(I927&lt;=0,0,IF(I927&lt;=15000,I927,IF(I927&lt;=40000,ROUNDUP(I927/2,0)+7500,IF(I927&lt;=70000,ROUNDUP(I927/4,0)+17500,35000)))),28000))))</f>
        <v/>
      </c>
      <c r="V927" s="18">
        <f>MIN(70000,S927+T927+U927)</f>
        <v/>
      </c>
      <c r="W927" s="18">
        <f>MAX(0,ROUNDDOWN(M927-J927-N927-K927-0,-3))</f>
        <v/>
      </c>
      <c r="X927" s="18">
        <f>MAX(0,ROUNDDOWN(M927-J927-N927-K927-R927,-3))</f>
        <v/>
      </c>
      <c r="Y927" s="18">
        <f>IF(W927&lt;=0,0,ROUNDDOWN((W927*LOOKUP(W927,{0,1950001,3300001,6950001,9000001,18000001,40000001},{0.05,0.1,0.2,0.23,0.33,0.4,0.45})-LOOKUP(W927,{0,1950001,3300001,6950001,9000001,18000001,40000001},{0,97500,427500,636000,1536000,2796000,4796000}))*1.021,-2))</f>
        <v/>
      </c>
      <c r="Z927" s="18">
        <f>IF(X927&lt;=0,0,ROUNDDOWN((X927*LOOKUP(X927,{0,1950001,3300001,6950001,9000001,18000001,40000001},{0.05,0.1,0.2,0.23,0.33,0.4,0.45})-LOOKUP(X927,{0,1950001,3300001,6950001,9000001,18000001,40000001},{0,97500,427500,636000,1536000,2796000,4796000}))*1.021,-2))</f>
        <v/>
      </c>
      <c r="AA927" s="18">
        <f>MAX(0,ROUNDDOWN(M927-J927-430000-L927-0,-3))</f>
        <v/>
      </c>
      <c r="AB927" s="18">
        <f>MAX(0,ROUNDDOWN(M927-J927-430000-L927-V927,-3))</f>
        <v/>
      </c>
      <c r="AC927" s="18">
        <f>IF(M927&lt;=450000,0,MAX(0,ROUNDDOWN(AA927*0.06-MIN(50000,AA927)*0.03,-2))+MAX(0,ROUNDDOWN(AA927*0.04-MIN(50000,AA927)*0.02,-2)))</f>
        <v/>
      </c>
      <c r="AD927" s="18">
        <f>IF(M927&lt;=450000,0,MAX(0,ROUNDDOWN(AB927*0.06-MIN(50000,AB927)*0.03,-2))+MAX(0,ROUNDDOWN(AB927*0.04-MIN(50000,AB927)*0.02,-2)))</f>
        <v/>
      </c>
      <c r="AE927" s="18">
        <f>Y927-Z927</f>
        <v/>
      </c>
      <c r="AF927" s="18">
        <f>AC927-AD927</f>
        <v/>
      </c>
      <c r="AG927" s="18">
        <f>AE927+AF927</f>
        <v/>
      </c>
      <c r="AH927" s="20">
        <f>IF(W927&lt;=0,0,LOOKUP(W927,{0,1950001,3300001,6950001,9000001,18000001,40000001},{0.05,0.1,0.2,0.23,0.33,0.4,0.45}))</f>
        <v/>
      </c>
    </row>
    <row r="928">
      <c r="A928" t="inlineStr">
        <is>
          <t>1万円刻み 一般8万円</t>
        </is>
      </c>
      <c r="B928" s="18">
        <f>'4_1万円刻み'!$A$283</f>
        <v/>
      </c>
      <c r="C928" s="19" t="n">
        <v>2026</v>
      </c>
      <c r="D928" t="inlineStr">
        <is>
          <t>いいえ</t>
        </is>
      </c>
      <c r="E928" s="18" t="n">
        <v>80000</v>
      </c>
      <c r="F928" s="18" t="n">
        <v>0</v>
      </c>
      <c r="G928" s="18" t="n">
        <v>0</v>
      </c>
      <c r="H928" s="18" t="n">
        <v>0</v>
      </c>
      <c r="I928" s="18" t="n">
        <v>0</v>
      </c>
      <c r="J928" s="18">
        <f>ROUND(MIN(B928/12,650000)*12*0.0915+MIN(B928/12,1390000)*12*(0.0504+0)+B928*0.005,0)</f>
        <v/>
      </c>
      <c r="K928" s="18" t="n">
        <v>0</v>
      </c>
      <c r="L928" s="18" t="n">
        <v>0</v>
      </c>
      <c r="M928" s="18">
        <f>ROUND(IF(C928&gt;=2026,IF(B928&lt;741000,0,IF(B928&lt;2191000,B928-740000,IF(B928&lt;2193000,1451000,IF(B928&lt;2196000,1453000,IF(B928&lt;2200000,1456000,IF(B928&lt;3600000,ROUNDDOWN(B928/4,-3)*2.8-80000,IF(B928&lt;6600000,ROUNDDOWN(B928/4,-3)*3.2-440000,IF(B928&lt;8500000,ROUNDDOWN(B928*0.9,0)-1100000,B928-1950000)))))))),IF(B928&lt;651000,0,IF(B928&lt;1900000,B928-650000,IF(B928&lt;3600000,ROUNDDOWN(B928/4,-3)*2.8-80000,IF(B928&lt;6600000,ROUNDDOWN(B928/4,-3)*3.2-440000,IF(B928&lt;8500000,ROUNDDOWN(B928*0.9,0)-1100000,B928-1950000)))))),0)</f>
        <v/>
      </c>
      <c r="N928" s="18">
        <f>IF(M928&gt;23500000,NA(),IF(C928&gt;=2026,IF(M928&lt;=4890000,1040000,IF(M928&lt;=6550000,670000,620000)),IF(M928&lt;=1320000,950000,IF(M928&lt;=3360000,880000,IF(M928&lt;=4890000,680000,IF(M928&lt;=6550000,630000,580000))))))</f>
        <v/>
      </c>
      <c r="O928" s="18">
        <f>IF(F928&lt;=0,IF(AND(D928="はい",C928&gt;=2026,C928&lt;=2027),IF(E928&lt;=0,0,IF(E928&lt;=30000,E928,IF(E928&lt;=60000,ROUNDUP(E928/2,0)+15000,IF(E928&lt;=120000,ROUNDUP(E928/4,0)+30000,60000)))),IF(E928&lt;=0,0,IF(E928&lt;=20000,E928,IF(E928&lt;=40000,ROUNDUP(E928/2,0)+10000,IF(E928&lt;=80000,ROUNDUP(E928/4,0)+20000,40000))))),IF(E928&lt;=0,IF(F928&lt;=0,0,IF(F928&lt;=25000,F928,IF(F928&lt;=50000,ROUNDUP(F928/2,0)+12500,IF(F928&lt;=100000,ROUNDUP(F928/4,0)+25000,50000)))),MAX(IF(F928&lt;=0,0,IF(F928&lt;=25000,F928,IF(F928&lt;=50000,ROUNDUP(F928/2,0)+12500,IF(F928&lt;=100000,ROUNDUP(F928/4,0)+25000,50000)))),MIN(IF(AND(D928="はい",C928&gt;=2026,C928&lt;=2027),IF(E928&lt;=0,0,IF(E928&lt;=30000,E928,IF(E928&lt;=60000,ROUNDUP(E928/2,0)+15000,IF(E928&lt;=120000,ROUNDUP(E928/4,0)+30000,60000)))),IF(E928&lt;=0,0,IF(E928&lt;=20000,E928,IF(E928&lt;=40000,ROUNDUP(E928/2,0)+10000,IF(E928&lt;=80000,ROUNDUP(E928/4,0)+20000,40000)))))+IF(F928&lt;=0,0,IF(F928&lt;=25000,F928,IF(F928&lt;=50000,ROUNDUP(F928/2,0)+12500,IF(F928&lt;=100000,ROUNDUP(F928/4,0)+25000,50000)))),IF(AND(D928="はい",C928&gt;=2026,C928&lt;=2027),60000,40000)))))</f>
        <v/>
      </c>
      <c r="P928" s="18">
        <f>IF(G928&lt;=0,0,IF(G928&lt;=20000,G928,IF(G928&lt;=40000,ROUNDUP(G928/2,0)+10000,IF(G928&lt;=80000,ROUNDUP(G928/4,0)+20000,40000))))</f>
        <v/>
      </c>
      <c r="Q928" s="18">
        <f>IF(I928&lt;=0,IF(H928&lt;=0,0,IF(H928&lt;=20000,H928,IF(H928&lt;=40000,ROUNDUP(H928/2,0)+10000,IF(H928&lt;=80000,ROUNDUP(H928/4,0)+20000,40000)))),IF(H928&lt;=0,IF(I928&lt;=0,0,IF(I928&lt;=25000,I928,IF(I928&lt;=50000,ROUNDUP(I928/2,0)+12500,IF(I928&lt;=100000,ROUNDUP(I928/4,0)+25000,50000)))),MAX(IF(I928&lt;=0,0,IF(I928&lt;=25000,I928,IF(I928&lt;=50000,ROUNDUP(I928/2,0)+12500,IF(I928&lt;=100000,ROUNDUP(I928/4,0)+25000,50000)))),MIN(IF(H928&lt;=0,0,IF(H928&lt;=20000,H928,IF(H928&lt;=40000,ROUNDUP(H928/2,0)+10000,IF(H928&lt;=80000,ROUNDUP(H928/4,0)+20000,40000))))+IF(I928&lt;=0,0,IF(I928&lt;=25000,I928,IF(I928&lt;=50000,ROUNDUP(I928/2,0)+12500,IF(I928&lt;=100000,ROUNDUP(I928/4,0)+25000,50000)))),40000))))</f>
        <v/>
      </c>
      <c r="R928" s="18">
        <f>MIN(120000,O928+P928+Q928)</f>
        <v/>
      </c>
      <c r="S928" s="18">
        <f>IF(F928&lt;=0,IF(E928&lt;=0,0,IF(E928&lt;=12000,E928,IF(E928&lt;=32000,ROUNDUP(E928/2,0)+6000,IF(E928&lt;=56000,ROUNDUP(E928/4,0)+14000,28000)))),IF(E928&lt;=0,IF(F928&lt;=0,0,IF(F928&lt;=15000,F928,IF(F928&lt;=40000,ROUNDUP(F928/2,0)+7500,IF(F928&lt;=70000,ROUNDUP(F928/4,0)+17500,35000)))),MAX(IF(F928&lt;=0,0,IF(F928&lt;=15000,F928,IF(F928&lt;=40000,ROUNDUP(F928/2,0)+7500,IF(F928&lt;=70000,ROUNDUP(F928/4,0)+17500,35000)))),MIN(IF(E928&lt;=0,0,IF(E928&lt;=12000,E928,IF(E928&lt;=32000,ROUNDUP(E928/2,0)+6000,IF(E928&lt;=56000,ROUNDUP(E928/4,0)+14000,28000))))+IF(F928&lt;=0,0,IF(F928&lt;=15000,F928,IF(F928&lt;=40000,ROUNDUP(F928/2,0)+7500,IF(F928&lt;=70000,ROUNDUP(F928/4,0)+17500,35000)))),28000))))</f>
        <v/>
      </c>
      <c r="T928" s="18">
        <f>IF(G928&lt;=0,0,IF(G928&lt;=12000,G928,IF(G928&lt;=32000,ROUNDUP(G928/2,0)+6000,IF(G928&lt;=56000,ROUNDUP(G928/4,0)+14000,28000))))</f>
        <v/>
      </c>
      <c r="U928" s="18">
        <f>IF(I928&lt;=0,IF(H928&lt;=0,0,IF(H928&lt;=12000,H928,IF(H928&lt;=32000,ROUNDUP(H928/2,0)+6000,IF(H928&lt;=56000,ROUNDUP(H928/4,0)+14000,28000)))),IF(H928&lt;=0,IF(I928&lt;=0,0,IF(I928&lt;=15000,I928,IF(I928&lt;=40000,ROUNDUP(I928/2,0)+7500,IF(I928&lt;=70000,ROUNDUP(I928/4,0)+17500,35000)))),MAX(IF(I928&lt;=0,0,IF(I928&lt;=15000,I928,IF(I928&lt;=40000,ROUNDUP(I928/2,0)+7500,IF(I928&lt;=70000,ROUNDUP(I928/4,0)+17500,35000)))),MIN(IF(H928&lt;=0,0,IF(H928&lt;=12000,H928,IF(H928&lt;=32000,ROUNDUP(H928/2,0)+6000,IF(H928&lt;=56000,ROUNDUP(H928/4,0)+14000,28000))))+IF(I928&lt;=0,0,IF(I928&lt;=15000,I928,IF(I928&lt;=40000,ROUNDUP(I928/2,0)+7500,IF(I928&lt;=70000,ROUNDUP(I928/4,0)+17500,35000)))),28000))))</f>
        <v/>
      </c>
      <c r="V928" s="18">
        <f>MIN(70000,S928+T928+U928)</f>
        <v/>
      </c>
      <c r="W928" s="18">
        <f>MAX(0,ROUNDDOWN(M928-J928-N928-K928-0,-3))</f>
        <v/>
      </c>
      <c r="X928" s="18">
        <f>MAX(0,ROUNDDOWN(M928-J928-N928-K928-R928,-3))</f>
        <v/>
      </c>
      <c r="Y928" s="18">
        <f>IF(W928&lt;=0,0,ROUNDDOWN((W928*LOOKUP(W928,{0,1950001,3300001,6950001,9000001,18000001,40000001},{0.05,0.1,0.2,0.23,0.33,0.4,0.45})-LOOKUP(W928,{0,1950001,3300001,6950001,9000001,18000001,40000001},{0,97500,427500,636000,1536000,2796000,4796000}))*1.021,-2))</f>
        <v/>
      </c>
      <c r="Z928" s="18">
        <f>IF(X928&lt;=0,0,ROUNDDOWN((X928*LOOKUP(X928,{0,1950001,3300001,6950001,9000001,18000001,40000001},{0.05,0.1,0.2,0.23,0.33,0.4,0.45})-LOOKUP(X928,{0,1950001,3300001,6950001,9000001,18000001,40000001},{0,97500,427500,636000,1536000,2796000,4796000}))*1.021,-2))</f>
        <v/>
      </c>
      <c r="AA928" s="18">
        <f>MAX(0,ROUNDDOWN(M928-J928-430000-L928-0,-3))</f>
        <v/>
      </c>
      <c r="AB928" s="18">
        <f>MAX(0,ROUNDDOWN(M928-J928-430000-L928-V928,-3))</f>
        <v/>
      </c>
      <c r="AC928" s="18">
        <f>IF(M928&lt;=450000,0,MAX(0,ROUNDDOWN(AA928*0.06-MIN(50000,AA928)*0.03,-2))+MAX(0,ROUNDDOWN(AA928*0.04-MIN(50000,AA928)*0.02,-2)))</f>
        <v/>
      </c>
      <c r="AD928" s="18">
        <f>IF(M928&lt;=450000,0,MAX(0,ROUNDDOWN(AB928*0.06-MIN(50000,AB928)*0.03,-2))+MAX(0,ROUNDDOWN(AB928*0.04-MIN(50000,AB928)*0.02,-2)))</f>
        <v/>
      </c>
      <c r="AE928" s="18">
        <f>Y928-Z928</f>
        <v/>
      </c>
      <c r="AF928" s="18">
        <f>AC928-AD928</f>
        <v/>
      </c>
      <c r="AG928" s="18">
        <f>AE928+AF928</f>
        <v/>
      </c>
      <c r="AH928" s="20">
        <f>IF(W928&lt;=0,0,LOOKUP(W928,{0,1950001,3300001,6950001,9000001,18000001,40000001},{0.05,0.1,0.2,0.23,0.33,0.4,0.45}))</f>
        <v/>
      </c>
    </row>
    <row r="929">
      <c r="A929" t="inlineStr">
        <is>
          <t>1万円刻み 特例あり一般12万円</t>
        </is>
      </c>
      <c r="B929" s="18">
        <f>'4_1万円刻み'!$A$283</f>
        <v/>
      </c>
      <c r="C929" s="19" t="n">
        <v>2026</v>
      </c>
      <c r="D929" t="inlineStr">
        <is>
          <t>はい</t>
        </is>
      </c>
      <c r="E929" s="18" t="n">
        <v>120000</v>
      </c>
      <c r="F929" s="18" t="n">
        <v>0</v>
      </c>
      <c r="G929" s="18" t="n">
        <v>0</v>
      </c>
      <c r="H929" s="18" t="n">
        <v>0</v>
      </c>
      <c r="I929" s="18" t="n">
        <v>0</v>
      </c>
      <c r="J929" s="18">
        <f>ROUND(MIN(B929/12,650000)*12*0.0915+MIN(B929/12,1390000)*12*(0.0504+0)+B929*0.005,0)</f>
        <v/>
      </c>
      <c r="K929" s="18" t="n">
        <v>0</v>
      </c>
      <c r="L929" s="18" t="n">
        <v>0</v>
      </c>
      <c r="M929" s="18">
        <f>ROUND(IF(C929&gt;=2026,IF(B929&lt;741000,0,IF(B929&lt;2191000,B929-740000,IF(B929&lt;2193000,1451000,IF(B929&lt;2196000,1453000,IF(B929&lt;2200000,1456000,IF(B929&lt;3600000,ROUNDDOWN(B929/4,-3)*2.8-80000,IF(B929&lt;6600000,ROUNDDOWN(B929/4,-3)*3.2-440000,IF(B929&lt;8500000,ROUNDDOWN(B929*0.9,0)-1100000,B929-1950000)))))))),IF(B929&lt;651000,0,IF(B929&lt;1900000,B929-650000,IF(B929&lt;3600000,ROUNDDOWN(B929/4,-3)*2.8-80000,IF(B929&lt;6600000,ROUNDDOWN(B929/4,-3)*3.2-440000,IF(B929&lt;8500000,ROUNDDOWN(B929*0.9,0)-1100000,B929-1950000)))))),0)</f>
        <v/>
      </c>
      <c r="N929" s="18">
        <f>IF(M929&gt;23500000,NA(),IF(C929&gt;=2026,IF(M929&lt;=4890000,1040000,IF(M929&lt;=6550000,670000,620000)),IF(M929&lt;=1320000,950000,IF(M929&lt;=3360000,880000,IF(M929&lt;=4890000,680000,IF(M929&lt;=6550000,630000,580000))))))</f>
        <v/>
      </c>
      <c r="O929" s="18">
        <f>IF(F929&lt;=0,IF(AND(D929="はい",C929&gt;=2026,C929&lt;=2027),IF(E929&lt;=0,0,IF(E929&lt;=30000,E929,IF(E929&lt;=60000,ROUNDUP(E929/2,0)+15000,IF(E929&lt;=120000,ROUNDUP(E929/4,0)+30000,60000)))),IF(E929&lt;=0,0,IF(E929&lt;=20000,E929,IF(E929&lt;=40000,ROUNDUP(E929/2,0)+10000,IF(E929&lt;=80000,ROUNDUP(E929/4,0)+20000,40000))))),IF(E929&lt;=0,IF(F929&lt;=0,0,IF(F929&lt;=25000,F929,IF(F929&lt;=50000,ROUNDUP(F929/2,0)+12500,IF(F929&lt;=100000,ROUNDUP(F929/4,0)+25000,50000)))),MAX(IF(F929&lt;=0,0,IF(F929&lt;=25000,F929,IF(F929&lt;=50000,ROUNDUP(F929/2,0)+12500,IF(F929&lt;=100000,ROUNDUP(F929/4,0)+25000,50000)))),MIN(IF(AND(D929="はい",C929&gt;=2026,C929&lt;=2027),IF(E929&lt;=0,0,IF(E929&lt;=30000,E929,IF(E929&lt;=60000,ROUNDUP(E929/2,0)+15000,IF(E929&lt;=120000,ROUNDUP(E929/4,0)+30000,60000)))),IF(E929&lt;=0,0,IF(E929&lt;=20000,E929,IF(E929&lt;=40000,ROUNDUP(E929/2,0)+10000,IF(E929&lt;=80000,ROUNDUP(E929/4,0)+20000,40000)))))+IF(F929&lt;=0,0,IF(F929&lt;=25000,F929,IF(F929&lt;=50000,ROUNDUP(F929/2,0)+12500,IF(F929&lt;=100000,ROUNDUP(F929/4,0)+25000,50000)))),IF(AND(D929="はい",C929&gt;=2026,C929&lt;=2027),60000,40000)))))</f>
        <v/>
      </c>
      <c r="P929" s="18">
        <f>IF(G929&lt;=0,0,IF(G929&lt;=20000,G929,IF(G929&lt;=40000,ROUNDUP(G929/2,0)+10000,IF(G929&lt;=80000,ROUNDUP(G929/4,0)+20000,40000))))</f>
        <v/>
      </c>
      <c r="Q929" s="18">
        <f>IF(I929&lt;=0,IF(H929&lt;=0,0,IF(H929&lt;=20000,H929,IF(H929&lt;=40000,ROUNDUP(H929/2,0)+10000,IF(H929&lt;=80000,ROUNDUP(H929/4,0)+20000,40000)))),IF(H929&lt;=0,IF(I929&lt;=0,0,IF(I929&lt;=25000,I929,IF(I929&lt;=50000,ROUNDUP(I929/2,0)+12500,IF(I929&lt;=100000,ROUNDUP(I929/4,0)+25000,50000)))),MAX(IF(I929&lt;=0,0,IF(I929&lt;=25000,I929,IF(I929&lt;=50000,ROUNDUP(I929/2,0)+12500,IF(I929&lt;=100000,ROUNDUP(I929/4,0)+25000,50000)))),MIN(IF(H929&lt;=0,0,IF(H929&lt;=20000,H929,IF(H929&lt;=40000,ROUNDUP(H929/2,0)+10000,IF(H929&lt;=80000,ROUNDUP(H929/4,0)+20000,40000))))+IF(I929&lt;=0,0,IF(I929&lt;=25000,I929,IF(I929&lt;=50000,ROUNDUP(I929/2,0)+12500,IF(I929&lt;=100000,ROUNDUP(I929/4,0)+25000,50000)))),40000))))</f>
        <v/>
      </c>
      <c r="R929" s="18">
        <f>MIN(120000,O929+P929+Q929)</f>
        <v/>
      </c>
      <c r="S929" s="18">
        <f>IF(F929&lt;=0,IF(E929&lt;=0,0,IF(E929&lt;=12000,E929,IF(E929&lt;=32000,ROUNDUP(E929/2,0)+6000,IF(E929&lt;=56000,ROUNDUP(E929/4,0)+14000,28000)))),IF(E929&lt;=0,IF(F929&lt;=0,0,IF(F929&lt;=15000,F929,IF(F929&lt;=40000,ROUNDUP(F929/2,0)+7500,IF(F929&lt;=70000,ROUNDUP(F929/4,0)+17500,35000)))),MAX(IF(F929&lt;=0,0,IF(F929&lt;=15000,F929,IF(F929&lt;=40000,ROUNDUP(F929/2,0)+7500,IF(F929&lt;=70000,ROUNDUP(F929/4,0)+17500,35000)))),MIN(IF(E929&lt;=0,0,IF(E929&lt;=12000,E929,IF(E929&lt;=32000,ROUNDUP(E929/2,0)+6000,IF(E929&lt;=56000,ROUNDUP(E929/4,0)+14000,28000))))+IF(F929&lt;=0,0,IF(F929&lt;=15000,F929,IF(F929&lt;=40000,ROUNDUP(F929/2,0)+7500,IF(F929&lt;=70000,ROUNDUP(F929/4,0)+17500,35000)))),28000))))</f>
        <v/>
      </c>
      <c r="T929" s="18">
        <f>IF(G929&lt;=0,0,IF(G929&lt;=12000,G929,IF(G929&lt;=32000,ROUNDUP(G929/2,0)+6000,IF(G929&lt;=56000,ROUNDUP(G929/4,0)+14000,28000))))</f>
        <v/>
      </c>
      <c r="U929" s="18">
        <f>IF(I929&lt;=0,IF(H929&lt;=0,0,IF(H929&lt;=12000,H929,IF(H929&lt;=32000,ROUNDUP(H929/2,0)+6000,IF(H929&lt;=56000,ROUNDUP(H929/4,0)+14000,28000)))),IF(H929&lt;=0,IF(I929&lt;=0,0,IF(I929&lt;=15000,I929,IF(I929&lt;=40000,ROUNDUP(I929/2,0)+7500,IF(I929&lt;=70000,ROUNDUP(I929/4,0)+17500,35000)))),MAX(IF(I929&lt;=0,0,IF(I929&lt;=15000,I929,IF(I929&lt;=40000,ROUNDUP(I929/2,0)+7500,IF(I929&lt;=70000,ROUNDUP(I929/4,0)+17500,35000)))),MIN(IF(H929&lt;=0,0,IF(H929&lt;=12000,H929,IF(H929&lt;=32000,ROUNDUP(H929/2,0)+6000,IF(H929&lt;=56000,ROUNDUP(H929/4,0)+14000,28000))))+IF(I929&lt;=0,0,IF(I929&lt;=15000,I929,IF(I929&lt;=40000,ROUNDUP(I929/2,0)+7500,IF(I929&lt;=70000,ROUNDUP(I929/4,0)+17500,35000)))),28000))))</f>
        <v/>
      </c>
      <c r="V929" s="18">
        <f>MIN(70000,S929+T929+U929)</f>
        <v/>
      </c>
      <c r="W929" s="18">
        <f>MAX(0,ROUNDDOWN(M929-J929-N929-K929-0,-3))</f>
        <v/>
      </c>
      <c r="X929" s="18">
        <f>MAX(0,ROUNDDOWN(M929-J929-N929-K929-R929,-3))</f>
        <v/>
      </c>
      <c r="Y929" s="18">
        <f>IF(W929&lt;=0,0,ROUNDDOWN((W929*LOOKUP(W929,{0,1950001,3300001,6950001,9000001,18000001,40000001},{0.05,0.1,0.2,0.23,0.33,0.4,0.45})-LOOKUP(W929,{0,1950001,3300001,6950001,9000001,18000001,40000001},{0,97500,427500,636000,1536000,2796000,4796000}))*1.021,-2))</f>
        <v/>
      </c>
      <c r="Z929" s="18">
        <f>IF(X929&lt;=0,0,ROUNDDOWN((X929*LOOKUP(X929,{0,1950001,3300001,6950001,9000001,18000001,40000001},{0.05,0.1,0.2,0.23,0.33,0.4,0.45})-LOOKUP(X929,{0,1950001,3300001,6950001,9000001,18000001,40000001},{0,97500,427500,636000,1536000,2796000,4796000}))*1.021,-2))</f>
        <v/>
      </c>
      <c r="AA929" s="18">
        <f>MAX(0,ROUNDDOWN(M929-J929-430000-L929-0,-3))</f>
        <v/>
      </c>
      <c r="AB929" s="18">
        <f>MAX(0,ROUNDDOWN(M929-J929-430000-L929-V929,-3))</f>
        <v/>
      </c>
      <c r="AC929" s="18">
        <f>IF(M929&lt;=450000,0,MAX(0,ROUNDDOWN(AA929*0.06-MIN(50000,AA929)*0.03,-2))+MAX(0,ROUNDDOWN(AA929*0.04-MIN(50000,AA929)*0.02,-2)))</f>
        <v/>
      </c>
      <c r="AD929" s="18">
        <f>IF(M929&lt;=450000,0,MAX(0,ROUNDDOWN(AB929*0.06-MIN(50000,AB929)*0.03,-2))+MAX(0,ROUNDDOWN(AB929*0.04-MIN(50000,AB929)*0.02,-2)))</f>
        <v/>
      </c>
      <c r="AE929" s="18">
        <f>Y929-Z929</f>
        <v/>
      </c>
      <c r="AF929" s="18">
        <f>AC929-AD929</f>
        <v/>
      </c>
      <c r="AG929" s="18">
        <f>AE929+AF929</f>
        <v/>
      </c>
      <c r="AH929" s="20">
        <f>IF(W929&lt;=0,0,LOOKUP(W929,{0,1950001,3300001,6950001,9000001,18000001,40000001},{0.05,0.1,0.2,0.23,0.33,0.4,0.45}))</f>
        <v/>
      </c>
    </row>
    <row r="930">
      <c r="A930" t="inlineStr">
        <is>
          <t>1万円刻み 3区分8万円ずつ</t>
        </is>
      </c>
      <c r="B930" s="18">
        <f>'4_1万円刻み'!$A$284</f>
        <v/>
      </c>
      <c r="C930" s="19" t="n">
        <v>2026</v>
      </c>
      <c r="D930" t="inlineStr">
        <is>
          <t>いいえ</t>
        </is>
      </c>
      <c r="E930" s="18" t="n">
        <v>80000</v>
      </c>
      <c r="F930" s="18" t="n">
        <v>0</v>
      </c>
      <c r="G930" s="18" t="n">
        <v>80000</v>
      </c>
      <c r="H930" s="18" t="n">
        <v>80000</v>
      </c>
      <c r="I930" s="18" t="n">
        <v>0</v>
      </c>
      <c r="J930" s="18">
        <f>ROUND(MIN(B930/12,650000)*12*0.0915+MIN(B930/12,1390000)*12*(0.0504+0)+B930*0.005,0)</f>
        <v/>
      </c>
      <c r="K930" s="18" t="n">
        <v>0</v>
      </c>
      <c r="L930" s="18" t="n">
        <v>0</v>
      </c>
      <c r="M930" s="18">
        <f>ROUND(IF(C930&gt;=2026,IF(B930&lt;741000,0,IF(B930&lt;2191000,B930-740000,IF(B930&lt;2193000,1451000,IF(B930&lt;2196000,1453000,IF(B930&lt;2200000,1456000,IF(B930&lt;3600000,ROUNDDOWN(B930/4,-3)*2.8-80000,IF(B930&lt;6600000,ROUNDDOWN(B930/4,-3)*3.2-440000,IF(B930&lt;8500000,ROUNDDOWN(B930*0.9,0)-1100000,B930-1950000)))))))),IF(B930&lt;651000,0,IF(B930&lt;1900000,B930-650000,IF(B930&lt;3600000,ROUNDDOWN(B930/4,-3)*2.8-80000,IF(B930&lt;6600000,ROUNDDOWN(B930/4,-3)*3.2-440000,IF(B930&lt;8500000,ROUNDDOWN(B930*0.9,0)-1100000,B930-1950000)))))),0)</f>
        <v/>
      </c>
      <c r="N930" s="18">
        <f>IF(M930&gt;23500000,NA(),IF(C930&gt;=2026,IF(M930&lt;=4890000,1040000,IF(M930&lt;=6550000,670000,620000)),IF(M930&lt;=1320000,950000,IF(M930&lt;=3360000,880000,IF(M930&lt;=4890000,680000,IF(M930&lt;=6550000,630000,580000))))))</f>
        <v/>
      </c>
      <c r="O930" s="18">
        <f>IF(F930&lt;=0,IF(AND(D930="はい",C930&gt;=2026,C930&lt;=2027),IF(E930&lt;=0,0,IF(E930&lt;=30000,E930,IF(E930&lt;=60000,ROUNDUP(E930/2,0)+15000,IF(E930&lt;=120000,ROUNDUP(E930/4,0)+30000,60000)))),IF(E930&lt;=0,0,IF(E930&lt;=20000,E930,IF(E930&lt;=40000,ROUNDUP(E930/2,0)+10000,IF(E930&lt;=80000,ROUNDUP(E930/4,0)+20000,40000))))),IF(E930&lt;=0,IF(F930&lt;=0,0,IF(F930&lt;=25000,F930,IF(F930&lt;=50000,ROUNDUP(F930/2,0)+12500,IF(F930&lt;=100000,ROUNDUP(F930/4,0)+25000,50000)))),MAX(IF(F930&lt;=0,0,IF(F930&lt;=25000,F930,IF(F930&lt;=50000,ROUNDUP(F930/2,0)+12500,IF(F930&lt;=100000,ROUNDUP(F930/4,0)+25000,50000)))),MIN(IF(AND(D930="はい",C930&gt;=2026,C930&lt;=2027),IF(E930&lt;=0,0,IF(E930&lt;=30000,E930,IF(E930&lt;=60000,ROUNDUP(E930/2,0)+15000,IF(E930&lt;=120000,ROUNDUP(E930/4,0)+30000,60000)))),IF(E930&lt;=0,0,IF(E930&lt;=20000,E930,IF(E930&lt;=40000,ROUNDUP(E930/2,0)+10000,IF(E930&lt;=80000,ROUNDUP(E930/4,0)+20000,40000)))))+IF(F930&lt;=0,0,IF(F930&lt;=25000,F930,IF(F930&lt;=50000,ROUNDUP(F930/2,0)+12500,IF(F930&lt;=100000,ROUNDUP(F930/4,0)+25000,50000)))),IF(AND(D930="はい",C930&gt;=2026,C930&lt;=2027),60000,40000)))))</f>
        <v/>
      </c>
      <c r="P930" s="18">
        <f>IF(G930&lt;=0,0,IF(G930&lt;=20000,G930,IF(G930&lt;=40000,ROUNDUP(G930/2,0)+10000,IF(G930&lt;=80000,ROUNDUP(G930/4,0)+20000,40000))))</f>
        <v/>
      </c>
      <c r="Q930" s="18">
        <f>IF(I930&lt;=0,IF(H930&lt;=0,0,IF(H930&lt;=20000,H930,IF(H930&lt;=40000,ROUNDUP(H930/2,0)+10000,IF(H930&lt;=80000,ROUNDUP(H930/4,0)+20000,40000)))),IF(H930&lt;=0,IF(I930&lt;=0,0,IF(I930&lt;=25000,I930,IF(I930&lt;=50000,ROUNDUP(I930/2,0)+12500,IF(I930&lt;=100000,ROUNDUP(I930/4,0)+25000,50000)))),MAX(IF(I930&lt;=0,0,IF(I930&lt;=25000,I930,IF(I930&lt;=50000,ROUNDUP(I930/2,0)+12500,IF(I930&lt;=100000,ROUNDUP(I930/4,0)+25000,50000)))),MIN(IF(H930&lt;=0,0,IF(H930&lt;=20000,H930,IF(H930&lt;=40000,ROUNDUP(H930/2,0)+10000,IF(H930&lt;=80000,ROUNDUP(H930/4,0)+20000,40000))))+IF(I930&lt;=0,0,IF(I930&lt;=25000,I930,IF(I930&lt;=50000,ROUNDUP(I930/2,0)+12500,IF(I930&lt;=100000,ROUNDUP(I930/4,0)+25000,50000)))),40000))))</f>
        <v/>
      </c>
      <c r="R930" s="18">
        <f>MIN(120000,O930+P930+Q930)</f>
        <v/>
      </c>
      <c r="S930" s="18">
        <f>IF(F930&lt;=0,IF(E930&lt;=0,0,IF(E930&lt;=12000,E930,IF(E930&lt;=32000,ROUNDUP(E930/2,0)+6000,IF(E930&lt;=56000,ROUNDUP(E930/4,0)+14000,28000)))),IF(E930&lt;=0,IF(F930&lt;=0,0,IF(F930&lt;=15000,F930,IF(F930&lt;=40000,ROUNDUP(F930/2,0)+7500,IF(F930&lt;=70000,ROUNDUP(F930/4,0)+17500,35000)))),MAX(IF(F930&lt;=0,0,IF(F930&lt;=15000,F930,IF(F930&lt;=40000,ROUNDUP(F930/2,0)+7500,IF(F930&lt;=70000,ROUNDUP(F930/4,0)+17500,35000)))),MIN(IF(E930&lt;=0,0,IF(E930&lt;=12000,E930,IF(E930&lt;=32000,ROUNDUP(E930/2,0)+6000,IF(E930&lt;=56000,ROUNDUP(E930/4,0)+14000,28000))))+IF(F930&lt;=0,0,IF(F930&lt;=15000,F930,IF(F930&lt;=40000,ROUNDUP(F930/2,0)+7500,IF(F930&lt;=70000,ROUNDUP(F930/4,0)+17500,35000)))),28000))))</f>
        <v/>
      </c>
      <c r="T930" s="18">
        <f>IF(G930&lt;=0,0,IF(G930&lt;=12000,G930,IF(G930&lt;=32000,ROUNDUP(G930/2,0)+6000,IF(G930&lt;=56000,ROUNDUP(G930/4,0)+14000,28000))))</f>
        <v/>
      </c>
      <c r="U930" s="18">
        <f>IF(I930&lt;=0,IF(H930&lt;=0,0,IF(H930&lt;=12000,H930,IF(H930&lt;=32000,ROUNDUP(H930/2,0)+6000,IF(H930&lt;=56000,ROUNDUP(H930/4,0)+14000,28000)))),IF(H930&lt;=0,IF(I930&lt;=0,0,IF(I930&lt;=15000,I930,IF(I930&lt;=40000,ROUNDUP(I930/2,0)+7500,IF(I930&lt;=70000,ROUNDUP(I930/4,0)+17500,35000)))),MAX(IF(I930&lt;=0,0,IF(I930&lt;=15000,I930,IF(I930&lt;=40000,ROUNDUP(I930/2,0)+7500,IF(I930&lt;=70000,ROUNDUP(I930/4,0)+17500,35000)))),MIN(IF(H930&lt;=0,0,IF(H930&lt;=12000,H930,IF(H930&lt;=32000,ROUNDUP(H930/2,0)+6000,IF(H930&lt;=56000,ROUNDUP(H930/4,0)+14000,28000))))+IF(I930&lt;=0,0,IF(I930&lt;=15000,I930,IF(I930&lt;=40000,ROUNDUP(I930/2,0)+7500,IF(I930&lt;=70000,ROUNDUP(I930/4,0)+17500,35000)))),28000))))</f>
        <v/>
      </c>
      <c r="V930" s="18">
        <f>MIN(70000,S930+T930+U930)</f>
        <v/>
      </c>
      <c r="W930" s="18">
        <f>MAX(0,ROUNDDOWN(M930-J930-N930-K930-0,-3))</f>
        <v/>
      </c>
      <c r="X930" s="18">
        <f>MAX(0,ROUNDDOWN(M930-J930-N930-K930-R930,-3))</f>
        <v/>
      </c>
      <c r="Y930" s="18">
        <f>IF(W930&lt;=0,0,ROUNDDOWN((W930*LOOKUP(W930,{0,1950001,3300001,6950001,9000001,18000001,40000001},{0.05,0.1,0.2,0.23,0.33,0.4,0.45})-LOOKUP(W930,{0,1950001,3300001,6950001,9000001,18000001,40000001},{0,97500,427500,636000,1536000,2796000,4796000}))*1.021,-2))</f>
        <v/>
      </c>
      <c r="Z930" s="18">
        <f>IF(X930&lt;=0,0,ROUNDDOWN((X930*LOOKUP(X930,{0,1950001,3300001,6950001,9000001,18000001,40000001},{0.05,0.1,0.2,0.23,0.33,0.4,0.45})-LOOKUP(X930,{0,1950001,3300001,6950001,9000001,18000001,40000001},{0,97500,427500,636000,1536000,2796000,4796000}))*1.021,-2))</f>
        <v/>
      </c>
      <c r="AA930" s="18">
        <f>MAX(0,ROUNDDOWN(M930-J930-430000-L930-0,-3))</f>
        <v/>
      </c>
      <c r="AB930" s="18">
        <f>MAX(0,ROUNDDOWN(M930-J930-430000-L930-V930,-3))</f>
        <v/>
      </c>
      <c r="AC930" s="18">
        <f>IF(M930&lt;=450000,0,MAX(0,ROUNDDOWN(AA930*0.06-MIN(50000,AA930)*0.03,-2))+MAX(0,ROUNDDOWN(AA930*0.04-MIN(50000,AA930)*0.02,-2)))</f>
        <v/>
      </c>
      <c r="AD930" s="18">
        <f>IF(M930&lt;=450000,0,MAX(0,ROUNDDOWN(AB930*0.06-MIN(50000,AB930)*0.03,-2))+MAX(0,ROUNDDOWN(AB930*0.04-MIN(50000,AB930)*0.02,-2)))</f>
        <v/>
      </c>
      <c r="AE930" s="18">
        <f>Y930-Z930</f>
        <v/>
      </c>
      <c r="AF930" s="18">
        <f>AC930-AD930</f>
        <v/>
      </c>
      <c r="AG930" s="18">
        <f>AE930+AF930</f>
        <v/>
      </c>
      <c r="AH930" s="20">
        <f>IF(W930&lt;=0,0,LOOKUP(W930,{0,1950001,3300001,6950001,9000001,18000001,40000001},{0.05,0.1,0.2,0.23,0.33,0.4,0.45}))</f>
        <v/>
      </c>
    </row>
    <row r="931">
      <c r="A931" t="inlineStr">
        <is>
          <t>1万円刻み 一般8万円</t>
        </is>
      </c>
      <c r="B931" s="18">
        <f>'4_1万円刻み'!$A$284</f>
        <v/>
      </c>
      <c r="C931" s="19" t="n">
        <v>2026</v>
      </c>
      <c r="D931" t="inlineStr">
        <is>
          <t>いいえ</t>
        </is>
      </c>
      <c r="E931" s="18" t="n">
        <v>80000</v>
      </c>
      <c r="F931" s="18" t="n">
        <v>0</v>
      </c>
      <c r="G931" s="18" t="n">
        <v>0</v>
      </c>
      <c r="H931" s="18" t="n">
        <v>0</v>
      </c>
      <c r="I931" s="18" t="n">
        <v>0</v>
      </c>
      <c r="J931" s="18">
        <f>ROUND(MIN(B931/12,650000)*12*0.0915+MIN(B931/12,1390000)*12*(0.0504+0)+B931*0.005,0)</f>
        <v/>
      </c>
      <c r="K931" s="18" t="n">
        <v>0</v>
      </c>
      <c r="L931" s="18" t="n">
        <v>0</v>
      </c>
      <c r="M931" s="18">
        <f>ROUND(IF(C931&gt;=2026,IF(B931&lt;741000,0,IF(B931&lt;2191000,B931-740000,IF(B931&lt;2193000,1451000,IF(B931&lt;2196000,1453000,IF(B931&lt;2200000,1456000,IF(B931&lt;3600000,ROUNDDOWN(B931/4,-3)*2.8-80000,IF(B931&lt;6600000,ROUNDDOWN(B931/4,-3)*3.2-440000,IF(B931&lt;8500000,ROUNDDOWN(B931*0.9,0)-1100000,B931-1950000)))))))),IF(B931&lt;651000,0,IF(B931&lt;1900000,B931-650000,IF(B931&lt;3600000,ROUNDDOWN(B931/4,-3)*2.8-80000,IF(B931&lt;6600000,ROUNDDOWN(B931/4,-3)*3.2-440000,IF(B931&lt;8500000,ROUNDDOWN(B931*0.9,0)-1100000,B931-1950000)))))),0)</f>
        <v/>
      </c>
      <c r="N931" s="18">
        <f>IF(M931&gt;23500000,NA(),IF(C931&gt;=2026,IF(M931&lt;=4890000,1040000,IF(M931&lt;=6550000,670000,620000)),IF(M931&lt;=1320000,950000,IF(M931&lt;=3360000,880000,IF(M931&lt;=4890000,680000,IF(M931&lt;=6550000,630000,580000))))))</f>
        <v/>
      </c>
      <c r="O931" s="18">
        <f>IF(F931&lt;=0,IF(AND(D931="はい",C931&gt;=2026,C931&lt;=2027),IF(E931&lt;=0,0,IF(E931&lt;=30000,E931,IF(E931&lt;=60000,ROUNDUP(E931/2,0)+15000,IF(E931&lt;=120000,ROUNDUP(E931/4,0)+30000,60000)))),IF(E931&lt;=0,0,IF(E931&lt;=20000,E931,IF(E931&lt;=40000,ROUNDUP(E931/2,0)+10000,IF(E931&lt;=80000,ROUNDUP(E931/4,0)+20000,40000))))),IF(E931&lt;=0,IF(F931&lt;=0,0,IF(F931&lt;=25000,F931,IF(F931&lt;=50000,ROUNDUP(F931/2,0)+12500,IF(F931&lt;=100000,ROUNDUP(F931/4,0)+25000,50000)))),MAX(IF(F931&lt;=0,0,IF(F931&lt;=25000,F931,IF(F931&lt;=50000,ROUNDUP(F931/2,0)+12500,IF(F931&lt;=100000,ROUNDUP(F931/4,0)+25000,50000)))),MIN(IF(AND(D931="はい",C931&gt;=2026,C931&lt;=2027),IF(E931&lt;=0,0,IF(E931&lt;=30000,E931,IF(E931&lt;=60000,ROUNDUP(E931/2,0)+15000,IF(E931&lt;=120000,ROUNDUP(E931/4,0)+30000,60000)))),IF(E931&lt;=0,0,IF(E931&lt;=20000,E931,IF(E931&lt;=40000,ROUNDUP(E931/2,0)+10000,IF(E931&lt;=80000,ROUNDUP(E931/4,0)+20000,40000)))))+IF(F931&lt;=0,0,IF(F931&lt;=25000,F931,IF(F931&lt;=50000,ROUNDUP(F931/2,0)+12500,IF(F931&lt;=100000,ROUNDUP(F931/4,0)+25000,50000)))),IF(AND(D931="はい",C931&gt;=2026,C931&lt;=2027),60000,40000)))))</f>
        <v/>
      </c>
      <c r="P931" s="18">
        <f>IF(G931&lt;=0,0,IF(G931&lt;=20000,G931,IF(G931&lt;=40000,ROUNDUP(G931/2,0)+10000,IF(G931&lt;=80000,ROUNDUP(G931/4,0)+20000,40000))))</f>
        <v/>
      </c>
      <c r="Q931" s="18">
        <f>IF(I931&lt;=0,IF(H931&lt;=0,0,IF(H931&lt;=20000,H931,IF(H931&lt;=40000,ROUNDUP(H931/2,0)+10000,IF(H931&lt;=80000,ROUNDUP(H931/4,0)+20000,40000)))),IF(H931&lt;=0,IF(I931&lt;=0,0,IF(I931&lt;=25000,I931,IF(I931&lt;=50000,ROUNDUP(I931/2,0)+12500,IF(I931&lt;=100000,ROUNDUP(I931/4,0)+25000,50000)))),MAX(IF(I931&lt;=0,0,IF(I931&lt;=25000,I931,IF(I931&lt;=50000,ROUNDUP(I931/2,0)+12500,IF(I931&lt;=100000,ROUNDUP(I931/4,0)+25000,50000)))),MIN(IF(H931&lt;=0,0,IF(H931&lt;=20000,H931,IF(H931&lt;=40000,ROUNDUP(H931/2,0)+10000,IF(H931&lt;=80000,ROUNDUP(H931/4,0)+20000,40000))))+IF(I931&lt;=0,0,IF(I931&lt;=25000,I931,IF(I931&lt;=50000,ROUNDUP(I931/2,0)+12500,IF(I931&lt;=100000,ROUNDUP(I931/4,0)+25000,50000)))),40000))))</f>
        <v/>
      </c>
      <c r="R931" s="18">
        <f>MIN(120000,O931+P931+Q931)</f>
        <v/>
      </c>
      <c r="S931" s="18">
        <f>IF(F931&lt;=0,IF(E931&lt;=0,0,IF(E931&lt;=12000,E931,IF(E931&lt;=32000,ROUNDUP(E931/2,0)+6000,IF(E931&lt;=56000,ROUNDUP(E931/4,0)+14000,28000)))),IF(E931&lt;=0,IF(F931&lt;=0,0,IF(F931&lt;=15000,F931,IF(F931&lt;=40000,ROUNDUP(F931/2,0)+7500,IF(F931&lt;=70000,ROUNDUP(F931/4,0)+17500,35000)))),MAX(IF(F931&lt;=0,0,IF(F931&lt;=15000,F931,IF(F931&lt;=40000,ROUNDUP(F931/2,0)+7500,IF(F931&lt;=70000,ROUNDUP(F931/4,0)+17500,35000)))),MIN(IF(E931&lt;=0,0,IF(E931&lt;=12000,E931,IF(E931&lt;=32000,ROUNDUP(E931/2,0)+6000,IF(E931&lt;=56000,ROUNDUP(E931/4,0)+14000,28000))))+IF(F931&lt;=0,0,IF(F931&lt;=15000,F931,IF(F931&lt;=40000,ROUNDUP(F931/2,0)+7500,IF(F931&lt;=70000,ROUNDUP(F931/4,0)+17500,35000)))),28000))))</f>
        <v/>
      </c>
      <c r="T931" s="18">
        <f>IF(G931&lt;=0,0,IF(G931&lt;=12000,G931,IF(G931&lt;=32000,ROUNDUP(G931/2,0)+6000,IF(G931&lt;=56000,ROUNDUP(G931/4,0)+14000,28000))))</f>
        <v/>
      </c>
      <c r="U931" s="18">
        <f>IF(I931&lt;=0,IF(H931&lt;=0,0,IF(H931&lt;=12000,H931,IF(H931&lt;=32000,ROUNDUP(H931/2,0)+6000,IF(H931&lt;=56000,ROUNDUP(H931/4,0)+14000,28000)))),IF(H931&lt;=0,IF(I931&lt;=0,0,IF(I931&lt;=15000,I931,IF(I931&lt;=40000,ROUNDUP(I931/2,0)+7500,IF(I931&lt;=70000,ROUNDUP(I931/4,0)+17500,35000)))),MAX(IF(I931&lt;=0,0,IF(I931&lt;=15000,I931,IF(I931&lt;=40000,ROUNDUP(I931/2,0)+7500,IF(I931&lt;=70000,ROUNDUP(I931/4,0)+17500,35000)))),MIN(IF(H931&lt;=0,0,IF(H931&lt;=12000,H931,IF(H931&lt;=32000,ROUNDUP(H931/2,0)+6000,IF(H931&lt;=56000,ROUNDUP(H931/4,0)+14000,28000))))+IF(I931&lt;=0,0,IF(I931&lt;=15000,I931,IF(I931&lt;=40000,ROUNDUP(I931/2,0)+7500,IF(I931&lt;=70000,ROUNDUP(I931/4,0)+17500,35000)))),28000))))</f>
        <v/>
      </c>
      <c r="V931" s="18">
        <f>MIN(70000,S931+T931+U931)</f>
        <v/>
      </c>
      <c r="W931" s="18">
        <f>MAX(0,ROUNDDOWN(M931-J931-N931-K931-0,-3))</f>
        <v/>
      </c>
      <c r="X931" s="18">
        <f>MAX(0,ROUNDDOWN(M931-J931-N931-K931-R931,-3))</f>
        <v/>
      </c>
      <c r="Y931" s="18">
        <f>IF(W931&lt;=0,0,ROUNDDOWN((W931*LOOKUP(W931,{0,1950001,3300001,6950001,9000001,18000001,40000001},{0.05,0.1,0.2,0.23,0.33,0.4,0.45})-LOOKUP(W931,{0,1950001,3300001,6950001,9000001,18000001,40000001},{0,97500,427500,636000,1536000,2796000,4796000}))*1.021,-2))</f>
        <v/>
      </c>
      <c r="Z931" s="18">
        <f>IF(X931&lt;=0,0,ROUNDDOWN((X931*LOOKUP(X931,{0,1950001,3300001,6950001,9000001,18000001,40000001},{0.05,0.1,0.2,0.23,0.33,0.4,0.45})-LOOKUP(X931,{0,1950001,3300001,6950001,9000001,18000001,40000001},{0,97500,427500,636000,1536000,2796000,4796000}))*1.021,-2))</f>
        <v/>
      </c>
      <c r="AA931" s="18">
        <f>MAX(0,ROUNDDOWN(M931-J931-430000-L931-0,-3))</f>
        <v/>
      </c>
      <c r="AB931" s="18">
        <f>MAX(0,ROUNDDOWN(M931-J931-430000-L931-V931,-3))</f>
        <v/>
      </c>
      <c r="AC931" s="18">
        <f>IF(M931&lt;=450000,0,MAX(0,ROUNDDOWN(AA931*0.06-MIN(50000,AA931)*0.03,-2))+MAX(0,ROUNDDOWN(AA931*0.04-MIN(50000,AA931)*0.02,-2)))</f>
        <v/>
      </c>
      <c r="AD931" s="18">
        <f>IF(M931&lt;=450000,0,MAX(0,ROUNDDOWN(AB931*0.06-MIN(50000,AB931)*0.03,-2))+MAX(0,ROUNDDOWN(AB931*0.04-MIN(50000,AB931)*0.02,-2)))</f>
        <v/>
      </c>
      <c r="AE931" s="18">
        <f>Y931-Z931</f>
        <v/>
      </c>
      <c r="AF931" s="18">
        <f>AC931-AD931</f>
        <v/>
      </c>
      <c r="AG931" s="18">
        <f>AE931+AF931</f>
        <v/>
      </c>
      <c r="AH931" s="20">
        <f>IF(W931&lt;=0,0,LOOKUP(W931,{0,1950001,3300001,6950001,9000001,18000001,40000001},{0.05,0.1,0.2,0.23,0.33,0.4,0.45}))</f>
        <v/>
      </c>
    </row>
    <row r="932">
      <c r="A932" t="inlineStr">
        <is>
          <t>1万円刻み 特例あり一般12万円</t>
        </is>
      </c>
      <c r="B932" s="18">
        <f>'4_1万円刻み'!$A$284</f>
        <v/>
      </c>
      <c r="C932" s="19" t="n">
        <v>2026</v>
      </c>
      <c r="D932" t="inlineStr">
        <is>
          <t>はい</t>
        </is>
      </c>
      <c r="E932" s="18" t="n">
        <v>120000</v>
      </c>
      <c r="F932" s="18" t="n">
        <v>0</v>
      </c>
      <c r="G932" s="18" t="n">
        <v>0</v>
      </c>
      <c r="H932" s="18" t="n">
        <v>0</v>
      </c>
      <c r="I932" s="18" t="n">
        <v>0</v>
      </c>
      <c r="J932" s="18">
        <f>ROUND(MIN(B932/12,650000)*12*0.0915+MIN(B932/12,1390000)*12*(0.0504+0)+B932*0.005,0)</f>
        <v/>
      </c>
      <c r="K932" s="18" t="n">
        <v>0</v>
      </c>
      <c r="L932" s="18" t="n">
        <v>0</v>
      </c>
      <c r="M932" s="18">
        <f>ROUND(IF(C932&gt;=2026,IF(B932&lt;741000,0,IF(B932&lt;2191000,B932-740000,IF(B932&lt;2193000,1451000,IF(B932&lt;2196000,1453000,IF(B932&lt;2200000,1456000,IF(B932&lt;3600000,ROUNDDOWN(B932/4,-3)*2.8-80000,IF(B932&lt;6600000,ROUNDDOWN(B932/4,-3)*3.2-440000,IF(B932&lt;8500000,ROUNDDOWN(B932*0.9,0)-1100000,B932-1950000)))))))),IF(B932&lt;651000,0,IF(B932&lt;1900000,B932-650000,IF(B932&lt;3600000,ROUNDDOWN(B932/4,-3)*2.8-80000,IF(B932&lt;6600000,ROUNDDOWN(B932/4,-3)*3.2-440000,IF(B932&lt;8500000,ROUNDDOWN(B932*0.9,0)-1100000,B932-1950000)))))),0)</f>
        <v/>
      </c>
      <c r="N932" s="18">
        <f>IF(M932&gt;23500000,NA(),IF(C932&gt;=2026,IF(M932&lt;=4890000,1040000,IF(M932&lt;=6550000,670000,620000)),IF(M932&lt;=1320000,950000,IF(M932&lt;=3360000,880000,IF(M932&lt;=4890000,680000,IF(M932&lt;=6550000,630000,580000))))))</f>
        <v/>
      </c>
      <c r="O932" s="18">
        <f>IF(F932&lt;=0,IF(AND(D932="はい",C932&gt;=2026,C932&lt;=2027),IF(E932&lt;=0,0,IF(E932&lt;=30000,E932,IF(E932&lt;=60000,ROUNDUP(E932/2,0)+15000,IF(E932&lt;=120000,ROUNDUP(E932/4,0)+30000,60000)))),IF(E932&lt;=0,0,IF(E932&lt;=20000,E932,IF(E932&lt;=40000,ROUNDUP(E932/2,0)+10000,IF(E932&lt;=80000,ROUNDUP(E932/4,0)+20000,40000))))),IF(E932&lt;=0,IF(F932&lt;=0,0,IF(F932&lt;=25000,F932,IF(F932&lt;=50000,ROUNDUP(F932/2,0)+12500,IF(F932&lt;=100000,ROUNDUP(F932/4,0)+25000,50000)))),MAX(IF(F932&lt;=0,0,IF(F932&lt;=25000,F932,IF(F932&lt;=50000,ROUNDUP(F932/2,0)+12500,IF(F932&lt;=100000,ROUNDUP(F932/4,0)+25000,50000)))),MIN(IF(AND(D932="はい",C932&gt;=2026,C932&lt;=2027),IF(E932&lt;=0,0,IF(E932&lt;=30000,E932,IF(E932&lt;=60000,ROUNDUP(E932/2,0)+15000,IF(E932&lt;=120000,ROUNDUP(E932/4,0)+30000,60000)))),IF(E932&lt;=0,0,IF(E932&lt;=20000,E932,IF(E932&lt;=40000,ROUNDUP(E932/2,0)+10000,IF(E932&lt;=80000,ROUNDUP(E932/4,0)+20000,40000)))))+IF(F932&lt;=0,0,IF(F932&lt;=25000,F932,IF(F932&lt;=50000,ROUNDUP(F932/2,0)+12500,IF(F932&lt;=100000,ROUNDUP(F932/4,0)+25000,50000)))),IF(AND(D932="はい",C932&gt;=2026,C932&lt;=2027),60000,40000)))))</f>
        <v/>
      </c>
      <c r="P932" s="18">
        <f>IF(G932&lt;=0,0,IF(G932&lt;=20000,G932,IF(G932&lt;=40000,ROUNDUP(G932/2,0)+10000,IF(G932&lt;=80000,ROUNDUP(G932/4,0)+20000,40000))))</f>
        <v/>
      </c>
      <c r="Q932" s="18">
        <f>IF(I932&lt;=0,IF(H932&lt;=0,0,IF(H932&lt;=20000,H932,IF(H932&lt;=40000,ROUNDUP(H932/2,0)+10000,IF(H932&lt;=80000,ROUNDUP(H932/4,0)+20000,40000)))),IF(H932&lt;=0,IF(I932&lt;=0,0,IF(I932&lt;=25000,I932,IF(I932&lt;=50000,ROUNDUP(I932/2,0)+12500,IF(I932&lt;=100000,ROUNDUP(I932/4,0)+25000,50000)))),MAX(IF(I932&lt;=0,0,IF(I932&lt;=25000,I932,IF(I932&lt;=50000,ROUNDUP(I932/2,0)+12500,IF(I932&lt;=100000,ROUNDUP(I932/4,0)+25000,50000)))),MIN(IF(H932&lt;=0,0,IF(H932&lt;=20000,H932,IF(H932&lt;=40000,ROUNDUP(H932/2,0)+10000,IF(H932&lt;=80000,ROUNDUP(H932/4,0)+20000,40000))))+IF(I932&lt;=0,0,IF(I932&lt;=25000,I932,IF(I932&lt;=50000,ROUNDUP(I932/2,0)+12500,IF(I932&lt;=100000,ROUNDUP(I932/4,0)+25000,50000)))),40000))))</f>
        <v/>
      </c>
      <c r="R932" s="18">
        <f>MIN(120000,O932+P932+Q932)</f>
        <v/>
      </c>
      <c r="S932" s="18">
        <f>IF(F932&lt;=0,IF(E932&lt;=0,0,IF(E932&lt;=12000,E932,IF(E932&lt;=32000,ROUNDUP(E932/2,0)+6000,IF(E932&lt;=56000,ROUNDUP(E932/4,0)+14000,28000)))),IF(E932&lt;=0,IF(F932&lt;=0,0,IF(F932&lt;=15000,F932,IF(F932&lt;=40000,ROUNDUP(F932/2,0)+7500,IF(F932&lt;=70000,ROUNDUP(F932/4,0)+17500,35000)))),MAX(IF(F932&lt;=0,0,IF(F932&lt;=15000,F932,IF(F932&lt;=40000,ROUNDUP(F932/2,0)+7500,IF(F932&lt;=70000,ROUNDUP(F932/4,0)+17500,35000)))),MIN(IF(E932&lt;=0,0,IF(E932&lt;=12000,E932,IF(E932&lt;=32000,ROUNDUP(E932/2,0)+6000,IF(E932&lt;=56000,ROUNDUP(E932/4,0)+14000,28000))))+IF(F932&lt;=0,0,IF(F932&lt;=15000,F932,IF(F932&lt;=40000,ROUNDUP(F932/2,0)+7500,IF(F932&lt;=70000,ROUNDUP(F932/4,0)+17500,35000)))),28000))))</f>
        <v/>
      </c>
      <c r="T932" s="18">
        <f>IF(G932&lt;=0,0,IF(G932&lt;=12000,G932,IF(G932&lt;=32000,ROUNDUP(G932/2,0)+6000,IF(G932&lt;=56000,ROUNDUP(G932/4,0)+14000,28000))))</f>
        <v/>
      </c>
      <c r="U932" s="18">
        <f>IF(I932&lt;=0,IF(H932&lt;=0,0,IF(H932&lt;=12000,H932,IF(H932&lt;=32000,ROUNDUP(H932/2,0)+6000,IF(H932&lt;=56000,ROUNDUP(H932/4,0)+14000,28000)))),IF(H932&lt;=0,IF(I932&lt;=0,0,IF(I932&lt;=15000,I932,IF(I932&lt;=40000,ROUNDUP(I932/2,0)+7500,IF(I932&lt;=70000,ROUNDUP(I932/4,0)+17500,35000)))),MAX(IF(I932&lt;=0,0,IF(I932&lt;=15000,I932,IF(I932&lt;=40000,ROUNDUP(I932/2,0)+7500,IF(I932&lt;=70000,ROUNDUP(I932/4,0)+17500,35000)))),MIN(IF(H932&lt;=0,0,IF(H932&lt;=12000,H932,IF(H932&lt;=32000,ROUNDUP(H932/2,0)+6000,IF(H932&lt;=56000,ROUNDUP(H932/4,0)+14000,28000))))+IF(I932&lt;=0,0,IF(I932&lt;=15000,I932,IF(I932&lt;=40000,ROUNDUP(I932/2,0)+7500,IF(I932&lt;=70000,ROUNDUP(I932/4,0)+17500,35000)))),28000))))</f>
        <v/>
      </c>
      <c r="V932" s="18">
        <f>MIN(70000,S932+T932+U932)</f>
        <v/>
      </c>
      <c r="W932" s="18">
        <f>MAX(0,ROUNDDOWN(M932-J932-N932-K932-0,-3))</f>
        <v/>
      </c>
      <c r="X932" s="18">
        <f>MAX(0,ROUNDDOWN(M932-J932-N932-K932-R932,-3))</f>
        <v/>
      </c>
      <c r="Y932" s="18">
        <f>IF(W932&lt;=0,0,ROUNDDOWN((W932*LOOKUP(W932,{0,1950001,3300001,6950001,9000001,18000001,40000001},{0.05,0.1,0.2,0.23,0.33,0.4,0.45})-LOOKUP(W932,{0,1950001,3300001,6950001,9000001,18000001,40000001},{0,97500,427500,636000,1536000,2796000,4796000}))*1.021,-2))</f>
        <v/>
      </c>
      <c r="Z932" s="18">
        <f>IF(X932&lt;=0,0,ROUNDDOWN((X932*LOOKUP(X932,{0,1950001,3300001,6950001,9000001,18000001,40000001},{0.05,0.1,0.2,0.23,0.33,0.4,0.45})-LOOKUP(X932,{0,1950001,3300001,6950001,9000001,18000001,40000001},{0,97500,427500,636000,1536000,2796000,4796000}))*1.021,-2))</f>
        <v/>
      </c>
      <c r="AA932" s="18">
        <f>MAX(0,ROUNDDOWN(M932-J932-430000-L932-0,-3))</f>
        <v/>
      </c>
      <c r="AB932" s="18">
        <f>MAX(0,ROUNDDOWN(M932-J932-430000-L932-V932,-3))</f>
        <v/>
      </c>
      <c r="AC932" s="18">
        <f>IF(M932&lt;=450000,0,MAX(0,ROUNDDOWN(AA932*0.06-MIN(50000,AA932)*0.03,-2))+MAX(0,ROUNDDOWN(AA932*0.04-MIN(50000,AA932)*0.02,-2)))</f>
        <v/>
      </c>
      <c r="AD932" s="18">
        <f>IF(M932&lt;=450000,0,MAX(0,ROUNDDOWN(AB932*0.06-MIN(50000,AB932)*0.03,-2))+MAX(0,ROUNDDOWN(AB932*0.04-MIN(50000,AB932)*0.02,-2)))</f>
        <v/>
      </c>
      <c r="AE932" s="18">
        <f>Y932-Z932</f>
        <v/>
      </c>
      <c r="AF932" s="18">
        <f>AC932-AD932</f>
        <v/>
      </c>
      <c r="AG932" s="18">
        <f>AE932+AF932</f>
        <v/>
      </c>
      <c r="AH932" s="20">
        <f>IF(W932&lt;=0,0,LOOKUP(W932,{0,1950001,3300001,6950001,9000001,18000001,40000001},{0.05,0.1,0.2,0.23,0.33,0.4,0.45}))</f>
        <v/>
      </c>
    </row>
    <row r="933">
      <c r="A933" t="inlineStr">
        <is>
          <t>1万円刻み 3区分8万円ずつ</t>
        </is>
      </c>
      <c r="B933" s="18">
        <f>'4_1万円刻み'!$A$285</f>
        <v/>
      </c>
      <c r="C933" s="19" t="n">
        <v>2026</v>
      </c>
      <c r="D933" t="inlineStr">
        <is>
          <t>いいえ</t>
        </is>
      </c>
      <c r="E933" s="18" t="n">
        <v>80000</v>
      </c>
      <c r="F933" s="18" t="n">
        <v>0</v>
      </c>
      <c r="G933" s="18" t="n">
        <v>80000</v>
      </c>
      <c r="H933" s="18" t="n">
        <v>80000</v>
      </c>
      <c r="I933" s="18" t="n">
        <v>0</v>
      </c>
      <c r="J933" s="18">
        <f>ROUND(MIN(B933/12,650000)*12*0.0915+MIN(B933/12,1390000)*12*(0.0504+0)+B933*0.005,0)</f>
        <v/>
      </c>
      <c r="K933" s="18" t="n">
        <v>0</v>
      </c>
      <c r="L933" s="18" t="n">
        <v>0</v>
      </c>
      <c r="M933" s="18">
        <f>ROUND(IF(C933&gt;=2026,IF(B933&lt;741000,0,IF(B933&lt;2191000,B933-740000,IF(B933&lt;2193000,1451000,IF(B933&lt;2196000,1453000,IF(B933&lt;2200000,1456000,IF(B933&lt;3600000,ROUNDDOWN(B933/4,-3)*2.8-80000,IF(B933&lt;6600000,ROUNDDOWN(B933/4,-3)*3.2-440000,IF(B933&lt;8500000,ROUNDDOWN(B933*0.9,0)-1100000,B933-1950000)))))))),IF(B933&lt;651000,0,IF(B933&lt;1900000,B933-650000,IF(B933&lt;3600000,ROUNDDOWN(B933/4,-3)*2.8-80000,IF(B933&lt;6600000,ROUNDDOWN(B933/4,-3)*3.2-440000,IF(B933&lt;8500000,ROUNDDOWN(B933*0.9,0)-1100000,B933-1950000)))))),0)</f>
        <v/>
      </c>
      <c r="N933" s="18">
        <f>IF(M933&gt;23500000,NA(),IF(C933&gt;=2026,IF(M933&lt;=4890000,1040000,IF(M933&lt;=6550000,670000,620000)),IF(M933&lt;=1320000,950000,IF(M933&lt;=3360000,880000,IF(M933&lt;=4890000,680000,IF(M933&lt;=6550000,630000,580000))))))</f>
        <v/>
      </c>
      <c r="O933" s="18">
        <f>IF(F933&lt;=0,IF(AND(D933="はい",C933&gt;=2026,C933&lt;=2027),IF(E933&lt;=0,0,IF(E933&lt;=30000,E933,IF(E933&lt;=60000,ROUNDUP(E933/2,0)+15000,IF(E933&lt;=120000,ROUNDUP(E933/4,0)+30000,60000)))),IF(E933&lt;=0,0,IF(E933&lt;=20000,E933,IF(E933&lt;=40000,ROUNDUP(E933/2,0)+10000,IF(E933&lt;=80000,ROUNDUP(E933/4,0)+20000,40000))))),IF(E933&lt;=0,IF(F933&lt;=0,0,IF(F933&lt;=25000,F933,IF(F933&lt;=50000,ROUNDUP(F933/2,0)+12500,IF(F933&lt;=100000,ROUNDUP(F933/4,0)+25000,50000)))),MAX(IF(F933&lt;=0,0,IF(F933&lt;=25000,F933,IF(F933&lt;=50000,ROUNDUP(F933/2,0)+12500,IF(F933&lt;=100000,ROUNDUP(F933/4,0)+25000,50000)))),MIN(IF(AND(D933="はい",C933&gt;=2026,C933&lt;=2027),IF(E933&lt;=0,0,IF(E933&lt;=30000,E933,IF(E933&lt;=60000,ROUNDUP(E933/2,0)+15000,IF(E933&lt;=120000,ROUNDUP(E933/4,0)+30000,60000)))),IF(E933&lt;=0,0,IF(E933&lt;=20000,E933,IF(E933&lt;=40000,ROUNDUP(E933/2,0)+10000,IF(E933&lt;=80000,ROUNDUP(E933/4,0)+20000,40000)))))+IF(F933&lt;=0,0,IF(F933&lt;=25000,F933,IF(F933&lt;=50000,ROUNDUP(F933/2,0)+12500,IF(F933&lt;=100000,ROUNDUP(F933/4,0)+25000,50000)))),IF(AND(D933="はい",C933&gt;=2026,C933&lt;=2027),60000,40000)))))</f>
        <v/>
      </c>
      <c r="P933" s="18">
        <f>IF(G933&lt;=0,0,IF(G933&lt;=20000,G933,IF(G933&lt;=40000,ROUNDUP(G933/2,0)+10000,IF(G933&lt;=80000,ROUNDUP(G933/4,0)+20000,40000))))</f>
        <v/>
      </c>
      <c r="Q933" s="18">
        <f>IF(I933&lt;=0,IF(H933&lt;=0,0,IF(H933&lt;=20000,H933,IF(H933&lt;=40000,ROUNDUP(H933/2,0)+10000,IF(H933&lt;=80000,ROUNDUP(H933/4,0)+20000,40000)))),IF(H933&lt;=0,IF(I933&lt;=0,0,IF(I933&lt;=25000,I933,IF(I933&lt;=50000,ROUNDUP(I933/2,0)+12500,IF(I933&lt;=100000,ROUNDUP(I933/4,0)+25000,50000)))),MAX(IF(I933&lt;=0,0,IF(I933&lt;=25000,I933,IF(I933&lt;=50000,ROUNDUP(I933/2,0)+12500,IF(I933&lt;=100000,ROUNDUP(I933/4,0)+25000,50000)))),MIN(IF(H933&lt;=0,0,IF(H933&lt;=20000,H933,IF(H933&lt;=40000,ROUNDUP(H933/2,0)+10000,IF(H933&lt;=80000,ROUNDUP(H933/4,0)+20000,40000))))+IF(I933&lt;=0,0,IF(I933&lt;=25000,I933,IF(I933&lt;=50000,ROUNDUP(I933/2,0)+12500,IF(I933&lt;=100000,ROUNDUP(I933/4,0)+25000,50000)))),40000))))</f>
        <v/>
      </c>
      <c r="R933" s="18">
        <f>MIN(120000,O933+P933+Q933)</f>
        <v/>
      </c>
      <c r="S933" s="18">
        <f>IF(F933&lt;=0,IF(E933&lt;=0,0,IF(E933&lt;=12000,E933,IF(E933&lt;=32000,ROUNDUP(E933/2,0)+6000,IF(E933&lt;=56000,ROUNDUP(E933/4,0)+14000,28000)))),IF(E933&lt;=0,IF(F933&lt;=0,0,IF(F933&lt;=15000,F933,IF(F933&lt;=40000,ROUNDUP(F933/2,0)+7500,IF(F933&lt;=70000,ROUNDUP(F933/4,0)+17500,35000)))),MAX(IF(F933&lt;=0,0,IF(F933&lt;=15000,F933,IF(F933&lt;=40000,ROUNDUP(F933/2,0)+7500,IF(F933&lt;=70000,ROUNDUP(F933/4,0)+17500,35000)))),MIN(IF(E933&lt;=0,0,IF(E933&lt;=12000,E933,IF(E933&lt;=32000,ROUNDUP(E933/2,0)+6000,IF(E933&lt;=56000,ROUNDUP(E933/4,0)+14000,28000))))+IF(F933&lt;=0,0,IF(F933&lt;=15000,F933,IF(F933&lt;=40000,ROUNDUP(F933/2,0)+7500,IF(F933&lt;=70000,ROUNDUP(F933/4,0)+17500,35000)))),28000))))</f>
        <v/>
      </c>
      <c r="T933" s="18">
        <f>IF(G933&lt;=0,0,IF(G933&lt;=12000,G933,IF(G933&lt;=32000,ROUNDUP(G933/2,0)+6000,IF(G933&lt;=56000,ROUNDUP(G933/4,0)+14000,28000))))</f>
        <v/>
      </c>
      <c r="U933" s="18">
        <f>IF(I933&lt;=0,IF(H933&lt;=0,0,IF(H933&lt;=12000,H933,IF(H933&lt;=32000,ROUNDUP(H933/2,0)+6000,IF(H933&lt;=56000,ROUNDUP(H933/4,0)+14000,28000)))),IF(H933&lt;=0,IF(I933&lt;=0,0,IF(I933&lt;=15000,I933,IF(I933&lt;=40000,ROUNDUP(I933/2,0)+7500,IF(I933&lt;=70000,ROUNDUP(I933/4,0)+17500,35000)))),MAX(IF(I933&lt;=0,0,IF(I933&lt;=15000,I933,IF(I933&lt;=40000,ROUNDUP(I933/2,0)+7500,IF(I933&lt;=70000,ROUNDUP(I933/4,0)+17500,35000)))),MIN(IF(H933&lt;=0,0,IF(H933&lt;=12000,H933,IF(H933&lt;=32000,ROUNDUP(H933/2,0)+6000,IF(H933&lt;=56000,ROUNDUP(H933/4,0)+14000,28000))))+IF(I933&lt;=0,0,IF(I933&lt;=15000,I933,IF(I933&lt;=40000,ROUNDUP(I933/2,0)+7500,IF(I933&lt;=70000,ROUNDUP(I933/4,0)+17500,35000)))),28000))))</f>
        <v/>
      </c>
      <c r="V933" s="18">
        <f>MIN(70000,S933+T933+U933)</f>
        <v/>
      </c>
      <c r="W933" s="18">
        <f>MAX(0,ROUNDDOWN(M933-J933-N933-K933-0,-3))</f>
        <v/>
      </c>
      <c r="X933" s="18">
        <f>MAX(0,ROUNDDOWN(M933-J933-N933-K933-R933,-3))</f>
        <v/>
      </c>
      <c r="Y933" s="18">
        <f>IF(W933&lt;=0,0,ROUNDDOWN((W933*LOOKUP(W933,{0,1950001,3300001,6950001,9000001,18000001,40000001},{0.05,0.1,0.2,0.23,0.33,0.4,0.45})-LOOKUP(W933,{0,1950001,3300001,6950001,9000001,18000001,40000001},{0,97500,427500,636000,1536000,2796000,4796000}))*1.021,-2))</f>
        <v/>
      </c>
      <c r="Z933" s="18">
        <f>IF(X933&lt;=0,0,ROUNDDOWN((X933*LOOKUP(X933,{0,1950001,3300001,6950001,9000001,18000001,40000001},{0.05,0.1,0.2,0.23,0.33,0.4,0.45})-LOOKUP(X933,{0,1950001,3300001,6950001,9000001,18000001,40000001},{0,97500,427500,636000,1536000,2796000,4796000}))*1.021,-2))</f>
        <v/>
      </c>
      <c r="AA933" s="18">
        <f>MAX(0,ROUNDDOWN(M933-J933-430000-L933-0,-3))</f>
        <v/>
      </c>
      <c r="AB933" s="18">
        <f>MAX(0,ROUNDDOWN(M933-J933-430000-L933-V933,-3))</f>
        <v/>
      </c>
      <c r="AC933" s="18">
        <f>IF(M933&lt;=450000,0,MAX(0,ROUNDDOWN(AA933*0.06-MIN(50000,AA933)*0.03,-2))+MAX(0,ROUNDDOWN(AA933*0.04-MIN(50000,AA933)*0.02,-2)))</f>
        <v/>
      </c>
      <c r="AD933" s="18">
        <f>IF(M933&lt;=450000,0,MAX(0,ROUNDDOWN(AB933*0.06-MIN(50000,AB933)*0.03,-2))+MAX(0,ROUNDDOWN(AB933*0.04-MIN(50000,AB933)*0.02,-2)))</f>
        <v/>
      </c>
      <c r="AE933" s="18">
        <f>Y933-Z933</f>
        <v/>
      </c>
      <c r="AF933" s="18">
        <f>AC933-AD933</f>
        <v/>
      </c>
      <c r="AG933" s="18">
        <f>AE933+AF933</f>
        <v/>
      </c>
      <c r="AH933" s="20">
        <f>IF(W933&lt;=0,0,LOOKUP(W933,{0,1950001,3300001,6950001,9000001,18000001,40000001},{0.05,0.1,0.2,0.23,0.33,0.4,0.45}))</f>
        <v/>
      </c>
    </row>
    <row r="934">
      <c r="A934" t="inlineStr">
        <is>
          <t>1万円刻み 一般8万円</t>
        </is>
      </c>
      <c r="B934" s="18">
        <f>'4_1万円刻み'!$A$285</f>
        <v/>
      </c>
      <c r="C934" s="19" t="n">
        <v>2026</v>
      </c>
      <c r="D934" t="inlineStr">
        <is>
          <t>いいえ</t>
        </is>
      </c>
      <c r="E934" s="18" t="n">
        <v>80000</v>
      </c>
      <c r="F934" s="18" t="n">
        <v>0</v>
      </c>
      <c r="G934" s="18" t="n">
        <v>0</v>
      </c>
      <c r="H934" s="18" t="n">
        <v>0</v>
      </c>
      <c r="I934" s="18" t="n">
        <v>0</v>
      </c>
      <c r="J934" s="18">
        <f>ROUND(MIN(B934/12,650000)*12*0.0915+MIN(B934/12,1390000)*12*(0.0504+0)+B934*0.005,0)</f>
        <v/>
      </c>
      <c r="K934" s="18" t="n">
        <v>0</v>
      </c>
      <c r="L934" s="18" t="n">
        <v>0</v>
      </c>
      <c r="M934" s="18">
        <f>ROUND(IF(C934&gt;=2026,IF(B934&lt;741000,0,IF(B934&lt;2191000,B934-740000,IF(B934&lt;2193000,1451000,IF(B934&lt;2196000,1453000,IF(B934&lt;2200000,1456000,IF(B934&lt;3600000,ROUNDDOWN(B934/4,-3)*2.8-80000,IF(B934&lt;6600000,ROUNDDOWN(B934/4,-3)*3.2-440000,IF(B934&lt;8500000,ROUNDDOWN(B934*0.9,0)-1100000,B934-1950000)))))))),IF(B934&lt;651000,0,IF(B934&lt;1900000,B934-650000,IF(B934&lt;3600000,ROUNDDOWN(B934/4,-3)*2.8-80000,IF(B934&lt;6600000,ROUNDDOWN(B934/4,-3)*3.2-440000,IF(B934&lt;8500000,ROUNDDOWN(B934*0.9,0)-1100000,B934-1950000)))))),0)</f>
        <v/>
      </c>
      <c r="N934" s="18">
        <f>IF(M934&gt;23500000,NA(),IF(C934&gt;=2026,IF(M934&lt;=4890000,1040000,IF(M934&lt;=6550000,670000,620000)),IF(M934&lt;=1320000,950000,IF(M934&lt;=3360000,880000,IF(M934&lt;=4890000,680000,IF(M934&lt;=6550000,630000,580000))))))</f>
        <v/>
      </c>
      <c r="O934" s="18">
        <f>IF(F934&lt;=0,IF(AND(D934="はい",C934&gt;=2026,C934&lt;=2027),IF(E934&lt;=0,0,IF(E934&lt;=30000,E934,IF(E934&lt;=60000,ROUNDUP(E934/2,0)+15000,IF(E934&lt;=120000,ROUNDUP(E934/4,0)+30000,60000)))),IF(E934&lt;=0,0,IF(E934&lt;=20000,E934,IF(E934&lt;=40000,ROUNDUP(E934/2,0)+10000,IF(E934&lt;=80000,ROUNDUP(E934/4,0)+20000,40000))))),IF(E934&lt;=0,IF(F934&lt;=0,0,IF(F934&lt;=25000,F934,IF(F934&lt;=50000,ROUNDUP(F934/2,0)+12500,IF(F934&lt;=100000,ROUNDUP(F934/4,0)+25000,50000)))),MAX(IF(F934&lt;=0,0,IF(F934&lt;=25000,F934,IF(F934&lt;=50000,ROUNDUP(F934/2,0)+12500,IF(F934&lt;=100000,ROUNDUP(F934/4,0)+25000,50000)))),MIN(IF(AND(D934="はい",C934&gt;=2026,C934&lt;=2027),IF(E934&lt;=0,0,IF(E934&lt;=30000,E934,IF(E934&lt;=60000,ROUNDUP(E934/2,0)+15000,IF(E934&lt;=120000,ROUNDUP(E934/4,0)+30000,60000)))),IF(E934&lt;=0,0,IF(E934&lt;=20000,E934,IF(E934&lt;=40000,ROUNDUP(E934/2,0)+10000,IF(E934&lt;=80000,ROUNDUP(E934/4,0)+20000,40000)))))+IF(F934&lt;=0,0,IF(F934&lt;=25000,F934,IF(F934&lt;=50000,ROUNDUP(F934/2,0)+12500,IF(F934&lt;=100000,ROUNDUP(F934/4,0)+25000,50000)))),IF(AND(D934="はい",C934&gt;=2026,C934&lt;=2027),60000,40000)))))</f>
        <v/>
      </c>
      <c r="P934" s="18">
        <f>IF(G934&lt;=0,0,IF(G934&lt;=20000,G934,IF(G934&lt;=40000,ROUNDUP(G934/2,0)+10000,IF(G934&lt;=80000,ROUNDUP(G934/4,0)+20000,40000))))</f>
        <v/>
      </c>
      <c r="Q934" s="18">
        <f>IF(I934&lt;=0,IF(H934&lt;=0,0,IF(H934&lt;=20000,H934,IF(H934&lt;=40000,ROUNDUP(H934/2,0)+10000,IF(H934&lt;=80000,ROUNDUP(H934/4,0)+20000,40000)))),IF(H934&lt;=0,IF(I934&lt;=0,0,IF(I934&lt;=25000,I934,IF(I934&lt;=50000,ROUNDUP(I934/2,0)+12500,IF(I934&lt;=100000,ROUNDUP(I934/4,0)+25000,50000)))),MAX(IF(I934&lt;=0,0,IF(I934&lt;=25000,I934,IF(I934&lt;=50000,ROUNDUP(I934/2,0)+12500,IF(I934&lt;=100000,ROUNDUP(I934/4,0)+25000,50000)))),MIN(IF(H934&lt;=0,0,IF(H934&lt;=20000,H934,IF(H934&lt;=40000,ROUNDUP(H934/2,0)+10000,IF(H934&lt;=80000,ROUNDUP(H934/4,0)+20000,40000))))+IF(I934&lt;=0,0,IF(I934&lt;=25000,I934,IF(I934&lt;=50000,ROUNDUP(I934/2,0)+12500,IF(I934&lt;=100000,ROUNDUP(I934/4,0)+25000,50000)))),40000))))</f>
        <v/>
      </c>
      <c r="R934" s="18">
        <f>MIN(120000,O934+P934+Q934)</f>
        <v/>
      </c>
      <c r="S934" s="18">
        <f>IF(F934&lt;=0,IF(E934&lt;=0,0,IF(E934&lt;=12000,E934,IF(E934&lt;=32000,ROUNDUP(E934/2,0)+6000,IF(E934&lt;=56000,ROUNDUP(E934/4,0)+14000,28000)))),IF(E934&lt;=0,IF(F934&lt;=0,0,IF(F934&lt;=15000,F934,IF(F934&lt;=40000,ROUNDUP(F934/2,0)+7500,IF(F934&lt;=70000,ROUNDUP(F934/4,0)+17500,35000)))),MAX(IF(F934&lt;=0,0,IF(F934&lt;=15000,F934,IF(F934&lt;=40000,ROUNDUP(F934/2,0)+7500,IF(F934&lt;=70000,ROUNDUP(F934/4,0)+17500,35000)))),MIN(IF(E934&lt;=0,0,IF(E934&lt;=12000,E934,IF(E934&lt;=32000,ROUNDUP(E934/2,0)+6000,IF(E934&lt;=56000,ROUNDUP(E934/4,0)+14000,28000))))+IF(F934&lt;=0,0,IF(F934&lt;=15000,F934,IF(F934&lt;=40000,ROUNDUP(F934/2,0)+7500,IF(F934&lt;=70000,ROUNDUP(F934/4,0)+17500,35000)))),28000))))</f>
        <v/>
      </c>
      <c r="T934" s="18">
        <f>IF(G934&lt;=0,0,IF(G934&lt;=12000,G934,IF(G934&lt;=32000,ROUNDUP(G934/2,0)+6000,IF(G934&lt;=56000,ROUNDUP(G934/4,0)+14000,28000))))</f>
        <v/>
      </c>
      <c r="U934" s="18">
        <f>IF(I934&lt;=0,IF(H934&lt;=0,0,IF(H934&lt;=12000,H934,IF(H934&lt;=32000,ROUNDUP(H934/2,0)+6000,IF(H934&lt;=56000,ROUNDUP(H934/4,0)+14000,28000)))),IF(H934&lt;=0,IF(I934&lt;=0,0,IF(I934&lt;=15000,I934,IF(I934&lt;=40000,ROUNDUP(I934/2,0)+7500,IF(I934&lt;=70000,ROUNDUP(I934/4,0)+17500,35000)))),MAX(IF(I934&lt;=0,0,IF(I934&lt;=15000,I934,IF(I934&lt;=40000,ROUNDUP(I934/2,0)+7500,IF(I934&lt;=70000,ROUNDUP(I934/4,0)+17500,35000)))),MIN(IF(H934&lt;=0,0,IF(H934&lt;=12000,H934,IF(H934&lt;=32000,ROUNDUP(H934/2,0)+6000,IF(H934&lt;=56000,ROUNDUP(H934/4,0)+14000,28000))))+IF(I934&lt;=0,0,IF(I934&lt;=15000,I934,IF(I934&lt;=40000,ROUNDUP(I934/2,0)+7500,IF(I934&lt;=70000,ROUNDUP(I934/4,0)+17500,35000)))),28000))))</f>
        <v/>
      </c>
      <c r="V934" s="18">
        <f>MIN(70000,S934+T934+U934)</f>
        <v/>
      </c>
      <c r="W934" s="18">
        <f>MAX(0,ROUNDDOWN(M934-J934-N934-K934-0,-3))</f>
        <v/>
      </c>
      <c r="X934" s="18">
        <f>MAX(0,ROUNDDOWN(M934-J934-N934-K934-R934,-3))</f>
        <v/>
      </c>
      <c r="Y934" s="18">
        <f>IF(W934&lt;=0,0,ROUNDDOWN((W934*LOOKUP(W934,{0,1950001,3300001,6950001,9000001,18000001,40000001},{0.05,0.1,0.2,0.23,0.33,0.4,0.45})-LOOKUP(W934,{0,1950001,3300001,6950001,9000001,18000001,40000001},{0,97500,427500,636000,1536000,2796000,4796000}))*1.021,-2))</f>
        <v/>
      </c>
      <c r="Z934" s="18">
        <f>IF(X934&lt;=0,0,ROUNDDOWN((X934*LOOKUP(X934,{0,1950001,3300001,6950001,9000001,18000001,40000001},{0.05,0.1,0.2,0.23,0.33,0.4,0.45})-LOOKUP(X934,{0,1950001,3300001,6950001,9000001,18000001,40000001},{0,97500,427500,636000,1536000,2796000,4796000}))*1.021,-2))</f>
        <v/>
      </c>
      <c r="AA934" s="18">
        <f>MAX(0,ROUNDDOWN(M934-J934-430000-L934-0,-3))</f>
        <v/>
      </c>
      <c r="AB934" s="18">
        <f>MAX(0,ROUNDDOWN(M934-J934-430000-L934-V934,-3))</f>
        <v/>
      </c>
      <c r="AC934" s="18">
        <f>IF(M934&lt;=450000,0,MAX(0,ROUNDDOWN(AA934*0.06-MIN(50000,AA934)*0.03,-2))+MAX(0,ROUNDDOWN(AA934*0.04-MIN(50000,AA934)*0.02,-2)))</f>
        <v/>
      </c>
      <c r="AD934" s="18">
        <f>IF(M934&lt;=450000,0,MAX(0,ROUNDDOWN(AB934*0.06-MIN(50000,AB934)*0.03,-2))+MAX(0,ROUNDDOWN(AB934*0.04-MIN(50000,AB934)*0.02,-2)))</f>
        <v/>
      </c>
      <c r="AE934" s="18">
        <f>Y934-Z934</f>
        <v/>
      </c>
      <c r="AF934" s="18">
        <f>AC934-AD934</f>
        <v/>
      </c>
      <c r="AG934" s="18">
        <f>AE934+AF934</f>
        <v/>
      </c>
      <c r="AH934" s="20">
        <f>IF(W934&lt;=0,0,LOOKUP(W934,{0,1950001,3300001,6950001,9000001,18000001,40000001},{0.05,0.1,0.2,0.23,0.33,0.4,0.45}))</f>
        <v/>
      </c>
    </row>
    <row r="935">
      <c r="A935" t="inlineStr">
        <is>
          <t>1万円刻み 特例あり一般12万円</t>
        </is>
      </c>
      <c r="B935" s="18">
        <f>'4_1万円刻み'!$A$285</f>
        <v/>
      </c>
      <c r="C935" s="19" t="n">
        <v>2026</v>
      </c>
      <c r="D935" t="inlineStr">
        <is>
          <t>はい</t>
        </is>
      </c>
      <c r="E935" s="18" t="n">
        <v>120000</v>
      </c>
      <c r="F935" s="18" t="n">
        <v>0</v>
      </c>
      <c r="G935" s="18" t="n">
        <v>0</v>
      </c>
      <c r="H935" s="18" t="n">
        <v>0</v>
      </c>
      <c r="I935" s="18" t="n">
        <v>0</v>
      </c>
      <c r="J935" s="18">
        <f>ROUND(MIN(B935/12,650000)*12*0.0915+MIN(B935/12,1390000)*12*(0.0504+0)+B935*0.005,0)</f>
        <v/>
      </c>
      <c r="K935" s="18" t="n">
        <v>0</v>
      </c>
      <c r="L935" s="18" t="n">
        <v>0</v>
      </c>
      <c r="M935" s="18">
        <f>ROUND(IF(C935&gt;=2026,IF(B935&lt;741000,0,IF(B935&lt;2191000,B935-740000,IF(B935&lt;2193000,1451000,IF(B935&lt;2196000,1453000,IF(B935&lt;2200000,1456000,IF(B935&lt;3600000,ROUNDDOWN(B935/4,-3)*2.8-80000,IF(B935&lt;6600000,ROUNDDOWN(B935/4,-3)*3.2-440000,IF(B935&lt;8500000,ROUNDDOWN(B935*0.9,0)-1100000,B935-1950000)))))))),IF(B935&lt;651000,0,IF(B935&lt;1900000,B935-650000,IF(B935&lt;3600000,ROUNDDOWN(B935/4,-3)*2.8-80000,IF(B935&lt;6600000,ROUNDDOWN(B935/4,-3)*3.2-440000,IF(B935&lt;8500000,ROUNDDOWN(B935*0.9,0)-1100000,B935-1950000)))))),0)</f>
        <v/>
      </c>
      <c r="N935" s="18">
        <f>IF(M935&gt;23500000,NA(),IF(C935&gt;=2026,IF(M935&lt;=4890000,1040000,IF(M935&lt;=6550000,670000,620000)),IF(M935&lt;=1320000,950000,IF(M935&lt;=3360000,880000,IF(M935&lt;=4890000,680000,IF(M935&lt;=6550000,630000,580000))))))</f>
        <v/>
      </c>
      <c r="O935" s="18">
        <f>IF(F935&lt;=0,IF(AND(D935="はい",C935&gt;=2026,C935&lt;=2027),IF(E935&lt;=0,0,IF(E935&lt;=30000,E935,IF(E935&lt;=60000,ROUNDUP(E935/2,0)+15000,IF(E935&lt;=120000,ROUNDUP(E935/4,0)+30000,60000)))),IF(E935&lt;=0,0,IF(E935&lt;=20000,E935,IF(E935&lt;=40000,ROUNDUP(E935/2,0)+10000,IF(E935&lt;=80000,ROUNDUP(E935/4,0)+20000,40000))))),IF(E935&lt;=0,IF(F935&lt;=0,0,IF(F935&lt;=25000,F935,IF(F935&lt;=50000,ROUNDUP(F935/2,0)+12500,IF(F935&lt;=100000,ROUNDUP(F935/4,0)+25000,50000)))),MAX(IF(F935&lt;=0,0,IF(F935&lt;=25000,F935,IF(F935&lt;=50000,ROUNDUP(F935/2,0)+12500,IF(F935&lt;=100000,ROUNDUP(F935/4,0)+25000,50000)))),MIN(IF(AND(D935="はい",C935&gt;=2026,C935&lt;=2027),IF(E935&lt;=0,0,IF(E935&lt;=30000,E935,IF(E935&lt;=60000,ROUNDUP(E935/2,0)+15000,IF(E935&lt;=120000,ROUNDUP(E935/4,0)+30000,60000)))),IF(E935&lt;=0,0,IF(E935&lt;=20000,E935,IF(E935&lt;=40000,ROUNDUP(E935/2,0)+10000,IF(E935&lt;=80000,ROUNDUP(E935/4,0)+20000,40000)))))+IF(F935&lt;=0,0,IF(F935&lt;=25000,F935,IF(F935&lt;=50000,ROUNDUP(F935/2,0)+12500,IF(F935&lt;=100000,ROUNDUP(F935/4,0)+25000,50000)))),IF(AND(D935="はい",C935&gt;=2026,C935&lt;=2027),60000,40000)))))</f>
        <v/>
      </c>
      <c r="P935" s="18">
        <f>IF(G935&lt;=0,0,IF(G935&lt;=20000,G935,IF(G935&lt;=40000,ROUNDUP(G935/2,0)+10000,IF(G935&lt;=80000,ROUNDUP(G935/4,0)+20000,40000))))</f>
        <v/>
      </c>
      <c r="Q935" s="18">
        <f>IF(I935&lt;=0,IF(H935&lt;=0,0,IF(H935&lt;=20000,H935,IF(H935&lt;=40000,ROUNDUP(H935/2,0)+10000,IF(H935&lt;=80000,ROUNDUP(H935/4,0)+20000,40000)))),IF(H935&lt;=0,IF(I935&lt;=0,0,IF(I935&lt;=25000,I935,IF(I935&lt;=50000,ROUNDUP(I935/2,0)+12500,IF(I935&lt;=100000,ROUNDUP(I935/4,0)+25000,50000)))),MAX(IF(I935&lt;=0,0,IF(I935&lt;=25000,I935,IF(I935&lt;=50000,ROUNDUP(I935/2,0)+12500,IF(I935&lt;=100000,ROUNDUP(I935/4,0)+25000,50000)))),MIN(IF(H935&lt;=0,0,IF(H935&lt;=20000,H935,IF(H935&lt;=40000,ROUNDUP(H935/2,0)+10000,IF(H935&lt;=80000,ROUNDUP(H935/4,0)+20000,40000))))+IF(I935&lt;=0,0,IF(I935&lt;=25000,I935,IF(I935&lt;=50000,ROUNDUP(I935/2,0)+12500,IF(I935&lt;=100000,ROUNDUP(I935/4,0)+25000,50000)))),40000))))</f>
        <v/>
      </c>
      <c r="R935" s="18">
        <f>MIN(120000,O935+P935+Q935)</f>
        <v/>
      </c>
      <c r="S935" s="18">
        <f>IF(F935&lt;=0,IF(E935&lt;=0,0,IF(E935&lt;=12000,E935,IF(E935&lt;=32000,ROUNDUP(E935/2,0)+6000,IF(E935&lt;=56000,ROUNDUP(E935/4,0)+14000,28000)))),IF(E935&lt;=0,IF(F935&lt;=0,0,IF(F935&lt;=15000,F935,IF(F935&lt;=40000,ROUNDUP(F935/2,0)+7500,IF(F935&lt;=70000,ROUNDUP(F935/4,0)+17500,35000)))),MAX(IF(F935&lt;=0,0,IF(F935&lt;=15000,F935,IF(F935&lt;=40000,ROUNDUP(F935/2,0)+7500,IF(F935&lt;=70000,ROUNDUP(F935/4,0)+17500,35000)))),MIN(IF(E935&lt;=0,0,IF(E935&lt;=12000,E935,IF(E935&lt;=32000,ROUNDUP(E935/2,0)+6000,IF(E935&lt;=56000,ROUNDUP(E935/4,0)+14000,28000))))+IF(F935&lt;=0,0,IF(F935&lt;=15000,F935,IF(F935&lt;=40000,ROUNDUP(F935/2,0)+7500,IF(F935&lt;=70000,ROUNDUP(F935/4,0)+17500,35000)))),28000))))</f>
        <v/>
      </c>
      <c r="T935" s="18">
        <f>IF(G935&lt;=0,0,IF(G935&lt;=12000,G935,IF(G935&lt;=32000,ROUNDUP(G935/2,0)+6000,IF(G935&lt;=56000,ROUNDUP(G935/4,0)+14000,28000))))</f>
        <v/>
      </c>
      <c r="U935" s="18">
        <f>IF(I935&lt;=0,IF(H935&lt;=0,0,IF(H935&lt;=12000,H935,IF(H935&lt;=32000,ROUNDUP(H935/2,0)+6000,IF(H935&lt;=56000,ROUNDUP(H935/4,0)+14000,28000)))),IF(H935&lt;=0,IF(I935&lt;=0,0,IF(I935&lt;=15000,I935,IF(I935&lt;=40000,ROUNDUP(I935/2,0)+7500,IF(I935&lt;=70000,ROUNDUP(I935/4,0)+17500,35000)))),MAX(IF(I935&lt;=0,0,IF(I935&lt;=15000,I935,IF(I935&lt;=40000,ROUNDUP(I935/2,0)+7500,IF(I935&lt;=70000,ROUNDUP(I935/4,0)+17500,35000)))),MIN(IF(H935&lt;=0,0,IF(H935&lt;=12000,H935,IF(H935&lt;=32000,ROUNDUP(H935/2,0)+6000,IF(H935&lt;=56000,ROUNDUP(H935/4,0)+14000,28000))))+IF(I935&lt;=0,0,IF(I935&lt;=15000,I935,IF(I935&lt;=40000,ROUNDUP(I935/2,0)+7500,IF(I935&lt;=70000,ROUNDUP(I935/4,0)+17500,35000)))),28000))))</f>
        <v/>
      </c>
      <c r="V935" s="18">
        <f>MIN(70000,S935+T935+U935)</f>
        <v/>
      </c>
      <c r="W935" s="18">
        <f>MAX(0,ROUNDDOWN(M935-J935-N935-K935-0,-3))</f>
        <v/>
      </c>
      <c r="X935" s="18">
        <f>MAX(0,ROUNDDOWN(M935-J935-N935-K935-R935,-3))</f>
        <v/>
      </c>
      <c r="Y935" s="18">
        <f>IF(W935&lt;=0,0,ROUNDDOWN((W935*LOOKUP(W935,{0,1950001,3300001,6950001,9000001,18000001,40000001},{0.05,0.1,0.2,0.23,0.33,0.4,0.45})-LOOKUP(W935,{0,1950001,3300001,6950001,9000001,18000001,40000001},{0,97500,427500,636000,1536000,2796000,4796000}))*1.021,-2))</f>
        <v/>
      </c>
      <c r="Z935" s="18">
        <f>IF(X935&lt;=0,0,ROUNDDOWN((X935*LOOKUP(X935,{0,1950001,3300001,6950001,9000001,18000001,40000001},{0.05,0.1,0.2,0.23,0.33,0.4,0.45})-LOOKUP(X935,{0,1950001,3300001,6950001,9000001,18000001,40000001},{0,97500,427500,636000,1536000,2796000,4796000}))*1.021,-2))</f>
        <v/>
      </c>
      <c r="AA935" s="18">
        <f>MAX(0,ROUNDDOWN(M935-J935-430000-L935-0,-3))</f>
        <v/>
      </c>
      <c r="AB935" s="18">
        <f>MAX(0,ROUNDDOWN(M935-J935-430000-L935-V935,-3))</f>
        <v/>
      </c>
      <c r="AC935" s="18">
        <f>IF(M935&lt;=450000,0,MAX(0,ROUNDDOWN(AA935*0.06-MIN(50000,AA935)*0.03,-2))+MAX(0,ROUNDDOWN(AA935*0.04-MIN(50000,AA935)*0.02,-2)))</f>
        <v/>
      </c>
      <c r="AD935" s="18">
        <f>IF(M935&lt;=450000,0,MAX(0,ROUNDDOWN(AB935*0.06-MIN(50000,AB935)*0.03,-2))+MAX(0,ROUNDDOWN(AB935*0.04-MIN(50000,AB935)*0.02,-2)))</f>
        <v/>
      </c>
      <c r="AE935" s="18">
        <f>Y935-Z935</f>
        <v/>
      </c>
      <c r="AF935" s="18">
        <f>AC935-AD935</f>
        <v/>
      </c>
      <c r="AG935" s="18">
        <f>AE935+AF935</f>
        <v/>
      </c>
      <c r="AH935" s="20">
        <f>IF(W935&lt;=0,0,LOOKUP(W935,{0,1950001,3300001,6950001,9000001,18000001,40000001},{0.05,0.1,0.2,0.23,0.33,0.4,0.45}))</f>
        <v/>
      </c>
    </row>
    <row r="936">
      <c r="A936" t="inlineStr">
        <is>
          <t>1万円刻み 3区分8万円ずつ</t>
        </is>
      </c>
      <c r="B936" s="18">
        <f>'4_1万円刻み'!$A$286</f>
        <v/>
      </c>
      <c r="C936" s="19" t="n">
        <v>2026</v>
      </c>
      <c r="D936" t="inlineStr">
        <is>
          <t>いいえ</t>
        </is>
      </c>
      <c r="E936" s="18" t="n">
        <v>80000</v>
      </c>
      <c r="F936" s="18" t="n">
        <v>0</v>
      </c>
      <c r="G936" s="18" t="n">
        <v>80000</v>
      </c>
      <c r="H936" s="18" t="n">
        <v>80000</v>
      </c>
      <c r="I936" s="18" t="n">
        <v>0</v>
      </c>
      <c r="J936" s="18">
        <f>ROUND(MIN(B936/12,650000)*12*0.0915+MIN(B936/12,1390000)*12*(0.0504+0)+B936*0.005,0)</f>
        <v/>
      </c>
      <c r="K936" s="18" t="n">
        <v>0</v>
      </c>
      <c r="L936" s="18" t="n">
        <v>0</v>
      </c>
      <c r="M936" s="18">
        <f>ROUND(IF(C936&gt;=2026,IF(B936&lt;741000,0,IF(B936&lt;2191000,B936-740000,IF(B936&lt;2193000,1451000,IF(B936&lt;2196000,1453000,IF(B936&lt;2200000,1456000,IF(B936&lt;3600000,ROUNDDOWN(B936/4,-3)*2.8-80000,IF(B936&lt;6600000,ROUNDDOWN(B936/4,-3)*3.2-440000,IF(B936&lt;8500000,ROUNDDOWN(B936*0.9,0)-1100000,B936-1950000)))))))),IF(B936&lt;651000,0,IF(B936&lt;1900000,B936-650000,IF(B936&lt;3600000,ROUNDDOWN(B936/4,-3)*2.8-80000,IF(B936&lt;6600000,ROUNDDOWN(B936/4,-3)*3.2-440000,IF(B936&lt;8500000,ROUNDDOWN(B936*0.9,0)-1100000,B936-1950000)))))),0)</f>
        <v/>
      </c>
      <c r="N936" s="18">
        <f>IF(M936&gt;23500000,NA(),IF(C936&gt;=2026,IF(M936&lt;=4890000,1040000,IF(M936&lt;=6550000,670000,620000)),IF(M936&lt;=1320000,950000,IF(M936&lt;=3360000,880000,IF(M936&lt;=4890000,680000,IF(M936&lt;=6550000,630000,580000))))))</f>
        <v/>
      </c>
      <c r="O936" s="18">
        <f>IF(F936&lt;=0,IF(AND(D936="はい",C936&gt;=2026,C936&lt;=2027),IF(E936&lt;=0,0,IF(E936&lt;=30000,E936,IF(E936&lt;=60000,ROUNDUP(E936/2,0)+15000,IF(E936&lt;=120000,ROUNDUP(E936/4,0)+30000,60000)))),IF(E936&lt;=0,0,IF(E936&lt;=20000,E936,IF(E936&lt;=40000,ROUNDUP(E936/2,0)+10000,IF(E936&lt;=80000,ROUNDUP(E936/4,0)+20000,40000))))),IF(E936&lt;=0,IF(F936&lt;=0,0,IF(F936&lt;=25000,F936,IF(F936&lt;=50000,ROUNDUP(F936/2,0)+12500,IF(F936&lt;=100000,ROUNDUP(F936/4,0)+25000,50000)))),MAX(IF(F936&lt;=0,0,IF(F936&lt;=25000,F936,IF(F936&lt;=50000,ROUNDUP(F936/2,0)+12500,IF(F936&lt;=100000,ROUNDUP(F936/4,0)+25000,50000)))),MIN(IF(AND(D936="はい",C936&gt;=2026,C936&lt;=2027),IF(E936&lt;=0,0,IF(E936&lt;=30000,E936,IF(E936&lt;=60000,ROUNDUP(E936/2,0)+15000,IF(E936&lt;=120000,ROUNDUP(E936/4,0)+30000,60000)))),IF(E936&lt;=0,0,IF(E936&lt;=20000,E936,IF(E936&lt;=40000,ROUNDUP(E936/2,0)+10000,IF(E936&lt;=80000,ROUNDUP(E936/4,0)+20000,40000)))))+IF(F936&lt;=0,0,IF(F936&lt;=25000,F936,IF(F936&lt;=50000,ROUNDUP(F936/2,0)+12500,IF(F936&lt;=100000,ROUNDUP(F936/4,0)+25000,50000)))),IF(AND(D936="はい",C936&gt;=2026,C936&lt;=2027),60000,40000)))))</f>
        <v/>
      </c>
      <c r="P936" s="18">
        <f>IF(G936&lt;=0,0,IF(G936&lt;=20000,G936,IF(G936&lt;=40000,ROUNDUP(G936/2,0)+10000,IF(G936&lt;=80000,ROUNDUP(G936/4,0)+20000,40000))))</f>
        <v/>
      </c>
      <c r="Q936" s="18">
        <f>IF(I936&lt;=0,IF(H936&lt;=0,0,IF(H936&lt;=20000,H936,IF(H936&lt;=40000,ROUNDUP(H936/2,0)+10000,IF(H936&lt;=80000,ROUNDUP(H936/4,0)+20000,40000)))),IF(H936&lt;=0,IF(I936&lt;=0,0,IF(I936&lt;=25000,I936,IF(I936&lt;=50000,ROUNDUP(I936/2,0)+12500,IF(I936&lt;=100000,ROUNDUP(I936/4,0)+25000,50000)))),MAX(IF(I936&lt;=0,0,IF(I936&lt;=25000,I936,IF(I936&lt;=50000,ROUNDUP(I936/2,0)+12500,IF(I936&lt;=100000,ROUNDUP(I936/4,0)+25000,50000)))),MIN(IF(H936&lt;=0,0,IF(H936&lt;=20000,H936,IF(H936&lt;=40000,ROUNDUP(H936/2,0)+10000,IF(H936&lt;=80000,ROUNDUP(H936/4,0)+20000,40000))))+IF(I936&lt;=0,0,IF(I936&lt;=25000,I936,IF(I936&lt;=50000,ROUNDUP(I936/2,0)+12500,IF(I936&lt;=100000,ROUNDUP(I936/4,0)+25000,50000)))),40000))))</f>
        <v/>
      </c>
      <c r="R936" s="18">
        <f>MIN(120000,O936+P936+Q936)</f>
        <v/>
      </c>
      <c r="S936" s="18">
        <f>IF(F936&lt;=0,IF(E936&lt;=0,0,IF(E936&lt;=12000,E936,IF(E936&lt;=32000,ROUNDUP(E936/2,0)+6000,IF(E936&lt;=56000,ROUNDUP(E936/4,0)+14000,28000)))),IF(E936&lt;=0,IF(F936&lt;=0,0,IF(F936&lt;=15000,F936,IF(F936&lt;=40000,ROUNDUP(F936/2,0)+7500,IF(F936&lt;=70000,ROUNDUP(F936/4,0)+17500,35000)))),MAX(IF(F936&lt;=0,0,IF(F936&lt;=15000,F936,IF(F936&lt;=40000,ROUNDUP(F936/2,0)+7500,IF(F936&lt;=70000,ROUNDUP(F936/4,0)+17500,35000)))),MIN(IF(E936&lt;=0,0,IF(E936&lt;=12000,E936,IF(E936&lt;=32000,ROUNDUP(E936/2,0)+6000,IF(E936&lt;=56000,ROUNDUP(E936/4,0)+14000,28000))))+IF(F936&lt;=0,0,IF(F936&lt;=15000,F936,IF(F936&lt;=40000,ROUNDUP(F936/2,0)+7500,IF(F936&lt;=70000,ROUNDUP(F936/4,0)+17500,35000)))),28000))))</f>
        <v/>
      </c>
      <c r="T936" s="18">
        <f>IF(G936&lt;=0,0,IF(G936&lt;=12000,G936,IF(G936&lt;=32000,ROUNDUP(G936/2,0)+6000,IF(G936&lt;=56000,ROUNDUP(G936/4,0)+14000,28000))))</f>
        <v/>
      </c>
      <c r="U936" s="18">
        <f>IF(I936&lt;=0,IF(H936&lt;=0,0,IF(H936&lt;=12000,H936,IF(H936&lt;=32000,ROUNDUP(H936/2,0)+6000,IF(H936&lt;=56000,ROUNDUP(H936/4,0)+14000,28000)))),IF(H936&lt;=0,IF(I936&lt;=0,0,IF(I936&lt;=15000,I936,IF(I936&lt;=40000,ROUNDUP(I936/2,0)+7500,IF(I936&lt;=70000,ROUNDUP(I936/4,0)+17500,35000)))),MAX(IF(I936&lt;=0,0,IF(I936&lt;=15000,I936,IF(I936&lt;=40000,ROUNDUP(I936/2,0)+7500,IF(I936&lt;=70000,ROUNDUP(I936/4,0)+17500,35000)))),MIN(IF(H936&lt;=0,0,IF(H936&lt;=12000,H936,IF(H936&lt;=32000,ROUNDUP(H936/2,0)+6000,IF(H936&lt;=56000,ROUNDUP(H936/4,0)+14000,28000))))+IF(I936&lt;=0,0,IF(I936&lt;=15000,I936,IF(I936&lt;=40000,ROUNDUP(I936/2,0)+7500,IF(I936&lt;=70000,ROUNDUP(I936/4,0)+17500,35000)))),28000))))</f>
        <v/>
      </c>
      <c r="V936" s="18">
        <f>MIN(70000,S936+T936+U936)</f>
        <v/>
      </c>
      <c r="W936" s="18">
        <f>MAX(0,ROUNDDOWN(M936-J936-N936-K936-0,-3))</f>
        <v/>
      </c>
      <c r="X936" s="18">
        <f>MAX(0,ROUNDDOWN(M936-J936-N936-K936-R936,-3))</f>
        <v/>
      </c>
      <c r="Y936" s="18">
        <f>IF(W936&lt;=0,0,ROUNDDOWN((W936*LOOKUP(W936,{0,1950001,3300001,6950001,9000001,18000001,40000001},{0.05,0.1,0.2,0.23,0.33,0.4,0.45})-LOOKUP(W936,{0,1950001,3300001,6950001,9000001,18000001,40000001},{0,97500,427500,636000,1536000,2796000,4796000}))*1.021,-2))</f>
        <v/>
      </c>
      <c r="Z936" s="18">
        <f>IF(X936&lt;=0,0,ROUNDDOWN((X936*LOOKUP(X936,{0,1950001,3300001,6950001,9000001,18000001,40000001},{0.05,0.1,0.2,0.23,0.33,0.4,0.45})-LOOKUP(X936,{0,1950001,3300001,6950001,9000001,18000001,40000001},{0,97500,427500,636000,1536000,2796000,4796000}))*1.021,-2))</f>
        <v/>
      </c>
      <c r="AA936" s="18">
        <f>MAX(0,ROUNDDOWN(M936-J936-430000-L936-0,-3))</f>
        <v/>
      </c>
      <c r="AB936" s="18">
        <f>MAX(0,ROUNDDOWN(M936-J936-430000-L936-V936,-3))</f>
        <v/>
      </c>
      <c r="AC936" s="18">
        <f>IF(M936&lt;=450000,0,MAX(0,ROUNDDOWN(AA936*0.06-MIN(50000,AA936)*0.03,-2))+MAX(0,ROUNDDOWN(AA936*0.04-MIN(50000,AA936)*0.02,-2)))</f>
        <v/>
      </c>
      <c r="AD936" s="18">
        <f>IF(M936&lt;=450000,0,MAX(0,ROUNDDOWN(AB936*0.06-MIN(50000,AB936)*0.03,-2))+MAX(0,ROUNDDOWN(AB936*0.04-MIN(50000,AB936)*0.02,-2)))</f>
        <v/>
      </c>
      <c r="AE936" s="18">
        <f>Y936-Z936</f>
        <v/>
      </c>
      <c r="AF936" s="18">
        <f>AC936-AD936</f>
        <v/>
      </c>
      <c r="AG936" s="18">
        <f>AE936+AF936</f>
        <v/>
      </c>
      <c r="AH936" s="20">
        <f>IF(W936&lt;=0,0,LOOKUP(W936,{0,1950001,3300001,6950001,9000001,18000001,40000001},{0.05,0.1,0.2,0.23,0.33,0.4,0.45}))</f>
        <v/>
      </c>
    </row>
    <row r="937">
      <c r="A937" t="inlineStr">
        <is>
          <t>1万円刻み 一般8万円</t>
        </is>
      </c>
      <c r="B937" s="18">
        <f>'4_1万円刻み'!$A$286</f>
        <v/>
      </c>
      <c r="C937" s="19" t="n">
        <v>2026</v>
      </c>
      <c r="D937" t="inlineStr">
        <is>
          <t>いいえ</t>
        </is>
      </c>
      <c r="E937" s="18" t="n">
        <v>80000</v>
      </c>
      <c r="F937" s="18" t="n">
        <v>0</v>
      </c>
      <c r="G937" s="18" t="n">
        <v>0</v>
      </c>
      <c r="H937" s="18" t="n">
        <v>0</v>
      </c>
      <c r="I937" s="18" t="n">
        <v>0</v>
      </c>
      <c r="J937" s="18">
        <f>ROUND(MIN(B937/12,650000)*12*0.0915+MIN(B937/12,1390000)*12*(0.0504+0)+B937*0.005,0)</f>
        <v/>
      </c>
      <c r="K937" s="18" t="n">
        <v>0</v>
      </c>
      <c r="L937" s="18" t="n">
        <v>0</v>
      </c>
      <c r="M937" s="18">
        <f>ROUND(IF(C937&gt;=2026,IF(B937&lt;741000,0,IF(B937&lt;2191000,B937-740000,IF(B937&lt;2193000,1451000,IF(B937&lt;2196000,1453000,IF(B937&lt;2200000,1456000,IF(B937&lt;3600000,ROUNDDOWN(B937/4,-3)*2.8-80000,IF(B937&lt;6600000,ROUNDDOWN(B937/4,-3)*3.2-440000,IF(B937&lt;8500000,ROUNDDOWN(B937*0.9,0)-1100000,B937-1950000)))))))),IF(B937&lt;651000,0,IF(B937&lt;1900000,B937-650000,IF(B937&lt;3600000,ROUNDDOWN(B937/4,-3)*2.8-80000,IF(B937&lt;6600000,ROUNDDOWN(B937/4,-3)*3.2-440000,IF(B937&lt;8500000,ROUNDDOWN(B937*0.9,0)-1100000,B937-1950000)))))),0)</f>
        <v/>
      </c>
      <c r="N937" s="18">
        <f>IF(M937&gt;23500000,NA(),IF(C937&gt;=2026,IF(M937&lt;=4890000,1040000,IF(M937&lt;=6550000,670000,620000)),IF(M937&lt;=1320000,950000,IF(M937&lt;=3360000,880000,IF(M937&lt;=4890000,680000,IF(M937&lt;=6550000,630000,580000))))))</f>
        <v/>
      </c>
      <c r="O937" s="18">
        <f>IF(F937&lt;=0,IF(AND(D937="はい",C937&gt;=2026,C937&lt;=2027),IF(E937&lt;=0,0,IF(E937&lt;=30000,E937,IF(E937&lt;=60000,ROUNDUP(E937/2,0)+15000,IF(E937&lt;=120000,ROUNDUP(E937/4,0)+30000,60000)))),IF(E937&lt;=0,0,IF(E937&lt;=20000,E937,IF(E937&lt;=40000,ROUNDUP(E937/2,0)+10000,IF(E937&lt;=80000,ROUNDUP(E937/4,0)+20000,40000))))),IF(E937&lt;=0,IF(F937&lt;=0,0,IF(F937&lt;=25000,F937,IF(F937&lt;=50000,ROUNDUP(F937/2,0)+12500,IF(F937&lt;=100000,ROUNDUP(F937/4,0)+25000,50000)))),MAX(IF(F937&lt;=0,0,IF(F937&lt;=25000,F937,IF(F937&lt;=50000,ROUNDUP(F937/2,0)+12500,IF(F937&lt;=100000,ROUNDUP(F937/4,0)+25000,50000)))),MIN(IF(AND(D937="はい",C937&gt;=2026,C937&lt;=2027),IF(E937&lt;=0,0,IF(E937&lt;=30000,E937,IF(E937&lt;=60000,ROUNDUP(E937/2,0)+15000,IF(E937&lt;=120000,ROUNDUP(E937/4,0)+30000,60000)))),IF(E937&lt;=0,0,IF(E937&lt;=20000,E937,IF(E937&lt;=40000,ROUNDUP(E937/2,0)+10000,IF(E937&lt;=80000,ROUNDUP(E937/4,0)+20000,40000)))))+IF(F937&lt;=0,0,IF(F937&lt;=25000,F937,IF(F937&lt;=50000,ROUNDUP(F937/2,0)+12500,IF(F937&lt;=100000,ROUNDUP(F937/4,0)+25000,50000)))),IF(AND(D937="はい",C937&gt;=2026,C937&lt;=2027),60000,40000)))))</f>
        <v/>
      </c>
      <c r="P937" s="18">
        <f>IF(G937&lt;=0,0,IF(G937&lt;=20000,G937,IF(G937&lt;=40000,ROUNDUP(G937/2,0)+10000,IF(G937&lt;=80000,ROUNDUP(G937/4,0)+20000,40000))))</f>
        <v/>
      </c>
      <c r="Q937" s="18">
        <f>IF(I937&lt;=0,IF(H937&lt;=0,0,IF(H937&lt;=20000,H937,IF(H937&lt;=40000,ROUNDUP(H937/2,0)+10000,IF(H937&lt;=80000,ROUNDUP(H937/4,0)+20000,40000)))),IF(H937&lt;=0,IF(I937&lt;=0,0,IF(I937&lt;=25000,I937,IF(I937&lt;=50000,ROUNDUP(I937/2,0)+12500,IF(I937&lt;=100000,ROUNDUP(I937/4,0)+25000,50000)))),MAX(IF(I937&lt;=0,0,IF(I937&lt;=25000,I937,IF(I937&lt;=50000,ROUNDUP(I937/2,0)+12500,IF(I937&lt;=100000,ROUNDUP(I937/4,0)+25000,50000)))),MIN(IF(H937&lt;=0,0,IF(H937&lt;=20000,H937,IF(H937&lt;=40000,ROUNDUP(H937/2,0)+10000,IF(H937&lt;=80000,ROUNDUP(H937/4,0)+20000,40000))))+IF(I937&lt;=0,0,IF(I937&lt;=25000,I937,IF(I937&lt;=50000,ROUNDUP(I937/2,0)+12500,IF(I937&lt;=100000,ROUNDUP(I937/4,0)+25000,50000)))),40000))))</f>
        <v/>
      </c>
      <c r="R937" s="18">
        <f>MIN(120000,O937+P937+Q937)</f>
        <v/>
      </c>
      <c r="S937" s="18">
        <f>IF(F937&lt;=0,IF(E937&lt;=0,0,IF(E937&lt;=12000,E937,IF(E937&lt;=32000,ROUNDUP(E937/2,0)+6000,IF(E937&lt;=56000,ROUNDUP(E937/4,0)+14000,28000)))),IF(E937&lt;=0,IF(F937&lt;=0,0,IF(F937&lt;=15000,F937,IF(F937&lt;=40000,ROUNDUP(F937/2,0)+7500,IF(F937&lt;=70000,ROUNDUP(F937/4,0)+17500,35000)))),MAX(IF(F937&lt;=0,0,IF(F937&lt;=15000,F937,IF(F937&lt;=40000,ROUNDUP(F937/2,0)+7500,IF(F937&lt;=70000,ROUNDUP(F937/4,0)+17500,35000)))),MIN(IF(E937&lt;=0,0,IF(E937&lt;=12000,E937,IF(E937&lt;=32000,ROUNDUP(E937/2,0)+6000,IF(E937&lt;=56000,ROUNDUP(E937/4,0)+14000,28000))))+IF(F937&lt;=0,0,IF(F937&lt;=15000,F937,IF(F937&lt;=40000,ROUNDUP(F937/2,0)+7500,IF(F937&lt;=70000,ROUNDUP(F937/4,0)+17500,35000)))),28000))))</f>
        <v/>
      </c>
      <c r="T937" s="18">
        <f>IF(G937&lt;=0,0,IF(G937&lt;=12000,G937,IF(G937&lt;=32000,ROUNDUP(G937/2,0)+6000,IF(G937&lt;=56000,ROUNDUP(G937/4,0)+14000,28000))))</f>
        <v/>
      </c>
      <c r="U937" s="18">
        <f>IF(I937&lt;=0,IF(H937&lt;=0,0,IF(H937&lt;=12000,H937,IF(H937&lt;=32000,ROUNDUP(H937/2,0)+6000,IF(H937&lt;=56000,ROUNDUP(H937/4,0)+14000,28000)))),IF(H937&lt;=0,IF(I937&lt;=0,0,IF(I937&lt;=15000,I937,IF(I937&lt;=40000,ROUNDUP(I937/2,0)+7500,IF(I937&lt;=70000,ROUNDUP(I937/4,0)+17500,35000)))),MAX(IF(I937&lt;=0,0,IF(I937&lt;=15000,I937,IF(I937&lt;=40000,ROUNDUP(I937/2,0)+7500,IF(I937&lt;=70000,ROUNDUP(I937/4,0)+17500,35000)))),MIN(IF(H937&lt;=0,0,IF(H937&lt;=12000,H937,IF(H937&lt;=32000,ROUNDUP(H937/2,0)+6000,IF(H937&lt;=56000,ROUNDUP(H937/4,0)+14000,28000))))+IF(I937&lt;=0,0,IF(I937&lt;=15000,I937,IF(I937&lt;=40000,ROUNDUP(I937/2,0)+7500,IF(I937&lt;=70000,ROUNDUP(I937/4,0)+17500,35000)))),28000))))</f>
        <v/>
      </c>
      <c r="V937" s="18">
        <f>MIN(70000,S937+T937+U937)</f>
        <v/>
      </c>
      <c r="W937" s="18">
        <f>MAX(0,ROUNDDOWN(M937-J937-N937-K937-0,-3))</f>
        <v/>
      </c>
      <c r="X937" s="18">
        <f>MAX(0,ROUNDDOWN(M937-J937-N937-K937-R937,-3))</f>
        <v/>
      </c>
      <c r="Y937" s="18">
        <f>IF(W937&lt;=0,0,ROUNDDOWN((W937*LOOKUP(W937,{0,1950001,3300001,6950001,9000001,18000001,40000001},{0.05,0.1,0.2,0.23,0.33,0.4,0.45})-LOOKUP(W937,{0,1950001,3300001,6950001,9000001,18000001,40000001},{0,97500,427500,636000,1536000,2796000,4796000}))*1.021,-2))</f>
        <v/>
      </c>
      <c r="Z937" s="18">
        <f>IF(X937&lt;=0,0,ROUNDDOWN((X937*LOOKUP(X937,{0,1950001,3300001,6950001,9000001,18000001,40000001},{0.05,0.1,0.2,0.23,0.33,0.4,0.45})-LOOKUP(X937,{0,1950001,3300001,6950001,9000001,18000001,40000001},{0,97500,427500,636000,1536000,2796000,4796000}))*1.021,-2))</f>
        <v/>
      </c>
      <c r="AA937" s="18">
        <f>MAX(0,ROUNDDOWN(M937-J937-430000-L937-0,-3))</f>
        <v/>
      </c>
      <c r="AB937" s="18">
        <f>MAX(0,ROUNDDOWN(M937-J937-430000-L937-V937,-3))</f>
        <v/>
      </c>
      <c r="AC937" s="18">
        <f>IF(M937&lt;=450000,0,MAX(0,ROUNDDOWN(AA937*0.06-MIN(50000,AA937)*0.03,-2))+MAX(0,ROUNDDOWN(AA937*0.04-MIN(50000,AA937)*0.02,-2)))</f>
        <v/>
      </c>
      <c r="AD937" s="18">
        <f>IF(M937&lt;=450000,0,MAX(0,ROUNDDOWN(AB937*0.06-MIN(50000,AB937)*0.03,-2))+MAX(0,ROUNDDOWN(AB937*0.04-MIN(50000,AB937)*0.02,-2)))</f>
        <v/>
      </c>
      <c r="AE937" s="18">
        <f>Y937-Z937</f>
        <v/>
      </c>
      <c r="AF937" s="18">
        <f>AC937-AD937</f>
        <v/>
      </c>
      <c r="AG937" s="18">
        <f>AE937+AF937</f>
        <v/>
      </c>
      <c r="AH937" s="20">
        <f>IF(W937&lt;=0,0,LOOKUP(W937,{0,1950001,3300001,6950001,9000001,18000001,40000001},{0.05,0.1,0.2,0.23,0.33,0.4,0.45}))</f>
        <v/>
      </c>
    </row>
    <row r="938">
      <c r="A938" t="inlineStr">
        <is>
          <t>1万円刻み 特例あり一般12万円</t>
        </is>
      </c>
      <c r="B938" s="18">
        <f>'4_1万円刻み'!$A$286</f>
        <v/>
      </c>
      <c r="C938" s="19" t="n">
        <v>2026</v>
      </c>
      <c r="D938" t="inlineStr">
        <is>
          <t>はい</t>
        </is>
      </c>
      <c r="E938" s="18" t="n">
        <v>120000</v>
      </c>
      <c r="F938" s="18" t="n">
        <v>0</v>
      </c>
      <c r="G938" s="18" t="n">
        <v>0</v>
      </c>
      <c r="H938" s="18" t="n">
        <v>0</v>
      </c>
      <c r="I938" s="18" t="n">
        <v>0</v>
      </c>
      <c r="J938" s="18">
        <f>ROUND(MIN(B938/12,650000)*12*0.0915+MIN(B938/12,1390000)*12*(0.0504+0)+B938*0.005,0)</f>
        <v/>
      </c>
      <c r="K938" s="18" t="n">
        <v>0</v>
      </c>
      <c r="L938" s="18" t="n">
        <v>0</v>
      </c>
      <c r="M938" s="18">
        <f>ROUND(IF(C938&gt;=2026,IF(B938&lt;741000,0,IF(B938&lt;2191000,B938-740000,IF(B938&lt;2193000,1451000,IF(B938&lt;2196000,1453000,IF(B938&lt;2200000,1456000,IF(B938&lt;3600000,ROUNDDOWN(B938/4,-3)*2.8-80000,IF(B938&lt;6600000,ROUNDDOWN(B938/4,-3)*3.2-440000,IF(B938&lt;8500000,ROUNDDOWN(B938*0.9,0)-1100000,B938-1950000)))))))),IF(B938&lt;651000,0,IF(B938&lt;1900000,B938-650000,IF(B938&lt;3600000,ROUNDDOWN(B938/4,-3)*2.8-80000,IF(B938&lt;6600000,ROUNDDOWN(B938/4,-3)*3.2-440000,IF(B938&lt;8500000,ROUNDDOWN(B938*0.9,0)-1100000,B938-1950000)))))),0)</f>
        <v/>
      </c>
      <c r="N938" s="18">
        <f>IF(M938&gt;23500000,NA(),IF(C938&gt;=2026,IF(M938&lt;=4890000,1040000,IF(M938&lt;=6550000,670000,620000)),IF(M938&lt;=1320000,950000,IF(M938&lt;=3360000,880000,IF(M938&lt;=4890000,680000,IF(M938&lt;=6550000,630000,580000))))))</f>
        <v/>
      </c>
      <c r="O938" s="18">
        <f>IF(F938&lt;=0,IF(AND(D938="はい",C938&gt;=2026,C938&lt;=2027),IF(E938&lt;=0,0,IF(E938&lt;=30000,E938,IF(E938&lt;=60000,ROUNDUP(E938/2,0)+15000,IF(E938&lt;=120000,ROUNDUP(E938/4,0)+30000,60000)))),IF(E938&lt;=0,0,IF(E938&lt;=20000,E938,IF(E938&lt;=40000,ROUNDUP(E938/2,0)+10000,IF(E938&lt;=80000,ROUNDUP(E938/4,0)+20000,40000))))),IF(E938&lt;=0,IF(F938&lt;=0,0,IF(F938&lt;=25000,F938,IF(F938&lt;=50000,ROUNDUP(F938/2,0)+12500,IF(F938&lt;=100000,ROUNDUP(F938/4,0)+25000,50000)))),MAX(IF(F938&lt;=0,0,IF(F938&lt;=25000,F938,IF(F938&lt;=50000,ROUNDUP(F938/2,0)+12500,IF(F938&lt;=100000,ROUNDUP(F938/4,0)+25000,50000)))),MIN(IF(AND(D938="はい",C938&gt;=2026,C938&lt;=2027),IF(E938&lt;=0,0,IF(E938&lt;=30000,E938,IF(E938&lt;=60000,ROUNDUP(E938/2,0)+15000,IF(E938&lt;=120000,ROUNDUP(E938/4,0)+30000,60000)))),IF(E938&lt;=0,0,IF(E938&lt;=20000,E938,IF(E938&lt;=40000,ROUNDUP(E938/2,0)+10000,IF(E938&lt;=80000,ROUNDUP(E938/4,0)+20000,40000)))))+IF(F938&lt;=0,0,IF(F938&lt;=25000,F938,IF(F938&lt;=50000,ROUNDUP(F938/2,0)+12500,IF(F938&lt;=100000,ROUNDUP(F938/4,0)+25000,50000)))),IF(AND(D938="はい",C938&gt;=2026,C938&lt;=2027),60000,40000)))))</f>
        <v/>
      </c>
      <c r="P938" s="18">
        <f>IF(G938&lt;=0,0,IF(G938&lt;=20000,G938,IF(G938&lt;=40000,ROUNDUP(G938/2,0)+10000,IF(G938&lt;=80000,ROUNDUP(G938/4,0)+20000,40000))))</f>
        <v/>
      </c>
      <c r="Q938" s="18">
        <f>IF(I938&lt;=0,IF(H938&lt;=0,0,IF(H938&lt;=20000,H938,IF(H938&lt;=40000,ROUNDUP(H938/2,0)+10000,IF(H938&lt;=80000,ROUNDUP(H938/4,0)+20000,40000)))),IF(H938&lt;=0,IF(I938&lt;=0,0,IF(I938&lt;=25000,I938,IF(I938&lt;=50000,ROUNDUP(I938/2,0)+12500,IF(I938&lt;=100000,ROUNDUP(I938/4,0)+25000,50000)))),MAX(IF(I938&lt;=0,0,IF(I938&lt;=25000,I938,IF(I938&lt;=50000,ROUNDUP(I938/2,0)+12500,IF(I938&lt;=100000,ROUNDUP(I938/4,0)+25000,50000)))),MIN(IF(H938&lt;=0,0,IF(H938&lt;=20000,H938,IF(H938&lt;=40000,ROUNDUP(H938/2,0)+10000,IF(H938&lt;=80000,ROUNDUP(H938/4,0)+20000,40000))))+IF(I938&lt;=0,0,IF(I938&lt;=25000,I938,IF(I938&lt;=50000,ROUNDUP(I938/2,0)+12500,IF(I938&lt;=100000,ROUNDUP(I938/4,0)+25000,50000)))),40000))))</f>
        <v/>
      </c>
      <c r="R938" s="18">
        <f>MIN(120000,O938+P938+Q938)</f>
        <v/>
      </c>
      <c r="S938" s="18">
        <f>IF(F938&lt;=0,IF(E938&lt;=0,0,IF(E938&lt;=12000,E938,IF(E938&lt;=32000,ROUNDUP(E938/2,0)+6000,IF(E938&lt;=56000,ROUNDUP(E938/4,0)+14000,28000)))),IF(E938&lt;=0,IF(F938&lt;=0,0,IF(F938&lt;=15000,F938,IF(F938&lt;=40000,ROUNDUP(F938/2,0)+7500,IF(F938&lt;=70000,ROUNDUP(F938/4,0)+17500,35000)))),MAX(IF(F938&lt;=0,0,IF(F938&lt;=15000,F938,IF(F938&lt;=40000,ROUNDUP(F938/2,0)+7500,IF(F938&lt;=70000,ROUNDUP(F938/4,0)+17500,35000)))),MIN(IF(E938&lt;=0,0,IF(E938&lt;=12000,E938,IF(E938&lt;=32000,ROUNDUP(E938/2,0)+6000,IF(E938&lt;=56000,ROUNDUP(E938/4,0)+14000,28000))))+IF(F938&lt;=0,0,IF(F938&lt;=15000,F938,IF(F938&lt;=40000,ROUNDUP(F938/2,0)+7500,IF(F938&lt;=70000,ROUNDUP(F938/4,0)+17500,35000)))),28000))))</f>
        <v/>
      </c>
      <c r="T938" s="18">
        <f>IF(G938&lt;=0,0,IF(G938&lt;=12000,G938,IF(G938&lt;=32000,ROUNDUP(G938/2,0)+6000,IF(G938&lt;=56000,ROUNDUP(G938/4,0)+14000,28000))))</f>
        <v/>
      </c>
      <c r="U938" s="18">
        <f>IF(I938&lt;=0,IF(H938&lt;=0,0,IF(H938&lt;=12000,H938,IF(H938&lt;=32000,ROUNDUP(H938/2,0)+6000,IF(H938&lt;=56000,ROUNDUP(H938/4,0)+14000,28000)))),IF(H938&lt;=0,IF(I938&lt;=0,0,IF(I938&lt;=15000,I938,IF(I938&lt;=40000,ROUNDUP(I938/2,0)+7500,IF(I938&lt;=70000,ROUNDUP(I938/4,0)+17500,35000)))),MAX(IF(I938&lt;=0,0,IF(I938&lt;=15000,I938,IF(I938&lt;=40000,ROUNDUP(I938/2,0)+7500,IF(I938&lt;=70000,ROUNDUP(I938/4,0)+17500,35000)))),MIN(IF(H938&lt;=0,0,IF(H938&lt;=12000,H938,IF(H938&lt;=32000,ROUNDUP(H938/2,0)+6000,IF(H938&lt;=56000,ROUNDUP(H938/4,0)+14000,28000))))+IF(I938&lt;=0,0,IF(I938&lt;=15000,I938,IF(I938&lt;=40000,ROUNDUP(I938/2,0)+7500,IF(I938&lt;=70000,ROUNDUP(I938/4,0)+17500,35000)))),28000))))</f>
        <v/>
      </c>
      <c r="V938" s="18">
        <f>MIN(70000,S938+T938+U938)</f>
        <v/>
      </c>
      <c r="W938" s="18">
        <f>MAX(0,ROUNDDOWN(M938-J938-N938-K938-0,-3))</f>
        <v/>
      </c>
      <c r="X938" s="18">
        <f>MAX(0,ROUNDDOWN(M938-J938-N938-K938-R938,-3))</f>
        <v/>
      </c>
      <c r="Y938" s="18">
        <f>IF(W938&lt;=0,0,ROUNDDOWN((W938*LOOKUP(W938,{0,1950001,3300001,6950001,9000001,18000001,40000001},{0.05,0.1,0.2,0.23,0.33,0.4,0.45})-LOOKUP(W938,{0,1950001,3300001,6950001,9000001,18000001,40000001},{0,97500,427500,636000,1536000,2796000,4796000}))*1.021,-2))</f>
        <v/>
      </c>
      <c r="Z938" s="18">
        <f>IF(X938&lt;=0,0,ROUNDDOWN((X938*LOOKUP(X938,{0,1950001,3300001,6950001,9000001,18000001,40000001},{0.05,0.1,0.2,0.23,0.33,0.4,0.45})-LOOKUP(X938,{0,1950001,3300001,6950001,9000001,18000001,40000001},{0,97500,427500,636000,1536000,2796000,4796000}))*1.021,-2))</f>
        <v/>
      </c>
      <c r="AA938" s="18">
        <f>MAX(0,ROUNDDOWN(M938-J938-430000-L938-0,-3))</f>
        <v/>
      </c>
      <c r="AB938" s="18">
        <f>MAX(0,ROUNDDOWN(M938-J938-430000-L938-V938,-3))</f>
        <v/>
      </c>
      <c r="AC938" s="18">
        <f>IF(M938&lt;=450000,0,MAX(0,ROUNDDOWN(AA938*0.06-MIN(50000,AA938)*0.03,-2))+MAX(0,ROUNDDOWN(AA938*0.04-MIN(50000,AA938)*0.02,-2)))</f>
        <v/>
      </c>
      <c r="AD938" s="18">
        <f>IF(M938&lt;=450000,0,MAX(0,ROUNDDOWN(AB938*0.06-MIN(50000,AB938)*0.03,-2))+MAX(0,ROUNDDOWN(AB938*0.04-MIN(50000,AB938)*0.02,-2)))</f>
        <v/>
      </c>
      <c r="AE938" s="18">
        <f>Y938-Z938</f>
        <v/>
      </c>
      <c r="AF938" s="18">
        <f>AC938-AD938</f>
        <v/>
      </c>
      <c r="AG938" s="18">
        <f>AE938+AF938</f>
        <v/>
      </c>
      <c r="AH938" s="20">
        <f>IF(W938&lt;=0,0,LOOKUP(W938,{0,1950001,3300001,6950001,9000001,18000001,40000001},{0.05,0.1,0.2,0.23,0.33,0.4,0.45}))</f>
        <v/>
      </c>
    </row>
    <row r="939">
      <c r="A939" t="inlineStr">
        <is>
          <t>1万円刻み 3区分8万円ずつ</t>
        </is>
      </c>
      <c r="B939" s="18">
        <f>'4_1万円刻み'!$A$287</f>
        <v/>
      </c>
      <c r="C939" s="19" t="n">
        <v>2026</v>
      </c>
      <c r="D939" t="inlineStr">
        <is>
          <t>いいえ</t>
        </is>
      </c>
      <c r="E939" s="18" t="n">
        <v>80000</v>
      </c>
      <c r="F939" s="18" t="n">
        <v>0</v>
      </c>
      <c r="G939" s="18" t="n">
        <v>80000</v>
      </c>
      <c r="H939" s="18" t="n">
        <v>80000</v>
      </c>
      <c r="I939" s="18" t="n">
        <v>0</v>
      </c>
      <c r="J939" s="18">
        <f>ROUND(MIN(B939/12,650000)*12*0.0915+MIN(B939/12,1390000)*12*(0.0504+0)+B939*0.005,0)</f>
        <v/>
      </c>
      <c r="K939" s="18" t="n">
        <v>0</v>
      </c>
      <c r="L939" s="18" t="n">
        <v>0</v>
      </c>
      <c r="M939" s="18">
        <f>ROUND(IF(C939&gt;=2026,IF(B939&lt;741000,0,IF(B939&lt;2191000,B939-740000,IF(B939&lt;2193000,1451000,IF(B939&lt;2196000,1453000,IF(B939&lt;2200000,1456000,IF(B939&lt;3600000,ROUNDDOWN(B939/4,-3)*2.8-80000,IF(B939&lt;6600000,ROUNDDOWN(B939/4,-3)*3.2-440000,IF(B939&lt;8500000,ROUNDDOWN(B939*0.9,0)-1100000,B939-1950000)))))))),IF(B939&lt;651000,0,IF(B939&lt;1900000,B939-650000,IF(B939&lt;3600000,ROUNDDOWN(B939/4,-3)*2.8-80000,IF(B939&lt;6600000,ROUNDDOWN(B939/4,-3)*3.2-440000,IF(B939&lt;8500000,ROUNDDOWN(B939*0.9,0)-1100000,B939-1950000)))))),0)</f>
        <v/>
      </c>
      <c r="N939" s="18">
        <f>IF(M939&gt;23500000,NA(),IF(C939&gt;=2026,IF(M939&lt;=4890000,1040000,IF(M939&lt;=6550000,670000,620000)),IF(M939&lt;=1320000,950000,IF(M939&lt;=3360000,880000,IF(M939&lt;=4890000,680000,IF(M939&lt;=6550000,630000,580000))))))</f>
        <v/>
      </c>
      <c r="O939" s="18">
        <f>IF(F939&lt;=0,IF(AND(D939="はい",C939&gt;=2026,C939&lt;=2027),IF(E939&lt;=0,0,IF(E939&lt;=30000,E939,IF(E939&lt;=60000,ROUNDUP(E939/2,0)+15000,IF(E939&lt;=120000,ROUNDUP(E939/4,0)+30000,60000)))),IF(E939&lt;=0,0,IF(E939&lt;=20000,E939,IF(E939&lt;=40000,ROUNDUP(E939/2,0)+10000,IF(E939&lt;=80000,ROUNDUP(E939/4,0)+20000,40000))))),IF(E939&lt;=0,IF(F939&lt;=0,0,IF(F939&lt;=25000,F939,IF(F939&lt;=50000,ROUNDUP(F939/2,0)+12500,IF(F939&lt;=100000,ROUNDUP(F939/4,0)+25000,50000)))),MAX(IF(F939&lt;=0,0,IF(F939&lt;=25000,F939,IF(F939&lt;=50000,ROUNDUP(F939/2,0)+12500,IF(F939&lt;=100000,ROUNDUP(F939/4,0)+25000,50000)))),MIN(IF(AND(D939="はい",C939&gt;=2026,C939&lt;=2027),IF(E939&lt;=0,0,IF(E939&lt;=30000,E939,IF(E939&lt;=60000,ROUNDUP(E939/2,0)+15000,IF(E939&lt;=120000,ROUNDUP(E939/4,0)+30000,60000)))),IF(E939&lt;=0,0,IF(E939&lt;=20000,E939,IF(E939&lt;=40000,ROUNDUP(E939/2,0)+10000,IF(E939&lt;=80000,ROUNDUP(E939/4,0)+20000,40000)))))+IF(F939&lt;=0,0,IF(F939&lt;=25000,F939,IF(F939&lt;=50000,ROUNDUP(F939/2,0)+12500,IF(F939&lt;=100000,ROUNDUP(F939/4,0)+25000,50000)))),IF(AND(D939="はい",C939&gt;=2026,C939&lt;=2027),60000,40000)))))</f>
        <v/>
      </c>
      <c r="P939" s="18">
        <f>IF(G939&lt;=0,0,IF(G939&lt;=20000,G939,IF(G939&lt;=40000,ROUNDUP(G939/2,0)+10000,IF(G939&lt;=80000,ROUNDUP(G939/4,0)+20000,40000))))</f>
        <v/>
      </c>
      <c r="Q939" s="18">
        <f>IF(I939&lt;=0,IF(H939&lt;=0,0,IF(H939&lt;=20000,H939,IF(H939&lt;=40000,ROUNDUP(H939/2,0)+10000,IF(H939&lt;=80000,ROUNDUP(H939/4,0)+20000,40000)))),IF(H939&lt;=0,IF(I939&lt;=0,0,IF(I939&lt;=25000,I939,IF(I939&lt;=50000,ROUNDUP(I939/2,0)+12500,IF(I939&lt;=100000,ROUNDUP(I939/4,0)+25000,50000)))),MAX(IF(I939&lt;=0,0,IF(I939&lt;=25000,I939,IF(I939&lt;=50000,ROUNDUP(I939/2,0)+12500,IF(I939&lt;=100000,ROUNDUP(I939/4,0)+25000,50000)))),MIN(IF(H939&lt;=0,0,IF(H939&lt;=20000,H939,IF(H939&lt;=40000,ROUNDUP(H939/2,0)+10000,IF(H939&lt;=80000,ROUNDUP(H939/4,0)+20000,40000))))+IF(I939&lt;=0,0,IF(I939&lt;=25000,I939,IF(I939&lt;=50000,ROUNDUP(I939/2,0)+12500,IF(I939&lt;=100000,ROUNDUP(I939/4,0)+25000,50000)))),40000))))</f>
        <v/>
      </c>
      <c r="R939" s="18">
        <f>MIN(120000,O939+P939+Q939)</f>
        <v/>
      </c>
      <c r="S939" s="18">
        <f>IF(F939&lt;=0,IF(E939&lt;=0,0,IF(E939&lt;=12000,E939,IF(E939&lt;=32000,ROUNDUP(E939/2,0)+6000,IF(E939&lt;=56000,ROUNDUP(E939/4,0)+14000,28000)))),IF(E939&lt;=0,IF(F939&lt;=0,0,IF(F939&lt;=15000,F939,IF(F939&lt;=40000,ROUNDUP(F939/2,0)+7500,IF(F939&lt;=70000,ROUNDUP(F939/4,0)+17500,35000)))),MAX(IF(F939&lt;=0,0,IF(F939&lt;=15000,F939,IF(F939&lt;=40000,ROUNDUP(F939/2,0)+7500,IF(F939&lt;=70000,ROUNDUP(F939/4,0)+17500,35000)))),MIN(IF(E939&lt;=0,0,IF(E939&lt;=12000,E939,IF(E939&lt;=32000,ROUNDUP(E939/2,0)+6000,IF(E939&lt;=56000,ROUNDUP(E939/4,0)+14000,28000))))+IF(F939&lt;=0,0,IF(F939&lt;=15000,F939,IF(F939&lt;=40000,ROUNDUP(F939/2,0)+7500,IF(F939&lt;=70000,ROUNDUP(F939/4,0)+17500,35000)))),28000))))</f>
        <v/>
      </c>
      <c r="T939" s="18">
        <f>IF(G939&lt;=0,0,IF(G939&lt;=12000,G939,IF(G939&lt;=32000,ROUNDUP(G939/2,0)+6000,IF(G939&lt;=56000,ROUNDUP(G939/4,0)+14000,28000))))</f>
        <v/>
      </c>
      <c r="U939" s="18">
        <f>IF(I939&lt;=0,IF(H939&lt;=0,0,IF(H939&lt;=12000,H939,IF(H939&lt;=32000,ROUNDUP(H939/2,0)+6000,IF(H939&lt;=56000,ROUNDUP(H939/4,0)+14000,28000)))),IF(H939&lt;=0,IF(I939&lt;=0,0,IF(I939&lt;=15000,I939,IF(I939&lt;=40000,ROUNDUP(I939/2,0)+7500,IF(I939&lt;=70000,ROUNDUP(I939/4,0)+17500,35000)))),MAX(IF(I939&lt;=0,0,IF(I939&lt;=15000,I939,IF(I939&lt;=40000,ROUNDUP(I939/2,0)+7500,IF(I939&lt;=70000,ROUNDUP(I939/4,0)+17500,35000)))),MIN(IF(H939&lt;=0,0,IF(H939&lt;=12000,H939,IF(H939&lt;=32000,ROUNDUP(H939/2,0)+6000,IF(H939&lt;=56000,ROUNDUP(H939/4,0)+14000,28000))))+IF(I939&lt;=0,0,IF(I939&lt;=15000,I939,IF(I939&lt;=40000,ROUNDUP(I939/2,0)+7500,IF(I939&lt;=70000,ROUNDUP(I939/4,0)+17500,35000)))),28000))))</f>
        <v/>
      </c>
      <c r="V939" s="18">
        <f>MIN(70000,S939+T939+U939)</f>
        <v/>
      </c>
      <c r="W939" s="18">
        <f>MAX(0,ROUNDDOWN(M939-J939-N939-K939-0,-3))</f>
        <v/>
      </c>
      <c r="X939" s="18">
        <f>MAX(0,ROUNDDOWN(M939-J939-N939-K939-R939,-3))</f>
        <v/>
      </c>
      <c r="Y939" s="18">
        <f>IF(W939&lt;=0,0,ROUNDDOWN((W939*LOOKUP(W939,{0,1950001,3300001,6950001,9000001,18000001,40000001},{0.05,0.1,0.2,0.23,0.33,0.4,0.45})-LOOKUP(W939,{0,1950001,3300001,6950001,9000001,18000001,40000001},{0,97500,427500,636000,1536000,2796000,4796000}))*1.021,-2))</f>
        <v/>
      </c>
      <c r="Z939" s="18">
        <f>IF(X939&lt;=0,0,ROUNDDOWN((X939*LOOKUP(X939,{0,1950001,3300001,6950001,9000001,18000001,40000001},{0.05,0.1,0.2,0.23,0.33,0.4,0.45})-LOOKUP(X939,{0,1950001,3300001,6950001,9000001,18000001,40000001},{0,97500,427500,636000,1536000,2796000,4796000}))*1.021,-2))</f>
        <v/>
      </c>
      <c r="AA939" s="18">
        <f>MAX(0,ROUNDDOWN(M939-J939-430000-L939-0,-3))</f>
        <v/>
      </c>
      <c r="AB939" s="18">
        <f>MAX(0,ROUNDDOWN(M939-J939-430000-L939-V939,-3))</f>
        <v/>
      </c>
      <c r="AC939" s="18">
        <f>IF(M939&lt;=450000,0,MAX(0,ROUNDDOWN(AA939*0.06-MIN(50000,AA939)*0.03,-2))+MAX(0,ROUNDDOWN(AA939*0.04-MIN(50000,AA939)*0.02,-2)))</f>
        <v/>
      </c>
      <c r="AD939" s="18">
        <f>IF(M939&lt;=450000,0,MAX(0,ROUNDDOWN(AB939*0.06-MIN(50000,AB939)*0.03,-2))+MAX(0,ROUNDDOWN(AB939*0.04-MIN(50000,AB939)*0.02,-2)))</f>
        <v/>
      </c>
      <c r="AE939" s="18">
        <f>Y939-Z939</f>
        <v/>
      </c>
      <c r="AF939" s="18">
        <f>AC939-AD939</f>
        <v/>
      </c>
      <c r="AG939" s="18">
        <f>AE939+AF939</f>
        <v/>
      </c>
      <c r="AH939" s="20">
        <f>IF(W939&lt;=0,0,LOOKUP(W939,{0,1950001,3300001,6950001,9000001,18000001,40000001},{0.05,0.1,0.2,0.23,0.33,0.4,0.45}))</f>
        <v/>
      </c>
    </row>
    <row r="940">
      <c r="A940" t="inlineStr">
        <is>
          <t>1万円刻み 一般8万円</t>
        </is>
      </c>
      <c r="B940" s="18">
        <f>'4_1万円刻み'!$A$287</f>
        <v/>
      </c>
      <c r="C940" s="19" t="n">
        <v>2026</v>
      </c>
      <c r="D940" t="inlineStr">
        <is>
          <t>いいえ</t>
        </is>
      </c>
      <c r="E940" s="18" t="n">
        <v>80000</v>
      </c>
      <c r="F940" s="18" t="n">
        <v>0</v>
      </c>
      <c r="G940" s="18" t="n">
        <v>0</v>
      </c>
      <c r="H940" s="18" t="n">
        <v>0</v>
      </c>
      <c r="I940" s="18" t="n">
        <v>0</v>
      </c>
      <c r="J940" s="18">
        <f>ROUND(MIN(B940/12,650000)*12*0.0915+MIN(B940/12,1390000)*12*(0.0504+0)+B940*0.005,0)</f>
        <v/>
      </c>
      <c r="K940" s="18" t="n">
        <v>0</v>
      </c>
      <c r="L940" s="18" t="n">
        <v>0</v>
      </c>
      <c r="M940" s="18">
        <f>ROUND(IF(C940&gt;=2026,IF(B940&lt;741000,0,IF(B940&lt;2191000,B940-740000,IF(B940&lt;2193000,1451000,IF(B940&lt;2196000,1453000,IF(B940&lt;2200000,1456000,IF(B940&lt;3600000,ROUNDDOWN(B940/4,-3)*2.8-80000,IF(B940&lt;6600000,ROUNDDOWN(B940/4,-3)*3.2-440000,IF(B940&lt;8500000,ROUNDDOWN(B940*0.9,0)-1100000,B940-1950000)))))))),IF(B940&lt;651000,0,IF(B940&lt;1900000,B940-650000,IF(B940&lt;3600000,ROUNDDOWN(B940/4,-3)*2.8-80000,IF(B940&lt;6600000,ROUNDDOWN(B940/4,-3)*3.2-440000,IF(B940&lt;8500000,ROUNDDOWN(B940*0.9,0)-1100000,B940-1950000)))))),0)</f>
        <v/>
      </c>
      <c r="N940" s="18">
        <f>IF(M940&gt;23500000,NA(),IF(C940&gt;=2026,IF(M940&lt;=4890000,1040000,IF(M940&lt;=6550000,670000,620000)),IF(M940&lt;=1320000,950000,IF(M940&lt;=3360000,880000,IF(M940&lt;=4890000,680000,IF(M940&lt;=6550000,630000,580000))))))</f>
        <v/>
      </c>
      <c r="O940" s="18">
        <f>IF(F940&lt;=0,IF(AND(D940="はい",C940&gt;=2026,C940&lt;=2027),IF(E940&lt;=0,0,IF(E940&lt;=30000,E940,IF(E940&lt;=60000,ROUNDUP(E940/2,0)+15000,IF(E940&lt;=120000,ROUNDUP(E940/4,0)+30000,60000)))),IF(E940&lt;=0,0,IF(E940&lt;=20000,E940,IF(E940&lt;=40000,ROUNDUP(E940/2,0)+10000,IF(E940&lt;=80000,ROUNDUP(E940/4,0)+20000,40000))))),IF(E940&lt;=0,IF(F940&lt;=0,0,IF(F940&lt;=25000,F940,IF(F940&lt;=50000,ROUNDUP(F940/2,0)+12500,IF(F940&lt;=100000,ROUNDUP(F940/4,0)+25000,50000)))),MAX(IF(F940&lt;=0,0,IF(F940&lt;=25000,F940,IF(F940&lt;=50000,ROUNDUP(F940/2,0)+12500,IF(F940&lt;=100000,ROUNDUP(F940/4,0)+25000,50000)))),MIN(IF(AND(D940="はい",C940&gt;=2026,C940&lt;=2027),IF(E940&lt;=0,0,IF(E940&lt;=30000,E940,IF(E940&lt;=60000,ROUNDUP(E940/2,0)+15000,IF(E940&lt;=120000,ROUNDUP(E940/4,0)+30000,60000)))),IF(E940&lt;=0,0,IF(E940&lt;=20000,E940,IF(E940&lt;=40000,ROUNDUP(E940/2,0)+10000,IF(E940&lt;=80000,ROUNDUP(E940/4,0)+20000,40000)))))+IF(F940&lt;=0,0,IF(F940&lt;=25000,F940,IF(F940&lt;=50000,ROUNDUP(F940/2,0)+12500,IF(F940&lt;=100000,ROUNDUP(F940/4,0)+25000,50000)))),IF(AND(D940="はい",C940&gt;=2026,C940&lt;=2027),60000,40000)))))</f>
        <v/>
      </c>
      <c r="P940" s="18">
        <f>IF(G940&lt;=0,0,IF(G940&lt;=20000,G940,IF(G940&lt;=40000,ROUNDUP(G940/2,0)+10000,IF(G940&lt;=80000,ROUNDUP(G940/4,0)+20000,40000))))</f>
        <v/>
      </c>
      <c r="Q940" s="18">
        <f>IF(I940&lt;=0,IF(H940&lt;=0,0,IF(H940&lt;=20000,H940,IF(H940&lt;=40000,ROUNDUP(H940/2,0)+10000,IF(H940&lt;=80000,ROUNDUP(H940/4,0)+20000,40000)))),IF(H940&lt;=0,IF(I940&lt;=0,0,IF(I940&lt;=25000,I940,IF(I940&lt;=50000,ROUNDUP(I940/2,0)+12500,IF(I940&lt;=100000,ROUNDUP(I940/4,0)+25000,50000)))),MAX(IF(I940&lt;=0,0,IF(I940&lt;=25000,I940,IF(I940&lt;=50000,ROUNDUP(I940/2,0)+12500,IF(I940&lt;=100000,ROUNDUP(I940/4,0)+25000,50000)))),MIN(IF(H940&lt;=0,0,IF(H940&lt;=20000,H940,IF(H940&lt;=40000,ROUNDUP(H940/2,0)+10000,IF(H940&lt;=80000,ROUNDUP(H940/4,0)+20000,40000))))+IF(I940&lt;=0,0,IF(I940&lt;=25000,I940,IF(I940&lt;=50000,ROUNDUP(I940/2,0)+12500,IF(I940&lt;=100000,ROUNDUP(I940/4,0)+25000,50000)))),40000))))</f>
        <v/>
      </c>
      <c r="R940" s="18">
        <f>MIN(120000,O940+P940+Q940)</f>
        <v/>
      </c>
      <c r="S940" s="18">
        <f>IF(F940&lt;=0,IF(E940&lt;=0,0,IF(E940&lt;=12000,E940,IF(E940&lt;=32000,ROUNDUP(E940/2,0)+6000,IF(E940&lt;=56000,ROUNDUP(E940/4,0)+14000,28000)))),IF(E940&lt;=0,IF(F940&lt;=0,0,IF(F940&lt;=15000,F940,IF(F940&lt;=40000,ROUNDUP(F940/2,0)+7500,IF(F940&lt;=70000,ROUNDUP(F940/4,0)+17500,35000)))),MAX(IF(F940&lt;=0,0,IF(F940&lt;=15000,F940,IF(F940&lt;=40000,ROUNDUP(F940/2,0)+7500,IF(F940&lt;=70000,ROUNDUP(F940/4,0)+17500,35000)))),MIN(IF(E940&lt;=0,0,IF(E940&lt;=12000,E940,IF(E940&lt;=32000,ROUNDUP(E940/2,0)+6000,IF(E940&lt;=56000,ROUNDUP(E940/4,0)+14000,28000))))+IF(F940&lt;=0,0,IF(F940&lt;=15000,F940,IF(F940&lt;=40000,ROUNDUP(F940/2,0)+7500,IF(F940&lt;=70000,ROUNDUP(F940/4,0)+17500,35000)))),28000))))</f>
        <v/>
      </c>
      <c r="T940" s="18">
        <f>IF(G940&lt;=0,0,IF(G940&lt;=12000,G940,IF(G940&lt;=32000,ROUNDUP(G940/2,0)+6000,IF(G940&lt;=56000,ROUNDUP(G940/4,0)+14000,28000))))</f>
        <v/>
      </c>
      <c r="U940" s="18">
        <f>IF(I940&lt;=0,IF(H940&lt;=0,0,IF(H940&lt;=12000,H940,IF(H940&lt;=32000,ROUNDUP(H940/2,0)+6000,IF(H940&lt;=56000,ROUNDUP(H940/4,0)+14000,28000)))),IF(H940&lt;=0,IF(I940&lt;=0,0,IF(I940&lt;=15000,I940,IF(I940&lt;=40000,ROUNDUP(I940/2,0)+7500,IF(I940&lt;=70000,ROUNDUP(I940/4,0)+17500,35000)))),MAX(IF(I940&lt;=0,0,IF(I940&lt;=15000,I940,IF(I940&lt;=40000,ROUNDUP(I940/2,0)+7500,IF(I940&lt;=70000,ROUNDUP(I940/4,0)+17500,35000)))),MIN(IF(H940&lt;=0,0,IF(H940&lt;=12000,H940,IF(H940&lt;=32000,ROUNDUP(H940/2,0)+6000,IF(H940&lt;=56000,ROUNDUP(H940/4,0)+14000,28000))))+IF(I940&lt;=0,0,IF(I940&lt;=15000,I940,IF(I940&lt;=40000,ROUNDUP(I940/2,0)+7500,IF(I940&lt;=70000,ROUNDUP(I940/4,0)+17500,35000)))),28000))))</f>
        <v/>
      </c>
      <c r="V940" s="18">
        <f>MIN(70000,S940+T940+U940)</f>
        <v/>
      </c>
      <c r="W940" s="18">
        <f>MAX(0,ROUNDDOWN(M940-J940-N940-K940-0,-3))</f>
        <v/>
      </c>
      <c r="X940" s="18">
        <f>MAX(0,ROUNDDOWN(M940-J940-N940-K940-R940,-3))</f>
        <v/>
      </c>
      <c r="Y940" s="18">
        <f>IF(W940&lt;=0,0,ROUNDDOWN((W940*LOOKUP(W940,{0,1950001,3300001,6950001,9000001,18000001,40000001},{0.05,0.1,0.2,0.23,0.33,0.4,0.45})-LOOKUP(W940,{0,1950001,3300001,6950001,9000001,18000001,40000001},{0,97500,427500,636000,1536000,2796000,4796000}))*1.021,-2))</f>
        <v/>
      </c>
      <c r="Z940" s="18">
        <f>IF(X940&lt;=0,0,ROUNDDOWN((X940*LOOKUP(X940,{0,1950001,3300001,6950001,9000001,18000001,40000001},{0.05,0.1,0.2,0.23,0.33,0.4,0.45})-LOOKUP(X940,{0,1950001,3300001,6950001,9000001,18000001,40000001},{0,97500,427500,636000,1536000,2796000,4796000}))*1.021,-2))</f>
        <v/>
      </c>
      <c r="AA940" s="18">
        <f>MAX(0,ROUNDDOWN(M940-J940-430000-L940-0,-3))</f>
        <v/>
      </c>
      <c r="AB940" s="18">
        <f>MAX(0,ROUNDDOWN(M940-J940-430000-L940-V940,-3))</f>
        <v/>
      </c>
      <c r="AC940" s="18">
        <f>IF(M940&lt;=450000,0,MAX(0,ROUNDDOWN(AA940*0.06-MIN(50000,AA940)*0.03,-2))+MAX(0,ROUNDDOWN(AA940*0.04-MIN(50000,AA940)*0.02,-2)))</f>
        <v/>
      </c>
      <c r="AD940" s="18">
        <f>IF(M940&lt;=450000,0,MAX(0,ROUNDDOWN(AB940*0.06-MIN(50000,AB940)*0.03,-2))+MAX(0,ROUNDDOWN(AB940*0.04-MIN(50000,AB940)*0.02,-2)))</f>
        <v/>
      </c>
      <c r="AE940" s="18">
        <f>Y940-Z940</f>
        <v/>
      </c>
      <c r="AF940" s="18">
        <f>AC940-AD940</f>
        <v/>
      </c>
      <c r="AG940" s="18">
        <f>AE940+AF940</f>
        <v/>
      </c>
      <c r="AH940" s="20">
        <f>IF(W940&lt;=0,0,LOOKUP(W940,{0,1950001,3300001,6950001,9000001,18000001,40000001},{0.05,0.1,0.2,0.23,0.33,0.4,0.45}))</f>
        <v/>
      </c>
    </row>
    <row r="941">
      <c r="A941" t="inlineStr">
        <is>
          <t>1万円刻み 特例あり一般12万円</t>
        </is>
      </c>
      <c r="B941" s="18">
        <f>'4_1万円刻み'!$A$287</f>
        <v/>
      </c>
      <c r="C941" s="19" t="n">
        <v>2026</v>
      </c>
      <c r="D941" t="inlineStr">
        <is>
          <t>はい</t>
        </is>
      </c>
      <c r="E941" s="18" t="n">
        <v>120000</v>
      </c>
      <c r="F941" s="18" t="n">
        <v>0</v>
      </c>
      <c r="G941" s="18" t="n">
        <v>0</v>
      </c>
      <c r="H941" s="18" t="n">
        <v>0</v>
      </c>
      <c r="I941" s="18" t="n">
        <v>0</v>
      </c>
      <c r="J941" s="18">
        <f>ROUND(MIN(B941/12,650000)*12*0.0915+MIN(B941/12,1390000)*12*(0.0504+0)+B941*0.005,0)</f>
        <v/>
      </c>
      <c r="K941" s="18" t="n">
        <v>0</v>
      </c>
      <c r="L941" s="18" t="n">
        <v>0</v>
      </c>
      <c r="M941" s="18">
        <f>ROUND(IF(C941&gt;=2026,IF(B941&lt;741000,0,IF(B941&lt;2191000,B941-740000,IF(B941&lt;2193000,1451000,IF(B941&lt;2196000,1453000,IF(B941&lt;2200000,1456000,IF(B941&lt;3600000,ROUNDDOWN(B941/4,-3)*2.8-80000,IF(B941&lt;6600000,ROUNDDOWN(B941/4,-3)*3.2-440000,IF(B941&lt;8500000,ROUNDDOWN(B941*0.9,0)-1100000,B941-1950000)))))))),IF(B941&lt;651000,0,IF(B941&lt;1900000,B941-650000,IF(B941&lt;3600000,ROUNDDOWN(B941/4,-3)*2.8-80000,IF(B941&lt;6600000,ROUNDDOWN(B941/4,-3)*3.2-440000,IF(B941&lt;8500000,ROUNDDOWN(B941*0.9,0)-1100000,B941-1950000)))))),0)</f>
        <v/>
      </c>
      <c r="N941" s="18">
        <f>IF(M941&gt;23500000,NA(),IF(C941&gt;=2026,IF(M941&lt;=4890000,1040000,IF(M941&lt;=6550000,670000,620000)),IF(M941&lt;=1320000,950000,IF(M941&lt;=3360000,880000,IF(M941&lt;=4890000,680000,IF(M941&lt;=6550000,630000,580000))))))</f>
        <v/>
      </c>
      <c r="O941" s="18">
        <f>IF(F941&lt;=0,IF(AND(D941="はい",C941&gt;=2026,C941&lt;=2027),IF(E941&lt;=0,0,IF(E941&lt;=30000,E941,IF(E941&lt;=60000,ROUNDUP(E941/2,0)+15000,IF(E941&lt;=120000,ROUNDUP(E941/4,0)+30000,60000)))),IF(E941&lt;=0,0,IF(E941&lt;=20000,E941,IF(E941&lt;=40000,ROUNDUP(E941/2,0)+10000,IF(E941&lt;=80000,ROUNDUP(E941/4,0)+20000,40000))))),IF(E941&lt;=0,IF(F941&lt;=0,0,IF(F941&lt;=25000,F941,IF(F941&lt;=50000,ROUNDUP(F941/2,0)+12500,IF(F941&lt;=100000,ROUNDUP(F941/4,0)+25000,50000)))),MAX(IF(F941&lt;=0,0,IF(F941&lt;=25000,F941,IF(F941&lt;=50000,ROUNDUP(F941/2,0)+12500,IF(F941&lt;=100000,ROUNDUP(F941/4,0)+25000,50000)))),MIN(IF(AND(D941="はい",C941&gt;=2026,C941&lt;=2027),IF(E941&lt;=0,0,IF(E941&lt;=30000,E941,IF(E941&lt;=60000,ROUNDUP(E941/2,0)+15000,IF(E941&lt;=120000,ROUNDUP(E941/4,0)+30000,60000)))),IF(E941&lt;=0,0,IF(E941&lt;=20000,E941,IF(E941&lt;=40000,ROUNDUP(E941/2,0)+10000,IF(E941&lt;=80000,ROUNDUP(E941/4,0)+20000,40000)))))+IF(F941&lt;=0,0,IF(F941&lt;=25000,F941,IF(F941&lt;=50000,ROUNDUP(F941/2,0)+12500,IF(F941&lt;=100000,ROUNDUP(F941/4,0)+25000,50000)))),IF(AND(D941="はい",C941&gt;=2026,C941&lt;=2027),60000,40000)))))</f>
        <v/>
      </c>
      <c r="P941" s="18">
        <f>IF(G941&lt;=0,0,IF(G941&lt;=20000,G941,IF(G941&lt;=40000,ROUNDUP(G941/2,0)+10000,IF(G941&lt;=80000,ROUNDUP(G941/4,0)+20000,40000))))</f>
        <v/>
      </c>
      <c r="Q941" s="18">
        <f>IF(I941&lt;=0,IF(H941&lt;=0,0,IF(H941&lt;=20000,H941,IF(H941&lt;=40000,ROUNDUP(H941/2,0)+10000,IF(H941&lt;=80000,ROUNDUP(H941/4,0)+20000,40000)))),IF(H941&lt;=0,IF(I941&lt;=0,0,IF(I941&lt;=25000,I941,IF(I941&lt;=50000,ROUNDUP(I941/2,0)+12500,IF(I941&lt;=100000,ROUNDUP(I941/4,0)+25000,50000)))),MAX(IF(I941&lt;=0,0,IF(I941&lt;=25000,I941,IF(I941&lt;=50000,ROUNDUP(I941/2,0)+12500,IF(I941&lt;=100000,ROUNDUP(I941/4,0)+25000,50000)))),MIN(IF(H941&lt;=0,0,IF(H941&lt;=20000,H941,IF(H941&lt;=40000,ROUNDUP(H941/2,0)+10000,IF(H941&lt;=80000,ROUNDUP(H941/4,0)+20000,40000))))+IF(I941&lt;=0,0,IF(I941&lt;=25000,I941,IF(I941&lt;=50000,ROUNDUP(I941/2,0)+12500,IF(I941&lt;=100000,ROUNDUP(I941/4,0)+25000,50000)))),40000))))</f>
        <v/>
      </c>
      <c r="R941" s="18">
        <f>MIN(120000,O941+P941+Q941)</f>
        <v/>
      </c>
      <c r="S941" s="18">
        <f>IF(F941&lt;=0,IF(E941&lt;=0,0,IF(E941&lt;=12000,E941,IF(E941&lt;=32000,ROUNDUP(E941/2,0)+6000,IF(E941&lt;=56000,ROUNDUP(E941/4,0)+14000,28000)))),IF(E941&lt;=0,IF(F941&lt;=0,0,IF(F941&lt;=15000,F941,IF(F941&lt;=40000,ROUNDUP(F941/2,0)+7500,IF(F941&lt;=70000,ROUNDUP(F941/4,0)+17500,35000)))),MAX(IF(F941&lt;=0,0,IF(F941&lt;=15000,F941,IF(F941&lt;=40000,ROUNDUP(F941/2,0)+7500,IF(F941&lt;=70000,ROUNDUP(F941/4,0)+17500,35000)))),MIN(IF(E941&lt;=0,0,IF(E941&lt;=12000,E941,IF(E941&lt;=32000,ROUNDUP(E941/2,0)+6000,IF(E941&lt;=56000,ROUNDUP(E941/4,0)+14000,28000))))+IF(F941&lt;=0,0,IF(F941&lt;=15000,F941,IF(F941&lt;=40000,ROUNDUP(F941/2,0)+7500,IF(F941&lt;=70000,ROUNDUP(F941/4,0)+17500,35000)))),28000))))</f>
        <v/>
      </c>
      <c r="T941" s="18">
        <f>IF(G941&lt;=0,0,IF(G941&lt;=12000,G941,IF(G941&lt;=32000,ROUNDUP(G941/2,0)+6000,IF(G941&lt;=56000,ROUNDUP(G941/4,0)+14000,28000))))</f>
        <v/>
      </c>
      <c r="U941" s="18">
        <f>IF(I941&lt;=0,IF(H941&lt;=0,0,IF(H941&lt;=12000,H941,IF(H941&lt;=32000,ROUNDUP(H941/2,0)+6000,IF(H941&lt;=56000,ROUNDUP(H941/4,0)+14000,28000)))),IF(H941&lt;=0,IF(I941&lt;=0,0,IF(I941&lt;=15000,I941,IF(I941&lt;=40000,ROUNDUP(I941/2,0)+7500,IF(I941&lt;=70000,ROUNDUP(I941/4,0)+17500,35000)))),MAX(IF(I941&lt;=0,0,IF(I941&lt;=15000,I941,IF(I941&lt;=40000,ROUNDUP(I941/2,0)+7500,IF(I941&lt;=70000,ROUNDUP(I941/4,0)+17500,35000)))),MIN(IF(H941&lt;=0,0,IF(H941&lt;=12000,H941,IF(H941&lt;=32000,ROUNDUP(H941/2,0)+6000,IF(H941&lt;=56000,ROUNDUP(H941/4,0)+14000,28000))))+IF(I941&lt;=0,0,IF(I941&lt;=15000,I941,IF(I941&lt;=40000,ROUNDUP(I941/2,0)+7500,IF(I941&lt;=70000,ROUNDUP(I941/4,0)+17500,35000)))),28000))))</f>
        <v/>
      </c>
      <c r="V941" s="18">
        <f>MIN(70000,S941+T941+U941)</f>
        <v/>
      </c>
      <c r="W941" s="18">
        <f>MAX(0,ROUNDDOWN(M941-J941-N941-K941-0,-3))</f>
        <v/>
      </c>
      <c r="X941" s="18">
        <f>MAX(0,ROUNDDOWN(M941-J941-N941-K941-R941,-3))</f>
        <v/>
      </c>
      <c r="Y941" s="18">
        <f>IF(W941&lt;=0,0,ROUNDDOWN((W941*LOOKUP(W941,{0,1950001,3300001,6950001,9000001,18000001,40000001},{0.05,0.1,0.2,0.23,0.33,0.4,0.45})-LOOKUP(W941,{0,1950001,3300001,6950001,9000001,18000001,40000001},{0,97500,427500,636000,1536000,2796000,4796000}))*1.021,-2))</f>
        <v/>
      </c>
      <c r="Z941" s="18">
        <f>IF(X941&lt;=0,0,ROUNDDOWN((X941*LOOKUP(X941,{0,1950001,3300001,6950001,9000001,18000001,40000001},{0.05,0.1,0.2,0.23,0.33,0.4,0.45})-LOOKUP(X941,{0,1950001,3300001,6950001,9000001,18000001,40000001},{0,97500,427500,636000,1536000,2796000,4796000}))*1.021,-2))</f>
        <v/>
      </c>
      <c r="AA941" s="18">
        <f>MAX(0,ROUNDDOWN(M941-J941-430000-L941-0,-3))</f>
        <v/>
      </c>
      <c r="AB941" s="18">
        <f>MAX(0,ROUNDDOWN(M941-J941-430000-L941-V941,-3))</f>
        <v/>
      </c>
      <c r="AC941" s="18">
        <f>IF(M941&lt;=450000,0,MAX(0,ROUNDDOWN(AA941*0.06-MIN(50000,AA941)*0.03,-2))+MAX(0,ROUNDDOWN(AA941*0.04-MIN(50000,AA941)*0.02,-2)))</f>
        <v/>
      </c>
      <c r="AD941" s="18">
        <f>IF(M941&lt;=450000,0,MAX(0,ROUNDDOWN(AB941*0.06-MIN(50000,AB941)*0.03,-2))+MAX(0,ROUNDDOWN(AB941*0.04-MIN(50000,AB941)*0.02,-2)))</f>
        <v/>
      </c>
      <c r="AE941" s="18">
        <f>Y941-Z941</f>
        <v/>
      </c>
      <c r="AF941" s="18">
        <f>AC941-AD941</f>
        <v/>
      </c>
      <c r="AG941" s="18">
        <f>AE941+AF941</f>
        <v/>
      </c>
      <c r="AH941" s="20">
        <f>IF(W941&lt;=0,0,LOOKUP(W941,{0,1950001,3300001,6950001,9000001,18000001,40000001},{0.05,0.1,0.2,0.23,0.33,0.4,0.45}))</f>
        <v/>
      </c>
    </row>
    <row r="942">
      <c r="A942" t="inlineStr">
        <is>
          <t>1万円刻み 3区分8万円ずつ</t>
        </is>
      </c>
      <c r="B942" s="18">
        <f>'4_1万円刻み'!$A$288</f>
        <v/>
      </c>
      <c r="C942" s="19" t="n">
        <v>2026</v>
      </c>
      <c r="D942" t="inlineStr">
        <is>
          <t>いいえ</t>
        </is>
      </c>
      <c r="E942" s="18" t="n">
        <v>80000</v>
      </c>
      <c r="F942" s="18" t="n">
        <v>0</v>
      </c>
      <c r="G942" s="18" t="n">
        <v>80000</v>
      </c>
      <c r="H942" s="18" t="n">
        <v>80000</v>
      </c>
      <c r="I942" s="18" t="n">
        <v>0</v>
      </c>
      <c r="J942" s="18">
        <f>ROUND(MIN(B942/12,650000)*12*0.0915+MIN(B942/12,1390000)*12*(0.0504+0)+B942*0.005,0)</f>
        <v/>
      </c>
      <c r="K942" s="18" t="n">
        <v>0</v>
      </c>
      <c r="L942" s="18" t="n">
        <v>0</v>
      </c>
      <c r="M942" s="18">
        <f>ROUND(IF(C942&gt;=2026,IF(B942&lt;741000,0,IF(B942&lt;2191000,B942-740000,IF(B942&lt;2193000,1451000,IF(B942&lt;2196000,1453000,IF(B942&lt;2200000,1456000,IF(B942&lt;3600000,ROUNDDOWN(B942/4,-3)*2.8-80000,IF(B942&lt;6600000,ROUNDDOWN(B942/4,-3)*3.2-440000,IF(B942&lt;8500000,ROUNDDOWN(B942*0.9,0)-1100000,B942-1950000)))))))),IF(B942&lt;651000,0,IF(B942&lt;1900000,B942-650000,IF(B942&lt;3600000,ROUNDDOWN(B942/4,-3)*2.8-80000,IF(B942&lt;6600000,ROUNDDOWN(B942/4,-3)*3.2-440000,IF(B942&lt;8500000,ROUNDDOWN(B942*0.9,0)-1100000,B942-1950000)))))),0)</f>
        <v/>
      </c>
      <c r="N942" s="18">
        <f>IF(M942&gt;23500000,NA(),IF(C942&gt;=2026,IF(M942&lt;=4890000,1040000,IF(M942&lt;=6550000,670000,620000)),IF(M942&lt;=1320000,950000,IF(M942&lt;=3360000,880000,IF(M942&lt;=4890000,680000,IF(M942&lt;=6550000,630000,580000))))))</f>
        <v/>
      </c>
      <c r="O942" s="18">
        <f>IF(F942&lt;=0,IF(AND(D942="はい",C942&gt;=2026,C942&lt;=2027),IF(E942&lt;=0,0,IF(E942&lt;=30000,E942,IF(E942&lt;=60000,ROUNDUP(E942/2,0)+15000,IF(E942&lt;=120000,ROUNDUP(E942/4,0)+30000,60000)))),IF(E942&lt;=0,0,IF(E942&lt;=20000,E942,IF(E942&lt;=40000,ROUNDUP(E942/2,0)+10000,IF(E942&lt;=80000,ROUNDUP(E942/4,0)+20000,40000))))),IF(E942&lt;=0,IF(F942&lt;=0,0,IF(F942&lt;=25000,F942,IF(F942&lt;=50000,ROUNDUP(F942/2,0)+12500,IF(F942&lt;=100000,ROUNDUP(F942/4,0)+25000,50000)))),MAX(IF(F942&lt;=0,0,IF(F942&lt;=25000,F942,IF(F942&lt;=50000,ROUNDUP(F942/2,0)+12500,IF(F942&lt;=100000,ROUNDUP(F942/4,0)+25000,50000)))),MIN(IF(AND(D942="はい",C942&gt;=2026,C942&lt;=2027),IF(E942&lt;=0,0,IF(E942&lt;=30000,E942,IF(E942&lt;=60000,ROUNDUP(E942/2,0)+15000,IF(E942&lt;=120000,ROUNDUP(E942/4,0)+30000,60000)))),IF(E942&lt;=0,0,IF(E942&lt;=20000,E942,IF(E942&lt;=40000,ROUNDUP(E942/2,0)+10000,IF(E942&lt;=80000,ROUNDUP(E942/4,0)+20000,40000)))))+IF(F942&lt;=0,0,IF(F942&lt;=25000,F942,IF(F942&lt;=50000,ROUNDUP(F942/2,0)+12500,IF(F942&lt;=100000,ROUNDUP(F942/4,0)+25000,50000)))),IF(AND(D942="はい",C942&gt;=2026,C942&lt;=2027),60000,40000)))))</f>
        <v/>
      </c>
      <c r="P942" s="18">
        <f>IF(G942&lt;=0,0,IF(G942&lt;=20000,G942,IF(G942&lt;=40000,ROUNDUP(G942/2,0)+10000,IF(G942&lt;=80000,ROUNDUP(G942/4,0)+20000,40000))))</f>
        <v/>
      </c>
      <c r="Q942" s="18">
        <f>IF(I942&lt;=0,IF(H942&lt;=0,0,IF(H942&lt;=20000,H942,IF(H942&lt;=40000,ROUNDUP(H942/2,0)+10000,IF(H942&lt;=80000,ROUNDUP(H942/4,0)+20000,40000)))),IF(H942&lt;=0,IF(I942&lt;=0,0,IF(I942&lt;=25000,I942,IF(I942&lt;=50000,ROUNDUP(I942/2,0)+12500,IF(I942&lt;=100000,ROUNDUP(I942/4,0)+25000,50000)))),MAX(IF(I942&lt;=0,0,IF(I942&lt;=25000,I942,IF(I942&lt;=50000,ROUNDUP(I942/2,0)+12500,IF(I942&lt;=100000,ROUNDUP(I942/4,0)+25000,50000)))),MIN(IF(H942&lt;=0,0,IF(H942&lt;=20000,H942,IF(H942&lt;=40000,ROUNDUP(H942/2,0)+10000,IF(H942&lt;=80000,ROUNDUP(H942/4,0)+20000,40000))))+IF(I942&lt;=0,0,IF(I942&lt;=25000,I942,IF(I942&lt;=50000,ROUNDUP(I942/2,0)+12500,IF(I942&lt;=100000,ROUNDUP(I942/4,0)+25000,50000)))),40000))))</f>
        <v/>
      </c>
      <c r="R942" s="18">
        <f>MIN(120000,O942+P942+Q942)</f>
        <v/>
      </c>
      <c r="S942" s="18">
        <f>IF(F942&lt;=0,IF(E942&lt;=0,0,IF(E942&lt;=12000,E942,IF(E942&lt;=32000,ROUNDUP(E942/2,0)+6000,IF(E942&lt;=56000,ROUNDUP(E942/4,0)+14000,28000)))),IF(E942&lt;=0,IF(F942&lt;=0,0,IF(F942&lt;=15000,F942,IF(F942&lt;=40000,ROUNDUP(F942/2,0)+7500,IF(F942&lt;=70000,ROUNDUP(F942/4,0)+17500,35000)))),MAX(IF(F942&lt;=0,0,IF(F942&lt;=15000,F942,IF(F942&lt;=40000,ROUNDUP(F942/2,0)+7500,IF(F942&lt;=70000,ROUNDUP(F942/4,0)+17500,35000)))),MIN(IF(E942&lt;=0,0,IF(E942&lt;=12000,E942,IF(E942&lt;=32000,ROUNDUP(E942/2,0)+6000,IF(E942&lt;=56000,ROUNDUP(E942/4,0)+14000,28000))))+IF(F942&lt;=0,0,IF(F942&lt;=15000,F942,IF(F942&lt;=40000,ROUNDUP(F942/2,0)+7500,IF(F942&lt;=70000,ROUNDUP(F942/4,0)+17500,35000)))),28000))))</f>
        <v/>
      </c>
      <c r="T942" s="18">
        <f>IF(G942&lt;=0,0,IF(G942&lt;=12000,G942,IF(G942&lt;=32000,ROUNDUP(G942/2,0)+6000,IF(G942&lt;=56000,ROUNDUP(G942/4,0)+14000,28000))))</f>
        <v/>
      </c>
      <c r="U942" s="18">
        <f>IF(I942&lt;=0,IF(H942&lt;=0,0,IF(H942&lt;=12000,H942,IF(H942&lt;=32000,ROUNDUP(H942/2,0)+6000,IF(H942&lt;=56000,ROUNDUP(H942/4,0)+14000,28000)))),IF(H942&lt;=0,IF(I942&lt;=0,0,IF(I942&lt;=15000,I942,IF(I942&lt;=40000,ROUNDUP(I942/2,0)+7500,IF(I942&lt;=70000,ROUNDUP(I942/4,0)+17500,35000)))),MAX(IF(I942&lt;=0,0,IF(I942&lt;=15000,I942,IF(I942&lt;=40000,ROUNDUP(I942/2,0)+7500,IF(I942&lt;=70000,ROUNDUP(I942/4,0)+17500,35000)))),MIN(IF(H942&lt;=0,0,IF(H942&lt;=12000,H942,IF(H942&lt;=32000,ROUNDUP(H942/2,0)+6000,IF(H942&lt;=56000,ROUNDUP(H942/4,0)+14000,28000))))+IF(I942&lt;=0,0,IF(I942&lt;=15000,I942,IF(I942&lt;=40000,ROUNDUP(I942/2,0)+7500,IF(I942&lt;=70000,ROUNDUP(I942/4,0)+17500,35000)))),28000))))</f>
        <v/>
      </c>
      <c r="V942" s="18">
        <f>MIN(70000,S942+T942+U942)</f>
        <v/>
      </c>
      <c r="W942" s="18">
        <f>MAX(0,ROUNDDOWN(M942-J942-N942-K942-0,-3))</f>
        <v/>
      </c>
      <c r="X942" s="18">
        <f>MAX(0,ROUNDDOWN(M942-J942-N942-K942-R942,-3))</f>
        <v/>
      </c>
      <c r="Y942" s="18">
        <f>IF(W942&lt;=0,0,ROUNDDOWN((W942*LOOKUP(W942,{0,1950001,3300001,6950001,9000001,18000001,40000001},{0.05,0.1,0.2,0.23,0.33,0.4,0.45})-LOOKUP(W942,{0,1950001,3300001,6950001,9000001,18000001,40000001},{0,97500,427500,636000,1536000,2796000,4796000}))*1.021,-2))</f>
        <v/>
      </c>
      <c r="Z942" s="18">
        <f>IF(X942&lt;=0,0,ROUNDDOWN((X942*LOOKUP(X942,{0,1950001,3300001,6950001,9000001,18000001,40000001},{0.05,0.1,0.2,0.23,0.33,0.4,0.45})-LOOKUP(X942,{0,1950001,3300001,6950001,9000001,18000001,40000001},{0,97500,427500,636000,1536000,2796000,4796000}))*1.021,-2))</f>
        <v/>
      </c>
      <c r="AA942" s="18">
        <f>MAX(0,ROUNDDOWN(M942-J942-430000-L942-0,-3))</f>
        <v/>
      </c>
      <c r="AB942" s="18">
        <f>MAX(0,ROUNDDOWN(M942-J942-430000-L942-V942,-3))</f>
        <v/>
      </c>
      <c r="AC942" s="18">
        <f>IF(M942&lt;=450000,0,MAX(0,ROUNDDOWN(AA942*0.06-MIN(50000,AA942)*0.03,-2))+MAX(0,ROUNDDOWN(AA942*0.04-MIN(50000,AA942)*0.02,-2)))</f>
        <v/>
      </c>
      <c r="AD942" s="18">
        <f>IF(M942&lt;=450000,0,MAX(0,ROUNDDOWN(AB942*0.06-MIN(50000,AB942)*0.03,-2))+MAX(0,ROUNDDOWN(AB942*0.04-MIN(50000,AB942)*0.02,-2)))</f>
        <v/>
      </c>
      <c r="AE942" s="18">
        <f>Y942-Z942</f>
        <v/>
      </c>
      <c r="AF942" s="18">
        <f>AC942-AD942</f>
        <v/>
      </c>
      <c r="AG942" s="18">
        <f>AE942+AF942</f>
        <v/>
      </c>
      <c r="AH942" s="20">
        <f>IF(W942&lt;=0,0,LOOKUP(W942,{0,1950001,3300001,6950001,9000001,18000001,40000001},{0.05,0.1,0.2,0.23,0.33,0.4,0.45}))</f>
        <v/>
      </c>
    </row>
    <row r="943">
      <c r="A943" t="inlineStr">
        <is>
          <t>1万円刻み 一般8万円</t>
        </is>
      </c>
      <c r="B943" s="18">
        <f>'4_1万円刻み'!$A$288</f>
        <v/>
      </c>
      <c r="C943" s="19" t="n">
        <v>2026</v>
      </c>
      <c r="D943" t="inlineStr">
        <is>
          <t>いいえ</t>
        </is>
      </c>
      <c r="E943" s="18" t="n">
        <v>80000</v>
      </c>
      <c r="F943" s="18" t="n">
        <v>0</v>
      </c>
      <c r="G943" s="18" t="n">
        <v>0</v>
      </c>
      <c r="H943" s="18" t="n">
        <v>0</v>
      </c>
      <c r="I943" s="18" t="n">
        <v>0</v>
      </c>
      <c r="J943" s="18">
        <f>ROUND(MIN(B943/12,650000)*12*0.0915+MIN(B943/12,1390000)*12*(0.0504+0)+B943*0.005,0)</f>
        <v/>
      </c>
      <c r="K943" s="18" t="n">
        <v>0</v>
      </c>
      <c r="L943" s="18" t="n">
        <v>0</v>
      </c>
      <c r="M943" s="18">
        <f>ROUND(IF(C943&gt;=2026,IF(B943&lt;741000,0,IF(B943&lt;2191000,B943-740000,IF(B943&lt;2193000,1451000,IF(B943&lt;2196000,1453000,IF(B943&lt;2200000,1456000,IF(B943&lt;3600000,ROUNDDOWN(B943/4,-3)*2.8-80000,IF(B943&lt;6600000,ROUNDDOWN(B943/4,-3)*3.2-440000,IF(B943&lt;8500000,ROUNDDOWN(B943*0.9,0)-1100000,B943-1950000)))))))),IF(B943&lt;651000,0,IF(B943&lt;1900000,B943-650000,IF(B943&lt;3600000,ROUNDDOWN(B943/4,-3)*2.8-80000,IF(B943&lt;6600000,ROUNDDOWN(B943/4,-3)*3.2-440000,IF(B943&lt;8500000,ROUNDDOWN(B943*0.9,0)-1100000,B943-1950000)))))),0)</f>
        <v/>
      </c>
      <c r="N943" s="18">
        <f>IF(M943&gt;23500000,NA(),IF(C943&gt;=2026,IF(M943&lt;=4890000,1040000,IF(M943&lt;=6550000,670000,620000)),IF(M943&lt;=1320000,950000,IF(M943&lt;=3360000,880000,IF(M943&lt;=4890000,680000,IF(M943&lt;=6550000,630000,580000))))))</f>
        <v/>
      </c>
      <c r="O943" s="18">
        <f>IF(F943&lt;=0,IF(AND(D943="はい",C943&gt;=2026,C943&lt;=2027),IF(E943&lt;=0,0,IF(E943&lt;=30000,E943,IF(E943&lt;=60000,ROUNDUP(E943/2,0)+15000,IF(E943&lt;=120000,ROUNDUP(E943/4,0)+30000,60000)))),IF(E943&lt;=0,0,IF(E943&lt;=20000,E943,IF(E943&lt;=40000,ROUNDUP(E943/2,0)+10000,IF(E943&lt;=80000,ROUNDUP(E943/4,0)+20000,40000))))),IF(E943&lt;=0,IF(F943&lt;=0,0,IF(F943&lt;=25000,F943,IF(F943&lt;=50000,ROUNDUP(F943/2,0)+12500,IF(F943&lt;=100000,ROUNDUP(F943/4,0)+25000,50000)))),MAX(IF(F943&lt;=0,0,IF(F943&lt;=25000,F943,IF(F943&lt;=50000,ROUNDUP(F943/2,0)+12500,IF(F943&lt;=100000,ROUNDUP(F943/4,0)+25000,50000)))),MIN(IF(AND(D943="はい",C943&gt;=2026,C943&lt;=2027),IF(E943&lt;=0,0,IF(E943&lt;=30000,E943,IF(E943&lt;=60000,ROUNDUP(E943/2,0)+15000,IF(E943&lt;=120000,ROUNDUP(E943/4,0)+30000,60000)))),IF(E943&lt;=0,0,IF(E943&lt;=20000,E943,IF(E943&lt;=40000,ROUNDUP(E943/2,0)+10000,IF(E943&lt;=80000,ROUNDUP(E943/4,0)+20000,40000)))))+IF(F943&lt;=0,0,IF(F943&lt;=25000,F943,IF(F943&lt;=50000,ROUNDUP(F943/2,0)+12500,IF(F943&lt;=100000,ROUNDUP(F943/4,0)+25000,50000)))),IF(AND(D943="はい",C943&gt;=2026,C943&lt;=2027),60000,40000)))))</f>
        <v/>
      </c>
      <c r="P943" s="18">
        <f>IF(G943&lt;=0,0,IF(G943&lt;=20000,G943,IF(G943&lt;=40000,ROUNDUP(G943/2,0)+10000,IF(G943&lt;=80000,ROUNDUP(G943/4,0)+20000,40000))))</f>
        <v/>
      </c>
      <c r="Q943" s="18">
        <f>IF(I943&lt;=0,IF(H943&lt;=0,0,IF(H943&lt;=20000,H943,IF(H943&lt;=40000,ROUNDUP(H943/2,0)+10000,IF(H943&lt;=80000,ROUNDUP(H943/4,0)+20000,40000)))),IF(H943&lt;=0,IF(I943&lt;=0,0,IF(I943&lt;=25000,I943,IF(I943&lt;=50000,ROUNDUP(I943/2,0)+12500,IF(I943&lt;=100000,ROUNDUP(I943/4,0)+25000,50000)))),MAX(IF(I943&lt;=0,0,IF(I943&lt;=25000,I943,IF(I943&lt;=50000,ROUNDUP(I943/2,0)+12500,IF(I943&lt;=100000,ROUNDUP(I943/4,0)+25000,50000)))),MIN(IF(H943&lt;=0,0,IF(H943&lt;=20000,H943,IF(H943&lt;=40000,ROUNDUP(H943/2,0)+10000,IF(H943&lt;=80000,ROUNDUP(H943/4,0)+20000,40000))))+IF(I943&lt;=0,0,IF(I943&lt;=25000,I943,IF(I943&lt;=50000,ROUNDUP(I943/2,0)+12500,IF(I943&lt;=100000,ROUNDUP(I943/4,0)+25000,50000)))),40000))))</f>
        <v/>
      </c>
      <c r="R943" s="18">
        <f>MIN(120000,O943+P943+Q943)</f>
        <v/>
      </c>
      <c r="S943" s="18">
        <f>IF(F943&lt;=0,IF(E943&lt;=0,0,IF(E943&lt;=12000,E943,IF(E943&lt;=32000,ROUNDUP(E943/2,0)+6000,IF(E943&lt;=56000,ROUNDUP(E943/4,0)+14000,28000)))),IF(E943&lt;=0,IF(F943&lt;=0,0,IF(F943&lt;=15000,F943,IF(F943&lt;=40000,ROUNDUP(F943/2,0)+7500,IF(F943&lt;=70000,ROUNDUP(F943/4,0)+17500,35000)))),MAX(IF(F943&lt;=0,0,IF(F943&lt;=15000,F943,IF(F943&lt;=40000,ROUNDUP(F943/2,0)+7500,IF(F943&lt;=70000,ROUNDUP(F943/4,0)+17500,35000)))),MIN(IF(E943&lt;=0,0,IF(E943&lt;=12000,E943,IF(E943&lt;=32000,ROUNDUP(E943/2,0)+6000,IF(E943&lt;=56000,ROUNDUP(E943/4,0)+14000,28000))))+IF(F943&lt;=0,0,IF(F943&lt;=15000,F943,IF(F943&lt;=40000,ROUNDUP(F943/2,0)+7500,IF(F943&lt;=70000,ROUNDUP(F943/4,0)+17500,35000)))),28000))))</f>
        <v/>
      </c>
      <c r="T943" s="18">
        <f>IF(G943&lt;=0,0,IF(G943&lt;=12000,G943,IF(G943&lt;=32000,ROUNDUP(G943/2,0)+6000,IF(G943&lt;=56000,ROUNDUP(G943/4,0)+14000,28000))))</f>
        <v/>
      </c>
      <c r="U943" s="18">
        <f>IF(I943&lt;=0,IF(H943&lt;=0,0,IF(H943&lt;=12000,H943,IF(H943&lt;=32000,ROUNDUP(H943/2,0)+6000,IF(H943&lt;=56000,ROUNDUP(H943/4,0)+14000,28000)))),IF(H943&lt;=0,IF(I943&lt;=0,0,IF(I943&lt;=15000,I943,IF(I943&lt;=40000,ROUNDUP(I943/2,0)+7500,IF(I943&lt;=70000,ROUNDUP(I943/4,0)+17500,35000)))),MAX(IF(I943&lt;=0,0,IF(I943&lt;=15000,I943,IF(I943&lt;=40000,ROUNDUP(I943/2,0)+7500,IF(I943&lt;=70000,ROUNDUP(I943/4,0)+17500,35000)))),MIN(IF(H943&lt;=0,0,IF(H943&lt;=12000,H943,IF(H943&lt;=32000,ROUNDUP(H943/2,0)+6000,IF(H943&lt;=56000,ROUNDUP(H943/4,0)+14000,28000))))+IF(I943&lt;=0,0,IF(I943&lt;=15000,I943,IF(I943&lt;=40000,ROUNDUP(I943/2,0)+7500,IF(I943&lt;=70000,ROUNDUP(I943/4,0)+17500,35000)))),28000))))</f>
        <v/>
      </c>
      <c r="V943" s="18">
        <f>MIN(70000,S943+T943+U943)</f>
        <v/>
      </c>
      <c r="W943" s="18">
        <f>MAX(0,ROUNDDOWN(M943-J943-N943-K943-0,-3))</f>
        <v/>
      </c>
      <c r="X943" s="18">
        <f>MAX(0,ROUNDDOWN(M943-J943-N943-K943-R943,-3))</f>
        <v/>
      </c>
      <c r="Y943" s="18">
        <f>IF(W943&lt;=0,0,ROUNDDOWN((W943*LOOKUP(W943,{0,1950001,3300001,6950001,9000001,18000001,40000001},{0.05,0.1,0.2,0.23,0.33,0.4,0.45})-LOOKUP(W943,{0,1950001,3300001,6950001,9000001,18000001,40000001},{0,97500,427500,636000,1536000,2796000,4796000}))*1.021,-2))</f>
        <v/>
      </c>
      <c r="Z943" s="18">
        <f>IF(X943&lt;=0,0,ROUNDDOWN((X943*LOOKUP(X943,{0,1950001,3300001,6950001,9000001,18000001,40000001},{0.05,0.1,0.2,0.23,0.33,0.4,0.45})-LOOKUP(X943,{0,1950001,3300001,6950001,9000001,18000001,40000001},{0,97500,427500,636000,1536000,2796000,4796000}))*1.021,-2))</f>
        <v/>
      </c>
      <c r="AA943" s="18">
        <f>MAX(0,ROUNDDOWN(M943-J943-430000-L943-0,-3))</f>
        <v/>
      </c>
      <c r="AB943" s="18">
        <f>MAX(0,ROUNDDOWN(M943-J943-430000-L943-V943,-3))</f>
        <v/>
      </c>
      <c r="AC943" s="18">
        <f>IF(M943&lt;=450000,0,MAX(0,ROUNDDOWN(AA943*0.06-MIN(50000,AA943)*0.03,-2))+MAX(0,ROUNDDOWN(AA943*0.04-MIN(50000,AA943)*0.02,-2)))</f>
        <v/>
      </c>
      <c r="AD943" s="18">
        <f>IF(M943&lt;=450000,0,MAX(0,ROUNDDOWN(AB943*0.06-MIN(50000,AB943)*0.03,-2))+MAX(0,ROUNDDOWN(AB943*0.04-MIN(50000,AB943)*0.02,-2)))</f>
        <v/>
      </c>
      <c r="AE943" s="18">
        <f>Y943-Z943</f>
        <v/>
      </c>
      <c r="AF943" s="18">
        <f>AC943-AD943</f>
        <v/>
      </c>
      <c r="AG943" s="18">
        <f>AE943+AF943</f>
        <v/>
      </c>
      <c r="AH943" s="20">
        <f>IF(W943&lt;=0,0,LOOKUP(W943,{0,1950001,3300001,6950001,9000001,18000001,40000001},{0.05,0.1,0.2,0.23,0.33,0.4,0.45}))</f>
        <v/>
      </c>
    </row>
    <row r="944">
      <c r="A944" t="inlineStr">
        <is>
          <t>1万円刻み 特例あり一般12万円</t>
        </is>
      </c>
      <c r="B944" s="18">
        <f>'4_1万円刻み'!$A$288</f>
        <v/>
      </c>
      <c r="C944" s="19" t="n">
        <v>2026</v>
      </c>
      <c r="D944" t="inlineStr">
        <is>
          <t>はい</t>
        </is>
      </c>
      <c r="E944" s="18" t="n">
        <v>120000</v>
      </c>
      <c r="F944" s="18" t="n">
        <v>0</v>
      </c>
      <c r="G944" s="18" t="n">
        <v>0</v>
      </c>
      <c r="H944" s="18" t="n">
        <v>0</v>
      </c>
      <c r="I944" s="18" t="n">
        <v>0</v>
      </c>
      <c r="J944" s="18">
        <f>ROUND(MIN(B944/12,650000)*12*0.0915+MIN(B944/12,1390000)*12*(0.0504+0)+B944*0.005,0)</f>
        <v/>
      </c>
      <c r="K944" s="18" t="n">
        <v>0</v>
      </c>
      <c r="L944" s="18" t="n">
        <v>0</v>
      </c>
      <c r="M944" s="18">
        <f>ROUND(IF(C944&gt;=2026,IF(B944&lt;741000,0,IF(B944&lt;2191000,B944-740000,IF(B944&lt;2193000,1451000,IF(B944&lt;2196000,1453000,IF(B944&lt;2200000,1456000,IF(B944&lt;3600000,ROUNDDOWN(B944/4,-3)*2.8-80000,IF(B944&lt;6600000,ROUNDDOWN(B944/4,-3)*3.2-440000,IF(B944&lt;8500000,ROUNDDOWN(B944*0.9,0)-1100000,B944-1950000)))))))),IF(B944&lt;651000,0,IF(B944&lt;1900000,B944-650000,IF(B944&lt;3600000,ROUNDDOWN(B944/4,-3)*2.8-80000,IF(B944&lt;6600000,ROUNDDOWN(B944/4,-3)*3.2-440000,IF(B944&lt;8500000,ROUNDDOWN(B944*0.9,0)-1100000,B944-1950000)))))),0)</f>
        <v/>
      </c>
      <c r="N944" s="18">
        <f>IF(M944&gt;23500000,NA(),IF(C944&gt;=2026,IF(M944&lt;=4890000,1040000,IF(M944&lt;=6550000,670000,620000)),IF(M944&lt;=1320000,950000,IF(M944&lt;=3360000,880000,IF(M944&lt;=4890000,680000,IF(M944&lt;=6550000,630000,580000))))))</f>
        <v/>
      </c>
      <c r="O944" s="18">
        <f>IF(F944&lt;=0,IF(AND(D944="はい",C944&gt;=2026,C944&lt;=2027),IF(E944&lt;=0,0,IF(E944&lt;=30000,E944,IF(E944&lt;=60000,ROUNDUP(E944/2,0)+15000,IF(E944&lt;=120000,ROUNDUP(E944/4,0)+30000,60000)))),IF(E944&lt;=0,0,IF(E944&lt;=20000,E944,IF(E944&lt;=40000,ROUNDUP(E944/2,0)+10000,IF(E944&lt;=80000,ROUNDUP(E944/4,0)+20000,40000))))),IF(E944&lt;=0,IF(F944&lt;=0,0,IF(F944&lt;=25000,F944,IF(F944&lt;=50000,ROUNDUP(F944/2,0)+12500,IF(F944&lt;=100000,ROUNDUP(F944/4,0)+25000,50000)))),MAX(IF(F944&lt;=0,0,IF(F944&lt;=25000,F944,IF(F944&lt;=50000,ROUNDUP(F944/2,0)+12500,IF(F944&lt;=100000,ROUNDUP(F944/4,0)+25000,50000)))),MIN(IF(AND(D944="はい",C944&gt;=2026,C944&lt;=2027),IF(E944&lt;=0,0,IF(E944&lt;=30000,E944,IF(E944&lt;=60000,ROUNDUP(E944/2,0)+15000,IF(E944&lt;=120000,ROUNDUP(E944/4,0)+30000,60000)))),IF(E944&lt;=0,0,IF(E944&lt;=20000,E944,IF(E944&lt;=40000,ROUNDUP(E944/2,0)+10000,IF(E944&lt;=80000,ROUNDUP(E944/4,0)+20000,40000)))))+IF(F944&lt;=0,0,IF(F944&lt;=25000,F944,IF(F944&lt;=50000,ROUNDUP(F944/2,0)+12500,IF(F944&lt;=100000,ROUNDUP(F944/4,0)+25000,50000)))),IF(AND(D944="はい",C944&gt;=2026,C944&lt;=2027),60000,40000)))))</f>
        <v/>
      </c>
      <c r="P944" s="18">
        <f>IF(G944&lt;=0,0,IF(G944&lt;=20000,G944,IF(G944&lt;=40000,ROUNDUP(G944/2,0)+10000,IF(G944&lt;=80000,ROUNDUP(G944/4,0)+20000,40000))))</f>
        <v/>
      </c>
      <c r="Q944" s="18">
        <f>IF(I944&lt;=0,IF(H944&lt;=0,0,IF(H944&lt;=20000,H944,IF(H944&lt;=40000,ROUNDUP(H944/2,0)+10000,IF(H944&lt;=80000,ROUNDUP(H944/4,0)+20000,40000)))),IF(H944&lt;=0,IF(I944&lt;=0,0,IF(I944&lt;=25000,I944,IF(I944&lt;=50000,ROUNDUP(I944/2,0)+12500,IF(I944&lt;=100000,ROUNDUP(I944/4,0)+25000,50000)))),MAX(IF(I944&lt;=0,0,IF(I944&lt;=25000,I944,IF(I944&lt;=50000,ROUNDUP(I944/2,0)+12500,IF(I944&lt;=100000,ROUNDUP(I944/4,0)+25000,50000)))),MIN(IF(H944&lt;=0,0,IF(H944&lt;=20000,H944,IF(H944&lt;=40000,ROUNDUP(H944/2,0)+10000,IF(H944&lt;=80000,ROUNDUP(H944/4,0)+20000,40000))))+IF(I944&lt;=0,0,IF(I944&lt;=25000,I944,IF(I944&lt;=50000,ROUNDUP(I944/2,0)+12500,IF(I944&lt;=100000,ROUNDUP(I944/4,0)+25000,50000)))),40000))))</f>
        <v/>
      </c>
      <c r="R944" s="18">
        <f>MIN(120000,O944+P944+Q944)</f>
        <v/>
      </c>
      <c r="S944" s="18">
        <f>IF(F944&lt;=0,IF(E944&lt;=0,0,IF(E944&lt;=12000,E944,IF(E944&lt;=32000,ROUNDUP(E944/2,0)+6000,IF(E944&lt;=56000,ROUNDUP(E944/4,0)+14000,28000)))),IF(E944&lt;=0,IF(F944&lt;=0,0,IF(F944&lt;=15000,F944,IF(F944&lt;=40000,ROUNDUP(F944/2,0)+7500,IF(F944&lt;=70000,ROUNDUP(F944/4,0)+17500,35000)))),MAX(IF(F944&lt;=0,0,IF(F944&lt;=15000,F944,IF(F944&lt;=40000,ROUNDUP(F944/2,0)+7500,IF(F944&lt;=70000,ROUNDUP(F944/4,0)+17500,35000)))),MIN(IF(E944&lt;=0,0,IF(E944&lt;=12000,E944,IF(E944&lt;=32000,ROUNDUP(E944/2,0)+6000,IF(E944&lt;=56000,ROUNDUP(E944/4,0)+14000,28000))))+IF(F944&lt;=0,0,IF(F944&lt;=15000,F944,IF(F944&lt;=40000,ROUNDUP(F944/2,0)+7500,IF(F944&lt;=70000,ROUNDUP(F944/4,0)+17500,35000)))),28000))))</f>
        <v/>
      </c>
      <c r="T944" s="18">
        <f>IF(G944&lt;=0,0,IF(G944&lt;=12000,G944,IF(G944&lt;=32000,ROUNDUP(G944/2,0)+6000,IF(G944&lt;=56000,ROUNDUP(G944/4,0)+14000,28000))))</f>
        <v/>
      </c>
      <c r="U944" s="18">
        <f>IF(I944&lt;=0,IF(H944&lt;=0,0,IF(H944&lt;=12000,H944,IF(H944&lt;=32000,ROUNDUP(H944/2,0)+6000,IF(H944&lt;=56000,ROUNDUP(H944/4,0)+14000,28000)))),IF(H944&lt;=0,IF(I944&lt;=0,0,IF(I944&lt;=15000,I944,IF(I944&lt;=40000,ROUNDUP(I944/2,0)+7500,IF(I944&lt;=70000,ROUNDUP(I944/4,0)+17500,35000)))),MAX(IF(I944&lt;=0,0,IF(I944&lt;=15000,I944,IF(I944&lt;=40000,ROUNDUP(I944/2,0)+7500,IF(I944&lt;=70000,ROUNDUP(I944/4,0)+17500,35000)))),MIN(IF(H944&lt;=0,0,IF(H944&lt;=12000,H944,IF(H944&lt;=32000,ROUNDUP(H944/2,0)+6000,IF(H944&lt;=56000,ROUNDUP(H944/4,0)+14000,28000))))+IF(I944&lt;=0,0,IF(I944&lt;=15000,I944,IF(I944&lt;=40000,ROUNDUP(I944/2,0)+7500,IF(I944&lt;=70000,ROUNDUP(I944/4,0)+17500,35000)))),28000))))</f>
        <v/>
      </c>
      <c r="V944" s="18">
        <f>MIN(70000,S944+T944+U944)</f>
        <v/>
      </c>
      <c r="W944" s="18">
        <f>MAX(0,ROUNDDOWN(M944-J944-N944-K944-0,-3))</f>
        <v/>
      </c>
      <c r="X944" s="18">
        <f>MAX(0,ROUNDDOWN(M944-J944-N944-K944-R944,-3))</f>
        <v/>
      </c>
      <c r="Y944" s="18">
        <f>IF(W944&lt;=0,0,ROUNDDOWN((W944*LOOKUP(W944,{0,1950001,3300001,6950001,9000001,18000001,40000001},{0.05,0.1,0.2,0.23,0.33,0.4,0.45})-LOOKUP(W944,{0,1950001,3300001,6950001,9000001,18000001,40000001},{0,97500,427500,636000,1536000,2796000,4796000}))*1.021,-2))</f>
        <v/>
      </c>
      <c r="Z944" s="18">
        <f>IF(X944&lt;=0,0,ROUNDDOWN((X944*LOOKUP(X944,{0,1950001,3300001,6950001,9000001,18000001,40000001},{0.05,0.1,0.2,0.23,0.33,0.4,0.45})-LOOKUP(X944,{0,1950001,3300001,6950001,9000001,18000001,40000001},{0,97500,427500,636000,1536000,2796000,4796000}))*1.021,-2))</f>
        <v/>
      </c>
      <c r="AA944" s="18">
        <f>MAX(0,ROUNDDOWN(M944-J944-430000-L944-0,-3))</f>
        <v/>
      </c>
      <c r="AB944" s="18">
        <f>MAX(0,ROUNDDOWN(M944-J944-430000-L944-V944,-3))</f>
        <v/>
      </c>
      <c r="AC944" s="18">
        <f>IF(M944&lt;=450000,0,MAX(0,ROUNDDOWN(AA944*0.06-MIN(50000,AA944)*0.03,-2))+MAX(0,ROUNDDOWN(AA944*0.04-MIN(50000,AA944)*0.02,-2)))</f>
        <v/>
      </c>
      <c r="AD944" s="18">
        <f>IF(M944&lt;=450000,0,MAX(0,ROUNDDOWN(AB944*0.06-MIN(50000,AB944)*0.03,-2))+MAX(0,ROUNDDOWN(AB944*0.04-MIN(50000,AB944)*0.02,-2)))</f>
        <v/>
      </c>
      <c r="AE944" s="18">
        <f>Y944-Z944</f>
        <v/>
      </c>
      <c r="AF944" s="18">
        <f>AC944-AD944</f>
        <v/>
      </c>
      <c r="AG944" s="18">
        <f>AE944+AF944</f>
        <v/>
      </c>
      <c r="AH944" s="20">
        <f>IF(W944&lt;=0,0,LOOKUP(W944,{0,1950001,3300001,6950001,9000001,18000001,40000001},{0.05,0.1,0.2,0.23,0.33,0.4,0.45}))</f>
        <v/>
      </c>
    </row>
    <row r="945">
      <c r="A945" t="inlineStr">
        <is>
          <t>1万円刻み 3区分8万円ずつ</t>
        </is>
      </c>
      <c r="B945" s="18">
        <f>'4_1万円刻み'!$A$289</f>
        <v/>
      </c>
      <c r="C945" s="19" t="n">
        <v>2026</v>
      </c>
      <c r="D945" t="inlineStr">
        <is>
          <t>いいえ</t>
        </is>
      </c>
      <c r="E945" s="18" t="n">
        <v>80000</v>
      </c>
      <c r="F945" s="18" t="n">
        <v>0</v>
      </c>
      <c r="G945" s="18" t="n">
        <v>80000</v>
      </c>
      <c r="H945" s="18" t="n">
        <v>80000</v>
      </c>
      <c r="I945" s="18" t="n">
        <v>0</v>
      </c>
      <c r="J945" s="18">
        <f>ROUND(MIN(B945/12,650000)*12*0.0915+MIN(B945/12,1390000)*12*(0.0504+0)+B945*0.005,0)</f>
        <v/>
      </c>
      <c r="K945" s="18" t="n">
        <v>0</v>
      </c>
      <c r="L945" s="18" t="n">
        <v>0</v>
      </c>
      <c r="M945" s="18">
        <f>ROUND(IF(C945&gt;=2026,IF(B945&lt;741000,0,IF(B945&lt;2191000,B945-740000,IF(B945&lt;2193000,1451000,IF(B945&lt;2196000,1453000,IF(B945&lt;2200000,1456000,IF(B945&lt;3600000,ROUNDDOWN(B945/4,-3)*2.8-80000,IF(B945&lt;6600000,ROUNDDOWN(B945/4,-3)*3.2-440000,IF(B945&lt;8500000,ROUNDDOWN(B945*0.9,0)-1100000,B945-1950000)))))))),IF(B945&lt;651000,0,IF(B945&lt;1900000,B945-650000,IF(B945&lt;3600000,ROUNDDOWN(B945/4,-3)*2.8-80000,IF(B945&lt;6600000,ROUNDDOWN(B945/4,-3)*3.2-440000,IF(B945&lt;8500000,ROUNDDOWN(B945*0.9,0)-1100000,B945-1950000)))))),0)</f>
        <v/>
      </c>
      <c r="N945" s="18">
        <f>IF(M945&gt;23500000,NA(),IF(C945&gt;=2026,IF(M945&lt;=4890000,1040000,IF(M945&lt;=6550000,670000,620000)),IF(M945&lt;=1320000,950000,IF(M945&lt;=3360000,880000,IF(M945&lt;=4890000,680000,IF(M945&lt;=6550000,630000,580000))))))</f>
        <v/>
      </c>
      <c r="O945" s="18">
        <f>IF(F945&lt;=0,IF(AND(D945="はい",C945&gt;=2026,C945&lt;=2027),IF(E945&lt;=0,0,IF(E945&lt;=30000,E945,IF(E945&lt;=60000,ROUNDUP(E945/2,0)+15000,IF(E945&lt;=120000,ROUNDUP(E945/4,0)+30000,60000)))),IF(E945&lt;=0,0,IF(E945&lt;=20000,E945,IF(E945&lt;=40000,ROUNDUP(E945/2,0)+10000,IF(E945&lt;=80000,ROUNDUP(E945/4,0)+20000,40000))))),IF(E945&lt;=0,IF(F945&lt;=0,0,IF(F945&lt;=25000,F945,IF(F945&lt;=50000,ROUNDUP(F945/2,0)+12500,IF(F945&lt;=100000,ROUNDUP(F945/4,0)+25000,50000)))),MAX(IF(F945&lt;=0,0,IF(F945&lt;=25000,F945,IF(F945&lt;=50000,ROUNDUP(F945/2,0)+12500,IF(F945&lt;=100000,ROUNDUP(F945/4,0)+25000,50000)))),MIN(IF(AND(D945="はい",C945&gt;=2026,C945&lt;=2027),IF(E945&lt;=0,0,IF(E945&lt;=30000,E945,IF(E945&lt;=60000,ROUNDUP(E945/2,0)+15000,IF(E945&lt;=120000,ROUNDUP(E945/4,0)+30000,60000)))),IF(E945&lt;=0,0,IF(E945&lt;=20000,E945,IF(E945&lt;=40000,ROUNDUP(E945/2,0)+10000,IF(E945&lt;=80000,ROUNDUP(E945/4,0)+20000,40000)))))+IF(F945&lt;=0,0,IF(F945&lt;=25000,F945,IF(F945&lt;=50000,ROUNDUP(F945/2,0)+12500,IF(F945&lt;=100000,ROUNDUP(F945/4,0)+25000,50000)))),IF(AND(D945="はい",C945&gt;=2026,C945&lt;=2027),60000,40000)))))</f>
        <v/>
      </c>
      <c r="P945" s="18">
        <f>IF(G945&lt;=0,0,IF(G945&lt;=20000,G945,IF(G945&lt;=40000,ROUNDUP(G945/2,0)+10000,IF(G945&lt;=80000,ROUNDUP(G945/4,0)+20000,40000))))</f>
        <v/>
      </c>
      <c r="Q945" s="18">
        <f>IF(I945&lt;=0,IF(H945&lt;=0,0,IF(H945&lt;=20000,H945,IF(H945&lt;=40000,ROUNDUP(H945/2,0)+10000,IF(H945&lt;=80000,ROUNDUP(H945/4,0)+20000,40000)))),IF(H945&lt;=0,IF(I945&lt;=0,0,IF(I945&lt;=25000,I945,IF(I945&lt;=50000,ROUNDUP(I945/2,0)+12500,IF(I945&lt;=100000,ROUNDUP(I945/4,0)+25000,50000)))),MAX(IF(I945&lt;=0,0,IF(I945&lt;=25000,I945,IF(I945&lt;=50000,ROUNDUP(I945/2,0)+12500,IF(I945&lt;=100000,ROUNDUP(I945/4,0)+25000,50000)))),MIN(IF(H945&lt;=0,0,IF(H945&lt;=20000,H945,IF(H945&lt;=40000,ROUNDUP(H945/2,0)+10000,IF(H945&lt;=80000,ROUNDUP(H945/4,0)+20000,40000))))+IF(I945&lt;=0,0,IF(I945&lt;=25000,I945,IF(I945&lt;=50000,ROUNDUP(I945/2,0)+12500,IF(I945&lt;=100000,ROUNDUP(I945/4,0)+25000,50000)))),40000))))</f>
        <v/>
      </c>
      <c r="R945" s="18">
        <f>MIN(120000,O945+P945+Q945)</f>
        <v/>
      </c>
      <c r="S945" s="18">
        <f>IF(F945&lt;=0,IF(E945&lt;=0,0,IF(E945&lt;=12000,E945,IF(E945&lt;=32000,ROUNDUP(E945/2,0)+6000,IF(E945&lt;=56000,ROUNDUP(E945/4,0)+14000,28000)))),IF(E945&lt;=0,IF(F945&lt;=0,0,IF(F945&lt;=15000,F945,IF(F945&lt;=40000,ROUNDUP(F945/2,0)+7500,IF(F945&lt;=70000,ROUNDUP(F945/4,0)+17500,35000)))),MAX(IF(F945&lt;=0,0,IF(F945&lt;=15000,F945,IF(F945&lt;=40000,ROUNDUP(F945/2,0)+7500,IF(F945&lt;=70000,ROUNDUP(F945/4,0)+17500,35000)))),MIN(IF(E945&lt;=0,0,IF(E945&lt;=12000,E945,IF(E945&lt;=32000,ROUNDUP(E945/2,0)+6000,IF(E945&lt;=56000,ROUNDUP(E945/4,0)+14000,28000))))+IF(F945&lt;=0,0,IF(F945&lt;=15000,F945,IF(F945&lt;=40000,ROUNDUP(F945/2,0)+7500,IF(F945&lt;=70000,ROUNDUP(F945/4,0)+17500,35000)))),28000))))</f>
        <v/>
      </c>
      <c r="T945" s="18">
        <f>IF(G945&lt;=0,0,IF(G945&lt;=12000,G945,IF(G945&lt;=32000,ROUNDUP(G945/2,0)+6000,IF(G945&lt;=56000,ROUNDUP(G945/4,0)+14000,28000))))</f>
        <v/>
      </c>
      <c r="U945" s="18">
        <f>IF(I945&lt;=0,IF(H945&lt;=0,0,IF(H945&lt;=12000,H945,IF(H945&lt;=32000,ROUNDUP(H945/2,0)+6000,IF(H945&lt;=56000,ROUNDUP(H945/4,0)+14000,28000)))),IF(H945&lt;=0,IF(I945&lt;=0,0,IF(I945&lt;=15000,I945,IF(I945&lt;=40000,ROUNDUP(I945/2,0)+7500,IF(I945&lt;=70000,ROUNDUP(I945/4,0)+17500,35000)))),MAX(IF(I945&lt;=0,0,IF(I945&lt;=15000,I945,IF(I945&lt;=40000,ROUNDUP(I945/2,0)+7500,IF(I945&lt;=70000,ROUNDUP(I945/4,0)+17500,35000)))),MIN(IF(H945&lt;=0,0,IF(H945&lt;=12000,H945,IF(H945&lt;=32000,ROUNDUP(H945/2,0)+6000,IF(H945&lt;=56000,ROUNDUP(H945/4,0)+14000,28000))))+IF(I945&lt;=0,0,IF(I945&lt;=15000,I945,IF(I945&lt;=40000,ROUNDUP(I945/2,0)+7500,IF(I945&lt;=70000,ROUNDUP(I945/4,0)+17500,35000)))),28000))))</f>
        <v/>
      </c>
      <c r="V945" s="18">
        <f>MIN(70000,S945+T945+U945)</f>
        <v/>
      </c>
      <c r="W945" s="18">
        <f>MAX(0,ROUNDDOWN(M945-J945-N945-K945-0,-3))</f>
        <v/>
      </c>
      <c r="X945" s="18">
        <f>MAX(0,ROUNDDOWN(M945-J945-N945-K945-R945,-3))</f>
        <v/>
      </c>
      <c r="Y945" s="18">
        <f>IF(W945&lt;=0,0,ROUNDDOWN((W945*LOOKUP(W945,{0,1950001,3300001,6950001,9000001,18000001,40000001},{0.05,0.1,0.2,0.23,0.33,0.4,0.45})-LOOKUP(W945,{0,1950001,3300001,6950001,9000001,18000001,40000001},{0,97500,427500,636000,1536000,2796000,4796000}))*1.021,-2))</f>
        <v/>
      </c>
      <c r="Z945" s="18">
        <f>IF(X945&lt;=0,0,ROUNDDOWN((X945*LOOKUP(X945,{0,1950001,3300001,6950001,9000001,18000001,40000001},{0.05,0.1,0.2,0.23,0.33,0.4,0.45})-LOOKUP(X945,{0,1950001,3300001,6950001,9000001,18000001,40000001},{0,97500,427500,636000,1536000,2796000,4796000}))*1.021,-2))</f>
        <v/>
      </c>
      <c r="AA945" s="18">
        <f>MAX(0,ROUNDDOWN(M945-J945-430000-L945-0,-3))</f>
        <v/>
      </c>
      <c r="AB945" s="18">
        <f>MAX(0,ROUNDDOWN(M945-J945-430000-L945-V945,-3))</f>
        <v/>
      </c>
      <c r="AC945" s="18">
        <f>IF(M945&lt;=450000,0,MAX(0,ROUNDDOWN(AA945*0.06-MIN(50000,AA945)*0.03,-2))+MAX(0,ROUNDDOWN(AA945*0.04-MIN(50000,AA945)*0.02,-2)))</f>
        <v/>
      </c>
      <c r="AD945" s="18">
        <f>IF(M945&lt;=450000,0,MAX(0,ROUNDDOWN(AB945*0.06-MIN(50000,AB945)*0.03,-2))+MAX(0,ROUNDDOWN(AB945*0.04-MIN(50000,AB945)*0.02,-2)))</f>
        <v/>
      </c>
      <c r="AE945" s="18">
        <f>Y945-Z945</f>
        <v/>
      </c>
      <c r="AF945" s="18">
        <f>AC945-AD945</f>
        <v/>
      </c>
      <c r="AG945" s="18">
        <f>AE945+AF945</f>
        <v/>
      </c>
      <c r="AH945" s="20">
        <f>IF(W945&lt;=0,0,LOOKUP(W945,{0,1950001,3300001,6950001,9000001,18000001,40000001},{0.05,0.1,0.2,0.23,0.33,0.4,0.45}))</f>
        <v/>
      </c>
    </row>
    <row r="946">
      <c r="A946" t="inlineStr">
        <is>
          <t>1万円刻み 一般8万円</t>
        </is>
      </c>
      <c r="B946" s="18">
        <f>'4_1万円刻み'!$A$289</f>
        <v/>
      </c>
      <c r="C946" s="19" t="n">
        <v>2026</v>
      </c>
      <c r="D946" t="inlineStr">
        <is>
          <t>いいえ</t>
        </is>
      </c>
      <c r="E946" s="18" t="n">
        <v>80000</v>
      </c>
      <c r="F946" s="18" t="n">
        <v>0</v>
      </c>
      <c r="G946" s="18" t="n">
        <v>0</v>
      </c>
      <c r="H946" s="18" t="n">
        <v>0</v>
      </c>
      <c r="I946" s="18" t="n">
        <v>0</v>
      </c>
      <c r="J946" s="18">
        <f>ROUND(MIN(B946/12,650000)*12*0.0915+MIN(B946/12,1390000)*12*(0.0504+0)+B946*0.005,0)</f>
        <v/>
      </c>
      <c r="K946" s="18" t="n">
        <v>0</v>
      </c>
      <c r="L946" s="18" t="n">
        <v>0</v>
      </c>
      <c r="M946" s="18">
        <f>ROUND(IF(C946&gt;=2026,IF(B946&lt;741000,0,IF(B946&lt;2191000,B946-740000,IF(B946&lt;2193000,1451000,IF(B946&lt;2196000,1453000,IF(B946&lt;2200000,1456000,IF(B946&lt;3600000,ROUNDDOWN(B946/4,-3)*2.8-80000,IF(B946&lt;6600000,ROUNDDOWN(B946/4,-3)*3.2-440000,IF(B946&lt;8500000,ROUNDDOWN(B946*0.9,0)-1100000,B946-1950000)))))))),IF(B946&lt;651000,0,IF(B946&lt;1900000,B946-650000,IF(B946&lt;3600000,ROUNDDOWN(B946/4,-3)*2.8-80000,IF(B946&lt;6600000,ROUNDDOWN(B946/4,-3)*3.2-440000,IF(B946&lt;8500000,ROUNDDOWN(B946*0.9,0)-1100000,B946-1950000)))))),0)</f>
        <v/>
      </c>
      <c r="N946" s="18">
        <f>IF(M946&gt;23500000,NA(),IF(C946&gt;=2026,IF(M946&lt;=4890000,1040000,IF(M946&lt;=6550000,670000,620000)),IF(M946&lt;=1320000,950000,IF(M946&lt;=3360000,880000,IF(M946&lt;=4890000,680000,IF(M946&lt;=6550000,630000,580000))))))</f>
        <v/>
      </c>
      <c r="O946" s="18">
        <f>IF(F946&lt;=0,IF(AND(D946="はい",C946&gt;=2026,C946&lt;=2027),IF(E946&lt;=0,0,IF(E946&lt;=30000,E946,IF(E946&lt;=60000,ROUNDUP(E946/2,0)+15000,IF(E946&lt;=120000,ROUNDUP(E946/4,0)+30000,60000)))),IF(E946&lt;=0,0,IF(E946&lt;=20000,E946,IF(E946&lt;=40000,ROUNDUP(E946/2,0)+10000,IF(E946&lt;=80000,ROUNDUP(E946/4,0)+20000,40000))))),IF(E946&lt;=0,IF(F946&lt;=0,0,IF(F946&lt;=25000,F946,IF(F946&lt;=50000,ROUNDUP(F946/2,0)+12500,IF(F946&lt;=100000,ROUNDUP(F946/4,0)+25000,50000)))),MAX(IF(F946&lt;=0,0,IF(F946&lt;=25000,F946,IF(F946&lt;=50000,ROUNDUP(F946/2,0)+12500,IF(F946&lt;=100000,ROUNDUP(F946/4,0)+25000,50000)))),MIN(IF(AND(D946="はい",C946&gt;=2026,C946&lt;=2027),IF(E946&lt;=0,0,IF(E946&lt;=30000,E946,IF(E946&lt;=60000,ROUNDUP(E946/2,0)+15000,IF(E946&lt;=120000,ROUNDUP(E946/4,0)+30000,60000)))),IF(E946&lt;=0,0,IF(E946&lt;=20000,E946,IF(E946&lt;=40000,ROUNDUP(E946/2,0)+10000,IF(E946&lt;=80000,ROUNDUP(E946/4,0)+20000,40000)))))+IF(F946&lt;=0,0,IF(F946&lt;=25000,F946,IF(F946&lt;=50000,ROUNDUP(F946/2,0)+12500,IF(F946&lt;=100000,ROUNDUP(F946/4,0)+25000,50000)))),IF(AND(D946="はい",C946&gt;=2026,C946&lt;=2027),60000,40000)))))</f>
        <v/>
      </c>
      <c r="P946" s="18">
        <f>IF(G946&lt;=0,0,IF(G946&lt;=20000,G946,IF(G946&lt;=40000,ROUNDUP(G946/2,0)+10000,IF(G946&lt;=80000,ROUNDUP(G946/4,0)+20000,40000))))</f>
        <v/>
      </c>
      <c r="Q946" s="18">
        <f>IF(I946&lt;=0,IF(H946&lt;=0,0,IF(H946&lt;=20000,H946,IF(H946&lt;=40000,ROUNDUP(H946/2,0)+10000,IF(H946&lt;=80000,ROUNDUP(H946/4,0)+20000,40000)))),IF(H946&lt;=0,IF(I946&lt;=0,0,IF(I946&lt;=25000,I946,IF(I946&lt;=50000,ROUNDUP(I946/2,0)+12500,IF(I946&lt;=100000,ROUNDUP(I946/4,0)+25000,50000)))),MAX(IF(I946&lt;=0,0,IF(I946&lt;=25000,I946,IF(I946&lt;=50000,ROUNDUP(I946/2,0)+12500,IF(I946&lt;=100000,ROUNDUP(I946/4,0)+25000,50000)))),MIN(IF(H946&lt;=0,0,IF(H946&lt;=20000,H946,IF(H946&lt;=40000,ROUNDUP(H946/2,0)+10000,IF(H946&lt;=80000,ROUNDUP(H946/4,0)+20000,40000))))+IF(I946&lt;=0,0,IF(I946&lt;=25000,I946,IF(I946&lt;=50000,ROUNDUP(I946/2,0)+12500,IF(I946&lt;=100000,ROUNDUP(I946/4,0)+25000,50000)))),40000))))</f>
        <v/>
      </c>
      <c r="R946" s="18">
        <f>MIN(120000,O946+P946+Q946)</f>
        <v/>
      </c>
      <c r="S946" s="18">
        <f>IF(F946&lt;=0,IF(E946&lt;=0,0,IF(E946&lt;=12000,E946,IF(E946&lt;=32000,ROUNDUP(E946/2,0)+6000,IF(E946&lt;=56000,ROUNDUP(E946/4,0)+14000,28000)))),IF(E946&lt;=0,IF(F946&lt;=0,0,IF(F946&lt;=15000,F946,IF(F946&lt;=40000,ROUNDUP(F946/2,0)+7500,IF(F946&lt;=70000,ROUNDUP(F946/4,0)+17500,35000)))),MAX(IF(F946&lt;=0,0,IF(F946&lt;=15000,F946,IF(F946&lt;=40000,ROUNDUP(F946/2,0)+7500,IF(F946&lt;=70000,ROUNDUP(F946/4,0)+17500,35000)))),MIN(IF(E946&lt;=0,0,IF(E946&lt;=12000,E946,IF(E946&lt;=32000,ROUNDUP(E946/2,0)+6000,IF(E946&lt;=56000,ROUNDUP(E946/4,0)+14000,28000))))+IF(F946&lt;=0,0,IF(F946&lt;=15000,F946,IF(F946&lt;=40000,ROUNDUP(F946/2,0)+7500,IF(F946&lt;=70000,ROUNDUP(F946/4,0)+17500,35000)))),28000))))</f>
        <v/>
      </c>
      <c r="T946" s="18">
        <f>IF(G946&lt;=0,0,IF(G946&lt;=12000,G946,IF(G946&lt;=32000,ROUNDUP(G946/2,0)+6000,IF(G946&lt;=56000,ROUNDUP(G946/4,0)+14000,28000))))</f>
        <v/>
      </c>
      <c r="U946" s="18">
        <f>IF(I946&lt;=0,IF(H946&lt;=0,0,IF(H946&lt;=12000,H946,IF(H946&lt;=32000,ROUNDUP(H946/2,0)+6000,IF(H946&lt;=56000,ROUNDUP(H946/4,0)+14000,28000)))),IF(H946&lt;=0,IF(I946&lt;=0,0,IF(I946&lt;=15000,I946,IF(I946&lt;=40000,ROUNDUP(I946/2,0)+7500,IF(I946&lt;=70000,ROUNDUP(I946/4,0)+17500,35000)))),MAX(IF(I946&lt;=0,0,IF(I946&lt;=15000,I946,IF(I946&lt;=40000,ROUNDUP(I946/2,0)+7500,IF(I946&lt;=70000,ROUNDUP(I946/4,0)+17500,35000)))),MIN(IF(H946&lt;=0,0,IF(H946&lt;=12000,H946,IF(H946&lt;=32000,ROUNDUP(H946/2,0)+6000,IF(H946&lt;=56000,ROUNDUP(H946/4,0)+14000,28000))))+IF(I946&lt;=0,0,IF(I946&lt;=15000,I946,IF(I946&lt;=40000,ROUNDUP(I946/2,0)+7500,IF(I946&lt;=70000,ROUNDUP(I946/4,0)+17500,35000)))),28000))))</f>
        <v/>
      </c>
      <c r="V946" s="18">
        <f>MIN(70000,S946+T946+U946)</f>
        <v/>
      </c>
      <c r="W946" s="18">
        <f>MAX(0,ROUNDDOWN(M946-J946-N946-K946-0,-3))</f>
        <v/>
      </c>
      <c r="X946" s="18">
        <f>MAX(0,ROUNDDOWN(M946-J946-N946-K946-R946,-3))</f>
        <v/>
      </c>
      <c r="Y946" s="18">
        <f>IF(W946&lt;=0,0,ROUNDDOWN((W946*LOOKUP(W946,{0,1950001,3300001,6950001,9000001,18000001,40000001},{0.05,0.1,0.2,0.23,0.33,0.4,0.45})-LOOKUP(W946,{0,1950001,3300001,6950001,9000001,18000001,40000001},{0,97500,427500,636000,1536000,2796000,4796000}))*1.021,-2))</f>
        <v/>
      </c>
      <c r="Z946" s="18">
        <f>IF(X946&lt;=0,0,ROUNDDOWN((X946*LOOKUP(X946,{0,1950001,3300001,6950001,9000001,18000001,40000001},{0.05,0.1,0.2,0.23,0.33,0.4,0.45})-LOOKUP(X946,{0,1950001,3300001,6950001,9000001,18000001,40000001},{0,97500,427500,636000,1536000,2796000,4796000}))*1.021,-2))</f>
        <v/>
      </c>
      <c r="AA946" s="18">
        <f>MAX(0,ROUNDDOWN(M946-J946-430000-L946-0,-3))</f>
        <v/>
      </c>
      <c r="AB946" s="18">
        <f>MAX(0,ROUNDDOWN(M946-J946-430000-L946-V946,-3))</f>
        <v/>
      </c>
      <c r="AC946" s="18">
        <f>IF(M946&lt;=450000,0,MAX(0,ROUNDDOWN(AA946*0.06-MIN(50000,AA946)*0.03,-2))+MAX(0,ROUNDDOWN(AA946*0.04-MIN(50000,AA946)*0.02,-2)))</f>
        <v/>
      </c>
      <c r="AD946" s="18">
        <f>IF(M946&lt;=450000,0,MAX(0,ROUNDDOWN(AB946*0.06-MIN(50000,AB946)*0.03,-2))+MAX(0,ROUNDDOWN(AB946*0.04-MIN(50000,AB946)*0.02,-2)))</f>
        <v/>
      </c>
      <c r="AE946" s="18">
        <f>Y946-Z946</f>
        <v/>
      </c>
      <c r="AF946" s="18">
        <f>AC946-AD946</f>
        <v/>
      </c>
      <c r="AG946" s="18">
        <f>AE946+AF946</f>
        <v/>
      </c>
      <c r="AH946" s="20">
        <f>IF(W946&lt;=0,0,LOOKUP(W946,{0,1950001,3300001,6950001,9000001,18000001,40000001},{0.05,0.1,0.2,0.23,0.33,0.4,0.45}))</f>
        <v/>
      </c>
    </row>
    <row r="947">
      <c r="A947" t="inlineStr">
        <is>
          <t>1万円刻み 特例あり一般12万円</t>
        </is>
      </c>
      <c r="B947" s="18">
        <f>'4_1万円刻み'!$A$289</f>
        <v/>
      </c>
      <c r="C947" s="19" t="n">
        <v>2026</v>
      </c>
      <c r="D947" t="inlineStr">
        <is>
          <t>はい</t>
        </is>
      </c>
      <c r="E947" s="18" t="n">
        <v>120000</v>
      </c>
      <c r="F947" s="18" t="n">
        <v>0</v>
      </c>
      <c r="G947" s="18" t="n">
        <v>0</v>
      </c>
      <c r="H947" s="18" t="n">
        <v>0</v>
      </c>
      <c r="I947" s="18" t="n">
        <v>0</v>
      </c>
      <c r="J947" s="18">
        <f>ROUND(MIN(B947/12,650000)*12*0.0915+MIN(B947/12,1390000)*12*(0.0504+0)+B947*0.005,0)</f>
        <v/>
      </c>
      <c r="K947" s="18" t="n">
        <v>0</v>
      </c>
      <c r="L947" s="18" t="n">
        <v>0</v>
      </c>
      <c r="M947" s="18">
        <f>ROUND(IF(C947&gt;=2026,IF(B947&lt;741000,0,IF(B947&lt;2191000,B947-740000,IF(B947&lt;2193000,1451000,IF(B947&lt;2196000,1453000,IF(B947&lt;2200000,1456000,IF(B947&lt;3600000,ROUNDDOWN(B947/4,-3)*2.8-80000,IF(B947&lt;6600000,ROUNDDOWN(B947/4,-3)*3.2-440000,IF(B947&lt;8500000,ROUNDDOWN(B947*0.9,0)-1100000,B947-1950000)))))))),IF(B947&lt;651000,0,IF(B947&lt;1900000,B947-650000,IF(B947&lt;3600000,ROUNDDOWN(B947/4,-3)*2.8-80000,IF(B947&lt;6600000,ROUNDDOWN(B947/4,-3)*3.2-440000,IF(B947&lt;8500000,ROUNDDOWN(B947*0.9,0)-1100000,B947-1950000)))))),0)</f>
        <v/>
      </c>
      <c r="N947" s="18">
        <f>IF(M947&gt;23500000,NA(),IF(C947&gt;=2026,IF(M947&lt;=4890000,1040000,IF(M947&lt;=6550000,670000,620000)),IF(M947&lt;=1320000,950000,IF(M947&lt;=3360000,880000,IF(M947&lt;=4890000,680000,IF(M947&lt;=6550000,630000,580000))))))</f>
        <v/>
      </c>
      <c r="O947" s="18">
        <f>IF(F947&lt;=0,IF(AND(D947="はい",C947&gt;=2026,C947&lt;=2027),IF(E947&lt;=0,0,IF(E947&lt;=30000,E947,IF(E947&lt;=60000,ROUNDUP(E947/2,0)+15000,IF(E947&lt;=120000,ROUNDUP(E947/4,0)+30000,60000)))),IF(E947&lt;=0,0,IF(E947&lt;=20000,E947,IF(E947&lt;=40000,ROUNDUP(E947/2,0)+10000,IF(E947&lt;=80000,ROUNDUP(E947/4,0)+20000,40000))))),IF(E947&lt;=0,IF(F947&lt;=0,0,IF(F947&lt;=25000,F947,IF(F947&lt;=50000,ROUNDUP(F947/2,0)+12500,IF(F947&lt;=100000,ROUNDUP(F947/4,0)+25000,50000)))),MAX(IF(F947&lt;=0,0,IF(F947&lt;=25000,F947,IF(F947&lt;=50000,ROUNDUP(F947/2,0)+12500,IF(F947&lt;=100000,ROUNDUP(F947/4,0)+25000,50000)))),MIN(IF(AND(D947="はい",C947&gt;=2026,C947&lt;=2027),IF(E947&lt;=0,0,IF(E947&lt;=30000,E947,IF(E947&lt;=60000,ROUNDUP(E947/2,0)+15000,IF(E947&lt;=120000,ROUNDUP(E947/4,0)+30000,60000)))),IF(E947&lt;=0,0,IF(E947&lt;=20000,E947,IF(E947&lt;=40000,ROUNDUP(E947/2,0)+10000,IF(E947&lt;=80000,ROUNDUP(E947/4,0)+20000,40000)))))+IF(F947&lt;=0,0,IF(F947&lt;=25000,F947,IF(F947&lt;=50000,ROUNDUP(F947/2,0)+12500,IF(F947&lt;=100000,ROUNDUP(F947/4,0)+25000,50000)))),IF(AND(D947="はい",C947&gt;=2026,C947&lt;=2027),60000,40000)))))</f>
        <v/>
      </c>
      <c r="P947" s="18">
        <f>IF(G947&lt;=0,0,IF(G947&lt;=20000,G947,IF(G947&lt;=40000,ROUNDUP(G947/2,0)+10000,IF(G947&lt;=80000,ROUNDUP(G947/4,0)+20000,40000))))</f>
        <v/>
      </c>
      <c r="Q947" s="18">
        <f>IF(I947&lt;=0,IF(H947&lt;=0,0,IF(H947&lt;=20000,H947,IF(H947&lt;=40000,ROUNDUP(H947/2,0)+10000,IF(H947&lt;=80000,ROUNDUP(H947/4,0)+20000,40000)))),IF(H947&lt;=0,IF(I947&lt;=0,0,IF(I947&lt;=25000,I947,IF(I947&lt;=50000,ROUNDUP(I947/2,0)+12500,IF(I947&lt;=100000,ROUNDUP(I947/4,0)+25000,50000)))),MAX(IF(I947&lt;=0,0,IF(I947&lt;=25000,I947,IF(I947&lt;=50000,ROUNDUP(I947/2,0)+12500,IF(I947&lt;=100000,ROUNDUP(I947/4,0)+25000,50000)))),MIN(IF(H947&lt;=0,0,IF(H947&lt;=20000,H947,IF(H947&lt;=40000,ROUNDUP(H947/2,0)+10000,IF(H947&lt;=80000,ROUNDUP(H947/4,0)+20000,40000))))+IF(I947&lt;=0,0,IF(I947&lt;=25000,I947,IF(I947&lt;=50000,ROUNDUP(I947/2,0)+12500,IF(I947&lt;=100000,ROUNDUP(I947/4,0)+25000,50000)))),40000))))</f>
        <v/>
      </c>
      <c r="R947" s="18">
        <f>MIN(120000,O947+P947+Q947)</f>
        <v/>
      </c>
      <c r="S947" s="18">
        <f>IF(F947&lt;=0,IF(E947&lt;=0,0,IF(E947&lt;=12000,E947,IF(E947&lt;=32000,ROUNDUP(E947/2,0)+6000,IF(E947&lt;=56000,ROUNDUP(E947/4,0)+14000,28000)))),IF(E947&lt;=0,IF(F947&lt;=0,0,IF(F947&lt;=15000,F947,IF(F947&lt;=40000,ROUNDUP(F947/2,0)+7500,IF(F947&lt;=70000,ROUNDUP(F947/4,0)+17500,35000)))),MAX(IF(F947&lt;=0,0,IF(F947&lt;=15000,F947,IF(F947&lt;=40000,ROUNDUP(F947/2,0)+7500,IF(F947&lt;=70000,ROUNDUP(F947/4,0)+17500,35000)))),MIN(IF(E947&lt;=0,0,IF(E947&lt;=12000,E947,IF(E947&lt;=32000,ROUNDUP(E947/2,0)+6000,IF(E947&lt;=56000,ROUNDUP(E947/4,0)+14000,28000))))+IF(F947&lt;=0,0,IF(F947&lt;=15000,F947,IF(F947&lt;=40000,ROUNDUP(F947/2,0)+7500,IF(F947&lt;=70000,ROUNDUP(F947/4,0)+17500,35000)))),28000))))</f>
        <v/>
      </c>
      <c r="T947" s="18">
        <f>IF(G947&lt;=0,0,IF(G947&lt;=12000,G947,IF(G947&lt;=32000,ROUNDUP(G947/2,0)+6000,IF(G947&lt;=56000,ROUNDUP(G947/4,0)+14000,28000))))</f>
        <v/>
      </c>
      <c r="U947" s="18">
        <f>IF(I947&lt;=0,IF(H947&lt;=0,0,IF(H947&lt;=12000,H947,IF(H947&lt;=32000,ROUNDUP(H947/2,0)+6000,IF(H947&lt;=56000,ROUNDUP(H947/4,0)+14000,28000)))),IF(H947&lt;=0,IF(I947&lt;=0,0,IF(I947&lt;=15000,I947,IF(I947&lt;=40000,ROUNDUP(I947/2,0)+7500,IF(I947&lt;=70000,ROUNDUP(I947/4,0)+17500,35000)))),MAX(IF(I947&lt;=0,0,IF(I947&lt;=15000,I947,IF(I947&lt;=40000,ROUNDUP(I947/2,0)+7500,IF(I947&lt;=70000,ROUNDUP(I947/4,0)+17500,35000)))),MIN(IF(H947&lt;=0,0,IF(H947&lt;=12000,H947,IF(H947&lt;=32000,ROUNDUP(H947/2,0)+6000,IF(H947&lt;=56000,ROUNDUP(H947/4,0)+14000,28000))))+IF(I947&lt;=0,0,IF(I947&lt;=15000,I947,IF(I947&lt;=40000,ROUNDUP(I947/2,0)+7500,IF(I947&lt;=70000,ROUNDUP(I947/4,0)+17500,35000)))),28000))))</f>
        <v/>
      </c>
      <c r="V947" s="18">
        <f>MIN(70000,S947+T947+U947)</f>
        <v/>
      </c>
      <c r="W947" s="18">
        <f>MAX(0,ROUNDDOWN(M947-J947-N947-K947-0,-3))</f>
        <v/>
      </c>
      <c r="X947" s="18">
        <f>MAX(0,ROUNDDOWN(M947-J947-N947-K947-R947,-3))</f>
        <v/>
      </c>
      <c r="Y947" s="18">
        <f>IF(W947&lt;=0,0,ROUNDDOWN((W947*LOOKUP(W947,{0,1950001,3300001,6950001,9000001,18000001,40000001},{0.05,0.1,0.2,0.23,0.33,0.4,0.45})-LOOKUP(W947,{0,1950001,3300001,6950001,9000001,18000001,40000001},{0,97500,427500,636000,1536000,2796000,4796000}))*1.021,-2))</f>
        <v/>
      </c>
      <c r="Z947" s="18">
        <f>IF(X947&lt;=0,0,ROUNDDOWN((X947*LOOKUP(X947,{0,1950001,3300001,6950001,9000001,18000001,40000001},{0.05,0.1,0.2,0.23,0.33,0.4,0.45})-LOOKUP(X947,{0,1950001,3300001,6950001,9000001,18000001,40000001},{0,97500,427500,636000,1536000,2796000,4796000}))*1.021,-2))</f>
        <v/>
      </c>
      <c r="AA947" s="18">
        <f>MAX(0,ROUNDDOWN(M947-J947-430000-L947-0,-3))</f>
        <v/>
      </c>
      <c r="AB947" s="18">
        <f>MAX(0,ROUNDDOWN(M947-J947-430000-L947-V947,-3))</f>
        <v/>
      </c>
      <c r="AC947" s="18">
        <f>IF(M947&lt;=450000,0,MAX(0,ROUNDDOWN(AA947*0.06-MIN(50000,AA947)*0.03,-2))+MAX(0,ROUNDDOWN(AA947*0.04-MIN(50000,AA947)*0.02,-2)))</f>
        <v/>
      </c>
      <c r="AD947" s="18">
        <f>IF(M947&lt;=450000,0,MAX(0,ROUNDDOWN(AB947*0.06-MIN(50000,AB947)*0.03,-2))+MAX(0,ROUNDDOWN(AB947*0.04-MIN(50000,AB947)*0.02,-2)))</f>
        <v/>
      </c>
      <c r="AE947" s="18">
        <f>Y947-Z947</f>
        <v/>
      </c>
      <c r="AF947" s="18">
        <f>AC947-AD947</f>
        <v/>
      </c>
      <c r="AG947" s="18">
        <f>AE947+AF947</f>
        <v/>
      </c>
      <c r="AH947" s="20">
        <f>IF(W947&lt;=0,0,LOOKUP(W947,{0,1950001,3300001,6950001,9000001,18000001,40000001},{0.05,0.1,0.2,0.23,0.33,0.4,0.45}))</f>
        <v/>
      </c>
    </row>
    <row r="948">
      <c r="A948" t="inlineStr">
        <is>
          <t>1万円刻み 3区分8万円ずつ</t>
        </is>
      </c>
      <c r="B948" s="18">
        <f>'4_1万円刻み'!$A$290</f>
        <v/>
      </c>
      <c r="C948" s="19" t="n">
        <v>2026</v>
      </c>
      <c r="D948" t="inlineStr">
        <is>
          <t>いいえ</t>
        </is>
      </c>
      <c r="E948" s="18" t="n">
        <v>80000</v>
      </c>
      <c r="F948" s="18" t="n">
        <v>0</v>
      </c>
      <c r="G948" s="18" t="n">
        <v>80000</v>
      </c>
      <c r="H948" s="18" t="n">
        <v>80000</v>
      </c>
      <c r="I948" s="18" t="n">
        <v>0</v>
      </c>
      <c r="J948" s="18">
        <f>ROUND(MIN(B948/12,650000)*12*0.0915+MIN(B948/12,1390000)*12*(0.0504+0)+B948*0.005,0)</f>
        <v/>
      </c>
      <c r="K948" s="18" t="n">
        <v>0</v>
      </c>
      <c r="L948" s="18" t="n">
        <v>0</v>
      </c>
      <c r="M948" s="18">
        <f>ROUND(IF(C948&gt;=2026,IF(B948&lt;741000,0,IF(B948&lt;2191000,B948-740000,IF(B948&lt;2193000,1451000,IF(B948&lt;2196000,1453000,IF(B948&lt;2200000,1456000,IF(B948&lt;3600000,ROUNDDOWN(B948/4,-3)*2.8-80000,IF(B948&lt;6600000,ROUNDDOWN(B948/4,-3)*3.2-440000,IF(B948&lt;8500000,ROUNDDOWN(B948*0.9,0)-1100000,B948-1950000)))))))),IF(B948&lt;651000,0,IF(B948&lt;1900000,B948-650000,IF(B948&lt;3600000,ROUNDDOWN(B948/4,-3)*2.8-80000,IF(B948&lt;6600000,ROUNDDOWN(B948/4,-3)*3.2-440000,IF(B948&lt;8500000,ROUNDDOWN(B948*0.9,0)-1100000,B948-1950000)))))),0)</f>
        <v/>
      </c>
      <c r="N948" s="18">
        <f>IF(M948&gt;23500000,NA(),IF(C948&gt;=2026,IF(M948&lt;=4890000,1040000,IF(M948&lt;=6550000,670000,620000)),IF(M948&lt;=1320000,950000,IF(M948&lt;=3360000,880000,IF(M948&lt;=4890000,680000,IF(M948&lt;=6550000,630000,580000))))))</f>
        <v/>
      </c>
      <c r="O948" s="18">
        <f>IF(F948&lt;=0,IF(AND(D948="はい",C948&gt;=2026,C948&lt;=2027),IF(E948&lt;=0,0,IF(E948&lt;=30000,E948,IF(E948&lt;=60000,ROUNDUP(E948/2,0)+15000,IF(E948&lt;=120000,ROUNDUP(E948/4,0)+30000,60000)))),IF(E948&lt;=0,0,IF(E948&lt;=20000,E948,IF(E948&lt;=40000,ROUNDUP(E948/2,0)+10000,IF(E948&lt;=80000,ROUNDUP(E948/4,0)+20000,40000))))),IF(E948&lt;=0,IF(F948&lt;=0,0,IF(F948&lt;=25000,F948,IF(F948&lt;=50000,ROUNDUP(F948/2,0)+12500,IF(F948&lt;=100000,ROUNDUP(F948/4,0)+25000,50000)))),MAX(IF(F948&lt;=0,0,IF(F948&lt;=25000,F948,IF(F948&lt;=50000,ROUNDUP(F948/2,0)+12500,IF(F948&lt;=100000,ROUNDUP(F948/4,0)+25000,50000)))),MIN(IF(AND(D948="はい",C948&gt;=2026,C948&lt;=2027),IF(E948&lt;=0,0,IF(E948&lt;=30000,E948,IF(E948&lt;=60000,ROUNDUP(E948/2,0)+15000,IF(E948&lt;=120000,ROUNDUP(E948/4,0)+30000,60000)))),IF(E948&lt;=0,0,IF(E948&lt;=20000,E948,IF(E948&lt;=40000,ROUNDUP(E948/2,0)+10000,IF(E948&lt;=80000,ROUNDUP(E948/4,0)+20000,40000)))))+IF(F948&lt;=0,0,IF(F948&lt;=25000,F948,IF(F948&lt;=50000,ROUNDUP(F948/2,0)+12500,IF(F948&lt;=100000,ROUNDUP(F948/4,0)+25000,50000)))),IF(AND(D948="はい",C948&gt;=2026,C948&lt;=2027),60000,40000)))))</f>
        <v/>
      </c>
      <c r="P948" s="18">
        <f>IF(G948&lt;=0,0,IF(G948&lt;=20000,G948,IF(G948&lt;=40000,ROUNDUP(G948/2,0)+10000,IF(G948&lt;=80000,ROUNDUP(G948/4,0)+20000,40000))))</f>
        <v/>
      </c>
      <c r="Q948" s="18">
        <f>IF(I948&lt;=0,IF(H948&lt;=0,0,IF(H948&lt;=20000,H948,IF(H948&lt;=40000,ROUNDUP(H948/2,0)+10000,IF(H948&lt;=80000,ROUNDUP(H948/4,0)+20000,40000)))),IF(H948&lt;=0,IF(I948&lt;=0,0,IF(I948&lt;=25000,I948,IF(I948&lt;=50000,ROUNDUP(I948/2,0)+12500,IF(I948&lt;=100000,ROUNDUP(I948/4,0)+25000,50000)))),MAX(IF(I948&lt;=0,0,IF(I948&lt;=25000,I948,IF(I948&lt;=50000,ROUNDUP(I948/2,0)+12500,IF(I948&lt;=100000,ROUNDUP(I948/4,0)+25000,50000)))),MIN(IF(H948&lt;=0,0,IF(H948&lt;=20000,H948,IF(H948&lt;=40000,ROUNDUP(H948/2,0)+10000,IF(H948&lt;=80000,ROUNDUP(H948/4,0)+20000,40000))))+IF(I948&lt;=0,0,IF(I948&lt;=25000,I948,IF(I948&lt;=50000,ROUNDUP(I948/2,0)+12500,IF(I948&lt;=100000,ROUNDUP(I948/4,0)+25000,50000)))),40000))))</f>
        <v/>
      </c>
      <c r="R948" s="18">
        <f>MIN(120000,O948+P948+Q948)</f>
        <v/>
      </c>
      <c r="S948" s="18">
        <f>IF(F948&lt;=0,IF(E948&lt;=0,0,IF(E948&lt;=12000,E948,IF(E948&lt;=32000,ROUNDUP(E948/2,0)+6000,IF(E948&lt;=56000,ROUNDUP(E948/4,0)+14000,28000)))),IF(E948&lt;=0,IF(F948&lt;=0,0,IF(F948&lt;=15000,F948,IF(F948&lt;=40000,ROUNDUP(F948/2,0)+7500,IF(F948&lt;=70000,ROUNDUP(F948/4,0)+17500,35000)))),MAX(IF(F948&lt;=0,0,IF(F948&lt;=15000,F948,IF(F948&lt;=40000,ROUNDUP(F948/2,0)+7500,IF(F948&lt;=70000,ROUNDUP(F948/4,0)+17500,35000)))),MIN(IF(E948&lt;=0,0,IF(E948&lt;=12000,E948,IF(E948&lt;=32000,ROUNDUP(E948/2,0)+6000,IF(E948&lt;=56000,ROUNDUP(E948/4,0)+14000,28000))))+IF(F948&lt;=0,0,IF(F948&lt;=15000,F948,IF(F948&lt;=40000,ROUNDUP(F948/2,0)+7500,IF(F948&lt;=70000,ROUNDUP(F948/4,0)+17500,35000)))),28000))))</f>
        <v/>
      </c>
      <c r="T948" s="18">
        <f>IF(G948&lt;=0,0,IF(G948&lt;=12000,G948,IF(G948&lt;=32000,ROUNDUP(G948/2,0)+6000,IF(G948&lt;=56000,ROUNDUP(G948/4,0)+14000,28000))))</f>
        <v/>
      </c>
      <c r="U948" s="18">
        <f>IF(I948&lt;=0,IF(H948&lt;=0,0,IF(H948&lt;=12000,H948,IF(H948&lt;=32000,ROUNDUP(H948/2,0)+6000,IF(H948&lt;=56000,ROUNDUP(H948/4,0)+14000,28000)))),IF(H948&lt;=0,IF(I948&lt;=0,0,IF(I948&lt;=15000,I948,IF(I948&lt;=40000,ROUNDUP(I948/2,0)+7500,IF(I948&lt;=70000,ROUNDUP(I948/4,0)+17500,35000)))),MAX(IF(I948&lt;=0,0,IF(I948&lt;=15000,I948,IF(I948&lt;=40000,ROUNDUP(I948/2,0)+7500,IF(I948&lt;=70000,ROUNDUP(I948/4,0)+17500,35000)))),MIN(IF(H948&lt;=0,0,IF(H948&lt;=12000,H948,IF(H948&lt;=32000,ROUNDUP(H948/2,0)+6000,IF(H948&lt;=56000,ROUNDUP(H948/4,0)+14000,28000))))+IF(I948&lt;=0,0,IF(I948&lt;=15000,I948,IF(I948&lt;=40000,ROUNDUP(I948/2,0)+7500,IF(I948&lt;=70000,ROUNDUP(I948/4,0)+17500,35000)))),28000))))</f>
        <v/>
      </c>
      <c r="V948" s="18">
        <f>MIN(70000,S948+T948+U948)</f>
        <v/>
      </c>
      <c r="W948" s="18">
        <f>MAX(0,ROUNDDOWN(M948-J948-N948-K948-0,-3))</f>
        <v/>
      </c>
      <c r="X948" s="18">
        <f>MAX(0,ROUNDDOWN(M948-J948-N948-K948-R948,-3))</f>
        <v/>
      </c>
      <c r="Y948" s="18">
        <f>IF(W948&lt;=0,0,ROUNDDOWN((W948*LOOKUP(W948,{0,1950001,3300001,6950001,9000001,18000001,40000001},{0.05,0.1,0.2,0.23,0.33,0.4,0.45})-LOOKUP(W948,{0,1950001,3300001,6950001,9000001,18000001,40000001},{0,97500,427500,636000,1536000,2796000,4796000}))*1.021,-2))</f>
        <v/>
      </c>
      <c r="Z948" s="18">
        <f>IF(X948&lt;=0,0,ROUNDDOWN((X948*LOOKUP(X948,{0,1950001,3300001,6950001,9000001,18000001,40000001},{0.05,0.1,0.2,0.23,0.33,0.4,0.45})-LOOKUP(X948,{0,1950001,3300001,6950001,9000001,18000001,40000001},{0,97500,427500,636000,1536000,2796000,4796000}))*1.021,-2))</f>
        <v/>
      </c>
      <c r="AA948" s="18">
        <f>MAX(0,ROUNDDOWN(M948-J948-430000-L948-0,-3))</f>
        <v/>
      </c>
      <c r="AB948" s="18">
        <f>MAX(0,ROUNDDOWN(M948-J948-430000-L948-V948,-3))</f>
        <v/>
      </c>
      <c r="AC948" s="18">
        <f>IF(M948&lt;=450000,0,MAX(0,ROUNDDOWN(AA948*0.06-MIN(50000,AA948)*0.03,-2))+MAX(0,ROUNDDOWN(AA948*0.04-MIN(50000,AA948)*0.02,-2)))</f>
        <v/>
      </c>
      <c r="AD948" s="18">
        <f>IF(M948&lt;=450000,0,MAX(0,ROUNDDOWN(AB948*0.06-MIN(50000,AB948)*0.03,-2))+MAX(0,ROUNDDOWN(AB948*0.04-MIN(50000,AB948)*0.02,-2)))</f>
        <v/>
      </c>
      <c r="AE948" s="18">
        <f>Y948-Z948</f>
        <v/>
      </c>
      <c r="AF948" s="18">
        <f>AC948-AD948</f>
        <v/>
      </c>
      <c r="AG948" s="18">
        <f>AE948+AF948</f>
        <v/>
      </c>
      <c r="AH948" s="20">
        <f>IF(W948&lt;=0,0,LOOKUP(W948,{0,1950001,3300001,6950001,9000001,18000001,40000001},{0.05,0.1,0.2,0.23,0.33,0.4,0.45}))</f>
        <v/>
      </c>
    </row>
    <row r="949">
      <c r="A949" t="inlineStr">
        <is>
          <t>1万円刻み 一般8万円</t>
        </is>
      </c>
      <c r="B949" s="18">
        <f>'4_1万円刻み'!$A$290</f>
        <v/>
      </c>
      <c r="C949" s="19" t="n">
        <v>2026</v>
      </c>
      <c r="D949" t="inlineStr">
        <is>
          <t>いいえ</t>
        </is>
      </c>
      <c r="E949" s="18" t="n">
        <v>80000</v>
      </c>
      <c r="F949" s="18" t="n">
        <v>0</v>
      </c>
      <c r="G949" s="18" t="n">
        <v>0</v>
      </c>
      <c r="H949" s="18" t="n">
        <v>0</v>
      </c>
      <c r="I949" s="18" t="n">
        <v>0</v>
      </c>
      <c r="J949" s="18">
        <f>ROUND(MIN(B949/12,650000)*12*0.0915+MIN(B949/12,1390000)*12*(0.0504+0)+B949*0.005,0)</f>
        <v/>
      </c>
      <c r="K949" s="18" t="n">
        <v>0</v>
      </c>
      <c r="L949" s="18" t="n">
        <v>0</v>
      </c>
      <c r="M949" s="18">
        <f>ROUND(IF(C949&gt;=2026,IF(B949&lt;741000,0,IF(B949&lt;2191000,B949-740000,IF(B949&lt;2193000,1451000,IF(B949&lt;2196000,1453000,IF(B949&lt;2200000,1456000,IF(B949&lt;3600000,ROUNDDOWN(B949/4,-3)*2.8-80000,IF(B949&lt;6600000,ROUNDDOWN(B949/4,-3)*3.2-440000,IF(B949&lt;8500000,ROUNDDOWN(B949*0.9,0)-1100000,B949-1950000)))))))),IF(B949&lt;651000,0,IF(B949&lt;1900000,B949-650000,IF(B949&lt;3600000,ROUNDDOWN(B949/4,-3)*2.8-80000,IF(B949&lt;6600000,ROUNDDOWN(B949/4,-3)*3.2-440000,IF(B949&lt;8500000,ROUNDDOWN(B949*0.9,0)-1100000,B949-1950000)))))),0)</f>
        <v/>
      </c>
      <c r="N949" s="18">
        <f>IF(M949&gt;23500000,NA(),IF(C949&gt;=2026,IF(M949&lt;=4890000,1040000,IF(M949&lt;=6550000,670000,620000)),IF(M949&lt;=1320000,950000,IF(M949&lt;=3360000,880000,IF(M949&lt;=4890000,680000,IF(M949&lt;=6550000,630000,580000))))))</f>
        <v/>
      </c>
      <c r="O949" s="18">
        <f>IF(F949&lt;=0,IF(AND(D949="はい",C949&gt;=2026,C949&lt;=2027),IF(E949&lt;=0,0,IF(E949&lt;=30000,E949,IF(E949&lt;=60000,ROUNDUP(E949/2,0)+15000,IF(E949&lt;=120000,ROUNDUP(E949/4,0)+30000,60000)))),IF(E949&lt;=0,0,IF(E949&lt;=20000,E949,IF(E949&lt;=40000,ROUNDUP(E949/2,0)+10000,IF(E949&lt;=80000,ROUNDUP(E949/4,0)+20000,40000))))),IF(E949&lt;=0,IF(F949&lt;=0,0,IF(F949&lt;=25000,F949,IF(F949&lt;=50000,ROUNDUP(F949/2,0)+12500,IF(F949&lt;=100000,ROUNDUP(F949/4,0)+25000,50000)))),MAX(IF(F949&lt;=0,0,IF(F949&lt;=25000,F949,IF(F949&lt;=50000,ROUNDUP(F949/2,0)+12500,IF(F949&lt;=100000,ROUNDUP(F949/4,0)+25000,50000)))),MIN(IF(AND(D949="はい",C949&gt;=2026,C949&lt;=2027),IF(E949&lt;=0,0,IF(E949&lt;=30000,E949,IF(E949&lt;=60000,ROUNDUP(E949/2,0)+15000,IF(E949&lt;=120000,ROUNDUP(E949/4,0)+30000,60000)))),IF(E949&lt;=0,0,IF(E949&lt;=20000,E949,IF(E949&lt;=40000,ROUNDUP(E949/2,0)+10000,IF(E949&lt;=80000,ROUNDUP(E949/4,0)+20000,40000)))))+IF(F949&lt;=0,0,IF(F949&lt;=25000,F949,IF(F949&lt;=50000,ROUNDUP(F949/2,0)+12500,IF(F949&lt;=100000,ROUNDUP(F949/4,0)+25000,50000)))),IF(AND(D949="はい",C949&gt;=2026,C949&lt;=2027),60000,40000)))))</f>
        <v/>
      </c>
      <c r="P949" s="18">
        <f>IF(G949&lt;=0,0,IF(G949&lt;=20000,G949,IF(G949&lt;=40000,ROUNDUP(G949/2,0)+10000,IF(G949&lt;=80000,ROUNDUP(G949/4,0)+20000,40000))))</f>
        <v/>
      </c>
      <c r="Q949" s="18">
        <f>IF(I949&lt;=0,IF(H949&lt;=0,0,IF(H949&lt;=20000,H949,IF(H949&lt;=40000,ROUNDUP(H949/2,0)+10000,IF(H949&lt;=80000,ROUNDUP(H949/4,0)+20000,40000)))),IF(H949&lt;=0,IF(I949&lt;=0,0,IF(I949&lt;=25000,I949,IF(I949&lt;=50000,ROUNDUP(I949/2,0)+12500,IF(I949&lt;=100000,ROUNDUP(I949/4,0)+25000,50000)))),MAX(IF(I949&lt;=0,0,IF(I949&lt;=25000,I949,IF(I949&lt;=50000,ROUNDUP(I949/2,0)+12500,IF(I949&lt;=100000,ROUNDUP(I949/4,0)+25000,50000)))),MIN(IF(H949&lt;=0,0,IF(H949&lt;=20000,H949,IF(H949&lt;=40000,ROUNDUP(H949/2,0)+10000,IF(H949&lt;=80000,ROUNDUP(H949/4,0)+20000,40000))))+IF(I949&lt;=0,0,IF(I949&lt;=25000,I949,IF(I949&lt;=50000,ROUNDUP(I949/2,0)+12500,IF(I949&lt;=100000,ROUNDUP(I949/4,0)+25000,50000)))),40000))))</f>
        <v/>
      </c>
      <c r="R949" s="18">
        <f>MIN(120000,O949+P949+Q949)</f>
        <v/>
      </c>
      <c r="S949" s="18">
        <f>IF(F949&lt;=0,IF(E949&lt;=0,0,IF(E949&lt;=12000,E949,IF(E949&lt;=32000,ROUNDUP(E949/2,0)+6000,IF(E949&lt;=56000,ROUNDUP(E949/4,0)+14000,28000)))),IF(E949&lt;=0,IF(F949&lt;=0,0,IF(F949&lt;=15000,F949,IF(F949&lt;=40000,ROUNDUP(F949/2,0)+7500,IF(F949&lt;=70000,ROUNDUP(F949/4,0)+17500,35000)))),MAX(IF(F949&lt;=0,0,IF(F949&lt;=15000,F949,IF(F949&lt;=40000,ROUNDUP(F949/2,0)+7500,IF(F949&lt;=70000,ROUNDUP(F949/4,0)+17500,35000)))),MIN(IF(E949&lt;=0,0,IF(E949&lt;=12000,E949,IF(E949&lt;=32000,ROUNDUP(E949/2,0)+6000,IF(E949&lt;=56000,ROUNDUP(E949/4,0)+14000,28000))))+IF(F949&lt;=0,0,IF(F949&lt;=15000,F949,IF(F949&lt;=40000,ROUNDUP(F949/2,0)+7500,IF(F949&lt;=70000,ROUNDUP(F949/4,0)+17500,35000)))),28000))))</f>
        <v/>
      </c>
      <c r="T949" s="18">
        <f>IF(G949&lt;=0,0,IF(G949&lt;=12000,G949,IF(G949&lt;=32000,ROUNDUP(G949/2,0)+6000,IF(G949&lt;=56000,ROUNDUP(G949/4,0)+14000,28000))))</f>
        <v/>
      </c>
      <c r="U949" s="18">
        <f>IF(I949&lt;=0,IF(H949&lt;=0,0,IF(H949&lt;=12000,H949,IF(H949&lt;=32000,ROUNDUP(H949/2,0)+6000,IF(H949&lt;=56000,ROUNDUP(H949/4,0)+14000,28000)))),IF(H949&lt;=0,IF(I949&lt;=0,0,IF(I949&lt;=15000,I949,IF(I949&lt;=40000,ROUNDUP(I949/2,0)+7500,IF(I949&lt;=70000,ROUNDUP(I949/4,0)+17500,35000)))),MAX(IF(I949&lt;=0,0,IF(I949&lt;=15000,I949,IF(I949&lt;=40000,ROUNDUP(I949/2,0)+7500,IF(I949&lt;=70000,ROUNDUP(I949/4,0)+17500,35000)))),MIN(IF(H949&lt;=0,0,IF(H949&lt;=12000,H949,IF(H949&lt;=32000,ROUNDUP(H949/2,0)+6000,IF(H949&lt;=56000,ROUNDUP(H949/4,0)+14000,28000))))+IF(I949&lt;=0,0,IF(I949&lt;=15000,I949,IF(I949&lt;=40000,ROUNDUP(I949/2,0)+7500,IF(I949&lt;=70000,ROUNDUP(I949/4,0)+17500,35000)))),28000))))</f>
        <v/>
      </c>
      <c r="V949" s="18">
        <f>MIN(70000,S949+T949+U949)</f>
        <v/>
      </c>
      <c r="W949" s="18">
        <f>MAX(0,ROUNDDOWN(M949-J949-N949-K949-0,-3))</f>
        <v/>
      </c>
      <c r="X949" s="18">
        <f>MAX(0,ROUNDDOWN(M949-J949-N949-K949-R949,-3))</f>
        <v/>
      </c>
      <c r="Y949" s="18">
        <f>IF(W949&lt;=0,0,ROUNDDOWN((W949*LOOKUP(W949,{0,1950001,3300001,6950001,9000001,18000001,40000001},{0.05,0.1,0.2,0.23,0.33,0.4,0.45})-LOOKUP(W949,{0,1950001,3300001,6950001,9000001,18000001,40000001},{0,97500,427500,636000,1536000,2796000,4796000}))*1.021,-2))</f>
        <v/>
      </c>
      <c r="Z949" s="18">
        <f>IF(X949&lt;=0,0,ROUNDDOWN((X949*LOOKUP(X949,{0,1950001,3300001,6950001,9000001,18000001,40000001},{0.05,0.1,0.2,0.23,0.33,0.4,0.45})-LOOKUP(X949,{0,1950001,3300001,6950001,9000001,18000001,40000001},{0,97500,427500,636000,1536000,2796000,4796000}))*1.021,-2))</f>
        <v/>
      </c>
      <c r="AA949" s="18">
        <f>MAX(0,ROUNDDOWN(M949-J949-430000-L949-0,-3))</f>
        <v/>
      </c>
      <c r="AB949" s="18">
        <f>MAX(0,ROUNDDOWN(M949-J949-430000-L949-V949,-3))</f>
        <v/>
      </c>
      <c r="AC949" s="18">
        <f>IF(M949&lt;=450000,0,MAX(0,ROUNDDOWN(AA949*0.06-MIN(50000,AA949)*0.03,-2))+MAX(0,ROUNDDOWN(AA949*0.04-MIN(50000,AA949)*0.02,-2)))</f>
        <v/>
      </c>
      <c r="AD949" s="18">
        <f>IF(M949&lt;=450000,0,MAX(0,ROUNDDOWN(AB949*0.06-MIN(50000,AB949)*0.03,-2))+MAX(0,ROUNDDOWN(AB949*0.04-MIN(50000,AB949)*0.02,-2)))</f>
        <v/>
      </c>
      <c r="AE949" s="18">
        <f>Y949-Z949</f>
        <v/>
      </c>
      <c r="AF949" s="18">
        <f>AC949-AD949</f>
        <v/>
      </c>
      <c r="AG949" s="18">
        <f>AE949+AF949</f>
        <v/>
      </c>
      <c r="AH949" s="20">
        <f>IF(W949&lt;=0,0,LOOKUP(W949,{0,1950001,3300001,6950001,9000001,18000001,40000001},{0.05,0.1,0.2,0.23,0.33,0.4,0.45}))</f>
        <v/>
      </c>
    </row>
    <row r="950">
      <c r="A950" t="inlineStr">
        <is>
          <t>1万円刻み 特例あり一般12万円</t>
        </is>
      </c>
      <c r="B950" s="18">
        <f>'4_1万円刻み'!$A$290</f>
        <v/>
      </c>
      <c r="C950" s="19" t="n">
        <v>2026</v>
      </c>
      <c r="D950" t="inlineStr">
        <is>
          <t>はい</t>
        </is>
      </c>
      <c r="E950" s="18" t="n">
        <v>120000</v>
      </c>
      <c r="F950" s="18" t="n">
        <v>0</v>
      </c>
      <c r="G950" s="18" t="n">
        <v>0</v>
      </c>
      <c r="H950" s="18" t="n">
        <v>0</v>
      </c>
      <c r="I950" s="18" t="n">
        <v>0</v>
      </c>
      <c r="J950" s="18">
        <f>ROUND(MIN(B950/12,650000)*12*0.0915+MIN(B950/12,1390000)*12*(0.0504+0)+B950*0.005,0)</f>
        <v/>
      </c>
      <c r="K950" s="18" t="n">
        <v>0</v>
      </c>
      <c r="L950" s="18" t="n">
        <v>0</v>
      </c>
      <c r="M950" s="18">
        <f>ROUND(IF(C950&gt;=2026,IF(B950&lt;741000,0,IF(B950&lt;2191000,B950-740000,IF(B950&lt;2193000,1451000,IF(B950&lt;2196000,1453000,IF(B950&lt;2200000,1456000,IF(B950&lt;3600000,ROUNDDOWN(B950/4,-3)*2.8-80000,IF(B950&lt;6600000,ROUNDDOWN(B950/4,-3)*3.2-440000,IF(B950&lt;8500000,ROUNDDOWN(B950*0.9,0)-1100000,B950-1950000)))))))),IF(B950&lt;651000,0,IF(B950&lt;1900000,B950-650000,IF(B950&lt;3600000,ROUNDDOWN(B950/4,-3)*2.8-80000,IF(B950&lt;6600000,ROUNDDOWN(B950/4,-3)*3.2-440000,IF(B950&lt;8500000,ROUNDDOWN(B950*0.9,0)-1100000,B950-1950000)))))),0)</f>
        <v/>
      </c>
      <c r="N950" s="18">
        <f>IF(M950&gt;23500000,NA(),IF(C950&gt;=2026,IF(M950&lt;=4890000,1040000,IF(M950&lt;=6550000,670000,620000)),IF(M950&lt;=1320000,950000,IF(M950&lt;=3360000,880000,IF(M950&lt;=4890000,680000,IF(M950&lt;=6550000,630000,580000))))))</f>
        <v/>
      </c>
      <c r="O950" s="18">
        <f>IF(F950&lt;=0,IF(AND(D950="はい",C950&gt;=2026,C950&lt;=2027),IF(E950&lt;=0,0,IF(E950&lt;=30000,E950,IF(E950&lt;=60000,ROUNDUP(E950/2,0)+15000,IF(E950&lt;=120000,ROUNDUP(E950/4,0)+30000,60000)))),IF(E950&lt;=0,0,IF(E950&lt;=20000,E950,IF(E950&lt;=40000,ROUNDUP(E950/2,0)+10000,IF(E950&lt;=80000,ROUNDUP(E950/4,0)+20000,40000))))),IF(E950&lt;=0,IF(F950&lt;=0,0,IF(F950&lt;=25000,F950,IF(F950&lt;=50000,ROUNDUP(F950/2,0)+12500,IF(F950&lt;=100000,ROUNDUP(F950/4,0)+25000,50000)))),MAX(IF(F950&lt;=0,0,IF(F950&lt;=25000,F950,IF(F950&lt;=50000,ROUNDUP(F950/2,0)+12500,IF(F950&lt;=100000,ROUNDUP(F950/4,0)+25000,50000)))),MIN(IF(AND(D950="はい",C950&gt;=2026,C950&lt;=2027),IF(E950&lt;=0,0,IF(E950&lt;=30000,E950,IF(E950&lt;=60000,ROUNDUP(E950/2,0)+15000,IF(E950&lt;=120000,ROUNDUP(E950/4,0)+30000,60000)))),IF(E950&lt;=0,0,IF(E950&lt;=20000,E950,IF(E950&lt;=40000,ROUNDUP(E950/2,0)+10000,IF(E950&lt;=80000,ROUNDUP(E950/4,0)+20000,40000)))))+IF(F950&lt;=0,0,IF(F950&lt;=25000,F950,IF(F950&lt;=50000,ROUNDUP(F950/2,0)+12500,IF(F950&lt;=100000,ROUNDUP(F950/4,0)+25000,50000)))),IF(AND(D950="はい",C950&gt;=2026,C950&lt;=2027),60000,40000)))))</f>
        <v/>
      </c>
      <c r="P950" s="18">
        <f>IF(G950&lt;=0,0,IF(G950&lt;=20000,G950,IF(G950&lt;=40000,ROUNDUP(G950/2,0)+10000,IF(G950&lt;=80000,ROUNDUP(G950/4,0)+20000,40000))))</f>
        <v/>
      </c>
      <c r="Q950" s="18">
        <f>IF(I950&lt;=0,IF(H950&lt;=0,0,IF(H950&lt;=20000,H950,IF(H950&lt;=40000,ROUNDUP(H950/2,0)+10000,IF(H950&lt;=80000,ROUNDUP(H950/4,0)+20000,40000)))),IF(H950&lt;=0,IF(I950&lt;=0,0,IF(I950&lt;=25000,I950,IF(I950&lt;=50000,ROUNDUP(I950/2,0)+12500,IF(I950&lt;=100000,ROUNDUP(I950/4,0)+25000,50000)))),MAX(IF(I950&lt;=0,0,IF(I950&lt;=25000,I950,IF(I950&lt;=50000,ROUNDUP(I950/2,0)+12500,IF(I950&lt;=100000,ROUNDUP(I950/4,0)+25000,50000)))),MIN(IF(H950&lt;=0,0,IF(H950&lt;=20000,H950,IF(H950&lt;=40000,ROUNDUP(H950/2,0)+10000,IF(H950&lt;=80000,ROUNDUP(H950/4,0)+20000,40000))))+IF(I950&lt;=0,0,IF(I950&lt;=25000,I950,IF(I950&lt;=50000,ROUNDUP(I950/2,0)+12500,IF(I950&lt;=100000,ROUNDUP(I950/4,0)+25000,50000)))),40000))))</f>
        <v/>
      </c>
      <c r="R950" s="18">
        <f>MIN(120000,O950+P950+Q950)</f>
        <v/>
      </c>
      <c r="S950" s="18">
        <f>IF(F950&lt;=0,IF(E950&lt;=0,0,IF(E950&lt;=12000,E950,IF(E950&lt;=32000,ROUNDUP(E950/2,0)+6000,IF(E950&lt;=56000,ROUNDUP(E950/4,0)+14000,28000)))),IF(E950&lt;=0,IF(F950&lt;=0,0,IF(F950&lt;=15000,F950,IF(F950&lt;=40000,ROUNDUP(F950/2,0)+7500,IF(F950&lt;=70000,ROUNDUP(F950/4,0)+17500,35000)))),MAX(IF(F950&lt;=0,0,IF(F950&lt;=15000,F950,IF(F950&lt;=40000,ROUNDUP(F950/2,0)+7500,IF(F950&lt;=70000,ROUNDUP(F950/4,0)+17500,35000)))),MIN(IF(E950&lt;=0,0,IF(E950&lt;=12000,E950,IF(E950&lt;=32000,ROUNDUP(E950/2,0)+6000,IF(E950&lt;=56000,ROUNDUP(E950/4,0)+14000,28000))))+IF(F950&lt;=0,0,IF(F950&lt;=15000,F950,IF(F950&lt;=40000,ROUNDUP(F950/2,0)+7500,IF(F950&lt;=70000,ROUNDUP(F950/4,0)+17500,35000)))),28000))))</f>
        <v/>
      </c>
      <c r="T950" s="18">
        <f>IF(G950&lt;=0,0,IF(G950&lt;=12000,G950,IF(G950&lt;=32000,ROUNDUP(G950/2,0)+6000,IF(G950&lt;=56000,ROUNDUP(G950/4,0)+14000,28000))))</f>
        <v/>
      </c>
      <c r="U950" s="18">
        <f>IF(I950&lt;=0,IF(H950&lt;=0,0,IF(H950&lt;=12000,H950,IF(H950&lt;=32000,ROUNDUP(H950/2,0)+6000,IF(H950&lt;=56000,ROUNDUP(H950/4,0)+14000,28000)))),IF(H950&lt;=0,IF(I950&lt;=0,0,IF(I950&lt;=15000,I950,IF(I950&lt;=40000,ROUNDUP(I950/2,0)+7500,IF(I950&lt;=70000,ROUNDUP(I950/4,0)+17500,35000)))),MAX(IF(I950&lt;=0,0,IF(I950&lt;=15000,I950,IF(I950&lt;=40000,ROUNDUP(I950/2,0)+7500,IF(I950&lt;=70000,ROUNDUP(I950/4,0)+17500,35000)))),MIN(IF(H950&lt;=0,0,IF(H950&lt;=12000,H950,IF(H950&lt;=32000,ROUNDUP(H950/2,0)+6000,IF(H950&lt;=56000,ROUNDUP(H950/4,0)+14000,28000))))+IF(I950&lt;=0,0,IF(I950&lt;=15000,I950,IF(I950&lt;=40000,ROUNDUP(I950/2,0)+7500,IF(I950&lt;=70000,ROUNDUP(I950/4,0)+17500,35000)))),28000))))</f>
        <v/>
      </c>
      <c r="V950" s="18">
        <f>MIN(70000,S950+T950+U950)</f>
        <v/>
      </c>
      <c r="W950" s="18">
        <f>MAX(0,ROUNDDOWN(M950-J950-N950-K950-0,-3))</f>
        <v/>
      </c>
      <c r="X950" s="18">
        <f>MAX(0,ROUNDDOWN(M950-J950-N950-K950-R950,-3))</f>
        <v/>
      </c>
      <c r="Y950" s="18">
        <f>IF(W950&lt;=0,0,ROUNDDOWN((W950*LOOKUP(W950,{0,1950001,3300001,6950001,9000001,18000001,40000001},{0.05,0.1,0.2,0.23,0.33,0.4,0.45})-LOOKUP(W950,{0,1950001,3300001,6950001,9000001,18000001,40000001},{0,97500,427500,636000,1536000,2796000,4796000}))*1.021,-2))</f>
        <v/>
      </c>
      <c r="Z950" s="18">
        <f>IF(X950&lt;=0,0,ROUNDDOWN((X950*LOOKUP(X950,{0,1950001,3300001,6950001,9000001,18000001,40000001},{0.05,0.1,0.2,0.23,0.33,0.4,0.45})-LOOKUP(X950,{0,1950001,3300001,6950001,9000001,18000001,40000001},{0,97500,427500,636000,1536000,2796000,4796000}))*1.021,-2))</f>
        <v/>
      </c>
      <c r="AA950" s="18">
        <f>MAX(0,ROUNDDOWN(M950-J950-430000-L950-0,-3))</f>
        <v/>
      </c>
      <c r="AB950" s="18">
        <f>MAX(0,ROUNDDOWN(M950-J950-430000-L950-V950,-3))</f>
        <v/>
      </c>
      <c r="AC950" s="18">
        <f>IF(M950&lt;=450000,0,MAX(0,ROUNDDOWN(AA950*0.06-MIN(50000,AA950)*0.03,-2))+MAX(0,ROUNDDOWN(AA950*0.04-MIN(50000,AA950)*0.02,-2)))</f>
        <v/>
      </c>
      <c r="AD950" s="18">
        <f>IF(M950&lt;=450000,0,MAX(0,ROUNDDOWN(AB950*0.06-MIN(50000,AB950)*0.03,-2))+MAX(0,ROUNDDOWN(AB950*0.04-MIN(50000,AB950)*0.02,-2)))</f>
        <v/>
      </c>
      <c r="AE950" s="18">
        <f>Y950-Z950</f>
        <v/>
      </c>
      <c r="AF950" s="18">
        <f>AC950-AD950</f>
        <v/>
      </c>
      <c r="AG950" s="18">
        <f>AE950+AF950</f>
        <v/>
      </c>
      <c r="AH950" s="20">
        <f>IF(W950&lt;=0,0,LOOKUP(W950,{0,1950001,3300001,6950001,9000001,18000001,40000001},{0.05,0.1,0.2,0.23,0.33,0.4,0.45}))</f>
        <v/>
      </c>
    </row>
    <row r="951">
      <c r="A951" t="inlineStr">
        <is>
          <t>1万円刻み 3区分8万円ずつ</t>
        </is>
      </c>
      <c r="B951" s="18">
        <f>'4_1万円刻み'!$A$291</f>
        <v/>
      </c>
      <c r="C951" s="19" t="n">
        <v>2026</v>
      </c>
      <c r="D951" t="inlineStr">
        <is>
          <t>いいえ</t>
        </is>
      </c>
      <c r="E951" s="18" t="n">
        <v>80000</v>
      </c>
      <c r="F951" s="18" t="n">
        <v>0</v>
      </c>
      <c r="G951" s="18" t="n">
        <v>80000</v>
      </c>
      <c r="H951" s="18" t="n">
        <v>80000</v>
      </c>
      <c r="I951" s="18" t="n">
        <v>0</v>
      </c>
      <c r="J951" s="18">
        <f>ROUND(MIN(B951/12,650000)*12*0.0915+MIN(B951/12,1390000)*12*(0.0504+0)+B951*0.005,0)</f>
        <v/>
      </c>
      <c r="K951" s="18" t="n">
        <v>0</v>
      </c>
      <c r="L951" s="18" t="n">
        <v>0</v>
      </c>
      <c r="M951" s="18">
        <f>ROUND(IF(C951&gt;=2026,IF(B951&lt;741000,0,IF(B951&lt;2191000,B951-740000,IF(B951&lt;2193000,1451000,IF(B951&lt;2196000,1453000,IF(B951&lt;2200000,1456000,IF(B951&lt;3600000,ROUNDDOWN(B951/4,-3)*2.8-80000,IF(B951&lt;6600000,ROUNDDOWN(B951/4,-3)*3.2-440000,IF(B951&lt;8500000,ROUNDDOWN(B951*0.9,0)-1100000,B951-1950000)))))))),IF(B951&lt;651000,0,IF(B951&lt;1900000,B951-650000,IF(B951&lt;3600000,ROUNDDOWN(B951/4,-3)*2.8-80000,IF(B951&lt;6600000,ROUNDDOWN(B951/4,-3)*3.2-440000,IF(B951&lt;8500000,ROUNDDOWN(B951*0.9,0)-1100000,B951-1950000)))))),0)</f>
        <v/>
      </c>
      <c r="N951" s="18">
        <f>IF(M951&gt;23500000,NA(),IF(C951&gt;=2026,IF(M951&lt;=4890000,1040000,IF(M951&lt;=6550000,670000,620000)),IF(M951&lt;=1320000,950000,IF(M951&lt;=3360000,880000,IF(M951&lt;=4890000,680000,IF(M951&lt;=6550000,630000,580000))))))</f>
        <v/>
      </c>
      <c r="O951" s="18">
        <f>IF(F951&lt;=0,IF(AND(D951="はい",C951&gt;=2026,C951&lt;=2027),IF(E951&lt;=0,0,IF(E951&lt;=30000,E951,IF(E951&lt;=60000,ROUNDUP(E951/2,0)+15000,IF(E951&lt;=120000,ROUNDUP(E951/4,0)+30000,60000)))),IF(E951&lt;=0,0,IF(E951&lt;=20000,E951,IF(E951&lt;=40000,ROUNDUP(E951/2,0)+10000,IF(E951&lt;=80000,ROUNDUP(E951/4,0)+20000,40000))))),IF(E951&lt;=0,IF(F951&lt;=0,0,IF(F951&lt;=25000,F951,IF(F951&lt;=50000,ROUNDUP(F951/2,0)+12500,IF(F951&lt;=100000,ROUNDUP(F951/4,0)+25000,50000)))),MAX(IF(F951&lt;=0,0,IF(F951&lt;=25000,F951,IF(F951&lt;=50000,ROUNDUP(F951/2,0)+12500,IF(F951&lt;=100000,ROUNDUP(F951/4,0)+25000,50000)))),MIN(IF(AND(D951="はい",C951&gt;=2026,C951&lt;=2027),IF(E951&lt;=0,0,IF(E951&lt;=30000,E951,IF(E951&lt;=60000,ROUNDUP(E951/2,0)+15000,IF(E951&lt;=120000,ROUNDUP(E951/4,0)+30000,60000)))),IF(E951&lt;=0,0,IF(E951&lt;=20000,E951,IF(E951&lt;=40000,ROUNDUP(E951/2,0)+10000,IF(E951&lt;=80000,ROUNDUP(E951/4,0)+20000,40000)))))+IF(F951&lt;=0,0,IF(F951&lt;=25000,F951,IF(F951&lt;=50000,ROUNDUP(F951/2,0)+12500,IF(F951&lt;=100000,ROUNDUP(F951/4,0)+25000,50000)))),IF(AND(D951="はい",C951&gt;=2026,C951&lt;=2027),60000,40000)))))</f>
        <v/>
      </c>
      <c r="P951" s="18">
        <f>IF(G951&lt;=0,0,IF(G951&lt;=20000,G951,IF(G951&lt;=40000,ROUNDUP(G951/2,0)+10000,IF(G951&lt;=80000,ROUNDUP(G951/4,0)+20000,40000))))</f>
        <v/>
      </c>
      <c r="Q951" s="18">
        <f>IF(I951&lt;=0,IF(H951&lt;=0,0,IF(H951&lt;=20000,H951,IF(H951&lt;=40000,ROUNDUP(H951/2,0)+10000,IF(H951&lt;=80000,ROUNDUP(H951/4,0)+20000,40000)))),IF(H951&lt;=0,IF(I951&lt;=0,0,IF(I951&lt;=25000,I951,IF(I951&lt;=50000,ROUNDUP(I951/2,0)+12500,IF(I951&lt;=100000,ROUNDUP(I951/4,0)+25000,50000)))),MAX(IF(I951&lt;=0,0,IF(I951&lt;=25000,I951,IF(I951&lt;=50000,ROUNDUP(I951/2,0)+12500,IF(I951&lt;=100000,ROUNDUP(I951/4,0)+25000,50000)))),MIN(IF(H951&lt;=0,0,IF(H951&lt;=20000,H951,IF(H951&lt;=40000,ROUNDUP(H951/2,0)+10000,IF(H951&lt;=80000,ROUNDUP(H951/4,0)+20000,40000))))+IF(I951&lt;=0,0,IF(I951&lt;=25000,I951,IF(I951&lt;=50000,ROUNDUP(I951/2,0)+12500,IF(I951&lt;=100000,ROUNDUP(I951/4,0)+25000,50000)))),40000))))</f>
        <v/>
      </c>
      <c r="R951" s="18">
        <f>MIN(120000,O951+P951+Q951)</f>
        <v/>
      </c>
      <c r="S951" s="18">
        <f>IF(F951&lt;=0,IF(E951&lt;=0,0,IF(E951&lt;=12000,E951,IF(E951&lt;=32000,ROUNDUP(E951/2,0)+6000,IF(E951&lt;=56000,ROUNDUP(E951/4,0)+14000,28000)))),IF(E951&lt;=0,IF(F951&lt;=0,0,IF(F951&lt;=15000,F951,IF(F951&lt;=40000,ROUNDUP(F951/2,0)+7500,IF(F951&lt;=70000,ROUNDUP(F951/4,0)+17500,35000)))),MAX(IF(F951&lt;=0,0,IF(F951&lt;=15000,F951,IF(F951&lt;=40000,ROUNDUP(F951/2,0)+7500,IF(F951&lt;=70000,ROUNDUP(F951/4,0)+17500,35000)))),MIN(IF(E951&lt;=0,0,IF(E951&lt;=12000,E951,IF(E951&lt;=32000,ROUNDUP(E951/2,0)+6000,IF(E951&lt;=56000,ROUNDUP(E951/4,0)+14000,28000))))+IF(F951&lt;=0,0,IF(F951&lt;=15000,F951,IF(F951&lt;=40000,ROUNDUP(F951/2,0)+7500,IF(F951&lt;=70000,ROUNDUP(F951/4,0)+17500,35000)))),28000))))</f>
        <v/>
      </c>
      <c r="T951" s="18">
        <f>IF(G951&lt;=0,0,IF(G951&lt;=12000,G951,IF(G951&lt;=32000,ROUNDUP(G951/2,0)+6000,IF(G951&lt;=56000,ROUNDUP(G951/4,0)+14000,28000))))</f>
        <v/>
      </c>
      <c r="U951" s="18">
        <f>IF(I951&lt;=0,IF(H951&lt;=0,0,IF(H951&lt;=12000,H951,IF(H951&lt;=32000,ROUNDUP(H951/2,0)+6000,IF(H951&lt;=56000,ROUNDUP(H951/4,0)+14000,28000)))),IF(H951&lt;=0,IF(I951&lt;=0,0,IF(I951&lt;=15000,I951,IF(I951&lt;=40000,ROUNDUP(I951/2,0)+7500,IF(I951&lt;=70000,ROUNDUP(I951/4,0)+17500,35000)))),MAX(IF(I951&lt;=0,0,IF(I951&lt;=15000,I951,IF(I951&lt;=40000,ROUNDUP(I951/2,0)+7500,IF(I951&lt;=70000,ROUNDUP(I951/4,0)+17500,35000)))),MIN(IF(H951&lt;=0,0,IF(H951&lt;=12000,H951,IF(H951&lt;=32000,ROUNDUP(H951/2,0)+6000,IF(H951&lt;=56000,ROUNDUP(H951/4,0)+14000,28000))))+IF(I951&lt;=0,0,IF(I951&lt;=15000,I951,IF(I951&lt;=40000,ROUNDUP(I951/2,0)+7500,IF(I951&lt;=70000,ROUNDUP(I951/4,0)+17500,35000)))),28000))))</f>
        <v/>
      </c>
      <c r="V951" s="18">
        <f>MIN(70000,S951+T951+U951)</f>
        <v/>
      </c>
      <c r="W951" s="18">
        <f>MAX(0,ROUNDDOWN(M951-J951-N951-K951-0,-3))</f>
        <v/>
      </c>
      <c r="X951" s="18">
        <f>MAX(0,ROUNDDOWN(M951-J951-N951-K951-R951,-3))</f>
        <v/>
      </c>
      <c r="Y951" s="18">
        <f>IF(W951&lt;=0,0,ROUNDDOWN((W951*LOOKUP(W951,{0,1950001,3300001,6950001,9000001,18000001,40000001},{0.05,0.1,0.2,0.23,0.33,0.4,0.45})-LOOKUP(W951,{0,1950001,3300001,6950001,9000001,18000001,40000001},{0,97500,427500,636000,1536000,2796000,4796000}))*1.021,-2))</f>
        <v/>
      </c>
      <c r="Z951" s="18">
        <f>IF(X951&lt;=0,0,ROUNDDOWN((X951*LOOKUP(X951,{0,1950001,3300001,6950001,9000001,18000001,40000001},{0.05,0.1,0.2,0.23,0.33,0.4,0.45})-LOOKUP(X951,{0,1950001,3300001,6950001,9000001,18000001,40000001},{0,97500,427500,636000,1536000,2796000,4796000}))*1.021,-2))</f>
        <v/>
      </c>
      <c r="AA951" s="18">
        <f>MAX(0,ROUNDDOWN(M951-J951-430000-L951-0,-3))</f>
        <v/>
      </c>
      <c r="AB951" s="18">
        <f>MAX(0,ROUNDDOWN(M951-J951-430000-L951-V951,-3))</f>
        <v/>
      </c>
      <c r="AC951" s="18">
        <f>IF(M951&lt;=450000,0,MAX(0,ROUNDDOWN(AA951*0.06-MIN(50000,AA951)*0.03,-2))+MAX(0,ROUNDDOWN(AA951*0.04-MIN(50000,AA951)*0.02,-2)))</f>
        <v/>
      </c>
      <c r="AD951" s="18">
        <f>IF(M951&lt;=450000,0,MAX(0,ROUNDDOWN(AB951*0.06-MIN(50000,AB951)*0.03,-2))+MAX(0,ROUNDDOWN(AB951*0.04-MIN(50000,AB951)*0.02,-2)))</f>
        <v/>
      </c>
      <c r="AE951" s="18">
        <f>Y951-Z951</f>
        <v/>
      </c>
      <c r="AF951" s="18">
        <f>AC951-AD951</f>
        <v/>
      </c>
      <c r="AG951" s="18">
        <f>AE951+AF951</f>
        <v/>
      </c>
      <c r="AH951" s="20">
        <f>IF(W951&lt;=0,0,LOOKUP(W951,{0,1950001,3300001,6950001,9000001,18000001,40000001},{0.05,0.1,0.2,0.23,0.33,0.4,0.45}))</f>
        <v/>
      </c>
    </row>
    <row r="952">
      <c r="A952" t="inlineStr">
        <is>
          <t>1万円刻み 一般8万円</t>
        </is>
      </c>
      <c r="B952" s="18">
        <f>'4_1万円刻み'!$A$291</f>
        <v/>
      </c>
      <c r="C952" s="19" t="n">
        <v>2026</v>
      </c>
      <c r="D952" t="inlineStr">
        <is>
          <t>いいえ</t>
        </is>
      </c>
      <c r="E952" s="18" t="n">
        <v>80000</v>
      </c>
      <c r="F952" s="18" t="n">
        <v>0</v>
      </c>
      <c r="G952" s="18" t="n">
        <v>0</v>
      </c>
      <c r="H952" s="18" t="n">
        <v>0</v>
      </c>
      <c r="I952" s="18" t="n">
        <v>0</v>
      </c>
      <c r="J952" s="18">
        <f>ROUND(MIN(B952/12,650000)*12*0.0915+MIN(B952/12,1390000)*12*(0.0504+0)+B952*0.005,0)</f>
        <v/>
      </c>
      <c r="K952" s="18" t="n">
        <v>0</v>
      </c>
      <c r="L952" s="18" t="n">
        <v>0</v>
      </c>
      <c r="M952" s="18">
        <f>ROUND(IF(C952&gt;=2026,IF(B952&lt;741000,0,IF(B952&lt;2191000,B952-740000,IF(B952&lt;2193000,1451000,IF(B952&lt;2196000,1453000,IF(B952&lt;2200000,1456000,IF(B952&lt;3600000,ROUNDDOWN(B952/4,-3)*2.8-80000,IF(B952&lt;6600000,ROUNDDOWN(B952/4,-3)*3.2-440000,IF(B952&lt;8500000,ROUNDDOWN(B952*0.9,0)-1100000,B952-1950000)))))))),IF(B952&lt;651000,0,IF(B952&lt;1900000,B952-650000,IF(B952&lt;3600000,ROUNDDOWN(B952/4,-3)*2.8-80000,IF(B952&lt;6600000,ROUNDDOWN(B952/4,-3)*3.2-440000,IF(B952&lt;8500000,ROUNDDOWN(B952*0.9,0)-1100000,B952-1950000)))))),0)</f>
        <v/>
      </c>
      <c r="N952" s="18">
        <f>IF(M952&gt;23500000,NA(),IF(C952&gt;=2026,IF(M952&lt;=4890000,1040000,IF(M952&lt;=6550000,670000,620000)),IF(M952&lt;=1320000,950000,IF(M952&lt;=3360000,880000,IF(M952&lt;=4890000,680000,IF(M952&lt;=6550000,630000,580000))))))</f>
        <v/>
      </c>
      <c r="O952" s="18">
        <f>IF(F952&lt;=0,IF(AND(D952="はい",C952&gt;=2026,C952&lt;=2027),IF(E952&lt;=0,0,IF(E952&lt;=30000,E952,IF(E952&lt;=60000,ROUNDUP(E952/2,0)+15000,IF(E952&lt;=120000,ROUNDUP(E952/4,0)+30000,60000)))),IF(E952&lt;=0,0,IF(E952&lt;=20000,E952,IF(E952&lt;=40000,ROUNDUP(E952/2,0)+10000,IF(E952&lt;=80000,ROUNDUP(E952/4,0)+20000,40000))))),IF(E952&lt;=0,IF(F952&lt;=0,0,IF(F952&lt;=25000,F952,IF(F952&lt;=50000,ROUNDUP(F952/2,0)+12500,IF(F952&lt;=100000,ROUNDUP(F952/4,0)+25000,50000)))),MAX(IF(F952&lt;=0,0,IF(F952&lt;=25000,F952,IF(F952&lt;=50000,ROUNDUP(F952/2,0)+12500,IF(F952&lt;=100000,ROUNDUP(F952/4,0)+25000,50000)))),MIN(IF(AND(D952="はい",C952&gt;=2026,C952&lt;=2027),IF(E952&lt;=0,0,IF(E952&lt;=30000,E952,IF(E952&lt;=60000,ROUNDUP(E952/2,0)+15000,IF(E952&lt;=120000,ROUNDUP(E952/4,0)+30000,60000)))),IF(E952&lt;=0,0,IF(E952&lt;=20000,E952,IF(E952&lt;=40000,ROUNDUP(E952/2,0)+10000,IF(E952&lt;=80000,ROUNDUP(E952/4,0)+20000,40000)))))+IF(F952&lt;=0,0,IF(F952&lt;=25000,F952,IF(F952&lt;=50000,ROUNDUP(F952/2,0)+12500,IF(F952&lt;=100000,ROUNDUP(F952/4,0)+25000,50000)))),IF(AND(D952="はい",C952&gt;=2026,C952&lt;=2027),60000,40000)))))</f>
        <v/>
      </c>
      <c r="P952" s="18">
        <f>IF(G952&lt;=0,0,IF(G952&lt;=20000,G952,IF(G952&lt;=40000,ROUNDUP(G952/2,0)+10000,IF(G952&lt;=80000,ROUNDUP(G952/4,0)+20000,40000))))</f>
        <v/>
      </c>
      <c r="Q952" s="18">
        <f>IF(I952&lt;=0,IF(H952&lt;=0,0,IF(H952&lt;=20000,H952,IF(H952&lt;=40000,ROUNDUP(H952/2,0)+10000,IF(H952&lt;=80000,ROUNDUP(H952/4,0)+20000,40000)))),IF(H952&lt;=0,IF(I952&lt;=0,0,IF(I952&lt;=25000,I952,IF(I952&lt;=50000,ROUNDUP(I952/2,0)+12500,IF(I952&lt;=100000,ROUNDUP(I952/4,0)+25000,50000)))),MAX(IF(I952&lt;=0,0,IF(I952&lt;=25000,I952,IF(I952&lt;=50000,ROUNDUP(I952/2,0)+12500,IF(I952&lt;=100000,ROUNDUP(I952/4,0)+25000,50000)))),MIN(IF(H952&lt;=0,0,IF(H952&lt;=20000,H952,IF(H952&lt;=40000,ROUNDUP(H952/2,0)+10000,IF(H952&lt;=80000,ROUNDUP(H952/4,0)+20000,40000))))+IF(I952&lt;=0,0,IF(I952&lt;=25000,I952,IF(I952&lt;=50000,ROUNDUP(I952/2,0)+12500,IF(I952&lt;=100000,ROUNDUP(I952/4,0)+25000,50000)))),40000))))</f>
        <v/>
      </c>
      <c r="R952" s="18">
        <f>MIN(120000,O952+P952+Q952)</f>
        <v/>
      </c>
      <c r="S952" s="18">
        <f>IF(F952&lt;=0,IF(E952&lt;=0,0,IF(E952&lt;=12000,E952,IF(E952&lt;=32000,ROUNDUP(E952/2,0)+6000,IF(E952&lt;=56000,ROUNDUP(E952/4,0)+14000,28000)))),IF(E952&lt;=0,IF(F952&lt;=0,0,IF(F952&lt;=15000,F952,IF(F952&lt;=40000,ROUNDUP(F952/2,0)+7500,IF(F952&lt;=70000,ROUNDUP(F952/4,0)+17500,35000)))),MAX(IF(F952&lt;=0,0,IF(F952&lt;=15000,F952,IF(F952&lt;=40000,ROUNDUP(F952/2,0)+7500,IF(F952&lt;=70000,ROUNDUP(F952/4,0)+17500,35000)))),MIN(IF(E952&lt;=0,0,IF(E952&lt;=12000,E952,IF(E952&lt;=32000,ROUNDUP(E952/2,0)+6000,IF(E952&lt;=56000,ROUNDUP(E952/4,0)+14000,28000))))+IF(F952&lt;=0,0,IF(F952&lt;=15000,F952,IF(F952&lt;=40000,ROUNDUP(F952/2,0)+7500,IF(F952&lt;=70000,ROUNDUP(F952/4,0)+17500,35000)))),28000))))</f>
        <v/>
      </c>
      <c r="T952" s="18">
        <f>IF(G952&lt;=0,0,IF(G952&lt;=12000,G952,IF(G952&lt;=32000,ROUNDUP(G952/2,0)+6000,IF(G952&lt;=56000,ROUNDUP(G952/4,0)+14000,28000))))</f>
        <v/>
      </c>
      <c r="U952" s="18">
        <f>IF(I952&lt;=0,IF(H952&lt;=0,0,IF(H952&lt;=12000,H952,IF(H952&lt;=32000,ROUNDUP(H952/2,0)+6000,IF(H952&lt;=56000,ROUNDUP(H952/4,0)+14000,28000)))),IF(H952&lt;=0,IF(I952&lt;=0,0,IF(I952&lt;=15000,I952,IF(I952&lt;=40000,ROUNDUP(I952/2,0)+7500,IF(I952&lt;=70000,ROUNDUP(I952/4,0)+17500,35000)))),MAX(IF(I952&lt;=0,0,IF(I952&lt;=15000,I952,IF(I952&lt;=40000,ROUNDUP(I952/2,0)+7500,IF(I952&lt;=70000,ROUNDUP(I952/4,0)+17500,35000)))),MIN(IF(H952&lt;=0,0,IF(H952&lt;=12000,H952,IF(H952&lt;=32000,ROUNDUP(H952/2,0)+6000,IF(H952&lt;=56000,ROUNDUP(H952/4,0)+14000,28000))))+IF(I952&lt;=0,0,IF(I952&lt;=15000,I952,IF(I952&lt;=40000,ROUNDUP(I952/2,0)+7500,IF(I952&lt;=70000,ROUNDUP(I952/4,0)+17500,35000)))),28000))))</f>
        <v/>
      </c>
      <c r="V952" s="18">
        <f>MIN(70000,S952+T952+U952)</f>
        <v/>
      </c>
      <c r="W952" s="18">
        <f>MAX(0,ROUNDDOWN(M952-J952-N952-K952-0,-3))</f>
        <v/>
      </c>
      <c r="X952" s="18">
        <f>MAX(0,ROUNDDOWN(M952-J952-N952-K952-R952,-3))</f>
        <v/>
      </c>
      <c r="Y952" s="18">
        <f>IF(W952&lt;=0,0,ROUNDDOWN((W952*LOOKUP(W952,{0,1950001,3300001,6950001,9000001,18000001,40000001},{0.05,0.1,0.2,0.23,0.33,0.4,0.45})-LOOKUP(W952,{0,1950001,3300001,6950001,9000001,18000001,40000001},{0,97500,427500,636000,1536000,2796000,4796000}))*1.021,-2))</f>
        <v/>
      </c>
      <c r="Z952" s="18">
        <f>IF(X952&lt;=0,0,ROUNDDOWN((X952*LOOKUP(X952,{0,1950001,3300001,6950001,9000001,18000001,40000001},{0.05,0.1,0.2,0.23,0.33,0.4,0.45})-LOOKUP(X952,{0,1950001,3300001,6950001,9000001,18000001,40000001},{0,97500,427500,636000,1536000,2796000,4796000}))*1.021,-2))</f>
        <v/>
      </c>
      <c r="AA952" s="18">
        <f>MAX(0,ROUNDDOWN(M952-J952-430000-L952-0,-3))</f>
        <v/>
      </c>
      <c r="AB952" s="18">
        <f>MAX(0,ROUNDDOWN(M952-J952-430000-L952-V952,-3))</f>
        <v/>
      </c>
      <c r="AC952" s="18">
        <f>IF(M952&lt;=450000,0,MAX(0,ROUNDDOWN(AA952*0.06-MIN(50000,AA952)*0.03,-2))+MAX(0,ROUNDDOWN(AA952*0.04-MIN(50000,AA952)*0.02,-2)))</f>
        <v/>
      </c>
      <c r="AD952" s="18">
        <f>IF(M952&lt;=450000,0,MAX(0,ROUNDDOWN(AB952*0.06-MIN(50000,AB952)*0.03,-2))+MAX(0,ROUNDDOWN(AB952*0.04-MIN(50000,AB952)*0.02,-2)))</f>
        <v/>
      </c>
      <c r="AE952" s="18">
        <f>Y952-Z952</f>
        <v/>
      </c>
      <c r="AF952" s="18">
        <f>AC952-AD952</f>
        <v/>
      </c>
      <c r="AG952" s="18">
        <f>AE952+AF952</f>
        <v/>
      </c>
      <c r="AH952" s="20">
        <f>IF(W952&lt;=0,0,LOOKUP(W952,{0,1950001,3300001,6950001,9000001,18000001,40000001},{0.05,0.1,0.2,0.23,0.33,0.4,0.45}))</f>
        <v/>
      </c>
    </row>
    <row r="953">
      <c r="A953" t="inlineStr">
        <is>
          <t>1万円刻み 特例あり一般12万円</t>
        </is>
      </c>
      <c r="B953" s="18">
        <f>'4_1万円刻み'!$A$291</f>
        <v/>
      </c>
      <c r="C953" s="19" t="n">
        <v>2026</v>
      </c>
      <c r="D953" t="inlineStr">
        <is>
          <t>はい</t>
        </is>
      </c>
      <c r="E953" s="18" t="n">
        <v>120000</v>
      </c>
      <c r="F953" s="18" t="n">
        <v>0</v>
      </c>
      <c r="G953" s="18" t="n">
        <v>0</v>
      </c>
      <c r="H953" s="18" t="n">
        <v>0</v>
      </c>
      <c r="I953" s="18" t="n">
        <v>0</v>
      </c>
      <c r="J953" s="18">
        <f>ROUND(MIN(B953/12,650000)*12*0.0915+MIN(B953/12,1390000)*12*(0.0504+0)+B953*0.005,0)</f>
        <v/>
      </c>
      <c r="K953" s="18" t="n">
        <v>0</v>
      </c>
      <c r="L953" s="18" t="n">
        <v>0</v>
      </c>
      <c r="M953" s="18">
        <f>ROUND(IF(C953&gt;=2026,IF(B953&lt;741000,0,IF(B953&lt;2191000,B953-740000,IF(B953&lt;2193000,1451000,IF(B953&lt;2196000,1453000,IF(B953&lt;2200000,1456000,IF(B953&lt;3600000,ROUNDDOWN(B953/4,-3)*2.8-80000,IF(B953&lt;6600000,ROUNDDOWN(B953/4,-3)*3.2-440000,IF(B953&lt;8500000,ROUNDDOWN(B953*0.9,0)-1100000,B953-1950000)))))))),IF(B953&lt;651000,0,IF(B953&lt;1900000,B953-650000,IF(B953&lt;3600000,ROUNDDOWN(B953/4,-3)*2.8-80000,IF(B953&lt;6600000,ROUNDDOWN(B953/4,-3)*3.2-440000,IF(B953&lt;8500000,ROUNDDOWN(B953*0.9,0)-1100000,B953-1950000)))))),0)</f>
        <v/>
      </c>
      <c r="N953" s="18">
        <f>IF(M953&gt;23500000,NA(),IF(C953&gt;=2026,IF(M953&lt;=4890000,1040000,IF(M953&lt;=6550000,670000,620000)),IF(M953&lt;=1320000,950000,IF(M953&lt;=3360000,880000,IF(M953&lt;=4890000,680000,IF(M953&lt;=6550000,630000,580000))))))</f>
        <v/>
      </c>
      <c r="O953" s="18">
        <f>IF(F953&lt;=0,IF(AND(D953="はい",C953&gt;=2026,C953&lt;=2027),IF(E953&lt;=0,0,IF(E953&lt;=30000,E953,IF(E953&lt;=60000,ROUNDUP(E953/2,0)+15000,IF(E953&lt;=120000,ROUNDUP(E953/4,0)+30000,60000)))),IF(E953&lt;=0,0,IF(E953&lt;=20000,E953,IF(E953&lt;=40000,ROUNDUP(E953/2,0)+10000,IF(E953&lt;=80000,ROUNDUP(E953/4,0)+20000,40000))))),IF(E953&lt;=0,IF(F953&lt;=0,0,IF(F953&lt;=25000,F953,IF(F953&lt;=50000,ROUNDUP(F953/2,0)+12500,IF(F953&lt;=100000,ROUNDUP(F953/4,0)+25000,50000)))),MAX(IF(F953&lt;=0,0,IF(F953&lt;=25000,F953,IF(F953&lt;=50000,ROUNDUP(F953/2,0)+12500,IF(F953&lt;=100000,ROUNDUP(F953/4,0)+25000,50000)))),MIN(IF(AND(D953="はい",C953&gt;=2026,C953&lt;=2027),IF(E953&lt;=0,0,IF(E953&lt;=30000,E953,IF(E953&lt;=60000,ROUNDUP(E953/2,0)+15000,IF(E953&lt;=120000,ROUNDUP(E953/4,0)+30000,60000)))),IF(E953&lt;=0,0,IF(E953&lt;=20000,E953,IF(E953&lt;=40000,ROUNDUP(E953/2,0)+10000,IF(E953&lt;=80000,ROUNDUP(E953/4,0)+20000,40000)))))+IF(F953&lt;=0,0,IF(F953&lt;=25000,F953,IF(F953&lt;=50000,ROUNDUP(F953/2,0)+12500,IF(F953&lt;=100000,ROUNDUP(F953/4,0)+25000,50000)))),IF(AND(D953="はい",C953&gt;=2026,C953&lt;=2027),60000,40000)))))</f>
        <v/>
      </c>
      <c r="P953" s="18">
        <f>IF(G953&lt;=0,0,IF(G953&lt;=20000,G953,IF(G953&lt;=40000,ROUNDUP(G953/2,0)+10000,IF(G953&lt;=80000,ROUNDUP(G953/4,0)+20000,40000))))</f>
        <v/>
      </c>
      <c r="Q953" s="18">
        <f>IF(I953&lt;=0,IF(H953&lt;=0,0,IF(H953&lt;=20000,H953,IF(H953&lt;=40000,ROUNDUP(H953/2,0)+10000,IF(H953&lt;=80000,ROUNDUP(H953/4,0)+20000,40000)))),IF(H953&lt;=0,IF(I953&lt;=0,0,IF(I953&lt;=25000,I953,IF(I953&lt;=50000,ROUNDUP(I953/2,0)+12500,IF(I953&lt;=100000,ROUNDUP(I953/4,0)+25000,50000)))),MAX(IF(I953&lt;=0,0,IF(I953&lt;=25000,I953,IF(I953&lt;=50000,ROUNDUP(I953/2,0)+12500,IF(I953&lt;=100000,ROUNDUP(I953/4,0)+25000,50000)))),MIN(IF(H953&lt;=0,0,IF(H953&lt;=20000,H953,IF(H953&lt;=40000,ROUNDUP(H953/2,0)+10000,IF(H953&lt;=80000,ROUNDUP(H953/4,0)+20000,40000))))+IF(I953&lt;=0,0,IF(I953&lt;=25000,I953,IF(I953&lt;=50000,ROUNDUP(I953/2,0)+12500,IF(I953&lt;=100000,ROUNDUP(I953/4,0)+25000,50000)))),40000))))</f>
        <v/>
      </c>
      <c r="R953" s="18">
        <f>MIN(120000,O953+P953+Q953)</f>
        <v/>
      </c>
      <c r="S953" s="18">
        <f>IF(F953&lt;=0,IF(E953&lt;=0,0,IF(E953&lt;=12000,E953,IF(E953&lt;=32000,ROUNDUP(E953/2,0)+6000,IF(E953&lt;=56000,ROUNDUP(E953/4,0)+14000,28000)))),IF(E953&lt;=0,IF(F953&lt;=0,0,IF(F953&lt;=15000,F953,IF(F953&lt;=40000,ROUNDUP(F953/2,0)+7500,IF(F953&lt;=70000,ROUNDUP(F953/4,0)+17500,35000)))),MAX(IF(F953&lt;=0,0,IF(F953&lt;=15000,F953,IF(F953&lt;=40000,ROUNDUP(F953/2,0)+7500,IF(F953&lt;=70000,ROUNDUP(F953/4,0)+17500,35000)))),MIN(IF(E953&lt;=0,0,IF(E953&lt;=12000,E953,IF(E953&lt;=32000,ROUNDUP(E953/2,0)+6000,IF(E953&lt;=56000,ROUNDUP(E953/4,0)+14000,28000))))+IF(F953&lt;=0,0,IF(F953&lt;=15000,F953,IF(F953&lt;=40000,ROUNDUP(F953/2,0)+7500,IF(F953&lt;=70000,ROUNDUP(F953/4,0)+17500,35000)))),28000))))</f>
        <v/>
      </c>
      <c r="T953" s="18">
        <f>IF(G953&lt;=0,0,IF(G953&lt;=12000,G953,IF(G953&lt;=32000,ROUNDUP(G953/2,0)+6000,IF(G953&lt;=56000,ROUNDUP(G953/4,0)+14000,28000))))</f>
        <v/>
      </c>
      <c r="U953" s="18">
        <f>IF(I953&lt;=0,IF(H953&lt;=0,0,IF(H953&lt;=12000,H953,IF(H953&lt;=32000,ROUNDUP(H953/2,0)+6000,IF(H953&lt;=56000,ROUNDUP(H953/4,0)+14000,28000)))),IF(H953&lt;=0,IF(I953&lt;=0,0,IF(I953&lt;=15000,I953,IF(I953&lt;=40000,ROUNDUP(I953/2,0)+7500,IF(I953&lt;=70000,ROUNDUP(I953/4,0)+17500,35000)))),MAX(IF(I953&lt;=0,0,IF(I953&lt;=15000,I953,IF(I953&lt;=40000,ROUNDUP(I953/2,0)+7500,IF(I953&lt;=70000,ROUNDUP(I953/4,0)+17500,35000)))),MIN(IF(H953&lt;=0,0,IF(H953&lt;=12000,H953,IF(H953&lt;=32000,ROUNDUP(H953/2,0)+6000,IF(H953&lt;=56000,ROUNDUP(H953/4,0)+14000,28000))))+IF(I953&lt;=0,0,IF(I953&lt;=15000,I953,IF(I953&lt;=40000,ROUNDUP(I953/2,0)+7500,IF(I953&lt;=70000,ROUNDUP(I953/4,0)+17500,35000)))),28000))))</f>
        <v/>
      </c>
      <c r="V953" s="18">
        <f>MIN(70000,S953+T953+U953)</f>
        <v/>
      </c>
      <c r="W953" s="18">
        <f>MAX(0,ROUNDDOWN(M953-J953-N953-K953-0,-3))</f>
        <v/>
      </c>
      <c r="X953" s="18">
        <f>MAX(0,ROUNDDOWN(M953-J953-N953-K953-R953,-3))</f>
        <v/>
      </c>
      <c r="Y953" s="18">
        <f>IF(W953&lt;=0,0,ROUNDDOWN((W953*LOOKUP(W953,{0,1950001,3300001,6950001,9000001,18000001,40000001},{0.05,0.1,0.2,0.23,0.33,0.4,0.45})-LOOKUP(W953,{0,1950001,3300001,6950001,9000001,18000001,40000001},{0,97500,427500,636000,1536000,2796000,4796000}))*1.021,-2))</f>
        <v/>
      </c>
      <c r="Z953" s="18">
        <f>IF(X953&lt;=0,0,ROUNDDOWN((X953*LOOKUP(X953,{0,1950001,3300001,6950001,9000001,18000001,40000001},{0.05,0.1,0.2,0.23,0.33,0.4,0.45})-LOOKUP(X953,{0,1950001,3300001,6950001,9000001,18000001,40000001},{0,97500,427500,636000,1536000,2796000,4796000}))*1.021,-2))</f>
        <v/>
      </c>
      <c r="AA953" s="18">
        <f>MAX(0,ROUNDDOWN(M953-J953-430000-L953-0,-3))</f>
        <v/>
      </c>
      <c r="AB953" s="18">
        <f>MAX(0,ROUNDDOWN(M953-J953-430000-L953-V953,-3))</f>
        <v/>
      </c>
      <c r="AC953" s="18">
        <f>IF(M953&lt;=450000,0,MAX(0,ROUNDDOWN(AA953*0.06-MIN(50000,AA953)*0.03,-2))+MAX(0,ROUNDDOWN(AA953*0.04-MIN(50000,AA953)*0.02,-2)))</f>
        <v/>
      </c>
      <c r="AD953" s="18">
        <f>IF(M953&lt;=450000,0,MAX(0,ROUNDDOWN(AB953*0.06-MIN(50000,AB953)*0.03,-2))+MAX(0,ROUNDDOWN(AB953*0.04-MIN(50000,AB953)*0.02,-2)))</f>
        <v/>
      </c>
      <c r="AE953" s="18">
        <f>Y953-Z953</f>
        <v/>
      </c>
      <c r="AF953" s="18">
        <f>AC953-AD953</f>
        <v/>
      </c>
      <c r="AG953" s="18">
        <f>AE953+AF953</f>
        <v/>
      </c>
      <c r="AH953" s="20">
        <f>IF(W953&lt;=0,0,LOOKUP(W953,{0,1950001,3300001,6950001,9000001,18000001,40000001},{0.05,0.1,0.2,0.23,0.33,0.4,0.45}))</f>
        <v/>
      </c>
    </row>
    <row r="954">
      <c r="A954" t="inlineStr">
        <is>
          <t>1万円刻み 3区分8万円ずつ</t>
        </is>
      </c>
      <c r="B954" s="18">
        <f>'4_1万円刻み'!$A$292</f>
        <v/>
      </c>
      <c r="C954" s="19" t="n">
        <v>2026</v>
      </c>
      <c r="D954" t="inlineStr">
        <is>
          <t>いいえ</t>
        </is>
      </c>
      <c r="E954" s="18" t="n">
        <v>80000</v>
      </c>
      <c r="F954" s="18" t="n">
        <v>0</v>
      </c>
      <c r="G954" s="18" t="n">
        <v>80000</v>
      </c>
      <c r="H954" s="18" t="n">
        <v>80000</v>
      </c>
      <c r="I954" s="18" t="n">
        <v>0</v>
      </c>
      <c r="J954" s="18">
        <f>ROUND(MIN(B954/12,650000)*12*0.0915+MIN(B954/12,1390000)*12*(0.0504+0)+B954*0.005,0)</f>
        <v/>
      </c>
      <c r="K954" s="18" t="n">
        <v>0</v>
      </c>
      <c r="L954" s="18" t="n">
        <v>0</v>
      </c>
      <c r="M954" s="18">
        <f>ROUND(IF(C954&gt;=2026,IF(B954&lt;741000,0,IF(B954&lt;2191000,B954-740000,IF(B954&lt;2193000,1451000,IF(B954&lt;2196000,1453000,IF(B954&lt;2200000,1456000,IF(B954&lt;3600000,ROUNDDOWN(B954/4,-3)*2.8-80000,IF(B954&lt;6600000,ROUNDDOWN(B954/4,-3)*3.2-440000,IF(B954&lt;8500000,ROUNDDOWN(B954*0.9,0)-1100000,B954-1950000)))))))),IF(B954&lt;651000,0,IF(B954&lt;1900000,B954-650000,IF(B954&lt;3600000,ROUNDDOWN(B954/4,-3)*2.8-80000,IF(B954&lt;6600000,ROUNDDOWN(B954/4,-3)*3.2-440000,IF(B954&lt;8500000,ROUNDDOWN(B954*0.9,0)-1100000,B954-1950000)))))),0)</f>
        <v/>
      </c>
      <c r="N954" s="18">
        <f>IF(M954&gt;23500000,NA(),IF(C954&gt;=2026,IF(M954&lt;=4890000,1040000,IF(M954&lt;=6550000,670000,620000)),IF(M954&lt;=1320000,950000,IF(M954&lt;=3360000,880000,IF(M954&lt;=4890000,680000,IF(M954&lt;=6550000,630000,580000))))))</f>
        <v/>
      </c>
      <c r="O954" s="18">
        <f>IF(F954&lt;=0,IF(AND(D954="はい",C954&gt;=2026,C954&lt;=2027),IF(E954&lt;=0,0,IF(E954&lt;=30000,E954,IF(E954&lt;=60000,ROUNDUP(E954/2,0)+15000,IF(E954&lt;=120000,ROUNDUP(E954/4,0)+30000,60000)))),IF(E954&lt;=0,0,IF(E954&lt;=20000,E954,IF(E954&lt;=40000,ROUNDUP(E954/2,0)+10000,IF(E954&lt;=80000,ROUNDUP(E954/4,0)+20000,40000))))),IF(E954&lt;=0,IF(F954&lt;=0,0,IF(F954&lt;=25000,F954,IF(F954&lt;=50000,ROUNDUP(F954/2,0)+12500,IF(F954&lt;=100000,ROUNDUP(F954/4,0)+25000,50000)))),MAX(IF(F954&lt;=0,0,IF(F954&lt;=25000,F954,IF(F954&lt;=50000,ROUNDUP(F954/2,0)+12500,IF(F954&lt;=100000,ROUNDUP(F954/4,0)+25000,50000)))),MIN(IF(AND(D954="はい",C954&gt;=2026,C954&lt;=2027),IF(E954&lt;=0,0,IF(E954&lt;=30000,E954,IF(E954&lt;=60000,ROUNDUP(E954/2,0)+15000,IF(E954&lt;=120000,ROUNDUP(E954/4,0)+30000,60000)))),IF(E954&lt;=0,0,IF(E954&lt;=20000,E954,IF(E954&lt;=40000,ROUNDUP(E954/2,0)+10000,IF(E954&lt;=80000,ROUNDUP(E954/4,0)+20000,40000)))))+IF(F954&lt;=0,0,IF(F954&lt;=25000,F954,IF(F954&lt;=50000,ROUNDUP(F954/2,0)+12500,IF(F954&lt;=100000,ROUNDUP(F954/4,0)+25000,50000)))),IF(AND(D954="はい",C954&gt;=2026,C954&lt;=2027),60000,40000)))))</f>
        <v/>
      </c>
      <c r="P954" s="18">
        <f>IF(G954&lt;=0,0,IF(G954&lt;=20000,G954,IF(G954&lt;=40000,ROUNDUP(G954/2,0)+10000,IF(G954&lt;=80000,ROUNDUP(G954/4,0)+20000,40000))))</f>
        <v/>
      </c>
      <c r="Q954" s="18">
        <f>IF(I954&lt;=0,IF(H954&lt;=0,0,IF(H954&lt;=20000,H954,IF(H954&lt;=40000,ROUNDUP(H954/2,0)+10000,IF(H954&lt;=80000,ROUNDUP(H954/4,0)+20000,40000)))),IF(H954&lt;=0,IF(I954&lt;=0,0,IF(I954&lt;=25000,I954,IF(I954&lt;=50000,ROUNDUP(I954/2,0)+12500,IF(I954&lt;=100000,ROUNDUP(I954/4,0)+25000,50000)))),MAX(IF(I954&lt;=0,0,IF(I954&lt;=25000,I954,IF(I954&lt;=50000,ROUNDUP(I954/2,0)+12500,IF(I954&lt;=100000,ROUNDUP(I954/4,0)+25000,50000)))),MIN(IF(H954&lt;=0,0,IF(H954&lt;=20000,H954,IF(H954&lt;=40000,ROUNDUP(H954/2,0)+10000,IF(H954&lt;=80000,ROUNDUP(H954/4,0)+20000,40000))))+IF(I954&lt;=0,0,IF(I954&lt;=25000,I954,IF(I954&lt;=50000,ROUNDUP(I954/2,0)+12500,IF(I954&lt;=100000,ROUNDUP(I954/4,0)+25000,50000)))),40000))))</f>
        <v/>
      </c>
      <c r="R954" s="18">
        <f>MIN(120000,O954+P954+Q954)</f>
        <v/>
      </c>
      <c r="S954" s="18">
        <f>IF(F954&lt;=0,IF(E954&lt;=0,0,IF(E954&lt;=12000,E954,IF(E954&lt;=32000,ROUNDUP(E954/2,0)+6000,IF(E954&lt;=56000,ROUNDUP(E954/4,0)+14000,28000)))),IF(E954&lt;=0,IF(F954&lt;=0,0,IF(F954&lt;=15000,F954,IF(F954&lt;=40000,ROUNDUP(F954/2,0)+7500,IF(F954&lt;=70000,ROUNDUP(F954/4,0)+17500,35000)))),MAX(IF(F954&lt;=0,0,IF(F954&lt;=15000,F954,IF(F954&lt;=40000,ROUNDUP(F954/2,0)+7500,IF(F954&lt;=70000,ROUNDUP(F954/4,0)+17500,35000)))),MIN(IF(E954&lt;=0,0,IF(E954&lt;=12000,E954,IF(E954&lt;=32000,ROUNDUP(E954/2,0)+6000,IF(E954&lt;=56000,ROUNDUP(E954/4,0)+14000,28000))))+IF(F954&lt;=0,0,IF(F954&lt;=15000,F954,IF(F954&lt;=40000,ROUNDUP(F954/2,0)+7500,IF(F954&lt;=70000,ROUNDUP(F954/4,0)+17500,35000)))),28000))))</f>
        <v/>
      </c>
      <c r="T954" s="18">
        <f>IF(G954&lt;=0,0,IF(G954&lt;=12000,G954,IF(G954&lt;=32000,ROUNDUP(G954/2,0)+6000,IF(G954&lt;=56000,ROUNDUP(G954/4,0)+14000,28000))))</f>
        <v/>
      </c>
      <c r="U954" s="18">
        <f>IF(I954&lt;=0,IF(H954&lt;=0,0,IF(H954&lt;=12000,H954,IF(H954&lt;=32000,ROUNDUP(H954/2,0)+6000,IF(H954&lt;=56000,ROUNDUP(H954/4,0)+14000,28000)))),IF(H954&lt;=0,IF(I954&lt;=0,0,IF(I954&lt;=15000,I954,IF(I954&lt;=40000,ROUNDUP(I954/2,0)+7500,IF(I954&lt;=70000,ROUNDUP(I954/4,0)+17500,35000)))),MAX(IF(I954&lt;=0,0,IF(I954&lt;=15000,I954,IF(I954&lt;=40000,ROUNDUP(I954/2,0)+7500,IF(I954&lt;=70000,ROUNDUP(I954/4,0)+17500,35000)))),MIN(IF(H954&lt;=0,0,IF(H954&lt;=12000,H954,IF(H954&lt;=32000,ROUNDUP(H954/2,0)+6000,IF(H954&lt;=56000,ROUNDUP(H954/4,0)+14000,28000))))+IF(I954&lt;=0,0,IF(I954&lt;=15000,I954,IF(I954&lt;=40000,ROUNDUP(I954/2,0)+7500,IF(I954&lt;=70000,ROUNDUP(I954/4,0)+17500,35000)))),28000))))</f>
        <v/>
      </c>
      <c r="V954" s="18">
        <f>MIN(70000,S954+T954+U954)</f>
        <v/>
      </c>
      <c r="W954" s="18">
        <f>MAX(0,ROUNDDOWN(M954-J954-N954-K954-0,-3))</f>
        <v/>
      </c>
      <c r="X954" s="18">
        <f>MAX(0,ROUNDDOWN(M954-J954-N954-K954-R954,-3))</f>
        <v/>
      </c>
      <c r="Y954" s="18">
        <f>IF(W954&lt;=0,0,ROUNDDOWN((W954*LOOKUP(W954,{0,1950001,3300001,6950001,9000001,18000001,40000001},{0.05,0.1,0.2,0.23,0.33,0.4,0.45})-LOOKUP(W954,{0,1950001,3300001,6950001,9000001,18000001,40000001},{0,97500,427500,636000,1536000,2796000,4796000}))*1.021,-2))</f>
        <v/>
      </c>
      <c r="Z954" s="18">
        <f>IF(X954&lt;=0,0,ROUNDDOWN((X954*LOOKUP(X954,{0,1950001,3300001,6950001,9000001,18000001,40000001},{0.05,0.1,0.2,0.23,0.33,0.4,0.45})-LOOKUP(X954,{0,1950001,3300001,6950001,9000001,18000001,40000001},{0,97500,427500,636000,1536000,2796000,4796000}))*1.021,-2))</f>
        <v/>
      </c>
      <c r="AA954" s="18">
        <f>MAX(0,ROUNDDOWN(M954-J954-430000-L954-0,-3))</f>
        <v/>
      </c>
      <c r="AB954" s="18">
        <f>MAX(0,ROUNDDOWN(M954-J954-430000-L954-V954,-3))</f>
        <v/>
      </c>
      <c r="AC954" s="18">
        <f>IF(M954&lt;=450000,0,MAX(0,ROUNDDOWN(AA954*0.06-MIN(50000,AA954)*0.03,-2))+MAX(0,ROUNDDOWN(AA954*0.04-MIN(50000,AA954)*0.02,-2)))</f>
        <v/>
      </c>
      <c r="AD954" s="18">
        <f>IF(M954&lt;=450000,0,MAX(0,ROUNDDOWN(AB954*0.06-MIN(50000,AB954)*0.03,-2))+MAX(0,ROUNDDOWN(AB954*0.04-MIN(50000,AB954)*0.02,-2)))</f>
        <v/>
      </c>
      <c r="AE954" s="18">
        <f>Y954-Z954</f>
        <v/>
      </c>
      <c r="AF954" s="18">
        <f>AC954-AD954</f>
        <v/>
      </c>
      <c r="AG954" s="18">
        <f>AE954+AF954</f>
        <v/>
      </c>
      <c r="AH954" s="20">
        <f>IF(W954&lt;=0,0,LOOKUP(W954,{0,1950001,3300001,6950001,9000001,18000001,40000001},{0.05,0.1,0.2,0.23,0.33,0.4,0.45}))</f>
        <v/>
      </c>
    </row>
    <row r="955">
      <c r="A955" t="inlineStr">
        <is>
          <t>1万円刻み 一般8万円</t>
        </is>
      </c>
      <c r="B955" s="18">
        <f>'4_1万円刻み'!$A$292</f>
        <v/>
      </c>
      <c r="C955" s="19" t="n">
        <v>2026</v>
      </c>
      <c r="D955" t="inlineStr">
        <is>
          <t>いいえ</t>
        </is>
      </c>
      <c r="E955" s="18" t="n">
        <v>80000</v>
      </c>
      <c r="F955" s="18" t="n">
        <v>0</v>
      </c>
      <c r="G955" s="18" t="n">
        <v>0</v>
      </c>
      <c r="H955" s="18" t="n">
        <v>0</v>
      </c>
      <c r="I955" s="18" t="n">
        <v>0</v>
      </c>
      <c r="J955" s="18">
        <f>ROUND(MIN(B955/12,650000)*12*0.0915+MIN(B955/12,1390000)*12*(0.0504+0)+B955*0.005,0)</f>
        <v/>
      </c>
      <c r="K955" s="18" t="n">
        <v>0</v>
      </c>
      <c r="L955" s="18" t="n">
        <v>0</v>
      </c>
      <c r="M955" s="18">
        <f>ROUND(IF(C955&gt;=2026,IF(B955&lt;741000,0,IF(B955&lt;2191000,B955-740000,IF(B955&lt;2193000,1451000,IF(B955&lt;2196000,1453000,IF(B955&lt;2200000,1456000,IF(B955&lt;3600000,ROUNDDOWN(B955/4,-3)*2.8-80000,IF(B955&lt;6600000,ROUNDDOWN(B955/4,-3)*3.2-440000,IF(B955&lt;8500000,ROUNDDOWN(B955*0.9,0)-1100000,B955-1950000)))))))),IF(B955&lt;651000,0,IF(B955&lt;1900000,B955-650000,IF(B955&lt;3600000,ROUNDDOWN(B955/4,-3)*2.8-80000,IF(B955&lt;6600000,ROUNDDOWN(B955/4,-3)*3.2-440000,IF(B955&lt;8500000,ROUNDDOWN(B955*0.9,0)-1100000,B955-1950000)))))),0)</f>
        <v/>
      </c>
      <c r="N955" s="18">
        <f>IF(M955&gt;23500000,NA(),IF(C955&gt;=2026,IF(M955&lt;=4890000,1040000,IF(M955&lt;=6550000,670000,620000)),IF(M955&lt;=1320000,950000,IF(M955&lt;=3360000,880000,IF(M955&lt;=4890000,680000,IF(M955&lt;=6550000,630000,580000))))))</f>
        <v/>
      </c>
      <c r="O955" s="18">
        <f>IF(F955&lt;=0,IF(AND(D955="はい",C955&gt;=2026,C955&lt;=2027),IF(E955&lt;=0,0,IF(E955&lt;=30000,E955,IF(E955&lt;=60000,ROUNDUP(E955/2,0)+15000,IF(E955&lt;=120000,ROUNDUP(E955/4,0)+30000,60000)))),IF(E955&lt;=0,0,IF(E955&lt;=20000,E955,IF(E955&lt;=40000,ROUNDUP(E955/2,0)+10000,IF(E955&lt;=80000,ROUNDUP(E955/4,0)+20000,40000))))),IF(E955&lt;=0,IF(F955&lt;=0,0,IF(F955&lt;=25000,F955,IF(F955&lt;=50000,ROUNDUP(F955/2,0)+12500,IF(F955&lt;=100000,ROUNDUP(F955/4,0)+25000,50000)))),MAX(IF(F955&lt;=0,0,IF(F955&lt;=25000,F955,IF(F955&lt;=50000,ROUNDUP(F955/2,0)+12500,IF(F955&lt;=100000,ROUNDUP(F955/4,0)+25000,50000)))),MIN(IF(AND(D955="はい",C955&gt;=2026,C955&lt;=2027),IF(E955&lt;=0,0,IF(E955&lt;=30000,E955,IF(E955&lt;=60000,ROUNDUP(E955/2,0)+15000,IF(E955&lt;=120000,ROUNDUP(E955/4,0)+30000,60000)))),IF(E955&lt;=0,0,IF(E955&lt;=20000,E955,IF(E955&lt;=40000,ROUNDUP(E955/2,0)+10000,IF(E955&lt;=80000,ROUNDUP(E955/4,0)+20000,40000)))))+IF(F955&lt;=0,0,IF(F955&lt;=25000,F955,IF(F955&lt;=50000,ROUNDUP(F955/2,0)+12500,IF(F955&lt;=100000,ROUNDUP(F955/4,0)+25000,50000)))),IF(AND(D955="はい",C955&gt;=2026,C955&lt;=2027),60000,40000)))))</f>
        <v/>
      </c>
      <c r="P955" s="18">
        <f>IF(G955&lt;=0,0,IF(G955&lt;=20000,G955,IF(G955&lt;=40000,ROUNDUP(G955/2,0)+10000,IF(G955&lt;=80000,ROUNDUP(G955/4,0)+20000,40000))))</f>
        <v/>
      </c>
      <c r="Q955" s="18">
        <f>IF(I955&lt;=0,IF(H955&lt;=0,0,IF(H955&lt;=20000,H955,IF(H955&lt;=40000,ROUNDUP(H955/2,0)+10000,IF(H955&lt;=80000,ROUNDUP(H955/4,0)+20000,40000)))),IF(H955&lt;=0,IF(I955&lt;=0,0,IF(I955&lt;=25000,I955,IF(I955&lt;=50000,ROUNDUP(I955/2,0)+12500,IF(I955&lt;=100000,ROUNDUP(I955/4,0)+25000,50000)))),MAX(IF(I955&lt;=0,0,IF(I955&lt;=25000,I955,IF(I955&lt;=50000,ROUNDUP(I955/2,0)+12500,IF(I955&lt;=100000,ROUNDUP(I955/4,0)+25000,50000)))),MIN(IF(H955&lt;=0,0,IF(H955&lt;=20000,H955,IF(H955&lt;=40000,ROUNDUP(H955/2,0)+10000,IF(H955&lt;=80000,ROUNDUP(H955/4,0)+20000,40000))))+IF(I955&lt;=0,0,IF(I955&lt;=25000,I955,IF(I955&lt;=50000,ROUNDUP(I955/2,0)+12500,IF(I955&lt;=100000,ROUNDUP(I955/4,0)+25000,50000)))),40000))))</f>
        <v/>
      </c>
      <c r="R955" s="18">
        <f>MIN(120000,O955+P955+Q955)</f>
        <v/>
      </c>
      <c r="S955" s="18">
        <f>IF(F955&lt;=0,IF(E955&lt;=0,0,IF(E955&lt;=12000,E955,IF(E955&lt;=32000,ROUNDUP(E955/2,0)+6000,IF(E955&lt;=56000,ROUNDUP(E955/4,0)+14000,28000)))),IF(E955&lt;=0,IF(F955&lt;=0,0,IF(F955&lt;=15000,F955,IF(F955&lt;=40000,ROUNDUP(F955/2,0)+7500,IF(F955&lt;=70000,ROUNDUP(F955/4,0)+17500,35000)))),MAX(IF(F955&lt;=0,0,IF(F955&lt;=15000,F955,IF(F955&lt;=40000,ROUNDUP(F955/2,0)+7500,IF(F955&lt;=70000,ROUNDUP(F955/4,0)+17500,35000)))),MIN(IF(E955&lt;=0,0,IF(E955&lt;=12000,E955,IF(E955&lt;=32000,ROUNDUP(E955/2,0)+6000,IF(E955&lt;=56000,ROUNDUP(E955/4,0)+14000,28000))))+IF(F955&lt;=0,0,IF(F955&lt;=15000,F955,IF(F955&lt;=40000,ROUNDUP(F955/2,0)+7500,IF(F955&lt;=70000,ROUNDUP(F955/4,0)+17500,35000)))),28000))))</f>
        <v/>
      </c>
      <c r="T955" s="18">
        <f>IF(G955&lt;=0,0,IF(G955&lt;=12000,G955,IF(G955&lt;=32000,ROUNDUP(G955/2,0)+6000,IF(G955&lt;=56000,ROUNDUP(G955/4,0)+14000,28000))))</f>
        <v/>
      </c>
      <c r="U955" s="18">
        <f>IF(I955&lt;=0,IF(H955&lt;=0,0,IF(H955&lt;=12000,H955,IF(H955&lt;=32000,ROUNDUP(H955/2,0)+6000,IF(H955&lt;=56000,ROUNDUP(H955/4,0)+14000,28000)))),IF(H955&lt;=0,IF(I955&lt;=0,0,IF(I955&lt;=15000,I955,IF(I955&lt;=40000,ROUNDUP(I955/2,0)+7500,IF(I955&lt;=70000,ROUNDUP(I955/4,0)+17500,35000)))),MAX(IF(I955&lt;=0,0,IF(I955&lt;=15000,I955,IF(I955&lt;=40000,ROUNDUP(I955/2,0)+7500,IF(I955&lt;=70000,ROUNDUP(I955/4,0)+17500,35000)))),MIN(IF(H955&lt;=0,0,IF(H955&lt;=12000,H955,IF(H955&lt;=32000,ROUNDUP(H955/2,0)+6000,IF(H955&lt;=56000,ROUNDUP(H955/4,0)+14000,28000))))+IF(I955&lt;=0,0,IF(I955&lt;=15000,I955,IF(I955&lt;=40000,ROUNDUP(I955/2,0)+7500,IF(I955&lt;=70000,ROUNDUP(I955/4,0)+17500,35000)))),28000))))</f>
        <v/>
      </c>
      <c r="V955" s="18">
        <f>MIN(70000,S955+T955+U955)</f>
        <v/>
      </c>
      <c r="W955" s="18">
        <f>MAX(0,ROUNDDOWN(M955-J955-N955-K955-0,-3))</f>
        <v/>
      </c>
      <c r="X955" s="18">
        <f>MAX(0,ROUNDDOWN(M955-J955-N955-K955-R955,-3))</f>
        <v/>
      </c>
      <c r="Y955" s="18">
        <f>IF(W955&lt;=0,0,ROUNDDOWN((W955*LOOKUP(W955,{0,1950001,3300001,6950001,9000001,18000001,40000001},{0.05,0.1,0.2,0.23,0.33,0.4,0.45})-LOOKUP(W955,{0,1950001,3300001,6950001,9000001,18000001,40000001},{0,97500,427500,636000,1536000,2796000,4796000}))*1.021,-2))</f>
        <v/>
      </c>
      <c r="Z955" s="18">
        <f>IF(X955&lt;=0,0,ROUNDDOWN((X955*LOOKUP(X955,{0,1950001,3300001,6950001,9000001,18000001,40000001},{0.05,0.1,0.2,0.23,0.33,0.4,0.45})-LOOKUP(X955,{0,1950001,3300001,6950001,9000001,18000001,40000001},{0,97500,427500,636000,1536000,2796000,4796000}))*1.021,-2))</f>
        <v/>
      </c>
      <c r="AA955" s="18">
        <f>MAX(0,ROUNDDOWN(M955-J955-430000-L955-0,-3))</f>
        <v/>
      </c>
      <c r="AB955" s="18">
        <f>MAX(0,ROUNDDOWN(M955-J955-430000-L955-V955,-3))</f>
        <v/>
      </c>
      <c r="AC955" s="18">
        <f>IF(M955&lt;=450000,0,MAX(0,ROUNDDOWN(AA955*0.06-MIN(50000,AA955)*0.03,-2))+MAX(0,ROUNDDOWN(AA955*0.04-MIN(50000,AA955)*0.02,-2)))</f>
        <v/>
      </c>
      <c r="AD955" s="18">
        <f>IF(M955&lt;=450000,0,MAX(0,ROUNDDOWN(AB955*0.06-MIN(50000,AB955)*0.03,-2))+MAX(0,ROUNDDOWN(AB955*0.04-MIN(50000,AB955)*0.02,-2)))</f>
        <v/>
      </c>
      <c r="AE955" s="18">
        <f>Y955-Z955</f>
        <v/>
      </c>
      <c r="AF955" s="18">
        <f>AC955-AD955</f>
        <v/>
      </c>
      <c r="AG955" s="18">
        <f>AE955+AF955</f>
        <v/>
      </c>
      <c r="AH955" s="20">
        <f>IF(W955&lt;=0,0,LOOKUP(W955,{0,1950001,3300001,6950001,9000001,18000001,40000001},{0.05,0.1,0.2,0.23,0.33,0.4,0.45}))</f>
        <v/>
      </c>
    </row>
    <row r="956">
      <c r="A956" t="inlineStr">
        <is>
          <t>1万円刻み 特例あり一般12万円</t>
        </is>
      </c>
      <c r="B956" s="18">
        <f>'4_1万円刻み'!$A$292</f>
        <v/>
      </c>
      <c r="C956" s="19" t="n">
        <v>2026</v>
      </c>
      <c r="D956" t="inlineStr">
        <is>
          <t>はい</t>
        </is>
      </c>
      <c r="E956" s="18" t="n">
        <v>120000</v>
      </c>
      <c r="F956" s="18" t="n">
        <v>0</v>
      </c>
      <c r="G956" s="18" t="n">
        <v>0</v>
      </c>
      <c r="H956" s="18" t="n">
        <v>0</v>
      </c>
      <c r="I956" s="18" t="n">
        <v>0</v>
      </c>
      <c r="J956" s="18">
        <f>ROUND(MIN(B956/12,650000)*12*0.0915+MIN(B956/12,1390000)*12*(0.0504+0)+B956*0.005,0)</f>
        <v/>
      </c>
      <c r="K956" s="18" t="n">
        <v>0</v>
      </c>
      <c r="L956" s="18" t="n">
        <v>0</v>
      </c>
      <c r="M956" s="18">
        <f>ROUND(IF(C956&gt;=2026,IF(B956&lt;741000,0,IF(B956&lt;2191000,B956-740000,IF(B956&lt;2193000,1451000,IF(B956&lt;2196000,1453000,IF(B956&lt;2200000,1456000,IF(B956&lt;3600000,ROUNDDOWN(B956/4,-3)*2.8-80000,IF(B956&lt;6600000,ROUNDDOWN(B956/4,-3)*3.2-440000,IF(B956&lt;8500000,ROUNDDOWN(B956*0.9,0)-1100000,B956-1950000)))))))),IF(B956&lt;651000,0,IF(B956&lt;1900000,B956-650000,IF(B956&lt;3600000,ROUNDDOWN(B956/4,-3)*2.8-80000,IF(B956&lt;6600000,ROUNDDOWN(B956/4,-3)*3.2-440000,IF(B956&lt;8500000,ROUNDDOWN(B956*0.9,0)-1100000,B956-1950000)))))),0)</f>
        <v/>
      </c>
      <c r="N956" s="18">
        <f>IF(M956&gt;23500000,NA(),IF(C956&gt;=2026,IF(M956&lt;=4890000,1040000,IF(M956&lt;=6550000,670000,620000)),IF(M956&lt;=1320000,950000,IF(M956&lt;=3360000,880000,IF(M956&lt;=4890000,680000,IF(M956&lt;=6550000,630000,580000))))))</f>
        <v/>
      </c>
      <c r="O956" s="18">
        <f>IF(F956&lt;=0,IF(AND(D956="はい",C956&gt;=2026,C956&lt;=2027),IF(E956&lt;=0,0,IF(E956&lt;=30000,E956,IF(E956&lt;=60000,ROUNDUP(E956/2,0)+15000,IF(E956&lt;=120000,ROUNDUP(E956/4,0)+30000,60000)))),IF(E956&lt;=0,0,IF(E956&lt;=20000,E956,IF(E956&lt;=40000,ROUNDUP(E956/2,0)+10000,IF(E956&lt;=80000,ROUNDUP(E956/4,0)+20000,40000))))),IF(E956&lt;=0,IF(F956&lt;=0,0,IF(F956&lt;=25000,F956,IF(F956&lt;=50000,ROUNDUP(F956/2,0)+12500,IF(F956&lt;=100000,ROUNDUP(F956/4,0)+25000,50000)))),MAX(IF(F956&lt;=0,0,IF(F956&lt;=25000,F956,IF(F956&lt;=50000,ROUNDUP(F956/2,0)+12500,IF(F956&lt;=100000,ROUNDUP(F956/4,0)+25000,50000)))),MIN(IF(AND(D956="はい",C956&gt;=2026,C956&lt;=2027),IF(E956&lt;=0,0,IF(E956&lt;=30000,E956,IF(E956&lt;=60000,ROUNDUP(E956/2,0)+15000,IF(E956&lt;=120000,ROUNDUP(E956/4,0)+30000,60000)))),IF(E956&lt;=0,0,IF(E956&lt;=20000,E956,IF(E956&lt;=40000,ROUNDUP(E956/2,0)+10000,IF(E956&lt;=80000,ROUNDUP(E956/4,0)+20000,40000)))))+IF(F956&lt;=0,0,IF(F956&lt;=25000,F956,IF(F956&lt;=50000,ROUNDUP(F956/2,0)+12500,IF(F956&lt;=100000,ROUNDUP(F956/4,0)+25000,50000)))),IF(AND(D956="はい",C956&gt;=2026,C956&lt;=2027),60000,40000)))))</f>
        <v/>
      </c>
      <c r="P956" s="18">
        <f>IF(G956&lt;=0,0,IF(G956&lt;=20000,G956,IF(G956&lt;=40000,ROUNDUP(G956/2,0)+10000,IF(G956&lt;=80000,ROUNDUP(G956/4,0)+20000,40000))))</f>
        <v/>
      </c>
      <c r="Q956" s="18">
        <f>IF(I956&lt;=0,IF(H956&lt;=0,0,IF(H956&lt;=20000,H956,IF(H956&lt;=40000,ROUNDUP(H956/2,0)+10000,IF(H956&lt;=80000,ROUNDUP(H956/4,0)+20000,40000)))),IF(H956&lt;=0,IF(I956&lt;=0,0,IF(I956&lt;=25000,I956,IF(I956&lt;=50000,ROUNDUP(I956/2,0)+12500,IF(I956&lt;=100000,ROUNDUP(I956/4,0)+25000,50000)))),MAX(IF(I956&lt;=0,0,IF(I956&lt;=25000,I956,IF(I956&lt;=50000,ROUNDUP(I956/2,0)+12500,IF(I956&lt;=100000,ROUNDUP(I956/4,0)+25000,50000)))),MIN(IF(H956&lt;=0,0,IF(H956&lt;=20000,H956,IF(H956&lt;=40000,ROUNDUP(H956/2,0)+10000,IF(H956&lt;=80000,ROUNDUP(H956/4,0)+20000,40000))))+IF(I956&lt;=0,0,IF(I956&lt;=25000,I956,IF(I956&lt;=50000,ROUNDUP(I956/2,0)+12500,IF(I956&lt;=100000,ROUNDUP(I956/4,0)+25000,50000)))),40000))))</f>
        <v/>
      </c>
      <c r="R956" s="18">
        <f>MIN(120000,O956+P956+Q956)</f>
        <v/>
      </c>
      <c r="S956" s="18">
        <f>IF(F956&lt;=0,IF(E956&lt;=0,0,IF(E956&lt;=12000,E956,IF(E956&lt;=32000,ROUNDUP(E956/2,0)+6000,IF(E956&lt;=56000,ROUNDUP(E956/4,0)+14000,28000)))),IF(E956&lt;=0,IF(F956&lt;=0,0,IF(F956&lt;=15000,F956,IF(F956&lt;=40000,ROUNDUP(F956/2,0)+7500,IF(F956&lt;=70000,ROUNDUP(F956/4,0)+17500,35000)))),MAX(IF(F956&lt;=0,0,IF(F956&lt;=15000,F956,IF(F956&lt;=40000,ROUNDUP(F956/2,0)+7500,IF(F956&lt;=70000,ROUNDUP(F956/4,0)+17500,35000)))),MIN(IF(E956&lt;=0,0,IF(E956&lt;=12000,E956,IF(E956&lt;=32000,ROUNDUP(E956/2,0)+6000,IF(E956&lt;=56000,ROUNDUP(E956/4,0)+14000,28000))))+IF(F956&lt;=0,0,IF(F956&lt;=15000,F956,IF(F956&lt;=40000,ROUNDUP(F956/2,0)+7500,IF(F956&lt;=70000,ROUNDUP(F956/4,0)+17500,35000)))),28000))))</f>
        <v/>
      </c>
      <c r="T956" s="18">
        <f>IF(G956&lt;=0,0,IF(G956&lt;=12000,G956,IF(G956&lt;=32000,ROUNDUP(G956/2,0)+6000,IF(G956&lt;=56000,ROUNDUP(G956/4,0)+14000,28000))))</f>
        <v/>
      </c>
      <c r="U956" s="18">
        <f>IF(I956&lt;=0,IF(H956&lt;=0,0,IF(H956&lt;=12000,H956,IF(H956&lt;=32000,ROUNDUP(H956/2,0)+6000,IF(H956&lt;=56000,ROUNDUP(H956/4,0)+14000,28000)))),IF(H956&lt;=0,IF(I956&lt;=0,0,IF(I956&lt;=15000,I956,IF(I956&lt;=40000,ROUNDUP(I956/2,0)+7500,IF(I956&lt;=70000,ROUNDUP(I956/4,0)+17500,35000)))),MAX(IF(I956&lt;=0,0,IF(I956&lt;=15000,I956,IF(I956&lt;=40000,ROUNDUP(I956/2,0)+7500,IF(I956&lt;=70000,ROUNDUP(I956/4,0)+17500,35000)))),MIN(IF(H956&lt;=0,0,IF(H956&lt;=12000,H956,IF(H956&lt;=32000,ROUNDUP(H956/2,0)+6000,IF(H956&lt;=56000,ROUNDUP(H956/4,0)+14000,28000))))+IF(I956&lt;=0,0,IF(I956&lt;=15000,I956,IF(I956&lt;=40000,ROUNDUP(I956/2,0)+7500,IF(I956&lt;=70000,ROUNDUP(I956/4,0)+17500,35000)))),28000))))</f>
        <v/>
      </c>
      <c r="V956" s="18">
        <f>MIN(70000,S956+T956+U956)</f>
        <v/>
      </c>
      <c r="W956" s="18">
        <f>MAX(0,ROUNDDOWN(M956-J956-N956-K956-0,-3))</f>
        <v/>
      </c>
      <c r="X956" s="18">
        <f>MAX(0,ROUNDDOWN(M956-J956-N956-K956-R956,-3))</f>
        <v/>
      </c>
      <c r="Y956" s="18">
        <f>IF(W956&lt;=0,0,ROUNDDOWN((W956*LOOKUP(W956,{0,1950001,3300001,6950001,9000001,18000001,40000001},{0.05,0.1,0.2,0.23,0.33,0.4,0.45})-LOOKUP(W956,{0,1950001,3300001,6950001,9000001,18000001,40000001},{0,97500,427500,636000,1536000,2796000,4796000}))*1.021,-2))</f>
        <v/>
      </c>
      <c r="Z956" s="18">
        <f>IF(X956&lt;=0,0,ROUNDDOWN((X956*LOOKUP(X956,{0,1950001,3300001,6950001,9000001,18000001,40000001},{0.05,0.1,0.2,0.23,0.33,0.4,0.45})-LOOKUP(X956,{0,1950001,3300001,6950001,9000001,18000001,40000001},{0,97500,427500,636000,1536000,2796000,4796000}))*1.021,-2))</f>
        <v/>
      </c>
      <c r="AA956" s="18">
        <f>MAX(0,ROUNDDOWN(M956-J956-430000-L956-0,-3))</f>
        <v/>
      </c>
      <c r="AB956" s="18">
        <f>MAX(0,ROUNDDOWN(M956-J956-430000-L956-V956,-3))</f>
        <v/>
      </c>
      <c r="AC956" s="18">
        <f>IF(M956&lt;=450000,0,MAX(0,ROUNDDOWN(AA956*0.06-MIN(50000,AA956)*0.03,-2))+MAX(0,ROUNDDOWN(AA956*0.04-MIN(50000,AA956)*0.02,-2)))</f>
        <v/>
      </c>
      <c r="AD956" s="18">
        <f>IF(M956&lt;=450000,0,MAX(0,ROUNDDOWN(AB956*0.06-MIN(50000,AB956)*0.03,-2))+MAX(0,ROUNDDOWN(AB956*0.04-MIN(50000,AB956)*0.02,-2)))</f>
        <v/>
      </c>
      <c r="AE956" s="18">
        <f>Y956-Z956</f>
        <v/>
      </c>
      <c r="AF956" s="18">
        <f>AC956-AD956</f>
        <v/>
      </c>
      <c r="AG956" s="18">
        <f>AE956+AF956</f>
        <v/>
      </c>
      <c r="AH956" s="20">
        <f>IF(W956&lt;=0,0,LOOKUP(W956,{0,1950001,3300001,6950001,9000001,18000001,40000001},{0.05,0.1,0.2,0.23,0.33,0.4,0.45}))</f>
        <v/>
      </c>
    </row>
    <row r="957">
      <c r="A957" t="inlineStr">
        <is>
          <t>1万円刻み 3区分8万円ずつ</t>
        </is>
      </c>
      <c r="B957" s="18">
        <f>'4_1万円刻み'!$A$293</f>
        <v/>
      </c>
      <c r="C957" s="19" t="n">
        <v>2026</v>
      </c>
      <c r="D957" t="inlineStr">
        <is>
          <t>いいえ</t>
        </is>
      </c>
      <c r="E957" s="18" t="n">
        <v>80000</v>
      </c>
      <c r="F957" s="18" t="n">
        <v>0</v>
      </c>
      <c r="G957" s="18" t="n">
        <v>80000</v>
      </c>
      <c r="H957" s="18" t="n">
        <v>80000</v>
      </c>
      <c r="I957" s="18" t="n">
        <v>0</v>
      </c>
      <c r="J957" s="18">
        <f>ROUND(MIN(B957/12,650000)*12*0.0915+MIN(B957/12,1390000)*12*(0.0504+0)+B957*0.005,0)</f>
        <v/>
      </c>
      <c r="K957" s="18" t="n">
        <v>0</v>
      </c>
      <c r="L957" s="18" t="n">
        <v>0</v>
      </c>
      <c r="M957" s="18">
        <f>ROUND(IF(C957&gt;=2026,IF(B957&lt;741000,0,IF(B957&lt;2191000,B957-740000,IF(B957&lt;2193000,1451000,IF(B957&lt;2196000,1453000,IF(B957&lt;2200000,1456000,IF(B957&lt;3600000,ROUNDDOWN(B957/4,-3)*2.8-80000,IF(B957&lt;6600000,ROUNDDOWN(B957/4,-3)*3.2-440000,IF(B957&lt;8500000,ROUNDDOWN(B957*0.9,0)-1100000,B957-1950000)))))))),IF(B957&lt;651000,0,IF(B957&lt;1900000,B957-650000,IF(B957&lt;3600000,ROUNDDOWN(B957/4,-3)*2.8-80000,IF(B957&lt;6600000,ROUNDDOWN(B957/4,-3)*3.2-440000,IF(B957&lt;8500000,ROUNDDOWN(B957*0.9,0)-1100000,B957-1950000)))))),0)</f>
        <v/>
      </c>
      <c r="N957" s="18">
        <f>IF(M957&gt;23500000,NA(),IF(C957&gt;=2026,IF(M957&lt;=4890000,1040000,IF(M957&lt;=6550000,670000,620000)),IF(M957&lt;=1320000,950000,IF(M957&lt;=3360000,880000,IF(M957&lt;=4890000,680000,IF(M957&lt;=6550000,630000,580000))))))</f>
        <v/>
      </c>
      <c r="O957" s="18">
        <f>IF(F957&lt;=0,IF(AND(D957="はい",C957&gt;=2026,C957&lt;=2027),IF(E957&lt;=0,0,IF(E957&lt;=30000,E957,IF(E957&lt;=60000,ROUNDUP(E957/2,0)+15000,IF(E957&lt;=120000,ROUNDUP(E957/4,0)+30000,60000)))),IF(E957&lt;=0,0,IF(E957&lt;=20000,E957,IF(E957&lt;=40000,ROUNDUP(E957/2,0)+10000,IF(E957&lt;=80000,ROUNDUP(E957/4,0)+20000,40000))))),IF(E957&lt;=0,IF(F957&lt;=0,0,IF(F957&lt;=25000,F957,IF(F957&lt;=50000,ROUNDUP(F957/2,0)+12500,IF(F957&lt;=100000,ROUNDUP(F957/4,0)+25000,50000)))),MAX(IF(F957&lt;=0,0,IF(F957&lt;=25000,F957,IF(F957&lt;=50000,ROUNDUP(F957/2,0)+12500,IF(F957&lt;=100000,ROUNDUP(F957/4,0)+25000,50000)))),MIN(IF(AND(D957="はい",C957&gt;=2026,C957&lt;=2027),IF(E957&lt;=0,0,IF(E957&lt;=30000,E957,IF(E957&lt;=60000,ROUNDUP(E957/2,0)+15000,IF(E957&lt;=120000,ROUNDUP(E957/4,0)+30000,60000)))),IF(E957&lt;=0,0,IF(E957&lt;=20000,E957,IF(E957&lt;=40000,ROUNDUP(E957/2,0)+10000,IF(E957&lt;=80000,ROUNDUP(E957/4,0)+20000,40000)))))+IF(F957&lt;=0,0,IF(F957&lt;=25000,F957,IF(F957&lt;=50000,ROUNDUP(F957/2,0)+12500,IF(F957&lt;=100000,ROUNDUP(F957/4,0)+25000,50000)))),IF(AND(D957="はい",C957&gt;=2026,C957&lt;=2027),60000,40000)))))</f>
        <v/>
      </c>
      <c r="P957" s="18">
        <f>IF(G957&lt;=0,0,IF(G957&lt;=20000,G957,IF(G957&lt;=40000,ROUNDUP(G957/2,0)+10000,IF(G957&lt;=80000,ROUNDUP(G957/4,0)+20000,40000))))</f>
        <v/>
      </c>
      <c r="Q957" s="18">
        <f>IF(I957&lt;=0,IF(H957&lt;=0,0,IF(H957&lt;=20000,H957,IF(H957&lt;=40000,ROUNDUP(H957/2,0)+10000,IF(H957&lt;=80000,ROUNDUP(H957/4,0)+20000,40000)))),IF(H957&lt;=0,IF(I957&lt;=0,0,IF(I957&lt;=25000,I957,IF(I957&lt;=50000,ROUNDUP(I957/2,0)+12500,IF(I957&lt;=100000,ROUNDUP(I957/4,0)+25000,50000)))),MAX(IF(I957&lt;=0,0,IF(I957&lt;=25000,I957,IF(I957&lt;=50000,ROUNDUP(I957/2,0)+12500,IF(I957&lt;=100000,ROUNDUP(I957/4,0)+25000,50000)))),MIN(IF(H957&lt;=0,0,IF(H957&lt;=20000,H957,IF(H957&lt;=40000,ROUNDUP(H957/2,0)+10000,IF(H957&lt;=80000,ROUNDUP(H957/4,0)+20000,40000))))+IF(I957&lt;=0,0,IF(I957&lt;=25000,I957,IF(I957&lt;=50000,ROUNDUP(I957/2,0)+12500,IF(I957&lt;=100000,ROUNDUP(I957/4,0)+25000,50000)))),40000))))</f>
        <v/>
      </c>
      <c r="R957" s="18">
        <f>MIN(120000,O957+P957+Q957)</f>
        <v/>
      </c>
      <c r="S957" s="18">
        <f>IF(F957&lt;=0,IF(E957&lt;=0,0,IF(E957&lt;=12000,E957,IF(E957&lt;=32000,ROUNDUP(E957/2,0)+6000,IF(E957&lt;=56000,ROUNDUP(E957/4,0)+14000,28000)))),IF(E957&lt;=0,IF(F957&lt;=0,0,IF(F957&lt;=15000,F957,IF(F957&lt;=40000,ROUNDUP(F957/2,0)+7500,IF(F957&lt;=70000,ROUNDUP(F957/4,0)+17500,35000)))),MAX(IF(F957&lt;=0,0,IF(F957&lt;=15000,F957,IF(F957&lt;=40000,ROUNDUP(F957/2,0)+7500,IF(F957&lt;=70000,ROUNDUP(F957/4,0)+17500,35000)))),MIN(IF(E957&lt;=0,0,IF(E957&lt;=12000,E957,IF(E957&lt;=32000,ROUNDUP(E957/2,0)+6000,IF(E957&lt;=56000,ROUNDUP(E957/4,0)+14000,28000))))+IF(F957&lt;=0,0,IF(F957&lt;=15000,F957,IF(F957&lt;=40000,ROUNDUP(F957/2,0)+7500,IF(F957&lt;=70000,ROUNDUP(F957/4,0)+17500,35000)))),28000))))</f>
        <v/>
      </c>
      <c r="T957" s="18">
        <f>IF(G957&lt;=0,0,IF(G957&lt;=12000,G957,IF(G957&lt;=32000,ROUNDUP(G957/2,0)+6000,IF(G957&lt;=56000,ROUNDUP(G957/4,0)+14000,28000))))</f>
        <v/>
      </c>
      <c r="U957" s="18">
        <f>IF(I957&lt;=0,IF(H957&lt;=0,0,IF(H957&lt;=12000,H957,IF(H957&lt;=32000,ROUNDUP(H957/2,0)+6000,IF(H957&lt;=56000,ROUNDUP(H957/4,0)+14000,28000)))),IF(H957&lt;=0,IF(I957&lt;=0,0,IF(I957&lt;=15000,I957,IF(I957&lt;=40000,ROUNDUP(I957/2,0)+7500,IF(I957&lt;=70000,ROUNDUP(I957/4,0)+17500,35000)))),MAX(IF(I957&lt;=0,0,IF(I957&lt;=15000,I957,IF(I957&lt;=40000,ROUNDUP(I957/2,0)+7500,IF(I957&lt;=70000,ROUNDUP(I957/4,0)+17500,35000)))),MIN(IF(H957&lt;=0,0,IF(H957&lt;=12000,H957,IF(H957&lt;=32000,ROUNDUP(H957/2,0)+6000,IF(H957&lt;=56000,ROUNDUP(H957/4,0)+14000,28000))))+IF(I957&lt;=0,0,IF(I957&lt;=15000,I957,IF(I957&lt;=40000,ROUNDUP(I957/2,0)+7500,IF(I957&lt;=70000,ROUNDUP(I957/4,0)+17500,35000)))),28000))))</f>
        <v/>
      </c>
      <c r="V957" s="18">
        <f>MIN(70000,S957+T957+U957)</f>
        <v/>
      </c>
      <c r="W957" s="18">
        <f>MAX(0,ROUNDDOWN(M957-J957-N957-K957-0,-3))</f>
        <v/>
      </c>
      <c r="X957" s="18">
        <f>MAX(0,ROUNDDOWN(M957-J957-N957-K957-R957,-3))</f>
        <v/>
      </c>
      <c r="Y957" s="18">
        <f>IF(W957&lt;=0,0,ROUNDDOWN((W957*LOOKUP(W957,{0,1950001,3300001,6950001,9000001,18000001,40000001},{0.05,0.1,0.2,0.23,0.33,0.4,0.45})-LOOKUP(W957,{0,1950001,3300001,6950001,9000001,18000001,40000001},{0,97500,427500,636000,1536000,2796000,4796000}))*1.021,-2))</f>
        <v/>
      </c>
      <c r="Z957" s="18">
        <f>IF(X957&lt;=0,0,ROUNDDOWN((X957*LOOKUP(X957,{0,1950001,3300001,6950001,9000001,18000001,40000001},{0.05,0.1,0.2,0.23,0.33,0.4,0.45})-LOOKUP(X957,{0,1950001,3300001,6950001,9000001,18000001,40000001},{0,97500,427500,636000,1536000,2796000,4796000}))*1.021,-2))</f>
        <v/>
      </c>
      <c r="AA957" s="18">
        <f>MAX(0,ROUNDDOWN(M957-J957-430000-L957-0,-3))</f>
        <v/>
      </c>
      <c r="AB957" s="18">
        <f>MAX(0,ROUNDDOWN(M957-J957-430000-L957-V957,-3))</f>
        <v/>
      </c>
      <c r="AC957" s="18">
        <f>IF(M957&lt;=450000,0,MAX(0,ROUNDDOWN(AA957*0.06-MIN(50000,AA957)*0.03,-2))+MAX(0,ROUNDDOWN(AA957*0.04-MIN(50000,AA957)*0.02,-2)))</f>
        <v/>
      </c>
      <c r="AD957" s="18">
        <f>IF(M957&lt;=450000,0,MAX(0,ROUNDDOWN(AB957*0.06-MIN(50000,AB957)*0.03,-2))+MAX(0,ROUNDDOWN(AB957*0.04-MIN(50000,AB957)*0.02,-2)))</f>
        <v/>
      </c>
      <c r="AE957" s="18">
        <f>Y957-Z957</f>
        <v/>
      </c>
      <c r="AF957" s="18">
        <f>AC957-AD957</f>
        <v/>
      </c>
      <c r="AG957" s="18">
        <f>AE957+AF957</f>
        <v/>
      </c>
      <c r="AH957" s="20">
        <f>IF(W957&lt;=0,0,LOOKUP(W957,{0,1950001,3300001,6950001,9000001,18000001,40000001},{0.05,0.1,0.2,0.23,0.33,0.4,0.45}))</f>
        <v/>
      </c>
    </row>
    <row r="958">
      <c r="A958" t="inlineStr">
        <is>
          <t>1万円刻み 一般8万円</t>
        </is>
      </c>
      <c r="B958" s="18">
        <f>'4_1万円刻み'!$A$293</f>
        <v/>
      </c>
      <c r="C958" s="19" t="n">
        <v>2026</v>
      </c>
      <c r="D958" t="inlineStr">
        <is>
          <t>いいえ</t>
        </is>
      </c>
      <c r="E958" s="18" t="n">
        <v>80000</v>
      </c>
      <c r="F958" s="18" t="n">
        <v>0</v>
      </c>
      <c r="G958" s="18" t="n">
        <v>0</v>
      </c>
      <c r="H958" s="18" t="n">
        <v>0</v>
      </c>
      <c r="I958" s="18" t="n">
        <v>0</v>
      </c>
      <c r="J958" s="18">
        <f>ROUND(MIN(B958/12,650000)*12*0.0915+MIN(B958/12,1390000)*12*(0.0504+0)+B958*0.005,0)</f>
        <v/>
      </c>
      <c r="K958" s="18" t="n">
        <v>0</v>
      </c>
      <c r="L958" s="18" t="n">
        <v>0</v>
      </c>
      <c r="M958" s="18">
        <f>ROUND(IF(C958&gt;=2026,IF(B958&lt;741000,0,IF(B958&lt;2191000,B958-740000,IF(B958&lt;2193000,1451000,IF(B958&lt;2196000,1453000,IF(B958&lt;2200000,1456000,IF(B958&lt;3600000,ROUNDDOWN(B958/4,-3)*2.8-80000,IF(B958&lt;6600000,ROUNDDOWN(B958/4,-3)*3.2-440000,IF(B958&lt;8500000,ROUNDDOWN(B958*0.9,0)-1100000,B958-1950000)))))))),IF(B958&lt;651000,0,IF(B958&lt;1900000,B958-650000,IF(B958&lt;3600000,ROUNDDOWN(B958/4,-3)*2.8-80000,IF(B958&lt;6600000,ROUNDDOWN(B958/4,-3)*3.2-440000,IF(B958&lt;8500000,ROUNDDOWN(B958*0.9,0)-1100000,B958-1950000)))))),0)</f>
        <v/>
      </c>
      <c r="N958" s="18">
        <f>IF(M958&gt;23500000,NA(),IF(C958&gt;=2026,IF(M958&lt;=4890000,1040000,IF(M958&lt;=6550000,670000,620000)),IF(M958&lt;=1320000,950000,IF(M958&lt;=3360000,880000,IF(M958&lt;=4890000,680000,IF(M958&lt;=6550000,630000,580000))))))</f>
        <v/>
      </c>
      <c r="O958" s="18">
        <f>IF(F958&lt;=0,IF(AND(D958="はい",C958&gt;=2026,C958&lt;=2027),IF(E958&lt;=0,0,IF(E958&lt;=30000,E958,IF(E958&lt;=60000,ROUNDUP(E958/2,0)+15000,IF(E958&lt;=120000,ROUNDUP(E958/4,0)+30000,60000)))),IF(E958&lt;=0,0,IF(E958&lt;=20000,E958,IF(E958&lt;=40000,ROUNDUP(E958/2,0)+10000,IF(E958&lt;=80000,ROUNDUP(E958/4,0)+20000,40000))))),IF(E958&lt;=0,IF(F958&lt;=0,0,IF(F958&lt;=25000,F958,IF(F958&lt;=50000,ROUNDUP(F958/2,0)+12500,IF(F958&lt;=100000,ROUNDUP(F958/4,0)+25000,50000)))),MAX(IF(F958&lt;=0,0,IF(F958&lt;=25000,F958,IF(F958&lt;=50000,ROUNDUP(F958/2,0)+12500,IF(F958&lt;=100000,ROUNDUP(F958/4,0)+25000,50000)))),MIN(IF(AND(D958="はい",C958&gt;=2026,C958&lt;=2027),IF(E958&lt;=0,0,IF(E958&lt;=30000,E958,IF(E958&lt;=60000,ROUNDUP(E958/2,0)+15000,IF(E958&lt;=120000,ROUNDUP(E958/4,0)+30000,60000)))),IF(E958&lt;=0,0,IF(E958&lt;=20000,E958,IF(E958&lt;=40000,ROUNDUP(E958/2,0)+10000,IF(E958&lt;=80000,ROUNDUP(E958/4,0)+20000,40000)))))+IF(F958&lt;=0,0,IF(F958&lt;=25000,F958,IF(F958&lt;=50000,ROUNDUP(F958/2,0)+12500,IF(F958&lt;=100000,ROUNDUP(F958/4,0)+25000,50000)))),IF(AND(D958="はい",C958&gt;=2026,C958&lt;=2027),60000,40000)))))</f>
        <v/>
      </c>
      <c r="P958" s="18">
        <f>IF(G958&lt;=0,0,IF(G958&lt;=20000,G958,IF(G958&lt;=40000,ROUNDUP(G958/2,0)+10000,IF(G958&lt;=80000,ROUNDUP(G958/4,0)+20000,40000))))</f>
        <v/>
      </c>
      <c r="Q958" s="18">
        <f>IF(I958&lt;=0,IF(H958&lt;=0,0,IF(H958&lt;=20000,H958,IF(H958&lt;=40000,ROUNDUP(H958/2,0)+10000,IF(H958&lt;=80000,ROUNDUP(H958/4,0)+20000,40000)))),IF(H958&lt;=0,IF(I958&lt;=0,0,IF(I958&lt;=25000,I958,IF(I958&lt;=50000,ROUNDUP(I958/2,0)+12500,IF(I958&lt;=100000,ROUNDUP(I958/4,0)+25000,50000)))),MAX(IF(I958&lt;=0,0,IF(I958&lt;=25000,I958,IF(I958&lt;=50000,ROUNDUP(I958/2,0)+12500,IF(I958&lt;=100000,ROUNDUP(I958/4,0)+25000,50000)))),MIN(IF(H958&lt;=0,0,IF(H958&lt;=20000,H958,IF(H958&lt;=40000,ROUNDUP(H958/2,0)+10000,IF(H958&lt;=80000,ROUNDUP(H958/4,0)+20000,40000))))+IF(I958&lt;=0,0,IF(I958&lt;=25000,I958,IF(I958&lt;=50000,ROUNDUP(I958/2,0)+12500,IF(I958&lt;=100000,ROUNDUP(I958/4,0)+25000,50000)))),40000))))</f>
        <v/>
      </c>
      <c r="R958" s="18">
        <f>MIN(120000,O958+P958+Q958)</f>
        <v/>
      </c>
      <c r="S958" s="18">
        <f>IF(F958&lt;=0,IF(E958&lt;=0,0,IF(E958&lt;=12000,E958,IF(E958&lt;=32000,ROUNDUP(E958/2,0)+6000,IF(E958&lt;=56000,ROUNDUP(E958/4,0)+14000,28000)))),IF(E958&lt;=0,IF(F958&lt;=0,0,IF(F958&lt;=15000,F958,IF(F958&lt;=40000,ROUNDUP(F958/2,0)+7500,IF(F958&lt;=70000,ROUNDUP(F958/4,0)+17500,35000)))),MAX(IF(F958&lt;=0,0,IF(F958&lt;=15000,F958,IF(F958&lt;=40000,ROUNDUP(F958/2,0)+7500,IF(F958&lt;=70000,ROUNDUP(F958/4,0)+17500,35000)))),MIN(IF(E958&lt;=0,0,IF(E958&lt;=12000,E958,IF(E958&lt;=32000,ROUNDUP(E958/2,0)+6000,IF(E958&lt;=56000,ROUNDUP(E958/4,0)+14000,28000))))+IF(F958&lt;=0,0,IF(F958&lt;=15000,F958,IF(F958&lt;=40000,ROUNDUP(F958/2,0)+7500,IF(F958&lt;=70000,ROUNDUP(F958/4,0)+17500,35000)))),28000))))</f>
        <v/>
      </c>
      <c r="T958" s="18">
        <f>IF(G958&lt;=0,0,IF(G958&lt;=12000,G958,IF(G958&lt;=32000,ROUNDUP(G958/2,0)+6000,IF(G958&lt;=56000,ROUNDUP(G958/4,0)+14000,28000))))</f>
        <v/>
      </c>
      <c r="U958" s="18">
        <f>IF(I958&lt;=0,IF(H958&lt;=0,0,IF(H958&lt;=12000,H958,IF(H958&lt;=32000,ROUNDUP(H958/2,0)+6000,IF(H958&lt;=56000,ROUNDUP(H958/4,0)+14000,28000)))),IF(H958&lt;=0,IF(I958&lt;=0,0,IF(I958&lt;=15000,I958,IF(I958&lt;=40000,ROUNDUP(I958/2,0)+7500,IF(I958&lt;=70000,ROUNDUP(I958/4,0)+17500,35000)))),MAX(IF(I958&lt;=0,0,IF(I958&lt;=15000,I958,IF(I958&lt;=40000,ROUNDUP(I958/2,0)+7500,IF(I958&lt;=70000,ROUNDUP(I958/4,0)+17500,35000)))),MIN(IF(H958&lt;=0,0,IF(H958&lt;=12000,H958,IF(H958&lt;=32000,ROUNDUP(H958/2,0)+6000,IF(H958&lt;=56000,ROUNDUP(H958/4,0)+14000,28000))))+IF(I958&lt;=0,0,IF(I958&lt;=15000,I958,IF(I958&lt;=40000,ROUNDUP(I958/2,0)+7500,IF(I958&lt;=70000,ROUNDUP(I958/4,0)+17500,35000)))),28000))))</f>
        <v/>
      </c>
      <c r="V958" s="18">
        <f>MIN(70000,S958+T958+U958)</f>
        <v/>
      </c>
      <c r="W958" s="18">
        <f>MAX(0,ROUNDDOWN(M958-J958-N958-K958-0,-3))</f>
        <v/>
      </c>
      <c r="X958" s="18">
        <f>MAX(0,ROUNDDOWN(M958-J958-N958-K958-R958,-3))</f>
        <v/>
      </c>
      <c r="Y958" s="18">
        <f>IF(W958&lt;=0,0,ROUNDDOWN((W958*LOOKUP(W958,{0,1950001,3300001,6950001,9000001,18000001,40000001},{0.05,0.1,0.2,0.23,0.33,0.4,0.45})-LOOKUP(W958,{0,1950001,3300001,6950001,9000001,18000001,40000001},{0,97500,427500,636000,1536000,2796000,4796000}))*1.021,-2))</f>
        <v/>
      </c>
      <c r="Z958" s="18">
        <f>IF(X958&lt;=0,0,ROUNDDOWN((X958*LOOKUP(X958,{0,1950001,3300001,6950001,9000001,18000001,40000001},{0.05,0.1,0.2,0.23,0.33,0.4,0.45})-LOOKUP(X958,{0,1950001,3300001,6950001,9000001,18000001,40000001},{0,97500,427500,636000,1536000,2796000,4796000}))*1.021,-2))</f>
        <v/>
      </c>
      <c r="AA958" s="18">
        <f>MAX(0,ROUNDDOWN(M958-J958-430000-L958-0,-3))</f>
        <v/>
      </c>
      <c r="AB958" s="18">
        <f>MAX(0,ROUNDDOWN(M958-J958-430000-L958-V958,-3))</f>
        <v/>
      </c>
      <c r="AC958" s="18">
        <f>IF(M958&lt;=450000,0,MAX(0,ROUNDDOWN(AA958*0.06-MIN(50000,AA958)*0.03,-2))+MAX(0,ROUNDDOWN(AA958*0.04-MIN(50000,AA958)*0.02,-2)))</f>
        <v/>
      </c>
      <c r="AD958" s="18">
        <f>IF(M958&lt;=450000,0,MAX(0,ROUNDDOWN(AB958*0.06-MIN(50000,AB958)*0.03,-2))+MAX(0,ROUNDDOWN(AB958*0.04-MIN(50000,AB958)*0.02,-2)))</f>
        <v/>
      </c>
      <c r="AE958" s="18">
        <f>Y958-Z958</f>
        <v/>
      </c>
      <c r="AF958" s="18">
        <f>AC958-AD958</f>
        <v/>
      </c>
      <c r="AG958" s="18">
        <f>AE958+AF958</f>
        <v/>
      </c>
      <c r="AH958" s="20">
        <f>IF(W958&lt;=0,0,LOOKUP(W958,{0,1950001,3300001,6950001,9000001,18000001,40000001},{0.05,0.1,0.2,0.23,0.33,0.4,0.45}))</f>
        <v/>
      </c>
    </row>
    <row r="959">
      <c r="A959" t="inlineStr">
        <is>
          <t>1万円刻み 特例あり一般12万円</t>
        </is>
      </c>
      <c r="B959" s="18">
        <f>'4_1万円刻み'!$A$293</f>
        <v/>
      </c>
      <c r="C959" s="19" t="n">
        <v>2026</v>
      </c>
      <c r="D959" t="inlineStr">
        <is>
          <t>はい</t>
        </is>
      </c>
      <c r="E959" s="18" t="n">
        <v>120000</v>
      </c>
      <c r="F959" s="18" t="n">
        <v>0</v>
      </c>
      <c r="G959" s="18" t="n">
        <v>0</v>
      </c>
      <c r="H959" s="18" t="n">
        <v>0</v>
      </c>
      <c r="I959" s="18" t="n">
        <v>0</v>
      </c>
      <c r="J959" s="18">
        <f>ROUND(MIN(B959/12,650000)*12*0.0915+MIN(B959/12,1390000)*12*(0.0504+0)+B959*0.005,0)</f>
        <v/>
      </c>
      <c r="K959" s="18" t="n">
        <v>0</v>
      </c>
      <c r="L959" s="18" t="n">
        <v>0</v>
      </c>
      <c r="M959" s="18">
        <f>ROUND(IF(C959&gt;=2026,IF(B959&lt;741000,0,IF(B959&lt;2191000,B959-740000,IF(B959&lt;2193000,1451000,IF(B959&lt;2196000,1453000,IF(B959&lt;2200000,1456000,IF(B959&lt;3600000,ROUNDDOWN(B959/4,-3)*2.8-80000,IF(B959&lt;6600000,ROUNDDOWN(B959/4,-3)*3.2-440000,IF(B959&lt;8500000,ROUNDDOWN(B959*0.9,0)-1100000,B959-1950000)))))))),IF(B959&lt;651000,0,IF(B959&lt;1900000,B959-650000,IF(B959&lt;3600000,ROUNDDOWN(B959/4,-3)*2.8-80000,IF(B959&lt;6600000,ROUNDDOWN(B959/4,-3)*3.2-440000,IF(B959&lt;8500000,ROUNDDOWN(B959*0.9,0)-1100000,B959-1950000)))))),0)</f>
        <v/>
      </c>
      <c r="N959" s="18">
        <f>IF(M959&gt;23500000,NA(),IF(C959&gt;=2026,IF(M959&lt;=4890000,1040000,IF(M959&lt;=6550000,670000,620000)),IF(M959&lt;=1320000,950000,IF(M959&lt;=3360000,880000,IF(M959&lt;=4890000,680000,IF(M959&lt;=6550000,630000,580000))))))</f>
        <v/>
      </c>
      <c r="O959" s="18">
        <f>IF(F959&lt;=0,IF(AND(D959="はい",C959&gt;=2026,C959&lt;=2027),IF(E959&lt;=0,0,IF(E959&lt;=30000,E959,IF(E959&lt;=60000,ROUNDUP(E959/2,0)+15000,IF(E959&lt;=120000,ROUNDUP(E959/4,0)+30000,60000)))),IF(E959&lt;=0,0,IF(E959&lt;=20000,E959,IF(E959&lt;=40000,ROUNDUP(E959/2,0)+10000,IF(E959&lt;=80000,ROUNDUP(E959/4,0)+20000,40000))))),IF(E959&lt;=0,IF(F959&lt;=0,0,IF(F959&lt;=25000,F959,IF(F959&lt;=50000,ROUNDUP(F959/2,0)+12500,IF(F959&lt;=100000,ROUNDUP(F959/4,0)+25000,50000)))),MAX(IF(F959&lt;=0,0,IF(F959&lt;=25000,F959,IF(F959&lt;=50000,ROUNDUP(F959/2,0)+12500,IF(F959&lt;=100000,ROUNDUP(F959/4,0)+25000,50000)))),MIN(IF(AND(D959="はい",C959&gt;=2026,C959&lt;=2027),IF(E959&lt;=0,0,IF(E959&lt;=30000,E959,IF(E959&lt;=60000,ROUNDUP(E959/2,0)+15000,IF(E959&lt;=120000,ROUNDUP(E959/4,0)+30000,60000)))),IF(E959&lt;=0,0,IF(E959&lt;=20000,E959,IF(E959&lt;=40000,ROUNDUP(E959/2,0)+10000,IF(E959&lt;=80000,ROUNDUP(E959/4,0)+20000,40000)))))+IF(F959&lt;=0,0,IF(F959&lt;=25000,F959,IF(F959&lt;=50000,ROUNDUP(F959/2,0)+12500,IF(F959&lt;=100000,ROUNDUP(F959/4,0)+25000,50000)))),IF(AND(D959="はい",C959&gt;=2026,C959&lt;=2027),60000,40000)))))</f>
        <v/>
      </c>
      <c r="P959" s="18">
        <f>IF(G959&lt;=0,0,IF(G959&lt;=20000,G959,IF(G959&lt;=40000,ROUNDUP(G959/2,0)+10000,IF(G959&lt;=80000,ROUNDUP(G959/4,0)+20000,40000))))</f>
        <v/>
      </c>
      <c r="Q959" s="18">
        <f>IF(I959&lt;=0,IF(H959&lt;=0,0,IF(H959&lt;=20000,H959,IF(H959&lt;=40000,ROUNDUP(H959/2,0)+10000,IF(H959&lt;=80000,ROUNDUP(H959/4,0)+20000,40000)))),IF(H959&lt;=0,IF(I959&lt;=0,0,IF(I959&lt;=25000,I959,IF(I959&lt;=50000,ROUNDUP(I959/2,0)+12500,IF(I959&lt;=100000,ROUNDUP(I959/4,0)+25000,50000)))),MAX(IF(I959&lt;=0,0,IF(I959&lt;=25000,I959,IF(I959&lt;=50000,ROUNDUP(I959/2,0)+12500,IF(I959&lt;=100000,ROUNDUP(I959/4,0)+25000,50000)))),MIN(IF(H959&lt;=0,0,IF(H959&lt;=20000,H959,IF(H959&lt;=40000,ROUNDUP(H959/2,0)+10000,IF(H959&lt;=80000,ROUNDUP(H959/4,0)+20000,40000))))+IF(I959&lt;=0,0,IF(I959&lt;=25000,I959,IF(I959&lt;=50000,ROUNDUP(I959/2,0)+12500,IF(I959&lt;=100000,ROUNDUP(I959/4,0)+25000,50000)))),40000))))</f>
        <v/>
      </c>
      <c r="R959" s="18">
        <f>MIN(120000,O959+P959+Q959)</f>
        <v/>
      </c>
      <c r="S959" s="18">
        <f>IF(F959&lt;=0,IF(E959&lt;=0,0,IF(E959&lt;=12000,E959,IF(E959&lt;=32000,ROUNDUP(E959/2,0)+6000,IF(E959&lt;=56000,ROUNDUP(E959/4,0)+14000,28000)))),IF(E959&lt;=0,IF(F959&lt;=0,0,IF(F959&lt;=15000,F959,IF(F959&lt;=40000,ROUNDUP(F959/2,0)+7500,IF(F959&lt;=70000,ROUNDUP(F959/4,0)+17500,35000)))),MAX(IF(F959&lt;=0,0,IF(F959&lt;=15000,F959,IF(F959&lt;=40000,ROUNDUP(F959/2,0)+7500,IF(F959&lt;=70000,ROUNDUP(F959/4,0)+17500,35000)))),MIN(IF(E959&lt;=0,0,IF(E959&lt;=12000,E959,IF(E959&lt;=32000,ROUNDUP(E959/2,0)+6000,IF(E959&lt;=56000,ROUNDUP(E959/4,0)+14000,28000))))+IF(F959&lt;=0,0,IF(F959&lt;=15000,F959,IF(F959&lt;=40000,ROUNDUP(F959/2,0)+7500,IF(F959&lt;=70000,ROUNDUP(F959/4,0)+17500,35000)))),28000))))</f>
        <v/>
      </c>
      <c r="T959" s="18">
        <f>IF(G959&lt;=0,0,IF(G959&lt;=12000,G959,IF(G959&lt;=32000,ROUNDUP(G959/2,0)+6000,IF(G959&lt;=56000,ROUNDUP(G959/4,0)+14000,28000))))</f>
        <v/>
      </c>
      <c r="U959" s="18">
        <f>IF(I959&lt;=0,IF(H959&lt;=0,0,IF(H959&lt;=12000,H959,IF(H959&lt;=32000,ROUNDUP(H959/2,0)+6000,IF(H959&lt;=56000,ROUNDUP(H959/4,0)+14000,28000)))),IF(H959&lt;=0,IF(I959&lt;=0,0,IF(I959&lt;=15000,I959,IF(I959&lt;=40000,ROUNDUP(I959/2,0)+7500,IF(I959&lt;=70000,ROUNDUP(I959/4,0)+17500,35000)))),MAX(IF(I959&lt;=0,0,IF(I959&lt;=15000,I959,IF(I959&lt;=40000,ROUNDUP(I959/2,0)+7500,IF(I959&lt;=70000,ROUNDUP(I959/4,0)+17500,35000)))),MIN(IF(H959&lt;=0,0,IF(H959&lt;=12000,H959,IF(H959&lt;=32000,ROUNDUP(H959/2,0)+6000,IF(H959&lt;=56000,ROUNDUP(H959/4,0)+14000,28000))))+IF(I959&lt;=0,0,IF(I959&lt;=15000,I959,IF(I959&lt;=40000,ROUNDUP(I959/2,0)+7500,IF(I959&lt;=70000,ROUNDUP(I959/4,0)+17500,35000)))),28000))))</f>
        <v/>
      </c>
      <c r="V959" s="18">
        <f>MIN(70000,S959+T959+U959)</f>
        <v/>
      </c>
      <c r="W959" s="18">
        <f>MAX(0,ROUNDDOWN(M959-J959-N959-K959-0,-3))</f>
        <v/>
      </c>
      <c r="X959" s="18">
        <f>MAX(0,ROUNDDOWN(M959-J959-N959-K959-R959,-3))</f>
        <v/>
      </c>
      <c r="Y959" s="18">
        <f>IF(W959&lt;=0,0,ROUNDDOWN((W959*LOOKUP(W959,{0,1950001,3300001,6950001,9000001,18000001,40000001},{0.05,0.1,0.2,0.23,0.33,0.4,0.45})-LOOKUP(W959,{0,1950001,3300001,6950001,9000001,18000001,40000001},{0,97500,427500,636000,1536000,2796000,4796000}))*1.021,-2))</f>
        <v/>
      </c>
      <c r="Z959" s="18">
        <f>IF(X959&lt;=0,0,ROUNDDOWN((X959*LOOKUP(X959,{0,1950001,3300001,6950001,9000001,18000001,40000001},{0.05,0.1,0.2,0.23,0.33,0.4,0.45})-LOOKUP(X959,{0,1950001,3300001,6950001,9000001,18000001,40000001},{0,97500,427500,636000,1536000,2796000,4796000}))*1.021,-2))</f>
        <v/>
      </c>
      <c r="AA959" s="18">
        <f>MAX(0,ROUNDDOWN(M959-J959-430000-L959-0,-3))</f>
        <v/>
      </c>
      <c r="AB959" s="18">
        <f>MAX(0,ROUNDDOWN(M959-J959-430000-L959-V959,-3))</f>
        <v/>
      </c>
      <c r="AC959" s="18">
        <f>IF(M959&lt;=450000,0,MAX(0,ROUNDDOWN(AA959*0.06-MIN(50000,AA959)*0.03,-2))+MAX(0,ROUNDDOWN(AA959*0.04-MIN(50000,AA959)*0.02,-2)))</f>
        <v/>
      </c>
      <c r="AD959" s="18">
        <f>IF(M959&lt;=450000,0,MAX(0,ROUNDDOWN(AB959*0.06-MIN(50000,AB959)*0.03,-2))+MAX(0,ROUNDDOWN(AB959*0.04-MIN(50000,AB959)*0.02,-2)))</f>
        <v/>
      </c>
      <c r="AE959" s="18">
        <f>Y959-Z959</f>
        <v/>
      </c>
      <c r="AF959" s="18">
        <f>AC959-AD959</f>
        <v/>
      </c>
      <c r="AG959" s="18">
        <f>AE959+AF959</f>
        <v/>
      </c>
      <c r="AH959" s="20">
        <f>IF(W959&lt;=0,0,LOOKUP(W959,{0,1950001,3300001,6950001,9000001,18000001,40000001},{0.05,0.1,0.2,0.23,0.33,0.4,0.45}))</f>
        <v/>
      </c>
    </row>
    <row r="960">
      <c r="A960" t="inlineStr">
        <is>
          <t>1万円刻み 3区分8万円ずつ</t>
        </is>
      </c>
      <c r="B960" s="18">
        <f>'4_1万円刻み'!$A$294</f>
        <v/>
      </c>
      <c r="C960" s="19" t="n">
        <v>2026</v>
      </c>
      <c r="D960" t="inlineStr">
        <is>
          <t>いいえ</t>
        </is>
      </c>
      <c r="E960" s="18" t="n">
        <v>80000</v>
      </c>
      <c r="F960" s="18" t="n">
        <v>0</v>
      </c>
      <c r="G960" s="18" t="n">
        <v>80000</v>
      </c>
      <c r="H960" s="18" t="n">
        <v>80000</v>
      </c>
      <c r="I960" s="18" t="n">
        <v>0</v>
      </c>
      <c r="J960" s="18">
        <f>ROUND(MIN(B960/12,650000)*12*0.0915+MIN(B960/12,1390000)*12*(0.0504+0)+B960*0.005,0)</f>
        <v/>
      </c>
      <c r="K960" s="18" t="n">
        <v>0</v>
      </c>
      <c r="L960" s="18" t="n">
        <v>0</v>
      </c>
      <c r="M960" s="18">
        <f>ROUND(IF(C960&gt;=2026,IF(B960&lt;741000,0,IF(B960&lt;2191000,B960-740000,IF(B960&lt;2193000,1451000,IF(B960&lt;2196000,1453000,IF(B960&lt;2200000,1456000,IF(B960&lt;3600000,ROUNDDOWN(B960/4,-3)*2.8-80000,IF(B960&lt;6600000,ROUNDDOWN(B960/4,-3)*3.2-440000,IF(B960&lt;8500000,ROUNDDOWN(B960*0.9,0)-1100000,B960-1950000)))))))),IF(B960&lt;651000,0,IF(B960&lt;1900000,B960-650000,IF(B960&lt;3600000,ROUNDDOWN(B960/4,-3)*2.8-80000,IF(B960&lt;6600000,ROUNDDOWN(B960/4,-3)*3.2-440000,IF(B960&lt;8500000,ROUNDDOWN(B960*0.9,0)-1100000,B960-1950000)))))),0)</f>
        <v/>
      </c>
      <c r="N960" s="18">
        <f>IF(M960&gt;23500000,NA(),IF(C960&gt;=2026,IF(M960&lt;=4890000,1040000,IF(M960&lt;=6550000,670000,620000)),IF(M960&lt;=1320000,950000,IF(M960&lt;=3360000,880000,IF(M960&lt;=4890000,680000,IF(M960&lt;=6550000,630000,580000))))))</f>
        <v/>
      </c>
      <c r="O960" s="18">
        <f>IF(F960&lt;=0,IF(AND(D960="はい",C960&gt;=2026,C960&lt;=2027),IF(E960&lt;=0,0,IF(E960&lt;=30000,E960,IF(E960&lt;=60000,ROUNDUP(E960/2,0)+15000,IF(E960&lt;=120000,ROUNDUP(E960/4,0)+30000,60000)))),IF(E960&lt;=0,0,IF(E960&lt;=20000,E960,IF(E960&lt;=40000,ROUNDUP(E960/2,0)+10000,IF(E960&lt;=80000,ROUNDUP(E960/4,0)+20000,40000))))),IF(E960&lt;=0,IF(F960&lt;=0,0,IF(F960&lt;=25000,F960,IF(F960&lt;=50000,ROUNDUP(F960/2,0)+12500,IF(F960&lt;=100000,ROUNDUP(F960/4,0)+25000,50000)))),MAX(IF(F960&lt;=0,0,IF(F960&lt;=25000,F960,IF(F960&lt;=50000,ROUNDUP(F960/2,0)+12500,IF(F960&lt;=100000,ROUNDUP(F960/4,0)+25000,50000)))),MIN(IF(AND(D960="はい",C960&gt;=2026,C960&lt;=2027),IF(E960&lt;=0,0,IF(E960&lt;=30000,E960,IF(E960&lt;=60000,ROUNDUP(E960/2,0)+15000,IF(E960&lt;=120000,ROUNDUP(E960/4,0)+30000,60000)))),IF(E960&lt;=0,0,IF(E960&lt;=20000,E960,IF(E960&lt;=40000,ROUNDUP(E960/2,0)+10000,IF(E960&lt;=80000,ROUNDUP(E960/4,0)+20000,40000)))))+IF(F960&lt;=0,0,IF(F960&lt;=25000,F960,IF(F960&lt;=50000,ROUNDUP(F960/2,0)+12500,IF(F960&lt;=100000,ROUNDUP(F960/4,0)+25000,50000)))),IF(AND(D960="はい",C960&gt;=2026,C960&lt;=2027),60000,40000)))))</f>
        <v/>
      </c>
      <c r="P960" s="18">
        <f>IF(G960&lt;=0,0,IF(G960&lt;=20000,G960,IF(G960&lt;=40000,ROUNDUP(G960/2,0)+10000,IF(G960&lt;=80000,ROUNDUP(G960/4,0)+20000,40000))))</f>
        <v/>
      </c>
      <c r="Q960" s="18">
        <f>IF(I960&lt;=0,IF(H960&lt;=0,0,IF(H960&lt;=20000,H960,IF(H960&lt;=40000,ROUNDUP(H960/2,0)+10000,IF(H960&lt;=80000,ROUNDUP(H960/4,0)+20000,40000)))),IF(H960&lt;=0,IF(I960&lt;=0,0,IF(I960&lt;=25000,I960,IF(I960&lt;=50000,ROUNDUP(I960/2,0)+12500,IF(I960&lt;=100000,ROUNDUP(I960/4,0)+25000,50000)))),MAX(IF(I960&lt;=0,0,IF(I960&lt;=25000,I960,IF(I960&lt;=50000,ROUNDUP(I960/2,0)+12500,IF(I960&lt;=100000,ROUNDUP(I960/4,0)+25000,50000)))),MIN(IF(H960&lt;=0,0,IF(H960&lt;=20000,H960,IF(H960&lt;=40000,ROUNDUP(H960/2,0)+10000,IF(H960&lt;=80000,ROUNDUP(H960/4,0)+20000,40000))))+IF(I960&lt;=0,0,IF(I960&lt;=25000,I960,IF(I960&lt;=50000,ROUNDUP(I960/2,0)+12500,IF(I960&lt;=100000,ROUNDUP(I960/4,0)+25000,50000)))),40000))))</f>
        <v/>
      </c>
      <c r="R960" s="18">
        <f>MIN(120000,O960+P960+Q960)</f>
        <v/>
      </c>
      <c r="S960" s="18">
        <f>IF(F960&lt;=0,IF(E960&lt;=0,0,IF(E960&lt;=12000,E960,IF(E960&lt;=32000,ROUNDUP(E960/2,0)+6000,IF(E960&lt;=56000,ROUNDUP(E960/4,0)+14000,28000)))),IF(E960&lt;=0,IF(F960&lt;=0,0,IF(F960&lt;=15000,F960,IF(F960&lt;=40000,ROUNDUP(F960/2,0)+7500,IF(F960&lt;=70000,ROUNDUP(F960/4,0)+17500,35000)))),MAX(IF(F960&lt;=0,0,IF(F960&lt;=15000,F960,IF(F960&lt;=40000,ROUNDUP(F960/2,0)+7500,IF(F960&lt;=70000,ROUNDUP(F960/4,0)+17500,35000)))),MIN(IF(E960&lt;=0,0,IF(E960&lt;=12000,E960,IF(E960&lt;=32000,ROUNDUP(E960/2,0)+6000,IF(E960&lt;=56000,ROUNDUP(E960/4,0)+14000,28000))))+IF(F960&lt;=0,0,IF(F960&lt;=15000,F960,IF(F960&lt;=40000,ROUNDUP(F960/2,0)+7500,IF(F960&lt;=70000,ROUNDUP(F960/4,0)+17500,35000)))),28000))))</f>
        <v/>
      </c>
      <c r="T960" s="18">
        <f>IF(G960&lt;=0,0,IF(G960&lt;=12000,G960,IF(G960&lt;=32000,ROUNDUP(G960/2,0)+6000,IF(G960&lt;=56000,ROUNDUP(G960/4,0)+14000,28000))))</f>
        <v/>
      </c>
      <c r="U960" s="18">
        <f>IF(I960&lt;=0,IF(H960&lt;=0,0,IF(H960&lt;=12000,H960,IF(H960&lt;=32000,ROUNDUP(H960/2,0)+6000,IF(H960&lt;=56000,ROUNDUP(H960/4,0)+14000,28000)))),IF(H960&lt;=0,IF(I960&lt;=0,0,IF(I960&lt;=15000,I960,IF(I960&lt;=40000,ROUNDUP(I960/2,0)+7500,IF(I960&lt;=70000,ROUNDUP(I960/4,0)+17500,35000)))),MAX(IF(I960&lt;=0,0,IF(I960&lt;=15000,I960,IF(I960&lt;=40000,ROUNDUP(I960/2,0)+7500,IF(I960&lt;=70000,ROUNDUP(I960/4,0)+17500,35000)))),MIN(IF(H960&lt;=0,0,IF(H960&lt;=12000,H960,IF(H960&lt;=32000,ROUNDUP(H960/2,0)+6000,IF(H960&lt;=56000,ROUNDUP(H960/4,0)+14000,28000))))+IF(I960&lt;=0,0,IF(I960&lt;=15000,I960,IF(I960&lt;=40000,ROUNDUP(I960/2,0)+7500,IF(I960&lt;=70000,ROUNDUP(I960/4,0)+17500,35000)))),28000))))</f>
        <v/>
      </c>
      <c r="V960" s="18">
        <f>MIN(70000,S960+T960+U960)</f>
        <v/>
      </c>
      <c r="W960" s="18">
        <f>MAX(0,ROUNDDOWN(M960-J960-N960-K960-0,-3))</f>
        <v/>
      </c>
      <c r="X960" s="18">
        <f>MAX(0,ROUNDDOWN(M960-J960-N960-K960-R960,-3))</f>
        <v/>
      </c>
      <c r="Y960" s="18">
        <f>IF(W960&lt;=0,0,ROUNDDOWN((W960*LOOKUP(W960,{0,1950001,3300001,6950001,9000001,18000001,40000001},{0.05,0.1,0.2,0.23,0.33,0.4,0.45})-LOOKUP(W960,{0,1950001,3300001,6950001,9000001,18000001,40000001},{0,97500,427500,636000,1536000,2796000,4796000}))*1.021,-2))</f>
        <v/>
      </c>
      <c r="Z960" s="18">
        <f>IF(X960&lt;=0,0,ROUNDDOWN((X960*LOOKUP(X960,{0,1950001,3300001,6950001,9000001,18000001,40000001},{0.05,0.1,0.2,0.23,0.33,0.4,0.45})-LOOKUP(X960,{0,1950001,3300001,6950001,9000001,18000001,40000001},{0,97500,427500,636000,1536000,2796000,4796000}))*1.021,-2))</f>
        <v/>
      </c>
      <c r="AA960" s="18">
        <f>MAX(0,ROUNDDOWN(M960-J960-430000-L960-0,-3))</f>
        <v/>
      </c>
      <c r="AB960" s="18">
        <f>MAX(0,ROUNDDOWN(M960-J960-430000-L960-V960,-3))</f>
        <v/>
      </c>
      <c r="AC960" s="18">
        <f>IF(M960&lt;=450000,0,MAX(0,ROUNDDOWN(AA960*0.06-MIN(50000,AA960)*0.03,-2))+MAX(0,ROUNDDOWN(AA960*0.04-MIN(50000,AA960)*0.02,-2)))</f>
        <v/>
      </c>
      <c r="AD960" s="18">
        <f>IF(M960&lt;=450000,0,MAX(0,ROUNDDOWN(AB960*0.06-MIN(50000,AB960)*0.03,-2))+MAX(0,ROUNDDOWN(AB960*0.04-MIN(50000,AB960)*0.02,-2)))</f>
        <v/>
      </c>
      <c r="AE960" s="18">
        <f>Y960-Z960</f>
        <v/>
      </c>
      <c r="AF960" s="18">
        <f>AC960-AD960</f>
        <v/>
      </c>
      <c r="AG960" s="18">
        <f>AE960+AF960</f>
        <v/>
      </c>
      <c r="AH960" s="20">
        <f>IF(W960&lt;=0,0,LOOKUP(W960,{0,1950001,3300001,6950001,9000001,18000001,40000001},{0.05,0.1,0.2,0.23,0.33,0.4,0.45}))</f>
        <v/>
      </c>
    </row>
    <row r="961">
      <c r="A961" t="inlineStr">
        <is>
          <t>1万円刻み 一般8万円</t>
        </is>
      </c>
      <c r="B961" s="18">
        <f>'4_1万円刻み'!$A$294</f>
        <v/>
      </c>
      <c r="C961" s="19" t="n">
        <v>2026</v>
      </c>
      <c r="D961" t="inlineStr">
        <is>
          <t>いいえ</t>
        </is>
      </c>
      <c r="E961" s="18" t="n">
        <v>80000</v>
      </c>
      <c r="F961" s="18" t="n">
        <v>0</v>
      </c>
      <c r="G961" s="18" t="n">
        <v>0</v>
      </c>
      <c r="H961" s="18" t="n">
        <v>0</v>
      </c>
      <c r="I961" s="18" t="n">
        <v>0</v>
      </c>
      <c r="J961" s="18">
        <f>ROUND(MIN(B961/12,650000)*12*0.0915+MIN(B961/12,1390000)*12*(0.0504+0)+B961*0.005,0)</f>
        <v/>
      </c>
      <c r="K961" s="18" t="n">
        <v>0</v>
      </c>
      <c r="L961" s="18" t="n">
        <v>0</v>
      </c>
      <c r="M961" s="18">
        <f>ROUND(IF(C961&gt;=2026,IF(B961&lt;741000,0,IF(B961&lt;2191000,B961-740000,IF(B961&lt;2193000,1451000,IF(B961&lt;2196000,1453000,IF(B961&lt;2200000,1456000,IF(B961&lt;3600000,ROUNDDOWN(B961/4,-3)*2.8-80000,IF(B961&lt;6600000,ROUNDDOWN(B961/4,-3)*3.2-440000,IF(B961&lt;8500000,ROUNDDOWN(B961*0.9,0)-1100000,B961-1950000)))))))),IF(B961&lt;651000,0,IF(B961&lt;1900000,B961-650000,IF(B961&lt;3600000,ROUNDDOWN(B961/4,-3)*2.8-80000,IF(B961&lt;6600000,ROUNDDOWN(B961/4,-3)*3.2-440000,IF(B961&lt;8500000,ROUNDDOWN(B961*0.9,0)-1100000,B961-1950000)))))),0)</f>
        <v/>
      </c>
      <c r="N961" s="18">
        <f>IF(M961&gt;23500000,NA(),IF(C961&gt;=2026,IF(M961&lt;=4890000,1040000,IF(M961&lt;=6550000,670000,620000)),IF(M961&lt;=1320000,950000,IF(M961&lt;=3360000,880000,IF(M961&lt;=4890000,680000,IF(M961&lt;=6550000,630000,580000))))))</f>
        <v/>
      </c>
      <c r="O961" s="18">
        <f>IF(F961&lt;=0,IF(AND(D961="はい",C961&gt;=2026,C961&lt;=2027),IF(E961&lt;=0,0,IF(E961&lt;=30000,E961,IF(E961&lt;=60000,ROUNDUP(E961/2,0)+15000,IF(E961&lt;=120000,ROUNDUP(E961/4,0)+30000,60000)))),IF(E961&lt;=0,0,IF(E961&lt;=20000,E961,IF(E961&lt;=40000,ROUNDUP(E961/2,0)+10000,IF(E961&lt;=80000,ROUNDUP(E961/4,0)+20000,40000))))),IF(E961&lt;=0,IF(F961&lt;=0,0,IF(F961&lt;=25000,F961,IF(F961&lt;=50000,ROUNDUP(F961/2,0)+12500,IF(F961&lt;=100000,ROUNDUP(F961/4,0)+25000,50000)))),MAX(IF(F961&lt;=0,0,IF(F961&lt;=25000,F961,IF(F961&lt;=50000,ROUNDUP(F961/2,0)+12500,IF(F961&lt;=100000,ROUNDUP(F961/4,0)+25000,50000)))),MIN(IF(AND(D961="はい",C961&gt;=2026,C961&lt;=2027),IF(E961&lt;=0,0,IF(E961&lt;=30000,E961,IF(E961&lt;=60000,ROUNDUP(E961/2,0)+15000,IF(E961&lt;=120000,ROUNDUP(E961/4,0)+30000,60000)))),IF(E961&lt;=0,0,IF(E961&lt;=20000,E961,IF(E961&lt;=40000,ROUNDUP(E961/2,0)+10000,IF(E961&lt;=80000,ROUNDUP(E961/4,0)+20000,40000)))))+IF(F961&lt;=0,0,IF(F961&lt;=25000,F961,IF(F961&lt;=50000,ROUNDUP(F961/2,0)+12500,IF(F961&lt;=100000,ROUNDUP(F961/4,0)+25000,50000)))),IF(AND(D961="はい",C961&gt;=2026,C961&lt;=2027),60000,40000)))))</f>
        <v/>
      </c>
      <c r="P961" s="18">
        <f>IF(G961&lt;=0,0,IF(G961&lt;=20000,G961,IF(G961&lt;=40000,ROUNDUP(G961/2,0)+10000,IF(G961&lt;=80000,ROUNDUP(G961/4,0)+20000,40000))))</f>
        <v/>
      </c>
      <c r="Q961" s="18">
        <f>IF(I961&lt;=0,IF(H961&lt;=0,0,IF(H961&lt;=20000,H961,IF(H961&lt;=40000,ROUNDUP(H961/2,0)+10000,IF(H961&lt;=80000,ROUNDUP(H961/4,0)+20000,40000)))),IF(H961&lt;=0,IF(I961&lt;=0,0,IF(I961&lt;=25000,I961,IF(I961&lt;=50000,ROUNDUP(I961/2,0)+12500,IF(I961&lt;=100000,ROUNDUP(I961/4,0)+25000,50000)))),MAX(IF(I961&lt;=0,0,IF(I961&lt;=25000,I961,IF(I961&lt;=50000,ROUNDUP(I961/2,0)+12500,IF(I961&lt;=100000,ROUNDUP(I961/4,0)+25000,50000)))),MIN(IF(H961&lt;=0,0,IF(H961&lt;=20000,H961,IF(H961&lt;=40000,ROUNDUP(H961/2,0)+10000,IF(H961&lt;=80000,ROUNDUP(H961/4,0)+20000,40000))))+IF(I961&lt;=0,0,IF(I961&lt;=25000,I961,IF(I961&lt;=50000,ROUNDUP(I961/2,0)+12500,IF(I961&lt;=100000,ROUNDUP(I961/4,0)+25000,50000)))),40000))))</f>
        <v/>
      </c>
      <c r="R961" s="18">
        <f>MIN(120000,O961+P961+Q961)</f>
        <v/>
      </c>
      <c r="S961" s="18">
        <f>IF(F961&lt;=0,IF(E961&lt;=0,0,IF(E961&lt;=12000,E961,IF(E961&lt;=32000,ROUNDUP(E961/2,0)+6000,IF(E961&lt;=56000,ROUNDUP(E961/4,0)+14000,28000)))),IF(E961&lt;=0,IF(F961&lt;=0,0,IF(F961&lt;=15000,F961,IF(F961&lt;=40000,ROUNDUP(F961/2,0)+7500,IF(F961&lt;=70000,ROUNDUP(F961/4,0)+17500,35000)))),MAX(IF(F961&lt;=0,0,IF(F961&lt;=15000,F961,IF(F961&lt;=40000,ROUNDUP(F961/2,0)+7500,IF(F961&lt;=70000,ROUNDUP(F961/4,0)+17500,35000)))),MIN(IF(E961&lt;=0,0,IF(E961&lt;=12000,E961,IF(E961&lt;=32000,ROUNDUP(E961/2,0)+6000,IF(E961&lt;=56000,ROUNDUP(E961/4,0)+14000,28000))))+IF(F961&lt;=0,0,IF(F961&lt;=15000,F961,IF(F961&lt;=40000,ROUNDUP(F961/2,0)+7500,IF(F961&lt;=70000,ROUNDUP(F961/4,0)+17500,35000)))),28000))))</f>
        <v/>
      </c>
      <c r="T961" s="18">
        <f>IF(G961&lt;=0,0,IF(G961&lt;=12000,G961,IF(G961&lt;=32000,ROUNDUP(G961/2,0)+6000,IF(G961&lt;=56000,ROUNDUP(G961/4,0)+14000,28000))))</f>
        <v/>
      </c>
      <c r="U961" s="18">
        <f>IF(I961&lt;=0,IF(H961&lt;=0,0,IF(H961&lt;=12000,H961,IF(H961&lt;=32000,ROUNDUP(H961/2,0)+6000,IF(H961&lt;=56000,ROUNDUP(H961/4,0)+14000,28000)))),IF(H961&lt;=0,IF(I961&lt;=0,0,IF(I961&lt;=15000,I961,IF(I961&lt;=40000,ROUNDUP(I961/2,0)+7500,IF(I961&lt;=70000,ROUNDUP(I961/4,0)+17500,35000)))),MAX(IF(I961&lt;=0,0,IF(I961&lt;=15000,I961,IF(I961&lt;=40000,ROUNDUP(I961/2,0)+7500,IF(I961&lt;=70000,ROUNDUP(I961/4,0)+17500,35000)))),MIN(IF(H961&lt;=0,0,IF(H961&lt;=12000,H961,IF(H961&lt;=32000,ROUNDUP(H961/2,0)+6000,IF(H961&lt;=56000,ROUNDUP(H961/4,0)+14000,28000))))+IF(I961&lt;=0,0,IF(I961&lt;=15000,I961,IF(I961&lt;=40000,ROUNDUP(I961/2,0)+7500,IF(I961&lt;=70000,ROUNDUP(I961/4,0)+17500,35000)))),28000))))</f>
        <v/>
      </c>
      <c r="V961" s="18">
        <f>MIN(70000,S961+T961+U961)</f>
        <v/>
      </c>
      <c r="W961" s="18">
        <f>MAX(0,ROUNDDOWN(M961-J961-N961-K961-0,-3))</f>
        <v/>
      </c>
      <c r="X961" s="18">
        <f>MAX(0,ROUNDDOWN(M961-J961-N961-K961-R961,-3))</f>
        <v/>
      </c>
      <c r="Y961" s="18">
        <f>IF(W961&lt;=0,0,ROUNDDOWN((W961*LOOKUP(W961,{0,1950001,3300001,6950001,9000001,18000001,40000001},{0.05,0.1,0.2,0.23,0.33,0.4,0.45})-LOOKUP(W961,{0,1950001,3300001,6950001,9000001,18000001,40000001},{0,97500,427500,636000,1536000,2796000,4796000}))*1.021,-2))</f>
        <v/>
      </c>
      <c r="Z961" s="18">
        <f>IF(X961&lt;=0,0,ROUNDDOWN((X961*LOOKUP(X961,{0,1950001,3300001,6950001,9000001,18000001,40000001},{0.05,0.1,0.2,0.23,0.33,0.4,0.45})-LOOKUP(X961,{0,1950001,3300001,6950001,9000001,18000001,40000001},{0,97500,427500,636000,1536000,2796000,4796000}))*1.021,-2))</f>
        <v/>
      </c>
      <c r="AA961" s="18">
        <f>MAX(0,ROUNDDOWN(M961-J961-430000-L961-0,-3))</f>
        <v/>
      </c>
      <c r="AB961" s="18">
        <f>MAX(0,ROUNDDOWN(M961-J961-430000-L961-V961,-3))</f>
        <v/>
      </c>
      <c r="AC961" s="18">
        <f>IF(M961&lt;=450000,0,MAX(0,ROUNDDOWN(AA961*0.06-MIN(50000,AA961)*0.03,-2))+MAX(0,ROUNDDOWN(AA961*0.04-MIN(50000,AA961)*0.02,-2)))</f>
        <v/>
      </c>
      <c r="AD961" s="18">
        <f>IF(M961&lt;=450000,0,MAX(0,ROUNDDOWN(AB961*0.06-MIN(50000,AB961)*0.03,-2))+MAX(0,ROUNDDOWN(AB961*0.04-MIN(50000,AB961)*0.02,-2)))</f>
        <v/>
      </c>
      <c r="AE961" s="18">
        <f>Y961-Z961</f>
        <v/>
      </c>
      <c r="AF961" s="18">
        <f>AC961-AD961</f>
        <v/>
      </c>
      <c r="AG961" s="18">
        <f>AE961+AF961</f>
        <v/>
      </c>
      <c r="AH961" s="20">
        <f>IF(W961&lt;=0,0,LOOKUP(W961,{0,1950001,3300001,6950001,9000001,18000001,40000001},{0.05,0.1,0.2,0.23,0.33,0.4,0.45}))</f>
        <v/>
      </c>
    </row>
    <row r="962">
      <c r="A962" t="inlineStr">
        <is>
          <t>1万円刻み 特例あり一般12万円</t>
        </is>
      </c>
      <c r="B962" s="18">
        <f>'4_1万円刻み'!$A$294</f>
        <v/>
      </c>
      <c r="C962" s="19" t="n">
        <v>2026</v>
      </c>
      <c r="D962" t="inlineStr">
        <is>
          <t>はい</t>
        </is>
      </c>
      <c r="E962" s="18" t="n">
        <v>120000</v>
      </c>
      <c r="F962" s="18" t="n">
        <v>0</v>
      </c>
      <c r="G962" s="18" t="n">
        <v>0</v>
      </c>
      <c r="H962" s="18" t="n">
        <v>0</v>
      </c>
      <c r="I962" s="18" t="n">
        <v>0</v>
      </c>
      <c r="J962" s="18">
        <f>ROUND(MIN(B962/12,650000)*12*0.0915+MIN(B962/12,1390000)*12*(0.0504+0)+B962*0.005,0)</f>
        <v/>
      </c>
      <c r="K962" s="18" t="n">
        <v>0</v>
      </c>
      <c r="L962" s="18" t="n">
        <v>0</v>
      </c>
      <c r="M962" s="18">
        <f>ROUND(IF(C962&gt;=2026,IF(B962&lt;741000,0,IF(B962&lt;2191000,B962-740000,IF(B962&lt;2193000,1451000,IF(B962&lt;2196000,1453000,IF(B962&lt;2200000,1456000,IF(B962&lt;3600000,ROUNDDOWN(B962/4,-3)*2.8-80000,IF(B962&lt;6600000,ROUNDDOWN(B962/4,-3)*3.2-440000,IF(B962&lt;8500000,ROUNDDOWN(B962*0.9,0)-1100000,B962-1950000)))))))),IF(B962&lt;651000,0,IF(B962&lt;1900000,B962-650000,IF(B962&lt;3600000,ROUNDDOWN(B962/4,-3)*2.8-80000,IF(B962&lt;6600000,ROUNDDOWN(B962/4,-3)*3.2-440000,IF(B962&lt;8500000,ROUNDDOWN(B962*0.9,0)-1100000,B962-1950000)))))),0)</f>
        <v/>
      </c>
      <c r="N962" s="18">
        <f>IF(M962&gt;23500000,NA(),IF(C962&gt;=2026,IF(M962&lt;=4890000,1040000,IF(M962&lt;=6550000,670000,620000)),IF(M962&lt;=1320000,950000,IF(M962&lt;=3360000,880000,IF(M962&lt;=4890000,680000,IF(M962&lt;=6550000,630000,580000))))))</f>
        <v/>
      </c>
      <c r="O962" s="18">
        <f>IF(F962&lt;=0,IF(AND(D962="はい",C962&gt;=2026,C962&lt;=2027),IF(E962&lt;=0,0,IF(E962&lt;=30000,E962,IF(E962&lt;=60000,ROUNDUP(E962/2,0)+15000,IF(E962&lt;=120000,ROUNDUP(E962/4,0)+30000,60000)))),IF(E962&lt;=0,0,IF(E962&lt;=20000,E962,IF(E962&lt;=40000,ROUNDUP(E962/2,0)+10000,IF(E962&lt;=80000,ROUNDUP(E962/4,0)+20000,40000))))),IF(E962&lt;=0,IF(F962&lt;=0,0,IF(F962&lt;=25000,F962,IF(F962&lt;=50000,ROUNDUP(F962/2,0)+12500,IF(F962&lt;=100000,ROUNDUP(F962/4,0)+25000,50000)))),MAX(IF(F962&lt;=0,0,IF(F962&lt;=25000,F962,IF(F962&lt;=50000,ROUNDUP(F962/2,0)+12500,IF(F962&lt;=100000,ROUNDUP(F962/4,0)+25000,50000)))),MIN(IF(AND(D962="はい",C962&gt;=2026,C962&lt;=2027),IF(E962&lt;=0,0,IF(E962&lt;=30000,E962,IF(E962&lt;=60000,ROUNDUP(E962/2,0)+15000,IF(E962&lt;=120000,ROUNDUP(E962/4,0)+30000,60000)))),IF(E962&lt;=0,0,IF(E962&lt;=20000,E962,IF(E962&lt;=40000,ROUNDUP(E962/2,0)+10000,IF(E962&lt;=80000,ROUNDUP(E962/4,0)+20000,40000)))))+IF(F962&lt;=0,0,IF(F962&lt;=25000,F962,IF(F962&lt;=50000,ROUNDUP(F962/2,0)+12500,IF(F962&lt;=100000,ROUNDUP(F962/4,0)+25000,50000)))),IF(AND(D962="はい",C962&gt;=2026,C962&lt;=2027),60000,40000)))))</f>
        <v/>
      </c>
      <c r="P962" s="18">
        <f>IF(G962&lt;=0,0,IF(G962&lt;=20000,G962,IF(G962&lt;=40000,ROUNDUP(G962/2,0)+10000,IF(G962&lt;=80000,ROUNDUP(G962/4,0)+20000,40000))))</f>
        <v/>
      </c>
      <c r="Q962" s="18">
        <f>IF(I962&lt;=0,IF(H962&lt;=0,0,IF(H962&lt;=20000,H962,IF(H962&lt;=40000,ROUNDUP(H962/2,0)+10000,IF(H962&lt;=80000,ROUNDUP(H962/4,0)+20000,40000)))),IF(H962&lt;=0,IF(I962&lt;=0,0,IF(I962&lt;=25000,I962,IF(I962&lt;=50000,ROUNDUP(I962/2,0)+12500,IF(I962&lt;=100000,ROUNDUP(I962/4,0)+25000,50000)))),MAX(IF(I962&lt;=0,0,IF(I962&lt;=25000,I962,IF(I962&lt;=50000,ROUNDUP(I962/2,0)+12500,IF(I962&lt;=100000,ROUNDUP(I962/4,0)+25000,50000)))),MIN(IF(H962&lt;=0,0,IF(H962&lt;=20000,H962,IF(H962&lt;=40000,ROUNDUP(H962/2,0)+10000,IF(H962&lt;=80000,ROUNDUP(H962/4,0)+20000,40000))))+IF(I962&lt;=0,0,IF(I962&lt;=25000,I962,IF(I962&lt;=50000,ROUNDUP(I962/2,0)+12500,IF(I962&lt;=100000,ROUNDUP(I962/4,0)+25000,50000)))),40000))))</f>
        <v/>
      </c>
      <c r="R962" s="18">
        <f>MIN(120000,O962+P962+Q962)</f>
        <v/>
      </c>
      <c r="S962" s="18">
        <f>IF(F962&lt;=0,IF(E962&lt;=0,0,IF(E962&lt;=12000,E962,IF(E962&lt;=32000,ROUNDUP(E962/2,0)+6000,IF(E962&lt;=56000,ROUNDUP(E962/4,0)+14000,28000)))),IF(E962&lt;=0,IF(F962&lt;=0,0,IF(F962&lt;=15000,F962,IF(F962&lt;=40000,ROUNDUP(F962/2,0)+7500,IF(F962&lt;=70000,ROUNDUP(F962/4,0)+17500,35000)))),MAX(IF(F962&lt;=0,0,IF(F962&lt;=15000,F962,IF(F962&lt;=40000,ROUNDUP(F962/2,0)+7500,IF(F962&lt;=70000,ROUNDUP(F962/4,0)+17500,35000)))),MIN(IF(E962&lt;=0,0,IF(E962&lt;=12000,E962,IF(E962&lt;=32000,ROUNDUP(E962/2,0)+6000,IF(E962&lt;=56000,ROUNDUP(E962/4,0)+14000,28000))))+IF(F962&lt;=0,0,IF(F962&lt;=15000,F962,IF(F962&lt;=40000,ROUNDUP(F962/2,0)+7500,IF(F962&lt;=70000,ROUNDUP(F962/4,0)+17500,35000)))),28000))))</f>
        <v/>
      </c>
      <c r="T962" s="18">
        <f>IF(G962&lt;=0,0,IF(G962&lt;=12000,G962,IF(G962&lt;=32000,ROUNDUP(G962/2,0)+6000,IF(G962&lt;=56000,ROUNDUP(G962/4,0)+14000,28000))))</f>
        <v/>
      </c>
      <c r="U962" s="18">
        <f>IF(I962&lt;=0,IF(H962&lt;=0,0,IF(H962&lt;=12000,H962,IF(H962&lt;=32000,ROUNDUP(H962/2,0)+6000,IF(H962&lt;=56000,ROUNDUP(H962/4,0)+14000,28000)))),IF(H962&lt;=0,IF(I962&lt;=0,0,IF(I962&lt;=15000,I962,IF(I962&lt;=40000,ROUNDUP(I962/2,0)+7500,IF(I962&lt;=70000,ROUNDUP(I962/4,0)+17500,35000)))),MAX(IF(I962&lt;=0,0,IF(I962&lt;=15000,I962,IF(I962&lt;=40000,ROUNDUP(I962/2,0)+7500,IF(I962&lt;=70000,ROUNDUP(I962/4,0)+17500,35000)))),MIN(IF(H962&lt;=0,0,IF(H962&lt;=12000,H962,IF(H962&lt;=32000,ROUNDUP(H962/2,0)+6000,IF(H962&lt;=56000,ROUNDUP(H962/4,0)+14000,28000))))+IF(I962&lt;=0,0,IF(I962&lt;=15000,I962,IF(I962&lt;=40000,ROUNDUP(I962/2,0)+7500,IF(I962&lt;=70000,ROUNDUP(I962/4,0)+17500,35000)))),28000))))</f>
        <v/>
      </c>
      <c r="V962" s="18">
        <f>MIN(70000,S962+T962+U962)</f>
        <v/>
      </c>
      <c r="W962" s="18">
        <f>MAX(0,ROUNDDOWN(M962-J962-N962-K962-0,-3))</f>
        <v/>
      </c>
      <c r="X962" s="18">
        <f>MAX(0,ROUNDDOWN(M962-J962-N962-K962-R962,-3))</f>
        <v/>
      </c>
      <c r="Y962" s="18">
        <f>IF(W962&lt;=0,0,ROUNDDOWN((W962*LOOKUP(W962,{0,1950001,3300001,6950001,9000001,18000001,40000001},{0.05,0.1,0.2,0.23,0.33,0.4,0.45})-LOOKUP(W962,{0,1950001,3300001,6950001,9000001,18000001,40000001},{0,97500,427500,636000,1536000,2796000,4796000}))*1.021,-2))</f>
        <v/>
      </c>
      <c r="Z962" s="18">
        <f>IF(X962&lt;=0,0,ROUNDDOWN((X962*LOOKUP(X962,{0,1950001,3300001,6950001,9000001,18000001,40000001},{0.05,0.1,0.2,0.23,0.33,0.4,0.45})-LOOKUP(X962,{0,1950001,3300001,6950001,9000001,18000001,40000001},{0,97500,427500,636000,1536000,2796000,4796000}))*1.021,-2))</f>
        <v/>
      </c>
      <c r="AA962" s="18">
        <f>MAX(0,ROUNDDOWN(M962-J962-430000-L962-0,-3))</f>
        <v/>
      </c>
      <c r="AB962" s="18">
        <f>MAX(0,ROUNDDOWN(M962-J962-430000-L962-V962,-3))</f>
        <v/>
      </c>
      <c r="AC962" s="18">
        <f>IF(M962&lt;=450000,0,MAX(0,ROUNDDOWN(AA962*0.06-MIN(50000,AA962)*0.03,-2))+MAX(0,ROUNDDOWN(AA962*0.04-MIN(50000,AA962)*0.02,-2)))</f>
        <v/>
      </c>
      <c r="AD962" s="18">
        <f>IF(M962&lt;=450000,0,MAX(0,ROUNDDOWN(AB962*0.06-MIN(50000,AB962)*0.03,-2))+MAX(0,ROUNDDOWN(AB962*0.04-MIN(50000,AB962)*0.02,-2)))</f>
        <v/>
      </c>
      <c r="AE962" s="18">
        <f>Y962-Z962</f>
        <v/>
      </c>
      <c r="AF962" s="18">
        <f>AC962-AD962</f>
        <v/>
      </c>
      <c r="AG962" s="18">
        <f>AE962+AF962</f>
        <v/>
      </c>
      <c r="AH962" s="20">
        <f>IF(W962&lt;=0,0,LOOKUP(W962,{0,1950001,3300001,6950001,9000001,18000001,40000001},{0.05,0.1,0.2,0.23,0.33,0.4,0.45}))</f>
        <v/>
      </c>
    </row>
    <row r="963">
      <c r="A963" t="inlineStr">
        <is>
          <t>1万円刻み 3区分8万円ずつ</t>
        </is>
      </c>
      <c r="B963" s="18">
        <f>'4_1万円刻み'!$A$295</f>
        <v/>
      </c>
      <c r="C963" s="19" t="n">
        <v>2026</v>
      </c>
      <c r="D963" t="inlineStr">
        <is>
          <t>いいえ</t>
        </is>
      </c>
      <c r="E963" s="18" t="n">
        <v>80000</v>
      </c>
      <c r="F963" s="18" t="n">
        <v>0</v>
      </c>
      <c r="G963" s="18" t="n">
        <v>80000</v>
      </c>
      <c r="H963" s="18" t="n">
        <v>80000</v>
      </c>
      <c r="I963" s="18" t="n">
        <v>0</v>
      </c>
      <c r="J963" s="18">
        <f>ROUND(MIN(B963/12,650000)*12*0.0915+MIN(B963/12,1390000)*12*(0.0504+0)+B963*0.005,0)</f>
        <v/>
      </c>
      <c r="K963" s="18" t="n">
        <v>0</v>
      </c>
      <c r="L963" s="18" t="n">
        <v>0</v>
      </c>
      <c r="M963" s="18">
        <f>ROUND(IF(C963&gt;=2026,IF(B963&lt;741000,0,IF(B963&lt;2191000,B963-740000,IF(B963&lt;2193000,1451000,IF(B963&lt;2196000,1453000,IF(B963&lt;2200000,1456000,IF(B963&lt;3600000,ROUNDDOWN(B963/4,-3)*2.8-80000,IF(B963&lt;6600000,ROUNDDOWN(B963/4,-3)*3.2-440000,IF(B963&lt;8500000,ROUNDDOWN(B963*0.9,0)-1100000,B963-1950000)))))))),IF(B963&lt;651000,0,IF(B963&lt;1900000,B963-650000,IF(B963&lt;3600000,ROUNDDOWN(B963/4,-3)*2.8-80000,IF(B963&lt;6600000,ROUNDDOWN(B963/4,-3)*3.2-440000,IF(B963&lt;8500000,ROUNDDOWN(B963*0.9,0)-1100000,B963-1950000)))))),0)</f>
        <v/>
      </c>
      <c r="N963" s="18">
        <f>IF(M963&gt;23500000,NA(),IF(C963&gt;=2026,IF(M963&lt;=4890000,1040000,IF(M963&lt;=6550000,670000,620000)),IF(M963&lt;=1320000,950000,IF(M963&lt;=3360000,880000,IF(M963&lt;=4890000,680000,IF(M963&lt;=6550000,630000,580000))))))</f>
        <v/>
      </c>
      <c r="O963" s="18">
        <f>IF(F963&lt;=0,IF(AND(D963="はい",C963&gt;=2026,C963&lt;=2027),IF(E963&lt;=0,0,IF(E963&lt;=30000,E963,IF(E963&lt;=60000,ROUNDUP(E963/2,0)+15000,IF(E963&lt;=120000,ROUNDUP(E963/4,0)+30000,60000)))),IF(E963&lt;=0,0,IF(E963&lt;=20000,E963,IF(E963&lt;=40000,ROUNDUP(E963/2,0)+10000,IF(E963&lt;=80000,ROUNDUP(E963/4,0)+20000,40000))))),IF(E963&lt;=0,IF(F963&lt;=0,0,IF(F963&lt;=25000,F963,IF(F963&lt;=50000,ROUNDUP(F963/2,0)+12500,IF(F963&lt;=100000,ROUNDUP(F963/4,0)+25000,50000)))),MAX(IF(F963&lt;=0,0,IF(F963&lt;=25000,F963,IF(F963&lt;=50000,ROUNDUP(F963/2,0)+12500,IF(F963&lt;=100000,ROUNDUP(F963/4,0)+25000,50000)))),MIN(IF(AND(D963="はい",C963&gt;=2026,C963&lt;=2027),IF(E963&lt;=0,0,IF(E963&lt;=30000,E963,IF(E963&lt;=60000,ROUNDUP(E963/2,0)+15000,IF(E963&lt;=120000,ROUNDUP(E963/4,0)+30000,60000)))),IF(E963&lt;=0,0,IF(E963&lt;=20000,E963,IF(E963&lt;=40000,ROUNDUP(E963/2,0)+10000,IF(E963&lt;=80000,ROUNDUP(E963/4,0)+20000,40000)))))+IF(F963&lt;=0,0,IF(F963&lt;=25000,F963,IF(F963&lt;=50000,ROUNDUP(F963/2,0)+12500,IF(F963&lt;=100000,ROUNDUP(F963/4,0)+25000,50000)))),IF(AND(D963="はい",C963&gt;=2026,C963&lt;=2027),60000,40000)))))</f>
        <v/>
      </c>
      <c r="P963" s="18">
        <f>IF(G963&lt;=0,0,IF(G963&lt;=20000,G963,IF(G963&lt;=40000,ROUNDUP(G963/2,0)+10000,IF(G963&lt;=80000,ROUNDUP(G963/4,0)+20000,40000))))</f>
        <v/>
      </c>
      <c r="Q963" s="18">
        <f>IF(I963&lt;=0,IF(H963&lt;=0,0,IF(H963&lt;=20000,H963,IF(H963&lt;=40000,ROUNDUP(H963/2,0)+10000,IF(H963&lt;=80000,ROUNDUP(H963/4,0)+20000,40000)))),IF(H963&lt;=0,IF(I963&lt;=0,0,IF(I963&lt;=25000,I963,IF(I963&lt;=50000,ROUNDUP(I963/2,0)+12500,IF(I963&lt;=100000,ROUNDUP(I963/4,0)+25000,50000)))),MAX(IF(I963&lt;=0,0,IF(I963&lt;=25000,I963,IF(I963&lt;=50000,ROUNDUP(I963/2,0)+12500,IF(I963&lt;=100000,ROUNDUP(I963/4,0)+25000,50000)))),MIN(IF(H963&lt;=0,0,IF(H963&lt;=20000,H963,IF(H963&lt;=40000,ROUNDUP(H963/2,0)+10000,IF(H963&lt;=80000,ROUNDUP(H963/4,0)+20000,40000))))+IF(I963&lt;=0,0,IF(I963&lt;=25000,I963,IF(I963&lt;=50000,ROUNDUP(I963/2,0)+12500,IF(I963&lt;=100000,ROUNDUP(I963/4,0)+25000,50000)))),40000))))</f>
        <v/>
      </c>
      <c r="R963" s="18">
        <f>MIN(120000,O963+P963+Q963)</f>
        <v/>
      </c>
      <c r="S963" s="18">
        <f>IF(F963&lt;=0,IF(E963&lt;=0,0,IF(E963&lt;=12000,E963,IF(E963&lt;=32000,ROUNDUP(E963/2,0)+6000,IF(E963&lt;=56000,ROUNDUP(E963/4,0)+14000,28000)))),IF(E963&lt;=0,IF(F963&lt;=0,0,IF(F963&lt;=15000,F963,IF(F963&lt;=40000,ROUNDUP(F963/2,0)+7500,IF(F963&lt;=70000,ROUNDUP(F963/4,0)+17500,35000)))),MAX(IF(F963&lt;=0,0,IF(F963&lt;=15000,F963,IF(F963&lt;=40000,ROUNDUP(F963/2,0)+7500,IF(F963&lt;=70000,ROUNDUP(F963/4,0)+17500,35000)))),MIN(IF(E963&lt;=0,0,IF(E963&lt;=12000,E963,IF(E963&lt;=32000,ROUNDUP(E963/2,0)+6000,IF(E963&lt;=56000,ROUNDUP(E963/4,0)+14000,28000))))+IF(F963&lt;=0,0,IF(F963&lt;=15000,F963,IF(F963&lt;=40000,ROUNDUP(F963/2,0)+7500,IF(F963&lt;=70000,ROUNDUP(F963/4,0)+17500,35000)))),28000))))</f>
        <v/>
      </c>
      <c r="T963" s="18">
        <f>IF(G963&lt;=0,0,IF(G963&lt;=12000,G963,IF(G963&lt;=32000,ROUNDUP(G963/2,0)+6000,IF(G963&lt;=56000,ROUNDUP(G963/4,0)+14000,28000))))</f>
        <v/>
      </c>
      <c r="U963" s="18">
        <f>IF(I963&lt;=0,IF(H963&lt;=0,0,IF(H963&lt;=12000,H963,IF(H963&lt;=32000,ROUNDUP(H963/2,0)+6000,IF(H963&lt;=56000,ROUNDUP(H963/4,0)+14000,28000)))),IF(H963&lt;=0,IF(I963&lt;=0,0,IF(I963&lt;=15000,I963,IF(I963&lt;=40000,ROUNDUP(I963/2,0)+7500,IF(I963&lt;=70000,ROUNDUP(I963/4,0)+17500,35000)))),MAX(IF(I963&lt;=0,0,IF(I963&lt;=15000,I963,IF(I963&lt;=40000,ROUNDUP(I963/2,0)+7500,IF(I963&lt;=70000,ROUNDUP(I963/4,0)+17500,35000)))),MIN(IF(H963&lt;=0,0,IF(H963&lt;=12000,H963,IF(H963&lt;=32000,ROUNDUP(H963/2,0)+6000,IF(H963&lt;=56000,ROUNDUP(H963/4,0)+14000,28000))))+IF(I963&lt;=0,0,IF(I963&lt;=15000,I963,IF(I963&lt;=40000,ROUNDUP(I963/2,0)+7500,IF(I963&lt;=70000,ROUNDUP(I963/4,0)+17500,35000)))),28000))))</f>
        <v/>
      </c>
      <c r="V963" s="18">
        <f>MIN(70000,S963+T963+U963)</f>
        <v/>
      </c>
      <c r="W963" s="18">
        <f>MAX(0,ROUNDDOWN(M963-J963-N963-K963-0,-3))</f>
        <v/>
      </c>
      <c r="X963" s="18">
        <f>MAX(0,ROUNDDOWN(M963-J963-N963-K963-R963,-3))</f>
        <v/>
      </c>
      <c r="Y963" s="18">
        <f>IF(W963&lt;=0,0,ROUNDDOWN((W963*LOOKUP(W963,{0,1950001,3300001,6950001,9000001,18000001,40000001},{0.05,0.1,0.2,0.23,0.33,0.4,0.45})-LOOKUP(W963,{0,1950001,3300001,6950001,9000001,18000001,40000001},{0,97500,427500,636000,1536000,2796000,4796000}))*1.021,-2))</f>
        <v/>
      </c>
      <c r="Z963" s="18">
        <f>IF(X963&lt;=0,0,ROUNDDOWN((X963*LOOKUP(X963,{0,1950001,3300001,6950001,9000001,18000001,40000001},{0.05,0.1,0.2,0.23,0.33,0.4,0.45})-LOOKUP(X963,{0,1950001,3300001,6950001,9000001,18000001,40000001},{0,97500,427500,636000,1536000,2796000,4796000}))*1.021,-2))</f>
        <v/>
      </c>
      <c r="AA963" s="18">
        <f>MAX(0,ROUNDDOWN(M963-J963-430000-L963-0,-3))</f>
        <v/>
      </c>
      <c r="AB963" s="18">
        <f>MAX(0,ROUNDDOWN(M963-J963-430000-L963-V963,-3))</f>
        <v/>
      </c>
      <c r="AC963" s="18">
        <f>IF(M963&lt;=450000,0,MAX(0,ROUNDDOWN(AA963*0.06-MIN(50000,AA963)*0.03,-2))+MAX(0,ROUNDDOWN(AA963*0.04-MIN(50000,AA963)*0.02,-2)))</f>
        <v/>
      </c>
      <c r="AD963" s="18">
        <f>IF(M963&lt;=450000,0,MAX(0,ROUNDDOWN(AB963*0.06-MIN(50000,AB963)*0.03,-2))+MAX(0,ROUNDDOWN(AB963*0.04-MIN(50000,AB963)*0.02,-2)))</f>
        <v/>
      </c>
      <c r="AE963" s="18">
        <f>Y963-Z963</f>
        <v/>
      </c>
      <c r="AF963" s="18">
        <f>AC963-AD963</f>
        <v/>
      </c>
      <c r="AG963" s="18">
        <f>AE963+AF963</f>
        <v/>
      </c>
      <c r="AH963" s="20">
        <f>IF(W963&lt;=0,0,LOOKUP(W963,{0,1950001,3300001,6950001,9000001,18000001,40000001},{0.05,0.1,0.2,0.23,0.33,0.4,0.45}))</f>
        <v/>
      </c>
    </row>
    <row r="964">
      <c r="A964" t="inlineStr">
        <is>
          <t>1万円刻み 一般8万円</t>
        </is>
      </c>
      <c r="B964" s="18">
        <f>'4_1万円刻み'!$A$295</f>
        <v/>
      </c>
      <c r="C964" s="19" t="n">
        <v>2026</v>
      </c>
      <c r="D964" t="inlineStr">
        <is>
          <t>いいえ</t>
        </is>
      </c>
      <c r="E964" s="18" t="n">
        <v>80000</v>
      </c>
      <c r="F964" s="18" t="n">
        <v>0</v>
      </c>
      <c r="G964" s="18" t="n">
        <v>0</v>
      </c>
      <c r="H964" s="18" t="n">
        <v>0</v>
      </c>
      <c r="I964" s="18" t="n">
        <v>0</v>
      </c>
      <c r="J964" s="18">
        <f>ROUND(MIN(B964/12,650000)*12*0.0915+MIN(B964/12,1390000)*12*(0.0504+0)+B964*0.005,0)</f>
        <v/>
      </c>
      <c r="K964" s="18" t="n">
        <v>0</v>
      </c>
      <c r="L964" s="18" t="n">
        <v>0</v>
      </c>
      <c r="M964" s="18">
        <f>ROUND(IF(C964&gt;=2026,IF(B964&lt;741000,0,IF(B964&lt;2191000,B964-740000,IF(B964&lt;2193000,1451000,IF(B964&lt;2196000,1453000,IF(B964&lt;2200000,1456000,IF(B964&lt;3600000,ROUNDDOWN(B964/4,-3)*2.8-80000,IF(B964&lt;6600000,ROUNDDOWN(B964/4,-3)*3.2-440000,IF(B964&lt;8500000,ROUNDDOWN(B964*0.9,0)-1100000,B964-1950000)))))))),IF(B964&lt;651000,0,IF(B964&lt;1900000,B964-650000,IF(B964&lt;3600000,ROUNDDOWN(B964/4,-3)*2.8-80000,IF(B964&lt;6600000,ROUNDDOWN(B964/4,-3)*3.2-440000,IF(B964&lt;8500000,ROUNDDOWN(B964*0.9,0)-1100000,B964-1950000)))))),0)</f>
        <v/>
      </c>
      <c r="N964" s="18">
        <f>IF(M964&gt;23500000,NA(),IF(C964&gt;=2026,IF(M964&lt;=4890000,1040000,IF(M964&lt;=6550000,670000,620000)),IF(M964&lt;=1320000,950000,IF(M964&lt;=3360000,880000,IF(M964&lt;=4890000,680000,IF(M964&lt;=6550000,630000,580000))))))</f>
        <v/>
      </c>
      <c r="O964" s="18">
        <f>IF(F964&lt;=0,IF(AND(D964="はい",C964&gt;=2026,C964&lt;=2027),IF(E964&lt;=0,0,IF(E964&lt;=30000,E964,IF(E964&lt;=60000,ROUNDUP(E964/2,0)+15000,IF(E964&lt;=120000,ROUNDUP(E964/4,0)+30000,60000)))),IF(E964&lt;=0,0,IF(E964&lt;=20000,E964,IF(E964&lt;=40000,ROUNDUP(E964/2,0)+10000,IF(E964&lt;=80000,ROUNDUP(E964/4,0)+20000,40000))))),IF(E964&lt;=0,IF(F964&lt;=0,0,IF(F964&lt;=25000,F964,IF(F964&lt;=50000,ROUNDUP(F964/2,0)+12500,IF(F964&lt;=100000,ROUNDUP(F964/4,0)+25000,50000)))),MAX(IF(F964&lt;=0,0,IF(F964&lt;=25000,F964,IF(F964&lt;=50000,ROUNDUP(F964/2,0)+12500,IF(F964&lt;=100000,ROUNDUP(F964/4,0)+25000,50000)))),MIN(IF(AND(D964="はい",C964&gt;=2026,C964&lt;=2027),IF(E964&lt;=0,0,IF(E964&lt;=30000,E964,IF(E964&lt;=60000,ROUNDUP(E964/2,0)+15000,IF(E964&lt;=120000,ROUNDUP(E964/4,0)+30000,60000)))),IF(E964&lt;=0,0,IF(E964&lt;=20000,E964,IF(E964&lt;=40000,ROUNDUP(E964/2,0)+10000,IF(E964&lt;=80000,ROUNDUP(E964/4,0)+20000,40000)))))+IF(F964&lt;=0,0,IF(F964&lt;=25000,F964,IF(F964&lt;=50000,ROUNDUP(F964/2,0)+12500,IF(F964&lt;=100000,ROUNDUP(F964/4,0)+25000,50000)))),IF(AND(D964="はい",C964&gt;=2026,C964&lt;=2027),60000,40000)))))</f>
        <v/>
      </c>
      <c r="P964" s="18">
        <f>IF(G964&lt;=0,0,IF(G964&lt;=20000,G964,IF(G964&lt;=40000,ROUNDUP(G964/2,0)+10000,IF(G964&lt;=80000,ROUNDUP(G964/4,0)+20000,40000))))</f>
        <v/>
      </c>
      <c r="Q964" s="18">
        <f>IF(I964&lt;=0,IF(H964&lt;=0,0,IF(H964&lt;=20000,H964,IF(H964&lt;=40000,ROUNDUP(H964/2,0)+10000,IF(H964&lt;=80000,ROUNDUP(H964/4,0)+20000,40000)))),IF(H964&lt;=0,IF(I964&lt;=0,0,IF(I964&lt;=25000,I964,IF(I964&lt;=50000,ROUNDUP(I964/2,0)+12500,IF(I964&lt;=100000,ROUNDUP(I964/4,0)+25000,50000)))),MAX(IF(I964&lt;=0,0,IF(I964&lt;=25000,I964,IF(I964&lt;=50000,ROUNDUP(I964/2,0)+12500,IF(I964&lt;=100000,ROUNDUP(I964/4,0)+25000,50000)))),MIN(IF(H964&lt;=0,0,IF(H964&lt;=20000,H964,IF(H964&lt;=40000,ROUNDUP(H964/2,0)+10000,IF(H964&lt;=80000,ROUNDUP(H964/4,0)+20000,40000))))+IF(I964&lt;=0,0,IF(I964&lt;=25000,I964,IF(I964&lt;=50000,ROUNDUP(I964/2,0)+12500,IF(I964&lt;=100000,ROUNDUP(I964/4,0)+25000,50000)))),40000))))</f>
        <v/>
      </c>
      <c r="R964" s="18">
        <f>MIN(120000,O964+P964+Q964)</f>
        <v/>
      </c>
      <c r="S964" s="18">
        <f>IF(F964&lt;=0,IF(E964&lt;=0,0,IF(E964&lt;=12000,E964,IF(E964&lt;=32000,ROUNDUP(E964/2,0)+6000,IF(E964&lt;=56000,ROUNDUP(E964/4,0)+14000,28000)))),IF(E964&lt;=0,IF(F964&lt;=0,0,IF(F964&lt;=15000,F964,IF(F964&lt;=40000,ROUNDUP(F964/2,0)+7500,IF(F964&lt;=70000,ROUNDUP(F964/4,0)+17500,35000)))),MAX(IF(F964&lt;=0,0,IF(F964&lt;=15000,F964,IF(F964&lt;=40000,ROUNDUP(F964/2,0)+7500,IF(F964&lt;=70000,ROUNDUP(F964/4,0)+17500,35000)))),MIN(IF(E964&lt;=0,0,IF(E964&lt;=12000,E964,IF(E964&lt;=32000,ROUNDUP(E964/2,0)+6000,IF(E964&lt;=56000,ROUNDUP(E964/4,0)+14000,28000))))+IF(F964&lt;=0,0,IF(F964&lt;=15000,F964,IF(F964&lt;=40000,ROUNDUP(F964/2,0)+7500,IF(F964&lt;=70000,ROUNDUP(F964/4,0)+17500,35000)))),28000))))</f>
        <v/>
      </c>
      <c r="T964" s="18">
        <f>IF(G964&lt;=0,0,IF(G964&lt;=12000,G964,IF(G964&lt;=32000,ROUNDUP(G964/2,0)+6000,IF(G964&lt;=56000,ROUNDUP(G964/4,0)+14000,28000))))</f>
        <v/>
      </c>
      <c r="U964" s="18">
        <f>IF(I964&lt;=0,IF(H964&lt;=0,0,IF(H964&lt;=12000,H964,IF(H964&lt;=32000,ROUNDUP(H964/2,0)+6000,IF(H964&lt;=56000,ROUNDUP(H964/4,0)+14000,28000)))),IF(H964&lt;=0,IF(I964&lt;=0,0,IF(I964&lt;=15000,I964,IF(I964&lt;=40000,ROUNDUP(I964/2,0)+7500,IF(I964&lt;=70000,ROUNDUP(I964/4,0)+17500,35000)))),MAX(IF(I964&lt;=0,0,IF(I964&lt;=15000,I964,IF(I964&lt;=40000,ROUNDUP(I964/2,0)+7500,IF(I964&lt;=70000,ROUNDUP(I964/4,0)+17500,35000)))),MIN(IF(H964&lt;=0,0,IF(H964&lt;=12000,H964,IF(H964&lt;=32000,ROUNDUP(H964/2,0)+6000,IF(H964&lt;=56000,ROUNDUP(H964/4,0)+14000,28000))))+IF(I964&lt;=0,0,IF(I964&lt;=15000,I964,IF(I964&lt;=40000,ROUNDUP(I964/2,0)+7500,IF(I964&lt;=70000,ROUNDUP(I964/4,0)+17500,35000)))),28000))))</f>
        <v/>
      </c>
      <c r="V964" s="18">
        <f>MIN(70000,S964+T964+U964)</f>
        <v/>
      </c>
      <c r="W964" s="18">
        <f>MAX(0,ROUNDDOWN(M964-J964-N964-K964-0,-3))</f>
        <v/>
      </c>
      <c r="X964" s="18">
        <f>MAX(0,ROUNDDOWN(M964-J964-N964-K964-R964,-3))</f>
        <v/>
      </c>
      <c r="Y964" s="18">
        <f>IF(W964&lt;=0,0,ROUNDDOWN((W964*LOOKUP(W964,{0,1950001,3300001,6950001,9000001,18000001,40000001},{0.05,0.1,0.2,0.23,0.33,0.4,0.45})-LOOKUP(W964,{0,1950001,3300001,6950001,9000001,18000001,40000001},{0,97500,427500,636000,1536000,2796000,4796000}))*1.021,-2))</f>
        <v/>
      </c>
      <c r="Z964" s="18">
        <f>IF(X964&lt;=0,0,ROUNDDOWN((X964*LOOKUP(X964,{0,1950001,3300001,6950001,9000001,18000001,40000001},{0.05,0.1,0.2,0.23,0.33,0.4,0.45})-LOOKUP(X964,{0,1950001,3300001,6950001,9000001,18000001,40000001},{0,97500,427500,636000,1536000,2796000,4796000}))*1.021,-2))</f>
        <v/>
      </c>
      <c r="AA964" s="18">
        <f>MAX(0,ROUNDDOWN(M964-J964-430000-L964-0,-3))</f>
        <v/>
      </c>
      <c r="AB964" s="18">
        <f>MAX(0,ROUNDDOWN(M964-J964-430000-L964-V964,-3))</f>
        <v/>
      </c>
      <c r="AC964" s="18">
        <f>IF(M964&lt;=450000,0,MAX(0,ROUNDDOWN(AA964*0.06-MIN(50000,AA964)*0.03,-2))+MAX(0,ROUNDDOWN(AA964*0.04-MIN(50000,AA964)*0.02,-2)))</f>
        <v/>
      </c>
      <c r="AD964" s="18">
        <f>IF(M964&lt;=450000,0,MAX(0,ROUNDDOWN(AB964*0.06-MIN(50000,AB964)*0.03,-2))+MAX(0,ROUNDDOWN(AB964*0.04-MIN(50000,AB964)*0.02,-2)))</f>
        <v/>
      </c>
      <c r="AE964" s="18">
        <f>Y964-Z964</f>
        <v/>
      </c>
      <c r="AF964" s="18">
        <f>AC964-AD964</f>
        <v/>
      </c>
      <c r="AG964" s="18">
        <f>AE964+AF964</f>
        <v/>
      </c>
      <c r="AH964" s="20">
        <f>IF(W964&lt;=0,0,LOOKUP(W964,{0,1950001,3300001,6950001,9000001,18000001,40000001},{0.05,0.1,0.2,0.23,0.33,0.4,0.45}))</f>
        <v/>
      </c>
    </row>
    <row r="965">
      <c r="A965" t="inlineStr">
        <is>
          <t>1万円刻み 特例あり一般12万円</t>
        </is>
      </c>
      <c r="B965" s="18">
        <f>'4_1万円刻み'!$A$295</f>
        <v/>
      </c>
      <c r="C965" s="19" t="n">
        <v>2026</v>
      </c>
      <c r="D965" t="inlineStr">
        <is>
          <t>はい</t>
        </is>
      </c>
      <c r="E965" s="18" t="n">
        <v>120000</v>
      </c>
      <c r="F965" s="18" t="n">
        <v>0</v>
      </c>
      <c r="G965" s="18" t="n">
        <v>0</v>
      </c>
      <c r="H965" s="18" t="n">
        <v>0</v>
      </c>
      <c r="I965" s="18" t="n">
        <v>0</v>
      </c>
      <c r="J965" s="18">
        <f>ROUND(MIN(B965/12,650000)*12*0.0915+MIN(B965/12,1390000)*12*(0.0504+0)+B965*0.005,0)</f>
        <v/>
      </c>
      <c r="K965" s="18" t="n">
        <v>0</v>
      </c>
      <c r="L965" s="18" t="n">
        <v>0</v>
      </c>
      <c r="M965" s="18">
        <f>ROUND(IF(C965&gt;=2026,IF(B965&lt;741000,0,IF(B965&lt;2191000,B965-740000,IF(B965&lt;2193000,1451000,IF(B965&lt;2196000,1453000,IF(B965&lt;2200000,1456000,IF(B965&lt;3600000,ROUNDDOWN(B965/4,-3)*2.8-80000,IF(B965&lt;6600000,ROUNDDOWN(B965/4,-3)*3.2-440000,IF(B965&lt;8500000,ROUNDDOWN(B965*0.9,0)-1100000,B965-1950000)))))))),IF(B965&lt;651000,0,IF(B965&lt;1900000,B965-650000,IF(B965&lt;3600000,ROUNDDOWN(B965/4,-3)*2.8-80000,IF(B965&lt;6600000,ROUNDDOWN(B965/4,-3)*3.2-440000,IF(B965&lt;8500000,ROUNDDOWN(B965*0.9,0)-1100000,B965-1950000)))))),0)</f>
        <v/>
      </c>
      <c r="N965" s="18">
        <f>IF(M965&gt;23500000,NA(),IF(C965&gt;=2026,IF(M965&lt;=4890000,1040000,IF(M965&lt;=6550000,670000,620000)),IF(M965&lt;=1320000,950000,IF(M965&lt;=3360000,880000,IF(M965&lt;=4890000,680000,IF(M965&lt;=6550000,630000,580000))))))</f>
        <v/>
      </c>
      <c r="O965" s="18">
        <f>IF(F965&lt;=0,IF(AND(D965="はい",C965&gt;=2026,C965&lt;=2027),IF(E965&lt;=0,0,IF(E965&lt;=30000,E965,IF(E965&lt;=60000,ROUNDUP(E965/2,0)+15000,IF(E965&lt;=120000,ROUNDUP(E965/4,0)+30000,60000)))),IF(E965&lt;=0,0,IF(E965&lt;=20000,E965,IF(E965&lt;=40000,ROUNDUP(E965/2,0)+10000,IF(E965&lt;=80000,ROUNDUP(E965/4,0)+20000,40000))))),IF(E965&lt;=0,IF(F965&lt;=0,0,IF(F965&lt;=25000,F965,IF(F965&lt;=50000,ROUNDUP(F965/2,0)+12500,IF(F965&lt;=100000,ROUNDUP(F965/4,0)+25000,50000)))),MAX(IF(F965&lt;=0,0,IF(F965&lt;=25000,F965,IF(F965&lt;=50000,ROUNDUP(F965/2,0)+12500,IF(F965&lt;=100000,ROUNDUP(F965/4,0)+25000,50000)))),MIN(IF(AND(D965="はい",C965&gt;=2026,C965&lt;=2027),IF(E965&lt;=0,0,IF(E965&lt;=30000,E965,IF(E965&lt;=60000,ROUNDUP(E965/2,0)+15000,IF(E965&lt;=120000,ROUNDUP(E965/4,0)+30000,60000)))),IF(E965&lt;=0,0,IF(E965&lt;=20000,E965,IF(E965&lt;=40000,ROUNDUP(E965/2,0)+10000,IF(E965&lt;=80000,ROUNDUP(E965/4,0)+20000,40000)))))+IF(F965&lt;=0,0,IF(F965&lt;=25000,F965,IF(F965&lt;=50000,ROUNDUP(F965/2,0)+12500,IF(F965&lt;=100000,ROUNDUP(F965/4,0)+25000,50000)))),IF(AND(D965="はい",C965&gt;=2026,C965&lt;=2027),60000,40000)))))</f>
        <v/>
      </c>
      <c r="P965" s="18">
        <f>IF(G965&lt;=0,0,IF(G965&lt;=20000,G965,IF(G965&lt;=40000,ROUNDUP(G965/2,0)+10000,IF(G965&lt;=80000,ROUNDUP(G965/4,0)+20000,40000))))</f>
        <v/>
      </c>
      <c r="Q965" s="18">
        <f>IF(I965&lt;=0,IF(H965&lt;=0,0,IF(H965&lt;=20000,H965,IF(H965&lt;=40000,ROUNDUP(H965/2,0)+10000,IF(H965&lt;=80000,ROUNDUP(H965/4,0)+20000,40000)))),IF(H965&lt;=0,IF(I965&lt;=0,0,IF(I965&lt;=25000,I965,IF(I965&lt;=50000,ROUNDUP(I965/2,0)+12500,IF(I965&lt;=100000,ROUNDUP(I965/4,0)+25000,50000)))),MAX(IF(I965&lt;=0,0,IF(I965&lt;=25000,I965,IF(I965&lt;=50000,ROUNDUP(I965/2,0)+12500,IF(I965&lt;=100000,ROUNDUP(I965/4,0)+25000,50000)))),MIN(IF(H965&lt;=0,0,IF(H965&lt;=20000,H965,IF(H965&lt;=40000,ROUNDUP(H965/2,0)+10000,IF(H965&lt;=80000,ROUNDUP(H965/4,0)+20000,40000))))+IF(I965&lt;=0,0,IF(I965&lt;=25000,I965,IF(I965&lt;=50000,ROUNDUP(I965/2,0)+12500,IF(I965&lt;=100000,ROUNDUP(I965/4,0)+25000,50000)))),40000))))</f>
        <v/>
      </c>
      <c r="R965" s="18">
        <f>MIN(120000,O965+P965+Q965)</f>
        <v/>
      </c>
      <c r="S965" s="18">
        <f>IF(F965&lt;=0,IF(E965&lt;=0,0,IF(E965&lt;=12000,E965,IF(E965&lt;=32000,ROUNDUP(E965/2,0)+6000,IF(E965&lt;=56000,ROUNDUP(E965/4,0)+14000,28000)))),IF(E965&lt;=0,IF(F965&lt;=0,0,IF(F965&lt;=15000,F965,IF(F965&lt;=40000,ROUNDUP(F965/2,0)+7500,IF(F965&lt;=70000,ROUNDUP(F965/4,0)+17500,35000)))),MAX(IF(F965&lt;=0,0,IF(F965&lt;=15000,F965,IF(F965&lt;=40000,ROUNDUP(F965/2,0)+7500,IF(F965&lt;=70000,ROUNDUP(F965/4,0)+17500,35000)))),MIN(IF(E965&lt;=0,0,IF(E965&lt;=12000,E965,IF(E965&lt;=32000,ROUNDUP(E965/2,0)+6000,IF(E965&lt;=56000,ROUNDUP(E965/4,0)+14000,28000))))+IF(F965&lt;=0,0,IF(F965&lt;=15000,F965,IF(F965&lt;=40000,ROUNDUP(F965/2,0)+7500,IF(F965&lt;=70000,ROUNDUP(F965/4,0)+17500,35000)))),28000))))</f>
        <v/>
      </c>
      <c r="T965" s="18">
        <f>IF(G965&lt;=0,0,IF(G965&lt;=12000,G965,IF(G965&lt;=32000,ROUNDUP(G965/2,0)+6000,IF(G965&lt;=56000,ROUNDUP(G965/4,0)+14000,28000))))</f>
        <v/>
      </c>
      <c r="U965" s="18">
        <f>IF(I965&lt;=0,IF(H965&lt;=0,0,IF(H965&lt;=12000,H965,IF(H965&lt;=32000,ROUNDUP(H965/2,0)+6000,IF(H965&lt;=56000,ROUNDUP(H965/4,0)+14000,28000)))),IF(H965&lt;=0,IF(I965&lt;=0,0,IF(I965&lt;=15000,I965,IF(I965&lt;=40000,ROUNDUP(I965/2,0)+7500,IF(I965&lt;=70000,ROUNDUP(I965/4,0)+17500,35000)))),MAX(IF(I965&lt;=0,0,IF(I965&lt;=15000,I965,IF(I965&lt;=40000,ROUNDUP(I965/2,0)+7500,IF(I965&lt;=70000,ROUNDUP(I965/4,0)+17500,35000)))),MIN(IF(H965&lt;=0,0,IF(H965&lt;=12000,H965,IF(H965&lt;=32000,ROUNDUP(H965/2,0)+6000,IF(H965&lt;=56000,ROUNDUP(H965/4,0)+14000,28000))))+IF(I965&lt;=0,0,IF(I965&lt;=15000,I965,IF(I965&lt;=40000,ROUNDUP(I965/2,0)+7500,IF(I965&lt;=70000,ROUNDUP(I965/4,0)+17500,35000)))),28000))))</f>
        <v/>
      </c>
      <c r="V965" s="18">
        <f>MIN(70000,S965+T965+U965)</f>
        <v/>
      </c>
      <c r="W965" s="18">
        <f>MAX(0,ROUNDDOWN(M965-J965-N965-K965-0,-3))</f>
        <v/>
      </c>
      <c r="X965" s="18">
        <f>MAX(0,ROUNDDOWN(M965-J965-N965-K965-R965,-3))</f>
        <v/>
      </c>
      <c r="Y965" s="18">
        <f>IF(W965&lt;=0,0,ROUNDDOWN((W965*LOOKUP(W965,{0,1950001,3300001,6950001,9000001,18000001,40000001},{0.05,0.1,0.2,0.23,0.33,0.4,0.45})-LOOKUP(W965,{0,1950001,3300001,6950001,9000001,18000001,40000001},{0,97500,427500,636000,1536000,2796000,4796000}))*1.021,-2))</f>
        <v/>
      </c>
      <c r="Z965" s="18">
        <f>IF(X965&lt;=0,0,ROUNDDOWN((X965*LOOKUP(X965,{0,1950001,3300001,6950001,9000001,18000001,40000001},{0.05,0.1,0.2,0.23,0.33,0.4,0.45})-LOOKUP(X965,{0,1950001,3300001,6950001,9000001,18000001,40000001},{0,97500,427500,636000,1536000,2796000,4796000}))*1.021,-2))</f>
        <v/>
      </c>
      <c r="AA965" s="18">
        <f>MAX(0,ROUNDDOWN(M965-J965-430000-L965-0,-3))</f>
        <v/>
      </c>
      <c r="AB965" s="18">
        <f>MAX(0,ROUNDDOWN(M965-J965-430000-L965-V965,-3))</f>
        <v/>
      </c>
      <c r="AC965" s="18">
        <f>IF(M965&lt;=450000,0,MAX(0,ROUNDDOWN(AA965*0.06-MIN(50000,AA965)*0.03,-2))+MAX(0,ROUNDDOWN(AA965*0.04-MIN(50000,AA965)*0.02,-2)))</f>
        <v/>
      </c>
      <c r="AD965" s="18">
        <f>IF(M965&lt;=450000,0,MAX(0,ROUNDDOWN(AB965*0.06-MIN(50000,AB965)*0.03,-2))+MAX(0,ROUNDDOWN(AB965*0.04-MIN(50000,AB965)*0.02,-2)))</f>
        <v/>
      </c>
      <c r="AE965" s="18">
        <f>Y965-Z965</f>
        <v/>
      </c>
      <c r="AF965" s="18">
        <f>AC965-AD965</f>
        <v/>
      </c>
      <c r="AG965" s="18">
        <f>AE965+AF965</f>
        <v/>
      </c>
      <c r="AH965" s="20">
        <f>IF(W965&lt;=0,0,LOOKUP(W965,{0,1950001,3300001,6950001,9000001,18000001,40000001},{0.05,0.1,0.2,0.23,0.33,0.4,0.45}))</f>
        <v/>
      </c>
    </row>
    <row r="966">
      <c r="A966" t="inlineStr">
        <is>
          <t>1万円刻み 3区分8万円ずつ</t>
        </is>
      </c>
      <c r="B966" s="18">
        <f>'4_1万円刻み'!$A$296</f>
        <v/>
      </c>
      <c r="C966" s="19" t="n">
        <v>2026</v>
      </c>
      <c r="D966" t="inlineStr">
        <is>
          <t>いいえ</t>
        </is>
      </c>
      <c r="E966" s="18" t="n">
        <v>80000</v>
      </c>
      <c r="F966" s="18" t="n">
        <v>0</v>
      </c>
      <c r="G966" s="18" t="n">
        <v>80000</v>
      </c>
      <c r="H966" s="18" t="n">
        <v>80000</v>
      </c>
      <c r="I966" s="18" t="n">
        <v>0</v>
      </c>
      <c r="J966" s="18">
        <f>ROUND(MIN(B966/12,650000)*12*0.0915+MIN(B966/12,1390000)*12*(0.0504+0)+B966*0.005,0)</f>
        <v/>
      </c>
      <c r="K966" s="18" t="n">
        <v>0</v>
      </c>
      <c r="L966" s="18" t="n">
        <v>0</v>
      </c>
      <c r="M966" s="18">
        <f>ROUND(IF(C966&gt;=2026,IF(B966&lt;741000,0,IF(B966&lt;2191000,B966-740000,IF(B966&lt;2193000,1451000,IF(B966&lt;2196000,1453000,IF(B966&lt;2200000,1456000,IF(B966&lt;3600000,ROUNDDOWN(B966/4,-3)*2.8-80000,IF(B966&lt;6600000,ROUNDDOWN(B966/4,-3)*3.2-440000,IF(B966&lt;8500000,ROUNDDOWN(B966*0.9,0)-1100000,B966-1950000)))))))),IF(B966&lt;651000,0,IF(B966&lt;1900000,B966-650000,IF(B966&lt;3600000,ROUNDDOWN(B966/4,-3)*2.8-80000,IF(B966&lt;6600000,ROUNDDOWN(B966/4,-3)*3.2-440000,IF(B966&lt;8500000,ROUNDDOWN(B966*0.9,0)-1100000,B966-1950000)))))),0)</f>
        <v/>
      </c>
      <c r="N966" s="18">
        <f>IF(M966&gt;23500000,NA(),IF(C966&gt;=2026,IF(M966&lt;=4890000,1040000,IF(M966&lt;=6550000,670000,620000)),IF(M966&lt;=1320000,950000,IF(M966&lt;=3360000,880000,IF(M966&lt;=4890000,680000,IF(M966&lt;=6550000,630000,580000))))))</f>
        <v/>
      </c>
      <c r="O966" s="18">
        <f>IF(F966&lt;=0,IF(AND(D966="はい",C966&gt;=2026,C966&lt;=2027),IF(E966&lt;=0,0,IF(E966&lt;=30000,E966,IF(E966&lt;=60000,ROUNDUP(E966/2,0)+15000,IF(E966&lt;=120000,ROUNDUP(E966/4,0)+30000,60000)))),IF(E966&lt;=0,0,IF(E966&lt;=20000,E966,IF(E966&lt;=40000,ROUNDUP(E966/2,0)+10000,IF(E966&lt;=80000,ROUNDUP(E966/4,0)+20000,40000))))),IF(E966&lt;=0,IF(F966&lt;=0,0,IF(F966&lt;=25000,F966,IF(F966&lt;=50000,ROUNDUP(F966/2,0)+12500,IF(F966&lt;=100000,ROUNDUP(F966/4,0)+25000,50000)))),MAX(IF(F966&lt;=0,0,IF(F966&lt;=25000,F966,IF(F966&lt;=50000,ROUNDUP(F966/2,0)+12500,IF(F966&lt;=100000,ROUNDUP(F966/4,0)+25000,50000)))),MIN(IF(AND(D966="はい",C966&gt;=2026,C966&lt;=2027),IF(E966&lt;=0,0,IF(E966&lt;=30000,E966,IF(E966&lt;=60000,ROUNDUP(E966/2,0)+15000,IF(E966&lt;=120000,ROUNDUP(E966/4,0)+30000,60000)))),IF(E966&lt;=0,0,IF(E966&lt;=20000,E966,IF(E966&lt;=40000,ROUNDUP(E966/2,0)+10000,IF(E966&lt;=80000,ROUNDUP(E966/4,0)+20000,40000)))))+IF(F966&lt;=0,0,IF(F966&lt;=25000,F966,IF(F966&lt;=50000,ROUNDUP(F966/2,0)+12500,IF(F966&lt;=100000,ROUNDUP(F966/4,0)+25000,50000)))),IF(AND(D966="はい",C966&gt;=2026,C966&lt;=2027),60000,40000)))))</f>
        <v/>
      </c>
      <c r="P966" s="18">
        <f>IF(G966&lt;=0,0,IF(G966&lt;=20000,G966,IF(G966&lt;=40000,ROUNDUP(G966/2,0)+10000,IF(G966&lt;=80000,ROUNDUP(G966/4,0)+20000,40000))))</f>
        <v/>
      </c>
      <c r="Q966" s="18">
        <f>IF(I966&lt;=0,IF(H966&lt;=0,0,IF(H966&lt;=20000,H966,IF(H966&lt;=40000,ROUNDUP(H966/2,0)+10000,IF(H966&lt;=80000,ROUNDUP(H966/4,0)+20000,40000)))),IF(H966&lt;=0,IF(I966&lt;=0,0,IF(I966&lt;=25000,I966,IF(I966&lt;=50000,ROUNDUP(I966/2,0)+12500,IF(I966&lt;=100000,ROUNDUP(I966/4,0)+25000,50000)))),MAX(IF(I966&lt;=0,0,IF(I966&lt;=25000,I966,IF(I966&lt;=50000,ROUNDUP(I966/2,0)+12500,IF(I966&lt;=100000,ROUNDUP(I966/4,0)+25000,50000)))),MIN(IF(H966&lt;=0,0,IF(H966&lt;=20000,H966,IF(H966&lt;=40000,ROUNDUP(H966/2,0)+10000,IF(H966&lt;=80000,ROUNDUP(H966/4,0)+20000,40000))))+IF(I966&lt;=0,0,IF(I966&lt;=25000,I966,IF(I966&lt;=50000,ROUNDUP(I966/2,0)+12500,IF(I966&lt;=100000,ROUNDUP(I966/4,0)+25000,50000)))),40000))))</f>
        <v/>
      </c>
      <c r="R966" s="18">
        <f>MIN(120000,O966+P966+Q966)</f>
        <v/>
      </c>
      <c r="S966" s="18">
        <f>IF(F966&lt;=0,IF(E966&lt;=0,0,IF(E966&lt;=12000,E966,IF(E966&lt;=32000,ROUNDUP(E966/2,0)+6000,IF(E966&lt;=56000,ROUNDUP(E966/4,0)+14000,28000)))),IF(E966&lt;=0,IF(F966&lt;=0,0,IF(F966&lt;=15000,F966,IF(F966&lt;=40000,ROUNDUP(F966/2,0)+7500,IF(F966&lt;=70000,ROUNDUP(F966/4,0)+17500,35000)))),MAX(IF(F966&lt;=0,0,IF(F966&lt;=15000,F966,IF(F966&lt;=40000,ROUNDUP(F966/2,0)+7500,IF(F966&lt;=70000,ROUNDUP(F966/4,0)+17500,35000)))),MIN(IF(E966&lt;=0,0,IF(E966&lt;=12000,E966,IF(E966&lt;=32000,ROUNDUP(E966/2,0)+6000,IF(E966&lt;=56000,ROUNDUP(E966/4,0)+14000,28000))))+IF(F966&lt;=0,0,IF(F966&lt;=15000,F966,IF(F966&lt;=40000,ROUNDUP(F966/2,0)+7500,IF(F966&lt;=70000,ROUNDUP(F966/4,0)+17500,35000)))),28000))))</f>
        <v/>
      </c>
      <c r="T966" s="18">
        <f>IF(G966&lt;=0,0,IF(G966&lt;=12000,G966,IF(G966&lt;=32000,ROUNDUP(G966/2,0)+6000,IF(G966&lt;=56000,ROUNDUP(G966/4,0)+14000,28000))))</f>
        <v/>
      </c>
      <c r="U966" s="18">
        <f>IF(I966&lt;=0,IF(H966&lt;=0,0,IF(H966&lt;=12000,H966,IF(H966&lt;=32000,ROUNDUP(H966/2,0)+6000,IF(H966&lt;=56000,ROUNDUP(H966/4,0)+14000,28000)))),IF(H966&lt;=0,IF(I966&lt;=0,0,IF(I966&lt;=15000,I966,IF(I966&lt;=40000,ROUNDUP(I966/2,0)+7500,IF(I966&lt;=70000,ROUNDUP(I966/4,0)+17500,35000)))),MAX(IF(I966&lt;=0,0,IF(I966&lt;=15000,I966,IF(I966&lt;=40000,ROUNDUP(I966/2,0)+7500,IF(I966&lt;=70000,ROUNDUP(I966/4,0)+17500,35000)))),MIN(IF(H966&lt;=0,0,IF(H966&lt;=12000,H966,IF(H966&lt;=32000,ROUNDUP(H966/2,0)+6000,IF(H966&lt;=56000,ROUNDUP(H966/4,0)+14000,28000))))+IF(I966&lt;=0,0,IF(I966&lt;=15000,I966,IF(I966&lt;=40000,ROUNDUP(I966/2,0)+7500,IF(I966&lt;=70000,ROUNDUP(I966/4,0)+17500,35000)))),28000))))</f>
        <v/>
      </c>
      <c r="V966" s="18">
        <f>MIN(70000,S966+T966+U966)</f>
        <v/>
      </c>
      <c r="W966" s="18">
        <f>MAX(0,ROUNDDOWN(M966-J966-N966-K966-0,-3))</f>
        <v/>
      </c>
      <c r="X966" s="18">
        <f>MAX(0,ROUNDDOWN(M966-J966-N966-K966-R966,-3))</f>
        <v/>
      </c>
      <c r="Y966" s="18">
        <f>IF(W966&lt;=0,0,ROUNDDOWN((W966*LOOKUP(W966,{0,1950001,3300001,6950001,9000001,18000001,40000001},{0.05,0.1,0.2,0.23,0.33,0.4,0.45})-LOOKUP(W966,{0,1950001,3300001,6950001,9000001,18000001,40000001},{0,97500,427500,636000,1536000,2796000,4796000}))*1.021,-2))</f>
        <v/>
      </c>
      <c r="Z966" s="18">
        <f>IF(X966&lt;=0,0,ROUNDDOWN((X966*LOOKUP(X966,{0,1950001,3300001,6950001,9000001,18000001,40000001},{0.05,0.1,0.2,0.23,0.33,0.4,0.45})-LOOKUP(X966,{0,1950001,3300001,6950001,9000001,18000001,40000001},{0,97500,427500,636000,1536000,2796000,4796000}))*1.021,-2))</f>
        <v/>
      </c>
      <c r="AA966" s="18">
        <f>MAX(0,ROUNDDOWN(M966-J966-430000-L966-0,-3))</f>
        <v/>
      </c>
      <c r="AB966" s="18">
        <f>MAX(0,ROUNDDOWN(M966-J966-430000-L966-V966,-3))</f>
        <v/>
      </c>
      <c r="AC966" s="18">
        <f>IF(M966&lt;=450000,0,MAX(0,ROUNDDOWN(AA966*0.06-MIN(50000,AA966)*0.03,-2))+MAX(0,ROUNDDOWN(AA966*0.04-MIN(50000,AA966)*0.02,-2)))</f>
        <v/>
      </c>
      <c r="AD966" s="18">
        <f>IF(M966&lt;=450000,0,MAX(0,ROUNDDOWN(AB966*0.06-MIN(50000,AB966)*0.03,-2))+MAX(0,ROUNDDOWN(AB966*0.04-MIN(50000,AB966)*0.02,-2)))</f>
        <v/>
      </c>
      <c r="AE966" s="18">
        <f>Y966-Z966</f>
        <v/>
      </c>
      <c r="AF966" s="18">
        <f>AC966-AD966</f>
        <v/>
      </c>
      <c r="AG966" s="18">
        <f>AE966+AF966</f>
        <v/>
      </c>
      <c r="AH966" s="20">
        <f>IF(W966&lt;=0,0,LOOKUP(W966,{0,1950001,3300001,6950001,9000001,18000001,40000001},{0.05,0.1,0.2,0.23,0.33,0.4,0.45}))</f>
        <v/>
      </c>
    </row>
    <row r="967">
      <c r="A967" t="inlineStr">
        <is>
          <t>1万円刻み 一般8万円</t>
        </is>
      </c>
      <c r="B967" s="18">
        <f>'4_1万円刻み'!$A$296</f>
        <v/>
      </c>
      <c r="C967" s="19" t="n">
        <v>2026</v>
      </c>
      <c r="D967" t="inlineStr">
        <is>
          <t>いいえ</t>
        </is>
      </c>
      <c r="E967" s="18" t="n">
        <v>80000</v>
      </c>
      <c r="F967" s="18" t="n">
        <v>0</v>
      </c>
      <c r="G967" s="18" t="n">
        <v>0</v>
      </c>
      <c r="H967" s="18" t="n">
        <v>0</v>
      </c>
      <c r="I967" s="18" t="n">
        <v>0</v>
      </c>
      <c r="J967" s="18">
        <f>ROUND(MIN(B967/12,650000)*12*0.0915+MIN(B967/12,1390000)*12*(0.0504+0)+B967*0.005,0)</f>
        <v/>
      </c>
      <c r="K967" s="18" t="n">
        <v>0</v>
      </c>
      <c r="L967" s="18" t="n">
        <v>0</v>
      </c>
      <c r="M967" s="18">
        <f>ROUND(IF(C967&gt;=2026,IF(B967&lt;741000,0,IF(B967&lt;2191000,B967-740000,IF(B967&lt;2193000,1451000,IF(B967&lt;2196000,1453000,IF(B967&lt;2200000,1456000,IF(B967&lt;3600000,ROUNDDOWN(B967/4,-3)*2.8-80000,IF(B967&lt;6600000,ROUNDDOWN(B967/4,-3)*3.2-440000,IF(B967&lt;8500000,ROUNDDOWN(B967*0.9,0)-1100000,B967-1950000)))))))),IF(B967&lt;651000,0,IF(B967&lt;1900000,B967-650000,IF(B967&lt;3600000,ROUNDDOWN(B967/4,-3)*2.8-80000,IF(B967&lt;6600000,ROUNDDOWN(B967/4,-3)*3.2-440000,IF(B967&lt;8500000,ROUNDDOWN(B967*0.9,0)-1100000,B967-1950000)))))),0)</f>
        <v/>
      </c>
      <c r="N967" s="18">
        <f>IF(M967&gt;23500000,NA(),IF(C967&gt;=2026,IF(M967&lt;=4890000,1040000,IF(M967&lt;=6550000,670000,620000)),IF(M967&lt;=1320000,950000,IF(M967&lt;=3360000,880000,IF(M967&lt;=4890000,680000,IF(M967&lt;=6550000,630000,580000))))))</f>
        <v/>
      </c>
      <c r="O967" s="18">
        <f>IF(F967&lt;=0,IF(AND(D967="はい",C967&gt;=2026,C967&lt;=2027),IF(E967&lt;=0,0,IF(E967&lt;=30000,E967,IF(E967&lt;=60000,ROUNDUP(E967/2,0)+15000,IF(E967&lt;=120000,ROUNDUP(E967/4,0)+30000,60000)))),IF(E967&lt;=0,0,IF(E967&lt;=20000,E967,IF(E967&lt;=40000,ROUNDUP(E967/2,0)+10000,IF(E967&lt;=80000,ROUNDUP(E967/4,0)+20000,40000))))),IF(E967&lt;=0,IF(F967&lt;=0,0,IF(F967&lt;=25000,F967,IF(F967&lt;=50000,ROUNDUP(F967/2,0)+12500,IF(F967&lt;=100000,ROUNDUP(F967/4,0)+25000,50000)))),MAX(IF(F967&lt;=0,0,IF(F967&lt;=25000,F967,IF(F967&lt;=50000,ROUNDUP(F967/2,0)+12500,IF(F967&lt;=100000,ROUNDUP(F967/4,0)+25000,50000)))),MIN(IF(AND(D967="はい",C967&gt;=2026,C967&lt;=2027),IF(E967&lt;=0,0,IF(E967&lt;=30000,E967,IF(E967&lt;=60000,ROUNDUP(E967/2,0)+15000,IF(E967&lt;=120000,ROUNDUP(E967/4,0)+30000,60000)))),IF(E967&lt;=0,0,IF(E967&lt;=20000,E967,IF(E967&lt;=40000,ROUNDUP(E967/2,0)+10000,IF(E967&lt;=80000,ROUNDUP(E967/4,0)+20000,40000)))))+IF(F967&lt;=0,0,IF(F967&lt;=25000,F967,IF(F967&lt;=50000,ROUNDUP(F967/2,0)+12500,IF(F967&lt;=100000,ROUNDUP(F967/4,0)+25000,50000)))),IF(AND(D967="はい",C967&gt;=2026,C967&lt;=2027),60000,40000)))))</f>
        <v/>
      </c>
      <c r="P967" s="18">
        <f>IF(G967&lt;=0,0,IF(G967&lt;=20000,G967,IF(G967&lt;=40000,ROUNDUP(G967/2,0)+10000,IF(G967&lt;=80000,ROUNDUP(G967/4,0)+20000,40000))))</f>
        <v/>
      </c>
      <c r="Q967" s="18">
        <f>IF(I967&lt;=0,IF(H967&lt;=0,0,IF(H967&lt;=20000,H967,IF(H967&lt;=40000,ROUNDUP(H967/2,0)+10000,IF(H967&lt;=80000,ROUNDUP(H967/4,0)+20000,40000)))),IF(H967&lt;=0,IF(I967&lt;=0,0,IF(I967&lt;=25000,I967,IF(I967&lt;=50000,ROUNDUP(I967/2,0)+12500,IF(I967&lt;=100000,ROUNDUP(I967/4,0)+25000,50000)))),MAX(IF(I967&lt;=0,0,IF(I967&lt;=25000,I967,IF(I967&lt;=50000,ROUNDUP(I967/2,0)+12500,IF(I967&lt;=100000,ROUNDUP(I967/4,0)+25000,50000)))),MIN(IF(H967&lt;=0,0,IF(H967&lt;=20000,H967,IF(H967&lt;=40000,ROUNDUP(H967/2,0)+10000,IF(H967&lt;=80000,ROUNDUP(H967/4,0)+20000,40000))))+IF(I967&lt;=0,0,IF(I967&lt;=25000,I967,IF(I967&lt;=50000,ROUNDUP(I967/2,0)+12500,IF(I967&lt;=100000,ROUNDUP(I967/4,0)+25000,50000)))),40000))))</f>
        <v/>
      </c>
      <c r="R967" s="18">
        <f>MIN(120000,O967+P967+Q967)</f>
        <v/>
      </c>
      <c r="S967" s="18">
        <f>IF(F967&lt;=0,IF(E967&lt;=0,0,IF(E967&lt;=12000,E967,IF(E967&lt;=32000,ROUNDUP(E967/2,0)+6000,IF(E967&lt;=56000,ROUNDUP(E967/4,0)+14000,28000)))),IF(E967&lt;=0,IF(F967&lt;=0,0,IF(F967&lt;=15000,F967,IF(F967&lt;=40000,ROUNDUP(F967/2,0)+7500,IF(F967&lt;=70000,ROUNDUP(F967/4,0)+17500,35000)))),MAX(IF(F967&lt;=0,0,IF(F967&lt;=15000,F967,IF(F967&lt;=40000,ROUNDUP(F967/2,0)+7500,IF(F967&lt;=70000,ROUNDUP(F967/4,0)+17500,35000)))),MIN(IF(E967&lt;=0,0,IF(E967&lt;=12000,E967,IF(E967&lt;=32000,ROUNDUP(E967/2,0)+6000,IF(E967&lt;=56000,ROUNDUP(E967/4,0)+14000,28000))))+IF(F967&lt;=0,0,IF(F967&lt;=15000,F967,IF(F967&lt;=40000,ROUNDUP(F967/2,0)+7500,IF(F967&lt;=70000,ROUNDUP(F967/4,0)+17500,35000)))),28000))))</f>
        <v/>
      </c>
      <c r="T967" s="18">
        <f>IF(G967&lt;=0,0,IF(G967&lt;=12000,G967,IF(G967&lt;=32000,ROUNDUP(G967/2,0)+6000,IF(G967&lt;=56000,ROUNDUP(G967/4,0)+14000,28000))))</f>
        <v/>
      </c>
      <c r="U967" s="18">
        <f>IF(I967&lt;=0,IF(H967&lt;=0,0,IF(H967&lt;=12000,H967,IF(H967&lt;=32000,ROUNDUP(H967/2,0)+6000,IF(H967&lt;=56000,ROUNDUP(H967/4,0)+14000,28000)))),IF(H967&lt;=0,IF(I967&lt;=0,0,IF(I967&lt;=15000,I967,IF(I967&lt;=40000,ROUNDUP(I967/2,0)+7500,IF(I967&lt;=70000,ROUNDUP(I967/4,0)+17500,35000)))),MAX(IF(I967&lt;=0,0,IF(I967&lt;=15000,I967,IF(I967&lt;=40000,ROUNDUP(I967/2,0)+7500,IF(I967&lt;=70000,ROUNDUP(I967/4,0)+17500,35000)))),MIN(IF(H967&lt;=0,0,IF(H967&lt;=12000,H967,IF(H967&lt;=32000,ROUNDUP(H967/2,0)+6000,IF(H967&lt;=56000,ROUNDUP(H967/4,0)+14000,28000))))+IF(I967&lt;=0,0,IF(I967&lt;=15000,I967,IF(I967&lt;=40000,ROUNDUP(I967/2,0)+7500,IF(I967&lt;=70000,ROUNDUP(I967/4,0)+17500,35000)))),28000))))</f>
        <v/>
      </c>
      <c r="V967" s="18">
        <f>MIN(70000,S967+T967+U967)</f>
        <v/>
      </c>
      <c r="W967" s="18">
        <f>MAX(0,ROUNDDOWN(M967-J967-N967-K967-0,-3))</f>
        <v/>
      </c>
      <c r="X967" s="18">
        <f>MAX(0,ROUNDDOWN(M967-J967-N967-K967-R967,-3))</f>
        <v/>
      </c>
      <c r="Y967" s="18">
        <f>IF(W967&lt;=0,0,ROUNDDOWN((W967*LOOKUP(W967,{0,1950001,3300001,6950001,9000001,18000001,40000001},{0.05,0.1,0.2,0.23,0.33,0.4,0.45})-LOOKUP(W967,{0,1950001,3300001,6950001,9000001,18000001,40000001},{0,97500,427500,636000,1536000,2796000,4796000}))*1.021,-2))</f>
        <v/>
      </c>
      <c r="Z967" s="18">
        <f>IF(X967&lt;=0,0,ROUNDDOWN((X967*LOOKUP(X967,{0,1950001,3300001,6950001,9000001,18000001,40000001},{0.05,0.1,0.2,0.23,0.33,0.4,0.45})-LOOKUP(X967,{0,1950001,3300001,6950001,9000001,18000001,40000001},{0,97500,427500,636000,1536000,2796000,4796000}))*1.021,-2))</f>
        <v/>
      </c>
      <c r="AA967" s="18">
        <f>MAX(0,ROUNDDOWN(M967-J967-430000-L967-0,-3))</f>
        <v/>
      </c>
      <c r="AB967" s="18">
        <f>MAX(0,ROUNDDOWN(M967-J967-430000-L967-V967,-3))</f>
        <v/>
      </c>
      <c r="AC967" s="18">
        <f>IF(M967&lt;=450000,0,MAX(0,ROUNDDOWN(AA967*0.06-MIN(50000,AA967)*0.03,-2))+MAX(0,ROUNDDOWN(AA967*0.04-MIN(50000,AA967)*0.02,-2)))</f>
        <v/>
      </c>
      <c r="AD967" s="18">
        <f>IF(M967&lt;=450000,0,MAX(0,ROUNDDOWN(AB967*0.06-MIN(50000,AB967)*0.03,-2))+MAX(0,ROUNDDOWN(AB967*0.04-MIN(50000,AB967)*0.02,-2)))</f>
        <v/>
      </c>
      <c r="AE967" s="18">
        <f>Y967-Z967</f>
        <v/>
      </c>
      <c r="AF967" s="18">
        <f>AC967-AD967</f>
        <v/>
      </c>
      <c r="AG967" s="18">
        <f>AE967+AF967</f>
        <v/>
      </c>
      <c r="AH967" s="20">
        <f>IF(W967&lt;=0,0,LOOKUP(W967,{0,1950001,3300001,6950001,9000001,18000001,40000001},{0.05,0.1,0.2,0.23,0.33,0.4,0.45}))</f>
        <v/>
      </c>
    </row>
    <row r="968">
      <c r="A968" t="inlineStr">
        <is>
          <t>1万円刻み 特例あり一般12万円</t>
        </is>
      </c>
      <c r="B968" s="18">
        <f>'4_1万円刻み'!$A$296</f>
        <v/>
      </c>
      <c r="C968" s="19" t="n">
        <v>2026</v>
      </c>
      <c r="D968" t="inlineStr">
        <is>
          <t>はい</t>
        </is>
      </c>
      <c r="E968" s="18" t="n">
        <v>120000</v>
      </c>
      <c r="F968" s="18" t="n">
        <v>0</v>
      </c>
      <c r="G968" s="18" t="n">
        <v>0</v>
      </c>
      <c r="H968" s="18" t="n">
        <v>0</v>
      </c>
      <c r="I968" s="18" t="n">
        <v>0</v>
      </c>
      <c r="J968" s="18">
        <f>ROUND(MIN(B968/12,650000)*12*0.0915+MIN(B968/12,1390000)*12*(0.0504+0)+B968*0.005,0)</f>
        <v/>
      </c>
      <c r="K968" s="18" t="n">
        <v>0</v>
      </c>
      <c r="L968" s="18" t="n">
        <v>0</v>
      </c>
      <c r="M968" s="18">
        <f>ROUND(IF(C968&gt;=2026,IF(B968&lt;741000,0,IF(B968&lt;2191000,B968-740000,IF(B968&lt;2193000,1451000,IF(B968&lt;2196000,1453000,IF(B968&lt;2200000,1456000,IF(B968&lt;3600000,ROUNDDOWN(B968/4,-3)*2.8-80000,IF(B968&lt;6600000,ROUNDDOWN(B968/4,-3)*3.2-440000,IF(B968&lt;8500000,ROUNDDOWN(B968*0.9,0)-1100000,B968-1950000)))))))),IF(B968&lt;651000,0,IF(B968&lt;1900000,B968-650000,IF(B968&lt;3600000,ROUNDDOWN(B968/4,-3)*2.8-80000,IF(B968&lt;6600000,ROUNDDOWN(B968/4,-3)*3.2-440000,IF(B968&lt;8500000,ROUNDDOWN(B968*0.9,0)-1100000,B968-1950000)))))),0)</f>
        <v/>
      </c>
      <c r="N968" s="18">
        <f>IF(M968&gt;23500000,NA(),IF(C968&gt;=2026,IF(M968&lt;=4890000,1040000,IF(M968&lt;=6550000,670000,620000)),IF(M968&lt;=1320000,950000,IF(M968&lt;=3360000,880000,IF(M968&lt;=4890000,680000,IF(M968&lt;=6550000,630000,580000))))))</f>
        <v/>
      </c>
      <c r="O968" s="18">
        <f>IF(F968&lt;=0,IF(AND(D968="はい",C968&gt;=2026,C968&lt;=2027),IF(E968&lt;=0,0,IF(E968&lt;=30000,E968,IF(E968&lt;=60000,ROUNDUP(E968/2,0)+15000,IF(E968&lt;=120000,ROUNDUP(E968/4,0)+30000,60000)))),IF(E968&lt;=0,0,IF(E968&lt;=20000,E968,IF(E968&lt;=40000,ROUNDUP(E968/2,0)+10000,IF(E968&lt;=80000,ROUNDUP(E968/4,0)+20000,40000))))),IF(E968&lt;=0,IF(F968&lt;=0,0,IF(F968&lt;=25000,F968,IF(F968&lt;=50000,ROUNDUP(F968/2,0)+12500,IF(F968&lt;=100000,ROUNDUP(F968/4,0)+25000,50000)))),MAX(IF(F968&lt;=0,0,IF(F968&lt;=25000,F968,IF(F968&lt;=50000,ROUNDUP(F968/2,0)+12500,IF(F968&lt;=100000,ROUNDUP(F968/4,0)+25000,50000)))),MIN(IF(AND(D968="はい",C968&gt;=2026,C968&lt;=2027),IF(E968&lt;=0,0,IF(E968&lt;=30000,E968,IF(E968&lt;=60000,ROUNDUP(E968/2,0)+15000,IF(E968&lt;=120000,ROUNDUP(E968/4,0)+30000,60000)))),IF(E968&lt;=0,0,IF(E968&lt;=20000,E968,IF(E968&lt;=40000,ROUNDUP(E968/2,0)+10000,IF(E968&lt;=80000,ROUNDUP(E968/4,0)+20000,40000)))))+IF(F968&lt;=0,0,IF(F968&lt;=25000,F968,IF(F968&lt;=50000,ROUNDUP(F968/2,0)+12500,IF(F968&lt;=100000,ROUNDUP(F968/4,0)+25000,50000)))),IF(AND(D968="はい",C968&gt;=2026,C968&lt;=2027),60000,40000)))))</f>
        <v/>
      </c>
      <c r="P968" s="18">
        <f>IF(G968&lt;=0,0,IF(G968&lt;=20000,G968,IF(G968&lt;=40000,ROUNDUP(G968/2,0)+10000,IF(G968&lt;=80000,ROUNDUP(G968/4,0)+20000,40000))))</f>
        <v/>
      </c>
      <c r="Q968" s="18">
        <f>IF(I968&lt;=0,IF(H968&lt;=0,0,IF(H968&lt;=20000,H968,IF(H968&lt;=40000,ROUNDUP(H968/2,0)+10000,IF(H968&lt;=80000,ROUNDUP(H968/4,0)+20000,40000)))),IF(H968&lt;=0,IF(I968&lt;=0,0,IF(I968&lt;=25000,I968,IF(I968&lt;=50000,ROUNDUP(I968/2,0)+12500,IF(I968&lt;=100000,ROUNDUP(I968/4,0)+25000,50000)))),MAX(IF(I968&lt;=0,0,IF(I968&lt;=25000,I968,IF(I968&lt;=50000,ROUNDUP(I968/2,0)+12500,IF(I968&lt;=100000,ROUNDUP(I968/4,0)+25000,50000)))),MIN(IF(H968&lt;=0,0,IF(H968&lt;=20000,H968,IF(H968&lt;=40000,ROUNDUP(H968/2,0)+10000,IF(H968&lt;=80000,ROUNDUP(H968/4,0)+20000,40000))))+IF(I968&lt;=0,0,IF(I968&lt;=25000,I968,IF(I968&lt;=50000,ROUNDUP(I968/2,0)+12500,IF(I968&lt;=100000,ROUNDUP(I968/4,0)+25000,50000)))),40000))))</f>
        <v/>
      </c>
      <c r="R968" s="18">
        <f>MIN(120000,O968+P968+Q968)</f>
        <v/>
      </c>
      <c r="S968" s="18">
        <f>IF(F968&lt;=0,IF(E968&lt;=0,0,IF(E968&lt;=12000,E968,IF(E968&lt;=32000,ROUNDUP(E968/2,0)+6000,IF(E968&lt;=56000,ROUNDUP(E968/4,0)+14000,28000)))),IF(E968&lt;=0,IF(F968&lt;=0,0,IF(F968&lt;=15000,F968,IF(F968&lt;=40000,ROUNDUP(F968/2,0)+7500,IF(F968&lt;=70000,ROUNDUP(F968/4,0)+17500,35000)))),MAX(IF(F968&lt;=0,0,IF(F968&lt;=15000,F968,IF(F968&lt;=40000,ROUNDUP(F968/2,0)+7500,IF(F968&lt;=70000,ROUNDUP(F968/4,0)+17500,35000)))),MIN(IF(E968&lt;=0,0,IF(E968&lt;=12000,E968,IF(E968&lt;=32000,ROUNDUP(E968/2,0)+6000,IF(E968&lt;=56000,ROUNDUP(E968/4,0)+14000,28000))))+IF(F968&lt;=0,0,IF(F968&lt;=15000,F968,IF(F968&lt;=40000,ROUNDUP(F968/2,0)+7500,IF(F968&lt;=70000,ROUNDUP(F968/4,0)+17500,35000)))),28000))))</f>
        <v/>
      </c>
      <c r="T968" s="18">
        <f>IF(G968&lt;=0,0,IF(G968&lt;=12000,G968,IF(G968&lt;=32000,ROUNDUP(G968/2,0)+6000,IF(G968&lt;=56000,ROUNDUP(G968/4,0)+14000,28000))))</f>
        <v/>
      </c>
      <c r="U968" s="18">
        <f>IF(I968&lt;=0,IF(H968&lt;=0,0,IF(H968&lt;=12000,H968,IF(H968&lt;=32000,ROUNDUP(H968/2,0)+6000,IF(H968&lt;=56000,ROUNDUP(H968/4,0)+14000,28000)))),IF(H968&lt;=0,IF(I968&lt;=0,0,IF(I968&lt;=15000,I968,IF(I968&lt;=40000,ROUNDUP(I968/2,0)+7500,IF(I968&lt;=70000,ROUNDUP(I968/4,0)+17500,35000)))),MAX(IF(I968&lt;=0,0,IF(I968&lt;=15000,I968,IF(I968&lt;=40000,ROUNDUP(I968/2,0)+7500,IF(I968&lt;=70000,ROUNDUP(I968/4,0)+17500,35000)))),MIN(IF(H968&lt;=0,0,IF(H968&lt;=12000,H968,IF(H968&lt;=32000,ROUNDUP(H968/2,0)+6000,IF(H968&lt;=56000,ROUNDUP(H968/4,0)+14000,28000))))+IF(I968&lt;=0,0,IF(I968&lt;=15000,I968,IF(I968&lt;=40000,ROUNDUP(I968/2,0)+7500,IF(I968&lt;=70000,ROUNDUP(I968/4,0)+17500,35000)))),28000))))</f>
        <v/>
      </c>
      <c r="V968" s="18">
        <f>MIN(70000,S968+T968+U968)</f>
        <v/>
      </c>
      <c r="W968" s="18">
        <f>MAX(0,ROUNDDOWN(M968-J968-N968-K968-0,-3))</f>
        <v/>
      </c>
      <c r="X968" s="18">
        <f>MAX(0,ROUNDDOWN(M968-J968-N968-K968-R968,-3))</f>
        <v/>
      </c>
      <c r="Y968" s="18">
        <f>IF(W968&lt;=0,0,ROUNDDOWN((W968*LOOKUP(W968,{0,1950001,3300001,6950001,9000001,18000001,40000001},{0.05,0.1,0.2,0.23,0.33,0.4,0.45})-LOOKUP(W968,{0,1950001,3300001,6950001,9000001,18000001,40000001},{0,97500,427500,636000,1536000,2796000,4796000}))*1.021,-2))</f>
        <v/>
      </c>
      <c r="Z968" s="18">
        <f>IF(X968&lt;=0,0,ROUNDDOWN((X968*LOOKUP(X968,{0,1950001,3300001,6950001,9000001,18000001,40000001},{0.05,0.1,0.2,0.23,0.33,0.4,0.45})-LOOKUP(X968,{0,1950001,3300001,6950001,9000001,18000001,40000001},{0,97500,427500,636000,1536000,2796000,4796000}))*1.021,-2))</f>
        <v/>
      </c>
      <c r="AA968" s="18">
        <f>MAX(0,ROUNDDOWN(M968-J968-430000-L968-0,-3))</f>
        <v/>
      </c>
      <c r="AB968" s="18">
        <f>MAX(0,ROUNDDOWN(M968-J968-430000-L968-V968,-3))</f>
        <v/>
      </c>
      <c r="AC968" s="18">
        <f>IF(M968&lt;=450000,0,MAX(0,ROUNDDOWN(AA968*0.06-MIN(50000,AA968)*0.03,-2))+MAX(0,ROUNDDOWN(AA968*0.04-MIN(50000,AA968)*0.02,-2)))</f>
        <v/>
      </c>
      <c r="AD968" s="18">
        <f>IF(M968&lt;=450000,0,MAX(0,ROUNDDOWN(AB968*0.06-MIN(50000,AB968)*0.03,-2))+MAX(0,ROUNDDOWN(AB968*0.04-MIN(50000,AB968)*0.02,-2)))</f>
        <v/>
      </c>
      <c r="AE968" s="18">
        <f>Y968-Z968</f>
        <v/>
      </c>
      <c r="AF968" s="18">
        <f>AC968-AD968</f>
        <v/>
      </c>
      <c r="AG968" s="18">
        <f>AE968+AF968</f>
        <v/>
      </c>
      <c r="AH968" s="20">
        <f>IF(W968&lt;=0,0,LOOKUP(W968,{0,1950001,3300001,6950001,9000001,18000001,40000001},{0.05,0.1,0.2,0.23,0.33,0.4,0.45}))</f>
        <v/>
      </c>
    </row>
    <row r="969">
      <c r="A969" t="inlineStr">
        <is>
          <t>1万円刻み 3区分8万円ずつ</t>
        </is>
      </c>
      <c r="B969" s="18">
        <f>'4_1万円刻み'!$A$297</f>
        <v/>
      </c>
      <c r="C969" s="19" t="n">
        <v>2026</v>
      </c>
      <c r="D969" t="inlineStr">
        <is>
          <t>いいえ</t>
        </is>
      </c>
      <c r="E969" s="18" t="n">
        <v>80000</v>
      </c>
      <c r="F969" s="18" t="n">
        <v>0</v>
      </c>
      <c r="G969" s="18" t="n">
        <v>80000</v>
      </c>
      <c r="H969" s="18" t="n">
        <v>80000</v>
      </c>
      <c r="I969" s="18" t="n">
        <v>0</v>
      </c>
      <c r="J969" s="18">
        <f>ROUND(MIN(B969/12,650000)*12*0.0915+MIN(B969/12,1390000)*12*(0.0504+0)+B969*0.005,0)</f>
        <v/>
      </c>
      <c r="K969" s="18" t="n">
        <v>0</v>
      </c>
      <c r="L969" s="18" t="n">
        <v>0</v>
      </c>
      <c r="M969" s="18">
        <f>ROUND(IF(C969&gt;=2026,IF(B969&lt;741000,0,IF(B969&lt;2191000,B969-740000,IF(B969&lt;2193000,1451000,IF(B969&lt;2196000,1453000,IF(B969&lt;2200000,1456000,IF(B969&lt;3600000,ROUNDDOWN(B969/4,-3)*2.8-80000,IF(B969&lt;6600000,ROUNDDOWN(B969/4,-3)*3.2-440000,IF(B969&lt;8500000,ROUNDDOWN(B969*0.9,0)-1100000,B969-1950000)))))))),IF(B969&lt;651000,0,IF(B969&lt;1900000,B969-650000,IF(B969&lt;3600000,ROUNDDOWN(B969/4,-3)*2.8-80000,IF(B969&lt;6600000,ROUNDDOWN(B969/4,-3)*3.2-440000,IF(B969&lt;8500000,ROUNDDOWN(B969*0.9,0)-1100000,B969-1950000)))))),0)</f>
        <v/>
      </c>
      <c r="N969" s="18">
        <f>IF(M969&gt;23500000,NA(),IF(C969&gt;=2026,IF(M969&lt;=4890000,1040000,IF(M969&lt;=6550000,670000,620000)),IF(M969&lt;=1320000,950000,IF(M969&lt;=3360000,880000,IF(M969&lt;=4890000,680000,IF(M969&lt;=6550000,630000,580000))))))</f>
        <v/>
      </c>
      <c r="O969" s="18">
        <f>IF(F969&lt;=0,IF(AND(D969="はい",C969&gt;=2026,C969&lt;=2027),IF(E969&lt;=0,0,IF(E969&lt;=30000,E969,IF(E969&lt;=60000,ROUNDUP(E969/2,0)+15000,IF(E969&lt;=120000,ROUNDUP(E969/4,0)+30000,60000)))),IF(E969&lt;=0,0,IF(E969&lt;=20000,E969,IF(E969&lt;=40000,ROUNDUP(E969/2,0)+10000,IF(E969&lt;=80000,ROUNDUP(E969/4,0)+20000,40000))))),IF(E969&lt;=0,IF(F969&lt;=0,0,IF(F969&lt;=25000,F969,IF(F969&lt;=50000,ROUNDUP(F969/2,0)+12500,IF(F969&lt;=100000,ROUNDUP(F969/4,0)+25000,50000)))),MAX(IF(F969&lt;=0,0,IF(F969&lt;=25000,F969,IF(F969&lt;=50000,ROUNDUP(F969/2,0)+12500,IF(F969&lt;=100000,ROUNDUP(F969/4,0)+25000,50000)))),MIN(IF(AND(D969="はい",C969&gt;=2026,C969&lt;=2027),IF(E969&lt;=0,0,IF(E969&lt;=30000,E969,IF(E969&lt;=60000,ROUNDUP(E969/2,0)+15000,IF(E969&lt;=120000,ROUNDUP(E969/4,0)+30000,60000)))),IF(E969&lt;=0,0,IF(E969&lt;=20000,E969,IF(E969&lt;=40000,ROUNDUP(E969/2,0)+10000,IF(E969&lt;=80000,ROUNDUP(E969/4,0)+20000,40000)))))+IF(F969&lt;=0,0,IF(F969&lt;=25000,F969,IF(F969&lt;=50000,ROUNDUP(F969/2,0)+12500,IF(F969&lt;=100000,ROUNDUP(F969/4,0)+25000,50000)))),IF(AND(D969="はい",C969&gt;=2026,C969&lt;=2027),60000,40000)))))</f>
        <v/>
      </c>
      <c r="P969" s="18">
        <f>IF(G969&lt;=0,0,IF(G969&lt;=20000,G969,IF(G969&lt;=40000,ROUNDUP(G969/2,0)+10000,IF(G969&lt;=80000,ROUNDUP(G969/4,0)+20000,40000))))</f>
        <v/>
      </c>
      <c r="Q969" s="18">
        <f>IF(I969&lt;=0,IF(H969&lt;=0,0,IF(H969&lt;=20000,H969,IF(H969&lt;=40000,ROUNDUP(H969/2,0)+10000,IF(H969&lt;=80000,ROUNDUP(H969/4,0)+20000,40000)))),IF(H969&lt;=0,IF(I969&lt;=0,0,IF(I969&lt;=25000,I969,IF(I969&lt;=50000,ROUNDUP(I969/2,0)+12500,IF(I969&lt;=100000,ROUNDUP(I969/4,0)+25000,50000)))),MAX(IF(I969&lt;=0,0,IF(I969&lt;=25000,I969,IF(I969&lt;=50000,ROUNDUP(I969/2,0)+12500,IF(I969&lt;=100000,ROUNDUP(I969/4,0)+25000,50000)))),MIN(IF(H969&lt;=0,0,IF(H969&lt;=20000,H969,IF(H969&lt;=40000,ROUNDUP(H969/2,0)+10000,IF(H969&lt;=80000,ROUNDUP(H969/4,0)+20000,40000))))+IF(I969&lt;=0,0,IF(I969&lt;=25000,I969,IF(I969&lt;=50000,ROUNDUP(I969/2,0)+12500,IF(I969&lt;=100000,ROUNDUP(I969/4,0)+25000,50000)))),40000))))</f>
        <v/>
      </c>
      <c r="R969" s="18">
        <f>MIN(120000,O969+P969+Q969)</f>
        <v/>
      </c>
      <c r="S969" s="18">
        <f>IF(F969&lt;=0,IF(E969&lt;=0,0,IF(E969&lt;=12000,E969,IF(E969&lt;=32000,ROUNDUP(E969/2,0)+6000,IF(E969&lt;=56000,ROUNDUP(E969/4,0)+14000,28000)))),IF(E969&lt;=0,IF(F969&lt;=0,0,IF(F969&lt;=15000,F969,IF(F969&lt;=40000,ROUNDUP(F969/2,0)+7500,IF(F969&lt;=70000,ROUNDUP(F969/4,0)+17500,35000)))),MAX(IF(F969&lt;=0,0,IF(F969&lt;=15000,F969,IF(F969&lt;=40000,ROUNDUP(F969/2,0)+7500,IF(F969&lt;=70000,ROUNDUP(F969/4,0)+17500,35000)))),MIN(IF(E969&lt;=0,0,IF(E969&lt;=12000,E969,IF(E969&lt;=32000,ROUNDUP(E969/2,0)+6000,IF(E969&lt;=56000,ROUNDUP(E969/4,0)+14000,28000))))+IF(F969&lt;=0,0,IF(F969&lt;=15000,F969,IF(F969&lt;=40000,ROUNDUP(F969/2,0)+7500,IF(F969&lt;=70000,ROUNDUP(F969/4,0)+17500,35000)))),28000))))</f>
        <v/>
      </c>
      <c r="T969" s="18">
        <f>IF(G969&lt;=0,0,IF(G969&lt;=12000,G969,IF(G969&lt;=32000,ROUNDUP(G969/2,0)+6000,IF(G969&lt;=56000,ROUNDUP(G969/4,0)+14000,28000))))</f>
        <v/>
      </c>
      <c r="U969" s="18">
        <f>IF(I969&lt;=0,IF(H969&lt;=0,0,IF(H969&lt;=12000,H969,IF(H969&lt;=32000,ROUNDUP(H969/2,0)+6000,IF(H969&lt;=56000,ROUNDUP(H969/4,0)+14000,28000)))),IF(H969&lt;=0,IF(I969&lt;=0,0,IF(I969&lt;=15000,I969,IF(I969&lt;=40000,ROUNDUP(I969/2,0)+7500,IF(I969&lt;=70000,ROUNDUP(I969/4,0)+17500,35000)))),MAX(IF(I969&lt;=0,0,IF(I969&lt;=15000,I969,IF(I969&lt;=40000,ROUNDUP(I969/2,0)+7500,IF(I969&lt;=70000,ROUNDUP(I969/4,0)+17500,35000)))),MIN(IF(H969&lt;=0,0,IF(H969&lt;=12000,H969,IF(H969&lt;=32000,ROUNDUP(H969/2,0)+6000,IF(H969&lt;=56000,ROUNDUP(H969/4,0)+14000,28000))))+IF(I969&lt;=0,0,IF(I969&lt;=15000,I969,IF(I969&lt;=40000,ROUNDUP(I969/2,0)+7500,IF(I969&lt;=70000,ROUNDUP(I969/4,0)+17500,35000)))),28000))))</f>
        <v/>
      </c>
      <c r="V969" s="18">
        <f>MIN(70000,S969+T969+U969)</f>
        <v/>
      </c>
      <c r="W969" s="18">
        <f>MAX(0,ROUNDDOWN(M969-J969-N969-K969-0,-3))</f>
        <v/>
      </c>
      <c r="X969" s="18">
        <f>MAX(0,ROUNDDOWN(M969-J969-N969-K969-R969,-3))</f>
        <v/>
      </c>
      <c r="Y969" s="18">
        <f>IF(W969&lt;=0,0,ROUNDDOWN((W969*LOOKUP(W969,{0,1950001,3300001,6950001,9000001,18000001,40000001},{0.05,0.1,0.2,0.23,0.33,0.4,0.45})-LOOKUP(W969,{0,1950001,3300001,6950001,9000001,18000001,40000001},{0,97500,427500,636000,1536000,2796000,4796000}))*1.021,-2))</f>
        <v/>
      </c>
      <c r="Z969" s="18">
        <f>IF(X969&lt;=0,0,ROUNDDOWN((X969*LOOKUP(X969,{0,1950001,3300001,6950001,9000001,18000001,40000001},{0.05,0.1,0.2,0.23,0.33,0.4,0.45})-LOOKUP(X969,{0,1950001,3300001,6950001,9000001,18000001,40000001},{0,97500,427500,636000,1536000,2796000,4796000}))*1.021,-2))</f>
        <v/>
      </c>
      <c r="AA969" s="18">
        <f>MAX(0,ROUNDDOWN(M969-J969-430000-L969-0,-3))</f>
        <v/>
      </c>
      <c r="AB969" s="18">
        <f>MAX(0,ROUNDDOWN(M969-J969-430000-L969-V969,-3))</f>
        <v/>
      </c>
      <c r="AC969" s="18">
        <f>IF(M969&lt;=450000,0,MAX(0,ROUNDDOWN(AA969*0.06-MIN(50000,AA969)*0.03,-2))+MAX(0,ROUNDDOWN(AA969*0.04-MIN(50000,AA969)*0.02,-2)))</f>
        <v/>
      </c>
      <c r="AD969" s="18">
        <f>IF(M969&lt;=450000,0,MAX(0,ROUNDDOWN(AB969*0.06-MIN(50000,AB969)*0.03,-2))+MAX(0,ROUNDDOWN(AB969*0.04-MIN(50000,AB969)*0.02,-2)))</f>
        <v/>
      </c>
      <c r="AE969" s="18">
        <f>Y969-Z969</f>
        <v/>
      </c>
      <c r="AF969" s="18">
        <f>AC969-AD969</f>
        <v/>
      </c>
      <c r="AG969" s="18">
        <f>AE969+AF969</f>
        <v/>
      </c>
      <c r="AH969" s="20">
        <f>IF(W969&lt;=0,0,LOOKUP(W969,{0,1950001,3300001,6950001,9000001,18000001,40000001},{0.05,0.1,0.2,0.23,0.33,0.4,0.45}))</f>
        <v/>
      </c>
    </row>
    <row r="970">
      <c r="A970" t="inlineStr">
        <is>
          <t>1万円刻み 一般8万円</t>
        </is>
      </c>
      <c r="B970" s="18">
        <f>'4_1万円刻み'!$A$297</f>
        <v/>
      </c>
      <c r="C970" s="19" t="n">
        <v>2026</v>
      </c>
      <c r="D970" t="inlineStr">
        <is>
          <t>いいえ</t>
        </is>
      </c>
      <c r="E970" s="18" t="n">
        <v>80000</v>
      </c>
      <c r="F970" s="18" t="n">
        <v>0</v>
      </c>
      <c r="G970" s="18" t="n">
        <v>0</v>
      </c>
      <c r="H970" s="18" t="n">
        <v>0</v>
      </c>
      <c r="I970" s="18" t="n">
        <v>0</v>
      </c>
      <c r="J970" s="18">
        <f>ROUND(MIN(B970/12,650000)*12*0.0915+MIN(B970/12,1390000)*12*(0.0504+0)+B970*0.005,0)</f>
        <v/>
      </c>
      <c r="K970" s="18" t="n">
        <v>0</v>
      </c>
      <c r="L970" s="18" t="n">
        <v>0</v>
      </c>
      <c r="M970" s="18">
        <f>ROUND(IF(C970&gt;=2026,IF(B970&lt;741000,0,IF(B970&lt;2191000,B970-740000,IF(B970&lt;2193000,1451000,IF(B970&lt;2196000,1453000,IF(B970&lt;2200000,1456000,IF(B970&lt;3600000,ROUNDDOWN(B970/4,-3)*2.8-80000,IF(B970&lt;6600000,ROUNDDOWN(B970/4,-3)*3.2-440000,IF(B970&lt;8500000,ROUNDDOWN(B970*0.9,0)-1100000,B970-1950000)))))))),IF(B970&lt;651000,0,IF(B970&lt;1900000,B970-650000,IF(B970&lt;3600000,ROUNDDOWN(B970/4,-3)*2.8-80000,IF(B970&lt;6600000,ROUNDDOWN(B970/4,-3)*3.2-440000,IF(B970&lt;8500000,ROUNDDOWN(B970*0.9,0)-1100000,B970-1950000)))))),0)</f>
        <v/>
      </c>
      <c r="N970" s="18">
        <f>IF(M970&gt;23500000,NA(),IF(C970&gt;=2026,IF(M970&lt;=4890000,1040000,IF(M970&lt;=6550000,670000,620000)),IF(M970&lt;=1320000,950000,IF(M970&lt;=3360000,880000,IF(M970&lt;=4890000,680000,IF(M970&lt;=6550000,630000,580000))))))</f>
        <v/>
      </c>
      <c r="O970" s="18">
        <f>IF(F970&lt;=0,IF(AND(D970="はい",C970&gt;=2026,C970&lt;=2027),IF(E970&lt;=0,0,IF(E970&lt;=30000,E970,IF(E970&lt;=60000,ROUNDUP(E970/2,0)+15000,IF(E970&lt;=120000,ROUNDUP(E970/4,0)+30000,60000)))),IF(E970&lt;=0,0,IF(E970&lt;=20000,E970,IF(E970&lt;=40000,ROUNDUP(E970/2,0)+10000,IF(E970&lt;=80000,ROUNDUP(E970/4,0)+20000,40000))))),IF(E970&lt;=0,IF(F970&lt;=0,0,IF(F970&lt;=25000,F970,IF(F970&lt;=50000,ROUNDUP(F970/2,0)+12500,IF(F970&lt;=100000,ROUNDUP(F970/4,0)+25000,50000)))),MAX(IF(F970&lt;=0,0,IF(F970&lt;=25000,F970,IF(F970&lt;=50000,ROUNDUP(F970/2,0)+12500,IF(F970&lt;=100000,ROUNDUP(F970/4,0)+25000,50000)))),MIN(IF(AND(D970="はい",C970&gt;=2026,C970&lt;=2027),IF(E970&lt;=0,0,IF(E970&lt;=30000,E970,IF(E970&lt;=60000,ROUNDUP(E970/2,0)+15000,IF(E970&lt;=120000,ROUNDUP(E970/4,0)+30000,60000)))),IF(E970&lt;=0,0,IF(E970&lt;=20000,E970,IF(E970&lt;=40000,ROUNDUP(E970/2,0)+10000,IF(E970&lt;=80000,ROUNDUP(E970/4,0)+20000,40000)))))+IF(F970&lt;=0,0,IF(F970&lt;=25000,F970,IF(F970&lt;=50000,ROUNDUP(F970/2,0)+12500,IF(F970&lt;=100000,ROUNDUP(F970/4,0)+25000,50000)))),IF(AND(D970="はい",C970&gt;=2026,C970&lt;=2027),60000,40000)))))</f>
        <v/>
      </c>
      <c r="P970" s="18">
        <f>IF(G970&lt;=0,0,IF(G970&lt;=20000,G970,IF(G970&lt;=40000,ROUNDUP(G970/2,0)+10000,IF(G970&lt;=80000,ROUNDUP(G970/4,0)+20000,40000))))</f>
        <v/>
      </c>
      <c r="Q970" s="18">
        <f>IF(I970&lt;=0,IF(H970&lt;=0,0,IF(H970&lt;=20000,H970,IF(H970&lt;=40000,ROUNDUP(H970/2,0)+10000,IF(H970&lt;=80000,ROUNDUP(H970/4,0)+20000,40000)))),IF(H970&lt;=0,IF(I970&lt;=0,0,IF(I970&lt;=25000,I970,IF(I970&lt;=50000,ROUNDUP(I970/2,0)+12500,IF(I970&lt;=100000,ROUNDUP(I970/4,0)+25000,50000)))),MAX(IF(I970&lt;=0,0,IF(I970&lt;=25000,I970,IF(I970&lt;=50000,ROUNDUP(I970/2,0)+12500,IF(I970&lt;=100000,ROUNDUP(I970/4,0)+25000,50000)))),MIN(IF(H970&lt;=0,0,IF(H970&lt;=20000,H970,IF(H970&lt;=40000,ROUNDUP(H970/2,0)+10000,IF(H970&lt;=80000,ROUNDUP(H970/4,0)+20000,40000))))+IF(I970&lt;=0,0,IF(I970&lt;=25000,I970,IF(I970&lt;=50000,ROUNDUP(I970/2,0)+12500,IF(I970&lt;=100000,ROUNDUP(I970/4,0)+25000,50000)))),40000))))</f>
        <v/>
      </c>
      <c r="R970" s="18">
        <f>MIN(120000,O970+P970+Q970)</f>
        <v/>
      </c>
      <c r="S970" s="18">
        <f>IF(F970&lt;=0,IF(E970&lt;=0,0,IF(E970&lt;=12000,E970,IF(E970&lt;=32000,ROUNDUP(E970/2,0)+6000,IF(E970&lt;=56000,ROUNDUP(E970/4,0)+14000,28000)))),IF(E970&lt;=0,IF(F970&lt;=0,0,IF(F970&lt;=15000,F970,IF(F970&lt;=40000,ROUNDUP(F970/2,0)+7500,IF(F970&lt;=70000,ROUNDUP(F970/4,0)+17500,35000)))),MAX(IF(F970&lt;=0,0,IF(F970&lt;=15000,F970,IF(F970&lt;=40000,ROUNDUP(F970/2,0)+7500,IF(F970&lt;=70000,ROUNDUP(F970/4,0)+17500,35000)))),MIN(IF(E970&lt;=0,0,IF(E970&lt;=12000,E970,IF(E970&lt;=32000,ROUNDUP(E970/2,0)+6000,IF(E970&lt;=56000,ROUNDUP(E970/4,0)+14000,28000))))+IF(F970&lt;=0,0,IF(F970&lt;=15000,F970,IF(F970&lt;=40000,ROUNDUP(F970/2,0)+7500,IF(F970&lt;=70000,ROUNDUP(F970/4,0)+17500,35000)))),28000))))</f>
        <v/>
      </c>
      <c r="T970" s="18">
        <f>IF(G970&lt;=0,0,IF(G970&lt;=12000,G970,IF(G970&lt;=32000,ROUNDUP(G970/2,0)+6000,IF(G970&lt;=56000,ROUNDUP(G970/4,0)+14000,28000))))</f>
        <v/>
      </c>
      <c r="U970" s="18">
        <f>IF(I970&lt;=0,IF(H970&lt;=0,0,IF(H970&lt;=12000,H970,IF(H970&lt;=32000,ROUNDUP(H970/2,0)+6000,IF(H970&lt;=56000,ROUNDUP(H970/4,0)+14000,28000)))),IF(H970&lt;=0,IF(I970&lt;=0,0,IF(I970&lt;=15000,I970,IF(I970&lt;=40000,ROUNDUP(I970/2,0)+7500,IF(I970&lt;=70000,ROUNDUP(I970/4,0)+17500,35000)))),MAX(IF(I970&lt;=0,0,IF(I970&lt;=15000,I970,IF(I970&lt;=40000,ROUNDUP(I970/2,0)+7500,IF(I970&lt;=70000,ROUNDUP(I970/4,0)+17500,35000)))),MIN(IF(H970&lt;=0,0,IF(H970&lt;=12000,H970,IF(H970&lt;=32000,ROUNDUP(H970/2,0)+6000,IF(H970&lt;=56000,ROUNDUP(H970/4,0)+14000,28000))))+IF(I970&lt;=0,0,IF(I970&lt;=15000,I970,IF(I970&lt;=40000,ROUNDUP(I970/2,0)+7500,IF(I970&lt;=70000,ROUNDUP(I970/4,0)+17500,35000)))),28000))))</f>
        <v/>
      </c>
      <c r="V970" s="18">
        <f>MIN(70000,S970+T970+U970)</f>
        <v/>
      </c>
      <c r="W970" s="18">
        <f>MAX(0,ROUNDDOWN(M970-J970-N970-K970-0,-3))</f>
        <v/>
      </c>
      <c r="X970" s="18">
        <f>MAX(0,ROUNDDOWN(M970-J970-N970-K970-R970,-3))</f>
        <v/>
      </c>
      <c r="Y970" s="18">
        <f>IF(W970&lt;=0,0,ROUNDDOWN((W970*LOOKUP(W970,{0,1950001,3300001,6950001,9000001,18000001,40000001},{0.05,0.1,0.2,0.23,0.33,0.4,0.45})-LOOKUP(W970,{0,1950001,3300001,6950001,9000001,18000001,40000001},{0,97500,427500,636000,1536000,2796000,4796000}))*1.021,-2))</f>
        <v/>
      </c>
      <c r="Z970" s="18">
        <f>IF(X970&lt;=0,0,ROUNDDOWN((X970*LOOKUP(X970,{0,1950001,3300001,6950001,9000001,18000001,40000001},{0.05,0.1,0.2,0.23,0.33,0.4,0.45})-LOOKUP(X970,{0,1950001,3300001,6950001,9000001,18000001,40000001},{0,97500,427500,636000,1536000,2796000,4796000}))*1.021,-2))</f>
        <v/>
      </c>
      <c r="AA970" s="18">
        <f>MAX(0,ROUNDDOWN(M970-J970-430000-L970-0,-3))</f>
        <v/>
      </c>
      <c r="AB970" s="18">
        <f>MAX(0,ROUNDDOWN(M970-J970-430000-L970-V970,-3))</f>
        <v/>
      </c>
      <c r="AC970" s="18">
        <f>IF(M970&lt;=450000,0,MAX(0,ROUNDDOWN(AA970*0.06-MIN(50000,AA970)*0.03,-2))+MAX(0,ROUNDDOWN(AA970*0.04-MIN(50000,AA970)*0.02,-2)))</f>
        <v/>
      </c>
      <c r="AD970" s="18">
        <f>IF(M970&lt;=450000,0,MAX(0,ROUNDDOWN(AB970*0.06-MIN(50000,AB970)*0.03,-2))+MAX(0,ROUNDDOWN(AB970*0.04-MIN(50000,AB970)*0.02,-2)))</f>
        <v/>
      </c>
      <c r="AE970" s="18">
        <f>Y970-Z970</f>
        <v/>
      </c>
      <c r="AF970" s="18">
        <f>AC970-AD970</f>
        <v/>
      </c>
      <c r="AG970" s="18">
        <f>AE970+AF970</f>
        <v/>
      </c>
      <c r="AH970" s="20">
        <f>IF(W970&lt;=0,0,LOOKUP(W970,{0,1950001,3300001,6950001,9000001,18000001,40000001},{0.05,0.1,0.2,0.23,0.33,0.4,0.45}))</f>
        <v/>
      </c>
    </row>
    <row r="971">
      <c r="A971" t="inlineStr">
        <is>
          <t>1万円刻み 特例あり一般12万円</t>
        </is>
      </c>
      <c r="B971" s="18">
        <f>'4_1万円刻み'!$A$297</f>
        <v/>
      </c>
      <c r="C971" s="19" t="n">
        <v>2026</v>
      </c>
      <c r="D971" t="inlineStr">
        <is>
          <t>はい</t>
        </is>
      </c>
      <c r="E971" s="18" t="n">
        <v>120000</v>
      </c>
      <c r="F971" s="18" t="n">
        <v>0</v>
      </c>
      <c r="G971" s="18" t="n">
        <v>0</v>
      </c>
      <c r="H971" s="18" t="n">
        <v>0</v>
      </c>
      <c r="I971" s="18" t="n">
        <v>0</v>
      </c>
      <c r="J971" s="18">
        <f>ROUND(MIN(B971/12,650000)*12*0.0915+MIN(B971/12,1390000)*12*(0.0504+0)+B971*0.005,0)</f>
        <v/>
      </c>
      <c r="K971" s="18" t="n">
        <v>0</v>
      </c>
      <c r="L971" s="18" t="n">
        <v>0</v>
      </c>
      <c r="M971" s="18">
        <f>ROUND(IF(C971&gt;=2026,IF(B971&lt;741000,0,IF(B971&lt;2191000,B971-740000,IF(B971&lt;2193000,1451000,IF(B971&lt;2196000,1453000,IF(B971&lt;2200000,1456000,IF(B971&lt;3600000,ROUNDDOWN(B971/4,-3)*2.8-80000,IF(B971&lt;6600000,ROUNDDOWN(B971/4,-3)*3.2-440000,IF(B971&lt;8500000,ROUNDDOWN(B971*0.9,0)-1100000,B971-1950000)))))))),IF(B971&lt;651000,0,IF(B971&lt;1900000,B971-650000,IF(B971&lt;3600000,ROUNDDOWN(B971/4,-3)*2.8-80000,IF(B971&lt;6600000,ROUNDDOWN(B971/4,-3)*3.2-440000,IF(B971&lt;8500000,ROUNDDOWN(B971*0.9,0)-1100000,B971-1950000)))))),0)</f>
        <v/>
      </c>
      <c r="N971" s="18">
        <f>IF(M971&gt;23500000,NA(),IF(C971&gt;=2026,IF(M971&lt;=4890000,1040000,IF(M971&lt;=6550000,670000,620000)),IF(M971&lt;=1320000,950000,IF(M971&lt;=3360000,880000,IF(M971&lt;=4890000,680000,IF(M971&lt;=6550000,630000,580000))))))</f>
        <v/>
      </c>
      <c r="O971" s="18">
        <f>IF(F971&lt;=0,IF(AND(D971="はい",C971&gt;=2026,C971&lt;=2027),IF(E971&lt;=0,0,IF(E971&lt;=30000,E971,IF(E971&lt;=60000,ROUNDUP(E971/2,0)+15000,IF(E971&lt;=120000,ROUNDUP(E971/4,0)+30000,60000)))),IF(E971&lt;=0,0,IF(E971&lt;=20000,E971,IF(E971&lt;=40000,ROUNDUP(E971/2,0)+10000,IF(E971&lt;=80000,ROUNDUP(E971/4,0)+20000,40000))))),IF(E971&lt;=0,IF(F971&lt;=0,0,IF(F971&lt;=25000,F971,IF(F971&lt;=50000,ROUNDUP(F971/2,0)+12500,IF(F971&lt;=100000,ROUNDUP(F971/4,0)+25000,50000)))),MAX(IF(F971&lt;=0,0,IF(F971&lt;=25000,F971,IF(F971&lt;=50000,ROUNDUP(F971/2,0)+12500,IF(F971&lt;=100000,ROUNDUP(F971/4,0)+25000,50000)))),MIN(IF(AND(D971="はい",C971&gt;=2026,C971&lt;=2027),IF(E971&lt;=0,0,IF(E971&lt;=30000,E971,IF(E971&lt;=60000,ROUNDUP(E971/2,0)+15000,IF(E971&lt;=120000,ROUNDUP(E971/4,0)+30000,60000)))),IF(E971&lt;=0,0,IF(E971&lt;=20000,E971,IF(E971&lt;=40000,ROUNDUP(E971/2,0)+10000,IF(E971&lt;=80000,ROUNDUP(E971/4,0)+20000,40000)))))+IF(F971&lt;=0,0,IF(F971&lt;=25000,F971,IF(F971&lt;=50000,ROUNDUP(F971/2,0)+12500,IF(F971&lt;=100000,ROUNDUP(F971/4,0)+25000,50000)))),IF(AND(D971="はい",C971&gt;=2026,C971&lt;=2027),60000,40000)))))</f>
        <v/>
      </c>
      <c r="P971" s="18">
        <f>IF(G971&lt;=0,0,IF(G971&lt;=20000,G971,IF(G971&lt;=40000,ROUNDUP(G971/2,0)+10000,IF(G971&lt;=80000,ROUNDUP(G971/4,0)+20000,40000))))</f>
        <v/>
      </c>
      <c r="Q971" s="18">
        <f>IF(I971&lt;=0,IF(H971&lt;=0,0,IF(H971&lt;=20000,H971,IF(H971&lt;=40000,ROUNDUP(H971/2,0)+10000,IF(H971&lt;=80000,ROUNDUP(H971/4,0)+20000,40000)))),IF(H971&lt;=0,IF(I971&lt;=0,0,IF(I971&lt;=25000,I971,IF(I971&lt;=50000,ROUNDUP(I971/2,0)+12500,IF(I971&lt;=100000,ROUNDUP(I971/4,0)+25000,50000)))),MAX(IF(I971&lt;=0,0,IF(I971&lt;=25000,I971,IF(I971&lt;=50000,ROUNDUP(I971/2,0)+12500,IF(I971&lt;=100000,ROUNDUP(I971/4,0)+25000,50000)))),MIN(IF(H971&lt;=0,0,IF(H971&lt;=20000,H971,IF(H971&lt;=40000,ROUNDUP(H971/2,0)+10000,IF(H971&lt;=80000,ROUNDUP(H971/4,0)+20000,40000))))+IF(I971&lt;=0,0,IF(I971&lt;=25000,I971,IF(I971&lt;=50000,ROUNDUP(I971/2,0)+12500,IF(I971&lt;=100000,ROUNDUP(I971/4,0)+25000,50000)))),40000))))</f>
        <v/>
      </c>
      <c r="R971" s="18">
        <f>MIN(120000,O971+P971+Q971)</f>
        <v/>
      </c>
      <c r="S971" s="18">
        <f>IF(F971&lt;=0,IF(E971&lt;=0,0,IF(E971&lt;=12000,E971,IF(E971&lt;=32000,ROUNDUP(E971/2,0)+6000,IF(E971&lt;=56000,ROUNDUP(E971/4,0)+14000,28000)))),IF(E971&lt;=0,IF(F971&lt;=0,0,IF(F971&lt;=15000,F971,IF(F971&lt;=40000,ROUNDUP(F971/2,0)+7500,IF(F971&lt;=70000,ROUNDUP(F971/4,0)+17500,35000)))),MAX(IF(F971&lt;=0,0,IF(F971&lt;=15000,F971,IF(F971&lt;=40000,ROUNDUP(F971/2,0)+7500,IF(F971&lt;=70000,ROUNDUP(F971/4,0)+17500,35000)))),MIN(IF(E971&lt;=0,0,IF(E971&lt;=12000,E971,IF(E971&lt;=32000,ROUNDUP(E971/2,0)+6000,IF(E971&lt;=56000,ROUNDUP(E971/4,0)+14000,28000))))+IF(F971&lt;=0,0,IF(F971&lt;=15000,F971,IF(F971&lt;=40000,ROUNDUP(F971/2,0)+7500,IF(F971&lt;=70000,ROUNDUP(F971/4,0)+17500,35000)))),28000))))</f>
        <v/>
      </c>
      <c r="T971" s="18">
        <f>IF(G971&lt;=0,0,IF(G971&lt;=12000,G971,IF(G971&lt;=32000,ROUNDUP(G971/2,0)+6000,IF(G971&lt;=56000,ROUNDUP(G971/4,0)+14000,28000))))</f>
        <v/>
      </c>
      <c r="U971" s="18">
        <f>IF(I971&lt;=0,IF(H971&lt;=0,0,IF(H971&lt;=12000,H971,IF(H971&lt;=32000,ROUNDUP(H971/2,0)+6000,IF(H971&lt;=56000,ROUNDUP(H971/4,0)+14000,28000)))),IF(H971&lt;=0,IF(I971&lt;=0,0,IF(I971&lt;=15000,I971,IF(I971&lt;=40000,ROUNDUP(I971/2,0)+7500,IF(I971&lt;=70000,ROUNDUP(I971/4,0)+17500,35000)))),MAX(IF(I971&lt;=0,0,IF(I971&lt;=15000,I971,IF(I971&lt;=40000,ROUNDUP(I971/2,0)+7500,IF(I971&lt;=70000,ROUNDUP(I971/4,0)+17500,35000)))),MIN(IF(H971&lt;=0,0,IF(H971&lt;=12000,H971,IF(H971&lt;=32000,ROUNDUP(H971/2,0)+6000,IF(H971&lt;=56000,ROUNDUP(H971/4,0)+14000,28000))))+IF(I971&lt;=0,0,IF(I971&lt;=15000,I971,IF(I971&lt;=40000,ROUNDUP(I971/2,0)+7500,IF(I971&lt;=70000,ROUNDUP(I971/4,0)+17500,35000)))),28000))))</f>
        <v/>
      </c>
      <c r="V971" s="18">
        <f>MIN(70000,S971+T971+U971)</f>
        <v/>
      </c>
      <c r="W971" s="18">
        <f>MAX(0,ROUNDDOWN(M971-J971-N971-K971-0,-3))</f>
        <v/>
      </c>
      <c r="X971" s="18">
        <f>MAX(0,ROUNDDOWN(M971-J971-N971-K971-R971,-3))</f>
        <v/>
      </c>
      <c r="Y971" s="18">
        <f>IF(W971&lt;=0,0,ROUNDDOWN((W971*LOOKUP(W971,{0,1950001,3300001,6950001,9000001,18000001,40000001},{0.05,0.1,0.2,0.23,0.33,0.4,0.45})-LOOKUP(W971,{0,1950001,3300001,6950001,9000001,18000001,40000001},{0,97500,427500,636000,1536000,2796000,4796000}))*1.021,-2))</f>
        <v/>
      </c>
      <c r="Z971" s="18">
        <f>IF(X971&lt;=0,0,ROUNDDOWN((X971*LOOKUP(X971,{0,1950001,3300001,6950001,9000001,18000001,40000001},{0.05,0.1,0.2,0.23,0.33,0.4,0.45})-LOOKUP(X971,{0,1950001,3300001,6950001,9000001,18000001,40000001},{0,97500,427500,636000,1536000,2796000,4796000}))*1.021,-2))</f>
        <v/>
      </c>
      <c r="AA971" s="18">
        <f>MAX(0,ROUNDDOWN(M971-J971-430000-L971-0,-3))</f>
        <v/>
      </c>
      <c r="AB971" s="18">
        <f>MAX(0,ROUNDDOWN(M971-J971-430000-L971-V971,-3))</f>
        <v/>
      </c>
      <c r="AC971" s="18">
        <f>IF(M971&lt;=450000,0,MAX(0,ROUNDDOWN(AA971*0.06-MIN(50000,AA971)*0.03,-2))+MAX(0,ROUNDDOWN(AA971*0.04-MIN(50000,AA971)*0.02,-2)))</f>
        <v/>
      </c>
      <c r="AD971" s="18">
        <f>IF(M971&lt;=450000,0,MAX(0,ROUNDDOWN(AB971*0.06-MIN(50000,AB971)*0.03,-2))+MAX(0,ROUNDDOWN(AB971*0.04-MIN(50000,AB971)*0.02,-2)))</f>
        <v/>
      </c>
      <c r="AE971" s="18">
        <f>Y971-Z971</f>
        <v/>
      </c>
      <c r="AF971" s="18">
        <f>AC971-AD971</f>
        <v/>
      </c>
      <c r="AG971" s="18">
        <f>AE971+AF971</f>
        <v/>
      </c>
      <c r="AH971" s="20">
        <f>IF(W971&lt;=0,0,LOOKUP(W971,{0,1950001,3300001,6950001,9000001,18000001,40000001},{0.05,0.1,0.2,0.23,0.33,0.4,0.45}))</f>
        <v/>
      </c>
    </row>
    <row r="972">
      <c r="A972" t="inlineStr">
        <is>
          <t>1万円刻み 3区分8万円ずつ</t>
        </is>
      </c>
      <c r="B972" s="18">
        <f>'4_1万円刻み'!$A$298</f>
        <v/>
      </c>
      <c r="C972" s="19" t="n">
        <v>2026</v>
      </c>
      <c r="D972" t="inlineStr">
        <is>
          <t>いいえ</t>
        </is>
      </c>
      <c r="E972" s="18" t="n">
        <v>80000</v>
      </c>
      <c r="F972" s="18" t="n">
        <v>0</v>
      </c>
      <c r="G972" s="18" t="n">
        <v>80000</v>
      </c>
      <c r="H972" s="18" t="n">
        <v>80000</v>
      </c>
      <c r="I972" s="18" t="n">
        <v>0</v>
      </c>
      <c r="J972" s="18">
        <f>ROUND(MIN(B972/12,650000)*12*0.0915+MIN(B972/12,1390000)*12*(0.0504+0)+B972*0.005,0)</f>
        <v/>
      </c>
      <c r="K972" s="18" t="n">
        <v>0</v>
      </c>
      <c r="L972" s="18" t="n">
        <v>0</v>
      </c>
      <c r="M972" s="18">
        <f>ROUND(IF(C972&gt;=2026,IF(B972&lt;741000,0,IF(B972&lt;2191000,B972-740000,IF(B972&lt;2193000,1451000,IF(B972&lt;2196000,1453000,IF(B972&lt;2200000,1456000,IF(B972&lt;3600000,ROUNDDOWN(B972/4,-3)*2.8-80000,IF(B972&lt;6600000,ROUNDDOWN(B972/4,-3)*3.2-440000,IF(B972&lt;8500000,ROUNDDOWN(B972*0.9,0)-1100000,B972-1950000)))))))),IF(B972&lt;651000,0,IF(B972&lt;1900000,B972-650000,IF(B972&lt;3600000,ROUNDDOWN(B972/4,-3)*2.8-80000,IF(B972&lt;6600000,ROUNDDOWN(B972/4,-3)*3.2-440000,IF(B972&lt;8500000,ROUNDDOWN(B972*0.9,0)-1100000,B972-1950000)))))),0)</f>
        <v/>
      </c>
      <c r="N972" s="18">
        <f>IF(M972&gt;23500000,NA(),IF(C972&gt;=2026,IF(M972&lt;=4890000,1040000,IF(M972&lt;=6550000,670000,620000)),IF(M972&lt;=1320000,950000,IF(M972&lt;=3360000,880000,IF(M972&lt;=4890000,680000,IF(M972&lt;=6550000,630000,580000))))))</f>
        <v/>
      </c>
      <c r="O972" s="18">
        <f>IF(F972&lt;=0,IF(AND(D972="はい",C972&gt;=2026,C972&lt;=2027),IF(E972&lt;=0,0,IF(E972&lt;=30000,E972,IF(E972&lt;=60000,ROUNDUP(E972/2,0)+15000,IF(E972&lt;=120000,ROUNDUP(E972/4,0)+30000,60000)))),IF(E972&lt;=0,0,IF(E972&lt;=20000,E972,IF(E972&lt;=40000,ROUNDUP(E972/2,0)+10000,IF(E972&lt;=80000,ROUNDUP(E972/4,0)+20000,40000))))),IF(E972&lt;=0,IF(F972&lt;=0,0,IF(F972&lt;=25000,F972,IF(F972&lt;=50000,ROUNDUP(F972/2,0)+12500,IF(F972&lt;=100000,ROUNDUP(F972/4,0)+25000,50000)))),MAX(IF(F972&lt;=0,0,IF(F972&lt;=25000,F972,IF(F972&lt;=50000,ROUNDUP(F972/2,0)+12500,IF(F972&lt;=100000,ROUNDUP(F972/4,0)+25000,50000)))),MIN(IF(AND(D972="はい",C972&gt;=2026,C972&lt;=2027),IF(E972&lt;=0,0,IF(E972&lt;=30000,E972,IF(E972&lt;=60000,ROUNDUP(E972/2,0)+15000,IF(E972&lt;=120000,ROUNDUP(E972/4,0)+30000,60000)))),IF(E972&lt;=0,0,IF(E972&lt;=20000,E972,IF(E972&lt;=40000,ROUNDUP(E972/2,0)+10000,IF(E972&lt;=80000,ROUNDUP(E972/4,0)+20000,40000)))))+IF(F972&lt;=0,0,IF(F972&lt;=25000,F972,IF(F972&lt;=50000,ROUNDUP(F972/2,0)+12500,IF(F972&lt;=100000,ROUNDUP(F972/4,0)+25000,50000)))),IF(AND(D972="はい",C972&gt;=2026,C972&lt;=2027),60000,40000)))))</f>
        <v/>
      </c>
      <c r="P972" s="18">
        <f>IF(G972&lt;=0,0,IF(G972&lt;=20000,G972,IF(G972&lt;=40000,ROUNDUP(G972/2,0)+10000,IF(G972&lt;=80000,ROUNDUP(G972/4,0)+20000,40000))))</f>
        <v/>
      </c>
      <c r="Q972" s="18">
        <f>IF(I972&lt;=0,IF(H972&lt;=0,0,IF(H972&lt;=20000,H972,IF(H972&lt;=40000,ROUNDUP(H972/2,0)+10000,IF(H972&lt;=80000,ROUNDUP(H972/4,0)+20000,40000)))),IF(H972&lt;=0,IF(I972&lt;=0,0,IF(I972&lt;=25000,I972,IF(I972&lt;=50000,ROUNDUP(I972/2,0)+12500,IF(I972&lt;=100000,ROUNDUP(I972/4,0)+25000,50000)))),MAX(IF(I972&lt;=0,0,IF(I972&lt;=25000,I972,IF(I972&lt;=50000,ROUNDUP(I972/2,0)+12500,IF(I972&lt;=100000,ROUNDUP(I972/4,0)+25000,50000)))),MIN(IF(H972&lt;=0,0,IF(H972&lt;=20000,H972,IF(H972&lt;=40000,ROUNDUP(H972/2,0)+10000,IF(H972&lt;=80000,ROUNDUP(H972/4,0)+20000,40000))))+IF(I972&lt;=0,0,IF(I972&lt;=25000,I972,IF(I972&lt;=50000,ROUNDUP(I972/2,0)+12500,IF(I972&lt;=100000,ROUNDUP(I972/4,0)+25000,50000)))),40000))))</f>
        <v/>
      </c>
      <c r="R972" s="18">
        <f>MIN(120000,O972+P972+Q972)</f>
        <v/>
      </c>
      <c r="S972" s="18">
        <f>IF(F972&lt;=0,IF(E972&lt;=0,0,IF(E972&lt;=12000,E972,IF(E972&lt;=32000,ROUNDUP(E972/2,0)+6000,IF(E972&lt;=56000,ROUNDUP(E972/4,0)+14000,28000)))),IF(E972&lt;=0,IF(F972&lt;=0,0,IF(F972&lt;=15000,F972,IF(F972&lt;=40000,ROUNDUP(F972/2,0)+7500,IF(F972&lt;=70000,ROUNDUP(F972/4,0)+17500,35000)))),MAX(IF(F972&lt;=0,0,IF(F972&lt;=15000,F972,IF(F972&lt;=40000,ROUNDUP(F972/2,0)+7500,IF(F972&lt;=70000,ROUNDUP(F972/4,0)+17500,35000)))),MIN(IF(E972&lt;=0,0,IF(E972&lt;=12000,E972,IF(E972&lt;=32000,ROUNDUP(E972/2,0)+6000,IF(E972&lt;=56000,ROUNDUP(E972/4,0)+14000,28000))))+IF(F972&lt;=0,0,IF(F972&lt;=15000,F972,IF(F972&lt;=40000,ROUNDUP(F972/2,0)+7500,IF(F972&lt;=70000,ROUNDUP(F972/4,0)+17500,35000)))),28000))))</f>
        <v/>
      </c>
      <c r="T972" s="18">
        <f>IF(G972&lt;=0,0,IF(G972&lt;=12000,G972,IF(G972&lt;=32000,ROUNDUP(G972/2,0)+6000,IF(G972&lt;=56000,ROUNDUP(G972/4,0)+14000,28000))))</f>
        <v/>
      </c>
      <c r="U972" s="18">
        <f>IF(I972&lt;=0,IF(H972&lt;=0,0,IF(H972&lt;=12000,H972,IF(H972&lt;=32000,ROUNDUP(H972/2,0)+6000,IF(H972&lt;=56000,ROUNDUP(H972/4,0)+14000,28000)))),IF(H972&lt;=0,IF(I972&lt;=0,0,IF(I972&lt;=15000,I972,IF(I972&lt;=40000,ROUNDUP(I972/2,0)+7500,IF(I972&lt;=70000,ROUNDUP(I972/4,0)+17500,35000)))),MAX(IF(I972&lt;=0,0,IF(I972&lt;=15000,I972,IF(I972&lt;=40000,ROUNDUP(I972/2,0)+7500,IF(I972&lt;=70000,ROUNDUP(I972/4,0)+17500,35000)))),MIN(IF(H972&lt;=0,0,IF(H972&lt;=12000,H972,IF(H972&lt;=32000,ROUNDUP(H972/2,0)+6000,IF(H972&lt;=56000,ROUNDUP(H972/4,0)+14000,28000))))+IF(I972&lt;=0,0,IF(I972&lt;=15000,I972,IF(I972&lt;=40000,ROUNDUP(I972/2,0)+7500,IF(I972&lt;=70000,ROUNDUP(I972/4,0)+17500,35000)))),28000))))</f>
        <v/>
      </c>
      <c r="V972" s="18">
        <f>MIN(70000,S972+T972+U972)</f>
        <v/>
      </c>
      <c r="W972" s="18">
        <f>MAX(0,ROUNDDOWN(M972-J972-N972-K972-0,-3))</f>
        <v/>
      </c>
      <c r="X972" s="18">
        <f>MAX(0,ROUNDDOWN(M972-J972-N972-K972-R972,-3))</f>
        <v/>
      </c>
      <c r="Y972" s="18">
        <f>IF(W972&lt;=0,0,ROUNDDOWN((W972*LOOKUP(W972,{0,1950001,3300001,6950001,9000001,18000001,40000001},{0.05,0.1,0.2,0.23,0.33,0.4,0.45})-LOOKUP(W972,{0,1950001,3300001,6950001,9000001,18000001,40000001},{0,97500,427500,636000,1536000,2796000,4796000}))*1.021,-2))</f>
        <v/>
      </c>
      <c r="Z972" s="18">
        <f>IF(X972&lt;=0,0,ROUNDDOWN((X972*LOOKUP(X972,{0,1950001,3300001,6950001,9000001,18000001,40000001},{0.05,0.1,0.2,0.23,0.33,0.4,0.45})-LOOKUP(X972,{0,1950001,3300001,6950001,9000001,18000001,40000001},{0,97500,427500,636000,1536000,2796000,4796000}))*1.021,-2))</f>
        <v/>
      </c>
      <c r="AA972" s="18">
        <f>MAX(0,ROUNDDOWN(M972-J972-430000-L972-0,-3))</f>
        <v/>
      </c>
      <c r="AB972" s="18">
        <f>MAX(0,ROUNDDOWN(M972-J972-430000-L972-V972,-3))</f>
        <v/>
      </c>
      <c r="AC972" s="18">
        <f>IF(M972&lt;=450000,0,MAX(0,ROUNDDOWN(AA972*0.06-MIN(50000,AA972)*0.03,-2))+MAX(0,ROUNDDOWN(AA972*0.04-MIN(50000,AA972)*0.02,-2)))</f>
        <v/>
      </c>
      <c r="AD972" s="18">
        <f>IF(M972&lt;=450000,0,MAX(0,ROUNDDOWN(AB972*0.06-MIN(50000,AB972)*0.03,-2))+MAX(0,ROUNDDOWN(AB972*0.04-MIN(50000,AB972)*0.02,-2)))</f>
        <v/>
      </c>
      <c r="AE972" s="18">
        <f>Y972-Z972</f>
        <v/>
      </c>
      <c r="AF972" s="18">
        <f>AC972-AD972</f>
        <v/>
      </c>
      <c r="AG972" s="18">
        <f>AE972+AF972</f>
        <v/>
      </c>
      <c r="AH972" s="20">
        <f>IF(W972&lt;=0,0,LOOKUP(W972,{0,1950001,3300001,6950001,9000001,18000001,40000001},{0.05,0.1,0.2,0.23,0.33,0.4,0.45}))</f>
        <v/>
      </c>
    </row>
    <row r="973">
      <c r="A973" t="inlineStr">
        <is>
          <t>1万円刻み 一般8万円</t>
        </is>
      </c>
      <c r="B973" s="18">
        <f>'4_1万円刻み'!$A$298</f>
        <v/>
      </c>
      <c r="C973" s="19" t="n">
        <v>2026</v>
      </c>
      <c r="D973" t="inlineStr">
        <is>
          <t>いいえ</t>
        </is>
      </c>
      <c r="E973" s="18" t="n">
        <v>80000</v>
      </c>
      <c r="F973" s="18" t="n">
        <v>0</v>
      </c>
      <c r="G973" s="18" t="n">
        <v>0</v>
      </c>
      <c r="H973" s="18" t="n">
        <v>0</v>
      </c>
      <c r="I973" s="18" t="n">
        <v>0</v>
      </c>
      <c r="J973" s="18">
        <f>ROUND(MIN(B973/12,650000)*12*0.0915+MIN(B973/12,1390000)*12*(0.0504+0)+B973*0.005,0)</f>
        <v/>
      </c>
      <c r="K973" s="18" t="n">
        <v>0</v>
      </c>
      <c r="L973" s="18" t="n">
        <v>0</v>
      </c>
      <c r="M973" s="18">
        <f>ROUND(IF(C973&gt;=2026,IF(B973&lt;741000,0,IF(B973&lt;2191000,B973-740000,IF(B973&lt;2193000,1451000,IF(B973&lt;2196000,1453000,IF(B973&lt;2200000,1456000,IF(B973&lt;3600000,ROUNDDOWN(B973/4,-3)*2.8-80000,IF(B973&lt;6600000,ROUNDDOWN(B973/4,-3)*3.2-440000,IF(B973&lt;8500000,ROUNDDOWN(B973*0.9,0)-1100000,B973-1950000)))))))),IF(B973&lt;651000,0,IF(B973&lt;1900000,B973-650000,IF(B973&lt;3600000,ROUNDDOWN(B973/4,-3)*2.8-80000,IF(B973&lt;6600000,ROUNDDOWN(B973/4,-3)*3.2-440000,IF(B973&lt;8500000,ROUNDDOWN(B973*0.9,0)-1100000,B973-1950000)))))),0)</f>
        <v/>
      </c>
      <c r="N973" s="18">
        <f>IF(M973&gt;23500000,NA(),IF(C973&gt;=2026,IF(M973&lt;=4890000,1040000,IF(M973&lt;=6550000,670000,620000)),IF(M973&lt;=1320000,950000,IF(M973&lt;=3360000,880000,IF(M973&lt;=4890000,680000,IF(M973&lt;=6550000,630000,580000))))))</f>
        <v/>
      </c>
      <c r="O973" s="18">
        <f>IF(F973&lt;=0,IF(AND(D973="はい",C973&gt;=2026,C973&lt;=2027),IF(E973&lt;=0,0,IF(E973&lt;=30000,E973,IF(E973&lt;=60000,ROUNDUP(E973/2,0)+15000,IF(E973&lt;=120000,ROUNDUP(E973/4,0)+30000,60000)))),IF(E973&lt;=0,0,IF(E973&lt;=20000,E973,IF(E973&lt;=40000,ROUNDUP(E973/2,0)+10000,IF(E973&lt;=80000,ROUNDUP(E973/4,0)+20000,40000))))),IF(E973&lt;=0,IF(F973&lt;=0,0,IF(F973&lt;=25000,F973,IF(F973&lt;=50000,ROUNDUP(F973/2,0)+12500,IF(F973&lt;=100000,ROUNDUP(F973/4,0)+25000,50000)))),MAX(IF(F973&lt;=0,0,IF(F973&lt;=25000,F973,IF(F973&lt;=50000,ROUNDUP(F973/2,0)+12500,IF(F973&lt;=100000,ROUNDUP(F973/4,0)+25000,50000)))),MIN(IF(AND(D973="はい",C973&gt;=2026,C973&lt;=2027),IF(E973&lt;=0,0,IF(E973&lt;=30000,E973,IF(E973&lt;=60000,ROUNDUP(E973/2,0)+15000,IF(E973&lt;=120000,ROUNDUP(E973/4,0)+30000,60000)))),IF(E973&lt;=0,0,IF(E973&lt;=20000,E973,IF(E973&lt;=40000,ROUNDUP(E973/2,0)+10000,IF(E973&lt;=80000,ROUNDUP(E973/4,0)+20000,40000)))))+IF(F973&lt;=0,0,IF(F973&lt;=25000,F973,IF(F973&lt;=50000,ROUNDUP(F973/2,0)+12500,IF(F973&lt;=100000,ROUNDUP(F973/4,0)+25000,50000)))),IF(AND(D973="はい",C973&gt;=2026,C973&lt;=2027),60000,40000)))))</f>
        <v/>
      </c>
      <c r="P973" s="18">
        <f>IF(G973&lt;=0,0,IF(G973&lt;=20000,G973,IF(G973&lt;=40000,ROUNDUP(G973/2,0)+10000,IF(G973&lt;=80000,ROUNDUP(G973/4,0)+20000,40000))))</f>
        <v/>
      </c>
      <c r="Q973" s="18">
        <f>IF(I973&lt;=0,IF(H973&lt;=0,0,IF(H973&lt;=20000,H973,IF(H973&lt;=40000,ROUNDUP(H973/2,0)+10000,IF(H973&lt;=80000,ROUNDUP(H973/4,0)+20000,40000)))),IF(H973&lt;=0,IF(I973&lt;=0,0,IF(I973&lt;=25000,I973,IF(I973&lt;=50000,ROUNDUP(I973/2,0)+12500,IF(I973&lt;=100000,ROUNDUP(I973/4,0)+25000,50000)))),MAX(IF(I973&lt;=0,0,IF(I973&lt;=25000,I973,IF(I973&lt;=50000,ROUNDUP(I973/2,0)+12500,IF(I973&lt;=100000,ROUNDUP(I973/4,0)+25000,50000)))),MIN(IF(H973&lt;=0,0,IF(H973&lt;=20000,H973,IF(H973&lt;=40000,ROUNDUP(H973/2,0)+10000,IF(H973&lt;=80000,ROUNDUP(H973/4,0)+20000,40000))))+IF(I973&lt;=0,0,IF(I973&lt;=25000,I973,IF(I973&lt;=50000,ROUNDUP(I973/2,0)+12500,IF(I973&lt;=100000,ROUNDUP(I973/4,0)+25000,50000)))),40000))))</f>
        <v/>
      </c>
      <c r="R973" s="18">
        <f>MIN(120000,O973+P973+Q973)</f>
        <v/>
      </c>
      <c r="S973" s="18">
        <f>IF(F973&lt;=0,IF(E973&lt;=0,0,IF(E973&lt;=12000,E973,IF(E973&lt;=32000,ROUNDUP(E973/2,0)+6000,IF(E973&lt;=56000,ROUNDUP(E973/4,0)+14000,28000)))),IF(E973&lt;=0,IF(F973&lt;=0,0,IF(F973&lt;=15000,F973,IF(F973&lt;=40000,ROUNDUP(F973/2,0)+7500,IF(F973&lt;=70000,ROUNDUP(F973/4,0)+17500,35000)))),MAX(IF(F973&lt;=0,0,IF(F973&lt;=15000,F973,IF(F973&lt;=40000,ROUNDUP(F973/2,0)+7500,IF(F973&lt;=70000,ROUNDUP(F973/4,0)+17500,35000)))),MIN(IF(E973&lt;=0,0,IF(E973&lt;=12000,E973,IF(E973&lt;=32000,ROUNDUP(E973/2,0)+6000,IF(E973&lt;=56000,ROUNDUP(E973/4,0)+14000,28000))))+IF(F973&lt;=0,0,IF(F973&lt;=15000,F973,IF(F973&lt;=40000,ROUNDUP(F973/2,0)+7500,IF(F973&lt;=70000,ROUNDUP(F973/4,0)+17500,35000)))),28000))))</f>
        <v/>
      </c>
      <c r="T973" s="18">
        <f>IF(G973&lt;=0,0,IF(G973&lt;=12000,G973,IF(G973&lt;=32000,ROUNDUP(G973/2,0)+6000,IF(G973&lt;=56000,ROUNDUP(G973/4,0)+14000,28000))))</f>
        <v/>
      </c>
      <c r="U973" s="18">
        <f>IF(I973&lt;=0,IF(H973&lt;=0,0,IF(H973&lt;=12000,H973,IF(H973&lt;=32000,ROUNDUP(H973/2,0)+6000,IF(H973&lt;=56000,ROUNDUP(H973/4,0)+14000,28000)))),IF(H973&lt;=0,IF(I973&lt;=0,0,IF(I973&lt;=15000,I973,IF(I973&lt;=40000,ROUNDUP(I973/2,0)+7500,IF(I973&lt;=70000,ROUNDUP(I973/4,0)+17500,35000)))),MAX(IF(I973&lt;=0,0,IF(I973&lt;=15000,I973,IF(I973&lt;=40000,ROUNDUP(I973/2,0)+7500,IF(I973&lt;=70000,ROUNDUP(I973/4,0)+17500,35000)))),MIN(IF(H973&lt;=0,0,IF(H973&lt;=12000,H973,IF(H973&lt;=32000,ROUNDUP(H973/2,0)+6000,IF(H973&lt;=56000,ROUNDUP(H973/4,0)+14000,28000))))+IF(I973&lt;=0,0,IF(I973&lt;=15000,I973,IF(I973&lt;=40000,ROUNDUP(I973/2,0)+7500,IF(I973&lt;=70000,ROUNDUP(I973/4,0)+17500,35000)))),28000))))</f>
        <v/>
      </c>
      <c r="V973" s="18">
        <f>MIN(70000,S973+T973+U973)</f>
        <v/>
      </c>
      <c r="W973" s="18">
        <f>MAX(0,ROUNDDOWN(M973-J973-N973-K973-0,-3))</f>
        <v/>
      </c>
      <c r="X973" s="18">
        <f>MAX(0,ROUNDDOWN(M973-J973-N973-K973-R973,-3))</f>
        <v/>
      </c>
      <c r="Y973" s="18">
        <f>IF(W973&lt;=0,0,ROUNDDOWN((W973*LOOKUP(W973,{0,1950001,3300001,6950001,9000001,18000001,40000001},{0.05,0.1,0.2,0.23,0.33,0.4,0.45})-LOOKUP(W973,{0,1950001,3300001,6950001,9000001,18000001,40000001},{0,97500,427500,636000,1536000,2796000,4796000}))*1.021,-2))</f>
        <v/>
      </c>
      <c r="Z973" s="18">
        <f>IF(X973&lt;=0,0,ROUNDDOWN((X973*LOOKUP(X973,{0,1950001,3300001,6950001,9000001,18000001,40000001},{0.05,0.1,0.2,0.23,0.33,0.4,0.45})-LOOKUP(X973,{0,1950001,3300001,6950001,9000001,18000001,40000001},{0,97500,427500,636000,1536000,2796000,4796000}))*1.021,-2))</f>
        <v/>
      </c>
      <c r="AA973" s="18">
        <f>MAX(0,ROUNDDOWN(M973-J973-430000-L973-0,-3))</f>
        <v/>
      </c>
      <c r="AB973" s="18">
        <f>MAX(0,ROUNDDOWN(M973-J973-430000-L973-V973,-3))</f>
        <v/>
      </c>
      <c r="AC973" s="18">
        <f>IF(M973&lt;=450000,0,MAX(0,ROUNDDOWN(AA973*0.06-MIN(50000,AA973)*0.03,-2))+MAX(0,ROUNDDOWN(AA973*0.04-MIN(50000,AA973)*0.02,-2)))</f>
        <v/>
      </c>
      <c r="AD973" s="18">
        <f>IF(M973&lt;=450000,0,MAX(0,ROUNDDOWN(AB973*0.06-MIN(50000,AB973)*0.03,-2))+MAX(0,ROUNDDOWN(AB973*0.04-MIN(50000,AB973)*0.02,-2)))</f>
        <v/>
      </c>
      <c r="AE973" s="18">
        <f>Y973-Z973</f>
        <v/>
      </c>
      <c r="AF973" s="18">
        <f>AC973-AD973</f>
        <v/>
      </c>
      <c r="AG973" s="18">
        <f>AE973+AF973</f>
        <v/>
      </c>
      <c r="AH973" s="20">
        <f>IF(W973&lt;=0,0,LOOKUP(W973,{0,1950001,3300001,6950001,9000001,18000001,40000001},{0.05,0.1,0.2,0.23,0.33,0.4,0.45}))</f>
        <v/>
      </c>
    </row>
    <row r="974">
      <c r="A974" t="inlineStr">
        <is>
          <t>1万円刻み 特例あり一般12万円</t>
        </is>
      </c>
      <c r="B974" s="18">
        <f>'4_1万円刻み'!$A$298</f>
        <v/>
      </c>
      <c r="C974" s="19" t="n">
        <v>2026</v>
      </c>
      <c r="D974" t="inlineStr">
        <is>
          <t>はい</t>
        </is>
      </c>
      <c r="E974" s="18" t="n">
        <v>120000</v>
      </c>
      <c r="F974" s="18" t="n">
        <v>0</v>
      </c>
      <c r="G974" s="18" t="n">
        <v>0</v>
      </c>
      <c r="H974" s="18" t="n">
        <v>0</v>
      </c>
      <c r="I974" s="18" t="n">
        <v>0</v>
      </c>
      <c r="J974" s="18">
        <f>ROUND(MIN(B974/12,650000)*12*0.0915+MIN(B974/12,1390000)*12*(0.0504+0)+B974*0.005,0)</f>
        <v/>
      </c>
      <c r="K974" s="18" t="n">
        <v>0</v>
      </c>
      <c r="L974" s="18" t="n">
        <v>0</v>
      </c>
      <c r="M974" s="18">
        <f>ROUND(IF(C974&gt;=2026,IF(B974&lt;741000,0,IF(B974&lt;2191000,B974-740000,IF(B974&lt;2193000,1451000,IF(B974&lt;2196000,1453000,IF(B974&lt;2200000,1456000,IF(B974&lt;3600000,ROUNDDOWN(B974/4,-3)*2.8-80000,IF(B974&lt;6600000,ROUNDDOWN(B974/4,-3)*3.2-440000,IF(B974&lt;8500000,ROUNDDOWN(B974*0.9,0)-1100000,B974-1950000)))))))),IF(B974&lt;651000,0,IF(B974&lt;1900000,B974-650000,IF(B974&lt;3600000,ROUNDDOWN(B974/4,-3)*2.8-80000,IF(B974&lt;6600000,ROUNDDOWN(B974/4,-3)*3.2-440000,IF(B974&lt;8500000,ROUNDDOWN(B974*0.9,0)-1100000,B974-1950000)))))),0)</f>
        <v/>
      </c>
      <c r="N974" s="18">
        <f>IF(M974&gt;23500000,NA(),IF(C974&gt;=2026,IF(M974&lt;=4890000,1040000,IF(M974&lt;=6550000,670000,620000)),IF(M974&lt;=1320000,950000,IF(M974&lt;=3360000,880000,IF(M974&lt;=4890000,680000,IF(M974&lt;=6550000,630000,580000))))))</f>
        <v/>
      </c>
      <c r="O974" s="18">
        <f>IF(F974&lt;=0,IF(AND(D974="はい",C974&gt;=2026,C974&lt;=2027),IF(E974&lt;=0,0,IF(E974&lt;=30000,E974,IF(E974&lt;=60000,ROUNDUP(E974/2,0)+15000,IF(E974&lt;=120000,ROUNDUP(E974/4,0)+30000,60000)))),IF(E974&lt;=0,0,IF(E974&lt;=20000,E974,IF(E974&lt;=40000,ROUNDUP(E974/2,0)+10000,IF(E974&lt;=80000,ROUNDUP(E974/4,0)+20000,40000))))),IF(E974&lt;=0,IF(F974&lt;=0,0,IF(F974&lt;=25000,F974,IF(F974&lt;=50000,ROUNDUP(F974/2,0)+12500,IF(F974&lt;=100000,ROUNDUP(F974/4,0)+25000,50000)))),MAX(IF(F974&lt;=0,0,IF(F974&lt;=25000,F974,IF(F974&lt;=50000,ROUNDUP(F974/2,0)+12500,IF(F974&lt;=100000,ROUNDUP(F974/4,0)+25000,50000)))),MIN(IF(AND(D974="はい",C974&gt;=2026,C974&lt;=2027),IF(E974&lt;=0,0,IF(E974&lt;=30000,E974,IF(E974&lt;=60000,ROUNDUP(E974/2,0)+15000,IF(E974&lt;=120000,ROUNDUP(E974/4,0)+30000,60000)))),IF(E974&lt;=0,0,IF(E974&lt;=20000,E974,IF(E974&lt;=40000,ROUNDUP(E974/2,0)+10000,IF(E974&lt;=80000,ROUNDUP(E974/4,0)+20000,40000)))))+IF(F974&lt;=0,0,IF(F974&lt;=25000,F974,IF(F974&lt;=50000,ROUNDUP(F974/2,0)+12500,IF(F974&lt;=100000,ROUNDUP(F974/4,0)+25000,50000)))),IF(AND(D974="はい",C974&gt;=2026,C974&lt;=2027),60000,40000)))))</f>
        <v/>
      </c>
      <c r="P974" s="18">
        <f>IF(G974&lt;=0,0,IF(G974&lt;=20000,G974,IF(G974&lt;=40000,ROUNDUP(G974/2,0)+10000,IF(G974&lt;=80000,ROUNDUP(G974/4,0)+20000,40000))))</f>
        <v/>
      </c>
      <c r="Q974" s="18">
        <f>IF(I974&lt;=0,IF(H974&lt;=0,0,IF(H974&lt;=20000,H974,IF(H974&lt;=40000,ROUNDUP(H974/2,0)+10000,IF(H974&lt;=80000,ROUNDUP(H974/4,0)+20000,40000)))),IF(H974&lt;=0,IF(I974&lt;=0,0,IF(I974&lt;=25000,I974,IF(I974&lt;=50000,ROUNDUP(I974/2,0)+12500,IF(I974&lt;=100000,ROUNDUP(I974/4,0)+25000,50000)))),MAX(IF(I974&lt;=0,0,IF(I974&lt;=25000,I974,IF(I974&lt;=50000,ROUNDUP(I974/2,0)+12500,IF(I974&lt;=100000,ROUNDUP(I974/4,0)+25000,50000)))),MIN(IF(H974&lt;=0,0,IF(H974&lt;=20000,H974,IF(H974&lt;=40000,ROUNDUP(H974/2,0)+10000,IF(H974&lt;=80000,ROUNDUP(H974/4,0)+20000,40000))))+IF(I974&lt;=0,0,IF(I974&lt;=25000,I974,IF(I974&lt;=50000,ROUNDUP(I974/2,0)+12500,IF(I974&lt;=100000,ROUNDUP(I974/4,0)+25000,50000)))),40000))))</f>
        <v/>
      </c>
      <c r="R974" s="18">
        <f>MIN(120000,O974+P974+Q974)</f>
        <v/>
      </c>
      <c r="S974" s="18">
        <f>IF(F974&lt;=0,IF(E974&lt;=0,0,IF(E974&lt;=12000,E974,IF(E974&lt;=32000,ROUNDUP(E974/2,0)+6000,IF(E974&lt;=56000,ROUNDUP(E974/4,0)+14000,28000)))),IF(E974&lt;=0,IF(F974&lt;=0,0,IF(F974&lt;=15000,F974,IF(F974&lt;=40000,ROUNDUP(F974/2,0)+7500,IF(F974&lt;=70000,ROUNDUP(F974/4,0)+17500,35000)))),MAX(IF(F974&lt;=0,0,IF(F974&lt;=15000,F974,IF(F974&lt;=40000,ROUNDUP(F974/2,0)+7500,IF(F974&lt;=70000,ROUNDUP(F974/4,0)+17500,35000)))),MIN(IF(E974&lt;=0,0,IF(E974&lt;=12000,E974,IF(E974&lt;=32000,ROUNDUP(E974/2,0)+6000,IF(E974&lt;=56000,ROUNDUP(E974/4,0)+14000,28000))))+IF(F974&lt;=0,0,IF(F974&lt;=15000,F974,IF(F974&lt;=40000,ROUNDUP(F974/2,0)+7500,IF(F974&lt;=70000,ROUNDUP(F974/4,0)+17500,35000)))),28000))))</f>
        <v/>
      </c>
      <c r="T974" s="18">
        <f>IF(G974&lt;=0,0,IF(G974&lt;=12000,G974,IF(G974&lt;=32000,ROUNDUP(G974/2,0)+6000,IF(G974&lt;=56000,ROUNDUP(G974/4,0)+14000,28000))))</f>
        <v/>
      </c>
      <c r="U974" s="18">
        <f>IF(I974&lt;=0,IF(H974&lt;=0,0,IF(H974&lt;=12000,H974,IF(H974&lt;=32000,ROUNDUP(H974/2,0)+6000,IF(H974&lt;=56000,ROUNDUP(H974/4,0)+14000,28000)))),IF(H974&lt;=0,IF(I974&lt;=0,0,IF(I974&lt;=15000,I974,IF(I974&lt;=40000,ROUNDUP(I974/2,0)+7500,IF(I974&lt;=70000,ROUNDUP(I974/4,0)+17500,35000)))),MAX(IF(I974&lt;=0,0,IF(I974&lt;=15000,I974,IF(I974&lt;=40000,ROUNDUP(I974/2,0)+7500,IF(I974&lt;=70000,ROUNDUP(I974/4,0)+17500,35000)))),MIN(IF(H974&lt;=0,0,IF(H974&lt;=12000,H974,IF(H974&lt;=32000,ROUNDUP(H974/2,0)+6000,IF(H974&lt;=56000,ROUNDUP(H974/4,0)+14000,28000))))+IF(I974&lt;=0,0,IF(I974&lt;=15000,I974,IF(I974&lt;=40000,ROUNDUP(I974/2,0)+7500,IF(I974&lt;=70000,ROUNDUP(I974/4,0)+17500,35000)))),28000))))</f>
        <v/>
      </c>
      <c r="V974" s="18">
        <f>MIN(70000,S974+T974+U974)</f>
        <v/>
      </c>
      <c r="W974" s="18">
        <f>MAX(0,ROUNDDOWN(M974-J974-N974-K974-0,-3))</f>
        <v/>
      </c>
      <c r="X974" s="18">
        <f>MAX(0,ROUNDDOWN(M974-J974-N974-K974-R974,-3))</f>
        <v/>
      </c>
      <c r="Y974" s="18">
        <f>IF(W974&lt;=0,0,ROUNDDOWN((W974*LOOKUP(W974,{0,1950001,3300001,6950001,9000001,18000001,40000001},{0.05,0.1,0.2,0.23,0.33,0.4,0.45})-LOOKUP(W974,{0,1950001,3300001,6950001,9000001,18000001,40000001},{0,97500,427500,636000,1536000,2796000,4796000}))*1.021,-2))</f>
        <v/>
      </c>
      <c r="Z974" s="18">
        <f>IF(X974&lt;=0,0,ROUNDDOWN((X974*LOOKUP(X974,{0,1950001,3300001,6950001,9000001,18000001,40000001},{0.05,0.1,0.2,0.23,0.33,0.4,0.45})-LOOKUP(X974,{0,1950001,3300001,6950001,9000001,18000001,40000001},{0,97500,427500,636000,1536000,2796000,4796000}))*1.021,-2))</f>
        <v/>
      </c>
      <c r="AA974" s="18">
        <f>MAX(0,ROUNDDOWN(M974-J974-430000-L974-0,-3))</f>
        <v/>
      </c>
      <c r="AB974" s="18">
        <f>MAX(0,ROUNDDOWN(M974-J974-430000-L974-V974,-3))</f>
        <v/>
      </c>
      <c r="AC974" s="18">
        <f>IF(M974&lt;=450000,0,MAX(0,ROUNDDOWN(AA974*0.06-MIN(50000,AA974)*0.03,-2))+MAX(0,ROUNDDOWN(AA974*0.04-MIN(50000,AA974)*0.02,-2)))</f>
        <v/>
      </c>
      <c r="AD974" s="18">
        <f>IF(M974&lt;=450000,0,MAX(0,ROUNDDOWN(AB974*0.06-MIN(50000,AB974)*0.03,-2))+MAX(0,ROUNDDOWN(AB974*0.04-MIN(50000,AB974)*0.02,-2)))</f>
        <v/>
      </c>
      <c r="AE974" s="18">
        <f>Y974-Z974</f>
        <v/>
      </c>
      <c r="AF974" s="18">
        <f>AC974-AD974</f>
        <v/>
      </c>
      <c r="AG974" s="18">
        <f>AE974+AF974</f>
        <v/>
      </c>
      <c r="AH974" s="20">
        <f>IF(W974&lt;=0,0,LOOKUP(W974,{0,1950001,3300001,6950001,9000001,18000001,40000001},{0.05,0.1,0.2,0.23,0.33,0.4,0.45}))</f>
        <v/>
      </c>
    </row>
    <row r="975">
      <c r="A975" t="inlineStr">
        <is>
          <t>1万円刻み 3区分8万円ずつ</t>
        </is>
      </c>
      <c r="B975" s="18">
        <f>'4_1万円刻み'!$A$299</f>
        <v/>
      </c>
      <c r="C975" s="19" t="n">
        <v>2026</v>
      </c>
      <c r="D975" t="inlineStr">
        <is>
          <t>いいえ</t>
        </is>
      </c>
      <c r="E975" s="18" t="n">
        <v>80000</v>
      </c>
      <c r="F975" s="18" t="n">
        <v>0</v>
      </c>
      <c r="G975" s="18" t="n">
        <v>80000</v>
      </c>
      <c r="H975" s="18" t="n">
        <v>80000</v>
      </c>
      <c r="I975" s="18" t="n">
        <v>0</v>
      </c>
      <c r="J975" s="18">
        <f>ROUND(MIN(B975/12,650000)*12*0.0915+MIN(B975/12,1390000)*12*(0.0504+0)+B975*0.005,0)</f>
        <v/>
      </c>
      <c r="K975" s="18" t="n">
        <v>0</v>
      </c>
      <c r="L975" s="18" t="n">
        <v>0</v>
      </c>
      <c r="M975" s="18">
        <f>ROUND(IF(C975&gt;=2026,IF(B975&lt;741000,0,IF(B975&lt;2191000,B975-740000,IF(B975&lt;2193000,1451000,IF(B975&lt;2196000,1453000,IF(B975&lt;2200000,1456000,IF(B975&lt;3600000,ROUNDDOWN(B975/4,-3)*2.8-80000,IF(B975&lt;6600000,ROUNDDOWN(B975/4,-3)*3.2-440000,IF(B975&lt;8500000,ROUNDDOWN(B975*0.9,0)-1100000,B975-1950000)))))))),IF(B975&lt;651000,0,IF(B975&lt;1900000,B975-650000,IF(B975&lt;3600000,ROUNDDOWN(B975/4,-3)*2.8-80000,IF(B975&lt;6600000,ROUNDDOWN(B975/4,-3)*3.2-440000,IF(B975&lt;8500000,ROUNDDOWN(B975*0.9,0)-1100000,B975-1950000)))))),0)</f>
        <v/>
      </c>
      <c r="N975" s="18">
        <f>IF(M975&gt;23500000,NA(),IF(C975&gt;=2026,IF(M975&lt;=4890000,1040000,IF(M975&lt;=6550000,670000,620000)),IF(M975&lt;=1320000,950000,IF(M975&lt;=3360000,880000,IF(M975&lt;=4890000,680000,IF(M975&lt;=6550000,630000,580000))))))</f>
        <v/>
      </c>
      <c r="O975" s="18">
        <f>IF(F975&lt;=0,IF(AND(D975="はい",C975&gt;=2026,C975&lt;=2027),IF(E975&lt;=0,0,IF(E975&lt;=30000,E975,IF(E975&lt;=60000,ROUNDUP(E975/2,0)+15000,IF(E975&lt;=120000,ROUNDUP(E975/4,0)+30000,60000)))),IF(E975&lt;=0,0,IF(E975&lt;=20000,E975,IF(E975&lt;=40000,ROUNDUP(E975/2,0)+10000,IF(E975&lt;=80000,ROUNDUP(E975/4,0)+20000,40000))))),IF(E975&lt;=0,IF(F975&lt;=0,0,IF(F975&lt;=25000,F975,IF(F975&lt;=50000,ROUNDUP(F975/2,0)+12500,IF(F975&lt;=100000,ROUNDUP(F975/4,0)+25000,50000)))),MAX(IF(F975&lt;=0,0,IF(F975&lt;=25000,F975,IF(F975&lt;=50000,ROUNDUP(F975/2,0)+12500,IF(F975&lt;=100000,ROUNDUP(F975/4,0)+25000,50000)))),MIN(IF(AND(D975="はい",C975&gt;=2026,C975&lt;=2027),IF(E975&lt;=0,0,IF(E975&lt;=30000,E975,IF(E975&lt;=60000,ROUNDUP(E975/2,0)+15000,IF(E975&lt;=120000,ROUNDUP(E975/4,0)+30000,60000)))),IF(E975&lt;=0,0,IF(E975&lt;=20000,E975,IF(E975&lt;=40000,ROUNDUP(E975/2,0)+10000,IF(E975&lt;=80000,ROUNDUP(E975/4,0)+20000,40000)))))+IF(F975&lt;=0,0,IF(F975&lt;=25000,F975,IF(F975&lt;=50000,ROUNDUP(F975/2,0)+12500,IF(F975&lt;=100000,ROUNDUP(F975/4,0)+25000,50000)))),IF(AND(D975="はい",C975&gt;=2026,C975&lt;=2027),60000,40000)))))</f>
        <v/>
      </c>
      <c r="P975" s="18">
        <f>IF(G975&lt;=0,0,IF(G975&lt;=20000,G975,IF(G975&lt;=40000,ROUNDUP(G975/2,0)+10000,IF(G975&lt;=80000,ROUNDUP(G975/4,0)+20000,40000))))</f>
        <v/>
      </c>
      <c r="Q975" s="18">
        <f>IF(I975&lt;=0,IF(H975&lt;=0,0,IF(H975&lt;=20000,H975,IF(H975&lt;=40000,ROUNDUP(H975/2,0)+10000,IF(H975&lt;=80000,ROUNDUP(H975/4,0)+20000,40000)))),IF(H975&lt;=0,IF(I975&lt;=0,0,IF(I975&lt;=25000,I975,IF(I975&lt;=50000,ROUNDUP(I975/2,0)+12500,IF(I975&lt;=100000,ROUNDUP(I975/4,0)+25000,50000)))),MAX(IF(I975&lt;=0,0,IF(I975&lt;=25000,I975,IF(I975&lt;=50000,ROUNDUP(I975/2,0)+12500,IF(I975&lt;=100000,ROUNDUP(I975/4,0)+25000,50000)))),MIN(IF(H975&lt;=0,0,IF(H975&lt;=20000,H975,IF(H975&lt;=40000,ROUNDUP(H975/2,0)+10000,IF(H975&lt;=80000,ROUNDUP(H975/4,0)+20000,40000))))+IF(I975&lt;=0,0,IF(I975&lt;=25000,I975,IF(I975&lt;=50000,ROUNDUP(I975/2,0)+12500,IF(I975&lt;=100000,ROUNDUP(I975/4,0)+25000,50000)))),40000))))</f>
        <v/>
      </c>
      <c r="R975" s="18">
        <f>MIN(120000,O975+P975+Q975)</f>
        <v/>
      </c>
      <c r="S975" s="18">
        <f>IF(F975&lt;=0,IF(E975&lt;=0,0,IF(E975&lt;=12000,E975,IF(E975&lt;=32000,ROUNDUP(E975/2,0)+6000,IF(E975&lt;=56000,ROUNDUP(E975/4,0)+14000,28000)))),IF(E975&lt;=0,IF(F975&lt;=0,0,IF(F975&lt;=15000,F975,IF(F975&lt;=40000,ROUNDUP(F975/2,0)+7500,IF(F975&lt;=70000,ROUNDUP(F975/4,0)+17500,35000)))),MAX(IF(F975&lt;=0,0,IF(F975&lt;=15000,F975,IF(F975&lt;=40000,ROUNDUP(F975/2,0)+7500,IF(F975&lt;=70000,ROUNDUP(F975/4,0)+17500,35000)))),MIN(IF(E975&lt;=0,0,IF(E975&lt;=12000,E975,IF(E975&lt;=32000,ROUNDUP(E975/2,0)+6000,IF(E975&lt;=56000,ROUNDUP(E975/4,0)+14000,28000))))+IF(F975&lt;=0,0,IF(F975&lt;=15000,F975,IF(F975&lt;=40000,ROUNDUP(F975/2,0)+7500,IF(F975&lt;=70000,ROUNDUP(F975/4,0)+17500,35000)))),28000))))</f>
        <v/>
      </c>
      <c r="T975" s="18">
        <f>IF(G975&lt;=0,0,IF(G975&lt;=12000,G975,IF(G975&lt;=32000,ROUNDUP(G975/2,0)+6000,IF(G975&lt;=56000,ROUNDUP(G975/4,0)+14000,28000))))</f>
        <v/>
      </c>
      <c r="U975" s="18">
        <f>IF(I975&lt;=0,IF(H975&lt;=0,0,IF(H975&lt;=12000,H975,IF(H975&lt;=32000,ROUNDUP(H975/2,0)+6000,IF(H975&lt;=56000,ROUNDUP(H975/4,0)+14000,28000)))),IF(H975&lt;=0,IF(I975&lt;=0,0,IF(I975&lt;=15000,I975,IF(I975&lt;=40000,ROUNDUP(I975/2,0)+7500,IF(I975&lt;=70000,ROUNDUP(I975/4,0)+17500,35000)))),MAX(IF(I975&lt;=0,0,IF(I975&lt;=15000,I975,IF(I975&lt;=40000,ROUNDUP(I975/2,0)+7500,IF(I975&lt;=70000,ROUNDUP(I975/4,0)+17500,35000)))),MIN(IF(H975&lt;=0,0,IF(H975&lt;=12000,H975,IF(H975&lt;=32000,ROUNDUP(H975/2,0)+6000,IF(H975&lt;=56000,ROUNDUP(H975/4,0)+14000,28000))))+IF(I975&lt;=0,0,IF(I975&lt;=15000,I975,IF(I975&lt;=40000,ROUNDUP(I975/2,0)+7500,IF(I975&lt;=70000,ROUNDUP(I975/4,0)+17500,35000)))),28000))))</f>
        <v/>
      </c>
      <c r="V975" s="18">
        <f>MIN(70000,S975+T975+U975)</f>
        <v/>
      </c>
      <c r="W975" s="18">
        <f>MAX(0,ROUNDDOWN(M975-J975-N975-K975-0,-3))</f>
        <v/>
      </c>
      <c r="X975" s="18">
        <f>MAX(0,ROUNDDOWN(M975-J975-N975-K975-R975,-3))</f>
        <v/>
      </c>
      <c r="Y975" s="18">
        <f>IF(W975&lt;=0,0,ROUNDDOWN((W975*LOOKUP(W975,{0,1950001,3300001,6950001,9000001,18000001,40000001},{0.05,0.1,0.2,0.23,0.33,0.4,0.45})-LOOKUP(W975,{0,1950001,3300001,6950001,9000001,18000001,40000001},{0,97500,427500,636000,1536000,2796000,4796000}))*1.021,-2))</f>
        <v/>
      </c>
      <c r="Z975" s="18">
        <f>IF(X975&lt;=0,0,ROUNDDOWN((X975*LOOKUP(X975,{0,1950001,3300001,6950001,9000001,18000001,40000001},{0.05,0.1,0.2,0.23,0.33,0.4,0.45})-LOOKUP(X975,{0,1950001,3300001,6950001,9000001,18000001,40000001},{0,97500,427500,636000,1536000,2796000,4796000}))*1.021,-2))</f>
        <v/>
      </c>
      <c r="AA975" s="18">
        <f>MAX(0,ROUNDDOWN(M975-J975-430000-L975-0,-3))</f>
        <v/>
      </c>
      <c r="AB975" s="18">
        <f>MAX(0,ROUNDDOWN(M975-J975-430000-L975-V975,-3))</f>
        <v/>
      </c>
      <c r="AC975" s="18">
        <f>IF(M975&lt;=450000,0,MAX(0,ROUNDDOWN(AA975*0.06-MIN(50000,AA975)*0.03,-2))+MAX(0,ROUNDDOWN(AA975*0.04-MIN(50000,AA975)*0.02,-2)))</f>
        <v/>
      </c>
      <c r="AD975" s="18">
        <f>IF(M975&lt;=450000,0,MAX(0,ROUNDDOWN(AB975*0.06-MIN(50000,AB975)*0.03,-2))+MAX(0,ROUNDDOWN(AB975*0.04-MIN(50000,AB975)*0.02,-2)))</f>
        <v/>
      </c>
      <c r="AE975" s="18">
        <f>Y975-Z975</f>
        <v/>
      </c>
      <c r="AF975" s="18">
        <f>AC975-AD975</f>
        <v/>
      </c>
      <c r="AG975" s="18">
        <f>AE975+AF975</f>
        <v/>
      </c>
      <c r="AH975" s="20">
        <f>IF(W975&lt;=0,0,LOOKUP(W975,{0,1950001,3300001,6950001,9000001,18000001,40000001},{0.05,0.1,0.2,0.23,0.33,0.4,0.45}))</f>
        <v/>
      </c>
    </row>
    <row r="976">
      <c r="A976" t="inlineStr">
        <is>
          <t>1万円刻み 一般8万円</t>
        </is>
      </c>
      <c r="B976" s="18">
        <f>'4_1万円刻み'!$A$299</f>
        <v/>
      </c>
      <c r="C976" s="19" t="n">
        <v>2026</v>
      </c>
      <c r="D976" t="inlineStr">
        <is>
          <t>いいえ</t>
        </is>
      </c>
      <c r="E976" s="18" t="n">
        <v>80000</v>
      </c>
      <c r="F976" s="18" t="n">
        <v>0</v>
      </c>
      <c r="G976" s="18" t="n">
        <v>0</v>
      </c>
      <c r="H976" s="18" t="n">
        <v>0</v>
      </c>
      <c r="I976" s="18" t="n">
        <v>0</v>
      </c>
      <c r="J976" s="18">
        <f>ROUND(MIN(B976/12,650000)*12*0.0915+MIN(B976/12,1390000)*12*(0.0504+0)+B976*0.005,0)</f>
        <v/>
      </c>
      <c r="K976" s="18" t="n">
        <v>0</v>
      </c>
      <c r="L976" s="18" t="n">
        <v>0</v>
      </c>
      <c r="M976" s="18">
        <f>ROUND(IF(C976&gt;=2026,IF(B976&lt;741000,0,IF(B976&lt;2191000,B976-740000,IF(B976&lt;2193000,1451000,IF(B976&lt;2196000,1453000,IF(B976&lt;2200000,1456000,IF(B976&lt;3600000,ROUNDDOWN(B976/4,-3)*2.8-80000,IF(B976&lt;6600000,ROUNDDOWN(B976/4,-3)*3.2-440000,IF(B976&lt;8500000,ROUNDDOWN(B976*0.9,0)-1100000,B976-1950000)))))))),IF(B976&lt;651000,0,IF(B976&lt;1900000,B976-650000,IF(B976&lt;3600000,ROUNDDOWN(B976/4,-3)*2.8-80000,IF(B976&lt;6600000,ROUNDDOWN(B976/4,-3)*3.2-440000,IF(B976&lt;8500000,ROUNDDOWN(B976*0.9,0)-1100000,B976-1950000)))))),0)</f>
        <v/>
      </c>
      <c r="N976" s="18">
        <f>IF(M976&gt;23500000,NA(),IF(C976&gt;=2026,IF(M976&lt;=4890000,1040000,IF(M976&lt;=6550000,670000,620000)),IF(M976&lt;=1320000,950000,IF(M976&lt;=3360000,880000,IF(M976&lt;=4890000,680000,IF(M976&lt;=6550000,630000,580000))))))</f>
        <v/>
      </c>
      <c r="O976" s="18">
        <f>IF(F976&lt;=0,IF(AND(D976="はい",C976&gt;=2026,C976&lt;=2027),IF(E976&lt;=0,0,IF(E976&lt;=30000,E976,IF(E976&lt;=60000,ROUNDUP(E976/2,0)+15000,IF(E976&lt;=120000,ROUNDUP(E976/4,0)+30000,60000)))),IF(E976&lt;=0,0,IF(E976&lt;=20000,E976,IF(E976&lt;=40000,ROUNDUP(E976/2,0)+10000,IF(E976&lt;=80000,ROUNDUP(E976/4,0)+20000,40000))))),IF(E976&lt;=0,IF(F976&lt;=0,0,IF(F976&lt;=25000,F976,IF(F976&lt;=50000,ROUNDUP(F976/2,0)+12500,IF(F976&lt;=100000,ROUNDUP(F976/4,0)+25000,50000)))),MAX(IF(F976&lt;=0,0,IF(F976&lt;=25000,F976,IF(F976&lt;=50000,ROUNDUP(F976/2,0)+12500,IF(F976&lt;=100000,ROUNDUP(F976/4,0)+25000,50000)))),MIN(IF(AND(D976="はい",C976&gt;=2026,C976&lt;=2027),IF(E976&lt;=0,0,IF(E976&lt;=30000,E976,IF(E976&lt;=60000,ROUNDUP(E976/2,0)+15000,IF(E976&lt;=120000,ROUNDUP(E976/4,0)+30000,60000)))),IF(E976&lt;=0,0,IF(E976&lt;=20000,E976,IF(E976&lt;=40000,ROUNDUP(E976/2,0)+10000,IF(E976&lt;=80000,ROUNDUP(E976/4,0)+20000,40000)))))+IF(F976&lt;=0,0,IF(F976&lt;=25000,F976,IF(F976&lt;=50000,ROUNDUP(F976/2,0)+12500,IF(F976&lt;=100000,ROUNDUP(F976/4,0)+25000,50000)))),IF(AND(D976="はい",C976&gt;=2026,C976&lt;=2027),60000,40000)))))</f>
        <v/>
      </c>
      <c r="P976" s="18">
        <f>IF(G976&lt;=0,0,IF(G976&lt;=20000,G976,IF(G976&lt;=40000,ROUNDUP(G976/2,0)+10000,IF(G976&lt;=80000,ROUNDUP(G976/4,0)+20000,40000))))</f>
        <v/>
      </c>
      <c r="Q976" s="18">
        <f>IF(I976&lt;=0,IF(H976&lt;=0,0,IF(H976&lt;=20000,H976,IF(H976&lt;=40000,ROUNDUP(H976/2,0)+10000,IF(H976&lt;=80000,ROUNDUP(H976/4,0)+20000,40000)))),IF(H976&lt;=0,IF(I976&lt;=0,0,IF(I976&lt;=25000,I976,IF(I976&lt;=50000,ROUNDUP(I976/2,0)+12500,IF(I976&lt;=100000,ROUNDUP(I976/4,0)+25000,50000)))),MAX(IF(I976&lt;=0,0,IF(I976&lt;=25000,I976,IF(I976&lt;=50000,ROUNDUP(I976/2,0)+12500,IF(I976&lt;=100000,ROUNDUP(I976/4,0)+25000,50000)))),MIN(IF(H976&lt;=0,0,IF(H976&lt;=20000,H976,IF(H976&lt;=40000,ROUNDUP(H976/2,0)+10000,IF(H976&lt;=80000,ROUNDUP(H976/4,0)+20000,40000))))+IF(I976&lt;=0,0,IF(I976&lt;=25000,I976,IF(I976&lt;=50000,ROUNDUP(I976/2,0)+12500,IF(I976&lt;=100000,ROUNDUP(I976/4,0)+25000,50000)))),40000))))</f>
        <v/>
      </c>
      <c r="R976" s="18">
        <f>MIN(120000,O976+P976+Q976)</f>
        <v/>
      </c>
      <c r="S976" s="18">
        <f>IF(F976&lt;=0,IF(E976&lt;=0,0,IF(E976&lt;=12000,E976,IF(E976&lt;=32000,ROUNDUP(E976/2,0)+6000,IF(E976&lt;=56000,ROUNDUP(E976/4,0)+14000,28000)))),IF(E976&lt;=0,IF(F976&lt;=0,0,IF(F976&lt;=15000,F976,IF(F976&lt;=40000,ROUNDUP(F976/2,0)+7500,IF(F976&lt;=70000,ROUNDUP(F976/4,0)+17500,35000)))),MAX(IF(F976&lt;=0,0,IF(F976&lt;=15000,F976,IF(F976&lt;=40000,ROUNDUP(F976/2,0)+7500,IF(F976&lt;=70000,ROUNDUP(F976/4,0)+17500,35000)))),MIN(IF(E976&lt;=0,0,IF(E976&lt;=12000,E976,IF(E976&lt;=32000,ROUNDUP(E976/2,0)+6000,IF(E976&lt;=56000,ROUNDUP(E976/4,0)+14000,28000))))+IF(F976&lt;=0,0,IF(F976&lt;=15000,F976,IF(F976&lt;=40000,ROUNDUP(F976/2,0)+7500,IF(F976&lt;=70000,ROUNDUP(F976/4,0)+17500,35000)))),28000))))</f>
        <v/>
      </c>
      <c r="T976" s="18">
        <f>IF(G976&lt;=0,0,IF(G976&lt;=12000,G976,IF(G976&lt;=32000,ROUNDUP(G976/2,0)+6000,IF(G976&lt;=56000,ROUNDUP(G976/4,0)+14000,28000))))</f>
        <v/>
      </c>
      <c r="U976" s="18">
        <f>IF(I976&lt;=0,IF(H976&lt;=0,0,IF(H976&lt;=12000,H976,IF(H976&lt;=32000,ROUNDUP(H976/2,0)+6000,IF(H976&lt;=56000,ROUNDUP(H976/4,0)+14000,28000)))),IF(H976&lt;=0,IF(I976&lt;=0,0,IF(I976&lt;=15000,I976,IF(I976&lt;=40000,ROUNDUP(I976/2,0)+7500,IF(I976&lt;=70000,ROUNDUP(I976/4,0)+17500,35000)))),MAX(IF(I976&lt;=0,0,IF(I976&lt;=15000,I976,IF(I976&lt;=40000,ROUNDUP(I976/2,0)+7500,IF(I976&lt;=70000,ROUNDUP(I976/4,0)+17500,35000)))),MIN(IF(H976&lt;=0,0,IF(H976&lt;=12000,H976,IF(H976&lt;=32000,ROUNDUP(H976/2,0)+6000,IF(H976&lt;=56000,ROUNDUP(H976/4,0)+14000,28000))))+IF(I976&lt;=0,0,IF(I976&lt;=15000,I976,IF(I976&lt;=40000,ROUNDUP(I976/2,0)+7500,IF(I976&lt;=70000,ROUNDUP(I976/4,0)+17500,35000)))),28000))))</f>
        <v/>
      </c>
      <c r="V976" s="18">
        <f>MIN(70000,S976+T976+U976)</f>
        <v/>
      </c>
      <c r="W976" s="18">
        <f>MAX(0,ROUNDDOWN(M976-J976-N976-K976-0,-3))</f>
        <v/>
      </c>
      <c r="X976" s="18">
        <f>MAX(0,ROUNDDOWN(M976-J976-N976-K976-R976,-3))</f>
        <v/>
      </c>
      <c r="Y976" s="18">
        <f>IF(W976&lt;=0,0,ROUNDDOWN((W976*LOOKUP(W976,{0,1950001,3300001,6950001,9000001,18000001,40000001},{0.05,0.1,0.2,0.23,0.33,0.4,0.45})-LOOKUP(W976,{0,1950001,3300001,6950001,9000001,18000001,40000001},{0,97500,427500,636000,1536000,2796000,4796000}))*1.021,-2))</f>
        <v/>
      </c>
      <c r="Z976" s="18">
        <f>IF(X976&lt;=0,0,ROUNDDOWN((X976*LOOKUP(X976,{0,1950001,3300001,6950001,9000001,18000001,40000001},{0.05,0.1,0.2,0.23,0.33,0.4,0.45})-LOOKUP(X976,{0,1950001,3300001,6950001,9000001,18000001,40000001},{0,97500,427500,636000,1536000,2796000,4796000}))*1.021,-2))</f>
        <v/>
      </c>
      <c r="AA976" s="18">
        <f>MAX(0,ROUNDDOWN(M976-J976-430000-L976-0,-3))</f>
        <v/>
      </c>
      <c r="AB976" s="18">
        <f>MAX(0,ROUNDDOWN(M976-J976-430000-L976-V976,-3))</f>
        <v/>
      </c>
      <c r="AC976" s="18">
        <f>IF(M976&lt;=450000,0,MAX(0,ROUNDDOWN(AA976*0.06-MIN(50000,AA976)*0.03,-2))+MAX(0,ROUNDDOWN(AA976*0.04-MIN(50000,AA976)*0.02,-2)))</f>
        <v/>
      </c>
      <c r="AD976" s="18">
        <f>IF(M976&lt;=450000,0,MAX(0,ROUNDDOWN(AB976*0.06-MIN(50000,AB976)*0.03,-2))+MAX(0,ROUNDDOWN(AB976*0.04-MIN(50000,AB976)*0.02,-2)))</f>
        <v/>
      </c>
      <c r="AE976" s="18">
        <f>Y976-Z976</f>
        <v/>
      </c>
      <c r="AF976" s="18">
        <f>AC976-AD976</f>
        <v/>
      </c>
      <c r="AG976" s="18">
        <f>AE976+AF976</f>
        <v/>
      </c>
      <c r="AH976" s="20">
        <f>IF(W976&lt;=0,0,LOOKUP(W976,{0,1950001,3300001,6950001,9000001,18000001,40000001},{0.05,0.1,0.2,0.23,0.33,0.4,0.45}))</f>
        <v/>
      </c>
    </row>
    <row r="977">
      <c r="A977" t="inlineStr">
        <is>
          <t>1万円刻み 特例あり一般12万円</t>
        </is>
      </c>
      <c r="B977" s="18">
        <f>'4_1万円刻み'!$A$299</f>
        <v/>
      </c>
      <c r="C977" s="19" t="n">
        <v>2026</v>
      </c>
      <c r="D977" t="inlineStr">
        <is>
          <t>はい</t>
        </is>
      </c>
      <c r="E977" s="18" t="n">
        <v>120000</v>
      </c>
      <c r="F977" s="18" t="n">
        <v>0</v>
      </c>
      <c r="G977" s="18" t="n">
        <v>0</v>
      </c>
      <c r="H977" s="18" t="n">
        <v>0</v>
      </c>
      <c r="I977" s="18" t="n">
        <v>0</v>
      </c>
      <c r="J977" s="18">
        <f>ROUND(MIN(B977/12,650000)*12*0.0915+MIN(B977/12,1390000)*12*(0.0504+0)+B977*0.005,0)</f>
        <v/>
      </c>
      <c r="K977" s="18" t="n">
        <v>0</v>
      </c>
      <c r="L977" s="18" t="n">
        <v>0</v>
      </c>
      <c r="M977" s="18">
        <f>ROUND(IF(C977&gt;=2026,IF(B977&lt;741000,0,IF(B977&lt;2191000,B977-740000,IF(B977&lt;2193000,1451000,IF(B977&lt;2196000,1453000,IF(B977&lt;2200000,1456000,IF(B977&lt;3600000,ROUNDDOWN(B977/4,-3)*2.8-80000,IF(B977&lt;6600000,ROUNDDOWN(B977/4,-3)*3.2-440000,IF(B977&lt;8500000,ROUNDDOWN(B977*0.9,0)-1100000,B977-1950000)))))))),IF(B977&lt;651000,0,IF(B977&lt;1900000,B977-650000,IF(B977&lt;3600000,ROUNDDOWN(B977/4,-3)*2.8-80000,IF(B977&lt;6600000,ROUNDDOWN(B977/4,-3)*3.2-440000,IF(B977&lt;8500000,ROUNDDOWN(B977*0.9,0)-1100000,B977-1950000)))))),0)</f>
        <v/>
      </c>
      <c r="N977" s="18">
        <f>IF(M977&gt;23500000,NA(),IF(C977&gt;=2026,IF(M977&lt;=4890000,1040000,IF(M977&lt;=6550000,670000,620000)),IF(M977&lt;=1320000,950000,IF(M977&lt;=3360000,880000,IF(M977&lt;=4890000,680000,IF(M977&lt;=6550000,630000,580000))))))</f>
        <v/>
      </c>
      <c r="O977" s="18">
        <f>IF(F977&lt;=0,IF(AND(D977="はい",C977&gt;=2026,C977&lt;=2027),IF(E977&lt;=0,0,IF(E977&lt;=30000,E977,IF(E977&lt;=60000,ROUNDUP(E977/2,0)+15000,IF(E977&lt;=120000,ROUNDUP(E977/4,0)+30000,60000)))),IF(E977&lt;=0,0,IF(E977&lt;=20000,E977,IF(E977&lt;=40000,ROUNDUP(E977/2,0)+10000,IF(E977&lt;=80000,ROUNDUP(E977/4,0)+20000,40000))))),IF(E977&lt;=0,IF(F977&lt;=0,0,IF(F977&lt;=25000,F977,IF(F977&lt;=50000,ROUNDUP(F977/2,0)+12500,IF(F977&lt;=100000,ROUNDUP(F977/4,0)+25000,50000)))),MAX(IF(F977&lt;=0,0,IF(F977&lt;=25000,F977,IF(F977&lt;=50000,ROUNDUP(F977/2,0)+12500,IF(F977&lt;=100000,ROUNDUP(F977/4,0)+25000,50000)))),MIN(IF(AND(D977="はい",C977&gt;=2026,C977&lt;=2027),IF(E977&lt;=0,0,IF(E977&lt;=30000,E977,IF(E977&lt;=60000,ROUNDUP(E977/2,0)+15000,IF(E977&lt;=120000,ROUNDUP(E977/4,0)+30000,60000)))),IF(E977&lt;=0,0,IF(E977&lt;=20000,E977,IF(E977&lt;=40000,ROUNDUP(E977/2,0)+10000,IF(E977&lt;=80000,ROUNDUP(E977/4,0)+20000,40000)))))+IF(F977&lt;=0,0,IF(F977&lt;=25000,F977,IF(F977&lt;=50000,ROUNDUP(F977/2,0)+12500,IF(F977&lt;=100000,ROUNDUP(F977/4,0)+25000,50000)))),IF(AND(D977="はい",C977&gt;=2026,C977&lt;=2027),60000,40000)))))</f>
        <v/>
      </c>
      <c r="P977" s="18">
        <f>IF(G977&lt;=0,0,IF(G977&lt;=20000,G977,IF(G977&lt;=40000,ROUNDUP(G977/2,0)+10000,IF(G977&lt;=80000,ROUNDUP(G977/4,0)+20000,40000))))</f>
        <v/>
      </c>
      <c r="Q977" s="18">
        <f>IF(I977&lt;=0,IF(H977&lt;=0,0,IF(H977&lt;=20000,H977,IF(H977&lt;=40000,ROUNDUP(H977/2,0)+10000,IF(H977&lt;=80000,ROUNDUP(H977/4,0)+20000,40000)))),IF(H977&lt;=0,IF(I977&lt;=0,0,IF(I977&lt;=25000,I977,IF(I977&lt;=50000,ROUNDUP(I977/2,0)+12500,IF(I977&lt;=100000,ROUNDUP(I977/4,0)+25000,50000)))),MAX(IF(I977&lt;=0,0,IF(I977&lt;=25000,I977,IF(I977&lt;=50000,ROUNDUP(I977/2,0)+12500,IF(I977&lt;=100000,ROUNDUP(I977/4,0)+25000,50000)))),MIN(IF(H977&lt;=0,0,IF(H977&lt;=20000,H977,IF(H977&lt;=40000,ROUNDUP(H977/2,0)+10000,IF(H977&lt;=80000,ROUNDUP(H977/4,0)+20000,40000))))+IF(I977&lt;=0,0,IF(I977&lt;=25000,I977,IF(I977&lt;=50000,ROUNDUP(I977/2,0)+12500,IF(I977&lt;=100000,ROUNDUP(I977/4,0)+25000,50000)))),40000))))</f>
        <v/>
      </c>
      <c r="R977" s="18">
        <f>MIN(120000,O977+P977+Q977)</f>
        <v/>
      </c>
      <c r="S977" s="18">
        <f>IF(F977&lt;=0,IF(E977&lt;=0,0,IF(E977&lt;=12000,E977,IF(E977&lt;=32000,ROUNDUP(E977/2,0)+6000,IF(E977&lt;=56000,ROUNDUP(E977/4,0)+14000,28000)))),IF(E977&lt;=0,IF(F977&lt;=0,0,IF(F977&lt;=15000,F977,IF(F977&lt;=40000,ROUNDUP(F977/2,0)+7500,IF(F977&lt;=70000,ROUNDUP(F977/4,0)+17500,35000)))),MAX(IF(F977&lt;=0,0,IF(F977&lt;=15000,F977,IF(F977&lt;=40000,ROUNDUP(F977/2,0)+7500,IF(F977&lt;=70000,ROUNDUP(F977/4,0)+17500,35000)))),MIN(IF(E977&lt;=0,0,IF(E977&lt;=12000,E977,IF(E977&lt;=32000,ROUNDUP(E977/2,0)+6000,IF(E977&lt;=56000,ROUNDUP(E977/4,0)+14000,28000))))+IF(F977&lt;=0,0,IF(F977&lt;=15000,F977,IF(F977&lt;=40000,ROUNDUP(F977/2,0)+7500,IF(F977&lt;=70000,ROUNDUP(F977/4,0)+17500,35000)))),28000))))</f>
        <v/>
      </c>
      <c r="T977" s="18">
        <f>IF(G977&lt;=0,0,IF(G977&lt;=12000,G977,IF(G977&lt;=32000,ROUNDUP(G977/2,0)+6000,IF(G977&lt;=56000,ROUNDUP(G977/4,0)+14000,28000))))</f>
        <v/>
      </c>
      <c r="U977" s="18">
        <f>IF(I977&lt;=0,IF(H977&lt;=0,0,IF(H977&lt;=12000,H977,IF(H977&lt;=32000,ROUNDUP(H977/2,0)+6000,IF(H977&lt;=56000,ROUNDUP(H977/4,0)+14000,28000)))),IF(H977&lt;=0,IF(I977&lt;=0,0,IF(I977&lt;=15000,I977,IF(I977&lt;=40000,ROUNDUP(I977/2,0)+7500,IF(I977&lt;=70000,ROUNDUP(I977/4,0)+17500,35000)))),MAX(IF(I977&lt;=0,0,IF(I977&lt;=15000,I977,IF(I977&lt;=40000,ROUNDUP(I977/2,0)+7500,IF(I977&lt;=70000,ROUNDUP(I977/4,0)+17500,35000)))),MIN(IF(H977&lt;=0,0,IF(H977&lt;=12000,H977,IF(H977&lt;=32000,ROUNDUP(H977/2,0)+6000,IF(H977&lt;=56000,ROUNDUP(H977/4,0)+14000,28000))))+IF(I977&lt;=0,0,IF(I977&lt;=15000,I977,IF(I977&lt;=40000,ROUNDUP(I977/2,0)+7500,IF(I977&lt;=70000,ROUNDUP(I977/4,0)+17500,35000)))),28000))))</f>
        <v/>
      </c>
      <c r="V977" s="18">
        <f>MIN(70000,S977+T977+U977)</f>
        <v/>
      </c>
      <c r="W977" s="18">
        <f>MAX(0,ROUNDDOWN(M977-J977-N977-K977-0,-3))</f>
        <v/>
      </c>
      <c r="X977" s="18">
        <f>MAX(0,ROUNDDOWN(M977-J977-N977-K977-R977,-3))</f>
        <v/>
      </c>
      <c r="Y977" s="18">
        <f>IF(W977&lt;=0,0,ROUNDDOWN((W977*LOOKUP(W977,{0,1950001,3300001,6950001,9000001,18000001,40000001},{0.05,0.1,0.2,0.23,0.33,0.4,0.45})-LOOKUP(W977,{0,1950001,3300001,6950001,9000001,18000001,40000001},{0,97500,427500,636000,1536000,2796000,4796000}))*1.021,-2))</f>
        <v/>
      </c>
      <c r="Z977" s="18">
        <f>IF(X977&lt;=0,0,ROUNDDOWN((X977*LOOKUP(X977,{0,1950001,3300001,6950001,9000001,18000001,40000001},{0.05,0.1,0.2,0.23,0.33,0.4,0.45})-LOOKUP(X977,{0,1950001,3300001,6950001,9000001,18000001,40000001},{0,97500,427500,636000,1536000,2796000,4796000}))*1.021,-2))</f>
        <v/>
      </c>
      <c r="AA977" s="18">
        <f>MAX(0,ROUNDDOWN(M977-J977-430000-L977-0,-3))</f>
        <v/>
      </c>
      <c r="AB977" s="18">
        <f>MAX(0,ROUNDDOWN(M977-J977-430000-L977-V977,-3))</f>
        <v/>
      </c>
      <c r="AC977" s="18">
        <f>IF(M977&lt;=450000,0,MAX(0,ROUNDDOWN(AA977*0.06-MIN(50000,AA977)*0.03,-2))+MAX(0,ROUNDDOWN(AA977*0.04-MIN(50000,AA977)*0.02,-2)))</f>
        <v/>
      </c>
      <c r="AD977" s="18">
        <f>IF(M977&lt;=450000,0,MAX(0,ROUNDDOWN(AB977*0.06-MIN(50000,AB977)*0.03,-2))+MAX(0,ROUNDDOWN(AB977*0.04-MIN(50000,AB977)*0.02,-2)))</f>
        <v/>
      </c>
      <c r="AE977" s="18">
        <f>Y977-Z977</f>
        <v/>
      </c>
      <c r="AF977" s="18">
        <f>AC977-AD977</f>
        <v/>
      </c>
      <c r="AG977" s="18">
        <f>AE977+AF977</f>
        <v/>
      </c>
      <c r="AH977" s="20">
        <f>IF(W977&lt;=0,0,LOOKUP(W977,{0,1950001,3300001,6950001,9000001,18000001,40000001},{0.05,0.1,0.2,0.23,0.33,0.4,0.45}))</f>
        <v/>
      </c>
    </row>
    <row r="978">
      <c r="A978" t="inlineStr">
        <is>
          <t>1万円刻み 3区分8万円ずつ</t>
        </is>
      </c>
      <c r="B978" s="18">
        <f>'4_1万円刻み'!$A$300</f>
        <v/>
      </c>
      <c r="C978" s="19" t="n">
        <v>2026</v>
      </c>
      <c r="D978" t="inlineStr">
        <is>
          <t>いいえ</t>
        </is>
      </c>
      <c r="E978" s="18" t="n">
        <v>80000</v>
      </c>
      <c r="F978" s="18" t="n">
        <v>0</v>
      </c>
      <c r="G978" s="18" t="n">
        <v>80000</v>
      </c>
      <c r="H978" s="18" t="n">
        <v>80000</v>
      </c>
      <c r="I978" s="18" t="n">
        <v>0</v>
      </c>
      <c r="J978" s="18">
        <f>ROUND(MIN(B978/12,650000)*12*0.0915+MIN(B978/12,1390000)*12*(0.0504+0)+B978*0.005,0)</f>
        <v/>
      </c>
      <c r="K978" s="18" t="n">
        <v>0</v>
      </c>
      <c r="L978" s="18" t="n">
        <v>0</v>
      </c>
      <c r="M978" s="18">
        <f>ROUND(IF(C978&gt;=2026,IF(B978&lt;741000,0,IF(B978&lt;2191000,B978-740000,IF(B978&lt;2193000,1451000,IF(B978&lt;2196000,1453000,IF(B978&lt;2200000,1456000,IF(B978&lt;3600000,ROUNDDOWN(B978/4,-3)*2.8-80000,IF(B978&lt;6600000,ROUNDDOWN(B978/4,-3)*3.2-440000,IF(B978&lt;8500000,ROUNDDOWN(B978*0.9,0)-1100000,B978-1950000)))))))),IF(B978&lt;651000,0,IF(B978&lt;1900000,B978-650000,IF(B978&lt;3600000,ROUNDDOWN(B978/4,-3)*2.8-80000,IF(B978&lt;6600000,ROUNDDOWN(B978/4,-3)*3.2-440000,IF(B978&lt;8500000,ROUNDDOWN(B978*0.9,0)-1100000,B978-1950000)))))),0)</f>
        <v/>
      </c>
      <c r="N978" s="18">
        <f>IF(M978&gt;23500000,NA(),IF(C978&gt;=2026,IF(M978&lt;=4890000,1040000,IF(M978&lt;=6550000,670000,620000)),IF(M978&lt;=1320000,950000,IF(M978&lt;=3360000,880000,IF(M978&lt;=4890000,680000,IF(M978&lt;=6550000,630000,580000))))))</f>
        <v/>
      </c>
      <c r="O978" s="18">
        <f>IF(F978&lt;=0,IF(AND(D978="はい",C978&gt;=2026,C978&lt;=2027),IF(E978&lt;=0,0,IF(E978&lt;=30000,E978,IF(E978&lt;=60000,ROUNDUP(E978/2,0)+15000,IF(E978&lt;=120000,ROUNDUP(E978/4,0)+30000,60000)))),IF(E978&lt;=0,0,IF(E978&lt;=20000,E978,IF(E978&lt;=40000,ROUNDUP(E978/2,0)+10000,IF(E978&lt;=80000,ROUNDUP(E978/4,0)+20000,40000))))),IF(E978&lt;=0,IF(F978&lt;=0,0,IF(F978&lt;=25000,F978,IF(F978&lt;=50000,ROUNDUP(F978/2,0)+12500,IF(F978&lt;=100000,ROUNDUP(F978/4,0)+25000,50000)))),MAX(IF(F978&lt;=0,0,IF(F978&lt;=25000,F978,IF(F978&lt;=50000,ROUNDUP(F978/2,0)+12500,IF(F978&lt;=100000,ROUNDUP(F978/4,0)+25000,50000)))),MIN(IF(AND(D978="はい",C978&gt;=2026,C978&lt;=2027),IF(E978&lt;=0,0,IF(E978&lt;=30000,E978,IF(E978&lt;=60000,ROUNDUP(E978/2,0)+15000,IF(E978&lt;=120000,ROUNDUP(E978/4,0)+30000,60000)))),IF(E978&lt;=0,0,IF(E978&lt;=20000,E978,IF(E978&lt;=40000,ROUNDUP(E978/2,0)+10000,IF(E978&lt;=80000,ROUNDUP(E978/4,0)+20000,40000)))))+IF(F978&lt;=0,0,IF(F978&lt;=25000,F978,IF(F978&lt;=50000,ROUNDUP(F978/2,0)+12500,IF(F978&lt;=100000,ROUNDUP(F978/4,0)+25000,50000)))),IF(AND(D978="はい",C978&gt;=2026,C978&lt;=2027),60000,40000)))))</f>
        <v/>
      </c>
      <c r="P978" s="18">
        <f>IF(G978&lt;=0,0,IF(G978&lt;=20000,G978,IF(G978&lt;=40000,ROUNDUP(G978/2,0)+10000,IF(G978&lt;=80000,ROUNDUP(G978/4,0)+20000,40000))))</f>
        <v/>
      </c>
      <c r="Q978" s="18">
        <f>IF(I978&lt;=0,IF(H978&lt;=0,0,IF(H978&lt;=20000,H978,IF(H978&lt;=40000,ROUNDUP(H978/2,0)+10000,IF(H978&lt;=80000,ROUNDUP(H978/4,0)+20000,40000)))),IF(H978&lt;=0,IF(I978&lt;=0,0,IF(I978&lt;=25000,I978,IF(I978&lt;=50000,ROUNDUP(I978/2,0)+12500,IF(I978&lt;=100000,ROUNDUP(I978/4,0)+25000,50000)))),MAX(IF(I978&lt;=0,0,IF(I978&lt;=25000,I978,IF(I978&lt;=50000,ROUNDUP(I978/2,0)+12500,IF(I978&lt;=100000,ROUNDUP(I978/4,0)+25000,50000)))),MIN(IF(H978&lt;=0,0,IF(H978&lt;=20000,H978,IF(H978&lt;=40000,ROUNDUP(H978/2,0)+10000,IF(H978&lt;=80000,ROUNDUP(H978/4,0)+20000,40000))))+IF(I978&lt;=0,0,IF(I978&lt;=25000,I978,IF(I978&lt;=50000,ROUNDUP(I978/2,0)+12500,IF(I978&lt;=100000,ROUNDUP(I978/4,0)+25000,50000)))),40000))))</f>
        <v/>
      </c>
      <c r="R978" s="18">
        <f>MIN(120000,O978+P978+Q978)</f>
        <v/>
      </c>
      <c r="S978" s="18">
        <f>IF(F978&lt;=0,IF(E978&lt;=0,0,IF(E978&lt;=12000,E978,IF(E978&lt;=32000,ROUNDUP(E978/2,0)+6000,IF(E978&lt;=56000,ROUNDUP(E978/4,0)+14000,28000)))),IF(E978&lt;=0,IF(F978&lt;=0,0,IF(F978&lt;=15000,F978,IF(F978&lt;=40000,ROUNDUP(F978/2,0)+7500,IF(F978&lt;=70000,ROUNDUP(F978/4,0)+17500,35000)))),MAX(IF(F978&lt;=0,0,IF(F978&lt;=15000,F978,IF(F978&lt;=40000,ROUNDUP(F978/2,0)+7500,IF(F978&lt;=70000,ROUNDUP(F978/4,0)+17500,35000)))),MIN(IF(E978&lt;=0,0,IF(E978&lt;=12000,E978,IF(E978&lt;=32000,ROUNDUP(E978/2,0)+6000,IF(E978&lt;=56000,ROUNDUP(E978/4,0)+14000,28000))))+IF(F978&lt;=0,0,IF(F978&lt;=15000,F978,IF(F978&lt;=40000,ROUNDUP(F978/2,0)+7500,IF(F978&lt;=70000,ROUNDUP(F978/4,0)+17500,35000)))),28000))))</f>
        <v/>
      </c>
      <c r="T978" s="18">
        <f>IF(G978&lt;=0,0,IF(G978&lt;=12000,G978,IF(G978&lt;=32000,ROUNDUP(G978/2,0)+6000,IF(G978&lt;=56000,ROUNDUP(G978/4,0)+14000,28000))))</f>
        <v/>
      </c>
      <c r="U978" s="18">
        <f>IF(I978&lt;=0,IF(H978&lt;=0,0,IF(H978&lt;=12000,H978,IF(H978&lt;=32000,ROUNDUP(H978/2,0)+6000,IF(H978&lt;=56000,ROUNDUP(H978/4,0)+14000,28000)))),IF(H978&lt;=0,IF(I978&lt;=0,0,IF(I978&lt;=15000,I978,IF(I978&lt;=40000,ROUNDUP(I978/2,0)+7500,IF(I978&lt;=70000,ROUNDUP(I978/4,0)+17500,35000)))),MAX(IF(I978&lt;=0,0,IF(I978&lt;=15000,I978,IF(I978&lt;=40000,ROUNDUP(I978/2,0)+7500,IF(I978&lt;=70000,ROUNDUP(I978/4,0)+17500,35000)))),MIN(IF(H978&lt;=0,0,IF(H978&lt;=12000,H978,IF(H978&lt;=32000,ROUNDUP(H978/2,0)+6000,IF(H978&lt;=56000,ROUNDUP(H978/4,0)+14000,28000))))+IF(I978&lt;=0,0,IF(I978&lt;=15000,I978,IF(I978&lt;=40000,ROUNDUP(I978/2,0)+7500,IF(I978&lt;=70000,ROUNDUP(I978/4,0)+17500,35000)))),28000))))</f>
        <v/>
      </c>
      <c r="V978" s="18">
        <f>MIN(70000,S978+T978+U978)</f>
        <v/>
      </c>
      <c r="W978" s="18">
        <f>MAX(0,ROUNDDOWN(M978-J978-N978-K978-0,-3))</f>
        <v/>
      </c>
      <c r="X978" s="18">
        <f>MAX(0,ROUNDDOWN(M978-J978-N978-K978-R978,-3))</f>
        <v/>
      </c>
      <c r="Y978" s="18">
        <f>IF(W978&lt;=0,0,ROUNDDOWN((W978*LOOKUP(W978,{0,1950001,3300001,6950001,9000001,18000001,40000001},{0.05,0.1,0.2,0.23,0.33,0.4,0.45})-LOOKUP(W978,{0,1950001,3300001,6950001,9000001,18000001,40000001},{0,97500,427500,636000,1536000,2796000,4796000}))*1.021,-2))</f>
        <v/>
      </c>
      <c r="Z978" s="18">
        <f>IF(X978&lt;=0,0,ROUNDDOWN((X978*LOOKUP(X978,{0,1950001,3300001,6950001,9000001,18000001,40000001},{0.05,0.1,0.2,0.23,0.33,0.4,0.45})-LOOKUP(X978,{0,1950001,3300001,6950001,9000001,18000001,40000001},{0,97500,427500,636000,1536000,2796000,4796000}))*1.021,-2))</f>
        <v/>
      </c>
      <c r="AA978" s="18">
        <f>MAX(0,ROUNDDOWN(M978-J978-430000-L978-0,-3))</f>
        <v/>
      </c>
      <c r="AB978" s="18">
        <f>MAX(0,ROUNDDOWN(M978-J978-430000-L978-V978,-3))</f>
        <v/>
      </c>
      <c r="AC978" s="18">
        <f>IF(M978&lt;=450000,0,MAX(0,ROUNDDOWN(AA978*0.06-MIN(50000,AA978)*0.03,-2))+MAX(0,ROUNDDOWN(AA978*0.04-MIN(50000,AA978)*0.02,-2)))</f>
        <v/>
      </c>
      <c r="AD978" s="18">
        <f>IF(M978&lt;=450000,0,MAX(0,ROUNDDOWN(AB978*0.06-MIN(50000,AB978)*0.03,-2))+MAX(0,ROUNDDOWN(AB978*0.04-MIN(50000,AB978)*0.02,-2)))</f>
        <v/>
      </c>
      <c r="AE978" s="18">
        <f>Y978-Z978</f>
        <v/>
      </c>
      <c r="AF978" s="18">
        <f>AC978-AD978</f>
        <v/>
      </c>
      <c r="AG978" s="18">
        <f>AE978+AF978</f>
        <v/>
      </c>
      <c r="AH978" s="20">
        <f>IF(W978&lt;=0,0,LOOKUP(W978,{0,1950001,3300001,6950001,9000001,18000001,40000001},{0.05,0.1,0.2,0.23,0.33,0.4,0.45}))</f>
        <v/>
      </c>
    </row>
    <row r="979">
      <c r="A979" t="inlineStr">
        <is>
          <t>1万円刻み 一般8万円</t>
        </is>
      </c>
      <c r="B979" s="18">
        <f>'4_1万円刻み'!$A$300</f>
        <v/>
      </c>
      <c r="C979" s="19" t="n">
        <v>2026</v>
      </c>
      <c r="D979" t="inlineStr">
        <is>
          <t>いいえ</t>
        </is>
      </c>
      <c r="E979" s="18" t="n">
        <v>80000</v>
      </c>
      <c r="F979" s="18" t="n">
        <v>0</v>
      </c>
      <c r="G979" s="18" t="n">
        <v>0</v>
      </c>
      <c r="H979" s="18" t="n">
        <v>0</v>
      </c>
      <c r="I979" s="18" t="n">
        <v>0</v>
      </c>
      <c r="J979" s="18">
        <f>ROUND(MIN(B979/12,650000)*12*0.0915+MIN(B979/12,1390000)*12*(0.0504+0)+B979*0.005,0)</f>
        <v/>
      </c>
      <c r="K979" s="18" t="n">
        <v>0</v>
      </c>
      <c r="L979" s="18" t="n">
        <v>0</v>
      </c>
      <c r="M979" s="18">
        <f>ROUND(IF(C979&gt;=2026,IF(B979&lt;741000,0,IF(B979&lt;2191000,B979-740000,IF(B979&lt;2193000,1451000,IF(B979&lt;2196000,1453000,IF(B979&lt;2200000,1456000,IF(B979&lt;3600000,ROUNDDOWN(B979/4,-3)*2.8-80000,IF(B979&lt;6600000,ROUNDDOWN(B979/4,-3)*3.2-440000,IF(B979&lt;8500000,ROUNDDOWN(B979*0.9,0)-1100000,B979-1950000)))))))),IF(B979&lt;651000,0,IF(B979&lt;1900000,B979-650000,IF(B979&lt;3600000,ROUNDDOWN(B979/4,-3)*2.8-80000,IF(B979&lt;6600000,ROUNDDOWN(B979/4,-3)*3.2-440000,IF(B979&lt;8500000,ROUNDDOWN(B979*0.9,0)-1100000,B979-1950000)))))),0)</f>
        <v/>
      </c>
      <c r="N979" s="18">
        <f>IF(M979&gt;23500000,NA(),IF(C979&gt;=2026,IF(M979&lt;=4890000,1040000,IF(M979&lt;=6550000,670000,620000)),IF(M979&lt;=1320000,950000,IF(M979&lt;=3360000,880000,IF(M979&lt;=4890000,680000,IF(M979&lt;=6550000,630000,580000))))))</f>
        <v/>
      </c>
      <c r="O979" s="18">
        <f>IF(F979&lt;=0,IF(AND(D979="はい",C979&gt;=2026,C979&lt;=2027),IF(E979&lt;=0,0,IF(E979&lt;=30000,E979,IF(E979&lt;=60000,ROUNDUP(E979/2,0)+15000,IF(E979&lt;=120000,ROUNDUP(E979/4,0)+30000,60000)))),IF(E979&lt;=0,0,IF(E979&lt;=20000,E979,IF(E979&lt;=40000,ROUNDUP(E979/2,0)+10000,IF(E979&lt;=80000,ROUNDUP(E979/4,0)+20000,40000))))),IF(E979&lt;=0,IF(F979&lt;=0,0,IF(F979&lt;=25000,F979,IF(F979&lt;=50000,ROUNDUP(F979/2,0)+12500,IF(F979&lt;=100000,ROUNDUP(F979/4,0)+25000,50000)))),MAX(IF(F979&lt;=0,0,IF(F979&lt;=25000,F979,IF(F979&lt;=50000,ROUNDUP(F979/2,0)+12500,IF(F979&lt;=100000,ROUNDUP(F979/4,0)+25000,50000)))),MIN(IF(AND(D979="はい",C979&gt;=2026,C979&lt;=2027),IF(E979&lt;=0,0,IF(E979&lt;=30000,E979,IF(E979&lt;=60000,ROUNDUP(E979/2,0)+15000,IF(E979&lt;=120000,ROUNDUP(E979/4,0)+30000,60000)))),IF(E979&lt;=0,0,IF(E979&lt;=20000,E979,IF(E979&lt;=40000,ROUNDUP(E979/2,0)+10000,IF(E979&lt;=80000,ROUNDUP(E979/4,0)+20000,40000)))))+IF(F979&lt;=0,0,IF(F979&lt;=25000,F979,IF(F979&lt;=50000,ROUNDUP(F979/2,0)+12500,IF(F979&lt;=100000,ROUNDUP(F979/4,0)+25000,50000)))),IF(AND(D979="はい",C979&gt;=2026,C979&lt;=2027),60000,40000)))))</f>
        <v/>
      </c>
      <c r="P979" s="18">
        <f>IF(G979&lt;=0,0,IF(G979&lt;=20000,G979,IF(G979&lt;=40000,ROUNDUP(G979/2,0)+10000,IF(G979&lt;=80000,ROUNDUP(G979/4,0)+20000,40000))))</f>
        <v/>
      </c>
      <c r="Q979" s="18">
        <f>IF(I979&lt;=0,IF(H979&lt;=0,0,IF(H979&lt;=20000,H979,IF(H979&lt;=40000,ROUNDUP(H979/2,0)+10000,IF(H979&lt;=80000,ROUNDUP(H979/4,0)+20000,40000)))),IF(H979&lt;=0,IF(I979&lt;=0,0,IF(I979&lt;=25000,I979,IF(I979&lt;=50000,ROUNDUP(I979/2,0)+12500,IF(I979&lt;=100000,ROUNDUP(I979/4,0)+25000,50000)))),MAX(IF(I979&lt;=0,0,IF(I979&lt;=25000,I979,IF(I979&lt;=50000,ROUNDUP(I979/2,0)+12500,IF(I979&lt;=100000,ROUNDUP(I979/4,0)+25000,50000)))),MIN(IF(H979&lt;=0,0,IF(H979&lt;=20000,H979,IF(H979&lt;=40000,ROUNDUP(H979/2,0)+10000,IF(H979&lt;=80000,ROUNDUP(H979/4,0)+20000,40000))))+IF(I979&lt;=0,0,IF(I979&lt;=25000,I979,IF(I979&lt;=50000,ROUNDUP(I979/2,0)+12500,IF(I979&lt;=100000,ROUNDUP(I979/4,0)+25000,50000)))),40000))))</f>
        <v/>
      </c>
      <c r="R979" s="18">
        <f>MIN(120000,O979+P979+Q979)</f>
        <v/>
      </c>
      <c r="S979" s="18">
        <f>IF(F979&lt;=0,IF(E979&lt;=0,0,IF(E979&lt;=12000,E979,IF(E979&lt;=32000,ROUNDUP(E979/2,0)+6000,IF(E979&lt;=56000,ROUNDUP(E979/4,0)+14000,28000)))),IF(E979&lt;=0,IF(F979&lt;=0,0,IF(F979&lt;=15000,F979,IF(F979&lt;=40000,ROUNDUP(F979/2,0)+7500,IF(F979&lt;=70000,ROUNDUP(F979/4,0)+17500,35000)))),MAX(IF(F979&lt;=0,0,IF(F979&lt;=15000,F979,IF(F979&lt;=40000,ROUNDUP(F979/2,0)+7500,IF(F979&lt;=70000,ROUNDUP(F979/4,0)+17500,35000)))),MIN(IF(E979&lt;=0,0,IF(E979&lt;=12000,E979,IF(E979&lt;=32000,ROUNDUP(E979/2,0)+6000,IF(E979&lt;=56000,ROUNDUP(E979/4,0)+14000,28000))))+IF(F979&lt;=0,0,IF(F979&lt;=15000,F979,IF(F979&lt;=40000,ROUNDUP(F979/2,0)+7500,IF(F979&lt;=70000,ROUNDUP(F979/4,0)+17500,35000)))),28000))))</f>
        <v/>
      </c>
      <c r="T979" s="18">
        <f>IF(G979&lt;=0,0,IF(G979&lt;=12000,G979,IF(G979&lt;=32000,ROUNDUP(G979/2,0)+6000,IF(G979&lt;=56000,ROUNDUP(G979/4,0)+14000,28000))))</f>
        <v/>
      </c>
      <c r="U979" s="18">
        <f>IF(I979&lt;=0,IF(H979&lt;=0,0,IF(H979&lt;=12000,H979,IF(H979&lt;=32000,ROUNDUP(H979/2,0)+6000,IF(H979&lt;=56000,ROUNDUP(H979/4,0)+14000,28000)))),IF(H979&lt;=0,IF(I979&lt;=0,0,IF(I979&lt;=15000,I979,IF(I979&lt;=40000,ROUNDUP(I979/2,0)+7500,IF(I979&lt;=70000,ROUNDUP(I979/4,0)+17500,35000)))),MAX(IF(I979&lt;=0,0,IF(I979&lt;=15000,I979,IF(I979&lt;=40000,ROUNDUP(I979/2,0)+7500,IF(I979&lt;=70000,ROUNDUP(I979/4,0)+17500,35000)))),MIN(IF(H979&lt;=0,0,IF(H979&lt;=12000,H979,IF(H979&lt;=32000,ROUNDUP(H979/2,0)+6000,IF(H979&lt;=56000,ROUNDUP(H979/4,0)+14000,28000))))+IF(I979&lt;=0,0,IF(I979&lt;=15000,I979,IF(I979&lt;=40000,ROUNDUP(I979/2,0)+7500,IF(I979&lt;=70000,ROUNDUP(I979/4,0)+17500,35000)))),28000))))</f>
        <v/>
      </c>
      <c r="V979" s="18">
        <f>MIN(70000,S979+T979+U979)</f>
        <v/>
      </c>
      <c r="W979" s="18">
        <f>MAX(0,ROUNDDOWN(M979-J979-N979-K979-0,-3))</f>
        <v/>
      </c>
      <c r="X979" s="18">
        <f>MAX(0,ROUNDDOWN(M979-J979-N979-K979-R979,-3))</f>
        <v/>
      </c>
      <c r="Y979" s="18">
        <f>IF(W979&lt;=0,0,ROUNDDOWN((W979*LOOKUP(W979,{0,1950001,3300001,6950001,9000001,18000001,40000001},{0.05,0.1,0.2,0.23,0.33,0.4,0.45})-LOOKUP(W979,{0,1950001,3300001,6950001,9000001,18000001,40000001},{0,97500,427500,636000,1536000,2796000,4796000}))*1.021,-2))</f>
        <v/>
      </c>
      <c r="Z979" s="18">
        <f>IF(X979&lt;=0,0,ROUNDDOWN((X979*LOOKUP(X979,{0,1950001,3300001,6950001,9000001,18000001,40000001},{0.05,0.1,0.2,0.23,0.33,0.4,0.45})-LOOKUP(X979,{0,1950001,3300001,6950001,9000001,18000001,40000001},{0,97500,427500,636000,1536000,2796000,4796000}))*1.021,-2))</f>
        <v/>
      </c>
      <c r="AA979" s="18">
        <f>MAX(0,ROUNDDOWN(M979-J979-430000-L979-0,-3))</f>
        <v/>
      </c>
      <c r="AB979" s="18">
        <f>MAX(0,ROUNDDOWN(M979-J979-430000-L979-V979,-3))</f>
        <v/>
      </c>
      <c r="AC979" s="18">
        <f>IF(M979&lt;=450000,0,MAX(0,ROUNDDOWN(AA979*0.06-MIN(50000,AA979)*0.03,-2))+MAX(0,ROUNDDOWN(AA979*0.04-MIN(50000,AA979)*0.02,-2)))</f>
        <v/>
      </c>
      <c r="AD979" s="18">
        <f>IF(M979&lt;=450000,0,MAX(0,ROUNDDOWN(AB979*0.06-MIN(50000,AB979)*0.03,-2))+MAX(0,ROUNDDOWN(AB979*0.04-MIN(50000,AB979)*0.02,-2)))</f>
        <v/>
      </c>
      <c r="AE979" s="18">
        <f>Y979-Z979</f>
        <v/>
      </c>
      <c r="AF979" s="18">
        <f>AC979-AD979</f>
        <v/>
      </c>
      <c r="AG979" s="18">
        <f>AE979+AF979</f>
        <v/>
      </c>
      <c r="AH979" s="20">
        <f>IF(W979&lt;=0,0,LOOKUP(W979,{0,1950001,3300001,6950001,9000001,18000001,40000001},{0.05,0.1,0.2,0.23,0.33,0.4,0.45}))</f>
        <v/>
      </c>
    </row>
    <row r="980">
      <c r="A980" t="inlineStr">
        <is>
          <t>1万円刻み 特例あり一般12万円</t>
        </is>
      </c>
      <c r="B980" s="18">
        <f>'4_1万円刻み'!$A$300</f>
        <v/>
      </c>
      <c r="C980" s="19" t="n">
        <v>2026</v>
      </c>
      <c r="D980" t="inlineStr">
        <is>
          <t>はい</t>
        </is>
      </c>
      <c r="E980" s="18" t="n">
        <v>120000</v>
      </c>
      <c r="F980" s="18" t="n">
        <v>0</v>
      </c>
      <c r="G980" s="18" t="n">
        <v>0</v>
      </c>
      <c r="H980" s="18" t="n">
        <v>0</v>
      </c>
      <c r="I980" s="18" t="n">
        <v>0</v>
      </c>
      <c r="J980" s="18">
        <f>ROUND(MIN(B980/12,650000)*12*0.0915+MIN(B980/12,1390000)*12*(0.0504+0)+B980*0.005,0)</f>
        <v/>
      </c>
      <c r="K980" s="18" t="n">
        <v>0</v>
      </c>
      <c r="L980" s="18" t="n">
        <v>0</v>
      </c>
      <c r="M980" s="18">
        <f>ROUND(IF(C980&gt;=2026,IF(B980&lt;741000,0,IF(B980&lt;2191000,B980-740000,IF(B980&lt;2193000,1451000,IF(B980&lt;2196000,1453000,IF(B980&lt;2200000,1456000,IF(B980&lt;3600000,ROUNDDOWN(B980/4,-3)*2.8-80000,IF(B980&lt;6600000,ROUNDDOWN(B980/4,-3)*3.2-440000,IF(B980&lt;8500000,ROUNDDOWN(B980*0.9,0)-1100000,B980-1950000)))))))),IF(B980&lt;651000,0,IF(B980&lt;1900000,B980-650000,IF(B980&lt;3600000,ROUNDDOWN(B980/4,-3)*2.8-80000,IF(B980&lt;6600000,ROUNDDOWN(B980/4,-3)*3.2-440000,IF(B980&lt;8500000,ROUNDDOWN(B980*0.9,0)-1100000,B980-1950000)))))),0)</f>
        <v/>
      </c>
      <c r="N980" s="18">
        <f>IF(M980&gt;23500000,NA(),IF(C980&gt;=2026,IF(M980&lt;=4890000,1040000,IF(M980&lt;=6550000,670000,620000)),IF(M980&lt;=1320000,950000,IF(M980&lt;=3360000,880000,IF(M980&lt;=4890000,680000,IF(M980&lt;=6550000,630000,580000))))))</f>
        <v/>
      </c>
      <c r="O980" s="18">
        <f>IF(F980&lt;=0,IF(AND(D980="はい",C980&gt;=2026,C980&lt;=2027),IF(E980&lt;=0,0,IF(E980&lt;=30000,E980,IF(E980&lt;=60000,ROUNDUP(E980/2,0)+15000,IF(E980&lt;=120000,ROUNDUP(E980/4,0)+30000,60000)))),IF(E980&lt;=0,0,IF(E980&lt;=20000,E980,IF(E980&lt;=40000,ROUNDUP(E980/2,0)+10000,IF(E980&lt;=80000,ROUNDUP(E980/4,0)+20000,40000))))),IF(E980&lt;=0,IF(F980&lt;=0,0,IF(F980&lt;=25000,F980,IF(F980&lt;=50000,ROUNDUP(F980/2,0)+12500,IF(F980&lt;=100000,ROUNDUP(F980/4,0)+25000,50000)))),MAX(IF(F980&lt;=0,0,IF(F980&lt;=25000,F980,IF(F980&lt;=50000,ROUNDUP(F980/2,0)+12500,IF(F980&lt;=100000,ROUNDUP(F980/4,0)+25000,50000)))),MIN(IF(AND(D980="はい",C980&gt;=2026,C980&lt;=2027),IF(E980&lt;=0,0,IF(E980&lt;=30000,E980,IF(E980&lt;=60000,ROUNDUP(E980/2,0)+15000,IF(E980&lt;=120000,ROUNDUP(E980/4,0)+30000,60000)))),IF(E980&lt;=0,0,IF(E980&lt;=20000,E980,IF(E980&lt;=40000,ROUNDUP(E980/2,0)+10000,IF(E980&lt;=80000,ROUNDUP(E980/4,0)+20000,40000)))))+IF(F980&lt;=0,0,IF(F980&lt;=25000,F980,IF(F980&lt;=50000,ROUNDUP(F980/2,0)+12500,IF(F980&lt;=100000,ROUNDUP(F980/4,0)+25000,50000)))),IF(AND(D980="はい",C980&gt;=2026,C980&lt;=2027),60000,40000)))))</f>
        <v/>
      </c>
      <c r="P980" s="18">
        <f>IF(G980&lt;=0,0,IF(G980&lt;=20000,G980,IF(G980&lt;=40000,ROUNDUP(G980/2,0)+10000,IF(G980&lt;=80000,ROUNDUP(G980/4,0)+20000,40000))))</f>
        <v/>
      </c>
      <c r="Q980" s="18">
        <f>IF(I980&lt;=0,IF(H980&lt;=0,0,IF(H980&lt;=20000,H980,IF(H980&lt;=40000,ROUNDUP(H980/2,0)+10000,IF(H980&lt;=80000,ROUNDUP(H980/4,0)+20000,40000)))),IF(H980&lt;=0,IF(I980&lt;=0,0,IF(I980&lt;=25000,I980,IF(I980&lt;=50000,ROUNDUP(I980/2,0)+12500,IF(I980&lt;=100000,ROUNDUP(I980/4,0)+25000,50000)))),MAX(IF(I980&lt;=0,0,IF(I980&lt;=25000,I980,IF(I980&lt;=50000,ROUNDUP(I980/2,0)+12500,IF(I980&lt;=100000,ROUNDUP(I980/4,0)+25000,50000)))),MIN(IF(H980&lt;=0,0,IF(H980&lt;=20000,H980,IF(H980&lt;=40000,ROUNDUP(H980/2,0)+10000,IF(H980&lt;=80000,ROUNDUP(H980/4,0)+20000,40000))))+IF(I980&lt;=0,0,IF(I980&lt;=25000,I980,IF(I980&lt;=50000,ROUNDUP(I980/2,0)+12500,IF(I980&lt;=100000,ROUNDUP(I980/4,0)+25000,50000)))),40000))))</f>
        <v/>
      </c>
      <c r="R980" s="18">
        <f>MIN(120000,O980+P980+Q980)</f>
        <v/>
      </c>
      <c r="S980" s="18">
        <f>IF(F980&lt;=0,IF(E980&lt;=0,0,IF(E980&lt;=12000,E980,IF(E980&lt;=32000,ROUNDUP(E980/2,0)+6000,IF(E980&lt;=56000,ROUNDUP(E980/4,0)+14000,28000)))),IF(E980&lt;=0,IF(F980&lt;=0,0,IF(F980&lt;=15000,F980,IF(F980&lt;=40000,ROUNDUP(F980/2,0)+7500,IF(F980&lt;=70000,ROUNDUP(F980/4,0)+17500,35000)))),MAX(IF(F980&lt;=0,0,IF(F980&lt;=15000,F980,IF(F980&lt;=40000,ROUNDUP(F980/2,0)+7500,IF(F980&lt;=70000,ROUNDUP(F980/4,0)+17500,35000)))),MIN(IF(E980&lt;=0,0,IF(E980&lt;=12000,E980,IF(E980&lt;=32000,ROUNDUP(E980/2,0)+6000,IF(E980&lt;=56000,ROUNDUP(E980/4,0)+14000,28000))))+IF(F980&lt;=0,0,IF(F980&lt;=15000,F980,IF(F980&lt;=40000,ROUNDUP(F980/2,0)+7500,IF(F980&lt;=70000,ROUNDUP(F980/4,0)+17500,35000)))),28000))))</f>
        <v/>
      </c>
      <c r="T980" s="18">
        <f>IF(G980&lt;=0,0,IF(G980&lt;=12000,G980,IF(G980&lt;=32000,ROUNDUP(G980/2,0)+6000,IF(G980&lt;=56000,ROUNDUP(G980/4,0)+14000,28000))))</f>
        <v/>
      </c>
      <c r="U980" s="18">
        <f>IF(I980&lt;=0,IF(H980&lt;=0,0,IF(H980&lt;=12000,H980,IF(H980&lt;=32000,ROUNDUP(H980/2,0)+6000,IF(H980&lt;=56000,ROUNDUP(H980/4,0)+14000,28000)))),IF(H980&lt;=0,IF(I980&lt;=0,0,IF(I980&lt;=15000,I980,IF(I980&lt;=40000,ROUNDUP(I980/2,0)+7500,IF(I980&lt;=70000,ROUNDUP(I980/4,0)+17500,35000)))),MAX(IF(I980&lt;=0,0,IF(I980&lt;=15000,I980,IF(I980&lt;=40000,ROUNDUP(I980/2,0)+7500,IF(I980&lt;=70000,ROUNDUP(I980/4,0)+17500,35000)))),MIN(IF(H980&lt;=0,0,IF(H980&lt;=12000,H980,IF(H980&lt;=32000,ROUNDUP(H980/2,0)+6000,IF(H980&lt;=56000,ROUNDUP(H980/4,0)+14000,28000))))+IF(I980&lt;=0,0,IF(I980&lt;=15000,I980,IF(I980&lt;=40000,ROUNDUP(I980/2,0)+7500,IF(I980&lt;=70000,ROUNDUP(I980/4,0)+17500,35000)))),28000))))</f>
        <v/>
      </c>
      <c r="V980" s="18">
        <f>MIN(70000,S980+T980+U980)</f>
        <v/>
      </c>
      <c r="W980" s="18">
        <f>MAX(0,ROUNDDOWN(M980-J980-N980-K980-0,-3))</f>
        <v/>
      </c>
      <c r="X980" s="18">
        <f>MAX(0,ROUNDDOWN(M980-J980-N980-K980-R980,-3))</f>
        <v/>
      </c>
      <c r="Y980" s="18">
        <f>IF(W980&lt;=0,0,ROUNDDOWN((W980*LOOKUP(W980,{0,1950001,3300001,6950001,9000001,18000001,40000001},{0.05,0.1,0.2,0.23,0.33,0.4,0.45})-LOOKUP(W980,{0,1950001,3300001,6950001,9000001,18000001,40000001},{0,97500,427500,636000,1536000,2796000,4796000}))*1.021,-2))</f>
        <v/>
      </c>
      <c r="Z980" s="18">
        <f>IF(X980&lt;=0,0,ROUNDDOWN((X980*LOOKUP(X980,{0,1950001,3300001,6950001,9000001,18000001,40000001},{0.05,0.1,0.2,0.23,0.33,0.4,0.45})-LOOKUP(X980,{0,1950001,3300001,6950001,9000001,18000001,40000001},{0,97500,427500,636000,1536000,2796000,4796000}))*1.021,-2))</f>
        <v/>
      </c>
      <c r="AA980" s="18">
        <f>MAX(0,ROUNDDOWN(M980-J980-430000-L980-0,-3))</f>
        <v/>
      </c>
      <c r="AB980" s="18">
        <f>MAX(0,ROUNDDOWN(M980-J980-430000-L980-V980,-3))</f>
        <v/>
      </c>
      <c r="AC980" s="18">
        <f>IF(M980&lt;=450000,0,MAX(0,ROUNDDOWN(AA980*0.06-MIN(50000,AA980)*0.03,-2))+MAX(0,ROUNDDOWN(AA980*0.04-MIN(50000,AA980)*0.02,-2)))</f>
        <v/>
      </c>
      <c r="AD980" s="18">
        <f>IF(M980&lt;=450000,0,MAX(0,ROUNDDOWN(AB980*0.06-MIN(50000,AB980)*0.03,-2))+MAX(0,ROUNDDOWN(AB980*0.04-MIN(50000,AB980)*0.02,-2)))</f>
        <v/>
      </c>
      <c r="AE980" s="18">
        <f>Y980-Z980</f>
        <v/>
      </c>
      <c r="AF980" s="18">
        <f>AC980-AD980</f>
        <v/>
      </c>
      <c r="AG980" s="18">
        <f>AE980+AF980</f>
        <v/>
      </c>
      <c r="AH980" s="20">
        <f>IF(W980&lt;=0,0,LOOKUP(W980,{0,1950001,3300001,6950001,9000001,18000001,40000001},{0.05,0.1,0.2,0.23,0.33,0.4,0.45}))</f>
        <v/>
      </c>
    </row>
    <row r="981">
      <c r="A981" t="inlineStr">
        <is>
          <t>1万円刻み 3区分8万円ずつ</t>
        </is>
      </c>
      <c r="B981" s="18">
        <f>'4_1万円刻み'!$A$301</f>
        <v/>
      </c>
      <c r="C981" s="19" t="n">
        <v>2026</v>
      </c>
      <c r="D981" t="inlineStr">
        <is>
          <t>いいえ</t>
        </is>
      </c>
      <c r="E981" s="18" t="n">
        <v>80000</v>
      </c>
      <c r="F981" s="18" t="n">
        <v>0</v>
      </c>
      <c r="G981" s="18" t="n">
        <v>80000</v>
      </c>
      <c r="H981" s="18" t="n">
        <v>80000</v>
      </c>
      <c r="I981" s="18" t="n">
        <v>0</v>
      </c>
      <c r="J981" s="18">
        <f>ROUND(MIN(B981/12,650000)*12*0.0915+MIN(B981/12,1390000)*12*(0.0504+0)+B981*0.005,0)</f>
        <v/>
      </c>
      <c r="K981" s="18" t="n">
        <v>0</v>
      </c>
      <c r="L981" s="18" t="n">
        <v>0</v>
      </c>
      <c r="M981" s="18">
        <f>ROUND(IF(C981&gt;=2026,IF(B981&lt;741000,0,IF(B981&lt;2191000,B981-740000,IF(B981&lt;2193000,1451000,IF(B981&lt;2196000,1453000,IF(B981&lt;2200000,1456000,IF(B981&lt;3600000,ROUNDDOWN(B981/4,-3)*2.8-80000,IF(B981&lt;6600000,ROUNDDOWN(B981/4,-3)*3.2-440000,IF(B981&lt;8500000,ROUNDDOWN(B981*0.9,0)-1100000,B981-1950000)))))))),IF(B981&lt;651000,0,IF(B981&lt;1900000,B981-650000,IF(B981&lt;3600000,ROUNDDOWN(B981/4,-3)*2.8-80000,IF(B981&lt;6600000,ROUNDDOWN(B981/4,-3)*3.2-440000,IF(B981&lt;8500000,ROUNDDOWN(B981*0.9,0)-1100000,B981-1950000)))))),0)</f>
        <v/>
      </c>
      <c r="N981" s="18">
        <f>IF(M981&gt;23500000,NA(),IF(C981&gt;=2026,IF(M981&lt;=4890000,1040000,IF(M981&lt;=6550000,670000,620000)),IF(M981&lt;=1320000,950000,IF(M981&lt;=3360000,880000,IF(M981&lt;=4890000,680000,IF(M981&lt;=6550000,630000,580000))))))</f>
        <v/>
      </c>
      <c r="O981" s="18">
        <f>IF(F981&lt;=0,IF(AND(D981="はい",C981&gt;=2026,C981&lt;=2027),IF(E981&lt;=0,0,IF(E981&lt;=30000,E981,IF(E981&lt;=60000,ROUNDUP(E981/2,0)+15000,IF(E981&lt;=120000,ROUNDUP(E981/4,0)+30000,60000)))),IF(E981&lt;=0,0,IF(E981&lt;=20000,E981,IF(E981&lt;=40000,ROUNDUP(E981/2,0)+10000,IF(E981&lt;=80000,ROUNDUP(E981/4,0)+20000,40000))))),IF(E981&lt;=0,IF(F981&lt;=0,0,IF(F981&lt;=25000,F981,IF(F981&lt;=50000,ROUNDUP(F981/2,0)+12500,IF(F981&lt;=100000,ROUNDUP(F981/4,0)+25000,50000)))),MAX(IF(F981&lt;=0,0,IF(F981&lt;=25000,F981,IF(F981&lt;=50000,ROUNDUP(F981/2,0)+12500,IF(F981&lt;=100000,ROUNDUP(F981/4,0)+25000,50000)))),MIN(IF(AND(D981="はい",C981&gt;=2026,C981&lt;=2027),IF(E981&lt;=0,0,IF(E981&lt;=30000,E981,IF(E981&lt;=60000,ROUNDUP(E981/2,0)+15000,IF(E981&lt;=120000,ROUNDUP(E981/4,0)+30000,60000)))),IF(E981&lt;=0,0,IF(E981&lt;=20000,E981,IF(E981&lt;=40000,ROUNDUP(E981/2,0)+10000,IF(E981&lt;=80000,ROUNDUP(E981/4,0)+20000,40000)))))+IF(F981&lt;=0,0,IF(F981&lt;=25000,F981,IF(F981&lt;=50000,ROUNDUP(F981/2,0)+12500,IF(F981&lt;=100000,ROUNDUP(F981/4,0)+25000,50000)))),IF(AND(D981="はい",C981&gt;=2026,C981&lt;=2027),60000,40000)))))</f>
        <v/>
      </c>
      <c r="P981" s="18">
        <f>IF(G981&lt;=0,0,IF(G981&lt;=20000,G981,IF(G981&lt;=40000,ROUNDUP(G981/2,0)+10000,IF(G981&lt;=80000,ROUNDUP(G981/4,0)+20000,40000))))</f>
        <v/>
      </c>
      <c r="Q981" s="18">
        <f>IF(I981&lt;=0,IF(H981&lt;=0,0,IF(H981&lt;=20000,H981,IF(H981&lt;=40000,ROUNDUP(H981/2,0)+10000,IF(H981&lt;=80000,ROUNDUP(H981/4,0)+20000,40000)))),IF(H981&lt;=0,IF(I981&lt;=0,0,IF(I981&lt;=25000,I981,IF(I981&lt;=50000,ROUNDUP(I981/2,0)+12500,IF(I981&lt;=100000,ROUNDUP(I981/4,0)+25000,50000)))),MAX(IF(I981&lt;=0,0,IF(I981&lt;=25000,I981,IF(I981&lt;=50000,ROUNDUP(I981/2,0)+12500,IF(I981&lt;=100000,ROUNDUP(I981/4,0)+25000,50000)))),MIN(IF(H981&lt;=0,0,IF(H981&lt;=20000,H981,IF(H981&lt;=40000,ROUNDUP(H981/2,0)+10000,IF(H981&lt;=80000,ROUNDUP(H981/4,0)+20000,40000))))+IF(I981&lt;=0,0,IF(I981&lt;=25000,I981,IF(I981&lt;=50000,ROUNDUP(I981/2,0)+12500,IF(I981&lt;=100000,ROUNDUP(I981/4,0)+25000,50000)))),40000))))</f>
        <v/>
      </c>
      <c r="R981" s="18">
        <f>MIN(120000,O981+P981+Q981)</f>
        <v/>
      </c>
      <c r="S981" s="18">
        <f>IF(F981&lt;=0,IF(E981&lt;=0,0,IF(E981&lt;=12000,E981,IF(E981&lt;=32000,ROUNDUP(E981/2,0)+6000,IF(E981&lt;=56000,ROUNDUP(E981/4,0)+14000,28000)))),IF(E981&lt;=0,IF(F981&lt;=0,0,IF(F981&lt;=15000,F981,IF(F981&lt;=40000,ROUNDUP(F981/2,0)+7500,IF(F981&lt;=70000,ROUNDUP(F981/4,0)+17500,35000)))),MAX(IF(F981&lt;=0,0,IF(F981&lt;=15000,F981,IF(F981&lt;=40000,ROUNDUP(F981/2,0)+7500,IF(F981&lt;=70000,ROUNDUP(F981/4,0)+17500,35000)))),MIN(IF(E981&lt;=0,0,IF(E981&lt;=12000,E981,IF(E981&lt;=32000,ROUNDUP(E981/2,0)+6000,IF(E981&lt;=56000,ROUNDUP(E981/4,0)+14000,28000))))+IF(F981&lt;=0,0,IF(F981&lt;=15000,F981,IF(F981&lt;=40000,ROUNDUP(F981/2,0)+7500,IF(F981&lt;=70000,ROUNDUP(F981/4,0)+17500,35000)))),28000))))</f>
        <v/>
      </c>
      <c r="T981" s="18">
        <f>IF(G981&lt;=0,0,IF(G981&lt;=12000,G981,IF(G981&lt;=32000,ROUNDUP(G981/2,0)+6000,IF(G981&lt;=56000,ROUNDUP(G981/4,0)+14000,28000))))</f>
        <v/>
      </c>
      <c r="U981" s="18">
        <f>IF(I981&lt;=0,IF(H981&lt;=0,0,IF(H981&lt;=12000,H981,IF(H981&lt;=32000,ROUNDUP(H981/2,0)+6000,IF(H981&lt;=56000,ROUNDUP(H981/4,0)+14000,28000)))),IF(H981&lt;=0,IF(I981&lt;=0,0,IF(I981&lt;=15000,I981,IF(I981&lt;=40000,ROUNDUP(I981/2,0)+7500,IF(I981&lt;=70000,ROUNDUP(I981/4,0)+17500,35000)))),MAX(IF(I981&lt;=0,0,IF(I981&lt;=15000,I981,IF(I981&lt;=40000,ROUNDUP(I981/2,0)+7500,IF(I981&lt;=70000,ROUNDUP(I981/4,0)+17500,35000)))),MIN(IF(H981&lt;=0,0,IF(H981&lt;=12000,H981,IF(H981&lt;=32000,ROUNDUP(H981/2,0)+6000,IF(H981&lt;=56000,ROUNDUP(H981/4,0)+14000,28000))))+IF(I981&lt;=0,0,IF(I981&lt;=15000,I981,IF(I981&lt;=40000,ROUNDUP(I981/2,0)+7500,IF(I981&lt;=70000,ROUNDUP(I981/4,0)+17500,35000)))),28000))))</f>
        <v/>
      </c>
      <c r="V981" s="18">
        <f>MIN(70000,S981+T981+U981)</f>
        <v/>
      </c>
      <c r="W981" s="18">
        <f>MAX(0,ROUNDDOWN(M981-J981-N981-K981-0,-3))</f>
        <v/>
      </c>
      <c r="X981" s="18">
        <f>MAX(0,ROUNDDOWN(M981-J981-N981-K981-R981,-3))</f>
        <v/>
      </c>
      <c r="Y981" s="18">
        <f>IF(W981&lt;=0,0,ROUNDDOWN((W981*LOOKUP(W981,{0,1950001,3300001,6950001,9000001,18000001,40000001},{0.05,0.1,0.2,0.23,0.33,0.4,0.45})-LOOKUP(W981,{0,1950001,3300001,6950001,9000001,18000001,40000001},{0,97500,427500,636000,1536000,2796000,4796000}))*1.021,-2))</f>
        <v/>
      </c>
      <c r="Z981" s="18">
        <f>IF(X981&lt;=0,0,ROUNDDOWN((X981*LOOKUP(X981,{0,1950001,3300001,6950001,9000001,18000001,40000001},{0.05,0.1,0.2,0.23,0.33,0.4,0.45})-LOOKUP(X981,{0,1950001,3300001,6950001,9000001,18000001,40000001},{0,97500,427500,636000,1536000,2796000,4796000}))*1.021,-2))</f>
        <v/>
      </c>
      <c r="AA981" s="18">
        <f>MAX(0,ROUNDDOWN(M981-J981-430000-L981-0,-3))</f>
        <v/>
      </c>
      <c r="AB981" s="18">
        <f>MAX(0,ROUNDDOWN(M981-J981-430000-L981-V981,-3))</f>
        <v/>
      </c>
      <c r="AC981" s="18">
        <f>IF(M981&lt;=450000,0,MAX(0,ROUNDDOWN(AA981*0.06-MIN(50000,AA981)*0.03,-2))+MAX(0,ROUNDDOWN(AA981*0.04-MIN(50000,AA981)*0.02,-2)))</f>
        <v/>
      </c>
      <c r="AD981" s="18">
        <f>IF(M981&lt;=450000,0,MAX(0,ROUNDDOWN(AB981*0.06-MIN(50000,AB981)*0.03,-2))+MAX(0,ROUNDDOWN(AB981*0.04-MIN(50000,AB981)*0.02,-2)))</f>
        <v/>
      </c>
      <c r="AE981" s="18">
        <f>Y981-Z981</f>
        <v/>
      </c>
      <c r="AF981" s="18">
        <f>AC981-AD981</f>
        <v/>
      </c>
      <c r="AG981" s="18">
        <f>AE981+AF981</f>
        <v/>
      </c>
      <c r="AH981" s="20">
        <f>IF(W981&lt;=0,0,LOOKUP(W981,{0,1950001,3300001,6950001,9000001,18000001,40000001},{0.05,0.1,0.2,0.23,0.33,0.4,0.45}))</f>
        <v/>
      </c>
    </row>
    <row r="982">
      <c r="A982" t="inlineStr">
        <is>
          <t>1万円刻み 一般8万円</t>
        </is>
      </c>
      <c r="B982" s="18">
        <f>'4_1万円刻み'!$A$301</f>
        <v/>
      </c>
      <c r="C982" s="19" t="n">
        <v>2026</v>
      </c>
      <c r="D982" t="inlineStr">
        <is>
          <t>いいえ</t>
        </is>
      </c>
      <c r="E982" s="18" t="n">
        <v>80000</v>
      </c>
      <c r="F982" s="18" t="n">
        <v>0</v>
      </c>
      <c r="G982" s="18" t="n">
        <v>0</v>
      </c>
      <c r="H982" s="18" t="n">
        <v>0</v>
      </c>
      <c r="I982" s="18" t="n">
        <v>0</v>
      </c>
      <c r="J982" s="18">
        <f>ROUND(MIN(B982/12,650000)*12*0.0915+MIN(B982/12,1390000)*12*(0.0504+0)+B982*0.005,0)</f>
        <v/>
      </c>
      <c r="K982" s="18" t="n">
        <v>0</v>
      </c>
      <c r="L982" s="18" t="n">
        <v>0</v>
      </c>
      <c r="M982" s="18">
        <f>ROUND(IF(C982&gt;=2026,IF(B982&lt;741000,0,IF(B982&lt;2191000,B982-740000,IF(B982&lt;2193000,1451000,IF(B982&lt;2196000,1453000,IF(B982&lt;2200000,1456000,IF(B982&lt;3600000,ROUNDDOWN(B982/4,-3)*2.8-80000,IF(B982&lt;6600000,ROUNDDOWN(B982/4,-3)*3.2-440000,IF(B982&lt;8500000,ROUNDDOWN(B982*0.9,0)-1100000,B982-1950000)))))))),IF(B982&lt;651000,0,IF(B982&lt;1900000,B982-650000,IF(B982&lt;3600000,ROUNDDOWN(B982/4,-3)*2.8-80000,IF(B982&lt;6600000,ROUNDDOWN(B982/4,-3)*3.2-440000,IF(B982&lt;8500000,ROUNDDOWN(B982*0.9,0)-1100000,B982-1950000)))))),0)</f>
        <v/>
      </c>
      <c r="N982" s="18">
        <f>IF(M982&gt;23500000,NA(),IF(C982&gt;=2026,IF(M982&lt;=4890000,1040000,IF(M982&lt;=6550000,670000,620000)),IF(M982&lt;=1320000,950000,IF(M982&lt;=3360000,880000,IF(M982&lt;=4890000,680000,IF(M982&lt;=6550000,630000,580000))))))</f>
        <v/>
      </c>
      <c r="O982" s="18">
        <f>IF(F982&lt;=0,IF(AND(D982="はい",C982&gt;=2026,C982&lt;=2027),IF(E982&lt;=0,0,IF(E982&lt;=30000,E982,IF(E982&lt;=60000,ROUNDUP(E982/2,0)+15000,IF(E982&lt;=120000,ROUNDUP(E982/4,0)+30000,60000)))),IF(E982&lt;=0,0,IF(E982&lt;=20000,E982,IF(E982&lt;=40000,ROUNDUP(E982/2,0)+10000,IF(E982&lt;=80000,ROUNDUP(E982/4,0)+20000,40000))))),IF(E982&lt;=0,IF(F982&lt;=0,0,IF(F982&lt;=25000,F982,IF(F982&lt;=50000,ROUNDUP(F982/2,0)+12500,IF(F982&lt;=100000,ROUNDUP(F982/4,0)+25000,50000)))),MAX(IF(F982&lt;=0,0,IF(F982&lt;=25000,F982,IF(F982&lt;=50000,ROUNDUP(F982/2,0)+12500,IF(F982&lt;=100000,ROUNDUP(F982/4,0)+25000,50000)))),MIN(IF(AND(D982="はい",C982&gt;=2026,C982&lt;=2027),IF(E982&lt;=0,0,IF(E982&lt;=30000,E982,IF(E982&lt;=60000,ROUNDUP(E982/2,0)+15000,IF(E982&lt;=120000,ROUNDUP(E982/4,0)+30000,60000)))),IF(E982&lt;=0,0,IF(E982&lt;=20000,E982,IF(E982&lt;=40000,ROUNDUP(E982/2,0)+10000,IF(E982&lt;=80000,ROUNDUP(E982/4,0)+20000,40000)))))+IF(F982&lt;=0,0,IF(F982&lt;=25000,F982,IF(F982&lt;=50000,ROUNDUP(F982/2,0)+12500,IF(F982&lt;=100000,ROUNDUP(F982/4,0)+25000,50000)))),IF(AND(D982="はい",C982&gt;=2026,C982&lt;=2027),60000,40000)))))</f>
        <v/>
      </c>
      <c r="P982" s="18">
        <f>IF(G982&lt;=0,0,IF(G982&lt;=20000,G982,IF(G982&lt;=40000,ROUNDUP(G982/2,0)+10000,IF(G982&lt;=80000,ROUNDUP(G982/4,0)+20000,40000))))</f>
        <v/>
      </c>
      <c r="Q982" s="18">
        <f>IF(I982&lt;=0,IF(H982&lt;=0,0,IF(H982&lt;=20000,H982,IF(H982&lt;=40000,ROUNDUP(H982/2,0)+10000,IF(H982&lt;=80000,ROUNDUP(H982/4,0)+20000,40000)))),IF(H982&lt;=0,IF(I982&lt;=0,0,IF(I982&lt;=25000,I982,IF(I982&lt;=50000,ROUNDUP(I982/2,0)+12500,IF(I982&lt;=100000,ROUNDUP(I982/4,0)+25000,50000)))),MAX(IF(I982&lt;=0,0,IF(I982&lt;=25000,I982,IF(I982&lt;=50000,ROUNDUP(I982/2,0)+12500,IF(I982&lt;=100000,ROUNDUP(I982/4,0)+25000,50000)))),MIN(IF(H982&lt;=0,0,IF(H982&lt;=20000,H982,IF(H982&lt;=40000,ROUNDUP(H982/2,0)+10000,IF(H982&lt;=80000,ROUNDUP(H982/4,0)+20000,40000))))+IF(I982&lt;=0,0,IF(I982&lt;=25000,I982,IF(I982&lt;=50000,ROUNDUP(I982/2,0)+12500,IF(I982&lt;=100000,ROUNDUP(I982/4,0)+25000,50000)))),40000))))</f>
        <v/>
      </c>
      <c r="R982" s="18">
        <f>MIN(120000,O982+P982+Q982)</f>
        <v/>
      </c>
      <c r="S982" s="18">
        <f>IF(F982&lt;=0,IF(E982&lt;=0,0,IF(E982&lt;=12000,E982,IF(E982&lt;=32000,ROUNDUP(E982/2,0)+6000,IF(E982&lt;=56000,ROUNDUP(E982/4,0)+14000,28000)))),IF(E982&lt;=0,IF(F982&lt;=0,0,IF(F982&lt;=15000,F982,IF(F982&lt;=40000,ROUNDUP(F982/2,0)+7500,IF(F982&lt;=70000,ROUNDUP(F982/4,0)+17500,35000)))),MAX(IF(F982&lt;=0,0,IF(F982&lt;=15000,F982,IF(F982&lt;=40000,ROUNDUP(F982/2,0)+7500,IF(F982&lt;=70000,ROUNDUP(F982/4,0)+17500,35000)))),MIN(IF(E982&lt;=0,0,IF(E982&lt;=12000,E982,IF(E982&lt;=32000,ROUNDUP(E982/2,0)+6000,IF(E982&lt;=56000,ROUNDUP(E982/4,0)+14000,28000))))+IF(F982&lt;=0,0,IF(F982&lt;=15000,F982,IF(F982&lt;=40000,ROUNDUP(F982/2,0)+7500,IF(F982&lt;=70000,ROUNDUP(F982/4,0)+17500,35000)))),28000))))</f>
        <v/>
      </c>
      <c r="T982" s="18">
        <f>IF(G982&lt;=0,0,IF(G982&lt;=12000,G982,IF(G982&lt;=32000,ROUNDUP(G982/2,0)+6000,IF(G982&lt;=56000,ROUNDUP(G982/4,0)+14000,28000))))</f>
        <v/>
      </c>
      <c r="U982" s="18">
        <f>IF(I982&lt;=0,IF(H982&lt;=0,0,IF(H982&lt;=12000,H982,IF(H982&lt;=32000,ROUNDUP(H982/2,0)+6000,IF(H982&lt;=56000,ROUNDUP(H982/4,0)+14000,28000)))),IF(H982&lt;=0,IF(I982&lt;=0,0,IF(I982&lt;=15000,I982,IF(I982&lt;=40000,ROUNDUP(I982/2,0)+7500,IF(I982&lt;=70000,ROUNDUP(I982/4,0)+17500,35000)))),MAX(IF(I982&lt;=0,0,IF(I982&lt;=15000,I982,IF(I982&lt;=40000,ROUNDUP(I982/2,0)+7500,IF(I982&lt;=70000,ROUNDUP(I982/4,0)+17500,35000)))),MIN(IF(H982&lt;=0,0,IF(H982&lt;=12000,H982,IF(H982&lt;=32000,ROUNDUP(H982/2,0)+6000,IF(H982&lt;=56000,ROUNDUP(H982/4,0)+14000,28000))))+IF(I982&lt;=0,0,IF(I982&lt;=15000,I982,IF(I982&lt;=40000,ROUNDUP(I982/2,0)+7500,IF(I982&lt;=70000,ROUNDUP(I982/4,0)+17500,35000)))),28000))))</f>
        <v/>
      </c>
      <c r="V982" s="18">
        <f>MIN(70000,S982+T982+U982)</f>
        <v/>
      </c>
      <c r="W982" s="18">
        <f>MAX(0,ROUNDDOWN(M982-J982-N982-K982-0,-3))</f>
        <v/>
      </c>
      <c r="X982" s="18">
        <f>MAX(0,ROUNDDOWN(M982-J982-N982-K982-R982,-3))</f>
        <v/>
      </c>
      <c r="Y982" s="18">
        <f>IF(W982&lt;=0,0,ROUNDDOWN((W982*LOOKUP(W982,{0,1950001,3300001,6950001,9000001,18000001,40000001},{0.05,0.1,0.2,0.23,0.33,0.4,0.45})-LOOKUP(W982,{0,1950001,3300001,6950001,9000001,18000001,40000001},{0,97500,427500,636000,1536000,2796000,4796000}))*1.021,-2))</f>
        <v/>
      </c>
      <c r="Z982" s="18">
        <f>IF(X982&lt;=0,0,ROUNDDOWN((X982*LOOKUP(X982,{0,1950001,3300001,6950001,9000001,18000001,40000001},{0.05,0.1,0.2,0.23,0.33,0.4,0.45})-LOOKUP(X982,{0,1950001,3300001,6950001,9000001,18000001,40000001},{0,97500,427500,636000,1536000,2796000,4796000}))*1.021,-2))</f>
        <v/>
      </c>
      <c r="AA982" s="18">
        <f>MAX(0,ROUNDDOWN(M982-J982-430000-L982-0,-3))</f>
        <v/>
      </c>
      <c r="AB982" s="18">
        <f>MAX(0,ROUNDDOWN(M982-J982-430000-L982-V982,-3))</f>
        <v/>
      </c>
      <c r="AC982" s="18">
        <f>IF(M982&lt;=450000,0,MAX(0,ROUNDDOWN(AA982*0.06-MIN(50000,AA982)*0.03,-2))+MAX(0,ROUNDDOWN(AA982*0.04-MIN(50000,AA982)*0.02,-2)))</f>
        <v/>
      </c>
      <c r="AD982" s="18">
        <f>IF(M982&lt;=450000,0,MAX(0,ROUNDDOWN(AB982*0.06-MIN(50000,AB982)*0.03,-2))+MAX(0,ROUNDDOWN(AB982*0.04-MIN(50000,AB982)*0.02,-2)))</f>
        <v/>
      </c>
      <c r="AE982" s="18">
        <f>Y982-Z982</f>
        <v/>
      </c>
      <c r="AF982" s="18">
        <f>AC982-AD982</f>
        <v/>
      </c>
      <c r="AG982" s="18">
        <f>AE982+AF982</f>
        <v/>
      </c>
      <c r="AH982" s="20">
        <f>IF(W982&lt;=0,0,LOOKUP(W982,{0,1950001,3300001,6950001,9000001,18000001,40000001},{0.05,0.1,0.2,0.23,0.33,0.4,0.45}))</f>
        <v/>
      </c>
    </row>
    <row r="983">
      <c r="A983" t="inlineStr">
        <is>
          <t>1万円刻み 特例あり一般12万円</t>
        </is>
      </c>
      <c r="B983" s="18">
        <f>'4_1万円刻み'!$A$301</f>
        <v/>
      </c>
      <c r="C983" s="19" t="n">
        <v>2026</v>
      </c>
      <c r="D983" t="inlineStr">
        <is>
          <t>はい</t>
        </is>
      </c>
      <c r="E983" s="18" t="n">
        <v>120000</v>
      </c>
      <c r="F983" s="18" t="n">
        <v>0</v>
      </c>
      <c r="G983" s="18" t="n">
        <v>0</v>
      </c>
      <c r="H983" s="18" t="n">
        <v>0</v>
      </c>
      <c r="I983" s="18" t="n">
        <v>0</v>
      </c>
      <c r="J983" s="18">
        <f>ROUND(MIN(B983/12,650000)*12*0.0915+MIN(B983/12,1390000)*12*(0.0504+0)+B983*0.005,0)</f>
        <v/>
      </c>
      <c r="K983" s="18" t="n">
        <v>0</v>
      </c>
      <c r="L983" s="18" t="n">
        <v>0</v>
      </c>
      <c r="M983" s="18">
        <f>ROUND(IF(C983&gt;=2026,IF(B983&lt;741000,0,IF(B983&lt;2191000,B983-740000,IF(B983&lt;2193000,1451000,IF(B983&lt;2196000,1453000,IF(B983&lt;2200000,1456000,IF(B983&lt;3600000,ROUNDDOWN(B983/4,-3)*2.8-80000,IF(B983&lt;6600000,ROUNDDOWN(B983/4,-3)*3.2-440000,IF(B983&lt;8500000,ROUNDDOWN(B983*0.9,0)-1100000,B983-1950000)))))))),IF(B983&lt;651000,0,IF(B983&lt;1900000,B983-650000,IF(B983&lt;3600000,ROUNDDOWN(B983/4,-3)*2.8-80000,IF(B983&lt;6600000,ROUNDDOWN(B983/4,-3)*3.2-440000,IF(B983&lt;8500000,ROUNDDOWN(B983*0.9,0)-1100000,B983-1950000)))))),0)</f>
        <v/>
      </c>
      <c r="N983" s="18">
        <f>IF(M983&gt;23500000,NA(),IF(C983&gt;=2026,IF(M983&lt;=4890000,1040000,IF(M983&lt;=6550000,670000,620000)),IF(M983&lt;=1320000,950000,IF(M983&lt;=3360000,880000,IF(M983&lt;=4890000,680000,IF(M983&lt;=6550000,630000,580000))))))</f>
        <v/>
      </c>
      <c r="O983" s="18">
        <f>IF(F983&lt;=0,IF(AND(D983="はい",C983&gt;=2026,C983&lt;=2027),IF(E983&lt;=0,0,IF(E983&lt;=30000,E983,IF(E983&lt;=60000,ROUNDUP(E983/2,0)+15000,IF(E983&lt;=120000,ROUNDUP(E983/4,0)+30000,60000)))),IF(E983&lt;=0,0,IF(E983&lt;=20000,E983,IF(E983&lt;=40000,ROUNDUP(E983/2,0)+10000,IF(E983&lt;=80000,ROUNDUP(E983/4,0)+20000,40000))))),IF(E983&lt;=0,IF(F983&lt;=0,0,IF(F983&lt;=25000,F983,IF(F983&lt;=50000,ROUNDUP(F983/2,0)+12500,IF(F983&lt;=100000,ROUNDUP(F983/4,0)+25000,50000)))),MAX(IF(F983&lt;=0,0,IF(F983&lt;=25000,F983,IF(F983&lt;=50000,ROUNDUP(F983/2,0)+12500,IF(F983&lt;=100000,ROUNDUP(F983/4,0)+25000,50000)))),MIN(IF(AND(D983="はい",C983&gt;=2026,C983&lt;=2027),IF(E983&lt;=0,0,IF(E983&lt;=30000,E983,IF(E983&lt;=60000,ROUNDUP(E983/2,0)+15000,IF(E983&lt;=120000,ROUNDUP(E983/4,0)+30000,60000)))),IF(E983&lt;=0,0,IF(E983&lt;=20000,E983,IF(E983&lt;=40000,ROUNDUP(E983/2,0)+10000,IF(E983&lt;=80000,ROUNDUP(E983/4,0)+20000,40000)))))+IF(F983&lt;=0,0,IF(F983&lt;=25000,F983,IF(F983&lt;=50000,ROUNDUP(F983/2,0)+12500,IF(F983&lt;=100000,ROUNDUP(F983/4,0)+25000,50000)))),IF(AND(D983="はい",C983&gt;=2026,C983&lt;=2027),60000,40000)))))</f>
        <v/>
      </c>
      <c r="P983" s="18">
        <f>IF(G983&lt;=0,0,IF(G983&lt;=20000,G983,IF(G983&lt;=40000,ROUNDUP(G983/2,0)+10000,IF(G983&lt;=80000,ROUNDUP(G983/4,0)+20000,40000))))</f>
        <v/>
      </c>
      <c r="Q983" s="18">
        <f>IF(I983&lt;=0,IF(H983&lt;=0,0,IF(H983&lt;=20000,H983,IF(H983&lt;=40000,ROUNDUP(H983/2,0)+10000,IF(H983&lt;=80000,ROUNDUP(H983/4,0)+20000,40000)))),IF(H983&lt;=0,IF(I983&lt;=0,0,IF(I983&lt;=25000,I983,IF(I983&lt;=50000,ROUNDUP(I983/2,0)+12500,IF(I983&lt;=100000,ROUNDUP(I983/4,0)+25000,50000)))),MAX(IF(I983&lt;=0,0,IF(I983&lt;=25000,I983,IF(I983&lt;=50000,ROUNDUP(I983/2,0)+12500,IF(I983&lt;=100000,ROUNDUP(I983/4,0)+25000,50000)))),MIN(IF(H983&lt;=0,0,IF(H983&lt;=20000,H983,IF(H983&lt;=40000,ROUNDUP(H983/2,0)+10000,IF(H983&lt;=80000,ROUNDUP(H983/4,0)+20000,40000))))+IF(I983&lt;=0,0,IF(I983&lt;=25000,I983,IF(I983&lt;=50000,ROUNDUP(I983/2,0)+12500,IF(I983&lt;=100000,ROUNDUP(I983/4,0)+25000,50000)))),40000))))</f>
        <v/>
      </c>
      <c r="R983" s="18">
        <f>MIN(120000,O983+P983+Q983)</f>
        <v/>
      </c>
      <c r="S983" s="18">
        <f>IF(F983&lt;=0,IF(E983&lt;=0,0,IF(E983&lt;=12000,E983,IF(E983&lt;=32000,ROUNDUP(E983/2,0)+6000,IF(E983&lt;=56000,ROUNDUP(E983/4,0)+14000,28000)))),IF(E983&lt;=0,IF(F983&lt;=0,0,IF(F983&lt;=15000,F983,IF(F983&lt;=40000,ROUNDUP(F983/2,0)+7500,IF(F983&lt;=70000,ROUNDUP(F983/4,0)+17500,35000)))),MAX(IF(F983&lt;=0,0,IF(F983&lt;=15000,F983,IF(F983&lt;=40000,ROUNDUP(F983/2,0)+7500,IF(F983&lt;=70000,ROUNDUP(F983/4,0)+17500,35000)))),MIN(IF(E983&lt;=0,0,IF(E983&lt;=12000,E983,IF(E983&lt;=32000,ROUNDUP(E983/2,0)+6000,IF(E983&lt;=56000,ROUNDUP(E983/4,0)+14000,28000))))+IF(F983&lt;=0,0,IF(F983&lt;=15000,F983,IF(F983&lt;=40000,ROUNDUP(F983/2,0)+7500,IF(F983&lt;=70000,ROUNDUP(F983/4,0)+17500,35000)))),28000))))</f>
        <v/>
      </c>
      <c r="T983" s="18">
        <f>IF(G983&lt;=0,0,IF(G983&lt;=12000,G983,IF(G983&lt;=32000,ROUNDUP(G983/2,0)+6000,IF(G983&lt;=56000,ROUNDUP(G983/4,0)+14000,28000))))</f>
        <v/>
      </c>
      <c r="U983" s="18">
        <f>IF(I983&lt;=0,IF(H983&lt;=0,0,IF(H983&lt;=12000,H983,IF(H983&lt;=32000,ROUNDUP(H983/2,0)+6000,IF(H983&lt;=56000,ROUNDUP(H983/4,0)+14000,28000)))),IF(H983&lt;=0,IF(I983&lt;=0,0,IF(I983&lt;=15000,I983,IF(I983&lt;=40000,ROUNDUP(I983/2,0)+7500,IF(I983&lt;=70000,ROUNDUP(I983/4,0)+17500,35000)))),MAX(IF(I983&lt;=0,0,IF(I983&lt;=15000,I983,IF(I983&lt;=40000,ROUNDUP(I983/2,0)+7500,IF(I983&lt;=70000,ROUNDUP(I983/4,0)+17500,35000)))),MIN(IF(H983&lt;=0,0,IF(H983&lt;=12000,H983,IF(H983&lt;=32000,ROUNDUP(H983/2,0)+6000,IF(H983&lt;=56000,ROUNDUP(H983/4,0)+14000,28000))))+IF(I983&lt;=0,0,IF(I983&lt;=15000,I983,IF(I983&lt;=40000,ROUNDUP(I983/2,0)+7500,IF(I983&lt;=70000,ROUNDUP(I983/4,0)+17500,35000)))),28000))))</f>
        <v/>
      </c>
      <c r="V983" s="18">
        <f>MIN(70000,S983+T983+U983)</f>
        <v/>
      </c>
      <c r="W983" s="18">
        <f>MAX(0,ROUNDDOWN(M983-J983-N983-K983-0,-3))</f>
        <v/>
      </c>
      <c r="X983" s="18">
        <f>MAX(0,ROUNDDOWN(M983-J983-N983-K983-R983,-3))</f>
        <v/>
      </c>
      <c r="Y983" s="18">
        <f>IF(W983&lt;=0,0,ROUNDDOWN((W983*LOOKUP(W983,{0,1950001,3300001,6950001,9000001,18000001,40000001},{0.05,0.1,0.2,0.23,0.33,0.4,0.45})-LOOKUP(W983,{0,1950001,3300001,6950001,9000001,18000001,40000001},{0,97500,427500,636000,1536000,2796000,4796000}))*1.021,-2))</f>
        <v/>
      </c>
      <c r="Z983" s="18">
        <f>IF(X983&lt;=0,0,ROUNDDOWN((X983*LOOKUP(X983,{0,1950001,3300001,6950001,9000001,18000001,40000001},{0.05,0.1,0.2,0.23,0.33,0.4,0.45})-LOOKUP(X983,{0,1950001,3300001,6950001,9000001,18000001,40000001},{0,97500,427500,636000,1536000,2796000,4796000}))*1.021,-2))</f>
        <v/>
      </c>
      <c r="AA983" s="18">
        <f>MAX(0,ROUNDDOWN(M983-J983-430000-L983-0,-3))</f>
        <v/>
      </c>
      <c r="AB983" s="18">
        <f>MAX(0,ROUNDDOWN(M983-J983-430000-L983-V983,-3))</f>
        <v/>
      </c>
      <c r="AC983" s="18">
        <f>IF(M983&lt;=450000,0,MAX(0,ROUNDDOWN(AA983*0.06-MIN(50000,AA983)*0.03,-2))+MAX(0,ROUNDDOWN(AA983*0.04-MIN(50000,AA983)*0.02,-2)))</f>
        <v/>
      </c>
      <c r="AD983" s="18">
        <f>IF(M983&lt;=450000,0,MAX(0,ROUNDDOWN(AB983*0.06-MIN(50000,AB983)*0.03,-2))+MAX(0,ROUNDDOWN(AB983*0.04-MIN(50000,AB983)*0.02,-2)))</f>
        <v/>
      </c>
      <c r="AE983" s="18">
        <f>Y983-Z983</f>
        <v/>
      </c>
      <c r="AF983" s="18">
        <f>AC983-AD983</f>
        <v/>
      </c>
      <c r="AG983" s="18">
        <f>AE983+AF983</f>
        <v/>
      </c>
      <c r="AH983" s="20">
        <f>IF(W983&lt;=0,0,LOOKUP(W983,{0,1950001,3300001,6950001,9000001,18000001,40000001},{0.05,0.1,0.2,0.23,0.33,0.4,0.45}))</f>
        <v/>
      </c>
    </row>
    <row r="984">
      <c r="A984" t="inlineStr">
        <is>
          <t>1万円刻み 3区分8万円ずつ</t>
        </is>
      </c>
      <c r="B984" s="18">
        <f>'4_1万円刻み'!$A$302</f>
        <v/>
      </c>
      <c r="C984" s="19" t="n">
        <v>2026</v>
      </c>
      <c r="D984" t="inlineStr">
        <is>
          <t>いいえ</t>
        </is>
      </c>
      <c r="E984" s="18" t="n">
        <v>80000</v>
      </c>
      <c r="F984" s="18" t="n">
        <v>0</v>
      </c>
      <c r="G984" s="18" t="n">
        <v>80000</v>
      </c>
      <c r="H984" s="18" t="n">
        <v>80000</v>
      </c>
      <c r="I984" s="18" t="n">
        <v>0</v>
      </c>
      <c r="J984" s="18">
        <f>ROUND(MIN(B984/12,650000)*12*0.0915+MIN(B984/12,1390000)*12*(0.0504+0)+B984*0.005,0)</f>
        <v/>
      </c>
      <c r="K984" s="18" t="n">
        <v>0</v>
      </c>
      <c r="L984" s="18" t="n">
        <v>0</v>
      </c>
      <c r="M984" s="18">
        <f>ROUND(IF(C984&gt;=2026,IF(B984&lt;741000,0,IF(B984&lt;2191000,B984-740000,IF(B984&lt;2193000,1451000,IF(B984&lt;2196000,1453000,IF(B984&lt;2200000,1456000,IF(B984&lt;3600000,ROUNDDOWN(B984/4,-3)*2.8-80000,IF(B984&lt;6600000,ROUNDDOWN(B984/4,-3)*3.2-440000,IF(B984&lt;8500000,ROUNDDOWN(B984*0.9,0)-1100000,B984-1950000)))))))),IF(B984&lt;651000,0,IF(B984&lt;1900000,B984-650000,IF(B984&lt;3600000,ROUNDDOWN(B984/4,-3)*2.8-80000,IF(B984&lt;6600000,ROUNDDOWN(B984/4,-3)*3.2-440000,IF(B984&lt;8500000,ROUNDDOWN(B984*0.9,0)-1100000,B984-1950000)))))),0)</f>
        <v/>
      </c>
      <c r="N984" s="18">
        <f>IF(M984&gt;23500000,NA(),IF(C984&gt;=2026,IF(M984&lt;=4890000,1040000,IF(M984&lt;=6550000,670000,620000)),IF(M984&lt;=1320000,950000,IF(M984&lt;=3360000,880000,IF(M984&lt;=4890000,680000,IF(M984&lt;=6550000,630000,580000))))))</f>
        <v/>
      </c>
      <c r="O984" s="18">
        <f>IF(F984&lt;=0,IF(AND(D984="はい",C984&gt;=2026,C984&lt;=2027),IF(E984&lt;=0,0,IF(E984&lt;=30000,E984,IF(E984&lt;=60000,ROUNDUP(E984/2,0)+15000,IF(E984&lt;=120000,ROUNDUP(E984/4,0)+30000,60000)))),IF(E984&lt;=0,0,IF(E984&lt;=20000,E984,IF(E984&lt;=40000,ROUNDUP(E984/2,0)+10000,IF(E984&lt;=80000,ROUNDUP(E984/4,0)+20000,40000))))),IF(E984&lt;=0,IF(F984&lt;=0,0,IF(F984&lt;=25000,F984,IF(F984&lt;=50000,ROUNDUP(F984/2,0)+12500,IF(F984&lt;=100000,ROUNDUP(F984/4,0)+25000,50000)))),MAX(IF(F984&lt;=0,0,IF(F984&lt;=25000,F984,IF(F984&lt;=50000,ROUNDUP(F984/2,0)+12500,IF(F984&lt;=100000,ROUNDUP(F984/4,0)+25000,50000)))),MIN(IF(AND(D984="はい",C984&gt;=2026,C984&lt;=2027),IF(E984&lt;=0,0,IF(E984&lt;=30000,E984,IF(E984&lt;=60000,ROUNDUP(E984/2,0)+15000,IF(E984&lt;=120000,ROUNDUP(E984/4,0)+30000,60000)))),IF(E984&lt;=0,0,IF(E984&lt;=20000,E984,IF(E984&lt;=40000,ROUNDUP(E984/2,0)+10000,IF(E984&lt;=80000,ROUNDUP(E984/4,0)+20000,40000)))))+IF(F984&lt;=0,0,IF(F984&lt;=25000,F984,IF(F984&lt;=50000,ROUNDUP(F984/2,0)+12500,IF(F984&lt;=100000,ROUNDUP(F984/4,0)+25000,50000)))),IF(AND(D984="はい",C984&gt;=2026,C984&lt;=2027),60000,40000)))))</f>
        <v/>
      </c>
      <c r="P984" s="18">
        <f>IF(G984&lt;=0,0,IF(G984&lt;=20000,G984,IF(G984&lt;=40000,ROUNDUP(G984/2,0)+10000,IF(G984&lt;=80000,ROUNDUP(G984/4,0)+20000,40000))))</f>
        <v/>
      </c>
      <c r="Q984" s="18">
        <f>IF(I984&lt;=0,IF(H984&lt;=0,0,IF(H984&lt;=20000,H984,IF(H984&lt;=40000,ROUNDUP(H984/2,0)+10000,IF(H984&lt;=80000,ROUNDUP(H984/4,0)+20000,40000)))),IF(H984&lt;=0,IF(I984&lt;=0,0,IF(I984&lt;=25000,I984,IF(I984&lt;=50000,ROUNDUP(I984/2,0)+12500,IF(I984&lt;=100000,ROUNDUP(I984/4,0)+25000,50000)))),MAX(IF(I984&lt;=0,0,IF(I984&lt;=25000,I984,IF(I984&lt;=50000,ROUNDUP(I984/2,0)+12500,IF(I984&lt;=100000,ROUNDUP(I984/4,0)+25000,50000)))),MIN(IF(H984&lt;=0,0,IF(H984&lt;=20000,H984,IF(H984&lt;=40000,ROUNDUP(H984/2,0)+10000,IF(H984&lt;=80000,ROUNDUP(H984/4,0)+20000,40000))))+IF(I984&lt;=0,0,IF(I984&lt;=25000,I984,IF(I984&lt;=50000,ROUNDUP(I984/2,0)+12500,IF(I984&lt;=100000,ROUNDUP(I984/4,0)+25000,50000)))),40000))))</f>
        <v/>
      </c>
      <c r="R984" s="18">
        <f>MIN(120000,O984+P984+Q984)</f>
        <v/>
      </c>
      <c r="S984" s="18">
        <f>IF(F984&lt;=0,IF(E984&lt;=0,0,IF(E984&lt;=12000,E984,IF(E984&lt;=32000,ROUNDUP(E984/2,0)+6000,IF(E984&lt;=56000,ROUNDUP(E984/4,0)+14000,28000)))),IF(E984&lt;=0,IF(F984&lt;=0,0,IF(F984&lt;=15000,F984,IF(F984&lt;=40000,ROUNDUP(F984/2,0)+7500,IF(F984&lt;=70000,ROUNDUP(F984/4,0)+17500,35000)))),MAX(IF(F984&lt;=0,0,IF(F984&lt;=15000,F984,IF(F984&lt;=40000,ROUNDUP(F984/2,0)+7500,IF(F984&lt;=70000,ROUNDUP(F984/4,0)+17500,35000)))),MIN(IF(E984&lt;=0,0,IF(E984&lt;=12000,E984,IF(E984&lt;=32000,ROUNDUP(E984/2,0)+6000,IF(E984&lt;=56000,ROUNDUP(E984/4,0)+14000,28000))))+IF(F984&lt;=0,0,IF(F984&lt;=15000,F984,IF(F984&lt;=40000,ROUNDUP(F984/2,0)+7500,IF(F984&lt;=70000,ROUNDUP(F984/4,0)+17500,35000)))),28000))))</f>
        <v/>
      </c>
      <c r="T984" s="18">
        <f>IF(G984&lt;=0,0,IF(G984&lt;=12000,G984,IF(G984&lt;=32000,ROUNDUP(G984/2,0)+6000,IF(G984&lt;=56000,ROUNDUP(G984/4,0)+14000,28000))))</f>
        <v/>
      </c>
      <c r="U984" s="18">
        <f>IF(I984&lt;=0,IF(H984&lt;=0,0,IF(H984&lt;=12000,H984,IF(H984&lt;=32000,ROUNDUP(H984/2,0)+6000,IF(H984&lt;=56000,ROUNDUP(H984/4,0)+14000,28000)))),IF(H984&lt;=0,IF(I984&lt;=0,0,IF(I984&lt;=15000,I984,IF(I984&lt;=40000,ROUNDUP(I984/2,0)+7500,IF(I984&lt;=70000,ROUNDUP(I984/4,0)+17500,35000)))),MAX(IF(I984&lt;=0,0,IF(I984&lt;=15000,I984,IF(I984&lt;=40000,ROUNDUP(I984/2,0)+7500,IF(I984&lt;=70000,ROUNDUP(I984/4,0)+17500,35000)))),MIN(IF(H984&lt;=0,0,IF(H984&lt;=12000,H984,IF(H984&lt;=32000,ROUNDUP(H984/2,0)+6000,IF(H984&lt;=56000,ROUNDUP(H984/4,0)+14000,28000))))+IF(I984&lt;=0,0,IF(I984&lt;=15000,I984,IF(I984&lt;=40000,ROUNDUP(I984/2,0)+7500,IF(I984&lt;=70000,ROUNDUP(I984/4,0)+17500,35000)))),28000))))</f>
        <v/>
      </c>
      <c r="V984" s="18">
        <f>MIN(70000,S984+T984+U984)</f>
        <v/>
      </c>
      <c r="W984" s="18">
        <f>MAX(0,ROUNDDOWN(M984-J984-N984-K984-0,-3))</f>
        <v/>
      </c>
      <c r="X984" s="18">
        <f>MAX(0,ROUNDDOWN(M984-J984-N984-K984-R984,-3))</f>
        <v/>
      </c>
      <c r="Y984" s="18">
        <f>IF(W984&lt;=0,0,ROUNDDOWN((W984*LOOKUP(W984,{0,1950001,3300001,6950001,9000001,18000001,40000001},{0.05,0.1,0.2,0.23,0.33,0.4,0.45})-LOOKUP(W984,{0,1950001,3300001,6950001,9000001,18000001,40000001},{0,97500,427500,636000,1536000,2796000,4796000}))*1.021,-2))</f>
        <v/>
      </c>
      <c r="Z984" s="18">
        <f>IF(X984&lt;=0,0,ROUNDDOWN((X984*LOOKUP(X984,{0,1950001,3300001,6950001,9000001,18000001,40000001},{0.05,0.1,0.2,0.23,0.33,0.4,0.45})-LOOKUP(X984,{0,1950001,3300001,6950001,9000001,18000001,40000001},{0,97500,427500,636000,1536000,2796000,4796000}))*1.021,-2))</f>
        <v/>
      </c>
      <c r="AA984" s="18">
        <f>MAX(0,ROUNDDOWN(M984-J984-430000-L984-0,-3))</f>
        <v/>
      </c>
      <c r="AB984" s="18">
        <f>MAX(0,ROUNDDOWN(M984-J984-430000-L984-V984,-3))</f>
        <v/>
      </c>
      <c r="AC984" s="18">
        <f>IF(M984&lt;=450000,0,MAX(0,ROUNDDOWN(AA984*0.06-MIN(50000,AA984)*0.03,-2))+MAX(0,ROUNDDOWN(AA984*0.04-MIN(50000,AA984)*0.02,-2)))</f>
        <v/>
      </c>
      <c r="AD984" s="18">
        <f>IF(M984&lt;=450000,0,MAX(0,ROUNDDOWN(AB984*0.06-MIN(50000,AB984)*0.03,-2))+MAX(0,ROUNDDOWN(AB984*0.04-MIN(50000,AB984)*0.02,-2)))</f>
        <v/>
      </c>
      <c r="AE984" s="18">
        <f>Y984-Z984</f>
        <v/>
      </c>
      <c r="AF984" s="18">
        <f>AC984-AD984</f>
        <v/>
      </c>
      <c r="AG984" s="18">
        <f>AE984+AF984</f>
        <v/>
      </c>
      <c r="AH984" s="20">
        <f>IF(W984&lt;=0,0,LOOKUP(W984,{0,1950001,3300001,6950001,9000001,18000001,40000001},{0.05,0.1,0.2,0.23,0.33,0.4,0.45}))</f>
        <v/>
      </c>
    </row>
    <row r="985">
      <c r="A985" t="inlineStr">
        <is>
          <t>1万円刻み 一般8万円</t>
        </is>
      </c>
      <c r="B985" s="18">
        <f>'4_1万円刻み'!$A$302</f>
        <v/>
      </c>
      <c r="C985" s="19" t="n">
        <v>2026</v>
      </c>
      <c r="D985" t="inlineStr">
        <is>
          <t>いいえ</t>
        </is>
      </c>
      <c r="E985" s="18" t="n">
        <v>80000</v>
      </c>
      <c r="F985" s="18" t="n">
        <v>0</v>
      </c>
      <c r="G985" s="18" t="n">
        <v>0</v>
      </c>
      <c r="H985" s="18" t="n">
        <v>0</v>
      </c>
      <c r="I985" s="18" t="n">
        <v>0</v>
      </c>
      <c r="J985" s="18">
        <f>ROUND(MIN(B985/12,650000)*12*0.0915+MIN(B985/12,1390000)*12*(0.0504+0)+B985*0.005,0)</f>
        <v/>
      </c>
      <c r="K985" s="18" t="n">
        <v>0</v>
      </c>
      <c r="L985" s="18" t="n">
        <v>0</v>
      </c>
      <c r="M985" s="18">
        <f>ROUND(IF(C985&gt;=2026,IF(B985&lt;741000,0,IF(B985&lt;2191000,B985-740000,IF(B985&lt;2193000,1451000,IF(B985&lt;2196000,1453000,IF(B985&lt;2200000,1456000,IF(B985&lt;3600000,ROUNDDOWN(B985/4,-3)*2.8-80000,IF(B985&lt;6600000,ROUNDDOWN(B985/4,-3)*3.2-440000,IF(B985&lt;8500000,ROUNDDOWN(B985*0.9,0)-1100000,B985-1950000)))))))),IF(B985&lt;651000,0,IF(B985&lt;1900000,B985-650000,IF(B985&lt;3600000,ROUNDDOWN(B985/4,-3)*2.8-80000,IF(B985&lt;6600000,ROUNDDOWN(B985/4,-3)*3.2-440000,IF(B985&lt;8500000,ROUNDDOWN(B985*0.9,0)-1100000,B985-1950000)))))),0)</f>
        <v/>
      </c>
      <c r="N985" s="18">
        <f>IF(M985&gt;23500000,NA(),IF(C985&gt;=2026,IF(M985&lt;=4890000,1040000,IF(M985&lt;=6550000,670000,620000)),IF(M985&lt;=1320000,950000,IF(M985&lt;=3360000,880000,IF(M985&lt;=4890000,680000,IF(M985&lt;=6550000,630000,580000))))))</f>
        <v/>
      </c>
      <c r="O985" s="18">
        <f>IF(F985&lt;=0,IF(AND(D985="はい",C985&gt;=2026,C985&lt;=2027),IF(E985&lt;=0,0,IF(E985&lt;=30000,E985,IF(E985&lt;=60000,ROUNDUP(E985/2,0)+15000,IF(E985&lt;=120000,ROUNDUP(E985/4,0)+30000,60000)))),IF(E985&lt;=0,0,IF(E985&lt;=20000,E985,IF(E985&lt;=40000,ROUNDUP(E985/2,0)+10000,IF(E985&lt;=80000,ROUNDUP(E985/4,0)+20000,40000))))),IF(E985&lt;=0,IF(F985&lt;=0,0,IF(F985&lt;=25000,F985,IF(F985&lt;=50000,ROUNDUP(F985/2,0)+12500,IF(F985&lt;=100000,ROUNDUP(F985/4,0)+25000,50000)))),MAX(IF(F985&lt;=0,0,IF(F985&lt;=25000,F985,IF(F985&lt;=50000,ROUNDUP(F985/2,0)+12500,IF(F985&lt;=100000,ROUNDUP(F985/4,0)+25000,50000)))),MIN(IF(AND(D985="はい",C985&gt;=2026,C985&lt;=2027),IF(E985&lt;=0,0,IF(E985&lt;=30000,E985,IF(E985&lt;=60000,ROUNDUP(E985/2,0)+15000,IF(E985&lt;=120000,ROUNDUP(E985/4,0)+30000,60000)))),IF(E985&lt;=0,0,IF(E985&lt;=20000,E985,IF(E985&lt;=40000,ROUNDUP(E985/2,0)+10000,IF(E985&lt;=80000,ROUNDUP(E985/4,0)+20000,40000)))))+IF(F985&lt;=0,0,IF(F985&lt;=25000,F985,IF(F985&lt;=50000,ROUNDUP(F985/2,0)+12500,IF(F985&lt;=100000,ROUNDUP(F985/4,0)+25000,50000)))),IF(AND(D985="はい",C985&gt;=2026,C985&lt;=2027),60000,40000)))))</f>
        <v/>
      </c>
      <c r="P985" s="18">
        <f>IF(G985&lt;=0,0,IF(G985&lt;=20000,G985,IF(G985&lt;=40000,ROUNDUP(G985/2,0)+10000,IF(G985&lt;=80000,ROUNDUP(G985/4,0)+20000,40000))))</f>
        <v/>
      </c>
      <c r="Q985" s="18">
        <f>IF(I985&lt;=0,IF(H985&lt;=0,0,IF(H985&lt;=20000,H985,IF(H985&lt;=40000,ROUNDUP(H985/2,0)+10000,IF(H985&lt;=80000,ROUNDUP(H985/4,0)+20000,40000)))),IF(H985&lt;=0,IF(I985&lt;=0,0,IF(I985&lt;=25000,I985,IF(I985&lt;=50000,ROUNDUP(I985/2,0)+12500,IF(I985&lt;=100000,ROUNDUP(I985/4,0)+25000,50000)))),MAX(IF(I985&lt;=0,0,IF(I985&lt;=25000,I985,IF(I985&lt;=50000,ROUNDUP(I985/2,0)+12500,IF(I985&lt;=100000,ROUNDUP(I985/4,0)+25000,50000)))),MIN(IF(H985&lt;=0,0,IF(H985&lt;=20000,H985,IF(H985&lt;=40000,ROUNDUP(H985/2,0)+10000,IF(H985&lt;=80000,ROUNDUP(H985/4,0)+20000,40000))))+IF(I985&lt;=0,0,IF(I985&lt;=25000,I985,IF(I985&lt;=50000,ROUNDUP(I985/2,0)+12500,IF(I985&lt;=100000,ROUNDUP(I985/4,0)+25000,50000)))),40000))))</f>
        <v/>
      </c>
      <c r="R985" s="18">
        <f>MIN(120000,O985+P985+Q985)</f>
        <v/>
      </c>
      <c r="S985" s="18">
        <f>IF(F985&lt;=0,IF(E985&lt;=0,0,IF(E985&lt;=12000,E985,IF(E985&lt;=32000,ROUNDUP(E985/2,0)+6000,IF(E985&lt;=56000,ROUNDUP(E985/4,0)+14000,28000)))),IF(E985&lt;=0,IF(F985&lt;=0,0,IF(F985&lt;=15000,F985,IF(F985&lt;=40000,ROUNDUP(F985/2,0)+7500,IF(F985&lt;=70000,ROUNDUP(F985/4,0)+17500,35000)))),MAX(IF(F985&lt;=0,0,IF(F985&lt;=15000,F985,IF(F985&lt;=40000,ROUNDUP(F985/2,0)+7500,IF(F985&lt;=70000,ROUNDUP(F985/4,0)+17500,35000)))),MIN(IF(E985&lt;=0,0,IF(E985&lt;=12000,E985,IF(E985&lt;=32000,ROUNDUP(E985/2,0)+6000,IF(E985&lt;=56000,ROUNDUP(E985/4,0)+14000,28000))))+IF(F985&lt;=0,0,IF(F985&lt;=15000,F985,IF(F985&lt;=40000,ROUNDUP(F985/2,0)+7500,IF(F985&lt;=70000,ROUNDUP(F985/4,0)+17500,35000)))),28000))))</f>
        <v/>
      </c>
      <c r="T985" s="18">
        <f>IF(G985&lt;=0,0,IF(G985&lt;=12000,G985,IF(G985&lt;=32000,ROUNDUP(G985/2,0)+6000,IF(G985&lt;=56000,ROUNDUP(G985/4,0)+14000,28000))))</f>
        <v/>
      </c>
      <c r="U985" s="18">
        <f>IF(I985&lt;=0,IF(H985&lt;=0,0,IF(H985&lt;=12000,H985,IF(H985&lt;=32000,ROUNDUP(H985/2,0)+6000,IF(H985&lt;=56000,ROUNDUP(H985/4,0)+14000,28000)))),IF(H985&lt;=0,IF(I985&lt;=0,0,IF(I985&lt;=15000,I985,IF(I985&lt;=40000,ROUNDUP(I985/2,0)+7500,IF(I985&lt;=70000,ROUNDUP(I985/4,0)+17500,35000)))),MAX(IF(I985&lt;=0,0,IF(I985&lt;=15000,I985,IF(I985&lt;=40000,ROUNDUP(I985/2,0)+7500,IF(I985&lt;=70000,ROUNDUP(I985/4,0)+17500,35000)))),MIN(IF(H985&lt;=0,0,IF(H985&lt;=12000,H985,IF(H985&lt;=32000,ROUNDUP(H985/2,0)+6000,IF(H985&lt;=56000,ROUNDUP(H985/4,0)+14000,28000))))+IF(I985&lt;=0,0,IF(I985&lt;=15000,I985,IF(I985&lt;=40000,ROUNDUP(I985/2,0)+7500,IF(I985&lt;=70000,ROUNDUP(I985/4,0)+17500,35000)))),28000))))</f>
        <v/>
      </c>
      <c r="V985" s="18">
        <f>MIN(70000,S985+T985+U985)</f>
        <v/>
      </c>
      <c r="W985" s="18">
        <f>MAX(0,ROUNDDOWN(M985-J985-N985-K985-0,-3))</f>
        <v/>
      </c>
      <c r="X985" s="18">
        <f>MAX(0,ROUNDDOWN(M985-J985-N985-K985-R985,-3))</f>
        <v/>
      </c>
      <c r="Y985" s="18">
        <f>IF(W985&lt;=0,0,ROUNDDOWN((W985*LOOKUP(W985,{0,1950001,3300001,6950001,9000001,18000001,40000001},{0.05,0.1,0.2,0.23,0.33,0.4,0.45})-LOOKUP(W985,{0,1950001,3300001,6950001,9000001,18000001,40000001},{0,97500,427500,636000,1536000,2796000,4796000}))*1.021,-2))</f>
        <v/>
      </c>
      <c r="Z985" s="18">
        <f>IF(X985&lt;=0,0,ROUNDDOWN((X985*LOOKUP(X985,{0,1950001,3300001,6950001,9000001,18000001,40000001},{0.05,0.1,0.2,0.23,0.33,0.4,0.45})-LOOKUP(X985,{0,1950001,3300001,6950001,9000001,18000001,40000001},{0,97500,427500,636000,1536000,2796000,4796000}))*1.021,-2))</f>
        <v/>
      </c>
      <c r="AA985" s="18">
        <f>MAX(0,ROUNDDOWN(M985-J985-430000-L985-0,-3))</f>
        <v/>
      </c>
      <c r="AB985" s="18">
        <f>MAX(0,ROUNDDOWN(M985-J985-430000-L985-V985,-3))</f>
        <v/>
      </c>
      <c r="AC985" s="18">
        <f>IF(M985&lt;=450000,0,MAX(0,ROUNDDOWN(AA985*0.06-MIN(50000,AA985)*0.03,-2))+MAX(0,ROUNDDOWN(AA985*0.04-MIN(50000,AA985)*0.02,-2)))</f>
        <v/>
      </c>
      <c r="AD985" s="18">
        <f>IF(M985&lt;=450000,0,MAX(0,ROUNDDOWN(AB985*0.06-MIN(50000,AB985)*0.03,-2))+MAX(0,ROUNDDOWN(AB985*0.04-MIN(50000,AB985)*0.02,-2)))</f>
        <v/>
      </c>
      <c r="AE985" s="18">
        <f>Y985-Z985</f>
        <v/>
      </c>
      <c r="AF985" s="18">
        <f>AC985-AD985</f>
        <v/>
      </c>
      <c r="AG985" s="18">
        <f>AE985+AF985</f>
        <v/>
      </c>
      <c r="AH985" s="20">
        <f>IF(W985&lt;=0,0,LOOKUP(W985,{0,1950001,3300001,6950001,9000001,18000001,40000001},{0.05,0.1,0.2,0.23,0.33,0.4,0.45}))</f>
        <v/>
      </c>
    </row>
    <row r="986">
      <c r="A986" t="inlineStr">
        <is>
          <t>1万円刻み 特例あり一般12万円</t>
        </is>
      </c>
      <c r="B986" s="18">
        <f>'4_1万円刻み'!$A$302</f>
        <v/>
      </c>
      <c r="C986" s="19" t="n">
        <v>2026</v>
      </c>
      <c r="D986" t="inlineStr">
        <is>
          <t>はい</t>
        </is>
      </c>
      <c r="E986" s="18" t="n">
        <v>120000</v>
      </c>
      <c r="F986" s="18" t="n">
        <v>0</v>
      </c>
      <c r="G986" s="18" t="n">
        <v>0</v>
      </c>
      <c r="H986" s="18" t="n">
        <v>0</v>
      </c>
      <c r="I986" s="18" t="n">
        <v>0</v>
      </c>
      <c r="J986" s="18">
        <f>ROUND(MIN(B986/12,650000)*12*0.0915+MIN(B986/12,1390000)*12*(0.0504+0)+B986*0.005,0)</f>
        <v/>
      </c>
      <c r="K986" s="18" t="n">
        <v>0</v>
      </c>
      <c r="L986" s="18" t="n">
        <v>0</v>
      </c>
      <c r="M986" s="18">
        <f>ROUND(IF(C986&gt;=2026,IF(B986&lt;741000,0,IF(B986&lt;2191000,B986-740000,IF(B986&lt;2193000,1451000,IF(B986&lt;2196000,1453000,IF(B986&lt;2200000,1456000,IF(B986&lt;3600000,ROUNDDOWN(B986/4,-3)*2.8-80000,IF(B986&lt;6600000,ROUNDDOWN(B986/4,-3)*3.2-440000,IF(B986&lt;8500000,ROUNDDOWN(B986*0.9,0)-1100000,B986-1950000)))))))),IF(B986&lt;651000,0,IF(B986&lt;1900000,B986-650000,IF(B986&lt;3600000,ROUNDDOWN(B986/4,-3)*2.8-80000,IF(B986&lt;6600000,ROUNDDOWN(B986/4,-3)*3.2-440000,IF(B986&lt;8500000,ROUNDDOWN(B986*0.9,0)-1100000,B986-1950000)))))),0)</f>
        <v/>
      </c>
      <c r="N986" s="18">
        <f>IF(M986&gt;23500000,NA(),IF(C986&gt;=2026,IF(M986&lt;=4890000,1040000,IF(M986&lt;=6550000,670000,620000)),IF(M986&lt;=1320000,950000,IF(M986&lt;=3360000,880000,IF(M986&lt;=4890000,680000,IF(M986&lt;=6550000,630000,580000))))))</f>
        <v/>
      </c>
      <c r="O986" s="18">
        <f>IF(F986&lt;=0,IF(AND(D986="はい",C986&gt;=2026,C986&lt;=2027),IF(E986&lt;=0,0,IF(E986&lt;=30000,E986,IF(E986&lt;=60000,ROUNDUP(E986/2,0)+15000,IF(E986&lt;=120000,ROUNDUP(E986/4,0)+30000,60000)))),IF(E986&lt;=0,0,IF(E986&lt;=20000,E986,IF(E986&lt;=40000,ROUNDUP(E986/2,0)+10000,IF(E986&lt;=80000,ROUNDUP(E986/4,0)+20000,40000))))),IF(E986&lt;=0,IF(F986&lt;=0,0,IF(F986&lt;=25000,F986,IF(F986&lt;=50000,ROUNDUP(F986/2,0)+12500,IF(F986&lt;=100000,ROUNDUP(F986/4,0)+25000,50000)))),MAX(IF(F986&lt;=0,0,IF(F986&lt;=25000,F986,IF(F986&lt;=50000,ROUNDUP(F986/2,0)+12500,IF(F986&lt;=100000,ROUNDUP(F986/4,0)+25000,50000)))),MIN(IF(AND(D986="はい",C986&gt;=2026,C986&lt;=2027),IF(E986&lt;=0,0,IF(E986&lt;=30000,E986,IF(E986&lt;=60000,ROUNDUP(E986/2,0)+15000,IF(E986&lt;=120000,ROUNDUP(E986/4,0)+30000,60000)))),IF(E986&lt;=0,0,IF(E986&lt;=20000,E986,IF(E986&lt;=40000,ROUNDUP(E986/2,0)+10000,IF(E986&lt;=80000,ROUNDUP(E986/4,0)+20000,40000)))))+IF(F986&lt;=0,0,IF(F986&lt;=25000,F986,IF(F986&lt;=50000,ROUNDUP(F986/2,0)+12500,IF(F986&lt;=100000,ROUNDUP(F986/4,0)+25000,50000)))),IF(AND(D986="はい",C986&gt;=2026,C986&lt;=2027),60000,40000)))))</f>
        <v/>
      </c>
      <c r="P986" s="18">
        <f>IF(G986&lt;=0,0,IF(G986&lt;=20000,G986,IF(G986&lt;=40000,ROUNDUP(G986/2,0)+10000,IF(G986&lt;=80000,ROUNDUP(G986/4,0)+20000,40000))))</f>
        <v/>
      </c>
      <c r="Q986" s="18">
        <f>IF(I986&lt;=0,IF(H986&lt;=0,0,IF(H986&lt;=20000,H986,IF(H986&lt;=40000,ROUNDUP(H986/2,0)+10000,IF(H986&lt;=80000,ROUNDUP(H986/4,0)+20000,40000)))),IF(H986&lt;=0,IF(I986&lt;=0,0,IF(I986&lt;=25000,I986,IF(I986&lt;=50000,ROUNDUP(I986/2,0)+12500,IF(I986&lt;=100000,ROUNDUP(I986/4,0)+25000,50000)))),MAX(IF(I986&lt;=0,0,IF(I986&lt;=25000,I986,IF(I986&lt;=50000,ROUNDUP(I986/2,0)+12500,IF(I986&lt;=100000,ROUNDUP(I986/4,0)+25000,50000)))),MIN(IF(H986&lt;=0,0,IF(H986&lt;=20000,H986,IF(H986&lt;=40000,ROUNDUP(H986/2,0)+10000,IF(H986&lt;=80000,ROUNDUP(H986/4,0)+20000,40000))))+IF(I986&lt;=0,0,IF(I986&lt;=25000,I986,IF(I986&lt;=50000,ROUNDUP(I986/2,0)+12500,IF(I986&lt;=100000,ROUNDUP(I986/4,0)+25000,50000)))),40000))))</f>
        <v/>
      </c>
      <c r="R986" s="18">
        <f>MIN(120000,O986+P986+Q986)</f>
        <v/>
      </c>
      <c r="S986" s="18">
        <f>IF(F986&lt;=0,IF(E986&lt;=0,0,IF(E986&lt;=12000,E986,IF(E986&lt;=32000,ROUNDUP(E986/2,0)+6000,IF(E986&lt;=56000,ROUNDUP(E986/4,0)+14000,28000)))),IF(E986&lt;=0,IF(F986&lt;=0,0,IF(F986&lt;=15000,F986,IF(F986&lt;=40000,ROUNDUP(F986/2,0)+7500,IF(F986&lt;=70000,ROUNDUP(F986/4,0)+17500,35000)))),MAX(IF(F986&lt;=0,0,IF(F986&lt;=15000,F986,IF(F986&lt;=40000,ROUNDUP(F986/2,0)+7500,IF(F986&lt;=70000,ROUNDUP(F986/4,0)+17500,35000)))),MIN(IF(E986&lt;=0,0,IF(E986&lt;=12000,E986,IF(E986&lt;=32000,ROUNDUP(E986/2,0)+6000,IF(E986&lt;=56000,ROUNDUP(E986/4,0)+14000,28000))))+IF(F986&lt;=0,0,IF(F986&lt;=15000,F986,IF(F986&lt;=40000,ROUNDUP(F986/2,0)+7500,IF(F986&lt;=70000,ROUNDUP(F986/4,0)+17500,35000)))),28000))))</f>
        <v/>
      </c>
      <c r="T986" s="18">
        <f>IF(G986&lt;=0,0,IF(G986&lt;=12000,G986,IF(G986&lt;=32000,ROUNDUP(G986/2,0)+6000,IF(G986&lt;=56000,ROUNDUP(G986/4,0)+14000,28000))))</f>
        <v/>
      </c>
      <c r="U986" s="18">
        <f>IF(I986&lt;=0,IF(H986&lt;=0,0,IF(H986&lt;=12000,H986,IF(H986&lt;=32000,ROUNDUP(H986/2,0)+6000,IF(H986&lt;=56000,ROUNDUP(H986/4,0)+14000,28000)))),IF(H986&lt;=0,IF(I986&lt;=0,0,IF(I986&lt;=15000,I986,IF(I986&lt;=40000,ROUNDUP(I986/2,0)+7500,IF(I986&lt;=70000,ROUNDUP(I986/4,0)+17500,35000)))),MAX(IF(I986&lt;=0,0,IF(I986&lt;=15000,I986,IF(I986&lt;=40000,ROUNDUP(I986/2,0)+7500,IF(I986&lt;=70000,ROUNDUP(I986/4,0)+17500,35000)))),MIN(IF(H986&lt;=0,0,IF(H986&lt;=12000,H986,IF(H986&lt;=32000,ROUNDUP(H986/2,0)+6000,IF(H986&lt;=56000,ROUNDUP(H986/4,0)+14000,28000))))+IF(I986&lt;=0,0,IF(I986&lt;=15000,I986,IF(I986&lt;=40000,ROUNDUP(I986/2,0)+7500,IF(I986&lt;=70000,ROUNDUP(I986/4,0)+17500,35000)))),28000))))</f>
        <v/>
      </c>
      <c r="V986" s="18">
        <f>MIN(70000,S986+T986+U986)</f>
        <v/>
      </c>
      <c r="W986" s="18">
        <f>MAX(0,ROUNDDOWN(M986-J986-N986-K986-0,-3))</f>
        <v/>
      </c>
      <c r="X986" s="18">
        <f>MAX(0,ROUNDDOWN(M986-J986-N986-K986-R986,-3))</f>
        <v/>
      </c>
      <c r="Y986" s="18">
        <f>IF(W986&lt;=0,0,ROUNDDOWN((W986*LOOKUP(W986,{0,1950001,3300001,6950001,9000001,18000001,40000001},{0.05,0.1,0.2,0.23,0.33,0.4,0.45})-LOOKUP(W986,{0,1950001,3300001,6950001,9000001,18000001,40000001},{0,97500,427500,636000,1536000,2796000,4796000}))*1.021,-2))</f>
        <v/>
      </c>
      <c r="Z986" s="18">
        <f>IF(X986&lt;=0,0,ROUNDDOWN((X986*LOOKUP(X986,{0,1950001,3300001,6950001,9000001,18000001,40000001},{0.05,0.1,0.2,0.23,0.33,0.4,0.45})-LOOKUP(X986,{0,1950001,3300001,6950001,9000001,18000001,40000001},{0,97500,427500,636000,1536000,2796000,4796000}))*1.021,-2))</f>
        <v/>
      </c>
      <c r="AA986" s="18">
        <f>MAX(0,ROUNDDOWN(M986-J986-430000-L986-0,-3))</f>
        <v/>
      </c>
      <c r="AB986" s="18">
        <f>MAX(0,ROUNDDOWN(M986-J986-430000-L986-V986,-3))</f>
        <v/>
      </c>
      <c r="AC986" s="18">
        <f>IF(M986&lt;=450000,0,MAX(0,ROUNDDOWN(AA986*0.06-MIN(50000,AA986)*0.03,-2))+MAX(0,ROUNDDOWN(AA986*0.04-MIN(50000,AA986)*0.02,-2)))</f>
        <v/>
      </c>
      <c r="AD986" s="18">
        <f>IF(M986&lt;=450000,0,MAX(0,ROUNDDOWN(AB986*0.06-MIN(50000,AB986)*0.03,-2))+MAX(0,ROUNDDOWN(AB986*0.04-MIN(50000,AB986)*0.02,-2)))</f>
        <v/>
      </c>
      <c r="AE986" s="18">
        <f>Y986-Z986</f>
        <v/>
      </c>
      <c r="AF986" s="18">
        <f>AC986-AD986</f>
        <v/>
      </c>
      <c r="AG986" s="18">
        <f>AE986+AF986</f>
        <v/>
      </c>
      <c r="AH986" s="20">
        <f>IF(W986&lt;=0,0,LOOKUP(W986,{0,1950001,3300001,6950001,9000001,18000001,40000001},{0.05,0.1,0.2,0.23,0.33,0.4,0.45}))</f>
        <v/>
      </c>
    </row>
    <row r="987">
      <c r="A987" t="inlineStr">
        <is>
          <t>1万円刻み 3区分8万円ずつ</t>
        </is>
      </c>
      <c r="B987" s="18">
        <f>'4_1万円刻み'!$A$303</f>
        <v/>
      </c>
      <c r="C987" s="19" t="n">
        <v>2026</v>
      </c>
      <c r="D987" t="inlineStr">
        <is>
          <t>いいえ</t>
        </is>
      </c>
      <c r="E987" s="18" t="n">
        <v>80000</v>
      </c>
      <c r="F987" s="18" t="n">
        <v>0</v>
      </c>
      <c r="G987" s="18" t="n">
        <v>80000</v>
      </c>
      <c r="H987" s="18" t="n">
        <v>80000</v>
      </c>
      <c r="I987" s="18" t="n">
        <v>0</v>
      </c>
      <c r="J987" s="18">
        <f>ROUND(MIN(B987/12,650000)*12*0.0915+MIN(B987/12,1390000)*12*(0.0504+0)+B987*0.005,0)</f>
        <v/>
      </c>
      <c r="K987" s="18" t="n">
        <v>0</v>
      </c>
      <c r="L987" s="18" t="n">
        <v>0</v>
      </c>
      <c r="M987" s="18">
        <f>ROUND(IF(C987&gt;=2026,IF(B987&lt;741000,0,IF(B987&lt;2191000,B987-740000,IF(B987&lt;2193000,1451000,IF(B987&lt;2196000,1453000,IF(B987&lt;2200000,1456000,IF(B987&lt;3600000,ROUNDDOWN(B987/4,-3)*2.8-80000,IF(B987&lt;6600000,ROUNDDOWN(B987/4,-3)*3.2-440000,IF(B987&lt;8500000,ROUNDDOWN(B987*0.9,0)-1100000,B987-1950000)))))))),IF(B987&lt;651000,0,IF(B987&lt;1900000,B987-650000,IF(B987&lt;3600000,ROUNDDOWN(B987/4,-3)*2.8-80000,IF(B987&lt;6600000,ROUNDDOWN(B987/4,-3)*3.2-440000,IF(B987&lt;8500000,ROUNDDOWN(B987*0.9,0)-1100000,B987-1950000)))))),0)</f>
        <v/>
      </c>
      <c r="N987" s="18">
        <f>IF(M987&gt;23500000,NA(),IF(C987&gt;=2026,IF(M987&lt;=4890000,1040000,IF(M987&lt;=6550000,670000,620000)),IF(M987&lt;=1320000,950000,IF(M987&lt;=3360000,880000,IF(M987&lt;=4890000,680000,IF(M987&lt;=6550000,630000,580000))))))</f>
        <v/>
      </c>
      <c r="O987" s="18">
        <f>IF(F987&lt;=0,IF(AND(D987="はい",C987&gt;=2026,C987&lt;=2027),IF(E987&lt;=0,0,IF(E987&lt;=30000,E987,IF(E987&lt;=60000,ROUNDUP(E987/2,0)+15000,IF(E987&lt;=120000,ROUNDUP(E987/4,0)+30000,60000)))),IF(E987&lt;=0,0,IF(E987&lt;=20000,E987,IF(E987&lt;=40000,ROUNDUP(E987/2,0)+10000,IF(E987&lt;=80000,ROUNDUP(E987/4,0)+20000,40000))))),IF(E987&lt;=0,IF(F987&lt;=0,0,IF(F987&lt;=25000,F987,IF(F987&lt;=50000,ROUNDUP(F987/2,0)+12500,IF(F987&lt;=100000,ROUNDUP(F987/4,0)+25000,50000)))),MAX(IF(F987&lt;=0,0,IF(F987&lt;=25000,F987,IF(F987&lt;=50000,ROUNDUP(F987/2,0)+12500,IF(F987&lt;=100000,ROUNDUP(F987/4,0)+25000,50000)))),MIN(IF(AND(D987="はい",C987&gt;=2026,C987&lt;=2027),IF(E987&lt;=0,0,IF(E987&lt;=30000,E987,IF(E987&lt;=60000,ROUNDUP(E987/2,0)+15000,IF(E987&lt;=120000,ROUNDUP(E987/4,0)+30000,60000)))),IF(E987&lt;=0,0,IF(E987&lt;=20000,E987,IF(E987&lt;=40000,ROUNDUP(E987/2,0)+10000,IF(E987&lt;=80000,ROUNDUP(E987/4,0)+20000,40000)))))+IF(F987&lt;=0,0,IF(F987&lt;=25000,F987,IF(F987&lt;=50000,ROUNDUP(F987/2,0)+12500,IF(F987&lt;=100000,ROUNDUP(F987/4,0)+25000,50000)))),IF(AND(D987="はい",C987&gt;=2026,C987&lt;=2027),60000,40000)))))</f>
        <v/>
      </c>
      <c r="P987" s="18">
        <f>IF(G987&lt;=0,0,IF(G987&lt;=20000,G987,IF(G987&lt;=40000,ROUNDUP(G987/2,0)+10000,IF(G987&lt;=80000,ROUNDUP(G987/4,0)+20000,40000))))</f>
        <v/>
      </c>
      <c r="Q987" s="18">
        <f>IF(I987&lt;=0,IF(H987&lt;=0,0,IF(H987&lt;=20000,H987,IF(H987&lt;=40000,ROUNDUP(H987/2,0)+10000,IF(H987&lt;=80000,ROUNDUP(H987/4,0)+20000,40000)))),IF(H987&lt;=0,IF(I987&lt;=0,0,IF(I987&lt;=25000,I987,IF(I987&lt;=50000,ROUNDUP(I987/2,0)+12500,IF(I987&lt;=100000,ROUNDUP(I987/4,0)+25000,50000)))),MAX(IF(I987&lt;=0,0,IF(I987&lt;=25000,I987,IF(I987&lt;=50000,ROUNDUP(I987/2,0)+12500,IF(I987&lt;=100000,ROUNDUP(I987/4,0)+25000,50000)))),MIN(IF(H987&lt;=0,0,IF(H987&lt;=20000,H987,IF(H987&lt;=40000,ROUNDUP(H987/2,0)+10000,IF(H987&lt;=80000,ROUNDUP(H987/4,0)+20000,40000))))+IF(I987&lt;=0,0,IF(I987&lt;=25000,I987,IF(I987&lt;=50000,ROUNDUP(I987/2,0)+12500,IF(I987&lt;=100000,ROUNDUP(I987/4,0)+25000,50000)))),40000))))</f>
        <v/>
      </c>
      <c r="R987" s="18">
        <f>MIN(120000,O987+P987+Q987)</f>
        <v/>
      </c>
      <c r="S987" s="18">
        <f>IF(F987&lt;=0,IF(E987&lt;=0,0,IF(E987&lt;=12000,E987,IF(E987&lt;=32000,ROUNDUP(E987/2,0)+6000,IF(E987&lt;=56000,ROUNDUP(E987/4,0)+14000,28000)))),IF(E987&lt;=0,IF(F987&lt;=0,0,IF(F987&lt;=15000,F987,IF(F987&lt;=40000,ROUNDUP(F987/2,0)+7500,IF(F987&lt;=70000,ROUNDUP(F987/4,0)+17500,35000)))),MAX(IF(F987&lt;=0,0,IF(F987&lt;=15000,F987,IF(F987&lt;=40000,ROUNDUP(F987/2,0)+7500,IF(F987&lt;=70000,ROUNDUP(F987/4,0)+17500,35000)))),MIN(IF(E987&lt;=0,0,IF(E987&lt;=12000,E987,IF(E987&lt;=32000,ROUNDUP(E987/2,0)+6000,IF(E987&lt;=56000,ROUNDUP(E987/4,0)+14000,28000))))+IF(F987&lt;=0,0,IF(F987&lt;=15000,F987,IF(F987&lt;=40000,ROUNDUP(F987/2,0)+7500,IF(F987&lt;=70000,ROUNDUP(F987/4,0)+17500,35000)))),28000))))</f>
        <v/>
      </c>
      <c r="T987" s="18">
        <f>IF(G987&lt;=0,0,IF(G987&lt;=12000,G987,IF(G987&lt;=32000,ROUNDUP(G987/2,0)+6000,IF(G987&lt;=56000,ROUNDUP(G987/4,0)+14000,28000))))</f>
        <v/>
      </c>
      <c r="U987" s="18">
        <f>IF(I987&lt;=0,IF(H987&lt;=0,0,IF(H987&lt;=12000,H987,IF(H987&lt;=32000,ROUNDUP(H987/2,0)+6000,IF(H987&lt;=56000,ROUNDUP(H987/4,0)+14000,28000)))),IF(H987&lt;=0,IF(I987&lt;=0,0,IF(I987&lt;=15000,I987,IF(I987&lt;=40000,ROUNDUP(I987/2,0)+7500,IF(I987&lt;=70000,ROUNDUP(I987/4,0)+17500,35000)))),MAX(IF(I987&lt;=0,0,IF(I987&lt;=15000,I987,IF(I987&lt;=40000,ROUNDUP(I987/2,0)+7500,IF(I987&lt;=70000,ROUNDUP(I987/4,0)+17500,35000)))),MIN(IF(H987&lt;=0,0,IF(H987&lt;=12000,H987,IF(H987&lt;=32000,ROUNDUP(H987/2,0)+6000,IF(H987&lt;=56000,ROUNDUP(H987/4,0)+14000,28000))))+IF(I987&lt;=0,0,IF(I987&lt;=15000,I987,IF(I987&lt;=40000,ROUNDUP(I987/2,0)+7500,IF(I987&lt;=70000,ROUNDUP(I987/4,0)+17500,35000)))),28000))))</f>
        <v/>
      </c>
      <c r="V987" s="18">
        <f>MIN(70000,S987+T987+U987)</f>
        <v/>
      </c>
      <c r="W987" s="18">
        <f>MAX(0,ROUNDDOWN(M987-J987-N987-K987-0,-3))</f>
        <v/>
      </c>
      <c r="X987" s="18">
        <f>MAX(0,ROUNDDOWN(M987-J987-N987-K987-R987,-3))</f>
        <v/>
      </c>
      <c r="Y987" s="18">
        <f>IF(W987&lt;=0,0,ROUNDDOWN((W987*LOOKUP(W987,{0,1950001,3300001,6950001,9000001,18000001,40000001},{0.05,0.1,0.2,0.23,0.33,0.4,0.45})-LOOKUP(W987,{0,1950001,3300001,6950001,9000001,18000001,40000001},{0,97500,427500,636000,1536000,2796000,4796000}))*1.021,-2))</f>
        <v/>
      </c>
      <c r="Z987" s="18">
        <f>IF(X987&lt;=0,0,ROUNDDOWN((X987*LOOKUP(X987,{0,1950001,3300001,6950001,9000001,18000001,40000001},{0.05,0.1,0.2,0.23,0.33,0.4,0.45})-LOOKUP(X987,{0,1950001,3300001,6950001,9000001,18000001,40000001},{0,97500,427500,636000,1536000,2796000,4796000}))*1.021,-2))</f>
        <v/>
      </c>
      <c r="AA987" s="18">
        <f>MAX(0,ROUNDDOWN(M987-J987-430000-L987-0,-3))</f>
        <v/>
      </c>
      <c r="AB987" s="18">
        <f>MAX(0,ROUNDDOWN(M987-J987-430000-L987-V987,-3))</f>
        <v/>
      </c>
      <c r="AC987" s="18">
        <f>IF(M987&lt;=450000,0,MAX(0,ROUNDDOWN(AA987*0.06-MIN(50000,AA987)*0.03,-2))+MAX(0,ROUNDDOWN(AA987*0.04-MIN(50000,AA987)*0.02,-2)))</f>
        <v/>
      </c>
      <c r="AD987" s="18">
        <f>IF(M987&lt;=450000,0,MAX(0,ROUNDDOWN(AB987*0.06-MIN(50000,AB987)*0.03,-2))+MAX(0,ROUNDDOWN(AB987*0.04-MIN(50000,AB987)*0.02,-2)))</f>
        <v/>
      </c>
      <c r="AE987" s="18">
        <f>Y987-Z987</f>
        <v/>
      </c>
      <c r="AF987" s="18">
        <f>AC987-AD987</f>
        <v/>
      </c>
      <c r="AG987" s="18">
        <f>AE987+AF987</f>
        <v/>
      </c>
      <c r="AH987" s="20">
        <f>IF(W987&lt;=0,0,LOOKUP(W987,{0,1950001,3300001,6950001,9000001,18000001,40000001},{0.05,0.1,0.2,0.23,0.33,0.4,0.45}))</f>
        <v/>
      </c>
    </row>
    <row r="988">
      <c r="A988" t="inlineStr">
        <is>
          <t>1万円刻み 一般8万円</t>
        </is>
      </c>
      <c r="B988" s="18">
        <f>'4_1万円刻み'!$A$303</f>
        <v/>
      </c>
      <c r="C988" s="19" t="n">
        <v>2026</v>
      </c>
      <c r="D988" t="inlineStr">
        <is>
          <t>いいえ</t>
        </is>
      </c>
      <c r="E988" s="18" t="n">
        <v>80000</v>
      </c>
      <c r="F988" s="18" t="n">
        <v>0</v>
      </c>
      <c r="G988" s="18" t="n">
        <v>0</v>
      </c>
      <c r="H988" s="18" t="n">
        <v>0</v>
      </c>
      <c r="I988" s="18" t="n">
        <v>0</v>
      </c>
      <c r="J988" s="18">
        <f>ROUND(MIN(B988/12,650000)*12*0.0915+MIN(B988/12,1390000)*12*(0.0504+0)+B988*0.005,0)</f>
        <v/>
      </c>
      <c r="K988" s="18" t="n">
        <v>0</v>
      </c>
      <c r="L988" s="18" t="n">
        <v>0</v>
      </c>
      <c r="M988" s="18">
        <f>ROUND(IF(C988&gt;=2026,IF(B988&lt;741000,0,IF(B988&lt;2191000,B988-740000,IF(B988&lt;2193000,1451000,IF(B988&lt;2196000,1453000,IF(B988&lt;2200000,1456000,IF(B988&lt;3600000,ROUNDDOWN(B988/4,-3)*2.8-80000,IF(B988&lt;6600000,ROUNDDOWN(B988/4,-3)*3.2-440000,IF(B988&lt;8500000,ROUNDDOWN(B988*0.9,0)-1100000,B988-1950000)))))))),IF(B988&lt;651000,0,IF(B988&lt;1900000,B988-650000,IF(B988&lt;3600000,ROUNDDOWN(B988/4,-3)*2.8-80000,IF(B988&lt;6600000,ROUNDDOWN(B988/4,-3)*3.2-440000,IF(B988&lt;8500000,ROUNDDOWN(B988*0.9,0)-1100000,B988-1950000)))))),0)</f>
        <v/>
      </c>
      <c r="N988" s="18">
        <f>IF(M988&gt;23500000,NA(),IF(C988&gt;=2026,IF(M988&lt;=4890000,1040000,IF(M988&lt;=6550000,670000,620000)),IF(M988&lt;=1320000,950000,IF(M988&lt;=3360000,880000,IF(M988&lt;=4890000,680000,IF(M988&lt;=6550000,630000,580000))))))</f>
        <v/>
      </c>
      <c r="O988" s="18">
        <f>IF(F988&lt;=0,IF(AND(D988="はい",C988&gt;=2026,C988&lt;=2027),IF(E988&lt;=0,0,IF(E988&lt;=30000,E988,IF(E988&lt;=60000,ROUNDUP(E988/2,0)+15000,IF(E988&lt;=120000,ROUNDUP(E988/4,0)+30000,60000)))),IF(E988&lt;=0,0,IF(E988&lt;=20000,E988,IF(E988&lt;=40000,ROUNDUP(E988/2,0)+10000,IF(E988&lt;=80000,ROUNDUP(E988/4,0)+20000,40000))))),IF(E988&lt;=0,IF(F988&lt;=0,0,IF(F988&lt;=25000,F988,IF(F988&lt;=50000,ROUNDUP(F988/2,0)+12500,IF(F988&lt;=100000,ROUNDUP(F988/4,0)+25000,50000)))),MAX(IF(F988&lt;=0,0,IF(F988&lt;=25000,F988,IF(F988&lt;=50000,ROUNDUP(F988/2,0)+12500,IF(F988&lt;=100000,ROUNDUP(F988/4,0)+25000,50000)))),MIN(IF(AND(D988="はい",C988&gt;=2026,C988&lt;=2027),IF(E988&lt;=0,0,IF(E988&lt;=30000,E988,IF(E988&lt;=60000,ROUNDUP(E988/2,0)+15000,IF(E988&lt;=120000,ROUNDUP(E988/4,0)+30000,60000)))),IF(E988&lt;=0,0,IF(E988&lt;=20000,E988,IF(E988&lt;=40000,ROUNDUP(E988/2,0)+10000,IF(E988&lt;=80000,ROUNDUP(E988/4,0)+20000,40000)))))+IF(F988&lt;=0,0,IF(F988&lt;=25000,F988,IF(F988&lt;=50000,ROUNDUP(F988/2,0)+12500,IF(F988&lt;=100000,ROUNDUP(F988/4,0)+25000,50000)))),IF(AND(D988="はい",C988&gt;=2026,C988&lt;=2027),60000,40000)))))</f>
        <v/>
      </c>
      <c r="P988" s="18">
        <f>IF(G988&lt;=0,0,IF(G988&lt;=20000,G988,IF(G988&lt;=40000,ROUNDUP(G988/2,0)+10000,IF(G988&lt;=80000,ROUNDUP(G988/4,0)+20000,40000))))</f>
        <v/>
      </c>
      <c r="Q988" s="18">
        <f>IF(I988&lt;=0,IF(H988&lt;=0,0,IF(H988&lt;=20000,H988,IF(H988&lt;=40000,ROUNDUP(H988/2,0)+10000,IF(H988&lt;=80000,ROUNDUP(H988/4,0)+20000,40000)))),IF(H988&lt;=0,IF(I988&lt;=0,0,IF(I988&lt;=25000,I988,IF(I988&lt;=50000,ROUNDUP(I988/2,0)+12500,IF(I988&lt;=100000,ROUNDUP(I988/4,0)+25000,50000)))),MAX(IF(I988&lt;=0,0,IF(I988&lt;=25000,I988,IF(I988&lt;=50000,ROUNDUP(I988/2,0)+12500,IF(I988&lt;=100000,ROUNDUP(I988/4,0)+25000,50000)))),MIN(IF(H988&lt;=0,0,IF(H988&lt;=20000,H988,IF(H988&lt;=40000,ROUNDUP(H988/2,0)+10000,IF(H988&lt;=80000,ROUNDUP(H988/4,0)+20000,40000))))+IF(I988&lt;=0,0,IF(I988&lt;=25000,I988,IF(I988&lt;=50000,ROUNDUP(I988/2,0)+12500,IF(I988&lt;=100000,ROUNDUP(I988/4,0)+25000,50000)))),40000))))</f>
        <v/>
      </c>
      <c r="R988" s="18">
        <f>MIN(120000,O988+P988+Q988)</f>
        <v/>
      </c>
      <c r="S988" s="18">
        <f>IF(F988&lt;=0,IF(E988&lt;=0,0,IF(E988&lt;=12000,E988,IF(E988&lt;=32000,ROUNDUP(E988/2,0)+6000,IF(E988&lt;=56000,ROUNDUP(E988/4,0)+14000,28000)))),IF(E988&lt;=0,IF(F988&lt;=0,0,IF(F988&lt;=15000,F988,IF(F988&lt;=40000,ROUNDUP(F988/2,0)+7500,IF(F988&lt;=70000,ROUNDUP(F988/4,0)+17500,35000)))),MAX(IF(F988&lt;=0,0,IF(F988&lt;=15000,F988,IF(F988&lt;=40000,ROUNDUP(F988/2,0)+7500,IF(F988&lt;=70000,ROUNDUP(F988/4,0)+17500,35000)))),MIN(IF(E988&lt;=0,0,IF(E988&lt;=12000,E988,IF(E988&lt;=32000,ROUNDUP(E988/2,0)+6000,IF(E988&lt;=56000,ROUNDUP(E988/4,0)+14000,28000))))+IF(F988&lt;=0,0,IF(F988&lt;=15000,F988,IF(F988&lt;=40000,ROUNDUP(F988/2,0)+7500,IF(F988&lt;=70000,ROUNDUP(F988/4,0)+17500,35000)))),28000))))</f>
        <v/>
      </c>
      <c r="T988" s="18">
        <f>IF(G988&lt;=0,0,IF(G988&lt;=12000,G988,IF(G988&lt;=32000,ROUNDUP(G988/2,0)+6000,IF(G988&lt;=56000,ROUNDUP(G988/4,0)+14000,28000))))</f>
        <v/>
      </c>
      <c r="U988" s="18">
        <f>IF(I988&lt;=0,IF(H988&lt;=0,0,IF(H988&lt;=12000,H988,IF(H988&lt;=32000,ROUNDUP(H988/2,0)+6000,IF(H988&lt;=56000,ROUNDUP(H988/4,0)+14000,28000)))),IF(H988&lt;=0,IF(I988&lt;=0,0,IF(I988&lt;=15000,I988,IF(I988&lt;=40000,ROUNDUP(I988/2,0)+7500,IF(I988&lt;=70000,ROUNDUP(I988/4,0)+17500,35000)))),MAX(IF(I988&lt;=0,0,IF(I988&lt;=15000,I988,IF(I988&lt;=40000,ROUNDUP(I988/2,0)+7500,IF(I988&lt;=70000,ROUNDUP(I988/4,0)+17500,35000)))),MIN(IF(H988&lt;=0,0,IF(H988&lt;=12000,H988,IF(H988&lt;=32000,ROUNDUP(H988/2,0)+6000,IF(H988&lt;=56000,ROUNDUP(H988/4,0)+14000,28000))))+IF(I988&lt;=0,0,IF(I988&lt;=15000,I988,IF(I988&lt;=40000,ROUNDUP(I988/2,0)+7500,IF(I988&lt;=70000,ROUNDUP(I988/4,0)+17500,35000)))),28000))))</f>
        <v/>
      </c>
      <c r="V988" s="18">
        <f>MIN(70000,S988+T988+U988)</f>
        <v/>
      </c>
      <c r="W988" s="18">
        <f>MAX(0,ROUNDDOWN(M988-J988-N988-K988-0,-3))</f>
        <v/>
      </c>
      <c r="X988" s="18">
        <f>MAX(0,ROUNDDOWN(M988-J988-N988-K988-R988,-3))</f>
        <v/>
      </c>
      <c r="Y988" s="18">
        <f>IF(W988&lt;=0,0,ROUNDDOWN((W988*LOOKUP(W988,{0,1950001,3300001,6950001,9000001,18000001,40000001},{0.05,0.1,0.2,0.23,0.33,0.4,0.45})-LOOKUP(W988,{0,1950001,3300001,6950001,9000001,18000001,40000001},{0,97500,427500,636000,1536000,2796000,4796000}))*1.021,-2))</f>
        <v/>
      </c>
      <c r="Z988" s="18">
        <f>IF(X988&lt;=0,0,ROUNDDOWN((X988*LOOKUP(X988,{0,1950001,3300001,6950001,9000001,18000001,40000001},{0.05,0.1,0.2,0.23,0.33,0.4,0.45})-LOOKUP(X988,{0,1950001,3300001,6950001,9000001,18000001,40000001},{0,97500,427500,636000,1536000,2796000,4796000}))*1.021,-2))</f>
        <v/>
      </c>
      <c r="AA988" s="18">
        <f>MAX(0,ROUNDDOWN(M988-J988-430000-L988-0,-3))</f>
        <v/>
      </c>
      <c r="AB988" s="18">
        <f>MAX(0,ROUNDDOWN(M988-J988-430000-L988-V988,-3))</f>
        <v/>
      </c>
      <c r="AC988" s="18">
        <f>IF(M988&lt;=450000,0,MAX(0,ROUNDDOWN(AA988*0.06-MIN(50000,AA988)*0.03,-2))+MAX(0,ROUNDDOWN(AA988*0.04-MIN(50000,AA988)*0.02,-2)))</f>
        <v/>
      </c>
      <c r="AD988" s="18">
        <f>IF(M988&lt;=450000,0,MAX(0,ROUNDDOWN(AB988*0.06-MIN(50000,AB988)*0.03,-2))+MAX(0,ROUNDDOWN(AB988*0.04-MIN(50000,AB988)*0.02,-2)))</f>
        <v/>
      </c>
      <c r="AE988" s="18">
        <f>Y988-Z988</f>
        <v/>
      </c>
      <c r="AF988" s="18">
        <f>AC988-AD988</f>
        <v/>
      </c>
      <c r="AG988" s="18">
        <f>AE988+AF988</f>
        <v/>
      </c>
      <c r="AH988" s="20">
        <f>IF(W988&lt;=0,0,LOOKUP(W988,{0,1950001,3300001,6950001,9000001,18000001,40000001},{0.05,0.1,0.2,0.23,0.33,0.4,0.45}))</f>
        <v/>
      </c>
    </row>
    <row r="989">
      <c r="A989" t="inlineStr">
        <is>
          <t>1万円刻み 特例あり一般12万円</t>
        </is>
      </c>
      <c r="B989" s="18">
        <f>'4_1万円刻み'!$A$303</f>
        <v/>
      </c>
      <c r="C989" s="19" t="n">
        <v>2026</v>
      </c>
      <c r="D989" t="inlineStr">
        <is>
          <t>はい</t>
        </is>
      </c>
      <c r="E989" s="18" t="n">
        <v>120000</v>
      </c>
      <c r="F989" s="18" t="n">
        <v>0</v>
      </c>
      <c r="G989" s="18" t="n">
        <v>0</v>
      </c>
      <c r="H989" s="18" t="n">
        <v>0</v>
      </c>
      <c r="I989" s="18" t="n">
        <v>0</v>
      </c>
      <c r="J989" s="18">
        <f>ROUND(MIN(B989/12,650000)*12*0.0915+MIN(B989/12,1390000)*12*(0.0504+0)+B989*0.005,0)</f>
        <v/>
      </c>
      <c r="K989" s="18" t="n">
        <v>0</v>
      </c>
      <c r="L989" s="18" t="n">
        <v>0</v>
      </c>
      <c r="M989" s="18">
        <f>ROUND(IF(C989&gt;=2026,IF(B989&lt;741000,0,IF(B989&lt;2191000,B989-740000,IF(B989&lt;2193000,1451000,IF(B989&lt;2196000,1453000,IF(B989&lt;2200000,1456000,IF(B989&lt;3600000,ROUNDDOWN(B989/4,-3)*2.8-80000,IF(B989&lt;6600000,ROUNDDOWN(B989/4,-3)*3.2-440000,IF(B989&lt;8500000,ROUNDDOWN(B989*0.9,0)-1100000,B989-1950000)))))))),IF(B989&lt;651000,0,IF(B989&lt;1900000,B989-650000,IF(B989&lt;3600000,ROUNDDOWN(B989/4,-3)*2.8-80000,IF(B989&lt;6600000,ROUNDDOWN(B989/4,-3)*3.2-440000,IF(B989&lt;8500000,ROUNDDOWN(B989*0.9,0)-1100000,B989-1950000)))))),0)</f>
        <v/>
      </c>
      <c r="N989" s="18">
        <f>IF(M989&gt;23500000,NA(),IF(C989&gt;=2026,IF(M989&lt;=4890000,1040000,IF(M989&lt;=6550000,670000,620000)),IF(M989&lt;=1320000,950000,IF(M989&lt;=3360000,880000,IF(M989&lt;=4890000,680000,IF(M989&lt;=6550000,630000,580000))))))</f>
        <v/>
      </c>
      <c r="O989" s="18">
        <f>IF(F989&lt;=0,IF(AND(D989="はい",C989&gt;=2026,C989&lt;=2027),IF(E989&lt;=0,0,IF(E989&lt;=30000,E989,IF(E989&lt;=60000,ROUNDUP(E989/2,0)+15000,IF(E989&lt;=120000,ROUNDUP(E989/4,0)+30000,60000)))),IF(E989&lt;=0,0,IF(E989&lt;=20000,E989,IF(E989&lt;=40000,ROUNDUP(E989/2,0)+10000,IF(E989&lt;=80000,ROUNDUP(E989/4,0)+20000,40000))))),IF(E989&lt;=0,IF(F989&lt;=0,0,IF(F989&lt;=25000,F989,IF(F989&lt;=50000,ROUNDUP(F989/2,0)+12500,IF(F989&lt;=100000,ROUNDUP(F989/4,0)+25000,50000)))),MAX(IF(F989&lt;=0,0,IF(F989&lt;=25000,F989,IF(F989&lt;=50000,ROUNDUP(F989/2,0)+12500,IF(F989&lt;=100000,ROUNDUP(F989/4,0)+25000,50000)))),MIN(IF(AND(D989="はい",C989&gt;=2026,C989&lt;=2027),IF(E989&lt;=0,0,IF(E989&lt;=30000,E989,IF(E989&lt;=60000,ROUNDUP(E989/2,0)+15000,IF(E989&lt;=120000,ROUNDUP(E989/4,0)+30000,60000)))),IF(E989&lt;=0,0,IF(E989&lt;=20000,E989,IF(E989&lt;=40000,ROUNDUP(E989/2,0)+10000,IF(E989&lt;=80000,ROUNDUP(E989/4,0)+20000,40000)))))+IF(F989&lt;=0,0,IF(F989&lt;=25000,F989,IF(F989&lt;=50000,ROUNDUP(F989/2,0)+12500,IF(F989&lt;=100000,ROUNDUP(F989/4,0)+25000,50000)))),IF(AND(D989="はい",C989&gt;=2026,C989&lt;=2027),60000,40000)))))</f>
        <v/>
      </c>
      <c r="P989" s="18">
        <f>IF(G989&lt;=0,0,IF(G989&lt;=20000,G989,IF(G989&lt;=40000,ROUNDUP(G989/2,0)+10000,IF(G989&lt;=80000,ROUNDUP(G989/4,0)+20000,40000))))</f>
        <v/>
      </c>
      <c r="Q989" s="18">
        <f>IF(I989&lt;=0,IF(H989&lt;=0,0,IF(H989&lt;=20000,H989,IF(H989&lt;=40000,ROUNDUP(H989/2,0)+10000,IF(H989&lt;=80000,ROUNDUP(H989/4,0)+20000,40000)))),IF(H989&lt;=0,IF(I989&lt;=0,0,IF(I989&lt;=25000,I989,IF(I989&lt;=50000,ROUNDUP(I989/2,0)+12500,IF(I989&lt;=100000,ROUNDUP(I989/4,0)+25000,50000)))),MAX(IF(I989&lt;=0,0,IF(I989&lt;=25000,I989,IF(I989&lt;=50000,ROUNDUP(I989/2,0)+12500,IF(I989&lt;=100000,ROUNDUP(I989/4,0)+25000,50000)))),MIN(IF(H989&lt;=0,0,IF(H989&lt;=20000,H989,IF(H989&lt;=40000,ROUNDUP(H989/2,0)+10000,IF(H989&lt;=80000,ROUNDUP(H989/4,0)+20000,40000))))+IF(I989&lt;=0,0,IF(I989&lt;=25000,I989,IF(I989&lt;=50000,ROUNDUP(I989/2,0)+12500,IF(I989&lt;=100000,ROUNDUP(I989/4,0)+25000,50000)))),40000))))</f>
        <v/>
      </c>
      <c r="R989" s="18">
        <f>MIN(120000,O989+P989+Q989)</f>
        <v/>
      </c>
      <c r="S989" s="18">
        <f>IF(F989&lt;=0,IF(E989&lt;=0,0,IF(E989&lt;=12000,E989,IF(E989&lt;=32000,ROUNDUP(E989/2,0)+6000,IF(E989&lt;=56000,ROUNDUP(E989/4,0)+14000,28000)))),IF(E989&lt;=0,IF(F989&lt;=0,0,IF(F989&lt;=15000,F989,IF(F989&lt;=40000,ROUNDUP(F989/2,0)+7500,IF(F989&lt;=70000,ROUNDUP(F989/4,0)+17500,35000)))),MAX(IF(F989&lt;=0,0,IF(F989&lt;=15000,F989,IF(F989&lt;=40000,ROUNDUP(F989/2,0)+7500,IF(F989&lt;=70000,ROUNDUP(F989/4,0)+17500,35000)))),MIN(IF(E989&lt;=0,0,IF(E989&lt;=12000,E989,IF(E989&lt;=32000,ROUNDUP(E989/2,0)+6000,IF(E989&lt;=56000,ROUNDUP(E989/4,0)+14000,28000))))+IF(F989&lt;=0,0,IF(F989&lt;=15000,F989,IF(F989&lt;=40000,ROUNDUP(F989/2,0)+7500,IF(F989&lt;=70000,ROUNDUP(F989/4,0)+17500,35000)))),28000))))</f>
        <v/>
      </c>
      <c r="T989" s="18">
        <f>IF(G989&lt;=0,0,IF(G989&lt;=12000,G989,IF(G989&lt;=32000,ROUNDUP(G989/2,0)+6000,IF(G989&lt;=56000,ROUNDUP(G989/4,0)+14000,28000))))</f>
        <v/>
      </c>
      <c r="U989" s="18">
        <f>IF(I989&lt;=0,IF(H989&lt;=0,0,IF(H989&lt;=12000,H989,IF(H989&lt;=32000,ROUNDUP(H989/2,0)+6000,IF(H989&lt;=56000,ROUNDUP(H989/4,0)+14000,28000)))),IF(H989&lt;=0,IF(I989&lt;=0,0,IF(I989&lt;=15000,I989,IF(I989&lt;=40000,ROUNDUP(I989/2,0)+7500,IF(I989&lt;=70000,ROUNDUP(I989/4,0)+17500,35000)))),MAX(IF(I989&lt;=0,0,IF(I989&lt;=15000,I989,IF(I989&lt;=40000,ROUNDUP(I989/2,0)+7500,IF(I989&lt;=70000,ROUNDUP(I989/4,0)+17500,35000)))),MIN(IF(H989&lt;=0,0,IF(H989&lt;=12000,H989,IF(H989&lt;=32000,ROUNDUP(H989/2,0)+6000,IF(H989&lt;=56000,ROUNDUP(H989/4,0)+14000,28000))))+IF(I989&lt;=0,0,IF(I989&lt;=15000,I989,IF(I989&lt;=40000,ROUNDUP(I989/2,0)+7500,IF(I989&lt;=70000,ROUNDUP(I989/4,0)+17500,35000)))),28000))))</f>
        <v/>
      </c>
      <c r="V989" s="18">
        <f>MIN(70000,S989+T989+U989)</f>
        <v/>
      </c>
      <c r="W989" s="18">
        <f>MAX(0,ROUNDDOWN(M989-J989-N989-K989-0,-3))</f>
        <v/>
      </c>
      <c r="X989" s="18">
        <f>MAX(0,ROUNDDOWN(M989-J989-N989-K989-R989,-3))</f>
        <v/>
      </c>
      <c r="Y989" s="18">
        <f>IF(W989&lt;=0,0,ROUNDDOWN((W989*LOOKUP(W989,{0,1950001,3300001,6950001,9000001,18000001,40000001},{0.05,0.1,0.2,0.23,0.33,0.4,0.45})-LOOKUP(W989,{0,1950001,3300001,6950001,9000001,18000001,40000001},{0,97500,427500,636000,1536000,2796000,4796000}))*1.021,-2))</f>
        <v/>
      </c>
      <c r="Z989" s="18">
        <f>IF(X989&lt;=0,0,ROUNDDOWN((X989*LOOKUP(X989,{0,1950001,3300001,6950001,9000001,18000001,40000001},{0.05,0.1,0.2,0.23,0.33,0.4,0.45})-LOOKUP(X989,{0,1950001,3300001,6950001,9000001,18000001,40000001},{0,97500,427500,636000,1536000,2796000,4796000}))*1.021,-2))</f>
        <v/>
      </c>
      <c r="AA989" s="18">
        <f>MAX(0,ROUNDDOWN(M989-J989-430000-L989-0,-3))</f>
        <v/>
      </c>
      <c r="AB989" s="18">
        <f>MAX(0,ROUNDDOWN(M989-J989-430000-L989-V989,-3))</f>
        <v/>
      </c>
      <c r="AC989" s="18">
        <f>IF(M989&lt;=450000,0,MAX(0,ROUNDDOWN(AA989*0.06-MIN(50000,AA989)*0.03,-2))+MAX(0,ROUNDDOWN(AA989*0.04-MIN(50000,AA989)*0.02,-2)))</f>
        <v/>
      </c>
      <c r="AD989" s="18">
        <f>IF(M989&lt;=450000,0,MAX(0,ROUNDDOWN(AB989*0.06-MIN(50000,AB989)*0.03,-2))+MAX(0,ROUNDDOWN(AB989*0.04-MIN(50000,AB989)*0.02,-2)))</f>
        <v/>
      </c>
      <c r="AE989" s="18">
        <f>Y989-Z989</f>
        <v/>
      </c>
      <c r="AF989" s="18">
        <f>AC989-AD989</f>
        <v/>
      </c>
      <c r="AG989" s="18">
        <f>AE989+AF989</f>
        <v/>
      </c>
      <c r="AH989" s="20">
        <f>IF(W989&lt;=0,0,LOOKUP(W989,{0,1950001,3300001,6950001,9000001,18000001,40000001},{0.05,0.1,0.2,0.23,0.33,0.4,0.45}))</f>
        <v/>
      </c>
    </row>
    <row r="990">
      <c r="A990" t="inlineStr">
        <is>
          <t>1万円刻み 3区分8万円ずつ</t>
        </is>
      </c>
      <c r="B990" s="18">
        <f>'4_1万円刻み'!$A$304</f>
        <v/>
      </c>
      <c r="C990" s="19" t="n">
        <v>2026</v>
      </c>
      <c r="D990" t="inlineStr">
        <is>
          <t>いいえ</t>
        </is>
      </c>
      <c r="E990" s="18" t="n">
        <v>80000</v>
      </c>
      <c r="F990" s="18" t="n">
        <v>0</v>
      </c>
      <c r="G990" s="18" t="n">
        <v>80000</v>
      </c>
      <c r="H990" s="18" t="n">
        <v>80000</v>
      </c>
      <c r="I990" s="18" t="n">
        <v>0</v>
      </c>
      <c r="J990" s="18">
        <f>ROUND(MIN(B990/12,650000)*12*0.0915+MIN(B990/12,1390000)*12*(0.0504+0)+B990*0.005,0)</f>
        <v/>
      </c>
      <c r="K990" s="18" t="n">
        <v>0</v>
      </c>
      <c r="L990" s="18" t="n">
        <v>0</v>
      </c>
      <c r="M990" s="18">
        <f>ROUND(IF(C990&gt;=2026,IF(B990&lt;741000,0,IF(B990&lt;2191000,B990-740000,IF(B990&lt;2193000,1451000,IF(B990&lt;2196000,1453000,IF(B990&lt;2200000,1456000,IF(B990&lt;3600000,ROUNDDOWN(B990/4,-3)*2.8-80000,IF(B990&lt;6600000,ROUNDDOWN(B990/4,-3)*3.2-440000,IF(B990&lt;8500000,ROUNDDOWN(B990*0.9,0)-1100000,B990-1950000)))))))),IF(B990&lt;651000,0,IF(B990&lt;1900000,B990-650000,IF(B990&lt;3600000,ROUNDDOWN(B990/4,-3)*2.8-80000,IF(B990&lt;6600000,ROUNDDOWN(B990/4,-3)*3.2-440000,IF(B990&lt;8500000,ROUNDDOWN(B990*0.9,0)-1100000,B990-1950000)))))),0)</f>
        <v/>
      </c>
      <c r="N990" s="18">
        <f>IF(M990&gt;23500000,NA(),IF(C990&gt;=2026,IF(M990&lt;=4890000,1040000,IF(M990&lt;=6550000,670000,620000)),IF(M990&lt;=1320000,950000,IF(M990&lt;=3360000,880000,IF(M990&lt;=4890000,680000,IF(M990&lt;=6550000,630000,580000))))))</f>
        <v/>
      </c>
      <c r="O990" s="18">
        <f>IF(F990&lt;=0,IF(AND(D990="はい",C990&gt;=2026,C990&lt;=2027),IF(E990&lt;=0,0,IF(E990&lt;=30000,E990,IF(E990&lt;=60000,ROUNDUP(E990/2,0)+15000,IF(E990&lt;=120000,ROUNDUP(E990/4,0)+30000,60000)))),IF(E990&lt;=0,0,IF(E990&lt;=20000,E990,IF(E990&lt;=40000,ROUNDUP(E990/2,0)+10000,IF(E990&lt;=80000,ROUNDUP(E990/4,0)+20000,40000))))),IF(E990&lt;=0,IF(F990&lt;=0,0,IF(F990&lt;=25000,F990,IF(F990&lt;=50000,ROUNDUP(F990/2,0)+12500,IF(F990&lt;=100000,ROUNDUP(F990/4,0)+25000,50000)))),MAX(IF(F990&lt;=0,0,IF(F990&lt;=25000,F990,IF(F990&lt;=50000,ROUNDUP(F990/2,0)+12500,IF(F990&lt;=100000,ROUNDUP(F990/4,0)+25000,50000)))),MIN(IF(AND(D990="はい",C990&gt;=2026,C990&lt;=2027),IF(E990&lt;=0,0,IF(E990&lt;=30000,E990,IF(E990&lt;=60000,ROUNDUP(E990/2,0)+15000,IF(E990&lt;=120000,ROUNDUP(E990/4,0)+30000,60000)))),IF(E990&lt;=0,0,IF(E990&lt;=20000,E990,IF(E990&lt;=40000,ROUNDUP(E990/2,0)+10000,IF(E990&lt;=80000,ROUNDUP(E990/4,0)+20000,40000)))))+IF(F990&lt;=0,0,IF(F990&lt;=25000,F990,IF(F990&lt;=50000,ROUNDUP(F990/2,0)+12500,IF(F990&lt;=100000,ROUNDUP(F990/4,0)+25000,50000)))),IF(AND(D990="はい",C990&gt;=2026,C990&lt;=2027),60000,40000)))))</f>
        <v/>
      </c>
      <c r="P990" s="18">
        <f>IF(G990&lt;=0,0,IF(G990&lt;=20000,G990,IF(G990&lt;=40000,ROUNDUP(G990/2,0)+10000,IF(G990&lt;=80000,ROUNDUP(G990/4,0)+20000,40000))))</f>
        <v/>
      </c>
      <c r="Q990" s="18">
        <f>IF(I990&lt;=0,IF(H990&lt;=0,0,IF(H990&lt;=20000,H990,IF(H990&lt;=40000,ROUNDUP(H990/2,0)+10000,IF(H990&lt;=80000,ROUNDUP(H990/4,0)+20000,40000)))),IF(H990&lt;=0,IF(I990&lt;=0,0,IF(I990&lt;=25000,I990,IF(I990&lt;=50000,ROUNDUP(I990/2,0)+12500,IF(I990&lt;=100000,ROUNDUP(I990/4,0)+25000,50000)))),MAX(IF(I990&lt;=0,0,IF(I990&lt;=25000,I990,IF(I990&lt;=50000,ROUNDUP(I990/2,0)+12500,IF(I990&lt;=100000,ROUNDUP(I990/4,0)+25000,50000)))),MIN(IF(H990&lt;=0,0,IF(H990&lt;=20000,H990,IF(H990&lt;=40000,ROUNDUP(H990/2,0)+10000,IF(H990&lt;=80000,ROUNDUP(H990/4,0)+20000,40000))))+IF(I990&lt;=0,0,IF(I990&lt;=25000,I990,IF(I990&lt;=50000,ROUNDUP(I990/2,0)+12500,IF(I990&lt;=100000,ROUNDUP(I990/4,0)+25000,50000)))),40000))))</f>
        <v/>
      </c>
      <c r="R990" s="18">
        <f>MIN(120000,O990+P990+Q990)</f>
        <v/>
      </c>
      <c r="S990" s="18">
        <f>IF(F990&lt;=0,IF(E990&lt;=0,0,IF(E990&lt;=12000,E990,IF(E990&lt;=32000,ROUNDUP(E990/2,0)+6000,IF(E990&lt;=56000,ROUNDUP(E990/4,0)+14000,28000)))),IF(E990&lt;=0,IF(F990&lt;=0,0,IF(F990&lt;=15000,F990,IF(F990&lt;=40000,ROUNDUP(F990/2,0)+7500,IF(F990&lt;=70000,ROUNDUP(F990/4,0)+17500,35000)))),MAX(IF(F990&lt;=0,0,IF(F990&lt;=15000,F990,IF(F990&lt;=40000,ROUNDUP(F990/2,0)+7500,IF(F990&lt;=70000,ROUNDUP(F990/4,0)+17500,35000)))),MIN(IF(E990&lt;=0,0,IF(E990&lt;=12000,E990,IF(E990&lt;=32000,ROUNDUP(E990/2,0)+6000,IF(E990&lt;=56000,ROUNDUP(E990/4,0)+14000,28000))))+IF(F990&lt;=0,0,IF(F990&lt;=15000,F990,IF(F990&lt;=40000,ROUNDUP(F990/2,0)+7500,IF(F990&lt;=70000,ROUNDUP(F990/4,0)+17500,35000)))),28000))))</f>
        <v/>
      </c>
      <c r="T990" s="18">
        <f>IF(G990&lt;=0,0,IF(G990&lt;=12000,G990,IF(G990&lt;=32000,ROUNDUP(G990/2,0)+6000,IF(G990&lt;=56000,ROUNDUP(G990/4,0)+14000,28000))))</f>
        <v/>
      </c>
      <c r="U990" s="18">
        <f>IF(I990&lt;=0,IF(H990&lt;=0,0,IF(H990&lt;=12000,H990,IF(H990&lt;=32000,ROUNDUP(H990/2,0)+6000,IF(H990&lt;=56000,ROUNDUP(H990/4,0)+14000,28000)))),IF(H990&lt;=0,IF(I990&lt;=0,0,IF(I990&lt;=15000,I990,IF(I990&lt;=40000,ROUNDUP(I990/2,0)+7500,IF(I990&lt;=70000,ROUNDUP(I990/4,0)+17500,35000)))),MAX(IF(I990&lt;=0,0,IF(I990&lt;=15000,I990,IF(I990&lt;=40000,ROUNDUP(I990/2,0)+7500,IF(I990&lt;=70000,ROUNDUP(I990/4,0)+17500,35000)))),MIN(IF(H990&lt;=0,0,IF(H990&lt;=12000,H990,IF(H990&lt;=32000,ROUNDUP(H990/2,0)+6000,IF(H990&lt;=56000,ROUNDUP(H990/4,0)+14000,28000))))+IF(I990&lt;=0,0,IF(I990&lt;=15000,I990,IF(I990&lt;=40000,ROUNDUP(I990/2,0)+7500,IF(I990&lt;=70000,ROUNDUP(I990/4,0)+17500,35000)))),28000))))</f>
        <v/>
      </c>
      <c r="V990" s="18">
        <f>MIN(70000,S990+T990+U990)</f>
        <v/>
      </c>
      <c r="W990" s="18">
        <f>MAX(0,ROUNDDOWN(M990-J990-N990-K990-0,-3))</f>
        <v/>
      </c>
      <c r="X990" s="18">
        <f>MAX(0,ROUNDDOWN(M990-J990-N990-K990-R990,-3))</f>
        <v/>
      </c>
      <c r="Y990" s="18">
        <f>IF(W990&lt;=0,0,ROUNDDOWN((W990*LOOKUP(W990,{0,1950001,3300001,6950001,9000001,18000001,40000001},{0.05,0.1,0.2,0.23,0.33,0.4,0.45})-LOOKUP(W990,{0,1950001,3300001,6950001,9000001,18000001,40000001},{0,97500,427500,636000,1536000,2796000,4796000}))*1.021,-2))</f>
        <v/>
      </c>
      <c r="Z990" s="18">
        <f>IF(X990&lt;=0,0,ROUNDDOWN((X990*LOOKUP(X990,{0,1950001,3300001,6950001,9000001,18000001,40000001},{0.05,0.1,0.2,0.23,0.33,0.4,0.45})-LOOKUP(X990,{0,1950001,3300001,6950001,9000001,18000001,40000001},{0,97500,427500,636000,1536000,2796000,4796000}))*1.021,-2))</f>
        <v/>
      </c>
      <c r="AA990" s="18">
        <f>MAX(0,ROUNDDOWN(M990-J990-430000-L990-0,-3))</f>
        <v/>
      </c>
      <c r="AB990" s="18">
        <f>MAX(0,ROUNDDOWN(M990-J990-430000-L990-V990,-3))</f>
        <v/>
      </c>
      <c r="AC990" s="18">
        <f>IF(M990&lt;=450000,0,MAX(0,ROUNDDOWN(AA990*0.06-MIN(50000,AA990)*0.03,-2))+MAX(0,ROUNDDOWN(AA990*0.04-MIN(50000,AA990)*0.02,-2)))</f>
        <v/>
      </c>
      <c r="AD990" s="18">
        <f>IF(M990&lt;=450000,0,MAX(0,ROUNDDOWN(AB990*0.06-MIN(50000,AB990)*0.03,-2))+MAX(0,ROUNDDOWN(AB990*0.04-MIN(50000,AB990)*0.02,-2)))</f>
        <v/>
      </c>
      <c r="AE990" s="18">
        <f>Y990-Z990</f>
        <v/>
      </c>
      <c r="AF990" s="18">
        <f>AC990-AD990</f>
        <v/>
      </c>
      <c r="AG990" s="18">
        <f>AE990+AF990</f>
        <v/>
      </c>
      <c r="AH990" s="20">
        <f>IF(W990&lt;=0,0,LOOKUP(W990,{0,1950001,3300001,6950001,9000001,18000001,40000001},{0.05,0.1,0.2,0.23,0.33,0.4,0.45}))</f>
        <v/>
      </c>
    </row>
    <row r="991">
      <c r="A991" t="inlineStr">
        <is>
          <t>1万円刻み 一般8万円</t>
        </is>
      </c>
      <c r="B991" s="18">
        <f>'4_1万円刻み'!$A$304</f>
        <v/>
      </c>
      <c r="C991" s="19" t="n">
        <v>2026</v>
      </c>
      <c r="D991" t="inlineStr">
        <is>
          <t>いいえ</t>
        </is>
      </c>
      <c r="E991" s="18" t="n">
        <v>80000</v>
      </c>
      <c r="F991" s="18" t="n">
        <v>0</v>
      </c>
      <c r="G991" s="18" t="n">
        <v>0</v>
      </c>
      <c r="H991" s="18" t="n">
        <v>0</v>
      </c>
      <c r="I991" s="18" t="n">
        <v>0</v>
      </c>
      <c r="J991" s="18">
        <f>ROUND(MIN(B991/12,650000)*12*0.0915+MIN(B991/12,1390000)*12*(0.0504+0)+B991*0.005,0)</f>
        <v/>
      </c>
      <c r="K991" s="18" t="n">
        <v>0</v>
      </c>
      <c r="L991" s="18" t="n">
        <v>0</v>
      </c>
      <c r="M991" s="18">
        <f>ROUND(IF(C991&gt;=2026,IF(B991&lt;741000,0,IF(B991&lt;2191000,B991-740000,IF(B991&lt;2193000,1451000,IF(B991&lt;2196000,1453000,IF(B991&lt;2200000,1456000,IF(B991&lt;3600000,ROUNDDOWN(B991/4,-3)*2.8-80000,IF(B991&lt;6600000,ROUNDDOWN(B991/4,-3)*3.2-440000,IF(B991&lt;8500000,ROUNDDOWN(B991*0.9,0)-1100000,B991-1950000)))))))),IF(B991&lt;651000,0,IF(B991&lt;1900000,B991-650000,IF(B991&lt;3600000,ROUNDDOWN(B991/4,-3)*2.8-80000,IF(B991&lt;6600000,ROUNDDOWN(B991/4,-3)*3.2-440000,IF(B991&lt;8500000,ROUNDDOWN(B991*0.9,0)-1100000,B991-1950000)))))),0)</f>
        <v/>
      </c>
      <c r="N991" s="18">
        <f>IF(M991&gt;23500000,NA(),IF(C991&gt;=2026,IF(M991&lt;=4890000,1040000,IF(M991&lt;=6550000,670000,620000)),IF(M991&lt;=1320000,950000,IF(M991&lt;=3360000,880000,IF(M991&lt;=4890000,680000,IF(M991&lt;=6550000,630000,580000))))))</f>
        <v/>
      </c>
      <c r="O991" s="18">
        <f>IF(F991&lt;=0,IF(AND(D991="はい",C991&gt;=2026,C991&lt;=2027),IF(E991&lt;=0,0,IF(E991&lt;=30000,E991,IF(E991&lt;=60000,ROUNDUP(E991/2,0)+15000,IF(E991&lt;=120000,ROUNDUP(E991/4,0)+30000,60000)))),IF(E991&lt;=0,0,IF(E991&lt;=20000,E991,IF(E991&lt;=40000,ROUNDUP(E991/2,0)+10000,IF(E991&lt;=80000,ROUNDUP(E991/4,0)+20000,40000))))),IF(E991&lt;=0,IF(F991&lt;=0,0,IF(F991&lt;=25000,F991,IF(F991&lt;=50000,ROUNDUP(F991/2,0)+12500,IF(F991&lt;=100000,ROUNDUP(F991/4,0)+25000,50000)))),MAX(IF(F991&lt;=0,0,IF(F991&lt;=25000,F991,IF(F991&lt;=50000,ROUNDUP(F991/2,0)+12500,IF(F991&lt;=100000,ROUNDUP(F991/4,0)+25000,50000)))),MIN(IF(AND(D991="はい",C991&gt;=2026,C991&lt;=2027),IF(E991&lt;=0,0,IF(E991&lt;=30000,E991,IF(E991&lt;=60000,ROUNDUP(E991/2,0)+15000,IF(E991&lt;=120000,ROUNDUP(E991/4,0)+30000,60000)))),IF(E991&lt;=0,0,IF(E991&lt;=20000,E991,IF(E991&lt;=40000,ROUNDUP(E991/2,0)+10000,IF(E991&lt;=80000,ROUNDUP(E991/4,0)+20000,40000)))))+IF(F991&lt;=0,0,IF(F991&lt;=25000,F991,IF(F991&lt;=50000,ROUNDUP(F991/2,0)+12500,IF(F991&lt;=100000,ROUNDUP(F991/4,0)+25000,50000)))),IF(AND(D991="はい",C991&gt;=2026,C991&lt;=2027),60000,40000)))))</f>
        <v/>
      </c>
      <c r="P991" s="18">
        <f>IF(G991&lt;=0,0,IF(G991&lt;=20000,G991,IF(G991&lt;=40000,ROUNDUP(G991/2,0)+10000,IF(G991&lt;=80000,ROUNDUP(G991/4,0)+20000,40000))))</f>
        <v/>
      </c>
      <c r="Q991" s="18">
        <f>IF(I991&lt;=0,IF(H991&lt;=0,0,IF(H991&lt;=20000,H991,IF(H991&lt;=40000,ROUNDUP(H991/2,0)+10000,IF(H991&lt;=80000,ROUNDUP(H991/4,0)+20000,40000)))),IF(H991&lt;=0,IF(I991&lt;=0,0,IF(I991&lt;=25000,I991,IF(I991&lt;=50000,ROUNDUP(I991/2,0)+12500,IF(I991&lt;=100000,ROUNDUP(I991/4,0)+25000,50000)))),MAX(IF(I991&lt;=0,0,IF(I991&lt;=25000,I991,IF(I991&lt;=50000,ROUNDUP(I991/2,0)+12500,IF(I991&lt;=100000,ROUNDUP(I991/4,0)+25000,50000)))),MIN(IF(H991&lt;=0,0,IF(H991&lt;=20000,H991,IF(H991&lt;=40000,ROUNDUP(H991/2,0)+10000,IF(H991&lt;=80000,ROUNDUP(H991/4,0)+20000,40000))))+IF(I991&lt;=0,0,IF(I991&lt;=25000,I991,IF(I991&lt;=50000,ROUNDUP(I991/2,0)+12500,IF(I991&lt;=100000,ROUNDUP(I991/4,0)+25000,50000)))),40000))))</f>
        <v/>
      </c>
      <c r="R991" s="18">
        <f>MIN(120000,O991+P991+Q991)</f>
        <v/>
      </c>
      <c r="S991" s="18">
        <f>IF(F991&lt;=0,IF(E991&lt;=0,0,IF(E991&lt;=12000,E991,IF(E991&lt;=32000,ROUNDUP(E991/2,0)+6000,IF(E991&lt;=56000,ROUNDUP(E991/4,0)+14000,28000)))),IF(E991&lt;=0,IF(F991&lt;=0,0,IF(F991&lt;=15000,F991,IF(F991&lt;=40000,ROUNDUP(F991/2,0)+7500,IF(F991&lt;=70000,ROUNDUP(F991/4,0)+17500,35000)))),MAX(IF(F991&lt;=0,0,IF(F991&lt;=15000,F991,IF(F991&lt;=40000,ROUNDUP(F991/2,0)+7500,IF(F991&lt;=70000,ROUNDUP(F991/4,0)+17500,35000)))),MIN(IF(E991&lt;=0,0,IF(E991&lt;=12000,E991,IF(E991&lt;=32000,ROUNDUP(E991/2,0)+6000,IF(E991&lt;=56000,ROUNDUP(E991/4,0)+14000,28000))))+IF(F991&lt;=0,0,IF(F991&lt;=15000,F991,IF(F991&lt;=40000,ROUNDUP(F991/2,0)+7500,IF(F991&lt;=70000,ROUNDUP(F991/4,0)+17500,35000)))),28000))))</f>
        <v/>
      </c>
      <c r="T991" s="18">
        <f>IF(G991&lt;=0,0,IF(G991&lt;=12000,G991,IF(G991&lt;=32000,ROUNDUP(G991/2,0)+6000,IF(G991&lt;=56000,ROUNDUP(G991/4,0)+14000,28000))))</f>
        <v/>
      </c>
      <c r="U991" s="18">
        <f>IF(I991&lt;=0,IF(H991&lt;=0,0,IF(H991&lt;=12000,H991,IF(H991&lt;=32000,ROUNDUP(H991/2,0)+6000,IF(H991&lt;=56000,ROUNDUP(H991/4,0)+14000,28000)))),IF(H991&lt;=0,IF(I991&lt;=0,0,IF(I991&lt;=15000,I991,IF(I991&lt;=40000,ROUNDUP(I991/2,0)+7500,IF(I991&lt;=70000,ROUNDUP(I991/4,0)+17500,35000)))),MAX(IF(I991&lt;=0,0,IF(I991&lt;=15000,I991,IF(I991&lt;=40000,ROUNDUP(I991/2,0)+7500,IF(I991&lt;=70000,ROUNDUP(I991/4,0)+17500,35000)))),MIN(IF(H991&lt;=0,0,IF(H991&lt;=12000,H991,IF(H991&lt;=32000,ROUNDUP(H991/2,0)+6000,IF(H991&lt;=56000,ROUNDUP(H991/4,0)+14000,28000))))+IF(I991&lt;=0,0,IF(I991&lt;=15000,I991,IF(I991&lt;=40000,ROUNDUP(I991/2,0)+7500,IF(I991&lt;=70000,ROUNDUP(I991/4,0)+17500,35000)))),28000))))</f>
        <v/>
      </c>
      <c r="V991" s="18">
        <f>MIN(70000,S991+T991+U991)</f>
        <v/>
      </c>
      <c r="W991" s="18">
        <f>MAX(0,ROUNDDOWN(M991-J991-N991-K991-0,-3))</f>
        <v/>
      </c>
      <c r="X991" s="18">
        <f>MAX(0,ROUNDDOWN(M991-J991-N991-K991-R991,-3))</f>
        <v/>
      </c>
      <c r="Y991" s="18">
        <f>IF(W991&lt;=0,0,ROUNDDOWN((W991*LOOKUP(W991,{0,1950001,3300001,6950001,9000001,18000001,40000001},{0.05,0.1,0.2,0.23,0.33,0.4,0.45})-LOOKUP(W991,{0,1950001,3300001,6950001,9000001,18000001,40000001},{0,97500,427500,636000,1536000,2796000,4796000}))*1.021,-2))</f>
        <v/>
      </c>
      <c r="Z991" s="18">
        <f>IF(X991&lt;=0,0,ROUNDDOWN((X991*LOOKUP(X991,{0,1950001,3300001,6950001,9000001,18000001,40000001},{0.05,0.1,0.2,0.23,0.33,0.4,0.45})-LOOKUP(X991,{0,1950001,3300001,6950001,9000001,18000001,40000001},{0,97500,427500,636000,1536000,2796000,4796000}))*1.021,-2))</f>
        <v/>
      </c>
      <c r="AA991" s="18">
        <f>MAX(0,ROUNDDOWN(M991-J991-430000-L991-0,-3))</f>
        <v/>
      </c>
      <c r="AB991" s="18">
        <f>MAX(0,ROUNDDOWN(M991-J991-430000-L991-V991,-3))</f>
        <v/>
      </c>
      <c r="AC991" s="18">
        <f>IF(M991&lt;=450000,0,MAX(0,ROUNDDOWN(AA991*0.06-MIN(50000,AA991)*0.03,-2))+MAX(0,ROUNDDOWN(AA991*0.04-MIN(50000,AA991)*0.02,-2)))</f>
        <v/>
      </c>
      <c r="AD991" s="18">
        <f>IF(M991&lt;=450000,0,MAX(0,ROUNDDOWN(AB991*0.06-MIN(50000,AB991)*0.03,-2))+MAX(0,ROUNDDOWN(AB991*0.04-MIN(50000,AB991)*0.02,-2)))</f>
        <v/>
      </c>
      <c r="AE991" s="18">
        <f>Y991-Z991</f>
        <v/>
      </c>
      <c r="AF991" s="18">
        <f>AC991-AD991</f>
        <v/>
      </c>
      <c r="AG991" s="18">
        <f>AE991+AF991</f>
        <v/>
      </c>
      <c r="AH991" s="20">
        <f>IF(W991&lt;=0,0,LOOKUP(W991,{0,1950001,3300001,6950001,9000001,18000001,40000001},{0.05,0.1,0.2,0.23,0.33,0.4,0.45}))</f>
        <v/>
      </c>
    </row>
    <row r="992">
      <c r="A992" t="inlineStr">
        <is>
          <t>1万円刻み 特例あり一般12万円</t>
        </is>
      </c>
      <c r="B992" s="18">
        <f>'4_1万円刻み'!$A$304</f>
        <v/>
      </c>
      <c r="C992" s="19" t="n">
        <v>2026</v>
      </c>
      <c r="D992" t="inlineStr">
        <is>
          <t>はい</t>
        </is>
      </c>
      <c r="E992" s="18" t="n">
        <v>120000</v>
      </c>
      <c r="F992" s="18" t="n">
        <v>0</v>
      </c>
      <c r="G992" s="18" t="n">
        <v>0</v>
      </c>
      <c r="H992" s="18" t="n">
        <v>0</v>
      </c>
      <c r="I992" s="18" t="n">
        <v>0</v>
      </c>
      <c r="J992" s="18">
        <f>ROUND(MIN(B992/12,650000)*12*0.0915+MIN(B992/12,1390000)*12*(0.0504+0)+B992*0.005,0)</f>
        <v/>
      </c>
      <c r="K992" s="18" t="n">
        <v>0</v>
      </c>
      <c r="L992" s="18" t="n">
        <v>0</v>
      </c>
      <c r="M992" s="18">
        <f>ROUND(IF(C992&gt;=2026,IF(B992&lt;741000,0,IF(B992&lt;2191000,B992-740000,IF(B992&lt;2193000,1451000,IF(B992&lt;2196000,1453000,IF(B992&lt;2200000,1456000,IF(B992&lt;3600000,ROUNDDOWN(B992/4,-3)*2.8-80000,IF(B992&lt;6600000,ROUNDDOWN(B992/4,-3)*3.2-440000,IF(B992&lt;8500000,ROUNDDOWN(B992*0.9,0)-1100000,B992-1950000)))))))),IF(B992&lt;651000,0,IF(B992&lt;1900000,B992-650000,IF(B992&lt;3600000,ROUNDDOWN(B992/4,-3)*2.8-80000,IF(B992&lt;6600000,ROUNDDOWN(B992/4,-3)*3.2-440000,IF(B992&lt;8500000,ROUNDDOWN(B992*0.9,0)-1100000,B992-1950000)))))),0)</f>
        <v/>
      </c>
      <c r="N992" s="18">
        <f>IF(M992&gt;23500000,NA(),IF(C992&gt;=2026,IF(M992&lt;=4890000,1040000,IF(M992&lt;=6550000,670000,620000)),IF(M992&lt;=1320000,950000,IF(M992&lt;=3360000,880000,IF(M992&lt;=4890000,680000,IF(M992&lt;=6550000,630000,580000))))))</f>
        <v/>
      </c>
      <c r="O992" s="18">
        <f>IF(F992&lt;=0,IF(AND(D992="はい",C992&gt;=2026,C992&lt;=2027),IF(E992&lt;=0,0,IF(E992&lt;=30000,E992,IF(E992&lt;=60000,ROUNDUP(E992/2,0)+15000,IF(E992&lt;=120000,ROUNDUP(E992/4,0)+30000,60000)))),IF(E992&lt;=0,0,IF(E992&lt;=20000,E992,IF(E992&lt;=40000,ROUNDUP(E992/2,0)+10000,IF(E992&lt;=80000,ROUNDUP(E992/4,0)+20000,40000))))),IF(E992&lt;=0,IF(F992&lt;=0,0,IF(F992&lt;=25000,F992,IF(F992&lt;=50000,ROUNDUP(F992/2,0)+12500,IF(F992&lt;=100000,ROUNDUP(F992/4,0)+25000,50000)))),MAX(IF(F992&lt;=0,0,IF(F992&lt;=25000,F992,IF(F992&lt;=50000,ROUNDUP(F992/2,0)+12500,IF(F992&lt;=100000,ROUNDUP(F992/4,0)+25000,50000)))),MIN(IF(AND(D992="はい",C992&gt;=2026,C992&lt;=2027),IF(E992&lt;=0,0,IF(E992&lt;=30000,E992,IF(E992&lt;=60000,ROUNDUP(E992/2,0)+15000,IF(E992&lt;=120000,ROUNDUP(E992/4,0)+30000,60000)))),IF(E992&lt;=0,0,IF(E992&lt;=20000,E992,IF(E992&lt;=40000,ROUNDUP(E992/2,0)+10000,IF(E992&lt;=80000,ROUNDUP(E992/4,0)+20000,40000)))))+IF(F992&lt;=0,0,IF(F992&lt;=25000,F992,IF(F992&lt;=50000,ROUNDUP(F992/2,0)+12500,IF(F992&lt;=100000,ROUNDUP(F992/4,0)+25000,50000)))),IF(AND(D992="はい",C992&gt;=2026,C992&lt;=2027),60000,40000)))))</f>
        <v/>
      </c>
      <c r="P992" s="18">
        <f>IF(G992&lt;=0,0,IF(G992&lt;=20000,G992,IF(G992&lt;=40000,ROUNDUP(G992/2,0)+10000,IF(G992&lt;=80000,ROUNDUP(G992/4,0)+20000,40000))))</f>
        <v/>
      </c>
      <c r="Q992" s="18">
        <f>IF(I992&lt;=0,IF(H992&lt;=0,0,IF(H992&lt;=20000,H992,IF(H992&lt;=40000,ROUNDUP(H992/2,0)+10000,IF(H992&lt;=80000,ROUNDUP(H992/4,0)+20000,40000)))),IF(H992&lt;=0,IF(I992&lt;=0,0,IF(I992&lt;=25000,I992,IF(I992&lt;=50000,ROUNDUP(I992/2,0)+12500,IF(I992&lt;=100000,ROUNDUP(I992/4,0)+25000,50000)))),MAX(IF(I992&lt;=0,0,IF(I992&lt;=25000,I992,IF(I992&lt;=50000,ROUNDUP(I992/2,0)+12500,IF(I992&lt;=100000,ROUNDUP(I992/4,0)+25000,50000)))),MIN(IF(H992&lt;=0,0,IF(H992&lt;=20000,H992,IF(H992&lt;=40000,ROUNDUP(H992/2,0)+10000,IF(H992&lt;=80000,ROUNDUP(H992/4,0)+20000,40000))))+IF(I992&lt;=0,0,IF(I992&lt;=25000,I992,IF(I992&lt;=50000,ROUNDUP(I992/2,0)+12500,IF(I992&lt;=100000,ROUNDUP(I992/4,0)+25000,50000)))),40000))))</f>
        <v/>
      </c>
      <c r="R992" s="18">
        <f>MIN(120000,O992+P992+Q992)</f>
        <v/>
      </c>
      <c r="S992" s="18">
        <f>IF(F992&lt;=0,IF(E992&lt;=0,0,IF(E992&lt;=12000,E992,IF(E992&lt;=32000,ROUNDUP(E992/2,0)+6000,IF(E992&lt;=56000,ROUNDUP(E992/4,0)+14000,28000)))),IF(E992&lt;=0,IF(F992&lt;=0,0,IF(F992&lt;=15000,F992,IF(F992&lt;=40000,ROUNDUP(F992/2,0)+7500,IF(F992&lt;=70000,ROUNDUP(F992/4,0)+17500,35000)))),MAX(IF(F992&lt;=0,0,IF(F992&lt;=15000,F992,IF(F992&lt;=40000,ROUNDUP(F992/2,0)+7500,IF(F992&lt;=70000,ROUNDUP(F992/4,0)+17500,35000)))),MIN(IF(E992&lt;=0,0,IF(E992&lt;=12000,E992,IF(E992&lt;=32000,ROUNDUP(E992/2,0)+6000,IF(E992&lt;=56000,ROUNDUP(E992/4,0)+14000,28000))))+IF(F992&lt;=0,0,IF(F992&lt;=15000,F992,IF(F992&lt;=40000,ROUNDUP(F992/2,0)+7500,IF(F992&lt;=70000,ROUNDUP(F992/4,0)+17500,35000)))),28000))))</f>
        <v/>
      </c>
      <c r="T992" s="18">
        <f>IF(G992&lt;=0,0,IF(G992&lt;=12000,G992,IF(G992&lt;=32000,ROUNDUP(G992/2,0)+6000,IF(G992&lt;=56000,ROUNDUP(G992/4,0)+14000,28000))))</f>
        <v/>
      </c>
      <c r="U992" s="18">
        <f>IF(I992&lt;=0,IF(H992&lt;=0,0,IF(H992&lt;=12000,H992,IF(H992&lt;=32000,ROUNDUP(H992/2,0)+6000,IF(H992&lt;=56000,ROUNDUP(H992/4,0)+14000,28000)))),IF(H992&lt;=0,IF(I992&lt;=0,0,IF(I992&lt;=15000,I992,IF(I992&lt;=40000,ROUNDUP(I992/2,0)+7500,IF(I992&lt;=70000,ROUNDUP(I992/4,0)+17500,35000)))),MAX(IF(I992&lt;=0,0,IF(I992&lt;=15000,I992,IF(I992&lt;=40000,ROUNDUP(I992/2,0)+7500,IF(I992&lt;=70000,ROUNDUP(I992/4,0)+17500,35000)))),MIN(IF(H992&lt;=0,0,IF(H992&lt;=12000,H992,IF(H992&lt;=32000,ROUNDUP(H992/2,0)+6000,IF(H992&lt;=56000,ROUNDUP(H992/4,0)+14000,28000))))+IF(I992&lt;=0,0,IF(I992&lt;=15000,I992,IF(I992&lt;=40000,ROUNDUP(I992/2,0)+7500,IF(I992&lt;=70000,ROUNDUP(I992/4,0)+17500,35000)))),28000))))</f>
        <v/>
      </c>
      <c r="V992" s="18">
        <f>MIN(70000,S992+T992+U992)</f>
        <v/>
      </c>
      <c r="W992" s="18">
        <f>MAX(0,ROUNDDOWN(M992-J992-N992-K992-0,-3))</f>
        <v/>
      </c>
      <c r="X992" s="18">
        <f>MAX(0,ROUNDDOWN(M992-J992-N992-K992-R992,-3))</f>
        <v/>
      </c>
      <c r="Y992" s="18">
        <f>IF(W992&lt;=0,0,ROUNDDOWN((W992*LOOKUP(W992,{0,1950001,3300001,6950001,9000001,18000001,40000001},{0.05,0.1,0.2,0.23,0.33,0.4,0.45})-LOOKUP(W992,{0,1950001,3300001,6950001,9000001,18000001,40000001},{0,97500,427500,636000,1536000,2796000,4796000}))*1.021,-2))</f>
        <v/>
      </c>
      <c r="Z992" s="18">
        <f>IF(X992&lt;=0,0,ROUNDDOWN((X992*LOOKUP(X992,{0,1950001,3300001,6950001,9000001,18000001,40000001},{0.05,0.1,0.2,0.23,0.33,0.4,0.45})-LOOKUP(X992,{0,1950001,3300001,6950001,9000001,18000001,40000001},{0,97500,427500,636000,1536000,2796000,4796000}))*1.021,-2))</f>
        <v/>
      </c>
      <c r="AA992" s="18">
        <f>MAX(0,ROUNDDOWN(M992-J992-430000-L992-0,-3))</f>
        <v/>
      </c>
      <c r="AB992" s="18">
        <f>MAX(0,ROUNDDOWN(M992-J992-430000-L992-V992,-3))</f>
        <v/>
      </c>
      <c r="AC992" s="18">
        <f>IF(M992&lt;=450000,0,MAX(0,ROUNDDOWN(AA992*0.06-MIN(50000,AA992)*0.03,-2))+MAX(0,ROUNDDOWN(AA992*0.04-MIN(50000,AA992)*0.02,-2)))</f>
        <v/>
      </c>
      <c r="AD992" s="18">
        <f>IF(M992&lt;=450000,0,MAX(0,ROUNDDOWN(AB992*0.06-MIN(50000,AB992)*0.03,-2))+MAX(0,ROUNDDOWN(AB992*0.04-MIN(50000,AB992)*0.02,-2)))</f>
        <v/>
      </c>
      <c r="AE992" s="18">
        <f>Y992-Z992</f>
        <v/>
      </c>
      <c r="AF992" s="18">
        <f>AC992-AD992</f>
        <v/>
      </c>
      <c r="AG992" s="18">
        <f>AE992+AF992</f>
        <v/>
      </c>
      <c r="AH992" s="20">
        <f>IF(W992&lt;=0,0,LOOKUP(W992,{0,1950001,3300001,6950001,9000001,18000001,40000001},{0.05,0.1,0.2,0.23,0.33,0.4,0.45}))</f>
        <v/>
      </c>
    </row>
    <row r="993">
      <c r="A993" t="inlineStr">
        <is>
          <t>1万円刻み 3区分8万円ずつ</t>
        </is>
      </c>
      <c r="B993" s="18">
        <f>'4_1万円刻み'!$A$305</f>
        <v/>
      </c>
      <c r="C993" s="19" t="n">
        <v>2026</v>
      </c>
      <c r="D993" t="inlineStr">
        <is>
          <t>いいえ</t>
        </is>
      </c>
      <c r="E993" s="18" t="n">
        <v>80000</v>
      </c>
      <c r="F993" s="18" t="n">
        <v>0</v>
      </c>
      <c r="G993" s="18" t="n">
        <v>80000</v>
      </c>
      <c r="H993" s="18" t="n">
        <v>80000</v>
      </c>
      <c r="I993" s="18" t="n">
        <v>0</v>
      </c>
      <c r="J993" s="18">
        <f>ROUND(MIN(B993/12,650000)*12*0.0915+MIN(B993/12,1390000)*12*(0.0504+0)+B993*0.005,0)</f>
        <v/>
      </c>
      <c r="K993" s="18" t="n">
        <v>0</v>
      </c>
      <c r="L993" s="18" t="n">
        <v>0</v>
      </c>
      <c r="M993" s="18">
        <f>ROUND(IF(C993&gt;=2026,IF(B993&lt;741000,0,IF(B993&lt;2191000,B993-740000,IF(B993&lt;2193000,1451000,IF(B993&lt;2196000,1453000,IF(B993&lt;2200000,1456000,IF(B993&lt;3600000,ROUNDDOWN(B993/4,-3)*2.8-80000,IF(B993&lt;6600000,ROUNDDOWN(B993/4,-3)*3.2-440000,IF(B993&lt;8500000,ROUNDDOWN(B993*0.9,0)-1100000,B993-1950000)))))))),IF(B993&lt;651000,0,IF(B993&lt;1900000,B993-650000,IF(B993&lt;3600000,ROUNDDOWN(B993/4,-3)*2.8-80000,IF(B993&lt;6600000,ROUNDDOWN(B993/4,-3)*3.2-440000,IF(B993&lt;8500000,ROUNDDOWN(B993*0.9,0)-1100000,B993-1950000)))))),0)</f>
        <v/>
      </c>
      <c r="N993" s="18">
        <f>IF(M993&gt;23500000,NA(),IF(C993&gt;=2026,IF(M993&lt;=4890000,1040000,IF(M993&lt;=6550000,670000,620000)),IF(M993&lt;=1320000,950000,IF(M993&lt;=3360000,880000,IF(M993&lt;=4890000,680000,IF(M993&lt;=6550000,630000,580000))))))</f>
        <v/>
      </c>
      <c r="O993" s="18">
        <f>IF(F993&lt;=0,IF(AND(D993="はい",C993&gt;=2026,C993&lt;=2027),IF(E993&lt;=0,0,IF(E993&lt;=30000,E993,IF(E993&lt;=60000,ROUNDUP(E993/2,0)+15000,IF(E993&lt;=120000,ROUNDUP(E993/4,0)+30000,60000)))),IF(E993&lt;=0,0,IF(E993&lt;=20000,E993,IF(E993&lt;=40000,ROUNDUP(E993/2,0)+10000,IF(E993&lt;=80000,ROUNDUP(E993/4,0)+20000,40000))))),IF(E993&lt;=0,IF(F993&lt;=0,0,IF(F993&lt;=25000,F993,IF(F993&lt;=50000,ROUNDUP(F993/2,0)+12500,IF(F993&lt;=100000,ROUNDUP(F993/4,0)+25000,50000)))),MAX(IF(F993&lt;=0,0,IF(F993&lt;=25000,F993,IF(F993&lt;=50000,ROUNDUP(F993/2,0)+12500,IF(F993&lt;=100000,ROUNDUP(F993/4,0)+25000,50000)))),MIN(IF(AND(D993="はい",C993&gt;=2026,C993&lt;=2027),IF(E993&lt;=0,0,IF(E993&lt;=30000,E993,IF(E993&lt;=60000,ROUNDUP(E993/2,0)+15000,IF(E993&lt;=120000,ROUNDUP(E993/4,0)+30000,60000)))),IF(E993&lt;=0,0,IF(E993&lt;=20000,E993,IF(E993&lt;=40000,ROUNDUP(E993/2,0)+10000,IF(E993&lt;=80000,ROUNDUP(E993/4,0)+20000,40000)))))+IF(F993&lt;=0,0,IF(F993&lt;=25000,F993,IF(F993&lt;=50000,ROUNDUP(F993/2,0)+12500,IF(F993&lt;=100000,ROUNDUP(F993/4,0)+25000,50000)))),IF(AND(D993="はい",C993&gt;=2026,C993&lt;=2027),60000,40000)))))</f>
        <v/>
      </c>
      <c r="P993" s="18">
        <f>IF(G993&lt;=0,0,IF(G993&lt;=20000,G993,IF(G993&lt;=40000,ROUNDUP(G993/2,0)+10000,IF(G993&lt;=80000,ROUNDUP(G993/4,0)+20000,40000))))</f>
        <v/>
      </c>
      <c r="Q993" s="18">
        <f>IF(I993&lt;=0,IF(H993&lt;=0,0,IF(H993&lt;=20000,H993,IF(H993&lt;=40000,ROUNDUP(H993/2,0)+10000,IF(H993&lt;=80000,ROUNDUP(H993/4,0)+20000,40000)))),IF(H993&lt;=0,IF(I993&lt;=0,0,IF(I993&lt;=25000,I993,IF(I993&lt;=50000,ROUNDUP(I993/2,0)+12500,IF(I993&lt;=100000,ROUNDUP(I993/4,0)+25000,50000)))),MAX(IF(I993&lt;=0,0,IF(I993&lt;=25000,I993,IF(I993&lt;=50000,ROUNDUP(I993/2,0)+12500,IF(I993&lt;=100000,ROUNDUP(I993/4,0)+25000,50000)))),MIN(IF(H993&lt;=0,0,IF(H993&lt;=20000,H993,IF(H993&lt;=40000,ROUNDUP(H993/2,0)+10000,IF(H993&lt;=80000,ROUNDUP(H993/4,0)+20000,40000))))+IF(I993&lt;=0,0,IF(I993&lt;=25000,I993,IF(I993&lt;=50000,ROUNDUP(I993/2,0)+12500,IF(I993&lt;=100000,ROUNDUP(I993/4,0)+25000,50000)))),40000))))</f>
        <v/>
      </c>
      <c r="R993" s="18">
        <f>MIN(120000,O993+P993+Q993)</f>
        <v/>
      </c>
      <c r="S993" s="18">
        <f>IF(F993&lt;=0,IF(E993&lt;=0,0,IF(E993&lt;=12000,E993,IF(E993&lt;=32000,ROUNDUP(E993/2,0)+6000,IF(E993&lt;=56000,ROUNDUP(E993/4,0)+14000,28000)))),IF(E993&lt;=0,IF(F993&lt;=0,0,IF(F993&lt;=15000,F993,IF(F993&lt;=40000,ROUNDUP(F993/2,0)+7500,IF(F993&lt;=70000,ROUNDUP(F993/4,0)+17500,35000)))),MAX(IF(F993&lt;=0,0,IF(F993&lt;=15000,F993,IF(F993&lt;=40000,ROUNDUP(F993/2,0)+7500,IF(F993&lt;=70000,ROUNDUP(F993/4,0)+17500,35000)))),MIN(IF(E993&lt;=0,0,IF(E993&lt;=12000,E993,IF(E993&lt;=32000,ROUNDUP(E993/2,0)+6000,IF(E993&lt;=56000,ROUNDUP(E993/4,0)+14000,28000))))+IF(F993&lt;=0,0,IF(F993&lt;=15000,F993,IF(F993&lt;=40000,ROUNDUP(F993/2,0)+7500,IF(F993&lt;=70000,ROUNDUP(F993/4,0)+17500,35000)))),28000))))</f>
        <v/>
      </c>
      <c r="T993" s="18">
        <f>IF(G993&lt;=0,0,IF(G993&lt;=12000,G993,IF(G993&lt;=32000,ROUNDUP(G993/2,0)+6000,IF(G993&lt;=56000,ROUNDUP(G993/4,0)+14000,28000))))</f>
        <v/>
      </c>
      <c r="U993" s="18">
        <f>IF(I993&lt;=0,IF(H993&lt;=0,0,IF(H993&lt;=12000,H993,IF(H993&lt;=32000,ROUNDUP(H993/2,0)+6000,IF(H993&lt;=56000,ROUNDUP(H993/4,0)+14000,28000)))),IF(H993&lt;=0,IF(I993&lt;=0,0,IF(I993&lt;=15000,I993,IF(I993&lt;=40000,ROUNDUP(I993/2,0)+7500,IF(I993&lt;=70000,ROUNDUP(I993/4,0)+17500,35000)))),MAX(IF(I993&lt;=0,0,IF(I993&lt;=15000,I993,IF(I993&lt;=40000,ROUNDUP(I993/2,0)+7500,IF(I993&lt;=70000,ROUNDUP(I993/4,0)+17500,35000)))),MIN(IF(H993&lt;=0,0,IF(H993&lt;=12000,H993,IF(H993&lt;=32000,ROUNDUP(H993/2,0)+6000,IF(H993&lt;=56000,ROUNDUP(H993/4,0)+14000,28000))))+IF(I993&lt;=0,0,IF(I993&lt;=15000,I993,IF(I993&lt;=40000,ROUNDUP(I993/2,0)+7500,IF(I993&lt;=70000,ROUNDUP(I993/4,0)+17500,35000)))),28000))))</f>
        <v/>
      </c>
      <c r="V993" s="18">
        <f>MIN(70000,S993+T993+U993)</f>
        <v/>
      </c>
      <c r="W993" s="18">
        <f>MAX(0,ROUNDDOWN(M993-J993-N993-K993-0,-3))</f>
        <v/>
      </c>
      <c r="X993" s="18">
        <f>MAX(0,ROUNDDOWN(M993-J993-N993-K993-R993,-3))</f>
        <v/>
      </c>
      <c r="Y993" s="18">
        <f>IF(W993&lt;=0,0,ROUNDDOWN((W993*LOOKUP(W993,{0,1950001,3300001,6950001,9000001,18000001,40000001},{0.05,0.1,0.2,0.23,0.33,0.4,0.45})-LOOKUP(W993,{0,1950001,3300001,6950001,9000001,18000001,40000001},{0,97500,427500,636000,1536000,2796000,4796000}))*1.021,-2))</f>
        <v/>
      </c>
      <c r="Z993" s="18">
        <f>IF(X993&lt;=0,0,ROUNDDOWN((X993*LOOKUP(X993,{0,1950001,3300001,6950001,9000001,18000001,40000001},{0.05,0.1,0.2,0.23,0.33,0.4,0.45})-LOOKUP(X993,{0,1950001,3300001,6950001,9000001,18000001,40000001},{0,97500,427500,636000,1536000,2796000,4796000}))*1.021,-2))</f>
        <v/>
      </c>
      <c r="AA993" s="18">
        <f>MAX(0,ROUNDDOWN(M993-J993-430000-L993-0,-3))</f>
        <v/>
      </c>
      <c r="AB993" s="18">
        <f>MAX(0,ROUNDDOWN(M993-J993-430000-L993-V993,-3))</f>
        <v/>
      </c>
      <c r="AC993" s="18">
        <f>IF(M993&lt;=450000,0,MAX(0,ROUNDDOWN(AA993*0.06-MIN(50000,AA993)*0.03,-2))+MAX(0,ROUNDDOWN(AA993*0.04-MIN(50000,AA993)*0.02,-2)))</f>
        <v/>
      </c>
      <c r="AD993" s="18">
        <f>IF(M993&lt;=450000,0,MAX(0,ROUNDDOWN(AB993*0.06-MIN(50000,AB993)*0.03,-2))+MAX(0,ROUNDDOWN(AB993*0.04-MIN(50000,AB993)*0.02,-2)))</f>
        <v/>
      </c>
      <c r="AE993" s="18">
        <f>Y993-Z993</f>
        <v/>
      </c>
      <c r="AF993" s="18">
        <f>AC993-AD993</f>
        <v/>
      </c>
      <c r="AG993" s="18">
        <f>AE993+AF993</f>
        <v/>
      </c>
      <c r="AH993" s="20">
        <f>IF(W993&lt;=0,0,LOOKUP(W993,{0,1950001,3300001,6950001,9000001,18000001,40000001},{0.05,0.1,0.2,0.23,0.33,0.4,0.45}))</f>
        <v/>
      </c>
    </row>
    <row r="994">
      <c r="A994" t="inlineStr">
        <is>
          <t>1万円刻み 一般8万円</t>
        </is>
      </c>
      <c r="B994" s="18">
        <f>'4_1万円刻み'!$A$305</f>
        <v/>
      </c>
      <c r="C994" s="19" t="n">
        <v>2026</v>
      </c>
      <c r="D994" t="inlineStr">
        <is>
          <t>いいえ</t>
        </is>
      </c>
      <c r="E994" s="18" t="n">
        <v>80000</v>
      </c>
      <c r="F994" s="18" t="n">
        <v>0</v>
      </c>
      <c r="G994" s="18" t="n">
        <v>0</v>
      </c>
      <c r="H994" s="18" t="n">
        <v>0</v>
      </c>
      <c r="I994" s="18" t="n">
        <v>0</v>
      </c>
      <c r="J994" s="18">
        <f>ROUND(MIN(B994/12,650000)*12*0.0915+MIN(B994/12,1390000)*12*(0.0504+0)+B994*0.005,0)</f>
        <v/>
      </c>
      <c r="K994" s="18" t="n">
        <v>0</v>
      </c>
      <c r="L994" s="18" t="n">
        <v>0</v>
      </c>
      <c r="M994" s="18">
        <f>ROUND(IF(C994&gt;=2026,IF(B994&lt;741000,0,IF(B994&lt;2191000,B994-740000,IF(B994&lt;2193000,1451000,IF(B994&lt;2196000,1453000,IF(B994&lt;2200000,1456000,IF(B994&lt;3600000,ROUNDDOWN(B994/4,-3)*2.8-80000,IF(B994&lt;6600000,ROUNDDOWN(B994/4,-3)*3.2-440000,IF(B994&lt;8500000,ROUNDDOWN(B994*0.9,0)-1100000,B994-1950000)))))))),IF(B994&lt;651000,0,IF(B994&lt;1900000,B994-650000,IF(B994&lt;3600000,ROUNDDOWN(B994/4,-3)*2.8-80000,IF(B994&lt;6600000,ROUNDDOWN(B994/4,-3)*3.2-440000,IF(B994&lt;8500000,ROUNDDOWN(B994*0.9,0)-1100000,B994-1950000)))))),0)</f>
        <v/>
      </c>
      <c r="N994" s="18">
        <f>IF(M994&gt;23500000,NA(),IF(C994&gt;=2026,IF(M994&lt;=4890000,1040000,IF(M994&lt;=6550000,670000,620000)),IF(M994&lt;=1320000,950000,IF(M994&lt;=3360000,880000,IF(M994&lt;=4890000,680000,IF(M994&lt;=6550000,630000,580000))))))</f>
        <v/>
      </c>
      <c r="O994" s="18">
        <f>IF(F994&lt;=0,IF(AND(D994="はい",C994&gt;=2026,C994&lt;=2027),IF(E994&lt;=0,0,IF(E994&lt;=30000,E994,IF(E994&lt;=60000,ROUNDUP(E994/2,0)+15000,IF(E994&lt;=120000,ROUNDUP(E994/4,0)+30000,60000)))),IF(E994&lt;=0,0,IF(E994&lt;=20000,E994,IF(E994&lt;=40000,ROUNDUP(E994/2,0)+10000,IF(E994&lt;=80000,ROUNDUP(E994/4,0)+20000,40000))))),IF(E994&lt;=0,IF(F994&lt;=0,0,IF(F994&lt;=25000,F994,IF(F994&lt;=50000,ROUNDUP(F994/2,0)+12500,IF(F994&lt;=100000,ROUNDUP(F994/4,0)+25000,50000)))),MAX(IF(F994&lt;=0,0,IF(F994&lt;=25000,F994,IF(F994&lt;=50000,ROUNDUP(F994/2,0)+12500,IF(F994&lt;=100000,ROUNDUP(F994/4,0)+25000,50000)))),MIN(IF(AND(D994="はい",C994&gt;=2026,C994&lt;=2027),IF(E994&lt;=0,0,IF(E994&lt;=30000,E994,IF(E994&lt;=60000,ROUNDUP(E994/2,0)+15000,IF(E994&lt;=120000,ROUNDUP(E994/4,0)+30000,60000)))),IF(E994&lt;=0,0,IF(E994&lt;=20000,E994,IF(E994&lt;=40000,ROUNDUP(E994/2,0)+10000,IF(E994&lt;=80000,ROUNDUP(E994/4,0)+20000,40000)))))+IF(F994&lt;=0,0,IF(F994&lt;=25000,F994,IF(F994&lt;=50000,ROUNDUP(F994/2,0)+12500,IF(F994&lt;=100000,ROUNDUP(F994/4,0)+25000,50000)))),IF(AND(D994="はい",C994&gt;=2026,C994&lt;=2027),60000,40000)))))</f>
        <v/>
      </c>
      <c r="P994" s="18">
        <f>IF(G994&lt;=0,0,IF(G994&lt;=20000,G994,IF(G994&lt;=40000,ROUNDUP(G994/2,0)+10000,IF(G994&lt;=80000,ROUNDUP(G994/4,0)+20000,40000))))</f>
        <v/>
      </c>
      <c r="Q994" s="18">
        <f>IF(I994&lt;=0,IF(H994&lt;=0,0,IF(H994&lt;=20000,H994,IF(H994&lt;=40000,ROUNDUP(H994/2,0)+10000,IF(H994&lt;=80000,ROUNDUP(H994/4,0)+20000,40000)))),IF(H994&lt;=0,IF(I994&lt;=0,0,IF(I994&lt;=25000,I994,IF(I994&lt;=50000,ROUNDUP(I994/2,0)+12500,IF(I994&lt;=100000,ROUNDUP(I994/4,0)+25000,50000)))),MAX(IF(I994&lt;=0,0,IF(I994&lt;=25000,I994,IF(I994&lt;=50000,ROUNDUP(I994/2,0)+12500,IF(I994&lt;=100000,ROUNDUP(I994/4,0)+25000,50000)))),MIN(IF(H994&lt;=0,0,IF(H994&lt;=20000,H994,IF(H994&lt;=40000,ROUNDUP(H994/2,0)+10000,IF(H994&lt;=80000,ROUNDUP(H994/4,0)+20000,40000))))+IF(I994&lt;=0,0,IF(I994&lt;=25000,I994,IF(I994&lt;=50000,ROUNDUP(I994/2,0)+12500,IF(I994&lt;=100000,ROUNDUP(I994/4,0)+25000,50000)))),40000))))</f>
        <v/>
      </c>
      <c r="R994" s="18">
        <f>MIN(120000,O994+P994+Q994)</f>
        <v/>
      </c>
      <c r="S994" s="18">
        <f>IF(F994&lt;=0,IF(E994&lt;=0,0,IF(E994&lt;=12000,E994,IF(E994&lt;=32000,ROUNDUP(E994/2,0)+6000,IF(E994&lt;=56000,ROUNDUP(E994/4,0)+14000,28000)))),IF(E994&lt;=0,IF(F994&lt;=0,0,IF(F994&lt;=15000,F994,IF(F994&lt;=40000,ROUNDUP(F994/2,0)+7500,IF(F994&lt;=70000,ROUNDUP(F994/4,0)+17500,35000)))),MAX(IF(F994&lt;=0,0,IF(F994&lt;=15000,F994,IF(F994&lt;=40000,ROUNDUP(F994/2,0)+7500,IF(F994&lt;=70000,ROUNDUP(F994/4,0)+17500,35000)))),MIN(IF(E994&lt;=0,0,IF(E994&lt;=12000,E994,IF(E994&lt;=32000,ROUNDUP(E994/2,0)+6000,IF(E994&lt;=56000,ROUNDUP(E994/4,0)+14000,28000))))+IF(F994&lt;=0,0,IF(F994&lt;=15000,F994,IF(F994&lt;=40000,ROUNDUP(F994/2,0)+7500,IF(F994&lt;=70000,ROUNDUP(F994/4,0)+17500,35000)))),28000))))</f>
        <v/>
      </c>
      <c r="T994" s="18">
        <f>IF(G994&lt;=0,0,IF(G994&lt;=12000,G994,IF(G994&lt;=32000,ROUNDUP(G994/2,0)+6000,IF(G994&lt;=56000,ROUNDUP(G994/4,0)+14000,28000))))</f>
        <v/>
      </c>
      <c r="U994" s="18">
        <f>IF(I994&lt;=0,IF(H994&lt;=0,0,IF(H994&lt;=12000,H994,IF(H994&lt;=32000,ROUNDUP(H994/2,0)+6000,IF(H994&lt;=56000,ROUNDUP(H994/4,0)+14000,28000)))),IF(H994&lt;=0,IF(I994&lt;=0,0,IF(I994&lt;=15000,I994,IF(I994&lt;=40000,ROUNDUP(I994/2,0)+7500,IF(I994&lt;=70000,ROUNDUP(I994/4,0)+17500,35000)))),MAX(IF(I994&lt;=0,0,IF(I994&lt;=15000,I994,IF(I994&lt;=40000,ROUNDUP(I994/2,0)+7500,IF(I994&lt;=70000,ROUNDUP(I994/4,0)+17500,35000)))),MIN(IF(H994&lt;=0,0,IF(H994&lt;=12000,H994,IF(H994&lt;=32000,ROUNDUP(H994/2,0)+6000,IF(H994&lt;=56000,ROUNDUP(H994/4,0)+14000,28000))))+IF(I994&lt;=0,0,IF(I994&lt;=15000,I994,IF(I994&lt;=40000,ROUNDUP(I994/2,0)+7500,IF(I994&lt;=70000,ROUNDUP(I994/4,0)+17500,35000)))),28000))))</f>
        <v/>
      </c>
      <c r="V994" s="18">
        <f>MIN(70000,S994+T994+U994)</f>
        <v/>
      </c>
      <c r="W994" s="18">
        <f>MAX(0,ROUNDDOWN(M994-J994-N994-K994-0,-3))</f>
        <v/>
      </c>
      <c r="X994" s="18">
        <f>MAX(0,ROUNDDOWN(M994-J994-N994-K994-R994,-3))</f>
        <v/>
      </c>
      <c r="Y994" s="18">
        <f>IF(W994&lt;=0,0,ROUNDDOWN((W994*LOOKUP(W994,{0,1950001,3300001,6950001,9000001,18000001,40000001},{0.05,0.1,0.2,0.23,0.33,0.4,0.45})-LOOKUP(W994,{0,1950001,3300001,6950001,9000001,18000001,40000001},{0,97500,427500,636000,1536000,2796000,4796000}))*1.021,-2))</f>
        <v/>
      </c>
      <c r="Z994" s="18">
        <f>IF(X994&lt;=0,0,ROUNDDOWN((X994*LOOKUP(X994,{0,1950001,3300001,6950001,9000001,18000001,40000001},{0.05,0.1,0.2,0.23,0.33,0.4,0.45})-LOOKUP(X994,{0,1950001,3300001,6950001,9000001,18000001,40000001},{0,97500,427500,636000,1536000,2796000,4796000}))*1.021,-2))</f>
        <v/>
      </c>
      <c r="AA994" s="18">
        <f>MAX(0,ROUNDDOWN(M994-J994-430000-L994-0,-3))</f>
        <v/>
      </c>
      <c r="AB994" s="18">
        <f>MAX(0,ROUNDDOWN(M994-J994-430000-L994-V994,-3))</f>
        <v/>
      </c>
      <c r="AC994" s="18">
        <f>IF(M994&lt;=450000,0,MAX(0,ROUNDDOWN(AA994*0.06-MIN(50000,AA994)*0.03,-2))+MAX(0,ROUNDDOWN(AA994*0.04-MIN(50000,AA994)*0.02,-2)))</f>
        <v/>
      </c>
      <c r="AD994" s="18">
        <f>IF(M994&lt;=450000,0,MAX(0,ROUNDDOWN(AB994*0.06-MIN(50000,AB994)*0.03,-2))+MAX(0,ROUNDDOWN(AB994*0.04-MIN(50000,AB994)*0.02,-2)))</f>
        <v/>
      </c>
      <c r="AE994" s="18">
        <f>Y994-Z994</f>
        <v/>
      </c>
      <c r="AF994" s="18">
        <f>AC994-AD994</f>
        <v/>
      </c>
      <c r="AG994" s="18">
        <f>AE994+AF994</f>
        <v/>
      </c>
      <c r="AH994" s="20">
        <f>IF(W994&lt;=0,0,LOOKUP(W994,{0,1950001,3300001,6950001,9000001,18000001,40000001},{0.05,0.1,0.2,0.23,0.33,0.4,0.45}))</f>
        <v/>
      </c>
    </row>
    <row r="995">
      <c r="A995" t="inlineStr">
        <is>
          <t>1万円刻み 特例あり一般12万円</t>
        </is>
      </c>
      <c r="B995" s="18">
        <f>'4_1万円刻み'!$A$305</f>
        <v/>
      </c>
      <c r="C995" s="19" t="n">
        <v>2026</v>
      </c>
      <c r="D995" t="inlineStr">
        <is>
          <t>はい</t>
        </is>
      </c>
      <c r="E995" s="18" t="n">
        <v>120000</v>
      </c>
      <c r="F995" s="18" t="n">
        <v>0</v>
      </c>
      <c r="G995" s="18" t="n">
        <v>0</v>
      </c>
      <c r="H995" s="18" t="n">
        <v>0</v>
      </c>
      <c r="I995" s="18" t="n">
        <v>0</v>
      </c>
      <c r="J995" s="18">
        <f>ROUND(MIN(B995/12,650000)*12*0.0915+MIN(B995/12,1390000)*12*(0.0504+0)+B995*0.005,0)</f>
        <v/>
      </c>
      <c r="K995" s="18" t="n">
        <v>0</v>
      </c>
      <c r="L995" s="18" t="n">
        <v>0</v>
      </c>
      <c r="M995" s="18">
        <f>ROUND(IF(C995&gt;=2026,IF(B995&lt;741000,0,IF(B995&lt;2191000,B995-740000,IF(B995&lt;2193000,1451000,IF(B995&lt;2196000,1453000,IF(B995&lt;2200000,1456000,IF(B995&lt;3600000,ROUNDDOWN(B995/4,-3)*2.8-80000,IF(B995&lt;6600000,ROUNDDOWN(B995/4,-3)*3.2-440000,IF(B995&lt;8500000,ROUNDDOWN(B995*0.9,0)-1100000,B995-1950000)))))))),IF(B995&lt;651000,0,IF(B995&lt;1900000,B995-650000,IF(B995&lt;3600000,ROUNDDOWN(B995/4,-3)*2.8-80000,IF(B995&lt;6600000,ROUNDDOWN(B995/4,-3)*3.2-440000,IF(B995&lt;8500000,ROUNDDOWN(B995*0.9,0)-1100000,B995-1950000)))))),0)</f>
        <v/>
      </c>
      <c r="N995" s="18">
        <f>IF(M995&gt;23500000,NA(),IF(C995&gt;=2026,IF(M995&lt;=4890000,1040000,IF(M995&lt;=6550000,670000,620000)),IF(M995&lt;=1320000,950000,IF(M995&lt;=3360000,880000,IF(M995&lt;=4890000,680000,IF(M995&lt;=6550000,630000,580000))))))</f>
        <v/>
      </c>
      <c r="O995" s="18">
        <f>IF(F995&lt;=0,IF(AND(D995="はい",C995&gt;=2026,C995&lt;=2027),IF(E995&lt;=0,0,IF(E995&lt;=30000,E995,IF(E995&lt;=60000,ROUNDUP(E995/2,0)+15000,IF(E995&lt;=120000,ROUNDUP(E995/4,0)+30000,60000)))),IF(E995&lt;=0,0,IF(E995&lt;=20000,E995,IF(E995&lt;=40000,ROUNDUP(E995/2,0)+10000,IF(E995&lt;=80000,ROUNDUP(E995/4,0)+20000,40000))))),IF(E995&lt;=0,IF(F995&lt;=0,0,IF(F995&lt;=25000,F995,IF(F995&lt;=50000,ROUNDUP(F995/2,0)+12500,IF(F995&lt;=100000,ROUNDUP(F995/4,0)+25000,50000)))),MAX(IF(F995&lt;=0,0,IF(F995&lt;=25000,F995,IF(F995&lt;=50000,ROUNDUP(F995/2,0)+12500,IF(F995&lt;=100000,ROUNDUP(F995/4,0)+25000,50000)))),MIN(IF(AND(D995="はい",C995&gt;=2026,C995&lt;=2027),IF(E995&lt;=0,0,IF(E995&lt;=30000,E995,IF(E995&lt;=60000,ROUNDUP(E995/2,0)+15000,IF(E995&lt;=120000,ROUNDUP(E995/4,0)+30000,60000)))),IF(E995&lt;=0,0,IF(E995&lt;=20000,E995,IF(E995&lt;=40000,ROUNDUP(E995/2,0)+10000,IF(E995&lt;=80000,ROUNDUP(E995/4,0)+20000,40000)))))+IF(F995&lt;=0,0,IF(F995&lt;=25000,F995,IF(F995&lt;=50000,ROUNDUP(F995/2,0)+12500,IF(F995&lt;=100000,ROUNDUP(F995/4,0)+25000,50000)))),IF(AND(D995="はい",C995&gt;=2026,C995&lt;=2027),60000,40000)))))</f>
        <v/>
      </c>
      <c r="P995" s="18">
        <f>IF(G995&lt;=0,0,IF(G995&lt;=20000,G995,IF(G995&lt;=40000,ROUNDUP(G995/2,0)+10000,IF(G995&lt;=80000,ROUNDUP(G995/4,0)+20000,40000))))</f>
        <v/>
      </c>
      <c r="Q995" s="18">
        <f>IF(I995&lt;=0,IF(H995&lt;=0,0,IF(H995&lt;=20000,H995,IF(H995&lt;=40000,ROUNDUP(H995/2,0)+10000,IF(H995&lt;=80000,ROUNDUP(H995/4,0)+20000,40000)))),IF(H995&lt;=0,IF(I995&lt;=0,0,IF(I995&lt;=25000,I995,IF(I995&lt;=50000,ROUNDUP(I995/2,0)+12500,IF(I995&lt;=100000,ROUNDUP(I995/4,0)+25000,50000)))),MAX(IF(I995&lt;=0,0,IF(I995&lt;=25000,I995,IF(I995&lt;=50000,ROUNDUP(I995/2,0)+12500,IF(I995&lt;=100000,ROUNDUP(I995/4,0)+25000,50000)))),MIN(IF(H995&lt;=0,0,IF(H995&lt;=20000,H995,IF(H995&lt;=40000,ROUNDUP(H995/2,0)+10000,IF(H995&lt;=80000,ROUNDUP(H995/4,0)+20000,40000))))+IF(I995&lt;=0,0,IF(I995&lt;=25000,I995,IF(I995&lt;=50000,ROUNDUP(I995/2,0)+12500,IF(I995&lt;=100000,ROUNDUP(I995/4,0)+25000,50000)))),40000))))</f>
        <v/>
      </c>
      <c r="R995" s="18">
        <f>MIN(120000,O995+P995+Q995)</f>
        <v/>
      </c>
      <c r="S995" s="18">
        <f>IF(F995&lt;=0,IF(E995&lt;=0,0,IF(E995&lt;=12000,E995,IF(E995&lt;=32000,ROUNDUP(E995/2,0)+6000,IF(E995&lt;=56000,ROUNDUP(E995/4,0)+14000,28000)))),IF(E995&lt;=0,IF(F995&lt;=0,0,IF(F995&lt;=15000,F995,IF(F995&lt;=40000,ROUNDUP(F995/2,0)+7500,IF(F995&lt;=70000,ROUNDUP(F995/4,0)+17500,35000)))),MAX(IF(F995&lt;=0,0,IF(F995&lt;=15000,F995,IF(F995&lt;=40000,ROUNDUP(F995/2,0)+7500,IF(F995&lt;=70000,ROUNDUP(F995/4,0)+17500,35000)))),MIN(IF(E995&lt;=0,0,IF(E995&lt;=12000,E995,IF(E995&lt;=32000,ROUNDUP(E995/2,0)+6000,IF(E995&lt;=56000,ROUNDUP(E995/4,0)+14000,28000))))+IF(F995&lt;=0,0,IF(F995&lt;=15000,F995,IF(F995&lt;=40000,ROUNDUP(F995/2,0)+7500,IF(F995&lt;=70000,ROUNDUP(F995/4,0)+17500,35000)))),28000))))</f>
        <v/>
      </c>
      <c r="T995" s="18">
        <f>IF(G995&lt;=0,0,IF(G995&lt;=12000,G995,IF(G995&lt;=32000,ROUNDUP(G995/2,0)+6000,IF(G995&lt;=56000,ROUNDUP(G995/4,0)+14000,28000))))</f>
        <v/>
      </c>
      <c r="U995" s="18">
        <f>IF(I995&lt;=0,IF(H995&lt;=0,0,IF(H995&lt;=12000,H995,IF(H995&lt;=32000,ROUNDUP(H995/2,0)+6000,IF(H995&lt;=56000,ROUNDUP(H995/4,0)+14000,28000)))),IF(H995&lt;=0,IF(I995&lt;=0,0,IF(I995&lt;=15000,I995,IF(I995&lt;=40000,ROUNDUP(I995/2,0)+7500,IF(I995&lt;=70000,ROUNDUP(I995/4,0)+17500,35000)))),MAX(IF(I995&lt;=0,0,IF(I995&lt;=15000,I995,IF(I995&lt;=40000,ROUNDUP(I995/2,0)+7500,IF(I995&lt;=70000,ROUNDUP(I995/4,0)+17500,35000)))),MIN(IF(H995&lt;=0,0,IF(H995&lt;=12000,H995,IF(H995&lt;=32000,ROUNDUP(H995/2,0)+6000,IF(H995&lt;=56000,ROUNDUP(H995/4,0)+14000,28000))))+IF(I995&lt;=0,0,IF(I995&lt;=15000,I995,IF(I995&lt;=40000,ROUNDUP(I995/2,0)+7500,IF(I995&lt;=70000,ROUNDUP(I995/4,0)+17500,35000)))),28000))))</f>
        <v/>
      </c>
      <c r="V995" s="18">
        <f>MIN(70000,S995+T995+U995)</f>
        <v/>
      </c>
      <c r="W995" s="18">
        <f>MAX(0,ROUNDDOWN(M995-J995-N995-K995-0,-3))</f>
        <v/>
      </c>
      <c r="X995" s="18">
        <f>MAX(0,ROUNDDOWN(M995-J995-N995-K995-R995,-3))</f>
        <v/>
      </c>
      <c r="Y995" s="18">
        <f>IF(W995&lt;=0,0,ROUNDDOWN((W995*LOOKUP(W995,{0,1950001,3300001,6950001,9000001,18000001,40000001},{0.05,0.1,0.2,0.23,0.33,0.4,0.45})-LOOKUP(W995,{0,1950001,3300001,6950001,9000001,18000001,40000001},{0,97500,427500,636000,1536000,2796000,4796000}))*1.021,-2))</f>
        <v/>
      </c>
      <c r="Z995" s="18">
        <f>IF(X995&lt;=0,0,ROUNDDOWN((X995*LOOKUP(X995,{0,1950001,3300001,6950001,9000001,18000001,40000001},{0.05,0.1,0.2,0.23,0.33,0.4,0.45})-LOOKUP(X995,{0,1950001,3300001,6950001,9000001,18000001,40000001},{0,97500,427500,636000,1536000,2796000,4796000}))*1.021,-2))</f>
        <v/>
      </c>
      <c r="AA995" s="18">
        <f>MAX(0,ROUNDDOWN(M995-J995-430000-L995-0,-3))</f>
        <v/>
      </c>
      <c r="AB995" s="18">
        <f>MAX(0,ROUNDDOWN(M995-J995-430000-L995-V995,-3))</f>
        <v/>
      </c>
      <c r="AC995" s="18">
        <f>IF(M995&lt;=450000,0,MAX(0,ROUNDDOWN(AA995*0.06-MIN(50000,AA995)*0.03,-2))+MAX(0,ROUNDDOWN(AA995*0.04-MIN(50000,AA995)*0.02,-2)))</f>
        <v/>
      </c>
      <c r="AD995" s="18">
        <f>IF(M995&lt;=450000,0,MAX(0,ROUNDDOWN(AB995*0.06-MIN(50000,AB995)*0.03,-2))+MAX(0,ROUNDDOWN(AB995*0.04-MIN(50000,AB995)*0.02,-2)))</f>
        <v/>
      </c>
      <c r="AE995" s="18">
        <f>Y995-Z995</f>
        <v/>
      </c>
      <c r="AF995" s="18">
        <f>AC995-AD995</f>
        <v/>
      </c>
      <c r="AG995" s="18">
        <f>AE995+AF995</f>
        <v/>
      </c>
      <c r="AH995" s="20">
        <f>IF(W995&lt;=0,0,LOOKUP(W995,{0,1950001,3300001,6950001,9000001,18000001,40000001},{0.05,0.1,0.2,0.23,0.33,0.4,0.45}))</f>
        <v/>
      </c>
    </row>
    <row r="996">
      <c r="A996" t="inlineStr">
        <is>
          <t>1万円刻み 3区分8万円ずつ</t>
        </is>
      </c>
      <c r="B996" s="18">
        <f>'4_1万円刻み'!$A$306</f>
        <v/>
      </c>
      <c r="C996" s="19" t="n">
        <v>2026</v>
      </c>
      <c r="D996" t="inlineStr">
        <is>
          <t>いいえ</t>
        </is>
      </c>
      <c r="E996" s="18" t="n">
        <v>80000</v>
      </c>
      <c r="F996" s="18" t="n">
        <v>0</v>
      </c>
      <c r="G996" s="18" t="n">
        <v>80000</v>
      </c>
      <c r="H996" s="18" t="n">
        <v>80000</v>
      </c>
      <c r="I996" s="18" t="n">
        <v>0</v>
      </c>
      <c r="J996" s="18">
        <f>ROUND(MIN(B996/12,650000)*12*0.0915+MIN(B996/12,1390000)*12*(0.0504+0)+B996*0.005,0)</f>
        <v/>
      </c>
      <c r="K996" s="18" t="n">
        <v>0</v>
      </c>
      <c r="L996" s="18" t="n">
        <v>0</v>
      </c>
      <c r="M996" s="18">
        <f>ROUND(IF(C996&gt;=2026,IF(B996&lt;741000,0,IF(B996&lt;2191000,B996-740000,IF(B996&lt;2193000,1451000,IF(B996&lt;2196000,1453000,IF(B996&lt;2200000,1456000,IF(B996&lt;3600000,ROUNDDOWN(B996/4,-3)*2.8-80000,IF(B996&lt;6600000,ROUNDDOWN(B996/4,-3)*3.2-440000,IF(B996&lt;8500000,ROUNDDOWN(B996*0.9,0)-1100000,B996-1950000)))))))),IF(B996&lt;651000,0,IF(B996&lt;1900000,B996-650000,IF(B996&lt;3600000,ROUNDDOWN(B996/4,-3)*2.8-80000,IF(B996&lt;6600000,ROUNDDOWN(B996/4,-3)*3.2-440000,IF(B996&lt;8500000,ROUNDDOWN(B996*0.9,0)-1100000,B996-1950000)))))),0)</f>
        <v/>
      </c>
      <c r="N996" s="18">
        <f>IF(M996&gt;23500000,NA(),IF(C996&gt;=2026,IF(M996&lt;=4890000,1040000,IF(M996&lt;=6550000,670000,620000)),IF(M996&lt;=1320000,950000,IF(M996&lt;=3360000,880000,IF(M996&lt;=4890000,680000,IF(M996&lt;=6550000,630000,580000))))))</f>
        <v/>
      </c>
      <c r="O996" s="18">
        <f>IF(F996&lt;=0,IF(AND(D996="はい",C996&gt;=2026,C996&lt;=2027),IF(E996&lt;=0,0,IF(E996&lt;=30000,E996,IF(E996&lt;=60000,ROUNDUP(E996/2,0)+15000,IF(E996&lt;=120000,ROUNDUP(E996/4,0)+30000,60000)))),IF(E996&lt;=0,0,IF(E996&lt;=20000,E996,IF(E996&lt;=40000,ROUNDUP(E996/2,0)+10000,IF(E996&lt;=80000,ROUNDUP(E996/4,0)+20000,40000))))),IF(E996&lt;=0,IF(F996&lt;=0,0,IF(F996&lt;=25000,F996,IF(F996&lt;=50000,ROUNDUP(F996/2,0)+12500,IF(F996&lt;=100000,ROUNDUP(F996/4,0)+25000,50000)))),MAX(IF(F996&lt;=0,0,IF(F996&lt;=25000,F996,IF(F996&lt;=50000,ROUNDUP(F996/2,0)+12500,IF(F996&lt;=100000,ROUNDUP(F996/4,0)+25000,50000)))),MIN(IF(AND(D996="はい",C996&gt;=2026,C996&lt;=2027),IF(E996&lt;=0,0,IF(E996&lt;=30000,E996,IF(E996&lt;=60000,ROUNDUP(E996/2,0)+15000,IF(E996&lt;=120000,ROUNDUP(E996/4,0)+30000,60000)))),IF(E996&lt;=0,0,IF(E996&lt;=20000,E996,IF(E996&lt;=40000,ROUNDUP(E996/2,0)+10000,IF(E996&lt;=80000,ROUNDUP(E996/4,0)+20000,40000)))))+IF(F996&lt;=0,0,IF(F996&lt;=25000,F996,IF(F996&lt;=50000,ROUNDUP(F996/2,0)+12500,IF(F996&lt;=100000,ROUNDUP(F996/4,0)+25000,50000)))),IF(AND(D996="はい",C996&gt;=2026,C996&lt;=2027),60000,40000)))))</f>
        <v/>
      </c>
      <c r="P996" s="18">
        <f>IF(G996&lt;=0,0,IF(G996&lt;=20000,G996,IF(G996&lt;=40000,ROUNDUP(G996/2,0)+10000,IF(G996&lt;=80000,ROUNDUP(G996/4,0)+20000,40000))))</f>
        <v/>
      </c>
      <c r="Q996" s="18">
        <f>IF(I996&lt;=0,IF(H996&lt;=0,0,IF(H996&lt;=20000,H996,IF(H996&lt;=40000,ROUNDUP(H996/2,0)+10000,IF(H996&lt;=80000,ROUNDUP(H996/4,0)+20000,40000)))),IF(H996&lt;=0,IF(I996&lt;=0,0,IF(I996&lt;=25000,I996,IF(I996&lt;=50000,ROUNDUP(I996/2,0)+12500,IF(I996&lt;=100000,ROUNDUP(I996/4,0)+25000,50000)))),MAX(IF(I996&lt;=0,0,IF(I996&lt;=25000,I996,IF(I996&lt;=50000,ROUNDUP(I996/2,0)+12500,IF(I996&lt;=100000,ROUNDUP(I996/4,0)+25000,50000)))),MIN(IF(H996&lt;=0,0,IF(H996&lt;=20000,H996,IF(H996&lt;=40000,ROUNDUP(H996/2,0)+10000,IF(H996&lt;=80000,ROUNDUP(H996/4,0)+20000,40000))))+IF(I996&lt;=0,0,IF(I996&lt;=25000,I996,IF(I996&lt;=50000,ROUNDUP(I996/2,0)+12500,IF(I996&lt;=100000,ROUNDUP(I996/4,0)+25000,50000)))),40000))))</f>
        <v/>
      </c>
      <c r="R996" s="18">
        <f>MIN(120000,O996+P996+Q996)</f>
        <v/>
      </c>
      <c r="S996" s="18">
        <f>IF(F996&lt;=0,IF(E996&lt;=0,0,IF(E996&lt;=12000,E996,IF(E996&lt;=32000,ROUNDUP(E996/2,0)+6000,IF(E996&lt;=56000,ROUNDUP(E996/4,0)+14000,28000)))),IF(E996&lt;=0,IF(F996&lt;=0,0,IF(F996&lt;=15000,F996,IF(F996&lt;=40000,ROUNDUP(F996/2,0)+7500,IF(F996&lt;=70000,ROUNDUP(F996/4,0)+17500,35000)))),MAX(IF(F996&lt;=0,0,IF(F996&lt;=15000,F996,IF(F996&lt;=40000,ROUNDUP(F996/2,0)+7500,IF(F996&lt;=70000,ROUNDUP(F996/4,0)+17500,35000)))),MIN(IF(E996&lt;=0,0,IF(E996&lt;=12000,E996,IF(E996&lt;=32000,ROUNDUP(E996/2,0)+6000,IF(E996&lt;=56000,ROUNDUP(E996/4,0)+14000,28000))))+IF(F996&lt;=0,0,IF(F996&lt;=15000,F996,IF(F996&lt;=40000,ROUNDUP(F996/2,0)+7500,IF(F996&lt;=70000,ROUNDUP(F996/4,0)+17500,35000)))),28000))))</f>
        <v/>
      </c>
      <c r="T996" s="18">
        <f>IF(G996&lt;=0,0,IF(G996&lt;=12000,G996,IF(G996&lt;=32000,ROUNDUP(G996/2,0)+6000,IF(G996&lt;=56000,ROUNDUP(G996/4,0)+14000,28000))))</f>
        <v/>
      </c>
      <c r="U996" s="18">
        <f>IF(I996&lt;=0,IF(H996&lt;=0,0,IF(H996&lt;=12000,H996,IF(H996&lt;=32000,ROUNDUP(H996/2,0)+6000,IF(H996&lt;=56000,ROUNDUP(H996/4,0)+14000,28000)))),IF(H996&lt;=0,IF(I996&lt;=0,0,IF(I996&lt;=15000,I996,IF(I996&lt;=40000,ROUNDUP(I996/2,0)+7500,IF(I996&lt;=70000,ROUNDUP(I996/4,0)+17500,35000)))),MAX(IF(I996&lt;=0,0,IF(I996&lt;=15000,I996,IF(I996&lt;=40000,ROUNDUP(I996/2,0)+7500,IF(I996&lt;=70000,ROUNDUP(I996/4,0)+17500,35000)))),MIN(IF(H996&lt;=0,0,IF(H996&lt;=12000,H996,IF(H996&lt;=32000,ROUNDUP(H996/2,0)+6000,IF(H996&lt;=56000,ROUNDUP(H996/4,0)+14000,28000))))+IF(I996&lt;=0,0,IF(I996&lt;=15000,I996,IF(I996&lt;=40000,ROUNDUP(I996/2,0)+7500,IF(I996&lt;=70000,ROUNDUP(I996/4,0)+17500,35000)))),28000))))</f>
        <v/>
      </c>
      <c r="V996" s="18">
        <f>MIN(70000,S996+T996+U996)</f>
        <v/>
      </c>
      <c r="W996" s="18">
        <f>MAX(0,ROUNDDOWN(M996-J996-N996-K996-0,-3))</f>
        <v/>
      </c>
      <c r="X996" s="18">
        <f>MAX(0,ROUNDDOWN(M996-J996-N996-K996-R996,-3))</f>
        <v/>
      </c>
      <c r="Y996" s="18">
        <f>IF(W996&lt;=0,0,ROUNDDOWN((W996*LOOKUP(W996,{0,1950001,3300001,6950001,9000001,18000001,40000001},{0.05,0.1,0.2,0.23,0.33,0.4,0.45})-LOOKUP(W996,{0,1950001,3300001,6950001,9000001,18000001,40000001},{0,97500,427500,636000,1536000,2796000,4796000}))*1.021,-2))</f>
        <v/>
      </c>
      <c r="Z996" s="18">
        <f>IF(X996&lt;=0,0,ROUNDDOWN((X996*LOOKUP(X996,{0,1950001,3300001,6950001,9000001,18000001,40000001},{0.05,0.1,0.2,0.23,0.33,0.4,0.45})-LOOKUP(X996,{0,1950001,3300001,6950001,9000001,18000001,40000001},{0,97500,427500,636000,1536000,2796000,4796000}))*1.021,-2))</f>
        <v/>
      </c>
      <c r="AA996" s="18">
        <f>MAX(0,ROUNDDOWN(M996-J996-430000-L996-0,-3))</f>
        <v/>
      </c>
      <c r="AB996" s="18">
        <f>MAX(0,ROUNDDOWN(M996-J996-430000-L996-V996,-3))</f>
        <v/>
      </c>
      <c r="AC996" s="18">
        <f>IF(M996&lt;=450000,0,MAX(0,ROUNDDOWN(AA996*0.06-MIN(50000,AA996)*0.03,-2))+MAX(0,ROUNDDOWN(AA996*0.04-MIN(50000,AA996)*0.02,-2)))</f>
        <v/>
      </c>
      <c r="AD996" s="18">
        <f>IF(M996&lt;=450000,0,MAX(0,ROUNDDOWN(AB996*0.06-MIN(50000,AB996)*0.03,-2))+MAX(0,ROUNDDOWN(AB996*0.04-MIN(50000,AB996)*0.02,-2)))</f>
        <v/>
      </c>
      <c r="AE996" s="18">
        <f>Y996-Z996</f>
        <v/>
      </c>
      <c r="AF996" s="18">
        <f>AC996-AD996</f>
        <v/>
      </c>
      <c r="AG996" s="18">
        <f>AE996+AF996</f>
        <v/>
      </c>
      <c r="AH996" s="20">
        <f>IF(W996&lt;=0,0,LOOKUP(W996,{0,1950001,3300001,6950001,9000001,18000001,40000001},{0.05,0.1,0.2,0.23,0.33,0.4,0.45}))</f>
        <v/>
      </c>
    </row>
    <row r="997">
      <c r="A997" t="inlineStr">
        <is>
          <t>1万円刻み 一般8万円</t>
        </is>
      </c>
      <c r="B997" s="18">
        <f>'4_1万円刻み'!$A$306</f>
        <v/>
      </c>
      <c r="C997" s="19" t="n">
        <v>2026</v>
      </c>
      <c r="D997" t="inlineStr">
        <is>
          <t>いいえ</t>
        </is>
      </c>
      <c r="E997" s="18" t="n">
        <v>80000</v>
      </c>
      <c r="F997" s="18" t="n">
        <v>0</v>
      </c>
      <c r="G997" s="18" t="n">
        <v>0</v>
      </c>
      <c r="H997" s="18" t="n">
        <v>0</v>
      </c>
      <c r="I997" s="18" t="n">
        <v>0</v>
      </c>
      <c r="J997" s="18">
        <f>ROUND(MIN(B997/12,650000)*12*0.0915+MIN(B997/12,1390000)*12*(0.0504+0)+B997*0.005,0)</f>
        <v/>
      </c>
      <c r="K997" s="18" t="n">
        <v>0</v>
      </c>
      <c r="L997" s="18" t="n">
        <v>0</v>
      </c>
      <c r="M997" s="18">
        <f>ROUND(IF(C997&gt;=2026,IF(B997&lt;741000,0,IF(B997&lt;2191000,B997-740000,IF(B997&lt;2193000,1451000,IF(B997&lt;2196000,1453000,IF(B997&lt;2200000,1456000,IF(B997&lt;3600000,ROUNDDOWN(B997/4,-3)*2.8-80000,IF(B997&lt;6600000,ROUNDDOWN(B997/4,-3)*3.2-440000,IF(B997&lt;8500000,ROUNDDOWN(B997*0.9,0)-1100000,B997-1950000)))))))),IF(B997&lt;651000,0,IF(B997&lt;1900000,B997-650000,IF(B997&lt;3600000,ROUNDDOWN(B997/4,-3)*2.8-80000,IF(B997&lt;6600000,ROUNDDOWN(B997/4,-3)*3.2-440000,IF(B997&lt;8500000,ROUNDDOWN(B997*0.9,0)-1100000,B997-1950000)))))),0)</f>
        <v/>
      </c>
      <c r="N997" s="18">
        <f>IF(M997&gt;23500000,NA(),IF(C997&gt;=2026,IF(M997&lt;=4890000,1040000,IF(M997&lt;=6550000,670000,620000)),IF(M997&lt;=1320000,950000,IF(M997&lt;=3360000,880000,IF(M997&lt;=4890000,680000,IF(M997&lt;=6550000,630000,580000))))))</f>
        <v/>
      </c>
      <c r="O997" s="18">
        <f>IF(F997&lt;=0,IF(AND(D997="はい",C997&gt;=2026,C997&lt;=2027),IF(E997&lt;=0,0,IF(E997&lt;=30000,E997,IF(E997&lt;=60000,ROUNDUP(E997/2,0)+15000,IF(E997&lt;=120000,ROUNDUP(E997/4,0)+30000,60000)))),IF(E997&lt;=0,0,IF(E997&lt;=20000,E997,IF(E997&lt;=40000,ROUNDUP(E997/2,0)+10000,IF(E997&lt;=80000,ROUNDUP(E997/4,0)+20000,40000))))),IF(E997&lt;=0,IF(F997&lt;=0,0,IF(F997&lt;=25000,F997,IF(F997&lt;=50000,ROUNDUP(F997/2,0)+12500,IF(F997&lt;=100000,ROUNDUP(F997/4,0)+25000,50000)))),MAX(IF(F997&lt;=0,0,IF(F997&lt;=25000,F997,IF(F997&lt;=50000,ROUNDUP(F997/2,0)+12500,IF(F997&lt;=100000,ROUNDUP(F997/4,0)+25000,50000)))),MIN(IF(AND(D997="はい",C997&gt;=2026,C997&lt;=2027),IF(E997&lt;=0,0,IF(E997&lt;=30000,E997,IF(E997&lt;=60000,ROUNDUP(E997/2,0)+15000,IF(E997&lt;=120000,ROUNDUP(E997/4,0)+30000,60000)))),IF(E997&lt;=0,0,IF(E997&lt;=20000,E997,IF(E997&lt;=40000,ROUNDUP(E997/2,0)+10000,IF(E997&lt;=80000,ROUNDUP(E997/4,0)+20000,40000)))))+IF(F997&lt;=0,0,IF(F997&lt;=25000,F997,IF(F997&lt;=50000,ROUNDUP(F997/2,0)+12500,IF(F997&lt;=100000,ROUNDUP(F997/4,0)+25000,50000)))),IF(AND(D997="はい",C997&gt;=2026,C997&lt;=2027),60000,40000)))))</f>
        <v/>
      </c>
      <c r="P997" s="18">
        <f>IF(G997&lt;=0,0,IF(G997&lt;=20000,G997,IF(G997&lt;=40000,ROUNDUP(G997/2,0)+10000,IF(G997&lt;=80000,ROUNDUP(G997/4,0)+20000,40000))))</f>
        <v/>
      </c>
      <c r="Q997" s="18">
        <f>IF(I997&lt;=0,IF(H997&lt;=0,0,IF(H997&lt;=20000,H997,IF(H997&lt;=40000,ROUNDUP(H997/2,0)+10000,IF(H997&lt;=80000,ROUNDUP(H997/4,0)+20000,40000)))),IF(H997&lt;=0,IF(I997&lt;=0,0,IF(I997&lt;=25000,I997,IF(I997&lt;=50000,ROUNDUP(I997/2,0)+12500,IF(I997&lt;=100000,ROUNDUP(I997/4,0)+25000,50000)))),MAX(IF(I997&lt;=0,0,IF(I997&lt;=25000,I997,IF(I997&lt;=50000,ROUNDUP(I997/2,0)+12500,IF(I997&lt;=100000,ROUNDUP(I997/4,0)+25000,50000)))),MIN(IF(H997&lt;=0,0,IF(H997&lt;=20000,H997,IF(H997&lt;=40000,ROUNDUP(H997/2,0)+10000,IF(H997&lt;=80000,ROUNDUP(H997/4,0)+20000,40000))))+IF(I997&lt;=0,0,IF(I997&lt;=25000,I997,IF(I997&lt;=50000,ROUNDUP(I997/2,0)+12500,IF(I997&lt;=100000,ROUNDUP(I997/4,0)+25000,50000)))),40000))))</f>
        <v/>
      </c>
      <c r="R997" s="18">
        <f>MIN(120000,O997+P997+Q997)</f>
        <v/>
      </c>
      <c r="S997" s="18">
        <f>IF(F997&lt;=0,IF(E997&lt;=0,0,IF(E997&lt;=12000,E997,IF(E997&lt;=32000,ROUNDUP(E997/2,0)+6000,IF(E997&lt;=56000,ROUNDUP(E997/4,0)+14000,28000)))),IF(E997&lt;=0,IF(F997&lt;=0,0,IF(F997&lt;=15000,F997,IF(F997&lt;=40000,ROUNDUP(F997/2,0)+7500,IF(F997&lt;=70000,ROUNDUP(F997/4,0)+17500,35000)))),MAX(IF(F997&lt;=0,0,IF(F997&lt;=15000,F997,IF(F997&lt;=40000,ROUNDUP(F997/2,0)+7500,IF(F997&lt;=70000,ROUNDUP(F997/4,0)+17500,35000)))),MIN(IF(E997&lt;=0,0,IF(E997&lt;=12000,E997,IF(E997&lt;=32000,ROUNDUP(E997/2,0)+6000,IF(E997&lt;=56000,ROUNDUP(E997/4,0)+14000,28000))))+IF(F997&lt;=0,0,IF(F997&lt;=15000,F997,IF(F997&lt;=40000,ROUNDUP(F997/2,0)+7500,IF(F997&lt;=70000,ROUNDUP(F997/4,0)+17500,35000)))),28000))))</f>
        <v/>
      </c>
      <c r="T997" s="18">
        <f>IF(G997&lt;=0,0,IF(G997&lt;=12000,G997,IF(G997&lt;=32000,ROUNDUP(G997/2,0)+6000,IF(G997&lt;=56000,ROUNDUP(G997/4,0)+14000,28000))))</f>
        <v/>
      </c>
      <c r="U997" s="18">
        <f>IF(I997&lt;=0,IF(H997&lt;=0,0,IF(H997&lt;=12000,H997,IF(H997&lt;=32000,ROUNDUP(H997/2,0)+6000,IF(H997&lt;=56000,ROUNDUP(H997/4,0)+14000,28000)))),IF(H997&lt;=0,IF(I997&lt;=0,0,IF(I997&lt;=15000,I997,IF(I997&lt;=40000,ROUNDUP(I997/2,0)+7500,IF(I997&lt;=70000,ROUNDUP(I997/4,0)+17500,35000)))),MAX(IF(I997&lt;=0,0,IF(I997&lt;=15000,I997,IF(I997&lt;=40000,ROUNDUP(I997/2,0)+7500,IF(I997&lt;=70000,ROUNDUP(I997/4,0)+17500,35000)))),MIN(IF(H997&lt;=0,0,IF(H997&lt;=12000,H997,IF(H997&lt;=32000,ROUNDUP(H997/2,0)+6000,IF(H997&lt;=56000,ROUNDUP(H997/4,0)+14000,28000))))+IF(I997&lt;=0,0,IF(I997&lt;=15000,I997,IF(I997&lt;=40000,ROUNDUP(I997/2,0)+7500,IF(I997&lt;=70000,ROUNDUP(I997/4,0)+17500,35000)))),28000))))</f>
        <v/>
      </c>
      <c r="V997" s="18">
        <f>MIN(70000,S997+T997+U997)</f>
        <v/>
      </c>
      <c r="W997" s="18">
        <f>MAX(0,ROUNDDOWN(M997-J997-N997-K997-0,-3))</f>
        <v/>
      </c>
      <c r="X997" s="18">
        <f>MAX(0,ROUNDDOWN(M997-J997-N997-K997-R997,-3))</f>
        <v/>
      </c>
      <c r="Y997" s="18">
        <f>IF(W997&lt;=0,0,ROUNDDOWN((W997*LOOKUP(W997,{0,1950001,3300001,6950001,9000001,18000001,40000001},{0.05,0.1,0.2,0.23,0.33,0.4,0.45})-LOOKUP(W997,{0,1950001,3300001,6950001,9000001,18000001,40000001},{0,97500,427500,636000,1536000,2796000,4796000}))*1.021,-2))</f>
        <v/>
      </c>
      <c r="Z997" s="18">
        <f>IF(X997&lt;=0,0,ROUNDDOWN((X997*LOOKUP(X997,{0,1950001,3300001,6950001,9000001,18000001,40000001},{0.05,0.1,0.2,0.23,0.33,0.4,0.45})-LOOKUP(X997,{0,1950001,3300001,6950001,9000001,18000001,40000001},{0,97500,427500,636000,1536000,2796000,4796000}))*1.021,-2))</f>
        <v/>
      </c>
      <c r="AA997" s="18">
        <f>MAX(0,ROUNDDOWN(M997-J997-430000-L997-0,-3))</f>
        <v/>
      </c>
      <c r="AB997" s="18">
        <f>MAX(0,ROUNDDOWN(M997-J997-430000-L997-V997,-3))</f>
        <v/>
      </c>
      <c r="AC997" s="18">
        <f>IF(M997&lt;=450000,0,MAX(0,ROUNDDOWN(AA997*0.06-MIN(50000,AA997)*0.03,-2))+MAX(0,ROUNDDOWN(AA997*0.04-MIN(50000,AA997)*0.02,-2)))</f>
        <v/>
      </c>
      <c r="AD997" s="18">
        <f>IF(M997&lt;=450000,0,MAX(0,ROUNDDOWN(AB997*0.06-MIN(50000,AB997)*0.03,-2))+MAX(0,ROUNDDOWN(AB997*0.04-MIN(50000,AB997)*0.02,-2)))</f>
        <v/>
      </c>
      <c r="AE997" s="18">
        <f>Y997-Z997</f>
        <v/>
      </c>
      <c r="AF997" s="18">
        <f>AC997-AD997</f>
        <v/>
      </c>
      <c r="AG997" s="18">
        <f>AE997+AF997</f>
        <v/>
      </c>
      <c r="AH997" s="20">
        <f>IF(W997&lt;=0,0,LOOKUP(W997,{0,1950001,3300001,6950001,9000001,18000001,40000001},{0.05,0.1,0.2,0.23,0.33,0.4,0.45}))</f>
        <v/>
      </c>
    </row>
    <row r="998">
      <c r="A998" t="inlineStr">
        <is>
          <t>1万円刻み 特例あり一般12万円</t>
        </is>
      </c>
      <c r="B998" s="18">
        <f>'4_1万円刻み'!$A$306</f>
        <v/>
      </c>
      <c r="C998" s="19" t="n">
        <v>2026</v>
      </c>
      <c r="D998" t="inlineStr">
        <is>
          <t>はい</t>
        </is>
      </c>
      <c r="E998" s="18" t="n">
        <v>120000</v>
      </c>
      <c r="F998" s="18" t="n">
        <v>0</v>
      </c>
      <c r="G998" s="18" t="n">
        <v>0</v>
      </c>
      <c r="H998" s="18" t="n">
        <v>0</v>
      </c>
      <c r="I998" s="18" t="n">
        <v>0</v>
      </c>
      <c r="J998" s="18">
        <f>ROUND(MIN(B998/12,650000)*12*0.0915+MIN(B998/12,1390000)*12*(0.0504+0)+B998*0.005,0)</f>
        <v/>
      </c>
      <c r="K998" s="18" t="n">
        <v>0</v>
      </c>
      <c r="L998" s="18" t="n">
        <v>0</v>
      </c>
      <c r="M998" s="18">
        <f>ROUND(IF(C998&gt;=2026,IF(B998&lt;741000,0,IF(B998&lt;2191000,B998-740000,IF(B998&lt;2193000,1451000,IF(B998&lt;2196000,1453000,IF(B998&lt;2200000,1456000,IF(B998&lt;3600000,ROUNDDOWN(B998/4,-3)*2.8-80000,IF(B998&lt;6600000,ROUNDDOWN(B998/4,-3)*3.2-440000,IF(B998&lt;8500000,ROUNDDOWN(B998*0.9,0)-1100000,B998-1950000)))))))),IF(B998&lt;651000,0,IF(B998&lt;1900000,B998-650000,IF(B998&lt;3600000,ROUNDDOWN(B998/4,-3)*2.8-80000,IF(B998&lt;6600000,ROUNDDOWN(B998/4,-3)*3.2-440000,IF(B998&lt;8500000,ROUNDDOWN(B998*0.9,0)-1100000,B998-1950000)))))),0)</f>
        <v/>
      </c>
      <c r="N998" s="18">
        <f>IF(M998&gt;23500000,NA(),IF(C998&gt;=2026,IF(M998&lt;=4890000,1040000,IF(M998&lt;=6550000,670000,620000)),IF(M998&lt;=1320000,950000,IF(M998&lt;=3360000,880000,IF(M998&lt;=4890000,680000,IF(M998&lt;=6550000,630000,580000))))))</f>
        <v/>
      </c>
      <c r="O998" s="18">
        <f>IF(F998&lt;=0,IF(AND(D998="はい",C998&gt;=2026,C998&lt;=2027),IF(E998&lt;=0,0,IF(E998&lt;=30000,E998,IF(E998&lt;=60000,ROUNDUP(E998/2,0)+15000,IF(E998&lt;=120000,ROUNDUP(E998/4,0)+30000,60000)))),IF(E998&lt;=0,0,IF(E998&lt;=20000,E998,IF(E998&lt;=40000,ROUNDUP(E998/2,0)+10000,IF(E998&lt;=80000,ROUNDUP(E998/4,0)+20000,40000))))),IF(E998&lt;=0,IF(F998&lt;=0,0,IF(F998&lt;=25000,F998,IF(F998&lt;=50000,ROUNDUP(F998/2,0)+12500,IF(F998&lt;=100000,ROUNDUP(F998/4,0)+25000,50000)))),MAX(IF(F998&lt;=0,0,IF(F998&lt;=25000,F998,IF(F998&lt;=50000,ROUNDUP(F998/2,0)+12500,IF(F998&lt;=100000,ROUNDUP(F998/4,0)+25000,50000)))),MIN(IF(AND(D998="はい",C998&gt;=2026,C998&lt;=2027),IF(E998&lt;=0,0,IF(E998&lt;=30000,E998,IF(E998&lt;=60000,ROUNDUP(E998/2,0)+15000,IF(E998&lt;=120000,ROUNDUP(E998/4,0)+30000,60000)))),IF(E998&lt;=0,0,IF(E998&lt;=20000,E998,IF(E998&lt;=40000,ROUNDUP(E998/2,0)+10000,IF(E998&lt;=80000,ROUNDUP(E998/4,0)+20000,40000)))))+IF(F998&lt;=0,0,IF(F998&lt;=25000,F998,IF(F998&lt;=50000,ROUNDUP(F998/2,0)+12500,IF(F998&lt;=100000,ROUNDUP(F998/4,0)+25000,50000)))),IF(AND(D998="はい",C998&gt;=2026,C998&lt;=2027),60000,40000)))))</f>
        <v/>
      </c>
      <c r="P998" s="18">
        <f>IF(G998&lt;=0,0,IF(G998&lt;=20000,G998,IF(G998&lt;=40000,ROUNDUP(G998/2,0)+10000,IF(G998&lt;=80000,ROUNDUP(G998/4,0)+20000,40000))))</f>
        <v/>
      </c>
      <c r="Q998" s="18">
        <f>IF(I998&lt;=0,IF(H998&lt;=0,0,IF(H998&lt;=20000,H998,IF(H998&lt;=40000,ROUNDUP(H998/2,0)+10000,IF(H998&lt;=80000,ROUNDUP(H998/4,0)+20000,40000)))),IF(H998&lt;=0,IF(I998&lt;=0,0,IF(I998&lt;=25000,I998,IF(I998&lt;=50000,ROUNDUP(I998/2,0)+12500,IF(I998&lt;=100000,ROUNDUP(I998/4,0)+25000,50000)))),MAX(IF(I998&lt;=0,0,IF(I998&lt;=25000,I998,IF(I998&lt;=50000,ROUNDUP(I998/2,0)+12500,IF(I998&lt;=100000,ROUNDUP(I998/4,0)+25000,50000)))),MIN(IF(H998&lt;=0,0,IF(H998&lt;=20000,H998,IF(H998&lt;=40000,ROUNDUP(H998/2,0)+10000,IF(H998&lt;=80000,ROUNDUP(H998/4,0)+20000,40000))))+IF(I998&lt;=0,0,IF(I998&lt;=25000,I998,IF(I998&lt;=50000,ROUNDUP(I998/2,0)+12500,IF(I998&lt;=100000,ROUNDUP(I998/4,0)+25000,50000)))),40000))))</f>
        <v/>
      </c>
      <c r="R998" s="18">
        <f>MIN(120000,O998+P998+Q998)</f>
        <v/>
      </c>
      <c r="S998" s="18">
        <f>IF(F998&lt;=0,IF(E998&lt;=0,0,IF(E998&lt;=12000,E998,IF(E998&lt;=32000,ROUNDUP(E998/2,0)+6000,IF(E998&lt;=56000,ROUNDUP(E998/4,0)+14000,28000)))),IF(E998&lt;=0,IF(F998&lt;=0,0,IF(F998&lt;=15000,F998,IF(F998&lt;=40000,ROUNDUP(F998/2,0)+7500,IF(F998&lt;=70000,ROUNDUP(F998/4,0)+17500,35000)))),MAX(IF(F998&lt;=0,0,IF(F998&lt;=15000,F998,IF(F998&lt;=40000,ROUNDUP(F998/2,0)+7500,IF(F998&lt;=70000,ROUNDUP(F998/4,0)+17500,35000)))),MIN(IF(E998&lt;=0,0,IF(E998&lt;=12000,E998,IF(E998&lt;=32000,ROUNDUP(E998/2,0)+6000,IF(E998&lt;=56000,ROUNDUP(E998/4,0)+14000,28000))))+IF(F998&lt;=0,0,IF(F998&lt;=15000,F998,IF(F998&lt;=40000,ROUNDUP(F998/2,0)+7500,IF(F998&lt;=70000,ROUNDUP(F998/4,0)+17500,35000)))),28000))))</f>
        <v/>
      </c>
      <c r="T998" s="18">
        <f>IF(G998&lt;=0,0,IF(G998&lt;=12000,G998,IF(G998&lt;=32000,ROUNDUP(G998/2,0)+6000,IF(G998&lt;=56000,ROUNDUP(G998/4,0)+14000,28000))))</f>
        <v/>
      </c>
      <c r="U998" s="18">
        <f>IF(I998&lt;=0,IF(H998&lt;=0,0,IF(H998&lt;=12000,H998,IF(H998&lt;=32000,ROUNDUP(H998/2,0)+6000,IF(H998&lt;=56000,ROUNDUP(H998/4,0)+14000,28000)))),IF(H998&lt;=0,IF(I998&lt;=0,0,IF(I998&lt;=15000,I998,IF(I998&lt;=40000,ROUNDUP(I998/2,0)+7500,IF(I998&lt;=70000,ROUNDUP(I998/4,0)+17500,35000)))),MAX(IF(I998&lt;=0,0,IF(I998&lt;=15000,I998,IF(I998&lt;=40000,ROUNDUP(I998/2,0)+7500,IF(I998&lt;=70000,ROUNDUP(I998/4,0)+17500,35000)))),MIN(IF(H998&lt;=0,0,IF(H998&lt;=12000,H998,IF(H998&lt;=32000,ROUNDUP(H998/2,0)+6000,IF(H998&lt;=56000,ROUNDUP(H998/4,0)+14000,28000))))+IF(I998&lt;=0,0,IF(I998&lt;=15000,I998,IF(I998&lt;=40000,ROUNDUP(I998/2,0)+7500,IF(I998&lt;=70000,ROUNDUP(I998/4,0)+17500,35000)))),28000))))</f>
        <v/>
      </c>
      <c r="V998" s="18">
        <f>MIN(70000,S998+T998+U998)</f>
        <v/>
      </c>
      <c r="W998" s="18">
        <f>MAX(0,ROUNDDOWN(M998-J998-N998-K998-0,-3))</f>
        <v/>
      </c>
      <c r="X998" s="18">
        <f>MAX(0,ROUNDDOWN(M998-J998-N998-K998-R998,-3))</f>
        <v/>
      </c>
      <c r="Y998" s="18">
        <f>IF(W998&lt;=0,0,ROUNDDOWN((W998*LOOKUP(W998,{0,1950001,3300001,6950001,9000001,18000001,40000001},{0.05,0.1,0.2,0.23,0.33,0.4,0.45})-LOOKUP(W998,{0,1950001,3300001,6950001,9000001,18000001,40000001},{0,97500,427500,636000,1536000,2796000,4796000}))*1.021,-2))</f>
        <v/>
      </c>
      <c r="Z998" s="18">
        <f>IF(X998&lt;=0,0,ROUNDDOWN((X998*LOOKUP(X998,{0,1950001,3300001,6950001,9000001,18000001,40000001},{0.05,0.1,0.2,0.23,0.33,0.4,0.45})-LOOKUP(X998,{0,1950001,3300001,6950001,9000001,18000001,40000001},{0,97500,427500,636000,1536000,2796000,4796000}))*1.021,-2))</f>
        <v/>
      </c>
      <c r="AA998" s="18">
        <f>MAX(0,ROUNDDOWN(M998-J998-430000-L998-0,-3))</f>
        <v/>
      </c>
      <c r="AB998" s="18">
        <f>MAX(0,ROUNDDOWN(M998-J998-430000-L998-V998,-3))</f>
        <v/>
      </c>
      <c r="AC998" s="18">
        <f>IF(M998&lt;=450000,0,MAX(0,ROUNDDOWN(AA998*0.06-MIN(50000,AA998)*0.03,-2))+MAX(0,ROUNDDOWN(AA998*0.04-MIN(50000,AA998)*0.02,-2)))</f>
        <v/>
      </c>
      <c r="AD998" s="18">
        <f>IF(M998&lt;=450000,0,MAX(0,ROUNDDOWN(AB998*0.06-MIN(50000,AB998)*0.03,-2))+MAX(0,ROUNDDOWN(AB998*0.04-MIN(50000,AB998)*0.02,-2)))</f>
        <v/>
      </c>
      <c r="AE998" s="18">
        <f>Y998-Z998</f>
        <v/>
      </c>
      <c r="AF998" s="18">
        <f>AC998-AD998</f>
        <v/>
      </c>
      <c r="AG998" s="18">
        <f>AE998+AF998</f>
        <v/>
      </c>
      <c r="AH998" s="20">
        <f>IF(W998&lt;=0,0,LOOKUP(W998,{0,1950001,3300001,6950001,9000001,18000001,40000001},{0.05,0.1,0.2,0.23,0.33,0.4,0.45}))</f>
        <v/>
      </c>
    </row>
    <row r="999">
      <c r="A999" t="inlineStr">
        <is>
          <t>1万円刻み 3区分8万円ずつ</t>
        </is>
      </c>
      <c r="B999" s="18">
        <f>'4_1万円刻み'!$A$307</f>
        <v/>
      </c>
      <c r="C999" s="19" t="n">
        <v>2026</v>
      </c>
      <c r="D999" t="inlineStr">
        <is>
          <t>いいえ</t>
        </is>
      </c>
      <c r="E999" s="18" t="n">
        <v>80000</v>
      </c>
      <c r="F999" s="18" t="n">
        <v>0</v>
      </c>
      <c r="G999" s="18" t="n">
        <v>80000</v>
      </c>
      <c r="H999" s="18" t="n">
        <v>80000</v>
      </c>
      <c r="I999" s="18" t="n">
        <v>0</v>
      </c>
      <c r="J999" s="18">
        <f>ROUND(MIN(B999/12,650000)*12*0.0915+MIN(B999/12,1390000)*12*(0.0504+0)+B999*0.005,0)</f>
        <v/>
      </c>
      <c r="K999" s="18" t="n">
        <v>0</v>
      </c>
      <c r="L999" s="18" t="n">
        <v>0</v>
      </c>
      <c r="M999" s="18">
        <f>ROUND(IF(C999&gt;=2026,IF(B999&lt;741000,0,IF(B999&lt;2191000,B999-740000,IF(B999&lt;2193000,1451000,IF(B999&lt;2196000,1453000,IF(B999&lt;2200000,1456000,IF(B999&lt;3600000,ROUNDDOWN(B999/4,-3)*2.8-80000,IF(B999&lt;6600000,ROUNDDOWN(B999/4,-3)*3.2-440000,IF(B999&lt;8500000,ROUNDDOWN(B999*0.9,0)-1100000,B999-1950000)))))))),IF(B999&lt;651000,0,IF(B999&lt;1900000,B999-650000,IF(B999&lt;3600000,ROUNDDOWN(B999/4,-3)*2.8-80000,IF(B999&lt;6600000,ROUNDDOWN(B999/4,-3)*3.2-440000,IF(B999&lt;8500000,ROUNDDOWN(B999*0.9,0)-1100000,B999-1950000)))))),0)</f>
        <v/>
      </c>
      <c r="N999" s="18">
        <f>IF(M999&gt;23500000,NA(),IF(C999&gt;=2026,IF(M999&lt;=4890000,1040000,IF(M999&lt;=6550000,670000,620000)),IF(M999&lt;=1320000,950000,IF(M999&lt;=3360000,880000,IF(M999&lt;=4890000,680000,IF(M999&lt;=6550000,630000,580000))))))</f>
        <v/>
      </c>
      <c r="O999" s="18">
        <f>IF(F999&lt;=0,IF(AND(D999="はい",C999&gt;=2026,C999&lt;=2027),IF(E999&lt;=0,0,IF(E999&lt;=30000,E999,IF(E999&lt;=60000,ROUNDUP(E999/2,0)+15000,IF(E999&lt;=120000,ROUNDUP(E999/4,0)+30000,60000)))),IF(E999&lt;=0,0,IF(E999&lt;=20000,E999,IF(E999&lt;=40000,ROUNDUP(E999/2,0)+10000,IF(E999&lt;=80000,ROUNDUP(E999/4,0)+20000,40000))))),IF(E999&lt;=0,IF(F999&lt;=0,0,IF(F999&lt;=25000,F999,IF(F999&lt;=50000,ROUNDUP(F999/2,0)+12500,IF(F999&lt;=100000,ROUNDUP(F999/4,0)+25000,50000)))),MAX(IF(F999&lt;=0,0,IF(F999&lt;=25000,F999,IF(F999&lt;=50000,ROUNDUP(F999/2,0)+12500,IF(F999&lt;=100000,ROUNDUP(F999/4,0)+25000,50000)))),MIN(IF(AND(D999="はい",C999&gt;=2026,C999&lt;=2027),IF(E999&lt;=0,0,IF(E999&lt;=30000,E999,IF(E999&lt;=60000,ROUNDUP(E999/2,0)+15000,IF(E999&lt;=120000,ROUNDUP(E999/4,0)+30000,60000)))),IF(E999&lt;=0,0,IF(E999&lt;=20000,E999,IF(E999&lt;=40000,ROUNDUP(E999/2,0)+10000,IF(E999&lt;=80000,ROUNDUP(E999/4,0)+20000,40000)))))+IF(F999&lt;=0,0,IF(F999&lt;=25000,F999,IF(F999&lt;=50000,ROUNDUP(F999/2,0)+12500,IF(F999&lt;=100000,ROUNDUP(F999/4,0)+25000,50000)))),IF(AND(D999="はい",C999&gt;=2026,C999&lt;=2027),60000,40000)))))</f>
        <v/>
      </c>
      <c r="P999" s="18">
        <f>IF(G999&lt;=0,0,IF(G999&lt;=20000,G999,IF(G999&lt;=40000,ROUNDUP(G999/2,0)+10000,IF(G999&lt;=80000,ROUNDUP(G999/4,0)+20000,40000))))</f>
        <v/>
      </c>
      <c r="Q999" s="18">
        <f>IF(I999&lt;=0,IF(H999&lt;=0,0,IF(H999&lt;=20000,H999,IF(H999&lt;=40000,ROUNDUP(H999/2,0)+10000,IF(H999&lt;=80000,ROUNDUP(H999/4,0)+20000,40000)))),IF(H999&lt;=0,IF(I999&lt;=0,0,IF(I999&lt;=25000,I999,IF(I999&lt;=50000,ROUNDUP(I999/2,0)+12500,IF(I999&lt;=100000,ROUNDUP(I999/4,0)+25000,50000)))),MAX(IF(I999&lt;=0,0,IF(I999&lt;=25000,I999,IF(I999&lt;=50000,ROUNDUP(I999/2,0)+12500,IF(I999&lt;=100000,ROUNDUP(I999/4,0)+25000,50000)))),MIN(IF(H999&lt;=0,0,IF(H999&lt;=20000,H999,IF(H999&lt;=40000,ROUNDUP(H999/2,0)+10000,IF(H999&lt;=80000,ROUNDUP(H999/4,0)+20000,40000))))+IF(I999&lt;=0,0,IF(I999&lt;=25000,I999,IF(I999&lt;=50000,ROUNDUP(I999/2,0)+12500,IF(I999&lt;=100000,ROUNDUP(I999/4,0)+25000,50000)))),40000))))</f>
        <v/>
      </c>
      <c r="R999" s="18">
        <f>MIN(120000,O999+P999+Q999)</f>
        <v/>
      </c>
      <c r="S999" s="18">
        <f>IF(F999&lt;=0,IF(E999&lt;=0,0,IF(E999&lt;=12000,E999,IF(E999&lt;=32000,ROUNDUP(E999/2,0)+6000,IF(E999&lt;=56000,ROUNDUP(E999/4,0)+14000,28000)))),IF(E999&lt;=0,IF(F999&lt;=0,0,IF(F999&lt;=15000,F999,IF(F999&lt;=40000,ROUNDUP(F999/2,0)+7500,IF(F999&lt;=70000,ROUNDUP(F999/4,0)+17500,35000)))),MAX(IF(F999&lt;=0,0,IF(F999&lt;=15000,F999,IF(F999&lt;=40000,ROUNDUP(F999/2,0)+7500,IF(F999&lt;=70000,ROUNDUP(F999/4,0)+17500,35000)))),MIN(IF(E999&lt;=0,0,IF(E999&lt;=12000,E999,IF(E999&lt;=32000,ROUNDUP(E999/2,0)+6000,IF(E999&lt;=56000,ROUNDUP(E999/4,0)+14000,28000))))+IF(F999&lt;=0,0,IF(F999&lt;=15000,F999,IF(F999&lt;=40000,ROUNDUP(F999/2,0)+7500,IF(F999&lt;=70000,ROUNDUP(F999/4,0)+17500,35000)))),28000))))</f>
        <v/>
      </c>
      <c r="T999" s="18">
        <f>IF(G999&lt;=0,0,IF(G999&lt;=12000,G999,IF(G999&lt;=32000,ROUNDUP(G999/2,0)+6000,IF(G999&lt;=56000,ROUNDUP(G999/4,0)+14000,28000))))</f>
        <v/>
      </c>
      <c r="U999" s="18">
        <f>IF(I999&lt;=0,IF(H999&lt;=0,0,IF(H999&lt;=12000,H999,IF(H999&lt;=32000,ROUNDUP(H999/2,0)+6000,IF(H999&lt;=56000,ROUNDUP(H999/4,0)+14000,28000)))),IF(H999&lt;=0,IF(I999&lt;=0,0,IF(I999&lt;=15000,I999,IF(I999&lt;=40000,ROUNDUP(I999/2,0)+7500,IF(I999&lt;=70000,ROUNDUP(I999/4,0)+17500,35000)))),MAX(IF(I999&lt;=0,0,IF(I999&lt;=15000,I999,IF(I999&lt;=40000,ROUNDUP(I999/2,0)+7500,IF(I999&lt;=70000,ROUNDUP(I999/4,0)+17500,35000)))),MIN(IF(H999&lt;=0,0,IF(H999&lt;=12000,H999,IF(H999&lt;=32000,ROUNDUP(H999/2,0)+6000,IF(H999&lt;=56000,ROUNDUP(H999/4,0)+14000,28000))))+IF(I999&lt;=0,0,IF(I999&lt;=15000,I999,IF(I999&lt;=40000,ROUNDUP(I999/2,0)+7500,IF(I999&lt;=70000,ROUNDUP(I999/4,0)+17500,35000)))),28000))))</f>
        <v/>
      </c>
      <c r="V999" s="18">
        <f>MIN(70000,S999+T999+U999)</f>
        <v/>
      </c>
      <c r="W999" s="18">
        <f>MAX(0,ROUNDDOWN(M999-J999-N999-K999-0,-3))</f>
        <v/>
      </c>
      <c r="X999" s="18">
        <f>MAX(0,ROUNDDOWN(M999-J999-N999-K999-R999,-3))</f>
        <v/>
      </c>
      <c r="Y999" s="18">
        <f>IF(W999&lt;=0,0,ROUNDDOWN((W999*LOOKUP(W999,{0,1950001,3300001,6950001,9000001,18000001,40000001},{0.05,0.1,0.2,0.23,0.33,0.4,0.45})-LOOKUP(W999,{0,1950001,3300001,6950001,9000001,18000001,40000001},{0,97500,427500,636000,1536000,2796000,4796000}))*1.021,-2))</f>
        <v/>
      </c>
      <c r="Z999" s="18">
        <f>IF(X999&lt;=0,0,ROUNDDOWN((X999*LOOKUP(X999,{0,1950001,3300001,6950001,9000001,18000001,40000001},{0.05,0.1,0.2,0.23,0.33,0.4,0.45})-LOOKUP(X999,{0,1950001,3300001,6950001,9000001,18000001,40000001},{0,97500,427500,636000,1536000,2796000,4796000}))*1.021,-2))</f>
        <v/>
      </c>
      <c r="AA999" s="18">
        <f>MAX(0,ROUNDDOWN(M999-J999-430000-L999-0,-3))</f>
        <v/>
      </c>
      <c r="AB999" s="18">
        <f>MAX(0,ROUNDDOWN(M999-J999-430000-L999-V999,-3))</f>
        <v/>
      </c>
      <c r="AC999" s="18">
        <f>IF(M999&lt;=450000,0,MAX(0,ROUNDDOWN(AA999*0.06-MIN(50000,AA999)*0.03,-2))+MAX(0,ROUNDDOWN(AA999*0.04-MIN(50000,AA999)*0.02,-2)))</f>
        <v/>
      </c>
      <c r="AD999" s="18">
        <f>IF(M999&lt;=450000,0,MAX(0,ROUNDDOWN(AB999*0.06-MIN(50000,AB999)*0.03,-2))+MAX(0,ROUNDDOWN(AB999*0.04-MIN(50000,AB999)*0.02,-2)))</f>
        <v/>
      </c>
      <c r="AE999" s="18">
        <f>Y999-Z999</f>
        <v/>
      </c>
      <c r="AF999" s="18">
        <f>AC999-AD999</f>
        <v/>
      </c>
      <c r="AG999" s="18">
        <f>AE999+AF999</f>
        <v/>
      </c>
      <c r="AH999" s="20">
        <f>IF(W999&lt;=0,0,LOOKUP(W999,{0,1950001,3300001,6950001,9000001,18000001,40000001},{0.05,0.1,0.2,0.23,0.33,0.4,0.45}))</f>
        <v/>
      </c>
    </row>
    <row r="1000">
      <c r="A1000" t="inlineStr">
        <is>
          <t>1万円刻み 一般8万円</t>
        </is>
      </c>
      <c r="B1000" s="18">
        <f>'4_1万円刻み'!$A$307</f>
        <v/>
      </c>
      <c r="C1000" s="19" t="n">
        <v>2026</v>
      </c>
      <c r="D1000" t="inlineStr">
        <is>
          <t>いいえ</t>
        </is>
      </c>
      <c r="E1000" s="18" t="n">
        <v>80000</v>
      </c>
      <c r="F1000" s="18" t="n">
        <v>0</v>
      </c>
      <c r="G1000" s="18" t="n">
        <v>0</v>
      </c>
      <c r="H1000" s="18" t="n">
        <v>0</v>
      </c>
      <c r="I1000" s="18" t="n">
        <v>0</v>
      </c>
      <c r="J1000" s="18">
        <f>ROUND(MIN(B1000/12,650000)*12*0.0915+MIN(B1000/12,1390000)*12*(0.0504+0)+B1000*0.005,0)</f>
        <v/>
      </c>
      <c r="K1000" s="18" t="n">
        <v>0</v>
      </c>
      <c r="L1000" s="18" t="n">
        <v>0</v>
      </c>
      <c r="M1000" s="18">
        <f>ROUND(IF(C1000&gt;=2026,IF(B1000&lt;741000,0,IF(B1000&lt;2191000,B1000-740000,IF(B1000&lt;2193000,1451000,IF(B1000&lt;2196000,1453000,IF(B1000&lt;2200000,1456000,IF(B1000&lt;3600000,ROUNDDOWN(B1000/4,-3)*2.8-80000,IF(B1000&lt;6600000,ROUNDDOWN(B1000/4,-3)*3.2-440000,IF(B1000&lt;8500000,ROUNDDOWN(B1000*0.9,0)-1100000,B1000-1950000)))))))),IF(B1000&lt;651000,0,IF(B1000&lt;1900000,B1000-650000,IF(B1000&lt;3600000,ROUNDDOWN(B1000/4,-3)*2.8-80000,IF(B1000&lt;6600000,ROUNDDOWN(B1000/4,-3)*3.2-440000,IF(B1000&lt;8500000,ROUNDDOWN(B1000*0.9,0)-1100000,B1000-1950000)))))),0)</f>
        <v/>
      </c>
      <c r="N1000" s="18">
        <f>IF(M1000&gt;23500000,NA(),IF(C1000&gt;=2026,IF(M1000&lt;=4890000,1040000,IF(M1000&lt;=6550000,670000,620000)),IF(M1000&lt;=1320000,950000,IF(M1000&lt;=3360000,880000,IF(M1000&lt;=4890000,680000,IF(M1000&lt;=6550000,630000,580000))))))</f>
        <v/>
      </c>
      <c r="O1000" s="18">
        <f>IF(F1000&lt;=0,IF(AND(D1000="はい",C1000&gt;=2026,C1000&lt;=2027),IF(E1000&lt;=0,0,IF(E1000&lt;=30000,E1000,IF(E1000&lt;=60000,ROUNDUP(E1000/2,0)+15000,IF(E1000&lt;=120000,ROUNDUP(E1000/4,0)+30000,60000)))),IF(E1000&lt;=0,0,IF(E1000&lt;=20000,E1000,IF(E1000&lt;=40000,ROUNDUP(E1000/2,0)+10000,IF(E1000&lt;=80000,ROUNDUP(E1000/4,0)+20000,40000))))),IF(E1000&lt;=0,IF(F1000&lt;=0,0,IF(F1000&lt;=25000,F1000,IF(F1000&lt;=50000,ROUNDUP(F1000/2,0)+12500,IF(F1000&lt;=100000,ROUNDUP(F1000/4,0)+25000,50000)))),MAX(IF(F1000&lt;=0,0,IF(F1000&lt;=25000,F1000,IF(F1000&lt;=50000,ROUNDUP(F1000/2,0)+12500,IF(F1000&lt;=100000,ROUNDUP(F1000/4,0)+25000,50000)))),MIN(IF(AND(D1000="はい",C1000&gt;=2026,C1000&lt;=2027),IF(E1000&lt;=0,0,IF(E1000&lt;=30000,E1000,IF(E1000&lt;=60000,ROUNDUP(E1000/2,0)+15000,IF(E1000&lt;=120000,ROUNDUP(E1000/4,0)+30000,60000)))),IF(E1000&lt;=0,0,IF(E1000&lt;=20000,E1000,IF(E1000&lt;=40000,ROUNDUP(E1000/2,0)+10000,IF(E1000&lt;=80000,ROUNDUP(E1000/4,0)+20000,40000)))))+IF(F1000&lt;=0,0,IF(F1000&lt;=25000,F1000,IF(F1000&lt;=50000,ROUNDUP(F1000/2,0)+12500,IF(F1000&lt;=100000,ROUNDUP(F1000/4,0)+25000,50000)))),IF(AND(D1000="はい",C1000&gt;=2026,C1000&lt;=2027),60000,40000)))))</f>
        <v/>
      </c>
      <c r="P1000" s="18">
        <f>IF(G1000&lt;=0,0,IF(G1000&lt;=20000,G1000,IF(G1000&lt;=40000,ROUNDUP(G1000/2,0)+10000,IF(G1000&lt;=80000,ROUNDUP(G1000/4,0)+20000,40000))))</f>
        <v/>
      </c>
      <c r="Q1000" s="18">
        <f>IF(I1000&lt;=0,IF(H1000&lt;=0,0,IF(H1000&lt;=20000,H1000,IF(H1000&lt;=40000,ROUNDUP(H1000/2,0)+10000,IF(H1000&lt;=80000,ROUNDUP(H1000/4,0)+20000,40000)))),IF(H1000&lt;=0,IF(I1000&lt;=0,0,IF(I1000&lt;=25000,I1000,IF(I1000&lt;=50000,ROUNDUP(I1000/2,0)+12500,IF(I1000&lt;=100000,ROUNDUP(I1000/4,0)+25000,50000)))),MAX(IF(I1000&lt;=0,0,IF(I1000&lt;=25000,I1000,IF(I1000&lt;=50000,ROUNDUP(I1000/2,0)+12500,IF(I1000&lt;=100000,ROUNDUP(I1000/4,0)+25000,50000)))),MIN(IF(H1000&lt;=0,0,IF(H1000&lt;=20000,H1000,IF(H1000&lt;=40000,ROUNDUP(H1000/2,0)+10000,IF(H1000&lt;=80000,ROUNDUP(H1000/4,0)+20000,40000))))+IF(I1000&lt;=0,0,IF(I1000&lt;=25000,I1000,IF(I1000&lt;=50000,ROUNDUP(I1000/2,0)+12500,IF(I1000&lt;=100000,ROUNDUP(I1000/4,0)+25000,50000)))),40000))))</f>
        <v/>
      </c>
      <c r="R1000" s="18">
        <f>MIN(120000,O1000+P1000+Q1000)</f>
        <v/>
      </c>
      <c r="S1000" s="18">
        <f>IF(F1000&lt;=0,IF(E1000&lt;=0,0,IF(E1000&lt;=12000,E1000,IF(E1000&lt;=32000,ROUNDUP(E1000/2,0)+6000,IF(E1000&lt;=56000,ROUNDUP(E1000/4,0)+14000,28000)))),IF(E1000&lt;=0,IF(F1000&lt;=0,0,IF(F1000&lt;=15000,F1000,IF(F1000&lt;=40000,ROUNDUP(F1000/2,0)+7500,IF(F1000&lt;=70000,ROUNDUP(F1000/4,0)+17500,35000)))),MAX(IF(F1000&lt;=0,0,IF(F1000&lt;=15000,F1000,IF(F1000&lt;=40000,ROUNDUP(F1000/2,0)+7500,IF(F1000&lt;=70000,ROUNDUP(F1000/4,0)+17500,35000)))),MIN(IF(E1000&lt;=0,0,IF(E1000&lt;=12000,E1000,IF(E1000&lt;=32000,ROUNDUP(E1000/2,0)+6000,IF(E1000&lt;=56000,ROUNDUP(E1000/4,0)+14000,28000))))+IF(F1000&lt;=0,0,IF(F1000&lt;=15000,F1000,IF(F1000&lt;=40000,ROUNDUP(F1000/2,0)+7500,IF(F1000&lt;=70000,ROUNDUP(F1000/4,0)+17500,35000)))),28000))))</f>
        <v/>
      </c>
      <c r="T1000" s="18">
        <f>IF(G1000&lt;=0,0,IF(G1000&lt;=12000,G1000,IF(G1000&lt;=32000,ROUNDUP(G1000/2,0)+6000,IF(G1000&lt;=56000,ROUNDUP(G1000/4,0)+14000,28000))))</f>
        <v/>
      </c>
      <c r="U1000" s="18">
        <f>IF(I1000&lt;=0,IF(H1000&lt;=0,0,IF(H1000&lt;=12000,H1000,IF(H1000&lt;=32000,ROUNDUP(H1000/2,0)+6000,IF(H1000&lt;=56000,ROUNDUP(H1000/4,0)+14000,28000)))),IF(H1000&lt;=0,IF(I1000&lt;=0,0,IF(I1000&lt;=15000,I1000,IF(I1000&lt;=40000,ROUNDUP(I1000/2,0)+7500,IF(I1000&lt;=70000,ROUNDUP(I1000/4,0)+17500,35000)))),MAX(IF(I1000&lt;=0,0,IF(I1000&lt;=15000,I1000,IF(I1000&lt;=40000,ROUNDUP(I1000/2,0)+7500,IF(I1000&lt;=70000,ROUNDUP(I1000/4,0)+17500,35000)))),MIN(IF(H1000&lt;=0,0,IF(H1000&lt;=12000,H1000,IF(H1000&lt;=32000,ROUNDUP(H1000/2,0)+6000,IF(H1000&lt;=56000,ROUNDUP(H1000/4,0)+14000,28000))))+IF(I1000&lt;=0,0,IF(I1000&lt;=15000,I1000,IF(I1000&lt;=40000,ROUNDUP(I1000/2,0)+7500,IF(I1000&lt;=70000,ROUNDUP(I1000/4,0)+17500,35000)))),28000))))</f>
        <v/>
      </c>
      <c r="V1000" s="18">
        <f>MIN(70000,S1000+T1000+U1000)</f>
        <v/>
      </c>
      <c r="W1000" s="18">
        <f>MAX(0,ROUNDDOWN(M1000-J1000-N1000-K1000-0,-3))</f>
        <v/>
      </c>
      <c r="X1000" s="18">
        <f>MAX(0,ROUNDDOWN(M1000-J1000-N1000-K1000-R1000,-3))</f>
        <v/>
      </c>
      <c r="Y1000" s="18">
        <f>IF(W1000&lt;=0,0,ROUNDDOWN((W1000*LOOKUP(W1000,{0,1950001,3300001,6950001,9000001,18000001,40000001},{0.05,0.1,0.2,0.23,0.33,0.4,0.45})-LOOKUP(W1000,{0,1950001,3300001,6950001,9000001,18000001,40000001},{0,97500,427500,636000,1536000,2796000,4796000}))*1.021,-2))</f>
        <v/>
      </c>
      <c r="Z1000" s="18">
        <f>IF(X1000&lt;=0,0,ROUNDDOWN((X1000*LOOKUP(X1000,{0,1950001,3300001,6950001,9000001,18000001,40000001},{0.05,0.1,0.2,0.23,0.33,0.4,0.45})-LOOKUP(X1000,{0,1950001,3300001,6950001,9000001,18000001,40000001},{0,97500,427500,636000,1536000,2796000,4796000}))*1.021,-2))</f>
        <v/>
      </c>
      <c r="AA1000" s="18">
        <f>MAX(0,ROUNDDOWN(M1000-J1000-430000-L1000-0,-3))</f>
        <v/>
      </c>
      <c r="AB1000" s="18">
        <f>MAX(0,ROUNDDOWN(M1000-J1000-430000-L1000-V1000,-3))</f>
        <v/>
      </c>
      <c r="AC1000" s="18">
        <f>IF(M1000&lt;=450000,0,MAX(0,ROUNDDOWN(AA1000*0.06-MIN(50000,AA1000)*0.03,-2))+MAX(0,ROUNDDOWN(AA1000*0.04-MIN(50000,AA1000)*0.02,-2)))</f>
        <v/>
      </c>
      <c r="AD1000" s="18">
        <f>IF(M1000&lt;=450000,0,MAX(0,ROUNDDOWN(AB1000*0.06-MIN(50000,AB1000)*0.03,-2))+MAX(0,ROUNDDOWN(AB1000*0.04-MIN(50000,AB1000)*0.02,-2)))</f>
        <v/>
      </c>
      <c r="AE1000" s="18">
        <f>Y1000-Z1000</f>
        <v/>
      </c>
      <c r="AF1000" s="18">
        <f>AC1000-AD1000</f>
        <v/>
      </c>
      <c r="AG1000" s="18">
        <f>AE1000+AF1000</f>
        <v/>
      </c>
      <c r="AH1000" s="20">
        <f>IF(W1000&lt;=0,0,LOOKUP(W1000,{0,1950001,3300001,6950001,9000001,18000001,40000001},{0.05,0.1,0.2,0.23,0.33,0.4,0.45}))</f>
        <v/>
      </c>
    </row>
    <row r="1001">
      <c r="A1001" t="inlineStr">
        <is>
          <t>1万円刻み 特例あり一般12万円</t>
        </is>
      </c>
      <c r="B1001" s="18">
        <f>'4_1万円刻み'!$A$307</f>
        <v/>
      </c>
      <c r="C1001" s="19" t="n">
        <v>2026</v>
      </c>
      <c r="D1001" t="inlineStr">
        <is>
          <t>はい</t>
        </is>
      </c>
      <c r="E1001" s="18" t="n">
        <v>120000</v>
      </c>
      <c r="F1001" s="18" t="n">
        <v>0</v>
      </c>
      <c r="G1001" s="18" t="n">
        <v>0</v>
      </c>
      <c r="H1001" s="18" t="n">
        <v>0</v>
      </c>
      <c r="I1001" s="18" t="n">
        <v>0</v>
      </c>
      <c r="J1001" s="18">
        <f>ROUND(MIN(B1001/12,650000)*12*0.0915+MIN(B1001/12,1390000)*12*(0.0504+0)+B1001*0.005,0)</f>
        <v/>
      </c>
      <c r="K1001" s="18" t="n">
        <v>0</v>
      </c>
      <c r="L1001" s="18" t="n">
        <v>0</v>
      </c>
      <c r="M1001" s="18">
        <f>ROUND(IF(C1001&gt;=2026,IF(B1001&lt;741000,0,IF(B1001&lt;2191000,B1001-740000,IF(B1001&lt;2193000,1451000,IF(B1001&lt;2196000,1453000,IF(B1001&lt;2200000,1456000,IF(B1001&lt;3600000,ROUNDDOWN(B1001/4,-3)*2.8-80000,IF(B1001&lt;6600000,ROUNDDOWN(B1001/4,-3)*3.2-440000,IF(B1001&lt;8500000,ROUNDDOWN(B1001*0.9,0)-1100000,B1001-1950000)))))))),IF(B1001&lt;651000,0,IF(B1001&lt;1900000,B1001-650000,IF(B1001&lt;3600000,ROUNDDOWN(B1001/4,-3)*2.8-80000,IF(B1001&lt;6600000,ROUNDDOWN(B1001/4,-3)*3.2-440000,IF(B1001&lt;8500000,ROUNDDOWN(B1001*0.9,0)-1100000,B1001-1950000)))))),0)</f>
        <v/>
      </c>
      <c r="N1001" s="18">
        <f>IF(M1001&gt;23500000,NA(),IF(C1001&gt;=2026,IF(M1001&lt;=4890000,1040000,IF(M1001&lt;=6550000,670000,620000)),IF(M1001&lt;=1320000,950000,IF(M1001&lt;=3360000,880000,IF(M1001&lt;=4890000,680000,IF(M1001&lt;=6550000,630000,580000))))))</f>
        <v/>
      </c>
      <c r="O1001" s="18">
        <f>IF(F1001&lt;=0,IF(AND(D1001="はい",C1001&gt;=2026,C1001&lt;=2027),IF(E1001&lt;=0,0,IF(E1001&lt;=30000,E1001,IF(E1001&lt;=60000,ROUNDUP(E1001/2,0)+15000,IF(E1001&lt;=120000,ROUNDUP(E1001/4,0)+30000,60000)))),IF(E1001&lt;=0,0,IF(E1001&lt;=20000,E1001,IF(E1001&lt;=40000,ROUNDUP(E1001/2,0)+10000,IF(E1001&lt;=80000,ROUNDUP(E1001/4,0)+20000,40000))))),IF(E1001&lt;=0,IF(F1001&lt;=0,0,IF(F1001&lt;=25000,F1001,IF(F1001&lt;=50000,ROUNDUP(F1001/2,0)+12500,IF(F1001&lt;=100000,ROUNDUP(F1001/4,0)+25000,50000)))),MAX(IF(F1001&lt;=0,0,IF(F1001&lt;=25000,F1001,IF(F1001&lt;=50000,ROUNDUP(F1001/2,0)+12500,IF(F1001&lt;=100000,ROUNDUP(F1001/4,0)+25000,50000)))),MIN(IF(AND(D1001="はい",C1001&gt;=2026,C1001&lt;=2027),IF(E1001&lt;=0,0,IF(E1001&lt;=30000,E1001,IF(E1001&lt;=60000,ROUNDUP(E1001/2,0)+15000,IF(E1001&lt;=120000,ROUNDUP(E1001/4,0)+30000,60000)))),IF(E1001&lt;=0,0,IF(E1001&lt;=20000,E1001,IF(E1001&lt;=40000,ROUNDUP(E1001/2,0)+10000,IF(E1001&lt;=80000,ROUNDUP(E1001/4,0)+20000,40000)))))+IF(F1001&lt;=0,0,IF(F1001&lt;=25000,F1001,IF(F1001&lt;=50000,ROUNDUP(F1001/2,0)+12500,IF(F1001&lt;=100000,ROUNDUP(F1001/4,0)+25000,50000)))),IF(AND(D1001="はい",C1001&gt;=2026,C1001&lt;=2027),60000,40000)))))</f>
        <v/>
      </c>
      <c r="P1001" s="18">
        <f>IF(G1001&lt;=0,0,IF(G1001&lt;=20000,G1001,IF(G1001&lt;=40000,ROUNDUP(G1001/2,0)+10000,IF(G1001&lt;=80000,ROUNDUP(G1001/4,0)+20000,40000))))</f>
        <v/>
      </c>
      <c r="Q1001" s="18">
        <f>IF(I1001&lt;=0,IF(H1001&lt;=0,0,IF(H1001&lt;=20000,H1001,IF(H1001&lt;=40000,ROUNDUP(H1001/2,0)+10000,IF(H1001&lt;=80000,ROUNDUP(H1001/4,0)+20000,40000)))),IF(H1001&lt;=0,IF(I1001&lt;=0,0,IF(I1001&lt;=25000,I1001,IF(I1001&lt;=50000,ROUNDUP(I1001/2,0)+12500,IF(I1001&lt;=100000,ROUNDUP(I1001/4,0)+25000,50000)))),MAX(IF(I1001&lt;=0,0,IF(I1001&lt;=25000,I1001,IF(I1001&lt;=50000,ROUNDUP(I1001/2,0)+12500,IF(I1001&lt;=100000,ROUNDUP(I1001/4,0)+25000,50000)))),MIN(IF(H1001&lt;=0,0,IF(H1001&lt;=20000,H1001,IF(H1001&lt;=40000,ROUNDUP(H1001/2,0)+10000,IF(H1001&lt;=80000,ROUNDUP(H1001/4,0)+20000,40000))))+IF(I1001&lt;=0,0,IF(I1001&lt;=25000,I1001,IF(I1001&lt;=50000,ROUNDUP(I1001/2,0)+12500,IF(I1001&lt;=100000,ROUNDUP(I1001/4,0)+25000,50000)))),40000))))</f>
        <v/>
      </c>
      <c r="R1001" s="18">
        <f>MIN(120000,O1001+P1001+Q1001)</f>
        <v/>
      </c>
      <c r="S1001" s="18">
        <f>IF(F1001&lt;=0,IF(E1001&lt;=0,0,IF(E1001&lt;=12000,E1001,IF(E1001&lt;=32000,ROUNDUP(E1001/2,0)+6000,IF(E1001&lt;=56000,ROUNDUP(E1001/4,0)+14000,28000)))),IF(E1001&lt;=0,IF(F1001&lt;=0,0,IF(F1001&lt;=15000,F1001,IF(F1001&lt;=40000,ROUNDUP(F1001/2,0)+7500,IF(F1001&lt;=70000,ROUNDUP(F1001/4,0)+17500,35000)))),MAX(IF(F1001&lt;=0,0,IF(F1001&lt;=15000,F1001,IF(F1001&lt;=40000,ROUNDUP(F1001/2,0)+7500,IF(F1001&lt;=70000,ROUNDUP(F1001/4,0)+17500,35000)))),MIN(IF(E1001&lt;=0,0,IF(E1001&lt;=12000,E1001,IF(E1001&lt;=32000,ROUNDUP(E1001/2,0)+6000,IF(E1001&lt;=56000,ROUNDUP(E1001/4,0)+14000,28000))))+IF(F1001&lt;=0,0,IF(F1001&lt;=15000,F1001,IF(F1001&lt;=40000,ROUNDUP(F1001/2,0)+7500,IF(F1001&lt;=70000,ROUNDUP(F1001/4,0)+17500,35000)))),28000))))</f>
        <v/>
      </c>
      <c r="T1001" s="18">
        <f>IF(G1001&lt;=0,0,IF(G1001&lt;=12000,G1001,IF(G1001&lt;=32000,ROUNDUP(G1001/2,0)+6000,IF(G1001&lt;=56000,ROUNDUP(G1001/4,0)+14000,28000))))</f>
        <v/>
      </c>
      <c r="U1001" s="18">
        <f>IF(I1001&lt;=0,IF(H1001&lt;=0,0,IF(H1001&lt;=12000,H1001,IF(H1001&lt;=32000,ROUNDUP(H1001/2,0)+6000,IF(H1001&lt;=56000,ROUNDUP(H1001/4,0)+14000,28000)))),IF(H1001&lt;=0,IF(I1001&lt;=0,0,IF(I1001&lt;=15000,I1001,IF(I1001&lt;=40000,ROUNDUP(I1001/2,0)+7500,IF(I1001&lt;=70000,ROUNDUP(I1001/4,0)+17500,35000)))),MAX(IF(I1001&lt;=0,0,IF(I1001&lt;=15000,I1001,IF(I1001&lt;=40000,ROUNDUP(I1001/2,0)+7500,IF(I1001&lt;=70000,ROUNDUP(I1001/4,0)+17500,35000)))),MIN(IF(H1001&lt;=0,0,IF(H1001&lt;=12000,H1001,IF(H1001&lt;=32000,ROUNDUP(H1001/2,0)+6000,IF(H1001&lt;=56000,ROUNDUP(H1001/4,0)+14000,28000))))+IF(I1001&lt;=0,0,IF(I1001&lt;=15000,I1001,IF(I1001&lt;=40000,ROUNDUP(I1001/2,0)+7500,IF(I1001&lt;=70000,ROUNDUP(I1001/4,0)+17500,35000)))),28000))))</f>
        <v/>
      </c>
      <c r="V1001" s="18">
        <f>MIN(70000,S1001+T1001+U1001)</f>
        <v/>
      </c>
      <c r="W1001" s="18">
        <f>MAX(0,ROUNDDOWN(M1001-J1001-N1001-K1001-0,-3))</f>
        <v/>
      </c>
      <c r="X1001" s="18">
        <f>MAX(0,ROUNDDOWN(M1001-J1001-N1001-K1001-R1001,-3))</f>
        <v/>
      </c>
      <c r="Y1001" s="18">
        <f>IF(W1001&lt;=0,0,ROUNDDOWN((W1001*LOOKUP(W1001,{0,1950001,3300001,6950001,9000001,18000001,40000001},{0.05,0.1,0.2,0.23,0.33,0.4,0.45})-LOOKUP(W1001,{0,1950001,3300001,6950001,9000001,18000001,40000001},{0,97500,427500,636000,1536000,2796000,4796000}))*1.021,-2))</f>
        <v/>
      </c>
      <c r="Z1001" s="18">
        <f>IF(X1001&lt;=0,0,ROUNDDOWN((X1001*LOOKUP(X1001,{0,1950001,3300001,6950001,9000001,18000001,40000001},{0.05,0.1,0.2,0.23,0.33,0.4,0.45})-LOOKUP(X1001,{0,1950001,3300001,6950001,9000001,18000001,40000001},{0,97500,427500,636000,1536000,2796000,4796000}))*1.021,-2))</f>
        <v/>
      </c>
      <c r="AA1001" s="18">
        <f>MAX(0,ROUNDDOWN(M1001-J1001-430000-L1001-0,-3))</f>
        <v/>
      </c>
      <c r="AB1001" s="18">
        <f>MAX(0,ROUNDDOWN(M1001-J1001-430000-L1001-V1001,-3))</f>
        <v/>
      </c>
      <c r="AC1001" s="18">
        <f>IF(M1001&lt;=450000,0,MAX(0,ROUNDDOWN(AA1001*0.06-MIN(50000,AA1001)*0.03,-2))+MAX(0,ROUNDDOWN(AA1001*0.04-MIN(50000,AA1001)*0.02,-2)))</f>
        <v/>
      </c>
      <c r="AD1001" s="18">
        <f>IF(M1001&lt;=450000,0,MAX(0,ROUNDDOWN(AB1001*0.06-MIN(50000,AB1001)*0.03,-2))+MAX(0,ROUNDDOWN(AB1001*0.04-MIN(50000,AB1001)*0.02,-2)))</f>
        <v/>
      </c>
      <c r="AE1001" s="18">
        <f>Y1001-Z1001</f>
        <v/>
      </c>
      <c r="AF1001" s="18">
        <f>AC1001-AD1001</f>
        <v/>
      </c>
      <c r="AG1001" s="18">
        <f>AE1001+AF1001</f>
        <v/>
      </c>
      <c r="AH1001" s="20">
        <f>IF(W1001&lt;=0,0,LOOKUP(W1001,{0,1950001,3300001,6950001,9000001,18000001,40000001},{0.05,0.1,0.2,0.23,0.33,0.4,0.45}))</f>
        <v/>
      </c>
    </row>
    <row r="1002">
      <c r="A1002" t="inlineStr">
        <is>
          <t>1万円刻み 3区分8万円ずつ</t>
        </is>
      </c>
      <c r="B1002" s="18">
        <f>'4_1万円刻み'!$A$308</f>
        <v/>
      </c>
      <c r="C1002" s="19" t="n">
        <v>2026</v>
      </c>
      <c r="D1002" t="inlineStr">
        <is>
          <t>いいえ</t>
        </is>
      </c>
      <c r="E1002" s="18" t="n">
        <v>80000</v>
      </c>
      <c r="F1002" s="18" t="n">
        <v>0</v>
      </c>
      <c r="G1002" s="18" t="n">
        <v>80000</v>
      </c>
      <c r="H1002" s="18" t="n">
        <v>80000</v>
      </c>
      <c r="I1002" s="18" t="n">
        <v>0</v>
      </c>
      <c r="J1002" s="18">
        <f>ROUND(MIN(B1002/12,650000)*12*0.0915+MIN(B1002/12,1390000)*12*(0.0504+0)+B1002*0.005,0)</f>
        <v/>
      </c>
      <c r="K1002" s="18" t="n">
        <v>0</v>
      </c>
      <c r="L1002" s="18" t="n">
        <v>0</v>
      </c>
      <c r="M1002" s="18">
        <f>ROUND(IF(C1002&gt;=2026,IF(B1002&lt;741000,0,IF(B1002&lt;2191000,B1002-740000,IF(B1002&lt;2193000,1451000,IF(B1002&lt;2196000,1453000,IF(B1002&lt;2200000,1456000,IF(B1002&lt;3600000,ROUNDDOWN(B1002/4,-3)*2.8-80000,IF(B1002&lt;6600000,ROUNDDOWN(B1002/4,-3)*3.2-440000,IF(B1002&lt;8500000,ROUNDDOWN(B1002*0.9,0)-1100000,B1002-1950000)))))))),IF(B1002&lt;651000,0,IF(B1002&lt;1900000,B1002-650000,IF(B1002&lt;3600000,ROUNDDOWN(B1002/4,-3)*2.8-80000,IF(B1002&lt;6600000,ROUNDDOWN(B1002/4,-3)*3.2-440000,IF(B1002&lt;8500000,ROUNDDOWN(B1002*0.9,0)-1100000,B1002-1950000)))))),0)</f>
        <v/>
      </c>
      <c r="N1002" s="18">
        <f>IF(M1002&gt;23500000,NA(),IF(C1002&gt;=2026,IF(M1002&lt;=4890000,1040000,IF(M1002&lt;=6550000,670000,620000)),IF(M1002&lt;=1320000,950000,IF(M1002&lt;=3360000,880000,IF(M1002&lt;=4890000,680000,IF(M1002&lt;=6550000,630000,580000))))))</f>
        <v/>
      </c>
      <c r="O1002" s="18">
        <f>IF(F1002&lt;=0,IF(AND(D1002="はい",C1002&gt;=2026,C1002&lt;=2027),IF(E1002&lt;=0,0,IF(E1002&lt;=30000,E1002,IF(E1002&lt;=60000,ROUNDUP(E1002/2,0)+15000,IF(E1002&lt;=120000,ROUNDUP(E1002/4,0)+30000,60000)))),IF(E1002&lt;=0,0,IF(E1002&lt;=20000,E1002,IF(E1002&lt;=40000,ROUNDUP(E1002/2,0)+10000,IF(E1002&lt;=80000,ROUNDUP(E1002/4,0)+20000,40000))))),IF(E1002&lt;=0,IF(F1002&lt;=0,0,IF(F1002&lt;=25000,F1002,IF(F1002&lt;=50000,ROUNDUP(F1002/2,0)+12500,IF(F1002&lt;=100000,ROUNDUP(F1002/4,0)+25000,50000)))),MAX(IF(F1002&lt;=0,0,IF(F1002&lt;=25000,F1002,IF(F1002&lt;=50000,ROUNDUP(F1002/2,0)+12500,IF(F1002&lt;=100000,ROUNDUP(F1002/4,0)+25000,50000)))),MIN(IF(AND(D1002="はい",C1002&gt;=2026,C1002&lt;=2027),IF(E1002&lt;=0,0,IF(E1002&lt;=30000,E1002,IF(E1002&lt;=60000,ROUNDUP(E1002/2,0)+15000,IF(E1002&lt;=120000,ROUNDUP(E1002/4,0)+30000,60000)))),IF(E1002&lt;=0,0,IF(E1002&lt;=20000,E1002,IF(E1002&lt;=40000,ROUNDUP(E1002/2,0)+10000,IF(E1002&lt;=80000,ROUNDUP(E1002/4,0)+20000,40000)))))+IF(F1002&lt;=0,0,IF(F1002&lt;=25000,F1002,IF(F1002&lt;=50000,ROUNDUP(F1002/2,0)+12500,IF(F1002&lt;=100000,ROUNDUP(F1002/4,0)+25000,50000)))),IF(AND(D1002="はい",C1002&gt;=2026,C1002&lt;=2027),60000,40000)))))</f>
        <v/>
      </c>
      <c r="P1002" s="18">
        <f>IF(G1002&lt;=0,0,IF(G1002&lt;=20000,G1002,IF(G1002&lt;=40000,ROUNDUP(G1002/2,0)+10000,IF(G1002&lt;=80000,ROUNDUP(G1002/4,0)+20000,40000))))</f>
        <v/>
      </c>
      <c r="Q1002" s="18">
        <f>IF(I1002&lt;=0,IF(H1002&lt;=0,0,IF(H1002&lt;=20000,H1002,IF(H1002&lt;=40000,ROUNDUP(H1002/2,0)+10000,IF(H1002&lt;=80000,ROUNDUP(H1002/4,0)+20000,40000)))),IF(H1002&lt;=0,IF(I1002&lt;=0,0,IF(I1002&lt;=25000,I1002,IF(I1002&lt;=50000,ROUNDUP(I1002/2,0)+12500,IF(I1002&lt;=100000,ROUNDUP(I1002/4,0)+25000,50000)))),MAX(IF(I1002&lt;=0,0,IF(I1002&lt;=25000,I1002,IF(I1002&lt;=50000,ROUNDUP(I1002/2,0)+12500,IF(I1002&lt;=100000,ROUNDUP(I1002/4,0)+25000,50000)))),MIN(IF(H1002&lt;=0,0,IF(H1002&lt;=20000,H1002,IF(H1002&lt;=40000,ROUNDUP(H1002/2,0)+10000,IF(H1002&lt;=80000,ROUNDUP(H1002/4,0)+20000,40000))))+IF(I1002&lt;=0,0,IF(I1002&lt;=25000,I1002,IF(I1002&lt;=50000,ROUNDUP(I1002/2,0)+12500,IF(I1002&lt;=100000,ROUNDUP(I1002/4,0)+25000,50000)))),40000))))</f>
        <v/>
      </c>
      <c r="R1002" s="18">
        <f>MIN(120000,O1002+P1002+Q1002)</f>
        <v/>
      </c>
      <c r="S1002" s="18">
        <f>IF(F1002&lt;=0,IF(E1002&lt;=0,0,IF(E1002&lt;=12000,E1002,IF(E1002&lt;=32000,ROUNDUP(E1002/2,0)+6000,IF(E1002&lt;=56000,ROUNDUP(E1002/4,0)+14000,28000)))),IF(E1002&lt;=0,IF(F1002&lt;=0,0,IF(F1002&lt;=15000,F1002,IF(F1002&lt;=40000,ROUNDUP(F1002/2,0)+7500,IF(F1002&lt;=70000,ROUNDUP(F1002/4,0)+17500,35000)))),MAX(IF(F1002&lt;=0,0,IF(F1002&lt;=15000,F1002,IF(F1002&lt;=40000,ROUNDUP(F1002/2,0)+7500,IF(F1002&lt;=70000,ROUNDUP(F1002/4,0)+17500,35000)))),MIN(IF(E1002&lt;=0,0,IF(E1002&lt;=12000,E1002,IF(E1002&lt;=32000,ROUNDUP(E1002/2,0)+6000,IF(E1002&lt;=56000,ROUNDUP(E1002/4,0)+14000,28000))))+IF(F1002&lt;=0,0,IF(F1002&lt;=15000,F1002,IF(F1002&lt;=40000,ROUNDUP(F1002/2,0)+7500,IF(F1002&lt;=70000,ROUNDUP(F1002/4,0)+17500,35000)))),28000))))</f>
        <v/>
      </c>
      <c r="T1002" s="18">
        <f>IF(G1002&lt;=0,0,IF(G1002&lt;=12000,G1002,IF(G1002&lt;=32000,ROUNDUP(G1002/2,0)+6000,IF(G1002&lt;=56000,ROUNDUP(G1002/4,0)+14000,28000))))</f>
        <v/>
      </c>
      <c r="U1002" s="18">
        <f>IF(I1002&lt;=0,IF(H1002&lt;=0,0,IF(H1002&lt;=12000,H1002,IF(H1002&lt;=32000,ROUNDUP(H1002/2,0)+6000,IF(H1002&lt;=56000,ROUNDUP(H1002/4,0)+14000,28000)))),IF(H1002&lt;=0,IF(I1002&lt;=0,0,IF(I1002&lt;=15000,I1002,IF(I1002&lt;=40000,ROUNDUP(I1002/2,0)+7500,IF(I1002&lt;=70000,ROUNDUP(I1002/4,0)+17500,35000)))),MAX(IF(I1002&lt;=0,0,IF(I1002&lt;=15000,I1002,IF(I1002&lt;=40000,ROUNDUP(I1002/2,0)+7500,IF(I1002&lt;=70000,ROUNDUP(I1002/4,0)+17500,35000)))),MIN(IF(H1002&lt;=0,0,IF(H1002&lt;=12000,H1002,IF(H1002&lt;=32000,ROUNDUP(H1002/2,0)+6000,IF(H1002&lt;=56000,ROUNDUP(H1002/4,0)+14000,28000))))+IF(I1002&lt;=0,0,IF(I1002&lt;=15000,I1002,IF(I1002&lt;=40000,ROUNDUP(I1002/2,0)+7500,IF(I1002&lt;=70000,ROUNDUP(I1002/4,0)+17500,35000)))),28000))))</f>
        <v/>
      </c>
      <c r="V1002" s="18">
        <f>MIN(70000,S1002+T1002+U1002)</f>
        <v/>
      </c>
      <c r="W1002" s="18">
        <f>MAX(0,ROUNDDOWN(M1002-J1002-N1002-K1002-0,-3))</f>
        <v/>
      </c>
      <c r="X1002" s="18">
        <f>MAX(0,ROUNDDOWN(M1002-J1002-N1002-K1002-R1002,-3))</f>
        <v/>
      </c>
      <c r="Y1002" s="18">
        <f>IF(W1002&lt;=0,0,ROUNDDOWN((W1002*LOOKUP(W1002,{0,1950001,3300001,6950001,9000001,18000001,40000001},{0.05,0.1,0.2,0.23,0.33,0.4,0.45})-LOOKUP(W1002,{0,1950001,3300001,6950001,9000001,18000001,40000001},{0,97500,427500,636000,1536000,2796000,4796000}))*1.021,-2))</f>
        <v/>
      </c>
      <c r="Z1002" s="18">
        <f>IF(X1002&lt;=0,0,ROUNDDOWN((X1002*LOOKUP(X1002,{0,1950001,3300001,6950001,9000001,18000001,40000001},{0.05,0.1,0.2,0.23,0.33,0.4,0.45})-LOOKUP(X1002,{0,1950001,3300001,6950001,9000001,18000001,40000001},{0,97500,427500,636000,1536000,2796000,4796000}))*1.021,-2))</f>
        <v/>
      </c>
      <c r="AA1002" s="18">
        <f>MAX(0,ROUNDDOWN(M1002-J1002-430000-L1002-0,-3))</f>
        <v/>
      </c>
      <c r="AB1002" s="18">
        <f>MAX(0,ROUNDDOWN(M1002-J1002-430000-L1002-V1002,-3))</f>
        <v/>
      </c>
      <c r="AC1002" s="18">
        <f>IF(M1002&lt;=450000,0,MAX(0,ROUNDDOWN(AA1002*0.06-MIN(50000,AA1002)*0.03,-2))+MAX(0,ROUNDDOWN(AA1002*0.04-MIN(50000,AA1002)*0.02,-2)))</f>
        <v/>
      </c>
      <c r="AD1002" s="18">
        <f>IF(M1002&lt;=450000,0,MAX(0,ROUNDDOWN(AB1002*0.06-MIN(50000,AB1002)*0.03,-2))+MAX(0,ROUNDDOWN(AB1002*0.04-MIN(50000,AB1002)*0.02,-2)))</f>
        <v/>
      </c>
      <c r="AE1002" s="18">
        <f>Y1002-Z1002</f>
        <v/>
      </c>
      <c r="AF1002" s="18">
        <f>AC1002-AD1002</f>
        <v/>
      </c>
      <c r="AG1002" s="18">
        <f>AE1002+AF1002</f>
        <v/>
      </c>
      <c r="AH1002" s="20">
        <f>IF(W1002&lt;=0,0,LOOKUP(W1002,{0,1950001,3300001,6950001,9000001,18000001,40000001},{0.05,0.1,0.2,0.23,0.33,0.4,0.45}))</f>
        <v/>
      </c>
    </row>
    <row r="1003">
      <c r="A1003" t="inlineStr">
        <is>
          <t>1万円刻み 一般8万円</t>
        </is>
      </c>
      <c r="B1003" s="18">
        <f>'4_1万円刻み'!$A$308</f>
        <v/>
      </c>
      <c r="C1003" s="19" t="n">
        <v>2026</v>
      </c>
      <c r="D1003" t="inlineStr">
        <is>
          <t>いいえ</t>
        </is>
      </c>
      <c r="E1003" s="18" t="n">
        <v>80000</v>
      </c>
      <c r="F1003" s="18" t="n">
        <v>0</v>
      </c>
      <c r="G1003" s="18" t="n">
        <v>0</v>
      </c>
      <c r="H1003" s="18" t="n">
        <v>0</v>
      </c>
      <c r="I1003" s="18" t="n">
        <v>0</v>
      </c>
      <c r="J1003" s="18">
        <f>ROUND(MIN(B1003/12,650000)*12*0.0915+MIN(B1003/12,1390000)*12*(0.0504+0)+B1003*0.005,0)</f>
        <v/>
      </c>
      <c r="K1003" s="18" t="n">
        <v>0</v>
      </c>
      <c r="L1003" s="18" t="n">
        <v>0</v>
      </c>
      <c r="M1003" s="18">
        <f>ROUND(IF(C1003&gt;=2026,IF(B1003&lt;741000,0,IF(B1003&lt;2191000,B1003-740000,IF(B1003&lt;2193000,1451000,IF(B1003&lt;2196000,1453000,IF(B1003&lt;2200000,1456000,IF(B1003&lt;3600000,ROUNDDOWN(B1003/4,-3)*2.8-80000,IF(B1003&lt;6600000,ROUNDDOWN(B1003/4,-3)*3.2-440000,IF(B1003&lt;8500000,ROUNDDOWN(B1003*0.9,0)-1100000,B1003-1950000)))))))),IF(B1003&lt;651000,0,IF(B1003&lt;1900000,B1003-650000,IF(B1003&lt;3600000,ROUNDDOWN(B1003/4,-3)*2.8-80000,IF(B1003&lt;6600000,ROUNDDOWN(B1003/4,-3)*3.2-440000,IF(B1003&lt;8500000,ROUNDDOWN(B1003*0.9,0)-1100000,B1003-1950000)))))),0)</f>
        <v/>
      </c>
      <c r="N1003" s="18">
        <f>IF(M1003&gt;23500000,NA(),IF(C1003&gt;=2026,IF(M1003&lt;=4890000,1040000,IF(M1003&lt;=6550000,670000,620000)),IF(M1003&lt;=1320000,950000,IF(M1003&lt;=3360000,880000,IF(M1003&lt;=4890000,680000,IF(M1003&lt;=6550000,630000,580000))))))</f>
        <v/>
      </c>
      <c r="O1003" s="18">
        <f>IF(F1003&lt;=0,IF(AND(D1003="はい",C1003&gt;=2026,C1003&lt;=2027),IF(E1003&lt;=0,0,IF(E1003&lt;=30000,E1003,IF(E1003&lt;=60000,ROUNDUP(E1003/2,0)+15000,IF(E1003&lt;=120000,ROUNDUP(E1003/4,0)+30000,60000)))),IF(E1003&lt;=0,0,IF(E1003&lt;=20000,E1003,IF(E1003&lt;=40000,ROUNDUP(E1003/2,0)+10000,IF(E1003&lt;=80000,ROUNDUP(E1003/4,0)+20000,40000))))),IF(E1003&lt;=0,IF(F1003&lt;=0,0,IF(F1003&lt;=25000,F1003,IF(F1003&lt;=50000,ROUNDUP(F1003/2,0)+12500,IF(F1003&lt;=100000,ROUNDUP(F1003/4,0)+25000,50000)))),MAX(IF(F1003&lt;=0,0,IF(F1003&lt;=25000,F1003,IF(F1003&lt;=50000,ROUNDUP(F1003/2,0)+12500,IF(F1003&lt;=100000,ROUNDUP(F1003/4,0)+25000,50000)))),MIN(IF(AND(D1003="はい",C1003&gt;=2026,C1003&lt;=2027),IF(E1003&lt;=0,0,IF(E1003&lt;=30000,E1003,IF(E1003&lt;=60000,ROUNDUP(E1003/2,0)+15000,IF(E1003&lt;=120000,ROUNDUP(E1003/4,0)+30000,60000)))),IF(E1003&lt;=0,0,IF(E1003&lt;=20000,E1003,IF(E1003&lt;=40000,ROUNDUP(E1003/2,0)+10000,IF(E1003&lt;=80000,ROUNDUP(E1003/4,0)+20000,40000)))))+IF(F1003&lt;=0,0,IF(F1003&lt;=25000,F1003,IF(F1003&lt;=50000,ROUNDUP(F1003/2,0)+12500,IF(F1003&lt;=100000,ROUNDUP(F1003/4,0)+25000,50000)))),IF(AND(D1003="はい",C1003&gt;=2026,C1003&lt;=2027),60000,40000)))))</f>
        <v/>
      </c>
      <c r="P1003" s="18">
        <f>IF(G1003&lt;=0,0,IF(G1003&lt;=20000,G1003,IF(G1003&lt;=40000,ROUNDUP(G1003/2,0)+10000,IF(G1003&lt;=80000,ROUNDUP(G1003/4,0)+20000,40000))))</f>
        <v/>
      </c>
      <c r="Q1003" s="18">
        <f>IF(I1003&lt;=0,IF(H1003&lt;=0,0,IF(H1003&lt;=20000,H1003,IF(H1003&lt;=40000,ROUNDUP(H1003/2,0)+10000,IF(H1003&lt;=80000,ROUNDUP(H1003/4,0)+20000,40000)))),IF(H1003&lt;=0,IF(I1003&lt;=0,0,IF(I1003&lt;=25000,I1003,IF(I1003&lt;=50000,ROUNDUP(I1003/2,0)+12500,IF(I1003&lt;=100000,ROUNDUP(I1003/4,0)+25000,50000)))),MAX(IF(I1003&lt;=0,0,IF(I1003&lt;=25000,I1003,IF(I1003&lt;=50000,ROUNDUP(I1003/2,0)+12500,IF(I1003&lt;=100000,ROUNDUP(I1003/4,0)+25000,50000)))),MIN(IF(H1003&lt;=0,0,IF(H1003&lt;=20000,H1003,IF(H1003&lt;=40000,ROUNDUP(H1003/2,0)+10000,IF(H1003&lt;=80000,ROUNDUP(H1003/4,0)+20000,40000))))+IF(I1003&lt;=0,0,IF(I1003&lt;=25000,I1003,IF(I1003&lt;=50000,ROUNDUP(I1003/2,0)+12500,IF(I1003&lt;=100000,ROUNDUP(I1003/4,0)+25000,50000)))),40000))))</f>
        <v/>
      </c>
      <c r="R1003" s="18">
        <f>MIN(120000,O1003+P1003+Q1003)</f>
        <v/>
      </c>
      <c r="S1003" s="18">
        <f>IF(F1003&lt;=0,IF(E1003&lt;=0,0,IF(E1003&lt;=12000,E1003,IF(E1003&lt;=32000,ROUNDUP(E1003/2,0)+6000,IF(E1003&lt;=56000,ROUNDUP(E1003/4,0)+14000,28000)))),IF(E1003&lt;=0,IF(F1003&lt;=0,0,IF(F1003&lt;=15000,F1003,IF(F1003&lt;=40000,ROUNDUP(F1003/2,0)+7500,IF(F1003&lt;=70000,ROUNDUP(F1003/4,0)+17500,35000)))),MAX(IF(F1003&lt;=0,0,IF(F1003&lt;=15000,F1003,IF(F1003&lt;=40000,ROUNDUP(F1003/2,0)+7500,IF(F1003&lt;=70000,ROUNDUP(F1003/4,0)+17500,35000)))),MIN(IF(E1003&lt;=0,0,IF(E1003&lt;=12000,E1003,IF(E1003&lt;=32000,ROUNDUP(E1003/2,0)+6000,IF(E1003&lt;=56000,ROUNDUP(E1003/4,0)+14000,28000))))+IF(F1003&lt;=0,0,IF(F1003&lt;=15000,F1003,IF(F1003&lt;=40000,ROUNDUP(F1003/2,0)+7500,IF(F1003&lt;=70000,ROUNDUP(F1003/4,0)+17500,35000)))),28000))))</f>
        <v/>
      </c>
      <c r="T1003" s="18">
        <f>IF(G1003&lt;=0,0,IF(G1003&lt;=12000,G1003,IF(G1003&lt;=32000,ROUNDUP(G1003/2,0)+6000,IF(G1003&lt;=56000,ROUNDUP(G1003/4,0)+14000,28000))))</f>
        <v/>
      </c>
      <c r="U1003" s="18">
        <f>IF(I1003&lt;=0,IF(H1003&lt;=0,0,IF(H1003&lt;=12000,H1003,IF(H1003&lt;=32000,ROUNDUP(H1003/2,0)+6000,IF(H1003&lt;=56000,ROUNDUP(H1003/4,0)+14000,28000)))),IF(H1003&lt;=0,IF(I1003&lt;=0,0,IF(I1003&lt;=15000,I1003,IF(I1003&lt;=40000,ROUNDUP(I1003/2,0)+7500,IF(I1003&lt;=70000,ROUNDUP(I1003/4,0)+17500,35000)))),MAX(IF(I1003&lt;=0,0,IF(I1003&lt;=15000,I1003,IF(I1003&lt;=40000,ROUNDUP(I1003/2,0)+7500,IF(I1003&lt;=70000,ROUNDUP(I1003/4,0)+17500,35000)))),MIN(IF(H1003&lt;=0,0,IF(H1003&lt;=12000,H1003,IF(H1003&lt;=32000,ROUNDUP(H1003/2,0)+6000,IF(H1003&lt;=56000,ROUNDUP(H1003/4,0)+14000,28000))))+IF(I1003&lt;=0,0,IF(I1003&lt;=15000,I1003,IF(I1003&lt;=40000,ROUNDUP(I1003/2,0)+7500,IF(I1003&lt;=70000,ROUNDUP(I1003/4,0)+17500,35000)))),28000))))</f>
        <v/>
      </c>
      <c r="V1003" s="18">
        <f>MIN(70000,S1003+T1003+U1003)</f>
        <v/>
      </c>
      <c r="W1003" s="18">
        <f>MAX(0,ROUNDDOWN(M1003-J1003-N1003-K1003-0,-3))</f>
        <v/>
      </c>
      <c r="X1003" s="18">
        <f>MAX(0,ROUNDDOWN(M1003-J1003-N1003-K1003-R1003,-3))</f>
        <v/>
      </c>
      <c r="Y1003" s="18">
        <f>IF(W1003&lt;=0,0,ROUNDDOWN((W1003*LOOKUP(W1003,{0,1950001,3300001,6950001,9000001,18000001,40000001},{0.05,0.1,0.2,0.23,0.33,0.4,0.45})-LOOKUP(W1003,{0,1950001,3300001,6950001,9000001,18000001,40000001},{0,97500,427500,636000,1536000,2796000,4796000}))*1.021,-2))</f>
        <v/>
      </c>
      <c r="Z1003" s="18">
        <f>IF(X1003&lt;=0,0,ROUNDDOWN((X1003*LOOKUP(X1003,{0,1950001,3300001,6950001,9000001,18000001,40000001},{0.05,0.1,0.2,0.23,0.33,0.4,0.45})-LOOKUP(X1003,{0,1950001,3300001,6950001,9000001,18000001,40000001},{0,97500,427500,636000,1536000,2796000,4796000}))*1.021,-2))</f>
        <v/>
      </c>
      <c r="AA1003" s="18">
        <f>MAX(0,ROUNDDOWN(M1003-J1003-430000-L1003-0,-3))</f>
        <v/>
      </c>
      <c r="AB1003" s="18">
        <f>MAX(0,ROUNDDOWN(M1003-J1003-430000-L1003-V1003,-3))</f>
        <v/>
      </c>
      <c r="AC1003" s="18">
        <f>IF(M1003&lt;=450000,0,MAX(0,ROUNDDOWN(AA1003*0.06-MIN(50000,AA1003)*0.03,-2))+MAX(0,ROUNDDOWN(AA1003*0.04-MIN(50000,AA1003)*0.02,-2)))</f>
        <v/>
      </c>
      <c r="AD1003" s="18">
        <f>IF(M1003&lt;=450000,0,MAX(0,ROUNDDOWN(AB1003*0.06-MIN(50000,AB1003)*0.03,-2))+MAX(0,ROUNDDOWN(AB1003*0.04-MIN(50000,AB1003)*0.02,-2)))</f>
        <v/>
      </c>
      <c r="AE1003" s="18">
        <f>Y1003-Z1003</f>
        <v/>
      </c>
      <c r="AF1003" s="18">
        <f>AC1003-AD1003</f>
        <v/>
      </c>
      <c r="AG1003" s="18">
        <f>AE1003+AF1003</f>
        <v/>
      </c>
      <c r="AH1003" s="20">
        <f>IF(W1003&lt;=0,0,LOOKUP(W1003,{0,1950001,3300001,6950001,9000001,18000001,40000001},{0.05,0.1,0.2,0.23,0.33,0.4,0.45}))</f>
        <v/>
      </c>
    </row>
    <row r="1004">
      <c r="A1004" t="inlineStr">
        <is>
          <t>1万円刻み 特例あり一般12万円</t>
        </is>
      </c>
      <c r="B1004" s="18">
        <f>'4_1万円刻み'!$A$308</f>
        <v/>
      </c>
      <c r="C1004" s="19" t="n">
        <v>2026</v>
      </c>
      <c r="D1004" t="inlineStr">
        <is>
          <t>はい</t>
        </is>
      </c>
      <c r="E1004" s="18" t="n">
        <v>120000</v>
      </c>
      <c r="F1004" s="18" t="n">
        <v>0</v>
      </c>
      <c r="G1004" s="18" t="n">
        <v>0</v>
      </c>
      <c r="H1004" s="18" t="n">
        <v>0</v>
      </c>
      <c r="I1004" s="18" t="n">
        <v>0</v>
      </c>
      <c r="J1004" s="18">
        <f>ROUND(MIN(B1004/12,650000)*12*0.0915+MIN(B1004/12,1390000)*12*(0.0504+0)+B1004*0.005,0)</f>
        <v/>
      </c>
      <c r="K1004" s="18" t="n">
        <v>0</v>
      </c>
      <c r="L1004" s="18" t="n">
        <v>0</v>
      </c>
      <c r="M1004" s="18">
        <f>ROUND(IF(C1004&gt;=2026,IF(B1004&lt;741000,0,IF(B1004&lt;2191000,B1004-740000,IF(B1004&lt;2193000,1451000,IF(B1004&lt;2196000,1453000,IF(B1004&lt;2200000,1456000,IF(B1004&lt;3600000,ROUNDDOWN(B1004/4,-3)*2.8-80000,IF(B1004&lt;6600000,ROUNDDOWN(B1004/4,-3)*3.2-440000,IF(B1004&lt;8500000,ROUNDDOWN(B1004*0.9,0)-1100000,B1004-1950000)))))))),IF(B1004&lt;651000,0,IF(B1004&lt;1900000,B1004-650000,IF(B1004&lt;3600000,ROUNDDOWN(B1004/4,-3)*2.8-80000,IF(B1004&lt;6600000,ROUNDDOWN(B1004/4,-3)*3.2-440000,IF(B1004&lt;8500000,ROUNDDOWN(B1004*0.9,0)-1100000,B1004-1950000)))))),0)</f>
        <v/>
      </c>
      <c r="N1004" s="18">
        <f>IF(M1004&gt;23500000,NA(),IF(C1004&gt;=2026,IF(M1004&lt;=4890000,1040000,IF(M1004&lt;=6550000,670000,620000)),IF(M1004&lt;=1320000,950000,IF(M1004&lt;=3360000,880000,IF(M1004&lt;=4890000,680000,IF(M1004&lt;=6550000,630000,580000))))))</f>
        <v/>
      </c>
      <c r="O1004" s="18">
        <f>IF(F1004&lt;=0,IF(AND(D1004="はい",C1004&gt;=2026,C1004&lt;=2027),IF(E1004&lt;=0,0,IF(E1004&lt;=30000,E1004,IF(E1004&lt;=60000,ROUNDUP(E1004/2,0)+15000,IF(E1004&lt;=120000,ROUNDUP(E1004/4,0)+30000,60000)))),IF(E1004&lt;=0,0,IF(E1004&lt;=20000,E1004,IF(E1004&lt;=40000,ROUNDUP(E1004/2,0)+10000,IF(E1004&lt;=80000,ROUNDUP(E1004/4,0)+20000,40000))))),IF(E1004&lt;=0,IF(F1004&lt;=0,0,IF(F1004&lt;=25000,F1004,IF(F1004&lt;=50000,ROUNDUP(F1004/2,0)+12500,IF(F1004&lt;=100000,ROUNDUP(F1004/4,0)+25000,50000)))),MAX(IF(F1004&lt;=0,0,IF(F1004&lt;=25000,F1004,IF(F1004&lt;=50000,ROUNDUP(F1004/2,0)+12500,IF(F1004&lt;=100000,ROUNDUP(F1004/4,0)+25000,50000)))),MIN(IF(AND(D1004="はい",C1004&gt;=2026,C1004&lt;=2027),IF(E1004&lt;=0,0,IF(E1004&lt;=30000,E1004,IF(E1004&lt;=60000,ROUNDUP(E1004/2,0)+15000,IF(E1004&lt;=120000,ROUNDUP(E1004/4,0)+30000,60000)))),IF(E1004&lt;=0,0,IF(E1004&lt;=20000,E1004,IF(E1004&lt;=40000,ROUNDUP(E1004/2,0)+10000,IF(E1004&lt;=80000,ROUNDUP(E1004/4,0)+20000,40000)))))+IF(F1004&lt;=0,0,IF(F1004&lt;=25000,F1004,IF(F1004&lt;=50000,ROUNDUP(F1004/2,0)+12500,IF(F1004&lt;=100000,ROUNDUP(F1004/4,0)+25000,50000)))),IF(AND(D1004="はい",C1004&gt;=2026,C1004&lt;=2027),60000,40000)))))</f>
        <v/>
      </c>
      <c r="P1004" s="18">
        <f>IF(G1004&lt;=0,0,IF(G1004&lt;=20000,G1004,IF(G1004&lt;=40000,ROUNDUP(G1004/2,0)+10000,IF(G1004&lt;=80000,ROUNDUP(G1004/4,0)+20000,40000))))</f>
        <v/>
      </c>
      <c r="Q1004" s="18">
        <f>IF(I1004&lt;=0,IF(H1004&lt;=0,0,IF(H1004&lt;=20000,H1004,IF(H1004&lt;=40000,ROUNDUP(H1004/2,0)+10000,IF(H1004&lt;=80000,ROUNDUP(H1004/4,0)+20000,40000)))),IF(H1004&lt;=0,IF(I1004&lt;=0,0,IF(I1004&lt;=25000,I1004,IF(I1004&lt;=50000,ROUNDUP(I1004/2,0)+12500,IF(I1004&lt;=100000,ROUNDUP(I1004/4,0)+25000,50000)))),MAX(IF(I1004&lt;=0,0,IF(I1004&lt;=25000,I1004,IF(I1004&lt;=50000,ROUNDUP(I1004/2,0)+12500,IF(I1004&lt;=100000,ROUNDUP(I1004/4,0)+25000,50000)))),MIN(IF(H1004&lt;=0,0,IF(H1004&lt;=20000,H1004,IF(H1004&lt;=40000,ROUNDUP(H1004/2,0)+10000,IF(H1004&lt;=80000,ROUNDUP(H1004/4,0)+20000,40000))))+IF(I1004&lt;=0,0,IF(I1004&lt;=25000,I1004,IF(I1004&lt;=50000,ROUNDUP(I1004/2,0)+12500,IF(I1004&lt;=100000,ROUNDUP(I1004/4,0)+25000,50000)))),40000))))</f>
        <v/>
      </c>
      <c r="R1004" s="18">
        <f>MIN(120000,O1004+P1004+Q1004)</f>
        <v/>
      </c>
      <c r="S1004" s="18">
        <f>IF(F1004&lt;=0,IF(E1004&lt;=0,0,IF(E1004&lt;=12000,E1004,IF(E1004&lt;=32000,ROUNDUP(E1004/2,0)+6000,IF(E1004&lt;=56000,ROUNDUP(E1004/4,0)+14000,28000)))),IF(E1004&lt;=0,IF(F1004&lt;=0,0,IF(F1004&lt;=15000,F1004,IF(F1004&lt;=40000,ROUNDUP(F1004/2,0)+7500,IF(F1004&lt;=70000,ROUNDUP(F1004/4,0)+17500,35000)))),MAX(IF(F1004&lt;=0,0,IF(F1004&lt;=15000,F1004,IF(F1004&lt;=40000,ROUNDUP(F1004/2,0)+7500,IF(F1004&lt;=70000,ROUNDUP(F1004/4,0)+17500,35000)))),MIN(IF(E1004&lt;=0,0,IF(E1004&lt;=12000,E1004,IF(E1004&lt;=32000,ROUNDUP(E1004/2,0)+6000,IF(E1004&lt;=56000,ROUNDUP(E1004/4,0)+14000,28000))))+IF(F1004&lt;=0,0,IF(F1004&lt;=15000,F1004,IF(F1004&lt;=40000,ROUNDUP(F1004/2,0)+7500,IF(F1004&lt;=70000,ROUNDUP(F1004/4,0)+17500,35000)))),28000))))</f>
        <v/>
      </c>
      <c r="T1004" s="18">
        <f>IF(G1004&lt;=0,0,IF(G1004&lt;=12000,G1004,IF(G1004&lt;=32000,ROUNDUP(G1004/2,0)+6000,IF(G1004&lt;=56000,ROUNDUP(G1004/4,0)+14000,28000))))</f>
        <v/>
      </c>
      <c r="U1004" s="18">
        <f>IF(I1004&lt;=0,IF(H1004&lt;=0,0,IF(H1004&lt;=12000,H1004,IF(H1004&lt;=32000,ROUNDUP(H1004/2,0)+6000,IF(H1004&lt;=56000,ROUNDUP(H1004/4,0)+14000,28000)))),IF(H1004&lt;=0,IF(I1004&lt;=0,0,IF(I1004&lt;=15000,I1004,IF(I1004&lt;=40000,ROUNDUP(I1004/2,0)+7500,IF(I1004&lt;=70000,ROUNDUP(I1004/4,0)+17500,35000)))),MAX(IF(I1004&lt;=0,0,IF(I1004&lt;=15000,I1004,IF(I1004&lt;=40000,ROUNDUP(I1004/2,0)+7500,IF(I1004&lt;=70000,ROUNDUP(I1004/4,0)+17500,35000)))),MIN(IF(H1004&lt;=0,0,IF(H1004&lt;=12000,H1004,IF(H1004&lt;=32000,ROUNDUP(H1004/2,0)+6000,IF(H1004&lt;=56000,ROUNDUP(H1004/4,0)+14000,28000))))+IF(I1004&lt;=0,0,IF(I1004&lt;=15000,I1004,IF(I1004&lt;=40000,ROUNDUP(I1004/2,0)+7500,IF(I1004&lt;=70000,ROUNDUP(I1004/4,0)+17500,35000)))),28000))))</f>
        <v/>
      </c>
      <c r="V1004" s="18">
        <f>MIN(70000,S1004+T1004+U1004)</f>
        <v/>
      </c>
      <c r="W1004" s="18">
        <f>MAX(0,ROUNDDOWN(M1004-J1004-N1004-K1004-0,-3))</f>
        <v/>
      </c>
      <c r="X1004" s="18">
        <f>MAX(0,ROUNDDOWN(M1004-J1004-N1004-K1004-R1004,-3))</f>
        <v/>
      </c>
      <c r="Y1004" s="18">
        <f>IF(W1004&lt;=0,0,ROUNDDOWN((W1004*LOOKUP(W1004,{0,1950001,3300001,6950001,9000001,18000001,40000001},{0.05,0.1,0.2,0.23,0.33,0.4,0.45})-LOOKUP(W1004,{0,1950001,3300001,6950001,9000001,18000001,40000001},{0,97500,427500,636000,1536000,2796000,4796000}))*1.021,-2))</f>
        <v/>
      </c>
      <c r="Z1004" s="18">
        <f>IF(X1004&lt;=0,0,ROUNDDOWN((X1004*LOOKUP(X1004,{0,1950001,3300001,6950001,9000001,18000001,40000001},{0.05,0.1,0.2,0.23,0.33,0.4,0.45})-LOOKUP(X1004,{0,1950001,3300001,6950001,9000001,18000001,40000001},{0,97500,427500,636000,1536000,2796000,4796000}))*1.021,-2))</f>
        <v/>
      </c>
      <c r="AA1004" s="18">
        <f>MAX(0,ROUNDDOWN(M1004-J1004-430000-L1004-0,-3))</f>
        <v/>
      </c>
      <c r="AB1004" s="18">
        <f>MAX(0,ROUNDDOWN(M1004-J1004-430000-L1004-V1004,-3))</f>
        <v/>
      </c>
      <c r="AC1004" s="18">
        <f>IF(M1004&lt;=450000,0,MAX(0,ROUNDDOWN(AA1004*0.06-MIN(50000,AA1004)*0.03,-2))+MAX(0,ROUNDDOWN(AA1004*0.04-MIN(50000,AA1004)*0.02,-2)))</f>
        <v/>
      </c>
      <c r="AD1004" s="18">
        <f>IF(M1004&lt;=450000,0,MAX(0,ROUNDDOWN(AB1004*0.06-MIN(50000,AB1004)*0.03,-2))+MAX(0,ROUNDDOWN(AB1004*0.04-MIN(50000,AB1004)*0.02,-2)))</f>
        <v/>
      </c>
      <c r="AE1004" s="18">
        <f>Y1004-Z1004</f>
        <v/>
      </c>
      <c r="AF1004" s="18">
        <f>AC1004-AD1004</f>
        <v/>
      </c>
      <c r="AG1004" s="18">
        <f>AE1004+AF1004</f>
        <v/>
      </c>
      <c r="AH1004" s="20">
        <f>IF(W1004&lt;=0,0,LOOKUP(W1004,{0,1950001,3300001,6950001,9000001,18000001,40000001},{0.05,0.1,0.2,0.23,0.33,0.4,0.45}))</f>
        <v/>
      </c>
    </row>
    <row r="1005">
      <c r="A1005" t="inlineStr">
        <is>
          <t>1万円刻み 3区分8万円ずつ</t>
        </is>
      </c>
      <c r="B1005" s="18">
        <f>'4_1万円刻み'!$A$309</f>
        <v/>
      </c>
      <c r="C1005" s="19" t="n">
        <v>2026</v>
      </c>
      <c r="D1005" t="inlineStr">
        <is>
          <t>いいえ</t>
        </is>
      </c>
      <c r="E1005" s="18" t="n">
        <v>80000</v>
      </c>
      <c r="F1005" s="18" t="n">
        <v>0</v>
      </c>
      <c r="G1005" s="18" t="n">
        <v>80000</v>
      </c>
      <c r="H1005" s="18" t="n">
        <v>80000</v>
      </c>
      <c r="I1005" s="18" t="n">
        <v>0</v>
      </c>
      <c r="J1005" s="18">
        <f>ROUND(MIN(B1005/12,650000)*12*0.0915+MIN(B1005/12,1390000)*12*(0.0504+0)+B1005*0.005,0)</f>
        <v/>
      </c>
      <c r="K1005" s="18" t="n">
        <v>0</v>
      </c>
      <c r="L1005" s="18" t="n">
        <v>0</v>
      </c>
      <c r="M1005" s="18">
        <f>ROUND(IF(C1005&gt;=2026,IF(B1005&lt;741000,0,IF(B1005&lt;2191000,B1005-740000,IF(B1005&lt;2193000,1451000,IF(B1005&lt;2196000,1453000,IF(B1005&lt;2200000,1456000,IF(B1005&lt;3600000,ROUNDDOWN(B1005/4,-3)*2.8-80000,IF(B1005&lt;6600000,ROUNDDOWN(B1005/4,-3)*3.2-440000,IF(B1005&lt;8500000,ROUNDDOWN(B1005*0.9,0)-1100000,B1005-1950000)))))))),IF(B1005&lt;651000,0,IF(B1005&lt;1900000,B1005-650000,IF(B1005&lt;3600000,ROUNDDOWN(B1005/4,-3)*2.8-80000,IF(B1005&lt;6600000,ROUNDDOWN(B1005/4,-3)*3.2-440000,IF(B1005&lt;8500000,ROUNDDOWN(B1005*0.9,0)-1100000,B1005-1950000)))))),0)</f>
        <v/>
      </c>
      <c r="N1005" s="18">
        <f>IF(M1005&gt;23500000,NA(),IF(C1005&gt;=2026,IF(M1005&lt;=4890000,1040000,IF(M1005&lt;=6550000,670000,620000)),IF(M1005&lt;=1320000,950000,IF(M1005&lt;=3360000,880000,IF(M1005&lt;=4890000,680000,IF(M1005&lt;=6550000,630000,580000))))))</f>
        <v/>
      </c>
      <c r="O1005" s="18">
        <f>IF(F1005&lt;=0,IF(AND(D1005="はい",C1005&gt;=2026,C1005&lt;=2027),IF(E1005&lt;=0,0,IF(E1005&lt;=30000,E1005,IF(E1005&lt;=60000,ROUNDUP(E1005/2,0)+15000,IF(E1005&lt;=120000,ROUNDUP(E1005/4,0)+30000,60000)))),IF(E1005&lt;=0,0,IF(E1005&lt;=20000,E1005,IF(E1005&lt;=40000,ROUNDUP(E1005/2,0)+10000,IF(E1005&lt;=80000,ROUNDUP(E1005/4,0)+20000,40000))))),IF(E1005&lt;=0,IF(F1005&lt;=0,0,IF(F1005&lt;=25000,F1005,IF(F1005&lt;=50000,ROUNDUP(F1005/2,0)+12500,IF(F1005&lt;=100000,ROUNDUP(F1005/4,0)+25000,50000)))),MAX(IF(F1005&lt;=0,0,IF(F1005&lt;=25000,F1005,IF(F1005&lt;=50000,ROUNDUP(F1005/2,0)+12500,IF(F1005&lt;=100000,ROUNDUP(F1005/4,0)+25000,50000)))),MIN(IF(AND(D1005="はい",C1005&gt;=2026,C1005&lt;=2027),IF(E1005&lt;=0,0,IF(E1005&lt;=30000,E1005,IF(E1005&lt;=60000,ROUNDUP(E1005/2,0)+15000,IF(E1005&lt;=120000,ROUNDUP(E1005/4,0)+30000,60000)))),IF(E1005&lt;=0,0,IF(E1005&lt;=20000,E1005,IF(E1005&lt;=40000,ROUNDUP(E1005/2,0)+10000,IF(E1005&lt;=80000,ROUNDUP(E1005/4,0)+20000,40000)))))+IF(F1005&lt;=0,0,IF(F1005&lt;=25000,F1005,IF(F1005&lt;=50000,ROUNDUP(F1005/2,0)+12500,IF(F1005&lt;=100000,ROUNDUP(F1005/4,0)+25000,50000)))),IF(AND(D1005="はい",C1005&gt;=2026,C1005&lt;=2027),60000,40000)))))</f>
        <v/>
      </c>
      <c r="P1005" s="18">
        <f>IF(G1005&lt;=0,0,IF(G1005&lt;=20000,G1005,IF(G1005&lt;=40000,ROUNDUP(G1005/2,0)+10000,IF(G1005&lt;=80000,ROUNDUP(G1005/4,0)+20000,40000))))</f>
        <v/>
      </c>
      <c r="Q1005" s="18">
        <f>IF(I1005&lt;=0,IF(H1005&lt;=0,0,IF(H1005&lt;=20000,H1005,IF(H1005&lt;=40000,ROUNDUP(H1005/2,0)+10000,IF(H1005&lt;=80000,ROUNDUP(H1005/4,0)+20000,40000)))),IF(H1005&lt;=0,IF(I1005&lt;=0,0,IF(I1005&lt;=25000,I1005,IF(I1005&lt;=50000,ROUNDUP(I1005/2,0)+12500,IF(I1005&lt;=100000,ROUNDUP(I1005/4,0)+25000,50000)))),MAX(IF(I1005&lt;=0,0,IF(I1005&lt;=25000,I1005,IF(I1005&lt;=50000,ROUNDUP(I1005/2,0)+12500,IF(I1005&lt;=100000,ROUNDUP(I1005/4,0)+25000,50000)))),MIN(IF(H1005&lt;=0,0,IF(H1005&lt;=20000,H1005,IF(H1005&lt;=40000,ROUNDUP(H1005/2,0)+10000,IF(H1005&lt;=80000,ROUNDUP(H1005/4,0)+20000,40000))))+IF(I1005&lt;=0,0,IF(I1005&lt;=25000,I1005,IF(I1005&lt;=50000,ROUNDUP(I1005/2,0)+12500,IF(I1005&lt;=100000,ROUNDUP(I1005/4,0)+25000,50000)))),40000))))</f>
        <v/>
      </c>
      <c r="R1005" s="18">
        <f>MIN(120000,O1005+P1005+Q1005)</f>
        <v/>
      </c>
      <c r="S1005" s="18">
        <f>IF(F1005&lt;=0,IF(E1005&lt;=0,0,IF(E1005&lt;=12000,E1005,IF(E1005&lt;=32000,ROUNDUP(E1005/2,0)+6000,IF(E1005&lt;=56000,ROUNDUP(E1005/4,0)+14000,28000)))),IF(E1005&lt;=0,IF(F1005&lt;=0,0,IF(F1005&lt;=15000,F1005,IF(F1005&lt;=40000,ROUNDUP(F1005/2,0)+7500,IF(F1005&lt;=70000,ROUNDUP(F1005/4,0)+17500,35000)))),MAX(IF(F1005&lt;=0,0,IF(F1005&lt;=15000,F1005,IF(F1005&lt;=40000,ROUNDUP(F1005/2,0)+7500,IF(F1005&lt;=70000,ROUNDUP(F1005/4,0)+17500,35000)))),MIN(IF(E1005&lt;=0,0,IF(E1005&lt;=12000,E1005,IF(E1005&lt;=32000,ROUNDUP(E1005/2,0)+6000,IF(E1005&lt;=56000,ROUNDUP(E1005/4,0)+14000,28000))))+IF(F1005&lt;=0,0,IF(F1005&lt;=15000,F1005,IF(F1005&lt;=40000,ROUNDUP(F1005/2,0)+7500,IF(F1005&lt;=70000,ROUNDUP(F1005/4,0)+17500,35000)))),28000))))</f>
        <v/>
      </c>
      <c r="T1005" s="18">
        <f>IF(G1005&lt;=0,0,IF(G1005&lt;=12000,G1005,IF(G1005&lt;=32000,ROUNDUP(G1005/2,0)+6000,IF(G1005&lt;=56000,ROUNDUP(G1005/4,0)+14000,28000))))</f>
        <v/>
      </c>
      <c r="U1005" s="18">
        <f>IF(I1005&lt;=0,IF(H1005&lt;=0,0,IF(H1005&lt;=12000,H1005,IF(H1005&lt;=32000,ROUNDUP(H1005/2,0)+6000,IF(H1005&lt;=56000,ROUNDUP(H1005/4,0)+14000,28000)))),IF(H1005&lt;=0,IF(I1005&lt;=0,0,IF(I1005&lt;=15000,I1005,IF(I1005&lt;=40000,ROUNDUP(I1005/2,0)+7500,IF(I1005&lt;=70000,ROUNDUP(I1005/4,0)+17500,35000)))),MAX(IF(I1005&lt;=0,0,IF(I1005&lt;=15000,I1005,IF(I1005&lt;=40000,ROUNDUP(I1005/2,0)+7500,IF(I1005&lt;=70000,ROUNDUP(I1005/4,0)+17500,35000)))),MIN(IF(H1005&lt;=0,0,IF(H1005&lt;=12000,H1005,IF(H1005&lt;=32000,ROUNDUP(H1005/2,0)+6000,IF(H1005&lt;=56000,ROUNDUP(H1005/4,0)+14000,28000))))+IF(I1005&lt;=0,0,IF(I1005&lt;=15000,I1005,IF(I1005&lt;=40000,ROUNDUP(I1005/2,0)+7500,IF(I1005&lt;=70000,ROUNDUP(I1005/4,0)+17500,35000)))),28000))))</f>
        <v/>
      </c>
      <c r="V1005" s="18">
        <f>MIN(70000,S1005+T1005+U1005)</f>
        <v/>
      </c>
      <c r="W1005" s="18">
        <f>MAX(0,ROUNDDOWN(M1005-J1005-N1005-K1005-0,-3))</f>
        <v/>
      </c>
      <c r="X1005" s="18">
        <f>MAX(0,ROUNDDOWN(M1005-J1005-N1005-K1005-R1005,-3))</f>
        <v/>
      </c>
      <c r="Y1005" s="18">
        <f>IF(W1005&lt;=0,0,ROUNDDOWN((W1005*LOOKUP(W1005,{0,1950001,3300001,6950001,9000001,18000001,40000001},{0.05,0.1,0.2,0.23,0.33,0.4,0.45})-LOOKUP(W1005,{0,1950001,3300001,6950001,9000001,18000001,40000001},{0,97500,427500,636000,1536000,2796000,4796000}))*1.021,-2))</f>
        <v/>
      </c>
      <c r="Z1005" s="18">
        <f>IF(X1005&lt;=0,0,ROUNDDOWN((X1005*LOOKUP(X1005,{0,1950001,3300001,6950001,9000001,18000001,40000001},{0.05,0.1,0.2,0.23,0.33,0.4,0.45})-LOOKUP(X1005,{0,1950001,3300001,6950001,9000001,18000001,40000001},{0,97500,427500,636000,1536000,2796000,4796000}))*1.021,-2))</f>
        <v/>
      </c>
      <c r="AA1005" s="18">
        <f>MAX(0,ROUNDDOWN(M1005-J1005-430000-L1005-0,-3))</f>
        <v/>
      </c>
      <c r="AB1005" s="18">
        <f>MAX(0,ROUNDDOWN(M1005-J1005-430000-L1005-V1005,-3))</f>
        <v/>
      </c>
      <c r="AC1005" s="18">
        <f>IF(M1005&lt;=450000,0,MAX(0,ROUNDDOWN(AA1005*0.06-MIN(50000,AA1005)*0.03,-2))+MAX(0,ROUNDDOWN(AA1005*0.04-MIN(50000,AA1005)*0.02,-2)))</f>
        <v/>
      </c>
      <c r="AD1005" s="18">
        <f>IF(M1005&lt;=450000,0,MAX(0,ROUNDDOWN(AB1005*0.06-MIN(50000,AB1005)*0.03,-2))+MAX(0,ROUNDDOWN(AB1005*0.04-MIN(50000,AB1005)*0.02,-2)))</f>
        <v/>
      </c>
      <c r="AE1005" s="18">
        <f>Y1005-Z1005</f>
        <v/>
      </c>
      <c r="AF1005" s="18">
        <f>AC1005-AD1005</f>
        <v/>
      </c>
      <c r="AG1005" s="18">
        <f>AE1005+AF1005</f>
        <v/>
      </c>
      <c r="AH1005" s="20">
        <f>IF(W1005&lt;=0,0,LOOKUP(W1005,{0,1950001,3300001,6950001,9000001,18000001,40000001},{0.05,0.1,0.2,0.23,0.33,0.4,0.45}))</f>
        <v/>
      </c>
    </row>
    <row r="1006">
      <c r="A1006" t="inlineStr">
        <is>
          <t>1万円刻み 一般8万円</t>
        </is>
      </c>
      <c r="B1006" s="18">
        <f>'4_1万円刻み'!$A$309</f>
        <v/>
      </c>
      <c r="C1006" s="19" t="n">
        <v>2026</v>
      </c>
      <c r="D1006" t="inlineStr">
        <is>
          <t>いいえ</t>
        </is>
      </c>
      <c r="E1006" s="18" t="n">
        <v>80000</v>
      </c>
      <c r="F1006" s="18" t="n">
        <v>0</v>
      </c>
      <c r="G1006" s="18" t="n">
        <v>0</v>
      </c>
      <c r="H1006" s="18" t="n">
        <v>0</v>
      </c>
      <c r="I1006" s="18" t="n">
        <v>0</v>
      </c>
      <c r="J1006" s="18">
        <f>ROUND(MIN(B1006/12,650000)*12*0.0915+MIN(B1006/12,1390000)*12*(0.0504+0)+B1006*0.005,0)</f>
        <v/>
      </c>
      <c r="K1006" s="18" t="n">
        <v>0</v>
      </c>
      <c r="L1006" s="18" t="n">
        <v>0</v>
      </c>
      <c r="M1006" s="18">
        <f>ROUND(IF(C1006&gt;=2026,IF(B1006&lt;741000,0,IF(B1006&lt;2191000,B1006-740000,IF(B1006&lt;2193000,1451000,IF(B1006&lt;2196000,1453000,IF(B1006&lt;2200000,1456000,IF(B1006&lt;3600000,ROUNDDOWN(B1006/4,-3)*2.8-80000,IF(B1006&lt;6600000,ROUNDDOWN(B1006/4,-3)*3.2-440000,IF(B1006&lt;8500000,ROUNDDOWN(B1006*0.9,0)-1100000,B1006-1950000)))))))),IF(B1006&lt;651000,0,IF(B1006&lt;1900000,B1006-650000,IF(B1006&lt;3600000,ROUNDDOWN(B1006/4,-3)*2.8-80000,IF(B1006&lt;6600000,ROUNDDOWN(B1006/4,-3)*3.2-440000,IF(B1006&lt;8500000,ROUNDDOWN(B1006*0.9,0)-1100000,B1006-1950000)))))),0)</f>
        <v/>
      </c>
      <c r="N1006" s="18">
        <f>IF(M1006&gt;23500000,NA(),IF(C1006&gt;=2026,IF(M1006&lt;=4890000,1040000,IF(M1006&lt;=6550000,670000,620000)),IF(M1006&lt;=1320000,950000,IF(M1006&lt;=3360000,880000,IF(M1006&lt;=4890000,680000,IF(M1006&lt;=6550000,630000,580000))))))</f>
        <v/>
      </c>
      <c r="O1006" s="18">
        <f>IF(F1006&lt;=0,IF(AND(D1006="はい",C1006&gt;=2026,C1006&lt;=2027),IF(E1006&lt;=0,0,IF(E1006&lt;=30000,E1006,IF(E1006&lt;=60000,ROUNDUP(E1006/2,0)+15000,IF(E1006&lt;=120000,ROUNDUP(E1006/4,0)+30000,60000)))),IF(E1006&lt;=0,0,IF(E1006&lt;=20000,E1006,IF(E1006&lt;=40000,ROUNDUP(E1006/2,0)+10000,IF(E1006&lt;=80000,ROUNDUP(E1006/4,0)+20000,40000))))),IF(E1006&lt;=0,IF(F1006&lt;=0,0,IF(F1006&lt;=25000,F1006,IF(F1006&lt;=50000,ROUNDUP(F1006/2,0)+12500,IF(F1006&lt;=100000,ROUNDUP(F1006/4,0)+25000,50000)))),MAX(IF(F1006&lt;=0,0,IF(F1006&lt;=25000,F1006,IF(F1006&lt;=50000,ROUNDUP(F1006/2,0)+12500,IF(F1006&lt;=100000,ROUNDUP(F1006/4,0)+25000,50000)))),MIN(IF(AND(D1006="はい",C1006&gt;=2026,C1006&lt;=2027),IF(E1006&lt;=0,0,IF(E1006&lt;=30000,E1006,IF(E1006&lt;=60000,ROUNDUP(E1006/2,0)+15000,IF(E1006&lt;=120000,ROUNDUP(E1006/4,0)+30000,60000)))),IF(E1006&lt;=0,0,IF(E1006&lt;=20000,E1006,IF(E1006&lt;=40000,ROUNDUP(E1006/2,0)+10000,IF(E1006&lt;=80000,ROUNDUP(E1006/4,0)+20000,40000)))))+IF(F1006&lt;=0,0,IF(F1006&lt;=25000,F1006,IF(F1006&lt;=50000,ROUNDUP(F1006/2,0)+12500,IF(F1006&lt;=100000,ROUNDUP(F1006/4,0)+25000,50000)))),IF(AND(D1006="はい",C1006&gt;=2026,C1006&lt;=2027),60000,40000)))))</f>
        <v/>
      </c>
      <c r="P1006" s="18">
        <f>IF(G1006&lt;=0,0,IF(G1006&lt;=20000,G1006,IF(G1006&lt;=40000,ROUNDUP(G1006/2,0)+10000,IF(G1006&lt;=80000,ROUNDUP(G1006/4,0)+20000,40000))))</f>
        <v/>
      </c>
      <c r="Q1006" s="18">
        <f>IF(I1006&lt;=0,IF(H1006&lt;=0,0,IF(H1006&lt;=20000,H1006,IF(H1006&lt;=40000,ROUNDUP(H1006/2,0)+10000,IF(H1006&lt;=80000,ROUNDUP(H1006/4,0)+20000,40000)))),IF(H1006&lt;=0,IF(I1006&lt;=0,0,IF(I1006&lt;=25000,I1006,IF(I1006&lt;=50000,ROUNDUP(I1006/2,0)+12500,IF(I1006&lt;=100000,ROUNDUP(I1006/4,0)+25000,50000)))),MAX(IF(I1006&lt;=0,0,IF(I1006&lt;=25000,I1006,IF(I1006&lt;=50000,ROUNDUP(I1006/2,0)+12500,IF(I1006&lt;=100000,ROUNDUP(I1006/4,0)+25000,50000)))),MIN(IF(H1006&lt;=0,0,IF(H1006&lt;=20000,H1006,IF(H1006&lt;=40000,ROUNDUP(H1006/2,0)+10000,IF(H1006&lt;=80000,ROUNDUP(H1006/4,0)+20000,40000))))+IF(I1006&lt;=0,0,IF(I1006&lt;=25000,I1006,IF(I1006&lt;=50000,ROUNDUP(I1006/2,0)+12500,IF(I1006&lt;=100000,ROUNDUP(I1006/4,0)+25000,50000)))),40000))))</f>
        <v/>
      </c>
      <c r="R1006" s="18">
        <f>MIN(120000,O1006+P1006+Q1006)</f>
        <v/>
      </c>
      <c r="S1006" s="18">
        <f>IF(F1006&lt;=0,IF(E1006&lt;=0,0,IF(E1006&lt;=12000,E1006,IF(E1006&lt;=32000,ROUNDUP(E1006/2,0)+6000,IF(E1006&lt;=56000,ROUNDUP(E1006/4,0)+14000,28000)))),IF(E1006&lt;=0,IF(F1006&lt;=0,0,IF(F1006&lt;=15000,F1006,IF(F1006&lt;=40000,ROUNDUP(F1006/2,0)+7500,IF(F1006&lt;=70000,ROUNDUP(F1006/4,0)+17500,35000)))),MAX(IF(F1006&lt;=0,0,IF(F1006&lt;=15000,F1006,IF(F1006&lt;=40000,ROUNDUP(F1006/2,0)+7500,IF(F1006&lt;=70000,ROUNDUP(F1006/4,0)+17500,35000)))),MIN(IF(E1006&lt;=0,0,IF(E1006&lt;=12000,E1006,IF(E1006&lt;=32000,ROUNDUP(E1006/2,0)+6000,IF(E1006&lt;=56000,ROUNDUP(E1006/4,0)+14000,28000))))+IF(F1006&lt;=0,0,IF(F1006&lt;=15000,F1006,IF(F1006&lt;=40000,ROUNDUP(F1006/2,0)+7500,IF(F1006&lt;=70000,ROUNDUP(F1006/4,0)+17500,35000)))),28000))))</f>
        <v/>
      </c>
      <c r="T1006" s="18">
        <f>IF(G1006&lt;=0,0,IF(G1006&lt;=12000,G1006,IF(G1006&lt;=32000,ROUNDUP(G1006/2,0)+6000,IF(G1006&lt;=56000,ROUNDUP(G1006/4,0)+14000,28000))))</f>
        <v/>
      </c>
      <c r="U1006" s="18">
        <f>IF(I1006&lt;=0,IF(H1006&lt;=0,0,IF(H1006&lt;=12000,H1006,IF(H1006&lt;=32000,ROUNDUP(H1006/2,0)+6000,IF(H1006&lt;=56000,ROUNDUP(H1006/4,0)+14000,28000)))),IF(H1006&lt;=0,IF(I1006&lt;=0,0,IF(I1006&lt;=15000,I1006,IF(I1006&lt;=40000,ROUNDUP(I1006/2,0)+7500,IF(I1006&lt;=70000,ROUNDUP(I1006/4,0)+17500,35000)))),MAX(IF(I1006&lt;=0,0,IF(I1006&lt;=15000,I1006,IF(I1006&lt;=40000,ROUNDUP(I1006/2,0)+7500,IF(I1006&lt;=70000,ROUNDUP(I1006/4,0)+17500,35000)))),MIN(IF(H1006&lt;=0,0,IF(H1006&lt;=12000,H1006,IF(H1006&lt;=32000,ROUNDUP(H1006/2,0)+6000,IF(H1006&lt;=56000,ROUNDUP(H1006/4,0)+14000,28000))))+IF(I1006&lt;=0,0,IF(I1006&lt;=15000,I1006,IF(I1006&lt;=40000,ROUNDUP(I1006/2,0)+7500,IF(I1006&lt;=70000,ROUNDUP(I1006/4,0)+17500,35000)))),28000))))</f>
        <v/>
      </c>
      <c r="V1006" s="18">
        <f>MIN(70000,S1006+T1006+U1006)</f>
        <v/>
      </c>
      <c r="W1006" s="18">
        <f>MAX(0,ROUNDDOWN(M1006-J1006-N1006-K1006-0,-3))</f>
        <v/>
      </c>
      <c r="X1006" s="18">
        <f>MAX(0,ROUNDDOWN(M1006-J1006-N1006-K1006-R1006,-3))</f>
        <v/>
      </c>
      <c r="Y1006" s="18">
        <f>IF(W1006&lt;=0,0,ROUNDDOWN((W1006*LOOKUP(W1006,{0,1950001,3300001,6950001,9000001,18000001,40000001},{0.05,0.1,0.2,0.23,0.33,0.4,0.45})-LOOKUP(W1006,{0,1950001,3300001,6950001,9000001,18000001,40000001},{0,97500,427500,636000,1536000,2796000,4796000}))*1.021,-2))</f>
        <v/>
      </c>
      <c r="Z1006" s="18">
        <f>IF(X1006&lt;=0,0,ROUNDDOWN((X1006*LOOKUP(X1006,{0,1950001,3300001,6950001,9000001,18000001,40000001},{0.05,0.1,0.2,0.23,0.33,0.4,0.45})-LOOKUP(X1006,{0,1950001,3300001,6950001,9000001,18000001,40000001},{0,97500,427500,636000,1536000,2796000,4796000}))*1.021,-2))</f>
        <v/>
      </c>
      <c r="AA1006" s="18">
        <f>MAX(0,ROUNDDOWN(M1006-J1006-430000-L1006-0,-3))</f>
        <v/>
      </c>
      <c r="AB1006" s="18">
        <f>MAX(0,ROUNDDOWN(M1006-J1006-430000-L1006-V1006,-3))</f>
        <v/>
      </c>
      <c r="AC1006" s="18">
        <f>IF(M1006&lt;=450000,0,MAX(0,ROUNDDOWN(AA1006*0.06-MIN(50000,AA1006)*0.03,-2))+MAX(0,ROUNDDOWN(AA1006*0.04-MIN(50000,AA1006)*0.02,-2)))</f>
        <v/>
      </c>
      <c r="AD1006" s="18">
        <f>IF(M1006&lt;=450000,0,MAX(0,ROUNDDOWN(AB1006*0.06-MIN(50000,AB1006)*0.03,-2))+MAX(0,ROUNDDOWN(AB1006*0.04-MIN(50000,AB1006)*0.02,-2)))</f>
        <v/>
      </c>
      <c r="AE1006" s="18">
        <f>Y1006-Z1006</f>
        <v/>
      </c>
      <c r="AF1006" s="18">
        <f>AC1006-AD1006</f>
        <v/>
      </c>
      <c r="AG1006" s="18">
        <f>AE1006+AF1006</f>
        <v/>
      </c>
      <c r="AH1006" s="20">
        <f>IF(W1006&lt;=0,0,LOOKUP(W1006,{0,1950001,3300001,6950001,9000001,18000001,40000001},{0.05,0.1,0.2,0.23,0.33,0.4,0.45}))</f>
        <v/>
      </c>
    </row>
    <row r="1007">
      <c r="A1007" t="inlineStr">
        <is>
          <t>1万円刻み 特例あり一般12万円</t>
        </is>
      </c>
      <c r="B1007" s="18">
        <f>'4_1万円刻み'!$A$309</f>
        <v/>
      </c>
      <c r="C1007" s="19" t="n">
        <v>2026</v>
      </c>
      <c r="D1007" t="inlineStr">
        <is>
          <t>はい</t>
        </is>
      </c>
      <c r="E1007" s="18" t="n">
        <v>120000</v>
      </c>
      <c r="F1007" s="18" t="n">
        <v>0</v>
      </c>
      <c r="G1007" s="18" t="n">
        <v>0</v>
      </c>
      <c r="H1007" s="18" t="n">
        <v>0</v>
      </c>
      <c r="I1007" s="18" t="n">
        <v>0</v>
      </c>
      <c r="J1007" s="18">
        <f>ROUND(MIN(B1007/12,650000)*12*0.0915+MIN(B1007/12,1390000)*12*(0.0504+0)+B1007*0.005,0)</f>
        <v/>
      </c>
      <c r="K1007" s="18" t="n">
        <v>0</v>
      </c>
      <c r="L1007" s="18" t="n">
        <v>0</v>
      </c>
      <c r="M1007" s="18">
        <f>ROUND(IF(C1007&gt;=2026,IF(B1007&lt;741000,0,IF(B1007&lt;2191000,B1007-740000,IF(B1007&lt;2193000,1451000,IF(B1007&lt;2196000,1453000,IF(B1007&lt;2200000,1456000,IF(B1007&lt;3600000,ROUNDDOWN(B1007/4,-3)*2.8-80000,IF(B1007&lt;6600000,ROUNDDOWN(B1007/4,-3)*3.2-440000,IF(B1007&lt;8500000,ROUNDDOWN(B1007*0.9,0)-1100000,B1007-1950000)))))))),IF(B1007&lt;651000,0,IF(B1007&lt;1900000,B1007-650000,IF(B1007&lt;3600000,ROUNDDOWN(B1007/4,-3)*2.8-80000,IF(B1007&lt;6600000,ROUNDDOWN(B1007/4,-3)*3.2-440000,IF(B1007&lt;8500000,ROUNDDOWN(B1007*0.9,0)-1100000,B1007-1950000)))))),0)</f>
        <v/>
      </c>
      <c r="N1007" s="18">
        <f>IF(M1007&gt;23500000,NA(),IF(C1007&gt;=2026,IF(M1007&lt;=4890000,1040000,IF(M1007&lt;=6550000,670000,620000)),IF(M1007&lt;=1320000,950000,IF(M1007&lt;=3360000,880000,IF(M1007&lt;=4890000,680000,IF(M1007&lt;=6550000,630000,580000))))))</f>
        <v/>
      </c>
      <c r="O1007" s="18">
        <f>IF(F1007&lt;=0,IF(AND(D1007="はい",C1007&gt;=2026,C1007&lt;=2027),IF(E1007&lt;=0,0,IF(E1007&lt;=30000,E1007,IF(E1007&lt;=60000,ROUNDUP(E1007/2,0)+15000,IF(E1007&lt;=120000,ROUNDUP(E1007/4,0)+30000,60000)))),IF(E1007&lt;=0,0,IF(E1007&lt;=20000,E1007,IF(E1007&lt;=40000,ROUNDUP(E1007/2,0)+10000,IF(E1007&lt;=80000,ROUNDUP(E1007/4,0)+20000,40000))))),IF(E1007&lt;=0,IF(F1007&lt;=0,0,IF(F1007&lt;=25000,F1007,IF(F1007&lt;=50000,ROUNDUP(F1007/2,0)+12500,IF(F1007&lt;=100000,ROUNDUP(F1007/4,0)+25000,50000)))),MAX(IF(F1007&lt;=0,0,IF(F1007&lt;=25000,F1007,IF(F1007&lt;=50000,ROUNDUP(F1007/2,0)+12500,IF(F1007&lt;=100000,ROUNDUP(F1007/4,0)+25000,50000)))),MIN(IF(AND(D1007="はい",C1007&gt;=2026,C1007&lt;=2027),IF(E1007&lt;=0,0,IF(E1007&lt;=30000,E1007,IF(E1007&lt;=60000,ROUNDUP(E1007/2,0)+15000,IF(E1007&lt;=120000,ROUNDUP(E1007/4,0)+30000,60000)))),IF(E1007&lt;=0,0,IF(E1007&lt;=20000,E1007,IF(E1007&lt;=40000,ROUNDUP(E1007/2,0)+10000,IF(E1007&lt;=80000,ROUNDUP(E1007/4,0)+20000,40000)))))+IF(F1007&lt;=0,0,IF(F1007&lt;=25000,F1007,IF(F1007&lt;=50000,ROUNDUP(F1007/2,0)+12500,IF(F1007&lt;=100000,ROUNDUP(F1007/4,0)+25000,50000)))),IF(AND(D1007="はい",C1007&gt;=2026,C1007&lt;=2027),60000,40000)))))</f>
        <v/>
      </c>
      <c r="P1007" s="18">
        <f>IF(G1007&lt;=0,0,IF(G1007&lt;=20000,G1007,IF(G1007&lt;=40000,ROUNDUP(G1007/2,0)+10000,IF(G1007&lt;=80000,ROUNDUP(G1007/4,0)+20000,40000))))</f>
        <v/>
      </c>
      <c r="Q1007" s="18">
        <f>IF(I1007&lt;=0,IF(H1007&lt;=0,0,IF(H1007&lt;=20000,H1007,IF(H1007&lt;=40000,ROUNDUP(H1007/2,0)+10000,IF(H1007&lt;=80000,ROUNDUP(H1007/4,0)+20000,40000)))),IF(H1007&lt;=0,IF(I1007&lt;=0,0,IF(I1007&lt;=25000,I1007,IF(I1007&lt;=50000,ROUNDUP(I1007/2,0)+12500,IF(I1007&lt;=100000,ROUNDUP(I1007/4,0)+25000,50000)))),MAX(IF(I1007&lt;=0,0,IF(I1007&lt;=25000,I1007,IF(I1007&lt;=50000,ROUNDUP(I1007/2,0)+12500,IF(I1007&lt;=100000,ROUNDUP(I1007/4,0)+25000,50000)))),MIN(IF(H1007&lt;=0,0,IF(H1007&lt;=20000,H1007,IF(H1007&lt;=40000,ROUNDUP(H1007/2,0)+10000,IF(H1007&lt;=80000,ROUNDUP(H1007/4,0)+20000,40000))))+IF(I1007&lt;=0,0,IF(I1007&lt;=25000,I1007,IF(I1007&lt;=50000,ROUNDUP(I1007/2,0)+12500,IF(I1007&lt;=100000,ROUNDUP(I1007/4,0)+25000,50000)))),40000))))</f>
        <v/>
      </c>
      <c r="R1007" s="18">
        <f>MIN(120000,O1007+P1007+Q1007)</f>
        <v/>
      </c>
      <c r="S1007" s="18">
        <f>IF(F1007&lt;=0,IF(E1007&lt;=0,0,IF(E1007&lt;=12000,E1007,IF(E1007&lt;=32000,ROUNDUP(E1007/2,0)+6000,IF(E1007&lt;=56000,ROUNDUP(E1007/4,0)+14000,28000)))),IF(E1007&lt;=0,IF(F1007&lt;=0,0,IF(F1007&lt;=15000,F1007,IF(F1007&lt;=40000,ROUNDUP(F1007/2,0)+7500,IF(F1007&lt;=70000,ROUNDUP(F1007/4,0)+17500,35000)))),MAX(IF(F1007&lt;=0,0,IF(F1007&lt;=15000,F1007,IF(F1007&lt;=40000,ROUNDUP(F1007/2,0)+7500,IF(F1007&lt;=70000,ROUNDUP(F1007/4,0)+17500,35000)))),MIN(IF(E1007&lt;=0,0,IF(E1007&lt;=12000,E1007,IF(E1007&lt;=32000,ROUNDUP(E1007/2,0)+6000,IF(E1007&lt;=56000,ROUNDUP(E1007/4,0)+14000,28000))))+IF(F1007&lt;=0,0,IF(F1007&lt;=15000,F1007,IF(F1007&lt;=40000,ROUNDUP(F1007/2,0)+7500,IF(F1007&lt;=70000,ROUNDUP(F1007/4,0)+17500,35000)))),28000))))</f>
        <v/>
      </c>
      <c r="T1007" s="18">
        <f>IF(G1007&lt;=0,0,IF(G1007&lt;=12000,G1007,IF(G1007&lt;=32000,ROUNDUP(G1007/2,0)+6000,IF(G1007&lt;=56000,ROUNDUP(G1007/4,0)+14000,28000))))</f>
        <v/>
      </c>
      <c r="U1007" s="18">
        <f>IF(I1007&lt;=0,IF(H1007&lt;=0,0,IF(H1007&lt;=12000,H1007,IF(H1007&lt;=32000,ROUNDUP(H1007/2,0)+6000,IF(H1007&lt;=56000,ROUNDUP(H1007/4,0)+14000,28000)))),IF(H1007&lt;=0,IF(I1007&lt;=0,0,IF(I1007&lt;=15000,I1007,IF(I1007&lt;=40000,ROUNDUP(I1007/2,0)+7500,IF(I1007&lt;=70000,ROUNDUP(I1007/4,0)+17500,35000)))),MAX(IF(I1007&lt;=0,0,IF(I1007&lt;=15000,I1007,IF(I1007&lt;=40000,ROUNDUP(I1007/2,0)+7500,IF(I1007&lt;=70000,ROUNDUP(I1007/4,0)+17500,35000)))),MIN(IF(H1007&lt;=0,0,IF(H1007&lt;=12000,H1007,IF(H1007&lt;=32000,ROUNDUP(H1007/2,0)+6000,IF(H1007&lt;=56000,ROUNDUP(H1007/4,0)+14000,28000))))+IF(I1007&lt;=0,0,IF(I1007&lt;=15000,I1007,IF(I1007&lt;=40000,ROUNDUP(I1007/2,0)+7500,IF(I1007&lt;=70000,ROUNDUP(I1007/4,0)+17500,35000)))),28000))))</f>
        <v/>
      </c>
      <c r="V1007" s="18">
        <f>MIN(70000,S1007+T1007+U1007)</f>
        <v/>
      </c>
      <c r="W1007" s="18">
        <f>MAX(0,ROUNDDOWN(M1007-J1007-N1007-K1007-0,-3))</f>
        <v/>
      </c>
      <c r="X1007" s="18">
        <f>MAX(0,ROUNDDOWN(M1007-J1007-N1007-K1007-R1007,-3))</f>
        <v/>
      </c>
      <c r="Y1007" s="18">
        <f>IF(W1007&lt;=0,0,ROUNDDOWN((W1007*LOOKUP(W1007,{0,1950001,3300001,6950001,9000001,18000001,40000001},{0.05,0.1,0.2,0.23,0.33,0.4,0.45})-LOOKUP(W1007,{0,1950001,3300001,6950001,9000001,18000001,40000001},{0,97500,427500,636000,1536000,2796000,4796000}))*1.021,-2))</f>
        <v/>
      </c>
      <c r="Z1007" s="18">
        <f>IF(X1007&lt;=0,0,ROUNDDOWN((X1007*LOOKUP(X1007,{0,1950001,3300001,6950001,9000001,18000001,40000001},{0.05,0.1,0.2,0.23,0.33,0.4,0.45})-LOOKUP(X1007,{0,1950001,3300001,6950001,9000001,18000001,40000001},{0,97500,427500,636000,1536000,2796000,4796000}))*1.021,-2))</f>
        <v/>
      </c>
      <c r="AA1007" s="18">
        <f>MAX(0,ROUNDDOWN(M1007-J1007-430000-L1007-0,-3))</f>
        <v/>
      </c>
      <c r="AB1007" s="18">
        <f>MAX(0,ROUNDDOWN(M1007-J1007-430000-L1007-V1007,-3))</f>
        <v/>
      </c>
      <c r="AC1007" s="18">
        <f>IF(M1007&lt;=450000,0,MAX(0,ROUNDDOWN(AA1007*0.06-MIN(50000,AA1007)*0.03,-2))+MAX(0,ROUNDDOWN(AA1007*0.04-MIN(50000,AA1007)*0.02,-2)))</f>
        <v/>
      </c>
      <c r="AD1007" s="18">
        <f>IF(M1007&lt;=450000,0,MAX(0,ROUNDDOWN(AB1007*0.06-MIN(50000,AB1007)*0.03,-2))+MAX(0,ROUNDDOWN(AB1007*0.04-MIN(50000,AB1007)*0.02,-2)))</f>
        <v/>
      </c>
      <c r="AE1007" s="18">
        <f>Y1007-Z1007</f>
        <v/>
      </c>
      <c r="AF1007" s="18">
        <f>AC1007-AD1007</f>
        <v/>
      </c>
      <c r="AG1007" s="18">
        <f>AE1007+AF1007</f>
        <v/>
      </c>
      <c r="AH1007" s="20">
        <f>IF(W1007&lt;=0,0,LOOKUP(W1007,{0,1950001,3300001,6950001,9000001,18000001,40000001},{0.05,0.1,0.2,0.23,0.33,0.4,0.45}))</f>
        <v/>
      </c>
    </row>
    <row r="1008">
      <c r="A1008" t="inlineStr">
        <is>
          <t>1万円刻み 3区分8万円ずつ</t>
        </is>
      </c>
      <c r="B1008" s="18">
        <f>'4_1万円刻み'!$A$310</f>
        <v/>
      </c>
      <c r="C1008" s="19" t="n">
        <v>2026</v>
      </c>
      <c r="D1008" t="inlineStr">
        <is>
          <t>いいえ</t>
        </is>
      </c>
      <c r="E1008" s="18" t="n">
        <v>80000</v>
      </c>
      <c r="F1008" s="18" t="n">
        <v>0</v>
      </c>
      <c r="G1008" s="18" t="n">
        <v>80000</v>
      </c>
      <c r="H1008" s="18" t="n">
        <v>80000</v>
      </c>
      <c r="I1008" s="18" t="n">
        <v>0</v>
      </c>
      <c r="J1008" s="18">
        <f>ROUND(MIN(B1008/12,650000)*12*0.0915+MIN(B1008/12,1390000)*12*(0.0504+0)+B1008*0.005,0)</f>
        <v/>
      </c>
      <c r="K1008" s="18" t="n">
        <v>0</v>
      </c>
      <c r="L1008" s="18" t="n">
        <v>0</v>
      </c>
      <c r="M1008" s="18">
        <f>ROUND(IF(C1008&gt;=2026,IF(B1008&lt;741000,0,IF(B1008&lt;2191000,B1008-740000,IF(B1008&lt;2193000,1451000,IF(B1008&lt;2196000,1453000,IF(B1008&lt;2200000,1456000,IF(B1008&lt;3600000,ROUNDDOWN(B1008/4,-3)*2.8-80000,IF(B1008&lt;6600000,ROUNDDOWN(B1008/4,-3)*3.2-440000,IF(B1008&lt;8500000,ROUNDDOWN(B1008*0.9,0)-1100000,B1008-1950000)))))))),IF(B1008&lt;651000,0,IF(B1008&lt;1900000,B1008-650000,IF(B1008&lt;3600000,ROUNDDOWN(B1008/4,-3)*2.8-80000,IF(B1008&lt;6600000,ROUNDDOWN(B1008/4,-3)*3.2-440000,IF(B1008&lt;8500000,ROUNDDOWN(B1008*0.9,0)-1100000,B1008-1950000)))))),0)</f>
        <v/>
      </c>
      <c r="N1008" s="18">
        <f>IF(M1008&gt;23500000,NA(),IF(C1008&gt;=2026,IF(M1008&lt;=4890000,1040000,IF(M1008&lt;=6550000,670000,620000)),IF(M1008&lt;=1320000,950000,IF(M1008&lt;=3360000,880000,IF(M1008&lt;=4890000,680000,IF(M1008&lt;=6550000,630000,580000))))))</f>
        <v/>
      </c>
      <c r="O1008" s="18">
        <f>IF(F1008&lt;=0,IF(AND(D1008="はい",C1008&gt;=2026,C1008&lt;=2027),IF(E1008&lt;=0,0,IF(E1008&lt;=30000,E1008,IF(E1008&lt;=60000,ROUNDUP(E1008/2,0)+15000,IF(E1008&lt;=120000,ROUNDUP(E1008/4,0)+30000,60000)))),IF(E1008&lt;=0,0,IF(E1008&lt;=20000,E1008,IF(E1008&lt;=40000,ROUNDUP(E1008/2,0)+10000,IF(E1008&lt;=80000,ROUNDUP(E1008/4,0)+20000,40000))))),IF(E1008&lt;=0,IF(F1008&lt;=0,0,IF(F1008&lt;=25000,F1008,IF(F1008&lt;=50000,ROUNDUP(F1008/2,0)+12500,IF(F1008&lt;=100000,ROUNDUP(F1008/4,0)+25000,50000)))),MAX(IF(F1008&lt;=0,0,IF(F1008&lt;=25000,F1008,IF(F1008&lt;=50000,ROUNDUP(F1008/2,0)+12500,IF(F1008&lt;=100000,ROUNDUP(F1008/4,0)+25000,50000)))),MIN(IF(AND(D1008="はい",C1008&gt;=2026,C1008&lt;=2027),IF(E1008&lt;=0,0,IF(E1008&lt;=30000,E1008,IF(E1008&lt;=60000,ROUNDUP(E1008/2,0)+15000,IF(E1008&lt;=120000,ROUNDUP(E1008/4,0)+30000,60000)))),IF(E1008&lt;=0,0,IF(E1008&lt;=20000,E1008,IF(E1008&lt;=40000,ROUNDUP(E1008/2,0)+10000,IF(E1008&lt;=80000,ROUNDUP(E1008/4,0)+20000,40000)))))+IF(F1008&lt;=0,0,IF(F1008&lt;=25000,F1008,IF(F1008&lt;=50000,ROUNDUP(F1008/2,0)+12500,IF(F1008&lt;=100000,ROUNDUP(F1008/4,0)+25000,50000)))),IF(AND(D1008="はい",C1008&gt;=2026,C1008&lt;=2027),60000,40000)))))</f>
        <v/>
      </c>
      <c r="P1008" s="18">
        <f>IF(G1008&lt;=0,0,IF(G1008&lt;=20000,G1008,IF(G1008&lt;=40000,ROUNDUP(G1008/2,0)+10000,IF(G1008&lt;=80000,ROUNDUP(G1008/4,0)+20000,40000))))</f>
        <v/>
      </c>
      <c r="Q1008" s="18">
        <f>IF(I1008&lt;=0,IF(H1008&lt;=0,0,IF(H1008&lt;=20000,H1008,IF(H1008&lt;=40000,ROUNDUP(H1008/2,0)+10000,IF(H1008&lt;=80000,ROUNDUP(H1008/4,0)+20000,40000)))),IF(H1008&lt;=0,IF(I1008&lt;=0,0,IF(I1008&lt;=25000,I1008,IF(I1008&lt;=50000,ROUNDUP(I1008/2,0)+12500,IF(I1008&lt;=100000,ROUNDUP(I1008/4,0)+25000,50000)))),MAX(IF(I1008&lt;=0,0,IF(I1008&lt;=25000,I1008,IF(I1008&lt;=50000,ROUNDUP(I1008/2,0)+12500,IF(I1008&lt;=100000,ROUNDUP(I1008/4,0)+25000,50000)))),MIN(IF(H1008&lt;=0,0,IF(H1008&lt;=20000,H1008,IF(H1008&lt;=40000,ROUNDUP(H1008/2,0)+10000,IF(H1008&lt;=80000,ROUNDUP(H1008/4,0)+20000,40000))))+IF(I1008&lt;=0,0,IF(I1008&lt;=25000,I1008,IF(I1008&lt;=50000,ROUNDUP(I1008/2,0)+12500,IF(I1008&lt;=100000,ROUNDUP(I1008/4,0)+25000,50000)))),40000))))</f>
        <v/>
      </c>
      <c r="R1008" s="18">
        <f>MIN(120000,O1008+P1008+Q1008)</f>
        <v/>
      </c>
      <c r="S1008" s="18">
        <f>IF(F1008&lt;=0,IF(E1008&lt;=0,0,IF(E1008&lt;=12000,E1008,IF(E1008&lt;=32000,ROUNDUP(E1008/2,0)+6000,IF(E1008&lt;=56000,ROUNDUP(E1008/4,0)+14000,28000)))),IF(E1008&lt;=0,IF(F1008&lt;=0,0,IF(F1008&lt;=15000,F1008,IF(F1008&lt;=40000,ROUNDUP(F1008/2,0)+7500,IF(F1008&lt;=70000,ROUNDUP(F1008/4,0)+17500,35000)))),MAX(IF(F1008&lt;=0,0,IF(F1008&lt;=15000,F1008,IF(F1008&lt;=40000,ROUNDUP(F1008/2,0)+7500,IF(F1008&lt;=70000,ROUNDUP(F1008/4,0)+17500,35000)))),MIN(IF(E1008&lt;=0,0,IF(E1008&lt;=12000,E1008,IF(E1008&lt;=32000,ROUNDUP(E1008/2,0)+6000,IF(E1008&lt;=56000,ROUNDUP(E1008/4,0)+14000,28000))))+IF(F1008&lt;=0,0,IF(F1008&lt;=15000,F1008,IF(F1008&lt;=40000,ROUNDUP(F1008/2,0)+7500,IF(F1008&lt;=70000,ROUNDUP(F1008/4,0)+17500,35000)))),28000))))</f>
        <v/>
      </c>
      <c r="T1008" s="18">
        <f>IF(G1008&lt;=0,0,IF(G1008&lt;=12000,G1008,IF(G1008&lt;=32000,ROUNDUP(G1008/2,0)+6000,IF(G1008&lt;=56000,ROUNDUP(G1008/4,0)+14000,28000))))</f>
        <v/>
      </c>
      <c r="U1008" s="18">
        <f>IF(I1008&lt;=0,IF(H1008&lt;=0,0,IF(H1008&lt;=12000,H1008,IF(H1008&lt;=32000,ROUNDUP(H1008/2,0)+6000,IF(H1008&lt;=56000,ROUNDUP(H1008/4,0)+14000,28000)))),IF(H1008&lt;=0,IF(I1008&lt;=0,0,IF(I1008&lt;=15000,I1008,IF(I1008&lt;=40000,ROUNDUP(I1008/2,0)+7500,IF(I1008&lt;=70000,ROUNDUP(I1008/4,0)+17500,35000)))),MAX(IF(I1008&lt;=0,0,IF(I1008&lt;=15000,I1008,IF(I1008&lt;=40000,ROUNDUP(I1008/2,0)+7500,IF(I1008&lt;=70000,ROUNDUP(I1008/4,0)+17500,35000)))),MIN(IF(H1008&lt;=0,0,IF(H1008&lt;=12000,H1008,IF(H1008&lt;=32000,ROUNDUP(H1008/2,0)+6000,IF(H1008&lt;=56000,ROUNDUP(H1008/4,0)+14000,28000))))+IF(I1008&lt;=0,0,IF(I1008&lt;=15000,I1008,IF(I1008&lt;=40000,ROUNDUP(I1008/2,0)+7500,IF(I1008&lt;=70000,ROUNDUP(I1008/4,0)+17500,35000)))),28000))))</f>
        <v/>
      </c>
      <c r="V1008" s="18">
        <f>MIN(70000,S1008+T1008+U1008)</f>
        <v/>
      </c>
      <c r="W1008" s="18">
        <f>MAX(0,ROUNDDOWN(M1008-J1008-N1008-K1008-0,-3))</f>
        <v/>
      </c>
      <c r="X1008" s="18">
        <f>MAX(0,ROUNDDOWN(M1008-J1008-N1008-K1008-R1008,-3))</f>
        <v/>
      </c>
      <c r="Y1008" s="18">
        <f>IF(W1008&lt;=0,0,ROUNDDOWN((W1008*LOOKUP(W1008,{0,1950001,3300001,6950001,9000001,18000001,40000001},{0.05,0.1,0.2,0.23,0.33,0.4,0.45})-LOOKUP(W1008,{0,1950001,3300001,6950001,9000001,18000001,40000001},{0,97500,427500,636000,1536000,2796000,4796000}))*1.021,-2))</f>
        <v/>
      </c>
      <c r="Z1008" s="18">
        <f>IF(X1008&lt;=0,0,ROUNDDOWN((X1008*LOOKUP(X1008,{0,1950001,3300001,6950001,9000001,18000001,40000001},{0.05,0.1,0.2,0.23,0.33,0.4,0.45})-LOOKUP(X1008,{0,1950001,3300001,6950001,9000001,18000001,40000001},{0,97500,427500,636000,1536000,2796000,4796000}))*1.021,-2))</f>
        <v/>
      </c>
      <c r="AA1008" s="18">
        <f>MAX(0,ROUNDDOWN(M1008-J1008-430000-L1008-0,-3))</f>
        <v/>
      </c>
      <c r="AB1008" s="18">
        <f>MAX(0,ROUNDDOWN(M1008-J1008-430000-L1008-V1008,-3))</f>
        <v/>
      </c>
      <c r="AC1008" s="18">
        <f>IF(M1008&lt;=450000,0,MAX(0,ROUNDDOWN(AA1008*0.06-MIN(50000,AA1008)*0.03,-2))+MAX(0,ROUNDDOWN(AA1008*0.04-MIN(50000,AA1008)*0.02,-2)))</f>
        <v/>
      </c>
      <c r="AD1008" s="18">
        <f>IF(M1008&lt;=450000,0,MAX(0,ROUNDDOWN(AB1008*0.06-MIN(50000,AB1008)*0.03,-2))+MAX(0,ROUNDDOWN(AB1008*0.04-MIN(50000,AB1008)*0.02,-2)))</f>
        <v/>
      </c>
      <c r="AE1008" s="18">
        <f>Y1008-Z1008</f>
        <v/>
      </c>
      <c r="AF1008" s="18">
        <f>AC1008-AD1008</f>
        <v/>
      </c>
      <c r="AG1008" s="18">
        <f>AE1008+AF1008</f>
        <v/>
      </c>
      <c r="AH1008" s="20">
        <f>IF(W1008&lt;=0,0,LOOKUP(W1008,{0,1950001,3300001,6950001,9000001,18000001,40000001},{0.05,0.1,0.2,0.23,0.33,0.4,0.45}))</f>
        <v/>
      </c>
    </row>
    <row r="1009">
      <c r="A1009" t="inlineStr">
        <is>
          <t>1万円刻み 一般8万円</t>
        </is>
      </c>
      <c r="B1009" s="18">
        <f>'4_1万円刻み'!$A$310</f>
        <v/>
      </c>
      <c r="C1009" s="19" t="n">
        <v>2026</v>
      </c>
      <c r="D1009" t="inlineStr">
        <is>
          <t>いいえ</t>
        </is>
      </c>
      <c r="E1009" s="18" t="n">
        <v>80000</v>
      </c>
      <c r="F1009" s="18" t="n">
        <v>0</v>
      </c>
      <c r="G1009" s="18" t="n">
        <v>0</v>
      </c>
      <c r="H1009" s="18" t="n">
        <v>0</v>
      </c>
      <c r="I1009" s="18" t="n">
        <v>0</v>
      </c>
      <c r="J1009" s="18">
        <f>ROUND(MIN(B1009/12,650000)*12*0.0915+MIN(B1009/12,1390000)*12*(0.0504+0)+B1009*0.005,0)</f>
        <v/>
      </c>
      <c r="K1009" s="18" t="n">
        <v>0</v>
      </c>
      <c r="L1009" s="18" t="n">
        <v>0</v>
      </c>
      <c r="M1009" s="18">
        <f>ROUND(IF(C1009&gt;=2026,IF(B1009&lt;741000,0,IF(B1009&lt;2191000,B1009-740000,IF(B1009&lt;2193000,1451000,IF(B1009&lt;2196000,1453000,IF(B1009&lt;2200000,1456000,IF(B1009&lt;3600000,ROUNDDOWN(B1009/4,-3)*2.8-80000,IF(B1009&lt;6600000,ROUNDDOWN(B1009/4,-3)*3.2-440000,IF(B1009&lt;8500000,ROUNDDOWN(B1009*0.9,0)-1100000,B1009-1950000)))))))),IF(B1009&lt;651000,0,IF(B1009&lt;1900000,B1009-650000,IF(B1009&lt;3600000,ROUNDDOWN(B1009/4,-3)*2.8-80000,IF(B1009&lt;6600000,ROUNDDOWN(B1009/4,-3)*3.2-440000,IF(B1009&lt;8500000,ROUNDDOWN(B1009*0.9,0)-1100000,B1009-1950000)))))),0)</f>
        <v/>
      </c>
      <c r="N1009" s="18">
        <f>IF(M1009&gt;23500000,NA(),IF(C1009&gt;=2026,IF(M1009&lt;=4890000,1040000,IF(M1009&lt;=6550000,670000,620000)),IF(M1009&lt;=1320000,950000,IF(M1009&lt;=3360000,880000,IF(M1009&lt;=4890000,680000,IF(M1009&lt;=6550000,630000,580000))))))</f>
        <v/>
      </c>
      <c r="O1009" s="18">
        <f>IF(F1009&lt;=0,IF(AND(D1009="はい",C1009&gt;=2026,C1009&lt;=2027),IF(E1009&lt;=0,0,IF(E1009&lt;=30000,E1009,IF(E1009&lt;=60000,ROUNDUP(E1009/2,0)+15000,IF(E1009&lt;=120000,ROUNDUP(E1009/4,0)+30000,60000)))),IF(E1009&lt;=0,0,IF(E1009&lt;=20000,E1009,IF(E1009&lt;=40000,ROUNDUP(E1009/2,0)+10000,IF(E1009&lt;=80000,ROUNDUP(E1009/4,0)+20000,40000))))),IF(E1009&lt;=0,IF(F1009&lt;=0,0,IF(F1009&lt;=25000,F1009,IF(F1009&lt;=50000,ROUNDUP(F1009/2,0)+12500,IF(F1009&lt;=100000,ROUNDUP(F1009/4,0)+25000,50000)))),MAX(IF(F1009&lt;=0,0,IF(F1009&lt;=25000,F1009,IF(F1009&lt;=50000,ROUNDUP(F1009/2,0)+12500,IF(F1009&lt;=100000,ROUNDUP(F1009/4,0)+25000,50000)))),MIN(IF(AND(D1009="はい",C1009&gt;=2026,C1009&lt;=2027),IF(E1009&lt;=0,0,IF(E1009&lt;=30000,E1009,IF(E1009&lt;=60000,ROUNDUP(E1009/2,0)+15000,IF(E1009&lt;=120000,ROUNDUP(E1009/4,0)+30000,60000)))),IF(E1009&lt;=0,0,IF(E1009&lt;=20000,E1009,IF(E1009&lt;=40000,ROUNDUP(E1009/2,0)+10000,IF(E1009&lt;=80000,ROUNDUP(E1009/4,0)+20000,40000)))))+IF(F1009&lt;=0,0,IF(F1009&lt;=25000,F1009,IF(F1009&lt;=50000,ROUNDUP(F1009/2,0)+12500,IF(F1009&lt;=100000,ROUNDUP(F1009/4,0)+25000,50000)))),IF(AND(D1009="はい",C1009&gt;=2026,C1009&lt;=2027),60000,40000)))))</f>
        <v/>
      </c>
      <c r="P1009" s="18">
        <f>IF(G1009&lt;=0,0,IF(G1009&lt;=20000,G1009,IF(G1009&lt;=40000,ROUNDUP(G1009/2,0)+10000,IF(G1009&lt;=80000,ROUNDUP(G1009/4,0)+20000,40000))))</f>
        <v/>
      </c>
      <c r="Q1009" s="18">
        <f>IF(I1009&lt;=0,IF(H1009&lt;=0,0,IF(H1009&lt;=20000,H1009,IF(H1009&lt;=40000,ROUNDUP(H1009/2,0)+10000,IF(H1009&lt;=80000,ROUNDUP(H1009/4,0)+20000,40000)))),IF(H1009&lt;=0,IF(I1009&lt;=0,0,IF(I1009&lt;=25000,I1009,IF(I1009&lt;=50000,ROUNDUP(I1009/2,0)+12500,IF(I1009&lt;=100000,ROUNDUP(I1009/4,0)+25000,50000)))),MAX(IF(I1009&lt;=0,0,IF(I1009&lt;=25000,I1009,IF(I1009&lt;=50000,ROUNDUP(I1009/2,0)+12500,IF(I1009&lt;=100000,ROUNDUP(I1009/4,0)+25000,50000)))),MIN(IF(H1009&lt;=0,0,IF(H1009&lt;=20000,H1009,IF(H1009&lt;=40000,ROUNDUP(H1009/2,0)+10000,IF(H1009&lt;=80000,ROUNDUP(H1009/4,0)+20000,40000))))+IF(I1009&lt;=0,0,IF(I1009&lt;=25000,I1009,IF(I1009&lt;=50000,ROUNDUP(I1009/2,0)+12500,IF(I1009&lt;=100000,ROUNDUP(I1009/4,0)+25000,50000)))),40000))))</f>
        <v/>
      </c>
      <c r="R1009" s="18">
        <f>MIN(120000,O1009+P1009+Q1009)</f>
        <v/>
      </c>
      <c r="S1009" s="18">
        <f>IF(F1009&lt;=0,IF(E1009&lt;=0,0,IF(E1009&lt;=12000,E1009,IF(E1009&lt;=32000,ROUNDUP(E1009/2,0)+6000,IF(E1009&lt;=56000,ROUNDUP(E1009/4,0)+14000,28000)))),IF(E1009&lt;=0,IF(F1009&lt;=0,0,IF(F1009&lt;=15000,F1009,IF(F1009&lt;=40000,ROUNDUP(F1009/2,0)+7500,IF(F1009&lt;=70000,ROUNDUP(F1009/4,0)+17500,35000)))),MAX(IF(F1009&lt;=0,0,IF(F1009&lt;=15000,F1009,IF(F1009&lt;=40000,ROUNDUP(F1009/2,0)+7500,IF(F1009&lt;=70000,ROUNDUP(F1009/4,0)+17500,35000)))),MIN(IF(E1009&lt;=0,0,IF(E1009&lt;=12000,E1009,IF(E1009&lt;=32000,ROUNDUP(E1009/2,0)+6000,IF(E1009&lt;=56000,ROUNDUP(E1009/4,0)+14000,28000))))+IF(F1009&lt;=0,0,IF(F1009&lt;=15000,F1009,IF(F1009&lt;=40000,ROUNDUP(F1009/2,0)+7500,IF(F1009&lt;=70000,ROUNDUP(F1009/4,0)+17500,35000)))),28000))))</f>
        <v/>
      </c>
      <c r="T1009" s="18">
        <f>IF(G1009&lt;=0,0,IF(G1009&lt;=12000,G1009,IF(G1009&lt;=32000,ROUNDUP(G1009/2,0)+6000,IF(G1009&lt;=56000,ROUNDUP(G1009/4,0)+14000,28000))))</f>
        <v/>
      </c>
      <c r="U1009" s="18">
        <f>IF(I1009&lt;=0,IF(H1009&lt;=0,0,IF(H1009&lt;=12000,H1009,IF(H1009&lt;=32000,ROUNDUP(H1009/2,0)+6000,IF(H1009&lt;=56000,ROUNDUP(H1009/4,0)+14000,28000)))),IF(H1009&lt;=0,IF(I1009&lt;=0,0,IF(I1009&lt;=15000,I1009,IF(I1009&lt;=40000,ROUNDUP(I1009/2,0)+7500,IF(I1009&lt;=70000,ROUNDUP(I1009/4,0)+17500,35000)))),MAX(IF(I1009&lt;=0,0,IF(I1009&lt;=15000,I1009,IF(I1009&lt;=40000,ROUNDUP(I1009/2,0)+7500,IF(I1009&lt;=70000,ROUNDUP(I1009/4,0)+17500,35000)))),MIN(IF(H1009&lt;=0,0,IF(H1009&lt;=12000,H1009,IF(H1009&lt;=32000,ROUNDUP(H1009/2,0)+6000,IF(H1009&lt;=56000,ROUNDUP(H1009/4,0)+14000,28000))))+IF(I1009&lt;=0,0,IF(I1009&lt;=15000,I1009,IF(I1009&lt;=40000,ROUNDUP(I1009/2,0)+7500,IF(I1009&lt;=70000,ROUNDUP(I1009/4,0)+17500,35000)))),28000))))</f>
        <v/>
      </c>
      <c r="V1009" s="18">
        <f>MIN(70000,S1009+T1009+U1009)</f>
        <v/>
      </c>
      <c r="W1009" s="18">
        <f>MAX(0,ROUNDDOWN(M1009-J1009-N1009-K1009-0,-3))</f>
        <v/>
      </c>
      <c r="X1009" s="18">
        <f>MAX(0,ROUNDDOWN(M1009-J1009-N1009-K1009-R1009,-3))</f>
        <v/>
      </c>
      <c r="Y1009" s="18">
        <f>IF(W1009&lt;=0,0,ROUNDDOWN((W1009*LOOKUP(W1009,{0,1950001,3300001,6950001,9000001,18000001,40000001},{0.05,0.1,0.2,0.23,0.33,0.4,0.45})-LOOKUP(W1009,{0,1950001,3300001,6950001,9000001,18000001,40000001},{0,97500,427500,636000,1536000,2796000,4796000}))*1.021,-2))</f>
        <v/>
      </c>
      <c r="Z1009" s="18">
        <f>IF(X1009&lt;=0,0,ROUNDDOWN((X1009*LOOKUP(X1009,{0,1950001,3300001,6950001,9000001,18000001,40000001},{0.05,0.1,0.2,0.23,0.33,0.4,0.45})-LOOKUP(X1009,{0,1950001,3300001,6950001,9000001,18000001,40000001},{0,97500,427500,636000,1536000,2796000,4796000}))*1.021,-2))</f>
        <v/>
      </c>
      <c r="AA1009" s="18">
        <f>MAX(0,ROUNDDOWN(M1009-J1009-430000-L1009-0,-3))</f>
        <v/>
      </c>
      <c r="AB1009" s="18">
        <f>MAX(0,ROUNDDOWN(M1009-J1009-430000-L1009-V1009,-3))</f>
        <v/>
      </c>
      <c r="AC1009" s="18">
        <f>IF(M1009&lt;=450000,0,MAX(0,ROUNDDOWN(AA1009*0.06-MIN(50000,AA1009)*0.03,-2))+MAX(0,ROUNDDOWN(AA1009*0.04-MIN(50000,AA1009)*0.02,-2)))</f>
        <v/>
      </c>
      <c r="AD1009" s="18">
        <f>IF(M1009&lt;=450000,0,MAX(0,ROUNDDOWN(AB1009*0.06-MIN(50000,AB1009)*0.03,-2))+MAX(0,ROUNDDOWN(AB1009*0.04-MIN(50000,AB1009)*0.02,-2)))</f>
        <v/>
      </c>
      <c r="AE1009" s="18">
        <f>Y1009-Z1009</f>
        <v/>
      </c>
      <c r="AF1009" s="18">
        <f>AC1009-AD1009</f>
        <v/>
      </c>
      <c r="AG1009" s="18">
        <f>AE1009+AF1009</f>
        <v/>
      </c>
      <c r="AH1009" s="20">
        <f>IF(W1009&lt;=0,0,LOOKUP(W1009,{0,1950001,3300001,6950001,9000001,18000001,40000001},{0.05,0.1,0.2,0.23,0.33,0.4,0.45}))</f>
        <v/>
      </c>
    </row>
    <row r="1010">
      <c r="A1010" t="inlineStr">
        <is>
          <t>1万円刻み 特例あり一般12万円</t>
        </is>
      </c>
      <c r="B1010" s="18">
        <f>'4_1万円刻み'!$A$310</f>
        <v/>
      </c>
      <c r="C1010" s="19" t="n">
        <v>2026</v>
      </c>
      <c r="D1010" t="inlineStr">
        <is>
          <t>はい</t>
        </is>
      </c>
      <c r="E1010" s="18" t="n">
        <v>120000</v>
      </c>
      <c r="F1010" s="18" t="n">
        <v>0</v>
      </c>
      <c r="G1010" s="18" t="n">
        <v>0</v>
      </c>
      <c r="H1010" s="18" t="n">
        <v>0</v>
      </c>
      <c r="I1010" s="18" t="n">
        <v>0</v>
      </c>
      <c r="J1010" s="18">
        <f>ROUND(MIN(B1010/12,650000)*12*0.0915+MIN(B1010/12,1390000)*12*(0.0504+0)+B1010*0.005,0)</f>
        <v/>
      </c>
      <c r="K1010" s="18" t="n">
        <v>0</v>
      </c>
      <c r="L1010" s="18" t="n">
        <v>0</v>
      </c>
      <c r="M1010" s="18">
        <f>ROUND(IF(C1010&gt;=2026,IF(B1010&lt;741000,0,IF(B1010&lt;2191000,B1010-740000,IF(B1010&lt;2193000,1451000,IF(B1010&lt;2196000,1453000,IF(B1010&lt;2200000,1456000,IF(B1010&lt;3600000,ROUNDDOWN(B1010/4,-3)*2.8-80000,IF(B1010&lt;6600000,ROUNDDOWN(B1010/4,-3)*3.2-440000,IF(B1010&lt;8500000,ROUNDDOWN(B1010*0.9,0)-1100000,B1010-1950000)))))))),IF(B1010&lt;651000,0,IF(B1010&lt;1900000,B1010-650000,IF(B1010&lt;3600000,ROUNDDOWN(B1010/4,-3)*2.8-80000,IF(B1010&lt;6600000,ROUNDDOWN(B1010/4,-3)*3.2-440000,IF(B1010&lt;8500000,ROUNDDOWN(B1010*0.9,0)-1100000,B1010-1950000)))))),0)</f>
        <v/>
      </c>
      <c r="N1010" s="18">
        <f>IF(M1010&gt;23500000,NA(),IF(C1010&gt;=2026,IF(M1010&lt;=4890000,1040000,IF(M1010&lt;=6550000,670000,620000)),IF(M1010&lt;=1320000,950000,IF(M1010&lt;=3360000,880000,IF(M1010&lt;=4890000,680000,IF(M1010&lt;=6550000,630000,580000))))))</f>
        <v/>
      </c>
      <c r="O1010" s="18">
        <f>IF(F1010&lt;=0,IF(AND(D1010="はい",C1010&gt;=2026,C1010&lt;=2027),IF(E1010&lt;=0,0,IF(E1010&lt;=30000,E1010,IF(E1010&lt;=60000,ROUNDUP(E1010/2,0)+15000,IF(E1010&lt;=120000,ROUNDUP(E1010/4,0)+30000,60000)))),IF(E1010&lt;=0,0,IF(E1010&lt;=20000,E1010,IF(E1010&lt;=40000,ROUNDUP(E1010/2,0)+10000,IF(E1010&lt;=80000,ROUNDUP(E1010/4,0)+20000,40000))))),IF(E1010&lt;=0,IF(F1010&lt;=0,0,IF(F1010&lt;=25000,F1010,IF(F1010&lt;=50000,ROUNDUP(F1010/2,0)+12500,IF(F1010&lt;=100000,ROUNDUP(F1010/4,0)+25000,50000)))),MAX(IF(F1010&lt;=0,0,IF(F1010&lt;=25000,F1010,IF(F1010&lt;=50000,ROUNDUP(F1010/2,0)+12500,IF(F1010&lt;=100000,ROUNDUP(F1010/4,0)+25000,50000)))),MIN(IF(AND(D1010="はい",C1010&gt;=2026,C1010&lt;=2027),IF(E1010&lt;=0,0,IF(E1010&lt;=30000,E1010,IF(E1010&lt;=60000,ROUNDUP(E1010/2,0)+15000,IF(E1010&lt;=120000,ROUNDUP(E1010/4,0)+30000,60000)))),IF(E1010&lt;=0,0,IF(E1010&lt;=20000,E1010,IF(E1010&lt;=40000,ROUNDUP(E1010/2,0)+10000,IF(E1010&lt;=80000,ROUNDUP(E1010/4,0)+20000,40000)))))+IF(F1010&lt;=0,0,IF(F1010&lt;=25000,F1010,IF(F1010&lt;=50000,ROUNDUP(F1010/2,0)+12500,IF(F1010&lt;=100000,ROUNDUP(F1010/4,0)+25000,50000)))),IF(AND(D1010="はい",C1010&gt;=2026,C1010&lt;=2027),60000,40000)))))</f>
        <v/>
      </c>
      <c r="P1010" s="18">
        <f>IF(G1010&lt;=0,0,IF(G1010&lt;=20000,G1010,IF(G1010&lt;=40000,ROUNDUP(G1010/2,0)+10000,IF(G1010&lt;=80000,ROUNDUP(G1010/4,0)+20000,40000))))</f>
        <v/>
      </c>
      <c r="Q1010" s="18">
        <f>IF(I1010&lt;=0,IF(H1010&lt;=0,0,IF(H1010&lt;=20000,H1010,IF(H1010&lt;=40000,ROUNDUP(H1010/2,0)+10000,IF(H1010&lt;=80000,ROUNDUP(H1010/4,0)+20000,40000)))),IF(H1010&lt;=0,IF(I1010&lt;=0,0,IF(I1010&lt;=25000,I1010,IF(I1010&lt;=50000,ROUNDUP(I1010/2,0)+12500,IF(I1010&lt;=100000,ROUNDUP(I1010/4,0)+25000,50000)))),MAX(IF(I1010&lt;=0,0,IF(I1010&lt;=25000,I1010,IF(I1010&lt;=50000,ROUNDUP(I1010/2,0)+12500,IF(I1010&lt;=100000,ROUNDUP(I1010/4,0)+25000,50000)))),MIN(IF(H1010&lt;=0,0,IF(H1010&lt;=20000,H1010,IF(H1010&lt;=40000,ROUNDUP(H1010/2,0)+10000,IF(H1010&lt;=80000,ROUNDUP(H1010/4,0)+20000,40000))))+IF(I1010&lt;=0,0,IF(I1010&lt;=25000,I1010,IF(I1010&lt;=50000,ROUNDUP(I1010/2,0)+12500,IF(I1010&lt;=100000,ROUNDUP(I1010/4,0)+25000,50000)))),40000))))</f>
        <v/>
      </c>
      <c r="R1010" s="18">
        <f>MIN(120000,O1010+P1010+Q1010)</f>
        <v/>
      </c>
      <c r="S1010" s="18">
        <f>IF(F1010&lt;=0,IF(E1010&lt;=0,0,IF(E1010&lt;=12000,E1010,IF(E1010&lt;=32000,ROUNDUP(E1010/2,0)+6000,IF(E1010&lt;=56000,ROUNDUP(E1010/4,0)+14000,28000)))),IF(E1010&lt;=0,IF(F1010&lt;=0,0,IF(F1010&lt;=15000,F1010,IF(F1010&lt;=40000,ROUNDUP(F1010/2,0)+7500,IF(F1010&lt;=70000,ROUNDUP(F1010/4,0)+17500,35000)))),MAX(IF(F1010&lt;=0,0,IF(F1010&lt;=15000,F1010,IF(F1010&lt;=40000,ROUNDUP(F1010/2,0)+7500,IF(F1010&lt;=70000,ROUNDUP(F1010/4,0)+17500,35000)))),MIN(IF(E1010&lt;=0,0,IF(E1010&lt;=12000,E1010,IF(E1010&lt;=32000,ROUNDUP(E1010/2,0)+6000,IF(E1010&lt;=56000,ROUNDUP(E1010/4,0)+14000,28000))))+IF(F1010&lt;=0,0,IF(F1010&lt;=15000,F1010,IF(F1010&lt;=40000,ROUNDUP(F1010/2,0)+7500,IF(F1010&lt;=70000,ROUNDUP(F1010/4,0)+17500,35000)))),28000))))</f>
        <v/>
      </c>
      <c r="T1010" s="18">
        <f>IF(G1010&lt;=0,0,IF(G1010&lt;=12000,G1010,IF(G1010&lt;=32000,ROUNDUP(G1010/2,0)+6000,IF(G1010&lt;=56000,ROUNDUP(G1010/4,0)+14000,28000))))</f>
        <v/>
      </c>
      <c r="U1010" s="18">
        <f>IF(I1010&lt;=0,IF(H1010&lt;=0,0,IF(H1010&lt;=12000,H1010,IF(H1010&lt;=32000,ROUNDUP(H1010/2,0)+6000,IF(H1010&lt;=56000,ROUNDUP(H1010/4,0)+14000,28000)))),IF(H1010&lt;=0,IF(I1010&lt;=0,0,IF(I1010&lt;=15000,I1010,IF(I1010&lt;=40000,ROUNDUP(I1010/2,0)+7500,IF(I1010&lt;=70000,ROUNDUP(I1010/4,0)+17500,35000)))),MAX(IF(I1010&lt;=0,0,IF(I1010&lt;=15000,I1010,IF(I1010&lt;=40000,ROUNDUP(I1010/2,0)+7500,IF(I1010&lt;=70000,ROUNDUP(I1010/4,0)+17500,35000)))),MIN(IF(H1010&lt;=0,0,IF(H1010&lt;=12000,H1010,IF(H1010&lt;=32000,ROUNDUP(H1010/2,0)+6000,IF(H1010&lt;=56000,ROUNDUP(H1010/4,0)+14000,28000))))+IF(I1010&lt;=0,0,IF(I1010&lt;=15000,I1010,IF(I1010&lt;=40000,ROUNDUP(I1010/2,0)+7500,IF(I1010&lt;=70000,ROUNDUP(I1010/4,0)+17500,35000)))),28000))))</f>
        <v/>
      </c>
      <c r="V1010" s="18">
        <f>MIN(70000,S1010+T1010+U1010)</f>
        <v/>
      </c>
      <c r="W1010" s="18">
        <f>MAX(0,ROUNDDOWN(M1010-J1010-N1010-K1010-0,-3))</f>
        <v/>
      </c>
      <c r="X1010" s="18">
        <f>MAX(0,ROUNDDOWN(M1010-J1010-N1010-K1010-R1010,-3))</f>
        <v/>
      </c>
      <c r="Y1010" s="18">
        <f>IF(W1010&lt;=0,0,ROUNDDOWN((W1010*LOOKUP(W1010,{0,1950001,3300001,6950001,9000001,18000001,40000001},{0.05,0.1,0.2,0.23,0.33,0.4,0.45})-LOOKUP(W1010,{0,1950001,3300001,6950001,9000001,18000001,40000001},{0,97500,427500,636000,1536000,2796000,4796000}))*1.021,-2))</f>
        <v/>
      </c>
      <c r="Z1010" s="18">
        <f>IF(X1010&lt;=0,0,ROUNDDOWN((X1010*LOOKUP(X1010,{0,1950001,3300001,6950001,9000001,18000001,40000001},{0.05,0.1,0.2,0.23,0.33,0.4,0.45})-LOOKUP(X1010,{0,1950001,3300001,6950001,9000001,18000001,40000001},{0,97500,427500,636000,1536000,2796000,4796000}))*1.021,-2))</f>
        <v/>
      </c>
      <c r="AA1010" s="18">
        <f>MAX(0,ROUNDDOWN(M1010-J1010-430000-L1010-0,-3))</f>
        <v/>
      </c>
      <c r="AB1010" s="18">
        <f>MAX(0,ROUNDDOWN(M1010-J1010-430000-L1010-V1010,-3))</f>
        <v/>
      </c>
      <c r="AC1010" s="18">
        <f>IF(M1010&lt;=450000,0,MAX(0,ROUNDDOWN(AA1010*0.06-MIN(50000,AA1010)*0.03,-2))+MAX(0,ROUNDDOWN(AA1010*0.04-MIN(50000,AA1010)*0.02,-2)))</f>
        <v/>
      </c>
      <c r="AD1010" s="18">
        <f>IF(M1010&lt;=450000,0,MAX(0,ROUNDDOWN(AB1010*0.06-MIN(50000,AB1010)*0.03,-2))+MAX(0,ROUNDDOWN(AB1010*0.04-MIN(50000,AB1010)*0.02,-2)))</f>
        <v/>
      </c>
      <c r="AE1010" s="18">
        <f>Y1010-Z1010</f>
        <v/>
      </c>
      <c r="AF1010" s="18">
        <f>AC1010-AD1010</f>
        <v/>
      </c>
      <c r="AG1010" s="18">
        <f>AE1010+AF1010</f>
        <v/>
      </c>
      <c r="AH1010" s="20">
        <f>IF(W1010&lt;=0,0,LOOKUP(W1010,{0,1950001,3300001,6950001,9000001,18000001,40000001},{0.05,0.1,0.2,0.23,0.33,0.4,0.45}))</f>
        <v/>
      </c>
    </row>
    <row r="1011">
      <c r="A1011" t="inlineStr">
        <is>
          <t>1万円刻み 3区分8万円ずつ</t>
        </is>
      </c>
      <c r="B1011" s="18">
        <f>'4_1万円刻み'!$A$311</f>
        <v/>
      </c>
      <c r="C1011" s="19" t="n">
        <v>2026</v>
      </c>
      <c r="D1011" t="inlineStr">
        <is>
          <t>いいえ</t>
        </is>
      </c>
      <c r="E1011" s="18" t="n">
        <v>80000</v>
      </c>
      <c r="F1011" s="18" t="n">
        <v>0</v>
      </c>
      <c r="G1011" s="18" t="n">
        <v>80000</v>
      </c>
      <c r="H1011" s="18" t="n">
        <v>80000</v>
      </c>
      <c r="I1011" s="18" t="n">
        <v>0</v>
      </c>
      <c r="J1011" s="18">
        <f>ROUND(MIN(B1011/12,650000)*12*0.0915+MIN(B1011/12,1390000)*12*(0.0504+0)+B1011*0.005,0)</f>
        <v/>
      </c>
      <c r="K1011" s="18" t="n">
        <v>0</v>
      </c>
      <c r="L1011" s="18" t="n">
        <v>0</v>
      </c>
      <c r="M1011" s="18">
        <f>ROUND(IF(C1011&gt;=2026,IF(B1011&lt;741000,0,IF(B1011&lt;2191000,B1011-740000,IF(B1011&lt;2193000,1451000,IF(B1011&lt;2196000,1453000,IF(B1011&lt;2200000,1456000,IF(B1011&lt;3600000,ROUNDDOWN(B1011/4,-3)*2.8-80000,IF(B1011&lt;6600000,ROUNDDOWN(B1011/4,-3)*3.2-440000,IF(B1011&lt;8500000,ROUNDDOWN(B1011*0.9,0)-1100000,B1011-1950000)))))))),IF(B1011&lt;651000,0,IF(B1011&lt;1900000,B1011-650000,IF(B1011&lt;3600000,ROUNDDOWN(B1011/4,-3)*2.8-80000,IF(B1011&lt;6600000,ROUNDDOWN(B1011/4,-3)*3.2-440000,IF(B1011&lt;8500000,ROUNDDOWN(B1011*0.9,0)-1100000,B1011-1950000)))))),0)</f>
        <v/>
      </c>
      <c r="N1011" s="18">
        <f>IF(M1011&gt;23500000,NA(),IF(C1011&gt;=2026,IF(M1011&lt;=4890000,1040000,IF(M1011&lt;=6550000,670000,620000)),IF(M1011&lt;=1320000,950000,IF(M1011&lt;=3360000,880000,IF(M1011&lt;=4890000,680000,IF(M1011&lt;=6550000,630000,580000))))))</f>
        <v/>
      </c>
      <c r="O1011" s="18">
        <f>IF(F1011&lt;=0,IF(AND(D1011="はい",C1011&gt;=2026,C1011&lt;=2027),IF(E1011&lt;=0,0,IF(E1011&lt;=30000,E1011,IF(E1011&lt;=60000,ROUNDUP(E1011/2,0)+15000,IF(E1011&lt;=120000,ROUNDUP(E1011/4,0)+30000,60000)))),IF(E1011&lt;=0,0,IF(E1011&lt;=20000,E1011,IF(E1011&lt;=40000,ROUNDUP(E1011/2,0)+10000,IF(E1011&lt;=80000,ROUNDUP(E1011/4,0)+20000,40000))))),IF(E1011&lt;=0,IF(F1011&lt;=0,0,IF(F1011&lt;=25000,F1011,IF(F1011&lt;=50000,ROUNDUP(F1011/2,0)+12500,IF(F1011&lt;=100000,ROUNDUP(F1011/4,0)+25000,50000)))),MAX(IF(F1011&lt;=0,0,IF(F1011&lt;=25000,F1011,IF(F1011&lt;=50000,ROUNDUP(F1011/2,0)+12500,IF(F1011&lt;=100000,ROUNDUP(F1011/4,0)+25000,50000)))),MIN(IF(AND(D1011="はい",C1011&gt;=2026,C1011&lt;=2027),IF(E1011&lt;=0,0,IF(E1011&lt;=30000,E1011,IF(E1011&lt;=60000,ROUNDUP(E1011/2,0)+15000,IF(E1011&lt;=120000,ROUNDUP(E1011/4,0)+30000,60000)))),IF(E1011&lt;=0,0,IF(E1011&lt;=20000,E1011,IF(E1011&lt;=40000,ROUNDUP(E1011/2,0)+10000,IF(E1011&lt;=80000,ROUNDUP(E1011/4,0)+20000,40000)))))+IF(F1011&lt;=0,0,IF(F1011&lt;=25000,F1011,IF(F1011&lt;=50000,ROUNDUP(F1011/2,0)+12500,IF(F1011&lt;=100000,ROUNDUP(F1011/4,0)+25000,50000)))),IF(AND(D1011="はい",C1011&gt;=2026,C1011&lt;=2027),60000,40000)))))</f>
        <v/>
      </c>
      <c r="P1011" s="18">
        <f>IF(G1011&lt;=0,0,IF(G1011&lt;=20000,G1011,IF(G1011&lt;=40000,ROUNDUP(G1011/2,0)+10000,IF(G1011&lt;=80000,ROUNDUP(G1011/4,0)+20000,40000))))</f>
        <v/>
      </c>
      <c r="Q1011" s="18">
        <f>IF(I1011&lt;=0,IF(H1011&lt;=0,0,IF(H1011&lt;=20000,H1011,IF(H1011&lt;=40000,ROUNDUP(H1011/2,0)+10000,IF(H1011&lt;=80000,ROUNDUP(H1011/4,0)+20000,40000)))),IF(H1011&lt;=0,IF(I1011&lt;=0,0,IF(I1011&lt;=25000,I1011,IF(I1011&lt;=50000,ROUNDUP(I1011/2,0)+12500,IF(I1011&lt;=100000,ROUNDUP(I1011/4,0)+25000,50000)))),MAX(IF(I1011&lt;=0,0,IF(I1011&lt;=25000,I1011,IF(I1011&lt;=50000,ROUNDUP(I1011/2,0)+12500,IF(I1011&lt;=100000,ROUNDUP(I1011/4,0)+25000,50000)))),MIN(IF(H1011&lt;=0,0,IF(H1011&lt;=20000,H1011,IF(H1011&lt;=40000,ROUNDUP(H1011/2,0)+10000,IF(H1011&lt;=80000,ROUNDUP(H1011/4,0)+20000,40000))))+IF(I1011&lt;=0,0,IF(I1011&lt;=25000,I1011,IF(I1011&lt;=50000,ROUNDUP(I1011/2,0)+12500,IF(I1011&lt;=100000,ROUNDUP(I1011/4,0)+25000,50000)))),40000))))</f>
        <v/>
      </c>
      <c r="R1011" s="18">
        <f>MIN(120000,O1011+P1011+Q1011)</f>
        <v/>
      </c>
      <c r="S1011" s="18">
        <f>IF(F1011&lt;=0,IF(E1011&lt;=0,0,IF(E1011&lt;=12000,E1011,IF(E1011&lt;=32000,ROUNDUP(E1011/2,0)+6000,IF(E1011&lt;=56000,ROUNDUP(E1011/4,0)+14000,28000)))),IF(E1011&lt;=0,IF(F1011&lt;=0,0,IF(F1011&lt;=15000,F1011,IF(F1011&lt;=40000,ROUNDUP(F1011/2,0)+7500,IF(F1011&lt;=70000,ROUNDUP(F1011/4,0)+17500,35000)))),MAX(IF(F1011&lt;=0,0,IF(F1011&lt;=15000,F1011,IF(F1011&lt;=40000,ROUNDUP(F1011/2,0)+7500,IF(F1011&lt;=70000,ROUNDUP(F1011/4,0)+17500,35000)))),MIN(IF(E1011&lt;=0,0,IF(E1011&lt;=12000,E1011,IF(E1011&lt;=32000,ROUNDUP(E1011/2,0)+6000,IF(E1011&lt;=56000,ROUNDUP(E1011/4,0)+14000,28000))))+IF(F1011&lt;=0,0,IF(F1011&lt;=15000,F1011,IF(F1011&lt;=40000,ROUNDUP(F1011/2,0)+7500,IF(F1011&lt;=70000,ROUNDUP(F1011/4,0)+17500,35000)))),28000))))</f>
        <v/>
      </c>
      <c r="T1011" s="18">
        <f>IF(G1011&lt;=0,0,IF(G1011&lt;=12000,G1011,IF(G1011&lt;=32000,ROUNDUP(G1011/2,0)+6000,IF(G1011&lt;=56000,ROUNDUP(G1011/4,0)+14000,28000))))</f>
        <v/>
      </c>
      <c r="U1011" s="18">
        <f>IF(I1011&lt;=0,IF(H1011&lt;=0,0,IF(H1011&lt;=12000,H1011,IF(H1011&lt;=32000,ROUNDUP(H1011/2,0)+6000,IF(H1011&lt;=56000,ROUNDUP(H1011/4,0)+14000,28000)))),IF(H1011&lt;=0,IF(I1011&lt;=0,0,IF(I1011&lt;=15000,I1011,IF(I1011&lt;=40000,ROUNDUP(I1011/2,0)+7500,IF(I1011&lt;=70000,ROUNDUP(I1011/4,0)+17500,35000)))),MAX(IF(I1011&lt;=0,0,IF(I1011&lt;=15000,I1011,IF(I1011&lt;=40000,ROUNDUP(I1011/2,0)+7500,IF(I1011&lt;=70000,ROUNDUP(I1011/4,0)+17500,35000)))),MIN(IF(H1011&lt;=0,0,IF(H1011&lt;=12000,H1011,IF(H1011&lt;=32000,ROUNDUP(H1011/2,0)+6000,IF(H1011&lt;=56000,ROUNDUP(H1011/4,0)+14000,28000))))+IF(I1011&lt;=0,0,IF(I1011&lt;=15000,I1011,IF(I1011&lt;=40000,ROUNDUP(I1011/2,0)+7500,IF(I1011&lt;=70000,ROUNDUP(I1011/4,0)+17500,35000)))),28000))))</f>
        <v/>
      </c>
      <c r="V1011" s="18">
        <f>MIN(70000,S1011+T1011+U1011)</f>
        <v/>
      </c>
      <c r="W1011" s="18">
        <f>MAX(0,ROUNDDOWN(M1011-J1011-N1011-K1011-0,-3))</f>
        <v/>
      </c>
      <c r="X1011" s="18">
        <f>MAX(0,ROUNDDOWN(M1011-J1011-N1011-K1011-R1011,-3))</f>
        <v/>
      </c>
      <c r="Y1011" s="18">
        <f>IF(W1011&lt;=0,0,ROUNDDOWN((W1011*LOOKUP(W1011,{0,1950001,3300001,6950001,9000001,18000001,40000001},{0.05,0.1,0.2,0.23,0.33,0.4,0.45})-LOOKUP(W1011,{0,1950001,3300001,6950001,9000001,18000001,40000001},{0,97500,427500,636000,1536000,2796000,4796000}))*1.021,-2))</f>
        <v/>
      </c>
      <c r="Z1011" s="18">
        <f>IF(X1011&lt;=0,0,ROUNDDOWN((X1011*LOOKUP(X1011,{0,1950001,3300001,6950001,9000001,18000001,40000001},{0.05,0.1,0.2,0.23,0.33,0.4,0.45})-LOOKUP(X1011,{0,1950001,3300001,6950001,9000001,18000001,40000001},{0,97500,427500,636000,1536000,2796000,4796000}))*1.021,-2))</f>
        <v/>
      </c>
      <c r="AA1011" s="18">
        <f>MAX(0,ROUNDDOWN(M1011-J1011-430000-L1011-0,-3))</f>
        <v/>
      </c>
      <c r="AB1011" s="18">
        <f>MAX(0,ROUNDDOWN(M1011-J1011-430000-L1011-V1011,-3))</f>
        <v/>
      </c>
      <c r="AC1011" s="18">
        <f>IF(M1011&lt;=450000,0,MAX(0,ROUNDDOWN(AA1011*0.06-MIN(50000,AA1011)*0.03,-2))+MAX(0,ROUNDDOWN(AA1011*0.04-MIN(50000,AA1011)*0.02,-2)))</f>
        <v/>
      </c>
      <c r="AD1011" s="18">
        <f>IF(M1011&lt;=450000,0,MAX(0,ROUNDDOWN(AB1011*0.06-MIN(50000,AB1011)*0.03,-2))+MAX(0,ROUNDDOWN(AB1011*0.04-MIN(50000,AB1011)*0.02,-2)))</f>
        <v/>
      </c>
      <c r="AE1011" s="18">
        <f>Y1011-Z1011</f>
        <v/>
      </c>
      <c r="AF1011" s="18">
        <f>AC1011-AD1011</f>
        <v/>
      </c>
      <c r="AG1011" s="18">
        <f>AE1011+AF1011</f>
        <v/>
      </c>
      <c r="AH1011" s="20">
        <f>IF(W1011&lt;=0,0,LOOKUP(W1011,{0,1950001,3300001,6950001,9000001,18000001,40000001},{0.05,0.1,0.2,0.23,0.33,0.4,0.45}))</f>
        <v/>
      </c>
    </row>
    <row r="1012">
      <c r="A1012" t="inlineStr">
        <is>
          <t>1万円刻み 一般8万円</t>
        </is>
      </c>
      <c r="B1012" s="18">
        <f>'4_1万円刻み'!$A$311</f>
        <v/>
      </c>
      <c r="C1012" s="19" t="n">
        <v>2026</v>
      </c>
      <c r="D1012" t="inlineStr">
        <is>
          <t>いいえ</t>
        </is>
      </c>
      <c r="E1012" s="18" t="n">
        <v>80000</v>
      </c>
      <c r="F1012" s="18" t="n">
        <v>0</v>
      </c>
      <c r="G1012" s="18" t="n">
        <v>0</v>
      </c>
      <c r="H1012" s="18" t="n">
        <v>0</v>
      </c>
      <c r="I1012" s="18" t="n">
        <v>0</v>
      </c>
      <c r="J1012" s="18">
        <f>ROUND(MIN(B1012/12,650000)*12*0.0915+MIN(B1012/12,1390000)*12*(0.0504+0)+B1012*0.005,0)</f>
        <v/>
      </c>
      <c r="K1012" s="18" t="n">
        <v>0</v>
      </c>
      <c r="L1012" s="18" t="n">
        <v>0</v>
      </c>
      <c r="M1012" s="18">
        <f>ROUND(IF(C1012&gt;=2026,IF(B1012&lt;741000,0,IF(B1012&lt;2191000,B1012-740000,IF(B1012&lt;2193000,1451000,IF(B1012&lt;2196000,1453000,IF(B1012&lt;2200000,1456000,IF(B1012&lt;3600000,ROUNDDOWN(B1012/4,-3)*2.8-80000,IF(B1012&lt;6600000,ROUNDDOWN(B1012/4,-3)*3.2-440000,IF(B1012&lt;8500000,ROUNDDOWN(B1012*0.9,0)-1100000,B1012-1950000)))))))),IF(B1012&lt;651000,0,IF(B1012&lt;1900000,B1012-650000,IF(B1012&lt;3600000,ROUNDDOWN(B1012/4,-3)*2.8-80000,IF(B1012&lt;6600000,ROUNDDOWN(B1012/4,-3)*3.2-440000,IF(B1012&lt;8500000,ROUNDDOWN(B1012*0.9,0)-1100000,B1012-1950000)))))),0)</f>
        <v/>
      </c>
      <c r="N1012" s="18">
        <f>IF(M1012&gt;23500000,NA(),IF(C1012&gt;=2026,IF(M1012&lt;=4890000,1040000,IF(M1012&lt;=6550000,670000,620000)),IF(M1012&lt;=1320000,950000,IF(M1012&lt;=3360000,880000,IF(M1012&lt;=4890000,680000,IF(M1012&lt;=6550000,630000,580000))))))</f>
        <v/>
      </c>
      <c r="O1012" s="18">
        <f>IF(F1012&lt;=0,IF(AND(D1012="はい",C1012&gt;=2026,C1012&lt;=2027),IF(E1012&lt;=0,0,IF(E1012&lt;=30000,E1012,IF(E1012&lt;=60000,ROUNDUP(E1012/2,0)+15000,IF(E1012&lt;=120000,ROUNDUP(E1012/4,0)+30000,60000)))),IF(E1012&lt;=0,0,IF(E1012&lt;=20000,E1012,IF(E1012&lt;=40000,ROUNDUP(E1012/2,0)+10000,IF(E1012&lt;=80000,ROUNDUP(E1012/4,0)+20000,40000))))),IF(E1012&lt;=0,IF(F1012&lt;=0,0,IF(F1012&lt;=25000,F1012,IF(F1012&lt;=50000,ROUNDUP(F1012/2,0)+12500,IF(F1012&lt;=100000,ROUNDUP(F1012/4,0)+25000,50000)))),MAX(IF(F1012&lt;=0,0,IF(F1012&lt;=25000,F1012,IF(F1012&lt;=50000,ROUNDUP(F1012/2,0)+12500,IF(F1012&lt;=100000,ROUNDUP(F1012/4,0)+25000,50000)))),MIN(IF(AND(D1012="はい",C1012&gt;=2026,C1012&lt;=2027),IF(E1012&lt;=0,0,IF(E1012&lt;=30000,E1012,IF(E1012&lt;=60000,ROUNDUP(E1012/2,0)+15000,IF(E1012&lt;=120000,ROUNDUP(E1012/4,0)+30000,60000)))),IF(E1012&lt;=0,0,IF(E1012&lt;=20000,E1012,IF(E1012&lt;=40000,ROUNDUP(E1012/2,0)+10000,IF(E1012&lt;=80000,ROUNDUP(E1012/4,0)+20000,40000)))))+IF(F1012&lt;=0,0,IF(F1012&lt;=25000,F1012,IF(F1012&lt;=50000,ROUNDUP(F1012/2,0)+12500,IF(F1012&lt;=100000,ROUNDUP(F1012/4,0)+25000,50000)))),IF(AND(D1012="はい",C1012&gt;=2026,C1012&lt;=2027),60000,40000)))))</f>
        <v/>
      </c>
      <c r="P1012" s="18">
        <f>IF(G1012&lt;=0,0,IF(G1012&lt;=20000,G1012,IF(G1012&lt;=40000,ROUNDUP(G1012/2,0)+10000,IF(G1012&lt;=80000,ROUNDUP(G1012/4,0)+20000,40000))))</f>
        <v/>
      </c>
      <c r="Q1012" s="18">
        <f>IF(I1012&lt;=0,IF(H1012&lt;=0,0,IF(H1012&lt;=20000,H1012,IF(H1012&lt;=40000,ROUNDUP(H1012/2,0)+10000,IF(H1012&lt;=80000,ROUNDUP(H1012/4,0)+20000,40000)))),IF(H1012&lt;=0,IF(I1012&lt;=0,0,IF(I1012&lt;=25000,I1012,IF(I1012&lt;=50000,ROUNDUP(I1012/2,0)+12500,IF(I1012&lt;=100000,ROUNDUP(I1012/4,0)+25000,50000)))),MAX(IF(I1012&lt;=0,0,IF(I1012&lt;=25000,I1012,IF(I1012&lt;=50000,ROUNDUP(I1012/2,0)+12500,IF(I1012&lt;=100000,ROUNDUP(I1012/4,0)+25000,50000)))),MIN(IF(H1012&lt;=0,0,IF(H1012&lt;=20000,H1012,IF(H1012&lt;=40000,ROUNDUP(H1012/2,0)+10000,IF(H1012&lt;=80000,ROUNDUP(H1012/4,0)+20000,40000))))+IF(I1012&lt;=0,0,IF(I1012&lt;=25000,I1012,IF(I1012&lt;=50000,ROUNDUP(I1012/2,0)+12500,IF(I1012&lt;=100000,ROUNDUP(I1012/4,0)+25000,50000)))),40000))))</f>
        <v/>
      </c>
      <c r="R1012" s="18">
        <f>MIN(120000,O1012+P1012+Q1012)</f>
        <v/>
      </c>
      <c r="S1012" s="18">
        <f>IF(F1012&lt;=0,IF(E1012&lt;=0,0,IF(E1012&lt;=12000,E1012,IF(E1012&lt;=32000,ROUNDUP(E1012/2,0)+6000,IF(E1012&lt;=56000,ROUNDUP(E1012/4,0)+14000,28000)))),IF(E1012&lt;=0,IF(F1012&lt;=0,0,IF(F1012&lt;=15000,F1012,IF(F1012&lt;=40000,ROUNDUP(F1012/2,0)+7500,IF(F1012&lt;=70000,ROUNDUP(F1012/4,0)+17500,35000)))),MAX(IF(F1012&lt;=0,0,IF(F1012&lt;=15000,F1012,IF(F1012&lt;=40000,ROUNDUP(F1012/2,0)+7500,IF(F1012&lt;=70000,ROUNDUP(F1012/4,0)+17500,35000)))),MIN(IF(E1012&lt;=0,0,IF(E1012&lt;=12000,E1012,IF(E1012&lt;=32000,ROUNDUP(E1012/2,0)+6000,IF(E1012&lt;=56000,ROUNDUP(E1012/4,0)+14000,28000))))+IF(F1012&lt;=0,0,IF(F1012&lt;=15000,F1012,IF(F1012&lt;=40000,ROUNDUP(F1012/2,0)+7500,IF(F1012&lt;=70000,ROUNDUP(F1012/4,0)+17500,35000)))),28000))))</f>
        <v/>
      </c>
      <c r="T1012" s="18">
        <f>IF(G1012&lt;=0,0,IF(G1012&lt;=12000,G1012,IF(G1012&lt;=32000,ROUNDUP(G1012/2,0)+6000,IF(G1012&lt;=56000,ROUNDUP(G1012/4,0)+14000,28000))))</f>
        <v/>
      </c>
      <c r="U1012" s="18">
        <f>IF(I1012&lt;=0,IF(H1012&lt;=0,0,IF(H1012&lt;=12000,H1012,IF(H1012&lt;=32000,ROUNDUP(H1012/2,0)+6000,IF(H1012&lt;=56000,ROUNDUP(H1012/4,0)+14000,28000)))),IF(H1012&lt;=0,IF(I1012&lt;=0,0,IF(I1012&lt;=15000,I1012,IF(I1012&lt;=40000,ROUNDUP(I1012/2,0)+7500,IF(I1012&lt;=70000,ROUNDUP(I1012/4,0)+17500,35000)))),MAX(IF(I1012&lt;=0,0,IF(I1012&lt;=15000,I1012,IF(I1012&lt;=40000,ROUNDUP(I1012/2,0)+7500,IF(I1012&lt;=70000,ROUNDUP(I1012/4,0)+17500,35000)))),MIN(IF(H1012&lt;=0,0,IF(H1012&lt;=12000,H1012,IF(H1012&lt;=32000,ROUNDUP(H1012/2,0)+6000,IF(H1012&lt;=56000,ROUNDUP(H1012/4,0)+14000,28000))))+IF(I1012&lt;=0,0,IF(I1012&lt;=15000,I1012,IF(I1012&lt;=40000,ROUNDUP(I1012/2,0)+7500,IF(I1012&lt;=70000,ROUNDUP(I1012/4,0)+17500,35000)))),28000))))</f>
        <v/>
      </c>
      <c r="V1012" s="18">
        <f>MIN(70000,S1012+T1012+U1012)</f>
        <v/>
      </c>
      <c r="W1012" s="18">
        <f>MAX(0,ROUNDDOWN(M1012-J1012-N1012-K1012-0,-3))</f>
        <v/>
      </c>
      <c r="X1012" s="18">
        <f>MAX(0,ROUNDDOWN(M1012-J1012-N1012-K1012-R1012,-3))</f>
        <v/>
      </c>
      <c r="Y1012" s="18">
        <f>IF(W1012&lt;=0,0,ROUNDDOWN((W1012*LOOKUP(W1012,{0,1950001,3300001,6950001,9000001,18000001,40000001},{0.05,0.1,0.2,0.23,0.33,0.4,0.45})-LOOKUP(W1012,{0,1950001,3300001,6950001,9000001,18000001,40000001},{0,97500,427500,636000,1536000,2796000,4796000}))*1.021,-2))</f>
        <v/>
      </c>
      <c r="Z1012" s="18">
        <f>IF(X1012&lt;=0,0,ROUNDDOWN((X1012*LOOKUP(X1012,{0,1950001,3300001,6950001,9000001,18000001,40000001},{0.05,0.1,0.2,0.23,0.33,0.4,0.45})-LOOKUP(X1012,{0,1950001,3300001,6950001,9000001,18000001,40000001},{0,97500,427500,636000,1536000,2796000,4796000}))*1.021,-2))</f>
        <v/>
      </c>
      <c r="AA1012" s="18">
        <f>MAX(0,ROUNDDOWN(M1012-J1012-430000-L1012-0,-3))</f>
        <v/>
      </c>
      <c r="AB1012" s="18">
        <f>MAX(0,ROUNDDOWN(M1012-J1012-430000-L1012-V1012,-3))</f>
        <v/>
      </c>
      <c r="AC1012" s="18">
        <f>IF(M1012&lt;=450000,0,MAX(0,ROUNDDOWN(AA1012*0.06-MIN(50000,AA1012)*0.03,-2))+MAX(0,ROUNDDOWN(AA1012*0.04-MIN(50000,AA1012)*0.02,-2)))</f>
        <v/>
      </c>
      <c r="AD1012" s="18">
        <f>IF(M1012&lt;=450000,0,MAX(0,ROUNDDOWN(AB1012*0.06-MIN(50000,AB1012)*0.03,-2))+MAX(0,ROUNDDOWN(AB1012*0.04-MIN(50000,AB1012)*0.02,-2)))</f>
        <v/>
      </c>
      <c r="AE1012" s="18">
        <f>Y1012-Z1012</f>
        <v/>
      </c>
      <c r="AF1012" s="18">
        <f>AC1012-AD1012</f>
        <v/>
      </c>
      <c r="AG1012" s="18">
        <f>AE1012+AF1012</f>
        <v/>
      </c>
      <c r="AH1012" s="20">
        <f>IF(W1012&lt;=0,0,LOOKUP(W1012,{0,1950001,3300001,6950001,9000001,18000001,40000001},{0.05,0.1,0.2,0.23,0.33,0.4,0.45}))</f>
        <v/>
      </c>
    </row>
    <row r="1013">
      <c r="A1013" t="inlineStr">
        <is>
          <t>1万円刻み 特例あり一般12万円</t>
        </is>
      </c>
      <c r="B1013" s="18">
        <f>'4_1万円刻み'!$A$311</f>
        <v/>
      </c>
      <c r="C1013" s="19" t="n">
        <v>2026</v>
      </c>
      <c r="D1013" t="inlineStr">
        <is>
          <t>はい</t>
        </is>
      </c>
      <c r="E1013" s="18" t="n">
        <v>120000</v>
      </c>
      <c r="F1013" s="18" t="n">
        <v>0</v>
      </c>
      <c r="G1013" s="18" t="n">
        <v>0</v>
      </c>
      <c r="H1013" s="18" t="n">
        <v>0</v>
      </c>
      <c r="I1013" s="18" t="n">
        <v>0</v>
      </c>
      <c r="J1013" s="18">
        <f>ROUND(MIN(B1013/12,650000)*12*0.0915+MIN(B1013/12,1390000)*12*(0.0504+0)+B1013*0.005,0)</f>
        <v/>
      </c>
      <c r="K1013" s="18" t="n">
        <v>0</v>
      </c>
      <c r="L1013" s="18" t="n">
        <v>0</v>
      </c>
      <c r="M1013" s="18">
        <f>ROUND(IF(C1013&gt;=2026,IF(B1013&lt;741000,0,IF(B1013&lt;2191000,B1013-740000,IF(B1013&lt;2193000,1451000,IF(B1013&lt;2196000,1453000,IF(B1013&lt;2200000,1456000,IF(B1013&lt;3600000,ROUNDDOWN(B1013/4,-3)*2.8-80000,IF(B1013&lt;6600000,ROUNDDOWN(B1013/4,-3)*3.2-440000,IF(B1013&lt;8500000,ROUNDDOWN(B1013*0.9,0)-1100000,B1013-1950000)))))))),IF(B1013&lt;651000,0,IF(B1013&lt;1900000,B1013-650000,IF(B1013&lt;3600000,ROUNDDOWN(B1013/4,-3)*2.8-80000,IF(B1013&lt;6600000,ROUNDDOWN(B1013/4,-3)*3.2-440000,IF(B1013&lt;8500000,ROUNDDOWN(B1013*0.9,0)-1100000,B1013-1950000)))))),0)</f>
        <v/>
      </c>
      <c r="N1013" s="18">
        <f>IF(M1013&gt;23500000,NA(),IF(C1013&gt;=2026,IF(M1013&lt;=4890000,1040000,IF(M1013&lt;=6550000,670000,620000)),IF(M1013&lt;=1320000,950000,IF(M1013&lt;=3360000,880000,IF(M1013&lt;=4890000,680000,IF(M1013&lt;=6550000,630000,580000))))))</f>
        <v/>
      </c>
      <c r="O1013" s="18">
        <f>IF(F1013&lt;=0,IF(AND(D1013="はい",C1013&gt;=2026,C1013&lt;=2027),IF(E1013&lt;=0,0,IF(E1013&lt;=30000,E1013,IF(E1013&lt;=60000,ROUNDUP(E1013/2,0)+15000,IF(E1013&lt;=120000,ROUNDUP(E1013/4,0)+30000,60000)))),IF(E1013&lt;=0,0,IF(E1013&lt;=20000,E1013,IF(E1013&lt;=40000,ROUNDUP(E1013/2,0)+10000,IF(E1013&lt;=80000,ROUNDUP(E1013/4,0)+20000,40000))))),IF(E1013&lt;=0,IF(F1013&lt;=0,0,IF(F1013&lt;=25000,F1013,IF(F1013&lt;=50000,ROUNDUP(F1013/2,0)+12500,IF(F1013&lt;=100000,ROUNDUP(F1013/4,0)+25000,50000)))),MAX(IF(F1013&lt;=0,0,IF(F1013&lt;=25000,F1013,IF(F1013&lt;=50000,ROUNDUP(F1013/2,0)+12500,IF(F1013&lt;=100000,ROUNDUP(F1013/4,0)+25000,50000)))),MIN(IF(AND(D1013="はい",C1013&gt;=2026,C1013&lt;=2027),IF(E1013&lt;=0,0,IF(E1013&lt;=30000,E1013,IF(E1013&lt;=60000,ROUNDUP(E1013/2,0)+15000,IF(E1013&lt;=120000,ROUNDUP(E1013/4,0)+30000,60000)))),IF(E1013&lt;=0,0,IF(E1013&lt;=20000,E1013,IF(E1013&lt;=40000,ROUNDUP(E1013/2,0)+10000,IF(E1013&lt;=80000,ROUNDUP(E1013/4,0)+20000,40000)))))+IF(F1013&lt;=0,0,IF(F1013&lt;=25000,F1013,IF(F1013&lt;=50000,ROUNDUP(F1013/2,0)+12500,IF(F1013&lt;=100000,ROUNDUP(F1013/4,0)+25000,50000)))),IF(AND(D1013="はい",C1013&gt;=2026,C1013&lt;=2027),60000,40000)))))</f>
        <v/>
      </c>
      <c r="P1013" s="18">
        <f>IF(G1013&lt;=0,0,IF(G1013&lt;=20000,G1013,IF(G1013&lt;=40000,ROUNDUP(G1013/2,0)+10000,IF(G1013&lt;=80000,ROUNDUP(G1013/4,0)+20000,40000))))</f>
        <v/>
      </c>
      <c r="Q1013" s="18">
        <f>IF(I1013&lt;=0,IF(H1013&lt;=0,0,IF(H1013&lt;=20000,H1013,IF(H1013&lt;=40000,ROUNDUP(H1013/2,0)+10000,IF(H1013&lt;=80000,ROUNDUP(H1013/4,0)+20000,40000)))),IF(H1013&lt;=0,IF(I1013&lt;=0,0,IF(I1013&lt;=25000,I1013,IF(I1013&lt;=50000,ROUNDUP(I1013/2,0)+12500,IF(I1013&lt;=100000,ROUNDUP(I1013/4,0)+25000,50000)))),MAX(IF(I1013&lt;=0,0,IF(I1013&lt;=25000,I1013,IF(I1013&lt;=50000,ROUNDUP(I1013/2,0)+12500,IF(I1013&lt;=100000,ROUNDUP(I1013/4,0)+25000,50000)))),MIN(IF(H1013&lt;=0,0,IF(H1013&lt;=20000,H1013,IF(H1013&lt;=40000,ROUNDUP(H1013/2,0)+10000,IF(H1013&lt;=80000,ROUNDUP(H1013/4,0)+20000,40000))))+IF(I1013&lt;=0,0,IF(I1013&lt;=25000,I1013,IF(I1013&lt;=50000,ROUNDUP(I1013/2,0)+12500,IF(I1013&lt;=100000,ROUNDUP(I1013/4,0)+25000,50000)))),40000))))</f>
        <v/>
      </c>
      <c r="R1013" s="18">
        <f>MIN(120000,O1013+P1013+Q1013)</f>
        <v/>
      </c>
      <c r="S1013" s="18">
        <f>IF(F1013&lt;=0,IF(E1013&lt;=0,0,IF(E1013&lt;=12000,E1013,IF(E1013&lt;=32000,ROUNDUP(E1013/2,0)+6000,IF(E1013&lt;=56000,ROUNDUP(E1013/4,0)+14000,28000)))),IF(E1013&lt;=0,IF(F1013&lt;=0,0,IF(F1013&lt;=15000,F1013,IF(F1013&lt;=40000,ROUNDUP(F1013/2,0)+7500,IF(F1013&lt;=70000,ROUNDUP(F1013/4,0)+17500,35000)))),MAX(IF(F1013&lt;=0,0,IF(F1013&lt;=15000,F1013,IF(F1013&lt;=40000,ROUNDUP(F1013/2,0)+7500,IF(F1013&lt;=70000,ROUNDUP(F1013/4,0)+17500,35000)))),MIN(IF(E1013&lt;=0,0,IF(E1013&lt;=12000,E1013,IF(E1013&lt;=32000,ROUNDUP(E1013/2,0)+6000,IF(E1013&lt;=56000,ROUNDUP(E1013/4,0)+14000,28000))))+IF(F1013&lt;=0,0,IF(F1013&lt;=15000,F1013,IF(F1013&lt;=40000,ROUNDUP(F1013/2,0)+7500,IF(F1013&lt;=70000,ROUNDUP(F1013/4,0)+17500,35000)))),28000))))</f>
        <v/>
      </c>
      <c r="T1013" s="18">
        <f>IF(G1013&lt;=0,0,IF(G1013&lt;=12000,G1013,IF(G1013&lt;=32000,ROUNDUP(G1013/2,0)+6000,IF(G1013&lt;=56000,ROUNDUP(G1013/4,0)+14000,28000))))</f>
        <v/>
      </c>
      <c r="U1013" s="18">
        <f>IF(I1013&lt;=0,IF(H1013&lt;=0,0,IF(H1013&lt;=12000,H1013,IF(H1013&lt;=32000,ROUNDUP(H1013/2,0)+6000,IF(H1013&lt;=56000,ROUNDUP(H1013/4,0)+14000,28000)))),IF(H1013&lt;=0,IF(I1013&lt;=0,0,IF(I1013&lt;=15000,I1013,IF(I1013&lt;=40000,ROUNDUP(I1013/2,0)+7500,IF(I1013&lt;=70000,ROUNDUP(I1013/4,0)+17500,35000)))),MAX(IF(I1013&lt;=0,0,IF(I1013&lt;=15000,I1013,IF(I1013&lt;=40000,ROUNDUP(I1013/2,0)+7500,IF(I1013&lt;=70000,ROUNDUP(I1013/4,0)+17500,35000)))),MIN(IF(H1013&lt;=0,0,IF(H1013&lt;=12000,H1013,IF(H1013&lt;=32000,ROUNDUP(H1013/2,0)+6000,IF(H1013&lt;=56000,ROUNDUP(H1013/4,0)+14000,28000))))+IF(I1013&lt;=0,0,IF(I1013&lt;=15000,I1013,IF(I1013&lt;=40000,ROUNDUP(I1013/2,0)+7500,IF(I1013&lt;=70000,ROUNDUP(I1013/4,0)+17500,35000)))),28000))))</f>
        <v/>
      </c>
      <c r="V1013" s="18">
        <f>MIN(70000,S1013+T1013+U1013)</f>
        <v/>
      </c>
      <c r="W1013" s="18">
        <f>MAX(0,ROUNDDOWN(M1013-J1013-N1013-K1013-0,-3))</f>
        <v/>
      </c>
      <c r="X1013" s="18">
        <f>MAX(0,ROUNDDOWN(M1013-J1013-N1013-K1013-R1013,-3))</f>
        <v/>
      </c>
      <c r="Y1013" s="18">
        <f>IF(W1013&lt;=0,0,ROUNDDOWN((W1013*LOOKUP(W1013,{0,1950001,3300001,6950001,9000001,18000001,40000001},{0.05,0.1,0.2,0.23,0.33,0.4,0.45})-LOOKUP(W1013,{0,1950001,3300001,6950001,9000001,18000001,40000001},{0,97500,427500,636000,1536000,2796000,4796000}))*1.021,-2))</f>
        <v/>
      </c>
      <c r="Z1013" s="18">
        <f>IF(X1013&lt;=0,0,ROUNDDOWN((X1013*LOOKUP(X1013,{0,1950001,3300001,6950001,9000001,18000001,40000001},{0.05,0.1,0.2,0.23,0.33,0.4,0.45})-LOOKUP(X1013,{0,1950001,3300001,6950001,9000001,18000001,40000001},{0,97500,427500,636000,1536000,2796000,4796000}))*1.021,-2))</f>
        <v/>
      </c>
      <c r="AA1013" s="18">
        <f>MAX(0,ROUNDDOWN(M1013-J1013-430000-L1013-0,-3))</f>
        <v/>
      </c>
      <c r="AB1013" s="18">
        <f>MAX(0,ROUNDDOWN(M1013-J1013-430000-L1013-V1013,-3))</f>
        <v/>
      </c>
      <c r="AC1013" s="18">
        <f>IF(M1013&lt;=450000,0,MAX(0,ROUNDDOWN(AA1013*0.06-MIN(50000,AA1013)*0.03,-2))+MAX(0,ROUNDDOWN(AA1013*0.04-MIN(50000,AA1013)*0.02,-2)))</f>
        <v/>
      </c>
      <c r="AD1013" s="18">
        <f>IF(M1013&lt;=450000,0,MAX(0,ROUNDDOWN(AB1013*0.06-MIN(50000,AB1013)*0.03,-2))+MAX(0,ROUNDDOWN(AB1013*0.04-MIN(50000,AB1013)*0.02,-2)))</f>
        <v/>
      </c>
      <c r="AE1013" s="18">
        <f>Y1013-Z1013</f>
        <v/>
      </c>
      <c r="AF1013" s="18">
        <f>AC1013-AD1013</f>
        <v/>
      </c>
      <c r="AG1013" s="18">
        <f>AE1013+AF1013</f>
        <v/>
      </c>
      <c r="AH1013" s="20">
        <f>IF(W1013&lt;=0,0,LOOKUP(W1013,{0,1950001,3300001,6950001,9000001,18000001,40000001},{0.05,0.1,0.2,0.23,0.33,0.4,0.45}))</f>
        <v/>
      </c>
    </row>
    <row r="1014">
      <c r="A1014" t="inlineStr">
        <is>
          <t>1万円刻み 3区分8万円ずつ</t>
        </is>
      </c>
      <c r="B1014" s="18">
        <f>'4_1万円刻み'!$A$312</f>
        <v/>
      </c>
      <c r="C1014" s="19" t="n">
        <v>2026</v>
      </c>
      <c r="D1014" t="inlineStr">
        <is>
          <t>いいえ</t>
        </is>
      </c>
      <c r="E1014" s="18" t="n">
        <v>80000</v>
      </c>
      <c r="F1014" s="18" t="n">
        <v>0</v>
      </c>
      <c r="G1014" s="18" t="n">
        <v>80000</v>
      </c>
      <c r="H1014" s="18" t="n">
        <v>80000</v>
      </c>
      <c r="I1014" s="18" t="n">
        <v>0</v>
      </c>
      <c r="J1014" s="18">
        <f>ROUND(MIN(B1014/12,650000)*12*0.0915+MIN(B1014/12,1390000)*12*(0.0504+0)+B1014*0.005,0)</f>
        <v/>
      </c>
      <c r="K1014" s="18" t="n">
        <v>0</v>
      </c>
      <c r="L1014" s="18" t="n">
        <v>0</v>
      </c>
      <c r="M1014" s="18">
        <f>ROUND(IF(C1014&gt;=2026,IF(B1014&lt;741000,0,IF(B1014&lt;2191000,B1014-740000,IF(B1014&lt;2193000,1451000,IF(B1014&lt;2196000,1453000,IF(B1014&lt;2200000,1456000,IF(B1014&lt;3600000,ROUNDDOWN(B1014/4,-3)*2.8-80000,IF(B1014&lt;6600000,ROUNDDOWN(B1014/4,-3)*3.2-440000,IF(B1014&lt;8500000,ROUNDDOWN(B1014*0.9,0)-1100000,B1014-1950000)))))))),IF(B1014&lt;651000,0,IF(B1014&lt;1900000,B1014-650000,IF(B1014&lt;3600000,ROUNDDOWN(B1014/4,-3)*2.8-80000,IF(B1014&lt;6600000,ROUNDDOWN(B1014/4,-3)*3.2-440000,IF(B1014&lt;8500000,ROUNDDOWN(B1014*0.9,0)-1100000,B1014-1950000)))))),0)</f>
        <v/>
      </c>
      <c r="N1014" s="18">
        <f>IF(M1014&gt;23500000,NA(),IF(C1014&gt;=2026,IF(M1014&lt;=4890000,1040000,IF(M1014&lt;=6550000,670000,620000)),IF(M1014&lt;=1320000,950000,IF(M1014&lt;=3360000,880000,IF(M1014&lt;=4890000,680000,IF(M1014&lt;=6550000,630000,580000))))))</f>
        <v/>
      </c>
      <c r="O1014" s="18">
        <f>IF(F1014&lt;=0,IF(AND(D1014="はい",C1014&gt;=2026,C1014&lt;=2027),IF(E1014&lt;=0,0,IF(E1014&lt;=30000,E1014,IF(E1014&lt;=60000,ROUNDUP(E1014/2,0)+15000,IF(E1014&lt;=120000,ROUNDUP(E1014/4,0)+30000,60000)))),IF(E1014&lt;=0,0,IF(E1014&lt;=20000,E1014,IF(E1014&lt;=40000,ROUNDUP(E1014/2,0)+10000,IF(E1014&lt;=80000,ROUNDUP(E1014/4,0)+20000,40000))))),IF(E1014&lt;=0,IF(F1014&lt;=0,0,IF(F1014&lt;=25000,F1014,IF(F1014&lt;=50000,ROUNDUP(F1014/2,0)+12500,IF(F1014&lt;=100000,ROUNDUP(F1014/4,0)+25000,50000)))),MAX(IF(F1014&lt;=0,0,IF(F1014&lt;=25000,F1014,IF(F1014&lt;=50000,ROUNDUP(F1014/2,0)+12500,IF(F1014&lt;=100000,ROUNDUP(F1014/4,0)+25000,50000)))),MIN(IF(AND(D1014="はい",C1014&gt;=2026,C1014&lt;=2027),IF(E1014&lt;=0,0,IF(E1014&lt;=30000,E1014,IF(E1014&lt;=60000,ROUNDUP(E1014/2,0)+15000,IF(E1014&lt;=120000,ROUNDUP(E1014/4,0)+30000,60000)))),IF(E1014&lt;=0,0,IF(E1014&lt;=20000,E1014,IF(E1014&lt;=40000,ROUNDUP(E1014/2,0)+10000,IF(E1014&lt;=80000,ROUNDUP(E1014/4,0)+20000,40000)))))+IF(F1014&lt;=0,0,IF(F1014&lt;=25000,F1014,IF(F1014&lt;=50000,ROUNDUP(F1014/2,0)+12500,IF(F1014&lt;=100000,ROUNDUP(F1014/4,0)+25000,50000)))),IF(AND(D1014="はい",C1014&gt;=2026,C1014&lt;=2027),60000,40000)))))</f>
        <v/>
      </c>
      <c r="P1014" s="18">
        <f>IF(G1014&lt;=0,0,IF(G1014&lt;=20000,G1014,IF(G1014&lt;=40000,ROUNDUP(G1014/2,0)+10000,IF(G1014&lt;=80000,ROUNDUP(G1014/4,0)+20000,40000))))</f>
        <v/>
      </c>
      <c r="Q1014" s="18">
        <f>IF(I1014&lt;=0,IF(H1014&lt;=0,0,IF(H1014&lt;=20000,H1014,IF(H1014&lt;=40000,ROUNDUP(H1014/2,0)+10000,IF(H1014&lt;=80000,ROUNDUP(H1014/4,0)+20000,40000)))),IF(H1014&lt;=0,IF(I1014&lt;=0,0,IF(I1014&lt;=25000,I1014,IF(I1014&lt;=50000,ROUNDUP(I1014/2,0)+12500,IF(I1014&lt;=100000,ROUNDUP(I1014/4,0)+25000,50000)))),MAX(IF(I1014&lt;=0,0,IF(I1014&lt;=25000,I1014,IF(I1014&lt;=50000,ROUNDUP(I1014/2,0)+12500,IF(I1014&lt;=100000,ROUNDUP(I1014/4,0)+25000,50000)))),MIN(IF(H1014&lt;=0,0,IF(H1014&lt;=20000,H1014,IF(H1014&lt;=40000,ROUNDUP(H1014/2,0)+10000,IF(H1014&lt;=80000,ROUNDUP(H1014/4,0)+20000,40000))))+IF(I1014&lt;=0,0,IF(I1014&lt;=25000,I1014,IF(I1014&lt;=50000,ROUNDUP(I1014/2,0)+12500,IF(I1014&lt;=100000,ROUNDUP(I1014/4,0)+25000,50000)))),40000))))</f>
        <v/>
      </c>
      <c r="R1014" s="18">
        <f>MIN(120000,O1014+P1014+Q1014)</f>
        <v/>
      </c>
      <c r="S1014" s="18">
        <f>IF(F1014&lt;=0,IF(E1014&lt;=0,0,IF(E1014&lt;=12000,E1014,IF(E1014&lt;=32000,ROUNDUP(E1014/2,0)+6000,IF(E1014&lt;=56000,ROUNDUP(E1014/4,0)+14000,28000)))),IF(E1014&lt;=0,IF(F1014&lt;=0,0,IF(F1014&lt;=15000,F1014,IF(F1014&lt;=40000,ROUNDUP(F1014/2,0)+7500,IF(F1014&lt;=70000,ROUNDUP(F1014/4,0)+17500,35000)))),MAX(IF(F1014&lt;=0,0,IF(F1014&lt;=15000,F1014,IF(F1014&lt;=40000,ROUNDUP(F1014/2,0)+7500,IF(F1014&lt;=70000,ROUNDUP(F1014/4,0)+17500,35000)))),MIN(IF(E1014&lt;=0,0,IF(E1014&lt;=12000,E1014,IF(E1014&lt;=32000,ROUNDUP(E1014/2,0)+6000,IF(E1014&lt;=56000,ROUNDUP(E1014/4,0)+14000,28000))))+IF(F1014&lt;=0,0,IF(F1014&lt;=15000,F1014,IF(F1014&lt;=40000,ROUNDUP(F1014/2,0)+7500,IF(F1014&lt;=70000,ROUNDUP(F1014/4,0)+17500,35000)))),28000))))</f>
        <v/>
      </c>
      <c r="T1014" s="18">
        <f>IF(G1014&lt;=0,0,IF(G1014&lt;=12000,G1014,IF(G1014&lt;=32000,ROUNDUP(G1014/2,0)+6000,IF(G1014&lt;=56000,ROUNDUP(G1014/4,0)+14000,28000))))</f>
        <v/>
      </c>
      <c r="U1014" s="18">
        <f>IF(I1014&lt;=0,IF(H1014&lt;=0,0,IF(H1014&lt;=12000,H1014,IF(H1014&lt;=32000,ROUNDUP(H1014/2,0)+6000,IF(H1014&lt;=56000,ROUNDUP(H1014/4,0)+14000,28000)))),IF(H1014&lt;=0,IF(I1014&lt;=0,0,IF(I1014&lt;=15000,I1014,IF(I1014&lt;=40000,ROUNDUP(I1014/2,0)+7500,IF(I1014&lt;=70000,ROUNDUP(I1014/4,0)+17500,35000)))),MAX(IF(I1014&lt;=0,0,IF(I1014&lt;=15000,I1014,IF(I1014&lt;=40000,ROUNDUP(I1014/2,0)+7500,IF(I1014&lt;=70000,ROUNDUP(I1014/4,0)+17500,35000)))),MIN(IF(H1014&lt;=0,0,IF(H1014&lt;=12000,H1014,IF(H1014&lt;=32000,ROUNDUP(H1014/2,0)+6000,IF(H1014&lt;=56000,ROUNDUP(H1014/4,0)+14000,28000))))+IF(I1014&lt;=0,0,IF(I1014&lt;=15000,I1014,IF(I1014&lt;=40000,ROUNDUP(I1014/2,0)+7500,IF(I1014&lt;=70000,ROUNDUP(I1014/4,0)+17500,35000)))),28000))))</f>
        <v/>
      </c>
      <c r="V1014" s="18">
        <f>MIN(70000,S1014+T1014+U1014)</f>
        <v/>
      </c>
      <c r="W1014" s="18">
        <f>MAX(0,ROUNDDOWN(M1014-J1014-N1014-K1014-0,-3))</f>
        <v/>
      </c>
      <c r="X1014" s="18">
        <f>MAX(0,ROUNDDOWN(M1014-J1014-N1014-K1014-R1014,-3))</f>
        <v/>
      </c>
      <c r="Y1014" s="18">
        <f>IF(W1014&lt;=0,0,ROUNDDOWN((W1014*LOOKUP(W1014,{0,1950001,3300001,6950001,9000001,18000001,40000001},{0.05,0.1,0.2,0.23,0.33,0.4,0.45})-LOOKUP(W1014,{0,1950001,3300001,6950001,9000001,18000001,40000001},{0,97500,427500,636000,1536000,2796000,4796000}))*1.021,-2))</f>
        <v/>
      </c>
      <c r="Z1014" s="18">
        <f>IF(X1014&lt;=0,0,ROUNDDOWN((X1014*LOOKUP(X1014,{0,1950001,3300001,6950001,9000001,18000001,40000001},{0.05,0.1,0.2,0.23,0.33,0.4,0.45})-LOOKUP(X1014,{0,1950001,3300001,6950001,9000001,18000001,40000001},{0,97500,427500,636000,1536000,2796000,4796000}))*1.021,-2))</f>
        <v/>
      </c>
      <c r="AA1014" s="18">
        <f>MAX(0,ROUNDDOWN(M1014-J1014-430000-L1014-0,-3))</f>
        <v/>
      </c>
      <c r="AB1014" s="18">
        <f>MAX(0,ROUNDDOWN(M1014-J1014-430000-L1014-V1014,-3))</f>
        <v/>
      </c>
      <c r="AC1014" s="18">
        <f>IF(M1014&lt;=450000,0,MAX(0,ROUNDDOWN(AA1014*0.06-MIN(50000,AA1014)*0.03,-2))+MAX(0,ROUNDDOWN(AA1014*0.04-MIN(50000,AA1014)*0.02,-2)))</f>
        <v/>
      </c>
      <c r="AD1014" s="18">
        <f>IF(M1014&lt;=450000,0,MAX(0,ROUNDDOWN(AB1014*0.06-MIN(50000,AB1014)*0.03,-2))+MAX(0,ROUNDDOWN(AB1014*0.04-MIN(50000,AB1014)*0.02,-2)))</f>
        <v/>
      </c>
      <c r="AE1014" s="18">
        <f>Y1014-Z1014</f>
        <v/>
      </c>
      <c r="AF1014" s="18">
        <f>AC1014-AD1014</f>
        <v/>
      </c>
      <c r="AG1014" s="18">
        <f>AE1014+AF1014</f>
        <v/>
      </c>
      <c r="AH1014" s="20">
        <f>IF(W1014&lt;=0,0,LOOKUP(W1014,{0,1950001,3300001,6950001,9000001,18000001,40000001},{0.05,0.1,0.2,0.23,0.33,0.4,0.45}))</f>
        <v/>
      </c>
    </row>
    <row r="1015">
      <c r="A1015" t="inlineStr">
        <is>
          <t>1万円刻み 一般8万円</t>
        </is>
      </c>
      <c r="B1015" s="18">
        <f>'4_1万円刻み'!$A$312</f>
        <v/>
      </c>
      <c r="C1015" s="19" t="n">
        <v>2026</v>
      </c>
      <c r="D1015" t="inlineStr">
        <is>
          <t>いいえ</t>
        </is>
      </c>
      <c r="E1015" s="18" t="n">
        <v>80000</v>
      </c>
      <c r="F1015" s="18" t="n">
        <v>0</v>
      </c>
      <c r="G1015" s="18" t="n">
        <v>0</v>
      </c>
      <c r="H1015" s="18" t="n">
        <v>0</v>
      </c>
      <c r="I1015" s="18" t="n">
        <v>0</v>
      </c>
      <c r="J1015" s="18">
        <f>ROUND(MIN(B1015/12,650000)*12*0.0915+MIN(B1015/12,1390000)*12*(0.0504+0)+B1015*0.005,0)</f>
        <v/>
      </c>
      <c r="K1015" s="18" t="n">
        <v>0</v>
      </c>
      <c r="L1015" s="18" t="n">
        <v>0</v>
      </c>
      <c r="M1015" s="18">
        <f>ROUND(IF(C1015&gt;=2026,IF(B1015&lt;741000,0,IF(B1015&lt;2191000,B1015-740000,IF(B1015&lt;2193000,1451000,IF(B1015&lt;2196000,1453000,IF(B1015&lt;2200000,1456000,IF(B1015&lt;3600000,ROUNDDOWN(B1015/4,-3)*2.8-80000,IF(B1015&lt;6600000,ROUNDDOWN(B1015/4,-3)*3.2-440000,IF(B1015&lt;8500000,ROUNDDOWN(B1015*0.9,0)-1100000,B1015-1950000)))))))),IF(B1015&lt;651000,0,IF(B1015&lt;1900000,B1015-650000,IF(B1015&lt;3600000,ROUNDDOWN(B1015/4,-3)*2.8-80000,IF(B1015&lt;6600000,ROUNDDOWN(B1015/4,-3)*3.2-440000,IF(B1015&lt;8500000,ROUNDDOWN(B1015*0.9,0)-1100000,B1015-1950000)))))),0)</f>
        <v/>
      </c>
      <c r="N1015" s="18">
        <f>IF(M1015&gt;23500000,NA(),IF(C1015&gt;=2026,IF(M1015&lt;=4890000,1040000,IF(M1015&lt;=6550000,670000,620000)),IF(M1015&lt;=1320000,950000,IF(M1015&lt;=3360000,880000,IF(M1015&lt;=4890000,680000,IF(M1015&lt;=6550000,630000,580000))))))</f>
        <v/>
      </c>
      <c r="O1015" s="18">
        <f>IF(F1015&lt;=0,IF(AND(D1015="はい",C1015&gt;=2026,C1015&lt;=2027),IF(E1015&lt;=0,0,IF(E1015&lt;=30000,E1015,IF(E1015&lt;=60000,ROUNDUP(E1015/2,0)+15000,IF(E1015&lt;=120000,ROUNDUP(E1015/4,0)+30000,60000)))),IF(E1015&lt;=0,0,IF(E1015&lt;=20000,E1015,IF(E1015&lt;=40000,ROUNDUP(E1015/2,0)+10000,IF(E1015&lt;=80000,ROUNDUP(E1015/4,0)+20000,40000))))),IF(E1015&lt;=0,IF(F1015&lt;=0,0,IF(F1015&lt;=25000,F1015,IF(F1015&lt;=50000,ROUNDUP(F1015/2,0)+12500,IF(F1015&lt;=100000,ROUNDUP(F1015/4,0)+25000,50000)))),MAX(IF(F1015&lt;=0,0,IF(F1015&lt;=25000,F1015,IF(F1015&lt;=50000,ROUNDUP(F1015/2,0)+12500,IF(F1015&lt;=100000,ROUNDUP(F1015/4,0)+25000,50000)))),MIN(IF(AND(D1015="はい",C1015&gt;=2026,C1015&lt;=2027),IF(E1015&lt;=0,0,IF(E1015&lt;=30000,E1015,IF(E1015&lt;=60000,ROUNDUP(E1015/2,0)+15000,IF(E1015&lt;=120000,ROUNDUP(E1015/4,0)+30000,60000)))),IF(E1015&lt;=0,0,IF(E1015&lt;=20000,E1015,IF(E1015&lt;=40000,ROUNDUP(E1015/2,0)+10000,IF(E1015&lt;=80000,ROUNDUP(E1015/4,0)+20000,40000)))))+IF(F1015&lt;=0,0,IF(F1015&lt;=25000,F1015,IF(F1015&lt;=50000,ROUNDUP(F1015/2,0)+12500,IF(F1015&lt;=100000,ROUNDUP(F1015/4,0)+25000,50000)))),IF(AND(D1015="はい",C1015&gt;=2026,C1015&lt;=2027),60000,40000)))))</f>
        <v/>
      </c>
      <c r="P1015" s="18">
        <f>IF(G1015&lt;=0,0,IF(G1015&lt;=20000,G1015,IF(G1015&lt;=40000,ROUNDUP(G1015/2,0)+10000,IF(G1015&lt;=80000,ROUNDUP(G1015/4,0)+20000,40000))))</f>
        <v/>
      </c>
      <c r="Q1015" s="18">
        <f>IF(I1015&lt;=0,IF(H1015&lt;=0,0,IF(H1015&lt;=20000,H1015,IF(H1015&lt;=40000,ROUNDUP(H1015/2,0)+10000,IF(H1015&lt;=80000,ROUNDUP(H1015/4,0)+20000,40000)))),IF(H1015&lt;=0,IF(I1015&lt;=0,0,IF(I1015&lt;=25000,I1015,IF(I1015&lt;=50000,ROUNDUP(I1015/2,0)+12500,IF(I1015&lt;=100000,ROUNDUP(I1015/4,0)+25000,50000)))),MAX(IF(I1015&lt;=0,0,IF(I1015&lt;=25000,I1015,IF(I1015&lt;=50000,ROUNDUP(I1015/2,0)+12500,IF(I1015&lt;=100000,ROUNDUP(I1015/4,0)+25000,50000)))),MIN(IF(H1015&lt;=0,0,IF(H1015&lt;=20000,H1015,IF(H1015&lt;=40000,ROUNDUP(H1015/2,0)+10000,IF(H1015&lt;=80000,ROUNDUP(H1015/4,0)+20000,40000))))+IF(I1015&lt;=0,0,IF(I1015&lt;=25000,I1015,IF(I1015&lt;=50000,ROUNDUP(I1015/2,0)+12500,IF(I1015&lt;=100000,ROUNDUP(I1015/4,0)+25000,50000)))),40000))))</f>
        <v/>
      </c>
      <c r="R1015" s="18">
        <f>MIN(120000,O1015+P1015+Q1015)</f>
        <v/>
      </c>
      <c r="S1015" s="18">
        <f>IF(F1015&lt;=0,IF(E1015&lt;=0,0,IF(E1015&lt;=12000,E1015,IF(E1015&lt;=32000,ROUNDUP(E1015/2,0)+6000,IF(E1015&lt;=56000,ROUNDUP(E1015/4,0)+14000,28000)))),IF(E1015&lt;=0,IF(F1015&lt;=0,0,IF(F1015&lt;=15000,F1015,IF(F1015&lt;=40000,ROUNDUP(F1015/2,0)+7500,IF(F1015&lt;=70000,ROUNDUP(F1015/4,0)+17500,35000)))),MAX(IF(F1015&lt;=0,0,IF(F1015&lt;=15000,F1015,IF(F1015&lt;=40000,ROUNDUP(F1015/2,0)+7500,IF(F1015&lt;=70000,ROUNDUP(F1015/4,0)+17500,35000)))),MIN(IF(E1015&lt;=0,0,IF(E1015&lt;=12000,E1015,IF(E1015&lt;=32000,ROUNDUP(E1015/2,0)+6000,IF(E1015&lt;=56000,ROUNDUP(E1015/4,0)+14000,28000))))+IF(F1015&lt;=0,0,IF(F1015&lt;=15000,F1015,IF(F1015&lt;=40000,ROUNDUP(F1015/2,0)+7500,IF(F1015&lt;=70000,ROUNDUP(F1015/4,0)+17500,35000)))),28000))))</f>
        <v/>
      </c>
      <c r="T1015" s="18">
        <f>IF(G1015&lt;=0,0,IF(G1015&lt;=12000,G1015,IF(G1015&lt;=32000,ROUNDUP(G1015/2,0)+6000,IF(G1015&lt;=56000,ROUNDUP(G1015/4,0)+14000,28000))))</f>
        <v/>
      </c>
      <c r="U1015" s="18">
        <f>IF(I1015&lt;=0,IF(H1015&lt;=0,0,IF(H1015&lt;=12000,H1015,IF(H1015&lt;=32000,ROUNDUP(H1015/2,0)+6000,IF(H1015&lt;=56000,ROUNDUP(H1015/4,0)+14000,28000)))),IF(H1015&lt;=0,IF(I1015&lt;=0,0,IF(I1015&lt;=15000,I1015,IF(I1015&lt;=40000,ROUNDUP(I1015/2,0)+7500,IF(I1015&lt;=70000,ROUNDUP(I1015/4,0)+17500,35000)))),MAX(IF(I1015&lt;=0,0,IF(I1015&lt;=15000,I1015,IF(I1015&lt;=40000,ROUNDUP(I1015/2,0)+7500,IF(I1015&lt;=70000,ROUNDUP(I1015/4,0)+17500,35000)))),MIN(IF(H1015&lt;=0,0,IF(H1015&lt;=12000,H1015,IF(H1015&lt;=32000,ROUNDUP(H1015/2,0)+6000,IF(H1015&lt;=56000,ROUNDUP(H1015/4,0)+14000,28000))))+IF(I1015&lt;=0,0,IF(I1015&lt;=15000,I1015,IF(I1015&lt;=40000,ROUNDUP(I1015/2,0)+7500,IF(I1015&lt;=70000,ROUNDUP(I1015/4,0)+17500,35000)))),28000))))</f>
        <v/>
      </c>
      <c r="V1015" s="18">
        <f>MIN(70000,S1015+T1015+U1015)</f>
        <v/>
      </c>
      <c r="W1015" s="18">
        <f>MAX(0,ROUNDDOWN(M1015-J1015-N1015-K1015-0,-3))</f>
        <v/>
      </c>
      <c r="X1015" s="18">
        <f>MAX(0,ROUNDDOWN(M1015-J1015-N1015-K1015-R1015,-3))</f>
        <v/>
      </c>
      <c r="Y1015" s="18">
        <f>IF(W1015&lt;=0,0,ROUNDDOWN((W1015*LOOKUP(W1015,{0,1950001,3300001,6950001,9000001,18000001,40000001},{0.05,0.1,0.2,0.23,0.33,0.4,0.45})-LOOKUP(W1015,{0,1950001,3300001,6950001,9000001,18000001,40000001},{0,97500,427500,636000,1536000,2796000,4796000}))*1.021,-2))</f>
        <v/>
      </c>
      <c r="Z1015" s="18">
        <f>IF(X1015&lt;=0,0,ROUNDDOWN((X1015*LOOKUP(X1015,{0,1950001,3300001,6950001,9000001,18000001,40000001},{0.05,0.1,0.2,0.23,0.33,0.4,0.45})-LOOKUP(X1015,{0,1950001,3300001,6950001,9000001,18000001,40000001},{0,97500,427500,636000,1536000,2796000,4796000}))*1.021,-2))</f>
        <v/>
      </c>
      <c r="AA1015" s="18">
        <f>MAX(0,ROUNDDOWN(M1015-J1015-430000-L1015-0,-3))</f>
        <v/>
      </c>
      <c r="AB1015" s="18">
        <f>MAX(0,ROUNDDOWN(M1015-J1015-430000-L1015-V1015,-3))</f>
        <v/>
      </c>
      <c r="AC1015" s="18">
        <f>IF(M1015&lt;=450000,0,MAX(0,ROUNDDOWN(AA1015*0.06-MIN(50000,AA1015)*0.03,-2))+MAX(0,ROUNDDOWN(AA1015*0.04-MIN(50000,AA1015)*0.02,-2)))</f>
        <v/>
      </c>
      <c r="AD1015" s="18">
        <f>IF(M1015&lt;=450000,0,MAX(0,ROUNDDOWN(AB1015*0.06-MIN(50000,AB1015)*0.03,-2))+MAX(0,ROUNDDOWN(AB1015*0.04-MIN(50000,AB1015)*0.02,-2)))</f>
        <v/>
      </c>
      <c r="AE1015" s="18">
        <f>Y1015-Z1015</f>
        <v/>
      </c>
      <c r="AF1015" s="18">
        <f>AC1015-AD1015</f>
        <v/>
      </c>
      <c r="AG1015" s="18">
        <f>AE1015+AF1015</f>
        <v/>
      </c>
      <c r="AH1015" s="20">
        <f>IF(W1015&lt;=0,0,LOOKUP(W1015,{0,1950001,3300001,6950001,9000001,18000001,40000001},{0.05,0.1,0.2,0.23,0.33,0.4,0.45}))</f>
        <v/>
      </c>
    </row>
    <row r="1016">
      <c r="A1016" t="inlineStr">
        <is>
          <t>1万円刻み 特例あり一般12万円</t>
        </is>
      </c>
      <c r="B1016" s="18">
        <f>'4_1万円刻み'!$A$312</f>
        <v/>
      </c>
      <c r="C1016" s="19" t="n">
        <v>2026</v>
      </c>
      <c r="D1016" t="inlineStr">
        <is>
          <t>はい</t>
        </is>
      </c>
      <c r="E1016" s="18" t="n">
        <v>120000</v>
      </c>
      <c r="F1016" s="18" t="n">
        <v>0</v>
      </c>
      <c r="G1016" s="18" t="n">
        <v>0</v>
      </c>
      <c r="H1016" s="18" t="n">
        <v>0</v>
      </c>
      <c r="I1016" s="18" t="n">
        <v>0</v>
      </c>
      <c r="J1016" s="18">
        <f>ROUND(MIN(B1016/12,650000)*12*0.0915+MIN(B1016/12,1390000)*12*(0.0504+0)+B1016*0.005,0)</f>
        <v/>
      </c>
      <c r="K1016" s="18" t="n">
        <v>0</v>
      </c>
      <c r="L1016" s="18" t="n">
        <v>0</v>
      </c>
      <c r="M1016" s="18">
        <f>ROUND(IF(C1016&gt;=2026,IF(B1016&lt;741000,0,IF(B1016&lt;2191000,B1016-740000,IF(B1016&lt;2193000,1451000,IF(B1016&lt;2196000,1453000,IF(B1016&lt;2200000,1456000,IF(B1016&lt;3600000,ROUNDDOWN(B1016/4,-3)*2.8-80000,IF(B1016&lt;6600000,ROUNDDOWN(B1016/4,-3)*3.2-440000,IF(B1016&lt;8500000,ROUNDDOWN(B1016*0.9,0)-1100000,B1016-1950000)))))))),IF(B1016&lt;651000,0,IF(B1016&lt;1900000,B1016-650000,IF(B1016&lt;3600000,ROUNDDOWN(B1016/4,-3)*2.8-80000,IF(B1016&lt;6600000,ROUNDDOWN(B1016/4,-3)*3.2-440000,IF(B1016&lt;8500000,ROUNDDOWN(B1016*0.9,0)-1100000,B1016-1950000)))))),0)</f>
        <v/>
      </c>
      <c r="N1016" s="18">
        <f>IF(M1016&gt;23500000,NA(),IF(C1016&gt;=2026,IF(M1016&lt;=4890000,1040000,IF(M1016&lt;=6550000,670000,620000)),IF(M1016&lt;=1320000,950000,IF(M1016&lt;=3360000,880000,IF(M1016&lt;=4890000,680000,IF(M1016&lt;=6550000,630000,580000))))))</f>
        <v/>
      </c>
      <c r="O1016" s="18">
        <f>IF(F1016&lt;=0,IF(AND(D1016="はい",C1016&gt;=2026,C1016&lt;=2027),IF(E1016&lt;=0,0,IF(E1016&lt;=30000,E1016,IF(E1016&lt;=60000,ROUNDUP(E1016/2,0)+15000,IF(E1016&lt;=120000,ROUNDUP(E1016/4,0)+30000,60000)))),IF(E1016&lt;=0,0,IF(E1016&lt;=20000,E1016,IF(E1016&lt;=40000,ROUNDUP(E1016/2,0)+10000,IF(E1016&lt;=80000,ROUNDUP(E1016/4,0)+20000,40000))))),IF(E1016&lt;=0,IF(F1016&lt;=0,0,IF(F1016&lt;=25000,F1016,IF(F1016&lt;=50000,ROUNDUP(F1016/2,0)+12500,IF(F1016&lt;=100000,ROUNDUP(F1016/4,0)+25000,50000)))),MAX(IF(F1016&lt;=0,0,IF(F1016&lt;=25000,F1016,IF(F1016&lt;=50000,ROUNDUP(F1016/2,0)+12500,IF(F1016&lt;=100000,ROUNDUP(F1016/4,0)+25000,50000)))),MIN(IF(AND(D1016="はい",C1016&gt;=2026,C1016&lt;=2027),IF(E1016&lt;=0,0,IF(E1016&lt;=30000,E1016,IF(E1016&lt;=60000,ROUNDUP(E1016/2,0)+15000,IF(E1016&lt;=120000,ROUNDUP(E1016/4,0)+30000,60000)))),IF(E1016&lt;=0,0,IF(E1016&lt;=20000,E1016,IF(E1016&lt;=40000,ROUNDUP(E1016/2,0)+10000,IF(E1016&lt;=80000,ROUNDUP(E1016/4,0)+20000,40000)))))+IF(F1016&lt;=0,0,IF(F1016&lt;=25000,F1016,IF(F1016&lt;=50000,ROUNDUP(F1016/2,0)+12500,IF(F1016&lt;=100000,ROUNDUP(F1016/4,0)+25000,50000)))),IF(AND(D1016="はい",C1016&gt;=2026,C1016&lt;=2027),60000,40000)))))</f>
        <v/>
      </c>
      <c r="P1016" s="18">
        <f>IF(G1016&lt;=0,0,IF(G1016&lt;=20000,G1016,IF(G1016&lt;=40000,ROUNDUP(G1016/2,0)+10000,IF(G1016&lt;=80000,ROUNDUP(G1016/4,0)+20000,40000))))</f>
        <v/>
      </c>
      <c r="Q1016" s="18">
        <f>IF(I1016&lt;=0,IF(H1016&lt;=0,0,IF(H1016&lt;=20000,H1016,IF(H1016&lt;=40000,ROUNDUP(H1016/2,0)+10000,IF(H1016&lt;=80000,ROUNDUP(H1016/4,0)+20000,40000)))),IF(H1016&lt;=0,IF(I1016&lt;=0,0,IF(I1016&lt;=25000,I1016,IF(I1016&lt;=50000,ROUNDUP(I1016/2,0)+12500,IF(I1016&lt;=100000,ROUNDUP(I1016/4,0)+25000,50000)))),MAX(IF(I1016&lt;=0,0,IF(I1016&lt;=25000,I1016,IF(I1016&lt;=50000,ROUNDUP(I1016/2,0)+12500,IF(I1016&lt;=100000,ROUNDUP(I1016/4,0)+25000,50000)))),MIN(IF(H1016&lt;=0,0,IF(H1016&lt;=20000,H1016,IF(H1016&lt;=40000,ROUNDUP(H1016/2,0)+10000,IF(H1016&lt;=80000,ROUNDUP(H1016/4,0)+20000,40000))))+IF(I1016&lt;=0,0,IF(I1016&lt;=25000,I1016,IF(I1016&lt;=50000,ROUNDUP(I1016/2,0)+12500,IF(I1016&lt;=100000,ROUNDUP(I1016/4,0)+25000,50000)))),40000))))</f>
        <v/>
      </c>
      <c r="R1016" s="18">
        <f>MIN(120000,O1016+P1016+Q1016)</f>
        <v/>
      </c>
      <c r="S1016" s="18">
        <f>IF(F1016&lt;=0,IF(E1016&lt;=0,0,IF(E1016&lt;=12000,E1016,IF(E1016&lt;=32000,ROUNDUP(E1016/2,0)+6000,IF(E1016&lt;=56000,ROUNDUP(E1016/4,0)+14000,28000)))),IF(E1016&lt;=0,IF(F1016&lt;=0,0,IF(F1016&lt;=15000,F1016,IF(F1016&lt;=40000,ROUNDUP(F1016/2,0)+7500,IF(F1016&lt;=70000,ROUNDUP(F1016/4,0)+17500,35000)))),MAX(IF(F1016&lt;=0,0,IF(F1016&lt;=15000,F1016,IF(F1016&lt;=40000,ROUNDUP(F1016/2,0)+7500,IF(F1016&lt;=70000,ROUNDUP(F1016/4,0)+17500,35000)))),MIN(IF(E1016&lt;=0,0,IF(E1016&lt;=12000,E1016,IF(E1016&lt;=32000,ROUNDUP(E1016/2,0)+6000,IF(E1016&lt;=56000,ROUNDUP(E1016/4,0)+14000,28000))))+IF(F1016&lt;=0,0,IF(F1016&lt;=15000,F1016,IF(F1016&lt;=40000,ROUNDUP(F1016/2,0)+7500,IF(F1016&lt;=70000,ROUNDUP(F1016/4,0)+17500,35000)))),28000))))</f>
        <v/>
      </c>
      <c r="T1016" s="18">
        <f>IF(G1016&lt;=0,0,IF(G1016&lt;=12000,G1016,IF(G1016&lt;=32000,ROUNDUP(G1016/2,0)+6000,IF(G1016&lt;=56000,ROUNDUP(G1016/4,0)+14000,28000))))</f>
        <v/>
      </c>
      <c r="U1016" s="18">
        <f>IF(I1016&lt;=0,IF(H1016&lt;=0,0,IF(H1016&lt;=12000,H1016,IF(H1016&lt;=32000,ROUNDUP(H1016/2,0)+6000,IF(H1016&lt;=56000,ROUNDUP(H1016/4,0)+14000,28000)))),IF(H1016&lt;=0,IF(I1016&lt;=0,0,IF(I1016&lt;=15000,I1016,IF(I1016&lt;=40000,ROUNDUP(I1016/2,0)+7500,IF(I1016&lt;=70000,ROUNDUP(I1016/4,0)+17500,35000)))),MAX(IF(I1016&lt;=0,0,IF(I1016&lt;=15000,I1016,IF(I1016&lt;=40000,ROUNDUP(I1016/2,0)+7500,IF(I1016&lt;=70000,ROUNDUP(I1016/4,0)+17500,35000)))),MIN(IF(H1016&lt;=0,0,IF(H1016&lt;=12000,H1016,IF(H1016&lt;=32000,ROUNDUP(H1016/2,0)+6000,IF(H1016&lt;=56000,ROUNDUP(H1016/4,0)+14000,28000))))+IF(I1016&lt;=0,0,IF(I1016&lt;=15000,I1016,IF(I1016&lt;=40000,ROUNDUP(I1016/2,0)+7500,IF(I1016&lt;=70000,ROUNDUP(I1016/4,0)+17500,35000)))),28000))))</f>
        <v/>
      </c>
      <c r="V1016" s="18">
        <f>MIN(70000,S1016+T1016+U1016)</f>
        <v/>
      </c>
      <c r="W1016" s="18">
        <f>MAX(0,ROUNDDOWN(M1016-J1016-N1016-K1016-0,-3))</f>
        <v/>
      </c>
      <c r="X1016" s="18">
        <f>MAX(0,ROUNDDOWN(M1016-J1016-N1016-K1016-R1016,-3))</f>
        <v/>
      </c>
      <c r="Y1016" s="18">
        <f>IF(W1016&lt;=0,0,ROUNDDOWN((W1016*LOOKUP(W1016,{0,1950001,3300001,6950001,9000001,18000001,40000001},{0.05,0.1,0.2,0.23,0.33,0.4,0.45})-LOOKUP(W1016,{0,1950001,3300001,6950001,9000001,18000001,40000001},{0,97500,427500,636000,1536000,2796000,4796000}))*1.021,-2))</f>
        <v/>
      </c>
      <c r="Z1016" s="18">
        <f>IF(X1016&lt;=0,0,ROUNDDOWN((X1016*LOOKUP(X1016,{0,1950001,3300001,6950001,9000001,18000001,40000001},{0.05,0.1,0.2,0.23,0.33,0.4,0.45})-LOOKUP(X1016,{0,1950001,3300001,6950001,9000001,18000001,40000001},{0,97500,427500,636000,1536000,2796000,4796000}))*1.021,-2))</f>
        <v/>
      </c>
      <c r="AA1016" s="18">
        <f>MAX(0,ROUNDDOWN(M1016-J1016-430000-L1016-0,-3))</f>
        <v/>
      </c>
      <c r="AB1016" s="18">
        <f>MAX(0,ROUNDDOWN(M1016-J1016-430000-L1016-V1016,-3))</f>
        <v/>
      </c>
      <c r="AC1016" s="18">
        <f>IF(M1016&lt;=450000,0,MAX(0,ROUNDDOWN(AA1016*0.06-MIN(50000,AA1016)*0.03,-2))+MAX(0,ROUNDDOWN(AA1016*0.04-MIN(50000,AA1016)*0.02,-2)))</f>
        <v/>
      </c>
      <c r="AD1016" s="18">
        <f>IF(M1016&lt;=450000,0,MAX(0,ROUNDDOWN(AB1016*0.06-MIN(50000,AB1016)*0.03,-2))+MAX(0,ROUNDDOWN(AB1016*0.04-MIN(50000,AB1016)*0.02,-2)))</f>
        <v/>
      </c>
      <c r="AE1016" s="18">
        <f>Y1016-Z1016</f>
        <v/>
      </c>
      <c r="AF1016" s="18">
        <f>AC1016-AD1016</f>
        <v/>
      </c>
      <c r="AG1016" s="18">
        <f>AE1016+AF1016</f>
        <v/>
      </c>
      <c r="AH1016" s="20">
        <f>IF(W1016&lt;=0,0,LOOKUP(W1016,{0,1950001,3300001,6950001,9000001,18000001,40000001},{0.05,0.1,0.2,0.23,0.33,0.4,0.45}))</f>
        <v/>
      </c>
    </row>
    <row r="1017">
      <c r="A1017" t="inlineStr">
        <is>
          <t>1万円刻み 3区分8万円ずつ</t>
        </is>
      </c>
      <c r="B1017" s="18">
        <f>'4_1万円刻み'!$A$313</f>
        <v/>
      </c>
      <c r="C1017" s="19" t="n">
        <v>2026</v>
      </c>
      <c r="D1017" t="inlineStr">
        <is>
          <t>いいえ</t>
        </is>
      </c>
      <c r="E1017" s="18" t="n">
        <v>80000</v>
      </c>
      <c r="F1017" s="18" t="n">
        <v>0</v>
      </c>
      <c r="G1017" s="18" t="n">
        <v>80000</v>
      </c>
      <c r="H1017" s="18" t="n">
        <v>80000</v>
      </c>
      <c r="I1017" s="18" t="n">
        <v>0</v>
      </c>
      <c r="J1017" s="18">
        <f>ROUND(MIN(B1017/12,650000)*12*0.0915+MIN(B1017/12,1390000)*12*(0.0504+0)+B1017*0.005,0)</f>
        <v/>
      </c>
      <c r="K1017" s="18" t="n">
        <v>0</v>
      </c>
      <c r="L1017" s="18" t="n">
        <v>0</v>
      </c>
      <c r="M1017" s="18">
        <f>ROUND(IF(C1017&gt;=2026,IF(B1017&lt;741000,0,IF(B1017&lt;2191000,B1017-740000,IF(B1017&lt;2193000,1451000,IF(B1017&lt;2196000,1453000,IF(B1017&lt;2200000,1456000,IF(B1017&lt;3600000,ROUNDDOWN(B1017/4,-3)*2.8-80000,IF(B1017&lt;6600000,ROUNDDOWN(B1017/4,-3)*3.2-440000,IF(B1017&lt;8500000,ROUNDDOWN(B1017*0.9,0)-1100000,B1017-1950000)))))))),IF(B1017&lt;651000,0,IF(B1017&lt;1900000,B1017-650000,IF(B1017&lt;3600000,ROUNDDOWN(B1017/4,-3)*2.8-80000,IF(B1017&lt;6600000,ROUNDDOWN(B1017/4,-3)*3.2-440000,IF(B1017&lt;8500000,ROUNDDOWN(B1017*0.9,0)-1100000,B1017-1950000)))))),0)</f>
        <v/>
      </c>
      <c r="N1017" s="18">
        <f>IF(M1017&gt;23500000,NA(),IF(C1017&gt;=2026,IF(M1017&lt;=4890000,1040000,IF(M1017&lt;=6550000,670000,620000)),IF(M1017&lt;=1320000,950000,IF(M1017&lt;=3360000,880000,IF(M1017&lt;=4890000,680000,IF(M1017&lt;=6550000,630000,580000))))))</f>
        <v/>
      </c>
      <c r="O1017" s="18">
        <f>IF(F1017&lt;=0,IF(AND(D1017="はい",C1017&gt;=2026,C1017&lt;=2027),IF(E1017&lt;=0,0,IF(E1017&lt;=30000,E1017,IF(E1017&lt;=60000,ROUNDUP(E1017/2,0)+15000,IF(E1017&lt;=120000,ROUNDUP(E1017/4,0)+30000,60000)))),IF(E1017&lt;=0,0,IF(E1017&lt;=20000,E1017,IF(E1017&lt;=40000,ROUNDUP(E1017/2,0)+10000,IF(E1017&lt;=80000,ROUNDUP(E1017/4,0)+20000,40000))))),IF(E1017&lt;=0,IF(F1017&lt;=0,0,IF(F1017&lt;=25000,F1017,IF(F1017&lt;=50000,ROUNDUP(F1017/2,0)+12500,IF(F1017&lt;=100000,ROUNDUP(F1017/4,0)+25000,50000)))),MAX(IF(F1017&lt;=0,0,IF(F1017&lt;=25000,F1017,IF(F1017&lt;=50000,ROUNDUP(F1017/2,0)+12500,IF(F1017&lt;=100000,ROUNDUP(F1017/4,0)+25000,50000)))),MIN(IF(AND(D1017="はい",C1017&gt;=2026,C1017&lt;=2027),IF(E1017&lt;=0,0,IF(E1017&lt;=30000,E1017,IF(E1017&lt;=60000,ROUNDUP(E1017/2,0)+15000,IF(E1017&lt;=120000,ROUNDUP(E1017/4,0)+30000,60000)))),IF(E1017&lt;=0,0,IF(E1017&lt;=20000,E1017,IF(E1017&lt;=40000,ROUNDUP(E1017/2,0)+10000,IF(E1017&lt;=80000,ROUNDUP(E1017/4,0)+20000,40000)))))+IF(F1017&lt;=0,0,IF(F1017&lt;=25000,F1017,IF(F1017&lt;=50000,ROUNDUP(F1017/2,0)+12500,IF(F1017&lt;=100000,ROUNDUP(F1017/4,0)+25000,50000)))),IF(AND(D1017="はい",C1017&gt;=2026,C1017&lt;=2027),60000,40000)))))</f>
        <v/>
      </c>
      <c r="P1017" s="18">
        <f>IF(G1017&lt;=0,0,IF(G1017&lt;=20000,G1017,IF(G1017&lt;=40000,ROUNDUP(G1017/2,0)+10000,IF(G1017&lt;=80000,ROUNDUP(G1017/4,0)+20000,40000))))</f>
        <v/>
      </c>
      <c r="Q1017" s="18">
        <f>IF(I1017&lt;=0,IF(H1017&lt;=0,0,IF(H1017&lt;=20000,H1017,IF(H1017&lt;=40000,ROUNDUP(H1017/2,0)+10000,IF(H1017&lt;=80000,ROUNDUP(H1017/4,0)+20000,40000)))),IF(H1017&lt;=0,IF(I1017&lt;=0,0,IF(I1017&lt;=25000,I1017,IF(I1017&lt;=50000,ROUNDUP(I1017/2,0)+12500,IF(I1017&lt;=100000,ROUNDUP(I1017/4,0)+25000,50000)))),MAX(IF(I1017&lt;=0,0,IF(I1017&lt;=25000,I1017,IF(I1017&lt;=50000,ROUNDUP(I1017/2,0)+12500,IF(I1017&lt;=100000,ROUNDUP(I1017/4,0)+25000,50000)))),MIN(IF(H1017&lt;=0,0,IF(H1017&lt;=20000,H1017,IF(H1017&lt;=40000,ROUNDUP(H1017/2,0)+10000,IF(H1017&lt;=80000,ROUNDUP(H1017/4,0)+20000,40000))))+IF(I1017&lt;=0,0,IF(I1017&lt;=25000,I1017,IF(I1017&lt;=50000,ROUNDUP(I1017/2,0)+12500,IF(I1017&lt;=100000,ROUNDUP(I1017/4,0)+25000,50000)))),40000))))</f>
        <v/>
      </c>
      <c r="R1017" s="18">
        <f>MIN(120000,O1017+P1017+Q1017)</f>
        <v/>
      </c>
      <c r="S1017" s="18">
        <f>IF(F1017&lt;=0,IF(E1017&lt;=0,0,IF(E1017&lt;=12000,E1017,IF(E1017&lt;=32000,ROUNDUP(E1017/2,0)+6000,IF(E1017&lt;=56000,ROUNDUP(E1017/4,0)+14000,28000)))),IF(E1017&lt;=0,IF(F1017&lt;=0,0,IF(F1017&lt;=15000,F1017,IF(F1017&lt;=40000,ROUNDUP(F1017/2,0)+7500,IF(F1017&lt;=70000,ROUNDUP(F1017/4,0)+17500,35000)))),MAX(IF(F1017&lt;=0,0,IF(F1017&lt;=15000,F1017,IF(F1017&lt;=40000,ROUNDUP(F1017/2,0)+7500,IF(F1017&lt;=70000,ROUNDUP(F1017/4,0)+17500,35000)))),MIN(IF(E1017&lt;=0,0,IF(E1017&lt;=12000,E1017,IF(E1017&lt;=32000,ROUNDUP(E1017/2,0)+6000,IF(E1017&lt;=56000,ROUNDUP(E1017/4,0)+14000,28000))))+IF(F1017&lt;=0,0,IF(F1017&lt;=15000,F1017,IF(F1017&lt;=40000,ROUNDUP(F1017/2,0)+7500,IF(F1017&lt;=70000,ROUNDUP(F1017/4,0)+17500,35000)))),28000))))</f>
        <v/>
      </c>
      <c r="T1017" s="18">
        <f>IF(G1017&lt;=0,0,IF(G1017&lt;=12000,G1017,IF(G1017&lt;=32000,ROUNDUP(G1017/2,0)+6000,IF(G1017&lt;=56000,ROUNDUP(G1017/4,0)+14000,28000))))</f>
        <v/>
      </c>
      <c r="U1017" s="18">
        <f>IF(I1017&lt;=0,IF(H1017&lt;=0,0,IF(H1017&lt;=12000,H1017,IF(H1017&lt;=32000,ROUNDUP(H1017/2,0)+6000,IF(H1017&lt;=56000,ROUNDUP(H1017/4,0)+14000,28000)))),IF(H1017&lt;=0,IF(I1017&lt;=0,0,IF(I1017&lt;=15000,I1017,IF(I1017&lt;=40000,ROUNDUP(I1017/2,0)+7500,IF(I1017&lt;=70000,ROUNDUP(I1017/4,0)+17500,35000)))),MAX(IF(I1017&lt;=0,0,IF(I1017&lt;=15000,I1017,IF(I1017&lt;=40000,ROUNDUP(I1017/2,0)+7500,IF(I1017&lt;=70000,ROUNDUP(I1017/4,0)+17500,35000)))),MIN(IF(H1017&lt;=0,0,IF(H1017&lt;=12000,H1017,IF(H1017&lt;=32000,ROUNDUP(H1017/2,0)+6000,IF(H1017&lt;=56000,ROUNDUP(H1017/4,0)+14000,28000))))+IF(I1017&lt;=0,0,IF(I1017&lt;=15000,I1017,IF(I1017&lt;=40000,ROUNDUP(I1017/2,0)+7500,IF(I1017&lt;=70000,ROUNDUP(I1017/4,0)+17500,35000)))),28000))))</f>
        <v/>
      </c>
      <c r="V1017" s="18">
        <f>MIN(70000,S1017+T1017+U1017)</f>
        <v/>
      </c>
      <c r="W1017" s="18">
        <f>MAX(0,ROUNDDOWN(M1017-J1017-N1017-K1017-0,-3))</f>
        <v/>
      </c>
      <c r="X1017" s="18">
        <f>MAX(0,ROUNDDOWN(M1017-J1017-N1017-K1017-R1017,-3))</f>
        <v/>
      </c>
      <c r="Y1017" s="18">
        <f>IF(W1017&lt;=0,0,ROUNDDOWN((W1017*LOOKUP(W1017,{0,1950001,3300001,6950001,9000001,18000001,40000001},{0.05,0.1,0.2,0.23,0.33,0.4,0.45})-LOOKUP(W1017,{0,1950001,3300001,6950001,9000001,18000001,40000001},{0,97500,427500,636000,1536000,2796000,4796000}))*1.021,-2))</f>
        <v/>
      </c>
      <c r="Z1017" s="18">
        <f>IF(X1017&lt;=0,0,ROUNDDOWN((X1017*LOOKUP(X1017,{0,1950001,3300001,6950001,9000001,18000001,40000001},{0.05,0.1,0.2,0.23,0.33,0.4,0.45})-LOOKUP(X1017,{0,1950001,3300001,6950001,9000001,18000001,40000001},{0,97500,427500,636000,1536000,2796000,4796000}))*1.021,-2))</f>
        <v/>
      </c>
      <c r="AA1017" s="18">
        <f>MAX(0,ROUNDDOWN(M1017-J1017-430000-L1017-0,-3))</f>
        <v/>
      </c>
      <c r="AB1017" s="18">
        <f>MAX(0,ROUNDDOWN(M1017-J1017-430000-L1017-V1017,-3))</f>
        <v/>
      </c>
      <c r="AC1017" s="18">
        <f>IF(M1017&lt;=450000,0,MAX(0,ROUNDDOWN(AA1017*0.06-MIN(50000,AA1017)*0.03,-2))+MAX(0,ROUNDDOWN(AA1017*0.04-MIN(50000,AA1017)*0.02,-2)))</f>
        <v/>
      </c>
      <c r="AD1017" s="18">
        <f>IF(M1017&lt;=450000,0,MAX(0,ROUNDDOWN(AB1017*0.06-MIN(50000,AB1017)*0.03,-2))+MAX(0,ROUNDDOWN(AB1017*0.04-MIN(50000,AB1017)*0.02,-2)))</f>
        <v/>
      </c>
      <c r="AE1017" s="18">
        <f>Y1017-Z1017</f>
        <v/>
      </c>
      <c r="AF1017" s="18">
        <f>AC1017-AD1017</f>
        <v/>
      </c>
      <c r="AG1017" s="18">
        <f>AE1017+AF1017</f>
        <v/>
      </c>
      <c r="AH1017" s="20">
        <f>IF(W1017&lt;=0,0,LOOKUP(W1017,{0,1950001,3300001,6950001,9000001,18000001,40000001},{0.05,0.1,0.2,0.23,0.33,0.4,0.45}))</f>
        <v/>
      </c>
    </row>
    <row r="1018">
      <c r="A1018" t="inlineStr">
        <is>
          <t>1万円刻み 一般8万円</t>
        </is>
      </c>
      <c r="B1018" s="18">
        <f>'4_1万円刻み'!$A$313</f>
        <v/>
      </c>
      <c r="C1018" s="19" t="n">
        <v>2026</v>
      </c>
      <c r="D1018" t="inlineStr">
        <is>
          <t>いいえ</t>
        </is>
      </c>
      <c r="E1018" s="18" t="n">
        <v>80000</v>
      </c>
      <c r="F1018" s="18" t="n">
        <v>0</v>
      </c>
      <c r="G1018" s="18" t="n">
        <v>0</v>
      </c>
      <c r="H1018" s="18" t="n">
        <v>0</v>
      </c>
      <c r="I1018" s="18" t="n">
        <v>0</v>
      </c>
      <c r="J1018" s="18">
        <f>ROUND(MIN(B1018/12,650000)*12*0.0915+MIN(B1018/12,1390000)*12*(0.0504+0)+B1018*0.005,0)</f>
        <v/>
      </c>
      <c r="K1018" s="18" t="n">
        <v>0</v>
      </c>
      <c r="L1018" s="18" t="n">
        <v>0</v>
      </c>
      <c r="M1018" s="18">
        <f>ROUND(IF(C1018&gt;=2026,IF(B1018&lt;741000,0,IF(B1018&lt;2191000,B1018-740000,IF(B1018&lt;2193000,1451000,IF(B1018&lt;2196000,1453000,IF(B1018&lt;2200000,1456000,IF(B1018&lt;3600000,ROUNDDOWN(B1018/4,-3)*2.8-80000,IF(B1018&lt;6600000,ROUNDDOWN(B1018/4,-3)*3.2-440000,IF(B1018&lt;8500000,ROUNDDOWN(B1018*0.9,0)-1100000,B1018-1950000)))))))),IF(B1018&lt;651000,0,IF(B1018&lt;1900000,B1018-650000,IF(B1018&lt;3600000,ROUNDDOWN(B1018/4,-3)*2.8-80000,IF(B1018&lt;6600000,ROUNDDOWN(B1018/4,-3)*3.2-440000,IF(B1018&lt;8500000,ROUNDDOWN(B1018*0.9,0)-1100000,B1018-1950000)))))),0)</f>
        <v/>
      </c>
      <c r="N1018" s="18">
        <f>IF(M1018&gt;23500000,NA(),IF(C1018&gt;=2026,IF(M1018&lt;=4890000,1040000,IF(M1018&lt;=6550000,670000,620000)),IF(M1018&lt;=1320000,950000,IF(M1018&lt;=3360000,880000,IF(M1018&lt;=4890000,680000,IF(M1018&lt;=6550000,630000,580000))))))</f>
        <v/>
      </c>
      <c r="O1018" s="18">
        <f>IF(F1018&lt;=0,IF(AND(D1018="はい",C1018&gt;=2026,C1018&lt;=2027),IF(E1018&lt;=0,0,IF(E1018&lt;=30000,E1018,IF(E1018&lt;=60000,ROUNDUP(E1018/2,0)+15000,IF(E1018&lt;=120000,ROUNDUP(E1018/4,0)+30000,60000)))),IF(E1018&lt;=0,0,IF(E1018&lt;=20000,E1018,IF(E1018&lt;=40000,ROUNDUP(E1018/2,0)+10000,IF(E1018&lt;=80000,ROUNDUP(E1018/4,0)+20000,40000))))),IF(E1018&lt;=0,IF(F1018&lt;=0,0,IF(F1018&lt;=25000,F1018,IF(F1018&lt;=50000,ROUNDUP(F1018/2,0)+12500,IF(F1018&lt;=100000,ROUNDUP(F1018/4,0)+25000,50000)))),MAX(IF(F1018&lt;=0,0,IF(F1018&lt;=25000,F1018,IF(F1018&lt;=50000,ROUNDUP(F1018/2,0)+12500,IF(F1018&lt;=100000,ROUNDUP(F1018/4,0)+25000,50000)))),MIN(IF(AND(D1018="はい",C1018&gt;=2026,C1018&lt;=2027),IF(E1018&lt;=0,0,IF(E1018&lt;=30000,E1018,IF(E1018&lt;=60000,ROUNDUP(E1018/2,0)+15000,IF(E1018&lt;=120000,ROUNDUP(E1018/4,0)+30000,60000)))),IF(E1018&lt;=0,0,IF(E1018&lt;=20000,E1018,IF(E1018&lt;=40000,ROUNDUP(E1018/2,0)+10000,IF(E1018&lt;=80000,ROUNDUP(E1018/4,0)+20000,40000)))))+IF(F1018&lt;=0,0,IF(F1018&lt;=25000,F1018,IF(F1018&lt;=50000,ROUNDUP(F1018/2,0)+12500,IF(F1018&lt;=100000,ROUNDUP(F1018/4,0)+25000,50000)))),IF(AND(D1018="はい",C1018&gt;=2026,C1018&lt;=2027),60000,40000)))))</f>
        <v/>
      </c>
      <c r="P1018" s="18">
        <f>IF(G1018&lt;=0,0,IF(G1018&lt;=20000,G1018,IF(G1018&lt;=40000,ROUNDUP(G1018/2,0)+10000,IF(G1018&lt;=80000,ROUNDUP(G1018/4,0)+20000,40000))))</f>
        <v/>
      </c>
      <c r="Q1018" s="18">
        <f>IF(I1018&lt;=0,IF(H1018&lt;=0,0,IF(H1018&lt;=20000,H1018,IF(H1018&lt;=40000,ROUNDUP(H1018/2,0)+10000,IF(H1018&lt;=80000,ROUNDUP(H1018/4,0)+20000,40000)))),IF(H1018&lt;=0,IF(I1018&lt;=0,0,IF(I1018&lt;=25000,I1018,IF(I1018&lt;=50000,ROUNDUP(I1018/2,0)+12500,IF(I1018&lt;=100000,ROUNDUP(I1018/4,0)+25000,50000)))),MAX(IF(I1018&lt;=0,0,IF(I1018&lt;=25000,I1018,IF(I1018&lt;=50000,ROUNDUP(I1018/2,0)+12500,IF(I1018&lt;=100000,ROUNDUP(I1018/4,0)+25000,50000)))),MIN(IF(H1018&lt;=0,0,IF(H1018&lt;=20000,H1018,IF(H1018&lt;=40000,ROUNDUP(H1018/2,0)+10000,IF(H1018&lt;=80000,ROUNDUP(H1018/4,0)+20000,40000))))+IF(I1018&lt;=0,0,IF(I1018&lt;=25000,I1018,IF(I1018&lt;=50000,ROUNDUP(I1018/2,0)+12500,IF(I1018&lt;=100000,ROUNDUP(I1018/4,0)+25000,50000)))),40000))))</f>
        <v/>
      </c>
      <c r="R1018" s="18">
        <f>MIN(120000,O1018+P1018+Q1018)</f>
        <v/>
      </c>
      <c r="S1018" s="18">
        <f>IF(F1018&lt;=0,IF(E1018&lt;=0,0,IF(E1018&lt;=12000,E1018,IF(E1018&lt;=32000,ROUNDUP(E1018/2,0)+6000,IF(E1018&lt;=56000,ROUNDUP(E1018/4,0)+14000,28000)))),IF(E1018&lt;=0,IF(F1018&lt;=0,0,IF(F1018&lt;=15000,F1018,IF(F1018&lt;=40000,ROUNDUP(F1018/2,0)+7500,IF(F1018&lt;=70000,ROUNDUP(F1018/4,0)+17500,35000)))),MAX(IF(F1018&lt;=0,0,IF(F1018&lt;=15000,F1018,IF(F1018&lt;=40000,ROUNDUP(F1018/2,0)+7500,IF(F1018&lt;=70000,ROUNDUP(F1018/4,0)+17500,35000)))),MIN(IF(E1018&lt;=0,0,IF(E1018&lt;=12000,E1018,IF(E1018&lt;=32000,ROUNDUP(E1018/2,0)+6000,IF(E1018&lt;=56000,ROUNDUP(E1018/4,0)+14000,28000))))+IF(F1018&lt;=0,0,IF(F1018&lt;=15000,F1018,IF(F1018&lt;=40000,ROUNDUP(F1018/2,0)+7500,IF(F1018&lt;=70000,ROUNDUP(F1018/4,0)+17500,35000)))),28000))))</f>
        <v/>
      </c>
      <c r="T1018" s="18">
        <f>IF(G1018&lt;=0,0,IF(G1018&lt;=12000,G1018,IF(G1018&lt;=32000,ROUNDUP(G1018/2,0)+6000,IF(G1018&lt;=56000,ROUNDUP(G1018/4,0)+14000,28000))))</f>
        <v/>
      </c>
      <c r="U1018" s="18">
        <f>IF(I1018&lt;=0,IF(H1018&lt;=0,0,IF(H1018&lt;=12000,H1018,IF(H1018&lt;=32000,ROUNDUP(H1018/2,0)+6000,IF(H1018&lt;=56000,ROUNDUP(H1018/4,0)+14000,28000)))),IF(H1018&lt;=0,IF(I1018&lt;=0,0,IF(I1018&lt;=15000,I1018,IF(I1018&lt;=40000,ROUNDUP(I1018/2,0)+7500,IF(I1018&lt;=70000,ROUNDUP(I1018/4,0)+17500,35000)))),MAX(IF(I1018&lt;=0,0,IF(I1018&lt;=15000,I1018,IF(I1018&lt;=40000,ROUNDUP(I1018/2,0)+7500,IF(I1018&lt;=70000,ROUNDUP(I1018/4,0)+17500,35000)))),MIN(IF(H1018&lt;=0,0,IF(H1018&lt;=12000,H1018,IF(H1018&lt;=32000,ROUNDUP(H1018/2,0)+6000,IF(H1018&lt;=56000,ROUNDUP(H1018/4,0)+14000,28000))))+IF(I1018&lt;=0,0,IF(I1018&lt;=15000,I1018,IF(I1018&lt;=40000,ROUNDUP(I1018/2,0)+7500,IF(I1018&lt;=70000,ROUNDUP(I1018/4,0)+17500,35000)))),28000))))</f>
        <v/>
      </c>
      <c r="V1018" s="18">
        <f>MIN(70000,S1018+T1018+U1018)</f>
        <v/>
      </c>
      <c r="W1018" s="18">
        <f>MAX(0,ROUNDDOWN(M1018-J1018-N1018-K1018-0,-3))</f>
        <v/>
      </c>
      <c r="X1018" s="18">
        <f>MAX(0,ROUNDDOWN(M1018-J1018-N1018-K1018-R1018,-3))</f>
        <v/>
      </c>
      <c r="Y1018" s="18">
        <f>IF(W1018&lt;=0,0,ROUNDDOWN((W1018*LOOKUP(W1018,{0,1950001,3300001,6950001,9000001,18000001,40000001},{0.05,0.1,0.2,0.23,0.33,0.4,0.45})-LOOKUP(W1018,{0,1950001,3300001,6950001,9000001,18000001,40000001},{0,97500,427500,636000,1536000,2796000,4796000}))*1.021,-2))</f>
        <v/>
      </c>
      <c r="Z1018" s="18">
        <f>IF(X1018&lt;=0,0,ROUNDDOWN((X1018*LOOKUP(X1018,{0,1950001,3300001,6950001,9000001,18000001,40000001},{0.05,0.1,0.2,0.23,0.33,0.4,0.45})-LOOKUP(X1018,{0,1950001,3300001,6950001,9000001,18000001,40000001},{0,97500,427500,636000,1536000,2796000,4796000}))*1.021,-2))</f>
        <v/>
      </c>
      <c r="AA1018" s="18">
        <f>MAX(0,ROUNDDOWN(M1018-J1018-430000-L1018-0,-3))</f>
        <v/>
      </c>
      <c r="AB1018" s="18">
        <f>MAX(0,ROUNDDOWN(M1018-J1018-430000-L1018-V1018,-3))</f>
        <v/>
      </c>
      <c r="AC1018" s="18">
        <f>IF(M1018&lt;=450000,0,MAX(0,ROUNDDOWN(AA1018*0.06-MIN(50000,AA1018)*0.03,-2))+MAX(0,ROUNDDOWN(AA1018*0.04-MIN(50000,AA1018)*0.02,-2)))</f>
        <v/>
      </c>
      <c r="AD1018" s="18">
        <f>IF(M1018&lt;=450000,0,MAX(0,ROUNDDOWN(AB1018*0.06-MIN(50000,AB1018)*0.03,-2))+MAX(0,ROUNDDOWN(AB1018*0.04-MIN(50000,AB1018)*0.02,-2)))</f>
        <v/>
      </c>
      <c r="AE1018" s="18">
        <f>Y1018-Z1018</f>
        <v/>
      </c>
      <c r="AF1018" s="18">
        <f>AC1018-AD1018</f>
        <v/>
      </c>
      <c r="AG1018" s="18">
        <f>AE1018+AF1018</f>
        <v/>
      </c>
      <c r="AH1018" s="20">
        <f>IF(W1018&lt;=0,0,LOOKUP(W1018,{0,1950001,3300001,6950001,9000001,18000001,40000001},{0.05,0.1,0.2,0.23,0.33,0.4,0.45}))</f>
        <v/>
      </c>
    </row>
    <row r="1019">
      <c r="A1019" t="inlineStr">
        <is>
          <t>1万円刻み 特例あり一般12万円</t>
        </is>
      </c>
      <c r="B1019" s="18">
        <f>'4_1万円刻み'!$A$313</f>
        <v/>
      </c>
      <c r="C1019" s="19" t="n">
        <v>2026</v>
      </c>
      <c r="D1019" t="inlineStr">
        <is>
          <t>はい</t>
        </is>
      </c>
      <c r="E1019" s="18" t="n">
        <v>120000</v>
      </c>
      <c r="F1019" s="18" t="n">
        <v>0</v>
      </c>
      <c r="G1019" s="18" t="n">
        <v>0</v>
      </c>
      <c r="H1019" s="18" t="n">
        <v>0</v>
      </c>
      <c r="I1019" s="18" t="n">
        <v>0</v>
      </c>
      <c r="J1019" s="18">
        <f>ROUND(MIN(B1019/12,650000)*12*0.0915+MIN(B1019/12,1390000)*12*(0.0504+0)+B1019*0.005,0)</f>
        <v/>
      </c>
      <c r="K1019" s="18" t="n">
        <v>0</v>
      </c>
      <c r="L1019" s="18" t="n">
        <v>0</v>
      </c>
      <c r="M1019" s="18">
        <f>ROUND(IF(C1019&gt;=2026,IF(B1019&lt;741000,0,IF(B1019&lt;2191000,B1019-740000,IF(B1019&lt;2193000,1451000,IF(B1019&lt;2196000,1453000,IF(B1019&lt;2200000,1456000,IF(B1019&lt;3600000,ROUNDDOWN(B1019/4,-3)*2.8-80000,IF(B1019&lt;6600000,ROUNDDOWN(B1019/4,-3)*3.2-440000,IF(B1019&lt;8500000,ROUNDDOWN(B1019*0.9,0)-1100000,B1019-1950000)))))))),IF(B1019&lt;651000,0,IF(B1019&lt;1900000,B1019-650000,IF(B1019&lt;3600000,ROUNDDOWN(B1019/4,-3)*2.8-80000,IF(B1019&lt;6600000,ROUNDDOWN(B1019/4,-3)*3.2-440000,IF(B1019&lt;8500000,ROUNDDOWN(B1019*0.9,0)-1100000,B1019-1950000)))))),0)</f>
        <v/>
      </c>
      <c r="N1019" s="18">
        <f>IF(M1019&gt;23500000,NA(),IF(C1019&gt;=2026,IF(M1019&lt;=4890000,1040000,IF(M1019&lt;=6550000,670000,620000)),IF(M1019&lt;=1320000,950000,IF(M1019&lt;=3360000,880000,IF(M1019&lt;=4890000,680000,IF(M1019&lt;=6550000,630000,580000))))))</f>
        <v/>
      </c>
      <c r="O1019" s="18">
        <f>IF(F1019&lt;=0,IF(AND(D1019="はい",C1019&gt;=2026,C1019&lt;=2027),IF(E1019&lt;=0,0,IF(E1019&lt;=30000,E1019,IF(E1019&lt;=60000,ROUNDUP(E1019/2,0)+15000,IF(E1019&lt;=120000,ROUNDUP(E1019/4,0)+30000,60000)))),IF(E1019&lt;=0,0,IF(E1019&lt;=20000,E1019,IF(E1019&lt;=40000,ROUNDUP(E1019/2,0)+10000,IF(E1019&lt;=80000,ROUNDUP(E1019/4,0)+20000,40000))))),IF(E1019&lt;=0,IF(F1019&lt;=0,0,IF(F1019&lt;=25000,F1019,IF(F1019&lt;=50000,ROUNDUP(F1019/2,0)+12500,IF(F1019&lt;=100000,ROUNDUP(F1019/4,0)+25000,50000)))),MAX(IF(F1019&lt;=0,0,IF(F1019&lt;=25000,F1019,IF(F1019&lt;=50000,ROUNDUP(F1019/2,0)+12500,IF(F1019&lt;=100000,ROUNDUP(F1019/4,0)+25000,50000)))),MIN(IF(AND(D1019="はい",C1019&gt;=2026,C1019&lt;=2027),IF(E1019&lt;=0,0,IF(E1019&lt;=30000,E1019,IF(E1019&lt;=60000,ROUNDUP(E1019/2,0)+15000,IF(E1019&lt;=120000,ROUNDUP(E1019/4,0)+30000,60000)))),IF(E1019&lt;=0,0,IF(E1019&lt;=20000,E1019,IF(E1019&lt;=40000,ROUNDUP(E1019/2,0)+10000,IF(E1019&lt;=80000,ROUNDUP(E1019/4,0)+20000,40000)))))+IF(F1019&lt;=0,0,IF(F1019&lt;=25000,F1019,IF(F1019&lt;=50000,ROUNDUP(F1019/2,0)+12500,IF(F1019&lt;=100000,ROUNDUP(F1019/4,0)+25000,50000)))),IF(AND(D1019="はい",C1019&gt;=2026,C1019&lt;=2027),60000,40000)))))</f>
        <v/>
      </c>
      <c r="P1019" s="18">
        <f>IF(G1019&lt;=0,0,IF(G1019&lt;=20000,G1019,IF(G1019&lt;=40000,ROUNDUP(G1019/2,0)+10000,IF(G1019&lt;=80000,ROUNDUP(G1019/4,0)+20000,40000))))</f>
        <v/>
      </c>
      <c r="Q1019" s="18">
        <f>IF(I1019&lt;=0,IF(H1019&lt;=0,0,IF(H1019&lt;=20000,H1019,IF(H1019&lt;=40000,ROUNDUP(H1019/2,0)+10000,IF(H1019&lt;=80000,ROUNDUP(H1019/4,0)+20000,40000)))),IF(H1019&lt;=0,IF(I1019&lt;=0,0,IF(I1019&lt;=25000,I1019,IF(I1019&lt;=50000,ROUNDUP(I1019/2,0)+12500,IF(I1019&lt;=100000,ROUNDUP(I1019/4,0)+25000,50000)))),MAX(IF(I1019&lt;=0,0,IF(I1019&lt;=25000,I1019,IF(I1019&lt;=50000,ROUNDUP(I1019/2,0)+12500,IF(I1019&lt;=100000,ROUNDUP(I1019/4,0)+25000,50000)))),MIN(IF(H1019&lt;=0,0,IF(H1019&lt;=20000,H1019,IF(H1019&lt;=40000,ROUNDUP(H1019/2,0)+10000,IF(H1019&lt;=80000,ROUNDUP(H1019/4,0)+20000,40000))))+IF(I1019&lt;=0,0,IF(I1019&lt;=25000,I1019,IF(I1019&lt;=50000,ROUNDUP(I1019/2,0)+12500,IF(I1019&lt;=100000,ROUNDUP(I1019/4,0)+25000,50000)))),40000))))</f>
        <v/>
      </c>
      <c r="R1019" s="18">
        <f>MIN(120000,O1019+P1019+Q1019)</f>
        <v/>
      </c>
      <c r="S1019" s="18">
        <f>IF(F1019&lt;=0,IF(E1019&lt;=0,0,IF(E1019&lt;=12000,E1019,IF(E1019&lt;=32000,ROUNDUP(E1019/2,0)+6000,IF(E1019&lt;=56000,ROUNDUP(E1019/4,0)+14000,28000)))),IF(E1019&lt;=0,IF(F1019&lt;=0,0,IF(F1019&lt;=15000,F1019,IF(F1019&lt;=40000,ROUNDUP(F1019/2,0)+7500,IF(F1019&lt;=70000,ROUNDUP(F1019/4,0)+17500,35000)))),MAX(IF(F1019&lt;=0,0,IF(F1019&lt;=15000,F1019,IF(F1019&lt;=40000,ROUNDUP(F1019/2,0)+7500,IF(F1019&lt;=70000,ROUNDUP(F1019/4,0)+17500,35000)))),MIN(IF(E1019&lt;=0,0,IF(E1019&lt;=12000,E1019,IF(E1019&lt;=32000,ROUNDUP(E1019/2,0)+6000,IF(E1019&lt;=56000,ROUNDUP(E1019/4,0)+14000,28000))))+IF(F1019&lt;=0,0,IF(F1019&lt;=15000,F1019,IF(F1019&lt;=40000,ROUNDUP(F1019/2,0)+7500,IF(F1019&lt;=70000,ROUNDUP(F1019/4,0)+17500,35000)))),28000))))</f>
        <v/>
      </c>
      <c r="T1019" s="18">
        <f>IF(G1019&lt;=0,0,IF(G1019&lt;=12000,G1019,IF(G1019&lt;=32000,ROUNDUP(G1019/2,0)+6000,IF(G1019&lt;=56000,ROUNDUP(G1019/4,0)+14000,28000))))</f>
        <v/>
      </c>
      <c r="U1019" s="18">
        <f>IF(I1019&lt;=0,IF(H1019&lt;=0,0,IF(H1019&lt;=12000,H1019,IF(H1019&lt;=32000,ROUNDUP(H1019/2,0)+6000,IF(H1019&lt;=56000,ROUNDUP(H1019/4,0)+14000,28000)))),IF(H1019&lt;=0,IF(I1019&lt;=0,0,IF(I1019&lt;=15000,I1019,IF(I1019&lt;=40000,ROUNDUP(I1019/2,0)+7500,IF(I1019&lt;=70000,ROUNDUP(I1019/4,0)+17500,35000)))),MAX(IF(I1019&lt;=0,0,IF(I1019&lt;=15000,I1019,IF(I1019&lt;=40000,ROUNDUP(I1019/2,0)+7500,IF(I1019&lt;=70000,ROUNDUP(I1019/4,0)+17500,35000)))),MIN(IF(H1019&lt;=0,0,IF(H1019&lt;=12000,H1019,IF(H1019&lt;=32000,ROUNDUP(H1019/2,0)+6000,IF(H1019&lt;=56000,ROUNDUP(H1019/4,0)+14000,28000))))+IF(I1019&lt;=0,0,IF(I1019&lt;=15000,I1019,IF(I1019&lt;=40000,ROUNDUP(I1019/2,0)+7500,IF(I1019&lt;=70000,ROUNDUP(I1019/4,0)+17500,35000)))),28000))))</f>
        <v/>
      </c>
      <c r="V1019" s="18">
        <f>MIN(70000,S1019+T1019+U1019)</f>
        <v/>
      </c>
      <c r="W1019" s="18">
        <f>MAX(0,ROUNDDOWN(M1019-J1019-N1019-K1019-0,-3))</f>
        <v/>
      </c>
      <c r="X1019" s="18">
        <f>MAX(0,ROUNDDOWN(M1019-J1019-N1019-K1019-R1019,-3))</f>
        <v/>
      </c>
      <c r="Y1019" s="18">
        <f>IF(W1019&lt;=0,0,ROUNDDOWN((W1019*LOOKUP(W1019,{0,1950001,3300001,6950001,9000001,18000001,40000001},{0.05,0.1,0.2,0.23,0.33,0.4,0.45})-LOOKUP(W1019,{0,1950001,3300001,6950001,9000001,18000001,40000001},{0,97500,427500,636000,1536000,2796000,4796000}))*1.021,-2))</f>
        <v/>
      </c>
      <c r="Z1019" s="18">
        <f>IF(X1019&lt;=0,0,ROUNDDOWN((X1019*LOOKUP(X1019,{0,1950001,3300001,6950001,9000001,18000001,40000001},{0.05,0.1,0.2,0.23,0.33,0.4,0.45})-LOOKUP(X1019,{0,1950001,3300001,6950001,9000001,18000001,40000001},{0,97500,427500,636000,1536000,2796000,4796000}))*1.021,-2))</f>
        <v/>
      </c>
      <c r="AA1019" s="18">
        <f>MAX(0,ROUNDDOWN(M1019-J1019-430000-L1019-0,-3))</f>
        <v/>
      </c>
      <c r="AB1019" s="18">
        <f>MAX(0,ROUNDDOWN(M1019-J1019-430000-L1019-V1019,-3))</f>
        <v/>
      </c>
      <c r="AC1019" s="18">
        <f>IF(M1019&lt;=450000,0,MAX(0,ROUNDDOWN(AA1019*0.06-MIN(50000,AA1019)*0.03,-2))+MAX(0,ROUNDDOWN(AA1019*0.04-MIN(50000,AA1019)*0.02,-2)))</f>
        <v/>
      </c>
      <c r="AD1019" s="18">
        <f>IF(M1019&lt;=450000,0,MAX(0,ROUNDDOWN(AB1019*0.06-MIN(50000,AB1019)*0.03,-2))+MAX(0,ROUNDDOWN(AB1019*0.04-MIN(50000,AB1019)*0.02,-2)))</f>
        <v/>
      </c>
      <c r="AE1019" s="18">
        <f>Y1019-Z1019</f>
        <v/>
      </c>
      <c r="AF1019" s="18">
        <f>AC1019-AD1019</f>
        <v/>
      </c>
      <c r="AG1019" s="18">
        <f>AE1019+AF1019</f>
        <v/>
      </c>
      <c r="AH1019" s="20">
        <f>IF(W1019&lt;=0,0,LOOKUP(W1019,{0,1950001,3300001,6950001,9000001,18000001,40000001},{0.05,0.1,0.2,0.23,0.33,0.4,0.45}))</f>
        <v/>
      </c>
    </row>
    <row r="1020">
      <c r="A1020" t="inlineStr">
        <is>
          <t>1万円刻み 3区分8万円ずつ</t>
        </is>
      </c>
      <c r="B1020" s="18">
        <f>'4_1万円刻み'!$A$314</f>
        <v/>
      </c>
      <c r="C1020" s="19" t="n">
        <v>2026</v>
      </c>
      <c r="D1020" t="inlineStr">
        <is>
          <t>いいえ</t>
        </is>
      </c>
      <c r="E1020" s="18" t="n">
        <v>80000</v>
      </c>
      <c r="F1020" s="18" t="n">
        <v>0</v>
      </c>
      <c r="G1020" s="18" t="n">
        <v>80000</v>
      </c>
      <c r="H1020" s="18" t="n">
        <v>80000</v>
      </c>
      <c r="I1020" s="18" t="n">
        <v>0</v>
      </c>
      <c r="J1020" s="18">
        <f>ROUND(MIN(B1020/12,650000)*12*0.0915+MIN(B1020/12,1390000)*12*(0.0504+0)+B1020*0.005,0)</f>
        <v/>
      </c>
      <c r="K1020" s="18" t="n">
        <v>0</v>
      </c>
      <c r="L1020" s="18" t="n">
        <v>0</v>
      </c>
      <c r="M1020" s="18">
        <f>ROUND(IF(C1020&gt;=2026,IF(B1020&lt;741000,0,IF(B1020&lt;2191000,B1020-740000,IF(B1020&lt;2193000,1451000,IF(B1020&lt;2196000,1453000,IF(B1020&lt;2200000,1456000,IF(B1020&lt;3600000,ROUNDDOWN(B1020/4,-3)*2.8-80000,IF(B1020&lt;6600000,ROUNDDOWN(B1020/4,-3)*3.2-440000,IF(B1020&lt;8500000,ROUNDDOWN(B1020*0.9,0)-1100000,B1020-1950000)))))))),IF(B1020&lt;651000,0,IF(B1020&lt;1900000,B1020-650000,IF(B1020&lt;3600000,ROUNDDOWN(B1020/4,-3)*2.8-80000,IF(B1020&lt;6600000,ROUNDDOWN(B1020/4,-3)*3.2-440000,IF(B1020&lt;8500000,ROUNDDOWN(B1020*0.9,0)-1100000,B1020-1950000)))))),0)</f>
        <v/>
      </c>
      <c r="N1020" s="18">
        <f>IF(M1020&gt;23500000,NA(),IF(C1020&gt;=2026,IF(M1020&lt;=4890000,1040000,IF(M1020&lt;=6550000,670000,620000)),IF(M1020&lt;=1320000,950000,IF(M1020&lt;=3360000,880000,IF(M1020&lt;=4890000,680000,IF(M1020&lt;=6550000,630000,580000))))))</f>
        <v/>
      </c>
      <c r="O1020" s="18">
        <f>IF(F1020&lt;=0,IF(AND(D1020="はい",C1020&gt;=2026,C1020&lt;=2027),IF(E1020&lt;=0,0,IF(E1020&lt;=30000,E1020,IF(E1020&lt;=60000,ROUNDUP(E1020/2,0)+15000,IF(E1020&lt;=120000,ROUNDUP(E1020/4,0)+30000,60000)))),IF(E1020&lt;=0,0,IF(E1020&lt;=20000,E1020,IF(E1020&lt;=40000,ROUNDUP(E1020/2,0)+10000,IF(E1020&lt;=80000,ROUNDUP(E1020/4,0)+20000,40000))))),IF(E1020&lt;=0,IF(F1020&lt;=0,0,IF(F1020&lt;=25000,F1020,IF(F1020&lt;=50000,ROUNDUP(F1020/2,0)+12500,IF(F1020&lt;=100000,ROUNDUP(F1020/4,0)+25000,50000)))),MAX(IF(F1020&lt;=0,0,IF(F1020&lt;=25000,F1020,IF(F1020&lt;=50000,ROUNDUP(F1020/2,0)+12500,IF(F1020&lt;=100000,ROUNDUP(F1020/4,0)+25000,50000)))),MIN(IF(AND(D1020="はい",C1020&gt;=2026,C1020&lt;=2027),IF(E1020&lt;=0,0,IF(E1020&lt;=30000,E1020,IF(E1020&lt;=60000,ROUNDUP(E1020/2,0)+15000,IF(E1020&lt;=120000,ROUNDUP(E1020/4,0)+30000,60000)))),IF(E1020&lt;=0,0,IF(E1020&lt;=20000,E1020,IF(E1020&lt;=40000,ROUNDUP(E1020/2,0)+10000,IF(E1020&lt;=80000,ROUNDUP(E1020/4,0)+20000,40000)))))+IF(F1020&lt;=0,0,IF(F1020&lt;=25000,F1020,IF(F1020&lt;=50000,ROUNDUP(F1020/2,0)+12500,IF(F1020&lt;=100000,ROUNDUP(F1020/4,0)+25000,50000)))),IF(AND(D1020="はい",C1020&gt;=2026,C1020&lt;=2027),60000,40000)))))</f>
        <v/>
      </c>
      <c r="P1020" s="18">
        <f>IF(G1020&lt;=0,0,IF(G1020&lt;=20000,G1020,IF(G1020&lt;=40000,ROUNDUP(G1020/2,0)+10000,IF(G1020&lt;=80000,ROUNDUP(G1020/4,0)+20000,40000))))</f>
        <v/>
      </c>
      <c r="Q1020" s="18">
        <f>IF(I1020&lt;=0,IF(H1020&lt;=0,0,IF(H1020&lt;=20000,H1020,IF(H1020&lt;=40000,ROUNDUP(H1020/2,0)+10000,IF(H1020&lt;=80000,ROUNDUP(H1020/4,0)+20000,40000)))),IF(H1020&lt;=0,IF(I1020&lt;=0,0,IF(I1020&lt;=25000,I1020,IF(I1020&lt;=50000,ROUNDUP(I1020/2,0)+12500,IF(I1020&lt;=100000,ROUNDUP(I1020/4,0)+25000,50000)))),MAX(IF(I1020&lt;=0,0,IF(I1020&lt;=25000,I1020,IF(I1020&lt;=50000,ROUNDUP(I1020/2,0)+12500,IF(I1020&lt;=100000,ROUNDUP(I1020/4,0)+25000,50000)))),MIN(IF(H1020&lt;=0,0,IF(H1020&lt;=20000,H1020,IF(H1020&lt;=40000,ROUNDUP(H1020/2,0)+10000,IF(H1020&lt;=80000,ROUNDUP(H1020/4,0)+20000,40000))))+IF(I1020&lt;=0,0,IF(I1020&lt;=25000,I1020,IF(I1020&lt;=50000,ROUNDUP(I1020/2,0)+12500,IF(I1020&lt;=100000,ROUNDUP(I1020/4,0)+25000,50000)))),40000))))</f>
        <v/>
      </c>
      <c r="R1020" s="18">
        <f>MIN(120000,O1020+P1020+Q1020)</f>
        <v/>
      </c>
      <c r="S1020" s="18">
        <f>IF(F1020&lt;=0,IF(E1020&lt;=0,0,IF(E1020&lt;=12000,E1020,IF(E1020&lt;=32000,ROUNDUP(E1020/2,0)+6000,IF(E1020&lt;=56000,ROUNDUP(E1020/4,0)+14000,28000)))),IF(E1020&lt;=0,IF(F1020&lt;=0,0,IF(F1020&lt;=15000,F1020,IF(F1020&lt;=40000,ROUNDUP(F1020/2,0)+7500,IF(F1020&lt;=70000,ROUNDUP(F1020/4,0)+17500,35000)))),MAX(IF(F1020&lt;=0,0,IF(F1020&lt;=15000,F1020,IF(F1020&lt;=40000,ROUNDUP(F1020/2,0)+7500,IF(F1020&lt;=70000,ROUNDUP(F1020/4,0)+17500,35000)))),MIN(IF(E1020&lt;=0,0,IF(E1020&lt;=12000,E1020,IF(E1020&lt;=32000,ROUNDUP(E1020/2,0)+6000,IF(E1020&lt;=56000,ROUNDUP(E1020/4,0)+14000,28000))))+IF(F1020&lt;=0,0,IF(F1020&lt;=15000,F1020,IF(F1020&lt;=40000,ROUNDUP(F1020/2,0)+7500,IF(F1020&lt;=70000,ROUNDUP(F1020/4,0)+17500,35000)))),28000))))</f>
        <v/>
      </c>
      <c r="T1020" s="18">
        <f>IF(G1020&lt;=0,0,IF(G1020&lt;=12000,G1020,IF(G1020&lt;=32000,ROUNDUP(G1020/2,0)+6000,IF(G1020&lt;=56000,ROUNDUP(G1020/4,0)+14000,28000))))</f>
        <v/>
      </c>
      <c r="U1020" s="18">
        <f>IF(I1020&lt;=0,IF(H1020&lt;=0,0,IF(H1020&lt;=12000,H1020,IF(H1020&lt;=32000,ROUNDUP(H1020/2,0)+6000,IF(H1020&lt;=56000,ROUNDUP(H1020/4,0)+14000,28000)))),IF(H1020&lt;=0,IF(I1020&lt;=0,0,IF(I1020&lt;=15000,I1020,IF(I1020&lt;=40000,ROUNDUP(I1020/2,0)+7500,IF(I1020&lt;=70000,ROUNDUP(I1020/4,0)+17500,35000)))),MAX(IF(I1020&lt;=0,0,IF(I1020&lt;=15000,I1020,IF(I1020&lt;=40000,ROUNDUP(I1020/2,0)+7500,IF(I1020&lt;=70000,ROUNDUP(I1020/4,0)+17500,35000)))),MIN(IF(H1020&lt;=0,0,IF(H1020&lt;=12000,H1020,IF(H1020&lt;=32000,ROUNDUP(H1020/2,0)+6000,IF(H1020&lt;=56000,ROUNDUP(H1020/4,0)+14000,28000))))+IF(I1020&lt;=0,0,IF(I1020&lt;=15000,I1020,IF(I1020&lt;=40000,ROUNDUP(I1020/2,0)+7500,IF(I1020&lt;=70000,ROUNDUP(I1020/4,0)+17500,35000)))),28000))))</f>
        <v/>
      </c>
      <c r="V1020" s="18">
        <f>MIN(70000,S1020+T1020+U1020)</f>
        <v/>
      </c>
      <c r="W1020" s="18">
        <f>MAX(0,ROUNDDOWN(M1020-J1020-N1020-K1020-0,-3))</f>
        <v/>
      </c>
      <c r="X1020" s="18">
        <f>MAX(0,ROUNDDOWN(M1020-J1020-N1020-K1020-R1020,-3))</f>
        <v/>
      </c>
      <c r="Y1020" s="18">
        <f>IF(W1020&lt;=0,0,ROUNDDOWN((W1020*LOOKUP(W1020,{0,1950001,3300001,6950001,9000001,18000001,40000001},{0.05,0.1,0.2,0.23,0.33,0.4,0.45})-LOOKUP(W1020,{0,1950001,3300001,6950001,9000001,18000001,40000001},{0,97500,427500,636000,1536000,2796000,4796000}))*1.021,-2))</f>
        <v/>
      </c>
      <c r="Z1020" s="18">
        <f>IF(X1020&lt;=0,0,ROUNDDOWN((X1020*LOOKUP(X1020,{0,1950001,3300001,6950001,9000001,18000001,40000001},{0.05,0.1,0.2,0.23,0.33,0.4,0.45})-LOOKUP(X1020,{0,1950001,3300001,6950001,9000001,18000001,40000001},{0,97500,427500,636000,1536000,2796000,4796000}))*1.021,-2))</f>
        <v/>
      </c>
      <c r="AA1020" s="18">
        <f>MAX(0,ROUNDDOWN(M1020-J1020-430000-L1020-0,-3))</f>
        <v/>
      </c>
      <c r="AB1020" s="18">
        <f>MAX(0,ROUNDDOWN(M1020-J1020-430000-L1020-V1020,-3))</f>
        <v/>
      </c>
      <c r="AC1020" s="18">
        <f>IF(M1020&lt;=450000,0,MAX(0,ROUNDDOWN(AA1020*0.06-MIN(50000,AA1020)*0.03,-2))+MAX(0,ROUNDDOWN(AA1020*0.04-MIN(50000,AA1020)*0.02,-2)))</f>
        <v/>
      </c>
      <c r="AD1020" s="18">
        <f>IF(M1020&lt;=450000,0,MAX(0,ROUNDDOWN(AB1020*0.06-MIN(50000,AB1020)*0.03,-2))+MAX(0,ROUNDDOWN(AB1020*0.04-MIN(50000,AB1020)*0.02,-2)))</f>
        <v/>
      </c>
      <c r="AE1020" s="18">
        <f>Y1020-Z1020</f>
        <v/>
      </c>
      <c r="AF1020" s="18">
        <f>AC1020-AD1020</f>
        <v/>
      </c>
      <c r="AG1020" s="18">
        <f>AE1020+AF1020</f>
        <v/>
      </c>
      <c r="AH1020" s="20">
        <f>IF(W1020&lt;=0,0,LOOKUP(W1020,{0,1950001,3300001,6950001,9000001,18000001,40000001},{0.05,0.1,0.2,0.23,0.33,0.4,0.45}))</f>
        <v/>
      </c>
    </row>
    <row r="1021">
      <c r="A1021" t="inlineStr">
        <is>
          <t>1万円刻み 一般8万円</t>
        </is>
      </c>
      <c r="B1021" s="18">
        <f>'4_1万円刻み'!$A$314</f>
        <v/>
      </c>
      <c r="C1021" s="19" t="n">
        <v>2026</v>
      </c>
      <c r="D1021" t="inlineStr">
        <is>
          <t>いいえ</t>
        </is>
      </c>
      <c r="E1021" s="18" t="n">
        <v>80000</v>
      </c>
      <c r="F1021" s="18" t="n">
        <v>0</v>
      </c>
      <c r="G1021" s="18" t="n">
        <v>0</v>
      </c>
      <c r="H1021" s="18" t="n">
        <v>0</v>
      </c>
      <c r="I1021" s="18" t="n">
        <v>0</v>
      </c>
      <c r="J1021" s="18">
        <f>ROUND(MIN(B1021/12,650000)*12*0.0915+MIN(B1021/12,1390000)*12*(0.0504+0)+B1021*0.005,0)</f>
        <v/>
      </c>
      <c r="K1021" s="18" t="n">
        <v>0</v>
      </c>
      <c r="L1021" s="18" t="n">
        <v>0</v>
      </c>
      <c r="M1021" s="18">
        <f>ROUND(IF(C1021&gt;=2026,IF(B1021&lt;741000,0,IF(B1021&lt;2191000,B1021-740000,IF(B1021&lt;2193000,1451000,IF(B1021&lt;2196000,1453000,IF(B1021&lt;2200000,1456000,IF(B1021&lt;3600000,ROUNDDOWN(B1021/4,-3)*2.8-80000,IF(B1021&lt;6600000,ROUNDDOWN(B1021/4,-3)*3.2-440000,IF(B1021&lt;8500000,ROUNDDOWN(B1021*0.9,0)-1100000,B1021-1950000)))))))),IF(B1021&lt;651000,0,IF(B1021&lt;1900000,B1021-650000,IF(B1021&lt;3600000,ROUNDDOWN(B1021/4,-3)*2.8-80000,IF(B1021&lt;6600000,ROUNDDOWN(B1021/4,-3)*3.2-440000,IF(B1021&lt;8500000,ROUNDDOWN(B1021*0.9,0)-1100000,B1021-1950000)))))),0)</f>
        <v/>
      </c>
      <c r="N1021" s="18">
        <f>IF(M1021&gt;23500000,NA(),IF(C1021&gt;=2026,IF(M1021&lt;=4890000,1040000,IF(M1021&lt;=6550000,670000,620000)),IF(M1021&lt;=1320000,950000,IF(M1021&lt;=3360000,880000,IF(M1021&lt;=4890000,680000,IF(M1021&lt;=6550000,630000,580000))))))</f>
        <v/>
      </c>
      <c r="O1021" s="18">
        <f>IF(F1021&lt;=0,IF(AND(D1021="はい",C1021&gt;=2026,C1021&lt;=2027),IF(E1021&lt;=0,0,IF(E1021&lt;=30000,E1021,IF(E1021&lt;=60000,ROUNDUP(E1021/2,0)+15000,IF(E1021&lt;=120000,ROUNDUP(E1021/4,0)+30000,60000)))),IF(E1021&lt;=0,0,IF(E1021&lt;=20000,E1021,IF(E1021&lt;=40000,ROUNDUP(E1021/2,0)+10000,IF(E1021&lt;=80000,ROUNDUP(E1021/4,0)+20000,40000))))),IF(E1021&lt;=0,IF(F1021&lt;=0,0,IF(F1021&lt;=25000,F1021,IF(F1021&lt;=50000,ROUNDUP(F1021/2,0)+12500,IF(F1021&lt;=100000,ROUNDUP(F1021/4,0)+25000,50000)))),MAX(IF(F1021&lt;=0,0,IF(F1021&lt;=25000,F1021,IF(F1021&lt;=50000,ROUNDUP(F1021/2,0)+12500,IF(F1021&lt;=100000,ROUNDUP(F1021/4,0)+25000,50000)))),MIN(IF(AND(D1021="はい",C1021&gt;=2026,C1021&lt;=2027),IF(E1021&lt;=0,0,IF(E1021&lt;=30000,E1021,IF(E1021&lt;=60000,ROUNDUP(E1021/2,0)+15000,IF(E1021&lt;=120000,ROUNDUP(E1021/4,0)+30000,60000)))),IF(E1021&lt;=0,0,IF(E1021&lt;=20000,E1021,IF(E1021&lt;=40000,ROUNDUP(E1021/2,0)+10000,IF(E1021&lt;=80000,ROUNDUP(E1021/4,0)+20000,40000)))))+IF(F1021&lt;=0,0,IF(F1021&lt;=25000,F1021,IF(F1021&lt;=50000,ROUNDUP(F1021/2,0)+12500,IF(F1021&lt;=100000,ROUNDUP(F1021/4,0)+25000,50000)))),IF(AND(D1021="はい",C1021&gt;=2026,C1021&lt;=2027),60000,40000)))))</f>
        <v/>
      </c>
      <c r="P1021" s="18">
        <f>IF(G1021&lt;=0,0,IF(G1021&lt;=20000,G1021,IF(G1021&lt;=40000,ROUNDUP(G1021/2,0)+10000,IF(G1021&lt;=80000,ROUNDUP(G1021/4,0)+20000,40000))))</f>
        <v/>
      </c>
      <c r="Q1021" s="18">
        <f>IF(I1021&lt;=0,IF(H1021&lt;=0,0,IF(H1021&lt;=20000,H1021,IF(H1021&lt;=40000,ROUNDUP(H1021/2,0)+10000,IF(H1021&lt;=80000,ROUNDUP(H1021/4,0)+20000,40000)))),IF(H1021&lt;=0,IF(I1021&lt;=0,0,IF(I1021&lt;=25000,I1021,IF(I1021&lt;=50000,ROUNDUP(I1021/2,0)+12500,IF(I1021&lt;=100000,ROUNDUP(I1021/4,0)+25000,50000)))),MAX(IF(I1021&lt;=0,0,IF(I1021&lt;=25000,I1021,IF(I1021&lt;=50000,ROUNDUP(I1021/2,0)+12500,IF(I1021&lt;=100000,ROUNDUP(I1021/4,0)+25000,50000)))),MIN(IF(H1021&lt;=0,0,IF(H1021&lt;=20000,H1021,IF(H1021&lt;=40000,ROUNDUP(H1021/2,0)+10000,IF(H1021&lt;=80000,ROUNDUP(H1021/4,0)+20000,40000))))+IF(I1021&lt;=0,0,IF(I1021&lt;=25000,I1021,IF(I1021&lt;=50000,ROUNDUP(I1021/2,0)+12500,IF(I1021&lt;=100000,ROUNDUP(I1021/4,0)+25000,50000)))),40000))))</f>
        <v/>
      </c>
      <c r="R1021" s="18">
        <f>MIN(120000,O1021+P1021+Q1021)</f>
        <v/>
      </c>
      <c r="S1021" s="18">
        <f>IF(F1021&lt;=0,IF(E1021&lt;=0,0,IF(E1021&lt;=12000,E1021,IF(E1021&lt;=32000,ROUNDUP(E1021/2,0)+6000,IF(E1021&lt;=56000,ROUNDUP(E1021/4,0)+14000,28000)))),IF(E1021&lt;=0,IF(F1021&lt;=0,0,IF(F1021&lt;=15000,F1021,IF(F1021&lt;=40000,ROUNDUP(F1021/2,0)+7500,IF(F1021&lt;=70000,ROUNDUP(F1021/4,0)+17500,35000)))),MAX(IF(F1021&lt;=0,0,IF(F1021&lt;=15000,F1021,IF(F1021&lt;=40000,ROUNDUP(F1021/2,0)+7500,IF(F1021&lt;=70000,ROUNDUP(F1021/4,0)+17500,35000)))),MIN(IF(E1021&lt;=0,0,IF(E1021&lt;=12000,E1021,IF(E1021&lt;=32000,ROUNDUP(E1021/2,0)+6000,IF(E1021&lt;=56000,ROUNDUP(E1021/4,0)+14000,28000))))+IF(F1021&lt;=0,0,IF(F1021&lt;=15000,F1021,IF(F1021&lt;=40000,ROUNDUP(F1021/2,0)+7500,IF(F1021&lt;=70000,ROUNDUP(F1021/4,0)+17500,35000)))),28000))))</f>
        <v/>
      </c>
      <c r="T1021" s="18">
        <f>IF(G1021&lt;=0,0,IF(G1021&lt;=12000,G1021,IF(G1021&lt;=32000,ROUNDUP(G1021/2,0)+6000,IF(G1021&lt;=56000,ROUNDUP(G1021/4,0)+14000,28000))))</f>
        <v/>
      </c>
      <c r="U1021" s="18">
        <f>IF(I1021&lt;=0,IF(H1021&lt;=0,0,IF(H1021&lt;=12000,H1021,IF(H1021&lt;=32000,ROUNDUP(H1021/2,0)+6000,IF(H1021&lt;=56000,ROUNDUP(H1021/4,0)+14000,28000)))),IF(H1021&lt;=0,IF(I1021&lt;=0,0,IF(I1021&lt;=15000,I1021,IF(I1021&lt;=40000,ROUNDUP(I1021/2,0)+7500,IF(I1021&lt;=70000,ROUNDUP(I1021/4,0)+17500,35000)))),MAX(IF(I1021&lt;=0,0,IF(I1021&lt;=15000,I1021,IF(I1021&lt;=40000,ROUNDUP(I1021/2,0)+7500,IF(I1021&lt;=70000,ROUNDUP(I1021/4,0)+17500,35000)))),MIN(IF(H1021&lt;=0,0,IF(H1021&lt;=12000,H1021,IF(H1021&lt;=32000,ROUNDUP(H1021/2,0)+6000,IF(H1021&lt;=56000,ROUNDUP(H1021/4,0)+14000,28000))))+IF(I1021&lt;=0,0,IF(I1021&lt;=15000,I1021,IF(I1021&lt;=40000,ROUNDUP(I1021/2,0)+7500,IF(I1021&lt;=70000,ROUNDUP(I1021/4,0)+17500,35000)))),28000))))</f>
        <v/>
      </c>
      <c r="V1021" s="18">
        <f>MIN(70000,S1021+T1021+U1021)</f>
        <v/>
      </c>
      <c r="W1021" s="18">
        <f>MAX(0,ROUNDDOWN(M1021-J1021-N1021-K1021-0,-3))</f>
        <v/>
      </c>
      <c r="X1021" s="18">
        <f>MAX(0,ROUNDDOWN(M1021-J1021-N1021-K1021-R1021,-3))</f>
        <v/>
      </c>
      <c r="Y1021" s="18">
        <f>IF(W1021&lt;=0,0,ROUNDDOWN((W1021*LOOKUP(W1021,{0,1950001,3300001,6950001,9000001,18000001,40000001},{0.05,0.1,0.2,0.23,0.33,0.4,0.45})-LOOKUP(W1021,{0,1950001,3300001,6950001,9000001,18000001,40000001},{0,97500,427500,636000,1536000,2796000,4796000}))*1.021,-2))</f>
        <v/>
      </c>
      <c r="Z1021" s="18">
        <f>IF(X1021&lt;=0,0,ROUNDDOWN((X1021*LOOKUP(X1021,{0,1950001,3300001,6950001,9000001,18000001,40000001},{0.05,0.1,0.2,0.23,0.33,0.4,0.45})-LOOKUP(X1021,{0,1950001,3300001,6950001,9000001,18000001,40000001},{0,97500,427500,636000,1536000,2796000,4796000}))*1.021,-2))</f>
        <v/>
      </c>
      <c r="AA1021" s="18">
        <f>MAX(0,ROUNDDOWN(M1021-J1021-430000-L1021-0,-3))</f>
        <v/>
      </c>
      <c r="AB1021" s="18">
        <f>MAX(0,ROUNDDOWN(M1021-J1021-430000-L1021-V1021,-3))</f>
        <v/>
      </c>
      <c r="AC1021" s="18">
        <f>IF(M1021&lt;=450000,0,MAX(0,ROUNDDOWN(AA1021*0.06-MIN(50000,AA1021)*0.03,-2))+MAX(0,ROUNDDOWN(AA1021*0.04-MIN(50000,AA1021)*0.02,-2)))</f>
        <v/>
      </c>
      <c r="AD1021" s="18">
        <f>IF(M1021&lt;=450000,0,MAX(0,ROUNDDOWN(AB1021*0.06-MIN(50000,AB1021)*0.03,-2))+MAX(0,ROUNDDOWN(AB1021*0.04-MIN(50000,AB1021)*0.02,-2)))</f>
        <v/>
      </c>
      <c r="AE1021" s="18">
        <f>Y1021-Z1021</f>
        <v/>
      </c>
      <c r="AF1021" s="18">
        <f>AC1021-AD1021</f>
        <v/>
      </c>
      <c r="AG1021" s="18">
        <f>AE1021+AF1021</f>
        <v/>
      </c>
      <c r="AH1021" s="20">
        <f>IF(W1021&lt;=0,0,LOOKUP(W1021,{0,1950001,3300001,6950001,9000001,18000001,40000001},{0.05,0.1,0.2,0.23,0.33,0.4,0.45}))</f>
        <v/>
      </c>
    </row>
    <row r="1022">
      <c r="A1022" t="inlineStr">
        <is>
          <t>1万円刻み 特例あり一般12万円</t>
        </is>
      </c>
      <c r="B1022" s="18">
        <f>'4_1万円刻み'!$A$314</f>
        <v/>
      </c>
      <c r="C1022" s="19" t="n">
        <v>2026</v>
      </c>
      <c r="D1022" t="inlineStr">
        <is>
          <t>はい</t>
        </is>
      </c>
      <c r="E1022" s="18" t="n">
        <v>120000</v>
      </c>
      <c r="F1022" s="18" t="n">
        <v>0</v>
      </c>
      <c r="G1022" s="18" t="n">
        <v>0</v>
      </c>
      <c r="H1022" s="18" t="n">
        <v>0</v>
      </c>
      <c r="I1022" s="18" t="n">
        <v>0</v>
      </c>
      <c r="J1022" s="18">
        <f>ROUND(MIN(B1022/12,650000)*12*0.0915+MIN(B1022/12,1390000)*12*(0.0504+0)+B1022*0.005,0)</f>
        <v/>
      </c>
      <c r="K1022" s="18" t="n">
        <v>0</v>
      </c>
      <c r="L1022" s="18" t="n">
        <v>0</v>
      </c>
      <c r="M1022" s="18">
        <f>ROUND(IF(C1022&gt;=2026,IF(B1022&lt;741000,0,IF(B1022&lt;2191000,B1022-740000,IF(B1022&lt;2193000,1451000,IF(B1022&lt;2196000,1453000,IF(B1022&lt;2200000,1456000,IF(B1022&lt;3600000,ROUNDDOWN(B1022/4,-3)*2.8-80000,IF(B1022&lt;6600000,ROUNDDOWN(B1022/4,-3)*3.2-440000,IF(B1022&lt;8500000,ROUNDDOWN(B1022*0.9,0)-1100000,B1022-1950000)))))))),IF(B1022&lt;651000,0,IF(B1022&lt;1900000,B1022-650000,IF(B1022&lt;3600000,ROUNDDOWN(B1022/4,-3)*2.8-80000,IF(B1022&lt;6600000,ROUNDDOWN(B1022/4,-3)*3.2-440000,IF(B1022&lt;8500000,ROUNDDOWN(B1022*0.9,0)-1100000,B1022-1950000)))))),0)</f>
        <v/>
      </c>
      <c r="N1022" s="18">
        <f>IF(M1022&gt;23500000,NA(),IF(C1022&gt;=2026,IF(M1022&lt;=4890000,1040000,IF(M1022&lt;=6550000,670000,620000)),IF(M1022&lt;=1320000,950000,IF(M1022&lt;=3360000,880000,IF(M1022&lt;=4890000,680000,IF(M1022&lt;=6550000,630000,580000))))))</f>
        <v/>
      </c>
      <c r="O1022" s="18">
        <f>IF(F1022&lt;=0,IF(AND(D1022="はい",C1022&gt;=2026,C1022&lt;=2027),IF(E1022&lt;=0,0,IF(E1022&lt;=30000,E1022,IF(E1022&lt;=60000,ROUNDUP(E1022/2,0)+15000,IF(E1022&lt;=120000,ROUNDUP(E1022/4,0)+30000,60000)))),IF(E1022&lt;=0,0,IF(E1022&lt;=20000,E1022,IF(E1022&lt;=40000,ROUNDUP(E1022/2,0)+10000,IF(E1022&lt;=80000,ROUNDUP(E1022/4,0)+20000,40000))))),IF(E1022&lt;=0,IF(F1022&lt;=0,0,IF(F1022&lt;=25000,F1022,IF(F1022&lt;=50000,ROUNDUP(F1022/2,0)+12500,IF(F1022&lt;=100000,ROUNDUP(F1022/4,0)+25000,50000)))),MAX(IF(F1022&lt;=0,0,IF(F1022&lt;=25000,F1022,IF(F1022&lt;=50000,ROUNDUP(F1022/2,0)+12500,IF(F1022&lt;=100000,ROUNDUP(F1022/4,0)+25000,50000)))),MIN(IF(AND(D1022="はい",C1022&gt;=2026,C1022&lt;=2027),IF(E1022&lt;=0,0,IF(E1022&lt;=30000,E1022,IF(E1022&lt;=60000,ROUNDUP(E1022/2,0)+15000,IF(E1022&lt;=120000,ROUNDUP(E1022/4,0)+30000,60000)))),IF(E1022&lt;=0,0,IF(E1022&lt;=20000,E1022,IF(E1022&lt;=40000,ROUNDUP(E1022/2,0)+10000,IF(E1022&lt;=80000,ROUNDUP(E1022/4,0)+20000,40000)))))+IF(F1022&lt;=0,0,IF(F1022&lt;=25000,F1022,IF(F1022&lt;=50000,ROUNDUP(F1022/2,0)+12500,IF(F1022&lt;=100000,ROUNDUP(F1022/4,0)+25000,50000)))),IF(AND(D1022="はい",C1022&gt;=2026,C1022&lt;=2027),60000,40000)))))</f>
        <v/>
      </c>
      <c r="P1022" s="18">
        <f>IF(G1022&lt;=0,0,IF(G1022&lt;=20000,G1022,IF(G1022&lt;=40000,ROUNDUP(G1022/2,0)+10000,IF(G1022&lt;=80000,ROUNDUP(G1022/4,0)+20000,40000))))</f>
        <v/>
      </c>
      <c r="Q1022" s="18">
        <f>IF(I1022&lt;=0,IF(H1022&lt;=0,0,IF(H1022&lt;=20000,H1022,IF(H1022&lt;=40000,ROUNDUP(H1022/2,0)+10000,IF(H1022&lt;=80000,ROUNDUP(H1022/4,0)+20000,40000)))),IF(H1022&lt;=0,IF(I1022&lt;=0,0,IF(I1022&lt;=25000,I1022,IF(I1022&lt;=50000,ROUNDUP(I1022/2,0)+12500,IF(I1022&lt;=100000,ROUNDUP(I1022/4,0)+25000,50000)))),MAX(IF(I1022&lt;=0,0,IF(I1022&lt;=25000,I1022,IF(I1022&lt;=50000,ROUNDUP(I1022/2,0)+12500,IF(I1022&lt;=100000,ROUNDUP(I1022/4,0)+25000,50000)))),MIN(IF(H1022&lt;=0,0,IF(H1022&lt;=20000,H1022,IF(H1022&lt;=40000,ROUNDUP(H1022/2,0)+10000,IF(H1022&lt;=80000,ROUNDUP(H1022/4,0)+20000,40000))))+IF(I1022&lt;=0,0,IF(I1022&lt;=25000,I1022,IF(I1022&lt;=50000,ROUNDUP(I1022/2,0)+12500,IF(I1022&lt;=100000,ROUNDUP(I1022/4,0)+25000,50000)))),40000))))</f>
        <v/>
      </c>
      <c r="R1022" s="18">
        <f>MIN(120000,O1022+P1022+Q1022)</f>
        <v/>
      </c>
      <c r="S1022" s="18">
        <f>IF(F1022&lt;=0,IF(E1022&lt;=0,0,IF(E1022&lt;=12000,E1022,IF(E1022&lt;=32000,ROUNDUP(E1022/2,0)+6000,IF(E1022&lt;=56000,ROUNDUP(E1022/4,0)+14000,28000)))),IF(E1022&lt;=0,IF(F1022&lt;=0,0,IF(F1022&lt;=15000,F1022,IF(F1022&lt;=40000,ROUNDUP(F1022/2,0)+7500,IF(F1022&lt;=70000,ROUNDUP(F1022/4,0)+17500,35000)))),MAX(IF(F1022&lt;=0,0,IF(F1022&lt;=15000,F1022,IF(F1022&lt;=40000,ROUNDUP(F1022/2,0)+7500,IF(F1022&lt;=70000,ROUNDUP(F1022/4,0)+17500,35000)))),MIN(IF(E1022&lt;=0,0,IF(E1022&lt;=12000,E1022,IF(E1022&lt;=32000,ROUNDUP(E1022/2,0)+6000,IF(E1022&lt;=56000,ROUNDUP(E1022/4,0)+14000,28000))))+IF(F1022&lt;=0,0,IF(F1022&lt;=15000,F1022,IF(F1022&lt;=40000,ROUNDUP(F1022/2,0)+7500,IF(F1022&lt;=70000,ROUNDUP(F1022/4,0)+17500,35000)))),28000))))</f>
        <v/>
      </c>
      <c r="T1022" s="18">
        <f>IF(G1022&lt;=0,0,IF(G1022&lt;=12000,G1022,IF(G1022&lt;=32000,ROUNDUP(G1022/2,0)+6000,IF(G1022&lt;=56000,ROUNDUP(G1022/4,0)+14000,28000))))</f>
        <v/>
      </c>
      <c r="U1022" s="18">
        <f>IF(I1022&lt;=0,IF(H1022&lt;=0,0,IF(H1022&lt;=12000,H1022,IF(H1022&lt;=32000,ROUNDUP(H1022/2,0)+6000,IF(H1022&lt;=56000,ROUNDUP(H1022/4,0)+14000,28000)))),IF(H1022&lt;=0,IF(I1022&lt;=0,0,IF(I1022&lt;=15000,I1022,IF(I1022&lt;=40000,ROUNDUP(I1022/2,0)+7500,IF(I1022&lt;=70000,ROUNDUP(I1022/4,0)+17500,35000)))),MAX(IF(I1022&lt;=0,0,IF(I1022&lt;=15000,I1022,IF(I1022&lt;=40000,ROUNDUP(I1022/2,0)+7500,IF(I1022&lt;=70000,ROUNDUP(I1022/4,0)+17500,35000)))),MIN(IF(H1022&lt;=0,0,IF(H1022&lt;=12000,H1022,IF(H1022&lt;=32000,ROUNDUP(H1022/2,0)+6000,IF(H1022&lt;=56000,ROUNDUP(H1022/4,0)+14000,28000))))+IF(I1022&lt;=0,0,IF(I1022&lt;=15000,I1022,IF(I1022&lt;=40000,ROUNDUP(I1022/2,0)+7500,IF(I1022&lt;=70000,ROUNDUP(I1022/4,0)+17500,35000)))),28000))))</f>
        <v/>
      </c>
      <c r="V1022" s="18">
        <f>MIN(70000,S1022+T1022+U1022)</f>
        <v/>
      </c>
      <c r="W1022" s="18">
        <f>MAX(0,ROUNDDOWN(M1022-J1022-N1022-K1022-0,-3))</f>
        <v/>
      </c>
      <c r="X1022" s="18">
        <f>MAX(0,ROUNDDOWN(M1022-J1022-N1022-K1022-R1022,-3))</f>
        <v/>
      </c>
      <c r="Y1022" s="18">
        <f>IF(W1022&lt;=0,0,ROUNDDOWN((W1022*LOOKUP(W1022,{0,1950001,3300001,6950001,9000001,18000001,40000001},{0.05,0.1,0.2,0.23,0.33,0.4,0.45})-LOOKUP(W1022,{0,1950001,3300001,6950001,9000001,18000001,40000001},{0,97500,427500,636000,1536000,2796000,4796000}))*1.021,-2))</f>
        <v/>
      </c>
      <c r="Z1022" s="18">
        <f>IF(X1022&lt;=0,0,ROUNDDOWN((X1022*LOOKUP(X1022,{0,1950001,3300001,6950001,9000001,18000001,40000001},{0.05,0.1,0.2,0.23,0.33,0.4,0.45})-LOOKUP(X1022,{0,1950001,3300001,6950001,9000001,18000001,40000001},{0,97500,427500,636000,1536000,2796000,4796000}))*1.021,-2))</f>
        <v/>
      </c>
      <c r="AA1022" s="18">
        <f>MAX(0,ROUNDDOWN(M1022-J1022-430000-L1022-0,-3))</f>
        <v/>
      </c>
      <c r="AB1022" s="18">
        <f>MAX(0,ROUNDDOWN(M1022-J1022-430000-L1022-V1022,-3))</f>
        <v/>
      </c>
      <c r="AC1022" s="18">
        <f>IF(M1022&lt;=450000,0,MAX(0,ROUNDDOWN(AA1022*0.06-MIN(50000,AA1022)*0.03,-2))+MAX(0,ROUNDDOWN(AA1022*0.04-MIN(50000,AA1022)*0.02,-2)))</f>
        <v/>
      </c>
      <c r="AD1022" s="18">
        <f>IF(M1022&lt;=450000,0,MAX(0,ROUNDDOWN(AB1022*0.06-MIN(50000,AB1022)*0.03,-2))+MAX(0,ROUNDDOWN(AB1022*0.04-MIN(50000,AB1022)*0.02,-2)))</f>
        <v/>
      </c>
      <c r="AE1022" s="18">
        <f>Y1022-Z1022</f>
        <v/>
      </c>
      <c r="AF1022" s="18">
        <f>AC1022-AD1022</f>
        <v/>
      </c>
      <c r="AG1022" s="18">
        <f>AE1022+AF1022</f>
        <v/>
      </c>
      <c r="AH1022" s="20">
        <f>IF(W1022&lt;=0,0,LOOKUP(W1022,{0,1950001,3300001,6950001,9000001,18000001,40000001},{0.05,0.1,0.2,0.23,0.33,0.4,0.45}))</f>
        <v/>
      </c>
    </row>
    <row r="1023">
      <c r="A1023" t="inlineStr">
        <is>
          <t>1万円刻み 3区分8万円ずつ</t>
        </is>
      </c>
      <c r="B1023" s="18">
        <f>'4_1万円刻み'!$A$315</f>
        <v/>
      </c>
      <c r="C1023" s="19" t="n">
        <v>2026</v>
      </c>
      <c r="D1023" t="inlineStr">
        <is>
          <t>いいえ</t>
        </is>
      </c>
      <c r="E1023" s="18" t="n">
        <v>80000</v>
      </c>
      <c r="F1023" s="18" t="n">
        <v>0</v>
      </c>
      <c r="G1023" s="18" t="n">
        <v>80000</v>
      </c>
      <c r="H1023" s="18" t="n">
        <v>80000</v>
      </c>
      <c r="I1023" s="18" t="n">
        <v>0</v>
      </c>
      <c r="J1023" s="18">
        <f>ROUND(MIN(B1023/12,650000)*12*0.0915+MIN(B1023/12,1390000)*12*(0.0504+0)+B1023*0.005,0)</f>
        <v/>
      </c>
      <c r="K1023" s="18" t="n">
        <v>0</v>
      </c>
      <c r="L1023" s="18" t="n">
        <v>0</v>
      </c>
      <c r="M1023" s="18">
        <f>ROUND(IF(C1023&gt;=2026,IF(B1023&lt;741000,0,IF(B1023&lt;2191000,B1023-740000,IF(B1023&lt;2193000,1451000,IF(B1023&lt;2196000,1453000,IF(B1023&lt;2200000,1456000,IF(B1023&lt;3600000,ROUNDDOWN(B1023/4,-3)*2.8-80000,IF(B1023&lt;6600000,ROUNDDOWN(B1023/4,-3)*3.2-440000,IF(B1023&lt;8500000,ROUNDDOWN(B1023*0.9,0)-1100000,B1023-1950000)))))))),IF(B1023&lt;651000,0,IF(B1023&lt;1900000,B1023-650000,IF(B1023&lt;3600000,ROUNDDOWN(B1023/4,-3)*2.8-80000,IF(B1023&lt;6600000,ROUNDDOWN(B1023/4,-3)*3.2-440000,IF(B1023&lt;8500000,ROUNDDOWN(B1023*0.9,0)-1100000,B1023-1950000)))))),0)</f>
        <v/>
      </c>
      <c r="N1023" s="18">
        <f>IF(M1023&gt;23500000,NA(),IF(C1023&gt;=2026,IF(M1023&lt;=4890000,1040000,IF(M1023&lt;=6550000,670000,620000)),IF(M1023&lt;=1320000,950000,IF(M1023&lt;=3360000,880000,IF(M1023&lt;=4890000,680000,IF(M1023&lt;=6550000,630000,580000))))))</f>
        <v/>
      </c>
      <c r="O1023" s="18">
        <f>IF(F1023&lt;=0,IF(AND(D1023="はい",C1023&gt;=2026,C1023&lt;=2027),IF(E1023&lt;=0,0,IF(E1023&lt;=30000,E1023,IF(E1023&lt;=60000,ROUNDUP(E1023/2,0)+15000,IF(E1023&lt;=120000,ROUNDUP(E1023/4,0)+30000,60000)))),IF(E1023&lt;=0,0,IF(E1023&lt;=20000,E1023,IF(E1023&lt;=40000,ROUNDUP(E1023/2,0)+10000,IF(E1023&lt;=80000,ROUNDUP(E1023/4,0)+20000,40000))))),IF(E1023&lt;=0,IF(F1023&lt;=0,0,IF(F1023&lt;=25000,F1023,IF(F1023&lt;=50000,ROUNDUP(F1023/2,0)+12500,IF(F1023&lt;=100000,ROUNDUP(F1023/4,0)+25000,50000)))),MAX(IF(F1023&lt;=0,0,IF(F1023&lt;=25000,F1023,IF(F1023&lt;=50000,ROUNDUP(F1023/2,0)+12500,IF(F1023&lt;=100000,ROUNDUP(F1023/4,0)+25000,50000)))),MIN(IF(AND(D1023="はい",C1023&gt;=2026,C1023&lt;=2027),IF(E1023&lt;=0,0,IF(E1023&lt;=30000,E1023,IF(E1023&lt;=60000,ROUNDUP(E1023/2,0)+15000,IF(E1023&lt;=120000,ROUNDUP(E1023/4,0)+30000,60000)))),IF(E1023&lt;=0,0,IF(E1023&lt;=20000,E1023,IF(E1023&lt;=40000,ROUNDUP(E1023/2,0)+10000,IF(E1023&lt;=80000,ROUNDUP(E1023/4,0)+20000,40000)))))+IF(F1023&lt;=0,0,IF(F1023&lt;=25000,F1023,IF(F1023&lt;=50000,ROUNDUP(F1023/2,0)+12500,IF(F1023&lt;=100000,ROUNDUP(F1023/4,0)+25000,50000)))),IF(AND(D1023="はい",C1023&gt;=2026,C1023&lt;=2027),60000,40000)))))</f>
        <v/>
      </c>
      <c r="P1023" s="18">
        <f>IF(G1023&lt;=0,0,IF(G1023&lt;=20000,G1023,IF(G1023&lt;=40000,ROUNDUP(G1023/2,0)+10000,IF(G1023&lt;=80000,ROUNDUP(G1023/4,0)+20000,40000))))</f>
        <v/>
      </c>
      <c r="Q1023" s="18">
        <f>IF(I1023&lt;=0,IF(H1023&lt;=0,0,IF(H1023&lt;=20000,H1023,IF(H1023&lt;=40000,ROUNDUP(H1023/2,0)+10000,IF(H1023&lt;=80000,ROUNDUP(H1023/4,0)+20000,40000)))),IF(H1023&lt;=0,IF(I1023&lt;=0,0,IF(I1023&lt;=25000,I1023,IF(I1023&lt;=50000,ROUNDUP(I1023/2,0)+12500,IF(I1023&lt;=100000,ROUNDUP(I1023/4,0)+25000,50000)))),MAX(IF(I1023&lt;=0,0,IF(I1023&lt;=25000,I1023,IF(I1023&lt;=50000,ROUNDUP(I1023/2,0)+12500,IF(I1023&lt;=100000,ROUNDUP(I1023/4,0)+25000,50000)))),MIN(IF(H1023&lt;=0,0,IF(H1023&lt;=20000,H1023,IF(H1023&lt;=40000,ROUNDUP(H1023/2,0)+10000,IF(H1023&lt;=80000,ROUNDUP(H1023/4,0)+20000,40000))))+IF(I1023&lt;=0,0,IF(I1023&lt;=25000,I1023,IF(I1023&lt;=50000,ROUNDUP(I1023/2,0)+12500,IF(I1023&lt;=100000,ROUNDUP(I1023/4,0)+25000,50000)))),40000))))</f>
        <v/>
      </c>
      <c r="R1023" s="18">
        <f>MIN(120000,O1023+P1023+Q1023)</f>
        <v/>
      </c>
      <c r="S1023" s="18">
        <f>IF(F1023&lt;=0,IF(E1023&lt;=0,0,IF(E1023&lt;=12000,E1023,IF(E1023&lt;=32000,ROUNDUP(E1023/2,0)+6000,IF(E1023&lt;=56000,ROUNDUP(E1023/4,0)+14000,28000)))),IF(E1023&lt;=0,IF(F1023&lt;=0,0,IF(F1023&lt;=15000,F1023,IF(F1023&lt;=40000,ROUNDUP(F1023/2,0)+7500,IF(F1023&lt;=70000,ROUNDUP(F1023/4,0)+17500,35000)))),MAX(IF(F1023&lt;=0,0,IF(F1023&lt;=15000,F1023,IF(F1023&lt;=40000,ROUNDUP(F1023/2,0)+7500,IF(F1023&lt;=70000,ROUNDUP(F1023/4,0)+17500,35000)))),MIN(IF(E1023&lt;=0,0,IF(E1023&lt;=12000,E1023,IF(E1023&lt;=32000,ROUNDUP(E1023/2,0)+6000,IF(E1023&lt;=56000,ROUNDUP(E1023/4,0)+14000,28000))))+IF(F1023&lt;=0,0,IF(F1023&lt;=15000,F1023,IF(F1023&lt;=40000,ROUNDUP(F1023/2,0)+7500,IF(F1023&lt;=70000,ROUNDUP(F1023/4,0)+17500,35000)))),28000))))</f>
        <v/>
      </c>
      <c r="T1023" s="18">
        <f>IF(G1023&lt;=0,0,IF(G1023&lt;=12000,G1023,IF(G1023&lt;=32000,ROUNDUP(G1023/2,0)+6000,IF(G1023&lt;=56000,ROUNDUP(G1023/4,0)+14000,28000))))</f>
        <v/>
      </c>
      <c r="U1023" s="18">
        <f>IF(I1023&lt;=0,IF(H1023&lt;=0,0,IF(H1023&lt;=12000,H1023,IF(H1023&lt;=32000,ROUNDUP(H1023/2,0)+6000,IF(H1023&lt;=56000,ROUNDUP(H1023/4,0)+14000,28000)))),IF(H1023&lt;=0,IF(I1023&lt;=0,0,IF(I1023&lt;=15000,I1023,IF(I1023&lt;=40000,ROUNDUP(I1023/2,0)+7500,IF(I1023&lt;=70000,ROUNDUP(I1023/4,0)+17500,35000)))),MAX(IF(I1023&lt;=0,0,IF(I1023&lt;=15000,I1023,IF(I1023&lt;=40000,ROUNDUP(I1023/2,0)+7500,IF(I1023&lt;=70000,ROUNDUP(I1023/4,0)+17500,35000)))),MIN(IF(H1023&lt;=0,0,IF(H1023&lt;=12000,H1023,IF(H1023&lt;=32000,ROUNDUP(H1023/2,0)+6000,IF(H1023&lt;=56000,ROUNDUP(H1023/4,0)+14000,28000))))+IF(I1023&lt;=0,0,IF(I1023&lt;=15000,I1023,IF(I1023&lt;=40000,ROUNDUP(I1023/2,0)+7500,IF(I1023&lt;=70000,ROUNDUP(I1023/4,0)+17500,35000)))),28000))))</f>
        <v/>
      </c>
      <c r="V1023" s="18">
        <f>MIN(70000,S1023+T1023+U1023)</f>
        <v/>
      </c>
      <c r="W1023" s="18">
        <f>MAX(0,ROUNDDOWN(M1023-J1023-N1023-K1023-0,-3))</f>
        <v/>
      </c>
      <c r="X1023" s="18">
        <f>MAX(0,ROUNDDOWN(M1023-J1023-N1023-K1023-R1023,-3))</f>
        <v/>
      </c>
      <c r="Y1023" s="18">
        <f>IF(W1023&lt;=0,0,ROUNDDOWN((W1023*LOOKUP(W1023,{0,1950001,3300001,6950001,9000001,18000001,40000001},{0.05,0.1,0.2,0.23,0.33,0.4,0.45})-LOOKUP(W1023,{0,1950001,3300001,6950001,9000001,18000001,40000001},{0,97500,427500,636000,1536000,2796000,4796000}))*1.021,-2))</f>
        <v/>
      </c>
      <c r="Z1023" s="18">
        <f>IF(X1023&lt;=0,0,ROUNDDOWN((X1023*LOOKUP(X1023,{0,1950001,3300001,6950001,9000001,18000001,40000001},{0.05,0.1,0.2,0.23,0.33,0.4,0.45})-LOOKUP(X1023,{0,1950001,3300001,6950001,9000001,18000001,40000001},{0,97500,427500,636000,1536000,2796000,4796000}))*1.021,-2))</f>
        <v/>
      </c>
      <c r="AA1023" s="18">
        <f>MAX(0,ROUNDDOWN(M1023-J1023-430000-L1023-0,-3))</f>
        <v/>
      </c>
      <c r="AB1023" s="18">
        <f>MAX(0,ROUNDDOWN(M1023-J1023-430000-L1023-V1023,-3))</f>
        <v/>
      </c>
      <c r="AC1023" s="18">
        <f>IF(M1023&lt;=450000,0,MAX(0,ROUNDDOWN(AA1023*0.06-MIN(50000,AA1023)*0.03,-2))+MAX(0,ROUNDDOWN(AA1023*0.04-MIN(50000,AA1023)*0.02,-2)))</f>
        <v/>
      </c>
      <c r="AD1023" s="18">
        <f>IF(M1023&lt;=450000,0,MAX(0,ROUNDDOWN(AB1023*0.06-MIN(50000,AB1023)*0.03,-2))+MAX(0,ROUNDDOWN(AB1023*0.04-MIN(50000,AB1023)*0.02,-2)))</f>
        <v/>
      </c>
      <c r="AE1023" s="18">
        <f>Y1023-Z1023</f>
        <v/>
      </c>
      <c r="AF1023" s="18">
        <f>AC1023-AD1023</f>
        <v/>
      </c>
      <c r="AG1023" s="18">
        <f>AE1023+AF1023</f>
        <v/>
      </c>
      <c r="AH1023" s="20">
        <f>IF(W1023&lt;=0,0,LOOKUP(W1023,{0,1950001,3300001,6950001,9000001,18000001,40000001},{0.05,0.1,0.2,0.23,0.33,0.4,0.45}))</f>
        <v/>
      </c>
    </row>
    <row r="1024">
      <c r="A1024" t="inlineStr">
        <is>
          <t>1万円刻み 一般8万円</t>
        </is>
      </c>
      <c r="B1024" s="18">
        <f>'4_1万円刻み'!$A$315</f>
        <v/>
      </c>
      <c r="C1024" s="19" t="n">
        <v>2026</v>
      </c>
      <c r="D1024" t="inlineStr">
        <is>
          <t>いいえ</t>
        </is>
      </c>
      <c r="E1024" s="18" t="n">
        <v>80000</v>
      </c>
      <c r="F1024" s="18" t="n">
        <v>0</v>
      </c>
      <c r="G1024" s="18" t="n">
        <v>0</v>
      </c>
      <c r="H1024" s="18" t="n">
        <v>0</v>
      </c>
      <c r="I1024" s="18" t="n">
        <v>0</v>
      </c>
      <c r="J1024" s="18">
        <f>ROUND(MIN(B1024/12,650000)*12*0.0915+MIN(B1024/12,1390000)*12*(0.0504+0)+B1024*0.005,0)</f>
        <v/>
      </c>
      <c r="K1024" s="18" t="n">
        <v>0</v>
      </c>
      <c r="L1024" s="18" t="n">
        <v>0</v>
      </c>
      <c r="M1024" s="18">
        <f>ROUND(IF(C1024&gt;=2026,IF(B1024&lt;741000,0,IF(B1024&lt;2191000,B1024-740000,IF(B1024&lt;2193000,1451000,IF(B1024&lt;2196000,1453000,IF(B1024&lt;2200000,1456000,IF(B1024&lt;3600000,ROUNDDOWN(B1024/4,-3)*2.8-80000,IF(B1024&lt;6600000,ROUNDDOWN(B1024/4,-3)*3.2-440000,IF(B1024&lt;8500000,ROUNDDOWN(B1024*0.9,0)-1100000,B1024-1950000)))))))),IF(B1024&lt;651000,0,IF(B1024&lt;1900000,B1024-650000,IF(B1024&lt;3600000,ROUNDDOWN(B1024/4,-3)*2.8-80000,IF(B1024&lt;6600000,ROUNDDOWN(B1024/4,-3)*3.2-440000,IF(B1024&lt;8500000,ROUNDDOWN(B1024*0.9,0)-1100000,B1024-1950000)))))),0)</f>
        <v/>
      </c>
      <c r="N1024" s="18">
        <f>IF(M1024&gt;23500000,NA(),IF(C1024&gt;=2026,IF(M1024&lt;=4890000,1040000,IF(M1024&lt;=6550000,670000,620000)),IF(M1024&lt;=1320000,950000,IF(M1024&lt;=3360000,880000,IF(M1024&lt;=4890000,680000,IF(M1024&lt;=6550000,630000,580000))))))</f>
        <v/>
      </c>
      <c r="O1024" s="18">
        <f>IF(F1024&lt;=0,IF(AND(D1024="はい",C1024&gt;=2026,C1024&lt;=2027),IF(E1024&lt;=0,0,IF(E1024&lt;=30000,E1024,IF(E1024&lt;=60000,ROUNDUP(E1024/2,0)+15000,IF(E1024&lt;=120000,ROUNDUP(E1024/4,0)+30000,60000)))),IF(E1024&lt;=0,0,IF(E1024&lt;=20000,E1024,IF(E1024&lt;=40000,ROUNDUP(E1024/2,0)+10000,IF(E1024&lt;=80000,ROUNDUP(E1024/4,0)+20000,40000))))),IF(E1024&lt;=0,IF(F1024&lt;=0,0,IF(F1024&lt;=25000,F1024,IF(F1024&lt;=50000,ROUNDUP(F1024/2,0)+12500,IF(F1024&lt;=100000,ROUNDUP(F1024/4,0)+25000,50000)))),MAX(IF(F1024&lt;=0,0,IF(F1024&lt;=25000,F1024,IF(F1024&lt;=50000,ROUNDUP(F1024/2,0)+12500,IF(F1024&lt;=100000,ROUNDUP(F1024/4,0)+25000,50000)))),MIN(IF(AND(D1024="はい",C1024&gt;=2026,C1024&lt;=2027),IF(E1024&lt;=0,0,IF(E1024&lt;=30000,E1024,IF(E1024&lt;=60000,ROUNDUP(E1024/2,0)+15000,IF(E1024&lt;=120000,ROUNDUP(E1024/4,0)+30000,60000)))),IF(E1024&lt;=0,0,IF(E1024&lt;=20000,E1024,IF(E1024&lt;=40000,ROUNDUP(E1024/2,0)+10000,IF(E1024&lt;=80000,ROUNDUP(E1024/4,0)+20000,40000)))))+IF(F1024&lt;=0,0,IF(F1024&lt;=25000,F1024,IF(F1024&lt;=50000,ROUNDUP(F1024/2,0)+12500,IF(F1024&lt;=100000,ROUNDUP(F1024/4,0)+25000,50000)))),IF(AND(D1024="はい",C1024&gt;=2026,C1024&lt;=2027),60000,40000)))))</f>
        <v/>
      </c>
      <c r="P1024" s="18">
        <f>IF(G1024&lt;=0,0,IF(G1024&lt;=20000,G1024,IF(G1024&lt;=40000,ROUNDUP(G1024/2,0)+10000,IF(G1024&lt;=80000,ROUNDUP(G1024/4,0)+20000,40000))))</f>
        <v/>
      </c>
      <c r="Q1024" s="18">
        <f>IF(I1024&lt;=0,IF(H1024&lt;=0,0,IF(H1024&lt;=20000,H1024,IF(H1024&lt;=40000,ROUNDUP(H1024/2,0)+10000,IF(H1024&lt;=80000,ROUNDUP(H1024/4,0)+20000,40000)))),IF(H1024&lt;=0,IF(I1024&lt;=0,0,IF(I1024&lt;=25000,I1024,IF(I1024&lt;=50000,ROUNDUP(I1024/2,0)+12500,IF(I1024&lt;=100000,ROUNDUP(I1024/4,0)+25000,50000)))),MAX(IF(I1024&lt;=0,0,IF(I1024&lt;=25000,I1024,IF(I1024&lt;=50000,ROUNDUP(I1024/2,0)+12500,IF(I1024&lt;=100000,ROUNDUP(I1024/4,0)+25000,50000)))),MIN(IF(H1024&lt;=0,0,IF(H1024&lt;=20000,H1024,IF(H1024&lt;=40000,ROUNDUP(H1024/2,0)+10000,IF(H1024&lt;=80000,ROUNDUP(H1024/4,0)+20000,40000))))+IF(I1024&lt;=0,0,IF(I1024&lt;=25000,I1024,IF(I1024&lt;=50000,ROUNDUP(I1024/2,0)+12500,IF(I1024&lt;=100000,ROUNDUP(I1024/4,0)+25000,50000)))),40000))))</f>
        <v/>
      </c>
      <c r="R1024" s="18">
        <f>MIN(120000,O1024+P1024+Q1024)</f>
        <v/>
      </c>
      <c r="S1024" s="18">
        <f>IF(F1024&lt;=0,IF(E1024&lt;=0,0,IF(E1024&lt;=12000,E1024,IF(E1024&lt;=32000,ROUNDUP(E1024/2,0)+6000,IF(E1024&lt;=56000,ROUNDUP(E1024/4,0)+14000,28000)))),IF(E1024&lt;=0,IF(F1024&lt;=0,0,IF(F1024&lt;=15000,F1024,IF(F1024&lt;=40000,ROUNDUP(F1024/2,0)+7500,IF(F1024&lt;=70000,ROUNDUP(F1024/4,0)+17500,35000)))),MAX(IF(F1024&lt;=0,0,IF(F1024&lt;=15000,F1024,IF(F1024&lt;=40000,ROUNDUP(F1024/2,0)+7500,IF(F1024&lt;=70000,ROUNDUP(F1024/4,0)+17500,35000)))),MIN(IF(E1024&lt;=0,0,IF(E1024&lt;=12000,E1024,IF(E1024&lt;=32000,ROUNDUP(E1024/2,0)+6000,IF(E1024&lt;=56000,ROUNDUP(E1024/4,0)+14000,28000))))+IF(F1024&lt;=0,0,IF(F1024&lt;=15000,F1024,IF(F1024&lt;=40000,ROUNDUP(F1024/2,0)+7500,IF(F1024&lt;=70000,ROUNDUP(F1024/4,0)+17500,35000)))),28000))))</f>
        <v/>
      </c>
      <c r="T1024" s="18">
        <f>IF(G1024&lt;=0,0,IF(G1024&lt;=12000,G1024,IF(G1024&lt;=32000,ROUNDUP(G1024/2,0)+6000,IF(G1024&lt;=56000,ROUNDUP(G1024/4,0)+14000,28000))))</f>
        <v/>
      </c>
      <c r="U1024" s="18">
        <f>IF(I1024&lt;=0,IF(H1024&lt;=0,0,IF(H1024&lt;=12000,H1024,IF(H1024&lt;=32000,ROUNDUP(H1024/2,0)+6000,IF(H1024&lt;=56000,ROUNDUP(H1024/4,0)+14000,28000)))),IF(H1024&lt;=0,IF(I1024&lt;=0,0,IF(I1024&lt;=15000,I1024,IF(I1024&lt;=40000,ROUNDUP(I1024/2,0)+7500,IF(I1024&lt;=70000,ROUNDUP(I1024/4,0)+17500,35000)))),MAX(IF(I1024&lt;=0,0,IF(I1024&lt;=15000,I1024,IF(I1024&lt;=40000,ROUNDUP(I1024/2,0)+7500,IF(I1024&lt;=70000,ROUNDUP(I1024/4,0)+17500,35000)))),MIN(IF(H1024&lt;=0,0,IF(H1024&lt;=12000,H1024,IF(H1024&lt;=32000,ROUNDUP(H1024/2,0)+6000,IF(H1024&lt;=56000,ROUNDUP(H1024/4,0)+14000,28000))))+IF(I1024&lt;=0,0,IF(I1024&lt;=15000,I1024,IF(I1024&lt;=40000,ROUNDUP(I1024/2,0)+7500,IF(I1024&lt;=70000,ROUNDUP(I1024/4,0)+17500,35000)))),28000))))</f>
        <v/>
      </c>
      <c r="V1024" s="18">
        <f>MIN(70000,S1024+T1024+U1024)</f>
        <v/>
      </c>
      <c r="W1024" s="18">
        <f>MAX(0,ROUNDDOWN(M1024-J1024-N1024-K1024-0,-3))</f>
        <v/>
      </c>
      <c r="X1024" s="18">
        <f>MAX(0,ROUNDDOWN(M1024-J1024-N1024-K1024-R1024,-3))</f>
        <v/>
      </c>
      <c r="Y1024" s="18">
        <f>IF(W1024&lt;=0,0,ROUNDDOWN((W1024*LOOKUP(W1024,{0,1950001,3300001,6950001,9000001,18000001,40000001},{0.05,0.1,0.2,0.23,0.33,0.4,0.45})-LOOKUP(W1024,{0,1950001,3300001,6950001,9000001,18000001,40000001},{0,97500,427500,636000,1536000,2796000,4796000}))*1.021,-2))</f>
        <v/>
      </c>
      <c r="Z1024" s="18">
        <f>IF(X1024&lt;=0,0,ROUNDDOWN((X1024*LOOKUP(X1024,{0,1950001,3300001,6950001,9000001,18000001,40000001},{0.05,0.1,0.2,0.23,0.33,0.4,0.45})-LOOKUP(X1024,{0,1950001,3300001,6950001,9000001,18000001,40000001},{0,97500,427500,636000,1536000,2796000,4796000}))*1.021,-2))</f>
        <v/>
      </c>
      <c r="AA1024" s="18">
        <f>MAX(0,ROUNDDOWN(M1024-J1024-430000-L1024-0,-3))</f>
        <v/>
      </c>
      <c r="AB1024" s="18">
        <f>MAX(0,ROUNDDOWN(M1024-J1024-430000-L1024-V1024,-3))</f>
        <v/>
      </c>
      <c r="AC1024" s="18">
        <f>IF(M1024&lt;=450000,0,MAX(0,ROUNDDOWN(AA1024*0.06-MIN(50000,AA1024)*0.03,-2))+MAX(0,ROUNDDOWN(AA1024*0.04-MIN(50000,AA1024)*0.02,-2)))</f>
        <v/>
      </c>
      <c r="AD1024" s="18">
        <f>IF(M1024&lt;=450000,0,MAX(0,ROUNDDOWN(AB1024*0.06-MIN(50000,AB1024)*0.03,-2))+MAX(0,ROUNDDOWN(AB1024*0.04-MIN(50000,AB1024)*0.02,-2)))</f>
        <v/>
      </c>
      <c r="AE1024" s="18">
        <f>Y1024-Z1024</f>
        <v/>
      </c>
      <c r="AF1024" s="18">
        <f>AC1024-AD1024</f>
        <v/>
      </c>
      <c r="AG1024" s="18">
        <f>AE1024+AF1024</f>
        <v/>
      </c>
      <c r="AH1024" s="20">
        <f>IF(W1024&lt;=0,0,LOOKUP(W1024,{0,1950001,3300001,6950001,9000001,18000001,40000001},{0.05,0.1,0.2,0.23,0.33,0.4,0.45}))</f>
        <v/>
      </c>
    </row>
    <row r="1025">
      <c r="A1025" t="inlineStr">
        <is>
          <t>1万円刻み 特例あり一般12万円</t>
        </is>
      </c>
      <c r="B1025" s="18">
        <f>'4_1万円刻み'!$A$315</f>
        <v/>
      </c>
      <c r="C1025" s="19" t="n">
        <v>2026</v>
      </c>
      <c r="D1025" t="inlineStr">
        <is>
          <t>はい</t>
        </is>
      </c>
      <c r="E1025" s="18" t="n">
        <v>120000</v>
      </c>
      <c r="F1025" s="18" t="n">
        <v>0</v>
      </c>
      <c r="G1025" s="18" t="n">
        <v>0</v>
      </c>
      <c r="H1025" s="18" t="n">
        <v>0</v>
      </c>
      <c r="I1025" s="18" t="n">
        <v>0</v>
      </c>
      <c r="J1025" s="18">
        <f>ROUND(MIN(B1025/12,650000)*12*0.0915+MIN(B1025/12,1390000)*12*(0.0504+0)+B1025*0.005,0)</f>
        <v/>
      </c>
      <c r="K1025" s="18" t="n">
        <v>0</v>
      </c>
      <c r="L1025" s="18" t="n">
        <v>0</v>
      </c>
      <c r="M1025" s="18">
        <f>ROUND(IF(C1025&gt;=2026,IF(B1025&lt;741000,0,IF(B1025&lt;2191000,B1025-740000,IF(B1025&lt;2193000,1451000,IF(B1025&lt;2196000,1453000,IF(B1025&lt;2200000,1456000,IF(B1025&lt;3600000,ROUNDDOWN(B1025/4,-3)*2.8-80000,IF(B1025&lt;6600000,ROUNDDOWN(B1025/4,-3)*3.2-440000,IF(B1025&lt;8500000,ROUNDDOWN(B1025*0.9,0)-1100000,B1025-1950000)))))))),IF(B1025&lt;651000,0,IF(B1025&lt;1900000,B1025-650000,IF(B1025&lt;3600000,ROUNDDOWN(B1025/4,-3)*2.8-80000,IF(B1025&lt;6600000,ROUNDDOWN(B1025/4,-3)*3.2-440000,IF(B1025&lt;8500000,ROUNDDOWN(B1025*0.9,0)-1100000,B1025-1950000)))))),0)</f>
        <v/>
      </c>
      <c r="N1025" s="18">
        <f>IF(M1025&gt;23500000,NA(),IF(C1025&gt;=2026,IF(M1025&lt;=4890000,1040000,IF(M1025&lt;=6550000,670000,620000)),IF(M1025&lt;=1320000,950000,IF(M1025&lt;=3360000,880000,IF(M1025&lt;=4890000,680000,IF(M1025&lt;=6550000,630000,580000))))))</f>
        <v/>
      </c>
      <c r="O1025" s="18">
        <f>IF(F1025&lt;=0,IF(AND(D1025="はい",C1025&gt;=2026,C1025&lt;=2027),IF(E1025&lt;=0,0,IF(E1025&lt;=30000,E1025,IF(E1025&lt;=60000,ROUNDUP(E1025/2,0)+15000,IF(E1025&lt;=120000,ROUNDUP(E1025/4,0)+30000,60000)))),IF(E1025&lt;=0,0,IF(E1025&lt;=20000,E1025,IF(E1025&lt;=40000,ROUNDUP(E1025/2,0)+10000,IF(E1025&lt;=80000,ROUNDUP(E1025/4,0)+20000,40000))))),IF(E1025&lt;=0,IF(F1025&lt;=0,0,IF(F1025&lt;=25000,F1025,IF(F1025&lt;=50000,ROUNDUP(F1025/2,0)+12500,IF(F1025&lt;=100000,ROUNDUP(F1025/4,0)+25000,50000)))),MAX(IF(F1025&lt;=0,0,IF(F1025&lt;=25000,F1025,IF(F1025&lt;=50000,ROUNDUP(F1025/2,0)+12500,IF(F1025&lt;=100000,ROUNDUP(F1025/4,0)+25000,50000)))),MIN(IF(AND(D1025="はい",C1025&gt;=2026,C1025&lt;=2027),IF(E1025&lt;=0,0,IF(E1025&lt;=30000,E1025,IF(E1025&lt;=60000,ROUNDUP(E1025/2,0)+15000,IF(E1025&lt;=120000,ROUNDUP(E1025/4,0)+30000,60000)))),IF(E1025&lt;=0,0,IF(E1025&lt;=20000,E1025,IF(E1025&lt;=40000,ROUNDUP(E1025/2,0)+10000,IF(E1025&lt;=80000,ROUNDUP(E1025/4,0)+20000,40000)))))+IF(F1025&lt;=0,0,IF(F1025&lt;=25000,F1025,IF(F1025&lt;=50000,ROUNDUP(F1025/2,0)+12500,IF(F1025&lt;=100000,ROUNDUP(F1025/4,0)+25000,50000)))),IF(AND(D1025="はい",C1025&gt;=2026,C1025&lt;=2027),60000,40000)))))</f>
        <v/>
      </c>
      <c r="P1025" s="18">
        <f>IF(G1025&lt;=0,0,IF(G1025&lt;=20000,G1025,IF(G1025&lt;=40000,ROUNDUP(G1025/2,0)+10000,IF(G1025&lt;=80000,ROUNDUP(G1025/4,0)+20000,40000))))</f>
        <v/>
      </c>
      <c r="Q1025" s="18">
        <f>IF(I1025&lt;=0,IF(H1025&lt;=0,0,IF(H1025&lt;=20000,H1025,IF(H1025&lt;=40000,ROUNDUP(H1025/2,0)+10000,IF(H1025&lt;=80000,ROUNDUP(H1025/4,0)+20000,40000)))),IF(H1025&lt;=0,IF(I1025&lt;=0,0,IF(I1025&lt;=25000,I1025,IF(I1025&lt;=50000,ROUNDUP(I1025/2,0)+12500,IF(I1025&lt;=100000,ROUNDUP(I1025/4,0)+25000,50000)))),MAX(IF(I1025&lt;=0,0,IF(I1025&lt;=25000,I1025,IF(I1025&lt;=50000,ROUNDUP(I1025/2,0)+12500,IF(I1025&lt;=100000,ROUNDUP(I1025/4,0)+25000,50000)))),MIN(IF(H1025&lt;=0,0,IF(H1025&lt;=20000,H1025,IF(H1025&lt;=40000,ROUNDUP(H1025/2,0)+10000,IF(H1025&lt;=80000,ROUNDUP(H1025/4,0)+20000,40000))))+IF(I1025&lt;=0,0,IF(I1025&lt;=25000,I1025,IF(I1025&lt;=50000,ROUNDUP(I1025/2,0)+12500,IF(I1025&lt;=100000,ROUNDUP(I1025/4,0)+25000,50000)))),40000))))</f>
        <v/>
      </c>
      <c r="R1025" s="18">
        <f>MIN(120000,O1025+P1025+Q1025)</f>
        <v/>
      </c>
      <c r="S1025" s="18">
        <f>IF(F1025&lt;=0,IF(E1025&lt;=0,0,IF(E1025&lt;=12000,E1025,IF(E1025&lt;=32000,ROUNDUP(E1025/2,0)+6000,IF(E1025&lt;=56000,ROUNDUP(E1025/4,0)+14000,28000)))),IF(E1025&lt;=0,IF(F1025&lt;=0,0,IF(F1025&lt;=15000,F1025,IF(F1025&lt;=40000,ROUNDUP(F1025/2,0)+7500,IF(F1025&lt;=70000,ROUNDUP(F1025/4,0)+17500,35000)))),MAX(IF(F1025&lt;=0,0,IF(F1025&lt;=15000,F1025,IF(F1025&lt;=40000,ROUNDUP(F1025/2,0)+7500,IF(F1025&lt;=70000,ROUNDUP(F1025/4,0)+17500,35000)))),MIN(IF(E1025&lt;=0,0,IF(E1025&lt;=12000,E1025,IF(E1025&lt;=32000,ROUNDUP(E1025/2,0)+6000,IF(E1025&lt;=56000,ROUNDUP(E1025/4,0)+14000,28000))))+IF(F1025&lt;=0,0,IF(F1025&lt;=15000,F1025,IF(F1025&lt;=40000,ROUNDUP(F1025/2,0)+7500,IF(F1025&lt;=70000,ROUNDUP(F1025/4,0)+17500,35000)))),28000))))</f>
        <v/>
      </c>
      <c r="T1025" s="18">
        <f>IF(G1025&lt;=0,0,IF(G1025&lt;=12000,G1025,IF(G1025&lt;=32000,ROUNDUP(G1025/2,0)+6000,IF(G1025&lt;=56000,ROUNDUP(G1025/4,0)+14000,28000))))</f>
        <v/>
      </c>
      <c r="U1025" s="18">
        <f>IF(I1025&lt;=0,IF(H1025&lt;=0,0,IF(H1025&lt;=12000,H1025,IF(H1025&lt;=32000,ROUNDUP(H1025/2,0)+6000,IF(H1025&lt;=56000,ROUNDUP(H1025/4,0)+14000,28000)))),IF(H1025&lt;=0,IF(I1025&lt;=0,0,IF(I1025&lt;=15000,I1025,IF(I1025&lt;=40000,ROUNDUP(I1025/2,0)+7500,IF(I1025&lt;=70000,ROUNDUP(I1025/4,0)+17500,35000)))),MAX(IF(I1025&lt;=0,0,IF(I1025&lt;=15000,I1025,IF(I1025&lt;=40000,ROUNDUP(I1025/2,0)+7500,IF(I1025&lt;=70000,ROUNDUP(I1025/4,0)+17500,35000)))),MIN(IF(H1025&lt;=0,0,IF(H1025&lt;=12000,H1025,IF(H1025&lt;=32000,ROUNDUP(H1025/2,0)+6000,IF(H1025&lt;=56000,ROUNDUP(H1025/4,0)+14000,28000))))+IF(I1025&lt;=0,0,IF(I1025&lt;=15000,I1025,IF(I1025&lt;=40000,ROUNDUP(I1025/2,0)+7500,IF(I1025&lt;=70000,ROUNDUP(I1025/4,0)+17500,35000)))),28000))))</f>
        <v/>
      </c>
      <c r="V1025" s="18">
        <f>MIN(70000,S1025+T1025+U1025)</f>
        <v/>
      </c>
      <c r="W1025" s="18">
        <f>MAX(0,ROUNDDOWN(M1025-J1025-N1025-K1025-0,-3))</f>
        <v/>
      </c>
      <c r="X1025" s="18">
        <f>MAX(0,ROUNDDOWN(M1025-J1025-N1025-K1025-R1025,-3))</f>
        <v/>
      </c>
      <c r="Y1025" s="18">
        <f>IF(W1025&lt;=0,0,ROUNDDOWN((W1025*LOOKUP(W1025,{0,1950001,3300001,6950001,9000001,18000001,40000001},{0.05,0.1,0.2,0.23,0.33,0.4,0.45})-LOOKUP(W1025,{0,1950001,3300001,6950001,9000001,18000001,40000001},{0,97500,427500,636000,1536000,2796000,4796000}))*1.021,-2))</f>
        <v/>
      </c>
      <c r="Z1025" s="18">
        <f>IF(X1025&lt;=0,0,ROUNDDOWN((X1025*LOOKUP(X1025,{0,1950001,3300001,6950001,9000001,18000001,40000001},{0.05,0.1,0.2,0.23,0.33,0.4,0.45})-LOOKUP(X1025,{0,1950001,3300001,6950001,9000001,18000001,40000001},{0,97500,427500,636000,1536000,2796000,4796000}))*1.021,-2))</f>
        <v/>
      </c>
      <c r="AA1025" s="18">
        <f>MAX(0,ROUNDDOWN(M1025-J1025-430000-L1025-0,-3))</f>
        <v/>
      </c>
      <c r="AB1025" s="18">
        <f>MAX(0,ROUNDDOWN(M1025-J1025-430000-L1025-V1025,-3))</f>
        <v/>
      </c>
      <c r="AC1025" s="18">
        <f>IF(M1025&lt;=450000,0,MAX(0,ROUNDDOWN(AA1025*0.06-MIN(50000,AA1025)*0.03,-2))+MAX(0,ROUNDDOWN(AA1025*0.04-MIN(50000,AA1025)*0.02,-2)))</f>
        <v/>
      </c>
      <c r="AD1025" s="18">
        <f>IF(M1025&lt;=450000,0,MAX(0,ROUNDDOWN(AB1025*0.06-MIN(50000,AB1025)*0.03,-2))+MAX(0,ROUNDDOWN(AB1025*0.04-MIN(50000,AB1025)*0.02,-2)))</f>
        <v/>
      </c>
      <c r="AE1025" s="18">
        <f>Y1025-Z1025</f>
        <v/>
      </c>
      <c r="AF1025" s="18">
        <f>AC1025-AD1025</f>
        <v/>
      </c>
      <c r="AG1025" s="18">
        <f>AE1025+AF1025</f>
        <v/>
      </c>
      <c r="AH1025" s="20">
        <f>IF(W1025&lt;=0,0,LOOKUP(W1025,{0,1950001,3300001,6950001,9000001,18000001,40000001},{0.05,0.1,0.2,0.23,0.33,0.4,0.45}))</f>
        <v/>
      </c>
    </row>
    <row r="1026">
      <c r="A1026" t="inlineStr">
        <is>
          <t>1万円刻み 3区分8万円ずつ</t>
        </is>
      </c>
      <c r="B1026" s="18">
        <f>'4_1万円刻み'!$A$316</f>
        <v/>
      </c>
      <c r="C1026" s="19" t="n">
        <v>2026</v>
      </c>
      <c r="D1026" t="inlineStr">
        <is>
          <t>いいえ</t>
        </is>
      </c>
      <c r="E1026" s="18" t="n">
        <v>80000</v>
      </c>
      <c r="F1026" s="18" t="n">
        <v>0</v>
      </c>
      <c r="G1026" s="18" t="n">
        <v>80000</v>
      </c>
      <c r="H1026" s="18" t="n">
        <v>80000</v>
      </c>
      <c r="I1026" s="18" t="n">
        <v>0</v>
      </c>
      <c r="J1026" s="18">
        <f>ROUND(MIN(B1026/12,650000)*12*0.0915+MIN(B1026/12,1390000)*12*(0.0504+0)+B1026*0.005,0)</f>
        <v/>
      </c>
      <c r="K1026" s="18" t="n">
        <v>0</v>
      </c>
      <c r="L1026" s="18" t="n">
        <v>0</v>
      </c>
      <c r="M1026" s="18">
        <f>ROUND(IF(C1026&gt;=2026,IF(B1026&lt;741000,0,IF(B1026&lt;2191000,B1026-740000,IF(B1026&lt;2193000,1451000,IF(B1026&lt;2196000,1453000,IF(B1026&lt;2200000,1456000,IF(B1026&lt;3600000,ROUNDDOWN(B1026/4,-3)*2.8-80000,IF(B1026&lt;6600000,ROUNDDOWN(B1026/4,-3)*3.2-440000,IF(B1026&lt;8500000,ROUNDDOWN(B1026*0.9,0)-1100000,B1026-1950000)))))))),IF(B1026&lt;651000,0,IF(B1026&lt;1900000,B1026-650000,IF(B1026&lt;3600000,ROUNDDOWN(B1026/4,-3)*2.8-80000,IF(B1026&lt;6600000,ROUNDDOWN(B1026/4,-3)*3.2-440000,IF(B1026&lt;8500000,ROUNDDOWN(B1026*0.9,0)-1100000,B1026-1950000)))))),0)</f>
        <v/>
      </c>
      <c r="N1026" s="18">
        <f>IF(M1026&gt;23500000,NA(),IF(C1026&gt;=2026,IF(M1026&lt;=4890000,1040000,IF(M1026&lt;=6550000,670000,620000)),IF(M1026&lt;=1320000,950000,IF(M1026&lt;=3360000,880000,IF(M1026&lt;=4890000,680000,IF(M1026&lt;=6550000,630000,580000))))))</f>
        <v/>
      </c>
      <c r="O1026" s="18">
        <f>IF(F1026&lt;=0,IF(AND(D1026="はい",C1026&gt;=2026,C1026&lt;=2027),IF(E1026&lt;=0,0,IF(E1026&lt;=30000,E1026,IF(E1026&lt;=60000,ROUNDUP(E1026/2,0)+15000,IF(E1026&lt;=120000,ROUNDUP(E1026/4,0)+30000,60000)))),IF(E1026&lt;=0,0,IF(E1026&lt;=20000,E1026,IF(E1026&lt;=40000,ROUNDUP(E1026/2,0)+10000,IF(E1026&lt;=80000,ROUNDUP(E1026/4,0)+20000,40000))))),IF(E1026&lt;=0,IF(F1026&lt;=0,0,IF(F1026&lt;=25000,F1026,IF(F1026&lt;=50000,ROUNDUP(F1026/2,0)+12500,IF(F1026&lt;=100000,ROUNDUP(F1026/4,0)+25000,50000)))),MAX(IF(F1026&lt;=0,0,IF(F1026&lt;=25000,F1026,IF(F1026&lt;=50000,ROUNDUP(F1026/2,0)+12500,IF(F1026&lt;=100000,ROUNDUP(F1026/4,0)+25000,50000)))),MIN(IF(AND(D1026="はい",C1026&gt;=2026,C1026&lt;=2027),IF(E1026&lt;=0,0,IF(E1026&lt;=30000,E1026,IF(E1026&lt;=60000,ROUNDUP(E1026/2,0)+15000,IF(E1026&lt;=120000,ROUNDUP(E1026/4,0)+30000,60000)))),IF(E1026&lt;=0,0,IF(E1026&lt;=20000,E1026,IF(E1026&lt;=40000,ROUNDUP(E1026/2,0)+10000,IF(E1026&lt;=80000,ROUNDUP(E1026/4,0)+20000,40000)))))+IF(F1026&lt;=0,0,IF(F1026&lt;=25000,F1026,IF(F1026&lt;=50000,ROUNDUP(F1026/2,0)+12500,IF(F1026&lt;=100000,ROUNDUP(F1026/4,0)+25000,50000)))),IF(AND(D1026="はい",C1026&gt;=2026,C1026&lt;=2027),60000,40000)))))</f>
        <v/>
      </c>
      <c r="P1026" s="18">
        <f>IF(G1026&lt;=0,0,IF(G1026&lt;=20000,G1026,IF(G1026&lt;=40000,ROUNDUP(G1026/2,0)+10000,IF(G1026&lt;=80000,ROUNDUP(G1026/4,0)+20000,40000))))</f>
        <v/>
      </c>
      <c r="Q1026" s="18">
        <f>IF(I1026&lt;=0,IF(H1026&lt;=0,0,IF(H1026&lt;=20000,H1026,IF(H1026&lt;=40000,ROUNDUP(H1026/2,0)+10000,IF(H1026&lt;=80000,ROUNDUP(H1026/4,0)+20000,40000)))),IF(H1026&lt;=0,IF(I1026&lt;=0,0,IF(I1026&lt;=25000,I1026,IF(I1026&lt;=50000,ROUNDUP(I1026/2,0)+12500,IF(I1026&lt;=100000,ROUNDUP(I1026/4,0)+25000,50000)))),MAX(IF(I1026&lt;=0,0,IF(I1026&lt;=25000,I1026,IF(I1026&lt;=50000,ROUNDUP(I1026/2,0)+12500,IF(I1026&lt;=100000,ROUNDUP(I1026/4,0)+25000,50000)))),MIN(IF(H1026&lt;=0,0,IF(H1026&lt;=20000,H1026,IF(H1026&lt;=40000,ROUNDUP(H1026/2,0)+10000,IF(H1026&lt;=80000,ROUNDUP(H1026/4,0)+20000,40000))))+IF(I1026&lt;=0,0,IF(I1026&lt;=25000,I1026,IF(I1026&lt;=50000,ROUNDUP(I1026/2,0)+12500,IF(I1026&lt;=100000,ROUNDUP(I1026/4,0)+25000,50000)))),40000))))</f>
        <v/>
      </c>
      <c r="R1026" s="18">
        <f>MIN(120000,O1026+P1026+Q1026)</f>
        <v/>
      </c>
      <c r="S1026" s="18">
        <f>IF(F1026&lt;=0,IF(E1026&lt;=0,0,IF(E1026&lt;=12000,E1026,IF(E1026&lt;=32000,ROUNDUP(E1026/2,0)+6000,IF(E1026&lt;=56000,ROUNDUP(E1026/4,0)+14000,28000)))),IF(E1026&lt;=0,IF(F1026&lt;=0,0,IF(F1026&lt;=15000,F1026,IF(F1026&lt;=40000,ROUNDUP(F1026/2,0)+7500,IF(F1026&lt;=70000,ROUNDUP(F1026/4,0)+17500,35000)))),MAX(IF(F1026&lt;=0,0,IF(F1026&lt;=15000,F1026,IF(F1026&lt;=40000,ROUNDUP(F1026/2,0)+7500,IF(F1026&lt;=70000,ROUNDUP(F1026/4,0)+17500,35000)))),MIN(IF(E1026&lt;=0,0,IF(E1026&lt;=12000,E1026,IF(E1026&lt;=32000,ROUNDUP(E1026/2,0)+6000,IF(E1026&lt;=56000,ROUNDUP(E1026/4,0)+14000,28000))))+IF(F1026&lt;=0,0,IF(F1026&lt;=15000,F1026,IF(F1026&lt;=40000,ROUNDUP(F1026/2,0)+7500,IF(F1026&lt;=70000,ROUNDUP(F1026/4,0)+17500,35000)))),28000))))</f>
        <v/>
      </c>
      <c r="T1026" s="18">
        <f>IF(G1026&lt;=0,0,IF(G1026&lt;=12000,G1026,IF(G1026&lt;=32000,ROUNDUP(G1026/2,0)+6000,IF(G1026&lt;=56000,ROUNDUP(G1026/4,0)+14000,28000))))</f>
        <v/>
      </c>
      <c r="U1026" s="18">
        <f>IF(I1026&lt;=0,IF(H1026&lt;=0,0,IF(H1026&lt;=12000,H1026,IF(H1026&lt;=32000,ROUNDUP(H1026/2,0)+6000,IF(H1026&lt;=56000,ROUNDUP(H1026/4,0)+14000,28000)))),IF(H1026&lt;=0,IF(I1026&lt;=0,0,IF(I1026&lt;=15000,I1026,IF(I1026&lt;=40000,ROUNDUP(I1026/2,0)+7500,IF(I1026&lt;=70000,ROUNDUP(I1026/4,0)+17500,35000)))),MAX(IF(I1026&lt;=0,0,IF(I1026&lt;=15000,I1026,IF(I1026&lt;=40000,ROUNDUP(I1026/2,0)+7500,IF(I1026&lt;=70000,ROUNDUP(I1026/4,0)+17500,35000)))),MIN(IF(H1026&lt;=0,0,IF(H1026&lt;=12000,H1026,IF(H1026&lt;=32000,ROUNDUP(H1026/2,0)+6000,IF(H1026&lt;=56000,ROUNDUP(H1026/4,0)+14000,28000))))+IF(I1026&lt;=0,0,IF(I1026&lt;=15000,I1026,IF(I1026&lt;=40000,ROUNDUP(I1026/2,0)+7500,IF(I1026&lt;=70000,ROUNDUP(I1026/4,0)+17500,35000)))),28000))))</f>
        <v/>
      </c>
      <c r="V1026" s="18">
        <f>MIN(70000,S1026+T1026+U1026)</f>
        <v/>
      </c>
      <c r="W1026" s="18">
        <f>MAX(0,ROUNDDOWN(M1026-J1026-N1026-K1026-0,-3))</f>
        <v/>
      </c>
      <c r="X1026" s="18">
        <f>MAX(0,ROUNDDOWN(M1026-J1026-N1026-K1026-R1026,-3))</f>
        <v/>
      </c>
      <c r="Y1026" s="18">
        <f>IF(W1026&lt;=0,0,ROUNDDOWN((W1026*LOOKUP(W1026,{0,1950001,3300001,6950001,9000001,18000001,40000001},{0.05,0.1,0.2,0.23,0.33,0.4,0.45})-LOOKUP(W1026,{0,1950001,3300001,6950001,9000001,18000001,40000001},{0,97500,427500,636000,1536000,2796000,4796000}))*1.021,-2))</f>
        <v/>
      </c>
      <c r="Z1026" s="18">
        <f>IF(X1026&lt;=0,0,ROUNDDOWN((X1026*LOOKUP(X1026,{0,1950001,3300001,6950001,9000001,18000001,40000001},{0.05,0.1,0.2,0.23,0.33,0.4,0.45})-LOOKUP(X1026,{0,1950001,3300001,6950001,9000001,18000001,40000001},{0,97500,427500,636000,1536000,2796000,4796000}))*1.021,-2))</f>
        <v/>
      </c>
      <c r="AA1026" s="18">
        <f>MAX(0,ROUNDDOWN(M1026-J1026-430000-L1026-0,-3))</f>
        <v/>
      </c>
      <c r="AB1026" s="18">
        <f>MAX(0,ROUNDDOWN(M1026-J1026-430000-L1026-V1026,-3))</f>
        <v/>
      </c>
      <c r="AC1026" s="18">
        <f>IF(M1026&lt;=450000,0,MAX(0,ROUNDDOWN(AA1026*0.06-MIN(50000,AA1026)*0.03,-2))+MAX(0,ROUNDDOWN(AA1026*0.04-MIN(50000,AA1026)*0.02,-2)))</f>
        <v/>
      </c>
      <c r="AD1026" s="18">
        <f>IF(M1026&lt;=450000,0,MAX(0,ROUNDDOWN(AB1026*0.06-MIN(50000,AB1026)*0.03,-2))+MAX(0,ROUNDDOWN(AB1026*0.04-MIN(50000,AB1026)*0.02,-2)))</f>
        <v/>
      </c>
      <c r="AE1026" s="18">
        <f>Y1026-Z1026</f>
        <v/>
      </c>
      <c r="AF1026" s="18">
        <f>AC1026-AD1026</f>
        <v/>
      </c>
      <c r="AG1026" s="18">
        <f>AE1026+AF1026</f>
        <v/>
      </c>
      <c r="AH1026" s="20">
        <f>IF(W1026&lt;=0,0,LOOKUP(W1026,{0,1950001,3300001,6950001,9000001,18000001,40000001},{0.05,0.1,0.2,0.23,0.33,0.4,0.45}))</f>
        <v/>
      </c>
    </row>
    <row r="1027">
      <c r="A1027" t="inlineStr">
        <is>
          <t>1万円刻み 一般8万円</t>
        </is>
      </c>
      <c r="B1027" s="18">
        <f>'4_1万円刻み'!$A$316</f>
        <v/>
      </c>
      <c r="C1027" s="19" t="n">
        <v>2026</v>
      </c>
      <c r="D1027" t="inlineStr">
        <is>
          <t>いいえ</t>
        </is>
      </c>
      <c r="E1027" s="18" t="n">
        <v>80000</v>
      </c>
      <c r="F1027" s="18" t="n">
        <v>0</v>
      </c>
      <c r="G1027" s="18" t="n">
        <v>0</v>
      </c>
      <c r="H1027" s="18" t="n">
        <v>0</v>
      </c>
      <c r="I1027" s="18" t="n">
        <v>0</v>
      </c>
      <c r="J1027" s="18">
        <f>ROUND(MIN(B1027/12,650000)*12*0.0915+MIN(B1027/12,1390000)*12*(0.0504+0)+B1027*0.005,0)</f>
        <v/>
      </c>
      <c r="K1027" s="18" t="n">
        <v>0</v>
      </c>
      <c r="L1027" s="18" t="n">
        <v>0</v>
      </c>
      <c r="M1027" s="18">
        <f>ROUND(IF(C1027&gt;=2026,IF(B1027&lt;741000,0,IF(B1027&lt;2191000,B1027-740000,IF(B1027&lt;2193000,1451000,IF(B1027&lt;2196000,1453000,IF(B1027&lt;2200000,1456000,IF(B1027&lt;3600000,ROUNDDOWN(B1027/4,-3)*2.8-80000,IF(B1027&lt;6600000,ROUNDDOWN(B1027/4,-3)*3.2-440000,IF(B1027&lt;8500000,ROUNDDOWN(B1027*0.9,0)-1100000,B1027-1950000)))))))),IF(B1027&lt;651000,0,IF(B1027&lt;1900000,B1027-650000,IF(B1027&lt;3600000,ROUNDDOWN(B1027/4,-3)*2.8-80000,IF(B1027&lt;6600000,ROUNDDOWN(B1027/4,-3)*3.2-440000,IF(B1027&lt;8500000,ROUNDDOWN(B1027*0.9,0)-1100000,B1027-1950000)))))),0)</f>
        <v/>
      </c>
      <c r="N1027" s="18">
        <f>IF(M1027&gt;23500000,NA(),IF(C1027&gt;=2026,IF(M1027&lt;=4890000,1040000,IF(M1027&lt;=6550000,670000,620000)),IF(M1027&lt;=1320000,950000,IF(M1027&lt;=3360000,880000,IF(M1027&lt;=4890000,680000,IF(M1027&lt;=6550000,630000,580000))))))</f>
        <v/>
      </c>
      <c r="O1027" s="18">
        <f>IF(F1027&lt;=0,IF(AND(D1027="はい",C1027&gt;=2026,C1027&lt;=2027),IF(E1027&lt;=0,0,IF(E1027&lt;=30000,E1027,IF(E1027&lt;=60000,ROUNDUP(E1027/2,0)+15000,IF(E1027&lt;=120000,ROUNDUP(E1027/4,0)+30000,60000)))),IF(E1027&lt;=0,0,IF(E1027&lt;=20000,E1027,IF(E1027&lt;=40000,ROUNDUP(E1027/2,0)+10000,IF(E1027&lt;=80000,ROUNDUP(E1027/4,0)+20000,40000))))),IF(E1027&lt;=0,IF(F1027&lt;=0,0,IF(F1027&lt;=25000,F1027,IF(F1027&lt;=50000,ROUNDUP(F1027/2,0)+12500,IF(F1027&lt;=100000,ROUNDUP(F1027/4,0)+25000,50000)))),MAX(IF(F1027&lt;=0,0,IF(F1027&lt;=25000,F1027,IF(F1027&lt;=50000,ROUNDUP(F1027/2,0)+12500,IF(F1027&lt;=100000,ROUNDUP(F1027/4,0)+25000,50000)))),MIN(IF(AND(D1027="はい",C1027&gt;=2026,C1027&lt;=2027),IF(E1027&lt;=0,0,IF(E1027&lt;=30000,E1027,IF(E1027&lt;=60000,ROUNDUP(E1027/2,0)+15000,IF(E1027&lt;=120000,ROUNDUP(E1027/4,0)+30000,60000)))),IF(E1027&lt;=0,0,IF(E1027&lt;=20000,E1027,IF(E1027&lt;=40000,ROUNDUP(E1027/2,0)+10000,IF(E1027&lt;=80000,ROUNDUP(E1027/4,0)+20000,40000)))))+IF(F1027&lt;=0,0,IF(F1027&lt;=25000,F1027,IF(F1027&lt;=50000,ROUNDUP(F1027/2,0)+12500,IF(F1027&lt;=100000,ROUNDUP(F1027/4,0)+25000,50000)))),IF(AND(D1027="はい",C1027&gt;=2026,C1027&lt;=2027),60000,40000)))))</f>
        <v/>
      </c>
      <c r="P1027" s="18">
        <f>IF(G1027&lt;=0,0,IF(G1027&lt;=20000,G1027,IF(G1027&lt;=40000,ROUNDUP(G1027/2,0)+10000,IF(G1027&lt;=80000,ROUNDUP(G1027/4,0)+20000,40000))))</f>
        <v/>
      </c>
      <c r="Q1027" s="18">
        <f>IF(I1027&lt;=0,IF(H1027&lt;=0,0,IF(H1027&lt;=20000,H1027,IF(H1027&lt;=40000,ROUNDUP(H1027/2,0)+10000,IF(H1027&lt;=80000,ROUNDUP(H1027/4,0)+20000,40000)))),IF(H1027&lt;=0,IF(I1027&lt;=0,0,IF(I1027&lt;=25000,I1027,IF(I1027&lt;=50000,ROUNDUP(I1027/2,0)+12500,IF(I1027&lt;=100000,ROUNDUP(I1027/4,0)+25000,50000)))),MAX(IF(I1027&lt;=0,0,IF(I1027&lt;=25000,I1027,IF(I1027&lt;=50000,ROUNDUP(I1027/2,0)+12500,IF(I1027&lt;=100000,ROUNDUP(I1027/4,0)+25000,50000)))),MIN(IF(H1027&lt;=0,0,IF(H1027&lt;=20000,H1027,IF(H1027&lt;=40000,ROUNDUP(H1027/2,0)+10000,IF(H1027&lt;=80000,ROUNDUP(H1027/4,0)+20000,40000))))+IF(I1027&lt;=0,0,IF(I1027&lt;=25000,I1027,IF(I1027&lt;=50000,ROUNDUP(I1027/2,0)+12500,IF(I1027&lt;=100000,ROUNDUP(I1027/4,0)+25000,50000)))),40000))))</f>
        <v/>
      </c>
      <c r="R1027" s="18">
        <f>MIN(120000,O1027+P1027+Q1027)</f>
        <v/>
      </c>
      <c r="S1027" s="18">
        <f>IF(F1027&lt;=0,IF(E1027&lt;=0,0,IF(E1027&lt;=12000,E1027,IF(E1027&lt;=32000,ROUNDUP(E1027/2,0)+6000,IF(E1027&lt;=56000,ROUNDUP(E1027/4,0)+14000,28000)))),IF(E1027&lt;=0,IF(F1027&lt;=0,0,IF(F1027&lt;=15000,F1027,IF(F1027&lt;=40000,ROUNDUP(F1027/2,0)+7500,IF(F1027&lt;=70000,ROUNDUP(F1027/4,0)+17500,35000)))),MAX(IF(F1027&lt;=0,0,IF(F1027&lt;=15000,F1027,IF(F1027&lt;=40000,ROUNDUP(F1027/2,0)+7500,IF(F1027&lt;=70000,ROUNDUP(F1027/4,0)+17500,35000)))),MIN(IF(E1027&lt;=0,0,IF(E1027&lt;=12000,E1027,IF(E1027&lt;=32000,ROUNDUP(E1027/2,0)+6000,IF(E1027&lt;=56000,ROUNDUP(E1027/4,0)+14000,28000))))+IF(F1027&lt;=0,0,IF(F1027&lt;=15000,F1027,IF(F1027&lt;=40000,ROUNDUP(F1027/2,0)+7500,IF(F1027&lt;=70000,ROUNDUP(F1027/4,0)+17500,35000)))),28000))))</f>
        <v/>
      </c>
      <c r="T1027" s="18">
        <f>IF(G1027&lt;=0,0,IF(G1027&lt;=12000,G1027,IF(G1027&lt;=32000,ROUNDUP(G1027/2,0)+6000,IF(G1027&lt;=56000,ROUNDUP(G1027/4,0)+14000,28000))))</f>
        <v/>
      </c>
      <c r="U1027" s="18">
        <f>IF(I1027&lt;=0,IF(H1027&lt;=0,0,IF(H1027&lt;=12000,H1027,IF(H1027&lt;=32000,ROUNDUP(H1027/2,0)+6000,IF(H1027&lt;=56000,ROUNDUP(H1027/4,0)+14000,28000)))),IF(H1027&lt;=0,IF(I1027&lt;=0,0,IF(I1027&lt;=15000,I1027,IF(I1027&lt;=40000,ROUNDUP(I1027/2,0)+7500,IF(I1027&lt;=70000,ROUNDUP(I1027/4,0)+17500,35000)))),MAX(IF(I1027&lt;=0,0,IF(I1027&lt;=15000,I1027,IF(I1027&lt;=40000,ROUNDUP(I1027/2,0)+7500,IF(I1027&lt;=70000,ROUNDUP(I1027/4,0)+17500,35000)))),MIN(IF(H1027&lt;=0,0,IF(H1027&lt;=12000,H1027,IF(H1027&lt;=32000,ROUNDUP(H1027/2,0)+6000,IF(H1027&lt;=56000,ROUNDUP(H1027/4,0)+14000,28000))))+IF(I1027&lt;=0,0,IF(I1027&lt;=15000,I1027,IF(I1027&lt;=40000,ROUNDUP(I1027/2,0)+7500,IF(I1027&lt;=70000,ROUNDUP(I1027/4,0)+17500,35000)))),28000))))</f>
        <v/>
      </c>
      <c r="V1027" s="18">
        <f>MIN(70000,S1027+T1027+U1027)</f>
        <v/>
      </c>
      <c r="W1027" s="18">
        <f>MAX(0,ROUNDDOWN(M1027-J1027-N1027-K1027-0,-3))</f>
        <v/>
      </c>
      <c r="X1027" s="18">
        <f>MAX(0,ROUNDDOWN(M1027-J1027-N1027-K1027-R1027,-3))</f>
        <v/>
      </c>
      <c r="Y1027" s="18">
        <f>IF(W1027&lt;=0,0,ROUNDDOWN((W1027*LOOKUP(W1027,{0,1950001,3300001,6950001,9000001,18000001,40000001},{0.05,0.1,0.2,0.23,0.33,0.4,0.45})-LOOKUP(W1027,{0,1950001,3300001,6950001,9000001,18000001,40000001},{0,97500,427500,636000,1536000,2796000,4796000}))*1.021,-2))</f>
        <v/>
      </c>
      <c r="Z1027" s="18">
        <f>IF(X1027&lt;=0,0,ROUNDDOWN((X1027*LOOKUP(X1027,{0,1950001,3300001,6950001,9000001,18000001,40000001},{0.05,0.1,0.2,0.23,0.33,0.4,0.45})-LOOKUP(X1027,{0,1950001,3300001,6950001,9000001,18000001,40000001},{0,97500,427500,636000,1536000,2796000,4796000}))*1.021,-2))</f>
        <v/>
      </c>
      <c r="AA1027" s="18">
        <f>MAX(0,ROUNDDOWN(M1027-J1027-430000-L1027-0,-3))</f>
        <v/>
      </c>
      <c r="AB1027" s="18">
        <f>MAX(0,ROUNDDOWN(M1027-J1027-430000-L1027-V1027,-3))</f>
        <v/>
      </c>
      <c r="AC1027" s="18">
        <f>IF(M1027&lt;=450000,0,MAX(0,ROUNDDOWN(AA1027*0.06-MIN(50000,AA1027)*0.03,-2))+MAX(0,ROUNDDOWN(AA1027*0.04-MIN(50000,AA1027)*0.02,-2)))</f>
        <v/>
      </c>
      <c r="AD1027" s="18">
        <f>IF(M1027&lt;=450000,0,MAX(0,ROUNDDOWN(AB1027*0.06-MIN(50000,AB1027)*0.03,-2))+MAX(0,ROUNDDOWN(AB1027*0.04-MIN(50000,AB1027)*0.02,-2)))</f>
        <v/>
      </c>
      <c r="AE1027" s="18">
        <f>Y1027-Z1027</f>
        <v/>
      </c>
      <c r="AF1027" s="18">
        <f>AC1027-AD1027</f>
        <v/>
      </c>
      <c r="AG1027" s="18">
        <f>AE1027+AF1027</f>
        <v/>
      </c>
      <c r="AH1027" s="20">
        <f>IF(W1027&lt;=0,0,LOOKUP(W1027,{0,1950001,3300001,6950001,9000001,18000001,40000001},{0.05,0.1,0.2,0.23,0.33,0.4,0.45}))</f>
        <v/>
      </c>
    </row>
    <row r="1028">
      <c r="A1028" t="inlineStr">
        <is>
          <t>1万円刻み 特例あり一般12万円</t>
        </is>
      </c>
      <c r="B1028" s="18">
        <f>'4_1万円刻み'!$A$316</f>
        <v/>
      </c>
      <c r="C1028" s="19" t="n">
        <v>2026</v>
      </c>
      <c r="D1028" t="inlineStr">
        <is>
          <t>はい</t>
        </is>
      </c>
      <c r="E1028" s="18" t="n">
        <v>120000</v>
      </c>
      <c r="F1028" s="18" t="n">
        <v>0</v>
      </c>
      <c r="G1028" s="18" t="n">
        <v>0</v>
      </c>
      <c r="H1028" s="18" t="n">
        <v>0</v>
      </c>
      <c r="I1028" s="18" t="n">
        <v>0</v>
      </c>
      <c r="J1028" s="18">
        <f>ROUND(MIN(B1028/12,650000)*12*0.0915+MIN(B1028/12,1390000)*12*(0.0504+0)+B1028*0.005,0)</f>
        <v/>
      </c>
      <c r="K1028" s="18" t="n">
        <v>0</v>
      </c>
      <c r="L1028" s="18" t="n">
        <v>0</v>
      </c>
      <c r="M1028" s="18">
        <f>ROUND(IF(C1028&gt;=2026,IF(B1028&lt;741000,0,IF(B1028&lt;2191000,B1028-740000,IF(B1028&lt;2193000,1451000,IF(B1028&lt;2196000,1453000,IF(B1028&lt;2200000,1456000,IF(B1028&lt;3600000,ROUNDDOWN(B1028/4,-3)*2.8-80000,IF(B1028&lt;6600000,ROUNDDOWN(B1028/4,-3)*3.2-440000,IF(B1028&lt;8500000,ROUNDDOWN(B1028*0.9,0)-1100000,B1028-1950000)))))))),IF(B1028&lt;651000,0,IF(B1028&lt;1900000,B1028-650000,IF(B1028&lt;3600000,ROUNDDOWN(B1028/4,-3)*2.8-80000,IF(B1028&lt;6600000,ROUNDDOWN(B1028/4,-3)*3.2-440000,IF(B1028&lt;8500000,ROUNDDOWN(B1028*0.9,0)-1100000,B1028-1950000)))))),0)</f>
        <v/>
      </c>
      <c r="N1028" s="18">
        <f>IF(M1028&gt;23500000,NA(),IF(C1028&gt;=2026,IF(M1028&lt;=4890000,1040000,IF(M1028&lt;=6550000,670000,620000)),IF(M1028&lt;=1320000,950000,IF(M1028&lt;=3360000,880000,IF(M1028&lt;=4890000,680000,IF(M1028&lt;=6550000,630000,580000))))))</f>
        <v/>
      </c>
      <c r="O1028" s="18">
        <f>IF(F1028&lt;=0,IF(AND(D1028="はい",C1028&gt;=2026,C1028&lt;=2027),IF(E1028&lt;=0,0,IF(E1028&lt;=30000,E1028,IF(E1028&lt;=60000,ROUNDUP(E1028/2,0)+15000,IF(E1028&lt;=120000,ROUNDUP(E1028/4,0)+30000,60000)))),IF(E1028&lt;=0,0,IF(E1028&lt;=20000,E1028,IF(E1028&lt;=40000,ROUNDUP(E1028/2,0)+10000,IF(E1028&lt;=80000,ROUNDUP(E1028/4,0)+20000,40000))))),IF(E1028&lt;=0,IF(F1028&lt;=0,0,IF(F1028&lt;=25000,F1028,IF(F1028&lt;=50000,ROUNDUP(F1028/2,0)+12500,IF(F1028&lt;=100000,ROUNDUP(F1028/4,0)+25000,50000)))),MAX(IF(F1028&lt;=0,0,IF(F1028&lt;=25000,F1028,IF(F1028&lt;=50000,ROUNDUP(F1028/2,0)+12500,IF(F1028&lt;=100000,ROUNDUP(F1028/4,0)+25000,50000)))),MIN(IF(AND(D1028="はい",C1028&gt;=2026,C1028&lt;=2027),IF(E1028&lt;=0,0,IF(E1028&lt;=30000,E1028,IF(E1028&lt;=60000,ROUNDUP(E1028/2,0)+15000,IF(E1028&lt;=120000,ROUNDUP(E1028/4,0)+30000,60000)))),IF(E1028&lt;=0,0,IF(E1028&lt;=20000,E1028,IF(E1028&lt;=40000,ROUNDUP(E1028/2,0)+10000,IF(E1028&lt;=80000,ROUNDUP(E1028/4,0)+20000,40000)))))+IF(F1028&lt;=0,0,IF(F1028&lt;=25000,F1028,IF(F1028&lt;=50000,ROUNDUP(F1028/2,0)+12500,IF(F1028&lt;=100000,ROUNDUP(F1028/4,0)+25000,50000)))),IF(AND(D1028="はい",C1028&gt;=2026,C1028&lt;=2027),60000,40000)))))</f>
        <v/>
      </c>
      <c r="P1028" s="18">
        <f>IF(G1028&lt;=0,0,IF(G1028&lt;=20000,G1028,IF(G1028&lt;=40000,ROUNDUP(G1028/2,0)+10000,IF(G1028&lt;=80000,ROUNDUP(G1028/4,0)+20000,40000))))</f>
        <v/>
      </c>
      <c r="Q1028" s="18">
        <f>IF(I1028&lt;=0,IF(H1028&lt;=0,0,IF(H1028&lt;=20000,H1028,IF(H1028&lt;=40000,ROUNDUP(H1028/2,0)+10000,IF(H1028&lt;=80000,ROUNDUP(H1028/4,0)+20000,40000)))),IF(H1028&lt;=0,IF(I1028&lt;=0,0,IF(I1028&lt;=25000,I1028,IF(I1028&lt;=50000,ROUNDUP(I1028/2,0)+12500,IF(I1028&lt;=100000,ROUNDUP(I1028/4,0)+25000,50000)))),MAX(IF(I1028&lt;=0,0,IF(I1028&lt;=25000,I1028,IF(I1028&lt;=50000,ROUNDUP(I1028/2,0)+12500,IF(I1028&lt;=100000,ROUNDUP(I1028/4,0)+25000,50000)))),MIN(IF(H1028&lt;=0,0,IF(H1028&lt;=20000,H1028,IF(H1028&lt;=40000,ROUNDUP(H1028/2,0)+10000,IF(H1028&lt;=80000,ROUNDUP(H1028/4,0)+20000,40000))))+IF(I1028&lt;=0,0,IF(I1028&lt;=25000,I1028,IF(I1028&lt;=50000,ROUNDUP(I1028/2,0)+12500,IF(I1028&lt;=100000,ROUNDUP(I1028/4,0)+25000,50000)))),40000))))</f>
        <v/>
      </c>
      <c r="R1028" s="18">
        <f>MIN(120000,O1028+P1028+Q1028)</f>
        <v/>
      </c>
      <c r="S1028" s="18">
        <f>IF(F1028&lt;=0,IF(E1028&lt;=0,0,IF(E1028&lt;=12000,E1028,IF(E1028&lt;=32000,ROUNDUP(E1028/2,0)+6000,IF(E1028&lt;=56000,ROUNDUP(E1028/4,0)+14000,28000)))),IF(E1028&lt;=0,IF(F1028&lt;=0,0,IF(F1028&lt;=15000,F1028,IF(F1028&lt;=40000,ROUNDUP(F1028/2,0)+7500,IF(F1028&lt;=70000,ROUNDUP(F1028/4,0)+17500,35000)))),MAX(IF(F1028&lt;=0,0,IF(F1028&lt;=15000,F1028,IF(F1028&lt;=40000,ROUNDUP(F1028/2,0)+7500,IF(F1028&lt;=70000,ROUNDUP(F1028/4,0)+17500,35000)))),MIN(IF(E1028&lt;=0,0,IF(E1028&lt;=12000,E1028,IF(E1028&lt;=32000,ROUNDUP(E1028/2,0)+6000,IF(E1028&lt;=56000,ROUNDUP(E1028/4,0)+14000,28000))))+IF(F1028&lt;=0,0,IF(F1028&lt;=15000,F1028,IF(F1028&lt;=40000,ROUNDUP(F1028/2,0)+7500,IF(F1028&lt;=70000,ROUNDUP(F1028/4,0)+17500,35000)))),28000))))</f>
        <v/>
      </c>
      <c r="T1028" s="18">
        <f>IF(G1028&lt;=0,0,IF(G1028&lt;=12000,G1028,IF(G1028&lt;=32000,ROUNDUP(G1028/2,0)+6000,IF(G1028&lt;=56000,ROUNDUP(G1028/4,0)+14000,28000))))</f>
        <v/>
      </c>
      <c r="U1028" s="18">
        <f>IF(I1028&lt;=0,IF(H1028&lt;=0,0,IF(H1028&lt;=12000,H1028,IF(H1028&lt;=32000,ROUNDUP(H1028/2,0)+6000,IF(H1028&lt;=56000,ROUNDUP(H1028/4,0)+14000,28000)))),IF(H1028&lt;=0,IF(I1028&lt;=0,0,IF(I1028&lt;=15000,I1028,IF(I1028&lt;=40000,ROUNDUP(I1028/2,0)+7500,IF(I1028&lt;=70000,ROUNDUP(I1028/4,0)+17500,35000)))),MAX(IF(I1028&lt;=0,0,IF(I1028&lt;=15000,I1028,IF(I1028&lt;=40000,ROUNDUP(I1028/2,0)+7500,IF(I1028&lt;=70000,ROUNDUP(I1028/4,0)+17500,35000)))),MIN(IF(H1028&lt;=0,0,IF(H1028&lt;=12000,H1028,IF(H1028&lt;=32000,ROUNDUP(H1028/2,0)+6000,IF(H1028&lt;=56000,ROUNDUP(H1028/4,0)+14000,28000))))+IF(I1028&lt;=0,0,IF(I1028&lt;=15000,I1028,IF(I1028&lt;=40000,ROUNDUP(I1028/2,0)+7500,IF(I1028&lt;=70000,ROUNDUP(I1028/4,0)+17500,35000)))),28000))))</f>
        <v/>
      </c>
      <c r="V1028" s="18">
        <f>MIN(70000,S1028+T1028+U1028)</f>
        <v/>
      </c>
      <c r="W1028" s="18">
        <f>MAX(0,ROUNDDOWN(M1028-J1028-N1028-K1028-0,-3))</f>
        <v/>
      </c>
      <c r="X1028" s="18">
        <f>MAX(0,ROUNDDOWN(M1028-J1028-N1028-K1028-R1028,-3))</f>
        <v/>
      </c>
      <c r="Y1028" s="18">
        <f>IF(W1028&lt;=0,0,ROUNDDOWN((W1028*LOOKUP(W1028,{0,1950001,3300001,6950001,9000001,18000001,40000001},{0.05,0.1,0.2,0.23,0.33,0.4,0.45})-LOOKUP(W1028,{0,1950001,3300001,6950001,9000001,18000001,40000001},{0,97500,427500,636000,1536000,2796000,4796000}))*1.021,-2))</f>
        <v/>
      </c>
      <c r="Z1028" s="18">
        <f>IF(X1028&lt;=0,0,ROUNDDOWN((X1028*LOOKUP(X1028,{0,1950001,3300001,6950001,9000001,18000001,40000001},{0.05,0.1,0.2,0.23,0.33,0.4,0.45})-LOOKUP(X1028,{0,1950001,3300001,6950001,9000001,18000001,40000001},{0,97500,427500,636000,1536000,2796000,4796000}))*1.021,-2))</f>
        <v/>
      </c>
      <c r="AA1028" s="18">
        <f>MAX(0,ROUNDDOWN(M1028-J1028-430000-L1028-0,-3))</f>
        <v/>
      </c>
      <c r="AB1028" s="18">
        <f>MAX(0,ROUNDDOWN(M1028-J1028-430000-L1028-V1028,-3))</f>
        <v/>
      </c>
      <c r="AC1028" s="18">
        <f>IF(M1028&lt;=450000,0,MAX(0,ROUNDDOWN(AA1028*0.06-MIN(50000,AA1028)*0.03,-2))+MAX(0,ROUNDDOWN(AA1028*0.04-MIN(50000,AA1028)*0.02,-2)))</f>
        <v/>
      </c>
      <c r="AD1028" s="18">
        <f>IF(M1028&lt;=450000,0,MAX(0,ROUNDDOWN(AB1028*0.06-MIN(50000,AB1028)*0.03,-2))+MAX(0,ROUNDDOWN(AB1028*0.04-MIN(50000,AB1028)*0.02,-2)))</f>
        <v/>
      </c>
      <c r="AE1028" s="18">
        <f>Y1028-Z1028</f>
        <v/>
      </c>
      <c r="AF1028" s="18">
        <f>AC1028-AD1028</f>
        <v/>
      </c>
      <c r="AG1028" s="18">
        <f>AE1028+AF1028</f>
        <v/>
      </c>
      <c r="AH1028" s="20">
        <f>IF(W1028&lt;=0,0,LOOKUP(W1028,{0,1950001,3300001,6950001,9000001,18000001,40000001},{0.05,0.1,0.2,0.23,0.33,0.4,0.45}))</f>
        <v/>
      </c>
    </row>
    <row r="1029">
      <c r="A1029" t="inlineStr">
        <is>
          <t>1万円刻み 3区分8万円ずつ</t>
        </is>
      </c>
      <c r="B1029" s="18">
        <f>'4_1万円刻み'!$A$317</f>
        <v/>
      </c>
      <c r="C1029" s="19" t="n">
        <v>2026</v>
      </c>
      <c r="D1029" t="inlineStr">
        <is>
          <t>いいえ</t>
        </is>
      </c>
      <c r="E1029" s="18" t="n">
        <v>80000</v>
      </c>
      <c r="F1029" s="18" t="n">
        <v>0</v>
      </c>
      <c r="G1029" s="18" t="n">
        <v>80000</v>
      </c>
      <c r="H1029" s="18" t="n">
        <v>80000</v>
      </c>
      <c r="I1029" s="18" t="n">
        <v>0</v>
      </c>
      <c r="J1029" s="18">
        <f>ROUND(MIN(B1029/12,650000)*12*0.0915+MIN(B1029/12,1390000)*12*(0.0504+0)+B1029*0.005,0)</f>
        <v/>
      </c>
      <c r="K1029" s="18" t="n">
        <v>0</v>
      </c>
      <c r="L1029" s="18" t="n">
        <v>0</v>
      </c>
      <c r="M1029" s="18">
        <f>ROUND(IF(C1029&gt;=2026,IF(B1029&lt;741000,0,IF(B1029&lt;2191000,B1029-740000,IF(B1029&lt;2193000,1451000,IF(B1029&lt;2196000,1453000,IF(B1029&lt;2200000,1456000,IF(B1029&lt;3600000,ROUNDDOWN(B1029/4,-3)*2.8-80000,IF(B1029&lt;6600000,ROUNDDOWN(B1029/4,-3)*3.2-440000,IF(B1029&lt;8500000,ROUNDDOWN(B1029*0.9,0)-1100000,B1029-1950000)))))))),IF(B1029&lt;651000,0,IF(B1029&lt;1900000,B1029-650000,IF(B1029&lt;3600000,ROUNDDOWN(B1029/4,-3)*2.8-80000,IF(B1029&lt;6600000,ROUNDDOWN(B1029/4,-3)*3.2-440000,IF(B1029&lt;8500000,ROUNDDOWN(B1029*0.9,0)-1100000,B1029-1950000)))))),0)</f>
        <v/>
      </c>
      <c r="N1029" s="18">
        <f>IF(M1029&gt;23500000,NA(),IF(C1029&gt;=2026,IF(M1029&lt;=4890000,1040000,IF(M1029&lt;=6550000,670000,620000)),IF(M1029&lt;=1320000,950000,IF(M1029&lt;=3360000,880000,IF(M1029&lt;=4890000,680000,IF(M1029&lt;=6550000,630000,580000))))))</f>
        <v/>
      </c>
      <c r="O1029" s="18">
        <f>IF(F1029&lt;=0,IF(AND(D1029="はい",C1029&gt;=2026,C1029&lt;=2027),IF(E1029&lt;=0,0,IF(E1029&lt;=30000,E1029,IF(E1029&lt;=60000,ROUNDUP(E1029/2,0)+15000,IF(E1029&lt;=120000,ROUNDUP(E1029/4,0)+30000,60000)))),IF(E1029&lt;=0,0,IF(E1029&lt;=20000,E1029,IF(E1029&lt;=40000,ROUNDUP(E1029/2,0)+10000,IF(E1029&lt;=80000,ROUNDUP(E1029/4,0)+20000,40000))))),IF(E1029&lt;=0,IF(F1029&lt;=0,0,IF(F1029&lt;=25000,F1029,IF(F1029&lt;=50000,ROUNDUP(F1029/2,0)+12500,IF(F1029&lt;=100000,ROUNDUP(F1029/4,0)+25000,50000)))),MAX(IF(F1029&lt;=0,0,IF(F1029&lt;=25000,F1029,IF(F1029&lt;=50000,ROUNDUP(F1029/2,0)+12500,IF(F1029&lt;=100000,ROUNDUP(F1029/4,0)+25000,50000)))),MIN(IF(AND(D1029="はい",C1029&gt;=2026,C1029&lt;=2027),IF(E1029&lt;=0,0,IF(E1029&lt;=30000,E1029,IF(E1029&lt;=60000,ROUNDUP(E1029/2,0)+15000,IF(E1029&lt;=120000,ROUNDUP(E1029/4,0)+30000,60000)))),IF(E1029&lt;=0,0,IF(E1029&lt;=20000,E1029,IF(E1029&lt;=40000,ROUNDUP(E1029/2,0)+10000,IF(E1029&lt;=80000,ROUNDUP(E1029/4,0)+20000,40000)))))+IF(F1029&lt;=0,0,IF(F1029&lt;=25000,F1029,IF(F1029&lt;=50000,ROUNDUP(F1029/2,0)+12500,IF(F1029&lt;=100000,ROUNDUP(F1029/4,0)+25000,50000)))),IF(AND(D1029="はい",C1029&gt;=2026,C1029&lt;=2027),60000,40000)))))</f>
        <v/>
      </c>
      <c r="P1029" s="18">
        <f>IF(G1029&lt;=0,0,IF(G1029&lt;=20000,G1029,IF(G1029&lt;=40000,ROUNDUP(G1029/2,0)+10000,IF(G1029&lt;=80000,ROUNDUP(G1029/4,0)+20000,40000))))</f>
        <v/>
      </c>
      <c r="Q1029" s="18">
        <f>IF(I1029&lt;=0,IF(H1029&lt;=0,0,IF(H1029&lt;=20000,H1029,IF(H1029&lt;=40000,ROUNDUP(H1029/2,0)+10000,IF(H1029&lt;=80000,ROUNDUP(H1029/4,0)+20000,40000)))),IF(H1029&lt;=0,IF(I1029&lt;=0,0,IF(I1029&lt;=25000,I1029,IF(I1029&lt;=50000,ROUNDUP(I1029/2,0)+12500,IF(I1029&lt;=100000,ROUNDUP(I1029/4,0)+25000,50000)))),MAX(IF(I1029&lt;=0,0,IF(I1029&lt;=25000,I1029,IF(I1029&lt;=50000,ROUNDUP(I1029/2,0)+12500,IF(I1029&lt;=100000,ROUNDUP(I1029/4,0)+25000,50000)))),MIN(IF(H1029&lt;=0,0,IF(H1029&lt;=20000,H1029,IF(H1029&lt;=40000,ROUNDUP(H1029/2,0)+10000,IF(H1029&lt;=80000,ROUNDUP(H1029/4,0)+20000,40000))))+IF(I1029&lt;=0,0,IF(I1029&lt;=25000,I1029,IF(I1029&lt;=50000,ROUNDUP(I1029/2,0)+12500,IF(I1029&lt;=100000,ROUNDUP(I1029/4,0)+25000,50000)))),40000))))</f>
        <v/>
      </c>
      <c r="R1029" s="18">
        <f>MIN(120000,O1029+P1029+Q1029)</f>
        <v/>
      </c>
      <c r="S1029" s="18">
        <f>IF(F1029&lt;=0,IF(E1029&lt;=0,0,IF(E1029&lt;=12000,E1029,IF(E1029&lt;=32000,ROUNDUP(E1029/2,0)+6000,IF(E1029&lt;=56000,ROUNDUP(E1029/4,0)+14000,28000)))),IF(E1029&lt;=0,IF(F1029&lt;=0,0,IF(F1029&lt;=15000,F1029,IF(F1029&lt;=40000,ROUNDUP(F1029/2,0)+7500,IF(F1029&lt;=70000,ROUNDUP(F1029/4,0)+17500,35000)))),MAX(IF(F1029&lt;=0,0,IF(F1029&lt;=15000,F1029,IF(F1029&lt;=40000,ROUNDUP(F1029/2,0)+7500,IF(F1029&lt;=70000,ROUNDUP(F1029/4,0)+17500,35000)))),MIN(IF(E1029&lt;=0,0,IF(E1029&lt;=12000,E1029,IF(E1029&lt;=32000,ROUNDUP(E1029/2,0)+6000,IF(E1029&lt;=56000,ROUNDUP(E1029/4,0)+14000,28000))))+IF(F1029&lt;=0,0,IF(F1029&lt;=15000,F1029,IF(F1029&lt;=40000,ROUNDUP(F1029/2,0)+7500,IF(F1029&lt;=70000,ROUNDUP(F1029/4,0)+17500,35000)))),28000))))</f>
        <v/>
      </c>
      <c r="T1029" s="18">
        <f>IF(G1029&lt;=0,0,IF(G1029&lt;=12000,G1029,IF(G1029&lt;=32000,ROUNDUP(G1029/2,0)+6000,IF(G1029&lt;=56000,ROUNDUP(G1029/4,0)+14000,28000))))</f>
        <v/>
      </c>
      <c r="U1029" s="18">
        <f>IF(I1029&lt;=0,IF(H1029&lt;=0,0,IF(H1029&lt;=12000,H1029,IF(H1029&lt;=32000,ROUNDUP(H1029/2,0)+6000,IF(H1029&lt;=56000,ROUNDUP(H1029/4,0)+14000,28000)))),IF(H1029&lt;=0,IF(I1029&lt;=0,0,IF(I1029&lt;=15000,I1029,IF(I1029&lt;=40000,ROUNDUP(I1029/2,0)+7500,IF(I1029&lt;=70000,ROUNDUP(I1029/4,0)+17500,35000)))),MAX(IF(I1029&lt;=0,0,IF(I1029&lt;=15000,I1029,IF(I1029&lt;=40000,ROUNDUP(I1029/2,0)+7500,IF(I1029&lt;=70000,ROUNDUP(I1029/4,0)+17500,35000)))),MIN(IF(H1029&lt;=0,0,IF(H1029&lt;=12000,H1029,IF(H1029&lt;=32000,ROUNDUP(H1029/2,0)+6000,IF(H1029&lt;=56000,ROUNDUP(H1029/4,0)+14000,28000))))+IF(I1029&lt;=0,0,IF(I1029&lt;=15000,I1029,IF(I1029&lt;=40000,ROUNDUP(I1029/2,0)+7500,IF(I1029&lt;=70000,ROUNDUP(I1029/4,0)+17500,35000)))),28000))))</f>
        <v/>
      </c>
      <c r="V1029" s="18">
        <f>MIN(70000,S1029+T1029+U1029)</f>
        <v/>
      </c>
      <c r="W1029" s="18">
        <f>MAX(0,ROUNDDOWN(M1029-J1029-N1029-K1029-0,-3))</f>
        <v/>
      </c>
      <c r="X1029" s="18">
        <f>MAX(0,ROUNDDOWN(M1029-J1029-N1029-K1029-R1029,-3))</f>
        <v/>
      </c>
      <c r="Y1029" s="18">
        <f>IF(W1029&lt;=0,0,ROUNDDOWN((W1029*LOOKUP(W1029,{0,1950001,3300001,6950001,9000001,18000001,40000001},{0.05,0.1,0.2,0.23,0.33,0.4,0.45})-LOOKUP(W1029,{0,1950001,3300001,6950001,9000001,18000001,40000001},{0,97500,427500,636000,1536000,2796000,4796000}))*1.021,-2))</f>
        <v/>
      </c>
      <c r="Z1029" s="18">
        <f>IF(X1029&lt;=0,0,ROUNDDOWN((X1029*LOOKUP(X1029,{0,1950001,3300001,6950001,9000001,18000001,40000001},{0.05,0.1,0.2,0.23,0.33,0.4,0.45})-LOOKUP(X1029,{0,1950001,3300001,6950001,9000001,18000001,40000001},{0,97500,427500,636000,1536000,2796000,4796000}))*1.021,-2))</f>
        <v/>
      </c>
      <c r="AA1029" s="18">
        <f>MAX(0,ROUNDDOWN(M1029-J1029-430000-L1029-0,-3))</f>
        <v/>
      </c>
      <c r="AB1029" s="18">
        <f>MAX(0,ROUNDDOWN(M1029-J1029-430000-L1029-V1029,-3))</f>
        <v/>
      </c>
      <c r="AC1029" s="18">
        <f>IF(M1029&lt;=450000,0,MAX(0,ROUNDDOWN(AA1029*0.06-MIN(50000,AA1029)*0.03,-2))+MAX(0,ROUNDDOWN(AA1029*0.04-MIN(50000,AA1029)*0.02,-2)))</f>
        <v/>
      </c>
      <c r="AD1029" s="18">
        <f>IF(M1029&lt;=450000,0,MAX(0,ROUNDDOWN(AB1029*0.06-MIN(50000,AB1029)*0.03,-2))+MAX(0,ROUNDDOWN(AB1029*0.04-MIN(50000,AB1029)*0.02,-2)))</f>
        <v/>
      </c>
      <c r="AE1029" s="18">
        <f>Y1029-Z1029</f>
        <v/>
      </c>
      <c r="AF1029" s="18">
        <f>AC1029-AD1029</f>
        <v/>
      </c>
      <c r="AG1029" s="18">
        <f>AE1029+AF1029</f>
        <v/>
      </c>
      <c r="AH1029" s="20">
        <f>IF(W1029&lt;=0,0,LOOKUP(W1029,{0,1950001,3300001,6950001,9000001,18000001,40000001},{0.05,0.1,0.2,0.23,0.33,0.4,0.45}))</f>
        <v/>
      </c>
    </row>
    <row r="1030">
      <c r="A1030" t="inlineStr">
        <is>
          <t>1万円刻み 一般8万円</t>
        </is>
      </c>
      <c r="B1030" s="18">
        <f>'4_1万円刻み'!$A$317</f>
        <v/>
      </c>
      <c r="C1030" s="19" t="n">
        <v>2026</v>
      </c>
      <c r="D1030" t="inlineStr">
        <is>
          <t>いいえ</t>
        </is>
      </c>
      <c r="E1030" s="18" t="n">
        <v>80000</v>
      </c>
      <c r="F1030" s="18" t="n">
        <v>0</v>
      </c>
      <c r="G1030" s="18" t="n">
        <v>0</v>
      </c>
      <c r="H1030" s="18" t="n">
        <v>0</v>
      </c>
      <c r="I1030" s="18" t="n">
        <v>0</v>
      </c>
      <c r="J1030" s="18">
        <f>ROUND(MIN(B1030/12,650000)*12*0.0915+MIN(B1030/12,1390000)*12*(0.0504+0)+B1030*0.005,0)</f>
        <v/>
      </c>
      <c r="K1030" s="18" t="n">
        <v>0</v>
      </c>
      <c r="L1030" s="18" t="n">
        <v>0</v>
      </c>
      <c r="M1030" s="18">
        <f>ROUND(IF(C1030&gt;=2026,IF(B1030&lt;741000,0,IF(B1030&lt;2191000,B1030-740000,IF(B1030&lt;2193000,1451000,IF(B1030&lt;2196000,1453000,IF(B1030&lt;2200000,1456000,IF(B1030&lt;3600000,ROUNDDOWN(B1030/4,-3)*2.8-80000,IF(B1030&lt;6600000,ROUNDDOWN(B1030/4,-3)*3.2-440000,IF(B1030&lt;8500000,ROUNDDOWN(B1030*0.9,0)-1100000,B1030-1950000)))))))),IF(B1030&lt;651000,0,IF(B1030&lt;1900000,B1030-650000,IF(B1030&lt;3600000,ROUNDDOWN(B1030/4,-3)*2.8-80000,IF(B1030&lt;6600000,ROUNDDOWN(B1030/4,-3)*3.2-440000,IF(B1030&lt;8500000,ROUNDDOWN(B1030*0.9,0)-1100000,B1030-1950000)))))),0)</f>
        <v/>
      </c>
      <c r="N1030" s="18">
        <f>IF(M1030&gt;23500000,NA(),IF(C1030&gt;=2026,IF(M1030&lt;=4890000,1040000,IF(M1030&lt;=6550000,670000,620000)),IF(M1030&lt;=1320000,950000,IF(M1030&lt;=3360000,880000,IF(M1030&lt;=4890000,680000,IF(M1030&lt;=6550000,630000,580000))))))</f>
        <v/>
      </c>
      <c r="O1030" s="18">
        <f>IF(F1030&lt;=0,IF(AND(D1030="はい",C1030&gt;=2026,C1030&lt;=2027),IF(E1030&lt;=0,0,IF(E1030&lt;=30000,E1030,IF(E1030&lt;=60000,ROUNDUP(E1030/2,0)+15000,IF(E1030&lt;=120000,ROUNDUP(E1030/4,0)+30000,60000)))),IF(E1030&lt;=0,0,IF(E1030&lt;=20000,E1030,IF(E1030&lt;=40000,ROUNDUP(E1030/2,0)+10000,IF(E1030&lt;=80000,ROUNDUP(E1030/4,0)+20000,40000))))),IF(E1030&lt;=0,IF(F1030&lt;=0,0,IF(F1030&lt;=25000,F1030,IF(F1030&lt;=50000,ROUNDUP(F1030/2,0)+12500,IF(F1030&lt;=100000,ROUNDUP(F1030/4,0)+25000,50000)))),MAX(IF(F1030&lt;=0,0,IF(F1030&lt;=25000,F1030,IF(F1030&lt;=50000,ROUNDUP(F1030/2,0)+12500,IF(F1030&lt;=100000,ROUNDUP(F1030/4,0)+25000,50000)))),MIN(IF(AND(D1030="はい",C1030&gt;=2026,C1030&lt;=2027),IF(E1030&lt;=0,0,IF(E1030&lt;=30000,E1030,IF(E1030&lt;=60000,ROUNDUP(E1030/2,0)+15000,IF(E1030&lt;=120000,ROUNDUP(E1030/4,0)+30000,60000)))),IF(E1030&lt;=0,0,IF(E1030&lt;=20000,E1030,IF(E1030&lt;=40000,ROUNDUP(E1030/2,0)+10000,IF(E1030&lt;=80000,ROUNDUP(E1030/4,0)+20000,40000)))))+IF(F1030&lt;=0,0,IF(F1030&lt;=25000,F1030,IF(F1030&lt;=50000,ROUNDUP(F1030/2,0)+12500,IF(F1030&lt;=100000,ROUNDUP(F1030/4,0)+25000,50000)))),IF(AND(D1030="はい",C1030&gt;=2026,C1030&lt;=2027),60000,40000)))))</f>
        <v/>
      </c>
      <c r="P1030" s="18">
        <f>IF(G1030&lt;=0,0,IF(G1030&lt;=20000,G1030,IF(G1030&lt;=40000,ROUNDUP(G1030/2,0)+10000,IF(G1030&lt;=80000,ROUNDUP(G1030/4,0)+20000,40000))))</f>
        <v/>
      </c>
      <c r="Q1030" s="18">
        <f>IF(I1030&lt;=0,IF(H1030&lt;=0,0,IF(H1030&lt;=20000,H1030,IF(H1030&lt;=40000,ROUNDUP(H1030/2,0)+10000,IF(H1030&lt;=80000,ROUNDUP(H1030/4,0)+20000,40000)))),IF(H1030&lt;=0,IF(I1030&lt;=0,0,IF(I1030&lt;=25000,I1030,IF(I1030&lt;=50000,ROUNDUP(I1030/2,0)+12500,IF(I1030&lt;=100000,ROUNDUP(I1030/4,0)+25000,50000)))),MAX(IF(I1030&lt;=0,0,IF(I1030&lt;=25000,I1030,IF(I1030&lt;=50000,ROUNDUP(I1030/2,0)+12500,IF(I1030&lt;=100000,ROUNDUP(I1030/4,0)+25000,50000)))),MIN(IF(H1030&lt;=0,0,IF(H1030&lt;=20000,H1030,IF(H1030&lt;=40000,ROUNDUP(H1030/2,0)+10000,IF(H1030&lt;=80000,ROUNDUP(H1030/4,0)+20000,40000))))+IF(I1030&lt;=0,0,IF(I1030&lt;=25000,I1030,IF(I1030&lt;=50000,ROUNDUP(I1030/2,0)+12500,IF(I1030&lt;=100000,ROUNDUP(I1030/4,0)+25000,50000)))),40000))))</f>
        <v/>
      </c>
      <c r="R1030" s="18">
        <f>MIN(120000,O1030+P1030+Q1030)</f>
        <v/>
      </c>
      <c r="S1030" s="18">
        <f>IF(F1030&lt;=0,IF(E1030&lt;=0,0,IF(E1030&lt;=12000,E1030,IF(E1030&lt;=32000,ROUNDUP(E1030/2,0)+6000,IF(E1030&lt;=56000,ROUNDUP(E1030/4,0)+14000,28000)))),IF(E1030&lt;=0,IF(F1030&lt;=0,0,IF(F1030&lt;=15000,F1030,IF(F1030&lt;=40000,ROUNDUP(F1030/2,0)+7500,IF(F1030&lt;=70000,ROUNDUP(F1030/4,0)+17500,35000)))),MAX(IF(F1030&lt;=0,0,IF(F1030&lt;=15000,F1030,IF(F1030&lt;=40000,ROUNDUP(F1030/2,0)+7500,IF(F1030&lt;=70000,ROUNDUP(F1030/4,0)+17500,35000)))),MIN(IF(E1030&lt;=0,0,IF(E1030&lt;=12000,E1030,IF(E1030&lt;=32000,ROUNDUP(E1030/2,0)+6000,IF(E1030&lt;=56000,ROUNDUP(E1030/4,0)+14000,28000))))+IF(F1030&lt;=0,0,IF(F1030&lt;=15000,F1030,IF(F1030&lt;=40000,ROUNDUP(F1030/2,0)+7500,IF(F1030&lt;=70000,ROUNDUP(F1030/4,0)+17500,35000)))),28000))))</f>
        <v/>
      </c>
      <c r="T1030" s="18">
        <f>IF(G1030&lt;=0,0,IF(G1030&lt;=12000,G1030,IF(G1030&lt;=32000,ROUNDUP(G1030/2,0)+6000,IF(G1030&lt;=56000,ROUNDUP(G1030/4,0)+14000,28000))))</f>
        <v/>
      </c>
      <c r="U1030" s="18">
        <f>IF(I1030&lt;=0,IF(H1030&lt;=0,0,IF(H1030&lt;=12000,H1030,IF(H1030&lt;=32000,ROUNDUP(H1030/2,0)+6000,IF(H1030&lt;=56000,ROUNDUP(H1030/4,0)+14000,28000)))),IF(H1030&lt;=0,IF(I1030&lt;=0,0,IF(I1030&lt;=15000,I1030,IF(I1030&lt;=40000,ROUNDUP(I1030/2,0)+7500,IF(I1030&lt;=70000,ROUNDUP(I1030/4,0)+17500,35000)))),MAX(IF(I1030&lt;=0,0,IF(I1030&lt;=15000,I1030,IF(I1030&lt;=40000,ROUNDUP(I1030/2,0)+7500,IF(I1030&lt;=70000,ROUNDUP(I1030/4,0)+17500,35000)))),MIN(IF(H1030&lt;=0,0,IF(H1030&lt;=12000,H1030,IF(H1030&lt;=32000,ROUNDUP(H1030/2,0)+6000,IF(H1030&lt;=56000,ROUNDUP(H1030/4,0)+14000,28000))))+IF(I1030&lt;=0,0,IF(I1030&lt;=15000,I1030,IF(I1030&lt;=40000,ROUNDUP(I1030/2,0)+7500,IF(I1030&lt;=70000,ROUNDUP(I1030/4,0)+17500,35000)))),28000))))</f>
        <v/>
      </c>
      <c r="V1030" s="18">
        <f>MIN(70000,S1030+T1030+U1030)</f>
        <v/>
      </c>
      <c r="W1030" s="18">
        <f>MAX(0,ROUNDDOWN(M1030-J1030-N1030-K1030-0,-3))</f>
        <v/>
      </c>
      <c r="X1030" s="18">
        <f>MAX(0,ROUNDDOWN(M1030-J1030-N1030-K1030-R1030,-3))</f>
        <v/>
      </c>
      <c r="Y1030" s="18">
        <f>IF(W1030&lt;=0,0,ROUNDDOWN((W1030*LOOKUP(W1030,{0,1950001,3300001,6950001,9000001,18000001,40000001},{0.05,0.1,0.2,0.23,0.33,0.4,0.45})-LOOKUP(W1030,{0,1950001,3300001,6950001,9000001,18000001,40000001},{0,97500,427500,636000,1536000,2796000,4796000}))*1.021,-2))</f>
        <v/>
      </c>
      <c r="Z1030" s="18">
        <f>IF(X1030&lt;=0,0,ROUNDDOWN((X1030*LOOKUP(X1030,{0,1950001,3300001,6950001,9000001,18000001,40000001},{0.05,0.1,0.2,0.23,0.33,0.4,0.45})-LOOKUP(X1030,{0,1950001,3300001,6950001,9000001,18000001,40000001},{0,97500,427500,636000,1536000,2796000,4796000}))*1.021,-2))</f>
        <v/>
      </c>
      <c r="AA1030" s="18">
        <f>MAX(0,ROUNDDOWN(M1030-J1030-430000-L1030-0,-3))</f>
        <v/>
      </c>
      <c r="AB1030" s="18">
        <f>MAX(0,ROUNDDOWN(M1030-J1030-430000-L1030-V1030,-3))</f>
        <v/>
      </c>
      <c r="AC1030" s="18">
        <f>IF(M1030&lt;=450000,0,MAX(0,ROUNDDOWN(AA1030*0.06-MIN(50000,AA1030)*0.03,-2))+MAX(0,ROUNDDOWN(AA1030*0.04-MIN(50000,AA1030)*0.02,-2)))</f>
        <v/>
      </c>
      <c r="AD1030" s="18">
        <f>IF(M1030&lt;=450000,0,MAX(0,ROUNDDOWN(AB1030*0.06-MIN(50000,AB1030)*0.03,-2))+MAX(0,ROUNDDOWN(AB1030*0.04-MIN(50000,AB1030)*0.02,-2)))</f>
        <v/>
      </c>
      <c r="AE1030" s="18">
        <f>Y1030-Z1030</f>
        <v/>
      </c>
      <c r="AF1030" s="18">
        <f>AC1030-AD1030</f>
        <v/>
      </c>
      <c r="AG1030" s="18">
        <f>AE1030+AF1030</f>
        <v/>
      </c>
      <c r="AH1030" s="20">
        <f>IF(W1030&lt;=0,0,LOOKUP(W1030,{0,1950001,3300001,6950001,9000001,18000001,40000001},{0.05,0.1,0.2,0.23,0.33,0.4,0.45}))</f>
        <v/>
      </c>
    </row>
    <row r="1031">
      <c r="A1031" t="inlineStr">
        <is>
          <t>1万円刻み 特例あり一般12万円</t>
        </is>
      </c>
      <c r="B1031" s="18">
        <f>'4_1万円刻み'!$A$317</f>
        <v/>
      </c>
      <c r="C1031" s="19" t="n">
        <v>2026</v>
      </c>
      <c r="D1031" t="inlineStr">
        <is>
          <t>はい</t>
        </is>
      </c>
      <c r="E1031" s="18" t="n">
        <v>120000</v>
      </c>
      <c r="F1031" s="18" t="n">
        <v>0</v>
      </c>
      <c r="G1031" s="18" t="n">
        <v>0</v>
      </c>
      <c r="H1031" s="18" t="n">
        <v>0</v>
      </c>
      <c r="I1031" s="18" t="n">
        <v>0</v>
      </c>
      <c r="J1031" s="18">
        <f>ROUND(MIN(B1031/12,650000)*12*0.0915+MIN(B1031/12,1390000)*12*(0.0504+0)+B1031*0.005,0)</f>
        <v/>
      </c>
      <c r="K1031" s="18" t="n">
        <v>0</v>
      </c>
      <c r="L1031" s="18" t="n">
        <v>0</v>
      </c>
      <c r="M1031" s="18">
        <f>ROUND(IF(C1031&gt;=2026,IF(B1031&lt;741000,0,IF(B1031&lt;2191000,B1031-740000,IF(B1031&lt;2193000,1451000,IF(B1031&lt;2196000,1453000,IF(B1031&lt;2200000,1456000,IF(B1031&lt;3600000,ROUNDDOWN(B1031/4,-3)*2.8-80000,IF(B1031&lt;6600000,ROUNDDOWN(B1031/4,-3)*3.2-440000,IF(B1031&lt;8500000,ROUNDDOWN(B1031*0.9,0)-1100000,B1031-1950000)))))))),IF(B1031&lt;651000,0,IF(B1031&lt;1900000,B1031-650000,IF(B1031&lt;3600000,ROUNDDOWN(B1031/4,-3)*2.8-80000,IF(B1031&lt;6600000,ROUNDDOWN(B1031/4,-3)*3.2-440000,IF(B1031&lt;8500000,ROUNDDOWN(B1031*0.9,0)-1100000,B1031-1950000)))))),0)</f>
        <v/>
      </c>
      <c r="N1031" s="18">
        <f>IF(M1031&gt;23500000,NA(),IF(C1031&gt;=2026,IF(M1031&lt;=4890000,1040000,IF(M1031&lt;=6550000,670000,620000)),IF(M1031&lt;=1320000,950000,IF(M1031&lt;=3360000,880000,IF(M1031&lt;=4890000,680000,IF(M1031&lt;=6550000,630000,580000))))))</f>
        <v/>
      </c>
      <c r="O1031" s="18">
        <f>IF(F1031&lt;=0,IF(AND(D1031="はい",C1031&gt;=2026,C1031&lt;=2027),IF(E1031&lt;=0,0,IF(E1031&lt;=30000,E1031,IF(E1031&lt;=60000,ROUNDUP(E1031/2,0)+15000,IF(E1031&lt;=120000,ROUNDUP(E1031/4,0)+30000,60000)))),IF(E1031&lt;=0,0,IF(E1031&lt;=20000,E1031,IF(E1031&lt;=40000,ROUNDUP(E1031/2,0)+10000,IF(E1031&lt;=80000,ROUNDUP(E1031/4,0)+20000,40000))))),IF(E1031&lt;=0,IF(F1031&lt;=0,0,IF(F1031&lt;=25000,F1031,IF(F1031&lt;=50000,ROUNDUP(F1031/2,0)+12500,IF(F1031&lt;=100000,ROUNDUP(F1031/4,0)+25000,50000)))),MAX(IF(F1031&lt;=0,0,IF(F1031&lt;=25000,F1031,IF(F1031&lt;=50000,ROUNDUP(F1031/2,0)+12500,IF(F1031&lt;=100000,ROUNDUP(F1031/4,0)+25000,50000)))),MIN(IF(AND(D1031="はい",C1031&gt;=2026,C1031&lt;=2027),IF(E1031&lt;=0,0,IF(E1031&lt;=30000,E1031,IF(E1031&lt;=60000,ROUNDUP(E1031/2,0)+15000,IF(E1031&lt;=120000,ROUNDUP(E1031/4,0)+30000,60000)))),IF(E1031&lt;=0,0,IF(E1031&lt;=20000,E1031,IF(E1031&lt;=40000,ROUNDUP(E1031/2,0)+10000,IF(E1031&lt;=80000,ROUNDUP(E1031/4,0)+20000,40000)))))+IF(F1031&lt;=0,0,IF(F1031&lt;=25000,F1031,IF(F1031&lt;=50000,ROUNDUP(F1031/2,0)+12500,IF(F1031&lt;=100000,ROUNDUP(F1031/4,0)+25000,50000)))),IF(AND(D1031="はい",C1031&gt;=2026,C1031&lt;=2027),60000,40000)))))</f>
        <v/>
      </c>
      <c r="P1031" s="18">
        <f>IF(G1031&lt;=0,0,IF(G1031&lt;=20000,G1031,IF(G1031&lt;=40000,ROUNDUP(G1031/2,0)+10000,IF(G1031&lt;=80000,ROUNDUP(G1031/4,0)+20000,40000))))</f>
        <v/>
      </c>
      <c r="Q1031" s="18">
        <f>IF(I1031&lt;=0,IF(H1031&lt;=0,0,IF(H1031&lt;=20000,H1031,IF(H1031&lt;=40000,ROUNDUP(H1031/2,0)+10000,IF(H1031&lt;=80000,ROUNDUP(H1031/4,0)+20000,40000)))),IF(H1031&lt;=0,IF(I1031&lt;=0,0,IF(I1031&lt;=25000,I1031,IF(I1031&lt;=50000,ROUNDUP(I1031/2,0)+12500,IF(I1031&lt;=100000,ROUNDUP(I1031/4,0)+25000,50000)))),MAX(IF(I1031&lt;=0,0,IF(I1031&lt;=25000,I1031,IF(I1031&lt;=50000,ROUNDUP(I1031/2,0)+12500,IF(I1031&lt;=100000,ROUNDUP(I1031/4,0)+25000,50000)))),MIN(IF(H1031&lt;=0,0,IF(H1031&lt;=20000,H1031,IF(H1031&lt;=40000,ROUNDUP(H1031/2,0)+10000,IF(H1031&lt;=80000,ROUNDUP(H1031/4,0)+20000,40000))))+IF(I1031&lt;=0,0,IF(I1031&lt;=25000,I1031,IF(I1031&lt;=50000,ROUNDUP(I1031/2,0)+12500,IF(I1031&lt;=100000,ROUNDUP(I1031/4,0)+25000,50000)))),40000))))</f>
        <v/>
      </c>
      <c r="R1031" s="18">
        <f>MIN(120000,O1031+P1031+Q1031)</f>
        <v/>
      </c>
      <c r="S1031" s="18">
        <f>IF(F1031&lt;=0,IF(E1031&lt;=0,0,IF(E1031&lt;=12000,E1031,IF(E1031&lt;=32000,ROUNDUP(E1031/2,0)+6000,IF(E1031&lt;=56000,ROUNDUP(E1031/4,0)+14000,28000)))),IF(E1031&lt;=0,IF(F1031&lt;=0,0,IF(F1031&lt;=15000,F1031,IF(F1031&lt;=40000,ROUNDUP(F1031/2,0)+7500,IF(F1031&lt;=70000,ROUNDUP(F1031/4,0)+17500,35000)))),MAX(IF(F1031&lt;=0,0,IF(F1031&lt;=15000,F1031,IF(F1031&lt;=40000,ROUNDUP(F1031/2,0)+7500,IF(F1031&lt;=70000,ROUNDUP(F1031/4,0)+17500,35000)))),MIN(IF(E1031&lt;=0,0,IF(E1031&lt;=12000,E1031,IF(E1031&lt;=32000,ROUNDUP(E1031/2,0)+6000,IF(E1031&lt;=56000,ROUNDUP(E1031/4,0)+14000,28000))))+IF(F1031&lt;=0,0,IF(F1031&lt;=15000,F1031,IF(F1031&lt;=40000,ROUNDUP(F1031/2,0)+7500,IF(F1031&lt;=70000,ROUNDUP(F1031/4,0)+17500,35000)))),28000))))</f>
        <v/>
      </c>
      <c r="T1031" s="18">
        <f>IF(G1031&lt;=0,0,IF(G1031&lt;=12000,G1031,IF(G1031&lt;=32000,ROUNDUP(G1031/2,0)+6000,IF(G1031&lt;=56000,ROUNDUP(G1031/4,0)+14000,28000))))</f>
        <v/>
      </c>
      <c r="U1031" s="18">
        <f>IF(I1031&lt;=0,IF(H1031&lt;=0,0,IF(H1031&lt;=12000,H1031,IF(H1031&lt;=32000,ROUNDUP(H1031/2,0)+6000,IF(H1031&lt;=56000,ROUNDUP(H1031/4,0)+14000,28000)))),IF(H1031&lt;=0,IF(I1031&lt;=0,0,IF(I1031&lt;=15000,I1031,IF(I1031&lt;=40000,ROUNDUP(I1031/2,0)+7500,IF(I1031&lt;=70000,ROUNDUP(I1031/4,0)+17500,35000)))),MAX(IF(I1031&lt;=0,0,IF(I1031&lt;=15000,I1031,IF(I1031&lt;=40000,ROUNDUP(I1031/2,0)+7500,IF(I1031&lt;=70000,ROUNDUP(I1031/4,0)+17500,35000)))),MIN(IF(H1031&lt;=0,0,IF(H1031&lt;=12000,H1031,IF(H1031&lt;=32000,ROUNDUP(H1031/2,0)+6000,IF(H1031&lt;=56000,ROUNDUP(H1031/4,0)+14000,28000))))+IF(I1031&lt;=0,0,IF(I1031&lt;=15000,I1031,IF(I1031&lt;=40000,ROUNDUP(I1031/2,0)+7500,IF(I1031&lt;=70000,ROUNDUP(I1031/4,0)+17500,35000)))),28000))))</f>
        <v/>
      </c>
      <c r="V1031" s="18">
        <f>MIN(70000,S1031+T1031+U1031)</f>
        <v/>
      </c>
      <c r="W1031" s="18">
        <f>MAX(0,ROUNDDOWN(M1031-J1031-N1031-K1031-0,-3))</f>
        <v/>
      </c>
      <c r="X1031" s="18">
        <f>MAX(0,ROUNDDOWN(M1031-J1031-N1031-K1031-R1031,-3))</f>
        <v/>
      </c>
      <c r="Y1031" s="18">
        <f>IF(W1031&lt;=0,0,ROUNDDOWN((W1031*LOOKUP(W1031,{0,1950001,3300001,6950001,9000001,18000001,40000001},{0.05,0.1,0.2,0.23,0.33,0.4,0.45})-LOOKUP(W1031,{0,1950001,3300001,6950001,9000001,18000001,40000001},{0,97500,427500,636000,1536000,2796000,4796000}))*1.021,-2))</f>
        <v/>
      </c>
      <c r="Z1031" s="18">
        <f>IF(X1031&lt;=0,0,ROUNDDOWN((X1031*LOOKUP(X1031,{0,1950001,3300001,6950001,9000001,18000001,40000001},{0.05,0.1,0.2,0.23,0.33,0.4,0.45})-LOOKUP(X1031,{0,1950001,3300001,6950001,9000001,18000001,40000001},{0,97500,427500,636000,1536000,2796000,4796000}))*1.021,-2))</f>
        <v/>
      </c>
      <c r="AA1031" s="18">
        <f>MAX(0,ROUNDDOWN(M1031-J1031-430000-L1031-0,-3))</f>
        <v/>
      </c>
      <c r="AB1031" s="18">
        <f>MAX(0,ROUNDDOWN(M1031-J1031-430000-L1031-V1031,-3))</f>
        <v/>
      </c>
      <c r="AC1031" s="18">
        <f>IF(M1031&lt;=450000,0,MAX(0,ROUNDDOWN(AA1031*0.06-MIN(50000,AA1031)*0.03,-2))+MAX(0,ROUNDDOWN(AA1031*0.04-MIN(50000,AA1031)*0.02,-2)))</f>
        <v/>
      </c>
      <c r="AD1031" s="18">
        <f>IF(M1031&lt;=450000,0,MAX(0,ROUNDDOWN(AB1031*0.06-MIN(50000,AB1031)*0.03,-2))+MAX(0,ROUNDDOWN(AB1031*0.04-MIN(50000,AB1031)*0.02,-2)))</f>
        <v/>
      </c>
      <c r="AE1031" s="18">
        <f>Y1031-Z1031</f>
        <v/>
      </c>
      <c r="AF1031" s="18">
        <f>AC1031-AD1031</f>
        <v/>
      </c>
      <c r="AG1031" s="18">
        <f>AE1031+AF1031</f>
        <v/>
      </c>
      <c r="AH1031" s="20">
        <f>IF(W1031&lt;=0,0,LOOKUP(W1031,{0,1950001,3300001,6950001,9000001,18000001,40000001},{0.05,0.1,0.2,0.23,0.33,0.4,0.45}))</f>
        <v/>
      </c>
    </row>
    <row r="1032">
      <c r="A1032" t="inlineStr">
        <is>
          <t>1万円刻み 3区分8万円ずつ</t>
        </is>
      </c>
      <c r="B1032" s="18">
        <f>'4_1万円刻み'!$A$318</f>
        <v/>
      </c>
      <c r="C1032" s="19" t="n">
        <v>2026</v>
      </c>
      <c r="D1032" t="inlineStr">
        <is>
          <t>いいえ</t>
        </is>
      </c>
      <c r="E1032" s="18" t="n">
        <v>80000</v>
      </c>
      <c r="F1032" s="18" t="n">
        <v>0</v>
      </c>
      <c r="G1032" s="18" t="n">
        <v>80000</v>
      </c>
      <c r="H1032" s="18" t="n">
        <v>80000</v>
      </c>
      <c r="I1032" s="18" t="n">
        <v>0</v>
      </c>
      <c r="J1032" s="18">
        <f>ROUND(MIN(B1032/12,650000)*12*0.0915+MIN(B1032/12,1390000)*12*(0.0504+0)+B1032*0.005,0)</f>
        <v/>
      </c>
      <c r="K1032" s="18" t="n">
        <v>0</v>
      </c>
      <c r="L1032" s="18" t="n">
        <v>0</v>
      </c>
      <c r="M1032" s="18">
        <f>ROUND(IF(C1032&gt;=2026,IF(B1032&lt;741000,0,IF(B1032&lt;2191000,B1032-740000,IF(B1032&lt;2193000,1451000,IF(B1032&lt;2196000,1453000,IF(B1032&lt;2200000,1456000,IF(B1032&lt;3600000,ROUNDDOWN(B1032/4,-3)*2.8-80000,IF(B1032&lt;6600000,ROUNDDOWN(B1032/4,-3)*3.2-440000,IF(B1032&lt;8500000,ROUNDDOWN(B1032*0.9,0)-1100000,B1032-1950000)))))))),IF(B1032&lt;651000,0,IF(B1032&lt;1900000,B1032-650000,IF(B1032&lt;3600000,ROUNDDOWN(B1032/4,-3)*2.8-80000,IF(B1032&lt;6600000,ROUNDDOWN(B1032/4,-3)*3.2-440000,IF(B1032&lt;8500000,ROUNDDOWN(B1032*0.9,0)-1100000,B1032-1950000)))))),0)</f>
        <v/>
      </c>
      <c r="N1032" s="18">
        <f>IF(M1032&gt;23500000,NA(),IF(C1032&gt;=2026,IF(M1032&lt;=4890000,1040000,IF(M1032&lt;=6550000,670000,620000)),IF(M1032&lt;=1320000,950000,IF(M1032&lt;=3360000,880000,IF(M1032&lt;=4890000,680000,IF(M1032&lt;=6550000,630000,580000))))))</f>
        <v/>
      </c>
      <c r="O1032" s="18">
        <f>IF(F1032&lt;=0,IF(AND(D1032="はい",C1032&gt;=2026,C1032&lt;=2027),IF(E1032&lt;=0,0,IF(E1032&lt;=30000,E1032,IF(E1032&lt;=60000,ROUNDUP(E1032/2,0)+15000,IF(E1032&lt;=120000,ROUNDUP(E1032/4,0)+30000,60000)))),IF(E1032&lt;=0,0,IF(E1032&lt;=20000,E1032,IF(E1032&lt;=40000,ROUNDUP(E1032/2,0)+10000,IF(E1032&lt;=80000,ROUNDUP(E1032/4,0)+20000,40000))))),IF(E1032&lt;=0,IF(F1032&lt;=0,0,IF(F1032&lt;=25000,F1032,IF(F1032&lt;=50000,ROUNDUP(F1032/2,0)+12500,IF(F1032&lt;=100000,ROUNDUP(F1032/4,0)+25000,50000)))),MAX(IF(F1032&lt;=0,0,IF(F1032&lt;=25000,F1032,IF(F1032&lt;=50000,ROUNDUP(F1032/2,0)+12500,IF(F1032&lt;=100000,ROUNDUP(F1032/4,0)+25000,50000)))),MIN(IF(AND(D1032="はい",C1032&gt;=2026,C1032&lt;=2027),IF(E1032&lt;=0,0,IF(E1032&lt;=30000,E1032,IF(E1032&lt;=60000,ROUNDUP(E1032/2,0)+15000,IF(E1032&lt;=120000,ROUNDUP(E1032/4,0)+30000,60000)))),IF(E1032&lt;=0,0,IF(E1032&lt;=20000,E1032,IF(E1032&lt;=40000,ROUNDUP(E1032/2,0)+10000,IF(E1032&lt;=80000,ROUNDUP(E1032/4,0)+20000,40000)))))+IF(F1032&lt;=0,0,IF(F1032&lt;=25000,F1032,IF(F1032&lt;=50000,ROUNDUP(F1032/2,0)+12500,IF(F1032&lt;=100000,ROUNDUP(F1032/4,0)+25000,50000)))),IF(AND(D1032="はい",C1032&gt;=2026,C1032&lt;=2027),60000,40000)))))</f>
        <v/>
      </c>
      <c r="P1032" s="18">
        <f>IF(G1032&lt;=0,0,IF(G1032&lt;=20000,G1032,IF(G1032&lt;=40000,ROUNDUP(G1032/2,0)+10000,IF(G1032&lt;=80000,ROUNDUP(G1032/4,0)+20000,40000))))</f>
        <v/>
      </c>
      <c r="Q1032" s="18">
        <f>IF(I1032&lt;=0,IF(H1032&lt;=0,0,IF(H1032&lt;=20000,H1032,IF(H1032&lt;=40000,ROUNDUP(H1032/2,0)+10000,IF(H1032&lt;=80000,ROUNDUP(H1032/4,0)+20000,40000)))),IF(H1032&lt;=0,IF(I1032&lt;=0,0,IF(I1032&lt;=25000,I1032,IF(I1032&lt;=50000,ROUNDUP(I1032/2,0)+12500,IF(I1032&lt;=100000,ROUNDUP(I1032/4,0)+25000,50000)))),MAX(IF(I1032&lt;=0,0,IF(I1032&lt;=25000,I1032,IF(I1032&lt;=50000,ROUNDUP(I1032/2,0)+12500,IF(I1032&lt;=100000,ROUNDUP(I1032/4,0)+25000,50000)))),MIN(IF(H1032&lt;=0,0,IF(H1032&lt;=20000,H1032,IF(H1032&lt;=40000,ROUNDUP(H1032/2,0)+10000,IF(H1032&lt;=80000,ROUNDUP(H1032/4,0)+20000,40000))))+IF(I1032&lt;=0,0,IF(I1032&lt;=25000,I1032,IF(I1032&lt;=50000,ROUNDUP(I1032/2,0)+12500,IF(I1032&lt;=100000,ROUNDUP(I1032/4,0)+25000,50000)))),40000))))</f>
        <v/>
      </c>
      <c r="R1032" s="18">
        <f>MIN(120000,O1032+P1032+Q1032)</f>
        <v/>
      </c>
      <c r="S1032" s="18">
        <f>IF(F1032&lt;=0,IF(E1032&lt;=0,0,IF(E1032&lt;=12000,E1032,IF(E1032&lt;=32000,ROUNDUP(E1032/2,0)+6000,IF(E1032&lt;=56000,ROUNDUP(E1032/4,0)+14000,28000)))),IF(E1032&lt;=0,IF(F1032&lt;=0,0,IF(F1032&lt;=15000,F1032,IF(F1032&lt;=40000,ROUNDUP(F1032/2,0)+7500,IF(F1032&lt;=70000,ROUNDUP(F1032/4,0)+17500,35000)))),MAX(IF(F1032&lt;=0,0,IF(F1032&lt;=15000,F1032,IF(F1032&lt;=40000,ROUNDUP(F1032/2,0)+7500,IF(F1032&lt;=70000,ROUNDUP(F1032/4,0)+17500,35000)))),MIN(IF(E1032&lt;=0,0,IF(E1032&lt;=12000,E1032,IF(E1032&lt;=32000,ROUNDUP(E1032/2,0)+6000,IF(E1032&lt;=56000,ROUNDUP(E1032/4,0)+14000,28000))))+IF(F1032&lt;=0,0,IF(F1032&lt;=15000,F1032,IF(F1032&lt;=40000,ROUNDUP(F1032/2,0)+7500,IF(F1032&lt;=70000,ROUNDUP(F1032/4,0)+17500,35000)))),28000))))</f>
        <v/>
      </c>
      <c r="T1032" s="18">
        <f>IF(G1032&lt;=0,0,IF(G1032&lt;=12000,G1032,IF(G1032&lt;=32000,ROUNDUP(G1032/2,0)+6000,IF(G1032&lt;=56000,ROUNDUP(G1032/4,0)+14000,28000))))</f>
        <v/>
      </c>
      <c r="U1032" s="18">
        <f>IF(I1032&lt;=0,IF(H1032&lt;=0,0,IF(H1032&lt;=12000,H1032,IF(H1032&lt;=32000,ROUNDUP(H1032/2,0)+6000,IF(H1032&lt;=56000,ROUNDUP(H1032/4,0)+14000,28000)))),IF(H1032&lt;=0,IF(I1032&lt;=0,0,IF(I1032&lt;=15000,I1032,IF(I1032&lt;=40000,ROUNDUP(I1032/2,0)+7500,IF(I1032&lt;=70000,ROUNDUP(I1032/4,0)+17500,35000)))),MAX(IF(I1032&lt;=0,0,IF(I1032&lt;=15000,I1032,IF(I1032&lt;=40000,ROUNDUP(I1032/2,0)+7500,IF(I1032&lt;=70000,ROUNDUP(I1032/4,0)+17500,35000)))),MIN(IF(H1032&lt;=0,0,IF(H1032&lt;=12000,H1032,IF(H1032&lt;=32000,ROUNDUP(H1032/2,0)+6000,IF(H1032&lt;=56000,ROUNDUP(H1032/4,0)+14000,28000))))+IF(I1032&lt;=0,0,IF(I1032&lt;=15000,I1032,IF(I1032&lt;=40000,ROUNDUP(I1032/2,0)+7500,IF(I1032&lt;=70000,ROUNDUP(I1032/4,0)+17500,35000)))),28000))))</f>
        <v/>
      </c>
      <c r="V1032" s="18">
        <f>MIN(70000,S1032+T1032+U1032)</f>
        <v/>
      </c>
      <c r="W1032" s="18">
        <f>MAX(0,ROUNDDOWN(M1032-J1032-N1032-K1032-0,-3))</f>
        <v/>
      </c>
      <c r="X1032" s="18">
        <f>MAX(0,ROUNDDOWN(M1032-J1032-N1032-K1032-R1032,-3))</f>
        <v/>
      </c>
      <c r="Y1032" s="18">
        <f>IF(W1032&lt;=0,0,ROUNDDOWN((W1032*LOOKUP(W1032,{0,1950001,3300001,6950001,9000001,18000001,40000001},{0.05,0.1,0.2,0.23,0.33,0.4,0.45})-LOOKUP(W1032,{0,1950001,3300001,6950001,9000001,18000001,40000001},{0,97500,427500,636000,1536000,2796000,4796000}))*1.021,-2))</f>
        <v/>
      </c>
      <c r="Z1032" s="18">
        <f>IF(X1032&lt;=0,0,ROUNDDOWN((X1032*LOOKUP(X1032,{0,1950001,3300001,6950001,9000001,18000001,40000001},{0.05,0.1,0.2,0.23,0.33,0.4,0.45})-LOOKUP(X1032,{0,1950001,3300001,6950001,9000001,18000001,40000001},{0,97500,427500,636000,1536000,2796000,4796000}))*1.021,-2))</f>
        <v/>
      </c>
      <c r="AA1032" s="18">
        <f>MAX(0,ROUNDDOWN(M1032-J1032-430000-L1032-0,-3))</f>
        <v/>
      </c>
      <c r="AB1032" s="18">
        <f>MAX(0,ROUNDDOWN(M1032-J1032-430000-L1032-V1032,-3))</f>
        <v/>
      </c>
      <c r="AC1032" s="18">
        <f>IF(M1032&lt;=450000,0,MAX(0,ROUNDDOWN(AA1032*0.06-MIN(50000,AA1032)*0.03,-2))+MAX(0,ROUNDDOWN(AA1032*0.04-MIN(50000,AA1032)*0.02,-2)))</f>
        <v/>
      </c>
      <c r="AD1032" s="18">
        <f>IF(M1032&lt;=450000,0,MAX(0,ROUNDDOWN(AB1032*0.06-MIN(50000,AB1032)*0.03,-2))+MAX(0,ROUNDDOWN(AB1032*0.04-MIN(50000,AB1032)*0.02,-2)))</f>
        <v/>
      </c>
      <c r="AE1032" s="18">
        <f>Y1032-Z1032</f>
        <v/>
      </c>
      <c r="AF1032" s="18">
        <f>AC1032-AD1032</f>
        <v/>
      </c>
      <c r="AG1032" s="18">
        <f>AE1032+AF1032</f>
        <v/>
      </c>
      <c r="AH1032" s="20">
        <f>IF(W1032&lt;=0,0,LOOKUP(W1032,{0,1950001,3300001,6950001,9000001,18000001,40000001},{0.05,0.1,0.2,0.23,0.33,0.4,0.45}))</f>
        <v/>
      </c>
    </row>
    <row r="1033">
      <c r="A1033" t="inlineStr">
        <is>
          <t>1万円刻み 一般8万円</t>
        </is>
      </c>
      <c r="B1033" s="18">
        <f>'4_1万円刻み'!$A$318</f>
        <v/>
      </c>
      <c r="C1033" s="19" t="n">
        <v>2026</v>
      </c>
      <c r="D1033" t="inlineStr">
        <is>
          <t>いいえ</t>
        </is>
      </c>
      <c r="E1033" s="18" t="n">
        <v>80000</v>
      </c>
      <c r="F1033" s="18" t="n">
        <v>0</v>
      </c>
      <c r="G1033" s="18" t="n">
        <v>0</v>
      </c>
      <c r="H1033" s="18" t="n">
        <v>0</v>
      </c>
      <c r="I1033" s="18" t="n">
        <v>0</v>
      </c>
      <c r="J1033" s="18">
        <f>ROUND(MIN(B1033/12,650000)*12*0.0915+MIN(B1033/12,1390000)*12*(0.0504+0)+B1033*0.005,0)</f>
        <v/>
      </c>
      <c r="K1033" s="18" t="n">
        <v>0</v>
      </c>
      <c r="L1033" s="18" t="n">
        <v>0</v>
      </c>
      <c r="M1033" s="18">
        <f>ROUND(IF(C1033&gt;=2026,IF(B1033&lt;741000,0,IF(B1033&lt;2191000,B1033-740000,IF(B1033&lt;2193000,1451000,IF(B1033&lt;2196000,1453000,IF(B1033&lt;2200000,1456000,IF(B1033&lt;3600000,ROUNDDOWN(B1033/4,-3)*2.8-80000,IF(B1033&lt;6600000,ROUNDDOWN(B1033/4,-3)*3.2-440000,IF(B1033&lt;8500000,ROUNDDOWN(B1033*0.9,0)-1100000,B1033-1950000)))))))),IF(B1033&lt;651000,0,IF(B1033&lt;1900000,B1033-650000,IF(B1033&lt;3600000,ROUNDDOWN(B1033/4,-3)*2.8-80000,IF(B1033&lt;6600000,ROUNDDOWN(B1033/4,-3)*3.2-440000,IF(B1033&lt;8500000,ROUNDDOWN(B1033*0.9,0)-1100000,B1033-1950000)))))),0)</f>
        <v/>
      </c>
      <c r="N1033" s="18">
        <f>IF(M1033&gt;23500000,NA(),IF(C1033&gt;=2026,IF(M1033&lt;=4890000,1040000,IF(M1033&lt;=6550000,670000,620000)),IF(M1033&lt;=1320000,950000,IF(M1033&lt;=3360000,880000,IF(M1033&lt;=4890000,680000,IF(M1033&lt;=6550000,630000,580000))))))</f>
        <v/>
      </c>
      <c r="O1033" s="18">
        <f>IF(F1033&lt;=0,IF(AND(D1033="はい",C1033&gt;=2026,C1033&lt;=2027),IF(E1033&lt;=0,0,IF(E1033&lt;=30000,E1033,IF(E1033&lt;=60000,ROUNDUP(E1033/2,0)+15000,IF(E1033&lt;=120000,ROUNDUP(E1033/4,0)+30000,60000)))),IF(E1033&lt;=0,0,IF(E1033&lt;=20000,E1033,IF(E1033&lt;=40000,ROUNDUP(E1033/2,0)+10000,IF(E1033&lt;=80000,ROUNDUP(E1033/4,0)+20000,40000))))),IF(E1033&lt;=0,IF(F1033&lt;=0,0,IF(F1033&lt;=25000,F1033,IF(F1033&lt;=50000,ROUNDUP(F1033/2,0)+12500,IF(F1033&lt;=100000,ROUNDUP(F1033/4,0)+25000,50000)))),MAX(IF(F1033&lt;=0,0,IF(F1033&lt;=25000,F1033,IF(F1033&lt;=50000,ROUNDUP(F1033/2,0)+12500,IF(F1033&lt;=100000,ROUNDUP(F1033/4,0)+25000,50000)))),MIN(IF(AND(D1033="はい",C1033&gt;=2026,C1033&lt;=2027),IF(E1033&lt;=0,0,IF(E1033&lt;=30000,E1033,IF(E1033&lt;=60000,ROUNDUP(E1033/2,0)+15000,IF(E1033&lt;=120000,ROUNDUP(E1033/4,0)+30000,60000)))),IF(E1033&lt;=0,0,IF(E1033&lt;=20000,E1033,IF(E1033&lt;=40000,ROUNDUP(E1033/2,0)+10000,IF(E1033&lt;=80000,ROUNDUP(E1033/4,0)+20000,40000)))))+IF(F1033&lt;=0,0,IF(F1033&lt;=25000,F1033,IF(F1033&lt;=50000,ROUNDUP(F1033/2,0)+12500,IF(F1033&lt;=100000,ROUNDUP(F1033/4,0)+25000,50000)))),IF(AND(D1033="はい",C1033&gt;=2026,C1033&lt;=2027),60000,40000)))))</f>
        <v/>
      </c>
      <c r="P1033" s="18">
        <f>IF(G1033&lt;=0,0,IF(G1033&lt;=20000,G1033,IF(G1033&lt;=40000,ROUNDUP(G1033/2,0)+10000,IF(G1033&lt;=80000,ROUNDUP(G1033/4,0)+20000,40000))))</f>
        <v/>
      </c>
      <c r="Q1033" s="18">
        <f>IF(I1033&lt;=0,IF(H1033&lt;=0,0,IF(H1033&lt;=20000,H1033,IF(H1033&lt;=40000,ROUNDUP(H1033/2,0)+10000,IF(H1033&lt;=80000,ROUNDUP(H1033/4,0)+20000,40000)))),IF(H1033&lt;=0,IF(I1033&lt;=0,0,IF(I1033&lt;=25000,I1033,IF(I1033&lt;=50000,ROUNDUP(I1033/2,0)+12500,IF(I1033&lt;=100000,ROUNDUP(I1033/4,0)+25000,50000)))),MAX(IF(I1033&lt;=0,0,IF(I1033&lt;=25000,I1033,IF(I1033&lt;=50000,ROUNDUP(I1033/2,0)+12500,IF(I1033&lt;=100000,ROUNDUP(I1033/4,0)+25000,50000)))),MIN(IF(H1033&lt;=0,0,IF(H1033&lt;=20000,H1033,IF(H1033&lt;=40000,ROUNDUP(H1033/2,0)+10000,IF(H1033&lt;=80000,ROUNDUP(H1033/4,0)+20000,40000))))+IF(I1033&lt;=0,0,IF(I1033&lt;=25000,I1033,IF(I1033&lt;=50000,ROUNDUP(I1033/2,0)+12500,IF(I1033&lt;=100000,ROUNDUP(I1033/4,0)+25000,50000)))),40000))))</f>
        <v/>
      </c>
      <c r="R1033" s="18">
        <f>MIN(120000,O1033+P1033+Q1033)</f>
        <v/>
      </c>
      <c r="S1033" s="18">
        <f>IF(F1033&lt;=0,IF(E1033&lt;=0,0,IF(E1033&lt;=12000,E1033,IF(E1033&lt;=32000,ROUNDUP(E1033/2,0)+6000,IF(E1033&lt;=56000,ROUNDUP(E1033/4,0)+14000,28000)))),IF(E1033&lt;=0,IF(F1033&lt;=0,0,IF(F1033&lt;=15000,F1033,IF(F1033&lt;=40000,ROUNDUP(F1033/2,0)+7500,IF(F1033&lt;=70000,ROUNDUP(F1033/4,0)+17500,35000)))),MAX(IF(F1033&lt;=0,0,IF(F1033&lt;=15000,F1033,IF(F1033&lt;=40000,ROUNDUP(F1033/2,0)+7500,IF(F1033&lt;=70000,ROUNDUP(F1033/4,0)+17500,35000)))),MIN(IF(E1033&lt;=0,0,IF(E1033&lt;=12000,E1033,IF(E1033&lt;=32000,ROUNDUP(E1033/2,0)+6000,IF(E1033&lt;=56000,ROUNDUP(E1033/4,0)+14000,28000))))+IF(F1033&lt;=0,0,IF(F1033&lt;=15000,F1033,IF(F1033&lt;=40000,ROUNDUP(F1033/2,0)+7500,IF(F1033&lt;=70000,ROUNDUP(F1033/4,0)+17500,35000)))),28000))))</f>
        <v/>
      </c>
      <c r="T1033" s="18">
        <f>IF(G1033&lt;=0,0,IF(G1033&lt;=12000,G1033,IF(G1033&lt;=32000,ROUNDUP(G1033/2,0)+6000,IF(G1033&lt;=56000,ROUNDUP(G1033/4,0)+14000,28000))))</f>
        <v/>
      </c>
      <c r="U1033" s="18">
        <f>IF(I1033&lt;=0,IF(H1033&lt;=0,0,IF(H1033&lt;=12000,H1033,IF(H1033&lt;=32000,ROUNDUP(H1033/2,0)+6000,IF(H1033&lt;=56000,ROUNDUP(H1033/4,0)+14000,28000)))),IF(H1033&lt;=0,IF(I1033&lt;=0,0,IF(I1033&lt;=15000,I1033,IF(I1033&lt;=40000,ROUNDUP(I1033/2,0)+7500,IF(I1033&lt;=70000,ROUNDUP(I1033/4,0)+17500,35000)))),MAX(IF(I1033&lt;=0,0,IF(I1033&lt;=15000,I1033,IF(I1033&lt;=40000,ROUNDUP(I1033/2,0)+7500,IF(I1033&lt;=70000,ROUNDUP(I1033/4,0)+17500,35000)))),MIN(IF(H1033&lt;=0,0,IF(H1033&lt;=12000,H1033,IF(H1033&lt;=32000,ROUNDUP(H1033/2,0)+6000,IF(H1033&lt;=56000,ROUNDUP(H1033/4,0)+14000,28000))))+IF(I1033&lt;=0,0,IF(I1033&lt;=15000,I1033,IF(I1033&lt;=40000,ROUNDUP(I1033/2,0)+7500,IF(I1033&lt;=70000,ROUNDUP(I1033/4,0)+17500,35000)))),28000))))</f>
        <v/>
      </c>
      <c r="V1033" s="18">
        <f>MIN(70000,S1033+T1033+U1033)</f>
        <v/>
      </c>
      <c r="W1033" s="18">
        <f>MAX(0,ROUNDDOWN(M1033-J1033-N1033-K1033-0,-3))</f>
        <v/>
      </c>
      <c r="X1033" s="18">
        <f>MAX(0,ROUNDDOWN(M1033-J1033-N1033-K1033-R1033,-3))</f>
        <v/>
      </c>
      <c r="Y1033" s="18">
        <f>IF(W1033&lt;=0,0,ROUNDDOWN((W1033*LOOKUP(W1033,{0,1950001,3300001,6950001,9000001,18000001,40000001},{0.05,0.1,0.2,0.23,0.33,0.4,0.45})-LOOKUP(W1033,{0,1950001,3300001,6950001,9000001,18000001,40000001},{0,97500,427500,636000,1536000,2796000,4796000}))*1.021,-2))</f>
        <v/>
      </c>
      <c r="Z1033" s="18">
        <f>IF(X1033&lt;=0,0,ROUNDDOWN((X1033*LOOKUP(X1033,{0,1950001,3300001,6950001,9000001,18000001,40000001},{0.05,0.1,0.2,0.23,0.33,0.4,0.45})-LOOKUP(X1033,{0,1950001,3300001,6950001,9000001,18000001,40000001},{0,97500,427500,636000,1536000,2796000,4796000}))*1.021,-2))</f>
        <v/>
      </c>
      <c r="AA1033" s="18">
        <f>MAX(0,ROUNDDOWN(M1033-J1033-430000-L1033-0,-3))</f>
        <v/>
      </c>
      <c r="AB1033" s="18">
        <f>MAX(0,ROUNDDOWN(M1033-J1033-430000-L1033-V1033,-3))</f>
        <v/>
      </c>
      <c r="AC1033" s="18">
        <f>IF(M1033&lt;=450000,0,MAX(0,ROUNDDOWN(AA1033*0.06-MIN(50000,AA1033)*0.03,-2))+MAX(0,ROUNDDOWN(AA1033*0.04-MIN(50000,AA1033)*0.02,-2)))</f>
        <v/>
      </c>
      <c r="AD1033" s="18">
        <f>IF(M1033&lt;=450000,0,MAX(0,ROUNDDOWN(AB1033*0.06-MIN(50000,AB1033)*0.03,-2))+MAX(0,ROUNDDOWN(AB1033*0.04-MIN(50000,AB1033)*0.02,-2)))</f>
        <v/>
      </c>
      <c r="AE1033" s="18">
        <f>Y1033-Z1033</f>
        <v/>
      </c>
      <c r="AF1033" s="18">
        <f>AC1033-AD1033</f>
        <v/>
      </c>
      <c r="AG1033" s="18">
        <f>AE1033+AF1033</f>
        <v/>
      </c>
      <c r="AH1033" s="20">
        <f>IF(W1033&lt;=0,0,LOOKUP(W1033,{0,1950001,3300001,6950001,9000001,18000001,40000001},{0.05,0.1,0.2,0.23,0.33,0.4,0.45}))</f>
        <v/>
      </c>
    </row>
    <row r="1034">
      <c r="A1034" t="inlineStr">
        <is>
          <t>1万円刻み 特例あり一般12万円</t>
        </is>
      </c>
      <c r="B1034" s="18">
        <f>'4_1万円刻み'!$A$318</f>
        <v/>
      </c>
      <c r="C1034" s="19" t="n">
        <v>2026</v>
      </c>
      <c r="D1034" t="inlineStr">
        <is>
          <t>はい</t>
        </is>
      </c>
      <c r="E1034" s="18" t="n">
        <v>120000</v>
      </c>
      <c r="F1034" s="18" t="n">
        <v>0</v>
      </c>
      <c r="G1034" s="18" t="n">
        <v>0</v>
      </c>
      <c r="H1034" s="18" t="n">
        <v>0</v>
      </c>
      <c r="I1034" s="18" t="n">
        <v>0</v>
      </c>
      <c r="J1034" s="18">
        <f>ROUND(MIN(B1034/12,650000)*12*0.0915+MIN(B1034/12,1390000)*12*(0.0504+0)+B1034*0.005,0)</f>
        <v/>
      </c>
      <c r="K1034" s="18" t="n">
        <v>0</v>
      </c>
      <c r="L1034" s="18" t="n">
        <v>0</v>
      </c>
      <c r="M1034" s="18">
        <f>ROUND(IF(C1034&gt;=2026,IF(B1034&lt;741000,0,IF(B1034&lt;2191000,B1034-740000,IF(B1034&lt;2193000,1451000,IF(B1034&lt;2196000,1453000,IF(B1034&lt;2200000,1456000,IF(B1034&lt;3600000,ROUNDDOWN(B1034/4,-3)*2.8-80000,IF(B1034&lt;6600000,ROUNDDOWN(B1034/4,-3)*3.2-440000,IF(B1034&lt;8500000,ROUNDDOWN(B1034*0.9,0)-1100000,B1034-1950000)))))))),IF(B1034&lt;651000,0,IF(B1034&lt;1900000,B1034-650000,IF(B1034&lt;3600000,ROUNDDOWN(B1034/4,-3)*2.8-80000,IF(B1034&lt;6600000,ROUNDDOWN(B1034/4,-3)*3.2-440000,IF(B1034&lt;8500000,ROUNDDOWN(B1034*0.9,0)-1100000,B1034-1950000)))))),0)</f>
        <v/>
      </c>
      <c r="N1034" s="18">
        <f>IF(M1034&gt;23500000,NA(),IF(C1034&gt;=2026,IF(M1034&lt;=4890000,1040000,IF(M1034&lt;=6550000,670000,620000)),IF(M1034&lt;=1320000,950000,IF(M1034&lt;=3360000,880000,IF(M1034&lt;=4890000,680000,IF(M1034&lt;=6550000,630000,580000))))))</f>
        <v/>
      </c>
      <c r="O1034" s="18">
        <f>IF(F1034&lt;=0,IF(AND(D1034="はい",C1034&gt;=2026,C1034&lt;=2027),IF(E1034&lt;=0,0,IF(E1034&lt;=30000,E1034,IF(E1034&lt;=60000,ROUNDUP(E1034/2,0)+15000,IF(E1034&lt;=120000,ROUNDUP(E1034/4,0)+30000,60000)))),IF(E1034&lt;=0,0,IF(E1034&lt;=20000,E1034,IF(E1034&lt;=40000,ROUNDUP(E1034/2,0)+10000,IF(E1034&lt;=80000,ROUNDUP(E1034/4,0)+20000,40000))))),IF(E1034&lt;=0,IF(F1034&lt;=0,0,IF(F1034&lt;=25000,F1034,IF(F1034&lt;=50000,ROUNDUP(F1034/2,0)+12500,IF(F1034&lt;=100000,ROUNDUP(F1034/4,0)+25000,50000)))),MAX(IF(F1034&lt;=0,0,IF(F1034&lt;=25000,F1034,IF(F1034&lt;=50000,ROUNDUP(F1034/2,0)+12500,IF(F1034&lt;=100000,ROUNDUP(F1034/4,0)+25000,50000)))),MIN(IF(AND(D1034="はい",C1034&gt;=2026,C1034&lt;=2027),IF(E1034&lt;=0,0,IF(E1034&lt;=30000,E1034,IF(E1034&lt;=60000,ROUNDUP(E1034/2,0)+15000,IF(E1034&lt;=120000,ROUNDUP(E1034/4,0)+30000,60000)))),IF(E1034&lt;=0,0,IF(E1034&lt;=20000,E1034,IF(E1034&lt;=40000,ROUNDUP(E1034/2,0)+10000,IF(E1034&lt;=80000,ROUNDUP(E1034/4,0)+20000,40000)))))+IF(F1034&lt;=0,0,IF(F1034&lt;=25000,F1034,IF(F1034&lt;=50000,ROUNDUP(F1034/2,0)+12500,IF(F1034&lt;=100000,ROUNDUP(F1034/4,0)+25000,50000)))),IF(AND(D1034="はい",C1034&gt;=2026,C1034&lt;=2027),60000,40000)))))</f>
        <v/>
      </c>
      <c r="P1034" s="18">
        <f>IF(G1034&lt;=0,0,IF(G1034&lt;=20000,G1034,IF(G1034&lt;=40000,ROUNDUP(G1034/2,0)+10000,IF(G1034&lt;=80000,ROUNDUP(G1034/4,0)+20000,40000))))</f>
        <v/>
      </c>
      <c r="Q1034" s="18">
        <f>IF(I1034&lt;=0,IF(H1034&lt;=0,0,IF(H1034&lt;=20000,H1034,IF(H1034&lt;=40000,ROUNDUP(H1034/2,0)+10000,IF(H1034&lt;=80000,ROUNDUP(H1034/4,0)+20000,40000)))),IF(H1034&lt;=0,IF(I1034&lt;=0,0,IF(I1034&lt;=25000,I1034,IF(I1034&lt;=50000,ROUNDUP(I1034/2,0)+12500,IF(I1034&lt;=100000,ROUNDUP(I1034/4,0)+25000,50000)))),MAX(IF(I1034&lt;=0,0,IF(I1034&lt;=25000,I1034,IF(I1034&lt;=50000,ROUNDUP(I1034/2,0)+12500,IF(I1034&lt;=100000,ROUNDUP(I1034/4,0)+25000,50000)))),MIN(IF(H1034&lt;=0,0,IF(H1034&lt;=20000,H1034,IF(H1034&lt;=40000,ROUNDUP(H1034/2,0)+10000,IF(H1034&lt;=80000,ROUNDUP(H1034/4,0)+20000,40000))))+IF(I1034&lt;=0,0,IF(I1034&lt;=25000,I1034,IF(I1034&lt;=50000,ROUNDUP(I1034/2,0)+12500,IF(I1034&lt;=100000,ROUNDUP(I1034/4,0)+25000,50000)))),40000))))</f>
        <v/>
      </c>
      <c r="R1034" s="18">
        <f>MIN(120000,O1034+P1034+Q1034)</f>
        <v/>
      </c>
      <c r="S1034" s="18">
        <f>IF(F1034&lt;=0,IF(E1034&lt;=0,0,IF(E1034&lt;=12000,E1034,IF(E1034&lt;=32000,ROUNDUP(E1034/2,0)+6000,IF(E1034&lt;=56000,ROUNDUP(E1034/4,0)+14000,28000)))),IF(E1034&lt;=0,IF(F1034&lt;=0,0,IF(F1034&lt;=15000,F1034,IF(F1034&lt;=40000,ROUNDUP(F1034/2,0)+7500,IF(F1034&lt;=70000,ROUNDUP(F1034/4,0)+17500,35000)))),MAX(IF(F1034&lt;=0,0,IF(F1034&lt;=15000,F1034,IF(F1034&lt;=40000,ROUNDUP(F1034/2,0)+7500,IF(F1034&lt;=70000,ROUNDUP(F1034/4,0)+17500,35000)))),MIN(IF(E1034&lt;=0,0,IF(E1034&lt;=12000,E1034,IF(E1034&lt;=32000,ROUNDUP(E1034/2,0)+6000,IF(E1034&lt;=56000,ROUNDUP(E1034/4,0)+14000,28000))))+IF(F1034&lt;=0,0,IF(F1034&lt;=15000,F1034,IF(F1034&lt;=40000,ROUNDUP(F1034/2,0)+7500,IF(F1034&lt;=70000,ROUNDUP(F1034/4,0)+17500,35000)))),28000))))</f>
        <v/>
      </c>
      <c r="T1034" s="18">
        <f>IF(G1034&lt;=0,0,IF(G1034&lt;=12000,G1034,IF(G1034&lt;=32000,ROUNDUP(G1034/2,0)+6000,IF(G1034&lt;=56000,ROUNDUP(G1034/4,0)+14000,28000))))</f>
        <v/>
      </c>
      <c r="U1034" s="18">
        <f>IF(I1034&lt;=0,IF(H1034&lt;=0,0,IF(H1034&lt;=12000,H1034,IF(H1034&lt;=32000,ROUNDUP(H1034/2,0)+6000,IF(H1034&lt;=56000,ROUNDUP(H1034/4,0)+14000,28000)))),IF(H1034&lt;=0,IF(I1034&lt;=0,0,IF(I1034&lt;=15000,I1034,IF(I1034&lt;=40000,ROUNDUP(I1034/2,0)+7500,IF(I1034&lt;=70000,ROUNDUP(I1034/4,0)+17500,35000)))),MAX(IF(I1034&lt;=0,0,IF(I1034&lt;=15000,I1034,IF(I1034&lt;=40000,ROUNDUP(I1034/2,0)+7500,IF(I1034&lt;=70000,ROUNDUP(I1034/4,0)+17500,35000)))),MIN(IF(H1034&lt;=0,0,IF(H1034&lt;=12000,H1034,IF(H1034&lt;=32000,ROUNDUP(H1034/2,0)+6000,IF(H1034&lt;=56000,ROUNDUP(H1034/4,0)+14000,28000))))+IF(I1034&lt;=0,0,IF(I1034&lt;=15000,I1034,IF(I1034&lt;=40000,ROUNDUP(I1034/2,0)+7500,IF(I1034&lt;=70000,ROUNDUP(I1034/4,0)+17500,35000)))),28000))))</f>
        <v/>
      </c>
      <c r="V1034" s="18">
        <f>MIN(70000,S1034+T1034+U1034)</f>
        <v/>
      </c>
      <c r="W1034" s="18">
        <f>MAX(0,ROUNDDOWN(M1034-J1034-N1034-K1034-0,-3))</f>
        <v/>
      </c>
      <c r="X1034" s="18">
        <f>MAX(0,ROUNDDOWN(M1034-J1034-N1034-K1034-R1034,-3))</f>
        <v/>
      </c>
      <c r="Y1034" s="18">
        <f>IF(W1034&lt;=0,0,ROUNDDOWN((W1034*LOOKUP(W1034,{0,1950001,3300001,6950001,9000001,18000001,40000001},{0.05,0.1,0.2,0.23,0.33,0.4,0.45})-LOOKUP(W1034,{0,1950001,3300001,6950001,9000001,18000001,40000001},{0,97500,427500,636000,1536000,2796000,4796000}))*1.021,-2))</f>
        <v/>
      </c>
      <c r="Z1034" s="18">
        <f>IF(X1034&lt;=0,0,ROUNDDOWN((X1034*LOOKUP(X1034,{0,1950001,3300001,6950001,9000001,18000001,40000001},{0.05,0.1,0.2,0.23,0.33,0.4,0.45})-LOOKUP(X1034,{0,1950001,3300001,6950001,9000001,18000001,40000001},{0,97500,427500,636000,1536000,2796000,4796000}))*1.021,-2))</f>
        <v/>
      </c>
      <c r="AA1034" s="18">
        <f>MAX(0,ROUNDDOWN(M1034-J1034-430000-L1034-0,-3))</f>
        <v/>
      </c>
      <c r="AB1034" s="18">
        <f>MAX(0,ROUNDDOWN(M1034-J1034-430000-L1034-V1034,-3))</f>
        <v/>
      </c>
      <c r="AC1034" s="18">
        <f>IF(M1034&lt;=450000,0,MAX(0,ROUNDDOWN(AA1034*0.06-MIN(50000,AA1034)*0.03,-2))+MAX(0,ROUNDDOWN(AA1034*0.04-MIN(50000,AA1034)*0.02,-2)))</f>
        <v/>
      </c>
      <c r="AD1034" s="18">
        <f>IF(M1034&lt;=450000,0,MAX(0,ROUNDDOWN(AB1034*0.06-MIN(50000,AB1034)*0.03,-2))+MAX(0,ROUNDDOWN(AB1034*0.04-MIN(50000,AB1034)*0.02,-2)))</f>
        <v/>
      </c>
      <c r="AE1034" s="18">
        <f>Y1034-Z1034</f>
        <v/>
      </c>
      <c r="AF1034" s="18">
        <f>AC1034-AD1034</f>
        <v/>
      </c>
      <c r="AG1034" s="18">
        <f>AE1034+AF1034</f>
        <v/>
      </c>
      <c r="AH1034" s="20">
        <f>IF(W1034&lt;=0,0,LOOKUP(W1034,{0,1950001,3300001,6950001,9000001,18000001,40000001},{0.05,0.1,0.2,0.23,0.33,0.4,0.45}))</f>
        <v/>
      </c>
    </row>
    <row r="1035">
      <c r="A1035" t="inlineStr">
        <is>
          <t>1万円刻み 3区分8万円ずつ</t>
        </is>
      </c>
      <c r="B1035" s="18">
        <f>'4_1万円刻み'!$A$319</f>
        <v/>
      </c>
      <c r="C1035" s="19" t="n">
        <v>2026</v>
      </c>
      <c r="D1035" t="inlineStr">
        <is>
          <t>いいえ</t>
        </is>
      </c>
      <c r="E1035" s="18" t="n">
        <v>80000</v>
      </c>
      <c r="F1035" s="18" t="n">
        <v>0</v>
      </c>
      <c r="G1035" s="18" t="n">
        <v>80000</v>
      </c>
      <c r="H1035" s="18" t="n">
        <v>80000</v>
      </c>
      <c r="I1035" s="18" t="n">
        <v>0</v>
      </c>
      <c r="J1035" s="18">
        <f>ROUND(MIN(B1035/12,650000)*12*0.0915+MIN(B1035/12,1390000)*12*(0.0504+0)+B1035*0.005,0)</f>
        <v/>
      </c>
      <c r="K1035" s="18" t="n">
        <v>0</v>
      </c>
      <c r="L1035" s="18" t="n">
        <v>0</v>
      </c>
      <c r="M1035" s="18">
        <f>ROUND(IF(C1035&gt;=2026,IF(B1035&lt;741000,0,IF(B1035&lt;2191000,B1035-740000,IF(B1035&lt;2193000,1451000,IF(B1035&lt;2196000,1453000,IF(B1035&lt;2200000,1456000,IF(B1035&lt;3600000,ROUNDDOWN(B1035/4,-3)*2.8-80000,IF(B1035&lt;6600000,ROUNDDOWN(B1035/4,-3)*3.2-440000,IF(B1035&lt;8500000,ROUNDDOWN(B1035*0.9,0)-1100000,B1035-1950000)))))))),IF(B1035&lt;651000,0,IF(B1035&lt;1900000,B1035-650000,IF(B1035&lt;3600000,ROUNDDOWN(B1035/4,-3)*2.8-80000,IF(B1035&lt;6600000,ROUNDDOWN(B1035/4,-3)*3.2-440000,IF(B1035&lt;8500000,ROUNDDOWN(B1035*0.9,0)-1100000,B1035-1950000)))))),0)</f>
        <v/>
      </c>
      <c r="N1035" s="18">
        <f>IF(M1035&gt;23500000,NA(),IF(C1035&gt;=2026,IF(M1035&lt;=4890000,1040000,IF(M1035&lt;=6550000,670000,620000)),IF(M1035&lt;=1320000,950000,IF(M1035&lt;=3360000,880000,IF(M1035&lt;=4890000,680000,IF(M1035&lt;=6550000,630000,580000))))))</f>
        <v/>
      </c>
      <c r="O1035" s="18">
        <f>IF(F1035&lt;=0,IF(AND(D1035="はい",C1035&gt;=2026,C1035&lt;=2027),IF(E1035&lt;=0,0,IF(E1035&lt;=30000,E1035,IF(E1035&lt;=60000,ROUNDUP(E1035/2,0)+15000,IF(E1035&lt;=120000,ROUNDUP(E1035/4,0)+30000,60000)))),IF(E1035&lt;=0,0,IF(E1035&lt;=20000,E1035,IF(E1035&lt;=40000,ROUNDUP(E1035/2,0)+10000,IF(E1035&lt;=80000,ROUNDUP(E1035/4,0)+20000,40000))))),IF(E1035&lt;=0,IF(F1035&lt;=0,0,IF(F1035&lt;=25000,F1035,IF(F1035&lt;=50000,ROUNDUP(F1035/2,0)+12500,IF(F1035&lt;=100000,ROUNDUP(F1035/4,0)+25000,50000)))),MAX(IF(F1035&lt;=0,0,IF(F1035&lt;=25000,F1035,IF(F1035&lt;=50000,ROUNDUP(F1035/2,0)+12500,IF(F1035&lt;=100000,ROUNDUP(F1035/4,0)+25000,50000)))),MIN(IF(AND(D1035="はい",C1035&gt;=2026,C1035&lt;=2027),IF(E1035&lt;=0,0,IF(E1035&lt;=30000,E1035,IF(E1035&lt;=60000,ROUNDUP(E1035/2,0)+15000,IF(E1035&lt;=120000,ROUNDUP(E1035/4,0)+30000,60000)))),IF(E1035&lt;=0,0,IF(E1035&lt;=20000,E1035,IF(E1035&lt;=40000,ROUNDUP(E1035/2,0)+10000,IF(E1035&lt;=80000,ROUNDUP(E1035/4,0)+20000,40000)))))+IF(F1035&lt;=0,0,IF(F1035&lt;=25000,F1035,IF(F1035&lt;=50000,ROUNDUP(F1035/2,0)+12500,IF(F1035&lt;=100000,ROUNDUP(F1035/4,0)+25000,50000)))),IF(AND(D1035="はい",C1035&gt;=2026,C1035&lt;=2027),60000,40000)))))</f>
        <v/>
      </c>
      <c r="P1035" s="18">
        <f>IF(G1035&lt;=0,0,IF(G1035&lt;=20000,G1035,IF(G1035&lt;=40000,ROUNDUP(G1035/2,0)+10000,IF(G1035&lt;=80000,ROUNDUP(G1035/4,0)+20000,40000))))</f>
        <v/>
      </c>
      <c r="Q1035" s="18">
        <f>IF(I1035&lt;=0,IF(H1035&lt;=0,0,IF(H1035&lt;=20000,H1035,IF(H1035&lt;=40000,ROUNDUP(H1035/2,0)+10000,IF(H1035&lt;=80000,ROUNDUP(H1035/4,0)+20000,40000)))),IF(H1035&lt;=0,IF(I1035&lt;=0,0,IF(I1035&lt;=25000,I1035,IF(I1035&lt;=50000,ROUNDUP(I1035/2,0)+12500,IF(I1035&lt;=100000,ROUNDUP(I1035/4,0)+25000,50000)))),MAX(IF(I1035&lt;=0,0,IF(I1035&lt;=25000,I1035,IF(I1035&lt;=50000,ROUNDUP(I1035/2,0)+12500,IF(I1035&lt;=100000,ROUNDUP(I1035/4,0)+25000,50000)))),MIN(IF(H1035&lt;=0,0,IF(H1035&lt;=20000,H1035,IF(H1035&lt;=40000,ROUNDUP(H1035/2,0)+10000,IF(H1035&lt;=80000,ROUNDUP(H1035/4,0)+20000,40000))))+IF(I1035&lt;=0,0,IF(I1035&lt;=25000,I1035,IF(I1035&lt;=50000,ROUNDUP(I1035/2,0)+12500,IF(I1035&lt;=100000,ROUNDUP(I1035/4,0)+25000,50000)))),40000))))</f>
        <v/>
      </c>
      <c r="R1035" s="18">
        <f>MIN(120000,O1035+P1035+Q1035)</f>
        <v/>
      </c>
      <c r="S1035" s="18">
        <f>IF(F1035&lt;=0,IF(E1035&lt;=0,0,IF(E1035&lt;=12000,E1035,IF(E1035&lt;=32000,ROUNDUP(E1035/2,0)+6000,IF(E1035&lt;=56000,ROUNDUP(E1035/4,0)+14000,28000)))),IF(E1035&lt;=0,IF(F1035&lt;=0,0,IF(F1035&lt;=15000,F1035,IF(F1035&lt;=40000,ROUNDUP(F1035/2,0)+7500,IF(F1035&lt;=70000,ROUNDUP(F1035/4,0)+17500,35000)))),MAX(IF(F1035&lt;=0,0,IF(F1035&lt;=15000,F1035,IF(F1035&lt;=40000,ROUNDUP(F1035/2,0)+7500,IF(F1035&lt;=70000,ROUNDUP(F1035/4,0)+17500,35000)))),MIN(IF(E1035&lt;=0,0,IF(E1035&lt;=12000,E1035,IF(E1035&lt;=32000,ROUNDUP(E1035/2,0)+6000,IF(E1035&lt;=56000,ROUNDUP(E1035/4,0)+14000,28000))))+IF(F1035&lt;=0,0,IF(F1035&lt;=15000,F1035,IF(F1035&lt;=40000,ROUNDUP(F1035/2,0)+7500,IF(F1035&lt;=70000,ROUNDUP(F1035/4,0)+17500,35000)))),28000))))</f>
        <v/>
      </c>
      <c r="T1035" s="18">
        <f>IF(G1035&lt;=0,0,IF(G1035&lt;=12000,G1035,IF(G1035&lt;=32000,ROUNDUP(G1035/2,0)+6000,IF(G1035&lt;=56000,ROUNDUP(G1035/4,0)+14000,28000))))</f>
        <v/>
      </c>
      <c r="U1035" s="18">
        <f>IF(I1035&lt;=0,IF(H1035&lt;=0,0,IF(H1035&lt;=12000,H1035,IF(H1035&lt;=32000,ROUNDUP(H1035/2,0)+6000,IF(H1035&lt;=56000,ROUNDUP(H1035/4,0)+14000,28000)))),IF(H1035&lt;=0,IF(I1035&lt;=0,0,IF(I1035&lt;=15000,I1035,IF(I1035&lt;=40000,ROUNDUP(I1035/2,0)+7500,IF(I1035&lt;=70000,ROUNDUP(I1035/4,0)+17500,35000)))),MAX(IF(I1035&lt;=0,0,IF(I1035&lt;=15000,I1035,IF(I1035&lt;=40000,ROUNDUP(I1035/2,0)+7500,IF(I1035&lt;=70000,ROUNDUP(I1035/4,0)+17500,35000)))),MIN(IF(H1035&lt;=0,0,IF(H1035&lt;=12000,H1035,IF(H1035&lt;=32000,ROUNDUP(H1035/2,0)+6000,IF(H1035&lt;=56000,ROUNDUP(H1035/4,0)+14000,28000))))+IF(I1035&lt;=0,0,IF(I1035&lt;=15000,I1035,IF(I1035&lt;=40000,ROUNDUP(I1035/2,0)+7500,IF(I1035&lt;=70000,ROUNDUP(I1035/4,0)+17500,35000)))),28000))))</f>
        <v/>
      </c>
      <c r="V1035" s="18">
        <f>MIN(70000,S1035+T1035+U1035)</f>
        <v/>
      </c>
      <c r="W1035" s="18">
        <f>MAX(0,ROUNDDOWN(M1035-J1035-N1035-K1035-0,-3))</f>
        <v/>
      </c>
      <c r="X1035" s="18">
        <f>MAX(0,ROUNDDOWN(M1035-J1035-N1035-K1035-R1035,-3))</f>
        <v/>
      </c>
      <c r="Y1035" s="18">
        <f>IF(W1035&lt;=0,0,ROUNDDOWN((W1035*LOOKUP(W1035,{0,1950001,3300001,6950001,9000001,18000001,40000001},{0.05,0.1,0.2,0.23,0.33,0.4,0.45})-LOOKUP(W1035,{0,1950001,3300001,6950001,9000001,18000001,40000001},{0,97500,427500,636000,1536000,2796000,4796000}))*1.021,-2))</f>
        <v/>
      </c>
      <c r="Z1035" s="18">
        <f>IF(X1035&lt;=0,0,ROUNDDOWN((X1035*LOOKUP(X1035,{0,1950001,3300001,6950001,9000001,18000001,40000001},{0.05,0.1,0.2,0.23,0.33,0.4,0.45})-LOOKUP(X1035,{0,1950001,3300001,6950001,9000001,18000001,40000001},{0,97500,427500,636000,1536000,2796000,4796000}))*1.021,-2))</f>
        <v/>
      </c>
      <c r="AA1035" s="18">
        <f>MAX(0,ROUNDDOWN(M1035-J1035-430000-L1035-0,-3))</f>
        <v/>
      </c>
      <c r="AB1035" s="18">
        <f>MAX(0,ROUNDDOWN(M1035-J1035-430000-L1035-V1035,-3))</f>
        <v/>
      </c>
      <c r="AC1035" s="18">
        <f>IF(M1035&lt;=450000,0,MAX(0,ROUNDDOWN(AA1035*0.06-MIN(50000,AA1035)*0.03,-2))+MAX(0,ROUNDDOWN(AA1035*0.04-MIN(50000,AA1035)*0.02,-2)))</f>
        <v/>
      </c>
      <c r="AD1035" s="18">
        <f>IF(M1035&lt;=450000,0,MAX(0,ROUNDDOWN(AB1035*0.06-MIN(50000,AB1035)*0.03,-2))+MAX(0,ROUNDDOWN(AB1035*0.04-MIN(50000,AB1035)*0.02,-2)))</f>
        <v/>
      </c>
      <c r="AE1035" s="18">
        <f>Y1035-Z1035</f>
        <v/>
      </c>
      <c r="AF1035" s="18">
        <f>AC1035-AD1035</f>
        <v/>
      </c>
      <c r="AG1035" s="18">
        <f>AE1035+AF1035</f>
        <v/>
      </c>
      <c r="AH1035" s="20">
        <f>IF(W1035&lt;=0,0,LOOKUP(W1035,{0,1950001,3300001,6950001,9000001,18000001,40000001},{0.05,0.1,0.2,0.23,0.33,0.4,0.45}))</f>
        <v/>
      </c>
    </row>
    <row r="1036">
      <c r="A1036" t="inlineStr">
        <is>
          <t>1万円刻み 一般8万円</t>
        </is>
      </c>
      <c r="B1036" s="18">
        <f>'4_1万円刻み'!$A$319</f>
        <v/>
      </c>
      <c r="C1036" s="19" t="n">
        <v>2026</v>
      </c>
      <c r="D1036" t="inlineStr">
        <is>
          <t>いいえ</t>
        </is>
      </c>
      <c r="E1036" s="18" t="n">
        <v>80000</v>
      </c>
      <c r="F1036" s="18" t="n">
        <v>0</v>
      </c>
      <c r="G1036" s="18" t="n">
        <v>0</v>
      </c>
      <c r="H1036" s="18" t="n">
        <v>0</v>
      </c>
      <c r="I1036" s="18" t="n">
        <v>0</v>
      </c>
      <c r="J1036" s="18">
        <f>ROUND(MIN(B1036/12,650000)*12*0.0915+MIN(B1036/12,1390000)*12*(0.0504+0)+B1036*0.005,0)</f>
        <v/>
      </c>
      <c r="K1036" s="18" t="n">
        <v>0</v>
      </c>
      <c r="L1036" s="18" t="n">
        <v>0</v>
      </c>
      <c r="M1036" s="18">
        <f>ROUND(IF(C1036&gt;=2026,IF(B1036&lt;741000,0,IF(B1036&lt;2191000,B1036-740000,IF(B1036&lt;2193000,1451000,IF(B1036&lt;2196000,1453000,IF(B1036&lt;2200000,1456000,IF(B1036&lt;3600000,ROUNDDOWN(B1036/4,-3)*2.8-80000,IF(B1036&lt;6600000,ROUNDDOWN(B1036/4,-3)*3.2-440000,IF(B1036&lt;8500000,ROUNDDOWN(B1036*0.9,0)-1100000,B1036-1950000)))))))),IF(B1036&lt;651000,0,IF(B1036&lt;1900000,B1036-650000,IF(B1036&lt;3600000,ROUNDDOWN(B1036/4,-3)*2.8-80000,IF(B1036&lt;6600000,ROUNDDOWN(B1036/4,-3)*3.2-440000,IF(B1036&lt;8500000,ROUNDDOWN(B1036*0.9,0)-1100000,B1036-1950000)))))),0)</f>
        <v/>
      </c>
      <c r="N1036" s="18">
        <f>IF(M1036&gt;23500000,NA(),IF(C1036&gt;=2026,IF(M1036&lt;=4890000,1040000,IF(M1036&lt;=6550000,670000,620000)),IF(M1036&lt;=1320000,950000,IF(M1036&lt;=3360000,880000,IF(M1036&lt;=4890000,680000,IF(M1036&lt;=6550000,630000,580000))))))</f>
        <v/>
      </c>
      <c r="O1036" s="18">
        <f>IF(F1036&lt;=0,IF(AND(D1036="はい",C1036&gt;=2026,C1036&lt;=2027),IF(E1036&lt;=0,0,IF(E1036&lt;=30000,E1036,IF(E1036&lt;=60000,ROUNDUP(E1036/2,0)+15000,IF(E1036&lt;=120000,ROUNDUP(E1036/4,0)+30000,60000)))),IF(E1036&lt;=0,0,IF(E1036&lt;=20000,E1036,IF(E1036&lt;=40000,ROUNDUP(E1036/2,0)+10000,IF(E1036&lt;=80000,ROUNDUP(E1036/4,0)+20000,40000))))),IF(E1036&lt;=0,IF(F1036&lt;=0,0,IF(F1036&lt;=25000,F1036,IF(F1036&lt;=50000,ROUNDUP(F1036/2,0)+12500,IF(F1036&lt;=100000,ROUNDUP(F1036/4,0)+25000,50000)))),MAX(IF(F1036&lt;=0,0,IF(F1036&lt;=25000,F1036,IF(F1036&lt;=50000,ROUNDUP(F1036/2,0)+12500,IF(F1036&lt;=100000,ROUNDUP(F1036/4,0)+25000,50000)))),MIN(IF(AND(D1036="はい",C1036&gt;=2026,C1036&lt;=2027),IF(E1036&lt;=0,0,IF(E1036&lt;=30000,E1036,IF(E1036&lt;=60000,ROUNDUP(E1036/2,0)+15000,IF(E1036&lt;=120000,ROUNDUP(E1036/4,0)+30000,60000)))),IF(E1036&lt;=0,0,IF(E1036&lt;=20000,E1036,IF(E1036&lt;=40000,ROUNDUP(E1036/2,0)+10000,IF(E1036&lt;=80000,ROUNDUP(E1036/4,0)+20000,40000)))))+IF(F1036&lt;=0,0,IF(F1036&lt;=25000,F1036,IF(F1036&lt;=50000,ROUNDUP(F1036/2,0)+12500,IF(F1036&lt;=100000,ROUNDUP(F1036/4,0)+25000,50000)))),IF(AND(D1036="はい",C1036&gt;=2026,C1036&lt;=2027),60000,40000)))))</f>
        <v/>
      </c>
      <c r="P1036" s="18">
        <f>IF(G1036&lt;=0,0,IF(G1036&lt;=20000,G1036,IF(G1036&lt;=40000,ROUNDUP(G1036/2,0)+10000,IF(G1036&lt;=80000,ROUNDUP(G1036/4,0)+20000,40000))))</f>
        <v/>
      </c>
      <c r="Q1036" s="18">
        <f>IF(I1036&lt;=0,IF(H1036&lt;=0,0,IF(H1036&lt;=20000,H1036,IF(H1036&lt;=40000,ROUNDUP(H1036/2,0)+10000,IF(H1036&lt;=80000,ROUNDUP(H1036/4,0)+20000,40000)))),IF(H1036&lt;=0,IF(I1036&lt;=0,0,IF(I1036&lt;=25000,I1036,IF(I1036&lt;=50000,ROUNDUP(I1036/2,0)+12500,IF(I1036&lt;=100000,ROUNDUP(I1036/4,0)+25000,50000)))),MAX(IF(I1036&lt;=0,0,IF(I1036&lt;=25000,I1036,IF(I1036&lt;=50000,ROUNDUP(I1036/2,0)+12500,IF(I1036&lt;=100000,ROUNDUP(I1036/4,0)+25000,50000)))),MIN(IF(H1036&lt;=0,0,IF(H1036&lt;=20000,H1036,IF(H1036&lt;=40000,ROUNDUP(H1036/2,0)+10000,IF(H1036&lt;=80000,ROUNDUP(H1036/4,0)+20000,40000))))+IF(I1036&lt;=0,0,IF(I1036&lt;=25000,I1036,IF(I1036&lt;=50000,ROUNDUP(I1036/2,0)+12500,IF(I1036&lt;=100000,ROUNDUP(I1036/4,0)+25000,50000)))),40000))))</f>
        <v/>
      </c>
      <c r="R1036" s="18">
        <f>MIN(120000,O1036+P1036+Q1036)</f>
        <v/>
      </c>
      <c r="S1036" s="18">
        <f>IF(F1036&lt;=0,IF(E1036&lt;=0,0,IF(E1036&lt;=12000,E1036,IF(E1036&lt;=32000,ROUNDUP(E1036/2,0)+6000,IF(E1036&lt;=56000,ROUNDUP(E1036/4,0)+14000,28000)))),IF(E1036&lt;=0,IF(F1036&lt;=0,0,IF(F1036&lt;=15000,F1036,IF(F1036&lt;=40000,ROUNDUP(F1036/2,0)+7500,IF(F1036&lt;=70000,ROUNDUP(F1036/4,0)+17500,35000)))),MAX(IF(F1036&lt;=0,0,IF(F1036&lt;=15000,F1036,IF(F1036&lt;=40000,ROUNDUP(F1036/2,0)+7500,IF(F1036&lt;=70000,ROUNDUP(F1036/4,0)+17500,35000)))),MIN(IF(E1036&lt;=0,0,IF(E1036&lt;=12000,E1036,IF(E1036&lt;=32000,ROUNDUP(E1036/2,0)+6000,IF(E1036&lt;=56000,ROUNDUP(E1036/4,0)+14000,28000))))+IF(F1036&lt;=0,0,IF(F1036&lt;=15000,F1036,IF(F1036&lt;=40000,ROUNDUP(F1036/2,0)+7500,IF(F1036&lt;=70000,ROUNDUP(F1036/4,0)+17500,35000)))),28000))))</f>
        <v/>
      </c>
      <c r="T1036" s="18">
        <f>IF(G1036&lt;=0,0,IF(G1036&lt;=12000,G1036,IF(G1036&lt;=32000,ROUNDUP(G1036/2,0)+6000,IF(G1036&lt;=56000,ROUNDUP(G1036/4,0)+14000,28000))))</f>
        <v/>
      </c>
      <c r="U1036" s="18">
        <f>IF(I1036&lt;=0,IF(H1036&lt;=0,0,IF(H1036&lt;=12000,H1036,IF(H1036&lt;=32000,ROUNDUP(H1036/2,0)+6000,IF(H1036&lt;=56000,ROUNDUP(H1036/4,0)+14000,28000)))),IF(H1036&lt;=0,IF(I1036&lt;=0,0,IF(I1036&lt;=15000,I1036,IF(I1036&lt;=40000,ROUNDUP(I1036/2,0)+7500,IF(I1036&lt;=70000,ROUNDUP(I1036/4,0)+17500,35000)))),MAX(IF(I1036&lt;=0,0,IF(I1036&lt;=15000,I1036,IF(I1036&lt;=40000,ROUNDUP(I1036/2,0)+7500,IF(I1036&lt;=70000,ROUNDUP(I1036/4,0)+17500,35000)))),MIN(IF(H1036&lt;=0,0,IF(H1036&lt;=12000,H1036,IF(H1036&lt;=32000,ROUNDUP(H1036/2,0)+6000,IF(H1036&lt;=56000,ROUNDUP(H1036/4,0)+14000,28000))))+IF(I1036&lt;=0,0,IF(I1036&lt;=15000,I1036,IF(I1036&lt;=40000,ROUNDUP(I1036/2,0)+7500,IF(I1036&lt;=70000,ROUNDUP(I1036/4,0)+17500,35000)))),28000))))</f>
        <v/>
      </c>
      <c r="V1036" s="18">
        <f>MIN(70000,S1036+T1036+U1036)</f>
        <v/>
      </c>
      <c r="W1036" s="18">
        <f>MAX(0,ROUNDDOWN(M1036-J1036-N1036-K1036-0,-3))</f>
        <v/>
      </c>
      <c r="X1036" s="18">
        <f>MAX(0,ROUNDDOWN(M1036-J1036-N1036-K1036-R1036,-3))</f>
        <v/>
      </c>
      <c r="Y1036" s="18">
        <f>IF(W1036&lt;=0,0,ROUNDDOWN((W1036*LOOKUP(W1036,{0,1950001,3300001,6950001,9000001,18000001,40000001},{0.05,0.1,0.2,0.23,0.33,0.4,0.45})-LOOKUP(W1036,{0,1950001,3300001,6950001,9000001,18000001,40000001},{0,97500,427500,636000,1536000,2796000,4796000}))*1.021,-2))</f>
        <v/>
      </c>
      <c r="Z1036" s="18">
        <f>IF(X1036&lt;=0,0,ROUNDDOWN((X1036*LOOKUP(X1036,{0,1950001,3300001,6950001,9000001,18000001,40000001},{0.05,0.1,0.2,0.23,0.33,0.4,0.45})-LOOKUP(X1036,{0,1950001,3300001,6950001,9000001,18000001,40000001},{0,97500,427500,636000,1536000,2796000,4796000}))*1.021,-2))</f>
        <v/>
      </c>
      <c r="AA1036" s="18">
        <f>MAX(0,ROUNDDOWN(M1036-J1036-430000-L1036-0,-3))</f>
        <v/>
      </c>
      <c r="AB1036" s="18">
        <f>MAX(0,ROUNDDOWN(M1036-J1036-430000-L1036-V1036,-3))</f>
        <v/>
      </c>
      <c r="AC1036" s="18">
        <f>IF(M1036&lt;=450000,0,MAX(0,ROUNDDOWN(AA1036*0.06-MIN(50000,AA1036)*0.03,-2))+MAX(0,ROUNDDOWN(AA1036*0.04-MIN(50000,AA1036)*0.02,-2)))</f>
        <v/>
      </c>
      <c r="AD1036" s="18">
        <f>IF(M1036&lt;=450000,0,MAX(0,ROUNDDOWN(AB1036*0.06-MIN(50000,AB1036)*0.03,-2))+MAX(0,ROUNDDOWN(AB1036*0.04-MIN(50000,AB1036)*0.02,-2)))</f>
        <v/>
      </c>
      <c r="AE1036" s="18">
        <f>Y1036-Z1036</f>
        <v/>
      </c>
      <c r="AF1036" s="18">
        <f>AC1036-AD1036</f>
        <v/>
      </c>
      <c r="AG1036" s="18">
        <f>AE1036+AF1036</f>
        <v/>
      </c>
      <c r="AH1036" s="20">
        <f>IF(W1036&lt;=0,0,LOOKUP(W1036,{0,1950001,3300001,6950001,9000001,18000001,40000001},{0.05,0.1,0.2,0.23,0.33,0.4,0.45}))</f>
        <v/>
      </c>
    </row>
    <row r="1037">
      <c r="A1037" t="inlineStr">
        <is>
          <t>1万円刻み 特例あり一般12万円</t>
        </is>
      </c>
      <c r="B1037" s="18">
        <f>'4_1万円刻み'!$A$319</f>
        <v/>
      </c>
      <c r="C1037" s="19" t="n">
        <v>2026</v>
      </c>
      <c r="D1037" t="inlineStr">
        <is>
          <t>はい</t>
        </is>
      </c>
      <c r="E1037" s="18" t="n">
        <v>120000</v>
      </c>
      <c r="F1037" s="18" t="n">
        <v>0</v>
      </c>
      <c r="G1037" s="18" t="n">
        <v>0</v>
      </c>
      <c r="H1037" s="18" t="n">
        <v>0</v>
      </c>
      <c r="I1037" s="18" t="n">
        <v>0</v>
      </c>
      <c r="J1037" s="18">
        <f>ROUND(MIN(B1037/12,650000)*12*0.0915+MIN(B1037/12,1390000)*12*(0.0504+0)+B1037*0.005,0)</f>
        <v/>
      </c>
      <c r="K1037" s="18" t="n">
        <v>0</v>
      </c>
      <c r="L1037" s="18" t="n">
        <v>0</v>
      </c>
      <c r="M1037" s="18">
        <f>ROUND(IF(C1037&gt;=2026,IF(B1037&lt;741000,0,IF(B1037&lt;2191000,B1037-740000,IF(B1037&lt;2193000,1451000,IF(B1037&lt;2196000,1453000,IF(B1037&lt;2200000,1456000,IF(B1037&lt;3600000,ROUNDDOWN(B1037/4,-3)*2.8-80000,IF(B1037&lt;6600000,ROUNDDOWN(B1037/4,-3)*3.2-440000,IF(B1037&lt;8500000,ROUNDDOWN(B1037*0.9,0)-1100000,B1037-1950000)))))))),IF(B1037&lt;651000,0,IF(B1037&lt;1900000,B1037-650000,IF(B1037&lt;3600000,ROUNDDOWN(B1037/4,-3)*2.8-80000,IF(B1037&lt;6600000,ROUNDDOWN(B1037/4,-3)*3.2-440000,IF(B1037&lt;8500000,ROUNDDOWN(B1037*0.9,0)-1100000,B1037-1950000)))))),0)</f>
        <v/>
      </c>
      <c r="N1037" s="18">
        <f>IF(M1037&gt;23500000,NA(),IF(C1037&gt;=2026,IF(M1037&lt;=4890000,1040000,IF(M1037&lt;=6550000,670000,620000)),IF(M1037&lt;=1320000,950000,IF(M1037&lt;=3360000,880000,IF(M1037&lt;=4890000,680000,IF(M1037&lt;=6550000,630000,580000))))))</f>
        <v/>
      </c>
      <c r="O1037" s="18">
        <f>IF(F1037&lt;=0,IF(AND(D1037="はい",C1037&gt;=2026,C1037&lt;=2027),IF(E1037&lt;=0,0,IF(E1037&lt;=30000,E1037,IF(E1037&lt;=60000,ROUNDUP(E1037/2,0)+15000,IF(E1037&lt;=120000,ROUNDUP(E1037/4,0)+30000,60000)))),IF(E1037&lt;=0,0,IF(E1037&lt;=20000,E1037,IF(E1037&lt;=40000,ROUNDUP(E1037/2,0)+10000,IF(E1037&lt;=80000,ROUNDUP(E1037/4,0)+20000,40000))))),IF(E1037&lt;=0,IF(F1037&lt;=0,0,IF(F1037&lt;=25000,F1037,IF(F1037&lt;=50000,ROUNDUP(F1037/2,0)+12500,IF(F1037&lt;=100000,ROUNDUP(F1037/4,0)+25000,50000)))),MAX(IF(F1037&lt;=0,0,IF(F1037&lt;=25000,F1037,IF(F1037&lt;=50000,ROUNDUP(F1037/2,0)+12500,IF(F1037&lt;=100000,ROUNDUP(F1037/4,0)+25000,50000)))),MIN(IF(AND(D1037="はい",C1037&gt;=2026,C1037&lt;=2027),IF(E1037&lt;=0,0,IF(E1037&lt;=30000,E1037,IF(E1037&lt;=60000,ROUNDUP(E1037/2,0)+15000,IF(E1037&lt;=120000,ROUNDUP(E1037/4,0)+30000,60000)))),IF(E1037&lt;=0,0,IF(E1037&lt;=20000,E1037,IF(E1037&lt;=40000,ROUNDUP(E1037/2,0)+10000,IF(E1037&lt;=80000,ROUNDUP(E1037/4,0)+20000,40000)))))+IF(F1037&lt;=0,0,IF(F1037&lt;=25000,F1037,IF(F1037&lt;=50000,ROUNDUP(F1037/2,0)+12500,IF(F1037&lt;=100000,ROUNDUP(F1037/4,0)+25000,50000)))),IF(AND(D1037="はい",C1037&gt;=2026,C1037&lt;=2027),60000,40000)))))</f>
        <v/>
      </c>
      <c r="P1037" s="18">
        <f>IF(G1037&lt;=0,0,IF(G1037&lt;=20000,G1037,IF(G1037&lt;=40000,ROUNDUP(G1037/2,0)+10000,IF(G1037&lt;=80000,ROUNDUP(G1037/4,0)+20000,40000))))</f>
        <v/>
      </c>
      <c r="Q1037" s="18">
        <f>IF(I1037&lt;=0,IF(H1037&lt;=0,0,IF(H1037&lt;=20000,H1037,IF(H1037&lt;=40000,ROUNDUP(H1037/2,0)+10000,IF(H1037&lt;=80000,ROUNDUP(H1037/4,0)+20000,40000)))),IF(H1037&lt;=0,IF(I1037&lt;=0,0,IF(I1037&lt;=25000,I1037,IF(I1037&lt;=50000,ROUNDUP(I1037/2,0)+12500,IF(I1037&lt;=100000,ROUNDUP(I1037/4,0)+25000,50000)))),MAX(IF(I1037&lt;=0,0,IF(I1037&lt;=25000,I1037,IF(I1037&lt;=50000,ROUNDUP(I1037/2,0)+12500,IF(I1037&lt;=100000,ROUNDUP(I1037/4,0)+25000,50000)))),MIN(IF(H1037&lt;=0,0,IF(H1037&lt;=20000,H1037,IF(H1037&lt;=40000,ROUNDUP(H1037/2,0)+10000,IF(H1037&lt;=80000,ROUNDUP(H1037/4,0)+20000,40000))))+IF(I1037&lt;=0,0,IF(I1037&lt;=25000,I1037,IF(I1037&lt;=50000,ROUNDUP(I1037/2,0)+12500,IF(I1037&lt;=100000,ROUNDUP(I1037/4,0)+25000,50000)))),40000))))</f>
        <v/>
      </c>
      <c r="R1037" s="18">
        <f>MIN(120000,O1037+P1037+Q1037)</f>
        <v/>
      </c>
      <c r="S1037" s="18">
        <f>IF(F1037&lt;=0,IF(E1037&lt;=0,0,IF(E1037&lt;=12000,E1037,IF(E1037&lt;=32000,ROUNDUP(E1037/2,0)+6000,IF(E1037&lt;=56000,ROUNDUP(E1037/4,0)+14000,28000)))),IF(E1037&lt;=0,IF(F1037&lt;=0,0,IF(F1037&lt;=15000,F1037,IF(F1037&lt;=40000,ROUNDUP(F1037/2,0)+7500,IF(F1037&lt;=70000,ROUNDUP(F1037/4,0)+17500,35000)))),MAX(IF(F1037&lt;=0,0,IF(F1037&lt;=15000,F1037,IF(F1037&lt;=40000,ROUNDUP(F1037/2,0)+7500,IF(F1037&lt;=70000,ROUNDUP(F1037/4,0)+17500,35000)))),MIN(IF(E1037&lt;=0,0,IF(E1037&lt;=12000,E1037,IF(E1037&lt;=32000,ROUNDUP(E1037/2,0)+6000,IF(E1037&lt;=56000,ROUNDUP(E1037/4,0)+14000,28000))))+IF(F1037&lt;=0,0,IF(F1037&lt;=15000,F1037,IF(F1037&lt;=40000,ROUNDUP(F1037/2,0)+7500,IF(F1037&lt;=70000,ROUNDUP(F1037/4,0)+17500,35000)))),28000))))</f>
        <v/>
      </c>
      <c r="T1037" s="18">
        <f>IF(G1037&lt;=0,0,IF(G1037&lt;=12000,G1037,IF(G1037&lt;=32000,ROUNDUP(G1037/2,0)+6000,IF(G1037&lt;=56000,ROUNDUP(G1037/4,0)+14000,28000))))</f>
        <v/>
      </c>
      <c r="U1037" s="18">
        <f>IF(I1037&lt;=0,IF(H1037&lt;=0,0,IF(H1037&lt;=12000,H1037,IF(H1037&lt;=32000,ROUNDUP(H1037/2,0)+6000,IF(H1037&lt;=56000,ROUNDUP(H1037/4,0)+14000,28000)))),IF(H1037&lt;=0,IF(I1037&lt;=0,0,IF(I1037&lt;=15000,I1037,IF(I1037&lt;=40000,ROUNDUP(I1037/2,0)+7500,IF(I1037&lt;=70000,ROUNDUP(I1037/4,0)+17500,35000)))),MAX(IF(I1037&lt;=0,0,IF(I1037&lt;=15000,I1037,IF(I1037&lt;=40000,ROUNDUP(I1037/2,0)+7500,IF(I1037&lt;=70000,ROUNDUP(I1037/4,0)+17500,35000)))),MIN(IF(H1037&lt;=0,0,IF(H1037&lt;=12000,H1037,IF(H1037&lt;=32000,ROUNDUP(H1037/2,0)+6000,IF(H1037&lt;=56000,ROUNDUP(H1037/4,0)+14000,28000))))+IF(I1037&lt;=0,0,IF(I1037&lt;=15000,I1037,IF(I1037&lt;=40000,ROUNDUP(I1037/2,0)+7500,IF(I1037&lt;=70000,ROUNDUP(I1037/4,0)+17500,35000)))),28000))))</f>
        <v/>
      </c>
      <c r="V1037" s="18">
        <f>MIN(70000,S1037+T1037+U1037)</f>
        <v/>
      </c>
      <c r="W1037" s="18">
        <f>MAX(0,ROUNDDOWN(M1037-J1037-N1037-K1037-0,-3))</f>
        <v/>
      </c>
      <c r="X1037" s="18">
        <f>MAX(0,ROUNDDOWN(M1037-J1037-N1037-K1037-R1037,-3))</f>
        <v/>
      </c>
      <c r="Y1037" s="18">
        <f>IF(W1037&lt;=0,0,ROUNDDOWN((W1037*LOOKUP(W1037,{0,1950001,3300001,6950001,9000001,18000001,40000001},{0.05,0.1,0.2,0.23,0.33,0.4,0.45})-LOOKUP(W1037,{0,1950001,3300001,6950001,9000001,18000001,40000001},{0,97500,427500,636000,1536000,2796000,4796000}))*1.021,-2))</f>
        <v/>
      </c>
      <c r="Z1037" s="18">
        <f>IF(X1037&lt;=0,0,ROUNDDOWN((X1037*LOOKUP(X1037,{0,1950001,3300001,6950001,9000001,18000001,40000001},{0.05,0.1,0.2,0.23,0.33,0.4,0.45})-LOOKUP(X1037,{0,1950001,3300001,6950001,9000001,18000001,40000001},{0,97500,427500,636000,1536000,2796000,4796000}))*1.021,-2))</f>
        <v/>
      </c>
      <c r="AA1037" s="18">
        <f>MAX(0,ROUNDDOWN(M1037-J1037-430000-L1037-0,-3))</f>
        <v/>
      </c>
      <c r="AB1037" s="18">
        <f>MAX(0,ROUNDDOWN(M1037-J1037-430000-L1037-V1037,-3))</f>
        <v/>
      </c>
      <c r="AC1037" s="18">
        <f>IF(M1037&lt;=450000,0,MAX(0,ROUNDDOWN(AA1037*0.06-MIN(50000,AA1037)*0.03,-2))+MAX(0,ROUNDDOWN(AA1037*0.04-MIN(50000,AA1037)*0.02,-2)))</f>
        <v/>
      </c>
      <c r="AD1037" s="18">
        <f>IF(M1037&lt;=450000,0,MAX(0,ROUNDDOWN(AB1037*0.06-MIN(50000,AB1037)*0.03,-2))+MAX(0,ROUNDDOWN(AB1037*0.04-MIN(50000,AB1037)*0.02,-2)))</f>
        <v/>
      </c>
      <c r="AE1037" s="18">
        <f>Y1037-Z1037</f>
        <v/>
      </c>
      <c r="AF1037" s="18">
        <f>AC1037-AD1037</f>
        <v/>
      </c>
      <c r="AG1037" s="18">
        <f>AE1037+AF1037</f>
        <v/>
      </c>
      <c r="AH1037" s="20">
        <f>IF(W1037&lt;=0,0,LOOKUP(W1037,{0,1950001,3300001,6950001,9000001,18000001,40000001},{0.05,0.1,0.2,0.23,0.33,0.4,0.45}))</f>
        <v/>
      </c>
    </row>
    <row r="1038">
      <c r="A1038" t="inlineStr">
        <is>
          <t>1万円刻み 3区分8万円ずつ</t>
        </is>
      </c>
      <c r="B1038" s="18">
        <f>'4_1万円刻み'!$A$320</f>
        <v/>
      </c>
      <c r="C1038" s="19" t="n">
        <v>2026</v>
      </c>
      <c r="D1038" t="inlineStr">
        <is>
          <t>いいえ</t>
        </is>
      </c>
      <c r="E1038" s="18" t="n">
        <v>80000</v>
      </c>
      <c r="F1038" s="18" t="n">
        <v>0</v>
      </c>
      <c r="G1038" s="18" t="n">
        <v>80000</v>
      </c>
      <c r="H1038" s="18" t="n">
        <v>80000</v>
      </c>
      <c r="I1038" s="18" t="n">
        <v>0</v>
      </c>
      <c r="J1038" s="18">
        <f>ROUND(MIN(B1038/12,650000)*12*0.0915+MIN(B1038/12,1390000)*12*(0.0504+0)+B1038*0.005,0)</f>
        <v/>
      </c>
      <c r="K1038" s="18" t="n">
        <v>0</v>
      </c>
      <c r="L1038" s="18" t="n">
        <v>0</v>
      </c>
      <c r="M1038" s="18">
        <f>ROUND(IF(C1038&gt;=2026,IF(B1038&lt;741000,0,IF(B1038&lt;2191000,B1038-740000,IF(B1038&lt;2193000,1451000,IF(B1038&lt;2196000,1453000,IF(B1038&lt;2200000,1456000,IF(B1038&lt;3600000,ROUNDDOWN(B1038/4,-3)*2.8-80000,IF(B1038&lt;6600000,ROUNDDOWN(B1038/4,-3)*3.2-440000,IF(B1038&lt;8500000,ROUNDDOWN(B1038*0.9,0)-1100000,B1038-1950000)))))))),IF(B1038&lt;651000,0,IF(B1038&lt;1900000,B1038-650000,IF(B1038&lt;3600000,ROUNDDOWN(B1038/4,-3)*2.8-80000,IF(B1038&lt;6600000,ROUNDDOWN(B1038/4,-3)*3.2-440000,IF(B1038&lt;8500000,ROUNDDOWN(B1038*0.9,0)-1100000,B1038-1950000)))))),0)</f>
        <v/>
      </c>
      <c r="N1038" s="18">
        <f>IF(M1038&gt;23500000,NA(),IF(C1038&gt;=2026,IF(M1038&lt;=4890000,1040000,IF(M1038&lt;=6550000,670000,620000)),IF(M1038&lt;=1320000,950000,IF(M1038&lt;=3360000,880000,IF(M1038&lt;=4890000,680000,IF(M1038&lt;=6550000,630000,580000))))))</f>
        <v/>
      </c>
      <c r="O1038" s="18">
        <f>IF(F1038&lt;=0,IF(AND(D1038="はい",C1038&gt;=2026,C1038&lt;=2027),IF(E1038&lt;=0,0,IF(E1038&lt;=30000,E1038,IF(E1038&lt;=60000,ROUNDUP(E1038/2,0)+15000,IF(E1038&lt;=120000,ROUNDUP(E1038/4,0)+30000,60000)))),IF(E1038&lt;=0,0,IF(E1038&lt;=20000,E1038,IF(E1038&lt;=40000,ROUNDUP(E1038/2,0)+10000,IF(E1038&lt;=80000,ROUNDUP(E1038/4,0)+20000,40000))))),IF(E1038&lt;=0,IF(F1038&lt;=0,0,IF(F1038&lt;=25000,F1038,IF(F1038&lt;=50000,ROUNDUP(F1038/2,0)+12500,IF(F1038&lt;=100000,ROUNDUP(F1038/4,0)+25000,50000)))),MAX(IF(F1038&lt;=0,0,IF(F1038&lt;=25000,F1038,IF(F1038&lt;=50000,ROUNDUP(F1038/2,0)+12500,IF(F1038&lt;=100000,ROUNDUP(F1038/4,0)+25000,50000)))),MIN(IF(AND(D1038="はい",C1038&gt;=2026,C1038&lt;=2027),IF(E1038&lt;=0,0,IF(E1038&lt;=30000,E1038,IF(E1038&lt;=60000,ROUNDUP(E1038/2,0)+15000,IF(E1038&lt;=120000,ROUNDUP(E1038/4,0)+30000,60000)))),IF(E1038&lt;=0,0,IF(E1038&lt;=20000,E1038,IF(E1038&lt;=40000,ROUNDUP(E1038/2,0)+10000,IF(E1038&lt;=80000,ROUNDUP(E1038/4,0)+20000,40000)))))+IF(F1038&lt;=0,0,IF(F1038&lt;=25000,F1038,IF(F1038&lt;=50000,ROUNDUP(F1038/2,0)+12500,IF(F1038&lt;=100000,ROUNDUP(F1038/4,0)+25000,50000)))),IF(AND(D1038="はい",C1038&gt;=2026,C1038&lt;=2027),60000,40000)))))</f>
        <v/>
      </c>
      <c r="P1038" s="18">
        <f>IF(G1038&lt;=0,0,IF(G1038&lt;=20000,G1038,IF(G1038&lt;=40000,ROUNDUP(G1038/2,0)+10000,IF(G1038&lt;=80000,ROUNDUP(G1038/4,0)+20000,40000))))</f>
        <v/>
      </c>
      <c r="Q1038" s="18">
        <f>IF(I1038&lt;=0,IF(H1038&lt;=0,0,IF(H1038&lt;=20000,H1038,IF(H1038&lt;=40000,ROUNDUP(H1038/2,0)+10000,IF(H1038&lt;=80000,ROUNDUP(H1038/4,0)+20000,40000)))),IF(H1038&lt;=0,IF(I1038&lt;=0,0,IF(I1038&lt;=25000,I1038,IF(I1038&lt;=50000,ROUNDUP(I1038/2,0)+12500,IF(I1038&lt;=100000,ROUNDUP(I1038/4,0)+25000,50000)))),MAX(IF(I1038&lt;=0,0,IF(I1038&lt;=25000,I1038,IF(I1038&lt;=50000,ROUNDUP(I1038/2,0)+12500,IF(I1038&lt;=100000,ROUNDUP(I1038/4,0)+25000,50000)))),MIN(IF(H1038&lt;=0,0,IF(H1038&lt;=20000,H1038,IF(H1038&lt;=40000,ROUNDUP(H1038/2,0)+10000,IF(H1038&lt;=80000,ROUNDUP(H1038/4,0)+20000,40000))))+IF(I1038&lt;=0,0,IF(I1038&lt;=25000,I1038,IF(I1038&lt;=50000,ROUNDUP(I1038/2,0)+12500,IF(I1038&lt;=100000,ROUNDUP(I1038/4,0)+25000,50000)))),40000))))</f>
        <v/>
      </c>
      <c r="R1038" s="18">
        <f>MIN(120000,O1038+P1038+Q1038)</f>
        <v/>
      </c>
      <c r="S1038" s="18">
        <f>IF(F1038&lt;=0,IF(E1038&lt;=0,0,IF(E1038&lt;=12000,E1038,IF(E1038&lt;=32000,ROUNDUP(E1038/2,0)+6000,IF(E1038&lt;=56000,ROUNDUP(E1038/4,0)+14000,28000)))),IF(E1038&lt;=0,IF(F1038&lt;=0,0,IF(F1038&lt;=15000,F1038,IF(F1038&lt;=40000,ROUNDUP(F1038/2,0)+7500,IF(F1038&lt;=70000,ROUNDUP(F1038/4,0)+17500,35000)))),MAX(IF(F1038&lt;=0,0,IF(F1038&lt;=15000,F1038,IF(F1038&lt;=40000,ROUNDUP(F1038/2,0)+7500,IF(F1038&lt;=70000,ROUNDUP(F1038/4,0)+17500,35000)))),MIN(IF(E1038&lt;=0,0,IF(E1038&lt;=12000,E1038,IF(E1038&lt;=32000,ROUNDUP(E1038/2,0)+6000,IF(E1038&lt;=56000,ROUNDUP(E1038/4,0)+14000,28000))))+IF(F1038&lt;=0,0,IF(F1038&lt;=15000,F1038,IF(F1038&lt;=40000,ROUNDUP(F1038/2,0)+7500,IF(F1038&lt;=70000,ROUNDUP(F1038/4,0)+17500,35000)))),28000))))</f>
        <v/>
      </c>
      <c r="T1038" s="18">
        <f>IF(G1038&lt;=0,0,IF(G1038&lt;=12000,G1038,IF(G1038&lt;=32000,ROUNDUP(G1038/2,0)+6000,IF(G1038&lt;=56000,ROUNDUP(G1038/4,0)+14000,28000))))</f>
        <v/>
      </c>
      <c r="U1038" s="18">
        <f>IF(I1038&lt;=0,IF(H1038&lt;=0,0,IF(H1038&lt;=12000,H1038,IF(H1038&lt;=32000,ROUNDUP(H1038/2,0)+6000,IF(H1038&lt;=56000,ROUNDUP(H1038/4,0)+14000,28000)))),IF(H1038&lt;=0,IF(I1038&lt;=0,0,IF(I1038&lt;=15000,I1038,IF(I1038&lt;=40000,ROUNDUP(I1038/2,0)+7500,IF(I1038&lt;=70000,ROUNDUP(I1038/4,0)+17500,35000)))),MAX(IF(I1038&lt;=0,0,IF(I1038&lt;=15000,I1038,IF(I1038&lt;=40000,ROUNDUP(I1038/2,0)+7500,IF(I1038&lt;=70000,ROUNDUP(I1038/4,0)+17500,35000)))),MIN(IF(H1038&lt;=0,0,IF(H1038&lt;=12000,H1038,IF(H1038&lt;=32000,ROUNDUP(H1038/2,0)+6000,IF(H1038&lt;=56000,ROUNDUP(H1038/4,0)+14000,28000))))+IF(I1038&lt;=0,0,IF(I1038&lt;=15000,I1038,IF(I1038&lt;=40000,ROUNDUP(I1038/2,0)+7500,IF(I1038&lt;=70000,ROUNDUP(I1038/4,0)+17500,35000)))),28000))))</f>
        <v/>
      </c>
      <c r="V1038" s="18">
        <f>MIN(70000,S1038+T1038+U1038)</f>
        <v/>
      </c>
      <c r="W1038" s="18">
        <f>MAX(0,ROUNDDOWN(M1038-J1038-N1038-K1038-0,-3))</f>
        <v/>
      </c>
      <c r="X1038" s="18">
        <f>MAX(0,ROUNDDOWN(M1038-J1038-N1038-K1038-R1038,-3))</f>
        <v/>
      </c>
      <c r="Y1038" s="18">
        <f>IF(W1038&lt;=0,0,ROUNDDOWN((W1038*LOOKUP(W1038,{0,1950001,3300001,6950001,9000001,18000001,40000001},{0.05,0.1,0.2,0.23,0.33,0.4,0.45})-LOOKUP(W1038,{0,1950001,3300001,6950001,9000001,18000001,40000001},{0,97500,427500,636000,1536000,2796000,4796000}))*1.021,-2))</f>
        <v/>
      </c>
      <c r="Z1038" s="18">
        <f>IF(X1038&lt;=0,0,ROUNDDOWN((X1038*LOOKUP(X1038,{0,1950001,3300001,6950001,9000001,18000001,40000001},{0.05,0.1,0.2,0.23,0.33,0.4,0.45})-LOOKUP(X1038,{0,1950001,3300001,6950001,9000001,18000001,40000001},{0,97500,427500,636000,1536000,2796000,4796000}))*1.021,-2))</f>
        <v/>
      </c>
      <c r="AA1038" s="18">
        <f>MAX(0,ROUNDDOWN(M1038-J1038-430000-L1038-0,-3))</f>
        <v/>
      </c>
      <c r="AB1038" s="18">
        <f>MAX(0,ROUNDDOWN(M1038-J1038-430000-L1038-V1038,-3))</f>
        <v/>
      </c>
      <c r="AC1038" s="18">
        <f>IF(M1038&lt;=450000,0,MAX(0,ROUNDDOWN(AA1038*0.06-MIN(50000,AA1038)*0.03,-2))+MAX(0,ROUNDDOWN(AA1038*0.04-MIN(50000,AA1038)*0.02,-2)))</f>
        <v/>
      </c>
      <c r="AD1038" s="18">
        <f>IF(M1038&lt;=450000,0,MAX(0,ROUNDDOWN(AB1038*0.06-MIN(50000,AB1038)*0.03,-2))+MAX(0,ROUNDDOWN(AB1038*0.04-MIN(50000,AB1038)*0.02,-2)))</f>
        <v/>
      </c>
      <c r="AE1038" s="18">
        <f>Y1038-Z1038</f>
        <v/>
      </c>
      <c r="AF1038" s="18">
        <f>AC1038-AD1038</f>
        <v/>
      </c>
      <c r="AG1038" s="18">
        <f>AE1038+AF1038</f>
        <v/>
      </c>
      <c r="AH1038" s="20">
        <f>IF(W1038&lt;=0,0,LOOKUP(W1038,{0,1950001,3300001,6950001,9000001,18000001,40000001},{0.05,0.1,0.2,0.23,0.33,0.4,0.45}))</f>
        <v/>
      </c>
    </row>
    <row r="1039">
      <c r="A1039" t="inlineStr">
        <is>
          <t>1万円刻み 一般8万円</t>
        </is>
      </c>
      <c r="B1039" s="18">
        <f>'4_1万円刻み'!$A$320</f>
        <v/>
      </c>
      <c r="C1039" s="19" t="n">
        <v>2026</v>
      </c>
      <c r="D1039" t="inlineStr">
        <is>
          <t>いいえ</t>
        </is>
      </c>
      <c r="E1039" s="18" t="n">
        <v>80000</v>
      </c>
      <c r="F1039" s="18" t="n">
        <v>0</v>
      </c>
      <c r="G1039" s="18" t="n">
        <v>0</v>
      </c>
      <c r="H1039" s="18" t="n">
        <v>0</v>
      </c>
      <c r="I1039" s="18" t="n">
        <v>0</v>
      </c>
      <c r="J1039" s="18">
        <f>ROUND(MIN(B1039/12,650000)*12*0.0915+MIN(B1039/12,1390000)*12*(0.0504+0)+B1039*0.005,0)</f>
        <v/>
      </c>
      <c r="K1039" s="18" t="n">
        <v>0</v>
      </c>
      <c r="L1039" s="18" t="n">
        <v>0</v>
      </c>
      <c r="M1039" s="18">
        <f>ROUND(IF(C1039&gt;=2026,IF(B1039&lt;741000,0,IF(B1039&lt;2191000,B1039-740000,IF(B1039&lt;2193000,1451000,IF(B1039&lt;2196000,1453000,IF(B1039&lt;2200000,1456000,IF(B1039&lt;3600000,ROUNDDOWN(B1039/4,-3)*2.8-80000,IF(B1039&lt;6600000,ROUNDDOWN(B1039/4,-3)*3.2-440000,IF(B1039&lt;8500000,ROUNDDOWN(B1039*0.9,0)-1100000,B1039-1950000)))))))),IF(B1039&lt;651000,0,IF(B1039&lt;1900000,B1039-650000,IF(B1039&lt;3600000,ROUNDDOWN(B1039/4,-3)*2.8-80000,IF(B1039&lt;6600000,ROUNDDOWN(B1039/4,-3)*3.2-440000,IF(B1039&lt;8500000,ROUNDDOWN(B1039*0.9,0)-1100000,B1039-1950000)))))),0)</f>
        <v/>
      </c>
      <c r="N1039" s="18">
        <f>IF(M1039&gt;23500000,NA(),IF(C1039&gt;=2026,IF(M1039&lt;=4890000,1040000,IF(M1039&lt;=6550000,670000,620000)),IF(M1039&lt;=1320000,950000,IF(M1039&lt;=3360000,880000,IF(M1039&lt;=4890000,680000,IF(M1039&lt;=6550000,630000,580000))))))</f>
        <v/>
      </c>
      <c r="O1039" s="18">
        <f>IF(F1039&lt;=0,IF(AND(D1039="はい",C1039&gt;=2026,C1039&lt;=2027),IF(E1039&lt;=0,0,IF(E1039&lt;=30000,E1039,IF(E1039&lt;=60000,ROUNDUP(E1039/2,0)+15000,IF(E1039&lt;=120000,ROUNDUP(E1039/4,0)+30000,60000)))),IF(E1039&lt;=0,0,IF(E1039&lt;=20000,E1039,IF(E1039&lt;=40000,ROUNDUP(E1039/2,0)+10000,IF(E1039&lt;=80000,ROUNDUP(E1039/4,0)+20000,40000))))),IF(E1039&lt;=0,IF(F1039&lt;=0,0,IF(F1039&lt;=25000,F1039,IF(F1039&lt;=50000,ROUNDUP(F1039/2,0)+12500,IF(F1039&lt;=100000,ROUNDUP(F1039/4,0)+25000,50000)))),MAX(IF(F1039&lt;=0,0,IF(F1039&lt;=25000,F1039,IF(F1039&lt;=50000,ROUNDUP(F1039/2,0)+12500,IF(F1039&lt;=100000,ROUNDUP(F1039/4,0)+25000,50000)))),MIN(IF(AND(D1039="はい",C1039&gt;=2026,C1039&lt;=2027),IF(E1039&lt;=0,0,IF(E1039&lt;=30000,E1039,IF(E1039&lt;=60000,ROUNDUP(E1039/2,0)+15000,IF(E1039&lt;=120000,ROUNDUP(E1039/4,0)+30000,60000)))),IF(E1039&lt;=0,0,IF(E1039&lt;=20000,E1039,IF(E1039&lt;=40000,ROUNDUP(E1039/2,0)+10000,IF(E1039&lt;=80000,ROUNDUP(E1039/4,0)+20000,40000)))))+IF(F1039&lt;=0,0,IF(F1039&lt;=25000,F1039,IF(F1039&lt;=50000,ROUNDUP(F1039/2,0)+12500,IF(F1039&lt;=100000,ROUNDUP(F1039/4,0)+25000,50000)))),IF(AND(D1039="はい",C1039&gt;=2026,C1039&lt;=2027),60000,40000)))))</f>
        <v/>
      </c>
      <c r="P1039" s="18">
        <f>IF(G1039&lt;=0,0,IF(G1039&lt;=20000,G1039,IF(G1039&lt;=40000,ROUNDUP(G1039/2,0)+10000,IF(G1039&lt;=80000,ROUNDUP(G1039/4,0)+20000,40000))))</f>
        <v/>
      </c>
      <c r="Q1039" s="18">
        <f>IF(I1039&lt;=0,IF(H1039&lt;=0,0,IF(H1039&lt;=20000,H1039,IF(H1039&lt;=40000,ROUNDUP(H1039/2,0)+10000,IF(H1039&lt;=80000,ROUNDUP(H1039/4,0)+20000,40000)))),IF(H1039&lt;=0,IF(I1039&lt;=0,0,IF(I1039&lt;=25000,I1039,IF(I1039&lt;=50000,ROUNDUP(I1039/2,0)+12500,IF(I1039&lt;=100000,ROUNDUP(I1039/4,0)+25000,50000)))),MAX(IF(I1039&lt;=0,0,IF(I1039&lt;=25000,I1039,IF(I1039&lt;=50000,ROUNDUP(I1039/2,0)+12500,IF(I1039&lt;=100000,ROUNDUP(I1039/4,0)+25000,50000)))),MIN(IF(H1039&lt;=0,0,IF(H1039&lt;=20000,H1039,IF(H1039&lt;=40000,ROUNDUP(H1039/2,0)+10000,IF(H1039&lt;=80000,ROUNDUP(H1039/4,0)+20000,40000))))+IF(I1039&lt;=0,0,IF(I1039&lt;=25000,I1039,IF(I1039&lt;=50000,ROUNDUP(I1039/2,0)+12500,IF(I1039&lt;=100000,ROUNDUP(I1039/4,0)+25000,50000)))),40000))))</f>
        <v/>
      </c>
      <c r="R1039" s="18">
        <f>MIN(120000,O1039+P1039+Q1039)</f>
        <v/>
      </c>
      <c r="S1039" s="18">
        <f>IF(F1039&lt;=0,IF(E1039&lt;=0,0,IF(E1039&lt;=12000,E1039,IF(E1039&lt;=32000,ROUNDUP(E1039/2,0)+6000,IF(E1039&lt;=56000,ROUNDUP(E1039/4,0)+14000,28000)))),IF(E1039&lt;=0,IF(F1039&lt;=0,0,IF(F1039&lt;=15000,F1039,IF(F1039&lt;=40000,ROUNDUP(F1039/2,0)+7500,IF(F1039&lt;=70000,ROUNDUP(F1039/4,0)+17500,35000)))),MAX(IF(F1039&lt;=0,0,IF(F1039&lt;=15000,F1039,IF(F1039&lt;=40000,ROUNDUP(F1039/2,0)+7500,IF(F1039&lt;=70000,ROUNDUP(F1039/4,0)+17500,35000)))),MIN(IF(E1039&lt;=0,0,IF(E1039&lt;=12000,E1039,IF(E1039&lt;=32000,ROUNDUP(E1039/2,0)+6000,IF(E1039&lt;=56000,ROUNDUP(E1039/4,0)+14000,28000))))+IF(F1039&lt;=0,0,IF(F1039&lt;=15000,F1039,IF(F1039&lt;=40000,ROUNDUP(F1039/2,0)+7500,IF(F1039&lt;=70000,ROUNDUP(F1039/4,0)+17500,35000)))),28000))))</f>
        <v/>
      </c>
      <c r="T1039" s="18">
        <f>IF(G1039&lt;=0,0,IF(G1039&lt;=12000,G1039,IF(G1039&lt;=32000,ROUNDUP(G1039/2,0)+6000,IF(G1039&lt;=56000,ROUNDUP(G1039/4,0)+14000,28000))))</f>
        <v/>
      </c>
      <c r="U1039" s="18">
        <f>IF(I1039&lt;=0,IF(H1039&lt;=0,0,IF(H1039&lt;=12000,H1039,IF(H1039&lt;=32000,ROUNDUP(H1039/2,0)+6000,IF(H1039&lt;=56000,ROUNDUP(H1039/4,0)+14000,28000)))),IF(H1039&lt;=0,IF(I1039&lt;=0,0,IF(I1039&lt;=15000,I1039,IF(I1039&lt;=40000,ROUNDUP(I1039/2,0)+7500,IF(I1039&lt;=70000,ROUNDUP(I1039/4,0)+17500,35000)))),MAX(IF(I1039&lt;=0,0,IF(I1039&lt;=15000,I1039,IF(I1039&lt;=40000,ROUNDUP(I1039/2,0)+7500,IF(I1039&lt;=70000,ROUNDUP(I1039/4,0)+17500,35000)))),MIN(IF(H1039&lt;=0,0,IF(H1039&lt;=12000,H1039,IF(H1039&lt;=32000,ROUNDUP(H1039/2,0)+6000,IF(H1039&lt;=56000,ROUNDUP(H1039/4,0)+14000,28000))))+IF(I1039&lt;=0,0,IF(I1039&lt;=15000,I1039,IF(I1039&lt;=40000,ROUNDUP(I1039/2,0)+7500,IF(I1039&lt;=70000,ROUNDUP(I1039/4,0)+17500,35000)))),28000))))</f>
        <v/>
      </c>
      <c r="V1039" s="18">
        <f>MIN(70000,S1039+T1039+U1039)</f>
        <v/>
      </c>
      <c r="W1039" s="18">
        <f>MAX(0,ROUNDDOWN(M1039-J1039-N1039-K1039-0,-3))</f>
        <v/>
      </c>
      <c r="X1039" s="18">
        <f>MAX(0,ROUNDDOWN(M1039-J1039-N1039-K1039-R1039,-3))</f>
        <v/>
      </c>
      <c r="Y1039" s="18">
        <f>IF(W1039&lt;=0,0,ROUNDDOWN((W1039*LOOKUP(W1039,{0,1950001,3300001,6950001,9000001,18000001,40000001},{0.05,0.1,0.2,0.23,0.33,0.4,0.45})-LOOKUP(W1039,{0,1950001,3300001,6950001,9000001,18000001,40000001},{0,97500,427500,636000,1536000,2796000,4796000}))*1.021,-2))</f>
        <v/>
      </c>
      <c r="Z1039" s="18">
        <f>IF(X1039&lt;=0,0,ROUNDDOWN((X1039*LOOKUP(X1039,{0,1950001,3300001,6950001,9000001,18000001,40000001},{0.05,0.1,0.2,0.23,0.33,0.4,0.45})-LOOKUP(X1039,{0,1950001,3300001,6950001,9000001,18000001,40000001},{0,97500,427500,636000,1536000,2796000,4796000}))*1.021,-2))</f>
        <v/>
      </c>
      <c r="AA1039" s="18">
        <f>MAX(0,ROUNDDOWN(M1039-J1039-430000-L1039-0,-3))</f>
        <v/>
      </c>
      <c r="AB1039" s="18">
        <f>MAX(0,ROUNDDOWN(M1039-J1039-430000-L1039-V1039,-3))</f>
        <v/>
      </c>
      <c r="AC1039" s="18">
        <f>IF(M1039&lt;=450000,0,MAX(0,ROUNDDOWN(AA1039*0.06-MIN(50000,AA1039)*0.03,-2))+MAX(0,ROUNDDOWN(AA1039*0.04-MIN(50000,AA1039)*0.02,-2)))</f>
        <v/>
      </c>
      <c r="AD1039" s="18">
        <f>IF(M1039&lt;=450000,0,MAX(0,ROUNDDOWN(AB1039*0.06-MIN(50000,AB1039)*0.03,-2))+MAX(0,ROUNDDOWN(AB1039*0.04-MIN(50000,AB1039)*0.02,-2)))</f>
        <v/>
      </c>
      <c r="AE1039" s="18">
        <f>Y1039-Z1039</f>
        <v/>
      </c>
      <c r="AF1039" s="18">
        <f>AC1039-AD1039</f>
        <v/>
      </c>
      <c r="AG1039" s="18">
        <f>AE1039+AF1039</f>
        <v/>
      </c>
      <c r="AH1039" s="20">
        <f>IF(W1039&lt;=0,0,LOOKUP(W1039,{0,1950001,3300001,6950001,9000001,18000001,40000001},{0.05,0.1,0.2,0.23,0.33,0.4,0.45}))</f>
        <v/>
      </c>
    </row>
    <row r="1040">
      <c r="A1040" t="inlineStr">
        <is>
          <t>1万円刻み 特例あり一般12万円</t>
        </is>
      </c>
      <c r="B1040" s="18">
        <f>'4_1万円刻み'!$A$320</f>
        <v/>
      </c>
      <c r="C1040" s="19" t="n">
        <v>2026</v>
      </c>
      <c r="D1040" t="inlineStr">
        <is>
          <t>はい</t>
        </is>
      </c>
      <c r="E1040" s="18" t="n">
        <v>120000</v>
      </c>
      <c r="F1040" s="18" t="n">
        <v>0</v>
      </c>
      <c r="G1040" s="18" t="n">
        <v>0</v>
      </c>
      <c r="H1040" s="18" t="n">
        <v>0</v>
      </c>
      <c r="I1040" s="18" t="n">
        <v>0</v>
      </c>
      <c r="J1040" s="18">
        <f>ROUND(MIN(B1040/12,650000)*12*0.0915+MIN(B1040/12,1390000)*12*(0.0504+0)+B1040*0.005,0)</f>
        <v/>
      </c>
      <c r="K1040" s="18" t="n">
        <v>0</v>
      </c>
      <c r="L1040" s="18" t="n">
        <v>0</v>
      </c>
      <c r="M1040" s="18">
        <f>ROUND(IF(C1040&gt;=2026,IF(B1040&lt;741000,0,IF(B1040&lt;2191000,B1040-740000,IF(B1040&lt;2193000,1451000,IF(B1040&lt;2196000,1453000,IF(B1040&lt;2200000,1456000,IF(B1040&lt;3600000,ROUNDDOWN(B1040/4,-3)*2.8-80000,IF(B1040&lt;6600000,ROUNDDOWN(B1040/4,-3)*3.2-440000,IF(B1040&lt;8500000,ROUNDDOWN(B1040*0.9,0)-1100000,B1040-1950000)))))))),IF(B1040&lt;651000,0,IF(B1040&lt;1900000,B1040-650000,IF(B1040&lt;3600000,ROUNDDOWN(B1040/4,-3)*2.8-80000,IF(B1040&lt;6600000,ROUNDDOWN(B1040/4,-3)*3.2-440000,IF(B1040&lt;8500000,ROUNDDOWN(B1040*0.9,0)-1100000,B1040-1950000)))))),0)</f>
        <v/>
      </c>
      <c r="N1040" s="18">
        <f>IF(M1040&gt;23500000,NA(),IF(C1040&gt;=2026,IF(M1040&lt;=4890000,1040000,IF(M1040&lt;=6550000,670000,620000)),IF(M1040&lt;=1320000,950000,IF(M1040&lt;=3360000,880000,IF(M1040&lt;=4890000,680000,IF(M1040&lt;=6550000,630000,580000))))))</f>
        <v/>
      </c>
      <c r="O1040" s="18">
        <f>IF(F1040&lt;=0,IF(AND(D1040="はい",C1040&gt;=2026,C1040&lt;=2027),IF(E1040&lt;=0,0,IF(E1040&lt;=30000,E1040,IF(E1040&lt;=60000,ROUNDUP(E1040/2,0)+15000,IF(E1040&lt;=120000,ROUNDUP(E1040/4,0)+30000,60000)))),IF(E1040&lt;=0,0,IF(E1040&lt;=20000,E1040,IF(E1040&lt;=40000,ROUNDUP(E1040/2,0)+10000,IF(E1040&lt;=80000,ROUNDUP(E1040/4,0)+20000,40000))))),IF(E1040&lt;=0,IF(F1040&lt;=0,0,IF(F1040&lt;=25000,F1040,IF(F1040&lt;=50000,ROUNDUP(F1040/2,0)+12500,IF(F1040&lt;=100000,ROUNDUP(F1040/4,0)+25000,50000)))),MAX(IF(F1040&lt;=0,0,IF(F1040&lt;=25000,F1040,IF(F1040&lt;=50000,ROUNDUP(F1040/2,0)+12500,IF(F1040&lt;=100000,ROUNDUP(F1040/4,0)+25000,50000)))),MIN(IF(AND(D1040="はい",C1040&gt;=2026,C1040&lt;=2027),IF(E1040&lt;=0,0,IF(E1040&lt;=30000,E1040,IF(E1040&lt;=60000,ROUNDUP(E1040/2,0)+15000,IF(E1040&lt;=120000,ROUNDUP(E1040/4,0)+30000,60000)))),IF(E1040&lt;=0,0,IF(E1040&lt;=20000,E1040,IF(E1040&lt;=40000,ROUNDUP(E1040/2,0)+10000,IF(E1040&lt;=80000,ROUNDUP(E1040/4,0)+20000,40000)))))+IF(F1040&lt;=0,0,IF(F1040&lt;=25000,F1040,IF(F1040&lt;=50000,ROUNDUP(F1040/2,0)+12500,IF(F1040&lt;=100000,ROUNDUP(F1040/4,0)+25000,50000)))),IF(AND(D1040="はい",C1040&gt;=2026,C1040&lt;=2027),60000,40000)))))</f>
        <v/>
      </c>
      <c r="P1040" s="18">
        <f>IF(G1040&lt;=0,0,IF(G1040&lt;=20000,G1040,IF(G1040&lt;=40000,ROUNDUP(G1040/2,0)+10000,IF(G1040&lt;=80000,ROUNDUP(G1040/4,0)+20000,40000))))</f>
        <v/>
      </c>
      <c r="Q1040" s="18">
        <f>IF(I1040&lt;=0,IF(H1040&lt;=0,0,IF(H1040&lt;=20000,H1040,IF(H1040&lt;=40000,ROUNDUP(H1040/2,0)+10000,IF(H1040&lt;=80000,ROUNDUP(H1040/4,0)+20000,40000)))),IF(H1040&lt;=0,IF(I1040&lt;=0,0,IF(I1040&lt;=25000,I1040,IF(I1040&lt;=50000,ROUNDUP(I1040/2,0)+12500,IF(I1040&lt;=100000,ROUNDUP(I1040/4,0)+25000,50000)))),MAX(IF(I1040&lt;=0,0,IF(I1040&lt;=25000,I1040,IF(I1040&lt;=50000,ROUNDUP(I1040/2,0)+12500,IF(I1040&lt;=100000,ROUNDUP(I1040/4,0)+25000,50000)))),MIN(IF(H1040&lt;=0,0,IF(H1040&lt;=20000,H1040,IF(H1040&lt;=40000,ROUNDUP(H1040/2,0)+10000,IF(H1040&lt;=80000,ROUNDUP(H1040/4,0)+20000,40000))))+IF(I1040&lt;=0,0,IF(I1040&lt;=25000,I1040,IF(I1040&lt;=50000,ROUNDUP(I1040/2,0)+12500,IF(I1040&lt;=100000,ROUNDUP(I1040/4,0)+25000,50000)))),40000))))</f>
        <v/>
      </c>
      <c r="R1040" s="18">
        <f>MIN(120000,O1040+P1040+Q1040)</f>
        <v/>
      </c>
      <c r="S1040" s="18">
        <f>IF(F1040&lt;=0,IF(E1040&lt;=0,0,IF(E1040&lt;=12000,E1040,IF(E1040&lt;=32000,ROUNDUP(E1040/2,0)+6000,IF(E1040&lt;=56000,ROUNDUP(E1040/4,0)+14000,28000)))),IF(E1040&lt;=0,IF(F1040&lt;=0,0,IF(F1040&lt;=15000,F1040,IF(F1040&lt;=40000,ROUNDUP(F1040/2,0)+7500,IF(F1040&lt;=70000,ROUNDUP(F1040/4,0)+17500,35000)))),MAX(IF(F1040&lt;=0,0,IF(F1040&lt;=15000,F1040,IF(F1040&lt;=40000,ROUNDUP(F1040/2,0)+7500,IF(F1040&lt;=70000,ROUNDUP(F1040/4,0)+17500,35000)))),MIN(IF(E1040&lt;=0,0,IF(E1040&lt;=12000,E1040,IF(E1040&lt;=32000,ROUNDUP(E1040/2,0)+6000,IF(E1040&lt;=56000,ROUNDUP(E1040/4,0)+14000,28000))))+IF(F1040&lt;=0,0,IF(F1040&lt;=15000,F1040,IF(F1040&lt;=40000,ROUNDUP(F1040/2,0)+7500,IF(F1040&lt;=70000,ROUNDUP(F1040/4,0)+17500,35000)))),28000))))</f>
        <v/>
      </c>
      <c r="T1040" s="18">
        <f>IF(G1040&lt;=0,0,IF(G1040&lt;=12000,G1040,IF(G1040&lt;=32000,ROUNDUP(G1040/2,0)+6000,IF(G1040&lt;=56000,ROUNDUP(G1040/4,0)+14000,28000))))</f>
        <v/>
      </c>
      <c r="U1040" s="18">
        <f>IF(I1040&lt;=0,IF(H1040&lt;=0,0,IF(H1040&lt;=12000,H1040,IF(H1040&lt;=32000,ROUNDUP(H1040/2,0)+6000,IF(H1040&lt;=56000,ROUNDUP(H1040/4,0)+14000,28000)))),IF(H1040&lt;=0,IF(I1040&lt;=0,0,IF(I1040&lt;=15000,I1040,IF(I1040&lt;=40000,ROUNDUP(I1040/2,0)+7500,IF(I1040&lt;=70000,ROUNDUP(I1040/4,0)+17500,35000)))),MAX(IF(I1040&lt;=0,0,IF(I1040&lt;=15000,I1040,IF(I1040&lt;=40000,ROUNDUP(I1040/2,0)+7500,IF(I1040&lt;=70000,ROUNDUP(I1040/4,0)+17500,35000)))),MIN(IF(H1040&lt;=0,0,IF(H1040&lt;=12000,H1040,IF(H1040&lt;=32000,ROUNDUP(H1040/2,0)+6000,IF(H1040&lt;=56000,ROUNDUP(H1040/4,0)+14000,28000))))+IF(I1040&lt;=0,0,IF(I1040&lt;=15000,I1040,IF(I1040&lt;=40000,ROUNDUP(I1040/2,0)+7500,IF(I1040&lt;=70000,ROUNDUP(I1040/4,0)+17500,35000)))),28000))))</f>
        <v/>
      </c>
      <c r="V1040" s="18">
        <f>MIN(70000,S1040+T1040+U1040)</f>
        <v/>
      </c>
      <c r="W1040" s="18">
        <f>MAX(0,ROUNDDOWN(M1040-J1040-N1040-K1040-0,-3))</f>
        <v/>
      </c>
      <c r="X1040" s="18">
        <f>MAX(0,ROUNDDOWN(M1040-J1040-N1040-K1040-R1040,-3))</f>
        <v/>
      </c>
      <c r="Y1040" s="18">
        <f>IF(W1040&lt;=0,0,ROUNDDOWN((W1040*LOOKUP(W1040,{0,1950001,3300001,6950001,9000001,18000001,40000001},{0.05,0.1,0.2,0.23,0.33,0.4,0.45})-LOOKUP(W1040,{0,1950001,3300001,6950001,9000001,18000001,40000001},{0,97500,427500,636000,1536000,2796000,4796000}))*1.021,-2))</f>
        <v/>
      </c>
      <c r="Z1040" s="18">
        <f>IF(X1040&lt;=0,0,ROUNDDOWN((X1040*LOOKUP(X1040,{0,1950001,3300001,6950001,9000001,18000001,40000001},{0.05,0.1,0.2,0.23,0.33,0.4,0.45})-LOOKUP(X1040,{0,1950001,3300001,6950001,9000001,18000001,40000001},{0,97500,427500,636000,1536000,2796000,4796000}))*1.021,-2))</f>
        <v/>
      </c>
      <c r="AA1040" s="18">
        <f>MAX(0,ROUNDDOWN(M1040-J1040-430000-L1040-0,-3))</f>
        <v/>
      </c>
      <c r="AB1040" s="18">
        <f>MAX(0,ROUNDDOWN(M1040-J1040-430000-L1040-V1040,-3))</f>
        <v/>
      </c>
      <c r="AC1040" s="18">
        <f>IF(M1040&lt;=450000,0,MAX(0,ROUNDDOWN(AA1040*0.06-MIN(50000,AA1040)*0.03,-2))+MAX(0,ROUNDDOWN(AA1040*0.04-MIN(50000,AA1040)*0.02,-2)))</f>
        <v/>
      </c>
      <c r="AD1040" s="18">
        <f>IF(M1040&lt;=450000,0,MAX(0,ROUNDDOWN(AB1040*0.06-MIN(50000,AB1040)*0.03,-2))+MAX(0,ROUNDDOWN(AB1040*0.04-MIN(50000,AB1040)*0.02,-2)))</f>
        <v/>
      </c>
      <c r="AE1040" s="18">
        <f>Y1040-Z1040</f>
        <v/>
      </c>
      <c r="AF1040" s="18">
        <f>AC1040-AD1040</f>
        <v/>
      </c>
      <c r="AG1040" s="18">
        <f>AE1040+AF1040</f>
        <v/>
      </c>
      <c r="AH1040" s="20">
        <f>IF(W1040&lt;=0,0,LOOKUP(W1040,{0,1950001,3300001,6950001,9000001,18000001,40000001},{0.05,0.1,0.2,0.23,0.33,0.4,0.45}))</f>
        <v/>
      </c>
    </row>
    <row r="1041">
      <c r="A1041" t="inlineStr">
        <is>
          <t>1万円刻み 3区分8万円ずつ</t>
        </is>
      </c>
      <c r="B1041" s="18">
        <f>'4_1万円刻み'!$A$321</f>
        <v/>
      </c>
      <c r="C1041" s="19" t="n">
        <v>2026</v>
      </c>
      <c r="D1041" t="inlineStr">
        <is>
          <t>いいえ</t>
        </is>
      </c>
      <c r="E1041" s="18" t="n">
        <v>80000</v>
      </c>
      <c r="F1041" s="18" t="n">
        <v>0</v>
      </c>
      <c r="G1041" s="18" t="n">
        <v>80000</v>
      </c>
      <c r="H1041" s="18" t="n">
        <v>80000</v>
      </c>
      <c r="I1041" s="18" t="n">
        <v>0</v>
      </c>
      <c r="J1041" s="18">
        <f>ROUND(MIN(B1041/12,650000)*12*0.0915+MIN(B1041/12,1390000)*12*(0.0504+0)+B1041*0.005,0)</f>
        <v/>
      </c>
      <c r="K1041" s="18" t="n">
        <v>0</v>
      </c>
      <c r="L1041" s="18" t="n">
        <v>0</v>
      </c>
      <c r="M1041" s="18">
        <f>ROUND(IF(C1041&gt;=2026,IF(B1041&lt;741000,0,IF(B1041&lt;2191000,B1041-740000,IF(B1041&lt;2193000,1451000,IF(B1041&lt;2196000,1453000,IF(B1041&lt;2200000,1456000,IF(B1041&lt;3600000,ROUNDDOWN(B1041/4,-3)*2.8-80000,IF(B1041&lt;6600000,ROUNDDOWN(B1041/4,-3)*3.2-440000,IF(B1041&lt;8500000,ROUNDDOWN(B1041*0.9,0)-1100000,B1041-1950000)))))))),IF(B1041&lt;651000,0,IF(B1041&lt;1900000,B1041-650000,IF(B1041&lt;3600000,ROUNDDOWN(B1041/4,-3)*2.8-80000,IF(B1041&lt;6600000,ROUNDDOWN(B1041/4,-3)*3.2-440000,IF(B1041&lt;8500000,ROUNDDOWN(B1041*0.9,0)-1100000,B1041-1950000)))))),0)</f>
        <v/>
      </c>
      <c r="N1041" s="18">
        <f>IF(M1041&gt;23500000,NA(),IF(C1041&gt;=2026,IF(M1041&lt;=4890000,1040000,IF(M1041&lt;=6550000,670000,620000)),IF(M1041&lt;=1320000,950000,IF(M1041&lt;=3360000,880000,IF(M1041&lt;=4890000,680000,IF(M1041&lt;=6550000,630000,580000))))))</f>
        <v/>
      </c>
      <c r="O1041" s="18">
        <f>IF(F1041&lt;=0,IF(AND(D1041="はい",C1041&gt;=2026,C1041&lt;=2027),IF(E1041&lt;=0,0,IF(E1041&lt;=30000,E1041,IF(E1041&lt;=60000,ROUNDUP(E1041/2,0)+15000,IF(E1041&lt;=120000,ROUNDUP(E1041/4,0)+30000,60000)))),IF(E1041&lt;=0,0,IF(E1041&lt;=20000,E1041,IF(E1041&lt;=40000,ROUNDUP(E1041/2,0)+10000,IF(E1041&lt;=80000,ROUNDUP(E1041/4,0)+20000,40000))))),IF(E1041&lt;=0,IF(F1041&lt;=0,0,IF(F1041&lt;=25000,F1041,IF(F1041&lt;=50000,ROUNDUP(F1041/2,0)+12500,IF(F1041&lt;=100000,ROUNDUP(F1041/4,0)+25000,50000)))),MAX(IF(F1041&lt;=0,0,IF(F1041&lt;=25000,F1041,IF(F1041&lt;=50000,ROUNDUP(F1041/2,0)+12500,IF(F1041&lt;=100000,ROUNDUP(F1041/4,0)+25000,50000)))),MIN(IF(AND(D1041="はい",C1041&gt;=2026,C1041&lt;=2027),IF(E1041&lt;=0,0,IF(E1041&lt;=30000,E1041,IF(E1041&lt;=60000,ROUNDUP(E1041/2,0)+15000,IF(E1041&lt;=120000,ROUNDUP(E1041/4,0)+30000,60000)))),IF(E1041&lt;=0,0,IF(E1041&lt;=20000,E1041,IF(E1041&lt;=40000,ROUNDUP(E1041/2,0)+10000,IF(E1041&lt;=80000,ROUNDUP(E1041/4,0)+20000,40000)))))+IF(F1041&lt;=0,0,IF(F1041&lt;=25000,F1041,IF(F1041&lt;=50000,ROUNDUP(F1041/2,0)+12500,IF(F1041&lt;=100000,ROUNDUP(F1041/4,0)+25000,50000)))),IF(AND(D1041="はい",C1041&gt;=2026,C1041&lt;=2027),60000,40000)))))</f>
        <v/>
      </c>
      <c r="P1041" s="18">
        <f>IF(G1041&lt;=0,0,IF(G1041&lt;=20000,G1041,IF(G1041&lt;=40000,ROUNDUP(G1041/2,0)+10000,IF(G1041&lt;=80000,ROUNDUP(G1041/4,0)+20000,40000))))</f>
        <v/>
      </c>
      <c r="Q1041" s="18">
        <f>IF(I1041&lt;=0,IF(H1041&lt;=0,0,IF(H1041&lt;=20000,H1041,IF(H1041&lt;=40000,ROUNDUP(H1041/2,0)+10000,IF(H1041&lt;=80000,ROUNDUP(H1041/4,0)+20000,40000)))),IF(H1041&lt;=0,IF(I1041&lt;=0,0,IF(I1041&lt;=25000,I1041,IF(I1041&lt;=50000,ROUNDUP(I1041/2,0)+12500,IF(I1041&lt;=100000,ROUNDUP(I1041/4,0)+25000,50000)))),MAX(IF(I1041&lt;=0,0,IF(I1041&lt;=25000,I1041,IF(I1041&lt;=50000,ROUNDUP(I1041/2,0)+12500,IF(I1041&lt;=100000,ROUNDUP(I1041/4,0)+25000,50000)))),MIN(IF(H1041&lt;=0,0,IF(H1041&lt;=20000,H1041,IF(H1041&lt;=40000,ROUNDUP(H1041/2,0)+10000,IF(H1041&lt;=80000,ROUNDUP(H1041/4,0)+20000,40000))))+IF(I1041&lt;=0,0,IF(I1041&lt;=25000,I1041,IF(I1041&lt;=50000,ROUNDUP(I1041/2,0)+12500,IF(I1041&lt;=100000,ROUNDUP(I1041/4,0)+25000,50000)))),40000))))</f>
        <v/>
      </c>
      <c r="R1041" s="18">
        <f>MIN(120000,O1041+P1041+Q1041)</f>
        <v/>
      </c>
      <c r="S1041" s="18">
        <f>IF(F1041&lt;=0,IF(E1041&lt;=0,0,IF(E1041&lt;=12000,E1041,IF(E1041&lt;=32000,ROUNDUP(E1041/2,0)+6000,IF(E1041&lt;=56000,ROUNDUP(E1041/4,0)+14000,28000)))),IF(E1041&lt;=0,IF(F1041&lt;=0,0,IF(F1041&lt;=15000,F1041,IF(F1041&lt;=40000,ROUNDUP(F1041/2,0)+7500,IF(F1041&lt;=70000,ROUNDUP(F1041/4,0)+17500,35000)))),MAX(IF(F1041&lt;=0,0,IF(F1041&lt;=15000,F1041,IF(F1041&lt;=40000,ROUNDUP(F1041/2,0)+7500,IF(F1041&lt;=70000,ROUNDUP(F1041/4,0)+17500,35000)))),MIN(IF(E1041&lt;=0,0,IF(E1041&lt;=12000,E1041,IF(E1041&lt;=32000,ROUNDUP(E1041/2,0)+6000,IF(E1041&lt;=56000,ROUNDUP(E1041/4,0)+14000,28000))))+IF(F1041&lt;=0,0,IF(F1041&lt;=15000,F1041,IF(F1041&lt;=40000,ROUNDUP(F1041/2,0)+7500,IF(F1041&lt;=70000,ROUNDUP(F1041/4,0)+17500,35000)))),28000))))</f>
        <v/>
      </c>
      <c r="T1041" s="18">
        <f>IF(G1041&lt;=0,0,IF(G1041&lt;=12000,G1041,IF(G1041&lt;=32000,ROUNDUP(G1041/2,0)+6000,IF(G1041&lt;=56000,ROUNDUP(G1041/4,0)+14000,28000))))</f>
        <v/>
      </c>
      <c r="U1041" s="18">
        <f>IF(I1041&lt;=0,IF(H1041&lt;=0,0,IF(H1041&lt;=12000,H1041,IF(H1041&lt;=32000,ROUNDUP(H1041/2,0)+6000,IF(H1041&lt;=56000,ROUNDUP(H1041/4,0)+14000,28000)))),IF(H1041&lt;=0,IF(I1041&lt;=0,0,IF(I1041&lt;=15000,I1041,IF(I1041&lt;=40000,ROUNDUP(I1041/2,0)+7500,IF(I1041&lt;=70000,ROUNDUP(I1041/4,0)+17500,35000)))),MAX(IF(I1041&lt;=0,0,IF(I1041&lt;=15000,I1041,IF(I1041&lt;=40000,ROUNDUP(I1041/2,0)+7500,IF(I1041&lt;=70000,ROUNDUP(I1041/4,0)+17500,35000)))),MIN(IF(H1041&lt;=0,0,IF(H1041&lt;=12000,H1041,IF(H1041&lt;=32000,ROUNDUP(H1041/2,0)+6000,IF(H1041&lt;=56000,ROUNDUP(H1041/4,0)+14000,28000))))+IF(I1041&lt;=0,0,IF(I1041&lt;=15000,I1041,IF(I1041&lt;=40000,ROUNDUP(I1041/2,0)+7500,IF(I1041&lt;=70000,ROUNDUP(I1041/4,0)+17500,35000)))),28000))))</f>
        <v/>
      </c>
      <c r="V1041" s="18">
        <f>MIN(70000,S1041+T1041+U1041)</f>
        <v/>
      </c>
      <c r="W1041" s="18">
        <f>MAX(0,ROUNDDOWN(M1041-J1041-N1041-K1041-0,-3))</f>
        <v/>
      </c>
      <c r="X1041" s="18">
        <f>MAX(0,ROUNDDOWN(M1041-J1041-N1041-K1041-R1041,-3))</f>
        <v/>
      </c>
      <c r="Y1041" s="18">
        <f>IF(W1041&lt;=0,0,ROUNDDOWN((W1041*LOOKUP(W1041,{0,1950001,3300001,6950001,9000001,18000001,40000001},{0.05,0.1,0.2,0.23,0.33,0.4,0.45})-LOOKUP(W1041,{0,1950001,3300001,6950001,9000001,18000001,40000001},{0,97500,427500,636000,1536000,2796000,4796000}))*1.021,-2))</f>
        <v/>
      </c>
      <c r="Z1041" s="18">
        <f>IF(X1041&lt;=0,0,ROUNDDOWN((X1041*LOOKUP(X1041,{0,1950001,3300001,6950001,9000001,18000001,40000001},{0.05,0.1,0.2,0.23,0.33,0.4,0.45})-LOOKUP(X1041,{0,1950001,3300001,6950001,9000001,18000001,40000001},{0,97500,427500,636000,1536000,2796000,4796000}))*1.021,-2))</f>
        <v/>
      </c>
      <c r="AA1041" s="18">
        <f>MAX(0,ROUNDDOWN(M1041-J1041-430000-L1041-0,-3))</f>
        <v/>
      </c>
      <c r="AB1041" s="18">
        <f>MAX(0,ROUNDDOWN(M1041-J1041-430000-L1041-V1041,-3))</f>
        <v/>
      </c>
      <c r="AC1041" s="18">
        <f>IF(M1041&lt;=450000,0,MAX(0,ROUNDDOWN(AA1041*0.06-MIN(50000,AA1041)*0.03,-2))+MAX(0,ROUNDDOWN(AA1041*0.04-MIN(50000,AA1041)*0.02,-2)))</f>
        <v/>
      </c>
      <c r="AD1041" s="18">
        <f>IF(M1041&lt;=450000,0,MAX(0,ROUNDDOWN(AB1041*0.06-MIN(50000,AB1041)*0.03,-2))+MAX(0,ROUNDDOWN(AB1041*0.04-MIN(50000,AB1041)*0.02,-2)))</f>
        <v/>
      </c>
      <c r="AE1041" s="18">
        <f>Y1041-Z1041</f>
        <v/>
      </c>
      <c r="AF1041" s="18">
        <f>AC1041-AD1041</f>
        <v/>
      </c>
      <c r="AG1041" s="18">
        <f>AE1041+AF1041</f>
        <v/>
      </c>
      <c r="AH1041" s="20">
        <f>IF(W1041&lt;=0,0,LOOKUP(W1041,{0,1950001,3300001,6950001,9000001,18000001,40000001},{0.05,0.1,0.2,0.23,0.33,0.4,0.45}))</f>
        <v/>
      </c>
    </row>
    <row r="1042">
      <c r="A1042" t="inlineStr">
        <is>
          <t>1万円刻み 一般8万円</t>
        </is>
      </c>
      <c r="B1042" s="18">
        <f>'4_1万円刻み'!$A$321</f>
        <v/>
      </c>
      <c r="C1042" s="19" t="n">
        <v>2026</v>
      </c>
      <c r="D1042" t="inlineStr">
        <is>
          <t>いいえ</t>
        </is>
      </c>
      <c r="E1042" s="18" t="n">
        <v>80000</v>
      </c>
      <c r="F1042" s="18" t="n">
        <v>0</v>
      </c>
      <c r="G1042" s="18" t="n">
        <v>0</v>
      </c>
      <c r="H1042" s="18" t="n">
        <v>0</v>
      </c>
      <c r="I1042" s="18" t="n">
        <v>0</v>
      </c>
      <c r="J1042" s="18">
        <f>ROUND(MIN(B1042/12,650000)*12*0.0915+MIN(B1042/12,1390000)*12*(0.0504+0)+B1042*0.005,0)</f>
        <v/>
      </c>
      <c r="K1042" s="18" t="n">
        <v>0</v>
      </c>
      <c r="L1042" s="18" t="n">
        <v>0</v>
      </c>
      <c r="M1042" s="18">
        <f>ROUND(IF(C1042&gt;=2026,IF(B1042&lt;741000,0,IF(B1042&lt;2191000,B1042-740000,IF(B1042&lt;2193000,1451000,IF(B1042&lt;2196000,1453000,IF(B1042&lt;2200000,1456000,IF(B1042&lt;3600000,ROUNDDOWN(B1042/4,-3)*2.8-80000,IF(B1042&lt;6600000,ROUNDDOWN(B1042/4,-3)*3.2-440000,IF(B1042&lt;8500000,ROUNDDOWN(B1042*0.9,0)-1100000,B1042-1950000)))))))),IF(B1042&lt;651000,0,IF(B1042&lt;1900000,B1042-650000,IF(B1042&lt;3600000,ROUNDDOWN(B1042/4,-3)*2.8-80000,IF(B1042&lt;6600000,ROUNDDOWN(B1042/4,-3)*3.2-440000,IF(B1042&lt;8500000,ROUNDDOWN(B1042*0.9,0)-1100000,B1042-1950000)))))),0)</f>
        <v/>
      </c>
      <c r="N1042" s="18">
        <f>IF(M1042&gt;23500000,NA(),IF(C1042&gt;=2026,IF(M1042&lt;=4890000,1040000,IF(M1042&lt;=6550000,670000,620000)),IF(M1042&lt;=1320000,950000,IF(M1042&lt;=3360000,880000,IF(M1042&lt;=4890000,680000,IF(M1042&lt;=6550000,630000,580000))))))</f>
        <v/>
      </c>
      <c r="O1042" s="18">
        <f>IF(F1042&lt;=0,IF(AND(D1042="はい",C1042&gt;=2026,C1042&lt;=2027),IF(E1042&lt;=0,0,IF(E1042&lt;=30000,E1042,IF(E1042&lt;=60000,ROUNDUP(E1042/2,0)+15000,IF(E1042&lt;=120000,ROUNDUP(E1042/4,0)+30000,60000)))),IF(E1042&lt;=0,0,IF(E1042&lt;=20000,E1042,IF(E1042&lt;=40000,ROUNDUP(E1042/2,0)+10000,IF(E1042&lt;=80000,ROUNDUP(E1042/4,0)+20000,40000))))),IF(E1042&lt;=0,IF(F1042&lt;=0,0,IF(F1042&lt;=25000,F1042,IF(F1042&lt;=50000,ROUNDUP(F1042/2,0)+12500,IF(F1042&lt;=100000,ROUNDUP(F1042/4,0)+25000,50000)))),MAX(IF(F1042&lt;=0,0,IF(F1042&lt;=25000,F1042,IF(F1042&lt;=50000,ROUNDUP(F1042/2,0)+12500,IF(F1042&lt;=100000,ROUNDUP(F1042/4,0)+25000,50000)))),MIN(IF(AND(D1042="はい",C1042&gt;=2026,C1042&lt;=2027),IF(E1042&lt;=0,0,IF(E1042&lt;=30000,E1042,IF(E1042&lt;=60000,ROUNDUP(E1042/2,0)+15000,IF(E1042&lt;=120000,ROUNDUP(E1042/4,0)+30000,60000)))),IF(E1042&lt;=0,0,IF(E1042&lt;=20000,E1042,IF(E1042&lt;=40000,ROUNDUP(E1042/2,0)+10000,IF(E1042&lt;=80000,ROUNDUP(E1042/4,0)+20000,40000)))))+IF(F1042&lt;=0,0,IF(F1042&lt;=25000,F1042,IF(F1042&lt;=50000,ROUNDUP(F1042/2,0)+12500,IF(F1042&lt;=100000,ROUNDUP(F1042/4,0)+25000,50000)))),IF(AND(D1042="はい",C1042&gt;=2026,C1042&lt;=2027),60000,40000)))))</f>
        <v/>
      </c>
      <c r="P1042" s="18">
        <f>IF(G1042&lt;=0,0,IF(G1042&lt;=20000,G1042,IF(G1042&lt;=40000,ROUNDUP(G1042/2,0)+10000,IF(G1042&lt;=80000,ROUNDUP(G1042/4,0)+20000,40000))))</f>
        <v/>
      </c>
      <c r="Q1042" s="18">
        <f>IF(I1042&lt;=0,IF(H1042&lt;=0,0,IF(H1042&lt;=20000,H1042,IF(H1042&lt;=40000,ROUNDUP(H1042/2,0)+10000,IF(H1042&lt;=80000,ROUNDUP(H1042/4,0)+20000,40000)))),IF(H1042&lt;=0,IF(I1042&lt;=0,0,IF(I1042&lt;=25000,I1042,IF(I1042&lt;=50000,ROUNDUP(I1042/2,0)+12500,IF(I1042&lt;=100000,ROUNDUP(I1042/4,0)+25000,50000)))),MAX(IF(I1042&lt;=0,0,IF(I1042&lt;=25000,I1042,IF(I1042&lt;=50000,ROUNDUP(I1042/2,0)+12500,IF(I1042&lt;=100000,ROUNDUP(I1042/4,0)+25000,50000)))),MIN(IF(H1042&lt;=0,0,IF(H1042&lt;=20000,H1042,IF(H1042&lt;=40000,ROUNDUP(H1042/2,0)+10000,IF(H1042&lt;=80000,ROUNDUP(H1042/4,0)+20000,40000))))+IF(I1042&lt;=0,0,IF(I1042&lt;=25000,I1042,IF(I1042&lt;=50000,ROUNDUP(I1042/2,0)+12500,IF(I1042&lt;=100000,ROUNDUP(I1042/4,0)+25000,50000)))),40000))))</f>
        <v/>
      </c>
      <c r="R1042" s="18">
        <f>MIN(120000,O1042+P1042+Q1042)</f>
        <v/>
      </c>
      <c r="S1042" s="18">
        <f>IF(F1042&lt;=0,IF(E1042&lt;=0,0,IF(E1042&lt;=12000,E1042,IF(E1042&lt;=32000,ROUNDUP(E1042/2,0)+6000,IF(E1042&lt;=56000,ROUNDUP(E1042/4,0)+14000,28000)))),IF(E1042&lt;=0,IF(F1042&lt;=0,0,IF(F1042&lt;=15000,F1042,IF(F1042&lt;=40000,ROUNDUP(F1042/2,0)+7500,IF(F1042&lt;=70000,ROUNDUP(F1042/4,0)+17500,35000)))),MAX(IF(F1042&lt;=0,0,IF(F1042&lt;=15000,F1042,IF(F1042&lt;=40000,ROUNDUP(F1042/2,0)+7500,IF(F1042&lt;=70000,ROUNDUP(F1042/4,0)+17500,35000)))),MIN(IF(E1042&lt;=0,0,IF(E1042&lt;=12000,E1042,IF(E1042&lt;=32000,ROUNDUP(E1042/2,0)+6000,IF(E1042&lt;=56000,ROUNDUP(E1042/4,0)+14000,28000))))+IF(F1042&lt;=0,0,IF(F1042&lt;=15000,F1042,IF(F1042&lt;=40000,ROUNDUP(F1042/2,0)+7500,IF(F1042&lt;=70000,ROUNDUP(F1042/4,0)+17500,35000)))),28000))))</f>
        <v/>
      </c>
      <c r="T1042" s="18">
        <f>IF(G1042&lt;=0,0,IF(G1042&lt;=12000,G1042,IF(G1042&lt;=32000,ROUNDUP(G1042/2,0)+6000,IF(G1042&lt;=56000,ROUNDUP(G1042/4,0)+14000,28000))))</f>
        <v/>
      </c>
      <c r="U1042" s="18">
        <f>IF(I1042&lt;=0,IF(H1042&lt;=0,0,IF(H1042&lt;=12000,H1042,IF(H1042&lt;=32000,ROUNDUP(H1042/2,0)+6000,IF(H1042&lt;=56000,ROUNDUP(H1042/4,0)+14000,28000)))),IF(H1042&lt;=0,IF(I1042&lt;=0,0,IF(I1042&lt;=15000,I1042,IF(I1042&lt;=40000,ROUNDUP(I1042/2,0)+7500,IF(I1042&lt;=70000,ROUNDUP(I1042/4,0)+17500,35000)))),MAX(IF(I1042&lt;=0,0,IF(I1042&lt;=15000,I1042,IF(I1042&lt;=40000,ROUNDUP(I1042/2,0)+7500,IF(I1042&lt;=70000,ROUNDUP(I1042/4,0)+17500,35000)))),MIN(IF(H1042&lt;=0,0,IF(H1042&lt;=12000,H1042,IF(H1042&lt;=32000,ROUNDUP(H1042/2,0)+6000,IF(H1042&lt;=56000,ROUNDUP(H1042/4,0)+14000,28000))))+IF(I1042&lt;=0,0,IF(I1042&lt;=15000,I1042,IF(I1042&lt;=40000,ROUNDUP(I1042/2,0)+7500,IF(I1042&lt;=70000,ROUNDUP(I1042/4,0)+17500,35000)))),28000))))</f>
        <v/>
      </c>
      <c r="V1042" s="18">
        <f>MIN(70000,S1042+T1042+U1042)</f>
        <v/>
      </c>
      <c r="W1042" s="18">
        <f>MAX(0,ROUNDDOWN(M1042-J1042-N1042-K1042-0,-3))</f>
        <v/>
      </c>
      <c r="X1042" s="18">
        <f>MAX(0,ROUNDDOWN(M1042-J1042-N1042-K1042-R1042,-3))</f>
        <v/>
      </c>
      <c r="Y1042" s="18">
        <f>IF(W1042&lt;=0,0,ROUNDDOWN((W1042*LOOKUP(W1042,{0,1950001,3300001,6950001,9000001,18000001,40000001},{0.05,0.1,0.2,0.23,0.33,0.4,0.45})-LOOKUP(W1042,{0,1950001,3300001,6950001,9000001,18000001,40000001},{0,97500,427500,636000,1536000,2796000,4796000}))*1.021,-2))</f>
        <v/>
      </c>
      <c r="Z1042" s="18">
        <f>IF(X1042&lt;=0,0,ROUNDDOWN((X1042*LOOKUP(X1042,{0,1950001,3300001,6950001,9000001,18000001,40000001},{0.05,0.1,0.2,0.23,0.33,0.4,0.45})-LOOKUP(X1042,{0,1950001,3300001,6950001,9000001,18000001,40000001},{0,97500,427500,636000,1536000,2796000,4796000}))*1.021,-2))</f>
        <v/>
      </c>
      <c r="AA1042" s="18">
        <f>MAX(0,ROUNDDOWN(M1042-J1042-430000-L1042-0,-3))</f>
        <v/>
      </c>
      <c r="AB1042" s="18">
        <f>MAX(0,ROUNDDOWN(M1042-J1042-430000-L1042-V1042,-3))</f>
        <v/>
      </c>
      <c r="AC1042" s="18">
        <f>IF(M1042&lt;=450000,0,MAX(0,ROUNDDOWN(AA1042*0.06-MIN(50000,AA1042)*0.03,-2))+MAX(0,ROUNDDOWN(AA1042*0.04-MIN(50000,AA1042)*0.02,-2)))</f>
        <v/>
      </c>
      <c r="AD1042" s="18">
        <f>IF(M1042&lt;=450000,0,MAX(0,ROUNDDOWN(AB1042*0.06-MIN(50000,AB1042)*0.03,-2))+MAX(0,ROUNDDOWN(AB1042*0.04-MIN(50000,AB1042)*0.02,-2)))</f>
        <v/>
      </c>
      <c r="AE1042" s="18">
        <f>Y1042-Z1042</f>
        <v/>
      </c>
      <c r="AF1042" s="18">
        <f>AC1042-AD1042</f>
        <v/>
      </c>
      <c r="AG1042" s="18">
        <f>AE1042+AF1042</f>
        <v/>
      </c>
      <c r="AH1042" s="20">
        <f>IF(W1042&lt;=0,0,LOOKUP(W1042,{0,1950001,3300001,6950001,9000001,18000001,40000001},{0.05,0.1,0.2,0.23,0.33,0.4,0.45}))</f>
        <v/>
      </c>
    </row>
    <row r="1043">
      <c r="A1043" t="inlineStr">
        <is>
          <t>1万円刻み 特例あり一般12万円</t>
        </is>
      </c>
      <c r="B1043" s="18">
        <f>'4_1万円刻み'!$A$321</f>
        <v/>
      </c>
      <c r="C1043" s="19" t="n">
        <v>2026</v>
      </c>
      <c r="D1043" t="inlineStr">
        <is>
          <t>はい</t>
        </is>
      </c>
      <c r="E1043" s="18" t="n">
        <v>120000</v>
      </c>
      <c r="F1043" s="18" t="n">
        <v>0</v>
      </c>
      <c r="G1043" s="18" t="n">
        <v>0</v>
      </c>
      <c r="H1043" s="18" t="n">
        <v>0</v>
      </c>
      <c r="I1043" s="18" t="n">
        <v>0</v>
      </c>
      <c r="J1043" s="18">
        <f>ROUND(MIN(B1043/12,650000)*12*0.0915+MIN(B1043/12,1390000)*12*(0.0504+0)+B1043*0.005,0)</f>
        <v/>
      </c>
      <c r="K1043" s="18" t="n">
        <v>0</v>
      </c>
      <c r="L1043" s="18" t="n">
        <v>0</v>
      </c>
      <c r="M1043" s="18">
        <f>ROUND(IF(C1043&gt;=2026,IF(B1043&lt;741000,0,IF(B1043&lt;2191000,B1043-740000,IF(B1043&lt;2193000,1451000,IF(B1043&lt;2196000,1453000,IF(B1043&lt;2200000,1456000,IF(B1043&lt;3600000,ROUNDDOWN(B1043/4,-3)*2.8-80000,IF(B1043&lt;6600000,ROUNDDOWN(B1043/4,-3)*3.2-440000,IF(B1043&lt;8500000,ROUNDDOWN(B1043*0.9,0)-1100000,B1043-1950000)))))))),IF(B1043&lt;651000,0,IF(B1043&lt;1900000,B1043-650000,IF(B1043&lt;3600000,ROUNDDOWN(B1043/4,-3)*2.8-80000,IF(B1043&lt;6600000,ROUNDDOWN(B1043/4,-3)*3.2-440000,IF(B1043&lt;8500000,ROUNDDOWN(B1043*0.9,0)-1100000,B1043-1950000)))))),0)</f>
        <v/>
      </c>
      <c r="N1043" s="18">
        <f>IF(M1043&gt;23500000,NA(),IF(C1043&gt;=2026,IF(M1043&lt;=4890000,1040000,IF(M1043&lt;=6550000,670000,620000)),IF(M1043&lt;=1320000,950000,IF(M1043&lt;=3360000,880000,IF(M1043&lt;=4890000,680000,IF(M1043&lt;=6550000,630000,580000))))))</f>
        <v/>
      </c>
      <c r="O1043" s="18">
        <f>IF(F1043&lt;=0,IF(AND(D1043="はい",C1043&gt;=2026,C1043&lt;=2027),IF(E1043&lt;=0,0,IF(E1043&lt;=30000,E1043,IF(E1043&lt;=60000,ROUNDUP(E1043/2,0)+15000,IF(E1043&lt;=120000,ROUNDUP(E1043/4,0)+30000,60000)))),IF(E1043&lt;=0,0,IF(E1043&lt;=20000,E1043,IF(E1043&lt;=40000,ROUNDUP(E1043/2,0)+10000,IF(E1043&lt;=80000,ROUNDUP(E1043/4,0)+20000,40000))))),IF(E1043&lt;=0,IF(F1043&lt;=0,0,IF(F1043&lt;=25000,F1043,IF(F1043&lt;=50000,ROUNDUP(F1043/2,0)+12500,IF(F1043&lt;=100000,ROUNDUP(F1043/4,0)+25000,50000)))),MAX(IF(F1043&lt;=0,0,IF(F1043&lt;=25000,F1043,IF(F1043&lt;=50000,ROUNDUP(F1043/2,0)+12500,IF(F1043&lt;=100000,ROUNDUP(F1043/4,0)+25000,50000)))),MIN(IF(AND(D1043="はい",C1043&gt;=2026,C1043&lt;=2027),IF(E1043&lt;=0,0,IF(E1043&lt;=30000,E1043,IF(E1043&lt;=60000,ROUNDUP(E1043/2,0)+15000,IF(E1043&lt;=120000,ROUNDUP(E1043/4,0)+30000,60000)))),IF(E1043&lt;=0,0,IF(E1043&lt;=20000,E1043,IF(E1043&lt;=40000,ROUNDUP(E1043/2,0)+10000,IF(E1043&lt;=80000,ROUNDUP(E1043/4,0)+20000,40000)))))+IF(F1043&lt;=0,0,IF(F1043&lt;=25000,F1043,IF(F1043&lt;=50000,ROUNDUP(F1043/2,0)+12500,IF(F1043&lt;=100000,ROUNDUP(F1043/4,0)+25000,50000)))),IF(AND(D1043="はい",C1043&gt;=2026,C1043&lt;=2027),60000,40000)))))</f>
        <v/>
      </c>
      <c r="P1043" s="18">
        <f>IF(G1043&lt;=0,0,IF(G1043&lt;=20000,G1043,IF(G1043&lt;=40000,ROUNDUP(G1043/2,0)+10000,IF(G1043&lt;=80000,ROUNDUP(G1043/4,0)+20000,40000))))</f>
        <v/>
      </c>
      <c r="Q1043" s="18">
        <f>IF(I1043&lt;=0,IF(H1043&lt;=0,0,IF(H1043&lt;=20000,H1043,IF(H1043&lt;=40000,ROUNDUP(H1043/2,0)+10000,IF(H1043&lt;=80000,ROUNDUP(H1043/4,0)+20000,40000)))),IF(H1043&lt;=0,IF(I1043&lt;=0,0,IF(I1043&lt;=25000,I1043,IF(I1043&lt;=50000,ROUNDUP(I1043/2,0)+12500,IF(I1043&lt;=100000,ROUNDUP(I1043/4,0)+25000,50000)))),MAX(IF(I1043&lt;=0,0,IF(I1043&lt;=25000,I1043,IF(I1043&lt;=50000,ROUNDUP(I1043/2,0)+12500,IF(I1043&lt;=100000,ROUNDUP(I1043/4,0)+25000,50000)))),MIN(IF(H1043&lt;=0,0,IF(H1043&lt;=20000,H1043,IF(H1043&lt;=40000,ROUNDUP(H1043/2,0)+10000,IF(H1043&lt;=80000,ROUNDUP(H1043/4,0)+20000,40000))))+IF(I1043&lt;=0,0,IF(I1043&lt;=25000,I1043,IF(I1043&lt;=50000,ROUNDUP(I1043/2,0)+12500,IF(I1043&lt;=100000,ROUNDUP(I1043/4,0)+25000,50000)))),40000))))</f>
        <v/>
      </c>
      <c r="R1043" s="18">
        <f>MIN(120000,O1043+P1043+Q1043)</f>
        <v/>
      </c>
      <c r="S1043" s="18">
        <f>IF(F1043&lt;=0,IF(E1043&lt;=0,0,IF(E1043&lt;=12000,E1043,IF(E1043&lt;=32000,ROUNDUP(E1043/2,0)+6000,IF(E1043&lt;=56000,ROUNDUP(E1043/4,0)+14000,28000)))),IF(E1043&lt;=0,IF(F1043&lt;=0,0,IF(F1043&lt;=15000,F1043,IF(F1043&lt;=40000,ROUNDUP(F1043/2,0)+7500,IF(F1043&lt;=70000,ROUNDUP(F1043/4,0)+17500,35000)))),MAX(IF(F1043&lt;=0,0,IF(F1043&lt;=15000,F1043,IF(F1043&lt;=40000,ROUNDUP(F1043/2,0)+7500,IF(F1043&lt;=70000,ROUNDUP(F1043/4,0)+17500,35000)))),MIN(IF(E1043&lt;=0,0,IF(E1043&lt;=12000,E1043,IF(E1043&lt;=32000,ROUNDUP(E1043/2,0)+6000,IF(E1043&lt;=56000,ROUNDUP(E1043/4,0)+14000,28000))))+IF(F1043&lt;=0,0,IF(F1043&lt;=15000,F1043,IF(F1043&lt;=40000,ROUNDUP(F1043/2,0)+7500,IF(F1043&lt;=70000,ROUNDUP(F1043/4,0)+17500,35000)))),28000))))</f>
        <v/>
      </c>
      <c r="T1043" s="18">
        <f>IF(G1043&lt;=0,0,IF(G1043&lt;=12000,G1043,IF(G1043&lt;=32000,ROUNDUP(G1043/2,0)+6000,IF(G1043&lt;=56000,ROUNDUP(G1043/4,0)+14000,28000))))</f>
        <v/>
      </c>
      <c r="U1043" s="18">
        <f>IF(I1043&lt;=0,IF(H1043&lt;=0,0,IF(H1043&lt;=12000,H1043,IF(H1043&lt;=32000,ROUNDUP(H1043/2,0)+6000,IF(H1043&lt;=56000,ROUNDUP(H1043/4,0)+14000,28000)))),IF(H1043&lt;=0,IF(I1043&lt;=0,0,IF(I1043&lt;=15000,I1043,IF(I1043&lt;=40000,ROUNDUP(I1043/2,0)+7500,IF(I1043&lt;=70000,ROUNDUP(I1043/4,0)+17500,35000)))),MAX(IF(I1043&lt;=0,0,IF(I1043&lt;=15000,I1043,IF(I1043&lt;=40000,ROUNDUP(I1043/2,0)+7500,IF(I1043&lt;=70000,ROUNDUP(I1043/4,0)+17500,35000)))),MIN(IF(H1043&lt;=0,0,IF(H1043&lt;=12000,H1043,IF(H1043&lt;=32000,ROUNDUP(H1043/2,0)+6000,IF(H1043&lt;=56000,ROUNDUP(H1043/4,0)+14000,28000))))+IF(I1043&lt;=0,0,IF(I1043&lt;=15000,I1043,IF(I1043&lt;=40000,ROUNDUP(I1043/2,0)+7500,IF(I1043&lt;=70000,ROUNDUP(I1043/4,0)+17500,35000)))),28000))))</f>
        <v/>
      </c>
      <c r="V1043" s="18">
        <f>MIN(70000,S1043+T1043+U1043)</f>
        <v/>
      </c>
      <c r="W1043" s="18">
        <f>MAX(0,ROUNDDOWN(M1043-J1043-N1043-K1043-0,-3))</f>
        <v/>
      </c>
      <c r="X1043" s="18">
        <f>MAX(0,ROUNDDOWN(M1043-J1043-N1043-K1043-R1043,-3))</f>
        <v/>
      </c>
      <c r="Y1043" s="18">
        <f>IF(W1043&lt;=0,0,ROUNDDOWN((W1043*LOOKUP(W1043,{0,1950001,3300001,6950001,9000001,18000001,40000001},{0.05,0.1,0.2,0.23,0.33,0.4,0.45})-LOOKUP(W1043,{0,1950001,3300001,6950001,9000001,18000001,40000001},{0,97500,427500,636000,1536000,2796000,4796000}))*1.021,-2))</f>
        <v/>
      </c>
      <c r="Z1043" s="18">
        <f>IF(X1043&lt;=0,0,ROUNDDOWN((X1043*LOOKUP(X1043,{0,1950001,3300001,6950001,9000001,18000001,40000001},{0.05,0.1,0.2,0.23,0.33,0.4,0.45})-LOOKUP(X1043,{0,1950001,3300001,6950001,9000001,18000001,40000001},{0,97500,427500,636000,1536000,2796000,4796000}))*1.021,-2))</f>
        <v/>
      </c>
      <c r="AA1043" s="18">
        <f>MAX(0,ROUNDDOWN(M1043-J1043-430000-L1043-0,-3))</f>
        <v/>
      </c>
      <c r="AB1043" s="18">
        <f>MAX(0,ROUNDDOWN(M1043-J1043-430000-L1043-V1043,-3))</f>
        <v/>
      </c>
      <c r="AC1043" s="18">
        <f>IF(M1043&lt;=450000,0,MAX(0,ROUNDDOWN(AA1043*0.06-MIN(50000,AA1043)*0.03,-2))+MAX(0,ROUNDDOWN(AA1043*0.04-MIN(50000,AA1043)*0.02,-2)))</f>
        <v/>
      </c>
      <c r="AD1043" s="18">
        <f>IF(M1043&lt;=450000,0,MAX(0,ROUNDDOWN(AB1043*0.06-MIN(50000,AB1043)*0.03,-2))+MAX(0,ROUNDDOWN(AB1043*0.04-MIN(50000,AB1043)*0.02,-2)))</f>
        <v/>
      </c>
      <c r="AE1043" s="18">
        <f>Y1043-Z1043</f>
        <v/>
      </c>
      <c r="AF1043" s="18">
        <f>AC1043-AD1043</f>
        <v/>
      </c>
      <c r="AG1043" s="18">
        <f>AE1043+AF1043</f>
        <v/>
      </c>
      <c r="AH1043" s="20">
        <f>IF(W1043&lt;=0,0,LOOKUP(W1043,{0,1950001,3300001,6950001,9000001,18000001,40000001},{0.05,0.1,0.2,0.23,0.33,0.4,0.45}))</f>
        <v/>
      </c>
    </row>
    <row r="1044">
      <c r="A1044" t="inlineStr">
        <is>
          <t>1万円刻み 3区分8万円ずつ</t>
        </is>
      </c>
      <c r="B1044" s="18">
        <f>'4_1万円刻み'!$A$322</f>
        <v/>
      </c>
      <c r="C1044" s="19" t="n">
        <v>2026</v>
      </c>
      <c r="D1044" t="inlineStr">
        <is>
          <t>いいえ</t>
        </is>
      </c>
      <c r="E1044" s="18" t="n">
        <v>80000</v>
      </c>
      <c r="F1044" s="18" t="n">
        <v>0</v>
      </c>
      <c r="G1044" s="18" t="n">
        <v>80000</v>
      </c>
      <c r="H1044" s="18" t="n">
        <v>80000</v>
      </c>
      <c r="I1044" s="18" t="n">
        <v>0</v>
      </c>
      <c r="J1044" s="18">
        <f>ROUND(MIN(B1044/12,650000)*12*0.0915+MIN(B1044/12,1390000)*12*(0.0504+0)+B1044*0.005,0)</f>
        <v/>
      </c>
      <c r="K1044" s="18" t="n">
        <v>0</v>
      </c>
      <c r="L1044" s="18" t="n">
        <v>0</v>
      </c>
      <c r="M1044" s="18">
        <f>ROUND(IF(C1044&gt;=2026,IF(B1044&lt;741000,0,IF(B1044&lt;2191000,B1044-740000,IF(B1044&lt;2193000,1451000,IF(B1044&lt;2196000,1453000,IF(B1044&lt;2200000,1456000,IF(B1044&lt;3600000,ROUNDDOWN(B1044/4,-3)*2.8-80000,IF(B1044&lt;6600000,ROUNDDOWN(B1044/4,-3)*3.2-440000,IF(B1044&lt;8500000,ROUNDDOWN(B1044*0.9,0)-1100000,B1044-1950000)))))))),IF(B1044&lt;651000,0,IF(B1044&lt;1900000,B1044-650000,IF(B1044&lt;3600000,ROUNDDOWN(B1044/4,-3)*2.8-80000,IF(B1044&lt;6600000,ROUNDDOWN(B1044/4,-3)*3.2-440000,IF(B1044&lt;8500000,ROUNDDOWN(B1044*0.9,0)-1100000,B1044-1950000)))))),0)</f>
        <v/>
      </c>
      <c r="N1044" s="18">
        <f>IF(M1044&gt;23500000,NA(),IF(C1044&gt;=2026,IF(M1044&lt;=4890000,1040000,IF(M1044&lt;=6550000,670000,620000)),IF(M1044&lt;=1320000,950000,IF(M1044&lt;=3360000,880000,IF(M1044&lt;=4890000,680000,IF(M1044&lt;=6550000,630000,580000))))))</f>
        <v/>
      </c>
      <c r="O1044" s="18">
        <f>IF(F1044&lt;=0,IF(AND(D1044="はい",C1044&gt;=2026,C1044&lt;=2027),IF(E1044&lt;=0,0,IF(E1044&lt;=30000,E1044,IF(E1044&lt;=60000,ROUNDUP(E1044/2,0)+15000,IF(E1044&lt;=120000,ROUNDUP(E1044/4,0)+30000,60000)))),IF(E1044&lt;=0,0,IF(E1044&lt;=20000,E1044,IF(E1044&lt;=40000,ROUNDUP(E1044/2,0)+10000,IF(E1044&lt;=80000,ROUNDUP(E1044/4,0)+20000,40000))))),IF(E1044&lt;=0,IF(F1044&lt;=0,0,IF(F1044&lt;=25000,F1044,IF(F1044&lt;=50000,ROUNDUP(F1044/2,0)+12500,IF(F1044&lt;=100000,ROUNDUP(F1044/4,0)+25000,50000)))),MAX(IF(F1044&lt;=0,0,IF(F1044&lt;=25000,F1044,IF(F1044&lt;=50000,ROUNDUP(F1044/2,0)+12500,IF(F1044&lt;=100000,ROUNDUP(F1044/4,0)+25000,50000)))),MIN(IF(AND(D1044="はい",C1044&gt;=2026,C1044&lt;=2027),IF(E1044&lt;=0,0,IF(E1044&lt;=30000,E1044,IF(E1044&lt;=60000,ROUNDUP(E1044/2,0)+15000,IF(E1044&lt;=120000,ROUNDUP(E1044/4,0)+30000,60000)))),IF(E1044&lt;=0,0,IF(E1044&lt;=20000,E1044,IF(E1044&lt;=40000,ROUNDUP(E1044/2,0)+10000,IF(E1044&lt;=80000,ROUNDUP(E1044/4,0)+20000,40000)))))+IF(F1044&lt;=0,0,IF(F1044&lt;=25000,F1044,IF(F1044&lt;=50000,ROUNDUP(F1044/2,0)+12500,IF(F1044&lt;=100000,ROUNDUP(F1044/4,0)+25000,50000)))),IF(AND(D1044="はい",C1044&gt;=2026,C1044&lt;=2027),60000,40000)))))</f>
        <v/>
      </c>
      <c r="P1044" s="18">
        <f>IF(G1044&lt;=0,0,IF(G1044&lt;=20000,G1044,IF(G1044&lt;=40000,ROUNDUP(G1044/2,0)+10000,IF(G1044&lt;=80000,ROUNDUP(G1044/4,0)+20000,40000))))</f>
        <v/>
      </c>
      <c r="Q1044" s="18">
        <f>IF(I1044&lt;=0,IF(H1044&lt;=0,0,IF(H1044&lt;=20000,H1044,IF(H1044&lt;=40000,ROUNDUP(H1044/2,0)+10000,IF(H1044&lt;=80000,ROUNDUP(H1044/4,0)+20000,40000)))),IF(H1044&lt;=0,IF(I1044&lt;=0,0,IF(I1044&lt;=25000,I1044,IF(I1044&lt;=50000,ROUNDUP(I1044/2,0)+12500,IF(I1044&lt;=100000,ROUNDUP(I1044/4,0)+25000,50000)))),MAX(IF(I1044&lt;=0,0,IF(I1044&lt;=25000,I1044,IF(I1044&lt;=50000,ROUNDUP(I1044/2,0)+12500,IF(I1044&lt;=100000,ROUNDUP(I1044/4,0)+25000,50000)))),MIN(IF(H1044&lt;=0,0,IF(H1044&lt;=20000,H1044,IF(H1044&lt;=40000,ROUNDUP(H1044/2,0)+10000,IF(H1044&lt;=80000,ROUNDUP(H1044/4,0)+20000,40000))))+IF(I1044&lt;=0,0,IF(I1044&lt;=25000,I1044,IF(I1044&lt;=50000,ROUNDUP(I1044/2,0)+12500,IF(I1044&lt;=100000,ROUNDUP(I1044/4,0)+25000,50000)))),40000))))</f>
        <v/>
      </c>
      <c r="R1044" s="18">
        <f>MIN(120000,O1044+P1044+Q1044)</f>
        <v/>
      </c>
      <c r="S1044" s="18">
        <f>IF(F1044&lt;=0,IF(E1044&lt;=0,0,IF(E1044&lt;=12000,E1044,IF(E1044&lt;=32000,ROUNDUP(E1044/2,0)+6000,IF(E1044&lt;=56000,ROUNDUP(E1044/4,0)+14000,28000)))),IF(E1044&lt;=0,IF(F1044&lt;=0,0,IF(F1044&lt;=15000,F1044,IF(F1044&lt;=40000,ROUNDUP(F1044/2,0)+7500,IF(F1044&lt;=70000,ROUNDUP(F1044/4,0)+17500,35000)))),MAX(IF(F1044&lt;=0,0,IF(F1044&lt;=15000,F1044,IF(F1044&lt;=40000,ROUNDUP(F1044/2,0)+7500,IF(F1044&lt;=70000,ROUNDUP(F1044/4,0)+17500,35000)))),MIN(IF(E1044&lt;=0,0,IF(E1044&lt;=12000,E1044,IF(E1044&lt;=32000,ROUNDUP(E1044/2,0)+6000,IF(E1044&lt;=56000,ROUNDUP(E1044/4,0)+14000,28000))))+IF(F1044&lt;=0,0,IF(F1044&lt;=15000,F1044,IF(F1044&lt;=40000,ROUNDUP(F1044/2,0)+7500,IF(F1044&lt;=70000,ROUNDUP(F1044/4,0)+17500,35000)))),28000))))</f>
        <v/>
      </c>
      <c r="T1044" s="18">
        <f>IF(G1044&lt;=0,0,IF(G1044&lt;=12000,G1044,IF(G1044&lt;=32000,ROUNDUP(G1044/2,0)+6000,IF(G1044&lt;=56000,ROUNDUP(G1044/4,0)+14000,28000))))</f>
        <v/>
      </c>
      <c r="U1044" s="18">
        <f>IF(I1044&lt;=0,IF(H1044&lt;=0,0,IF(H1044&lt;=12000,H1044,IF(H1044&lt;=32000,ROUNDUP(H1044/2,0)+6000,IF(H1044&lt;=56000,ROUNDUP(H1044/4,0)+14000,28000)))),IF(H1044&lt;=0,IF(I1044&lt;=0,0,IF(I1044&lt;=15000,I1044,IF(I1044&lt;=40000,ROUNDUP(I1044/2,0)+7500,IF(I1044&lt;=70000,ROUNDUP(I1044/4,0)+17500,35000)))),MAX(IF(I1044&lt;=0,0,IF(I1044&lt;=15000,I1044,IF(I1044&lt;=40000,ROUNDUP(I1044/2,0)+7500,IF(I1044&lt;=70000,ROUNDUP(I1044/4,0)+17500,35000)))),MIN(IF(H1044&lt;=0,0,IF(H1044&lt;=12000,H1044,IF(H1044&lt;=32000,ROUNDUP(H1044/2,0)+6000,IF(H1044&lt;=56000,ROUNDUP(H1044/4,0)+14000,28000))))+IF(I1044&lt;=0,0,IF(I1044&lt;=15000,I1044,IF(I1044&lt;=40000,ROUNDUP(I1044/2,0)+7500,IF(I1044&lt;=70000,ROUNDUP(I1044/4,0)+17500,35000)))),28000))))</f>
        <v/>
      </c>
      <c r="V1044" s="18">
        <f>MIN(70000,S1044+T1044+U1044)</f>
        <v/>
      </c>
      <c r="W1044" s="18">
        <f>MAX(0,ROUNDDOWN(M1044-J1044-N1044-K1044-0,-3))</f>
        <v/>
      </c>
      <c r="X1044" s="18">
        <f>MAX(0,ROUNDDOWN(M1044-J1044-N1044-K1044-R1044,-3))</f>
        <v/>
      </c>
      <c r="Y1044" s="18">
        <f>IF(W1044&lt;=0,0,ROUNDDOWN((W1044*LOOKUP(W1044,{0,1950001,3300001,6950001,9000001,18000001,40000001},{0.05,0.1,0.2,0.23,0.33,0.4,0.45})-LOOKUP(W1044,{0,1950001,3300001,6950001,9000001,18000001,40000001},{0,97500,427500,636000,1536000,2796000,4796000}))*1.021,-2))</f>
        <v/>
      </c>
      <c r="Z1044" s="18">
        <f>IF(X1044&lt;=0,0,ROUNDDOWN((X1044*LOOKUP(X1044,{0,1950001,3300001,6950001,9000001,18000001,40000001},{0.05,0.1,0.2,0.23,0.33,0.4,0.45})-LOOKUP(X1044,{0,1950001,3300001,6950001,9000001,18000001,40000001},{0,97500,427500,636000,1536000,2796000,4796000}))*1.021,-2))</f>
        <v/>
      </c>
      <c r="AA1044" s="18">
        <f>MAX(0,ROUNDDOWN(M1044-J1044-430000-L1044-0,-3))</f>
        <v/>
      </c>
      <c r="AB1044" s="18">
        <f>MAX(0,ROUNDDOWN(M1044-J1044-430000-L1044-V1044,-3))</f>
        <v/>
      </c>
      <c r="AC1044" s="18">
        <f>IF(M1044&lt;=450000,0,MAX(0,ROUNDDOWN(AA1044*0.06-MIN(50000,AA1044)*0.03,-2))+MAX(0,ROUNDDOWN(AA1044*0.04-MIN(50000,AA1044)*0.02,-2)))</f>
        <v/>
      </c>
      <c r="AD1044" s="18">
        <f>IF(M1044&lt;=450000,0,MAX(0,ROUNDDOWN(AB1044*0.06-MIN(50000,AB1044)*0.03,-2))+MAX(0,ROUNDDOWN(AB1044*0.04-MIN(50000,AB1044)*0.02,-2)))</f>
        <v/>
      </c>
      <c r="AE1044" s="18">
        <f>Y1044-Z1044</f>
        <v/>
      </c>
      <c r="AF1044" s="18">
        <f>AC1044-AD1044</f>
        <v/>
      </c>
      <c r="AG1044" s="18">
        <f>AE1044+AF1044</f>
        <v/>
      </c>
      <c r="AH1044" s="20">
        <f>IF(W1044&lt;=0,0,LOOKUP(W1044,{0,1950001,3300001,6950001,9000001,18000001,40000001},{0.05,0.1,0.2,0.23,0.33,0.4,0.45}))</f>
        <v/>
      </c>
    </row>
    <row r="1045">
      <c r="A1045" t="inlineStr">
        <is>
          <t>1万円刻み 一般8万円</t>
        </is>
      </c>
      <c r="B1045" s="18">
        <f>'4_1万円刻み'!$A$322</f>
        <v/>
      </c>
      <c r="C1045" s="19" t="n">
        <v>2026</v>
      </c>
      <c r="D1045" t="inlineStr">
        <is>
          <t>いいえ</t>
        </is>
      </c>
      <c r="E1045" s="18" t="n">
        <v>80000</v>
      </c>
      <c r="F1045" s="18" t="n">
        <v>0</v>
      </c>
      <c r="G1045" s="18" t="n">
        <v>0</v>
      </c>
      <c r="H1045" s="18" t="n">
        <v>0</v>
      </c>
      <c r="I1045" s="18" t="n">
        <v>0</v>
      </c>
      <c r="J1045" s="18">
        <f>ROUND(MIN(B1045/12,650000)*12*0.0915+MIN(B1045/12,1390000)*12*(0.0504+0)+B1045*0.005,0)</f>
        <v/>
      </c>
      <c r="K1045" s="18" t="n">
        <v>0</v>
      </c>
      <c r="L1045" s="18" t="n">
        <v>0</v>
      </c>
      <c r="M1045" s="18">
        <f>ROUND(IF(C1045&gt;=2026,IF(B1045&lt;741000,0,IF(B1045&lt;2191000,B1045-740000,IF(B1045&lt;2193000,1451000,IF(B1045&lt;2196000,1453000,IF(B1045&lt;2200000,1456000,IF(B1045&lt;3600000,ROUNDDOWN(B1045/4,-3)*2.8-80000,IF(B1045&lt;6600000,ROUNDDOWN(B1045/4,-3)*3.2-440000,IF(B1045&lt;8500000,ROUNDDOWN(B1045*0.9,0)-1100000,B1045-1950000)))))))),IF(B1045&lt;651000,0,IF(B1045&lt;1900000,B1045-650000,IF(B1045&lt;3600000,ROUNDDOWN(B1045/4,-3)*2.8-80000,IF(B1045&lt;6600000,ROUNDDOWN(B1045/4,-3)*3.2-440000,IF(B1045&lt;8500000,ROUNDDOWN(B1045*0.9,0)-1100000,B1045-1950000)))))),0)</f>
        <v/>
      </c>
      <c r="N1045" s="18">
        <f>IF(M1045&gt;23500000,NA(),IF(C1045&gt;=2026,IF(M1045&lt;=4890000,1040000,IF(M1045&lt;=6550000,670000,620000)),IF(M1045&lt;=1320000,950000,IF(M1045&lt;=3360000,880000,IF(M1045&lt;=4890000,680000,IF(M1045&lt;=6550000,630000,580000))))))</f>
        <v/>
      </c>
      <c r="O1045" s="18">
        <f>IF(F1045&lt;=0,IF(AND(D1045="はい",C1045&gt;=2026,C1045&lt;=2027),IF(E1045&lt;=0,0,IF(E1045&lt;=30000,E1045,IF(E1045&lt;=60000,ROUNDUP(E1045/2,0)+15000,IF(E1045&lt;=120000,ROUNDUP(E1045/4,0)+30000,60000)))),IF(E1045&lt;=0,0,IF(E1045&lt;=20000,E1045,IF(E1045&lt;=40000,ROUNDUP(E1045/2,0)+10000,IF(E1045&lt;=80000,ROUNDUP(E1045/4,0)+20000,40000))))),IF(E1045&lt;=0,IF(F1045&lt;=0,0,IF(F1045&lt;=25000,F1045,IF(F1045&lt;=50000,ROUNDUP(F1045/2,0)+12500,IF(F1045&lt;=100000,ROUNDUP(F1045/4,0)+25000,50000)))),MAX(IF(F1045&lt;=0,0,IF(F1045&lt;=25000,F1045,IF(F1045&lt;=50000,ROUNDUP(F1045/2,0)+12500,IF(F1045&lt;=100000,ROUNDUP(F1045/4,0)+25000,50000)))),MIN(IF(AND(D1045="はい",C1045&gt;=2026,C1045&lt;=2027),IF(E1045&lt;=0,0,IF(E1045&lt;=30000,E1045,IF(E1045&lt;=60000,ROUNDUP(E1045/2,0)+15000,IF(E1045&lt;=120000,ROUNDUP(E1045/4,0)+30000,60000)))),IF(E1045&lt;=0,0,IF(E1045&lt;=20000,E1045,IF(E1045&lt;=40000,ROUNDUP(E1045/2,0)+10000,IF(E1045&lt;=80000,ROUNDUP(E1045/4,0)+20000,40000)))))+IF(F1045&lt;=0,0,IF(F1045&lt;=25000,F1045,IF(F1045&lt;=50000,ROUNDUP(F1045/2,0)+12500,IF(F1045&lt;=100000,ROUNDUP(F1045/4,0)+25000,50000)))),IF(AND(D1045="はい",C1045&gt;=2026,C1045&lt;=2027),60000,40000)))))</f>
        <v/>
      </c>
      <c r="P1045" s="18">
        <f>IF(G1045&lt;=0,0,IF(G1045&lt;=20000,G1045,IF(G1045&lt;=40000,ROUNDUP(G1045/2,0)+10000,IF(G1045&lt;=80000,ROUNDUP(G1045/4,0)+20000,40000))))</f>
        <v/>
      </c>
      <c r="Q1045" s="18">
        <f>IF(I1045&lt;=0,IF(H1045&lt;=0,0,IF(H1045&lt;=20000,H1045,IF(H1045&lt;=40000,ROUNDUP(H1045/2,0)+10000,IF(H1045&lt;=80000,ROUNDUP(H1045/4,0)+20000,40000)))),IF(H1045&lt;=0,IF(I1045&lt;=0,0,IF(I1045&lt;=25000,I1045,IF(I1045&lt;=50000,ROUNDUP(I1045/2,0)+12500,IF(I1045&lt;=100000,ROUNDUP(I1045/4,0)+25000,50000)))),MAX(IF(I1045&lt;=0,0,IF(I1045&lt;=25000,I1045,IF(I1045&lt;=50000,ROUNDUP(I1045/2,0)+12500,IF(I1045&lt;=100000,ROUNDUP(I1045/4,0)+25000,50000)))),MIN(IF(H1045&lt;=0,0,IF(H1045&lt;=20000,H1045,IF(H1045&lt;=40000,ROUNDUP(H1045/2,0)+10000,IF(H1045&lt;=80000,ROUNDUP(H1045/4,0)+20000,40000))))+IF(I1045&lt;=0,0,IF(I1045&lt;=25000,I1045,IF(I1045&lt;=50000,ROUNDUP(I1045/2,0)+12500,IF(I1045&lt;=100000,ROUNDUP(I1045/4,0)+25000,50000)))),40000))))</f>
        <v/>
      </c>
      <c r="R1045" s="18">
        <f>MIN(120000,O1045+P1045+Q1045)</f>
        <v/>
      </c>
      <c r="S1045" s="18">
        <f>IF(F1045&lt;=0,IF(E1045&lt;=0,0,IF(E1045&lt;=12000,E1045,IF(E1045&lt;=32000,ROUNDUP(E1045/2,0)+6000,IF(E1045&lt;=56000,ROUNDUP(E1045/4,0)+14000,28000)))),IF(E1045&lt;=0,IF(F1045&lt;=0,0,IF(F1045&lt;=15000,F1045,IF(F1045&lt;=40000,ROUNDUP(F1045/2,0)+7500,IF(F1045&lt;=70000,ROUNDUP(F1045/4,0)+17500,35000)))),MAX(IF(F1045&lt;=0,0,IF(F1045&lt;=15000,F1045,IF(F1045&lt;=40000,ROUNDUP(F1045/2,0)+7500,IF(F1045&lt;=70000,ROUNDUP(F1045/4,0)+17500,35000)))),MIN(IF(E1045&lt;=0,0,IF(E1045&lt;=12000,E1045,IF(E1045&lt;=32000,ROUNDUP(E1045/2,0)+6000,IF(E1045&lt;=56000,ROUNDUP(E1045/4,0)+14000,28000))))+IF(F1045&lt;=0,0,IF(F1045&lt;=15000,F1045,IF(F1045&lt;=40000,ROUNDUP(F1045/2,0)+7500,IF(F1045&lt;=70000,ROUNDUP(F1045/4,0)+17500,35000)))),28000))))</f>
        <v/>
      </c>
      <c r="T1045" s="18">
        <f>IF(G1045&lt;=0,0,IF(G1045&lt;=12000,G1045,IF(G1045&lt;=32000,ROUNDUP(G1045/2,0)+6000,IF(G1045&lt;=56000,ROUNDUP(G1045/4,0)+14000,28000))))</f>
        <v/>
      </c>
      <c r="U1045" s="18">
        <f>IF(I1045&lt;=0,IF(H1045&lt;=0,0,IF(H1045&lt;=12000,H1045,IF(H1045&lt;=32000,ROUNDUP(H1045/2,0)+6000,IF(H1045&lt;=56000,ROUNDUP(H1045/4,0)+14000,28000)))),IF(H1045&lt;=0,IF(I1045&lt;=0,0,IF(I1045&lt;=15000,I1045,IF(I1045&lt;=40000,ROUNDUP(I1045/2,0)+7500,IF(I1045&lt;=70000,ROUNDUP(I1045/4,0)+17500,35000)))),MAX(IF(I1045&lt;=0,0,IF(I1045&lt;=15000,I1045,IF(I1045&lt;=40000,ROUNDUP(I1045/2,0)+7500,IF(I1045&lt;=70000,ROUNDUP(I1045/4,0)+17500,35000)))),MIN(IF(H1045&lt;=0,0,IF(H1045&lt;=12000,H1045,IF(H1045&lt;=32000,ROUNDUP(H1045/2,0)+6000,IF(H1045&lt;=56000,ROUNDUP(H1045/4,0)+14000,28000))))+IF(I1045&lt;=0,0,IF(I1045&lt;=15000,I1045,IF(I1045&lt;=40000,ROUNDUP(I1045/2,0)+7500,IF(I1045&lt;=70000,ROUNDUP(I1045/4,0)+17500,35000)))),28000))))</f>
        <v/>
      </c>
      <c r="V1045" s="18">
        <f>MIN(70000,S1045+T1045+U1045)</f>
        <v/>
      </c>
      <c r="W1045" s="18">
        <f>MAX(0,ROUNDDOWN(M1045-J1045-N1045-K1045-0,-3))</f>
        <v/>
      </c>
      <c r="X1045" s="18">
        <f>MAX(0,ROUNDDOWN(M1045-J1045-N1045-K1045-R1045,-3))</f>
        <v/>
      </c>
      <c r="Y1045" s="18">
        <f>IF(W1045&lt;=0,0,ROUNDDOWN((W1045*LOOKUP(W1045,{0,1950001,3300001,6950001,9000001,18000001,40000001},{0.05,0.1,0.2,0.23,0.33,0.4,0.45})-LOOKUP(W1045,{0,1950001,3300001,6950001,9000001,18000001,40000001},{0,97500,427500,636000,1536000,2796000,4796000}))*1.021,-2))</f>
        <v/>
      </c>
      <c r="Z1045" s="18">
        <f>IF(X1045&lt;=0,0,ROUNDDOWN((X1045*LOOKUP(X1045,{0,1950001,3300001,6950001,9000001,18000001,40000001},{0.05,0.1,0.2,0.23,0.33,0.4,0.45})-LOOKUP(X1045,{0,1950001,3300001,6950001,9000001,18000001,40000001},{0,97500,427500,636000,1536000,2796000,4796000}))*1.021,-2))</f>
        <v/>
      </c>
      <c r="AA1045" s="18">
        <f>MAX(0,ROUNDDOWN(M1045-J1045-430000-L1045-0,-3))</f>
        <v/>
      </c>
      <c r="AB1045" s="18">
        <f>MAX(0,ROUNDDOWN(M1045-J1045-430000-L1045-V1045,-3))</f>
        <v/>
      </c>
      <c r="AC1045" s="18">
        <f>IF(M1045&lt;=450000,0,MAX(0,ROUNDDOWN(AA1045*0.06-MIN(50000,AA1045)*0.03,-2))+MAX(0,ROUNDDOWN(AA1045*0.04-MIN(50000,AA1045)*0.02,-2)))</f>
        <v/>
      </c>
      <c r="AD1045" s="18">
        <f>IF(M1045&lt;=450000,0,MAX(0,ROUNDDOWN(AB1045*0.06-MIN(50000,AB1045)*0.03,-2))+MAX(0,ROUNDDOWN(AB1045*0.04-MIN(50000,AB1045)*0.02,-2)))</f>
        <v/>
      </c>
      <c r="AE1045" s="18">
        <f>Y1045-Z1045</f>
        <v/>
      </c>
      <c r="AF1045" s="18">
        <f>AC1045-AD1045</f>
        <v/>
      </c>
      <c r="AG1045" s="18">
        <f>AE1045+AF1045</f>
        <v/>
      </c>
      <c r="AH1045" s="20">
        <f>IF(W1045&lt;=0,0,LOOKUP(W1045,{0,1950001,3300001,6950001,9000001,18000001,40000001},{0.05,0.1,0.2,0.23,0.33,0.4,0.45}))</f>
        <v/>
      </c>
    </row>
    <row r="1046">
      <c r="A1046" t="inlineStr">
        <is>
          <t>1万円刻み 特例あり一般12万円</t>
        </is>
      </c>
      <c r="B1046" s="18">
        <f>'4_1万円刻み'!$A$322</f>
        <v/>
      </c>
      <c r="C1046" s="19" t="n">
        <v>2026</v>
      </c>
      <c r="D1046" t="inlineStr">
        <is>
          <t>はい</t>
        </is>
      </c>
      <c r="E1046" s="18" t="n">
        <v>120000</v>
      </c>
      <c r="F1046" s="18" t="n">
        <v>0</v>
      </c>
      <c r="G1046" s="18" t="n">
        <v>0</v>
      </c>
      <c r="H1046" s="18" t="n">
        <v>0</v>
      </c>
      <c r="I1046" s="18" t="n">
        <v>0</v>
      </c>
      <c r="J1046" s="18">
        <f>ROUND(MIN(B1046/12,650000)*12*0.0915+MIN(B1046/12,1390000)*12*(0.0504+0)+B1046*0.005,0)</f>
        <v/>
      </c>
      <c r="K1046" s="18" t="n">
        <v>0</v>
      </c>
      <c r="L1046" s="18" t="n">
        <v>0</v>
      </c>
      <c r="M1046" s="18">
        <f>ROUND(IF(C1046&gt;=2026,IF(B1046&lt;741000,0,IF(B1046&lt;2191000,B1046-740000,IF(B1046&lt;2193000,1451000,IF(B1046&lt;2196000,1453000,IF(B1046&lt;2200000,1456000,IF(B1046&lt;3600000,ROUNDDOWN(B1046/4,-3)*2.8-80000,IF(B1046&lt;6600000,ROUNDDOWN(B1046/4,-3)*3.2-440000,IF(B1046&lt;8500000,ROUNDDOWN(B1046*0.9,0)-1100000,B1046-1950000)))))))),IF(B1046&lt;651000,0,IF(B1046&lt;1900000,B1046-650000,IF(B1046&lt;3600000,ROUNDDOWN(B1046/4,-3)*2.8-80000,IF(B1046&lt;6600000,ROUNDDOWN(B1046/4,-3)*3.2-440000,IF(B1046&lt;8500000,ROUNDDOWN(B1046*0.9,0)-1100000,B1046-1950000)))))),0)</f>
        <v/>
      </c>
      <c r="N1046" s="18">
        <f>IF(M1046&gt;23500000,NA(),IF(C1046&gt;=2026,IF(M1046&lt;=4890000,1040000,IF(M1046&lt;=6550000,670000,620000)),IF(M1046&lt;=1320000,950000,IF(M1046&lt;=3360000,880000,IF(M1046&lt;=4890000,680000,IF(M1046&lt;=6550000,630000,580000))))))</f>
        <v/>
      </c>
      <c r="O1046" s="18">
        <f>IF(F1046&lt;=0,IF(AND(D1046="はい",C1046&gt;=2026,C1046&lt;=2027),IF(E1046&lt;=0,0,IF(E1046&lt;=30000,E1046,IF(E1046&lt;=60000,ROUNDUP(E1046/2,0)+15000,IF(E1046&lt;=120000,ROUNDUP(E1046/4,0)+30000,60000)))),IF(E1046&lt;=0,0,IF(E1046&lt;=20000,E1046,IF(E1046&lt;=40000,ROUNDUP(E1046/2,0)+10000,IF(E1046&lt;=80000,ROUNDUP(E1046/4,0)+20000,40000))))),IF(E1046&lt;=0,IF(F1046&lt;=0,0,IF(F1046&lt;=25000,F1046,IF(F1046&lt;=50000,ROUNDUP(F1046/2,0)+12500,IF(F1046&lt;=100000,ROUNDUP(F1046/4,0)+25000,50000)))),MAX(IF(F1046&lt;=0,0,IF(F1046&lt;=25000,F1046,IF(F1046&lt;=50000,ROUNDUP(F1046/2,0)+12500,IF(F1046&lt;=100000,ROUNDUP(F1046/4,0)+25000,50000)))),MIN(IF(AND(D1046="はい",C1046&gt;=2026,C1046&lt;=2027),IF(E1046&lt;=0,0,IF(E1046&lt;=30000,E1046,IF(E1046&lt;=60000,ROUNDUP(E1046/2,0)+15000,IF(E1046&lt;=120000,ROUNDUP(E1046/4,0)+30000,60000)))),IF(E1046&lt;=0,0,IF(E1046&lt;=20000,E1046,IF(E1046&lt;=40000,ROUNDUP(E1046/2,0)+10000,IF(E1046&lt;=80000,ROUNDUP(E1046/4,0)+20000,40000)))))+IF(F1046&lt;=0,0,IF(F1046&lt;=25000,F1046,IF(F1046&lt;=50000,ROUNDUP(F1046/2,0)+12500,IF(F1046&lt;=100000,ROUNDUP(F1046/4,0)+25000,50000)))),IF(AND(D1046="はい",C1046&gt;=2026,C1046&lt;=2027),60000,40000)))))</f>
        <v/>
      </c>
      <c r="P1046" s="18">
        <f>IF(G1046&lt;=0,0,IF(G1046&lt;=20000,G1046,IF(G1046&lt;=40000,ROUNDUP(G1046/2,0)+10000,IF(G1046&lt;=80000,ROUNDUP(G1046/4,0)+20000,40000))))</f>
        <v/>
      </c>
      <c r="Q1046" s="18">
        <f>IF(I1046&lt;=0,IF(H1046&lt;=0,0,IF(H1046&lt;=20000,H1046,IF(H1046&lt;=40000,ROUNDUP(H1046/2,0)+10000,IF(H1046&lt;=80000,ROUNDUP(H1046/4,0)+20000,40000)))),IF(H1046&lt;=0,IF(I1046&lt;=0,0,IF(I1046&lt;=25000,I1046,IF(I1046&lt;=50000,ROUNDUP(I1046/2,0)+12500,IF(I1046&lt;=100000,ROUNDUP(I1046/4,0)+25000,50000)))),MAX(IF(I1046&lt;=0,0,IF(I1046&lt;=25000,I1046,IF(I1046&lt;=50000,ROUNDUP(I1046/2,0)+12500,IF(I1046&lt;=100000,ROUNDUP(I1046/4,0)+25000,50000)))),MIN(IF(H1046&lt;=0,0,IF(H1046&lt;=20000,H1046,IF(H1046&lt;=40000,ROUNDUP(H1046/2,0)+10000,IF(H1046&lt;=80000,ROUNDUP(H1046/4,0)+20000,40000))))+IF(I1046&lt;=0,0,IF(I1046&lt;=25000,I1046,IF(I1046&lt;=50000,ROUNDUP(I1046/2,0)+12500,IF(I1046&lt;=100000,ROUNDUP(I1046/4,0)+25000,50000)))),40000))))</f>
        <v/>
      </c>
      <c r="R1046" s="18">
        <f>MIN(120000,O1046+P1046+Q1046)</f>
        <v/>
      </c>
      <c r="S1046" s="18">
        <f>IF(F1046&lt;=0,IF(E1046&lt;=0,0,IF(E1046&lt;=12000,E1046,IF(E1046&lt;=32000,ROUNDUP(E1046/2,0)+6000,IF(E1046&lt;=56000,ROUNDUP(E1046/4,0)+14000,28000)))),IF(E1046&lt;=0,IF(F1046&lt;=0,0,IF(F1046&lt;=15000,F1046,IF(F1046&lt;=40000,ROUNDUP(F1046/2,0)+7500,IF(F1046&lt;=70000,ROUNDUP(F1046/4,0)+17500,35000)))),MAX(IF(F1046&lt;=0,0,IF(F1046&lt;=15000,F1046,IF(F1046&lt;=40000,ROUNDUP(F1046/2,0)+7500,IF(F1046&lt;=70000,ROUNDUP(F1046/4,0)+17500,35000)))),MIN(IF(E1046&lt;=0,0,IF(E1046&lt;=12000,E1046,IF(E1046&lt;=32000,ROUNDUP(E1046/2,0)+6000,IF(E1046&lt;=56000,ROUNDUP(E1046/4,0)+14000,28000))))+IF(F1046&lt;=0,0,IF(F1046&lt;=15000,F1046,IF(F1046&lt;=40000,ROUNDUP(F1046/2,0)+7500,IF(F1046&lt;=70000,ROUNDUP(F1046/4,0)+17500,35000)))),28000))))</f>
        <v/>
      </c>
      <c r="T1046" s="18">
        <f>IF(G1046&lt;=0,0,IF(G1046&lt;=12000,G1046,IF(G1046&lt;=32000,ROUNDUP(G1046/2,0)+6000,IF(G1046&lt;=56000,ROUNDUP(G1046/4,0)+14000,28000))))</f>
        <v/>
      </c>
      <c r="U1046" s="18">
        <f>IF(I1046&lt;=0,IF(H1046&lt;=0,0,IF(H1046&lt;=12000,H1046,IF(H1046&lt;=32000,ROUNDUP(H1046/2,0)+6000,IF(H1046&lt;=56000,ROUNDUP(H1046/4,0)+14000,28000)))),IF(H1046&lt;=0,IF(I1046&lt;=0,0,IF(I1046&lt;=15000,I1046,IF(I1046&lt;=40000,ROUNDUP(I1046/2,0)+7500,IF(I1046&lt;=70000,ROUNDUP(I1046/4,0)+17500,35000)))),MAX(IF(I1046&lt;=0,0,IF(I1046&lt;=15000,I1046,IF(I1046&lt;=40000,ROUNDUP(I1046/2,0)+7500,IF(I1046&lt;=70000,ROUNDUP(I1046/4,0)+17500,35000)))),MIN(IF(H1046&lt;=0,0,IF(H1046&lt;=12000,H1046,IF(H1046&lt;=32000,ROUNDUP(H1046/2,0)+6000,IF(H1046&lt;=56000,ROUNDUP(H1046/4,0)+14000,28000))))+IF(I1046&lt;=0,0,IF(I1046&lt;=15000,I1046,IF(I1046&lt;=40000,ROUNDUP(I1046/2,0)+7500,IF(I1046&lt;=70000,ROUNDUP(I1046/4,0)+17500,35000)))),28000))))</f>
        <v/>
      </c>
      <c r="V1046" s="18">
        <f>MIN(70000,S1046+T1046+U1046)</f>
        <v/>
      </c>
      <c r="W1046" s="18">
        <f>MAX(0,ROUNDDOWN(M1046-J1046-N1046-K1046-0,-3))</f>
        <v/>
      </c>
      <c r="X1046" s="18">
        <f>MAX(0,ROUNDDOWN(M1046-J1046-N1046-K1046-R1046,-3))</f>
        <v/>
      </c>
      <c r="Y1046" s="18">
        <f>IF(W1046&lt;=0,0,ROUNDDOWN((W1046*LOOKUP(W1046,{0,1950001,3300001,6950001,9000001,18000001,40000001},{0.05,0.1,0.2,0.23,0.33,0.4,0.45})-LOOKUP(W1046,{0,1950001,3300001,6950001,9000001,18000001,40000001},{0,97500,427500,636000,1536000,2796000,4796000}))*1.021,-2))</f>
        <v/>
      </c>
      <c r="Z1046" s="18">
        <f>IF(X1046&lt;=0,0,ROUNDDOWN((X1046*LOOKUP(X1046,{0,1950001,3300001,6950001,9000001,18000001,40000001},{0.05,0.1,0.2,0.23,0.33,0.4,0.45})-LOOKUP(X1046,{0,1950001,3300001,6950001,9000001,18000001,40000001},{0,97500,427500,636000,1536000,2796000,4796000}))*1.021,-2))</f>
        <v/>
      </c>
      <c r="AA1046" s="18">
        <f>MAX(0,ROUNDDOWN(M1046-J1046-430000-L1046-0,-3))</f>
        <v/>
      </c>
      <c r="AB1046" s="18">
        <f>MAX(0,ROUNDDOWN(M1046-J1046-430000-L1046-V1046,-3))</f>
        <v/>
      </c>
      <c r="AC1046" s="18">
        <f>IF(M1046&lt;=450000,0,MAX(0,ROUNDDOWN(AA1046*0.06-MIN(50000,AA1046)*0.03,-2))+MAX(0,ROUNDDOWN(AA1046*0.04-MIN(50000,AA1046)*0.02,-2)))</f>
        <v/>
      </c>
      <c r="AD1046" s="18">
        <f>IF(M1046&lt;=450000,0,MAX(0,ROUNDDOWN(AB1046*0.06-MIN(50000,AB1046)*0.03,-2))+MAX(0,ROUNDDOWN(AB1046*0.04-MIN(50000,AB1046)*0.02,-2)))</f>
        <v/>
      </c>
      <c r="AE1046" s="18">
        <f>Y1046-Z1046</f>
        <v/>
      </c>
      <c r="AF1046" s="18">
        <f>AC1046-AD1046</f>
        <v/>
      </c>
      <c r="AG1046" s="18">
        <f>AE1046+AF1046</f>
        <v/>
      </c>
      <c r="AH1046" s="20">
        <f>IF(W1046&lt;=0,0,LOOKUP(W1046,{0,1950001,3300001,6950001,9000001,18000001,40000001},{0.05,0.1,0.2,0.23,0.33,0.4,0.45}))</f>
        <v/>
      </c>
    </row>
    <row r="1047">
      <c r="A1047" t="inlineStr">
        <is>
          <t>1万円刻み 3区分8万円ずつ</t>
        </is>
      </c>
      <c r="B1047" s="18">
        <f>'4_1万円刻み'!$A$323</f>
        <v/>
      </c>
      <c r="C1047" s="19" t="n">
        <v>2026</v>
      </c>
      <c r="D1047" t="inlineStr">
        <is>
          <t>いいえ</t>
        </is>
      </c>
      <c r="E1047" s="18" t="n">
        <v>80000</v>
      </c>
      <c r="F1047" s="18" t="n">
        <v>0</v>
      </c>
      <c r="G1047" s="18" t="n">
        <v>80000</v>
      </c>
      <c r="H1047" s="18" t="n">
        <v>80000</v>
      </c>
      <c r="I1047" s="18" t="n">
        <v>0</v>
      </c>
      <c r="J1047" s="18">
        <f>ROUND(MIN(B1047/12,650000)*12*0.0915+MIN(B1047/12,1390000)*12*(0.0504+0)+B1047*0.005,0)</f>
        <v/>
      </c>
      <c r="K1047" s="18" t="n">
        <v>0</v>
      </c>
      <c r="L1047" s="18" t="n">
        <v>0</v>
      </c>
      <c r="M1047" s="18">
        <f>ROUND(IF(C1047&gt;=2026,IF(B1047&lt;741000,0,IF(B1047&lt;2191000,B1047-740000,IF(B1047&lt;2193000,1451000,IF(B1047&lt;2196000,1453000,IF(B1047&lt;2200000,1456000,IF(B1047&lt;3600000,ROUNDDOWN(B1047/4,-3)*2.8-80000,IF(B1047&lt;6600000,ROUNDDOWN(B1047/4,-3)*3.2-440000,IF(B1047&lt;8500000,ROUNDDOWN(B1047*0.9,0)-1100000,B1047-1950000)))))))),IF(B1047&lt;651000,0,IF(B1047&lt;1900000,B1047-650000,IF(B1047&lt;3600000,ROUNDDOWN(B1047/4,-3)*2.8-80000,IF(B1047&lt;6600000,ROUNDDOWN(B1047/4,-3)*3.2-440000,IF(B1047&lt;8500000,ROUNDDOWN(B1047*0.9,0)-1100000,B1047-1950000)))))),0)</f>
        <v/>
      </c>
      <c r="N1047" s="18">
        <f>IF(M1047&gt;23500000,NA(),IF(C1047&gt;=2026,IF(M1047&lt;=4890000,1040000,IF(M1047&lt;=6550000,670000,620000)),IF(M1047&lt;=1320000,950000,IF(M1047&lt;=3360000,880000,IF(M1047&lt;=4890000,680000,IF(M1047&lt;=6550000,630000,580000))))))</f>
        <v/>
      </c>
      <c r="O1047" s="18">
        <f>IF(F1047&lt;=0,IF(AND(D1047="はい",C1047&gt;=2026,C1047&lt;=2027),IF(E1047&lt;=0,0,IF(E1047&lt;=30000,E1047,IF(E1047&lt;=60000,ROUNDUP(E1047/2,0)+15000,IF(E1047&lt;=120000,ROUNDUP(E1047/4,0)+30000,60000)))),IF(E1047&lt;=0,0,IF(E1047&lt;=20000,E1047,IF(E1047&lt;=40000,ROUNDUP(E1047/2,0)+10000,IF(E1047&lt;=80000,ROUNDUP(E1047/4,0)+20000,40000))))),IF(E1047&lt;=0,IF(F1047&lt;=0,0,IF(F1047&lt;=25000,F1047,IF(F1047&lt;=50000,ROUNDUP(F1047/2,0)+12500,IF(F1047&lt;=100000,ROUNDUP(F1047/4,0)+25000,50000)))),MAX(IF(F1047&lt;=0,0,IF(F1047&lt;=25000,F1047,IF(F1047&lt;=50000,ROUNDUP(F1047/2,0)+12500,IF(F1047&lt;=100000,ROUNDUP(F1047/4,0)+25000,50000)))),MIN(IF(AND(D1047="はい",C1047&gt;=2026,C1047&lt;=2027),IF(E1047&lt;=0,0,IF(E1047&lt;=30000,E1047,IF(E1047&lt;=60000,ROUNDUP(E1047/2,0)+15000,IF(E1047&lt;=120000,ROUNDUP(E1047/4,0)+30000,60000)))),IF(E1047&lt;=0,0,IF(E1047&lt;=20000,E1047,IF(E1047&lt;=40000,ROUNDUP(E1047/2,0)+10000,IF(E1047&lt;=80000,ROUNDUP(E1047/4,0)+20000,40000)))))+IF(F1047&lt;=0,0,IF(F1047&lt;=25000,F1047,IF(F1047&lt;=50000,ROUNDUP(F1047/2,0)+12500,IF(F1047&lt;=100000,ROUNDUP(F1047/4,0)+25000,50000)))),IF(AND(D1047="はい",C1047&gt;=2026,C1047&lt;=2027),60000,40000)))))</f>
        <v/>
      </c>
      <c r="P1047" s="18">
        <f>IF(G1047&lt;=0,0,IF(G1047&lt;=20000,G1047,IF(G1047&lt;=40000,ROUNDUP(G1047/2,0)+10000,IF(G1047&lt;=80000,ROUNDUP(G1047/4,0)+20000,40000))))</f>
        <v/>
      </c>
      <c r="Q1047" s="18">
        <f>IF(I1047&lt;=0,IF(H1047&lt;=0,0,IF(H1047&lt;=20000,H1047,IF(H1047&lt;=40000,ROUNDUP(H1047/2,0)+10000,IF(H1047&lt;=80000,ROUNDUP(H1047/4,0)+20000,40000)))),IF(H1047&lt;=0,IF(I1047&lt;=0,0,IF(I1047&lt;=25000,I1047,IF(I1047&lt;=50000,ROUNDUP(I1047/2,0)+12500,IF(I1047&lt;=100000,ROUNDUP(I1047/4,0)+25000,50000)))),MAX(IF(I1047&lt;=0,0,IF(I1047&lt;=25000,I1047,IF(I1047&lt;=50000,ROUNDUP(I1047/2,0)+12500,IF(I1047&lt;=100000,ROUNDUP(I1047/4,0)+25000,50000)))),MIN(IF(H1047&lt;=0,0,IF(H1047&lt;=20000,H1047,IF(H1047&lt;=40000,ROUNDUP(H1047/2,0)+10000,IF(H1047&lt;=80000,ROUNDUP(H1047/4,0)+20000,40000))))+IF(I1047&lt;=0,0,IF(I1047&lt;=25000,I1047,IF(I1047&lt;=50000,ROUNDUP(I1047/2,0)+12500,IF(I1047&lt;=100000,ROUNDUP(I1047/4,0)+25000,50000)))),40000))))</f>
        <v/>
      </c>
      <c r="R1047" s="18">
        <f>MIN(120000,O1047+P1047+Q1047)</f>
        <v/>
      </c>
      <c r="S1047" s="18">
        <f>IF(F1047&lt;=0,IF(E1047&lt;=0,0,IF(E1047&lt;=12000,E1047,IF(E1047&lt;=32000,ROUNDUP(E1047/2,0)+6000,IF(E1047&lt;=56000,ROUNDUP(E1047/4,0)+14000,28000)))),IF(E1047&lt;=0,IF(F1047&lt;=0,0,IF(F1047&lt;=15000,F1047,IF(F1047&lt;=40000,ROUNDUP(F1047/2,0)+7500,IF(F1047&lt;=70000,ROUNDUP(F1047/4,0)+17500,35000)))),MAX(IF(F1047&lt;=0,0,IF(F1047&lt;=15000,F1047,IF(F1047&lt;=40000,ROUNDUP(F1047/2,0)+7500,IF(F1047&lt;=70000,ROUNDUP(F1047/4,0)+17500,35000)))),MIN(IF(E1047&lt;=0,0,IF(E1047&lt;=12000,E1047,IF(E1047&lt;=32000,ROUNDUP(E1047/2,0)+6000,IF(E1047&lt;=56000,ROUNDUP(E1047/4,0)+14000,28000))))+IF(F1047&lt;=0,0,IF(F1047&lt;=15000,F1047,IF(F1047&lt;=40000,ROUNDUP(F1047/2,0)+7500,IF(F1047&lt;=70000,ROUNDUP(F1047/4,0)+17500,35000)))),28000))))</f>
        <v/>
      </c>
      <c r="T1047" s="18">
        <f>IF(G1047&lt;=0,0,IF(G1047&lt;=12000,G1047,IF(G1047&lt;=32000,ROUNDUP(G1047/2,0)+6000,IF(G1047&lt;=56000,ROUNDUP(G1047/4,0)+14000,28000))))</f>
        <v/>
      </c>
      <c r="U1047" s="18">
        <f>IF(I1047&lt;=0,IF(H1047&lt;=0,0,IF(H1047&lt;=12000,H1047,IF(H1047&lt;=32000,ROUNDUP(H1047/2,0)+6000,IF(H1047&lt;=56000,ROUNDUP(H1047/4,0)+14000,28000)))),IF(H1047&lt;=0,IF(I1047&lt;=0,0,IF(I1047&lt;=15000,I1047,IF(I1047&lt;=40000,ROUNDUP(I1047/2,0)+7500,IF(I1047&lt;=70000,ROUNDUP(I1047/4,0)+17500,35000)))),MAX(IF(I1047&lt;=0,0,IF(I1047&lt;=15000,I1047,IF(I1047&lt;=40000,ROUNDUP(I1047/2,0)+7500,IF(I1047&lt;=70000,ROUNDUP(I1047/4,0)+17500,35000)))),MIN(IF(H1047&lt;=0,0,IF(H1047&lt;=12000,H1047,IF(H1047&lt;=32000,ROUNDUP(H1047/2,0)+6000,IF(H1047&lt;=56000,ROUNDUP(H1047/4,0)+14000,28000))))+IF(I1047&lt;=0,0,IF(I1047&lt;=15000,I1047,IF(I1047&lt;=40000,ROUNDUP(I1047/2,0)+7500,IF(I1047&lt;=70000,ROUNDUP(I1047/4,0)+17500,35000)))),28000))))</f>
        <v/>
      </c>
      <c r="V1047" s="18">
        <f>MIN(70000,S1047+T1047+U1047)</f>
        <v/>
      </c>
      <c r="W1047" s="18">
        <f>MAX(0,ROUNDDOWN(M1047-J1047-N1047-K1047-0,-3))</f>
        <v/>
      </c>
      <c r="X1047" s="18">
        <f>MAX(0,ROUNDDOWN(M1047-J1047-N1047-K1047-R1047,-3))</f>
        <v/>
      </c>
      <c r="Y1047" s="18">
        <f>IF(W1047&lt;=0,0,ROUNDDOWN((W1047*LOOKUP(W1047,{0,1950001,3300001,6950001,9000001,18000001,40000001},{0.05,0.1,0.2,0.23,0.33,0.4,0.45})-LOOKUP(W1047,{0,1950001,3300001,6950001,9000001,18000001,40000001},{0,97500,427500,636000,1536000,2796000,4796000}))*1.021,-2))</f>
        <v/>
      </c>
      <c r="Z1047" s="18">
        <f>IF(X1047&lt;=0,0,ROUNDDOWN((X1047*LOOKUP(X1047,{0,1950001,3300001,6950001,9000001,18000001,40000001},{0.05,0.1,0.2,0.23,0.33,0.4,0.45})-LOOKUP(X1047,{0,1950001,3300001,6950001,9000001,18000001,40000001},{0,97500,427500,636000,1536000,2796000,4796000}))*1.021,-2))</f>
        <v/>
      </c>
      <c r="AA1047" s="18">
        <f>MAX(0,ROUNDDOWN(M1047-J1047-430000-L1047-0,-3))</f>
        <v/>
      </c>
      <c r="AB1047" s="18">
        <f>MAX(0,ROUNDDOWN(M1047-J1047-430000-L1047-V1047,-3))</f>
        <v/>
      </c>
      <c r="AC1047" s="18">
        <f>IF(M1047&lt;=450000,0,MAX(0,ROUNDDOWN(AA1047*0.06-MIN(50000,AA1047)*0.03,-2))+MAX(0,ROUNDDOWN(AA1047*0.04-MIN(50000,AA1047)*0.02,-2)))</f>
        <v/>
      </c>
      <c r="AD1047" s="18">
        <f>IF(M1047&lt;=450000,0,MAX(0,ROUNDDOWN(AB1047*0.06-MIN(50000,AB1047)*0.03,-2))+MAX(0,ROUNDDOWN(AB1047*0.04-MIN(50000,AB1047)*0.02,-2)))</f>
        <v/>
      </c>
      <c r="AE1047" s="18">
        <f>Y1047-Z1047</f>
        <v/>
      </c>
      <c r="AF1047" s="18">
        <f>AC1047-AD1047</f>
        <v/>
      </c>
      <c r="AG1047" s="18">
        <f>AE1047+AF1047</f>
        <v/>
      </c>
      <c r="AH1047" s="20">
        <f>IF(W1047&lt;=0,0,LOOKUP(W1047,{0,1950001,3300001,6950001,9000001,18000001,40000001},{0.05,0.1,0.2,0.23,0.33,0.4,0.45}))</f>
        <v/>
      </c>
    </row>
    <row r="1048">
      <c r="A1048" t="inlineStr">
        <is>
          <t>1万円刻み 一般8万円</t>
        </is>
      </c>
      <c r="B1048" s="18">
        <f>'4_1万円刻み'!$A$323</f>
        <v/>
      </c>
      <c r="C1048" s="19" t="n">
        <v>2026</v>
      </c>
      <c r="D1048" t="inlineStr">
        <is>
          <t>いいえ</t>
        </is>
      </c>
      <c r="E1048" s="18" t="n">
        <v>80000</v>
      </c>
      <c r="F1048" s="18" t="n">
        <v>0</v>
      </c>
      <c r="G1048" s="18" t="n">
        <v>0</v>
      </c>
      <c r="H1048" s="18" t="n">
        <v>0</v>
      </c>
      <c r="I1048" s="18" t="n">
        <v>0</v>
      </c>
      <c r="J1048" s="18">
        <f>ROUND(MIN(B1048/12,650000)*12*0.0915+MIN(B1048/12,1390000)*12*(0.0504+0)+B1048*0.005,0)</f>
        <v/>
      </c>
      <c r="K1048" s="18" t="n">
        <v>0</v>
      </c>
      <c r="L1048" s="18" t="n">
        <v>0</v>
      </c>
      <c r="M1048" s="18">
        <f>ROUND(IF(C1048&gt;=2026,IF(B1048&lt;741000,0,IF(B1048&lt;2191000,B1048-740000,IF(B1048&lt;2193000,1451000,IF(B1048&lt;2196000,1453000,IF(B1048&lt;2200000,1456000,IF(B1048&lt;3600000,ROUNDDOWN(B1048/4,-3)*2.8-80000,IF(B1048&lt;6600000,ROUNDDOWN(B1048/4,-3)*3.2-440000,IF(B1048&lt;8500000,ROUNDDOWN(B1048*0.9,0)-1100000,B1048-1950000)))))))),IF(B1048&lt;651000,0,IF(B1048&lt;1900000,B1048-650000,IF(B1048&lt;3600000,ROUNDDOWN(B1048/4,-3)*2.8-80000,IF(B1048&lt;6600000,ROUNDDOWN(B1048/4,-3)*3.2-440000,IF(B1048&lt;8500000,ROUNDDOWN(B1048*0.9,0)-1100000,B1048-1950000)))))),0)</f>
        <v/>
      </c>
      <c r="N1048" s="18">
        <f>IF(M1048&gt;23500000,NA(),IF(C1048&gt;=2026,IF(M1048&lt;=4890000,1040000,IF(M1048&lt;=6550000,670000,620000)),IF(M1048&lt;=1320000,950000,IF(M1048&lt;=3360000,880000,IF(M1048&lt;=4890000,680000,IF(M1048&lt;=6550000,630000,580000))))))</f>
        <v/>
      </c>
      <c r="O1048" s="18">
        <f>IF(F1048&lt;=0,IF(AND(D1048="はい",C1048&gt;=2026,C1048&lt;=2027),IF(E1048&lt;=0,0,IF(E1048&lt;=30000,E1048,IF(E1048&lt;=60000,ROUNDUP(E1048/2,0)+15000,IF(E1048&lt;=120000,ROUNDUP(E1048/4,0)+30000,60000)))),IF(E1048&lt;=0,0,IF(E1048&lt;=20000,E1048,IF(E1048&lt;=40000,ROUNDUP(E1048/2,0)+10000,IF(E1048&lt;=80000,ROUNDUP(E1048/4,0)+20000,40000))))),IF(E1048&lt;=0,IF(F1048&lt;=0,0,IF(F1048&lt;=25000,F1048,IF(F1048&lt;=50000,ROUNDUP(F1048/2,0)+12500,IF(F1048&lt;=100000,ROUNDUP(F1048/4,0)+25000,50000)))),MAX(IF(F1048&lt;=0,0,IF(F1048&lt;=25000,F1048,IF(F1048&lt;=50000,ROUNDUP(F1048/2,0)+12500,IF(F1048&lt;=100000,ROUNDUP(F1048/4,0)+25000,50000)))),MIN(IF(AND(D1048="はい",C1048&gt;=2026,C1048&lt;=2027),IF(E1048&lt;=0,0,IF(E1048&lt;=30000,E1048,IF(E1048&lt;=60000,ROUNDUP(E1048/2,0)+15000,IF(E1048&lt;=120000,ROUNDUP(E1048/4,0)+30000,60000)))),IF(E1048&lt;=0,0,IF(E1048&lt;=20000,E1048,IF(E1048&lt;=40000,ROUNDUP(E1048/2,0)+10000,IF(E1048&lt;=80000,ROUNDUP(E1048/4,0)+20000,40000)))))+IF(F1048&lt;=0,0,IF(F1048&lt;=25000,F1048,IF(F1048&lt;=50000,ROUNDUP(F1048/2,0)+12500,IF(F1048&lt;=100000,ROUNDUP(F1048/4,0)+25000,50000)))),IF(AND(D1048="はい",C1048&gt;=2026,C1048&lt;=2027),60000,40000)))))</f>
        <v/>
      </c>
      <c r="P1048" s="18">
        <f>IF(G1048&lt;=0,0,IF(G1048&lt;=20000,G1048,IF(G1048&lt;=40000,ROUNDUP(G1048/2,0)+10000,IF(G1048&lt;=80000,ROUNDUP(G1048/4,0)+20000,40000))))</f>
        <v/>
      </c>
      <c r="Q1048" s="18">
        <f>IF(I1048&lt;=0,IF(H1048&lt;=0,0,IF(H1048&lt;=20000,H1048,IF(H1048&lt;=40000,ROUNDUP(H1048/2,0)+10000,IF(H1048&lt;=80000,ROUNDUP(H1048/4,0)+20000,40000)))),IF(H1048&lt;=0,IF(I1048&lt;=0,0,IF(I1048&lt;=25000,I1048,IF(I1048&lt;=50000,ROUNDUP(I1048/2,0)+12500,IF(I1048&lt;=100000,ROUNDUP(I1048/4,0)+25000,50000)))),MAX(IF(I1048&lt;=0,0,IF(I1048&lt;=25000,I1048,IF(I1048&lt;=50000,ROUNDUP(I1048/2,0)+12500,IF(I1048&lt;=100000,ROUNDUP(I1048/4,0)+25000,50000)))),MIN(IF(H1048&lt;=0,0,IF(H1048&lt;=20000,H1048,IF(H1048&lt;=40000,ROUNDUP(H1048/2,0)+10000,IF(H1048&lt;=80000,ROUNDUP(H1048/4,0)+20000,40000))))+IF(I1048&lt;=0,0,IF(I1048&lt;=25000,I1048,IF(I1048&lt;=50000,ROUNDUP(I1048/2,0)+12500,IF(I1048&lt;=100000,ROUNDUP(I1048/4,0)+25000,50000)))),40000))))</f>
        <v/>
      </c>
      <c r="R1048" s="18">
        <f>MIN(120000,O1048+P1048+Q1048)</f>
        <v/>
      </c>
      <c r="S1048" s="18">
        <f>IF(F1048&lt;=0,IF(E1048&lt;=0,0,IF(E1048&lt;=12000,E1048,IF(E1048&lt;=32000,ROUNDUP(E1048/2,0)+6000,IF(E1048&lt;=56000,ROUNDUP(E1048/4,0)+14000,28000)))),IF(E1048&lt;=0,IF(F1048&lt;=0,0,IF(F1048&lt;=15000,F1048,IF(F1048&lt;=40000,ROUNDUP(F1048/2,0)+7500,IF(F1048&lt;=70000,ROUNDUP(F1048/4,0)+17500,35000)))),MAX(IF(F1048&lt;=0,0,IF(F1048&lt;=15000,F1048,IF(F1048&lt;=40000,ROUNDUP(F1048/2,0)+7500,IF(F1048&lt;=70000,ROUNDUP(F1048/4,0)+17500,35000)))),MIN(IF(E1048&lt;=0,0,IF(E1048&lt;=12000,E1048,IF(E1048&lt;=32000,ROUNDUP(E1048/2,0)+6000,IF(E1048&lt;=56000,ROUNDUP(E1048/4,0)+14000,28000))))+IF(F1048&lt;=0,0,IF(F1048&lt;=15000,F1048,IF(F1048&lt;=40000,ROUNDUP(F1048/2,0)+7500,IF(F1048&lt;=70000,ROUNDUP(F1048/4,0)+17500,35000)))),28000))))</f>
        <v/>
      </c>
      <c r="T1048" s="18">
        <f>IF(G1048&lt;=0,0,IF(G1048&lt;=12000,G1048,IF(G1048&lt;=32000,ROUNDUP(G1048/2,0)+6000,IF(G1048&lt;=56000,ROUNDUP(G1048/4,0)+14000,28000))))</f>
        <v/>
      </c>
      <c r="U1048" s="18">
        <f>IF(I1048&lt;=0,IF(H1048&lt;=0,0,IF(H1048&lt;=12000,H1048,IF(H1048&lt;=32000,ROUNDUP(H1048/2,0)+6000,IF(H1048&lt;=56000,ROUNDUP(H1048/4,0)+14000,28000)))),IF(H1048&lt;=0,IF(I1048&lt;=0,0,IF(I1048&lt;=15000,I1048,IF(I1048&lt;=40000,ROUNDUP(I1048/2,0)+7500,IF(I1048&lt;=70000,ROUNDUP(I1048/4,0)+17500,35000)))),MAX(IF(I1048&lt;=0,0,IF(I1048&lt;=15000,I1048,IF(I1048&lt;=40000,ROUNDUP(I1048/2,0)+7500,IF(I1048&lt;=70000,ROUNDUP(I1048/4,0)+17500,35000)))),MIN(IF(H1048&lt;=0,0,IF(H1048&lt;=12000,H1048,IF(H1048&lt;=32000,ROUNDUP(H1048/2,0)+6000,IF(H1048&lt;=56000,ROUNDUP(H1048/4,0)+14000,28000))))+IF(I1048&lt;=0,0,IF(I1048&lt;=15000,I1048,IF(I1048&lt;=40000,ROUNDUP(I1048/2,0)+7500,IF(I1048&lt;=70000,ROUNDUP(I1048/4,0)+17500,35000)))),28000))))</f>
        <v/>
      </c>
      <c r="V1048" s="18">
        <f>MIN(70000,S1048+T1048+U1048)</f>
        <v/>
      </c>
      <c r="W1048" s="18">
        <f>MAX(0,ROUNDDOWN(M1048-J1048-N1048-K1048-0,-3))</f>
        <v/>
      </c>
      <c r="X1048" s="18">
        <f>MAX(0,ROUNDDOWN(M1048-J1048-N1048-K1048-R1048,-3))</f>
        <v/>
      </c>
      <c r="Y1048" s="18">
        <f>IF(W1048&lt;=0,0,ROUNDDOWN((W1048*LOOKUP(W1048,{0,1950001,3300001,6950001,9000001,18000001,40000001},{0.05,0.1,0.2,0.23,0.33,0.4,0.45})-LOOKUP(W1048,{0,1950001,3300001,6950001,9000001,18000001,40000001},{0,97500,427500,636000,1536000,2796000,4796000}))*1.021,-2))</f>
        <v/>
      </c>
      <c r="Z1048" s="18">
        <f>IF(X1048&lt;=0,0,ROUNDDOWN((X1048*LOOKUP(X1048,{0,1950001,3300001,6950001,9000001,18000001,40000001},{0.05,0.1,0.2,0.23,0.33,0.4,0.45})-LOOKUP(X1048,{0,1950001,3300001,6950001,9000001,18000001,40000001},{0,97500,427500,636000,1536000,2796000,4796000}))*1.021,-2))</f>
        <v/>
      </c>
      <c r="AA1048" s="18">
        <f>MAX(0,ROUNDDOWN(M1048-J1048-430000-L1048-0,-3))</f>
        <v/>
      </c>
      <c r="AB1048" s="18">
        <f>MAX(0,ROUNDDOWN(M1048-J1048-430000-L1048-V1048,-3))</f>
        <v/>
      </c>
      <c r="AC1048" s="18">
        <f>IF(M1048&lt;=450000,0,MAX(0,ROUNDDOWN(AA1048*0.06-MIN(50000,AA1048)*0.03,-2))+MAX(0,ROUNDDOWN(AA1048*0.04-MIN(50000,AA1048)*0.02,-2)))</f>
        <v/>
      </c>
      <c r="AD1048" s="18">
        <f>IF(M1048&lt;=450000,0,MAX(0,ROUNDDOWN(AB1048*0.06-MIN(50000,AB1048)*0.03,-2))+MAX(0,ROUNDDOWN(AB1048*0.04-MIN(50000,AB1048)*0.02,-2)))</f>
        <v/>
      </c>
      <c r="AE1048" s="18">
        <f>Y1048-Z1048</f>
        <v/>
      </c>
      <c r="AF1048" s="18">
        <f>AC1048-AD1048</f>
        <v/>
      </c>
      <c r="AG1048" s="18">
        <f>AE1048+AF1048</f>
        <v/>
      </c>
      <c r="AH1048" s="20">
        <f>IF(W1048&lt;=0,0,LOOKUP(W1048,{0,1950001,3300001,6950001,9000001,18000001,40000001},{0.05,0.1,0.2,0.23,0.33,0.4,0.45}))</f>
        <v/>
      </c>
    </row>
    <row r="1049">
      <c r="A1049" t="inlineStr">
        <is>
          <t>1万円刻み 特例あり一般12万円</t>
        </is>
      </c>
      <c r="B1049" s="18">
        <f>'4_1万円刻み'!$A$323</f>
        <v/>
      </c>
      <c r="C1049" s="19" t="n">
        <v>2026</v>
      </c>
      <c r="D1049" t="inlineStr">
        <is>
          <t>はい</t>
        </is>
      </c>
      <c r="E1049" s="18" t="n">
        <v>120000</v>
      </c>
      <c r="F1049" s="18" t="n">
        <v>0</v>
      </c>
      <c r="G1049" s="18" t="n">
        <v>0</v>
      </c>
      <c r="H1049" s="18" t="n">
        <v>0</v>
      </c>
      <c r="I1049" s="18" t="n">
        <v>0</v>
      </c>
      <c r="J1049" s="18">
        <f>ROUND(MIN(B1049/12,650000)*12*0.0915+MIN(B1049/12,1390000)*12*(0.0504+0)+B1049*0.005,0)</f>
        <v/>
      </c>
      <c r="K1049" s="18" t="n">
        <v>0</v>
      </c>
      <c r="L1049" s="18" t="n">
        <v>0</v>
      </c>
      <c r="M1049" s="18">
        <f>ROUND(IF(C1049&gt;=2026,IF(B1049&lt;741000,0,IF(B1049&lt;2191000,B1049-740000,IF(B1049&lt;2193000,1451000,IF(B1049&lt;2196000,1453000,IF(B1049&lt;2200000,1456000,IF(B1049&lt;3600000,ROUNDDOWN(B1049/4,-3)*2.8-80000,IF(B1049&lt;6600000,ROUNDDOWN(B1049/4,-3)*3.2-440000,IF(B1049&lt;8500000,ROUNDDOWN(B1049*0.9,0)-1100000,B1049-1950000)))))))),IF(B1049&lt;651000,0,IF(B1049&lt;1900000,B1049-650000,IF(B1049&lt;3600000,ROUNDDOWN(B1049/4,-3)*2.8-80000,IF(B1049&lt;6600000,ROUNDDOWN(B1049/4,-3)*3.2-440000,IF(B1049&lt;8500000,ROUNDDOWN(B1049*0.9,0)-1100000,B1049-1950000)))))),0)</f>
        <v/>
      </c>
      <c r="N1049" s="18">
        <f>IF(M1049&gt;23500000,NA(),IF(C1049&gt;=2026,IF(M1049&lt;=4890000,1040000,IF(M1049&lt;=6550000,670000,620000)),IF(M1049&lt;=1320000,950000,IF(M1049&lt;=3360000,880000,IF(M1049&lt;=4890000,680000,IF(M1049&lt;=6550000,630000,580000))))))</f>
        <v/>
      </c>
      <c r="O1049" s="18">
        <f>IF(F1049&lt;=0,IF(AND(D1049="はい",C1049&gt;=2026,C1049&lt;=2027),IF(E1049&lt;=0,0,IF(E1049&lt;=30000,E1049,IF(E1049&lt;=60000,ROUNDUP(E1049/2,0)+15000,IF(E1049&lt;=120000,ROUNDUP(E1049/4,0)+30000,60000)))),IF(E1049&lt;=0,0,IF(E1049&lt;=20000,E1049,IF(E1049&lt;=40000,ROUNDUP(E1049/2,0)+10000,IF(E1049&lt;=80000,ROUNDUP(E1049/4,0)+20000,40000))))),IF(E1049&lt;=0,IF(F1049&lt;=0,0,IF(F1049&lt;=25000,F1049,IF(F1049&lt;=50000,ROUNDUP(F1049/2,0)+12500,IF(F1049&lt;=100000,ROUNDUP(F1049/4,0)+25000,50000)))),MAX(IF(F1049&lt;=0,0,IF(F1049&lt;=25000,F1049,IF(F1049&lt;=50000,ROUNDUP(F1049/2,0)+12500,IF(F1049&lt;=100000,ROUNDUP(F1049/4,0)+25000,50000)))),MIN(IF(AND(D1049="はい",C1049&gt;=2026,C1049&lt;=2027),IF(E1049&lt;=0,0,IF(E1049&lt;=30000,E1049,IF(E1049&lt;=60000,ROUNDUP(E1049/2,0)+15000,IF(E1049&lt;=120000,ROUNDUP(E1049/4,0)+30000,60000)))),IF(E1049&lt;=0,0,IF(E1049&lt;=20000,E1049,IF(E1049&lt;=40000,ROUNDUP(E1049/2,0)+10000,IF(E1049&lt;=80000,ROUNDUP(E1049/4,0)+20000,40000)))))+IF(F1049&lt;=0,0,IF(F1049&lt;=25000,F1049,IF(F1049&lt;=50000,ROUNDUP(F1049/2,0)+12500,IF(F1049&lt;=100000,ROUNDUP(F1049/4,0)+25000,50000)))),IF(AND(D1049="はい",C1049&gt;=2026,C1049&lt;=2027),60000,40000)))))</f>
        <v/>
      </c>
      <c r="P1049" s="18">
        <f>IF(G1049&lt;=0,0,IF(G1049&lt;=20000,G1049,IF(G1049&lt;=40000,ROUNDUP(G1049/2,0)+10000,IF(G1049&lt;=80000,ROUNDUP(G1049/4,0)+20000,40000))))</f>
        <v/>
      </c>
      <c r="Q1049" s="18">
        <f>IF(I1049&lt;=0,IF(H1049&lt;=0,0,IF(H1049&lt;=20000,H1049,IF(H1049&lt;=40000,ROUNDUP(H1049/2,0)+10000,IF(H1049&lt;=80000,ROUNDUP(H1049/4,0)+20000,40000)))),IF(H1049&lt;=0,IF(I1049&lt;=0,0,IF(I1049&lt;=25000,I1049,IF(I1049&lt;=50000,ROUNDUP(I1049/2,0)+12500,IF(I1049&lt;=100000,ROUNDUP(I1049/4,0)+25000,50000)))),MAX(IF(I1049&lt;=0,0,IF(I1049&lt;=25000,I1049,IF(I1049&lt;=50000,ROUNDUP(I1049/2,0)+12500,IF(I1049&lt;=100000,ROUNDUP(I1049/4,0)+25000,50000)))),MIN(IF(H1049&lt;=0,0,IF(H1049&lt;=20000,H1049,IF(H1049&lt;=40000,ROUNDUP(H1049/2,0)+10000,IF(H1049&lt;=80000,ROUNDUP(H1049/4,0)+20000,40000))))+IF(I1049&lt;=0,0,IF(I1049&lt;=25000,I1049,IF(I1049&lt;=50000,ROUNDUP(I1049/2,0)+12500,IF(I1049&lt;=100000,ROUNDUP(I1049/4,0)+25000,50000)))),40000))))</f>
        <v/>
      </c>
      <c r="R1049" s="18">
        <f>MIN(120000,O1049+P1049+Q1049)</f>
        <v/>
      </c>
      <c r="S1049" s="18">
        <f>IF(F1049&lt;=0,IF(E1049&lt;=0,0,IF(E1049&lt;=12000,E1049,IF(E1049&lt;=32000,ROUNDUP(E1049/2,0)+6000,IF(E1049&lt;=56000,ROUNDUP(E1049/4,0)+14000,28000)))),IF(E1049&lt;=0,IF(F1049&lt;=0,0,IF(F1049&lt;=15000,F1049,IF(F1049&lt;=40000,ROUNDUP(F1049/2,0)+7500,IF(F1049&lt;=70000,ROUNDUP(F1049/4,0)+17500,35000)))),MAX(IF(F1049&lt;=0,0,IF(F1049&lt;=15000,F1049,IF(F1049&lt;=40000,ROUNDUP(F1049/2,0)+7500,IF(F1049&lt;=70000,ROUNDUP(F1049/4,0)+17500,35000)))),MIN(IF(E1049&lt;=0,0,IF(E1049&lt;=12000,E1049,IF(E1049&lt;=32000,ROUNDUP(E1049/2,0)+6000,IF(E1049&lt;=56000,ROUNDUP(E1049/4,0)+14000,28000))))+IF(F1049&lt;=0,0,IF(F1049&lt;=15000,F1049,IF(F1049&lt;=40000,ROUNDUP(F1049/2,0)+7500,IF(F1049&lt;=70000,ROUNDUP(F1049/4,0)+17500,35000)))),28000))))</f>
        <v/>
      </c>
      <c r="T1049" s="18">
        <f>IF(G1049&lt;=0,0,IF(G1049&lt;=12000,G1049,IF(G1049&lt;=32000,ROUNDUP(G1049/2,0)+6000,IF(G1049&lt;=56000,ROUNDUP(G1049/4,0)+14000,28000))))</f>
        <v/>
      </c>
      <c r="U1049" s="18">
        <f>IF(I1049&lt;=0,IF(H1049&lt;=0,0,IF(H1049&lt;=12000,H1049,IF(H1049&lt;=32000,ROUNDUP(H1049/2,0)+6000,IF(H1049&lt;=56000,ROUNDUP(H1049/4,0)+14000,28000)))),IF(H1049&lt;=0,IF(I1049&lt;=0,0,IF(I1049&lt;=15000,I1049,IF(I1049&lt;=40000,ROUNDUP(I1049/2,0)+7500,IF(I1049&lt;=70000,ROUNDUP(I1049/4,0)+17500,35000)))),MAX(IF(I1049&lt;=0,0,IF(I1049&lt;=15000,I1049,IF(I1049&lt;=40000,ROUNDUP(I1049/2,0)+7500,IF(I1049&lt;=70000,ROUNDUP(I1049/4,0)+17500,35000)))),MIN(IF(H1049&lt;=0,0,IF(H1049&lt;=12000,H1049,IF(H1049&lt;=32000,ROUNDUP(H1049/2,0)+6000,IF(H1049&lt;=56000,ROUNDUP(H1049/4,0)+14000,28000))))+IF(I1049&lt;=0,0,IF(I1049&lt;=15000,I1049,IF(I1049&lt;=40000,ROUNDUP(I1049/2,0)+7500,IF(I1049&lt;=70000,ROUNDUP(I1049/4,0)+17500,35000)))),28000))))</f>
        <v/>
      </c>
      <c r="V1049" s="18">
        <f>MIN(70000,S1049+T1049+U1049)</f>
        <v/>
      </c>
      <c r="W1049" s="18">
        <f>MAX(0,ROUNDDOWN(M1049-J1049-N1049-K1049-0,-3))</f>
        <v/>
      </c>
      <c r="X1049" s="18">
        <f>MAX(0,ROUNDDOWN(M1049-J1049-N1049-K1049-R1049,-3))</f>
        <v/>
      </c>
      <c r="Y1049" s="18">
        <f>IF(W1049&lt;=0,0,ROUNDDOWN((W1049*LOOKUP(W1049,{0,1950001,3300001,6950001,9000001,18000001,40000001},{0.05,0.1,0.2,0.23,0.33,0.4,0.45})-LOOKUP(W1049,{0,1950001,3300001,6950001,9000001,18000001,40000001},{0,97500,427500,636000,1536000,2796000,4796000}))*1.021,-2))</f>
        <v/>
      </c>
      <c r="Z1049" s="18">
        <f>IF(X1049&lt;=0,0,ROUNDDOWN((X1049*LOOKUP(X1049,{0,1950001,3300001,6950001,9000001,18000001,40000001},{0.05,0.1,0.2,0.23,0.33,0.4,0.45})-LOOKUP(X1049,{0,1950001,3300001,6950001,9000001,18000001,40000001},{0,97500,427500,636000,1536000,2796000,4796000}))*1.021,-2))</f>
        <v/>
      </c>
      <c r="AA1049" s="18">
        <f>MAX(0,ROUNDDOWN(M1049-J1049-430000-L1049-0,-3))</f>
        <v/>
      </c>
      <c r="AB1049" s="18">
        <f>MAX(0,ROUNDDOWN(M1049-J1049-430000-L1049-V1049,-3))</f>
        <v/>
      </c>
      <c r="AC1049" s="18">
        <f>IF(M1049&lt;=450000,0,MAX(0,ROUNDDOWN(AA1049*0.06-MIN(50000,AA1049)*0.03,-2))+MAX(0,ROUNDDOWN(AA1049*0.04-MIN(50000,AA1049)*0.02,-2)))</f>
        <v/>
      </c>
      <c r="AD1049" s="18">
        <f>IF(M1049&lt;=450000,0,MAX(0,ROUNDDOWN(AB1049*0.06-MIN(50000,AB1049)*0.03,-2))+MAX(0,ROUNDDOWN(AB1049*0.04-MIN(50000,AB1049)*0.02,-2)))</f>
        <v/>
      </c>
      <c r="AE1049" s="18">
        <f>Y1049-Z1049</f>
        <v/>
      </c>
      <c r="AF1049" s="18">
        <f>AC1049-AD1049</f>
        <v/>
      </c>
      <c r="AG1049" s="18">
        <f>AE1049+AF1049</f>
        <v/>
      </c>
      <c r="AH1049" s="20">
        <f>IF(W1049&lt;=0,0,LOOKUP(W1049,{0,1950001,3300001,6950001,9000001,18000001,40000001},{0.05,0.1,0.2,0.23,0.33,0.4,0.45}))</f>
        <v/>
      </c>
    </row>
    <row r="1050">
      <c r="A1050" t="inlineStr">
        <is>
          <t>1万円刻み 3区分8万円ずつ</t>
        </is>
      </c>
      <c r="B1050" s="18">
        <f>'4_1万円刻み'!$A$324</f>
        <v/>
      </c>
      <c r="C1050" s="19" t="n">
        <v>2026</v>
      </c>
      <c r="D1050" t="inlineStr">
        <is>
          <t>いいえ</t>
        </is>
      </c>
      <c r="E1050" s="18" t="n">
        <v>80000</v>
      </c>
      <c r="F1050" s="18" t="n">
        <v>0</v>
      </c>
      <c r="G1050" s="18" t="n">
        <v>80000</v>
      </c>
      <c r="H1050" s="18" t="n">
        <v>80000</v>
      </c>
      <c r="I1050" s="18" t="n">
        <v>0</v>
      </c>
      <c r="J1050" s="18">
        <f>ROUND(MIN(B1050/12,650000)*12*0.0915+MIN(B1050/12,1390000)*12*(0.0504+0)+B1050*0.005,0)</f>
        <v/>
      </c>
      <c r="K1050" s="18" t="n">
        <v>0</v>
      </c>
      <c r="L1050" s="18" t="n">
        <v>0</v>
      </c>
      <c r="M1050" s="18">
        <f>ROUND(IF(C1050&gt;=2026,IF(B1050&lt;741000,0,IF(B1050&lt;2191000,B1050-740000,IF(B1050&lt;2193000,1451000,IF(B1050&lt;2196000,1453000,IF(B1050&lt;2200000,1456000,IF(B1050&lt;3600000,ROUNDDOWN(B1050/4,-3)*2.8-80000,IF(B1050&lt;6600000,ROUNDDOWN(B1050/4,-3)*3.2-440000,IF(B1050&lt;8500000,ROUNDDOWN(B1050*0.9,0)-1100000,B1050-1950000)))))))),IF(B1050&lt;651000,0,IF(B1050&lt;1900000,B1050-650000,IF(B1050&lt;3600000,ROUNDDOWN(B1050/4,-3)*2.8-80000,IF(B1050&lt;6600000,ROUNDDOWN(B1050/4,-3)*3.2-440000,IF(B1050&lt;8500000,ROUNDDOWN(B1050*0.9,0)-1100000,B1050-1950000)))))),0)</f>
        <v/>
      </c>
      <c r="N1050" s="18">
        <f>IF(M1050&gt;23500000,NA(),IF(C1050&gt;=2026,IF(M1050&lt;=4890000,1040000,IF(M1050&lt;=6550000,670000,620000)),IF(M1050&lt;=1320000,950000,IF(M1050&lt;=3360000,880000,IF(M1050&lt;=4890000,680000,IF(M1050&lt;=6550000,630000,580000))))))</f>
        <v/>
      </c>
      <c r="O1050" s="18">
        <f>IF(F1050&lt;=0,IF(AND(D1050="はい",C1050&gt;=2026,C1050&lt;=2027),IF(E1050&lt;=0,0,IF(E1050&lt;=30000,E1050,IF(E1050&lt;=60000,ROUNDUP(E1050/2,0)+15000,IF(E1050&lt;=120000,ROUNDUP(E1050/4,0)+30000,60000)))),IF(E1050&lt;=0,0,IF(E1050&lt;=20000,E1050,IF(E1050&lt;=40000,ROUNDUP(E1050/2,0)+10000,IF(E1050&lt;=80000,ROUNDUP(E1050/4,0)+20000,40000))))),IF(E1050&lt;=0,IF(F1050&lt;=0,0,IF(F1050&lt;=25000,F1050,IF(F1050&lt;=50000,ROUNDUP(F1050/2,0)+12500,IF(F1050&lt;=100000,ROUNDUP(F1050/4,0)+25000,50000)))),MAX(IF(F1050&lt;=0,0,IF(F1050&lt;=25000,F1050,IF(F1050&lt;=50000,ROUNDUP(F1050/2,0)+12500,IF(F1050&lt;=100000,ROUNDUP(F1050/4,0)+25000,50000)))),MIN(IF(AND(D1050="はい",C1050&gt;=2026,C1050&lt;=2027),IF(E1050&lt;=0,0,IF(E1050&lt;=30000,E1050,IF(E1050&lt;=60000,ROUNDUP(E1050/2,0)+15000,IF(E1050&lt;=120000,ROUNDUP(E1050/4,0)+30000,60000)))),IF(E1050&lt;=0,0,IF(E1050&lt;=20000,E1050,IF(E1050&lt;=40000,ROUNDUP(E1050/2,0)+10000,IF(E1050&lt;=80000,ROUNDUP(E1050/4,0)+20000,40000)))))+IF(F1050&lt;=0,0,IF(F1050&lt;=25000,F1050,IF(F1050&lt;=50000,ROUNDUP(F1050/2,0)+12500,IF(F1050&lt;=100000,ROUNDUP(F1050/4,0)+25000,50000)))),IF(AND(D1050="はい",C1050&gt;=2026,C1050&lt;=2027),60000,40000)))))</f>
        <v/>
      </c>
      <c r="P1050" s="18">
        <f>IF(G1050&lt;=0,0,IF(G1050&lt;=20000,G1050,IF(G1050&lt;=40000,ROUNDUP(G1050/2,0)+10000,IF(G1050&lt;=80000,ROUNDUP(G1050/4,0)+20000,40000))))</f>
        <v/>
      </c>
      <c r="Q1050" s="18">
        <f>IF(I1050&lt;=0,IF(H1050&lt;=0,0,IF(H1050&lt;=20000,H1050,IF(H1050&lt;=40000,ROUNDUP(H1050/2,0)+10000,IF(H1050&lt;=80000,ROUNDUP(H1050/4,0)+20000,40000)))),IF(H1050&lt;=0,IF(I1050&lt;=0,0,IF(I1050&lt;=25000,I1050,IF(I1050&lt;=50000,ROUNDUP(I1050/2,0)+12500,IF(I1050&lt;=100000,ROUNDUP(I1050/4,0)+25000,50000)))),MAX(IF(I1050&lt;=0,0,IF(I1050&lt;=25000,I1050,IF(I1050&lt;=50000,ROUNDUP(I1050/2,0)+12500,IF(I1050&lt;=100000,ROUNDUP(I1050/4,0)+25000,50000)))),MIN(IF(H1050&lt;=0,0,IF(H1050&lt;=20000,H1050,IF(H1050&lt;=40000,ROUNDUP(H1050/2,0)+10000,IF(H1050&lt;=80000,ROUNDUP(H1050/4,0)+20000,40000))))+IF(I1050&lt;=0,0,IF(I1050&lt;=25000,I1050,IF(I1050&lt;=50000,ROUNDUP(I1050/2,0)+12500,IF(I1050&lt;=100000,ROUNDUP(I1050/4,0)+25000,50000)))),40000))))</f>
        <v/>
      </c>
      <c r="R1050" s="18">
        <f>MIN(120000,O1050+P1050+Q1050)</f>
        <v/>
      </c>
      <c r="S1050" s="18">
        <f>IF(F1050&lt;=0,IF(E1050&lt;=0,0,IF(E1050&lt;=12000,E1050,IF(E1050&lt;=32000,ROUNDUP(E1050/2,0)+6000,IF(E1050&lt;=56000,ROUNDUP(E1050/4,0)+14000,28000)))),IF(E1050&lt;=0,IF(F1050&lt;=0,0,IF(F1050&lt;=15000,F1050,IF(F1050&lt;=40000,ROUNDUP(F1050/2,0)+7500,IF(F1050&lt;=70000,ROUNDUP(F1050/4,0)+17500,35000)))),MAX(IF(F1050&lt;=0,0,IF(F1050&lt;=15000,F1050,IF(F1050&lt;=40000,ROUNDUP(F1050/2,0)+7500,IF(F1050&lt;=70000,ROUNDUP(F1050/4,0)+17500,35000)))),MIN(IF(E1050&lt;=0,0,IF(E1050&lt;=12000,E1050,IF(E1050&lt;=32000,ROUNDUP(E1050/2,0)+6000,IF(E1050&lt;=56000,ROUNDUP(E1050/4,0)+14000,28000))))+IF(F1050&lt;=0,0,IF(F1050&lt;=15000,F1050,IF(F1050&lt;=40000,ROUNDUP(F1050/2,0)+7500,IF(F1050&lt;=70000,ROUNDUP(F1050/4,0)+17500,35000)))),28000))))</f>
        <v/>
      </c>
      <c r="T1050" s="18">
        <f>IF(G1050&lt;=0,0,IF(G1050&lt;=12000,G1050,IF(G1050&lt;=32000,ROUNDUP(G1050/2,0)+6000,IF(G1050&lt;=56000,ROUNDUP(G1050/4,0)+14000,28000))))</f>
        <v/>
      </c>
      <c r="U1050" s="18">
        <f>IF(I1050&lt;=0,IF(H1050&lt;=0,0,IF(H1050&lt;=12000,H1050,IF(H1050&lt;=32000,ROUNDUP(H1050/2,0)+6000,IF(H1050&lt;=56000,ROUNDUP(H1050/4,0)+14000,28000)))),IF(H1050&lt;=0,IF(I1050&lt;=0,0,IF(I1050&lt;=15000,I1050,IF(I1050&lt;=40000,ROUNDUP(I1050/2,0)+7500,IF(I1050&lt;=70000,ROUNDUP(I1050/4,0)+17500,35000)))),MAX(IF(I1050&lt;=0,0,IF(I1050&lt;=15000,I1050,IF(I1050&lt;=40000,ROUNDUP(I1050/2,0)+7500,IF(I1050&lt;=70000,ROUNDUP(I1050/4,0)+17500,35000)))),MIN(IF(H1050&lt;=0,0,IF(H1050&lt;=12000,H1050,IF(H1050&lt;=32000,ROUNDUP(H1050/2,0)+6000,IF(H1050&lt;=56000,ROUNDUP(H1050/4,0)+14000,28000))))+IF(I1050&lt;=0,0,IF(I1050&lt;=15000,I1050,IF(I1050&lt;=40000,ROUNDUP(I1050/2,0)+7500,IF(I1050&lt;=70000,ROUNDUP(I1050/4,0)+17500,35000)))),28000))))</f>
        <v/>
      </c>
      <c r="V1050" s="18">
        <f>MIN(70000,S1050+T1050+U1050)</f>
        <v/>
      </c>
      <c r="W1050" s="18">
        <f>MAX(0,ROUNDDOWN(M1050-J1050-N1050-K1050-0,-3))</f>
        <v/>
      </c>
      <c r="X1050" s="18">
        <f>MAX(0,ROUNDDOWN(M1050-J1050-N1050-K1050-R1050,-3))</f>
        <v/>
      </c>
      <c r="Y1050" s="18">
        <f>IF(W1050&lt;=0,0,ROUNDDOWN((W1050*LOOKUP(W1050,{0,1950001,3300001,6950001,9000001,18000001,40000001},{0.05,0.1,0.2,0.23,0.33,0.4,0.45})-LOOKUP(W1050,{0,1950001,3300001,6950001,9000001,18000001,40000001},{0,97500,427500,636000,1536000,2796000,4796000}))*1.021,-2))</f>
        <v/>
      </c>
      <c r="Z1050" s="18">
        <f>IF(X1050&lt;=0,0,ROUNDDOWN((X1050*LOOKUP(X1050,{0,1950001,3300001,6950001,9000001,18000001,40000001},{0.05,0.1,0.2,0.23,0.33,0.4,0.45})-LOOKUP(X1050,{0,1950001,3300001,6950001,9000001,18000001,40000001},{0,97500,427500,636000,1536000,2796000,4796000}))*1.021,-2))</f>
        <v/>
      </c>
      <c r="AA1050" s="18">
        <f>MAX(0,ROUNDDOWN(M1050-J1050-430000-L1050-0,-3))</f>
        <v/>
      </c>
      <c r="AB1050" s="18">
        <f>MAX(0,ROUNDDOWN(M1050-J1050-430000-L1050-V1050,-3))</f>
        <v/>
      </c>
      <c r="AC1050" s="18">
        <f>IF(M1050&lt;=450000,0,MAX(0,ROUNDDOWN(AA1050*0.06-MIN(50000,AA1050)*0.03,-2))+MAX(0,ROUNDDOWN(AA1050*0.04-MIN(50000,AA1050)*0.02,-2)))</f>
        <v/>
      </c>
      <c r="AD1050" s="18">
        <f>IF(M1050&lt;=450000,0,MAX(0,ROUNDDOWN(AB1050*0.06-MIN(50000,AB1050)*0.03,-2))+MAX(0,ROUNDDOWN(AB1050*0.04-MIN(50000,AB1050)*0.02,-2)))</f>
        <v/>
      </c>
      <c r="AE1050" s="18">
        <f>Y1050-Z1050</f>
        <v/>
      </c>
      <c r="AF1050" s="18">
        <f>AC1050-AD1050</f>
        <v/>
      </c>
      <c r="AG1050" s="18">
        <f>AE1050+AF1050</f>
        <v/>
      </c>
      <c r="AH1050" s="20">
        <f>IF(W1050&lt;=0,0,LOOKUP(W1050,{0,1950001,3300001,6950001,9000001,18000001,40000001},{0.05,0.1,0.2,0.23,0.33,0.4,0.45}))</f>
        <v/>
      </c>
    </row>
    <row r="1051">
      <c r="A1051" t="inlineStr">
        <is>
          <t>1万円刻み 一般8万円</t>
        </is>
      </c>
      <c r="B1051" s="18">
        <f>'4_1万円刻み'!$A$324</f>
        <v/>
      </c>
      <c r="C1051" s="19" t="n">
        <v>2026</v>
      </c>
      <c r="D1051" t="inlineStr">
        <is>
          <t>いいえ</t>
        </is>
      </c>
      <c r="E1051" s="18" t="n">
        <v>80000</v>
      </c>
      <c r="F1051" s="18" t="n">
        <v>0</v>
      </c>
      <c r="G1051" s="18" t="n">
        <v>0</v>
      </c>
      <c r="H1051" s="18" t="n">
        <v>0</v>
      </c>
      <c r="I1051" s="18" t="n">
        <v>0</v>
      </c>
      <c r="J1051" s="18">
        <f>ROUND(MIN(B1051/12,650000)*12*0.0915+MIN(B1051/12,1390000)*12*(0.0504+0)+B1051*0.005,0)</f>
        <v/>
      </c>
      <c r="K1051" s="18" t="n">
        <v>0</v>
      </c>
      <c r="L1051" s="18" t="n">
        <v>0</v>
      </c>
      <c r="M1051" s="18">
        <f>ROUND(IF(C1051&gt;=2026,IF(B1051&lt;741000,0,IF(B1051&lt;2191000,B1051-740000,IF(B1051&lt;2193000,1451000,IF(B1051&lt;2196000,1453000,IF(B1051&lt;2200000,1456000,IF(B1051&lt;3600000,ROUNDDOWN(B1051/4,-3)*2.8-80000,IF(B1051&lt;6600000,ROUNDDOWN(B1051/4,-3)*3.2-440000,IF(B1051&lt;8500000,ROUNDDOWN(B1051*0.9,0)-1100000,B1051-1950000)))))))),IF(B1051&lt;651000,0,IF(B1051&lt;1900000,B1051-650000,IF(B1051&lt;3600000,ROUNDDOWN(B1051/4,-3)*2.8-80000,IF(B1051&lt;6600000,ROUNDDOWN(B1051/4,-3)*3.2-440000,IF(B1051&lt;8500000,ROUNDDOWN(B1051*0.9,0)-1100000,B1051-1950000)))))),0)</f>
        <v/>
      </c>
      <c r="N1051" s="18">
        <f>IF(M1051&gt;23500000,NA(),IF(C1051&gt;=2026,IF(M1051&lt;=4890000,1040000,IF(M1051&lt;=6550000,670000,620000)),IF(M1051&lt;=1320000,950000,IF(M1051&lt;=3360000,880000,IF(M1051&lt;=4890000,680000,IF(M1051&lt;=6550000,630000,580000))))))</f>
        <v/>
      </c>
      <c r="O1051" s="18">
        <f>IF(F1051&lt;=0,IF(AND(D1051="はい",C1051&gt;=2026,C1051&lt;=2027),IF(E1051&lt;=0,0,IF(E1051&lt;=30000,E1051,IF(E1051&lt;=60000,ROUNDUP(E1051/2,0)+15000,IF(E1051&lt;=120000,ROUNDUP(E1051/4,0)+30000,60000)))),IF(E1051&lt;=0,0,IF(E1051&lt;=20000,E1051,IF(E1051&lt;=40000,ROUNDUP(E1051/2,0)+10000,IF(E1051&lt;=80000,ROUNDUP(E1051/4,0)+20000,40000))))),IF(E1051&lt;=0,IF(F1051&lt;=0,0,IF(F1051&lt;=25000,F1051,IF(F1051&lt;=50000,ROUNDUP(F1051/2,0)+12500,IF(F1051&lt;=100000,ROUNDUP(F1051/4,0)+25000,50000)))),MAX(IF(F1051&lt;=0,0,IF(F1051&lt;=25000,F1051,IF(F1051&lt;=50000,ROUNDUP(F1051/2,0)+12500,IF(F1051&lt;=100000,ROUNDUP(F1051/4,0)+25000,50000)))),MIN(IF(AND(D1051="はい",C1051&gt;=2026,C1051&lt;=2027),IF(E1051&lt;=0,0,IF(E1051&lt;=30000,E1051,IF(E1051&lt;=60000,ROUNDUP(E1051/2,0)+15000,IF(E1051&lt;=120000,ROUNDUP(E1051/4,0)+30000,60000)))),IF(E1051&lt;=0,0,IF(E1051&lt;=20000,E1051,IF(E1051&lt;=40000,ROUNDUP(E1051/2,0)+10000,IF(E1051&lt;=80000,ROUNDUP(E1051/4,0)+20000,40000)))))+IF(F1051&lt;=0,0,IF(F1051&lt;=25000,F1051,IF(F1051&lt;=50000,ROUNDUP(F1051/2,0)+12500,IF(F1051&lt;=100000,ROUNDUP(F1051/4,0)+25000,50000)))),IF(AND(D1051="はい",C1051&gt;=2026,C1051&lt;=2027),60000,40000)))))</f>
        <v/>
      </c>
      <c r="P1051" s="18">
        <f>IF(G1051&lt;=0,0,IF(G1051&lt;=20000,G1051,IF(G1051&lt;=40000,ROUNDUP(G1051/2,0)+10000,IF(G1051&lt;=80000,ROUNDUP(G1051/4,0)+20000,40000))))</f>
        <v/>
      </c>
      <c r="Q1051" s="18">
        <f>IF(I1051&lt;=0,IF(H1051&lt;=0,0,IF(H1051&lt;=20000,H1051,IF(H1051&lt;=40000,ROUNDUP(H1051/2,0)+10000,IF(H1051&lt;=80000,ROUNDUP(H1051/4,0)+20000,40000)))),IF(H1051&lt;=0,IF(I1051&lt;=0,0,IF(I1051&lt;=25000,I1051,IF(I1051&lt;=50000,ROUNDUP(I1051/2,0)+12500,IF(I1051&lt;=100000,ROUNDUP(I1051/4,0)+25000,50000)))),MAX(IF(I1051&lt;=0,0,IF(I1051&lt;=25000,I1051,IF(I1051&lt;=50000,ROUNDUP(I1051/2,0)+12500,IF(I1051&lt;=100000,ROUNDUP(I1051/4,0)+25000,50000)))),MIN(IF(H1051&lt;=0,0,IF(H1051&lt;=20000,H1051,IF(H1051&lt;=40000,ROUNDUP(H1051/2,0)+10000,IF(H1051&lt;=80000,ROUNDUP(H1051/4,0)+20000,40000))))+IF(I1051&lt;=0,0,IF(I1051&lt;=25000,I1051,IF(I1051&lt;=50000,ROUNDUP(I1051/2,0)+12500,IF(I1051&lt;=100000,ROUNDUP(I1051/4,0)+25000,50000)))),40000))))</f>
        <v/>
      </c>
      <c r="R1051" s="18">
        <f>MIN(120000,O1051+P1051+Q1051)</f>
        <v/>
      </c>
      <c r="S1051" s="18">
        <f>IF(F1051&lt;=0,IF(E1051&lt;=0,0,IF(E1051&lt;=12000,E1051,IF(E1051&lt;=32000,ROUNDUP(E1051/2,0)+6000,IF(E1051&lt;=56000,ROUNDUP(E1051/4,0)+14000,28000)))),IF(E1051&lt;=0,IF(F1051&lt;=0,0,IF(F1051&lt;=15000,F1051,IF(F1051&lt;=40000,ROUNDUP(F1051/2,0)+7500,IF(F1051&lt;=70000,ROUNDUP(F1051/4,0)+17500,35000)))),MAX(IF(F1051&lt;=0,0,IF(F1051&lt;=15000,F1051,IF(F1051&lt;=40000,ROUNDUP(F1051/2,0)+7500,IF(F1051&lt;=70000,ROUNDUP(F1051/4,0)+17500,35000)))),MIN(IF(E1051&lt;=0,0,IF(E1051&lt;=12000,E1051,IF(E1051&lt;=32000,ROUNDUP(E1051/2,0)+6000,IF(E1051&lt;=56000,ROUNDUP(E1051/4,0)+14000,28000))))+IF(F1051&lt;=0,0,IF(F1051&lt;=15000,F1051,IF(F1051&lt;=40000,ROUNDUP(F1051/2,0)+7500,IF(F1051&lt;=70000,ROUNDUP(F1051/4,0)+17500,35000)))),28000))))</f>
        <v/>
      </c>
      <c r="T1051" s="18">
        <f>IF(G1051&lt;=0,0,IF(G1051&lt;=12000,G1051,IF(G1051&lt;=32000,ROUNDUP(G1051/2,0)+6000,IF(G1051&lt;=56000,ROUNDUP(G1051/4,0)+14000,28000))))</f>
        <v/>
      </c>
      <c r="U1051" s="18">
        <f>IF(I1051&lt;=0,IF(H1051&lt;=0,0,IF(H1051&lt;=12000,H1051,IF(H1051&lt;=32000,ROUNDUP(H1051/2,0)+6000,IF(H1051&lt;=56000,ROUNDUP(H1051/4,0)+14000,28000)))),IF(H1051&lt;=0,IF(I1051&lt;=0,0,IF(I1051&lt;=15000,I1051,IF(I1051&lt;=40000,ROUNDUP(I1051/2,0)+7500,IF(I1051&lt;=70000,ROUNDUP(I1051/4,0)+17500,35000)))),MAX(IF(I1051&lt;=0,0,IF(I1051&lt;=15000,I1051,IF(I1051&lt;=40000,ROUNDUP(I1051/2,0)+7500,IF(I1051&lt;=70000,ROUNDUP(I1051/4,0)+17500,35000)))),MIN(IF(H1051&lt;=0,0,IF(H1051&lt;=12000,H1051,IF(H1051&lt;=32000,ROUNDUP(H1051/2,0)+6000,IF(H1051&lt;=56000,ROUNDUP(H1051/4,0)+14000,28000))))+IF(I1051&lt;=0,0,IF(I1051&lt;=15000,I1051,IF(I1051&lt;=40000,ROUNDUP(I1051/2,0)+7500,IF(I1051&lt;=70000,ROUNDUP(I1051/4,0)+17500,35000)))),28000))))</f>
        <v/>
      </c>
      <c r="V1051" s="18">
        <f>MIN(70000,S1051+T1051+U1051)</f>
        <v/>
      </c>
      <c r="W1051" s="18">
        <f>MAX(0,ROUNDDOWN(M1051-J1051-N1051-K1051-0,-3))</f>
        <v/>
      </c>
      <c r="X1051" s="18">
        <f>MAX(0,ROUNDDOWN(M1051-J1051-N1051-K1051-R1051,-3))</f>
        <v/>
      </c>
      <c r="Y1051" s="18">
        <f>IF(W1051&lt;=0,0,ROUNDDOWN((W1051*LOOKUP(W1051,{0,1950001,3300001,6950001,9000001,18000001,40000001},{0.05,0.1,0.2,0.23,0.33,0.4,0.45})-LOOKUP(W1051,{0,1950001,3300001,6950001,9000001,18000001,40000001},{0,97500,427500,636000,1536000,2796000,4796000}))*1.021,-2))</f>
        <v/>
      </c>
      <c r="Z1051" s="18">
        <f>IF(X1051&lt;=0,0,ROUNDDOWN((X1051*LOOKUP(X1051,{0,1950001,3300001,6950001,9000001,18000001,40000001},{0.05,0.1,0.2,0.23,0.33,0.4,0.45})-LOOKUP(X1051,{0,1950001,3300001,6950001,9000001,18000001,40000001},{0,97500,427500,636000,1536000,2796000,4796000}))*1.021,-2))</f>
        <v/>
      </c>
      <c r="AA1051" s="18">
        <f>MAX(0,ROUNDDOWN(M1051-J1051-430000-L1051-0,-3))</f>
        <v/>
      </c>
      <c r="AB1051" s="18">
        <f>MAX(0,ROUNDDOWN(M1051-J1051-430000-L1051-V1051,-3))</f>
        <v/>
      </c>
      <c r="AC1051" s="18">
        <f>IF(M1051&lt;=450000,0,MAX(0,ROUNDDOWN(AA1051*0.06-MIN(50000,AA1051)*0.03,-2))+MAX(0,ROUNDDOWN(AA1051*0.04-MIN(50000,AA1051)*0.02,-2)))</f>
        <v/>
      </c>
      <c r="AD1051" s="18">
        <f>IF(M1051&lt;=450000,0,MAX(0,ROUNDDOWN(AB1051*0.06-MIN(50000,AB1051)*0.03,-2))+MAX(0,ROUNDDOWN(AB1051*0.04-MIN(50000,AB1051)*0.02,-2)))</f>
        <v/>
      </c>
      <c r="AE1051" s="18">
        <f>Y1051-Z1051</f>
        <v/>
      </c>
      <c r="AF1051" s="18">
        <f>AC1051-AD1051</f>
        <v/>
      </c>
      <c r="AG1051" s="18">
        <f>AE1051+AF1051</f>
        <v/>
      </c>
      <c r="AH1051" s="20">
        <f>IF(W1051&lt;=0,0,LOOKUP(W1051,{0,1950001,3300001,6950001,9000001,18000001,40000001},{0.05,0.1,0.2,0.23,0.33,0.4,0.45}))</f>
        <v/>
      </c>
    </row>
    <row r="1052">
      <c r="A1052" t="inlineStr">
        <is>
          <t>1万円刻み 特例あり一般12万円</t>
        </is>
      </c>
      <c r="B1052" s="18">
        <f>'4_1万円刻み'!$A$324</f>
        <v/>
      </c>
      <c r="C1052" s="19" t="n">
        <v>2026</v>
      </c>
      <c r="D1052" t="inlineStr">
        <is>
          <t>はい</t>
        </is>
      </c>
      <c r="E1052" s="18" t="n">
        <v>120000</v>
      </c>
      <c r="F1052" s="18" t="n">
        <v>0</v>
      </c>
      <c r="G1052" s="18" t="n">
        <v>0</v>
      </c>
      <c r="H1052" s="18" t="n">
        <v>0</v>
      </c>
      <c r="I1052" s="18" t="n">
        <v>0</v>
      </c>
      <c r="J1052" s="18">
        <f>ROUND(MIN(B1052/12,650000)*12*0.0915+MIN(B1052/12,1390000)*12*(0.0504+0)+B1052*0.005,0)</f>
        <v/>
      </c>
      <c r="K1052" s="18" t="n">
        <v>0</v>
      </c>
      <c r="L1052" s="18" t="n">
        <v>0</v>
      </c>
      <c r="M1052" s="18">
        <f>ROUND(IF(C1052&gt;=2026,IF(B1052&lt;741000,0,IF(B1052&lt;2191000,B1052-740000,IF(B1052&lt;2193000,1451000,IF(B1052&lt;2196000,1453000,IF(B1052&lt;2200000,1456000,IF(B1052&lt;3600000,ROUNDDOWN(B1052/4,-3)*2.8-80000,IF(B1052&lt;6600000,ROUNDDOWN(B1052/4,-3)*3.2-440000,IF(B1052&lt;8500000,ROUNDDOWN(B1052*0.9,0)-1100000,B1052-1950000)))))))),IF(B1052&lt;651000,0,IF(B1052&lt;1900000,B1052-650000,IF(B1052&lt;3600000,ROUNDDOWN(B1052/4,-3)*2.8-80000,IF(B1052&lt;6600000,ROUNDDOWN(B1052/4,-3)*3.2-440000,IF(B1052&lt;8500000,ROUNDDOWN(B1052*0.9,0)-1100000,B1052-1950000)))))),0)</f>
        <v/>
      </c>
      <c r="N1052" s="18">
        <f>IF(M1052&gt;23500000,NA(),IF(C1052&gt;=2026,IF(M1052&lt;=4890000,1040000,IF(M1052&lt;=6550000,670000,620000)),IF(M1052&lt;=1320000,950000,IF(M1052&lt;=3360000,880000,IF(M1052&lt;=4890000,680000,IF(M1052&lt;=6550000,630000,580000))))))</f>
        <v/>
      </c>
      <c r="O1052" s="18">
        <f>IF(F1052&lt;=0,IF(AND(D1052="はい",C1052&gt;=2026,C1052&lt;=2027),IF(E1052&lt;=0,0,IF(E1052&lt;=30000,E1052,IF(E1052&lt;=60000,ROUNDUP(E1052/2,0)+15000,IF(E1052&lt;=120000,ROUNDUP(E1052/4,0)+30000,60000)))),IF(E1052&lt;=0,0,IF(E1052&lt;=20000,E1052,IF(E1052&lt;=40000,ROUNDUP(E1052/2,0)+10000,IF(E1052&lt;=80000,ROUNDUP(E1052/4,0)+20000,40000))))),IF(E1052&lt;=0,IF(F1052&lt;=0,0,IF(F1052&lt;=25000,F1052,IF(F1052&lt;=50000,ROUNDUP(F1052/2,0)+12500,IF(F1052&lt;=100000,ROUNDUP(F1052/4,0)+25000,50000)))),MAX(IF(F1052&lt;=0,0,IF(F1052&lt;=25000,F1052,IF(F1052&lt;=50000,ROUNDUP(F1052/2,0)+12500,IF(F1052&lt;=100000,ROUNDUP(F1052/4,0)+25000,50000)))),MIN(IF(AND(D1052="はい",C1052&gt;=2026,C1052&lt;=2027),IF(E1052&lt;=0,0,IF(E1052&lt;=30000,E1052,IF(E1052&lt;=60000,ROUNDUP(E1052/2,0)+15000,IF(E1052&lt;=120000,ROUNDUP(E1052/4,0)+30000,60000)))),IF(E1052&lt;=0,0,IF(E1052&lt;=20000,E1052,IF(E1052&lt;=40000,ROUNDUP(E1052/2,0)+10000,IF(E1052&lt;=80000,ROUNDUP(E1052/4,0)+20000,40000)))))+IF(F1052&lt;=0,0,IF(F1052&lt;=25000,F1052,IF(F1052&lt;=50000,ROUNDUP(F1052/2,0)+12500,IF(F1052&lt;=100000,ROUNDUP(F1052/4,0)+25000,50000)))),IF(AND(D1052="はい",C1052&gt;=2026,C1052&lt;=2027),60000,40000)))))</f>
        <v/>
      </c>
      <c r="P1052" s="18">
        <f>IF(G1052&lt;=0,0,IF(G1052&lt;=20000,G1052,IF(G1052&lt;=40000,ROUNDUP(G1052/2,0)+10000,IF(G1052&lt;=80000,ROUNDUP(G1052/4,0)+20000,40000))))</f>
        <v/>
      </c>
      <c r="Q1052" s="18">
        <f>IF(I1052&lt;=0,IF(H1052&lt;=0,0,IF(H1052&lt;=20000,H1052,IF(H1052&lt;=40000,ROUNDUP(H1052/2,0)+10000,IF(H1052&lt;=80000,ROUNDUP(H1052/4,0)+20000,40000)))),IF(H1052&lt;=0,IF(I1052&lt;=0,0,IF(I1052&lt;=25000,I1052,IF(I1052&lt;=50000,ROUNDUP(I1052/2,0)+12500,IF(I1052&lt;=100000,ROUNDUP(I1052/4,0)+25000,50000)))),MAX(IF(I1052&lt;=0,0,IF(I1052&lt;=25000,I1052,IF(I1052&lt;=50000,ROUNDUP(I1052/2,0)+12500,IF(I1052&lt;=100000,ROUNDUP(I1052/4,0)+25000,50000)))),MIN(IF(H1052&lt;=0,0,IF(H1052&lt;=20000,H1052,IF(H1052&lt;=40000,ROUNDUP(H1052/2,0)+10000,IF(H1052&lt;=80000,ROUNDUP(H1052/4,0)+20000,40000))))+IF(I1052&lt;=0,0,IF(I1052&lt;=25000,I1052,IF(I1052&lt;=50000,ROUNDUP(I1052/2,0)+12500,IF(I1052&lt;=100000,ROUNDUP(I1052/4,0)+25000,50000)))),40000))))</f>
        <v/>
      </c>
      <c r="R1052" s="18">
        <f>MIN(120000,O1052+P1052+Q1052)</f>
        <v/>
      </c>
      <c r="S1052" s="18">
        <f>IF(F1052&lt;=0,IF(E1052&lt;=0,0,IF(E1052&lt;=12000,E1052,IF(E1052&lt;=32000,ROUNDUP(E1052/2,0)+6000,IF(E1052&lt;=56000,ROUNDUP(E1052/4,0)+14000,28000)))),IF(E1052&lt;=0,IF(F1052&lt;=0,0,IF(F1052&lt;=15000,F1052,IF(F1052&lt;=40000,ROUNDUP(F1052/2,0)+7500,IF(F1052&lt;=70000,ROUNDUP(F1052/4,0)+17500,35000)))),MAX(IF(F1052&lt;=0,0,IF(F1052&lt;=15000,F1052,IF(F1052&lt;=40000,ROUNDUP(F1052/2,0)+7500,IF(F1052&lt;=70000,ROUNDUP(F1052/4,0)+17500,35000)))),MIN(IF(E1052&lt;=0,0,IF(E1052&lt;=12000,E1052,IF(E1052&lt;=32000,ROUNDUP(E1052/2,0)+6000,IF(E1052&lt;=56000,ROUNDUP(E1052/4,0)+14000,28000))))+IF(F1052&lt;=0,0,IF(F1052&lt;=15000,F1052,IF(F1052&lt;=40000,ROUNDUP(F1052/2,0)+7500,IF(F1052&lt;=70000,ROUNDUP(F1052/4,0)+17500,35000)))),28000))))</f>
        <v/>
      </c>
      <c r="T1052" s="18">
        <f>IF(G1052&lt;=0,0,IF(G1052&lt;=12000,G1052,IF(G1052&lt;=32000,ROUNDUP(G1052/2,0)+6000,IF(G1052&lt;=56000,ROUNDUP(G1052/4,0)+14000,28000))))</f>
        <v/>
      </c>
      <c r="U1052" s="18">
        <f>IF(I1052&lt;=0,IF(H1052&lt;=0,0,IF(H1052&lt;=12000,H1052,IF(H1052&lt;=32000,ROUNDUP(H1052/2,0)+6000,IF(H1052&lt;=56000,ROUNDUP(H1052/4,0)+14000,28000)))),IF(H1052&lt;=0,IF(I1052&lt;=0,0,IF(I1052&lt;=15000,I1052,IF(I1052&lt;=40000,ROUNDUP(I1052/2,0)+7500,IF(I1052&lt;=70000,ROUNDUP(I1052/4,0)+17500,35000)))),MAX(IF(I1052&lt;=0,0,IF(I1052&lt;=15000,I1052,IF(I1052&lt;=40000,ROUNDUP(I1052/2,0)+7500,IF(I1052&lt;=70000,ROUNDUP(I1052/4,0)+17500,35000)))),MIN(IF(H1052&lt;=0,0,IF(H1052&lt;=12000,H1052,IF(H1052&lt;=32000,ROUNDUP(H1052/2,0)+6000,IF(H1052&lt;=56000,ROUNDUP(H1052/4,0)+14000,28000))))+IF(I1052&lt;=0,0,IF(I1052&lt;=15000,I1052,IF(I1052&lt;=40000,ROUNDUP(I1052/2,0)+7500,IF(I1052&lt;=70000,ROUNDUP(I1052/4,0)+17500,35000)))),28000))))</f>
        <v/>
      </c>
      <c r="V1052" s="18">
        <f>MIN(70000,S1052+T1052+U1052)</f>
        <v/>
      </c>
      <c r="W1052" s="18">
        <f>MAX(0,ROUNDDOWN(M1052-J1052-N1052-K1052-0,-3))</f>
        <v/>
      </c>
      <c r="X1052" s="18">
        <f>MAX(0,ROUNDDOWN(M1052-J1052-N1052-K1052-R1052,-3))</f>
        <v/>
      </c>
      <c r="Y1052" s="18">
        <f>IF(W1052&lt;=0,0,ROUNDDOWN((W1052*LOOKUP(W1052,{0,1950001,3300001,6950001,9000001,18000001,40000001},{0.05,0.1,0.2,0.23,0.33,0.4,0.45})-LOOKUP(W1052,{0,1950001,3300001,6950001,9000001,18000001,40000001},{0,97500,427500,636000,1536000,2796000,4796000}))*1.021,-2))</f>
        <v/>
      </c>
      <c r="Z1052" s="18">
        <f>IF(X1052&lt;=0,0,ROUNDDOWN((X1052*LOOKUP(X1052,{0,1950001,3300001,6950001,9000001,18000001,40000001},{0.05,0.1,0.2,0.23,0.33,0.4,0.45})-LOOKUP(X1052,{0,1950001,3300001,6950001,9000001,18000001,40000001},{0,97500,427500,636000,1536000,2796000,4796000}))*1.021,-2))</f>
        <v/>
      </c>
      <c r="AA1052" s="18">
        <f>MAX(0,ROUNDDOWN(M1052-J1052-430000-L1052-0,-3))</f>
        <v/>
      </c>
      <c r="AB1052" s="18">
        <f>MAX(0,ROUNDDOWN(M1052-J1052-430000-L1052-V1052,-3))</f>
        <v/>
      </c>
      <c r="AC1052" s="18">
        <f>IF(M1052&lt;=450000,0,MAX(0,ROUNDDOWN(AA1052*0.06-MIN(50000,AA1052)*0.03,-2))+MAX(0,ROUNDDOWN(AA1052*0.04-MIN(50000,AA1052)*0.02,-2)))</f>
        <v/>
      </c>
      <c r="AD1052" s="18">
        <f>IF(M1052&lt;=450000,0,MAX(0,ROUNDDOWN(AB1052*0.06-MIN(50000,AB1052)*0.03,-2))+MAX(0,ROUNDDOWN(AB1052*0.04-MIN(50000,AB1052)*0.02,-2)))</f>
        <v/>
      </c>
      <c r="AE1052" s="18">
        <f>Y1052-Z1052</f>
        <v/>
      </c>
      <c r="AF1052" s="18">
        <f>AC1052-AD1052</f>
        <v/>
      </c>
      <c r="AG1052" s="18">
        <f>AE1052+AF1052</f>
        <v/>
      </c>
      <c r="AH1052" s="20">
        <f>IF(W1052&lt;=0,0,LOOKUP(W1052,{0,1950001,3300001,6950001,9000001,18000001,40000001},{0.05,0.1,0.2,0.23,0.33,0.4,0.45}))</f>
        <v/>
      </c>
    </row>
    <row r="1053">
      <c r="A1053" t="inlineStr">
        <is>
          <t>1万円刻み 3区分8万円ずつ</t>
        </is>
      </c>
      <c r="B1053" s="18">
        <f>'4_1万円刻み'!$A$325</f>
        <v/>
      </c>
      <c r="C1053" s="19" t="n">
        <v>2026</v>
      </c>
      <c r="D1053" t="inlineStr">
        <is>
          <t>いいえ</t>
        </is>
      </c>
      <c r="E1053" s="18" t="n">
        <v>80000</v>
      </c>
      <c r="F1053" s="18" t="n">
        <v>0</v>
      </c>
      <c r="G1053" s="18" t="n">
        <v>80000</v>
      </c>
      <c r="H1053" s="18" t="n">
        <v>80000</v>
      </c>
      <c r="I1053" s="18" t="n">
        <v>0</v>
      </c>
      <c r="J1053" s="18">
        <f>ROUND(MIN(B1053/12,650000)*12*0.0915+MIN(B1053/12,1390000)*12*(0.0504+0)+B1053*0.005,0)</f>
        <v/>
      </c>
      <c r="K1053" s="18" t="n">
        <v>0</v>
      </c>
      <c r="L1053" s="18" t="n">
        <v>0</v>
      </c>
      <c r="M1053" s="18">
        <f>ROUND(IF(C1053&gt;=2026,IF(B1053&lt;741000,0,IF(B1053&lt;2191000,B1053-740000,IF(B1053&lt;2193000,1451000,IF(B1053&lt;2196000,1453000,IF(B1053&lt;2200000,1456000,IF(B1053&lt;3600000,ROUNDDOWN(B1053/4,-3)*2.8-80000,IF(B1053&lt;6600000,ROUNDDOWN(B1053/4,-3)*3.2-440000,IF(B1053&lt;8500000,ROUNDDOWN(B1053*0.9,0)-1100000,B1053-1950000)))))))),IF(B1053&lt;651000,0,IF(B1053&lt;1900000,B1053-650000,IF(B1053&lt;3600000,ROUNDDOWN(B1053/4,-3)*2.8-80000,IF(B1053&lt;6600000,ROUNDDOWN(B1053/4,-3)*3.2-440000,IF(B1053&lt;8500000,ROUNDDOWN(B1053*0.9,0)-1100000,B1053-1950000)))))),0)</f>
        <v/>
      </c>
      <c r="N1053" s="18">
        <f>IF(M1053&gt;23500000,NA(),IF(C1053&gt;=2026,IF(M1053&lt;=4890000,1040000,IF(M1053&lt;=6550000,670000,620000)),IF(M1053&lt;=1320000,950000,IF(M1053&lt;=3360000,880000,IF(M1053&lt;=4890000,680000,IF(M1053&lt;=6550000,630000,580000))))))</f>
        <v/>
      </c>
      <c r="O1053" s="18">
        <f>IF(F1053&lt;=0,IF(AND(D1053="はい",C1053&gt;=2026,C1053&lt;=2027),IF(E1053&lt;=0,0,IF(E1053&lt;=30000,E1053,IF(E1053&lt;=60000,ROUNDUP(E1053/2,0)+15000,IF(E1053&lt;=120000,ROUNDUP(E1053/4,0)+30000,60000)))),IF(E1053&lt;=0,0,IF(E1053&lt;=20000,E1053,IF(E1053&lt;=40000,ROUNDUP(E1053/2,0)+10000,IF(E1053&lt;=80000,ROUNDUP(E1053/4,0)+20000,40000))))),IF(E1053&lt;=0,IF(F1053&lt;=0,0,IF(F1053&lt;=25000,F1053,IF(F1053&lt;=50000,ROUNDUP(F1053/2,0)+12500,IF(F1053&lt;=100000,ROUNDUP(F1053/4,0)+25000,50000)))),MAX(IF(F1053&lt;=0,0,IF(F1053&lt;=25000,F1053,IF(F1053&lt;=50000,ROUNDUP(F1053/2,0)+12500,IF(F1053&lt;=100000,ROUNDUP(F1053/4,0)+25000,50000)))),MIN(IF(AND(D1053="はい",C1053&gt;=2026,C1053&lt;=2027),IF(E1053&lt;=0,0,IF(E1053&lt;=30000,E1053,IF(E1053&lt;=60000,ROUNDUP(E1053/2,0)+15000,IF(E1053&lt;=120000,ROUNDUP(E1053/4,0)+30000,60000)))),IF(E1053&lt;=0,0,IF(E1053&lt;=20000,E1053,IF(E1053&lt;=40000,ROUNDUP(E1053/2,0)+10000,IF(E1053&lt;=80000,ROUNDUP(E1053/4,0)+20000,40000)))))+IF(F1053&lt;=0,0,IF(F1053&lt;=25000,F1053,IF(F1053&lt;=50000,ROUNDUP(F1053/2,0)+12500,IF(F1053&lt;=100000,ROUNDUP(F1053/4,0)+25000,50000)))),IF(AND(D1053="はい",C1053&gt;=2026,C1053&lt;=2027),60000,40000)))))</f>
        <v/>
      </c>
      <c r="P1053" s="18">
        <f>IF(G1053&lt;=0,0,IF(G1053&lt;=20000,G1053,IF(G1053&lt;=40000,ROUNDUP(G1053/2,0)+10000,IF(G1053&lt;=80000,ROUNDUP(G1053/4,0)+20000,40000))))</f>
        <v/>
      </c>
      <c r="Q1053" s="18">
        <f>IF(I1053&lt;=0,IF(H1053&lt;=0,0,IF(H1053&lt;=20000,H1053,IF(H1053&lt;=40000,ROUNDUP(H1053/2,0)+10000,IF(H1053&lt;=80000,ROUNDUP(H1053/4,0)+20000,40000)))),IF(H1053&lt;=0,IF(I1053&lt;=0,0,IF(I1053&lt;=25000,I1053,IF(I1053&lt;=50000,ROUNDUP(I1053/2,0)+12500,IF(I1053&lt;=100000,ROUNDUP(I1053/4,0)+25000,50000)))),MAX(IF(I1053&lt;=0,0,IF(I1053&lt;=25000,I1053,IF(I1053&lt;=50000,ROUNDUP(I1053/2,0)+12500,IF(I1053&lt;=100000,ROUNDUP(I1053/4,0)+25000,50000)))),MIN(IF(H1053&lt;=0,0,IF(H1053&lt;=20000,H1053,IF(H1053&lt;=40000,ROUNDUP(H1053/2,0)+10000,IF(H1053&lt;=80000,ROUNDUP(H1053/4,0)+20000,40000))))+IF(I1053&lt;=0,0,IF(I1053&lt;=25000,I1053,IF(I1053&lt;=50000,ROUNDUP(I1053/2,0)+12500,IF(I1053&lt;=100000,ROUNDUP(I1053/4,0)+25000,50000)))),40000))))</f>
        <v/>
      </c>
      <c r="R1053" s="18">
        <f>MIN(120000,O1053+P1053+Q1053)</f>
        <v/>
      </c>
      <c r="S1053" s="18">
        <f>IF(F1053&lt;=0,IF(E1053&lt;=0,0,IF(E1053&lt;=12000,E1053,IF(E1053&lt;=32000,ROUNDUP(E1053/2,0)+6000,IF(E1053&lt;=56000,ROUNDUP(E1053/4,0)+14000,28000)))),IF(E1053&lt;=0,IF(F1053&lt;=0,0,IF(F1053&lt;=15000,F1053,IF(F1053&lt;=40000,ROUNDUP(F1053/2,0)+7500,IF(F1053&lt;=70000,ROUNDUP(F1053/4,0)+17500,35000)))),MAX(IF(F1053&lt;=0,0,IF(F1053&lt;=15000,F1053,IF(F1053&lt;=40000,ROUNDUP(F1053/2,0)+7500,IF(F1053&lt;=70000,ROUNDUP(F1053/4,0)+17500,35000)))),MIN(IF(E1053&lt;=0,0,IF(E1053&lt;=12000,E1053,IF(E1053&lt;=32000,ROUNDUP(E1053/2,0)+6000,IF(E1053&lt;=56000,ROUNDUP(E1053/4,0)+14000,28000))))+IF(F1053&lt;=0,0,IF(F1053&lt;=15000,F1053,IF(F1053&lt;=40000,ROUNDUP(F1053/2,0)+7500,IF(F1053&lt;=70000,ROUNDUP(F1053/4,0)+17500,35000)))),28000))))</f>
        <v/>
      </c>
      <c r="T1053" s="18">
        <f>IF(G1053&lt;=0,0,IF(G1053&lt;=12000,G1053,IF(G1053&lt;=32000,ROUNDUP(G1053/2,0)+6000,IF(G1053&lt;=56000,ROUNDUP(G1053/4,0)+14000,28000))))</f>
        <v/>
      </c>
      <c r="U1053" s="18">
        <f>IF(I1053&lt;=0,IF(H1053&lt;=0,0,IF(H1053&lt;=12000,H1053,IF(H1053&lt;=32000,ROUNDUP(H1053/2,0)+6000,IF(H1053&lt;=56000,ROUNDUP(H1053/4,0)+14000,28000)))),IF(H1053&lt;=0,IF(I1053&lt;=0,0,IF(I1053&lt;=15000,I1053,IF(I1053&lt;=40000,ROUNDUP(I1053/2,0)+7500,IF(I1053&lt;=70000,ROUNDUP(I1053/4,0)+17500,35000)))),MAX(IF(I1053&lt;=0,0,IF(I1053&lt;=15000,I1053,IF(I1053&lt;=40000,ROUNDUP(I1053/2,0)+7500,IF(I1053&lt;=70000,ROUNDUP(I1053/4,0)+17500,35000)))),MIN(IF(H1053&lt;=0,0,IF(H1053&lt;=12000,H1053,IF(H1053&lt;=32000,ROUNDUP(H1053/2,0)+6000,IF(H1053&lt;=56000,ROUNDUP(H1053/4,0)+14000,28000))))+IF(I1053&lt;=0,0,IF(I1053&lt;=15000,I1053,IF(I1053&lt;=40000,ROUNDUP(I1053/2,0)+7500,IF(I1053&lt;=70000,ROUNDUP(I1053/4,0)+17500,35000)))),28000))))</f>
        <v/>
      </c>
      <c r="V1053" s="18">
        <f>MIN(70000,S1053+T1053+U1053)</f>
        <v/>
      </c>
      <c r="W1053" s="18">
        <f>MAX(0,ROUNDDOWN(M1053-J1053-N1053-K1053-0,-3))</f>
        <v/>
      </c>
      <c r="X1053" s="18">
        <f>MAX(0,ROUNDDOWN(M1053-J1053-N1053-K1053-R1053,-3))</f>
        <v/>
      </c>
      <c r="Y1053" s="18">
        <f>IF(W1053&lt;=0,0,ROUNDDOWN((W1053*LOOKUP(W1053,{0,1950001,3300001,6950001,9000001,18000001,40000001},{0.05,0.1,0.2,0.23,0.33,0.4,0.45})-LOOKUP(W1053,{0,1950001,3300001,6950001,9000001,18000001,40000001},{0,97500,427500,636000,1536000,2796000,4796000}))*1.021,-2))</f>
        <v/>
      </c>
      <c r="Z1053" s="18">
        <f>IF(X1053&lt;=0,0,ROUNDDOWN((X1053*LOOKUP(X1053,{0,1950001,3300001,6950001,9000001,18000001,40000001},{0.05,0.1,0.2,0.23,0.33,0.4,0.45})-LOOKUP(X1053,{0,1950001,3300001,6950001,9000001,18000001,40000001},{0,97500,427500,636000,1536000,2796000,4796000}))*1.021,-2))</f>
        <v/>
      </c>
      <c r="AA1053" s="18">
        <f>MAX(0,ROUNDDOWN(M1053-J1053-430000-L1053-0,-3))</f>
        <v/>
      </c>
      <c r="AB1053" s="18">
        <f>MAX(0,ROUNDDOWN(M1053-J1053-430000-L1053-V1053,-3))</f>
        <v/>
      </c>
      <c r="AC1053" s="18">
        <f>IF(M1053&lt;=450000,0,MAX(0,ROUNDDOWN(AA1053*0.06-MIN(50000,AA1053)*0.03,-2))+MAX(0,ROUNDDOWN(AA1053*0.04-MIN(50000,AA1053)*0.02,-2)))</f>
        <v/>
      </c>
      <c r="AD1053" s="18">
        <f>IF(M1053&lt;=450000,0,MAX(0,ROUNDDOWN(AB1053*0.06-MIN(50000,AB1053)*0.03,-2))+MAX(0,ROUNDDOWN(AB1053*0.04-MIN(50000,AB1053)*0.02,-2)))</f>
        <v/>
      </c>
      <c r="AE1053" s="18">
        <f>Y1053-Z1053</f>
        <v/>
      </c>
      <c r="AF1053" s="18">
        <f>AC1053-AD1053</f>
        <v/>
      </c>
      <c r="AG1053" s="18">
        <f>AE1053+AF1053</f>
        <v/>
      </c>
      <c r="AH1053" s="20">
        <f>IF(W1053&lt;=0,0,LOOKUP(W1053,{0,1950001,3300001,6950001,9000001,18000001,40000001},{0.05,0.1,0.2,0.23,0.33,0.4,0.45}))</f>
        <v/>
      </c>
    </row>
    <row r="1054">
      <c r="A1054" t="inlineStr">
        <is>
          <t>1万円刻み 一般8万円</t>
        </is>
      </c>
      <c r="B1054" s="18">
        <f>'4_1万円刻み'!$A$325</f>
        <v/>
      </c>
      <c r="C1054" s="19" t="n">
        <v>2026</v>
      </c>
      <c r="D1054" t="inlineStr">
        <is>
          <t>いいえ</t>
        </is>
      </c>
      <c r="E1054" s="18" t="n">
        <v>80000</v>
      </c>
      <c r="F1054" s="18" t="n">
        <v>0</v>
      </c>
      <c r="G1054" s="18" t="n">
        <v>0</v>
      </c>
      <c r="H1054" s="18" t="n">
        <v>0</v>
      </c>
      <c r="I1054" s="18" t="n">
        <v>0</v>
      </c>
      <c r="J1054" s="18">
        <f>ROUND(MIN(B1054/12,650000)*12*0.0915+MIN(B1054/12,1390000)*12*(0.0504+0)+B1054*0.005,0)</f>
        <v/>
      </c>
      <c r="K1054" s="18" t="n">
        <v>0</v>
      </c>
      <c r="L1054" s="18" t="n">
        <v>0</v>
      </c>
      <c r="M1054" s="18">
        <f>ROUND(IF(C1054&gt;=2026,IF(B1054&lt;741000,0,IF(B1054&lt;2191000,B1054-740000,IF(B1054&lt;2193000,1451000,IF(B1054&lt;2196000,1453000,IF(B1054&lt;2200000,1456000,IF(B1054&lt;3600000,ROUNDDOWN(B1054/4,-3)*2.8-80000,IF(B1054&lt;6600000,ROUNDDOWN(B1054/4,-3)*3.2-440000,IF(B1054&lt;8500000,ROUNDDOWN(B1054*0.9,0)-1100000,B1054-1950000)))))))),IF(B1054&lt;651000,0,IF(B1054&lt;1900000,B1054-650000,IF(B1054&lt;3600000,ROUNDDOWN(B1054/4,-3)*2.8-80000,IF(B1054&lt;6600000,ROUNDDOWN(B1054/4,-3)*3.2-440000,IF(B1054&lt;8500000,ROUNDDOWN(B1054*0.9,0)-1100000,B1054-1950000)))))),0)</f>
        <v/>
      </c>
      <c r="N1054" s="18">
        <f>IF(M1054&gt;23500000,NA(),IF(C1054&gt;=2026,IF(M1054&lt;=4890000,1040000,IF(M1054&lt;=6550000,670000,620000)),IF(M1054&lt;=1320000,950000,IF(M1054&lt;=3360000,880000,IF(M1054&lt;=4890000,680000,IF(M1054&lt;=6550000,630000,580000))))))</f>
        <v/>
      </c>
      <c r="O1054" s="18">
        <f>IF(F1054&lt;=0,IF(AND(D1054="はい",C1054&gt;=2026,C1054&lt;=2027),IF(E1054&lt;=0,0,IF(E1054&lt;=30000,E1054,IF(E1054&lt;=60000,ROUNDUP(E1054/2,0)+15000,IF(E1054&lt;=120000,ROUNDUP(E1054/4,0)+30000,60000)))),IF(E1054&lt;=0,0,IF(E1054&lt;=20000,E1054,IF(E1054&lt;=40000,ROUNDUP(E1054/2,0)+10000,IF(E1054&lt;=80000,ROUNDUP(E1054/4,0)+20000,40000))))),IF(E1054&lt;=0,IF(F1054&lt;=0,0,IF(F1054&lt;=25000,F1054,IF(F1054&lt;=50000,ROUNDUP(F1054/2,0)+12500,IF(F1054&lt;=100000,ROUNDUP(F1054/4,0)+25000,50000)))),MAX(IF(F1054&lt;=0,0,IF(F1054&lt;=25000,F1054,IF(F1054&lt;=50000,ROUNDUP(F1054/2,0)+12500,IF(F1054&lt;=100000,ROUNDUP(F1054/4,0)+25000,50000)))),MIN(IF(AND(D1054="はい",C1054&gt;=2026,C1054&lt;=2027),IF(E1054&lt;=0,0,IF(E1054&lt;=30000,E1054,IF(E1054&lt;=60000,ROUNDUP(E1054/2,0)+15000,IF(E1054&lt;=120000,ROUNDUP(E1054/4,0)+30000,60000)))),IF(E1054&lt;=0,0,IF(E1054&lt;=20000,E1054,IF(E1054&lt;=40000,ROUNDUP(E1054/2,0)+10000,IF(E1054&lt;=80000,ROUNDUP(E1054/4,0)+20000,40000)))))+IF(F1054&lt;=0,0,IF(F1054&lt;=25000,F1054,IF(F1054&lt;=50000,ROUNDUP(F1054/2,0)+12500,IF(F1054&lt;=100000,ROUNDUP(F1054/4,0)+25000,50000)))),IF(AND(D1054="はい",C1054&gt;=2026,C1054&lt;=2027),60000,40000)))))</f>
        <v/>
      </c>
      <c r="P1054" s="18">
        <f>IF(G1054&lt;=0,0,IF(G1054&lt;=20000,G1054,IF(G1054&lt;=40000,ROUNDUP(G1054/2,0)+10000,IF(G1054&lt;=80000,ROUNDUP(G1054/4,0)+20000,40000))))</f>
        <v/>
      </c>
      <c r="Q1054" s="18">
        <f>IF(I1054&lt;=0,IF(H1054&lt;=0,0,IF(H1054&lt;=20000,H1054,IF(H1054&lt;=40000,ROUNDUP(H1054/2,0)+10000,IF(H1054&lt;=80000,ROUNDUP(H1054/4,0)+20000,40000)))),IF(H1054&lt;=0,IF(I1054&lt;=0,0,IF(I1054&lt;=25000,I1054,IF(I1054&lt;=50000,ROUNDUP(I1054/2,0)+12500,IF(I1054&lt;=100000,ROUNDUP(I1054/4,0)+25000,50000)))),MAX(IF(I1054&lt;=0,0,IF(I1054&lt;=25000,I1054,IF(I1054&lt;=50000,ROUNDUP(I1054/2,0)+12500,IF(I1054&lt;=100000,ROUNDUP(I1054/4,0)+25000,50000)))),MIN(IF(H1054&lt;=0,0,IF(H1054&lt;=20000,H1054,IF(H1054&lt;=40000,ROUNDUP(H1054/2,0)+10000,IF(H1054&lt;=80000,ROUNDUP(H1054/4,0)+20000,40000))))+IF(I1054&lt;=0,0,IF(I1054&lt;=25000,I1054,IF(I1054&lt;=50000,ROUNDUP(I1054/2,0)+12500,IF(I1054&lt;=100000,ROUNDUP(I1054/4,0)+25000,50000)))),40000))))</f>
        <v/>
      </c>
      <c r="R1054" s="18">
        <f>MIN(120000,O1054+P1054+Q1054)</f>
        <v/>
      </c>
      <c r="S1054" s="18">
        <f>IF(F1054&lt;=0,IF(E1054&lt;=0,0,IF(E1054&lt;=12000,E1054,IF(E1054&lt;=32000,ROUNDUP(E1054/2,0)+6000,IF(E1054&lt;=56000,ROUNDUP(E1054/4,0)+14000,28000)))),IF(E1054&lt;=0,IF(F1054&lt;=0,0,IF(F1054&lt;=15000,F1054,IF(F1054&lt;=40000,ROUNDUP(F1054/2,0)+7500,IF(F1054&lt;=70000,ROUNDUP(F1054/4,0)+17500,35000)))),MAX(IF(F1054&lt;=0,0,IF(F1054&lt;=15000,F1054,IF(F1054&lt;=40000,ROUNDUP(F1054/2,0)+7500,IF(F1054&lt;=70000,ROUNDUP(F1054/4,0)+17500,35000)))),MIN(IF(E1054&lt;=0,0,IF(E1054&lt;=12000,E1054,IF(E1054&lt;=32000,ROUNDUP(E1054/2,0)+6000,IF(E1054&lt;=56000,ROUNDUP(E1054/4,0)+14000,28000))))+IF(F1054&lt;=0,0,IF(F1054&lt;=15000,F1054,IF(F1054&lt;=40000,ROUNDUP(F1054/2,0)+7500,IF(F1054&lt;=70000,ROUNDUP(F1054/4,0)+17500,35000)))),28000))))</f>
        <v/>
      </c>
      <c r="T1054" s="18">
        <f>IF(G1054&lt;=0,0,IF(G1054&lt;=12000,G1054,IF(G1054&lt;=32000,ROUNDUP(G1054/2,0)+6000,IF(G1054&lt;=56000,ROUNDUP(G1054/4,0)+14000,28000))))</f>
        <v/>
      </c>
      <c r="U1054" s="18">
        <f>IF(I1054&lt;=0,IF(H1054&lt;=0,0,IF(H1054&lt;=12000,H1054,IF(H1054&lt;=32000,ROUNDUP(H1054/2,0)+6000,IF(H1054&lt;=56000,ROUNDUP(H1054/4,0)+14000,28000)))),IF(H1054&lt;=0,IF(I1054&lt;=0,0,IF(I1054&lt;=15000,I1054,IF(I1054&lt;=40000,ROUNDUP(I1054/2,0)+7500,IF(I1054&lt;=70000,ROUNDUP(I1054/4,0)+17500,35000)))),MAX(IF(I1054&lt;=0,0,IF(I1054&lt;=15000,I1054,IF(I1054&lt;=40000,ROUNDUP(I1054/2,0)+7500,IF(I1054&lt;=70000,ROUNDUP(I1054/4,0)+17500,35000)))),MIN(IF(H1054&lt;=0,0,IF(H1054&lt;=12000,H1054,IF(H1054&lt;=32000,ROUNDUP(H1054/2,0)+6000,IF(H1054&lt;=56000,ROUNDUP(H1054/4,0)+14000,28000))))+IF(I1054&lt;=0,0,IF(I1054&lt;=15000,I1054,IF(I1054&lt;=40000,ROUNDUP(I1054/2,0)+7500,IF(I1054&lt;=70000,ROUNDUP(I1054/4,0)+17500,35000)))),28000))))</f>
        <v/>
      </c>
      <c r="V1054" s="18">
        <f>MIN(70000,S1054+T1054+U1054)</f>
        <v/>
      </c>
      <c r="W1054" s="18">
        <f>MAX(0,ROUNDDOWN(M1054-J1054-N1054-K1054-0,-3))</f>
        <v/>
      </c>
      <c r="X1054" s="18">
        <f>MAX(0,ROUNDDOWN(M1054-J1054-N1054-K1054-R1054,-3))</f>
        <v/>
      </c>
      <c r="Y1054" s="18">
        <f>IF(W1054&lt;=0,0,ROUNDDOWN((W1054*LOOKUP(W1054,{0,1950001,3300001,6950001,9000001,18000001,40000001},{0.05,0.1,0.2,0.23,0.33,0.4,0.45})-LOOKUP(W1054,{0,1950001,3300001,6950001,9000001,18000001,40000001},{0,97500,427500,636000,1536000,2796000,4796000}))*1.021,-2))</f>
        <v/>
      </c>
      <c r="Z1054" s="18">
        <f>IF(X1054&lt;=0,0,ROUNDDOWN((X1054*LOOKUP(X1054,{0,1950001,3300001,6950001,9000001,18000001,40000001},{0.05,0.1,0.2,0.23,0.33,0.4,0.45})-LOOKUP(X1054,{0,1950001,3300001,6950001,9000001,18000001,40000001},{0,97500,427500,636000,1536000,2796000,4796000}))*1.021,-2))</f>
        <v/>
      </c>
      <c r="AA1054" s="18">
        <f>MAX(0,ROUNDDOWN(M1054-J1054-430000-L1054-0,-3))</f>
        <v/>
      </c>
      <c r="AB1054" s="18">
        <f>MAX(0,ROUNDDOWN(M1054-J1054-430000-L1054-V1054,-3))</f>
        <v/>
      </c>
      <c r="AC1054" s="18">
        <f>IF(M1054&lt;=450000,0,MAX(0,ROUNDDOWN(AA1054*0.06-MIN(50000,AA1054)*0.03,-2))+MAX(0,ROUNDDOWN(AA1054*0.04-MIN(50000,AA1054)*0.02,-2)))</f>
        <v/>
      </c>
      <c r="AD1054" s="18">
        <f>IF(M1054&lt;=450000,0,MAX(0,ROUNDDOWN(AB1054*0.06-MIN(50000,AB1054)*0.03,-2))+MAX(0,ROUNDDOWN(AB1054*0.04-MIN(50000,AB1054)*0.02,-2)))</f>
        <v/>
      </c>
      <c r="AE1054" s="18">
        <f>Y1054-Z1054</f>
        <v/>
      </c>
      <c r="AF1054" s="18">
        <f>AC1054-AD1054</f>
        <v/>
      </c>
      <c r="AG1054" s="18">
        <f>AE1054+AF1054</f>
        <v/>
      </c>
      <c r="AH1054" s="20">
        <f>IF(W1054&lt;=0,0,LOOKUP(W1054,{0,1950001,3300001,6950001,9000001,18000001,40000001},{0.05,0.1,0.2,0.23,0.33,0.4,0.45}))</f>
        <v/>
      </c>
    </row>
    <row r="1055">
      <c r="A1055" t="inlineStr">
        <is>
          <t>1万円刻み 特例あり一般12万円</t>
        </is>
      </c>
      <c r="B1055" s="18">
        <f>'4_1万円刻み'!$A$325</f>
        <v/>
      </c>
      <c r="C1055" s="19" t="n">
        <v>2026</v>
      </c>
      <c r="D1055" t="inlineStr">
        <is>
          <t>はい</t>
        </is>
      </c>
      <c r="E1055" s="18" t="n">
        <v>120000</v>
      </c>
      <c r="F1055" s="18" t="n">
        <v>0</v>
      </c>
      <c r="G1055" s="18" t="n">
        <v>0</v>
      </c>
      <c r="H1055" s="18" t="n">
        <v>0</v>
      </c>
      <c r="I1055" s="18" t="n">
        <v>0</v>
      </c>
      <c r="J1055" s="18">
        <f>ROUND(MIN(B1055/12,650000)*12*0.0915+MIN(B1055/12,1390000)*12*(0.0504+0)+B1055*0.005,0)</f>
        <v/>
      </c>
      <c r="K1055" s="18" t="n">
        <v>0</v>
      </c>
      <c r="L1055" s="18" t="n">
        <v>0</v>
      </c>
      <c r="M1055" s="18">
        <f>ROUND(IF(C1055&gt;=2026,IF(B1055&lt;741000,0,IF(B1055&lt;2191000,B1055-740000,IF(B1055&lt;2193000,1451000,IF(B1055&lt;2196000,1453000,IF(B1055&lt;2200000,1456000,IF(B1055&lt;3600000,ROUNDDOWN(B1055/4,-3)*2.8-80000,IF(B1055&lt;6600000,ROUNDDOWN(B1055/4,-3)*3.2-440000,IF(B1055&lt;8500000,ROUNDDOWN(B1055*0.9,0)-1100000,B1055-1950000)))))))),IF(B1055&lt;651000,0,IF(B1055&lt;1900000,B1055-650000,IF(B1055&lt;3600000,ROUNDDOWN(B1055/4,-3)*2.8-80000,IF(B1055&lt;6600000,ROUNDDOWN(B1055/4,-3)*3.2-440000,IF(B1055&lt;8500000,ROUNDDOWN(B1055*0.9,0)-1100000,B1055-1950000)))))),0)</f>
        <v/>
      </c>
      <c r="N1055" s="18">
        <f>IF(M1055&gt;23500000,NA(),IF(C1055&gt;=2026,IF(M1055&lt;=4890000,1040000,IF(M1055&lt;=6550000,670000,620000)),IF(M1055&lt;=1320000,950000,IF(M1055&lt;=3360000,880000,IF(M1055&lt;=4890000,680000,IF(M1055&lt;=6550000,630000,580000))))))</f>
        <v/>
      </c>
      <c r="O1055" s="18">
        <f>IF(F1055&lt;=0,IF(AND(D1055="はい",C1055&gt;=2026,C1055&lt;=2027),IF(E1055&lt;=0,0,IF(E1055&lt;=30000,E1055,IF(E1055&lt;=60000,ROUNDUP(E1055/2,0)+15000,IF(E1055&lt;=120000,ROUNDUP(E1055/4,0)+30000,60000)))),IF(E1055&lt;=0,0,IF(E1055&lt;=20000,E1055,IF(E1055&lt;=40000,ROUNDUP(E1055/2,0)+10000,IF(E1055&lt;=80000,ROUNDUP(E1055/4,0)+20000,40000))))),IF(E1055&lt;=0,IF(F1055&lt;=0,0,IF(F1055&lt;=25000,F1055,IF(F1055&lt;=50000,ROUNDUP(F1055/2,0)+12500,IF(F1055&lt;=100000,ROUNDUP(F1055/4,0)+25000,50000)))),MAX(IF(F1055&lt;=0,0,IF(F1055&lt;=25000,F1055,IF(F1055&lt;=50000,ROUNDUP(F1055/2,0)+12500,IF(F1055&lt;=100000,ROUNDUP(F1055/4,0)+25000,50000)))),MIN(IF(AND(D1055="はい",C1055&gt;=2026,C1055&lt;=2027),IF(E1055&lt;=0,0,IF(E1055&lt;=30000,E1055,IF(E1055&lt;=60000,ROUNDUP(E1055/2,0)+15000,IF(E1055&lt;=120000,ROUNDUP(E1055/4,0)+30000,60000)))),IF(E1055&lt;=0,0,IF(E1055&lt;=20000,E1055,IF(E1055&lt;=40000,ROUNDUP(E1055/2,0)+10000,IF(E1055&lt;=80000,ROUNDUP(E1055/4,0)+20000,40000)))))+IF(F1055&lt;=0,0,IF(F1055&lt;=25000,F1055,IF(F1055&lt;=50000,ROUNDUP(F1055/2,0)+12500,IF(F1055&lt;=100000,ROUNDUP(F1055/4,0)+25000,50000)))),IF(AND(D1055="はい",C1055&gt;=2026,C1055&lt;=2027),60000,40000)))))</f>
        <v/>
      </c>
      <c r="P1055" s="18">
        <f>IF(G1055&lt;=0,0,IF(G1055&lt;=20000,G1055,IF(G1055&lt;=40000,ROUNDUP(G1055/2,0)+10000,IF(G1055&lt;=80000,ROUNDUP(G1055/4,0)+20000,40000))))</f>
        <v/>
      </c>
      <c r="Q1055" s="18">
        <f>IF(I1055&lt;=0,IF(H1055&lt;=0,0,IF(H1055&lt;=20000,H1055,IF(H1055&lt;=40000,ROUNDUP(H1055/2,0)+10000,IF(H1055&lt;=80000,ROUNDUP(H1055/4,0)+20000,40000)))),IF(H1055&lt;=0,IF(I1055&lt;=0,0,IF(I1055&lt;=25000,I1055,IF(I1055&lt;=50000,ROUNDUP(I1055/2,0)+12500,IF(I1055&lt;=100000,ROUNDUP(I1055/4,0)+25000,50000)))),MAX(IF(I1055&lt;=0,0,IF(I1055&lt;=25000,I1055,IF(I1055&lt;=50000,ROUNDUP(I1055/2,0)+12500,IF(I1055&lt;=100000,ROUNDUP(I1055/4,0)+25000,50000)))),MIN(IF(H1055&lt;=0,0,IF(H1055&lt;=20000,H1055,IF(H1055&lt;=40000,ROUNDUP(H1055/2,0)+10000,IF(H1055&lt;=80000,ROUNDUP(H1055/4,0)+20000,40000))))+IF(I1055&lt;=0,0,IF(I1055&lt;=25000,I1055,IF(I1055&lt;=50000,ROUNDUP(I1055/2,0)+12500,IF(I1055&lt;=100000,ROUNDUP(I1055/4,0)+25000,50000)))),40000))))</f>
        <v/>
      </c>
      <c r="R1055" s="18">
        <f>MIN(120000,O1055+P1055+Q1055)</f>
        <v/>
      </c>
      <c r="S1055" s="18">
        <f>IF(F1055&lt;=0,IF(E1055&lt;=0,0,IF(E1055&lt;=12000,E1055,IF(E1055&lt;=32000,ROUNDUP(E1055/2,0)+6000,IF(E1055&lt;=56000,ROUNDUP(E1055/4,0)+14000,28000)))),IF(E1055&lt;=0,IF(F1055&lt;=0,0,IF(F1055&lt;=15000,F1055,IF(F1055&lt;=40000,ROUNDUP(F1055/2,0)+7500,IF(F1055&lt;=70000,ROUNDUP(F1055/4,0)+17500,35000)))),MAX(IF(F1055&lt;=0,0,IF(F1055&lt;=15000,F1055,IF(F1055&lt;=40000,ROUNDUP(F1055/2,0)+7500,IF(F1055&lt;=70000,ROUNDUP(F1055/4,0)+17500,35000)))),MIN(IF(E1055&lt;=0,0,IF(E1055&lt;=12000,E1055,IF(E1055&lt;=32000,ROUNDUP(E1055/2,0)+6000,IF(E1055&lt;=56000,ROUNDUP(E1055/4,0)+14000,28000))))+IF(F1055&lt;=0,0,IF(F1055&lt;=15000,F1055,IF(F1055&lt;=40000,ROUNDUP(F1055/2,0)+7500,IF(F1055&lt;=70000,ROUNDUP(F1055/4,0)+17500,35000)))),28000))))</f>
        <v/>
      </c>
      <c r="T1055" s="18">
        <f>IF(G1055&lt;=0,0,IF(G1055&lt;=12000,G1055,IF(G1055&lt;=32000,ROUNDUP(G1055/2,0)+6000,IF(G1055&lt;=56000,ROUNDUP(G1055/4,0)+14000,28000))))</f>
        <v/>
      </c>
      <c r="U1055" s="18">
        <f>IF(I1055&lt;=0,IF(H1055&lt;=0,0,IF(H1055&lt;=12000,H1055,IF(H1055&lt;=32000,ROUNDUP(H1055/2,0)+6000,IF(H1055&lt;=56000,ROUNDUP(H1055/4,0)+14000,28000)))),IF(H1055&lt;=0,IF(I1055&lt;=0,0,IF(I1055&lt;=15000,I1055,IF(I1055&lt;=40000,ROUNDUP(I1055/2,0)+7500,IF(I1055&lt;=70000,ROUNDUP(I1055/4,0)+17500,35000)))),MAX(IF(I1055&lt;=0,0,IF(I1055&lt;=15000,I1055,IF(I1055&lt;=40000,ROUNDUP(I1055/2,0)+7500,IF(I1055&lt;=70000,ROUNDUP(I1055/4,0)+17500,35000)))),MIN(IF(H1055&lt;=0,0,IF(H1055&lt;=12000,H1055,IF(H1055&lt;=32000,ROUNDUP(H1055/2,0)+6000,IF(H1055&lt;=56000,ROUNDUP(H1055/4,0)+14000,28000))))+IF(I1055&lt;=0,0,IF(I1055&lt;=15000,I1055,IF(I1055&lt;=40000,ROUNDUP(I1055/2,0)+7500,IF(I1055&lt;=70000,ROUNDUP(I1055/4,0)+17500,35000)))),28000))))</f>
        <v/>
      </c>
      <c r="V1055" s="18">
        <f>MIN(70000,S1055+T1055+U1055)</f>
        <v/>
      </c>
      <c r="W1055" s="18">
        <f>MAX(0,ROUNDDOWN(M1055-J1055-N1055-K1055-0,-3))</f>
        <v/>
      </c>
      <c r="X1055" s="18">
        <f>MAX(0,ROUNDDOWN(M1055-J1055-N1055-K1055-R1055,-3))</f>
        <v/>
      </c>
      <c r="Y1055" s="18">
        <f>IF(W1055&lt;=0,0,ROUNDDOWN((W1055*LOOKUP(W1055,{0,1950001,3300001,6950001,9000001,18000001,40000001},{0.05,0.1,0.2,0.23,0.33,0.4,0.45})-LOOKUP(W1055,{0,1950001,3300001,6950001,9000001,18000001,40000001},{0,97500,427500,636000,1536000,2796000,4796000}))*1.021,-2))</f>
        <v/>
      </c>
      <c r="Z1055" s="18">
        <f>IF(X1055&lt;=0,0,ROUNDDOWN((X1055*LOOKUP(X1055,{0,1950001,3300001,6950001,9000001,18000001,40000001},{0.05,0.1,0.2,0.23,0.33,0.4,0.45})-LOOKUP(X1055,{0,1950001,3300001,6950001,9000001,18000001,40000001},{0,97500,427500,636000,1536000,2796000,4796000}))*1.021,-2))</f>
        <v/>
      </c>
      <c r="AA1055" s="18">
        <f>MAX(0,ROUNDDOWN(M1055-J1055-430000-L1055-0,-3))</f>
        <v/>
      </c>
      <c r="AB1055" s="18">
        <f>MAX(0,ROUNDDOWN(M1055-J1055-430000-L1055-V1055,-3))</f>
        <v/>
      </c>
      <c r="AC1055" s="18">
        <f>IF(M1055&lt;=450000,0,MAX(0,ROUNDDOWN(AA1055*0.06-MIN(50000,AA1055)*0.03,-2))+MAX(0,ROUNDDOWN(AA1055*0.04-MIN(50000,AA1055)*0.02,-2)))</f>
        <v/>
      </c>
      <c r="AD1055" s="18">
        <f>IF(M1055&lt;=450000,0,MAX(0,ROUNDDOWN(AB1055*0.06-MIN(50000,AB1055)*0.03,-2))+MAX(0,ROUNDDOWN(AB1055*0.04-MIN(50000,AB1055)*0.02,-2)))</f>
        <v/>
      </c>
      <c r="AE1055" s="18">
        <f>Y1055-Z1055</f>
        <v/>
      </c>
      <c r="AF1055" s="18">
        <f>AC1055-AD1055</f>
        <v/>
      </c>
      <c r="AG1055" s="18">
        <f>AE1055+AF1055</f>
        <v/>
      </c>
      <c r="AH1055" s="20">
        <f>IF(W1055&lt;=0,0,LOOKUP(W1055,{0,1950001,3300001,6950001,9000001,18000001,40000001},{0.05,0.1,0.2,0.23,0.33,0.4,0.45}))</f>
        <v/>
      </c>
    </row>
    <row r="1056">
      <c r="A1056" t="inlineStr">
        <is>
          <t>1万円刻み 3区分8万円ずつ</t>
        </is>
      </c>
      <c r="B1056" s="18">
        <f>'4_1万円刻み'!$A$326</f>
        <v/>
      </c>
      <c r="C1056" s="19" t="n">
        <v>2026</v>
      </c>
      <c r="D1056" t="inlineStr">
        <is>
          <t>いいえ</t>
        </is>
      </c>
      <c r="E1056" s="18" t="n">
        <v>80000</v>
      </c>
      <c r="F1056" s="18" t="n">
        <v>0</v>
      </c>
      <c r="G1056" s="18" t="n">
        <v>80000</v>
      </c>
      <c r="H1056" s="18" t="n">
        <v>80000</v>
      </c>
      <c r="I1056" s="18" t="n">
        <v>0</v>
      </c>
      <c r="J1056" s="18">
        <f>ROUND(MIN(B1056/12,650000)*12*0.0915+MIN(B1056/12,1390000)*12*(0.0504+0)+B1056*0.005,0)</f>
        <v/>
      </c>
      <c r="K1056" s="18" t="n">
        <v>0</v>
      </c>
      <c r="L1056" s="18" t="n">
        <v>0</v>
      </c>
      <c r="M1056" s="18">
        <f>ROUND(IF(C1056&gt;=2026,IF(B1056&lt;741000,0,IF(B1056&lt;2191000,B1056-740000,IF(B1056&lt;2193000,1451000,IF(B1056&lt;2196000,1453000,IF(B1056&lt;2200000,1456000,IF(B1056&lt;3600000,ROUNDDOWN(B1056/4,-3)*2.8-80000,IF(B1056&lt;6600000,ROUNDDOWN(B1056/4,-3)*3.2-440000,IF(B1056&lt;8500000,ROUNDDOWN(B1056*0.9,0)-1100000,B1056-1950000)))))))),IF(B1056&lt;651000,0,IF(B1056&lt;1900000,B1056-650000,IF(B1056&lt;3600000,ROUNDDOWN(B1056/4,-3)*2.8-80000,IF(B1056&lt;6600000,ROUNDDOWN(B1056/4,-3)*3.2-440000,IF(B1056&lt;8500000,ROUNDDOWN(B1056*0.9,0)-1100000,B1056-1950000)))))),0)</f>
        <v/>
      </c>
      <c r="N1056" s="18">
        <f>IF(M1056&gt;23500000,NA(),IF(C1056&gt;=2026,IF(M1056&lt;=4890000,1040000,IF(M1056&lt;=6550000,670000,620000)),IF(M1056&lt;=1320000,950000,IF(M1056&lt;=3360000,880000,IF(M1056&lt;=4890000,680000,IF(M1056&lt;=6550000,630000,580000))))))</f>
        <v/>
      </c>
      <c r="O1056" s="18">
        <f>IF(F1056&lt;=0,IF(AND(D1056="はい",C1056&gt;=2026,C1056&lt;=2027),IF(E1056&lt;=0,0,IF(E1056&lt;=30000,E1056,IF(E1056&lt;=60000,ROUNDUP(E1056/2,0)+15000,IF(E1056&lt;=120000,ROUNDUP(E1056/4,0)+30000,60000)))),IF(E1056&lt;=0,0,IF(E1056&lt;=20000,E1056,IF(E1056&lt;=40000,ROUNDUP(E1056/2,0)+10000,IF(E1056&lt;=80000,ROUNDUP(E1056/4,0)+20000,40000))))),IF(E1056&lt;=0,IF(F1056&lt;=0,0,IF(F1056&lt;=25000,F1056,IF(F1056&lt;=50000,ROUNDUP(F1056/2,0)+12500,IF(F1056&lt;=100000,ROUNDUP(F1056/4,0)+25000,50000)))),MAX(IF(F1056&lt;=0,0,IF(F1056&lt;=25000,F1056,IF(F1056&lt;=50000,ROUNDUP(F1056/2,0)+12500,IF(F1056&lt;=100000,ROUNDUP(F1056/4,0)+25000,50000)))),MIN(IF(AND(D1056="はい",C1056&gt;=2026,C1056&lt;=2027),IF(E1056&lt;=0,0,IF(E1056&lt;=30000,E1056,IF(E1056&lt;=60000,ROUNDUP(E1056/2,0)+15000,IF(E1056&lt;=120000,ROUNDUP(E1056/4,0)+30000,60000)))),IF(E1056&lt;=0,0,IF(E1056&lt;=20000,E1056,IF(E1056&lt;=40000,ROUNDUP(E1056/2,0)+10000,IF(E1056&lt;=80000,ROUNDUP(E1056/4,0)+20000,40000)))))+IF(F1056&lt;=0,0,IF(F1056&lt;=25000,F1056,IF(F1056&lt;=50000,ROUNDUP(F1056/2,0)+12500,IF(F1056&lt;=100000,ROUNDUP(F1056/4,0)+25000,50000)))),IF(AND(D1056="はい",C1056&gt;=2026,C1056&lt;=2027),60000,40000)))))</f>
        <v/>
      </c>
      <c r="P1056" s="18">
        <f>IF(G1056&lt;=0,0,IF(G1056&lt;=20000,G1056,IF(G1056&lt;=40000,ROUNDUP(G1056/2,0)+10000,IF(G1056&lt;=80000,ROUNDUP(G1056/4,0)+20000,40000))))</f>
        <v/>
      </c>
      <c r="Q1056" s="18">
        <f>IF(I1056&lt;=0,IF(H1056&lt;=0,0,IF(H1056&lt;=20000,H1056,IF(H1056&lt;=40000,ROUNDUP(H1056/2,0)+10000,IF(H1056&lt;=80000,ROUNDUP(H1056/4,0)+20000,40000)))),IF(H1056&lt;=0,IF(I1056&lt;=0,0,IF(I1056&lt;=25000,I1056,IF(I1056&lt;=50000,ROUNDUP(I1056/2,0)+12500,IF(I1056&lt;=100000,ROUNDUP(I1056/4,0)+25000,50000)))),MAX(IF(I1056&lt;=0,0,IF(I1056&lt;=25000,I1056,IF(I1056&lt;=50000,ROUNDUP(I1056/2,0)+12500,IF(I1056&lt;=100000,ROUNDUP(I1056/4,0)+25000,50000)))),MIN(IF(H1056&lt;=0,0,IF(H1056&lt;=20000,H1056,IF(H1056&lt;=40000,ROUNDUP(H1056/2,0)+10000,IF(H1056&lt;=80000,ROUNDUP(H1056/4,0)+20000,40000))))+IF(I1056&lt;=0,0,IF(I1056&lt;=25000,I1056,IF(I1056&lt;=50000,ROUNDUP(I1056/2,0)+12500,IF(I1056&lt;=100000,ROUNDUP(I1056/4,0)+25000,50000)))),40000))))</f>
        <v/>
      </c>
      <c r="R1056" s="18">
        <f>MIN(120000,O1056+P1056+Q1056)</f>
        <v/>
      </c>
      <c r="S1056" s="18">
        <f>IF(F1056&lt;=0,IF(E1056&lt;=0,0,IF(E1056&lt;=12000,E1056,IF(E1056&lt;=32000,ROUNDUP(E1056/2,0)+6000,IF(E1056&lt;=56000,ROUNDUP(E1056/4,0)+14000,28000)))),IF(E1056&lt;=0,IF(F1056&lt;=0,0,IF(F1056&lt;=15000,F1056,IF(F1056&lt;=40000,ROUNDUP(F1056/2,0)+7500,IF(F1056&lt;=70000,ROUNDUP(F1056/4,0)+17500,35000)))),MAX(IF(F1056&lt;=0,0,IF(F1056&lt;=15000,F1056,IF(F1056&lt;=40000,ROUNDUP(F1056/2,0)+7500,IF(F1056&lt;=70000,ROUNDUP(F1056/4,0)+17500,35000)))),MIN(IF(E1056&lt;=0,0,IF(E1056&lt;=12000,E1056,IF(E1056&lt;=32000,ROUNDUP(E1056/2,0)+6000,IF(E1056&lt;=56000,ROUNDUP(E1056/4,0)+14000,28000))))+IF(F1056&lt;=0,0,IF(F1056&lt;=15000,F1056,IF(F1056&lt;=40000,ROUNDUP(F1056/2,0)+7500,IF(F1056&lt;=70000,ROUNDUP(F1056/4,0)+17500,35000)))),28000))))</f>
        <v/>
      </c>
      <c r="T1056" s="18">
        <f>IF(G1056&lt;=0,0,IF(G1056&lt;=12000,G1056,IF(G1056&lt;=32000,ROUNDUP(G1056/2,0)+6000,IF(G1056&lt;=56000,ROUNDUP(G1056/4,0)+14000,28000))))</f>
        <v/>
      </c>
      <c r="U1056" s="18">
        <f>IF(I1056&lt;=0,IF(H1056&lt;=0,0,IF(H1056&lt;=12000,H1056,IF(H1056&lt;=32000,ROUNDUP(H1056/2,0)+6000,IF(H1056&lt;=56000,ROUNDUP(H1056/4,0)+14000,28000)))),IF(H1056&lt;=0,IF(I1056&lt;=0,0,IF(I1056&lt;=15000,I1056,IF(I1056&lt;=40000,ROUNDUP(I1056/2,0)+7500,IF(I1056&lt;=70000,ROUNDUP(I1056/4,0)+17500,35000)))),MAX(IF(I1056&lt;=0,0,IF(I1056&lt;=15000,I1056,IF(I1056&lt;=40000,ROUNDUP(I1056/2,0)+7500,IF(I1056&lt;=70000,ROUNDUP(I1056/4,0)+17500,35000)))),MIN(IF(H1056&lt;=0,0,IF(H1056&lt;=12000,H1056,IF(H1056&lt;=32000,ROUNDUP(H1056/2,0)+6000,IF(H1056&lt;=56000,ROUNDUP(H1056/4,0)+14000,28000))))+IF(I1056&lt;=0,0,IF(I1056&lt;=15000,I1056,IF(I1056&lt;=40000,ROUNDUP(I1056/2,0)+7500,IF(I1056&lt;=70000,ROUNDUP(I1056/4,0)+17500,35000)))),28000))))</f>
        <v/>
      </c>
      <c r="V1056" s="18">
        <f>MIN(70000,S1056+T1056+U1056)</f>
        <v/>
      </c>
      <c r="W1056" s="18">
        <f>MAX(0,ROUNDDOWN(M1056-J1056-N1056-K1056-0,-3))</f>
        <v/>
      </c>
      <c r="X1056" s="18">
        <f>MAX(0,ROUNDDOWN(M1056-J1056-N1056-K1056-R1056,-3))</f>
        <v/>
      </c>
      <c r="Y1056" s="18">
        <f>IF(W1056&lt;=0,0,ROUNDDOWN((W1056*LOOKUP(W1056,{0,1950001,3300001,6950001,9000001,18000001,40000001},{0.05,0.1,0.2,0.23,0.33,0.4,0.45})-LOOKUP(W1056,{0,1950001,3300001,6950001,9000001,18000001,40000001},{0,97500,427500,636000,1536000,2796000,4796000}))*1.021,-2))</f>
        <v/>
      </c>
      <c r="Z1056" s="18">
        <f>IF(X1056&lt;=0,0,ROUNDDOWN((X1056*LOOKUP(X1056,{0,1950001,3300001,6950001,9000001,18000001,40000001},{0.05,0.1,0.2,0.23,0.33,0.4,0.45})-LOOKUP(X1056,{0,1950001,3300001,6950001,9000001,18000001,40000001},{0,97500,427500,636000,1536000,2796000,4796000}))*1.021,-2))</f>
        <v/>
      </c>
      <c r="AA1056" s="18">
        <f>MAX(0,ROUNDDOWN(M1056-J1056-430000-L1056-0,-3))</f>
        <v/>
      </c>
      <c r="AB1056" s="18">
        <f>MAX(0,ROUNDDOWN(M1056-J1056-430000-L1056-V1056,-3))</f>
        <v/>
      </c>
      <c r="AC1056" s="18">
        <f>IF(M1056&lt;=450000,0,MAX(0,ROUNDDOWN(AA1056*0.06-MIN(50000,AA1056)*0.03,-2))+MAX(0,ROUNDDOWN(AA1056*0.04-MIN(50000,AA1056)*0.02,-2)))</f>
        <v/>
      </c>
      <c r="AD1056" s="18">
        <f>IF(M1056&lt;=450000,0,MAX(0,ROUNDDOWN(AB1056*0.06-MIN(50000,AB1056)*0.03,-2))+MAX(0,ROUNDDOWN(AB1056*0.04-MIN(50000,AB1056)*0.02,-2)))</f>
        <v/>
      </c>
      <c r="AE1056" s="18">
        <f>Y1056-Z1056</f>
        <v/>
      </c>
      <c r="AF1056" s="18">
        <f>AC1056-AD1056</f>
        <v/>
      </c>
      <c r="AG1056" s="18">
        <f>AE1056+AF1056</f>
        <v/>
      </c>
      <c r="AH1056" s="20">
        <f>IF(W1056&lt;=0,0,LOOKUP(W1056,{0,1950001,3300001,6950001,9000001,18000001,40000001},{0.05,0.1,0.2,0.23,0.33,0.4,0.45}))</f>
        <v/>
      </c>
    </row>
    <row r="1057">
      <c r="A1057" t="inlineStr">
        <is>
          <t>1万円刻み 一般8万円</t>
        </is>
      </c>
      <c r="B1057" s="18">
        <f>'4_1万円刻み'!$A$326</f>
        <v/>
      </c>
      <c r="C1057" s="19" t="n">
        <v>2026</v>
      </c>
      <c r="D1057" t="inlineStr">
        <is>
          <t>いいえ</t>
        </is>
      </c>
      <c r="E1057" s="18" t="n">
        <v>80000</v>
      </c>
      <c r="F1057" s="18" t="n">
        <v>0</v>
      </c>
      <c r="G1057" s="18" t="n">
        <v>0</v>
      </c>
      <c r="H1057" s="18" t="n">
        <v>0</v>
      </c>
      <c r="I1057" s="18" t="n">
        <v>0</v>
      </c>
      <c r="J1057" s="18">
        <f>ROUND(MIN(B1057/12,650000)*12*0.0915+MIN(B1057/12,1390000)*12*(0.0504+0)+B1057*0.005,0)</f>
        <v/>
      </c>
      <c r="K1057" s="18" t="n">
        <v>0</v>
      </c>
      <c r="L1057" s="18" t="n">
        <v>0</v>
      </c>
      <c r="M1057" s="18">
        <f>ROUND(IF(C1057&gt;=2026,IF(B1057&lt;741000,0,IF(B1057&lt;2191000,B1057-740000,IF(B1057&lt;2193000,1451000,IF(B1057&lt;2196000,1453000,IF(B1057&lt;2200000,1456000,IF(B1057&lt;3600000,ROUNDDOWN(B1057/4,-3)*2.8-80000,IF(B1057&lt;6600000,ROUNDDOWN(B1057/4,-3)*3.2-440000,IF(B1057&lt;8500000,ROUNDDOWN(B1057*0.9,0)-1100000,B1057-1950000)))))))),IF(B1057&lt;651000,0,IF(B1057&lt;1900000,B1057-650000,IF(B1057&lt;3600000,ROUNDDOWN(B1057/4,-3)*2.8-80000,IF(B1057&lt;6600000,ROUNDDOWN(B1057/4,-3)*3.2-440000,IF(B1057&lt;8500000,ROUNDDOWN(B1057*0.9,0)-1100000,B1057-1950000)))))),0)</f>
        <v/>
      </c>
      <c r="N1057" s="18">
        <f>IF(M1057&gt;23500000,NA(),IF(C1057&gt;=2026,IF(M1057&lt;=4890000,1040000,IF(M1057&lt;=6550000,670000,620000)),IF(M1057&lt;=1320000,950000,IF(M1057&lt;=3360000,880000,IF(M1057&lt;=4890000,680000,IF(M1057&lt;=6550000,630000,580000))))))</f>
        <v/>
      </c>
      <c r="O1057" s="18">
        <f>IF(F1057&lt;=0,IF(AND(D1057="はい",C1057&gt;=2026,C1057&lt;=2027),IF(E1057&lt;=0,0,IF(E1057&lt;=30000,E1057,IF(E1057&lt;=60000,ROUNDUP(E1057/2,0)+15000,IF(E1057&lt;=120000,ROUNDUP(E1057/4,0)+30000,60000)))),IF(E1057&lt;=0,0,IF(E1057&lt;=20000,E1057,IF(E1057&lt;=40000,ROUNDUP(E1057/2,0)+10000,IF(E1057&lt;=80000,ROUNDUP(E1057/4,0)+20000,40000))))),IF(E1057&lt;=0,IF(F1057&lt;=0,0,IF(F1057&lt;=25000,F1057,IF(F1057&lt;=50000,ROUNDUP(F1057/2,0)+12500,IF(F1057&lt;=100000,ROUNDUP(F1057/4,0)+25000,50000)))),MAX(IF(F1057&lt;=0,0,IF(F1057&lt;=25000,F1057,IF(F1057&lt;=50000,ROUNDUP(F1057/2,0)+12500,IF(F1057&lt;=100000,ROUNDUP(F1057/4,0)+25000,50000)))),MIN(IF(AND(D1057="はい",C1057&gt;=2026,C1057&lt;=2027),IF(E1057&lt;=0,0,IF(E1057&lt;=30000,E1057,IF(E1057&lt;=60000,ROUNDUP(E1057/2,0)+15000,IF(E1057&lt;=120000,ROUNDUP(E1057/4,0)+30000,60000)))),IF(E1057&lt;=0,0,IF(E1057&lt;=20000,E1057,IF(E1057&lt;=40000,ROUNDUP(E1057/2,0)+10000,IF(E1057&lt;=80000,ROUNDUP(E1057/4,0)+20000,40000)))))+IF(F1057&lt;=0,0,IF(F1057&lt;=25000,F1057,IF(F1057&lt;=50000,ROUNDUP(F1057/2,0)+12500,IF(F1057&lt;=100000,ROUNDUP(F1057/4,0)+25000,50000)))),IF(AND(D1057="はい",C1057&gt;=2026,C1057&lt;=2027),60000,40000)))))</f>
        <v/>
      </c>
      <c r="P1057" s="18">
        <f>IF(G1057&lt;=0,0,IF(G1057&lt;=20000,G1057,IF(G1057&lt;=40000,ROUNDUP(G1057/2,0)+10000,IF(G1057&lt;=80000,ROUNDUP(G1057/4,0)+20000,40000))))</f>
        <v/>
      </c>
      <c r="Q1057" s="18">
        <f>IF(I1057&lt;=0,IF(H1057&lt;=0,0,IF(H1057&lt;=20000,H1057,IF(H1057&lt;=40000,ROUNDUP(H1057/2,0)+10000,IF(H1057&lt;=80000,ROUNDUP(H1057/4,0)+20000,40000)))),IF(H1057&lt;=0,IF(I1057&lt;=0,0,IF(I1057&lt;=25000,I1057,IF(I1057&lt;=50000,ROUNDUP(I1057/2,0)+12500,IF(I1057&lt;=100000,ROUNDUP(I1057/4,0)+25000,50000)))),MAX(IF(I1057&lt;=0,0,IF(I1057&lt;=25000,I1057,IF(I1057&lt;=50000,ROUNDUP(I1057/2,0)+12500,IF(I1057&lt;=100000,ROUNDUP(I1057/4,0)+25000,50000)))),MIN(IF(H1057&lt;=0,0,IF(H1057&lt;=20000,H1057,IF(H1057&lt;=40000,ROUNDUP(H1057/2,0)+10000,IF(H1057&lt;=80000,ROUNDUP(H1057/4,0)+20000,40000))))+IF(I1057&lt;=0,0,IF(I1057&lt;=25000,I1057,IF(I1057&lt;=50000,ROUNDUP(I1057/2,0)+12500,IF(I1057&lt;=100000,ROUNDUP(I1057/4,0)+25000,50000)))),40000))))</f>
        <v/>
      </c>
      <c r="R1057" s="18">
        <f>MIN(120000,O1057+P1057+Q1057)</f>
        <v/>
      </c>
      <c r="S1057" s="18">
        <f>IF(F1057&lt;=0,IF(E1057&lt;=0,0,IF(E1057&lt;=12000,E1057,IF(E1057&lt;=32000,ROUNDUP(E1057/2,0)+6000,IF(E1057&lt;=56000,ROUNDUP(E1057/4,0)+14000,28000)))),IF(E1057&lt;=0,IF(F1057&lt;=0,0,IF(F1057&lt;=15000,F1057,IF(F1057&lt;=40000,ROUNDUP(F1057/2,0)+7500,IF(F1057&lt;=70000,ROUNDUP(F1057/4,0)+17500,35000)))),MAX(IF(F1057&lt;=0,0,IF(F1057&lt;=15000,F1057,IF(F1057&lt;=40000,ROUNDUP(F1057/2,0)+7500,IF(F1057&lt;=70000,ROUNDUP(F1057/4,0)+17500,35000)))),MIN(IF(E1057&lt;=0,0,IF(E1057&lt;=12000,E1057,IF(E1057&lt;=32000,ROUNDUP(E1057/2,0)+6000,IF(E1057&lt;=56000,ROUNDUP(E1057/4,0)+14000,28000))))+IF(F1057&lt;=0,0,IF(F1057&lt;=15000,F1057,IF(F1057&lt;=40000,ROUNDUP(F1057/2,0)+7500,IF(F1057&lt;=70000,ROUNDUP(F1057/4,0)+17500,35000)))),28000))))</f>
        <v/>
      </c>
      <c r="T1057" s="18">
        <f>IF(G1057&lt;=0,0,IF(G1057&lt;=12000,G1057,IF(G1057&lt;=32000,ROUNDUP(G1057/2,0)+6000,IF(G1057&lt;=56000,ROUNDUP(G1057/4,0)+14000,28000))))</f>
        <v/>
      </c>
      <c r="U1057" s="18">
        <f>IF(I1057&lt;=0,IF(H1057&lt;=0,0,IF(H1057&lt;=12000,H1057,IF(H1057&lt;=32000,ROUNDUP(H1057/2,0)+6000,IF(H1057&lt;=56000,ROUNDUP(H1057/4,0)+14000,28000)))),IF(H1057&lt;=0,IF(I1057&lt;=0,0,IF(I1057&lt;=15000,I1057,IF(I1057&lt;=40000,ROUNDUP(I1057/2,0)+7500,IF(I1057&lt;=70000,ROUNDUP(I1057/4,0)+17500,35000)))),MAX(IF(I1057&lt;=0,0,IF(I1057&lt;=15000,I1057,IF(I1057&lt;=40000,ROUNDUP(I1057/2,0)+7500,IF(I1057&lt;=70000,ROUNDUP(I1057/4,0)+17500,35000)))),MIN(IF(H1057&lt;=0,0,IF(H1057&lt;=12000,H1057,IF(H1057&lt;=32000,ROUNDUP(H1057/2,0)+6000,IF(H1057&lt;=56000,ROUNDUP(H1057/4,0)+14000,28000))))+IF(I1057&lt;=0,0,IF(I1057&lt;=15000,I1057,IF(I1057&lt;=40000,ROUNDUP(I1057/2,0)+7500,IF(I1057&lt;=70000,ROUNDUP(I1057/4,0)+17500,35000)))),28000))))</f>
        <v/>
      </c>
      <c r="V1057" s="18">
        <f>MIN(70000,S1057+T1057+U1057)</f>
        <v/>
      </c>
      <c r="W1057" s="18">
        <f>MAX(0,ROUNDDOWN(M1057-J1057-N1057-K1057-0,-3))</f>
        <v/>
      </c>
      <c r="X1057" s="18">
        <f>MAX(0,ROUNDDOWN(M1057-J1057-N1057-K1057-R1057,-3))</f>
        <v/>
      </c>
      <c r="Y1057" s="18">
        <f>IF(W1057&lt;=0,0,ROUNDDOWN((W1057*LOOKUP(W1057,{0,1950001,3300001,6950001,9000001,18000001,40000001},{0.05,0.1,0.2,0.23,0.33,0.4,0.45})-LOOKUP(W1057,{0,1950001,3300001,6950001,9000001,18000001,40000001},{0,97500,427500,636000,1536000,2796000,4796000}))*1.021,-2))</f>
        <v/>
      </c>
      <c r="Z1057" s="18">
        <f>IF(X1057&lt;=0,0,ROUNDDOWN((X1057*LOOKUP(X1057,{0,1950001,3300001,6950001,9000001,18000001,40000001},{0.05,0.1,0.2,0.23,0.33,0.4,0.45})-LOOKUP(X1057,{0,1950001,3300001,6950001,9000001,18000001,40000001},{0,97500,427500,636000,1536000,2796000,4796000}))*1.021,-2))</f>
        <v/>
      </c>
      <c r="AA1057" s="18">
        <f>MAX(0,ROUNDDOWN(M1057-J1057-430000-L1057-0,-3))</f>
        <v/>
      </c>
      <c r="AB1057" s="18">
        <f>MAX(0,ROUNDDOWN(M1057-J1057-430000-L1057-V1057,-3))</f>
        <v/>
      </c>
      <c r="AC1057" s="18">
        <f>IF(M1057&lt;=450000,0,MAX(0,ROUNDDOWN(AA1057*0.06-MIN(50000,AA1057)*0.03,-2))+MAX(0,ROUNDDOWN(AA1057*0.04-MIN(50000,AA1057)*0.02,-2)))</f>
        <v/>
      </c>
      <c r="AD1057" s="18">
        <f>IF(M1057&lt;=450000,0,MAX(0,ROUNDDOWN(AB1057*0.06-MIN(50000,AB1057)*0.03,-2))+MAX(0,ROUNDDOWN(AB1057*0.04-MIN(50000,AB1057)*0.02,-2)))</f>
        <v/>
      </c>
      <c r="AE1057" s="18">
        <f>Y1057-Z1057</f>
        <v/>
      </c>
      <c r="AF1057" s="18">
        <f>AC1057-AD1057</f>
        <v/>
      </c>
      <c r="AG1057" s="18">
        <f>AE1057+AF1057</f>
        <v/>
      </c>
      <c r="AH1057" s="20">
        <f>IF(W1057&lt;=0,0,LOOKUP(W1057,{0,1950001,3300001,6950001,9000001,18000001,40000001},{0.05,0.1,0.2,0.23,0.33,0.4,0.45}))</f>
        <v/>
      </c>
    </row>
    <row r="1058">
      <c r="A1058" t="inlineStr">
        <is>
          <t>1万円刻み 特例あり一般12万円</t>
        </is>
      </c>
      <c r="B1058" s="18">
        <f>'4_1万円刻み'!$A$326</f>
        <v/>
      </c>
      <c r="C1058" s="19" t="n">
        <v>2026</v>
      </c>
      <c r="D1058" t="inlineStr">
        <is>
          <t>はい</t>
        </is>
      </c>
      <c r="E1058" s="18" t="n">
        <v>120000</v>
      </c>
      <c r="F1058" s="18" t="n">
        <v>0</v>
      </c>
      <c r="G1058" s="18" t="n">
        <v>0</v>
      </c>
      <c r="H1058" s="18" t="n">
        <v>0</v>
      </c>
      <c r="I1058" s="18" t="n">
        <v>0</v>
      </c>
      <c r="J1058" s="18">
        <f>ROUND(MIN(B1058/12,650000)*12*0.0915+MIN(B1058/12,1390000)*12*(0.0504+0)+B1058*0.005,0)</f>
        <v/>
      </c>
      <c r="K1058" s="18" t="n">
        <v>0</v>
      </c>
      <c r="L1058" s="18" t="n">
        <v>0</v>
      </c>
      <c r="M1058" s="18">
        <f>ROUND(IF(C1058&gt;=2026,IF(B1058&lt;741000,0,IF(B1058&lt;2191000,B1058-740000,IF(B1058&lt;2193000,1451000,IF(B1058&lt;2196000,1453000,IF(B1058&lt;2200000,1456000,IF(B1058&lt;3600000,ROUNDDOWN(B1058/4,-3)*2.8-80000,IF(B1058&lt;6600000,ROUNDDOWN(B1058/4,-3)*3.2-440000,IF(B1058&lt;8500000,ROUNDDOWN(B1058*0.9,0)-1100000,B1058-1950000)))))))),IF(B1058&lt;651000,0,IF(B1058&lt;1900000,B1058-650000,IF(B1058&lt;3600000,ROUNDDOWN(B1058/4,-3)*2.8-80000,IF(B1058&lt;6600000,ROUNDDOWN(B1058/4,-3)*3.2-440000,IF(B1058&lt;8500000,ROUNDDOWN(B1058*0.9,0)-1100000,B1058-1950000)))))),0)</f>
        <v/>
      </c>
      <c r="N1058" s="18">
        <f>IF(M1058&gt;23500000,NA(),IF(C1058&gt;=2026,IF(M1058&lt;=4890000,1040000,IF(M1058&lt;=6550000,670000,620000)),IF(M1058&lt;=1320000,950000,IF(M1058&lt;=3360000,880000,IF(M1058&lt;=4890000,680000,IF(M1058&lt;=6550000,630000,580000))))))</f>
        <v/>
      </c>
      <c r="O1058" s="18">
        <f>IF(F1058&lt;=0,IF(AND(D1058="はい",C1058&gt;=2026,C1058&lt;=2027),IF(E1058&lt;=0,0,IF(E1058&lt;=30000,E1058,IF(E1058&lt;=60000,ROUNDUP(E1058/2,0)+15000,IF(E1058&lt;=120000,ROUNDUP(E1058/4,0)+30000,60000)))),IF(E1058&lt;=0,0,IF(E1058&lt;=20000,E1058,IF(E1058&lt;=40000,ROUNDUP(E1058/2,0)+10000,IF(E1058&lt;=80000,ROUNDUP(E1058/4,0)+20000,40000))))),IF(E1058&lt;=0,IF(F1058&lt;=0,0,IF(F1058&lt;=25000,F1058,IF(F1058&lt;=50000,ROUNDUP(F1058/2,0)+12500,IF(F1058&lt;=100000,ROUNDUP(F1058/4,0)+25000,50000)))),MAX(IF(F1058&lt;=0,0,IF(F1058&lt;=25000,F1058,IF(F1058&lt;=50000,ROUNDUP(F1058/2,0)+12500,IF(F1058&lt;=100000,ROUNDUP(F1058/4,0)+25000,50000)))),MIN(IF(AND(D1058="はい",C1058&gt;=2026,C1058&lt;=2027),IF(E1058&lt;=0,0,IF(E1058&lt;=30000,E1058,IF(E1058&lt;=60000,ROUNDUP(E1058/2,0)+15000,IF(E1058&lt;=120000,ROUNDUP(E1058/4,0)+30000,60000)))),IF(E1058&lt;=0,0,IF(E1058&lt;=20000,E1058,IF(E1058&lt;=40000,ROUNDUP(E1058/2,0)+10000,IF(E1058&lt;=80000,ROUNDUP(E1058/4,0)+20000,40000)))))+IF(F1058&lt;=0,0,IF(F1058&lt;=25000,F1058,IF(F1058&lt;=50000,ROUNDUP(F1058/2,0)+12500,IF(F1058&lt;=100000,ROUNDUP(F1058/4,0)+25000,50000)))),IF(AND(D1058="はい",C1058&gt;=2026,C1058&lt;=2027),60000,40000)))))</f>
        <v/>
      </c>
      <c r="P1058" s="18">
        <f>IF(G1058&lt;=0,0,IF(G1058&lt;=20000,G1058,IF(G1058&lt;=40000,ROUNDUP(G1058/2,0)+10000,IF(G1058&lt;=80000,ROUNDUP(G1058/4,0)+20000,40000))))</f>
        <v/>
      </c>
      <c r="Q1058" s="18">
        <f>IF(I1058&lt;=0,IF(H1058&lt;=0,0,IF(H1058&lt;=20000,H1058,IF(H1058&lt;=40000,ROUNDUP(H1058/2,0)+10000,IF(H1058&lt;=80000,ROUNDUP(H1058/4,0)+20000,40000)))),IF(H1058&lt;=0,IF(I1058&lt;=0,0,IF(I1058&lt;=25000,I1058,IF(I1058&lt;=50000,ROUNDUP(I1058/2,0)+12500,IF(I1058&lt;=100000,ROUNDUP(I1058/4,0)+25000,50000)))),MAX(IF(I1058&lt;=0,0,IF(I1058&lt;=25000,I1058,IF(I1058&lt;=50000,ROUNDUP(I1058/2,0)+12500,IF(I1058&lt;=100000,ROUNDUP(I1058/4,0)+25000,50000)))),MIN(IF(H1058&lt;=0,0,IF(H1058&lt;=20000,H1058,IF(H1058&lt;=40000,ROUNDUP(H1058/2,0)+10000,IF(H1058&lt;=80000,ROUNDUP(H1058/4,0)+20000,40000))))+IF(I1058&lt;=0,0,IF(I1058&lt;=25000,I1058,IF(I1058&lt;=50000,ROUNDUP(I1058/2,0)+12500,IF(I1058&lt;=100000,ROUNDUP(I1058/4,0)+25000,50000)))),40000))))</f>
        <v/>
      </c>
      <c r="R1058" s="18">
        <f>MIN(120000,O1058+P1058+Q1058)</f>
        <v/>
      </c>
      <c r="S1058" s="18">
        <f>IF(F1058&lt;=0,IF(E1058&lt;=0,0,IF(E1058&lt;=12000,E1058,IF(E1058&lt;=32000,ROUNDUP(E1058/2,0)+6000,IF(E1058&lt;=56000,ROUNDUP(E1058/4,0)+14000,28000)))),IF(E1058&lt;=0,IF(F1058&lt;=0,0,IF(F1058&lt;=15000,F1058,IF(F1058&lt;=40000,ROUNDUP(F1058/2,0)+7500,IF(F1058&lt;=70000,ROUNDUP(F1058/4,0)+17500,35000)))),MAX(IF(F1058&lt;=0,0,IF(F1058&lt;=15000,F1058,IF(F1058&lt;=40000,ROUNDUP(F1058/2,0)+7500,IF(F1058&lt;=70000,ROUNDUP(F1058/4,0)+17500,35000)))),MIN(IF(E1058&lt;=0,0,IF(E1058&lt;=12000,E1058,IF(E1058&lt;=32000,ROUNDUP(E1058/2,0)+6000,IF(E1058&lt;=56000,ROUNDUP(E1058/4,0)+14000,28000))))+IF(F1058&lt;=0,0,IF(F1058&lt;=15000,F1058,IF(F1058&lt;=40000,ROUNDUP(F1058/2,0)+7500,IF(F1058&lt;=70000,ROUNDUP(F1058/4,0)+17500,35000)))),28000))))</f>
        <v/>
      </c>
      <c r="T1058" s="18">
        <f>IF(G1058&lt;=0,0,IF(G1058&lt;=12000,G1058,IF(G1058&lt;=32000,ROUNDUP(G1058/2,0)+6000,IF(G1058&lt;=56000,ROUNDUP(G1058/4,0)+14000,28000))))</f>
        <v/>
      </c>
      <c r="U1058" s="18">
        <f>IF(I1058&lt;=0,IF(H1058&lt;=0,0,IF(H1058&lt;=12000,H1058,IF(H1058&lt;=32000,ROUNDUP(H1058/2,0)+6000,IF(H1058&lt;=56000,ROUNDUP(H1058/4,0)+14000,28000)))),IF(H1058&lt;=0,IF(I1058&lt;=0,0,IF(I1058&lt;=15000,I1058,IF(I1058&lt;=40000,ROUNDUP(I1058/2,0)+7500,IF(I1058&lt;=70000,ROUNDUP(I1058/4,0)+17500,35000)))),MAX(IF(I1058&lt;=0,0,IF(I1058&lt;=15000,I1058,IF(I1058&lt;=40000,ROUNDUP(I1058/2,0)+7500,IF(I1058&lt;=70000,ROUNDUP(I1058/4,0)+17500,35000)))),MIN(IF(H1058&lt;=0,0,IF(H1058&lt;=12000,H1058,IF(H1058&lt;=32000,ROUNDUP(H1058/2,0)+6000,IF(H1058&lt;=56000,ROUNDUP(H1058/4,0)+14000,28000))))+IF(I1058&lt;=0,0,IF(I1058&lt;=15000,I1058,IF(I1058&lt;=40000,ROUNDUP(I1058/2,0)+7500,IF(I1058&lt;=70000,ROUNDUP(I1058/4,0)+17500,35000)))),28000))))</f>
        <v/>
      </c>
      <c r="V1058" s="18">
        <f>MIN(70000,S1058+T1058+U1058)</f>
        <v/>
      </c>
      <c r="W1058" s="18">
        <f>MAX(0,ROUNDDOWN(M1058-J1058-N1058-K1058-0,-3))</f>
        <v/>
      </c>
      <c r="X1058" s="18">
        <f>MAX(0,ROUNDDOWN(M1058-J1058-N1058-K1058-R1058,-3))</f>
        <v/>
      </c>
      <c r="Y1058" s="18">
        <f>IF(W1058&lt;=0,0,ROUNDDOWN((W1058*LOOKUP(W1058,{0,1950001,3300001,6950001,9000001,18000001,40000001},{0.05,0.1,0.2,0.23,0.33,0.4,0.45})-LOOKUP(W1058,{0,1950001,3300001,6950001,9000001,18000001,40000001},{0,97500,427500,636000,1536000,2796000,4796000}))*1.021,-2))</f>
        <v/>
      </c>
      <c r="Z1058" s="18">
        <f>IF(X1058&lt;=0,0,ROUNDDOWN((X1058*LOOKUP(X1058,{0,1950001,3300001,6950001,9000001,18000001,40000001},{0.05,0.1,0.2,0.23,0.33,0.4,0.45})-LOOKUP(X1058,{0,1950001,3300001,6950001,9000001,18000001,40000001},{0,97500,427500,636000,1536000,2796000,4796000}))*1.021,-2))</f>
        <v/>
      </c>
      <c r="AA1058" s="18">
        <f>MAX(0,ROUNDDOWN(M1058-J1058-430000-L1058-0,-3))</f>
        <v/>
      </c>
      <c r="AB1058" s="18">
        <f>MAX(0,ROUNDDOWN(M1058-J1058-430000-L1058-V1058,-3))</f>
        <v/>
      </c>
      <c r="AC1058" s="18">
        <f>IF(M1058&lt;=450000,0,MAX(0,ROUNDDOWN(AA1058*0.06-MIN(50000,AA1058)*0.03,-2))+MAX(0,ROUNDDOWN(AA1058*0.04-MIN(50000,AA1058)*0.02,-2)))</f>
        <v/>
      </c>
      <c r="AD1058" s="18">
        <f>IF(M1058&lt;=450000,0,MAX(0,ROUNDDOWN(AB1058*0.06-MIN(50000,AB1058)*0.03,-2))+MAX(0,ROUNDDOWN(AB1058*0.04-MIN(50000,AB1058)*0.02,-2)))</f>
        <v/>
      </c>
      <c r="AE1058" s="18">
        <f>Y1058-Z1058</f>
        <v/>
      </c>
      <c r="AF1058" s="18">
        <f>AC1058-AD1058</f>
        <v/>
      </c>
      <c r="AG1058" s="18">
        <f>AE1058+AF1058</f>
        <v/>
      </c>
      <c r="AH1058" s="20">
        <f>IF(W1058&lt;=0,0,LOOKUP(W1058,{0,1950001,3300001,6950001,9000001,18000001,40000001},{0.05,0.1,0.2,0.23,0.33,0.4,0.45}))</f>
        <v/>
      </c>
    </row>
    <row r="1059">
      <c r="A1059" t="inlineStr">
        <is>
          <t>1万円刻み 3区分8万円ずつ</t>
        </is>
      </c>
      <c r="B1059" s="18">
        <f>'4_1万円刻み'!$A$327</f>
        <v/>
      </c>
      <c r="C1059" s="19" t="n">
        <v>2026</v>
      </c>
      <c r="D1059" t="inlineStr">
        <is>
          <t>いいえ</t>
        </is>
      </c>
      <c r="E1059" s="18" t="n">
        <v>80000</v>
      </c>
      <c r="F1059" s="18" t="n">
        <v>0</v>
      </c>
      <c r="G1059" s="18" t="n">
        <v>80000</v>
      </c>
      <c r="H1059" s="18" t="n">
        <v>80000</v>
      </c>
      <c r="I1059" s="18" t="n">
        <v>0</v>
      </c>
      <c r="J1059" s="18">
        <f>ROUND(MIN(B1059/12,650000)*12*0.0915+MIN(B1059/12,1390000)*12*(0.0504+0)+B1059*0.005,0)</f>
        <v/>
      </c>
      <c r="K1059" s="18" t="n">
        <v>0</v>
      </c>
      <c r="L1059" s="18" t="n">
        <v>0</v>
      </c>
      <c r="M1059" s="18">
        <f>ROUND(IF(C1059&gt;=2026,IF(B1059&lt;741000,0,IF(B1059&lt;2191000,B1059-740000,IF(B1059&lt;2193000,1451000,IF(B1059&lt;2196000,1453000,IF(B1059&lt;2200000,1456000,IF(B1059&lt;3600000,ROUNDDOWN(B1059/4,-3)*2.8-80000,IF(B1059&lt;6600000,ROUNDDOWN(B1059/4,-3)*3.2-440000,IF(B1059&lt;8500000,ROUNDDOWN(B1059*0.9,0)-1100000,B1059-1950000)))))))),IF(B1059&lt;651000,0,IF(B1059&lt;1900000,B1059-650000,IF(B1059&lt;3600000,ROUNDDOWN(B1059/4,-3)*2.8-80000,IF(B1059&lt;6600000,ROUNDDOWN(B1059/4,-3)*3.2-440000,IF(B1059&lt;8500000,ROUNDDOWN(B1059*0.9,0)-1100000,B1059-1950000)))))),0)</f>
        <v/>
      </c>
      <c r="N1059" s="18">
        <f>IF(M1059&gt;23500000,NA(),IF(C1059&gt;=2026,IF(M1059&lt;=4890000,1040000,IF(M1059&lt;=6550000,670000,620000)),IF(M1059&lt;=1320000,950000,IF(M1059&lt;=3360000,880000,IF(M1059&lt;=4890000,680000,IF(M1059&lt;=6550000,630000,580000))))))</f>
        <v/>
      </c>
      <c r="O1059" s="18">
        <f>IF(F1059&lt;=0,IF(AND(D1059="はい",C1059&gt;=2026,C1059&lt;=2027),IF(E1059&lt;=0,0,IF(E1059&lt;=30000,E1059,IF(E1059&lt;=60000,ROUNDUP(E1059/2,0)+15000,IF(E1059&lt;=120000,ROUNDUP(E1059/4,0)+30000,60000)))),IF(E1059&lt;=0,0,IF(E1059&lt;=20000,E1059,IF(E1059&lt;=40000,ROUNDUP(E1059/2,0)+10000,IF(E1059&lt;=80000,ROUNDUP(E1059/4,0)+20000,40000))))),IF(E1059&lt;=0,IF(F1059&lt;=0,0,IF(F1059&lt;=25000,F1059,IF(F1059&lt;=50000,ROUNDUP(F1059/2,0)+12500,IF(F1059&lt;=100000,ROUNDUP(F1059/4,0)+25000,50000)))),MAX(IF(F1059&lt;=0,0,IF(F1059&lt;=25000,F1059,IF(F1059&lt;=50000,ROUNDUP(F1059/2,0)+12500,IF(F1059&lt;=100000,ROUNDUP(F1059/4,0)+25000,50000)))),MIN(IF(AND(D1059="はい",C1059&gt;=2026,C1059&lt;=2027),IF(E1059&lt;=0,0,IF(E1059&lt;=30000,E1059,IF(E1059&lt;=60000,ROUNDUP(E1059/2,0)+15000,IF(E1059&lt;=120000,ROUNDUP(E1059/4,0)+30000,60000)))),IF(E1059&lt;=0,0,IF(E1059&lt;=20000,E1059,IF(E1059&lt;=40000,ROUNDUP(E1059/2,0)+10000,IF(E1059&lt;=80000,ROUNDUP(E1059/4,0)+20000,40000)))))+IF(F1059&lt;=0,0,IF(F1059&lt;=25000,F1059,IF(F1059&lt;=50000,ROUNDUP(F1059/2,0)+12500,IF(F1059&lt;=100000,ROUNDUP(F1059/4,0)+25000,50000)))),IF(AND(D1059="はい",C1059&gt;=2026,C1059&lt;=2027),60000,40000)))))</f>
        <v/>
      </c>
      <c r="P1059" s="18">
        <f>IF(G1059&lt;=0,0,IF(G1059&lt;=20000,G1059,IF(G1059&lt;=40000,ROUNDUP(G1059/2,0)+10000,IF(G1059&lt;=80000,ROUNDUP(G1059/4,0)+20000,40000))))</f>
        <v/>
      </c>
      <c r="Q1059" s="18">
        <f>IF(I1059&lt;=0,IF(H1059&lt;=0,0,IF(H1059&lt;=20000,H1059,IF(H1059&lt;=40000,ROUNDUP(H1059/2,0)+10000,IF(H1059&lt;=80000,ROUNDUP(H1059/4,0)+20000,40000)))),IF(H1059&lt;=0,IF(I1059&lt;=0,0,IF(I1059&lt;=25000,I1059,IF(I1059&lt;=50000,ROUNDUP(I1059/2,0)+12500,IF(I1059&lt;=100000,ROUNDUP(I1059/4,0)+25000,50000)))),MAX(IF(I1059&lt;=0,0,IF(I1059&lt;=25000,I1059,IF(I1059&lt;=50000,ROUNDUP(I1059/2,0)+12500,IF(I1059&lt;=100000,ROUNDUP(I1059/4,0)+25000,50000)))),MIN(IF(H1059&lt;=0,0,IF(H1059&lt;=20000,H1059,IF(H1059&lt;=40000,ROUNDUP(H1059/2,0)+10000,IF(H1059&lt;=80000,ROUNDUP(H1059/4,0)+20000,40000))))+IF(I1059&lt;=0,0,IF(I1059&lt;=25000,I1059,IF(I1059&lt;=50000,ROUNDUP(I1059/2,0)+12500,IF(I1059&lt;=100000,ROUNDUP(I1059/4,0)+25000,50000)))),40000))))</f>
        <v/>
      </c>
      <c r="R1059" s="18">
        <f>MIN(120000,O1059+P1059+Q1059)</f>
        <v/>
      </c>
      <c r="S1059" s="18">
        <f>IF(F1059&lt;=0,IF(E1059&lt;=0,0,IF(E1059&lt;=12000,E1059,IF(E1059&lt;=32000,ROUNDUP(E1059/2,0)+6000,IF(E1059&lt;=56000,ROUNDUP(E1059/4,0)+14000,28000)))),IF(E1059&lt;=0,IF(F1059&lt;=0,0,IF(F1059&lt;=15000,F1059,IF(F1059&lt;=40000,ROUNDUP(F1059/2,0)+7500,IF(F1059&lt;=70000,ROUNDUP(F1059/4,0)+17500,35000)))),MAX(IF(F1059&lt;=0,0,IF(F1059&lt;=15000,F1059,IF(F1059&lt;=40000,ROUNDUP(F1059/2,0)+7500,IF(F1059&lt;=70000,ROUNDUP(F1059/4,0)+17500,35000)))),MIN(IF(E1059&lt;=0,0,IF(E1059&lt;=12000,E1059,IF(E1059&lt;=32000,ROUNDUP(E1059/2,0)+6000,IF(E1059&lt;=56000,ROUNDUP(E1059/4,0)+14000,28000))))+IF(F1059&lt;=0,0,IF(F1059&lt;=15000,F1059,IF(F1059&lt;=40000,ROUNDUP(F1059/2,0)+7500,IF(F1059&lt;=70000,ROUNDUP(F1059/4,0)+17500,35000)))),28000))))</f>
        <v/>
      </c>
      <c r="T1059" s="18">
        <f>IF(G1059&lt;=0,0,IF(G1059&lt;=12000,G1059,IF(G1059&lt;=32000,ROUNDUP(G1059/2,0)+6000,IF(G1059&lt;=56000,ROUNDUP(G1059/4,0)+14000,28000))))</f>
        <v/>
      </c>
      <c r="U1059" s="18">
        <f>IF(I1059&lt;=0,IF(H1059&lt;=0,0,IF(H1059&lt;=12000,H1059,IF(H1059&lt;=32000,ROUNDUP(H1059/2,0)+6000,IF(H1059&lt;=56000,ROUNDUP(H1059/4,0)+14000,28000)))),IF(H1059&lt;=0,IF(I1059&lt;=0,0,IF(I1059&lt;=15000,I1059,IF(I1059&lt;=40000,ROUNDUP(I1059/2,0)+7500,IF(I1059&lt;=70000,ROUNDUP(I1059/4,0)+17500,35000)))),MAX(IF(I1059&lt;=0,0,IF(I1059&lt;=15000,I1059,IF(I1059&lt;=40000,ROUNDUP(I1059/2,0)+7500,IF(I1059&lt;=70000,ROUNDUP(I1059/4,0)+17500,35000)))),MIN(IF(H1059&lt;=0,0,IF(H1059&lt;=12000,H1059,IF(H1059&lt;=32000,ROUNDUP(H1059/2,0)+6000,IF(H1059&lt;=56000,ROUNDUP(H1059/4,0)+14000,28000))))+IF(I1059&lt;=0,0,IF(I1059&lt;=15000,I1059,IF(I1059&lt;=40000,ROUNDUP(I1059/2,0)+7500,IF(I1059&lt;=70000,ROUNDUP(I1059/4,0)+17500,35000)))),28000))))</f>
        <v/>
      </c>
      <c r="V1059" s="18">
        <f>MIN(70000,S1059+T1059+U1059)</f>
        <v/>
      </c>
      <c r="W1059" s="18">
        <f>MAX(0,ROUNDDOWN(M1059-J1059-N1059-K1059-0,-3))</f>
        <v/>
      </c>
      <c r="X1059" s="18">
        <f>MAX(0,ROUNDDOWN(M1059-J1059-N1059-K1059-R1059,-3))</f>
        <v/>
      </c>
      <c r="Y1059" s="18">
        <f>IF(W1059&lt;=0,0,ROUNDDOWN((W1059*LOOKUP(W1059,{0,1950001,3300001,6950001,9000001,18000001,40000001},{0.05,0.1,0.2,0.23,0.33,0.4,0.45})-LOOKUP(W1059,{0,1950001,3300001,6950001,9000001,18000001,40000001},{0,97500,427500,636000,1536000,2796000,4796000}))*1.021,-2))</f>
        <v/>
      </c>
      <c r="Z1059" s="18">
        <f>IF(X1059&lt;=0,0,ROUNDDOWN((X1059*LOOKUP(X1059,{0,1950001,3300001,6950001,9000001,18000001,40000001},{0.05,0.1,0.2,0.23,0.33,0.4,0.45})-LOOKUP(X1059,{0,1950001,3300001,6950001,9000001,18000001,40000001},{0,97500,427500,636000,1536000,2796000,4796000}))*1.021,-2))</f>
        <v/>
      </c>
      <c r="AA1059" s="18">
        <f>MAX(0,ROUNDDOWN(M1059-J1059-430000-L1059-0,-3))</f>
        <v/>
      </c>
      <c r="AB1059" s="18">
        <f>MAX(0,ROUNDDOWN(M1059-J1059-430000-L1059-V1059,-3))</f>
        <v/>
      </c>
      <c r="AC1059" s="18">
        <f>IF(M1059&lt;=450000,0,MAX(0,ROUNDDOWN(AA1059*0.06-MIN(50000,AA1059)*0.03,-2))+MAX(0,ROUNDDOWN(AA1059*0.04-MIN(50000,AA1059)*0.02,-2)))</f>
        <v/>
      </c>
      <c r="AD1059" s="18">
        <f>IF(M1059&lt;=450000,0,MAX(0,ROUNDDOWN(AB1059*0.06-MIN(50000,AB1059)*0.03,-2))+MAX(0,ROUNDDOWN(AB1059*0.04-MIN(50000,AB1059)*0.02,-2)))</f>
        <v/>
      </c>
      <c r="AE1059" s="18">
        <f>Y1059-Z1059</f>
        <v/>
      </c>
      <c r="AF1059" s="18">
        <f>AC1059-AD1059</f>
        <v/>
      </c>
      <c r="AG1059" s="18">
        <f>AE1059+AF1059</f>
        <v/>
      </c>
      <c r="AH1059" s="20">
        <f>IF(W1059&lt;=0,0,LOOKUP(W1059,{0,1950001,3300001,6950001,9000001,18000001,40000001},{0.05,0.1,0.2,0.23,0.33,0.4,0.45}))</f>
        <v/>
      </c>
    </row>
    <row r="1060">
      <c r="A1060" t="inlineStr">
        <is>
          <t>1万円刻み 一般8万円</t>
        </is>
      </c>
      <c r="B1060" s="18">
        <f>'4_1万円刻み'!$A$327</f>
        <v/>
      </c>
      <c r="C1060" s="19" t="n">
        <v>2026</v>
      </c>
      <c r="D1060" t="inlineStr">
        <is>
          <t>いいえ</t>
        </is>
      </c>
      <c r="E1060" s="18" t="n">
        <v>80000</v>
      </c>
      <c r="F1060" s="18" t="n">
        <v>0</v>
      </c>
      <c r="G1060" s="18" t="n">
        <v>0</v>
      </c>
      <c r="H1060" s="18" t="n">
        <v>0</v>
      </c>
      <c r="I1060" s="18" t="n">
        <v>0</v>
      </c>
      <c r="J1060" s="18">
        <f>ROUND(MIN(B1060/12,650000)*12*0.0915+MIN(B1060/12,1390000)*12*(0.0504+0)+B1060*0.005,0)</f>
        <v/>
      </c>
      <c r="K1060" s="18" t="n">
        <v>0</v>
      </c>
      <c r="L1060" s="18" t="n">
        <v>0</v>
      </c>
      <c r="M1060" s="18">
        <f>ROUND(IF(C1060&gt;=2026,IF(B1060&lt;741000,0,IF(B1060&lt;2191000,B1060-740000,IF(B1060&lt;2193000,1451000,IF(B1060&lt;2196000,1453000,IF(B1060&lt;2200000,1456000,IF(B1060&lt;3600000,ROUNDDOWN(B1060/4,-3)*2.8-80000,IF(B1060&lt;6600000,ROUNDDOWN(B1060/4,-3)*3.2-440000,IF(B1060&lt;8500000,ROUNDDOWN(B1060*0.9,0)-1100000,B1060-1950000)))))))),IF(B1060&lt;651000,0,IF(B1060&lt;1900000,B1060-650000,IF(B1060&lt;3600000,ROUNDDOWN(B1060/4,-3)*2.8-80000,IF(B1060&lt;6600000,ROUNDDOWN(B1060/4,-3)*3.2-440000,IF(B1060&lt;8500000,ROUNDDOWN(B1060*0.9,0)-1100000,B1060-1950000)))))),0)</f>
        <v/>
      </c>
      <c r="N1060" s="18">
        <f>IF(M1060&gt;23500000,NA(),IF(C1060&gt;=2026,IF(M1060&lt;=4890000,1040000,IF(M1060&lt;=6550000,670000,620000)),IF(M1060&lt;=1320000,950000,IF(M1060&lt;=3360000,880000,IF(M1060&lt;=4890000,680000,IF(M1060&lt;=6550000,630000,580000))))))</f>
        <v/>
      </c>
      <c r="O1060" s="18">
        <f>IF(F1060&lt;=0,IF(AND(D1060="はい",C1060&gt;=2026,C1060&lt;=2027),IF(E1060&lt;=0,0,IF(E1060&lt;=30000,E1060,IF(E1060&lt;=60000,ROUNDUP(E1060/2,0)+15000,IF(E1060&lt;=120000,ROUNDUP(E1060/4,0)+30000,60000)))),IF(E1060&lt;=0,0,IF(E1060&lt;=20000,E1060,IF(E1060&lt;=40000,ROUNDUP(E1060/2,0)+10000,IF(E1060&lt;=80000,ROUNDUP(E1060/4,0)+20000,40000))))),IF(E1060&lt;=0,IF(F1060&lt;=0,0,IF(F1060&lt;=25000,F1060,IF(F1060&lt;=50000,ROUNDUP(F1060/2,0)+12500,IF(F1060&lt;=100000,ROUNDUP(F1060/4,0)+25000,50000)))),MAX(IF(F1060&lt;=0,0,IF(F1060&lt;=25000,F1060,IF(F1060&lt;=50000,ROUNDUP(F1060/2,0)+12500,IF(F1060&lt;=100000,ROUNDUP(F1060/4,0)+25000,50000)))),MIN(IF(AND(D1060="はい",C1060&gt;=2026,C1060&lt;=2027),IF(E1060&lt;=0,0,IF(E1060&lt;=30000,E1060,IF(E1060&lt;=60000,ROUNDUP(E1060/2,0)+15000,IF(E1060&lt;=120000,ROUNDUP(E1060/4,0)+30000,60000)))),IF(E1060&lt;=0,0,IF(E1060&lt;=20000,E1060,IF(E1060&lt;=40000,ROUNDUP(E1060/2,0)+10000,IF(E1060&lt;=80000,ROUNDUP(E1060/4,0)+20000,40000)))))+IF(F1060&lt;=0,0,IF(F1060&lt;=25000,F1060,IF(F1060&lt;=50000,ROUNDUP(F1060/2,0)+12500,IF(F1060&lt;=100000,ROUNDUP(F1060/4,0)+25000,50000)))),IF(AND(D1060="はい",C1060&gt;=2026,C1060&lt;=2027),60000,40000)))))</f>
        <v/>
      </c>
      <c r="P1060" s="18">
        <f>IF(G1060&lt;=0,0,IF(G1060&lt;=20000,G1060,IF(G1060&lt;=40000,ROUNDUP(G1060/2,0)+10000,IF(G1060&lt;=80000,ROUNDUP(G1060/4,0)+20000,40000))))</f>
        <v/>
      </c>
      <c r="Q1060" s="18">
        <f>IF(I1060&lt;=0,IF(H1060&lt;=0,0,IF(H1060&lt;=20000,H1060,IF(H1060&lt;=40000,ROUNDUP(H1060/2,0)+10000,IF(H1060&lt;=80000,ROUNDUP(H1060/4,0)+20000,40000)))),IF(H1060&lt;=0,IF(I1060&lt;=0,0,IF(I1060&lt;=25000,I1060,IF(I1060&lt;=50000,ROUNDUP(I1060/2,0)+12500,IF(I1060&lt;=100000,ROUNDUP(I1060/4,0)+25000,50000)))),MAX(IF(I1060&lt;=0,0,IF(I1060&lt;=25000,I1060,IF(I1060&lt;=50000,ROUNDUP(I1060/2,0)+12500,IF(I1060&lt;=100000,ROUNDUP(I1060/4,0)+25000,50000)))),MIN(IF(H1060&lt;=0,0,IF(H1060&lt;=20000,H1060,IF(H1060&lt;=40000,ROUNDUP(H1060/2,0)+10000,IF(H1060&lt;=80000,ROUNDUP(H1060/4,0)+20000,40000))))+IF(I1060&lt;=0,0,IF(I1060&lt;=25000,I1060,IF(I1060&lt;=50000,ROUNDUP(I1060/2,0)+12500,IF(I1060&lt;=100000,ROUNDUP(I1060/4,0)+25000,50000)))),40000))))</f>
        <v/>
      </c>
      <c r="R1060" s="18">
        <f>MIN(120000,O1060+P1060+Q1060)</f>
        <v/>
      </c>
      <c r="S1060" s="18">
        <f>IF(F1060&lt;=0,IF(E1060&lt;=0,0,IF(E1060&lt;=12000,E1060,IF(E1060&lt;=32000,ROUNDUP(E1060/2,0)+6000,IF(E1060&lt;=56000,ROUNDUP(E1060/4,0)+14000,28000)))),IF(E1060&lt;=0,IF(F1060&lt;=0,0,IF(F1060&lt;=15000,F1060,IF(F1060&lt;=40000,ROUNDUP(F1060/2,0)+7500,IF(F1060&lt;=70000,ROUNDUP(F1060/4,0)+17500,35000)))),MAX(IF(F1060&lt;=0,0,IF(F1060&lt;=15000,F1060,IF(F1060&lt;=40000,ROUNDUP(F1060/2,0)+7500,IF(F1060&lt;=70000,ROUNDUP(F1060/4,0)+17500,35000)))),MIN(IF(E1060&lt;=0,0,IF(E1060&lt;=12000,E1060,IF(E1060&lt;=32000,ROUNDUP(E1060/2,0)+6000,IF(E1060&lt;=56000,ROUNDUP(E1060/4,0)+14000,28000))))+IF(F1060&lt;=0,0,IF(F1060&lt;=15000,F1060,IF(F1060&lt;=40000,ROUNDUP(F1060/2,0)+7500,IF(F1060&lt;=70000,ROUNDUP(F1060/4,0)+17500,35000)))),28000))))</f>
        <v/>
      </c>
      <c r="T1060" s="18">
        <f>IF(G1060&lt;=0,0,IF(G1060&lt;=12000,G1060,IF(G1060&lt;=32000,ROUNDUP(G1060/2,0)+6000,IF(G1060&lt;=56000,ROUNDUP(G1060/4,0)+14000,28000))))</f>
        <v/>
      </c>
      <c r="U1060" s="18">
        <f>IF(I1060&lt;=0,IF(H1060&lt;=0,0,IF(H1060&lt;=12000,H1060,IF(H1060&lt;=32000,ROUNDUP(H1060/2,0)+6000,IF(H1060&lt;=56000,ROUNDUP(H1060/4,0)+14000,28000)))),IF(H1060&lt;=0,IF(I1060&lt;=0,0,IF(I1060&lt;=15000,I1060,IF(I1060&lt;=40000,ROUNDUP(I1060/2,0)+7500,IF(I1060&lt;=70000,ROUNDUP(I1060/4,0)+17500,35000)))),MAX(IF(I1060&lt;=0,0,IF(I1060&lt;=15000,I1060,IF(I1060&lt;=40000,ROUNDUP(I1060/2,0)+7500,IF(I1060&lt;=70000,ROUNDUP(I1060/4,0)+17500,35000)))),MIN(IF(H1060&lt;=0,0,IF(H1060&lt;=12000,H1060,IF(H1060&lt;=32000,ROUNDUP(H1060/2,0)+6000,IF(H1060&lt;=56000,ROUNDUP(H1060/4,0)+14000,28000))))+IF(I1060&lt;=0,0,IF(I1060&lt;=15000,I1060,IF(I1060&lt;=40000,ROUNDUP(I1060/2,0)+7500,IF(I1060&lt;=70000,ROUNDUP(I1060/4,0)+17500,35000)))),28000))))</f>
        <v/>
      </c>
      <c r="V1060" s="18">
        <f>MIN(70000,S1060+T1060+U1060)</f>
        <v/>
      </c>
      <c r="W1060" s="18">
        <f>MAX(0,ROUNDDOWN(M1060-J1060-N1060-K1060-0,-3))</f>
        <v/>
      </c>
      <c r="X1060" s="18">
        <f>MAX(0,ROUNDDOWN(M1060-J1060-N1060-K1060-R1060,-3))</f>
        <v/>
      </c>
      <c r="Y1060" s="18">
        <f>IF(W1060&lt;=0,0,ROUNDDOWN((W1060*LOOKUP(W1060,{0,1950001,3300001,6950001,9000001,18000001,40000001},{0.05,0.1,0.2,0.23,0.33,0.4,0.45})-LOOKUP(W1060,{0,1950001,3300001,6950001,9000001,18000001,40000001},{0,97500,427500,636000,1536000,2796000,4796000}))*1.021,-2))</f>
        <v/>
      </c>
      <c r="Z1060" s="18">
        <f>IF(X1060&lt;=0,0,ROUNDDOWN((X1060*LOOKUP(X1060,{0,1950001,3300001,6950001,9000001,18000001,40000001},{0.05,0.1,0.2,0.23,0.33,0.4,0.45})-LOOKUP(X1060,{0,1950001,3300001,6950001,9000001,18000001,40000001},{0,97500,427500,636000,1536000,2796000,4796000}))*1.021,-2))</f>
        <v/>
      </c>
      <c r="AA1060" s="18">
        <f>MAX(0,ROUNDDOWN(M1060-J1060-430000-L1060-0,-3))</f>
        <v/>
      </c>
      <c r="AB1060" s="18">
        <f>MAX(0,ROUNDDOWN(M1060-J1060-430000-L1060-V1060,-3))</f>
        <v/>
      </c>
      <c r="AC1060" s="18">
        <f>IF(M1060&lt;=450000,0,MAX(0,ROUNDDOWN(AA1060*0.06-MIN(50000,AA1060)*0.03,-2))+MAX(0,ROUNDDOWN(AA1060*0.04-MIN(50000,AA1060)*0.02,-2)))</f>
        <v/>
      </c>
      <c r="AD1060" s="18">
        <f>IF(M1060&lt;=450000,0,MAX(0,ROUNDDOWN(AB1060*0.06-MIN(50000,AB1060)*0.03,-2))+MAX(0,ROUNDDOWN(AB1060*0.04-MIN(50000,AB1060)*0.02,-2)))</f>
        <v/>
      </c>
      <c r="AE1060" s="18">
        <f>Y1060-Z1060</f>
        <v/>
      </c>
      <c r="AF1060" s="18">
        <f>AC1060-AD1060</f>
        <v/>
      </c>
      <c r="AG1060" s="18">
        <f>AE1060+AF1060</f>
        <v/>
      </c>
      <c r="AH1060" s="20">
        <f>IF(W1060&lt;=0,0,LOOKUP(W1060,{0,1950001,3300001,6950001,9000001,18000001,40000001},{0.05,0.1,0.2,0.23,0.33,0.4,0.45}))</f>
        <v/>
      </c>
    </row>
    <row r="1061">
      <c r="A1061" t="inlineStr">
        <is>
          <t>1万円刻み 特例あり一般12万円</t>
        </is>
      </c>
      <c r="B1061" s="18">
        <f>'4_1万円刻み'!$A$327</f>
        <v/>
      </c>
      <c r="C1061" s="19" t="n">
        <v>2026</v>
      </c>
      <c r="D1061" t="inlineStr">
        <is>
          <t>はい</t>
        </is>
      </c>
      <c r="E1061" s="18" t="n">
        <v>120000</v>
      </c>
      <c r="F1061" s="18" t="n">
        <v>0</v>
      </c>
      <c r="G1061" s="18" t="n">
        <v>0</v>
      </c>
      <c r="H1061" s="18" t="n">
        <v>0</v>
      </c>
      <c r="I1061" s="18" t="n">
        <v>0</v>
      </c>
      <c r="J1061" s="18">
        <f>ROUND(MIN(B1061/12,650000)*12*0.0915+MIN(B1061/12,1390000)*12*(0.0504+0)+B1061*0.005,0)</f>
        <v/>
      </c>
      <c r="K1061" s="18" t="n">
        <v>0</v>
      </c>
      <c r="L1061" s="18" t="n">
        <v>0</v>
      </c>
      <c r="M1061" s="18">
        <f>ROUND(IF(C1061&gt;=2026,IF(B1061&lt;741000,0,IF(B1061&lt;2191000,B1061-740000,IF(B1061&lt;2193000,1451000,IF(B1061&lt;2196000,1453000,IF(B1061&lt;2200000,1456000,IF(B1061&lt;3600000,ROUNDDOWN(B1061/4,-3)*2.8-80000,IF(B1061&lt;6600000,ROUNDDOWN(B1061/4,-3)*3.2-440000,IF(B1061&lt;8500000,ROUNDDOWN(B1061*0.9,0)-1100000,B1061-1950000)))))))),IF(B1061&lt;651000,0,IF(B1061&lt;1900000,B1061-650000,IF(B1061&lt;3600000,ROUNDDOWN(B1061/4,-3)*2.8-80000,IF(B1061&lt;6600000,ROUNDDOWN(B1061/4,-3)*3.2-440000,IF(B1061&lt;8500000,ROUNDDOWN(B1061*0.9,0)-1100000,B1061-1950000)))))),0)</f>
        <v/>
      </c>
      <c r="N1061" s="18">
        <f>IF(M1061&gt;23500000,NA(),IF(C1061&gt;=2026,IF(M1061&lt;=4890000,1040000,IF(M1061&lt;=6550000,670000,620000)),IF(M1061&lt;=1320000,950000,IF(M1061&lt;=3360000,880000,IF(M1061&lt;=4890000,680000,IF(M1061&lt;=6550000,630000,580000))))))</f>
        <v/>
      </c>
      <c r="O1061" s="18">
        <f>IF(F1061&lt;=0,IF(AND(D1061="はい",C1061&gt;=2026,C1061&lt;=2027),IF(E1061&lt;=0,0,IF(E1061&lt;=30000,E1061,IF(E1061&lt;=60000,ROUNDUP(E1061/2,0)+15000,IF(E1061&lt;=120000,ROUNDUP(E1061/4,0)+30000,60000)))),IF(E1061&lt;=0,0,IF(E1061&lt;=20000,E1061,IF(E1061&lt;=40000,ROUNDUP(E1061/2,0)+10000,IF(E1061&lt;=80000,ROUNDUP(E1061/4,0)+20000,40000))))),IF(E1061&lt;=0,IF(F1061&lt;=0,0,IF(F1061&lt;=25000,F1061,IF(F1061&lt;=50000,ROUNDUP(F1061/2,0)+12500,IF(F1061&lt;=100000,ROUNDUP(F1061/4,0)+25000,50000)))),MAX(IF(F1061&lt;=0,0,IF(F1061&lt;=25000,F1061,IF(F1061&lt;=50000,ROUNDUP(F1061/2,0)+12500,IF(F1061&lt;=100000,ROUNDUP(F1061/4,0)+25000,50000)))),MIN(IF(AND(D1061="はい",C1061&gt;=2026,C1061&lt;=2027),IF(E1061&lt;=0,0,IF(E1061&lt;=30000,E1061,IF(E1061&lt;=60000,ROUNDUP(E1061/2,0)+15000,IF(E1061&lt;=120000,ROUNDUP(E1061/4,0)+30000,60000)))),IF(E1061&lt;=0,0,IF(E1061&lt;=20000,E1061,IF(E1061&lt;=40000,ROUNDUP(E1061/2,0)+10000,IF(E1061&lt;=80000,ROUNDUP(E1061/4,0)+20000,40000)))))+IF(F1061&lt;=0,0,IF(F1061&lt;=25000,F1061,IF(F1061&lt;=50000,ROUNDUP(F1061/2,0)+12500,IF(F1061&lt;=100000,ROUNDUP(F1061/4,0)+25000,50000)))),IF(AND(D1061="はい",C1061&gt;=2026,C1061&lt;=2027),60000,40000)))))</f>
        <v/>
      </c>
      <c r="P1061" s="18">
        <f>IF(G1061&lt;=0,0,IF(G1061&lt;=20000,G1061,IF(G1061&lt;=40000,ROUNDUP(G1061/2,0)+10000,IF(G1061&lt;=80000,ROUNDUP(G1061/4,0)+20000,40000))))</f>
        <v/>
      </c>
      <c r="Q1061" s="18">
        <f>IF(I1061&lt;=0,IF(H1061&lt;=0,0,IF(H1061&lt;=20000,H1061,IF(H1061&lt;=40000,ROUNDUP(H1061/2,0)+10000,IF(H1061&lt;=80000,ROUNDUP(H1061/4,0)+20000,40000)))),IF(H1061&lt;=0,IF(I1061&lt;=0,0,IF(I1061&lt;=25000,I1061,IF(I1061&lt;=50000,ROUNDUP(I1061/2,0)+12500,IF(I1061&lt;=100000,ROUNDUP(I1061/4,0)+25000,50000)))),MAX(IF(I1061&lt;=0,0,IF(I1061&lt;=25000,I1061,IF(I1061&lt;=50000,ROUNDUP(I1061/2,0)+12500,IF(I1061&lt;=100000,ROUNDUP(I1061/4,0)+25000,50000)))),MIN(IF(H1061&lt;=0,0,IF(H1061&lt;=20000,H1061,IF(H1061&lt;=40000,ROUNDUP(H1061/2,0)+10000,IF(H1061&lt;=80000,ROUNDUP(H1061/4,0)+20000,40000))))+IF(I1061&lt;=0,0,IF(I1061&lt;=25000,I1061,IF(I1061&lt;=50000,ROUNDUP(I1061/2,0)+12500,IF(I1061&lt;=100000,ROUNDUP(I1061/4,0)+25000,50000)))),40000))))</f>
        <v/>
      </c>
      <c r="R1061" s="18">
        <f>MIN(120000,O1061+P1061+Q1061)</f>
        <v/>
      </c>
      <c r="S1061" s="18">
        <f>IF(F1061&lt;=0,IF(E1061&lt;=0,0,IF(E1061&lt;=12000,E1061,IF(E1061&lt;=32000,ROUNDUP(E1061/2,0)+6000,IF(E1061&lt;=56000,ROUNDUP(E1061/4,0)+14000,28000)))),IF(E1061&lt;=0,IF(F1061&lt;=0,0,IF(F1061&lt;=15000,F1061,IF(F1061&lt;=40000,ROUNDUP(F1061/2,0)+7500,IF(F1061&lt;=70000,ROUNDUP(F1061/4,0)+17500,35000)))),MAX(IF(F1061&lt;=0,0,IF(F1061&lt;=15000,F1061,IF(F1061&lt;=40000,ROUNDUP(F1061/2,0)+7500,IF(F1061&lt;=70000,ROUNDUP(F1061/4,0)+17500,35000)))),MIN(IF(E1061&lt;=0,0,IF(E1061&lt;=12000,E1061,IF(E1061&lt;=32000,ROUNDUP(E1061/2,0)+6000,IF(E1061&lt;=56000,ROUNDUP(E1061/4,0)+14000,28000))))+IF(F1061&lt;=0,0,IF(F1061&lt;=15000,F1061,IF(F1061&lt;=40000,ROUNDUP(F1061/2,0)+7500,IF(F1061&lt;=70000,ROUNDUP(F1061/4,0)+17500,35000)))),28000))))</f>
        <v/>
      </c>
      <c r="T1061" s="18">
        <f>IF(G1061&lt;=0,0,IF(G1061&lt;=12000,G1061,IF(G1061&lt;=32000,ROUNDUP(G1061/2,0)+6000,IF(G1061&lt;=56000,ROUNDUP(G1061/4,0)+14000,28000))))</f>
        <v/>
      </c>
      <c r="U1061" s="18">
        <f>IF(I1061&lt;=0,IF(H1061&lt;=0,0,IF(H1061&lt;=12000,H1061,IF(H1061&lt;=32000,ROUNDUP(H1061/2,0)+6000,IF(H1061&lt;=56000,ROUNDUP(H1061/4,0)+14000,28000)))),IF(H1061&lt;=0,IF(I1061&lt;=0,0,IF(I1061&lt;=15000,I1061,IF(I1061&lt;=40000,ROUNDUP(I1061/2,0)+7500,IF(I1061&lt;=70000,ROUNDUP(I1061/4,0)+17500,35000)))),MAX(IF(I1061&lt;=0,0,IF(I1061&lt;=15000,I1061,IF(I1061&lt;=40000,ROUNDUP(I1061/2,0)+7500,IF(I1061&lt;=70000,ROUNDUP(I1061/4,0)+17500,35000)))),MIN(IF(H1061&lt;=0,0,IF(H1061&lt;=12000,H1061,IF(H1061&lt;=32000,ROUNDUP(H1061/2,0)+6000,IF(H1061&lt;=56000,ROUNDUP(H1061/4,0)+14000,28000))))+IF(I1061&lt;=0,0,IF(I1061&lt;=15000,I1061,IF(I1061&lt;=40000,ROUNDUP(I1061/2,0)+7500,IF(I1061&lt;=70000,ROUNDUP(I1061/4,0)+17500,35000)))),28000))))</f>
        <v/>
      </c>
      <c r="V1061" s="18">
        <f>MIN(70000,S1061+T1061+U1061)</f>
        <v/>
      </c>
      <c r="W1061" s="18">
        <f>MAX(0,ROUNDDOWN(M1061-J1061-N1061-K1061-0,-3))</f>
        <v/>
      </c>
      <c r="X1061" s="18">
        <f>MAX(0,ROUNDDOWN(M1061-J1061-N1061-K1061-R1061,-3))</f>
        <v/>
      </c>
      <c r="Y1061" s="18">
        <f>IF(W1061&lt;=0,0,ROUNDDOWN((W1061*LOOKUP(W1061,{0,1950001,3300001,6950001,9000001,18000001,40000001},{0.05,0.1,0.2,0.23,0.33,0.4,0.45})-LOOKUP(W1061,{0,1950001,3300001,6950001,9000001,18000001,40000001},{0,97500,427500,636000,1536000,2796000,4796000}))*1.021,-2))</f>
        <v/>
      </c>
      <c r="Z1061" s="18">
        <f>IF(X1061&lt;=0,0,ROUNDDOWN((X1061*LOOKUP(X1061,{0,1950001,3300001,6950001,9000001,18000001,40000001},{0.05,0.1,0.2,0.23,0.33,0.4,0.45})-LOOKUP(X1061,{0,1950001,3300001,6950001,9000001,18000001,40000001},{0,97500,427500,636000,1536000,2796000,4796000}))*1.021,-2))</f>
        <v/>
      </c>
      <c r="AA1061" s="18">
        <f>MAX(0,ROUNDDOWN(M1061-J1061-430000-L1061-0,-3))</f>
        <v/>
      </c>
      <c r="AB1061" s="18">
        <f>MAX(0,ROUNDDOWN(M1061-J1061-430000-L1061-V1061,-3))</f>
        <v/>
      </c>
      <c r="AC1061" s="18">
        <f>IF(M1061&lt;=450000,0,MAX(0,ROUNDDOWN(AA1061*0.06-MIN(50000,AA1061)*0.03,-2))+MAX(0,ROUNDDOWN(AA1061*0.04-MIN(50000,AA1061)*0.02,-2)))</f>
        <v/>
      </c>
      <c r="AD1061" s="18">
        <f>IF(M1061&lt;=450000,0,MAX(0,ROUNDDOWN(AB1061*0.06-MIN(50000,AB1061)*0.03,-2))+MAX(0,ROUNDDOWN(AB1061*0.04-MIN(50000,AB1061)*0.02,-2)))</f>
        <v/>
      </c>
      <c r="AE1061" s="18">
        <f>Y1061-Z1061</f>
        <v/>
      </c>
      <c r="AF1061" s="18">
        <f>AC1061-AD1061</f>
        <v/>
      </c>
      <c r="AG1061" s="18">
        <f>AE1061+AF1061</f>
        <v/>
      </c>
      <c r="AH1061" s="20">
        <f>IF(W1061&lt;=0,0,LOOKUP(W1061,{0,1950001,3300001,6950001,9000001,18000001,40000001},{0.05,0.1,0.2,0.23,0.33,0.4,0.45}))</f>
        <v/>
      </c>
    </row>
    <row r="1062">
      <c r="A1062" t="inlineStr">
        <is>
          <t>1万円刻み 3区分8万円ずつ</t>
        </is>
      </c>
      <c r="B1062" s="18">
        <f>'4_1万円刻み'!$A$328</f>
        <v/>
      </c>
      <c r="C1062" s="19" t="n">
        <v>2026</v>
      </c>
      <c r="D1062" t="inlineStr">
        <is>
          <t>いいえ</t>
        </is>
      </c>
      <c r="E1062" s="18" t="n">
        <v>80000</v>
      </c>
      <c r="F1062" s="18" t="n">
        <v>0</v>
      </c>
      <c r="G1062" s="18" t="n">
        <v>80000</v>
      </c>
      <c r="H1062" s="18" t="n">
        <v>80000</v>
      </c>
      <c r="I1062" s="18" t="n">
        <v>0</v>
      </c>
      <c r="J1062" s="18">
        <f>ROUND(MIN(B1062/12,650000)*12*0.0915+MIN(B1062/12,1390000)*12*(0.0504+0)+B1062*0.005,0)</f>
        <v/>
      </c>
      <c r="K1062" s="18" t="n">
        <v>0</v>
      </c>
      <c r="L1062" s="18" t="n">
        <v>0</v>
      </c>
      <c r="M1062" s="18">
        <f>ROUND(IF(C1062&gt;=2026,IF(B1062&lt;741000,0,IF(B1062&lt;2191000,B1062-740000,IF(B1062&lt;2193000,1451000,IF(B1062&lt;2196000,1453000,IF(B1062&lt;2200000,1456000,IF(B1062&lt;3600000,ROUNDDOWN(B1062/4,-3)*2.8-80000,IF(B1062&lt;6600000,ROUNDDOWN(B1062/4,-3)*3.2-440000,IF(B1062&lt;8500000,ROUNDDOWN(B1062*0.9,0)-1100000,B1062-1950000)))))))),IF(B1062&lt;651000,0,IF(B1062&lt;1900000,B1062-650000,IF(B1062&lt;3600000,ROUNDDOWN(B1062/4,-3)*2.8-80000,IF(B1062&lt;6600000,ROUNDDOWN(B1062/4,-3)*3.2-440000,IF(B1062&lt;8500000,ROUNDDOWN(B1062*0.9,0)-1100000,B1062-1950000)))))),0)</f>
        <v/>
      </c>
      <c r="N1062" s="18">
        <f>IF(M1062&gt;23500000,NA(),IF(C1062&gt;=2026,IF(M1062&lt;=4890000,1040000,IF(M1062&lt;=6550000,670000,620000)),IF(M1062&lt;=1320000,950000,IF(M1062&lt;=3360000,880000,IF(M1062&lt;=4890000,680000,IF(M1062&lt;=6550000,630000,580000))))))</f>
        <v/>
      </c>
      <c r="O1062" s="18">
        <f>IF(F1062&lt;=0,IF(AND(D1062="はい",C1062&gt;=2026,C1062&lt;=2027),IF(E1062&lt;=0,0,IF(E1062&lt;=30000,E1062,IF(E1062&lt;=60000,ROUNDUP(E1062/2,0)+15000,IF(E1062&lt;=120000,ROUNDUP(E1062/4,0)+30000,60000)))),IF(E1062&lt;=0,0,IF(E1062&lt;=20000,E1062,IF(E1062&lt;=40000,ROUNDUP(E1062/2,0)+10000,IF(E1062&lt;=80000,ROUNDUP(E1062/4,0)+20000,40000))))),IF(E1062&lt;=0,IF(F1062&lt;=0,0,IF(F1062&lt;=25000,F1062,IF(F1062&lt;=50000,ROUNDUP(F1062/2,0)+12500,IF(F1062&lt;=100000,ROUNDUP(F1062/4,0)+25000,50000)))),MAX(IF(F1062&lt;=0,0,IF(F1062&lt;=25000,F1062,IF(F1062&lt;=50000,ROUNDUP(F1062/2,0)+12500,IF(F1062&lt;=100000,ROUNDUP(F1062/4,0)+25000,50000)))),MIN(IF(AND(D1062="はい",C1062&gt;=2026,C1062&lt;=2027),IF(E1062&lt;=0,0,IF(E1062&lt;=30000,E1062,IF(E1062&lt;=60000,ROUNDUP(E1062/2,0)+15000,IF(E1062&lt;=120000,ROUNDUP(E1062/4,0)+30000,60000)))),IF(E1062&lt;=0,0,IF(E1062&lt;=20000,E1062,IF(E1062&lt;=40000,ROUNDUP(E1062/2,0)+10000,IF(E1062&lt;=80000,ROUNDUP(E1062/4,0)+20000,40000)))))+IF(F1062&lt;=0,0,IF(F1062&lt;=25000,F1062,IF(F1062&lt;=50000,ROUNDUP(F1062/2,0)+12500,IF(F1062&lt;=100000,ROUNDUP(F1062/4,0)+25000,50000)))),IF(AND(D1062="はい",C1062&gt;=2026,C1062&lt;=2027),60000,40000)))))</f>
        <v/>
      </c>
      <c r="P1062" s="18">
        <f>IF(G1062&lt;=0,0,IF(G1062&lt;=20000,G1062,IF(G1062&lt;=40000,ROUNDUP(G1062/2,0)+10000,IF(G1062&lt;=80000,ROUNDUP(G1062/4,0)+20000,40000))))</f>
        <v/>
      </c>
      <c r="Q1062" s="18">
        <f>IF(I1062&lt;=0,IF(H1062&lt;=0,0,IF(H1062&lt;=20000,H1062,IF(H1062&lt;=40000,ROUNDUP(H1062/2,0)+10000,IF(H1062&lt;=80000,ROUNDUP(H1062/4,0)+20000,40000)))),IF(H1062&lt;=0,IF(I1062&lt;=0,0,IF(I1062&lt;=25000,I1062,IF(I1062&lt;=50000,ROUNDUP(I1062/2,0)+12500,IF(I1062&lt;=100000,ROUNDUP(I1062/4,0)+25000,50000)))),MAX(IF(I1062&lt;=0,0,IF(I1062&lt;=25000,I1062,IF(I1062&lt;=50000,ROUNDUP(I1062/2,0)+12500,IF(I1062&lt;=100000,ROUNDUP(I1062/4,0)+25000,50000)))),MIN(IF(H1062&lt;=0,0,IF(H1062&lt;=20000,H1062,IF(H1062&lt;=40000,ROUNDUP(H1062/2,0)+10000,IF(H1062&lt;=80000,ROUNDUP(H1062/4,0)+20000,40000))))+IF(I1062&lt;=0,0,IF(I1062&lt;=25000,I1062,IF(I1062&lt;=50000,ROUNDUP(I1062/2,0)+12500,IF(I1062&lt;=100000,ROUNDUP(I1062/4,0)+25000,50000)))),40000))))</f>
        <v/>
      </c>
      <c r="R1062" s="18">
        <f>MIN(120000,O1062+P1062+Q1062)</f>
        <v/>
      </c>
      <c r="S1062" s="18">
        <f>IF(F1062&lt;=0,IF(E1062&lt;=0,0,IF(E1062&lt;=12000,E1062,IF(E1062&lt;=32000,ROUNDUP(E1062/2,0)+6000,IF(E1062&lt;=56000,ROUNDUP(E1062/4,0)+14000,28000)))),IF(E1062&lt;=0,IF(F1062&lt;=0,0,IF(F1062&lt;=15000,F1062,IF(F1062&lt;=40000,ROUNDUP(F1062/2,0)+7500,IF(F1062&lt;=70000,ROUNDUP(F1062/4,0)+17500,35000)))),MAX(IF(F1062&lt;=0,0,IF(F1062&lt;=15000,F1062,IF(F1062&lt;=40000,ROUNDUP(F1062/2,0)+7500,IF(F1062&lt;=70000,ROUNDUP(F1062/4,0)+17500,35000)))),MIN(IF(E1062&lt;=0,0,IF(E1062&lt;=12000,E1062,IF(E1062&lt;=32000,ROUNDUP(E1062/2,0)+6000,IF(E1062&lt;=56000,ROUNDUP(E1062/4,0)+14000,28000))))+IF(F1062&lt;=0,0,IF(F1062&lt;=15000,F1062,IF(F1062&lt;=40000,ROUNDUP(F1062/2,0)+7500,IF(F1062&lt;=70000,ROUNDUP(F1062/4,0)+17500,35000)))),28000))))</f>
        <v/>
      </c>
      <c r="T1062" s="18">
        <f>IF(G1062&lt;=0,0,IF(G1062&lt;=12000,G1062,IF(G1062&lt;=32000,ROUNDUP(G1062/2,0)+6000,IF(G1062&lt;=56000,ROUNDUP(G1062/4,0)+14000,28000))))</f>
        <v/>
      </c>
      <c r="U1062" s="18">
        <f>IF(I1062&lt;=0,IF(H1062&lt;=0,0,IF(H1062&lt;=12000,H1062,IF(H1062&lt;=32000,ROUNDUP(H1062/2,0)+6000,IF(H1062&lt;=56000,ROUNDUP(H1062/4,0)+14000,28000)))),IF(H1062&lt;=0,IF(I1062&lt;=0,0,IF(I1062&lt;=15000,I1062,IF(I1062&lt;=40000,ROUNDUP(I1062/2,0)+7500,IF(I1062&lt;=70000,ROUNDUP(I1062/4,0)+17500,35000)))),MAX(IF(I1062&lt;=0,0,IF(I1062&lt;=15000,I1062,IF(I1062&lt;=40000,ROUNDUP(I1062/2,0)+7500,IF(I1062&lt;=70000,ROUNDUP(I1062/4,0)+17500,35000)))),MIN(IF(H1062&lt;=0,0,IF(H1062&lt;=12000,H1062,IF(H1062&lt;=32000,ROUNDUP(H1062/2,0)+6000,IF(H1062&lt;=56000,ROUNDUP(H1062/4,0)+14000,28000))))+IF(I1062&lt;=0,0,IF(I1062&lt;=15000,I1062,IF(I1062&lt;=40000,ROUNDUP(I1062/2,0)+7500,IF(I1062&lt;=70000,ROUNDUP(I1062/4,0)+17500,35000)))),28000))))</f>
        <v/>
      </c>
      <c r="V1062" s="18">
        <f>MIN(70000,S1062+T1062+U1062)</f>
        <v/>
      </c>
      <c r="W1062" s="18">
        <f>MAX(0,ROUNDDOWN(M1062-J1062-N1062-K1062-0,-3))</f>
        <v/>
      </c>
      <c r="X1062" s="18">
        <f>MAX(0,ROUNDDOWN(M1062-J1062-N1062-K1062-R1062,-3))</f>
        <v/>
      </c>
      <c r="Y1062" s="18">
        <f>IF(W1062&lt;=0,0,ROUNDDOWN((W1062*LOOKUP(W1062,{0,1950001,3300001,6950001,9000001,18000001,40000001},{0.05,0.1,0.2,0.23,0.33,0.4,0.45})-LOOKUP(W1062,{0,1950001,3300001,6950001,9000001,18000001,40000001},{0,97500,427500,636000,1536000,2796000,4796000}))*1.021,-2))</f>
        <v/>
      </c>
      <c r="Z1062" s="18">
        <f>IF(X1062&lt;=0,0,ROUNDDOWN((X1062*LOOKUP(X1062,{0,1950001,3300001,6950001,9000001,18000001,40000001},{0.05,0.1,0.2,0.23,0.33,0.4,0.45})-LOOKUP(X1062,{0,1950001,3300001,6950001,9000001,18000001,40000001},{0,97500,427500,636000,1536000,2796000,4796000}))*1.021,-2))</f>
        <v/>
      </c>
      <c r="AA1062" s="18">
        <f>MAX(0,ROUNDDOWN(M1062-J1062-430000-L1062-0,-3))</f>
        <v/>
      </c>
      <c r="AB1062" s="18">
        <f>MAX(0,ROUNDDOWN(M1062-J1062-430000-L1062-V1062,-3))</f>
        <v/>
      </c>
      <c r="AC1062" s="18">
        <f>IF(M1062&lt;=450000,0,MAX(0,ROUNDDOWN(AA1062*0.06-MIN(50000,AA1062)*0.03,-2))+MAX(0,ROUNDDOWN(AA1062*0.04-MIN(50000,AA1062)*0.02,-2)))</f>
        <v/>
      </c>
      <c r="AD1062" s="18">
        <f>IF(M1062&lt;=450000,0,MAX(0,ROUNDDOWN(AB1062*0.06-MIN(50000,AB1062)*0.03,-2))+MAX(0,ROUNDDOWN(AB1062*0.04-MIN(50000,AB1062)*0.02,-2)))</f>
        <v/>
      </c>
      <c r="AE1062" s="18">
        <f>Y1062-Z1062</f>
        <v/>
      </c>
      <c r="AF1062" s="18">
        <f>AC1062-AD1062</f>
        <v/>
      </c>
      <c r="AG1062" s="18">
        <f>AE1062+AF1062</f>
        <v/>
      </c>
      <c r="AH1062" s="20">
        <f>IF(W1062&lt;=0,0,LOOKUP(W1062,{0,1950001,3300001,6950001,9000001,18000001,40000001},{0.05,0.1,0.2,0.23,0.33,0.4,0.45}))</f>
        <v/>
      </c>
    </row>
    <row r="1063">
      <c r="A1063" t="inlineStr">
        <is>
          <t>1万円刻み 一般8万円</t>
        </is>
      </c>
      <c r="B1063" s="18">
        <f>'4_1万円刻み'!$A$328</f>
        <v/>
      </c>
      <c r="C1063" s="19" t="n">
        <v>2026</v>
      </c>
      <c r="D1063" t="inlineStr">
        <is>
          <t>いいえ</t>
        </is>
      </c>
      <c r="E1063" s="18" t="n">
        <v>80000</v>
      </c>
      <c r="F1063" s="18" t="n">
        <v>0</v>
      </c>
      <c r="G1063" s="18" t="n">
        <v>0</v>
      </c>
      <c r="H1063" s="18" t="n">
        <v>0</v>
      </c>
      <c r="I1063" s="18" t="n">
        <v>0</v>
      </c>
      <c r="J1063" s="18">
        <f>ROUND(MIN(B1063/12,650000)*12*0.0915+MIN(B1063/12,1390000)*12*(0.0504+0)+B1063*0.005,0)</f>
        <v/>
      </c>
      <c r="K1063" s="18" t="n">
        <v>0</v>
      </c>
      <c r="L1063" s="18" t="n">
        <v>0</v>
      </c>
      <c r="M1063" s="18">
        <f>ROUND(IF(C1063&gt;=2026,IF(B1063&lt;741000,0,IF(B1063&lt;2191000,B1063-740000,IF(B1063&lt;2193000,1451000,IF(B1063&lt;2196000,1453000,IF(B1063&lt;2200000,1456000,IF(B1063&lt;3600000,ROUNDDOWN(B1063/4,-3)*2.8-80000,IF(B1063&lt;6600000,ROUNDDOWN(B1063/4,-3)*3.2-440000,IF(B1063&lt;8500000,ROUNDDOWN(B1063*0.9,0)-1100000,B1063-1950000)))))))),IF(B1063&lt;651000,0,IF(B1063&lt;1900000,B1063-650000,IF(B1063&lt;3600000,ROUNDDOWN(B1063/4,-3)*2.8-80000,IF(B1063&lt;6600000,ROUNDDOWN(B1063/4,-3)*3.2-440000,IF(B1063&lt;8500000,ROUNDDOWN(B1063*0.9,0)-1100000,B1063-1950000)))))),0)</f>
        <v/>
      </c>
      <c r="N1063" s="18">
        <f>IF(M1063&gt;23500000,NA(),IF(C1063&gt;=2026,IF(M1063&lt;=4890000,1040000,IF(M1063&lt;=6550000,670000,620000)),IF(M1063&lt;=1320000,950000,IF(M1063&lt;=3360000,880000,IF(M1063&lt;=4890000,680000,IF(M1063&lt;=6550000,630000,580000))))))</f>
        <v/>
      </c>
      <c r="O1063" s="18">
        <f>IF(F1063&lt;=0,IF(AND(D1063="はい",C1063&gt;=2026,C1063&lt;=2027),IF(E1063&lt;=0,0,IF(E1063&lt;=30000,E1063,IF(E1063&lt;=60000,ROUNDUP(E1063/2,0)+15000,IF(E1063&lt;=120000,ROUNDUP(E1063/4,0)+30000,60000)))),IF(E1063&lt;=0,0,IF(E1063&lt;=20000,E1063,IF(E1063&lt;=40000,ROUNDUP(E1063/2,0)+10000,IF(E1063&lt;=80000,ROUNDUP(E1063/4,0)+20000,40000))))),IF(E1063&lt;=0,IF(F1063&lt;=0,0,IF(F1063&lt;=25000,F1063,IF(F1063&lt;=50000,ROUNDUP(F1063/2,0)+12500,IF(F1063&lt;=100000,ROUNDUP(F1063/4,0)+25000,50000)))),MAX(IF(F1063&lt;=0,0,IF(F1063&lt;=25000,F1063,IF(F1063&lt;=50000,ROUNDUP(F1063/2,0)+12500,IF(F1063&lt;=100000,ROUNDUP(F1063/4,0)+25000,50000)))),MIN(IF(AND(D1063="はい",C1063&gt;=2026,C1063&lt;=2027),IF(E1063&lt;=0,0,IF(E1063&lt;=30000,E1063,IF(E1063&lt;=60000,ROUNDUP(E1063/2,0)+15000,IF(E1063&lt;=120000,ROUNDUP(E1063/4,0)+30000,60000)))),IF(E1063&lt;=0,0,IF(E1063&lt;=20000,E1063,IF(E1063&lt;=40000,ROUNDUP(E1063/2,0)+10000,IF(E1063&lt;=80000,ROUNDUP(E1063/4,0)+20000,40000)))))+IF(F1063&lt;=0,0,IF(F1063&lt;=25000,F1063,IF(F1063&lt;=50000,ROUNDUP(F1063/2,0)+12500,IF(F1063&lt;=100000,ROUNDUP(F1063/4,0)+25000,50000)))),IF(AND(D1063="はい",C1063&gt;=2026,C1063&lt;=2027),60000,40000)))))</f>
        <v/>
      </c>
      <c r="P1063" s="18">
        <f>IF(G1063&lt;=0,0,IF(G1063&lt;=20000,G1063,IF(G1063&lt;=40000,ROUNDUP(G1063/2,0)+10000,IF(G1063&lt;=80000,ROUNDUP(G1063/4,0)+20000,40000))))</f>
        <v/>
      </c>
      <c r="Q1063" s="18">
        <f>IF(I1063&lt;=0,IF(H1063&lt;=0,0,IF(H1063&lt;=20000,H1063,IF(H1063&lt;=40000,ROUNDUP(H1063/2,0)+10000,IF(H1063&lt;=80000,ROUNDUP(H1063/4,0)+20000,40000)))),IF(H1063&lt;=0,IF(I1063&lt;=0,0,IF(I1063&lt;=25000,I1063,IF(I1063&lt;=50000,ROUNDUP(I1063/2,0)+12500,IF(I1063&lt;=100000,ROUNDUP(I1063/4,0)+25000,50000)))),MAX(IF(I1063&lt;=0,0,IF(I1063&lt;=25000,I1063,IF(I1063&lt;=50000,ROUNDUP(I1063/2,0)+12500,IF(I1063&lt;=100000,ROUNDUP(I1063/4,0)+25000,50000)))),MIN(IF(H1063&lt;=0,0,IF(H1063&lt;=20000,H1063,IF(H1063&lt;=40000,ROUNDUP(H1063/2,0)+10000,IF(H1063&lt;=80000,ROUNDUP(H1063/4,0)+20000,40000))))+IF(I1063&lt;=0,0,IF(I1063&lt;=25000,I1063,IF(I1063&lt;=50000,ROUNDUP(I1063/2,0)+12500,IF(I1063&lt;=100000,ROUNDUP(I1063/4,0)+25000,50000)))),40000))))</f>
        <v/>
      </c>
      <c r="R1063" s="18">
        <f>MIN(120000,O1063+P1063+Q1063)</f>
        <v/>
      </c>
      <c r="S1063" s="18">
        <f>IF(F1063&lt;=0,IF(E1063&lt;=0,0,IF(E1063&lt;=12000,E1063,IF(E1063&lt;=32000,ROUNDUP(E1063/2,0)+6000,IF(E1063&lt;=56000,ROUNDUP(E1063/4,0)+14000,28000)))),IF(E1063&lt;=0,IF(F1063&lt;=0,0,IF(F1063&lt;=15000,F1063,IF(F1063&lt;=40000,ROUNDUP(F1063/2,0)+7500,IF(F1063&lt;=70000,ROUNDUP(F1063/4,0)+17500,35000)))),MAX(IF(F1063&lt;=0,0,IF(F1063&lt;=15000,F1063,IF(F1063&lt;=40000,ROUNDUP(F1063/2,0)+7500,IF(F1063&lt;=70000,ROUNDUP(F1063/4,0)+17500,35000)))),MIN(IF(E1063&lt;=0,0,IF(E1063&lt;=12000,E1063,IF(E1063&lt;=32000,ROUNDUP(E1063/2,0)+6000,IF(E1063&lt;=56000,ROUNDUP(E1063/4,0)+14000,28000))))+IF(F1063&lt;=0,0,IF(F1063&lt;=15000,F1063,IF(F1063&lt;=40000,ROUNDUP(F1063/2,0)+7500,IF(F1063&lt;=70000,ROUNDUP(F1063/4,0)+17500,35000)))),28000))))</f>
        <v/>
      </c>
      <c r="T1063" s="18">
        <f>IF(G1063&lt;=0,0,IF(G1063&lt;=12000,G1063,IF(G1063&lt;=32000,ROUNDUP(G1063/2,0)+6000,IF(G1063&lt;=56000,ROUNDUP(G1063/4,0)+14000,28000))))</f>
        <v/>
      </c>
      <c r="U1063" s="18">
        <f>IF(I1063&lt;=0,IF(H1063&lt;=0,0,IF(H1063&lt;=12000,H1063,IF(H1063&lt;=32000,ROUNDUP(H1063/2,0)+6000,IF(H1063&lt;=56000,ROUNDUP(H1063/4,0)+14000,28000)))),IF(H1063&lt;=0,IF(I1063&lt;=0,0,IF(I1063&lt;=15000,I1063,IF(I1063&lt;=40000,ROUNDUP(I1063/2,0)+7500,IF(I1063&lt;=70000,ROUNDUP(I1063/4,0)+17500,35000)))),MAX(IF(I1063&lt;=0,0,IF(I1063&lt;=15000,I1063,IF(I1063&lt;=40000,ROUNDUP(I1063/2,0)+7500,IF(I1063&lt;=70000,ROUNDUP(I1063/4,0)+17500,35000)))),MIN(IF(H1063&lt;=0,0,IF(H1063&lt;=12000,H1063,IF(H1063&lt;=32000,ROUNDUP(H1063/2,0)+6000,IF(H1063&lt;=56000,ROUNDUP(H1063/4,0)+14000,28000))))+IF(I1063&lt;=0,0,IF(I1063&lt;=15000,I1063,IF(I1063&lt;=40000,ROUNDUP(I1063/2,0)+7500,IF(I1063&lt;=70000,ROUNDUP(I1063/4,0)+17500,35000)))),28000))))</f>
        <v/>
      </c>
      <c r="V1063" s="18">
        <f>MIN(70000,S1063+T1063+U1063)</f>
        <v/>
      </c>
      <c r="W1063" s="18">
        <f>MAX(0,ROUNDDOWN(M1063-J1063-N1063-K1063-0,-3))</f>
        <v/>
      </c>
      <c r="X1063" s="18">
        <f>MAX(0,ROUNDDOWN(M1063-J1063-N1063-K1063-R1063,-3))</f>
        <v/>
      </c>
      <c r="Y1063" s="18">
        <f>IF(W1063&lt;=0,0,ROUNDDOWN((W1063*LOOKUP(W1063,{0,1950001,3300001,6950001,9000001,18000001,40000001},{0.05,0.1,0.2,0.23,0.33,0.4,0.45})-LOOKUP(W1063,{0,1950001,3300001,6950001,9000001,18000001,40000001},{0,97500,427500,636000,1536000,2796000,4796000}))*1.021,-2))</f>
        <v/>
      </c>
      <c r="Z1063" s="18">
        <f>IF(X1063&lt;=0,0,ROUNDDOWN((X1063*LOOKUP(X1063,{0,1950001,3300001,6950001,9000001,18000001,40000001},{0.05,0.1,0.2,0.23,0.33,0.4,0.45})-LOOKUP(X1063,{0,1950001,3300001,6950001,9000001,18000001,40000001},{0,97500,427500,636000,1536000,2796000,4796000}))*1.021,-2))</f>
        <v/>
      </c>
      <c r="AA1063" s="18">
        <f>MAX(0,ROUNDDOWN(M1063-J1063-430000-L1063-0,-3))</f>
        <v/>
      </c>
      <c r="AB1063" s="18">
        <f>MAX(0,ROUNDDOWN(M1063-J1063-430000-L1063-V1063,-3))</f>
        <v/>
      </c>
      <c r="AC1063" s="18">
        <f>IF(M1063&lt;=450000,0,MAX(0,ROUNDDOWN(AA1063*0.06-MIN(50000,AA1063)*0.03,-2))+MAX(0,ROUNDDOWN(AA1063*0.04-MIN(50000,AA1063)*0.02,-2)))</f>
        <v/>
      </c>
      <c r="AD1063" s="18">
        <f>IF(M1063&lt;=450000,0,MAX(0,ROUNDDOWN(AB1063*0.06-MIN(50000,AB1063)*0.03,-2))+MAX(0,ROUNDDOWN(AB1063*0.04-MIN(50000,AB1063)*0.02,-2)))</f>
        <v/>
      </c>
      <c r="AE1063" s="18">
        <f>Y1063-Z1063</f>
        <v/>
      </c>
      <c r="AF1063" s="18">
        <f>AC1063-AD1063</f>
        <v/>
      </c>
      <c r="AG1063" s="18">
        <f>AE1063+AF1063</f>
        <v/>
      </c>
      <c r="AH1063" s="20">
        <f>IF(W1063&lt;=0,0,LOOKUP(W1063,{0,1950001,3300001,6950001,9000001,18000001,40000001},{0.05,0.1,0.2,0.23,0.33,0.4,0.45}))</f>
        <v/>
      </c>
    </row>
    <row r="1064">
      <c r="A1064" t="inlineStr">
        <is>
          <t>1万円刻み 特例あり一般12万円</t>
        </is>
      </c>
      <c r="B1064" s="18">
        <f>'4_1万円刻み'!$A$328</f>
        <v/>
      </c>
      <c r="C1064" s="19" t="n">
        <v>2026</v>
      </c>
      <c r="D1064" t="inlineStr">
        <is>
          <t>はい</t>
        </is>
      </c>
      <c r="E1064" s="18" t="n">
        <v>120000</v>
      </c>
      <c r="F1064" s="18" t="n">
        <v>0</v>
      </c>
      <c r="G1064" s="18" t="n">
        <v>0</v>
      </c>
      <c r="H1064" s="18" t="n">
        <v>0</v>
      </c>
      <c r="I1064" s="18" t="n">
        <v>0</v>
      </c>
      <c r="J1064" s="18">
        <f>ROUND(MIN(B1064/12,650000)*12*0.0915+MIN(B1064/12,1390000)*12*(0.0504+0)+B1064*0.005,0)</f>
        <v/>
      </c>
      <c r="K1064" s="18" t="n">
        <v>0</v>
      </c>
      <c r="L1064" s="18" t="n">
        <v>0</v>
      </c>
      <c r="M1064" s="18">
        <f>ROUND(IF(C1064&gt;=2026,IF(B1064&lt;741000,0,IF(B1064&lt;2191000,B1064-740000,IF(B1064&lt;2193000,1451000,IF(B1064&lt;2196000,1453000,IF(B1064&lt;2200000,1456000,IF(B1064&lt;3600000,ROUNDDOWN(B1064/4,-3)*2.8-80000,IF(B1064&lt;6600000,ROUNDDOWN(B1064/4,-3)*3.2-440000,IF(B1064&lt;8500000,ROUNDDOWN(B1064*0.9,0)-1100000,B1064-1950000)))))))),IF(B1064&lt;651000,0,IF(B1064&lt;1900000,B1064-650000,IF(B1064&lt;3600000,ROUNDDOWN(B1064/4,-3)*2.8-80000,IF(B1064&lt;6600000,ROUNDDOWN(B1064/4,-3)*3.2-440000,IF(B1064&lt;8500000,ROUNDDOWN(B1064*0.9,0)-1100000,B1064-1950000)))))),0)</f>
        <v/>
      </c>
      <c r="N1064" s="18">
        <f>IF(M1064&gt;23500000,NA(),IF(C1064&gt;=2026,IF(M1064&lt;=4890000,1040000,IF(M1064&lt;=6550000,670000,620000)),IF(M1064&lt;=1320000,950000,IF(M1064&lt;=3360000,880000,IF(M1064&lt;=4890000,680000,IF(M1064&lt;=6550000,630000,580000))))))</f>
        <v/>
      </c>
      <c r="O1064" s="18">
        <f>IF(F1064&lt;=0,IF(AND(D1064="はい",C1064&gt;=2026,C1064&lt;=2027),IF(E1064&lt;=0,0,IF(E1064&lt;=30000,E1064,IF(E1064&lt;=60000,ROUNDUP(E1064/2,0)+15000,IF(E1064&lt;=120000,ROUNDUP(E1064/4,0)+30000,60000)))),IF(E1064&lt;=0,0,IF(E1064&lt;=20000,E1064,IF(E1064&lt;=40000,ROUNDUP(E1064/2,0)+10000,IF(E1064&lt;=80000,ROUNDUP(E1064/4,0)+20000,40000))))),IF(E1064&lt;=0,IF(F1064&lt;=0,0,IF(F1064&lt;=25000,F1064,IF(F1064&lt;=50000,ROUNDUP(F1064/2,0)+12500,IF(F1064&lt;=100000,ROUNDUP(F1064/4,0)+25000,50000)))),MAX(IF(F1064&lt;=0,0,IF(F1064&lt;=25000,F1064,IF(F1064&lt;=50000,ROUNDUP(F1064/2,0)+12500,IF(F1064&lt;=100000,ROUNDUP(F1064/4,0)+25000,50000)))),MIN(IF(AND(D1064="はい",C1064&gt;=2026,C1064&lt;=2027),IF(E1064&lt;=0,0,IF(E1064&lt;=30000,E1064,IF(E1064&lt;=60000,ROUNDUP(E1064/2,0)+15000,IF(E1064&lt;=120000,ROUNDUP(E1064/4,0)+30000,60000)))),IF(E1064&lt;=0,0,IF(E1064&lt;=20000,E1064,IF(E1064&lt;=40000,ROUNDUP(E1064/2,0)+10000,IF(E1064&lt;=80000,ROUNDUP(E1064/4,0)+20000,40000)))))+IF(F1064&lt;=0,0,IF(F1064&lt;=25000,F1064,IF(F1064&lt;=50000,ROUNDUP(F1064/2,0)+12500,IF(F1064&lt;=100000,ROUNDUP(F1064/4,0)+25000,50000)))),IF(AND(D1064="はい",C1064&gt;=2026,C1064&lt;=2027),60000,40000)))))</f>
        <v/>
      </c>
      <c r="P1064" s="18">
        <f>IF(G1064&lt;=0,0,IF(G1064&lt;=20000,G1064,IF(G1064&lt;=40000,ROUNDUP(G1064/2,0)+10000,IF(G1064&lt;=80000,ROUNDUP(G1064/4,0)+20000,40000))))</f>
        <v/>
      </c>
      <c r="Q1064" s="18">
        <f>IF(I1064&lt;=0,IF(H1064&lt;=0,0,IF(H1064&lt;=20000,H1064,IF(H1064&lt;=40000,ROUNDUP(H1064/2,0)+10000,IF(H1064&lt;=80000,ROUNDUP(H1064/4,0)+20000,40000)))),IF(H1064&lt;=0,IF(I1064&lt;=0,0,IF(I1064&lt;=25000,I1064,IF(I1064&lt;=50000,ROUNDUP(I1064/2,0)+12500,IF(I1064&lt;=100000,ROUNDUP(I1064/4,0)+25000,50000)))),MAX(IF(I1064&lt;=0,0,IF(I1064&lt;=25000,I1064,IF(I1064&lt;=50000,ROUNDUP(I1064/2,0)+12500,IF(I1064&lt;=100000,ROUNDUP(I1064/4,0)+25000,50000)))),MIN(IF(H1064&lt;=0,0,IF(H1064&lt;=20000,H1064,IF(H1064&lt;=40000,ROUNDUP(H1064/2,0)+10000,IF(H1064&lt;=80000,ROUNDUP(H1064/4,0)+20000,40000))))+IF(I1064&lt;=0,0,IF(I1064&lt;=25000,I1064,IF(I1064&lt;=50000,ROUNDUP(I1064/2,0)+12500,IF(I1064&lt;=100000,ROUNDUP(I1064/4,0)+25000,50000)))),40000))))</f>
        <v/>
      </c>
      <c r="R1064" s="18">
        <f>MIN(120000,O1064+P1064+Q1064)</f>
        <v/>
      </c>
      <c r="S1064" s="18">
        <f>IF(F1064&lt;=0,IF(E1064&lt;=0,0,IF(E1064&lt;=12000,E1064,IF(E1064&lt;=32000,ROUNDUP(E1064/2,0)+6000,IF(E1064&lt;=56000,ROUNDUP(E1064/4,0)+14000,28000)))),IF(E1064&lt;=0,IF(F1064&lt;=0,0,IF(F1064&lt;=15000,F1064,IF(F1064&lt;=40000,ROUNDUP(F1064/2,0)+7500,IF(F1064&lt;=70000,ROUNDUP(F1064/4,0)+17500,35000)))),MAX(IF(F1064&lt;=0,0,IF(F1064&lt;=15000,F1064,IF(F1064&lt;=40000,ROUNDUP(F1064/2,0)+7500,IF(F1064&lt;=70000,ROUNDUP(F1064/4,0)+17500,35000)))),MIN(IF(E1064&lt;=0,0,IF(E1064&lt;=12000,E1064,IF(E1064&lt;=32000,ROUNDUP(E1064/2,0)+6000,IF(E1064&lt;=56000,ROUNDUP(E1064/4,0)+14000,28000))))+IF(F1064&lt;=0,0,IF(F1064&lt;=15000,F1064,IF(F1064&lt;=40000,ROUNDUP(F1064/2,0)+7500,IF(F1064&lt;=70000,ROUNDUP(F1064/4,0)+17500,35000)))),28000))))</f>
        <v/>
      </c>
      <c r="T1064" s="18">
        <f>IF(G1064&lt;=0,0,IF(G1064&lt;=12000,G1064,IF(G1064&lt;=32000,ROUNDUP(G1064/2,0)+6000,IF(G1064&lt;=56000,ROUNDUP(G1064/4,0)+14000,28000))))</f>
        <v/>
      </c>
      <c r="U1064" s="18">
        <f>IF(I1064&lt;=0,IF(H1064&lt;=0,0,IF(H1064&lt;=12000,H1064,IF(H1064&lt;=32000,ROUNDUP(H1064/2,0)+6000,IF(H1064&lt;=56000,ROUNDUP(H1064/4,0)+14000,28000)))),IF(H1064&lt;=0,IF(I1064&lt;=0,0,IF(I1064&lt;=15000,I1064,IF(I1064&lt;=40000,ROUNDUP(I1064/2,0)+7500,IF(I1064&lt;=70000,ROUNDUP(I1064/4,0)+17500,35000)))),MAX(IF(I1064&lt;=0,0,IF(I1064&lt;=15000,I1064,IF(I1064&lt;=40000,ROUNDUP(I1064/2,0)+7500,IF(I1064&lt;=70000,ROUNDUP(I1064/4,0)+17500,35000)))),MIN(IF(H1064&lt;=0,0,IF(H1064&lt;=12000,H1064,IF(H1064&lt;=32000,ROUNDUP(H1064/2,0)+6000,IF(H1064&lt;=56000,ROUNDUP(H1064/4,0)+14000,28000))))+IF(I1064&lt;=0,0,IF(I1064&lt;=15000,I1064,IF(I1064&lt;=40000,ROUNDUP(I1064/2,0)+7500,IF(I1064&lt;=70000,ROUNDUP(I1064/4,0)+17500,35000)))),28000))))</f>
        <v/>
      </c>
      <c r="V1064" s="18">
        <f>MIN(70000,S1064+T1064+U1064)</f>
        <v/>
      </c>
      <c r="W1064" s="18">
        <f>MAX(0,ROUNDDOWN(M1064-J1064-N1064-K1064-0,-3))</f>
        <v/>
      </c>
      <c r="X1064" s="18">
        <f>MAX(0,ROUNDDOWN(M1064-J1064-N1064-K1064-R1064,-3))</f>
        <v/>
      </c>
      <c r="Y1064" s="18">
        <f>IF(W1064&lt;=0,0,ROUNDDOWN((W1064*LOOKUP(W1064,{0,1950001,3300001,6950001,9000001,18000001,40000001},{0.05,0.1,0.2,0.23,0.33,0.4,0.45})-LOOKUP(W1064,{0,1950001,3300001,6950001,9000001,18000001,40000001},{0,97500,427500,636000,1536000,2796000,4796000}))*1.021,-2))</f>
        <v/>
      </c>
      <c r="Z1064" s="18">
        <f>IF(X1064&lt;=0,0,ROUNDDOWN((X1064*LOOKUP(X1064,{0,1950001,3300001,6950001,9000001,18000001,40000001},{0.05,0.1,0.2,0.23,0.33,0.4,0.45})-LOOKUP(X1064,{0,1950001,3300001,6950001,9000001,18000001,40000001},{0,97500,427500,636000,1536000,2796000,4796000}))*1.021,-2))</f>
        <v/>
      </c>
      <c r="AA1064" s="18">
        <f>MAX(0,ROUNDDOWN(M1064-J1064-430000-L1064-0,-3))</f>
        <v/>
      </c>
      <c r="AB1064" s="18">
        <f>MAX(0,ROUNDDOWN(M1064-J1064-430000-L1064-V1064,-3))</f>
        <v/>
      </c>
      <c r="AC1064" s="18">
        <f>IF(M1064&lt;=450000,0,MAX(0,ROUNDDOWN(AA1064*0.06-MIN(50000,AA1064)*0.03,-2))+MAX(0,ROUNDDOWN(AA1064*0.04-MIN(50000,AA1064)*0.02,-2)))</f>
        <v/>
      </c>
      <c r="AD1064" s="18">
        <f>IF(M1064&lt;=450000,0,MAX(0,ROUNDDOWN(AB1064*0.06-MIN(50000,AB1064)*0.03,-2))+MAX(0,ROUNDDOWN(AB1064*0.04-MIN(50000,AB1064)*0.02,-2)))</f>
        <v/>
      </c>
      <c r="AE1064" s="18">
        <f>Y1064-Z1064</f>
        <v/>
      </c>
      <c r="AF1064" s="18">
        <f>AC1064-AD1064</f>
        <v/>
      </c>
      <c r="AG1064" s="18">
        <f>AE1064+AF1064</f>
        <v/>
      </c>
      <c r="AH1064" s="20">
        <f>IF(W1064&lt;=0,0,LOOKUP(W1064,{0,1950001,3300001,6950001,9000001,18000001,40000001},{0.05,0.1,0.2,0.23,0.33,0.4,0.45}))</f>
        <v/>
      </c>
    </row>
    <row r="1065">
      <c r="A1065" t="inlineStr">
        <is>
          <t>1万円刻み 3区分8万円ずつ</t>
        </is>
      </c>
      <c r="B1065" s="18">
        <f>'4_1万円刻み'!$A$329</f>
        <v/>
      </c>
      <c r="C1065" s="19" t="n">
        <v>2026</v>
      </c>
      <c r="D1065" t="inlineStr">
        <is>
          <t>いいえ</t>
        </is>
      </c>
      <c r="E1065" s="18" t="n">
        <v>80000</v>
      </c>
      <c r="F1065" s="18" t="n">
        <v>0</v>
      </c>
      <c r="G1065" s="18" t="n">
        <v>80000</v>
      </c>
      <c r="H1065" s="18" t="n">
        <v>80000</v>
      </c>
      <c r="I1065" s="18" t="n">
        <v>0</v>
      </c>
      <c r="J1065" s="18">
        <f>ROUND(MIN(B1065/12,650000)*12*0.0915+MIN(B1065/12,1390000)*12*(0.0504+0)+B1065*0.005,0)</f>
        <v/>
      </c>
      <c r="K1065" s="18" t="n">
        <v>0</v>
      </c>
      <c r="L1065" s="18" t="n">
        <v>0</v>
      </c>
      <c r="M1065" s="18">
        <f>ROUND(IF(C1065&gt;=2026,IF(B1065&lt;741000,0,IF(B1065&lt;2191000,B1065-740000,IF(B1065&lt;2193000,1451000,IF(B1065&lt;2196000,1453000,IF(B1065&lt;2200000,1456000,IF(B1065&lt;3600000,ROUNDDOWN(B1065/4,-3)*2.8-80000,IF(B1065&lt;6600000,ROUNDDOWN(B1065/4,-3)*3.2-440000,IF(B1065&lt;8500000,ROUNDDOWN(B1065*0.9,0)-1100000,B1065-1950000)))))))),IF(B1065&lt;651000,0,IF(B1065&lt;1900000,B1065-650000,IF(B1065&lt;3600000,ROUNDDOWN(B1065/4,-3)*2.8-80000,IF(B1065&lt;6600000,ROUNDDOWN(B1065/4,-3)*3.2-440000,IF(B1065&lt;8500000,ROUNDDOWN(B1065*0.9,0)-1100000,B1065-1950000)))))),0)</f>
        <v/>
      </c>
      <c r="N1065" s="18">
        <f>IF(M1065&gt;23500000,NA(),IF(C1065&gt;=2026,IF(M1065&lt;=4890000,1040000,IF(M1065&lt;=6550000,670000,620000)),IF(M1065&lt;=1320000,950000,IF(M1065&lt;=3360000,880000,IF(M1065&lt;=4890000,680000,IF(M1065&lt;=6550000,630000,580000))))))</f>
        <v/>
      </c>
      <c r="O1065" s="18">
        <f>IF(F1065&lt;=0,IF(AND(D1065="はい",C1065&gt;=2026,C1065&lt;=2027),IF(E1065&lt;=0,0,IF(E1065&lt;=30000,E1065,IF(E1065&lt;=60000,ROUNDUP(E1065/2,0)+15000,IF(E1065&lt;=120000,ROUNDUP(E1065/4,0)+30000,60000)))),IF(E1065&lt;=0,0,IF(E1065&lt;=20000,E1065,IF(E1065&lt;=40000,ROUNDUP(E1065/2,0)+10000,IF(E1065&lt;=80000,ROUNDUP(E1065/4,0)+20000,40000))))),IF(E1065&lt;=0,IF(F1065&lt;=0,0,IF(F1065&lt;=25000,F1065,IF(F1065&lt;=50000,ROUNDUP(F1065/2,0)+12500,IF(F1065&lt;=100000,ROUNDUP(F1065/4,0)+25000,50000)))),MAX(IF(F1065&lt;=0,0,IF(F1065&lt;=25000,F1065,IF(F1065&lt;=50000,ROUNDUP(F1065/2,0)+12500,IF(F1065&lt;=100000,ROUNDUP(F1065/4,0)+25000,50000)))),MIN(IF(AND(D1065="はい",C1065&gt;=2026,C1065&lt;=2027),IF(E1065&lt;=0,0,IF(E1065&lt;=30000,E1065,IF(E1065&lt;=60000,ROUNDUP(E1065/2,0)+15000,IF(E1065&lt;=120000,ROUNDUP(E1065/4,0)+30000,60000)))),IF(E1065&lt;=0,0,IF(E1065&lt;=20000,E1065,IF(E1065&lt;=40000,ROUNDUP(E1065/2,0)+10000,IF(E1065&lt;=80000,ROUNDUP(E1065/4,0)+20000,40000)))))+IF(F1065&lt;=0,0,IF(F1065&lt;=25000,F1065,IF(F1065&lt;=50000,ROUNDUP(F1065/2,0)+12500,IF(F1065&lt;=100000,ROUNDUP(F1065/4,0)+25000,50000)))),IF(AND(D1065="はい",C1065&gt;=2026,C1065&lt;=2027),60000,40000)))))</f>
        <v/>
      </c>
      <c r="P1065" s="18">
        <f>IF(G1065&lt;=0,0,IF(G1065&lt;=20000,G1065,IF(G1065&lt;=40000,ROUNDUP(G1065/2,0)+10000,IF(G1065&lt;=80000,ROUNDUP(G1065/4,0)+20000,40000))))</f>
        <v/>
      </c>
      <c r="Q1065" s="18">
        <f>IF(I1065&lt;=0,IF(H1065&lt;=0,0,IF(H1065&lt;=20000,H1065,IF(H1065&lt;=40000,ROUNDUP(H1065/2,0)+10000,IF(H1065&lt;=80000,ROUNDUP(H1065/4,0)+20000,40000)))),IF(H1065&lt;=0,IF(I1065&lt;=0,0,IF(I1065&lt;=25000,I1065,IF(I1065&lt;=50000,ROUNDUP(I1065/2,0)+12500,IF(I1065&lt;=100000,ROUNDUP(I1065/4,0)+25000,50000)))),MAX(IF(I1065&lt;=0,0,IF(I1065&lt;=25000,I1065,IF(I1065&lt;=50000,ROUNDUP(I1065/2,0)+12500,IF(I1065&lt;=100000,ROUNDUP(I1065/4,0)+25000,50000)))),MIN(IF(H1065&lt;=0,0,IF(H1065&lt;=20000,H1065,IF(H1065&lt;=40000,ROUNDUP(H1065/2,0)+10000,IF(H1065&lt;=80000,ROUNDUP(H1065/4,0)+20000,40000))))+IF(I1065&lt;=0,0,IF(I1065&lt;=25000,I1065,IF(I1065&lt;=50000,ROUNDUP(I1065/2,0)+12500,IF(I1065&lt;=100000,ROUNDUP(I1065/4,0)+25000,50000)))),40000))))</f>
        <v/>
      </c>
      <c r="R1065" s="18">
        <f>MIN(120000,O1065+P1065+Q1065)</f>
        <v/>
      </c>
      <c r="S1065" s="18">
        <f>IF(F1065&lt;=0,IF(E1065&lt;=0,0,IF(E1065&lt;=12000,E1065,IF(E1065&lt;=32000,ROUNDUP(E1065/2,0)+6000,IF(E1065&lt;=56000,ROUNDUP(E1065/4,0)+14000,28000)))),IF(E1065&lt;=0,IF(F1065&lt;=0,0,IF(F1065&lt;=15000,F1065,IF(F1065&lt;=40000,ROUNDUP(F1065/2,0)+7500,IF(F1065&lt;=70000,ROUNDUP(F1065/4,0)+17500,35000)))),MAX(IF(F1065&lt;=0,0,IF(F1065&lt;=15000,F1065,IF(F1065&lt;=40000,ROUNDUP(F1065/2,0)+7500,IF(F1065&lt;=70000,ROUNDUP(F1065/4,0)+17500,35000)))),MIN(IF(E1065&lt;=0,0,IF(E1065&lt;=12000,E1065,IF(E1065&lt;=32000,ROUNDUP(E1065/2,0)+6000,IF(E1065&lt;=56000,ROUNDUP(E1065/4,0)+14000,28000))))+IF(F1065&lt;=0,0,IF(F1065&lt;=15000,F1065,IF(F1065&lt;=40000,ROUNDUP(F1065/2,0)+7500,IF(F1065&lt;=70000,ROUNDUP(F1065/4,0)+17500,35000)))),28000))))</f>
        <v/>
      </c>
      <c r="T1065" s="18">
        <f>IF(G1065&lt;=0,0,IF(G1065&lt;=12000,G1065,IF(G1065&lt;=32000,ROUNDUP(G1065/2,0)+6000,IF(G1065&lt;=56000,ROUNDUP(G1065/4,0)+14000,28000))))</f>
        <v/>
      </c>
      <c r="U1065" s="18">
        <f>IF(I1065&lt;=0,IF(H1065&lt;=0,0,IF(H1065&lt;=12000,H1065,IF(H1065&lt;=32000,ROUNDUP(H1065/2,0)+6000,IF(H1065&lt;=56000,ROUNDUP(H1065/4,0)+14000,28000)))),IF(H1065&lt;=0,IF(I1065&lt;=0,0,IF(I1065&lt;=15000,I1065,IF(I1065&lt;=40000,ROUNDUP(I1065/2,0)+7500,IF(I1065&lt;=70000,ROUNDUP(I1065/4,0)+17500,35000)))),MAX(IF(I1065&lt;=0,0,IF(I1065&lt;=15000,I1065,IF(I1065&lt;=40000,ROUNDUP(I1065/2,0)+7500,IF(I1065&lt;=70000,ROUNDUP(I1065/4,0)+17500,35000)))),MIN(IF(H1065&lt;=0,0,IF(H1065&lt;=12000,H1065,IF(H1065&lt;=32000,ROUNDUP(H1065/2,0)+6000,IF(H1065&lt;=56000,ROUNDUP(H1065/4,0)+14000,28000))))+IF(I1065&lt;=0,0,IF(I1065&lt;=15000,I1065,IF(I1065&lt;=40000,ROUNDUP(I1065/2,0)+7500,IF(I1065&lt;=70000,ROUNDUP(I1065/4,0)+17500,35000)))),28000))))</f>
        <v/>
      </c>
      <c r="V1065" s="18">
        <f>MIN(70000,S1065+T1065+U1065)</f>
        <v/>
      </c>
      <c r="W1065" s="18">
        <f>MAX(0,ROUNDDOWN(M1065-J1065-N1065-K1065-0,-3))</f>
        <v/>
      </c>
      <c r="X1065" s="18">
        <f>MAX(0,ROUNDDOWN(M1065-J1065-N1065-K1065-R1065,-3))</f>
        <v/>
      </c>
      <c r="Y1065" s="18">
        <f>IF(W1065&lt;=0,0,ROUNDDOWN((W1065*LOOKUP(W1065,{0,1950001,3300001,6950001,9000001,18000001,40000001},{0.05,0.1,0.2,0.23,0.33,0.4,0.45})-LOOKUP(W1065,{0,1950001,3300001,6950001,9000001,18000001,40000001},{0,97500,427500,636000,1536000,2796000,4796000}))*1.021,-2))</f>
        <v/>
      </c>
      <c r="Z1065" s="18">
        <f>IF(X1065&lt;=0,0,ROUNDDOWN((X1065*LOOKUP(X1065,{0,1950001,3300001,6950001,9000001,18000001,40000001},{0.05,0.1,0.2,0.23,0.33,0.4,0.45})-LOOKUP(X1065,{0,1950001,3300001,6950001,9000001,18000001,40000001},{0,97500,427500,636000,1536000,2796000,4796000}))*1.021,-2))</f>
        <v/>
      </c>
      <c r="AA1065" s="18">
        <f>MAX(0,ROUNDDOWN(M1065-J1065-430000-L1065-0,-3))</f>
        <v/>
      </c>
      <c r="AB1065" s="18">
        <f>MAX(0,ROUNDDOWN(M1065-J1065-430000-L1065-V1065,-3))</f>
        <v/>
      </c>
      <c r="AC1065" s="18">
        <f>IF(M1065&lt;=450000,0,MAX(0,ROUNDDOWN(AA1065*0.06-MIN(50000,AA1065)*0.03,-2))+MAX(0,ROUNDDOWN(AA1065*0.04-MIN(50000,AA1065)*0.02,-2)))</f>
        <v/>
      </c>
      <c r="AD1065" s="18">
        <f>IF(M1065&lt;=450000,0,MAX(0,ROUNDDOWN(AB1065*0.06-MIN(50000,AB1065)*0.03,-2))+MAX(0,ROUNDDOWN(AB1065*0.04-MIN(50000,AB1065)*0.02,-2)))</f>
        <v/>
      </c>
      <c r="AE1065" s="18">
        <f>Y1065-Z1065</f>
        <v/>
      </c>
      <c r="AF1065" s="18">
        <f>AC1065-AD1065</f>
        <v/>
      </c>
      <c r="AG1065" s="18">
        <f>AE1065+AF1065</f>
        <v/>
      </c>
      <c r="AH1065" s="20">
        <f>IF(W1065&lt;=0,0,LOOKUP(W1065,{0,1950001,3300001,6950001,9000001,18000001,40000001},{0.05,0.1,0.2,0.23,0.33,0.4,0.45}))</f>
        <v/>
      </c>
    </row>
    <row r="1066">
      <c r="A1066" t="inlineStr">
        <is>
          <t>1万円刻み 一般8万円</t>
        </is>
      </c>
      <c r="B1066" s="18">
        <f>'4_1万円刻み'!$A$329</f>
        <v/>
      </c>
      <c r="C1066" s="19" t="n">
        <v>2026</v>
      </c>
      <c r="D1066" t="inlineStr">
        <is>
          <t>いいえ</t>
        </is>
      </c>
      <c r="E1066" s="18" t="n">
        <v>80000</v>
      </c>
      <c r="F1066" s="18" t="n">
        <v>0</v>
      </c>
      <c r="G1066" s="18" t="n">
        <v>0</v>
      </c>
      <c r="H1066" s="18" t="n">
        <v>0</v>
      </c>
      <c r="I1066" s="18" t="n">
        <v>0</v>
      </c>
      <c r="J1066" s="18">
        <f>ROUND(MIN(B1066/12,650000)*12*0.0915+MIN(B1066/12,1390000)*12*(0.0504+0)+B1066*0.005,0)</f>
        <v/>
      </c>
      <c r="K1066" s="18" t="n">
        <v>0</v>
      </c>
      <c r="L1066" s="18" t="n">
        <v>0</v>
      </c>
      <c r="M1066" s="18">
        <f>ROUND(IF(C1066&gt;=2026,IF(B1066&lt;741000,0,IF(B1066&lt;2191000,B1066-740000,IF(B1066&lt;2193000,1451000,IF(B1066&lt;2196000,1453000,IF(B1066&lt;2200000,1456000,IF(B1066&lt;3600000,ROUNDDOWN(B1066/4,-3)*2.8-80000,IF(B1066&lt;6600000,ROUNDDOWN(B1066/4,-3)*3.2-440000,IF(B1066&lt;8500000,ROUNDDOWN(B1066*0.9,0)-1100000,B1066-1950000)))))))),IF(B1066&lt;651000,0,IF(B1066&lt;1900000,B1066-650000,IF(B1066&lt;3600000,ROUNDDOWN(B1066/4,-3)*2.8-80000,IF(B1066&lt;6600000,ROUNDDOWN(B1066/4,-3)*3.2-440000,IF(B1066&lt;8500000,ROUNDDOWN(B1066*0.9,0)-1100000,B1066-1950000)))))),0)</f>
        <v/>
      </c>
      <c r="N1066" s="18">
        <f>IF(M1066&gt;23500000,NA(),IF(C1066&gt;=2026,IF(M1066&lt;=4890000,1040000,IF(M1066&lt;=6550000,670000,620000)),IF(M1066&lt;=1320000,950000,IF(M1066&lt;=3360000,880000,IF(M1066&lt;=4890000,680000,IF(M1066&lt;=6550000,630000,580000))))))</f>
        <v/>
      </c>
      <c r="O1066" s="18">
        <f>IF(F1066&lt;=0,IF(AND(D1066="はい",C1066&gt;=2026,C1066&lt;=2027),IF(E1066&lt;=0,0,IF(E1066&lt;=30000,E1066,IF(E1066&lt;=60000,ROUNDUP(E1066/2,0)+15000,IF(E1066&lt;=120000,ROUNDUP(E1066/4,0)+30000,60000)))),IF(E1066&lt;=0,0,IF(E1066&lt;=20000,E1066,IF(E1066&lt;=40000,ROUNDUP(E1066/2,0)+10000,IF(E1066&lt;=80000,ROUNDUP(E1066/4,0)+20000,40000))))),IF(E1066&lt;=0,IF(F1066&lt;=0,0,IF(F1066&lt;=25000,F1066,IF(F1066&lt;=50000,ROUNDUP(F1066/2,0)+12500,IF(F1066&lt;=100000,ROUNDUP(F1066/4,0)+25000,50000)))),MAX(IF(F1066&lt;=0,0,IF(F1066&lt;=25000,F1066,IF(F1066&lt;=50000,ROUNDUP(F1066/2,0)+12500,IF(F1066&lt;=100000,ROUNDUP(F1066/4,0)+25000,50000)))),MIN(IF(AND(D1066="はい",C1066&gt;=2026,C1066&lt;=2027),IF(E1066&lt;=0,0,IF(E1066&lt;=30000,E1066,IF(E1066&lt;=60000,ROUNDUP(E1066/2,0)+15000,IF(E1066&lt;=120000,ROUNDUP(E1066/4,0)+30000,60000)))),IF(E1066&lt;=0,0,IF(E1066&lt;=20000,E1066,IF(E1066&lt;=40000,ROUNDUP(E1066/2,0)+10000,IF(E1066&lt;=80000,ROUNDUP(E1066/4,0)+20000,40000)))))+IF(F1066&lt;=0,0,IF(F1066&lt;=25000,F1066,IF(F1066&lt;=50000,ROUNDUP(F1066/2,0)+12500,IF(F1066&lt;=100000,ROUNDUP(F1066/4,0)+25000,50000)))),IF(AND(D1066="はい",C1066&gt;=2026,C1066&lt;=2027),60000,40000)))))</f>
        <v/>
      </c>
      <c r="P1066" s="18">
        <f>IF(G1066&lt;=0,0,IF(G1066&lt;=20000,G1066,IF(G1066&lt;=40000,ROUNDUP(G1066/2,0)+10000,IF(G1066&lt;=80000,ROUNDUP(G1066/4,0)+20000,40000))))</f>
        <v/>
      </c>
      <c r="Q1066" s="18">
        <f>IF(I1066&lt;=0,IF(H1066&lt;=0,0,IF(H1066&lt;=20000,H1066,IF(H1066&lt;=40000,ROUNDUP(H1066/2,0)+10000,IF(H1066&lt;=80000,ROUNDUP(H1066/4,0)+20000,40000)))),IF(H1066&lt;=0,IF(I1066&lt;=0,0,IF(I1066&lt;=25000,I1066,IF(I1066&lt;=50000,ROUNDUP(I1066/2,0)+12500,IF(I1066&lt;=100000,ROUNDUP(I1066/4,0)+25000,50000)))),MAX(IF(I1066&lt;=0,0,IF(I1066&lt;=25000,I1066,IF(I1066&lt;=50000,ROUNDUP(I1066/2,0)+12500,IF(I1066&lt;=100000,ROUNDUP(I1066/4,0)+25000,50000)))),MIN(IF(H1066&lt;=0,0,IF(H1066&lt;=20000,H1066,IF(H1066&lt;=40000,ROUNDUP(H1066/2,0)+10000,IF(H1066&lt;=80000,ROUNDUP(H1066/4,0)+20000,40000))))+IF(I1066&lt;=0,0,IF(I1066&lt;=25000,I1066,IF(I1066&lt;=50000,ROUNDUP(I1066/2,0)+12500,IF(I1066&lt;=100000,ROUNDUP(I1066/4,0)+25000,50000)))),40000))))</f>
        <v/>
      </c>
      <c r="R1066" s="18">
        <f>MIN(120000,O1066+P1066+Q1066)</f>
        <v/>
      </c>
      <c r="S1066" s="18">
        <f>IF(F1066&lt;=0,IF(E1066&lt;=0,0,IF(E1066&lt;=12000,E1066,IF(E1066&lt;=32000,ROUNDUP(E1066/2,0)+6000,IF(E1066&lt;=56000,ROUNDUP(E1066/4,0)+14000,28000)))),IF(E1066&lt;=0,IF(F1066&lt;=0,0,IF(F1066&lt;=15000,F1066,IF(F1066&lt;=40000,ROUNDUP(F1066/2,0)+7500,IF(F1066&lt;=70000,ROUNDUP(F1066/4,0)+17500,35000)))),MAX(IF(F1066&lt;=0,0,IF(F1066&lt;=15000,F1066,IF(F1066&lt;=40000,ROUNDUP(F1066/2,0)+7500,IF(F1066&lt;=70000,ROUNDUP(F1066/4,0)+17500,35000)))),MIN(IF(E1066&lt;=0,0,IF(E1066&lt;=12000,E1066,IF(E1066&lt;=32000,ROUNDUP(E1066/2,0)+6000,IF(E1066&lt;=56000,ROUNDUP(E1066/4,0)+14000,28000))))+IF(F1066&lt;=0,0,IF(F1066&lt;=15000,F1066,IF(F1066&lt;=40000,ROUNDUP(F1066/2,0)+7500,IF(F1066&lt;=70000,ROUNDUP(F1066/4,0)+17500,35000)))),28000))))</f>
        <v/>
      </c>
      <c r="T1066" s="18">
        <f>IF(G1066&lt;=0,0,IF(G1066&lt;=12000,G1066,IF(G1066&lt;=32000,ROUNDUP(G1066/2,0)+6000,IF(G1066&lt;=56000,ROUNDUP(G1066/4,0)+14000,28000))))</f>
        <v/>
      </c>
      <c r="U1066" s="18">
        <f>IF(I1066&lt;=0,IF(H1066&lt;=0,0,IF(H1066&lt;=12000,H1066,IF(H1066&lt;=32000,ROUNDUP(H1066/2,0)+6000,IF(H1066&lt;=56000,ROUNDUP(H1066/4,0)+14000,28000)))),IF(H1066&lt;=0,IF(I1066&lt;=0,0,IF(I1066&lt;=15000,I1066,IF(I1066&lt;=40000,ROUNDUP(I1066/2,0)+7500,IF(I1066&lt;=70000,ROUNDUP(I1066/4,0)+17500,35000)))),MAX(IF(I1066&lt;=0,0,IF(I1066&lt;=15000,I1066,IF(I1066&lt;=40000,ROUNDUP(I1066/2,0)+7500,IF(I1066&lt;=70000,ROUNDUP(I1066/4,0)+17500,35000)))),MIN(IF(H1066&lt;=0,0,IF(H1066&lt;=12000,H1066,IF(H1066&lt;=32000,ROUNDUP(H1066/2,0)+6000,IF(H1066&lt;=56000,ROUNDUP(H1066/4,0)+14000,28000))))+IF(I1066&lt;=0,0,IF(I1066&lt;=15000,I1066,IF(I1066&lt;=40000,ROUNDUP(I1066/2,0)+7500,IF(I1066&lt;=70000,ROUNDUP(I1066/4,0)+17500,35000)))),28000))))</f>
        <v/>
      </c>
      <c r="V1066" s="18">
        <f>MIN(70000,S1066+T1066+U1066)</f>
        <v/>
      </c>
      <c r="W1066" s="18">
        <f>MAX(0,ROUNDDOWN(M1066-J1066-N1066-K1066-0,-3))</f>
        <v/>
      </c>
      <c r="X1066" s="18">
        <f>MAX(0,ROUNDDOWN(M1066-J1066-N1066-K1066-R1066,-3))</f>
        <v/>
      </c>
      <c r="Y1066" s="18">
        <f>IF(W1066&lt;=0,0,ROUNDDOWN((W1066*LOOKUP(W1066,{0,1950001,3300001,6950001,9000001,18000001,40000001},{0.05,0.1,0.2,0.23,0.33,0.4,0.45})-LOOKUP(W1066,{0,1950001,3300001,6950001,9000001,18000001,40000001},{0,97500,427500,636000,1536000,2796000,4796000}))*1.021,-2))</f>
        <v/>
      </c>
      <c r="Z1066" s="18">
        <f>IF(X1066&lt;=0,0,ROUNDDOWN((X1066*LOOKUP(X1066,{0,1950001,3300001,6950001,9000001,18000001,40000001},{0.05,0.1,0.2,0.23,0.33,0.4,0.45})-LOOKUP(X1066,{0,1950001,3300001,6950001,9000001,18000001,40000001},{0,97500,427500,636000,1536000,2796000,4796000}))*1.021,-2))</f>
        <v/>
      </c>
      <c r="AA1066" s="18">
        <f>MAX(0,ROUNDDOWN(M1066-J1066-430000-L1066-0,-3))</f>
        <v/>
      </c>
      <c r="AB1066" s="18">
        <f>MAX(0,ROUNDDOWN(M1066-J1066-430000-L1066-V1066,-3))</f>
        <v/>
      </c>
      <c r="AC1066" s="18">
        <f>IF(M1066&lt;=450000,0,MAX(0,ROUNDDOWN(AA1066*0.06-MIN(50000,AA1066)*0.03,-2))+MAX(0,ROUNDDOWN(AA1066*0.04-MIN(50000,AA1066)*0.02,-2)))</f>
        <v/>
      </c>
      <c r="AD1066" s="18">
        <f>IF(M1066&lt;=450000,0,MAX(0,ROUNDDOWN(AB1066*0.06-MIN(50000,AB1066)*0.03,-2))+MAX(0,ROUNDDOWN(AB1066*0.04-MIN(50000,AB1066)*0.02,-2)))</f>
        <v/>
      </c>
      <c r="AE1066" s="18">
        <f>Y1066-Z1066</f>
        <v/>
      </c>
      <c r="AF1066" s="18">
        <f>AC1066-AD1066</f>
        <v/>
      </c>
      <c r="AG1066" s="18">
        <f>AE1066+AF1066</f>
        <v/>
      </c>
      <c r="AH1066" s="20">
        <f>IF(W1066&lt;=0,0,LOOKUP(W1066,{0,1950001,3300001,6950001,9000001,18000001,40000001},{0.05,0.1,0.2,0.23,0.33,0.4,0.45}))</f>
        <v/>
      </c>
    </row>
    <row r="1067">
      <c r="A1067" t="inlineStr">
        <is>
          <t>1万円刻み 特例あり一般12万円</t>
        </is>
      </c>
      <c r="B1067" s="18">
        <f>'4_1万円刻み'!$A$329</f>
        <v/>
      </c>
      <c r="C1067" s="19" t="n">
        <v>2026</v>
      </c>
      <c r="D1067" t="inlineStr">
        <is>
          <t>はい</t>
        </is>
      </c>
      <c r="E1067" s="18" t="n">
        <v>120000</v>
      </c>
      <c r="F1067" s="18" t="n">
        <v>0</v>
      </c>
      <c r="G1067" s="18" t="n">
        <v>0</v>
      </c>
      <c r="H1067" s="18" t="n">
        <v>0</v>
      </c>
      <c r="I1067" s="18" t="n">
        <v>0</v>
      </c>
      <c r="J1067" s="18">
        <f>ROUND(MIN(B1067/12,650000)*12*0.0915+MIN(B1067/12,1390000)*12*(0.0504+0)+B1067*0.005,0)</f>
        <v/>
      </c>
      <c r="K1067" s="18" t="n">
        <v>0</v>
      </c>
      <c r="L1067" s="18" t="n">
        <v>0</v>
      </c>
      <c r="M1067" s="18">
        <f>ROUND(IF(C1067&gt;=2026,IF(B1067&lt;741000,0,IF(B1067&lt;2191000,B1067-740000,IF(B1067&lt;2193000,1451000,IF(B1067&lt;2196000,1453000,IF(B1067&lt;2200000,1456000,IF(B1067&lt;3600000,ROUNDDOWN(B1067/4,-3)*2.8-80000,IF(B1067&lt;6600000,ROUNDDOWN(B1067/4,-3)*3.2-440000,IF(B1067&lt;8500000,ROUNDDOWN(B1067*0.9,0)-1100000,B1067-1950000)))))))),IF(B1067&lt;651000,0,IF(B1067&lt;1900000,B1067-650000,IF(B1067&lt;3600000,ROUNDDOWN(B1067/4,-3)*2.8-80000,IF(B1067&lt;6600000,ROUNDDOWN(B1067/4,-3)*3.2-440000,IF(B1067&lt;8500000,ROUNDDOWN(B1067*0.9,0)-1100000,B1067-1950000)))))),0)</f>
        <v/>
      </c>
      <c r="N1067" s="18">
        <f>IF(M1067&gt;23500000,NA(),IF(C1067&gt;=2026,IF(M1067&lt;=4890000,1040000,IF(M1067&lt;=6550000,670000,620000)),IF(M1067&lt;=1320000,950000,IF(M1067&lt;=3360000,880000,IF(M1067&lt;=4890000,680000,IF(M1067&lt;=6550000,630000,580000))))))</f>
        <v/>
      </c>
      <c r="O1067" s="18">
        <f>IF(F1067&lt;=0,IF(AND(D1067="はい",C1067&gt;=2026,C1067&lt;=2027),IF(E1067&lt;=0,0,IF(E1067&lt;=30000,E1067,IF(E1067&lt;=60000,ROUNDUP(E1067/2,0)+15000,IF(E1067&lt;=120000,ROUNDUP(E1067/4,0)+30000,60000)))),IF(E1067&lt;=0,0,IF(E1067&lt;=20000,E1067,IF(E1067&lt;=40000,ROUNDUP(E1067/2,0)+10000,IF(E1067&lt;=80000,ROUNDUP(E1067/4,0)+20000,40000))))),IF(E1067&lt;=0,IF(F1067&lt;=0,0,IF(F1067&lt;=25000,F1067,IF(F1067&lt;=50000,ROUNDUP(F1067/2,0)+12500,IF(F1067&lt;=100000,ROUNDUP(F1067/4,0)+25000,50000)))),MAX(IF(F1067&lt;=0,0,IF(F1067&lt;=25000,F1067,IF(F1067&lt;=50000,ROUNDUP(F1067/2,0)+12500,IF(F1067&lt;=100000,ROUNDUP(F1067/4,0)+25000,50000)))),MIN(IF(AND(D1067="はい",C1067&gt;=2026,C1067&lt;=2027),IF(E1067&lt;=0,0,IF(E1067&lt;=30000,E1067,IF(E1067&lt;=60000,ROUNDUP(E1067/2,0)+15000,IF(E1067&lt;=120000,ROUNDUP(E1067/4,0)+30000,60000)))),IF(E1067&lt;=0,0,IF(E1067&lt;=20000,E1067,IF(E1067&lt;=40000,ROUNDUP(E1067/2,0)+10000,IF(E1067&lt;=80000,ROUNDUP(E1067/4,0)+20000,40000)))))+IF(F1067&lt;=0,0,IF(F1067&lt;=25000,F1067,IF(F1067&lt;=50000,ROUNDUP(F1067/2,0)+12500,IF(F1067&lt;=100000,ROUNDUP(F1067/4,0)+25000,50000)))),IF(AND(D1067="はい",C1067&gt;=2026,C1067&lt;=2027),60000,40000)))))</f>
        <v/>
      </c>
      <c r="P1067" s="18">
        <f>IF(G1067&lt;=0,0,IF(G1067&lt;=20000,G1067,IF(G1067&lt;=40000,ROUNDUP(G1067/2,0)+10000,IF(G1067&lt;=80000,ROUNDUP(G1067/4,0)+20000,40000))))</f>
        <v/>
      </c>
      <c r="Q1067" s="18">
        <f>IF(I1067&lt;=0,IF(H1067&lt;=0,0,IF(H1067&lt;=20000,H1067,IF(H1067&lt;=40000,ROUNDUP(H1067/2,0)+10000,IF(H1067&lt;=80000,ROUNDUP(H1067/4,0)+20000,40000)))),IF(H1067&lt;=0,IF(I1067&lt;=0,0,IF(I1067&lt;=25000,I1067,IF(I1067&lt;=50000,ROUNDUP(I1067/2,0)+12500,IF(I1067&lt;=100000,ROUNDUP(I1067/4,0)+25000,50000)))),MAX(IF(I1067&lt;=0,0,IF(I1067&lt;=25000,I1067,IF(I1067&lt;=50000,ROUNDUP(I1067/2,0)+12500,IF(I1067&lt;=100000,ROUNDUP(I1067/4,0)+25000,50000)))),MIN(IF(H1067&lt;=0,0,IF(H1067&lt;=20000,H1067,IF(H1067&lt;=40000,ROUNDUP(H1067/2,0)+10000,IF(H1067&lt;=80000,ROUNDUP(H1067/4,0)+20000,40000))))+IF(I1067&lt;=0,0,IF(I1067&lt;=25000,I1067,IF(I1067&lt;=50000,ROUNDUP(I1067/2,0)+12500,IF(I1067&lt;=100000,ROUNDUP(I1067/4,0)+25000,50000)))),40000))))</f>
        <v/>
      </c>
      <c r="R1067" s="18">
        <f>MIN(120000,O1067+P1067+Q1067)</f>
        <v/>
      </c>
      <c r="S1067" s="18">
        <f>IF(F1067&lt;=0,IF(E1067&lt;=0,0,IF(E1067&lt;=12000,E1067,IF(E1067&lt;=32000,ROUNDUP(E1067/2,0)+6000,IF(E1067&lt;=56000,ROUNDUP(E1067/4,0)+14000,28000)))),IF(E1067&lt;=0,IF(F1067&lt;=0,0,IF(F1067&lt;=15000,F1067,IF(F1067&lt;=40000,ROUNDUP(F1067/2,0)+7500,IF(F1067&lt;=70000,ROUNDUP(F1067/4,0)+17500,35000)))),MAX(IF(F1067&lt;=0,0,IF(F1067&lt;=15000,F1067,IF(F1067&lt;=40000,ROUNDUP(F1067/2,0)+7500,IF(F1067&lt;=70000,ROUNDUP(F1067/4,0)+17500,35000)))),MIN(IF(E1067&lt;=0,0,IF(E1067&lt;=12000,E1067,IF(E1067&lt;=32000,ROUNDUP(E1067/2,0)+6000,IF(E1067&lt;=56000,ROUNDUP(E1067/4,0)+14000,28000))))+IF(F1067&lt;=0,0,IF(F1067&lt;=15000,F1067,IF(F1067&lt;=40000,ROUNDUP(F1067/2,0)+7500,IF(F1067&lt;=70000,ROUNDUP(F1067/4,0)+17500,35000)))),28000))))</f>
        <v/>
      </c>
      <c r="T1067" s="18">
        <f>IF(G1067&lt;=0,0,IF(G1067&lt;=12000,G1067,IF(G1067&lt;=32000,ROUNDUP(G1067/2,0)+6000,IF(G1067&lt;=56000,ROUNDUP(G1067/4,0)+14000,28000))))</f>
        <v/>
      </c>
      <c r="U1067" s="18">
        <f>IF(I1067&lt;=0,IF(H1067&lt;=0,0,IF(H1067&lt;=12000,H1067,IF(H1067&lt;=32000,ROUNDUP(H1067/2,0)+6000,IF(H1067&lt;=56000,ROUNDUP(H1067/4,0)+14000,28000)))),IF(H1067&lt;=0,IF(I1067&lt;=0,0,IF(I1067&lt;=15000,I1067,IF(I1067&lt;=40000,ROUNDUP(I1067/2,0)+7500,IF(I1067&lt;=70000,ROUNDUP(I1067/4,0)+17500,35000)))),MAX(IF(I1067&lt;=0,0,IF(I1067&lt;=15000,I1067,IF(I1067&lt;=40000,ROUNDUP(I1067/2,0)+7500,IF(I1067&lt;=70000,ROUNDUP(I1067/4,0)+17500,35000)))),MIN(IF(H1067&lt;=0,0,IF(H1067&lt;=12000,H1067,IF(H1067&lt;=32000,ROUNDUP(H1067/2,0)+6000,IF(H1067&lt;=56000,ROUNDUP(H1067/4,0)+14000,28000))))+IF(I1067&lt;=0,0,IF(I1067&lt;=15000,I1067,IF(I1067&lt;=40000,ROUNDUP(I1067/2,0)+7500,IF(I1067&lt;=70000,ROUNDUP(I1067/4,0)+17500,35000)))),28000))))</f>
        <v/>
      </c>
      <c r="V1067" s="18">
        <f>MIN(70000,S1067+T1067+U1067)</f>
        <v/>
      </c>
      <c r="W1067" s="18">
        <f>MAX(0,ROUNDDOWN(M1067-J1067-N1067-K1067-0,-3))</f>
        <v/>
      </c>
      <c r="X1067" s="18">
        <f>MAX(0,ROUNDDOWN(M1067-J1067-N1067-K1067-R1067,-3))</f>
        <v/>
      </c>
      <c r="Y1067" s="18">
        <f>IF(W1067&lt;=0,0,ROUNDDOWN((W1067*LOOKUP(W1067,{0,1950001,3300001,6950001,9000001,18000001,40000001},{0.05,0.1,0.2,0.23,0.33,0.4,0.45})-LOOKUP(W1067,{0,1950001,3300001,6950001,9000001,18000001,40000001},{0,97500,427500,636000,1536000,2796000,4796000}))*1.021,-2))</f>
        <v/>
      </c>
      <c r="Z1067" s="18">
        <f>IF(X1067&lt;=0,0,ROUNDDOWN((X1067*LOOKUP(X1067,{0,1950001,3300001,6950001,9000001,18000001,40000001},{0.05,0.1,0.2,0.23,0.33,0.4,0.45})-LOOKUP(X1067,{0,1950001,3300001,6950001,9000001,18000001,40000001},{0,97500,427500,636000,1536000,2796000,4796000}))*1.021,-2))</f>
        <v/>
      </c>
      <c r="AA1067" s="18">
        <f>MAX(0,ROUNDDOWN(M1067-J1067-430000-L1067-0,-3))</f>
        <v/>
      </c>
      <c r="AB1067" s="18">
        <f>MAX(0,ROUNDDOWN(M1067-J1067-430000-L1067-V1067,-3))</f>
        <v/>
      </c>
      <c r="AC1067" s="18">
        <f>IF(M1067&lt;=450000,0,MAX(0,ROUNDDOWN(AA1067*0.06-MIN(50000,AA1067)*0.03,-2))+MAX(0,ROUNDDOWN(AA1067*0.04-MIN(50000,AA1067)*0.02,-2)))</f>
        <v/>
      </c>
      <c r="AD1067" s="18">
        <f>IF(M1067&lt;=450000,0,MAX(0,ROUNDDOWN(AB1067*0.06-MIN(50000,AB1067)*0.03,-2))+MAX(0,ROUNDDOWN(AB1067*0.04-MIN(50000,AB1067)*0.02,-2)))</f>
        <v/>
      </c>
      <c r="AE1067" s="18">
        <f>Y1067-Z1067</f>
        <v/>
      </c>
      <c r="AF1067" s="18">
        <f>AC1067-AD1067</f>
        <v/>
      </c>
      <c r="AG1067" s="18">
        <f>AE1067+AF1067</f>
        <v/>
      </c>
      <c r="AH1067" s="20">
        <f>IF(W1067&lt;=0,0,LOOKUP(W1067,{0,1950001,3300001,6950001,9000001,18000001,40000001},{0.05,0.1,0.2,0.23,0.33,0.4,0.45}))</f>
        <v/>
      </c>
    </row>
    <row r="1068">
      <c r="A1068" t="inlineStr">
        <is>
          <t>1万円刻み 3区分8万円ずつ</t>
        </is>
      </c>
      <c r="B1068" s="18">
        <f>'4_1万円刻み'!$A$330</f>
        <v/>
      </c>
      <c r="C1068" s="19" t="n">
        <v>2026</v>
      </c>
      <c r="D1068" t="inlineStr">
        <is>
          <t>いいえ</t>
        </is>
      </c>
      <c r="E1068" s="18" t="n">
        <v>80000</v>
      </c>
      <c r="F1068" s="18" t="n">
        <v>0</v>
      </c>
      <c r="G1068" s="18" t="n">
        <v>80000</v>
      </c>
      <c r="H1068" s="18" t="n">
        <v>80000</v>
      </c>
      <c r="I1068" s="18" t="n">
        <v>0</v>
      </c>
      <c r="J1068" s="18">
        <f>ROUND(MIN(B1068/12,650000)*12*0.0915+MIN(B1068/12,1390000)*12*(0.0504+0)+B1068*0.005,0)</f>
        <v/>
      </c>
      <c r="K1068" s="18" t="n">
        <v>0</v>
      </c>
      <c r="L1068" s="18" t="n">
        <v>0</v>
      </c>
      <c r="M1068" s="18">
        <f>ROUND(IF(C1068&gt;=2026,IF(B1068&lt;741000,0,IF(B1068&lt;2191000,B1068-740000,IF(B1068&lt;2193000,1451000,IF(B1068&lt;2196000,1453000,IF(B1068&lt;2200000,1456000,IF(B1068&lt;3600000,ROUNDDOWN(B1068/4,-3)*2.8-80000,IF(B1068&lt;6600000,ROUNDDOWN(B1068/4,-3)*3.2-440000,IF(B1068&lt;8500000,ROUNDDOWN(B1068*0.9,0)-1100000,B1068-1950000)))))))),IF(B1068&lt;651000,0,IF(B1068&lt;1900000,B1068-650000,IF(B1068&lt;3600000,ROUNDDOWN(B1068/4,-3)*2.8-80000,IF(B1068&lt;6600000,ROUNDDOWN(B1068/4,-3)*3.2-440000,IF(B1068&lt;8500000,ROUNDDOWN(B1068*0.9,0)-1100000,B1068-1950000)))))),0)</f>
        <v/>
      </c>
      <c r="N1068" s="18">
        <f>IF(M1068&gt;23500000,NA(),IF(C1068&gt;=2026,IF(M1068&lt;=4890000,1040000,IF(M1068&lt;=6550000,670000,620000)),IF(M1068&lt;=1320000,950000,IF(M1068&lt;=3360000,880000,IF(M1068&lt;=4890000,680000,IF(M1068&lt;=6550000,630000,580000))))))</f>
        <v/>
      </c>
      <c r="O1068" s="18">
        <f>IF(F1068&lt;=0,IF(AND(D1068="はい",C1068&gt;=2026,C1068&lt;=2027),IF(E1068&lt;=0,0,IF(E1068&lt;=30000,E1068,IF(E1068&lt;=60000,ROUNDUP(E1068/2,0)+15000,IF(E1068&lt;=120000,ROUNDUP(E1068/4,0)+30000,60000)))),IF(E1068&lt;=0,0,IF(E1068&lt;=20000,E1068,IF(E1068&lt;=40000,ROUNDUP(E1068/2,0)+10000,IF(E1068&lt;=80000,ROUNDUP(E1068/4,0)+20000,40000))))),IF(E1068&lt;=0,IF(F1068&lt;=0,0,IF(F1068&lt;=25000,F1068,IF(F1068&lt;=50000,ROUNDUP(F1068/2,0)+12500,IF(F1068&lt;=100000,ROUNDUP(F1068/4,0)+25000,50000)))),MAX(IF(F1068&lt;=0,0,IF(F1068&lt;=25000,F1068,IF(F1068&lt;=50000,ROUNDUP(F1068/2,0)+12500,IF(F1068&lt;=100000,ROUNDUP(F1068/4,0)+25000,50000)))),MIN(IF(AND(D1068="はい",C1068&gt;=2026,C1068&lt;=2027),IF(E1068&lt;=0,0,IF(E1068&lt;=30000,E1068,IF(E1068&lt;=60000,ROUNDUP(E1068/2,0)+15000,IF(E1068&lt;=120000,ROUNDUP(E1068/4,0)+30000,60000)))),IF(E1068&lt;=0,0,IF(E1068&lt;=20000,E1068,IF(E1068&lt;=40000,ROUNDUP(E1068/2,0)+10000,IF(E1068&lt;=80000,ROUNDUP(E1068/4,0)+20000,40000)))))+IF(F1068&lt;=0,0,IF(F1068&lt;=25000,F1068,IF(F1068&lt;=50000,ROUNDUP(F1068/2,0)+12500,IF(F1068&lt;=100000,ROUNDUP(F1068/4,0)+25000,50000)))),IF(AND(D1068="はい",C1068&gt;=2026,C1068&lt;=2027),60000,40000)))))</f>
        <v/>
      </c>
      <c r="P1068" s="18">
        <f>IF(G1068&lt;=0,0,IF(G1068&lt;=20000,G1068,IF(G1068&lt;=40000,ROUNDUP(G1068/2,0)+10000,IF(G1068&lt;=80000,ROUNDUP(G1068/4,0)+20000,40000))))</f>
        <v/>
      </c>
      <c r="Q1068" s="18">
        <f>IF(I1068&lt;=0,IF(H1068&lt;=0,0,IF(H1068&lt;=20000,H1068,IF(H1068&lt;=40000,ROUNDUP(H1068/2,0)+10000,IF(H1068&lt;=80000,ROUNDUP(H1068/4,0)+20000,40000)))),IF(H1068&lt;=0,IF(I1068&lt;=0,0,IF(I1068&lt;=25000,I1068,IF(I1068&lt;=50000,ROUNDUP(I1068/2,0)+12500,IF(I1068&lt;=100000,ROUNDUP(I1068/4,0)+25000,50000)))),MAX(IF(I1068&lt;=0,0,IF(I1068&lt;=25000,I1068,IF(I1068&lt;=50000,ROUNDUP(I1068/2,0)+12500,IF(I1068&lt;=100000,ROUNDUP(I1068/4,0)+25000,50000)))),MIN(IF(H1068&lt;=0,0,IF(H1068&lt;=20000,H1068,IF(H1068&lt;=40000,ROUNDUP(H1068/2,0)+10000,IF(H1068&lt;=80000,ROUNDUP(H1068/4,0)+20000,40000))))+IF(I1068&lt;=0,0,IF(I1068&lt;=25000,I1068,IF(I1068&lt;=50000,ROUNDUP(I1068/2,0)+12500,IF(I1068&lt;=100000,ROUNDUP(I1068/4,0)+25000,50000)))),40000))))</f>
        <v/>
      </c>
      <c r="R1068" s="18">
        <f>MIN(120000,O1068+P1068+Q1068)</f>
        <v/>
      </c>
      <c r="S1068" s="18">
        <f>IF(F1068&lt;=0,IF(E1068&lt;=0,0,IF(E1068&lt;=12000,E1068,IF(E1068&lt;=32000,ROUNDUP(E1068/2,0)+6000,IF(E1068&lt;=56000,ROUNDUP(E1068/4,0)+14000,28000)))),IF(E1068&lt;=0,IF(F1068&lt;=0,0,IF(F1068&lt;=15000,F1068,IF(F1068&lt;=40000,ROUNDUP(F1068/2,0)+7500,IF(F1068&lt;=70000,ROUNDUP(F1068/4,0)+17500,35000)))),MAX(IF(F1068&lt;=0,0,IF(F1068&lt;=15000,F1068,IF(F1068&lt;=40000,ROUNDUP(F1068/2,0)+7500,IF(F1068&lt;=70000,ROUNDUP(F1068/4,0)+17500,35000)))),MIN(IF(E1068&lt;=0,0,IF(E1068&lt;=12000,E1068,IF(E1068&lt;=32000,ROUNDUP(E1068/2,0)+6000,IF(E1068&lt;=56000,ROUNDUP(E1068/4,0)+14000,28000))))+IF(F1068&lt;=0,0,IF(F1068&lt;=15000,F1068,IF(F1068&lt;=40000,ROUNDUP(F1068/2,0)+7500,IF(F1068&lt;=70000,ROUNDUP(F1068/4,0)+17500,35000)))),28000))))</f>
        <v/>
      </c>
      <c r="T1068" s="18">
        <f>IF(G1068&lt;=0,0,IF(G1068&lt;=12000,G1068,IF(G1068&lt;=32000,ROUNDUP(G1068/2,0)+6000,IF(G1068&lt;=56000,ROUNDUP(G1068/4,0)+14000,28000))))</f>
        <v/>
      </c>
      <c r="U1068" s="18">
        <f>IF(I1068&lt;=0,IF(H1068&lt;=0,0,IF(H1068&lt;=12000,H1068,IF(H1068&lt;=32000,ROUNDUP(H1068/2,0)+6000,IF(H1068&lt;=56000,ROUNDUP(H1068/4,0)+14000,28000)))),IF(H1068&lt;=0,IF(I1068&lt;=0,0,IF(I1068&lt;=15000,I1068,IF(I1068&lt;=40000,ROUNDUP(I1068/2,0)+7500,IF(I1068&lt;=70000,ROUNDUP(I1068/4,0)+17500,35000)))),MAX(IF(I1068&lt;=0,0,IF(I1068&lt;=15000,I1068,IF(I1068&lt;=40000,ROUNDUP(I1068/2,0)+7500,IF(I1068&lt;=70000,ROUNDUP(I1068/4,0)+17500,35000)))),MIN(IF(H1068&lt;=0,0,IF(H1068&lt;=12000,H1068,IF(H1068&lt;=32000,ROUNDUP(H1068/2,0)+6000,IF(H1068&lt;=56000,ROUNDUP(H1068/4,0)+14000,28000))))+IF(I1068&lt;=0,0,IF(I1068&lt;=15000,I1068,IF(I1068&lt;=40000,ROUNDUP(I1068/2,0)+7500,IF(I1068&lt;=70000,ROUNDUP(I1068/4,0)+17500,35000)))),28000))))</f>
        <v/>
      </c>
      <c r="V1068" s="18">
        <f>MIN(70000,S1068+T1068+U1068)</f>
        <v/>
      </c>
      <c r="W1068" s="18">
        <f>MAX(0,ROUNDDOWN(M1068-J1068-N1068-K1068-0,-3))</f>
        <v/>
      </c>
      <c r="X1068" s="18">
        <f>MAX(0,ROUNDDOWN(M1068-J1068-N1068-K1068-R1068,-3))</f>
        <v/>
      </c>
      <c r="Y1068" s="18">
        <f>IF(W1068&lt;=0,0,ROUNDDOWN((W1068*LOOKUP(W1068,{0,1950001,3300001,6950001,9000001,18000001,40000001},{0.05,0.1,0.2,0.23,0.33,0.4,0.45})-LOOKUP(W1068,{0,1950001,3300001,6950001,9000001,18000001,40000001},{0,97500,427500,636000,1536000,2796000,4796000}))*1.021,-2))</f>
        <v/>
      </c>
      <c r="Z1068" s="18">
        <f>IF(X1068&lt;=0,0,ROUNDDOWN((X1068*LOOKUP(X1068,{0,1950001,3300001,6950001,9000001,18000001,40000001},{0.05,0.1,0.2,0.23,0.33,0.4,0.45})-LOOKUP(X1068,{0,1950001,3300001,6950001,9000001,18000001,40000001},{0,97500,427500,636000,1536000,2796000,4796000}))*1.021,-2))</f>
        <v/>
      </c>
      <c r="AA1068" s="18">
        <f>MAX(0,ROUNDDOWN(M1068-J1068-430000-L1068-0,-3))</f>
        <v/>
      </c>
      <c r="AB1068" s="18">
        <f>MAX(0,ROUNDDOWN(M1068-J1068-430000-L1068-V1068,-3))</f>
        <v/>
      </c>
      <c r="AC1068" s="18">
        <f>IF(M1068&lt;=450000,0,MAX(0,ROUNDDOWN(AA1068*0.06-MIN(50000,AA1068)*0.03,-2))+MAX(0,ROUNDDOWN(AA1068*0.04-MIN(50000,AA1068)*0.02,-2)))</f>
        <v/>
      </c>
      <c r="AD1068" s="18">
        <f>IF(M1068&lt;=450000,0,MAX(0,ROUNDDOWN(AB1068*0.06-MIN(50000,AB1068)*0.03,-2))+MAX(0,ROUNDDOWN(AB1068*0.04-MIN(50000,AB1068)*0.02,-2)))</f>
        <v/>
      </c>
      <c r="AE1068" s="18">
        <f>Y1068-Z1068</f>
        <v/>
      </c>
      <c r="AF1068" s="18">
        <f>AC1068-AD1068</f>
        <v/>
      </c>
      <c r="AG1068" s="18">
        <f>AE1068+AF1068</f>
        <v/>
      </c>
      <c r="AH1068" s="20">
        <f>IF(W1068&lt;=0,0,LOOKUP(W1068,{0,1950001,3300001,6950001,9000001,18000001,40000001},{0.05,0.1,0.2,0.23,0.33,0.4,0.45}))</f>
        <v/>
      </c>
    </row>
    <row r="1069">
      <c r="A1069" t="inlineStr">
        <is>
          <t>1万円刻み 一般8万円</t>
        </is>
      </c>
      <c r="B1069" s="18">
        <f>'4_1万円刻み'!$A$330</f>
        <v/>
      </c>
      <c r="C1069" s="19" t="n">
        <v>2026</v>
      </c>
      <c r="D1069" t="inlineStr">
        <is>
          <t>いいえ</t>
        </is>
      </c>
      <c r="E1069" s="18" t="n">
        <v>80000</v>
      </c>
      <c r="F1069" s="18" t="n">
        <v>0</v>
      </c>
      <c r="G1069" s="18" t="n">
        <v>0</v>
      </c>
      <c r="H1069" s="18" t="n">
        <v>0</v>
      </c>
      <c r="I1069" s="18" t="n">
        <v>0</v>
      </c>
      <c r="J1069" s="18">
        <f>ROUND(MIN(B1069/12,650000)*12*0.0915+MIN(B1069/12,1390000)*12*(0.0504+0)+B1069*0.005,0)</f>
        <v/>
      </c>
      <c r="K1069" s="18" t="n">
        <v>0</v>
      </c>
      <c r="L1069" s="18" t="n">
        <v>0</v>
      </c>
      <c r="M1069" s="18">
        <f>ROUND(IF(C1069&gt;=2026,IF(B1069&lt;741000,0,IF(B1069&lt;2191000,B1069-740000,IF(B1069&lt;2193000,1451000,IF(B1069&lt;2196000,1453000,IF(B1069&lt;2200000,1456000,IF(B1069&lt;3600000,ROUNDDOWN(B1069/4,-3)*2.8-80000,IF(B1069&lt;6600000,ROUNDDOWN(B1069/4,-3)*3.2-440000,IF(B1069&lt;8500000,ROUNDDOWN(B1069*0.9,0)-1100000,B1069-1950000)))))))),IF(B1069&lt;651000,0,IF(B1069&lt;1900000,B1069-650000,IF(B1069&lt;3600000,ROUNDDOWN(B1069/4,-3)*2.8-80000,IF(B1069&lt;6600000,ROUNDDOWN(B1069/4,-3)*3.2-440000,IF(B1069&lt;8500000,ROUNDDOWN(B1069*0.9,0)-1100000,B1069-1950000)))))),0)</f>
        <v/>
      </c>
      <c r="N1069" s="18">
        <f>IF(M1069&gt;23500000,NA(),IF(C1069&gt;=2026,IF(M1069&lt;=4890000,1040000,IF(M1069&lt;=6550000,670000,620000)),IF(M1069&lt;=1320000,950000,IF(M1069&lt;=3360000,880000,IF(M1069&lt;=4890000,680000,IF(M1069&lt;=6550000,630000,580000))))))</f>
        <v/>
      </c>
      <c r="O1069" s="18">
        <f>IF(F1069&lt;=0,IF(AND(D1069="はい",C1069&gt;=2026,C1069&lt;=2027),IF(E1069&lt;=0,0,IF(E1069&lt;=30000,E1069,IF(E1069&lt;=60000,ROUNDUP(E1069/2,0)+15000,IF(E1069&lt;=120000,ROUNDUP(E1069/4,0)+30000,60000)))),IF(E1069&lt;=0,0,IF(E1069&lt;=20000,E1069,IF(E1069&lt;=40000,ROUNDUP(E1069/2,0)+10000,IF(E1069&lt;=80000,ROUNDUP(E1069/4,0)+20000,40000))))),IF(E1069&lt;=0,IF(F1069&lt;=0,0,IF(F1069&lt;=25000,F1069,IF(F1069&lt;=50000,ROUNDUP(F1069/2,0)+12500,IF(F1069&lt;=100000,ROUNDUP(F1069/4,0)+25000,50000)))),MAX(IF(F1069&lt;=0,0,IF(F1069&lt;=25000,F1069,IF(F1069&lt;=50000,ROUNDUP(F1069/2,0)+12500,IF(F1069&lt;=100000,ROUNDUP(F1069/4,0)+25000,50000)))),MIN(IF(AND(D1069="はい",C1069&gt;=2026,C1069&lt;=2027),IF(E1069&lt;=0,0,IF(E1069&lt;=30000,E1069,IF(E1069&lt;=60000,ROUNDUP(E1069/2,0)+15000,IF(E1069&lt;=120000,ROUNDUP(E1069/4,0)+30000,60000)))),IF(E1069&lt;=0,0,IF(E1069&lt;=20000,E1069,IF(E1069&lt;=40000,ROUNDUP(E1069/2,0)+10000,IF(E1069&lt;=80000,ROUNDUP(E1069/4,0)+20000,40000)))))+IF(F1069&lt;=0,0,IF(F1069&lt;=25000,F1069,IF(F1069&lt;=50000,ROUNDUP(F1069/2,0)+12500,IF(F1069&lt;=100000,ROUNDUP(F1069/4,0)+25000,50000)))),IF(AND(D1069="はい",C1069&gt;=2026,C1069&lt;=2027),60000,40000)))))</f>
        <v/>
      </c>
      <c r="P1069" s="18">
        <f>IF(G1069&lt;=0,0,IF(G1069&lt;=20000,G1069,IF(G1069&lt;=40000,ROUNDUP(G1069/2,0)+10000,IF(G1069&lt;=80000,ROUNDUP(G1069/4,0)+20000,40000))))</f>
        <v/>
      </c>
      <c r="Q1069" s="18">
        <f>IF(I1069&lt;=0,IF(H1069&lt;=0,0,IF(H1069&lt;=20000,H1069,IF(H1069&lt;=40000,ROUNDUP(H1069/2,0)+10000,IF(H1069&lt;=80000,ROUNDUP(H1069/4,0)+20000,40000)))),IF(H1069&lt;=0,IF(I1069&lt;=0,0,IF(I1069&lt;=25000,I1069,IF(I1069&lt;=50000,ROUNDUP(I1069/2,0)+12500,IF(I1069&lt;=100000,ROUNDUP(I1069/4,0)+25000,50000)))),MAX(IF(I1069&lt;=0,0,IF(I1069&lt;=25000,I1069,IF(I1069&lt;=50000,ROUNDUP(I1069/2,0)+12500,IF(I1069&lt;=100000,ROUNDUP(I1069/4,0)+25000,50000)))),MIN(IF(H1069&lt;=0,0,IF(H1069&lt;=20000,H1069,IF(H1069&lt;=40000,ROUNDUP(H1069/2,0)+10000,IF(H1069&lt;=80000,ROUNDUP(H1069/4,0)+20000,40000))))+IF(I1069&lt;=0,0,IF(I1069&lt;=25000,I1069,IF(I1069&lt;=50000,ROUNDUP(I1069/2,0)+12500,IF(I1069&lt;=100000,ROUNDUP(I1069/4,0)+25000,50000)))),40000))))</f>
        <v/>
      </c>
      <c r="R1069" s="18">
        <f>MIN(120000,O1069+P1069+Q1069)</f>
        <v/>
      </c>
      <c r="S1069" s="18">
        <f>IF(F1069&lt;=0,IF(E1069&lt;=0,0,IF(E1069&lt;=12000,E1069,IF(E1069&lt;=32000,ROUNDUP(E1069/2,0)+6000,IF(E1069&lt;=56000,ROUNDUP(E1069/4,0)+14000,28000)))),IF(E1069&lt;=0,IF(F1069&lt;=0,0,IF(F1069&lt;=15000,F1069,IF(F1069&lt;=40000,ROUNDUP(F1069/2,0)+7500,IF(F1069&lt;=70000,ROUNDUP(F1069/4,0)+17500,35000)))),MAX(IF(F1069&lt;=0,0,IF(F1069&lt;=15000,F1069,IF(F1069&lt;=40000,ROUNDUP(F1069/2,0)+7500,IF(F1069&lt;=70000,ROUNDUP(F1069/4,0)+17500,35000)))),MIN(IF(E1069&lt;=0,0,IF(E1069&lt;=12000,E1069,IF(E1069&lt;=32000,ROUNDUP(E1069/2,0)+6000,IF(E1069&lt;=56000,ROUNDUP(E1069/4,0)+14000,28000))))+IF(F1069&lt;=0,0,IF(F1069&lt;=15000,F1069,IF(F1069&lt;=40000,ROUNDUP(F1069/2,0)+7500,IF(F1069&lt;=70000,ROUNDUP(F1069/4,0)+17500,35000)))),28000))))</f>
        <v/>
      </c>
      <c r="T1069" s="18">
        <f>IF(G1069&lt;=0,0,IF(G1069&lt;=12000,G1069,IF(G1069&lt;=32000,ROUNDUP(G1069/2,0)+6000,IF(G1069&lt;=56000,ROUNDUP(G1069/4,0)+14000,28000))))</f>
        <v/>
      </c>
      <c r="U1069" s="18">
        <f>IF(I1069&lt;=0,IF(H1069&lt;=0,0,IF(H1069&lt;=12000,H1069,IF(H1069&lt;=32000,ROUNDUP(H1069/2,0)+6000,IF(H1069&lt;=56000,ROUNDUP(H1069/4,0)+14000,28000)))),IF(H1069&lt;=0,IF(I1069&lt;=0,0,IF(I1069&lt;=15000,I1069,IF(I1069&lt;=40000,ROUNDUP(I1069/2,0)+7500,IF(I1069&lt;=70000,ROUNDUP(I1069/4,0)+17500,35000)))),MAX(IF(I1069&lt;=0,0,IF(I1069&lt;=15000,I1069,IF(I1069&lt;=40000,ROUNDUP(I1069/2,0)+7500,IF(I1069&lt;=70000,ROUNDUP(I1069/4,0)+17500,35000)))),MIN(IF(H1069&lt;=0,0,IF(H1069&lt;=12000,H1069,IF(H1069&lt;=32000,ROUNDUP(H1069/2,0)+6000,IF(H1069&lt;=56000,ROUNDUP(H1069/4,0)+14000,28000))))+IF(I1069&lt;=0,0,IF(I1069&lt;=15000,I1069,IF(I1069&lt;=40000,ROUNDUP(I1069/2,0)+7500,IF(I1069&lt;=70000,ROUNDUP(I1069/4,0)+17500,35000)))),28000))))</f>
        <v/>
      </c>
      <c r="V1069" s="18">
        <f>MIN(70000,S1069+T1069+U1069)</f>
        <v/>
      </c>
      <c r="W1069" s="18">
        <f>MAX(0,ROUNDDOWN(M1069-J1069-N1069-K1069-0,-3))</f>
        <v/>
      </c>
      <c r="X1069" s="18">
        <f>MAX(0,ROUNDDOWN(M1069-J1069-N1069-K1069-R1069,-3))</f>
        <v/>
      </c>
      <c r="Y1069" s="18">
        <f>IF(W1069&lt;=0,0,ROUNDDOWN((W1069*LOOKUP(W1069,{0,1950001,3300001,6950001,9000001,18000001,40000001},{0.05,0.1,0.2,0.23,0.33,0.4,0.45})-LOOKUP(W1069,{0,1950001,3300001,6950001,9000001,18000001,40000001},{0,97500,427500,636000,1536000,2796000,4796000}))*1.021,-2))</f>
        <v/>
      </c>
      <c r="Z1069" s="18">
        <f>IF(X1069&lt;=0,0,ROUNDDOWN((X1069*LOOKUP(X1069,{0,1950001,3300001,6950001,9000001,18000001,40000001},{0.05,0.1,0.2,0.23,0.33,0.4,0.45})-LOOKUP(X1069,{0,1950001,3300001,6950001,9000001,18000001,40000001},{0,97500,427500,636000,1536000,2796000,4796000}))*1.021,-2))</f>
        <v/>
      </c>
      <c r="AA1069" s="18">
        <f>MAX(0,ROUNDDOWN(M1069-J1069-430000-L1069-0,-3))</f>
        <v/>
      </c>
      <c r="AB1069" s="18">
        <f>MAX(0,ROUNDDOWN(M1069-J1069-430000-L1069-V1069,-3))</f>
        <v/>
      </c>
      <c r="AC1069" s="18">
        <f>IF(M1069&lt;=450000,0,MAX(0,ROUNDDOWN(AA1069*0.06-MIN(50000,AA1069)*0.03,-2))+MAX(0,ROUNDDOWN(AA1069*0.04-MIN(50000,AA1069)*0.02,-2)))</f>
        <v/>
      </c>
      <c r="AD1069" s="18">
        <f>IF(M1069&lt;=450000,0,MAX(0,ROUNDDOWN(AB1069*0.06-MIN(50000,AB1069)*0.03,-2))+MAX(0,ROUNDDOWN(AB1069*0.04-MIN(50000,AB1069)*0.02,-2)))</f>
        <v/>
      </c>
      <c r="AE1069" s="18">
        <f>Y1069-Z1069</f>
        <v/>
      </c>
      <c r="AF1069" s="18">
        <f>AC1069-AD1069</f>
        <v/>
      </c>
      <c r="AG1069" s="18">
        <f>AE1069+AF1069</f>
        <v/>
      </c>
      <c r="AH1069" s="20">
        <f>IF(W1069&lt;=0,0,LOOKUP(W1069,{0,1950001,3300001,6950001,9000001,18000001,40000001},{0.05,0.1,0.2,0.23,0.33,0.4,0.45}))</f>
        <v/>
      </c>
    </row>
    <row r="1070">
      <c r="A1070" t="inlineStr">
        <is>
          <t>1万円刻み 特例あり一般12万円</t>
        </is>
      </c>
      <c r="B1070" s="18">
        <f>'4_1万円刻み'!$A$330</f>
        <v/>
      </c>
      <c r="C1070" s="19" t="n">
        <v>2026</v>
      </c>
      <c r="D1070" t="inlineStr">
        <is>
          <t>はい</t>
        </is>
      </c>
      <c r="E1070" s="18" t="n">
        <v>120000</v>
      </c>
      <c r="F1070" s="18" t="n">
        <v>0</v>
      </c>
      <c r="G1070" s="18" t="n">
        <v>0</v>
      </c>
      <c r="H1070" s="18" t="n">
        <v>0</v>
      </c>
      <c r="I1070" s="18" t="n">
        <v>0</v>
      </c>
      <c r="J1070" s="18">
        <f>ROUND(MIN(B1070/12,650000)*12*0.0915+MIN(B1070/12,1390000)*12*(0.0504+0)+B1070*0.005,0)</f>
        <v/>
      </c>
      <c r="K1070" s="18" t="n">
        <v>0</v>
      </c>
      <c r="L1070" s="18" t="n">
        <v>0</v>
      </c>
      <c r="M1070" s="18">
        <f>ROUND(IF(C1070&gt;=2026,IF(B1070&lt;741000,0,IF(B1070&lt;2191000,B1070-740000,IF(B1070&lt;2193000,1451000,IF(B1070&lt;2196000,1453000,IF(B1070&lt;2200000,1456000,IF(B1070&lt;3600000,ROUNDDOWN(B1070/4,-3)*2.8-80000,IF(B1070&lt;6600000,ROUNDDOWN(B1070/4,-3)*3.2-440000,IF(B1070&lt;8500000,ROUNDDOWN(B1070*0.9,0)-1100000,B1070-1950000)))))))),IF(B1070&lt;651000,0,IF(B1070&lt;1900000,B1070-650000,IF(B1070&lt;3600000,ROUNDDOWN(B1070/4,-3)*2.8-80000,IF(B1070&lt;6600000,ROUNDDOWN(B1070/4,-3)*3.2-440000,IF(B1070&lt;8500000,ROUNDDOWN(B1070*0.9,0)-1100000,B1070-1950000)))))),0)</f>
        <v/>
      </c>
      <c r="N1070" s="18">
        <f>IF(M1070&gt;23500000,NA(),IF(C1070&gt;=2026,IF(M1070&lt;=4890000,1040000,IF(M1070&lt;=6550000,670000,620000)),IF(M1070&lt;=1320000,950000,IF(M1070&lt;=3360000,880000,IF(M1070&lt;=4890000,680000,IF(M1070&lt;=6550000,630000,580000))))))</f>
        <v/>
      </c>
      <c r="O1070" s="18">
        <f>IF(F1070&lt;=0,IF(AND(D1070="はい",C1070&gt;=2026,C1070&lt;=2027),IF(E1070&lt;=0,0,IF(E1070&lt;=30000,E1070,IF(E1070&lt;=60000,ROUNDUP(E1070/2,0)+15000,IF(E1070&lt;=120000,ROUNDUP(E1070/4,0)+30000,60000)))),IF(E1070&lt;=0,0,IF(E1070&lt;=20000,E1070,IF(E1070&lt;=40000,ROUNDUP(E1070/2,0)+10000,IF(E1070&lt;=80000,ROUNDUP(E1070/4,0)+20000,40000))))),IF(E1070&lt;=0,IF(F1070&lt;=0,0,IF(F1070&lt;=25000,F1070,IF(F1070&lt;=50000,ROUNDUP(F1070/2,0)+12500,IF(F1070&lt;=100000,ROUNDUP(F1070/4,0)+25000,50000)))),MAX(IF(F1070&lt;=0,0,IF(F1070&lt;=25000,F1070,IF(F1070&lt;=50000,ROUNDUP(F1070/2,0)+12500,IF(F1070&lt;=100000,ROUNDUP(F1070/4,0)+25000,50000)))),MIN(IF(AND(D1070="はい",C1070&gt;=2026,C1070&lt;=2027),IF(E1070&lt;=0,0,IF(E1070&lt;=30000,E1070,IF(E1070&lt;=60000,ROUNDUP(E1070/2,0)+15000,IF(E1070&lt;=120000,ROUNDUP(E1070/4,0)+30000,60000)))),IF(E1070&lt;=0,0,IF(E1070&lt;=20000,E1070,IF(E1070&lt;=40000,ROUNDUP(E1070/2,0)+10000,IF(E1070&lt;=80000,ROUNDUP(E1070/4,0)+20000,40000)))))+IF(F1070&lt;=0,0,IF(F1070&lt;=25000,F1070,IF(F1070&lt;=50000,ROUNDUP(F1070/2,0)+12500,IF(F1070&lt;=100000,ROUNDUP(F1070/4,0)+25000,50000)))),IF(AND(D1070="はい",C1070&gt;=2026,C1070&lt;=2027),60000,40000)))))</f>
        <v/>
      </c>
      <c r="P1070" s="18">
        <f>IF(G1070&lt;=0,0,IF(G1070&lt;=20000,G1070,IF(G1070&lt;=40000,ROUNDUP(G1070/2,0)+10000,IF(G1070&lt;=80000,ROUNDUP(G1070/4,0)+20000,40000))))</f>
        <v/>
      </c>
      <c r="Q1070" s="18">
        <f>IF(I1070&lt;=0,IF(H1070&lt;=0,0,IF(H1070&lt;=20000,H1070,IF(H1070&lt;=40000,ROUNDUP(H1070/2,0)+10000,IF(H1070&lt;=80000,ROUNDUP(H1070/4,0)+20000,40000)))),IF(H1070&lt;=0,IF(I1070&lt;=0,0,IF(I1070&lt;=25000,I1070,IF(I1070&lt;=50000,ROUNDUP(I1070/2,0)+12500,IF(I1070&lt;=100000,ROUNDUP(I1070/4,0)+25000,50000)))),MAX(IF(I1070&lt;=0,0,IF(I1070&lt;=25000,I1070,IF(I1070&lt;=50000,ROUNDUP(I1070/2,0)+12500,IF(I1070&lt;=100000,ROUNDUP(I1070/4,0)+25000,50000)))),MIN(IF(H1070&lt;=0,0,IF(H1070&lt;=20000,H1070,IF(H1070&lt;=40000,ROUNDUP(H1070/2,0)+10000,IF(H1070&lt;=80000,ROUNDUP(H1070/4,0)+20000,40000))))+IF(I1070&lt;=0,0,IF(I1070&lt;=25000,I1070,IF(I1070&lt;=50000,ROUNDUP(I1070/2,0)+12500,IF(I1070&lt;=100000,ROUNDUP(I1070/4,0)+25000,50000)))),40000))))</f>
        <v/>
      </c>
      <c r="R1070" s="18">
        <f>MIN(120000,O1070+P1070+Q1070)</f>
        <v/>
      </c>
      <c r="S1070" s="18">
        <f>IF(F1070&lt;=0,IF(E1070&lt;=0,0,IF(E1070&lt;=12000,E1070,IF(E1070&lt;=32000,ROUNDUP(E1070/2,0)+6000,IF(E1070&lt;=56000,ROUNDUP(E1070/4,0)+14000,28000)))),IF(E1070&lt;=0,IF(F1070&lt;=0,0,IF(F1070&lt;=15000,F1070,IF(F1070&lt;=40000,ROUNDUP(F1070/2,0)+7500,IF(F1070&lt;=70000,ROUNDUP(F1070/4,0)+17500,35000)))),MAX(IF(F1070&lt;=0,0,IF(F1070&lt;=15000,F1070,IF(F1070&lt;=40000,ROUNDUP(F1070/2,0)+7500,IF(F1070&lt;=70000,ROUNDUP(F1070/4,0)+17500,35000)))),MIN(IF(E1070&lt;=0,0,IF(E1070&lt;=12000,E1070,IF(E1070&lt;=32000,ROUNDUP(E1070/2,0)+6000,IF(E1070&lt;=56000,ROUNDUP(E1070/4,0)+14000,28000))))+IF(F1070&lt;=0,0,IF(F1070&lt;=15000,F1070,IF(F1070&lt;=40000,ROUNDUP(F1070/2,0)+7500,IF(F1070&lt;=70000,ROUNDUP(F1070/4,0)+17500,35000)))),28000))))</f>
        <v/>
      </c>
      <c r="T1070" s="18">
        <f>IF(G1070&lt;=0,0,IF(G1070&lt;=12000,G1070,IF(G1070&lt;=32000,ROUNDUP(G1070/2,0)+6000,IF(G1070&lt;=56000,ROUNDUP(G1070/4,0)+14000,28000))))</f>
        <v/>
      </c>
      <c r="U1070" s="18">
        <f>IF(I1070&lt;=0,IF(H1070&lt;=0,0,IF(H1070&lt;=12000,H1070,IF(H1070&lt;=32000,ROUNDUP(H1070/2,0)+6000,IF(H1070&lt;=56000,ROUNDUP(H1070/4,0)+14000,28000)))),IF(H1070&lt;=0,IF(I1070&lt;=0,0,IF(I1070&lt;=15000,I1070,IF(I1070&lt;=40000,ROUNDUP(I1070/2,0)+7500,IF(I1070&lt;=70000,ROUNDUP(I1070/4,0)+17500,35000)))),MAX(IF(I1070&lt;=0,0,IF(I1070&lt;=15000,I1070,IF(I1070&lt;=40000,ROUNDUP(I1070/2,0)+7500,IF(I1070&lt;=70000,ROUNDUP(I1070/4,0)+17500,35000)))),MIN(IF(H1070&lt;=0,0,IF(H1070&lt;=12000,H1070,IF(H1070&lt;=32000,ROUNDUP(H1070/2,0)+6000,IF(H1070&lt;=56000,ROUNDUP(H1070/4,0)+14000,28000))))+IF(I1070&lt;=0,0,IF(I1070&lt;=15000,I1070,IF(I1070&lt;=40000,ROUNDUP(I1070/2,0)+7500,IF(I1070&lt;=70000,ROUNDUP(I1070/4,0)+17500,35000)))),28000))))</f>
        <v/>
      </c>
      <c r="V1070" s="18">
        <f>MIN(70000,S1070+T1070+U1070)</f>
        <v/>
      </c>
      <c r="W1070" s="18">
        <f>MAX(0,ROUNDDOWN(M1070-J1070-N1070-K1070-0,-3))</f>
        <v/>
      </c>
      <c r="X1070" s="18">
        <f>MAX(0,ROUNDDOWN(M1070-J1070-N1070-K1070-R1070,-3))</f>
        <v/>
      </c>
      <c r="Y1070" s="18">
        <f>IF(W1070&lt;=0,0,ROUNDDOWN((W1070*LOOKUP(W1070,{0,1950001,3300001,6950001,9000001,18000001,40000001},{0.05,0.1,0.2,0.23,0.33,0.4,0.45})-LOOKUP(W1070,{0,1950001,3300001,6950001,9000001,18000001,40000001},{0,97500,427500,636000,1536000,2796000,4796000}))*1.021,-2))</f>
        <v/>
      </c>
      <c r="Z1070" s="18">
        <f>IF(X1070&lt;=0,0,ROUNDDOWN((X1070*LOOKUP(X1070,{0,1950001,3300001,6950001,9000001,18000001,40000001},{0.05,0.1,0.2,0.23,0.33,0.4,0.45})-LOOKUP(X1070,{0,1950001,3300001,6950001,9000001,18000001,40000001},{0,97500,427500,636000,1536000,2796000,4796000}))*1.021,-2))</f>
        <v/>
      </c>
      <c r="AA1070" s="18">
        <f>MAX(0,ROUNDDOWN(M1070-J1070-430000-L1070-0,-3))</f>
        <v/>
      </c>
      <c r="AB1070" s="18">
        <f>MAX(0,ROUNDDOWN(M1070-J1070-430000-L1070-V1070,-3))</f>
        <v/>
      </c>
      <c r="AC1070" s="18">
        <f>IF(M1070&lt;=450000,0,MAX(0,ROUNDDOWN(AA1070*0.06-MIN(50000,AA1070)*0.03,-2))+MAX(0,ROUNDDOWN(AA1070*0.04-MIN(50000,AA1070)*0.02,-2)))</f>
        <v/>
      </c>
      <c r="AD1070" s="18">
        <f>IF(M1070&lt;=450000,0,MAX(0,ROUNDDOWN(AB1070*0.06-MIN(50000,AB1070)*0.03,-2))+MAX(0,ROUNDDOWN(AB1070*0.04-MIN(50000,AB1070)*0.02,-2)))</f>
        <v/>
      </c>
      <c r="AE1070" s="18">
        <f>Y1070-Z1070</f>
        <v/>
      </c>
      <c r="AF1070" s="18">
        <f>AC1070-AD1070</f>
        <v/>
      </c>
      <c r="AG1070" s="18">
        <f>AE1070+AF1070</f>
        <v/>
      </c>
      <c r="AH1070" s="20">
        <f>IF(W1070&lt;=0,0,LOOKUP(W1070,{0,1950001,3300001,6950001,9000001,18000001,40000001},{0.05,0.1,0.2,0.23,0.33,0.4,0.45}))</f>
        <v/>
      </c>
    </row>
    <row r="1071">
      <c r="A1071" t="inlineStr">
        <is>
          <t>1万円刻み 3区分8万円ずつ</t>
        </is>
      </c>
      <c r="B1071" s="18">
        <f>'4_1万円刻み'!$A$331</f>
        <v/>
      </c>
      <c r="C1071" s="19" t="n">
        <v>2026</v>
      </c>
      <c r="D1071" t="inlineStr">
        <is>
          <t>いいえ</t>
        </is>
      </c>
      <c r="E1071" s="18" t="n">
        <v>80000</v>
      </c>
      <c r="F1071" s="18" t="n">
        <v>0</v>
      </c>
      <c r="G1071" s="18" t="n">
        <v>80000</v>
      </c>
      <c r="H1071" s="18" t="n">
        <v>80000</v>
      </c>
      <c r="I1071" s="18" t="n">
        <v>0</v>
      </c>
      <c r="J1071" s="18">
        <f>ROUND(MIN(B1071/12,650000)*12*0.0915+MIN(B1071/12,1390000)*12*(0.0504+0)+B1071*0.005,0)</f>
        <v/>
      </c>
      <c r="K1071" s="18" t="n">
        <v>0</v>
      </c>
      <c r="L1071" s="18" t="n">
        <v>0</v>
      </c>
      <c r="M1071" s="18">
        <f>ROUND(IF(C1071&gt;=2026,IF(B1071&lt;741000,0,IF(B1071&lt;2191000,B1071-740000,IF(B1071&lt;2193000,1451000,IF(B1071&lt;2196000,1453000,IF(B1071&lt;2200000,1456000,IF(B1071&lt;3600000,ROUNDDOWN(B1071/4,-3)*2.8-80000,IF(B1071&lt;6600000,ROUNDDOWN(B1071/4,-3)*3.2-440000,IF(B1071&lt;8500000,ROUNDDOWN(B1071*0.9,0)-1100000,B1071-1950000)))))))),IF(B1071&lt;651000,0,IF(B1071&lt;1900000,B1071-650000,IF(B1071&lt;3600000,ROUNDDOWN(B1071/4,-3)*2.8-80000,IF(B1071&lt;6600000,ROUNDDOWN(B1071/4,-3)*3.2-440000,IF(B1071&lt;8500000,ROUNDDOWN(B1071*0.9,0)-1100000,B1071-1950000)))))),0)</f>
        <v/>
      </c>
      <c r="N1071" s="18">
        <f>IF(M1071&gt;23500000,NA(),IF(C1071&gt;=2026,IF(M1071&lt;=4890000,1040000,IF(M1071&lt;=6550000,670000,620000)),IF(M1071&lt;=1320000,950000,IF(M1071&lt;=3360000,880000,IF(M1071&lt;=4890000,680000,IF(M1071&lt;=6550000,630000,580000))))))</f>
        <v/>
      </c>
      <c r="O1071" s="18">
        <f>IF(F1071&lt;=0,IF(AND(D1071="はい",C1071&gt;=2026,C1071&lt;=2027),IF(E1071&lt;=0,0,IF(E1071&lt;=30000,E1071,IF(E1071&lt;=60000,ROUNDUP(E1071/2,0)+15000,IF(E1071&lt;=120000,ROUNDUP(E1071/4,0)+30000,60000)))),IF(E1071&lt;=0,0,IF(E1071&lt;=20000,E1071,IF(E1071&lt;=40000,ROUNDUP(E1071/2,0)+10000,IF(E1071&lt;=80000,ROUNDUP(E1071/4,0)+20000,40000))))),IF(E1071&lt;=0,IF(F1071&lt;=0,0,IF(F1071&lt;=25000,F1071,IF(F1071&lt;=50000,ROUNDUP(F1071/2,0)+12500,IF(F1071&lt;=100000,ROUNDUP(F1071/4,0)+25000,50000)))),MAX(IF(F1071&lt;=0,0,IF(F1071&lt;=25000,F1071,IF(F1071&lt;=50000,ROUNDUP(F1071/2,0)+12500,IF(F1071&lt;=100000,ROUNDUP(F1071/4,0)+25000,50000)))),MIN(IF(AND(D1071="はい",C1071&gt;=2026,C1071&lt;=2027),IF(E1071&lt;=0,0,IF(E1071&lt;=30000,E1071,IF(E1071&lt;=60000,ROUNDUP(E1071/2,0)+15000,IF(E1071&lt;=120000,ROUNDUP(E1071/4,0)+30000,60000)))),IF(E1071&lt;=0,0,IF(E1071&lt;=20000,E1071,IF(E1071&lt;=40000,ROUNDUP(E1071/2,0)+10000,IF(E1071&lt;=80000,ROUNDUP(E1071/4,0)+20000,40000)))))+IF(F1071&lt;=0,0,IF(F1071&lt;=25000,F1071,IF(F1071&lt;=50000,ROUNDUP(F1071/2,0)+12500,IF(F1071&lt;=100000,ROUNDUP(F1071/4,0)+25000,50000)))),IF(AND(D1071="はい",C1071&gt;=2026,C1071&lt;=2027),60000,40000)))))</f>
        <v/>
      </c>
      <c r="P1071" s="18">
        <f>IF(G1071&lt;=0,0,IF(G1071&lt;=20000,G1071,IF(G1071&lt;=40000,ROUNDUP(G1071/2,0)+10000,IF(G1071&lt;=80000,ROUNDUP(G1071/4,0)+20000,40000))))</f>
        <v/>
      </c>
      <c r="Q1071" s="18">
        <f>IF(I1071&lt;=0,IF(H1071&lt;=0,0,IF(H1071&lt;=20000,H1071,IF(H1071&lt;=40000,ROUNDUP(H1071/2,0)+10000,IF(H1071&lt;=80000,ROUNDUP(H1071/4,0)+20000,40000)))),IF(H1071&lt;=0,IF(I1071&lt;=0,0,IF(I1071&lt;=25000,I1071,IF(I1071&lt;=50000,ROUNDUP(I1071/2,0)+12500,IF(I1071&lt;=100000,ROUNDUP(I1071/4,0)+25000,50000)))),MAX(IF(I1071&lt;=0,0,IF(I1071&lt;=25000,I1071,IF(I1071&lt;=50000,ROUNDUP(I1071/2,0)+12500,IF(I1071&lt;=100000,ROUNDUP(I1071/4,0)+25000,50000)))),MIN(IF(H1071&lt;=0,0,IF(H1071&lt;=20000,H1071,IF(H1071&lt;=40000,ROUNDUP(H1071/2,0)+10000,IF(H1071&lt;=80000,ROUNDUP(H1071/4,0)+20000,40000))))+IF(I1071&lt;=0,0,IF(I1071&lt;=25000,I1071,IF(I1071&lt;=50000,ROUNDUP(I1071/2,0)+12500,IF(I1071&lt;=100000,ROUNDUP(I1071/4,0)+25000,50000)))),40000))))</f>
        <v/>
      </c>
      <c r="R1071" s="18">
        <f>MIN(120000,O1071+P1071+Q1071)</f>
        <v/>
      </c>
      <c r="S1071" s="18">
        <f>IF(F1071&lt;=0,IF(E1071&lt;=0,0,IF(E1071&lt;=12000,E1071,IF(E1071&lt;=32000,ROUNDUP(E1071/2,0)+6000,IF(E1071&lt;=56000,ROUNDUP(E1071/4,0)+14000,28000)))),IF(E1071&lt;=0,IF(F1071&lt;=0,0,IF(F1071&lt;=15000,F1071,IF(F1071&lt;=40000,ROUNDUP(F1071/2,0)+7500,IF(F1071&lt;=70000,ROUNDUP(F1071/4,0)+17500,35000)))),MAX(IF(F1071&lt;=0,0,IF(F1071&lt;=15000,F1071,IF(F1071&lt;=40000,ROUNDUP(F1071/2,0)+7500,IF(F1071&lt;=70000,ROUNDUP(F1071/4,0)+17500,35000)))),MIN(IF(E1071&lt;=0,0,IF(E1071&lt;=12000,E1071,IF(E1071&lt;=32000,ROUNDUP(E1071/2,0)+6000,IF(E1071&lt;=56000,ROUNDUP(E1071/4,0)+14000,28000))))+IF(F1071&lt;=0,0,IF(F1071&lt;=15000,F1071,IF(F1071&lt;=40000,ROUNDUP(F1071/2,0)+7500,IF(F1071&lt;=70000,ROUNDUP(F1071/4,0)+17500,35000)))),28000))))</f>
        <v/>
      </c>
      <c r="T1071" s="18">
        <f>IF(G1071&lt;=0,0,IF(G1071&lt;=12000,G1071,IF(G1071&lt;=32000,ROUNDUP(G1071/2,0)+6000,IF(G1071&lt;=56000,ROUNDUP(G1071/4,0)+14000,28000))))</f>
        <v/>
      </c>
      <c r="U1071" s="18">
        <f>IF(I1071&lt;=0,IF(H1071&lt;=0,0,IF(H1071&lt;=12000,H1071,IF(H1071&lt;=32000,ROUNDUP(H1071/2,0)+6000,IF(H1071&lt;=56000,ROUNDUP(H1071/4,0)+14000,28000)))),IF(H1071&lt;=0,IF(I1071&lt;=0,0,IF(I1071&lt;=15000,I1071,IF(I1071&lt;=40000,ROUNDUP(I1071/2,0)+7500,IF(I1071&lt;=70000,ROUNDUP(I1071/4,0)+17500,35000)))),MAX(IF(I1071&lt;=0,0,IF(I1071&lt;=15000,I1071,IF(I1071&lt;=40000,ROUNDUP(I1071/2,0)+7500,IF(I1071&lt;=70000,ROUNDUP(I1071/4,0)+17500,35000)))),MIN(IF(H1071&lt;=0,0,IF(H1071&lt;=12000,H1071,IF(H1071&lt;=32000,ROUNDUP(H1071/2,0)+6000,IF(H1071&lt;=56000,ROUNDUP(H1071/4,0)+14000,28000))))+IF(I1071&lt;=0,0,IF(I1071&lt;=15000,I1071,IF(I1071&lt;=40000,ROUNDUP(I1071/2,0)+7500,IF(I1071&lt;=70000,ROUNDUP(I1071/4,0)+17500,35000)))),28000))))</f>
        <v/>
      </c>
      <c r="V1071" s="18">
        <f>MIN(70000,S1071+T1071+U1071)</f>
        <v/>
      </c>
      <c r="W1071" s="18">
        <f>MAX(0,ROUNDDOWN(M1071-J1071-N1071-K1071-0,-3))</f>
        <v/>
      </c>
      <c r="X1071" s="18">
        <f>MAX(0,ROUNDDOWN(M1071-J1071-N1071-K1071-R1071,-3))</f>
        <v/>
      </c>
      <c r="Y1071" s="18">
        <f>IF(W1071&lt;=0,0,ROUNDDOWN((W1071*LOOKUP(W1071,{0,1950001,3300001,6950001,9000001,18000001,40000001},{0.05,0.1,0.2,0.23,0.33,0.4,0.45})-LOOKUP(W1071,{0,1950001,3300001,6950001,9000001,18000001,40000001},{0,97500,427500,636000,1536000,2796000,4796000}))*1.021,-2))</f>
        <v/>
      </c>
      <c r="Z1071" s="18">
        <f>IF(X1071&lt;=0,0,ROUNDDOWN((X1071*LOOKUP(X1071,{0,1950001,3300001,6950001,9000001,18000001,40000001},{0.05,0.1,0.2,0.23,0.33,0.4,0.45})-LOOKUP(X1071,{0,1950001,3300001,6950001,9000001,18000001,40000001},{0,97500,427500,636000,1536000,2796000,4796000}))*1.021,-2))</f>
        <v/>
      </c>
      <c r="AA1071" s="18">
        <f>MAX(0,ROUNDDOWN(M1071-J1071-430000-L1071-0,-3))</f>
        <v/>
      </c>
      <c r="AB1071" s="18">
        <f>MAX(0,ROUNDDOWN(M1071-J1071-430000-L1071-V1071,-3))</f>
        <v/>
      </c>
      <c r="AC1071" s="18">
        <f>IF(M1071&lt;=450000,0,MAX(0,ROUNDDOWN(AA1071*0.06-MIN(50000,AA1071)*0.03,-2))+MAX(0,ROUNDDOWN(AA1071*0.04-MIN(50000,AA1071)*0.02,-2)))</f>
        <v/>
      </c>
      <c r="AD1071" s="18">
        <f>IF(M1071&lt;=450000,0,MAX(0,ROUNDDOWN(AB1071*0.06-MIN(50000,AB1071)*0.03,-2))+MAX(0,ROUNDDOWN(AB1071*0.04-MIN(50000,AB1071)*0.02,-2)))</f>
        <v/>
      </c>
      <c r="AE1071" s="18">
        <f>Y1071-Z1071</f>
        <v/>
      </c>
      <c r="AF1071" s="18">
        <f>AC1071-AD1071</f>
        <v/>
      </c>
      <c r="AG1071" s="18">
        <f>AE1071+AF1071</f>
        <v/>
      </c>
      <c r="AH1071" s="20">
        <f>IF(W1071&lt;=0,0,LOOKUP(W1071,{0,1950001,3300001,6950001,9000001,18000001,40000001},{0.05,0.1,0.2,0.23,0.33,0.4,0.45}))</f>
        <v/>
      </c>
    </row>
    <row r="1072">
      <c r="A1072" t="inlineStr">
        <is>
          <t>1万円刻み 一般8万円</t>
        </is>
      </c>
      <c r="B1072" s="18">
        <f>'4_1万円刻み'!$A$331</f>
        <v/>
      </c>
      <c r="C1072" s="19" t="n">
        <v>2026</v>
      </c>
      <c r="D1072" t="inlineStr">
        <is>
          <t>いいえ</t>
        </is>
      </c>
      <c r="E1072" s="18" t="n">
        <v>80000</v>
      </c>
      <c r="F1072" s="18" t="n">
        <v>0</v>
      </c>
      <c r="G1072" s="18" t="n">
        <v>0</v>
      </c>
      <c r="H1072" s="18" t="n">
        <v>0</v>
      </c>
      <c r="I1072" s="18" t="n">
        <v>0</v>
      </c>
      <c r="J1072" s="18">
        <f>ROUND(MIN(B1072/12,650000)*12*0.0915+MIN(B1072/12,1390000)*12*(0.0504+0)+B1072*0.005,0)</f>
        <v/>
      </c>
      <c r="K1072" s="18" t="n">
        <v>0</v>
      </c>
      <c r="L1072" s="18" t="n">
        <v>0</v>
      </c>
      <c r="M1072" s="18">
        <f>ROUND(IF(C1072&gt;=2026,IF(B1072&lt;741000,0,IF(B1072&lt;2191000,B1072-740000,IF(B1072&lt;2193000,1451000,IF(B1072&lt;2196000,1453000,IF(B1072&lt;2200000,1456000,IF(B1072&lt;3600000,ROUNDDOWN(B1072/4,-3)*2.8-80000,IF(B1072&lt;6600000,ROUNDDOWN(B1072/4,-3)*3.2-440000,IF(B1072&lt;8500000,ROUNDDOWN(B1072*0.9,0)-1100000,B1072-1950000)))))))),IF(B1072&lt;651000,0,IF(B1072&lt;1900000,B1072-650000,IF(B1072&lt;3600000,ROUNDDOWN(B1072/4,-3)*2.8-80000,IF(B1072&lt;6600000,ROUNDDOWN(B1072/4,-3)*3.2-440000,IF(B1072&lt;8500000,ROUNDDOWN(B1072*0.9,0)-1100000,B1072-1950000)))))),0)</f>
        <v/>
      </c>
      <c r="N1072" s="18">
        <f>IF(M1072&gt;23500000,NA(),IF(C1072&gt;=2026,IF(M1072&lt;=4890000,1040000,IF(M1072&lt;=6550000,670000,620000)),IF(M1072&lt;=1320000,950000,IF(M1072&lt;=3360000,880000,IF(M1072&lt;=4890000,680000,IF(M1072&lt;=6550000,630000,580000))))))</f>
        <v/>
      </c>
      <c r="O1072" s="18">
        <f>IF(F1072&lt;=0,IF(AND(D1072="はい",C1072&gt;=2026,C1072&lt;=2027),IF(E1072&lt;=0,0,IF(E1072&lt;=30000,E1072,IF(E1072&lt;=60000,ROUNDUP(E1072/2,0)+15000,IF(E1072&lt;=120000,ROUNDUP(E1072/4,0)+30000,60000)))),IF(E1072&lt;=0,0,IF(E1072&lt;=20000,E1072,IF(E1072&lt;=40000,ROUNDUP(E1072/2,0)+10000,IF(E1072&lt;=80000,ROUNDUP(E1072/4,0)+20000,40000))))),IF(E1072&lt;=0,IF(F1072&lt;=0,0,IF(F1072&lt;=25000,F1072,IF(F1072&lt;=50000,ROUNDUP(F1072/2,0)+12500,IF(F1072&lt;=100000,ROUNDUP(F1072/4,0)+25000,50000)))),MAX(IF(F1072&lt;=0,0,IF(F1072&lt;=25000,F1072,IF(F1072&lt;=50000,ROUNDUP(F1072/2,0)+12500,IF(F1072&lt;=100000,ROUNDUP(F1072/4,0)+25000,50000)))),MIN(IF(AND(D1072="はい",C1072&gt;=2026,C1072&lt;=2027),IF(E1072&lt;=0,0,IF(E1072&lt;=30000,E1072,IF(E1072&lt;=60000,ROUNDUP(E1072/2,0)+15000,IF(E1072&lt;=120000,ROUNDUP(E1072/4,0)+30000,60000)))),IF(E1072&lt;=0,0,IF(E1072&lt;=20000,E1072,IF(E1072&lt;=40000,ROUNDUP(E1072/2,0)+10000,IF(E1072&lt;=80000,ROUNDUP(E1072/4,0)+20000,40000)))))+IF(F1072&lt;=0,0,IF(F1072&lt;=25000,F1072,IF(F1072&lt;=50000,ROUNDUP(F1072/2,0)+12500,IF(F1072&lt;=100000,ROUNDUP(F1072/4,0)+25000,50000)))),IF(AND(D1072="はい",C1072&gt;=2026,C1072&lt;=2027),60000,40000)))))</f>
        <v/>
      </c>
      <c r="P1072" s="18">
        <f>IF(G1072&lt;=0,0,IF(G1072&lt;=20000,G1072,IF(G1072&lt;=40000,ROUNDUP(G1072/2,0)+10000,IF(G1072&lt;=80000,ROUNDUP(G1072/4,0)+20000,40000))))</f>
        <v/>
      </c>
      <c r="Q1072" s="18">
        <f>IF(I1072&lt;=0,IF(H1072&lt;=0,0,IF(H1072&lt;=20000,H1072,IF(H1072&lt;=40000,ROUNDUP(H1072/2,0)+10000,IF(H1072&lt;=80000,ROUNDUP(H1072/4,0)+20000,40000)))),IF(H1072&lt;=0,IF(I1072&lt;=0,0,IF(I1072&lt;=25000,I1072,IF(I1072&lt;=50000,ROUNDUP(I1072/2,0)+12500,IF(I1072&lt;=100000,ROUNDUP(I1072/4,0)+25000,50000)))),MAX(IF(I1072&lt;=0,0,IF(I1072&lt;=25000,I1072,IF(I1072&lt;=50000,ROUNDUP(I1072/2,0)+12500,IF(I1072&lt;=100000,ROUNDUP(I1072/4,0)+25000,50000)))),MIN(IF(H1072&lt;=0,0,IF(H1072&lt;=20000,H1072,IF(H1072&lt;=40000,ROUNDUP(H1072/2,0)+10000,IF(H1072&lt;=80000,ROUNDUP(H1072/4,0)+20000,40000))))+IF(I1072&lt;=0,0,IF(I1072&lt;=25000,I1072,IF(I1072&lt;=50000,ROUNDUP(I1072/2,0)+12500,IF(I1072&lt;=100000,ROUNDUP(I1072/4,0)+25000,50000)))),40000))))</f>
        <v/>
      </c>
      <c r="R1072" s="18">
        <f>MIN(120000,O1072+P1072+Q1072)</f>
        <v/>
      </c>
      <c r="S1072" s="18">
        <f>IF(F1072&lt;=0,IF(E1072&lt;=0,0,IF(E1072&lt;=12000,E1072,IF(E1072&lt;=32000,ROUNDUP(E1072/2,0)+6000,IF(E1072&lt;=56000,ROUNDUP(E1072/4,0)+14000,28000)))),IF(E1072&lt;=0,IF(F1072&lt;=0,0,IF(F1072&lt;=15000,F1072,IF(F1072&lt;=40000,ROUNDUP(F1072/2,0)+7500,IF(F1072&lt;=70000,ROUNDUP(F1072/4,0)+17500,35000)))),MAX(IF(F1072&lt;=0,0,IF(F1072&lt;=15000,F1072,IF(F1072&lt;=40000,ROUNDUP(F1072/2,0)+7500,IF(F1072&lt;=70000,ROUNDUP(F1072/4,0)+17500,35000)))),MIN(IF(E1072&lt;=0,0,IF(E1072&lt;=12000,E1072,IF(E1072&lt;=32000,ROUNDUP(E1072/2,0)+6000,IF(E1072&lt;=56000,ROUNDUP(E1072/4,0)+14000,28000))))+IF(F1072&lt;=0,0,IF(F1072&lt;=15000,F1072,IF(F1072&lt;=40000,ROUNDUP(F1072/2,0)+7500,IF(F1072&lt;=70000,ROUNDUP(F1072/4,0)+17500,35000)))),28000))))</f>
        <v/>
      </c>
      <c r="T1072" s="18">
        <f>IF(G1072&lt;=0,0,IF(G1072&lt;=12000,G1072,IF(G1072&lt;=32000,ROUNDUP(G1072/2,0)+6000,IF(G1072&lt;=56000,ROUNDUP(G1072/4,0)+14000,28000))))</f>
        <v/>
      </c>
      <c r="U1072" s="18">
        <f>IF(I1072&lt;=0,IF(H1072&lt;=0,0,IF(H1072&lt;=12000,H1072,IF(H1072&lt;=32000,ROUNDUP(H1072/2,0)+6000,IF(H1072&lt;=56000,ROUNDUP(H1072/4,0)+14000,28000)))),IF(H1072&lt;=0,IF(I1072&lt;=0,0,IF(I1072&lt;=15000,I1072,IF(I1072&lt;=40000,ROUNDUP(I1072/2,0)+7500,IF(I1072&lt;=70000,ROUNDUP(I1072/4,0)+17500,35000)))),MAX(IF(I1072&lt;=0,0,IF(I1072&lt;=15000,I1072,IF(I1072&lt;=40000,ROUNDUP(I1072/2,0)+7500,IF(I1072&lt;=70000,ROUNDUP(I1072/4,0)+17500,35000)))),MIN(IF(H1072&lt;=0,0,IF(H1072&lt;=12000,H1072,IF(H1072&lt;=32000,ROUNDUP(H1072/2,0)+6000,IF(H1072&lt;=56000,ROUNDUP(H1072/4,0)+14000,28000))))+IF(I1072&lt;=0,0,IF(I1072&lt;=15000,I1072,IF(I1072&lt;=40000,ROUNDUP(I1072/2,0)+7500,IF(I1072&lt;=70000,ROUNDUP(I1072/4,0)+17500,35000)))),28000))))</f>
        <v/>
      </c>
      <c r="V1072" s="18">
        <f>MIN(70000,S1072+T1072+U1072)</f>
        <v/>
      </c>
      <c r="W1072" s="18">
        <f>MAX(0,ROUNDDOWN(M1072-J1072-N1072-K1072-0,-3))</f>
        <v/>
      </c>
      <c r="X1072" s="18">
        <f>MAX(0,ROUNDDOWN(M1072-J1072-N1072-K1072-R1072,-3))</f>
        <v/>
      </c>
      <c r="Y1072" s="18">
        <f>IF(W1072&lt;=0,0,ROUNDDOWN((W1072*LOOKUP(W1072,{0,1950001,3300001,6950001,9000001,18000001,40000001},{0.05,0.1,0.2,0.23,0.33,0.4,0.45})-LOOKUP(W1072,{0,1950001,3300001,6950001,9000001,18000001,40000001},{0,97500,427500,636000,1536000,2796000,4796000}))*1.021,-2))</f>
        <v/>
      </c>
      <c r="Z1072" s="18">
        <f>IF(X1072&lt;=0,0,ROUNDDOWN((X1072*LOOKUP(X1072,{0,1950001,3300001,6950001,9000001,18000001,40000001},{0.05,0.1,0.2,0.23,0.33,0.4,0.45})-LOOKUP(X1072,{0,1950001,3300001,6950001,9000001,18000001,40000001},{0,97500,427500,636000,1536000,2796000,4796000}))*1.021,-2))</f>
        <v/>
      </c>
      <c r="AA1072" s="18">
        <f>MAX(0,ROUNDDOWN(M1072-J1072-430000-L1072-0,-3))</f>
        <v/>
      </c>
      <c r="AB1072" s="18">
        <f>MAX(0,ROUNDDOWN(M1072-J1072-430000-L1072-V1072,-3))</f>
        <v/>
      </c>
      <c r="AC1072" s="18">
        <f>IF(M1072&lt;=450000,0,MAX(0,ROUNDDOWN(AA1072*0.06-MIN(50000,AA1072)*0.03,-2))+MAX(0,ROUNDDOWN(AA1072*0.04-MIN(50000,AA1072)*0.02,-2)))</f>
        <v/>
      </c>
      <c r="AD1072" s="18">
        <f>IF(M1072&lt;=450000,0,MAX(0,ROUNDDOWN(AB1072*0.06-MIN(50000,AB1072)*0.03,-2))+MAX(0,ROUNDDOWN(AB1072*0.04-MIN(50000,AB1072)*0.02,-2)))</f>
        <v/>
      </c>
      <c r="AE1072" s="18">
        <f>Y1072-Z1072</f>
        <v/>
      </c>
      <c r="AF1072" s="18">
        <f>AC1072-AD1072</f>
        <v/>
      </c>
      <c r="AG1072" s="18">
        <f>AE1072+AF1072</f>
        <v/>
      </c>
      <c r="AH1072" s="20">
        <f>IF(W1072&lt;=0,0,LOOKUP(W1072,{0,1950001,3300001,6950001,9000001,18000001,40000001},{0.05,0.1,0.2,0.23,0.33,0.4,0.45}))</f>
        <v/>
      </c>
    </row>
    <row r="1073">
      <c r="A1073" t="inlineStr">
        <is>
          <t>1万円刻み 特例あり一般12万円</t>
        </is>
      </c>
      <c r="B1073" s="18">
        <f>'4_1万円刻み'!$A$331</f>
        <v/>
      </c>
      <c r="C1073" s="19" t="n">
        <v>2026</v>
      </c>
      <c r="D1073" t="inlineStr">
        <is>
          <t>はい</t>
        </is>
      </c>
      <c r="E1073" s="18" t="n">
        <v>120000</v>
      </c>
      <c r="F1073" s="18" t="n">
        <v>0</v>
      </c>
      <c r="G1073" s="18" t="n">
        <v>0</v>
      </c>
      <c r="H1073" s="18" t="n">
        <v>0</v>
      </c>
      <c r="I1073" s="18" t="n">
        <v>0</v>
      </c>
      <c r="J1073" s="18">
        <f>ROUND(MIN(B1073/12,650000)*12*0.0915+MIN(B1073/12,1390000)*12*(0.0504+0)+B1073*0.005,0)</f>
        <v/>
      </c>
      <c r="K1073" s="18" t="n">
        <v>0</v>
      </c>
      <c r="L1073" s="18" t="n">
        <v>0</v>
      </c>
      <c r="M1073" s="18">
        <f>ROUND(IF(C1073&gt;=2026,IF(B1073&lt;741000,0,IF(B1073&lt;2191000,B1073-740000,IF(B1073&lt;2193000,1451000,IF(B1073&lt;2196000,1453000,IF(B1073&lt;2200000,1456000,IF(B1073&lt;3600000,ROUNDDOWN(B1073/4,-3)*2.8-80000,IF(B1073&lt;6600000,ROUNDDOWN(B1073/4,-3)*3.2-440000,IF(B1073&lt;8500000,ROUNDDOWN(B1073*0.9,0)-1100000,B1073-1950000)))))))),IF(B1073&lt;651000,0,IF(B1073&lt;1900000,B1073-650000,IF(B1073&lt;3600000,ROUNDDOWN(B1073/4,-3)*2.8-80000,IF(B1073&lt;6600000,ROUNDDOWN(B1073/4,-3)*3.2-440000,IF(B1073&lt;8500000,ROUNDDOWN(B1073*0.9,0)-1100000,B1073-1950000)))))),0)</f>
        <v/>
      </c>
      <c r="N1073" s="18">
        <f>IF(M1073&gt;23500000,NA(),IF(C1073&gt;=2026,IF(M1073&lt;=4890000,1040000,IF(M1073&lt;=6550000,670000,620000)),IF(M1073&lt;=1320000,950000,IF(M1073&lt;=3360000,880000,IF(M1073&lt;=4890000,680000,IF(M1073&lt;=6550000,630000,580000))))))</f>
        <v/>
      </c>
      <c r="O1073" s="18">
        <f>IF(F1073&lt;=0,IF(AND(D1073="はい",C1073&gt;=2026,C1073&lt;=2027),IF(E1073&lt;=0,0,IF(E1073&lt;=30000,E1073,IF(E1073&lt;=60000,ROUNDUP(E1073/2,0)+15000,IF(E1073&lt;=120000,ROUNDUP(E1073/4,0)+30000,60000)))),IF(E1073&lt;=0,0,IF(E1073&lt;=20000,E1073,IF(E1073&lt;=40000,ROUNDUP(E1073/2,0)+10000,IF(E1073&lt;=80000,ROUNDUP(E1073/4,0)+20000,40000))))),IF(E1073&lt;=0,IF(F1073&lt;=0,0,IF(F1073&lt;=25000,F1073,IF(F1073&lt;=50000,ROUNDUP(F1073/2,0)+12500,IF(F1073&lt;=100000,ROUNDUP(F1073/4,0)+25000,50000)))),MAX(IF(F1073&lt;=0,0,IF(F1073&lt;=25000,F1073,IF(F1073&lt;=50000,ROUNDUP(F1073/2,0)+12500,IF(F1073&lt;=100000,ROUNDUP(F1073/4,0)+25000,50000)))),MIN(IF(AND(D1073="はい",C1073&gt;=2026,C1073&lt;=2027),IF(E1073&lt;=0,0,IF(E1073&lt;=30000,E1073,IF(E1073&lt;=60000,ROUNDUP(E1073/2,0)+15000,IF(E1073&lt;=120000,ROUNDUP(E1073/4,0)+30000,60000)))),IF(E1073&lt;=0,0,IF(E1073&lt;=20000,E1073,IF(E1073&lt;=40000,ROUNDUP(E1073/2,0)+10000,IF(E1073&lt;=80000,ROUNDUP(E1073/4,0)+20000,40000)))))+IF(F1073&lt;=0,0,IF(F1073&lt;=25000,F1073,IF(F1073&lt;=50000,ROUNDUP(F1073/2,0)+12500,IF(F1073&lt;=100000,ROUNDUP(F1073/4,0)+25000,50000)))),IF(AND(D1073="はい",C1073&gt;=2026,C1073&lt;=2027),60000,40000)))))</f>
        <v/>
      </c>
      <c r="P1073" s="18">
        <f>IF(G1073&lt;=0,0,IF(G1073&lt;=20000,G1073,IF(G1073&lt;=40000,ROUNDUP(G1073/2,0)+10000,IF(G1073&lt;=80000,ROUNDUP(G1073/4,0)+20000,40000))))</f>
        <v/>
      </c>
      <c r="Q1073" s="18">
        <f>IF(I1073&lt;=0,IF(H1073&lt;=0,0,IF(H1073&lt;=20000,H1073,IF(H1073&lt;=40000,ROUNDUP(H1073/2,0)+10000,IF(H1073&lt;=80000,ROUNDUP(H1073/4,0)+20000,40000)))),IF(H1073&lt;=0,IF(I1073&lt;=0,0,IF(I1073&lt;=25000,I1073,IF(I1073&lt;=50000,ROUNDUP(I1073/2,0)+12500,IF(I1073&lt;=100000,ROUNDUP(I1073/4,0)+25000,50000)))),MAX(IF(I1073&lt;=0,0,IF(I1073&lt;=25000,I1073,IF(I1073&lt;=50000,ROUNDUP(I1073/2,0)+12500,IF(I1073&lt;=100000,ROUNDUP(I1073/4,0)+25000,50000)))),MIN(IF(H1073&lt;=0,0,IF(H1073&lt;=20000,H1073,IF(H1073&lt;=40000,ROUNDUP(H1073/2,0)+10000,IF(H1073&lt;=80000,ROUNDUP(H1073/4,0)+20000,40000))))+IF(I1073&lt;=0,0,IF(I1073&lt;=25000,I1073,IF(I1073&lt;=50000,ROUNDUP(I1073/2,0)+12500,IF(I1073&lt;=100000,ROUNDUP(I1073/4,0)+25000,50000)))),40000))))</f>
        <v/>
      </c>
      <c r="R1073" s="18">
        <f>MIN(120000,O1073+P1073+Q1073)</f>
        <v/>
      </c>
      <c r="S1073" s="18">
        <f>IF(F1073&lt;=0,IF(E1073&lt;=0,0,IF(E1073&lt;=12000,E1073,IF(E1073&lt;=32000,ROUNDUP(E1073/2,0)+6000,IF(E1073&lt;=56000,ROUNDUP(E1073/4,0)+14000,28000)))),IF(E1073&lt;=0,IF(F1073&lt;=0,0,IF(F1073&lt;=15000,F1073,IF(F1073&lt;=40000,ROUNDUP(F1073/2,0)+7500,IF(F1073&lt;=70000,ROUNDUP(F1073/4,0)+17500,35000)))),MAX(IF(F1073&lt;=0,0,IF(F1073&lt;=15000,F1073,IF(F1073&lt;=40000,ROUNDUP(F1073/2,0)+7500,IF(F1073&lt;=70000,ROUNDUP(F1073/4,0)+17500,35000)))),MIN(IF(E1073&lt;=0,0,IF(E1073&lt;=12000,E1073,IF(E1073&lt;=32000,ROUNDUP(E1073/2,0)+6000,IF(E1073&lt;=56000,ROUNDUP(E1073/4,0)+14000,28000))))+IF(F1073&lt;=0,0,IF(F1073&lt;=15000,F1073,IF(F1073&lt;=40000,ROUNDUP(F1073/2,0)+7500,IF(F1073&lt;=70000,ROUNDUP(F1073/4,0)+17500,35000)))),28000))))</f>
        <v/>
      </c>
      <c r="T1073" s="18">
        <f>IF(G1073&lt;=0,0,IF(G1073&lt;=12000,G1073,IF(G1073&lt;=32000,ROUNDUP(G1073/2,0)+6000,IF(G1073&lt;=56000,ROUNDUP(G1073/4,0)+14000,28000))))</f>
        <v/>
      </c>
      <c r="U1073" s="18">
        <f>IF(I1073&lt;=0,IF(H1073&lt;=0,0,IF(H1073&lt;=12000,H1073,IF(H1073&lt;=32000,ROUNDUP(H1073/2,0)+6000,IF(H1073&lt;=56000,ROUNDUP(H1073/4,0)+14000,28000)))),IF(H1073&lt;=0,IF(I1073&lt;=0,0,IF(I1073&lt;=15000,I1073,IF(I1073&lt;=40000,ROUNDUP(I1073/2,0)+7500,IF(I1073&lt;=70000,ROUNDUP(I1073/4,0)+17500,35000)))),MAX(IF(I1073&lt;=0,0,IF(I1073&lt;=15000,I1073,IF(I1073&lt;=40000,ROUNDUP(I1073/2,0)+7500,IF(I1073&lt;=70000,ROUNDUP(I1073/4,0)+17500,35000)))),MIN(IF(H1073&lt;=0,0,IF(H1073&lt;=12000,H1073,IF(H1073&lt;=32000,ROUNDUP(H1073/2,0)+6000,IF(H1073&lt;=56000,ROUNDUP(H1073/4,0)+14000,28000))))+IF(I1073&lt;=0,0,IF(I1073&lt;=15000,I1073,IF(I1073&lt;=40000,ROUNDUP(I1073/2,0)+7500,IF(I1073&lt;=70000,ROUNDUP(I1073/4,0)+17500,35000)))),28000))))</f>
        <v/>
      </c>
      <c r="V1073" s="18">
        <f>MIN(70000,S1073+T1073+U1073)</f>
        <v/>
      </c>
      <c r="W1073" s="18">
        <f>MAX(0,ROUNDDOWN(M1073-J1073-N1073-K1073-0,-3))</f>
        <v/>
      </c>
      <c r="X1073" s="18">
        <f>MAX(0,ROUNDDOWN(M1073-J1073-N1073-K1073-R1073,-3))</f>
        <v/>
      </c>
      <c r="Y1073" s="18">
        <f>IF(W1073&lt;=0,0,ROUNDDOWN((W1073*LOOKUP(W1073,{0,1950001,3300001,6950001,9000001,18000001,40000001},{0.05,0.1,0.2,0.23,0.33,0.4,0.45})-LOOKUP(W1073,{0,1950001,3300001,6950001,9000001,18000001,40000001},{0,97500,427500,636000,1536000,2796000,4796000}))*1.021,-2))</f>
        <v/>
      </c>
      <c r="Z1073" s="18">
        <f>IF(X1073&lt;=0,0,ROUNDDOWN((X1073*LOOKUP(X1073,{0,1950001,3300001,6950001,9000001,18000001,40000001},{0.05,0.1,0.2,0.23,0.33,0.4,0.45})-LOOKUP(X1073,{0,1950001,3300001,6950001,9000001,18000001,40000001},{0,97500,427500,636000,1536000,2796000,4796000}))*1.021,-2))</f>
        <v/>
      </c>
      <c r="AA1073" s="18">
        <f>MAX(0,ROUNDDOWN(M1073-J1073-430000-L1073-0,-3))</f>
        <v/>
      </c>
      <c r="AB1073" s="18">
        <f>MAX(0,ROUNDDOWN(M1073-J1073-430000-L1073-V1073,-3))</f>
        <v/>
      </c>
      <c r="AC1073" s="18">
        <f>IF(M1073&lt;=450000,0,MAX(0,ROUNDDOWN(AA1073*0.06-MIN(50000,AA1073)*0.03,-2))+MAX(0,ROUNDDOWN(AA1073*0.04-MIN(50000,AA1073)*0.02,-2)))</f>
        <v/>
      </c>
      <c r="AD1073" s="18">
        <f>IF(M1073&lt;=450000,0,MAX(0,ROUNDDOWN(AB1073*0.06-MIN(50000,AB1073)*0.03,-2))+MAX(0,ROUNDDOWN(AB1073*0.04-MIN(50000,AB1073)*0.02,-2)))</f>
        <v/>
      </c>
      <c r="AE1073" s="18">
        <f>Y1073-Z1073</f>
        <v/>
      </c>
      <c r="AF1073" s="18">
        <f>AC1073-AD1073</f>
        <v/>
      </c>
      <c r="AG1073" s="18">
        <f>AE1073+AF1073</f>
        <v/>
      </c>
      <c r="AH1073" s="20">
        <f>IF(W1073&lt;=0,0,LOOKUP(W1073,{0,1950001,3300001,6950001,9000001,18000001,40000001},{0.05,0.1,0.2,0.23,0.33,0.4,0.45}))</f>
        <v/>
      </c>
    </row>
    <row r="1074">
      <c r="A1074" t="inlineStr">
        <is>
          <t>1万円刻み 3区分8万円ずつ</t>
        </is>
      </c>
      <c r="B1074" s="18">
        <f>'4_1万円刻み'!$A$332</f>
        <v/>
      </c>
      <c r="C1074" s="19" t="n">
        <v>2026</v>
      </c>
      <c r="D1074" t="inlineStr">
        <is>
          <t>いいえ</t>
        </is>
      </c>
      <c r="E1074" s="18" t="n">
        <v>80000</v>
      </c>
      <c r="F1074" s="18" t="n">
        <v>0</v>
      </c>
      <c r="G1074" s="18" t="n">
        <v>80000</v>
      </c>
      <c r="H1074" s="18" t="n">
        <v>80000</v>
      </c>
      <c r="I1074" s="18" t="n">
        <v>0</v>
      </c>
      <c r="J1074" s="18">
        <f>ROUND(MIN(B1074/12,650000)*12*0.0915+MIN(B1074/12,1390000)*12*(0.0504+0)+B1074*0.005,0)</f>
        <v/>
      </c>
      <c r="K1074" s="18" t="n">
        <v>0</v>
      </c>
      <c r="L1074" s="18" t="n">
        <v>0</v>
      </c>
      <c r="M1074" s="18">
        <f>ROUND(IF(C1074&gt;=2026,IF(B1074&lt;741000,0,IF(B1074&lt;2191000,B1074-740000,IF(B1074&lt;2193000,1451000,IF(B1074&lt;2196000,1453000,IF(B1074&lt;2200000,1456000,IF(B1074&lt;3600000,ROUNDDOWN(B1074/4,-3)*2.8-80000,IF(B1074&lt;6600000,ROUNDDOWN(B1074/4,-3)*3.2-440000,IF(B1074&lt;8500000,ROUNDDOWN(B1074*0.9,0)-1100000,B1074-1950000)))))))),IF(B1074&lt;651000,0,IF(B1074&lt;1900000,B1074-650000,IF(B1074&lt;3600000,ROUNDDOWN(B1074/4,-3)*2.8-80000,IF(B1074&lt;6600000,ROUNDDOWN(B1074/4,-3)*3.2-440000,IF(B1074&lt;8500000,ROUNDDOWN(B1074*0.9,0)-1100000,B1074-1950000)))))),0)</f>
        <v/>
      </c>
      <c r="N1074" s="18">
        <f>IF(M1074&gt;23500000,NA(),IF(C1074&gt;=2026,IF(M1074&lt;=4890000,1040000,IF(M1074&lt;=6550000,670000,620000)),IF(M1074&lt;=1320000,950000,IF(M1074&lt;=3360000,880000,IF(M1074&lt;=4890000,680000,IF(M1074&lt;=6550000,630000,580000))))))</f>
        <v/>
      </c>
      <c r="O1074" s="18">
        <f>IF(F1074&lt;=0,IF(AND(D1074="はい",C1074&gt;=2026,C1074&lt;=2027),IF(E1074&lt;=0,0,IF(E1074&lt;=30000,E1074,IF(E1074&lt;=60000,ROUNDUP(E1074/2,0)+15000,IF(E1074&lt;=120000,ROUNDUP(E1074/4,0)+30000,60000)))),IF(E1074&lt;=0,0,IF(E1074&lt;=20000,E1074,IF(E1074&lt;=40000,ROUNDUP(E1074/2,0)+10000,IF(E1074&lt;=80000,ROUNDUP(E1074/4,0)+20000,40000))))),IF(E1074&lt;=0,IF(F1074&lt;=0,0,IF(F1074&lt;=25000,F1074,IF(F1074&lt;=50000,ROUNDUP(F1074/2,0)+12500,IF(F1074&lt;=100000,ROUNDUP(F1074/4,0)+25000,50000)))),MAX(IF(F1074&lt;=0,0,IF(F1074&lt;=25000,F1074,IF(F1074&lt;=50000,ROUNDUP(F1074/2,0)+12500,IF(F1074&lt;=100000,ROUNDUP(F1074/4,0)+25000,50000)))),MIN(IF(AND(D1074="はい",C1074&gt;=2026,C1074&lt;=2027),IF(E1074&lt;=0,0,IF(E1074&lt;=30000,E1074,IF(E1074&lt;=60000,ROUNDUP(E1074/2,0)+15000,IF(E1074&lt;=120000,ROUNDUP(E1074/4,0)+30000,60000)))),IF(E1074&lt;=0,0,IF(E1074&lt;=20000,E1074,IF(E1074&lt;=40000,ROUNDUP(E1074/2,0)+10000,IF(E1074&lt;=80000,ROUNDUP(E1074/4,0)+20000,40000)))))+IF(F1074&lt;=0,0,IF(F1074&lt;=25000,F1074,IF(F1074&lt;=50000,ROUNDUP(F1074/2,0)+12500,IF(F1074&lt;=100000,ROUNDUP(F1074/4,0)+25000,50000)))),IF(AND(D1074="はい",C1074&gt;=2026,C1074&lt;=2027),60000,40000)))))</f>
        <v/>
      </c>
      <c r="P1074" s="18">
        <f>IF(G1074&lt;=0,0,IF(G1074&lt;=20000,G1074,IF(G1074&lt;=40000,ROUNDUP(G1074/2,0)+10000,IF(G1074&lt;=80000,ROUNDUP(G1074/4,0)+20000,40000))))</f>
        <v/>
      </c>
      <c r="Q1074" s="18">
        <f>IF(I1074&lt;=0,IF(H1074&lt;=0,0,IF(H1074&lt;=20000,H1074,IF(H1074&lt;=40000,ROUNDUP(H1074/2,0)+10000,IF(H1074&lt;=80000,ROUNDUP(H1074/4,0)+20000,40000)))),IF(H1074&lt;=0,IF(I1074&lt;=0,0,IF(I1074&lt;=25000,I1074,IF(I1074&lt;=50000,ROUNDUP(I1074/2,0)+12500,IF(I1074&lt;=100000,ROUNDUP(I1074/4,0)+25000,50000)))),MAX(IF(I1074&lt;=0,0,IF(I1074&lt;=25000,I1074,IF(I1074&lt;=50000,ROUNDUP(I1074/2,0)+12500,IF(I1074&lt;=100000,ROUNDUP(I1074/4,0)+25000,50000)))),MIN(IF(H1074&lt;=0,0,IF(H1074&lt;=20000,H1074,IF(H1074&lt;=40000,ROUNDUP(H1074/2,0)+10000,IF(H1074&lt;=80000,ROUNDUP(H1074/4,0)+20000,40000))))+IF(I1074&lt;=0,0,IF(I1074&lt;=25000,I1074,IF(I1074&lt;=50000,ROUNDUP(I1074/2,0)+12500,IF(I1074&lt;=100000,ROUNDUP(I1074/4,0)+25000,50000)))),40000))))</f>
        <v/>
      </c>
      <c r="R1074" s="18">
        <f>MIN(120000,O1074+P1074+Q1074)</f>
        <v/>
      </c>
      <c r="S1074" s="18">
        <f>IF(F1074&lt;=0,IF(E1074&lt;=0,0,IF(E1074&lt;=12000,E1074,IF(E1074&lt;=32000,ROUNDUP(E1074/2,0)+6000,IF(E1074&lt;=56000,ROUNDUP(E1074/4,0)+14000,28000)))),IF(E1074&lt;=0,IF(F1074&lt;=0,0,IF(F1074&lt;=15000,F1074,IF(F1074&lt;=40000,ROUNDUP(F1074/2,0)+7500,IF(F1074&lt;=70000,ROUNDUP(F1074/4,0)+17500,35000)))),MAX(IF(F1074&lt;=0,0,IF(F1074&lt;=15000,F1074,IF(F1074&lt;=40000,ROUNDUP(F1074/2,0)+7500,IF(F1074&lt;=70000,ROUNDUP(F1074/4,0)+17500,35000)))),MIN(IF(E1074&lt;=0,0,IF(E1074&lt;=12000,E1074,IF(E1074&lt;=32000,ROUNDUP(E1074/2,0)+6000,IF(E1074&lt;=56000,ROUNDUP(E1074/4,0)+14000,28000))))+IF(F1074&lt;=0,0,IF(F1074&lt;=15000,F1074,IF(F1074&lt;=40000,ROUNDUP(F1074/2,0)+7500,IF(F1074&lt;=70000,ROUNDUP(F1074/4,0)+17500,35000)))),28000))))</f>
        <v/>
      </c>
      <c r="T1074" s="18">
        <f>IF(G1074&lt;=0,0,IF(G1074&lt;=12000,G1074,IF(G1074&lt;=32000,ROUNDUP(G1074/2,0)+6000,IF(G1074&lt;=56000,ROUNDUP(G1074/4,0)+14000,28000))))</f>
        <v/>
      </c>
      <c r="U1074" s="18">
        <f>IF(I1074&lt;=0,IF(H1074&lt;=0,0,IF(H1074&lt;=12000,H1074,IF(H1074&lt;=32000,ROUNDUP(H1074/2,0)+6000,IF(H1074&lt;=56000,ROUNDUP(H1074/4,0)+14000,28000)))),IF(H1074&lt;=0,IF(I1074&lt;=0,0,IF(I1074&lt;=15000,I1074,IF(I1074&lt;=40000,ROUNDUP(I1074/2,0)+7500,IF(I1074&lt;=70000,ROUNDUP(I1074/4,0)+17500,35000)))),MAX(IF(I1074&lt;=0,0,IF(I1074&lt;=15000,I1074,IF(I1074&lt;=40000,ROUNDUP(I1074/2,0)+7500,IF(I1074&lt;=70000,ROUNDUP(I1074/4,0)+17500,35000)))),MIN(IF(H1074&lt;=0,0,IF(H1074&lt;=12000,H1074,IF(H1074&lt;=32000,ROUNDUP(H1074/2,0)+6000,IF(H1074&lt;=56000,ROUNDUP(H1074/4,0)+14000,28000))))+IF(I1074&lt;=0,0,IF(I1074&lt;=15000,I1074,IF(I1074&lt;=40000,ROUNDUP(I1074/2,0)+7500,IF(I1074&lt;=70000,ROUNDUP(I1074/4,0)+17500,35000)))),28000))))</f>
        <v/>
      </c>
      <c r="V1074" s="18">
        <f>MIN(70000,S1074+T1074+U1074)</f>
        <v/>
      </c>
      <c r="W1074" s="18">
        <f>MAX(0,ROUNDDOWN(M1074-J1074-N1074-K1074-0,-3))</f>
        <v/>
      </c>
      <c r="X1074" s="18">
        <f>MAX(0,ROUNDDOWN(M1074-J1074-N1074-K1074-R1074,-3))</f>
        <v/>
      </c>
      <c r="Y1074" s="18">
        <f>IF(W1074&lt;=0,0,ROUNDDOWN((W1074*LOOKUP(W1074,{0,1950001,3300001,6950001,9000001,18000001,40000001},{0.05,0.1,0.2,0.23,0.33,0.4,0.45})-LOOKUP(W1074,{0,1950001,3300001,6950001,9000001,18000001,40000001},{0,97500,427500,636000,1536000,2796000,4796000}))*1.021,-2))</f>
        <v/>
      </c>
      <c r="Z1074" s="18">
        <f>IF(X1074&lt;=0,0,ROUNDDOWN((X1074*LOOKUP(X1074,{0,1950001,3300001,6950001,9000001,18000001,40000001},{0.05,0.1,0.2,0.23,0.33,0.4,0.45})-LOOKUP(X1074,{0,1950001,3300001,6950001,9000001,18000001,40000001},{0,97500,427500,636000,1536000,2796000,4796000}))*1.021,-2))</f>
        <v/>
      </c>
      <c r="AA1074" s="18">
        <f>MAX(0,ROUNDDOWN(M1074-J1074-430000-L1074-0,-3))</f>
        <v/>
      </c>
      <c r="AB1074" s="18">
        <f>MAX(0,ROUNDDOWN(M1074-J1074-430000-L1074-V1074,-3))</f>
        <v/>
      </c>
      <c r="AC1074" s="18">
        <f>IF(M1074&lt;=450000,0,MAX(0,ROUNDDOWN(AA1074*0.06-MIN(50000,AA1074)*0.03,-2))+MAX(0,ROUNDDOWN(AA1074*0.04-MIN(50000,AA1074)*0.02,-2)))</f>
        <v/>
      </c>
      <c r="AD1074" s="18">
        <f>IF(M1074&lt;=450000,0,MAX(0,ROUNDDOWN(AB1074*0.06-MIN(50000,AB1074)*0.03,-2))+MAX(0,ROUNDDOWN(AB1074*0.04-MIN(50000,AB1074)*0.02,-2)))</f>
        <v/>
      </c>
      <c r="AE1074" s="18">
        <f>Y1074-Z1074</f>
        <v/>
      </c>
      <c r="AF1074" s="18">
        <f>AC1074-AD1074</f>
        <v/>
      </c>
      <c r="AG1074" s="18">
        <f>AE1074+AF1074</f>
        <v/>
      </c>
      <c r="AH1074" s="20">
        <f>IF(W1074&lt;=0,0,LOOKUP(W1074,{0,1950001,3300001,6950001,9000001,18000001,40000001},{0.05,0.1,0.2,0.23,0.33,0.4,0.45}))</f>
        <v/>
      </c>
    </row>
    <row r="1075">
      <c r="A1075" t="inlineStr">
        <is>
          <t>1万円刻み 一般8万円</t>
        </is>
      </c>
      <c r="B1075" s="18">
        <f>'4_1万円刻み'!$A$332</f>
        <v/>
      </c>
      <c r="C1075" s="19" t="n">
        <v>2026</v>
      </c>
      <c r="D1075" t="inlineStr">
        <is>
          <t>いいえ</t>
        </is>
      </c>
      <c r="E1075" s="18" t="n">
        <v>80000</v>
      </c>
      <c r="F1075" s="18" t="n">
        <v>0</v>
      </c>
      <c r="G1075" s="18" t="n">
        <v>0</v>
      </c>
      <c r="H1075" s="18" t="n">
        <v>0</v>
      </c>
      <c r="I1075" s="18" t="n">
        <v>0</v>
      </c>
      <c r="J1075" s="18">
        <f>ROUND(MIN(B1075/12,650000)*12*0.0915+MIN(B1075/12,1390000)*12*(0.0504+0)+B1075*0.005,0)</f>
        <v/>
      </c>
      <c r="K1075" s="18" t="n">
        <v>0</v>
      </c>
      <c r="L1075" s="18" t="n">
        <v>0</v>
      </c>
      <c r="M1075" s="18">
        <f>ROUND(IF(C1075&gt;=2026,IF(B1075&lt;741000,0,IF(B1075&lt;2191000,B1075-740000,IF(B1075&lt;2193000,1451000,IF(B1075&lt;2196000,1453000,IF(B1075&lt;2200000,1456000,IF(B1075&lt;3600000,ROUNDDOWN(B1075/4,-3)*2.8-80000,IF(B1075&lt;6600000,ROUNDDOWN(B1075/4,-3)*3.2-440000,IF(B1075&lt;8500000,ROUNDDOWN(B1075*0.9,0)-1100000,B1075-1950000)))))))),IF(B1075&lt;651000,0,IF(B1075&lt;1900000,B1075-650000,IF(B1075&lt;3600000,ROUNDDOWN(B1075/4,-3)*2.8-80000,IF(B1075&lt;6600000,ROUNDDOWN(B1075/4,-3)*3.2-440000,IF(B1075&lt;8500000,ROUNDDOWN(B1075*0.9,0)-1100000,B1075-1950000)))))),0)</f>
        <v/>
      </c>
      <c r="N1075" s="18">
        <f>IF(M1075&gt;23500000,NA(),IF(C1075&gt;=2026,IF(M1075&lt;=4890000,1040000,IF(M1075&lt;=6550000,670000,620000)),IF(M1075&lt;=1320000,950000,IF(M1075&lt;=3360000,880000,IF(M1075&lt;=4890000,680000,IF(M1075&lt;=6550000,630000,580000))))))</f>
        <v/>
      </c>
      <c r="O1075" s="18">
        <f>IF(F1075&lt;=0,IF(AND(D1075="はい",C1075&gt;=2026,C1075&lt;=2027),IF(E1075&lt;=0,0,IF(E1075&lt;=30000,E1075,IF(E1075&lt;=60000,ROUNDUP(E1075/2,0)+15000,IF(E1075&lt;=120000,ROUNDUP(E1075/4,0)+30000,60000)))),IF(E1075&lt;=0,0,IF(E1075&lt;=20000,E1075,IF(E1075&lt;=40000,ROUNDUP(E1075/2,0)+10000,IF(E1075&lt;=80000,ROUNDUP(E1075/4,0)+20000,40000))))),IF(E1075&lt;=0,IF(F1075&lt;=0,0,IF(F1075&lt;=25000,F1075,IF(F1075&lt;=50000,ROUNDUP(F1075/2,0)+12500,IF(F1075&lt;=100000,ROUNDUP(F1075/4,0)+25000,50000)))),MAX(IF(F1075&lt;=0,0,IF(F1075&lt;=25000,F1075,IF(F1075&lt;=50000,ROUNDUP(F1075/2,0)+12500,IF(F1075&lt;=100000,ROUNDUP(F1075/4,0)+25000,50000)))),MIN(IF(AND(D1075="はい",C1075&gt;=2026,C1075&lt;=2027),IF(E1075&lt;=0,0,IF(E1075&lt;=30000,E1075,IF(E1075&lt;=60000,ROUNDUP(E1075/2,0)+15000,IF(E1075&lt;=120000,ROUNDUP(E1075/4,0)+30000,60000)))),IF(E1075&lt;=0,0,IF(E1075&lt;=20000,E1075,IF(E1075&lt;=40000,ROUNDUP(E1075/2,0)+10000,IF(E1075&lt;=80000,ROUNDUP(E1075/4,0)+20000,40000)))))+IF(F1075&lt;=0,0,IF(F1075&lt;=25000,F1075,IF(F1075&lt;=50000,ROUNDUP(F1075/2,0)+12500,IF(F1075&lt;=100000,ROUNDUP(F1075/4,0)+25000,50000)))),IF(AND(D1075="はい",C1075&gt;=2026,C1075&lt;=2027),60000,40000)))))</f>
        <v/>
      </c>
      <c r="P1075" s="18">
        <f>IF(G1075&lt;=0,0,IF(G1075&lt;=20000,G1075,IF(G1075&lt;=40000,ROUNDUP(G1075/2,0)+10000,IF(G1075&lt;=80000,ROUNDUP(G1075/4,0)+20000,40000))))</f>
        <v/>
      </c>
      <c r="Q1075" s="18">
        <f>IF(I1075&lt;=0,IF(H1075&lt;=0,0,IF(H1075&lt;=20000,H1075,IF(H1075&lt;=40000,ROUNDUP(H1075/2,0)+10000,IF(H1075&lt;=80000,ROUNDUP(H1075/4,0)+20000,40000)))),IF(H1075&lt;=0,IF(I1075&lt;=0,0,IF(I1075&lt;=25000,I1075,IF(I1075&lt;=50000,ROUNDUP(I1075/2,0)+12500,IF(I1075&lt;=100000,ROUNDUP(I1075/4,0)+25000,50000)))),MAX(IF(I1075&lt;=0,0,IF(I1075&lt;=25000,I1075,IF(I1075&lt;=50000,ROUNDUP(I1075/2,0)+12500,IF(I1075&lt;=100000,ROUNDUP(I1075/4,0)+25000,50000)))),MIN(IF(H1075&lt;=0,0,IF(H1075&lt;=20000,H1075,IF(H1075&lt;=40000,ROUNDUP(H1075/2,0)+10000,IF(H1075&lt;=80000,ROUNDUP(H1075/4,0)+20000,40000))))+IF(I1075&lt;=0,0,IF(I1075&lt;=25000,I1075,IF(I1075&lt;=50000,ROUNDUP(I1075/2,0)+12500,IF(I1075&lt;=100000,ROUNDUP(I1075/4,0)+25000,50000)))),40000))))</f>
        <v/>
      </c>
      <c r="R1075" s="18">
        <f>MIN(120000,O1075+P1075+Q1075)</f>
        <v/>
      </c>
      <c r="S1075" s="18">
        <f>IF(F1075&lt;=0,IF(E1075&lt;=0,0,IF(E1075&lt;=12000,E1075,IF(E1075&lt;=32000,ROUNDUP(E1075/2,0)+6000,IF(E1075&lt;=56000,ROUNDUP(E1075/4,0)+14000,28000)))),IF(E1075&lt;=0,IF(F1075&lt;=0,0,IF(F1075&lt;=15000,F1075,IF(F1075&lt;=40000,ROUNDUP(F1075/2,0)+7500,IF(F1075&lt;=70000,ROUNDUP(F1075/4,0)+17500,35000)))),MAX(IF(F1075&lt;=0,0,IF(F1075&lt;=15000,F1075,IF(F1075&lt;=40000,ROUNDUP(F1075/2,0)+7500,IF(F1075&lt;=70000,ROUNDUP(F1075/4,0)+17500,35000)))),MIN(IF(E1075&lt;=0,0,IF(E1075&lt;=12000,E1075,IF(E1075&lt;=32000,ROUNDUP(E1075/2,0)+6000,IF(E1075&lt;=56000,ROUNDUP(E1075/4,0)+14000,28000))))+IF(F1075&lt;=0,0,IF(F1075&lt;=15000,F1075,IF(F1075&lt;=40000,ROUNDUP(F1075/2,0)+7500,IF(F1075&lt;=70000,ROUNDUP(F1075/4,0)+17500,35000)))),28000))))</f>
        <v/>
      </c>
      <c r="T1075" s="18">
        <f>IF(G1075&lt;=0,0,IF(G1075&lt;=12000,G1075,IF(G1075&lt;=32000,ROUNDUP(G1075/2,0)+6000,IF(G1075&lt;=56000,ROUNDUP(G1075/4,0)+14000,28000))))</f>
        <v/>
      </c>
      <c r="U1075" s="18">
        <f>IF(I1075&lt;=0,IF(H1075&lt;=0,0,IF(H1075&lt;=12000,H1075,IF(H1075&lt;=32000,ROUNDUP(H1075/2,0)+6000,IF(H1075&lt;=56000,ROUNDUP(H1075/4,0)+14000,28000)))),IF(H1075&lt;=0,IF(I1075&lt;=0,0,IF(I1075&lt;=15000,I1075,IF(I1075&lt;=40000,ROUNDUP(I1075/2,0)+7500,IF(I1075&lt;=70000,ROUNDUP(I1075/4,0)+17500,35000)))),MAX(IF(I1075&lt;=0,0,IF(I1075&lt;=15000,I1075,IF(I1075&lt;=40000,ROUNDUP(I1075/2,0)+7500,IF(I1075&lt;=70000,ROUNDUP(I1075/4,0)+17500,35000)))),MIN(IF(H1075&lt;=0,0,IF(H1075&lt;=12000,H1075,IF(H1075&lt;=32000,ROUNDUP(H1075/2,0)+6000,IF(H1075&lt;=56000,ROUNDUP(H1075/4,0)+14000,28000))))+IF(I1075&lt;=0,0,IF(I1075&lt;=15000,I1075,IF(I1075&lt;=40000,ROUNDUP(I1075/2,0)+7500,IF(I1075&lt;=70000,ROUNDUP(I1075/4,0)+17500,35000)))),28000))))</f>
        <v/>
      </c>
      <c r="V1075" s="18">
        <f>MIN(70000,S1075+T1075+U1075)</f>
        <v/>
      </c>
      <c r="W1075" s="18">
        <f>MAX(0,ROUNDDOWN(M1075-J1075-N1075-K1075-0,-3))</f>
        <v/>
      </c>
      <c r="X1075" s="18">
        <f>MAX(0,ROUNDDOWN(M1075-J1075-N1075-K1075-R1075,-3))</f>
        <v/>
      </c>
      <c r="Y1075" s="18">
        <f>IF(W1075&lt;=0,0,ROUNDDOWN((W1075*LOOKUP(W1075,{0,1950001,3300001,6950001,9000001,18000001,40000001},{0.05,0.1,0.2,0.23,0.33,0.4,0.45})-LOOKUP(W1075,{0,1950001,3300001,6950001,9000001,18000001,40000001},{0,97500,427500,636000,1536000,2796000,4796000}))*1.021,-2))</f>
        <v/>
      </c>
      <c r="Z1075" s="18">
        <f>IF(X1075&lt;=0,0,ROUNDDOWN((X1075*LOOKUP(X1075,{0,1950001,3300001,6950001,9000001,18000001,40000001},{0.05,0.1,0.2,0.23,0.33,0.4,0.45})-LOOKUP(X1075,{0,1950001,3300001,6950001,9000001,18000001,40000001},{0,97500,427500,636000,1536000,2796000,4796000}))*1.021,-2))</f>
        <v/>
      </c>
      <c r="AA1075" s="18">
        <f>MAX(0,ROUNDDOWN(M1075-J1075-430000-L1075-0,-3))</f>
        <v/>
      </c>
      <c r="AB1075" s="18">
        <f>MAX(0,ROUNDDOWN(M1075-J1075-430000-L1075-V1075,-3))</f>
        <v/>
      </c>
      <c r="AC1075" s="18">
        <f>IF(M1075&lt;=450000,0,MAX(0,ROUNDDOWN(AA1075*0.06-MIN(50000,AA1075)*0.03,-2))+MAX(0,ROUNDDOWN(AA1075*0.04-MIN(50000,AA1075)*0.02,-2)))</f>
        <v/>
      </c>
      <c r="AD1075" s="18">
        <f>IF(M1075&lt;=450000,0,MAX(0,ROUNDDOWN(AB1075*0.06-MIN(50000,AB1075)*0.03,-2))+MAX(0,ROUNDDOWN(AB1075*0.04-MIN(50000,AB1075)*0.02,-2)))</f>
        <v/>
      </c>
      <c r="AE1075" s="18">
        <f>Y1075-Z1075</f>
        <v/>
      </c>
      <c r="AF1075" s="18">
        <f>AC1075-AD1075</f>
        <v/>
      </c>
      <c r="AG1075" s="18">
        <f>AE1075+AF1075</f>
        <v/>
      </c>
      <c r="AH1075" s="20">
        <f>IF(W1075&lt;=0,0,LOOKUP(W1075,{0,1950001,3300001,6950001,9000001,18000001,40000001},{0.05,0.1,0.2,0.23,0.33,0.4,0.45}))</f>
        <v/>
      </c>
    </row>
    <row r="1076">
      <c r="A1076" t="inlineStr">
        <is>
          <t>1万円刻み 特例あり一般12万円</t>
        </is>
      </c>
      <c r="B1076" s="18">
        <f>'4_1万円刻み'!$A$332</f>
        <v/>
      </c>
      <c r="C1076" s="19" t="n">
        <v>2026</v>
      </c>
      <c r="D1076" t="inlineStr">
        <is>
          <t>はい</t>
        </is>
      </c>
      <c r="E1076" s="18" t="n">
        <v>120000</v>
      </c>
      <c r="F1076" s="18" t="n">
        <v>0</v>
      </c>
      <c r="G1076" s="18" t="n">
        <v>0</v>
      </c>
      <c r="H1076" s="18" t="n">
        <v>0</v>
      </c>
      <c r="I1076" s="18" t="n">
        <v>0</v>
      </c>
      <c r="J1076" s="18">
        <f>ROUND(MIN(B1076/12,650000)*12*0.0915+MIN(B1076/12,1390000)*12*(0.0504+0)+B1076*0.005,0)</f>
        <v/>
      </c>
      <c r="K1076" s="18" t="n">
        <v>0</v>
      </c>
      <c r="L1076" s="18" t="n">
        <v>0</v>
      </c>
      <c r="M1076" s="18">
        <f>ROUND(IF(C1076&gt;=2026,IF(B1076&lt;741000,0,IF(B1076&lt;2191000,B1076-740000,IF(B1076&lt;2193000,1451000,IF(B1076&lt;2196000,1453000,IF(B1076&lt;2200000,1456000,IF(B1076&lt;3600000,ROUNDDOWN(B1076/4,-3)*2.8-80000,IF(B1076&lt;6600000,ROUNDDOWN(B1076/4,-3)*3.2-440000,IF(B1076&lt;8500000,ROUNDDOWN(B1076*0.9,0)-1100000,B1076-1950000)))))))),IF(B1076&lt;651000,0,IF(B1076&lt;1900000,B1076-650000,IF(B1076&lt;3600000,ROUNDDOWN(B1076/4,-3)*2.8-80000,IF(B1076&lt;6600000,ROUNDDOWN(B1076/4,-3)*3.2-440000,IF(B1076&lt;8500000,ROUNDDOWN(B1076*0.9,0)-1100000,B1076-1950000)))))),0)</f>
        <v/>
      </c>
      <c r="N1076" s="18">
        <f>IF(M1076&gt;23500000,NA(),IF(C1076&gt;=2026,IF(M1076&lt;=4890000,1040000,IF(M1076&lt;=6550000,670000,620000)),IF(M1076&lt;=1320000,950000,IF(M1076&lt;=3360000,880000,IF(M1076&lt;=4890000,680000,IF(M1076&lt;=6550000,630000,580000))))))</f>
        <v/>
      </c>
      <c r="O1076" s="18">
        <f>IF(F1076&lt;=0,IF(AND(D1076="はい",C1076&gt;=2026,C1076&lt;=2027),IF(E1076&lt;=0,0,IF(E1076&lt;=30000,E1076,IF(E1076&lt;=60000,ROUNDUP(E1076/2,0)+15000,IF(E1076&lt;=120000,ROUNDUP(E1076/4,0)+30000,60000)))),IF(E1076&lt;=0,0,IF(E1076&lt;=20000,E1076,IF(E1076&lt;=40000,ROUNDUP(E1076/2,0)+10000,IF(E1076&lt;=80000,ROUNDUP(E1076/4,0)+20000,40000))))),IF(E1076&lt;=0,IF(F1076&lt;=0,0,IF(F1076&lt;=25000,F1076,IF(F1076&lt;=50000,ROUNDUP(F1076/2,0)+12500,IF(F1076&lt;=100000,ROUNDUP(F1076/4,0)+25000,50000)))),MAX(IF(F1076&lt;=0,0,IF(F1076&lt;=25000,F1076,IF(F1076&lt;=50000,ROUNDUP(F1076/2,0)+12500,IF(F1076&lt;=100000,ROUNDUP(F1076/4,0)+25000,50000)))),MIN(IF(AND(D1076="はい",C1076&gt;=2026,C1076&lt;=2027),IF(E1076&lt;=0,0,IF(E1076&lt;=30000,E1076,IF(E1076&lt;=60000,ROUNDUP(E1076/2,0)+15000,IF(E1076&lt;=120000,ROUNDUP(E1076/4,0)+30000,60000)))),IF(E1076&lt;=0,0,IF(E1076&lt;=20000,E1076,IF(E1076&lt;=40000,ROUNDUP(E1076/2,0)+10000,IF(E1076&lt;=80000,ROUNDUP(E1076/4,0)+20000,40000)))))+IF(F1076&lt;=0,0,IF(F1076&lt;=25000,F1076,IF(F1076&lt;=50000,ROUNDUP(F1076/2,0)+12500,IF(F1076&lt;=100000,ROUNDUP(F1076/4,0)+25000,50000)))),IF(AND(D1076="はい",C1076&gt;=2026,C1076&lt;=2027),60000,40000)))))</f>
        <v/>
      </c>
      <c r="P1076" s="18">
        <f>IF(G1076&lt;=0,0,IF(G1076&lt;=20000,G1076,IF(G1076&lt;=40000,ROUNDUP(G1076/2,0)+10000,IF(G1076&lt;=80000,ROUNDUP(G1076/4,0)+20000,40000))))</f>
        <v/>
      </c>
      <c r="Q1076" s="18">
        <f>IF(I1076&lt;=0,IF(H1076&lt;=0,0,IF(H1076&lt;=20000,H1076,IF(H1076&lt;=40000,ROUNDUP(H1076/2,0)+10000,IF(H1076&lt;=80000,ROUNDUP(H1076/4,0)+20000,40000)))),IF(H1076&lt;=0,IF(I1076&lt;=0,0,IF(I1076&lt;=25000,I1076,IF(I1076&lt;=50000,ROUNDUP(I1076/2,0)+12500,IF(I1076&lt;=100000,ROUNDUP(I1076/4,0)+25000,50000)))),MAX(IF(I1076&lt;=0,0,IF(I1076&lt;=25000,I1076,IF(I1076&lt;=50000,ROUNDUP(I1076/2,0)+12500,IF(I1076&lt;=100000,ROUNDUP(I1076/4,0)+25000,50000)))),MIN(IF(H1076&lt;=0,0,IF(H1076&lt;=20000,H1076,IF(H1076&lt;=40000,ROUNDUP(H1076/2,0)+10000,IF(H1076&lt;=80000,ROUNDUP(H1076/4,0)+20000,40000))))+IF(I1076&lt;=0,0,IF(I1076&lt;=25000,I1076,IF(I1076&lt;=50000,ROUNDUP(I1076/2,0)+12500,IF(I1076&lt;=100000,ROUNDUP(I1076/4,0)+25000,50000)))),40000))))</f>
        <v/>
      </c>
      <c r="R1076" s="18">
        <f>MIN(120000,O1076+P1076+Q1076)</f>
        <v/>
      </c>
      <c r="S1076" s="18">
        <f>IF(F1076&lt;=0,IF(E1076&lt;=0,0,IF(E1076&lt;=12000,E1076,IF(E1076&lt;=32000,ROUNDUP(E1076/2,0)+6000,IF(E1076&lt;=56000,ROUNDUP(E1076/4,0)+14000,28000)))),IF(E1076&lt;=0,IF(F1076&lt;=0,0,IF(F1076&lt;=15000,F1076,IF(F1076&lt;=40000,ROUNDUP(F1076/2,0)+7500,IF(F1076&lt;=70000,ROUNDUP(F1076/4,0)+17500,35000)))),MAX(IF(F1076&lt;=0,0,IF(F1076&lt;=15000,F1076,IF(F1076&lt;=40000,ROUNDUP(F1076/2,0)+7500,IF(F1076&lt;=70000,ROUNDUP(F1076/4,0)+17500,35000)))),MIN(IF(E1076&lt;=0,0,IF(E1076&lt;=12000,E1076,IF(E1076&lt;=32000,ROUNDUP(E1076/2,0)+6000,IF(E1076&lt;=56000,ROUNDUP(E1076/4,0)+14000,28000))))+IF(F1076&lt;=0,0,IF(F1076&lt;=15000,F1076,IF(F1076&lt;=40000,ROUNDUP(F1076/2,0)+7500,IF(F1076&lt;=70000,ROUNDUP(F1076/4,0)+17500,35000)))),28000))))</f>
        <v/>
      </c>
      <c r="T1076" s="18">
        <f>IF(G1076&lt;=0,0,IF(G1076&lt;=12000,G1076,IF(G1076&lt;=32000,ROUNDUP(G1076/2,0)+6000,IF(G1076&lt;=56000,ROUNDUP(G1076/4,0)+14000,28000))))</f>
        <v/>
      </c>
      <c r="U1076" s="18">
        <f>IF(I1076&lt;=0,IF(H1076&lt;=0,0,IF(H1076&lt;=12000,H1076,IF(H1076&lt;=32000,ROUNDUP(H1076/2,0)+6000,IF(H1076&lt;=56000,ROUNDUP(H1076/4,0)+14000,28000)))),IF(H1076&lt;=0,IF(I1076&lt;=0,0,IF(I1076&lt;=15000,I1076,IF(I1076&lt;=40000,ROUNDUP(I1076/2,0)+7500,IF(I1076&lt;=70000,ROUNDUP(I1076/4,0)+17500,35000)))),MAX(IF(I1076&lt;=0,0,IF(I1076&lt;=15000,I1076,IF(I1076&lt;=40000,ROUNDUP(I1076/2,0)+7500,IF(I1076&lt;=70000,ROUNDUP(I1076/4,0)+17500,35000)))),MIN(IF(H1076&lt;=0,0,IF(H1076&lt;=12000,H1076,IF(H1076&lt;=32000,ROUNDUP(H1076/2,0)+6000,IF(H1076&lt;=56000,ROUNDUP(H1076/4,0)+14000,28000))))+IF(I1076&lt;=0,0,IF(I1076&lt;=15000,I1076,IF(I1076&lt;=40000,ROUNDUP(I1076/2,0)+7500,IF(I1076&lt;=70000,ROUNDUP(I1076/4,0)+17500,35000)))),28000))))</f>
        <v/>
      </c>
      <c r="V1076" s="18">
        <f>MIN(70000,S1076+T1076+U1076)</f>
        <v/>
      </c>
      <c r="W1076" s="18">
        <f>MAX(0,ROUNDDOWN(M1076-J1076-N1076-K1076-0,-3))</f>
        <v/>
      </c>
      <c r="X1076" s="18">
        <f>MAX(0,ROUNDDOWN(M1076-J1076-N1076-K1076-R1076,-3))</f>
        <v/>
      </c>
      <c r="Y1076" s="18">
        <f>IF(W1076&lt;=0,0,ROUNDDOWN((W1076*LOOKUP(W1076,{0,1950001,3300001,6950001,9000001,18000001,40000001},{0.05,0.1,0.2,0.23,0.33,0.4,0.45})-LOOKUP(W1076,{0,1950001,3300001,6950001,9000001,18000001,40000001},{0,97500,427500,636000,1536000,2796000,4796000}))*1.021,-2))</f>
        <v/>
      </c>
      <c r="Z1076" s="18">
        <f>IF(X1076&lt;=0,0,ROUNDDOWN((X1076*LOOKUP(X1076,{0,1950001,3300001,6950001,9000001,18000001,40000001},{0.05,0.1,0.2,0.23,0.33,0.4,0.45})-LOOKUP(X1076,{0,1950001,3300001,6950001,9000001,18000001,40000001},{0,97500,427500,636000,1536000,2796000,4796000}))*1.021,-2))</f>
        <v/>
      </c>
      <c r="AA1076" s="18">
        <f>MAX(0,ROUNDDOWN(M1076-J1076-430000-L1076-0,-3))</f>
        <v/>
      </c>
      <c r="AB1076" s="18">
        <f>MAX(0,ROUNDDOWN(M1076-J1076-430000-L1076-V1076,-3))</f>
        <v/>
      </c>
      <c r="AC1076" s="18">
        <f>IF(M1076&lt;=450000,0,MAX(0,ROUNDDOWN(AA1076*0.06-MIN(50000,AA1076)*0.03,-2))+MAX(0,ROUNDDOWN(AA1076*0.04-MIN(50000,AA1076)*0.02,-2)))</f>
        <v/>
      </c>
      <c r="AD1076" s="18">
        <f>IF(M1076&lt;=450000,0,MAX(0,ROUNDDOWN(AB1076*0.06-MIN(50000,AB1076)*0.03,-2))+MAX(0,ROUNDDOWN(AB1076*0.04-MIN(50000,AB1076)*0.02,-2)))</f>
        <v/>
      </c>
      <c r="AE1076" s="18">
        <f>Y1076-Z1076</f>
        <v/>
      </c>
      <c r="AF1076" s="18">
        <f>AC1076-AD1076</f>
        <v/>
      </c>
      <c r="AG1076" s="18">
        <f>AE1076+AF1076</f>
        <v/>
      </c>
      <c r="AH1076" s="20">
        <f>IF(W1076&lt;=0,0,LOOKUP(W1076,{0,1950001,3300001,6950001,9000001,18000001,40000001},{0.05,0.1,0.2,0.23,0.33,0.4,0.45}))</f>
        <v/>
      </c>
    </row>
    <row r="1077">
      <c r="A1077" t="inlineStr">
        <is>
          <t>1万円刻み 3区分8万円ずつ</t>
        </is>
      </c>
      <c r="B1077" s="18">
        <f>'4_1万円刻み'!$A$333</f>
        <v/>
      </c>
      <c r="C1077" s="19" t="n">
        <v>2026</v>
      </c>
      <c r="D1077" t="inlineStr">
        <is>
          <t>いいえ</t>
        </is>
      </c>
      <c r="E1077" s="18" t="n">
        <v>80000</v>
      </c>
      <c r="F1077" s="18" t="n">
        <v>0</v>
      </c>
      <c r="G1077" s="18" t="n">
        <v>80000</v>
      </c>
      <c r="H1077" s="18" t="n">
        <v>80000</v>
      </c>
      <c r="I1077" s="18" t="n">
        <v>0</v>
      </c>
      <c r="J1077" s="18">
        <f>ROUND(MIN(B1077/12,650000)*12*0.0915+MIN(B1077/12,1390000)*12*(0.0504+0)+B1077*0.005,0)</f>
        <v/>
      </c>
      <c r="K1077" s="18" t="n">
        <v>0</v>
      </c>
      <c r="L1077" s="18" t="n">
        <v>0</v>
      </c>
      <c r="M1077" s="18">
        <f>ROUND(IF(C1077&gt;=2026,IF(B1077&lt;741000,0,IF(B1077&lt;2191000,B1077-740000,IF(B1077&lt;2193000,1451000,IF(B1077&lt;2196000,1453000,IF(B1077&lt;2200000,1456000,IF(B1077&lt;3600000,ROUNDDOWN(B1077/4,-3)*2.8-80000,IF(B1077&lt;6600000,ROUNDDOWN(B1077/4,-3)*3.2-440000,IF(B1077&lt;8500000,ROUNDDOWN(B1077*0.9,0)-1100000,B1077-1950000)))))))),IF(B1077&lt;651000,0,IF(B1077&lt;1900000,B1077-650000,IF(B1077&lt;3600000,ROUNDDOWN(B1077/4,-3)*2.8-80000,IF(B1077&lt;6600000,ROUNDDOWN(B1077/4,-3)*3.2-440000,IF(B1077&lt;8500000,ROUNDDOWN(B1077*0.9,0)-1100000,B1077-1950000)))))),0)</f>
        <v/>
      </c>
      <c r="N1077" s="18">
        <f>IF(M1077&gt;23500000,NA(),IF(C1077&gt;=2026,IF(M1077&lt;=4890000,1040000,IF(M1077&lt;=6550000,670000,620000)),IF(M1077&lt;=1320000,950000,IF(M1077&lt;=3360000,880000,IF(M1077&lt;=4890000,680000,IF(M1077&lt;=6550000,630000,580000))))))</f>
        <v/>
      </c>
      <c r="O1077" s="18">
        <f>IF(F1077&lt;=0,IF(AND(D1077="はい",C1077&gt;=2026,C1077&lt;=2027),IF(E1077&lt;=0,0,IF(E1077&lt;=30000,E1077,IF(E1077&lt;=60000,ROUNDUP(E1077/2,0)+15000,IF(E1077&lt;=120000,ROUNDUP(E1077/4,0)+30000,60000)))),IF(E1077&lt;=0,0,IF(E1077&lt;=20000,E1077,IF(E1077&lt;=40000,ROUNDUP(E1077/2,0)+10000,IF(E1077&lt;=80000,ROUNDUP(E1077/4,0)+20000,40000))))),IF(E1077&lt;=0,IF(F1077&lt;=0,0,IF(F1077&lt;=25000,F1077,IF(F1077&lt;=50000,ROUNDUP(F1077/2,0)+12500,IF(F1077&lt;=100000,ROUNDUP(F1077/4,0)+25000,50000)))),MAX(IF(F1077&lt;=0,0,IF(F1077&lt;=25000,F1077,IF(F1077&lt;=50000,ROUNDUP(F1077/2,0)+12500,IF(F1077&lt;=100000,ROUNDUP(F1077/4,0)+25000,50000)))),MIN(IF(AND(D1077="はい",C1077&gt;=2026,C1077&lt;=2027),IF(E1077&lt;=0,0,IF(E1077&lt;=30000,E1077,IF(E1077&lt;=60000,ROUNDUP(E1077/2,0)+15000,IF(E1077&lt;=120000,ROUNDUP(E1077/4,0)+30000,60000)))),IF(E1077&lt;=0,0,IF(E1077&lt;=20000,E1077,IF(E1077&lt;=40000,ROUNDUP(E1077/2,0)+10000,IF(E1077&lt;=80000,ROUNDUP(E1077/4,0)+20000,40000)))))+IF(F1077&lt;=0,0,IF(F1077&lt;=25000,F1077,IF(F1077&lt;=50000,ROUNDUP(F1077/2,0)+12500,IF(F1077&lt;=100000,ROUNDUP(F1077/4,0)+25000,50000)))),IF(AND(D1077="はい",C1077&gt;=2026,C1077&lt;=2027),60000,40000)))))</f>
        <v/>
      </c>
      <c r="P1077" s="18">
        <f>IF(G1077&lt;=0,0,IF(G1077&lt;=20000,G1077,IF(G1077&lt;=40000,ROUNDUP(G1077/2,0)+10000,IF(G1077&lt;=80000,ROUNDUP(G1077/4,0)+20000,40000))))</f>
        <v/>
      </c>
      <c r="Q1077" s="18">
        <f>IF(I1077&lt;=0,IF(H1077&lt;=0,0,IF(H1077&lt;=20000,H1077,IF(H1077&lt;=40000,ROUNDUP(H1077/2,0)+10000,IF(H1077&lt;=80000,ROUNDUP(H1077/4,0)+20000,40000)))),IF(H1077&lt;=0,IF(I1077&lt;=0,0,IF(I1077&lt;=25000,I1077,IF(I1077&lt;=50000,ROUNDUP(I1077/2,0)+12500,IF(I1077&lt;=100000,ROUNDUP(I1077/4,0)+25000,50000)))),MAX(IF(I1077&lt;=0,0,IF(I1077&lt;=25000,I1077,IF(I1077&lt;=50000,ROUNDUP(I1077/2,0)+12500,IF(I1077&lt;=100000,ROUNDUP(I1077/4,0)+25000,50000)))),MIN(IF(H1077&lt;=0,0,IF(H1077&lt;=20000,H1077,IF(H1077&lt;=40000,ROUNDUP(H1077/2,0)+10000,IF(H1077&lt;=80000,ROUNDUP(H1077/4,0)+20000,40000))))+IF(I1077&lt;=0,0,IF(I1077&lt;=25000,I1077,IF(I1077&lt;=50000,ROUNDUP(I1077/2,0)+12500,IF(I1077&lt;=100000,ROUNDUP(I1077/4,0)+25000,50000)))),40000))))</f>
        <v/>
      </c>
      <c r="R1077" s="18">
        <f>MIN(120000,O1077+P1077+Q1077)</f>
        <v/>
      </c>
      <c r="S1077" s="18">
        <f>IF(F1077&lt;=0,IF(E1077&lt;=0,0,IF(E1077&lt;=12000,E1077,IF(E1077&lt;=32000,ROUNDUP(E1077/2,0)+6000,IF(E1077&lt;=56000,ROUNDUP(E1077/4,0)+14000,28000)))),IF(E1077&lt;=0,IF(F1077&lt;=0,0,IF(F1077&lt;=15000,F1077,IF(F1077&lt;=40000,ROUNDUP(F1077/2,0)+7500,IF(F1077&lt;=70000,ROUNDUP(F1077/4,0)+17500,35000)))),MAX(IF(F1077&lt;=0,0,IF(F1077&lt;=15000,F1077,IF(F1077&lt;=40000,ROUNDUP(F1077/2,0)+7500,IF(F1077&lt;=70000,ROUNDUP(F1077/4,0)+17500,35000)))),MIN(IF(E1077&lt;=0,0,IF(E1077&lt;=12000,E1077,IF(E1077&lt;=32000,ROUNDUP(E1077/2,0)+6000,IF(E1077&lt;=56000,ROUNDUP(E1077/4,0)+14000,28000))))+IF(F1077&lt;=0,0,IF(F1077&lt;=15000,F1077,IF(F1077&lt;=40000,ROUNDUP(F1077/2,0)+7500,IF(F1077&lt;=70000,ROUNDUP(F1077/4,0)+17500,35000)))),28000))))</f>
        <v/>
      </c>
      <c r="T1077" s="18">
        <f>IF(G1077&lt;=0,0,IF(G1077&lt;=12000,G1077,IF(G1077&lt;=32000,ROUNDUP(G1077/2,0)+6000,IF(G1077&lt;=56000,ROUNDUP(G1077/4,0)+14000,28000))))</f>
        <v/>
      </c>
      <c r="U1077" s="18">
        <f>IF(I1077&lt;=0,IF(H1077&lt;=0,0,IF(H1077&lt;=12000,H1077,IF(H1077&lt;=32000,ROUNDUP(H1077/2,0)+6000,IF(H1077&lt;=56000,ROUNDUP(H1077/4,0)+14000,28000)))),IF(H1077&lt;=0,IF(I1077&lt;=0,0,IF(I1077&lt;=15000,I1077,IF(I1077&lt;=40000,ROUNDUP(I1077/2,0)+7500,IF(I1077&lt;=70000,ROUNDUP(I1077/4,0)+17500,35000)))),MAX(IF(I1077&lt;=0,0,IF(I1077&lt;=15000,I1077,IF(I1077&lt;=40000,ROUNDUP(I1077/2,0)+7500,IF(I1077&lt;=70000,ROUNDUP(I1077/4,0)+17500,35000)))),MIN(IF(H1077&lt;=0,0,IF(H1077&lt;=12000,H1077,IF(H1077&lt;=32000,ROUNDUP(H1077/2,0)+6000,IF(H1077&lt;=56000,ROUNDUP(H1077/4,0)+14000,28000))))+IF(I1077&lt;=0,0,IF(I1077&lt;=15000,I1077,IF(I1077&lt;=40000,ROUNDUP(I1077/2,0)+7500,IF(I1077&lt;=70000,ROUNDUP(I1077/4,0)+17500,35000)))),28000))))</f>
        <v/>
      </c>
      <c r="V1077" s="18">
        <f>MIN(70000,S1077+T1077+U1077)</f>
        <v/>
      </c>
      <c r="W1077" s="18">
        <f>MAX(0,ROUNDDOWN(M1077-J1077-N1077-K1077-0,-3))</f>
        <v/>
      </c>
      <c r="X1077" s="18">
        <f>MAX(0,ROUNDDOWN(M1077-J1077-N1077-K1077-R1077,-3))</f>
        <v/>
      </c>
      <c r="Y1077" s="18">
        <f>IF(W1077&lt;=0,0,ROUNDDOWN((W1077*LOOKUP(W1077,{0,1950001,3300001,6950001,9000001,18000001,40000001},{0.05,0.1,0.2,0.23,0.33,0.4,0.45})-LOOKUP(W1077,{0,1950001,3300001,6950001,9000001,18000001,40000001},{0,97500,427500,636000,1536000,2796000,4796000}))*1.021,-2))</f>
        <v/>
      </c>
      <c r="Z1077" s="18">
        <f>IF(X1077&lt;=0,0,ROUNDDOWN((X1077*LOOKUP(X1077,{0,1950001,3300001,6950001,9000001,18000001,40000001},{0.05,0.1,0.2,0.23,0.33,0.4,0.45})-LOOKUP(X1077,{0,1950001,3300001,6950001,9000001,18000001,40000001},{0,97500,427500,636000,1536000,2796000,4796000}))*1.021,-2))</f>
        <v/>
      </c>
      <c r="AA1077" s="18">
        <f>MAX(0,ROUNDDOWN(M1077-J1077-430000-L1077-0,-3))</f>
        <v/>
      </c>
      <c r="AB1077" s="18">
        <f>MAX(0,ROUNDDOWN(M1077-J1077-430000-L1077-V1077,-3))</f>
        <v/>
      </c>
      <c r="AC1077" s="18">
        <f>IF(M1077&lt;=450000,0,MAX(0,ROUNDDOWN(AA1077*0.06-MIN(50000,AA1077)*0.03,-2))+MAX(0,ROUNDDOWN(AA1077*0.04-MIN(50000,AA1077)*0.02,-2)))</f>
        <v/>
      </c>
      <c r="AD1077" s="18">
        <f>IF(M1077&lt;=450000,0,MAX(0,ROUNDDOWN(AB1077*0.06-MIN(50000,AB1077)*0.03,-2))+MAX(0,ROUNDDOWN(AB1077*0.04-MIN(50000,AB1077)*0.02,-2)))</f>
        <v/>
      </c>
      <c r="AE1077" s="18">
        <f>Y1077-Z1077</f>
        <v/>
      </c>
      <c r="AF1077" s="18">
        <f>AC1077-AD1077</f>
        <v/>
      </c>
      <c r="AG1077" s="18">
        <f>AE1077+AF1077</f>
        <v/>
      </c>
      <c r="AH1077" s="20">
        <f>IF(W1077&lt;=0,0,LOOKUP(W1077,{0,1950001,3300001,6950001,9000001,18000001,40000001},{0.05,0.1,0.2,0.23,0.33,0.4,0.45}))</f>
        <v/>
      </c>
    </row>
    <row r="1078">
      <c r="A1078" t="inlineStr">
        <is>
          <t>1万円刻み 一般8万円</t>
        </is>
      </c>
      <c r="B1078" s="18">
        <f>'4_1万円刻み'!$A$333</f>
        <v/>
      </c>
      <c r="C1078" s="19" t="n">
        <v>2026</v>
      </c>
      <c r="D1078" t="inlineStr">
        <is>
          <t>いいえ</t>
        </is>
      </c>
      <c r="E1078" s="18" t="n">
        <v>80000</v>
      </c>
      <c r="F1078" s="18" t="n">
        <v>0</v>
      </c>
      <c r="G1078" s="18" t="n">
        <v>0</v>
      </c>
      <c r="H1078" s="18" t="n">
        <v>0</v>
      </c>
      <c r="I1078" s="18" t="n">
        <v>0</v>
      </c>
      <c r="J1078" s="18">
        <f>ROUND(MIN(B1078/12,650000)*12*0.0915+MIN(B1078/12,1390000)*12*(0.0504+0)+B1078*0.005,0)</f>
        <v/>
      </c>
      <c r="K1078" s="18" t="n">
        <v>0</v>
      </c>
      <c r="L1078" s="18" t="n">
        <v>0</v>
      </c>
      <c r="M1078" s="18">
        <f>ROUND(IF(C1078&gt;=2026,IF(B1078&lt;741000,0,IF(B1078&lt;2191000,B1078-740000,IF(B1078&lt;2193000,1451000,IF(B1078&lt;2196000,1453000,IF(B1078&lt;2200000,1456000,IF(B1078&lt;3600000,ROUNDDOWN(B1078/4,-3)*2.8-80000,IF(B1078&lt;6600000,ROUNDDOWN(B1078/4,-3)*3.2-440000,IF(B1078&lt;8500000,ROUNDDOWN(B1078*0.9,0)-1100000,B1078-1950000)))))))),IF(B1078&lt;651000,0,IF(B1078&lt;1900000,B1078-650000,IF(B1078&lt;3600000,ROUNDDOWN(B1078/4,-3)*2.8-80000,IF(B1078&lt;6600000,ROUNDDOWN(B1078/4,-3)*3.2-440000,IF(B1078&lt;8500000,ROUNDDOWN(B1078*0.9,0)-1100000,B1078-1950000)))))),0)</f>
        <v/>
      </c>
      <c r="N1078" s="18">
        <f>IF(M1078&gt;23500000,NA(),IF(C1078&gt;=2026,IF(M1078&lt;=4890000,1040000,IF(M1078&lt;=6550000,670000,620000)),IF(M1078&lt;=1320000,950000,IF(M1078&lt;=3360000,880000,IF(M1078&lt;=4890000,680000,IF(M1078&lt;=6550000,630000,580000))))))</f>
        <v/>
      </c>
      <c r="O1078" s="18">
        <f>IF(F1078&lt;=0,IF(AND(D1078="はい",C1078&gt;=2026,C1078&lt;=2027),IF(E1078&lt;=0,0,IF(E1078&lt;=30000,E1078,IF(E1078&lt;=60000,ROUNDUP(E1078/2,0)+15000,IF(E1078&lt;=120000,ROUNDUP(E1078/4,0)+30000,60000)))),IF(E1078&lt;=0,0,IF(E1078&lt;=20000,E1078,IF(E1078&lt;=40000,ROUNDUP(E1078/2,0)+10000,IF(E1078&lt;=80000,ROUNDUP(E1078/4,0)+20000,40000))))),IF(E1078&lt;=0,IF(F1078&lt;=0,0,IF(F1078&lt;=25000,F1078,IF(F1078&lt;=50000,ROUNDUP(F1078/2,0)+12500,IF(F1078&lt;=100000,ROUNDUP(F1078/4,0)+25000,50000)))),MAX(IF(F1078&lt;=0,0,IF(F1078&lt;=25000,F1078,IF(F1078&lt;=50000,ROUNDUP(F1078/2,0)+12500,IF(F1078&lt;=100000,ROUNDUP(F1078/4,0)+25000,50000)))),MIN(IF(AND(D1078="はい",C1078&gt;=2026,C1078&lt;=2027),IF(E1078&lt;=0,0,IF(E1078&lt;=30000,E1078,IF(E1078&lt;=60000,ROUNDUP(E1078/2,0)+15000,IF(E1078&lt;=120000,ROUNDUP(E1078/4,0)+30000,60000)))),IF(E1078&lt;=0,0,IF(E1078&lt;=20000,E1078,IF(E1078&lt;=40000,ROUNDUP(E1078/2,0)+10000,IF(E1078&lt;=80000,ROUNDUP(E1078/4,0)+20000,40000)))))+IF(F1078&lt;=0,0,IF(F1078&lt;=25000,F1078,IF(F1078&lt;=50000,ROUNDUP(F1078/2,0)+12500,IF(F1078&lt;=100000,ROUNDUP(F1078/4,0)+25000,50000)))),IF(AND(D1078="はい",C1078&gt;=2026,C1078&lt;=2027),60000,40000)))))</f>
        <v/>
      </c>
      <c r="P1078" s="18">
        <f>IF(G1078&lt;=0,0,IF(G1078&lt;=20000,G1078,IF(G1078&lt;=40000,ROUNDUP(G1078/2,0)+10000,IF(G1078&lt;=80000,ROUNDUP(G1078/4,0)+20000,40000))))</f>
        <v/>
      </c>
      <c r="Q1078" s="18">
        <f>IF(I1078&lt;=0,IF(H1078&lt;=0,0,IF(H1078&lt;=20000,H1078,IF(H1078&lt;=40000,ROUNDUP(H1078/2,0)+10000,IF(H1078&lt;=80000,ROUNDUP(H1078/4,0)+20000,40000)))),IF(H1078&lt;=0,IF(I1078&lt;=0,0,IF(I1078&lt;=25000,I1078,IF(I1078&lt;=50000,ROUNDUP(I1078/2,0)+12500,IF(I1078&lt;=100000,ROUNDUP(I1078/4,0)+25000,50000)))),MAX(IF(I1078&lt;=0,0,IF(I1078&lt;=25000,I1078,IF(I1078&lt;=50000,ROUNDUP(I1078/2,0)+12500,IF(I1078&lt;=100000,ROUNDUP(I1078/4,0)+25000,50000)))),MIN(IF(H1078&lt;=0,0,IF(H1078&lt;=20000,H1078,IF(H1078&lt;=40000,ROUNDUP(H1078/2,0)+10000,IF(H1078&lt;=80000,ROUNDUP(H1078/4,0)+20000,40000))))+IF(I1078&lt;=0,0,IF(I1078&lt;=25000,I1078,IF(I1078&lt;=50000,ROUNDUP(I1078/2,0)+12500,IF(I1078&lt;=100000,ROUNDUP(I1078/4,0)+25000,50000)))),40000))))</f>
        <v/>
      </c>
      <c r="R1078" s="18">
        <f>MIN(120000,O1078+P1078+Q1078)</f>
        <v/>
      </c>
      <c r="S1078" s="18">
        <f>IF(F1078&lt;=0,IF(E1078&lt;=0,0,IF(E1078&lt;=12000,E1078,IF(E1078&lt;=32000,ROUNDUP(E1078/2,0)+6000,IF(E1078&lt;=56000,ROUNDUP(E1078/4,0)+14000,28000)))),IF(E1078&lt;=0,IF(F1078&lt;=0,0,IF(F1078&lt;=15000,F1078,IF(F1078&lt;=40000,ROUNDUP(F1078/2,0)+7500,IF(F1078&lt;=70000,ROUNDUP(F1078/4,0)+17500,35000)))),MAX(IF(F1078&lt;=0,0,IF(F1078&lt;=15000,F1078,IF(F1078&lt;=40000,ROUNDUP(F1078/2,0)+7500,IF(F1078&lt;=70000,ROUNDUP(F1078/4,0)+17500,35000)))),MIN(IF(E1078&lt;=0,0,IF(E1078&lt;=12000,E1078,IF(E1078&lt;=32000,ROUNDUP(E1078/2,0)+6000,IF(E1078&lt;=56000,ROUNDUP(E1078/4,0)+14000,28000))))+IF(F1078&lt;=0,0,IF(F1078&lt;=15000,F1078,IF(F1078&lt;=40000,ROUNDUP(F1078/2,0)+7500,IF(F1078&lt;=70000,ROUNDUP(F1078/4,0)+17500,35000)))),28000))))</f>
        <v/>
      </c>
      <c r="T1078" s="18">
        <f>IF(G1078&lt;=0,0,IF(G1078&lt;=12000,G1078,IF(G1078&lt;=32000,ROUNDUP(G1078/2,0)+6000,IF(G1078&lt;=56000,ROUNDUP(G1078/4,0)+14000,28000))))</f>
        <v/>
      </c>
      <c r="U1078" s="18">
        <f>IF(I1078&lt;=0,IF(H1078&lt;=0,0,IF(H1078&lt;=12000,H1078,IF(H1078&lt;=32000,ROUNDUP(H1078/2,0)+6000,IF(H1078&lt;=56000,ROUNDUP(H1078/4,0)+14000,28000)))),IF(H1078&lt;=0,IF(I1078&lt;=0,0,IF(I1078&lt;=15000,I1078,IF(I1078&lt;=40000,ROUNDUP(I1078/2,0)+7500,IF(I1078&lt;=70000,ROUNDUP(I1078/4,0)+17500,35000)))),MAX(IF(I1078&lt;=0,0,IF(I1078&lt;=15000,I1078,IF(I1078&lt;=40000,ROUNDUP(I1078/2,0)+7500,IF(I1078&lt;=70000,ROUNDUP(I1078/4,0)+17500,35000)))),MIN(IF(H1078&lt;=0,0,IF(H1078&lt;=12000,H1078,IF(H1078&lt;=32000,ROUNDUP(H1078/2,0)+6000,IF(H1078&lt;=56000,ROUNDUP(H1078/4,0)+14000,28000))))+IF(I1078&lt;=0,0,IF(I1078&lt;=15000,I1078,IF(I1078&lt;=40000,ROUNDUP(I1078/2,0)+7500,IF(I1078&lt;=70000,ROUNDUP(I1078/4,0)+17500,35000)))),28000))))</f>
        <v/>
      </c>
      <c r="V1078" s="18">
        <f>MIN(70000,S1078+T1078+U1078)</f>
        <v/>
      </c>
      <c r="W1078" s="18">
        <f>MAX(0,ROUNDDOWN(M1078-J1078-N1078-K1078-0,-3))</f>
        <v/>
      </c>
      <c r="X1078" s="18">
        <f>MAX(0,ROUNDDOWN(M1078-J1078-N1078-K1078-R1078,-3))</f>
        <v/>
      </c>
      <c r="Y1078" s="18">
        <f>IF(W1078&lt;=0,0,ROUNDDOWN((W1078*LOOKUP(W1078,{0,1950001,3300001,6950001,9000001,18000001,40000001},{0.05,0.1,0.2,0.23,0.33,0.4,0.45})-LOOKUP(W1078,{0,1950001,3300001,6950001,9000001,18000001,40000001},{0,97500,427500,636000,1536000,2796000,4796000}))*1.021,-2))</f>
        <v/>
      </c>
      <c r="Z1078" s="18">
        <f>IF(X1078&lt;=0,0,ROUNDDOWN((X1078*LOOKUP(X1078,{0,1950001,3300001,6950001,9000001,18000001,40000001},{0.05,0.1,0.2,0.23,0.33,0.4,0.45})-LOOKUP(X1078,{0,1950001,3300001,6950001,9000001,18000001,40000001},{0,97500,427500,636000,1536000,2796000,4796000}))*1.021,-2))</f>
        <v/>
      </c>
      <c r="AA1078" s="18">
        <f>MAX(0,ROUNDDOWN(M1078-J1078-430000-L1078-0,-3))</f>
        <v/>
      </c>
      <c r="AB1078" s="18">
        <f>MAX(0,ROUNDDOWN(M1078-J1078-430000-L1078-V1078,-3))</f>
        <v/>
      </c>
      <c r="AC1078" s="18">
        <f>IF(M1078&lt;=450000,0,MAX(0,ROUNDDOWN(AA1078*0.06-MIN(50000,AA1078)*0.03,-2))+MAX(0,ROUNDDOWN(AA1078*0.04-MIN(50000,AA1078)*0.02,-2)))</f>
        <v/>
      </c>
      <c r="AD1078" s="18">
        <f>IF(M1078&lt;=450000,0,MAX(0,ROUNDDOWN(AB1078*0.06-MIN(50000,AB1078)*0.03,-2))+MAX(0,ROUNDDOWN(AB1078*0.04-MIN(50000,AB1078)*0.02,-2)))</f>
        <v/>
      </c>
      <c r="AE1078" s="18">
        <f>Y1078-Z1078</f>
        <v/>
      </c>
      <c r="AF1078" s="18">
        <f>AC1078-AD1078</f>
        <v/>
      </c>
      <c r="AG1078" s="18">
        <f>AE1078+AF1078</f>
        <v/>
      </c>
      <c r="AH1078" s="20">
        <f>IF(W1078&lt;=0,0,LOOKUP(W1078,{0,1950001,3300001,6950001,9000001,18000001,40000001},{0.05,0.1,0.2,0.23,0.33,0.4,0.45}))</f>
        <v/>
      </c>
    </row>
    <row r="1079">
      <c r="A1079" t="inlineStr">
        <is>
          <t>1万円刻み 特例あり一般12万円</t>
        </is>
      </c>
      <c r="B1079" s="18">
        <f>'4_1万円刻み'!$A$333</f>
        <v/>
      </c>
      <c r="C1079" s="19" t="n">
        <v>2026</v>
      </c>
      <c r="D1079" t="inlineStr">
        <is>
          <t>はい</t>
        </is>
      </c>
      <c r="E1079" s="18" t="n">
        <v>120000</v>
      </c>
      <c r="F1079" s="18" t="n">
        <v>0</v>
      </c>
      <c r="G1079" s="18" t="n">
        <v>0</v>
      </c>
      <c r="H1079" s="18" t="n">
        <v>0</v>
      </c>
      <c r="I1079" s="18" t="n">
        <v>0</v>
      </c>
      <c r="J1079" s="18">
        <f>ROUND(MIN(B1079/12,650000)*12*0.0915+MIN(B1079/12,1390000)*12*(0.0504+0)+B1079*0.005,0)</f>
        <v/>
      </c>
      <c r="K1079" s="18" t="n">
        <v>0</v>
      </c>
      <c r="L1079" s="18" t="n">
        <v>0</v>
      </c>
      <c r="M1079" s="18">
        <f>ROUND(IF(C1079&gt;=2026,IF(B1079&lt;741000,0,IF(B1079&lt;2191000,B1079-740000,IF(B1079&lt;2193000,1451000,IF(B1079&lt;2196000,1453000,IF(B1079&lt;2200000,1456000,IF(B1079&lt;3600000,ROUNDDOWN(B1079/4,-3)*2.8-80000,IF(B1079&lt;6600000,ROUNDDOWN(B1079/4,-3)*3.2-440000,IF(B1079&lt;8500000,ROUNDDOWN(B1079*0.9,0)-1100000,B1079-1950000)))))))),IF(B1079&lt;651000,0,IF(B1079&lt;1900000,B1079-650000,IF(B1079&lt;3600000,ROUNDDOWN(B1079/4,-3)*2.8-80000,IF(B1079&lt;6600000,ROUNDDOWN(B1079/4,-3)*3.2-440000,IF(B1079&lt;8500000,ROUNDDOWN(B1079*0.9,0)-1100000,B1079-1950000)))))),0)</f>
        <v/>
      </c>
      <c r="N1079" s="18">
        <f>IF(M1079&gt;23500000,NA(),IF(C1079&gt;=2026,IF(M1079&lt;=4890000,1040000,IF(M1079&lt;=6550000,670000,620000)),IF(M1079&lt;=1320000,950000,IF(M1079&lt;=3360000,880000,IF(M1079&lt;=4890000,680000,IF(M1079&lt;=6550000,630000,580000))))))</f>
        <v/>
      </c>
      <c r="O1079" s="18">
        <f>IF(F1079&lt;=0,IF(AND(D1079="はい",C1079&gt;=2026,C1079&lt;=2027),IF(E1079&lt;=0,0,IF(E1079&lt;=30000,E1079,IF(E1079&lt;=60000,ROUNDUP(E1079/2,0)+15000,IF(E1079&lt;=120000,ROUNDUP(E1079/4,0)+30000,60000)))),IF(E1079&lt;=0,0,IF(E1079&lt;=20000,E1079,IF(E1079&lt;=40000,ROUNDUP(E1079/2,0)+10000,IF(E1079&lt;=80000,ROUNDUP(E1079/4,0)+20000,40000))))),IF(E1079&lt;=0,IF(F1079&lt;=0,0,IF(F1079&lt;=25000,F1079,IF(F1079&lt;=50000,ROUNDUP(F1079/2,0)+12500,IF(F1079&lt;=100000,ROUNDUP(F1079/4,0)+25000,50000)))),MAX(IF(F1079&lt;=0,0,IF(F1079&lt;=25000,F1079,IF(F1079&lt;=50000,ROUNDUP(F1079/2,0)+12500,IF(F1079&lt;=100000,ROUNDUP(F1079/4,0)+25000,50000)))),MIN(IF(AND(D1079="はい",C1079&gt;=2026,C1079&lt;=2027),IF(E1079&lt;=0,0,IF(E1079&lt;=30000,E1079,IF(E1079&lt;=60000,ROUNDUP(E1079/2,0)+15000,IF(E1079&lt;=120000,ROUNDUP(E1079/4,0)+30000,60000)))),IF(E1079&lt;=0,0,IF(E1079&lt;=20000,E1079,IF(E1079&lt;=40000,ROUNDUP(E1079/2,0)+10000,IF(E1079&lt;=80000,ROUNDUP(E1079/4,0)+20000,40000)))))+IF(F1079&lt;=0,0,IF(F1079&lt;=25000,F1079,IF(F1079&lt;=50000,ROUNDUP(F1079/2,0)+12500,IF(F1079&lt;=100000,ROUNDUP(F1079/4,0)+25000,50000)))),IF(AND(D1079="はい",C1079&gt;=2026,C1079&lt;=2027),60000,40000)))))</f>
        <v/>
      </c>
      <c r="P1079" s="18">
        <f>IF(G1079&lt;=0,0,IF(G1079&lt;=20000,G1079,IF(G1079&lt;=40000,ROUNDUP(G1079/2,0)+10000,IF(G1079&lt;=80000,ROUNDUP(G1079/4,0)+20000,40000))))</f>
        <v/>
      </c>
      <c r="Q1079" s="18">
        <f>IF(I1079&lt;=0,IF(H1079&lt;=0,0,IF(H1079&lt;=20000,H1079,IF(H1079&lt;=40000,ROUNDUP(H1079/2,0)+10000,IF(H1079&lt;=80000,ROUNDUP(H1079/4,0)+20000,40000)))),IF(H1079&lt;=0,IF(I1079&lt;=0,0,IF(I1079&lt;=25000,I1079,IF(I1079&lt;=50000,ROUNDUP(I1079/2,0)+12500,IF(I1079&lt;=100000,ROUNDUP(I1079/4,0)+25000,50000)))),MAX(IF(I1079&lt;=0,0,IF(I1079&lt;=25000,I1079,IF(I1079&lt;=50000,ROUNDUP(I1079/2,0)+12500,IF(I1079&lt;=100000,ROUNDUP(I1079/4,0)+25000,50000)))),MIN(IF(H1079&lt;=0,0,IF(H1079&lt;=20000,H1079,IF(H1079&lt;=40000,ROUNDUP(H1079/2,0)+10000,IF(H1079&lt;=80000,ROUNDUP(H1079/4,0)+20000,40000))))+IF(I1079&lt;=0,0,IF(I1079&lt;=25000,I1079,IF(I1079&lt;=50000,ROUNDUP(I1079/2,0)+12500,IF(I1079&lt;=100000,ROUNDUP(I1079/4,0)+25000,50000)))),40000))))</f>
        <v/>
      </c>
      <c r="R1079" s="18">
        <f>MIN(120000,O1079+P1079+Q1079)</f>
        <v/>
      </c>
      <c r="S1079" s="18">
        <f>IF(F1079&lt;=0,IF(E1079&lt;=0,0,IF(E1079&lt;=12000,E1079,IF(E1079&lt;=32000,ROUNDUP(E1079/2,0)+6000,IF(E1079&lt;=56000,ROUNDUP(E1079/4,0)+14000,28000)))),IF(E1079&lt;=0,IF(F1079&lt;=0,0,IF(F1079&lt;=15000,F1079,IF(F1079&lt;=40000,ROUNDUP(F1079/2,0)+7500,IF(F1079&lt;=70000,ROUNDUP(F1079/4,0)+17500,35000)))),MAX(IF(F1079&lt;=0,0,IF(F1079&lt;=15000,F1079,IF(F1079&lt;=40000,ROUNDUP(F1079/2,0)+7500,IF(F1079&lt;=70000,ROUNDUP(F1079/4,0)+17500,35000)))),MIN(IF(E1079&lt;=0,0,IF(E1079&lt;=12000,E1079,IF(E1079&lt;=32000,ROUNDUP(E1079/2,0)+6000,IF(E1079&lt;=56000,ROUNDUP(E1079/4,0)+14000,28000))))+IF(F1079&lt;=0,0,IF(F1079&lt;=15000,F1079,IF(F1079&lt;=40000,ROUNDUP(F1079/2,0)+7500,IF(F1079&lt;=70000,ROUNDUP(F1079/4,0)+17500,35000)))),28000))))</f>
        <v/>
      </c>
      <c r="T1079" s="18">
        <f>IF(G1079&lt;=0,0,IF(G1079&lt;=12000,G1079,IF(G1079&lt;=32000,ROUNDUP(G1079/2,0)+6000,IF(G1079&lt;=56000,ROUNDUP(G1079/4,0)+14000,28000))))</f>
        <v/>
      </c>
      <c r="U1079" s="18">
        <f>IF(I1079&lt;=0,IF(H1079&lt;=0,0,IF(H1079&lt;=12000,H1079,IF(H1079&lt;=32000,ROUNDUP(H1079/2,0)+6000,IF(H1079&lt;=56000,ROUNDUP(H1079/4,0)+14000,28000)))),IF(H1079&lt;=0,IF(I1079&lt;=0,0,IF(I1079&lt;=15000,I1079,IF(I1079&lt;=40000,ROUNDUP(I1079/2,0)+7500,IF(I1079&lt;=70000,ROUNDUP(I1079/4,0)+17500,35000)))),MAX(IF(I1079&lt;=0,0,IF(I1079&lt;=15000,I1079,IF(I1079&lt;=40000,ROUNDUP(I1079/2,0)+7500,IF(I1079&lt;=70000,ROUNDUP(I1079/4,0)+17500,35000)))),MIN(IF(H1079&lt;=0,0,IF(H1079&lt;=12000,H1079,IF(H1079&lt;=32000,ROUNDUP(H1079/2,0)+6000,IF(H1079&lt;=56000,ROUNDUP(H1079/4,0)+14000,28000))))+IF(I1079&lt;=0,0,IF(I1079&lt;=15000,I1079,IF(I1079&lt;=40000,ROUNDUP(I1079/2,0)+7500,IF(I1079&lt;=70000,ROUNDUP(I1079/4,0)+17500,35000)))),28000))))</f>
        <v/>
      </c>
      <c r="V1079" s="18">
        <f>MIN(70000,S1079+T1079+U1079)</f>
        <v/>
      </c>
      <c r="W1079" s="18">
        <f>MAX(0,ROUNDDOWN(M1079-J1079-N1079-K1079-0,-3))</f>
        <v/>
      </c>
      <c r="X1079" s="18">
        <f>MAX(0,ROUNDDOWN(M1079-J1079-N1079-K1079-R1079,-3))</f>
        <v/>
      </c>
      <c r="Y1079" s="18">
        <f>IF(W1079&lt;=0,0,ROUNDDOWN((W1079*LOOKUP(W1079,{0,1950001,3300001,6950001,9000001,18000001,40000001},{0.05,0.1,0.2,0.23,0.33,0.4,0.45})-LOOKUP(W1079,{0,1950001,3300001,6950001,9000001,18000001,40000001},{0,97500,427500,636000,1536000,2796000,4796000}))*1.021,-2))</f>
        <v/>
      </c>
      <c r="Z1079" s="18">
        <f>IF(X1079&lt;=0,0,ROUNDDOWN((X1079*LOOKUP(X1079,{0,1950001,3300001,6950001,9000001,18000001,40000001},{0.05,0.1,0.2,0.23,0.33,0.4,0.45})-LOOKUP(X1079,{0,1950001,3300001,6950001,9000001,18000001,40000001},{0,97500,427500,636000,1536000,2796000,4796000}))*1.021,-2))</f>
        <v/>
      </c>
      <c r="AA1079" s="18">
        <f>MAX(0,ROUNDDOWN(M1079-J1079-430000-L1079-0,-3))</f>
        <v/>
      </c>
      <c r="AB1079" s="18">
        <f>MAX(0,ROUNDDOWN(M1079-J1079-430000-L1079-V1079,-3))</f>
        <v/>
      </c>
      <c r="AC1079" s="18">
        <f>IF(M1079&lt;=450000,0,MAX(0,ROUNDDOWN(AA1079*0.06-MIN(50000,AA1079)*0.03,-2))+MAX(0,ROUNDDOWN(AA1079*0.04-MIN(50000,AA1079)*0.02,-2)))</f>
        <v/>
      </c>
      <c r="AD1079" s="18">
        <f>IF(M1079&lt;=450000,0,MAX(0,ROUNDDOWN(AB1079*0.06-MIN(50000,AB1079)*0.03,-2))+MAX(0,ROUNDDOWN(AB1079*0.04-MIN(50000,AB1079)*0.02,-2)))</f>
        <v/>
      </c>
      <c r="AE1079" s="18">
        <f>Y1079-Z1079</f>
        <v/>
      </c>
      <c r="AF1079" s="18">
        <f>AC1079-AD1079</f>
        <v/>
      </c>
      <c r="AG1079" s="18">
        <f>AE1079+AF1079</f>
        <v/>
      </c>
      <c r="AH1079" s="20">
        <f>IF(W1079&lt;=0,0,LOOKUP(W1079,{0,1950001,3300001,6950001,9000001,18000001,40000001},{0.05,0.1,0.2,0.23,0.33,0.4,0.45}))</f>
        <v/>
      </c>
    </row>
    <row r="1080">
      <c r="A1080" t="inlineStr">
        <is>
          <t>1万円刻み 3区分8万円ずつ</t>
        </is>
      </c>
      <c r="B1080" s="18">
        <f>'4_1万円刻み'!$A$334</f>
        <v/>
      </c>
      <c r="C1080" s="19" t="n">
        <v>2026</v>
      </c>
      <c r="D1080" t="inlineStr">
        <is>
          <t>いいえ</t>
        </is>
      </c>
      <c r="E1080" s="18" t="n">
        <v>80000</v>
      </c>
      <c r="F1080" s="18" t="n">
        <v>0</v>
      </c>
      <c r="G1080" s="18" t="n">
        <v>80000</v>
      </c>
      <c r="H1080" s="18" t="n">
        <v>80000</v>
      </c>
      <c r="I1080" s="18" t="n">
        <v>0</v>
      </c>
      <c r="J1080" s="18">
        <f>ROUND(MIN(B1080/12,650000)*12*0.0915+MIN(B1080/12,1390000)*12*(0.0504+0)+B1080*0.005,0)</f>
        <v/>
      </c>
      <c r="K1080" s="18" t="n">
        <v>0</v>
      </c>
      <c r="L1080" s="18" t="n">
        <v>0</v>
      </c>
      <c r="M1080" s="18">
        <f>ROUND(IF(C1080&gt;=2026,IF(B1080&lt;741000,0,IF(B1080&lt;2191000,B1080-740000,IF(B1080&lt;2193000,1451000,IF(B1080&lt;2196000,1453000,IF(B1080&lt;2200000,1456000,IF(B1080&lt;3600000,ROUNDDOWN(B1080/4,-3)*2.8-80000,IF(B1080&lt;6600000,ROUNDDOWN(B1080/4,-3)*3.2-440000,IF(B1080&lt;8500000,ROUNDDOWN(B1080*0.9,0)-1100000,B1080-1950000)))))))),IF(B1080&lt;651000,0,IF(B1080&lt;1900000,B1080-650000,IF(B1080&lt;3600000,ROUNDDOWN(B1080/4,-3)*2.8-80000,IF(B1080&lt;6600000,ROUNDDOWN(B1080/4,-3)*3.2-440000,IF(B1080&lt;8500000,ROUNDDOWN(B1080*0.9,0)-1100000,B1080-1950000)))))),0)</f>
        <v/>
      </c>
      <c r="N1080" s="18">
        <f>IF(M1080&gt;23500000,NA(),IF(C1080&gt;=2026,IF(M1080&lt;=4890000,1040000,IF(M1080&lt;=6550000,670000,620000)),IF(M1080&lt;=1320000,950000,IF(M1080&lt;=3360000,880000,IF(M1080&lt;=4890000,680000,IF(M1080&lt;=6550000,630000,580000))))))</f>
        <v/>
      </c>
      <c r="O1080" s="18">
        <f>IF(F1080&lt;=0,IF(AND(D1080="はい",C1080&gt;=2026,C1080&lt;=2027),IF(E1080&lt;=0,0,IF(E1080&lt;=30000,E1080,IF(E1080&lt;=60000,ROUNDUP(E1080/2,0)+15000,IF(E1080&lt;=120000,ROUNDUP(E1080/4,0)+30000,60000)))),IF(E1080&lt;=0,0,IF(E1080&lt;=20000,E1080,IF(E1080&lt;=40000,ROUNDUP(E1080/2,0)+10000,IF(E1080&lt;=80000,ROUNDUP(E1080/4,0)+20000,40000))))),IF(E1080&lt;=0,IF(F1080&lt;=0,0,IF(F1080&lt;=25000,F1080,IF(F1080&lt;=50000,ROUNDUP(F1080/2,0)+12500,IF(F1080&lt;=100000,ROUNDUP(F1080/4,0)+25000,50000)))),MAX(IF(F1080&lt;=0,0,IF(F1080&lt;=25000,F1080,IF(F1080&lt;=50000,ROUNDUP(F1080/2,0)+12500,IF(F1080&lt;=100000,ROUNDUP(F1080/4,0)+25000,50000)))),MIN(IF(AND(D1080="はい",C1080&gt;=2026,C1080&lt;=2027),IF(E1080&lt;=0,0,IF(E1080&lt;=30000,E1080,IF(E1080&lt;=60000,ROUNDUP(E1080/2,0)+15000,IF(E1080&lt;=120000,ROUNDUP(E1080/4,0)+30000,60000)))),IF(E1080&lt;=0,0,IF(E1080&lt;=20000,E1080,IF(E1080&lt;=40000,ROUNDUP(E1080/2,0)+10000,IF(E1080&lt;=80000,ROUNDUP(E1080/4,0)+20000,40000)))))+IF(F1080&lt;=0,0,IF(F1080&lt;=25000,F1080,IF(F1080&lt;=50000,ROUNDUP(F1080/2,0)+12500,IF(F1080&lt;=100000,ROUNDUP(F1080/4,0)+25000,50000)))),IF(AND(D1080="はい",C1080&gt;=2026,C1080&lt;=2027),60000,40000)))))</f>
        <v/>
      </c>
      <c r="P1080" s="18">
        <f>IF(G1080&lt;=0,0,IF(G1080&lt;=20000,G1080,IF(G1080&lt;=40000,ROUNDUP(G1080/2,0)+10000,IF(G1080&lt;=80000,ROUNDUP(G1080/4,0)+20000,40000))))</f>
        <v/>
      </c>
      <c r="Q1080" s="18">
        <f>IF(I1080&lt;=0,IF(H1080&lt;=0,0,IF(H1080&lt;=20000,H1080,IF(H1080&lt;=40000,ROUNDUP(H1080/2,0)+10000,IF(H1080&lt;=80000,ROUNDUP(H1080/4,0)+20000,40000)))),IF(H1080&lt;=0,IF(I1080&lt;=0,0,IF(I1080&lt;=25000,I1080,IF(I1080&lt;=50000,ROUNDUP(I1080/2,0)+12500,IF(I1080&lt;=100000,ROUNDUP(I1080/4,0)+25000,50000)))),MAX(IF(I1080&lt;=0,0,IF(I1080&lt;=25000,I1080,IF(I1080&lt;=50000,ROUNDUP(I1080/2,0)+12500,IF(I1080&lt;=100000,ROUNDUP(I1080/4,0)+25000,50000)))),MIN(IF(H1080&lt;=0,0,IF(H1080&lt;=20000,H1080,IF(H1080&lt;=40000,ROUNDUP(H1080/2,0)+10000,IF(H1080&lt;=80000,ROUNDUP(H1080/4,0)+20000,40000))))+IF(I1080&lt;=0,0,IF(I1080&lt;=25000,I1080,IF(I1080&lt;=50000,ROUNDUP(I1080/2,0)+12500,IF(I1080&lt;=100000,ROUNDUP(I1080/4,0)+25000,50000)))),40000))))</f>
        <v/>
      </c>
      <c r="R1080" s="18">
        <f>MIN(120000,O1080+P1080+Q1080)</f>
        <v/>
      </c>
      <c r="S1080" s="18">
        <f>IF(F1080&lt;=0,IF(E1080&lt;=0,0,IF(E1080&lt;=12000,E1080,IF(E1080&lt;=32000,ROUNDUP(E1080/2,0)+6000,IF(E1080&lt;=56000,ROUNDUP(E1080/4,0)+14000,28000)))),IF(E1080&lt;=0,IF(F1080&lt;=0,0,IF(F1080&lt;=15000,F1080,IF(F1080&lt;=40000,ROUNDUP(F1080/2,0)+7500,IF(F1080&lt;=70000,ROUNDUP(F1080/4,0)+17500,35000)))),MAX(IF(F1080&lt;=0,0,IF(F1080&lt;=15000,F1080,IF(F1080&lt;=40000,ROUNDUP(F1080/2,0)+7500,IF(F1080&lt;=70000,ROUNDUP(F1080/4,0)+17500,35000)))),MIN(IF(E1080&lt;=0,0,IF(E1080&lt;=12000,E1080,IF(E1080&lt;=32000,ROUNDUP(E1080/2,0)+6000,IF(E1080&lt;=56000,ROUNDUP(E1080/4,0)+14000,28000))))+IF(F1080&lt;=0,0,IF(F1080&lt;=15000,F1080,IF(F1080&lt;=40000,ROUNDUP(F1080/2,0)+7500,IF(F1080&lt;=70000,ROUNDUP(F1080/4,0)+17500,35000)))),28000))))</f>
        <v/>
      </c>
      <c r="T1080" s="18">
        <f>IF(G1080&lt;=0,0,IF(G1080&lt;=12000,G1080,IF(G1080&lt;=32000,ROUNDUP(G1080/2,0)+6000,IF(G1080&lt;=56000,ROUNDUP(G1080/4,0)+14000,28000))))</f>
        <v/>
      </c>
      <c r="U1080" s="18">
        <f>IF(I1080&lt;=0,IF(H1080&lt;=0,0,IF(H1080&lt;=12000,H1080,IF(H1080&lt;=32000,ROUNDUP(H1080/2,0)+6000,IF(H1080&lt;=56000,ROUNDUP(H1080/4,0)+14000,28000)))),IF(H1080&lt;=0,IF(I1080&lt;=0,0,IF(I1080&lt;=15000,I1080,IF(I1080&lt;=40000,ROUNDUP(I1080/2,0)+7500,IF(I1080&lt;=70000,ROUNDUP(I1080/4,0)+17500,35000)))),MAX(IF(I1080&lt;=0,0,IF(I1080&lt;=15000,I1080,IF(I1080&lt;=40000,ROUNDUP(I1080/2,0)+7500,IF(I1080&lt;=70000,ROUNDUP(I1080/4,0)+17500,35000)))),MIN(IF(H1080&lt;=0,0,IF(H1080&lt;=12000,H1080,IF(H1080&lt;=32000,ROUNDUP(H1080/2,0)+6000,IF(H1080&lt;=56000,ROUNDUP(H1080/4,0)+14000,28000))))+IF(I1080&lt;=0,0,IF(I1080&lt;=15000,I1080,IF(I1080&lt;=40000,ROUNDUP(I1080/2,0)+7500,IF(I1080&lt;=70000,ROUNDUP(I1080/4,0)+17500,35000)))),28000))))</f>
        <v/>
      </c>
      <c r="V1080" s="18">
        <f>MIN(70000,S1080+T1080+U1080)</f>
        <v/>
      </c>
      <c r="W1080" s="18">
        <f>MAX(0,ROUNDDOWN(M1080-J1080-N1080-K1080-0,-3))</f>
        <v/>
      </c>
      <c r="X1080" s="18">
        <f>MAX(0,ROUNDDOWN(M1080-J1080-N1080-K1080-R1080,-3))</f>
        <v/>
      </c>
      <c r="Y1080" s="18">
        <f>IF(W1080&lt;=0,0,ROUNDDOWN((W1080*LOOKUP(W1080,{0,1950001,3300001,6950001,9000001,18000001,40000001},{0.05,0.1,0.2,0.23,0.33,0.4,0.45})-LOOKUP(W1080,{0,1950001,3300001,6950001,9000001,18000001,40000001},{0,97500,427500,636000,1536000,2796000,4796000}))*1.021,-2))</f>
        <v/>
      </c>
      <c r="Z1080" s="18">
        <f>IF(X1080&lt;=0,0,ROUNDDOWN((X1080*LOOKUP(X1080,{0,1950001,3300001,6950001,9000001,18000001,40000001},{0.05,0.1,0.2,0.23,0.33,0.4,0.45})-LOOKUP(X1080,{0,1950001,3300001,6950001,9000001,18000001,40000001},{0,97500,427500,636000,1536000,2796000,4796000}))*1.021,-2))</f>
        <v/>
      </c>
      <c r="AA1080" s="18">
        <f>MAX(0,ROUNDDOWN(M1080-J1080-430000-L1080-0,-3))</f>
        <v/>
      </c>
      <c r="AB1080" s="18">
        <f>MAX(0,ROUNDDOWN(M1080-J1080-430000-L1080-V1080,-3))</f>
        <v/>
      </c>
      <c r="AC1080" s="18">
        <f>IF(M1080&lt;=450000,0,MAX(0,ROUNDDOWN(AA1080*0.06-MIN(50000,AA1080)*0.03,-2))+MAX(0,ROUNDDOWN(AA1080*0.04-MIN(50000,AA1080)*0.02,-2)))</f>
        <v/>
      </c>
      <c r="AD1080" s="18">
        <f>IF(M1080&lt;=450000,0,MAX(0,ROUNDDOWN(AB1080*0.06-MIN(50000,AB1080)*0.03,-2))+MAX(0,ROUNDDOWN(AB1080*0.04-MIN(50000,AB1080)*0.02,-2)))</f>
        <v/>
      </c>
      <c r="AE1080" s="18">
        <f>Y1080-Z1080</f>
        <v/>
      </c>
      <c r="AF1080" s="18">
        <f>AC1080-AD1080</f>
        <v/>
      </c>
      <c r="AG1080" s="18">
        <f>AE1080+AF1080</f>
        <v/>
      </c>
      <c r="AH1080" s="20">
        <f>IF(W1080&lt;=0,0,LOOKUP(W1080,{0,1950001,3300001,6950001,9000001,18000001,40000001},{0.05,0.1,0.2,0.23,0.33,0.4,0.45}))</f>
        <v/>
      </c>
    </row>
    <row r="1081">
      <c r="A1081" t="inlineStr">
        <is>
          <t>1万円刻み 一般8万円</t>
        </is>
      </c>
      <c r="B1081" s="18">
        <f>'4_1万円刻み'!$A$334</f>
        <v/>
      </c>
      <c r="C1081" s="19" t="n">
        <v>2026</v>
      </c>
      <c r="D1081" t="inlineStr">
        <is>
          <t>いいえ</t>
        </is>
      </c>
      <c r="E1081" s="18" t="n">
        <v>80000</v>
      </c>
      <c r="F1081" s="18" t="n">
        <v>0</v>
      </c>
      <c r="G1081" s="18" t="n">
        <v>0</v>
      </c>
      <c r="H1081" s="18" t="n">
        <v>0</v>
      </c>
      <c r="I1081" s="18" t="n">
        <v>0</v>
      </c>
      <c r="J1081" s="18">
        <f>ROUND(MIN(B1081/12,650000)*12*0.0915+MIN(B1081/12,1390000)*12*(0.0504+0)+B1081*0.005,0)</f>
        <v/>
      </c>
      <c r="K1081" s="18" t="n">
        <v>0</v>
      </c>
      <c r="L1081" s="18" t="n">
        <v>0</v>
      </c>
      <c r="M1081" s="18">
        <f>ROUND(IF(C1081&gt;=2026,IF(B1081&lt;741000,0,IF(B1081&lt;2191000,B1081-740000,IF(B1081&lt;2193000,1451000,IF(B1081&lt;2196000,1453000,IF(B1081&lt;2200000,1456000,IF(B1081&lt;3600000,ROUNDDOWN(B1081/4,-3)*2.8-80000,IF(B1081&lt;6600000,ROUNDDOWN(B1081/4,-3)*3.2-440000,IF(B1081&lt;8500000,ROUNDDOWN(B1081*0.9,0)-1100000,B1081-1950000)))))))),IF(B1081&lt;651000,0,IF(B1081&lt;1900000,B1081-650000,IF(B1081&lt;3600000,ROUNDDOWN(B1081/4,-3)*2.8-80000,IF(B1081&lt;6600000,ROUNDDOWN(B1081/4,-3)*3.2-440000,IF(B1081&lt;8500000,ROUNDDOWN(B1081*0.9,0)-1100000,B1081-1950000)))))),0)</f>
        <v/>
      </c>
      <c r="N1081" s="18">
        <f>IF(M1081&gt;23500000,NA(),IF(C1081&gt;=2026,IF(M1081&lt;=4890000,1040000,IF(M1081&lt;=6550000,670000,620000)),IF(M1081&lt;=1320000,950000,IF(M1081&lt;=3360000,880000,IF(M1081&lt;=4890000,680000,IF(M1081&lt;=6550000,630000,580000))))))</f>
        <v/>
      </c>
      <c r="O1081" s="18">
        <f>IF(F1081&lt;=0,IF(AND(D1081="はい",C1081&gt;=2026,C1081&lt;=2027),IF(E1081&lt;=0,0,IF(E1081&lt;=30000,E1081,IF(E1081&lt;=60000,ROUNDUP(E1081/2,0)+15000,IF(E1081&lt;=120000,ROUNDUP(E1081/4,0)+30000,60000)))),IF(E1081&lt;=0,0,IF(E1081&lt;=20000,E1081,IF(E1081&lt;=40000,ROUNDUP(E1081/2,0)+10000,IF(E1081&lt;=80000,ROUNDUP(E1081/4,0)+20000,40000))))),IF(E1081&lt;=0,IF(F1081&lt;=0,0,IF(F1081&lt;=25000,F1081,IF(F1081&lt;=50000,ROUNDUP(F1081/2,0)+12500,IF(F1081&lt;=100000,ROUNDUP(F1081/4,0)+25000,50000)))),MAX(IF(F1081&lt;=0,0,IF(F1081&lt;=25000,F1081,IF(F1081&lt;=50000,ROUNDUP(F1081/2,0)+12500,IF(F1081&lt;=100000,ROUNDUP(F1081/4,0)+25000,50000)))),MIN(IF(AND(D1081="はい",C1081&gt;=2026,C1081&lt;=2027),IF(E1081&lt;=0,0,IF(E1081&lt;=30000,E1081,IF(E1081&lt;=60000,ROUNDUP(E1081/2,0)+15000,IF(E1081&lt;=120000,ROUNDUP(E1081/4,0)+30000,60000)))),IF(E1081&lt;=0,0,IF(E1081&lt;=20000,E1081,IF(E1081&lt;=40000,ROUNDUP(E1081/2,0)+10000,IF(E1081&lt;=80000,ROUNDUP(E1081/4,0)+20000,40000)))))+IF(F1081&lt;=0,0,IF(F1081&lt;=25000,F1081,IF(F1081&lt;=50000,ROUNDUP(F1081/2,0)+12500,IF(F1081&lt;=100000,ROUNDUP(F1081/4,0)+25000,50000)))),IF(AND(D1081="はい",C1081&gt;=2026,C1081&lt;=2027),60000,40000)))))</f>
        <v/>
      </c>
      <c r="P1081" s="18">
        <f>IF(G1081&lt;=0,0,IF(G1081&lt;=20000,G1081,IF(G1081&lt;=40000,ROUNDUP(G1081/2,0)+10000,IF(G1081&lt;=80000,ROUNDUP(G1081/4,0)+20000,40000))))</f>
        <v/>
      </c>
      <c r="Q1081" s="18">
        <f>IF(I1081&lt;=0,IF(H1081&lt;=0,0,IF(H1081&lt;=20000,H1081,IF(H1081&lt;=40000,ROUNDUP(H1081/2,0)+10000,IF(H1081&lt;=80000,ROUNDUP(H1081/4,0)+20000,40000)))),IF(H1081&lt;=0,IF(I1081&lt;=0,0,IF(I1081&lt;=25000,I1081,IF(I1081&lt;=50000,ROUNDUP(I1081/2,0)+12500,IF(I1081&lt;=100000,ROUNDUP(I1081/4,0)+25000,50000)))),MAX(IF(I1081&lt;=0,0,IF(I1081&lt;=25000,I1081,IF(I1081&lt;=50000,ROUNDUP(I1081/2,0)+12500,IF(I1081&lt;=100000,ROUNDUP(I1081/4,0)+25000,50000)))),MIN(IF(H1081&lt;=0,0,IF(H1081&lt;=20000,H1081,IF(H1081&lt;=40000,ROUNDUP(H1081/2,0)+10000,IF(H1081&lt;=80000,ROUNDUP(H1081/4,0)+20000,40000))))+IF(I1081&lt;=0,0,IF(I1081&lt;=25000,I1081,IF(I1081&lt;=50000,ROUNDUP(I1081/2,0)+12500,IF(I1081&lt;=100000,ROUNDUP(I1081/4,0)+25000,50000)))),40000))))</f>
        <v/>
      </c>
      <c r="R1081" s="18">
        <f>MIN(120000,O1081+P1081+Q1081)</f>
        <v/>
      </c>
      <c r="S1081" s="18">
        <f>IF(F1081&lt;=0,IF(E1081&lt;=0,0,IF(E1081&lt;=12000,E1081,IF(E1081&lt;=32000,ROUNDUP(E1081/2,0)+6000,IF(E1081&lt;=56000,ROUNDUP(E1081/4,0)+14000,28000)))),IF(E1081&lt;=0,IF(F1081&lt;=0,0,IF(F1081&lt;=15000,F1081,IF(F1081&lt;=40000,ROUNDUP(F1081/2,0)+7500,IF(F1081&lt;=70000,ROUNDUP(F1081/4,0)+17500,35000)))),MAX(IF(F1081&lt;=0,0,IF(F1081&lt;=15000,F1081,IF(F1081&lt;=40000,ROUNDUP(F1081/2,0)+7500,IF(F1081&lt;=70000,ROUNDUP(F1081/4,0)+17500,35000)))),MIN(IF(E1081&lt;=0,0,IF(E1081&lt;=12000,E1081,IF(E1081&lt;=32000,ROUNDUP(E1081/2,0)+6000,IF(E1081&lt;=56000,ROUNDUP(E1081/4,0)+14000,28000))))+IF(F1081&lt;=0,0,IF(F1081&lt;=15000,F1081,IF(F1081&lt;=40000,ROUNDUP(F1081/2,0)+7500,IF(F1081&lt;=70000,ROUNDUP(F1081/4,0)+17500,35000)))),28000))))</f>
        <v/>
      </c>
      <c r="T1081" s="18">
        <f>IF(G1081&lt;=0,0,IF(G1081&lt;=12000,G1081,IF(G1081&lt;=32000,ROUNDUP(G1081/2,0)+6000,IF(G1081&lt;=56000,ROUNDUP(G1081/4,0)+14000,28000))))</f>
        <v/>
      </c>
      <c r="U1081" s="18">
        <f>IF(I1081&lt;=0,IF(H1081&lt;=0,0,IF(H1081&lt;=12000,H1081,IF(H1081&lt;=32000,ROUNDUP(H1081/2,0)+6000,IF(H1081&lt;=56000,ROUNDUP(H1081/4,0)+14000,28000)))),IF(H1081&lt;=0,IF(I1081&lt;=0,0,IF(I1081&lt;=15000,I1081,IF(I1081&lt;=40000,ROUNDUP(I1081/2,0)+7500,IF(I1081&lt;=70000,ROUNDUP(I1081/4,0)+17500,35000)))),MAX(IF(I1081&lt;=0,0,IF(I1081&lt;=15000,I1081,IF(I1081&lt;=40000,ROUNDUP(I1081/2,0)+7500,IF(I1081&lt;=70000,ROUNDUP(I1081/4,0)+17500,35000)))),MIN(IF(H1081&lt;=0,0,IF(H1081&lt;=12000,H1081,IF(H1081&lt;=32000,ROUNDUP(H1081/2,0)+6000,IF(H1081&lt;=56000,ROUNDUP(H1081/4,0)+14000,28000))))+IF(I1081&lt;=0,0,IF(I1081&lt;=15000,I1081,IF(I1081&lt;=40000,ROUNDUP(I1081/2,0)+7500,IF(I1081&lt;=70000,ROUNDUP(I1081/4,0)+17500,35000)))),28000))))</f>
        <v/>
      </c>
      <c r="V1081" s="18">
        <f>MIN(70000,S1081+T1081+U1081)</f>
        <v/>
      </c>
      <c r="W1081" s="18">
        <f>MAX(0,ROUNDDOWN(M1081-J1081-N1081-K1081-0,-3))</f>
        <v/>
      </c>
      <c r="X1081" s="18">
        <f>MAX(0,ROUNDDOWN(M1081-J1081-N1081-K1081-R1081,-3))</f>
        <v/>
      </c>
      <c r="Y1081" s="18">
        <f>IF(W1081&lt;=0,0,ROUNDDOWN((W1081*LOOKUP(W1081,{0,1950001,3300001,6950001,9000001,18000001,40000001},{0.05,0.1,0.2,0.23,0.33,0.4,0.45})-LOOKUP(W1081,{0,1950001,3300001,6950001,9000001,18000001,40000001},{0,97500,427500,636000,1536000,2796000,4796000}))*1.021,-2))</f>
        <v/>
      </c>
      <c r="Z1081" s="18">
        <f>IF(X1081&lt;=0,0,ROUNDDOWN((X1081*LOOKUP(X1081,{0,1950001,3300001,6950001,9000001,18000001,40000001},{0.05,0.1,0.2,0.23,0.33,0.4,0.45})-LOOKUP(X1081,{0,1950001,3300001,6950001,9000001,18000001,40000001},{0,97500,427500,636000,1536000,2796000,4796000}))*1.021,-2))</f>
        <v/>
      </c>
      <c r="AA1081" s="18">
        <f>MAX(0,ROUNDDOWN(M1081-J1081-430000-L1081-0,-3))</f>
        <v/>
      </c>
      <c r="AB1081" s="18">
        <f>MAX(0,ROUNDDOWN(M1081-J1081-430000-L1081-V1081,-3))</f>
        <v/>
      </c>
      <c r="AC1081" s="18">
        <f>IF(M1081&lt;=450000,0,MAX(0,ROUNDDOWN(AA1081*0.06-MIN(50000,AA1081)*0.03,-2))+MAX(0,ROUNDDOWN(AA1081*0.04-MIN(50000,AA1081)*0.02,-2)))</f>
        <v/>
      </c>
      <c r="AD1081" s="18">
        <f>IF(M1081&lt;=450000,0,MAX(0,ROUNDDOWN(AB1081*0.06-MIN(50000,AB1081)*0.03,-2))+MAX(0,ROUNDDOWN(AB1081*0.04-MIN(50000,AB1081)*0.02,-2)))</f>
        <v/>
      </c>
      <c r="AE1081" s="18">
        <f>Y1081-Z1081</f>
        <v/>
      </c>
      <c r="AF1081" s="18">
        <f>AC1081-AD1081</f>
        <v/>
      </c>
      <c r="AG1081" s="18">
        <f>AE1081+AF1081</f>
        <v/>
      </c>
      <c r="AH1081" s="20">
        <f>IF(W1081&lt;=0,0,LOOKUP(W1081,{0,1950001,3300001,6950001,9000001,18000001,40000001},{0.05,0.1,0.2,0.23,0.33,0.4,0.45}))</f>
        <v/>
      </c>
    </row>
    <row r="1082">
      <c r="A1082" t="inlineStr">
        <is>
          <t>1万円刻み 特例あり一般12万円</t>
        </is>
      </c>
      <c r="B1082" s="18">
        <f>'4_1万円刻み'!$A$334</f>
        <v/>
      </c>
      <c r="C1082" s="19" t="n">
        <v>2026</v>
      </c>
      <c r="D1082" t="inlineStr">
        <is>
          <t>はい</t>
        </is>
      </c>
      <c r="E1082" s="18" t="n">
        <v>120000</v>
      </c>
      <c r="F1082" s="18" t="n">
        <v>0</v>
      </c>
      <c r="G1082" s="18" t="n">
        <v>0</v>
      </c>
      <c r="H1082" s="18" t="n">
        <v>0</v>
      </c>
      <c r="I1082" s="18" t="n">
        <v>0</v>
      </c>
      <c r="J1082" s="18">
        <f>ROUND(MIN(B1082/12,650000)*12*0.0915+MIN(B1082/12,1390000)*12*(0.0504+0)+B1082*0.005,0)</f>
        <v/>
      </c>
      <c r="K1082" s="18" t="n">
        <v>0</v>
      </c>
      <c r="L1082" s="18" t="n">
        <v>0</v>
      </c>
      <c r="M1082" s="18">
        <f>ROUND(IF(C1082&gt;=2026,IF(B1082&lt;741000,0,IF(B1082&lt;2191000,B1082-740000,IF(B1082&lt;2193000,1451000,IF(B1082&lt;2196000,1453000,IF(B1082&lt;2200000,1456000,IF(B1082&lt;3600000,ROUNDDOWN(B1082/4,-3)*2.8-80000,IF(B1082&lt;6600000,ROUNDDOWN(B1082/4,-3)*3.2-440000,IF(B1082&lt;8500000,ROUNDDOWN(B1082*0.9,0)-1100000,B1082-1950000)))))))),IF(B1082&lt;651000,0,IF(B1082&lt;1900000,B1082-650000,IF(B1082&lt;3600000,ROUNDDOWN(B1082/4,-3)*2.8-80000,IF(B1082&lt;6600000,ROUNDDOWN(B1082/4,-3)*3.2-440000,IF(B1082&lt;8500000,ROUNDDOWN(B1082*0.9,0)-1100000,B1082-1950000)))))),0)</f>
        <v/>
      </c>
      <c r="N1082" s="18">
        <f>IF(M1082&gt;23500000,NA(),IF(C1082&gt;=2026,IF(M1082&lt;=4890000,1040000,IF(M1082&lt;=6550000,670000,620000)),IF(M1082&lt;=1320000,950000,IF(M1082&lt;=3360000,880000,IF(M1082&lt;=4890000,680000,IF(M1082&lt;=6550000,630000,580000))))))</f>
        <v/>
      </c>
      <c r="O1082" s="18">
        <f>IF(F1082&lt;=0,IF(AND(D1082="はい",C1082&gt;=2026,C1082&lt;=2027),IF(E1082&lt;=0,0,IF(E1082&lt;=30000,E1082,IF(E1082&lt;=60000,ROUNDUP(E1082/2,0)+15000,IF(E1082&lt;=120000,ROUNDUP(E1082/4,0)+30000,60000)))),IF(E1082&lt;=0,0,IF(E1082&lt;=20000,E1082,IF(E1082&lt;=40000,ROUNDUP(E1082/2,0)+10000,IF(E1082&lt;=80000,ROUNDUP(E1082/4,0)+20000,40000))))),IF(E1082&lt;=0,IF(F1082&lt;=0,0,IF(F1082&lt;=25000,F1082,IF(F1082&lt;=50000,ROUNDUP(F1082/2,0)+12500,IF(F1082&lt;=100000,ROUNDUP(F1082/4,0)+25000,50000)))),MAX(IF(F1082&lt;=0,0,IF(F1082&lt;=25000,F1082,IF(F1082&lt;=50000,ROUNDUP(F1082/2,0)+12500,IF(F1082&lt;=100000,ROUNDUP(F1082/4,0)+25000,50000)))),MIN(IF(AND(D1082="はい",C1082&gt;=2026,C1082&lt;=2027),IF(E1082&lt;=0,0,IF(E1082&lt;=30000,E1082,IF(E1082&lt;=60000,ROUNDUP(E1082/2,0)+15000,IF(E1082&lt;=120000,ROUNDUP(E1082/4,0)+30000,60000)))),IF(E1082&lt;=0,0,IF(E1082&lt;=20000,E1082,IF(E1082&lt;=40000,ROUNDUP(E1082/2,0)+10000,IF(E1082&lt;=80000,ROUNDUP(E1082/4,0)+20000,40000)))))+IF(F1082&lt;=0,0,IF(F1082&lt;=25000,F1082,IF(F1082&lt;=50000,ROUNDUP(F1082/2,0)+12500,IF(F1082&lt;=100000,ROUNDUP(F1082/4,0)+25000,50000)))),IF(AND(D1082="はい",C1082&gt;=2026,C1082&lt;=2027),60000,40000)))))</f>
        <v/>
      </c>
      <c r="P1082" s="18">
        <f>IF(G1082&lt;=0,0,IF(G1082&lt;=20000,G1082,IF(G1082&lt;=40000,ROUNDUP(G1082/2,0)+10000,IF(G1082&lt;=80000,ROUNDUP(G1082/4,0)+20000,40000))))</f>
        <v/>
      </c>
      <c r="Q1082" s="18">
        <f>IF(I1082&lt;=0,IF(H1082&lt;=0,0,IF(H1082&lt;=20000,H1082,IF(H1082&lt;=40000,ROUNDUP(H1082/2,0)+10000,IF(H1082&lt;=80000,ROUNDUP(H1082/4,0)+20000,40000)))),IF(H1082&lt;=0,IF(I1082&lt;=0,0,IF(I1082&lt;=25000,I1082,IF(I1082&lt;=50000,ROUNDUP(I1082/2,0)+12500,IF(I1082&lt;=100000,ROUNDUP(I1082/4,0)+25000,50000)))),MAX(IF(I1082&lt;=0,0,IF(I1082&lt;=25000,I1082,IF(I1082&lt;=50000,ROUNDUP(I1082/2,0)+12500,IF(I1082&lt;=100000,ROUNDUP(I1082/4,0)+25000,50000)))),MIN(IF(H1082&lt;=0,0,IF(H1082&lt;=20000,H1082,IF(H1082&lt;=40000,ROUNDUP(H1082/2,0)+10000,IF(H1082&lt;=80000,ROUNDUP(H1082/4,0)+20000,40000))))+IF(I1082&lt;=0,0,IF(I1082&lt;=25000,I1082,IF(I1082&lt;=50000,ROUNDUP(I1082/2,0)+12500,IF(I1082&lt;=100000,ROUNDUP(I1082/4,0)+25000,50000)))),40000))))</f>
        <v/>
      </c>
      <c r="R1082" s="18">
        <f>MIN(120000,O1082+P1082+Q1082)</f>
        <v/>
      </c>
      <c r="S1082" s="18">
        <f>IF(F1082&lt;=0,IF(E1082&lt;=0,0,IF(E1082&lt;=12000,E1082,IF(E1082&lt;=32000,ROUNDUP(E1082/2,0)+6000,IF(E1082&lt;=56000,ROUNDUP(E1082/4,0)+14000,28000)))),IF(E1082&lt;=0,IF(F1082&lt;=0,0,IF(F1082&lt;=15000,F1082,IF(F1082&lt;=40000,ROUNDUP(F1082/2,0)+7500,IF(F1082&lt;=70000,ROUNDUP(F1082/4,0)+17500,35000)))),MAX(IF(F1082&lt;=0,0,IF(F1082&lt;=15000,F1082,IF(F1082&lt;=40000,ROUNDUP(F1082/2,0)+7500,IF(F1082&lt;=70000,ROUNDUP(F1082/4,0)+17500,35000)))),MIN(IF(E1082&lt;=0,0,IF(E1082&lt;=12000,E1082,IF(E1082&lt;=32000,ROUNDUP(E1082/2,0)+6000,IF(E1082&lt;=56000,ROUNDUP(E1082/4,0)+14000,28000))))+IF(F1082&lt;=0,0,IF(F1082&lt;=15000,F1082,IF(F1082&lt;=40000,ROUNDUP(F1082/2,0)+7500,IF(F1082&lt;=70000,ROUNDUP(F1082/4,0)+17500,35000)))),28000))))</f>
        <v/>
      </c>
      <c r="T1082" s="18">
        <f>IF(G1082&lt;=0,0,IF(G1082&lt;=12000,G1082,IF(G1082&lt;=32000,ROUNDUP(G1082/2,0)+6000,IF(G1082&lt;=56000,ROUNDUP(G1082/4,0)+14000,28000))))</f>
        <v/>
      </c>
      <c r="U1082" s="18">
        <f>IF(I1082&lt;=0,IF(H1082&lt;=0,0,IF(H1082&lt;=12000,H1082,IF(H1082&lt;=32000,ROUNDUP(H1082/2,0)+6000,IF(H1082&lt;=56000,ROUNDUP(H1082/4,0)+14000,28000)))),IF(H1082&lt;=0,IF(I1082&lt;=0,0,IF(I1082&lt;=15000,I1082,IF(I1082&lt;=40000,ROUNDUP(I1082/2,0)+7500,IF(I1082&lt;=70000,ROUNDUP(I1082/4,0)+17500,35000)))),MAX(IF(I1082&lt;=0,0,IF(I1082&lt;=15000,I1082,IF(I1082&lt;=40000,ROUNDUP(I1082/2,0)+7500,IF(I1082&lt;=70000,ROUNDUP(I1082/4,0)+17500,35000)))),MIN(IF(H1082&lt;=0,0,IF(H1082&lt;=12000,H1082,IF(H1082&lt;=32000,ROUNDUP(H1082/2,0)+6000,IF(H1082&lt;=56000,ROUNDUP(H1082/4,0)+14000,28000))))+IF(I1082&lt;=0,0,IF(I1082&lt;=15000,I1082,IF(I1082&lt;=40000,ROUNDUP(I1082/2,0)+7500,IF(I1082&lt;=70000,ROUNDUP(I1082/4,0)+17500,35000)))),28000))))</f>
        <v/>
      </c>
      <c r="V1082" s="18">
        <f>MIN(70000,S1082+T1082+U1082)</f>
        <v/>
      </c>
      <c r="W1082" s="18">
        <f>MAX(0,ROUNDDOWN(M1082-J1082-N1082-K1082-0,-3))</f>
        <v/>
      </c>
      <c r="X1082" s="18">
        <f>MAX(0,ROUNDDOWN(M1082-J1082-N1082-K1082-R1082,-3))</f>
        <v/>
      </c>
      <c r="Y1082" s="18">
        <f>IF(W1082&lt;=0,0,ROUNDDOWN((W1082*LOOKUP(W1082,{0,1950001,3300001,6950001,9000001,18000001,40000001},{0.05,0.1,0.2,0.23,0.33,0.4,0.45})-LOOKUP(W1082,{0,1950001,3300001,6950001,9000001,18000001,40000001},{0,97500,427500,636000,1536000,2796000,4796000}))*1.021,-2))</f>
        <v/>
      </c>
      <c r="Z1082" s="18">
        <f>IF(X1082&lt;=0,0,ROUNDDOWN((X1082*LOOKUP(X1082,{0,1950001,3300001,6950001,9000001,18000001,40000001},{0.05,0.1,0.2,0.23,0.33,0.4,0.45})-LOOKUP(X1082,{0,1950001,3300001,6950001,9000001,18000001,40000001},{0,97500,427500,636000,1536000,2796000,4796000}))*1.021,-2))</f>
        <v/>
      </c>
      <c r="AA1082" s="18">
        <f>MAX(0,ROUNDDOWN(M1082-J1082-430000-L1082-0,-3))</f>
        <v/>
      </c>
      <c r="AB1082" s="18">
        <f>MAX(0,ROUNDDOWN(M1082-J1082-430000-L1082-V1082,-3))</f>
        <v/>
      </c>
      <c r="AC1082" s="18">
        <f>IF(M1082&lt;=450000,0,MAX(0,ROUNDDOWN(AA1082*0.06-MIN(50000,AA1082)*0.03,-2))+MAX(0,ROUNDDOWN(AA1082*0.04-MIN(50000,AA1082)*0.02,-2)))</f>
        <v/>
      </c>
      <c r="AD1082" s="18">
        <f>IF(M1082&lt;=450000,0,MAX(0,ROUNDDOWN(AB1082*0.06-MIN(50000,AB1082)*0.03,-2))+MAX(0,ROUNDDOWN(AB1082*0.04-MIN(50000,AB1082)*0.02,-2)))</f>
        <v/>
      </c>
      <c r="AE1082" s="18">
        <f>Y1082-Z1082</f>
        <v/>
      </c>
      <c r="AF1082" s="18">
        <f>AC1082-AD1082</f>
        <v/>
      </c>
      <c r="AG1082" s="18">
        <f>AE1082+AF1082</f>
        <v/>
      </c>
      <c r="AH1082" s="20">
        <f>IF(W1082&lt;=0,0,LOOKUP(W1082,{0,1950001,3300001,6950001,9000001,18000001,40000001},{0.05,0.1,0.2,0.23,0.33,0.4,0.45}))</f>
        <v/>
      </c>
    </row>
    <row r="1083">
      <c r="A1083" t="inlineStr">
        <is>
          <t>1万円刻み 3区分8万円ずつ</t>
        </is>
      </c>
      <c r="B1083" s="18">
        <f>'4_1万円刻み'!$A$335</f>
        <v/>
      </c>
      <c r="C1083" s="19" t="n">
        <v>2026</v>
      </c>
      <c r="D1083" t="inlineStr">
        <is>
          <t>いいえ</t>
        </is>
      </c>
      <c r="E1083" s="18" t="n">
        <v>80000</v>
      </c>
      <c r="F1083" s="18" t="n">
        <v>0</v>
      </c>
      <c r="G1083" s="18" t="n">
        <v>80000</v>
      </c>
      <c r="H1083" s="18" t="n">
        <v>80000</v>
      </c>
      <c r="I1083" s="18" t="n">
        <v>0</v>
      </c>
      <c r="J1083" s="18">
        <f>ROUND(MIN(B1083/12,650000)*12*0.0915+MIN(B1083/12,1390000)*12*(0.0504+0)+B1083*0.005,0)</f>
        <v/>
      </c>
      <c r="K1083" s="18" t="n">
        <v>0</v>
      </c>
      <c r="L1083" s="18" t="n">
        <v>0</v>
      </c>
      <c r="M1083" s="18">
        <f>ROUND(IF(C1083&gt;=2026,IF(B1083&lt;741000,0,IF(B1083&lt;2191000,B1083-740000,IF(B1083&lt;2193000,1451000,IF(B1083&lt;2196000,1453000,IF(B1083&lt;2200000,1456000,IF(B1083&lt;3600000,ROUNDDOWN(B1083/4,-3)*2.8-80000,IF(B1083&lt;6600000,ROUNDDOWN(B1083/4,-3)*3.2-440000,IF(B1083&lt;8500000,ROUNDDOWN(B1083*0.9,0)-1100000,B1083-1950000)))))))),IF(B1083&lt;651000,0,IF(B1083&lt;1900000,B1083-650000,IF(B1083&lt;3600000,ROUNDDOWN(B1083/4,-3)*2.8-80000,IF(B1083&lt;6600000,ROUNDDOWN(B1083/4,-3)*3.2-440000,IF(B1083&lt;8500000,ROUNDDOWN(B1083*0.9,0)-1100000,B1083-1950000)))))),0)</f>
        <v/>
      </c>
      <c r="N1083" s="18">
        <f>IF(M1083&gt;23500000,NA(),IF(C1083&gt;=2026,IF(M1083&lt;=4890000,1040000,IF(M1083&lt;=6550000,670000,620000)),IF(M1083&lt;=1320000,950000,IF(M1083&lt;=3360000,880000,IF(M1083&lt;=4890000,680000,IF(M1083&lt;=6550000,630000,580000))))))</f>
        <v/>
      </c>
      <c r="O1083" s="18">
        <f>IF(F1083&lt;=0,IF(AND(D1083="はい",C1083&gt;=2026,C1083&lt;=2027),IF(E1083&lt;=0,0,IF(E1083&lt;=30000,E1083,IF(E1083&lt;=60000,ROUNDUP(E1083/2,0)+15000,IF(E1083&lt;=120000,ROUNDUP(E1083/4,0)+30000,60000)))),IF(E1083&lt;=0,0,IF(E1083&lt;=20000,E1083,IF(E1083&lt;=40000,ROUNDUP(E1083/2,0)+10000,IF(E1083&lt;=80000,ROUNDUP(E1083/4,0)+20000,40000))))),IF(E1083&lt;=0,IF(F1083&lt;=0,0,IF(F1083&lt;=25000,F1083,IF(F1083&lt;=50000,ROUNDUP(F1083/2,0)+12500,IF(F1083&lt;=100000,ROUNDUP(F1083/4,0)+25000,50000)))),MAX(IF(F1083&lt;=0,0,IF(F1083&lt;=25000,F1083,IF(F1083&lt;=50000,ROUNDUP(F1083/2,0)+12500,IF(F1083&lt;=100000,ROUNDUP(F1083/4,0)+25000,50000)))),MIN(IF(AND(D1083="はい",C1083&gt;=2026,C1083&lt;=2027),IF(E1083&lt;=0,0,IF(E1083&lt;=30000,E1083,IF(E1083&lt;=60000,ROUNDUP(E1083/2,0)+15000,IF(E1083&lt;=120000,ROUNDUP(E1083/4,0)+30000,60000)))),IF(E1083&lt;=0,0,IF(E1083&lt;=20000,E1083,IF(E1083&lt;=40000,ROUNDUP(E1083/2,0)+10000,IF(E1083&lt;=80000,ROUNDUP(E1083/4,0)+20000,40000)))))+IF(F1083&lt;=0,0,IF(F1083&lt;=25000,F1083,IF(F1083&lt;=50000,ROUNDUP(F1083/2,0)+12500,IF(F1083&lt;=100000,ROUNDUP(F1083/4,0)+25000,50000)))),IF(AND(D1083="はい",C1083&gt;=2026,C1083&lt;=2027),60000,40000)))))</f>
        <v/>
      </c>
      <c r="P1083" s="18">
        <f>IF(G1083&lt;=0,0,IF(G1083&lt;=20000,G1083,IF(G1083&lt;=40000,ROUNDUP(G1083/2,0)+10000,IF(G1083&lt;=80000,ROUNDUP(G1083/4,0)+20000,40000))))</f>
        <v/>
      </c>
      <c r="Q1083" s="18">
        <f>IF(I1083&lt;=0,IF(H1083&lt;=0,0,IF(H1083&lt;=20000,H1083,IF(H1083&lt;=40000,ROUNDUP(H1083/2,0)+10000,IF(H1083&lt;=80000,ROUNDUP(H1083/4,0)+20000,40000)))),IF(H1083&lt;=0,IF(I1083&lt;=0,0,IF(I1083&lt;=25000,I1083,IF(I1083&lt;=50000,ROUNDUP(I1083/2,0)+12500,IF(I1083&lt;=100000,ROUNDUP(I1083/4,0)+25000,50000)))),MAX(IF(I1083&lt;=0,0,IF(I1083&lt;=25000,I1083,IF(I1083&lt;=50000,ROUNDUP(I1083/2,0)+12500,IF(I1083&lt;=100000,ROUNDUP(I1083/4,0)+25000,50000)))),MIN(IF(H1083&lt;=0,0,IF(H1083&lt;=20000,H1083,IF(H1083&lt;=40000,ROUNDUP(H1083/2,0)+10000,IF(H1083&lt;=80000,ROUNDUP(H1083/4,0)+20000,40000))))+IF(I1083&lt;=0,0,IF(I1083&lt;=25000,I1083,IF(I1083&lt;=50000,ROUNDUP(I1083/2,0)+12500,IF(I1083&lt;=100000,ROUNDUP(I1083/4,0)+25000,50000)))),40000))))</f>
        <v/>
      </c>
      <c r="R1083" s="18">
        <f>MIN(120000,O1083+P1083+Q1083)</f>
        <v/>
      </c>
      <c r="S1083" s="18">
        <f>IF(F1083&lt;=0,IF(E1083&lt;=0,0,IF(E1083&lt;=12000,E1083,IF(E1083&lt;=32000,ROUNDUP(E1083/2,0)+6000,IF(E1083&lt;=56000,ROUNDUP(E1083/4,0)+14000,28000)))),IF(E1083&lt;=0,IF(F1083&lt;=0,0,IF(F1083&lt;=15000,F1083,IF(F1083&lt;=40000,ROUNDUP(F1083/2,0)+7500,IF(F1083&lt;=70000,ROUNDUP(F1083/4,0)+17500,35000)))),MAX(IF(F1083&lt;=0,0,IF(F1083&lt;=15000,F1083,IF(F1083&lt;=40000,ROUNDUP(F1083/2,0)+7500,IF(F1083&lt;=70000,ROUNDUP(F1083/4,0)+17500,35000)))),MIN(IF(E1083&lt;=0,0,IF(E1083&lt;=12000,E1083,IF(E1083&lt;=32000,ROUNDUP(E1083/2,0)+6000,IF(E1083&lt;=56000,ROUNDUP(E1083/4,0)+14000,28000))))+IF(F1083&lt;=0,0,IF(F1083&lt;=15000,F1083,IF(F1083&lt;=40000,ROUNDUP(F1083/2,0)+7500,IF(F1083&lt;=70000,ROUNDUP(F1083/4,0)+17500,35000)))),28000))))</f>
        <v/>
      </c>
      <c r="T1083" s="18">
        <f>IF(G1083&lt;=0,0,IF(G1083&lt;=12000,G1083,IF(G1083&lt;=32000,ROUNDUP(G1083/2,0)+6000,IF(G1083&lt;=56000,ROUNDUP(G1083/4,0)+14000,28000))))</f>
        <v/>
      </c>
      <c r="U1083" s="18">
        <f>IF(I1083&lt;=0,IF(H1083&lt;=0,0,IF(H1083&lt;=12000,H1083,IF(H1083&lt;=32000,ROUNDUP(H1083/2,0)+6000,IF(H1083&lt;=56000,ROUNDUP(H1083/4,0)+14000,28000)))),IF(H1083&lt;=0,IF(I1083&lt;=0,0,IF(I1083&lt;=15000,I1083,IF(I1083&lt;=40000,ROUNDUP(I1083/2,0)+7500,IF(I1083&lt;=70000,ROUNDUP(I1083/4,0)+17500,35000)))),MAX(IF(I1083&lt;=0,0,IF(I1083&lt;=15000,I1083,IF(I1083&lt;=40000,ROUNDUP(I1083/2,0)+7500,IF(I1083&lt;=70000,ROUNDUP(I1083/4,0)+17500,35000)))),MIN(IF(H1083&lt;=0,0,IF(H1083&lt;=12000,H1083,IF(H1083&lt;=32000,ROUNDUP(H1083/2,0)+6000,IF(H1083&lt;=56000,ROUNDUP(H1083/4,0)+14000,28000))))+IF(I1083&lt;=0,0,IF(I1083&lt;=15000,I1083,IF(I1083&lt;=40000,ROUNDUP(I1083/2,0)+7500,IF(I1083&lt;=70000,ROUNDUP(I1083/4,0)+17500,35000)))),28000))))</f>
        <v/>
      </c>
      <c r="V1083" s="18">
        <f>MIN(70000,S1083+T1083+U1083)</f>
        <v/>
      </c>
      <c r="W1083" s="18">
        <f>MAX(0,ROUNDDOWN(M1083-J1083-N1083-K1083-0,-3))</f>
        <v/>
      </c>
      <c r="X1083" s="18">
        <f>MAX(0,ROUNDDOWN(M1083-J1083-N1083-K1083-R1083,-3))</f>
        <v/>
      </c>
      <c r="Y1083" s="18">
        <f>IF(W1083&lt;=0,0,ROUNDDOWN((W1083*LOOKUP(W1083,{0,1950001,3300001,6950001,9000001,18000001,40000001},{0.05,0.1,0.2,0.23,0.33,0.4,0.45})-LOOKUP(W1083,{0,1950001,3300001,6950001,9000001,18000001,40000001},{0,97500,427500,636000,1536000,2796000,4796000}))*1.021,-2))</f>
        <v/>
      </c>
      <c r="Z1083" s="18">
        <f>IF(X1083&lt;=0,0,ROUNDDOWN((X1083*LOOKUP(X1083,{0,1950001,3300001,6950001,9000001,18000001,40000001},{0.05,0.1,0.2,0.23,0.33,0.4,0.45})-LOOKUP(X1083,{0,1950001,3300001,6950001,9000001,18000001,40000001},{0,97500,427500,636000,1536000,2796000,4796000}))*1.021,-2))</f>
        <v/>
      </c>
      <c r="AA1083" s="18">
        <f>MAX(0,ROUNDDOWN(M1083-J1083-430000-L1083-0,-3))</f>
        <v/>
      </c>
      <c r="AB1083" s="18">
        <f>MAX(0,ROUNDDOWN(M1083-J1083-430000-L1083-V1083,-3))</f>
        <v/>
      </c>
      <c r="AC1083" s="18">
        <f>IF(M1083&lt;=450000,0,MAX(0,ROUNDDOWN(AA1083*0.06-MIN(50000,AA1083)*0.03,-2))+MAX(0,ROUNDDOWN(AA1083*0.04-MIN(50000,AA1083)*0.02,-2)))</f>
        <v/>
      </c>
      <c r="AD1083" s="18">
        <f>IF(M1083&lt;=450000,0,MAX(0,ROUNDDOWN(AB1083*0.06-MIN(50000,AB1083)*0.03,-2))+MAX(0,ROUNDDOWN(AB1083*0.04-MIN(50000,AB1083)*0.02,-2)))</f>
        <v/>
      </c>
      <c r="AE1083" s="18">
        <f>Y1083-Z1083</f>
        <v/>
      </c>
      <c r="AF1083" s="18">
        <f>AC1083-AD1083</f>
        <v/>
      </c>
      <c r="AG1083" s="18">
        <f>AE1083+AF1083</f>
        <v/>
      </c>
      <c r="AH1083" s="20">
        <f>IF(W1083&lt;=0,0,LOOKUP(W1083,{0,1950001,3300001,6950001,9000001,18000001,40000001},{0.05,0.1,0.2,0.23,0.33,0.4,0.45}))</f>
        <v/>
      </c>
    </row>
    <row r="1084">
      <c r="A1084" t="inlineStr">
        <is>
          <t>1万円刻み 一般8万円</t>
        </is>
      </c>
      <c r="B1084" s="18">
        <f>'4_1万円刻み'!$A$335</f>
        <v/>
      </c>
      <c r="C1084" s="19" t="n">
        <v>2026</v>
      </c>
      <c r="D1084" t="inlineStr">
        <is>
          <t>いいえ</t>
        </is>
      </c>
      <c r="E1084" s="18" t="n">
        <v>80000</v>
      </c>
      <c r="F1084" s="18" t="n">
        <v>0</v>
      </c>
      <c r="G1084" s="18" t="n">
        <v>0</v>
      </c>
      <c r="H1084" s="18" t="n">
        <v>0</v>
      </c>
      <c r="I1084" s="18" t="n">
        <v>0</v>
      </c>
      <c r="J1084" s="18">
        <f>ROUND(MIN(B1084/12,650000)*12*0.0915+MIN(B1084/12,1390000)*12*(0.0504+0)+B1084*0.005,0)</f>
        <v/>
      </c>
      <c r="K1084" s="18" t="n">
        <v>0</v>
      </c>
      <c r="L1084" s="18" t="n">
        <v>0</v>
      </c>
      <c r="M1084" s="18">
        <f>ROUND(IF(C1084&gt;=2026,IF(B1084&lt;741000,0,IF(B1084&lt;2191000,B1084-740000,IF(B1084&lt;2193000,1451000,IF(B1084&lt;2196000,1453000,IF(B1084&lt;2200000,1456000,IF(B1084&lt;3600000,ROUNDDOWN(B1084/4,-3)*2.8-80000,IF(B1084&lt;6600000,ROUNDDOWN(B1084/4,-3)*3.2-440000,IF(B1084&lt;8500000,ROUNDDOWN(B1084*0.9,0)-1100000,B1084-1950000)))))))),IF(B1084&lt;651000,0,IF(B1084&lt;1900000,B1084-650000,IF(B1084&lt;3600000,ROUNDDOWN(B1084/4,-3)*2.8-80000,IF(B1084&lt;6600000,ROUNDDOWN(B1084/4,-3)*3.2-440000,IF(B1084&lt;8500000,ROUNDDOWN(B1084*0.9,0)-1100000,B1084-1950000)))))),0)</f>
        <v/>
      </c>
      <c r="N1084" s="18">
        <f>IF(M1084&gt;23500000,NA(),IF(C1084&gt;=2026,IF(M1084&lt;=4890000,1040000,IF(M1084&lt;=6550000,670000,620000)),IF(M1084&lt;=1320000,950000,IF(M1084&lt;=3360000,880000,IF(M1084&lt;=4890000,680000,IF(M1084&lt;=6550000,630000,580000))))))</f>
        <v/>
      </c>
      <c r="O1084" s="18">
        <f>IF(F1084&lt;=0,IF(AND(D1084="はい",C1084&gt;=2026,C1084&lt;=2027),IF(E1084&lt;=0,0,IF(E1084&lt;=30000,E1084,IF(E1084&lt;=60000,ROUNDUP(E1084/2,0)+15000,IF(E1084&lt;=120000,ROUNDUP(E1084/4,0)+30000,60000)))),IF(E1084&lt;=0,0,IF(E1084&lt;=20000,E1084,IF(E1084&lt;=40000,ROUNDUP(E1084/2,0)+10000,IF(E1084&lt;=80000,ROUNDUP(E1084/4,0)+20000,40000))))),IF(E1084&lt;=0,IF(F1084&lt;=0,0,IF(F1084&lt;=25000,F1084,IF(F1084&lt;=50000,ROUNDUP(F1084/2,0)+12500,IF(F1084&lt;=100000,ROUNDUP(F1084/4,0)+25000,50000)))),MAX(IF(F1084&lt;=0,0,IF(F1084&lt;=25000,F1084,IF(F1084&lt;=50000,ROUNDUP(F1084/2,0)+12500,IF(F1084&lt;=100000,ROUNDUP(F1084/4,0)+25000,50000)))),MIN(IF(AND(D1084="はい",C1084&gt;=2026,C1084&lt;=2027),IF(E1084&lt;=0,0,IF(E1084&lt;=30000,E1084,IF(E1084&lt;=60000,ROUNDUP(E1084/2,0)+15000,IF(E1084&lt;=120000,ROUNDUP(E1084/4,0)+30000,60000)))),IF(E1084&lt;=0,0,IF(E1084&lt;=20000,E1084,IF(E1084&lt;=40000,ROUNDUP(E1084/2,0)+10000,IF(E1084&lt;=80000,ROUNDUP(E1084/4,0)+20000,40000)))))+IF(F1084&lt;=0,0,IF(F1084&lt;=25000,F1084,IF(F1084&lt;=50000,ROUNDUP(F1084/2,0)+12500,IF(F1084&lt;=100000,ROUNDUP(F1084/4,0)+25000,50000)))),IF(AND(D1084="はい",C1084&gt;=2026,C1084&lt;=2027),60000,40000)))))</f>
        <v/>
      </c>
      <c r="P1084" s="18">
        <f>IF(G1084&lt;=0,0,IF(G1084&lt;=20000,G1084,IF(G1084&lt;=40000,ROUNDUP(G1084/2,0)+10000,IF(G1084&lt;=80000,ROUNDUP(G1084/4,0)+20000,40000))))</f>
        <v/>
      </c>
      <c r="Q1084" s="18">
        <f>IF(I1084&lt;=0,IF(H1084&lt;=0,0,IF(H1084&lt;=20000,H1084,IF(H1084&lt;=40000,ROUNDUP(H1084/2,0)+10000,IF(H1084&lt;=80000,ROUNDUP(H1084/4,0)+20000,40000)))),IF(H1084&lt;=0,IF(I1084&lt;=0,0,IF(I1084&lt;=25000,I1084,IF(I1084&lt;=50000,ROUNDUP(I1084/2,0)+12500,IF(I1084&lt;=100000,ROUNDUP(I1084/4,0)+25000,50000)))),MAX(IF(I1084&lt;=0,0,IF(I1084&lt;=25000,I1084,IF(I1084&lt;=50000,ROUNDUP(I1084/2,0)+12500,IF(I1084&lt;=100000,ROUNDUP(I1084/4,0)+25000,50000)))),MIN(IF(H1084&lt;=0,0,IF(H1084&lt;=20000,H1084,IF(H1084&lt;=40000,ROUNDUP(H1084/2,0)+10000,IF(H1084&lt;=80000,ROUNDUP(H1084/4,0)+20000,40000))))+IF(I1084&lt;=0,0,IF(I1084&lt;=25000,I1084,IF(I1084&lt;=50000,ROUNDUP(I1084/2,0)+12500,IF(I1084&lt;=100000,ROUNDUP(I1084/4,0)+25000,50000)))),40000))))</f>
        <v/>
      </c>
      <c r="R1084" s="18">
        <f>MIN(120000,O1084+P1084+Q1084)</f>
        <v/>
      </c>
      <c r="S1084" s="18">
        <f>IF(F1084&lt;=0,IF(E1084&lt;=0,0,IF(E1084&lt;=12000,E1084,IF(E1084&lt;=32000,ROUNDUP(E1084/2,0)+6000,IF(E1084&lt;=56000,ROUNDUP(E1084/4,0)+14000,28000)))),IF(E1084&lt;=0,IF(F1084&lt;=0,0,IF(F1084&lt;=15000,F1084,IF(F1084&lt;=40000,ROUNDUP(F1084/2,0)+7500,IF(F1084&lt;=70000,ROUNDUP(F1084/4,0)+17500,35000)))),MAX(IF(F1084&lt;=0,0,IF(F1084&lt;=15000,F1084,IF(F1084&lt;=40000,ROUNDUP(F1084/2,0)+7500,IF(F1084&lt;=70000,ROUNDUP(F1084/4,0)+17500,35000)))),MIN(IF(E1084&lt;=0,0,IF(E1084&lt;=12000,E1084,IF(E1084&lt;=32000,ROUNDUP(E1084/2,0)+6000,IF(E1084&lt;=56000,ROUNDUP(E1084/4,0)+14000,28000))))+IF(F1084&lt;=0,0,IF(F1084&lt;=15000,F1084,IF(F1084&lt;=40000,ROUNDUP(F1084/2,0)+7500,IF(F1084&lt;=70000,ROUNDUP(F1084/4,0)+17500,35000)))),28000))))</f>
        <v/>
      </c>
      <c r="T1084" s="18">
        <f>IF(G1084&lt;=0,0,IF(G1084&lt;=12000,G1084,IF(G1084&lt;=32000,ROUNDUP(G1084/2,0)+6000,IF(G1084&lt;=56000,ROUNDUP(G1084/4,0)+14000,28000))))</f>
        <v/>
      </c>
      <c r="U1084" s="18">
        <f>IF(I1084&lt;=0,IF(H1084&lt;=0,0,IF(H1084&lt;=12000,H1084,IF(H1084&lt;=32000,ROUNDUP(H1084/2,0)+6000,IF(H1084&lt;=56000,ROUNDUP(H1084/4,0)+14000,28000)))),IF(H1084&lt;=0,IF(I1084&lt;=0,0,IF(I1084&lt;=15000,I1084,IF(I1084&lt;=40000,ROUNDUP(I1084/2,0)+7500,IF(I1084&lt;=70000,ROUNDUP(I1084/4,0)+17500,35000)))),MAX(IF(I1084&lt;=0,0,IF(I1084&lt;=15000,I1084,IF(I1084&lt;=40000,ROUNDUP(I1084/2,0)+7500,IF(I1084&lt;=70000,ROUNDUP(I1084/4,0)+17500,35000)))),MIN(IF(H1084&lt;=0,0,IF(H1084&lt;=12000,H1084,IF(H1084&lt;=32000,ROUNDUP(H1084/2,0)+6000,IF(H1084&lt;=56000,ROUNDUP(H1084/4,0)+14000,28000))))+IF(I1084&lt;=0,0,IF(I1084&lt;=15000,I1084,IF(I1084&lt;=40000,ROUNDUP(I1084/2,0)+7500,IF(I1084&lt;=70000,ROUNDUP(I1084/4,0)+17500,35000)))),28000))))</f>
        <v/>
      </c>
      <c r="V1084" s="18">
        <f>MIN(70000,S1084+T1084+U1084)</f>
        <v/>
      </c>
      <c r="W1084" s="18">
        <f>MAX(0,ROUNDDOWN(M1084-J1084-N1084-K1084-0,-3))</f>
        <v/>
      </c>
      <c r="X1084" s="18">
        <f>MAX(0,ROUNDDOWN(M1084-J1084-N1084-K1084-R1084,-3))</f>
        <v/>
      </c>
      <c r="Y1084" s="18">
        <f>IF(W1084&lt;=0,0,ROUNDDOWN((W1084*LOOKUP(W1084,{0,1950001,3300001,6950001,9000001,18000001,40000001},{0.05,0.1,0.2,0.23,0.33,0.4,0.45})-LOOKUP(W1084,{0,1950001,3300001,6950001,9000001,18000001,40000001},{0,97500,427500,636000,1536000,2796000,4796000}))*1.021,-2))</f>
        <v/>
      </c>
      <c r="Z1084" s="18">
        <f>IF(X1084&lt;=0,0,ROUNDDOWN((X1084*LOOKUP(X1084,{0,1950001,3300001,6950001,9000001,18000001,40000001},{0.05,0.1,0.2,0.23,0.33,0.4,0.45})-LOOKUP(X1084,{0,1950001,3300001,6950001,9000001,18000001,40000001},{0,97500,427500,636000,1536000,2796000,4796000}))*1.021,-2))</f>
        <v/>
      </c>
      <c r="AA1084" s="18">
        <f>MAX(0,ROUNDDOWN(M1084-J1084-430000-L1084-0,-3))</f>
        <v/>
      </c>
      <c r="AB1084" s="18">
        <f>MAX(0,ROUNDDOWN(M1084-J1084-430000-L1084-V1084,-3))</f>
        <v/>
      </c>
      <c r="AC1084" s="18">
        <f>IF(M1084&lt;=450000,0,MAX(0,ROUNDDOWN(AA1084*0.06-MIN(50000,AA1084)*0.03,-2))+MAX(0,ROUNDDOWN(AA1084*0.04-MIN(50000,AA1084)*0.02,-2)))</f>
        <v/>
      </c>
      <c r="AD1084" s="18">
        <f>IF(M1084&lt;=450000,0,MAX(0,ROUNDDOWN(AB1084*0.06-MIN(50000,AB1084)*0.03,-2))+MAX(0,ROUNDDOWN(AB1084*0.04-MIN(50000,AB1084)*0.02,-2)))</f>
        <v/>
      </c>
      <c r="AE1084" s="18">
        <f>Y1084-Z1084</f>
        <v/>
      </c>
      <c r="AF1084" s="18">
        <f>AC1084-AD1084</f>
        <v/>
      </c>
      <c r="AG1084" s="18">
        <f>AE1084+AF1084</f>
        <v/>
      </c>
      <c r="AH1084" s="20">
        <f>IF(W1084&lt;=0,0,LOOKUP(W1084,{0,1950001,3300001,6950001,9000001,18000001,40000001},{0.05,0.1,0.2,0.23,0.33,0.4,0.45}))</f>
        <v/>
      </c>
    </row>
    <row r="1085">
      <c r="A1085" t="inlineStr">
        <is>
          <t>1万円刻み 特例あり一般12万円</t>
        </is>
      </c>
      <c r="B1085" s="18">
        <f>'4_1万円刻み'!$A$335</f>
        <v/>
      </c>
      <c r="C1085" s="19" t="n">
        <v>2026</v>
      </c>
      <c r="D1085" t="inlineStr">
        <is>
          <t>はい</t>
        </is>
      </c>
      <c r="E1085" s="18" t="n">
        <v>120000</v>
      </c>
      <c r="F1085" s="18" t="n">
        <v>0</v>
      </c>
      <c r="G1085" s="18" t="n">
        <v>0</v>
      </c>
      <c r="H1085" s="18" t="n">
        <v>0</v>
      </c>
      <c r="I1085" s="18" t="n">
        <v>0</v>
      </c>
      <c r="J1085" s="18">
        <f>ROUND(MIN(B1085/12,650000)*12*0.0915+MIN(B1085/12,1390000)*12*(0.0504+0)+B1085*0.005,0)</f>
        <v/>
      </c>
      <c r="K1085" s="18" t="n">
        <v>0</v>
      </c>
      <c r="L1085" s="18" t="n">
        <v>0</v>
      </c>
      <c r="M1085" s="18">
        <f>ROUND(IF(C1085&gt;=2026,IF(B1085&lt;741000,0,IF(B1085&lt;2191000,B1085-740000,IF(B1085&lt;2193000,1451000,IF(B1085&lt;2196000,1453000,IF(B1085&lt;2200000,1456000,IF(B1085&lt;3600000,ROUNDDOWN(B1085/4,-3)*2.8-80000,IF(B1085&lt;6600000,ROUNDDOWN(B1085/4,-3)*3.2-440000,IF(B1085&lt;8500000,ROUNDDOWN(B1085*0.9,0)-1100000,B1085-1950000)))))))),IF(B1085&lt;651000,0,IF(B1085&lt;1900000,B1085-650000,IF(B1085&lt;3600000,ROUNDDOWN(B1085/4,-3)*2.8-80000,IF(B1085&lt;6600000,ROUNDDOWN(B1085/4,-3)*3.2-440000,IF(B1085&lt;8500000,ROUNDDOWN(B1085*0.9,0)-1100000,B1085-1950000)))))),0)</f>
        <v/>
      </c>
      <c r="N1085" s="18">
        <f>IF(M1085&gt;23500000,NA(),IF(C1085&gt;=2026,IF(M1085&lt;=4890000,1040000,IF(M1085&lt;=6550000,670000,620000)),IF(M1085&lt;=1320000,950000,IF(M1085&lt;=3360000,880000,IF(M1085&lt;=4890000,680000,IF(M1085&lt;=6550000,630000,580000))))))</f>
        <v/>
      </c>
      <c r="O1085" s="18">
        <f>IF(F1085&lt;=0,IF(AND(D1085="はい",C1085&gt;=2026,C1085&lt;=2027),IF(E1085&lt;=0,0,IF(E1085&lt;=30000,E1085,IF(E1085&lt;=60000,ROUNDUP(E1085/2,0)+15000,IF(E1085&lt;=120000,ROUNDUP(E1085/4,0)+30000,60000)))),IF(E1085&lt;=0,0,IF(E1085&lt;=20000,E1085,IF(E1085&lt;=40000,ROUNDUP(E1085/2,0)+10000,IF(E1085&lt;=80000,ROUNDUP(E1085/4,0)+20000,40000))))),IF(E1085&lt;=0,IF(F1085&lt;=0,0,IF(F1085&lt;=25000,F1085,IF(F1085&lt;=50000,ROUNDUP(F1085/2,0)+12500,IF(F1085&lt;=100000,ROUNDUP(F1085/4,0)+25000,50000)))),MAX(IF(F1085&lt;=0,0,IF(F1085&lt;=25000,F1085,IF(F1085&lt;=50000,ROUNDUP(F1085/2,0)+12500,IF(F1085&lt;=100000,ROUNDUP(F1085/4,0)+25000,50000)))),MIN(IF(AND(D1085="はい",C1085&gt;=2026,C1085&lt;=2027),IF(E1085&lt;=0,0,IF(E1085&lt;=30000,E1085,IF(E1085&lt;=60000,ROUNDUP(E1085/2,0)+15000,IF(E1085&lt;=120000,ROUNDUP(E1085/4,0)+30000,60000)))),IF(E1085&lt;=0,0,IF(E1085&lt;=20000,E1085,IF(E1085&lt;=40000,ROUNDUP(E1085/2,0)+10000,IF(E1085&lt;=80000,ROUNDUP(E1085/4,0)+20000,40000)))))+IF(F1085&lt;=0,0,IF(F1085&lt;=25000,F1085,IF(F1085&lt;=50000,ROUNDUP(F1085/2,0)+12500,IF(F1085&lt;=100000,ROUNDUP(F1085/4,0)+25000,50000)))),IF(AND(D1085="はい",C1085&gt;=2026,C1085&lt;=2027),60000,40000)))))</f>
        <v/>
      </c>
      <c r="P1085" s="18">
        <f>IF(G1085&lt;=0,0,IF(G1085&lt;=20000,G1085,IF(G1085&lt;=40000,ROUNDUP(G1085/2,0)+10000,IF(G1085&lt;=80000,ROUNDUP(G1085/4,0)+20000,40000))))</f>
        <v/>
      </c>
      <c r="Q1085" s="18">
        <f>IF(I1085&lt;=0,IF(H1085&lt;=0,0,IF(H1085&lt;=20000,H1085,IF(H1085&lt;=40000,ROUNDUP(H1085/2,0)+10000,IF(H1085&lt;=80000,ROUNDUP(H1085/4,0)+20000,40000)))),IF(H1085&lt;=0,IF(I1085&lt;=0,0,IF(I1085&lt;=25000,I1085,IF(I1085&lt;=50000,ROUNDUP(I1085/2,0)+12500,IF(I1085&lt;=100000,ROUNDUP(I1085/4,0)+25000,50000)))),MAX(IF(I1085&lt;=0,0,IF(I1085&lt;=25000,I1085,IF(I1085&lt;=50000,ROUNDUP(I1085/2,0)+12500,IF(I1085&lt;=100000,ROUNDUP(I1085/4,0)+25000,50000)))),MIN(IF(H1085&lt;=0,0,IF(H1085&lt;=20000,H1085,IF(H1085&lt;=40000,ROUNDUP(H1085/2,0)+10000,IF(H1085&lt;=80000,ROUNDUP(H1085/4,0)+20000,40000))))+IF(I1085&lt;=0,0,IF(I1085&lt;=25000,I1085,IF(I1085&lt;=50000,ROUNDUP(I1085/2,0)+12500,IF(I1085&lt;=100000,ROUNDUP(I1085/4,0)+25000,50000)))),40000))))</f>
        <v/>
      </c>
      <c r="R1085" s="18">
        <f>MIN(120000,O1085+P1085+Q1085)</f>
        <v/>
      </c>
      <c r="S1085" s="18">
        <f>IF(F1085&lt;=0,IF(E1085&lt;=0,0,IF(E1085&lt;=12000,E1085,IF(E1085&lt;=32000,ROUNDUP(E1085/2,0)+6000,IF(E1085&lt;=56000,ROUNDUP(E1085/4,0)+14000,28000)))),IF(E1085&lt;=0,IF(F1085&lt;=0,0,IF(F1085&lt;=15000,F1085,IF(F1085&lt;=40000,ROUNDUP(F1085/2,0)+7500,IF(F1085&lt;=70000,ROUNDUP(F1085/4,0)+17500,35000)))),MAX(IF(F1085&lt;=0,0,IF(F1085&lt;=15000,F1085,IF(F1085&lt;=40000,ROUNDUP(F1085/2,0)+7500,IF(F1085&lt;=70000,ROUNDUP(F1085/4,0)+17500,35000)))),MIN(IF(E1085&lt;=0,0,IF(E1085&lt;=12000,E1085,IF(E1085&lt;=32000,ROUNDUP(E1085/2,0)+6000,IF(E1085&lt;=56000,ROUNDUP(E1085/4,0)+14000,28000))))+IF(F1085&lt;=0,0,IF(F1085&lt;=15000,F1085,IF(F1085&lt;=40000,ROUNDUP(F1085/2,0)+7500,IF(F1085&lt;=70000,ROUNDUP(F1085/4,0)+17500,35000)))),28000))))</f>
        <v/>
      </c>
      <c r="T1085" s="18">
        <f>IF(G1085&lt;=0,0,IF(G1085&lt;=12000,G1085,IF(G1085&lt;=32000,ROUNDUP(G1085/2,0)+6000,IF(G1085&lt;=56000,ROUNDUP(G1085/4,0)+14000,28000))))</f>
        <v/>
      </c>
      <c r="U1085" s="18">
        <f>IF(I1085&lt;=0,IF(H1085&lt;=0,0,IF(H1085&lt;=12000,H1085,IF(H1085&lt;=32000,ROUNDUP(H1085/2,0)+6000,IF(H1085&lt;=56000,ROUNDUP(H1085/4,0)+14000,28000)))),IF(H1085&lt;=0,IF(I1085&lt;=0,0,IF(I1085&lt;=15000,I1085,IF(I1085&lt;=40000,ROUNDUP(I1085/2,0)+7500,IF(I1085&lt;=70000,ROUNDUP(I1085/4,0)+17500,35000)))),MAX(IF(I1085&lt;=0,0,IF(I1085&lt;=15000,I1085,IF(I1085&lt;=40000,ROUNDUP(I1085/2,0)+7500,IF(I1085&lt;=70000,ROUNDUP(I1085/4,0)+17500,35000)))),MIN(IF(H1085&lt;=0,0,IF(H1085&lt;=12000,H1085,IF(H1085&lt;=32000,ROUNDUP(H1085/2,0)+6000,IF(H1085&lt;=56000,ROUNDUP(H1085/4,0)+14000,28000))))+IF(I1085&lt;=0,0,IF(I1085&lt;=15000,I1085,IF(I1085&lt;=40000,ROUNDUP(I1085/2,0)+7500,IF(I1085&lt;=70000,ROUNDUP(I1085/4,0)+17500,35000)))),28000))))</f>
        <v/>
      </c>
      <c r="V1085" s="18">
        <f>MIN(70000,S1085+T1085+U1085)</f>
        <v/>
      </c>
      <c r="W1085" s="18">
        <f>MAX(0,ROUNDDOWN(M1085-J1085-N1085-K1085-0,-3))</f>
        <v/>
      </c>
      <c r="X1085" s="18">
        <f>MAX(0,ROUNDDOWN(M1085-J1085-N1085-K1085-R1085,-3))</f>
        <v/>
      </c>
      <c r="Y1085" s="18">
        <f>IF(W1085&lt;=0,0,ROUNDDOWN((W1085*LOOKUP(W1085,{0,1950001,3300001,6950001,9000001,18000001,40000001},{0.05,0.1,0.2,0.23,0.33,0.4,0.45})-LOOKUP(W1085,{0,1950001,3300001,6950001,9000001,18000001,40000001},{0,97500,427500,636000,1536000,2796000,4796000}))*1.021,-2))</f>
        <v/>
      </c>
      <c r="Z1085" s="18">
        <f>IF(X1085&lt;=0,0,ROUNDDOWN((X1085*LOOKUP(X1085,{0,1950001,3300001,6950001,9000001,18000001,40000001},{0.05,0.1,0.2,0.23,0.33,0.4,0.45})-LOOKUP(X1085,{0,1950001,3300001,6950001,9000001,18000001,40000001},{0,97500,427500,636000,1536000,2796000,4796000}))*1.021,-2))</f>
        <v/>
      </c>
      <c r="AA1085" s="18">
        <f>MAX(0,ROUNDDOWN(M1085-J1085-430000-L1085-0,-3))</f>
        <v/>
      </c>
      <c r="AB1085" s="18">
        <f>MAX(0,ROUNDDOWN(M1085-J1085-430000-L1085-V1085,-3))</f>
        <v/>
      </c>
      <c r="AC1085" s="18">
        <f>IF(M1085&lt;=450000,0,MAX(0,ROUNDDOWN(AA1085*0.06-MIN(50000,AA1085)*0.03,-2))+MAX(0,ROUNDDOWN(AA1085*0.04-MIN(50000,AA1085)*0.02,-2)))</f>
        <v/>
      </c>
      <c r="AD1085" s="18">
        <f>IF(M1085&lt;=450000,0,MAX(0,ROUNDDOWN(AB1085*0.06-MIN(50000,AB1085)*0.03,-2))+MAX(0,ROUNDDOWN(AB1085*0.04-MIN(50000,AB1085)*0.02,-2)))</f>
        <v/>
      </c>
      <c r="AE1085" s="18">
        <f>Y1085-Z1085</f>
        <v/>
      </c>
      <c r="AF1085" s="18">
        <f>AC1085-AD1085</f>
        <v/>
      </c>
      <c r="AG1085" s="18">
        <f>AE1085+AF1085</f>
        <v/>
      </c>
      <c r="AH1085" s="20">
        <f>IF(W1085&lt;=0,0,LOOKUP(W1085,{0,1950001,3300001,6950001,9000001,18000001,40000001},{0.05,0.1,0.2,0.23,0.33,0.4,0.45}))</f>
        <v/>
      </c>
    </row>
    <row r="1086">
      <c r="A1086" t="inlineStr">
        <is>
          <t>1万円刻み 3区分8万円ずつ</t>
        </is>
      </c>
      <c r="B1086" s="18">
        <f>'4_1万円刻み'!$A$336</f>
        <v/>
      </c>
      <c r="C1086" s="19" t="n">
        <v>2026</v>
      </c>
      <c r="D1086" t="inlineStr">
        <is>
          <t>いいえ</t>
        </is>
      </c>
      <c r="E1086" s="18" t="n">
        <v>80000</v>
      </c>
      <c r="F1086" s="18" t="n">
        <v>0</v>
      </c>
      <c r="G1086" s="18" t="n">
        <v>80000</v>
      </c>
      <c r="H1086" s="18" t="n">
        <v>80000</v>
      </c>
      <c r="I1086" s="18" t="n">
        <v>0</v>
      </c>
      <c r="J1086" s="18">
        <f>ROUND(MIN(B1086/12,650000)*12*0.0915+MIN(B1086/12,1390000)*12*(0.0504+0)+B1086*0.005,0)</f>
        <v/>
      </c>
      <c r="K1086" s="18" t="n">
        <v>0</v>
      </c>
      <c r="L1086" s="18" t="n">
        <v>0</v>
      </c>
      <c r="M1086" s="18">
        <f>ROUND(IF(C1086&gt;=2026,IF(B1086&lt;741000,0,IF(B1086&lt;2191000,B1086-740000,IF(B1086&lt;2193000,1451000,IF(B1086&lt;2196000,1453000,IF(B1086&lt;2200000,1456000,IF(B1086&lt;3600000,ROUNDDOWN(B1086/4,-3)*2.8-80000,IF(B1086&lt;6600000,ROUNDDOWN(B1086/4,-3)*3.2-440000,IF(B1086&lt;8500000,ROUNDDOWN(B1086*0.9,0)-1100000,B1086-1950000)))))))),IF(B1086&lt;651000,0,IF(B1086&lt;1900000,B1086-650000,IF(B1086&lt;3600000,ROUNDDOWN(B1086/4,-3)*2.8-80000,IF(B1086&lt;6600000,ROUNDDOWN(B1086/4,-3)*3.2-440000,IF(B1086&lt;8500000,ROUNDDOWN(B1086*0.9,0)-1100000,B1086-1950000)))))),0)</f>
        <v/>
      </c>
      <c r="N1086" s="18">
        <f>IF(M1086&gt;23500000,NA(),IF(C1086&gt;=2026,IF(M1086&lt;=4890000,1040000,IF(M1086&lt;=6550000,670000,620000)),IF(M1086&lt;=1320000,950000,IF(M1086&lt;=3360000,880000,IF(M1086&lt;=4890000,680000,IF(M1086&lt;=6550000,630000,580000))))))</f>
        <v/>
      </c>
      <c r="O1086" s="18">
        <f>IF(F1086&lt;=0,IF(AND(D1086="はい",C1086&gt;=2026,C1086&lt;=2027),IF(E1086&lt;=0,0,IF(E1086&lt;=30000,E1086,IF(E1086&lt;=60000,ROUNDUP(E1086/2,0)+15000,IF(E1086&lt;=120000,ROUNDUP(E1086/4,0)+30000,60000)))),IF(E1086&lt;=0,0,IF(E1086&lt;=20000,E1086,IF(E1086&lt;=40000,ROUNDUP(E1086/2,0)+10000,IF(E1086&lt;=80000,ROUNDUP(E1086/4,0)+20000,40000))))),IF(E1086&lt;=0,IF(F1086&lt;=0,0,IF(F1086&lt;=25000,F1086,IF(F1086&lt;=50000,ROUNDUP(F1086/2,0)+12500,IF(F1086&lt;=100000,ROUNDUP(F1086/4,0)+25000,50000)))),MAX(IF(F1086&lt;=0,0,IF(F1086&lt;=25000,F1086,IF(F1086&lt;=50000,ROUNDUP(F1086/2,0)+12500,IF(F1086&lt;=100000,ROUNDUP(F1086/4,0)+25000,50000)))),MIN(IF(AND(D1086="はい",C1086&gt;=2026,C1086&lt;=2027),IF(E1086&lt;=0,0,IF(E1086&lt;=30000,E1086,IF(E1086&lt;=60000,ROUNDUP(E1086/2,0)+15000,IF(E1086&lt;=120000,ROUNDUP(E1086/4,0)+30000,60000)))),IF(E1086&lt;=0,0,IF(E1086&lt;=20000,E1086,IF(E1086&lt;=40000,ROUNDUP(E1086/2,0)+10000,IF(E1086&lt;=80000,ROUNDUP(E1086/4,0)+20000,40000)))))+IF(F1086&lt;=0,0,IF(F1086&lt;=25000,F1086,IF(F1086&lt;=50000,ROUNDUP(F1086/2,0)+12500,IF(F1086&lt;=100000,ROUNDUP(F1086/4,0)+25000,50000)))),IF(AND(D1086="はい",C1086&gt;=2026,C1086&lt;=2027),60000,40000)))))</f>
        <v/>
      </c>
      <c r="P1086" s="18">
        <f>IF(G1086&lt;=0,0,IF(G1086&lt;=20000,G1086,IF(G1086&lt;=40000,ROUNDUP(G1086/2,0)+10000,IF(G1086&lt;=80000,ROUNDUP(G1086/4,0)+20000,40000))))</f>
        <v/>
      </c>
      <c r="Q1086" s="18">
        <f>IF(I1086&lt;=0,IF(H1086&lt;=0,0,IF(H1086&lt;=20000,H1086,IF(H1086&lt;=40000,ROUNDUP(H1086/2,0)+10000,IF(H1086&lt;=80000,ROUNDUP(H1086/4,0)+20000,40000)))),IF(H1086&lt;=0,IF(I1086&lt;=0,0,IF(I1086&lt;=25000,I1086,IF(I1086&lt;=50000,ROUNDUP(I1086/2,0)+12500,IF(I1086&lt;=100000,ROUNDUP(I1086/4,0)+25000,50000)))),MAX(IF(I1086&lt;=0,0,IF(I1086&lt;=25000,I1086,IF(I1086&lt;=50000,ROUNDUP(I1086/2,0)+12500,IF(I1086&lt;=100000,ROUNDUP(I1086/4,0)+25000,50000)))),MIN(IF(H1086&lt;=0,0,IF(H1086&lt;=20000,H1086,IF(H1086&lt;=40000,ROUNDUP(H1086/2,0)+10000,IF(H1086&lt;=80000,ROUNDUP(H1086/4,0)+20000,40000))))+IF(I1086&lt;=0,0,IF(I1086&lt;=25000,I1086,IF(I1086&lt;=50000,ROUNDUP(I1086/2,0)+12500,IF(I1086&lt;=100000,ROUNDUP(I1086/4,0)+25000,50000)))),40000))))</f>
        <v/>
      </c>
      <c r="R1086" s="18">
        <f>MIN(120000,O1086+P1086+Q1086)</f>
        <v/>
      </c>
      <c r="S1086" s="18">
        <f>IF(F1086&lt;=0,IF(E1086&lt;=0,0,IF(E1086&lt;=12000,E1086,IF(E1086&lt;=32000,ROUNDUP(E1086/2,0)+6000,IF(E1086&lt;=56000,ROUNDUP(E1086/4,0)+14000,28000)))),IF(E1086&lt;=0,IF(F1086&lt;=0,0,IF(F1086&lt;=15000,F1086,IF(F1086&lt;=40000,ROUNDUP(F1086/2,0)+7500,IF(F1086&lt;=70000,ROUNDUP(F1086/4,0)+17500,35000)))),MAX(IF(F1086&lt;=0,0,IF(F1086&lt;=15000,F1086,IF(F1086&lt;=40000,ROUNDUP(F1086/2,0)+7500,IF(F1086&lt;=70000,ROUNDUP(F1086/4,0)+17500,35000)))),MIN(IF(E1086&lt;=0,0,IF(E1086&lt;=12000,E1086,IF(E1086&lt;=32000,ROUNDUP(E1086/2,0)+6000,IF(E1086&lt;=56000,ROUNDUP(E1086/4,0)+14000,28000))))+IF(F1086&lt;=0,0,IF(F1086&lt;=15000,F1086,IF(F1086&lt;=40000,ROUNDUP(F1086/2,0)+7500,IF(F1086&lt;=70000,ROUNDUP(F1086/4,0)+17500,35000)))),28000))))</f>
        <v/>
      </c>
      <c r="T1086" s="18">
        <f>IF(G1086&lt;=0,0,IF(G1086&lt;=12000,G1086,IF(G1086&lt;=32000,ROUNDUP(G1086/2,0)+6000,IF(G1086&lt;=56000,ROUNDUP(G1086/4,0)+14000,28000))))</f>
        <v/>
      </c>
      <c r="U1086" s="18">
        <f>IF(I1086&lt;=0,IF(H1086&lt;=0,0,IF(H1086&lt;=12000,H1086,IF(H1086&lt;=32000,ROUNDUP(H1086/2,0)+6000,IF(H1086&lt;=56000,ROUNDUP(H1086/4,0)+14000,28000)))),IF(H1086&lt;=0,IF(I1086&lt;=0,0,IF(I1086&lt;=15000,I1086,IF(I1086&lt;=40000,ROUNDUP(I1086/2,0)+7500,IF(I1086&lt;=70000,ROUNDUP(I1086/4,0)+17500,35000)))),MAX(IF(I1086&lt;=0,0,IF(I1086&lt;=15000,I1086,IF(I1086&lt;=40000,ROUNDUP(I1086/2,0)+7500,IF(I1086&lt;=70000,ROUNDUP(I1086/4,0)+17500,35000)))),MIN(IF(H1086&lt;=0,0,IF(H1086&lt;=12000,H1086,IF(H1086&lt;=32000,ROUNDUP(H1086/2,0)+6000,IF(H1086&lt;=56000,ROUNDUP(H1086/4,0)+14000,28000))))+IF(I1086&lt;=0,0,IF(I1086&lt;=15000,I1086,IF(I1086&lt;=40000,ROUNDUP(I1086/2,0)+7500,IF(I1086&lt;=70000,ROUNDUP(I1086/4,0)+17500,35000)))),28000))))</f>
        <v/>
      </c>
      <c r="V1086" s="18">
        <f>MIN(70000,S1086+T1086+U1086)</f>
        <v/>
      </c>
      <c r="W1086" s="18">
        <f>MAX(0,ROUNDDOWN(M1086-J1086-N1086-K1086-0,-3))</f>
        <v/>
      </c>
      <c r="X1086" s="18">
        <f>MAX(0,ROUNDDOWN(M1086-J1086-N1086-K1086-R1086,-3))</f>
        <v/>
      </c>
      <c r="Y1086" s="18">
        <f>IF(W1086&lt;=0,0,ROUNDDOWN((W1086*LOOKUP(W1086,{0,1950001,3300001,6950001,9000001,18000001,40000001},{0.05,0.1,0.2,0.23,0.33,0.4,0.45})-LOOKUP(W1086,{0,1950001,3300001,6950001,9000001,18000001,40000001},{0,97500,427500,636000,1536000,2796000,4796000}))*1.021,-2))</f>
        <v/>
      </c>
      <c r="Z1086" s="18">
        <f>IF(X1086&lt;=0,0,ROUNDDOWN((X1086*LOOKUP(X1086,{0,1950001,3300001,6950001,9000001,18000001,40000001},{0.05,0.1,0.2,0.23,0.33,0.4,0.45})-LOOKUP(X1086,{0,1950001,3300001,6950001,9000001,18000001,40000001},{0,97500,427500,636000,1536000,2796000,4796000}))*1.021,-2))</f>
        <v/>
      </c>
      <c r="AA1086" s="18">
        <f>MAX(0,ROUNDDOWN(M1086-J1086-430000-L1086-0,-3))</f>
        <v/>
      </c>
      <c r="AB1086" s="18">
        <f>MAX(0,ROUNDDOWN(M1086-J1086-430000-L1086-V1086,-3))</f>
        <v/>
      </c>
      <c r="AC1086" s="18">
        <f>IF(M1086&lt;=450000,0,MAX(0,ROUNDDOWN(AA1086*0.06-MIN(50000,AA1086)*0.03,-2))+MAX(0,ROUNDDOWN(AA1086*0.04-MIN(50000,AA1086)*0.02,-2)))</f>
        <v/>
      </c>
      <c r="AD1086" s="18">
        <f>IF(M1086&lt;=450000,0,MAX(0,ROUNDDOWN(AB1086*0.06-MIN(50000,AB1086)*0.03,-2))+MAX(0,ROUNDDOWN(AB1086*0.04-MIN(50000,AB1086)*0.02,-2)))</f>
        <v/>
      </c>
      <c r="AE1086" s="18">
        <f>Y1086-Z1086</f>
        <v/>
      </c>
      <c r="AF1086" s="18">
        <f>AC1086-AD1086</f>
        <v/>
      </c>
      <c r="AG1086" s="18">
        <f>AE1086+AF1086</f>
        <v/>
      </c>
      <c r="AH1086" s="20">
        <f>IF(W1086&lt;=0,0,LOOKUP(W1086,{0,1950001,3300001,6950001,9000001,18000001,40000001},{0.05,0.1,0.2,0.23,0.33,0.4,0.45}))</f>
        <v/>
      </c>
    </row>
    <row r="1087">
      <c r="A1087" t="inlineStr">
        <is>
          <t>1万円刻み 一般8万円</t>
        </is>
      </c>
      <c r="B1087" s="18">
        <f>'4_1万円刻み'!$A$336</f>
        <v/>
      </c>
      <c r="C1087" s="19" t="n">
        <v>2026</v>
      </c>
      <c r="D1087" t="inlineStr">
        <is>
          <t>いいえ</t>
        </is>
      </c>
      <c r="E1087" s="18" t="n">
        <v>80000</v>
      </c>
      <c r="F1087" s="18" t="n">
        <v>0</v>
      </c>
      <c r="G1087" s="18" t="n">
        <v>0</v>
      </c>
      <c r="H1087" s="18" t="n">
        <v>0</v>
      </c>
      <c r="I1087" s="18" t="n">
        <v>0</v>
      </c>
      <c r="J1087" s="18">
        <f>ROUND(MIN(B1087/12,650000)*12*0.0915+MIN(B1087/12,1390000)*12*(0.0504+0)+B1087*0.005,0)</f>
        <v/>
      </c>
      <c r="K1087" s="18" t="n">
        <v>0</v>
      </c>
      <c r="L1087" s="18" t="n">
        <v>0</v>
      </c>
      <c r="M1087" s="18">
        <f>ROUND(IF(C1087&gt;=2026,IF(B1087&lt;741000,0,IF(B1087&lt;2191000,B1087-740000,IF(B1087&lt;2193000,1451000,IF(B1087&lt;2196000,1453000,IF(B1087&lt;2200000,1456000,IF(B1087&lt;3600000,ROUNDDOWN(B1087/4,-3)*2.8-80000,IF(B1087&lt;6600000,ROUNDDOWN(B1087/4,-3)*3.2-440000,IF(B1087&lt;8500000,ROUNDDOWN(B1087*0.9,0)-1100000,B1087-1950000)))))))),IF(B1087&lt;651000,0,IF(B1087&lt;1900000,B1087-650000,IF(B1087&lt;3600000,ROUNDDOWN(B1087/4,-3)*2.8-80000,IF(B1087&lt;6600000,ROUNDDOWN(B1087/4,-3)*3.2-440000,IF(B1087&lt;8500000,ROUNDDOWN(B1087*0.9,0)-1100000,B1087-1950000)))))),0)</f>
        <v/>
      </c>
      <c r="N1087" s="18">
        <f>IF(M1087&gt;23500000,NA(),IF(C1087&gt;=2026,IF(M1087&lt;=4890000,1040000,IF(M1087&lt;=6550000,670000,620000)),IF(M1087&lt;=1320000,950000,IF(M1087&lt;=3360000,880000,IF(M1087&lt;=4890000,680000,IF(M1087&lt;=6550000,630000,580000))))))</f>
        <v/>
      </c>
      <c r="O1087" s="18">
        <f>IF(F1087&lt;=0,IF(AND(D1087="はい",C1087&gt;=2026,C1087&lt;=2027),IF(E1087&lt;=0,0,IF(E1087&lt;=30000,E1087,IF(E1087&lt;=60000,ROUNDUP(E1087/2,0)+15000,IF(E1087&lt;=120000,ROUNDUP(E1087/4,0)+30000,60000)))),IF(E1087&lt;=0,0,IF(E1087&lt;=20000,E1087,IF(E1087&lt;=40000,ROUNDUP(E1087/2,0)+10000,IF(E1087&lt;=80000,ROUNDUP(E1087/4,0)+20000,40000))))),IF(E1087&lt;=0,IF(F1087&lt;=0,0,IF(F1087&lt;=25000,F1087,IF(F1087&lt;=50000,ROUNDUP(F1087/2,0)+12500,IF(F1087&lt;=100000,ROUNDUP(F1087/4,0)+25000,50000)))),MAX(IF(F1087&lt;=0,0,IF(F1087&lt;=25000,F1087,IF(F1087&lt;=50000,ROUNDUP(F1087/2,0)+12500,IF(F1087&lt;=100000,ROUNDUP(F1087/4,0)+25000,50000)))),MIN(IF(AND(D1087="はい",C1087&gt;=2026,C1087&lt;=2027),IF(E1087&lt;=0,0,IF(E1087&lt;=30000,E1087,IF(E1087&lt;=60000,ROUNDUP(E1087/2,0)+15000,IF(E1087&lt;=120000,ROUNDUP(E1087/4,0)+30000,60000)))),IF(E1087&lt;=0,0,IF(E1087&lt;=20000,E1087,IF(E1087&lt;=40000,ROUNDUP(E1087/2,0)+10000,IF(E1087&lt;=80000,ROUNDUP(E1087/4,0)+20000,40000)))))+IF(F1087&lt;=0,0,IF(F1087&lt;=25000,F1087,IF(F1087&lt;=50000,ROUNDUP(F1087/2,0)+12500,IF(F1087&lt;=100000,ROUNDUP(F1087/4,0)+25000,50000)))),IF(AND(D1087="はい",C1087&gt;=2026,C1087&lt;=2027),60000,40000)))))</f>
        <v/>
      </c>
      <c r="P1087" s="18">
        <f>IF(G1087&lt;=0,0,IF(G1087&lt;=20000,G1087,IF(G1087&lt;=40000,ROUNDUP(G1087/2,0)+10000,IF(G1087&lt;=80000,ROUNDUP(G1087/4,0)+20000,40000))))</f>
        <v/>
      </c>
      <c r="Q1087" s="18">
        <f>IF(I1087&lt;=0,IF(H1087&lt;=0,0,IF(H1087&lt;=20000,H1087,IF(H1087&lt;=40000,ROUNDUP(H1087/2,0)+10000,IF(H1087&lt;=80000,ROUNDUP(H1087/4,0)+20000,40000)))),IF(H1087&lt;=0,IF(I1087&lt;=0,0,IF(I1087&lt;=25000,I1087,IF(I1087&lt;=50000,ROUNDUP(I1087/2,0)+12500,IF(I1087&lt;=100000,ROUNDUP(I1087/4,0)+25000,50000)))),MAX(IF(I1087&lt;=0,0,IF(I1087&lt;=25000,I1087,IF(I1087&lt;=50000,ROUNDUP(I1087/2,0)+12500,IF(I1087&lt;=100000,ROUNDUP(I1087/4,0)+25000,50000)))),MIN(IF(H1087&lt;=0,0,IF(H1087&lt;=20000,H1087,IF(H1087&lt;=40000,ROUNDUP(H1087/2,0)+10000,IF(H1087&lt;=80000,ROUNDUP(H1087/4,0)+20000,40000))))+IF(I1087&lt;=0,0,IF(I1087&lt;=25000,I1087,IF(I1087&lt;=50000,ROUNDUP(I1087/2,0)+12500,IF(I1087&lt;=100000,ROUNDUP(I1087/4,0)+25000,50000)))),40000))))</f>
        <v/>
      </c>
      <c r="R1087" s="18">
        <f>MIN(120000,O1087+P1087+Q1087)</f>
        <v/>
      </c>
      <c r="S1087" s="18">
        <f>IF(F1087&lt;=0,IF(E1087&lt;=0,0,IF(E1087&lt;=12000,E1087,IF(E1087&lt;=32000,ROUNDUP(E1087/2,0)+6000,IF(E1087&lt;=56000,ROUNDUP(E1087/4,0)+14000,28000)))),IF(E1087&lt;=0,IF(F1087&lt;=0,0,IF(F1087&lt;=15000,F1087,IF(F1087&lt;=40000,ROUNDUP(F1087/2,0)+7500,IF(F1087&lt;=70000,ROUNDUP(F1087/4,0)+17500,35000)))),MAX(IF(F1087&lt;=0,0,IF(F1087&lt;=15000,F1087,IF(F1087&lt;=40000,ROUNDUP(F1087/2,0)+7500,IF(F1087&lt;=70000,ROUNDUP(F1087/4,0)+17500,35000)))),MIN(IF(E1087&lt;=0,0,IF(E1087&lt;=12000,E1087,IF(E1087&lt;=32000,ROUNDUP(E1087/2,0)+6000,IF(E1087&lt;=56000,ROUNDUP(E1087/4,0)+14000,28000))))+IF(F1087&lt;=0,0,IF(F1087&lt;=15000,F1087,IF(F1087&lt;=40000,ROUNDUP(F1087/2,0)+7500,IF(F1087&lt;=70000,ROUNDUP(F1087/4,0)+17500,35000)))),28000))))</f>
        <v/>
      </c>
      <c r="T1087" s="18">
        <f>IF(G1087&lt;=0,0,IF(G1087&lt;=12000,G1087,IF(G1087&lt;=32000,ROUNDUP(G1087/2,0)+6000,IF(G1087&lt;=56000,ROUNDUP(G1087/4,0)+14000,28000))))</f>
        <v/>
      </c>
      <c r="U1087" s="18">
        <f>IF(I1087&lt;=0,IF(H1087&lt;=0,0,IF(H1087&lt;=12000,H1087,IF(H1087&lt;=32000,ROUNDUP(H1087/2,0)+6000,IF(H1087&lt;=56000,ROUNDUP(H1087/4,0)+14000,28000)))),IF(H1087&lt;=0,IF(I1087&lt;=0,0,IF(I1087&lt;=15000,I1087,IF(I1087&lt;=40000,ROUNDUP(I1087/2,0)+7500,IF(I1087&lt;=70000,ROUNDUP(I1087/4,0)+17500,35000)))),MAX(IF(I1087&lt;=0,0,IF(I1087&lt;=15000,I1087,IF(I1087&lt;=40000,ROUNDUP(I1087/2,0)+7500,IF(I1087&lt;=70000,ROUNDUP(I1087/4,0)+17500,35000)))),MIN(IF(H1087&lt;=0,0,IF(H1087&lt;=12000,H1087,IF(H1087&lt;=32000,ROUNDUP(H1087/2,0)+6000,IF(H1087&lt;=56000,ROUNDUP(H1087/4,0)+14000,28000))))+IF(I1087&lt;=0,0,IF(I1087&lt;=15000,I1087,IF(I1087&lt;=40000,ROUNDUP(I1087/2,0)+7500,IF(I1087&lt;=70000,ROUNDUP(I1087/4,0)+17500,35000)))),28000))))</f>
        <v/>
      </c>
      <c r="V1087" s="18">
        <f>MIN(70000,S1087+T1087+U1087)</f>
        <v/>
      </c>
      <c r="W1087" s="18">
        <f>MAX(0,ROUNDDOWN(M1087-J1087-N1087-K1087-0,-3))</f>
        <v/>
      </c>
      <c r="X1087" s="18">
        <f>MAX(0,ROUNDDOWN(M1087-J1087-N1087-K1087-R1087,-3))</f>
        <v/>
      </c>
      <c r="Y1087" s="18">
        <f>IF(W1087&lt;=0,0,ROUNDDOWN((W1087*LOOKUP(W1087,{0,1950001,3300001,6950001,9000001,18000001,40000001},{0.05,0.1,0.2,0.23,0.33,0.4,0.45})-LOOKUP(W1087,{0,1950001,3300001,6950001,9000001,18000001,40000001},{0,97500,427500,636000,1536000,2796000,4796000}))*1.021,-2))</f>
        <v/>
      </c>
      <c r="Z1087" s="18">
        <f>IF(X1087&lt;=0,0,ROUNDDOWN((X1087*LOOKUP(X1087,{0,1950001,3300001,6950001,9000001,18000001,40000001},{0.05,0.1,0.2,0.23,0.33,0.4,0.45})-LOOKUP(X1087,{0,1950001,3300001,6950001,9000001,18000001,40000001},{0,97500,427500,636000,1536000,2796000,4796000}))*1.021,-2))</f>
        <v/>
      </c>
      <c r="AA1087" s="18">
        <f>MAX(0,ROUNDDOWN(M1087-J1087-430000-L1087-0,-3))</f>
        <v/>
      </c>
      <c r="AB1087" s="18">
        <f>MAX(0,ROUNDDOWN(M1087-J1087-430000-L1087-V1087,-3))</f>
        <v/>
      </c>
      <c r="AC1087" s="18">
        <f>IF(M1087&lt;=450000,0,MAX(0,ROUNDDOWN(AA1087*0.06-MIN(50000,AA1087)*0.03,-2))+MAX(0,ROUNDDOWN(AA1087*0.04-MIN(50000,AA1087)*0.02,-2)))</f>
        <v/>
      </c>
      <c r="AD1087" s="18">
        <f>IF(M1087&lt;=450000,0,MAX(0,ROUNDDOWN(AB1087*0.06-MIN(50000,AB1087)*0.03,-2))+MAX(0,ROUNDDOWN(AB1087*0.04-MIN(50000,AB1087)*0.02,-2)))</f>
        <v/>
      </c>
      <c r="AE1087" s="18">
        <f>Y1087-Z1087</f>
        <v/>
      </c>
      <c r="AF1087" s="18">
        <f>AC1087-AD1087</f>
        <v/>
      </c>
      <c r="AG1087" s="18">
        <f>AE1087+AF1087</f>
        <v/>
      </c>
      <c r="AH1087" s="20">
        <f>IF(W1087&lt;=0,0,LOOKUP(W1087,{0,1950001,3300001,6950001,9000001,18000001,40000001},{0.05,0.1,0.2,0.23,0.33,0.4,0.45}))</f>
        <v/>
      </c>
    </row>
    <row r="1088">
      <c r="A1088" t="inlineStr">
        <is>
          <t>1万円刻み 特例あり一般12万円</t>
        </is>
      </c>
      <c r="B1088" s="18">
        <f>'4_1万円刻み'!$A$336</f>
        <v/>
      </c>
      <c r="C1088" s="19" t="n">
        <v>2026</v>
      </c>
      <c r="D1088" t="inlineStr">
        <is>
          <t>はい</t>
        </is>
      </c>
      <c r="E1088" s="18" t="n">
        <v>120000</v>
      </c>
      <c r="F1088" s="18" t="n">
        <v>0</v>
      </c>
      <c r="G1088" s="18" t="n">
        <v>0</v>
      </c>
      <c r="H1088" s="18" t="n">
        <v>0</v>
      </c>
      <c r="I1088" s="18" t="n">
        <v>0</v>
      </c>
      <c r="J1088" s="18">
        <f>ROUND(MIN(B1088/12,650000)*12*0.0915+MIN(B1088/12,1390000)*12*(0.0504+0)+B1088*0.005,0)</f>
        <v/>
      </c>
      <c r="K1088" s="18" t="n">
        <v>0</v>
      </c>
      <c r="L1088" s="18" t="n">
        <v>0</v>
      </c>
      <c r="M1088" s="18">
        <f>ROUND(IF(C1088&gt;=2026,IF(B1088&lt;741000,0,IF(B1088&lt;2191000,B1088-740000,IF(B1088&lt;2193000,1451000,IF(B1088&lt;2196000,1453000,IF(B1088&lt;2200000,1456000,IF(B1088&lt;3600000,ROUNDDOWN(B1088/4,-3)*2.8-80000,IF(B1088&lt;6600000,ROUNDDOWN(B1088/4,-3)*3.2-440000,IF(B1088&lt;8500000,ROUNDDOWN(B1088*0.9,0)-1100000,B1088-1950000)))))))),IF(B1088&lt;651000,0,IF(B1088&lt;1900000,B1088-650000,IF(B1088&lt;3600000,ROUNDDOWN(B1088/4,-3)*2.8-80000,IF(B1088&lt;6600000,ROUNDDOWN(B1088/4,-3)*3.2-440000,IF(B1088&lt;8500000,ROUNDDOWN(B1088*0.9,0)-1100000,B1088-1950000)))))),0)</f>
        <v/>
      </c>
      <c r="N1088" s="18">
        <f>IF(M1088&gt;23500000,NA(),IF(C1088&gt;=2026,IF(M1088&lt;=4890000,1040000,IF(M1088&lt;=6550000,670000,620000)),IF(M1088&lt;=1320000,950000,IF(M1088&lt;=3360000,880000,IF(M1088&lt;=4890000,680000,IF(M1088&lt;=6550000,630000,580000))))))</f>
        <v/>
      </c>
      <c r="O1088" s="18">
        <f>IF(F1088&lt;=0,IF(AND(D1088="はい",C1088&gt;=2026,C1088&lt;=2027),IF(E1088&lt;=0,0,IF(E1088&lt;=30000,E1088,IF(E1088&lt;=60000,ROUNDUP(E1088/2,0)+15000,IF(E1088&lt;=120000,ROUNDUP(E1088/4,0)+30000,60000)))),IF(E1088&lt;=0,0,IF(E1088&lt;=20000,E1088,IF(E1088&lt;=40000,ROUNDUP(E1088/2,0)+10000,IF(E1088&lt;=80000,ROUNDUP(E1088/4,0)+20000,40000))))),IF(E1088&lt;=0,IF(F1088&lt;=0,0,IF(F1088&lt;=25000,F1088,IF(F1088&lt;=50000,ROUNDUP(F1088/2,0)+12500,IF(F1088&lt;=100000,ROUNDUP(F1088/4,0)+25000,50000)))),MAX(IF(F1088&lt;=0,0,IF(F1088&lt;=25000,F1088,IF(F1088&lt;=50000,ROUNDUP(F1088/2,0)+12500,IF(F1088&lt;=100000,ROUNDUP(F1088/4,0)+25000,50000)))),MIN(IF(AND(D1088="はい",C1088&gt;=2026,C1088&lt;=2027),IF(E1088&lt;=0,0,IF(E1088&lt;=30000,E1088,IF(E1088&lt;=60000,ROUNDUP(E1088/2,0)+15000,IF(E1088&lt;=120000,ROUNDUP(E1088/4,0)+30000,60000)))),IF(E1088&lt;=0,0,IF(E1088&lt;=20000,E1088,IF(E1088&lt;=40000,ROUNDUP(E1088/2,0)+10000,IF(E1088&lt;=80000,ROUNDUP(E1088/4,0)+20000,40000)))))+IF(F1088&lt;=0,0,IF(F1088&lt;=25000,F1088,IF(F1088&lt;=50000,ROUNDUP(F1088/2,0)+12500,IF(F1088&lt;=100000,ROUNDUP(F1088/4,0)+25000,50000)))),IF(AND(D1088="はい",C1088&gt;=2026,C1088&lt;=2027),60000,40000)))))</f>
        <v/>
      </c>
      <c r="P1088" s="18">
        <f>IF(G1088&lt;=0,0,IF(G1088&lt;=20000,G1088,IF(G1088&lt;=40000,ROUNDUP(G1088/2,0)+10000,IF(G1088&lt;=80000,ROUNDUP(G1088/4,0)+20000,40000))))</f>
        <v/>
      </c>
      <c r="Q1088" s="18">
        <f>IF(I1088&lt;=0,IF(H1088&lt;=0,0,IF(H1088&lt;=20000,H1088,IF(H1088&lt;=40000,ROUNDUP(H1088/2,0)+10000,IF(H1088&lt;=80000,ROUNDUP(H1088/4,0)+20000,40000)))),IF(H1088&lt;=0,IF(I1088&lt;=0,0,IF(I1088&lt;=25000,I1088,IF(I1088&lt;=50000,ROUNDUP(I1088/2,0)+12500,IF(I1088&lt;=100000,ROUNDUP(I1088/4,0)+25000,50000)))),MAX(IF(I1088&lt;=0,0,IF(I1088&lt;=25000,I1088,IF(I1088&lt;=50000,ROUNDUP(I1088/2,0)+12500,IF(I1088&lt;=100000,ROUNDUP(I1088/4,0)+25000,50000)))),MIN(IF(H1088&lt;=0,0,IF(H1088&lt;=20000,H1088,IF(H1088&lt;=40000,ROUNDUP(H1088/2,0)+10000,IF(H1088&lt;=80000,ROUNDUP(H1088/4,0)+20000,40000))))+IF(I1088&lt;=0,0,IF(I1088&lt;=25000,I1088,IF(I1088&lt;=50000,ROUNDUP(I1088/2,0)+12500,IF(I1088&lt;=100000,ROUNDUP(I1088/4,0)+25000,50000)))),40000))))</f>
        <v/>
      </c>
      <c r="R1088" s="18">
        <f>MIN(120000,O1088+P1088+Q1088)</f>
        <v/>
      </c>
      <c r="S1088" s="18">
        <f>IF(F1088&lt;=0,IF(E1088&lt;=0,0,IF(E1088&lt;=12000,E1088,IF(E1088&lt;=32000,ROUNDUP(E1088/2,0)+6000,IF(E1088&lt;=56000,ROUNDUP(E1088/4,0)+14000,28000)))),IF(E1088&lt;=0,IF(F1088&lt;=0,0,IF(F1088&lt;=15000,F1088,IF(F1088&lt;=40000,ROUNDUP(F1088/2,0)+7500,IF(F1088&lt;=70000,ROUNDUP(F1088/4,0)+17500,35000)))),MAX(IF(F1088&lt;=0,0,IF(F1088&lt;=15000,F1088,IF(F1088&lt;=40000,ROUNDUP(F1088/2,0)+7500,IF(F1088&lt;=70000,ROUNDUP(F1088/4,0)+17500,35000)))),MIN(IF(E1088&lt;=0,0,IF(E1088&lt;=12000,E1088,IF(E1088&lt;=32000,ROUNDUP(E1088/2,0)+6000,IF(E1088&lt;=56000,ROUNDUP(E1088/4,0)+14000,28000))))+IF(F1088&lt;=0,0,IF(F1088&lt;=15000,F1088,IF(F1088&lt;=40000,ROUNDUP(F1088/2,0)+7500,IF(F1088&lt;=70000,ROUNDUP(F1088/4,0)+17500,35000)))),28000))))</f>
        <v/>
      </c>
      <c r="T1088" s="18">
        <f>IF(G1088&lt;=0,0,IF(G1088&lt;=12000,G1088,IF(G1088&lt;=32000,ROUNDUP(G1088/2,0)+6000,IF(G1088&lt;=56000,ROUNDUP(G1088/4,0)+14000,28000))))</f>
        <v/>
      </c>
      <c r="U1088" s="18">
        <f>IF(I1088&lt;=0,IF(H1088&lt;=0,0,IF(H1088&lt;=12000,H1088,IF(H1088&lt;=32000,ROUNDUP(H1088/2,0)+6000,IF(H1088&lt;=56000,ROUNDUP(H1088/4,0)+14000,28000)))),IF(H1088&lt;=0,IF(I1088&lt;=0,0,IF(I1088&lt;=15000,I1088,IF(I1088&lt;=40000,ROUNDUP(I1088/2,0)+7500,IF(I1088&lt;=70000,ROUNDUP(I1088/4,0)+17500,35000)))),MAX(IF(I1088&lt;=0,0,IF(I1088&lt;=15000,I1088,IF(I1088&lt;=40000,ROUNDUP(I1088/2,0)+7500,IF(I1088&lt;=70000,ROUNDUP(I1088/4,0)+17500,35000)))),MIN(IF(H1088&lt;=0,0,IF(H1088&lt;=12000,H1088,IF(H1088&lt;=32000,ROUNDUP(H1088/2,0)+6000,IF(H1088&lt;=56000,ROUNDUP(H1088/4,0)+14000,28000))))+IF(I1088&lt;=0,0,IF(I1088&lt;=15000,I1088,IF(I1088&lt;=40000,ROUNDUP(I1088/2,0)+7500,IF(I1088&lt;=70000,ROUNDUP(I1088/4,0)+17500,35000)))),28000))))</f>
        <v/>
      </c>
      <c r="V1088" s="18">
        <f>MIN(70000,S1088+T1088+U1088)</f>
        <v/>
      </c>
      <c r="W1088" s="18">
        <f>MAX(0,ROUNDDOWN(M1088-J1088-N1088-K1088-0,-3))</f>
        <v/>
      </c>
      <c r="X1088" s="18">
        <f>MAX(0,ROUNDDOWN(M1088-J1088-N1088-K1088-R1088,-3))</f>
        <v/>
      </c>
      <c r="Y1088" s="18">
        <f>IF(W1088&lt;=0,0,ROUNDDOWN((W1088*LOOKUP(W1088,{0,1950001,3300001,6950001,9000001,18000001,40000001},{0.05,0.1,0.2,0.23,0.33,0.4,0.45})-LOOKUP(W1088,{0,1950001,3300001,6950001,9000001,18000001,40000001},{0,97500,427500,636000,1536000,2796000,4796000}))*1.021,-2))</f>
        <v/>
      </c>
      <c r="Z1088" s="18">
        <f>IF(X1088&lt;=0,0,ROUNDDOWN((X1088*LOOKUP(X1088,{0,1950001,3300001,6950001,9000001,18000001,40000001},{0.05,0.1,0.2,0.23,0.33,0.4,0.45})-LOOKUP(X1088,{0,1950001,3300001,6950001,9000001,18000001,40000001},{0,97500,427500,636000,1536000,2796000,4796000}))*1.021,-2))</f>
        <v/>
      </c>
      <c r="AA1088" s="18">
        <f>MAX(0,ROUNDDOWN(M1088-J1088-430000-L1088-0,-3))</f>
        <v/>
      </c>
      <c r="AB1088" s="18">
        <f>MAX(0,ROUNDDOWN(M1088-J1088-430000-L1088-V1088,-3))</f>
        <v/>
      </c>
      <c r="AC1088" s="18">
        <f>IF(M1088&lt;=450000,0,MAX(0,ROUNDDOWN(AA1088*0.06-MIN(50000,AA1088)*0.03,-2))+MAX(0,ROUNDDOWN(AA1088*0.04-MIN(50000,AA1088)*0.02,-2)))</f>
        <v/>
      </c>
      <c r="AD1088" s="18">
        <f>IF(M1088&lt;=450000,0,MAX(0,ROUNDDOWN(AB1088*0.06-MIN(50000,AB1088)*0.03,-2))+MAX(0,ROUNDDOWN(AB1088*0.04-MIN(50000,AB1088)*0.02,-2)))</f>
        <v/>
      </c>
      <c r="AE1088" s="18">
        <f>Y1088-Z1088</f>
        <v/>
      </c>
      <c r="AF1088" s="18">
        <f>AC1088-AD1088</f>
        <v/>
      </c>
      <c r="AG1088" s="18">
        <f>AE1088+AF1088</f>
        <v/>
      </c>
      <c r="AH1088" s="20">
        <f>IF(W1088&lt;=0,0,LOOKUP(W1088,{0,1950001,3300001,6950001,9000001,18000001,40000001},{0.05,0.1,0.2,0.23,0.33,0.4,0.45}))</f>
        <v/>
      </c>
    </row>
    <row r="1089">
      <c r="A1089" t="inlineStr">
        <is>
          <t>1万円刻み 3区分8万円ずつ</t>
        </is>
      </c>
      <c r="B1089" s="18">
        <f>'4_1万円刻み'!$A$337</f>
        <v/>
      </c>
      <c r="C1089" s="19" t="n">
        <v>2026</v>
      </c>
      <c r="D1089" t="inlineStr">
        <is>
          <t>いいえ</t>
        </is>
      </c>
      <c r="E1089" s="18" t="n">
        <v>80000</v>
      </c>
      <c r="F1089" s="18" t="n">
        <v>0</v>
      </c>
      <c r="G1089" s="18" t="n">
        <v>80000</v>
      </c>
      <c r="H1089" s="18" t="n">
        <v>80000</v>
      </c>
      <c r="I1089" s="18" t="n">
        <v>0</v>
      </c>
      <c r="J1089" s="18">
        <f>ROUND(MIN(B1089/12,650000)*12*0.0915+MIN(B1089/12,1390000)*12*(0.0504+0)+B1089*0.005,0)</f>
        <v/>
      </c>
      <c r="K1089" s="18" t="n">
        <v>0</v>
      </c>
      <c r="L1089" s="18" t="n">
        <v>0</v>
      </c>
      <c r="M1089" s="18">
        <f>ROUND(IF(C1089&gt;=2026,IF(B1089&lt;741000,0,IF(B1089&lt;2191000,B1089-740000,IF(B1089&lt;2193000,1451000,IF(B1089&lt;2196000,1453000,IF(B1089&lt;2200000,1456000,IF(B1089&lt;3600000,ROUNDDOWN(B1089/4,-3)*2.8-80000,IF(B1089&lt;6600000,ROUNDDOWN(B1089/4,-3)*3.2-440000,IF(B1089&lt;8500000,ROUNDDOWN(B1089*0.9,0)-1100000,B1089-1950000)))))))),IF(B1089&lt;651000,0,IF(B1089&lt;1900000,B1089-650000,IF(B1089&lt;3600000,ROUNDDOWN(B1089/4,-3)*2.8-80000,IF(B1089&lt;6600000,ROUNDDOWN(B1089/4,-3)*3.2-440000,IF(B1089&lt;8500000,ROUNDDOWN(B1089*0.9,0)-1100000,B1089-1950000)))))),0)</f>
        <v/>
      </c>
      <c r="N1089" s="18">
        <f>IF(M1089&gt;23500000,NA(),IF(C1089&gt;=2026,IF(M1089&lt;=4890000,1040000,IF(M1089&lt;=6550000,670000,620000)),IF(M1089&lt;=1320000,950000,IF(M1089&lt;=3360000,880000,IF(M1089&lt;=4890000,680000,IF(M1089&lt;=6550000,630000,580000))))))</f>
        <v/>
      </c>
      <c r="O1089" s="18">
        <f>IF(F1089&lt;=0,IF(AND(D1089="はい",C1089&gt;=2026,C1089&lt;=2027),IF(E1089&lt;=0,0,IF(E1089&lt;=30000,E1089,IF(E1089&lt;=60000,ROUNDUP(E1089/2,0)+15000,IF(E1089&lt;=120000,ROUNDUP(E1089/4,0)+30000,60000)))),IF(E1089&lt;=0,0,IF(E1089&lt;=20000,E1089,IF(E1089&lt;=40000,ROUNDUP(E1089/2,0)+10000,IF(E1089&lt;=80000,ROUNDUP(E1089/4,0)+20000,40000))))),IF(E1089&lt;=0,IF(F1089&lt;=0,0,IF(F1089&lt;=25000,F1089,IF(F1089&lt;=50000,ROUNDUP(F1089/2,0)+12500,IF(F1089&lt;=100000,ROUNDUP(F1089/4,0)+25000,50000)))),MAX(IF(F1089&lt;=0,0,IF(F1089&lt;=25000,F1089,IF(F1089&lt;=50000,ROUNDUP(F1089/2,0)+12500,IF(F1089&lt;=100000,ROUNDUP(F1089/4,0)+25000,50000)))),MIN(IF(AND(D1089="はい",C1089&gt;=2026,C1089&lt;=2027),IF(E1089&lt;=0,0,IF(E1089&lt;=30000,E1089,IF(E1089&lt;=60000,ROUNDUP(E1089/2,0)+15000,IF(E1089&lt;=120000,ROUNDUP(E1089/4,0)+30000,60000)))),IF(E1089&lt;=0,0,IF(E1089&lt;=20000,E1089,IF(E1089&lt;=40000,ROUNDUP(E1089/2,0)+10000,IF(E1089&lt;=80000,ROUNDUP(E1089/4,0)+20000,40000)))))+IF(F1089&lt;=0,0,IF(F1089&lt;=25000,F1089,IF(F1089&lt;=50000,ROUNDUP(F1089/2,0)+12500,IF(F1089&lt;=100000,ROUNDUP(F1089/4,0)+25000,50000)))),IF(AND(D1089="はい",C1089&gt;=2026,C1089&lt;=2027),60000,40000)))))</f>
        <v/>
      </c>
      <c r="P1089" s="18">
        <f>IF(G1089&lt;=0,0,IF(G1089&lt;=20000,G1089,IF(G1089&lt;=40000,ROUNDUP(G1089/2,0)+10000,IF(G1089&lt;=80000,ROUNDUP(G1089/4,0)+20000,40000))))</f>
        <v/>
      </c>
      <c r="Q1089" s="18">
        <f>IF(I1089&lt;=0,IF(H1089&lt;=0,0,IF(H1089&lt;=20000,H1089,IF(H1089&lt;=40000,ROUNDUP(H1089/2,0)+10000,IF(H1089&lt;=80000,ROUNDUP(H1089/4,0)+20000,40000)))),IF(H1089&lt;=0,IF(I1089&lt;=0,0,IF(I1089&lt;=25000,I1089,IF(I1089&lt;=50000,ROUNDUP(I1089/2,0)+12500,IF(I1089&lt;=100000,ROUNDUP(I1089/4,0)+25000,50000)))),MAX(IF(I1089&lt;=0,0,IF(I1089&lt;=25000,I1089,IF(I1089&lt;=50000,ROUNDUP(I1089/2,0)+12500,IF(I1089&lt;=100000,ROUNDUP(I1089/4,0)+25000,50000)))),MIN(IF(H1089&lt;=0,0,IF(H1089&lt;=20000,H1089,IF(H1089&lt;=40000,ROUNDUP(H1089/2,0)+10000,IF(H1089&lt;=80000,ROUNDUP(H1089/4,0)+20000,40000))))+IF(I1089&lt;=0,0,IF(I1089&lt;=25000,I1089,IF(I1089&lt;=50000,ROUNDUP(I1089/2,0)+12500,IF(I1089&lt;=100000,ROUNDUP(I1089/4,0)+25000,50000)))),40000))))</f>
        <v/>
      </c>
      <c r="R1089" s="18">
        <f>MIN(120000,O1089+P1089+Q1089)</f>
        <v/>
      </c>
      <c r="S1089" s="18">
        <f>IF(F1089&lt;=0,IF(E1089&lt;=0,0,IF(E1089&lt;=12000,E1089,IF(E1089&lt;=32000,ROUNDUP(E1089/2,0)+6000,IF(E1089&lt;=56000,ROUNDUP(E1089/4,0)+14000,28000)))),IF(E1089&lt;=0,IF(F1089&lt;=0,0,IF(F1089&lt;=15000,F1089,IF(F1089&lt;=40000,ROUNDUP(F1089/2,0)+7500,IF(F1089&lt;=70000,ROUNDUP(F1089/4,0)+17500,35000)))),MAX(IF(F1089&lt;=0,0,IF(F1089&lt;=15000,F1089,IF(F1089&lt;=40000,ROUNDUP(F1089/2,0)+7500,IF(F1089&lt;=70000,ROUNDUP(F1089/4,0)+17500,35000)))),MIN(IF(E1089&lt;=0,0,IF(E1089&lt;=12000,E1089,IF(E1089&lt;=32000,ROUNDUP(E1089/2,0)+6000,IF(E1089&lt;=56000,ROUNDUP(E1089/4,0)+14000,28000))))+IF(F1089&lt;=0,0,IF(F1089&lt;=15000,F1089,IF(F1089&lt;=40000,ROUNDUP(F1089/2,0)+7500,IF(F1089&lt;=70000,ROUNDUP(F1089/4,0)+17500,35000)))),28000))))</f>
        <v/>
      </c>
      <c r="T1089" s="18">
        <f>IF(G1089&lt;=0,0,IF(G1089&lt;=12000,G1089,IF(G1089&lt;=32000,ROUNDUP(G1089/2,0)+6000,IF(G1089&lt;=56000,ROUNDUP(G1089/4,0)+14000,28000))))</f>
        <v/>
      </c>
      <c r="U1089" s="18">
        <f>IF(I1089&lt;=0,IF(H1089&lt;=0,0,IF(H1089&lt;=12000,H1089,IF(H1089&lt;=32000,ROUNDUP(H1089/2,0)+6000,IF(H1089&lt;=56000,ROUNDUP(H1089/4,0)+14000,28000)))),IF(H1089&lt;=0,IF(I1089&lt;=0,0,IF(I1089&lt;=15000,I1089,IF(I1089&lt;=40000,ROUNDUP(I1089/2,0)+7500,IF(I1089&lt;=70000,ROUNDUP(I1089/4,0)+17500,35000)))),MAX(IF(I1089&lt;=0,0,IF(I1089&lt;=15000,I1089,IF(I1089&lt;=40000,ROUNDUP(I1089/2,0)+7500,IF(I1089&lt;=70000,ROUNDUP(I1089/4,0)+17500,35000)))),MIN(IF(H1089&lt;=0,0,IF(H1089&lt;=12000,H1089,IF(H1089&lt;=32000,ROUNDUP(H1089/2,0)+6000,IF(H1089&lt;=56000,ROUNDUP(H1089/4,0)+14000,28000))))+IF(I1089&lt;=0,0,IF(I1089&lt;=15000,I1089,IF(I1089&lt;=40000,ROUNDUP(I1089/2,0)+7500,IF(I1089&lt;=70000,ROUNDUP(I1089/4,0)+17500,35000)))),28000))))</f>
        <v/>
      </c>
      <c r="V1089" s="18">
        <f>MIN(70000,S1089+T1089+U1089)</f>
        <v/>
      </c>
      <c r="W1089" s="18">
        <f>MAX(0,ROUNDDOWN(M1089-J1089-N1089-K1089-0,-3))</f>
        <v/>
      </c>
      <c r="X1089" s="18">
        <f>MAX(0,ROUNDDOWN(M1089-J1089-N1089-K1089-R1089,-3))</f>
        <v/>
      </c>
      <c r="Y1089" s="18">
        <f>IF(W1089&lt;=0,0,ROUNDDOWN((W1089*LOOKUP(W1089,{0,1950001,3300001,6950001,9000001,18000001,40000001},{0.05,0.1,0.2,0.23,0.33,0.4,0.45})-LOOKUP(W1089,{0,1950001,3300001,6950001,9000001,18000001,40000001},{0,97500,427500,636000,1536000,2796000,4796000}))*1.021,-2))</f>
        <v/>
      </c>
      <c r="Z1089" s="18">
        <f>IF(X1089&lt;=0,0,ROUNDDOWN((X1089*LOOKUP(X1089,{0,1950001,3300001,6950001,9000001,18000001,40000001},{0.05,0.1,0.2,0.23,0.33,0.4,0.45})-LOOKUP(X1089,{0,1950001,3300001,6950001,9000001,18000001,40000001},{0,97500,427500,636000,1536000,2796000,4796000}))*1.021,-2))</f>
        <v/>
      </c>
      <c r="AA1089" s="18">
        <f>MAX(0,ROUNDDOWN(M1089-J1089-430000-L1089-0,-3))</f>
        <v/>
      </c>
      <c r="AB1089" s="18">
        <f>MAX(0,ROUNDDOWN(M1089-J1089-430000-L1089-V1089,-3))</f>
        <v/>
      </c>
      <c r="AC1089" s="18">
        <f>IF(M1089&lt;=450000,0,MAX(0,ROUNDDOWN(AA1089*0.06-MIN(50000,AA1089)*0.03,-2))+MAX(0,ROUNDDOWN(AA1089*0.04-MIN(50000,AA1089)*0.02,-2)))</f>
        <v/>
      </c>
      <c r="AD1089" s="18">
        <f>IF(M1089&lt;=450000,0,MAX(0,ROUNDDOWN(AB1089*0.06-MIN(50000,AB1089)*0.03,-2))+MAX(0,ROUNDDOWN(AB1089*0.04-MIN(50000,AB1089)*0.02,-2)))</f>
        <v/>
      </c>
      <c r="AE1089" s="18">
        <f>Y1089-Z1089</f>
        <v/>
      </c>
      <c r="AF1089" s="18">
        <f>AC1089-AD1089</f>
        <v/>
      </c>
      <c r="AG1089" s="18">
        <f>AE1089+AF1089</f>
        <v/>
      </c>
      <c r="AH1089" s="20">
        <f>IF(W1089&lt;=0,0,LOOKUP(W1089,{0,1950001,3300001,6950001,9000001,18000001,40000001},{0.05,0.1,0.2,0.23,0.33,0.4,0.45}))</f>
        <v/>
      </c>
    </row>
    <row r="1090">
      <c r="A1090" t="inlineStr">
        <is>
          <t>1万円刻み 一般8万円</t>
        </is>
      </c>
      <c r="B1090" s="18">
        <f>'4_1万円刻み'!$A$337</f>
        <v/>
      </c>
      <c r="C1090" s="19" t="n">
        <v>2026</v>
      </c>
      <c r="D1090" t="inlineStr">
        <is>
          <t>いいえ</t>
        </is>
      </c>
      <c r="E1090" s="18" t="n">
        <v>80000</v>
      </c>
      <c r="F1090" s="18" t="n">
        <v>0</v>
      </c>
      <c r="G1090" s="18" t="n">
        <v>0</v>
      </c>
      <c r="H1090" s="18" t="n">
        <v>0</v>
      </c>
      <c r="I1090" s="18" t="n">
        <v>0</v>
      </c>
      <c r="J1090" s="18">
        <f>ROUND(MIN(B1090/12,650000)*12*0.0915+MIN(B1090/12,1390000)*12*(0.0504+0)+B1090*0.005,0)</f>
        <v/>
      </c>
      <c r="K1090" s="18" t="n">
        <v>0</v>
      </c>
      <c r="L1090" s="18" t="n">
        <v>0</v>
      </c>
      <c r="M1090" s="18">
        <f>ROUND(IF(C1090&gt;=2026,IF(B1090&lt;741000,0,IF(B1090&lt;2191000,B1090-740000,IF(B1090&lt;2193000,1451000,IF(B1090&lt;2196000,1453000,IF(B1090&lt;2200000,1456000,IF(B1090&lt;3600000,ROUNDDOWN(B1090/4,-3)*2.8-80000,IF(B1090&lt;6600000,ROUNDDOWN(B1090/4,-3)*3.2-440000,IF(B1090&lt;8500000,ROUNDDOWN(B1090*0.9,0)-1100000,B1090-1950000)))))))),IF(B1090&lt;651000,0,IF(B1090&lt;1900000,B1090-650000,IF(B1090&lt;3600000,ROUNDDOWN(B1090/4,-3)*2.8-80000,IF(B1090&lt;6600000,ROUNDDOWN(B1090/4,-3)*3.2-440000,IF(B1090&lt;8500000,ROUNDDOWN(B1090*0.9,0)-1100000,B1090-1950000)))))),0)</f>
        <v/>
      </c>
      <c r="N1090" s="18">
        <f>IF(M1090&gt;23500000,NA(),IF(C1090&gt;=2026,IF(M1090&lt;=4890000,1040000,IF(M1090&lt;=6550000,670000,620000)),IF(M1090&lt;=1320000,950000,IF(M1090&lt;=3360000,880000,IF(M1090&lt;=4890000,680000,IF(M1090&lt;=6550000,630000,580000))))))</f>
        <v/>
      </c>
      <c r="O1090" s="18">
        <f>IF(F1090&lt;=0,IF(AND(D1090="はい",C1090&gt;=2026,C1090&lt;=2027),IF(E1090&lt;=0,0,IF(E1090&lt;=30000,E1090,IF(E1090&lt;=60000,ROUNDUP(E1090/2,0)+15000,IF(E1090&lt;=120000,ROUNDUP(E1090/4,0)+30000,60000)))),IF(E1090&lt;=0,0,IF(E1090&lt;=20000,E1090,IF(E1090&lt;=40000,ROUNDUP(E1090/2,0)+10000,IF(E1090&lt;=80000,ROUNDUP(E1090/4,0)+20000,40000))))),IF(E1090&lt;=0,IF(F1090&lt;=0,0,IF(F1090&lt;=25000,F1090,IF(F1090&lt;=50000,ROUNDUP(F1090/2,0)+12500,IF(F1090&lt;=100000,ROUNDUP(F1090/4,0)+25000,50000)))),MAX(IF(F1090&lt;=0,0,IF(F1090&lt;=25000,F1090,IF(F1090&lt;=50000,ROUNDUP(F1090/2,0)+12500,IF(F1090&lt;=100000,ROUNDUP(F1090/4,0)+25000,50000)))),MIN(IF(AND(D1090="はい",C1090&gt;=2026,C1090&lt;=2027),IF(E1090&lt;=0,0,IF(E1090&lt;=30000,E1090,IF(E1090&lt;=60000,ROUNDUP(E1090/2,0)+15000,IF(E1090&lt;=120000,ROUNDUP(E1090/4,0)+30000,60000)))),IF(E1090&lt;=0,0,IF(E1090&lt;=20000,E1090,IF(E1090&lt;=40000,ROUNDUP(E1090/2,0)+10000,IF(E1090&lt;=80000,ROUNDUP(E1090/4,0)+20000,40000)))))+IF(F1090&lt;=0,0,IF(F1090&lt;=25000,F1090,IF(F1090&lt;=50000,ROUNDUP(F1090/2,0)+12500,IF(F1090&lt;=100000,ROUNDUP(F1090/4,0)+25000,50000)))),IF(AND(D1090="はい",C1090&gt;=2026,C1090&lt;=2027),60000,40000)))))</f>
        <v/>
      </c>
      <c r="P1090" s="18">
        <f>IF(G1090&lt;=0,0,IF(G1090&lt;=20000,G1090,IF(G1090&lt;=40000,ROUNDUP(G1090/2,0)+10000,IF(G1090&lt;=80000,ROUNDUP(G1090/4,0)+20000,40000))))</f>
        <v/>
      </c>
      <c r="Q1090" s="18">
        <f>IF(I1090&lt;=0,IF(H1090&lt;=0,0,IF(H1090&lt;=20000,H1090,IF(H1090&lt;=40000,ROUNDUP(H1090/2,0)+10000,IF(H1090&lt;=80000,ROUNDUP(H1090/4,0)+20000,40000)))),IF(H1090&lt;=0,IF(I1090&lt;=0,0,IF(I1090&lt;=25000,I1090,IF(I1090&lt;=50000,ROUNDUP(I1090/2,0)+12500,IF(I1090&lt;=100000,ROUNDUP(I1090/4,0)+25000,50000)))),MAX(IF(I1090&lt;=0,0,IF(I1090&lt;=25000,I1090,IF(I1090&lt;=50000,ROUNDUP(I1090/2,0)+12500,IF(I1090&lt;=100000,ROUNDUP(I1090/4,0)+25000,50000)))),MIN(IF(H1090&lt;=0,0,IF(H1090&lt;=20000,H1090,IF(H1090&lt;=40000,ROUNDUP(H1090/2,0)+10000,IF(H1090&lt;=80000,ROUNDUP(H1090/4,0)+20000,40000))))+IF(I1090&lt;=0,0,IF(I1090&lt;=25000,I1090,IF(I1090&lt;=50000,ROUNDUP(I1090/2,0)+12500,IF(I1090&lt;=100000,ROUNDUP(I1090/4,0)+25000,50000)))),40000))))</f>
        <v/>
      </c>
      <c r="R1090" s="18">
        <f>MIN(120000,O1090+P1090+Q1090)</f>
        <v/>
      </c>
      <c r="S1090" s="18">
        <f>IF(F1090&lt;=0,IF(E1090&lt;=0,0,IF(E1090&lt;=12000,E1090,IF(E1090&lt;=32000,ROUNDUP(E1090/2,0)+6000,IF(E1090&lt;=56000,ROUNDUP(E1090/4,0)+14000,28000)))),IF(E1090&lt;=0,IF(F1090&lt;=0,0,IF(F1090&lt;=15000,F1090,IF(F1090&lt;=40000,ROUNDUP(F1090/2,0)+7500,IF(F1090&lt;=70000,ROUNDUP(F1090/4,0)+17500,35000)))),MAX(IF(F1090&lt;=0,0,IF(F1090&lt;=15000,F1090,IF(F1090&lt;=40000,ROUNDUP(F1090/2,0)+7500,IF(F1090&lt;=70000,ROUNDUP(F1090/4,0)+17500,35000)))),MIN(IF(E1090&lt;=0,0,IF(E1090&lt;=12000,E1090,IF(E1090&lt;=32000,ROUNDUP(E1090/2,0)+6000,IF(E1090&lt;=56000,ROUNDUP(E1090/4,0)+14000,28000))))+IF(F1090&lt;=0,0,IF(F1090&lt;=15000,F1090,IF(F1090&lt;=40000,ROUNDUP(F1090/2,0)+7500,IF(F1090&lt;=70000,ROUNDUP(F1090/4,0)+17500,35000)))),28000))))</f>
        <v/>
      </c>
      <c r="T1090" s="18">
        <f>IF(G1090&lt;=0,0,IF(G1090&lt;=12000,G1090,IF(G1090&lt;=32000,ROUNDUP(G1090/2,0)+6000,IF(G1090&lt;=56000,ROUNDUP(G1090/4,0)+14000,28000))))</f>
        <v/>
      </c>
      <c r="U1090" s="18">
        <f>IF(I1090&lt;=0,IF(H1090&lt;=0,0,IF(H1090&lt;=12000,H1090,IF(H1090&lt;=32000,ROUNDUP(H1090/2,0)+6000,IF(H1090&lt;=56000,ROUNDUP(H1090/4,0)+14000,28000)))),IF(H1090&lt;=0,IF(I1090&lt;=0,0,IF(I1090&lt;=15000,I1090,IF(I1090&lt;=40000,ROUNDUP(I1090/2,0)+7500,IF(I1090&lt;=70000,ROUNDUP(I1090/4,0)+17500,35000)))),MAX(IF(I1090&lt;=0,0,IF(I1090&lt;=15000,I1090,IF(I1090&lt;=40000,ROUNDUP(I1090/2,0)+7500,IF(I1090&lt;=70000,ROUNDUP(I1090/4,0)+17500,35000)))),MIN(IF(H1090&lt;=0,0,IF(H1090&lt;=12000,H1090,IF(H1090&lt;=32000,ROUNDUP(H1090/2,0)+6000,IF(H1090&lt;=56000,ROUNDUP(H1090/4,0)+14000,28000))))+IF(I1090&lt;=0,0,IF(I1090&lt;=15000,I1090,IF(I1090&lt;=40000,ROUNDUP(I1090/2,0)+7500,IF(I1090&lt;=70000,ROUNDUP(I1090/4,0)+17500,35000)))),28000))))</f>
        <v/>
      </c>
      <c r="V1090" s="18">
        <f>MIN(70000,S1090+T1090+U1090)</f>
        <v/>
      </c>
      <c r="W1090" s="18">
        <f>MAX(0,ROUNDDOWN(M1090-J1090-N1090-K1090-0,-3))</f>
        <v/>
      </c>
      <c r="X1090" s="18">
        <f>MAX(0,ROUNDDOWN(M1090-J1090-N1090-K1090-R1090,-3))</f>
        <v/>
      </c>
      <c r="Y1090" s="18">
        <f>IF(W1090&lt;=0,0,ROUNDDOWN((W1090*LOOKUP(W1090,{0,1950001,3300001,6950001,9000001,18000001,40000001},{0.05,0.1,0.2,0.23,0.33,0.4,0.45})-LOOKUP(W1090,{0,1950001,3300001,6950001,9000001,18000001,40000001},{0,97500,427500,636000,1536000,2796000,4796000}))*1.021,-2))</f>
        <v/>
      </c>
      <c r="Z1090" s="18">
        <f>IF(X1090&lt;=0,0,ROUNDDOWN((X1090*LOOKUP(X1090,{0,1950001,3300001,6950001,9000001,18000001,40000001},{0.05,0.1,0.2,0.23,0.33,0.4,0.45})-LOOKUP(X1090,{0,1950001,3300001,6950001,9000001,18000001,40000001},{0,97500,427500,636000,1536000,2796000,4796000}))*1.021,-2))</f>
        <v/>
      </c>
      <c r="AA1090" s="18">
        <f>MAX(0,ROUNDDOWN(M1090-J1090-430000-L1090-0,-3))</f>
        <v/>
      </c>
      <c r="AB1090" s="18">
        <f>MAX(0,ROUNDDOWN(M1090-J1090-430000-L1090-V1090,-3))</f>
        <v/>
      </c>
      <c r="AC1090" s="18">
        <f>IF(M1090&lt;=450000,0,MAX(0,ROUNDDOWN(AA1090*0.06-MIN(50000,AA1090)*0.03,-2))+MAX(0,ROUNDDOWN(AA1090*0.04-MIN(50000,AA1090)*0.02,-2)))</f>
        <v/>
      </c>
      <c r="AD1090" s="18">
        <f>IF(M1090&lt;=450000,0,MAX(0,ROUNDDOWN(AB1090*0.06-MIN(50000,AB1090)*0.03,-2))+MAX(0,ROUNDDOWN(AB1090*0.04-MIN(50000,AB1090)*0.02,-2)))</f>
        <v/>
      </c>
      <c r="AE1090" s="18">
        <f>Y1090-Z1090</f>
        <v/>
      </c>
      <c r="AF1090" s="18">
        <f>AC1090-AD1090</f>
        <v/>
      </c>
      <c r="AG1090" s="18">
        <f>AE1090+AF1090</f>
        <v/>
      </c>
      <c r="AH1090" s="20">
        <f>IF(W1090&lt;=0,0,LOOKUP(W1090,{0,1950001,3300001,6950001,9000001,18000001,40000001},{0.05,0.1,0.2,0.23,0.33,0.4,0.45}))</f>
        <v/>
      </c>
    </row>
    <row r="1091">
      <c r="A1091" t="inlineStr">
        <is>
          <t>1万円刻み 特例あり一般12万円</t>
        </is>
      </c>
      <c r="B1091" s="18">
        <f>'4_1万円刻み'!$A$337</f>
        <v/>
      </c>
      <c r="C1091" s="19" t="n">
        <v>2026</v>
      </c>
      <c r="D1091" t="inlineStr">
        <is>
          <t>はい</t>
        </is>
      </c>
      <c r="E1091" s="18" t="n">
        <v>120000</v>
      </c>
      <c r="F1091" s="18" t="n">
        <v>0</v>
      </c>
      <c r="G1091" s="18" t="n">
        <v>0</v>
      </c>
      <c r="H1091" s="18" t="n">
        <v>0</v>
      </c>
      <c r="I1091" s="18" t="n">
        <v>0</v>
      </c>
      <c r="J1091" s="18">
        <f>ROUND(MIN(B1091/12,650000)*12*0.0915+MIN(B1091/12,1390000)*12*(0.0504+0)+B1091*0.005,0)</f>
        <v/>
      </c>
      <c r="K1091" s="18" t="n">
        <v>0</v>
      </c>
      <c r="L1091" s="18" t="n">
        <v>0</v>
      </c>
      <c r="M1091" s="18">
        <f>ROUND(IF(C1091&gt;=2026,IF(B1091&lt;741000,0,IF(B1091&lt;2191000,B1091-740000,IF(B1091&lt;2193000,1451000,IF(B1091&lt;2196000,1453000,IF(B1091&lt;2200000,1456000,IF(B1091&lt;3600000,ROUNDDOWN(B1091/4,-3)*2.8-80000,IF(B1091&lt;6600000,ROUNDDOWN(B1091/4,-3)*3.2-440000,IF(B1091&lt;8500000,ROUNDDOWN(B1091*0.9,0)-1100000,B1091-1950000)))))))),IF(B1091&lt;651000,0,IF(B1091&lt;1900000,B1091-650000,IF(B1091&lt;3600000,ROUNDDOWN(B1091/4,-3)*2.8-80000,IF(B1091&lt;6600000,ROUNDDOWN(B1091/4,-3)*3.2-440000,IF(B1091&lt;8500000,ROUNDDOWN(B1091*0.9,0)-1100000,B1091-1950000)))))),0)</f>
        <v/>
      </c>
      <c r="N1091" s="18">
        <f>IF(M1091&gt;23500000,NA(),IF(C1091&gt;=2026,IF(M1091&lt;=4890000,1040000,IF(M1091&lt;=6550000,670000,620000)),IF(M1091&lt;=1320000,950000,IF(M1091&lt;=3360000,880000,IF(M1091&lt;=4890000,680000,IF(M1091&lt;=6550000,630000,580000))))))</f>
        <v/>
      </c>
      <c r="O1091" s="18">
        <f>IF(F1091&lt;=0,IF(AND(D1091="はい",C1091&gt;=2026,C1091&lt;=2027),IF(E1091&lt;=0,0,IF(E1091&lt;=30000,E1091,IF(E1091&lt;=60000,ROUNDUP(E1091/2,0)+15000,IF(E1091&lt;=120000,ROUNDUP(E1091/4,0)+30000,60000)))),IF(E1091&lt;=0,0,IF(E1091&lt;=20000,E1091,IF(E1091&lt;=40000,ROUNDUP(E1091/2,0)+10000,IF(E1091&lt;=80000,ROUNDUP(E1091/4,0)+20000,40000))))),IF(E1091&lt;=0,IF(F1091&lt;=0,0,IF(F1091&lt;=25000,F1091,IF(F1091&lt;=50000,ROUNDUP(F1091/2,0)+12500,IF(F1091&lt;=100000,ROUNDUP(F1091/4,0)+25000,50000)))),MAX(IF(F1091&lt;=0,0,IF(F1091&lt;=25000,F1091,IF(F1091&lt;=50000,ROUNDUP(F1091/2,0)+12500,IF(F1091&lt;=100000,ROUNDUP(F1091/4,0)+25000,50000)))),MIN(IF(AND(D1091="はい",C1091&gt;=2026,C1091&lt;=2027),IF(E1091&lt;=0,0,IF(E1091&lt;=30000,E1091,IF(E1091&lt;=60000,ROUNDUP(E1091/2,0)+15000,IF(E1091&lt;=120000,ROUNDUP(E1091/4,0)+30000,60000)))),IF(E1091&lt;=0,0,IF(E1091&lt;=20000,E1091,IF(E1091&lt;=40000,ROUNDUP(E1091/2,0)+10000,IF(E1091&lt;=80000,ROUNDUP(E1091/4,0)+20000,40000)))))+IF(F1091&lt;=0,0,IF(F1091&lt;=25000,F1091,IF(F1091&lt;=50000,ROUNDUP(F1091/2,0)+12500,IF(F1091&lt;=100000,ROUNDUP(F1091/4,0)+25000,50000)))),IF(AND(D1091="はい",C1091&gt;=2026,C1091&lt;=2027),60000,40000)))))</f>
        <v/>
      </c>
      <c r="P1091" s="18">
        <f>IF(G1091&lt;=0,0,IF(G1091&lt;=20000,G1091,IF(G1091&lt;=40000,ROUNDUP(G1091/2,0)+10000,IF(G1091&lt;=80000,ROUNDUP(G1091/4,0)+20000,40000))))</f>
        <v/>
      </c>
      <c r="Q1091" s="18">
        <f>IF(I1091&lt;=0,IF(H1091&lt;=0,0,IF(H1091&lt;=20000,H1091,IF(H1091&lt;=40000,ROUNDUP(H1091/2,0)+10000,IF(H1091&lt;=80000,ROUNDUP(H1091/4,0)+20000,40000)))),IF(H1091&lt;=0,IF(I1091&lt;=0,0,IF(I1091&lt;=25000,I1091,IF(I1091&lt;=50000,ROUNDUP(I1091/2,0)+12500,IF(I1091&lt;=100000,ROUNDUP(I1091/4,0)+25000,50000)))),MAX(IF(I1091&lt;=0,0,IF(I1091&lt;=25000,I1091,IF(I1091&lt;=50000,ROUNDUP(I1091/2,0)+12500,IF(I1091&lt;=100000,ROUNDUP(I1091/4,0)+25000,50000)))),MIN(IF(H1091&lt;=0,0,IF(H1091&lt;=20000,H1091,IF(H1091&lt;=40000,ROUNDUP(H1091/2,0)+10000,IF(H1091&lt;=80000,ROUNDUP(H1091/4,0)+20000,40000))))+IF(I1091&lt;=0,0,IF(I1091&lt;=25000,I1091,IF(I1091&lt;=50000,ROUNDUP(I1091/2,0)+12500,IF(I1091&lt;=100000,ROUNDUP(I1091/4,0)+25000,50000)))),40000))))</f>
        <v/>
      </c>
      <c r="R1091" s="18">
        <f>MIN(120000,O1091+P1091+Q1091)</f>
        <v/>
      </c>
      <c r="S1091" s="18">
        <f>IF(F1091&lt;=0,IF(E1091&lt;=0,0,IF(E1091&lt;=12000,E1091,IF(E1091&lt;=32000,ROUNDUP(E1091/2,0)+6000,IF(E1091&lt;=56000,ROUNDUP(E1091/4,0)+14000,28000)))),IF(E1091&lt;=0,IF(F1091&lt;=0,0,IF(F1091&lt;=15000,F1091,IF(F1091&lt;=40000,ROUNDUP(F1091/2,0)+7500,IF(F1091&lt;=70000,ROUNDUP(F1091/4,0)+17500,35000)))),MAX(IF(F1091&lt;=0,0,IF(F1091&lt;=15000,F1091,IF(F1091&lt;=40000,ROUNDUP(F1091/2,0)+7500,IF(F1091&lt;=70000,ROUNDUP(F1091/4,0)+17500,35000)))),MIN(IF(E1091&lt;=0,0,IF(E1091&lt;=12000,E1091,IF(E1091&lt;=32000,ROUNDUP(E1091/2,0)+6000,IF(E1091&lt;=56000,ROUNDUP(E1091/4,0)+14000,28000))))+IF(F1091&lt;=0,0,IF(F1091&lt;=15000,F1091,IF(F1091&lt;=40000,ROUNDUP(F1091/2,0)+7500,IF(F1091&lt;=70000,ROUNDUP(F1091/4,0)+17500,35000)))),28000))))</f>
        <v/>
      </c>
      <c r="T1091" s="18">
        <f>IF(G1091&lt;=0,0,IF(G1091&lt;=12000,G1091,IF(G1091&lt;=32000,ROUNDUP(G1091/2,0)+6000,IF(G1091&lt;=56000,ROUNDUP(G1091/4,0)+14000,28000))))</f>
        <v/>
      </c>
      <c r="U1091" s="18">
        <f>IF(I1091&lt;=0,IF(H1091&lt;=0,0,IF(H1091&lt;=12000,H1091,IF(H1091&lt;=32000,ROUNDUP(H1091/2,0)+6000,IF(H1091&lt;=56000,ROUNDUP(H1091/4,0)+14000,28000)))),IF(H1091&lt;=0,IF(I1091&lt;=0,0,IF(I1091&lt;=15000,I1091,IF(I1091&lt;=40000,ROUNDUP(I1091/2,0)+7500,IF(I1091&lt;=70000,ROUNDUP(I1091/4,0)+17500,35000)))),MAX(IF(I1091&lt;=0,0,IF(I1091&lt;=15000,I1091,IF(I1091&lt;=40000,ROUNDUP(I1091/2,0)+7500,IF(I1091&lt;=70000,ROUNDUP(I1091/4,0)+17500,35000)))),MIN(IF(H1091&lt;=0,0,IF(H1091&lt;=12000,H1091,IF(H1091&lt;=32000,ROUNDUP(H1091/2,0)+6000,IF(H1091&lt;=56000,ROUNDUP(H1091/4,0)+14000,28000))))+IF(I1091&lt;=0,0,IF(I1091&lt;=15000,I1091,IF(I1091&lt;=40000,ROUNDUP(I1091/2,0)+7500,IF(I1091&lt;=70000,ROUNDUP(I1091/4,0)+17500,35000)))),28000))))</f>
        <v/>
      </c>
      <c r="V1091" s="18">
        <f>MIN(70000,S1091+T1091+U1091)</f>
        <v/>
      </c>
      <c r="W1091" s="18">
        <f>MAX(0,ROUNDDOWN(M1091-J1091-N1091-K1091-0,-3))</f>
        <v/>
      </c>
      <c r="X1091" s="18">
        <f>MAX(0,ROUNDDOWN(M1091-J1091-N1091-K1091-R1091,-3))</f>
        <v/>
      </c>
      <c r="Y1091" s="18">
        <f>IF(W1091&lt;=0,0,ROUNDDOWN((W1091*LOOKUP(W1091,{0,1950001,3300001,6950001,9000001,18000001,40000001},{0.05,0.1,0.2,0.23,0.33,0.4,0.45})-LOOKUP(W1091,{0,1950001,3300001,6950001,9000001,18000001,40000001},{0,97500,427500,636000,1536000,2796000,4796000}))*1.021,-2))</f>
        <v/>
      </c>
      <c r="Z1091" s="18">
        <f>IF(X1091&lt;=0,0,ROUNDDOWN((X1091*LOOKUP(X1091,{0,1950001,3300001,6950001,9000001,18000001,40000001},{0.05,0.1,0.2,0.23,0.33,0.4,0.45})-LOOKUP(X1091,{0,1950001,3300001,6950001,9000001,18000001,40000001},{0,97500,427500,636000,1536000,2796000,4796000}))*1.021,-2))</f>
        <v/>
      </c>
      <c r="AA1091" s="18">
        <f>MAX(0,ROUNDDOWN(M1091-J1091-430000-L1091-0,-3))</f>
        <v/>
      </c>
      <c r="AB1091" s="18">
        <f>MAX(0,ROUNDDOWN(M1091-J1091-430000-L1091-V1091,-3))</f>
        <v/>
      </c>
      <c r="AC1091" s="18">
        <f>IF(M1091&lt;=450000,0,MAX(0,ROUNDDOWN(AA1091*0.06-MIN(50000,AA1091)*0.03,-2))+MAX(0,ROUNDDOWN(AA1091*0.04-MIN(50000,AA1091)*0.02,-2)))</f>
        <v/>
      </c>
      <c r="AD1091" s="18">
        <f>IF(M1091&lt;=450000,0,MAX(0,ROUNDDOWN(AB1091*0.06-MIN(50000,AB1091)*0.03,-2))+MAX(0,ROUNDDOWN(AB1091*0.04-MIN(50000,AB1091)*0.02,-2)))</f>
        <v/>
      </c>
      <c r="AE1091" s="18">
        <f>Y1091-Z1091</f>
        <v/>
      </c>
      <c r="AF1091" s="18">
        <f>AC1091-AD1091</f>
        <v/>
      </c>
      <c r="AG1091" s="18">
        <f>AE1091+AF1091</f>
        <v/>
      </c>
      <c r="AH1091" s="20">
        <f>IF(W1091&lt;=0,0,LOOKUP(W1091,{0,1950001,3300001,6950001,9000001,18000001,40000001},{0.05,0.1,0.2,0.23,0.33,0.4,0.45}))</f>
        <v/>
      </c>
    </row>
    <row r="1092">
      <c r="A1092" t="inlineStr">
        <is>
          <t>1万円刻み 3区分8万円ずつ</t>
        </is>
      </c>
      <c r="B1092" s="18">
        <f>'4_1万円刻み'!$A$338</f>
        <v/>
      </c>
      <c r="C1092" s="19" t="n">
        <v>2026</v>
      </c>
      <c r="D1092" t="inlineStr">
        <is>
          <t>いいえ</t>
        </is>
      </c>
      <c r="E1092" s="18" t="n">
        <v>80000</v>
      </c>
      <c r="F1092" s="18" t="n">
        <v>0</v>
      </c>
      <c r="G1092" s="18" t="n">
        <v>80000</v>
      </c>
      <c r="H1092" s="18" t="n">
        <v>80000</v>
      </c>
      <c r="I1092" s="18" t="n">
        <v>0</v>
      </c>
      <c r="J1092" s="18">
        <f>ROUND(MIN(B1092/12,650000)*12*0.0915+MIN(B1092/12,1390000)*12*(0.0504+0)+B1092*0.005,0)</f>
        <v/>
      </c>
      <c r="K1092" s="18" t="n">
        <v>0</v>
      </c>
      <c r="L1092" s="18" t="n">
        <v>0</v>
      </c>
      <c r="M1092" s="18">
        <f>ROUND(IF(C1092&gt;=2026,IF(B1092&lt;741000,0,IF(B1092&lt;2191000,B1092-740000,IF(B1092&lt;2193000,1451000,IF(B1092&lt;2196000,1453000,IF(B1092&lt;2200000,1456000,IF(B1092&lt;3600000,ROUNDDOWN(B1092/4,-3)*2.8-80000,IF(B1092&lt;6600000,ROUNDDOWN(B1092/4,-3)*3.2-440000,IF(B1092&lt;8500000,ROUNDDOWN(B1092*0.9,0)-1100000,B1092-1950000)))))))),IF(B1092&lt;651000,0,IF(B1092&lt;1900000,B1092-650000,IF(B1092&lt;3600000,ROUNDDOWN(B1092/4,-3)*2.8-80000,IF(B1092&lt;6600000,ROUNDDOWN(B1092/4,-3)*3.2-440000,IF(B1092&lt;8500000,ROUNDDOWN(B1092*0.9,0)-1100000,B1092-1950000)))))),0)</f>
        <v/>
      </c>
      <c r="N1092" s="18">
        <f>IF(M1092&gt;23500000,NA(),IF(C1092&gt;=2026,IF(M1092&lt;=4890000,1040000,IF(M1092&lt;=6550000,670000,620000)),IF(M1092&lt;=1320000,950000,IF(M1092&lt;=3360000,880000,IF(M1092&lt;=4890000,680000,IF(M1092&lt;=6550000,630000,580000))))))</f>
        <v/>
      </c>
      <c r="O1092" s="18">
        <f>IF(F1092&lt;=0,IF(AND(D1092="はい",C1092&gt;=2026,C1092&lt;=2027),IF(E1092&lt;=0,0,IF(E1092&lt;=30000,E1092,IF(E1092&lt;=60000,ROUNDUP(E1092/2,0)+15000,IF(E1092&lt;=120000,ROUNDUP(E1092/4,0)+30000,60000)))),IF(E1092&lt;=0,0,IF(E1092&lt;=20000,E1092,IF(E1092&lt;=40000,ROUNDUP(E1092/2,0)+10000,IF(E1092&lt;=80000,ROUNDUP(E1092/4,0)+20000,40000))))),IF(E1092&lt;=0,IF(F1092&lt;=0,0,IF(F1092&lt;=25000,F1092,IF(F1092&lt;=50000,ROUNDUP(F1092/2,0)+12500,IF(F1092&lt;=100000,ROUNDUP(F1092/4,0)+25000,50000)))),MAX(IF(F1092&lt;=0,0,IF(F1092&lt;=25000,F1092,IF(F1092&lt;=50000,ROUNDUP(F1092/2,0)+12500,IF(F1092&lt;=100000,ROUNDUP(F1092/4,0)+25000,50000)))),MIN(IF(AND(D1092="はい",C1092&gt;=2026,C1092&lt;=2027),IF(E1092&lt;=0,0,IF(E1092&lt;=30000,E1092,IF(E1092&lt;=60000,ROUNDUP(E1092/2,0)+15000,IF(E1092&lt;=120000,ROUNDUP(E1092/4,0)+30000,60000)))),IF(E1092&lt;=0,0,IF(E1092&lt;=20000,E1092,IF(E1092&lt;=40000,ROUNDUP(E1092/2,0)+10000,IF(E1092&lt;=80000,ROUNDUP(E1092/4,0)+20000,40000)))))+IF(F1092&lt;=0,0,IF(F1092&lt;=25000,F1092,IF(F1092&lt;=50000,ROUNDUP(F1092/2,0)+12500,IF(F1092&lt;=100000,ROUNDUP(F1092/4,0)+25000,50000)))),IF(AND(D1092="はい",C1092&gt;=2026,C1092&lt;=2027),60000,40000)))))</f>
        <v/>
      </c>
      <c r="P1092" s="18">
        <f>IF(G1092&lt;=0,0,IF(G1092&lt;=20000,G1092,IF(G1092&lt;=40000,ROUNDUP(G1092/2,0)+10000,IF(G1092&lt;=80000,ROUNDUP(G1092/4,0)+20000,40000))))</f>
        <v/>
      </c>
      <c r="Q1092" s="18">
        <f>IF(I1092&lt;=0,IF(H1092&lt;=0,0,IF(H1092&lt;=20000,H1092,IF(H1092&lt;=40000,ROUNDUP(H1092/2,0)+10000,IF(H1092&lt;=80000,ROUNDUP(H1092/4,0)+20000,40000)))),IF(H1092&lt;=0,IF(I1092&lt;=0,0,IF(I1092&lt;=25000,I1092,IF(I1092&lt;=50000,ROUNDUP(I1092/2,0)+12500,IF(I1092&lt;=100000,ROUNDUP(I1092/4,0)+25000,50000)))),MAX(IF(I1092&lt;=0,0,IF(I1092&lt;=25000,I1092,IF(I1092&lt;=50000,ROUNDUP(I1092/2,0)+12500,IF(I1092&lt;=100000,ROUNDUP(I1092/4,0)+25000,50000)))),MIN(IF(H1092&lt;=0,0,IF(H1092&lt;=20000,H1092,IF(H1092&lt;=40000,ROUNDUP(H1092/2,0)+10000,IF(H1092&lt;=80000,ROUNDUP(H1092/4,0)+20000,40000))))+IF(I1092&lt;=0,0,IF(I1092&lt;=25000,I1092,IF(I1092&lt;=50000,ROUNDUP(I1092/2,0)+12500,IF(I1092&lt;=100000,ROUNDUP(I1092/4,0)+25000,50000)))),40000))))</f>
        <v/>
      </c>
      <c r="R1092" s="18">
        <f>MIN(120000,O1092+P1092+Q1092)</f>
        <v/>
      </c>
      <c r="S1092" s="18">
        <f>IF(F1092&lt;=0,IF(E1092&lt;=0,0,IF(E1092&lt;=12000,E1092,IF(E1092&lt;=32000,ROUNDUP(E1092/2,0)+6000,IF(E1092&lt;=56000,ROUNDUP(E1092/4,0)+14000,28000)))),IF(E1092&lt;=0,IF(F1092&lt;=0,0,IF(F1092&lt;=15000,F1092,IF(F1092&lt;=40000,ROUNDUP(F1092/2,0)+7500,IF(F1092&lt;=70000,ROUNDUP(F1092/4,0)+17500,35000)))),MAX(IF(F1092&lt;=0,0,IF(F1092&lt;=15000,F1092,IF(F1092&lt;=40000,ROUNDUP(F1092/2,0)+7500,IF(F1092&lt;=70000,ROUNDUP(F1092/4,0)+17500,35000)))),MIN(IF(E1092&lt;=0,0,IF(E1092&lt;=12000,E1092,IF(E1092&lt;=32000,ROUNDUP(E1092/2,0)+6000,IF(E1092&lt;=56000,ROUNDUP(E1092/4,0)+14000,28000))))+IF(F1092&lt;=0,0,IF(F1092&lt;=15000,F1092,IF(F1092&lt;=40000,ROUNDUP(F1092/2,0)+7500,IF(F1092&lt;=70000,ROUNDUP(F1092/4,0)+17500,35000)))),28000))))</f>
        <v/>
      </c>
      <c r="T1092" s="18">
        <f>IF(G1092&lt;=0,0,IF(G1092&lt;=12000,G1092,IF(G1092&lt;=32000,ROUNDUP(G1092/2,0)+6000,IF(G1092&lt;=56000,ROUNDUP(G1092/4,0)+14000,28000))))</f>
        <v/>
      </c>
      <c r="U1092" s="18">
        <f>IF(I1092&lt;=0,IF(H1092&lt;=0,0,IF(H1092&lt;=12000,H1092,IF(H1092&lt;=32000,ROUNDUP(H1092/2,0)+6000,IF(H1092&lt;=56000,ROUNDUP(H1092/4,0)+14000,28000)))),IF(H1092&lt;=0,IF(I1092&lt;=0,0,IF(I1092&lt;=15000,I1092,IF(I1092&lt;=40000,ROUNDUP(I1092/2,0)+7500,IF(I1092&lt;=70000,ROUNDUP(I1092/4,0)+17500,35000)))),MAX(IF(I1092&lt;=0,0,IF(I1092&lt;=15000,I1092,IF(I1092&lt;=40000,ROUNDUP(I1092/2,0)+7500,IF(I1092&lt;=70000,ROUNDUP(I1092/4,0)+17500,35000)))),MIN(IF(H1092&lt;=0,0,IF(H1092&lt;=12000,H1092,IF(H1092&lt;=32000,ROUNDUP(H1092/2,0)+6000,IF(H1092&lt;=56000,ROUNDUP(H1092/4,0)+14000,28000))))+IF(I1092&lt;=0,0,IF(I1092&lt;=15000,I1092,IF(I1092&lt;=40000,ROUNDUP(I1092/2,0)+7500,IF(I1092&lt;=70000,ROUNDUP(I1092/4,0)+17500,35000)))),28000))))</f>
        <v/>
      </c>
      <c r="V1092" s="18">
        <f>MIN(70000,S1092+T1092+U1092)</f>
        <v/>
      </c>
      <c r="W1092" s="18">
        <f>MAX(0,ROUNDDOWN(M1092-J1092-N1092-K1092-0,-3))</f>
        <v/>
      </c>
      <c r="X1092" s="18">
        <f>MAX(0,ROUNDDOWN(M1092-J1092-N1092-K1092-R1092,-3))</f>
        <v/>
      </c>
      <c r="Y1092" s="18">
        <f>IF(W1092&lt;=0,0,ROUNDDOWN((W1092*LOOKUP(W1092,{0,1950001,3300001,6950001,9000001,18000001,40000001},{0.05,0.1,0.2,0.23,0.33,0.4,0.45})-LOOKUP(W1092,{0,1950001,3300001,6950001,9000001,18000001,40000001},{0,97500,427500,636000,1536000,2796000,4796000}))*1.021,-2))</f>
        <v/>
      </c>
      <c r="Z1092" s="18">
        <f>IF(X1092&lt;=0,0,ROUNDDOWN((X1092*LOOKUP(X1092,{0,1950001,3300001,6950001,9000001,18000001,40000001},{0.05,0.1,0.2,0.23,0.33,0.4,0.45})-LOOKUP(X1092,{0,1950001,3300001,6950001,9000001,18000001,40000001},{0,97500,427500,636000,1536000,2796000,4796000}))*1.021,-2))</f>
        <v/>
      </c>
      <c r="AA1092" s="18">
        <f>MAX(0,ROUNDDOWN(M1092-J1092-430000-L1092-0,-3))</f>
        <v/>
      </c>
      <c r="AB1092" s="18">
        <f>MAX(0,ROUNDDOWN(M1092-J1092-430000-L1092-V1092,-3))</f>
        <v/>
      </c>
      <c r="AC1092" s="18">
        <f>IF(M1092&lt;=450000,0,MAX(0,ROUNDDOWN(AA1092*0.06-MIN(50000,AA1092)*0.03,-2))+MAX(0,ROUNDDOWN(AA1092*0.04-MIN(50000,AA1092)*0.02,-2)))</f>
        <v/>
      </c>
      <c r="AD1092" s="18">
        <f>IF(M1092&lt;=450000,0,MAX(0,ROUNDDOWN(AB1092*0.06-MIN(50000,AB1092)*0.03,-2))+MAX(0,ROUNDDOWN(AB1092*0.04-MIN(50000,AB1092)*0.02,-2)))</f>
        <v/>
      </c>
      <c r="AE1092" s="18">
        <f>Y1092-Z1092</f>
        <v/>
      </c>
      <c r="AF1092" s="18">
        <f>AC1092-AD1092</f>
        <v/>
      </c>
      <c r="AG1092" s="18">
        <f>AE1092+AF1092</f>
        <v/>
      </c>
      <c r="AH1092" s="20">
        <f>IF(W1092&lt;=0,0,LOOKUP(W1092,{0,1950001,3300001,6950001,9000001,18000001,40000001},{0.05,0.1,0.2,0.23,0.33,0.4,0.45}))</f>
        <v/>
      </c>
    </row>
    <row r="1093">
      <c r="A1093" t="inlineStr">
        <is>
          <t>1万円刻み 一般8万円</t>
        </is>
      </c>
      <c r="B1093" s="18">
        <f>'4_1万円刻み'!$A$338</f>
        <v/>
      </c>
      <c r="C1093" s="19" t="n">
        <v>2026</v>
      </c>
      <c r="D1093" t="inlineStr">
        <is>
          <t>いいえ</t>
        </is>
      </c>
      <c r="E1093" s="18" t="n">
        <v>80000</v>
      </c>
      <c r="F1093" s="18" t="n">
        <v>0</v>
      </c>
      <c r="G1093" s="18" t="n">
        <v>0</v>
      </c>
      <c r="H1093" s="18" t="n">
        <v>0</v>
      </c>
      <c r="I1093" s="18" t="n">
        <v>0</v>
      </c>
      <c r="J1093" s="18">
        <f>ROUND(MIN(B1093/12,650000)*12*0.0915+MIN(B1093/12,1390000)*12*(0.0504+0)+B1093*0.005,0)</f>
        <v/>
      </c>
      <c r="K1093" s="18" t="n">
        <v>0</v>
      </c>
      <c r="L1093" s="18" t="n">
        <v>0</v>
      </c>
      <c r="M1093" s="18">
        <f>ROUND(IF(C1093&gt;=2026,IF(B1093&lt;741000,0,IF(B1093&lt;2191000,B1093-740000,IF(B1093&lt;2193000,1451000,IF(B1093&lt;2196000,1453000,IF(B1093&lt;2200000,1456000,IF(B1093&lt;3600000,ROUNDDOWN(B1093/4,-3)*2.8-80000,IF(B1093&lt;6600000,ROUNDDOWN(B1093/4,-3)*3.2-440000,IF(B1093&lt;8500000,ROUNDDOWN(B1093*0.9,0)-1100000,B1093-1950000)))))))),IF(B1093&lt;651000,0,IF(B1093&lt;1900000,B1093-650000,IF(B1093&lt;3600000,ROUNDDOWN(B1093/4,-3)*2.8-80000,IF(B1093&lt;6600000,ROUNDDOWN(B1093/4,-3)*3.2-440000,IF(B1093&lt;8500000,ROUNDDOWN(B1093*0.9,0)-1100000,B1093-1950000)))))),0)</f>
        <v/>
      </c>
      <c r="N1093" s="18">
        <f>IF(M1093&gt;23500000,NA(),IF(C1093&gt;=2026,IF(M1093&lt;=4890000,1040000,IF(M1093&lt;=6550000,670000,620000)),IF(M1093&lt;=1320000,950000,IF(M1093&lt;=3360000,880000,IF(M1093&lt;=4890000,680000,IF(M1093&lt;=6550000,630000,580000))))))</f>
        <v/>
      </c>
      <c r="O1093" s="18">
        <f>IF(F1093&lt;=0,IF(AND(D1093="はい",C1093&gt;=2026,C1093&lt;=2027),IF(E1093&lt;=0,0,IF(E1093&lt;=30000,E1093,IF(E1093&lt;=60000,ROUNDUP(E1093/2,0)+15000,IF(E1093&lt;=120000,ROUNDUP(E1093/4,0)+30000,60000)))),IF(E1093&lt;=0,0,IF(E1093&lt;=20000,E1093,IF(E1093&lt;=40000,ROUNDUP(E1093/2,0)+10000,IF(E1093&lt;=80000,ROUNDUP(E1093/4,0)+20000,40000))))),IF(E1093&lt;=0,IF(F1093&lt;=0,0,IF(F1093&lt;=25000,F1093,IF(F1093&lt;=50000,ROUNDUP(F1093/2,0)+12500,IF(F1093&lt;=100000,ROUNDUP(F1093/4,0)+25000,50000)))),MAX(IF(F1093&lt;=0,0,IF(F1093&lt;=25000,F1093,IF(F1093&lt;=50000,ROUNDUP(F1093/2,0)+12500,IF(F1093&lt;=100000,ROUNDUP(F1093/4,0)+25000,50000)))),MIN(IF(AND(D1093="はい",C1093&gt;=2026,C1093&lt;=2027),IF(E1093&lt;=0,0,IF(E1093&lt;=30000,E1093,IF(E1093&lt;=60000,ROUNDUP(E1093/2,0)+15000,IF(E1093&lt;=120000,ROUNDUP(E1093/4,0)+30000,60000)))),IF(E1093&lt;=0,0,IF(E1093&lt;=20000,E1093,IF(E1093&lt;=40000,ROUNDUP(E1093/2,0)+10000,IF(E1093&lt;=80000,ROUNDUP(E1093/4,0)+20000,40000)))))+IF(F1093&lt;=0,0,IF(F1093&lt;=25000,F1093,IF(F1093&lt;=50000,ROUNDUP(F1093/2,0)+12500,IF(F1093&lt;=100000,ROUNDUP(F1093/4,0)+25000,50000)))),IF(AND(D1093="はい",C1093&gt;=2026,C1093&lt;=2027),60000,40000)))))</f>
        <v/>
      </c>
      <c r="P1093" s="18">
        <f>IF(G1093&lt;=0,0,IF(G1093&lt;=20000,G1093,IF(G1093&lt;=40000,ROUNDUP(G1093/2,0)+10000,IF(G1093&lt;=80000,ROUNDUP(G1093/4,0)+20000,40000))))</f>
        <v/>
      </c>
      <c r="Q1093" s="18">
        <f>IF(I1093&lt;=0,IF(H1093&lt;=0,0,IF(H1093&lt;=20000,H1093,IF(H1093&lt;=40000,ROUNDUP(H1093/2,0)+10000,IF(H1093&lt;=80000,ROUNDUP(H1093/4,0)+20000,40000)))),IF(H1093&lt;=0,IF(I1093&lt;=0,0,IF(I1093&lt;=25000,I1093,IF(I1093&lt;=50000,ROUNDUP(I1093/2,0)+12500,IF(I1093&lt;=100000,ROUNDUP(I1093/4,0)+25000,50000)))),MAX(IF(I1093&lt;=0,0,IF(I1093&lt;=25000,I1093,IF(I1093&lt;=50000,ROUNDUP(I1093/2,0)+12500,IF(I1093&lt;=100000,ROUNDUP(I1093/4,0)+25000,50000)))),MIN(IF(H1093&lt;=0,0,IF(H1093&lt;=20000,H1093,IF(H1093&lt;=40000,ROUNDUP(H1093/2,0)+10000,IF(H1093&lt;=80000,ROUNDUP(H1093/4,0)+20000,40000))))+IF(I1093&lt;=0,0,IF(I1093&lt;=25000,I1093,IF(I1093&lt;=50000,ROUNDUP(I1093/2,0)+12500,IF(I1093&lt;=100000,ROUNDUP(I1093/4,0)+25000,50000)))),40000))))</f>
        <v/>
      </c>
      <c r="R1093" s="18">
        <f>MIN(120000,O1093+P1093+Q1093)</f>
        <v/>
      </c>
      <c r="S1093" s="18">
        <f>IF(F1093&lt;=0,IF(E1093&lt;=0,0,IF(E1093&lt;=12000,E1093,IF(E1093&lt;=32000,ROUNDUP(E1093/2,0)+6000,IF(E1093&lt;=56000,ROUNDUP(E1093/4,0)+14000,28000)))),IF(E1093&lt;=0,IF(F1093&lt;=0,0,IF(F1093&lt;=15000,F1093,IF(F1093&lt;=40000,ROUNDUP(F1093/2,0)+7500,IF(F1093&lt;=70000,ROUNDUP(F1093/4,0)+17500,35000)))),MAX(IF(F1093&lt;=0,0,IF(F1093&lt;=15000,F1093,IF(F1093&lt;=40000,ROUNDUP(F1093/2,0)+7500,IF(F1093&lt;=70000,ROUNDUP(F1093/4,0)+17500,35000)))),MIN(IF(E1093&lt;=0,0,IF(E1093&lt;=12000,E1093,IF(E1093&lt;=32000,ROUNDUP(E1093/2,0)+6000,IF(E1093&lt;=56000,ROUNDUP(E1093/4,0)+14000,28000))))+IF(F1093&lt;=0,0,IF(F1093&lt;=15000,F1093,IF(F1093&lt;=40000,ROUNDUP(F1093/2,0)+7500,IF(F1093&lt;=70000,ROUNDUP(F1093/4,0)+17500,35000)))),28000))))</f>
        <v/>
      </c>
      <c r="T1093" s="18">
        <f>IF(G1093&lt;=0,0,IF(G1093&lt;=12000,G1093,IF(G1093&lt;=32000,ROUNDUP(G1093/2,0)+6000,IF(G1093&lt;=56000,ROUNDUP(G1093/4,0)+14000,28000))))</f>
        <v/>
      </c>
      <c r="U1093" s="18">
        <f>IF(I1093&lt;=0,IF(H1093&lt;=0,0,IF(H1093&lt;=12000,H1093,IF(H1093&lt;=32000,ROUNDUP(H1093/2,0)+6000,IF(H1093&lt;=56000,ROUNDUP(H1093/4,0)+14000,28000)))),IF(H1093&lt;=0,IF(I1093&lt;=0,0,IF(I1093&lt;=15000,I1093,IF(I1093&lt;=40000,ROUNDUP(I1093/2,0)+7500,IF(I1093&lt;=70000,ROUNDUP(I1093/4,0)+17500,35000)))),MAX(IF(I1093&lt;=0,0,IF(I1093&lt;=15000,I1093,IF(I1093&lt;=40000,ROUNDUP(I1093/2,0)+7500,IF(I1093&lt;=70000,ROUNDUP(I1093/4,0)+17500,35000)))),MIN(IF(H1093&lt;=0,0,IF(H1093&lt;=12000,H1093,IF(H1093&lt;=32000,ROUNDUP(H1093/2,0)+6000,IF(H1093&lt;=56000,ROUNDUP(H1093/4,0)+14000,28000))))+IF(I1093&lt;=0,0,IF(I1093&lt;=15000,I1093,IF(I1093&lt;=40000,ROUNDUP(I1093/2,0)+7500,IF(I1093&lt;=70000,ROUNDUP(I1093/4,0)+17500,35000)))),28000))))</f>
        <v/>
      </c>
      <c r="V1093" s="18">
        <f>MIN(70000,S1093+T1093+U1093)</f>
        <v/>
      </c>
      <c r="W1093" s="18">
        <f>MAX(0,ROUNDDOWN(M1093-J1093-N1093-K1093-0,-3))</f>
        <v/>
      </c>
      <c r="X1093" s="18">
        <f>MAX(0,ROUNDDOWN(M1093-J1093-N1093-K1093-R1093,-3))</f>
        <v/>
      </c>
      <c r="Y1093" s="18">
        <f>IF(W1093&lt;=0,0,ROUNDDOWN((W1093*LOOKUP(W1093,{0,1950001,3300001,6950001,9000001,18000001,40000001},{0.05,0.1,0.2,0.23,0.33,0.4,0.45})-LOOKUP(W1093,{0,1950001,3300001,6950001,9000001,18000001,40000001},{0,97500,427500,636000,1536000,2796000,4796000}))*1.021,-2))</f>
        <v/>
      </c>
      <c r="Z1093" s="18">
        <f>IF(X1093&lt;=0,0,ROUNDDOWN((X1093*LOOKUP(X1093,{0,1950001,3300001,6950001,9000001,18000001,40000001},{0.05,0.1,0.2,0.23,0.33,0.4,0.45})-LOOKUP(X1093,{0,1950001,3300001,6950001,9000001,18000001,40000001},{0,97500,427500,636000,1536000,2796000,4796000}))*1.021,-2))</f>
        <v/>
      </c>
      <c r="AA1093" s="18">
        <f>MAX(0,ROUNDDOWN(M1093-J1093-430000-L1093-0,-3))</f>
        <v/>
      </c>
      <c r="AB1093" s="18">
        <f>MAX(0,ROUNDDOWN(M1093-J1093-430000-L1093-V1093,-3))</f>
        <v/>
      </c>
      <c r="AC1093" s="18">
        <f>IF(M1093&lt;=450000,0,MAX(0,ROUNDDOWN(AA1093*0.06-MIN(50000,AA1093)*0.03,-2))+MAX(0,ROUNDDOWN(AA1093*0.04-MIN(50000,AA1093)*0.02,-2)))</f>
        <v/>
      </c>
      <c r="AD1093" s="18">
        <f>IF(M1093&lt;=450000,0,MAX(0,ROUNDDOWN(AB1093*0.06-MIN(50000,AB1093)*0.03,-2))+MAX(0,ROUNDDOWN(AB1093*0.04-MIN(50000,AB1093)*0.02,-2)))</f>
        <v/>
      </c>
      <c r="AE1093" s="18">
        <f>Y1093-Z1093</f>
        <v/>
      </c>
      <c r="AF1093" s="18">
        <f>AC1093-AD1093</f>
        <v/>
      </c>
      <c r="AG1093" s="18">
        <f>AE1093+AF1093</f>
        <v/>
      </c>
      <c r="AH1093" s="20">
        <f>IF(W1093&lt;=0,0,LOOKUP(W1093,{0,1950001,3300001,6950001,9000001,18000001,40000001},{0.05,0.1,0.2,0.23,0.33,0.4,0.45}))</f>
        <v/>
      </c>
    </row>
    <row r="1094">
      <c r="A1094" t="inlineStr">
        <is>
          <t>1万円刻み 特例あり一般12万円</t>
        </is>
      </c>
      <c r="B1094" s="18">
        <f>'4_1万円刻み'!$A$338</f>
        <v/>
      </c>
      <c r="C1094" s="19" t="n">
        <v>2026</v>
      </c>
      <c r="D1094" t="inlineStr">
        <is>
          <t>はい</t>
        </is>
      </c>
      <c r="E1094" s="18" t="n">
        <v>120000</v>
      </c>
      <c r="F1094" s="18" t="n">
        <v>0</v>
      </c>
      <c r="G1094" s="18" t="n">
        <v>0</v>
      </c>
      <c r="H1094" s="18" t="n">
        <v>0</v>
      </c>
      <c r="I1094" s="18" t="n">
        <v>0</v>
      </c>
      <c r="J1094" s="18">
        <f>ROUND(MIN(B1094/12,650000)*12*0.0915+MIN(B1094/12,1390000)*12*(0.0504+0)+B1094*0.005,0)</f>
        <v/>
      </c>
      <c r="K1094" s="18" t="n">
        <v>0</v>
      </c>
      <c r="L1094" s="18" t="n">
        <v>0</v>
      </c>
      <c r="M1094" s="18">
        <f>ROUND(IF(C1094&gt;=2026,IF(B1094&lt;741000,0,IF(B1094&lt;2191000,B1094-740000,IF(B1094&lt;2193000,1451000,IF(B1094&lt;2196000,1453000,IF(B1094&lt;2200000,1456000,IF(B1094&lt;3600000,ROUNDDOWN(B1094/4,-3)*2.8-80000,IF(B1094&lt;6600000,ROUNDDOWN(B1094/4,-3)*3.2-440000,IF(B1094&lt;8500000,ROUNDDOWN(B1094*0.9,0)-1100000,B1094-1950000)))))))),IF(B1094&lt;651000,0,IF(B1094&lt;1900000,B1094-650000,IF(B1094&lt;3600000,ROUNDDOWN(B1094/4,-3)*2.8-80000,IF(B1094&lt;6600000,ROUNDDOWN(B1094/4,-3)*3.2-440000,IF(B1094&lt;8500000,ROUNDDOWN(B1094*0.9,0)-1100000,B1094-1950000)))))),0)</f>
        <v/>
      </c>
      <c r="N1094" s="18">
        <f>IF(M1094&gt;23500000,NA(),IF(C1094&gt;=2026,IF(M1094&lt;=4890000,1040000,IF(M1094&lt;=6550000,670000,620000)),IF(M1094&lt;=1320000,950000,IF(M1094&lt;=3360000,880000,IF(M1094&lt;=4890000,680000,IF(M1094&lt;=6550000,630000,580000))))))</f>
        <v/>
      </c>
      <c r="O1094" s="18">
        <f>IF(F1094&lt;=0,IF(AND(D1094="はい",C1094&gt;=2026,C1094&lt;=2027),IF(E1094&lt;=0,0,IF(E1094&lt;=30000,E1094,IF(E1094&lt;=60000,ROUNDUP(E1094/2,0)+15000,IF(E1094&lt;=120000,ROUNDUP(E1094/4,0)+30000,60000)))),IF(E1094&lt;=0,0,IF(E1094&lt;=20000,E1094,IF(E1094&lt;=40000,ROUNDUP(E1094/2,0)+10000,IF(E1094&lt;=80000,ROUNDUP(E1094/4,0)+20000,40000))))),IF(E1094&lt;=0,IF(F1094&lt;=0,0,IF(F1094&lt;=25000,F1094,IF(F1094&lt;=50000,ROUNDUP(F1094/2,0)+12500,IF(F1094&lt;=100000,ROUNDUP(F1094/4,0)+25000,50000)))),MAX(IF(F1094&lt;=0,0,IF(F1094&lt;=25000,F1094,IF(F1094&lt;=50000,ROUNDUP(F1094/2,0)+12500,IF(F1094&lt;=100000,ROUNDUP(F1094/4,0)+25000,50000)))),MIN(IF(AND(D1094="はい",C1094&gt;=2026,C1094&lt;=2027),IF(E1094&lt;=0,0,IF(E1094&lt;=30000,E1094,IF(E1094&lt;=60000,ROUNDUP(E1094/2,0)+15000,IF(E1094&lt;=120000,ROUNDUP(E1094/4,0)+30000,60000)))),IF(E1094&lt;=0,0,IF(E1094&lt;=20000,E1094,IF(E1094&lt;=40000,ROUNDUP(E1094/2,0)+10000,IF(E1094&lt;=80000,ROUNDUP(E1094/4,0)+20000,40000)))))+IF(F1094&lt;=0,0,IF(F1094&lt;=25000,F1094,IF(F1094&lt;=50000,ROUNDUP(F1094/2,0)+12500,IF(F1094&lt;=100000,ROUNDUP(F1094/4,0)+25000,50000)))),IF(AND(D1094="はい",C1094&gt;=2026,C1094&lt;=2027),60000,40000)))))</f>
        <v/>
      </c>
      <c r="P1094" s="18">
        <f>IF(G1094&lt;=0,0,IF(G1094&lt;=20000,G1094,IF(G1094&lt;=40000,ROUNDUP(G1094/2,0)+10000,IF(G1094&lt;=80000,ROUNDUP(G1094/4,0)+20000,40000))))</f>
        <v/>
      </c>
      <c r="Q1094" s="18">
        <f>IF(I1094&lt;=0,IF(H1094&lt;=0,0,IF(H1094&lt;=20000,H1094,IF(H1094&lt;=40000,ROUNDUP(H1094/2,0)+10000,IF(H1094&lt;=80000,ROUNDUP(H1094/4,0)+20000,40000)))),IF(H1094&lt;=0,IF(I1094&lt;=0,0,IF(I1094&lt;=25000,I1094,IF(I1094&lt;=50000,ROUNDUP(I1094/2,0)+12500,IF(I1094&lt;=100000,ROUNDUP(I1094/4,0)+25000,50000)))),MAX(IF(I1094&lt;=0,0,IF(I1094&lt;=25000,I1094,IF(I1094&lt;=50000,ROUNDUP(I1094/2,0)+12500,IF(I1094&lt;=100000,ROUNDUP(I1094/4,0)+25000,50000)))),MIN(IF(H1094&lt;=0,0,IF(H1094&lt;=20000,H1094,IF(H1094&lt;=40000,ROUNDUP(H1094/2,0)+10000,IF(H1094&lt;=80000,ROUNDUP(H1094/4,0)+20000,40000))))+IF(I1094&lt;=0,0,IF(I1094&lt;=25000,I1094,IF(I1094&lt;=50000,ROUNDUP(I1094/2,0)+12500,IF(I1094&lt;=100000,ROUNDUP(I1094/4,0)+25000,50000)))),40000))))</f>
        <v/>
      </c>
      <c r="R1094" s="18">
        <f>MIN(120000,O1094+P1094+Q1094)</f>
        <v/>
      </c>
      <c r="S1094" s="18">
        <f>IF(F1094&lt;=0,IF(E1094&lt;=0,0,IF(E1094&lt;=12000,E1094,IF(E1094&lt;=32000,ROUNDUP(E1094/2,0)+6000,IF(E1094&lt;=56000,ROUNDUP(E1094/4,0)+14000,28000)))),IF(E1094&lt;=0,IF(F1094&lt;=0,0,IF(F1094&lt;=15000,F1094,IF(F1094&lt;=40000,ROUNDUP(F1094/2,0)+7500,IF(F1094&lt;=70000,ROUNDUP(F1094/4,0)+17500,35000)))),MAX(IF(F1094&lt;=0,0,IF(F1094&lt;=15000,F1094,IF(F1094&lt;=40000,ROUNDUP(F1094/2,0)+7500,IF(F1094&lt;=70000,ROUNDUP(F1094/4,0)+17500,35000)))),MIN(IF(E1094&lt;=0,0,IF(E1094&lt;=12000,E1094,IF(E1094&lt;=32000,ROUNDUP(E1094/2,0)+6000,IF(E1094&lt;=56000,ROUNDUP(E1094/4,0)+14000,28000))))+IF(F1094&lt;=0,0,IF(F1094&lt;=15000,F1094,IF(F1094&lt;=40000,ROUNDUP(F1094/2,0)+7500,IF(F1094&lt;=70000,ROUNDUP(F1094/4,0)+17500,35000)))),28000))))</f>
        <v/>
      </c>
      <c r="T1094" s="18">
        <f>IF(G1094&lt;=0,0,IF(G1094&lt;=12000,G1094,IF(G1094&lt;=32000,ROUNDUP(G1094/2,0)+6000,IF(G1094&lt;=56000,ROUNDUP(G1094/4,0)+14000,28000))))</f>
        <v/>
      </c>
      <c r="U1094" s="18">
        <f>IF(I1094&lt;=0,IF(H1094&lt;=0,0,IF(H1094&lt;=12000,H1094,IF(H1094&lt;=32000,ROUNDUP(H1094/2,0)+6000,IF(H1094&lt;=56000,ROUNDUP(H1094/4,0)+14000,28000)))),IF(H1094&lt;=0,IF(I1094&lt;=0,0,IF(I1094&lt;=15000,I1094,IF(I1094&lt;=40000,ROUNDUP(I1094/2,0)+7500,IF(I1094&lt;=70000,ROUNDUP(I1094/4,0)+17500,35000)))),MAX(IF(I1094&lt;=0,0,IF(I1094&lt;=15000,I1094,IF(I1094&lt;=40000,ROUNDUP(I1094/2,0)+7500,IF(I1094&lt;=70000,ROUNDUP(I1094/4,0)+17500,35000)))),MIN(IF(H1094&lt;=0,0,IF(H1094&lt;=12000,H1094,IF(H1094&lt;=32000,ROUNDUP(H1094/2,0)+6000,IF(H1094&lt;=56000,ROUNDUP(H1094/4,0)+14000,28000))))+IF(I1094&lt;=0,0,IF(I1094&lt;=15000,I1094,IF(I1094&lt;=40000,ROUNDUP(I1094/2,0)+7500,IF(I1094&lt;=70000,ROUNDUP(I1094/4,0)+17500,35000)))),28000))))</f>
        <v/>
      </c>
      <c r="V1094" s="18">
        <f>MIN(70000,S1094+T1094+U1094)</f>
        <v/>
      </c>
      <c r="W1094" s="18">
        <f>MAX(0,ROUNDDOWN(M1094-J1094-N1094-K1094-0,-3))</f>
        <v/>
      </c>
      <c r="X1094" s="18">
        <f>MAX(0,ROUNDDOWN(M1094-J1094-N1094-K1094-R1094,-3))</f>
        <v/>
      </c>
      <c r="Y1094" s="18">
        <f>IF(W1094&lt;=0,0,ROUNDDOWN((W1094*LOOKUP(W1094,{0,1950001,3300001,6950001,9000001,18000001,40000001},{0.05,0.1,0.2,0.23,0.33,0.4,0.45})-LOOKUP(W1094,{0,1950001,3300001,6950001,9000001,18000001,40000001},{0,97500,427500,636000,1536000,2796000,4796000}))*1.021,-2))</f>
        <v/>
      </c>
      <c r="Z1094" s="18">
        <f>IF(X1094&lt;=0,0,ROUNDDOWN((X1094*LOOKUP(X1094,{0,1950001,3300001,6950001,9000001,18000001,40000001},{0.05,0.1,0.2,0.23,0.33,0.4,0.45})-LOOKUP(X1094,{0,1950001,3300001,6950001,9000001,18000001,40000001},{0,97500,427500,636000,1536000,2796000,4796000}))*1.021,-2))</f>
        <v/>
      </c>
      <c r="AA1094" s="18">
        <f>MAX(0,ROUNDDOWN(M1094-J1094-430000-L1094-0,-3))</f>
        <v/>
      </c>
      <c r="AB1094" s="18">
        <f>MAX(0,ROUNDDOWN(M1094-J1094-430000-L1094-V1094,-3))</f>
        <v/>
      </c>
      <c r="AC1094" s="18">
        <f>IF(M1094&lt;=450000,0,MAX(0,ROUNDDOWN(AA1094*0.06-MIN(50000,AA1094)*0.03,-2))+MAX(0,ROUNDDOWN(AA1094*0.04-MIN(50000,AA1094)*0.02,-2)))</f>
        <v/>
      </c>
      <c r="AD1094" s="18">
        <f>IF(M1094&lt;=450000,0,MAX(0,ROUNDDOWN(AB1094*0.06-MIN(50000,AB1094)*0.03,-2))+MAX(0,ROUNDDOWN(AB1094*0.04-MIN(50000,AB1094)*0.02,-2)))</f>
        <v/>
      </c>
      <c r="AE1094" s="18">
        <f>Y1094-Z1094</f>
        <v/>
      </c>
      <c r="AF1094" s="18">
        <f>AC1094-AD1094</f>
        <v/>
      </c>
      <c r="AG1094" s="18">
        <f>AE1094+AF1094</f>
        <v/>
      </c>
      <c r="AH1094" s="20">
        <f>IF(W1094&lt;=0,0,LOOKUP(W1094,{0,1950001,3300001,6950001,9000001,18000001,40000001},{0.05,0.1,0.2,0.23,0.33,0.4,0.45}))</f>
        <v/>
      </c>
    </row>
    <row r="1095">
      <c r="A1095" t="inlineStr">
        <is>
          <t>1万円刻み 3区分8万円ずつ</t>
        </is>
      </c>
      <c r="B1095" s="18">
        <f>'4_1万円刻み'!$A$339</f>
        <v/>
      </c>
      <c r="C1095" s="19" t="n">
        <v>2026</v>
      </c>
      <c r="D1095" t="inlineStr">
        <is>
          <t>いいえ</t>
        </is>
      </c>
      <c r="E1095" s="18" t="n">
        <v>80000</v>
      </c>
      <c r="F1095" s="18" t="n">
        <v>0</v>
      </c>
      <c r="G1095" s="18" t="n">
        <v>80000</v>
      </c>
      <c r="H1095" s="18" t="n">
        <v>80000</v>
      </c>
      <c r="I1095" s="18" t="n">
        <v>0</v>
      </c>
      <c r="J1095" s="18">
        <f>ROUND(MIN(B1095/12,650000)*12*0.0915+MIN(B1095/12,1390000)*12*(0.0504+0)+B1095*0.005,0)</f>
        <v/>
      </c>
      <c r="K1095" s="18" t="n">
        <v>0</v>
      </c>
      <c r="L1095" s="18" t="n">
        <v>0</v>
      </c>
      <c r="M1095" s="18">
        <f>ROUND(IF(C1095&gt;=2026,IF(B1095&lt;741000,0,IF(B1095&lt;2191000,B1095-740000,IF(B1095&lt;2193000,1451000,IF(B1095&lt;2196000,1453000,IF(B1095&lt;2200000,1456000,IF(B1095&lt;3600000,ROUNDDOWN(B1095/4,-3)*2.8-80000,IF(B1095&lt;6600000,ROUNDDOWN(B1095/4,-3)*3.2-440000,IF(B1095&lt;8500000,ROUNDDOWN(B1095*0.9,0)-1100000,B1095-1950000)))))))),IF(B1095&lt;651000,0,IF(B1095&lt;1900000,B1095-650000,IF(B1095&lt;3600000,ROUNDDOWN(B1095/4,-3)*2.8-80000,IF(B1095&lt;6600000,ROUNDDOWN(B1095/4,-3)*3.2-440000,IF(B1095&lt;8500000,ROUNDDOWN(B1095*0.9,0)-1100000,B1095-1950000)))))),0)</f>
        <v/>
      </c>
      <c r="N1095" s="18">
        <f>IF(M1095&gt;23500000,NA(),IF(C1095&gt;=2026,IF(M1095&lt;=4890000,1040000,IF(M1095&lt;=6550000,670000,620000)),IF(M1095&lt;=1320000,950000,IF(M1095&lt;=3360000,880000,IF(M1095&lt;=4890000,680000,IF(M1095&lt;=6550000,630000,580000))))))</f>
        <v/>
      </c>
      <c r="O1095" s="18">
        <f>IF(F1095&lt;=0,IF(AND(D1095="はい",C1095&gt;=2026,C1095&lt;=2027),IF(E1095&lt;=0,0,IF(E1095&lt;=30000,E1095,IF(E1095&lt;=60000,ROUNDUP(E1095/2,0)+15000,IF(E1095&lt;=120000,ROUNDUP(E1095/4,0)+30000,60000)))),IF(E1095&lt;=0,0,IF(E1095&lt;=20000,E1095,IF(E1095&lt;=40000,ROUNDUP(E1095/2,0)+10000,IF(E1095&lt;=80000,ROUNDUP(E1095/4,0)+20000,40000))))),IF(E1095&lt;=0,IF(F1095&lt;=0,0,IF(F1095&lt;=25000,F1095,IF(F1095&lt;=50000,ROUNDUP(F1095/2,0)+12500,IF(F1095&lt;=100000,ROUNDUP(F1095/4,0)+25000,50000)))),MAX(IF(F1095&lt;=0,0,IF(F1095&lt;=25000,F1095,IF(F1095&lt;=50000,ROUNDUP(F1095/2,0)+12500,IF(F1095&lt;=100000,ROUNDUP(F1095/4,0)+25000,50000)))),MIN(IF(AND(D1095="はい",C1095&gt;=2026,C1095&lt;=2027),IF(E1095&lt;=0,0,IF(E1095&lt;=30000,E1095,IF(E1095&lt;=60000,ROUNDUP(E1095/2,0)+15000,IF(E1095&lt;=120000,ROUNDUP(E1095/4,0)+30000,60000)))),IF(E1095&lt;=0,0,IF(E1095&lt;=20000,E1095,IF(E1095&lt;=40000,ROUNDUP(E1095/2,0)+10000,IF(E1095&lt;=80000,ROUNDUP(E1095/4,0)+20000,40000)))))+IF(F1095&lt;=0,0,IF(F1095&lt;=25000,F1095,IF(F1095&lt;=50000,ROUNDUP(F1095/2,0)+12500,IF(F1095&lt;=100000,ROUNDUP(F1095/4,0)+25000,50000)))),IF(AND(D1095="はい",C1095&gt;=2026,C1095&lt;=2027),60000,40000)))))</f>
        <v/>
      </c>
      <c r="P1095" s="18">
        <f>IF(G1095&lt;=0,0,IF(G1095&lt;=20000,G1095,IF(G1095&lt;=40000,ROUNDUP(G1095/2,0)+10000,IF(G1095&lt;=80000,ROUNDUP(G1095/4,0)+20000,40000))))</f>
        <v/>
      </c>
      <c r="Q1095" s="18">
        <f>IF(I1095&lt;=0,IF(H1095&lt;=0,0,IF(H1095&lt;=20000,H1095,IF(H1095&lt;=40000,ROUNDUP(H1095/2,0)+10000,IF(H1095&lt;=80000,ROUNDUP(H1095/4,0)+20000,40000)))),IF(H1095&lt;=0,IF(I1095&lt;=0,0,IF(I1095&lt;=25000,I1095,IF(I1095&lt;=50000,ROUNDUP(I1095/2,0)+12500,IF(I1095&lt;=100000,ROUNDUP(I1095/4,0)+25000,50000)))),MAX(IF(I1095&lt;=0,0,IF(I1095&lt;=25000,I1095,IF(I1095&lt;=50000,ROUNDUP(I1095/2,0)+12500,IF(I1095&lt;=100000,ROUNDUP(I1095/4,0)+25000,50000)))),MIN(IF(H1095&lt;=0,0,IF(H1095&lt;=20000,H1095,IF(H1095&lt;=40000,ROUNDUP(H1095/2,0)+10000,IF(H1095&lt;=80000,ROUNDUP(H1095/4,0)+20000,40000))))+IF(I1095&lt;=0,0,IF(I1095&lt;=25000,I1095,IF(I1095&lt;=50000,ROUNDUP(I1095/2,0)+12500,IF(I1095&lt;=100000,ROUNDUP(I1095/4,0)+25000,50000)))),40000))))</f>
        <v/>
      </c>
      <c r="R1095" s="18">
        <f>MIN(120000,O1095+P1095+Q1095)</f>
        <v/>
      </c>
      <c r="S1095" s="18">
        <f>IF(F1095&lt;=0,IF(E1095&lt;=0,0,IF(E1095&lt;=12000,E1095,IF(E1095&lt;=32000,ROUNDUP(E1095/2,0)+6000,IF(E1095&lt;=56000,ROUNDUP(E1095/4,0)+14000,28000)))),IF(E1095&lt;=0,IF(F1095&lt;=0,0,IF(F1095&lt;=15000,F1095,IF(F1095&lt;=40000,ROUNDUP(F1095/2,0)+7500,IF(F1095&lt;=70000,ROUNDUP(F1095/4,0)+17500,35000)))),MAX(IF(F1095&lt;=0,0,IF(F1095&lt;=15000,F1095,IF(F1095&lt;=40000,ROUNDUP(F1095/2,0)+7500,IF(F1095&lt;=70000,ROUNDUP(F1095/4,0)+17500,35000)))),MIN(IF(E1095&lt;=0,0,IF(E1095&lt;=12000,E1095,IF(E1095&lt;=32000,ROUNDUP(E1095/2,0)+6000,IF(E1095&lt;=56000,ROUNDUP(E1095/4,0)+14000,28000))))+IF(F1095&lt;=0,0,IF(F1095&lt;=15000,F1095,IF(F1095&lt;=40000,ROUNDUP(F1095/2,0)+7500,IF(F1095&lt;=70000,ROUNDUP(F1095/4,0)+17500,35000)))),28000))))</f>
        <v/>
      </c>
      <c r="T1095" s="18">
        <f>IF(G1095&lt;=0,0,IF(G1095&lt;=12000,G1095,IF(G1095&lt;=32000,ROUNDUP(G1095/2,0)+6000,IF(G1095&lt;=56000,ROUNDUP(G1095/4,0)+14000,28000))))</f>
        <v/>
      </c>
      <c r="U1095" s="18">
        <f>IF(I1095&lt;=0,IF(H1095&lt;=0,0,IF(H1095&lt;=12000,H1095,IF(H1095&lt;=32000,ROUNDUP(H1095/2,0)+6000,IF(H1095&lt;=56000,ROUNDUP(H1095/4,0)+14000,28000)))),IF(H1095&lt;=0,IF(I1095&lt;=0,0,IF(I1095&lt;=15000,I1095,IF(I1095&lt;=40000,ROUNDUP(I1095/2,0)+7500,IF(I1095&lt;=70000,ROUNDUP(I1095/4,0)+17500,35000)))),MAX(IF(I1095&lt;=0,0,IF(I1095&lt;=15000,I1095,IF(I1095&lt;=40000,ROUNDUP(I1095/2,0)+7500,IF(I1095&lt;=70000,ROUNDUP(I1095/4,0)+17500,35000)))),MIN(IF(H1095&lt;=0,0,IF(H1095&lt;=12000,H1095,IF(H1095&lt;=32000,ROUNDUP(H1095/2,0)+6000,IF(H1095&lt;=56000,ROUNDUP(H1095/4,0)+14000,28000))))+IF(I1095&lt;=0,0,IF(I1095&lt;=15000,I1095,IF(I1095&lt;=40000,ROUNDUP(I1095/2,0)+7500,IF(I1095&lt;=70000,ROUNDUP(I1095/4,0)+17500,35000)))),28000))))</f>
        <v/>
      </c>
      <c r="V1095" s="18">
        <f>MIN(70000,S1095+T1095+U1095)</f>
        <v/>
      </c>
      <c r="W1095" s="18">
        <f>MAX(0,ROUNDDOWN(M1095-J1095-N1095-K1095-0,-3))</f>
        <v/>
      </c>
      <c r="X1095" s="18">
        <f>MAX(0,ROUNDDOWN(M1095-J1095-N1095-K1095-R1095,-3))</f>
        <v/>
      </c>
      <c r="Y1095" s="18">
        <f>IF(W1095&lt;=0,0,ROUNDDOWN((W1095*LOOKUP(W1095,{0,1950001,3300001,6950001,9000001,18000001,40000001},{0.05,0.1,0.2,0.23,0.33,0.4,0.45})-LOOKUP(W1095,{0,1950001,3300001,6950001,9000001,18000001,40000001},{0,97500,427500,636000,1536000,2796000,4796000}))*1.021,-2))</f>
        <v/>
      </c>
      <c r="Z1095" s="18">
        <f>IF(X1095&lt;=0,0,ROUNDDOWN((X1095*LOOKUP(X1095,{0,1950001,3300001,6950001,9000001,18000001,40000001},{0.05,0.1,0.2,0.23,0.33,0.4,0.45})-LOOKUP(X1095,{0,1950001,3300001,6950001,9000001,18000001,40000001},{0,97500,427500,636000,1536000,2796000,4796000}))*1.021,-2))</f>
        <v/>
      </c>
      <c r="AA1095" s="18">
        <f>MAX(0,ROUNDDOWN(M1095-J1095-430000-L1095-0,-3))</f>
        <v/>
      </c>
      <c r="AB1095" s="18">
        <f>MAX(0,ROUNDDOWN(M1095-J1095-430000-L1095-V1095,-3))</f>
        <v/>
      </c>
      <c r="AC1095" s="18">
        <f>IF(M1095&lt;=450000,0,MAX(0,ROUNDDOWN(AA1095*0.06-MIN(50000,AA1095)*0.03,-2))+MAX(0,ROUNDDOWN(AA1095*0.04-MIN(50000,AA1095)*0.02,-2)))</f>
        <v/>
      </c>
      <c r="AD1095" s="18">
        <f>IF(M1095&lt;=450000,0,MAX(0,ROUNDDOWN(AB1095*0.06-MIN(50000,AB1095)*0.03,-2))+MAX(0,ROUNDDOWN(AB1095*0.04-MIN(50000,AB1095)*0.02,-2)))</f>
        <v/>
      </c>
      <c r="AE1095" s="18">
        <f>Y1095-Z1095</f>
        <v/>
      </c>
      <c r="AF1095" s="18">
        <f>AC1095-AD1095</f>
        <v/>
      </c>
      <c r="AG1095" s="18">
        <f>AE1095+AF1095</f>
        <v/>
      </c>
      <c r="AH1095" s="20">
        <f>IF(W1095&lt;=0,0,LOOKUP(W1095,{0,1950001,3300001,6950001,9000001,18000001,40000001},{0.05,0.1,0.2,0.23,0.33,0.4,0.45}))</f>
        <v/>
      </c>
    </row>
    <row r="1096">
      <c r="A1096" t="inlineStr">
        <is>
          <t>1万円刻み 一般8万円</t>
        </is>
      </c>
      <c r="B1096" s="18">
        <f>'4_1万円刻み'!$A$339</f>
        <v/>
      </c>
      <c r="C1096" s="19" t="n">
        <v>2026</v>
      </c>
      <c r="D1096" t="inlineStr">
        <is>
          <t>いいえ</t>
        </is>
      </c>
      <c r="E1096" s="18" t="n">
        <v>80000</v>
      </c>
      <c r="F1096" s="18" t="n">
        <v>0</v>
      </c>
      <c r="G1096" s="18" t="n">
        <v>0</v>
      </c>
      <c r="H1096" s="18" t="n">
        <v>0</v>
      </c>
      <c r="I1096" s="18" t="n">
        <v>0</v>
      </c>
      <c r="J1096" s="18">
        <f>ROUND(MIN(B1096/12,650000)*12*0.0915+MIN(B1096/12,1390000)*12*(0.0504+0)+B1096*0.005,0)</f>
        <v/>
      </c>
      <c r="K1096" s="18" t="n">
        <v>0</v>
      </c>
      <c r="L1096" s="18" t="n">
        <v>0</v>
      </c>
      <c r="M1096" s="18">
        <f>ROUND(IF(C1096&gt;=2026,IF(B1096&lt;741000,0,IF(B1096&lt;2191000,B1096-740000,IF(B1096&lt;2193000,1451000,IF(B1096&lt;2196000,1453000,IF(B1096&lt;2200000,1456000,IF(B1096&lt;3600000,ROUNDDOWN(B1096/4,-3)*2.8-80000,IF(B1096&lt;6600000,ROUNDDOWN(B1096/4,-3)*3.2-440000,IF(B1096&lt;8500000,ROUNDDOWN(B1096*0.9,0)-1100000,B1096-1950000)))))))),IF(B1096&lt;651000,0,IF(B1096&lt;1900000,B1096-650000,IF(B1096&lt;3600000,ROUNDDOWN(B1096/4,-3)*2.8-80000,IF(B1096&lt;6600000,ROUNDDOWN(B1096/4,-3)*3.2-440000,IF(B1096&lt;8500000,ROUNDDOWN(B1096*0.9,0)-1100000,B1096-1950000)))))),0)</f>
        <v/>
      </c>
      <c r="N1096" s="18">
        <f>IF(M1096&gt;23500000,NA(),IF(C1096&gt;=2026,IF(M1096&lt;=4890000,1040000,IF(M1096&lt;=6550000,670000,620000)),IF(M1096&lt;=1320000,950000,IF(M1096&lt;=3360000,880000,IF(M1096&lt;=4890000,680000,IF(M1096&lt;=6550000,630000,580000))))))</f>
        <v/>
      </c>
      <c r="O1096" s="18">
        <f>IF(F1096&lt;=0,IF(AND(D1096="はい",C1096&gt;=2026,C1096&lt;=2027),IF(E1096&lt;=0,0,IF(E1096&lt;=30000,E1096,IF(E1096&lt;=60000,ROUNDUP(E1096/2,0)+15000,IF(E1096&lt;=120000,ROUNDUP(E1096/4,0)+30000,60000)))),IF(E1096&lt;=0,0,IF(E1096&lt;=20000,E1096,IF(E1096&lt;=40000,ROUNDUP(E1096/2,0)+10000,IF(E1096&lt;=80000,ROUNDUP(E1096/4,0)+20000,40000))))),IF(E1096&lt;=0,IF(F1096&lt;=0,0,IF(F1096&lt;=25000,F1096,IF(F1096&lt;=50000,ROUNDUP(F1096/2,0)+12500,IF(F1096&lt;=100000,ROUNDUP(F1096/4,0)+25000,50000)))),MAX(IF(F1096&lt;=0,0,IF(F1096&lt;=25000,F1096,IF(F1096&lt;=50000,ROUNDUP(F1096/2,0)+12500,IF(F1096&lt;=100000,ROUNDUP(F1096/4,0)+25000,50000)))),MIN(IF(AND(D1096="はい",C1096&gt;=2026,C1096&lt;=2027),IF(E1096&lt;=0,0,IF(E1096&lt;=30000,E1096,IF(E1096&lt;=60000,ROUNDUP(E1096/2,0)+15000,IF(E1096&lt;=120000,ROUNDUP(E1096/4,0)+30000,60000)))),IF(E1096&lt;=0,0,IF(E1096&lt;=20000,E1096,IF(E1096&lt;=40000,ROUNDUP(E1096/2,0)+10000,IF(E1096&lt;=80000,ROUNDUP(E1096/4,0)+20000,40000)))))+IF(F1096&lt;=0,0,IF(F1096&lt;=25000,F1096,IF(F1096&lt;=50000,ROUNDUP(F1096/2,0)+12500,IF(F1096&lt;=100000,ROUNDUP(F1096/4,0)+25000,50000)))),IF(AND(D1096="はい",C1096&gt;=2026,C1096&lt;=2027),60000,40000)))))</f>
        <v/>
      </c>
      <c r="P1096" s="18">
        <f>IF(G1096&lt;=0,0,IF(G1096&lt;=20000,G1096,IF(G1096&lt;=40000,ROUNDUP(G1096/2,0)+10000,IF(G1096&lt;=80000,ROUNDUP(G1096/4,0)+20000,40000))))</f>
        <v/>
      </c>
      <c r="Q1096" s="18">
        <f>IF(I1096&lt;=0,IF(H1096&lt;=0,0,IF(H1096&lt;=20000,H1096,IF(H1096&lt;=40000,ROUNDUP(H1096/2,0)+10000,IF(H1096&lt;=80000,ROUNDUP(H1096/4,0)+20000,40000)))),IF(H1096&lt;=0,IF(I1096&lt;=0,0,IF(I1096&lt;=25000,I1096,IF(I1096&lt;=50000,ROUNDUP(I1096/2,0)+12500,IF(I1096&lt;=100000,ROUNDUP(I1096/4,0)+25000,50000)))),MAX(IF(I1096&lt;=0,0,IF(I1096&lt;=25000,I1096,IF(I1096&lt;=50000,ROUNDUP(I1096/2,0)+12500,IF(I1096&lt;=100000,ROUNDUP(I1096/4,0)+25000,50000)))),MIN(IF(H1096&lt;=0,0,IF(H1096&lt;=20000,H1096,IF(H1096&lt;=40000,ROUNDUP(H1096/2,0)+10000,IF(H1096&lt;=80000,ROUNDUP(H1096/4,0)+20000,40000))))+IF(I1096&lt;=0,0,IF(I1096&lt;=25000,I1096,IF(I1096&lt;=50000,ROUNDUP(I1096/2,0)+12500,IF(I1096&lt;=100000,ROUNDUP(I1096/4,0)+25000,50000)))),40000))))</f>
        <v/>
      </c>
      <c r="R1096" s="18">
        <f>MIN(120000,O1096+P1096+Q1096)</f>
        <v/>
      </c>
      <c r="S1096" s="18">
        <f>IF(F1096&lt;=0,IF(E1096&lt;=0,0,IF(E1096&lt;=12000,E1096,IF(E1096&lt;=32000,ROUNDUP(E1096/2,0)+6000,IF(E1096&lt;=56000,ROUNDUP(E1096/4,0)+14000,28000)))),IF(E1096&lt;=0,IF(F1096&lt;=0,0,IF(F1096&lt;=15000,F1096,IF(F1096&lt;=40000,ROUNDUP(F1096/2,0)+7500,IF(F1096&lt;=70000,ROUNDUP(F1096/4,0)+17500,35000)))),MAX(IF(F1096&lt;=0,0,IF(F1096&lt;=15000,F1096,IF(F1096&lt;=40000,ROUNDUP(F1096/2,0)+7500,IF(F1096&lt;=70000,ROUNDUP(F1096/4,0)+17500,35000)))),MIN(IF(E1096&lt;=0,0,IF(E1096&lt;=12000,E1096,IF(E1096&lt;=32000,ROUNDUP(E1096/2,0)+6000,IF(E1096&lt;=56000,ROUNDUP(E1096/4,0)+14000,28000))))+IF(F1096&lt;=0,0,IF(F1096&lt;=15000,F1096,IF(F1096&lt;=40000,ROUNDUP(F1096/2,0)+7500,IF(F1096&lt;=70000,ROUNDUP(F1096/4,0)+17500,35000)))),28000))))</f>
        <v/>
      </c>
      <c r="T1096" s="18">
        <f>IF(G1096&lt;=0,0,IF(G1096&lt;=12000,G1096,IF(G1096&lt;=32000,ROUNDUP(G1096/2,0)+6000,IF(G1096&lt;=56000,ROUNDUP(G1096/4,0)+14000,28000))))</f>
        <v/>
      </c>
      <c r="U1096" s="18">
        <f>IF(I1096&lt;=0,IF(H1096&lt;=0,0,IF(H1096&lt;=12000,H1096,IF(H1096&lt;=32000,ROUNDUP(H1096/2,0)+6000,IF(H1096&lt;=56000,ROUNDUP(H1096/4,0)+14000,28000)))),IF(H1096&lt;=0,IF(I1096&lt;=0,0,IF(I1096&lt;=15000,I1096,IF(I1096&lt;=40000,ROUNDUP(I1096/2,0)+7500,IF(I1096&lt;=70000,ROUNDUP(I1096/4,0)+17500,35000)))),MAX(IF(I1096&lt;=0,0,IF(I1096&lt;=15000,I1096,IF(I1096&lt;=40000,ROUNDUP(I1096/2,0)+7500,IF(I1096&lt;=70000,ROUNDUP(I1096/4,0)+17500,35000)))),MIN(IF(H1096&lt;=0,0,IF(H1096&lt;=12000,H1096,IF(H1096&lt;=32000,ROUNDUP(H1096/2,0)+6000,IF(H1096&lt;=56000,ROUNDUP(H1096/4,0)+14000,28000))))+IF(I1096&lt;=0,0,IF(I1096&lt;=15000,I1096,IF(I1096&lt;=40000,ROUNDUP(I1096/2,0)+7500,IF(I1096&lt;=70000,ROUNDUP(I1096/4,0)+17500,35000)))),28000))))</f>
        <v/>
      </c>
      <c r="V1096" s="18">
        <f>MIN(70000,S1096+T1096+U1096)</f>
        <v/>
      </c>
      <c r="W1096" s="18">
        <f>MAX(0,ROUNDDOWN(M1096-J1096-N1096-K1096-0,-3))</f>
        <v/>
      </c>
      <c r="X1096" s="18">
        <f>MAX(0,ROUNDDOWN(M1096-J1096-N1096-K1096-R1096,-3))</f>
        <v/>
      </c>
      <c r="Y1096" s="18">
        <f>IF(W1096&lt;=0,0,ROUNDDOWN((W1096*LOOKUP(W1096,{0,1950001,3300001,6950001,9000001,18000001,40000001},{0.05,0.1,0.2,0.23,0.33,0.4,0.45})-LOOKUP(W1096,{0,1950001,3300001,6950001,9000001,18000001,40000001},{0,97500,427500,636000,1536000,2796000,4796000}))*1.021,-2))</f>
        <v/>
      </c>
      <c r="Z1096" s="18">
        <f>IF(X1096&lt;=0,0,ROUNDDOWN((X1096*LOOKUP(X1096,{0,1950001,3300001,6950001,9000001,18000001,40000001},{0.05,0.1,0.2,0.23,0.33,0.4,0.45})-LOOKUP(X1096,{0,1950001,3300001,6950001,9000001,18000001,40000001},{0,97500,427500,636000,1536000,2796000,4796000}))*1.021,-2))</f>
        <v/>
      </c>
      <c r="AA1096" s="18">
        <f>MAX(0,ROUNDDOWN(M1096-J1096-430000-L1096-0,-3))</f>
        <v/>
      </c>
      <c r="AB1096" s="18">
        <f>MAX(0,ROUNDDOWN(M1096-J1096-430000-L1096-V1096,-3))</f>
        <v/>
      </c>
      <c r="AC1096" s="18">
        <f>IF(M1096&lt;=450000,0,MAX(0,ROUNDDOWN(AA1096*0.06-MIN(50000,AA1096)*0.03,-2))+MAX(0,ROUNDDOWN(AA1096*0.04-MIN(50000,AA1096)*0.02,-2)))</f>
        <v/>
      </c>
      <c r="AD1096" s="18">
        <f>IF(M1096&lt;=450000,0,MAX(0,ROUNDDOWN(AB1096*0.06-MIN(50000,AB1096)*0.03,-2))+MAX(0,ROUNDDOWN(AB1096*0.04-MIN(50000,AB1096)*0.02,-2)))</f>
        <v/>
      </c>
      <c r="AE1096" s="18">
        <f>Y1096-Z1096</f>
        <v/>
      </c>
      <c r="AF1096" s="18">
        <f>AC1096-AD1096</f>
        <v/>
      </c>
      <c r="AG1096" s="18">
        <f>AE1096+AF1096</f>
        <v/>
      </c>
      <c r="AH1096" s="20">
        <f>IF(W1096&lt;=0,0,LOOKUP(W1096,{0,1950001,3300001,6950001,9000001,18000001,40000001},{0.05,0.1,0.2,0.23,0.33,0.4,0.45}))</f>
        <v/>
      </c>
    </row>
    <row r="1097">
      <c r="A1097" t="inlineStr">
        <is>
          <t>1万円刻み 特例あり一般12万円</t>
        </is>
      </c>
      <c r="B1097" s="18">
        <f>'4_1万円刻み'!$A$339</f>
        <v/>
      </c>
      <c r="C1097" s="19" t="n">
        <v>2026</v>
      </c>
      <c r="D1097" t="inlineStr">
        <is>
          <t>はい</t>
        </is>
      </c>
      <c r="E1097" s="18" t="n">
        <v>120000</v>
      </c>
      <c r="F1097" s="18" t="n">
        <v>0</v>
      </c>
      <c r="G1097" s="18" t="n">
        <v>0</v>
      </c>
      <c r="H1097" s="18" t="n">
        <v>0</v>
      </c>
      <c r="I1097" s="18" t="n">
        <v>0</v>
      </c>
      <c r="J1097" s="18">
        <f>ROUND(MIN(B1097/12,650000)*12*0.0915+MIN(B1097/12,1390000)*12*(0.0504+0)+B1097*0.005,0)</f>
        <v/>
      </c>
      <c r="K1097" s="18" t="n">
        <v>0</v>
      </c>
      <c r="L1097" s="18" t="n">
        <v>0</v>
      </c>
      <c r="M1097" s="18">
        <f>ROUND(IF(C1097&gt;=2026,IF(B1097&lt;741000,0,IF(B1097&lt;2191000,B1097-740000,IF(B1097&lt;2193000,1451000,IF(B1097&lt;2196000,1453000,IF(B1097&lt;2200000,1456000,IF(B1097&lt;3600000,ROUNDDOWN(B1097/4,-3)*2.8-80000,IF(B1097&lt;6600000,ROUNDDOWN(B1097/4,-3)*3.2-440000,IF(B1097&lt;8500000,ROUNDDOWN(B1097*0.9,0)-1100000,B1097-1950000)))))))),IF(B1097&lt;651000,0,IF(B1097&lt;1900000,B1097-650000,IF(B1097&lt;3600000,ROUNDDOWN(B1097/4,-3)*2.8-80000,IF(B1097&lt;6600000,ROUNDDOWN(B1097/4,-3)*3.2-440000,IF(B1097&lt;8500000,ROUNDDOWN(B1097*0.9,0)-1100000,B1097-1950000)))))),0)</f>
        <v/>
      </c>
      <c r="N1097" s="18">
        <f>IF(M1097&gt;23500000,NA(),IF(C1097&gt;=2026,IF(M1097&lt;=4890000,1040000,IF(M1097&lt;=6550000,670000,620000)),IF(M1097&lt;=1320000,950000,IF(M1097&lt;=3360000,880000,IF(M1097&lt;=4890000,680000,IF(M1097&lt;=6550000,630000,580000))))))</f>
        <v/>
      </c>
      <c r="O1097" s="18">
        <f>IF(F1097&lt;=0,IF(AND(D1097="はい",C1097&gt;=2026,C1097&lt;=2027),IF(E1097&lt;=0,0,IF(E1097&lt;=30000,E1097,IF(E1097&lt;=60000,ROUNDUP(E1097/2,0)+15000,IF(E1097&lt;=120000,ROUNDUP(E1097/4,0)+30000,60000)))),IF(E1097&lt;=0,0,IF(E1097&lt;=20000,E1097,IF(E1097&lt;=40000,ROUNDUP(E1097/2,0)+10000,IF(E1097&lt;=80000,ROUNDUP(E1097/4,0)+20000,40000))))),IF(E1097&lt;=0,IF(F1097&lt;=0,0,IF(F1097&lt;=25000,F1097,IF(F1097&lt;=50000,ROUNDUP(F1097/2,0)+12500,IF(F1097&lt;=100000,ROUNDUP(F1097/4,0)+25000,50000)))),MAX(IF(F1097&lt;=0,0,IF(F1097&lt;=25000,F1097,IF(F1097&lt;=50000,ROUNDUP(F1097/2,0)+12500,IF(F1097&lt;=100000,ROUNDUP(F1097/4,0)+25000,50000)))),MIN(IF(AND(D1097="はい",C1097&gt;=2026,C1097&lt;=2027),IF(E1097&lt;=0,0,IF(E1097&lt;=30000,E1097,IF(E1097&lt;=60000,ROUNDUP(E1097/2,0)+15000,IF(E1097&lt;=120000,ROUNDUP(E1097/4,0)+30000,60000)))),IF(E1097&lt;=0,0,IF(E1097&lt;=20000,E1097,IF(E1097&lt;=40000,ROUNDUP(E1097/2,0)+10000,IF(E1097&lt;=80000,ROUNDUP(E1097/4,0)+20000,40000)))))+IF(F1097&lt;=0,0,IF(F1097&lt;=25000,F1097,IF(F1097&lt;=50000,ROUNDUP(F1097/2,0)+12500,IF(F1097&lt;=100000,ROUNDUP(F1097/4,0)+25000,50000)))),IF(AND(D1097="はい",C1097&gt;=2026,C1097&lt;=2027),60000,40000)))))</f>
        <v/>
      </c>
      <c r="P1097" s="18">
        <f>IF(G1097&lt;=0,0,IF(G1097&lt;=20000,G1097,IF(G1097&lt;=40000,ROUNDUP(G1097/2,0)+10000,IF(G1097&lt;=80000,ROUNDUP(G1097/4,0)+20000,40000))))</f>
        <v/>
      </c>
      <c r="Q1097" s="18">
        <f>IF(I1097&lt;=0,IF(H1097&lt;=0,0,IF(H1097&lt;=20000,H1097,IF(H1097&lt;=40000,ROUNDUP(H1097/2,0)+10000,IF(H1097&lt;=80000,ROUNDUP(H1097/4,0)+20000,40000)))),IF(H1097&lt;=0,IF(I1097&lt;=0,0,IF(I1097&lt;=25000,I1097,IF(I1097&lt;=50000,ROUNDUP(I1097/2,0)+12500,IF(I1097&lt;=100000,ROUNDUP(I1097/4,0)+25000,50000)))),MAX(IF(I1097&lt;=0,0,IF(I1097&lt;=25000,I1097,IF(I1097&lt;=50000,ROUNDUP(I1097/2,0)+12500,IF(I1097&lt;=100000,ROUNDUP(I1097/4,0)+25000,50000)))),MIN(IF(H1097&lt;=0,0,IF(H1097&lt;=20000,H1097,IF(H1097&lt;=40000,ROUNDUP(H1097/2,0)+10000,IF(H1097&lt;=80000,ROUNDUP(H1097/4,0)+20000,40000))))+IF(I1097&lt;=0,0,IF(I1097&lt;=25000,I1097,IF(I1097&lt;=50000,ROUNDUP(I1097/2,0)+12500,IF(I1097&lt;=100000,ROUNDUP(I1097/4,0)+25000,50000)))),40000))))</f>
        <v/>
      </c>
      <c r="R1097" s="18">
        <f>MIN(120000,O1097+P1097+Q1097)</f>
        <v/>
      </c>
      <c r="S1097" s="18">
        <f>IF(F1097&lt;=0,IF(E1097&lt;=0,0,IF(E1097&lt;=12000,E1097,IF(E1097&lt;=32000,ROUNDUP(E1097/2,0)+6000,IF(E1097&lt;=56000,ROUNDUP(E1097/4,0)+14000,28000)))),IF(E1097&lt;=0,IF(F1097&lt;=0,0,IF(F1097&lt;=15000,F1097,IF(F1097&lt;=40000,ROUNDUP(F1097/2,0)+7500,IF(F1097&lt;=70000,ROUNDUP(F1097/4,0)+17500,35000)))),MAX(IF(F1097&lt;=0,0,IF(F1097&lt;=15000,F1097,IF(F1097&lt;=40000,ROUNDUP(F1097/2,0)+7500,IF(F1097&lt;=70000,ROUNDUP(F1097/4,0)+17500,35000)))),MIN(IF(E1097&lt;=0,0,IF(E1097&lt;=12000,E1097,IF(E1097&lt;=32000,ROUNDUP(E1097/2,0)+6000,IF(E1097&lt;=56000,ROUNDUP(E1097/4,0)+14000,28000))))+IF(F1097&lt;=0,0,IF(F1097&lt;=15000,F1097,IF(F1097&lt;=40000,ROUNDUP(F1097/2,0)+7500,IF(F1097&lt;=70000,ROUNDUP(F1097/4,0)+17500,35000)))),28000))))</f>
        <v/>
      </c>
      <c r="T1097" s="18">
        <f>IF(G1097&lt;=0,0,IF(G1097&lt;=12000,G1097,IF(G1097&lt;=32000,ROUNDUP(G1097/2,0)+6000,IF(G1097&lt;=56000,ROUNDUP(G1097/4,0)+14000,28000))))</f>
        <v/>
      </c>
      <c r="U1097" s="18">
        <f>IF(I1097&lt;=0,IF(H1097&lt;=0,0,IF(H1097&lt;=12000,H1097,IF(H1097&lt;=32000,ROUNDUP(H1097/2,0)+6000,IF(H1097&lt;=56000,ROUNDUP(H1097/4,0)+14000,28000)))),IF(H1097&lt;=0,IF(I1097&lt;=0,0,IF(I1097&lt;=15000,I1097,IF(I1097&lt;=40000,ROUNDUP(I1097/2,0)+7500,IF(I1097&lt;=70000,ROUNDUP(I1097/4,0)+17500,35000)))),MAX(IF(I1097&lt;=0,0,IF(I1097&lt;=15000,I1097,IF(I1097&lt;=40000,ROUNDUP(I1097/2,0)+7500,IF(I1097&lt;=70000,ROUNDUP(I1097/4,0)+17500,35000)))),MIN(IF(H1097&lt;=0,0,IF(H1097&lt;=12000,H1097,IF(H1097&lt;=32000,ROUNDUP(H1097/2,0)+6000,IF(H1097&lt;=56000,ROUNDUP(H1097/4,0)+14000,28000))))+IF(I1097&lt;=0,0,IF(I1097&lt;=15000,I1097,IF(I1097&lt;=40000,ROUNDUP(I1097/2,0)+7500,IF(I1097&lt;=70000,ROUNDUP(I1097/4,0)+17500,35000)))),28000))))</f>
        <v/>
      </c>
      <c r="V1097" s="18">
        <f>MIN(70000,S1097+T1097+U1097)</f>
        <v/>
      </c>
      <c r="W1097" s="18">
        <f>MAX(0,ROUNDDOWN(M1097-J1097-N1097-K1097-0,-3))</f>
        <v/>
      </c>
      <c r="X1097" s="18">
        <f>MAX(0,ROUNDDOWN(M1097-J1097-N1097-K1097-R1097,-3))</f>
        <v/>
      </c>
      <c r="Y1097" s="18">
        <f>IF(W1097&lt;=0,0,ROUNDDOWN((W1097*LOOKUP(W1097,{0,1950001,3300001,6950001,9000001,18000001,40000001},{0.05,0.1,0.2,0.23,0.33,0.4,0.45})-LOOKUP(W1097,{0,1950001,3300001,6950001,9000001,18000001,40000001},{0,97500,427500,636000,1536000,2796000,4796000}))*1.021,-2))</f>
        <v/>
      </c>
      <c r="Z1097" s="18">
        <f>IF(X1097&lt;=0,0,ROUNDDOWN((X1097*LOOKUP(X1097,{0,1950001,3300001,6950001,9000001,18000001,40000001},{0.05,0.1,0.2,0.23,0.33,0.4,0.45})-LOOKUP(X1097,{0,1950001,3300001,6950001,9000001,18000001,40000001},{0,97500,427500,636000,1536000,2796000,4796000}))*1.021,-2))</f>
        <v/>
      </c>
      <c r="AA1097" s="18">
        <f>MAX(0,ROUNDDOWN(M1097-J1097-430000-L1097-0,-3))</f>
        <v/>
      </c>
      <c r="AB1097" s="18">
        <f>MAX(0,ROUNDDOWN(M1097-J1097-430000-L1097-V1097,-3))</f>
        <v/>
      </c>
      <c r="AC1097" s="18">
        <f>IF(M1097&lt;=450000,0,MAX(0,ROUNDDOWN(AA1097*0.06-MIN(50000,AA1097)*0.03,-2))+MAX(0,ROUNDDOWN(AA1097*0.04-MIN(50000,AA1097)*0.02,-2)))</f>
        <v/>
      </c>
      <c r="AD1097" s="18">
        <f>IF(M1097&lt;=450000,0,MAX(0,ROUNDDOWN(AB1097*0.06-MIN(50000,AB1097)*0.03,-2))+MAX(0,ROUNDDOWN(AB1097*0.04-MIN(50000,AB1097)*0.02,-2)))</f>
        <v/>
      </c>
      <c r="AE1097" s="18">
        <f>Y1097-Z1097</f>
        <v/>
      </c>
      <c r="AF1097" s="18">
        <f>AC1097-AD1097</f>
        <v/>
      </c>
      <c r="AG1097" s="18">
        <f>AE1097+AF1097</f>
        <v/>
      </c>
      <c r="AH1097" s="20">
        <f>IF(W1097&lt;=0,0,LOOKUP(W1097,{0,1950001,3300001,6950001,9000001,18000001,40000001},{0.05,0.1,0.2,0.23,0.33,0.4,0.45}))</f>
        <v/>
      </c>
    </row>
    <row r="1098">
      <c r="A1098" t="inlineStr">
        <is>
          <t>1万円刻み 3区分8万円ずつ</t>
        </is>
      </c>
      <c r="B1098" s="18">
        <f>'4_1万円刻み'!$A$340</f>
        <v/>
      </c>
      <c r="C1098" s="19" t="n">
        <v>2026</v>
      </c>
      <c r="D1098" t="inlineStr">
        <is>
          <t>いいえ</t>
        </is>
      </c>
      <c r="E1098" s="18" t="n">
        <v>80000</v>
      </c>
      <c r="F1098" s="18" t="n">
        <v>0</v>
      </c>
      <c r="G1098" s="18" t="n">
        <v>80000</v>
      </c>
      <c r="H1098" s="18" t="n">
        <v>80000</v>
      </c>
      <c r="I1098" s="18" t="n">
        <v>0</v>
      </c>
      <c r="J1098" s="18">
        <f>ROUND(MIN(B1098/12,650000)*12*0.0915+MIN(B1098/12,1390000)*12*(0.0504+0)+B1098*0.005,0)</f>
        <v/>
      </c>
      <c r="K1098" s="18" t="n">
        <v>0</v>
      </c>
      <c r="L1098" s="18" t="n">
        <v>0</v>
      </c>
      <c r="M1098" s="18">
        <f>ROUND(IF(C1098&gt;=2026,IF(B1098&lt;741000,0,IF(B1098&lt;2191000,B1098-740000,IF(B1098&lt;2193000,1451000,IF(B1098&lt;2196000,1453000,IF(B1098&lt;2200000,1456000,IF(B1098&lt;3600000,ROUNDDOWN(B1098/4,-3)*2.8-80000,IF(B1098&lt;6600000,ROUNDDOWN(B1098/4,-3)*3.2-440000,IF(B1098&lt;8500000,ROUNDDOWN(B1098*0.9,0)-1100000,B1098-1950000)))))))),IF(B1098&lt;651000,0,IF(B1098&lt;1900000,B1098-650000,IF(B1098&lt;3600000,ROUNDDOWN(B1098/4,-3)*2.8-80000,IF(B1098&lt;6600000,ROUNDDOWN(B1098/4,-3)*3.2-440000,IF(B1098&lt;8500000,ROUNDDOWN(B1098*0.9,0)-1100000,B1098-1950000)))))),0)</f>
        <v/>
      </c>
      <c r="N1098" s="18">
        <f>IF(M1098&gt;23500000,NA(),IF(C1098&gt;=2026,IF(M1098&lt;=4890000,1040000,IF(M1098&lt;=6550000,670000,620000)),IF(M1098&lt;=1320000,950000,IF(M1098&lt;=3360000,880000,IF(M1098&lt;=4890000,680000,IF(M1098&lt;=6550000,630000,580000))))))</f>
        <v/>
      </c>
      <c r="O1098" s="18">
        <f>IF(F1098&lt;=0,IF(AND(D1098="はい",C1098&gt;=2026,C1098&lt;=2027),IF(E1098&lt;=0,0,IF(E1098&lt;=30000,E1098,IF(E1098&lt;=60000,ROUNDUP(E1098/2,0)+15000,IF(E1098&lt;=120000,ROUNDUP(E1098/4,0)+30000,60000)))),IF(E1098&lt;=0,0,IF(E1098&lt;=20000,E1098,IF(E1098&lt;=40000,ROUNDUP(E1098/2,0)+10000,IF(E1098&lt;=80000,ROUNDUP(E1098/4,0)+20000,40000))))),IF(E1098&lt;=0,IF(F1098&lt;=0,0,IF(F1098&lt;=25000,F1098,IF(F1098&lt;=50000,ROUNDUP(F1098/2,0)+12500,IF(F1098&lt;=100000,ROUNDUP(F1098/4,0)+25000,50000)))),MAX(IF(F1098&lt;=0,0,IF(F1098&lt;=25000,F1098,IF(F1098&lt;=50000,ROUNDUP(F1098/2,0)+12500,IF(F1098&lt;=100000,ROUNDUP(F1098/4,0)+25000,50000)))),MIN(IF(AND(D1098="はい",C1098&gt;=2026,C1098&lt;=2027),IF(E1098&lt;=0,0,IF(E1098&lt;=30000,E1098,IF(E1098&lt;=60000,ROUNDUP(E1098/2,0)+15000,IF(E1098&lt;=120000,ROUNDUP(E1098/4,0)+30000,60000)))),IF(E1098&lt;=0,0,IF(E1098&lt;=20000,E1098,IF(E1098&lt;=40000,ROUNDUP(E1098/2,0)+10000,IF(E1098&lt;=80000,ROUNDUP(E1098/4,0)+20000,40000)))))+IF(F1098&lt;=0,0,IF(F1098&lt;=25000,F1098,IF(F1098&lt;=50000,ROUNDUP(F1098/2,0)+12500,IF(F1098&lt;=100000,ROUNDUP(F1098/4,0)+25000,50000)))),IF(AND(D1098="はい",C1098&gt;=2026,C1098&lt;=2027),60000,40000)))))</f>
        <v/>
      </c>
      <c r="P1098" s="18">
        <f>IF(G1098&lt;=0,0,IF(G1098&lt;=20000,G1098,IF(G1098&lt;=40000,ROUNDUP(G1098/2,0)+10000,IF(G1098&lt;=80000,ROUNDUP(G1098/4,0)+20000,40000))))</f>
        <v/>
      </c>
      <c r="Q1098" s="18">
        <f>IF(I1098&lt;=0,IF(H1098&lt;=0,0,IF(H1098&lt;=20000,H1098,IF(H1098&lt;=40000,ROUNDUP(H1098/2,0)+10000,IF(H1098&lt;=80000,ROUNDUP(H1098/4,0)+20000,40000)))),IF(H1098&lt;=0,IF(I1098&lt;=0,0,IF(I1098&lt;=25000,I1098,IF(I1098&lt;=50000,ROUNDUP(I1098/2,0)+12500,IF(I1098&lt;=100000,ROUNDUP(I1098/4,0)+25000,50000)))),MAX(IF(I1098&lt;=0,0,IF(I1098&lt;=25000,I1098,IF(I1098&lt;=50000,ROUNDUP(I1098/2,0)+12500,IF(I1098&lt;=100000,ROUNDUP(I1098/4,0)+25000,50000)))),MIN(IF(H1098&lt;=0,0,IF(H1098&lt;=20000,H1098,IF(H1098&lt;=40000,ROUNDUP(H1098/2,0)+10000,IF(H1098&lt;=80000,ROUNDUP(H1098/4,0)+20000,40000))))+IF(I1098&lt;=0,0,IF(I1098&lt;=25000,I1098,IF(I1098&lt;=50000,ROUNDUP(I1098/2,0)+12500,IF(I1098&lt;=100000,ROUNDUP(I1098/4,0)+25000,50000)))),40000))))</f>
        <v/>
      </c>
      <c r="R1098" s="18">
        <f>MIN(120000,O1098+P1098+Q1098)</f>
        <v/>
      </c>
      <c r="S1098" s="18">
        <f>IF(F1098&lt;=0,IF(E1098&lt;=0,0,IF(E1098&lt;=12000,E1098,IF(E1098&lt;=32000,ROUNDUP(E1098/2,0)+6000,IF(E1098&lt;=56000,ROUNDUP(E1098/4,0)+14000,28000)))),IF(E1098&lt;=0,IF(F1098&lt;=0,0,IF(F1098&lt;=15000,F1098,IF(F1098&lt;=40000,ROUNDUP(F1098/2,0)+7500,IF(F1098&lt;=70000,ROUNDUP(F1098/4,0)+17500,35000)))),MAX(IF(F1098&lt;=0,0,IF(F1098&lt;=15000,F1098,IF(F1098&lt;=40000,ROUNDUP(F1098/2,0)+7500,IF(F1098&lt;=70000,ROUNDUP(F1098/4,0)+17500,35000)))),MIN(IF(E1098&lt;=0,0,IF(E1098&lt;=12000,E1098,IF(E1098&lt;=32000,ROUNDUP(E1098/2,0)+6000,IF(E1098&lt;=56000,ROUNDUP(E1098/4,0)+14000,28000))))+IF(F1098&lt;=0,0,IF(F1098&lt;=15000,F1098,IF(F1098&lt;=40000,ROUNDUP(F1098/2,0)+7500,IF(F1098&lt;=70000,ROUNDUP(F1098/4,0)+17500,35000)))),28000))))</f>
        <v/>
      </c>
      <c r="T1098" s="18">
        <f>IF(G1098&lt;=0,0,IF(G1098&lt;=12000,G1098,IF(G1098&lt;=32000,ROUNDUP(G1098/2,0)+6000,IF(G1098&lt;=56000,ROUNDUP(G1098/4,0)+14000,28000))))</f>
        <v/>
      </c>
      <c r="U1098" s="18">
        <f>IF(I1098&lt;=0,IF(H1098&lt;=0,0,IF(H1098&lt;=12000,H1098,IF(H1098&lt;=32000,ROUNDUP(H1098/2,0)+6000,IF(H1098&lt;=56000,ROUNDUP(H1098/4,0)+14000,28000)))),IF(H1098&lt;=0,IF(I1098&lt;=0,0,IF(I1098&lt;=15000,I1098,IF(I1098&lt;=40000,ROUNDUP(I1098/2,0)+7500,IF(I1098&lt;=70000,ROUNDUP(I1098/4,0)+17500,35000)))),MAX(IF(I1098&lt;=0,0,IF(I1098&lt;=15000,I1098,IF(I1098&lt;=40000,ROUNDUP(I1098/2,0)+7500,IF(I1098&lt;=70000,ROUNDUP(I1098/4,0)+17500,35000)))),MIN(IF(H1098&lt;=0,0,IF(H1098&lt;=12000,H1098,IF(H1098&lt;=32000,ROUNDUP(H1098/2,0)+6000,IF(H1098&lt;=56000,ROUNDUP(H1098/4,0)+14000,28000))))+IF(I1098&lt;=0,0,IF(I1098&lt;=15000,I1098,IF(I1098&lt;=40000,ROUNDUP(I1098/2,0)+7500,IF(I1098&lt;=70000,ROUNDUP(I1098/4,0)+17500,35000)))),28000))))</f>
        <v/>
      </c>
      <c r="V1098" s="18">
        <f>MIN(70000,S1098+T1098+U1098)</f>
        <v/>
      </c>
      <c r="W1098" s="18">
        <f>MAX(0,ROUNDDOWN(M1098-J1098-N1098-K1098-0,-3))</f>
        <v/>
      </c>
      <c r="X1098" s="18">
        <f>MAX(0,ROUNDDOWN(M1098-J1098-N1098-K1098-R1098,-3))</f>
        <v/>
      </c>
      <c r="Y1098" s="18">
        <f>IF(W1098&lt;=0,0,ROUNDDOWN((W1098*LOOKUP(W1098,{0,1950001,3300001,6950001,9000001,18000001,40000001},{0.05,0.1,0.2,0.23,0.33,0.4,0.45})-LOOKUP(W1098,{0,1950001,3300001,6950001,9000001,18000001,40000001},{0,97500,427500,636000,1536000,2796000,4796000}))*1.021,-2))</f>
        <v/>
      </c>
      <c r="Z1098" s="18">
        <f>IF(X1098&lt;=0,0,ROUNDDOWN((X1098*LOOKUP(X1098,{0,1950001,3300001,6950001,9000001,18000001,40000001},{0.05,0.1,0.2,0.23,0.33,0.4,0.45})-LOOKUP(X1098,{0,1950001,3300001,6950001,9000001,18000001,40000001},{0,97500,427500,636000,1536000,2796000,4796000}))*1.021,-2))</f>
        <v/>
      </c>
      <c r="AA1098" s="18">
        <f>MAX(0,ROUNDDOWN(M1098-J1098-430000-L1098-0,-3))</f>
        <v/>
      </c>
      <c r="AB1098" s="18">
        <f>MAX(0,ROUNDDOWN(M1098-J1098-430000-L1098-V1098,-3))</f>
        <v/>
      </c>
      <c r="AC1098" s="18">
        <f>IF(M1098&lt;=450000,0,MAX(0,ROUNDDOWN(AA1098*0.06-MIN(50000,AA1098)*0.03,-2))+MAX(0,ROUNDDOWN(AA1098*0.04-MIN(50000,AA1098)*0.02,-2)))</f>
        <v/>
      </c>
      <c r="AD1098" s="18">
        <f>IF(M1098&lt;=450000,0,MAX(0,ROUNDDOWN(AB1098*0.06-MIN(50000,AB1098)*0.03,-2))+MAX(0,ROUNDDOWN(AB1098*0.04-MIN(50000,AB1098)*0.02,-2)))</f>
        <v/>
      </c>
      <c r="AE1098" s="18">
        <f>Y1098-Z1098</f>
        <v/>
      </c>
      <c r="AF1098" s="18">
        <f>AC1098-AD1098</f>
        <v/>
      </c>
      <c r="AG1098" s="18">
        <f>AE1098+AF1098</f>
        <v/>
      </c>
      <c r="AH1098" s="20">
        <f>IF(W1098&lt;=0,0,LOOKUP(W1098,{0,1950001,3300001,6950001,9000001,18000001,40000001},{0.05,0.1,0.2,0.23,0.33,0.4,0.45}))</f>
        <v/>
      </c>
    </row>
    <row r="1099">
      <c r="A1099" t="inlineStr">
        <is>
          <t>1万円刻み 一般8万円</t>
        </is>
      </c>
      <c r="B1099" s="18">
        <f>'4_1万円刻み'!$A$340</f>
        <v/>
      </c>
      <c r="C1099" s="19" t="n">
        <v>2026</v>
      </c>
      <c r="D1099" t="inlineStr">
        <is>
          <t>いいえ</t>
        </is>
      </c>
      <c r="E1099" s="18" t="n">
        <v>80000</v>
      </c>
      <c r="F1099" s="18" t="n">
        <v>0</v>
      </c>
      <c r="G1099" s="18" t="n">
        <v>0</v>
      </c>
      <c r="H1099" s="18" t="n">
        <v>0</v>
      </c>
      <c r="I1099" s="18" t="n">
        <v>0</v>
      </c>
      <c r="J1099" s="18">
        <f>ROUND(MIN(B1099/12,650000)*12*0.0915+MIN(B1099/12,1390000)*12*(0.0504+0)+B1099*0.005,0)</f>
        <v/>
      </c>
      <c r="K1099" s="18" t="n">
        <v>0</v>
      </c>
      <c r="L1099" s="18" t="n">
        <v>0</v>
      </c>
      <c r="M1099" s="18">
        <f>ROUND(IF(C1099&gt;=2026,IF(B1099&lt;741000,0,IF(B1099&lt;2191000,B1099-740000,IF(B1099&lt;2193000,1451000,IF(B1099&lt;2196000,1453000,IF(B1099&lt;2200000,1456000,IF(B1099&lt;3600000,ROUNDDOWN(B1099/4,-3)*2.8-80000,IF(B1099&lt;6600000,ROUNDDOWN(B1099/4,-3)*3.2-440000,IF(B1099&lt;8500000,ROUNDDOWN(B1099*0.9,0)-1100000,B1099-1950000)))))))),IF(B1099&lt;651000,0,IF(B1099&lt;1900000,B1099-650000,IF(B1099&lt;3600000,ROUNDDOWN(B1099/4,-3)*2.8-80000,IF(B1099&lt;6600000,ROUNDDOWN(B1099/4,-3)*3.2-440000,IF(B1099&lt;8500000,ROUNDDOWN(B1099*0.9,0)-1100000,B1099-1950000)))))),0)</f>
        <v/>
      </c>
      <c r="N1099" s="18">
        <f>IF(M1099&gt;23500000,NA(),IF(C1099&gt;=2026,IF(M1099&lt;=4890000,1040000,IF(M1099&lt;=6550000,670000,620000)),IF(M1099&lt;=1320000,950000,IF(M1099&lt;=3360000,880000,IF(M1099&lt;=4890000,680000,IF(M1099&lt;=6550000,630000,580000))))))</f>
        <v/>
      </c>
      <c r="O1099" s="18">
        <f>IF(F1099&lt;=0,IF(AND(D1099="はい",C1099&gt;=2026,C1099&lt;=2027),IF(E1099&lt;=0,0,IF(E1099&lt;=30000,E1099,IF(E1099&lt;=60000,ROUNDUP(E1099/2,0)+15000,IF(E1099&lt;=120000,ROUNDUP(E1099/4,0)+30000,60000)))),IF(E1099&lt;=0,0,IF(E1099&lt;=20000,E1099,IF(E1099&lt;=40000,ROUNDUP(E1099/2,0)+10000,IF(E1099&lt;=80000,ROUNDUP(E1099/4,0)+20000,40000))))),IF(E1099&lt;=0,IF(F1099&lt;=0,0,IF(F1099&lt;=25000,F1099,IF(F1099&lt;=50000,ROUNDUP(F1099/2,0)+12500,IF(F1099&lt;=100000,ROUNDUP(F1099/4,0)+25000,50000)))),MAX(IF(F1099&lt;=0,0,IF(F1099&lt;=25000,F1099,IF(F1099&lt;=50000,ROUNDUP(F1099/2,0)+12500,IF(F1099&lt;=100000,ROUNDUP(F1099/4,0)+25000,50000)))),MIN(IF(AND(D1099="はい",C1099&gt;=2026,C1099&lt;=2027),IF(E1099&lt;=0,0,IF(E1099&lt;=30000,E1099,IF(E1099&lt;=60000,ROUNDUP(E1099/2,0)+15000,IF(E1099&lt;=120000,ROUNDUP(E1099/4,0)+30000,60000)))),IF(E1099&lt;=0,0,IF(E1099&lt;=20000,E1099,IF(E1099&lt;=40000,ROUNDUP(E1099/2,0)+10000,IF(E1099&lt;=80000,ROUNDUP(E1099/4,0)+20000,40000)))))+IF(F1099&lt;=0,0,IF(F1099&lt;=25000,F1099,IF(F1099&lt;=50000,ROUNDUP(F1099/2,0)+12500,IF(F1099&lt;=100000,ROUNDUP(F1099/4,0)+25000,50000)))),IF(AND(D1099="はい",C1099&gt;=2026,C1099&lt;=2027),60000,40000)))))</f>
        <v/>
      </c>
      <c r="P1099" s="18">
        <f>IF(G1099&lt;=0,0,IF(G1099&lt;=20000,G1099,IF(G1099&lt;=40000,ROUNDUP(G1099/2,0)+10000,IF(G1099&lt;=80000,ROUNDUP(G1099/4,0)+20000,40000))))</f>
        <v/>
      </c>
      <c r="Q1099" s="18">
        <f>IF(I1099&lt;=0,IF(H1099&lt;=0,0,IF(H1099&lt;=20000,H1099,IF(H1099&lt;=40000,ROUNDUP(H1099/2,0)+10000,IF(H1099&lt;=80000,ROUNDUP(H1099/4,0)+20000,40000)))),IF(H1099&lt;=0,IF(I1099&lt;=0,0,IF(I1099&lt;=25000,I1099,IF(I1099&lt;=50000,ROUNDUP(I1099/2,0)+12500,IF(I1099&lt;=100000,ROUNDUP(I1099/4,0)+25000,50000)))),MAX(IF(I1099&lt;=0,0,IF(I1099&lt;=25000,I1099,IF(I1099&lt;=50000,ROUNDUP(I1099/2,0)+12500,IF(I1099&lt;=100000,ROUNDUP(I1099/4,0)+25000,50000)))),MIN(IF(H1099&lt;=0,0,IF(H1099&lt;=20000,H1099,IF(H1099&lt;=40000,ROUNDUP(H1099/2,0)+10000,IF(H1099&lt;=80000,ROUNDUP(H1099/4,0)+20000,40000))))+IF(I1099&lt;=0,0,IF(I1099&lt;=25000,I1099,IF(I1099&lt;=50000,ROUNDUP(I1099/2,0)+12500,IF(I1099&lt;=100000,ROUNDUP(I1099/4,0)+25000,50000)))),40000))))</f>
        <v/>
      </c>
      <c r="R1099" s="18">
        <f>MIN(120000,O1099+P1099+Q1099)</f>
        <v/>
      </c>
      <c r="S1099" s="18">
        <f>IF(F1099&lt;=0,IF(E1099&lt;=0,0,IF(E1099&lt;=12000,E1099,IF(E1099&lt;=32000,ROUNDUP(E1099/2,0)+6000,IF(E1099&lt;=56000,ROUNDUP(E1099/4,0)+14000,28000)))),IF(E1099&lt;=0,IF(F1099&lt;=0,0,IF(F1099&lt;=15000,F1099,IF(F1099&lt;=40000,ROUNDUP(F1099/2,0)+7500,IF(F1099&lt;=70000,ROUNDUP(F1099/4,0)+17500,35000)))),MAX(IF(F1099&lt;=0,0,IF(F1099&lt;=15000,F1099,IF(F1099&lt;=40000,ROUNDUP(F1099/2,0)+7500,IF(F1099&lt;=70000,ROUNDUP(F1099/4,0)+17500,35000)))),MIN(IF(E1099&lt;=0,0,IF(E1099&lt;=12000,E1099,IF(E1099&lt;=32000,ROUNDUP(E1099/2,0)+6000,IF(E1099&lt;=56000,ROUNDUP(E1099/4,0)+14000,28000))))+IF(F1099&lt;=0,0,IF(F1099&lt;=15000,F1099,IF(F1099&lt;=40000,ROUNDUP(F1099/2,0)+7500,IF(F1099&lt;=70000,ROUNDUP(F1099/4,0)+17500,35000)))),28000))))</f>
        <v/>
      </c>
      <c r="T1099" s="18">
        <f>IF(G1099&lt;=0,0,IF(G1099&lt;=12000,G1099,IF(G1099&lt;=32000,ROUNDUP(G1099/2,0)+6000,IF(G1099&lt;=56000,ROUNDUP(G1099/4,0)+14000,28000))))</f>
        <v/>
      </c>
      <c r="U1099" s="18">
        <f>IF(I1099&lt;=0,IF(H1099&lt;=0,0,IF(H1099&lt;=12000,H1099,IF(H1099&lt;=32000,ROUNDUP(H1099/2,0)+6000,IF(H1099&lt;=56000,ROUNDUP(H1099/4,0)+14000,28000)))),IF(H1099&lt;=0,IF(I1099&lt;=0,0,IF(I1099&lt;=15000,I1099,IF(I1099&lt;=40000,ROUNDUP(I1099/2,0)+7500,IF(I1099&lt;=70000,ROUNDUP(I1099/4,0)+17500,35000)))),MAX(IF(I1099&lt;=0,0,IF(I1099&lt;=15000,I1099,IF(I1099&lt;=40000,ROUNDUP(I1099/2,0)+7500,IF(I1099&lt;=70000,ROUNDUP(I1099/4,0)+17500,35000)))),MIN(IF(H1099&lt;=0,0,IF(H1099&lt;=12000,H1099,IF(H1099&lt;=32000,ROUNDUP(H1099/2,0)+6000,IF(H1099&lt;=56000,ROUNDUP(H1099/4,0)+14000,28000))))+IF(I1099&lt;=0,0,IF(I1099&lt;=15000,I1099,IF(I1099&lt;=40000,ROUNDUP(I1099/2,0)+7500,IF(I1099&lt;=70000,ROUNDUP(I1099/4,0)+17500,35000)))),28000))))</f>
        <v/>
      </c>
      <c r="V1099" s="18">
        <f>MIN(70000,S1099+T1099+U1099)</f>
        <v/>
      </c>
      <c r="W1099" s="18">
        <f>MAX(0,ROUNDDOWN(M1099-J1099-N1099-K1099-0,-3))</f>
        <v/>
      </c>
      <c r="X1099" s="18">
        <f>MAX(0,ROUNDDOWN(M1099-J1099-N1099-K1099-R1099,-3))</f>
        <v/>
      </c>
      <c r="Y1099" s="18">
        <f>IF(W1099&lt;=0,0,ROUNDDOWN((W1099*LOOKUP(W1099,{0,1950001,3300001,6950001,9000001,18000001,40000001},{0.05,0.1,0.2,0.23,0.33,0.4,0.45})-LOOKUP(W1099,{0,1950001,3300001,6950001,9000001,18000001,40000001},{0,97500,427500,636000,1536000,2796000,4796000}))*1.021,-2))</f>
        <v/>
      </c>
      <c r="Z1099" s="18">
        <f>IF(X1099&lt;=0,0,ROUNDDOWN((X1099*LOOKUP(X1099,{0,1950001,3300001,6950001,9000001,18000001,40000001},{0.05,0.1,0.2,0.23,0.33,0.4,0.45})-LOOKUP(X1099,{0,1950001,3300001,6950001,9000001,18000001,40000001},{0,97500,427500,636000,1536000,2796000,4796000}))*1.021,-2))</f>
        <v/>
      </c>
      <c r="AA1099" s="18">
        <f>MAX(0,ROUNDDOWN(M1099-J1099-430000-L1099-0,-3))</f>
        <v/>
      </c>
      <c r="AB1099" s="18">
        <f>MAX(0,ROUNDDOWN(M1099-J1099-430000-L1099-V1099,-3))</f>
        <v/>
      </c>
      <c r="AC1099" s="18">
        <f>IF(M1099&lt;=450000,0,MAX(0,ROUNDDOWN(AA1099*0.06-MIN(50000,AA1099)*0.03,-2))+MAX(0,ROUNDDOWN(AA1099*0.04-MIN(50000,AA1099)*0.02,-2)))</f>
        <v/>
      </c>
      <c r="AD1099" s="18">
        <f>IF(M1099&lt;=450000,0,MAX(0,ROUNDDOWN(AB1099*0.06-MIN(50000,AB1099)*0.03,-2))+MAX(0,ROUNDDOWN(AB1099*0.04-MIN(50000,AB1099)*0.02,-2)))</f>
        <v/>
      </c>
      <c r="AE1099" s="18">
        <f>Y1099-Z1099</f>
        <v/>
      </c>
      <c r="AF1099" s="18">
        <f>AC1099-AD1099</f>
        <v/>
      </c>
      <c r="AG1099" s="18">
        <f>AE1099+AF1099</f>
        <v/>
      </c>
      <c r="AH1099" s="20">
        <f>IF(W1099&lt;=0,0,LOOKUP(W1099,{0,1950001,3300001,6950001,9000001,18000001,40000001},{0.05,0.1,0.2,0.23,0.33,0.4,0.45}))</f>
        <v/>
      </c>
    </row>
    <row r="1100">
      <c r="A1100" t="inlineStr">
        <is>
          <t>1万円刻み 特例あり一般12万円</t>
        </is>
      </c>
      <c r="B1100" s="18">
        <f>'4_1万円刻み'!$A$340</f>
        <v/>
      </c>
      <c r="C1100" s="19" t="n">
        <v>2026</v>
      </c>
      <c r="D1100" t="inlineStr">
        <is>
          <t>はい</t>
        </is>
      </c>
      <c r="E1100" s="18" t="n">
        <v>120000</v>
      </c>
      <c r="F1100" s="18" t="n">
        <v>0</v>
      </c>
      <c r="G1100" s="18" t="n">
        <v>0</v>
      </c>
      <c r="H1100" s="18" t="n">
        <v>0</v>
      </c>
      <c r="I1100" s="18" t="n">
        <v>0</v>
      </c>
      <c r="J1100" s="18">
        <f>ROUND(MIN(B1100/12,650000)*12*0.0915+MIN(B1100/12,1390000)*12*(0.0504+0)+B1100*0.005,0)</f>
        <v/>
      </c>
      <c r="K1100" s="18" t="n">
        <v>0</v>
      </c>
      <c r="L1100" s="18" t="n">
        <v>0</v>
      </c>
      <c r="M1100" s="18">
        <f>ROUND(IF(C1100&gt;=2026,IF(B1100&lt;741000,0,IF(B1100&lt;2191000,B1100-740000,IF(B1100&lt;2193000,1451000,IF(B1100&lt;2196000,1453000,IF(B1100&lt;2200000,1456000,IF(B1100&lt;3600000,ROUNDDOWN(B1100/4,-3)*2.8-80000,IF(B1100&lt;6600000,ROUNDDOWN(B1100/4,-3)*3.2-440000,IF(B1100&lt;8500000,ROUNDDOWN(B1100*0.9,0)-1100000,B1100-1950000)))))))),IF(B1100&lt;651000,0,IF(B1100&lt;1900000,B1100-650000,IF(B1100&lt;3600000,ROUNDDOWN(B1100/4,-3)*2.8-80000,IF(B1100&lt;6600000,ROUNDDOWN(B1100/4,-3)*3.2-440000,IF(B1100&lt;8500000,ROUNDDOWN(B1100*0.9,0)-1100000,B1100-1950000)))))),0)</f>
        <v/>
      </c>
      <c r="N1100" s="18">
        <f>IF(M1100&gt;23500000,NA(),IF(C1100&gt;=2026,IF(M1100&lt;=4890000,1040000,IF(M1100&lt;=6550000,670000,620000)),IF(M1100&lt;=1320000,950000,IF(M1100&lt;=3360000,880000,IF(M1100&lt;=4890000,680000,IF(M1100&lt;=6550000,630000,580000))))))</f>
        <v/>
      </c>
      <c r="O1100" s="18">
        <f>IF(F1100&lt;=0,IF(AND(D1100="はい",C1100&gt;=2026,C1100&lt;=2027),IF(E1100&lt;=0,0,IF(E1100&lt;=30000,E1100,IF(E1100&lt;=60000,ROUNDUP(E1100/2,0)+15000,IF(E1100&lt;=120000,ROUNDUP(E1100/4,0)+30000,60000)))),IF(E1100&lt;=0,0,IF(E1100&lt;=20000,E1100,IF(E1100&lt;=40000,ROUNDUP(E1100/2,0)+10000,IF(E1100&lt;=80000,ROUNDUP(E1100/4,0)+20000,40000))))),IF(E1100&lt;=0,IF(F1100&lt;=0,0,IF(F1100&lt;=25000,F1100,IF(F1100&lt;=50000,ROUNDUP(F1100/2,0)+12500,IF(F1100&lt;=100000,ROUNDUP(F1100/4,0)+25000,50000)))),MAX(IF(F1100&lt;=0,0,IF(F1100&lt;=25000,F1100,IF(F1100&lt;=50000,ROUNDUP(F1100/2,0)+12500,IF(F1100&lt;=100000,ROUNDUP(F1100/4,0)+25000,50000)))),MIN(IF(AND(D1100="はい",C1100&gt;=2026,C1100&lt;=2027),IF(E1100&lt;=0,0,IF(E1100&lt;=30000,E1100,IF(E1100&lt;=60000,ROUNDUP(E1100/2,0)+15000,IF(E1100&lt;=120000,ROUNDUP(E1100/4,0)+30000,60000)))),IF(E1100&lt;=0,0,IF(E1100&lt;=20000,E1100,IF(E1100&lt;=40000,ROUNDUP(E1100/2,0)+10000,IF(E1100&lt;=80000,ROUNDUP(E1100/4,0)+20000,40000)))))+IF(F1100&lt;=0,0,IF(F1100&lt;=25000,F1100,IF(F1100&lt;=50000,ROUNDUP(F1100/2,0)+12500,IF(F1100&lt;=100000,ROUNDUP(F1100/4,0)+25000,50000)))),IF(AND(D1100="はい",C1100&gt;=2026,C1100&lt;=2027),60000,40000)))))</f>
        <v/>
      </c>
      <c r="P1100" s="18">
        <f>IF(G1100&lt;=0,0,IF(G1100&lt;=20000,G1100,IF(G1100&lt;=40000,ROUNDUP(G1100/2,0)+10000,IF(G1100&lt;=80000,ROUNDUP(G1100/4,0)+20000,40000))))</f>
        <v/>
      </c>
      <c r="Q1100" s="18">
        <f>IF(I1100&lt;=0,IF(H1100&lt;=0,0,IF(H1100&lt;=20000,H1100,IF(H1100&lt;=40000,ROUNDUP(H1100/2,0)+10000,IF(H1100&lt;=80000,ROUNDUP(H1100/4,0)+20000,40000)))),IF(H1100&lt;=0,IF(I1100&lt;=0,0,IF(I1100&lt;=25000,I1100,IF(I1100&lt;=50000,ROUNDUP(I1100/2,0)+12500,IF(I1100&lt;=100000,ROUNDUP(I1100/4,0)+25000,50000)))),MAX(IF(I1100&lt;=0,0,IF(I1100&lt;=25000,I1100,IF(I1100&lt;=50000,ROUNDUP(I1100/2,0)+12500,IF(I1100&lt;=100000,ROUNDUP(I1100/4,0)+25000,50000)))),MIN(IF(H1100&lt;=0,0,IF(H1100&lt;=20000,H1100,IF(H1100&lt;=40000,ROUNDUP(H1100/2,0)+10000,IF(H1100&lt;=80000,ROUNDUP(H1100/4,0)+20000,40000))))+IF(I1100&lt;=0,0,IF(I1100&lt;=25000,I1100,IF(I1100&lt;=50000,ROUNDUP(I1100/2,0)+12500,IF(I1100&lt;=100000,ROUNDUP(I1100/4,0)+25000,50000)))),40000))))</f>
        <v/>
      </c>
      <c r="R1100" s="18">
        <f>MIN(120000,O1100+P1100+Q1100)</f>
        <v/>
      </c>
      <c r="S1100" s="18">
        <f>IF(F1100&lt;=0,IF(E1100&lt;=0,0,IF(E1100&lt;=12000,E1100,IF(E1100&lt;=32000,ROUNDUP(E1100/2,0)+6000,IF(E1100&lt;=56000,ROUNDUP(E1100/4,0)+14000,28000)))),IF(E1100&lt;=0,IF(F1100&lt;=0,0,IF(F1100&lt;=15000,F1100,IF(F1100&lt;=40000,ROUNDUP(F1100/2,0)+7500,IF(F1100&lt;=70000,ROUNDUP(F1100/4,0)+17500,35000)))),MAX(IF(F1100&lt;=0,0,IF(F1100&lt;=15000,F1100,IF(F1100&lt;=40000,ROUNDUP(F1100/2,0)+7500,IF(F1100&lt;=70000,ROUNDUP(F1100/4,0)+17500,35000)))),MIN(IF(E1100&lt;=0,0,IF(E1100&lt;=12000,E1100,IF(E1100&lt;=32000,ROUNDUP(E1100/2,0)+6000,IF(E1100&lt;=56000,ROUNDUP(E1100/4,0)+14000,28000))))+IF(F1100&lt;=0,0,IF(F1100&lt;=15000,F1100,IF(F1100&lt;=40000,ROUNDUP(F1100/2,0)+7500,IF(F1100&lt;=70000,ROUNDUP(F1100/4,0)+17500,35000)))),28000))))</f>
        <v/>
      </c>
      <c r="T1100" s="18">
        <f>IF(G1100&lt;=0,0,IF(G1100&lt;=12000,G1100,IF(G1100&lt;=32000,ROUNDUP(G1100/2,0)+6000,IF(G1100&lt;=56000,ROUNDUP(G1100/4,0)+14000,28000))))</f>
        <v/>
      </c>
      <c r="U1100" s="18">
        <f>IF(I1100&lt;=0,IF(H1100&lt;=0,0,IF(H1100&lt;=12000,H1100,IF(H1100&lt;=32000,ROUNDUP(H1100/2,0)+6000,IF(H1100&lt;=56000,ROUNDUP(H1100/4,0)+14000,28000)))),IF(H1100&lt;=0,IF(I1100&lt;=0,0,IF(I1100&lt;=15000,I1100,IF(I1100&lt;=40000,ROUNDUP(I1100/2,0)+7500,IF(I1100&lt;=70000,ROUNDUP(I1100/4,0)+17500,35000)))),MAX(IF(I1100&lt;=0,0,IF(I1100&lt;=15000,I1100,IF(I1100&lt;=40000,ROUNDUP(I1100/2,0)+7500,IF(I1100&lt;=70000,ROUNDUP(I1100/4,0)+17500,35000)))),MIN(IF(H1100&lt;=0,0,IF(H1100&lt;=12000,H1100,IF(H1100&lt;=32000,ROUNDUP(H1100/2,0)+6000,IF(H1100&lt;=56000,ROUNDUP(H1100/4,0)+14000,28000))))+IF(I1100&lt;=0,0,IF(I1100&lt;=15000,I1100,IF(I1100&lt;=40000,ROUNDUP(I1100/2,0)+7500,IF(I1100&lt;=70000,ROUNDUP(I1100/4,0)+17500,35000)))),28000))))</f>
        <v/>
      </c>
      <c r="V1100" s="18">
        <f>MIN(70000,S1100+T1100+U1100)</f>
        <v/>
      </c>
      <c r="W1100" s="18">
        <f>MAX(0,ROUNDDOWN(M1100-J1100-N1100-K1100-0,-3))</f>
        <v/>
      </c>
      <c r="X1100" s="18">
        <f>MAX(0,ROUNDDOWN(M1100-J1100-N1100-K1100-R1100,-3))</f>
        <v/>
      </c>
      <c r="Y1100" s="18">
        <f>IF(W1100&lt;=0,0,ROUNDDOWN((W1100*LOOKUP(W1100,{0,1950001,3300001,6950001,9000001,18000001,40000001},{0.05,0.1,0.2,0.23,0.33,0.4,0.45})-LOOKUP(W1100,{0,1950001,3300001,6950001,9000001,18000001,40000001},{0,97500,427500,636000,1536000,2796000,4796000}))*1.021,-2))</f>
        <v/>
      </c>
      <c r="Z1100" s="18">
        <f>IF(X1100&lt;=0,0,ROUNDDOWN((X1100*LOOKUP(X1100,{0,1950001,3300001,6950001,9000001,18000001,40000001},{0.05,0.1,0.2,0.23,0.33,0.4,0.45})-LOOKUP(X1100,{0,1950001,3300001,6950001,9000001,18000001,40000001},{0,97500,427500,636000,1536000,2796000,4796000}))*1.021,-2))</f>
        <v/>
      </c>
      <c r="AA1100" s="18">
        <f>MAX(0,ROUNDDOWN(M1100-J1100-430000-L1100-0,-3))</f>
        <v/>
      </c>
      <c r="AB1100" s="18">
        <f>MAX(0,ROUNDDOWN(M1100-J1100-430000-L1100-V1100,-3))</f>
        <v/>
      </c>
      <c r="AC1100" s="18">
        <f>IF(M1100&lt;=450000,0,MAX(0,ROUNDDOWN(AA1100*0.06-MIN(50000,AA1100)*0.03,-2))+MAX(0,ROUNDDOWN(AA1100*0.04-MIN(50000,AA1100)*0.02,-2)))</f>
        <v/>
      </c>
      <c r="AD1100" s="18">
        <f>IF(M1100&lt;=450000,0,MAX(0,ROUNDDOWN(AB1100*0.06-MIN(50000,AB1100)*0.03,-2))+MAX(0,ROUNDDOWN(AB1100*0.04-MIN(50000,AB1100)*0.02,-2)))</f>
        <v/>
      </c>
      <c r="AE1100" s="18">
        <f>Y1100-Z1100</f>
        <v/>
      </c>
      <c r="AF1100" s="18">
        <f>AC1100-AD1100</f>
        <v/>
      </c>
      <c r="AG1100" s="18">
        <f>AE1100+AF1100</f>
        <v/>
      </c>
      <c r="AH1100" s="20">
        <f>IF(W1100&lt;=0,0,LOOKUP(W1100,{0,1950001,3300001,6950001,9000001,18000001,40000001},{0.05,0.1,0.2,0.23,0.33,0.4,0.45}))</f>
        <v/>
      </c>
    </row>
    <row r="1101">
      <c r="A1101" t="inlineStr">
        <is>
          <t>1万円刻み 3区分8万円ずつ</t>
        </is>
      </c>
      <c r="B1101" s="18">
        <f>'4_1万円刻み'!$A$341</f>
        <v/>
      </c>
      <c r="C1101" s="19" t="n">
        <v>2026</v>
      </c>
      <c r="D1101" t="inlineStr">
        <is>
          <t>いいえ</t>
        </is>
      </c>
      <c r="E1101" s="18" t="n">
        <v>80000</v>
      </c>
      <c r="F1101" s="18" t="n">
        <v>0</v>
      </c>
      <c r="G1101" s="18" t="n">
        <v>80000</v>
      </c>
      <c r="H1101" s="18" t="n">
        <v>80000</v>
      </c>
      <c r="I1101" s="18" t="n">
        <v>0</v>
      </c>
      <c r="J1101" s="18">
        <f>ROUND(MIN(B1101/12,650000)*12*0.0915+MIN(B1101/12,1390000)*12*(0.0504+0)+B1101*0.005,0)</f>
        <v/>
      </c>
      <c r="K1101" s="18" t="n">
        <v>0</v>
      </c>
      <c r="L1101" s="18" t="n">
        <v>0</v>
      </c>
      <c r="M1101" s="18">
        <f>ROUND(IF(C1101&gt;=2026,IF(B1101&lt;741000,0,IF(B1101&lt;2191000,B1101-740000,IF(B1101&lt;2193000,1451000,IF(B1101&lt;2196000,1453000,IF(B1101&lt;2200000,1456000,IF(B1101&lt;3600000,ROUNDDOWN(B1101/4,-3)*2.8-80000,IF(B1101&lt;6600000,ROUNDDOWN(B1101/4,-3)*3.2-440000,IF(B1101&lt;8500000,ROUNDDOWN(B1101*0.9,0)-1100000,B1101-1950000)))))))),IF(B1101&lt;651000,0,IF(B1101&lt;1900000,B1101-650000,IF(B1101&lt;3600000,ROUNDDOWN(B1101/4,-3)*2.8-80000,IF(B1101&lt;6600000,ROUNDDOWN(B1101/4,-3)*3.2-440000,IF(B1101&lt;8500000,ROUNDDOWN(B1101*0.9,0)-1100000,B1101-1950000)))))),0)</f>
        <v/>
      </c>
      <c r="N1101" s="18">
        <f>IF(M1101&gt;23500000,NA(),IF(C1101&gt;=2026,IF(M1101&lt;=4890000,1040000,IF(M1101&lt;=6550000,670000,620000)),IF(M1101&lt;=1320000,950000,IF(M1101&lt;=3360000,880000,IF(M1101&lt;=4890000,680000,IF(M1101&lt;=6550000,630000,580000))))))</f>
        <v/>
      </c>
      <c r="O1101" s="18">
        <f>IF(F1101&lt;=0,IF(AND(D1101="はい",C1101&gt;=2026,C1101&lt;=2027),IF(E1101&lt;=0,0,IF(E1101&lt;=30000,E1101,IF(E1101&lt;=60000,ROUNDUP(E1101/2,0)+15000,IF(E1101&lt;=120000,ROUNDUP(E1101/4,0)+30000,60000)))),IF(E1101&lt;=0,0,IF(E1101&lt;=20000,E1101,IF(E1101&lt;=40000,ROUNDUP(E1101/2,0)+10000,IF(E1101&lt;=80000,ROUNDUP(E1101/4,0)+20000,40000))))),IF(E1101&lt;=0,IF(F1101&lt;=0,0,IF(F1101&lt;=25000,F1101,IF(F1101&lt;=50000,ROUNDUP(F1101/2,0)+12500,IF(F1101&lt;=100000,ROUNDUP(F1101/4,0)+25000,50000)))),MAX(IF(F1101&lt;=0,0,IF(F1101&lt;=25000,F1101,IF(F1101&lt;=50000,ROUNDUP(F1101/2,0)+12500,IF(F1101&lt;=100000,ROUNDUP(F1101/4,0)+25000,50000)))),MIN(IF(AND(D1101="はい",C1101&gt;=2026,C1101&lt;=2027),IF(E1101&lt;=0,0,IF(E1101&lt;=30000,E1101,IF(E1101&lt;=60000,ROUNDUP(E1101/2,0)+15000,IF(E1101&lt;=120000,ROUNDUP(E1101/4,0)+30000,60000)))),IF(E1101&lt;=0,0,IF(E1101&lt;=20000,E1101,IF(E1101&lt;=40000,ROUNDUP(E1101/2,0)+10000,IF(E1101&lt;=80000,ROUNDUP(E1101/4,0)+20000,40000)))))+IF(F1101&lt;=0,0,IF(F1101&lt;=25000,F1101,IF(F1101&lt;=50000,ROUNDUP(F1101/2,0)+12500,IF(F1101&lt;=100000,ROUNDUP(F1101/4,0)+25000,50000)))),IF(AND(D1101="はい",C1101&gt;=2026,C1101&lt;=2027),60000,40000)))))</f>
        <v/>
      </c>
      <c r="P1101" s="18">
        <f>IF(G1101&lt;=0,0,IF(G1101&lt;=20000,G1101,IF(G1101&lt;=40000,ROUNDUP(G1101/2,0)+10000,IF(G1101&lt;=80000,ROUNDUP(G1101/4,0)+20000,40000))))</f>
        <v/>
      </c>
      <c r="Q1101" s="18">
        <f>IF(I1101&lt;=0,IF(H1101&lt;=0,0,IF(H1101&lt;=20000,H1101,IF(H1101&lt;=40000,ROUNDUP(H1101/2,0)+10000,IF(H1101&lt;=80000,ROUNDUP(H1101/4,0)+20000,40000)))),IF(H1101&lt;=0,IF(I1101&lt;=0,0,IF(I1101&lt;=25000,I1101,IF(I1101&lt;=50000,ROUNDUP(I1101/2,0)+12500,IF(I1101&lt;=100000,ROUNDUP(I1101/4,0)+25000,50000)))),MAX(IF(I1101&lt;=0,0,IF(I1101&lt;=25000,I1101,IF(I1101&lt;=50000,ROUNDUP(I1101/2,0)+12500,IF(I1101&lt;=100000,ROUNDUP(I1101/4,0)+25000,50000)))),MIN(IF(H1101&lt;=0,0,IF(H1101&lt;=20000,H1101,IF(H1101&lt;=40000,ROUNDUP(H1101/2,0)+10000,IF(H1101&lt;=80000,ROUNDUP(H1101/4,0)+20000,40000))))+IF(I1101&lt;=0,0,IF(I1101&lt;=25000,I1101,IF(I1101&lt;=50000,ROUNDUP(I1101/2,0)+12500,IF(I1101&lt;=100000,ROUNDUP(I1101/4,0)+25000,50000)))),40000))))</f>
        <v/>
      </c>
      <c r="R1101" s="18">
        <f>MIN(120000,O1101+P1101+Q1101)</f>
        <v/>
      </c>
      <c r="S1101" s="18">
        <f>IF(F1101&lt;=0,IF(E1101&lt;=0,0,IF(E1101&lt;=12000,E1101,IF(E1101&lt;=32000,ROUNDUP(E1101/2,0)+6000,IF(E1101&lt;=56000,ROUNDUP(E1101/4,0)+14000,28000)))),IF(E1101&lt;=0,IF(F1101&lt;=0,0,IF(F1101&lt;=15000,F1101,IF(F1101&lt;=40000,ROUNDUP(F1101/2,0)+7500,IF(F1101&lt;=70000,ROUNDUP(F1101/4,0)+17500,35000)))),MAX(IF(F1101&lt;=0,0,IF(F1101&lt;=15000,F1101,IF(F1101&lt;=40000,ROUNDUP(F1101/2,0)+7500,IF(F1101&lt;=70000,ROUNDUP(F1101/4,0)+17500,35000)))),MIN(IF(E1101&lt;=0,0,IF(E1101&lt;=12000,E1101,IF(E1101&lt;=32000,ROUNDUP(E1101/2,0)+6000,IF(E1101&lt;=56000,ROUNDUP(E1101/4,0)+14000,28000))))+IF(F1101&lt;=0,0,IF(F1101&lt;=15000,F1101,IF(F1101&lt;=40000,ROUNDUP(F1101/2,0)+7500,IF(F1101&lt;=70000,ROUNDUP(F1101/4,0)+17500,35000)))),28000))))</f>
        <v/>
      </c>
      <c r="T1101" s="18">
        <f>IF(G1101&lt;=0,0,IF(G1101&lt;=12000,G1101,IF(G1101&lt;=32000,ROUNDUP(G1101/2,0)+6000,IF(G1101&lt;=56000,ROUNDUP(G1101/4,0)+14000,28000))))</f>
        <v/>
      </c>
      <c r="U1101" s="18">
        <f>IF(I1101&lt;=0,IF(H1101&lt;=0,0,IF(H1101&lt;=12000,H1101,IF(H1101&lt;=32000,ROUNDUP(H1101/2,0)+6000,IF(H1101&lt;=56000,ROUNDUP(H1101/4,0)+14000,28000)))),IF(H1101&lt;=0,IF(I1101&lt;=0,0,IF(I1101&lt;=15000,I1101,IF(I1101&lt;=40000,ROUNDUP(I1101/2,0)+7500,IF(I1101&lt;=70000,ROUNDUP(I1101/4,0)+17500,35000)))),MAX(IF(I1101&lt;=0,0,IF(I1101&lt;=15000,I1101,IF(I1101&lt;=40000,ROUNDUP(I1101/2,0)+7500,IF(I1101&lt;=70000,ROUNDUP(I1101/4,0)+17500,35000)))),MIN(IF(H1101&lt;=0,0,IF(H1101&lt;=12000,H1101,IF(H1101&lt;=32000,ROUNDUP(H1101/2,0)+6000,IF(H1101&lt;=56000,ROUNDUP(H1101/4,0)+14000,28000))))+IF(I1101&lt;=0,0,IF(I1101&lt;=15000,I1101,IF(I1101&lt;=40000,ROUNDUP(I1101/2,0)+7500,IF(I1101&lt;=70000,ROUNDUP(I1101/4,0)+17500,35000)))),28000))))</f>
        <v/>
      </c>
      <c r="V1101" s="18">
        <f>MIN(70000,S1101+T1101+U1101)</f>
        <v/>
      </c>
      <c r="W1101" s="18">
        <f>MAX(0,ROUNDDOWN(M1101-J1101-N1101-K1101-0,-3))</f>
        <v/>
      </c>
      <c r="X1101" s="18">
        <f>MAX(0,ROUNDDOWN(M1101-J1101-N1101-K1101-R1101,-3))</f>
        <v/>
      </c>
      <c r="Y1101" s="18">
        <f>IF(W1101&lt;=0,0,ROUNDDOWN((W1101*LOOKUP(W1101,{0,1950001,3300001,6950001,9000001,18000001,40000001},{0.05,0.1,0.2,0.23,0.33,0.4,0.45})-LOOKUP(W1101,{0,1950001,3300001,6950001,9000001,18000001,40000001},{0,97500,427500,636000,1536000,2796000,4796000}))*1.021,-2))</f>
        <v/>
      </c>
      <c r="Z1101" s="18">
        <f>IF(X1101&lt;=0,0,ROUNDDOWN((X1101*LOOKUP(X1101,{0,1950001,3300001,6950001,9000001,18000001,40000001},{0.05,0.1,0.2,0.23,0.33,0.4,0.45})-LOOKUP(X1101,{0,1950001,3300001,6950001,9000001,18000001,40000001},{0,97500,427500,636000,1536000,2796000,4796000}))*1.021,-2))</f>
        <v/>
      </c>
      <c r="AA1101" s="18">
        <f>MAX(0,ROUNDDOWN(M1101-J1101-430000-L1101-0,-3))</f>
        <v/>
      </c>
      <c r="AB1101" s="18">
        <f>MAX(0,ROUNDDOWN(M1101-J1101-430000-L1101-V1101,-3))</f>
        <v/>
      </c>
      <c r="AC1101" s="18">
        <f>IF(M1101&lt;=450000,0,MAX(0,ROUNDDOWN(AA1101*0.06-MIN(50000,AA1101)*0.03,-2))+MAX(0,ROUNDDOWN(AA1101*0.04-MIN(50000,AA1101)*0.02,-2)))</f>
        <v/>
      </c>
      <c r="AD1101" s="18">
        <f>IF(M1101&lt;=450000,0,MAX(0,ROUNDDOWN(AB1101*0.06-MIN(50000,AB1101)*0.03,-2))+MAX(0,ROUNDDOWN(AB1101*0.04-MIN(50000,AB1101)*0.02,-2)))</f>
        <v/>
      </c>
      <c r="AE1101" s="18">
        <f>Y1101-Z1101</f>
        <v/>
      </c>
      <c r="AF1101" s="18">
        <f>AC1101-AD1101</f>
        <v/>
      </c>
      <c r="AG1101" s="18">
        <f>AE1101+AF1101</f>
        <v/>
      </c>
      <c r="AH1101" s="20">
        <f>IF(W1101&lt;=0,0,LOOKUP(W1101,{0,1950001,3300001,6950001,9000001,18000001,40000001},{0.05,0.1,0.2,0.23,0.33,0.4,0.45}))</f>
        <v/>
      </c>
    </row>
    <row r="1102">
      <c r="A1102" t="inlineStr">
        <is>
          <t>1万円刻み 一般8万円</t>
        </is>
      </c>
      <c r="B1102" s="18">
        <f>'4_1万円刻み'!$A$341</f>
        <v/>
      </c>
      <c r="C1102" s="19" t="n">
        <v>2026</v>
      </c>
      <c r="D1102" t="inlineStr">
        <is>
          <t>いいえ</t>
        </is>
      </c>
      <c r="E1102" s="18" t="n">
        <v>80000</v>
      </c>
      <c r="F1102" s="18" t="n">
        <v>0</v>
      </c>
      <c r="G1102" s="18" t="n">
        <v>0</v>
      </c>
      <c r="H1102" s="18" t="n">
        <v>0</v>
      </c>
      <c r="I1102" s="18" t="n">
        <v>0</v>
      </c>
      <c r="J1102" s="18">
        <f>ROUND(MIN(B1102/12,650000)*12*0.0915+MIN(B1102/12,1390000)*12*(0.0504+0)+B1102*0.005,0)</f>
        <v/>
      </c>
      <c r="K1102" s="18" t="n">
        <v>0</v>
      </c>
      <c r="L1102" s="18" t="n">
        <v>0</v>
      </c>
      <c r="M1102" s="18">
        <f>ROUND(IF(C1102&gt;=2026,IF(B1102&lt;741000,0,IF(B1102&lt;2191000,B1102-740000,IF(B1102&lt;2193000,1451000,IF(B1102&lt;2196000,1453000,IF(B1102&lt;2200000,1456000,IF(B1102&lt;3600000,ROUNDDOWN(B1102/4,-3)*2.8-80000,IF(B1102&lt;6600000,ROUNDDOWN(B1102/4,-3)*3.2-440000,IF(B1102&lt;8500000,ROUNDDOWN(B1102*0.9,0)-1100000,B1102-1950000)))))))),IF(B1102&lt;651000,0,IF(B1102&lt;1900000,B1102-650000,IF(B1102&lt;3600000,ROUNDDOWN(B1102/4,-3)*2.8-80000,IF(B1102&lt;6600000,ROUNDDOWN(B1102/4,-3)*3.2-440000,IF(B1102&lt;8500000,ROUNDDOWN(B1102*0.9,0)-1100000,B1102-1950000)))))),0)</f>
        <v/>
      </c>
      <c r="N1102" s="18">
        <f>IF(M1102&gt;23500000,NA(),IF(C1102&gt;=2026,IF(M1102&lt;=4890000,1040000,IF(M1102&lt;=6550000,670000,620000)),IF(M1102&lt;=1320000,950000,IF(M1102&lt;=3360000,880000,IF(M1102&lt;=4890000,680000,IF(M1102&lt;=6550000,630000,580000))))))</f>
        <v/>
      </c>
      <c r="O1102" s="18">
        <f>IF(F1102&lt;=0,IF(AND(D1102="はい",C1102&gt;=2026,C1102&lt;=2027),IF(E1102&lt;=0,0,IF(E1102&lt;=30000,E1102,IF(E1102&lt;=60000,ROUNDUP(E1102/2,0)+15000,IF(E1102&lt;=120000,ROUNDUP(E1102/4,0)+30000,60000)))),IF(E1102&lt;=0,0,IF(E1102&lt;=20000,E1102,IF(E1102&lt;=40000,ROUNDUP(E1102/2,0)+10000,IF(E1102&lt;=80000,ROUNDUP(E1102/4,0)+20000,40000))))),IF(E1102&lt;=0,IF(F1102&lt;=0,0,IF(F1102&lt;=25000,F1102,IF(F1102&lt;=50000,ROUNDUP(F1102/2,0)+12500,IF(F1102&lt;=100000,ROUNDUP(F1102/4,0)+25000,50000)))),MAX(IF(F1102&lt;=0,0,IF(F1102&lt;=25000,F1102,IF(F1102&lt;=50000,ROUNDUP(F1102/2,0)+12500,IF(F1102&lt;=100000,ROUNDUP(F1102/4,0)+25000,50000)))),MIN(IF(AND(D1102="はい",C1102&gt;=2026,C1102&lt;=2027),IF(E1102&lt;=0,0,IF(E1102&lt;=30000,E1102,IF(E1102&lt;=60000,ROUNDUP(E1102/2,0)+15000,IF(E1102&lt;=120000,ROUNDUP(E1102/4,0)+30000,60000)))),IF(E1102&lt;=0,0,IF(E1102&lt;=20000,E1102,IF(E1102&lt;=40000,ROUNDUP(E1102/2,0)+10000,IF(E1102&lt;=80000,ROUNDUP(E1102/4,0)+20000,40000)))))+IF(F1102&lt;=0,0,IF(F1102&lt;=25000,F1102,IF(F1102&lt;=50000,ROUNDUP(F1102/2,0)+12500,IF(F1102&lt;=100000,ROUNDUP(F1102/4,0)+25000,50000)))),IF(AND(D1102="はい",C1102&gt;=2026,C1102&lt;=2027),60000,40000)))))</f>
        <v/>
      </c>
      <c r="P1102" s="18">
        <f>IF(G1102&lt;=0,0,IF(G1102&lt;=20000,G1102,IF(G1102&lt;=40000,ROUNDUP(G1102/2,0)+10000,IF(G1102&lt;=80000,ROUNDUP(G1102/4,0)+20000,40000))))</f>
        <v/>
      </c>
      <c r="Q1102" s="18">
        <f>IF(I1102&lt;=0,IF(H1102&lt;=0,0,IF(H1102&lt;=20000,H1102,IF(H1102&lt;=40000,ROUNDUP(H1102/2,0)+10000,IF(H1102&lt;=80000,ROUNDUP(H1102/4,0)+20000,40000)))),IF(H1102&lt;=0,IF(I1102&lt;=0,0,IF(I1102&lt;=25000,I1102,IF(I1102&lt;=50000,ROUNDUP(I1102/2,0)+12500,IF(I1102&lt;=100000,ROUNDUP(I1102/4,0)+25000,50000)))),MAX(IF(I1102&lt;=0,0,IF(I1102&lt;=25000,I1102,IF(I1102&lt;=50000,ROUNDUP(I1102/2,0)+12500,IF(I1102&lt;=100000,ROUNDUP(I1102/4,0)+25000,50000)))),MIN(IF(H1102&lt;=0,0,IF(H1102&lt;=20000,H1102,IF(H1102&lt;=40000,ROUNDUP(H1102/2,0)+10000,IF(H1102&lt;=80000,ROUNDUP(H1102/4,0)+20000,40000))))+IF(I1102&lt;=0,0,IF(I1102&lt;=25000,I1102,IF(I1102&lt;=50000,ROUNDUP(I1102/2,0)+12500,IF(I1102&lt;=100000,ROUNDUP(I1102/4,0)+25000,50000)))),40000))))</f>
        <v/>
      </c>
      <c r="R1102" s="18">
        <f>MIN(120000,O1102+P1102+Q1102)</f>
        <v/>
      </c>
      <c r="S1102" s="18">
        <f>IF(F1102&lt;=0,IF(E1102&lt;=0,0,IF(E1102&lt;=12000,E1102,IF(E1102&lt;=32000,ROUNDUP(E1102/2,0)+6000,IF(E1102&lt;=56000,ROUNDUP(E1102/4,0)+14000,28000)))),IF(E1102&lt;=0,IF(F1102&lt;=0,0,IF(F1102&lt;=15000,F1102,IF(F1102&lt;=40000,ROUNDUP(F1102/2,0)+7500,IF(F1102&lt;=70000,ROUNDUP(F1102/4,0)+17500,35000)))),MAX(IF(F1102&lt;=0,0,IF(F1102&lt;=15000,F1102,IF(F1102&lt;=40000,ROUNDUP(F1102/2,0)+7500,IF(F1102&lt;=70000,ROUNDUP(F1102/4,0)+17500,35000)))),MIN(IF(E1102&lt;=0,0,IF(E1102&lt;=12000,E1102,IF(E1102&lt;=32000,ROUNDUP(E1102/2,0)+6000,IF(E1102&lt;=56000,ROUNDUP(E1102/4,0)+14000,28000))))+IF(F1102&lt;=0,0,IF(F1102&lt;=15000,F1102,IF(F1102&lt;=40000,ROUNDUP(F1102/2,0)+7500,IF(F1102&lt;=70000,ROUNDUP(F1102/4,0)+17500,35000)))),28000))))</f>
        <v/>
      </c>
      <c r="T1102" s="18">
        <f>IF(G1102&lt;=0,0,IF(G1102&lt;=12000,G1102,IF(G1102&lt;=32000,ROUNDUP(G1102/2,0)+6000,IF(G1102&lt;=56000,ROUNDUP(G1102/4,0)+14000,28000))))</f>
        <v/>
      </c>
      <c r="U1102" s="18">
        <f>IF(I1102&lt;=0,IF(H1102&lt;=0,0,IF(H1102&lt;=12000,H1102,IF(H1102&lt;=32000,ROUNDUP(H1102/2,0)+6000,IF(H1102&lt;=56000,ROUNDUP(H1102/4,0)+14000,28000)))),IF(H1102&lt;=0,IF(I1102&lt;=0,0,IF(I1102&lt;=15000,I1102,IF(I1102&lt;=40000,ROUNDUP(I1102/2,0)+7500,IF(I1102&lt;=70000,ROUNDUP(I1102/4,0)+17500,35000)))),MAX(IF(I1102&lt;=0,0,IF(I1102&lt;=15000,I1102,IF(I1102&lt;=40000,ROUNDUP(I1102/2,0)+7500,IF(I1102&lt;=70000,ROUNDUP(I1102/4,0)+17500,35000)))),MIN(IF(H1102&lt;=0,0,IF(H1102&lt;=12000,H1102,IF(H1102&lt;=32000,ROUNDUP(H1102/2,0)+6000,IF(H1102&lt;=56000,ROUNDUP(H1102/4,0)+14000,28000))))+IF(I1102&lt;=0,0,IF(I1102&lt;=15000,I1102,IF(I1102&lt;=40000,ROUNDUP(I1102/2,0)+7500,IF(I1102&lt;=70000,ROUNDUP(I1102/4,0)+17500,35000)))),28000))))</f>
        <v/>
      </c>
      <c r="V1102" s="18">
        <f>MIN(70000,S1102+T1102+U1102)</f>
        <v/>
      </c>
      <c r="W1102" s="18">
        <f>MAX(0,ROUNDDOWN(M1102-J1102-N1102-K1102-0,-3))</f>
        <v/>
      </c>
      <c r="X1102" s="18">
        <f>MAX(0,ROUNDDOWN(M1102-J1102-N1102-K1102-R1102,-3))</f>
        <v/>
      </c>
      <c r="Y1102" s="18">
        <f>IF(W1102&lt;=0,0,ROUNDDOWN((W1102*LOOKUP(W1102,{0,1950001,3300001,6950001,9000001,18000001,40000001},{0.05,0.1,0.2,0.23,0.33,0.4,0.45})-LOOKUP(W1102,{0,1950001,3300001,6950001,9000001,18000001,40000001},{0,97500,427500,636000,1536000,2796000,4796000}))*1.021,-2))</f>
        <v/>
      </c>
      <c r="Z1102" s="18">
        <f>IF(X1102&lt;=0,0,ROUNDDOWN((X1102*LOOKUP(X1102,{0,1950001,3300001,6950001,9000001,18000001,40000001},{0.05,0.1,0.2,0.23,0.33,0.4,0.45})-LOOKUP(X1102,{0,1950001,3300001,6950001,9000001,18000001,40000001},{0,97500,427500,636000,1536000,2796000,4796000}))*1.021,-2))</f>
        <v/>
      </c>
      <c r="AA1102" s="18">
        <f>MAX(0,ROUNDDOWN(M1102-J1102-430000-L1102-0,-3))</f>
        <v/>
      </c>
      <c r="AB1102" s="18">
        <f>MAX(0,ROUNDDOWN(M1102-J1102-430000-L1102-V1102,-3))</f>
        <v/>
      </c>
      <c r="AC1102" s="18">
        <f>IF(M1102&lt;=450000,0,MAX(0,ROUNDDOWN(AA1102*0.06-MIN(50000,AA1102)*0.03,-2))+MAX(0,ROUNDDOWN(AA1102*0.04-MIN(50000,AA1102)*0.02,-2)))</f>
        <v/>
      </c>
      <c r="AD1102" s="18">
        <f>IF(M1102&lt;=450000,0,MAX(0,ROUNDDOWN(AB1102*0.06-MIN(50000,AB1102)*0.03,-2))+MAX(0,ROUNDDOWN(AB1102*0.04-MIN(50000,AB1102)*0.02,-2)))</f>
        <v/>
      </c>
      <c r="AE1102" s="18">
        <f>Y1102-Z1102</f>
        <v/>
      </c>
      <c r="AF1102" s="18">
        <f>AC1102-AD1102</f>
        <v/>
      </c>
      <c r="AG1102" s="18">
        <f>AE1102+AF1102</f>
        <v/>
      </c>
      <c r="AH1102" s="20">
        <f>IF(W1102&lt;=0,0,LOOKUP(W1102,{0,1950001,3300001,6950001,9000001,18000001,40000001},{0.05,0.1,0.2,0.23,0.33,0.4,0.45}))</f>
        <v/>
      </c>
    </row>
    <row r="1103">
      <c r="A1103" t="inlineStr">
        <is>
          <t>1万円刻み 特例あり一般12万円</t>
        </is>
      </c>
      <c r="B1103" s="18">
        <f>'4_1万円刻み'!$A$341</f>
        <v/>
      </c>
      <c r="C1103" s="19" t="n">
        <v>2026</v>
      </c>
      <c r="D1103" t="inlineStr">
        <is>
          <t>はい</t>
        </is>
      </c>
      <c r="E1103" s="18" t="n">
        <v>120000</v>
      </c>
      <c r="F1103" s="18" t="n">
        <v>0</v>
      </c>
      <c r="G1103" s="18" t="n">
        <v>0</v>
      </c>
      <c r="H1103" s="18" t="n">
        <v>0</v>
      </c>
      <c r="I1103" s="18" t="n">
        <v>0</v>
      </c>
      <c r="J1103" s="18">
        <f>ROUND(MIN(B1103/12,650000)*12*0.0915+MIN(B1103/12,1390000)*12*(0.0504+0)+B1103*0.005,0)</f>
        <v/>
      </c>
      <c r="K1103" s="18" t="n">
        <v>0</v>
      </c>
      <c r="L1103" s="18" t="n">
        <v>0</v>
      </c>
      <c r="M1103" s="18">
        <f>ROUND(IF(C1103&gt;=2026,IF(B1103&lt;741000,0,IF(B1103&lt;2191000,B1103-740000,IF(B1103&lt;2193000,1451000,IF(B1103&lt;2196000,1453000,IF(B1103&lt;2200000,1456000,IF(B1103&lt;3600000,ROUNDDOWN(B1103/4,-3)*2.8-80000,IF(B1103&lt;6600000,ROUNDDOWN(B1103/4,-3)*3.2-440000,IF(B1103&lt;8500000,ROUNDDOWN(B1103*0.9,0)-1100000,B1103-1950000)))))))),IF(B1103&lt;651000,0,IF(B1103&lt;1900000,B1103-650000,IF(B1103&lt;3600000,ROUNDDOWN(B1103/4,-3)*2.8-80000,IF(B1103&lt;6600000,ROUNDDOWN(B1103/4,-3)*3.2-440000,IF(B1103&lt;8500000,ROUNDDOWN(B1103*0.9,0)-1100000,B1103-1950000)))))),0)</f>
        <v/>
      </c>
      <c r="N1103" s="18">
        <f>IF(M1103&gt;23500000,NA(),IF(C1103&gt;=2026,IF(M1103&lt;=4890000,1040000,IF(M1103&lt;=6550000,670000,620000)),IF(M1103&lt;=1320000,950000,IF(M1103&lt;=3360000,880000,IF(M1103&lt;=4890000,680000,IF(M1103&lt;=6550000,630000,580000))))))</f>
        <v/>
      </c>
      <c r="O1103" s="18">
        <f>IF(F1103&lt;=0,IF(AND(D1103="はい",C1103&gt;=2026,C1103&lt;=2027),IF(E1103&lt;=0,0,IF(E1103&lt;=30000,E1103,IF(E1103&lt;=60000,ROUNDUP(E1103/2,0)+15000,IF(E1103&lt;=120000,ROUNDUP(E1103/4,0)+30000,60000)))),IF(E1103&lt;=0,0,IF(E1103&lt;=20000,E1103,IF(E1103&lt;=40000,ROUNDUP(E1103/2,0)+10000,IF(E1103&lt;=80000,ROUNDUP(E1103/4,0)+20000,40000))))),IF(E1103&lt;=0,IF(F1103&lt;=0,0,IF(F1103&lt;=25000,F1103,IF(F1103&lt;=50000,ROUNDUP(F1103/2,0)+12500,IF(F1103&lt;=100000,ROUNDUP(F1103/4,0)+25000,50000)))),MAX(IF(F1103&lt;=0,0,IF(F1103&lt;=25000,F1103,IF(F1103&lt;=50000,ROUNDUP(F1103/2,0)+12500,IF(F1103&lt;=100000,ROUNDUP(F1103/4,0)+25000,50000)))),MIN(IF(AND(D1103="はい",C1103&gt;=2026,C1103&lt;=2027),IF(E1103&lt;=0,0,IF(E1103&lt;=30000,E1103,IF(E1103&lt;=60000,ROUNDUP(E1103/2,0)+15000,IF(E1103&lt;=120000,ROUNDUP(E1103/4,0)+30000,60000)))),IF(E1103&lt;=0,0,IF(E1103&lt;=20000,E1103,IF(E1103&lt;=40000,ROUNDUP(E1103/2,0)+10000,IF(E1103&lt;=80000,ROUNDUP(E1103/4,0)+20000,40000)))))+IF(F1103&lt;=0,0,IF(F1103&lt;=25000,F1103,IF(F1103&lt;=50000,ROUNDUP(F1103/2,0)+12500,IF(F1103&lt;=100000,ROUNDUP(F1103/4,0)+25000,50000)))),IF(AND(D1103="はい",C1103&gt;=2026,C1103&lt;=2027),60000,40000)))))</f>
        <v/>
      </c>
      <c r="P1103" s="18">
        <f>IF(G1103&lt;=0,0,IF(G1103&lt;=20000,G1103,IF(G1103&lt;=40000,ROUNDUP(G1103/2,0)+10000,IF(G1103&lt;=80000,ROUNDUP(G1103/4,0)+20000,40000))))</f>
        <v/>
      </c>
      <c r="Q1103" s="18">
        <f>IF(I1103&lt;=0,IF(H1103&lt;=0,0,IF(H1103&lt;=20000,H1103,IF(H1103&lt;=40000,ROUNDUP(H1103/2,0)+10000,IF(H1103&lt;=80000,ROUNDUP(H1103/4,0)+20000,40000)))),IF(H1103&lt;=0,IF(I1103&lt;=0,0,IF(I1103&lt;=25000,I1103,IF(I1103&lt;=50000,ROUNDUP(I1103/2,0)+12500,IF(I1103&lt;=100000,ROUNDUP(I1103/4,0)+25000,50000)))),MAX(IF(I1103&lt;=0,0,IF(I1103&lt;=25000,I1103,IF(I1103&lt;=50000,ROUNDUP(I1103/2,0)+12500,IF(I1103&lt;=100000,ROUNDUP(I1103/4,0)+25000,50000)))),MIN(IF(H1103&lt;=0,0,IF(H1103&lt;=20000,H1103,IF(H1103&lt;=40000,ROUNDUP(H1103/2,0)+10000,IF(H1103&lt;=80000,ROUNDUP(H1103/4,0)+20000,40000))))+IF(I1103&lt;=0,0,IF(I1103&lt;=25000,I1103,IF(I1103&lt;=50000,ROUNDUP(I1103/2,0)+12500,IF(I1103&lt;=100000,ROUNDUP(I1103/4,0)+25000,50000)))),40000))))</f>
        <v/>
      </c>
      <c r="R1103" s="18">
        <f>MIN(120000,O1103+P1103+Q1103)</f>
        <v/>
      </c>
      <c r="S1103" s="18">
        <f>IF(F1103&lt;=0,IF(E1103&lt;=0,0,IF(E1103&lt;=12000,E1103,IF(E1103&lt;=32000,ROUNDUP(E1103/2,0)+6000,IF(E1103&lt;=56000,ROUNDUP(E1103/4,0)+14000,28000)))),IF(E1103&lt;=0,IF(F1103&lt;=0,0,IF(F1103&lt;=15000,F1103,IF(F1103&lt;=40000,ROUNDUP(F1103/2,0)+7500,IF(F1103&lt;=70000,ROUNDUP(F1103/4,0)+17500,35000)))),MAX(IF(F1103&lt;=0,0,IF(F1103&lt;=15000,F1103,IF(F1103&lt;=40000,ROUNDUP(F1103/2,0)+7500,IF(F1103&lt;=70000,ROUNDUP(F1103/4,0)+17500,35000)))),MIN(IF(E1103&lt;=0,0,IF(E1103&lt;=12000,E1103,IF(E1103&lt;=32000,ROUNDUP(E1103/2,0)+6000,IF(E1103&lt;=56000,ROUNDUP(E1103/4,0)+14000,28000))))+IF(F1103&lt;=0,0,IF(F1103&lt;=15000,F1103,IF(F1103&lt;=40000,ROUNDUP(F1103/2,0)+7500,IF(F1103&lt;=70000,ROUNDUP(F1103/4,0)+17500,35000)))),28000))))</f>
        <v/>
      </c>
      <c r="T1103" s="18">
        <f>IF(G1103&lt;=0,0,IF(G1103&lt;=12000,G1103,IF(G1103&lt;=32000,ROUNDUP(G1103/2,0)+6000,IF(G1103&lt;=56000,ROUNDUP(G1103/4,0)+14000,28000))))</f>
        <v/>
      </c>
      <c r="U1103" s="18">
        <f>IF(I1103&lt;=0,IF(H1103&lt;=0,0,IF(H1103&lt;=12000,H1103,IF(H1103&lt;=32000,ROUNDUP(H1103/2,0)+6000,IF(H1103&lt;=56000,ROUNDUP(H1103/4,0)+14000,28000)))),IF(H1103&lt;=0,IF(I1103&lt;=0,0,IF(I1103&lt;=15000,I1103,IF(I1103&lt;=40000,ROUNDUP(I1103/2,0)+7500,IF(I1103&lt;=70000,ROUNDUP(I1103/4,0)+17500,35000)))),MAX(IF(I1103&lt;=0,0,IF(I1103&lt;=15000,I1103,IF(I1103&lt;=40000,ROUNDUP(I1103/2,0)+7500,IF(I1103&lt;=70000,ROUNDUP(I1103/4,0)+17500,35000)))),MIN(IF(H1103&lt;=0,0,IF(H1103&lt;=12000,H1103,IF(H1103&lt;=32000,ROUNDUP(H1103/2,0)+6000,IF(H1103&lt;=56000,ROUNDUP(H1103/4,0)+14000,28000))))+IF(I1103&lt;=0,0,IF(I1103&lt;=15000,I1103,IF(I1103&lt;=40000,ROUNDUP(I1103/2,0)+7500,IF(I1103&lt;=70000,ROUNDUP(I1103/4,0)+17500,35000)))),28000))))</f>
        <v/>
      </c>
      <c r="V1103" s="18">
        <f>MIN(70000,S1103+T1103+U1103)</f>
        <v/>
      </c>
      <c r="W1103" s="18">
        <f>MAX(0,ROUNDDOWN(M1103-J1103-N1103-K1103-0,-3))</f>
        <v/>
      </c>
      <c r="X1103" s="18">
        <f>MAX(0,ROUNDDOWN(M1103-J1103-N1103-K1103-R1103,-3))</f>
        <v/>
      </c>
      <c r="Y1103" s="18">
        <f>IF(W1103&lt;=0,0,ROUNDDOWN((W1103*LOOKUP(W1103,{0,1950001,3300001,6950001,9000001,18000001,40000001},{0.05,0.1,0.2,0.23,0.33,0.4,0.45})-LOOKUP(W1103,{0,1950001,3300001,6950001,9000001,18000001,40000001},{0,97500,427500,636000,1536000,2796000,4796000}))*1.021,-2))</f>
        <v/>
      </c>
      <c r="Z1103" s="18">
        <f>IF(X1103&lt;=0,0,ROUNDDOWN((X1103*LOOKUP(X1103,{0,1950001,3300001,6950001,9000001,18000001,40000001},{0.05,0.1,0.2,0.23,0.33,0.4,0.45})-LOOKUP(X1103,{0,1950001,3300001,6950001,9000001,18000001,40000001},{0,97500,427500,636000,1536000,2796000,4796000}))*1.021,-2))</f>
        <v/>
      </c>
      <c r="AA1103" s="18">
        <f>MAX(0,ROUNDDOWN(M1103-J1103-430000-L1103-0,-3))</f>
        <v/>
      </c>
      <c r="AB1103" s="18">
        <f>MAX(0,ROUNDDOWN(M1103-J1103-430000-L1103-V1103,-3))</f>
        <v/>
      </c>
      <c r="AC1103" s="18">
        <f>IF(M1103&lt;=450000,0,MAX(0,ROUNDDOWN(AA1103*0.06-MIN(50000,AA1103)*0.03,-2))+MAX(0,ROUNDDOWN(AA1103*0.04-MIN(50000,AA1103)*0.02,-2)))</f>
        <v/>
      </c>
      <c r="AD1103" s="18">
        <f>IF(M1103&lt;=450000,0,MAX(0,ROUNDDOWN(AB1103*0.06-MIN(50000,AB1103)*0.03,-2))+MAX(0,ROUNDDOWN(AB1103*0.04-MIN(50000,AB1103)*0.02,-2)))</f>
        <v/>
      </c>
      <c r="AE1103" s="18">
        <f>Y1103-Z1103</f>
        <v/>
      </c>
      <c r="AF1103" s="18">
        <f>AC1103-AD1103</f>
        <v/>
      </c>
      <c r="AG1103" s="18">
        <f>AE1103+AF1103</f>
        <v/>
      </c>
      <c r="AH1103" s="20">
        <f>IF(W1103&lt;=0,0,LOOKUP(W1103,{0,1950001,3300001,6950001,9000001,18000001,40000001},{0.05,0.1,0.2,0.23,0.33,0.4,0.45}))</f>
        <v/>
      </c>
    </row>
    <row r="1104">
      <c r="A1104" t="inlineStr">
        <is>
          <t>1万円刻み 3区分8万円ずつ</t>
        </is>
      </c>
      <c r="B1104" s="18">
        <f>'4_1万円刻み'!$A$342</f>
        <v/>
      </c>
      <c r="C1104" s="19" t="n">
        <v>2026</v>
      </c>
      <c r="D1104" t="inlineStr">
        <is>
          <t>いいえ</t>
        </is>
      </c>
      <c r="E1104" s="18" t="n">
        <v>80000</v>
      </c>
      <c r="F1104" s="18" t="n">
        <v>0</v>
      </c>
      <c r="G1104" s="18" t="n">
        <v>80000</v>
      </c>
      <c r="H1104" s="18" t="n">
        <v>80000</v>
      </c>
      <c r="I1104" s="18" t="n">
        <v>0</v>
      </c>
      <c r="J1104" s="18">
        <f>ROUND(MIN(B1104/12,650000)*12*0.0915+MIN(B1104/12,1390000)*12*(0.0504+0)+B1104*0.005,0)</f>
        <v/>
      </c>
      <c r="K1104" s="18" t="n">
        <v>0</v>
      </c>
      <c r="L1104" s="18" t="n">
        <v>0</v>
      </c>
      <c r="M1104" s="18">
        <f>ROUND(IF(C1104&gt;=2026,IF(B1104&lt;741000,0,IF(B1104&lt;2191000,B1104-740000,IF(B1104&lt;2193000,1451000,IF(B1104&lt;2196000,1453000,IF(B1104&lt;2200000,1456000,IF(B1104&lt;3600000,ROUNDDOWN(B1104/4,-3)*2.8-80000,IF(B1104&lt;6600000,ROUNDDOWN(B1104/4,-3)*3.2-440000,IF(B1104&lt;8500000,ROUNDDOWN(B1104*0.9,0)-1100000,B1104-1950000)))))))),IF(B1104&lt;651000,0,IF(B1104&lt;1900000,B1104-650000,IF(B1104&lt;3600000,ROUNDDOWN(B1104/4,-3)*2.8-80000,IF(B1104&lt;6600000,ROUNDDOWN(B1104/4,-3)*3.2-440000,IF(B1104&lt;8500000,ROUNDDOWN(B1104*0.9,0)-1100000,B1104-1950000)))))),0)</f>
        <v/>
      </c>
      <c r="N1104" s="18">
        <f>IF(M1104&gt;23500000,NA(),IF(C1104&gt;=2026,IF(M1104&lt;=4890000,1040000,IF(M1104&lt;=6550000,670000,620000)),IF(M1104&lt;=1320000,950000,IF(M1104&lt;=3360000,880000,IF(M1104&lt;=4890000,680000,IF(M1104&lt;=6550000,630000,580000))))))</f>
        <v/>
      </c>
      <c r="O1104" s="18">
        <f>IF(F1104&lt;=0,IF(AND(D1104="はい",C1104&gt;=2026,C1104&lt;=2027),IF(E1104&lt;=0,0,IF(E1104&lt;=30000,E1104,IF(E1104&lt;=60000,ROUNDUP(E1104/2,0)+15000,IF(E1104&lt;=120000,ROUNDUP(E1104/4,0)+30000,60000)))),IF(E1104&lt;=0,0,IF(E1104&lt;=20000,E1104,IF(E1104&lt;=40000,ROUNDUP(E1104/2,0)+10000,IF(E1104&lt;=80000,ROUNDUP(E1104/4,0)+20000,40000))))),IF(E1104&lt;=0,IF(F1104&lt;=0,0,IF(F1104&lt;=25000,F1104,IF(F1104&lt;=50000,ROUNDUP(F1104/2,0)+12500,IF(F1104&lt;=100000,ROUNDUP(F1104/4,0)+25000,50000)))),MAX(IF(F1104&lt;=0,0,IF(F1104&lt;=25000,F1104,IF(F1104&lt;=50000,ROUNDUP(F1104/2,0)+12500,IF(F1104&lt;=100000,ROUNDUP(F1104/4,0)+25000,50000)))),MIN(IF(AND(D1104="はい",C1104&gt;=2026,C1104&lt;=2027),IF(E1104&lt;=0,0,IF(E1104&lt;=30000,E1104,IF(E1104&lt;=60000,ROUNDUP(E1104/2,0)+15000,IF(E1104&lt;=120000,ROUNDUP(E1104/4,0)+30000,60000)))),IF(E1104&lt;=0,0,IF(E1104&lt;=20000,E1104,IF(E1104&lt;=40000,ROUNDUP(E1104/2,0)+10000,IF(E1104&lt;=80000,ROUNDUP(E1104/4,0)+20000,40000)))))+IF(F1104&lt;=0,0,IF(F1104&lt;=25000,F1104,IF(F1104&lt;=50000,ROUNDUP(F1104/2,0)+12500,IF(F1104&lt;=100000,ROUNDUP(F1104/4,0)+25000,50000)))),IF(AND(D1104="はい",C1104&gt;=2026,C1104&lt;=2027),60000,40000)))))</f>
        <v/>
      </c>
      <c r="P1104" s="18">
        <f>IF(G1104&lt;=0,0,IF(G1104&lt;=20000,G1104,IF(G1104&lt;=40000,ROUNDUP(G1104/2,0)+10000,IF(G1104&lt;=80000,ROUNDUP(G1104/4,0)+20000,40000))))</f>
        <v/>
      </c>
      <c r="Q1104" s="18">
        <f>IF(I1104&lt;=0,IF(H1104&lt;=0,0,IF(H1104&lt;=20000,H1104,IF(H1104&lt;=40000,ROUNDUP(H1104/2,0)+10000,IF(H1104&lt;=80000,ROUNDUP(H1104/4,0)+20000,40000)))),IF(H1104&lt;=0,IF(I1104&lt;=0,0,IF(I1104&lt;=25000,I1104,IF(I1104&lt;=50000,ROUNDUP(I1104/2,0)+12500,IF(I1104&lt;=100000,ROUNDUP(I1104/4,0)+25000,50000)))),MAX(IF(I1104&lt;=0,0,IF(I1104&lt;=25000,I1104,IF(I1104&lt;=50000,ROUNDUP(I1104/2,0)+12500,IF(I1104&lt;=100000,ROUNDUP(I1104/4,0)+25000,50000)))),MIN(IF(H1104&lt;=0,0,IF(H1104&lt;=20000,H1104,IF(H1104&lt;=40000,ROUNDUP(H1104/2,0)+10000,IF(H1104&lt;=80000,ROUNDUP(H1104/4,0)+20000,40000))))+IF(I1104&lt;=0,0,IF(I1104&lt;=25000,I1104,IF(I1104&lt;=50000,ROUNDUP(I1104/2,0)+12500,IF(I1104&lt;=100000,ROUNDUP(I1104/4,0)+25000,50000)))),40000))))</f>
        <v/>
      </c>
      <c r="R1104" s="18">
        <f>MIN(120000,O1104+P1104+Q1104)</f>
        <v/>
      </c>
      <c r="S1104" s="18">
        <f>IF(F1104&lt;=0,IF(E1104&lt;=0,0,IF(E1104&lt;=12000,E1104,IF(E1104&lt;=32000,ROUNDUP(E1104/2,0)+6000,IF(E1104&lt;=56000,ROUNDUP(E1104/4,0)+14000,28000)))),IF(E1104&lt;=0,IF(F1104&lt;=0,0,IF(F1104&lt;=15000,F1104,IF(F1104&lt;=40000,ROUNDUP(F1104/2,0)+7500,IF(F1104&lt;=70000,ROUNDUP(F1104/4,0)+17500,35000)))),MAX(IF(F1104&lt;=0,0,IF(F1104&lt;=15000,F1104,IF(F1104&lt;=40000,ROUNDUP(F1104/2,0)+7500,IF(F1104&lt;=70000,ROUNDUP(F1104/4,0)+17500,35000)))),MIN(IF(E1104&lt;=0,0,IF(E1104&lt;=12000,E1104,IF(E1104&lt;=32000,ROUNDUP(E1104/2,0)+6000,IF(E1104&lt;=56000,ROUNDUP(E1104/4,0)+14000,28000))))+IF(F1104&lt;=0,0,IF(F1104&lt;=15000,F1104,IF(F1104&lt;=40000,ROUNDUP(F1104/2,0)+7500,IF(F1104&lt;=70000,ROUNDUP(F1104/4,0)+17500,35000)))),28000))))</f>
        <v/>
      </c>
      <c r="T1104" s="18">
        <f>IF(G1104&lt;=0,0,IF(G1104&lt;=12000,G1104,IF(G1104&lt;=32000,ROUNDUP(G1104/2,0)+6000,IF(G1104&lt;=56000,ROUNDUP(G1104/4,0)+14000,28000))))</f>
        <v/>
      </c>
      <c r="U1104" s="18">
        <f>IF(I1104&lt;=0,IF(H1104&lt;=0,0,IF(H1104&lt;=12000,H1104,IF(H1104&lt;=32000,ROUNDUP(H1104/2,0)+6000,IF(H1104&lt;=56000,ROUNDUP(H1104/4,0)+14000,28000)))),IF(H1104&lt;=0,IF(I1104&lt;=0,0,IF(I1104&lt;=15000,I1104,IF(I1104&lt;=40000,ROUNDUP(I1104/2,0)+7500,IF(I1104&lt;=70000,ROUNDUP(I1104/4,0)+17500,35000)))),MAX(IF(I1104&lt;=0,0,IF(I1104&lt;=15000,I1104,IF(I1104&lt;=40000,ROUNDUP(I1104/2,0)+7500,IF(I1104&lt;=70000,ROUNDUP(I1104/4,0)+17500,35000)))),MIN(IF(H1104&lt;=0,0,IF(H1104&lt;=12000,H1104,IF(H1104&lt;=32000,ROUNDUP(H1104/2,0)+6000,IF(H1104&lt;=56000,ROUNDUP(H1104/4,0)+14000,28000))))+IF(I1104&lt;=0,0,IF(I1104&lt;=15000,I1104,IF(I1104&lt;=40000,ROUNDUP(I1104/2,0)+7500,IF(I1104&lt;=70000,ROUNDUP(I1104/4,0)+17500,35000)))),28000))))</f>
        <v/>
      </c>
      <c r="V1104" s="18">
        <f>MIN(70000,S1104+T1104+U1104)</f>
        <v/>
      </c>
      <c r="W1104" s="18">
        <f>MAX(0,ROUNDDOWN(M1104-J1104-N1104-K1104-0,-3))</f>
        <v/>
      </c>
      <c r="X1104" s="18">
        <f>MAX(0,ROUNDDOWN(M1104-J1104-N1104-K1104-R1104,-3))</f>
        <v/>
      </c>
      <c r="Y1104" s="18">
        <f>IF(W1104&lt;=0,0,ROUNDDOWN((W1104*LOOKUP(W1104,{0,1950001,3300001,6950001,9000001,18000001,40000001},{0.05,0.1,0.2,0.23,0.33,0.4,0.45})-LOOKUP(W1104,{0,1950001,3300001,6950001,9000001,18000001,40000001},{0,97500,427500,636000,1536000,2796000,4796000}))*1.021,-2))</f>
        <v/>
      </c>
      <c r="Z1104" s="18">
        <f>IF(X1104&lt;=0,0,ROUNDDOWN((X1104*LOOKUP(X1104,{0,1950001,3300001,6950001,9000001,18000001,40000001},{0.05,0.1,0.2,0.23,0.33,0.4,0.45})-LOOKUP(X1104,{0,1950001,3300001,6950001,9000001,18000001,40000001},{0,97500,427500,636000,1536000,2796000,4796000}))*1.021,-2))</f>
        <v/>
      </c>
      <c r="AA1104" s="18">
        <f>MAX(0,ROUNDDOWN(M1104-J1104-430000-L1104-0,-3))</f>
        <v/>
      </c>
      <c r="AB1104" s="18">
        <f>MAX(0,ROUNDDOWN(M1104-J1104-430000-L1104-V1104,-3))</f>
        <v/>
      </c>
      <c r="AC1104" s="18">
        <f>IF(M1104&lt;=450000,0,MAX(0,ROUNDDOWN(AA1104*0.06-MIN(50000,AA1104)*0.03,-2))+MAX(0,ROUNDDOWN(AA1104*0.04-MIN(50000,AA1104)*0.02,-2)))</f>
        <v/>
      </c>
      <c r="AD1104" s="18">
        <f>IF(M1104&lt;=450000,0,MAX(0,ROUNDDOWN(AB1104*0.06-MIN(50000,AB1104)*0.03,-2))+MAX(0,ROUNDDOWN(AB1104*0.04-MIN(50000,AB1104)*0.02,-2)))</f>
        <v/>
      </c>
      <c r="AE1104" s="18">
        <f>Y1104-Z1104</f>
        <v/>
      </c>
      <c r="AF1104" s="18">
        <f>AC1104-AD1104</f>
        <v/>
      </c>
      <c r="AG1104" s="18">
        <f>AE1104+AF1104</f>
        <v/>
      </c>
      <c r="AH1104" s="20">
        <f>IF(W1104&lt;=0,0,LOOKUP(W1104,{0,1950001,3300001,6950001,9000001,18000001,40000001},{0.05,0.1,0.2,0.23,0.33,0.4,0.45}))</f>
        <v/>
      </c>
    </row>
    <row r="1105">
      <c r="A1105" t="inlineStr">
        <is>
          <t>1万円刻み 一般8万円</t>
        </is>
      </c>
      <c r="B1105" s="18">
        <f>'4_1万円刻み'!$A$342</f>
        <v/>
      </c>
      <c r="C1105" s="19" t="n">
        <v>2026</v>
      </c>
      <c r="D1105" t="inlineStr">
        <is>
          <t>いいえ</t>
        </is>
      </c>
      <c r="E1105" s="18" t="n">
        <v>80000</v>
      </c>
      <c r="F1105" s="18" t="n">
        <v>0</v>
      </c>
      <c r="G1105" s="18" t="n">
        <v>0</v>
      </c>
      <c r="H1105" s="18" t="n">
        <v>0</v>
      </c>
      <c r="I1105" s="18" t="n">
        <v>0</v>
      </c>
      <c r="J1105" s="18">
        <f>ROUND(MIN(B1105/12,650000)*12*0.0915+MIN(B1105/12,1390000)*12*(0.0504+0)+B1105*0.005,0)</f>
        <v/>
      </c>
      <c r="K1105" s="18" t="n">
        <v>0</v>
      </c>
      <c r="L1105" s="18" t="n">
        <v>0</v>
      </c>
      <c r="M1105" s="18">
        <f>ROUND(IF(C1105&gt;=2026,IF(B1105&lt;741000,0,IF(B1105&lt;2191000,B1105-740000,IF(B1105&lt;2193000,1451000,IF(B1105&lt;2196000,1453000,IF(B1105&lt;2200000,1456000,IF(B1105&lt;3600000,ROUNDDOWN(B1105/4,-3)*2.8-80000,IF(B1105&lt;6600000,ROUNDDOWN(B1105/4,-3)*3.2-440000,IF(B1105&lt;8500000,ROUNDDOWN(B1105*0.9,0)-1100000,B1105-1950000)))))))),IF(B1105&lt;651000,0,IF(B1105&lt;1900000,B1105-650000,IF(B1105&lt;3600000,ROUNDDOWN(B1105/4,-3)*2.8-80000,IF(B1105&lt;6600000,ROUNDDOWN(B1105/4,-3)*3.2-440000,IF(B1105&lt;8500000,ROUNDDOWN(B1105*0.9,0)-1100000,B1105-1950000)))))),0)</f>
        <v/>
      </c>
      <c r="N1105" s="18">
        <f>IF(M1105&gt;23500000,NA(),IF(C1105&gt;=2026,IF(M1105&lt;=4890000,1040000,IF(M1105&lt;=6550000,670000,620000)),IF(M1105&lt;=1320000,950000,IF(M1105&lt;=3360000,880000,IF(M1105&lt;=4890000,680000,IF(M1105&lt;=6550000,630000,580000))))))</f>
        <v/>
      </c>
      <c r="O1105" s="18">
        <f>IF(F1105&lt;=0,IF(AND(D1105="はい",C1105&gt;=2026,C1105&lt;=2027),IF(E1105&lt;=0,0,IF(E1105&lt;=30000,E1105,IF(E1105&lt;=60000,ROUNDUP(E1105/2,0)+15000,IF(E1105&lt;=120000,ROUNDUP(E1105/4,0)+30000,60000)))),IF(E1105&lt;=0,0,IF(E1105&lt;=20000,E1105,IF(E1105&lt;=40000,ROUNDUP(E1105/2,0)+10000,IF(E1105&lt;=80000,ROUNDUP(E1105/4,0)+20000,40000))))),IF(E1105&lt;=0,IF(F1105&lt;=0,0,IF(F1105&lt;=25000,F1105,IF(F1105&lt;=50000,ROUNDUP(F1105/2,0)+12500,IF(F1105&lt;=100000,ROUNDUP(F1105/4,0)+25000,50000)))),MAX(IF(F1105&lt;=0,0,IF(F1105&lt;=25000,F1105,IF(F1105&lt;=50000,ROUNDUP(F1105/2,0)+12500,IF(F1105&lt;=100000,ROUNDUP(F1105/4,0)+25000,50000)))),MIN(IF(AND(D1105="はい",C1105&gt;=2026,C1105&lt;=2027),IF(E1105&lt;=0,0,IF(E1105&lt;=30000,E1105,IF(E1105&lt;=60000,ROUNDUP(E1105/2,0)+15000,IF(E1105&lt;=120000,ROUNDUP(E1105/4,0)+30000,60000)))),IF(E1105&lt;=0,0,IF(E1105&lt;=20000,E1105,IF(E1105&lt;=40000,ROUNDUP(E1105/2,0)+10000,IF(E1105&lt;=80000,ROUNDUP(E1105/4,0)+20000,40000)))))+IF(F1105&lt;=0,0,IF(F1105&lt;=25000,F1105,IF(F1105&lt;=50000,ROUNDUP(F1105/2,0)+12500,IF(F1105&lt;=100000,ROUNDUP(F1105/4,0)+25000,50000)))),IF(AND(D1105="はい",C1105&gt;=2026,C1105&lt;=2027),60000,40000)))))</f>
        <v/>
      </c>
      <c r="P1105" s="18">
        <f>IF(G1105&lt;=0,0,IF(G1105&lt;=20000,G1105,IF(G1105&lt;=40000,ROUNDUP(G1105/2,0)+10000,IF(G1105&lt;=80000,ROUNDUP(G1105/4,0)+20000,40000))))</f>
        <v/>
      </c>
      <c r="Q1105" s="18">
        <f>IF(I1105&lt;=0,IF(H1105&lt;=0,0,IF(H1105&lt;=20000,H1105,IF(H1105&lt;=40000,ROUNDUP(H1105/2,0)+10000,IF(H1105&lt;=80000,ROUNDUP(H1105/4,0)+20000,40000)))),IF(H1105&lt;=0,IF(I1105&lt;=0,0,IF(I1105&lt;=25000,I1105,IF(I1105&lt;=50000,ROUNDUP(I1105/2,0)+12500,IF(I1105&lt;=100000,ROUNDUP(I1105/4,0)+25000,50000)))),MAX(IF(I1105&lt;=0,0,IF(I1105&lt;=25000,I1105,IF(I1105&lt;=50000,ROUNDUP(I1105/2,0)+12500,IF(I1105&lt;=100000,ROUNDUP(I1105/4,0)+25000,50000)))),MIN(IF(H1105&lt;=0,0,IF(H1105&lt;=20000,H1105,IF(H1105&lt;=40000,ROUNDUP(H1105/2,0)+10000,IF(H1105&lt;=80000,ROUNDUP(H1105/4,0)+20000,40000))))+IF(I1105&lt;=0,0,IF(I1105&lt;=25000,I1105,IF(I1105&lt;=50000,ROUNDUP(I1105/2,0)+12500,IF(I1105&lt;=100000,ROUNDUP(I1105/4,0)+25000,50000)))),40000))))</f>
        <v/>
      </c>
      <c r="R1105" s="18">
        <f>MIN(120000,O1105+P1105+Q1105)</f>
        <v/>
      </c>
      <c r="S1105" s="18">
        <f>IF(F1105&lt;=0,IF(E1105&lt;=0,0,IF(E1105&lt;=12000,E1105,IF(E1105&lt;=32000,ROUNDUP(E1105/2,0)+6000,IF(E1105&lt;=56000,ROUNDUP(E1105/4,0)+14000,28000)))),IF(E1105&lt;=0,IF(F1105&lt;=0,0,IF(F1105&lt;=15000,F1105,IF(F1105&lt;=40000,ROUNDUP(F1105/2,0)+7500,IF(F1105&lt;=70000,ROUNDUP(F1105/4,0)+17500,35000)))),MAX(IF(F1105&lt;=0,0,IF(F1105&lt;=15000,F1105,IF(F1105&lt;=40000,ROUNDUP(F1105/2,0)+7500,IF(F1105&lt;=70000,ROUNDUP(F1105/4,0)+17500,35000)))),MIN(IF(E1105&lt;=0,0,IF(E1105&lt;=12000,E1105,IF(E1105&lt;=32000,ROUNDUP(E1105/2,0)+6000,IF(E1105&lt;=56000,ROUNDUP(E1105/4,0)+14000,28000))))+IF(F1105&lt;=0,0,IF(F1105&lt;=15000,F1105,IF(F1105&lt;=40000,ROUNDUP(F1105/2,0)+7500,IF(F1105&lt;=70000,ROUNDUP(F1105/4,0)+17500,35000)))),28000))))</f>
        <v/>
      </c>
      <c r="T1105" s="18">
        <f>IF(G1105&lt;=0,0,IF(G1105&lt;=12000,G1105,IF(G1105&lt;=32000,ROUNDUP(G1105/2,0)+6000,IF(G1105&lt;=56000,ROUNDUP(G1105/4,0)+14000,28000))))</f>
        <v/>
      </c>
      <c r="U1105" s="18">
        <f>IF(I1105&lt;=0,IF(H1105&lt;=0,0,IF(H1105&lt;=12000,H1105,IF(H1105&lt;=32000,ROUNDUP(H1105/2,0)+6000,IF(H1105&lt;=56000,ROUNDUP(H1105/4,0)+14000,28000)))),IF(H1105&lt;=0,IF(I1105&lt;=0,0,IF(I1105&lt;=15000,I1105,IF(I1105&lt;=40000,ROUNDUP(I1105/2,0)+7500,IF(I1105&lt;=70000,ROUNDUP(I1105/4,0)+17500,35000)))),MAX(IF(I1105&lt;=0,0,IF(I1105&lt;=15000,I1105,IF(I1105&lt;=40000,ROUNDUP(I1105/2,0)+7500,IF(I1105&lt;=70000,ROUNDUP(I1105/4,0)+17500,35000)))),MIN(IF(H1105&lt;=0,0,IF(H1105&lt;=12000,H1105,IF(H1105&lt;=32000,ROUNDUP(H1105/2,0)+6000,IF(H1105&lt;=56000,ROUNDUP(H1105/4,0)+14000,28000))))+IF(I1105&lt;=0,0,IF(I1105&lt;=15000,I1105,IF(I1105&lt;=40000,ROUNDUP(I1105/2,0)+7500,IF(I1105&lt;=70000,ROUNDUP(I1105/4,0)+17500,35000)))),28000))))</f>
        <v/>
      </c>
      <c r="V1105" s="18">
        <f>MIN(70000,S1105+T1105+U1105)</f>
        <v/>
      </c>
      <c r="W1105" s="18">
        <f>MAX(0,ROUNDDOWN(M1105-J1105-N1105-K1105-0,-3))</f>
        <v/>
      </c>
      <c r="X1105" s="18">
        <f>MAX(0,ROUNDDOWN(M1105-J1105-N1105-K1105-R1105,-3))</f>
        <v/>
      </c>
      <c r="Y1105" s="18">
        <f>IF(W1105&lt;=0,0,ROUNDDOWN((W1105*LOOKUP(W1105,{0,1950001,3300001,6950001,9000001,18000001,40000001},{0.05,0.1,0.2,0.23,0.33,0.4,0.45})-LOOKUP(W1105,{0,1950001,3300001,6950001,9000001,18000001,40000001},{0,97500,427500,636000,1536000,2796000,4796000}))*1.021,-2))</f>
        <v/>
      </c>
      <c r="Z1105" s="18">
        <f>IF(X1105&lt;=0,0,ROUNDDOWN((X1105*LOOKUP(X1105,{0,1950001,3300001,6950001,9000001,18000001,40000001},{0.05,0.1,0.2,0.23,0.33,0.4,0.45})-LOOKUP(X1105,{0,1950001,3300001,6950001,9000001,18000001,40000001},{0,97500,427500,636000,1536000,2796000,4796000}))*1.021,-2))</f>
        <v/>
      </c>
      <c r="AA1105" s="18">
        <f>MAX(0,ROUNDDOWN(M1105-J1105-430000-L1105-0,-3))</f>
        <v/>
      </c>
      <c r="AB1105" s="18">
        <f>MAX(0,ROUNDDOWN(M1105-J1105-430000-L1105-V1105,-3))</f>
        <v/>
      </c>
      <c r="AC1105" s="18">
        <f>IF(M1105&lt;=450000,0,MAX(0,ROUNDDOWN(AA1105*0.06-MIN(50000,AA1105)*0.03,-2))+MAX(0,ROUNDDOWN(AA1105*0.04-MIN(50000,AA1105)*0.02,-2)))</f>
        <v/>
      </c>
      <c r="AD1105" s="18">
        <f>IF(M1105&lt;=450000,0,MAX(0,ROUNDDOWN(AB1105*0.06-MIN(50000,AB1105)*0.03,-2))+MAX(0,ROUNDDOWN(AB1105*0.04-MIN(50000,AB1105)*0.02,-2)))</f>
        <v/>
      </c>
      <c r="AE1105" s="18">
        <f>Y1105-Z1105</f>
        <v/>
      </c>
      <c r="AF1105" s="18">
        <f>AC1105-AD1105</f>
        <v/>
      </c>
      <c r="AG1105" s="18">
        <f>AE1105+AF1105</f>
        <v/>
      </c>
      <c r="AH1105" s="20">
        <f>IF(W1105&lt;=0,0,LOOKUP(W1105,{0,1950001,3300001,6950001,9000001,18000001,40000001},{0.05,0.1,0.2,0.23,0.33,0.4,0.45}))</f>
        <v/>
      </c>
    </row>
    <row r="1106">
      <c r="A1106" t="inlineStr">
        <is>
          <t>1万円刻み 特例あり一般12万円</t>
        </is>
      </c>
      <c r="B1106" s="18">
        <f>'4_1万円刻み'!$A$342</f>
        <v/>
      </c>
      <c r="C1106" s="19" t="n">
        <v>2026</v>
      </c>
      <c r="D1106" t="inlineStr">
        <is>
          <t>はい</t>
        </is>
      </c>
      <c r="E1106" s="18" t="n">
        <v>120000</v>
      </c>
      <c r="F1106" s="18" t="n">
        <v>0</v>
      </c>
      <c r="G1106" s="18" t="n">
        <v>0</v>
      </c>
      <c r="H1106" s="18" t="n">
        <v>0</v>
      </c>
      <c r="I1106" s="18" t="n">
        <v>0</v>
      </c>
      <c r="J1106" s="18">
        <f>ROUND(MIN(B1106/12,650000)*12*0.0915+MIN(B1106/12,1390000)*12*(0.0504+0)+B1106*0.005,0)</f>
        <v/>
      </c>
      <c r="K1106" s="18" t="n">
        <v>0</v>
      </c>
      <c r="L1106" s="18" t="n">
        <v>0</v>
      </c>
      <c r="M1106" s="18">
        <f>ROUND(IF(C1106&gt;=2026,IF(B1106&lt;741000,0,IF(B1106&lt;2191000,B1106-740000,IF(B1106&lt;2193000,1451000,IF(B1106&lt;2196000,1453000,IF(B1106&lt;2200000,1456000,IF(B1106&lt;3600000,ROUNDDOWN(B1106/4,-3)*2.8-80000,IF(B1106&lt;6600000,ROUNDDOWN(B1106/4,-3)*3.2-440000,IF(B1106&lt;8500000,ROUNDDOWN(B1106*0.9,0)-1100000,B1106-1950000)))))))),IF(B1106&lt;651000,0,IF(B1106&lt;1900000,B1106-650000,IF(B1106&lt;3600000,ROUNDDOWN(B1106/4,-3)*2.8-80000,IF(B1106&lt;6600000,ROUNDDOWN(B1106/4,-3)*3.2-440000,IF(B1106&lt;8500000,ROUNDDOWN(B1106*0.9,0)-1100000,B1106-1950000)))))),0)</f>
        <v/>
      </c>
      <c r="N1106" s="18">
        <f>IF(M1106&gt;23500000,NA(),IF(C1106&gt;=2026,IF(M1106&lt;=4890000,1040000,IF(M1106&lt;=6550000,670000,620000)),IF(M1106&lt;=1320000,950000,IF(M1106&lt;=3360000,880000,IF(M1106&lt;=4890000,680000,IF(M1106&lt;=6550000,630000,580000))))))</f>
        <v/>
      </c>
      <c r="O1106" s="18">
        <f>IF(F1106&lt;=0,IF(AND(D1106="はい",C1106&gt;=2026,C1106&lt;=2027),IF(E1106&lt;=0,0,IF(E1106&lt;=30000,E1106,IF(E1106&lt;=60000,ROUNDUP(E1106/2,0)+15000,IF(E1106&lt;=120000,ROUNDUP(E1106/4,0)+30000,60000)))),IF(E1106&lt;=0,0,IF(E1106&lt;=20000,E1106,IF(E1106&lt;=40000,ROUNDUP(E1106/2,0)+10000,IF(E1106&lt;=80000,ROUNDUP(E1106/4,0)+20000,40000))))),IF(E1106&lt;=0,IF(F1106&lt;=0,0,IF(F1106&lt;=25000,F1106,IF(F1106&lt;=50000,ROUNDUP(F1106/2,0)+12500,IF(F1106&lt;=100000,ROUNDUP(F1106/4,0)+25000,50000)))),MAX(IF(F1106&lt;=0,0,IF(F1106&lt;=25000,F1106,IF(F1106&lt;=50000,ROUNDUP(F1106/2,0)+12500,IF(F1106&lt;=100000,ROUNDUP(F1106/4,0)+25000,50000)))),MIN(IF(AND(D1106="はい",C1106&gt;=2026,C1106&lt;=2027),IF(E1106&lt;=0,0,IF(E1106&lt;=30000,E1106,IF(E1106&lt;=60000,ROUNDUP(E1106/2,0)+15000,IF(E1106&lt;=120000,ROUNDUP(E1106/4,0)+30000,60000)))),IF(E1106&lt;=0,0,IF(E1106&lt;=20000,E1106,IF(E1106&lt;=40000,ROUNDUP(E1106/2,0)+10000,IF(E1106&lt;=80000,ROUNDUP(E1106/4,0)+20000,40000)))))+IF(F1106&lt;=0,0,IF(F1106&lt;=25000,F1106,IF(F1106&lt;=50000,ROUNDUP(F1106/2,0)+12500,IF(F1106&lt;=100000,ROUNDUP(F1106/4,0)+25000,50000)))),IF(AND(D1106="はい",C1106&gt;=2026,C1106&lt;=2027),60000,40000)))))</f>
        <v/>
      </c>
      <c r="P1106" s="18">
        <f>IF(G1106&lt;=0,0,IF(G1106&lt;=20000,G1106,IF(G1106&lt;=40000,ROUNDUP(G1106/2,0)+10000,IF(G1106&lt;=80000,ROUNDUP(G1106/4,0)+20000,40000))))</f>
        <v/>
      </c>
      <c r="Q1106" s="18">
        <f>IF(I1106&lt;=0,IF(H1106&lt;=0,0,IF(H1106&lt;=20000,H1106,IF(H1106&lt;=40000,ROUNDUP(H1106/2,0)+10000,IF(H1106&lt;=80000,ROUNDUP(H1106/4,0)+20000,40000)))),IF(H1106&lt;=0,IF(I1106&lt;=0,0,IF(I1106&lt;=25000,I1106,IF(I1106&lt;=50000,ROUNDUP(I1106/2,0)+12500,IF(I1106&lt;=100000,ROUNDUP(I1106/4,0)+25000,50000)))),MAX(IF(I1106&lt;=0,0,IF(I1106&lt;=25000,I1106,IF(I1106&lt;=50000,ROUNDUP(I1106/2,0)+12500,IF(I1106&lt;=100000,ROUNDUP(I1106/4,0)+25000,50000)))),MIN(IF(H1106&lt;=0,0,IF(H1106&lt;=20000,H1106,IF(H1106&lt;=40000,ROUNDUP(H1106/2,0)+10000,IF(H1106&lt;=80000,ROUNDUP(H1106/4,0)+20000,40000))))+IF(I1106&lt;=0,0,IF(I1106&lt;=25000,I1106,IF(I1106&lt;=50000,ROUNDUP(I1106/2,0)+12500,IF(I1106&lt;=100000,ROUNDUP(I1106/4,0)+25000,50000)))),40000))))</f>
        <v/>
      </c>
      <c r="R1106" s="18">
        <f>MIN(120000,O1106+P1106+Q1106)</f>
        <v/>
      </c>
      <c r="S1106" s="18">
        <f>IF(F1106&lt;=0,IF(E1106&lt;=0,0,IF(E1106&lt;=12000,E1106,IF(E1106&lt;=32000,ROUNDUP(E1106/2,0)+6000,IF(E1106&lt;=56000,ROUNDUP(E1106/4,0)+14000,28000)))),IF(E1106&lt;=0,IF(F1106&lt;=0,0,IF(F1106&lt;=15000,F1106,IF(F1106&lt;=40000,ROUNDUP(F1106/2,0)+7500,IF(F1106&lt;=70000,ROUNDUP(F1106/4,0)+17500,35000)))),MAX(IF(F1106&lt;=0,0,IF(F1106&lt;=15000,F1106,IF(F1106&lt;=40000,ROUNDUP(F1106/2,0)+7500,IF(F1106&lt;=70000,ROUNDUP(F1106/4,0)+17500,35000)))),MIN(IF(E1106&lt;=0,0,IF(E1106&lt;=12000,E1106,IF(E1106&lt;=32000,ROUNDUP(E1106/2,0)+6000,IF(E1106&lt;=56000,ROUNDUP(E1106/4,0)+14000,28000))))+IF(F1106&lt;=0,0,IF(F1106&lt;=15000,F1106,IF(F1106&lt;=40000,ROUNDUP(F1106/2,0)+7500,IF(F1106&lt;=70000,ROUNDUP(F1106/4,0)+17500,35000)))),28000))))</f>
        <v/>
      </c>
      <c r="T1106" s="18">
        <f>IF(G1106&lt;=0,0,IF(G1106&lt;=12000,G1106,IF(G1106&lt;=32000,ROUNDUP(G1106/2,0)+6000,IF(G1106&lt;=56000,ROUNDUP(G1106/4,0)+14000,28000))))</f>
        <v/>
      </c>
      <c r="U1106" s="18">
        <f>IF(I1106&lt;=0,IF(H1106&lt;=0,0,IF(H1106&lt;=12000,H1106,IF(H1106&lt;=32000,ROUNDUP(H1106/2,0)+6000,IF(H1106&lt;=56000,ROUNDUP(H1106/4,0)+14000,28000)))),IF(H1106&lt;=0,IF(I1106&lt;=0,0,IF(I1106&lt;=15000,I1106,IF(I1106&lt;=40000,ROUNDUP(I1106/2,0)+7500,IF(I1106&lt;=70000,ROUNDUP(I1106/4,0)+17500,35000)))),MAX(IF(I1106&lt;=0,0,IF(I1106&lt;=15000,I1106,IF(I1106&lt;=40000,ROUNDUP(I1106/2,0)+7500,IF(I1106&lt;=70000,ROUNDUP(I1106/4,0)+17500,35000)))),MIN(IF(H1106&lt;=0,0,IF(H1106&lt;=12000,H1106,IF(H1106&lt;=32000,ROUNDUP(H1106/2,0)+6000,IF(H1106&lt;=56000,ROUNDUP(H1106/4,0)+14000,28000))))+IF(I1106&lt;=0,0,IF(I1106&lt;=15000,I1106,IF(I1106&lt;=40000,ROUNDUP(I1106/2,0)+7500,IF(I1106&lt;=70000,ROUNDUP(I1106/4,0)+17500,35000)))),28000))))</f>
        <v/>
      </c>
      <c r="V1106" s="18">
        <f>MIN(70000,S1106+T1106+U1106)</f>
        <v/>
      </c>
      <c r="W1106" s="18">
        <f>MAX(0,ROUNDDOWN(M1106-J1106-N1106-K1106-0,-3))</f>
        <v/>
      </c>
      <c r="X1106" s="18">
        <f>MAX(0,ROUNDDOWN(M1106-J1106-N1106-K1106-R1106,-3))</f>
        <v/>
      </c>
      <c r="Y1106" s="18">
        <f>IF(W1106&lt;=0,0,ROUNDDOWN((W1106*LOOKUP(W1106,{0,1950001,3300001,6950001,9000001,18000001,40000001},{0.05,0.1,0.2,0.23,0.33,0.4,0.45})-LOOKUP(W1106,{0,1950001,3300001,6950001,9000001,18000001,40000001},{0,97500,427500,636000,1536000,2796000,4796000}))*1.021,-2))</f>
        <v/>
      </c>
      <c r="Z1106" s="18">
        <f>IF(X1106&lt;=0,0,ROUNDDOWN((X1106*LOOKUP(X1106,{0,1950001,3300001,6950001,9000001,18000001,40000001},{0.05,0.1,0.2,0.23,0.33,0.4,0.45})-LOOKUP(X1106,{0,1950001,3300001,6950001,9000001,18000001,40000001},{0,97500,427500,636000,1536000,2796000,4796000}))*1.021,-2))</f>
        <v/>
      </c>
      <c r="AA1106" s="18">
        <f>MAX(0,ROUNDDOWN(M1106-J1106-430000-L1106-0,-3))</f>
        <v/>
      </c>
      <c r="AB1106" s="18">
        <f>MAX(0,ROUNDDOWN(M1106-J1106-430000-L1106-V1106,-3))</f>
        <v/>
      </c>
      <c r="AC1106" s="18">
        <f>IF(M1106&lt;=450000,0,MAX(0,ROUNDDOWN(AA1106*0.06-MIN(50000,AA1106)*0.03,-2))+MAX(0,ROUNDDOWN(AA1106*0.04-MIN(50000,AA1106)*0.02,-2)))</f>
        <v/>
      </c>
      <c r="AD1106" s="18">
        <f>IF(M1106&lt;=450000,0,MAX(0,ROUNDDOWN(AB1106*0.06-MIN(50000,AB1106)*0.03,-2))+MAX(0,ROUNDDOWN(AB1106*0.04-MIN(50000,AB1106)*0.02,-2)))</f>
        <v/>
      </c>
      <c r="AE1106" s="18">
        <f>Y1106-Z1106</f>
        <v/>
      </c>
      <c r="AF1106" s="18">
        <f>AC1106-AD1106</f>
        <v/>
      </c>
      <c r="AG1106" s="18">
        <f>AE1106+AF1106</f>
        <v/>
      </c>
      <c r="AH1106" s="20">
        <f>IF(W1106&lt;=0,0,LOOKUP(W1106,{0,1950001,3300001,6950001,9000001,18000001,40000001},{0.05,0.1,0.2,0.23,0.33,0.4,0.45}))</f>
        <v/>
      </c>
    </row>
    <row r="1107">
      <c r="A1107" t="inlineStr">
        <is>
          <t>1万円刻み 3区分8万円ずつ</t>
        </is>
      </c>
      <c r="B1107" s="18">
        <f>'4_1万円刻み'!$A$343</f>
        <v/>
      </c>
      <c r="C1107" s="19" t="n">
        <v>2026</v>
      </c>
      <c r="D1107" t="inlineStr">
        <is>
          <t>いいえ</t>
        </is>
      </c>
      <c r="E1107" s="18" t="n">
        <v>80000</v>
      </c>
      <c r="F1107" s="18" t="n">
        <v>0</v>
      </c>
      <c r="G1107" s="18" t="n">
        <v>80000</v>
      </c>
      <c r="H1107" s="18" t="n">
        <v>80000</v>
      </c>
      <c r="I1107" s="18" t="n">
        <v>0</v>
      </c>
      <c r="J1107" s="18">
        <f>ROUND(MIN(B1107/12,650000)*12*0.0915+MIN(B1107/12,1390000)*12*(0.0504+0)+B1107*0.005,0)</f>
        <v/>
      </c>
      <c r="K1107" s="18" t="n">
        <v>0</v>
      </c>
      <c r="L1107" s="18" t="n">
        <v>0</v>
      </c>
      <c r="M1107" s="18">
        <f>ROUND(IF(C1107&gt;=2026,IF(B1107&lt;741000,0,IF(B1107&lt;2191000,B1107-740000,IF(B1107&lt;2193000,1451000,IF(B1107&lt;2196000,1453000,IF(B1107&lt;2200000,1456000,IF(B1107&lt;3600000,ROUNDDOWN(B1107/4,-3)*2.8-80000,IF(B1107&lt;6600000,ROUNDDOWN(B1107/4,-3)*3.2-440000,IF(B1107&lt;8500000,ROUNDDOWN(B1107*0.9,0)-1100000,B1107-1950000)))))))),IF(B1107&lt;651000,0,IF(B1107&lt;1900000,B1107-650000,IF(B1107&lt;3600000,ROUNDDOWN(B1107/4,-3)*2.8-80000,IF(B1107&lt;6600000,ROUNDDOWN(B1107/4,-3)*3.2-440000,IF(B1107&lt;8500000,ROUNDDOWN(B1107*0.9,0)-1100000,B1107-1950000)))))),0)</f>
        <v/>
      </c>
      <c r="N1107" s="18">
        <f>IF(M1107&gt;23500000,NA(),IF(C1107&gt;=2026,IF(M1107&lt;=4890000,1040000,IF(M1107&lt;=6550000,670000,620000)),IF(M1107&lt;=1320000,950000,IF(M1107&lt;=3360000,880000,IF(M1107&lt;=4890000,680000,IF(M1107&lt;=6550000,630000,580000))))))</f>
        <v/>
      </c>
      <c r="O1107" s="18">
        <f>IF(F1107&lt;=0,IF(AND(D1107="はい",C1107&gt;=2026,C1107&lt;=2027),IF(E1107&lt;=0,0,IF(E1107&lt;=30000,E1107,IF(E1107&lt;=60000,ROUNDUP(E1107/2,0)+15000,IF(E1107&lt;=120000,ROUNDUP(E1107/4,0)+30000,60000)))),IF(E1107&lt;=0,0,IF(E1107&lt;=20000,E1107,IF(E1107&lt;=40000,ROUNDUP(E1107/2,0)+10000,IF(E1107&lt;=80000,ROUNDUP(E1107/4,0)+20000,40000))))),IF(E1107&lt;=0,IF(F1107&lt;=0,0,IF(F1107&lt;=25000,F1107,IF(F1107&lt;=50000,ROUNDUP(F1107/2,0)+12500,IF(F1107&lt;=100000,ROUNDUP(F1107/4,0)+25000,50000)))),MAX(IF(F1107&lt;=0,0,IF(F1107&lt;=25000,F1107,IF(F1107&lt;=50000,ROUNDUP(F1107/2,0)+12500,IF(F1107&lt;=100000,ROUNDUP(F1107/4,0)+25000,50000)))),MIN(IF(AND(D1107="はい",C1107&gt;=2026,C1107&lt;=2027),IF(E1107&lt;=0,0,IF(E1107&lt;=30000,E1107,IF(E1107&lt;=60000,ROUNDUP(E1107/2,0)+15000,IF(E1107&lt;=120000,ROUNDUP(E1107/4,0)+30000,60000)))),IF(E1107&lt;=0,0,IF(E1107&lt;=20000,E1107,IF(E1107&lt;=40000,ROUNDUP(E1107/2,0)+10000,IF(E1107&lt;=80000,ROUNDUP(E1107/4,0)+20000,40000)))))+IF(F1107&lt;=0,0,IF(F1107&lt;=25000,F1107,IF(F1107&lt;=50000,ROUNDUP(F1107/2,0)+12500,IF(F1107&lt;=100000,ROUNDUP(F1107/4,0)+25000,50000)))),IF(AND(D1107="はい",C1107&gt;=2026,C1107&lt;=2027),60000,40000)))))</f>
        <v/>
      </c>
      <c r="P1107" s="18">
        <f>IF(G1107&lt;=0,0,IF(G1107&lt;=20000,G1107,IF(G1107&lt;=40000,ROUNDUP(G1107/2,0)+10000,IF(G1107&lt;=80000,ROUNDUP(G1107/4,0)+20000,40000))))</f>
        <v/>
      </c>
      <c r="Q1107" s="18">
        <f>IF(I1107&lt;=0,IF(H1107&lt;=0,0,IF(H1107&lt;=20000,H1107,IF(H1107&lt;=40000,ROUNDUP(H1107/2,0)+10000,IF(H1107&lt;=80000,ROUNDUP(H1107/4,0)+20000,40000)))),IF(H1107&lt;=0,IF(I1107&lt;=0,0,IF(I1107&lt;=25000,I1107,IF(I1107&lt;=50000,ROUNDUP(I1107/2,0)+12500,IF(I1107&lt;=100000,ROUNDUP(I1107/4,0)+25000,50000)))),MAX(IF(I1107&lt;=0,0,IF(I1107&lt;=25000,I1107,IF(I1107&lt;=50000,ROUNDUP(I1107/2,0)+12500,IF(I1107&lt;=100000,ROUNDUP(I1107/4,0)+25000,50000)))),MIN(IF(H1107&lt;=0,0,IF(H1107&lt;=20000,H1107,IF(H1107&lt;=40000,ROUNDUP(H1107/2,0)+10000,IF(H1107&lt;=80000,ROUNDUP(H1107/4,0)+20000,40000))))+IF(I1107&lt;=0,0,IF(I1107&lt;=25000,I1107,IF(I1107&lt;=50000,ROUNDUP(I1107/2,0)+12500,IF(I1107&lt;=100000,ROUNDUP(I1107/4,0)+25000,50000)))),40000))))</f>
        <v/>
      </c>
      <c r="R1107" s="18">
        <f>MIN(120000,O1107+P1107+Q1107)</f>
        <v/>
      </c>
      <c r="S1107" s="18">
        <f>IF(F1107&lt;=0,IF(E1107&lt;=0,0,IF(E1107&lt;=12000,E1107,IF(E1107&lt;=32000,ROUNDUP(E1107/2,0)+6000,IF(E1107&lt;=56000,ROUNDUP(E1107/4,0)+14000,28000)))),IF(E1107&lt;=0,IF(F1107&lt;=0,0,IF(F1107&lt;=15000,F1107,IF(F1107&lt;=40000,ROUNDUP(F1107/2,0)+7500,IF(F1107&lt;=70000,ROUNDUP(F1107/4,0)+17500,35000)))),MAX(IF(F1107&lt;=0,0,IF(F1107&lt;=15000,F1107,IF(F1107&lt;=40000,ROUNDUP(F1107/2,0)+7500,IF(F1107&lt;=70000,ROUNDUP(F1107/4,0)+17500,35000)))),MIN(IF(E1107&lt;=0,0,IF(E1107&lt;=12000,E1107,IF(E1107&lt;=32000,ROUNDUP(E1107/2,0)+6000,IF(E1107&lt;=56000,ROUNDUP(E1107/4,0)+14000,28000))))+IF(F1107&lt;=0,0,IF(F1107&lt;=15000,F1107,IF(F1107&lt;=40000,ROUNDUP(F1107/2,0)+7500,IF(F1107&lt;=70000,ROUNDUP(F1107/4,0)+17500,35000)))),28000))))</f>
        <v/>
      </c>
      <c r="T1107" s="18">
        <f>IF(G1107&lt;=0,0,IF(G1107&lt;=12000,G1107,IF(G1107&lt;=32000,ROUNDUP(G1107/2,0)+6000,IF(G1107&lt;=56000,ROUNDUP(G1107/4,0)+14000,28000))))</f>
        <v/>
      </c>
      <c r="U1107" s="18">
        <f>IF(I1107&lt;=0,IF(H1107&lt;=0,0,IF(H1107&lt;=12000,H1107,IF(H1107&lt;=32000,ROUNDUP(H1107/2,0)+6000,IF(H1107&lt;=56000,ROUNDUP(H1107/4,0)+14000,28000)))),IF(H1107&lt;=0,IF(I1107&lt;=0,0,IF(I1107&lt;=15000,I1107,IF(I1107&lt;=40000,ROUNDUP(I1107/2,0)+7500,IF(I1107&lt;=70000,ROUNDUP(I1107/4,0)+17500,35000)))),MAX(IF(I1107&lt;=0,0,IF(I1107&lt;=15000,I1107,IF(I1107&lt;=40000,ROUNDUP(I1107/2,0)+7500,IF(I1107&lt;=70000,ROUNDUP(I1107/4,0)+17500,35000)))),MIN(IF(H1107&lt;=0,0,IF(H1107&lt;=12000,H1107,IF(H1107&lt;=32000,ROUNDUP(H1107/2,0)+6000,IF(H1107&lt;=56000,ROUNDUP(H1107/4,0)+14000,28000))))+IF(I1107&lt;=0,0,IF(I1107&lt;=15000,I1107,IF(I1107&lt;=40000,ROUNDUP(I1107/2,0)+7500,IF(I1107&lt;=70000,ROUNDUP(I1107/4,0)+17500,35000)))),28000))))</f>
        <v/>
      </c>
      <c r="V1107" s="18">
        <f>MIN(70000,S1107+T1107+U1107)</f>
        <v/>
      </c>
      <c r="W1107" s="18">
        <f>MAX(0,ROUNDDOWN(M1107-J1107-N1107-K1107-0,-3))</f>
        <v/>
      </c>
      <c r="X1107" s="18">
        <f>MAX(0,ROUNDDOWN(M1107-J1107-N1107-K1107-R1107,-3))</f>
        <v/>
      </c>
      <c r="Y1107" s="18">
        <f>IF(W1107&lt;=0,0,ROUNDDOWN((W1107*LOOKUP(W1107,{0,1950001,3300001,6950001,9000001,18000001,40000001},{0.05,0.1,0.2,0.23,0.33,0.4,0.45})-LOOKUP(W1107,{0,1950001,3300001,6950001,9000001,18000001,40000001},{0,97500,427500,636000,1536000,2796000,4796000}))*1.021,-2))</f>
        <v/>
      </c>
      <c r="Z1107" s="18">
        <f>IF(X1107&lt;=0,0,ROUNDDOWN((X1107*LOOKUP(X1107,{0,1950001,3300001,6950001,9000001,18000001,40000001},{0.05,0.1,0.2,0.23,0.33,0.4,0.45})-LOOKUP(X1107,{0,1950001,3300001,6950001,9000001,18000001,40000001},{0,97500,427500,636000,1536000,2796000,4796000}))*1.021,-2))</f>
        <v/>
      </c>
      <c r="AA1107" s="18">
        <f>MAX(0,ROUNDDOWN(M1107-J1107-430000-L1107-0,-3))</f>
        <v/>
      </c>
      <c r="AB1107" s="18">
        <f>MAX(0,ROUNDDOWN(M1107-J1107-430000-L1107-V1107,-3))</f>
        <v/>
      </c>
      <c r="AC1107" s="18">
        <f>IF(M1107&lt;=450000,0,MAX(0,ROUNDDOWN(AA1107*0.06-MIN(50000,AA1107)*0.03,-2))+MAX(0,ROUNDDOWN(AA1107*0.04-MIN(50000,AA1107)*0.02,-2)))</f>
        <v/>
      </c>
      <c r="AD1107" s="18">
        <f>IF(M1107&lt;=450000,0,MAX(0,ROUNDDOWN(AB1107*0.06-MIN(50000,AB1107)*0.03,-2))+MAX(0,ROUNDDOWN(AB1107*0.04-MIN(50000,AB1107)*0.02,-2)))</f>
        <v/>
      </c>
      <c r="AE1107" s="18">
        <f>Y1107-Z1107</f>
        <v/>
      </c>
      <c r="AF1107" s="18">
        <f>AC1107-AD1107</f>
        <v/>
      </c>
      <c r="AG1107" s="18">
        <f>AE1107+AF1107</f>
        <v/>
      </c>
      <c r="AH1107" s="20">
        <f>IF(W1107&lt;=0,0,LOOKUP(W1107,{0,1950001,3300001,6950001,9000001,18000001,40000001},{0.05,0.1,0.2,0.23,0.33,0.4,0.45}))</f>
        <v/>
      </c>
    </row>
    <row r="1108">
      <c r="A1108" t="inlineStr">
        <is>
          <t>1万円刻み 一般8万円</t>
        </is>
      </c>
      <c r="B1108" s="18">
        <f>'4_1万円刻み'!$A$343</f>
        <v/>
      </c>
      <c r="C1108" s="19" t="n">
        <v>2026</v>
      </c>
      <c r="D1108" t="inlineStr">
        <is>
          <t>いいえ</t>
        </is>
      </c>
      <c r="E1108" s="18" t="n">
        <v>80000</v>
      </c>
      <c r="F1108" s="18" t="n">
        <v>0</v>
      </c>
      <c r="G1108" s="18" t="n">
        <v>0</v>
      </c>
      <c r="H1108" s="18" t="n">
        <v>0</v>
      </c>
      <c r="I1108" s="18" t="n">
        <v>0</v>
      </c>
      <c r="J1108" s="18">
        <f>ROUND(MIN(B1108/12,650000)*12*0.0915+MIN(B1108/12,1390000)*12*(0.0504+0)+B1108*0.005,0)</f>
        <v/>
      </c>
      <c r="K1108" s="18" t="n">
        <v>0</v>
      </c>
      <c r="L1108" s="18" t="n">
        <v>0</v>
      </c>
      <c r="M1108" s="18">
        <f>ROUND(IF(C1108&gt;=2026,IF(B1108&lt;741000,0,IF(B1108&lt;2191000,B1108-740000,IF(B1108&lt;2193000,1451000,IF(B1108&lt;2196000,1453000,IF(B1108&lt;2200000,1456000,IF(B1108&lt;3600000,ROUNDDOWN(B1108/4,-3)*2.8-80000,IF(B1108&lt;6600000,ROUNDDOWN(B1108/4,-3)*3.2-440000,IF(B1108&lt;8500000,ROUNDDOWN(B1108*0.9,0)-1100000,B1108-1950000)))))))),IF(B1108&lt;651000,0,IF(B1108&lt;1900000,B1108-650000,IF(B1108&lt;3600000,ROUNDDOWN(B1108/4,-3)*2.8-80000,IF(B1108&lt;6600000,ROUNDDOWN(B1108/4,-3)*3.2-440000,IF(B1108&lt;8500000,ROUNDDOWN(B1108*0.9,0)-1100000,B1108-1950000)))))),0)</f>
        <v/>
      </c>
      <c r="N1108" s="18">
        <f>IF(M1108&gt;23500000,NA(),IF(C1108&gt;=2026,IF(M1108&lt;=4890000,1040000,IF(M1108&lt;=6550000,670000,620000)),IF(M1108&lt;=1320000,950000,IF(M1108&lt;=3360000,880000,IF(M1108&lt;=4890000,680000,IF(M1108&lt;=6550000,630000,580000))))))</f>
        <v/>
      </c>
      <c r="O1108" s="18">
        <f>IF(F1108&lt;=0,IF(AND(D1108="はい",C1108&gt;=2026,C1108&lt;=2027),IF(E1108&lt;=0,0,IF(E1108&lt;=30000,E1108,IF(E1108&lt;=60000,ROUNDUP(E1108/2,0)+15000,IF(E1108&lt;=120000,ROUNDUP(E1108/4,0)+30000,60000)))),IF(E1108&lt;=0,0,IF(E1108&lt;=20000,E1108,IF(E1108&lt;=40000,ROUNDUP(E1108/2,0)+10000,IF(E1108&lt;=80000,ROUNDUP(E1108/4,0)+20000,40000))))),IF(E1108&lt;=0,IF(F1108&lt;=0,0,IF(F1108&lt;=25000,F1108,IF(F1108&lt;=50000,ROUNDUP(F1108/2,0)+12500,IF(F1108&lt;=100000,ROUNDUP(F1108/4,0)+25000,50000)))),MAX(IF(F1108&lt;=0,0,IF(F1108&lt;=25000,F1108,IF(F1108&lt;=50000,ROUNDUP(F1108/2,0)+12500,IF(F1108&lt;=100000,ROUNDUP(F1108/4,0)+25000,50000)))),MIN(IF(AND(D1108="はい",C1108&gt;=2026,C1108&lt;=2027),IF(E1108&lt;=0,0,IF(E1108&lt;=30000,E1108,IF(E1108&lt;=60000,ROUNDUP(E1108/2,0)+15000,IF(E1108&lt;=120000,ROUNDUP(E1108/4,0)+30000,60000)))),IF(E1108&lt;=0,0,IF(E1108&lt;=20000,E1108,IF(E1108&lt;=40000,ROUNDUP(E1108/2,0)+10000,IF(E1108&lt;=80000,ROUNDUP(E1108/4,0)+20000,40000)))))+IF(F1108&lt;=0,0,IF(F1108&lt;=25000,F1108,IF(F1108&lt;=50000,ROUNDUP(F1108/2,0)+12500,IF(F1108&lt;=100000,ROUNDUP(F1108/4,0)+25000,50000)))),IF(AND(D1108="はい",C1108&gt;=2026,C1108&lt;=2027),60000,40000)))))</f>
        <v/>
      </c>
      <c r="P1108" s="18">
        <f>IF(G1108&lt;=0,0,IF(G1108&lt;=20000,G1108,IF(G1108&lt;=40000,ROUNDUP(G1108/2,0)+10000,IF(G1108&lt;=80000,ROUNDUP(G1108/4,0)+20000,40000))))</f>
        <v/>
      </c>
      <c r="Q1108" s="18">
        <f>IF(I1108&lt;=0,IF(H1108&lt;=0,0,IF(H1108&lt;=20000,H1108,IF(H1108&lt;=40000,ROUNDUP(H1108/2,0)+10000,IF(H1108&lt;=80000,ROUNDUP(H1108/4,0)+20000,40000)))),IF(H1108&lt;=0,IF(I1108&lt;=0,0,IF(I1108&lt;=25000,I1108,IF(I1108&lt;=50000,ROUNDUP(I1108/2,0)+12500,IF(I1108&lt;=100000,ROUNDUP(I1108/4,0)+25000,50000)))),MAX(IF(I1108&lt;=0,0,IF(I1108&lt;=25000,I1108,IF(I1108&lt;=50000,ROUNDUP(I1108/2,0)+12500,IF(I1108&lt;=100000,ROUNDUP(I1108/4,0)+25000,50000)))),MIN(IF(H1108&lt;=0,0,IF(H1108&lt;=20000,H1108,IF(H1108&lt;=40000,ROUNDUP(H1108/2,0)+10000,IF(H1108&lt;=80000,ROUNDUP(H1108/4,0)+20000,40000))))+IF(I1108&lt;=0,0,IF(I1108&lt;=25000,I1108,IF(I1108&lt;=50000,ROUNDUP(I1108/2,0)+12500,IF(I1108&lt;=100000,ROUNDUP(I1108/4,0)+25000,50000)))),40000))))</f>
        <v/>
      </c>
      <c r="R1108" s="18">
        <f>MIN(120000,O1108+P1108+Q1108)</f>
        <v/>
      </c>
      <c r="S1108" s="18">
        <f>IF(F1108&lt;=0,IF(E1108&lt;=0,0,IF(E1108&lt;=12000,E1108,IF(E1108&lt;=32000,ROUNDUP(E1108/2,0)+6000,IF(E1108&lt;=56000,ROUNDUP(E1108/4,0)+14000,28000)))),IF(E1108&lt;=0,IF(F1108&lt;=0,0,IF(F1108&lt;=15000,F1108,IF(F1108&lt;=40000,ROUNDUP(F1108/2,0)+7500,IF(F1108&lt;=70000,ROUNDUP(F1108/4,0)+17500,35000)))),MAX(IF(F1108&lt;=0,0,IF(F1108&lt;=15000,F1108,IF(F1108&lt;=40000,ROUNDUP(F1108/2,0)+7500,IF(F1108&lt;=70000,ROUNDUP(F1108/4,0)+17500,35000)))),MIN(IF(E1108&lt;=0,0,IF(E1108&lt;=12000,E1108,IF(E1108&lt;=32000,ROUNDUP(E1108/2,0)+6000,IF(E1108&lt;=56000,ROUNDUP(E1108/4,0)+14000,28000))))+IF(F1108&lt;=0,0,IF(F1108&lt;=15000,F1108,IF(F1108&lt;=40000,ROUNDUP(F1108/2,0)+7500,IF(F1108&lt;=70000,ROUNDUP(F1108/4,0)+17500,35000)))),28000))))</f>
        <v/>
      </c>
      <c r="T1108" s="18">
        <f>IF(G1108&lt;=0,0,IF(G1108&lt;=12000,G1108,IF(G1108&lt;=32000,ROUNDUP(G1108/2,0)+6000,IF(G1108&lt;=56000,ROUNDUP(G1108/4,0)+14000,28000))))</f>
        <v/>
      </c>
      <c r="U1108" s="18">
        <f>IF(I1108&lt;=0,IF(H1108&lt;=0,0,IF(H1108&lt;=12000,H1108,IF(H1108&lt;=32000,ROUNDUP(H1108/2,0)+6000,IF(H1108&lt;=56000,ROUNDUP(H1108/4,0)+14000,28000)))),IF(H1108&lt;=0,IF(I1108&lt;=0,0,IF(I1108&lt;=15000,I1108,IF(I1108&lt;=40000,ROUNDUP(I1108/2,0)+7500,IF(I1108&lt;=70000,ROUNDUP(I1108/4,0)+17500,35000)))),MAX(IF(I1108&lt;=0,0,IF(I1108&lt;=15000,I1108,IF(I1108&lt;=40000,ROUNDUP(I1108/2,0)+7500,IF(I1108&lt;=70000,ROUNDUP(I1108/4,0)+17500,35000)))),MIN(IF(H1108&lt;=0,0,IF(H1108&lt;=12000,H1108,IF(H1108&lt;=32000,ROUNDUP(H1108/2,0)+6000,IF(H1108&lt;=56000,ROUNDUP(H1108/4,0)+14000,28000))))+IF(I1108&lt;=0,0,IF(I1108&lt;=15000,I1108,IF(I1108&lt;=40000,ROUNDUP(I1108/2,0)+7500,IF(I1108&lt;=70000,ROUNDUP(I1108/4,0)+17500,35000)))),28000))))</f>
        <v/>
      </c>
      <c r="V1108" s="18">
        <f>MIN(70000,S1108+T1108+U1108)</f>
        <v/>
      </c>
      <c r="W1108" s="18">
        <f>MAX(0,ROUNDDOWN(M1108-J1108-N1108-K1108-0,-3))</f>
        <v/>
      </c>
      <c r="X1108" s="18">
        <f>MAX(0,ROUNDDOWN(M1108-J1108-N1108-K1108-R1108,-3))</f>
        <v/>
      </c>
      <c r="Y1108" s="18">
        <f>IF(W1108&lt;=0,0,ROUNDDOWN((W1108*LOOKUP(W1108,{0,1950001,3300001,6950001,9000001,18000001,40000001},{0.05,0.1,0.2,0.23,0.33,0.4,0.45})-LOOKUP(W1108,{0,1950001,3300001,6950001,9000001,18000001,40000001},{0,97500,427500,636000,1536000,2796000,4796000}))*1.021,-2))</f>
        <v/>
      </c>
      <c r="Z1108" s="18">
        <f>IF(X1108&lt;=0,0,ROUNDDOWN((X1108*LOOKUP(X1108,{0,1950001,3300001,6950001,9000001,18000001,40000001},{0.05,0.1,0.2,0.23,0.33,0.4,0.45})-LOOKUP(X1108,{0,1950001,3300001,6950001,9000001,18000001,40000001},{0,97500,427500,636000,1536000,2796000,4796000}))*1.021,-2))</f>
        <v/>
      </c>
      <c r="AA1108" s="18">
        <f>MAX(0,ROUNDDOWN(M1108-J1108-430000-L1108-0,-3))</f>
        <v/>
      </c>
      <c r="AB1108" s="18">
        <f>MAX(0,ROUNDDOWN(M1108-J1108-430000-L1108-V1108,-3))</f>
        <v/>
      </c>
      <c r="AC1108" s="18">
        <f>IF(M1108&lt;=450000,0,MAX(0,ROUNDDOWN(AA1108*0.06-MIN(50000,AA1108)*0.03,-2))+MAX(0,ROUNDDOWN(AA1108*0.04-MIN(50000,AA1108)*0.02,-2)))</f>
        <v/>
      </c>
      <c r="AD1108" s="18">
        <f>IF(M1108&lt;=450000,0,MAX(0,ROUNDDOWN(AB1108*0.06-MIN(50000,AB1108)*0.03,-2))+MAX(0,ROUNDDOWN(AB1108*0.04-MIN(50000,AB1108)*0.02,-2)))</f>
        <v/>
      </c>
      <c r="AE1108" s="18">
        <f>Y1108-Z1108</f>
        <v/>
      </c>
      <c r="AF1108" s="18">
        <f>AC1108-AD1108</f>
        <v/>
      </c>
      <c r="AG1108" s="18">
        <f>AE1108+AF1108</f>
        <v/>
      </c>
      <c r="AH1108" s="20">
        <f>IF(W1108&lt;=0,0,LOOKUP(W1108,{0,1950001,3300001,6950001,9000001,18000001,40000001},{0.05,0.1,0.2,0.23,0.33,0.4,0.45}))</f>
        <v/>
      </c>
    </row>
    <row r="1109">
      <c r="A1109" t="inlineStr">
        <is>
          <t>1万円刻み 特例あり一般12万円</t>
        </is>
      </c>
      <c r="B1109" s="18">
        <f>'4_1万円刻み'!$A$343</f>
        <v/>
      </c>
      <c r="C1109" s="19" t="n">
        <v>2026</v>
      </c>
      <c r="D1109" t="inlineStr">
        <is>
          <t>はい</t>
        </is>
      </c>
      <c r="E1109" s="18" t="n">
        <v>120000</v>
      </c>
      <c r="F1109" s="18" t="n">
        <v>0</v>
      </c>
      <c r="G1109" s="18" t="n">
        <v>0</v>
      </c>
      <c r="H1109" s="18" t="n">
        <v>0</v>
      </c>
      <c r="I1109" s="18" t="n">
        <v>0</v>
      </c>
      <c r="J1109" s="18">
        <f>ROUND(MIN(B1109/12,650000)*12*0.0915+MIN(B1109/12,1390000)*12*(0.0504+0)+B1109*0.005,0)</f>
        <v/>
      </c>
      <c r="K1109" s="18" t="n">
        <v>0</v>
      </c>
      <c r="L1109" s="18" t="n">
        <v>0</v>
      </c>
      <c r="M1109" s="18">
        <f>ROUND(IF(C1109&gt;=2026,IF(B1109&lt;741000,0,IF(B1109&lt;2191000,B1109-740000,IF(B1109&lt;2193000,1451000,IF(B1109&lt;2196000,1453000,IF(B1109&lt;2200000,1456000,IF(B1109&lt;3600000,ROUNDDOWN(B1109/4,-3)*2.8-80000,IF(B1109&lt;6600000,ROUNDDOWN(B1109/4,-3)*3.2-440000,IF(B1109&lt;8500000,ROUNDDOWN(B1109*0.9,0)-1100000,B1109-1950000)))))))),IF(B1109&lt;651000,0,IF(B1109&lt;1900000,B1109-650000,IF(B1109&lt;3600000,ROUNDDOWN(B1109/4,-3)*2.8-80000,IF(B1109&lt;6600000,ROUNDDOWN(B1109/4,-3)*3.2-440000,IF(B1109&lt;8500000,ROUNDDOWN(B1109*0.9,0)-1100000,B1109-1950000)))))),0)</f>
        <v/>
      </c>
      <c r="N1109" s="18">
        <f>IF(M1109&gt;23500000,NA(),IF(C1109&gt;=2026,IF(M1109&lt;=4890000,1040000,IF(M1109&lt;=6550000,670000,620000)),IF(M1109&lt;=1320000,950000,IF(M1109&lt;=3360000,880000,IF(M1109&lt;=4890000,680000,IF(M1109&lt;=6550000,630000,580000))))))</f>
        <v/>
      </c>
      <c r="O1109" s="18">
        <f>IF(F1109&lt;=0,IF(AND(D1109="はい",C1109&gt;=2026,C1109&lt;=2027),IF(E1109&lt;=0,0,IF(E1109&lt;=30000,E1109,IF(E1109&lt;=60000,ROUNDUP(E1109/2,0)+15000,IF(E1109&lt;=120000,ROUNDUP(E1109/4,0)+30000,60000)))),IF(E1109&lt;=0,0,IF(E1109&lt;=20000,E1109,IF(E1109&lt;=40000,ROUNDUP(E1109/2,0)+10000,IF(E1109&lt;=80000,ROUNDUP(E1109/4,0)+20000,40000))))),IF(E1109&lt;=0,IF(F1109&lt;=0,0,IF(F1109&lt;=25000,F1109,IF(F1109&lt;=50000,ROUNDUP(F1109/2,0)+12500,IF(F1109&lt;=100000,ROUNDUP(F1109/4,0)+25000,50000)))),MAX(IF(F1109&lt;=0,0,IF(F1109&lt;=25000,F1109,IF(F1109&lt;=50000,ROUNDUP(F1109/2,0)+12500,IF(F1109&lt;=100000,ROUNDUP(F1109/4,0)+25000,50000)))),MIN(IF(AND(D1109="はい",C1109&gt;=2026,C1109&lt;=2027),IF(E1109&lt;=0,0,IF(E1109&lt;=30000,E1109,IF(E1109&lt;=60000,ROUNDUP(E1109/2,0)+15000,IF(E1109&lt;=120000,ROUNDUP(E1109/4,0)+30000,60000)))),IF(E1109&lt;=0,0,IF(E1109&lt;=20000,E1109,IF(E1109&lt;=40000,ROUNDUP(E1109/2,0)+10000,IF(E1109&lt;=80000,ROUNDUP(E1109/4,0)+20000,40000)))))+IF(F1109&lt;=0,0,IF(F1109&lt;=25000,F1109,IF(F1109&lt;=50000,ROUNDUP(F1109/2,0)+12500,IF(F1109&lt;=100000,ROUNDUP(F1109/4,0)+25000,50000)))),IF(AND(D1109="はい",C1109&gt;=2026,C1109&lt;=2027),60000,40000)))))</f>
        <v/>
      </c>
      <c r="P1109" s="18">
        <f>IF(G1109&lt;=0,0,IF(G1109&lt;=20000,G1109,IF(G1109&lt;=40000,ROUNDUP(G1109/2,0)+10000,IF(G1109&lt;=80000,ROUNDUP(G1109/4,0)+20000,40000))))</f>
        <v/>
      </c>
      <c r="Q1109" s="18">
        <f>IF(I1109&lt;=0,IF(H1109&lt;=0,0,IF(H1109&lt;=20000,H1109,IF(H1109&lt;=40000,ROUNDUP(H1109/2,0)+10000,IF(H1109&lt;=80000,ROUNDUP(H1109/4,0)+20000,40000)))),IF(H1109&lt;=0,IF(I1109&lt;=0,0,IF(I1109&lt;=25000,I1109,IF(I1109&lt;=50000,ROUNDUP(I1109/2,0)+12500,IF(I1109&lt;=100000,ROUNDUP(I1109/4,0)+25000,50000)))),MAX(IF(I1109&lt;=0,0,IF(I1109&lt;=25000,I1109,IF(I1109&lt;=50000,ROUNDUP(I1109/2,0)+12500,IF(I1109&lt;=100000,ROUNDUP(I1109/4,0)+25000,50000)))),MIN(IF(H1109&lt;=0,0,IF(H1109&lt;=20000,H1109,IF(H1109&lt;=40000,ROUNDUP(H1109/2,0)+10000,IF(H1109&lt;=80000,ROUNDUP(H1109/4,0)+20000,40000))))+IF(I1109&lt;=0,0,IF(I1109&lt;=25000,I1109,IF(I1109&lt;=50000,ROUNDUP(I1109/2,0)+12500,IF(I1109&lt;=100000,ROUNDUP(I1109/4,0)+25000,50000)))),40000))))</f>
        <v/>
      </c>
      <c r="R1109" s="18">
        <f>MIN(120000,O1109+P1109+Q1109)</f>
        <v/>
      </c>
      <c r="S1109" s="18">
        <f>IF(F1109&lt;=0,IF(E1109&lt;=0,0,IF(E1109&lt;=12000,E1109,IF(E1109&lt;=32000,ROUNDUP(E1109/2,0)+6000,IF(E1109&lt;=56000,ROUNDUP(E1109/4,0)+14000,28000)))),IF(E1109&lt;=0,IF(F1109&lt;=0,0,IF(F1109&lt;=15000,F1109,IF(F1109&lt;=40000,ROUNDUP(F1109/2,0)+7500,IF(F1109&lt;=70000,ROUNDUP(F1109/4,0)+17500,35000)))),MAX(IF(F1109&lt;=0,0,IF(F1109&lt;=15000,F1109,IF(F1109&lt;=40000,ROUNDUP(F1109/2,0)+7500,IF(F1109&lt;=70000,ROUNDUP(F1109/4,0)+17500,35000)))),MIN(IF(E1109&lt;=0,0,IF(E1109&lt;=12000,E1109,IF(E1109&lt;=32000,ROUNDUP(E1109/2,0)+6000,IF(E1109&lt;=56000,ROUNDUP(E1109/4,0)+14000,28000))))+IF(F1109&lt;=0,0,IF(F1109&lt;=15000,F1109,IF(F1109&lt;=40000,ROUNDUP(F1109/2,0)+7500,IF(F1109&lt;=70000,ROUNDUP(F1109/4,0)+17500,35000)))),28000))))</f>
        <v/>
      </c>
      <c r="T1109" s="18">
        <f>IF(G1109&lt;=0,0,IF(G1109&lt;=12000,G1109,IF(G1109&lt;=32000,ROUNDUP(G1109/2,0)+6000,IF(G1109&lt;=56000,ROUNDUP(G1109/4,0)+14000,28000))))</f>
        <v/>
      </c>
      <c r="U1109" s="18">
        <f>IF(I1109&lt;=0,IF(H1109&lt;=0,0,IF(H1109&lt;=12000,H1109,IF(H1109&lt;=32000,ROUNDUP(H1109/2,0)+6000,IF(H1109&lt;=56000,ROUNDUP(H1109/4,0)+14000,28000)))),IF(H1109&lt;=0,IF(I1109&lt;=0,0,IF(I1109&lt;=15000,I1109,IF(I1109&lt;=40000,ROUNDUP(I1109/2,0)+7500,IF(I1109&lt;=70000,ROUNDUP(I1109/4,0)+17500,35000)))),MAX(IF(I1109&lt;=0,0,IF(I1109&lt;=15000,I1109,IF(I1109&lt;=40000,ROUNDUP(I1109/2,0)+7500,IF(I1109&lt;=70000,ROUNDUP(I1109/4,0)+17500,35000)))),MIN(IF(H1109&lt;=0,0,IF(H1109&lt;=12000,H1109,IF(H1109&lt;=32000,ROUNDUP(H1109/2,0)+6000,IF(H1109&lt;=56000,ROUNDUP(H1109/4,0)+14000,28000))))+IF(I1109&lt;=0,0,IF(I1109&lt;=15000,I1109,IF(I1109&lt;=40000,ROUNDUP(I1109/2,0)+7500,IF(I1109&lt;=70000,ROUNDUP(I1109/4,0)+17500,35000)))),28000))))</f>
        <v/>
      </c>
      <c r="V1109" s="18">
        <f>MIN(70000,S1109+T1109+U1109)</f>
        <v/>
      </c>
      <c r="W1109" s="18">
        <f>MAX(0,ROUNDDOWN(M1109-J1109-N1109-K1109-0,-3))</f>
        <v/>
      </c>
      <c r="X1109" s="18">
        <f>MAX(0,ROUNDDOWN(M1109-J1109-N1109-K1109-R1109,-3))</f>
        <v/>
      </c>
      <c r="Y1109" s="18">
        <f>IF(W1109&lt;=0,0,ROUNDDOWN((W1109*LOOKUP(W1109,{0,1950001,3300001,6950001,9000001,18000001,40000001},{0.05,0.1,0.2,0.23,0.33,0.4,0.45})-LOOKUP(W1109,{0,1950001,3300001,6950001,9000001,18000001,40000001},{0,97500,427500,636000,1536000,2796000,4796000}))*1.021,-2))</f>
        <v/>
      </c>
      <c r="Z1109" s="18">
        <f>IF(X1109&lt;=0,0,ROUNDDOWN((X1109*LOOKUP(X1109,{0,1950001,3300001,6950001,9000001,18000001,40000001},{0.05,0.1,0.2,0.23,0.33,0.4,0.45})-LOOKUP(X1109,{0,1950001,3300001,6950001,9000001,18000001,40000001},{0,97500,427500,636000,1536000,2796000,4796000}))*1.021,-2))</f>
        <v/>
      </c>
      <c r="AA1109" s="18">
        <f>MAX(0,ROUNDDOWN(M1109-J1109-430000-L1109-0,-3))</f>
        <v/>
      </c>
      <c r="AB1109" s="18">
        <f>MAX(0,ROUNDDOWN(M1109-J1109-430000-L1109-V1109,-3))</f>
        <v/>
      </c>
      <c r="AC1109" s="18">
        <f>IF(M1109&lt;=450000,0,MAX(0,ROUNDDOWN(AA1109*0.06-MIN(50000,AA1109)*0.03,-2))+MAX(0,ROUNDDOWN(AA1109*0.04-MIN(50000,AA1109)*0.02,-2)))</f>
        <v/>
      </c>
      <c r="AD1109" s="18">
        <f>IF(M1109&lt;=450000,0,MAX(0,ROUNDDOWN(AB1109*0.06-MIN(50000,AB1109)*0.03,-2))+MAX(0,ROUNDDOWN(AB1109*0.04-MIN(50000,AB1109)*0.02,-2)))</f>
        <v/>
      </c>
      <c r="AE1109" s="18">
        <f>Y1109-Z1109</f>
        <v/>
      </c>
      <c r="AF1109" s="18">
        <f>AC1109-AD1109</f>
        <v/>
      </c>
      <c r="AG1109" s="18">
        <f>AE1109+AF1109</f>
        <v/>
      </c>
      <c r="AH1109" s="20">
        <f>IF(W1109&lt;=0,0,LOOKUP(W1109,{0,1950001,3300001,6950001,9000001,18000001,40000001},{0.05,0.1,0.2,0.23,0.33,0.4,0.45}))</f>
        <v/>
      </c>
    </row>
    <row r="1110">
      <c r="A1110" t="inlineStr">
        <is>
          <t>1万円刻み 3区分8万円ずつ</t>
        </is>
      </c>
      <c r="B1110" s="18">
        <f>'4_1万円刻み'!$A$344</f>
        <v/>
      </c>
      <c r="C1110" s="19" t="n">
        <v>2026</v>
      </c>
      <c r="D1110" t="inlineStr">
        <is>
          <t>いいえ</t>
        </is>
      </c>
      <c r="E1110" s="18" t="n">
        <v>80000</v>
      </c>
      <c r="F1110" s="18" t="n">
        <v>0</v>
      </c>
      <c r="G1110" s="18" t="n">
        <v>80000</v>
      </c>
      <c r="H1110" s="18" t="n">
        <v>80000</v>
      </c>
      <c r="I1110" s="18" t="n">
        <v>0</v>
      </c>
      <c r="J1110" s="18">
        <f>ROUND(MIN(B1110/12,650000)*12*0.0915+MIN(B1110/12,1390000)*12*(0.0504+0)+B1110*0.005,0)</f>
        <v/>
      </c>
      <c r="K1110" s="18" t="n">
        <v>0</v>
      </c>
      <c r="L1110" s="18" t="n">
        <v>0</v>
      </c>
      <c r="M1110" s="18">
        <f>ROUND(IF(C1110&gt;=2026,IF(B1110&lt;741000,0,IF(B1110&lt;2191000,B1110-740000,IF(B1110&lt;2193000,1451000,IF(B1110&lt;2196000,1453000,IF(B1110&lt;2200000,1456000,IF(B1110&lt;3600000,ROUNDDOWN(B1110/4,-3)*2.8-80000,IF(B1110&lt;6600000,ROUNDDOWN(B1110/4,-3)*3.2-440000,IF(B1110&lt;8500000,ROUNDDOWN(B1110*0.9,0)-1100000,B1110-1950000)))))))),IF(B1110&lt;651000,0,IF(B1110&lt;1900000,B1110-650000,IF(B1110&lt;3600000,ROUNDDOWN(B1110/4,-3)*2.8-80000,IF(B1110&lt;6600000,ROUNDDOWN(B1110/4,-3)*3.2-440000,IF(B1110&lt;8500000,ROUNDDOWN(B1110*0.9,0)-1100000,B1110-1950000)))))),0)</f>
        <v/>
      </c>
      <c r="N1110" s="18">
        <f>IF(M1110&gt;23500000,NA(),IF(C1110&gt;=2026,IF(M1110&lt;=4890000,1040000,IF(M1110&lt;=6550000,670000,620000)),IF(M1110&lt;=1320000,950000,IF(M1110&lt;=3360000,880000,IF(M1110&lt;=4890000,680000,IF(M1110&lt;=6550000,630000,580000))))))</f>
        <v/>
      </c>
      <c r="O1110" s="18">
        <f>IF(F1110&lt;=0,IF(AND(D1110="はい",C1110&gt;=2026,C1110&lt;=2027),IF(E1110&lt;=0,0,IF(E1110&lt;=30000,E1110,IF(E1110&lt;=60000,ROUNDUP(E1110/2,0)+15000,IF(E1110&lt;=120000,ROUNDUP(E1110/4,0)+30000,60000)))),IF(E1110&lt;=0,0,IF(E1110&lt;=20000,E1110,IF(E1110&lt;=40000,ROUNDUP(E1110/2,0)+10000,IF(E1110&lt;=80000,ROUNDUP(E1110/4,0)+20000,40000))))),IF(E1110&lt;=0,IF(F1110&lt;=0,0,IF(F1110&lt;=25000,F1110,IF(F1110&lt;=50000,ROUNDUP(F1110/2,0)+12500,IF(F1110&lt;=100000,ROUNDUP(F1110/4,0)+25000,50000)))),MAX(IF(F1110&lt;=0,0,IF(F1110&lt;=25000,F1110,IF(F1110&lt;=50000,ROUNDUP(F1110/2,0)+12500,IF(F1110&lt;=100000,ROUNDUP(F1110/4,0)+25000,50000)))),MIN(IF(AND(D1110="はい",C1110&gt;=2026,C1110&lt;=2027),IF(E1110&lt;=0,0,IF(E1110&lt;=30000,E1110,IF(E1110&lt;=60000,ROUNDUP(E1110/2,0)+15000,IF(E1110&lt;=120000,ROUNDUP(E1110/4,0)+30000,60000)))),IF(E1110&lt;=0,0,IF(E1110&lt;=20000,E1110,IF(E1110&lt;=40000,ROUNDUP(E1110/2,0)+10000,IF(E1110&lt;=80000,ROUNDUP(E1110/4,0)+20000,40000)))))+IF(F1110&lt;=0,0,IF(F1110&lt;=25000,F1110,IF(F1110&lt;=50000,ROUNDUP(F1110/2,0)+12500,IF(F1110&lt;=100000,ROUNDUP(F1110/4,0)+25000,50000)))),IF(AND(D1110="はい",C1110&gt;=2026,C1110&lt;=2027),60000,40000)))))</f>
        <v/>
      </c>
      <c r="P1110" s="18">
        <f>IF(G1110&lt;=0,0,IF(G1110&lt;=20000,G1110,IF(G1110&lt;=40000,ROUNDUP(G1110/2,0)+10000,IF(G1110&lt;=80000,ROUNDUP(G1110/4,0)+20000,40000))))</f>
        <v/>
      </c>
      <c r="Q1110" s="18">
        <f>IF(I1110&lt;=0,IF(H1110&lt;=0,0,IF(H1110&lt;=20000,H1110,IF(H1110&lt;=40000,ROUNDUP(H1110/2,0)+10000,IF(H1110&lt;=80000,ROUNDUP(H1110/4,0)+20000,40000)))),IF(H1110&lt;=0,IF(I1110&lt;=0,0,IF(I1110&lt;=25000,I1110,IF(I1110&lt;=50000,ROUNDUP(I1110/2,0)+12500,IF(I1110&lt;=100000,ROUNDUP(I1110/4,0)+25000,50000)))),MAX(IF(I1110&lt;=0,0,IF(I1110&lt;=25000,I1110,IF(I1110&lt;=50000,ROUNDUP(I1110/2,0)+12500,IF(I1110&lt;=100000,ROUNDUP(I1110/4,0)+25000,50000)))),MIN(IF(H1110&lt;=0,0,IF(H1110&lt;=20000,H1110,IF(H1110&lt;=40000,ROUNDUP(H1110/2,0)+10000,IF(H1110&lt;=80000,ROUNDUP(H1110/4,0)+20000,40000))))+IF(I1110&lt;=0,0,IF(I1110&lt;=25000,I1110,IF(I1110&lt;=50000,ROUNDUP(I1110/2,0)+12500,IF(I1110&lt;=100000,ROUNDUP(I1110/4,0)+25000,50000)))),40000))))</f>
        <v/>
      </c>
      <c r="R1110" s="18">
        <f>MIN(120000,O1110+P1110+Q1110)</f>
        <v/>
      </c>
      <c r="S1110" s="18">
        <f>IF(F1110&lt;=0,IF(E1110&lt;=0,0,IF(E1110&lt;=12000,E1110,IF(E1110&lt;=32000,ROUNDUP(E1110/2,0)+6000,IF(E1110&lt;=56000,ROUNDUP(E1110/4,0)+14000,28000)))),IF(E1110&lt;=0,IF(F1110&lt;=0,0,IF(F1110&lt;=15000,F1110,IF(F1110&lt;=40000,ROUNDUP(F1110/2,0)+7500,IF(F1110&lt;=70000,ROUNDUP(F1110/4,0)+17500,35000)))),MAX(IF(F1110&lt;=0,0,IF(F1110&lt;=15000,F1110,IF(F1110&lt;=40000,ROUNDUP(F1110/2,0)+7500,IF(F1110&lt;=70000,ROUNDUP(F1110/4,0)+17500,35000)))),MIN(IF(E1110&lt;=0,0,IF(E1110&lt;=12000,E1110,IF(E1110&lt;=32000,ROUNDUP(E1110/2,0)+6000,IF(E1110&lt;=56000,ROUNDUP(E1110/4,0)+14000,28000))))+IF(F1110&lt;=0,0,IF(F1110&lt;=15000,F1110,IF(F1110&lt;=40000,ROUNDUP(F1110/2,0)+7500,IF(F1110&lt;=70000,ROUNDUP(F1110/4,0)+17500,35000)))),28000))))</f>
        <v/>
      </c>
      <c r="T1110" s="18">
        <f>IF(G1110&lt;=0,0,IF(G1110&lt;=12000,G1110,IF(G1110&lt;=32000,ROUNDUP(G1110/2,0)+6000,IF(G1110&lt;=56000,ROUNDUP(G1110/4,0)+14000,28000))))</f>
        <v/>
      </c>
      <c r="U1110" s="18">
        <f>IF(I1110&lt;=0,IF(H1110&lt;=0,0,IF(H1110&lt;=12000,H1110,IF(H1110&lt;=32000,ROUNDUP(H1110/2,0)+6000,IF(H1110&lt;=56000,ROUNDUP(H1110/4,0)+14000,28000)))),IF(H1110&lt;=0,IF(I1110&lt;=0,0,IF(I1110&lt;=15000,I1110,IF(I1110&lt;=40000,ROUNDUP(I1110/2,0)+7500,IF(I1110&lt;=70000,ROUNDUP(I1110/4,0)+17500,35000)))),MAX(IF(I1110&lt;=0,0,IF(I1110&lt;=15000,I1110,IF(I1110&lt;=40000,ROUNDUP(I1110/2,0)+7500,IF(I1110&lt;=70000,ROUNDUP(I1110/4,0)+17500,35000)))),MIN(IF(H1110&lt;=0,0,IF(H1110&lt;=12000,H1110,IF(H1110&lt;=32000,ROUNDUP(H1110/2,0)+6000,IF(H1110&lt;=56000,ROUNDUP(H1110/4,0)+14000,28000))))+IF(I1110&lt;=0,0,IF(I1110&lt;=15000,I1110,IF(I1110&lt;=40000,ROUNDUP(I1110/2,0)+7500,IF(I1110&lt;=70000,ROUNDUP(I1110/4,0)+17500,35000)))),28000))))</f>
        <v/>
      </c>
      <c r="V1110" s="18">
        <f>MIN(70000,S1110+T1110+U1110)</f>
        <v/>
      </c>
      <c r="W1110" s="18">
        <f>MAX(0,ROUNDDOWN(M1110-J1110-N1110-K1110-0,-3))</f>
        <v/>
      </c>
      <c r="X1110" s="18">
        <f>MAX(0,ROUNDDOWN(M1110-J1110-N1110-K1110-R1110,-3))</f>
        <v/>
      </c>
      <c r="Y1110" s="18">
        <f>IF(W1110&lt;=0,0,ROUNDDOWN((W1110*LOOKUP(W1110,{0,1950001,3300001,6950001,9000001,18000001,40000001},{0.05,0.1,0.2,0.23,0.33,0.4,0.45})-LOOKUP(W1110,{0,1950001,3300001,6950001,9000001,18000001,40000001},{0,97500,427500,636000,1536000,2796000,4796000}))*1.021,-2))</f>
        <v/>
      </c>
      <c r="Z1110" s="18">
        <f>IF(X1110&lt;=0,0,ROUNDDOWN((X1110*LOOKUP(X1110,{0,1950001,3300001,6950001,9000001,18000001,40000001},{0.05,0.1,0.2,0.23,0.33,0.4,0.45})-LOOKUP(X1110,{0,1950001,3300001,6950001,9000001,18000001,40000001},{0,97500,427500,636000,1536000,2796000,4796000}))*1.021,-2))</f>
        <v/>
      </c>
      <c r="AA1110" s="18">
        <f>MAX(0,ROUNDDOWN(M1110-J1110-430000-L1110-0,-3))</f>
        <v/>
      </c>
      <c r="AB1110" s="18">
        <f>MAX(0,ROUNDDOWN(M1110-J1110-430000-L1110-V1110,-3))</f>
        <v/>
      </c>
      <c r="AC1110" s="18">
        <f>IF(M1110&lt;=450000,0,MAX(0,ROUNDDOWN(AA1110*0.06-MIN(50000,AA1110)*0.03,-2))+MAX(0,ROUNDDOWN(AA1110*0.04-MIN(50000,AA1110)*0.02,-2)))</f>
        <v/>
      </c>
      <c r="AD1110" s="18">
        <f>IF(M1110&lt;=450000,0,MAX(0,ROUNDDOWN(AB1110*0.06-MIN(50000,AB1110)*0.03,-2))+MAX(0,ROUNDDOWN(AB1110*0.04-MIN(50000,AB1110)*0.02,-2)))</f>
        <v/>
      </c>
      <c r="AE1110" s="18">
        <f>Y1110-Z1110</f>
        <v/>
      </c>
      <c r="AF1110" s="18">
        <f>AC1110-AD1110</f>
        <v/>
      </c>
      <c r="AG1110" s="18">
        <f>AE1110+AF1110</f>
        <v/>
      </c>
      <c r="AH1110" s="20">
        <f>IF(W1110&lt;=0,0,LOOKUP(W1110,{0,1950001,3300001,6950001,9000001,18000001,40000001},{0.05,0.1,0.2,0.23,0.33,0.4,0.45}))</f>
        <v/>
      </c>
    </row>
    <row r="1111">
      <c r="A1111" t="inlineStr">
        <is>
          <t>1万円刻み 一般8万円</t>
        </is>
      </c>
      <c r="B1111" s="18">
        <f>'4_1万円刻み'!$A$344</f>
        <v/>
      </c>
      <c r="C1111" s="19" t="n">
        <v>2026</v>
      </c>
      <c r="D1111" t="inlineStr">
        <is>
          <t>いいえ</t>
        </is>
      </c>
      <c r="E1111" s="18" t="n">
        <v>80000</v>
      </c>
      <c r="F1111" s="18" t="n">
        <v>0</v>
      </c>
      <c r="G1111" s="18" t="n">
        <v>0</v>
      </c>
      <c r="H1111" s="18" t="n">
        <v>0</v>
      </c>
      <c r="I1111" s="18" t="n">
        <v>0</v>
      </c>
      <c r="J1111" s="18">
        <f>ROUND(MIN(B1111/12,650000)*12*0.0915+MIN(B1111/12,1390000)*12*(0.0504+0)+B1111*0.005,0)</f>
        <v/>
      </c>
      <c r="K1111" s="18" t="n">
        <v>0</v>
      </c>
      <c r="L1111" s="18" t="n">
        <v>0</v>
      </c>
      <c r="M1111" s="18">
        <f>ROUND(IF(C1111&gt;=2026,IF(B1111&lt;741000,0,IF(B1111&lt;2191000,B1111-740000,IF(B1111&lt;2193000,1451000,IF(B1111&lt;2196000,1453000,IF(B1111&lt;2200000,1456000,IF(B1111&lt;3600000,ROUNDDOWN(B1111/4,-3)*2.8-80000,IF(B1111&lt;6600000,ROUNDDOWN(B1111/4,-3)*3.2-440000,IF(B1111&lt;8500000,ROUNDDOWN(B1111*0.9,0)-1100000,B1111-1950000)))))))),IF(B1111&lt;651000,0,IF(B1111&lt;1900000,B1111-650000,IF(B1111&lt;3600000,ROUNDDOWN(B1111/4,-3)*2.8-80000,IF(B1111&lt;6600000,ROUNDDOWN(B1111/4,-3)*3.2-440000,IF(B1111&lt;8500000,ROUNDDOWN(B1111*0.9,0)-1100000,B1111-1950000)))))),0)</f>
        <v/>
      </c>
      <c r="N1111" s="18">
        <f>IF(M1111&gt;23500000,NA(),IF(C1111&gt;=2026,IF(M1111&lt;=4890000,1040000,IF(M1111&lt;=6550000,670000,620000)),IF(M1111&lt;=1320000,950000,IF(M1111&lt;=3360000,880000,IF(M1111&lt;=4890000,680000,IF(M1111&lt;=6550000,630000,580000))))))</f>
        <v/>
      </c>
      <c r="O1111" s="18">
        <f>IF(F1111&lt;=0,IF(AND(D1111="はい",C1111&gt;=2026,C1111&lt;=2027),IF(E1111&lt;=0,0,IF(E1111&lt;=30000,E1111,IF(E1111&lt;=60000,ROUNDUP(E1111/2,0)+15000,IF(E1111&lt;=120000,ROUNDUP(E1111/4,0)+30000,60000)))),IF(E1111&lt;=0,0,IF(E1111&lt;=20000,E1111,IF(E1111&lt;=40000,ROUNDUP(E1111/2,0)+10000,IF(E1111&lt;=80000,ROUNDUP(E1111/4,0)+20000,40000))))),IF(E1111&lt;=0,IF(F1111&lt;=0,0,IF(F1111&lt;=25000,F1111,IF(F1111&lt;=50000,ROUNDUP(F1111/2,0)+12500,IF(F1111&lt;=100000,ROUNDUP(F1111/4,0)+25000,50000)))),MAX(IF(F1111&lt;=0,0,IF(F1111&lt;=25000,F1111,IF(F1111&lt;=50000,ROUNDUP(F1111/2,0)+12500,IF(F1111&lt;=100000,ROUNDUP(F1111/4,0)+25000,50000)))),MIN(IF(AND(D1111="はい",C1111&gt;=2026,C1111&lt;=2027),IF(E1111&lt;=0,0,IF(E1111&lt;=30000,E1111,IF(E1111&lt;=60000,ROUNDUP(E1111/2,0)+15000,IF(E1111&lt;=120000,ROUNDUP(E1111/4,0)+30000,60000)))),IF(E1111&lt;=0,0,IF(E1111&lt;=20000,E1111,IF(E1111&lt;=40000,ROUNDUP(E1111/2,0)+10000,IF(E1111&lt;=80000,ROUNDUP(E1111/4,0)+20000,40000)))))+IF(F1111&lt;=0,0,IF(F1111&lt;=25000,F1111,IF(F1111&lt;=50000,ROUNDUP(F1111/2,0)+12500,IF(F1111&lt;=100000,ROUNDUP(F1111/4,0)+25000,50000)))),IF(AND(D1111="はい",C1111&gt;=2026,C1111&lt;=2027),60000,40000)))))</f>
        <v/>
      </c>
      <c r="P1111" s="18">
        <f>IF(G1111&lt;=0,0,IF(G1111&lt;=20000,G1111,IF(G1111&lt;=40000,ROUNDUP(G1111/2,0)+10000,IF(G1111&lt;=80000,ROUNDUP(G1111/4,0)+20000,40000))))</f>
        <v/>
      </c>
      <c r="Q1111" s="18">
        <f>IF(I1111&lt;=0,IF(H1111&lt;=0,0,IF(H1111&lt;=20000,H1111,IF(H1111&lt;=40000,ROUNDUP(H1111/2,0)+10000,IF(H1111&lt;=80000,ROUNDUP(H1111/4,0)+20000,40000)))),IF(H1111&lt;=0,IF(I1111&lt;=0,0,IF(I1111&lt;=25000,I1111,IF(I1111&lt;=50000,ROUNDUP(I1111/2,0)+12500,IF(I1111&lt;=100000,ROUNDUP(I1111/4,0)+25000,50000)))),MAX(IF(I1111&lt;=0,0,IF(I1111&lt;=25000,I1111,IF(I1111&lt;=50000,ROUNDUP(I1111/2,0)+12500,IF(I1111&lt;=100000,ROUNDUP(I1111/4,0)+25000,50000)))),MIN(IF(H1111&lt;=0,0,IF(H1111&lt;=20000,H1111,IF(H1111&lt;=40000,ROUNDUP(H1111/2,0)+10000,IF(H1111&lt;=80000,ROUNDUP(H1111/4,0)+20000,40000))))+IF(I1111&lt;=0,0,IF(I1111&lt;=25000,I1111,IF(I1111&lt;=50000,ROUNDUP(I1111/2,0)+12500,IF(I1111&lt;=100000,ROUNDUP(I1111/4,0)+25000,50000)))),40000))))</f>
        <v/>
      </c>
      <c r="R1111" s="18">
        <f>MIN(120000,O1111+P1111+Q1111)</f>
        <v/>
      </c>
      <c r="S1111" s="18">
        <f>IF(F1111&lt;=0,IF(E1111&lt;=0,0,IF(E1111&lt;=12000,E1111,IF(E1111&lt;=32000,ROUNDUP(E1111/2,0)+6000,IF(E1111&lt;=56000,ROUNDUP(E1111/4,0)+14000,28000)))),IF(E1111&lt;=0,IF(F1111&lt;=0,0,IF(F1111&lt;=15000,F1111,IF(F1111&lt;=40000,ROUNDUP(F1111/2,0)+7500,IF(F1111&lt;=70000,ROUNDUP(F1111/4,0)+17500,35000)))),MAX(IF(F1111&lt;=0,0,IF(F1111&lt;=15000,F1111,IF(F1111&lt;=40000,ROUNDUP(F1111/2,0)+7500,IF(F1111&lt;=70000,ROUNDUP(F1111/4,0)+17500,35000)))),MIN(IF(E1111&lt;=0,0,IF(E1111&lt;=12000,E1111,IF(E1111&lt;=32000,ROUNDUP(E1111/2,0)+6000,IF(E1111&lt;=56000,ROUNDUP(E1111/4,0)+14000,28000))))+IF(F1111&lt;=0,0,IF(F1111&lt;=15000,F1111,IF(F1111&lt;=40000,ROUNDUP(F1111/2,0)+7500,IF(F1111&lt;=70000,ROUNDUP(F1111/4,0)+17500,35000)))),28000))))</f>
        <v/>
      </c>
      <c r="T1111" s="18">
        <f>IF(G1111&lt;=0,0,IF(G1111&lt;=12000,G1111,IF(G1111&lt;=32000,ROUNDUP(G1111/2,0)+6000,IF(G1111&lt;=56000,ROUNDUP(G1111/4,0)+14000,28000))))</f>
        <v/>
      </c>
      <c r="U1111" s="18">
        <f>IF(I1111&lt;=0,IF(H1111&lt;=0,0,IF(H1111&lt;=12000,H1111,IF(H1111&lt;=32000,ROUNDUP(H1111/2,0)+6000,IF(H1111&lt;=56000,ROUNDUP(H1111/4,0)+14000,28000)))),IF(H1111&lt;=0,IF(I1111&lt;=0,0,IF(I1111&lt;=15000,I1111,IF(I1111&lt;=40000,ROUNDUP(I1111/2,0)+7500,IF(I1111&lt;=70000,ROUNDUP(I1111/4,0)+17500,35000)))),MAX(IF(I1111&lt;=0,0,IF(I1111&lt;=15000,I1111,IF(I1111&lt;=40000,ROUNDUP(I1111/2,0)+7500,IF(I1111&lt;=70000,ROUNDUP(I1111/4,0)+17500,35000)))),MIN(IF(H1111&lt;=0,0,IF(H1111&lt;=12000,H1111,IF(H1111&lt;=32000,ROUNDUP(H1111/2,0)+6000,IF(H1111&lt;=56000,ROUNDUP(H1111/4,0)+14000,28000))))+IF(I1111&lt;=0,0,IF(I1111&lt;=15000,I1111,IF(I1111&lt;=40000,ROUNDUP(I1111/2,0)+7500,IF(I1111&lt;=70000,ROUNDUP(I1111/4,0)+17500,35000)))),28000))))</f>
        <v/>
      </c>
      <c r="V1111" s="18">
        <f>MIN(70000,S1111+T1111+U1111)</f>
        <v/>
      </c>
      <c r="W1111" s="18">
        <f>MAX(0,ROUNDDOWN(M1111-J1111-N1111-K1111-0,-3))</f>
        <v/>
      </c>
      <c r="X1111" s="18">
        <f>MAX(0,ROUNDDOWN(M1111-J1111-N1111-K1111-R1111,-3))</f>
        <v/>
      </c>
      <c r="Y1111" s="18">
        <f>IF(W1111&lt;=0,0,ROUNDDOWN((W1111*LOOKUP(W1111,{0,1950001,3300001,6950001,9000001,18000001,40000001},{0.05,0.1,0.2,0.23,0.33,0.4,0.45})-LOOKUP(W1111,{0,1950001,3300001,6950001,9000001,18000001,40000001},{0,97500,427500,636000,1536000,2796000,4796000}))*1.021,-2))</f>
        <v/>
      </c>
      <c r="Z1111" s="18">
        <f>IF(X1111&lt;=0,0,ROUNDDOWN((X1111*LOOKUP(X1111,{0,1950001,3300001,6950001,9000001,18000001,40000001},{0.05,0.1,0.2,0.23,0.33,0.4,0.45})-LOOKUP(X1111,{0,1950001,3300001,6950001,9000001,18000001,40000001},{0,97500,427500,636000,1536000,2796000,4796000}))*1.021,-2))</f>
        <v/>
      </c>
      <c r="AA1111" s="18">
        <f>MAX(0,ROUNDDOWN(M1111-J1111-430000-L1111-0,-3))</f>
        <v/>
      </c>
      <c r="AB1111" s="18">
        <f>MAX(0,ROUNDDOWN(M1111-J1111-430000-L1111-V1111,-3))</f>
        <v/>
      </c>
      <c r="AC1111" s="18">
        <f>IF(M1111&lt;=450000,0,MAX(0,ROUNDDOWN(AA1111*0.06-MIN(50000,AA1111)*0.03,-2))+MAX(0,ROUNDDOWN(AA1111*0.04-MIN(50000,AA1111)*0.02,-2)))</f>
        <v/>
      </c>
      <c r="AD1111" s="18">
        <f>IF(M1111&lt;=450000,0,MAX(0,ROUNDDOWN(AB1111*0.06-MIN(50000,AB1111)*0.03,-2))+MAX(0,ROUNDDOWN(AB1111*0.04-MIN(50000,AB1111)*0.02,-2)))</f>
        <v/>
      </c>
      <c r="AE1111" s="18">
        <f>Y1111-Z1111</f>
        <v/>
      </c>
      <c r="AF1111" s="18">
        <f>AC1111-AD1111</f>
        <v/>
      </c>
      <c r="AG1111" s="18">
        <f>AE1111+AF1111</f>
        <v/>
      </c>
      <c r="AH1111" s="20">
        <f>IF(W1111&lt;=0,0,LOOKUP(W1111,{0,1950001,3300001,6950001,9000001,18000001,40000001},{0.05,0.1,0.2,0.23,0.33,0.4,0.45}))</f>
        <v/>
      </c>
    </row>
    <row r="1112">
      <c r="A1112" t="inlineStr">
        <is>
          <t>1万円刻み 特例あり一般12万円</t>
        </is>
      </c>
      <c r="B1112" s="18">
        <f>'4_1万円刻み'!$A$344</f>
        <v/>
      </c>
      <c r="C1112" s="19" t="n">
        <v>2026</v>
      </c>
      <c r="D1112" t="inlineStr">
        <is>
          <t>はい</t>
        </is>
      </c>
      <c r="E1112" s="18" t="n">
        <v>120000</v>
      </c>
      <c r="F1112" s="18" t="n">
        <v>0</v>
      </c>
      <c r="G1112" s="18" t="n">
        <v>0</v>
      </c>
      <c r="H1112" s="18" t="n">
        <v>0</v>
      </c>
      <c r="I1112" s="18" t="n">
        <v>0</v>
      </c>
      <c r="J1112" s="18">
        <f>ROUND(MIN(B1112/12,650000)*12*0.0915+MIN(B1112/12,1390000)*12*(0.0504+0)+B1112*0.005,0)</f>
        <v/>
      </c>
      <c r="K1112" s="18" t="n">
        <v>0</v>
      </c>
      <c r="L1112" s="18" t="n">
        <v>0</v>
      </c>
      <c r="M1112" s="18">
        <f>ROUND(IF(C1112&gt;=2026,IF(B1112&lt;741000,0,IF(B1112&lt;2191000,B1112-740000,IF(B1112&lt;2193000,1451000,IF(B1112&lt;2196000,1453000,IF(B1112&lt;2200000,1456000,IF(B1112&lt;3600000,ROUNDDOWN(B1112/4,-3)*2.8-80000,IF(B1112&lt;6600000,ROUNDDOWN(B1112/4,-3)*3.2-440000,IF(B1112&lt;8500000,ROUNDDOWN(B1112*0.9,0)-1100000,B1112-1950000)))))))),IF(B1112&lt;651000,0,IF(B1112&lt;1900000,B1112-650000,IF(B1112&lt;3600000,ROUNDDOWN(B1112/4,-3)*2.8-80000,IF(B1112&lt;6600000,ROUNDDOWN(B1112/4,-3)*3.2-440000,IF(B1112&lt;8500000,ROUNDDOWN(B1112*0.9,0)-1100000,B1112-1950000)))))),0)</f>
        <v/>
      </c>
      <c r="N1112" s="18">
        <f>IF(M1112&gt;23500000,NA(),IF(C1112&gt;=2026,IF(M1112&lt;=4890000,1040000,IF(M1112&lt;=6550000,670000,620000)),IF(M1112&lt;=1320000,950000,IF(M1112&lt;=3360000,880000,IF(M1112&lt;=4890000,680000,IF(M1112&lt;=6550000,630000,580000))))))</f>
        <v/>
      </c>
      <c r="O1112" s="18">
        <f>IF(F1112&lt;=0,IF(AND(D1112="はい",C1112&gt;=2026,C1112&lt;=2027),IF(E1112&lt;=0,0,IF(E1112&lt;=30000,E1112,IF(E1112&lt;=60000,ROUNDUP(E1112/2,0)+15000,IF(E1112&lt;=120000,ROUNDUP(E1112/4,0)+30000,60000)))),IF(E1112&lt;=0,0,IF(E1112&lt;=20000,E1112,IF(E1112&lt;=40000,ROUNDUP(E1112/2,0)+10000,IF(E1112&lt;=80000,ROUNDUP(E1112/4,0)+20000,40000))))),IF(E1112&lt;=0,IF(F1112&lt;=0,0,IF(F1112&lt;=25000,F1112,IF(F1112&lt;=50000,ROUNDUP(F1112/2,0)+12500,IF(F1112&lt;=100000,ROUNDUP(F1112/4,0)+25000,50000)))),MAX(IF(F1112&lt;=0,0,IF(F1112&lt;=25000,F1112,IF(F1112&lt;=50000,ROUNDUP(F1112/2,0)+12500,IF(F1112&lt;=100000,ROUNDUP(F1112/4,0)+25000,50000)))),MIN(IF(AND(D1112="はい",C1112&gt;=2026,C1112&lt;=2027),IF(E1112&lt;=0,0,IF(E1112&lt;=30000,E1112,IF(E1112&lt;=60000,ROUNDUP(E1112/2,0)+15000,IF(E1112&lt;=120000,ROUNDUP(E1112/4,0)+30000,60000)))),IF(E1112&lt;=0,0,IF(E1112&lt;=20000,E1112,IF(E1112&lt;=40000,ROUNDUP(E1112/2,0)+10000,IF(E1112&lt;=80000,ROUNDUP(E1112/4,0)+20000,40000)))))+IF(F1112&lt;=0,0,IF(F1112&lt;=25000,F1112,IF(F1112&lt;=50000,ROUNDUP(F1112/2,0)+12500,IF(F1112&lt;=100000,ROUNDUP(F1112/4,0)+25000,50000)))),IF(AND(D1112="はい",C1112&gt;=2026,C1112&lt;=2027),60000,40000)))))</f>
        <v/>
      </c>
      <c r="P1112" s="18">
        <f>IF(G1112&lt;=0,0,IF(G1112&lt;=20000,G1112,IF(G1112&lt;=40000,ROUNDUP(G1112/2,0)+10000,IF(G1112&lt;=80000,ROUNDUP(G1112/4,0)+20000,40000))))</f>
        <v/>
      </c>
      <c r="Q1112" s="18">
        <f>IF(I1112&lt;=0,IF(H1112&lt;=0,0,IF(H1112&lt;=20000,H1112,IF(H1112&lt;=40000,ROUNDUP(H1112/2,0)+10000,IF(H1112&lt;=80000,ROUNDUP(H1112/4,0)+20000,40000)))),IF(H1112&lt;=0,IF(I1112&lt;=0,0,IF(I1112&lt;=25000,I1112,IF(I1112&lt;=50000,ROUNDUP(I1112/2,0)+12500,IF(I1112&lt;=100000,ROUNDUP(I1112/4,0)+25000,50000)))),MAX(IF(I1112&lt;=0,0,IF(I1112&lt;=25000,I1112,IF(I1112&lt;=50000,ROUNDUP(I1112/2,0)+12500,IF(I1112&lt;=100000,ROUNDUP(I1112/4,0)+25000,50000)))),MIN(IF(H1112&lt;=0,0,IF(H1112&lt;=20000,H1112,IF(H1112&lt;=40000,ROUNDUP(H1112/2,0)+10000,IF(H1112&lt;=80000,ROUNDUP(H1112/4,0)+20000,40000))))+IF(I1112&lt;=0,0,IF(I1112&lt;=25000,I1112,IF(I1112&lt;=50000,ROUNDUP(I1112/2,0)+12500,IF(I1112&lt;=100000,ROUNDUP(I1112/4,0)+25000,50000)))),40000))))</f>
        <v/>
      </c>
      <c r="R1112" s="18">
        <f>MIN(120000,O1112+P1112+Q1112)</f>
        <v/>
      </c>
      <c r="S1112" s="18">
        <f>IF(F1112&lt;=0,IF(E1112&lt;=0,0,IF(E1112&lt;=12000,E1112,IF(E1112&lt;=32000,ROUNDUP(E1112/2,0)+6000,IF(E1112&lt;=56000,ROUNDUP(E1112/4,0)+14000,28000)))),IF(E1112&lt;=0,IF(F1112&lt;=0,0,IF(F1112&lt;=15000,F1112,IF(F1112&lt;=40000,ROUNDUP(F1112/2,0)+7500,IF(F1112&lt;=70000,ROUNDUP(F1112/4,0)+17500,35000)))),MAX(IF(F1112&lt;=0,0,IF(F1112&lt;=15000,F1112,IF(F1112&lt;=40000,ROUNDUP(F1112/2,0)+7500,IF(F1112&lt;=70000,ROUNDUP(F1112/4,0)+17500,35000)))),MIN(IF(E1112&lt;=0,0,IF(E1112&lt;=12000,E1112,IF(E1112&lt;=32000,ROUNDUP(E1112/2,0)+6000,IF(E1112&lt;=56000,ROUNDUP(E1112/4,0)+14000,28000))))+IF(F1112&lt;=0,0,IF(F1112&lt;=15000,F1112,IF(F1112&lt;=40000,ROUNDUP(F1112/2,0)+7500,IF(F1112&lt;=70000,ROUNDUP(F1112/4,0)+17500,35000)))),28000))))</f>
        <v/>
      </c>
      <c r="T1112" s="18">
        <f>IF(G1112&lt;=0,0,IF(G1112&lt;=12000,G1112,IF(G1112&lt;=32000,ROUNDUP(G1112/2,0)+6000,IF(G1112&lt;=56000,ROUNDUP(G1112/4,0)+14000,28000))))</f>
        <v/>
      </c>
      <c r="U1112" s="18">
        <f>IF(I1112&lt;=0,IF(H1112&lt;=0,0,IF(H1112&lt;=12000,H1112,IF(H1112&lt;=32000,ROUNDUP(H1112/2,0)+6000,IF(H1112&lt;=56000,ROUNDUP(H1112/4,0)+14000,28000)))),IF(H1112&lt;=0,IF(I1112&lt;=0,0,IF(I1112&lt;=15000,I1112,IF(I1112&lt;=40000,ROUNDUP(I1112/2,0)+7500,IF(I1112&lt;=70000,ROUNDUP(I1112/4,0)+17500,35000)))),MAX(IF(I1112&lt;=0,0,IF(I1112&lt;=15000,I1112,IF(I1112&lt;=40000,ROUNDUP(I1112/2,0)+7500,IF(I1112&lt;=70000,ROUNDUP(I1112/4,0)+17500,35000)))),MIN(IF(H1112&lt;=0,0,IF(H1112&lt;=12000,H1112,IF(H1112&lt;=32000,ROUNDUP(H1112/2,0)+6000,IF(H1112&lt;=56000,ROUNDUP(H1112/4,0)+14000,28000))))+IF(I1112&lt;=0,0,IF(I1112&lt;=15000,I1112,IF(I1112&lt;=40000,ROUNDUP(I1112/2,0)+7500,IF(I1112&lt;=70000,ROUNDUP(I1112/4,0)+17500,35000)))),28000))))</f>
        <v/>
      </c>
      <c r="V1112" s="18">
        <f>MIN(70000,S1112+T1112+U1112)</f>
        <v/>
      </c>
      <c r="W1112" s="18">
        <f>MAX(0,ROUNDDOWN(M1112-J1112-N1112-K1112-0,-3))</f>
        <v/>
      </c>
      <c r="X1112" s="18">
        <f>MAX(0,ROUNDDOWN(M1112-J1112-N1112-K1112-R1112,-3))</f>
        <v/>
      </c>
      <c r="Y1112" s="18">
        <f>IF(W1112&lt;=0,0,ROUNDDOWN((W1112*LOOKUP(W1112,{0,1950001,3300001,6950001,9000001,18000001,40000001},{0.05,0.1,0.2,0.23,0.33,0.4,0.45})-LOOKUP(W1112,{0,1950001,3300001,6950001,9000001,18000001,40000001},{0,97500,427500,636000,1536000,2796000,4796000}))*1.021,-2))</f>
        <v/>
      </c>
      <c r="Z1112" s="18">
        <f>IF(X1112&lt;=0,0,ROUNDDOWN((X1112*LOOKUP(X1112,{0,1950001,3300001,6950001,9000001,18000001,40000001},{0.05,0.1,0.2,0.23,0.33,0.4,0.45})-LOOKUP(X1112,{0,1950001,3300001,6950001,9000001,18000001,40000001},{0,97500,427500,636000,1536000,2796000,4796000}))*1.021,-2))</f>
        <v/>
      </c>
      <c r="AA1112" s="18">
        <f>MAX(0,ROUNDDOWN(M1112-J1112-430000-L1112-0,-3))</f>
        <v/>
      </c>
      <c r="AB1112" s="18">
        <f>MAX(0,ROUNDDOWN(M1112-J1112-430000-L1112-V1112,-3))</f>
        <v/>
      </c>
      <c r="AC1112" s="18">
        <f>IF(M1112&lt;=450000,0,MAX(0,ROUNDDOWN(AA1112*0.06-MIN(50000,AA1112)*0.03,-2))+MAX(0,ROUNDDOWN(AA1112*0.04-MIN(50000,AA1112)*0.02,-2)))</f>
        <v/>
      </c>
      <c r="AD1112" s="18">
        <f>IF(M1112&lt;=450000,0,MAX(0,ROUNDDOWN(AB1112*0.06-MIN(50000,AB1112)*0.03,-2))+MAX(0,ROUNDDOWN(AB1112*0.04-MIN(50000,AB1112)*0.02,-2)))</f>
        <v/>
      </c>
      <c r="AE1112" s="18">
        <f>Y1112-Z1112</f>
        <v/>
      </c>
      <c r="AF1112" s="18">
        <f>AC1112-AD1112</f>
        <v/>
      </c>
      <c r="AG1112" s="18">
        <f>AE1112+AF1112</f>
        <v/>
      </c>
      <c r="AH1112" s="20">
        <f>IF(W1112&lt;=0,0,LOOKUP(W1112,{0,1950001,3300001,6950001,9000001,18000001,40000001},{0.05,0.1,0.2,0.23,0.33,0.4,0.45}))</f>
        <v/>
      </c>
    </row>
    <row r="1113">
      <c r="A1113" t="inlineStr">
        <is>
          <t>1万円刻み 3区分8万円ずつ</t>
        </is>
      </c>
      <c r="B1113" s="18">
        <f>'4_1万円刻み'!$A$345</f>
        <v/>
      </c>
      <c r="C1113" s="19" t="n">
        <v>2026</v>
      </c>
      <c r="D1113" t="inlineStr">
        <is>
          <t>いいえ</t>
        </is>
      </c>
      <c r="E1113" s="18" t="n">
        <v>80000</v>
      </c>
      <c r="F1113" s="18" t="n">
        <v>0</v>
      </c>
      <c r="G1113" s="18" t="n">
        <v>80000</v>
      </c>
      <c r="H1113" s="18" t="n">
        <v>80000</v>
      </c>
      <c r="I1113" s="18" t="n">
        <v>0</v>
      </c>
      <c r="J1113" s="18">
        <f>ROUND(MIN(B1113/12,650000)*12*0.0915+MIN(B1113/12,1390000)*12*(0.0504+0)+B1113*0.005,0)</f>
        <v/>
      </c>
      <c r="K1113" s="18" t="n">
        <v>0</v>
      </c>
      <c r="L1113" s="18" t="n">
        <v>0</v>
      </c>
      <c r="M1113" s="18">
        <f>ROUND(IF(C1113&gt;=2026,IF(B1113&lt;741000,0,IF(B1113&lt;2191000,B1113-740000,IF(B1113&lt;2193000,1451000,IF(B1113&lt;2196000,1453000,IF(B1113&lt;2200000,1456000,IF(B1113&lt;3600000,ROUNDDOWN(B1113/4,-3)*2.8-80000,IF(B1113&lt;6600000,ROUNDDOWN(B1113/4,-3)*3.2-440000,IF(B1113&lt;8500000,ROUNDDOWN(B1113*0.9,0)-1100000,B1113-1950000)))))))),IF(B1113&lt;651000,0,IF(B1113&lt;1900000,B1113-650000,IF(B1113&lt;3600000,ROUNDDOWN(B1113/4,-3)*2.8-80000,IF(B1113&lt;6600000,ROUNDDOWN(B1113/4,-3)*3.2-440000,IF(B1113&lt;8500000,ROUNDDOWN(B1113*0.9,0)-1100000,B1113-1950000)))))),0)</f>
        <v/>
      </c>
      <c r="N1113" s="18">
        <f>IF(M1113&gt;23500000,NA(),IF(C1113&gt;=2026,IF(M1113&lt;=4890000,1040000,IF(M1113&lt;=6550000,670000,620000)),IF(M1113&lt;=1320000,950000,IF(M1113&lt;=3360000,880000,IF(M1113&lt;=4890000,680000,IF(M1113&lt;=6550000,630000,580000))))))</f>
        <v/>
      </c>
      <c r="O1113" s="18">
        <f>IF(F1113&lt;=0,IF(AND(D1113="はい",C1113&gt;=2026,C1113&lt;=2027),IF(E1113&lt;=0,0,IF(E1113&lt;=30000,E1113,IF(E1113&lt;=60000,ROUNDUP(E1113/2,0)+15000,IF(E1113&lt;=120000,ROUNDUP(E1113/4,0)+30000,60000)))),IF(E1113&lt;=0,0,IF(E1113&lt;=20000,E1113,IF(E1113&lt;=40000,ROUNDUP(E1113/2,0)+10000,IF(E1113&lt;=80000,ROUNDUP(E1113/4,0)+20000,40000))))),IF(E1113&lt;=0,IF(F1113&lt;=0,0,IF(F1113&lt;=25000,F1113,IF(F1113&lt;=50000,ROUNDUP(F1113/2,0)+12500,IF(F1113&lt;=100000,ROUNDUP(F1113/4,0)+25000,50000)))),MAX(IF(F1113&lt;=0,0,IF(F1113&lt;=25000,F1113,IF(F1113&lt;=50000,ROUNDUP(F1113/2,0)+12500,IF(F1113&lt;=100000,ROUNDUP(F1113/4,0)+25000,50000)))),MIN(IF(AND(D1113="はい",C1113&gt;=2026,C1113&lt;=2027),IF(E1113&lt;=0,0,IF(E1113&lt;=30000,E1113,IF(E1113&lt;=60000,ROUNDUP(E1113/2,0)+15000,IF(E1113&lt;=120000,ROUNDUP(E1113/4,0)+30000,60000)))),IF(E1113&lt;=0,0,IF(E1113&lt;=20000,E1113,IF(E1113&lt;=40000,ROUNDUP(E1113/2,0)+10000,IF(E1113&lt;=80000,ROUNDUP(E1113/4,0)+20000,40000)))))+IF(F1113&lt;=0,0,IF(F1113&lt;=25000,F1113,IF(F1113&lt;=50000,ROUNDUP(F1113/2,0)+12500,IF(F1113&lt;=100000,ROUNDUP(F1113/4,0)+25000,50000)))),IF(AND(D1113="はい",C1113&gt;=2026,C1113&lt;=2027),60000,40000)))))</f>
        <v/>
      </c>
      <c r="P1113" s="18">
        <f>IF(G1113&lt;=0,0,IF(G1113&lt;=20000,G1113,IF(G1113&lt;=40000,ROUNDUP(G1113/2,0)+10000,IF(G1113&lt;=80000,ROUNDUP(G1113/4,0)+20000,40000))))</f>
        <v/>
      </c>
      <c r="Q1113" s="18">
        <f>IF(I1113&lt;=0,IF(H1113&lt;=0,0,IF(H1113&lt;=20000,H1113,IF(H1113&lt;=40000,ROUNDUP(H1113/2,0)+10000,IF(H1113&lt;=80000,ROUNDUP(H1113/4,0)+20000,40000)))),IF(H1113&lt;=0,IF(I1113&lt;=0,0,IF(I1113&lt;=25000,I1113,IF(I1113&lt;=50000,ROUNDUP(I1113/2,0)+12500,IF(I1113&lt;=100000,ROUNDUP(I1113/4,0)+25000,50000)))),MAX(IF(I1113&lt;=0,0,IF(I1113&lt;=25000,I1113,IF(I1113&lt;=50000,ROUNDUP(I1113/2,0)+12500,IF(I1113&lt;=100000,ROUNDUP(I1113/4,0)+25000,50000)))),MIN(IF(H1113&lt;=0,0,IF(H1113&lt;=20000,H1113,IF(H1113&lt;=40000,ROUNDUP(H1113/2,0)+10000,IF(H1113&lt;=80000,ROUNDUP(H1113/4,0)+20000,40000))))+IF(I1113&lt;=0,0,IF(I1113&lt;=25000,I1113,IF(I1113&lt;=50000,ROUNDUP(I1113/2,0)+12500,IF(I1113&lt;=100000,ROUNDUP(I1113/4,0)+25000,50000)))),40000))))</f>
        <v/>
      </c>
      <c r="R1113" s="18">
        <f>MIN(120000,O1113+P1113+Q1113)</f>
        <v/>
      </c>
      <c r="S1113" s="18">
        <f>IF(F1113&lt;=0,IF(E1113&lt;=0,0,IF(E1113&lt;=12000,E1113,IF(E1113&lt;=32000,ROUNDUP(E1113/2,0)+6000,IF(E1113&lt;=56000,ROUNDUP(E1113/4,0)+14000,28000)))),IF(E1113&lt;=0,IF(F1113&lt;=0,0,IF(F1113&lt;=15000,F1113,IF(F1113&lt;=40000,ROUNDUP(F1113/2,0)+7500,IF(F1113&lt;=70000,ROUNDUP(F1113/4,0)+17500,35000)))),MAX(IF(F1113&lt;=0,0,IF(F1113&lt;=15000,F1113,IF(F1113&lt;=40000,ROUNDUP(F1113/2,0)+7500,IF(F1113&lt;=70000,ROUNDUP(F1113/4,0)+17500,35000)))),MIN(IF(E1113&lt;=0,0,IF(E1113&lt;=12000,E1113,IF(E1113&lt;=32000,ROUNDUP(E1113/2,0)+6000,IF(E1113&lt;=56000,ROUNDUP(E1113/4,0)+14000,28000))))+IF(F1113&lt;=0,0,IF(F1113&lt;=15000,F1113,IF(F1113&lt;=40000,ROUNDUP(F1113/2,0)+7500,IF(F1113&lt;=70000,ROUNDUP(F1113/4,0)+17500,35000)))),28000))))</f>
        <v/>
      </c>
      <c r="T1113" s="18">
        <f>IF(G1113&lt;=0,0,IF(G1113&lt;=12000,G1113,IF(G1113&lt;=32000,ROUNDUP(G1113/2,0)+6000,IF(G1113&lt;=56000,ROUNDUP(G1113/4,0)+14000,28000))))</f>
        <v/>
      </c>
      <c r="U1113" s="18">
        <f>IF(I1113&lt;=0,IF(H1113&lt;=0,0,IF(H1113&lt;=12000,H1113,IF(H1113&lt;=32000,ROUNDUP(H1113/2,0)+6000,IF(H1113&lt;=56000,ROUNDUP(H1113/4,0)+14000,28000)))),IF(H1113&lt;=0,IF(I1113&lt;=0,0,IF(I1113&lt;=15000,I1113,IF(I1113&lt;=40000,ROUNDUP(I1113/2,0)+7500,IF(I1113&lt;=70000,ROUNDUP(I1113/4,0)+17500,35000)))),MAX(IF(I1113&lt;=0,0,IF(I1113&lt;=15000,I1113,IF(I1113&lt;=40000,ROUNDUP(I1113/2,0)+7500,IF(I1113&lt;=70000,ROUNDUP(I1113/4,0)+17500,35000)))),MIN(IF(H1113&lt;=0,0,IF(H1113&lt;=12000,H1113,IF(H1113&lt;=32000,ROUNDUP(H1113/2,0)+6000,IF(H1113&lt;=56000,ROUNDUP(H1113/4,0)+14000,28000))))+IF(I1113&lt;=0,0,IF(I1113&lt;=15000,I1113,IF(I1113&lt;=40000,ROUNDUP(I1113/2,0)+7500,IF(I1113&lt;=70000,ROUNDUP(I1113/4,0)+17500,35000)))),28000))))</f>
        <v/>
      </c>
      <c r="V1113" s="18">
        <f>MIN(70000,S1113+T1113+U1113)</f>
        <v/>
      </c>
      <c r="W1113" s="18">
        <f>MAX(0,ROUNDDOWN(M1113-J1113-N1113-K1113-0,-3))</f>
        <v/>
      </c>
      <c r="X1113" s="18">
        <f>MAX(0,ROUNDDOWN(M1113-J1113-N1113-K1113-R1113,-3))</f>
        <v/>
      </c>
      <c r="Y1113" s="18">
        <f>IF(W1113&lt;=0,0,ROUNDDOWN((W1113*LOOKUP(W1113,{0,1950001,3300001,6950001,9000001,18000001,40000001},{0.05,0.1,0.2,0.23,0.33,0.4,0.45})-LOOKUP(W1113,{0,1950001,3300001,6950001,9000001,18000001,40000001},{0,97500,427500,636000,1536000,2796000,4796000}))*1.021,-2))</f>
        <v/>
      </c>
      <c r="Z1113" s="18">
        <f>IF(X1113&lt;=0,0,ROUNDDOWN((X1113*LOOKUP(X1113,{0,1950001,3300001,6950001,9000001,18000001,40000001},{0.05,0.1,0.2,0.23,0.33,0.4,0.45})-LOOKUP(X1113,{0,1950001,3300001,6950001,9000001,18000001,40000001},{0,97500,427500,636000,1536000,2796000,4796000}))*1.021,-2))</f>
        <v/>
      </c>
      <c r="AA1113" s="18">
        <f>MAX(0,ROUNDDOWN(M1113-J1113-430000-L1113-0,-3))</f>
        <v/>
      </c>
      <c r="AB1113" s="18">
        <f>MAX(0,ROUNDDOWN(M1113-J1113-430000-L1113-V1113,-3))</f>
        <v/>
      </c>
      <c r="AC1113" s="18">
        <f>IF(M1113&lt;=450000,0,MAX(0,ROUNDDOWN(AA1113*0.06-MIN(50000,AA1113)*0.03,-2))+MAX(0,ROUNDDOWN(AA1113*0.04-MIN(50000,AA1113)*0.02,-2)))</f>
        <v/>
      </c>
      <c r="AD1113" s="18">
        <f>IF(M1113&lt;=450000,0,MAX(0,ROUNDDOWN(AB1113*0.06-MIN(50000,AB1113)*0.03,-2))+MAX(0,ROUNDDOWN(AB1113*0.04-MIN(50000,AB1113)*0.02,-2)))</f>
        <v/>
      </c>
      <c r="AE1113" s="18">
        <f>Y1113-Z1113</f>
        <v/>
      </c>
      <c r="AF1113" s="18">
        <f>AC1113-AD1113</f>
        <v/>
      </c>
      <c r="AG1113" s="18">
        <f>AE1113+AF1113</f>
        <v/>
      </c>
      <c r="AH1113" s="20">
        <f>IF(W1113&lt;=0,0,LOOKUP(W1113,{0,1950001,3300001,6950001,9000001,18000001,40000001},{0.05,0.1,0.2,0.23,0.33,0.4,0.45}))</f>
        <v/>
      </c>
    </row>
    <row r="1114">
      <c r="A1114" t="inlineStr">
        <is>
          <t>1万円刻み 一般8万円</t>
        </is>
      </c>
      <c r="B1114" s="18">
        <f>'4_1万円刻み'!$A$345</f>
        <v/>
      </c>
      <c r="C1114" s="19" t="n">
        <v>2026</v>
      </c>
      <c r="D1114" t="inlineStr">
        <is>
          <t>いいえ</t>
        </is>
      </c>
      <c r="E1114" s="18" t="n">
        <v>80000</v>
      </c>
      <c r="F1114" s="18" t="n">
        <v>0</v>
      </c>
      <c r="G1114" s="18" t="n">
        <v>0</v>
      </c>
      <c r="H1114" s="18" t="n">
        <v>0</v>
      </c>
      <c r="I1114" s="18" t="n">
        <v>0</v>
      </c>
      <c r="J1114" s="18">
        <f>ROUND(MIN(B1114/12,650000)*12*0.0915+MIN(B1114/12,1390000)*12*(0.0504+0)+B1114*0.005,0)</f>
        <v/>
      </c>
      <c r="K1114" s="18" t="n">
        <v>0</v>
      </c>
      <c r="L1114" s="18" t="n">
        <v>0</v>
      </c>
      <c r="M1114" s="18">
        <f>ROUND(IF(C1114&gt;=2026,IF(B1114&lt;741000,0,IF(B1114&lt;2191000,B1114-740000,IF(B1114&lt;2193000,1451000,IF(B1114&lt;2196000,1453000,IF(B1114&lt;2200000,1456000,IF(B1114&lt;3600000,ROUNDDOWN(B1114/4,-3)*2.8-80000,IF(B1114&lt;6600000,ROUNDDOWN(B1114/4,-3)*3.2-440000,IF(B1114&lt;8500000,ROUNDDOWN(B1114*0.9,0)-1100000,B1114-1950000)))))))),IF(B1114&lt;651000,0,IF(B1114&lt;1900000,B1114-650000,IF(B1114&lt;3600000,ROUNDDOWN(B1114/4,-3)*2.8-80000,IF(B1114&lt;6600000,ROUNDDOWN(B1114/4,-3)*3.2-440000,IF(B1114&lt;8500000,ROUNDDOWN(B1114*0.9,0)-1100000,B1114-1950000)))))),0)</f>
        <v/>
      </c>
      <c r="N1114" s="18">
        <f>IF(M1114&gt;23500000,NA(),IF(C1114&gt;=2026,IF(M1114&lt;=4890000,1040000,IF(M1114&lt;=6550000,670000,620000)),IF(M1114&lt;=1320000,950000,IF(M1114&lt;=3360000,880000,IF(M1114&lt;=4890000,680000,IF(M1114&lt;=6550000,630000,580000))))))</f>
        <v/>
      </c>
      <c r="O1114" s="18">
        <f>IF(F1114&lt;=0,IF(AND(D1114="はい",C1114&gt;=2026,C1114&lt;=2027),IF(E1114&lt;=0,0,IF(E1114&lt;=30000,E1114,IF(E1114&lt;=60000,ROUNDUP(E1114/2,0)+15000,IF(E1114&lt;=120000,ROUNDUP(E1114/4,0)+30000,60000)))),IF(E1114&lt;=0,0,IF(E1114&lt;=20000,E1114,IF(E1114&lt;=40000,ROUNDUP(E1114/2,0)+10000,IF(E1114&lt;=80000,ROUNDUP(E1114/4,0)+20000,40000))))),IF(E1114&lt;=0,IF(F1114&lt;=0,0,IF(F1114&lt;=25000,F1114,IF(F1114&lt;=50000,ROUNDUP(F1114/2,0)+12500,IF(F1114&lt;=100000,ROUNDUP(F1114/4,0)+25000,50000)))),MAX(IF(F1114&lt;=0,0,IF(F1114&lt;=25000,F1114,IF(F1114&lt;=50000,ROUNDUP(F1114/2,0)+12500,IF(F1114&lt;=100000,ROUNDUP(F1114/4,0)+25000,50000)))),MIN(IF(AND(D1114="はい",C1114&gt;=2026,C1114&lt;=2027),IF(E1114&lt;=0,0,IF(E1114&lt;=30000,E1114,IF(E1114&lt;=60000,ROUNDUP(E1114/2,0)+15000,IF(E1114&lt;=120000,ROUNDUP(E1114/4,0)+30000,60000)))),IF(E1114&lt;=0,0,IF(E1114&lt;=20000,E1114,IF(E1114&lt;=40000,ROUNDUP(E1114/2,0)+10000,IF(E1114&lt;=80000,ROUNDUP(E1114/4,0)+20000,40000)))))+IF(F1114&lt;=0,0,IF(F1114&lt;=25000,F1114,IF(F1114&lt;=50000,ROUNDUP(F1114/2,0)+12500,IF(F1114&lt;=100000,ROUNDUP(F1114/4,0)+25000,50000)))),IF(AND(D1114="はい",C1114&gt;=2026,C1114&lt;=2027),60000,40000)))))</f>
        <v/>
      </c>
      <c r="P1114" s="18">
        <f>IF(G1114&lt;=0,0,IF(G1114&lt;=20000,G1114,IF(G1114&lt;=40000,ROUNDUP(G1114/2,0)+10000,IF(G1114&lt;=80000,ROUNDUP(G1114/4,0)+20000,40000))))</f>
        <v/>
      </c>
      <c r="Q1114" s="18">
        <f>IF(I1114&lt;=0,IF(H1114&lt;=0,0,IF(H1114&lt;=20000,H1114,IF(H1114&lt;=40000,ROUNDUP(H1114/2,0)+10000,IF(H1114&lt;=80000,ROUNDUP(H1114/4,0)+20000,40000)))),IF(H1114&lt;=0,IF(I1114&lt;=0,0,IF(I1114&lt;=25000,I1114,IF(I1114&lt;=50000,ROUNDUP(I1114/2,0)+12500,IF(I1114&lt;=100000,ROUNDUP(I1114/4,0)+25000,50000)))),MAX(IF(I1114&lt;=0,0,IF(I1114&lt;=25000,I1114,IF(I1114&lt;=50000,ROUNDUP(I1114/2,0)+12500,IF(I1114&lt;=100000,ROUNDUP(I1114/4,0)+25000,50000)))),MIN(IF(H1114&lt;=0,0,IF(H1114&lt;=20000,H1114,IF(H1114&lt;=40000,ROUNDUP(H1114/2,0)+10000,IF(H1114&lt;=80000,ROUNDUP(H1114/4,0)+20000,40000))))+IF(I1114&lt;=0,0,IF(I1114&lt;=25000,I1114,IF(I1114&lt;=50000,ROUNDUP(I1114/2,0)+12500,IF(I1114&lt;=100000,ROUNDUP(I1114/4,0)+25000,50000)))),40000))))</f>
        <v/>
      </c>
      <c r="R1114" s="18">
        <f>MIN(120000,O1114+P1114+Q1114)</f>
        <v/>
      </c>
      <c r="S1114" s="18">
        <f>IF(F1114&lt;=0,IF(E1114&lt;=0,0,IF(E1114&lt;=12000,E1114,IF(E1114&lt;=32000,ROUNDUP(E1114/2,0)+6000,IF(E1114&lt;=56000,ROUNDUP(E1114/4,0)+14000,28000)))),IF(E1114&lt;=0,IF(F1114&lt;=0,0,IF(F1114&lt;=15000,F1114,IF(F1114&lt;=40000,ROUNDUP(F1114/2,0)+7500,IF(F1114&lt;=70000,ROUNDUP(F1114/4,0)+17500,35000)))),MAX(IF(F1114&lt;=0,0,IF(F1114&lt;=15000,F1114,IF(F1114&lt;=40000,ROUNDUP(F1114/2,0)+7500,IF(F1114&lt;=70000,ROUNDUP(F1114/4,0)+17500,35000)))),MIN(IF(E1114&lt;=0,0,IF(E1114&lt;=12000,E1114,IF(E1114&lt;=32000,ROUNDUP(E1114/2,0)+6000,IF(E1114&lt;=56000,ROUNDUP(E1114/4,0)+14000,28000))))+IF(F1114&lt;=0,0,IF(F1114&lt;=15000,F1114,IF(F1114&lt;=40000,ROUNDUP(F1114/2,0)+7500,IF(F1114&lt;=70000,ROUNDUP(F1114/4,0)+17500,35000)))),28000))))</f>
        <v/>
      </c>
      <c r="T1114" s="18">
        <f>IF(G1114&lt;=0,0,IF(G1114&lt;=12000,G1114,IF(G1114&lt;=32000,ROUNDUP(G1114/2,0)+6000,IF(G1114&lt;=56000,ROUNDUP(G1114/4,0)+14000,28000))))</f>
        <v/>
      </c>
      <c r="U1114" s="18">
        <f>IF(I1114&lt;=0,IF(H1114&lt;=0,0,IF(H1114&lt;=12000,H1114,IF(H1114&lt;=32000,ROUNDUP(H1114/2,0)+6000,IF(H1114&lt;=56000,ROUNDUP(H1114/4,0)+14000,28000)))),IF(H1114&lt;=0,IF(I1114&lt;=0,0,IF(I1114&lt;=15000,I1114,IF(I1114&lt;=40000,ROUNDUP(I1114/2,0)+7500,IF(I1114&lt;=70000,ROUNDUP(I1114/4,0)+17500,35000)))),MAX(IF(I1114&lt;=0,0,IF(I1114&lt;=15000,I1114,IF(I1114&lt;=40000,ROUNDUP(I1114/2,0)+7500,IF(I1114&lt;=70000,ROUNDUP(I1114/4,0)+17500,35000)))),MIN(IF(H1114&lt;=0,0,IF(H1114&lt;=12000,H1114,IF(H1114&lt;=32000,ROUNDUP(H1114/2,0)+6000,IF(H1114&lt;=56000,ROUNDUP(H1114/4,0)+14000,28000))))+IF(I1114&lt;=0,0,IF(I1114&lt;=15000,I1114,IF(I1114&lt;=40000,ROUNDUP(I1114/2,0)+7500,IF(I1114&lt;=70000,ROUNDUP(I1114/4,0)+17500,35000)))),28000))))</f>
        <v/>
      </c>
      <c r="V1114" s="18">
        <f>MIN(70000,S1114+T1114+U1114)</f>
        <v/>
      </c>
      <c r="W1114" s="18">
        <f>MAX(0,ROUNDDOWN(M1114-J1114-N1114-K1114-0,-3))</f>
        <v/>
      </c>
      <c r="X1114" s="18">
        <f>MAX(0,ROUNDDOWN(M1114-J1114-N1114-K1114-R1114,-3))</f>
        <v/>
      </c>
      <c r="Y1114" s="18">
        <f>IF(W1114&lt;=0,0,ROUNDDOWN((W1114*LOOKUP(W1114,{0,1950001,3300001,6950001,9000001,18000001,40000001},{0.05,0.1,0.2,0.23,0.33,0.4,0.45})-LOOKUP(W1114,{0,1950001,3300001,6950001,9000001,18000001,40000001},{0,97500,427500,636000,1536000,2796000,4796000}))*1.021,-2))</f>
        <v/>
      </c>
      <c r="Z1114" s="18">
        <f>IF(X1114&lt;=0,0,ROUNDDOWN((X1114*LOOKUP(X1114,{0,1950001,3300001,6950001,9000001,18000001,40000001},{0.05,0.1,0.2,0.23,0.33,0.4,0.45})-LOOKUP(X1114,{0,1950001,3300001,6950001,9000001,18000001,40000001},{0,97500,427500,636000,1536000,2796000,4796000}))*1.021,-2))</f>
        <v/>
      </c>
      <c r="AA1114" s="18">
        <f>MAX(0,ROUNDDOWN(M1114-J1114-430000-L1114-0,-3))</f>
        <v/>
      </c>
      <c r="AB1114" s="18">
        <f>MAX(0,ROUNDDOWN(M1114-J1114-430000-L1114-V1114,-3))</f>
        <v/>
      </c>
      <c r="AC1114" s="18">
        <f>IF(M1114&lt;=450000,0,MAX(0,ROUNDDOWN(AA1114*0.06-MIN(50000,AA1114)*0.03,-2))+MAX(0,ROUNDDOWN(AA1114*0.04-MIN(50000,AA1114)*0.02,-2)))</f>
        <v/>
      </c>
      <c r="AD1114" s="18">
        <f>IF(M1114&lt;=450000,0,MAX(0,ROUNDDOWN(AB1114*0.06-MIN(50000,AB1114)*0.03,-2))+MAX(0,ROUNDDOWN(AB1114*0.04-MIN(50000,AB1114)*0.02,-2)))</f>
        <v/>
      </c>
      <c r="AE1114" s="18">
        <f>Y1114-Z1114</f>
        <v/>
      </c>
      <c r="AF1114" s="18">
        <f>AC1114-AD1114</f>
        <v/>
      </c>
      <c r="AG1114" s="18">
        <f>AE1114+AF1114</f>
        <v/>
      </c>
      <c r="AH1114" s="20">
        <f>IF(W1114&lt;=0,0,LOOKUP(W1114,{0,1950001,3300001,6950001,9000001,18000001,40000001},{0.05,0.1,0.2,0.23,0.33,0.4,0.45}))</f>
        <v/>
      </c>
    </row>
    <row r="1115">
      <c r="A1115" t="inlineStr">
        <is>
          <t>1万円刻み 特例あり一般12万円</t>
        </is>
      </c>
      <c r="B1115" s="18">
        <f>'4_1万円刻み'!$A$345</f>
        <v/>
      </c>
      <c r="C1115" s="19" t="n">
        <v>2026</v>
      </c>
      <c r="D1115" t="inlineStr">
        <is>
          <t>はい</t>
        </is>
      </c>
      <c r="E1115" s="18" t="n">
        <v>120000</v>
      </c>
      <c r="F1115" s="18" t="n">
        <v>0</v>
      </c>
      <c r="G1115" s="18" t="n">
        <v>0</v>
      </c>
      <c r="H1115" s="18" t="n">
        <v>0</v>
      </c>
      <c r="I1115" s="18" t="n">
        <v>0</v>
      </c>
      <c r="J1115" s="18">
        <f>ROUND(MIN(B1115/12,650000)*12*0.0915+MIN(B1115/12,1390000)*12*(0.0504+0)+B1115*0.005,0)</f>
        <v/>
      </c>
      <c r="K1115" s="18" t="n">
        <v>0</v>
      </c>
      <c r="L1115" s="18" t="n">
        <v>0</v>
      </c>
      <c r="M1115" s="18">
        <f>ROUND(IF(C1115&gt;=2026,IF(B1115&lt;741000,0,IF(B1115&lt;2191000,B1115-740000,IF(B1115&lt;2193000,1451000,IF(B1115&lt;2196000,1453000,IF(B1115&lt;2200000,1456000,IF(B1115&lt;3600000,ROUNDDOWN(B1115/4,-3)*2.8-80000,IF(B1115&lt;6600000,ROUNDDOWN(B1115/4,-3)*3.2-440000,IF(B1115&lt;8500000,ROUNDDOWN(B1115*0.9,0)-1100000,B1115-1950000)))))))),IF(B1115&lt;651000,0,IF(B1115&lt;1900000,B1115-650000,IF(B1115&lt;3600000,ROUNDDOWN(B1115/4,-3)*2.8-80000,IF(B1115&lt;6600000,ROUNDDOWN(B1115/4,-3)*3.2-440000,IF(B1115&lt;8500000,ROUNDDOWN(B1115*0.9,0)-1100000,B1115-1950000)))))),0)</f>
        <v/>
      </c>
      <c r="N1115" s="18">
        <f>IF(M1115&gt;23500000,NA(),IF(C1115&gt;=2026,IF(M1115&lt;=4890000,1040000,IF(M1115&lt;=6550000,670000,620000)),IF(M1115&lt;=1320000,950000,IF(M1115&lt;=3360000,880000,IF(M1115&lt;=4890000,680000,IF(M1115&lt;=6550000,630000,580000))))))</f>
        <v/>
      </c>
      <c r="O1115" s="18">
        <f>IF(F1115&lt;=0,IF(AND(D1115="はい",C1115&gt;=2026,C1115&lt;=2027),IF(E1115&lt;=0,0,IF(E1115&lt;=30000,E1115,IF(E1115&lt;=60000,ROUNDUP(E1115/2,0)+15000,IF(E1115&lt;=120000,ROUNDUP(E1115/4,0)+30000,60000)))),IF(E1115&lt;=0,0,IF(E1115&lt;=20000,E1115,IF(E1115&lt;=40000,ROUNDUP(E1115/2,0)+10000,IF(E1115&lt;=80000,ROUNDUP(E1115/4,0)+20000,40000))))),IF(E1115&lt;=0,IF(F1115&lt;=0,0,IF(F1115&lt;=25000,F1115,IF(F1115&lt;=50000,ROUNDUP(F1115/2,0)+12500,IF(F1115&lt;=100000,ROUNDUP(F1115/4,0)+25000,50000)))),MAX(IF(F1115&lt;=0,0,IF(F1115&lt;=25000,F1115,IF(F1115&lt;=50000,ROUNDUP(F1115/2,0)+12500,IF(F1115&lt;=100000,ROUNDUP(F1115/4,0)+25000,50000)))),MIN(IF(AND(D1115="はい",C1115&gt;=2026,C1115&lt;=2027),IF(E1115&lt;=0,0,IF(E1115&lt;=30000,E1115,IF(E1115&lt;=60000,ROUNDUP(E1115/2,0)+15000,IF(E1115&lt;=120000,ROUNDUP(E1115/4,0)+30000,60000)))),IF(E1115&lt;=0,0,IF(E1115&lt;=20000,E1115,IF(E1115&lt;=40000,ROUNDUP(E1115/2,0)+10000,IF(E1115&lt;=80000,ROUNDUP(E1115/4,0)+20000,40000)))))+IF(F1115&lt;=0,0,IF(F1115&lt;=25000,F1115,IF(F1115&lt;=50000,ROUNDUP(F1115/2,0)+12500,IF(F1115&lt;=100000,ROUNDUP(F1115/4,0)+25000,50000)))),IF(AND(D1115="はい",C1115&gt;=2026,C1115&lt;=2027),60000,40000)))))</f>
        <v/>
      </c>
      <c r="P1115" s="18">
        <f>IF(G1115&lt;=0,0,IF(G1115&lt;=20000,G1115,IF(G1115&lt;=40000,ROUNDUP(G1115/2,0)+10000,IF(G1115&lt;=80000,ROUNDUP(G1115/4,0)+20000,40000))))</f>
        <v/>
      </c>
      <c r="Q1115" s="18">
        <f>IF(I1115&lt;=0,IF(H1115&lt;=0,0,IF(H1115&lt;=20000,H1115,IF(H1115&lt;=40000,ROUNDUP(H1115/2,0)+10000,IF(H1115&lt;=80000,ROUNDUP(H1115/4,0)+20000,40000)))),IF(H1115&lt;=0,IF(I1115&lt;=0,0,IF(I1115&lt;=25000,I1115,IF(I1115&lt;=50000,ROUNDUP(I1115/2,0)+12500,IF(I1115&lt;=100000,ROUNDUP(I1115/4,0)+25000,50000)))),MAX(IF(I1115&lt;=0,0,IF(I1115&lt;=25000,I1115,IF(I1115&lt;=50000,ROUNDUP(I1115/2,0)+12500,IF(I1115&lt;=100000,ROUNDUP(I1115/4,0)+25000,50000)))),MIN(IF(H1115&lt;=0,0,IF(H1115&lt;=20000,H1115,IF(H1115&lt;=40000,ROUNDUP(H1115/2,0)+10000,IF(H1115&lt;=80000,ROUNDUP(H1115/4,0)+20000,40000))))+IF(I1115&lt;=0,0,IF(I1115&lt;=25000,I1115,IF(I1115&lt;=50000,ROUNDUP(I1115/2,0)+12500,IF(I1115&lt;=100000,ROUNDUP(I1115/4,0)+25000,50000)))),40000))))</f>
        <v/>
      </c>
      <c r="R1115" s="18">
        <f>MIN(120000,O1115+P1115+Q1115)</f>
        <v/>
      </c>
      <c r="S1115" s="18">
        <f>IF(F1115&lt;=0,IF(E1115&lt;=0,0,IF(E1115&lt;=12000,E1115,IF(E1115&lt;=32000,ROUNDUP(E1115/2,0)+6000,IF(E1115&lt;=56000,ROUNDUP(E1115/4,0)+14000,28000)))),IF(E1115&lt;=0,IF(F1115&lt;=0,0,IF(F1115&lt;=15000,F1115,IF(F1115&lt;=40000,ROUNDUP(F1115/2,0)+7500,IF(F1115&lt;=70000,ROUNDUP(F1115/4,0)+17500,35000)))),MAX(IF(F1115&lt;=0,0,IF(F1115&lt;=15000,F1115,IF(F1115&lt;=40000,ROUNDUP(F1115/2,0)+7500,IF(F1115&lt;=70000,ROUNDUP(F1115/4,0)+17500,35000)))),MIN(IF(E1115&lt;=0,0,IF(E1115&lt;=12000,E1115,IF(E1115&lt;=32000,ROUNDUP(E1115/2,0)+6000,IF(E1115&lt;=56000,ROUNDUP(E1115/4,0)+14000,28000))))+IF(F1115&lt;=0,0,IF(F1115&lt;=15000,F1115,IF(F1115&lt;=40000,ROUNDUP(F1115/2,0)+7500,IF(F1115&lt;=70000,ROUNDUP(F1115/4,0)+17500,35000)))),28000))))</f>
        <v/>
      </c>
      <c r="T1115" s="18">
        <f>IF(G1115&lt;=0,0,IF(G1115&lt;=12000,G1115,IF(G1115&lt;=32000,ROUNDUP(G1115/2,0)+6000,IF(G1115&lt;=56000,ROUNDUP(G1115/4,0)+14000,28000))))</f>
        <v/>
      </c>
      <c r="U1115" s="18">
        <f>IF(I1115&lt;=0,IF(H1115&lt;=0,0,IF(H1115&lt;=12000,H1115,IF(H1115&lt;=32000,ROUNDUP(H1115/2,0)+6000,IF(H1115&lt;=56000,ROUNDUP(H1115/4,0)+14000,28000)))),IF(H1115&lt;=0,IF(I1115&lt;=0,0,IF(I1115&lt;=15000,I1115,IF(I1115&lt;=40000,ROUNDUP(I1115/2,0)+7500,IF(I1115&lt;=70000,ROUNDUP(I1115/4,0)+17500,35000)))),MAX(IF(I1115&lt;=0,0,IF(I1115&lt;=15000,I1115,IF(I1115&lt;=40000,ROUNDUP(I1115/2,0)+7500,IF(I1115&lt;=70000,ROUNDUP(I1115/4,0)+17500,35000)))),MIN(IF(H1115&lt;=0,0,IF(H1115&lt;=12000,H1115,IF(H1115&lt;=32000,ROUNDUP(H1115/2,0)+6000,IF(H1115&lt;=56000,ROUNDUP(H1115/4,0)+14000,28000))))+IF(I1115&lt;=0,0,IF(I1115&lt;=15000,I1115,IF(I1115&lt;=40000,ROUNDUP(I1115/2,0)+7500,IF(I1115&lt;=70000,ROUNDUP(I1115/4,0)+17500,35000)))),28000))))</f>
        <v/>
      </c>
      <c r="V1115" s="18">
        <f>MIN(70000,S1115+T1115+U1115)</f>
        <v/>
      </c>
      <c r="W1115" s="18">
        <f>MAX(0,ROUNDDOWN(M1115-J1115-N1115-K1115-0,-3))</f>
        <v/>
      </c>
      <c r="X1115" s="18">
        <f>MAX(0,ROUNDDOWN(M1115-J1115-N1115-K1115-R1115,-3))</f>
        <v/>
      </c>
      <c r="Y1115" s="18">
        <f>IF(W1115&lt;=0,0,ROUNDDOWN((W1115*LOOKUP(W1115,{0,1950001,3300001,6950001,9000001,18000001,40000001},{0.05,0.1,0.2,0.23,0.33,0.4,0.45})-LOOKUP(W1115,{0,1950001,3300001,6950001,9000001,18000001,40000001},{0,97500,427500,636000,1536000,2796000,4796000}))*1.021,-2))</f>
        <v/>
      </c>
      <c r="Z1115" s="18">
        <f>IF(X1115&lt;=0,0,ROUNDDOWN((X1115*LOOKUP(X1115,{0,1950001,3300001,6950001,9000001,18000001,40000001},{0.05,0.1,0.2,0.23,0.33,0.4,0.45})-LOOKUP(X1115,{0,1950001,3300001,6950001,9000001,18000001,40000001},{0,97500,427500,636000,1536000,2796000,4796000}))*1.021,-2))</f>
        <v/>
      </c>
      <c r="AA1115" s="18">
        <f>MAX(0,ROUNDDOWN(M1115-J1115-430000-L1115-0,-3))</f>
        <v/>
      </c>
      <c r="AB1115" s="18">
        <f>MAX(0,ROUNDDOWN(M1115-J1115-430000-L1115-V1115,-3))</f>
        <v/>
      </c>
      <c r="AC1115" s="18">
        <f>IF(M1115&lt;=450000,0,MAX(0,ROUNDDOWN(AA1115*0.06-MIN(50000,AA1115)*0.03,-2))+MAX(0,ROUNDDOWN(AA1115*0.04-MIN(50000,AA1115)*0.02,-2)))</f>
        <v/>
      </c>
      <c r="AD1115" s="18">
        <f>IF(M1115&lt;=450000,0,MAX(0,ROUNDDOWN(AB1115*0.06-MIN(50000,AB1115)*0.03,-2))+MAX(0,ROUNDDOWN(AB1115*0.04-MIN(50000,AB1115)*0.02,-2)))</f>
        <v/>
      </c>
      <c r="AE1115" s="18">
        <f>Y1115-Z1115</f>
        <v/>
      </c>
      <c r="AF1115" s="18">
        <f>AC1115-AD1115</f>
        <v/>
      </c>
      <c r="AG1115" s="18">
        <f>AE1115+AF1115</f>
        <v/>
      </c>
      <c r="AH1115" s="20">
        <f>IF(W1115&lt;=0,0,LOOKUP(W1115,{0,1950001,3300001,6950001,9000001,18000001,40000001},{0.05,0.1,0.2,0.23,0.33,0.4,0.45}))</f>
        <v/>
      </c>
    </row>
    <row r="1116">
      <c r="A1116" t="inlineStr">
        <is>
          <t>1万円刻み 3区分8万円ずつ</t>
        </is>
      </c>
      <c r="B1116" s="18">
        <f>'4_1万円刻み'!$A$346</f>
        <v/>
      </c>
      <c r="C1116" s="19" t="n">
        <v>2026</v>
      </c>
      <c r="D1116" t="inlineStr">
        <is>
          <t>いいえ</t>
        </is>
      </c>
      <c r="E1116" s="18" t="n">
        <v>80000</v>
      </c>
      <c r="F1116" s="18" t="n">
        <v>0</v>
      </c>
      <c r="G1116" s="18" t="n">
        <v>80000</v>
      </c>
      <c r="H1116" s="18" t="n">
        <v>80000</v>
      </c>
      <c r="I1116" s="18" t="n">
        <v>0</v>
      </c>
      <c r="J1116" s="18">
        <f>ROUND(MIN(B1116/12,650000)*12*0.0915+MIN(B1116/12,1390000)*12*(0.0504+0)+B1116*0.005,0)</f>
        <v/>
      </c>
      <c r="K1116" s="18" t="n">
        <v>0</v>
      </c>
      <c r="L1116" s="18" t="n">
        <v>0</v>
      </c>
      <c r="M1116" s="18">
        <f>ROUND(IF(C1116&gt;=2026,IF(B1116&lt;741000,0,IF(B1116&lt;2191000,B1116-740000,IF(B1116&lt;2193000,1451000,IF(B1116&lt;2196000,1453000,IF(B1116&lt;2200000,1456000,IF(B1116&lt;3600000,ROUNDDOWN(B1116/4,-3)*2.8-80000,IF(B1116&lt;6600000,ROUNDDOWN(B1116/4,-3)*3.2-440000,IF(B1116&lt;8500000,ROUNDDOWN(B1116*0.9,0)-1100000,B1116-1950000)))))))),IF(B1116&lt;651000,0,IF(B1116&lt;1900000,B1116-650000,IF(B1116&lt;3600000,ROUNDDOWN(B1116/4,-3)*2.8-80000,IF(B1116&lt;6600000,ROUNDDOWN(B1116/4,-3)*3.2-440000,IF(B1116&lt;8500000,ROUNDDOWN(B1116*0.9,0)-1100000,B1116-1950000)))))),0)</f>
        <v/>
      </c>
      <c r="N1116" s="18">
        <f>IF(M1116&gt;23500000,NA(),IF(C1116&gt;=2026,IF(M1116&lt;=4890000,1040000,IF(M1116&lt;=6550000,670000,620000)),IF(M1116&lt;=1320000,950000,IF(M1116&lt;=3360000,880000,IF(M1116&lt;=4890000,680000,IF(M1116&lt;=6550000,630000,580000))))))</f>
        <v/>
      </c>
      <c r="O1116" s="18">
        <f>IF(F1116&lt;=0,IF(AND(D1116="はい",C1116&gt;=2026,C1116&lt;=2027),IF(E1116&lt;=0,0,IF(E1116&lt;=30000,E1116,IF(E1116&lt;=60000,ROUNDUP(E1116/2,0)+15000,IF(E1116&lt;=120000,ROUNDUP(E1116/4,0)+30000,60000)))),IF(E1116&lt;=0,0,IF(E1116&lt;=20000,E1116,IF(E1116&lt;=40000,ROUNDUP(E1116/2,0)+10000,IF(E1116&lt;=80000,ROUNDUP(E1116/4,0)+20000,40000))))),IF(E1116&lt;=0,IF(F1116&lt;=0,0,IF(F1116&lt;=25000,F1116,IF(F1116&lt;=50000,ROUNDUP(F1116/2,0)+12500,IF(F1116&lt;=100000,ROUNDUP(F1116/4,0)+25000,50000)))),MAX(IF(F1116&lt;=0,0,IF(F1116&lt;=25000,F1116,IF(F1116&lt;=50000,ROUNDUP(F1116/2,0)+12500,IF(F1116&lt;=100000,ROUNDUP(F1116/4,0)+25000,50000)))),MIN(IF(AND(D1116="はい",C1116&gt;=2026,C1116&lt;=2027),IF(E1116&lt;=0,0,IF(E1116&lt;=30000,E1116,IF(E1116&lt;=60000,ROUNDUP(E1116/2,0)+15000,IF(E1116&lt;=120000,ROUNDUP(E1116/4,0)+30000,60000)))),IF(E1116&lt;=0,0,IF(E1116&lt;=20000,E1116,IF(E1116&lt;=40000,ROUNDUP(E1116/2,0)+10000,IF(E1116&lt;=80000,ROUNDUP(E1116/4,0)+20000,40000)))))+IF(F1116&lt;=0,0,IF(F1116&lt;=25000,F1116,IF(F1116&lt;=50000,ROUNDUP(F1116/2,0)+12500,IF(F1116&lt;=100000,ROUNDUP(F1116/4,0)+25000,50000)))),IF(AND(D1116="はい",C1116&gt;=2026,C1116&lt;=2027),60000,40000)))))</f>
        <v/>
      </c>
      <c r="P1116" s="18">
        <f>IF(G1116&lt;=0,0,IF(G1116&lt;=20000,G1116,IF(G1116&lt;=40000,ROUNDUP(G1116/2,0)+10000,IF(G1116&lt;=80000,ROUNDUP(G1116/4,0)+20000,40000))))</f>
        <v/>
      </c>
      <c r="Q1116" s="18">
        <f>IF(I1116&lt;=0,IF(H1116&lt;=0,0,IF(H1116&lt;=20000,H1116,IF(H1116&lt;=40000,ROUNDUP(H1116/2,0)+10000,IF(H1116&lt;=80000,ROUNDUP(H1116/4,0)+20000,40000)))),IF(H1116&lt;=0,IF(I1116&lt;=0,0,IF(I1116&lt;=25000,I1116,IF(I1116&lt;=50000,ROUNDUP(I1116/2,0)+12500,IF(I1116&lt;=100000,ROUNDUP(I1116/4,0)+25000,50000)))),MAX(IF(I1116&lt;=0,0,IF(I1116&lt;=25000,I1116,IF(I1116&lt;=50000,ROUNDUP(I1116/2,0)+12500,IF(I1116&lt;=100000,ROUNDUP(I1116/4,0)+25000,50000)))),MIN(IF(H1116&lt;=0,0,IF(H1116&lt;=20000,H1116,IF(H1116&lt;=40000,ROUNDUP(H1116/2,0)+10000,IF(H1116&lt;=80000,ROUNDUP(H1116/4,0)+20000,40000))))+IF(I1116&lt;=0,0,IF(I1116&lt;=25000,I1116,IF(I1116&lt;=50000,ROUNDUP(I1116/2,0)+12500,IF(I1116&lt;=100000,ROUNDUP(I1116/4,0)+25000,50000)))),40000))))</f>
        <v/>
      </c>
      <c r="R1116" s="18">
        <f>MIN(120000,O1116+P1116+Q1116)</f>
        <v/>
      </c>
      <c r="S1116" s="18">
        <f>IF(F1116&lt;=0,IF(E1116&lt;=0,0,IF(E1116&lt;=12000,E1116,IF(E1116&lt;=32000,ROUNDUP(E1116/2,0)+6000,IF(E1116&lt;=56000,ROUNDUP(E1116/4,0)+14000,28000)))),IF(E1116&lt;=0,IF(F1116&lt;=0,0,IF(F1116&lt;=15000,F1116,IF(F1116&lt;=40000,ROUNDUP(F1116/2,0)+7500,IF(F1116&lt;=70000,ROUNDUP(F1116/4,0)+17500,35000)))),MAX(IF(F1116&lt;=0,0,IF(F1116&lt;=15000,F1116,IF(F1116&lt;=40000,ROUNDUP(F1116/2,0)+7500,IF(F1116&lt;=70000,ROUNDUP(F1116/4,0)+17500,35000)))),MIN(IF(E1116&lt;=0,0,IF(E1116&lt;=12000,E1116,IF(E1116&lt;=32000,ROUNDUP(E1116/2,0)+6000,IF(E1116&lt;=56000,ROUNDUP(E1116/4,0)+14000,28000))))+IF(F1116&lt;=0,0,IF(F1116&lt;=15000,F1116,IF(F1116&lt;=40000,ROUNDUP(F1116/2,0)+7500,IF(F1116&lt;=70000,ROUNDUP(F1116/4,0)+17500,35000)))),28000))))</f>
        <v/>
      </c>
      <c r="T1116" s="18">
        <f>IF(G1116&lt;=0,0,IF(G1116&lt;=12000,G1116,IF(G1116&lt;=32000,ROUNDUP(G1116/2,0)+6000,IF(G1116&lt;=56000,ROUNDUP(G1116/4,0)+14000,28000))))</f>
        <v/>
      </c>
      <c r="U1116" s="18">
        <f>IF(I1116&lt;=0,IF(H1116&lt;=0,0,IF(H1116&lt;=12000,H1116,IF(H1116&lt;=32000,ROUNDUP(H1116/2,0)+6000,IF(H1116&lt;=56000,ROUNDUP(H1116/4,0)+14000,28000)))),IF(H1116&lt;=0,IF(I1116&lt;=0,0,IF(I1116&lt;=15000,I1116,IF(I1116&lt;=40000,ROUNDUP(I1116/2,0)+7500,IF(I1116&lt;=70000,ROUNDUP(I1116/4,0)+17500,35000)))),MAX(IF(I1116&lt;=0,0,IF(I1116&lt;=15000,I1116,IF(I1116&lt;=40000,ROUNDUP(I1116/2,0)+7500,IF(I1116&lt;=70000,ROUNDUP(I1116/4,0)+17500,35000)))),MIN(IF(H1116&lt;=0,0,IF(H1116&lt;=12000,H1116,IF(H1116&lt;=32000,ROUNDUP(H1116/2,0)+6000,IF(H1116&lt;=56000,ROUNDUP(H1116/4,0)+14000,28000))))+IF(I1116&lt;=0,0,IF(I1116&lt;=15000,I1116,IF(I1116&lt;=40000,ROUNDUP(I1116/2,0)+7500,IF(I1116&lt;=70000,ROUNDUP(I1116/4,0)+17500,35000)))),28000))))</f>
        <v/>
      </c>
      <c r="V1116" s="18">
        <f>MIN(70000,S1116+T1116+U1116)</f>
        <v/>
      </c>
      <c r="W1116" s="18">
        <f>MAX(0,ROUNDDOWN(M1116-J1116-N1116-K1116-0,-3))</f>
        <v/>
      </c>
      <c r="X1116" s="18">
        <f>MAX(0,ROUNDDOWN(M1116-J1116-N1116-K1116-R1116,-3))</f>
        <v/>
      </c>
      <c r="Y1116" s="18">
        <f>IF(W1116&lt;=0,0,ROUNDDOWN((W1116*LOOKUP(W1116,{0,1950001,3300001,6950001,9000001,18000001,40000001},{0.05,0.1,0.2,0.23,0.33,0.4,0.45})-LOOKUP(W1116,{0,1950001,3300001,6950001,9000001,18000001,40000001},{0,97500,427500,636000,1536000,2796000,4796000}))*1.021,-2))</f>
        <v/>
      </c>
      <c r="Z1116" s="18">
        <f>IF(X1116&lt;=0,0,ROUNDDOWN((X1116*LOOKUP(X1116,{0,1950001,3300001,6950001,9000001,18000001,40000001},{0.05,0.1,0.2,0.23,0.33,0.4,0.45})-LOOKUP(X1116,{0,1950001,3300001,6950001,9000001,18000001,40000001},{0,97500,427500,636000,1536000,2796000,4796000}))*1.021,-2))</f>
        <v/>
      </c>
      <c r="AA1116" s="18">
        <f>MAX(0,ROUNDDOWN(M1116-J1116-430000-L1116-0,-3))</f>
        <v/>
      </c>
      <c r="AB1116" s="18">
        <f>MAX(0,ROUNDDOWN(M1116-J1116-430000-L1116-V1116,-3))</f>
        <v/>
      </c>
      <c r="AC1116" s="18">
        <f>IF(M1116&lt;=450000,0,MAX(0,ROUNDDOWN(AA1116*0.06-MIN(50000,AA1116)*0.03,-2))+MAX(0,ROUNDDOWN(AA1116*0.04-MIN(50000,AA1116)*0.02,-2)))</f>
        <v/>
      </c>
      <c r="AD1116" s="18">
        <f>IF(M1116&lt;=450000,0,MAX(0,ROUNDDOWN(AB1116*0.06-MIN(50000,AB1116)*0.03,-2))+MAX(0,ROUNDDOWN(AB1116*0.04-MIN(50000,AB1116)*0.02,-2)))</f>
        <v/>
      </c>
      <c r="AE1116" s="18">
        <f>Y1116-Z1116</f>
        <v/>
      </c>
      <c r="AF1116" s="18">
        <f>AC1116-AD1116</f>
        <v/>
      </c>
      <c r="AG1116" s="18">
        <f>AE1116+AF1116</f>
        <v/>
      </c>
      <c r="AH1116" s="20">
        <f>IF(W1116&lt;=0,0,LOOKUP(W1116,{0,1950001,3300001,6950001,9000001,18000001,40000001},{0.05,0.1,0.2,0.23,0.33,0.4,0.45}))</f>
        <v/>
      </c>
    </row>
    <row r="1117">
      <c r="A1117" t="inlineStr">
        <is>
          <t>1万円刻み 一般8万円</t>
        </is>
      </c>
      <c r="B1117" s="18">
        <f>'4_1万円刻み'!$A$346</f>
        <v/>
      </c>
      <c r="C1117" s="19" t="n">
        <v>2026</v>
      </c>
      <c r="D1117" t="inlineStr">
        <is>
          <t>いいえ</t>
        </is>
      </c>
      <c r="E1117" s="18" t="n">
        <v>80000</v>
      </c>
      <c r="F1117" s="18" t="n">
        <v>0</v>
      </c>
      <c r="G1117" s="18" t="n">
        <v>0</v>
      </c>
      <c r="H1117" s="18" t="n">
        <v>0</v>
      </c>
      <c r="I1117" s="18" t="n">
        <v>0</v>
      </c>
      <c r="J1117" s="18">
        <f>ROUND(MIN(B1117/12,650000)*12*0.0915+MIN(B1117/12,1390000)*12*(0.0504+0)+B1117*0.005,0)</f>
        <v/>
      </c>
      <c r="K1117" s="18" t="n">
        <v>0</v>
      </c>
      <c r="L1117" s="18" t="n">
        <v>0</v>
      </c>
      <c r="M1117" s="18">
        <f>ROUND(IF(C1117&gt;=2026,IF(B1117&lt;741000,0,IF(B1117&lt;2191000,B1117-740000,IF(B1117&lt;2193000,1451000,IF(B1117&lt;2196000,1453000,IF(B1117&lt;2200000,1456000,IF(B1117&lt;3600000,ROUNDDOWN(B1117/4,-3)*2.8-80000,IF(B1117&lt;6600000,ROUNDDOWN(B1117/4,-3)*3.2-440000,IF(B1117&lt;8500000,ROUNDDOWN(B1117*0.9,0)-1100000,B1117-1950000)))))))),IF(B1117&lt;651000,0,IF(B1117&lt;1900000,B1117-650000,IF(B1117&lt;3600000,ROUNDDOWN(B1117/4,-3)*2.8-80000,IF(B1117&lt;6600000,ROUNDDOWN(B1117/4,-3)*3.2-440000,IF(B1117&lt;8500000,ROUNDDOWN(B1117*0.9,0)-1100000,B1117-1950000)))))),0)</f>
        <v/>
      </c>
      <c r="N1117" s="18">
        <f>IF(M1117&gt;23500000,NA(),IF(C1117&gt;=2026,IF(M1117&lt;=4890000,1040000,IF(M1117&lt;=6550000,670000,620000)),IF(M1117&lt;=1320000,950000,IF(M1117&lt;=3360000,880000,IF(M1117&lt;=4890000,680000,IF(M1117&lt;=6550000,630000,580000))))))</f>
        <v/>
      </c>
      <c r="O1117" s="18">
        <f>IF(F1117&lt;=0,IF(AND(D1117="はい",C1117&gt;=2026,C1117&lt;=2027),IF(E1117&lt;=0,0,IF(E1117&lt;=30000,E1117,IF(E1117&lt;=60000,ROUNDUP(E1117/2,0)+15000,IF(E1117&lt;=120000,ROUNDUP(E1117/4,0)+30000,60000)))),IF(E1117&lt;=0,0,IF(E1117&lt;=20000,E1117,IF(E1117&lt;=40000,ROUNDUP(E1117/2,0)+10000,IF(E1117&lt;=80000,ROUNDUP(E1117/4,0)+20000,40000))))),IF(E1117&lt;=0,IF(F1117&lt;=0,0,IF(F1117&lt;=25000,F1117,IF(F1117&lt;=50000,ROUNDUP(F1117/2,0)+12500,IF(F1117&lt;=100000,ROUNDUP(F1117/4,0)+25000,50000)))),MAX(IF(F1117&lt;=0,0,IF(F1117&lt;=25000,F1117,IF(F1117&lt;=50000,ROUNDUP(F1117/2,0)+12500,IF(F1117&lt;=100000,ROUNDUP(F1117/4,0)+25000,50000)))),MIN(IF(AND(D1117="はい",C1117&gt;=2026,C1117&lt;=2027),IF(E1117&lt;=0,0,IF(E1117&lt;=30000,E1117,IF(E1117&lt;=60000,ROUNDUP(E1117/2,0)+15000,IF(E1117&lt;=120000,ROUNDUP(E1117/4,0)+30000,60000)))),IF(E1117&lt;=0,0,IF(E1117&lt;=20000,E1117,IF(E1117&lt;=40000,ROUNDUP(E1117/2,0)+10000,IF(E1117&lt;=80000,ROUNDUP(E1117/4,0)+20000,40000)))))+IF(F1117&lt;=0,0,IF(F1117&lt;=25000,F1117,IF(F1117&lt;=50000,ROUNDUP(F1117/2,0)+12500,IF(F1117&lt;=100000,ROUNDUP(F1117/4,0)+25000,50000)))),IF(AND(D1117="はい",C1117&gt;=2026,C1117&lt;=2027),60000,40000)))))</f>
        <v/>
      </c>
      <c r="P1117" s="18">
        <f>IF(G1117&lt;=0,0,IF(G1117&lt;=20000,G1117,IF(G1117&lt;=40000,ROUNDUP(G1117/2,0)+10000,IF(G1117&lt;=80000,ROUNDUP(G1117/4,0)+20000,40000))))</f>
        <v/>
      </c>
      <c r="Q1117" s="18">
        <f>IF(I1117&lt;=0,IF(H1117&lt;=0,0,IF(H1117&lt;=20000,H1117,IF(H1117&lt;=40000,ROUNDUP(H1117/2,0)+10000,IF(H1117&lt;=80000,ROUNDUP(H1117/4,0)+20000,40000)))),IF(H1117&lt;=0,IF(I1117&lt;=0,0,IF(I1117&lt;=25000,I1117,IF(I1117&lt;=50000,ROUNDUP(I1117/2,0)+12500,IF(I1117&lt;=100000,ROUNDUP(I1117/4,0)+25000,50000)))),MAX(IF(I1117&lt;=0,0,IF(I1117&lt;=25000,I1117,IF(I1117&lt;=50000,ROUNDUP(I1117/2,0)+12500,IF(I1117&lt;=100000,ROUNDUP(I1117/4,0)+25000,50000)))),MIN(IF(H1117&lt;=0,0,IF(H1117&lt;=20000,H1117,IF(H1117&lt;=40000,ROUNDUP(H1117/2,0)+10000,IF(H1117&lt;=80000,ROUNDUP(H1117/4,0)+20000,40000))))+IF(I1117&lt;=0,0,IF(I1117&lt;=25000,I1117,IF(I1117&lt;=50000,ROUNDUP(I1117/2,0)+12500,IF(I1117&lt;=100000,ROUNDUP(I1117/4,0)+25000,50000)))),40000))))</f>
        <v/>
      </c>
      <c r="R1117" s="18">
        <f>MIN(120000,O1117+P1117+Q1117)</f>
        <v/>
      </c>
      <c r="S1117" s="18">
        <f>IF(F1117&lt;=0,IF(E1117&lt;=0,0,IF(E1117&lt;=12000,E1117,IF(E1117&lt;=32000,ROUNDUP(E1117/2,0)+6000,IF(E1117&lt;=56000,ROUNDUP(E1117/4,0)+14000,28000)))),IF(E1117&lt;=0,IF(F1117&lt;=0,0,IF(F1117&lt;=15000,F1117,IF(F1117&lt;=40000,ROUNDUP(F1117/2,0)+7500,IF(F1117&lt;=70000,ROUNDUP(F1117/4,0)+17500,35000)))),MAX(IF(F1117&lt;=0,0,IF(F1117&lt;=15000,F1117,IF(F1117&lt;=40000,ROUNDUP(F1117/2,0)+7500,IF(F1117&lt;=70000,ROUNDUP(F1117/4,0)+17500,35000)))),MIN(IF(E1117&lt;=0,0,IF(E1117&lt;=12000,E1117,IF(E1117&lt;=32000,ROUNDUP(E1117/2,0)+6000,IF(E1117&lt;=56000,ROUNDUP(E1117/4,0)+14000,28000))))+IF(F1117&lt;=0,0,IF(F1117&lt;=15000,F1117,IF(F1117&lt;=40000,ROUNDUP(F1117/2,0)+7500,IF(F1117&lt;=70000,ROUNDUP(F1117/4,0)+17500,35000)))),28000))))</f>
        <v/>
      </c>
      <c r="T1117" s="18">
        <f>IF(G1117&lt;=0,0,IF(G1117&lt;=12000,G1117,IF(G1117&lt;=32000,ROUNDUP(G1117/2,0)+6000,IF(G1117&lt;=56000,ROUNDUP(G1117/4,0)+14000,28000))))</f>
        <v/>
      </c>
      <c r="U1117" s="18">
        <f>IF(I1117&lt;=0,IF(H1117&lt;=0,0,IF(H1117&lt;=12000,H1117,IF(H1117&lt;=32000,ROUNDUP(H1117/2,0)+6000,IF(H1117&lt;=56000,ROUNDUP(H1117/4,0)+14000,28000)))),IF(H1117&lt;=0,IF(I1117&lt;=0,0,IF(I1117&lt;=15000,I1117,IF(I1117&lt;=40000,ROUNDUP(I1117/2,0)+7500,IF(I1117&lt;=70000,ROUNDUP(I1117/4,0)+17500,35000)))),MAX(IF(I1117&lt;=0,0,IF(I1117&lt;=15000,I1117,IF(I1117&lt;=40000,ROUNDUP(I1117/2,0)+7500,IF(I1117&lt;=70000,ROUNDUP(I1117/4,0)+17500,35000)))),MIN(IF(H1117&lt;=0,0,IF(H1117&lt;=12000,H1117,IF(H1117&lt;=32000,ROUNDUP(H1117/2,0)+6000,IF(H1117&lt;=56000,ROUNDUP(H1117/4,0)+14000,28000))))+IF(I1117&lt;=0,0,IF(I1117&lt;=15000,I1117,IF(I1117&lt;=40000,ROUNDUP(I1117/2,0)+7500,IF(I1117&lt;=70000,ROUNDUP(I1117/4,0)+17500,35000)))),28000))))</f>
        <v/>
      </c>
      <c r="V1117" s="18">
        <f>MIN(70000,S1117+T1117+U1117)</f>
        <v/>
      </c>
      <c r="W1117" s="18">
        <f>MAX(0,ROUNDDOWN(M1117-J1117-N1117-K1117-0,-3))</f>
        <v/>
      </c>
      <c r="X1117" s="18">
        <f>MAX(0,ROUNDDOWN(M1117-J1117-N1117-K1117-R1117,-3))</f>
        <v/>
      </c>
      <c r="Y1117" s="18">
        <f>IF(W1117&lt;=0,0,ROUNDDOWN((W1117*LOOKUP(W1117,{0,1950001,3300001,6950001,9000001,18000001,40000001},{0.05,0.1,0.2,0.23,0.33,0.4,0.45})-LOOKUP(W1117,{0,1950001,3300001,6950001,9000001,18000001,40000001},{0,97500,427500,636000,1536000,2796000,4796000}))*1.021,-2))</f>
        <v/>
      </c>
      <c r="Z1117" s="18">
        <f>IF(X1117&lt;=0,0,ROUNDDOWN((X1117*LOOKUP(X1117,{0,1950001,3300001,6950001,9000001,18000001,40000001},{0.05,0.1,0.2,0.23,0.33,0.4,0.45})-LOOKUP(X1117,{0,1950001,3300001,6950001,9000001,18000001,40000001},{0,97500,427500,636000,1536000,2796000,4796000}))*1.021,-2))</f>
        <v/>
      </c>
      <c r="AA1117" s="18">
        <f>MAX(0,ROUNDDOWN(M1117-J1117-430000-L1117-0,-3))</f>
        <v/>
      </c>
      <c r="AB1117" s="18">
        <f>MAX(0,ROUNDDOWN(M1117-J1117-430000-L1117-V1117,-3))</f>
        <v/>
      </c>
      <c r="AC1117" s="18">
        <f>IF(M1117&lt;=450000,0,MAX(0,ROUNDDOWN(AA1117*0.06-MIN(50000,AA1117)*0.03,-2))+MAX(0,ROUNDDOWN(AA1117*0.04-MIN(50000,AA1117)*0.02,-2)))</f>
        <v/>
      </c>
      <c r="AD1117" s="18">
        <f>IF(M1117&lt;=450000,0,MAX(0,ROUNDDOWN(AB1117*0.06-MIN(50000,AB1117)*0.03,-2))+MAX(0,ROUNDDOWN(AB1117*0.04-MIN(50000,AB1117)*0.02,-2)))</f>
        <v/>
      </c>
      <c r="AE1117" s="18">
        <f>Y1117-Z1117</f>
        <v/>
      </c>
      <c r="AF1117" s="18">
        <f>AC1117-AD1117</f>
        <v/>
      </c>
      <c r="AG1117" s="18">
        <f>AE1117+AF1117</f>
        <v/>
      </c>
      <c r="AH1117" s="20">
        <f>IF(W1117&lt;=0,0,LOOKUP(W1117,{0,1950001,3300001,6950001,9000001,18000001,40000001},{0.05,0.1,0.2,0.23,0.33,0.4,0.45}))</f>
        <v/>
      </c>
    </row>
    <row r="1118">
      <c r="A1118" t="inlineStr">
        <is>
          <t>1万円刻み 特例あり一般12万円</t>
        </is>
      </c>
      <c r="B1118" s="18">
        <f>'4_1万円刻み'!$A$346</f>
        <v/>
      </c>
      <c r="C1118" s="19" t="n">
        <v>2026</v>
      </c>
      <c r="D1118" t="inlineStr">
        <is>
          <t>はい</t>
        </is>
      </c>
      <c r="E1118" s="18" t="n">
        <v>120000</v>
      </c>
      <c r="F1118" s="18" t="n">
        <v>0</v>
      </c>
      <c r="G1118" s="18" t="n">
        <v>0</v>
      </c>
      <c r="H1118" s="18" t="n">
        <v>0</v>
      </c>
      <c r="I1118" s="18" t="n">
        <v>0</v>
      </c>
      <c r="J1118" s="18">
        <f>ROUND(MIN(B1118/12,650000)*12*0.0915+MIN(B1118/12,1390000)*12*(0.0504+0)+B1118*0.005,0)</f>
        <v/>
      </c>
      <c r="K1118" s="18" t="n">
        <v>0</v>
      </c>
      <c r="L1118" s="18" t="n">
        <v>0</v>
      </c>
      <c r="M1118" s="18">
        <f>ROUND(IF(C1118&gt;=2026,IF(B1118&lt;741000,0,IF(B1118&lt;2191000,B1118-740000,IF(B1118&lt;2193000,1451000,IF(B1118&lt;2196000,1453000,IF(B1118&lt;2200000,1456000,IF(B1118&lt;3600000,ROUNDDOWN(B1118/4,-3)*2.8-80000,IF(B1118&lt;6600000,ROUNDDOWN(B1118/4,-3)*3.2-440000,IF(B1118&lt;8500000,ROUNDDOWN(B1118*0.9,0)-1100000,B1118-1950000)))))))),IF(B1118&lt;651000,0,IF(B1118&lt;1900000,B1118-650000,IF(B1118&lt;3600000,ROUNDDOWN(B1118/4,-3)*2.8-80000,IF(B1118&lt;6600000,ROUNDDOWN(B1118/4,-3)*3.2-440000,IF(B1118&lt;8500000,ROUNDDOWN(B1118*0.9,0)-1100000,B1118-1950000)))))),0)</f>
        <v/>
      </c>
      <c r="N1118" s="18">
        <f>IF(M1118&gt;23500000,NA(),IF(C1118&gt;=2026,IF(M1118&lt;=4890000,1040000,IF(M1118&lt;=6550000,670000,620000)),IF(M1118&lt;=1320000,950000,IF(M1118&lt;=3360000,880000,IF(M1118&lt;=4890000,680000,IF(M1118&lt;=6550000,630000,580000))))))</f>
        <v/>
      </c>
      <c r="O1118" s="18">
        <f>IF(F1118&lt;=0,IF(AND(D1118="はい",C1118&gt;=2026,C1118&lt;=2027),IF(E1118&lt;=0,0,IF(E1118&lt;=30000,E1118,IF(E1118&lt;=60000,ROUNDUP(E1118/2,0)+15000,IF(E1118&lt;=120000,ROUNDUP(E1118/4,0)+30000,60000)))),IF(E1118&lt;=0,0,IF(E1118&lt;=20000,E1118,IF(E1118&lt;=40000,ROUNDUP(E1118/2,0)+10000,IF(E1118&lt;=80000,ROUNDUP(E1118/4,0)+20000,40000))))),IF(E1118&lt;=0,IF(F1118&lt;=0,0,IF(F1118&lt;=25000,F1118,IF(F1118&lt;=50000,ROUNDUP(F1118/2,0)+12500,IF(F1118&lt;=100000,ROUNDUP(F1118/4,0)+25000,50000)))),MAX(IF(F1118&lt;=0,0,IF(F1118&lt;=25000,F1118,IF(F1118&lt;=50000,ROUNDUP(F1118/2,0)+12500,IF(F1118&lt;=100000,ROUNDUP(F1118/4,0)+25000,50000)))),MIN(IF(AND(D1118="はい",C1118&gt;=2026,C1118&lt;=2027),IF(E1118&lt;=0,0,IF(E1118&lt;=30000,E1118,IF(E1118&lt;=60000,ROUNDUP(E1118/2,0)+15000,IF(E1118&lt;=120000,ROUNDUP(E1118/4,0)+30000,60000)))),IF(E1118&lt;=0,0,IF(E1118&lt;=20000,E1118,IF(E1118&lt;=40000,ROUNDUP(E1118/2,0)+10000,IF(E1118&lt;=80000,ROUNDUP(E1118/4,0)+20000,40000)))))+IF(F1118&lt;=0,0,IF(F1118&lt;=25000,F1118,IF(F1118&lt;=50000,ROUNDUP(F1118/2,0)+12500,IF(F1118&lt;=100000,ROUNDUP(F1118/4,0)+25000,50000)))),IF(AND(D1118="はい",C1118&gt;=2026,C1118&lt;=2027),60000,40000)))))</f>
        <v/>
      </c>
      <c r="P1118" s="18">
        <f>IF(G1118&lt;=0,0,IF(G1118&lt;=20000,G1118,IF(G1118&lt;=40000,ROUNDUP(G1118/2,0)+10000,IF(G1118&lt;=80000,ROUNDUP(G1118/4,0)+20000,40000))))</f>
        <v/>
      </c>
      <c r="Q1118" s="18">
        <f>IF(I1118&lt;=0,IF(H1118&lt;=0,0,IF(H1118&lt;=20000,H1118,IF(H1118&lt;=40000,ROUNDUP(H1118/2,0)+10000,IF(H1118&lt;=80000,ROUNDUP(H1118/4,0)+20000,40000)))),IF(H1118&lt;=0,IF(I1118&lt;=0,0,IF(I1118&lt;=25000,I1118,IF(I1118&lt;=50000,ROUNDUP(I1118/2,0)+12500,IF(I1118&lt;=100000,ROUNDUP(I1118/4,0)+25000,50000)))),MAX(IF(I1118&lt;=0,0,IF(I1118&lt;=25000,I1118,IF(I1118&lt;=50000,ROUNDUP(I1118/2,0)+12500,IF(I1118&lt;=100000,ROUNDUP(I1118/4,0)+25000,50000)))),MIN(IF(H1118&lt;=0,0,IF(H1118&lt;=20000,H1118,IF(H1118&lt;=40000,ROUNDUP(H1118/2,0)+10000,IF(H1118&lt;=80000,ROUNDUP(H1118/4,0)+20000,40000))))+IF(I1118&lt;=0,0,IF(I1118&lt;=25000,I1118,IF(I1118&lt;=50000,ROUNDUP(I1118/2,0)+12500,IF(I1118&lt;=100000,ROUNDUP(I1118/4,0)+25000,50000)))),40000))))</f>
        <v/>
      </c>
      <c r="R1118" s="18">
        <f>MIN(120000,O1118+P1118+Q1118)</f>
        <v/>
      </c>
      <c r="S1118" s="18">
        <f>IF(F1118&lt;=0,IF(E1118&lt;=0,0,IF(E1118&lt;=12000,E1118,IF(E1118&lt;=32000,ROUNDUP(E1118/2,0)+6000,IF(E1118&lt;=56000,ROUNDUP(E1118/4,0)+14000,28000)))),IF(E1118&lt;=0,IF(F1118&lt;=0,0,IF(F1118&lt;=15000,F1118,IF(F1118&lt;=40000,ROUNDUP(F1118/2,0)+7500,IF(F1118&lt;=70000,ROUNDUP(F1118/4,0)+17500,35000)))),MAX(IF(F1118&lt;=0,0,IF(F1118&lt;=15000,F1118,IF(F1118&lt;=40000,ROUNDUP(F1118/2,0)+7500,IF(F1118&lt;=70000,ROUNDUP(F1118/4,0)+17500,35000)))),MIN(IF(E1118&lt;=0,0,IF(E1118&lt;=12000,E1118,IF(E1118&lt;=32000,ROUNDUP(E1118/2,0)+6000,IF(E1118&lt;=56000,ROUNDUP(E1118/4,0)+14000,28000))))+IF(F1118&lt;=0,0,IF(F1118&lt;=15000,F1118,IF(F1118&lt;=40000,ROUNDUP(F1118/2,0)+7500,IF(F1118&lt;=70000,ROUNDUP(F1118/4,0)+17500,35000)))),28000))))</f>
        <v/>
      </c>
      <c r="T1118" s="18">
        <f>IF(G1118&lt;=0,0,IF(G1118&lt;=12000,G1118,IF(G1118&lt;=32000,ROUNDUP(G1118/2,0)+6000,IF(G1118&lt;=56000,ROUNDUP(G1118/4,0)+14000,28000))))</f>
        <v/>
      </c>
      <c r="U1118" s="18">
        <f>IF(I1118&lt;=0,IF(H1118&lt;=0,0,IF(H1118&lt;=12000,H1118,IF(H1118&lt;=32000,ROUNDUP(H1118/2,0)+6000,IF(H1118&lt;=56000,ROUNDUP(H1118/4,0)+14000,28000)))),IF(H1118&lt;=0,IF(I1118&lt;=0,0,IF(I1118&lt;=15000,I1118,IF(I1118&lt;=40000,ROUNDUP(I1118/2,0)+7500,IF(I1118&lt;=70000,ROUNDUP(I1118/4,0)+17500,35000)))),MAX(IF(I1118&lt;=0,0,IF(I1118&lt;=15000,I1118,IF(I1118&lt;=40000,ROUNDUP(I1118/2,0)+7500,IF(I1118&lt;=70000,ROUNDUP(I1118/4,0)+17500,35000)))),MIN(IF(H1118&lt;=0,0,IF(H1118&lt;=12000,H1118,IF(H1118&lt;=32000,ROUNDUP(H1118/2,0)+6000,IF(H1118&lt;=56000,ROUNDUP(H1118/4,0)+14000,28000))))+IF(I1118&lt;=0,0,IF(I1118&lt;=15000,I1118,IF(I1118&lt;=40000,ROUNDUP(I1118/2,0)+7500,IF(I1118&lt;=70000,ROUNDUP(I1118/4,0)+17500,35000)))),28000))))</f>
        <v/>
      </c>
      <c r="V1118" s="18">
        <f>MIN(70000,S1118+T1118+U1118)</f>
        <v/>
      </c>
      <c r="W1118" s="18">
        <f>MAX(0,ROUNDDOWN(M1118-J1118-N1118-K1118-0,-3))</f>
        <v/>
      </c>
      <c r="X1118" s="18">
        <f>MAX(0,ROUNDDOWN(M1118-J1118-N1118-K1118-R1118,-3))</f>
        <v/>
      </c>
      <c r="Y1118" s="18">
        <f>IF(W1118&lt;=0,0,ROUNDDOWN((W1118*LOOKUP(W1118,{0,1950001,3300001,6950001,9000001,18000001,40000001},{0.05,0.1,0.2,0.23,0.33,0.4,0.45})-LOOKUP(W1118,{0,1950001,3300001,6950001,9000001,18000001,40000001},{0,97500,427500,636000,1536000,2796000,4796000}))*1.021,-2))</f>
        <v/>
      </c>
      <c r="Z1118" s="18">
        <f>IF(X1118&lt;=0,0,ROUNDDOWN((X1118*LOOKUP(X1118,{0,1950001,3300001,6950001,9000001,18000001,40000001},{0.05,0.1,0.2,0.23,0.33,0.4,0.45})-LOOKUP(X1118,{0,1950001,3300001,6950001,9000001,18000001,40000001},{0,97500,427500,636000,1536000,2796000,4796000}))*1.021,-2))</f>
        <v/>
      </c>
      <c r="AA1118" s="18">
        <f>MAX(0,ROUNDDOWN(M1118-J1118-430000-L1118-0,-3))</f>
        <v/>
      </c>
      <c r="AB1118" s="18">
        <f>MAX(0,ROUNDDOWN(M1118-J1118-430000-L1118-V1118,-3))</f>
        <v/>
      </c>
      <c r="AC1118" s="18">
        <f>IF(M1118&lt;=450000,0,MAX(0,ROUNDDOWN(AA1118*0.06-MIN(50000,AA1118)*0.03,-2))+MAX(0,ROUNDDOWN(AA1118*0.04-MIN(50000,AA1118)*0.02,-2)))</f>
        <v/>
      </c>
      <c r="AD1118" s="18">
        <f>IF(M1118&lt;=450000,0,MAX(0,ROUNDDOWN(AB1118*0.06-MIN(50000,AB1118)*0.03,-2))+MAX(0,ROUNDDOWN(AB1118*0.04-MIN(50000,AB1118)*0.02,-2)))</f>
        <v/>
      </c>
      <c r="AE1118" s="18">
        <f>Y1118-Z1118</f>
        <v/>
      </c>
      <c r="AF1118" s="18">
        <f>AC1118-AD1118</f>
        <v/>
      </c>
      <c r="AG1118" s="18">
        <f>AE1118+AF1118</f>
        <v/>
      </c>
      <c r="AH1118" s="20">
        <f>IF(W1118&lt;=0,0,LOOKUP(W1118,{0,1950001,3300001,6950001,9000001,18000001,40000001},{0.05,0.1,0.2,0.23,0.33,0.4,0.45}))</f>
        <v/>
      </c>
    </row>
    <row r="1119">
      <c r="A1119" t="inlineStr">
        <is>
          <t>1万円刻み 3区分8万円ずつ</t>
        </is>
      </c>
      <c r="B1119" s="18">
        <f>'4_1万円刻み'!$A$347</f>
        <v/>
      </c>
      <c r="C1119" s="19" t="n">
        <v>2026</v>
      </c>
      <c r="D1119" t="inlineStr">
        <is>
          <t>いいえ</t>
        </is>
      </c>
      <c r="E1119" s="18" t="n">
        <v>80000</v>
      </c>
      <c r="F1119" s="18" t="n">
        <v>0</v>
      </c>
      <c r="G1119" s="18" t="n">
        <v>80000</v>
      </c>
      <c r="H1119" s="18" t="n">
        <v>80000</v>
      </c>
      <c r="I1119" s="18" t="n">
        <v>0</v>
      </c>
      <c r="J1119" s="18">
        <f>ROUND(MIN(B1119/12,650000)*12*0.0915+MIN(B1119/12,1390000)*12*(0.0504+0)+B1119*0.005,0)</f>
        <v/>
      </c>
      <c r="K1119" s="18" t="n">
        <v>0</v>
      </c>
      <c r="L1119" s="18" t="n">
        <v>0</v>
      </c>
      <c r="M1119" s="18">
        <f>ROUND(IF(C1119&gt;=2026,IF(B1119&lt;741000,0,IF(B1119&lt;2191000,B1119-740000,IF(B1119&lt;2193000,1451000,IF(B1119&lt;2196000,1453000,IF(B1119&lt;2200000,1456000,IF(B1119&lt;3600000,ROUNDDOWN(B1119/4,-3)*2.8-80000,IF(B1119&lt;6600000,ROUNDDOWN(B1119/4,-3)*3.2-440000,IF(B1119&lt;8500000,ROUNDDOWN(B1119*0.9,0)-1100000,B1119-1950000)))))))),IF(B1119&lt;651000,0,IF(B1119&lt;1900000,B1119-650000,IF(B1119&lt;3600000,ROUNDDOWN(B1119/4,-3)*2.8-80000,IF(B1119&lt;6600000,ROUNDDOWN(B1119/4,-3)*3.2-440000,IF(B1119&lt;8500000,ROUNDDOWN(B1119*0.9,0)-1100000,B1119-1950000)))))),0)</f>
        <v/>
      </c>
      <c r="N1119" s="18">
        <f>IF(M1119&gt;23500000,NA(),IF(C1119&gt;=2026,IF(M1119&lt;=4890000,1040000,IF(M1119&lt;=6550000,670000,620000)),IF(M1119&lt;=1320000,950000,IF(M1119&lt;=3360000,880000,IF(M1119&lt;=4890000,680000,IF(M1119&lt;=6550000,630000,580000))))))</f>
        <v/>
      </c>
      <c r="O1119" s="18">
        <f>IF(F1119&lt;=0,IF(AND(D1119="はい",C1119&gt;=2026,C1119&lt;=2027),IF(E1119&lt;=0,0,IF(E1119&lt;=30000,E1119,IF(E1119&lt;=60000,ROUNDUP(E1119/2,0)+15000,IF(E1119&lt;=120000,ROUNDUP(E1119/4,0)+30000,60000)))),IF(E1119&lt;=0,0,IF(E1119&lt;=20000,E1119,IF(E1119&lt;=40000,ROUNDUP(E1119/2,0)+10000,IF(E1119&lt;=80000,ROUNDUP(E1119/4,0)+20000,40000))))),IF(E1119&lt;=0,IF(F1119&lt;=0,0,IF(F1119&lt;=25000,F1119,IF(F1119&lt;=50000,ROUNDUP(F1119/2,0)+12500,IF(F1119&lt;=100000,ROUNDUP(F1119/4,0)+25000,50000)))),MAX(IF(F1119&lt;=0,0,IF(F1119&lt;=25000,F1119,IF(F1119&lt;=50000,ROUNDUP(F1119/2,0)+12500,IF(F1119&lt;=100000,ROUNDUP(F1119/4,0)+25000,50000)))),MIN(IF(AND(D1119="はい",C1119&gt;=2026,C1119&lt;=2027),IF(E1119&lt;=0,0,IF(E1119&lt;=30000,E1119,IF(E1119&lt;=60000,ROUNDUP(E1119/2,0)+15000,IF(E1119&lt;=120000,ROUNDUP(E1119/4,0)+30000,60000)))),IF(E1119&lt;=0,0,IF(E1119&lt;=20000,E1119,IF(E1119&lt;=40000,ROUNDUP(E1119/2,0)+10000,IF(E1119&lt;=80000,ROUNDUP(E1119/4,0)+20000,40000)))))+IF(F1119&lt;=0,0,IF(F1119&lt;=25000,F1119,IF(F1119&lt;=50000,ROUNDUP(F1119/2,0)+12500,IF(F1119&lt;=100000,ROUNDUP(F1119/4,0)+25000,50000)))),IF(AND(D1119="はい",C1119&gt;=2026,C1119&lt;=2027),60000,40000)))))</f>
        <v/>
      </c>
      <c r="P1119" s="18">
        <f>IF(G1119&lt;=0,0,IF(G1119&lt;=20000,G1119,IF(G1119&lt;=40000,ROUNDUP(G1119/2,0)+10000,IF(G1119&lt;=80000,ROUNDUP(G1119/4,0)+20000,40000))))</f>
        <v/>
      </c>
      <c r="Q1119" s="18">
        <f>IF(I1119&lt;=0,IF(H1119&lt;=0,0,IF(H1119&lt;=20000,H1119,IF(H1119&lt;=40000,ROUNDUP(H1119/2,0)+10000,IF(H1119&lt;=80000,ROUNDUP(H1119/4,0)+20000,40000)))),IF(H1119&lt;=0,IF(I1119&lt;=0,0,IF(I1119&lt;=25000,I1119,IF(I1119&lt;=50000,ROUNDUP(I1119/2,0)+12500,IF(I1119&lt;=100000,ROUNDUP(I1119/4,0)+25000,50000)))),MAX(IF(I1119&lt;=0,0,IF(I1119&lt;=25000,I1119,IF(I1119&lt;=50000,ROUNDUP(I1119/2,0)+12500,IF(I1119&lt;=100000,ROUNDUP(I1119/4,0)+25000,50000)))),MIN(IF(H1119&lt;=0,0,IF(H1119&lt;=20000,H1119,IF(H1119&lt;=40000,ROUNDUP(H1119/2,0)+10000,IF(H1119&lt;=80000,ROUNDUP(H1119/4,0)+20000,40000))))+IF(I1119&lt;=0,0,IF(I1119&lt;=25000,I1119,IF(I1119&lt;=50000,ROUNDUP(I1119/2,0)+12500,IF(I1119&lt;=100000,ROUNDUP(I1119/4,0)+25000,50000)))),40000))))</f>
        <v/>
      </c>
      <c r="R1119" s="18">
        <f>MIN(120000,O1119+P1119+Q1119)</f>
        <v/>
      </c>
      <c r="S1119" s="18">
        <f>IF(F1119&lt;=0,IF(E1119&lt;=0,0,IF(E1119&lt;=12000,E1119,IF(E1119&lt;=32000,ROUNDUP(E1119/2,0)+6000,IF(E1119&lt;=56000,ROUNDUP(E1119/4,0)+14000,28000)))),IF(E1119&lt;=0,IF(F1119&lt;=0,0,IF(F1119&lt;=15000,F1119,IF(F1119&lt;=40000,ROUNDUP(F1119/2,0)+7500,IF(F1119&lt;=70000,ROUNDUP(F1119/4,0)+17500,35000)))),MAX(IF(F1119&lt;=0,0,IF(F1119&lt;=15000,F1119,IF(F1119&lt;=40000,ROUNDUP(F1119/2,0)+7500,IF(F1119&lt;=70000,ROUNDUP(F1119/4,0)+17500,35000)))),MIN(IF(E1119&lt;=0,0,IF(E1119&lt;=12000,E1119,IF(E1119&lt;=32000,ROUNDUP(E1119/2,0)+6000,IF(E1119&lt;=56000,ROUNDUP(E1119/4,0)+14000,28000))))+IF(F1119&lt;=0,0,IF(F1119&lt;=15000,F1119,IF(F1119&lt;=40000,ROUNDUP(F1119/2,0)+7500,IF(F1119&lt;=70000,ROUNDUP(F1119/4,0)+17500,35000)))),28000))))</f>
        <v/>
      </c>
      <c r="T1119" s="18">
        <f>IF(G1119&lt;=0,0,IF(G1119&lt;=12000,G1119,IF(G1119&lt;=32000,ROUNDUP(G1119/2,0)+6000,IF(G1119&lt;=56000,ROUNDUP(G1119/4,0)+14000,28000))))</f>
        <v/>
      </c>
      <c r="U1119" s="18">
        <f>IF(I1119&lt;=0,IF(H1119&lt;=0,0,IF(H1119&lt;=12000,H1119,IF(H1119&lt;=32000,ROUNDUP(H1119/2,0)+6000,IF(H1119&lt;=56000,ROUNDUP(H1119/4,0)+14000,28000)))),IF(H1119&lt;=0,IF(I1119&lt;=0,0,IF(I1119&lt;=15000,I1119,IF(I1119&lt;=40000,ROUNDUP(I1119/2,0)+7500,IF(I1119&lt;=70000,ROUNDUP(I1119/4,0)+17500,35000)))),MAX(IF(I1119&lt;=0,0,IF(I1119&lt;=15000,I1119,IF(I1119&lt;=40000,ROUNDUP(I1119/2,0)+7500,IF(I1119&lt;=70000,ROUNDUP(I1119/4,0)+17500,35000)))),MIN(IF(H1119&lt;=0,0,IF(H1119&lt;=12000,H1119,IF(H1119&lt;=32000,ROUNDUP(H1119/2,0)+6000,IF(H1119&lt;=56000,ROUNDUP(H1119/4,0)+14000,28000))))+IF(I1119&lt;=0,0,IF(I1119&lt;=15000,I1119,IF(I1119&lt;=40000,ROUNDUP(I1119/2,0)+7500,IF(I1119&lt;=70000,ROUNDUP(I1119/4,0)+17500,35000)))),28000))))</f>
        <v/>
      </c>
      <c r="V1119" s="18">
        <f>MIN(70000,S1119+T1119+U1119)</f>
        <v/>
      </c>
      <c r="W1119" s="18">
        <f>MAX(0,ROUNDDOWN(M1119-J1119-N1119-K1119-0,-3))</f>
        <v/>
      </c>
      <c r="X1119" s="18">
        <f>MAX(0,ROUNDDOWN(M1119-J1119-N1119-K1119-R1119,-3))</f>
        <v/>
      </c>
      <c r="Y1119" s="18">
        <f>IF(W1119&lt;=0,0,ROUNDDOWN((W1119*LOOKUP(W1119,{0,1950001,3300001,6950001,9000001,18000001,40000001},{0.05,0.1,0.2,0.23,0.33,0.4,0.45})-LOOKUP(W1119,{0,1950001,3300001,6950001,9000001,18000001,40000001},{0,97500,427500,636000,1536000,2796000,4796000}))*1.021,-2))</f>
        <v/>
      </c>
      <c r="Z1119" s="18">
        <f>IF(X1119&lt;=0,0,ROUNDDOWN((X1119*LOOKUP(X1119,{0,1950001,3300001,6950001,9000001,18000001,40000001},{0.05,0.1,0.2,0.23,0.33,0.4,0.45})-LOOKUP(X1119,{0,1950001,3300001,6950001,9000001,18000001,40000001},{0,97500,427500,636000,1536000,2796000,4796000}))*1.021,-2))</f>
        <v/>
      </c>
      <c r="AA1119" s="18">
        <f>MAX(0,ROUNDDOWN(M1119-J1119-430000-L1119-0,-3))</f>
        <v/>
      </c>
      <c r="AB1119" s="18">
        <f>MAX(0,ROUNDDOWN(M1119-J1119-430000-L1119-V1119,-3))</f>
        <v/>
      </c>
      <c r="AC1119" s="18">
        <f>IF(M1119&lt;=450000,0,MAX(0,ROUNDDOWN(AA1119*0.06-MIN(50000,AA1119)*0.03,-2))+MAX(0,ROUNDDOWN(AA1119*0.04-MIN(50000,AA1119)*0.02,-2)))</f>
        <v/>
      </c>
      <c r="AD1119" s="18">
        <f>IF(M1119&lt;=450000,0,MAX(0,ROUNDDOWN(AB1119*0.06-MIN(50000,AB1119)*0.03,-2))+MAX(0,ROUNDDOWN(AB1119*0.04-MIN(50000,AB1119)*0.02,-2)))</f>
        <v/>
      </c>
      <c r="AE1119" s="18">
        <f>Y1119-Z1119</f>
        <v/>
      </c>
      <c r="AF1119" s="18">
        <f>AC1119-AD1119</f>
        <v/>
      </c>
      <c r="AG1119" s="18">
        <f>AE1119+AF1119</f>
        <v/>
      </c>
      <c r="AH1119" s="20">
        <f>IF(W1119&lt;=0,0,LOOKUP(W1119,{0,1950001,3300001,6950001,9000001,18000001,40000001},{0.05,0.1,0.2,0.23,0.33,0.4,0.45}))</f>
        <v/>
      </c>
    </row>
    <row r="1120">
      <c r="A1120" t="inlineStr">
        <is>
          <t>1万円刻み 一般8万円</t>
        </is>
      </c>
      <c r="B1120" s="18">
        <f>'4_1万円刻み'!$A$347</f>
        <v/>
      </c>
      <c r="C1120" s="19" t="n">
        <v>2026</v>
      </c>
      <c r="D1120" t="inlineStr">
        <is>
          <t>いいえ</t>
        </is>
      </c>
      <c r="E1120" s="18" t="n">
        <v>80000</v>
      </c>
      <c r="F1120" s="18" t="n">
        <v>0</v>
      </c>
      <c r="G1120" s="18" t="n">
        <v>0</v>
      </c>
      <c r="H1120" s="18" t="n">
        <v>0</v>
      </c>
      <c r="I1120" s="18" t="n">
        <v>0</v>
      </c>
      <c r="J1120" s="18">
        <f>ROUND(MIN(B1120/12,650000)*12*0.0915+MIN(B1120/12,1390000)*12*(0.0504+0)+B1120*0.005,0)</f>
        <v/>
      </c>
      <c r="K1120" s="18" t="n">
        <v>0</v>
      </c>
      <c r="L1120" s="18" t="n">
        <v>0</v>
      </c>
      <c r="M1120" s="18">
        <f>ROUND(IF(C1120&gt;=2026,IF(B1120&lt;741000,0,IF(B1120&lt;2191000,B1120-740000,IF(B1120&lt;2193000,1451000,IF(B1120&lt;2196000,1453000,IF(B1120&lt;2200000,1456000,IF(B1120&lt;3600000,ROUNDDOWN(B1120/4,-3)*2.8-80000,IF(B1120&lt;6600000,ROUNDDOWN(B1120/4,-3)*3.2-440000,IF(B1120&lt;8500000,ROUNDDOWN(B1120*0.9,0)-1100000,B1120-1950000)))))))),IF(B1120&lt;651000,0,IF(B1120&lt;1900000,B1120-650000,IF(B1120&lt;3600000,ROUNDDOWN(B1120/4,-3)*2.8-80000,IF(B1120&lt;6600000,ROUNDDOWN(B1120/4,-3)*3.2-440000,IF(B1120&lt;8500000,ROUNDDOWN(B1120*0.9,0)-1100000,B1120-1950000)))))),0)</f>
        <v/>
      </c>
      <c r="N1120" s="18">
        <f>IF(M1120&gt;23500000,NA(),IF(C1120&gt;=2026,IF(M1120&lt;=4890000,1040000,IF(M1120&lt;=6550000,670000,620000)),IF(M1120&lt;=1320000,950000,IF(M1120&lt;=3360000,880000,IF(M1120&lt;=4890000,680000,IF(M1120&lt;=6550000,630000,580000))))))</f>
        <v/>
      </c>
      <c r="O1120" s="18">
        <f>IF(F1120&lt;=0,IF(AND(D1120="はい",C1120&gt;=2026,C1120&lt;=2027),IF(E1120&lt;=0,0,IF(E1120&lt;=30000,E1120,IF(E1120&lt;=60000,ROUNDUP(E1120/2,0)+15000,IF(E1120&lt;=120000,ROUNDUP(E1120/4,0)+30000,60000)))),IF(E1120&lt;=0,0,IF(E1120&lt;=20000,E1120,IF(E1120&lt;=40000,ROUNDUP(E1120/2,0)+10000,IF(E1120&lt;=80000,ROUNDUP(E1120/4,0)+20000,40000))))),IF(E1120&lt;=0,IF(F1120&lt;=0,0,IF(F1120&lt;=25000,F1120,IF(F1120&lt;=50000,ROUNDUP(F1120/2,0)+12500,IF(F1120&lt;=100000,ROUNDUP(F1120/4,0)+25000,50000)))),MAX(IF(F1120&lt;=0,0,IF(F1120&lt;=25000,F1120,IF(F1120&lt;=50000,ROUNDUP(F1120/2,0)+12500,IF(F1120&lt;=100000,ROUNDUP(F1120/4,0)+25000,50000)))),MIN(IF(AND(D1120="はい",C1120&gt;=2026,C1120&lt;=2027),IF(E1120&lt;=0,0,IF(E1120&lt;=30000,E1120,IF(E1120&lt;=60000,ROUNDUP(E1120/2,0)+15000,IF(E1120&lt;=120000,ROUNDUP(E1120/4,0)+30000,60000)))),IF(E1120&lt;=0,0,IF(E1120&lt;=20000,E1120,IF(E1120&lt;=40000,ROUNDUP(E1120/2,0)+10000,IF(E1120&lt;=80000,ROUNDUP(E1120/4,0)+20000,40000)))))+IF(F1120&lt;=0,0,IF(F1120&lt;=25000,F1120,IF(F1120&lt;=50000,ROUNDUP(F1120/2,0)+12500,IF(F1120&lt;=100000,ROUNDUP(F1120/4,0)+25000,50000)))),IF(AND(D1120="はい",C1120&gt;=2026,C1120&lt;=2027),60000,40000)))))</f>
        <v/>
      </c>
      <c r="P1120" s="18">
        <f>IF(G1120&lt;=0,0,IF(G1120&lt;=20000,G1120,IF(G1120&lt;=40000,ROUNDUP(G1120/2,0)+10000,IF(G1120&lt;=80000,ROUNDUP(G1120/4,0)+20000,40000))))</f>
        <v/>
      </c>
      <c r="Q1120" s="18">
        <f>IF(I1120&lt;=0,IF(H1120&lt;=0,0,IF(H1120&lt;=20000,H1120,IF(H1120&lt;=40000,ROUNDUP(H1120/2,0)+10000,IF(H1120&lt;=80000,ROUNDUP(H1120/4,0)+20000,40000)))),IF(H1120&lt;=0,IF(I1120&lt;=0,0,IF(I1120&lt;=25000,I1120,IF(I1120&lt;=50000,ROUNDUP(I1120/2,0)+12500,IF(I1120&lt;=100000,ROUNDUP(I1120/4,0)+25000,50000)))),MAX(IF(I1120&lt;=0,0,IF(I1120&lt;=25000,I1120,IF(I1120&lt;=50000,ROUNDUP(I1120/2,0)+12500,IF(I1120&lt;=100000,ROUNDUP(I1120/4,0)+25000,50000)))),MIN(IF(H1120&lt;=0,0,IF(H1120&lt;=20000,H1120,IF(H1120&lt;=40000,ROUNDUP(H1120/2,0)+10000,IF(H1120&lt;=80000,ROUNDUP(H1120/4,0)+20000,40000))))+IF(I1120&lt;=0,0,IF(I1120&lt;=25000,I1120,IF(I1120&lt;=50000,ROUNDUP(I1120/2,0)+12500,IF(I1120&lt;=100000,ROUNDUP(I1120/4,0)+25000,50000)))),40000))))</f>
        <v/>
      </c>
      <c r="R1120" s="18">
        <f>MIN(120000,O1120+P1120+Q1120)</f>
        <v/>
      </c>
      <c r="S1120" s="18">
        <f>IF(F1120&lt;=0,IF(E1120&lt;=0,0,IF(E1120&lt;=12000,E1120,IF(E1120&lt;=32000,ROUNDUP(E1120/2,0)+6000,IF(E1120&lt;=56000,ROUNDUP(E1120/4,0)+14000,28000)))),IF(E1120&lt;=0,IF(F1120&lt;=0,0,IF(F1120&lt;=15000,F1120,IF(F1120&lt;=40000,ROUNDUP(F1120/2,0)+7500,IF(F1120&lt;=70000,ROUNDUP(F1120/4,0)+17500,35000)))),MAX(IF(F1120&lt;=0,0,IF(F1120&lt;=15000,F1120,IF(F1120&lt;=40000,ROUNDUP(F1120/2,0)+7500,IF(F1120&lt;=70000,ROUNDUP(F1120/4,0)+17500,35000)))),MIN(IF(E1120&lt;=0,0,IF(E1120&lt;=12000,E1120,IF(E1120&lt;=32000,ROUNDUP(E1120/2,0)+6000,IF(E1120&lt;=56000,ROUNDUP(E1120/4,0)+14000,28000))))+IF(F1120&lt;=0,0,IF(F1120&lt;=15000,F1120,IF(F1120&lt;=40000,ROUNDUP(F1120/2,0)+7500,IF(F1120&lt;=70000,ROUNDUP(F1120/4,0)+17500,35000)))),28000))))</f>
        <v/>
      </c>
      <c r="T1120" s="18">
        <f>IF(G1120&lt;=0,0,IF(G1120&lt;=12000,G1120,IF(G1120&lt;=32000,ROUNDUP(G1120/2,0)+6000,IF(G1120&lt;=56000,ROUNDUP(G1120/4,0)+14000,28000))))</f>
        <v/>
      </c>
      <c r="U1120" s="18">
        <f>IF(I1120&lt;=0,IF(H1120&lt;=0,0,IF(H1120&lt;=12000,H1120,IF(H1120&lt;=32000,ROUNDUP(H1120/2,0)+6000,IF(H1120&lt;=56000,ROUNDUP(H1120/4,0)+14000,28000)))),IF(H1120&lt;=0,IF(I1120&lt;=0,0,IF(I1120&lt;=15000,I1120,IF(I1120&lt;=40000,ROUNDUP(I1120/2,0)+7500,IF(I1120&lt;=70000,ROUNDUP(I1120/4,0)+17500,35000)))),MAX(IF(I1120&lt;=0,0,IF(I1120&lt;=15000,I1120,IF(I1120&lt;=40000,ROUNDUP(I1120/2,0)+7500,IF(I1120&lt;=70000,ROUNDUP(I1120/4,0)+17500,35000)))),MIN(IF(H1120&lt;=0,0,IF(H1120&lt;=12000,H1120,IF(H1120&lt;=32000,ROUNDUP(H1120/2,0)+6000,IF(H1120&lt;=56000,ROUNDUP(H1120/4,0)+14000,28000))))+IF(I1120&lt;=0,0,IF(I1120&lt;=15000,I1120,IF(I1120&lt;=40000,ROUNDUP(I1120/2,0)+7500,IF(I1120&lt;=70000,ROUNDUP(I1120/4,0)+17500,35000)))),28000))))</f>
        <v/>
      </c>
      <c r="V1120" s="18">
        <f>MIN(70000,S1120+T1120+U1120)</f>
        <v/>
      </c>
      <c r="W1120" s="18">
        <f>MAX(0,ROUNDDOWN(M1120-J1120-N1120-K1120-0,-3))</f>
        <v/>
      </c>
      <c r="X1120" s="18">
        <f>MAX(0,ROUNDDOWN(M1120-J1120-N1120-K1120-R1120,-3))</f>
        <v/>
      </c>
      <c r="Y1120" s="18">
        <f>IF(W1120&lt;=0,0,ROUNDDOWN((W1120*LOOKUP(W1120,{0,1950001,3300001,6950001,9000001,18000001,40000001},{0.05,0.1,0.2,0.23,0.33,0.4,0.45})-LOOKUP(W1120,{0,1950001,3300001,6950001,9000001,18000001,40000001},{0,97500,427500,636000,1536000,2796000,4796000}))*1.021,-2))</f>
        <v/>
      </c>
      <c r="Z1120" s="18">
        <f>IF(X1120&lt;=0,0,ROUNDDOWN((X1120*LOOKUP(X1120,{0,1950001,3300001,6950001,9000001,18000001,40000001},{0.05,0.1,0.2,0.23,0.33,0.4,0.45})-LOOKUP(X1120,{0,1950001,3300001,6950001,9000001,18000001,40000001},{0,97500,427500,636000,1536000,2796000,4796000}))*1.021,-2))</f>
        <v/>
      </c>
      <c r="AA1120" s="18">
        <f>MAX(0,ROUNDDOWN(M1120-J1120-430000-L1120-0,-3))</f>
        <v/>
      </c>
      <c r="AB1120" s="18">
        <f>MAX(0,ROUNDDOWN(M1120-J1120-430000-L1120-V1120,-3))</f>
        <v/>
      </c>
      <c r="AC1120" s="18">
        <f>IF(M1120&lt;=450000,0,MAX(0,ROUNDDOWN(AA1120*0.06-MIN(50000,AA1120)*0.03,-2))+MAX(0,ROUNDDOWN(AA1120*0.04-MIN(50000,AA1120)*0.02,-2)))</f>
        <v/>
      </c>
      <c r="AD1120" s="18">
        <f>IF(M1120&lt;=450000,0,MAX(0,ROUNDDOWN(AB1120*0.06-MIN(50000,AB1120)*0.03,-2))+MAX(0,ROUNDDOWN(AB1120*0.04-MIN(50000,AB1120)*0.02,-2)))</f>
        <v/>
      </c>
      <c r="AE1120" s="18">
        <f>Y1120-Z1120</f>
        <v/>
      </c>
      <c r="AF1120" s="18">
        <f>AC1120-AD1120</f>
        <v/>
      </c>
      <c r="AG1120" s="18">
        <f>AE1120+AF1120</f>
        <v/>
      </c>
      <c r="AH1120" s="20">
        <f>IF(W1120&lt;=0,0,LOOKUP(W1120,{0,1950001,3300001,6950001,9000001,18000001,40000001},{0.05,0.1,0.2,0.23,0.33,0.4,0.45}))</f>
        <v/>
      </c>
    </row>
    <row r="1121">
      <c r="A1121" t="inlineStr">
        <is>
          <t>1万円刻み 特例あり一般12万円</t>
        </is>
      </c>
      <c r="B1121" s="18">
        <f>'4_1万円刻み'!$A$347</f>
        <v/>
      </c>
      <c r="C1121" s="19" t="n">
        <v>2026</v>
      </c>
      <c r="D1121" t="inlineStr">
        <is>
          <t>はい</t>
        </is>
      </c>
      <c r="E1121" s="18" t="n">
        <v>120000</v>
      </c>
      <c r="F1121" s="18" t="n">
        <v>0</v>
      </c>
      <c r="G1121" s="18" t="n">
        <v>0</v>
      </c>
      <c r="H1121" s="18" t="n">
        <v>0</v>
      </c>
      <c r="I1121" s="18" t="n">
        <v>0</v>
      </c>
      <c r="J1121" s="18">
        <f>ROUND(MIN(B1121/12,650000)*12*0.0915+MIN(B1121/12,1390000)*12*(0.0504+0)+B1121*0.005,0)</f>
        <v/>
      </c>
      <c r="K1121" s="18" t="n">
        <v>0</v>
      </c>
      <c r="L1121" s="18" t="n">
        <v>0</v>
      </c>
      <c r="M1121" s="18">
        <f>ROUND(IF(C1121&gt;=2026,IF(B1121&lt;741000,0,IF(B1121&lt;2191000,B1121-740000,IF(B1121&lt;2193000,1451000,IF(B1121&lt;2196000,1453000,IF(B1121&lt;2200000,1456000,IF(B1121&lt;3600000,ROUNDDOWN(B1121/4,-3)*2.8-80000,IF(B1121&lt;6600000,ROUNDDOWN(B1121/4,-3)*3.2-440000,IF(B1121&lt;8500000,ROUNDDOWN(B1121*0.9,0)-1100000,B1121-1950000)))))))),IF(B1121&lt;651000,0,IF(B1121&lt;1900000,B1121-650000,IF(B1121&lt;3600000,ROUNDDOWN(B1121/4,-3)*2.8-80000,IF(B1121&lt;6600000,ROUNDDOWN(B1121/4,-3)*3.2-440000,IF(B1121&lt;8500000,ROUNDDOWN(B1121*0.9,0)-1100000,B1121-1950000)))))),0)</f>
        <v/>
      </c>
      <c r="N1121" s="18">
        <f>IF(M1121&gt;23500000,NA(),IF(C1121&gt;=2026,IF(M1121&lt;=4890000,1040000,IF(M1121&lt;=6550000,670000,620000)),IF(M1121&lt;=1320000,950000,IF(M1121&lt;=3360000,880000,IF(M1121&lt;=4890000,680000,IF(M1121&lt;=6550000,630000,580000))))))</f>
        <v/>
      </c>
      <c r="O1121" s="18">
        <f>IF(F1121&lt;=0,IF(AND(D1121="はい",C1121&gt;=2026,C1121&lt;=2027),IF(E1121&lt;=0,0,IF(E1121&lt;=30000,E1121,IF(E1121&lt;=60000,ROUNDUP(E1121/2,0)+15000,IF(E1121&lt;=120000,ROUNDUP(E1121/4,0)+30000,60000)))),IF(E1121&lt;=0,0,IF(E1121&lt;=20000,E1121,IF(E1121&lt;=40000,ROUNDUP(E1121/2,0)+10000,IF(E1121&lt;=80000,ROUNDUP(E1121/4,0)+20000,40000))))),IF(E1121&lt;=0,IF(F1121&lt;=0,0,IF(F1121&lt;=25000,F1121,IF(F1121&lt;=50000,ROUNDUP(F1121/2,0)+12500,IF(F1121&lt;=100000,ROUNDUP(F1121/4,0)+25000,50000)))),MAX(IF(F1121&lt;=0,0,IF(F1121&lt;=25000,F1121,IF(F1121&lt;=50000,ROUNDUP(F1121/2,0)+12500,IF(F1121&lt;=100000,ROUNDUP(F1121/4,0)+25000,50000)))),MIN(IF(AND(D1121="はい",C1121&gt;=2026,C1121&lt;=2027),IF(E1121&lt;=0,0,IF(E1121&lt;=30000,E1121,IF(E1121&lt;=60000,ROUNDUP(E1121/2,0)+15000,IF(E1121&lt;=120000,ROUNDUP(E1121/4,0)+30000,60000)))),IF(E1121&lt;=0,0,IF(E1121&lt;=20000,E1121,IF(E1121&lt;=40000,ROUNDUP(E1121/2,0)+10000,IF(E1121&lt;=80000,ROUNDUP(E1121/4,0)+20000,40000)))))+IF(F1121&lt;=0,0,IF(F1121&lt;=25000,F1121,IF(F1121&lt;=50000,ROUNDUP(F1121/2,0)+12500,IF(F1121&lt;=100000,ROUNDUP(F1121/4,0)+25000,50000)))),IF(AND(D1121="はい",C1121&gt;=2026,C1121&lt;=2027),60000,40000)))))</f>
        <v/>
      </c>
      <c r="P1121" s="18">
        <f>IF(G1121&lt;=0,0,IF(G1121&lt;=20000,G1121,IF(G1121&lt;=40000,ROUNDUP(G1121/2,0)+10000,IF(G1121&lt;=80000,ROUNDUP(G1121/4,0)+20000,40000))))</f>
        <v/>
      </c>
      <c r="Q1121" s="18">
        <f>IF(I1121&lt;=0,IF(H1121&lt;=0,0,IF(H1121&lt;=20000,H1121,IF(H1121&lt;=40000,ROUNDUP(H1121/2,0)+10000,IF(H1121&lt;=80000,ROUNDUP(H1121/4,0)+20000,40000)))),IF(H1121&lt;=0,IF(I1121&lt;=0,0,IF(I1121&lt;=25000,I1121,IF(I1121&lt;=50000,ROUNDUP(I1121/2,0)+12500,IF(I1121&lt;=100000,ROUNDUP(I1121/4,0)+25000,50000)))),MAX(IF(I1121&lt;=0,0,IF(I1121&lt;=25000,I1121,IF(I1121&lt;=50000,ROUNDUP(I1121/2,0)+12500,IF(I1121&lt;=100000,ROUNDUP(I1121/4,0)+25000,50000)))),MIN(IF(H1121&lt;=0,0,IF(H1121&lt;=20000,H1121,IF(H1121&lt;=40000,ROUNDUP(H1121/2,0)+10000,IF(H1121&lt;=80000,ROUNDUP(H1121/4,0)+20000,40000))))+IF(I1121&lt;=0,0,IF(I1121&lt;=25000,I1121,IF(I1121&lt;=50000,ROUNDUP(I1121/2,0)+12500,IF(I1121&lt;=100000,ROUNDUP(I1121/4,0)+25000,50000)))),40000))))</f>
        <v/>
      </c>
      <c r="R1121" s="18">
        <f>MIN(120000,O1121+P1121+Q1121)</f>
        <v/>
      </c>
      <c r="S1121" s="18">
        <f>IF(F1121&lt;=0,IF(E1121&lt;=0,0,IF(E1121&lt;=12000,E1121,IF(E1121&lt;=32000,ROUNDUP(E1121/2,0)+6000,IF(E1121&lt;=56000,ROUNDUP(E1121/4,0)+14000,28000)))),IF(E1121&lt;=0,IF(F1121&lt;=0,0,IF(F1121&lt;=15000,F1121,IF(F1121&lt;=40000,ROUNDUP(F1121/2,0)+7500,IF(F1121&lt;=70000,ROUNDUP(F1121/4,0)+17500,35000)))),MAX(IF(F1121&lt;=0,0,IF(F1121&lt;=15000,F1121,IF(F1121&lt;=40000,ROUNDUP(F1121/2,0)+7500,IF(F1121&lt;=70000,ROUNDUP(F1121/4,0)+17500,35000)))),MIN(IF(E1121&lt;=0,0,IF(E1121&lt;=12000,E1121,IF(E1121&lt;=32000,ROUNDUP(E1121/2,0)+6000,IF(E1121&lt;=56000,ROUNDUP(E1121/4,0)+14000,28000))))+IF(F1121&lt;=0,0,IF(F1121&lt;=15000,F1121,IF(F1121&lt;=40000,ROUNDUP(F1121/2,0)+7500,IF(F1121&lt;=70000,ROUNDUP(F1121/4,0)+17500,35000)))),28000))))</f>
        <v/>
      </c>
      <c r="T1121" s="18">
        <f>IF(G1121&lt;=0,0,IF(G1121&lt;=12000,G1121,IF(G1121&lt;=32000,ROUNDUP(G1121/2,0)+6000,IF(G1121&lt;=56000,ROUNDUP(G1121/4,0)+14000,28000))))</f>
        <v/>
      </c>
      <c r="U1121" s="18">
        <f>IF(I1121&lt;=0,IF(H1121&lt;=0,0,IF(H1121&lt;=12000,H1121,IF(H1121&lt;=32000,ROUNDUP(H1121/2,0)+6000,IF(H1121&lt;=56000,ROUNDUP(H1121/4,0)+14000,28000)))),IF(H1121&lt;=0,IF(I1121&lt;=0,0,IF(I1121&lt;=15000,I1121,IF(I1121&lt;=40000,ROUNDUP(I1121/2,0)+7500,IF(I1121&lt;=70000,ROUNDUP(I1121/4,0)+17500,35000)))),MAX(IF(I1121&lt;=0,0,IF(I1121&lt;=15000,I1121,IF(I1121&lt;=40000,ROUNDUP(I1121/2,0)+7500,IF(I1121&lt;=70000,ROUNDUP(I1121/4,0)+17500,35000)))),MIN(IF(H1121&lt;=0,0,IF(H1121&lt;=12000,H1121,IF(H1121&lt;=32000,ROUNDUP(H1121/2,0)+6000,IF(H1121&lt;=56000,ROUNDUP(H1121/4,0)+14000,28000))))+IF(I1121&lt;=0,0,IF(I1121&lt;=15000,I1121,IF(I1121&lt;=40000,ROUNDUP(I1121/2,0)+7500,IF(I1121&lt;=70000,ROUNDUP(I1121/4,0)+17500,35000)))),28000))))</f>
        <v/>
      </c>
      <c r="V1121" s="18">
        <f>MIN(70000,S1121+T1121+U1121)</f>
        <v/>
      </c>
      <c r="W1121" s="18">
        <f>MAX(0,ROUNDDOWN(M1121-J1121-N1121-K1121-0,-3))</f>
        <v/>
      </c>
      <c r="X1121" s="18">
        <f>MAX(0,ROUNDDOWN(M1121-J1121-N1121-K1121-R1121,-3))</f>
        <v/>
      </c>
      <c r="Y1121" s="18">
        <f>IF(W1121&lt;=0,0,ROUNDDOWN((W1121*LOOKUP(W1121,{0,1950001,3300001,6950001,9000001,18000001,40000001},{0.05,0.1,0.2,0.23,0.33,0.4,0.45})-LOOKUP(W1121,{0,1950001,3300001,6950001,9000001,18000001,40000001},{0,97500,427500,636000,1536000,2796000,4796000}))*1.021,-2))</f>
        <v/>
      </c>
      <c r="Z1121" s="18">
        <f>IF(X1121&lt;=0,0,ROUNDDOWN((X1121*LOOKUP(X1121,{0,1950001,3300001,6950001,9000001,18000001,40000001},{0.05,0.1,0.2,0.23,0.33,0.4,0.45})-LOOKUP(X1121,{0,1950001,3300001,6950001,9000001,18000001,40000001},{0,97500,427500,636000,1536000,2796000,4796000}))*1.021,-2))</f>
        <v/>
      </c>
      <c r="AA1121" s="18">
        <f>MAX(0,ROUNDDOWN(M1121-J1121-430000-L1121-0,-3))</f>
        <v/>
      </c>
      <c r="AB1121" s="18">
        <f>MAX(0,ROUNDDOWN(M1121-J1121-430000-L1121-V1121,-3))</f>
        <v/>
      </c>
      <c r="AC1121" s="18">
        <f>IF(M1121&lt;=450000,0,MAX(0,ROUNDDOWN(AA1121*0.06-MIN(50000,AA1121)*0.03,-2))+MAX(0,ROUNDDOWN(AA1121*0.04-MIN(50000,AA1121)*0.02,-2)))</f>
        <v/>
      </c>
      <c r="AD1121" s="18">
        <f>IF(M1121&lt;=450000,0,MAX(0,ROUNDDOWN(AB1121*0.06-MIN(50000,AB1121)*0.03,-2))+MAX(0,ROUNDDOWN(AB1121*0.04-MIN(50000,AB1121)*0.02,-2)))</f>
        <v/>
      </c>
      <c r="AE1121" s="18">
        <f>Y1121-Z1121</f>
        <v/>
      </c>
      <c r="AF1121" s="18">
        <f>AC1121-AD1121</f>
        <v/>
      </c>
      <c r="AG1121" s="18">
        <f>AE1121+AF1121</f>
        <v/>
      </c>
      <c r="AH1121" s="20">
        <f>IF(W1121&lt;=0,0,LOOKUP(W1121,{0,1950001,3300001,6950001,9000001,18000001,40000001},{0.05,0.1,0.2,0.23,0.33,0.4,0.45}))</f>
        <v/>
      </c>
    </row>
    <row r="1122">
      <c r="A1122" t="inlineStr">
        <is>
          <t>1万円刻み 3区分8万円ずつ</t>
        </is>
      </c>
      <c r="B1122" s="18">
        <f>'4_1万円刻み'!$A$348</f>
        <v/>
      </c>
      <c r="C1122" s="19" t="n">
        <v>2026</v>
      </c>
      <c r="D1122" t="inlineStr">
        <is>
          <t>いいえ</t>
        </is>
      </c>
      <c r="E1122" s="18" t="n">
        <v>80000</v>
      </c>
      <c r="F1122" s="18" t="n">
        <v>0</v>
      </c>
      <c r="G1122" s="18" t="n">
        <v>80000</v>
      </c>
      <c r="H1122" s="18" t="n">
        <v>80000</v>
      </c>
      <c r="I1122" s="18" t="n">
        <v>0</v>
      </c>
      <c r="J1122" s="18">
        <f>ROUND(MIN(B1122/12,650000)*12*0.0915+MIN(B1122/12,1390000)*12*(0.0504+0)+B1122*0.005,0)</f>
        <v/>
      </c>
      <c r="K1122" s="18" t="n">
        <v>0</v>
      </c>
      <c r="L1122" s="18" t="n">
        <v>0</v>
      </c>
      <c r="M1122" s="18">
        <f>ROUND(IF(C1122&gt;=2026,IF(B1122&lt;741000,0,IF(B1122&lt;2191000,B1122-740000,IF(B1122&lt;2193000,1451000,IF(B1122&lt;2196000,1453000,IF(B1122&lt;2200000,1456000,IF(B1122&lt;3600000,ROUNDDOWN(B1122/4,-3)*2.8-80000,IF(B1122&lt;6600000,ROUNDDOWN(B1122/4,-3)*3.2-440000,IF(B1122&lt;8500000,ROUNDDOWN(B1122*0.9,0)-1100000,B1122-1950000)))))))),IF(B1122&lt;651000,0,IF(B1122&lt;1900000,B1122-650000,IF(B1122&lt;3600000,ROUNDDOWN(B1122/4,-3)*2.8-80000,IF(B1122&lt;6600000,ROUNDDOWN(B1122/4,-3)*3.2-440000,IF(B1122&lt;8500000,ROUNDDOWN(B1122*0.9,0)-1100000,B1122-1950000)))))),0)</f>
        <v/>
      </c>
      <c r="N1122" s="18">
        <f>IF(M1122&gt;23500000,NA(),IF(C1122&gt;=2026,IF(M1122&lt;=4890000,1040000,IF(M1122&lt;=6550000,670000,620000)),IF(M1122&lt;=1320000,950000,IF(M1122&lt;=3360000,880000,IF(M1122&lt;=4890000,680000,IF(M1122&lt;=6550000,630000,580000))))))</f>
        <v/>
      </c>
      <c r="O1122" s="18">
        <f>IF(F1122&lt;=0,IF(AND(D1122="はい",C1122&gt;=2026,C1122&lt;=2027),IF(E1122&lt;=0,0,IF(E1122&lt;=30000,E1122,IF(E1122&lt;=60000,ROUNDUP(E1122/2,0)+15000,IF(E1122&lt;=120000,ROUNDUP(E1122/4,0)+30000,60000)))),IF(E1122&lt;=0,0,IF(E1122&lt;=20000,E1122,IF(E1122&lt;=40000,ROUNDUP(E1122/2,0)+10000,IF(E1122&lt;=80000,ROUNDUP(E1122/4,0)+20000,40000))))),IF(E1122&lt;=0,IF(F1122&lt;=0,0,IF(F1122&lt;=25000,F1122,IF(F1122&lt;=50000,ROUNDUP(F1122/2,0)+12500,IF(F1122&lt;=100000,ROUNDUP(F1122/4,0)+25000,50000)))),MAX(IF(F1122&lt;=0,0,IF(F1122&lt;=25000,F1122,IF(F1122&lt;=50000,ROUNDUP(F1122/2,0)+12500,IF(F1122&lt;=100000,ROUNDUP(F1122/4,0)+25000,50000)))),MIN(IF(AND(D1122="はい",C1122&gt;=2026,C1122&lt;=2027),IF(E1122&lt;=0,0,IF(E1122&lt;=30000,E1122,IF(E1122&lt;=60000,ROUNDUP(E1122/2,0)+15000,IF(E1122&lt;=120000,ROUNDUP(E1122/4,0)+30000,60000)))),IF(E1122&lt;=0,0,IF(E1122&lt;=20000,E1122,IF(E1122&lt;=40000,ROUNDUP(E1122/2,0)+10000,IF(E1122&lt;=80000,ROUNDUP(E1122/4,0)+20000,40000)))))+IF(F1122&lt;=0,0,IF(F1122&lt;=25000,F1122,IF(F1122&lt;=50000,ROUNDUP(F1122/2,0)+12500,IF(F1122&lt;=100000,ROUNDUP(F1122/4,0)+25000,50000)))),IF(AND(D1122="はい",C1122&gt;=2026,C1122&lt;=2027),60000,40000)))))</f>
        <v/>
      </c>
      <c r="P1122" s="18">
        <f>IF(G1122&lt;=0,0,IF(G1122&lt;=20000,G1122,IF(G1122&lt;=40000,ROUNDUP(G1122/2,0)+10000,IF(G1122&lt;=80000,ROUNDUP(G1122/4,0)+20000,40000))))</f>
        <v/>
      </c>
      <c r="Q1122" s="18">
        <f>IF(I1122&lt;=0,IF(H1122&lt;=0,0,IF(H1122&lt;=20000,H1122,IF(H1122&lt;=40000,ROUNDUP(H1122/2,0)+10000,IF(H1122&lt;=80000,ROUNDUP(H1122/4,0)+20000,40000)))),IF(H1122&lt;=0,IF(I1122&lt;=0,0,IF(I1122&lt;=25000,I1122,IF(I1122&lt;=50000,ROUNDUP(I1122/2,0)+12500,IF(I1122&lt;=100000,ROUNDUP(I1122/4,0)+25000,50000)))),MAX(IF(I1122&lt;=0,0,IF(I1122&lt;=25000,I1122,IF(I1122&lt;=50000,ROUNDUP(I1122/2,0)+12500,IF(I1122&lt;=100000,ROUNDUP(I1122/4,0)+25000,50000)))),MIN(IF(H1122&lt;=0,0,IF(H1122&lt;=20000,H1122,IF(H1122&lt;=40000,ROUNDUP(H1122/2,0)+10000,IF(H1122&lt;=80000,ROUNDUP(H1122/4,0)+20000,40000))))+IF(I1122&lt;=0,0,IF(I1122&lt;=25000,I1122,IF(I1122&lt;=50000,ROUNDUP(I1122/2,0)+12500,IF(I1122&lt;=100000,ROUNDUP(I1122/4,0)+25000,50000)))),40000))))</f>
        <v/>
      </c>
      <c r="R1122" s="18">
        <f>MIN(120000,O1122+P1122+Q1122)</f>
        <v/>
      </c>
      <c r="S1122" s="18">
        <f>IF(F1122&lt;=0,IF(E1122&lt;=0,0,IF(E1122&lt;=12000,E1122,IF(E1122&lt;=32000,ROUNDUP(E1122/2,0)+6000,IF(E1122&lt;=56000,ROUNDUP(E1122/4,0)+14000,28000)))),IF(E1122&lt;=0,IF(F1122&lt;=0,0,IF(F1122&lt;=15000,F1122,IF(F1122&lt;=40000,ROUNDUP(F1122/2,0)+7500,IF(F1122&lt;=70000,ROUNDUP(F1122/4,0)+17500,35000)))),MAX(IF(F1122&lt;=0,0,IF(F1122&lt;=15000,F1122,IF(F1122&lt;=40000,ROUNDUP(F1122/2,0)+7500,IF(F1122&lt;=70000,ROUNDUP(F1122/4,0)+17500,35000)))),MIN(IF(E1122&lt;=0,0,IF(E1122&lt;=12000,E1122,IF(E1122&lt;=32000,ROUNDUP(E1122/2,0)+6000,IF(E1122&lt;=56000,ROUNDUP(E1122/4,0)+14000,28000))))+IF(F1122&lt;=0,0,IF(F1122&lt;=15000,F1122,IF(F1122&lt;=40000,ROUNDUP(F1122/2,0)+7500,IF(F1122&lt;=70000,ROUNDUP(F1122/4,0)+17500,35000)))),28000))))</f>
        <v/>
      </c>
      <c r="T1122" s="18">
        <f>IF(G1122&lt;=0,0,IF(G1122&lt;=12000,G1122,IF(G1122&lt;=32000,ROUNDUP(G1122/2,0)+6000,IF(G1122&lt;=56000,ROUNDUP(G1122/4,0)+14000,28000))))</f>
        <v/>
      </c>
      <c r="U1122" s="18">
        <f>IF(I1122&lt;=0,IF(H1122&lt;=0,0,IF(H1122&lt;=12000,H1122,IF(H1122&lt;=32000,ROUNDUP(H1122/2,0)+6000,IF(H1122&lt;=56000,ROUNDUP(H1122/4,0)+14000,28000)))),IF(H1122&lt;=0,IF(I1122&lt;=0,0,IF(I1122&lt;=15000,I1122,IF(I1122&lt;=40000,ROUNDUP(I1122/2,0)+7500,IF(I1122&lt;=70000,ROUNDUP(I1122/4,0)+17500,35000)))),MAX(IF(I1122&lt;=0,0,IF(I1122&lt;=15000,I1122,IF(I1122&lt;=40000,ROUNDUP(I1122/2,0)+7500,IF(I1122&lt;=70000,ROUNDUP(I1122/4,0)+17500,35000)))),MIN(IF(H1122&lt;=0,0,IF(H1122&lt;=12000,H1122,IF(H1122&lt;=32000,ROUNDUP(H1122/2,0)+6000,IF(H1122&lt;=56000,ROUNDUP(H1122/4,0)+14000,28000))))+IF(I1122&lt;=0,0,IF(I1122&lt;=15000,I1122,IF(I1122&lt;=40000,ROUNDUP(I1122/2,0)+7500,IF(I1122&lt;=70000,ROUNDUP(I1122/4,0)+17500,35000)))),28000))))</f>
        <v/>
      </c>
      <c r="V1122" s="18">
        <f>MIN(70000,S1122+T1122+U1122)</f>
        <v/>
      </c>
      <c r="W1122" s="18">
        <f>MAX(0,ROUNDDOWN(M1122-J1122-N1122-K1122-0,-3))</f>
        <v/>
      </c>
      <c r="X1122" s="18">
        <f>MAX(0,ROUNDDOWN(M1122-J1122-N1122-K1122-R1122,-3))</f>
        <v/>
      </c>
      <c r="Y1122" s="18">
        <f>IF(W1122&lt;=0,0,ROUNDDOWN((W1122*LOOKUP(W1122,{0,1950001,3300001,6950001,9000001,18000001,40000001},{0.05,0.1,0.2,0.23,0.33,0.4,0.45})-LOOKUP(W1122,{0,1950001,3300001,6950001,9000001,18000001,40000001},{0,97500,427500,636000,1536000,2796000,4796000}))*1.021,-2))</f>
        <v/>
      </c>
      <c r="Z1122" s="18">
        <f>IF(X1122&lt;=0,0,ROUNDDOWN((X1122*LOOKUP(X1122,{0,1950001,3300001,6950001,9000001,18000001,40000001},{0.05,0.1,0.2,0.23,0.33,0.4,0.45})-LOOKUP(X1122,{0,1950001,3300001,6950001,9000001,18000001,40000001},{0,97500,427500,636000,1536000,2796000,4796000}))*1.021,-2))</f>
        <v/>
      </c>
      <c r="AA1122" s="18">
        <f>MAX(0,ROUNDDOWN(M1122-J1122-430000-L1122-0,-3))</f>
        <v/>
      </c>
      <c r="AB1122" s="18">
        <f>MAX(0,ROUNDDOWN(M1122-J1122-430000-L1122-V1122,-3))</f>
        <v/>
      </c>
      <c r="AC1122" s="18">
        <f>IF(M1122&lt;=450000,0,MAX(0,ROUNDDOWN(AA1122*0.06-MIN(50000,AA1122)*0.03,-2))+MAX(0,ROUNDDOWN(AA1122*0.04-MIN(50000,AA1122)*0.02,-2)))</f>
        <v/>
      </c>
      <c r="AD1122" s="18">
        <f>IF(M1122&lt;=450000,0,MAX(0,ROUNDDOWN(AB1122*0.06-MIN(50000,AB1122)*0.03,-2))+MAX(0,ROUNDDOWN(AB1122*0.04-MIN(50000,AB1122)*0.02,-2)))</f>
        <v/>
      </c>
      <c r="AE1122" s="18">
        <f>Y1122-Z1122</f>
        <v/>
      </c>
      <c r="AF1122" s="18">
        <f>AC1122-AD1122</f>
        <v/>
      </c>
      <c r="AG1122" s="18">
        <f>AE1122+AF1122</f>
        <v/>
      </c>
      <c r="AH1122" s="20">
        <f>IF(W1122&lt;=0,0,LOOKUP(W1122,{0,1950001,3300001,6950001,9000001,18000001,40000001},{0.05,0.1,0.2,0.23,0.33,0.4,0.45}))</f>
        <v/>
      </c>
    </row>
    <row r="1123">
      <c r="A1123" t="inlineStr">
        <is>
          <t>1万円刻み 一般8万円</t>
        </is>
      </c>
      <c r="B1123" s="18">
        <f>'4_1万円刻み'!$A$348</f>
        <v/>
      </c>
      <c r="C1123" s="19" t="n">
        <v>2026</v>
      </c>
      <c r="D1123" t="inlineStr">
        <is>
          <t>いいえ</t>
        </is>
      </c>
      <c r="E1123" s="18" t="n">
        <v>80000</v>
      </c>
      <c r="F1123" s="18" t="n">
        <v>0</v>
      </c>
      <c r="G1123" s="18" t="n">
        <v>0</v>
      </c>
      <c r="H1123" s="18" t="n">
        <v>0</v>
      </c>
      <c r="I1123" s="18" t="n">
        <v>0</v>
      </c>
      <c r="J1123" s="18">
        <f>ROUND(MIN(B1123/12,650000)*12*0.0915+MIN(B1123/12,1390000)*12*(0.0504+0)+B1123*0.005,0)</f>
        <v/>
      </c>
      <c r="K1123" s="18" t="n">
        <v>0</v>
      </c>
      <c r="L1123" s="18" t="n">
        <v>0</v>
      </c>
      <c r="M1123" s="18">
        <f>ROUND(IF(C1123&gt;=2026,IF(B1123&lt;741000,0,IF(B1123&lt;2191000,B1123-740000,IF(B1123&lt;2193000,1451000,IF(B1123&lt;2196000,1453000,IF(B1123&lt;2200000,1456000,IF(B1123&lt;3600000,ROUNDDOWN(B1123/4,-3)*2.8-80000,IF(B1123&lt;6600000,ROUNDDOWN(B1123/4,-3)*3.2-440000,IF(B1123&lt;8500000,ROUNDDOWN(B1123*0.9,0)-1100000,B1123-1950000)))))))),IF(B1123&lt;651000,0,IF(B1123&lt;1900000,B1123-650000,IF(B1123&lt;3600000,ROUNDDOWN(B1123/4,-3)*2.8-80000,IF(B1123&lt;6600000,ROUNDDOWN(B1123/4,-3)*3.2-440000,IF(B1123&lt;8500000,ROUNDDOWN(B1123*0.9,0)-1100000,B1123-1950000)))))),0)</f>
        <v/>
      </c>
      <c r="N1123" s="18">
        <f>IF(M1123&gt;23500000,NA(),IF(C1123&gt;=2026,IF(M1123&lt;=4890000,1040000,IF(M1123&lt;=6550000,670000,620000)),IF(M1123&lt;=1320000,950000,IF(M1123&lt;=3360000,880000,IF(M1123&lt;=4890000,680000,IF(M1123&lt;=6550000,630000,580000))))))</f>
        <v/>
      </c>
      <c r="O1123" s="18">
        <f>IF(F1123&lt;=0,IF(AND(D1123="はい",C1123&gt;=2026,C1123&lt;=2027),IF(E1123&lt;=0,0,IF(E1123&lt;=30000,E1123,IF(E1123&lt;=60000,ROUNDUP(E1123/2,0)+15000,IF(E1123&lt;=120000,ROUNDUP(E1123/4,0)+30000,60000)))),IF(E1123&lt;=0,0,IF(E1123&lt;=20000,E1123,IF(E1123&lt;=40000,ROUNDUP(E1123/2,0)+10000,IF(E1123&lt;=80000,ROUNDUP(E1123/4,0)+20000,40000))))),IF(E1123&lt;=0,IF(F1123&lt;=0,0,IF(F1123&lt;=25000,F1123,IF(F1123&lt;=50000,ROUNDUP(F1123/2,0)+12500,IF(F1123&lt;=100000,ROUNDUP(F1123/4,0)+25000,50000)))),MAX(IF(F1123&lt;=0,0,IF(F1123&lt;=25000,F1123,IF(F1123&lt;=50000,ROUNDUP(F1123/2,0)+12500,IF(F1123&lt;=100000,ROUNDUP(F1123/4,0)+25000,50000)))),MIN(IF(AND(D1123="はい",C1123&gt;=2026,C1123&lt;=2027),IF(E1123&lt;=0,0,IF(E1123&lt;=30000,E1123,IF(E1123&lt;=60000,ROUNDUP(E1123/2,0)+15000,IF(E1123&lt;=120000,ROUNDUP(E1123/4,0)+30000,60000)))),IF(E1123&lt;=0,0,IF(E1123&lt;=20000,E1123,IF(E1123&lt;=40000,ROUNDUP(E1123/2,0)+10000,IF(E1123&lt;=80000,ROUNDUP(E1123/4,0)+20000,40000)))))+IF(F1123&lt;=0,0,IF(F1123&lt;=25000,F1123,IF(F1123&lt;=50000,ROUNDUP(F1123/2,0)+12500,IF(F1123&lt;=100000,ROUNDUP(F1123/4,0)+25000,50000)))),IF(AND(D1123="はい",C1123&gt;=2026,C1123&lt;=2027),60000,40000)))))</f>
        <v/>
      </c>
      <c r="P1123" s="18">
        <f>IF(G1123&lt;=0,0,IF(G1123&lt;=20000,G1123,IF(G1123&lt;=40000,ROUNDUP(G1123/2,0)+10000,IF(G1123&lt;=80000,ROUNDUP(G1123/4,0)+20000,40000))))</f>
        <v/>
      </c>
      <c r="Q1123" s="18">
        <f>IF(I1123&lt;=0,IF(H1123&lt;=0,0,IF(H1123&lt;=20000,H1123,IF(H1123&lt;=40000,ROUNDUP(H1123/2,0)+10000,IF(H1123&lt;=80000,ROUNDUP(H1123/4,0)+20000,40000)))),IF(H1123&lt;=0,IF(I1123&lt;=0,0,IF(I1123&lt;=25000,I1123,IF(I1123&lt;=50000,ROUNDUP(I1123/2,0)+12500,IF(I1123&lt;=100000,ROUNDUP(I1123/4,0)+25000,50000)))),MAX(IF(I1123&lt;=0,0,IF(I1123&lt;=25000,I1123,IF(I1123&lt;=50000,ROUNDUP(I1123/2,0)+12500,IF(I1123&lt;=100000,ROUNDUP(I1123/4,0)+25000,50000)))),MIN(IF(H1123&lt;=0,0,IF(H1123&lt;=20000,H1123,IF(H1123&lt;=40000,ROUNDUP(H1123/2,0)+10000,IF(H1123&lt;=80000,ROUNDUP(H1123/4,0)+20000,40000))))+IF(I1123&lt;=0,0,IF(I1123&lt;=25000,I1123,IF(I1123&lt;=50000,ROUNDUP(I1123/2,0)+12500,IF(I1123&lt;=100000,ROUNDUP(I1123/4,0)+25000,50000)))),40000))))</f>
        <v/>
      </c>
      <c r="R1123" s="18">
        <f>MIN(120000,O1123+P1123+Q1123)</f>
        <v/>
      </c>
      <c r="S1123" s="18">
        <f>IF(F1123&lt;=0,IF(E1123&lt;=0,0,IF(E1123&lt;=12000,E1123,IF(E1123&lt;=32000,ROUNDUP(E1123/2,0)+6000,IF(E1123&lt;=56000,ROUNDUP(E1123/4,0)+14000,28000)))),IF(E1123&lt;=0,IF(F1123&lt;=0,0,IF(F1123&lt;=15000,F1123,IF(F1123&lt;=40000,ROUNDUP(F1123/2,0)+7500,IF(F1123&lt;=70000,ROUNDUP(F1123/4,0)+17500,35000)))),MAX(IF(F1123&lt;=0,0,IF(F1123&lt;=15000,F1123,IF(F1123&lt;=40000,ROUNDUP(F1123/2,0)+7500,IF(F1123&lt;=70000,ROUNDUP(F1123/4,0)+17500,35000)))),MIN(IF(E1123&lt;=0,0,IF(E1123&lt;=12000,E1123,IF(E1123&lt;=32000,ROUNDUP(E1123/2,0)+6000,IF(E1123&lt;=56000,ROUNDUP(E1123/4,0)+14000,28000))))+IF(F1123&lt;=0,0,IF(F1123&lt;=15000,F1123,IF(F1123&lt;=40000,ROUNDUP(F1123/2,0)+7500,IF(F1123&lt;=70000,ROUNDUP(F1123/4,0)+17500,35000)))),28000))))</f>
        <v/>
      </c>
      <c r="T1123" s="18">
        <f>IF(G1123&lt;=0,0,IF(G1123&lt;=12000,G1123,IF(G1123&lt;=32000,ROUNDUP(G1123/2,0)+6000,IF(G1123&lt;=56000,ROUNDUP(G1123/4,0)+14000,28000))))</f>
        <v/>
      </c>
      <c r="U1123" s="18">
        <f>IF(I1123&lt;=0,IF(H1123&lt;=0,0,IF(H1123&lt;=12000,H1123,IF(H1123&lt;=32000,ROUNDUP(H1123/2,0)+6000,IF(H1123&lt;=56000,ROUNDUP(H1123/4,0)+14000,28000)))),IF(H1123&lt;=0,IF(I1123&lt;=0,0,IF(I1123&lt;=15000,I1123,IF(I1123&lt;=40000,ROUNDUP(I1123/2,0)+7500,IF(I1123&lt;=70000,ROUNDUP(I1123/4,0)+17500,35000)))),MAX(IF(I1123&lt;=0,0,IF(I1123&lt;=15000,I1123,IF(I1123&lt;=40000,ROUNDUP(I1123/2,0)+7500,IF(I1123&lt;=70000,ROUNDUP(I1123/4,0)+17500,35000)))),MIN(IF(H1123&lt;=0,0,IF(H1123&lt;=12000,H1123,IF(H1123&lt;=32000,ROUNDUP(H1123/2,0)+6000,IF(H1123&lt;=56000,ROUNDUP(H1123/4,0)+14000,28000))))+IF(I1123&lt;=0,0,IF(I1123&lt;=15000,I1123,IF(I1123&lt;=40000,ROUNDUP(I1123/2,0)+7500,IF(I1123&lt;=70000,ROUNDUP(I1123/4,0)+17500,35000)))),28000))))</f>
        <v/>
      </c>
      <c r="V1123" s="18">
        <f>MIN(70000,S1123+T1123+U1123)</f>
        <v/>
      </c>
      <c r="W1123" s="18">
        <f>MAX(0,ROUNDDOWN(M1123-J1123-N1123-K1123-0,-3))</f>
        <v/>
      </c>
      <c r="X1123" s="18">
        <f>MAX(0,ROUNDDOWN(M1123-J1123-N1123-K1123-R1123,-3))</f>
        <v/>
      </c>
      <c r="Y1123" s="18">
        <f>IF(W1123&lt;=0,0,ROUNDDOWN((W1123*LOOKUP(W1123,{0,1950001,3300001,6950001,9000001,18000001,40000001},{0.05,0.1,0.2,0.23,0.33,0.4,0.45})-LOOKUP(W1123,{0,1950001,3300001,6950001,9000001,18000001,40000001},{0,97500,427500,636000,1536000,2796000,4796000}))*1.021,-2))</f>
        <v/>
      </c>
      <c r="Z1123" s="18">
        <f>IF(X1123&lt;=0,0,ROUNDDOWN((X1123*LOOKUP(X1123,{0,1950001,3300001,6950001,9000001,18000001,40000001},{0.05,0.1,0.2,0.23,0.33,0.4,0.45})-LOOKUP(X1123,{0,1950001,3300001,6950001,9000001,18000001,40000001},{0,97500,427500,636000,1536000,2796000,4796000}))*1.021,-2))</f>
        <v/>
      </c>
      <c r="AA1123" s="18">
        <f>MAX(0,ROUNDDOWN(M1123-J1123-430000-L1123-0,-3))</f>
        <v/>
      </c>
      <c r="AB1123" s="18">
        <f>MAX(0,ROUNDDOWN(M1123-J1123-430000-L1123-V1123,-3))</f>
        <v/>
      </c>
      <c r="AC1123" s="18">
        <f>IF(M1123&lt;=450000,0,MAX(0,ROUNDDOWN(AA1123*0.06-MIN(50000,AA1123)*0.03,-2))+MAX(0,ROUNDDOWN(AA1123*0.04-MIN(50000,AA1123)*0.02,-2)))</f>
        <v/>
      </c>
      <c r="AD1123" s="18">
        <f>IF(M1123&lt;=450000,0,MAX(0,ROUNDDOWN(AB1123*0.06-MIN(50000,AB1123)*0.03,-2))+MAX(0,ROUNDDOWN(AB1123*0.04-MIN(50000,AB1123)*0.02,-2)))</f>
        <v/>
      </c>
      <c r="AE1123" s="18">
        <f>Y1123-Z1123</f>
        <v/>
      </c>
      <c r="AF1123" s="18">
        <f>AC1123-AD1123</f>
        <v/>
      </c>
      <c r="AG1123" s="18">
        <f>AE1123+AF1123</f>
        <v/>
      </c>
      <c r="AH1123" s="20">
        <f>IF(W1123&lt;=0,0,LOOKUP(W1123,{0,1950001,3300001,6950001,9000001,18000001,40000001},{0.05,0.1,0.2,0.23,0.33,0.4,0.45}))</f>
        <v/>
      </c>
    </row>
    <row r="1124">
      <c r="A1124" t="inlineStr">
        <is>
          <t>1万円刻み 特例あり一般12万円</t>
        </is>
      </c>
      <c r="B1124" s="18">
        <f>'4_1万円刻み'!$A$348</f>
        <v/>
      </c>
      <c r="C1124" s="19" t="n">
        <v>2026</v>
      </c>
      <c r="D1124" t="inlineStr">
        <is>
          <t>はい</t>
        </is>
      </c>
      <c r="E1124" s="18" t="n">
        <v>120000</v>
      </c>
      <c r="F1124" s="18" t="n">
        <v>0</v>
      </c>
      <c r="G1124" s="18" t="n">
        <v>0</v>
      </c>
      <c r="H1124" s="18" t="n">
        <v>0</v>
      </c>
      <c r="I1124" s="18" t="n">
        <v>0</v>
      </c>
      <c r="J1124" s="18">
        <f>ROUND(MIN(B1124/12,650000)*12*0.0915+MIN(B1124/12,1390000)*12*(0.0504+0)+B1124*0.005,0)</f>
        <v/>
      </c>
      <c r="K1124" s="18" t="n">
        <v>0</v>
      </c>
      <c r="L1124" s="18" t="n">
        <v>0</v>
      </c>
      <c r="M1124" s="18">
        <f>ROUND(IF(C1124&gt;=2026,IF(B1124&lt;741000,0,IF(B1124&lt;2191000,B1124-740000,IF(B1124&lt;2193000,1451000,IF(B1124&lt;2196000,1453000,IF(B1124&lt;2200000,1456000,IF(B1124&lt;3600000,ROUNDDOWN(B1124/4,-3)*2.8-80000,IF(B1124&lt;6600000,ROUNDDOWN(B1124/4,-3)*3.2-440000,IF(B1124&lt;8500000,ROUNDDOWN(B1124*0.9,0)-1100000,B1124-1950000)))))))),IF(B1124&lt;651000,0,IF(B1124&lt;1900000,B1124-650000,IF(B1124&lt;3600000,ROUNDDOWN(B1124/4,-3)*2.8-80000,IF(B1124&lt;6600000,ROUNDDOWN(B1124/4,-3)*3.2-440000,IF(B1124&lt;8500000,ROUNDDOWN(B1124*0.9,0)-1100000,B1124-1950000)))))),0)</f>
        <v/>
      </c>
      <c r="N1124" s="18">
        <f>IF(M1124&gt;23500000,NA(),IF(C1124&gt;=2026,IF(M1124&lt;=4890000,1040000,IF(M1124&lt;=6550000,670000,620000)),IF(M1124&lt;=1320000,950000,IF(M1124&lt;=3360000,880000,IF(M1124&lt;=4890000,680000,IF(M1124&lt;=6550000,630000,580000))))))</f>
        <v/>
      </c>
      <c r="O1124" s="18">
        <f>IF(F1124&lt;=0,IF(AND(D1124="はい",C1124&gt;=2026,C1124&lt;=2027),IF(E1124&lt;=0,0,IF(E1124&lt;=30000,E1124,IF(E1124&lt;=60000,ROUNDUP(E1124/2,0)+15000,IF(E1124&lt;=120000,ROUNDUP(E1124/4,0)+30000,60000)))),IF(E1124&lt;=0,0,IF(E1124&lt;=20000,E1124,IF(E1124&lt;=40000,ROUNDUP(E1124/2,0)+10000,IF(E1124&lt;=80000,ROUNDUP(E1124/4,0)+20000,40000))))),IF(E1124&lt;=0,IF(F1124&lt;=0,0,IF(F1124&lt;=25000,F1124,IF(F1124&lt;=50000,ROUNDUP(F1124/2,0)+12500,IF(F1124&lt;=100000,ROUNDUP(F1124/4,0)+25000,50000)))),MAX(IF(F1124&lt;=0,0,IF(F1124&lt;=25000,F1124,IF(F1124&lt;=50000,ROUNDUP(F1124/2,0)+12500,IF(F1124&lt;=100000,ROUNDUP(F1124/4,0)+25000,50000)))),MIN(IF(AND(D1124="はい",C1124&gt;=2026,C1124&lt;=2027),IF(E1124&lt;=0,0,IF(E1124&lt;=30000,E1124,IF(E1124&lt;=60000,ROUNDUP(E1124/2,0)+15000,IF(E1124&lt;=120000,ROUNDUP(E1124/4,0)+30000,60000)))),IF(E1124&lt;=0,0,IF(E1124&lt;=20000,E1124,IF(E1124&lt;=40000,ROUNDUP(E1124/2,0)+10000,IF(E1124&lt;=80000,ROUNDUP(E1124/4,0)+20000,40000)))))+IF(F1124&lt;=0,0,IF(F1124&lt;=25000,F1124,IF(F1124&lt;=50000,ROUNDUP(F1124/2,0)+12500,IF(F1124&lt;=100000,ROUNDUP(F1124/4,0)+25000,50000)))),IF(AND(D1124="はい",C1124&gt;=2026,C1124&lt;=2027),60000,40000)))))</f>
        <v/>
      </c>
      <c r="P1124" s="18">
        <f>IF(G1124&lt;=0,0,IF(G1124&lt;=20000,G1124,IF(G1124&lt;=40000,ROUNDUP(G1124/2,0)+10000,IF(G1124&lt;=80000,ROUNDUP(G1124/4,0)+20000,40000))))</f>
        <v/>
      </c>
      <c r="Q1124" s="18">
        <f>IF(I1124&lt;=0,IF(H1124&lt;=0,0,IF(H1124&lt;=20000,H1124,IF(H1124&lt;=40000,ROUNDUP(H1124/2,0)+10000,IF(H1124&lt;=80000,ROUNDUP(H1124/4,0)+20000,40000)))),IF(H1124&lt;=0,IF(I1124&lt;=0,0,IF(I1124&lt;=25000,I1124,IF(I1124&lt;=50000,ROUNDUP(I1124/2,0)+12500,IF(I1124&lt;=100000,ROUNDUP(I1124/4,0)+25000,50000)))),MAX(IF(I1124&lt;=0,0,IF(I1124&lt;=25000,I1124,IF(I1124&lt;=50000,ROUNDUP(I1124/2,0)+12500,IF(I1124&lt;=100000,ROUNDUP(I1124/4,0)+25000,50000)))),MIN(IF(H1124&lt;=0,0,IF(H1124&lt;=20000,H1124,IF(H1124&lt;=40000,ROUNDUP(H1124/2,0)+10000,IF(H1124&lt;=80000,ROUNDUP(H1124/4,0)+20000,40000))))+IF(I1124&lt;=0,0,IF(I1124&lt;=25000,I1124,IF(I1124&lt;=50000,ROUNDUP(I1124/2,0)+12500,IF(I1124&lt;=100000,ROUNDUP(I1124/4,0)+25000,50000)))),40000))))</f>
        <v/>
      </c>
      <c r="R1124" s="18">
        <f>MIN(120000,O1124+P1124+Q1124)</f>
        <v/>
      </c>
      <c r="S1124" s="18">
        <f>IF(F1124&lt;=0,IF(E1124&lt;=0,0,IF(E1124&lt;=12000,E1124,IF(E1124&lt;=32000,ROUNDUP(E1124/2,0)+6000,IF(E1124&lt;=56000,ROUNDUP(E1124/4,0)+14000,28000)))),IF(E1124&lt;=0,IF(F1124&lt;=0,0,IF(F1124&lt;=15000,F1124,IF(F1124&lt;=40000,ROUNDUP(F1124/2,0)+7500,IF(F1124&lt;=70000,ROUNDUP(F1124/4,0)+17500,35000)))),MAX(IF(F1124&lt;=0,0,IF(F1124&lt;=15000,F1124,IF(F1124&lt;=40000,ROUNDUP(F1124/2,0)+7500,IF(F1124&lt;=70000,ROUNDUP(F1124/4,0)+17500,35000)))),MIN(IF(E1124&lt;=0,0,IF(E1124&lt;=12000,E1124,IF(E1124&lt;=32000,ROUNDUP(E1124/2,0)+6000,IF(E1124&lt;=56000,ROUNDUP(E1124/4,0)+14000,28000))))+IF(F1124&lt;=0,0,IF(F1124&lt;=15000,F1124,IF(F1124&lt;=40000,ROUNDUP(F1124/2,0)+7500,IF(F1124&lt;=70000,ROUNDUP(F1124/4,0)+17500,35000)))),28000))))</f>
        <v/>
      </c>
      <c r="T1124" s="18">
        <f>IF(G1124&lt;=0,0,IF(G1124&lt;=12000,G1124,IF(G1124&lt;=32000,ROUNDUP(G1124/2,0)+6000,IF(G1124&lt;=56000,ROUNDUP(G1124/4,0)+14000,28000))))</f>
        <v/>
      </c>
      <c r="U1124" s="18">
        <f>IF(I1124&lt;=0,IF(H1124&lt;=0,0,IF(H1124&lt;=12000,H1124,IF(H1124&lt;=32000,ROUNDUP(H1124/2,0)+6000,IF(H1124&lt;=56000,ROUNDUP(H1124/4,0)+14000,28000)))),IF(H1124&lt;=0,IF(I1124&lt;=0,0,IF(I1124&lt;=15000,I1124,IF(I1124&lt;=40000,ROUNDUP(I1124/2,0)+7500,IF(I1124&lt;=70000,ROUNDUP(I1124/4,0)+17500,35000)))),MAX(IF(I1124&lt;=0,0,IF(I1124&lt;=15000,I1124,IF(I1124&lt;=40000,ROUNDUP(I1124/2,0)+7500,IF(I1124&lt;=70000,ROUNDUP(I1124/4,0)+17500,35000)))),MIN(IF(H1124&lt;=0,0,IF(H1124&lt;=12000,H1124,IF(H1124&lt;=32000,ROUNDUP(H1124/2,0)+6000,IF(H1124&lt;=56000,ROUNDUP(H1124/4,0)+14000,28000))))+IF(I1124&lt;=0,0,IF(I1124&lt;=15000,I1124,IF(I1124&lt;=40000,ROUNDUP(I1124/2,0)+7500,IF(I1124&lt;=70000,ROUNDUP(I1124/4,0)+17500,35000)))),28000))))</f>
        <v/>
      </c>
      <c r="V1124" s="18">
        <f>MIN(70000,S1124+T1124+U1124)</f>
        <v/>
      </c>
      <c r="W1124" s="18">
        <f>MAX(0,ROUNDDOWN(M1124-J1124-N1124-K1124-0,-3))</f>
        <v/>
      </c>
      <c r="X1124" s="18">
        <f>MAX(0,ROUNDDOWN(M1124-J1124-N1124-K1124-R1124,-3))</f>
        <v/>
      </c>
      <c r="Y1124" s="18">
        <f>IF(W1124&lt;=0,0,ROUNDDOWN((W1124*LOOKUP(W1124,{0,1950001,3300001,6950001,9000001,18000001,40000001},{0.05,0.1,0.2,0.23,0.33,0.4,0.45})-LOOKUP(W1124,{0,1950001,3300001,6950001,9000001,18000001,40000001},{0,97500,427500,636000,1536000,2796000,4796000}))*1.021,-2))</f>
        <v/>
      </c>
      <c r="Z1124" s="18">
        <f>IF(X1124&lt;=0,0,ROUNDDOWN((X1124*LOOKUP(X1124,{0,1950001,3300001,6950001,9000001,18000001,40000001},{0.05,0.1,0.2,0.23,0.33,0.4,0.45})-LOOKUP(X1124,{0,1950001,3300001,6950001,9000001,18000001,40000001},{0,97500,427500,636000,1536000,2796000,4796000}))*1.021,-2))</f>
        <v/>
      </c>
      <c r="AA1124" s="18">
        <f>MAX(0,ROUNDDOWN(M1124-J1124-430000-L1124-0,-3))</f>
        <v/>
      </c>
      <c r="AB1124" s="18">
        <f>MAX(0,ROUNDDOWN(M1124-J1124-430000-L1124-V1124,-3))</f>
        <v/>
      </c>
      <c r="AC1124" s="18">
        <f>IF(M1124&lt;=450000,0,MAX(0,ROUNDDOWN(AA1124*0.06-MIN(50000,AA1124)*0.03,-2))+MAX(0,ROUNDDOWN(AA1124*0.04-MIN(50000,AA1124)*0.02,-2)))</f>
        <v/>
      </c>
      <c r="AD1124" s="18">
        <f>IF(M1124&lt;=450000,0,MAX(0,ROUNDDOWN(AB1124*0.06-MIN(50000,AB1124)*0.03,-2))+MAX(0,ROUNDDOWN(AB1124*0.04-MIN(50000,AB1124)*0.02,-2)))</f>
        <v/>
      </c>
      <c r="AE1124" s="18">
        <f>Y1124-Z1124</f>
        <v/>
      </c>
      <c r="AF1124" s="18">
        <f>AC1124-AD1124</f>
        <v/>
      </c>
      <c r="AG1124" s="18">
        <f>AE1124+AF1124</f>
        <v/>
      </c>
      <c r="AH1124" s="20">
        <f>IF(W1124&lt;=0,0,LOOKUP(W1124,{0,1950001,3300001,6950001,9000001,18000001,40000001},{0.05,0.1,0.2,0.23,0.33,0.4,0.45}))</f>
        <v/>
      </c>
    </row>
    <row r="1125">
      <c r="A1125" t="inlineStr">
        <is>
          <t>1万円刻み 3区分8万円ずつ</t>
        </is>
      </c>
      <c r="B1125" s="18">
        <f>'4_1万円刻み'!$A$349</f>
        <v/>
      </c>
      <c r="C1125" s="19" t="n">
        <v>2026</v>
      </c>
      <c r="D1125" t="inlineStr">
        <is>
          <t>いいえ</t>
        </is>
      </c>
      <c r="E1125" s="18" t="n">
        <v>80000</v>
      </c>
      <c r="F1125" s="18" t="n">
        <v>0</v>
      </c>
      <c r="G1125" s="18" t="n">
        <v>80000</v>
      </c>
      <c r="H1125" s="18" t="n">
        <v>80000</v>
      </c>
      <c r="I1125" s="18" t="n">
        <v>0</v>
      </c>
      <c r="J1125" s="18">
        <f>ROUND(MIN(B1125/12,650000)*12*0.0915+MIN(B1125/12,1390000)*12*(0.0504+0)+B1125*0.005,0)</f>
        <v/>
      </c>
      <c r="K1125" s="18" t="n">
        <v>0</v>
      </c>
      <c r="L1125" s="18" t="n">
        <v>0</v>
      </c>
      <c r="M1125" s="18">
        <f>ROUND(IF(C1125&gt;=2026,IF(B1125&lt;741000,0,IF(B1125&lt;2191000,B1125-740000,IF(B1125&lt;2193000,1451000,IF(B1125&lt;2196000,1453000,IF(B1125&lt;2200000,1456000,IF(B1125&lt;3600000,ROUNDDOWN(B1125/4,-3)*2.8-80000,IF(B1125&lt;6600000,ROUNDDOWN(B1125/4,-3)*3.2-440000,IF(B1125&lt;8500000,ROUNDDOWN(B1125*0.9,0)-1100000,B1125-1950000)))))))),IF(B1125&lt;651000,0,IF(B1125&lt;1900000,B1125-650000,IF(B1125&lt;3600000,ROUNDDOWN(B1125/4,-3)*2.8-80000,IF(B1125&lt;6600000,ROUNDDOWN(B1125/4,-3)*3.2-440000,IF(B1125&lt;8500000,ROUNDDOWN(B1125*0.9,0)-1100000,B1125-1950000)))))),0)</f>
        <v/>
      </c>
      <c r="N1125" s="18">
        <f>IF(M1125&gt;23500000,NA(),IF(C1125&gt;=2026,IF(M1125&lt;=4890000,1040000,IF(M1125&lt;=6550000,670000,620000)),IF(M1125&lt;=1320000,950000,IF(M1125&lt;=3360000,880000,IF(M1125&lt;=4890000,680000,IF(M1125&lt;=6550000,630000,580000))))))</f>
        <v/>
      </c>
      <c r="O1125" s="18">
        <f>IF(F1125&lt;=0,IF(AND(D1125="はい",C1125&gt;=2026,C1125&lt;=2027),IF(E1125&lt;=0,0,IF(E1125&lt;=30000,E1125,IF(E1125&lt;=60000,ROUNDUP(E1125/2,0)+15000,IF(E1125&lt;=120000,ROUNDUP(E1125/4,0)+30000,60000)))),IF(E1125&lt;=0,0,IF(E1125&lt;=20000,E1125,IF(E1125&lt;=40000,ROUNDUP(E1125/2,0)+10000,IF(E1125&lt;=80000,ROUNDUP(E1125/4,0)+20000,40000))))),IF(E1125&lt;=0,IF(F1125&lt;=0,0,IF(F1125&lt;=25000,F1125,IF(F1125&lt;=50000,ROUNDUP(F1125/2,0)+12500,IF(F1125&lt;=100000,ROUNDUP(F1125/4,0)+25000,50000)))),MAX(IF(F1125&lt;=0,0,IF(F1125&lt;=25000,F1125,IF(F1125&lt;=50000,ROUNDUP(F1125/2,0)+12500,IF(F1125&lt;=100000,ROUNDUP(F1125/4,0)+25000,50000)))),MIN(IF(AND(D1125="はい",C1125&gt;=2026,C1125&lt;=2027),IF(E1125&lt;=0,0,IF(E1125&lt;=30000,E1125,IF(E1125&lt;=60000,ROUNDUP(E1125/2,0)+15000,IF(E1125&lt;=120000,ROUNDUP(E1125/4,0)+30000,60000)))),IF(E1125&lt;=0,0,IF(E1125&lt;=20000,E1125,IF(E1125&lt;=40000,ROUNDUP(E1125/2,0)+10000,IF(E1125&lt;=80000,ROUNDUP(E1125/4,0)+20000,40000)))))+IF(F1125&lt;=0,0,IF(F1125&lt;=25000,F1125,IF(F1125&lt;=50000,ROUNDUP(F1125/2,0)+12500,IF(F1125&lt;=100000,ROUNDUP(F1125/4,0)+25000,50000)))),IF(AND(D1125="はい",C1125&gt;=2026,C1125&lt;=2027),60000,40000)))))</f>
        <v/>
      </c>
      <c r="P1125" s="18">
        <f>IF(G1125&lt;=0,0,IF(G1125&lt;=20000,G1125,IF(G1125&lt;=40000,ROUNDUP(G1125/2,0)+10000,IF(G1125&lt;=80000,ROUNDUP(G1125/4,0)+20000,40000))))</f>
        <v/>
      </c>
      <c r="Q1125" s="18">
        <f>IF(I1125&lt;=0,IF(H1125&lt;=0,0,IF(H1125&lt;=20000,H1125,IF(H1125&lt;=40000,ROUNDUP(H1125/2,0)+10000,IF(H1125&lt;=80000,ROUNDUP(H1125/4,0)+20000,40000)))),IF(H1125&lt;=0,IF(I1125&lt;=0,0,IF(I1125&lt;=25000,I1125,IF(I1125&lt;=50000,ROUNDUP(I1125/2,0)+12500,IF(I1125&lt;=100000,ROUNDUP(I1125/4,0)+25000,50000)))),MAX(IF(I1125&lt;=0,0,IF(I1125&lt;=25000,I1125,IF(I1125&lt;=50000,ROUNDUP(I1125/2,0)+12500,IF(I1125&lt;=100000,ROUNDUP(I1125/4,0)+25000,50000)))),MIN(IF(H1125&lt;=0,0,IF(H1125&lt;=20000,H1125,IF(H1125&lt;=40000,ROUNDUP(H1125/2,0)+10000,IF(H1125&lt;=80000,ROUNDUP(H1125/4,0)+20000,40000))))+IF(I1125&lt;=0,0,IF(I1125&lt;=25000,I1125,IF(I1125&lt;=50000,ROUNDUP(I1125/2,0)+12500,IF(I1125&lt;=100000,ROUNDUP(I1125/4,0)+25000,50000)))),40000))))</f>
        <v/>
      </c>
      <c r="R1125" s="18">
        <f>MIN(120000,O1125+P1125+Q1125)</f>
        <v/>
      </c>
      <c r="S1125" s="18">
        <f>IF(F1125&lt;=0,IF(E1125&lt;=0,0,IF(E1125&lt;=12000,E1125,IF(E1125&lt;=32000,ROUNDUP(E1125/2,0)+6000,IF(E1125&lt;=56000,ROUNDUP(E1125/4,0)+14000,28000)))),IF(E1125&lt;=0,IF(F1125&lt;=0,0,IF(F1125&lt;=15000,F1125,IF(F1125&lt;=40000,ROUNDUP(F1125/2,0)+7500,IF(F1125&lt;=70000,ROUNDUP(F1125/4,0)+17500,35000)))),MAX(IF(F1125&lt;=0,0,IF(F1125&lt;=15000,F1125,IF(F1125&lt;=40000,ROUNDUP(F1125/2,0)+7500,IF(F1125&lt;=70000,ROUNDUP(F1125/4,0)+17500,35000)))),MIN(IF(E1125&lt;=0,0,IF(E1125&lt;=12000,E1125,IF(E1125&lt;=32000,ROUNDUP(E1125/2,0)+6000,IF(E1125&lt;=56000,ROUNDUP(E1125/4,0)+14000,28000))))+IF(F1125&lt;=0,0,IF(F1125&lt;=15000,F1125,IF(F1125&lt;=40000,ROUNDUP(F1125/2,0)+7500,IF(F1125&lt;=70000,ROUNDUP(F1125/4,0)+17500,35000)))),28000))))</f>
        <v/>
      </c>
      <c r="T1125" s="18">
        <f>IF(G1125&lt;=0,0,IF(G1125&lt;=12000,G1125,IF(G1125&lt;=32000,ROUNDUP(G1125/2,0)+6000,IF(G1125&lt;=56000,ROUNDUP(G1125/4,0)+14000,28000))))</f>
        <v/>
      </c>
      <c r="U1125" s="18">
        <f>IF(I1125&lt;=0,IF(H1125&lt;=0,0,IF(H1125&lt;=12000,H1125,IF(H1125&lt;=32000,ROUNDUP(H1125/2,0)+6000,IF(H1125&lt;=56000,ROUNDUP(H1125/4,0)+14000,28000)))),IF(H1125&lt;=0,IF(I1125&lt;=0,0,IF(I1125&lt;=15000,I1125,IF(I1125&lt;=40000,ROUNDUP(I1125/2,0)+7500,IF(I1125&lt;=70000,ROUNDUP(I1125/4,0)+17500,35000)))),MAX(IF(I1125&lt;=0,0,IF(I1125&lt;=15000,I1125,IF(I1125&lt;=40000,ROUNDUP(I1125/2,0)+7500,IF(I1125&lt;=70000,ROUNDUP(I1125/4,0)+17500,35000)))),MIN(IF(H1125&lt;=0,0,IF(H1125&lt;=12000,H1125,IF(H1125&lt;=32000,ROUNDUP(H1125/2,0)+6000,IF(H1125&lt;=56000,ROUNDUP(H1125/4,0)+14000,28000))))+IF(I1125&lt;=0,0,IF(I1125&lt;=15000,I1125,IF(I1125&lt;=40000,ROUNDUP(I1125/2,0)+7500,IF(I1125&lt;=70000,ROUNDUP(I1125/4,0)+17500,35000)))),28000))))</f>
        <v/>
      </c>
      <c r="V1125" s="18">
        <f>MIN(70000,S1125+T1125+U1125)</f>
        <v/>
      </c>
      <c r="W1125" s="18">
        <f>MAX(0,ROUNDDOWN(M1125-J1125-N1125-K1125-0,-3))</f>
        <v/>
      </c>
      <c r="X1125" s="18">
        <f>MAX(0,ROUNDDOWN(M1125-J1125-N1125-K1125-R1125,-3))</f>
        <v/>
      </c>
      <c r="Y1125" s="18">
        <f>IF(W1125&lt;=0,0,ROUNDDOWN((W1125*LOOKUP(W1125,{0,1950001,3300001,6950001,9000001,18000001,40000001},{0.05,0.1,0.2,0.23,0.33,0.4,0.45})-LOOKUP(W1125,{0,1950001,3300001,6950001,9000001,18000001,40000001},{0,97500,427500,636000,1536000,2796000,4796000}))*1.021,-2))</f>
        <v/>
      </c>
      <c r="Z1125" s="18">
        <f>IF(X1125&lt;=0,0,ROUNDDOWN((X1125*LOOKUP(X1125,{0,1950001,3300001,6950001,9000001,18000001,40000001},{0.05,0.1,0.2,0.23,0.33,0.4,0.45})-LOOKUP(X1125,{0,1950001,3300001,6950001,9000001,18000001,40000001},{0,97500,427500,636000,1536000,2796000,4796000}))*1.021,-2))</f>
        <v/>
      </c>
      <c r="AA1125" s="18">
        <f>MAX(0,ROUNDDOWN(M1125-J1125-430000-L1125-0,-3))</f>
        <v/>
      </c>
      <c r="AB1125" s="18">
        <f>MAX(0,ROUNDDOWN(M1125-J1125-430000-L1125-V1125,-3))</f>
        <v/>
      </c>
      <c r="AC1125" s="18">
        <f>IF(M1125&lt;=450000,0,MAX(0,ROUNDDOWN(AA1125*0.06-MIN(50000,AA1125)*0.03,-2))+MAX(0,ROUNDDOWN(AA1125*0.04-MIN(50000,AA1125)*0.02,-2)))</f>
        <v/>
      </c>
      <c r="AD1125" s="18">
        <f>IF(M1125&lt;=450000,0,MAX(0,ROUNDDOWN(AB1125*0.06-MIN(50000,AB1125)*0.03,-2))+MAX(0,ROUNDDOWN(AB1125*0.04-MIN(50000,AB1125)*0.02,-2)))</f>
        <v/>
      </c>
      <c r="AE1125" s="18">
        <f>Y1125-Z1125</f>
        <v/>
      </c>
      <c r="AF1125" s="18">
        <f>AC1125-AD1125</f>
        <v/>
      </c>
      <c r="AG1125" s="18">
        <f>AE1125+AF1125</f>
        <v/>
      </c>
      <c r="AH1125" s="20">
        <f>IF(W1125&lt;=0,0,LOOKUP(W1125,{0,1950001,3300001,6950001,9000001,18000001,40000001},{0.05,0.1,0.2,0.23,0.33,0.4,0.45}))</f>
        <v/>
      </c>
    </row>
    <row r="1126">
      <c r="A1126" t="inlineStr">
        <is>
          <t>1万円刻み 一般8万円</t>
        </is>
      </c>
      <c r="B1126" s="18">
        <f>'4_1万円刻み'!$A$349</f>
        <v/>
      </c>
      <c r="C1126" s="19" t="n">
        <v>2026</v>
      </c>
      <c r="D1126" t="inlineStr">
        <is>
          <t>いいえ</t>
        </is>
      </c>
      <c r="E1126" s="18" t="n">
        <v>80000</v>
      </c>
      <c r="F1126" s="18" t="n">
        <v>0</v>
      </c>
      <c r="G1126" s="18" t="n">
        <v>0</v>
      </c>
      <c r="H1126" s="18" t="n">
        <v>0</v>
      </c>
      <c r="I1126" s="18" t="n">
        <v>0</v>
      </c>
      <c r="J1126" s="18">
        <f>ROUND(MIN(B1126/12,650000)*12*0.0915+MIN(B1126/12,1390000)*12*(0.0504+0)+B1126*0.005,0)</f>
        <v/>
      </c>
      <c r="K1126" s="18" t="n">
        <v>0</v>
      </c>
      <c r="L1126" s="18" t="n">
        <v>0</v>
      </c>
      <c r="M1126" s="18">
        <f>ROUND(IF(C1126&gt;=2026,IF(B1126&lt;741000,0,IF(B1126&lt;2191000,B1126-740000,IF(B1126&lt;2193000,1451000,IF(B1126&lt;2196000,1453000,IF(B1126&lt;2200000,1456000,IF(B1126&lt;3600000,ROUNDDOWN(B1126/4,-3)*2.8-80000,IF(B1126&lt;6600000,ROUNDDOWN(B1126/4,-3)*3.2-440000,IF(B1126&lt;8500000,ROUNDDOWN(B1126*0.9,0)-1100000,B1126-1950000)))))))),IF(B1126&lt;651000,0,IF(B1126&lt;1900000,B1126-650000,IF(B1126&lt;3600000,ROUNDDOWN(B1126/4,-3)*2.8-80000,IF(B1126&lt;6600000,ROUNDDOWN(B1126/4,-3)*3.2-440000,IF(B1126&lt;8500000,ROUNDDOWN(B1126*0.9,0)-1100000,B1126-1950000)))))),0)</f>
        <v/>
      </c>
      <c r="N1126" s="18">
        <f>IF(M1126&gt;23500000,NA(),IF(C1126&gt;=2026,IF(M1126&lt;=4890000,1040000,IF(M1126&lt;=6550000,670000,620000)),IF(M1126&lt;=1320000,950000,IF(M1126&lt;=3360000,880000,IF(M1126&lt;=4890000,680000,IF(M1126&lt;=6550000,630000,580000))))))</f>
        <v/>
      </c>
      <c r="O1126" s="18">
        <f>IF(F1126&lt;=0,IF(AND(D1126="はい",C1126&gt;=2026,C1126&lt;=2027),IF(E1126&lt;=0,0,IF(E1126&lt;=30000,E1126,IF(E1126&lt;=60000,ROUNDUP(E1126/2,0)+15000,IF(E1126&lt;=120000,ROUNDUP(E1126/4,0)+30000,60000)))),IF(E1126&lt;=0,0,IF(E1126&lt;=20000,E1126,IF(E1126&lt;=40000,ROUNDUP(E1126/2,0)+10000,IF(E1126&lt;=80000,ROUNDUP(E1126/4,0)+20000,40000))))),IF(E1126&lt;=0,IF(F1126&lt;=0,0,IF(F1126&lt;=25000,F1126,IF(F1126&lt;=50000,ROUNDUP(F1126/2,0)+12500,IF(F1126&lt;=100000,ROUNDUP(F1126/4,0)+25000,50000)))),MAX(IF(F1126&lt;=0,0,IF(F1126&lt;=25000,F1126,IF(F1126&lt;=50000,ROUNDUP(F1126/2,0)+12500,IF(F1126&lt;=100000,ROUNDUP(F1126/4,0)+25000,50000)))),MIN(IF(AND(D1126="はい",C1126&gt;=2026,C1126&lt;=2027),IF(E1126&lt;=0,0,IF(E1126&lt;=30000,E1126,IF(E1126&lt;=60000,ROUNDUP(E1126/2,0)+15000,IF(E1126&lt;=120000,ROUNDUP(E1126/4,0)+30000,60000)))),IF(E1126&lt;=0,0,IF(E1126&lt;=20000,E1126,IF(E1126&lt;=40000,ROUNDUP(E1126/2,0)+10000,IF(E1126&lt;=80000,ROUNDUP(E1126/4,0)+20000,40000)))))+IF(F1126&lt;=0,0,IF(F1126&lt;=25000,F1126,IF(F1126&lt;=50000,ROUNDUP(F1126/2,0)+12500,IF(F1126&lt;=100000,ROUNDUP(F1126/4,0)+25000,50000)))),IF(AND(D1126="はい",C1126&gt;=2026,C1126&lt;=2027),60000,40000)))))</f>
        <v/>
      </c>
      <c r="P1126" s="18">
        <f>IF(G1126&lt;=0,0,IF(G1126&lt;=20000,G1126,IF(G1126&lt;=40000,ROUNDUP(G1126/2,0)+10000,IF(G1126&lt;=80000,ROUNDUP(G1126/4,0)+20000,40000))))</f>
        <v/>
      </c>
      <c r="Q1126" s="18">
        <f>IF(I1126&lt;=0,IF(H1126&lt;=0,0,IF(H1126&lt;=20000,H1126,IF(H1126&lt;=40000,ROUNDUP(H1126/2,0)+10000,IF(H1126&lt;=80000,ROUNDUP(H1126/4,0)+20000,40000)))),IF(H1126&lt;=0,IF(I1126&lt;=0,0,IF(I1126&lt;=25000,I1126,IF(I1126&lt;=50000,ROUNDUP(I1126/2,0)+12500,IF(I1126&lt;=100000,ROUNDUP(I1126/4,0)+25000,50000)))),MAX(IF(I1126&lt;=0,0,IF(I1126&lt;=25000,I1126,IF(I1126&lt;=50000,ROUNDUP(I1126/2,0)+12500,IF(I1126&lt;=100000,ROUNDUP(I1126/4,0)+25000,50000)))),MIN(IF(H1126&lt;=0,0,IF(H1126&lt;=20000,H1126,IF(H1126&lt;=40000,ROUNDUP(H1126/2,0)+10000,IF(H1126&lt;=80000,ROUNDUP(H1126/4,0)+20000,40000))))+IF(I1126&lt;=0,0,IF(I1126&lt;=25000,I1126,IF(I1126&lt;=50000,ROUNDUP(I1126/2,0)+12500,IF(I1126&lt;=100000,ROUNDUP(I1126/4,0)+25000,50000)))),40000))))</f>
        <v/>
      </c>
      <c r="R1126" s="18">
        <f>MIN(120000,O1126+P1126+Q1126)</f>
        <v/>
      </c>
      <c r="S1126" s="18">
        <f>IF(F1126&lt;=0,IF(E1126&lt;=0,0,IF(E1126&lt;=12000,E1126,IF(E1126&lt;=32000,ROUNDUP(E1126/2,0)+6000,IF(E1126&lt;=56000,ROUNDUP(E1126/4,0)+14000,28000)))),IF(E1126&lt;=0,IF(F1126&lt;=0,0,IF(F1126&lt;=15000,F1126,IF(F1126&lt;=40000,ROUNDUP(F1126/2,0)+7500,IF(F1126&lt;=70000,ROUNDUP(F1126/4,0)+17500,35000)))),MAX(IF(F1126&lt;=0,0,IF(F1126&lt;=15000,F1126,IF(F1126&lt;=40000,ROUNDUP(F1126/2,0)+7500,IF(F1126&lt;=70000,ROUNDUP(F1126/4,0)+17500,35000)))),MIN(IF(E1126&lt;=0,0,IF(E1126&lt;=12000,E1126,IF(E1126&lt;=32000,ROUNDUP(E1126/2,0)+6000,IF(E1126&lt;=56000,ROUNDUP(E1126/4,0)+14000,28000))))+IF(F1126&lt;=0,0,IF(F1126&lt;=15000,F1126,IF(F1126&lt;=40000,ROUNDUP(F1126/2,0)+7500,IF(F1126&lt;=70000,ROUNDUP(F1126/4,0)+17500,35000)))),28000))))</f>
        <v/>
      </c>
      <c r="T1126" s="18">
        <f>IF(G1126&lt;=0,0,IF(G1126&lt;=12000,G1126,IF(G1126&lt;=32000,ROUNDUP(G1126/2,0)+6000,IF(G1126&lt;=56000,ROUNDUP(G1126/4,0)+14000,28000))))</f>
        <v/>
      </c>
      <c r="U1126" s="18">
        <f>IF(I1126&lt;=0,IF(H1126&lt;=0,0,IF(H1126&lt;=12000,H1126,IF(H1126&lt;=32000,ROUNDUP(H1126/2,0)+6000,IF(H1126&lt;=56000,ROUNDUP(H1126/4,0)+14000,28000)))),IF(H1126&lt;=0,IF(I1126&lt;=0,0,IF(I1126&lt;=15000,I1126,IF(I1126&lt;=40000,ROUNDUP(I1126/2,0)+7500,IF(I1126&lt;=70000,ROUNDUP(I1126/4,0)+17500,35000)))),MAX(IF(I1126&lt;=0,0,IF(I1126&lt;=15000,I1126,IF(I1126&lt;=40000,ROUNDUP(I1126/2,0)+7500,IF(I1126&lt;=70000,ROUNDUP(I1126/4,0)+17500,35000)))),MIN(IF(H1126&lt;=0,0,IF(H1126&lt;=12000,H1126,IF(H1126&lt;=32000,ROUNDUP(H1126/2,0)+6000,IF(H1126&lt;=56000,ROUNDUP(H1126/4,0)+14000,28000))))+IF(I1126&lt;=0,0,IF(I1126&lt;=15000,I1126,IF(I1126&lt;=40000,ROUNDUP(I1126/2,0)+7500,IF(I1126&lt;=70000,ROUNDUP(I1126/4,0)+17500,35000)))),28000))))</f>
        <v/>
      </c>
      <c r="V1126" s="18">
        <f>MIN(70000,S1126+T1126+U1126)</f>
        <v/>
      </c>
      <c r="W1126" s="18">
        <f>MAX(0,ROUNDDOWN(M1126-J1126-N1126-K1126-0,-3))</f>
        <v/>
      </c>
      <c r="X1126" s="18">
        <f>MAX(0,ROUNDDOWN(M1126-J1126-N1126-K1126-R1126,-3))</f>
        <v/>
      </c>
      <c r="Y1126" s="18">
        <f>IF(W1126&lt;=0,0,ROUNDDOWN((W1126*LOOKUP(W1126,{0,1950001,3300001,6950001,9000001,18000001,40000001},{0.05,0.1,0.2,0.23,0.33,0.4,0.45})-LOOKUP(W1126,{0,1950001,3300001,6950001,9000001,18000001,40000001},{0,97500,427500,636000,1536000,2796000,4796000}))*1.021,-2))</f>
        <v/>
      </c>
      <c r="Z1126" s="18">
        <f>IF(X1126&lt;=0,0,ROUNDDOWN((X1126*LOOKUP(X1126,{0,1950001,3300001,6950001,9000001,18000001,40000001},{0.05,0.1,0.2,0.23,0.33,0.4,0.45})-LOOKUP(X1126,{0,1950001,3300001,6950001,9000001,18000001,40000001},{0,97500,427500,636000,1536000,2796000,4796000}))*1.021,-2))</f>
        <v/>
      </c>
      <c r="AA1126" s="18">
        <f>MAX(0,ROUNDDOWN(M1126-J1126-430000-L1126-0,-3))</f>
        <v/>
      </c>
      <c r="AB1126" s="18">
        <f>MAX(0,ROUNDDOWN(M1126-J1126-430000-L1126-V1126,-3))</f>
        <v/>
      </c>
      <c r="AC1126" s="18">
        <f>IF(M1126&lt;=450000,0,MAX(0,ROUNDDOWN(AA1126*0.06-MIN(50000,AA1126)*0.03,-2))+MAX(0,ROUNDDOWN(AA1126*0.04-MIN(50000,AA1126)*0.02,-2)))</f>
        <v/>
      </c>
      <c r="AD1126" s="18">
        <f>IF(M1126&lt;=450000,0,MAX(0,ROUNDDOWN(AB1126*0.06-MIN(50000,AB1126)*0.03,-2))+MAX(0,ROUNDDOWN(AB1126*0.04-MIN(50000,AB1126)*0.02,-2)))</f>
        <v/>
      </c>
      <c r="AE1126" s="18">
        <f>Y1126-Z1126</f>
        <v/>
      </c>
      <c r="AF1126" s="18">
        <f>AC1126-AD1126</f>
        <v/>
      </c>
      <c r="AG1126" s="18">
        <f>AE1126+AF1126</f>
        <v/>
      </c>
      <c r="AH1126" s="20">
        <f>IF(W1126&lt;=0,0,LOOKUP(W1126,{0,1950001,3300001,6950001,9000001,18000001,40000001},{0.05,0.1,0.2,0.23,0.33,0.4,0.45}))</f>
        <v/>
      </c>
    </row>
    <row r="1127">
      <c r="A1127" t="inlineStr">
        <is>
          <t>1万円刻み 特例あり一般12万円</t>
        </is>
      </c>
      <c r="B1127" s="18">
        <f>'4_1万円刻み'!$A$349</f>
        <v/>
      </c>
      <c r="C1127" s="19" t="n">
        <v>2026</v>
      </c>
      <c r="D1127" t="inlineStr">
        <is>
          <t>はい</t>
        </is>
      </c>
      <c r="E1127" s="18" t="n">
        <v>120000</v>
      </c>
      <c r="F1127" s="18" t="n">
        <v>0</v>
      </c>
      <c r="G1127" s="18" t="n">
        <v>0</v>
      </c>
      <c r="H1127" s="18" t="n">
        <v>0</v>
      </c>
      <c r="I1127" s="18" t="n">
        <v>0</v>
      </c>
      <c r="J1127" s="18">
        <f>ROUND(MIN(B1127/12,650000)*12*0.0915+MIN(B1127/12,1390000)*12*(0.0504+0)+B1127*0.005,0)</f>
        <v/>
      </c>
      <c r="K1127" s="18" t="n">
        <v>0</v>
      </c>
      <c r="L1127" s="18" t="n">
        <v>0</v>
      </c>
      <c r="M1127" s="18">
        <f>ROUND(IF(C1127&gt;=2026,IF(B1127&lt;741000,0,IF(B1127&lt;2191000,B1127-740000,IF(B1127&lt;2193000,1451000,IF(B1127&lt;2196000,1453000,IF(B1127&lt;2200000,1456000,IF(B1127&lt;3600000,ROUNDDOWN(B1127/4,-3)*2.8-80000,IF(B1127&lt;6600000,ROUNDDOWN(B1127/4,-3)*3.2-440000,IF(B1127&lt;8500000,ROUNDDOWN(B1127*0.9,0)-1100000,B1127-1950000)))))))),IF(B1127&lt;651000,0,IF(B1127&lt;1900000,B1127-650000,IF(B1127&lt;3600000,ROUNDDOWN(B1127/4,-3)*2.8-80000,IF(B1127&lt;6600000,ROUNDDOWN(B1127/4,-3)*3.2-440000,IF(B1127&lt;8500000,ROUNDDOWN(B1127*0.9,0)-1100000,B1127-1950000)))))),0)</f>
        <v/>
      </c>
      <c r="N1127" s="18">
        <f>IF(M1127&gt;23500000,NA(),IF(C1127&gt;=2026,IF(M1127&lt;=4890000,1040000,IF(M1127&lt;=6550000,670000,620000)),IF(M1127&lt;=1320000,950000,IF(M1127&lt;=3360000,880000,IF(M1127&lt;=4890000,680000,IF(M1127&lt;=6550000,630000,580000))))))</f>
        <v/>
      </c>
      <c r="O1127" s="18">
        <f>IF(F1127&lt;=0,IF(AND(D1127="はい",C1127&gt;=2026,C1127&lt;=2027),IF(E1127&lt;=0,0,IF(E1127&lt;=30000,E1127,IF(E1127&lt;=60000,ROUNDUP(E1127/2,0)+15000,IF(E1127&lt;=120000,ROUNDUP(E1127/4,0)+30000,60000)))),IF(E1127&lt;=0,0,IF(E1127&lt;=20000,E1127,IF(E1127&lt;=40000,ROUNDUP(E1127/2,0)+10000,IF(E1127&lt;=80000,ROUNDUP(E1127/4,0)+20000,40000))))),IF(E1127&lt;=0,IF(F1127&lt;=0,0,IF(F1127&lt;=25000,F1127,IF(F1127&lt;=50000,ROUNDUP(F1127/2,0)+12500,IF(F1127&lt;=100000,ROUNDUP(F1127/4,0)+25000,50000)))),MAX(IF(F1127&lt;=0,0,IF(F1127&lt;=25000,F1127,IF(F1127&lt;=50000,ROUNDUP(F1127/2,0)+12500,IF(F1127&lt;=100000,ROUNDUP(F1127/4,0)+25000,50000)))),MIN(IF(AND(D1127="はい",C1127&gt;=2026,C1127&lt;=2027),IF(E1127&lt;=0,0,IF(E1127&lt;=30000,E1127,IF(E1127&lt;=60000,ROUNDUP(E1127/2,0)+15000,IF(E1127&lt;=120000,ROUNDUP(E1127/4,0)+30000,60000)))),IF(E1127&lt;=0,0,IF(E1127&lt;=20000,E1127,IF(E1127&lt;=40000,ROUNDUP(E1127/2,0)+10000,IF(E1127&lt;=80000,ROUNDUP(E1127/4,0)+20000,40000)))))+IF(F1127&lt;=0,0,IF(F1127&lt;=25000,F1127,IF(F1127&lt;=50000,ROUNDUP(F1127/2,0)+12500,IF(F1127&lt;=100000,ROUNDUP(F1127/4,0)+25000,50000)))),IF(AND(D1127="はい",C1127&gt;=2026,C1127&lt;=2027),60000,40000)))))</f>
        <v/>
      </c>
      <c r="P1127" s="18">
        <f>IF(G1127&lt;=0,0,IF(G1127&lt;=20000,G1127,IF(G1127&lt;=40000,ROUNDUP(G1127/2,0)+10000,IF(G1127&lt;=80000,ROUNDUP(G1127/4,0)+20000,40000))))</f>
        <v/>
      </c>
      <c r="Q1127" s="18">
        <f>IF(I1127&lt;=0,IF(H1127&lt;=0,0,IF(H1127&lt;=20000,H1127,IF(H1127&lt;=40000,ROUNDUP(H1127/2,0)+10000,IF(H1127&lt;=80000,ROUNDUP(H1127/4,0)+20000,40000)))),IF(H1127&lt;=0,IF(I1127&lt;=0,0,IF(I1127&lt;=25000,I1127,IF(I1127&lt;=50000,ROUNDUP(I1127/2,0)+12500,IF(I1127&lt;=100000,ROUNDUP(I1127/4,0)+25000,50000)))),MAX(IF(I1127&lt;=0,0,IF(I1127&lt;=25000,I1127,IF(I1127&lt;=50000,ROUNDUP(I1127/2,0)+12500,IF(I1127&lt;=100000,ROUNDUP(I1127/4,0)+25000,50000)))),MIN(IF(H1127&lt;=0,0,IF(H1127&lt;=20000,H1127,IF(H1127&lt;=40000,ROUNDUP(H1127/2,0)+10000,IF(H1127&lt;=80000,ROUNDUP(H1127/4,0)+20000,40000))))+IF(I1127&lt;=0,0,IF(I1127&lt;=25000,I1127,IF(I1127&lt;=50000,ROUNDUP(I1127/2,0)+12500,IF(I1127&lt;=100000,ROUNDUP(I1127/4,0)+25000,50000)))),40000))))</f>
        <v/>
      </c>
      <c r="R1127" s="18">
        <f>MIN(120000,O1127+P1127+Q1127)</f>
        <v/>
      </c>
      <c r="S1127" s="18">
        <f>IF(F1127&lt;=0,IF(E1127&lt;=0,0,IF(E1127&lt;=12000,E1127,IF(E1127&lt;=32000,ROUNDUP(E1127/2,0)+6000,IF(E1127&lt;=56000,ROUNDUP(E1127/4,0)+14000,28000)))),IF(E1127&lt;=0,IF(F1127&lt;=0,0,IF(F1127&lt;=15000,F1127,IF(F1127&lt;=40000,ROUNDUP(F1127/2,0)+7500,IF(F1127&lt;=70000,ROUNDUP(F1127/4,0)+17500,35000)))),MAX(IF(F1127&lt;=0,0,IF(F1127&lt;=15000,F1127,IF(F1127&lt;=40000,ROUNDUP(F1127/2,0)+7500,IF(F1127&lt;=70000,ROUNDUP(F1127/4,0)+17500,35000)))),MIN(IF(E1127&lt;=0,0,IF(E1127&lt;=12000,E1127,IF(E1127&lt;=32000,ROUNDUP(E1127/2,0)+6000,IF(E1127&lt;=56000,ROUNDUP(E1127/4,0)+14000,28000))))+IF(F1127&lt;=0,0,IF(F1127&lt;=15000,F1127,IF(F1127&lt;=40000,ROUNDUP(F1127/2,0)+7500,IF(F1127&lt;=70000,ROUNDUP(F1127/4,0)+17500,35000)))),28000))))</f>
        <v/>
      </c>
      <c r="T1127" s="18">
        <f>IF(G1127&lt;=0,0,IF(G1127&lt;=12000,G1127,IF(G1127&lt;=32000,ROUNDUP(G1127/2,0)+6000,IF(G1127&lt;=56000,ROUNDUP(G1127/4,0)+14000,28000))))</f>
        <v/>
      </c>
      <c r="U1127" s="18">
        <f>IF(I1127&lt;=0,IF(H1127&lt;=0,0,IF(H1127&lt;=12000,H1127,IF(H1127&lt;=32000,ROUNDUP(H1127/2,0)+6000,IF(H1127&lt;=56000,ROUNDUP(H1127/4,0)+14000,28000)))),IF(H1127&lt;=0,IF(I1127&lt;=0,0,IF(I1127&lt;=15000,I1127,IF(I1127&lt;=40000,ROUNDUP(I1127/2,0)+7500,IF(I1127&lt;=70000,ROUNDUP(I1127/4,0)+17500,35000)))),MAX(IF(I1127&lt;=0,0,IF(I1127&lt;=15000,I1127,IF(I1127&lt;=40000,ROUNDUP(I1127/2,0)+7500,IF(I1127&lt;=70000,ROUNDUP(I1127/4,0)+17500,35000)))),MIN(IF(H1127&lt;=0,0,IF(H1127&lt;=12000,H1127,IF(H1127&lt;=32000,ROUNDUP(H1127/2,0)+6000,IF(H1127&lt;=56000,ROUNDUP(H1127/4,0)+14000,28000))))+IF(I1127&lt;=0,0,IF(I1127&lt;=15000,I1127,IF(I1127&lt;=40000,ROUNDUP(I1127/2,0)+7500,IF(I1127&lt;=70000,ROUNDUP(I1127/4,0)+17500,35000)))),28000))))</f>
        <v/>
      </c>
      <c r="V1127" s="18">
        <f>MIN(70000,S1127+T1127+U1127)</f>
        <v/>
      </c>
      <c r="W1127" s="18">
        <f>MAX(0,ROUNDDOWN(M1127-J1127-N1127-K1127-0,-3))</f>
        <v/>
      </c>
      <c r="X1127" s="18">
        <f>MAX(0,ROUNDDOWN(M1127-J1127-N1127-K1127-R1127,-3))</f>
        <v/>
      </c>
      <c r="Y1127" s="18">
        <f>IF(W1127&lt;=0,0,ROUNDDOWN((W1127*LOOKUP(W1127,{0,1950001,3300001,6950001,9000001,18000001,40000001},{0.05,0.1,0.2,0.23,0.33,0.4,0.45})-LOOKUP(W1127,{0,1950001,3300001,6950001,9000001,18000001,40000001},{0,97500,427500,636000,1536000,2796000,4796000}))*1.021,-2))</f>
        <v/>
      </c>
      <c r="Z1127" s="18">
        <f>IF(X1127&lt;=0,0,ROUNDDOWN((X1127*LOOKUP(X1127,{0,1950001,3300001,6950001,9000001,18000001,40000001},{0.05,0.1,0.2,0.23,0.33,0.4,0.45})-LOOKUP(X1127,{0,1950001,3300001,6950001,9000001,18000001,40000001},{0,97500,427500,636000,1536000,2796000,4796000}))*1.021,-2))</f>
        <v/>
      </c>
      <c r="AA1127" s="18">
        <f>MAX(0,ROUNDDOWN(M1127-J1127-430000-L1127-0,-3))</f>
        <v/>
      </c>
      <c r="AB1127" s="18">
        <f>MAX(0,ROUNDDOWN(M1127-J1127-430000-L1127-V1127,-3))</f>
        <v/>
      </c>
      <c r="AC1127" s="18">
        <f>IF(M1127&lt;=450000,0,MAX(0,ROUNDDOWN(AA1127*0.06-MIN(50000,AA1127)*0.03,-2))+MAX(0,ROUNDDOWN(AA1127*0.04-MIN(50000,AA1127)*0.02,-2)))</f>
        <v/>
      </c>
      <c r="AD1127" s="18">
        <f>IF(M1127&lt;=450000,0,MAX(0,ROUNDDOWN(AB1127*0.06-MIN(50000,AB1127)*0.03,-2))+MAX(0,ROUNDDOWN(AB1127*0.04-MIN(50000,AB1127)*0.02,-2)))</f>
        <v/>
      </c>
      <c r="AE1127" s="18">
        <f>Y1127-Z1127</f>
        <v/>
      </c>
      <c r="AF1127" s="18">
        <f>AC1127-AD1127</f>
        <v/>
      </c>
      <c r="AG1127" s="18">
        <f>AE1127+AF1127</f>
        <v/>
      </c>
      <c r="AH1127" s="20">
        <f>IF(W1127&lt;=0,0,LOOKUP(W1127,{0,1950001,3300001,6950001,9000001,18000001,40000001},{0.05,0.1,0.2,0.23,0.33,0.4,0.45}))</f>
        <v/>
      </c>
    </row>
    <row r="1128">
      <c r="A1128" t="inlineStr">
        <is>
          <t>1万円刻み 3区分8万円ずつ</t>
        </is>
      </c>
      <c r="B1128" s="18">
        <f>'4_1万円刻み'!$A$350</f>
        <v/>
      </c>
      <c r="C1128" s="19" t="n">
        <v>2026</v>
      </c>
      <c r="D1128" t="inlineStr">
        <is>
          <t>いいえ</t>
        </is>
      </c>
      <c r="E1128" s="18" t="n">
        <v>80000</v>
      </c>
      <c r="F1128" s="18" t="n">
        <v>0</v>
      </c>
      <c r="G1128" s="18" t="n">
        <v>80000</v>
      </c>
      <c r="H1128" s="18" t="n">
        <v>80000</v>
      </c>
      <c r="I1128" s="18" t="n">
        <v>0</v>
      </c>
      <c r="J1128" s="18">
        <f>ROUND(MIN(B1128/12,650000)*12*0.0915+MIN(B1128/12,1390000)*12*(0.0504+0)+B1128*0.005,0)</f>
        <v/>
      </c>
      <c r="K1128" s="18" t="n">
        <v>0</v>
      </c>
      <c r="L1128" s="18" t="n">
        <v>0</v>
      </c>
      <c r="M1128" s="18">
        <f>ROUND(IF(C1128&gt;=2026,IF(B1128&lt;741000,0,IF(B1128&lt;2191000,B1128-740000,IF(B1128&lt;2193000,1451000,IF(B1128&lt;2196000,1453000,IF(B1128&lt;2200000,1456000,IF(B1128&lt;3600000,ROUNDDOWN(B1128/4,-3)*2.8-80000,IF(B1128&lt;6600000,ROUNDDOWN(B1128/4,-3)*3.2-440000,IF(B1128&lt;8500000,ROUNDDOWN(B1128*0.9,0)-1100000,B1128-1950000)))))))),IF(B1128&lt;651000,0,IF(B1128&lt;1900000,B1128-650000,IF(B1128&lt;3600000,ROUNDDOWN(B1128/4,-3)*2.8-80000,IF(B1128&lt;6600000,ROUNDDOWN(B1128/4,-3)*3.2-440000,IF(B1128&lt;8500000,ROUNDDOWN(B1128*0.9,0)-1100000,B1128-1950000)))))),0)</f>
        <v/>
      </c>
      <c r="N1128" s="18">
        <f>IF(M1128&gt;23500000,NA(),IF(C1128&gt;=2026,IF(M1128&lt;=4890000,1040000,IF(M1128&lt;=6550000,670000,620000)),IF(M1128&lt;=1320000,950000,IF(M1128&lt;=3360000,880000,IF(M1128&lt;=4890000,680000,IF(M1128&lt;=6550000,630000,580000))))))</f>
        <v/>
      </c>
      <c r="O1128" s="18">
        <f>IF(F1128&lt;=0,IF(AND(D1128="はい",C1128&gt;=2026,C1128&lt;=2027),IF(E1128&lt;=0,0,IF(E1128&lt;=30000,E1128,IF(E1128&lt;=60000,ROUNDUP(E1128/2,0)+15000,IF(E1128&lt;=120000,ROUNDUP(E1128/4,0)+30000,60000)))),IF(E1128&lt;=0,0,IF(E1128&lt;=20000,E1128,IF(E1128&lt;=40000,ROUNDUP(E1128/2,0)+10000,IF(E1128&lt;=80000,ROUNDUP(E1128/4,0)+20000,40000))))),IF(E1128&lt;=0,IF(F1128&lt;=0,0,IF(F1128&lt;=25000,F1128,IF(F1128&lt;=50000,ROUNDUP(F1128/2,0)+12500,IF(F1128&lt;=100000,ROUNDUP(F1128/4,0)+25000,50000)))),MAX(IF(F1128&lt;=0,0,IF(F1128&lt;=25000,F1128,IF(F1128&lt;=50000,ROUNDUP(F1128/2,0)+12500,IF(F1128&lt;=100000,ROUNDUP(F1128/4,0)+25000,50000)))),MIN(IF(AND(D1128="はい",C1128&gt;=2026,C1128&lt;=2027),IF(E1128&lt;=0,0,IF(E1128&lt;=30000,E1128,IF(E1128&lt;=60000,ROUNDUP(E1128/2,0)+15000,IF(E1128&lt;=120000,ROUNDUP(E1128/4,0)+30000,60000)))),IF(E1128&lt;=0,0,IF(E1128&lt;=20000,E1128,IF(E1128&lt;=40000,ROUNDUP(E1128/2,0)+10000,IF(E1128&lt;=80000,ROUNDUP(E1128/4,0)+20000,40000)))))+IF(F1128&lt;=0,0,IF(F1128&lt;=25000,F1128,IF(F1128&lt;=50000,ROUNDUP(F1128/2,0)+12500,IF(F1128&lt;=100000,ROUNDUP(F1128/4,0)+25000,50000)))),IF(AND(D1128="はい",C1128&gt;=2026,C1128&lt;=2027),60000,40000)))))</f>
        <v/>
      </c>
      <c r="P1128" s="18">
        <f>IF(G1128&lt;=0,0,IF(G1128&lt;=20000,G1128,IF(G1128&lt;=40000,ROUNDUP(G1128/2,0)+10000,IF(G1128&lt;=80000,ROUNDUP(G1128/4,0)+20000,40000))))</f>
        <v/>
      </c>
      <c r="Q1128" s="18">
        <f>IF(I1128&lt;=0,IF(H1128&lt;=0,0,IF(H1128&lt;=20000,H1128,IF(H1128&lt;=40000,ROUNDUP(H1128/2,0)+10000,IF(H1128&lt;=80000,ROUNDUP(H1128/4,0)+20000,40000)))),IF(H1128&lt;=0,IF(I1128&lt;=0,0,IF(I1128&lt;=25000,I1128,IF(I1128&lt;=50000,ROUNDUP(I1128/2,0)+12500,IF(I1128&lt;=100000,ROUNDUP(I1128/4,0)+25000,50000)))),MAX(IF(I1128&lt;=0,0,IF(I1128&lt;=25000,I1128,IF(I1128&lt;=50000,ROUNDUP(I1128/2,0)+12500,IF(I1128&lt;=100000,ROUNDUP(I1128/4,0)+25000,50000)))),MIN(IF(H1128&lt;=0,0,IF(H1128&lt;=20000,H1128,IF(H1128&lt;=40000,ROUNDUP(H1128/2,0)+10000,IF(H1128&lt;=80000,ROUNDUP(H1128/4,0)+20000,40000))))+IF(I1128&lt;=0,0,IF(I1128&lt;=25000,I1128,IF(I1128&lt;=50000,ROUNDUP(I1128/2,0)+12500,IF(I1128&lt;=100000,ROUNDUP(I1128/4,0)+25000,50000)))),40000))))</f>
        <v/>
      </c>
      <c r="R1128" s="18">
        <f>MIN(120000,O1128+P1128+Q1128)</f>
        <v/>
      </c>
      <c r="S1128" s="18">
        <f>IF(F1128&lt;=0,IF(E1128&lt;=0,0,IF(E1128&lt;=12000,E1128,IF(E1128&lt;=32000,ROUNDUP(E1128/2,0)+6000,IF(E1128&lt;=56000,ROUNDUP(E1128/4,0)+14000,28000)))),IF(E1128&lt;=0,IF(F1128&lt;=0,0,IF(F1128&lt;=15000,F1128,IF(F1128&lt;=40000,ROUNDUP(F1128/2,0)+7500,IF(F1128&lt;=70000,ROUNDUP(F1128/4,0)+17500,35000)))),MAX(IF(F1128&lt;=0,0,IF(F1128&lt;=15000,F1128,IF(F1128&lt;=40000,ROUNDUP(F1128/2,0)+7500,IF(F1128&lt;=70000,ROUNDUP(F1128/4,0)+17500,35000)))),MIN(IF(E1128&lt;=0,0,IF(E1128&lt;=12000,E1128,IF(E1128&lt;=32000,ROUNDUP(E1128/2,0)+6000,IF(E1128&lt;=56000,ROUNDUP(E1128/4,0)+14000,28000))))+IF(F1128&lt;=0,0,IF(F1128&lt;=15000,F1128,IF(F1128&lt;=40000,ROUNDUP(F1128/2,0)+7500,IF(F1128&lt;=70000,ROUNDUP(F1128/4,0)+17500,35000)))),28000))))</f>
        <v/>
      </c>
      <c r="T1128" s="18">
        <f>IF(G1128&lt;=0,0,IF(G1128&lt;=12000,G1128,IF(G1128&lt;=32000,ROUNDUP(G1128/2,0)+6000,IF(G1128&lt;=56000,ROUNDUP(G1128/4,0)+14000,28000))))</f>
        <v/>
      </c>
      <c r="U1128" s="18">
        <f>IF(I1128&lt;=0,IF(H1128&lt;=0,0,IF(H1128&lt;=12000,H1128,IF(H1128&lt;=32000,ROUNDUP(H1128/2,0)+6000,IF(H1128&lt;=56000,ROUNDUP(H1128/4,0)+14000,28000)))),IF(H1128&lt;=0,IF(I1128&lt;=0,0,IF(I1128&lt;=15000,I1128,IF(I1128&lt;=40000,ROUNDUP(I1128/2,0)+7500,IF(I1128&lt;=70000,ROUNDUP(I1128/4,0)+17500,35000)))),MAX(IF(I1128&lt;=0,0,IF(I1128&lt;=15000,I1128,IF(I1128&lt;=40000,ROUNDUP(I1128/2,0)+7500,IF(I1128&lt;=70000,ROUNDUP(I1128/4,0)+17500,35000)))),MIN(IF(H1128&lt;=0,0,IF(H1128&lt;=12000,H1128,IF(H1128&lt;=32000,ROUNDUP(H1128/2,0)+6000,IF(H1128&lt;=56000,ROUNDUP(H1128/4,0)+14000,28000))))+IF(I1128&lt;=0,0,IF(I1128&lt;=15000,I1128,IF(I1128&lt;=40000,ROUNDUP(I1128/2,0)+7500,IF(I1128&lt;=70000,ROUNDUP(I1128/4,0)+17500,35000)))),28000))))</f>
        <v/>
      </c>
      <c r="V1128" s="18">
        <f>MIN(70000,S1128+T1128+U1128)</f>
        <v/>
      </c>
      <c r="W1128" s="18">
        <f>MAX(0,ROUNDDOWN(M1128-J1128-N1128-K1128-0,-3))</f>
        <v/>
      </c>
      <c r="X1128" s="18">
        <f>MAX(0,ROUNDDOWN(M1128-J1128-N1128-K1128-R1128,-3))</f>
        <v/>
      </c>
      <c r="Y1128" s="18">
        <f>IF(W1128&lt;=0,0,ROUNDDOWN((W1128*LOOKUP(W1128,{0,1950001,3300001,6950001,9000001,18000001,40000001},{0.05,0.1,0.2,0.23,0.33,0.4,0.45})-LOOKUP(W1128,{0,1950001,3300001,6950001,9000001,18000001,40000001},{0,97500,427500,636000,1536000,2796000,4796000}))*1.021,-2))</f>
        <v/>
      </c>
      <c r="Z1128" s="18">
        <f>IF(X1128&lt;=0,0,ROUNDDOWN((X1128*LOOKUP(X1128,{0,1950001,3300001,6950001,9000001,18000001,40000001},{0.05,0.1,0.2,0.23,0.33,0.4,0.45})-LOOKUP(X1128,{0,1950001,3300001,6950001,9000001,18000001,40000001},{0,97500,427500,636000,1536000,2796000,4796000}))*1.021,-2))</f>
        <v/>
      </c>
      <c r="AA1128" s="18">
        <f>MAX(0,ROUNDDOWN(M1128-J1128-430000-L1128-0,-3))</f>
        <v/>
      </c>
      <c r="AB1128" s="18">
        <f>MAX(0,ROUNDDOWN(M1128-J1128-430000-L1128-V1128,-3))</f>
        <v/>
      </c>
      <c r="AC1128" s="18">
        <f>IF(M1128&lt;=450000,0,MAX(0,ROUNDDOWN(AA1128*0.06-MIN(50000,AA1128)*0.03,-2))+MAX(0,ROUNDDOWN(AA1128*0.04-MIN(50000,AA1128)*0.02,-2)))</f>
        <v/>
      </c>
      <c r="AD1128" s="18">
        <f>IF(M1128&lt;=450000,0,MAX(0,ROUNDDOWN(AB1128*0.06-MIN(50000,AB1128)*0.03,-2))+MAX(0,ROUNDDOWN(AB1128*0.04-MIN(50000,AB1128)*0.02,-2)))</f>
        <v/>
      </c>
      <c r="AE1128" s="18">
        <f>Y1128-Z1128</f>
        <v/>
      </c>
      <c r="AF1128" s="18">
        <f>AC1128-AD1128</f>
        <v/>
      </c>
      <c r="AG1128" s="18">
        <f>AE1128+AF1128</f>
        <v/>
      </c>
      <c r="AH1128" s="20">
        <f>IF(W1128&lt;=0,0,LOOKUP(W1128,{0,1950001,3300001,6950001,9000001,18000001,40000001},{0.05,0.1,0.2,0.23,0.33,0.4,0.45}))</f>
        <v/>
      </c>
    </row>
    <row r="1129">
      <c r="A1129" t="inlineStr">
        <is>
          <t>1万円刻み 一般8万円</t>
        </is>
      </c>
      <c r="B1129" s="18">
        <f>'4_1万円刻み'!$A$350</f>
        <v/>
      </c>
      <c r="C1129" s="19" t="n">
        <v>2026</v>
      </c>
      <c r="D1129" t="inlineStr">
        <is>
          <t>いいえ</t>
        </is>
      </c>
      <c r="E1129" s="18" t="n">
        <v>80000</v>
      </c>
      <c r="F1129" s="18" t="n">
        <v>0</v>
      </c>
      <c r="G1129" s="18" t="n">
        <v>0</v>
      </c>
      <c r="H1129" s="18" t="n">
        <v>0</v>
      </c>
      <c r="I1129" s="18" t="n">
        <v>0</v>
      </c>
      <c r="J1129" s="18">
        <f>ROUND(MIN(B1129/12,650000)*12*0.0915+MIN(B1129/12,1390000)*12*(0.0504+0)+B1129*0.005,0)</f>
        <v/>
      </c>
      <c r="K1129" s="18" t="n">
        <v>0</v>
      </c>
      <c r="L1129" s="18" t="n">
        <v>0</v>
      </c>
      <c r="M1129" s="18">
        <f>ROUND(IF(C1129&gt;=2026,IF(B1129&lt;741000,0,IF(B1129&lt;2191000,B1129-740000,IF(B1129&lt;2193000,1451000,IF(B1129&lt;2196000,1453000,IF(B1129&lt;2200000,1456000,IF(B1129&lt;3600000,ROUNDDOWN(B1129/4,-3)*2.8-80000,IF(B1129&lt;6600000,ROUNDDOWN(B1129/4,-3)*3.2-440000,IF(B1129&lt;8500000,ROUNDDOWN(B1129*0.9,0)-1100000,B1129-1950000)))))))),IF(B1129&lt;651000,0,IF(B1129&lt;1900000,B1129-650000,IF(B1129&lt;3600000,ROUNDDOWN(B1129/4,-3)*2.8-80000,IF(B1129&lt;6600000,ROUNDDOWN(B1129/4,-3)*3.2-440000,IF(B1129&lt;8500000,ROUNDDOWN(B1129*0.9,0)-1100000,B1129-1950000)))))),0)</f>
        <v/>
      </c>
      <c r="N1129" s="18">
        <f>IF(M1129&gt;23500000,NA(),IF(C1129&gt;=2026,IF(M1129&lt;=4890000,1040000,IF(M1129&lt;=6550000,670000,620000)),IF(M1129&lt;=1320000,950000,IF(M1129&lt;=3360000,880000,IF(M1129&lt;=4890000,680000,IF(M1129&lt;=6550000,630000,580000))))))</f>
        <v/>
      </c>
      <c r="O1129" s="18">
        <f>IF(F1129&lt;=0,IF(AND(D1129="はい",C1129&gt;=2026,C1129&lt;=2027),IF(E1129&lt;=0,0,IF(E1129&lt;=30000,E1129,IF(E1129&lt;=60000,ROUNDUP(E1129/2,0)+15000,IF(E1129&lt;=120000,ROUNDUP(E1129/4,0)+30000,60000)))),IF(E1129&lt;=0,0,IF(E1129&lt;=20000,E1129,IF(E1129&lt;=40000,ROUNDUP(E1129/2,0)+10000,IF(E1129&lt;=80000,ROUNDUP(E1129/4,0)+20000,40000))))),IF(E1129&lt;=0,IF(F1129&lt;=0,0,IF(F1129&lt;=25000,F1129,IF(F1129&lt;=50000,ROUNDUP(F1129/2,0)+12500,IF(F1129&lt;=100000,ROUNDUP(F1129/4,0)+25000,50000)))),MAX(IF(F1129&lt;=0,0,IF(F1129&lt;=25000,F1129,IF(F1129&lt;=50000,ROUNDUP(F1129/2,0)+12500,IF(F1129&lt;=100000,ROUNDUP(F1129/4,0)+25000,50000)))),MIN(IF(AND(D1129="はい",C1129&gt;=2026,C1129&lt;=2027),IF(E1129&lt;=0,0,IF(E1129&lt;=30000,E1129,IF(E1129&lt;=60000,ROUNDUP(E1129/2,0)+15000,IF(E1129&lt;=120000,ROUNDUP(E1129/4,0)+30000,60000)))),IF(E1129&lt;=0,0,IF(E1129&lt;=20000,E1129,IF(E1129&lt;=40000,ROUNDUP(E1129/2,0)+10000,IF(E1129&lt;=80000,ROUNDUP(E1129/4,0)+20000,40000)))))+IF(F1129&lt;=0,0,IF(F1129&lt;=25000,F1129,IF(F1129&lt;=50000,ROUNDUP(F1129/2,0)+12500,IF(F1129&lt;=100000,ROUNDUP(F1129/4,0)+25000,50000)))),IF(AND(D1129="はい",C1129&gt;=2026,C1129&lt;=2027),60000,40000)))))</f>
        <v/>
      </c>
      <c r="P1129" s="18">
        <f>IF(G1129&lt;=0,0,IF(G1129&lt;=20000,G1129,IF(G1129&lt;=40000,ROUNDUP(G1129/2,0)+10000,IF(G1129&lt;=80000,ROUNDUP(G1129/4,0)+20000,40000))))</f>
        <v/>
      </c>
      <c r="Q1129" s="18">
        <f>IF(I1129&lt;=0,IF(H1129&lt;=0,0,IF(H1129&lt;=20000,H1129,IF(H1129&lt;=40000,ROUNDUP(H1129/2,0)+10000,IF(H1129&lt;=80000,ROUNDUP(H1129/4,0)+20000,40000)))),IF(H1129&lt;=0,IF(I1129&lt;=0,0,IF(I1129&lt;=25000,I1129,IF(I1129&lt;=50000,ROUNDUP(I1129/2,0)+12500,IF(I1129&lt;=100000,ROUNDUP(I1129/4,0)+25000,50000)))),MAX(IF(I1129&lt;=0,0,IF(I1129&lt;=25000,I1129,IF(I1129&lt;=50000,ROUNDUP(I1129/2,0)+12500,IF(I1129&lt;=100000,ROUNDUP(I1129/4,0)+25000,50000)))),MIN(IF(H1129&lt;=0,0,IF(H1129&lt;=20000,H1129,IF(H1129&lt;=40000,ROUNDUP(H1129/2,0)+10000,IF(H1129&lt;=80000,ROUNDUP(H1129/4,0)+20000,40000))))+IF(I1129&lt;=0,0,IF(I1129&lt;=25000,I1129,IF(I1129&lt;=50000,ROUNDUP(I1129/2,0)+12500,IF(I1129&lt;=100000,ROUNDUP(I1129/4,0)+25000,50000)))),40000))))</f>
        <v/>
      </c>
      <c r="R1129" s="18">
        <f>MIN(120000,O1129+P1129+Q1129)</f>
        <v/>
      </c>
      <c r="S1129" s="18">
        <f>IF(F1129&lt;=0,IF(E1129&lt;=0,0,IF(E1129&lt;=12000,E1129,IF(E1129&lt;=32000,ROUNDUP(E1129/2,0)+6000,IF(E1129&lt;=56000,ROUNDUP(E1129/4,0)+14000,28000)))),IF(E1129&lt;=0,IF(F1129&lt;=0,0,IF(F1129&lt;=15000,F1129,IF(F1129&lt;=40000,ROUNDUP(F1129/2,0)+7500,IF(F1129&lt;=70000,ROUNDUP(F1129/4,0)+17500,35000)))),MAX(IF(F1129&lt;=0,0,IF(F1129&lt;=15000,F1129,IF(F1129&lt;=40000,ROUNDUP(F1129/2,0)+7500,IF(F1129&lt;=70000,ROUNDUP(F1129/4,0)+17500,35000)))),MIN(IF(E1129&lt;=0,0,IF(E1129&lt;=12000,E1129,IF(E1129&lt;=32000,ROUNDUP(E1129/2,0)+6000,IF(E1129&lt;=56000,ROUNDUP(E1129/4,0)+14000,28000))))+IF(F1129&lt;=0,0,IF(F1129&lt;=15000,F1129,IF(F1129&lt;=40000,ROUNDUP(F1129/2,0)+7500,IF(F1129&lt;=70000,ROUNDUP(F1129/4,0)+17500,35000)))),28000))))</f>
        <v/>
      </c>
      <c r="T1129" s="18">
        <f>IF(G1129&lt;=0,0,IF(G1129&lt;=12000,G1129,IF(G1129&lt;=32000,ROUNDUP(G1129/2,0)+6000,IF(G1129&lt;=56000,ROUNDUP(G1129/4,0)+14000,28000))))</f>
        <v/>
      </c>
      <c r="U1129" s="18">
        <f>IF(I1129&lt;=0,IF(H1129&lt;=0,0,IF(H1129&lt;=12000,H1129,IF(H1129&lt;=32000,ROUNDUP(H1129/2,0)+6000,IF(H1129&lt;=56000,ROUNDUP(H1129/4,0)+14000,28000)))),IF(H1129&lt;=0,IF(I1129&lt;=0,0,IF(I1129&lt;=15000,I1129,IF(I1129&lt;=40000,ROUNDUP(I1129/2,0)+7500,IF(I1129&lt;=70000,ROUNDUP(I1129/4,0)+17500,35000)))),MAX(IF(I1129&lt;=0,0,IF(I1129&lt;=15000,I1129,IF(I1129&lt;=40000,ROUNDUP(I1129/2,0)+7500,IF(I1129&lt;=70000,ROUNDUP(I1129/4,0)+17500,35000)))),MIN(IF(H1129&lt;=0,0,IF(H1129&lt;=12000,H1129,IF(H1129&lt;=32000,ROUNDUP(H1129/2,0)+6000,IF(H1129&lt;=56000,ROUNDUP(H1129/4,0)+14000,28000))))+IF(I1129&lt;=0,0,IF(I1129&lt;=15000,I1129,IF(I1129&lt;=40000,ROUNDUP(I1129/2,0)+7500,IF(I1129&lt;=70000,ROUNDUP(I1129/4,0)+17500,35000)))),28000))))</f>
        <v/>
      </c>
      <c r="V1129" s="18">
        <f>MIN(70000,S1129+T1129+U1129)</f>
        <v/>
      </c>
      <c r="W1129" s="18">
        <f>MAX(0,ROUNDDOWN(M1129-J1129-N1129-K1129-0,-3))</f>
        <v/>
      </c>
      <c r="X1129" s="18">
        <f>MAX(0,ROUNDDOWN(M1129-J1129-N1129-K1129-R1129,-3))</f>
        <v/>
      </c>
      <c r="Y1129" s="18">
        <f>IF(W1129&lt;=0,0,ROUNDDOWN((W1129*LOOKUP(W1129,{0,1950001,3300001,6950001,9000001,18000001,40000001},{0.05,0.1,0.2,0.23,0.33,0.4,0.45})-LOOKUP(W1129,{0,1950001,3300001,6950001,9000001,18000001,40000001},{0,97500,427500,636000,1536000,2796000,4796000}))*1.021,-2))</f>
        <v/>
      </c>
      <c r="Z1129" s="18">
        <f>IF(X1129&lt;=0,0,ROUNDDOWN((X1129*LOOKUP(X1129,{0,1950001,3300001,6950001,9000001,18000001,40000001},{0.05,0.1,0.2,0.23,0.33,0.4,0.45})-LOOKUP(X1129,{0,1950001,3300001,6950001,9000001,18000001,40000001},{0,97500,427500,636000,1536000,2796000,4796000}))*1.021,-2))</f>
        <v/>
      </c>
      <c r="AA1129" s="18">
        <f>MAX(0,ROUNDDOWN(M1129-J1129-430000-L1129-0,-3))</f>
        <v/>
      </c>
      <c r="AB1129" s="18">
        <f>MAX(0,ROUNDDOWN(M1129-J1129-430000-L1129-V1129,-3))</f>
        <v/>
      </c>
      <c r="AC1129" s="18">
        <f>IF(M1129&lt;=450000,0,MAX(0,ROUNDDOWN(AA1129*0.06-MIN(50000,AA1129)*0.03,-2))+MAX(0,ROUNDDOWN(AA1129*0.04-MIN(50000,AA1129)*0.02,-2)))</f>
        <v/>
      </c>
      <c r="AD1129" s="18">
        <f>IF(M1129&lt;=450000,0,MAX(0,ROUNDDOWN(AB1129*0.06-MIN(50000,AB1129)*0.03,-2))+MAX(0,ROUNDDOWN(AB1129*0.04-MIN(50000,AB1129)*0.02,-2)))</f>
        <v/>
      </c>
      <c r="AE1129" s="18">
        <f>Y1129-Z1129</f>
        <v/>
      </c>
      <c r="AF1129" s="18">
        <f>AC1129-AD1129</f>
        <v/>
      </c>
      <c r="AG1129" s="18">
        <f>AE1129+AF1129</f>
        <v/>
      </c>
      <c r="AH1129" s="20">
        <f>IF(W1129&lt;=0,0,LOOKUP(W1129,{0,1950001,3300001,6950001,9000001,18000001,40000001},{0.05,0.1,0.2,0.23,0.33,0.4,0.45}))</f>
        <v/>
      </c>
    </row>
    <row r="1130">
      <c r="A1130" t="inlineStr">
        <is>
          <t>1万円刻み 特例あり一般12万円</t>
        </is>
      </c>
      <c r="B1130" s="18">
        <f>'4_1万円刻み'!$A$350</f>
        <v/>
      </c>
      <c r="C1130" s="19" t="n">
        <v>2026</v>
      </c>
      <c r="D1130" t="inlineStr">
        <is>
          <t>はい</t>
        </is>
      </c>
      <c r="E1130" s="18" t="n">
        <v>120000</v>
      </c>
      <c r="F1130" s="18" t="n">
        <v>0</v>
      </c>
      <c r="G1130" s="18" t="n">
        <v>0</v>
      </c>
      <c r="H1130" s="18" t="n">
        <v>0</v>
      </c>
      <c r="I1130" s="18" t="n">
        <v>0</v>
      </c>
      <c r="J1130" s="18">
        <f>ROUND(MIN(B1130/12,650000)*12*0.0915+MIN(B1130/12,1390000)*12*(0.0504+0)+B1130*0.005,0)</f>
        <v/>
      </c>
      <c r="K1130" s="18" t="n">
        <v>0</v>
      </c>
      <c r="L1130" s="18" t="n">
        <v>0</v>
      </c>
      <c r="M1130" s="18">
        <f>ROUND(IF(C1130&gt;=2026,IF(B1130&lt;741000,0,IF(B1130&lt;2191000,B1130-740000,IF(B1130&lt;2193000,1451000,IF(B1130&lt;2196000,1453000,IF(B1130&lt;2200000,1456000,IF(B1130&lt;3600000,ROUNDDOWN(B1130/4,-3)*2.8-80000,IF(B1130&lt;6600000,ROUNDDOWN(B1130/4,-3)*3.2-440000,IF(B1130&lt;8500000,ROUNDDOWN(B1130*0.9,0)-1100000,B1130-1950000)))))))),IF(B1130&lt;651000,0,IF(B1130&lt;1900000,B1130-650000,IF(B1130&lt;3600000,ROUNDDOWN(B1130/4,-3)*2.8-80000,IF(B1130&lt;6600000,ROUNDDOWN(B1130/4,-3)*3.2-440000,IF(B1130&lt;8500000,ROUNDDOWN(B1130*0.9,0)-1100000,B1130-1950000)))))),0)</f>
        <v/>
      </c>
      <c r="N1130" s="18">
        <f>IF(M1130&gt;23500000,NA(),IF(C1130&gt;=2026,IF(M1130&lt;=4890000,1040000,IF(M1130&lt;=6550000,670000,620000)),IF(M1130&lt;=1320000,950000,IF(M1130&lt;=3360000,880000,IF(M1130&lt;=4890000,680000,IF(M1130&lt;=6550000,630000,580000))))))</f>
        <v/>
      </c>
      <c r="O1130" s="18">
        <f>IF(F1130&lt;=0,IF(AND(D1130="はい",C1130&gt;=2026,C1130&lt;=2027),IF(E1130&lt;=0,0,IF(E1130&lt;=30000,E1130,IF(E1130&lt;=60000,ROUNDUP(E1130/2,0)+15000,IF(E1130&lt;=120000,ROUNDUP(E1130/4,0)+30000,60000)))),IF(E1130&lt;=0,0,IF(E1130&lt;=20000,E1130,IF(E1130&lt;=40000,ROUNDUP(E1130/2,0)+10000,IF(E1130&lt;=80000,ROUNDUP(E1130/4,0)+20000,40000))))),IF(E1130&lt;=0,IF(F1130&lt;=0,0,IF(F1130&lt;=25000,F1130,IF(F1130&lt;=50000,ROUNDUP(F1130/2,0)+12500,IF(F1130&lt;=100000,ROUNDUP(F1130/4,0)+25000,50000)))),MAX(IF(F1130&lt;=0,0,IF(F1130&lt;=25000,F1130,IF(F1130&lt;=50000,ROUNDUP(F1130/2,0)+12500,IF(F1130&lt;=100000,ROUNDUP(F1130/4,0)+25000,50000)))),MIN(IF(AND(D1130="はい",C1130&gt;=2026,C1130&lt;=2027),IF(E1130&lt;=0,0,IF(E1130&lt;=30000,E1130,IF(E1130&lt;=60000,ROUNDUP(E1130/2,0)+15000,IF(E1130&lt;=120000,ROUNDUP(E1130/4,0)+30000,60000)))),IF(E1130&lt;=0,0,IF(E1130&lt;=20000,E1130,IF(E1130&lt;=40000,ROUNDUP(E1130/2,0)+10000,IF(E1130&lt;=80000,ROUNDUP(E1130/4,0)+20000,40000)))))+IF(F1130&lt;=0,0,IF(F1130&lt;=25000,F1130,IF(F1130&lt;=50000,ROUNDUP(F1130/2,0)+12500,IF(F1130&lt;=100000,ROUNDUP(F1130/4,0)+25000,50000)))),IF(AND(D1130="はい",C1130&gt;=2026,C1130&lt;=2027),60000,40000)))))</f>
        <v/>
      </c>
      <c r="P1130" s="18">
        <f>IF(G1130&lt;=0,0,IF(G1130&lt;=20000,G1130,IF(G1130&lt;=40000,ROUNDUP(G1130/2,0)+10000,IF(G1130&lt;=80000,ROUNDUP(G1130/4,0)+20000,40000))))</f>
        <v/>
      </c>
      <c r="Q1130" s="18">
        <f>IF(I1130&lt;=0,IF(H1130&lt;=0,0,IF(H1130&lt;=20000,H1130,IF(H1130&lt;=40000,ROUNDUP(H1130/2,0)+10000,IF(H1130&lt;=80000,ROUNDUP(H1130/4,0)+20000,40000)))),IF(H1130&lt;=0,IF(I1130&lt;=0,0,IF(I1130&lt;=25000,I1130,IF(I1130&lt;=50000,ROUNDUP(I1130/2,0)+12500,IF(I1130&lt;=100000,ROUNDUP(I1130/4,0)+25000,50000)))),MAX(IF(I1130&lt;=0,0,IF(I1130&lt;=25000,I1130,IF(I1130&lt;=50000,ROUNDUP(I1130/2,0)+12500,IF(I1130&lt;=100000,ROUNDUP(I1130/4,0)+25000,50000)))),MIN(IF(H1130&lt;=0,0,IF(H1130&lt;=20000,H1130,IF(H1130&lt;=40000,ROUNDUP(H1130/2,0)+10000,IF(H1130&lt;=80000,ROUNDUP(H1130/4,0)+20000,40000))))+IF(I1130&lt;=0,0,IF(I1130&lt;=25000,I1130,IF(I1130&lt;=50000,ROUNDUP(I1130/2,0)+12500,IF(I1130&lt;=100000,ROUNDUP(I1130/4,0)+25000,50000)))),40000))))</f>
        <v/>
      </c>
      <c r="R1130" s="18">
        <f>MIN(120000,O1130+P1130+Q1130)</f>
        <v/>
      </c>
      <c r="S1130" s="18">
        <f>IF(F1130&lt;=0,IF(E1130&lt;=0,0,IF(E1130&lt;=12000,E1130,IF(E1130&lt;=32000,ROUNDUP(E1130/2,0)+6000,IF(E1130&lt;=56000,ROUNDUP(E1130/4,0)+14000,28000)))),IF(E1130&lt;=0,IF(F1130&lt;=0,0,IF(F1130&lt;=15000,F1130,IF(F1130&lt;=40000,ROUNDUP(F1130/2,0)+7500,IF(F1130&lt;=70000,ROUNDUP(F1130/4,0)+17500,35000)))),MAX(IF(F1130&lt;=0,0,IF(F1130&lt;=15000,F1130,IF(F1130&lt;=40000,ROUNDUP(F1130/2,0)+7500,IF(F1130&lt;=70000,ROUNDUP(F1130/4,0)+17500,35000)))),MIN(IF(E1130&lt;=0,0,IF(E1130&lt;=12000,E1130,IF(E1130&lt;=32000,ROUNDUP(E1130/2,0)+6000,IF(E1130&lt;=56000,ROUNDUP(E1130/4,0)+14000,28000))))+IF(F1130&lt;=0,0,IF(F1130&lt;=15000,F1130,IF(F1130&lt;=40000,ROUNDUP(F1130/2,0)+7500,IF(F1130&lt;=70000,ROUNDUP(F1130/4,0)+17500,35000)))),28000))))</f>
        <v/>
      </c>
      <c r="T1130" s="18">
        <f>IF(G1130&lt;=0,0,IF(G1130&lt;=12000,G1130,IF(G1130&lt;=32000,ROUNDUP(G1130/2,0)+6000,IF(G1130&lt;=56000,ROUNDUP(G1130/4,0)+14000,28000))))</f>
        <v/>
      </c>
      <c r="U1130" s="18">
        <f>IF(I1130&lt;=0,IF(H1130&lt;=0,0,IF(H1130&lt;=12000,H1130,IF(H1130&lt;=32000,ROUNDUP(H1130/2,0)+6000,IF(H1130&lt;=56000,ROUNDUP(H1130/4,0)+14000,28000)))),IF(H1130&lt;=0,IF(I1130&lt;=0,0,IF(I1130&lt;=15000,I1130,IF(I1130&lt;=40000,ROUNDUP(I1130/2,0)+7500,IF(I1130&lt;=70000,ROUNDUP(I1130/4,0)+17500,35000)))),MAX(IF(I1130&lt;=0,0,IF(I1130&lt;=15000,I1130,IF(I1130&lt;=40000,ROUNDUP(I1130/2,0)+7500,IF(I1130&lt;=70000,ROUNDUP(I1130/4,0)+17500,35000)))),MIN(IF(H1130&lt;=0,0,IF(H1130&lt;=12000,H1130,IF(H1130&lt;=32000,ROUNDUP(H1130/2,0)+6000,IF(H1130&lt;=56000,ROUNDUP(H1130/4,0)+14000,28000))))+IF(I1130&lt;=0,0,IF(I1130&lt;=15000,I1130,IF(I1130&lt;=40000,ROUNDUP(I1130/2,0)+7500,IF(I1130&lt;=70000,ROUNDUP(I1130/4,0)+17500,35000)))),28000))))</f>
        <v/>
      </c>
      <c r="V1130" s="18">
        <f>MIN(70000,S1130+T1130+U1130)</f>
        <v/>
      </c>
      <c r="W1130" s="18">
        <f>MAX(0,ROUNDDOWN(M1130-J1130-N1130-K1130-0,-3))</f>
        <v/>
      </c>
      <c r="X1130" s="18">
        <f>MAX(0,ROUNDDOWN(M1130-J1130-N1130-K1130-R1130,-3))</f>
        <v/>
      </c>
      <c r="Y1130" s="18">
        <f>IF(W1130&lt;=0,0,ROUNDDOWN((W1130*LOOKUP(W1130,{0,1950001,3300001,6950001,9000001,18000001,40000001},{0.05,0.1,0.2,0.23,0.33,0.4,0.45})-LOOKUP(W1130,{0,1950001,3300001,6950001,9000001,18000001,40000001},{0,97500,427500,636000,1536000,2796000,4796000}))*1.021,-2))</f>
        <v/>
      </c>
      <c r="Z1130" s="18">
        <f>IF(X1130&lt;=0,0,ROUNDDOWN((X1130*LOOKUP(X1130,{0,1950001,3300001,6950001,9000001,18000001,40000001},{0.05,0.1,0.2,0.23,0.33,0.4,0.45})-LOOKUP(X1130,{0,1950001,3300001,6950001,9000001,18000001,40000001},{0,97500,427500,636000,1536000,2796000,4796000}))*1.021,-2))</f>
        <v/>
      </c>
      <c r="AA1130" s="18">
        <f>MAX(0,ROUNDDOWN(M1130-J1130-430000-L1130-0,-3))</f>
        <v/>
      </c>
      <c r="AB1130" s="18">
        <f>MAX(0,ROUNDDOWN(M1130-J1130-430000-L1130-V1130,-3))</f>
        <v/>
      </c>
      <c r="AC1130" s="18">
        <f>IF(M1130&lt;=450000,0,MAX(0,ROUNDDOWN(AA1130*0.06-MIN(50000,AA1130)*0.03,-2))+MAX(0,ROUNDDOWN(AA1130*0.04-MIN(50000,AA1130)*0.02,-2)))</f>
        <v/>
      </c>
      <c r="AD1130" s="18">
        <f>IF(M1130&lt;=450000,0,MAX(0,ROUNDDOWN(AB1130*0.06-MIN(50000,AB1130)*0.03,-2))+MAX(0,ROUNDDOWN(AB1130*0.04-MIN(50000,AB1130)*0.02,-2)))</f>
        <v/>
      </c>
      <c r="AE1130" s="18">
        <f>Y1130-Z1130</f>
        <v/>
      </c>
      <c r="AF1130" s="18">
        <f>AC1130-AD1130</f>
        <v/>
      </c>
      <c r="AG1130" s="18">
        <f>AE1130+AF1130</f>
        <v/>
      </c>
      <c r="AH1130" s="20">
        <f>IF(W1130&lt;=0,0,LOOKUP(W1130,{0,1950001,3300001,6950001,9000001,18000001,40000001},{0.05,0.1,0.2,0.23,0.33,0.4,0.45}))</f>
        <v/>
      </c>
    </row>
    <row r="1131">
      <c r="A1131" t="inlineStr">
        <is>
          <t>1万円刻み 3区分8万円ずつ</t>
        </is>
      </c>
      <c r="B1131" s="18">
        <f>'4_1万円刻み'!$A$351</f>
        <v/>
      </c>
      <c r="C1131" s="19" t="n">
        <v>2026</v>
      </c>
      <c r="D1131" t="inlineStr">
        <is>
          <t>いいえ</t>
        </is>
      </c>
      <c r="E1131" s="18" t="n">
        <v>80000</v>
      </c>
      <c r="F1131" s="18" t="n">
        <v>0</v>
      </c>
      <c r="G1131" s="18" t="n">
        <v>80000</v>
      </c>
      <c r="H1131" s="18" t="n">
        <v>80000</v>
      </c>
      <c r="I1131" s="18" t="n">
        <v>0</v>
      </c>
      <c r="J1131" s="18">
        <f>ROUND(MIN(B1131/12,650000)*12*0.0915+MIN(B1131/12,1390000)*12*(0.0504+0)+B1131*0.005,0)</f>
        <v/>
      </c>
      <c r="K1131" s="18" t="n">
        <v>0</v>
      </c>
      <c r="L1131" s="18" t="n">
        <v>0</v>
      </c>
      <c r="M1131" s="18">
        <f>ROUND(IF(C1131&gt;=2026,IF(B1131&lt;741000,0,IF(B1131&lt;2191000,B1131-740000,IF(B1131&lt;2193000,1451000,IF(B1131&lt;2196000,1453000,IF(B1131&lt;2200000,1456000,IF(B1131&lt;3600000,ROUNDDOWN(B1131/4,-3)*2.8-80000,IF(B1131&lt;6600000,ROUNDDOWN(B1131/4,-3)*3.2-440000,IF(B1131&lt;8500000,ROUNDDOWN(B1131*0.9,0)-1100000,B1131-1950000)))))))),IF(B1131&lt;651000,0,IF(B1131&lt;1900000,B1131-650000,IF(B1131&lt;3600000,ROUNDDOWN(B1131/4,-3)*2.8-80000,IF(B1131&lt;6600000,ROUNDDOWN(B1131/4,-3)*3.2-440000,IF(B1131&lt;8500000,ROUNDDOWN(B1131*0.9,0)-1100000,B1131-1950000)))))),0)</f>
        <v/>
      </c>
      <c r="N1131" s="18">
        <f>IF(M1131&gt;23500000,NA(),IF(C1131&gt;=2026,IF(M1131&lt;=4890000,1040000,IF(M1131&lt;=6550000,670000,620000)),IF(M1131&lt;=1320000,950000,IF(M1131&lt;=3360000,880000,IF(M1131&lt;=4890000,680000,IF(M1131&lt;=6550000,630000,580000))))))</f>
        <v/>
      </c>
      <c r="O1131" s="18">
        <f>IF(F1131&lt;=0,IF(AND(D1131="はい",C1131&gt;=2026,C1131&lt;=2027),IF(E1131&lt;=0,0,IF(E1131&lt;=30000,E1131,IF(E1131&lt;=60000,ROUNDUP(E1131/2,0)+15000,IF(E1131&lt;=120000,ROUNDUP(E1131/4,0)+30000,60000)))),IF(E1131&lt;=0,0,IF(E1131&lt;=20000,E1131,IF(E1131&lt;=40000,ROUNDUP(E1131/2,0)+10000,IF(E1131&lt;=80000,ROUNDUP(E1131/4,0)+20000,40000))))),IF(E1131&lt;=0,IF(F1131&lt;=0,0,IF(F1131&lt;=25000,F1131,IF(F1131&lt;=50000,ROUNDUP(F1131/2,0)+12500,IF(F1131&lt;=100000,ROUNDUP(F1131/4,0)+25000,50000)))),MAX(IF(F1131&lt;=0,0,IF(F1131&lt;=25000,F1131,IF(F1131&lt;=50000,ROUNDUP(F1131/2,0)+12500,IF(F1131&lt;=100000,ROUNDUP(F1131/4,0)+25000,50000)))),MIN(IF(AND(D1131="はい",C1131&gt;=2026,C1131&lt;=2027),IF(E1131&lt;=0,0,IF(E1131&lt;=30000,E1131,IF(E1131&lt;=60000,ROUNDUP(E1131/2,0)+15000,IF(E1131&lt;=120000,ROUNDUP(E1131/4,0)+30000,60000)))),IF(E1131&lt;=0,0,IF(E1131&lt;=20000,E1131,IF(E1131&lt;=40000,ROUNDUP(E1131/2,0)+10000,IF(E1131&lt;=80000,ROUNDUP(E1131/4,0)+20000,40000)))))+IF(F1131&lt;=0,0,IF(F1131&lt;=25000,F1131,IF(F1131&lt;=50000,ROUNDUP(F1131/2,0)+12500,IF(F1131&lt;=100000,ROUNDUP(F1131/4,0)+25000,50000)))),IF(AND(D1131="はい",C1131&gt;=2026,C1131&lt;=2027),60000,40000)))))</f>
        <v/>
      </c>
      <c r="P1131" s="18">
        <f>IF(G1131&lt;=0,0,IF(G1131&lt;=20000,G1131,IF(G1131&lt;=40000,ROUNDUP(G1131/2,0)+10000,IF(G1131&lt;=80000,ROUNDUP(G1131/4,0)+20000,40000))))</f>
        <v/>
      </c>
      <c r="Q1131" s="18">
        <f>IF(I1131&lt;=0,IF(H1131&lt;=0,0,IF(H1131&lt;=20000,H1131,IF(H1131&lt;=40000,ROUNDUP(H1131/2,0)+10000,IF(H1131&lt;=80000,ROUNDUP(H1131/4,0)+20000,40000)))),IF(H1131&lt;=0,IF(I1131&lt;=0,0,IF(I1131&lt;=25000,I1131,IF(I1131&lt;=50000,ROUNDUP(I1131/2,0)+12500,IF(I1131&lt;=100000,ROUNDUP(I1131/4,0)+25000,50000)))),MAX(IF(I1131&lt;=0,0,IF(I1131&lt;=25000,I1131,IF(I1131&lt;=50000,ROUNDUP(I1131/2,0)+12500,IF(I1131&lt;=100000,ROUNDUP(I1131/4,0)+25000,50000)))),MIN(IF(H1131&lt;=0,0,IF(H1131&lt;=20000,H1131,IF(H1131&lt;=40000,ROUNDUP(H1131/2,0)+10000,IF(H1131&lt;=80000,ROUNDUP(H1131/4,0)+20000,40000))))+IF(I1131&lt;=0,0,IF(I1131&lt;=25000,I1131,IF(I1131&lt;=50000,ROUNDUP(I1131/2,0)+12500,IF(I1131&lt;=100000,ROUNDUP(I1131/4,0)+25000,50000)))),40000))))</f>
        <v/>
      </c>
      <c r="R1131" s="18">
        <f>MIN(120000,O1131+P1131+Q1131)</f>
        <v/>
      </c>
      <c r="S1131" s="18">
        <f>IF(F1131&lt;=0,IF(E1131&lt;=0,0,IF(E1131&lt;=12000,E1131,IF(E1131&lt;=32000,ROUNDUP(E1131/2,0)+6000,IF(E1131&lt;=56000,ROUNDUP(E1131/4,0)+14000,28000)))),IF(E1131&lt;=0,IF(F1131&lt;=0,0,IF(F1131&lt;=15000,F1131,IF(F1131&lt;=40000,ROUNDUP(F1131/2,0)+7500,IF(F1131&lt;=70000,ROUNDUP(F1131/4,0)+17500,35000)))),MAX(IF(F1131&lt;=0,0,IF(F1131&lt;=15000,F1131,IF(F1131&lt;=40000,ROUNDUP(F1131/2,0)+7500,IF(F1131&lt;=70000,ROUNDUP(F1131/4,0)+17500,35000)))),MIN(IF(E1131&lt;=0,0,IF(E1131&lt;=12000,E1131,IF(E1131&lt;=32000,ROUNDUP(E1131/2,0)+6000,IF(E1131&lt;=56000,ROUNDUP(E1131/4,0)+14000,28000))))+IF(F1131&lt;=0,0,IF(F1131&lt;=15000,F1131,IF(F1131&lt;=40000,ROUNDUP(F1131/2,0)+7500,IF(F1131&lt;=70000,ROUNDUP(F1131/4,0)+17500,35000)))),28000))))</f>
        <v/>
      </c>
      <c r="T1131" s="18">
        <f>IF(G1131&lt;=0,0,IF(G1131&lt;=12000,G1131,IF(G1131&lt;=32000,ROUNDUP(G1131/2,0)+6000,IF(G1131&lt;=56000,ROUNDUP(G1131/4,0)+14000,28000))))</f>
        <v/>
      </c>
      <c r="U1131" s="18">
        <f>IF(I1131&lt;=0,IF(H1131&lt;=0,0,IF(H1131&lt;=12000,H1131,IF(H1131&lt;=32000,ROUNDUP(H1131/2,0)+6000,IF(H1131&lt;=56000,ROUNDUP(H1131/4,0)+14000,28000)))),IF(H1131&lt;=0,IF(I1131&lt;=0,0,IF(I1131&lt;=15000,I1131,IF(I1131&lt;=40000,ROUNDUP(I1131/2,0)+7500,IF(I1131&lt;=70000,ROUNDUP(I1131/4,0)+17500,35000)))),MAX(IF(I1131&lt;=0,0,IF(I1131&lt;=15000,I1131,IF(I1131&lt;=40000,ROUNDUP(I1131/2,0)+7500,IF(I1131&lt;=70000,ROUNDUP(I1131/4,0)+17500,35000)))),MIN(IF(H1131&lt;=0,0,IF(H1131&lt;=12000,H1131,IF(H1131&lt;=32000,ROUNDUP(H1131/2,0)+6000,IF(H1131&lt;=56000,ROUNDUP(H1131/4,0)+14000,28000))))+IF(I1131&lt;=0,0,IF(I1131&lt;=15000,I1131,IF(I1131&lt;=40000,ROUNDUP(I1131/2,0)+7500,IF(I1131&lt;=70000,ROUNDUP(I1131/4,0)+17500,35000)))),28000))))</f>
        <v/>
      </c>
      <c r="V1131" s="18">
        <f>MIN(70000,S1131+T1131+U1131)</f>
        <v/>
      </c>
      <c r="W1131" s="18">
        <f>MAX(0,ROUNDDOWN(M1131-J1131-N1131-K1131-0,-3))</f>
        <v/>
      </c>
      <c r="X1131" s="18">
        <f>MAX(0,ROUNDDOWN(M1131-J1131-N1131-K1131-R1131,-3))</f>
        <v/>
      </c>
      <c r="Y1131" s="18">
        <f>IF(W1131&lt;=0,0,ROUNDDOWN((W1131*LOOKUP(W1131,{0,1950001,3300001,6950001,9000001,18000001,40000001},{0.05,0.1,0.2,0.23,0.33,0.4,0.45})-LOOKUP(W1131,{0,1950001,3300001,6950001,9000001,18000001,40000001},{0,97500,427500,636000,1536000,2796000,4796000}))*1.021,-2))</f>
        <v/>
      </c>
      <c r="Z1131" s="18">
        <f>IF(X1131&lt;=0,0,ROUNDDOWN((X1131*LOOKUP(X1131,{0,1950001,3300001,6950001,9000001,18000001,40000001},{0.05,0.1,0.2,0.23,0.33,0.4,0.45})-LOOKUP(X1131,{0,1950001,3300001,6950001,9000001,18000001,40000001},{0,97500,427500,636000,1536000,2796000,4796000}))*1.021,-2))</f>
        <v/>
      </c>
      <c r="AA1131" s="18">
        <f>MAX(0,ROUNDDOWN(M1131-J1131-430000-L1131-0,-3))</f>
        <v/>
      </c>
      <c r="AB1131" s="18">
        <f>MAX(0,ROUNDDOWN(M1131-J1131-430000-L1131-V1131,-3))</f>
        <v/>
      </c>
      <c r="AC1131" s="18">
        <f>IF(M1131&lt;=450000,0,MAX(0,ROUNDDOWN(AA1131*0.06-MIN(50000,AA1131)*0.03,-2))+MAX(0,ROUNDDOWN(AA1131*0.04-MIN(50000,AA1131)*0.02,-2)))</f>
        <v/>
      </c>
      <c r="AD1131" s="18">
        <f>IF(M1131&lt;=450000,0,MAX(0,ROUNDDOWN(AB1131*0.06-MIN(50000,AB1131)*0.03,-2))+MAX(0,ROUNDDOWN(AB1131*0.04-MIN(50000,AB1131)*0.02,-2)))</f>
        <v/>
      </c>
      <c r="AE1131" s="18">
        <f>Y1131-Z1131</f>
        <v/>
      </c>
      <c r="AF1131" s="18">
        <f>AC1131-AD1131</f>
        <v/>
      </c>
      <c r="AG1131" s="18">
        <f>AE1131+AF1131</f>
        <v/>
      </c>
      <c r="AH1131" s="20">
        <f>IF(W1131&lt;=0,0,LOOKUP(W1131,{0,1950001,3300001,6950001,9000001,18000001,40000001},{0.05,0.1,0.2,0.23,0.33,0.4,0.45}))</f>
        <v/>
      </c>
    </row>
    <row r="1132">
      <c r="A1132" t="inlineStr">
        <is>
          <t>1万円刻み 一般8万円</t>
        </is>
      </c>
      <c r="B1132" s="18">
        <f>'4_1万円刻み'!$A$351</f>
        <v/>
      </c>
      <c r="C1132" s="19" t="n">
        <v>2026</v>
      </c>
      <c r="D1132" t="inlineStr">
        <is>
          <t>いいえ</t>
        </is>
      </c>
      <c r="E1132" s="18" t="n">
        <v>80000</v>
      </c>
      <c r="F1132" s="18" t="n">
        <v>0</v>
      </c>
      <c r="G1132" s="18" t="n">
        <v>0</v>
      </c>
      <c r="H1132" s="18" t="n">
        <v>0</v>
      </c>
      <c r="I1132" s="18" t="n">
        <v>0</v>
      </c>
      <c r="J1132" s="18">
        <f>ROUND(MIN(B1132/12,650000)*12*0.0915+MIN(B1132/12,1390000)*12*(0.0504+0)+B1132*0.005,0)</f>
        <v/>
      </c>
      <c r="K1132" s="18" t="n">
        <v>0</v>
      </c>
      <c r="L1132" s="18" t="n">
        <v>0</v>
      </c>
      <c r="M1132" s="18">
        <f>ROUND(IF(C1132&gt;=2026,IF(B1132&lt;741000,0,IF(B1132&lt;2191000,B1132-740000,IF(B1132&lt;2193000,1451000,IF(B1132&lt;2196000,1453000,IF(B1132&lt;2200000,1456000,IF(B1132&lt;3600000,ROUNDDOWN(B1132/4,-3)*2.8-80000,IF(B1132&lt;6600000,ROUNDDOWN(B1132/4,-3)*3.2-440000,IF(B1132&lt;8500000,ROUNDDOWN(B1132*0.9,0)-1100000,B1132-1950000)))))))),IF(B1132&lt;651000,0,IF(B1132&lt;1900000,B1132-650000,IF(B1132&lt;3600000,ROUNDDOWN(B1132/4,-3)*2.8-80000,IF(B1132&lt;6600000,ROUNDDOWN(B1132/4,-3)*3.2-440000,IF(B1132&lt;8500000,ROUNDDOWN(B1132*0.9,0)-1100000,B1132-1950000)))))),0)</f>
        <v/>
      </c>
      <c r="N1132" s="18">
        <f>IF(M1132&gt;23500000,NA(),IF(C1132&gt;=2026,IF(M1132&lt;=4890000,1040000,IF(M1132&lt;=6550000,670000,620000)),IF(M1132&lt;=1320000,950000,IF(M1132&lt;=3360000,880000,IF(M1132&lt;=4890000,680000,IF(M1132&lt;=6550000,630000,580000))))))</f>
        <v/>
      </c>
      <c r="O1132" s="18">
        <f>IF(F1132&lt;=0,IF(AND(D1132="はい",C1132&gt;=2026,C1132&lt;=2027),IF(E1132&lt;=0,0,IF(E1132&lt;=30000,E1132,IF(E1132&lt;=60000,ROUNDUP(E1132/2,0)+15000,IF(E1132&lt;=120000,ROUNDUP(E1132/4,0)+30000,60000)))),IF(E1132&lt;=0,0,IF(E1132&lt;=20000,E1132,IF(E1132&lt;=40000,ROUNDUP(E1132/2,0)+10000,IF(E1132&lt;=80000,ROUNDUP(E1132/4,0)+20000,40000))))),IF(E1132&lt;=0,IF(F1132&lt;=0,0,IF(F1132&lt;=25000,F1132,IF(F1132&lt;=50000,ROUNDUP(F1132/2,0)+12500,IF(F1132&lt;=100000,ROUNDUP(F1132/4,0)+25000,50000)))),MAX(IF(F1132&lt;=0,0,IF(F1132&lt;=25000,F1132,IF(F1132&lt;=50000,ROUNDUP(F1132/2,0)+12500,IF(F1132&lt;=100000,ROUNDUP(F1132/4,0)+25000,50000)))),MIN(IF(AND(D1132="はい",C1132&gt;=2026,C1132&lt;=2027),IF(E1132&lt;=0,0,IF(E1132&lt;=30000,E1132,IF(E1132&lt;=60000,ROUNDUP(E1132/2,0)+15000,IF(E1132&lt;=120000,ROUNDUP(E1132/4,0)+30000,60000)))),IF(E1132&lt;=0,0,IF(E1132&lt;=20000,E1132,IF(E1132&lt;=40000,ROUNDUP(E1132/2,0)+10000,IF(E1132&lt;=80000,ROUNDUP(E1132/4,0)+20000,40000)))))+IF(F1132&lt;=0,0,IF(F1132&lt;=25000,F1132,IF(F1132&lt;=50000,ROUNDUP(F1132/2,0)+12500,IF(F1132&lt;=100000,ROUNDUP(F1132/4,0)+25000,50000)))),IF(AND(D1132="はい",C1132&gt;=2026,C1132&lt;=2027),60000,40000)))))</f>
        <v/>
      </c>
      <c r="P1132" s="18">
        <f>IF(G1132&lt;=0,0,IF(G1132&lt;=20000,G1132,IF(G1132&lt;=40000,ROUNDUP(G1132/2,0)+10000,IF(G1132&lt;=80000,ROUNDUP(G1132/4,0)+20000,40000))))</f>
        <v/>
      </c>
      <c r="Q1132" s="18">
        <f>IF(I1132&lt;=0,IF(H1132&lt;=0,0,IF(H1132&lt;=20000,H1132,IF(H1132&lt;=40000,ROUNDUP(H1132/2,0)+10000,IF(H1132&lt;=80000,ROUNDUP(H1132/4,0)+20000,40000)))),IF(H1132&lt;=0,IF(I1132&lt;=0,0,IF(I1132&lt;=25000,I1132,IF(I1132&lt;=50000,ROUNDUP(I1132/2,0)+12500,IF(I1132&lt;=100000,ROUNDUP(I1132/4,0)+25000,50000)))),MAX(IF(I1132&lt;=0,0,IF(I1132&lt;=25000,I1132,IF(I1132&lt;=50000,ROUNDUP(I1132/2,0)+12500,IF(I1132&lt;=100000,ROUNDUP(I1132/4,0)+25000,50000)))),MIN(IF(H1132&lt;=0,0,IF(H1132&lt;=20000,H1132,IF(H1132&lt;=40000,ROUNDUP(H1132/2,0)+10000,IF(H1132&lt;=80000,ROUNDUP(H1132/4,0)+20000,40000))))+IF(I1132&lt;=0,0,IF(I1132&lt;=25000,I1132,IF(I1132&lt;=50000,ROUNDUP(I1132/2,0)+12500,IF(I1132&lt;=100000,ROUNDUP(I1132/4,0)+25000,50000)))),40000))))</f>
        <v/>
      </c>
      <c r="R1132" s="18">
        <f>MIN(120000,O1132+P1132+Q1132)</f>
        <v/>
      </c>
      <c r="S1132" s="18">
        <f>IF(F1132&lt;=0,IF(E1132&lt;=0,0,IF(E1132&lt;=12000,E1132,IF(E1132&lt;=32000,ROUNDUP(E1132/2,0)+6000,IF(E1132&lt;=56000,ROUNDUP(E1132/4,0)+14000,28000)))),IF(E1132&lt;=0,IF(F1132&lt;=0,0,IF(F1132&lt;=15000,F1132,IF(F1132&lt;=40000,ROUNDUP(F1132/2,0)+7500,IF(F1132&lt;=70000,ROUNDUP(F1132/4,0)+17500,35000)))),MAX(IF(F1132&lt;=0,0,IF(F1132&lt;=15000,F1132,IF(F1132&lt;=40000,ROUNDUP(F1132/2,0)+7500,IF(F1132&lt;=70000,ROUNDUP(F1132/4,0)+17500,35000)))),MIN(IF(E1132&lt;=0,0,IF(E1132&lt;=12000,E1132,IF(E1132&lt;=32000,ROUNDUP(E1132/2,0)+6000,IF(E1132&lt;=56000,ROUNDUP(E1132/4,0)+14000,28000))))+IF(F1132&lt;=0,0,IF(F1132&lt;=15000,F1132,IF(F1132&lt;=40000,ROUNDUP(F1132/2,0)+7500,IF(F1132&lt;=70000,ROUNDUP(F1132/4,0)+17500,35000)))),28000))))</f>
        <v/>
      </c>
      <c r="T1132" s="18">
        <f>IF(G1132&lt;=0,0,IF(G1132&lt;=12000,G1132,IF(G1132&lt;=32000,ROUNDUP(G1132/2,0)+6000,IF(G1132&lt;=56000,ROUNDUP(G1132/4,0)+14000,28000))))</f>
        <v/>
      </c>
      <c r="U1132" s="18">
        <f>IF(I1132&lt;=0,IF(H1132&lt;=0,0,IF(H1132&lt;=12000,H1132,IF(H1132&lt;=32000,ROUNDUP(H1132/2,0)+6000,IF(H1132&lt;=56000,ROUNDUP(H1132/4,0)+14000,28000)))),IF(H1132&lt;=0,IF(I1132&lt;=0,0,IF(I1132&lt;=15000,I1132,IF(I1132&lt;=40000,ROUNDUP(I1132/2,0)+7500,IF(I1132&lt;=70000,ROUNDUP(I1132/4,0)+17500,35000)))),MAX(IF(I1132&lt;=0,0,IF(I1132&lt;=15000,I1132,IF(I1132&lt;=40000,ROUNDUP(I1132/2,0)+7500,IF(I1132&lt;=70000,ROUNDUP(I1132/4,0)+17500,35000)))),MIN(IF(H1132&lt;=0,0,IF(H1132&lt;=12000,H1132,IF(H1132&lt;=32000,ROUNDUP(H1132/2,0)+6000,IF(H1132&lt;=56000,ROUNDUP(H1132/4,0)+14000,28000))))+IF(I1132&lt;=0,0,IF(I1132&lt;=15000,I1132,IF(I1132&lt;=40000,ROUNDUP(I1132/2,0)+7500,IF(I1132&lt;=70000,ROUNDUP(I1132/4,0)+17500,35000)))),28000))))</f>
        <v/>
      </c>
      <c r="V1132" s="18">
        <f>MIN(70000,S1132+T1132+U1132)</f>
        <v/>
      </c>
      <c r="W1132" s="18">
        <f>MAX(0,ROUNDDOWN(M1132-J1132-N1132-K1132-0,-3))</f>
        <v/>
      </c>
      <c r="X1132" s="18">
        <f>MAX(0,ROUNDDOWN(M1132-J1132-N1132-K1132-R1132,-3))</f>
        <v/>
      </c>
      <c r="Y1132" s="18">
        <f>IF(W1132&lt;=0,0,ROUNDDOWN((W1132*LOOKUP(W1132,{0,1950001,3300001,6950001,9000001,18000001,40000001},{0.05,0.1,0.2,0.23,0.33,0.4,0.45})-LOOKUP(W1132,{0,1950001,3300001,6950001,9000001,18000001,40000001},{0,97500,427500,636000,1536000,2796000,4796000}))*1.021,-2))</f>
        <v/>
      </c>
      <c r="Z1132" s="18">
        <f>IF(X1132&lt;=0,0,ROUNDDOWN((X1132*LOOKUP(X1132,{0,1950001,3300001,6950001,9000001,18000001,40000001},{0.05,0.1,0.2,0.23,0.33,0.4,0.45})-LOOKUP(X1132,{0,1950001,3300001,6950001,9000001,18000001,40000001},{0,97500,427500,636000,1536000,2796000,4796000}))*1.021,-2))</f>
        <v/>
      </c>
      <c r="AA1132" s="18">
        <f>MAX(0,ROUNDDOWN(M1132-J1132-430000-L1132-0,-3))</f>
        <v/>
      </c>
      <c r="AB1132" s="18">
        <f>MAX(0,ROUNDDOWN(M1132-J1132-430000-L1132-V1132,-3))</f>
        <v/>
      </c>
      <c r="AC1132" s="18">
        <f>IF(M1132&lt;=450000,0,MAX(0,ROUNDDOWN(AA1132*0.06-MIN(50000,AA1132)*0.03,-2))+MAX(0,ROUNDDOWN(AA1132*0.04-MIN(50000,AA1132)*0.02,-2)))</f>
        <v/>
      </c>
      <c r="AD1132" s="18">
        <f>IF(M1132&lt;=450000,0,MAX(0,ROUNDDOWN(AB1132*0.06-MIN(50000,AB1132)*0.03,-2))+MAX(0,ROUNDDOWN(AB1132*0.04-MIN(50000,AB1132)*0.02,-2)))</f>
        <v/>
      </c>
      <c r="AE1132" s="18">
        <f>Y1132-Z1132</f>
        <v/>
      </c>
      <c r="AF1132" s="18">
        <f>AC1132-AD1132</f>
        <v/>
      </c>
      <c r="AG1132" s="18">
        <f>AE1132+AF1132</f>
        <v/>
      </c>
      <c r="AH1132" s="20">
        <f>IF(W1132&lt;=0,0,LOOKUP(W1132,{0,1950001,3300001,6950001,9000001,18000001,40000001},{0.05,0.1,0.2,0.23,0.33,0.4,0.45}))</f>
        <v/>
      </c>
    </row>
    <row r="1133">
      <c r="A1133" t="inlineStr">
        <is>
          <t>1万円刻み 特例あり一般12万円</t>
        </is>
      </c>
      <c r="B1133" s="18">
        <f>'4_1万円刻み'!$A$351</f>
        <v/>
      </c>
      <c r="C1133" s="19" t="n">
        <v>2026</v>
      </c>
      <c r="D1133" t="inlineStr">
        <is>
          <t>はい</t>
        </is>
      </c>
      <c r="E1133" s="18" t="n">
        <v>120000</v>
      </c>
      <c r="F1133" s="18" t="n">
        <v>0</v>
      </c>
      <c r="G1133" s="18" t="n">
        <v>0</v>
      </c>
      <c r="H1133" s="18" t="n">
        <v>0</v>
      </c>
      <c r="I1133" s="18" t="n">
        <v>0</v>
      </c>
      <c r="J1133" s="18">
        <f>ROUND(MIN(B1133/12,650000)*12*0.0915+MIN(B1133/12,1390000)*12*(0.0504+0)+B1133*0.005,0)</f>
        <v/>
      </c>
      <c r="K1133" s="18" t="n">
        <v>0</v>
      </c>
      <c r="L1133" s="18" t="n">
        <v>0</v>
      </c>
      <c r="M1133" s="18">
        <f>ROUND(IF(C1133&gt;=2026,IF(B1133&lt;741000,0,IF(B1133&lt;2191000,B1133-740000,IF(B1133&lt;2193000,1451000,IF(B1133&lt;2196000,1453000,IF(B1133&lt;2200000,1456000,IF(B1133&lt;3600000,ROUNDDOWN(B1133/4,-3)*2.8-80000,IF(B1133&lt;6600000,ROUNDDOWN(B1133/4,-3)*3.2-440000,IF(B1133&lt;8500000,ROUNDDOWN(B1133*0.9,0)-1100000,B1133-1950000)))))))),IF(B1133&lt;651000,0,IF(B1133&lt;1900000,B1133-650000,IF(B1133&lt;3600000,ROUNDDOWN(B1133/4,-3)*2.8-80000,IF(B1133&lt;6600000,ROUNDDOWN(B1133/4,-3)*3.2-440000,IF(B1133&lt;8500000,ROUNDDOWN(B1133*0.9,0)-1100000,B1133-1950000)))))),0)</f>
        <v/>
      </c>
      <c r="N1133" s="18">
        <f>IF(M1133&gt;23500000,NA(),IF(C1133&gt;=2026,IF(M1133&lt;=4890000,1040000,IF(M1133&lt;=6550000,670000,620000)),IF(M1133&lt;=1320000,950000,IF(M1133&lt;=3360000,880000,IF(M1133&lt;=4890000,680000,IF(M1133&lt;=6550000,630000,580000))))))</f>
        <v/>
      </c>
      <c r="O1133" s="18">
        <f>IF(F1133&lt;=0,IF(AND(D1133="はい",C1133&gt;=2026,C1133&lt;=2027),IF(E1133&lt;=0,0,IF(E1133&lt;=30000,E1133,IF(E1133&lt;=60000,ROUNDUP(E1133/2,0)+15000,IF(E1133&lt;=120000,ROUNDUP(E1133/4,0)+30000,60000)))),IF(E1133&lt;=0,0,IF(E1133&lt;=20000,E1133,IF(E1133&lt;=40000,ROUNDUP(E1133/2,0)+10000,IF(E1133&lt;=80000,ROUNDUP(E1133/4,0)+20000,40000))))),IF(E1133&lt;=0,IF(F1133&lt;=0,0,IF(F1133&lt;=25000,F1133,IF(F1133&lt;=50000,ROUNDUP(F1133/2,0)+12500,IF(F1133&lt;=100000,ROUNDUP(F1133/4,0)+25000,50000)))),MAX(IF(F1133&lt;=0,0,IF(F1133&lt;=25000,F1133,IF(F1133&lt;=50000,ROUNDUP(F1133/2,0)+12500,IF(F1133&lt;=100000,ROUNDUP(F1133/4,0)+25000,50000)))),MIN(IF(AND(D1133="はい",C1133&gt;=2026,C1133&lt;=2027),IF(E1133&lt;=0,0,IF(E1133&lt;=30000,E1133,IF(E1133&lt;=60000,ROUNDUP(E1133/2,0)+15000,IF(E1133&lt;=120000,ROUNDUP(E1133/4,0)+30000,60000)))),IF(E1133&lt;=0,0,IF(E1133&lt;=20000,E1133,IF(E1133&lt;=40000,ROUNDUP(E1133/2,0)+10000,IF(E1133&lt;=80000,ROUNDUP(E1133/4,0)+20000,40000)))))+IF(F1133&lt;=0,0,IF(F1133&lt;=25000,F1133,IF(F1133&lt;=50000,ROUNDUP(F1133/2,0)+12500,IF(F1133&lt;=100000,ROUNDUP(F1133/4,0)+25000,50000)))),IF(AND(D1133="はい",C1133&gt;=2026,C1133&lt;=2027),60000,40000)))))</f>
        <v/>
      </c>
      <c r="P1133" s="18">
        <f>IF(G1133&lt;=0,0,IF(G1133&lt;=20000,G1133,IF(G1133&lt;=40000,ROUNDUP(G1133/2,0)+10000,IF(G1133&lt;=80000,ROUNDUP(G1133/4,0)+20000,40000))))</f>
        <v/>
      </c>
      <c r="Q1133" s="18">
        <f>IF(I1133&lt;=0,IF(H1133&lt;=0,0,IF(H1133&lt;=20000,H1133,IF(H1133&lt;=40000,ROUNDUP(H1133/2,0)+10000,IF(H1133&lt;=80000,ROUNDUP(H1133/4,0)+20000,40000)))),IF(H1133&lt;=0,IF(I1133&lt;=0,0,IF(I1133&lt;=25000,I1133,IF(I1133&lt;=50000,ROUNDUP(I1133/2,0)+12500,IF(I1133&lt;=100000,ROUNDUP(I1133/4,0)+25000,50000)))),MAX(IF(I1133&lt;=0,0,IF(I1133&lt;=25000,I1133,IF(I1133&lt;=50000,ROUNDUP(I1133/2,0)+12500,IF(I1133&lt;=100000,ROUNDUP(I1133/4,0)+25000,50000)))),MIN(IF(H1133&lt;=0,0,IF(H1133&lt;=20000,H1133,IF(H1133&lt;=40000,ROUNDUP(H1133/2,0)+10000,IF(H1133&lt;=80000,ROUNDUP(H1133/4,0)+20000,40000))))+IF(I1133&lt;=0,0,IF(I1133&lt;=25000,I1133,IF(I1133&lt;=50000,ROUNDUP(I1133/2,0)+12500,IF(I1133&lt;=100000,ROUNDUP(I1133/4,0)+25000,50000)))),40000))))</f>
        <v/>
      </c>
      <c r="R1133" s="18">
        <f>MIN(120000,O1133+P1133+Q1133)</f>
        <v/>
      </c>
      <c r="S1133" s="18">
        <f>IF(F1133&lt;=0,IF(E1133&lt;=0,0,IF(E1133&lt;=12000,E1133,IF(E1133&lt;=32000,ROUNDUP(E1133/2,0)+6000,IF(E1133&lt;=56000,ROUNDUP(E1133/4,0)+14000,28000)))),IF(E1133&lt;=0,IF(F1133&lt;=0,0,IF(F1133&lt;=15000,F1133,IF(F1133&lt;=40000,ROUNDUP(F1133/2,0)+7500,IF(F1133&lt;=70000,ROUNDUP(F1133/4,0)+17500,35000)))),MAX(IF(F1133&lt;=0,0,IF(F1133&lt;=15000,F1133,IF(F1133&lt;=40000,ROUNDUP(F1133/2,0)+7500,IF(F1133&lt;=70000,ROUNDUP(F1133/4,0)+17500,35000)))),MIN(IF(E1133&lt;=0,0,IF(E1133&lt;=12000,E1133,IF(E1133&lt;=32000,ROUNDUP(E1133/2,0)+6000,IF(E1133&lt;=56000,ROUNDUP(E1133/4,0)+14000,28000))))+IF(F1133&lt;=0,0,IF(F1133&lt;=15000,F1133,IF(F1133&lt;=40000,ROUNDUP(F1133/2,0)+7500,IF(F1133&lt;=70000,ROUNDUP(F1133/4,0)+17500,35000)))),28000))))</f>
        <v/>
      </c>
      <c r="T1133" s="18">
        <f>IF(G1133&lt;=0,0,IF(G1133&lt;=12000,G1133,IF(G1133&lt;=32000,ROUNDUP(G1133/2,0)+6000,IF(G1133&lt;=56000,ROUNDUP(G1133/4,0)+14000,28000))))</f>
        <v/>
      </c>
      <c r="U1133" s="18">
        <f>IF(I1133&lt;=0,IF(H1133&lt;=0,0,IF(H1133&lt;=12000,H1133,IF(H1133&lt;=32000,ROUNDUP(H1133/2,0)+6000,IF(H1133&lt;=56000,ROUNDUP(H1133/4,0)+14000,28000)))),IF(H1133&lt;=0,IF(I1133&lt;=0,0,IF(I1133&lt;=15000,I1133,IF(I1133&lt;=40000,ROUNDUP(I1133/2,0)+7500,IF(I1133&lt;=70000,ROUNDUP(I1133/4,0)+17500,35000)))),MAX(IF(I1133&lt;=0,0,IF(I1133&lt;=15000,I1133,IF(I1133&lt;=40000,ROUNDUP(I1133/2,0)+7500,IF(I1133&lt;=70000,ROUNDUP(I1133/4,0)+17500,35000)))),MIN(IF(H1133&lt;=0,0,IF(H1133&lt;=12000,H1133,IF(H1133&lt;=32000,ROUNDUP(H1133/2,0)+6000,IF(H1133&lt;=56000,ROUNDUP(H1133/4,0)+14000,28000))))+IF(I1133&lt;=0,0,IF(I1133&lt;=15000,I1133,IF(I1133&lt;=40000,ROUNDUP(I1133/2,0)+7500,IF(I1133&lt;=70000,ROUNDUP(I1133/4,0)+17500,35000)))),28000))))</f>
        <v/>
      </c>
      <c r="V1133" s="18">
        <f>MIN(70000,S1133+T1133+U1133)</f>
        <v/>
      </c>
      <c r="W1133" s="18">
        <f>MAX(0,ROUNDDOWN(M1133-J1133-N1133-K1133-0,-3))</f>
        <v/>
      </c>
      <c r="X1133" s="18">
        <f>MAX(0,ROUNDDOWN(M1133-J1133-N1133-K1133-R1133,-3))</f>
        <v/>
      </c>
      <c r="Y1133" s="18">
        <f>IF(W1133&lt;=0,0,ROUNDDOWN((W1133*LOOKUP(W1133,{0,1950001,3300001,6950001,9000001,18000001,40000001},{0.05,0.1,0.2,0.23,0.33,0.4,0.45})-LOOKUP(W1133,{0,1950001,3300001,6950001,9000001,18000001,40000001},{0,97500,427500,636000,1536000,2796000,4796000}))*1.021,-2))</f>
        <v/>
      </c>
      <c r="Z1133" s="18">
        <f>IF(X1133&lt;=0,0,ROUNDDOWN((X1133*LOOKUP(X1133,{0,1950001,3300001,6950001,9000001,18000001,40000001},{0.05,0.1,0.2,0.23,0.33,0.4,0.45})-LOOKUP(X1133,{0,1950001,3300001,6950001,9000001,18000001,40000001},{0,97500,427500,636000,1536000,2796000,4796000}))*1.021,-2))</f>
        <v/>
      </c>
      <c r="AA1133" s="18">
        <f>MAX(0,ROUNDDOWN(M1133-J1133-430000-L1133-0,-3))</f>
        <v/>
      </c>
      <c r="AB1133" s="18">
        <f>MAX(0,ROUNDDOWN(M1133-J1133-430000-L1133-V1133,-3))</f>
        <v/>
      </c>
      <c r="AC1133" s="18">
        <f>IF(M1133&lt;=450000,0,MAX(0,ROUNDDOWN(AA1133*0.06-MIN(50000,AA1133)*0.03,-2))+MAX(0,ROUNDDOWN(AA1133*0.04-MIN(50000,AA1133)*0.02,-2)))</f>
        <v/>
      </c>
      <c r="AD1133" s="18">
        <f>IF(M1133&lt;=450000,0,MAX(0,ROUNDDOWN(AB1133*0.06-MIN(50000,AB1133)*0.03,-2))+MAX(0,ROUNDDOWN(AB1133*0.04-MIN(50000,AB1133)*0.02,-2)))</f>
        <v/>
      </c>
      <c r="AE1133" s="18">
        <f>Y1133-Z1133</f>
        <v/>
      </c>
      <c r="AF1133" s="18">
        <f>AC1133-AD1133</f>
        <v/>
      </c>
      <c r="AG1133" s="18">
        <f>AE1133+AF1133</f>
        <v/>
      </c>
      <c r="AH1133" s="20">
        <f>IF(W1133&lt;=0,0,LOOKUP(W1133,{0,1950001,3300001,6950001,9000001,18000001,40000001},{0.05,0.1,0.2,0.23,0.33,0.4,0.45}))</f>
        <v/>
      </c>
    </row>
    <row r="1134">
      <c r="A1134" t="inlineStr">
        <is>
          <t>1万円刻み 3区分8万円ずつ</t>
        </is>
      </c>
      <c r="B1134" s="18">
        <f>'4_1万円刻み'!$A$352</f>
        <v/>
      </c>
      <c r="C1134" s="19" t="n">
        <v>2026</v>
      </c>
      <c r="D1134" t="inlineStr">
        <is>
          <t>いいえ</t>
        </is>
      </c>
      <c r="E1134" s="18" t="n">
        <v>80000</v>
      </c>
      <c r="F1134" s="18" t="n">
        <v>0</v>
      </c>
      <c r="G1134" s="18" t="n">
        <v>80000</v>
      </c>
      <c r="H1134" s="18" t="n">
        <v>80000</v>
      </c>
      <c r="I1134" s="18" t="n">
        <v>0</v>
      </c>
      <c r="J1134" s="18">
        <f>ROUND(MIN(B1134/12,650000)*12*0.0915+MIN(B1134/12,1390000)*12*(0.0504+0)+B1134*0.005,0)</f>
        <v/>
      </c>
      <c r="K1134" s="18" t="n">
        <v>0</v>
      </c>
      <c r="L1134" s="18" t="n">
        <v>0</v>
      </c>
      <c r="M1134" s="18">
        <f>ROUND(IF(C1134&gt;=2026,IF(B1134&lt;741000,0,IF(B1134&lt;2191000,B1134-740000,IF(B1134&lt;2193000,1451000,IF(B1134&lt;2196000,1453000,IF(B1134&lt;2200000,1456000,IF(B1134&lt;3600000,ROUNDDOWN(B1134/4,-3)*2.8-80000,IF(B1134&lt;6600000,ROUNDDOWN(B1134/4,-3)*3.2-440000,IF(B1134&lt;8500000,ROUNDDOWN(B1134*0.9,0)-1100000,B1134-1950000)))))))),IF(B1134&lt;651000,0,IF(B1134&lt;1900000,B1134-650000,IF(B1134&lt;3600000,ROUNDDOWN(B1134/4,-3)*2.8-80000,IF(B1134&lt;6600000,ROUNDDOWN(B1134/4,-3)*3.2-440000,IF(B1134&lt;8500000,ROUNDDOWN(B1134*0.9,0)-1100000,B1134-1950000)))))),0)</f>
        <v/>
      </c>
      <c r="N1134" s="18">
        <f>IF(M1134&gt;23500000,NA(),IF(C1134&gt;=2026,IF(M1134&lt;=4890000,1040000,IF(M1134&lt;=6550000,670000,620000)),IF(M1134&lt;=1320000,950000,IF(M1134&lt;=3360000,880000,IF(M1134&lt;=4890000,680000,IF(M1134&lt;=6550000,630000,580000))))))</f>
        <v/>
      </c>
      <c r="O1134" s="18">
        <f>IF(F1134&lt;=0,IF(AND(D1134="はい",C1134&gt;=2026,C1134&lt;=2027),IF(E1134&lt;=0,0,IF(E1134&lt;=30000,E1134,IF(E1134&lt;=60000,ROUNDUP(E1134/2,0)+15000,IF(E1134&lt;=120000,ROUNDUP(E1134/4,0)+30000,60000)))),IF(E1134&lt;=0,0,IF(E1134&lt;=20000,E1134,IF(E1134&lt;=40000,ROUNDUP(E1134/2,0)+10000,IF(E1134&lt;=80000,ROUNDUP(E1134/4,0)+20000,40000))))),IF(E1134&lt;=0,IF(F1134&lt;=0,0,IF(F1134&lt;=25000,F1134,IF(F1134&lt;=50000,ROUNDUP(F1134/2,0)+12500,IF(F1134&lt;=100000,ROUNDUP(F1134/4,0)+25000,50000)))),MAX(IF(F1134&lt;=0,0,IF(F1134&lt;=25000,F1134,IF(F1134&lt;=50000,ROUNDUP(F1134/2,0)+12500,IF(F1134&lt;=100000,ROUNDUP(F1134/4,0)+25000,50000)))),MIN(IF(AND(D1134="はい",C1134&gt;=2026,C1134&lt;=2027),IF(E1134&lt;=0,0,IF(E1134&lt;=30000,E1134,IF(E1134&lt;=60000,ROUNDUP(E1134/2,0)+15000,IF(E1134&lt;=120000,ROUNDUP(E1134/4,0)+30000,60000)))),IF(E1134&lt;=0,0,IF(E1134&lt;=20000,E1134,IF(E1134&lt;=40000,ROUNDUP(E1134/2,0)+10000,IF(E1134&lt;=80000,ROUNDUP(E1134/4,0)+20000,40000)))))+IF(F1134&lt;=0,0,IF(F1134&lt;=25000,F1134,IF(F1134&lt;=50000,ROUNDUP(F1134/2,0)+12500,IF(F1134&lt;=100000,ROUNDUP(F1134/4,0)+25000,50000)))),IF(AND(D1134="はい",C1134&gt;=2026,C1134&lt;=2027),60000,40000)))))</f>
        <v/>
      </c>
      <c r="P1134" s="18">
        <f>IF(G1134&lt;=0,0,IF(G1134&lt;=20000,G1134,IF(G1134&lt;=40000,ROUNDUP(G1134/2,0)+10000,IF(G1134&lt;=80000,ROUNDUP(G1134/4,0)+20000,40000))))</f>
        <v/>
      </c>
      <c r="Q1134" s="18">
        <f>IF(I1134&lt;=0,IF(H1134&lt;=0,0,IF(H1134&lt;=20000,H1134,IF(H1134&lt;=40000,ROUNDUP(H1134/2,0)+10000,IF(H1134&lt;=80000,ROUNDUP(H1134/4,0)+20000,40000)))),IF(H1134&lt;=0,IF(I1134&lt;=0,0,IF(I1134&lt;=25000,I1134,IF(I1134&lt;=50000,ROUNDUP(I1134/2,0)+12500,IF(I1134&lt;=100000,ROUNDUP(I1134/4,0)+25000,50000)))),MAX(IF(I1134&lt;=0,0,IF(I1134&lt;=25000,I1134,IF(I1134&lt;=50000,ROUNDUP(I1134/2,0)+12500,IF(I1134&lt;=100000,ROUNDUP(I1134/4,0)+25000,50000)))),MIN(IF(H1134&lt;=0,0,IF(H1134&lt;=20000,H1134,IF(H1134&lt;=40000,ROUNDUP(H1134/2,0)+10000,IF(H1134&lt;=80000,ROUNDUP(H1134/4,0)+20000,40000))))+IF(I1134&lt;=0,0,IF(I1134&lt;=25000,I1134,IF(I1134&lt;=50000,ROUNDUP(I1134/2,0)+12500,IF(I1134&lt;=100000,ROUNDUP(I1134/4,0)+25000,50000)))),40000))))</f>
        <v/>
      </c>
      <c r="R1134" s="18">
        <f>MIN(120000,O1134+P1134+Q1134)</f>
        <v/>
      </c>
      <c r="S1134" s="18">
        <f>IF(F1134&lt;=0,IF(E1134&lt;=0,0,IF(E1134&lt;=12000,E1134,IF(E1134&lt;=32000,ROUNDUP(E1134/2,0)+6000,IF(E1134&lt;=56000,ROUNDUP(E1134/4,0)+14000,28000)))),IF(E1134&lt;=0,IF(F1134&lt;=0,0,IF(F1134&lt;=15000,F1134,IF(F1134&lt;=40000,ROUNDUP(F1134/2,0)+7500,IF(F1134&lt;=70000,ROUNDUP(F1134/4,0)+17500,35000)))),MAX(IF(F1134&lt;=0,0,IF(F1134&lt;=15000,F1134,IF(F1134&lt;=40000,ROUNDUP(F1134/2,0)+7500,IF(F1134&lt;=70000,ROUNDUP(F1134/4,0)+17500,35000)))),MIN(IF(E1134&lt;=0,0,IF(E1134&lt;=12000,E1134,IF(E1134&lt;=32000,ROUNDUP(E1134/2,0)+6000,IF(E1134&lt;=56000,ROUNDUP(E1134/4,0)+14000,28000))))+IF(F1134&lt;=0,0,IF(F1134&lt;=15000,F1134,IF(F1134&lt;=40000,ROUNDUP(F1134/2,0)+7500,IF(F1134&lt;=70000,ROUNDUP(F1134/4,0)+17500,35000)))),28000))))</f>
        <v/>
      </c>
      <c r="T1134" s="18">
        <f>IF(G1134&lt;=0,0,IF(G1134&lt;=12000,G1134,IF(G1134&lt;=32000,ROUNDUP(G1134/2,0)+6000,IF(G1134&lt;=56000,ROUNDUP(G1134/4,0)+14000,28000))))</f>
        <v/>
      </c>
      <c r="U1134" s="18">
        <f>IF(I1134&lt;=0,IF(H1134&lt;=0,0,IF(H1134&lt;=12000,H1134,IF(H1134&lt;=32000,ROUNDUP(H1134/2,0)+6000,IF(H1134&lt;=56000,ROUNDUP(H1134/4,0)+14000,28000)))),IF(H1134&lt;=0,IF(I1134&lt;=0,0,IF(I1134&lt;=15000,I1134,IF(I1134&lt;=40000,ROUNDUP(I1134/2,0)+7500,IF(I1134&lt;=70000,ROUNDUP(I1134/4,0)+17500,35000)))),MAX(IF(I1134&lt;=0,0,IF(I1134&lt;=15000,I1134,IF(I1134&lt;=40000,ROUNDUP(I1134/2,0)+7500,IF(I1134&lt;=70000,ROUNDUP(I1134/4,0)+17500,35000)))),MIN(IF(H1134&lt;=0,0,IF(H1134&lt;=12000,H1134,IF(H1134&lt;=32000,ROUNDUP(H1134/2,0)+6000,IF(H1134&lt;=56000,ROUNDUP(H1134/4,0)+14000,28000))))+IF(I1134&lt;=0,0,IF(I1134&lt;=15000,I1134,IF(I1134&lt;=40000,ROUNDUP(I1134/2,0)+7500,IF(I1134&lt;=70000,ROUNDUP(I1134/4,0)+17500,35000)))),28000))))</f>
        <v/>
      </c>
      <c r="V1134" s="18">
        <f>MIN(70000,S1134+T1134+U1134)</f>
        <v/>
      </c>
      <c r="W1134" s="18">
        <f>MAX(0,ROUNDDOWN(M1134-J1134-N1134-K1134-0,-3))</f>
        <v/>
      </c>
      <c r="X1134" s="18">
        <f>MAX(0,ROUNDDOWN(M1134-J1134-N1134-K1134-R1134,-3))</f>
        <v/>
      </c>
      <c r="Y1134" s="18">
        <f>IF(W1134&lt;=0,0,ROUNDDOWN((W1134*LOOKUP(W1134,{0,1950001,3300001,6950001,9000001,18000001,40000001},{0.05,0.1,0.2,0.23,0.33,0.4,0.45})-LOOKUP(W1134,{0,1950001,3300001,6950001,9000001,18000001,40000001},{0,97500,427500,636000,1536000,2796000,4796000}))*1.021,-2))</f>
        <v/>
      </c>
      <c r="Z1134" s="18">
        <f>IF(X1134&lt;=0,0,ROUNDDOWN((X1134*LOOKUP(X1134,{0,1950001,3300001,6950001,9000001,18000001,40000001},{0.05,0.1,0.2,0.23,0.33,0.4,0.45})-LOOKUP(X1134,{0,1950001,3300001,6950001,9000001,18000001,40000001},{0,97500,427500,636000,1536000,2796000,4796000}))*1.021,-2))</f>
        <v/>
      </c>
      <c r="AA1134" s="18">
        <f>MAX(0,ROUNDDOWN(M1134-J1134-430000-L1134-0,-3))</f>
        <v/>
      </c>
      <c r="AB1134" s="18">
        <f>MAX(0,ROUNDDOWN(M1134-J1134-430000-L1134-V1134,-3))</f>
        <v/>
      </c>
      <c r="AC1134" s="18">
        <f>IF(M1134&lt;=450000,0,MAX(0,ROUNDDOWN(AA1134*0.06-MIN(50000,AA1134)*0.03,-2))+MAX(0,ROUNDDOWN(AA1134*0.04-MIN(50000,AA1134)*0.02,-2)))</f>
        <v/>
      </c>
      <c r="AD1134" s="18">
        <f>IF(M1134&lt;=450000,0,MAX(0,ROUNDDOWN(AB1134*0.06-MIN(50000,AB1134)*0.03,-2))+MAX(0,ROUNDDOWN(AB1134*0.04-MIN(50000,AB1134)*0.02,-2)))</f>
        <v/>
      </c>
      <c r="AE1134" s="18">
        <f>Y1134-Z1134</f>
        <v/>
      </c>
      <c r="AF1134" s="18">
        <f>AC1134-AD1134</f>
        <v/>
      </c>
      <c r="AG1134" s="18">
        <f>AE1134+AF1134</f>
        <v/>
      </c>
      <c r="AH1134" s="20">
        <f>IF(W1134&lt;=0,0,LOOKUP(W1134,{0,1950001,3300001,6950001,9000001,18000001,40000001},{0.05,0.1,0.2,0.23,0.33,0.4,0.45}))</f>
        <v/>
      </c>
    </row>
    <row r="1135">
      <c r="A1135" t="inlineStr">
        <is>
          <t>1万円刻み 一般8万円</t>
        </is>
      </c>
      <c r="B1135" s="18">
        <f>'4_1万円刻み'!$A$352</f>
        <v/>
      </c>
      <c r="C1135" s="19" t="n">
        <v>2026</v>
      </c>
      <c r="D1135" t="inlineStr">
        <is>
          <t>いいえ</t>
        </is>
      </c>
      <c r="E1135" s="18" t="n">
        <v>80000</v>
      </c>
      <c r="F1135" s="18" t="n">
        <v>0</v>
      </c>
      <c r="G1135" s="18" t="n">
        <v>0</v>
      </c>
      <c r="H1135" s="18" t="n">
        <v>0</v>
      </c>
      <c r="I1135" s="18" t="n">
        <v>0</v>
      </c>
      <c r="J1135" s="18">
        <f>ROUND(MIN(B1135/12,650000)*12*0.0915+MIN(B1135/12,1390000)*12*(0.0504+0)+B1135*0.005,0)</f>
        <v/>
      </c>
      <c r="K1135" s="18" t="n">
        <v>0</v>
      </c>
      <c r="L1135" s="18" t="n">
        <v>0</v>
      </c>
      <c r="M1135" s="18">
        <f>ROUND(IF(C1135&gt;=2026,IF(B1135&lt;741000,0,IF(B1135&lt;2191000,B1135-740000,IF(B1135&lt;2193000,1451000,IF(B1135&lt;2196000,1453000,IF(B1135&lt;2200000,1456000,IF(B1135&lt;3600000,ROUNDDOWN(B1135/4,-3)*2.8-80000,IF(B1135&lt;6600000,ROUNDDOWN(B1135/4,-3)*3.2-440000,IF(B1135&lt;8500000,ROUNDDOWN(B1135*0.9,0)-1100000,B1135-1950000)))))))),IF(B1135&lt;651000,0,IF(B1135&lt;1900000,B1135-650000,IF(B1135&lt;3600000,ROUNDDOWN(B1135/4,-3)*2.8-80000,IF(B1135&lt;6600000,ROUNDDOWN(B1135/4,-3)*3.2-440000,IF(B1135&lt;8500000,ROUNDDOWN(B1135*0.9,0)-1100000,B1135-1950000)))))),0)</f>
        <v/>
      </c>
      <c r="N1135" s="18">
        <f>IF(M1135&gt;23500000,NA(),IF(C1135&gt;=2026,IF(M1135&lt;=4890000,1040000,IF(M1135&lt;=6550000,670000,620000)),IF(M1135&lt;=1320000,950000,IF(M1135&lt;=3360000,880000,IF(M1135&lt;=4890000,680000,IF(M1135&lt;=6550000,630000,580000))))))</f>
        <v/>
      </c>
      <c r="O1135" s="18">
        <f>IF(F1135&lt;=0,IF(AND(D1135="はい",C1135&gt;=2026,C1135&lt;=2027),IF(E1135&lt;=0,0,IF(E1135&lt;=30000,E1135,IF(E1135&lt;=60000,ROUNDUP(E1135/2,0)+15000,IF(E1135&lt;=120000,ROUNDUP(E1135/4,0)+30000,60000)))),IF(E1135&lt;=0,0,IF(E1135&lt;=20000,E1135,IF(E1135&lt;=40000,ROUNDUP(E1135/2,0)+10000,IF(E1135&lt;=80000,ROUNDUP(E1135/4,0)+20000,40000))))),IF(E1135&lt;=0,IF(F1135&lt;=0,0,IF(F1135&lt;=25000,F1135,IF(F1135&lt;=50000,ROUNDUP(F1135/2,0)+12500,IF(F1135&lt;=100000,ROUNDUP(F1135/4,0)+25000,50000)))),MAX(IF(F1135&lt;=0,0,IF(F1135&lt;=25000,F1135,IF(F1135&lt;=50000,ROUNDUP(F1135/2,0)+12500,IF(F1135&lt;=100000,ROUNDUP(F1135/4,0)+25000,50000)))),MIN(IF(AND(D1135="はい",C1135&gt;=2026,C1135&lt;=2027),IF(E1135&lt;=0,0,IF(E1135&lt;=30000,E1135,IF(E1135&lt;=60000,ROUNDUP(E1135/2,0)+15000,IF(E1135&lt;=120000,ROUNDUP(E1135/4,0)+30000,60000)))),IF(E1135&lt;=0,0,IF(E1135&lt;=20000,E1135,IF(E1135&lt;=40000,ROUNDUP(E1135/2,0)+10000,IF(E1135&lt;=80000,ROUNDUP(E1135/4,0)+20000,40000)))))+IF(F1135&lt;=0,0,IF(F1135&lt;=25000,F1135,IF(F1135&lt;=50000,ROUNDUP(F1135/2,0)+12500,IF(F1135&lt;=100000,ROUNDUP(F1135/4,0)+25000,50000)))),IF(AND(D1135="はい",C1135&gt;=2026,C1135&lt;=2027),60000,40000)))))</f>
        <v/>
      </c>
      <c r="P1135" s="18">
        <f>IF(G1135&lt;=0,0,IF(G1135&lt;=20000,G1135,IF(G1135&lt;=40000,ROUNDUP(G1135/2,0)+10000,IF(G1135&lt;=80000,ROUNDUP(G1135/4,0)+20000,40000))))</f>
        <v/>
      </c>
      <c r="Q1135" s="18">
        <f>IF(I1135&lt;=0,IF(H1135&lt;=0,0,IF(H1135&lt;=20000,H1135,IF(H1135&lt;=40000,ROUNDUP(H1135/2,0)+10000,IF(H1135&lt;=80000,ROUNDUP(H1135/4,0)+20000,40000)))),IF(H1135&lt;=0,IF(I1135&lt;=0,0,IF(I1135&lt;=25000,I1135,IF(I1135&lt;=50000,ROUNDUP(I1135/2,0)+12500,IF(I1135&lt;=100000,ROUNDUP(I1135/4,0)+25000,50000)))),MAX(IF(I1135&lt;=0,0,IF(I1135&lt;=25000,I1135,IF(I1135&lt;=50000,ROUNDUP(I1135/2,0)+12500,IF(I1135&lt;=100000,ROUNDUP(I1135/4,0)+25000,50000)))),MIN(IF(H1135&lt;=0,0,IF(H1135&lt;=20000,H1135,IF(H1135&lt;=40000,ROUNDUP(H1135/2,0)+10000,IF(H1135&lt;=80000,ROUNDUP(H1135/4,0)+20000,40000))))+IF(I1135&lt;=0,0,IF(I1135&lt;=25000,I1135,IF(I1135&lt;=50000,ROUNDUP(I1135/2,0)+12500,IF(I1135&lt;=100000,ROUNDUP(I1135/4,0)+25000,50000)))),40000))))</f>
        <v/>
      </c>
      <c r="R1135" s="18">
        <f>MIN(120000,O1135+P1135+Q1135)</f>
        <v/>
      </c>
      <c r="S1135" s="18">
        <f>IF(F1135&lt;=0,IF(E1135&lt;=0,0,IF(E1135&lt;=12000,E1135,IF(E1135&lt;=32000,ROUNDUP(E1135/2,0)+6000,IF(E1135&lt;=56000,ROUNDUP(E1135/4,0)+14000,28000)))),IF(E1135&lt;=0,IF(F1135&lt;=0,0,IF(F1135&lt;=15000,F1135,IF(F1135&lt;=40000,ROUNDUP(F1135/2,0)+7500,IF(F1135&lt;=70000,ROUNDUP(F1135/4,0)+17500,35000)))),MAX(IF(F1135&lt;=0,0,IF(F1135&lt;=15000,F1135,IF(F1135&lt;=40000,ROUNDUP(F1135/2,0)+7500,IF(F1135&lt;=70000,ROUNDUP(F1135/4,0)+17500,35000)))),MIN(IF(E1135&lt;=0,0,IF(E1135&lt;=12000,E1135,IF(E1135&lt;=32000,ROUNDUP(E1135/2,0)+6000,IF(E1135&lt;=56000,ROUNDUP(E1135/4,0)+14000,28000))))+IF(F1135&lt;=0,0,IF(F1135&lt;=15000,F1135,IF(F1135&lt;=40000,ROUNDUP(F1135/2,0)+7500,IF(F1135&lt;=70000,ROUNDUP(F1135/4,0)+17500,35000)))),28000))))</f>
        <v/>
      </c>
      <c r="T1135" s="18">
        <f>IF(G1135&lt;=0,0,IF(G1135&lt;=12000,G1135,IF(G1135&lt;=32000,ROUNDUP(G1135/2,0)+6000,IF(G1135&lt;=56000,ROUNDUP(G1135/4,0)+14000,28000))))</f>
        <v/>
      </c>
      <c r="U1135" s="18">
        <f>IF(I1135&lt;=0,IF(H1135&lt;=0,0,IF(H1135&lt;=12000,H1135,IF(H1135&lt;=32000,ROUNDUP(H1135/2,0)+6000,IF(H1135&lt;=56000,ROUNDUP(H1135/4,0)+14000,28000)))),IF(H1135&lt;=0,IF(I1135&lt;=0,0,IF(I1135&lt;=15000,I1135,IF(I1135&lt;=40000,ROUNDUP(I1135/2,0)+7500,IF(I1135&lt;=70000,ROUNDUP(I1135/4,0)+17500,35000)))),MAX(IF(I1135&lt;=0,0,IF(I1135&lt;=15000,I1135,IF(I1135&lt;=40000,ROUNDUP(I1135/2,0)+7500,IF(I1135&lt;=70000,ROUNDUP(I1135/4,0)+17500,35000)))),MIN(IF(H1135&lt;=0,0,IF(H1135&lt;=12000,H1135,IF(H1135&lt;=32000,ROUNDUP(H1135/2,0)+6000,IF(H1135&lt;=56000,ROUNDUP(H1135/4,0)+14000,28000))))+IF(I1135&lt;=0,0,IF(I1135&lt;=15000,I1135,IF(I1135&lt;=40000,ROUNDUP(I1135/2,0)+7500,IF(I1135&lt;=70000,ROUNDUP(I1135/4,0)+17500,35000)))),28000))))</f>
        <v/>
      </c>
      <c r="V1135" s="18">
        <f>MIN(70000,S1135+T1135+U1135)</f>
        <v/>
      </c>
      <c r="W1135" s="18">
        <f>MAX(0,ROUNDDOWN(M1135-J1135-N1135-K1135-0,-3))</f>
        <v/>
      </c>
      <c r="X1135" s="18">
        <f>MAX(0,ROUNDDOWN(M1135-J1135-N1135-K1135-R1135,-3))</f>
        <v/>
      </c>
      <c r="Y1135" s="18">
        <f>IF(W1135&lt;=0,0,ROUNDDOWN((W1135*LOOKUP(W1135,{0,1950001,3300001,6950001,9000001,18000001,40000001},{0.05,0.1,0.2,0.23,0.33,0.4,0.45})-LOOKUP(W1135,{0,1950001,3300001,6950001,9000001,18000001,40000001},{0,97500,427500,636000,1536000,2796000,4796000}))*1.021,-2))</f>
        <v/>
      </c>
      <c r="Z1135" s="18">
        <f>IF(X1135&lt;=0,0,ROUNDDOWN((X1135*LOOKUP(X1135,{0,1950001,3300001,6950001,9000001,18000001,40000001},{0.05,0.1,0.2,0.23,0.33,0.4,0.45})-LOOKUP(X1135,{0,1950001,3300001,6950001,9000001,18000001,40000001},{0,97500,427500,636000,1536000,2796000,4796000}))*1.021,-2))</f>
        <v/>
      </c>
      <c r="AA1135" s="18">
        <f>MAX(0,ROUNDDOWN(M1135-J1135-430000-L1135-0,-3))</f>
        <v/>
      </c>
      <c r="AB1135" s="18">
        <f>MAX(0,ROUNDDOWN(M1135-J1135-430000-L1135-V1135,-3))</f>
        <v/>
      </c>
      <c r="AC1135" s="18">
        <f>IF(M1135&lt;=450000,0,MAX(0,ROUNDDOWN(AA1135*0.06-MIN(50000,AA1135)*0.03,-2))+MAX(0,ROUNDDOWN(AA1135*0.04-MIN(50000,AA1135)*0.02,-2)))</f>
        <v/>
      </c>
      <c r="AD1135" s="18">
        <f>IF(M1135&lt;=450000,0,MAX(0,ROUNDDOWN(AB1135*0.06-MIN(50000,AB1135)*0.03,-2))+MAX(0,ROUNDDOWN(AB1135*0.04-MIN(50000,AB1135)*0.02,-2)))</f>
        <v/>
      </c>
      <c r="AE1135" s="18">
        <f>Y1135-Z1135</f>
        <v/>
      </c>
      <c r="AF1135" s="18">
        <f>AC1135-AD1135</f>
        <v/>
      </c>
      <c r="AG1135" s="18">
        <f>AE1135+AF1135</f>
        <v/>
      </c>
      <c r="AH1135" s="20">
        <f>IF(W1135&lt;=0,0,LOOKUP(W1135,{0,1950001,3300001,6950001,9000001,18000001,40000001},{0.05,0.1,0.2,0.23,0.33,0.4,0.45}))</f>
        <v/>
      </c>
    </row>
    <row r="1136">
      <c r="A1136" t="inlineStr">
        <is>
          <t>1万円刻み 特例あり一般12万円</t>
        </is>
      </c>
      <c r="B1136" s="18">
        <f>'4_1万円刻み'!$A$352</f>
        <v/>
      </c>
      <c r="C1136" s="19" t="n">
        <v>2026</v>
      </c>
      <c r="D1136" t="inlineStr">
        <is>
          <t>はい</t>
        </is>
      </c>
      <c r="E1136" s="18" t="n">
        <v>120000</v>
      </c>
      <c r="F1136" s="18" t="n">
        <v>0</v>
      </c>
      <c r="G1136" s="18" t="n">
        <v>0</v>
      </c>
      <c r="H1136" s="18" t="n">
        <v>0</v>
      </c>
      <c r="I1136" s="18" t="n">
        <v>0</v>
      </c>
      <c r="J1136" s="18">
        <f>ROUND(MIN(B1136/12,650000)*12*0.0915+MIN(B1136/12,1390000)*12*(0.0504+0)+B1136*0.005,0)</f>
        <v/>
      </c>
      <c r="K1136" s="18" t="n">
        <v>0</v>
      </c>
      <c r="L1136" s="18" t="n">
        <v>0</v>
      </c>
      <c r="M1136" s="18">
        <f>ROUND(IF(C1136&gt;=2026,IF(B1136&lt;741000,0,IF(B1136&lt;2191000,B1136-740000,IF(B1136&lt;2193000,1451000,IF(B1136&lt;2196000,1453000,IF(B1136&lt;2200000,1456000,IF(B1136&lt;3600000,ROUNDDOWN(B1136/4,-3)*2.8-80000,IF(B1136&lt;6600000,ROUNDDOWN(B1136/4,-3)*3.2-440000,IF(B1136&lt;8500000,ROUNDDOWN(B1136*0.9,0)-1100000,B1136-1950000)))))))),IF(B1136&lt;651000,0,IF(B1136&lt;1900000,B1136-650000,IF(B1136&lt;3600000,ROUNDDOWN(B1136/4,-3)*2.8-80000,IF(B1136&lt;6600000,ROUNDDOWN(B1136/4,-3)*3.2-440000,IF(B1136&lt;8500000,ROUNDDOWN(B1136*0.9,0)-1100000,B1136-1950000)))))),0)</f>
        <v/>
      </c>
      <c r="N1136" s="18">
        <f>IF(M1136&gt;23500000,NA(),IF(C1136&gt;=2026,IF(M1136&lt;=4890000,1040000,IF(M1136&lt;=6550000,670000,620000)),IF(M1136&lt;=1320000,950000,IF(M1136&lt;=3360000,880000,IF(M1136&lt;=4890000,680000,IF(M1136&lt;=6550000,630000,580000))))))</f>
        <v/>
      </c>
      <c r="O1136" s="18">
        <f>IF(F1136&lt;=0,IF(AND(D1136="はい",C1136&gt;=2026,C1136&lt;=2027),IF(E1136&lt;=0,0,IF(E1136&lt;=30000,E1136,IF(E1136&lt;=60000,ROUNDUP(E1136/2,0)+15000,IF(E1136&lt;=120000,ROUNDUP(E1136/4,0)+30000,60000)))),IF(E1136&lt;=0,0,IF(E1136&lt;=20000,E1136,IF(E1136&lt;=40000,ROUNDUP(E1136/2,0)+10000,IF(E1136&lt;=80000,ROUNDUP(E1136/4,0)+20000,40000))))),IF(E1136&lt;=0,IF(F1136&lt;=0,0,IF(F1136&lt;=25000,F1136,IF(F1136&lt;=50000,ROUNDUP(F1136/2,0)+12500,IF(F1136&lt;=100000,ROUNDUP(F1136/4,0)+25000,50000)))),MAX(IF(F1136&lt;=0,0,IF(F1136&lt;=25000,F1136,IF(F1136&lt;=50000,ROUNDUP(F1136/2,0)+12500,IF(F1136&lt;=100000,ROUNDUP(F1136/4,0)+25000,50000)))),MIN(IF(AND(D1136="はい",C1136&gt;=2026,C1136&lt;=2027),IF(E1136&lt;=0,0,IF(E1136&lt;=30000,E1136,IF(E1136&lt;=60000,ROUNDUP(E1136/2,0)+15000,IF(E1136&lt;=120000,ROUNDUP(E1136/4,0)+30000,60000)))),IF(E1136&lt;=0,0,IF(E1136&lt;=20000,E1136,IF(E1136&lt;=40000,ROUNDUP(E1136/2,0)+10000,IF(E1136&lt;=80000,ROUNDUP(E1136/4,0)+20000,40000)))))+IF(F1136&lt;=0,0,IF(F1136&lt;=25000,F1136,IF(F1136&lt;=50000,ROUNDUP(F1136/2,0)+12500,IF(F1136&lt;=100000,ROUNDUP(F1136/4,0)+25000,50000)))),IF(AND(D1136="はい",C1136&gt;=2026,C1136&lt;=2027),60000,40000)))))</f>
        <v/>
      </c>
      <c r="P1136" s="18">
        <f>IF(G1136&lt;=0,0,IF(G1136&lt;=20000,G1136,IF(G1136&lt;=40000,ROUNDUP(G1136/2,0)+10000,IF(G1136&lt;=80000,ROUNDUP(G1136/4,0)+20000,40000))))</f>
        <v/>
      </c>
      <c r="Q1136" s="18">
        <f>IF(I1136&lt;=0,IF(H1136&lt;=0,0,IF(H1136&lt;=20000,H1136,IF(H1136&lt;=40000,ROUNDUP(H1136/2,0)+10000,IF(H1136&lt;=80000,ROUNDUP(H1136/4,0)+20000,40000)))),IF(H1136&lt;=0,IF(I1136&lt;=0,0,IF(I1136&lt;=25000,I1136,IF(I1136&lt;=50000,ROUNDUP(I1136/2,0)+12500,IF(I1136&lt;=100000,ROUNDUP(I1136/4,0)+25000,50000)))),MAX(IF(I1136&lt;=0,0,IF(I1136&lt;=25000,I1136,IF(I1136&lt;=50000,ROUNDUP(I1136/2,0)+12500,IF(I1136&lt;=100000,ROUNDUP(I1136/4,0)+25000,50000)))),MIN(IF(H1136&lt;=0,0,IF(H1136&lt;=20000,H1136,IF(H1136&lt;=40000,ROUNDUP(H1136/2,0)+10000,IF(H1136&lt;=80000,ROUNDUP(H1136/4,0)+20000,40000))))+IF(I1136&lt;=0,0,IF(I1136&lt;=25000,I1136,IF(I1136&lt;=50000,ROUNDUP(I1136/2,0)+12500,IF(I1136&lt;=100000,ROUNDUP(I1136/4,0)+25000,50000)))),40000))))</f>
        <v/>
      </c>
      <c r="R1136" s="18">
        <f>MIN(120000,O1136+P1136+Q1136)</f>
        <v/>
      </c>
      <c r="S1136" s="18">
        <f>IF(F1136&lt;=0,IF(E1136&lt;=0,0,IF(E1136&lt;=12000,E1136,IF(E1136&lt;=32000,ROUNDUP(E1136/2,0)+6000,IF(E1136&lt;=56000,ROUNDUP(E1136/4,0)+14000,28000)))),IF(E1136&lt;=0,IF(F1136&lt;=0,0,IF(F1136&lt;=15000,F1136,IF(F1136&lt;=40000,ROUNDUP(F1136/2,0)+7500,IF(F1136&lt;=70000,ROUNDUP(F1136/4,0)+17500,35000)))),MAX(IF(F1136&lt;=0,0,IF(F1136&lt;=15000,F1136,IF(F1136&lt;=40000,ROUNDUP(F1136/2,0)+7500,IF(F1136&lt;=70000,ROUNDUP(F1136/4,0)+17500,35000)))),MIN(IF(E1136&lt;=0,0,IF(E1136&lt;=12000,E1136,IF(E1136&lt;=32000,ROUNDUP(E1136/2,0)+6000,IF(E1136&lt;=56000,ROUNDUP(E1136/4,0)+14000,28000))))+IF(F1136&lt;=0,0,IF(F1136&lt;=15000,F1136,IF(F1136&lt;=40000,ROUNDUP(F1136/2,0)+7500,IF(F1136&lt;=70000,ROUNDUP(F1136/4,0)+17500,35000)))),28000))))</f>
        <v/>
      </c>
      <c r="T1136" s="18">
        <f>IF(G1136&lt;=0,0,IF(G1136&lt;=12000,G1136,IF(G1136&lt;=32000,ROUNDUP(G1136/2,0)+6000,IF(G1136&lt;=56000,ROUNDUP(G1136/4,0)+14000,28000))))</f>
        <v/>
      </c>
      <c r="U1136" s="18">
        <f>IF(I1136&lt;=0,IF(H1136&lt;=0,0,IF(H1136&lt;=12000,H1136,IF(H1136&lt;=32000,ROUNDUP(H1136/2,0)+6000,IF(H1136&lt;=56000,ROUNDUP(H1136/4,0)+14000,28000)))),IF(H1136&lt;=0,IF(I1136&lt;=0,0,IF(I1136&lt;=15000,I1136,IF(I1136&lt;=40000,ROUNDUP(I1136/2,0)+7500,IF(I1136&lt;=70000,ROUNDUP(I1136/4,0)+17500,35000)))),MAX(IF(I1136&lt;=0,0,IF(I1136&lt;=15000,I1136,IF(I1136&lt;=40000,ROUNDUP(I1136/2,0)+7500,IF(I1136&lt;=70000,ROUNDUP(I1136/4,0)+17500,35000)))),MIN(IF(H1136&lt;=0,0,IF(H1136&lt;=12000,H1136,IF(H1136&lt;=32000,ROUNDUP(H1136/2,0)+6000,IF(H1136&lt;=56000,ROUNDUP(H1136/4,0)+14000,28000))))+IF(I1136&lt;=0,0,IF(I1136&lt;=15000,I1136,IF(I1136&lt;=40000,ROUNDUP(I1136/2,0)+7500,IF(I1136&lt;=70000,ROUNDUP(I1136/4,0)+17500,35000)))),28000))))</f>
        <v/>
      </c>
      <c r="V1136" s="18">
        <f>MIN(70000,S1136+T1136+U1136)</f>
        <v/>
      </c>
      <c r="W1136" s="18">
        <f>MAX(0,ROUNDDOWN(M1136-J1136-N1136-K1136-0,-3))</f>
        <v/>
      </c>
      <c r="X1136" s="18">
        <f>MAX(0,ROUNDDOWN(M1136-J1136-N1136-K1136-R1136,-3))</f>
        <v/>
      </c>
      <c r="Y1136" s="18">
        <f>IF(W1136&lt;=0,0,ROUNDDOWN((W1136*LOOKUP(W1136,{0,1950001,3300001,6950001,9000001,18000001,40000001},{0.05,0.1,0.2,0.23,0.33,0.4,0.45})-LOOKUP(W1136,{0,1950001,3300001,6950001,9000001,18000001,40000001},{0,97500,427500,636000,1536000,2796000,4796000}))*1.021,-2))</f>
        <v/>
      </c>
      <c r="Z1136" s="18">
        <f>IF(X1136&lt;=0,0,ROUNDDOWN((X1136*LOOKUP(X1136,{0,1950001,3300001,6950001,9000001,18000001,40000001},{0.05,0.1,0.2,0.23,0.33,0.4,0.45})-LOOKUP(X1136,{0,1950001,3300001,6950001,9000001,18000001,40000001},{0,97500,427500,636000,1536000,2796000,4796000}))*1.021,-2))</f>
        <v/>
      </c>
      <c r="AA1136" s="18">
        <f>MAX(0,ROUNDDOWN(M1136-J1136-430000-L1136-0,-3))</f>
        <v/>
      </c>
      <c r="AB1136" s="18">
        <f>MAX(0,ROUNDDOWN(M1136-J1136-430000-L1136-V1136,-3))</f>
        <v/>
      </c>
      <c r="AC1136" s="18">
        <f>IF(M1136&lt;=450000,0,MAX(0,ROUNDDOWN(AA1136*0.06-MIN(50000,AA1136)*0.03,-2))+MAX(0,ROUNDDOWN(AA1136*0.04-MIN(50000,AA1136)*0.02,-2)))</f>
        <v/>
      </c>
      <c r="AD1136" s="18">
        <f>IF(M1136&lt;=450000,0,MAX(0,ROUNDDOWN(AB1136*0.06-MIN(50000,AB1136)*0.03,-2))+MAX(0,ROUNDDOWN(AB1136*0.04-MIN(50000,AB1136)*0.02,-2)))</f>
        <v/>
      </c>
      <c r="AE1136" s="18">
        <f>Y1136-Z1136</f>
        <v/>
      </c>
      <c r="AF1136" s="18">
        <f>AC1136-AD1136</f>
        <v/>
      </c>
      <c r="AG1136" s="18">
        <f>AE1136+AF1136</f>
        <v/>
      </c>
      <c r="AH1136" s="20">
        <f>IF(W1136&lt;=0,0,LOOKUP(W1136,{0,1950001,3300001,6950001,9000001,18000001,40000001},{0.05,0.1,0.2,0.23,0.33,0.4,0.45}))</f>
        <v/>
      </c>
    </row>
    <row r="1137">
      <c r="A1137" t="inlineStr">
        <is>
          <t>1万円刻み 3区分8万円ずつ</t>
        </is>
      </c>
      <c r="B1137" s="18">
        <f>'4_1万円刻み'!$A$353</f>
        <v/>
      </c>
      <c r="C1137" s="19" t="n">
        <v>2026</v>
      </c>
      <c r="D1137" t="inlineStr">
        <is>
          <t>いいえ</t>
        </is>
      </c>
      <c r="E1137" s="18" t="n">
        <v>80000</v>
      </c>
      <c r="F1137" s="18" t="n">
        <v>0</v>
      </c>
      <c r="G1137" s="18" t="n">
        <v>80000</v>
      </c>
      <c r="H1137" s="18" t="n">
        <v>80000</v>
      </c>
      <c r="I1137" s="18" t="n">
        <v>0</v>
      </c>
      <c r="J1137" s="18">
        <f>ROUND(MIN(B1137/12,650000)*12*0.0915+MIN(B1137/12,1390000)*12*(0.0504+0)+B1137*0.005,0)</f>
        <v/>
      </c>
      <c r="K1137" s="18" t="n">
        <v>0</v>
      </c>
      <c r="L1137" s="18" t="n">
        <v>0</v>
      </c>
      <c r="M1137" s="18">
        <f>ROUND(IF(C1137&gt;=2026,IF(B1137&lt;741000,0,IF(B1137&lt;2191000,B1137-740000,IF(B1137&lt;2193000,1451000,IF(B1137&lt;2196000,1453000,IF(B1137&lt;2200000,1456000,IF(B1137&lt;3600000,ROUNDDOWN(B1137/4,-3)*2.8-80000,IF(B1137&lt;6600000,ROUNDDOWN(B1137/4,-3)*3.2-440000,IF(B1137&lt;8500000,ROUNDDOWN(B1137*0.9,0)-1100000,B1137-1950000)))))))),IF(B1137&lt;651000,0,IF(B1137&lt;1900000,B1137-650000,IF(B1137&lt;3600000,ROUNDDOWN(B1137/4,-3)*2.8-80000,IF(B1137&lt;6600000,ROUNDDOWN(B1137/4,-3)*3.2-440000,IF(B1137&lt;8500000,ROUNDDOWN(B1137*0.9,0)-1100000,B1137-1950000)))))),0)</f>
        <v/>
      </c>
      <c r="N1137" s="18">
        <f>IF(M1137&gt;23500000,NA(),IF(C1137&gt;=2026,IF(M1137&lt;=4890000,1040000,IF(M1137&lt;=6550000,670000,620000)),IF(M1137&lt;=1320000,950000,IF(M1137&lt;=3360000,880000,IF(M1137&lt;=4890000,680000,IF(M1137&lt;=6550000,630000,580000))))))</f>
        <v/>
      </c>
      <c r="O1137" s="18">
        <f>IF(F1137&lt;=0,IF(AND(D1137="はい",C1137&gt;=2026,C1137&lt;=2027),IF(E1137&lt;=0,0,IF(E1137&lt;=30000,E1137,IF(E1137&lt;=60000,ROUNDUP(E1137/2,0)+15000,IF(E1137&lt;=120000,ROUNDUP(E1137/4,0)+30000,60000)))),IF(E1137&lt;=0,0,IF(E1137&lt;=20000,E1137,IF(E1137&lt;=40000,ROUNDUP(E1137/2,0)+10000,IF(E1137&lt;=80000,ROUNDUP(E1137/4,0)+20000,40000))))),IF(E1137&lt;=0,IF(F1137&lt;=0,0,IF(F1137&lt;=25000,F1137,IF(F1137&lt;=50000,ROUNDUP(F1137/2,0)+12500,IF(F1137&lt;=100000,ROUNDUP(F1137/4,0)+25000,50000)))),MAX(IF(F1137&lt;=0,0,IF(F1137&lt;=25000,F1137,IF(F1137&lt;=50000,ROUNDUP(F1137/2,0)+12500,IF(F1137&lt;=100000,ROUNDUP(F1137/4,0)+25000,50000)))),MIN(IF(AND(D1137="はい",C1137&gt;=2026,C1137&lt;=2027),IF(E1137&lt;=0,0,IF(E1137&lt;=30000,E1137,IF(E1137&lt;=60000,ROUNDUP(E1137/2,0)+15000,IF(E1137&lt;=120000,ROUNDUP(E1137/4,0)+30000,60000)))),IF(E1137&lt;=0,0,IF(E1137&lt;=20000,E1137,IF(E1137&lt;=40000,ROUNDUP(E1137/2,0)+10000,IF(E1137&lt;=80000,ROUNDUP(E1137/4,0)+20000,40000)))))+IF(F1137&lt;=0,0,IF(F1137&lt;=25000,F1137,IF(F1137&lt;=50000,ROUNDUP(F1137/2,0)+12500,IF(F1137&lt;=100000,ROUNDUP(F1137/4,0)+25000,50000)))),IF(AND(D1137="はい",C1137&gt;=2026,C1137&lt;=2027),60000,40000)))))</f>
        <v/>
      </c>
      <c r="P1137" s="18">
        <f>IF(G1137&lt;=0,0,IF(G1137&lt;=20000,G1137,IF(G1137&lt;=40000,ROUNDUP(G1137/2,0)+10000,IF(G1137&lt;=80000,ROUNDUP(G1137/4,0)+20000,40000))))</f>
        <v/>
      </c>
      <c r="Q1137" s="18">
        <f>IF(I1137&lt;=0,IF(H1137&lt;=0,0,IF(H1137&lt;=20000,H1137,IF(H1137&lt;=40000,ROUNDUP(H1137/2,0)+10000,IF(H1137&lt;=80000,ROUNDUP(H1137/4,0)+20000,40000)))),IF(H1137&lt;=0,IF(I1137&lt;=0,0,IF(I1137&lt;=25000,I1137,IF(I1137&lt;=50000,ROUNDUP(I1137/2,0)+12500,IF(I1137&lt;=100000,ROUNDUP(I1137/4,0)+25000,50000)))),MAX(IF(I1137&lt;=0,0,IF(I1137&lt;=25000,I1137,IF(I1137&lt;=50000,ROUNDUP(I1137/2,0)+12500,IF(I1137&lt;=100000,ROUNDUP(I1137/4,0)+25000,50000)))),MIN(IF(H1137&lt;=0,0,IF(H1137&lt;=20000,H1137,IF(H1137&lt;=40000,ROUNDUP(H1137/2,0)+10000,IF(H1137&lt;=80000,ROUNDUP(H1137/4,0)+20000,40000))))+IF(I1137&lt;=0,0,IF(I1137&lt;=25000,I1137,IF(I1137&lt;=50000,ROUNDUP(I1137/2,0)+12500,IF(I1137&lt;=100000,ROUNDUP(I1137/4,0)+25000,50000)))),40000))))</f>
        <v/>
      </c>
      <c r="R1137" s="18">
        <f>MIN(120000,O1137+P1137+Q1137)</f>
        <v/>
      </c>
      <c r="S1137" s="18">
        <f>IF(F1137&lt;=0,IF(E1137&lt;=0,0,IF(E1137&lt;=12000,E1137,IF(E1137&lt;=32000,ROUNDUP(E1137/2,0)+6000,IF(E1137&lt;=56000,ROUNDUP(E1137/4,0)+14000,28000)))),IF(E1137&lt;=0,IF(F1137&lt;=0,0,IF(F1137&lt;=15000,F1137,IF(F1137&lt;=40000,ROUNDUP(F1137/2,0)+7500,IF(F1137&lt;=70000,ROUNDUP(F1137/4,0)+17500,35000)))),MAX(IF(F1137&lt;=0,0,IF(F1137&lt;=15000,F1137,IF(F1137&lt;=40000,ROUNDUP(F1137/2,0)+7500,IF(F1137&lt;=70000,ROUNDUP(F1137/4,0)+17500,35000)))),MIN(IF(E1137&lt;=0,0,IF(E1137&lt;=12000,E1137,IF(E1137&lt;=32000,ROUNDUP(E1137/2,0)+6000,IF(E1137&lt;=56000,ROUNDUP(E1137/4,0)+14000,28000))))+IF(F1137&lt;=0,0,IF(F1137&lt;=15000,F1137,IF(F1137&lt;=40000,ROUNDUP(F1137/2,0)+7500,IF(F1137&lt;=70000,ROUNDUP(F1137/4,0)+17500,35000)))),28000))))</f>
        <v/>
      </c>
      <c r="T1137" s="18">
        <f>IF(G1137&lt;=0,0,IF(G1137&lt;=12000,G1137,IF(G1137&lt;=32000,ROUNDUP(G1137/2,0)+6000,IF(G1137&lt;=56000,ROUNDUP(G1137/4,0)+14000,28000))))</f>
        <v/>
      </c>
      <c r="U1137" s="18">
        <f>IF(I1137&lt;=0,IF(H1137&lt;=0,0,IF(H1137&lt;=12000,H1137,IF(H1137&lt;=32000,ROUNDUP(H1137/2,0)+6000,IF(H1137&lt;=56000,ROUNDUP(H1137/4,0)+14000,28000)))),IF(H1137&lt;=0,IF(I1137&lt;=0,0,IF(I1137&lt;=15000,I1137,IF(I1137&lt;=40000,ROUNDUP(I1137/2,0)+7500,IF(I1137&lt;=70000,ROUNDUP(I1137/4,0)+17500,35000)))),MAX(IF(I1137&lt;=0,0,IF(I1137&lt;=15000,I1137,IF(I1137&lt;=40000,ROUNDUP(I1137/2,0)+7500,IF(I1137&lt;=70000,ROUNDUP(I1137/4,0)+17500,35000)))),MIN(IF(H1137&lt;=0,0,IF(H1137&lt;=12000,H1137,IF(H1137&lt;=32000,ROUNDUP(H1137/2,0)+6000,IF(H1137&lt;=56000,ROUNDUP(H1137/4,0)+14000,28000))))+IF(I1137&lt;=0,0,IF(I1137&lt;=15000,I1137,IF(I1137&lt;=40000,ROUNDUP(I1137/2,0)+7500,IF(I1137&lt;=70000,ROUNDUP(I1137/4,0)+17500,35000)))),28000))))</f>
        <v/>
      </c>
      <c r="V1137" s="18">
        <f>MIN(70000,S1137+T1137+U1137)</f>
        <v/>
      </c>
      <c r="W1137" s="18">
        <f>MAX(0,ROUNDDOWN(M1137-J1137-N1137-K1137-0,-3))</f>
        <v/>
      </c>
      <c r="X1137" s="18">
        <f>MAX(0,ROUNDDOWN(M1137-J1137-N1137-K1137-R1137,-3))</f>
        <v/>
      </c>
      <c r="Y1137" s="18">
        <f>IF(W1137&lt;=0,0,ROUNDDOWN((W1137*LOOKUP(W1137,{0,1950001,3300001,6950001,9000001,18000001,40000001},{0.05,0.1,0.2,0.23,0.33,0.4,0.45})-LOOKUP(W1137,{0,1950001,3300001,6950001,9000001,18000001,40000001},{0,97500,427500,636000,1536000,2796000,4796000}))*1.021,-2))</f>
        <v/>
      </c>
      <c r="Z1137" s="18">
        <f>IF(X1137&lt;=0,0,ROUNDDOWN((X1137*LOOKUP(X1137,{0,1950001,3300001,6950001,9000001,18000001,40000001},{0.05,0.1,0.2,0.23,0.33,0.4,0.45})-LOOKUP(X1137,{0,1950001,3300001,6950001,9000001,18000001,40000001},{0,97500,427500,636000,1536000,2796000,4796000}))*1.021,-2))</f>
        <v/>
      </c>
      <c r="AA1137" s="18">
        <f>MAX(0,ROUNDDOWN(M1137-J1137-430000-L1137-0,-3))</f>
        <v/>
      </c>
      <c r="AB1137" s="18">
        <f>MAX(0,ROUNDDOWN(M1137-J1137-430000-L1137-V1137,-3))</f>
        <v/>
      </c>
      <c r="AC1137" s="18">
        <f>IF(M1137&lt;=450000,0,MAX(0,ROUNDDOWN(AA1137*0.06-MIN(50000,AA1137)*0.03,-2))+MAX(0,ROUNDDOWN(AA1137*0.04-MIN(50000,AA1137)*0.02,-2)))</f>
        <v/>
      </c>
      <c r="AD1137" s="18">
        <f>IF(M1137&lt;=450000,0,MAX(0,ROUNDDOWN(AB1137*0.06-MIN(50000,AB1137)*0.03,-2))+MAX(0,ROUNDDOWN(AB1137*0.04-MIN(50000,AB1137)*0.02,-2)))</f>
        <v/>
      </c>
      <c r="AE1137" s="18">
        <f>Y1137-Z1137</f>
        <v/>
      </c>
      <c r="AF1137" s="18">
        <f>AC1137-AD1137</f>
        <v/>
      </c>
      <c r="AG1137" s="18">
        <f>AE1137+AF1137</f>
        <v/>
      </c>
      <c r="AH1137" s="20">
        <f>IF(W1137&lt;=0,0,LOOKUP(W1137,{0,1950001,3300001,6950001,9000001,18000001,40000001},{0.05,0.1,0.2,0.23,0.33,0.4,0.45}))</f>
        <v/>
      </c>
    </row>
    <row r="1138">
      <c r="A1138" t="inlineStr">
        <is>
          <t>1万円刻み 一般8万円</t>
        </is>
      </c>
      <c r="B1138" s="18">
        <f>'4_1万円刻み'!$A$353</f>
        <v/>
      </c>
      <c r="C1138" s="19" t="n">
        <v>2026</v>
      </c>
      <c r="D1138" t="inlineStr">
        <is>
          <t>いいえ</t>
        </is>
      </c>
      <c r="E1138" s="18" t="n">
        <v>80000</v>
      </c>
      <c r="F1138" s="18" t="n">
        <v>0</v>
      </c>
      <c r="G1138" s="18" t="n">
        <v>0</v>
      </c>
      <c r="H1138" s="18" t="n">
        <v>0</v>
      </c>
      <c r="I1138" s="18" t="n">
        <v>0</v>
      </c>
      <c r="J1138" s="18">
        <f>ROUND(MIN(B1138/12,650000)*12*0.0915+MIN(B1138/12,1390000)*12*(0.0504+0)+B1138*0.005,0)</f>
        <v/>
      </c>
      <c r="K1138" s="18" t="n">
        <v>0</v>
      </c>
      <c r="L1138" s="18" t="n">
        <v>0</v>
      </c>
      <c r="M1138" s="18">
        <f>ROUND(IF(C1138&gt;=2026,IF(B1138&lt;741000,0,IF(B1138&lt;2191000,B1138-740000,IF(B1138&lt;2193000,1451000,IF(B1138&lt;2196000,1453000,IF(B1138&lt;2200000,1456000,IF(B1138&lt;3600000,ROUNDDOWN(B1138/4,-3)*2.8-80000,IF(B1138&lt;6600000,ROUNDDOWN(B1138/4,-3)*3.2-440000,IF(B1138&lt;8500000,ROUNDDOWN(B1138*0.9,0)-1100000,B1138-1950000)))))))),IF(B1138&lt;651000,0,IF(B1138&lt;1900000,B1138-650000,IF(B1138&lt;3600000,ROUNDDOWN(B1138/4,-3)*2.8-80000,IF(B1138&lt;6600000,ROUNDDOWN(B1138/4,-3)*3.2-440000,IF(B1138&lt;8500000,ROUNDDOWN(B1138*0.9,0)-1100000,B1138-1950000)))))),0)</f>
        <v/>
      </c>
      <c r="N1138" s="18">
        <f>IF(M1138&gt;23500000,NA(),IF(C1138&gt;=2026,IF(M1138&lt;=4890000,1040000,IF(M1138&lt;=6550000,670000,620000)),IF(M1138&lt;=1320000,950000,IF(M1138&lt;=3360000,880000,IF(M1138&lt;=4890000,680000,IF(M1138&lt;=6550000,630000,580000))))))</f>
        <v/>
      </c>
      <c r="O1138" s="18">
        <f>IF(F1138&lt;=0,IF(AND(D1138="はい",C1138&gt;=2026,C1138&lt;=2027),IF(E1138&lt;=0,0,IF(E1138&lt;=30000,E1138,IF(E1138&lt;=60000,ROUNDUP(E1138/2,0)+15000,IF(E1138&lt;=120000,ROUNDUP(E1138/4,0)+30000,60000)))),IF(E1138&lt;=0,0,IF(E1138&lt;=20000,E1138,IF(E1138&lt;=40000,ROUNDUP(E1138/2,0)+10000,IF(E1138&lt;=80000,ROUNDUP(E1138/4,0)+20000,40000))))),IF(E1138&lt;=0,IF(F1138&lt;=0,0,IF(F1138&lt;=25000,F1138,IF(F1138&lt;=50000,ROUNDUP(F1138/2,0)+12500,IF(F1138&lt;=100000,ROUNDUP(F1138/4,0)+25000,50000)))),MAX(IF(F1138&lt;=0,0,IF(F1138&lt;=25000,F1138,IF(F1138&lt;=50000,ROUNDUP(F1138/2,0)+12500,IF(F1138&lt;=100000,ROUNDUP(F1138/4,0)+25000,50000)))),MIN(IF(AND(D1138="はい",C1138&gt;=2026,C1138&lt;=2027),IF(E1138&lt;=0,0,IF(E1138&lt;=30000,E1138,IF(E1138&lt;=60000,ROUNDUP(E1138/2,0)+15000,IF(E1138&lt;=120000,ROUNDUP(E1138/4,0)+30000,60000)))),IF(E1138&lt;=0,0,IF(E1138&lt;=20000,E1138,IF(E1138&lt;=40000,ROUNDUP(E1138/2,0)+10000,IF(E1138&lt;=80000,ROUNDUP(E1138/4,0)+20000,40000)))))+IF(F1138&lt;=0,0,IF(F1138&lt;=25000,F1138,IF(F1138&lt;=50000,ROUNDUP(F1138/2,0)+12500,IF(F1138&lt;=100000,ROUNDUP(F1138/4,0)+25000,50000)))),IF(AND(D1138="はい",C1138&gt;=2026,C1138&lt;=2027),60000,40000)))))</f>
        <v/>
      </c>
      <c r="P1138" s="18">
        <f>IF(G1138&lt;=0,0,IF(G1138&lt;=20000,G1138,IF(G1138&lt;=40000,ROUNDUP(G1138/2,0)+10000,IF(G1138&lt;=80000,ROUNDUP(G1138/4,0)+20000,40000))))</f>
        <v/>
      </c>
      <c r="Q1138" s="18">
        <f>IF(I1138&lt;=0,IF(H1138&lt;=0,0,IF(H1138&lt;=20000,H1138,IF(H1138&lt;=40000,ROUNDUP(H1138/2,0)+10000,IF(H1138&lt;=80000,ROUNDUP(H1138/4,0)+20000,40000)))),IF(H1138&lt;=0,IF(I1138&lt;=0,0,IF(I1138&lt;=25000,I1138,IF(I1138&lt;=50000,ROUNDUP(I1138/2,0)+12500,IF(I1138&lt;=100000,ROUNDUP(I1138/4,0)+25000,50000)))),MAX(IF(I1138&lt;=0,0,IF(I1138&lt;=25000,I1138,IF(I1138&lt;=50000,ROUNDUP(I1138/2,0)+12500,IF(I1138&lt;=100000,ROUNDUP(I1138/4,0)+25000,50000)))),MIN(IF(H1138&lt;=0,0,IF(H1138&lt;=20000,H1138,IF(H1138&lt;=40000,ROUNDUP(H1138/2,0)+10000,IF(H1138&lt;=80000,ROUNDUP(H1138/4,0)+20000,40000))))+IF(I1138&lt;=0,0,IF(I1138&lt;=25000,I1138,IF(I1138&lt;=50000,ROUNDUP(I1138/2,0)+12500,IF(I1138&lt;=100000,ROUNDUP(I1138/4,0)+25000,50000)))),40000))))</f>
        <v/>
      </c>
      <c r="R1138" s="18">
        <f>MIN(120000,O1138+P1138+Q1138)</f>
        <v/>
      </c>
      <c r="S1138" s="18">
        <f>IF(F1138&lt;=0,IF(E1138&lt;=0,0,IF(E1138&lt;=12000,E1138,IF(E1138&lt;=32000,ROUNDUP(E1138/2,0)+6000,IF(E1138&lt;=56000,ROUNDUP(E1138/4,0)+14000,28000)))),IF(E1138&lt;=0,IF(F1138&lt;=0,0,IF(F1138&lt;=15000,F1138,IF(F1138&lt;=40000,ROUNDUP(F1138/2,0)+7500,IF(F1138&lt;=70000,ROUNDUP(F1138/4,0)+17500,35000)))),MAX(IF(F1138&lt;=0,0,IF(F1138&lt;=15000,F1138,IF(F1138&lt;=40000,ROUNDUP(F1138/2,0)+7500,IF(F1138&lt;=70000,ROUNDUP(F1138/4,0)+17500,35000)))),MIN(IF(E1138&lt;=0,0,IF(E1138&lt;=12000,E1138,IF(E1138&lt;=32000,ROUNDUP(E1138/2,0)+6000,IF(E1138&lt;=56000,ROUNDUP(E1138/4,0)+14000,28000))))+IF(F1138&lt;=0,0,IF(F1138&lt;=15000,F1138,IF(F1138&lt;=40000,ROUNDUP(F1138/2,0)+7500,IF(F1138&lt;=70000,ROUNDUP(F1138/4,0)+17500,35000)))),28000))))</f>
        <v/>
      </c>
      <c r="T1138" s="18">
        <f>IF(G1138&lt;=0,0,IF(G1138&lt;=12000,G1138,IF(G1138&lt;=32000,ROUNDUP(G1138/2,0)+6000,IF(G1138&lt;=56000,ROUNDUP(G1138/4,0)+14000,28000))))</f>
        <v/>
      </c>
      <c r="U1138" s="18">
        <f>IF(I1138&lt;=0,IF(H1138&lt;=0,0,IF(H1138&lt;=12000,H1138,IF(H1138&lt;=32000,ROUNDUP(H1138/2,0)+6000,IF(H1138&lt;=56000,ROUNDUP(H1138/4,0)+14000,28000)))),IF(H1138&lt;=0,IF(I1138&lt;=0,0,IF(I1138&lt;=15000,I1138,IF(I1138&lt;=40000,ROUNDUP(I1138/2,0)+7500,IF(I1138&lt;=70000,ROUNDUP(I1138/4,0)+17500,35000)))),MAX(IF(I1138&lt;=0,0,IF(I1138&lt;=15000,I1138,IF(I1138&lt;=40000,ROUNDUP(I1138/2,0)+7500,IF(I1138&lt;=70000,ROUNDUP(I1138/4,0)+17500,35000)))),MIN(IF(H1138&lt;=0,0,IF(H1138&lt;=12000,H1138,IF(H1138&lt;=32000,ROUNDUP(H1138/2,0)+6000,IF(H1138&lt;=56000,ROUNDUP(H1138/4,0)+14000,28000))))+IF(I1138&lt;=0,0,IF(I1138&lt;=15000,I1138,IF(I1138&lt;=40000,ROUNDUP(I1138/2,0)+7500,IF(I1138&lt;=70000,ROUNDUP(I1138/4,0)+17500,35000)))),28000))))</f>
        <v/>
      </c>
      <c r="V1138" s="18">
        <f>MIN(70000,S1138+T1138+U1138)</f>
        <v/>
      </c>
      <c r="W1138" s="18">
        <f>MAX(0,ROUNDDOWN(M1138-J1138-N1138-K1138-0,-3))</f>
        <v/>
      </c>
      <c r="X1138" s="18">
        <f>MAX(0,ROUNDDOWN(M1138-J1138-N1138-K1138-R1138,-3))</f>
        <v/>
      </c>
      <c r="Y1138" s="18">
        <f>IF(W1138&lt;=0,0,ROUNDDOWN((W1138*LOOKUP(W1138,{0,1950001,3300001,6950001,9000001,18000001,40000001},{0.05,0.1,0.2,0.23,0.33,0.4,0.45})-LOOKUP(W1138,{0,1950001,3300001,6950001,9000001,18000001,40000001},{0,97500,427500,636000,1536000,2796000,4796000}))*1.021,-2))</f>
        <v/>
      </c>
      <c r="Z1138" s="18">
        <f>IF(X1138&lt;=0,0,ROUNDDOWN((X1138*LOOKUP(X1138,{0,1950001,3300001,6950001,9000001,18000001,40000001},{0.05,0.1,0.2,0.23,0.33,0.4,0.45})-LOOKUP(X1138,{0,1950001,3300001,6950001,9000001,18000001,40000001},{0,97500,427500,636000,1536000,2796000,4796000}))*1.021,-2))</f>
        <v/>
      </c>
      <c r="AA1138" s="18">
        <f>MAX(0,ROUNDDOWN(M1138-J1138-430000-L1138-0,-3))</f>
        <v/>
      </c>
      <c r="AB1138" s="18">
        <f>MAX(0,ROUNDDOWN(M1138-J1138-430000-L1138-V1138,-3))</f>
        <v/>
      </c>
      <c r="AC1138" s="18">
        <f>IF(M1138&lt;=450000,0,MAX(0,ROUNDDOWN(AA1138*0.06-MIN(50000,AA1138)*0.03,-2))+MAX(0,ROUNDDOWN(AA1138*0.04-MIN(50000,AA1138)*0.02,-2)))</f>
        <v/>
      </c>
      <c r="AD1138" s="18">
        <f>IF(M1138&lt;=450000,0,MAX(0,ROUNDDOWN(AB1138*0.06-MIN(50000,AB1138)*0.03,-2))+MAX(0,ROUNDDOWN(AB1138*0.04-MIN(50000,AB1138)*0.02,-2)))</f>
        <v/>
      </c>
      <c r="AE1138" s="18">
        <f>Y1138-Z1138</f>
        <v/>
      </c>
      <c r="AF1138" s="18">
        <f>AC1138-AD1138</f>
        <v/>
      </c>
      <c r="AG1138" s="18">
        <f>AE1138+AF1138</f>
        <v/>
      </c>
      <c r="AH1138" s="20">
        <f>IF(W1138&lt;=0,0,LOOKUP(W1138,{0,1950001,3300001,6950001,9000001,18000001,40000001},{0.05,0.1,0.2,0.23,0.33,0.4,0.45}))</f>
        <v/>
      </c>
    </row>
    <row r="1139">
      <c r="A1139" t="inlineStr">
        <is>
          <t>1万円刻み 特例あり一般12万円</t>
        </is>
      </c>
      <c r="B1139" s="18">
        <f>'4_1万円刻み'!$A$353</f>
        <v/>
      </c>
      <c r="C1139" s="19" t="n">
        <v>2026</v>
      </c>
      <c r="D1139" t="inlineStr">
        <is>
          <t>はい</t>
        </is>
      </c>
      <c r="E1139" s="18" t="n">
        <v>120000</v>
      </c>
      <c r="F1139" s="18" t="n">
        <v>0</v>
      </c>
      <c r="G1139" s="18" t="n">
        <v>0</v>
      </c>
      <c r="H1139" s="18" t="n">
        <v>0</v>
      </c>
      <c r="I1139" s="18" t="n">
        <v>0</v>
      </c>
      <c r="J1139" s="18">
        <f>ROUND(MIN(B1139/12,650000)*12*0.0915+MIN(B1139/12,1390000)*12*(0.0504+0)+B1139*0.005,0)</f>
        <v/>
      </c>
      <c r="K1139" s="18" t="n">
        <v>0</v>
      </c>
      <c r="L1139" s="18" t="n">
        <v>0</v>
      </c>
      <c r="M1139" s="18">
        <f>ROUND(IF(C1139&gt;=2026,IF(B1139&lt;741000,0,IF(B1139&lt;2191000,B1139-740000,IF(B1139&lt;2193000,1451000,IF(B1139&lt;2196000,1453000,IF(B1139&lt;2200000,1456000,IF(B1139&lt;3600000,ROUNDDOWN(B1139/4,-3)*2.8-80000,IF(B1139&lt;6600000,ROUNDDOWN(B1139/4,-3)*3.2-440000,IF(B1139&lt;8500000,ROUNDDOWN(B1139*0.9,0)-1100000,B1139-1950000)))))))),IF(B1139&lt;651000,0,IF(B1139&lt;1900000,B1139-650000,IF(B1139&lt;3600000,ROUNDDOWN(B1139/4,-3)*2.8-80000,IF(B1139&lt;6600000,ROUNDDOWN(B1139/4,-3)*3.2-440000,IF(B1139&lt;8500000,ROUNDDOWN(B1139*0.9,0)-1100000,B1139-1950000)))))),0)</f>
        <v/>
      </c>
      <c r="N1139" s="18">
        <f>IF(M1139&gt;23500000,NA(),IF(C1139&gt;=2026,IF(M1139&lt;=4890000,1040000,IF(M1139&lt;=6550000,670000,620000)),IF(M1139&lt;=1320000,950000,IF(M1139&lt;=3360000,880000,IF(M1139&lt;=4890000,680000,IF(M1139&lt;=6550000,630000,580000))))))</f>
        <v/>
      </c>
      <c r="O1139" s="18">
        <f>IF(F1139&lt;=0,IF(AND(D1139="はい",C1139&gt;=2026,C1139&lt;=2027),IF(E1139&lt;=0,0,IF(E1139&lt;=30000,E1139,IF(E1139&lt;=60000,ROUNDUP(E1139/2,0)+15000,IF(E1139&lt;=120000,ROUNDUP(E1139/4,0)+30000,60000)))),IF(E1139&lt;=0,0,IF(E1139&lt;=20000,E1139,IF(E1139&lt;=40000,ROUNDUP(E1139/2,0)+10000,IF(E1139&lt;=80000,ROUNDUP(E1139/4,0)+20000,40000))))),IF(E1139&lt;=0,IF(F1139&lt;=0,0,IF(F1139&lt;=25000,F1139,IF(F1139&lt;=50000,ROUNDUP(F1139/2,0)+12500,IF(F1139&lt;=100000,ROUNDUP(F1139/4,0)+25000,50000)))),MAX(IF(F1139&lt;=0,0,IF(F1139&lt;=25000,F1139,IF(F1139&lt;=50000,ROUNDUP(F1139/2,0)+12500,IF(F1139&lt;=100000,ROUNDUP(F1139/4,0)+25000,50000)))),MIN(IF(AND(D1139="はい",C1139&gt;=2026,C1139&lt;=2027),IF(E1139&lt;=0,0,IF(E1139&lt;=30000,E1139,IF(E1139&lt;=60000,ROUNDUP(E1139/2,0)+15000,IF(E1139&lt;=120000,ROUNDUP(E1139/4,0)+30000,60000)))),IF(E1139&lt;=0,0,IF(E1139&lt;=20000,E1139,IF(E1139&lt;=40000,ROUNDUP(E1139/2,0)+10000,IF(E1139&lt;=80000,ROUNDUP(E1139/4,0)+20000,40000)))))+IF(F1139&lt;=0,0,IF(F1139&lt;=25000,F1139,IF(F1139&lt;=50000,ROUNDUP(F1139/2,0)+12500,IF(F1139&lt;=100000,ROUNDUP(F1139/4,0)+25000,50000)))),IF(AND(D1139="はい",C1139&gt;=2026,C1139&lt;=2027),60000,40000)))))</f>
        <v/>
      </c>
      <c r="P1139" s="18">
        <f>IF(G1139&lt;=0,0,IF(G1139&lt;=20000,G1139,IF(G1139&lt;=40000,ROUNDUP(G1139/2,0)+10000,IF(G1139&lt;=80000,ROUNDUP(G1139/4,0)+20000,40000))))</f>
        <v/>
      </c>
      <c r="Q1139" s="18">
        <f>IF(I1139&lt;=0,IF(H1139&lt;=0,0,IF(H1139&lt;=20000,H1139,IF(H1139&lt;=40000,ROUNDUP(H1139/2,0)+10000,IF(H1139&lt;=80000,ROUNDUP(H1139/4,0)+20000,40000)))),IF(H1139&lt;=0,IF(I1139&lt;=0,0,IF(I1139&lt;=25000,I1139,IF(I1139&lt;=50000,ROUNDUP(I1139/2,0)+12500,IF(I1139&lt;=100000,ROUNDUP(I1139/4,0)+25000,50000)))),MAX(IF(I1139&lt;=0,0,IF(I1139&lt;=25000,I1139,IF(I1139&lt;=50000,ROUNDUP(I1139/2,0)+12500,IF(I1139&lt;=100000,ROUNDUP(I1139/4,0)+25000,50000)))),MIN(IF(H1139&lt;=0,0,IF(H1139&lt;=20000,H1139,IF(H1139&lt;=40000,ROUNDUP(H1139/2,0)+10000,IF(H1139&lt;=80000,ROUNDUP(H1139/4,0)+20000,40000))))+IF(I1139&lt;=0,0,IF(I1139&lt;=25000,I1139,IF(I1139&lt;=50000,ROUNDUP(I1139/2,0)+12500,IF(I1139&lt;=100000,ROUNDUP(I1139/4,0)+25000,50000)))),40000))))</f>
        <v/>
      </c>
      <c r="R1139" s="18">
        <f>MIN(120000,O1139+P1139+Q1139)</f>
        <v/>
      </c>
      <c r="S1139" s="18">
        <f>IF(F1139&lt;=0,IF(E1139&lt;=0,0,IF(E1139&lt;=12000,E1139,IF(E1139&lt;=32000,ROUNDUP(E1139/2,0)+6000,IF(E1139&lt;=56000,ROUNDUP(E1139/4,0)+14000,28000)))),IF(E1139&lt;=0,IF(F1139&lt;=0,0,IF(F1139&lt;=15000,F1139,IF(F1139&lt;=40000,ROUNDUP(F1139/2,0)+7500,IF(F1139&lt;=70000,ROUNDUP(F1139/4,0)+17500,35000)))),MAX(IF(F1139&lt;=0,0,IF(F1139&lt;=15000,F1139,IF(F1139&lt;=40000,ROUNDUP(F1139/2,0)+7500,IF(F1139&lt;=70000,ROUNDUP(F1139/4,0)+17500,35000)))),MIN(IF(E1139&lt;=0,0,IF(E1139&lt;=12000,E1139,IF(E1139&lt;=32000,ROUNDUP(E1139/2,0)+6000,IF(E1139&lt;=56000,ROUNDUP(E1139/4,0)+14000,28000))))+IF(F1139&lt;=0,0,IF(F1139&lt;=15000,F1139,IF(F1139&lt;=40000,ROUNDUP(F1139/2,0)+7500,IF(F1139&lt;=70000,ROUNDUP(F1139/4,0)+17500,35000)))),28000))))</f>
        <v/>
      </c>
      <c r="T1139" s="18">
        <f>IF(G1139&lt;=0,0,IF(G1139&lt;=12000,G1139,IF(G1139&lt;=32000,ROUNDUP(G1139/2,0)+6000,IF(G1139&lt;=56000,ROUNDUP(G1139/4,0)+14000,28000))))</f>
        <v/>
      </c>
      <c r="U1139" s="18">
        <f>IF(I1139&lt;=0,IF(H1139&lt;=0,0,IF(H1139&lt;=12000,H1139,IF(H1139&lt;=32000,ROUNDUP(H1139/2,0)+6000,IF(H1139&lt;=56000,ROUNDUP(H1139/4,0)+14000,28000)))),IF(H1139&lt;=0,IF(I1139&lt;=0,0,IF(I1139&lt;=15000,I1139,IF(I1139&lt;=40000,ROUNDUP(I1139/2,0)+7500,IF(I1139&lt;=70000,ROUNDUP(I1139/4,0)+17500,35000)))),MAX(IF(I1139&lt;=0,0,IF(I1139&lt;=15000,I1139,IF(I1139&lt;=40000,ROUNDUP(I1139/2,0)+7500,IF(I1139&lt;=70000,ROUNDUP(I1139/4,0)+17500,35000)))),MIN(IF(H1139&lt;=0,0,IF(H1139&lt;=12000,H1139,IF(H1139&lt;=32000,ROUNDUP(H1139/2,0)+6000,IF(H1139&lt;=56000,ROUNDUP(H1139/4,0)+14000,28000))))+IF(I1139&lt;=0,0,IF(I1139&lt;=15000,I1139,IF(I1139&lt;=40000,ROUNDUP(I1139/2,0)+7500,IF(I1139&lt;=70000,ROUNDUP(I1139/4,0)+17500,35000)))),28000))))</f>
        <v/>
      </c>
      <c r="V1139" s="18">
        <f>MIN(70000,S1139+T1139+U1139)</f>
        <v/>
      </c>
      <c r="W1139" s="18">
        <f>MAX(0,ROUNDDOWN(M1139-J1139-N1139-K1139-0,-3))</f>
        <v/>
      </c>
      <c r="X1139" s="18">
        <f>MAX(0,ROUNDDOWN(M1139-J1139-N1139-K1139-R1139,-3))</f>
        <v/>
      </c>
      <c r="Y1139" s="18">
        <f>IF(W1139&lt;=0,0,ROUNDDOWN((W1139*LOOKUP(W1139,{0,1950001,3300001,6950001,9000001,18000001,40000001},{0.05,0.1,0.2,0.23,0.33,0.4,0.45})-LOOKUP(W1139,{0,1950001,3300001,6950001,9000001,18000001,40000001},{0,97500,427500,636000,1536000,2796000,4796000}))*1.021,-2))</f>
        <v/>
      </c>
      <c r="Z1139" s="18">
        <f>IF(X1139&lt;=0,0,ROUNDDOWN((X1139*LOOKUP(X1139,{0,1950001,3300001,6950001,9000001,18000001,40000001},{0.05,0.1,0.2,0.23,0.33,0.4,0.45})-LOOKUP(X1139,{0,1950001,3300001,6950001,9000001,18000001,40000001},{0,97500,427500,636000,1536000,2796000,4796000}))*1.021,-2))</f>
        <v/>
      </c>
      <c r="AA1139" s="18">
        <f>MAX(0,ROUNDDOWN(M1139-J1139-430000-L1139-0,-3))</f>
        <v/>
      </c>
      <c r="AB1139" s="18">
        <f>MAX(0,ROUNDDOWN(M1139-J1139-430000-L1139-V1139,-3))</f>
        <v/>
      </c>
      <c r="AC1139" s="18">
        <f>IF(M1139&lt;=450000,0,MAX(0,ROUNDDOWN(AA1139*0.06-MIN(50000,AA1139)*0.03,-2))+MAX(0,ROUNDDOWN(AA1139*0.04-MIN(50000,AA1139)*0.02,-2)))</f>
        <v/>
      </c>
      <c r="AD1139" s="18">
        <f>IF(M1139&lt;=450000,0,MAX(0,ROUNDDOWN(AB1139*0.06-MIN(50000,AB1139)*0.03,-2))+MAX(0,ROUNDDOWN(AB1139*0.04-MIN(50000,AB1139)*0.02,-2)))</f>
        <v/>
      </c>
      <c r="AE1139" s="18">
        <f>Y1139-Z1139</f>
        <v/>
      </c>
      <c r="AF1139" s="18">
        <f>AC1139-AD1139</f>
        <v/>
      </c>
      <c r="AG1139" s="18">
        <f>AE1139+AF1139</f>
        <v/>
      </c>
      <c r="AH1139" s="20">
        <f>IF(W1139&lt;=0,0,LOOKUP(W1139,{0,1950001,3300001,6950001,9000001,18000001,40000001},{0.05,0.1,0.2,0.23,0.33,0.4,0.45}))</f>
        <v/>
      </c>
    </row>
    <row r="1140">
      <c r="A1140" t="inlineStr">
        <is>
          <t>1万円刻み 3区分8万円ずつ</t>
        </is>
      </c>
      <c r="B1140" s="18">
        <f>'4_1万円刻み'!$A$354</f>
        <v/>
      </c>
      <c r="C1140" s="19" t="n">
        <v>2026</v>
      </c>
      <c r="D1140" t="inlineStr">
        <is>
          <t>いいえ</t>
        </is>
      </c>
      <c r="E1140" s="18" t="n">
        <v>80000</v>
      </c>
      <c r="F1140" s="18" t="n">
        <v>0</v>
      </c>
      <c r="G1140" s="18" t="n">
        <v>80000</v>
      </c>
      <c r="H1140" s="18" t="n">
        <v>80000</v>
      </c>
      <c r="I1140" s="18" t="n">
        <v>0</v>
      </c>
      <c r="J1140" s="18">
        <f>ROUND(MIN(B1140/12,650000)*12*0.0915+MIN(B1140/12,1390000)*12*(0.0504+0)+B1140*0.005,0)</f>
        <v/>
      </c>
      <c r="K1140" s="18" t="n">
        <v>0</v>
      </c>
      <c r="L1140" s="18" t="n">
        <v>0</v>
      </c>
      <c r="M1140" s="18">
        <f>ROUND(IF(C1140&gt;=2026,IF(B1140&lt;741000,0,IF(B1140&lt;2191000,B1140-740000,IF(B1140&lt;2193000,1451000,IF(B1140&lt;2196000,1453000,IF(B1140&lt;2200000,1456000,IF(B1140&lt;3600000,ROUNDDOWN(B1140/4,-3)*2.8-80000,IF(B1140&lt;6600000,ROUNDDOWN(B1140/4,-3)*3.2-440000,IF(B1140&lt;8500000,ROUNDDOWN(B1140*0.9,0)-1100000,B1140-1950000)))))))),IF(B1140&lt;651000,0,IF(B1140&lt;1900000,B1140-650000,IF(B1140&lt;3600000,ROUNDDOWN(B1140/4,-3)*2.8-80000,IF(B1140&lt;6600000,ROUNDDOWN(B1140/4,-3)*3.2-440000,IF(B1140&lt;8500000,ROUNDDOWN(B1140*0.9,0)-1100000,B1140-1950000)))))),0)</f>
        <v/>
      </c>
      <c r="N1140" s="18">
        <f>IF(M1140&gt;23500000,NA(),IF(C1140&gt;=2026,IF(M1140&lt;=4890000,1040000,IF(M1140&lt;=6550000,670000,620000)),IF(M1140&lt;=1320000,950000,IF(M1140&lt;=3360000,880000,IF(M1140&lt;=4890000,680000,IF(M1140&lt;=6550000,630000,580000))))))</f>
        <v/>
      </c>
      <c r="O1140" s="18">
        <f>IF(F1140&lt;=0,IF(AND(D1140="はい",C1140&gt;=2026,C1140&lt;=2027),IF(E1140&lt;=0,0,IF(E1140&lt;=30000,E1140,IF(E1140&lt;=60000,ROUNDUP(E1140/2,0)+15000,IF(E1140&lt;=120000,ROUNDUP(E1140/4,0)+30000,60000)))),IF(E1140&lt;=0,0,IF(E1140&lt;=20000,E1140,IF(E1140&lt;=40000,ROUNDUP(E1140/2,0)+10000,IF(E1140&lt;=80000,ROUNDUP(E1140/4,0)+20000,40000))))),IF(E1140&lt;=0,IF(F1140&lt;=0,0,IF(F1140&lt;=25000,F1140,IF(F1140&lt;=50000,ROUNDUP(F1140/2,0)+12500,IF(F1140&lt;=100000,ROUNDUP(F1140/4,0)+25000,50000)))),MAX(IF(F1140&lt;=0,0,IF(F1140&lt;=25000,F1140,IF(F1140&lt;=50000,ROUNDUP(F1140/2,0)+12500,IF(F1140&lt;=100000,ROUNDUP(F1140/4,0)+25000,50000)))),MIN(IF(AND(D1140="はい",C1140&gt;=2026,C1140&lt;=2027),IF(E1140&lt;=0,0,IF(E1140&lt;=30000,E1140,IF(E1140&lt;=60000,ROUNDUP(E1140/2,0)+15000,IF(E1140&lt;=120000,ROUNDUP(E1140/4,0)+30000,60000)))),IF(E1140&lt;=0,0,IF(E1140&lt;=20000,E1140,IF(E1140&lt;=40000,ROUNDUP(E1140/2,0)+10000,IF(E1140&lt;=80000,ROUNDUP(E1140/4,0)+20000,40000)))))+IF(F1140&lt;=0,0,IF(F1140&lt;=25000,F1140,IF(F1140&lt;=50000,ROUNDUP(F1140/2,0)+12500,IF(F1140&lt;=100000,ROUNDUP(F1140/4,0)+25000,50000)))),IF(AND(D1140="はい",C1140&gt;=2026,C1140&lt;=2027),60000,40000)))))</f>
        <v/>
      </c>
      <c r="P1140" s="18">
        <f>IF(G1140&lt;=0,0,IF(G1140&lt;=20000,G1140,IF(G1140&lt;=40000,ROUNDUP(G1140/2,0)+10000,IF(G1140&lt;=80000,ROUNDUP(G1140/4,0)+20000,40000))))</f>
        <v/>
      </c>
      <c r="Q1140" s="18">
        <f>IF(I1140&lt;=0,IF(H1140&lt;=0,0,IF(H1140&lt;=20000,H1140,IF(H1140&lt;=40000,ROUNDUP(H1140/2,0)+10000,IF(H1140&lt;=80000,ROUNDUP(H1140/4,0)+20000,40000)))),IF(H1140&lt;=0,IF(I1140&lt;=0,0,IF(I1140&lt;=25000,I1140,IF(I1140&lt;=50000,ROUNDUP(I1140/2,0)+12500,IF(I1140&lt;=100000,ROUNDUP(I1140/4,0)+25000,50000)))),MAX(IF(I1140&lt;=0,0,IF(I1140&lt;=25000,I1140,IF(I1140&lt;=50000,ROUNDUP(I1140/2,0)+12500,IF(I1140&lt;=100000,ROUNDUP(I1140/4,0)+25000,50000)))),MIN(IF(H1140&lt;=0,0,IF(H1140&lt;=20000,H1140,IF(H1140&lt;=40000,ROUNDUP(H1140/2,0)+10000,IF(H1140&lt;=80000,ROUNDUP(H1140/4,0)+20000,40000))))+IF(I1140&lt;=0,0,IF(I1140&lt;=25000,I1140,IF(I1140&lt;=50000,ROUNDUP(I1140/2,0)+12500,IF(I1140&lt;=100000,ROUNDUP(I1140/4,0)+25000,50000)))),40000))))</f>
        <v/>
      </c>
      <c r="R1140" s="18">
        <f>MIN(120000,O1140+P1140+Q1140)</f>
        <v/>
      </c>
      <c r="S1140" s="18">
        <f>IF(F1140&lt;=0,IF(E1140&lt;=0,0,IF(E1140&lt;=12000,E1140,IF(E1140&lt;=32000,ROUNDUP(E1140/2,0)+6000,IF(E1140&lt;=56000,ROUNDUP(E1140/4,0)+14000,28000)))),IF(E1140&lt;=0,IF(F1140&lt;=0,0,IF(F1140&lt;=15000,F1140,IF(F1140&lt;=40000,ROUNDUP(F1140/2,0)+7500,IF(F1140&lt;=70000,ROUNDUP(F1140/4,0)+17500,35000)))),MAX(IF(F1140&lt;=0,0,IF(F1140&lt;=15000,F1140,IF(F1140&lt;=40000,ROUNDUP(F1140/2,0)+7500,IF(F1140&lt;=70000,ROUNDUP(F1140/4,0)+17500,35000)))),MIN(IF(E1140&lt;=0,0,IF(E1140&lt;=12000,E1140,IF(E1140&lt;=32000,ROUNDUP(E1140/2,0)+6000,IF(E1140&lt;=56000,ROUNDUP(E1140/4,0)+14000,28000))))+IF(F1140&lt;=0,0,IF(F1140&lt;=15000,F1140,IF(F1140&lt;=40000,ROUNDUP(F1140/2,0)+7500,IF(F1140&lt;=70000,ROUNDUP(F1140/4,0)+17500,35000)))),28000))))</f>
        <v/>
      </c>
      <c r="T1140" s="18">
        <f>IF(G1140&lt;=0,0,IF(G1140&lt;=12000,G1140,IF(G1140&lt;=32000,ROUNDUP(G1140/2,0)+6000,IF(G1140&lt;=56000,ROUNDUP(G1140/4,0)+14000,28000))))</f>
        <v/>
      </c>
      <c r="U1140" s="18">
        <f>IF(I1140&lt;=0,IF(H1140&lt;=0,0,IF(H1140&lt;=12000,H1140,IF(H1140&lt;=32000,ROUNDUP(H1140/2,0)+6000,IF(H1140&lt;=56000,ROUNDUP(H1140/4,0)+14000,28000)))),IF(H1140&lt;=0,IF(I1140&lt;=0,0,IF(I1140&lt;=15000,I1140,IF(I1140&lt;=40000,ROUNDUP(I1140/2,0)+7500,IF(I1140&lt;=70000,ROUNDUP(I1140/4,0)+17500,35000)))),MAX(IF(I1140&lt;=0,0,IF(I1140&lt;=15000,I1140,IF(I1140&lt;=40000,ROUNDUP(I1140/2,0)+7500,IF(I1140&lt;=70000,ROUNDUP(I1140/4,0)+17500,35000)))),MIN(IF(H1140&lt;=0,0,IF(H1140&lt;=12000,H1140,IF(H1140&lt;=32000,ROUNDUP(H1140/2,0)+6000,IF(H1140&lt;=56000,ROUNDUP(H1140/4,0)+14000,28000))))+IF(I1140&lt;=0,0,IF(I1140&lt;=15000,I1140,IF(I1140&lt;=40000,ROUNDUP(I1140/2,0)+7500,IF(I1140&lt;=70000,ROUNDUP(I1140/4,0)+17500,35000)))),28000))))</f>
        <v/>
      </c>
      <c r="V1140" s="18">
        <f>MIN(70000,S1140+T1140+U1140)</f>
        <v/>
      </c>
      <c r="W1140" s="18">
        <f>MAX(0,ROUNDDOWN(M1140-J1140-N1140-K1140-0,-3))</f>
        <v/>
      </c>
      <c r="X1140" s="18">
        <f>MAX(0,ROUNDDOWN(M1140-J1140-N1140-K1140-R1140,-3))</f>
        <v/>
      </c>
      <c r="Y1140" s="18">
        <f>IF(W1140&lt;=0,0,ROUNDDOWN((W1140*LOOKUP(W1140,{0,1950001,3300001,6950001,9000001,18000001,40000001},{0.05,0.1,0.2,0.23,0.33,0.4,0.45})-LOOKUP(W1140,{0,1950001,3300001,6950001,9000001,18000001,40000001},{0,97500,427500,636000,1536000,2796000,4796000}))*1.021,-2))</f>
        <v/>
      </c>
      <c r="Z1140" s="18">
        <f>IF(X1140&lt;=0,0,ROUNDDOWN((X1140*LOOKUP(X1140,{0,1950001,3300001,6950001,9000001,18000001,40000001},{0.05,0.1,0.2,0.23,0.33,0.4,0.45})-LOOKUP(X1140,{0,1950001,3300001,6950001,9000001,18000001,40000001},{0,97500,427500,636000,1536000,2796000,4796000}))*1.021,-2))</f>
        <v/>
      </c>
      <c r="AA1140" s="18">
        <f>MAX(0,ROUNDDOWN(M1140-J1140-430000-L1140-0,-3))</f>
        <v/>
      </c>
      <c r="AB1140" s="18">
        <f>MAX(0,ROUNDDOWN(M1140-J1140-430000-L1140-V1140,-3))</f>
        <v/>
      </c>
      <c r="AC1140" s="18">
        <f>IF(M1140&lt;=450000,0,MAX(0,ROUNDDOWN(AA1140*0.06-MIN(50000,AA1140)*0.03,-2))+MAX(0,ROUNDDOWN(AA1140*0.04-MIN(50000,AA1140)*0.02,-2)))</f>
        <v/>
      </c>
      <c r="AD1140" s="18">
        <f>IF(M1140&lt;=450000,0,MAX(0,ROUNDDOWN(AB1140*0.06-MIN(50000,AB1140)*0.03,-2))+MAX(0,ROUNDDOWN(AB1140*0.04-MIN(50000,AB1140)*0.02,-2)))</f>
        <v/>
      </c>
      <c r="AE1140" s="18">
        <f>Y1140-Z1140</f>
        <v/>
      </c>
      <c r="AF1140" s="18">
        <f>AC1140-AD1140</f>
        <v/>
      </c>
      <c r="AG1140" s="18">
        <f>AE1140+AF1140</f>
        <v/>
      </c>
      <c r="AH1140" s="20">
        <f>IF(W1140&lt;=0,0,LOOKUP(W1140,{0,1950001,3300001,6950001,9000001,18000001,40000001},{0.05,0.1,0.2,0.23,0.33,0.4,0.45}))</f>
        <v/>
      </c>
    </row>
    <row r="1141">
      <c r="A1141" t="inlineStr">
        <is>
          <t>1万円刻み 一般8万円</t>
        </is>
      </c>
      <c r="B1141" s="18">
        <f>'4_1万円刻み'!$A$354</f>
        <v/>
      </c>
      <c r="C1141" s="19" t="n">
        <v>2026</v>
      </c>
      <c r="D1141" t="inlineStr">
        <is>
          <t>いいえ</t>
        </is>
      </c>
      <c r="E1141" s="18" t="n">
        <v>80000</v>
      </c>
      <c r="F1141" s="18" t="n">
        <v>0</v>
      </c>
      <c r="G1141" s="18" t="n">
        <v>0</v>
      </c>
      <c r="H1141" s="18" t="n">
        <v>0</v>
      </c>
      <c r="I1141" s="18" t="n">
        <v>0</v>
      </c>
      <c r="J1141" s="18">
        <f>ROUND(MIN(B1141/12,650000)*12*0.0915+MIN(B1141/12,1390000)*12*(0.0504+0)+B1141*0.005,0)</f>
        <v/>
      </c>
      <c r="K1141" s="18" t="n">
        <v>0</v>
      </c>
      <c r="L1141" s="18" t="n">
        <v>0</v>
      </c>
      <c r="M1141" s="18">
        <f>ROUND(IF(C1141&gt;=2026,IF(B1141&lt;741000,0,IF(B1141&lt;2191000,B1141-740000,IF(B1141&lt;2193000,1451000,IF(B1141&lt;2196000,1453000,IF(B1141&lt;2200000,1456000,IF(B1141&lt;3600000,ROUNDDOWN(B1141/4,-3)*2.8-80000,IF(B1141&lt;6600000,ROUNDDOWN(B1141/4,-3)*3.2-440000,IF(B1141&lt;8500000,ROUNDDOWN(B1141*0.9,0)-1100000,B1141-1950000)))))))),IF(B1141&lt;651000,0,IF(B1141&lt;1900000,B1141-650000,IF(B1141&lt;3600000,ROUNDDOWN(B1141/4,-3)*2.8-80000,IF(B1141&lt;6600000,ROUNDDOWN(B1141/4,-3)*3.2-440000,IF(B1141&lt;8500000,ROUNDDOWN(B1141*0.9,0)-1100000,B1141-1950000)))))),0)</f>
        <v/>
      </c>
      <c r="N1141" s="18">
        <f>IF(M1141&gt;23500000,NA(),IF(C1141&gt;=2026,IF(M1141&lt;=4890000,1040000,IF(M1141&lt;=6550000,670000,620000)),IF(M1141&lt;=1320000,950000,IF(M1141&lt;=3360000,880000,IF(M1141&lt;=4890000,680000,IF(M1141&lt;=6550000,630000,580000))))))</f>
        <v/>
      </c>
      <c r="O1141" s="18">
        <f>IF(F1141&lt;=0,IF(AND(D1141="はい",C1141&gt;=2026,C1141&lt;=2027),IF(E1141&lt;=0,0,IF(E1141&lt;=30000,E1141,IF(E1141&lt;=60000,ROUNDUP(E1141/2,0)+15000,IF(E1141&lt;=120000,ROUNDUP(E1141/4,0)+30000,60000)))),IF(E1141&lt;=0,0,IF(E1141&lt;=20000,E1141,IF(E1141&lt;=40000,ROUNDUP(E1141/2,0)+10000,IF(E1141&lt;=80000,ROUNDUP(E1141/4,0)+20000,40000))))),IF(E1141&lt;=0,IF(F1141&lt;=0,0,IF(F1141&lt;=25000,F1141,IF(F1141&lt;=50000,ROUNDUP(F1141/2,0)+12500,IF(F1141&lt;=100000,ROUNDUP(F1141/4,0)+25000,50000)))),MAX(IF(F1141&lt;=0,0,IF(F1141&lt;=25000,F1141,IF(F1141&lt;=50000,ROUNDUP(F1141/2,0)+12500,IF(F1141&lt;=100000,ROUNDUP(F1141/4,0)+25000,50000)))),MIN(IF(AND(D1141="はい",C1141&gt;=2026,C1141&lt;=2027),IF(E1141&lt;=0,0,IF(E1141&lt;=30000,E1141,IF(E1141&lt;=60000,ROUNDUP(E1141/2,0)+15000,IF(E1141&lt;=120000,ROUNDUP(E1141/4,0)+30000,60000)))),IF(E1141&lt;=0,0,IF(E1141&lt;=20000,E1141,IF(E1141&lt;=40000,ROUNDUP(E1141/2,0)+10000,IF(E1141&lt;=80000,ROUNDUP(E1141/4,0)+20000,40000)))))+IF(F1141&lt;=0,0,IF(F1141&lt;=25000,F1141,IF(F1141&lt;=50000,ROUNDUP(F1141/2,0)+12500,IF(F1141&lt;=100000,ROUNDUP(F1141/4,0)+25000,50000)))),IF(AND(D1141="はい",C1141&gt;=2026,C1141&lt;=2027),60000,40000)))))</f>
        <v/>
      </c>
      <c r="P1141" s="18">
        <f>IF(G1141&lt;=0,0,IF(G1141&lt;=20000,G1141,IF(G1141&lt;=40000,ROUNDUP(G1141/2,0)+10000,IF(G1141&lt;=80000,ROUNDUP(G1141/4,0)+20000,40000))))</f>
        <v/>
      </c>
      <c r="Q1141" s="18">
        <f>IF(I1141&lt;=0,IF(H1141&lt;=0,0,IF(H1141&lt;=20000,H1141,IF(H1141&lt;=40000,ROUNDUP(H1141/2,0)+10000,IF(H1141&lt;=80000,ROUNDUP(H1141/4,0)+20000,40000)))),IF(H1141&lt;=0,IF(I1141&lt;=0,0,IF(I1141&lt;=25000,I1141,IF(I1141&lt;=50000,ROUNDUP(I1141/2,0)+12500,IF(I1141&lt;=100000,ROUNDUP(I1141/4,0)+25000,50000)))),MAX(IF(I1141&lt;=0,0,IF(I1141&lt;=25000,I1141,IF(I1141&lt;=50000,ROUNDUP(I1141/2,0)+12500,IF(I1141&lt;=100000,ROUNDUP(I1141/4,0)+25000,50000)))),MIN(IF(H1141&lt;=0,0,IF(H1141&lt;=20000,H1141,IF(H1141&lt;=40000,ROUNDUP(H1141/2,0)+10000,IF(H1141&lt;=80000,ROUNDUP(H1141/4,0)+20000,40000))))+IF(I1141&lt;=0,0,IF(I1141&lt;=25000,I1141,IF(I1141&lt;=50000,ROUNDUP(I1141/2,0)+12500,IF(I1141&lt;=100000,ROUNDUP(I1141/4,0)+25000,50000)))),40000))))</f>
        <v/>
      </c>
      <c r="R1141" s="18">
        <f>MIN(120000,O1141+P1141+Q1141)</f>
        <v/>
      </c>
      <c r="S1141" s="18">
        <f>IF(F1141&lt;=0,IF(E1141&lt;=0,0,IF(E1141&lt;=12000,E1141,IF(E1141&lt;=32000,ROUNDUP(E1141/2,0)+6000,IF(E1141&lt;=56000,ROUNDUP(E1141/4,0)+14000,28000)))),IF(E1141&lt;=0,IF(F1141&lt;=0,0,IF(F1141&lt;=15000,F1141,IF(F1141&lt;=40000,ROUNDUP(F1141/2,0)+7500,IF(F1141&lt;=70000,ROUNDUP(F1141/4,0)+17500,35000)))),MAX(IF(F1141&lt;=0,0,IF(F1141&lt;=15000,F1141,IF(F1141&lt;=40000,ROUNDUP(F1141/2,0)+7500,IF(F1141&lt;=70000,ROUNDUP(F1141/4,0)+17500,35000)))),MIN(IF(E1141&lt;=0,0,IF(E1141&lt;=12000,E1141,IF(E1141&lt;=32000,ROUNDUP(E1141/2,0)+6000,IF(E1141&lt;=56000,ROUNDUP(E1141/4,0)+14000,28000))))+IF(F1141&lt;=0,0,IF(F1141&lt;=15000,F1141,IF(F1141&lt;=40000,ROUNDUP(F1141/2,0)+7500,IF(F1141&lt;=70000,ROUNDUP(F1141/4,0)+17500,35000)))),28000))))</f>
        <v/>
      </c>
      <c r="T1141" s="18">
        <f>IF(G1141&lt;=0,0,IF(G1141&lt;=12000,G1141,IF(G1141&lt;=32000,ROUNDUP(G1141/2,0)+6000,IF(G1141&lt;=56000,ROUNDUP(G1141/4,0)+14000,28000))))</f>
        <v/>
      </c>
      <c r="U1141" s="18">
        <f>IF(I1141&lt;=0,IF(H1141&lt;=0,0,IF(H1141&lt;=12000,H1141,IF(H1141&lt;=32000,ROUNDUP(H1141/2,0)+6000,IF(H1141&lt;=56000,ROUNDUP(H1141/4,0)+14000,28000)))),IF(H1141&lt;=0,IF(I1141&lt;=0,0,IF(I1141&lt;=15000,I1141,IF(I1141&lt;=40000,ROUNDUP(I1141/2,0)+7500,IF(I1141&lt;=70000,ROUNDUP(I1141/4,0)+17500,35000)))),MAX(IF(I1141&lt;=0,0,IF(I1141&lt;=15000,I1141,IF(I1141&lt;=40000,ROUNDUP(I1141/2,0)+7500,IF(I1141&lt;=70000,ROUNDUP(I1141/4,0)+17500,35000)))),MIN(IF(H1141&lt;=0,0,IF(H1141&lt;=12000,H1141,IF(H1141&lt;=32000,ROUNDUP(H1141/2,0)+6000,IF(H1141&lt;=56000,ROUNDUP(H1141/4,0)+14000,28000))))+IF(I1141&lt;=0,0,IF(I1141&lt;=15000,I1141,IF(I1141&lt;=40000,ROUNDUP(I1141/2,0)+7500,IF(I1141&lt;=70000,ROUNDUP(I1141/4,0)+17500,35000)))),28000))))</f>
        <v/>
      </c>
      <c r="V1141" s="18">
        <f>MIN(70000,S1141+T1141+U1141)</f>
        <v/>
      </c>
      <c r="W1141" s="18">
        <f>MAX(0,ROUNDDOWN(M1141-J1141-N1141-K1141-0,-3))</f>
        <v/>
      </c>
      <c r="X1141" s="18">
        <f>MAX(0,ROUNDDOWN(M1141-J1141-N1141-K1141-R1141,-3))</f>
        <v/>
      </c>
      <c r="Y1141" s="18">
        <f>IF(W1141&lt;=0,0,ROUNDDOWN((W1141*LOOKUP(W1141,{0,1950001,3300001,6950001,9000001,18000001,40000001},{0.05,0.1,0.2,0.23,0.33,0.4,0.45})-LOOKUP(W1141,{0,1950001,3300001,6950001,9000001,18000001,40000001},{0,97500,427500,636000,1536000,2796000,4796000}))*1.021,-2))</f>
        <v/>
      </c>
      <c r="Z1141" s="18">
        <f>IF(X1141&lt;=0,0,ROUNDDOWN((X1141*LOOKUP(X1141,{0,1950001,3300001,6950001,9000001,18000001,40000001},{0.05,0.1,0.2,0.23,0.33,0.4,0.45})-LOOKUP(X1141,{0,1950001,3300001,6950001,9000001,18000001,40000001},{0,97500,427500,636000,1536000,2796000,4796000}))*1.021,-2))</f>
        <v/>
      </c>
      <c r="AA1141" s="18">
        <f>MAX(0,ROUNDDOWN(M1141-J1141-430000-L1141-0,-3))</f>
        <v/>
      </c>
      <c r="AB1141" s="18">
        <f>MAX(0,ROUNDDOWN(M1141-J1141-430000-L1141-V1141,-3))</f>
        <v/>
      </c>
      <c r="AC1141" s="18">
        <f>IF(M1141&lt;=450000,0,MAX(0,ROUNDDOWN(AA1141*0.06-MIN(50000,AA1141)*0.03,-2))+MAX(0,ROUNDDOWN(AA1141*0.04-MIN(50000,AA1141)*0.02,-2)))</f>
        <v/>
      </c>
      <c r="AD1141" s="18">
        <f>IF(M1141&lt;=450000,0,MAX(0,ROUNDDOWN(AB1141*0.06-MIN(50000,AB1141)*0.03,-2))+MAX(0,ROUNDDOWN(AB1141*0.04-MIN(50000,AB1141)*0.02,-2)))</f>
        <v/>
      </c>
      <c r="AE1141" s="18">
        <f>Y1141-Z1141</f>
        <v/>
      </c>
      <c r="AF1141" s="18">
        <f>AC1141-AD1141</f>
        <v/>
      </c>
      <c r="AG1141" s="18">
        <f>AE1141+AF1141</f>
        <v/>
      </c>
      <c r="AH1141" s="20">
        <f>IF(W1141&lt;=0,0,LOOKUP(W1141,{0,1950001,3300001,6950001,9000001,18000001,40000001},{0.05,0.1,0.2,0.23,0.33,0.4,0.45}))</f>
        <v/>
      </c>
    </row>
    <row r="1142">
      <c r="A1142" t="inlineStr">
        <is>
          <t>1万円刻み 特例あり一般12万円</t>
        </is>
      </c>
      <c r="B1142" s="18">
        <f>'4_1万円刻み'!$A$354</f>
        <v/>
      </c>
      <c r="C1142" s="19" t="n">
        <v>2026</v>
      </c>
      <c r="D1142" t="inlineStr">
        <is>
          <t>はい</t>
        </is>
      </c>
      <c r="E1142" s="18" t="n">
        <v>120000</v>
      </c>
      <c r="F1142" s="18" t="n">
        <v>0</v>
      </c>
      <c r="G1142" s="18" t="n">
        <v>0</v>
      </c>
      <c r="H1142" s="18" t="n">
        <v>0</v>
      </c>
      <c r="I1142" s="18" t="n">
        <v>0</v>
      </c>
      <c r="J1142" s="18">
        <f>ROUND(MIN(B1142/12,650000)*12*0.0915+MIN(B1142/12,1390000)*12*(0.0504+0)+B1142*0.005,0)</f>
        <v/>
      </c>
      <c r="K1142" s="18" t="n">
        <v>0</v>
      </c>
      <c r="L1142" s="18" t="n">
        <v>0</v>
      </c>
      <c r="M1142" s="18">
        <f>ROUND(IF(C1142&gt;=2026,IF(B1142&lt;741000,0,IF(B1142&lt;2191000,B1142-740000,IF(B1142&lt;2193000,1451000,IF(B1142&lt;2196000,1453000,IF(B1142&lt;2200000,1456000,IF(B1142&lt;3600000,ROUNDDOWN(B1142/4,-3)*2.8-80000,IF(B1142&lt;6600000,ROUNDDOWN(B1142/4,-3)*3.2-440000,IF(B1142&lt;8500000,ROUNDDOWN(B1142*0.9,0)-1100000,B1142-1950000)))))))),IF(B1142&lt;651000,0,IF(B1142&lt;1900000,B1142-650000,IF(B1142&lt;3600000,ROUNDDOWN(B1142/4,-3)*2.8-80000,IF(B1142&lt;6600000,ROUNDDOWN(B1142/4,-3)*3.2-440000,IF(B1142&lt;8500000,ROUNDDOWN(B1142*0.9,0)-1100000,B1142-1950000)))))),0)</f>
        <v/>
      </c>
      <c r="N1142" s="18">
        <f>IF(M1142&gt;23500000,NA(),IF(C1142&gt;=2026,IF(M1142&lt;=4890000,1040000,IF(M1142&lt;=6550000,670000,620000)),IF(M1142&lt;=1320000,950000,IF(M1142&lt;=3360000,880000,IF(M1142&lt;=4890000,680000,IF(M1142&lt;=6550000,630000,580000))))))</f>
        <v/>
      </c>
      <c r="O1142" s="18">
        <f>IF(F1142&lt;=0,IF(AND(D1142="はい",C1142&gt;=2026,C1142&lt;=2027),IF(E1142&lt;=0,0,IF(E1142&lt;=30000,E1142,IF(E1142&lt;=60000,ROUNDUP(E1142/2,0)+15000,IF(E1142&lt;=120000,ROUNDUP(E1142/4,0)+30000,60000)))),IF(E1142&lt;=0,0,IF(E1142&lt;=20000,E1142,IF(E1142&lt;=40000,ROUNDUP(E1142/2,0)+10000,IF(E1142&lt;=80000,ROUNDUP(E1142/4,0)+20000,40000))))),IF(E1142&lt;=0,IF(F1142&lt;=0,0,IF(F1142&lt;=25000,F1142,IF(F1142&lt;=50000,ROUNDUP(F1142/2,0)+12500,IF(F1142&lt;=100000,ROUNDUP(F1142/4,0)+25000,50000)))),MAX(IF(F1142&lt;=0,0,IF(F1142&lt;=25000,F1142,IF(F1142&lt;=50000,ROUNDUP(F1142/2,0)+12500,IF(F1142&lt;=100000,ROUNDUP(F1142/4,0)+25000,50000)))),MIN(IF(AND(D1142="はい",C1142&gt;=2026,C1142&lt;=2027),IF(E1142&lt;=0,0,IF(E1142&lt;=30000,E1142,IF(E1142&lt;=60000,ROUNDUP(E1142/2,0)+15000,IF(E1142&lt;=120000,ROUNDUP(E1142/4,0)+30000,60000)))),IF(E1142&lt;=0,0,IF(E1142&lt;=20000,E1142,IF(E1142&lt;=40000,ROUNDUP(E1142/2,0)+10000,IF(E1142&lt;=80000,ROUNDUP(E1142/4,0)+20000,40000)))))+IF(F1142&lt;=0,0,IF(F1142&lt;=25000,F1142,IF(F1142&lt;=50000,ROUNDUP(F1142/2,0)+12500,IF(F1142&lt;=100000,ROUNDUP(F1142/4,0)+25000,50000)))),IF(AND(D1142="はい",C1142&gt;=2026,C1142&lt;=2027),60000,40000)))))</f>
        <v/>
      </c>
      <c r="P1142" s="18">
        <f>IF(G1142&lt;=0,0,IF(G1142&lt;=20000,G1142,IF(G1142&lt;=40000,ROUNDUP(G1142/2,0)+10000,IF(G1142&lt;=80000,ROUNDUP(G1142/4,0)+20000,40000))))</f>
        <v/>
      </c>
      <c r="Q1142" s="18">
        <f>IF(I1142&lt;=0,IF(H1142&lt;=0,0,IF(H1142&lt;=20000,H1142,IF(H1142&lt;=40000,ROUNDUP(H1142/2,0)+10000,IF(H1142&lt;=80000,ROUNDUP(H1142/4,0)+20000,40000)))),IF(H1142&lt;=0,IF(I1142&lt;=0,0,IF(I1142&lt;=25000,I1142,IF(I1142&lt;=50000,ROUNDUP(I1142/2,0)+12500,IF(I1142&lt;=100000,ROUNDUP(I1142/4,0)+25000,50000)))),MAX(IF(I1142&lt;=0,0,IF(I1142&lt;=25000,I1142,IF(I1142&lt;=50000,ROUNDUP(I1142/2,0)+12500,IF(I1142&lt;=100000,ROUNDUP(I1142/4,0)+25000,50000)))),MIN(IF(H1142&lt;=0,0,IF(H1142&lt;=20000,H1142,IF(H1142&lt;=40000,ROUNDUP(H1142/2,0)+10000,IF(H1142&lt;=80000,ROUNDUP(H1142/4,0)+20000,40000))))+IF(I1142&lt;=0,0,IF(I1142&lt;=25000,I1142,IF(I1142&lt;=50000,ROUNDUP(I1142/2,0)+12500,IF(I1142&lt;=100000,ROUNDUP(I1142/4,0)+25000,50000)))),40000))))</f>
        <v/>
      </c>
      <c r="R1142" s="18">
        <f>MIN(120000,O1142+P1142+Q1142)</f>
        <v/>
      </c>
      <c r="S1142" s="18">
        <f>IF(F1142&lt;=0,IF(E1142&lt;=0,0,IF(E1142&lt;=12000,E1142,IF(E1142&lt;=32000,ROUNDUP(E1142/2,0)+6000,IF(E1142&lt;=56000,ROUNDUP(E1142/4,0)+14000,28000)))),IF(E1142&lt;=0,IF(F1142&lt;=0,0,IF(F1142&lt;=15000,F1142,IF(F1142&lt;=40000,ROUNDUP(F1142/2,0)+7500,IF(F1142&lt;=70000,ROUNDUP(F1142/4,0)+17500,35000)))),MAX(IF(F1142&lt;=0,0,IF(F1142&lt;=15000,F1142,IF(F1142&lt;=40000,ROUNDUP(F1142/2,0)+7500,IF(F1142&lt;=70000,ROUNDUP(F1142/4,0)+17500,35000)))),MIN(IF(E1142&lt;=0,0,IF(E1142&lt;=12000,E1142,IF(E1142&lt;=32000,ROUNDUP(E1142/2,0)+6000,IF(E1142&lt;=56000,ROUNDUP(E1142/4,0)+14000,28000))))+IF(F1142&lt;=0,0,IF(F1142&lt;=15000,F1142,IF(F1142&lt;=40000,ROUNDUP(F1142/2,0)+7500,IF(F1142&lt;=70000,ROUNDUP(F1142/4,0)+17500,35000)))),28000))))</f>
        <v/>
      </c>
      <c r="T1142" s="18">
        <f>IF(G1142&lt;=0,0,IF(G1142&lt;=12000,G1142,IF(G1142&lt;=32000,ROUNDUP(G1142/2,0)+6000,IF(G1142&lt;=56000,ROUNDUP(G1142/4,0)+14000,28000))))</f>
        <v/>
      </c>
      <c r="U1142" s="18">
        <f>IF(I1142&lt;=0,IF(H1142&lt;=0,0,IF(H1142&lt;=12000,H1142,IF(H1142&lt;=32000,ROUNDUP(H1142/2,0)+6000,IF(H1142&lt;=56000,ROUNDUP(H1142/4,0)+14000,28000)))),IF(H1142&lt;=0,IF(I1142&lt;=0,0,IF(I1142&lt;=15000,I1142,IF(I1142&lt;=40000,ROUNDUP(I1142/2,0)+7500,IF(I1142&lt;=70000,ROUNDUP(I1142/4,0)+17500,35000)))),MAX(IF(I1142&lt;=0,0,IF(I1142&lt;=15000,I1142,IF(I1142&lt;=40000,ROUNDUP(I1142/2,0)+7500,IF(I1142&lt;=70000,ROUNDUP(I1142/4,0)+17500,35000)))),MIN(IF(H1142&lt;=0,0,IF(H1142&lt;=12000,H1142,IF(H1142&lt;=32000,ROUNDUP(H1142/2,0)+6000,IF(H1142&lt;=56000,ROUNDUP(H1142/4,0)+14000,28000))))+IF(I1142&lt;=0,0,IF(I1142&lt;=15000,I1142,IF(I1142&lt;=40000,ROUNDUP(I1142/2,0)+7500,IF(I1142&lt;=70000,ROUNDUP(I1142/4,0)+17500,35000)))),28000))))</f>
        <v/>
      </c>
      <c r="V1142" s="18">
        <f>MIN(70000,S1142+T1142+U1142)</f>
        <v/>
      </c>
      <c r="W1142" s="18">
        <f>MAX(0,ROUNDDOWN(M1142-J1142-N1142-K1142-0,-3))</f>
        <v/>
      </c>
      <c r="X1142" s="18">
        <f>MAX(0,ROUNDDOWN(M1142-J1142-N1142-K1142-R1142,-3))</f>
        <v/>
      </c>
      <c r="Y1142" s="18">
        <f>IF(W1142&lt;=0,0,ROUNDDOWN((W1142*LOOKUP(W1142,{0,1950001,3300001,6950001,9000001,18000001,40000001},{0.05,0.1,0.2,0.23,0.33,0.4,0.45})-LOOKUP(W1142,{0,1950001,3300001,6950001,9000001,18000001,40000001},{0,97500,427500,636000,1536000,2796000,4796000}))*1.021,-2))</f>
        <v/>
      </c>
      <c r="Z1142" s="18">
        <f>IF(X1142&lt;=0,0,ROUNDDOWN((X1142*LOOKUP(X1142,{0,1950001,3300001,6950001,9000001,18000001,40000001},{0.05,0.1,0.2,0.23,0.33,0.4,0.45})-LOOKUP(X1142,{0,1950001,3300001,6950001,9000001,18000001,40000001},{0,97500,427500,636000,1536000,2796000,4796000}))*1.021,-2))</f>
        <v/>
      </c>
      <c r="AA1142" s="18">
        <f>MAX(0,ROUNDDOWN(M1142-J1142-430000-L1142-0,-3))</f>
        <v/>
      </c>
      <c r="AB1142" s="18">
        <f>MAX(0,ROUNDDOWN(M1142-J1142-430000-L1142-V1142,-3))</f>
        <v/>
      </c>
      <c r="AC1142" s="18">
        <f>IF(M1142&lt;=450000,0,MAX(0,ROUNDDOWN(AA1142*0.06-MIN(50000,AA1142)*0.03,-2))+MAX(0,ROUNDDOWN(AA1142*0.04-MIN(50000,AA1142)*0.02,-2)))</f>
        <v/>
      </c>
      <c r="AD1142" s="18">
        <f>IF(M1142&lt;=450000,0,MAX(0,ROUNDDOWN(AB1142*0.06-MIN(50000,AB1142)*0.03,-2))+MAX(0,ROUNDDOWN(AB1142*0.04-MIN(50000,AB1142)*0.02,-2)))</f>
        <v/>
      </c>
      <c r="AE1142" s="18">
        <f>Y1142-Z1142</f>
        <v/>
      </c>
      <c r="AF1142" s="18">
        <f>AC1142-AD1142</f>
        <v/>
      </c>
      <c r="AG1142" s="18">
        <f>AE1142+AF1142</f>
        <v/>
      </c>
      <c r="AH1142" s="20">
        <f>IF(W1142&lt;=0,0,LOOKUP(W1142,{0,1950001,3300001,6950001,9000001,18000001,40000001},{0.05,0.1,0.2,0.23,0.33,0.4,0.45}))</f>
        <v/>
      </c>
    </row>
    <row r="1143">
      <c r="A1143" t="inlineStr">
        <is>
          <t>1万円刻み 3区分8万円ずつ</t>
        </is>
      </c>
      <c r="B1143" s="18">
        <f>'4_1万円刻み'!$A$355</f>
        <v/>
      </c>
      <c r="C1143" s="19" t="n">
        <v>2026</v>
      </c>
      <c r="D1143" t="inlineStr">
        <is>
          <t>いいえ</t>
        </is>
      </c>
      <c r="E1143" s="18" t="n">
        <v>80000</v>
      </c>
      <c r="F1143" s="18" t="n">
        <v>0</v>
      </c>
      <c r="G1143" s="18" t="n">
        <v>80000</v>
      </c>
      <c r="H1143" s="18" t="n">
        <v>80000</v>
      </c>
      <c r="I1143" s="18" t="n">
        <v>0</v>
      </c>
      <c r="J1143" s="18">
        <f>ROUND(MIN(B1143/12,650000)*12*0.0915+MIN(B1143/12,1390000)*12*(0.0504+0)+B1143*0.005,0)</f>
        <v/>
      </c>
      <c r="K1143" s="18" t="n">
        <v>0</v>
      </c>
      <c r="L1143" s="18" t="n">
        <v>0</v>
      </c>
      <c r="M1143" s="18">
        <f>ROUND(IF(C1143&gt;=2026,IF(B1143&lt;741000,0,IF(B1143&lt;2191000,B1143-740000,IF(B1143&lt;2193000,1451000,IF(B1143&lt;2196000,1453000,IF(B1143&lt;2200000,1456000,IF(B1143&lt;3600000,ROUNDDOWN(B1143/4,-3)*2.8-80000,IF(B1143&lt;6600000,ROUNDDOWN(B1143/4,-3)*3.2-440000,IF(B1143&lt;8500000,ROUNDDOWN(B1143*0.9,0)-1100000,B1143-1950000)))))))),IF(B1143&lt;651000,0,IF(B1143&lt;1900000,B1143-650000,IF(B1143&lt;3600000,ROUNDDOWN(B1143/4,-3)*2.8-80000,IF(B1143&lt;6600000,ROUNDDOWN(B1143/4,-3)*3.2-440000,IF(B1143&lt;8500000,ROUNDDOWN(B1143*0.9,0)-1100000,B1143-1950000)))))),0)</f>
        <v/>
      </c>
      <c r="N1143" s="18">
        <f>IF(M1143&gt;23500000,NA(),IF(C1143&gt;=2026,IF(M1143&lt;=4890000,1040000,IF(M1143&lt;=6550000,670000,620000)),IF(M1143&lt;=1320000,950000,IF(M1143&lt;=3360000,880000,IF(M1143&lt;=4890000,680000,IF(M1143&lt;=6550000,630000,580000))))))</f>
        <v/>
      </c>
      <c r="O1143" s="18">
        <f>IF(F1143&lt;=0,IF(AND(D1143="はい",C1143&gt;=2026,C1143&lt;=2027),IF(E1143&lt;=0,0,IF(E1143&lt;=30000,E1143,IF(E1143&lt;=60000,ROUNDUP(E1143/2,0)+15000,IF(E1143&lt;=120000,ROUNDUP(E1143/4,0)+30000,60000)))),IF(E1143&lt;=0,0,IF(E1143&lt;=20000,E1143,IF(E1143&lt;=40000,ROUNDUP(E1143/2,0)+10000,IF(E1143&lt;=80000,ROUNDUP(E1143/4,0)+20000,40000))))),IF(E1143&lt;=0,IF(F1143&lt;=0,0,IF(F1143&lt;=25000,F1143,IF(F1143&lt;=50000,ROUNDUP(F1143/2,0)+12500,IF(F1143&lt;=100000,ROUNDUP(F1143/4,0)+25000,50000)))),MAX(IF(F1143&lt;=0,0,IF(F1143&lt;=25000,F1143,IF(F1143&lt;=50000,ROUNDUP(F1143/2,0)+12500,IF(F1143&lt;=100000,ROUNDUP(F1143/4,0)+25000,50000)))),MIN(IF(AND(D1143="はい",C1143&gt;=2026,C1143&lt;=2027),IF(E1143&lt;=0,0,IF(E1143&lt;=30000,E1143,IF(E1143&lt;=60000,ROUNDUP(E1143/2,0)+15000,IF(E1143&lt;=120000,ROUNDUP(E1143/4,0)+30000,60000)))),IF(E1143&lt;=0,0,IF(E1143&lt;=20000,E1143,IF(E1143&lt;=40000,ROUNDUP(E1143/2,0)+10000,IF(E1143&lt;=80000,ROUNDUP(E1143/4,0)+20000,40000)))))+IF(F1143&lt;=0,0,IF(F1143&lt;=25000,F1143,IF(F1143&lt;=50000,ROUNDUP(F1143/2,0)+12500,IF(F1143&lt;=100000,ROUNDUP(F1143/4,0)+25000,50000)))),IF(AND(D1143="はい",C1143&gt;=2026,C1143&lt;=2027),60000,40000)))))</f>
        <v/>
      </c>
      <c r="P1143" s="18">
        <f>IF(G1143&lt;=0,0,IF(G1143&lt;=20000,G1143,IF(G1143&lt;=40000,ROUNDUP(G1143/2,0)+10000,IF(G1143&lt;=80000,ROUNDUP(G1143/4,0)+20000,40000))))</f>
        <v/>
      </c>
      <c r="Q1143" s="18">
        <f>IF(I1143&lt;=0,IF(H1143&lt;=0,0,IF(H1143&lt;=20000,H1143,IF(H1143&lt;=40000,ROUNDUP(H1143/2,0)+10000,IF(H1143&lt;=80000,ROUNDUP(H1143/4,0)+20000,40000)))),IF(H1143&lt;=0,IF(I1143&lt;=0,0,IF(I1143&lt;=25000,I1143,IF(I1143&lt;=50000,ROUNDUP(I1143/2,0)+12500,IF(I1143&lt;=100000,ROUNDUP(I1143/4,0)+25000,50000)))),MAX(IF(I1143&lt;=0,0,IF(I1143&lt;=25000,I1143,IF(I1143&lt;=50000,ROUNDUP(I1143/2,0)+12500,IF(I1143&lt;=100000,ROUNDUP(I1143/4,0)+25000,50000)))),MIN(IF(H1143&lt;=0,0,IF(H1143&lt;=20000,H1143,IF(H1143&lt;=40000,ROUNDUP(H1143/2,0)+10000,IF(H1143&lt;=80000,ROUNDUP(H1143/4,0)+20000,40000))))+IF(I1143&lt;=0,0,IF(I1143&lt;=25000,I1143,IF(I1143&lt;=50000,ROUNDUP(I1143/2,0)+12500,IF(I1143&lt;=100000,ROUNDUP(I1143/4,0)+25000,50000)))),40000))))</f>
        <v/>
      </c>
      <c r="R1143" s="18">
        <f>MIN(120000,O1143+P1143+Q1143)</f>
        <v/>
      </c>
      <c r="S1143" s="18">
        <f>IF(F1143&lt;=0,IF(E1143&lt;=0,0,IF(E1143&lt;=12000,E1143,IF(E1143&lt;=32000,ROUNDUP(E1143/2,0)+6000,IF(E1143&lt;=56000,ROUNDUP(E1143/4,0)+14000,28000)))),IF(E1143&lt;=0,IF(F1143&lt;=0,0,IF(F1143&lt;=15000,F1143,IF(F1143&lt;=40000,ROUNDUP(F1143/2,0)+7500,IF(F1143&lt;=70000,ROUNDUP(F1143/4,0)+17500,35000)))),MAX(IF(F1143&lt;=0,0,IF(F1143&lt;=15000,F1143,IF(F1143&lt;=40000,ROUNDUP(F1143/2,0)+7500,IF(F1143&lt;=70000,ROUNDUP(F1143/4,0)+17500,35000)))),MIN(IF(E1143&lt;=0,0,IF(E1143&lt;=12000,E1143,IF(E1143&lt;=32000,ROUNDUP(E1143/2,0)+6000,IF(E1143&lt;=56000,ROUNDUP(E1143/4,0)+14000,28000))))+IF(F1143&lt;=0,0,IF(F1143&lt;=15000,F1143,IF(F1143&lt;=40000,ROUNDUP(F1143/2,0)+7500,IF(F1143&lt;=70000,ROUNDUP(F1143/4,0)+17500,35000)))),28000))))</f>
        <v/>
      </c>
      <c r="T1143" s="18">
        <f>IF(G1143&lt;=0,0,IF(G1143&lt;=12000,G1143,IF(G1143&lt;=32000,ROUNDUP(G1143/2,0)+6000,IF(G1143&lt;=56000,ROUNDUP(G1143/4,0)+14000,28000))))</f>
        <v/>
      </c>
      <c r="U1143" s="18">
        <f>IF(I1143&lt;=0,IF(H1143&lt;=0,0,IF(H1143&lt;=12000,H1143,IF(H1143&lt;=32000,ROUNDUP(H1143/2,0)+6000,IF(H1143&lt;=56000,ROUNDUP(H1143/4,0)+14000,28000)))),IF(H1143&lt;=0,IF(I1143&lt;=0,0,IF(I1143&lt;=15000,I1143,IF(I1143&lt;=40000,ROUNDUP(I1143/2,0)+7500,IF(I1143&lt;=70000,ROUNDUP(I1143/4,0)+17500,35000)))),MAX(IF(I1143&lt;=0,0,IF(I1143&lt;=15000,I1143,IF(I1143&lt;=40000,ROUNDUP(I1143/2,0)+7500,IF(I1143&lt;=70000,ROUNDUP(I1143/4,0)+17500,35000)))),MIN(IF(H1143&lt;=0,0,IF(H1143&lt;=12000,H1143,IF(H1143&lt;=32000,ROUNDUP(H1143/2,0)+6000,IF(H1143&lt;=56000,ROUNDUP(H1143/4,0)+14000,28000))))+IF(I1143&lt;=0,0,IF(I1143&lt;=15000,I1143,IF(I1143&lt;=40000,ROUNDUP(I1143/2,0)+7500,IF(I1143&lt;=70000,ROUNDUP(I1143/4,0)+17500,35000)))),28000))))</f>
        <v/>
      </c>
      <c r="V1143" s="18">
        <f>MIN(70000,S1143+T1143+U1143)</f>
        <v/>
      </c>
      <c r="W1143" s="18">
        <f>MAX(0,ROUNDDOWN(M1143-J1143-N1143-K1143-0,-3))</f>
        <v/>
      </c>
      <c r="X1143" s="18">
        <f>MAX(0,ROUNDDOWN(M1143-J1143-N1143-K1143-R1143,-3))</f>
        <v/>
      </c>
      <c r="Y1143" s="18">
        <f>IF(W1143&lt;=0,0,ROUNDDOWN((W1143*LOOKUP(W1143,{0,1950001,3300001,6950001,9000001,18000001,40000001},{0.05,0.1,0.2,0.23,0.33,0.4,0.45})-LOOKUP(W1143,{0,1950001,3300001,6950001,9000001,18000001,40000001},{0,97500,427500,636000,1536000,2796000,4796000}))*1.021,-2))</f>
        <v/>
      </c>
      <c r="Z1143" s="18">
        <f>IF(X1143&lt;=0,0,ROUNDDOWN((X1143*LOOKUP(X1143,{0,1950001,3300001,6950001,9000001,18000001,40000001},{0.05,0.1,0.2,0.23,0.33,0.4,0.45})-LOOKUP(X1143,{0,1950001,3300001,6950001,9000001,18000001,40000001},{0,97500,427500,636000,1536000,2796000,4796000}))*1.021,-2))</f>
        <v/>
      </c>
      <c r="AA1143" s="18">
        <f>MAX(0,ROUNDDOWN(M1143-J1143-430000-L1143-0,-3))</f>
        <v/>
      </c>
      <c r="AB1143" s="18">
        <f>MAX(0,ROUNDDOWN(M1143-J1143-430000-L1143-V1143,-3))</f>
        <v/>
      </c>
      <c r="AC1143" s="18">
        <f>IF(M1143&lt;=450000,0,MAX(0,ROUNDDOWN(AA1143*0.06-MIN(50000,AA1143)*0.03,-2))+MAX(0,ROUNDDOWN(AA1143*0.04-MIN(50000,AA1143)*0.02,-2)))</f>
        <v/>
      </c>
      <c r="AD1143" s="18">
        <f>IF(M1143&lt;=450000,0,MAX(0,ROUNDDOWN(AB1143*0.06-MIN(50000,AB1143)*0.03,-2))+MAX(0,ROUNDDOWN(AB1143*0.04-MIN(50000,AB1143)*0.02,-2)))</f>
        <v/>
      </c>
      <c r="AE1143" s="18">
        <f>Y1143-Z1143</f>
        <v/>
      </c>
      <c r="AF1143" s="18">
        <f>AC1143-AD1143</f>
        <v/>
      </c>
      <c r="AG1143" s="18">
        <f>AE1143+AF1143</f>
        <v/>
      </c>
      <c r="AH1143" s="20">
        <f>IF(W1143&lt;=0,0,LOOKUP(W1143,{0,1950001,3300001,6950001,9000001,18000001,40000001},{0.05,0.1,0.2,0.23,0.33,0.4,0.45}))</f>
        <v/>
      </c>
    </row>
    <row r="1144">
      <c r="A1144" t="inlineStr">
        <is>
          <t>1万円刻み 一般8万円</t>
        </is>
      </c>
      <c r="B1144" s="18">
        <f>'4_1万円刻み'!$A$355</f>
        <v/>
      </c>
      <c r="C1144" s="19" t="n">
        <v>2026</v>
      </c>
      <c r="D1144" t="inlineStr">
        <is>
          <t>いいえ</t>
        </is>
      </c>
      <c r="E1144" s="18" t="n">
        <v>80000</v>
      </c>
      <c r="F1144" s="18" t="n">
        <v>0</v>
      </c>
      <c r="G1144" s="18" t="n">
        <v>0</v>
      </c>
      <c r="H1144" s="18" t="n">
        <v>0</v>
      </c>
      <c r="I1144" s="18" t="n">
        <v>0</v>
      </c>
      <c r="J1144" s="18">
        <f>ROUND(MIN(B1144/12,650000)*12*0.0915+MIN(B1144/12,1390000)*12*(0.0504+0)+B1144*0.005,0)</f>
        <v/>
      </c>
      <c r="K1144" s="18" t="n">
        <v>0</v>
      </c>
      <c r="L1144" s="18" t="n">
        <v>0</v>
      </c>
      <c r="M1144" s="18">
        <f>ROUND(IF(C1144&gt;=2026,IF(B1144&lt;741000,0,IF(B1144&lt;2191000,B1144-740000,IF(B1144&lt;2193000,1451000,IF(B1144&lt;2196000,1453000,IF(B1144&lt;2200000,1456000,IF(B1144&lt;3600000,ROUNDDOWN(B1144/4,-3)*2.8-80000,IF(B1144&lt;6600000,ROUNDDOWN(B1144/4,-3)*3.2-440000,IF(B1144&lt;8500000,ROUNDDOWN(B1144*0.9,0)-1100000,B1144-1950000)))))))),IF(B1144&lt;651000,0,IF(B1144&lt;1900000,B1144-650000,IF(B1144&lt;3600000,ROUNDDOWN(B1144/4,-3)*2.8-80000,IF(B1144&lt;6600000,ROUNDDOWN(B1144/4,-3)*3.2-440000,IF(B1144&lt;8500000,ROUNDDOWN(B1144*0.9,0)-1100000,B1144-1950000)))))),0)</f>
        <v/>
      </c>
      <c r="N1144" s="18">
        <f>IF(M1144&gt;23500000,NA(),IF(C1144&gt;=2026,IF(M1144&lt;=4890000,1040000,IF(M1144&lt;=6550000,670000,620000)),IF(M1144&lt;=1320000,950000,IF(M1144&lt;=3360000,880000,IF(M1144&lt;=4890000,680000,IF(M1144&lt;=6550000,630000,580000))))))</f>
        <v/>
      </c>
      <c r="O1144" s="18">
        <f>IF(F1144&lt;=0,IF(AND(D1144="はい",C1144&gt;=2026,C1144&lt;=2027),IF(E1144&lt;=0,0,IF(E1144&lt;=30000,E1144,IF(E1144&lt;=60000,ROUNDUP(E1144/2,0)+15000,IF(E1144&lt;=120000,ROUNDUP(E1144/4,0)+30000,60000)))),IF(E1144&lt;=0,0,IF(E1144&lt;=20000,E1144,IF(E1144&lt;=40000,ROUNDUP(E1144/2,0)+10000,IF(E1144&lt;=80000,ROUNDUP(E1144/4,0)+20000,40000))))),IF(E1144&lt;=0,IF(F1144&lt;=0,0,IF(F1144&lt;=25000,F1144,IF(F1144&lt;=50000,ROUNDUP(F1144/2,0)+12500,IF(F1144&lt;=100000,ROUNDUP(F1144/4,0)+25000,50000)))),MAX(IF(F1144&lt;=0,0,IF(F1144&lt;=25000,F1144,IF(F1144&lt;=50000,ROUNDUP(F1144/2,0)+12500,IF(F1144&lt;=100000,ROUNDUP(F1144/4,0)+25000,50000)))),MIN(IF(AND(D1144="はい",C1144&gt;=2026,C1144&lt;=2027),IF(E1144&lt;=0,0,IF(E1144&lt;=30000,E1144,IF(E1144&lt;=60000,ROUNDUP(E1144/2,0)+15000,IF(E1144&lt;=120000,ROUNDUP(E1144/4,0)+30000,60000)))),IF(E1144&lt;=0,0,IF(E1144&lt;=20000,E1144,IF(E1144&lt;=40000,ROUNDUP(E1144/2,0)+10000,IF(E1144&lt;=80000,ROUNDUP(E1144/4,0)+20000,40000)))))+IF(F1144&lt;=0,0,IF(F1144&lt;=25000,F1144,IF(F1144&lt;=50000,ROUNDUP(F1144/2,0)+12500,IF(F1144&lt;=100000,ROUNDUP(F1144/4,0)+25000,50000)))),IF(AND(D1144="はい",C1144&gt;=2026,C1144&lt;=2027),60000,40000)))))</f>
        <v/>
      </c>
      <c r="P1144" s="18">
        <f>IF(G1144&lt;=0,0,IF(G1144&lt;=20000,G1144,IF(G1144&lt;=40000,ROUNDUP(G1144/2,0)+10000,IF(G1144&lt;=80000,ROUNDUP(G1144/4,0)+20000,40000))))</f>
        <v/>
      </c>
      <c r="Q1144" s="18">
        <f>IF(I1144&lt;=0,IF(H1144&lt;=0,0,IF(H1144&lt;=20000,H1144,IF(H1144&lt;=40000,ROUNDUP(H1144/2,0)+10000,IF(H1144&lt;=80000,ROUNDUP(H1144/4,0)+20000,40000)))),IF(H1144&lt;=0,IF(I1144&lt;=0,0,IF(I1144&lt;=25000,I1144,IF(I1144&lt;=50000,ROUNDUP(I1144/2,0)+12500,IF(I1144&lt;=100000,ROUNDUP(I1144/4,0)+25000,50000)))),MAX(IF(I1144&lt;=0,0,IF(I1144&lt;=25000,I1144,IF(I1144&lt;=50000,ROUNDUP(I1144/2,0)+12500,IF(I1144&lt;=100000,ROUNDUP(I1144/4,0)+25000,50000)))),MIN(IF(H1144&lt;=0,0,IF(H1144&lt;=20000,H1144,IF(H1144&lt;=40000,ROUNDUP(H1144/2,0)+10000,IF(H1144&lt;=80000,ROUNDUP(H1144/4,0)+20000,40000))))+IF(I1144&lt;=0,0,IF(I1144&lt;=25000,I1144,IF(I1144&lt;=50000,ROUNDUP(I1144/2,0)+12500,IF(I1144&lt;=100000,ROUNDUP(I1144/4,0)+25000,50000)))),40000))))</f>
        <v/>
      </c>
      <c r="R1144" s="18">
        <f>MIN(120000,O1144+P1144+Q1144)</f>
        <v/>
      </c>
      <c r="S1144" s="18">
        <f>IF(F1144&lt;=0,IF(E1144&lt;=0,0,IF(E1144&lt;=12000,E1144,IF(E1144&lt;=32000,ROUNDUP(E1144/2,0)+6000,IF(E1144&lt;=56000,ROUNDUP(E1144/4,0)+14000,28000)))),IF(E1144&lt;=0,IF(F1144&lt;=0,0,IF(F1144&lt;=15000,F1144,IF(F1144&lt;=40000,ROUNDUP(F1144/2,0)+7500,IF(F1144&lt;=70000,ROUNDUP(F1144/4,0)+17500,35000)))),MAX(IF(F1144&lt;=0,0,IF(F1144&lt;=15000,F1144,IF(F1144&lt;=40000,ROUNDUP(F1144/2,0)+7500,IF(F1144&lt;=70000,ROUNDUP(F1144/4,0)+17500,35000)))),MIN(IF(E1144&lt;=0,0,IF(E1144&lt;=12000,E1144,IF(E1144&lt;=32000,ROUNDUP(E1144/2,0)+6000,IF(E1144&lt;=56000,ROUNDUP(E1144/4,0)+14000,28000))))+IF(F1144&lt;=0,0,IF(F1144&lt;=15000,F1144,IF(F1144&lt;=40000,ROUNDUP(F1144/2,0)+7500,IF(F1144&lt;=70000,ROUNDUP(F1144/4,0)+17500,35000)))),28000))))</f>
        <v/>
      </c>
      <c r="T1144" s="18">
        <f>IF(G1144&lt;=0,0,IF(G1144&lt;=12000,G1144,IF(G1144&lt;=32000,ROUNDUP(G1144/2,0)+6000,IF(G1144&lt;=56000,ROUNDUP(G1144/4,0)+14000,28000))))</f>
        <v/>
      </c>
      <c r="U1144" s="18">
        <f>IF(I1144&lt;=0,IF(H1144&lt;=0,0,IF(H1144&lt;=12000,H1144,IF(H1144&lt;=32000,ROUNDUP(H1144/2,0)+6000,IF(H1144&lt;=56000,ROUNDUP(H1144/4,0)+14000,28000)))),IF(H1144&lt;=0,IF(I1144&lt;=0,0,IF(I1144&lt;=15000,I1144,IF(I1144&lt;=40000,ROUNDUP(I1144/2,0)+7500,IF(I1144&lt;=70000,ROUNDUP(I1144/4,0)+17500,35000)))),MAX(IF(I1144&lt;=0,0,IF(I1144&lt;=15000,I1144,IF(I1144&lt;=40000,ROUNDUP(I1144/2,0)+7500,IF(I1144&lt;=70000,ROUNDUP(I1144/4,0)+17500,35000)))),MIN(IF(H1144&lt;=0,0,IF(H1144&lt;=12000,H1144,IF(H1144&lt;=32000,ROUNDUP(H1144/2,0)+6000,IF(H1144&lt;=56000,ROUNDUP(H1144/4,0)+14000,28000))))+IF(I1144&lt;=0,0,IF(I1144&lt;=15000,I1144,IF(I1144&lt;=40000,ROUNDUP(I1144/2,0)+7500,IF(I1144&lt;=70000,ROUNDUP(I1144/4,0)+17500,35000)))),28000))))</f>
        <v/>
      </c>
      <c r="V1144" s="18">
        <f>MIN(70000,S1144+T1144+U1144)</f>
        <v/>
      </c>
      <c r="W1144" s="18">
        <f>MAX(0,ROUNDDOWN(M1144-J1144-N1144-K1144-0,-3))</f>
        <v/>
      </c>
      <c r="X1144" s="18">
        <f>MAX(0,ROUNDDOWN(M1144-J1144-N1144-K1144-R1144,-3))</f>
        <v/>
      </c>
      <c r="Y1144" s="18">
        <f>IF(W1144&lt;=0,0,ROUNDDOWN((W1144*LOOKUP(W1144,{0,1950001,3300001,6950001,9000001,18000001,40000001},{0.05,0.1,0.2,0.23,0.33,0.4,0.45})-LOOKUP(W1144,{0,1950001,3300001,6950001,9000001,18000001,40000001},{0,97500,427500,636000,1536000,2796000,4796000}))*1.021,-2))</f>
        <v/>
      </c>
      <c r="Z1144" s="18">
        <f>IF(X1144&lt;=0,0,ROUNDDOWN((X1144*LOOKUP(X1144,{0,1950001,3300001,6950001,9000001,18000001,40000001},{0.05,0.1,0.2,0.23,0.33,0.4,0.45})-LOOKUP(X1144,{0,1950001,3300001,6950001,9000001,18000001,40000001},{0,97500,427500,636000,1536000,2796000,4796000}))*1.021,-2))</f>
        <v/>
      </c>
      <c r="AA1144" s="18">
        <f>MAX(0,ROUNDDOWN(M1144-J1144-430000-L1144-0,-3))</f>
        <v/>
      </c>
      <c r="AB1144" s="18">
        <f>MAX(0,ROUNDDOWN(M1144-J1144-430000-L1144-V1144,-3))</f>
        <v/>
      </c>
      <c r="AC1144" s="18">
        <f>IF(M1144&lt;=450000,0,MAX(0,ROUNDDOWN(AA1144*0.06-MIN(50000,AA1144)*0.03,-2))+MAX(0,ROUNDDOWN(AA1144*0.04-MIN(50000,AA1144)*0.02,-2)))</f>
        <v/>
      </c>
      <c r="AD1144" s="18">
        <f>IF(M1144&lt;=450000,0,MAX(0,ROUNDDOWN(AB1144*0.06-MIN(50000,AB1144)*0.03,-2))+MAX(0,ROUNDDOWN(AB1144*0.04-MIN(50000,AB1144)*0.02,-2)))</f>
        <v/>
      </c>
      <c r="AE1144" s="18">
        <f>Y1144-Z1144</f>
        <v/>
      </c>
      <c r="AF1144" s="18">
        <f>AC1144-AD1144</f>
        <v/>
      </c>
      <c r="AG1144" s="18">
        <f>AE1144+AF1144</f>
        <v/>
      </c>
      <c r="AH1144" s="20">
        <f>IF(W1144&lt;=0,0,LOOKUP(W1144,{0,1950001,3300001,6950001,9000001,18000001,40000001},{0.05,0.1,0.2,0.23,0.33,0.4,0.45}))</f>
        <v/>
      </c>
    </row>
    <row r="1145">
      <c r="A1145" t="inlineStr">
        <is>
          <t>1万円刻み 特例あり一般12万円</t>
        </is>
      </c>
      <c r="B1145" s="18">
        <f>'4_1万円刻み'!$A$355</f>
        <v/>
      </c>
      <c r="C1145" s="19" t="n">
        <v>2026</v>
      </c>
      <c r="D1145" t="inlineStr">
        <is>
          <t>はい</t>
        </is>
      </c>
      <c r="E1145" s="18" t="n">
        <v>120000</v>
      </c>
      <c r="F1145" s="18" t="n">
        <v>0</v>
      </c>
      <c r="G1145" s="18" t="n">
        <v>0</v>
      </c>
      <c r="H1145" s="18" t="n">
        <v>0</v>
      </c>
      <c r="I1145" s="18" t="n">
        <v>0</v>
      </c>
      <c r="J1145" s="18">
        <f>ROUND(MIN(B1145/12,650000)*12*0.0915+MIN(B1145/12,1390000)*12*(0.0504+0)+B1145*0.005,0)</f>
        <v/>
      </c>
      <c r="K1145" s="18" t="n">
        <v>0</v>
      </c>
      <c r="L1145" s="18" t="n">
        <v>0</v>
      </c>
      <c r="M1145" s="18">
        <f>ROUND(IF(C1145&gt;=2026,IF(B1145&lt;741000,0,IF(B1145&lt;2191000,B1145-740000,IF(B1145&lt;2193000,1451000,IF(B1145&lt;2196000,1453000,IF(B1145&lt;2200000,1456000,IF(B1145&lt;3600000,ROUNDDOWN(B1145/4,-3)*2.8-80000,IF(B1145&lt;6600000,ROUNDDOWN(B1145/4,-3)*3.2-440000,IF(B1145&lt;8500000,ROUNDDOWN(B1145*0.9,0)-1100000,B1145-1950000)))))))),IF(B1145&lt;651000,0,IF(B1145&lt;1900000,B1145-650000,IF(B1145&lt;3600000,ROUNDDOWN(B1145/4,-3)*2.8-80000,IF(B1145&lt;6600000,ROUNDDOWN(B1145/4,-3)*3.2-440000,IF(B1145&lt;8500000,ROUNDDOWN(B1145*0.9,0)-1100000,B1145-1950000)))))),0)</f>
        <v/>
      </c>
      <c r="N1145" s="18">
        <f>IF(M1145&gt;23500000,NA(),IF(C1145&gt;=2026,IF(M1145&lt;=4890000,1040000,IF(M1145&lt;=6550000,670000,620000)),IF(M1145&lt;=1320000,950000,IF(M1145&lt;=3360000,880000,IF(M1145&lt;=4890000,680000,IF(M1145&lt;=6550000,630000,580000))))))</f>
        <v/>
      </c>
      <c r="O1145" s="18">
        <f>IF(F1145&lt;=0,IF(AND(D1145="はい",C1145&gt;=2026,C1145&lt;=2027),IF(E1145&lt;=0,0,IF(E1145&lt;=30000,E1145,IF(E1145&lt;=60000,ROUNDUP(E1145/2,0)+15000,IF(E1145&lt;=120000,ROUNDUP(E1145/4,0)+30000,60000)))),IF(E1145&lt;=0,0,IF(E1145&lt;=20000,E1145,IF(E1145&lt;=40000,ROUNDUP(E1145/2,0)+10000,IF(E1145&lt;=80000,ROUNDUP(E1145/4,0)+20000,40000))))),IF(E1145&lt;=0,IF(F1145&lt;=0,0,IF(F1145&lt;=25000,F1145,IF(F1145&lt;=50000,ROUNDUP(F1145/2,0)+12500,IF(F1145&lt;=100000,ROUNDUP(F1145/4,0)+25000,50000)))),MAX(IF(F1145&lt;=0,0,IF(F1145&lt;=25000,F1145,IF(F1145&lt;=50000,ROUNDUP(F1145/2,0)+12500,IF(F1145&lt;=100000,ROUNDUP(F1145/4,0)+25000,50000)))),MIN(IF(AND(D1145="はい",C1145&gt;=2026,C1145&lt;=2027),IF(E1145&lt;=0,0,IF(E1145&lt;=30000,E1145,IF(E1145&lt;=60000,ROUNDUP(E1145/2,0)+15000,IF(E1145&lt;=120000,ROUNDUP(E1145/4,0)+30000,60000)))),IF(E1145&lt;=0,0,IF(E1145&lt;=20000,E1145,IF(E1145&lt;=40000,ROUNDUP(E1145/2,0)+10000,IF(E1145&lt;=80000,ROUNDUP(E1145/4,0)+20000,40000)))))+IF(F1145&lt;=0,0,IF(F1145&lt;=25000,F1145,IF(F1145&lt;=50000,ROUNDUP(F1145/2,0)+12500,IF(F1145&lt;=100000,ROUNDUP(F1145/4,0)+25000,50000)))),IF(AND(D1145="はい",C1145&gt;=2026,C1145&lt;=2027),60000,40000)))))</f>
        <v/>
      </c>
      <c r="P1145" s="18">
        <f>IF(G1145&lt;=0,0,IF(G1145&lt;=20000,G1145,IF(G1145&lt;=40000,ROUNDUP(G1145/2,0)+10000,IF(G1145&lt;=80000,ROUNDUP(G1145/4,0)+20000,40000))))</f>
        <v/>
      </c>
      <c r="Q1145" s="18">
        <f>IF(I1145&lt;=0,IF(H1145&lt;=0,0,IF(H1145&lt;=20000,H1145,IF(H1145&lt;=40000,ROUNDUP(H1145/2,0)+10000,IF(H1145&lt;=80000,ROUNDUP(H1145/4,0)+20000,40000)))),IF(H1145&lt;=0,IF(I1145&lt;=0,0,IF(I1145&lt;=25000,I1145,IF(I1145&lt;=50000,ROUNDUP(I1145/2,0)+12500,IF(I1145&lt;=100000,ROUNDUP(I1145/4,0)+25000,50000)))),MAX(IF(I1145&lt;=0,0,IF(I1145&lt;=25000,I1145,IF(I1145&lt;=50000,ROUNDUP(I1145/2,0)+12500,IF(I1145&lt;=100000,ROUNDUP(I1145/4,0)+25000,50000)))),MIN(IF(H1145&lt;=0,0,IF(H1145&lt;=20000,H1145,IF(H1145&lt;=40000,ROUNDUP(H1145/2,0)+10000,IF(H1145&lt;=80000,ROUNDUP(H1145/4,0)+20000,40000))))+IF(I1145&lt;=0,0,IF(I1145&lt;=25000,I1145,IF(I1145&lt;=50000,ROUNDUP(I1145/2,0)+12500,IF(I1145&lt;=100000,ROUNDUP(I1145/4,0)+25000,50000)))),40000))))</f>
        <v/>
      </c>
      <c r="R1145" s="18">
        <f>MIN(120000,O1145+P1145+Q1145)</f>
        <v/>
      </c>
      <c r="S1145" s="18">
        <f>IF(F1145&lt;=0,IF(E1145&lt;=0,0,IF(E1145&lt;=12000,E1145,IF(E1145&lt;=32000,ROUNDUP(E1145/2,0)+6000,IF(E1145&lt;=56000,ROUNDUP(E1145/4,0)+14000,28000)))),IF(E1145&lt;=0,IF(F1145&lt;=0,0,IF(F1145&lt;=15000,F1145,IF(F1145&lt;=40000,ROUNDUP(F1145/2,0)+7500,IF(F1145&lt;=70000,ROUNDUP(F1145/4,0)+17500,35000)))),MAX(IF(F1145&lt;=0,0,IF(F1145&lt;=15000,F1145,IF(F1145&lt;=40000,ROUNDUP(F1145/2,0)+7500,IF(F1145&lt;=70000,ROUNDUP(F1145/4,0)+17500,35000)))),MIN(IF(E1145&lt;=0,0,IF(E1145&lt;=12000,E1145,IF(E1145&lt;=32000,ROUNDUP(E1145/2,0)+6000,IF(E1145&lt;=56000,ROUNDUP(E1145/4,0)+14000,28000))))+IF(F1145&lt;=0,0,IF(F1145&lt;=15000,F1145,IF(F1145&lt;=40000,ROUNDUP(F1145/2,0)+7500,IF(F1145&lt;=70000,ROUNDUP(F1145/4,0)+17500,35000)))),28000))))</f>
        <v/>
      </c>
      <c r="T1145" s="18">
        <f>IF(G1145&lt;=0,0,IF(G1145&lt;=12000,G1145,IF(G1145&lt;=32000,ROUNDUP(G1145/2,0)+6000,IF(G1145&lt;=56000,ROUNDUP(G1145/4,0)+14000,28000))))</f>
        <v/>
      </c>
      <c r="U1145" s="18">
        <f>IF(I1145&lt;=0,IF(H1145&lt;=0,0,IF(H1145&lt;=12000,H1145,IF(H1145&lt;=32000,ROUNDUP(H1145/2,0)+6000,IF(H1145&lt;=56000,ROUNDUP(H1145/4,0)+14000,28000)))),IF(H1145&lt;=0,IF(I1145&lt;=0,0,IF(I1145&lt;=15000,I1145,IF(I1145&lt;=40000,ROUNDUP(I1145/2,0)+7500,IF(I1145&lt;=70000,ROUNDUP(I1145/4,0)+17500,35000)))),MAX(IF(I1145&lt;=0,0,IF(I1145&lt;=15000,I1145,IF(I1145&lt;=40000,ROUNDUP(I1145/2,0)+7500,IF(I1145&lt;=70000,ROUNDUP(I1145/4,0)+17500,35000)))),MIN(IF(H1145&lt;=0,0,IF(H1145&lt;=12000,H1145,IF(H1145&lt;=32000,ROUNDUP(H1145/2,0)+6000,IF(H1145&lt;=56000,ROUNDUP(H1145/4,0)+14000,28000))))+IF(I1145&lt;=0,0,IF(I1145&lt;=15000,I1145,IF(I1145&lt;=40000,ROUNDUP(I1145/2,0)+7500,IF(I1145&lt;=70000,ROUNDUP(I1145/4,0)+17500,35000)))),28000))))</f>
        <v/>
      </c>
      <c r="V1145" s="18">
        <f>MIN(70000,S1145+T1145+U1145)</f>
        <v/>
      </c>
      <c r="W1145" s="18">
        <f>MAX(0,ROUNDDOWN(M1145-J1145-N1145-K1145-0,-3))</f>
        <v/>
      </c>
      <c r="X1145" s="18">
        <f>MAX(0,ROUNDDOWN(M1145-J1145-N1145-K1145-R1145,-3))</f>
        <v/>
      </c>
      <c r="Y1145" s="18">
        <f>IF(W1145&lt;=0,0,ROUNDDOWN((W1145*LOOKUP(W1145,{0,1950001,3300001,6950001,9000001,18000001,40000001},{0.05,0.1,0.2,0.23,0.33,0.4,0.45})-LOOKUP(W1145,{0,1950001,3300001,6950001,9000001,18000001,40000001},{0,97500,427500,636000,1536000,2796000,4796000}))*1.021,-2))</f>
        <v/>
      </c>
      <c r="Z1145" s="18">
        <f>IF(X1145&lt;=0,0,ROUNDDOWN((X1145*LOOKUP(X1145,{0,1950001,3300001,6950001,9000001,18000001,40000001},{0.05,0.1,0.2,0.23,0.33,0.4,0.45})-LOOKUP(X1145,{0,1950001,3300001,6950001,9000001,18000001,40000001},{0,97500,427500,636000,1536000,2796000,4796000}))*1.021,-2))</f>
        <v/>
      </c>
      <c r="AA1145" s="18">
        <f>MAX(0,ROUNDDOWN(M1145-J1145-430000-L1145-0,-3))</f>
        <v/>
      </c>
      <c r="AB1145" s="18">
        <f>MAX(0,ROUNDDOWN(M1145-J1145-430000-L1145-V1145,-3))</f>
        <v/>
      </c>
      <c r="AC1145" s="18">
        <f>IF(M1145&lt;=450000,0,MAX(0,ROUNDDOWN(AA1145*0.06-MIN(50000,AA1145)*0.03,-2))+MAX(0,ROUNDDOWN(AA1145*0.04-MIN(50000,AA1145)*0.02,-2)))</f>
        <v/>
      </c>
      <c r="AD1145" s="18">
        <f>IF(M1145&lt;=450000,0,MAX(0,ROUNDDOWN(AB1145*0.06-MIN(50000,AB1145)*0.03,-2))+MAX(0,ROUNDDOWN(AB1145*0.04-MIN(50000,AB1145)*0.02,-2)))</f>
        <v/>
      </c>
      <c r="AE1145" s="18">
        <f>Y1145-Z1145</f>
        <v/>
      </c>
      <c r="AF1145" s="18">
        <f>AC1145-AD1145</f>
        <v/>
      </c>
      <c r="AG1145" s="18">
        <f>AE1145+AF1145</f>
        <v/>
      </c>
      <c r="AH1145" s="20">
        <f>IF(W1145&lt;=0,0,LOOKUP(W1145,{0,1950001,3300001,6950001,9000001,18000001,40000001},{0.05,0.1,0.2,0.23,0.33,0.4,0.45}))</f>
        <v/>
      </c>
    </row>
    <row r="1146">
      <c r="A1146" t="inlineStr">
        <is>
          <t>1万円刻み 3区分8万円ずつ</t>
        </is>
      </c>
      <c r="B1146" s="18">
        <f>'4_1万円刻み'!$A$356</f>
        <v/>
      </c>
      <c r="C1146" s="19" t="n">
        <v>2026</v>
      </c>
      <c r="D1146" t="inlineStr">
        <is>
          <t>いいえ</t>
        </is>
      </c>
      <c r="E1146" s="18" t="n">
        <v>80000</v>
      </c>
      <c r="F1146" s="18" t="n">
        <v>0</v>
      </c>
      <c r="G1146" s="18" t="n">
        <v>80000</v>
      </c>
      <c r="H1146" s="18" t="n">
        <v>80000</v>
      </c>
      <c r="I1146" s="18" t="n">
        <v>0</v>
      </c>
      <c r="J1146" s="18">
        <f>ROUND(MIN(B1146/12,650000)*12*0.0915+MIN(B1146/12,1390000)*12*(0.0504+0)+B1146*0.005,0)</f>
        <v/>
      </c>
      <c r="K1146" s="18" t="n">
        <v>0</v>
      </c>
      <c r="L1146" s="18" t="n">
        <v>0</v>
      </c>
      <c r="M1146" s="18">
        <f>ROUND(IF(C1146&gt;=2026,IF(B1146&lt;741000,0,IF(B1146&lt;2191000,B1146-740000,IF(B1146&lt;2193000,1451000,IF(B1146&lt;2196000,1453000,IF(B1146&lt;2200000,1456000,IF(B1146&lt;3600000,ROUNDDOWN(B1146/4,-3)*2.8-80000,IF(B1146&lt;6600000,ROUNDDOWN(B1146/4,-3)*3.2-440000,IF(B1146&lt;8500000,ROUNDDOWN(B1146*0.9,0)-1100000,B1146-1950000)))))))),IF(B1146&lt;651000,0,IF(B1146&lt;1900000,B1146-650000,IF(B1146&lt;3600000,ROUNDDOWN(B1146/4,-3)*2.8-80000,IF(B1146&lt;6600000,ROUNDDOWN(B1146/4,-3)*3.2-440000,IF(B1146&lt;8500000,ROUNDDOWN(B1146*0.9,0)-1100000,B1146-1950000)))))),0)</f>
        <v/>
      </c>
      <c r="N1146" s="18">
        <f>IF(M1146&gt;23500000,NA(),IF(C1146&gt;=2026,IF(M1146&lt;=4890000,1040000,IF(M1146&lt;=6550000,670000,620000)),IF(M1146&lt;=1320000,950000,IF(M1146&lt;=3360000,880000,IF(M1146&lt;=4890000,680000,IF(M1146&lt;=6550000,630000,580000))))))</f>
        <v/>
      </c>
      <c r="O1146" s="18">
        <f>IF(F1146&lt;=0,IF(AND(D1146="はい",C1146&gt;=2026,C1146&lt;=2027),IF(E1146&lt;=0,0,IF(E1146&lt;=30000,E1146,IF(E1146&lt;=60000,ROUNDUP(E1146/2,0)+15000,IF(E1146&lt;=120000,ROUNDUP(E1146/4,0)+30000,60000)))),IF(E1146&lt;=0,0,IF(E1146&lt;=20000,E1146,IF(E1146&lt;=40000,ROUNDUP(E1146/2,0)+10000,IF(E1146&lt;=80000,ROUNDUP(E1146/4,0)+20000,40000))))),IF(E1146&lt;=0,IF(F1146&lt;=0,0,IF(F1146&lt;=25000,F1146,IF(F1146&lt;=50000,ROUNDUP(F1146/2,0)+12500,IF(F1146&lt;=100000,ROUNDUP(F1146/4,0)+25000,50000)))),MAX(IF(F1146&lt;=0,0,IF(F1146&lt;=25000,F1146,IF(F1146&lt;=50000,ROUNDUP(F1146/2,0)+12500,IF(F1146&lt;=100000,ROUNDUP(F1146/4,0)+25000,50000)))),MIN(IF(AND(D1146="はい",C1146&gt;=2026,C1146&lt;=2027),IF(E1146&lt;=0,0,IF(E1146&lt;=30000,E1146,IF(E1146&lt;=60000,ROUNDUP(E1146/2,0)+15000,IF(E1146&lt;=120000,ROUNDUP(E1146/4,0)+30000,60000)))),IF(E1146&lt;=0,0,IF(E1146&lt;=20000,E1146,IF(E1146&lt;=40000,ROUNDUP(E1146/2,0)+10000,IF(E1146&lt;=80000,ROUNDUP(E1146/4,0)+20000,40000)))))+IF(F1146&lt;=0,0,IF(F1146&lt;=25000,F1146,IF(F1146&lt;=50000,ROUNDUP(F1146/2,0)+12500,IF(F1146&lt;=100000,ROUNDUP(F1146/4,0)+25000,50000)))),IF(AND(D1146="はい",C1146&gt;=2026,C1146&lt;=2027),60000,40000)))))</f>
        <v/>
      </c>
      <c r="P1146" s="18">
        <f>IF(G1146&lt;=0,0,IF(G1146&lt;=20000,G1146,IF(G1146&lt;=40000,ROUNDUP(G1146/2,0)+10000,IF(G1146&lt;=80000,ROUNDUP(G1146/4,0)+20000,40000))))</f>
        <v/>
      </c>
      <c r="Q1146" s="18">
        <f>IF(I1146&lt;=0,IF(H1146&lt;=0,0,IF(H1146&lt;=20000,H1146,IF(H1146&lt;=40000,ROUNDUP(H1146/2,0)+10000,IF(H1146&lt;=80000,ROUNDUP(H1146/4,0)+20000,40000)))),IF(H1146&lt;=0,IF(I1146&lt;=0,0,IF(I1146&lt;=25000,I1146,IF(I1146&lt;=50000,ROUNDUP(I1146/2,0)+12500,IF(I1146&lt;=100000,ROUNDUP(I1146/4,0)+25000,50000)))),MAX(IF(I1146&lt;=0,0,IF(I1146&lt;=25000,I1146,IF(I1146&lt;=50000,ROUNDUP(I1146/2,0)+12500,IF(I1146&lt;=100000,ROUNDUP(I1146/4,0)+25000,50000)))),MIN(IF(H1146&lt;=0,0,IF(H1146&lt;=20000,H1146,IF(H1146&lt;=40000,ROUNDUP(H1146/2,0)+10000,IF(H1146&lt;=80000,ROUNDUP(H1146/4,0)+20000,40000))))+IF(I1146&lt;=0,0,IF(I1146&lt;=25000,I1146,IF(I1146&lt;=50000,ROUNDUP(I1146/2,0)+12500,IF(I1146&lt;=100000,ROUNDUP(I1146/4,0)+25000,50000)))),40000))))</f>
        <v/>
      </c>
      <c r="R1146" s="18">
        <f>MIN(120000,O1146+P1146+Q1146)</f>
        <v/>
      </c>
      <c r="S1146" s="18">
        <f>IF(F1146&lt;=0,IF(E1146&lt;=0,0,IF(E1146&lt;=12000,E1146,IF(E1146&lt;=32000,ROUNDUP(E1146/2,0)+6000,IF(E1146&lt;=56000,ROUNDUP(E1146/4,0)+14000,28000)))),IF(E1146&lt;=0,IF(F1146&lt;=0,0,IF(F1146&lt;=15000,F1146,IF(F1146&lt;=40000,ROUNDUP(F1146/2,0)+7500,IF(F1146&lt;=70000,ROUNDUP(F1146/4,0)+17500,35000)))),MAX(IF(F1146&lt;=0,0,IF(F1146&lt;=15000,F1146,IF(F1146&lt;=40000,ROUNDUP(F1146/2,0)+7500,IF(F1146&lt;=70000,ROUNDUP(F1146/4,0)+17500,35000)))),MIN(IF(E1146&lt;=0,0,IF(E1146&lt;=12000,E1146,IF(E1146&lt;=32000,ROUNDUP(E1146/2,0)+6000,IF(E1146&lt;=56000,ROUNDUP(E1146/4,0)+14000,28000))))+IF(F1146&lt;=0,0,IF(F1146&lt;=15000,F1146,IF(F1146&lt;=40000,ROUNDUP(F1146/2,0)+7500,IF(F1146&lt;=70000,ROUNDUP(F1146/4,0)+17500,35000)))),28000))))</f>
        <v/>
      </c>
      <c r="T1146" s="18">
        <f>IF(G1146&lt;=0,0,IF(G1146&lt;=12000,G1146,IF(G1146&lt;=32000,ROUNDUP(G1146/2,0)+6000,IF(G1146&lt;=56000,ROUNDUP(G1146/4,0)+14000,28000))))</f>
        <v/>
      </c>
      <c r="U1146" s="18">
        <f>IF(I1146&lt;=0,IF(H1146&lt;=0,0,IF(H1146&lt;=12000,H1146,IF(H1146&lt;=32000,ROUNDUP(H1146/2,0)+6000,IF(H1146&lt;=56000,ROUNDUP(H1146/4,0)+14000,28000)))),IF(H1146&lt;=0,IF(I1146&lt;=0,0,IF(I1146&lt;=15000,I1146,IF(I1146&lt;=40000,ROUNDUP(I1146/2,0)+7500,IF(I1146&lt;=70000,ROUNDUP(I1146/4,0)+17500,35000)))),MAX(IF(I1146&lt;=0,0,IF(I1146&lt;=15000,I1146,IF(I1146&lt;=40000,ROUNDUP(I1146/2,0)+7500,IF(I1146&lt;=70000,ROUNDUP(I1146/4,0)+17500,35000)))),MIN(IF(H1146&lt;=0,0,IF(H1146&lt;=12000,H1146,IF(H1146&lt;=32000,ROUNDUP(H1146/2,0)+6000,IF(H1146&lt;=56000,ROUNDUP(H1146/4,0)+14000,28000))))+IF(I1146&lt;=0,0,IF(I1146&lt;=15000,I1146,IF(I1146&lt;=40000,ROUNDUP(I1146/2,0)+7500,IF(I1146&lt;=70000,ROUNDUP(I1146/4,0)+17500,35000)))),28000))))</f>
        <v/>
      </c>
      <c r="V1146" s="18">
        <f>MIN(70000,S1146+T1146+U1146)</f>
        <v/>
      </c>
      <c r="W1146" s="18">
        <f>MAX(0,ROUNDDOWN(M1146-J1146-N1146-K1146-0,-3))</f>
        <v/>
      </c>
      <c r="X1146" s="18">
        <f>MAX(0,ROUNDDOWN(M1146-J1146-N1146-K1146-R1146,-3))</f>
        <v/>
      </c>
      <c r="Y1146" s="18">
        <f>IF(W1146&lt;=0,0,ROUNDDOWN((W1146*LOOKUP(W1146,{0,1950001,3300001,6950001,9000001,18000001,40000001},{0.05,0.1,0.2,0.23,0.33,0.4,0.45})-LOOKUP(W1146,{0,1950001,3300001,6950001,9000001,18000001,40000001},{0,97500,427500,636000,1536000,2796000,4796000}))*1.021,-2))</f>
        <v/>
      </c>
      <c r="Z1146" s="18">
        <f>IF(X1146&lt;=0,0,ROUNDDOWN((X1146*LOOKUP(X1146,{0,1950001,3300001,6950001,9000001,18000001,40000001},{0.05,0.1,0.2,0.23,0.33,0.4,0.45})-LOOKUP(X1146,{0,1950001,3300001,6950001,9000001,18000001,40000001},{0,97500,427500,636000,1536000,2796000,4796000}))*1.021,-2))</f>
        <v/>
      </c>
      <c r="AA1146" s="18">
        <f>MAX(0,ROUNDDOWN(M1146-J1146-430000-L1146-0,-3))</f>
        <v/>
      </c>
      <c r="AB1146" s="18">
        <f>MAX(0,ROUNDDOWN(M1146-J1146-430000-L1146-V1146,-3))</f>
        <v/>
      </c>
      <c r="AC1146" s="18">
        <f>IF(M1146&lt;=450000,0,MAX(0,ROUNDDOWN(AA1146*0.06-MIN(50000,AA1146)*0.03,-2))+MAX(0,ROUNDDOWN(AA1146*0.04-MIN(50000,AA1146)*0.02,-2)))</f>
        <v/>
      </c>
      <c r="AD1146" s="18">
        <f>IF(M1146&lt;=450000,0,MAX(0,ROUNDDOWN(AB1146*0.06-MIN(50000,AB1146)*0.03,-2))+MAX(0,ROUNDDOWN(AB1146*0.04-MIN(50000,AB1146)*0.02,-2)))</f>
        <v/>
      </c>
      <c r="AE1146" s="18">
        <f>Y1146-Z1146</f>
        <v/>
      </c>
      <c r="AF1146" s="18">
        <f>AC1146-AD1146</f>
        <v/>
      </c>
      <c r="AG1146" s="18">
        <f>AE1146+AF1146</f>
        <v/>
      </c>
      <c r="AH1146" s="20">
        <f>IF(W1146&lt;=0,0,LOOKUP(W1146,{0,1950001,3300001,6950001,9000001,18000001,40000001},{0.05,0.1,0.2,0.23,0.33,0.4,0.45}))</f>
        <v/>
      </c>
    </row>
    <row r="1147">
      <c r="A1147" t="inlineStr">
        <is>
          <t>1万円刻み 一般8万円</t>
        </is>
      </c>
      <c r="B1147" s="18">
        <f>'4_1万円刻み'!$A$356</f>
        <v/>
      </c>
      <c r="C1147" s="19" t="n">
        <v>2026</v>
      </c>
      <c r="D1147" t="inlineStr">
        <is>
          <t>いいえ</t>
        </is>
      </c>
      <c r="E1147" s="18" t="n">
        <v>80000</v>
      </c>
      <c r="F1147" s="18" t="n">
        <v>0</v>
      </c>
      <c r="G1147" s="18" t="n">
        <v>0</v>
      </c>
      <c r="H1147" s="18" t="n">
        <v>0</v>
      </c>
      <c r="I1147" s="18" t="n">
        <v>0</v>
      </c>
      <c r="J1147" s="18">
        <f>ROUND(MIN(B1147/12,650000)*12*0.0915+MIN(B1147/12,1390000)*12*(0.0504+0)+B1147*0.005,0)</f>
        <v/>
      </c>
      <c r="K1147" s="18" t="n">
        <v>0</v>
      </c>
      <c r="L1147" s="18" t="n">
        <v>0</v>
      </c>
      <c r="M1147" s="18">
        <f>ROUND(IF(C1147&gt;=2026,IF(B1147&lt;741000,0,IF(B1147&lt;2191000,B1147-740000,IF(B1147&lt;2193000,1451000,IF(B1147&lt;2196000,1453000,IF(B1147&lt;2200000,1456000,IF(B1147&lt;3600000,ROUNDDOWN(B1147/4,-3)*2.8-80000,IF(B1147&lt;6600000,ROUNDDOWN(B1147/4,-3)*3.2-440000,IF(B1147&lt;8500000,ROUNDDOWN(B1147*0.9,0)-1100000,B1147-1950000)))))))),IF(B1147&lt;651000,0,IF(B1147&lt;1900000,B1147-650000,IF(B1147&lt;3600000,ROUNDDOWN(B1147/4,-3)*2.8-80000,IF(B1147&lt;6600000,ROUNDDOWN(B1147/4,-3)*3.2-440000,IF(B1147&lt;8500000,ROUNDDOWN(B1147*0.9,0)-1100000,B1147-1950000)))))),0)</f>
        <v/>
      </c>
      <c r="N1147" s="18">
        <f>IF(M1147&gt;23500000,NA(),IF(C1147&gt;=2026,IF(M1147&lt;=4890000,1040000,IF(M1147&lt;=6550000,670000,620000)),IF(M1147&lt;=1320000,950000,IF(M1147&lt;=3360000,880000,IF(M1147&lt;=4890000,680000,IF(M1147&lt;=6550000,630000,580000))))))</f>
        <v/>
      </c>
      <c r="O1147" s="18">
        <f>IF(F1147&lt;=0,IF(AND(D1147="はい",C1147&gt;=2026,C1147&lt;=2027),IF(E1147&lt;=0,0,IF(E1147&lt;=30000,E1147,IF(E1147&lt;=60000,ROUNDUP(E1147/2,0)+15000,IF(E1147&lt;=120000,ROUNDUP(E1147/4,0)+30000,60000)))),IF(E1147&lt;=0,0,IF(E1147&lt;=20000,E1147,IF(E1147&lt;=40000,ROUNDUP(E1147/2,0)+10000,IF(E1147&lt;=80000,ROUNDUP(E1147/4,0)+20000,40000))))),IF(E1147&lt;=0,IF(F1147&lt;=0,0,IF(F1147&lt;=25000,F1147,IF(F1147&lt;=50000,ROUNDUP(F1147/2,0)+12500,IF(F1147&lt;=100000,ROUNDUP(F1147/4,0)+25000,50000)))),MAX(IF(F1147&lt;=0,0,IF(F1147&lt;=25000,F1147,IF(F1147&lt;=50000,ROUNDUP(F1147/2,0)+12500,IF(F1147&lt;=100000,ROUNDUP(F1147/4,0)+25000,50000)))),MIN(IF(AND(D1147="はい",C1147&gt;=2026,C1147&lt;=2027),IF(E1147&lt;=0,0,IF(E1147&lt;=30000,E1147,IF(E1147&lt;=60000,ROUNDUP(E1147/2,0)+15000,IF(E1147&lt;=120000,ROUNDUP(E1147/4,0)+30000,60000)))),IF(E1147&lt;=0,0,IF(E1147&lt;=20000,E1147,IF(E1147&lt;=40000,ROUNDUP(E1147/2,0)+10000,IF(E1147&lt;=80000,ROUNDUP(E1147/4,0)+20000,40000)))))+IF(F1147&lt;=0,0,IF(F1147&lt;=25000,F1147,IF(F1147&lt;=50000,ROUNDUP(F1147/2,0)+12500,IF(F1147&lt;=100000,ROUNDUP(F1147/4,0)+25000,50000)))),IF(AND(D1147="はい",C1147&gt;=2026,C1147&lt;=2027),60000,40000)))))</f>
        <v/>
      </c>
      <c r="P1147" s="18">
        <f>IF(G1147&lt;=0,0,IF(G1147&lt;=20000,G1147,IF(G1147&lt;=40000,ROUNDUP(G1147/2,0)+10000,IF(G1147&lt;=80000,ROUNDUP(G1147/4,0)+20000,40000))))</f>
        <v/>
      </c>
      <c r="Q1147" s="18">
        <f>IF(I1147&lt;=0,IF(H1147&lt;=0,0,IF(H1147&lt;=20000,H1147,IF(H1147&lt;=40000,ROUNDUP(H1147/2,0)+10000,IF(H1147&lt;=80000,ROUNDUP(H1147/4,0)+20000,40000)))),IF(H1147&lt;=0,IF(I1147&lt;=0,0,IF(I1147&lt;=25000,I1147,IF(I1147&lt;=50000,ROUNDUP(I1147/2,0)+12500,IF(I1147&lt;=100000,ROUNDUP(I1147/4,0)+25000,50000)))),MAX(IF(I1147&lt;=0,0,IF(I1147&lt;=25000,I1147,IF(I1147&lt;=50000,ROUNDUP(I1147/2,0)+12500,IF(I1147&lt;=100000,ROUNDUP(I1147/4,0)+25000,50000)))),MIN(IF(H1147&lt;=0,0,IF(H1147&lt;=20000,H1147,IF(H1147&lt;=40000,ROUNDUP(H1147/2,0)+10000,IF(H1147&lt;=80000,ROUNDUP(H1147/4,0)+20000,40000))))+IF(I1147&lt;=0,0,IF(I1147&lt;=25000,I1147,IF(I1147&lt;=50000,ROUNDUP(I1147/2,0)+12500,IF(I1147&lt;=100000,ROUNDUP(I1147/4,0)+25000,50000)))),40000))))</f>
        <v/>
      </c>
      <c r="R1147" s="18">
        <f>MIN(120000,O1147+P1147+Q1147)</f>
        <v/>
      </c>
      <c r="S1147" s="18">
        <f>IF(F1147&lt;=0,IF(E1147&lt;=0,0,IF(E1147&lt;=12000,E1147,IF(E1147&lt;=32000,ROUNDUP(E1147/2,0)+6000,IF(E1147&lt;=56000,ROUNDUP(E1147/4,0)+14000,28000)))),IF(E1147&lt;=0,IF(F1147&lt;=0,0,IF(F1147&lt;=15000,F1147,IF(F1147&lt;=40000,ROUNDUP(F1147/2,0)+7500,IF(F1147&lt;=70000,ROUNDUP(F1147/4,0)+17500,35000)))),MAX(IF(F1147&lt;=0,0,IF(F1147&lt;=15000,F1147,IF(F1147&lt;=40000,ROUNDUP(F1147/2,0)+7500,IF(F1147&lt;=70000,ROUNDUP(F1147/4,0)+17500,35000)))),MIN(IF(E1147&lt;=0,0,IF(E1147&lt;=12000,E1147,IF(E1147&lt;=32000,ROUNDUP(E1147/2,0)+6000,IF(E1147&lt;=56000,ROUNDUP(E1147/4,0)+14000,28000))))+IF(F1147&lt;=0,0,IF(F1147&lt;=15000,F1147,IF(F1147&lt;=40000,ROUNDUP(F1147/2,0)+7500,IF(F1147&lt;=70000,ROUNDUP(F1147/4,0)+17500,35000)))),28000))))</f>
        <v/>
      </c>
      <c r="T1147" s="18">
        <f>IF(G1147&lt;=0,0,IF(G1147&lt;=12000,G1147,IF(G1147&lt;=32000,ROUNDUP(G1147/2,0)+6000,IF(G1147&lt;=56000,ROUNDUP(G1147/4,0)+14000,28000))))</f>
        <v/>
      </c>
      <c r="U1147" s="18">
        <f>IF(I1147&lt;=0,IF(H1147&lt;=0,0,IF(H1147&lt;=12000,H1147,IF(H1147&lt;=32000,ROUNDUP(H1147/2,0)+6000,IF(H1147&lt;=56000,ROUNDUP(H1147/4,0)+14000,28000)))),IF(H1147&lt;=0,IF(I1147&lt;=0,0,IF(I1147&lt;=15000,I1147,IF(I1147&lt;=40000,ROUNDUP(I1147/2,0)+7500,IF(I1147&lt;=70000,ROUNDUP(I1147/4,0)+17500,35000)))),MAX(IF(I1147&lt;=0,0,IF(I1147&lt;=15000,I1147,IF(I1147&lt;=40000,ROUNDUP(I1147/2,0)+7500,IF(I1147&lt;=70000,ROUNDUP(I1147/4,0)+17500,35000)))),MIN(IF(H1147&lt;=0,0,IF(H1147&lt;=12000,H1147,IF(H1147&lt;=32000,ROUNDUP(H1147/2,0)+6000,IF(H1147&lt;=56000,ROUNDUP(H1147/4,0)+14000,28000))))+IF(I1147&lt;=0,0,IF(I1147&lt;=15000,I1147,IF(I1147&lt;=40000,ROUNDUP(I1147/2,0)+7500,IF(I1147&lt;=70000,ROUNDUP(I1147/4,0)+17500,35000)))),28000))))</f>
        <v/>
      </c>
      <c r="V1147" s="18">
        <f>MIN(70000,S1147+T1147+U1147)</f>
        <v/>
      </c>
      <c r="W1147" s="18">
        <f>MAX(0,ROUNDDOWN(M1147-J1147-N1147-K1147-0,-3))</f>
        <v/>
      </c>
      <c r="X1147" s="18">
        <f>MAX(0,ROUNDDOWN(M1147-J1147-N1147-K1147-R1147,-3))</f>
        <v/>
      </c>
      <c r="Y1147" s="18">
        <f>IF(W1147&lt;=0,0,ROUNDDOWN((W1147*LOOKUP(W1147,{0,1950001,3300001,6950001,9000001,18000001,40000001},{0.05,0.1,0.2,0.23,0.33,0.4,0.45})-LOOKUP(W1147,{0,1950001,3300001,6950001,9000001,18000001,40000001},{0,97500,427500,636000,1536000,2796000,4796000}))*1.021,-2))</f>
        <v/>
      </c>
      <c r="Z1147" s="18">
        <f>IF(X1147&lt;=0,0,ROUNDDOWN((X1147*LOOKUP(X1147,{0,1950001,3300001,6950001,9000001,18000001,40000001},{0.05,0.1,0.2,0.23,0.33,0.4,0.45})-LOOKUP(X1147,{0,1950001,3300001,6950001,9000001,18000001,40000001},{0,97500,427500,636000,1536000,2796000,4796000}))*1.021,-2))</f>
        <v/>
      </c>
      <c r="AA1147" s="18">
        <f>MAX(0,ROUNDDOWN(M1147-J1147-430000-L1147-0,-3))</f>
        <v/>
      </c>
      <c r="AB1147" s="18">
        <f>MAX(0,ROUNDDOWN(M1147-J1147-430000-L1147-V1147,-3))</f>
        <v/>
      </c>
      <c r="AC1147" s="18">
        <f>IF(M1147&lt;=450000,0,MAX(0,ROUNDDOWN(AA1147*0.06-MIN(50000,AA1147)*0.03,-2))+MAX(0,ROUNDDOWN(AA1147*0.04-MIN(50000,AA1147)*0.02,-2)))</f>
        <v/>
      </c>
      <c r="AD1147" s="18">
        <f>IF(M1147&lt;=450000,0,MAX(0,ROUNDDOWN(AB1147*0.06-MIN(50000,AB1147)*0.03,-2))+MAX(0,ROUNDDOWN(AB1147*0.04-MIN(50000,AB1147)*0.02,-2)))</f>
        <v/>
      </c>
      <c r="AE1147" s="18">
        <f>Y1147-Z1147</f>
        <v/>
      </c>
      <c r="AF1147" s="18">
        <f>AC1147-AD1147</f>
        <v/>
      </c>
      <c r="AG1147" s="18">
        <f>AE1147+AF1147</f>
        <v/>
      </c>
      <c r="AH1147" s="20">
        <f>IF(W1147&lt;=0,0,LOOKUP(W1147,{0,1950001,3300001,6950001,9000001,18000001,40000001},{0.05,0.1,0.2,0.23,0.33,0.4,0.45}))</f>
        <v/>
      </c>
    </row>
    <row r="1148">
      <c r="A1148" t="inlineStr">
        <is>
          <t>1万円刻み 特例あり一般12万円</t>
        </is>
      </c>
      <c r="B1148" s="18">
        <f>'4_1万円刻み'!$A$356</f>
        <v/>
      </c>
      <c r="C1148" s="19" t="n">
        <v>2026</v>
      </c>
      <c r="D1148" t="inlineStr">
        <is>
          <t>はい</t>
        </is>
      </c>
      <c r="E1148" s="18" t="n">
        <v>120000</v>
      </c>
      <c r="F1148" s="18" t="n">
        <v>0</v>
      </c>
      <c r="G1148" s="18" t="n">
        <v>0</v>
      </c>
      <c r="H1148" s="18" t="n">
        <v>0</v>
      </c>
      <c r="I1148" s="18" t="n">
        <v>0</v>
      </c>
      <c r="J1148" s="18">
        <f>ROUND(MIN(B1148/12,650000)*12*0.0915+MIN(B1148/12,1390000)*12*(0.0504+0)+B1148*0.005,0)</f>
        <v/>
      </c>
      <c r="K1148" s="18" t="n">
        <v>0</v>
      </c>
      <c r="L1148" s="18" t="n">
        <v>0</v>
      </c>
      <c r="M1148" s="18">
        <f>ROUND(IF(C1148&gt;=2026,IF(B1148&lt;741000,0,IF(B1148&lt;2191000,B1148-740000,IF(B1148&lt;2193000,1451000,IF(B1148&lt;2196000,1453000,IF(B1148&lt;2200000,1456000,IF(B1148&lt;3600000,ROUNDDOWN(B1148/4,-3)*2.8-80000,IF(B1148&lt;6600000,ROUNDDOWN(B1148/4,-3)*3.2-440000,IF(B1148&lt;8500000,ROUNDDOWN(B1148*0.9,0)-1100000,B1148-1950000)))))))),IF(B1148&lt;651000,0,IF(B1148&lt;1900000,B1148-650000,IF(B1148&lt;3600000,ROUNDDOWN(B1148/4,-3)*2.8-80000,IF(B1148&lt;6600000,ROUNDDOWN(B1148/4,-3)*3.2-440000,IF(B1148&lt;8500000,ROUNDDOWN(B1148*0.9,0)-1100000,B1148-1950000)))))),0)</f>
        <v/>
      </c>
      <c r="N1148" s="18">
        <f>IF(M1148&gt;23500000,NA(),IF(C1148&gt;=2026,IF(M1148&lt;=4890000,1040000,IF(M1148&lt;=6550000,670000,620000)),IF(M1148&lt;=1320000,950000,IF(M1148&lt;=3360000,880000,IF(M1148&lt;=4890000,680000,IF(M1148&lt;=6550000,630000,580000))))))</f>
        <v/>
      </c>
      <c r="O1148" s="18">
        <f>IF(F1148&lt;=0,IF(AND(D1148="はい",C1148&gt;=2026,C1148&lt;=2027),IF(E1148&lt;=0,0,IF(E1148&lt;=30000,E1148,IF(E1148&lt;=60000,ROUNDUP(E1148/2,0)+15000,IF(E1148&lt;=120000,ROUNDUP(E1148/4,0)+30000,60000)))),IF(E1148&lt;=0,0,IF(E1148&lt;=20000,E1148,IF(E1148&lt;=40000,ROUNDUP(E1148/2,0)+10000,IF(E1148&lt;=80000,ROUNDUP(E1148/4,0)+20000,40000))))),IF(E1148&lt;=0,IF(F1148&lt;=0,0,IF(F1148&lt;=25000,F1148,IF(F1148&lt;=50000,ROUNDUP(F1148/2,0)+12500,IF(F1148&lt;=100000,ROUNDUP(F1148/4,0)+25000,50000)))),MAX(IF(F1148&lt;=0,0,IF(F1148&lt;=25000,F1148,IF(F1148&lt;=50000,ROUNDUP(F1148/2,0)+12500,IF(F1148&lt;=100000,ROUNDUP(F1148/4,0)+25000,50000)))),MIN(IF(AND(D1148="はい",C1148&gt;=2026,C1148&lt;=2027),IF(E1148&lt;=0,0,IF(E1148&lt;=30000,E1148,IF(E1148&lt;=60000,ROUNDUP(E1148/2,0)+15000,IF(E1148&lt;=120000,ROUNDUP(E1148/4,0)+30000,60000)))),IF(E1148&lt;=0,0,IF(E1148&lt;=20000,E1148,IF(E1148&lt;=40000,ROUNDUP(E1148/2,0)+10000,IF(E1148&lt;=80000,ROUNDUP(E1148/4,0)+20000,40000)))))+IF(F1148&lt;=0,0,IF(F1148&lt;=25000,F1148,IF(F1148&lt;=50000,ROUNDUP(F1148/2,0)+12500,IF(F1148&lt;=100000,ROUNDUP(F1148/4,0)+25000,50000)))),IF(AND(D1148="はい",C1148&gt;=2026,C1148&lt;=2027),60000,40000)))))</f>
        <v/>
      </c>
      <c r="P1148" s="18">
        <f>IF(G1148&lt;=0,0,IF(G1148&lt;=20000,G1148,IF(G1148&lt;=40000,ROUNDUP(G1148/2,0)+10000,IF(G1148&lt;=80000,ROUNDUP(G1148/4,0)+20000,40000))))</f>
        <v/>
      </c>
      <c r="Q1148" s="18">
        <f>IF(I1148&lt;=0,IF(H1148&lt;=0,0,IF(H1148&lt;=20000,H1148,IF(H1148&lt;=40000,ROUNDUP(H1148/2,0)+10000,IF(H1148&lt;=80000,ROUNDUP(H1148/4,0)+20000,40000)))),IF(H1148&lt;=0,IF(I1148&lt;=0,0,IF(I1148&lt;=25000,I1148,IF(I1148&lt;=50000,ROUNDUP(I1148/2,0)+12500,IF(I1148&lt;=100000,ROUNDUP(I1148/4,0)+25000,50000)))),MAX(IF(I1148&lt;=0,0,IF(I1148&lt;=25000,I1148,IF(I1148&lt;=50000,ROUNDUP(I1148/2,0)+12500,IF(I1148&lt;=100000,ROUNDUP(I1148/4,0)+25000,50000)))),MIN(IF(H1148&lt;=0,0,IF(H1148&lt;=20000,H1148,IF(H1148&lt;=40000,ROUNDUP(H1148/2,0)+10000,IF(H1148&lt;=80000,ROUNDUP(H1148/4,0)+20000,40000))))+IF(I1148&lt;=0,0,IF(I1148&lt;=25000,I1148,IF(I1148&lt;=50000,ROUNDUP(I1148/2,0)+12500,IF(I1148&lt;=100000,ROUNDUP(I1148/4,0)+25000,50000)))),40000))))</f>
        <v/>
      </c>
      <c r="R1148" s="18">
        <f>MIN(120000,O1148+P1148+Q1148)</f>
        <v/>
      </c>
      <c r="S1148" s="18">
        <f>IF(F1148&lt;=0,IF(E1148&lt;=0,0,IF(E1148&lt;=12000,E1148,IF(E1148&lt;=32000,ROUNDUP(E1148/2,0)+6000,IF(E1148&lt;=56000,ROUNDUP(E1148/4,0)+14000,28000)))),IF(E1148&lt;=0,IF(F1148&lt;=0,0,IF(F1148&lt;=15000,F1148,IF(F1148&lt;=40000,ROUNDUP(F1148/2,0)+7500,IF(F1148&lt;=70000,ROUNDUP(F1148/4,0)+17500,35000)))),MAX(IF(F1148&lt;=0,0,IF(F1148&lt;=15000,F1148,IF(F1148&lt;=40000,ROUNDUP(F1148/2,0)+7500,IF(F1148&lt;=70000,ROUNDUP(F1148/4,0)+17500,35000)))),MIN(IF(E1148&lt;=0,0,IF(E1148&lt;=12000,E1148,IF(E1148&lt;=32000,ROUNDUP(E1148/2,0)+6000,IF(E1148&lt;=56000,ROUNDUP(E1148/4,0)+14000,28000))))+IF(F1148&lt;=0,0,IF(F1148&lt;=15000,F1148,IF(F1148&lt;=40000,ROUNDUP(F1148/2,0)+7500,IF(F1148&lt;=70000,ROUNDUP(F1148/4,0)+17500,35000)))),28000))))</f>
        <v/>
      </c>
      <c r="T1148" s="18">
        <f>IF(G1148&lt;=0,0,IF(G1148&lt;=12000,G1148,IF(G1148&lt;=32000,ROUNDUP(G1148/2,0)+6000,IF(G1148&lt;=56000,ROUNDUP(G1148/4,0)+14000,28000))))</f>
        <v/>
      </c>
      <c r="U1148" s="18">
        <f>IF(I1148&lt;=0,IF(H1148&lt;=0,0,IF(H1148&lt;=12000,H1148,IF(H1148&lt;=32000,ROUNDUP(H1148/2,0)+6000,IF(H1148&lt;=56000,ROUNDUP(H1148/4,0)+14000,28000)))),IF(H1148&lt;=0,IF(I1148&lt;=0,0,IF(I1148&lt;=15000,I1148,IF(I1148&lt;=40000,ROUNDUP(I1148/2,0)+7500,IF(I1148&lt;=70000,ROUNDUP(I1148/4,0)+17500,35000)))),MAX(IF(I1148&lt;=0,0,IF(I1148&lt;=15000,I1148,IF(I1148&lt;=40000,ROUNDUP(I1148/2,0)+7500,IF(I1148&lt;=70000,ROUNDUP(I1148/4,0)+17500,35000)))),MIN(IF(H1148&lt;=0,0,IF(H1148&lt;=12000,H1148,IF(H1148&lt;=32000,ROUNDUP(H1148/2,0)+6000,IF(H1148&lt;=56000,ROUNDUP(H1148/4,0)+14000,28000))))+IF(I1148&lt;=0,0,IF(I1148&lt;=15000,I1148,IF(I1148&lt;=40000,ROUNDUP(I1148/2,0)+7500,IF(I1148&lt;=70000,ROUNDUP(I1148/4,0)+17500,35000)))),28000))))</f>
        <v/>
      </c>
      <c r="V1148" s="18">
        <f>MIN(70000,S1148+T1148+U1148)</f>
        <v/>
      </c>
      <c r="W1148" s="18">
        <f>MAX(0,ROUNDDOWN(M1148-J1148-N1148-K1148-0,-3))</f>
        <v/>
      </c>
      <c r="X1148" s="18">
        <f>MAX(0,ROUNDDOWN(M1148-J1148-N1148-K1148-R1148,-3))</f>
        <v/>
      </c>
      <c r="Y1148" s="18">
        <f>IF(W1148&lt;=0,0,ROUNDDOWN((W1148*LOOKUP(W1148,{0,1950001,3300001,6950001,9000001,18000001,40000001},{0.05,0.1,0.2,0.23,0.33,0.4,0.45})-LOOKUP(W1148,{0,1950001,3300001,6950001,9000001,18000001,40000001},{0,97500,427500,636000,1536000,2796000,4796000}))*1.021,-2))</f>
        <v/>
      </c>
      <c r="Z1148" s="18">
        <f>IF(X1148&lt;=0,0,ROUNDDOWN((X1148*LOOKUP(X1148,{0,1950001,3300001,6950001,9000001,18000001,40000001},{0.05,0.1,0.2,0.23,0.33,0.4,0.45})-LOOKUP(X1148,{0,1950001,3300001,6950001,9000001,18000001,40000001},{0,97500,427500,636000,1536000,2796000,4796000}))*1.021,-2))</f>
        <v/>
      </c>
      <c r="AA1148" s="18">
        <f>MAX(0,ROUNDDOWN(M1148-J1148-430000-L1148-0,-3))</f>
        <v/>
      </c>
      <c r="AB1148" s="18">
        <f>MAX(0,ROUNDDOWN(M1148-J1148-430000-L1148-V1148,-3))</f>
        <v/>
      </c>
      <c r="AC1148" s="18">
        <f>IF(M1148&lt;=450000,0,MAX(0,ROUNDDOWN(AA1148*0.06-MIN(50000,AA1148)*0.03,-2))+MAX(0,ROUNDDOWN(AA1148*0.04-MIN(50000,AA1148)*0.02,-2)))</f>
        <v/>
      </c>
      <c r="AD1148" s="18">
        <f>IF(M1148&lt;=450000,0,MAX(0,ROUNDDOWN(AB1148*0.06-MIN(50000,AB1148)*0.03,-2))+MAX(0,ROUNDDOWN(AB1148*0.04-MIN(50000,AB1148)*0.02,-2)))</f>
        <v/>
      </c>
      <c r="AE1148" s="18">
        <f>Y1148-Z1148</f>
        <v/>
      </c>
      <c r="AF1148" s="18">
        <f>AC1148-AD1148</f>
        <v/>
      </c>
      <c r="AG1148" s="18">
        <f>AE1148+AF1148</f>
        <v/>
      </c>
      <c r="AH1148" s="20">
        <f>IF(W1148&lt;=0,0,LOOKUP(W1148,{0,1950001,3300001,6950001,9000001,18000001,40000001},{0.05,0.1,0.2,0.23,0.33,0.4,0.45}))</f>
        <v/>
      </c>
    </row>
    <row r="1149">
      <c r="A1149" t="inlineStr">
        <is>
          <t>1万円刻み 3区分8万円ずつ</t>
        </is>
      </c>
      <c r="B1149" s="18">
        <f>'4_1万円刻み'!$A$357</f>
        <v/>
      </c>
      <c r="C1149" s="19" t="n">
        <v>2026</v>
      </c>
      <c r="D1149" t="inlineStr">
        <is>
          <t>いいえ</t>
        </is>
      </c>
      <c r="E1149" s="18" t="n">
        <v>80000</v>
      </c>
      <c r="F1149" s="18" t="n">
        <v>0</v>
      </c>
      <c r="G1149" s="18" t="n">
        <v>80000</v>
      </c>
      <c r="H1149" s="18" t="n">
        <v>80000</v>
      </c>
      <c r="I1149" s="18" t="n">
        <v>0</v>
      </c>
      <c r="J1149" s="18">
        <f>ROUND(MIN(B1149/12,650000)*12*0.0915+MIN(B1149/12,1390000)*12*(0.0504+0)+B1149*0.005,0)</f>
        <v/>
      </c>
      <c r="K1149" s="18" t="n">
        <v>0</v>
      </c>
      <c r="L1149" s="18" t="n">
        <v>0</v>
      </c>
      <c r="M1149" s="18">
        <f>ROUND(IF(C1149&gt;=2026,IF(B1149&lt;741000,0,IF(B1149&lt;2191000,B1149-740000,IF(B1149&lt;2193000,1451000,IF(B1149&lt;2196000,1453000,IF(B1149&lt;2200000,1456000,IF(B1149&lt;3600000,ROUNDDOWN(B1149/4,-3)*2.8-80000,IF(B1149&lt;6600000,ROUNDDOWN(B1149/4,-3)*3.2-440000,IF(B1149&lt;8500000,ROUNDDOWN(B1149*0.9,0)-1100000,B1149-1950000)))))))),IF(B1149&lt;651000,0,IF(B1149&lt;1900000,B1149-650000,IF(B1149&lt;3600000,ROUNDDOWN(B1149/4,-3)*2.8-80000,IF(B1149&lt;6600000,ROUNDDOWN(B1149/4,-3)*3.2-440000,IF(B1149&lt;8500000,ROUNDDOWN(B1149*0.9,0)-1100000,B1149-1950000)))))),0)</f>
        <v/>
      </c>
      <c r="N1149" s="18">
        <f>IF(M1149&gt;23500000,NA(),IF(C1149&gt;=2026,IF(M1149&lt;=4890000,1040000,IF(M1149&lt;=6550000,670000,620000)),IF(M1149&lt;=1320000,950000,IF(M1149&lt;=3360000,880000,IF(M1149&lt;=4890000,680000,IF(M1149&lt;=6550000,630000,580000))))))</f>
        <v/>
      </c>
      <c r="O1149" s="18">
        <f>IF(F1149&lt;=0,IF(AND(D1149="はい",C1149&gt;=2026,C1149&lt;=2027),IF(E1149&lt;=0,0,IF(E1149&lt;=30000,E1149,IF(E1149&lt;=60000,ROUNDUP(E1149/2,0)+15000,IF(E1149&lt;=120000,ROUNDUP(E1149/4,0)+30000,60000)))),IF(E1149&lt;=0,0,IF(E1149&lt;=20000,E1149,IF(E1149&lt;=40000,ROUNDUP(E1149/2,0)+10000,IF(E1149&lt;=80000,ROUNDUP(E1149/4,0)+20000,40000))))),IF(E1149&lt;=0,IF(F1149&lt;=0,0,IF(F1149&lt;=25000,F1149,IF(F1149&lt;=50000,ROUNDUP(F1149/2,0)+12500,IF(F1149&lt;=100000,ROUNDUP(F1149/4,0)+25000,50000)))),MAX(IF(F1149&lt;=0,0,IF(F1149&lt;=25000,F1149,IF(F1149&lt;=50000,ROUNDUP(F1149/2,0)+12500,IF(F1149&lt;=100000,ROUNDUP(F1149/4,0)+25000,50000)))),MIN(IF(AND(D1149="はい",C1149&gt;=2026,C1149&lt;=2027),IF(E1149&lt;=0,0,IF(E1149&lt;=30000,E1149,IF(E1149&lt;=60000,ROUNDUP(E1149/2,0)+15000,IF(E1149&lt;=120000,ROUNDUP(E1149/4,0)+30000,60000)))),IF(E1149&lt;=0,0,IF(E1149&lt;=20000,E1149,IF(E1149&lt;=40000,ROUNDUP(E1149/2,0)+10000,IF(E1149&lt;=80000,ROUNDUP(E1149/4,0)+20000,40000)))))+IF(F1149&lt;=0,0,IF(F1149&lt;=25000,F1149,IF(F1149&lt;=50000,ROUNDUP(F1149/2,0)+12500,IF(F1149&lt;=100000,ROUNDUP(F1149/4,0)+25000,50000)))),IF(AND(D1149="はい",C1149&gt;=2026,C1149&lt;=2027),60000,40000)))))</f>
        <v/>
      </c>
      <c r="P1149" s="18">
        <f>IF(G1149&lt;=0,0,IF(G1149&lt;=20000,G1149,IF(G1149&lt;=40000,ROUNDUP(G1149/2,0)+10000,IF(G1149&lt;=80000,ROUNDUP(G1149/4,0)+20000,40000))))</f>
        <v/>
      </c>
      <c r="Q1149" s="18">
        <f>IF(I1149&lt;=0,IF(H1149&lt;=0,0,IF(H1149&lt;=20000,H1149,IF(H1149&lt;=40000,ROUNDUP(H1149/2,0)+10000,IF(H1149&lt;=80000,ROUNDUP(H1149/4,0)+20000,40000)))),IF(H1149&lt;=0,IF(I1149&lt;=0,0,IF(I1149&lt;=25000,I1149,IF(I1149&lt;=50000,ROUNDUP(I1149/2,0)+12500,IF(I1149&lt;=100000,ROUNDUP(I1149/4,0)+25000,50000)))),MAX(IF(I1149&lt;=0,0,IF(I1149&lt;=25000,I1149,IF(I1149&lt;=50000,ROUNDUP(I1149/2,0)+12500,IF(I1149&lt;=100000,ROUNDUP(I1149/4,0)+25000,50000)))),MIN(IF(H1149&lt;=0,0,IF(H1149&lt;=20000,H1149,IF(H1149&lt;=40000,ROUNDUP(H1149/2,0)+10000,IF(H1149&lt;=80000,ROUNDUP(H1149/4,0)+20000,40000))))+IF(I1149&lt;=0,0,IF(I1149&lt;=25000,I1149,IF(I1149&lt;=50000,ROUNDUP(I1149/2,0)+12500,IF(I1149&lt;=100000,ROUNDUP(I1149/4,0)+25000,50000)))),40000))))</f>
        <v/>
      </c>
      <c r="R1149" s="18">
        <f>MIN(120000,O1149+P1149+Q1149)</f>
        <v/>
      </c>
      <c r="S1149" s="18">
        <f>IF(F1149&lt;=0,IF(E1149&lt;=0,0,IF(E1149&lt;=12000,E1149,IF(E1149&lt;=32000,ROUNDUP(E1149/2,0)+6000,IF(E1149&lt;=56000,ROUNDUP(E1149/4,0)+14000,28000)))),IF(E1149&lt;=0,IF(F1149&lt;=0,0,IF(F1149&lt;=15000,F1149,IF(F1149&lt;=40000,ROUNDUP(F1149/2,0)+7500,IF(F1149&lt;=70000,ROUNDUP(F1149/4,0)+17500,35000)))),MAX(IF(F1149&lt;=0,0,IF(F1149&lt;=15000,F1149,IF(F1149&lt;=40000,ROUNDUP(F1149/2,0)+7500,IF(F1149&lt;=70000,ROUNDUP(F1149/4,0)+17500,35000)))),MIN(IF(E1149&lt;=0,0,IF(E1149&lt;=12000,E1149,IF(E1149&lt;=32000,ROUNDUP(E1149/2,0)+6000,IF(E1149&lt;=56000,ROUNDUP(E1149/4,0)+14000,28000))))+IF(F1149&lt;=0,0,IF(F1149&lt;=15000,F1149,IF(F1149&lt;=40000,ROUNDUP(F1149/2,0)+7500,IF(F1149&lt;=70000,ROUNDUP(F1149/4,0)+17500,35000)))),28000))))</f>
        <v/>
      </c>
      <c r="T1149" s="18">
        <f>IF(G1149&lt;=0,0,IF(G1149&lt;=12000,G1149,IF(G1149&lt;=32000,ROUNDUP(G1149/2,0)+6000,IF(G1149&lt;=56000,ROUNDUP(G1149/4,0)+14000,28000))))</f>
        <v/>
      </c>
      <c r="U1149" s="18">
        <f>IF(I1149&lt;=0,IF(H1149&lt;=0,0,IF(H1149&lt;=12000,H1149,IF(H1149&lt;=32000,ROUNDUP(H1149/2,0)+6000,IF(H1149&lt;=56000,ROUNDUP(H1149/4,0)+14000,28000)))),IF(H1149&lt;=0,IF(I1149&lt;=0,0,IF(I1149&lt;=15000,I1149,IF(I1149&lt;=40000,ROUNDUP(I1149/2,0)+7500,IF(I1149&lt;=70000,ROUNDUP(I1149/4,0)+17500,35000)))),MAX(IF(I1149&lt;=0,0,IF(I1149&lt;=15000,I1149,IF(I1149&lt;=40000,ROUNDUP(I1149/2,0)+7500,IF(I1149&lt;=70000,ROUNDUP(I1149/4,0)+17500,35000)))),MIN(IF(H1149&lt;=0,0,IF(H1149&lt;=12000,H1149,IF(H1149&lt;=32000,ROUNDUP(H1149/2,0)+6000,IF(H1149&lt;=56000,ROUNDUP(H1149/4,0)+14000,28000))))+IF(I1149&lt;=0,0,IF(I1149&lt;=15000,I1149,IF(I1149&lt;=40000,ROUNDUP(I1149/2,0)+7500,IF(I1149&lt;=70000,ROUNDUP(I1149/4,0)+17500,35000)))),28000))))</f>
        <v/>
      </c>
      <c r="V1149" s="18">
        <f>MIN(70000,S1149+T1149+U1149)</f>
        <v/>
      </c>
      <c r="W1149" s="18">
        <f>MAX(0,ROUNDDOWN(M1149-J1149-N1149-K1149-0,-3))</f>
        <v/>
      </c>
      <c r="X1149" s="18">
        <f>MAX(0,ROUNDDOWN(M1149-J1149-N1149-K1149-R1149,-3))</f>
        <v/>
      </c>
      <c r="Y1149" s="18">
        <f>IF(W1149&lt;=0,0,ROUNDDOWN((W1149*LOOKUP(W1149,{0,1950001,3300001,6950001,9000001,18000001,40000001},{0.05,0.1,0.2,0.23,0.33,0.4,0.45})-LOOKUP(W1149,{0,1950001,3300001,6950001,9000001,18000001,40000001},{0,97500,427500,636000,1536000,2796000,4796000}))*1.021,-2))</f>
        <v/>
      </c>
      <c r="Z1149" s="18">
        <f>IF(X1149&lt;=0,0,ROUNDDOWN((X1149*LOOKUP(X1149,{0,1950001,3300001,6950001,9000001,18000001,40000001},{0.05,0.1,0.2,0.23,0.33,0.4,0.45})-LOOKUP(X1149,{0,1950001,3300001,6950001,9000001,18000001,40000001},{0,97500,427500,636000,1536000,2796000,4796000}))*1.021,-2))</f>
        <v/>
      </c>
      <c r="AA1149" s="18">
        <f>MAX(0,ROUNDDOWN(M1149-J1149-430000-L1149-0,-3))</f>
        <v/>
      </c>
      <c r="AB1149" s="18">
        <f>MAX(0,ROUNDDOWN(M1149-J1149-430000-L1149-V1149,-3))</f>
        <v/>
      </c>
      <c r="AC1149" s="18">
        <f>IF(M1149&lt;=450000,0,MAX(0,ROUNDDOWN(AA1149*0.06-MIN(50000,AA1149)*0.03,-2))+MAX(0,ROUNDDOWN(AA1149*0.04-MIN(50000,AA1149)*0.02,-2)))</f>
        <v/>
      </c>
      <c r="AD1149" s="18">
        <f>IF(M1149&lt;=450000,0,MAX(0,ROUNDDOWN(AB1149*0.06-MIN(50000,AB1149)*0.03,-2))+MAX(0,ROUNDDOWN(AB1149*0.04-MIN(50000,AB1149)*0.02,-2)))</f>
        <v/>
      </c>
      <c r="AE1149" s="18">
        <f>Y1149-Z1149</f>
        <v/>
      </c>
      <c r="AF1149" s="18">
        <f>AC1149-AD1149</f>
        <v/>
      </c>
      <c r="AG1149" s="18">
        <f>AE1149+AF1149</f>
        <v/>
      </c>
      <c r="AH1149" s="20">
        <f>IF(W1149&lt;=0,0,LOOKUP(W1149,{0,1950001,3300001,6950001,9000001,18000001,40000001},{0.05,0.1,0.2,0.23,0.33,0.4,0.45}))</f>
        <v/>
      </c>
    </row>
    <row r="1150">
      <c r="A1150" t="inlineStr">
        <is>
          <t>1万円刻み 一般8万円</t>
        </is>
      </c>
      <c r="B1150" s="18">
        <f>'4_1万円刻み'!$A$357</f>
        <v/>
      </c>
      <c r="C1150" s="19" t="n">
        <v>2026</v>
      </c>
      <c r="D1150" t="inlineStr">
        <is>
          <t>いいえ</t>
        </is>
      </c>
      <c r="E1150" s="18" t="n">
        <v>80000</v>
      </c>
      <c r="F1150" s="18" t="n">
        <v>0</v>
      </c>
      <c r="G1150" s="18" t="n">
        <v>0</v>
      </c>
      <c r="H1150" s="18" t="n">
        <v>0</v>
      </c>
      <c r="I1150" s="18" t="n">
        <v>0</v>
      </c>
      <c r="J1150" s="18">
        <f>ROUND(MIN(B1150/12,650000)*12*0.0915+MIN(B1150/12,1390000)*12*(0.0504+0)+B1150*0.005,0)</f>
        <v/>
      </c>
      <c r="K1150" s="18" t="n">
        <v>0</v>
      </c>
      <c r="L1150" s="18" t="n">
        <v>0</v>
      </c>
      <c r="M1150" s="18">
        <f>ROUND(IF(C1150&gt;=2026,IF(B1150&lt;741000,0,IF(B1150&lt;2191000,B1150-740000,IF(B1150&lt;2193000,1451000,IF(B1150&lt;2196000,1453000,IF(B1150&lt;2200000,1456000,IF(B1150&lt;3600000,ROUNDDOWN(B1150/4,-3)*2.8-80000,IF(B1150&lt;6600000,ROUNDDOWN(B1150/4,-3)*3.2-440000,IF(B1150&lt;8500000,ROUNDDOWN(B1150*0.9,0)-1100000,B1150-1950000)))))))),IF(B1150&lt;651000,0,IF(B1150&lt;1900000,B1150-650000,IF(B1150&lt;3600000,ROUNDDOWN(B1150/4,-3)*2.8-80000,IF(B1150&lt;6600000,ROUNDDOWN(B1150/4,-3)*3.2-440000,IF(B1150&lt;8500000,ROUNDDOWN(B1150*0.9,0)-1100000,B1150-1950000)))))),0)</f>
        <v/>
      </c>
      <c r="N1150" s="18">
        <f>IF(M1150&gt;23500000,NA(),IF(C1150&gt;=2026,IF(M1150&lt;=4890000,1040000,IF(M1150&lt;=6550000,670000,620000)),IF(M1150&lt;=1320000,950000,IF(M1150&lt;=3360000,880000,IF(M1150&lt;=4890000,680000,IF(M1150&lt;=6550000,630000,580000))))))</f>
        <v/>
      </c>
      <c r="O1150" s="18">
        <f>IF(F1150&lt;=0,IF(AND(D1150="はい",C1150&gt;=2026,C1150&lt;=2027),IF(E1150&lt;=0,0,IF(E1150&lt;=30000,E1150,IF(E1150&lt;=60000,ROUNDUP(E1150/2,0)+15000,IF(E1150&lt;=120000,ROUNDUP(E1150/4,0)+30000,60000)))),IF(E1150&lt;=0,0,IF(E1150&lt;=20000,E1150,IF(E1150&lt;=40000,ROUNDUP(E1150/2,0)+10000,IF(E1150&lt;=80000,ROUNDUP(E1150/4,0)+20000,40000))))),IF(E1150&lt;=0,IF(F1150&lt;=0,0,IF(F1150&lt;=25000,F1150,IF(F1150&lt;=50000,ROUNDUP(F1150/2,0)+12500,IF(F1150&lt;=100000,ROUNDUP(F1150/4,0)+25000,50000)))),MAX(IF(F1150&lt;=0,0,IF(F1150&lt;=25000,F1150,IF(F1150&lt;=50000,ROUNDUP(F1150/2,0)+12500,IF(F1150&lt;=100000,ROUNDUP(F1150/4,0)+25000,50000)))),MIN(IF(AND(D1150="はい",C1150&gt;=2026,C1150&lt;=2027),IF(E1150&lt;=0,0,IF(E1150&lt;=30000,E1150,IF(E1150&lt;=60000,ROUNDUP(E1150/2,0)+15000,IF(E1150&lt;=120000,ROUNDUP(E1150/4,0)+30000,60000)))),IF(E1150&lt;=0,0,IF(E1150&lt;=20000,E1150,IF(E1150&lt;=40000,ROUNDUP(E1150/2,0)+10000,IF(E1150&lt;=80000,ROUNDUP(E1150/4,0)+20000,40000)))))+IF(F1150&lt;=0,0,IF(F1150&lt;=25000,F1150,IF(F1150&lt;=50000,ROUNDUP(F1150/2,0)+12500,IF(F1150&lt;=100000,ROUNDUP(F1150/4,0)+25000,50000)))),IF(AND(D1150="はい",C1150&gt;=2026,C1150&lt;=2027),60000,40000)))))</f>
        <v/>
      </c>
      <c r="P1150" s="18">
        <f>IF(G1150&lt;=0,0,IF(G1150&lt;=20000,G1150,IF(G1150&lt;=40000,ROUNDUP(G1150/2,0)+10000,IF(G1150&lt;=80000,ROUNDUP(G1150/4,0)+20000,40000))))</f>
        <v/>
      </c>
      <c r="Q1150" s="18">
        <f>IF(I1150&lt;=0,IF(H1150&lt;=0,0,IF(H1150&lt;=20000,H1150,IF(H1150&lt;=40000,ROUNDUP(H1150/2,0)+10000,IF(H1150&lt;=80000,ROUNDUP(H1150/4,0)+20000,40000)))),IF(H1150&lt;=0,IF(I1150&lt;=0,0,IF(I1150&lt;=25000,I1150,IF(I1150&lt;=50000,ROUNDUP(I1150/2,0)+12500,IF(I1150&lt;=100000,ROUNDUP(I1150/4,0)+25000,50000)))),MAX(IF(I1150&lt;=0,0,IF(I1150&lt;=25000,I1150,IF(I1150&lt;=50000,ROUNDUP(I1150/2,0)+12500,IF(I1150&lt;=100000,ROUNDUP(I1150/4,0)+25000,50000)))),MIN(IF(H1150&lt;=0,0,IF(H1150&lt;=20000,H1150,IF(H1150&lt;=40000,ROUNDUP(H1150/2,0)+10000,IF(H1150&lt;=80000,ROUNDUP(H1150/4,0)+20000,40000))))+IF(I1150&lt;=0,0,IF(I1150&lt;=25000,I1150,IF(I1150&lt;=50000,ROUNDUP(I1150/2,0)+12500,IF(I1150&lt;=100000,ROUNDUP(I1150/4,0)+25000,50000)))),40000))))</f>
        <v/>
      </c>
      <c r="R1150" s="18">
        <f>MIN(120000,O1150+P1150+Q1150)</f>
        <v/>
      </c>
      <c r="S1150" s="18">
        <f>IF(F1150&lt;=0,IF(E1150&lt;=0,0,IF(E1150&lt;=12000,E1150,IF(E1150&lt;=32000,ROUNDUP(E1150/2,0)+6000,IF(E1150&lt;=56000,ROUNDUP(E1150/4,0)+14000,28000)))),IF(E1150&lt;=0,IF(F1150&lt;=0,0,IF(F1150&lt;=15000,F1150,IF(F1150&lt;=40000,ROUNDUP(F1150/2,0)+7500,IF(F1150&lt;=70000,ROUNDUP(F1150/4,0)+17500,35000)))),MAX(IF(F1150&lt;=0,0,IF(F1150&lt;=15000,F1150,IF(F1150&lt;=40000,ROUNDUP(F1150/2,0)+7500,IF(F1150&lt;=70000,ROUNDUP(F1150/4,0)+17500,35000)))),MIN(IF(E1150&lt;=0,0,IF(E1150&lt;=12000,E1150,IF(E1150&lt;=32000,ROUNDUP(E1150/2,0)+6000,IF(E1150&lt;=56000,ROUNDUP(E1150/4,0)+14000,28000))))+IF(F1150&lt;=0,0,IF(F1150&lt;=15000,F1150,IF(F1150&lt;=40000,ROUNDUP(F1150/2,0)+7500,IF(F1150&lt;=70000,ROUNDUP(F1150/4,0)+17500,35000)))),28000))))</f>
        <v/>
      </c>
      <c r="T1150" s="18">
        <f>IF(G1150&lt;=0,0,IF(G1150&lt;=12000,G1150,IF(G1150&lt;=32000,ROUNDUP(G1150/2,0)+6000,IF(G1150&lt;=56000,ROUNDUP(G1150/4,0)+14000,28000))))</f>
        <v/>
      </c>
      <c r="U1150" s="18">
        <f>IF(I1150&lt;=0,IF(H1150&lt;=0,0,IF(H1150&lt;=12000,H1150,IF(H1150&lt;=32000,ROUNDUP(H1150/2,0)+6000,IF(H1150&lt;=56000,ROUNDUP(H1150/4,0)+14000,28000)))),IF(H1150&lt;=0,IF(I1150&lt;=0,0,IF(I1150&lt;=15000,I1150,IF(I1150&lt;=40000,ROUNDUP(I1150/2,0)+7500,IF(I1150&lt;=70000,ROUNDUP(I1150/4,0)+17500,35000)))),MAX(IF(I1150&lt;=0,0,IF(I1150&lt;=15000,I1150,IF(I1150&lt;=40000,ROUNDUP(I1150/2,0)+7500,IF(I1150&lt;=70000,ROUNDUP(I1150/4,0)+17500,35000)))),MIN(IF(H1150&lt;=0,0,IF(H1150&lt;=12000,H1150,IF(H1150&lt;=32000,ROUNDUP(H1150/2,0)+6000,IF(H1150&lt;=56000,ROUNDUP(H1150/4,0)+14000,28000))))+IF(I1150&lt;=0,0,IF(I1150&lt;=15000,I1150,IF(I1150&lt;=40000,ROUNDUP(I1150/2,0)+7500,IF(I1150&lt;=70000,ROUNDUP(I1150/4,0)+17500,35000)))),28000))))</f>
        <v/>
      </c>
      <c r="V1150" s="18">
        <f>MIN(70000,S1150+T1150+U1150)</f>
        <v/>
      </c>
      <c r="W1150" s="18">
        <f>MAX(0,ROUNDDOWN(M1150-J1150-N1150-K1150-0,-3))</f>
        <v/>
      </c>
      <c r="X1150" s="18">
        <f>MAX(0,ROUNDDOWN(M1150-J1150-N1150-K1150-R1150,-3))</f>
        <v/>
      </c>
      <c r="Y1150" s="18">
        <f>IF(W1150&lt;=0,0,ROUNDDOWN((W1150*LOOKUP(W1150,{0,1950001,3300001,6950001,9000001,18000001,40000001},{0.05,0.1,0.2,0.23,0.33,0.4,0.45})-LOOKUP(W1150,{0,1950001,3300001,6950001,9000001,18000001,40000001},{0,97500,427500,636000,1536000,2796000,4796000}))*1.021,-2))</f>
        <v/>
      </c>
      <c r="Z1150" s="18">
        <f>IF(X1150&lt;=0,0,ROUNDDOWN((X1150*LOOKUP(X1150,{0,1950001,3300001,6950001,9000001,18000001,40000001},{0.05,0.1,0.2,0.23,0.33,0.4,0.45})-LOOKUP(X1150,{0,1950001,3300001,6950001,9000001,18000001,40000001},{0,97500,427500,636000,1536000,2796000,4796000}))*1.021,-2))</f>
        <v/>
      </c>
      <c r="AA1150" s="18">
        <f>MAX(0,ROUNDDOWN(M1150-J1150-430000-L1150-0,-3))</f>
        <v/>
      </c>
      <c r="AB1150" s="18">
        <f>MAX(0,ROUNDDOWN(M1150-J1150-430000-L1150-V1150,-3))</f>
        <v/>
      </c>
      <c r="AC1150" s="18">
        <f>IF(M1150&lt;=450000,0,MAX(0,ROUNDDOWN(AA1150*0.06-MIN(50000,AA1150)*0.03,-2))+MAX(0,ROUNDDOWN(AA1150*0.04-MIN(50000,AA1150)*0.02,-2)))</f>
        <v/>
      </c>
      <c r="AD1150" s="18">
        <f>IF(M1150&lt;=450000,0,MAX(0,ROUNDDOWN(AB1150*0.06-MIN(50000,AB1150)*0.03,-2))+MAX(0,ROUNDDOWN(AB1150*0.04-MIN(50000,AB1150)*0.02,-2)))</f>
        <v/>
      </c>
      <c r="AE1150" s="18">
        <f>Y1150-Z1150</f>
        <v/>
      </c>
      <c r="AF1150" s="18">
        <f>AC1150-AD1150</f>
        <v/>
      </c>
      <c r="AG1150" s="18">
        <f>AE1150+AF1150</f>
        <v/>
      </c>
      <c r="AH1150" s="20">
        <f>IF(W1150&lt;=0,0,LOOKUP(W1150,{0,1950001,3300001,6950001,9000001,18000001,40000001},{0.05,0.1,0.2,0.23,0.33,0.4,0.45}))</f>
        <v/>
      </c>
    </row>
    <row r="1151">
      <c r="A1151" t="inlineStr">
        <is>
          <t>1万円刻み 特例あり一般12万円</t>
        </is>
      </c>
      <c r="B1151" s="18">
        <f>'4_1万円刻み'!$A$357</f>
        <v/>
      </c>
      <c r="C1151" s="19" t="n">
        <v>2026</v>
      </c>
      <c r="D1151" t="inlineStr">
        <is>
          <t>はい</t>
        </is>
      </c>
      <c r="E1151" s="18" t="n">
        <v>120000</v>
      </c>
      <c r="F1151" s="18" t="n">
        <v>0</v>
      </c>
      <c r="G1151" s="18" t="n">
        <v>0</v>
      </c>
      <c r="H1151" s="18" t="n">
        <v>0</v>
      </c>
      <c r="I1151" s="18" t="n">
        <v>0</v>
      </c>
      <c r="J1151" s="18">
        <f>ROUND(MIN(B1151/12,650000)*12*0.0915+MIN(B1151/12,1390000)*12*(0.0504+0)+B1151*0.005,0)</f>
        <v/>
      </c>
      <c r="K1151" s="18" t="n">
        <v>0</v>
      </c>
      <c r="L1151" s="18" t="n">
        <v>0</v>
      </c>
      <c r="M1151" s="18">
        <f>ROUND(IF(C1151&gt;=2026,IF(B1151&lt;741000,0,IF(B1151&lt;2191000,B1151-740000,IF(B1151&lt;2193000,1451000,IF(B1151&lt;2196000,1453000,IF(B1151&lt;2200000,1456000,IF(B1151&lt;3600000,ROUNDDOWN(B1151/4,-3)*2.8-80000,IF(B1151&lt;6600000,ROUNDDOWN(B1151/4,-3)*3.2-440000,IF(B1151&lt;8500000,ROUNDDOWN(B1151*0.9,0)-1100000,B1151-1950000)))))))),IF(B1151&lt;651000,0,IF(B1151&lt;1900000,B1151-650000,IF(B1151&lt;3600000,ROUNDDOWN(B1151/4,-3)*2.8-80000,IF(B1151&lt;6600000,ROUNDDOWN(B1151/4,-3)*3.2-440000,IF(B1151&lt;8500000,ROUNDDOWN(B1151*0.9,0)-1100000,B1151-1950000)))))),0)</f>
        <v/>
      </c>
      <c r="N1151" s="18">
        <f>IF(M1151&gt;23500000,NA(),IF(C1151&gt;=2026,IF(M1151&lt;=4890000,1040000,IF(M1151&lt;=6550000,670000,620000)),IF(M1151&lt;=1320000,950000,IF(M1151&lt;=3360000,880000,IF(M1151&lt;=4890000,680000,IF(M1151&lt;=6550000,630000,580000))))))</f>
        <v/>
      </c>
      <c r="O1151" s="18">
        <f>IF(F1151&lt;=0,IF(AND(D1151="はい",C1151&gt;=2026,C1151&lt;=2027),IF(E1151&lt;=0,0,IF(E1151&lt;=30000,E1151,IF(E1151&lt;=60000,ROUNDUP(E1151/2,0)+15000,IF(E1151&lt;=120000,ROUNDUP(E1151/4,0)+30000,60000)))),IF(E1151&lt;=0,0,IF(E1151&lt;=20000,E1151,IF(E1151&lt;=40000,ROUNDUP(E1151/2,0)+10000,IF(E1151&lt;=80000,ROUNDUP(E1151/4,0)+20000,40000))))),IF(E1151&lt;=0,IF(F1151&lt;=0,0,IF(F1151&lt;=25000,F1151,IF(F1151&lt;=50000,ROUNDUP(F1151/2,0)+12500,IF(F1151&lt;=100000,ROUNDUP(F1151/4,0)+25000,50000)))),MAX(IF(F1151&lt;=0,0,IF(F1151&lt;=25000,F1151,IF(F1151&lt;=50000,ROUNDUP(F1151/2,0)+12500,IF(F1151&lt;=100000,ROUNDUP(F1151/4,0)+25000,50000)))),MIN(IF(AND(D1151="はい",C1151&gt;=2026,C1151&lt;=2027),IF(E1151&lt;=0,0,IF(E1151&lt;=30000,E1151,IF(E1151&lt;=60000,ROUNDUP(E1151/2,0)+15000,IF(E1151&lt;=120000,ROUNDUP(E1151/4,0)+30000,60000)))),IF(E1151&lt;=0,0,IF(E1151&lt;=20000,E1151,IF(E1151&lt;=40000,ROUNDUP(E1151/2,0)+10000,IF(E1151&lt;=80000,ROUNDUP(E1151/4,0)+20000,40000)))))+IF(F1151&lt;=0,0,IF(F1151&lt;=25000,F1151,IF(F1151&lt;=50000,ROUNDUP(F1151/2,0)+12500,IF(F1151&lt;=100000,ROUNDUP(F1151/4,0)+25000,50000)))),IF(AND(D1151="はい",C1151&gt;=2026,C1151&lt;=2027),60000,40000)))))</f>
        <v/>
      </c>
      <c r="P1151" s="18">
        <f>IF(G1151&lt;=0,0,IF(G1151&lt;=20000,G1151,IF(G1151&lt;=40000,ROUNDUP(G1151/2,0)+10000,IF(G1151&lt;=80000,ROUNDUP(G1151/4,0)+20000,40000))))</f>
        <v/>
      </c>
      <c r="Q1151" s="18">
        <f>IF(I1151&lt;=0,IF(H1151&lt;=0,0,IF(H1151&lt;=20000,H1151,IF(H1151&lt;=40000,ROUNDUP(H1151/2,0)+10000,IF(H1151&lt;=80000,ROUNDUP(H1151/4,0)+20000,40000)))),IF(H1151&lt;=0,IF(I1151&lt;=0,0,IF(I1151&lt;=25000,I1151,IF(I1151&lt;=50000,ROUNDUP(I1151/2,0)+12500,IF(I1151&lt;=100000,ROUNDUP(I1151/4,0)+25000,50000)))),MAX(IF(I1151&lt;=0,0,IF(I1151&lt;=25000,I1151,IF(I1151&lt;=50000,ROUNDUP(I1151/2,0)+12500,IF(I1151&lt;=100000,ROUNDUP(I1151/4,0)+25000,50000)))),MIN(IF(H1151&lt;=0,0,IF(H1151&lt;=20000,H1151,IF(H1151&lt;=40000,ROUNDUP(H1151/2,0)+10000,IF(H1151&lt;=80000,ROUNDUP(H1151/4,0)+20000,40000))))+IF(I1151&lt;=0,0,IF(I1151&lt;=25000,I1151,IF(I1151&lt;=50000,ROUNDUP(I1151/2,0)+12500,IF(I1151&lt;=100000,ROUNDUP(I1151/4,0)+25000,50000)))),40000))))</f>
        <v/>
      </c>
      <c r="R1151" s="18">
        <f>MIN(120000,O1151+P1151+Q1151)</f>
        <v/>
      </c>
      <c r="S1151" s="18">
        <f>IF(F1151&lt;=0,IF(E1151&lt;=0,0,IF(E1151&lt;=12000,E1151,IF(E1151&lt;=32000,ROUNDUP(E1151/2,0)+6000,IF(E1151&lt;=56000,ROUNDUP(E1151/4,0)+14000,28000)))),IF(E1151&lt;=0,IF(F1151&lt;=0,0,IF(F1151&lt;=15000,F1151,IF(F1151&lt;=40000,ROUNDUP(F1151/2,0)+7500,IF(F1151&lt;=70000,ROUNDUP(F1151/4,0)+17500,35000)))),MAX(IF(F1151&lt;=0,0,IF(F1151&lt;=15000,F1151,IF(F1151&lt;=40000,ROUNDUP(F1151/2,0)+7500,IF(F1151&lt;=70000,ROUNDUP(F1151/4,0)+17500,35000)))),MIN(IF(E1151&lt;=0,0,IF(E1151&lt;=12000,E1151,IF(E1151&lt;=32000,ROUNDUP(E1151/2,0)+6000,IF(E1151&lt;=56000,ROUNDUP(E1151/4,0)+14000,28000))))+IF(F1151&lt;=0,0,IF(F1151&lt;=15000,F1151,IF(F1151&lt;=40000,ROUNDUP(F1151/2,0)+7500,IF(F1151&lt;=70000,ROUNDUP(F1151/4,0)+17500,35000)))),28000))))</f>
        <v/>
      </c>
      <c r="T1151" s="18">
        <f>IF(G1151&lt;=0,0,IF(G1151&lt;=12000,G1151,IF(G1151&lt;=32000,ROUNDUP(G1151/2,0)+6000,IF(G1151&lt;=56000,ROUNDUP(G1151/4,0)+14000,28000))))</f>
        <v/>
      </c>
      <c r="U1151" s="18">
        <f>IF(I1151&lt;=0,IF(H1151&lt;=0,0,IF(H1151&lt;=12000,H1151,IF(H1151&lt;=32000,ROUNDUP(H1151/2,0)+6000,IF(H1151&lt;=56000,ROUNDUP(H1151/4,0)+14000,28000)))),IF(H1151&lt;=0,IF(I1151&lt;=0,0,IF(I1151&lt;=15000,I1151,IF(I1151&lt;=40000,ROUNDUP(I1151/2,0)+7500,IF(I1151&lt;=70000,ROUNDUP(I1151/4,0)+17500,35000)))),MAX(IF(I1151&lt;=0,0,IF(I1151&lt;=15000,I1151,IF(I1151&lt;=40000,ROUNDUP(I1151/2,0)+7500,IF(I1151&lt;=70000,ROUNDUP(I1151/4,0)+17500,35000)))),MIN(IF(H1151&lt;=0,0,IF(H1151&lt;=12000,H1151,IF(H1151&lt;=32000,ROUNDUP(H1151/2,0)+6000,IF(H1151&lt;=56000,ROUNDUP(H1151/4,0)+14000,28000))))+IF(I1151&lt;=0,0,IF(I1151&lt;=15000,I1151,IF(I1151&lt;=40000,ROUNDUP(I1151/2,0)+7500,IF(I1151&lt;=70000,ROUNDUP(I1151/4,0)+17500,35000)))),28000))))</f>
        <v/>
      </c>
      <c r="V1151" s="18">
        <f>MIN(70000,S1151+T1151+U1151)</f>
        <v/>
      </c>
      <c r="W1151" s="18">
        <f>MAX(0,ROUNDDOWN(M1151-J1151-N1151-K1151-0,-3))</f>
        <v/>
      </c>
      <c r="X1151" s="18">
        <f>MAX(0,ROUNDDOWN(M1151-J1151-N1151-K1151-R1151,-3))</f>
        <v/>
      </c>
      <c r="Y1151" s="18">
        <f>IF(W1151&lt;=0,0,ROUNDDOWN((W1151*LOOKUP(W1151,{0,1950001,3300001,6950001,9000001,18000001,40000001},{0.05,0.1,0.2,0.23,0.33,0.4,0.45})-LOOKUP(W1151,{0,1950001,3300001,6950001,9000001,18000001,40000001},{0,97500,427500,636000,1536000,2796000,4796000}))*1.021,-2))</f>
        <v/>
      </c>
      <c r="Z1151" s="18">
        <f>IF(X1151&lt;=0,0,ROUNDDOWN((X1151*LOOKUP(X1151,{0,1950001,3300001,6950001,9000001,18000001,40000001},{0.05,0.1,0.2,0.23,0.33,0.4,0.45})-LOOKUP(X1151,{0,1950001,3300001,6950001,9000001,18000001,40000001},{0,97500,427500,636000,1536000,2796000,4796000}))*1.021,-2))</f>
        <v/>
      </c>
      <c r="AA1151" s="18">
        <f>MAX(0,ROUNDDOWN(M1151-J1151-430000-L1151-0,-3))</f>
        <v/>
      </c>
      <c r="AB1151" s="18">
        <f>MAX(0,ROUNDDOWN(M1151-J1151-430000-L1151-V1151,-3))</f>
        <v/>
      </c>
      <c r="AC1151" s="18">
        <f>IF(M1151&lt;=450000,0,MAX(0,ROUNDDOWN(AA1151*0.06-MIN(50000,AA1151)*0.03,-2))+MAX(0,ROUNDDOWN(AA1151*0.04-MIN(50000,AA1151)*0.02,-2)))</f>
        <v/>
      </c>
      <c r="AD1151" s="18">
        <f>IF(M1151&lt;=450000,0,MAX(0,ROUNDDOWN(AB1151*0.06-MIN(50000,AB1151)*0.03,-2))+MAX(0,ROUNDDOWN(AB1151*0.04-MIN(50000,AB1151)*0.02,-2)))</f>
        <v/>
      </c>
      <c r="AE1151" s="18">
        <f>Y1151-Z1151</f>
        <v/>
      </c>
      <c r="AF1151" s="18">
        <f>AC1151-AD1151</f>
        <v/>
      </c>
      <c r="AG1151" s="18">
        <f>AE1151+AF1151</f>
        <v/>
      </c>
      <c r="AH1151" s="20">
        <f>IF(W1151&lt;=0,0,LOOKUP(W1151,{0,1950001,3300001,6950001,9000001,18000001,40000001},{0.05,0.1,0.2,0.23,0.33,0.4,0.45}))</f>
        <v/>
      </c>
    </row>
    <row r="1152">
      <c r="A1152" t="inlineStr">
        <is>
          <t>1万円刻み 3区分8万円ずつ</t>
        </is>
      </c>
      <c r="B1152" s="18">
        <f>'4_1万円刻み'!$A$358</f>
        <v/>
      </c>
      <c r="C1152" s="19" t="n">
        <v>2026</v>
      </c>
      <c r="D1152" t="inlineStr">
        <is>
          <t>いいえ</t>
        </is>
      </c>
      <c r="E1152" s="18" t="n">
        <v>80000</v>
      </c>
      <c r="F1152" s="18" t="n">
        <v>0</v>
      </c>
      <c r="G1152" s="18" t="n">
        <v>80000</v>
      </c>
      <c r="H1152" s="18" t="n">
        <v>80000</v>
      </c>
      <c r="I1152" s="18" t="n">
        <v>0</v>
      </c>
      <c r="J1152" s="18">
        <f>ROUND(MIN(B1152/12,650000)*12*0.0915+MIN(B1152/12,1390000)*12*(0.0504+0)+B1152*0.005,0)</f>
        <v/>
      </c>
      <c r="K1152" s="18" t="n">
        <v>0</v>
      </c>
      <c r="L1152" s="18" t="n">
        <v>0</v>
      </c>
      <c r="M1152" s="18">
        <f>ROUND(IF(C1152&gt;=2026,IF(B1152&lt;741000,0,IF(B1152&lt;2191000,B1152-740000,IF(B1152&lt;2193000,1451000,IF(B1152&lt;2196000,1453000,IF(B1152&lt;2200000,1456000,IF(B1152&lt;3600000,ROUNDDOWN(B1152/4,-3)*2.8-80000,IF(B1152&lt;6600000,ROUNDDOWN(B1152/4,-3)*3.2-440000,IF(B1152&lt;8500000,ROUNDDOWN(B1152*0.9,0)-1100000,B1152-1950000)))))))),IF(B1152&lt;651000,0,IF(B1152&lt;1900000,B1152-650000,IF(B1152&lt;3600000,ROUNDDOWN(B1152/4,-3)*2.8-80000,IF(B1152&lt;6600000,ROUNDDOWN(B1152/4,-3)*3.2-440000,IF(B1152&lt;8500000,ROUNDDOWN(B1152*0.9,0)-1100000,B1152-1950000)))))),0)</f>
        <v/>
      </c>
      <c r="N1152" s="18">
        <f>IF(M1152&gt;23500000,NA(),IF(C1152&gt;=2026,IF(M1152&lt;=4890000,1040000,IF(M1152&lt;=6550000,670000,620000)),IF(M1152&lt;=1320000,950000,IF(M1152&lt;=3360000,880000,IF(M1152&lt;=4890000,680000,IF(M1152&lt;=6550000,630000,580000))))))</f>
        <v/>
      </c>
      <c r="O1152" s="18">
        <f>IF(F1152&lt;=0,IF(AND(D1152="はい",C1152&gt;=2026,C1152&lt;=2027),IF(E1152&lt;=0,0,IF(E1152&lt;=30000,E1152,IF(E1152&lt;=60000,ROUNDUP(E1152/2,0)+15000,IF(E1152&lt;=120000,ROUNDUP(E1152/4,0)+30000,60000)))),IF(E1152&lt;=0,0,IF(E1152&lt;=20000,E1152,IF(E1152&lt;=40000,ROUNDUP(E1152/2,0)+10000,IF(E1152&lt;=80000,ROUNDUP(E1152/4,0)+20000,40000))))),IF(E1152&lt;=0,IF(F1152&lt;=0,0,IF(F1152&lt;=25000,F1152,IF(F1152&lt;=50000,ROUNDUP(F1152/2,0)+12500,IF(F1152&lt;=100000,ROUNDUP(F1152/4,0)+25000,50000)))),MAX(IF(F1152&lt;=0,0,IF(F1152&lt;=25000,F1152,IF(F1152&lt;=50000,ROUNDUP(F1152/2,0)+12500,IF(F1152&lt;=100000,ROUNDUP(F1152/4,0)+25000,50000)))),MIN(IF(AND(D1152="はい",C1152&gt;=2026,C1152&lt;=2027),IF(E1152&lt;=0,0,IF(E1152&lt;=30000,E1152,IF(E1152&lt;=60000,ROUNDUP(E1152/2,0)+15000,IF(E1152&lt;=120000,ROUNDUP(E1152/4,0)+30000,60000)))),IF(E1152&lt;=0,0,IF(E1152&lt;=20000,E1152,IF(E1152&lt;=40000,ROUNDUP(E1152/2,0)+10000,IF(E1152&lt;=80000,ROUNDUP(E1152/4,0)+20000,40000)))))+IF(F1152&lt;=0,0,IF(F1152&lt;=25000,F1152,IF(F1152&lt;=50000,ROUNDUP(F1152/2,0)+12500,IF(F1152&lt;=100000,ROUNDUP(F1152/4,0)+25000,50000)))),IF(AND(D1152="はい",C1152&gt;=2026,C1152&lt;=2027),60000,40000)))))</f>
        <v/>
      </c>
      <c r="P1152" s="18">
        <f>IF(G1152&lt;=0,0,IF(G1152&lt;=20000,G1152,IF(G1152&lt;=40000,ROUNDUP(G1152/2,0)+10000,IF(G1152&lt;=80000,ROUNDUP(G1152/4,0)+20000,40000))))</f>
        <v/>
      </c>
      <c r="Q1152" s="18">
        <f>IF(I1152&lt;=0,IF(H1152&lt;=0,0,IF(H1152&lt;=20000,H1152,IF(H1152&lt;=40000,ROUNDUP(H1152/2,0)+10000,IF(H1152&lt;=80000,ROUNDUP(H1152/4,0)+20000,40000)))),IF(H1152&lt;=0,IF(I1152&lt;=0,0,IF(I1152&lt;=25000,I1152,IF(I1152&lt;=50000,ROUNDUP(I1152/2,0)+12500,IF(I1152&lt;=100000,ROUNDUP(I1152/4,0)+25000,50000)))),MAX(IF(I1152&lt;=0,0,IF(I1152&lt;=25000,I1152,IF(I1152&lt;=50000,ROUNDUP(I1152/2,0)+12500,IF(I1152&lt;=100000,ROUNDUP(I1152/4,0)+25000,50000)))),MIN(IF(H1152&lt;=0,0,IF(H1152&lt;=20000,H1152,IF(H1152&lt;=40000,ROUNDUP(H1152/2,0)+10000,IF(H1152&lt;=80000,ROUNDUP(H1152/4,0)+20000,40000))))+IF(I1152&lt;=0,0,IF(I1152&lt;=25000,I1152,IF(I1152&lt;=50000,ROUNDUP(I1152/2,0)+12500,IF(I1152&lt;=100000,ROUNDUP(I1152/4,0)+25000,50000)))),40000))))</f>
        <v/>
      </c>
      <c r="R1152" s="18">
        <f>MIN(120000,O1152+P1152+Q1152)</f>
        <v/>
      </c>
      <c r="S1152" s="18">
        <f>IF(F1152&lt;=0,IF(E1152&lt;=0,0,IF(E1152&lt;=12000,E1152,IF(E1152&lt;=32000,ROUNDUP(E1152/2,0)+6000,IF(E1152&lt;=56000,ROUNDUP(E1152/4,0)+14000,28000)))),IF(E1152&lt;=0,IF(F1152&lt;=0,0,IF(F1152&lt;=15000,F1152,IF(F1152&lt;=40000,ROUNDUP(F1152/2,0)+7500,IF(F1152&lt;=70000,ROUNDUP(F1152/4,0)+17500,35000)))),MAX(IF(F1152&lt;=0,0,IF(F1152&lt;=15000,F1152,IF(F1152&lt;=40000,ROUNDUP(F1152/2,0)+7500,IF(F1152&lt;=70000,ROUNDUP(F1152/4,0)+17500,35000)))),MIN(IF(E1152&lt;=0,0,IF(E1152&lt;=12000,E1152,IF(E1152&lt;=32000,ROUNDUP(E1152/2,0)+6000,IF(E1152&lt;=56000,ROUNDUP(E1152/4,0)+14000,28000))))+IF(F1152&lt;=0,0,IF(F1152&lt;=15000,F1152,IF(F1152&lt;=40000,ROUNDUP(F1152/2,0)+7500,IF(F1152&lt;=70000,ROUNDUP(F1152/4,0)+17500,35000)))),28000))))</f>
        <v/>
      </c>
      <c r="T1152" s="18">
        <f>IF(G1152&lt;=0,0,IF(G1152&lt;=12000,G1152,IF(G1152&lt;=32000,ROUNDUP(G1152/2,0)+6000,IF(G1152&lt;=56000,ROUNDUP(G1152/4,0)+14000,28000))))</f>
        <v/>
      </c>
      <c r="U1152" s="18">
        <f>IF(I1152&lt;=0,IF(H1152&lt;=0,0,IF(H1152&lt;=12000,H1152,IF(H1152&lt;=32000,ROUNDUP(H1152/2,0)+6000,IF(H1152&lt;=56000,ROUNDUP(H1152/4,0)+14000,28000)))),IF(H1152&lt;=0,IF(I1152&lt;=0,0,IF(I1152&lt;=15000,I1152,IF(I1152&lt;=40000,ROUNDUP(I1152/2,0)+7500,IF(I1152&lt;=70000,ROUNDUP(I1152/4,0)+17500,35000)))),MAX(IF(I1152&lt;=0,0,IF(I1152&lt;=15000,I1152,IF(I1152&lt;=40000,ROUNDUP(I1152/2,0)+7500,IF(I1152&lt;=70000,ROUNDUP(I1152/4,0)+17500,35000)))),MIN(IF(H1152&lt;=0,0,IF(H1152&lt;=12000,H1152,IF(H1152&lt;=32000,ROUNDUP(H1152/2,0)+6000,IF(H1152&lt;=56000,ROUNDUP(H1152/4,0)+14000,28000))))+IF(I1152&lt;=0,0,IF(I1152&lt;=15000,I1152,IF(I1152&lt;=40000,ROUNDUP(I1152/2,0)+7500,IF(I1152&lt;=70000,ROUNDUP(I1152/4,0)+17500,35000)))),28000))))</f>
        <v/>
      </c>
      <c r="V1152" s="18">
        <f>MIN(70000,S1152+T1152+U1152)</f>
        <v/>
      </c>
      <c r="W1152" s="18">
        <f>MAX(0,ROUNDDOWN(M1152-J1152-N1152-K1152-0,-3))</f>
        <v/>
      </c>
      <c r="X1152" s="18">
        <f>MAX(0,ROUNDDOWN(M1152-J1152-N1152-K1152-R1152,-3))</f>
        <v/>
      </c>
      <c r="Y1152" s="18">
        <f>IF(W1152&lt;=0,0,ROUNDDOWN((W1152*LOOKUP(W1152,{0,1950001,3300001,6950001,9000001,18000001,40000001},{0.05,0.1,0.2,0.23,0.33,0.4,0.45})-LOOKUP(W1152,{0,1950001,3300001,6950001,9000001,18000001,40000001},{0,97500,427500,636000,1536000,2796000,4796000}))*1.021,-2))</f>
        <v/>
      </c>
      <c r="Z1152" s="18">
        <f>IF(X1152&lt;=0,0,ROUNDDOWN((X1152*LOOKUP(X1152,{0,1950001,3300001,6950001,9000001,18000001,40000001},{0.05,0.1,0.2,0.23,0.33,0.4,0.45})-LOOKUP(X1152,{0,1950001,3300001,6950001,9000001,18000001,40000001},{0,97500,427500,636000,1536000,2796000,4796000}))*1.021,-2))</f>
        <v/>
      </c>
      <c r="AA1152" s="18">
        <f>MAX(0,ROUNDDOWN(M1152-J1152-430000-L1152-0,-3))</f>
        <v/>
      </c>
      <c r="AB1152" s="18">
        <f>MAX(0,ROUNDDOWN(M1152-J1152-430000-L1152-V1152,-3))</f>
        <v/>
      </c>
      <c r="AC1152" s="18">
        <f>IF(M1152&lt;=450000,0,MAX(0,ROUNDDOWN(AA1152*0.06-MIN(50000,AA1152)*0.03,-2))+MAX(0,ROUNDDOWN(AA1152*0.04-MIN(50000,AA1152)*0.02,-2)))</f>
        <v/>
      </c>
      <c r="AD1152" s="18">
        <f>IF(M1152&lt;=450000,0,MAX(0,ROUNDDOWN(AB1152*0.06-MIN(50000,AB1152)*0.03,-2))+MAX(0,ROUNDDOWN(AB1152*0.04-MIN(50000,AB1152)*0.02,-2)))</f>
        <v/>
      </c>
      <c r="AE1152" s="18">
        <f>Y1152-Z1152</f>
        <v/>
      </c>
      <c r="AF1152" s="18">
        <f>AC1152-AD1152</f>
        <v/>
      </c>
      <c r="AG1152" s="18">
        <f>AE1152+AF1152</f>
        <v/>
      </c>
      <c r="AH1152" s="20">
        <f>IF(W1152&lt;=0,0,LOOKUP(W1152,{0,1950001,3300001,6950001,9000001,18000001,40000001},{0.05,0.1,0.2,0.23,0.33,0.4,0.45}))</f>
        <v/>
      </c>
    </row>
    <row r="1153">
      <c r="A1153" t="inlineStr">
        <is>
          <t>1万円刻み 一般8万円</t>
        </is>
      </c>
      <c r="B1153" s="18">
        <f>'4_1万円刻み'!$A$358</f>
        <v/>
      </c>
      <c r="C1153" s="19" t="n">
        <v>2026</v>
      </c>
      <c r="D1153" t="inlineStr">
        <is>
          <t>いいえ</t>
        </is>
      </c>
      <c r="E1153" s="18" t="n">
        <v>80000</v>
      </c>
      <c r="F1153" s="18" t="n">
        <v>0</v>
      </c>
      <c r="G1153" s="18" t="n">
        <v>0</v>
      </c>
      <c r="H1153" s="18" t="n">
        <v>0</v>
      </c>
      <c r="I1153" s="18" t="n">
        <v>0</v>
      </c>
      <c r="J1153" s="18">
        <f>ROUND(MIN(B1153/12,650000)*12*0.0915+MIN(B1153/12,1390000)*12*(0.0504+0)+B1153*0.005,0)</f>
        <v/>
      </c>
      <c r="K1153" s="18" t="n">
        <v>0</v>
      </c>
      <c r="L1153" s="18" t="n">
        <v>0</v>
      </c>
      <c r="M1153" s="18">
        <f>ROUND(IF(C1153&gt;=2026,IF(B1153&lt;741000,0,IF(B1153&lt;2191000,B1153-740000,IF(B1153&lt;2193000,1451000,IF(B1153&lt;2196000,1453000,IF(B1153&lt;2200000,1456000,IF(B1153&lt;3600000,ROUNDDOWN(B1153/4,-3)*2.8-80000,IF(B1153&lt;6600000,ROUNDDOWN(B1153/4,-3)*3.2-440000,IF(B1153&lt;8500000,ROUNDDOWN(B1153*0.9,0)-1100000,B1153-1950000)))))))),IF(B1153&lt;651000,0,IF(B1153&lt;1900000,B1153-650000,IF(B1153&lt;3600000,ROUNDDOWN(B1153/4,-3)*2.8-80000,IF(B1153&lt;6600000,ROUNDDOWN(B1153/4,-3)*3.2-440000,IF(B1153&lt;8500000,ROUNDDOWN(B1153*0.9,0)-1100000,B1153-1950000)))))),0)</f>
        <v/>
      </c>
      <c r="N1153" s="18">
        <f>IF(M1153&gt;23500000,NA(),IF(C1153&gt;=2026,IF(M1153&lt;=4890000,1040000,IF(M1153&lt;=6550000,670000,620000)),IF(M1153&lt;=1320000,950000,IF(M1153&lt;=3360000,880000,IF(M1153&lt;=4890000,680000,IF(M1153&lt;=6550000,630000,580000))))))</f>
        <v/>
      </c>
      <c r="O1153" s="18">
        <f>IF(F1153&lt;=0,IF(AND(D1153="はい",C1153&gt;=2026,C1153&lt;=2027),IF(E1153&lt;=0,0,IF(E1153&lt;=30000,E1153,IF(E1153&lt;=60000,ROUNDUP(E1153/2,0)+15000,IF(E1153&lt;=120000,ROUNDUP(E1153/4,0)+30000,60000)))),IF(E1153&lt;=0,0,IF(E1153&lt;=20000,E1153,IF(E1153&lt;=40000,ROUNDUP(E1153/2,0)+10000,IF(E1153&lt;=80000,ROUNDUP(E1153/4,0)+20000,40000))))),IF(E1153&lt;=0,IF(F1153&lt;=0,0,IF(F1153&lt;=25000,F1153,IF(F1153&lt;=50000,ROUNDUP(F1153/2,0)+12500,IF(F1153&lt;=100000,ROUNDUP(F1153/4,0)+25000,50000)))),MAX(IF(F1153&lt;=0,0,IF(F1153&lt;=25000,F1153,IF(F1153&lt;=50000,ROUNDUP(F1153/2,0)+12500,IF(F1153&lt;=100000,ROUNDUP(F1153/4,0)+25000,50000)))),MIN(IF(AND(D1153="はい",C1153&gt;=2026,C1153&lt;=2027),IF(E1153&lt;=0,0,IF(E1153&lt;=30000,E1153,IF(E1153&lt;=60000,ROUNDUP(E1153/2,0)+15000,IF(E1153&lt;=120000,ROUNDUP(E1153/4,0)+30000,60000)))),IF(E1153&lt;=0,0,IF(E1153&lt;=20000,E1153,IF(E1153&lt;=40000,ROUNDUP(E1153/2,0)+10000,IF(E1153&lt;=80000,ROUNDUP(E1153/4,0)+20000,40000)))))+IF(F1153&lt;=0,0,IF(F1153&lt;=25000,F1153,IF(F1153&lt;=50000,ROUNDUP(F1153/2,0)+12500,IF(F1153&lt;=100000,ROUNDUP(F1153/4,0)+25000,50000)))),IF(AND(D1153="はい",C1153&gt;=2026,C1153&lt;=2027),60000,40000)))))</f>
        <v/>
      </c>
      <c r="P1153" s="18">
        <f>IF(G1153&lt;=0,0,IF(G1153&lt;=20000,G1153,IF(G1153&lt;=40000,ROUNDUP(G1153/2,0)+10000,IF(G1153&lt;=80000,ROUNDUP(G1153/4,0)+20000,40000))))</f>
        <v/>
      </c>
      <c r="Q1153" s="18">
        <f>IF(I1153&lt;=0,IF(H1153&lt;=0,0,IF(H1153&lt;=20000,H1153,IF(H1153&lt;=40000,ROUNDUP(H1153/2,0)+10000,IF(H1153&lt;=80000,ROUNDUP(H1153/4,0)+20000,40000)))),IF(H1153&lt;=0,IF(I1153&lt;=0,0,IF(I1153&lt;=25000,I1153,IF(I1153&lt;=50000,ROUNDUP(I1153/2,0)+12500,IF(I1153&lt;=100000,ROUNDUP(I1153/4,0)+25000,50000)))),MAX(IF(I1153&lt;=0,0,IF(I1153&lt;=25000,I1153,IF(I1153&lt;=50000,ROUNDUP(I1153/2,0)+12500,IF(I1153&lt;=100000,ROUNDUP(I1153/4,0)+25000,50000)))),MIN(IF(H1153&lt;=0,0,IF(H1153&lt;=20000,H1153,IF(H1153&lt;=40000,ROUNDUP(H1153/2,0)+10000,IF(H1153&lt;=80000,ROUNDUP(H1153/4,0)+20000,40000))))+IF(I1153&lt;=0,0,IF(I1153&lt;=25000,I1153,IF(I1153&lt;=50000,ROUNDUP(I1153/2,0)+12500,IF(I1153&lt;=100000,ROUNDUP(I1153/4,0)+25000,50000)))),40000))))</f>
        <v/>
      </c>
      <c r="R1153" s="18">
        <f>MIN(120000,O1153+P1153+Q1153)</f>
        <v/>
      </c>
      <c r="S1153" s="18">
        <f>IF(F1153&lt;=0,IF(E1153&lt;=0,0,IF(E1153&lt;=12000,E1153,IF(E1153&lt;=32000,ROUNDUP(E1153/2,0)+6000,IF(E1153&lt;=56000,ROUNDUP(E1153/4,0)+14000,28000)))),IF(E1153&lt;=0,IF(F1153&lt;=0,0,IF(F1153&lt;=15000,F1153,IF(F1153&lt;=40000,ROUNDUP(F1153/2,0)+7500,IF(F1153&lt;=70000,ROUNDUP(F1153/4,0)+17500,35000)))),MAX(IF(F1153&lt;=0,0,IF(F1153&lt;=15000,F1153,IF(F1153&lt;=40000,ROUNDUP(F1153/2,0)+7500,IF(F1153&lt;=70000,ROUNDUP(F1153/4,0)+17500,35000)))),MIN(IF(E1153&lt;=0,0,IF(E1153&lt;=12000,E1153,IF(E1153&lt;=32000,ROUNDUP(E1153/2,0)+6000,IF(E1153&lt;=56000,ROUNDUP(E1153/4,0)+14000,28000))))+IF(F1153&lt;=0,0,IF(F1153&lt;=15000,F1153,IF(F1153&lt;=40000,ROUNDUP(F1153/2,0)+7500,IF(F1153&lt;=70000,ROUNDUP(F1153/4,0)+17500,35000)))),28000))))</f>
        <v/>
      </c>
      <c r="T1153" s="18">
        <f>IF(G1153&lt;=0,0,IF(G1153&lt;=12000,G1153,IF(G1153&lt;=32000,ROUNDUP(G1153/2,0)+6000,IF(G1153&lt;=56000,ROUNDUP(G1153/4,0)+14000,28000))))</f>
        <v/>
      </c>
      <c r="U1153" s="18">
        <f>IF(I1153&lt;=0,IF(H1153&lt;=0,0,IF(H1153&lt;=12000,H1153,IF(H1153&lt;=32000,ROUNDUP(H1153/2,0)+6000,IF(H1153&lt;=56000,ROUNDUP(H1153/4,0)+14000,28000)))),IF(H1153&lt;=0,IF(I1153&lt;=0,0,IF(I1153&lt;=15000,I1153,IF(I1153&lt;=40000,ROUNDUP(I1153/2,0)+7500,IF(I1153&lt;=70000,ROUNDUP(I1153/4,0)+17500,35000)))),MAX(IF(I1153&lt;=0,0,IF(I1153&lt;=15000,I1153,IF(I1153&lt;=40000,ROUNDUP(I1153/2,0)+7500,IF(I1153&lt;=70000,ROUNDUP(I1153/4,0)+17500,35000)))),MIN(IF(H1153&lt;=0,0,IF(H1153&lt;=12000,H1153,IF(H1153&lt;=32000,ROUNDUP(H1153/2,0)+6000,IF(H1153&lt;=56000,ROUNDUP(H1153/4,0)+14000,28000))))+IF(I1153&lt;=0,0,IF(I1153&lt;=15000,I1153,IF(I1153&lt;=40000,ROUNDUP(I1153/2,0)+7500,IF(I1153&lt;=70000,ROUNDUP(I1153/4,0)+17500,35000)))),28000))))</f>
        <v/>
      </c>
      <c r="V1153" s="18">
        <f>MIN(70000,S1153+T1153+U1153)</f>
        <v/>
      </c>
      <c r="W1153" s="18">
        <f>MAX(0,ROUNDDOWN(M1153-J1153-N1153-K1153-0,-3))</f>
        <v/>
      </c>
      <c r="X1153" s="18">
        <f>MAX(0,ROUNDDOWN(M1153-J1153-N1153-K1153-R1153,-3))</f>
        <v/>
      </c>
      <c r="Y1153" s="18">
        <f>IF(W1153&lt;=0,0,ROUNDDOWN((W1153*LOOKUP(W1153,{0,1950001,3300001,6950001,9000001,18000001,40000001},{0.05,0.1,0.2,0.23,0.33,0.4,0.45})-LOOKUP(W1153,{0,1950001,3300001,6950001,9000001,18000001,40000001},{0,97500,427500,636000,1536000,2796000,4796000}))*1.021,-2))</f>
        <v/>
      </c>
      <c r="Z1153" s="18">
        <f>IF(X1153&lt;=0,0,ROUNDDOWN((X1153*LOOKUP(X1153,{0,1950001,3300001,6950001,9000001,18000001,40000001},{0.05,0.1,0.2,0.23,0.33,0.4,0.45})-LOOKUP(X1153,{0,1950001,3300001,6950001,9000001,18000001,40000001},{0,97500,427500,636000,1536000,2796000,4796000}))*1.021,-2))</f>
        <v/>
      </c>
      <c r="AA1153" s="18">
        <f>MAX(0,ROUNDDOWN(M1153-J1153-430000-L1153-0,-3))</f>
        <v/>
      </c>
      <c r="AB1153" s="18">
        <f>MAX(0,ROUNDDOWN(M1153-J1153-430000-L1153-V1153,-3))</f>
        <v/>
      </c>
      <c r="AC1153" s="18">
        <f>IF(M1153&lt;=450000,0,MAX(0,ROUNDDOWN(AA1153*0.06-MIN(50000,AA1153)*0.03,-2))+MAX(0,ROUNDDOWN(AA1153*0.04-MIN(50000,AA1153)*0.02,-2)))</f>
        <v/>
      </c>
      <c r="AD1153" s="18">
        <f>IF(M1153&lt;=450000,0,MAX(0,ROUNDDOWN(AB1153*0.06-MIN(50000,AB1153)*0.03,-2))+MAX(0,ROUNDDOWN(AB1153*0.04-MIN(50000,AB1153)*0.02,-2)))</f>
        <v/>
      </c>
      <c r="AE1153" s="18">
        <f>Y1153-Z1153</f>
        <v/>
      </c>
      <c r="AF1153" s="18">
        <f>AC1153-AD1153</f>
        <v/>
      </c>
      <c r="AG1153" s="18">
        <f>AE1153+AF1153</f>
        <v/>
      </c>
      <c r="AH1153" s="20">
        <f>IF(W1153&lt;=0,0,LOOKUP(W1153,{0,1950001,3300001,6950001,9000001,18000001,40000001},{0.05,0.1,0.2,0.23,0.33,0.4,0.45}))</f>
        <v/>
      </c>
    </row>
    <row r="1154">
      <c r="A1154" t="inlineStr">
        <is>
          <t>1万円刻み 特例あり一般12万円</t>
        </is>
      </c>
      <c r="B1154" s="18">
        <f>'4_1万円刻み'!$A$358</f>
        <v/>
      </c>
      <c r="C1154" s="19" t="n">
        <v>2026</v>
      </c>
      <c r="D1154" t="inlineStr">
        <is>
          <t>はい</t>
        </is>
      </c>
      <c r="E1154" s="18" t="n">
        <v>120000</v>
      </c>
      <c r="F1154" s="18" t="n">
        <v>0</v>
      </c>
      <c r="G1154" s="18" t="n">
        <v>0</v>
      </c>
      <c r="H1154" s="18" t="n">
        <v>0</v>
      </c>
      <c r="I1154" s="18" t="n">
        <v>0</v>
      </c>
      <c r="J1154" s="18">
        <f>ROUND(MIN(B1154/12,650000)*12*0.0915+MIN(B1154/12,1390000)*12*(0.0504+0)+B1154*0.005,0)</f>
        <v/>
      </c>
      <c r="K1154" s="18" t="n">
        <v>0</v>
      </c>
      <c r="L1154" s="18" t="n">
        <v>0</v>
      </c>
      <c r="M1154" s="18">
        <f>ROUND(IF(C1154&gt;=2026,IF(B1154&lt;741000,0,IF(B1154&lt;2191000,B1154-740000,IF(B1154&lt;2193000,1451000,IF(B1154&lt;2196000,1453000,IF(B1154&lt;2200000,1456000,IF(B1154&lt;3600000,ROUNDDOWN(B1154/4,-3)*2.8-80000,IF(B1154&lt;6600000,ROUNDDOWN(B1154/4,-3)*3.2-440000,IF(B1154&lt;8500000,ROUNDDOWN(B1154*0.9,0)-1100000,B1154-1950000)))))))),IF(B1154&lt;651000,0,IF(B1154&lt;1900000,B1154-650000,IF(B1154&lt;3600000,ROUNDDOWN(B1154/4,-3)*2.8-80000,IF(B1154&lt;6600000,ROUNDDOWN(B1154/4,-3)*3.2-440000,IF(B1154&lt;8500000,ROUNDDOWN(B1154*0.9,0)-1100000,B1154-1950000)))))),0)</f>
        <v/>
      </c>
      <c r="N1154" s="18">
        <f>IF(M1154&gt;23500000,NA(),IF(C1154&gt;=2026,IF(M1154&lt;=4890000,1040000,IF(M1154&lt;=6550000,670000,620000)),IF(M1154&lt;=1320000,950000,IF(M1154&lt;=3360000,880000,IF(M1154&lt;=4890000,680000,IF(M1154&lt;=6550000,630000,580000))))))</f>
        <v/>
      </c>
      <c r="O1154" s="18">
        <f>IF(F1154&lt;=0,IF(AND(D1154="はい",C1154&gt;=2026,C1154&lt;=2027),IF(E1154&lt;=0,0,IF(E1154&lt;=30000,E1154,IF(E1154&lt;=60000,ROUNDUP(E1154/2,0)+15000,IF(E1154&lt;=120000,ROUNDUP(E1154/4,0)+30000,60000)))),IF(E1154&lt;=0,0,IF(E1154&lt;=20000,E1154,IF(E1154&lt;=40000,ROUNDUP(E1154/2,0)+10000,IF(E1154&lt;=80000,ROUNDUP(E1154/4,0)+20000,40000))))),IF(E1154&lt;=0,IF(F1154&lt;=0,0,IF(F1154&lt;=25000,F1154,IF(F1154&lt;=50000,ROUNDUP(F1154/2,0)+12500,IF(F1154&lt;=100000,ROUNDUP(F1154/4,0)+25000,50000)))),MAX(IF(F1154&lt;=0,0,IF(F1154&lt;=25000,F1154,IF(F1154&lt;=50000,ROUNDUP(F1154/2,0)+12500,IF(F1154&lt;=100000,ROUNDUP(F1154/4,0)+25000,50000)))),MIN(IF(AND(D1154="はい",C1154&gt;=2026,C1154&lt;=2027),IF(E1154&lt;=0,0,IF(E1154&lt;=30000,E1154,IF(E1154&lt;=60000,ROUNDUP(E1154/2,0)+15000,IF(E1154&lt;=120000,ROUNDUP(E1154/4,0)+30000,60000)))),IF(E1154&lt;=0,0,IF(E1154&lt;=20000,E1154,IF(E1154&lt;=40000,ROUNDUP(E1154/2,0)+10000,IF(E1154&lt;=80000,ROUNDUP(E1154/4,0)+20000,40000)))))+IF(F1154&lt;=0,0,IF(F1154&lt;=25000,F1154,IF(F1154&lt;=50000,ROUNDUP(F1154/2,0)+12500,IF(F1154&lt;=100000,ROUNDUP(F1154/4,0)+25000,50000)))),IF(AND(D1154="はい",C1154&gt;=2026,C1154&lt;=2027),60000,40000)))))</f>
        <v/>
      </c>
      <c r="P1154" s="18">
        <f>IF(G1154&lt;=0,0,IF(G1154&lt;=20000,G1154,IF(G1154&lt;=40000,ROUNDUP(G1154/2,0)+10000,IF(G1154&lt;=80000,ROUNDUP(G1154/4,0)+20000,40000))))</f>
        <v/>
      </c>
      <c r="Q1154" s="18">
        <f>IF(I1154&lt;=0,IF(H1154&lt;=0,0,IF(H1154&lt;=20000,H1154,IF(H1154&lt;=40000,ROUNDUP(H1154/2,0)+10000,IF(H1154&lt;=80000,ROUNDUP(H1154/4,0)+20000,40000)))),IF(H1154&lt;=0,IF(I1154&lt;=0,0,IF(I1154&lt;=25000,I1154,IF(I1154&lt;=50000,ROUNDUP(I1154/2,0)+12500,IF(I1154&lt;=100000,ROUNDUP(I1154/4,0)+25000,50000)))),MAX(IF(I1154&lt;=0,0,IF(I1154&lt;=25000,I1154,IF(I1154&lt;=50000,ROUNDUP(I1154/2,0)+12500,IF(I1154&lt;=100000,ROUNDUP(I1154/4,0)+25000,50000)))),MIN(IF(H1154&lt;=0,0,IF(H1154&lt;=20000,H1154,IF(H1154&lt;=40000,ROUNDUP(H1154/2,0)+10000,IF(H1154&lt;=80000,ROUNDUP(H1154/4,0)+20000,40000))))+IF(I1154&lt;=0,0,IF(I1154&lt;=25000,I1154,IF(I1154&lt;=50000,ROUNDUP(I1154/2,0)+12500,IF(I1154&lt;=100000,ROUNDUP(I1154/4,0)+25000,50000)))),40000))))</f>
        <v/>
      </c>
      <c r="R1154" s="18">
        <f>MIN(120000,O1154+P1154+Q1154)</f>
        <v/>
      </c>
      <c r="S1154" s="18">
        <f>IF(F1154&lt;=0,IF(E1154&lt;=0,0,IF(E1154&lt;=12000,E1154,IF(E1154&lt;=32000,ROUNDUP(E1154/2,0)+6000,IF(E1154&lt;=56000,ROUNDUP(E1154/4,0)+14000,28000)))),IF(E1154&lt;=0,IF(F1154&lt;=0,0,IF(F1154&lt;=15000,F1154,IF(F1154&lt;=40000,ROUNDUP(F1154/2,0)+7500,IF(F1154&lt;=70000,ROUNDUP(F1154/4,0)+17500,35000)))),MAX(IF(F1154&lt;=0,0,IF(F1154&lt;=15000,F1154,IF(F1154&lt;=40000,ROUNDUP(F1154/2,0)+7500,IF(F1154&lt;=70000,ROUNDUP(F1154/4,0)+17500,35000)))),MIN(IF(E1154&lt;=0,0,IF(E1154&lt;=12000,E1154,IF(E1154&lt;=32000,ROUNDUP(E1154/2,0)+6000,IF(E1154&lt;=56000,ROUNDUP(E1154/4,0)+14000,28000))))+IF(F1154&lt;=0,0,IF(F1154&lt;=15000,F1154,IF(F1154&lt;=40000,ROUNDUP(F1154/2,0)+7500,IF(F1154&lt;=70000,ROUNDUP(F1154/4,0)+17500,35000)))),28000))))</f>
        <v/>
      </c>
      <c r="T1154" s="18">
        <f>IF(G1154&lt;=0,0,IF(G1154&lt;=12000,G1154,IF(G1154&lt;=32000,ROUNDUP(G1154/2,0)+6000,IF(G1154&lt;=56000,ROUNDUP(G1154/4,0)+14000,28000))))</f>
        <v/>
      </c>
      <c r="U1154" s="18">
        <f>IF(I1154&lt;=0,IF(H1154&lt;=0,0,IF(H1154&lt;=12000,H1154,IF(H1154&lt;=32000,ROUNDUP(H1154/2,0)+6000,IF(H1154&lt;=56000,ROUNDUP(H1154/4,0)+14000,28000)))),IF(H1154&lt;=0,IF(I1154&lt;=0,0,IF(I1154&lt;=15000,I1154,IF(I1154&lt;=40000,ROUNDUP(I1154/2,0)+7500,IF(I1154&lt;=70000,ROUNDUP(I1154/4,0)+17500,35000)))),MAX(IF(I1154&lt;=0,0,IF(I1154&lt;=15000,I1154,IF(I1154&lt;=40000,ROUNDUP(I1154/2,0)+7500,IF(I1154&lt;=70000,ROUNDUP(I1154/4,0)+17500,35000)))),MIN(IF(H1154&lt;=0,0,IF(H1154&lt;=12000,H1154,IF(H1154&lt;=32000,ROUNDUP(H1154/2,0)+6000,IF(H1154&lt;=56000,ROUNDUP(H1154/4,0)+14000,28000))))+IF(I1154&lt;=0,0,IF(I1154&lt;=15000,I1154,IF(I1154&lt;=40000,ROUNDUP(I1154/2,0)+7500,IF(I1154&lt;=70000,ROUNDUP(I1154/4,0)+17500,35000)))),28000))))</f>
        <v/>
      </c>
      <c r="V1154" s="18">
        <f>MIN(70000,S1154+T1154+U1154)</f>
        <v/>
      </c>
      <c r="W1154" s="18">
        <f>MAX(0,ROUNDDOWN(M1154-J1154-N1154-K1154-0,-3))</f>
        <v/>
      </c>
      <c r="X1154" s="18">
        <f>MAX(0,ROUNDDOWN(M1154-J1154-N1154-K1154-R1154,-3))</f>
        <v/>
      </c>
      <c r="Y1154" s="18">
        <f>IF(W1154&lt;=0,0,ROUNDDOWN((W1154*LOOKUP(W1154,{0,1950001,3300001,6950001,9000001,18000001,40000001},{0.05,0.1,0.2,0.23,0.33,0.4,0.45})-LOOKUP(W1154,{0,1950001,3300001,6950001,9000001,18000001,40000001},{0,97500,427500,636000,1536000,2796000,4796000}))*1.021,-2))</f>
        <v/>
      </c>
      <c r="Z1154" s="18">
        <f>IF(X1154&lt;=0,0,ROUNDDOWN((X1154*LOOKUP(X1154,{0,1950001,3300001,6950001,9000001,18000001,40000001},{0.05,0.1,0.2,0.23,0.33,0.4,0.45})-LOOKUP(X1154,{0,1950001,3300001,6950001,9000001,18000001,40000001},{0,97500,427500,636000,1536000,2796000,4796000}))*1.021,-2))</f>
        <v/>
      </c>
      <c r="AA1154" s="18">
        <f>MAX(0,ROUNDDOWN(M1154-J1154-430000-L1154-0,-3))</f>
        <v/>
      </c>
      <c r="AB1154" s="18">
        <f>MAX(0,ROUNDDOWN(M1154-J1154-430000-L1154-V1154,-3))</f>
        <v/>
      </c>
      <c r="AC1154" s="18">
        <f>IF(M1154&lt;=450000,0,MAX(0,ROUNDDOWN(AA1154*0.06-MIN(50000,AA1154)*0.03,-2))+MAX(0,ROUNDDOWN(AA1154*0.04-MIN(50000,AA1154)*0.02,-2)))</f>
        <v/>
      </c>
      <c r="AD1154" s="18">
        <f>IF(M1154&lt;=450000,0,MAX(0,ROUNDDOWN(AB1154*0.06-MIN(50000,AB1154)*0.03,-2))+MAX(0,ROUNDDOWN(AB1154*0.04-MIN(50000,AB1154)*0.02,-2)))</f>
        <v/>
      </c>
      <c r="AE1154" s="18">
        <f>Y1154-Z1154</f>
        <v/>
      </c>
      <c r="AF1154" s="18">
        <f>AC1154-AD1154</f>
        <v/>
      </c>
      <c r="AG1154" s="18">
        <f>AE1154+AF1154</f>
        <v/>
      </c>
      <c r="AH1154" s="20">
        <f>IF(W1154&lt;=0,0,LOOKUP(W1154,{0,1950001,3300001,6950001,9000001,18000001,40000001},{0.05,0.1,0.2,0.23,0.33,0.4,0.45}))</f>
        <v/>
      </c>
    </row>
    <row r="1155">
      <c r="A1155" t="inlineStr">
        <is>
          <t>1万円刻み 3区分8万円ずつ</t>
        </is>
      </c>
      <c r="B1155" s="18">
        <f>'4_1万円刻み'!$A$359</f>
        <v/>
      </c>
      <c r="C1155" s="19" t="n">
        <v>2026</v>
      </c>
      <c r="D1155" t="inlineStr">
        <is>
          <t>いいえ</t>
        </is>
      </c>
      <c r="E1155" s="18" t="n">
        <v>80000</v>
      </c>
      <c r="F1155" s="18" t="n">
        <v>0</v>
      </c>
      <c r="G1155" s="18" t="n">
        <v>80000</v>
      </c>
      <c r="H1155" s="18" t="n">
        <v>80000</v>
      </c>
      <c r="I1155" s="18" t="n">
        <v>0</v>
      </c>
      <c r="J1155" s="18">
        <f>ROUND(MIN(B1155/12,650000)*12*0.0915+MIN(B1155/12,1390000)*12*(0.0504+0)+B1155*0.005,0)</f>
        <v/>
      </c>
      <c r="K1155" s="18" t="n">
        <v>0</v>
      </c>
      <c r="L1155" s="18" t="n">
        <v>0</v>
      </c>
      <c r="M1155" s="18">
        <f>ROUND(IF(C1155&gt;=2026,IF(B1155&lt;741000,0,IF(B1155&lt;2191000,B1155-740000,IF(B1155&lt;2193000,1451000,IF(B1155&lt;2196000,1453000,IF(B1155&lt;2200000,1456000,IF(B1155&lt;3600000,ROUNDDOWN(B1155/4,-3)*2.8-80000,IF(B1155&lt;6600000,ROUNDDOWN(B1155/4,-3)*3.2-440000,IF(B1155&lt;8500000,ROUNDDOWN(B1155*0.9,0)-1100000,B1155-1950000)))))))),IF(B1155&lt;651000,0,IF(B1155&lt;1900000,B1155-650000,IF(B1155&lt;3600000,ROUNDDOWN(B1155/4,-3)*2.8-80000,IF(B1155&lt;6600000,ROUNDDOWN(B1155/4,-3)*3.2-440000,IF(B1155&lt;8500000,ROUNDDOWN(B1155*0.9,0)-1100000,B1155-1950000)))))),0)</f>
        <v/>
      </c>
      <c r="N1155" s="18">
        <f>IF(M1155&gt;23500000,NA(),IF(C1155&gt;=2026,IF(M1155&lt;=4890000,1040000,IF(M1155&lt;=6550000,670000,620000)),IF(M1155&lt;=1320000,950000,IF(M1155&lt;=3360000,880000,IF(M1155&lt;=4890000,680000,IF(M1155&lt;=6550000,630000,580000))))))</f>
        <v/>
      </c>
      <c r="O1155" s="18">
        <f>IF(F1155&lt;=0,IF(AND(D1155="はい",C1155&gt;=2026,C1155&lt;=2027),IF(E1155&lt;=0,0,IF(E1155&lt;=30000,E1155,IF(E1155&lt;=60000,ROUNDUP(E1155/2,0)+15000,IF(E1155&lt;=120000,ROUNDUP(E1155/4,0)+30000,60000)))),IF(E1155&lt;=0,0,IF(E1155&lt;=20000,E1155,IF(E1155&lt;=40000,ROUNDUP(E1155/2,0)+10000,IF(E1155&lt;=80000,ROUNDUP(E1155/4,0)+20000,40000))))),IF(E1155&lt;=0,IF(F1155&lt;=0,0,IF(F1155&lt;=25000,F1155,IF(F1155&lt;=50000,ROUNDUP(F1155/2,0)+12500,IF(F1155&lt;=100000,ROUNDUP(F1155/4,0)+25000,50000)))),MAX(IF(F1155&lt;=0,0,IF(F1155&lt;=25000,F1155,IF(F1155&lt;=50000,ROUNDUP(F1155/2,0)+12500,IF(F1155&lt;=100000,ROUNDUP(F1155/4,0)+25000,50000)))),MIN(IF(AND(D1155="はい",C1155&gt;=2026,C1155&lt;=2027),IF(E1155&lt;=0,0,IF(E1155&lt;=30000,E1155,IF(E1155&lt;=60000,ROUNDUP(E1155/2,0)+15000,IF(E1155&lt;=120000,ROUNDUP(E1155/4,0)+30000,60000)))),IF(E1155&lt;=0,0,IF(E1155&lt;=20000,E1155,IF(E1155&lt;=40000,ROUNDUP(E1155/2,0)+10000,IF(E1155&lt;=80000,ROUNDUP(E1155/4,0)+20000,40000)))))+IF(F1155&lt;=0,0,IF(F1155&lt;=25000,F1155,IF(F1155&lt;=50000,ROUNDUP(F1155/2,0)+12500,IF(F1155&lt;=100000,ROUNDUP(F1155/4,0)+25000,50000)))),IF(AND(D1155="はい",C1155&gt;=2026,C1155&lt;=2027),60000,40000)))))</f>
        <v/>
      </c>
      <c r="P1155" s="18">
        <f>IF(G1155&lt;=0,0,IF(G1155&lt;=20000,G1155,IF(G1155&lt;=40000,ROUNDUP(G1155/2,0)+10000,IF(G1155&lt;=80000,ROUNDUP(G1155/4,0)+20000,40000))))</f>
        <v/>
      </c>
      <c r="Q1155" s="18">
        <f>IF(I1155&lt;=0,IF(H1155&lt;=0,0,IF(H1155&lt;=20000,H1155,IF(H1155&lt;=40000,ROUNDUP(H1155/2,0)+10000,IF(H1155&lt;=80000,ROUNDUP(H1155/4,0)+20000,40000)))),IF(H1155&lt;=0,IF(I1155&lt;=0,0,IF(I1155&lt;=25000,I1155,IF(I1155&lt;=50000,ROUNDUP(I1155/2,0)+12500,IF(I1155&lt;=100000,ROUNDUP(I1155/4,0)+25000,50000)))),MAX(IF(I1155&lt;=0,0,IF(I1155&lt;=25000,I1155,IF(I1155&lt;=50000,ROUNDUP(I1155/2,0)+12500,IF(I1155&lt;=100000,ROUNDUP(I1155/4,0)+25000,50000)))),MIN(IF(H1155&lt;=0,0,IF(H1155&lt;=20000,H1155,IF(H1155&lt;=40000,ROUNDUP(H1155/2,0)+10000,IF(H1155&lt;=80000,ROUNDUP(H1155/4,0)+20000,40000))))+IF(I1155&lt;=0,0,IF(I1155&lt;=25000,I1155,IF(I1155&lt;=50000,ROUNDUP(I1155/2,0)+12500,IF(I1155&lt;=100000,ROUNDUP(I1155/4,0)+25000,50000)))),40000))))</f>
        <v/>
      </c>
      <c r="R1155" s="18">
        <f>MIN(120000,O1155+P1155+Q1155)</f>
        <v/>
      </c>
      <c r="S1155" s="18">
        <f>IF(F1155&lt;=0,IF(E1155&lt;=0,0,IF(E1155&lt;=12000,E1155,IF(E1155&lt;=32000,ROUNDUP(E1155/2,0)+6000,IF(E1155&lt;=56000,ROUNDUP(E1155/4,0)+14000,28000)))),IF(E1155&lt;=0,IF(F1155&lt;=0,0,IF(F1155&lt;=15000,F1155,IF(F1155&lt;=40000,ROUNDUP(F1155/2,0)+7500,IF(F1155&lt;=70000,ROUNDUP(F1155/4,0)+17500,35000)))),MAX(IF(F1155&lt;=0,0,IF(F1155&lt;=15000,F1155,IF(F1155&lt;=40000,ROUNDUP(F1155/2,0)+7500,IF(F1155&lt;=70000,ROUNDUP(F1155/4,0)+17500,35000)))),MIN(IF(E1155&lt;=0,0,IF(E1155&lt;=12000,E1155,IF(E1155&lt;=32000,ROUNDUP(E1155/2,0)+6000,IF(E1155&lt;=56000,ROUNDUP(E1155/4,0)+14000,28000))))+IF(F1155&lt;=0,0,IF(F1155&lt;=15000,F1155,IF(F1155&lt;=40000,ROUNDUP(F1155/2,0)+7500,IF(F1155&lt;=70000,ROUNDUP(F1155/4,0)+17500,35000)))),28000))))</f>
        <v/>
      </c>
      <c r="T1155" s="18">
        <f>IF(G1155&lt;=0,0,IF(G1155&lt;=12000,G1155,IF(G1155&lt;=32000,ROUNDUP(G1155/2,0)+6000,IF(G1155&lt;=56000,ROUNDUP(G1155/4,0)+14000,28000))))</f>
        <v/>
      </c>
      <c r="U1155" s="18">
        <f>IF(I1155&lt;=0,IF(H1155&lt;=0,0,IF(H1155&lt;=12000,H1155,IF(H1155&lt;=32000,ROUNDUP(H1155/2,0)+6000,IF(H1155&lt;=56000,ROUNDUP(H1155/4,0)+14000,28000)))),IF(H1155&lt;=0,IF(I1155&lt;=0,0,IF(I1155&lt;=15000,I1155,IF(I1155&lt;=40000,ROUNDUP(I1155/2,0)+7500,IF(I1155&lt;=70000,ROUNDUP(I1155/4,0)+17500,35000)))),MAX(IF(I1155&lt;=0,0,IF(I1155&lt;=15000,I1155,IF(I1155&lt;=40000,ROUNDUP(I1155/2,0)+7500,IF(I1155&lt;=70000,ROUNDUP(I1155/4,0)+17500,35000)))),MIN(IF(H1155&lt;=0,0,IF(H1155&lt;=12000,H1155,IF(H1155&lt;=32000,ROUNDUP(H1155/2,0)+6000,IF(H1155&lt;=56000,ROUNDUP(H1155/4,0)+14000,28000))))+IF(I1155&lt;=0,0,IF(I1155&lt;=15000,I1155,IF(I1155&lt;=40000,ROUNDUP(I1155/2,0)+7500,IF(I1155&lt;=70000,ROUNDUP(I1155/4,0)+17500,35000)))),28000))))</f>
        <v/>
      </c>
      <c r="V1155" s="18">
        <f>MIN(70000,S1155+T1155+U1155)</f>
        <v/>
      </c>
      <c r="W1155" s="18">
        <f>MAX(0,ROUNDDOWN(M1155-J1155-N1155-K1155-0,-3))</f>
        <v/>
      </c>
      <c r="X1155" s="18">
        <f>MAX(0,ROUNDDOWN(M1155-J1155-N1155-K1155-R1155,-3))</f>
        <v/>
      </c>
      <c r="Y1155" s="18">
        <f>IF(W1155&lt;=0,0,ROUNDDOWN((W1155*LOOKUP(W1155,{0,1950001,3300001,6950001,9000001,18000001,40000001},{0.05,0.1,0.2,0.23,0.33,0.4,0.45})-LOOKUP(W1155,{0,1950001,3300001,6950001,9000001,18000001,40000001},{0,97500,427500,636000,1536000,2796000,4796000}))*1.021,-2))</f>
        <v/>
      </c>
      <c r="Z1155" s="18">
        <f>IF(X1155&lt;=0,0,ROUNDDOWN((X1155*LOOKUP(X1155,{0,1950001,3300001,6950001,9000001,18000001,40000001},{0.05,0.1,0.2,0.23,0.33,0.4,0.45})-LOOKUP(X1155,{0,1950001,3300001,6950001,9000001,18000001,40000001},{0,97500,427500,636000,1536000,2796000,4796000}))*1.021,-2))</f>
        <v/>
      </c>
      <c r="AA1155" s="18">
        <f>MAX(0,ROUNDDOWN(M1155-J1155-430000-L1155-0,-3))</f>
        <v/>
      </c>
      <c r="AB1155" s="18">
        <f>MAX(0,ROUNDDOWN(M1155-J1155-430000-L1155-V1155,-3))</f>
        <v/>
      </c>
      <c r="AC1155" s="18">
        <f>IF(M1155&lt;=450000,0,MAX(0,ROUNDDOWN(AA1155*0.06-MIN(50000,AA1155)*0.03,-2))+MAX(0,ROUNDDOWN(AA1155*0.04-MIN(50000,AA1155)*0.02,-2)))</f>
        <v/>
      </c>
      <c r="AD1155" s="18">
        <f>IF(M1155&lt;=450000,0,MAX(0,ROUNDDOWN(AB1155*0.06-MIN(50000,AB1155)*0.03,-2))+MAX(0,ROUNDDOWN(AB1155*0.04-MIN(50000,AB1155)*0.02,-2)))</f>
        <v/>
      </c>
      <c r="AE1155" s="18">
        <f>Y1155-Z1155</f>
        <v/>
      </c>
      <c r="AF1155" s="18">
        <f>AC1155-AD1155</f>
        <v/>
      </c>
      <c r="AG1155" s="18">
        <f>AE1155+AF1155</f>
        <v/>
      </c>
      <c r="AH1155" s="20">
        <f>IF(W1155&lt;=0,0,LOOKUP(W1155,{0,1950001,3300001,6950001,9000001,18000001,40000001},{0.05,0.1,0.2,0.23,0.33,0.4,0.45}))</f>
        <v/>
      </c>
    </row>
    <row r="1156">
      <c r="A1156" t="inlineStr">
        <is>
          <t>1万円刻み 一般8万円</t>
        </is>
      </c>
      <c r="B1156" s="18">
        <f>'4_1万円刻み'!$A$359</f>
        <v/>
      </c>
      <c r="C1156" s="19" t="n">
        <v>2026</v>
      </c>
      <c r="D1156" t="inlineStr">
        <is>
          <t>いいえ</t>
        </is>
      </c>
      <c r="E1156" s="18" t="n">
        <v>80000</v>
      </c>
      <c r="F1156" s="18" t="n">
        <v>0</v>
      </c>
      <c r="G1156" s="18" t="n">
        <v>0</v>
      </c>
      <c r="H1156" s="18" t="n">
        <v>0</v>
      </c>
      <c r="I1156" s="18" t="n">
        <v>0</v>
      </c>
      <c r="J1156" s="18">
        <f>ROUND(MIN(B1156/12,650000)*12*0.0915+MIN(B1156/12,1390000)*12*(0.0504+0)+B1156*0.005,0)</f>
        <v/>
      </c>
      <c r="K1156" s="18" t="n">
        <v>0</v>
      </c>
      <c r="L1156" s="18" t="n">
        <v>0</v>
      </c>
      <c r="M1156" s="18">
        <f>ROUND(IF(C1156&gt;=2026,IF(B1156&lt;741000,0,IF(B1156&lt;2191000,B1156-740000,IF(B1156&lt;2193000,1451000,IF(B1156&lt;2196000,1453000,IF(B1156&lt;2200000,1456000,IF(B1156&lt;3600000,ROUNDDOWN(B1156/4,-3)*2.8-80000,IF(B1156&lt;6600000,ROUNDDOWN(B1156/4,-3)*3.2-440000,IF(B1156&lt;8500000,ROUNDDOWN(B1156*0.9,0)-1100000,B1156-1950000)))))))),IF(B1156&lt;651000,0,IF(B1156&lt;1900000,B1156-650000,IF(B1156&lt;3600000,ROUNDDOWN(B1156/4,-3)*2.8-80000,IF(B1156&lt;6600000,ROUNDDOWN(B1156/4,-3)*3.2-440000,IF(B1156&lt;8500000,ROUNDDOWN(B1156*0.9,0)-1100000,B1156-1950000)))))),0)</f>
        <v/>
      </c>
      <c r="N1156" s="18">
        <f>IF(M1156&gt;23500000,NA(),IF(C1156&gt;=2026,IF(M1156&lt;=4890000,1040000,IF(M1156&lt;=6550000,670000,620000)),IF(M1156&lt;=1320000,950000,IF(M1156&lt;=3360000,880000,IF(M1156&lt;=4890000,680000,IF(M1156&lt;=6550000,630000,580000))))))</f>
        <v/>
      </c>
      <c r="O1156" s="18">
        <f>IF(F1156&lt;=0,IF(AND(D1156="はい",C1156&gt;=2026,C1156&lt;=2027),IF(E1156&lt;=0,0,IF(E1156&lt;=30000,E1156,IF(E1156&lt;=60000,ROUNDUP(E1156/2,0)+15000,IF(E1156&lt;=120000,ROUNDUP(E1156/4,0)+30000,60000)))),IF(E1156&lt;=0,0,IF(E1156&lt;=20000,E1156,IF(E1156&lt;=40000,ROUNDUP(E1156/2,0)+10000,IF(E1156&lt;=80000,ROUNDUP(E1156/4,0)+20000,40000))))),IF(E1156&lt;=0,IF(F1156&lt;=0,0,IF(F1156&lt;=25000,F1156,IF(F1156&lt;=50000,ROUNDUP(F1156/2,0)+12500,IF(F1156&lt;=100000,ROUNDUP(F1156/4,0)+25000,50000)))),MAX(IF(F1156&lt;=0,0,IF(F1156&lt;=25000,F1156,IF(F1156&lt;=50000,ROUNDUP(F1156/2,0)+12500,IF(F1156&lt;=100000,ROUNDUP(F1156/4,0)+25000,50000)))),MIN(IF(AND(D1156="はい",C1156&gt;=2026,C1156&lt;=2027),IF(E1156&lt;=0,0,IF(E1156&lt;=30000,E1156,IF(E1156&lt;=60000,ROUNDUP(E1156/2,0)+15000,IF(E1156&lt;=120000,ROUNDUP(E1156/4,0)+30000,60000)))),IF(E1156&lt;=0,0,IF(E1156&lt;=20000,E1156,IF(E1156&lt;=40000,ROUNDUP(E1156/2,0)+10000,IF(E1156&lt;=80000,ROUNDUP(E1156/4,0)+20000,40000)))))+IF(F1156&lt;=0,0,IF(F1156&lt;=25000,F1156,IF(F1156&lt;=50000,ROUNDUP(F1156/2,0)+12500,IF(F1156&lt;=100000,ROUNDUP(F1156/4,0)+25000,50000)))),IF(AND(D1156="はい",C1156&gt;=2026,C1156&lt;=2027),60000,40000)))))</f>
        <v/>
      </c>
      <c r="P1156" s="18">
        <f>IF(G1156&lt;=0,0,IF(G1156&lt;=20000,G1156,IF(G1156&lt;=40000,ROUNDUP(G1156/2,0)+10000,IF(G1156&lt;=80000,ROUNDUP(G1156/4,0)+20000,40000))))</f>
        <v/>
      </c>
      <c r="Q1156" s="18">
        <f>IF(I1156&lt;=0,IF(H1156&lt;=0,0,IF(H1156&lt;=20000,H1156,IF(H1156&lt;=40000,ROUNDUP(H1156/2,0)+10000,IF(H1156&lt;=80000,ROUNDUP(H1156/4,0)+20000,40000)))),IF(H1156&lt;=0,IF(I1156&lt;=0,0,IF(I1156&lt;=25000,I1156,IF(I1156&lt;=50000,ROUNDUP(I1156/2,0)+12500,IF(I1156&lt;=100000,ROUNDUP(I1156/4,0)+25000,50000)))),MAX(IF(I1156&lt;=0,0,IF(I1156&lt;=25000,I1156,IF(I1156&lt;=50000,ROUNDUP(I1156/2,0)+12500,IF(I1156&lt;=100000,ROUNDUP(I1156/4,0)+25000,50000)))),MIN(IF(H1156&lt;=0,0,IF(H1156&lt;=20000,H1156,IF(H1156&lt;=40000,ROUNDUP(H1156/2,0)+10000,IF(H1156&lt;=80000,ROUNDUP(H1156/4,0)+20000,40000))))+IF(I1156&lt;=0,0,IF(I1156&lt;=25000,I1156,IF(I1156&lt;=50000,ROUNDUP(I1156/2,0)+12500,IF(I1156&lt;=100000,ROUNDUP(I1156/4,0)+25000,50000)))),40000))))</f>
        <v/>
      </c>
      <c r="R1156" s="18">
        <f>MIN(120000,O1156+P1156+Q1156)</f>
        <v/>
      </c>
      <c r="S1156" s="18">
        <f>IF(F1156&lt;=0,IF(E1156&lt;=0,0,IF(E1156&lt;=12000,E1156,IF(E1156&lt;=32000,ROUNDUP(E1156/2,0)+6000,IF(E1156&lt;=56000,ROUNDUP(E1156/4,0)+14000,28000)))),IF(E1156&lt;=0,IF(F1156&lt;=0,0,IF(F1156&lt;=15000,F1156,IF(F1156&lt;=40000,ROUNDUP(F1156/2,0)+7500,IF(F1156&lt;=70000,ROUNDUP(F1156/4,0)+17500,35000)))),MAX(IF(F1156&lt;=0,0,IF(F1156&lt;=15000,F1156,IF(F1156&lt;=40000,ROUNDUP(F1156/2,0)+7500,IF(F1156&lt;=70000,ROUNDUP(F1156/4,0)+17500,35000)))),MIN(IF(E1156&lt;=0,0,IF(E1156&lt;=12000,E1156,IF(E1156&lt;=32000,ROUNDUP(E1156/2,0)+6000,IF(E1156&lt;=56000,ROUNDUP(E1156/4,0)+14000,28000))))+IF(F1156&lt;=0,0,IF(F1156&lt;=15000,F1156,IF(F1156&lt;=40000,ROUNDUP(F1156/2,0)+7500,IF(F1156&lt;=70000,ROUNDUP(F1156/4,0)+17500,35000)))),28000))))</f>
        <v/>
      </c>
      <c r="T1156" s="18">
        <f>IF(G1156&lt;=0,0,IF(G1156&lt;=12000,G1156,IF(G1156&lt;=32000,ROUNDUP(G1156/2,0)+6000,IF(G1156&lt;=56000,ROUNDUP(G1156/4,0)+14000,28000))))</f>
        <v/>
      </c>
      <c r="U1156" s="18">
        <f>IF(I1156&lt;=0,IF(H1156&lt;=0,0,IF(H1156&lt;=12000,H1156,IF(H1156&lt;=32000,ROUNDUP(H1156/2,0)+6000,IF(H1156&lt;=56000,ROUNDUP(H1156/4,0)+14000,28000)))),IF(H1156&lt;=0,IF(I1156&lt;=0,0,IF(I1156&lt;=15000,I1156,IF(I1156&lt;=40000,ROUNDUP(I1156/2,0)+7500,IF(I1156&lt;=70000,ROUNDUP(I1156/4,0)+17500,35000)))),MAX(IF(I1156&lt;=0,0,IF(I1156&lt;=15000,I1156,IF(I1156&lt;=40000,ROUNDUP(I1156/2,0)+7500,IF(I1156&lt;=70000,ROUNDUP(I1156/4,0)+17500,35000)))),MIN(IF(H1156&lt;=0,0,IF(H1156&lt;=12000,H1156,IF(H1156&lt;=32000,ROUNDUP(H1156/2,0)+6000,IF(H1156&lt;=56000,ROUNDUP(H1156/4,0)+14000,28000))))+IF(I1156&lt;=0,0,IF(I1156&lt;=15000,I1156,IF(I1156&lt;=40000,ROUNDUP(I1156/2,0)+7500,IF(I1156&lt;=70000,ROUNDUP(I1156/4,0)+17500,35000)))),28000))))</f>
        <v/>
      </c>
      <c r="V1156" s="18">
        <f>MIN(70000,S1156+T1156+U1156)</f>
        <v/>
      </c>
      <c r="W1156" s="18">
        <f>MAX(0,ROUNDDOWN(M1156-J1156-N1156-K1156-0,-3))</f>
        <v/>
      </c>
      <c r="X1156" s="18">
        <f>MAX(0,ROUNDDOWN(M1156-J1156-N1156-K1156-R1156,-3))</f>
        <v/>
      </c>
      <c r="Y1156" s="18">
        <f>IF(W1156&lt;=0,0,ROUNDDOWN((W1156*LOOKUP(W1156,{0,1950001,3300001,6950001,9000001,18000001,40000001},{0.05,0.1,0.2,0.23,0.33,0.4,0.45})-LOOKUP(W1156,{0,1950001,3300001,6950001,9000001,18000001,40000001},{0,97500,427500,636000,1536000,2796000,4796000}))*1.021,-2))</f>
        <v/>
      </c>
      <c r="Z1156" s="18">
        <f>IF(X1156&lt;=0,0,ROUNDDOWN((X1156*LOOKUP(X1156,{0,1950001,3300001,6950001,9000001,18000001,40000001},{0.05,0.1,0.2,0.23,0.33,0.4,0.45})-LOOKUP(X1156,{0,1950001,3300001,6950001,9000001,18000001,40000001},{0,97500,427500,636000,1536000,2796000,4796000}))*1.021,-2))</f>
        <v/>
      </c>
      <c r="AA1156" s="18">
        <f>MAX(0,ROUNDDOWN(M1156-J1156-430000-L1156-0,-3))</f>
        <v/>
      </c>
      <c r="AB1156" s="18">
        <f>MAX(0,ROUNDDOWN(M1156-J1156-430000-L1156-V1156,-3))</f>
        <v/>
      </c>
      <c r="AC1156" s="18">
        <f>IF(M1156&lt;=450000,0,MAX(0,ROUNDDOWN(AA1156*0.06-MIN(50000,AA1156)*0.03,-2))+MAX(0,ROUNDDOWN(AA1156*0.04-MIN(50000,AA1156)*0.02,-2)))</f>
        <v/>
      </c>
      <c r="AD1156" s="18">
        <f>IF(M1156&lt;=450000,0,MAX(0,ROUNDDOWN(AB1156*0.06-MIN(50000,AB1156)*0.03,-2))+MAX(0,ROUNDDOWN(AB1156*0.04-MIN(50000,AB1156)*0.02,-2)))</f>
        <v/>
      </c>
      <c r="AE1156" s="18">
        <f>Y1156-Z1156</f>
        <v/>
      </c>
      <c r="AF1156" s="18">
        <f>AC1156-AD1156</f>
        <v/>
      </c>
      <c r="AG1156" s="18">
        <f>AE1156+AF1156</f>
        <v/>
      </c>
      <c r="AH1156" s="20">
        <f>IF(W1156&lt;=0,0,LOOKUP(W1156,{0,1950001,3300001,6950001,9000001,18000001,40000001},{0.05,0.1,0.2,0.23,0.33,0.4,0.45}))</f>
        <v/>
      </c>
    </row>
    <row r="1157">
      <c r="A1157" t="inlineStr">
        <is>
          <t>1万円刻み 特例あり一般12万円</t>
        </is>
      </c>
      <c r="B1157" s="18">
        <f>'4_1万円刻み'!$A$359</f>
        <v/>
      </c>
      <c r="C1157" s="19" t="n">
        <v>2026</v>
      </c>
      <c r="D1157" t="inlineStr">
        <is>
          <t>はい</t>
        </is>
      </c>
      <c r="E1157" s="18" t="n">
        <v>120000</v>
      </c>
      <c r="F1157" s="18" t="n">
        <v>0</v>
      </c>
      <c r="G1157" s="18" t="n">
        <v>0</v>
      </c>
      <c r="H1157" s="18" t="n">
        <v>0</v>
      </c>
      <c r="I1157" s="18" t="n">
        <v>0</v>
      </c>
      <c r="J1157" s="18">
        <f>ROUND(MIN(B1157/12,650000)*12*0.0915+MIN(B1157/12,1390000)*12*(0.0504+0)+B1157*0.005,0)</f>
        <v/>
      </c>
      <c r="K1157" s="18" t="n">
        <v>0</v>
      </c>
      <c r="L1157" s="18" t="n">
        <v>0</v>
      </c>
      <c r="M1157" s="18">
        <f>ROUND(IF(C1157&gt;=2026,IF(B1157&lt;741000,0,IF(B1157&lt;2191000,B1157-740000,IF(B1157&lt;2193000,1451000,IF(B1157&lt;2196000,1453000,IF(B1157&lt;2200000,1456000,IF(B1157&lt;3600000,ROUNDDOWN(B1157/4,-3)*2.8-80000,IF(B1157&lt;6600000,ROUNDDOWN(B1157/4,-3)*3.2-440000,IF(B1157&lt;8500000,ROUNDDOWN(B1157*0.9,0)-1100000,B1157-1950000)))))))),IF(B1157&lt;651000,0,IF(B1157&lt;1900000,B1157-650000,IF(B1157&lt;3600000,ROUNDDOWN(B1157/4,-3)*2.8-80000,IF(B1157&lt;6600000,ROUNDDOWN(B1157/4,-3)*3.2-440000,IF(B1157&lt;8500000,ROUNDDOWN(B1157*0.9,0)-1100000,B1157-1950000)))))),0)</f>
        <v/>
      </c>
      <c r="N1157" s="18">
        <f>IF(M1157&gt;23500000,NA(),IF(C1157&gt;=2026,IF(M1157&lt;=4890000,1040000,IF(M1157&lt;=6550000,670000,620000)),IF(M1157&lt;=1320000,950000,IF(M1157&lt;=3360000,880000,IF(M1157&lt;=4890000,680000,IF(M1157&lt;=6550000,630000,580000))))))</f>
        <v/>
      </c>
      <c r="O1157" s="18">
        <f>IF(F1157&lt;=0,IF(AND(D1157="はい",C1157&gt;=2026,C1157&lt;=2027),IF(E1157&lt;=0,0,IF(E1157&lt;=30000,E1157,IF(E1157&lt;=60000,ROUNDUP(E1157/2,0)+15000,IF(E1157&lt;=120000,ROUNDUP(E1157/4,0)+30000,60000)))),IF(E1157&lt;=0,0,IF(E1157&lt;=20000,E1157,IF(E1157&lt;=40000,ROUNDUP(E1157/2,0)+10000,IF(E1157&lt;=80000,ROUNDUP(E1157/4,0)+20000,40000))))),IF(E1157&lt;=0,IF(F1157&lt;=0,0,IF(F1157&lt;=25000,F1157,IF(F1157&lt;=50000,ROUNDUP(F1157/2,0)+12500,IF(F1157&lt;=100000,ROUNDUP(F1157/4,0)+25000,50000)))),MAX(IF(F1157&lt;=0,0,IF(F1157&lt;=25000,F1157,IF(F1157&lt;=50000,ROUNDUP(F1157/2,0)+12500,IF(F1157&lt;=100000,ROUNDUP(F1157/4,0)+25000,50000)))),MIN(IF(AND(D1157="はい",C1157&gt;=2026,C1157&lt;=2027),IF(E1157&lt;=0,0,IF(E1157&lt;=30000,E1157,IF(E1157&lt;=60000,ROUNDUP(E1157/2,0)+15000,IF(E1157&lt;=120000,ROUNDUP(E1157/4,0)+30000,60000)))),IF(E1157&lt;=0,0,IF(E1157&lt;=20000,E1157,IF(E1157&lt;=40000,ROUNDUP(E1157/2,0)+10000,IF(E1157&lt;=80000,ROUNDUP(E1157/4,0)+20000,40000)))))+IF(F1157&lt;=0,0,IF(F1157&lt;=25000,F1157,IF(F1157&lt;=50000,ROUNDUP(F1157/2,0)+12500,IF(F1157&lt;=100000,ROUNDUP(F1157/4,0)+25000,50000)))),IF(AND(D1157="はい",C1157&gt;=2026,C1157&lt;=2027),60000,40000)))))</f>
        <v/>
      </c>
      <c r="P1157" s="18">
        <f>IF(G1157&lt;=0,0,IF(G1157&lt;=20000,G1157,IF(G1157&lt;=40000,ROUNDUP(G1157/2,0)+10000,IF(G1157&lt;=80000,ROUNDUP(G1157/4,0)+20000,40000))))</f>
        <v/>
      </c>
      <c r="Q1157" s="18">
        <f>IF(I1157&lt;=0,IF(H1157&lt;=0,0,IF(H1157&lt;=20000,H1157,IF(H1157&lt;=40000,ROUNDUP(H1157/2,0)+10000,IF(H1157&lt;=80000,ROUNDUP(H1157/4,0)+20000,40000)))),IF(H1157&lt;=0,IF(I1157&lt;=0,0,IF(I1157&lt;=25000,I1157,IF(I1157&lt;=50000,ROUNDUP(I1157/2,0)+12500,IF(I1157&lt;=100000,ROUNDUP(I1157/4,0)+25000,50000)))),MAX(IF(I1157&lt;=0,0,IF(I1157&lt;=25000,I1157,IF(I1157&lt;=50000,ROUNDUP(I1157/2,0)+12500,IF(I1157&lt;=100000,ROUNDUP(I1157/4,0)+25000,50000)))),MIN(IF(H1157&lt;=0,0,IF(H1157&lt;=20000,H1157,IF(H1157&lt;=40000,ROUNDUP(H1157/2,0)+10000,IF(H1157&lt;=80000,ROUNDUP(H1157/4,0)+20000,40000))))+IF(I1157&lt;=0,0,IF(I1157&lt;=25000,I1157,IF(I1157&lt;=50000,ROUNDUP(I1157/2,0)+12500,IF(I1157&lt;=100000,ROUNDUP(I1157/4,0)+25000,50000)))),40000))))</f>
        <v/>
      </c>
      <c r="R1157" s="18">
        <f>MIN(120000,O1157+P1157+Q1157)</f>
        <v/>
      </c>
      <c r="S1157" s="18">
        <f>IF(F1157&lt;=0,IF(E1157&lt;=0,0,IF(E1157&lt;=12000,E1157,IF(E1157&lt;=32000,ROUNDUP(E1157/2,0)+6000,IF(E1157&lt;=56000,ROUNDUP(E1157/4,0)+14000,28000)))),IF(E1157&lt;=0,IF(F1157&lt;=0,0,IF(F1157&lt;=15000,F1157,IF(F1157&lt;=40000,ROUNDUP(F1157/2,0)+7500,IF(F1157&lt;=70000,ROUNDUP(F1157/4,0)+17500,35000)))),MAX(IF(F1157&lt;=0,0,IF(F1157&lt;=15000,F1157,IF(F1157&lt;=40000,ROUNDUP(F1157/2,0)+7500,IF(F1157&lt;=70000,ROUNDUP(F1157/4,0)+17500,35000)))),MIN(IF(E1157&lt;=0,0,IF(E1157&lt;=12000,E1157,IF(E1157&lt;=32000,ROUNDUP(E1157/2,0)+6000,IF(E1157&lt;=56000,ROUNDUP(E1157/4,0)+14000,28000))))+IF(F1157&lt;=0,0,IF(F1157&lt;=15000,F1157,IF(F1157&lt;=40000,ROUNDUP(F1157/2,0)+7500,IF(F1157&lt;=70000,ROUNDUP(F1157/4,0)+17500,35000)))),28000))))</f>
        <v/>
      </c>
      <c r="T1157" s="18">
        <f>IF(G1157&lt;=0,0,IF(G1157&lt;=12000,G1157,IF(G1157&lt;=32000,ROUNDUP(G1157/2,0)+6000,IF(G1157&lt;=56000,ROUNDUP(G1157/4,0)+14000,28000))))</f>
        <v/>
      </c>
      <c r="U1157" s="18">
        <f>IF(I1157&lt;=0,IF(H1157&lt;=0,0,IF(H1157&lt;=12000,H1157,IF(H1157&lt;=32000,ROUNDUP(H1157/2,0)+6000,IF(H1157&lt;=56000,ROUNDUP(H1157/4,0)+14000,28000)))),IF(H1157&lt;=0,IF(I1157&lt;=0,0,IF(I1157&lt;=15000,I1157,IF(I1157&lt;=40000,ROUNDUP(I1157/2,0)+7500,IF(I1157&lt;=70000,ROUNDUP(I1157/4,0)+17500,35000)))),MAX(IF(I1157&lt;=0,0,IF(I1157&lt;=15000,I1157,IF(I1157&lt;=40000,ROUNDUP(I1157/2,0)+7500,IF(I1157&lt;=70000,ROUNDUP(I1157/4,0)+17500,35000)))),MIN(IF(H1157&lt;=0,0,IF(H1157&lt;=12000,H1157,IF(H1157&lt;=32000,ROUNDUP(H1157/2,0)+6000,IF(H1157&lt;=56000,ROUNDUP(H1157/4,0)+14000,28000))))+IF(I1157&lt;=0,0,IF(I1157&lt;=15000,I1157,IF(I1157&lt;=40000,ROUNDUP(I1157/2,0)+7500,IF(I1157&lt;=70000,ROUNDUP(I1157/4,0)+17500,35000)))),28000))))</f>
        <v/>
      </c>
      <c r="V1157" s="18">
        <f>MIN(70000,S1157+T1157+U1157)</f>
        <v/>
      </c>
      <c r="W1157" s="18">
        <f>MAX(0,ROUNDDOWN(M1157-J1157-N1157-K1157-0,-3))</f>
        <v/>
      </c>
      <c r="X1157" s="18">
        <f>MAX(0,ROUNDDOWN(M1157-J1157-N1157-K1157-R1157,-3))</f>
        <v/>
      </c>
      <c r="Y1157" s="18">
        <f>IF(W1157&lt;=0,0,ROUNDDOWN((W1157*LOOKUP(W1157,{0,1950001,3300001,6950001,9000001,18000001,40000001},{0.05,0.1,0.2,0.23,0.33,0.4,0.45})-LOOKUP(W1157,{0,1950001,3300001,6950001,9000001,18000001,40000001},{0,97500,427500,636000,1536000,2796000,4796000}))*1.021,-2))</f>
        <v/>
      </c>
      <c r="Z1157" s="18">
        <f>IF(X1157&lt;=0,0,ROUNDDOWN((X1157*LOOKUP(X1157,{0,1950001,3300001,6950001,9000001,18000001,40000001},{0.05,0.1,0.2,0.23,0.33,0.4,0.45})-LOOKUP(X1157,{0,1950001,3300001,6950001,9000001,18000001,40000001},{0,97500,427500,636000,1536000,2796000,4796000}))*1.021,-2))</f>
        <v/>
      </c>
      <c r="AA1157" s="18">
        <f>MAX(0,ROUNDDOWN(M1157-J1157-430000-L1157-0,-3))</f>
        <v/>
      </c>
      <c r="AB1157" s="18">
        <f>MAX(0,ROUNDDOWN(M1157-J1157-430000-L1157-V1157,-3))</f>
        <v/>
      </c>
      <c r="AC1157" s="18">
        <f>IF(M1157&lt;=450000,0,MAX(0,ROUNDDOWN(AA1157*0.06-MIN(50000,AA1157)*0.03,-2))+MAX(0,ROUNDDOWN(AA1157*0.04-MIN(50000,AA1157)*0.02,-2)))</f>
        <v/>
      </c>
      <c r="AD1157" s="18">
        <f>IF(M1157&lt;=450000,0,MAX(0,ROUNDDOWN(AB1157*0.06-MIN(50000,AB1157)*0.03,-2))+MAX(0,ROUNDDOWN(AB1157*0.04-MIN(50000,AB1157)*0.02,-2)))</f>
        <v/>
      </c>
      <c r="AE1157" s="18">
        <f>Y1157-Z1157</f>
        <v/>
      </c>
      <c r="AF1157" s="18">
        <f>AC1157-AD1157</f>
        <v/>
      </c>
      <c r="AG1157" s="18">
        <f>AE1157+AF1157</f>
        <v/>
      </c>
      <c r="AH1157" s="20">
        <f>IF(W1157&lt;=0,0,LOOKUP(W1157,{0,1950001,3300001,6950001,9000001,18000001,40000001},{0.05,0.1,0.2,0.23,0.33,0.4,0.45}))</f>
        <v/>
      </c>
    </row>
    <row r="1158">
      <c r="A1158" t="inlineStr">
        <is>
          <t>1万円刻み 3区分8万円ずつ</t>
        </is>
      </c>
      <c r="B1158" s="18">
        <f>'4_1万円刻み'!$A$360</f>
        <v/>
      </c>
      <c r="C1158" s="19" t="n">
        <v>2026</v>
      </c>
      <c r="D1158" t="inlineStr">
        <is>
          <t>いいえ</t>
        </is>
      </c>
      <c r="E1158" s="18" t="n">
        <v>80000</v>
      </c>
      <c r="F1158" s="18" t="n">
        <v>0</v>
      </c>
      <c r="G1158" s="18" t="n">
        <v>80000</v>
      </c>
      <c r="H1158" s="18" t="n">
        <v>80000</v>
      </c>
      <c r="I1158" s="18" t="n">
        <v>0</v>
      </c>
      <c r="J1158" s="18">
        <f>ROUND(MIN(B1158/12,650000)*12*0.0915+MIN(B1158/12,1390000)*12*(0.0504+0)+B1158*0.005,0)</f>
        <v/>
      </c>
      <c r="K1158" s="18" t="n">
        <v>0</v>
      </c>
      <c r="L1158" s="18" t="n">
        <v>0</v>
      </c>
      <c r="M1158" s="18">
        <f>ROUND(IF(C1158&gt;=2026,IF(B1158&lt;741000,0,IF(B1158&lt;2191000,B1158-740000,IF(B1158&lt;2193000,1451000,IF(B1158&lt;2196000,1453000,IF(B1158&lt;2200000,1456000,IF(B1158&lt;3600000,ROUNDDOWN(B1158/4,-3)*2.8-80000,IF(B1158&lt;6600000,ROUNDDOWN(B1158/4,-3)*3.2-440000,IF(B1158&lt;8500000,ROUNDDOWN(B1158*0.9,0)-1100000,B1158-1950000)))))))),IF(B1158&lt;651000,0,IF(B1158&lt;1900000,B1158-650000,IF(B1158&lt;3600000,ROUNDDOWN(B1158/4,-3)*2.8-80000,IF(B1158&lt;6600000,ROUNDDOWN(B1158/4,-3)*3.2-440000,IF(B1158&lt;8500000,ROUNDDOWN(B1158*0.9,0)-1100000,B1158-1950000)))))),0)</f>
        <v/>
      </c>
      <c r="N1158" s="18">
        <f>IF(M1158&gt;23500000,NA(),IF(C1158&gt;=2026,IF(M1158&lt;=4890000,1040000,IF(M1158&lt;=6550000,670000,620000)),IF(M1158&lt;=1320000,950000,IF(M1158&lt;=3360000,880000,IF(M1158&lt;=4890000,680000,IF(M1158&lt;=6550000,630000,580000))))))</f>
        <v/>
      </c>
      <c r="O1158" s="18">
        <f>IF(F1158&lt;=0,IF(AND(D1158="はい",C1158&gt;=2026,C1158&lt;=2027),IF(E1158&lt;=0,0,IF(E1158&lt;=30000,E1158,IF(E1158&lt;=60000,ROUNDUP(E1158/2,0)+15000,IF(E1158&lt;=120000,ROUNDUP(E1158/4,0)+30000,60000)))),IF(E1158&lt;=0,0,IF(E1158&lt;=20000,E1158,IF(E1158&lt;=40000,ROUNDUP(E1158/2,0)+10000,IF(E1158&lt;=80000,ROUNDUP(E1158/4,0)+20000,40000))))),IF(E1158&lt;=0,IF(F1158&lt;=0,0,IF(F1158&lt;=25000,F1158,IF(F1158&lt;=50000,ROUNDUP(F1158/2,0)+12500,IF(F1158&lt;=100000,ROUNDUP(F1158/4,0)+25000,50000)))),MAX(IF(F1158&lt;=0,0,IF(F1158&lt;=25000,F1158,IF(F1158&lt;=50000,ROUNDUP(F1158/2,0)+12500,IF(F1158&lt;=100000,ROUNDUP(F1158/4,0)+25000,50000)))),MIN(IF(AND(D1158="はい",C1158&gt;=2026,C1158&lt;=2027),IF(E1158&lt;=0,0,IF(E1158&lt;=30000,E1158,IF(E1158&lt;=60000,ROUNDUP(E1158/2,0)+15000,IF(E1158&lt;=120000,ROUNDUP(E1158/4,0)+30000,60000)))),IF(E1158&lt;=0,0,IF(E1158&lt;=20000,E1158,IF(E1158&lt;=40000,ROUNDUP(E1158/2,0)+10000,IF(E1158&lt;=80000,ROUNDUP(E1158/4,0)+20000,40000)))))+IF(F1158&lt;=0,0,IF(F1158&lt;=25000,F1158,IF(F1158&lt;=50000,ROUNDUP(F1158/2,0)+12500,IF(F1158&lt;=100000,ROUNDUP(F1158/4,0)+25000,50000)))),IF(AND(D1158="はい",C1158&gt;=2026,C1158&lt;=2027),60000,40000)))))</f>
        <v/>
      </c>
      <c r="P1158" s="18">
        <f>IF(G1158&lt;=0,0,IF(G1158&lt;=20000,G1158,IF(G1158&lt;=40000,ROUNDUP(G1158/2,0)+10000,IF(G1158&lt;=80000,ROUNDUP(G1158/4,0)+20000,40000))))</f>
        <v/>
      </c>
      <c r="Q1158" s="18">
        <f>IF(I1158&lt;=0,IF(H1158&lt;=0,0,IF(H1158&lt;=20000,H1158,IF(H1158&lt;=40000,ROUNDUP(H1158/2,0)+10000,IF(H1158&lt;=80000,ROUNDUP(H1158/4,0)+20000,40000)))),IF(H1158&lt;=0,IF(I1158&lt;=0,0,IF(I1158&lt;=25000,I1158,IF(I1158&lt;=50000,ROUNDUP(I1158/2,0)+12500,IF(I1158&lt;=100000,ROUNDUP(I1158/4,0)+25000,50000)))),MAX(IF(I1158&lt;=0,0,IF(I1158&lt;=25000,I1158,IF(I1158&lt;=50000,ROUNDUP(I1158/2,0)+12500,IF(I1158&lt;=100000,ROUNDUP(I1158/4,0)+25000,50000)))),MIN(IF(H1158&lt;=0,0,IF(H1158&lt;=20000,H1158,IF(H1158&lt;=40000,ROUNDUP(H1158/2,0)+10000,IF(H1158&lt;=80000,ROUNDUP(H1158/4,0)+20000,40000))))+IF(I1158&lt;=0,0,IF(I1158&lt;=25000,I1158,IF(I1158&lt;=50000,ROUNDUP(I1158/2,0)+12500,IF(I1158&lt;=100000,ROUNDUP(I1158/4,0)+25000,50000)))),40000))))</f>
        <v/>
      </c>
      <c r="R1158" s="18">
        <f>MIN(120000,O1158+P1158+Q1158)</f>
        <v/>
      </c>
      <c r="S1158" s="18">
        <f>IF(F1158&lt;=0,IF(E1158&lt;=0,0,IF(E1158&lt;=12000,E1158,IF(E1158&lt;=32000,ROUNDUP(E1158/2,0)+6000,IF(E1158&lt;=56000,ROUNDUP(E1158/4,0)+14000,28000)))),IF(E1158&lt;=0,IF(F1158&lt;=0,0,IF(F1158&lt;=15000,F1158,IF(F1158&lt;=40000,ROUNDUP(F1158/2,0)+7500,IF(F1158&lt;=70000,ROUNDUP(F1158/4,0)+17500,35000)))),MAX(IF(F1158&lt;=0,0,IF(F1158&lt;=15000,F1158,IF(F1158&lt;=40000,ROUNDUP(F1158/2,0)+7500,IF(F1158&lt;=70000,ROUNDUP(F1158/4,0)+17500,35000)))),MIN(IF(E1158&lt;=0,0,IF(E1158&lt;=12000,E1158,IF(E1158&lt;=32000,ROUNDUP(E1158/2,0)+6000,IF(E1158&lt;=56000,ROUNDUP(E1158/4,0)+14000,28000))))+IF(F1158&lt;=0,0,IF(F1158&lt;=15000,F1158,IF(F1158&lt;=40000,ROUNDUP(F1158/2,0)+7500,IF(F1158&lt;=70000,ROUNDUP(F1158/4,0)+17500,35000)))),28000))))</f>
        <v/>
      </c>
      <c r="T1158" s="18">
        <f>IF(G1158&lt;=0,0,IF(G1158&lt;=12000,G1158,IF(G1158&lt;=32000,ROUNDUP(G1158/2,0)+6000,IF(G1158&lt;=56000,ROUNDUP(G1158/4,0)+14000,28000))))</f>
        <v/>
      </c>
      <c r="U1158" s="18">
        <f>IF(I1158&lt;=0,IF(H1158&lt;=0,0,IF(H1158&lt;=12000,H1158,IF(H1158&lt;=32000,ROUNDUP(H1158/2,0)+6000,IF(H1158&lt;=56000,ROUNDUP(H1158/4,0)+14000,28000)))),IF(H1158&lt;=0,IF(I1158&lt;=0,0,IF(I1158&lt;=15000,I1158,IF(I1158&lt;=40000,ROUNDUP(I1158/2,0)+7500,IF(I1158&lt;=70000,ROUNDUP(I1158/4,0)+17500,35000)))),MAX(IF(I1158&lt;=0,0,IF(I1158&lt;=15000,I1158,IF(I1158&lt;=40000,ROUNDUP(I1158/2,0)+7500,IF(I1158&lt;=70000,ROUNDUP(I1158/4,0)+17500,35000)))),MIN(IF(H1158&lt;=0,0,IF(H1158&lt;=12000,H1158,IF(H1158&lt;=32000,ROUNDUP(H1158/2,0)+6000,IF(H1158&lt;=56000,ROUNDUP(H1158/4,0)+14000,28000))))+IF(I1158&lt;=0,0,IF(I1158&lt;=15000,I1158,IF(I1158&lt;=40000,ROUNDUP(I1158/2,0)+7500,IF(I1158&lt;=70000,ROUNDUP(I1158/4,0)+17500,35000)))),28000))))</f>
        <v/>
      </c>
      <c r="V1158" s="18">
        <f>MIN(70000,S1158+T1158+U1158)</f>
        <v/>
      </c>
      <c r="W1158" s="18">
        <f>MAX(0,ROUNDDOWN(M1158-J1158-N1158-K1158-0,-3))</f>
        <v/>
      </c>
      <c r="X1158" s="18">
        <f>MAX(0,ROUNDDOWN(M1158-J1158-N1158-K1158-R1158,-3))</f>
        <v/>
      </c>
      <c r="Y1158" s="18">
        <f>IF(W1158&lt;=0,0,ROUNDDOWN((W1158*LOOKUP(W1158,{0,1950001,3300001,6950001,9000001,18000001,40000001},{0.05,0.1,0.2,0.23,0.33,0.4,0.45})-LOOKUP(W1158,{0,1950001,3300001,6950001,9000001,18000001,40000001},{0,97500,427500,636000,1536000,2796000,4796000}))*1.021,-2))</f>
        <v/>
      </c>
      <c r="Z1158" s="18">
        <f>IF(X1158&lt;=0,0,ROUNDDOWN((X1158*LOOKUP(X1158,{0,1950001,3300001,6950001,9000001,18000001,40000001},{0.05,0.1,0.2,0.23,0.33,0.4,0.45})-LOOKUP(X1158,{0,1950001,3300001,6950001,9000001,18000001,40000001},{0,97500,427500,636000,1536000,2796000,4796000}))*1.021,-2))</f>
        <v/>
      </c>
      <c r="AA1158" s="18">
        <f>MAX(0,ROUNDDOWN(M1158-J1158-430000-L1158-0,-3))</f>
        <v/>
      </c>
      <c r="AB1158" s="18">
        <f>MAX(0,ROUNDDOWN(M1158-J1158-430000-L1158-V1158,-3))</f>
        <v/>
      </c>
      <c r="AC1158" s="18">
        <f>IF(M1158&lt;=450000,0,MAX(0,ROUNDDOWN(AA1158*0.06-MIN(50000,AA1158)*0.03,-2))+MAX(0,ROUNDDOWN(AA1158*0.04-MIN(50000,AA1158)*0.02,-2)))</f>
        <v/>
      </c>
      <c r="AD1158" s="18">
        <f>IF(M1158&lt;=450000,0,MAX(0,ROUNDDOWN(AB1158*0.06-MIN(50000,AB1158)*0.03,-2))+MAX(0,ROUNDDOWN(AB1158*0.04-MIN(50000,AB1158)*0.02,-2)))</f>
        <v/>
      </c>
      <c r="AE1158" s="18">
        <f>Y1158-Z1158</f>
        <v/>
      </c>
      <c r="AF1158" s="18">
        <f>AC1158-AD1158</f>
        <v/>
      </c>
      <c r="AG1158" s="18">
        <f>AE1158+AF1158</f>
        <v/>
      </c>
      <c r="AH1158" s="20">
        <f>IF(W1158&lt;=0,0,LOOKUP(W1158,{0,1950001,3300001,6950001,9000001,18000001,40000001},{0.05,0.1,0.2,0.23,0.33,0.4,0.45}))</f>
        <v/>
      </c>
    </row>
    <row r="1159">
      <c r="A1159" t="inlineStr">
        <is>
          <t>1万円刻み 一般8万円</t>
        </is>
      </c>
      <c r="B1159" s="18">
        <f>'4_1万円刻み'!$A$360</f>
        <v/>
      </c>
      <c r="C1159" s="19" t="n">
        <v>2026</v>
      </c>
      <c r="D1159" t="inlineStr">
        <is>
          <t>いいえ</t>
        </is>
      </c>
      <c r="E1159" s="18" t="n">
        <v>80000</v>
      </c>
      <c r="F1159" s="18" t="n">
        <v>0</v>
      </c>
      <c r="G1159" s="18" t="n">
        <v>0</v>
      </c>
      <c r="H1159" s="18" t="n">
        <v>0</v>
      </c>
      <c r="I1159" s="18" t="n">
        <v>0</v>
      </c>
      <c r="J1159" s="18">
        <f>ROUND(MIN(B1159/12,650000)*12*0.0915+MIN(B1159/12,1390000)*12*(0.0504+0)+B1159*0.005,0)</f>
        <v/>
      </c>
      <c r="K1159" s="18" t="n">
        <v>0</v>
      </c>
      <c r="L1159" s="18" t="n">
        <v>0</v>
      </c>
      <c r="M1159" s="18">
        <f>ROUND(IF(C1159&gt;=2026,IF(B1159&lt;741000,0,IF(B1159&lt;2191000,B1159-740000,IF(B1159&lt;2193000,1451000,IF(B1159&lt;2196000,1453000,IF(B1159&lt;2200000,1456000,IF(B1159&lt;3600000,ROUNDDOWN(B1159/4,-3)*2.8-80000,IF(B1159&lt;6600000,ROUNDDOWN(B1159/4,-3)*3.2-440000,IF(B1159&lt;8500000,ROUNDDOWN(B1159*0.9,0)-1100000,B1159-1950000)))))))),IF(B1159&lt;651000,0,IF(B1159&lt;1900000,B1159-650000,IF(B1159&lt;3600000,ROUNDDOWN(B1159/4,-3)*2.8-80000,IF(B1159&lt;6600000,ROUNDDOWN(B1159/4,-3)*3.2-440000,IF(B1159&lt;8500000,ROUNDDOWN(B1159*0.9,0)-1100000,B1159-1950000)))))),0)</f>
        <v/>
      </c>
      <c r="N1159" s="18">
        <f>IF(M1159&gt;23500000,NA(),IF(C1159&gt;=2026,IF(M1159&lt;=4890000,1040000,IF(M1159&lt;=6550000,670000,620000)),IF(M1159&lt;=1320000,950000,IF(M1159&lt;=3360000,880000,IF(M1159&lt;=4890000,680000,IF(M1159&lt;=6550000,630000,580000))))))</f>
        <v/>
      </c>
      <c r="O1159" s="18">
        <f>IF(F1159&lt;=0,IF(AND(D1159="はい",C1159&gt;=2026,C1159&lt;=2027),IF(E1159&lt;=0,0,IF(E1159&lt;=30000,E1159,IF(E1159&lt;=60000,ROUNDUP(E1159/2,0)+15000,IF(E1159&lt;=120000,ROUNDUP(E1159/4,0)+30000,60000)))),IF(E1159&lt;=0,0,IF(E1159&lt;=20000,E1159,IF(E1159&lt;=40000,ROUNDUP(E1159/2,0)+10000,IF(E1159&lt;=80000,ROUNDUP(E1159/4,0)+20000,40000))))),IF(E1159&lt;=0,IF(F1159&lt;=0,0,IF(F1159&lt;=25000,F1159,IF(F1159&lt;=50000,ROUNDUP(F1159/2,0)+12500,IF(F1159&lt;=100000,ROUNDUP(F1159/4,0)+25000,50000)))),MAX(IF(F1159&lt;=0,0,IF(F1159&lt;=25000,F1159,IF(F1159&lt;=50000,ROUNDUP(F1159/2,0)+12500,IF(F1159&lt;=100000,ROUNDUP(F1159/4,0)+25000,50000)))),MIN(IF(AND(D1159="はい",C1159&gt;=2026,C1159&lt;=2027),IF(E1159&lt;=0,0,IF(E1159&lt;=30000,E1159,IF(E1159&lt;=60000,ROUNDUP(E1159/2,0)+15000,IF(E1159&lt;=120000,ROUNDUP(E1159/4,0)+30000,60000)))),IF(E1159&lt;=0,0,IF(E1159&lt;=20000,E1159,IF(E1159&lt;=40000,ROUNDUP(E1159/2,0)+10000,IF(E1159&lt;=80000,ROUNDUP(E1159/4,0)+20000,40000)))))+IF(F1159&lt;=0,0,IF(F1159&lt;=25000,F1159,IF(F1159&lt;=50000,ROUNDUP(F1159/2,0)+12500,IF(F1159&lt;=100000,ROUNDUP(F1159/4,0)+25000,50000)))),IF(AND(D1159="はい",C1159&gt;=2026,C1159&lt;=2027),60000,40000)))))</f>
        <v/>
      </c>
      <c r="P1159" s="18">
        <f>IF(G1159&lt;=0,0,IF(G1159&lt;=20000,G1159,IF(G1159&lt;=40000,ROUNDUP(G1159/2,0)+10000,IF(G1159&lt;=80000,ROUNDUP(G1159/4,0)+20000,40000))))</f>
        <v/>
      </c>
      <c r="Q1159" s="18">
        <f>IF(I1159&lt;=0,IF(H1159&lt;=0,0,IF(H1159&lt;=20000,H1159,IF(H1159&lt;=40000,ROUNDUP(H1159/2,0)+10000,IF(H1159&lt;=80000,ROUNDUP(H1159/4,0)+20000,40000)))),IF(H1159&lt;=0,IF(I1159&lt;=0,0,IF(I1159&lt;=25000,I1159,IF(I1159&lt;=50000,ROUNDUP(I1159/2,0)+12500,IF(I1159&lt;=100000,ROUNDUP(I1159/4,0)+25000,50000)))),MAX(IF(I1159&lt;=0,0,IF(I1159&lt;=25000,I1159,IF(I1159&lt;=50000,ROUNDUP(I1159/2,0)+12500,IF(I1159&lt;=100000,ROUNDUP(I1159/4,0)+25000,50000)))),MIN(IF(H1159&lt;=0,0,IF(H1159&lt;=20000,H1159,IF(H1159&lt;=40000,ROUNDUP(H1159/2,0)+10000,IF(H1159&lt;=80000,ROUNDUP(H1159/4,0)+20000,40000))))+IF(I1159&lt;=0,0,IF(I1159&lt;=25000,I1159,IF(I1159&lt;=50000,ROUNDUP(I1159/2,0)+12500,IF(I1159&lt;=100000,ROUNDUP(I1159/4,0)+25000,50000)))),40000))))</f>
        <v/>
      </c>
      <c r="R1159" s="18">
        <f>MIN(120000,O1159+P1159+Q1159)</f>
        <v/>
      </c>
      <c r="S1159" s="18">
        <f>IF(F1159&lt;=0,IF(E1159&lt;=0,0,IF(E1159&lt;=12000,E1159,IF(E1159&lt;=32000,ROUNDUP(E1159/2,0)+6000,IF(E1159&lt;=56000,ROUNDUP(E1159/4,0)+14000,28000)))),IF(E1159&lt;=0,IF(F1159&lt;=0,0,IF(F1159&lt;=15000,F1159,IF(F1159&lt;=40000,ROUNDUP(F1159/2,0)+7500,IF(F1159&lt;=70000,ROUNDUP(F1159/4,0)+17500,35000)))),MAX(IF(F1159&lt;=0,0,IF(F1159&lt;=15000,F1159,IF(F1159&lt;=40000,ROUNDUP(F1159/2,0)+7500,IF(F1159&lt;=70000,ROUNDUP(F1159/4,0)+17500,35000)))),MIN(IF(E1159&lt;=0,0,IF(E1159&lt;=12000,E1159,IF(E1159&lt;=32000,ROUNDUP(E1159/2,0)+6000,IF(E1159&lt;=56000,ROUNDUP(E1159/4,0)+14000,28000))))+IF(F1159&lt;=0,0,IF(F1159&lt;=15000,F1159,IF(F1159&lt;=40000,ROUNDUP(F1159/2,0)+7500,IF(F1159&lt;=70000,ROUNDUP(F1159/4,0)+17500,35000)))),28000))))</f>
        <v/>
      </c>
      <c r="T1159" s="18">
        <f>IF(G1159&lt;=0,0,IF(G1159&lt;=12000,G1159,IF(G1159&lt;=32000,ROUNDUP(G1159/2,0)+6000,IF(G1159&lt;=56000,ROUNDUP(G1159/4,0)+14000,28000))))</f>
        <v/>
      </c>
      <c r="U1159" s="18">
        <f>IF(I1159&lt;=0,IF(H1159&lt;=0,0,IF(H1159&lt;=12000,H1159,IF(H1159&lt;=32000,ROUNDUP(H1159/2,0)+6000,IF(H1159&lt;=56000,ROUNDUP(H1159/4,0)+14000,28000)))),IF(H1159&lt;=0,IF(I1159&lt;=0,0,IF(I1159&lt;=15000,I1159,IF(I1159&lt;=40000,ROUNDUP(I1159/2,0)+7500,IF(I1159&lt;=70000,ROUNDUP(I1159/4,0)+17500,35000)))),MAX(IF(I1159&lt;=0,0,IF(I1159&lt;=15000,I1159,IF(I1159&lt;=40000,ROUNDUP(I1159/2,0)+7500,IF(I1159&lt;=70000,ROUNDUP(I1159/4,0)+17500,35000)))),MIN(IF(H1159&lt;=0,0,IF(H1159&lt;=12000,H1159,IF(H1159&lt;=32000,ROUNDUP(H1159/2,0)+6000,IF(H1159&lt;=56000,ROUNDUP(H1159/4,0)+14000,28000))))+IF(I1159&lt;=0,0,IF(I1159&lt;=15000,I1159,IF(I1159&lt;=40000,ROUNDUP(I1159/2,0)+7500,IF(I1159&lt;=70000,ROUNDUP(I1159/4,0)+17500,35000)))),28000))))</f>
        <v/>
      </c>
      <c r="V1159" s="18">
        <f>MIN(70000,S1159+T1159+U1159)</f>
        <v/>
      </c>
      <c r="W1159" s="18">
        <f>MAX(0,ROUNDDOWN(M1159-J1159-N1159-K1159-0,-3))</f>
        <v/>
      </c>
      <c r="X1159" s="18">
        <f>MAX(0,ROUNDDOWN(M1159-J1159-N1159-K1159-R1159,-3))</f>
        <v/>
      </c>
      <c r="Y1159" s="18">
        <f>IF(W1159&lt;=0,0,ROUNDDOWN((W1159*LOOKUP(W1159,{0,1950001,3300001,6950001,9000001,18000001,40000001},{0.05,0.1,0.2,0.23,0.33,0.4,0.45})-LOOKUP(W1159,{0,1950001,3300001,6950001,9000001,18000001,40000001},{0,97500,427500,636000,1536000,2796000,4796000}))*1.021,-2))</f>
        <v/>
      </c>
      <c r="Z1159" s="18">
        <f>IF(X1159&lt;=0,0,ROUNDDOWN((X1159*LOOKUP(X1159,{0,1950001,3300001,6950001,9000001,18000001,40000001},{0.05,0.1,0.2,0.23,0.33,0.4,0.45})-LOOKUP(X1159,{0,1950001,3300001,6950001,9000001,18000001,40000001},{0,97500,427500,636000,1536000,2796000,4796000}))*1.021,-2))</f>
        <v/>
      </c>
      <c r="AA1159" s="18">
        <f>MAX(0,ROUNDDOWN(M1159-J1159-430000-L1159-0,-3))</f>
        <v/>
      </c>
      <c r="AB1159" s="18">
        <f>MAX(0,ROUNDDOWN(M1159-J1159-430000-L1159-V1159,-3))</f>
        <v/>
      </c>
      <c r="AC1159" s="18">
        <f>IF(M1159&lt;=450000,0,MAX(0,ROUNDDOWN(AA1159*0.06-MIN(50000,AA1159)*0.03,-2))+MAX(0,ROUNDDOWN(AA1159*0.04-MIN(50000,AA1159)*0.02,-2)))</f>
        <v/>
      </c>
      <c r="AD1159" s="18">
        <f>IF(M1159&lt;=450000,0,MAX(0,ROUNDDOWN(AB1159*0.06-MIN(50000,AB1159)*0.03,-2))+MAX(0,ROUNDDOWN(AB1159*0.04-MIN(50000,AB1159)*0.02,-2)))</f>
        <v/>
      </c>
      <c r="AE1159" s="18">
        <f>Y1159-Z1159</f>
        <v/>
      </c>
      <c r="AF1159" s="18">
        <f>AC1159-AD1159</f>
        <v/>
      </c>
      <c r="AG1159" s="18">
        <f>AE1159+AF1159</f>
        <v/>
      </c>
      <c r="AH1159" s="20">
        <f>IF(W1159&lt;=0,0,LOOKUP(W1159,{0,1950001,3300001,6950001,9000001,18000001,40000001},{0.05,0.1,0.2,0.23,0.33,0.4,0.45}))</f>
        <v/>
      </c>
    </row>
    <row r="1160">
      <c r="A1160" t="inlineStr">
        <is>
          <t>1万円刻み 特例あり一般12万円</t>
        </is>
      </c>
      <c r="B1160" s="18">
        <f>'4_1万円刻み'!$A$360</f>
        <v/>
      </c>
      <c r="C1160" s="19" t="n">
        <v>2026</v>
      </c>
      <c r="D1160" t="inlineStr">
        <is>
          <t>はい</t>
        </is>
      </c>
      <c r="E1160" s="18" t="n">
        <v>120000</v>
      </c>
      <c r="F1160" s="18" t="n">
        <v>0</v>
      </c>
      <c r="G1160" s="18" t="n">
        <v>0</v>
      </c>
      <c r="H1160" s="18" t="n">
        <v>0</v>
      </c>
      <c r="I1160" s="18" t="n">
        <v>0</v>
      </c>
      <c r="J1160" s="18">
        <f>ROUND(MIN(B1160/12,650000)*12*0.0915+MIN(B1160/12,1390000)*12*(0.0504+0)+B1160*0.005,0)</f>
        <v/>
      </c>
      <c r="K1160" s="18" t="n">
        <v>0</v>
      </c>
      <c r="L1160" s="18" t="n">
        <v>0</v>
      </c>
      <c r="M1160" s="18">
        <f>ROUND(IF(C1160&gt;=2026,IF(B1160&lt;741000,0,IF(B1160&lt;2191000,B1160-740000,IF(B1160&lt;2193000,1451000,IF(B1160&lt;2196000,1453000,IF(B1160&lt;2200000,1456000,IF(B1160&lt;3600000,ROUNDDOWN(B1160/4,-3)*2.8-80000,IF(B1160&lt;6600000,ROUNDDOWN(B1160/4,-3)*3.2-440000,IF(B1160&lt;8500000,ROUNDDOWN(B1160*0.9,0)-1100000,B1160-1950000)))))))),IF(B1160&lt;651000,0,IF(B1160&lt;1900000,B1160-650000,IF(B1160&lt;3600000,ROUNDDOWN(B1160/4,-3)*2.8-80000,IF(B1160&lt;6600000,ROUNDDOWN(B1160/4,-3)*3.2-440000,IF(B1160&lt;8500000,ROUNDDOWN(B1160*0.9,0)-1100000,B1160-1950000)))))),0)</f>
        <v/>
      </c>
      <c r="N1160" s="18">
        <f>IF(M1160&gt;23500000,NA(),IF(C1160&gt;=2026,IF(M1160&lt;=4890000,1040000,IF(M1160&lt;=6550000,670000,620000)),IF(M1160&lt;=1320000,950000,IF(M1160&lt;=3360000,880000,IF(M1160&lt;=4890000,680000,IF(M1160&lt;=6550000,630000,580000))))))</f>
        <v/>
      </c>
      <c r="O1160" s="18">
        <f>IF(F1160&lt;=0,IF(AND(D1160="はい",C1160&gt;=2026,C1160&lt;=2027),IF(E1160&lt;=0,0,IF(E1160&lt;=30000,E1160,IF(E1160&lt;=60000,ROUNDUP(E1160/2,0)+15000,IF(E1160&lt;=120000,ROUNDUP(E1160/4,0)+30000,60000)))),IF(E1160&lt;=0,0,IF(E1160&lt;=20000,E1160,IF(E1160&lt;=40000,ROUNDUP(E1160/2,0)+10000,IF(E1160&lt;=80000,ROUNDUP(E1160/4,0)+20000,40000))))),IF(E1160&lt;=0,IF(F1160&lt;=0,0,IF(F1160&lt;=25000,F1160,IF(F1160&lt;=50000,ROUNDUP(F1160/2,0)+12500,IF(F1160&lt;=100000,ROUNDUP(F1160/4,0)+25000,50000)))),MAX(IF(F1160&lt;=0,0,IF(F1160&lt;=25000,F1160,IF(F1160&lt;=50000,ROUNDUP(F1160/2,0)+12500,IF(F1160&lt;=100000,ROUNDUP(F1160/4,0)+25000,50000)))),MIN(IF(AND(D1160="はい",C1160&gt;=2026,C1160&lt;=2027),IF(E1160&lt;=0,0,IF(E1160&lt;=30000,E1160,IF(E1160&lt;=60000,ROUNDUP(E1160/2,0)+15000,IF(E1160&lt;=120000,ROUNDUP(E1160/4,0)+30000,60000)))),IF(E1160&lt;=0,0,IF(E1160&lt;=20000,E1160,IF(E1160&lt;=40000,ROUNDUP(E1160/2,0)+10000,IF(E1160&lt;=80000,ROUNDUP(E1160/4,0)+20000,40000)))))+IF(F1160&lt;=0,0,IF(F1160&lt;=25000,F1160,IF(F1160&lt;=50000,ROUNDUP(F1160/2,0)+12500,IF(F1160&lt;=100000,ROUNDUP(F1160/4,0)+25000,50000)))),IF(AND(D1160="はい",C1160&gt;=2026,C1160&lt;=2027),60000,40000)))))</f>
        <v/>
      </c>
      <c r="P1160" s="18">
        <f>IF(G1160&lt;=0,0,IF(G1160&lt;=20000,G1160,IF(G1160&lt;=40000,ROUNDUP(G1160/2,0)+10000,IF(G1160&lt;=80000,ROUNDUP(G1160/4,0)+20000,40000))))</f>
        <v/>
      </c>
      <c r="Q1160" s="18">
        <f>IF(I1160&lt;=0,IF(H1160&lt;=0,0,IF(H1160&lt;=20000,H1160,IF(H1160&lt;=40000,ROUNDUP(H1160/2,0)+10000,IF(H1160&lt;=80000,ROUNDUP(H1160/4,0)+20000,40000)))),IF(H1160&lt;=0,IF(I1160&lt;=0,0,IF(I1160&lt;=25000,I1160,IF(I1160&lt;=50000,ROUNDUP(I1160/2,0)+12500,IF(I1160&lt;=100000,ROUNDUP(I1160/4,0)+25000,50000)))),MAX(IF(I1160&lt;=0,0,IF(I1160&lt;=25000,I1160,IF(I1160&lt;=50000,ROUNDUP(I1160/2,0)+12500,IF(I1160&lt;=100000,ROUNDUP(I1160/4,0)+25000,50000)))),MIN(IF(H1160&lt;=0,0,IF(H1160&lt;=20000,H1160,IF(H1160&lt;=40000,ROUNDUP(H1160/2,0)+10000,IF(H1160&lt;=80000,ROUNDUP(H1160/4,0)+20000,40000))))+IF(I1160&lt;=0,0,IF(I1160&lt;=25000,I1160,IF(I1160&lt;=50000,ROUNDUP(I1160/2,0)+12500,IF(I1160&lt;=100000,ROUNDUP(I1160/4,0)+25000,50000)))),40000))))</f>
        <v/>
      </c>
      <c r="R1160" s="18">
        <f>MIN(120000,O1160+P1160+Q1160)</f>
        <v/>
      </c>
      <c r="S1160" s="18">
        <f>IF(F1160&lt;=0,IF(E1160&lt;=0,0,IF(E1160&lt;=12000,E1160,IF(E1160&lt;=32000,ROUNDUP(E1160/2,0)+6000,IF(E1160&lt;=56000,ROUNDUP(E1160/4,0)+14000,28000)))),IF(E1160&lt;=0,IF(F1160&lt;=0,0,IF(F1160&lt;=15000,F1160,IF(F1160&lt;=40000,ROUNDUP(F1160/2,0)+7500,IF(F1160&lt;=70000,ROUNDUP(F1160/4,0)+17500,35000)))),MAX(IF(F1160&lt;=0,0,IF(F1160&lt;=15000,F1160,IF(F1160&lt;=40000,ROUNDUP(F1160/2,0)+7500,IF(F1160&lt;=70000,ROUNDUP(F1160/4,0)+17500,35000)))),MIN(IF(E1160&lt;=0,0,IF(E1160&lt;=12000,E1160,IF(E1160&lt;=32000,ROUNDUP(E1160/2,0)+6000,IF(E1160&lt;=56000,ROUNDUP(E1160/4,0)+14000,28000))))+IF(F1160&lt;=0,0,IF(F1160&lt;=15000,F1160,IF(F1160&lt;=40000,ROUNDUP(F1160/2,0)+7500,IF(F1160&lt;=70000,ROUNDUP(F1160/4,0)+17500,35000)))),28000))))</f>
        <v/>
      </c>
      <c r="T1160" s="18">
        <f>IF(G1160&lt;=0,0,IF(G1160&lt;=12000,G1160,IF(G1160&lt;=32000,ROUNDUP(G1160/2,0)+6000,IF(G1160&lt;=56000,ROUNDUP(G1160/4,0)+14000,28000))))</f>
        <v/>
      </c>
      <c r="U1160" s="18">
        <f>IF(I1160&lt;=0,IF(H1160&lt;=0,0,IF(H1160&lt;=12000,H1160,IF(H1160&lt;=32000,ROUNDUP(H1160/2,0)+6000,IF(H1160&lt;=56000,ROUNDUP(H1160/4,0)+14000,28000)))),IF(H1160&lt;=0,IF(I1160&lt;=0,0,IF(I1160&lt;=15000,I1160,IF(I1160&lt;=40000,ROUNDUP(I1160/2,0)+7500,IF(I1160&lt;=70000,ROUNDUP(I1160/4,0)+17500,35000)))),MAX(IF(I1160&lt;=0,0,IF(I1160&lt;=15000,I1160,IF(I1160&lt;=40000,ROUNDUP(I1160/2,0)+7500,IF(I1160&lt;=70000,ROUNDUP(I1160/4,0)+17500,35000)))),MIN(IF(H1160&lt;=0,0,IF(H1160&lt;=12000,H1160,IF(H1160&lt;=32000,ROUNDUP(H1160/2,0)+6000,IF(H1160&lt;=56000,ROUNDUP(H1160/4,0)+14000,28000))))+IF(I1160&lt;=0,0,IF(I1160&lt;=15000,I1160,IF(I1160&lt;=40000,ROUNDUP(I1160/2,0)+7500,IF(I1160&lt;=70000,ROUNDUP(I1160/4,0)+17500,35000)))),28000))))</f>
        <v/>
      </c>
      <c r="V1160" s="18">
        <f>MIN(70000,S1160+T1160+U1160)</f>
        <v/>
      </c>
      <c r="W1160" s="18">
        <f>MAX(0,ROUNDDOWN(M1160-J1160-N1160-K1160-0,-3))</f>
        <v/>
      </c>
      <c r="X1160" s="18">
        <f>MAX(0,ROUNDDOWN(M1160-J1160-N1160-K1160-R1160,-3))</f>
        <v/>
      </c>
      <c r="Y1160" s="18">
        <f>IF(W1160&lt;=0,0,ROUNDDOWN((W1160*LOOKUP(W1160,{0,1950001,3300001,6950001,9000001,18000001,40000001},{0.05,0.1,0.2,0.23,0.33,0.4,0.45})-LOOKUP(W1160,{0,1950001,3300001,6950001,9000001,18000001,40000001},{0,97500,427500,636000,1536000,2796000,4796000}))*1.021,-2))</f>
        <v/>
      </c>
      <c r="Z1160" s="18">
        <f>IF(X1160&lt;=0,0,ROUNDDOWN((X1160*LOOKUP(X1160,{0,1950001,3300001,6950001,9000001,18000001,40000001},{0.05,0.1,0.2,0.23,0.33,0.4,0.45})-LOOKUP(X1160,{0,1950001,3300001,6950001,9000001,18000001,40000001},{0,97500,427500,636000,1536000,2796000,4796000}))*1.021,-2))</f>
        <v/>
      </c>
      <c r="AA1160" s="18">
        <f>MAX(0,ROUNDDOWN(M1160-J1160-430000-L1160-0,-3))</f>
        <v/>
      </c>
      <c r="AB1160" s="18">
        <f>MAX(0,ROUNDDOWN(M1160-J1160-430000-L1160-V1160,-3))</f>
        <v/>
      </c>
      <c r="AC1160" s="18">
        <f>IF(M1160&lt;=450000,0,MAX(0,ROUNDDOWN(AA1160*0.06-MIN(50000,AA1160)*0.03,-2))+MAX(0,ROUNDDOWN(AA1160*0.04-MIN(50000,AA1160)*0.02,-2)))</f>
        <v/>
      </c>
      <c r="AD1160" s="18">
        <f>IF(M1160&lt;=450000,0,MAX(0,ROUNDDOWN(AB1160*0.06-MIN(50000,AB1160)*0.03,-2))+MAX(0,ROUNDDOWN(AB1160*0.04-MIN(50000,AB1160)*0.02,-2)))</f>
        <v/>
      </c>
      <c r="AE1160" s="18">
        <f>Y1160-Z1160</f>
        <v/>
      </c>
      <c r="AF1160" s="18">
        <f>AC1160-AD1160</f>
        <v/>
      </c>
      <c r="AG1160" s="18">
        <f>AE1160+AF1160</f>
        <v/>
      </c>
      <c r="AH1160" s="20">
        <f>IF(W1160&lt;=0,0,LOOKUP(W1160,{0,1950001,3300001,6950001,9000001,18000001,40000001},{0.05,0.1,0.2,0.23,0.33,0.4,0.45}))</f>
        <v/>
      </c>
    </row>
    <row r="1161">
      <c r="A1161" t="inlineStr">
        <is>
          <t>1万円刻み 3区分8万円ずつ</t>
        </is>
      </c>
      <c r="B1161" s="18">
        <f>'4_1万円刻み'!$A$361</f>
        <v/>
      </c>
      <c r="C1161" s="19" t="n">
        <v>2026</v>
      </c>
      <c r="D1161" t="inlineStr">
        <is>
          <t>いいえ</t>
        </is>
      </c>
      <c r="E1161" s="18" t="n">
        <v>80000</v>
      </c>
      <c r="F1161" s="18" t="n">
        <v>0</v>
      </c>
      <c r="G1161" s="18" t="n">
        <v>80000</v>
      </c>
      <c r="H1161" s="18" t="n">
        <v>80000</v>
      </c>
      <c r="I1161" s="18" t="n">
        <v>0</v>
      </c>
      <c r="J1161" s="18">
        <f>ROUND(MIN(B1161/12,650000)*12*0.0915+MIN(B1161/12,1390000)*12*(0.0504+0)+B1161*0.005,0)</f>
        <v/>
      </c>
      <c r="K1161" s="18" t="n">
        <v>0</v>
      </c>
      <c r="L1161" s="18" t="n">
        <v>0</v>
      </c>
      <c r="M1161" s="18">
        <f>ROUND(IF(C1161&gt;=2026,IF(B1161&lt;741000,0,IF(B1161&lt;2191000,B1161-740000,IF(B1161&lt;2193000,1451000,IF(B1161&lt;2196000,1453000,IF(B1161&lt;2200000,1456000,IF(B1161&lt;3600000,ROUNDDOWN(B1161/4,-3)*2.8-80000,IF(B1161&lt;6600000,ROUNDDOWN(B1161/4,-3)*3.2-440000,IF(B1161&lt;8500000,ROUNDDOWN(B1161*0.9,0)-1100000,B1161-1950000)))))))),IF(B1161&lt;651000,0,IF(B1161&lt;1900000,B1161-650000,IF(B1161&lt;3600000,ROUNDDOWN(B1161/4,-3)*2.8-80000,IF(B1161&lt;6600000,ROUNDDOWN(B1161/4,-3)*3.2-440000,IF(B1161&lt;8500000,ROUNDDOWN(B1161*0.9,0)-1100000,B1161-1950000)))))),0)</f>
        <v/>
      </c>
      <c r="N1161" s="18">
        <f>IF(M1161&gt;23500000,NA(),IF(C1161&gt;=2026,IF(M1161&lt;=4890000,1040000,IF(M1161&lt;=6550000,670000,620000)),IF(M1161&lt;=1320000,950000,IF(M1161&lt;=3360000,880000,IF(M1161&lt;=4890000,680000,IF(M1161&lt;=6550000,630000,580000))))))</f>
        <v/>
      </c>
      <c r="O1161" s="18">
        <f>IF(F1161&lt;=0,IF(AND(D1161="はい",C1161&gt;=2026,C1161&lt;=2027),IF(E1161&lt;=0,0,IF(E1161&lt;=30000,E1161,IF(E1161&lt;=60000,ROUNDUP(E1161/2,0)+15000,IF(E1161&lt;=120000,ROUNDUP(E1161/4,0)+30000,60000)))),IF(E1161&lt;=0,0,IF(E1161&lt;=20000,E1161,IF(E1161&lt;=40000,ROUNDUP(E1161/2,0)+10000,IF(E1161&lt;=80000,ROUNDUP(E1161/4,0)+20000,40000))))),IF(E1161&lt;=0,IF(F1161&lt;=0,0,IF(F1161&lt;=25000,F1161,IF(F1161&lt;=50000,ROUNDUP(F1161/2,0)+12500,IF(F1161&lt;=100000,ROUNDUP(F1161/4,0)+25000,50000)))),MAX(IF(F1161&lt;=0,0,IF(F1161&lt;=25000,F1161,IF(F1161&lt;=50000,ROUNDUP(F1161/2,0)+12500,IF(F1161&lt;=100000,ROUNDUP(F1161/4,0)+25000,50000)))),MIN(IF(AND(D1161="はい",C1161&gt;=2026,C1161&lt;=2027),IF(E1161&lt;=0,0,IF(E1161&lt;=30000,E1161,IF(E1161&lt;=60000,ROUNDUP(E1161/2,0)+15000,IF(E1161&lt;=120000,ROUNDUP(E1161/4,0)+30000,60000)))),IF(E1161&lt;=0,0,IF(E1161&lt;=20000,E1161,IF(E1161&lt;=40000,ROUNDUP(E1161/2,0)+10000,IF(E1161&lt;=80000,ROUNDUP(E1161/4,0)+20000,40000)))))+IF(F1161&lt;=0,0,IF(F1161&lt;=25000,F1161,IF(F1161&lt;=50000,ROUNDUP(F1161/2,0)+12500,IF(F1161&lt;=100000,ROUNDUP(F1161/4,0)+25000,50000)))),IF(AND(D1161="はい",C1161&gt;=2026,C1161&lt;=2027),60000,40000)))))</f>
        <v/>
      </c>
      <c r="P1161" s="18">
        <f>IF(G1161&lt;=0,0,IF(G1161&lt;=20000,G1161,IF(G1161&lt;=40000,ROUNDUP(G1161/2,0)+10000,IF(G1161&lt;=80000,ROUNDUP(G1161/4,0)+20000,40000))))</f>
        <v/>
      </c>
      <c r="Q1161" s="18">
        <f>IF(I1161&lt;=0,IF(H1161&lt;=0,0,IF(H1161&lt;=20000,H1161,IF(H1161&lt;=40000,ROUNDUP(H1161/2,0)+10000,IF(H1161&lt;=80000,ROUNDUP(H1161/4,0)+20000,40000)))),IF(H1161&lt;=0,IF(I1161&lt;=0,0,IF(I1161&lt;=25000,I1161,IF(I1161&lt;=50000,ROUNDUP(I1161/2,0)+12500,IF(I1161&lt;=100000,ROUNDUP(I1161/4,0)+25000,50000)))),MAX(IF(I1161&lt;=0,0,IF(I1161&lt;=25000,I1161,IF(I1161&lt;=50000,ROUNDUP(I1161/2,0)+12500,IF(I1161&lt;=100000,ROUNDUP(I1161/4,0)+25000,50000)))),MIN(IF(H1161&lt;=0,0,IF(H1161&lt;=20000,H1161,IF(H1161&lt;=40000,ROUNDUP(H1161/2,0)+10000,IF(H1161&lt;=80000,ROUNDUP(H1161/4,0)+20000,40000))))+IF(I1161&lt;=0,0,IF(I1161&lt;=25000,I1161,IF(I1161&lt;=50000,ROUNDUP(I1161/2,0)+12500,IF(I1161&lt;=100000,ROUNDUP(I1161/4,0)+25000,50000)))),40000))))</f>
        <v/>
      </c>
      <c r="R1161" s="18">
        <f>MIN(120000,O1161+P1161+Q1161)</f>
        <v/>
      </c>
      <c r="S1161" s="18">
        <f>IF(F1161&lt;=0,IF(E1161&lt;=0,0,IF(E1161&lt;=12000,E1161,IF(E1161&lt;=32000,ROUNDUP(E1161/2,0)+6000,IF(E1161&lt;=56000,ROUNDUP(E1161/4,0)+14000,28000)))),IF(E1161&lt;=0,IF(F1161&lt;=0,0,IF(F1161&lt;=15000,F1161,IF(F1161&lt;=40000,ROUNDUP(F1161/2,0)+7500,IF(F1161&lt;=70000,ROUNDUP(F1161/4,0)+17500,35000)))),MAX(IF(F1161&lt;=0,0,IF(F1161&lt;=15000,F1161,IF(F1161&lt;=40000,ROUNDUP(F1161/2,0)+7500,IF(F1161&lt;=70000,ROUNDUP(F1161/4,0)+17500,35000)))),MIN(IF(E1161&lt;=0,0,IF(E1161&lt;=12000,E1161,IF(E1161&lt;=32000,ROUNDUP(E1161/2,0)+6000,IF(E1161&lt;=56000,ROUNDUP(E1161/4,0)+14000,28000))))+IF(F1161&lt;=0,0,IF(F1161&lt;=15000,F1161,IF(F1161&lt;=40000,ROUNDUP(F1161/2,0)+7500,IF(F1161&lt;=70000,ROUNDUP(F1161/4,0)+17500,35000)))),28000))))</f>
        <v/>
      </c>
      <c r="T1161" s="18">
        <f>IF(G1161&lt;=0,0,IF(G1161&lt;=12000,G1161,IF(G1161&lt;=32000,ROUNDUP(G1161/2,0)+6000,IF(G1161&lt;=56000,ROUNDUP(G1161/4,0)+14000,28000))))</f>
        <v/>
      </c>
      <c r="U1161" s="18">
        <f>IF(I1161&lt;=0,IF(H1161&lt;=0,0,IF(H1161&lt;=12000,H1161,IF(H1161&lt;=32000,ROUNDUP(H1161/2,0)+6000,IF(H1161&lt;=56000,ROUNDUP(H1161/4,0)+14000,28000)))),IF(H1161&lt;=0,IF(I1161&lt;=0,0,IF(I1161&lt;=15000,I1161,IF(I1161&lt;=40000,ROUNDUP(I1161/2,0)+7500,IF(I1161&lt;=70000,ROUNDUP(I1161/4,0)+17500,35000)))),MAX(IF(I1161&lt;=0,0,IF(I1161&lt;=15000,I1161,IF(I1161&lt;=40000,ROUNDUP(I1161/2,0)+7500,IF(I1161&lt;=70000,ROUNDUP(I1161/4,0)+17500,35000)))),MIN(IF(H1161&lt;=0,0,IF(H1161&lt;=12000,H1161,IF(H1161&lt;=32000,ROUNDUP(H1161/2,0)+6000,IF(H1161&lt;=56000,ROUNDUP(H1161/4,0)+14000,28000))))+IF(I1161&lt;=0,0,IF(I1161&lt;=15000,I1161,IF(I1161&lt;=40000,ROUNDUP(I1161/2,0)+7500,IF(I1161&lt;=70000,ROUNDUP(I1161/4,0)+17500,35000)))),28000))))</f>
        <v/>
      </c>
      <c r="V1161" s="18">
        <f>MIN(70000,S1161+T1161+U1161)</f>
        <v/>
      </c>
      <c r="W1161" s="18">
        <f>MAX(0,ROUNDDOWN(M1161-J1161-N1161-K1161-0,-3))</f>
        <v/>
      </c>
      <c r="X1161" s="18">
        <f>MAX(0,ROUNDDOWN(M1161-J1161-N1161-K1161-R1161,-3))</f>
        <v/>
      </c>
      <c r="Y1161" s="18">
        <f>IF(W1161&lt;=0,0,ROUNDDOWN((W1161*LOOKUP(W1161,{0,1950001,3300001,6950001,9000001,18000001,40000001},{0.05,0.1,0.2,0.23,0.33,0.4,0.45})-LOOKUP(W1161,{0,1950001,3300001,6950001,9000001,18000001,40000001},{0,97500,427500,636000,1536000,2796000,4796000}))*1.021,-2))</f>
        <v/>
      </c>
      <c r="Z1161" s="18">
        <f>IF(X1161&lt;=0,0,ROUNDDOWN((X1161*LOOKUP(X1161,{0,1950001,3300001,6950001,9000001,18000001,40000001},{0.05,0.1,0.2,0.23,0.33,0.4,0.45})-LOOKUP(X1161,{0,1950001,3300001,6950001,9000001,18000001,40000001},{0,97500,427500,636000,1536000,2796000,4796000}))*1.021,-2))</f>
        <v/>
      </c>
      <c r="AA1161" s="18">
        <f>MAX(0,ROUNDDOWN(M1161-J1161-430000-L1161-0,-3))</f>
        <v/>
      </c>
      <c r="AB1161" s="18">
        <f>MAX(0,ROUNDDOWN(M1161-J1161-430000-L1161-V1161,-3))</f>
        <v/>
      </c>
      <c r="AC1161" s="18">
        <f>IF(M1161&lt;=450000,0,MAX(0,ROUNDDOWN(AA1161*0.06-MIN(50000,AA1161)*0.03,-2))+MAX(0,ROUNDDOWN(AA1161*0.04-MIN(50000,AA1161)*0.02,-2)))</f>
        <v/>
      </c>
      <c r="AD1161" s="18">
        <f>IF(M1161&lt;=450000,0,MAX(0,ROUNDDOWN(AB1161*0.06-MIN(50000,AB1161)*0.03,-2))+MAX(0,ROUNDDOWN(AB1161*0.04-MIN(50000,AB1161)*0.02,-2)))</f>
        <v/>
      </c>
      <c r="AE1161" s="18">
        <f>Y1161-Z1161</f>
        <v/>
      </c>
      <c r="AF1161" s="18">
        <f>AC1161-AD1161</f>
        <v/>
      </c>
      <c r="AG1161" s="18">
        <f>AE1161+AF1161</f>
        <v/>
      </c>
      <c r="AH1161" s="20">
        <f>IF(W1161&lt;=0,0,LOOKUP(W1161,{0,1950001,3300001,6950001,9000001,18000001,40000001},{0.05,0.1,0.2,0.23,0.33,0.4,0.45}))</f>
        <v/>
      </c>
    </row>
    <row r="1162">
      <c r="A1162" t="inlineStr">
        <is>
          <t>1万円刻み 一般8万円</t>
        </is>
      </c>
      <c r="B1162" s="18">
        <f>'4_1万円刻み'!$A$361</f>
        <v/>
      </c>
      <c r="C1162" s="19" t="n">
        <v>2026</v>
      </c>
      <c r="D1162" t="inlineStr">
        <is>
          <t>いいえ</t>
        </is>
      </c>
      <c r="E1162" s="18" t="n">
        <v>80000</v>
      </c>
      <c r="F1162" s="18" t="n">
        <v>0</v>
      </c>
      <c r="G1162" s="18" t="n">
        <v>0</v>
      </c>
      <c r="H1162" s="18" t="n">
        <v>0</v>
      </c>
      <c r="I1162" s="18" t="n">
        <v>0</v>
      </c>
      <c r="J1162" s="18">
        <f>ROUND(MIN(B1162/12,650000)*12*0.0915+MIN(B1162/12,1390000)*12*(0.0504+0)+B1162*0.005,0)</f>
        <v/>
      </c>
      <c r="K1162" s="18" t="n">
        <v>0</v>
      </c>
      <c r="L1162" s="18" t="n">
        <v>0</v>
      </c>
      <c r="M1162" s="18">
        <f>ROUND(IF(C1162&gt;=2026,IF(B1162&lt;741000,0,IF(B1162&lt;2191000,B1162-740000,IF(B1162&lt;2193000,1451000,IF(B1162&lt;2196000,1453000,IF(B1162&lt;2200000,1456000,IF(B1162&lt;3600000,ROUNDDOWN(B1162/4,-3)*2.8-80000,IF(B1162&lt;6600000,ROUNDDOWN(B1162/4,-3)*3.2-440000,IF(B1162&lt;8500000,ROUNDDOWN(B1162*0.9,0)-1100000,B1162-1950000)))))))),IF(B1162&lt;651000,0,IF(B1162&lt;1900000,B1162-650000,IF(B1162&lt;3600000,ROUNDDOWN(B1162/4,-3)*2.8-80000,IF(B1162&lt;6600000,ROUNDDOWN(B1162/4,-3)*3.2-440000,IF(B1162&lt;8500000,ROUNDDOWN(B1162*0.9,0)-1100000,B1162-1950000)))))),0)</f>
        <v/>
      </c>
      <c r="N1162" s="18">
        <f>IF(M1162&gt;23500000,NA(),IF(C1162&gt;=2026,IF(M1162&lt;=4890000,1040000,IF(M1162&lt;=6550000,670000,620000)),IF(M1162&lt;=1320000,950000,IF(M1162&lt;=3360000,880000,IF(M1162&lt;=4890000,680000,IF(M1162&lt;=6550000,630000,580000))))))</f>
        <v/>
      </c>
      <c r="O1162" s="18">
        <f>IF(F1162&lt;=0,IF(AND(D1162="はい",C1162&gt;=2026,C1162&lt;=2027),IF(E1162&lt;=0,0,IF(E1162&lt;=30000,E1162,IF(E1162&lt;=60000,ROUNDUP(E1162/2,0)+15000,IF(E1162&lt;=120000,ROUNDUP(E1162/4,0)+30000,60000)))),IF(E1162&lt;=0,0,IF(E1162&lt;=20000,E1162,IF(E1162&lt;=40000,ROUNDUP(E1162/2,0)+10000,IF(E1162&lt;=80000,ROUNDUP(E1162/4,0)+20000,40000))))),IF(E1162&lt;=0,IF(F1162&lt;=0,0,IF(F1162&lt;=25000,F1162,IF(F1162&lt;=50000,ROUNDUP(F1162/2,0)+12500,IF(F1162&lt;=100000,ROUNDUP(F1162/4,0)+25000,50000)))),MAX(IF(F1162&lt;=0,0,IF(F1162&lt;=25000,F1162,IF(F1162&lt;=50000,ROUNDUP(F1162/2,0)+12500,IF(F1162&lt;=100000,ROUNDUP(F1162/4,0)+25000,50000)))),MIN(IF(AND(D1162="はい",C1162&gt;=2026,C1162&lt;=2027),IF(E1162&lt;=0,0,IF(E1162&lt;=30000,E1162,IF(E1162&lt;=60000,ROUNDUP(E1162/2,0)+15000,IF(E1162&lt;=120000,ROUNDUP(E1162/4,0)+30000,60000)))),IF(E1162&lt;=0,0,IF(E1162&lt;=20000,E1162,IF(E1162&lt;=40000,ROUNDUP(E1162/2,0)+10000,IF(E1162&lt;=80000,ROUNDUP(E1162/4,0)+20000,40000)))))+IF(F1162&lt;=0,0,IF(F1162&lt;=25000,F1162,IF(F1162&lt;=50000,ROUNDUP(F1162/2,0)+12500,IF(F1162&lt;=100000,ROUNDUP(F1162/4,0)+25000,50000)))),IF(AND(D1162="はい",C1162&gt;=2026,C1162&lt;=2027),60000,40000)))))</f>
        <v/>
      </c>
      <c r="P1162" s="18">
        <f>IF(G1162&lt;=0,0,IF(G1162&lt;=20000,G1162,IF(G1162&lt;=40000,ROUNDUP(G1162/2,0)+10000,IF(G1162&lt;=80000,ROUNDUP(G1162/4,0)+20000,40000))))</f>
        <v/>
      </c>
      <c r="Q1162" s="18">
        <f>IF(I1162&lt;=0,IF(H1162&lt;=0,0,IF(H1162&lt;=20000,H1162,IF(H1162&lt;=40000,ROUNDUP(H1162/2,0)+10000,IF(H1162&lt;=80000,ROUNDUP(H1162/4,0)+20000,40000)))),IF(H1162&lt;=0,IF(I1162&lt;=0,0,IF(I1162&lt;=25000,I1162,IF(I1162&lt;=50000,ROUNDUP(I1162/2,0)+12500,IF(I1162&lt;=100000,ROUNDUP(I1162/4,0)+25000,50000)))),MAX(IF(I1162&lt;=0,0,IF(I1162&lt;=25000,I1162,IF(I1162&lt;=50000,ROUNDUP(I1162/2,0)+12500,IF(I1162&lt;=100000,ROUNDUP(I1162/4,0)+25000,50000)))),MIN(IF(H1162&lt;=0,0,IF(H1162&lt;=20000,H1162,IF(H1162&lt;=40000,ROUNDUP(H1162/2,0)+10000,IF(H1162&lt;=80000,ROUNDUP(H1162/4,0)+20000,40000))))+IF(I1162&lt;=0,0,IF(I1162&lt;=25000,I1162,IF(I1162&lt;=50000,ROUNDUP(I1162/2,0)+12500,IF(I1162&lt;=100000,ROUNDUP(I1162/4,0)+25000,50000)))),40000))))</f>
        <v/>
      </c>
      <c r="R1162" s="18">
        <f>MIN(120000,O1162+P1162+Q1162)</f>
        <v/>
      </c>
      <c r="S1162" s="18">
        <f>IF(F1162&lt;=0,IF(E1162&lt;=0,0,IF(E1162&lt;=12000,E1162,IF(E1162&lt;=32000,ROUNDUP(E1162/2,0)+6000,IF(E1162&lt;=56000,ROUNDUP(E1162/4,0)+14000,28000)))),IF(E1162&lt;=0,IF(F1162&lt;=0,0,IF(F1162&lt;=15000,F1162,IF(F1162&lt;=40000,ROUNDUP(F1162/2,0)+7500,IF(F1162&lt;=70000,ROUNDUP(F1162/4,0)+17500,35000)))),MAX(IF(F1162&lt;=0,0,IF(F1162&lt;=15000,F1162,IF(F1162&lt;=40000,ROUNDUP(F1162/2,0)+7500,IF(F1162&lt;=70000,ROUNDUP(F1162/4,0)+17500,35000)))),MIN(IF(E1162&lt;=0,0,IF(E1162&lt;=12000,E1162,IF(E1162&lt;=32000,ROUNDUP(E1162/2,0)+6000,IF(E1162&lt;=56000,ROUNDUP(E1162/4,0)+14000,28000))))+IF(F1162&lt;=0,0,IF(F1162&lt;=15000,F1162,IF(F1162&lt;=40000,ROUNDUP(F1162/2,0)+7500,IF(F1162&lt;=70000,ROUNDUP(F1162/4,0)+17500,35000)))),28000))))</f>
        <v/>
      </c>
      <c r="T1162" s="18">
        <f>IF(G1162&lt;=0,0,IF(G1162&lt;=12000,G1162,IF(G1162&lt;=32000,ROUNDUP(G1162/2,0)+6000,IF(G1162&lt;=56000,ROUNDUP(G1162/4,0)+14000,28000))))</f>
        <v/>
      </c>
      <c r="U1162" s="18">
        <f>IF(I1162&lt;=0,IF(H1162&lt;=0,0,IF(H1162&lt;=12000,H1162,IF(H1162&lt;=32000,ROUNDUP(H1162/2,0)+6000,IF(H1162&lt;=56000,ROUNDUP(H1162/4,0)+14000,28000)))),IF(H1162&lt;=0,IF(I1162&lt;=0,0,IF(I1162&lt;=15000,I1162,IF(I1162&lt;=40000,ROUNDUP(I1162/2,0)+7500,IF(I1162&lt;=70000,ROUNDUP(I1162/4,0)+17500,35000)))),MAX(IF(I1162&lt;=0,0,IF(I1162&lt;=15000,I1162,IF(I1162&lt;=40000,ROUNDUP(I1162/2,0)+7500,IF(I1162&lt;=70000,ROUNDUP(I1162/4,0)+17500,35000)))),MIN(IF(H1162&lt;=0,0,IF(H1162&lt;=12000,H1162,IF(H1162&lt;=32000,ROUNDUP(H1162/2,0)+6000,IF(H1162&lt;=56000,ROUNDUP(H1162/4,0)+14000,28000))))+IF(I1162&lt;=0,0,IF(I1162&lt;=15000,I1162,IF(I1162&lt;=40000,ROUNDUP(I1162/2,0)+7500,IF(I1162&lt;=70000,ROUNDUP(I1162/4,0)+17500,35000)))),28000))))</f>
        <v/>
      </c>
      <c r="V1162" s="18">
        <f>MIN(70000,S1162+T1162+U1162)</f>
        <v/>
      </c>
      <c r="W1162" s="18">
        <f>MAX(0,ROUNDDOWN(M1162-J1162-N1162-K1162-0,-3))</f>
        <v/>
      </c>
      <c r="X1162" s="18">
        <f>MAX(0,ROUNDDOWN(M1162-J1162-N1162-K1162-R1162,-3))</f>
        <v/>
      </c>
      <c r="Y1162" s="18">
        <f>IF(W1162&lt;=0,0,ROUNDDOWN((W1162*LOOKUP(W1162,{0,1950001,3300001,6950001,9000001,18000001,40000001},{0.05,0.1,0.2,0.23,0.33,0.4,0.45})-LOOKUP(W1162,{0,1950001,3300001,6950001,9000001,18000001,40000001},{0,97500,427500,636000,1536000,2796000,4796000}))*1.021,-2))</f>
        <v/>
      </c>
      <c r="Z1162" s="18">
        <f>IF(X1162&lt;=0,0,ROUNDDOWN((X1162*LOOKUP(X1162,{0,1950001,3300001,6950001,9000001,18000001,40000001},{0.05,0.1,0.2,0.23,0.33,0.4,0.45})-LOOKUP(X1162,{0,1950001,3300001,6950001,9000001,18000001,40000001},{0,97500,427500,636000,1536000,2796000,4796000}))*1.021,-2))</f>
        <v/>
      </c>
      <c r="AA1162" s="18">
        <f>MAX(0,ROUNDDOWN(M1162-J1162-430000-L1162-0,-3))</f>
        <v/>
      </c>
      <c r="AB1162" s="18">
        <f>MAX(0,ROUNDDOWN(M1162-J1162-430000-L1162-V1162,-3))</f>
        <v/>
      </c>
      <c r="AC1162" s="18">
        <f>IF(M1162&lt;=450000,0,MAX(0,ROUNDDOWN(AA1162*0.06-MIN(50000,AA1162)*0.03,-2))+MAX(0,ROUNDDOWN(AA1162*0.04-MIN(50000,AA1162)*0.02,-2)))</f>
        <v/>
      </c>
      <c r="AD1162" s="18">
        <f>IF(M1162&lt;=450000,0,MAX(0,ROUNDDOWN(AB1162*0.06-MIN(50000,AB1162)*0.03,-2))+MAX(0,ROUNDDOWN(AB1162*0.04-MIN(50000,AB1162)*0.02,-2)))</f>
        <v/>
      </c>
      <c r="AE1162" s="18">
        <f>Y1162-Z1162</f>
        <v/>
      </c>
      <c r="AF1162" s="18">
        <f>AC1162-AD1162</f>
        <v/>
      </c>
      <c r="AG1162" s="18">
        <f>AE1162+AF1162</f>
        <v/>
      </c>
      <c r="AH1162" s="20">
        <f>IF(W1162&lt;=0,0,LOOKUP(W1162,{0,1950001,3300001,6950001,9000001,18000001,40000001},{0.05,0.1,0.2,0.23,0.33,0.4,0.45}))</f>
        <v/>
      </c>
    </row>
    <row r="1163">
      <c r="A1163" t="inlineStr">
        <is>
          <t>1万円刻み 特例あり一般12万円</t>
        </is>
      </c>
      <c r="B1163" s="18">
        <f>'4_1万円刻み'!$A$361</f>
        <v/>
      </c>
      <c r="C1163" s="19" t="n">
        <v>2026</v>
      </c>
      <c r="D1163" t="inlineStr">
        <is>
          <t>はい</t>
        </is>
      </c>
      <c r="E1163" s="18" t="n">
        <v>120000</v>
      </c>
      <c r="F1163" s="18" t="n">
        <v>0</v>
      </c>
      <c r="G1163" s="18" t="n">
        <v>0</v>
      </c>
      <c r="H1163" s="18" t="n">
        <v>0</v>
      </c>
      <c r="I1163" s="18" t="n">
        <v>0</v>
      </c>
      <c r="J1163" s="18">
        <f>ROUND(MIN(B1163/12,650000)*12*0.0915+MIN(B1163/12,1390000)*12*(0.0504+0)+B1163*0.005,0)</f>
        <v/>
      </c>
      <c r="K1163" s="18" t="n">
        <v>0</v>
      </c>
      <c r="L1163" s="18" t="n">
        <v>0</v>
      </c>
      <c r="M1163" s="18">
        <f>ROUND(IF(C1163&gt;=2026,IF(B1163&lt;741000,0,IF(B1163&lt;2191000,B1163-740000,IF(B1163&lt;2193000,1451000,IF(B1163&lt;2196000,1453000,IF(B1163&lt;2200000,1456000,IF(B1163&lt;3600000,ROUNDDOWN(B1163/4,-3)*2.8-80000,IF(B1163&lt;6600000,ROUNDDOWN(B1163/4,-3)*3.2-440000,IF(B1163&lt;8500000,ROUNDDOWN(B1163*0.9,0)-1100000,B1163-1950000)))))))),IF(B1163&lt;651000,0,IF(B1163&lt;1900000,B1163-650000,IF(B1163&lt;3600000,ROUNDDOWN(B1163/4,-3)*2.8-80000,IF(B1163&lt;6600000,ROUNDDOWN(B1163/4,-3)*3.2-440000,IF(B1163&lt;8500000,ROUNDDOWN(B1163*0.9,0)-1100000,B1163-1950000)))))),0)</f>
        <v/>
      </c>
      <c r="N1163" s="18">
        <f>IF(M1163&gt;23500000,NA(),IF(C1163&gt;=2026,IF(M1163&lt;=4890000,1040000,IF(M1163&lt;=6550000,670000,620000)),IF(M1163&lt;=1320000,950000,IF(M1163&lt;=3360000,880000,IF(M1163&lt;=4890000,680000,IF(M1163&lt;=6550000,630000,580000))))))</f>
        <v/>
      </c>
      <c r="O1163" s="18">
        <f>IF(F1163&lt;=0,IF(AND(D1163="はい",C1163&gt;=2026,C1163&lt;=2027),IF(E1163&lt;=0,0,IF(E1163&lt;=30000,E1163,IF(E1163&lt;=60000,ROUNDUP(E1163/2,0)+15000,IF(E1163&lt;=120000,ROUNDUP(E1163/4,0)+30000,60000)))),IF(E1163&lt;=0,0,IF(E1163&lt;=20000,E1163,IF(E1163&lt;=40000,ROUNDUP(E1163/2,0)+10000,IF(E1163&lt;=80000,ROUNDUP(E1163/4,0)+20000,40000))))),IF(E1163&lt;=0,IF(F1163&lt;=0,0,IF(F1163&lt;=25000,F1163,IF(F1163&lt;=50000,ROUNDUP(F1163/2,0)+12500,IF(F1163&lt;=100000,ROUNDUP(F1163/4,0)+25000,50000)))),MAX(IF(F1163&lt;=0,0,IF(F1163&lt;=25000,F1163,IF(F1163&lt;=50000,ROUNDUP(F1163/2,0)+12500,IF(F1163&lt;=100000,ROUNDUP(F1163/4,0)+25000,50000)))),MIN(IF(AND(D1163="はい",C1163&gt;=2026,C1163&lt;=2027),IF(E1163&lt;=0,0,IF(E1163&lt;=30000,E1163,IF(E1163&lt;=60000,ROUNDUP(E1163/2,0)+15000,IF(E1163&lt;=120000,ROUNDUP(E1163/4,0)+30000,60000)))),IF(E1163&lt;=0,0,IF(E1163&lt;=20000,E1163,IF(E1163&lt;=40000,ROUNDUP(E1163/2,0)+10000,IF(E1163&lt;=80000,ROUNDUP(E1163/4,0)+20000,40000)))))+IF(F1163&lt;=0,0,IF(F1163&lt;=25000,F1163,IF(F1163&lt;=50000,ROUNDUP(F1163/2,0)+12500,IF(F1163&lt;=100000,ROUNDUP(F1163/4,0)+25000,50000)))),IF(AND(D1163="はい",C1163&gt;=2026,C1163&lt;=2027),60000,40000)))))</f>
        <v/>
      </c>
      <c r="P1163" s="18">
        <f>IF(G1163&lt;=0,0,IF(G1163&lt;=20000,G1163,IF(G1163&lt;=40000,ROUNDUP(G1163/2,0)+10000,IF(G1163&lt;=80000,ROUNDUP(G1163/4,0)+20000,40000))))</f>
        <v/>
      </c>
      <c r="Q1163" s="18">
        <f>IF(I1163&lt;=0,IF(H1163&lt;=0,0,IF(H1163&lt;=20000,H1163,IF(H1163&lt;=40000,ROUNDUP(H1163/2,0)+10000,IF(H1163&lt;=80000,ROUNDUP(H1163/4,0)+20000,40000)))),IF(H1163&lt;=0,IF(I1163&lt;=0,0,IF(I1163&lt;=25000,I1163,IF(I1163&lt;=50000,ROUNDUP(I1163/2,0)+12500,IF(I1163&lt;=100000,ROUNDUP(I1163/4,0)+25000,50000)))),MAX(IF(I1163&lt;=0,0,IF(I1163&lt;=25000,I1163,IF(I1163&lt;=50000,ROUNDUP(I1163/2,0)+12500,IF(I1163&lt;=100000,ROUNDUP(I1163/4,0)+25000,50000)))),MIN(IF(H1163&lt;=0,0,IF(H1163&lt;=20000,H1163,IF(H1163&lt;=40000,ROUNDUP(H1163/2,0)+10000,IF(H1163&lt;=80000,ROUNDUP(H1163/4,0)+20000,40000))))+IF(I1163&lt;=0,0,IF(I1163&lt;=25000,I1163,IF(I1163&lt;=50000,ROUNDUP(I1163/2,0)+12500,IF(I1163&lt;=100000,ROUNDUP(I1163/4,0)+25000,50000)))),40000))))</f>
        <v/>
      </c>
      <c r="R1163" s="18">
        <f>MIN(120000,O1163+P1163+Q1163)</f>
        <v/>
      </c>
      <c r="S1163" s="18">
        <f>IF(F1163&lt;=0,IF(E1163&lt;=0,0,IF(E1163&lt;=12000,E1163,IF(E1163&lt;=32000,ROUNDUP(E1163/2,0)+6000,IF(E1163&lt;=56000,ROUNDUP(E1163/4,0)+14000,28000)))),IF(E1163&lt;=0,IF(F1163&lt;=0,0,IF(F1163&lt;=15000,F1163,IF(F1163&lt;=40000,ROUNDUP(F1163/2,0)+7500,IF(F1163&lt;=70000,ROUNDUP(F1163/4,0)+17500,35000)))),MAX(IF(F1163&lt;=0,0,IF(F1163&lt;=15000,F1163,IF(F1163&lt;=40000,ROUNDUP(F1163/2,0)+7500,IF(F1163&lt;=70000,ROUNDUP(F1163/4,0)+17500,35000)))),MIN(IF(E1163&lt;=0,0,IF(E1163&lt;=12000,E1163,IF(E1163&lt;=32000,ROUNDUP(E1163/2,0)+6000,IF(E1163&lt;=56000,ROUNDUP(E1163/4,0)+14000,28000))))+IF(F1163&lt;=0,0,IF(F1163&lt;=15000,F1163,IF(F1163&lt;=40000,ROUNDUP(F1163/2,0)+7500,IF(F1163&lt;=70000,ROUNDUP(F1163/4,0)+17500,35000)))),28000))))</f>
        <v/>
      </c>
      <c r="T1163" s="18">
        <f>IF(G1163&lt;=0,0,IF(G1163&lt;=12000,G1163,IF(G1163&lt;=32000,ROUNDUP(G1163/2,0)+6000,IF(G1163&lt;=56000,ROUNDUP(G1163/4,0)+14000,28000))))</f>
        <v/>
      </c>
      <c r="U1163" s="18">
        <f>IF(I1163&lt;=0,IF(H1163&lt;=0,0,IF(H1163&lt;=12000,H1163,IF(H1163&lt;=32000,ROUNDUP(H1163/2,0)+6000,IF(H1163&lt;=56000,ROUNDUP(H1163/4,0)+14000,28000)))),IF(H1163&lt;=0,IF(I1163&lt;=0,0,IF(I1163&lt;=15000,I1163,IF(I1163&lt;=40000,ROUNDUP(I1163/2,0)+7500,IF(I1163&lt;=70000,ROUNDUP(I1163/4,0)+17500,35000)))),MAX(IF(I1163&lt;=0,0,IF(I1163&lt;=15000,I1163,IF(I1163&lt;=40000,ROUNDUP(I1163/2,0)+7500,IF(I1163&lt;=70000,ROUNDUP(I1163/4,0)+17500,35000)))),MIN(IF(H1163&lt;=0,0,IF(H1163&lt;=12000,H1163,IF(H1163&lt;=32000,ROUNDUP(H1163/2,0)+6000,IF(H1163&lt;=56000,ROUNDUP(H1163/4,0)+14000,28000))))+IF(I1163&lt;=0,0,IF(I1163&lt;=15000,I1163,IF(I1163&lt;=40000,ROUNDUP(I1163/2,0)+7500,IF(I1163&lt;=70000,ROUNDUP(I1163/4,0)+17500,35000)))),28000))))</f>
        <v/>
      </c>
      <c r="V1163" s="18">
        <f>MIN(70000,S1163+T1163+U1163)</f>
        <v/>
      </c>
      <c r="W1163" s="18">
        <f>MAX(0,ROUNDDOWN(M1163-J1163-N1163-K1163-0,-3))</f>
        <v/>
      </c>
      <c r="X1163" s="18">
        <f>MAX(0,ROUNDDOWN(M1163-J1163-N1163-K1163-R1163,-3))</f>
        <v/>
      </c>
      <c r="Y1163" s="18">
        <f>IF(W1163&lt;=0,0,ROUNDDOWN((W1163*LOOKUP(W1163,{0,1950001,3300001,6950001,9000001,18000001,40000001},{0.05,0.1,0.2,0.23,0.33,0.4,0.45})-LOOKUP(W1163,{0,1950001,3300001,6950001,9000001,18000001,40000001},{0,97500,427500,636000,1536000,2796000,4796000}))*1.021,-2))</f>
        <v/>
      </c>
      <c r="Z1163" s="18">
        <f>IF(X1163&lt;=0,0,ROUNDDOWN((X1163*LOOKUP(X1163,{0,1950001,3300001,6950001,9000001,18000001,40000001},{0.05,0.1,0.2,0.23,0.33,0.4,0.45})-LOOKUP(X1163,{0,1950001,3300001,6950001,9000001,18000001,40000001},{0,97500,427500,636000,1536000,2796000,4796000}))*1.021,-2))</f>
        <v/>
      </c>
      <c r="AA1163" s="18">
        <f>MAX(0,ROUNDDOWN(M1163-J1163-430000-L1163-0,-3))</f>
        <v/>
      </c>
      <c r="AB1163" s="18">
        <f>MAX(0,ROUNDDOWN(M1163-J1163-430000-L1163-V1163,-3))</f>
        <v/>
      </c>
      <c r="AC1163" s="18">
        <f>IF(M1163&lt;=450000,0,MAX(0,ROUNDDOWN(AA1163*0.06-MIN(50000,AA1163)*0.03,-2))+MAX(0,ROUNDDOWN(AA1163*0.04-MIN(50000,AA1163)*0.02,-2)))</f>
        <v/>
      </c>
      <c r="AD1163" s="18">
        <f>IF(M1163&lt;=450000,0,MAX(0,ROUNDDOWN(AB1163*0.06-MIN(50000,AB1163)*0.03,-2))+MAX(0,ROUNDDOWN(AB1163*0.04-MIN(50000,AB1163)*0.02,-2)))</f>
        <v/>
      </c>
      <c r="AE1163" s="18">
        <f>Y1163-Z1163</f>
        <v/>
      </c>
      <c r="AF1163" s="18">
        <f>AC1163-AD1163</f>
        <v/>
      </c>
      <c r="AG1163" s="18">
        <f>AE1163+AF1163</f>
        <v/>
      </c>
      <c r="AH1163" s="20">
        <f>IF(W1163&lt;=0,0,LOOKUP(W1163,{0,1950001,3300001,6950001,9000001,18000001,40000001},{0.05,0.1,0.2,0.23,0.33,0.4,0.45}))</f>
        <v/>
      </c>
    </row>
    <row r="1164">
      <c r="A1164" t="inlineStr">
        <is>
          <t>1万円刻み 3区分8万円ずつ</t>
        </is>
      </c>
      <c r="B1164" s="18">
        <f>'4_1万円刻み'!$A$362</f>
        <v/>
      </c>
      <c r="C1164" s="19" t="n">
        <v>2026</v>
      </c>
      <c r="D1164" t="inlineStr">
        <is>
          <t>いいえ</t>
        </is>
      </c>
      <c r="E1164" s="18" t="n">
        <v>80000</v>
      </c>
      <c r="F1164" s="18" t="n">
        <v>0</v>
      </c>
      <c r="G1164" s="18" t="n">
        <v>80000</v>
      </c>
      <c r="H1164" s="18" t="n">
        <v>80000</v>
      </c>
      <c r="I1164" s="18" t="n">
        <v>0</v>
      </c>
      <c r="J1164" s="18">
        <f>ROUND(MIN(B1164/12,650000)*12*0.0915+MIN(B1164/12,1390000)*12*(0.0504+0)+B1164*0.005,0)</f>
        <v/>
      </c>
      <c r="K1164" s="18" t="n">
        <v>0</v>
      </c>
      <c r="L1164" s="18" t="n">
        <v>0</v>
      </c>
      <c r="M1164" s="18">
        <f>ROUND(IF(C1164&gt;=2026,IF(B1164&lt;741000,0,IF(B1164&lt;2191000,B1164-740000,IF(B1164&lt;2193000,1451000,IF(B1164&lt;2196000,1453000,IF(B1164&lt;2200000,1456000,IF(B1164&lt;3600000,ROUNDDOWN(B1164/4,-3)*2.8-80000,IF(B1164&lt;6600000,ROUNDDOWN(B1164/4,-3)*3.2-440000,IF(B1164&lt;8500000,ROUNDDOWN(B1164*0.9,0)-1100000,B1164-1950000)))))))),IF(B1164&lt;651000,0,IF(B1164&lt;1900000,B1164-650000,IF(B1164&lt;3600000,ROUNDDOWN(B1164/4,-3)*2.8-80000,IF(B1164&lt;6600000,ROUNDDOWN(B1164/4,-3)*3.2-440000,IF(B1164&lt;8500000,ROUNDDOWN(B1164*0.9,0)-1100000,B1164-1950000)))))),0)</f>
        <v/>
      </c>
      <c r="N1164" s="18">
        <f>IF(M1164&gt;23500000,NA(),IF(C1164&gt;=2026,IF(M1164&lt;=4890000,1040000,IF(M1164&lt;=6550000,670000,620000)),IF(M1164&lt;=1320000,950000,IF(M1164&lt;=3360000,880000,IF(M1164&lt;=4890000,680000,IF(M1164&lt;=6550000,630000,580000))))))</f>
        <v/>
      </c>
      <c r="O1164" s="18">
        <f>IF(F1164&lt;=0,IF(AND(D1164="はい",C1164&gt;=2026,C1164&lt;=2027),IF(E1164&lt;=0,0,IF(E1164&lt;=30000,E1164,IF(E1164&lt;=60000,ROUNDUP(E1164/2,0)+15000,IF(E1164&lt;=120000,ROUNDUP(E1164/4,0)+30000,60000)))),IF(E1164&lt;=0,0,IF(E1164&lt;=20000,E1164,IF(E1164&lt;=40000,ROUNDUP(E1164/2,0)+10000,IF(E1164&lt;=80000,ROUNDUP(E1164/4,0)+20000,40000))))),IF(E1164&lt;=0,IF(F1164&lt;=0,0,IF(F1164&lt;=25000,F1164,IF(F1164&lt;=50000,ROUNDUP(F1164/2,0)+12500,IF(F1164&lt;=100000,ROUNDUP(F1164/4,0)+25000,50000)))),MAX(IF(F1164&lt;=0,0,IF(F1164&lt;=25000,F1164,IF(F1164&lt;=50000,ROUNDUP(F1164/2,0)+12500,IF(F1164&lt;=100000,ROUNDUP(F1164/4,0)+25000,50000)))),MIN(IF(AND(D1164="はい",C1164&gt;=2026,C1164&lt;=2027),IF(E1164&lt;=0,0,IF(E1164&lt;=30000,E1164,IF(E1164&lt;=60000,ROUNDUP(E1164/2,0)+15000,IF(E1164&lt;=120000,ROUNDUP(E1164/4,0)+30000,60000)))),IF(E1164&lt;=0,0,IF(E1164&lt;=20000,E1164,IF(E1164&lt;=40000,ROUNDUP(E1164/2,0)+10000,IF(E1164&lt;=80000,ROUNDUP(E1164/4,0)+20000,40000)))))+IF(F1164&lt;=0,0,IF(F1164&lt;=25000,F1164,IF(F1164&lt;=50000,ROUNDUP(F1164/2,0)+12500,IF(F1164&lt;=100000,ROUNDUP(F1164/4,0)+25000,50000)))),IF(AND(D1164="はい",C1164&gt;=2026,C1164&lt;=2027),60000,40000)))))</f>
        <v/>
      </c>
      <c r="P1164" s="18">
        <f>IF(G1164&lt;=0,0,IF(G1164&lt;=20000,G1164,IF(G1164&lt;=40000,ROUNDUP(G1164/2,0)+10000,IF(G1164&lt;=80000,ROUNDUP(G1164/4,0)+20000,40000))))</f>
        <v/>
      </c>
      <c r="Q1164" s="18">
        <f>IF(I1164&lt;=0,IF(H1164&lt;=0,0,IF(H1164&lt;=20000,H1164,IF(H1164&lt;=40000,ROUNDUP(H1164/2,0)+10000,IF(H1164&lt;=80000,ROUNDUP(H1164/4,0)+20000,40000)))),IF(H1164&lt;=0,IF(I1164&lt;=0,0,IF(I1164&lt;=25000,I1164,IF(I1164&lt;=50000,ROUNDUP(I1164/2,0)+12500,IF(I1164&lt;=100000,ROUNDUP(I1164/4,0)+25000,50000)))),MAX(IF(I1164&lt;=0,0,IF(I1164&lt;=25000,I1164,IF(I1164&lt;=50000,ROUNDUP(I1164/2,0)+12500,IF(I1164&lt;=100000,ROUNDUP(I1164/4,0)+25000,50000)))),MIN(IF(H1164&lt;=0,0,IF(H1164&lt;=20000,H1164,IF(H1164&lt;=40000,ROUNDUP(H1164/2,0)+10000,IF(H1164&lt;=80000,ROUNDUP(H1164/4,0)+20000,40000))))+IF(I1164&lt;=0,0,IF(I1164&lt;=25000,I1164,IF(I1164&lt;=50000,ROUNDUP(I1164/2,0)+12500,IF(I1164&lt;=100000,ROUNDUP(I1164/4,0)+25000,50000)))),40000))))</f>
        <v/>
      </c>
      <c r="R1164" s="18">
        <f>MIN(120000,O1164+P1164+Q1164)</f>
        <v/>
      </c>
      <c r="S1164" s="18">
        <f>IF(F1164&lt;=0,IF(E1164&lt;=0,0,IF(E1164&lt;=12000,E1164,IF(E1164&lt;=32000,ROUNDUP(E1164/2,0)+6000,IF(E1164&lt;=56000,ROUNDUP(E1164/4,0)+14000,28000)))),IF(E1164&lt;=0,IF(F1164&lt;=0,0,IF(F1164&lt;=15000,F1164,IF(F1164&lt;=40000,ROUNDUP(F1164/2,0)+7500,IF(F1164&lt;=70000,ROUNDUP(F1164/4,0)+17500,35000)))),MAX(IF(F1164&lt;=0,0,IF(F1164&lt;=15000,F1164,IF(F1164&lt;=40000,ROUNDUP(F1164/2,0)+7500,IF(F1164&lt;=70000,ROUNDUP(F1164/4,0)+17500,35000)))),MIN(IF(E1164&lt;=0,0,IF(E1164&lt;=12000,E1164,IF(E1164&lt;=32000,ROUNDUP(E1164/2,0)+6000,IF(E1164&lt;=56000,ROUNDUP(E1164/4,0)+14000,28000))))+IF(F1164&lt;=0,0,IF(F1164&lt;=15000,F1164,IF(F1164&lt;=40000,ROUNDUP(F1164/2,0)+7500,IF(F1164&lt;=70000,ROUNDUP(F1164/4,0)+17500,35000)))),28000))))</f>
        <v/>
      </c>
      <c r="T1164" s="18">
        <f>IF(G1164&lt;=0,0,IF(G1164&lt;=12000,G1164,IF(G1164&lt;=32000,ROUNDUP(G1164/2,0)+6000,IF(G1164&lt;=56000,ROUNDUP(G1164/4,0)+14000,28000))))</f>
        <v/>
      </c>
      <c r="U1164" s="18">
        <f>IF(I1164&lt;=0,IF(H1164&lt;=0,0,IF(H1164&lt;=12000,H1164,IF(H1164&lt;=32000,ROUNDUP(H1164/2,0)+6000,IF(H1164&lt;=56000,ROUNDUP(H1164/4,0)+14000,28000)))),IF(H1164&lt;=0,IF(I1164&lt;=0,0,IF(I1164&lt;=15000,I1164,IF(I1164&lt;=40000,ROUNDUP(I1164/2,0)+7500,IF(I1164&lt;=70000,ROUNDUP(I1164/4,0)+17500,35000)))),MAX(IF(I1164&lt;=0,0,IF(I1164&lt;=15000,I1164,IF(I1164&lt;=40000,ROUNDUP(I1164/2,0)+7500,IF(I1164&lt;=70000,ROUNDUP(I1164/4,0)+17500,35000)))),MIN(IF(H1164&lt;=0,0,IF(H1164&lt;=12000,H1164,IF(H1164&lt;=32000,ROUNDUP(H1164/2,0)+6000,IF(H1164&lt;=56000,ROUNDUP(H1164/4,0)+14000,28000))))+IF(I1164&lt;=0,0,IF(I1164&lt;=15000,I1164,IF(I1164&lt;=40000,ROUNDUP(I1164/2,0)+7500,IF(I1164&lt;=70000,ROUNDUP(I1164/4,0)+17500,35000)))),28000))))</f>
        <v/>
      </c>
      <c r="V1164" s="18">
        <f>MIN(70000,S1164+T1164+U1164)</f>
        <v/>
      </c>
      <c r="W1164" s="18">
        <f>MAX(0,ROUNDDOWN(M1164-J1164-N1164-K1164-0,-3))</f>
        <v/>
      </c>
      <c r="X1164" s="18">
        <f>MAX(0,ROUNDDOWN(M1164-J1164-N1164-K1164-R1164,-3))</f>
        <v/>
      </c>
      <c r="Y1164" s="18">
        <f>IF(W1164&lt;=0,0,ROUNDDOWN((W1164*LOOKUP(W1164,{0,1950001,3300001,6950001,9000001,18000001,40000001},{0.05,0.1,0.2,0.23,0.33,0.4,0.45})-LOOKUP(W1164,{0,1950001,3300001,6950001,9000001,18000001,40000001},{0,97500,427500,636000,1536000,2796000,4796000}))*1.021,-2))</f>
        <v/>
      </c>
      <c r="Z1164" s="18">
        <f>IF(X1164&lt;=0,0,ROUNDDOWN((X1164*LOOKUP(X1164,{0,1950001,3300001,6950001,9000001,18000001,40000001},{0.05,0.1,0.2,0.23,0.33,0.4,0.45})-LOOKUP(X1164,{0,1950001,3300001,6950001,9000001,18000001,40000001},{0,97500,427500,636000,1536000,2796000,4796000}))*1.021,-2))</f>
        <v/>
      </c>
      <c r="AA1164" s="18">
        <f>MAX(0,ROUNDDOWN(M1164-J1164-430000-L1164-0,-3))</f>
        <v/>
      </c>
      <c r="AB1164" s="18">
        <f>MAX(0,ROUNDDOWN(M1164-J1164-430000-L1164-V1164,-3))</f>
        <v/>
      </c>
      <c r="AC1164" s="18">
        <f>IF(M1164&lt;=450000,0,MAX(0,ROUNDDOWN(AA1164*0.06-MIN(50000,AA1164)*0.03,-2))+MAX(0,ROUNDDOWN(AA1164*0.04-MIN(50000,AA1164)*0.02,-2)))</f>
        <v/>
      </c>
      <c r="AD1164" s="18">
        <f>IF(M1164&lt;=450000,0,MAX(0,ROUNDDOWN(AB1164*0.06-MIN(50000,AB1164)*0.03,-2))+MAX(0,ROUNDDOWN(AB1164*0.04-MIN(50000,AB1164)*0.02,-2)))</f>
        <v/>
      </c>
      <c r="AE1164" s="18">
        <f>Y1164-Z1164</f>
        <v/>
      </c>
      <c r="AF1164" s="18">
        <f>AC1164-AD1164</f>
        <v/>
      </c>
      <c r="AG1164" s="18">
        <f>AE1164+AF1164</f>
        <v/>
      </c>
      <c r="AH1164" s="20">
        <f>IF(W1164&lt;=0,0,LOOKUP(W1164,{0,1950001,3300001,6950001,9000001,18000001,40000001},{0.05,0.1,0.2,0.23,0.33,0.4,0.45}))</f>
        <v/>
      </c>
    </row>
    <row r="1165">
      <c r="A1165" t="inlineStr">
        <is>
          <t>1万円刻み 一般8万円</t>
        </is>
      </c>
      <c r="B1165" s="18">
        <f>'4_1万円刻み'!$A$362</f>
        <v/>
      </c>
      <c r="C1165" s="19" t="n">
        <v>2026</v>
      </c>
      <c r="D1165" t="inlineStr">
        <is>
          <t>いいえ</t>
        </is>
      </c>
      <c r="E1165" s="18" t="n">
        <v>80000</v>
      </c>
      <c r="F1165" s="18" t="n">
        <v>0</v>
      </c>
      <c r="G1165" s="18" t="n">
        <v>0</v>
      </c>
      <c r="H1165" s="18" t="n">
        <v>0</v>
      </c>
      <c r="I1165" s="18" t="n">
        <v>0</v>
      </c>
      <c r="J1165" s="18">
        <f>ROUND(MIN(B1165/12,650000)*12*0.0915+MIN(B1165/12,1390000)*12*(0.0504+0)+B1165*0.005,0)</f>
        <v/>
      </c>
      <c r="K1165" s="18" t="n">
        <v>0</v>
      </c>
      <c r="L1165" s="18" t="n">
        <v>0</v>
      </c>
      <c r="M1165" s="18">
        <f>ROUND(IF(C1165&gt;=2026,IF(B1165&lt;741000,0,IF(B1165&lt;2191000,B1165-740000,IF(B1165&lt;2193000,1451000,IF(B1165&lt;2196000,1453000,IF(B1165&lt;2200000,1456000,IF(B1165&lt;3600000,ROUNDDOWN(B1165/4,-3)*2.8-80000,IF(B1165&lt;6600000,ROUNDDOWN(B1165/4,-3)*3.2-440000,IF(B1165&lt;8500000,ROUNDDOWN(B1165*0.9,0)-1100000,B1165-1950000)))))))),IF(B1165&lt;651000,0,IF(B1165&lt;1900000,B1165-650000,IF(B1165&lt;3600000,ROUNDDOWN(B1165/4,-3)*2.8-80000,IF(B1165&lt;6600000,ROUNDDOWN(B1165/4,-3)*3.2-440000,IF(B1165&lt;8500000,ROUNDDOWN(B1165*0.9,0)-1100000,B1165-1950000)))))),0)</f>
        <v/>
      </c>
      <c r="N1165" s="18">
        <f>IF(M1165&gt;23500000,NA(),IF(C1165&gt;=2026,IF(M1165&lt;=4890000,1040000,IF(M1165&lt;=6550000,670000,620000)),IF(M1165&lt;=1320000,950000,IF(M1165&lt;=3360000,880000,IF(M1165&lt;=4890000,680000,IF(M1165&lt;=6550000,630000,580000))))))</f>
        <v/>
      </c>
      <c r="O1165" s="18">
        <f>IF(F1165&lt;=0,IF(AND(D1165="はい",C1165&gt;=2026,C1165&lt;=2027),IF(E1165&lt;=0,0,IF(E1165&lt;=30000,E1165,IF(E1165&lt;=60000,ROUNDUP(E1165/2,0)+15000,IF(E1165&lt;=120000,ROUNDUP(E1165/4,0)+30000,60000)))),IF(E1165&lt;=0,0,IF(E1165&lt;=20000,E1165,IF(E1165&lt;=40000,ROUNDUP(E1165/2,0)+10000,IF(E1165&lt;=80000,ROUNDUP(E1165/4,0)+20000,40000))))),IF(E1165&lt;=0,IF(F1165&lt;=0,0,IF(F1165&lt;=25000,F1165,IF(F1165&lt;=50000,ROUNDUP(F1165/2,0)+12500,IF(F1165&lt;=100000,ROUNDUP(F1165/4,0)+25000,50000)))),MAX(IF(F1165&lt;=0,0,IF(F1165&lt;=25000,F1165,IF(F1165&lt;=50000,ROUNDUP(F1165/2,0)+12500,IF(F1165&lt;=100000,ROUNDUP(F1165/4,0)+25000,50000)))),MIN(IF(AND(D1165="はい",C1165&gt;=2026,C1165&lt;=2027),IF(E1165&lt;=0,0,IF(E1165&lt;=30000,E1165,IF(E1165&lt;=60000,ROUNDUP(E1165/2,0)+15000,IF(E1165&lt;=120000,ROUNDUP(E1165/4,0)+30000,60000)))),IF(E1165&lt;=0,0,IF(E1165&lt;=20000,E1165,IF(E1165&lt;=40000,ROUNDUP(E1165/2,0)+10000,IF(E1165&lt;=80000,ROUNDUP(E1165/4,0)+20000,40000)))))+IF(F1165&lt;=0,0,IF(F1165&lt;=25000,F1165,IF(F1165&lt;=50000,ROUNDUP(F1165/2,0)+12500,IF(F1165&lt;=100000,ROUNDUP(F1165/4,0)+25000,50000)))),IF(AND(D1165="はい",C1165&gt;=2026,C1165&lt;=2027),60000,40000)))))</f>
        <v/>
      </c>
      <c r="P1165" s="18">
        <f>IF(G1165&lt;=0,0,IF(G1165&lt;=20000,G1165,IF(G1165&lt;=40000,ROUNDUP(G1165/2,0)+10000,IF(G1165&lt;=80000,ROUNDUP(G1165/4,0)+20000,40000))))</f>
        <v/>
      </c>
      <c r="Q1165" s="18">
        <f>IF(I1165&lt;=0,IF(H1165&lt;=0,0,IF(H1165&lt;=20000,H1165,IF(H1165&lt;=40000,ROUNDUP(H1165/2,0)+10000,IF(H1165&lt;=80000,ROUNDUP(H1165/4,0)+20000,40000)))),IF(H1165&lt;=0,IF(I1165&lt;=0,0,IF(I1165&lt;=25000,I1165,IF(I1165&lt;=50000,ROUNDUP(I1165/2,0)+12500,IF(I1165&lt;=100000,ROUNDUP(I1165/4,0)+25000,50000)))),MAX(IF(I1165&lt;=0,0,IF(I1165&lt;=25000,I1165,IF(I1165&lt;=50000,ROUNDUP(I1165/2,0)+12500,IF(I1165&lt;=100000,ROUNDUP(I1165/4,0)+25000,50000)))),MIN(IF(H1165&lt;=0,0,IF(H1165&lt;=20000,H1165,IF(H1165&lt;=40000,ROUNDUP(H1165/2,0)+10000,IF(H1165&lt;=80000,ROUNDUP(H1165/4,0)+20000,40000))))+IF(I1165&lt;=0,0,IF(I1165&lt;=25000,I1165,IF(I1165&lt;=50000,ROUNDUP(I1165/2,0)+12500,IF(I1165&lt;=100000,ROUNDUP(I1165/4,0)+25000,50000)))),40000))))</f>
        <v/>
      </c>
      <c r="R1165" s="18">
        <f>MIN(120000,O1165+P1165+Q1165)</f>
        <v/>
      </c>
      <c r="S1165" s="18">
        <f>IF(F1165&lt;=0,IF(E1165&lt;=0,0,IF(E1165&lt;=12000,E1165,IF(E1165&lt;=32000,ROUNDUP(E1165/2,0)+6000,IF(E1165&lt;=56000,ROUNDUP(E1165/4,0)+14000,28000)))),IF(E1165&lt;=0,IF(F1165&lt;=0,0,IF(F1165&lt;=15000,F1165,IF(F1165&lt;=40000,ROUNDUP(F1165/2,0)+7500,IF(F1165&lt;=70000,ROUNDUP(F1165/4,0)+17500,35000)))),MAX(IF(F1165&lt;=0,0,IF(F1165&lt;=15000,F1165,IF(F1165&lt;=40000,ROUNDUP(F1165/2,0)+7500,IF(F1165&lt;=70000,ROUNDUP(F1165/4,0)+17500,35000)))),MIN(IF(E1165&lt;=0,0,IF(E1165&lt;=12000,E1165,IF(E1165&lt;=32000,ROUNDUP(E1165/2,0)+6000,IF(E1165&lt;=56000,ROUNDUP(E1165/4,0)+14000,28000))))+IF(F1165&lt;=0,0,IF(F1165&lt;=15000,F1165,IF(F1165&lt;=40000,ROUNDUP(F1165/2,0)+7500,IF(F1165&lt;=70000,ROUNDUP(F1165/4,0)+17500,35000)))),28000))))</f>
        <v/>
      </c>
      <c r="T1165" s="18">
        <f>IF(G1165&lt;=0,0,IF(G1165&lt;=12000,G1165,IF(G1165&lt;=32000,ROUNDUP(G1165/2,0)+6000,IF(G1165&lt;=56000,ROUNDUP(G1165/4,0)+14000,28000))))</f>
        <v/>
      </c>
      <c r="U1165" s="18">
        <f>IF(I1165&lt;=0,IF(H1165&lt;=0,0,IF(H1165&lt;=12000,H1165,IF(H1165&lt;=32000,ROUNDUP(H1165/2,0)+6000,IF(H1165&lt;=56000,ROUNDUP(H1165/4,0)+14000,28000)))),IF(H1165&lt;=0,IF(I1165&lt;=0,0,IF(I1165&lt;=15000,I1165,IF(I1165&lt;=40000,ROUNDUP(I1165/2,0)+7500,IF(I1165&lt;=70000,ROUNDUP(I1165/4,0)+17500,35000)))),MAX(IF(I1165&lt;=0,0,IF(I1165&lt;=15000,I1165,IF(I1165&lt;=40000,ROUNDUP(I1165/2,0)+7500,IF(I1165&lt;=70000,ROUNDUP(I1165/4,0)+17500,35000)))),MIN(IF(H1165&lt;=0,0,IF(H1165&lt;=12000,H1165,IF(H1165&lt;=32000,ROUNDUP(H1165/2,0)+6000,IF(H1165&lt;=56000,ROUNDUP(H1165/4,0)+14000,28000))))+IF(I1165&lt;=0,0,IF(I1165&lt;=15000,I1165,IF(I1165&lt;=40000,ROUNDUP(I1165/2,0)+7500,IF(I1165&lt;=70000,ROUNDUP(I1165/4,0)+17500,35000)))),28000))))</f>
        <v/>
      </c>
      <c r="V1165" s="18">
        <f>MIN(70000,S1165+T1165+U1165)</f>
        <v/>
      </c>
      <c r="W1165" s="18">
        <f>MAX(0,ROUNDDOWN(M1165-J1165-N1165-K1165-0,-3))</f>
        <v/>
      </c>
      <c r="X1165" s="18">
        <f>MAX(0,ROUNDDOWN(M1165-J1165-N1165-K1165-R1165,-3))</f>
        <v/>
      </c>
      <c r="Y1165" s="18">
        <f>IF(W1165&lt;=0,0,ROUNDDOWN((W1165*LOOKUP(W1165,{0,1950001,3300001,6950001,9000001,18000001,40000001},{0.05,0.1,0.2,0.23,0.33,0.4,0.45})-LOOKUP(W1165,{0,1950001,3300001,6950001,9000001,18000001,40000001},{0,97500,427500,636000,1536000,2796000,4796000}))*1.021,-2))</f>
        <v/>
      </c>
      <c r="Z1165" s="18">
        <f>IF(X1165&lt;=0,0,ROUNDDOWN((X1165*LOOKUP(X1165,{0,1950001,3300001,6950001,9000001,18000001,40000001},{0.05,0.1,0.2,0.23,0.33,0.4,0.45})-LOOKUP(X1165,{0,1950001,3300001,6950001,9000001,18000001,40000001},{0,97500,427500,636000,1536000,2796000,4796000}))*1.021,-2))</f>
        <v/>
      </c>
      <c r="AA1165" s="18">
        <f>MAX(0,ROUNDDOWN(M1165-J1165-430000-L1165-0,-3))</f>
        <v/>
      </c>
      <c r="AB1165" s="18">
        <f>MAX(0,ROUNDDOWN(M1165-J1165-430000-L1165-V1165,-3))</f>
        <v/>
      </c>
      <c r="AC1165" s="18">
        <f>IF(M1165&lt;=450000,0,MAX(0,ROUNDDOWN(AA1165*0.06-MIN(50000,AA1165)*0.03,-2))+MAX(0,ROUNDDOWN(AA1165*0.04-MIN(50000,AA1165)*0.02,-2)))</f>
        <v/>
      </c>
      <c r="AD1165" s="18">
        <f>IF(M1165&lt;=450000,0,MAX(0,ROUNDDOWN(AB1165*0.06-MIN(50000,AB1165)*0.03,-2))+MAX(0,ROUNDDOWN(AB1165*0.04-MIN(50000,AB1165)*0.02,-2)))</f>
        <v/>
      </c>
      <c r="AE1165" s="18">
        <f>Y1165-Z1165</f>
        <v/>
      </c>
      <c r="AF1165" s="18">
        <f>AC1165-AD1165</f>
        <v/>
      </c>
      <c r="AG1165" s="18">
        <f>AE1165+AF1165</f>
        <v/>
      </c>
      <c r="AH1165" s="20">
        <f>IF(W1165&lt;=0,0,LOOKUP(W1165,{0,1950001,3300001,6950001,9000001,18000001,40000001},{0.05,0.1,0.2,0.23,0.33,0.4,0.45}))</f>
        <v/>
      </c>
    </row>
    <row r="1166">
      <c r="A1166" t="inlineStr">
        <is>
          <t>1万円刻み 特例あり一般12万円</t>
        </is>
      </c>
      <c r="B1166" s="18">
        <f>'4_1万円刻み'!$A$362</f>
        <v/>
      </c>
      <c r="C1166" s="19" t="n">
        <v>2026</v>
      </c>
      <c r="D1166" t="inlineStr">
        <is>
          <t>はい</t>
        </is>
      </c>
      <c r="E1166" s="18" t="n">
        <v>120000</v>
      </c>
      <c r="F1166" s="18" t="n">
        <v>0</v>
      </c>
      <c r="G1166" s="18" t="n">
        <v>0</v>
      </c>
      <c r="H1166" s="18" t="n">
        <v>0</v>
      </c>
      <c r="I1166" s="18" t="n">
        <v>0</v>
      </c>
      <c r="J1166" s="18">
        <f>ROUND(MIN(B1166/12,650000)*12*0.0915+MIN(B1166/12,1390000)*12*(0.0504+0)+B1166*0.005,0)</f>
        <v/>
      </c>
      <c r="K1166" s="18" t="n">
        <v>0</v>
      </c>
      <c r="L1166" s="18" t="n">
        <v>0</v>
      </c>
      <c r="M1166" s="18">
        <f>ROUND(IF(C1166&gt;=2026,IF(B1166&lt;741000,0,IF(B1166&lt;2191000,B1166-740000,IF(B1166&lt;2193000,1451000,IF(B1166&lt;2196000,1453000,IF(B1166&lt;2200000,1456000,IF(B1166&lt;3600000,ROUNDDOWN(B1166/4,-3)*2.8-80000,IF(B1166&lt;6600000,ROUNDDOWN(B1166/4,-3)*3.2-440000,IF(B1166&lt;8500000,ROUNDDOWN(B1166*0.9,0)-1100000,B1166-1950000)))))))),IF(B1166&lt;651000,0,IF(B1166&lt;1900000,B1166-650000,IF(B1166&lt;3600000,ROUNDDOWN(B1166/4,-3)*2.8-80000,IF(B1166&lt;6600000,ROUNDDOWN(B1166/4,-3)*3.2-440000,IF(B1166&lt;8500000,ROUNDDOWN(B1166*0.9,0)-1100000,B1166-1950000)))))),0)</f>
        <v/>
      </c>
      <c r="N1166" s="18">
        <f>IF(M1166&gt;23500000,NA(),IF(C1166&gt;=2026,IF(M1166&lt;=4890000,1040000,IF(M1166&lt;=6550000,670000,620000)),IF(M1166&lt;=1320000,950000,IF(M1166&lt;=3360000,880000,IF(M1166&lt;=4890000,680000,IF(M1166&lt;=6550000,630000,580000))))))</f>
        <v/>
      </c>
      <c r="O1166" s="18">
        <f>IF(F1166&lt;=0,IF(AND(D1166="はい",C1166&gt;=2026,C1166&lt;=2027),IF(E1166&lt;=0,0,IF(E1166&lt;=30000,E1166,IF(E1166&lt;=60000,ROUNDUP(E1166/2,0)+15000,IF(E1166&lt;=120000,ROUNDUP(E1166/4,0)+30000,60000)))),IF(E1166&lt;=0,0,IF(E1166&lt;=20000,E1166,IF(E1166&lt;=40000,ROUNDUP(E1166/2,0)+10000,IF(E1166&lt;=80000,ROUNDUP(E1166/4,0)+20000,40000))))),IF(E1166&lt;=0,IF(F1166&lt;=0,0,IF(F1166&lt;=25000,F1166,IF(F1166&lt;=50000,ROUNDUP(F1166/2,0)+12500,IF(F1166&lt;=100000,ROUNDUP(F1166/4,0)+25000,50000)))),MAX(IF(F1166&lt;=0,0,IF(F1166&lt;=25000,F1166,IF(F1166&lt;=50000,ROUNDUP(F1166/2,0)+12500,IF(F1166&lt;=100000,ROUNDUP(F1166/4,0)+25000,50000)))),MIN(IF(AND(D1166="はい",C1166&gt;=2026,C1166&lt;=2027),IF(E1166&lt;=0,0,IF(E1166&lt;=30000,E1166,IF(E1166&lt;=60000,ROUNDUP(E1166/2,0)+15000,IF(E1166&lt;=120000,ROUNDUP(E1166/4,0)+30000,60000)))),IF(E1166&lt;=0,0,IF(E1166&lt;=20000,E1166,IF(E1166&lt;=40000,ROUNDUP(E1166/2,0)+10000,IF(E1166&lt;=80000,ROUNDUP(E1166/4,0)+20000,40000)))))+IF(F1166&lt;=0,0,IF(F1166&lt;=25000,F1166,IF(F1166&lt;=50000,ROUNDUP(F1166/2,0)+12500,IF(F1166&lt;=100000,ROUNDUP(F1166/4,0)+25000,50000)))),IF(AND(D1166="はい",C1166&gt;=2026,C1166&lt;=2027),60000,40000)))))</f>
        <v/>
      </c>
      <c r="P1166" s="18">
        <f>IF(G1166&lt;=0,0,IF(G1166&lt;=20000,G1166,IF(G1166&lt;=40000,ROUNDUP(G1166/2,0)+10000,IF(G1166&lt;=80000,ROUNDUP(G1166/4,0)+20000,40000))))</f>
        <v/>
      </c>
      <c r="Q1166" s="18">
        <f>IF(I1166&lt;=0,IF(H1166&lt;=0,0,IF(H1166&lt;=20000,H1166,IF(H1166&lt;=40000,ROUNDUP(H1166/2,0)+10000,IF(H1166&lt;=80000,ROUNDUP(H1166/4,0)+20000,40000)))),IF(H1166&lt;=0,IF(I1166&lt;=0,0,IF(I1166&lt;=25000,I1166,IF(I1166&lt;=50000,ROUNDUP(I1166/2,0)+12500,IF(I1166&lt;=100000,ROUNDUP(I1166/4,0)+25000,50000)))),MAX(IF(I1166&lt;=0,0,IF(I1166&lt;=25000,I1166,IF(I1166&lt;=50000,ROUNDUP(I1166/2,0)+12500,IF(I1166&lt;=100000,ROUNDUP(I1166/4,0)+25000,50000)))),MIN(IF(H1166&lt;=0,0,IF(H1166&lt;=20000,H1166,IF(H1166&lt;=40000,ROUNDUP(H1166/2,0)+10000,IF(H1166&lt;=80000,ROUNDUP(H1166/4,0)+20000,40000))))+IF(I1166&lt;=0,0,IF(I1166&lt;=25000,I1166,IF(I1166&lt;=50000,ROUNDUP(I1166/2,0)+12500,IF(I1166&lt;=100000,ROUNDUP(I1166/4,0)+25000,50000)))),40000))))</f>
        <v/>
      </c>
      <c r="R1166" s="18">
        <f>MIN(120000,O1166+P1166+Q1166)</f>
        <v/>
      </c>
      <c r="S1166" s="18">
        <f>IF(F1166&lt;=0,IF(E1166&lt;=0,0,IF(E1166&lt;=12000,E1166,IF(E1166&lt;=32000,ROUNDUP(E1166/2,0)+6000,IF(E1166&lt;=56000,ROUNDUP(E1166/4,0)+14000,28000)))),IF(E1166&lt;=0,IF(F1166&lt;=0,0,IF(F1166&lt;=15000,F1166,IF(F1166&lt;=40000,ROUNDUP(F1166/2,0)+7500,IF(F1166&lt;=70000,ROUNDUP(F1166/4,0)+17500,35000)))),MAX(IF(F1166&lt;=0,0,IF(F1166&lt;=15000,F1166,IF(F1166&lt;=40000,ROUNDUP(F1166/2,0)+7500,IF(F1166&lt;=70000,ROUNDUP(F1166/4,0)+17500,35000)))),MIN(IF(E1166&lt;=0,0,IF(E1166&lt;=12000,E1166,IF(E1166&lt;=32000,ROUNDUP(E1166/2,0)+6000,IF(E1166&lt;=56000,ROUNDUP(E1166/4,0)+14000,28000))))+IF(F1166&lt;=0,0,IF(F1166&lt;=15000,F1166,IF(F1166&lt;=40000,ROUNDUP(F1166/2,0)+7500,IF(F1166&lt;=70000,ROUNDUP(F1166/4,0)+17500,35000)))),28000))))</f>
        <v/>
      </c>
      <c r="T1166" s="18">
        <f>IF(G1166&lt;=0,0,IF(G1166&lt;=12000,G1166,IF(G1166&lt;=32000,ROUNDUP(G1166/2,0)+6000,IF(G1166&lt;=56000,ROUNDUP(G1166/4,0)+14000,28000))))</f>
        <v/>
      </c>
      <c r="U1166" s="18">
        <f>IF(I1166&lt;=0,IF(H1166&lt;=0,0,IF(H1166&lt;=12000,H1166,IF(H1166&lt;=32000,ROUNDUP(H1166/2,0)+6000,IF(H1166&lt;=56000,ROUNDUP(H1166/4,0)+14000,28000)))),IF(H1166&lt;=0,IF(I1166&lt;=0,0,IF(I1166&lt;=15000,I1166,IF(I1166&lt;=40000,ROUNDUP(I1166/2,0)+7500,IF(I1166&lt;=70000,ROUNDUP(I1166/4,0)+17500,35000)))),MAX(IF(I1166&lt;=0,0,IF(I1166&lt;=15000,I1166,IF(I1166&lt;=40000,ROUNDUP(I1166/2,0)+7500,IF(I1166&lt;=70000,ROUNDUP(I1166/4,0)+17500,35000)))),MIN(IF(H1166&lt;=0,0,IF(H1166&lt;=12000,H1166,IF(H1166&lt;=32000,ROUNDUP(H1166/2,0)+6000,IF(H1166&lt;=56000,ROUNDUP(H1166/4,0)+14000,28000))))+IF(I1166&lt;=0,0,IF(I1166&lt;=15000,I1166,IF(I1166&lt;=40000,ROUNDUP(I1166/2,0)+7500,IF(I1166&lt;=70000,ROUNDUP(I1166/4,0)+17500,35000)))),28000))))</f>
        <v/>
      </c>
      <c r="V1166" s="18">
        <f>MIN(70000,S1166+T1166+U1166)</f>
        <v/>
      </c>
      <c r="W1166" s="18">
        <f>MAX(0,ROUNDDOWN(M1166-J1166-N1166-K1166-0,-3))</f>
        <v/>
      </c>
      <c r="X1166" s="18">
        <f>MAX(0,ROUNDDOWN(M1166-J1166-N1166-K1166-R1166,-3))</f>
        <v/>
      </c>
      <c r="Y1166" s="18">
        <f>IF(W1166&lt;=0,0,ROUNDDOWN((W1166*LOOKUP(W1166,{0,1950001,3300001,6950001,9000001,18000001,40000001},{0.05,0.1,0.2,0.23,0.33,0.4,0.45})-LOOKUP(W1166,{0,1950001,3300001,6950001,9000001,18000001,40000001},{0,97500,427500,636000,1536000,2796000,4796000}))*1.021,-2))</f>
        <v/>
      </c>
      <c r="Z1166" s="18">
        <f>IF(X1166&lt;=0,0,ROUNDDOWN((X1166*LOOKUP(X1166,{0,1950001,3300001,6950001,9000001,18000001,40000001},{0.05,0.1,0.2,0.23,0.33,0.4,0.45})-LOOKUP(X1166,{0,1950001,3300001,6950001,9000001,18000001,40000001},{0,97500,427500,636000,1536000,2796000,4796000}))*1.021,-2))</f>
        <v/>
      </c>
      <c r="AA1166" s="18">
        <f>MAX(0,ROUNDDOWN(M1166-J1166-430000-L1166-0,-3))</f>
        <v/>
      </c>
      <c r="AB1166" s="18">
        <f>MAX(0,ROUNDDOWN(M1166-J1166-430000-L1166-V1166,-3))</f>
        <v/>
      </c>
      <c r="AC1166" s="18">
        <f>IF(M1166&lt;=450000,0,MAX(0,ROUNDDOWN(AA1166*0.06-MIN(50000,AA1166)*0.03,-2))+MAX(0,ROUNDDOWN(AA1166*0.04-MIN(50000,AA1166)*0.02,-2)))</f>
        <v/>
      </c>
      <c r="AD1166" s="18">
        <f>IF(M1166&lt;=450000,0,MAX(0,ROUNDDOWN(AB1166*0.06-MIN(50000,AB1166)*0.03,-2))+MAX(0,ROUNDDOWN(AB1166*0.04-MIN(50000,AB1166)*0.02,-2)))</f>
        <v/>
      </c>
      <c r="AE1166" s="18">
        <f>Y1166-Z1166</f>
        <v/>
      </c>
      <c r="AF1166" s="18">
        <f>AC1166-AD1166</f>
        <v/>
      </c>
      <c r="AG1166" s="18">
        <f>AE1166+AF1166</f>
        <v/>
      </c>
      <c r="AH1166" s="20">
        <f>IF(W1166&lt;=0,0,LOOKUP(W1166,{0,1950001,3300001,6950001,9000001,18000001,40000001},{0.05,0.1,0.2,0.23,0.33,0.4,0.45}))</f>
        <v/>
      </c>
    </row>
    <row r="1167">
      <c r="A1167" t="inlineStr">
        <is>
          <t>1万円刻み 3区分8万円ずつ</t>
        </is>
      </c>
      <c r="B1167" s="18">
        <f>'4_1万円刻み'!$A$363</f>
        <v/>
      </c>
      <c r="C1167" s="19" t="n">
        <v>2026</v>
      </c>
      <c r="D1167" t="inlineStr">
        <is>
          <t>いいえ</t>
        </is>
      </c>
      <c r="E1167" s="18" t="n">
        <v>80000</v>
      </c>
      <c r="F1167" s="18" t="n">
        <v>0</v>
      </c>
      <c r="G1167" s="18" t="n">
        <v>80000</v>
      </c>
      <c r="H1167" s="18" t="n">
        <v>80000</v>
      </c>
      <c r="I1167" s="18" t="n">
        <v>0</v>
      </c>
      <c r="J1167" s="18">
        <f>ROUND(MIN(B1167/12,650000)*12*0.0915+MIN(B1167/12,1390000)*12*(0.0504+0)+B1167*0.005,0)</f>
        <v/>
      </c>
      <c r="K1167" s="18" t="n">
        <v>0</v>
      </c>
      <c r="L1167" s="18" t="n">
        <v>0</v>
      </c>
      <c r="M1167" s="18">
        <f>ROUND(IF(C1167&gt;=2026,IF(B1167&lt;741000,0,IF(B1167&lt;2191000,B1167-740000,IF(B1167&lt;2193000,1451000,IF(B1167&lt;2196000,1453000,IF(B1167&lt;2200000,1456000,IF(B1167&lt;3600000,ROUNDDOWN(B1167/4,-3)*2.8-80000,IF(B1167&lt;6600000,ROUNDDOWN(B1167/4,-3)*3.2-440000,IF(B1167&lt;8500000,ROUNDDOWN(B1167*0.9,0)-1100000,B1167-1950000)))))))),IF(B1167&lt;651000,0,IF(B1167&lt;1900000,B1167-650000,IF(B1167&lt;3600000,ROUNDDOWN(B1167/4,-3)*2.8-80000,IF(B1167&lt;6600000,ROUNDDOWN(B1167/4,-3)*3.2-440000,IF(B1167&lt;8500000,ROUNDDOWN(B1167*0.9,0)-1100000,B1167-1950000)))))),0)</f>
        <v/>
      </c>
      <c r="N1167" s="18">
        <f>IF(M1167&gt;23500000,NA(),IF(C1167&gt;=2026,IF(M1167&lt;=4890000,1040000,IF(M1167&lt;=6550000,670000,620000)),IF(M1167&lt;=1320000,950000,IF(M1167&lt;=3360000,880000,IF(M1167&lt;=4890000,680000,IF(M1167&lt;=6550000,630000,580000))))))</f>
        <v/>
      </c>
      <c r="O1167" s="18">
        <f>IF(F1167&lt;=0,IF(AND(D1167="はい",C1167&gt;=2026,C1167&lt;=2027),IF(E1167&lt;=0,0,IF(E1167&lt;=30000,E1167,IF(E1167&lt;=60000,ROUNDUP(E1167/2,0)+15000,IF(E1167&lt;=120000,ROUNDUP(E1167/4,0)+30000,60000)))),IF(E1167&lt;=0,0,IF(E1167&lt;=20000,E1167,IF(E1167&lt;=40000,ROUNDUP(E1167/2,0)+10000,IF(E1167&lt;=80000,ROUNDUP(E1167/4,0)+20000,40000))))),IF(E1167&lt;=0,IF(F1167&lt;=0,0,IF(F1167&lt;=25000,F1167,IF(F1167&lt;=50000,ROUNDUP(F1167/2,0)+12500,IF(F1167&lt;=100000,ROUNDUP(F1167/4,0)+25000,50000)))),MAX(IF(F1167&lt;=0,0,IF(F1167&lt;=25000,F1167,IF(F1167&lt;=50000,ROUNDUP(F1167/2,0)+12500,IF(F1167&lt;=100000,ROUNDUP(F1167/4,0)+25000,50000)))),MIN(IF(AND(D1167="はい",C1167&gt;=2026,C1167&lt;=2027),IF(E1167&lt;=0,0,IF(E1167&lt;=30000,E1167,IF(E1167&lt;=60000,ROUNDUP(E1167/2,0)+15000,IF(E1167&lt;=120000,ROUNDUP(E1167/4,0)+30000,60000)))),IF(E1167&lt;=0,0,IF(E1167&lt;=20000,E1167,IF(E1167&lt;=40000,ROUNDUP(E1167/2,0)+10000,IF(E1167&lt;=80000,ROUNDUP(E1167/4,0)+20000,40000)))))+IF(F1167&lt;=0,0,IF(F1167&lt;=25000,F1167,IF(F1167&lt;=50000,ROUNDUP(F1167/2,0)+12500,IF(F1167&lt;=100000,ROUNDUP(F1167/4,0)+25000,50000)))),IF(AND(D1167="はい",C1167&gt;=2026,C1167&lt;=2027),60000,40000)))))</f>
        <v/>
      </c>
      <c r="P1167" s="18">
        <f>IF(G1167&lt;=0,0,IF(G1167&lt;=20000,G1167,IF(G1167&lt;=40000,ROUNDUP(G1167/2,0)+10000,IF(G1167&lt;=80000,ROUNDUP(G1167/4,0)+20000,40000))))</f>
        <v/>
      </c>
      <c r="Q1167" s="18">
        <f>IF(I1167&lt;=0,IF(H1167&lt;=0,0,IF(H1167&lt;=20000,H1167,IF(H1167&lt;=40000,ROUNDUP(H1167/2,0)+10000,IF(H1167&lt;=80000,ROUNDUP(H1167/4,0)+20000,40000)))),IF(H1167&lt;=0,IF(I1167&lt;=0,0,IF(I1167&lt;=25000,I1167,IF(I1167&lt;=50000,ROUNDUP(I1167/2,0)+12500,IF(I1167&lt;=100000,ROUNDUP(I1167/4,0)+25000,50000)))),MAX(IF(I1167&lt;=0,0,IF(I1167&lt;=25000,I1167,IF(I1167&lt;=50000,ROUNDUP(I1167/2,0)+12500,IF(I1167&lt;=100000,ROUNDUP(I1167/4,0)+25000,50000)))),MIN(IF(H1167&lt;=0,0,IF(H1167&lt;=20000,H1167,IF(H1167&lt;=40000,ROUNDUP(H1167/2,0)+10000,IF(H1167&lt;=80000,ROUNDUP(H1167/4,0)+20000,40000))))+IF(I1167&lt;=0,0,IF(I1167&lt;=25000,I1167,IF(I1167&lt;=50000,ROUNDUP(I1167/2,0)+12500,IF(I1167&lt;=100000,ROUNDUP(I1167/4,0)+25000,50000)))),40000))))</f>
        <v/>
      </c>
      <c r="R1167" s="18">
        <f>MIN(120000,O1167+P1167+Q1167)</f>
        <v/>
      </c>
      <c r="S1167" s="18">
        <f>IF(F1167&lt;=0,IF(E1167&lt;=0,0,IF(E1167&lt;=12000,E1167,IF(E1167&lt;=32000,ROUNDUP(E1167/2,0)+6000,IF(E1167&lt;=56000,ROUNDUP(E1167/4,0)+14000,28000)))),IF(E1167&lt;=0,IF(F1167&lt;=0,0,IF(F1167&lt;=15000,F1167,IF(F1167&lt;=40000,ROUNDUP(F1167/2,0)+7500,IF(F1167&lt;=70000,ROUNDUP(F1167/4,0)+17500,35000)))),MAX(IF(F1167&lt;=0,0,IF(F1167&lt;=15000,F1167,IF(F1167&lt;=40000,ROUNDUP(F1167/2,0)+7500,IF(F1167&lt;=70000,ROUNDUP(F1167/4,0)+17500,35000)))),MIN(IF(E1167&lt;=0,0,IF(E1167&lt;=12000,E1167,IF(E1167&lt;=32000,ROUNDUP(E1167/2,0)+6000,IF(E1167&lt;=56000,ROUNDUP(E1167/4,0)+14000,28000))))+IF(F1167&lt;=0,0,IF(F1167&lt;=15000,F1167,IF(F1167&lt;=40000,ROUNDUP(F1167/2,0)+7500,IF(F1167&lt;=70000,ROUNDUP(F1167/4,0)+17500,35000)))),28000))))</f>
        <v/>
      </c>
      <c r="T1167" s="18">
        <f>IF(G1167&lt;=0,0,IF(G1167&lt;=12000,G1167,IF(G1167&lt;=32000,ROUNDUP(G1167/2,0)+6000,IF(G1167&lt;=56000,ROUNDUP(G1167/4,0)+14000,28000))))</f>
        <v/>
      </c>
      <c r="U1167" s="18">
        <f>IF(I1167&lt;=0,IF(H1167&lt;=0,0,IF(H1167&lt;=12000,H1167,IF(H1167&lt;=32000,ROUNDUP(H1167/2,0)+6000,IF(H1167&lt;=56000,ROUNDUP(H1167/4,0)+14000,28000)))),IF(H1167&lt;=0,IF(I1167&lt;=0,0,IF(I1167&lt;=15000,I1167,IF(I1167&lt;=40000,ROUNDUP(I1167/2,0)+7500,IF(I1167&lt;=70000,ROUNDUP(I1167/4,0)+17500,35000)))),MAX(IF(I1167&lt;=0,0,IF(I1167&lt;=15000,I1167,IF(I1167&lt;=40000,ROUNDUP(I1167/2,0)+7500,IF(I1167&lt;=70000,ROUNDUP(I1167/4,0)+17500,35000)))),MIN(IF(H1167&lt;=0,0,IF(H1167&lt;=12000,H1167,IF(H1167&lt;=32000,ROUNDUP(H1167/2,0)+6000,IF(H1167&lt;=56000,ROUNDUP(H1167/4,0)+14000,28000))))+IF(I1167&lt;=0,0,IF(I1167&lt;=15000,I1167,IF(I1167&lt;=40000,ROUNDUP(I1167/2,0)+7500,IF(I1167&lt;=70000,ROUNDUP(I1167/4,0)+17500,35000)))),28000))))</f>
        <v/>
      </c>
      <c r="V1167" s="18">
        <f>MIN(70000,S1167+T1167+U1167)</f>
        <v/>
      </c>
      <c r="W1167" s="18">
        <f>MAX(0,ROUNDDOWN(M1167-J1167-N1167-K1167-0,-3))</f>
        <v/>
      </c>
      <c r="X1167" s="18">
        <f>MAX(0,ROUNDDOWN(M1167-J1167-N1167-K1167-R1167,-3))</f>
        <v/>
      </c>
      <c r="Y1167" s="18">
        <f>IF(W1167&lt;=0,0,ROUNDDOWN((W1167*LOOKUP(W1167,{0,1950001,3300001,6950001,9000001,18000001,40000001},{0.05,0.1,0.2,0.23,0.33,0.4,0.45})-LOOKUP(W1167,{0,1950001,3300001,6950001,9000001,18000001,40000001},{0,97500,427500,636000,1536000,2796000,4796000}))*1.021,-2))</f>
        <v/>
      </c>
      <c r="Z1167" s="18">
        <f>IF(X1167&lt;=0,0,ROUNDDOWN((X1167*LOOKUP(X1167,{0,1950001,3300001,6950001,9000001,18000001,40000001},{0.05,0.1,0.2,0.23,0.33,0.4,0.45})-LOOKUP(X1167,{0,1950001,3300001,6950001,9000001,18000001,40000001},{0,97500,427500,636000,1536000,2796000,4796000}))*1.021,-2))</f>
        <v/>
      </c>
      <c r="AA1167" s="18">
        <f>MAX(0,ROUNDDOWN(M1167-J1167-430000-L1167-0,-3))</f>
        <v/>
      </c>
      <c r="AB1167" s="18">
        <f>MAX(0,ROUNDDOWN(M1167-J1167-430000-L1167-V1167,-3))</f>
        <v/>
      </c>
      <c r="AC1167" s="18">
        <f>IF(M1167&lt;=450000,0,MAX(0,ROUNDDOWN(AA1167*0.06-MIN(50000,AA1167)*0.03,-2))+MAX(0,ROUNDDOWN(AA1167*0.04-MIN(50000,AA1167)*0.02,-2)))</f>
        <v/>
      </c>
      <c r="AD1167" s="18">
        <f>IF(M1167&lt;=450000,0,MAX(0,ROUNDDOWN(AB1167*0.06-MIN(50000,AB1167)*0.03,-2))+MAX(0,ROUNDDOWN(AB1167*0.04-MIN(50000,AB1167)*0.02,-2)))</f>
        <v/>
      </c>
      <c r="AE1167" s="18">
        <f>Y1167-Z1167</f>
        <v/>
      </c>
      <c r="AF1167" s="18">
        <f>AC1167-AD1167</f>
        <v/>
      </c>
      <c r="AG1167" s="18">
        <f>AE1167+AF1167</f>
        <v/>
      </c>
      <c r="AH1167" s="20">
        <f>IF(W1167&lt;=0,0,LOOKUP(W1167,{0,1950001,3300001,6950001,9000001,18000001,40000001},{0.05,0.1,0.2,0.23,0.33,0.4,0.45}))</f>
        <v/>
      </c>
    </row>
    <row r="1168">
      <c r="A1168" t="inlineStr">
        <is>
          <t>1万円刻み 一般8万円</t>
        </is>
      </c>
      <c r="B1168" s="18">
        <f>'4_1万円刻み'!$A$363</f>
        <v/>
      </c>
      <c r="C1168" s="19" t="n">
        <v>2026</v>
      </c>
      <c r="D1168" t="inlineStr">
        <is>
          <t>いいえ</t>
        </is>
      </c>
      <c r="E1168" s="18" t="n">
        <v>80000</v>
      </c>
      <c r="F1168" s="18" t="n">
        <v>0</v>
      </c>
      <c r="G1168" s="18" t="n">
        <v>0</v>
      </c>
      <c r="H1168" s="18" t="n">
        <v>0</v>
      </c>
      <c r="I1168" s="18" t="n">
        <v>0</v>
      </c>
      <c r="J1168" s="18">
        <f>ROUND(MIN(B1168/12,650000)*12*0.0915+MIN(B1168/12,1390000)*12*(0.0504+0)+B1168*0.005,0)</f>
        <v/>
      </c>
      <c r="K1168" s="18" t="n">
        <v>0</v>
      </c>
      <c r="L1168" s="18" t="n">
        <v>0</v>
      </c>
      <c r="M1168" s="18">
        <f>ROUND(IF(C1168&gt;=2026,IF(B1168&lt;741000,0,IF(B1168&lt;2191000,B1168-740000,IF(B1168&lt;2193000,1451000,IF(B1168&lt;2196000,1453000,IF(B1168&lt;2200000,1456000,IF(B1168&lt;3600000,ROUNDDOWN(B1168/4,-3)*2.8-80000,IF(B1168&lt;6600000,ROUNDDOWN(B1168/4,-3)*3.2-440000,IF(B1168&lt;8500000,ROUNDDOWN(B1168*0.9,0)-1100000,B1168-1950000)))))))),IF(B1168&lt;651000,0,IF(B1168&lt;1900000,B1168-650000,IF(B1168&lt;3600000,ROUNDDOWN(B1168/4,-3)*2.8-80000,IF(B1168&lt;6600000,ROUNDDOWN(B1168/4,-3)*3.2-440000,IF(B1168&lt;8500000,ROUNDDOWN(B1168*0.9,0)-1100000,B1168-1950000)))))),0)</f>
        <v/>
      </c>
      <c r="N1168" s="18">
        <f>IF(M1168&gt;23500000,NA(),IF(C1168&gt;=2026,IF(M1168&lt;=4890000,1040000,IF(M1168&lt;=6550000,670000,620000)),IF(M1168&lt;=1320000,950000,IF(M1168&lt;=3360000,880000,IF(M1168&lt;=4890000,680000,IF(M1168&lt;=6550000,630000,580000))))))</f>
        <v/>
      </c>
      <c r="O1168" s="18">
        <f>IF(F1168&lt;=0,IF(AND(D1168="はい",C1168&gt;=2026,C1168&lt;=2027),IF(E1168&lt;=0,0,IF(E1168&lt;=30000,E1168,IF(E1168&lt;=60000,ROUNDUP(E1168/2,0)+15000,IF(E1168&lt;=120000,ROUNDUP(E1168/4,0)+30000,60000)))),IF(E1168&lt;=0,0,IF(E1168&lt;=20000,E1168,IF(E1168&lt;=40000,ROUNDUP(E1168/2,0)+10000,IF(E1168&lt;=80000,ROUNDUP(E1168/4,0)+20000,40000))))),IF(E1168&lt;=0,IF(F1168&lt;=0,0,IF(F1168&lt;=25000,F1168,IF(F1168&lt;=50000,ROUNDUP(F1168/2,0)+12500,IF(F1168&lt;=100000,ROUNDUP(F1168/4,0)+25000,50000)))),MAX(IF(F1168&lt;=0,0,IF(F1168&lt;=25000,F1168,IF(F1168&lt;=50000,ROUNDUP(F1168/2,0)+12500,IF(F1168&lt;=100000,ROUNDUP(F1168/4,0)+25000,50000)))),MIN(IF(AND(D1168="はい",C1168&gt;=2026,C1168&lt;=2027),IF(E1168&lt;=0,0,IF(E1168&lt;=30000,E1168,IF(E1168&lt;=60000,ROUNDUP(E1168/2,0)+15000,IF(E1168&lt;=120000,ROUNDUP(E1168/4,0)+30000,60000)))),IF(E1168&lt;=0,0,IF(E1168&lt;=20000,E1168,IF(E1168&lt;=40000,ROUNDUP(E1168/2,0)+10000,IF(E1168&lt;=80000,ROUNDUP(E1168/4,0)+20000,40000)))))+IF(F1168&lt;=0,0,IF(F1168&lt;=25000,F1168,IF(F1168&lt;=50000,ROUNDUP(F1168/2,0)+12500,IF(F1168&lt;=100000,ROUNDUP(F1168/4,0)+25000,50000)))),IF(AND(D1168="はい",C1168&gt;=2026,C1168&lt;=2027),60000,40000)))))</f>
        <v/>
      </c>
      <c r="P1168" s="18">
        <f>IF(G1168&lt;=0,0,IF(G1168&lt;=20000,G1168,IF(G1168&lt;=40000,ROUNDUP(G1168/2,0)+10000,IF(G1168&lt;=80000,ROUNDUP(G1168/4,0)+20000,40000))))</f>
        <v/>
      </c>
      <c r="Q1168" s="18">
        <f>IF(I1168&lt;=0,IF(H1168&lt;=0,0,IF(H1168&lt;=20000,H1168,IF(H1168&lt;=40000,ROUNDUP(H1168/2,0)+10000,IF(H1168&lt;=80000,ROUNDUP(H1168/4,0)+20000,40000)))),IF(H1168&lt;=0,IF(I1168&lt;=0,0,IF(I1168&lt;=25000,I1168,IF(I1168&lt;=50000,ROUNDUP(I1168/2,0)+12500,IF(I1168&lt;=100000,ROUNDUP(I1168/4,0)+25000,50000)))),MAX(IF(I1168&lt;=0,0,IF(I1168&lt;=25000,I1168,IF(I1168&lt;=50000,ROUNDUP(I1168/2,0)+12500,IF(I1168&lt;=100000,ROUNDUP(I1168/4,0)+25000,50000)))),MIN(IF(H1168&lt;=0,0,IF(H1168&lt;=20000,H1168,IF(H1168&lt;=40000,ROUNDUP(H1168/2,0)+10000,IF(H1168&lt;=80000,ROUNDUP(H1168/4,0)+20000,40000))))+IF(I1168&lt;=0,0,IF(I1168&lt;=25000,I1168,IF(I1168&lt;=50000,ROUNDUP(I1168/2,0)+12500,IF(I1168&lt;=100000,ROUNDUP(I1168/4,0)+25000,50000)))),40000))))</f>
        <v/>
      </c>
      <c r="R1168" s="18">
        <f>MIN(120000,O1168+P1168+Q1168)</f>
        <v/>
      </c>
      <c r="S1168" s="18">
        <f>IF(F1168&lt;=0,IF(E1168&lt;=0,0,IF(E1168&lt;=12000,E1168,IF(E1168&lt;=32000,ROUNDUP(E1168/2,0)+6000,IF(E1168&lt;=56000,ROUNDUP(E1168/4,0)+14000,28000)))),IF(E1168&lt;=0,IF(F1168&lt;=0,0,IF(F1168&lt;=15000,F1168,IF(F1168&lt;=40000,ROUNDUP(F1168/2,0)+7500,IF(F1168&lt;=70000,ROUNDUP(F1168/4,0)+17500,35000)))),MAX(IF(F1168&lt;=0,0,IF(F1168&lt;=15000,F1168,IF(F1168&lt;=40000,ROUNDUP(F1168/2,0)+7500,IF(F1168&lt;=70000,ROUNDUP(F1168/4,0)+17500,35000)))),MIN(IF(E1168&lt;=0,0,IF(E1168&lt;=12000,E1168,IF(E1168&lt;=32000,ROUNDUP(E1168/2,0)+6000,IF(E1168&lt;=56000,ROUNDUP(E1168/4,0)+14000,28000))))+IF(F1168&lt;=0,0,IF(F1168&lt;=15000,F1168,IF(F1168&lt;=40000,ROUNDUP(F1168/2,0)+7500,IF(F1168&lt;=70000,ROUNDUP(F1168/4,0)+17500,35000)))),28000))))</f>
        <v/>
      </c>
      <c r="T1168" s="18">
        <f>IF(G1168&lt;=0,0,IF(G1168&lt;=12000,G1168,IF(G1168&lt;=32000,ROUNDUP(G1168/2,0)+6000,IF(G1168&lt;=56000,ROUNDUP(G1168/4,0)+14000,28000))))</f>
        <v/>
      </c>
      <c r="U1168" s="18">
        <f>IF(I1168&lt;=0,IF(H1168&lt;=0,0,IF(H1168&lt;=12000,H1168,IF(H1168&lt;=32000,ROUNDUP(H1168/2,0)+6000,IF(H1168&lt;=56000,ROUNDUP(H1168/4,0)+14000,28000)))),IF(H1168&lt;=0,IF(I1168&lt;=0,0,IF(I1168&lt;=15000,I1168,IF(I1168&lt;=40000,ROUNDUP(I1168/2,0)+7500,IF(I1168&lt;=70000,ROUNDUP(I1168/4,0)+17500,35000)))),MAX(IF(I1168&lt;=0,0,IF(I1168&lt;=15000,I1168,IF(I1168&lt;=40000,ROUNDUP(I1168/2,0)+7500,IF(I1168&lt;=70000,ROUNDUP(I1168/4,0)+17500,35000)))),MIN(IF(H1168&lt;=0,0,IF(H1168&lt;=12000,H1168,IF(H1168&lt;=32000,ROUNDUP(H1168/2,0)+6000,IF(H1168&lt;=56000,ROUNDUP(H1168/4,0)+14000,28000))))+IF(I1168&lt;=0,0,IF(I1168&lt;=15000,I1168,IF(I1168&lt;=40000,ROUNDUP(I1168/2,0)+7500,IF(I1168&lt;=70000,ROUNDUP(I1168/4,0)+17500,35000)))),28000))))</f>
        <v/>
      </c>
      <c r="V1168" s="18">
        <f>MIN(70000,S1168+T1168+U1168)</f>
        <v/>
      </c>
      <c r="W1168" s="18">
        <f>MAX(0,ROUNDDOWN(M1168-J1168-N1168-K1168-0,-3))</f>
        <v/>
      </c>
      <c r="X1168" s="18">
        <f>MAX(0,ROUNDDOWN(M1168-J1168-N1168-K1168-R1168,-3))</f>
        <v/>
      </c>
      <c r="Y1168" s="18">
        <f>IF(W1168&lt;=0,0,ROUNDDOWN((W1168*LOOKUP(W1168,{0,1950001,3300001,6950001,9000001,18000001,40000001},{0.05,0.1,0.2,0.23,0.33,0.4,0.45})-LOOKUP(W1168,{0,1950001,3300001,6950001,9000001,18000001,40000001},{0,97500,427500,636000,1536000,2796000,4796000}))*1.021,-2))</f>
        <v/>
      </c>
      <c r="Z1168" s="18">
        <f>IF(X1168&lt;=0,0,ROUNDDOWN((X1168*LOOKUP(X1168,{0,1950001,3300001,6950001,9000001,18000001,40000001},{0.05,0.1,0.2,0.23,0.33,0.4,0.45})-LOOKUP(X1168,{0,1950001,3300001,6950001,9000001,18000001,40000001},{0,97500,427500,636000,1536000,2796000,4796000}))*1.021,-2))</f>
        <v/>
      </c>
      <c r="AA1168" s="18">
        <f>MAX(0,ROUNDDOWN(M1168-J1168-430000-L1168-0,-3))</f>
        <v/>
      </c>
      <c r="AB1168" s="18">
        <f>MAX(0,ROUNDDOWN(M1168-J1168-430000-L1168-V1168,-3))</f>
        <v/>
      </c>
      <c r="AC1168" s="18">
        <f>IF(M1168&lt;=450000,0,MAX(0,ROUNDDOWN(AA1168*0.06-MIN(50000,AA1168)*0.03,-2))+MAX(0,ROUNDDOWN(AA1168*0.04-MIN(50000,AA1168)*0.02,-2)))</f>
        <v/>
      </c>
      <c r="AD1168" s="18">
        <f>IF(M1168&lt;=450000,0,MAX(0,ROUNDDOWN(AB1168*0.06-MIN(50000,AB1168)*0.03,-2))+MAX(0,ROUNDDOWN(AB1168*0.04-MIN(50000,AB1168)*0.02,-2)))</f>
        <v/>
      </c>
      <c r="AE1168" s="18">
        <f>Y1168-Z1168</f>
        <v/>
      </c>
      <c r="AF1168" s="18">
        <f>AC1168-AD1168</f>
        <v/>
      </c>
      <c r="AG1168" s="18">
        <f>AE1168+AF1168</f>
        <v/>
      </c>
      <c r="AH1168" s="20">
        <f>IF(W1168&lt;=0,0,LOOKUP(W1168,{0,1950001,3300001,6950001,9000001,18000001,40000001},{0.05,0.1,0.2,0.23,0.33,0.4,0.45}))</f>
        <v/>
      </c>
    </row>
    <row r="1169">
      <c r="A1169" t="inlineStr">
        <is>
          <t>1万円刻み 特例あり一般12万円</t>
        </is>
      </c>
      <c r="B1169" s="18">
        <f>'4_1万円刻み'!$A$363</f>
        <v/>
      </c>
      <c r="C1169" s="19" t="n">
        <v>2026</v>
      </c>
      <c r="D1169" t="inlineStr">
        <is>
          <t>はい</t>
        </is>
      </c>
      <c r="E1169" s="18" t="n">
        <v>120000</v>
      </c>
      <c r="F1169" s="18" t="n">
        <v>0</v>
      </c>
      <c r="G1169" s="18" t="n">
        <v>0</v>
      </c>
      <c r="H1169" s="18" t="n">
        <v>0</v>
      </c>
      <c r="I1169" s="18" t="n">
        <v>0</v>
      </c>
      <c r="J1169" s="18">
        <f>ROUND(MIN(B1169/12,650000)*12*0.0915+MIN(B1169/12,1390000)*12*(0.0504+0)+B1169*0.005,0)</f>
        <v/>
      </c>
      <c r="K1169" s="18" t="n">
        <v>0</v>
      </c>
      <c r="L1169" s="18" t="n">
        <v>0</v>
      </c>
      <c r="M1169" s="18">
        <f>ROUND(IF(C1169&gt;=2026,IF(B1169&lt;741000,0,IF(B1169&lt;2191000,B1169-740000,IF(B1169&lt;2193000,1451000,IF(B1169&lt;2196000,1453000,IF(B1169&lt;2200000,1456000,IF(B1169&lt;3600000,ROUNDDOWN(B1169/4,-3)*2.8-80000,IF(B1169&lt;6600000,ROUNDDOWN(B1169/4,-3)*3.2-440000,IF(B1169&lt;8500000,ROUNDDOWN(B1169*0.9,0)-1100000,B1169-1950000)))))))),IF(B1169&lt;651000,0,IF(B1169&lt;1900000,B1169-650000,IF(B1169&lt;3600000,ROUNDDOWN(B1169/4,-3)*2.8-80000,IF(B1169&lt;6600000,ROUNDDOWN(B1169/4,-3)*3.2-440000,IF(B1169&lt;8500000,ROUNDDOWN(B1169*0.9,0)-1100000,B1169-1950000)))))),0)</f>
        <v/>
      </c>
      <c r="N1169" s="18">
        <f>IF(M1169&gt;23500000,NA(),IF(C1169&gt;=2026,IF(M1169&lt;=4890000,1040000,IF(M1169&lt;=6550000,670000,620000)),IF(M1169&lt;=1320000,950000,IF(M1169&lt;=3360000,880000,IF(M1169&lt;=4890000,680000,IF(M1169&lt;=6550000,630000,580000))))))</f>
        <v/>
      </c>
      <c r="O1169" s="18">
        <f>IF(F1169&lt;=0,IF(AND(D1169="はい",C1169&gt;=2026,C1169&lt;=2027),IF(E1169&lt;=0,0,IF(E1169&lt;=30000,E1169,IF(E1169&lt;=60000,ROUNDUP(E1169/2,0)+15000,IF(E1169&lt;=120000,ROUNDUP(E1169/4,0)+30000,60000)))),IF(E1169&lt;=0,0,IF(E1169&lt;=20000,E1169,IF(E1169&lt;=40000,ROUNDUP(E1169/2,0)+10000,IF(E1169&lt;=80000,ROUNDUP(E1169/4,0)+20000,40000))))),IF(E1169&lt;=0,IF(F1169&lt;=0,0,IF(F1169&lt;=25000,F1169,IF(F1169&lt;=50000,ROUNDUP(F1169/2,0)+12500,IF(F1169&lt;=100000,ROUNDUP(F1169/4,0)+25000,50000)))),MAX(IF(F1169&lt;=0,0,IF(F1169&lt;=25000,F1169,IF(F1169&lt;=50000,ROUNDUP(F1169/2,0)+12500,IF(F1169&lt;=100000,ROUNDUP(F1169/4,0)+25000,50000)))),MIN(IF(AND(D1169="はい",C1169&gt;=2026,C1169&lt;=2027),IF(E1169&lt;=0,0,IF(E1169&lt;=30000,E1169,IF(E1169&lt;=60000,ROUNDUP(E1169/2,0)+15000,IF(E1169&lt;=120000,ROUNDUP(E1169/4,0)+30000,60000)))),IF(E1169&lt;=0,0,IF(E1169&lt;=20000,E1169,IF(E1169&lt;=40000,ROUNDUP(E1169/2,0)+10000,IF(E1169&lt;=80000,ROUNDUP(E1169/4,0)+20000,40000)))))+IF(F1169&lt;=0,0,IF(F1169&lt;=25000,F1169,IF(F1169&lt;=50000,ROUNDUP(F1169/2,0)+12500,IF(F1169&lt;=100000,ROUNDUP(F1169/4,0)+25000,50000)))),IF(AND(D1169="はい",C1169&gt;=2026,C1169&lt;=2027),60000,40000)))))</f>
        <v/>
      </c>
      <c r="P1169" s="18">
        <f>IF(G1169&lt;=0,0,IF(G1169&lt;=20000,G1169,IF(G1169&lt;=40000,ROUNDUP(G1169/2,0)+10000,IF(G1169&lt;=80000,ROUNDUP(G1169/4,0)+20000,40000))))</f>
        <v/>
      </c>
      <c r="Q1169" s="18">
        <f>IF(I1169&lt;=0,IF(H1169&lt;=0,0,IF(H1169&lt;=20000,H1169,IF(H1169&lt;=40000,ROUNDUP(H1169/2,0)+10000,IF(H1169&lt;=80000,ROUNDUP(H1169/4,0)+20000,40000)))),IF(H1169&lt;=0,IF(I1169&lt;=0,0,IF(I1169&lt;=25000,I1169,IF(I1169&lt;=50000,ROUNDUP(I1169/2,0)+12500,IF(I1169&lt;=100000,ROUNDUP(I1169/4,0)+25000,50000)))),MAX(IF(I1169&lt;=0,0,IF(I1169&lt;=25000,I1169,IF(I1169&lt;=50000,ROUNDUP(I1169/2,0)+12500,IF(I1169&lt;=100000,ROUNDUP(I1169/4,0)+25000,50000)))),MIN(IF(H1169&lt;=0,0,IF(H1169&lt;=20000,H1169,IF(H1169&lt;=40000,ROUNDUP(H1169/2,0)+10000,IF(H1169&lt;=80000,ROUNDUP(H1169/4,0)+20000,40000))))+IF(I1169&lt;=0,0,IF(I1169&lt;=25000,I1169,IF(I1169&lt;=50000,ROUNDUP(I1169/2,0)+12500,IF(I1169&lt;=100000,ROUNDUP(I1169/4,0)+25000,50000)))),40000))))</f>
        <v/>
      </c>
      <c r="R1169" s="18">
        <f>MIN(120000,O1169+P1169+Q1169)</f>
        <v/>
      </c>
      <c r="S1169" s="18">
        <f>IF(F1169&lt;=0,IF(E1169&lt;=0,0,IF(E1169&lt;=12000,E1169,IF(E1169&lt;=32000,ROUNDUP(E1169/2,0)+6000,IF(E1169&lt;=56000,ROUNDUP(E1169/4,0)+14000,28000)))),IF(E1169&lt;=0,IF(F1169&lt;=0,0,IF(F1169&lt;=15000,F1169,IF(F1169&lt;=40000,ROUNDUP(F1169/2,0)+7500,IF(F1169&lt;=70000,ROUNDUP(F1169/4,0)+17500,35000)))),MAX(IF(F1169&lt;=0,0,IF(F1169&lt;=15000,F1169,IF(F1169&lt;=40000,ROUNDUP(F1169/2,0)+7500,IF(F1169&lt;=70000,ROUNDUP(F1169/4,0)+17500,35000)))),MIN(IF(E1169&lt;=0,0,IF(E1169&lt;=12000,E1169,IF(E1169&lt;=32000,ROUNDUP(E1169/2,0)+6000,IF(E1169&lt;=56000,ROUNDUP(E1169/4,0)+14000,28000))))+IF(F1169&lt;=0,0,IF(F1169&lt;=15000,F1169,IF(F1169&lt;=40000,ROUNDUP(F1169/2,0)+7500,IF(F1169&lt;=70000,ROUNDUP(F1169/4,0)+17500,35000)))),28000))))</f>
        <v/>
      </c>
      <c r="T1169" s="18">
        <f>IF(G1169&lt;=0,0,IF(G1169&lt;=12000,G1169,IF(G1169&lt;=32000,ROUNDUP(G1169/2,0)+6000,IF(G1169&lt;=56000,ROUNDUP(G1169/4,0)+14000,28000))))</f>
        <v/>
      </c>
      <c r="U1169" s="18">
        <f>IF(I1169&lt;=0,IF(H1169&lt;=0,0,IF(H1169&lt;=12000,H1169,IF(H1169&lt;=32000,ROUNDUP(H1169/2,0)+6000,IF(H1169&lt;=56000,ROUNDUP(H1169/4,0)+14000,28000)))),IF(H1169&lt;=0,IF(I1169&lt;=0,0,IF(I1169&lt;=15000,I1169,IF(I1169&lt;=40000,ROUNDUP(I1169/2,0)+7500,IF(I1169&lt;=70000,ROUNDUP(I1169/4,0)+17500,35000)))),MAX(IF(I1169&lt;=0,0,IF(I1169&lt;=15000,I1169,IF(I1169&lt;=40000,ROUNDUP(I1169/2,0)+7500,IF(I1169&lt;=70000,ROUNDUP(I1169/4,0)+17500,35000)))),MIN(IF(H1169&lt;=0,0,IF(H1169&lt;=12000,H1169,IF(H1169&lt;=32000,ROUNDUP(H1169/2,0)+6000,IF(H1169&lt;=56000,ROUNDUP(H1169/4,0)+14000,28000))))+IF(I1169&lt;=0,0,IF(I1169&lt;=15000,I1169,IF(I1169&lt;=40000,ROUNDUP(I1169/2,0)+7500,IF(I1169&lt;=70000,ROUNDUP(I1169/4,0)+17500,35000)))),28000))))</f>
        <v/>
      </c>
      <c r="V1169" s="18">
        <f>MIN(70000,S1169+T1169+U1169)</f>
        <v/>
      </c>
      <c r="W1169" s="18">
        <f>MAX(0,ROUNDDOWN(M1169-J1169-N1169-K1169-0,-3))</f>
        <v/>
      </c>
      <c r="X1169" s="18">
        <f>MAX(0,ROUNDDOWN(M1169-J1169-N1169-K1169-R1169,-3))</f>
        <v/>
      </c>
      <c r="Y1169" s="18">
        <f>IF(W1169&lt;=0,0,ROUNDDOWN((W1169*LOOKUP(W1169,{0,1950001,3300001,6950001,9000001,18000001,40000001},{0.05,0.1,0.2,0.23,0.33,0.4,0.45})-LOOKUP(W1169,{0,1950001,3300001,6950001,9000001,18000001,40000001},{0,97500,427500,636000,1536000,2796000,4796000}))*1.021,-2))</f>
        <v/>
      </c>
      <c r="Z1169" s="18">
        <f>IF(X1169&lt;=0,0,ROUNDDOWN((X1169*LOOKUP(X1169,{0,1950001,3300001,6950001,9000001,18000001,40000001},{0.05,0.1,0.2,0.23,0.33,0.4,0.45})-LOOKUP(X1169,{0,1950001,3300001,6950001,9000001,18000001,40000001},{0,97500,427500,636000,1536000,2796000,4796000}))*1.021,-2))</f>
        <v/>
      </c>
      <c r="AA1169" s="18">
        <f>MAX(0,ROUNDDOWN(M1169-J1169-430000-L1169-0,-3))</f>
        <v/>
      </c>
      <c r="AB1169" s="18">
        <f>MAX(0,ROUNDDOWN(M1169-J1169-430000-L1169-V1169,-3))</f>
        <v/>
      </c>
      <c r="AC1169" s="18">
        <f>IF(M1169&lt;=450000,0,MAX(0,ROUNDDOWN(AA1169*0.06-MIN(50000,AA1169)*0.03,-2))+MAX(0,ROUNDDOWN(AA1169*0.04-MIN(50000,AA1169)*0.02,-2)))</f>
        <v/>
      </c>
      <c r="AD1169" s="18">
        <f>IF(M1169&lt;=450000,0,MAX(0,ROUNDDOWN(AB1169*0.06-MIN(50000,AB1169)*0.03,-2))+MAX(0,ROUNDDOWN(AB1169*0.04-MIN(50000,AB1169)*0.02,-2)))</f>
        <v/>
      </c>
      <c r="AE1169" s="18">
        <f>Y1169-Z1169</f>
        <v/>
      </c>
      <c r="AF1169" s="18">
        <f>AC1169-AD1169</f>
        <v/>
      </c>
      <c r="AG1169" s="18">
        <f>AE1169+AF1169</f>
        <v/>
      </c>
      <c r="AH1169" s="20">
        <f>IF(W1169&lt;=0,0,LOOKUP(W1169,{0,1950001,3300001,6950001,9000001,18000001,40000001},{0.05,0.1,0.2,0.23,0.33,0.4,0.45}))</f>
        <v/>
      </c>
    </row>
    <row r="1170">
      <c r="A1170" t="inlineStr">
        <is>
          <t>1万円刻み 3区分8万円ずつ</t>
        </is>
      </c>
      <c r="B1170" s="18">
        <f>'4_1万円刻み'!$A$364</f>
        <v/>
      </c>
      <c r="C1170" s="19" t="n">
        <v>2026</v>
      </c>
      <c r="D1170" t="inlineStr">
        <is>
          <t>いいえ</t>
        </is>
      </c>
      <c r="E1170" s="18" t="n">
        <v>80000</v>
      </c>
      <c r="F1170" s="18" t="n">
        <v>0</v>
      </c>
      <c r="G1170" s="18" t="n">
        <v>80000</v>
      </c>
      <c r="H1170" s="18" t="n">
        <v>80000</v>
      </c>
      <c r="I1170" s="18" t="n">
        <v>0</v>
      </c>
      <c r="J1170" s="18">
        <f>ROUND(MIN(B1170/12,650000)*12*0.0915+MIN(B1170/12,1390000)*12*(0.0504+0)+B1170*0.005,0)</f>
        <v/>
      </c>
      <c r="K1170" s="18" t="n">
        <v>0</v>
      </c>
      <c r="L1170" s="18" t="n">
        <v>0</v>
      </c>
      <c r="M1170" s="18">
        <f>ROUND(IF(C1170&gt;=2026,IF(B1170&lt;741000,0,IF(B1170&lt;2191000,B1170-740000,IF(B1170&lt;2193000,1451000,IF(B1170&lt;2196000,1453000,IF(B1170&lt;2200000,1456000,IF(B1170&lt;3600000,ROUNDDOWN(B1170/4,-3)*2.8-80000,IF(B1170&lt;6600000,ROUNDDOWN(B1170/4,-3)*3.2-440000,IF(B1170&lt;8500000,ROUNDDOWN(B1170*0.9,0)-1100000,B1170-1950000)))))))),IF(B1170&lt;651000,0,IF(B1170&lt;1900000,B1170-650000,IF(B1170&lt;3600000,ROUNDDOWN(B1170/4,-3)*2.8-80000,IF(B1170&lt;6600000,ROUNDDOWN(B1170/4,-3)*3.2-440000,IF(B1170&lt;8500000,ROUNDDOWN(B1170*0.9,0)-1100000,B1170-1950000)))))),0)</f>
        <v/>
      </c>
      <c r="N1170" s="18">
        <f>IF(M1170&gt;23500000,NA(),IF(C1170&gt;=2026,IF(M1170&lt;=4890000,1040000,IF(M1170&lt;=6550000,670000,620000)),IF(M1170&lt;=1320000,950000,IF(M1170&lt;=3360000,880000,IF(M1170&lt;=4890000,680000,IF(M1170&lt;=6550000,630000,580000))))))</f>
        <v/>
      </c>
      <c r="O1170" s="18">
        <f>IF(F1170&lt;=0,IF(AND(D1170="はい",C1170&gt;=2026,C1170&lt;=2027),IF(E1170&lt;=0,0,IF(E1170&lt;=30000,E1170,IF(E1170&lt;=60000,ROUNDUP(E1170/2,0)+15000,IF(E1170&lt;=120000,ROUNDUP(E1170/4,0)+30000,60000)))),IF(E1170&lt;=0,0,IF(E1170&lt;=20000,E1170,IF(E1170&lt;=40000,ROUNDUP(E1170/2,0)+10000,IF(E1170&lt;=80000,ROUNDUP(E1170/4,0)+20000,40000))))),IF(E1170&lt;=0,IF(F1170&lt;=0,0,IF(F1170&lt;=25000,F1170,IF(F1170&lt;=50000,ROUNDUP(F1170/2,0)+12500,IF(F1170&lt;=100000,ROUNDUP(F1170/4,0)+25000,50000)))),MAX(IF(F1170&lt;=0,0,IF(F1170&lt;=25000,F1170,IF(F1170&lt;=50000,ROUNDUP(F1170/2,0)+12500,IF(F1170&lt;=100000,ROUNDUP(F1170/4,0)+25000,50000)))),MIN(IF(AND(D1170="はい",C1170&gt;=2026,C1170&lt;=2027),IF(E1170&lt;=0,0,IF(E1170&lt;=30000,E1170,IF(E1170&lt;=60000,ROUNDUP(E1170/2,0)+15000,IF(E1170&lt;=120000,ROUNDUP(E1170/4,0)+30000,60000)))),IF(E1170&lt;=0,0,IF(E1170&lt;=20000,E1170,IF(E1170&lt;=40000,ROUNDUP(E1170/2,0)+10000,IF(E1170&lt;=80000,ROUNDUP(E1170/4,0)+20000,40000)))))+IF(F1170&lt;=0,0,IF(F1170&lt;=25000,F1170,IF(F1170&lt;=50000,ROUNDUP(F1170/2,0)+12500,IF(F1170&lt;=100000,ROUNDUP(F1170/4,0)+25000,50000)))),IF(AND(D1170="はい",C1170&gt;=2026,C1170&lt;=2027),60000,40000)))))</f>
        <v/>
      </c>
      <c r="P1170" s="18">
        <f>IF(G1170&lt;=0,0,IF(G1170&lt;=20000,G1170,IF(G1170&lt;=40000,ROUNDUP(G1170/2,0)+10000,IF(G1170&lt;=80000,ROUNDUP(G1170/4,0)+20000,40000))))</f>
        <v/>
      </c>
      <c r="Q1170" s="18">
        <f>IF(I1170&lt;=0,IF(H1170&lt;=0,0,IF(H1170&lt;=20000,H1170,IF(H1170&lt;=40000,ROUNDUP(H1170/2,0)+10000,IF(H1170&lt;=80000,ROUNDUP(H1170/4,0)+20000,40000)))),IF(H1170&lt;=0,IF(I1170&lt;=0,0,IF(I1170&lt;=25000,I1170,IF(I1170&lt;=50000,ROUNDUP(I1170/2,0)+12500,IF(I1170&lt;=100000,ROUNDUP(I1170/4,0)+25000,50000)))),MAX(IF(I1170&lt;=0,0,IF(I1170&lt;=25000,I1170,IF(I1170&lt;=50000,ROUNDUP(I1170/2,0)+12500,IF(I1170&lt;=100000,ROUNDUP(I1170/4,0)+25000,50000)))),MIN(IF(H1170&lt;=0,0,IF(H1170&lt;=20000,H1170,IF(H1170&lt;=40000,ROUNDUP(H1170/2,0)+10000,IF(H1170&lt;=80000,ROUNDUP(H1170/4,0)+20000,40000))))+IF(I1170&lt;=0,0,IF(I1170&lt;=25000,I1170,IF(I1170&lt;=50000,ROUNDUP(I1170/2,0)+12500,IF(I1170&lt;=100000,ROUNDUP(I1170/4,0)+25000,50000)))),40000))))</f>
        <v/>
      </c>
      <c r="R1170" s="18">
        <f>MIN(120000,O1170+P1170+Q1170)</f>
        <v/>
      </c>
      <c r="S1170" s="18">
        <f>IF(F1170&lt;=0,IF(E1170&lt;=0,0,IF(E1170&lt;=12000,E1170,IF(E1170&lt;=32000,ROUNDUP(E1170/2,0)+6000,IF(E1170&lt;=56000,ROUNDUP(E1170/4,0)+14000,28000)))),IF(E1170&lt;=0,IF(F1170&lt;=0,0,IF(F1170&lt;=15000,F1170,IF(F1170&lt;=40000,ROUNDUP(F1170/2,0)+7500,IF(F1170&lt;=70000,ROUNDUP(F1170/4,0)+17500,35000)))),MAX(IF(F1170&lt;=0,0,IF(F1170&lt;=15000,F1170,IF(F1170&lt;=40000,ROUNDUP(F1170/2,0)+7500,IF(F1170&lt;=70000,ROUNDUP(F1170/4,0)+17500,35000)))),MIN(IF(E1170&lt;=0,0,IF(E1170&lt;=12000,E1170,IF(E1170&lt;=32000,ROUNDUP(E1170/2,0)+6000,IF(E1170&lt;=56000,ROUNDUP(E1170/4,0)+14000,28000))))+IF(F1170&lt;=0,0,IF(F1170&lt;=15000,F1170,IF(F1170&lt;=40000,ROUNDUP(F1170/2,0)+7500,IF(F1170&lt;=70000,ROUNDUP(F1170/4,0)+17500,35000)))),28000))))</f>
        <v/>
      </c>
      <c r="T1170" s="18">
        <f>IF(G1170&lt;=0,0,IF(G1170&lt;=12000,G1170,IF(G1170&lt;=32000,ROUNDUP(G1170/2,0)+6000,IF(G1170&lt;=56000,ROUNDUP(G1170/4,0)+14000,28000))))</f>
        <v/>
      </c>
      <c r="U1170" s="18">
        <f>IF(I1170&lt;=0,IF(H1170&lt;=0,0,IF(H1170&lt;=12000,H1170,IF(H1170&lt;=32000,ROUNDUP(H1170/2,0)+6000,IF(H1170&lt;=56000,ROUNDUP(H1170/4,0)+14000,28000)))),IF(H1170&lt;=0,IF(I1170&lt;=0,0,IF(I1170&lt;=15000,I1170,IF(I1170&lt;=40000,ROUNDUP(I1170/2,0)+7500,IF(I1170&lt;=70000,ROUNDUP(I1170/4,0)+17500,35000)))),MAX(IF(I1170&lt;=0,0,IF(I1170&lt;=15000,I1170,IF(I1170&lt;=40000,ROUNDUP(I1170/2,0)+7500,IF(I1170&lt;=70000,ROUNDUP(I1170/4,0)+17500,35000)))),MIN(IF(H1170&lt;=0,0,IF(H1170&lt;=12000,H1170,IF(H1170&lt;=32000,ROUNDUP(H1170/2,0)+6000,IF(H1170&lt;=56000,ROUNDUP(H1170/4,0)+14000,28000))))+IF(I1170&lt;=0,0,IF(I1170&lt;=15000,I1170,IF(I1170&lt;=40000,ROUNDUP(I1170/2,0)+7500,IF(I1170&lt;=70000,ROUNDUP(I1170/4,0)+17500,35000)))),28000))))</f>
        <v/>
      </c>
      <c r="V1170" s="18">
        <f>MIN(70000,S1170+T1170+U1170)</f>
        <v/>
      </c>
      <c r="W1170" s="18">
        <f>MAX(0,ROUNDDOWN(M1170-J1170-N1170-K1170-0,-3))</f>
        <v/>
      </c>
      <c r="X1170" s="18">
        <f>MAX(0,ROUNDDOWN(M1170-J1170-N1170-K1170-R1170,-3))</f>
        <v/>
      </c>
      <c r="Y1170" s="18">
        <f>IF(W1170&lt;=0,0,ROUNDDOWN((W1170*LOOKUP(W1170,{0,1950001,3300001,6950001,9000001,18000001,40000001},{0.05,0.1,0.2,0.23,0.33,0.4,0.45})-LOOKUP(W1170,{0,1950001,3300001,6950001,9000001,18000001,40000001},{0,97500,427500,636000,1536000,2796000,4796000}))*1.021,-2))</f>
        <v/>
      </c>
      <c r="Z1170" s="18">
        <f>IF(X1170&lt;=0,0,ROUNDDOWN((X1170*LOOKUP(X1170,{0,1950001,3300001,6950001,9000001,18000001,40000001},{0.05,0.1,0.2,0.23,0.33,0.4,0.45})-LOOKUP(X1170,{0,1950001,3300001,6950001,9000001,18000001,40000001},{0,97500,427500,636000,1536000,2796000,4796000}))*1.021,-2))</f>
        <v/>
      </c>
      <c r="AA1170" s="18">
        <f>MAX(0,ROUNDDOWN(M1170-J1170-430000-L1170-0,-3))</f>
        <v/>
      </c>
      <c r="AB1170" s="18">
        <f>MAX(0,ROUNDDOWN(M1170-J1170-430000-L1170-V1170,-3))</f>
        <v/>
      </c>
      <c r="AC1170" s="18">
        <f>IF(M1170&lt;=450000,0,MAX(0,ROUNDDOWN(AA1170*0.06-MIN(50000,AA1170)*0.03,-2))+MAX(0,ROUNDDOWN(AA1170*0.04-MIN(50000,AA1170)*0.02,-2)))</f>
        <v/>
      </c>
      <c r="AD1170" s="18">
        <f>IF(M1170&lt;=450000,0,MAX(0,ROUNDDOWN(AB1170*0.06-MIN(50000,AB1170)*0.03,-2))+MAX(0,ROUNDDOWN(AB1170*0.04-MIN(50000,AB1170)*0.02,-2)))</f>
        <v/>
      </c>
      <c r="AE1170" s="18">
        <f>Y1170-Z1170</f>
        <v/>
      </c>
      <c r="AF1170" s="18">
        <f>AC1170-AD1170</f>
        <v/>
      </c>
      <c r="AG1170" s="18">
        <f>AE1170+AF1170</f>
        <v/>
      </c>
      <c r="AH1170" s="20">
        <f>IF(W1170&lt;=0,0,LOOKUP(W1170,{0,1950001,3300001,6950001,9000001,18000001,40000001},{0.05,0.1,0.2,0.23,0.33,0.4,0.45}))</f>
        <v/>
      </c>
    </row>
    <row r="1171">
      <c r="A1171" t="inlineStr">
        <is>
          <t>1万円刻み 一般8万円</t>
        </is>
      </c>
      <c r="B1171" s="18">
        <f>'4_1万円刻み'!$A$364</f>
        <v/>
      </c>
      <c r="C1171" s="19" t="n">
        <v>2026</v>
      </c>
      <c r="D1171" t="inlineStr">
        <is>
          <t>いいえ</t>
        </is>
      </c>
      <c r="E1171" s="18" t="n">
        <v>80000</v>
      </c>
      <c r="F1171" s="18" t="n">
        <v>0</v>
      </c>
      <c r="G1171" s="18" t="n">
        <v>0</v>
      </c>
      <c r="H1171" s="18" t="n">
        <v>0</v>
      </c>
      <c r="I1171" s="18" t="n">
        <v>0</v>
      </c>
      <c r="J1171" s="18">
        <f>ROUND(MIN(B1171/12,650000)*12*0.0915+MIN(B1171/12,1390000)*12*(0.0504+0)+B1171*0.005,0)</f>
        <v/>
      </c>
      <c r="K1171" s="18" t="n">
        <v>0</v>
      </c>
      <c r="L1171" s="18" t="n">
        <v>0</v>
      </c>
      <c r="M1171" s="18">
        <f>ROUND(IF(C1171&gt;=2026,IF(B1171&lt;741000,0,IF(B1171&lt;2191000,B1171-740000,IF(B1171&lt;2193000,1451000,IF(B1171&lt;2196000,1453000,IF(B1171&lt;2200000,1456000,IF(B1171&lt;3600000,ROUNDDOWN(B1171/4,-3)*2.8-80000,IF(B1171&lt;6600000,ROUNDDOWN(B1171/4,-3)*3.2-440000,IF(B1171&lt;8500000,ROUNDDOWN(B1171*0.9,0)-1100000,B1171-1950000)))))))),IF(B1171&lt;651000,0,IF(B1171&lt;1900000,B1171-650000,IF(B1171&lt;3600000,ROUNDDOWN(B1171/4,-3)*2.8-80000,IF(B1171&lt;6600000,ROUNDDOWN(B1171/4,-3)*3.2-440000,IF(B1171&lt;8500000,ROUNDDOWN(B1171*0.9,0)-1100000,B1171-1950000)))))),0)</f>
        <v/>
      </c>
      <c r="N1171" s="18">
        <f>IF(M1171&gt;23500000,NA(),IF(C1171&gt;=2026,IF(M1171&lt;=4890000,1040000,IF(M1171&lt;=6550000,670000,620000)),IF(M1171&lt;=1320000,950000,IF(M1171&lt;=3360000,880000,IF(M1171&lt;=4890000,680000,IF(M1171&lt;=6550000,630000,580000))))))</f>
        <v/>
      </c>
      <c r="O1171" s="18">
        <f>IF(F1171&lt;=0,IF(AND(D1171="はい",C1171&gt;=2026,C1171&lt;=2027),IF(E1171&lt;=0,0,IF(E1171&lt;=30000,E1171,IF(E1171&lt;=60000,ROUNDUP(E1171/2,0)+15000,IF(E1171&lt;=120000,ROUNDUP(E1171/4,0)+30000,60000)))),IF(E1171&lt;=0,0,IF(E1171&lt;=20000,E1171,IF(E1171&lt;=40000,ROUNDUP(E1171/2,0)+10000,IF(E1171&lt;=80000,ROUNDUP(E1171/4,0)+20000,40000))))),IF(E1171&lt;=0,IF(F1171&lt;=0,0,IF(F1171&lt;=25000,F1171,IF(F1171&lt;=50000,ROUNDUP(F1171/2,0)+12500,IF(F1171&lt;=100000,ROUNDUP(F1171/4,0)+25000,50000)))),MAX(IF(F1171&lt;=0,0,IF(F1171&lt;=25000,F1171,IF(F1171&lt;=50000,ROUNDUP(F1171/2,0)+12500,IF(F1171&lt;=100000,ROUNDUP(F1171/4,0)+25000,50000)))),MIN(IF(AND(D1171="はい",C1171&gt;=2026,C1171&lt;=2027),IF(E1171&lt;=0,0,IF(E1171&lt;=30000,E1171,IF(E1171&lt;=60000,ROUNDUP(E1171/2,0)+15000,IF(E1171&lt;=120000,ROUNDUP(E1171/4,0)+30000,60000)))),IF(E1171&lt;=0,0,IF(E1171&lt;=20000,E1171,IF(E1171&lt;=40000,ROUNDUP(E1171/2,0)+10000,IF(E1171&lt;=80000,ROUNDUP(E1171/4,0)+20000,40000)))))+IF(F1171&lt;=0,0,IF(F1171&lt;=25000,F1171,IF(F1171&lt;=50000,ROUNDUP(F1171/2,0)+12500,IF(F1171&lt;=100000,ROUNDUP(F1171/4,0)+25000,50000)))),IF(AND(D1171="はい",C1171&gt;=2026,C1171&lt;=2027),60000,40000)))))</f>
        <v/>
      </c>
      <c r="P1171" s="18">
        <f>IF(G1171&lt;=0,0,IF(G1171&lt;=20000,G1171,IF(G1171&lt;=40000,ROUNDUP(G1171/2,0)+10000,IF(G1171&lt;=80000,ROUNDUP(G1171/4,0)+20000,40000))))</f>
        <v/>
      </c>
      <c r="Q1171" s="18">
        <f>IF(I1171&lt;=0,IF(H1171&lt;=0,0,IF(H1171&lt;=20000,H1171,IF(H1171&lt;=40000,ROUNDUP(H1171/2,0)+10000,IF(H1171&lt;=80000,ROUNDUP(H1171/4,0)+20000,40000)))),IF(H1171&lt;=0,IF(I1171&lt;=0,0,IF(I1171&lt;=25000,I1171,IF(I1171&lt;=50000,ROUNDUP(I1171/2,0)+12500,IF(I1171&lt;=100000,ROUNDUP(I1171/4,0)+25000,50000)))),MAX(IF(I1171&lt;=0,0,IF(I1171&lt;=25000,I1171,IF(I1171&lt;=50000,ROUNDUP(I1171/2,0)+12500,IF(I1171&lt;=100000,ROUNDUP(I1171/4,0)+25000,50000)))),MIN(IF(H1171&lt;=0,0,IF(H1171&lt;=20000,H1171,IF(H1171&lt;=40000,ROUNDUP(H1171/2,0)+10000,IF(H1171&lt;=80000,ROUNDUP(H1171/4,0)+20000,40000))))+IF(I1171&lt;=0,0,IF(I1171&lt;=25000,I1171,IF(I1171&lt;=50000,ROUNDUP(I1171/2,0)+12500,IF(I1171&lt;=100000,ROUNDUP(I1171/4,0)+25000,50000)))),40000))))</f>
        <v/>
      </c>
      <c r="R1171" s="18">
        <f>MIN(120000,O1171+P1171+Q1171)</f>
        <v/>
      </c>
      <c r="S1171" s="18">
        <f>IF(F1171&lt;=0,IF(E1171&lt;=0,0,IF(E1171&lt;=12000,E1171,IF(E1171&lt;=32000,ROUNDUP(E1171/2,0)+6000,IF(E1171&lt;=56000,ROUNDUP(E1171/4,0)+14000,28000)))),IF(E1171&lt;=0,IF(F1171&lt;=0,0,IF(F1171&lt;=15000,F1171,IF(F1171&lt;=40000,ROUNDUP(F1171/2,0)+7500,IF(F1171&lt;=70000,ROUNDUP(F1171/4,0)+17500,35000)))),MAX(IF(F1171&lt;=0,0,IF(F1171&lt;=15000,F1171,IF(F1171&lt;=40000,ROUNDUP(F1171/2,0)+7500,IF(F1171&lt;=70000,ROUNDUP(F1171/4,0)+17500,35000)))),MIN(IF(E1171&lt;=0,0,IF(E1171&lt;=12000,E1171,IF(E1171&lt;=32000,ROUNDUP(E1171/2,0)+6000,IF(E1171&lt;=56000,ROUNDUP(E1171/4,0)+14000,28000))))+IF(F1171&lt;=0,0,IF(F1171&lt;=15000,F1171,IF(F1171&lt;=40000,ROUNDUP(F1171/2,0)+7500,IF(F1171&lt;=70000,ROUNDUP(F1171/4,0)+17500,35000)))),28000))))</f>
        <v/>
      </c>
      <c r="T1171" s="18">
        <f>IF(G1171&lt;=0,0,IF(G1171&lt;=12000,G1171,IF(G1171&lt;=32000,ROUNDUP(G1171/2,0)+6000,IF(G1171&lt;=56000,ROUNDUP(G1171/4,0)+14000,28000))))</f>
        <v/>
      </c>
      <c r="U1171" s="18">
        <f>IF(I1171&lt;=0,IF(H1171&lt;=0,0,IF(H1171&lt;=12000,H1171,IF(H1171&lt;=32000,ROUNDUP(H1171/2,0)+6000,IF(H1171&lt;=56000,ROUNDUP(H1171/4,0)+14000,28000)))),IF(H1171&lt;=0,IF(I1171&lt;=0,0,IF(I1171&lt;=15000,I1171,IF(I1171&lt;=40000,ROUNDUP(I1171/2,0)+7500,IF(I1171&lt;=70000,ROUNDUP(I1171/4,0)+17500,35000)))),MAX(IF(I1171&lt;=0,0,IF(I1171&lt;=15000,I1171,IF(I1171&lt;=40000,ROUNDUP(I1171/2,0)+7500,IF(I1171&lt;=70000,ROUNDUP(I1171/4,0)+17500,35000)))),MIN(IF(H1171&lt;=0,0,IF(H1171&lt;=12000,H1171,IF(H1171&lt;=32000,ROUNDUP(H1171/2,0)+6000,IF(H1171&lt;=56000,ROUNDUP(H1171/4,0)+14000,28000))))+IF(I1171&lt;=0,0,IF(I1171&lt;=15000,I1171,IF(I1171&lt;=40000,ROUNDUP(I1171/2,0)+7500,IF(I1171&lt;=70000,ROUNDUP(I1171/4,0)+17500,35000)))),28000))))</f>
        <v/>
      </c>
      <c r="V1171" s="18">
        <f>MIN(70000,S1171+T1171+U1171)</f>
        <v/>
      </c>
      <c r="W1171" s="18">
        <f>MAX(0,ROUNDDOWN(M1171-J1171-N1171-K1171-0,-3))</f>
        <v/>
      </c>
      <c r="X1171" s="18">
        <f>MAX(0,ROUNDDOWN(M1171-J1171-N1171-K1171-R1171,-3))</f>
        <v/>
      </c>
      <c r="Y1171" s="18">
        <f>IF(W1171&lt;=0,0,ROUNDDOWN((W1171*LOOKUP(W1171,{0,1950001,3300001,6950001,9000001,18000001,40000001},{0.05,0.1,0.2,0.23,0.33,0.4,0.45})-LOOKUP(W1171,{0,1950001,3300001,6950001,9000001,18000001,40000001},{0,97500,427500,636000,1536000,2796000,4796000}))*1.021,-2))</f>
        <v/>
      </c>
      <c r="Z1171" s="18">
        <f>IF(X1171&lt;=0,0,ROUNDDOWN((X1171*LOOKUP(X1171,{0,1950001,3300001,6950001,9000001,18000001,40000001},{0.05,0.1,0.2,0.23,0.33,0.4,0.45})-LOOKUP(X1171,{0,1950001,3300001,6950001,9000001,18000001,40000001},{0,97500,427500,636000,1536000,2796000,4796000}))*1.021,-2))</f>
        <v/>
      </c>
      <c r="AA1171" s="18">
        <f>MAX(0,ROUNDDOWN(M1171-J1171-430000-L1171-0,-3))</f>
        <v/>
      </c>
      <c r="AB1171" s="18">
        <f>MAX(0,ROUNDDOWN(M1171-J1171-430000-L1171-V1171,-3))</f>
        <v/>
      </c>
      <c r="AC1171" s="18">
        <f>IF(M1171&lt;=450000,0,MAX(0,ROUNDDOWN(AA1171*0.06-MIN(50000,AA1171)*0.03,-2))+MAX(0,ROUNDDOWN(AA1171*0.04-MIN(50000,AA1171)*0.02,-2)))</f>
        <v/>
      </c>
      <c r="AD1171" s="18">
        <f>IF(M1171&lt;=450000,0,MAX(0,ROUNDDOWN(AB1171*0.06-MIN(50000,AB1171)*0.03,-2))+MAX(0,ROUNDDOWN(AB1171*0.04-MIN(50000,AB1171)*0.02,-2)))</f>
        <v/>
      </c>
      <c r="AE1171" s="18">
        <f>Y1171-Z1171</f>
        <v/>
      </c>
      <c r="AF1171" s="18">
        <f>AC1171-AD1171</f>
        <v/>
      </c>
      <c r="AG1171" s="18">
        <f>AE1171+AF1171</f>
        <v/>
      </c>
      <c r="AH1171" s="20">
        <f>IF(W1171&lt;=0,0,LOOKUP(W1171,{0,1950001,3300001,6950001,9000001,18000001,40000001},{0.05,0.1,0.2,0.23,0.33,0.4,0.45}))</f>
        <v/>
      </c>
    </row>
    <row r="1172">
      <c r="A1172" t="inlineStr">
        <is>
          <t>1万円刻み 特例あり一般12万円</t>
        </is>
      </c>
      <c r="B1172" s="18">
        <f>'4_1万円刻み'!$A$364</f>
        <v/>
      </c>
      <c r="C1172" s="19" t="n">
        <v>2026</v>
      </c>
      <c r="D1172" t="inlineStr">
        <is>
          <t>はい</t>
        </is>
      </c>
      <c r="E1172" s="18" t="n">
        <v>120000</v>
      </c>
      <c r="F1172" s="18" t="n">
        <v>0</v>
      </c>
      <c r="G1172" s="18" t="n">
        <v>0</v>
      </c>
      <c r="H1172" s="18" t="n">
        <v>0</v>
      </c>
      <c r="I1172" s="18" t="n">
        <v>0</v>
      </c>
      <c r="J1172" s="18">
        <f>ROUND(MIN(B1172/12,650000)*12*0.0915+MIN(B1172/12,1390000)*12*(0.0504+0)+B1172*0.005,0)</f>
        <v/>
      </c>
      <c r="K1172" s="18" t="n">
        <v>0</v>
      </c>
      <c r="L1172" s="18" t="n">
        <v>0</v>
      </c>
      <c r="M1172" s="18">
        <f>ROUND(IF(C1172&gt;=2026,IF(B1172&lt;741000,0,IF(B1172&lt;2191000,B1172-740000,IF(B1172&lt;2193000,1451000,IF(B1172&lt;2196000,1453000,IF(B1172&lt;2200000,1456000,IF(B1172&lt;3600000,ROUNDDOWN(B1172/4,-3)*2.8-80000,IF(B1172&lt;6600000,ROUNDDOWN(B1172/4,-3)*3.2-440000,IF(B1172&lt;8500000,ROUNDDOWN(B1172*0.9,0)-1100000,B1172-1950000)))))))),IF(B1172&lt;651000,0,IF(B1172&lt;1900000,B1172-650000,IF(B1172&lt;3600000,ROUNDDOWN(B1172/4,-3)*2.8-80000,IF(B1172&lt;6600000,ROUNDDOWN(B1172/4,-3)*3.2-440000,IF(B1172&lt;8500000,ROUNDDOWN(B1172*0.9,0)-1100000,B1172-1950000)))))),0)</f>
        <v/>
      </c>
      <c r="N1172" s="18">
        <f>IF(M1172&gt;23500000,NA(),IF(C1172&gt;=2026,IF(M1172&lt;=4890000,1040000,IF(M1172&lt;=6550000,670000,620000)),IF(M1172&lt;=1320000,950000,IF(M1172&lt;=3360000,880000,IF(M1172&lt;=4890000,680000,IF(M1172&lt;=6550000,630000,580000))))))</f>
        <v/>
      </c>
      <c r="O1172" s="18">
        <f>IF(F1172&lt;=0,IF(AND(D1172="はい",C1172&gt;=2026,C1172&lt;=2027),IF(E1172&lt;=0,0,IF(E1172&lt;=30000,E1172,IF(E1172&lt;=60000,ROUNDUP(E1172/2,0)+15000,IF(E1172&lt;=120000,ROUNDUP(E1172/4,0)+30000,60000)))),IF(E1172&lt;=0,0,IF(E1172&lt;=20000,E1172,IF(E1172&lt;=40000,ROUNDUP(E1172/2,0)+10000,IF(E1172&lt;=80000,ROUNDUP(E1172/4,0)+20000,40000))))),IF(E1172&lt;=0,IF(F1172&lt;=0,0,IF(F1172&lt;=25000,F1172,IF(F1172&lt;=50000,ROUNDUP(F1172/2,0)+12500,IF(F1172&lt;=100000,ROUNDUP(F1172/4,0)+25000,50000)))),MAX(IF(F1172&lt;=0,0,IF(F1172&lt;=25000,F1172,IF(F1172&lt;=50000,ROUNDUP(F1172/2,0)+12500,IF(F1172&lt;=100000,ROUNDUP(F1172/4,0)+25000,50000)))),MIN(IF(AND(D1172="はい",C1172&gt;=2026,C1172&lt;=2027),IF(E1172&lt;=0,0,IF(E1172&lt;=30000,E1172,IF(E1172&lt;=60000,ROUNDUP(E1172/2,0)+15000,IF(E1172&lt;=120000,ROUNDUP(E1172/4,0)+30000,60000)))),IF(E1172&lt;=0,0,IF(E1172&lt;=20000,E1172,IF(E1172&lt;=40000,ROUNDUP(E1172/2,0)+10000,IF(E1172&lt;=80000,ROUNDUP(E1172/4,0)+20000,40000)))))+IF(F1172&lt;=0,0,IF(F1172&lt;=25000,F1172,IF(F1172&lt;=50000,ROUNDUP(F1172/2,0)+12500,IF(F1172&lt;=100000,ROUNDUP(F1172/4,0)+25000,50000)))),IF(AND(D1172="はい",C1172&gt;=2026,C1172&lt;=2027),60000,40000)))))</f>
        <v/>
      </c>
      <c r="P1172" s="18">
        <f>IF(G1172&lt;=0,0,IF(G1172&lt;=20000,G1172,IF(G1172&lt;=40000,ROUNDUP(G1172/2,0)+10000,IF(G1172&lt;=80000,ROUNDUP(G1172/4,0)+20000,40000))))</f>
        <v/>
      </c>
      <c r="Q1172" s="18">
        <f>IF(I1172&lt;=0,IF(H1172&lt;=0,0,IF(H1172&lt;=20000,H1172,IF(H1172&lt;=40000,ROUNDUP(H1172/2,0)+10000,IF(H1172&lt;=80000,ROUNDUP(H1172/4,0)+20000,40000)))),IF(H1172&lt;=0,IF(I1172&lt;=0,0,IF(I1172&lt;=25000,I1172,IF(I1172&lt;=50000,ROUNDUP(I1172/2,0)+12500,IF(I1172&lt;=100000,ROUNDUP(I1172/4,0)+25000,50000)))),MAX(IF(I1172&lt;=0,0,IF(I1172&lt;=25000,I1172,IF(I1172&lt;=50000,ROUNDUP(I1172/2,0)+12500,IF(I1172&lt;=100000,ROUNDUP(I1172/4,0)+25000,50000)))),MIN(IF(H1172&lt;=0,0,IF(H1172&lt;=20000,H1172,IF(H1172&lt;=40000,ROUNDUP(H1172/2,0)+10000,IF(H1172&lt;=80000,ROUNDUP(H1172/4,0)+20000,40000))))+IF(I1172&lt;=0,0,IF(I1172&lt;=25000,I1172,IF(I1172&lt;=50000,ROUNDUP(I1172/2,0)+12500,IF(I1172&lt;=100000,ROUNDUP(I1172/4,0)+25000,50000)))),40000))))</f>
        <v/>
      </c>
      <c r="R1172" s="18">
        <f>MIN(120000,O1172+P1172+Q1172)</f>
        <v/>
      </c>
      <c r="S1172" s="18">
        <f>IF(F1172&lt;=0,IF(E1172&lt;=0,0,IF(E1172&lt;=12000,E1172,IF(E1172&lt;=32000,ROUNDUP(E1172/2,0)+6000,IF(E1172&lt;=56000,ROUNDUP(E1172/4,0)+14000,28000)))),IF(E1172&lt;=0,IF(F1172&lt;=0,0,IF(F1172&lt;=15000,F1172,IF(F1172&lt;=40000,ROUNDUP(F1172/2,0)+7500,IF(F1172&lt;=70000,ROUNDUP(F1172/4,0)+17500,35000)))),MAX(IF(F1172&lt;=0,0,IF(F1172&lt;=15000,F1172,IF(F1172&lt;=40000,ROUNDUP(F1172/2,0)+7500,IF(F1172&lt;=70000,ROUNDUP(F1172/4,0)+17500,35000)))),MIN(IF(E1172&lt;=0,0,IF(E1172&lt;=12000,E1172,IF(E1172&lt;=32000,ROUNDUP(E1172/2,0)+6000,IF(E1172&lt;=56000,ROUNDUP(E1172/4,0)+14000,28000))))+IF(F1172&lt;=0,0,IF(F1172&lt;=15000,F1172,IF(F1172&lt;=40000,ROUNDUP(F1172/2,0)+7500,IF(F1172&lt;=70000,ROUNDUP(F1172/4,0)+17500,35000)))),28000))))</f>
        <v/>
      </c>
      <c r="T1172" s="18">
        <f>IF(G1172&lt;=0,0,IF(G1172&lt;=12000,G1172,IF(G1172&lt;=32000,ROUNDUP(G1172/2,0)+6000,IF(G1172&lt;=56000,ROUNDUP(G1172/4,0)+14000,28000))))</f>
        <v/>
      </c>
      <c r="U1172" s="18">
        <f>IF(I1172&lt;=0,IF(H1172&lt;=0,0,IF(H1172&lt;=12000,H1172,IF(H1172&lt;=32000,ROUNDUP(H1172/2,0)+6000,IF(H1172&lt;=56000,ROUNDUP(H1172/4,0)+14000,28000)))),IF(H1172&lt;=0,IF(I1172&lt;=0,0,IF(I1172&lt;=15000,I1172,IF(I1172&lt;=40000,ROUNDUP(I1172/2,0)+7500,IF(I1172&lt;=70000,ROUNDUP(I1172/4,0)+17500,35000)))),MAX(IF(I1172&lt;=0,0,IF(I1172&lt;=15000,I1172,IF(I1172&lt;=40000,ROUNDUP(I1172/2,0)+7500,IF(I1172&lt;=70000,ROUNDUP(I1172/4,0)+17500,35000)))),MIN(IF(H1172&lt;=0,0,IF(H1172&lt;=12000,H1172,IF(H1172&lt;=32000,ROUNDUP(H1172/2,0)+6000,IF(H1172&lt;=56000,ROUNDUP(H1172/4,0)+14000,28000))))+IF(I1172&lt;=0,0,IF(I1172&lt;=15000,I1172,IF(I1172&lt;=40000,ROUNDUP(I1172/2,0)+7500,IF(I1172&lt;=70000,ROUNDUP(I1172/4,0)+17500,35000)))),28000))))</f>
        <v/>
      </c>
      <c r="V1172" s="18">
        <f>MIN(70000,S1172+T1172+U1172)</f>
        <v/>
      </c>
      <c r="W1172" s="18">
        <f>MAX(0,ROUNDDOWN(M1172-J1172-N1172-K1172-0,-3))</f>
        <v/>
      </c>
      <c r="X1172" s="18">
        <f>MAX(0,ROUNDDOWN(M1172-J1172-N1172-K1172-R1172,-3))</f>
        <v/>
      </c>
      <c r="Y1172" s="18">
        <f>IF(W1172&lt;=0,0,ROUNDDOWN((W1172*LOOKUP(W1172,{0,1950001,3300001,6950001,9000001,18000001,40000001},{0.05,0.1,0.2,0.23,0.33,0.4,0.45})-LOOKUP(W1172,{0,1950001,3300001,6950001,9000001,18000001,40000001},{0,97500,427500,636000,1536000,2796000,4796000}))*1.021,-2))</f>
        <v/>
      </c>
      <c r="Z1172" s="18">
        <f>IF(X1172&lt;=0,0,ROUNDDOWN((X1172*LOOKUP(X1172,{0,1950001,3300001,6950001,9000001,18000001,40000001},{0.05,0.1,0.2,0.23,0.33,0.4,0.45})-LOOKUP(X1172,{0,1950001,3300001,6950001,9000001,18000001,40000001},{0,97500,427500,636000,1536000,2796000,4796000}))*1.021,-2))</f>
        <v/>
      </c>
      <c r="AA1172" s="18">
        <f>MAX(0,ROUNDDOWN(M1172-J1172-430000-L1172-0,-3))</f>
        <v/>
      </c>
      <c r="AB1172" s="18">
        <f>MAX(0,ROUNDDOWN(M1172-J1172-430000-L1172-V1172,-3))</f>
        <v/>
      </c>
      <c r="AC1172" s="18">
        <f>IF(M1172&lt;=450000,0,MAX(0,ROUNDDOWN(AA1172*0.06-MIN(50000,AA1172)*0.03,-2))+MAX(0,ROUNDDOWN(AA1172*0.04-MIN(50000,AA1172)*0.02,-2)))</f>
        <v/>
      </c>
      <c r="AD1172" s="18">
        <f>IF(M1172&lt;=450000,0,MAX(0,ROUNDDOWN(AB1172*0.06-MIN(50000,AB1172)*0.03,-2))+MAX(0,ROUNDDOWN(AB1172*0.04-MIN(50000,AB1172)*0.02,-2)))</f>
        <v/>
      </c>
      <c r="AE1172" s="18">
        <f>Y1172-Z1172</f>
        <v/>
      </c>
      <c r="AF1172" s="18">
        <f>AC1172-AD1172</f>
        <v/>
      </c>
      <c r="AG1172" s="18">
        <f>AE1172+AF1172</f>
        <v/>
      </c>
      <c r="AH1172" s="20">
        <f>IF(W1172&lt;=0,0,LOOKUP(W1172,{0,1950001,3300001,6950001,9000001,18000001,40000001},{0.05,0.1,0.2,0.23,0.33,0.4,0.45}))</f>
        <v/>
      </c>
    </row>
    <row r="1173">
      <c r="A1173" t="inlineStr">
        <is>
          <t>1万円刻み 3区分8万円ずつ</t>
        </is>
      </c>
      <c r="B1173" s="18">
        <f>'4_1万円刻み'!$A$365</f>
        <v/>
      </c>
      <c r="C1173" s="19" t="n">
        <v>2026</v>
      </c>
      <c r="D1173" t="inlineStr">
        <is>
          <t>いいえ</t>
        </is>
      </c>
      <c r="E1173" s="18" t="n">
        <v>80000</v>
      </c>
      <c r="F1173" s="18" t="n">
        <v>0</v>
      </c>
      <c r="G1173" s="18" t="n">
        <v>80000</v>
      </c>
      <c r="H1173" s="18" t="n">
        <v>80000</v>
      </c>
      <c r="I1173" s="18" t="n">
        <v>0</v>
      </c>
      <c r="J1173" s="18">
        <f>ROUND(MIN(B1173/12,650000)*12*0.0915+MIN(B1173/12,1390000)*12*(0.0504+0)+B1173*0.005,0)</f>
        <v/>
      </c>
      <c r="K1173" s="18" t="n">
        <v>0</v>
      </c>
      <c r="L1173" s="18" t="n">
        <v>0</v>
      </c>
      <c r="M1173" s="18">
        <f>ROUND(IF(C1173&gt;=2026,IF(B1173&lt;741000,0,IF(B1173&lt;2191000,B1173-740000,IF(B1173&lt;2193000,1451000,IF(B1173&lt;2196000,1453000,IF(B1173&lt;2200000,1456000,IF(B1173&lt;3600000,ROUNDDOWN(B1173/4,-3)*2.8-80000,IF(B1173&lt;6600000,ROUNDDOWN(B1173/4,-3)*3.2-440000,IF(B1173&lt;8500000,ROUNDDOWN(B1173*0.9,0)-1100000,B1173-1950000)))))))),IF(B1173&lt;651000,0,IF(B1173&lt;1900000,B1173-650000,IF(B1173&lt;3600000,ROUNDDOWN(B1173/4,-3)*2.8-80000,IF(B1173&lt;6600000,ROUNDDOWN(B1173/4,-3)*3.2-440000,IF(B1173&lt;8500000,ROUNDDOWN(B1173*0.9,0)-1100000,B1173-1950000)))))),0)</f>
        <v/>
      </c>
      <c r="N1173" s="18">
        <f>IF(M1173&gt;23500000,NA(),IF(C1173&gt;=2026,IF(M1173&lt;=4890000,1040000,IF(M1173&lt;=6550000,670000,620000)),IF(M1173&lt;=1320000,950000,IF(M1173&lt;=3360000,880000,IF(M1173&lt;=4890000,680000,IF(M1173&lt;=6550000,630000,580000))))))</f>
        <v/>
      </c>
      <c r="O1173" s="18">
        <f>IF(F1173&lt;=0,IF(AND(D1173="はい",C1173&gt;=2026,C1173&lt;=2027),IF(E1173&lt;=0,0,IF(E1173&lt;=30000,E1173,IF(E1173&lt;=60000,ROUNDUP(E1173/2,0)+15000,IF(E1173&lt;=120000,ROUNDUP(E1173/4,0)+30000,60000)))),IF(E1173&lt;=0,0,IF(E1173&lt;=20000,E1173,IF(E1173&lt;=40000,ROUNDUP(E1173/2,0)+10000,IF(E1173&lt;=80000,ROUNDUP(E1173/4,0)+20000,40000))))),IF(E1173&lt;=0,IF(F1173&lt;=0,0,IF(F1173&lt;=25000,F1173,IF(F1173&lt;=50000,ROUNDUP(F1173/2,0)+12500,IF(F1173&lt;=100000,ROUNDUP(F1173/4,0)+25000,50000)))),MAX(IF(F1173&lt;=0,0,IF(F1173&lt;=25000,F1173,IF(F1173&lt;=50000,ROUNDUP(F1173/2,0)+12500,IF(F1173&lt;=100000,ROUNDUP(F1173/4,0)+25000,50000)))),MIN(IF(AND(D1173="はい",C1173&gt;=2026,C1173&lt;=2027),IF(E1173&lt;=0,0,IF(E1173&lt;=30000,E1173,IF(E1173&lt;=60000,ROUNDUP(E1173/2,0)+15000,IF(E1173&lt;=120000,ROUNDUP(E1173/4,0)+30000,60000)))),IF(E1173&lt;=0,0,IF(E1173&lt;=20000,E1173,IF(E1173&lt;=40000,ROUNDUP(E1173/2,0)+10000,IF(E1173&lt;=80000,ROUNDUP(E1173/4,0)+20000,40000)))))+IF(F1173&lt;=0,0,IF(F1173&lt;=25000,F1173,IF(F1173&lt;=50000,ROUNDUP(F1173/2,0)+12500,IF(F1173&lt;=100000,ROUNDUP(F1173/4,0)+25000,50000)))),IF(AND(D1173="はい",C1173&gt;=2026,C1173&lt;=2027),60000,40000)))))</f>
        <v/>
      </c>
      <c r="P1173" s="18">
        <f>IF(G1173&lt;=0,0,IF(G1173&lt;=20000,G1173,IF(G1173&lt;=40000,ROUNDUP(G1173/2,0)+10000,IF(G1173&lt;=80000,ROUNDUP(G1173/4,0)+20000,40000))))</f>
        <v/>
      </c>
      <c r="Q1173" s="18">
        <f>IF(I1173&lt;=0,IF(H1173&lt;=0,0,IF(H1173&lt;=20000,H1173,IF(H1173&lt;=40000,ROUNDUP(H1173/2,0)+10000,IF(H1173&lt;=80000,ROUNDUP(H1173/4,0)+20000,40000)))),IF(H1173&lt;=0,IF(I1173&lt;=0,0,IF(I1173&lt;=25000,I1173,IF(I1173&lt;=50000,ROUNDUP(I1173/2,0)+12500,IF(I1173&lt;=100000,ROUNDUP(I1173/4,0)+25000,50000)))),MAX(IF(I1173&lt;=0,0,IF(I1173&lt;=25000,I1173,IF(I1173&lt;=50000,ROUNDUP(I1173/2,0)+12500,IF(I1173&lt;=100000,ROUNDUP(I1173/4,0)+25000,50000)))),MIN(IF(H1173&lt;=0,0,IF(H1173&lt;=20000,H1173,IF(H1173&lt;=40000,ROUNDUP(H1173/2,0)+10000,IF(H1173&lt;=80000,ROUNDUP(H1173/4,0)+20000,40000))))+IF(I1173&lt;=0,0,IF(I1173&lt;=25000,I1173,IF(I1173&lt;=50000,ROUNDUP(I1173/2,0)+12500,IF(I1173&lt;=100000,ROUNDUP(I1173/4,0)+25000,50000)))),40000))))</f>
        <v/>
      </c>
      <c r="R1173" s="18">
        <f>MIN(120000,O1173+P1173+Q1173)</f>
        <v/>
      </c>
      <c r="S1173" s="18">
        <f>IF(F1173&lt;=0,IF(E1173&lt;=0,0,IF(E1173&lt;=12000,E1173,IF(E1173&lt;=32000,ROUNDUP(E1173/2,0)+6000,IF(E1173&lt;=56000,ROUNDUP(E1173/4,0)+14000,28000)))),IF(E1173&lt;=0,IF(F1173&lt;=0,0,IF(F1173&lt;=15000,F1173,IF(F1173&lt;=40000,ROUNDUP(F1173/2,0)+7500,IF(F1173&lt;=70000,ROUNDUP(F1173/4,0)+17500,35000)))),MAX(IF(F1173&lt;=0,0,IF(F1173&lt;=15000,F1173,IF(F1173&lt;=40000,ROUNDUP(F1173/2,0)+7500,IF(F1173&lt;=70000,ROUNDUP(F1173/4,0)+17500,35000)))),MIN(IF(E1173&lt;=0,0,IF(E1173&lt;=12000,E1173,IF(E1173&lt;=32000,ROUNDUP(E1173/2,0)+6000,IF(E1173&lt;=56000,ROUNDUP(E1173/4,0)+14000,28000))))+IF(F1173&lt;=0,0,IF(F1173&lt;=15000,F1173,IF(F1173&lt;=40000,ROUNDUP(F1173/2,0)+7500,IF(F1173&lt;=70000,ROUNDUP(F1173/4,0)+17500,35000)))),28000))))</f>
        <v/>
      </c>
      <c r="T1173" s="18">
        <f>IF(G1173&lt;=0,0,IF(G1173&lt;=12000,G1173,IF(G1173&lt;=32000,ROUNDUP(G1173/2,0)+6000,IF(G1173&lt;=56000,ROUNDUP(G1173/4,0)+14000,28000))))</f>
        <v/>
      </c>
      <c r="U1173" s="18">
        <f>IF(I1173&lt;=0,IF(H1173&lt;=0,0,IF(H1173&lt;=12000,H1173,IF(H1173&lt;=32000,ROUNDUP(H1173/2,0)+6000,IF(H1173&lt;=56000,ROUNDUP(H1173/4,0)+14000,28000)))),IF(H1173&lt;=0,IF(I1173&lt;=0,0,IF(I1173&lt;=15000,I1173,IF(I1173&lt;=40000,ROUNDUP(I1173/2,0)+7500,IF(I1173&lt;=70000,ROUNDUP(I1173/4,0)+17500,35000)))),MAX(IF(I1173&lt;=0,0,IF(I1173&lt;=15000,I1173,IF(I1173&lt;=40000,ROUNDUP(I1173/2,0)+7500,IF(I1173&lt;=70000,ROUNDUP(I1173/4,0)+17500,35000)))),MIN(IF(H1173&lt;=0,0,IF(H1173&lt;=12000,H1173,IF(H1173&lt;=32000,ROUNDUP(H1173/2,0)+6000,IF(H1173&lt;=56000,ROUNDUP(H1173/4,0)+14000,28000))))+IF(I1173&lt;=0,0,IF(I1173&lt;=15000,I1173,IF(I1173&lt;=40000,ROUNDUP(I1173/2,0)+7500,IF(I1173&lt;=70000,ROUNDUP(I1173/4,0)+17500,35000)))),28000))))</f>
        <v/>
      </c>
      <c r="V1173" s="18">
        <f>MIN(70000,S1173+T1173+U1173)</f>
        <v/>
      </c>
      <c r="W1173" s="18">
        <f>MAX(0,ROUNDDOWN(M1173-J1173-N1173-K1173-0,-3))</f>
        <v/>
      </c>
      <c r="X1173" s="18">
        <f>MAX(0,ROUNDDOWN(M1173-J1173-N1173-K1173-R1173,-3))</f>
        <v/>
      </c>
      <c r="Y1173" s="18">
        <f>IF(W1173&lt;=0,0,ROUNDDOWN((W1173*LOOKUP(W1173,{0,1950001,3300001,6950001,9000001,18000001,40000001},{0.05,0.1,0.2,0.23,0.33,0.4,0.45})-LOOKUP(W1173,{0,1950001,3300001,6950001,9000001,18000001,40000001},{0,97500,427500,636000,1536000,2796000,4796000}))*1.021,-2))</f>
        <v/>
      </c>
      <c r="Z1173" s="18">
        <f>IF(X1173&lt;=0,0,ROUNDDOWN((X1173*LOOKUP(X1173,{0,1950001,3300001,6950001,9000001,18000001,40000001},{0.05,0.1,0.2,0.23,0.33,0.4,0.45})-LOOKUP(X1173,{0,1950001,3300001,6950001,9000001,18000001,40000001},{0,97500,427500,636000,1536000,2796000,4796000}))*1.021,-2))</f>
        <v/>
      </c>
      <c r="AA1173" s="18">
        <f>MAX(0,ROUNDDOWN(M1173-J1173-430000-L1173-0,-3))</f>
        <v/>
      </c>
      <c r="AB1173" s="18">
        <f>MAX(0,ROUNDDOWN(M1173-J1173-430000-L1173-V1173,-3))</f>
        <v/>
      </c>
      <c r="AC1173" s="18">
        <f>IF(M1173&lt;=450000,0,MAX(0,ROUNDDOWN(AA1173*0.06-MIN(50000,AA1173)*0.03,-2))+MAX(0,ROUNDDOWN(AA1173*0.04-MIN(50000,AA1173)*0.02,-2)))</f>
        <v/>
      </c>
      <c r="AD1173" s="18">
        <f>IF(M1173&lt;=450000,0,MAX(0,ROUNDDOWN(AB1173*0.06-MIN(50000,AB1173)*0.03,-2))+MAX(0,ROUNDDOWN(AB1173*0.04-MIN(50000,AB1173)*0.02,-2)))</f>
        <v/>
      </c>
      <c r="AE1173" s="18">
        <f>Y1173-Z1173</f>
        <v/>
      </c>
      <c r="AF1173" s="18">
        <f>AC1173-AD1173</f>
        <v/>
      </c>
      <c r="AG1173" s="18">
        <f>AE1173+AF1173</f>
        <v/>
      </c>
      <c r="AH1173" s="20">
        <f>IF(W1173&lt;=0,0,LOOKUP(W1173,{0,1950001,3300001,6950001,9000001,18000001,40000001},{0.05,0.1,0.2,0.23,0.33,0.4,0.45}))</f>
        <v/>
      </c>
    </row>
    <row r="1174">
      <c r="A1174" t="inlineStr">
        <is>
          <t>1万円刻み 一般8万円</t>
        </is>
      </c>
      <c r="B1174" s="18">
        <f>'4_1万円刻み'!$A$365</f>
        <v/>
      </c>
      <c r="C1174" s="19" t="n">
        <v>2026</v>
      </c>
      <c r="D1174" t="inlineStr">
        <is>
          <t>いいえ</t>
        </is>
      </c>
      <c r="E1174" s="18" t="n">
        <v>80000</v>
      </c>
      <c r="F1174" s="18" t="n">
        <v>0</v>
      </c>
      <c r="G1174" s="18" t="n">
        <v>0</v>
      </c>
      <c r="H1174" s="18" t="n">
        <v>0</v>
      </c>
      <c r="I1174" s="18" t="n">
        <v>0</v>
      </c>
      <c r="J1174" s="18">
        <f>ROUND(MIN(B1174/12,650000)*12*0.0915+MIN(B1174/12,1390000)*12*(0.0504+0)+B1174*0.005,0)</f>
        <v/>
      </c>
      <c r="K1174" s="18" t="n">
        <v>0</v>
      </c>
      <c r="L1174" s="18" t="n">
        <v>0</v>
      </c>
      <c r="M1174" s="18">
        <f>ROUND(IF(C1174&gt;=2026,IF(B1174&lt;741000,0,IF(B1174&lt;2191000,B1174-740000,IF(B1174&lt;2193000,1451000,IF(B1174&lt;2196000,1453000,IF(B1174&lt;2200000,1456000,IF(B1174&lt;3600000,ROUNDDOWN(B1174/4,-3)*2.8-80000,IF(B1174&lt;6600000,ROUNDDOWN(B1174/4,-3)*3.2-440000,IF(B1174&lt;8500000,ROUNDDOWN(B1174*0.9,0)-1100000,B1174-1950000)))))))),IF(B1174&lt;651000,0,IF(B1174&lt;1900000,B1174-650000,IF(B1174&lt;3600000,ROUNDDOWN(B1174/4,-3)*2.8-80000,IF(B1174&lt;6600000,ROUNDDOWN(B1174/4,-3)*3.2-440000,IF(B1174&lt;8500000,ROUNDDOWN(B1174*0.9,0)-1100000,B1174-1950000)))))),0)</f>
        <v/>
      </c>
      <c r="N1174" s="18">
        <f>IF(M1174&gt;23500000,NA(),IF(C1174&gt;=2026,IF(M1174&lt;=4890000,1040000,IF(M1174&lt;=6550000,670000,620000)),IF(M1174&lt;=1320000,950000,IF(M1174&lt;=3360000,880000,IF(M1174&lt;=4890000,680000,IF(M1174&lt;=6550000,630000,580000))))))</f>
        <v/>
      </c>
      <c r="O1174" s="18">
        <f>IF(F1174&lt;=0,IF(AND(D1174="はい",C1174&gt;=2026,C1174&lt;=2027),IF(E1174&lt;=0,0,IF(E1174&lt;=30000,E1174,IF(E1174&lt;=60000,ROUNDUP(E1174/2,0)+15000,IF(E1174&lt;=120000,ROUNDUP(E1174/4,0)+30000,60000)))),IF(E1174&lt;=0,0,IF(E1174&lt;=20000,E1174,IF(E1174&lt;=40000,ROUNDUP(E1174/2,0)+10000,IF(E1174&lt;=80000,ROUNDUP(E1174/4,0)+20000,40000))))),IF(E1174&lt;=0,IF(F1174&lt;=0,0,IF(F1174&lt;=25000,F1174,IF(F1174&lt;=50000,ROUNDUP(F1174/2,0)+12500,IF(F1174&lt;=100000,ROUNDUP(F1174/4,0)+25000,50000)))),MAX(IF(F1174&lt;=0,0,IF(F1174&lt;=25000,F1174,IF(F1174&lt;=50000,ROUNDUP(F1174/2,0)+12500,IF(F1174&lt;=100000,ROUNDUP(F1174/4,0)+25000,50000)))),MIN(IF(AND(D1174="はい",C1174&gt;=2026,C1174&lt;=2027),IF(E1174&lt;=0,0,IF(E1174&lt;=30000,E1174,IF(E1174&lt;=60000,ROUNDUP(E1174/2,0)+15000,IF(E1174&lt;=120000,ROUNDUP(E1174/4,0)+30000,60000)))),IF(E1174&lt;=0,0,IF(E1174&lt;=20000,E1174,IF(E1174&lt;=40000,ROUNDUP(E1174/2,0)+10000,IF(E1174&lt;=80000,ROUNDUP(E1174/4,0)+20000,40000)))))+IF(F1174&lt;=0,0,IF(F1174&lt;=25000,F1174,IF(F1174&lt;=50000,ROUNDUP(F1174/2,0)+12500,IF(F1174&lt;=100000,ROUNDUP(F1174/4,0)+25000,50000)))),IF(AND(D1174="はい",C1174&gt;=2026,C1174&lt;=2027),60000,40000)))))</f>
        <v/>
      </c>
      <c r="P1174" s="18">
        <f>IF(G1174&lt;=0,0,IF(G1174&lt;=20000,G1174,IF(G1174&lt;=40000,ROUNDUP(G1174/2,0)+10000,IF(G1174&lt;=80000,ROUNDUP(G1174/4,0)+20000,40000))))</f>
        <v/>
      </c>
      <c r="Q1174" s="18">
        <f>IF(I1174&lt;=0,IF(H1174&lt;=0,0,IF(H1174&lt;=20000,H1174,IF(H1174&lt;=40000,ROUNDUP(H1174/2,0)+10000,IF(H1174&lt;=80000,ROUNDUP(H1174/4,0)+20000,40000)))),IF(H1174&lt;=0,IF(I1174&lt;=0,0,IF(I1174&lt;=25000,I1174,IF(I1174&lt;=50000,ROUNDUP(I1174/2,0)+12500,IF(I1174&lt;=100000,ROUNDUP(I1174/4,0)+25000,50000)))),MAX(IF(I1174&lt;=0,0,IF(I1174&lt;=25000,I1174,IF(I1174&lt;=50000,ROUNDUP(I1174/2,0)+12500,IF(I1174&lt;=100000,ROUNDUP(I1174/4,0)+25000,50000)))),MIN(IF(H1174&lt;=0,0,IF(H1174&lt;=20000,H1174,IF(H1174&lt;=40000,ROUNDUP(H1174/2,0)+10000,IF(H1174&lt;=80000,ROUNDUP(H1174/4,0)+20000,40000))))+IF(I1174&lt;=0,0,IF(I1174&lt;=25000,I1174,IF(I1174&lt;=50000,ROUNDUP(I1174/2,0)+12500,IF(I1174&lt;=100000,ROUNDUP(I1174/4,0)+25000,50000)))),40000))))</f>
        <v/>
      </c>
      <c r="R1174" s="18">
        <f>MIN(120000,O1174+P1174+Q1174)</f>
        <v/>
      </c>
      <c r="S1174" s="18">
        <f>IF(F1174&lt;=0,IF(E1174&lt;=0,0,IF(E1174&lt;=12000,E1174,IF(E1174&lt;=32000,ROUNDUP(E1174/2,0)+6000,IF(E1174&lt;=56000,ROUNDUP(E1174/4,0)+14000,28000)))),IF(E1174&lt;=0,IF(F1174&lt;=0,0,IF(F1174&lt;=15000,F1174,IF(F1174&lt;=40000,ROUNDUP(F1174/2,0)+7500,IF(F1174&lt;=70000,ROUNDUP(F1174/4,0)+17500,35000)))),MAX(IF(F1174&lt;=0,0,IF(F1174&lt;=15000,F1174,IF(F1174&lt;=40000,ROUNDUP(F1174/2,0)+7500,IF(F1174&lt;=70000,ROUNDUP(F1174/4,0)+17500,35000)))),MIN(IF(E1174&lt;=0,0,IF(E1174&lt;=12000,E1174,IF(E1174&lt;=32000,ROUNDUP(E1174/2,0)+6000,IF(E1174&lt;=56000,ROUNDUP(E1174/4,0)+14000,28000))))+IF(F1174&lt;=0,0,IF(F1174&lt;=15000,F1174,IF(F1174&lt;=40000,ROUNDUP(F1174/2,0)+7500,IF(F1174&lt;=70000,ROUNDUP(F1174/4,0)+17500,35000)))),28000))))</f>
        <v/>
      </c>
      <c r="T1174" s="18">
        <f>IF(G1174&lt;=0,0,IF(G1174&lt;=12000,G1174,IF(G1174&lt;=32000,ROUNDUP(G1174/2,0)+6000,IF(G1174&lt;=56000,ROUNDUP(G1174/4,0)+14000,28000))))</f>
        <v/>
      </c>
      <c r="U1174" s="18">
        <f>IF(I1174&lt;=0,IF(H1174&lt;=0,0,IF(H1174&lt;=12000,H1174,IF(H1174&lt;=32000,ROUNDUP(H1174/2,0)+6000,IF(H1174&lt;=56000,ROUNDUP(H1174/4,0)+14000,28000)))),IF(H1174&lt;=0,IF(I1174&lt;=0,0,IF(I1174&lt;=15000,I1174,IF(I1174&lt;=40000,ROUNDUP(I1174/2,0)+7500,IF(I1174&lt;=70000,ROUNDUP(I1174/4,0)+17500,35000)))),MAX(IF(I1174&lt;=0,0,IF(I1174&lt;=15000,I1174,IF(I1174&lt;=40000,ROUNDUP(I1174/2,0)+7500,IF(I1174&lt;=70000,ROUNDUP(I1174/4,0)+17500,35000)))),MIN(IF(H1174&lt;=0,0,IF(H1174&lt;=12000,H1174,IF(H1174&lt;=32000,ROUNDUP(H1174/2,0)+6000,IF(H1174&lt;=56000,ROUNDUP(H1174/4,0)+14000,28000))))+IF(I1174&lt;=0,0,IF(I1174&lt;=15000,I1174,IF(I1174&lt;=40000,ROUNDUP(I1174/2,0)+7500,IF(I1174&lt;=70000,ROUNDUP(I1174/4,0)+17500,35000)))),28000))))</f>
        <v/>
      </c>
      <c r="V1174" s="18">
        <f>MIN(70000,S1174+T1174+U1174)</f>
        <v/>
      </c>
      <c r="W1174" s="18">
        <f>MAX(0,ROUNDDOWN(M1174-J1174-N1174-K1174-0,-3))</f>
        <v/>
      </c>
      <c r="X1174" s="18">
        <f>MAX(0,ROUNDDOWN(M1174-J1174-N1174-K1174-R1174,-3))</f>
        <v/>
      </c>
      <c r="Y1174" s="18">
        <f>IF(W1174&lt;=0,0,ROUNDDOWN((W1174*LOOKUP(W1174,{0,1950001,3300001,6950001,9000001,18000001,40000001},{0.05,0.1,0.2,0.23,0.33,0.4,0.45})-LOOKUP(W1174,{0,1950001,3300001,6950001,9000001,18000001,40000001},{0,97500,427500,636000,1536000,2796000,4796000}))*1.021,-2))</f>
        <v/>
      </c>
      <c r="Z1174" s="18">
        <f>IF(X1174&lt;=0,0,ROUNDDOWN((X1174*LOOKUP(X1174,{0,1950001,3300001,6950001,9000001,18000001,40000001},{0.05,0.1,0.2,0.23,0.33,0.4,0.45})-LOOKUP(X1174,{0,1950001,3300001,6950001,9000001,18000001,40000001},{0,97500,427500,636000,1536000,2796000,4796000}))*1.021,-2))</f>
        <v/>
      </c>
      <c r="AA1174" s="18">
        <f>MAX(0,ROUNDDOWN(M1174-J1174-430000-L1174-0,-3))</f>
        <v/>
      </c>
      <c r="AB1174" s="18">
        <f>MAX(0,ROUNDDOWN(M1174-J1174-430000-L1174-V1174,-3))</f>
        <v/>
      </c>
      <c r="AC1174" s="18">
        <f>IF(M1174&lt;=450000,0,MAX(0,ROUNDDOWN(AA1174*0.06-MIN(50000,AA1174)*0.03,-2))+MAX(0,ROUNDDOWN(AA1174*0.04-MIN(50000,AA1174)*0.02,-2)))</f>
        <v/>
      </c>
      <c r="AD1174" s="18">
        <f>IF(M1174&lt;=450000,0,MAX(0,ROUNDDOWN(AB1174*0.06-MIN(50000,AB1174)*0.03,-2))+MAX(0,ROUNDDOWN(AB1174*0.04-MIN(50000,AB1174)*0.02,-2)))</f>
        <v/>
      </c>
      <c r="AE1174" s="18">
        <f>Y1174-Z1174</f>
        <v/>
      </c>
      <c r="AF1174" s="18">
        <f>AC1174-AD1174</f>
        <v/>
      </c>
      <c r="AG1174" s="18">
        <f>AE1174+AF1174</f>
        <v/>
      </c>
      <c r="AH1174" s="20">
        <f>IF(W1174&lt;=0,0,LOOKUP(W1174,{0,1950001,3300001,6950001,9000001,18000001,40000001},{0.05,0.1,0.2,0.23,0.33,0.4,0.45}))</f>
        <v/>
      </c>
    </row>
    <row r="1175">
      <c r="A1175" t="inlineStr">
        <is>
          <t>1万円刻み 特例あり一般12万円</t>
        </is>
      </c>
      <c r="B1175" s="18">
        <f>'4_1万円刻み'!$A$365</f>
        <v/>
      </c>
      <c r="C1175" s="19" t="n">
        <v>2026</v>
      </c>
      <c r="D1175" t="inlineStr">
        <is>
          <t>はい</t>
        </is>
      </c>
      <c r="E1175" s="18" t="n">
        <v>120000</v>
      </c>
      <c r="F1175" s="18" t="n">
        <v>0</v>
      </c>
      <c r="G1175" s="18" t="n">
        <v>0</v>
      </c>
      <c r="H1175" s="18" t="n">
        <v>0</v>
      </c>
      <c r="I1175" s="18" t="n">
        <v>0</v>
      </c>
      <c r="J1175" s="18">
        <f>ROUND(MIN(B1175/12,650000)*12*0.0915+MIN(B1175/12,1390000)*12*(0.0504+0)+B1175*0.005,0)</f>
        <v/>
      </c>
      <c r="K1175" s="18" t="n">
        <v>0</v>
      </c>
      <c r="L1175" s="18" t="n">
        <v>0</v>
      </c>
      <c r="M1175" s="18">
        <f>ROUND(IF(C1175&gt;=2026,IF(B1175&lt;741000,0,IF(B1175&lt;2191000,B1175-740000,IF(B1175&lt;2193000,1451000,IF(B1175&lt;2196000,1453000,IF(B1175&lt;2200000,1456000,IF(B1175&lt;3600000,ROUNDDOWN(B1175/4,-3)*2.8-80000,IF(B1175&lt;6600000,ROUNDDOWN(B1175/4,-3)*3.2-440000,IF(B1175&lt;8500000,ROUNDDOWN(B1175*0.9,0)-1100000,B1175-1950000)))))))),IF(B1175&lt;651000,0,IF(B1175&lt;1900000,B1175-650000,IF(B1175&lt;3600000,ROUNDDOWN(B1175/4,-3)*2.8-80000,IF(B1175&lt;6600000,ROUNDDOWN(B1175/4,-3)*3.2-440000,IF(B1175&lt;8500000,ROUNDDOWN(B1175*0.9,0)-1100000,B1175-1950000)))))),0)</f>
        <v/>
      </c>
      <c r="N1175" s="18">
        <f>IF(M1175&gt;23500000,NA(),IF(C1175&gt;=2026,IF(M1175&lt;=4890000,1040000,IF(M1175&lt;=6550000,670000,620000)),IF(M1175&lt;=1320000,950000,IF(M1175&lt;=3360000,880000,IF(M1175&lt;=4890000,680000,IF(M1175&lt;=6550000,630000,580000))))))</f>
        <v/>
      </c>
      <c r="O1175" s="18">
        <f>IF(F1175&lt;=0,IF(AND(D1175="はい",C1175&gt;=2026,C1175&lt;=2027),IF(E1175&lt;=0,0,IF(E1175&lt;=30000,E1175,IF(E1175&lt;=60000,ROUNDUP(E1175/2,0)+15000,IF(E1175&lt;=120000,ROUNDUP(E1175/4,0)+30000,60000)))),IF(E1175&lt;=0,0,IF(E1175&lt;=20000,E1175,IF(E1175&lt;=40000,ROUNDUP(E1175/2,0)+10000,IF(E1175&lt;=80000,ROUNDUP(E1175/4,0)+20000,40000))))),IF(E1175&lt;=0,IF(F1175&lt;=0,0,IF(F1175&lt;=25000,F1175,IF(F1175&lt;=50000,ROUNDUP(F1175/2,0)+12500,IF(F1175&lt;=100000,ROUNDUP(F1175/4,0)+25000,50000)))),MAX(IF(F1175&lt;=0,0,IF(F1175&lt;=25000,F1175,IF(F1175&lt;=50000,ROUNDUP(F1175/2,0)+12500,IF(F1175&lt;=100000,ROUNDUP(F1175/4,0)+25000,50000)))),MIN(IF(AND(D1175="はい",C1175&gt;=2026,C1175&lt;=2027),IF(E1175&lt;=0,0,IF(E1175&lt;=30000,E1175,IF(E1175&lt;=60000,ROUNDUP(E1175/2,0)+15000,IF(E1175&lt;=120000,ROUNDUP(E1175/4,0)+30000,60000)))),IF(E1175&lt;=0,0,IF(E1175&lt;=20000,E1175,IF(E1175&lt;=40000,ROUNDUP(E1175/2,0)+10000,IF(E1175&lt;=80000,ROUNDUP(E1175/4,0)+20000,40000)))))+IF(F1175&lt;=0,0,IF(F1175&lt;=25000,F1175,IF(F1175&lt;=50000,ROUNDUP(F1175/2,0)+12500,IF(F1175&lt;=100000,ROUNDUP(F1175/4,0)+25000,50000)))),IF(AND(D1175="はい",C1175&gt;=2026,C1175&lt;=2027),60000,40000)))))</f>
        <v/>
      </c>
      <c r="P1175" s="18">
        <f>IF(G1175&lt;=0,0,IF(G1175&lt;=20000,G1175,IF(G1175&lt;=40000,ROUNDUP(G1175/2,0)+10000,IF(G1175&lt;=80000,ROUNDUP(G1175/4,0)+20000,40000))))</f>
        <v/>
      </c>
      <c r="Q1175" s="18">
        <f>IF(I1175&lt;=0,IF(H1175&lt;=0,0,IF(H1175&lt;=20000,H1175,IF(H1175&lt;=40000,ROUNDUP(H1175/2,0)+10000,IF(H1175&lt;=80000,ROUNDUP(H1175/4,0)+20000,40000)))),IF(H1175&lt;=0,IF(I1175&lt;=0,0,IF(I1175&lt;=25000,I1175,IF(I1175&lt;=50000,ROUNDUP(I1175/2,0)+12500,IF(I1175&lt;=100000,ROUNDUP(I1175/4,0)+25000,50000)))),MAX(IF(I1175&lt;=0,0,IF(I1175&lt;=25000,I1175,IF(I1175&lt;=50000,ROUNDUP(I1175/2,0)+12500,IF(I1175&lt;=100000,ROUNDUP(I1175/4,0)+25000,50000)))),MIN(IF(H1175&lt;=0,0,IF(H1175&lt;=20000,H1175,IF(H1175&lt;=40000,ROUNDUP(H1175/2,0)+10000,IF(H1175&lt;=80000,ROUNDUP(H1175/4,0)+20000,40000))))+IF(I1175&lt;=0,0,IF(I1175&lt;=25000,I1175,IF(I1175&lt;=50000,ROUNDUP(I1175/2,0)+12500,IF(I1175&lt;=100000,ROUNDUP(I1175/4,0)+25000,50000)))),40000))))</f>
        <v/>
      </c>
      <c r="R1175" s="18">
        <f>MIN(120000,O1175+P1175+Q1175)</f>
        <v/>
      </c>
      <c r="S1175" s="18">
        <f>IF(F1175&lt;=0,IF(E1175&lt;=0,0,IF(E1175&lt;=12000,E1175,IF(E1175&lt;=32000,ROUNDUP(E1175/2,0)+6000,IF(E1175&lt;=56000,ROUNDUP(E1175/4,0)+14000,28000)))),IF(E1175&lt;=0,IF(F1175&lt;=0,0,IF(F1175&lt;=15000,F1175,IF(F1175&lt;=40000,ROUNDUP(F1175/2,0)+7500,IF(F1175&lt;=70000,ROUNDUP(F1175/4,0)+17500,35000)))),MAX(IF(F1175&lt;=0,0,IF(F1175&lt;=15000,F1175,IF(F1175&lt;=40000,ROUNDUP(F1175/2,0)+7500,IF(F1175&lt;=70000,ROUNDUP(F1175/4,0)+17500,35000)))),MIN(IF(E1175&lt;=0,0,IF(E1175&lt;=12000,E1175,IF(E1175&lt;=32000,ROUNDUP(E1175/2,0)+6000,IF(E1175&lt;=56000,ROUNDUP(E1175/4,0)+14000,28000))))+IF(F1175&lt;=0,0,IF(F1175&lt;=15000,F1175,IF(F1175&lt;=40000,ROUNDUP(F1175/2,0)+7500,IF(F1175&lt;=70000,ROUNDUP(F1175/4,0)+17500,35000)))),28000))))</f>
        <v/>
      </c>
      <c r="T1175" s="18">
        <f>IF(G1175&lt;=0,0,IF(G1175&lt;=12000,G1175,IF(G1175&lt;=32000,ROUNDUP(G1175/2,0)+6000,IF(G1175&lt;=56000,ROUNDUP(G1175/4,0)+14000,28000))))</f>
        <v/>
      </c>
      <c r="U1175" s="18">
        <f>IF(I1175&lt;=0,IF(H1175&lt;=0,0,IF(H1175&lt;=12000,H1175,IF(H1175&lt;=32000,ROUNDUP(H1175/2,0)+6000,IF(H1175&lt;=56000,ROUNDUP(H1175/4,0)+14000,28000)))),IF(H1175&lt;=0,IF(I1175&lt;=0,0,IF(I1175&lt;=15000,I1175,IF(I1175&lt;=40000,ROUNDUP(I1175/2,0)+7500,IF(I1175&lt;=70000,ROUNDUP(I1175/4,0)+17500,35000)))),MAX(IF(I1175&lt;=0,0,IF(I1175&lt;=15000,I1175,IF(I1175&lt;=40000,ROUNDUP(I1175/2,0)+7500,IF(I1175&lt;=70000,ROUNDUP(I1175/4,0)+17500,35000)))),MIN(IF(H1175&lt;=0,0,IF(H1175&lt;=12000,H1175,IF(H1175&lt;=32000,ROUNDUP(H1175/2,0)+6000,IF(H1175&lt;=56000,ROUNDUP(H1175/4,0)+14000,28000))))+IF(I1175&lt;=0,0,IF(I1175&lt;=15000,I1175,IF(I1175&lt;=40000,ROUNDUP(I1175/2,0)+7500,IF(I1175&lt;=70000,ROUNDUP(I1175/4,0)+17500,35000)))),28000))))</f>
        <v/>
      </c>
      <c r="V1175" s="18">
        <f>MIN(70000,S1175+T1175+U1175)</f>
        <v/>
      </c>
      <c r="W1175" s="18">
        <f>MAX(0,ROUNDDOWN(M1175-J1175-N1175-K1175-0,-3))</f>
        <v/>
      </c>
      <c r="X1175" s="18">
        <f>MAX(0,ROUNDDOWN(M1175-J1175-N1175-K1175-R1175,-3))</f>
        <v/>
      </c>
      <c r="Y1175" s="18">
        <f>IF(W1175&lt;=0,0,ROUNDDOWN((W1175*LOOKUP(W1175,{0,1950001,3300001,6950001,9000001,18000001,40000001},{0.05,0.1,0.2,0.23,0.33,0.4,0.45})-LOOKUP(W1175,{0,1950001,3300001,6950001,9000001,18000001,40000001},{0,97500,427500,636000,1536000,2796000,4796000}))*1.021,-2))</f>
        <v/>
      </c>
      <c r="Z1175" s="18">
        <f>IF(X1175&lt;=0,0,ROUNDDOWN((X1175*LOOKUP(X1175,{0,1950001,3300001,6950001,9000001,18000001,40000001},{0.05,0.1,0.2,0.23,0.33,0.4,0.45})-LOOKUP(X1175,{0,1950001,3300001,6950001,9000001,18000001,40000001},{0,97500,427500,636000,1536000,2796000,4796000}))*1.021,-2))</f>
        <v/>
      </c>
      <c r="AA1175" s="18">
        <f>MAX(0,ROUNDDOWN(M1175-J1175-430000-L1175-0,-3))</f>
        <v/>
      </c>
      <c r="AB1175" s="18">
        <f>MAX(0,ROUNDDOWN(M1175-J1175-430000-L1175-V1175,-3))</f>
        <v/>
      </c>
      <c r="AC1175" s="18">
        <f>IF(M1175&lt;=450000,0,MAX(0,ROUNDDOWN(AA1175*0.06-MIN(50000,AA1175)*0.03,-2))+MAX(0,ROUNDDOWN(AA1175*0.04-MIN(50000,AA1175)*0.02,-2)))</f>
        <v/>
      </c>
      <c r="AD1175" s="18">
        <f>IF(M1175&lt;=450000,0,MAX(0,ROUNDDOWN(AB1175*0.06-MIN(50000,AB1175)*0.03,-2))+MAX(0,ROUNDDOWN(AB1175*0.04-MIN(50000,AB1175)*0.02,-2)))</f>
        <v/>
      </c>
      <c r="AE1175" s="18">
        <f>Y1175-Z1175</f>
        <v/>
      </c>
      <c r="AF1175" s="18">
        <f>AC1175-AD1175</f>
        <v/>
      </c>
      <c r="AG1175" s="18">
        <f>AE1175+AF1175</f>
        <v/>
      </c>
      <c r="AH1175" s="20">
        <f>IF(W1175&lt;=0,0,LOOKUP(W1175,{0,1950001,3300001,6950001,9000001,18000001,40000001},{0.05,0.1,0.2,0.23,0.33,0.4,0.45}))</f>
        <v/>
      </c>
    </row>
    <row r="1176">
      <c r="A1176" t="inlineStr">
        <is>
          <t>1万円刻み 3区分8万円ずつ</t>
        </is>
      </c>
      <c r="B1176" s="18">
        <f>'4_1万円刻み'!$A$366</f>
        <v/>
      </c>
      <c r="C1176" s="19" t="n">
        <v>2026</v>
      </c>
      <c r="D1176" t="inlineStr">
        <is>
          <t>いいえ</t>
        </is>
      </c>
      <c r="E1176" s="18" t="n">
        <v>80000</v>
      </c>
      <c r="F1176" s="18" t="n">
        <v>0</v>
      </c>
      <c r="G1176" s="18" t="n">
        <v>80000</v>
      </c>
      <c r="H1176" s="18" t="n">
        <v>80000</v>
      </c>
      <c r="I1176" s="18" t="n">
        <v>0</v>
      </c>
      <c r="J1176" s="18">
        <f>ROUND(MIN(B1176/12,650000)*12*0.0915+MIN(B1176/12,1390000)*12*(0.0504+0)+B1176*0.005,0)</f>
        <v/>
      </c>
      <c r="K1176" s="18" t="n">
        <v>0</v>
      </c>
      <c r="L1176" s="18" t="n">
        <v>0</v>
      </c>
      <c r="M1176" s="18">
        <f>ROUND(IF(C1176&gt;=2026,IF(B1176&lt;741000,0,IF(B1176&lt;2191000,B1176-740000,IF(B1176&lt;2193000,1451000,IF(B1176&lt;2196000,1453000,IF(B1176&lt;2200000,1456000,IF(B1176&lt;3600000,ROUNDDOWN(B1176/4,-3)*2.8-80000,IF(B1176&lt;6600000,ROUNDDOWN(B1176/4,-3)*3.2-440000,IF(B1176&lt;8500000,ROUNDDOWN(B1176*0.9,0)-1100000,B1176-1950000)))))))),IF(B1176&lt;651000,0,IF(B1176&lt;1900000,B1176-650000,IF(B1176&lt;3600000,ROUNDDOWN(B1176/4,-3)*2.8-80000,IF(B1176&lt;6600000,ROUNDDOWN(B1176/4,-3)*3.2-440000,IF(B1176&lt;8500000,ROUNDDOWN(B1176*0.9,0)-1100000,B1176-1950000)))))),0)</f>
        <v/>
      </c>
      <c r="N1176" s="18">
        <f>IF(M1176&gt;23500000,NA(),IF(C1176&gt;=2026,IF(M1176&lt;=4890000,1040000,IF(M1176&lt;=6550000,670000,620000)),IF(M1176&lt;=1320000,950000,IF(M1176&lt;=3360000,880000,IF(M1176&lt;=4890000,680000,IF(M1176&lt;=6550000,630000,580000))))))</f>
        <v/>
      </c>
      <c r="O1176" s="18">
        <f>IF(F1176&lt;=0,IF(AND(D1176="はい",C1176&gt;=2026,C1176&lt;=2027),IF(E1176&lt;=0,0,IF(E1176&lt;=30000,E1176,IF(E1176&lt;=60000,ROUNDUP(E1176/2,0)+15000,IF(E1176&lt;=120000,ROUNDUP(E1176/4,0)+30000,60000)))),IF(E1176&lt;=0,0,IF(E1176&lt;=20000,E1176,IF(E1176&lt;=40000,ROUNDUP(E1176/2,0)+10000,IF(E1176&lt;=80000,ROUNDUP(E1176/4,0)+20000,40000))))),IF(E1176&lt;=0,IF(F1176&lt;=0,0,IF(F1176&lt;=25000,F1176,IF(F1176&lt;=50000,ROUNDUP(F1176/2,0)+12500,IF(F1176&lt;=100000,ROUNDUP(F1176/4,0)+25000,50000)))),MAX(IF(F1176&lt;=0,0,IF(F1176&lt;=25000,F1176,IF(F1176&lt;=50000,ROUNDUP(F1176/2,0)+12500,IF(F1176&lt;=100000,ROUNDUP(F1176/4,0)+25000,50000)))),MIN(IF(AND(D1176="はい",C1176&gt;=2026,C1176&lt;=2027),IF(E1176&lt;=0,0,IF(E1176&lt;=30000,E1176,IF(E1176&lt;=60000,ROUNDUP(E1176/2,0)+15000,IF(E1176&lt;=120000,ROUNDUP(E1176/4,0)+30000,60000)))),IF(E1176&lt;=0,0,IF(E1176&lt;=20000,E1176,IF(E1176&lt;=40000,ROUNDUP(E1176/2,0)+10000,IF(E1176&lt;=80000,ROUNDUP(E1176/4,0)+20000,40000)))))+IF(F1176&lt;=0,0,IF(F1176&lt;=25000,F1176,IF(F1176&lt;=50000,ROUNDUP(F1176/2,0)+12500,IF(F1176&lt;=100000,ROUNDUP(F1176/4,0)+25000,50000)))),IF(AND(D1176="はい",C1176&gt;=2026,C1176&lt;=2027),60000,40000)))))</f>
        <v/>
      </c>
      <c r="P1176" s="18">
        <f>IF(G1176&lt;=0,0,IF(G1176&lt;=20000,G1176,IF(G1176&lt;=40000,ROUNDUP(G1176/2,0)+10000,IF(G1176&lt;=80000,ROUNDUP(G1176/4,0)+20000,40000))))</f>
        <v/>
      </c>
      <c r="Q1176" s="18">
        <f>IF(I1176&lt;=0,IF(H1176&lt;=0,0,IF(H1176&lt;=20000,H1176,IF(H1176&lt;=40000,ROUNDUP(H1176/2,0)+10000,IF(H1176&lt;=80000,ROUNDUP(H1176/4,0)+20000,40000)))),IF(H1176&lt;=0,IF(I1176&lt;=0,0,IF(I1176&lt;=25000,I1176,IF(I1176&lt;=50000,ROUNDUP(I1176/2,0)+12500,IF(I1176&lt;=100000,ROUNDUP(I1176/4,0)+25000,50000)))),MAX(IF(I1176&lt;=0,0,IF(I1176&lt;=25000,I1176,IF(I1176&lt;=50000,ROUNDUP(I1176/2,0)+12500,IF(I1176&lt;=100000,ROUNDUP(I1176/4,0)+25000,50000)))),MIN(IF(H1176&lt;=0,0,IF(H1176&lt;=20000,H1176,IF(H1176&lt;=40000,ROUNDUP(H1176/2,0)+10000,IF(H1176&lt;=80000,ROUNDUP(H1176/4,0)+20000,40000))))+IF(I1176&lt;=0,0,IF(I1176&lt;=25000,I1176,IF(I1176&lt;=50000,ROUNDUP(I1176/2,0)+12500,IF(I1176&lt;=100000,ROUNDUP(I1176/4,0)+25000,50000)))),40000))))</f>
        <v/>
      </c>
      <c r="R1176" s="18">
        <f>MIN(120000,O1176+P1176+Q1176)</f>
        <v/>
      </c>
      <c r="S1176" s="18">
        <f>IF(F1176&lt;=0,IF(E1176&lt;=0,0,IF(E1176&lt;=12000,E1176,IF(E1176&lt;=32000,ROUNDUP(E1176/2,0)+6000,IF(E1176&lt;=56000,ROUNDUP(E1176/4,0)+14000,28000)))),IF(E1176&lt;=0,IF(F1176&lt;=0,0,IF(F1176&lt;=15000,F1176,IF(F1176&lt;=40000,ROUNDUP(F1176/2,0)+7500,IF(F1176&lt;=70000,ROUNDUP(F1176/4,0)+17500,35000)))),MAX(IF(F1176&lt;=0,0,IF(F1176&lt;=15000,F1176,IF(F1176&lt;=40000,ROUNDUP(F1176/2,0)+7500,IF(F1176&lt;=70000,ROUNDUP(F1176/4,0)+17500,35000)))),MIN(IF(E1176&lt;=0,0,IF(E1176&lt;=12000,E1176,IF(E1176&lt;=32000,ROUNDUP(E1176/2,0)+6000,IF(E1176&lt;=56000,ROUNDUP(E1176/4,0)+14000,28000))))+IF(F1176&lt;=0,0,IF(F1176&lt;=15000,F1176,IF(F1176&lt;=40000,ROUNDUP(F1176/2,0)+7500,IF(F1176&lt;=70000,ROUNDUP(F1176/4,0)+17500,35000)))),28000))))</f>
        <v/>
      </c>
      <c r="T1176" s="18">
        <f>IF(G1176&lt;=0,0,IF(G1176&lt;=12000,G1176,IF(G1176&lt;=32000,ROUNDUP(G1176/2,0)+6000,IF(G1176&lt;=56000,ROUNDUP(G1176/4,0)+14000,28000))))</f>
        <v/>
      </c>
      <c r="U1176" s="18">
        <f>IF(I1176&lt;=0,IF(H1176&lt;=0,0,IF(H1176&lt;=12000,H1176,IF(H1176&lt;=32000,ROUNDUP(H1176/2,0)+6000,IF(H1176&lt;=56000,ROUNDUP(H1176/4,0)+14000,28000)))),IF(H1176&lt;=0,IF(I1176&lt;=0,0,IF(I1176&lt;=15000,I1176,IF(I1176&lt;=40000,ROUNDUP(I1176/2,0)+7500,IF(I1176&lt;=70000,ROUNDUP(I1176/4,0)+17500,35000)))),MAX(IF(I1176&lt;=0,0,IF(I1176&lt;=15000,I1176,IF(I1176&lt;=40000,ROUNDUP(I1176/2,0)+7500,IF(I1176&lt;=70000,ROUNDUP(I1176/4,0)+17500,35000)))),MIN(IF(H1176&lt;=0,0,IF(H1176&lt;=12000,H1176,IF(H1176&lt;=32000,ROUNDUP(H1176/2,0)+6000,IF(H1176&lt;=56000,ROUNDUP(H1176/4,0)+14000,28000))))+IF(I1176&lt;=0,0,IF(I1176&lt;=15000,I1176,IF(I1176&lt;=40000,ROUNDUP(I1176/2,0)+7500,IF(I1176&lt;=70000,ROUNDUP(I1176/4,0)+17500,35000)))),28000))))</f>
        <v/>
      </c>
      <c r="V1176" s="18">
        <f>MIN(70000,S1176+T1176+U1176)</f>
        <v/>
      </c>
      <c r="W1176" s="18">
        <f>MAX(0,ROUNDDOWN(M1176-J1176-N1176-K1176-0,-3))</f>
        <v/>
      </c>
      <c r="X1176" s="18">
        <f>MAX(0,ROUNDDOWN(M1176-J1176-N1176-K1176-R1176,-3))</f>
        <v/>
      </c>
      <c r="Y1176" s="18">
        <f>IF(W1176&lt;=0,0,ROUNDDOWN((W1176*LOOKUP(W1176,{0,1950001,3300001,6950001,9000001,18000001,40000001},{0.05,0.1,0.2,0.23,0.33,0.4,0.45})-LOOKUP(W1176,{0,1950001,3300001,6950001,9000001,18000001,40000001},{0,97500,427500,636000,1536000,2796000,4796000}))*1.021,-2))</f>
        <v/>
      </c>
      <c r="Z1176" s="18">
        <f>IF(X1176&lt;=0,0,ROUNDDOWN((X1176*LOOKUP(X1176,{0,1950001,3300001,6950001,9000001,18000001,40000001},{0.05,0.1,0.2,0.23,0.33,0.4,0.45})-LOOKUP(X1176,{0,1950001,3300001,6950001,9000001,18000001,40000001},{0,97500,427500,636000,1536000,2796000,4796000}))*1.021,-2))</f>
        <v/>
      </c>
      <c r="AA1176" s="18">
        <f>MAX(0,ROUNDDOWN(M1176-J1176-430000-L1176-0,-3))</f>
        <v/>
      </c>
      <c r="AB1176" s="18">
        <f>MAX(0,ROUNDDOWN(M1176-J1176-430000-L1176-V1176,-3))</f>
        <v/>
      </c>
      <c r="AC1176" s="18">
        <f>IF(M1176&lt;=450000,0,MAX(0,ROUNDDOWN(AA1176*0.06-MIN(50000,AA1176)*0.03,-2))+MAX(0,ROUNDDOWN(AA1176*0.04-MIN(50000,AA1176)*0.02,-2)))</f>
        <v/>
      </c>
      <c r="AD1176" s="18">
        <f>IF(M1176&lt;=450000,0,MAX(0,ROUNDDOWN(AB1176*0.06-MIN(50000,AB1176)*0.03,-2))+MAX(0,ROUNDDOWN(AB1176*0.04-MIN(50000,AB1176)*0.02,-2)))</f>
        <v/>
      </c>
      <c r="AE1176" s="18">
        <f>Y1176-Z1176</f>
        <v/>
      </c>
      <c r="AF1176" s="18">
        <f>AC1176-AD1176</f>
        <v/>
      </c>
      <c r="AG1176" s="18">
        <f>AE1176+AF1176</f>
        <v/>
      </c>
      <c r="AH1176" s="20">
        <f>IF(W1176&lt;=0,0,LOOKUP(W1176,{0,1950001,3300001,6950001,9000001,18000001,40000001},{0.05,0.1,0.2,0.23,0.33,0.4,0.45}))</f>
        <v/>
      </c>
    </row>
    <row r="1177">
      <c r="A1177" t="inlineStr">
        <is>
          <t>1万円刻み 一般8万円</t>
        </is>
      </c>
      <c r="B1177" s="18">
        <f>'4_1万円刻み'!$A$366</f>
        <v/>
      </c>
      <c r="C1177" s="19" t="n">
        <v>2026</v>
      </c>
      <c r="D1177" t="inlineStr">
        <is>
          <t>いいえ</t>
        </is>
      </c>
      <c r="E1177" s="18" t="n">
        <v>80000</v>
      </c>
      <c r="F1177" s="18" t="n">
        <v>0</v>
      </c>
      <c r="G1177" s="18" t="n">
        <v>0</v>
      </c>
      <c r="H1177" s="18" t="n">
        <v>0</v>
      </c>
      <c r="I1177" s="18" t="n">
        <v>0</v>
      </c>
      <c r="J1177" s="18">
        <f>ROUND(MIN(B1177/12,650000)*12*0.0915+MIN(B1177/12,1390000)*12*(0.0504+0)+B1177*0.005,0)</f>
        <v/>
      </c>
      <c r="K1177" s="18" t="n">
        <v>0</v>
      </c>
      <c r="L1177" s="18" t="n">
        <v>0</v>
      </c>
      <c r="M1177" s="18">
        <f>ROUND(IF(C1177&gt;=2026,IF(B1177&lt;741000,0,IF(B1177&lt;2191000,B1177-740000,IF(B1177&lt;2193000,1451000,IF(B1177&lt;2196000,1453000,IF(B1177&lt;2200000,1456000,IF(B1177&lt;3600000,ROUNDDOWN(B1177/4,-3)*2.8-80000,IF(B1177&lt;6600000,ROUNDDOWN(B1177/4,-3)*3.2-440000,IF(B1177&lt;8500000,ROUNDDOWN(B1177*0.9,0)-1100000,B1177-1950000)))))))),IF(B1177&lt;651000,0,IF(B1177&lt;1900000,B1177-650000,IF(B1177&lt;3600000,ROUNDDOWN(B1177/4,-3)*2.8-80000,IF(B1177&lt;6600000,ROUNDDOWN(B1177/4,-3)*3.2-440000,IF(B1177&lt;8500000,ROUNDDOWN(B1177*0.9,0)-1100000,B1177-1950000)))))),0)</f>
        <v/>
      </c>
      <c r="N1177" s="18">
        <f>IF(M1177&gt;23500000,NA(),IF(C1177&gt;=2026,IF(M1177&lt;=4890000,1040000,IF(M1177&lt;=6550000,670000,620000)),IF(M1177&lt;=1320000,950000,IF(M1177&lt;=3360000,880000,IF(M1177&lt;=4890000,680000,IF(M1177&lt;=6550000,630000,580000))))))</f>
        <v/>
      </c>
      <c r="O1177" s="18">
        <f>IF(F1177&lt;=0,IF(AND(D1177="はい",C1177&gt;=2026,C1177&lt;=2027),IF(E1177&lt;=0,0,IF(E1177&lt;=30000,E1177,IF(E1177&lt;=60000,ROUNDUP(E1177/2,0)+15000,IF(E1177&lt;=120000,ROUNDUP(E1177/4,0)+30000,60000)))),IF(E1177&lt;=0,0,IF(E1177&lt;=20000,E1177,IF(E1177&lt;=40000,ROUNDUP(E1177/2,0)+10000,IF(E1177&lt;=80000,ROUNDUP(E1177/4,0)+20000,40000))))),IF(E1177&lt;=0,IF(F1177&lt;=0,0,IF(F1177&lt;=25000,F1177,IF(F1177&lt;=50000,ROUNDUP(F1177/2,0)+12500,IF(F1177&lt;=100000,ROUNDUP(F1177/4,0)+25000,50000)))),MAX(IF(F1177&lt;=0,0,IF(F1177&lt;=25000,F1177,IF(F1177&lt;=50000,ROUNDUP(F1177/2,0)+12500,IF(F1177&lt;=100000,ROUNDUP(F1177/4,0)+25000,50000)))),MIN(IF(AND(D1177="はい",C1177&gt;=2026,C1177&lt;=2027),IF(E1177&lt;=0,0,IF(E1177&lt;=30000,E1177,IF(E1177&lt;=60000,ROUNDUP(E1177/2,0)+15000,IF(E1177&lt;=120000,ROUNDUP(E1177/4,0)+30000,60000)))),IF(E1177&lt;=0,0,IF(E1177&lt;=20000,E1177,IF(E1177&lt;=40000,ROUNDUP(E1177/2,0)+10000,IF(E1177&lt;=80000,ROUNDUP(E1177/4,0)+20000,40000)))))+IF(F1177&lt;=0,0,IF(F1177&lt;=25000,F1177,IF(F1177&lt;=50000,ROUNDUP(F1177/2,0)+12500,IF(F1177&lt;=100000,ROUNDUP(F1177/4,0)+25000,50000)))),IF(AND(D1177="はい",C1177&gt;=2026,C1177&lt;=2027),60000,40000)))))</f>
        <v/>
      </c>
      <c r="P1177" s="18">
        <f>IF(G1177&lt;=0,0,IF(G1177&lt;=20000,G1177,IF(G1177&lt;=40000,ROUNDUP(G1177/2,0)+10000,IF(G1177&lt;=80000,ROUNDUP(G1177/4,0)+20000,40000))))</f>
        <v/>
      </c>
      <c r="Q1177" s="18">
        <f>IF(I1177&lt;=0,IF(H1177&lt;=0,0,IF(H1177&lt;=20000,H1177,IF(H1177&lt;=40000,ROUNDUP(H1177/2,0)+10000,IF(H1177&lt;=80000,ROUNDUP(H1177/4,0)+20000,40000)))),IF(H1177&lt;=0,IF(I1177&lt;=0,0,IF(I1177&lt;=25000,I1177,IF(I1177&lt;=50000,ROUNDUP(I1177/2,0)+12500,IF(I1177&lt;=100000,ROUNDUP(I1177/4,0)+25000,50000)))),MAX(IF(I1177&lt;=0,0,IF(I1177&lt;=25000,I1177,IF(I1177&lt;=50000,ROUNDUP(I1177/2,0)+12500,IF(I1177&lt;=100000,ROUNDUP(I1177/4,0)+25000,50000)))),MIN(IF(H1177&lt;=0,0,IF(H1177&lt;=20000,H1177,IF(H1177&lt;=40000,ROUNDUP(H1177/2,0)+10000,IF(H1177&lt;=80000,ROUNDUP(H1177/4,0)+20000,40000))))+IF(I1177&lt;=0,0,IF(I1177&lt;=25000,I1177,IF(I1177&lt;=50000,ROUNDUP(I1177/2,0)+12500,IF(I1177&lt;=100000,ROUNDUP(I1177/4,0)+25000,50000)))),40000))))</f>
        <v/>
      </c>
      <c r="R1177" s="18">
        <f>MIN(120000,O1177+P1177+Q1177)</f>
        <v/>
      </c>
      <c r="S1177" s="18">
        <f>IF(F1177&lt;=0,IF(E1177&lt;=0,0,IF(E1177&lt;=12000,E1177,IF(E1177&lt;=32000,ROUNDUP(E1177/2,0)+6000,IF(E1177&lt;=56000,ROUNDUP(E1177/4,0)+14000,28000)))),IF(E1177&lt;=0,IF(F1177&lt;=0,0,IF(F1177&lt;=15000,F1177,IF(F1177&lt;=40000,ROUNDUP(F1177/2,0)+7500,IF(F1177&lt;=70000,ROUNDUP(F1177/4,0)+17500,35000)))),MAX(IF(F1177&lt;=0,0,IF(F1177&lt;=15000,F1177,IF(F1177&lt;=40000,ROUNDUP(F1177/2,0)+7500,IF(F1177&lt;=70000,ROUNDUP(F1177/4,0)+17500,35000)))),MIN(IF(E1177&lt;=0,0,IF(E1177&lt;=12000,E1177,IF(E1177&lt;=32000,ROUNDUP(E1177/2,0)+6000,IF(E1177&lt;=56000,ROUNDUP(E1177/4,0)+14000,28000))))+IF(F1177&lt;=0,0,IF(F1177&lt;=15000,F1177,IF(F1177&lt;=40000,ROUNDUP(F1177/2,0)+7500,IF(F1177&lt;=70000,ROUNDUP(F1177/4,0)+17500,35000)))),28000))))</f>
        <v/>
      </c>
      <c r="T1177" s="18">
        <f>IF(G1177&lt;=0,0,IF(G1177&lt;=12000,G1177,IF(G1177&lt;=32000,ROUNDUP(G1177/2,0)+6000,IF(G1177&lt;=56000,ROUNDUP(G1177/4,0)+14000,28000))))</f>
        <v/>
      </c>
      <c r="U1177" s="18">
        <f>IF(I1177&lt;=0,IF(H1177&lt;=0,0,IF(H1177&lt;=12000,H1177,IF(H1177&lt;=32000,ROUNDUP(H1177/2,0)+6000,IF(H1177&lt;=56000,ROUNDUP(H1177/4,0)+14000,28000)))),IF(H1177&lt;=0,IF(I1177&lt;=0,0,IF(I1177&lt;=15000,I1177,IF(I1177&lt;=40000,ROUNDUP(I1177/2,0)+7500,IF(I1177&lt;=70000,ROUNDUP(I1177/4,0)+17500,35000)))),MAX(IF(I1177&lt;=0,0,IF(I1177&lt;=15000,I1177,IF(I1177&lt;=40000,ROUNDUP(I1177/2,0)+7500,IF(I1177&lt;=70000,ROUNDUP(I1177/4,0)+17500,35000)))),MIN(IF(H1177&lt;=0,0,IF(H1177&lt;=12000,H1177,IF(H1177&lt;=32000,ROUNDUP(H1177/2,0)+6000,IF(H1177&lt;=56000,ROUNDUP(H1177/4,0)+14000,28000))))+IF(I1177&lt;=0,0,IF(I1177&lt;=15000,I1177,IF(I1177&lt;=40000,ROUNDUP(I1177/2,0)+7500,IF(I1177&lt;=70000,ROUNDUP(I1177/4,0)+17500,35000)))),28000))))</f>
        <v/>
      </c>
      <c r="V1177" s="18">
        <f>MIN(70000,S1177+T1177+U1177)</f>
        <v/>
      </c>
      <c r="W1177" s="18">
        <f>MAX(0,ROUNDDOWN(M1177-J1177-N1177-K1177-0,-3))</f>
        <v/>
      </c>
      <c r="X1177" s="18">
        <f>MAX(0,ROUNDDOWN(M1177-J1177-N1177-K1177-R1177,-3))</f>
        <v/>
      </c>
      <c r="Y1177" s="18">
        <f>IF(W1177&lt;=0,0,ROUNDDOWN((W1177*LOOKUP(W1177,{0,1950001,3300001,6950001,9000001,18000001,40000001},{0.05,0.1,0.2,0.23,0.33,0.4,0.45})-LOOKUP(W1177,{0,1950001,3300001,6950001,9000001,18000001,40000001},{0,97500,427500,636000,1536000,2796000,4796000}))*1.021,-2))</f>
        <v/>
      </c>
      <c r="Z1177" s="18">
        <f>IF(X1177&lt;=0,0,ROUNDDOWN((X1177*LOOKUP(X1177,{0,1950001,3300001,6950001,9000001,18000001,40000001},{0.05,0.1,0.2,0.23,0.33,0.4,0.45})-LOOKUP(X1177,{0,1950001,3300001,6950001,9000001,18000001,40000001},{0,97500,427500,636000,1536000,2796000,4796000}))*1.021,-2))</f>
        <v/>
      </c>
      <c r="AA1177" s="18">
        <f>MAX(0,ROUNDDOWN(M1177-J1177-430000-L1177-0,-3))</f>
        <v/>
      </c>
      <c r="AB1177" s="18">
        <f>MAX(0,ROUNDDOWN(M1177-J1177-430000-L1177-V1177,-3))</f>
        <v/>
      </c>
      <c r="AC1177" s="18">
        <f>IF(M1177&lt;=450000,0,MAX(0,ROUNDDOWN(AA1177*0.06-MIN(50000,AA1177)*0.03,-2))+MAX(0,ROUNDDOWN(AA1177*0.04-MIN(50000,AA1177)*0.02,-2)))</f>
        <v/>
      </c>
      <c r="AD1177" s="18">
        <f>IF(M1177&lt;=450000,0,MAX(0,ROUNDDOWN(AB1177*0.06-MIN(50000,AB1177)*0.03,-2))+MAX(0,ROUNDDOWN(AB1177*0.04-MIN(50000,AB1177)*0.02,-2)))</f>
        <v/>
      </c>
      <c r="AE1177" s="18">
        <f>Y1177-Z1177</f>
        <v/>
      </c>
      <c r="AF1177" s="18">
        <f>AC1177-AD1177</f>
        <v/>
      </c>
      <c r="AG1177" s="18">
        <f>AE1177+AF1177</f>
        <v/>
      </c>
      <c r="AH1177" s="20">
        <f>IF(W1177&lt;=0,0,LOOKUP(W1177,{0,1950001,3300001,6950001,9000001,18000001,40000001},{0.05,0.1,0.2,0.23,0.33,0.4,0.45}))</f>
        <v/>
      </c>
    </row>
    <row r="1178">
      <c r="A1178" t="inlineStr">
        <is>
          <t>1万円刻み 特例あり一般12万円</t>
        </is>
      </c>
      <c r="B1178" s="18">
        <f>'4_1万円刻み'!$A$366</f>
        <v/>
      </c>
      <c r="C1178" s="19" t="n">
        <v>2026</v>
      </c>
      <c r="D1178" t="inlineStr">
        <is>
          <t>はい</t>
        </is>
      </c>
      <c r="E1178" s="18" t="n">
        <v>120000</v>
      </c>
      <c r="F1178" s="18" t="n">
        <v>0</v>
      </c>
      <c r="G1178" s="18" t="n">
        <v>0</v>
      </c>
      <c r="H1178" s="18" t="n">
        <v>0</v>
      </c>
      <c r="I1178" s="18" t="n">
        <v>0</v>
      </c>
      <c r="J1178" s="18">
        <f>ROUND(MIN(B1178/12,650000)*12*0.0915+MIN(B1178/12,1390000)*12*(0.0504+0)+B1178*0.005,0)</f>
        <v/>
      </c>
      <c r="K1178" s="18" t="n">
        <v>0</v>
      </c>
      <c r="L1178" s="18" t="n">
        <v>0</v>
      </c>
      <c r="M1178" s="18">
        <f>ROUND(IF(C1178&gt;=2026,IF(B1178&lt;741000,0,IF(B1178&lt;2191000,B1178-740000,IF(B1178&lt;2193000,1451000,IF(B1178&lt;2196000,1453000,IF(B1178&lt;2200000,1456000,IF(B1178&lt;3600000,ROUNDDOWN(B1178/4,-3)*2.8-80000,IF(B1178&lt;6600000,ROUNDDOWN(B1178/4,-3)*3.2-440000,IF(B1178&lt;8500000,ROUNDDOWN(B1178*0.9,0)-1100000,B1178-1950000)))))))),IF(B1178&lt;651000,0,IF(B1178&lt;1900000,B1178-650000,IF(B1178&lt;3600000,ROUNDDOWN(B1178/4,-3)*2.8-80000,IF(B1178&lt;6600000,ROUNDDOWN(B1178/4,-3)*3.2-440000,IF(B1178&lt;8500000,ROUNDDOWN(B1178*0.9,0)-1100000,B1178-1950000)))))),0)</f>
        <v/>
      </c>
      <c r="N1178" s="18">
        <f>IF(M1178&gt;23500000,NA(),IF(C1178&gt;=2026,IF(M1178&lt;=4890000,1040000,IF(M1178&lt;=6550000,670000,620000)),IF(M1178&lt;=1320000,950000,IF(M1178&lt;=3360000,880000,IF(M1178&lt;=4890000,680000,IF(M1178&lt;=6550000,630000,580000))))))</f>
        <v/>
      </c>
      <c r="O1178" s="18">
        <f>IF(F1178&lt;=0,IF(AND(D1178="はい",C1178&gt;=2026,C1178&lt;=2027),IF(E1178&lt;=0,0,IF(E1178&lt;=30000,E1178,IF(E1178&lt;=60000,ROUNDUP(E1178/2,0)+15000,IF(E1178&lt;=120000,ROUNDUP(E1178/4,0)+30000,60000)))),IF(E1178&lt;=0,0,IF(E1178&lt;=20000,E1178,IF(E1178&lt;=40000,ROUNDUP(E1178/2,0)+10000,IF(E1178&lt;=80000,ROUNDUP(E1178/4,0)+20000,40000))))),IF(E1178&lt;=0,IF(F1178&lt;=0,0,IF(F1178&lt;=25000,F1178,IF(F1178&lt;=50000,ROUNDUP(F1178/2,0)+12500,IF(F1178&lt;=100000,ROUNDUP(F1178/4,0)+25000,50000)))),MAX(IF(F1178&lt;=0,0,IF(F1178&lt;=25000,F1178,IF(F1178&lt;=50000,ROUNDUP(F1178/2,0)+12500,IF(F1178&lt;=100000,ROUNDUP(F1178/4,0)+25000,50000)))),MIN(IF(AND(D1178="はい",C1178&gt;=2026,C1178&lt;=2027),IF(E1178&lt;=0,0,IF(E1178&lt;=30000,E1178,IF(E1178&lt;=60000,ROUNDUP(E1178/2,0)+15000,IF(E1178&lt;=120000,ROUNDUP(E1178/4,0)+30000,60000)))),IF(E1178&lt;=0,0,IF(E1178&lt;=20000,E1178,IF(E1178&lt;=40000,ROUNDUP(E1178/2,0)+10000,IF(E1178&lt;=80000,ROUNDUP(E1178/4,0)+20000,40000)))))+IF(F1178&lt;=0,0,IF(F1178&lt;=25000,F1178,IF(F1178&lt;=50000,ROUNDUP(F1178/2,0)+12500,IF(F1178&lt;=100000,ROUNDUP(F1178/4,0)+25000,50000)))),IF(AND(D1178="はい",C1178&gt;=2026,C1178&lt;=2027),60000,40000)))))</f>
        <v/>
      </c>
      <c r="P1178" s="18">
        <f>IF(G1178&lt;=0,0,IF(G1178&lt;=20000,G1178,IF(G1178&lt;=40000,ROUNDUP(G1178/2,0)+10000,IF(G1178&lt;=80000,ROUNDUP(G1178/4,0)+20000,40000))))</f>
        <v/>
      </c>
      <c r="Q1178" s="18">
        <f>IF(I1178&lt;=0,IF(H1178&lt;=0,0,IF(H1178&lt;=20000,H1178,IF(H1178&lt;=40000,ROUNDUP(H1178/2,0)+10000,IF(H1178&lt;=80000,ROUNDUP(H1178/4,0)+20000,40000)))),IF(H1178&lt;=0,IF(I1178&lt;=0,0,IF(I1178&lt;=25000,I1178,IF(I1178&lt;=50000,ROUNDUP(I1178/2,0)+12500,IF(I1178&lt;=100000,ROUNDUP(I1178/4,0)+25000,50000)))),MAX(IF(I1178&lt;=0,0,IF(I1178&lt;=25000,I1178,IF(I1178&lt;=50000,ROUNDUP(I1178/2,0)+12500,IF(I1178&lt;=100000,ROUNDUP(I1178/4,0)+25000,50000)))),MIN(IF(H1178&lt;=0,0,IF(H1178&lt;=20000,H1178,IF(H1178&lt;=40000,ROUNDUP(H1178/2,0)+10000,IF(H1178&lt;=80000,ROUNDUP(H1178/4,0)+20000,40000))))+IF(I1178&lt;=0,0,IF(I1178&lt;=25000,I1178,IF(I1178&lt;=50000,ROUNDUP(I1178/2,0)+12500,IF(I1178&lt;=100000,ROUNDUP(I1178/4,0)+25000,50000)))),40000))))</f>
        <v/>
      </c>
      <c r="R1178" s="18">
        <f>MIN(120000,O1178+P1178+Q1178)</f>
        <v/>
      </c>
      <c r="S1178" s="18">
        <f>IF(F1178&lt;=0,IF(E1178&lt;=0,0,IF(E1178&lt;=12000,E1178,IF(E1178&lt;=32000,ROUNDUP(E1178/2,0)+6000,IF(E1178&lt;=56000,ROUNDUP(E1178/4,0)+14000,28000)))),IF(E1178&lt;=0,IF(F1178&lt;=0,0,IF(F1178&lt;=15000,F1178,IF(F1178&lt;=40000,ROUNDUP(F1178/2,0)+7500,IF(F1178&lt;=70000,ROUNDUP(F1178/4,0)+17500,35000)))),MAX(IF(F1178&lt;=0,0,IF(F1178&lt;=15000,F1178,IF(F1178&lt;=40000,ROUNDUP(F1178/2,0)+7500,IF(F1178&lt;=70000,ROUNDUP(F1178/4,0)+17500,35000)))),MIN(IF(E1178&lt;=0,0,IF(E1178&lt;=12000,E1178,IF(E1178&lt;=32000,ROUNDUP(E1178/2,0)+6000,IF(E1178&lt;=56000,ROUNDUP(E1178/4,0)+14000,28000))))+IF(F1178&lt;=0,0,IF(F1178&lt;=15000,F1178,IF(F1178&lt;=40000,ROUNDUP(F1178/2,0)+7500,IF(F1178&lt;=70000,ROUNDUP(F1178/4,0)+17500,35000)))),28000))))</f>
        <v/>
      </c>
      <c r="T1178" s="18">
        <f>IF(G1178&lt;=0,0,IF(G1178&lt;=12000,G1178,IF(G1178&lt;=32000,ROUNDUP(G1178/2,0)+6000,IF(G1178&lt;=56000,ROUNDUP(G1178/4,0)+14000,28000))))</f>
        <v/>
      </c>
      <c r="U1178" s="18">
        <f>IF(I1178&lt;=0,IF(H1178&lt;=0,0,IF(H1178&lt;=12000,H1178,IF(H1178&lt;=32000,ROUNDUP(H1178/2,0)+6000,IF(H1178&lt;=56000,ROUNDUP(H1178/4,0)+14000,28000)))),IF(H1178&lt;=0,IF(I1178&lt;=0,0,IF(I1178&lt;=15000,I1178,IF(I1178&lt;=40000,ROUNDUP(I1178/2,0)+7500,IF(I1178&lt;=70000,ROUNDUP(I1178/4,0)+17500,35000)))),MAX(IF(I1178&lt;=0,0,IF(I1178&lt;=15000,I1178,IF(I1178&lt;=40000,ROUNDUP(I1178/2,0)+7500,IF(I1178&lt;=70000,ROUNDUP(I1178/4,0)+17500,35000)))),MIN(IF(H1178&lt;=0,0,IF(H1178&lt;=12000,H1178,IF(H1178&lt;=32000,ROUNDUP(H1178/2,0)+6000,IF(H1178&lt;=56000,ROUNDUP(H1178/4,0)+14000,28000))))+IF(I1178&lt;=0,0,IF(I1178&lt;=15000,I1178,IF(I1178&lt;=40000,ROUNDUP(I1178/2,0)+7500,IF(I1178&lt;=70000,ROUNDUP(I1178/4,0)+17500,35000)))),28000))))</f>
        <v/>
      </c>
      <c r="V1178" s="18">
        <f>MIN(70000,S1178+T1178+U1178)</f>
        <v/>
      </c>
      <c r="W1178" s="18">
        <f>MAX(0,ROUNDDOWN(M1178-J1178-N1178-K1178-0,-3))</f>
        <v/>
      </c>
      <c r="X1178" s="18">
        <f>MAX(0,ROUNDDOWN(M1178-J1178-N1178-K1178-R1178,-3))</f>
        <v/>
      </c>
      <c r="Y1178" s="18">
        <f>IF(W1178&lt;=0,0,ROUNDDOWN((W1178*LOOKUP(W1178,{0,1950001,3300001,6950001,9000001,18000001,40000001},{0.05,0.1,0.2,0.23,0.33,0.4,0.45})-LOOKUP(W1178,{0,1950001,3300001,6950001,9000001,18000001,40000001},{0,97500,427500,636000,1536000,2796000,4796000}))*1.021,-2))</f>
        <v/>
      </c>
      <c r="Z1178" s="18">
        <f>IF(X1178&lt;=0,0,ROUNDDOWN((X1178*LOOKUP(X1178,{0,1950001,3300001,6950001,9000001,18000001,40000001},{0.05,0.1,0.2,0.23,0.33,0.4,0.45})-LOOKUP(X1178,{0,1950001,3300001,6950001,9000001,18000001,40000001},{0,97500,427500,636000,1536000,2796000,4796000}))*1.021,-2))</f>
        <v/>
      </c>
      <c r="AA1178" s="18">
        <f>MAX(0,ROUNDDOWN(M1178-J1178-430000-L1178-0,-3))</f>
        <v/>
      </c>
      <c r="AB1178" s="18">
        <f>MAX(0,ROUNDDOWN(M1178-J1178-430000-L1178-V1178,-3))</f>
        <v/>
      </c>
      <c r="AC1178" s="18">
        <f>IF(M1178&lt;=450000,0,MAX(0,ROUNDDOWN(AA1178*0.06-MIN(50000,AA1178)*0.03,-2))+MAX(0,ROUNDDOWN(AA1178*0.04-MIN(50000,AA1178)*0.02,-2)))</f>
        <v/>
      </c>
      <c r="AD1178" s="18">
        <f>IF(M1178&lt;=450000,0,MAX(0,ROUNDDOWN(AB1178*0.06-MIN(50000,AB1178)*0.03,-2))+MAX(0,ROUNDDOWN(AB1178*0.04-MIN(50000,AB1178)*0.02,-2)))</f>
        <v/>
      </c>
      <c r="AE1178" s="18">
        <f>Y1178-Z1178</f>
        <v/>
      </c>
      <c r="AF1178" s="18">
        <f>AC1178-AD1178</f>
        <v/>
      </c>
      <c r="AG1178" s="18">
        <f>AE1178+AF1178</f>
        <v/>
      </c>
      <c r="AH1178" s="20">
        <f>IF(W1178&lt;=0,0,LOOKUP(W1178,{0,1950001,3300001,6950001,9000001,18000001,40000001},{0.05,0.1,0.2,0.23,0.33,0.4,0.45}))</f>
        <v/>
      </c>
    </row>
    <row r="1179">
      <c r="A1179" t="inlineStr">
        <is>
          <t>1万円刻み 3区分8万円ずつ</t>
        </is>
      </c>
      <c r="B1179" s="18">
        <f>'4_1万円刻み'!$A$367</f>
        <v/>
      </c>
      <c r="C1179" s="19" t="n">
        <v>2026</v>
      </c>
      <c r="D1179" t="inlineStr">
        <is>
          <t>いいえ</t>
        </is>
      </c>
      <c r="E1179" s="18" t="n">
        <v>80000</v>
      </c>
      <c r="F1179" s="18" t="n">
        <v>0</v>
      </c>
      <c r="G1179" s="18" t="n">
        <v>80000</v>
      </c>
      <c r="H1179" s="18" t="n">
        <v>80000</v>
      </c>
      <c r="I1179" s="18" t="n">
        <v>0</v>
      </c>
      <c r="J1179" s="18">
        <f>ROUND(MIN(B1179/12,650000)*12*0.0915+MIN(B1179/12,1390000)*12*(0.0504+0)+B1179*0.005,0)</f>
        <v/>
      </c>
      <c r="K1179" s="18" t="n">
        <v>0</v>
      </c>
      <c r="L1179" s="18" t="n">
        <v>0</v>
      </c>
      <c r="M1179" s="18">
        <f>ROUND(IF(C1179&gt;=2026,IF(B1179&lt;741000,0,IF(B1179&lt;2191000,B1179-740000,IF(B1179&lt;2193000,1451000,IF(B1179&lt;2196000,1453000,IF(B1179&lt;2200000,1456000,IF(B1179&lt;3600000,ROUNDDOWN(B1179/4,-3)*2.8-80000,IF(B1179&lt;6600000,ROUNDDOWN(B1179/4,-3)*3.2-440000,IF(B1179&lt;8500000,ROUNDDOWN(B1179*0.9,0)-1100000,B1179-1950000)))))))),IF(B1179&lt;651000,0,IF(B1179&lt;1900000,B1179-650000,IF(B1179&lt;3600000,ROUNDDOWN(B1179/4,-3)*2.8-80000,IF(B1179&lt;6600000,ROUNDDOWN(B1179/4,-3)*3.2-440000,IF(B1179&lt;8500000,ROUNDDOWN(B1179*0.9,0)-1100000,B1179-1950000)))))),0)</f>
        <v/>
      </c>
      <c r="N1179" s="18">
        <f>IF(M1179&gt;23500000,NA(),IF(C1179&gt;=2026,IF(M1179&lt;=4890000,1040000,IF(M1179&lt;=6550000,670000,620000)),IF(M1179&lt;=1320000,950000,IF(M1179&lt;=3360000,880000,IF(M1179&lt;=4890000,680000,IF(M1179&lt;=6550000,630000,580000))))))</f>
        <v/>
      </c>
      <c r="O1179" s="18">
        <f>IF(F1179&lt;=0,IF(AND(D1179="はい",C1179&gt;=2026,C1179&lt;=2027),IF(E1179&lt;=0,0,IF(E1179&lt;=30000,E1179,IF(E1179&lt;=60000,ROUNDUP(E1179/2,0)+15000,IF(E1179&lt;=120000,ROUNDUP(E1179/4,0)+30000,60000)))),IF(E1179&lt;=0,0,IF(E1179&lt;=20000,E1179,IF(E1179&lt;=40000,ROUNDUP(E1179/2,0)+10000,IF(E1179&lt;=80000,ROUNDUP(E1179/4,0)+20000,40000))))),IF(E1179&lt;=0,IF(F1179&lt;=0,0,IF(F1179&lt;=25000,F1179,IF(F1179&lt;=50000,ROUNDUP(F1179/2,0)+12500,IF(F1179&lt;=100000,ROUNDUP(F1179/4,0)+25000,50000)))),MAX(IF(F1179&lt;=0,0,IF(F1179&lt;=25000,F1179,IF(F1179&lt;=50000,ROUNDUP(F1179/2,0)+12500,IF(F1179&lt;=100000,ROUNDUP(F1179/4,0)+25000,50000)))),MIN(IF(AND(D1179="はい",C1179&gt;=2026,C1179&lt;=2027),IF(E1179&lt;=0,0,IF(E1179&lt;=30000,E1179,IF(E1179&lt;=60000,ROUNDUP(E1179/2,0)+15000,IF(E1179&lt;=120000,ROUNDUP(E1179/4,0)+30000,60000)))),IF(E1179&lt;=0,0,IF(E1179&lt;=20000,E1179,IF(E1179&lt;=40000,ROUNDUP(E1179/2,0)+10000,IF(E1179&lt;=80000,ROUNDUP(E1179/4,0)+20000,40000)))))+IF(F1179&lt;=0,0,IF(F1179&lt;=25000,F1179,IF(F1179&lt;=50000,ROUNDUP(F1179/2,0)+12500,IF(F1179&lt;=100000,ROUNDUP(F1179/4,0)+25000,50000)))),IF(AND(D1179="はい",C1179&gt;=2026,C1179&lt;=2027),60000,40000)))))</f>
        <v/>
      </c>
      <c r="P1179" s="18">
        <f>IF(G1179&lt;=0,0,IF(G1179&lt;=20000,G1179,IF(G1179&lt;=40000,ROUNDUP(G1179/2,0)+10000,IF(G1179&lt;=80000,ROUNDUP(G1179/4,0)+20000,40000))))</f>
        <v/>
      </c>
      <c r="Q1179" s="18">
        <f>IF(I1179&lt;=0,IF(H1179&lt;=0,0,IF(H1179&lt;=20000,H1179,IF(H1179&lt;=40000,ROUNDUP(H1179/2,0)+10000,IF(H1179&lt;=80000,ROUNDUP(H1179/4,0)+20000,40000)))),IF(H1179&lt;=0,IF(I1179&lt;=0,0,IF(I1179&lt;=25000,I1179,IF(I1179&lt;=50000,ROUNDUP(I1179/2,0)+12500,IF(I1179&lt;=100000,ROUNDUP(I1179/4,0)+25000,50000)))),MAX(IF(I1179&lt;=0,0,IF(I1179&lt;=25000,I1179,IF(I1179&lt;=50000,ROUNDUP(I1179/2,0)+12500,IF(I1179&lt;=100000,ROUNDUP(I1179/4,0)+25000,50000)))),MIN(IF(H1179&lt;=0,0,IF(H1179&lt;=20000,H1179,IF(H1179&lt;=40000,ROUNDUP(H1179/2,0)+10000,IF(H1179&lt;=80000,ROUNDUP(H1179/4,0)+20000,40000))))+IF(I1179&lt;=0,0,IF(I1179&lt;=25000,I1179,IF(I1179&lt;=50000,ROUNDUP(I1179/2,0)+12500,IF(I1179&lt;=100000,ROUNDUP(I1179/4,0)+25000,50000)))),40000))))</f>
        <v/>
      </c>
      <c r="R1179" s="18">
        <f>MIN(120000,O1179+P1179+Q1179)</f>
        <v/>
      </c>
      <c r="S1179" s="18">
        <f>IF(F1179&lt;=0,IF(E1179&lt;=0,0,IF(E1179&lt;=12000,E1179,IF(E1179&lt;=32000,ROUNDUP(E1179/2,0)+6000,IF(E1179&lt;=56000,ROUNDUP(E1179/4,0)+14000,28000)))),IF(E1179&lt;=0,IF(F1179&lt;=0,0,IF(F1179&lt;=15000,F1179,IF(F1179&lt;=40000,ROUNDUP(F1179/2,0)+7500,IF(F1179&lt;=70000,ROUNDUP(F1179/4,0)+17500,35000)))),MAX(IF(F1179&lt;=0,0,IF(F1179&lt;=15000,F1179,IF(F1179&lt;=40000,ROUNDUP(F1179/2,0)+7500,IF(F1179&lt;=70000,ROUNDUP(F1179/4,0)+17500,35000)))),MIN(IF(E1179&lt;=0,0,IF(E1179&lt;=12000,E1179,IF(E1179&lt;=32000,ROUNDUP(E1179/2,0)+6000,IF(E1179&lt;=56000,ROUNDUP(E1179/4,0)+14000,28000))))+IF(F1179&lt;=0,0,IF(F1179&lt;=15000,F1179,IF(F1179&lt;=40000,ROUNDUP(F1179/2,0)+7500,IF(F1179&lt;=70000,ROUNDUP(F1179/4,0)+17500,35000)))),28000))))</f>
        <v/>
      </c>
      <c r="T1179" s="18">
        <f>IF(G1179&lt;=0,0,IF(G1179&lt;=12000,G1179,IF(G1179&lt;=32000,ROUNDUP(G1179/2,0)+6000,IF(G1179&lt;=56000,ROUNDUP(G1179/4,0)+14000,28000))))</f>
        <v/>
      </c>
      <c r="U1179" s="18">
        <f>IF(I1179&lt;=0,IF(H1179&lt;=0,0,IF(H1179&lt;=12000,H1179,IF(H1179&lt;=32000,ROUNDUP(H1179/2,0)+6000,IF(H1179&lt;=56000,ROUNDUP(H1179/4,0)+14000,28000)))),IF(H1179&lt;=0,IF(I1179&lt;=0,0,IF(I1179&lt;=15000,I1179,IF(I1179&lt;=40000,ROUNDUP(I1179/2,0)+7500,IF(I1179&lt;=70000,ROUNDUP(I1179/4,0)+17500,35000)))),MAX(IF(I1179&lt;=0,0,IF(I1179&lt;=15000,I1179,IF(I1179&lt;=40000,ROUNDUP(I1179/2,0)+7500,IF(I1179&lt;=70000,ROUNDUP(I1179/4,0)+17500,35000)))),MIN(IF(H1179&lt;=0,0,IF(H1179&lt;=12000,H1179,IF(H1179&lt;=32000,ROUNDUP(H1179/2,0)+6000,IF(H1179&lt;=56000,ROUNDUP(H1179/4,0)+14000,28000))))+IF(I1179&lt;=0,0,IF(I1179&lt;=15000,I1179,IF(I1179&lt;=40000,ROUNDUP(I1179/2,0)+7500,IF(I1179&lt;=70000,ROUNDUP(I1179/4,0)+17500,35000)))),28000))))</f>
        <v/>
      </c>
      <c r="V1179" s="18">
        <f>MIN(70000,S1179+T1179+U1179)</f>
        <v/>
      </c>
      <c r="W1179" s="18">
        <f>MAX(0,ROUNDDOWN(M1179-J1179-N1179-K1179-0,-3))</f>
        <v/>
      </c>
      <c r="X1179" s="18">
        <f>MAX(0,ROUNDDOWN(M1179-J1179-N1179-K1179-R1179,-3))</f>
        <v/>
      </c>
      <c r="Y1179" s="18">
        <f>IF(W1179&lt;=0,0,ROUNDDOWN((W1179*LOOKUP(W1179,{0,1950001,3300001,6950001,9000001,18000001,40000001},{0.05,0.1,0.2,0.23,0.33,0.4,0.45})-LOOKUP(W1179,{0,1950001,3300001,6950001,9000001,18000001,40000001},{0,97500,427500,636000,1536000,2796000,4796000}))*1.021,-2))</f>
        <v/>
      </c>
      <c r="Z1179" s="18">
        <f>IF(X1179&lt;=0,0,ROUNDDOWN((X1179*LOOKUP(X1179,{0,1950001,3300001,6950001,9000001,18000001,40000001},{0.05,0.1,0.2,0.23,0.33,0.4,0.45})-LOOKUP(X1179,{0,1950001,3300001,6950001,9000001,18000001,40000001},{0,97500,427500,636000,1536000,2796000,4796000}))*1.021,-2))</f>
        <v/>
      </c>
      <c r="AA1179" s="18">
        <f>MAX(0,ROUNDDOWN(M1179-J1179-430000-L1179-0,-3))</f>
        <v/>
      </c>
      <c r="AB1179" s="18">
        <f>MAX(0,ROUNDDOWN(M1179-J1179-430000-L1179-V1179,-3))</f>
        <v/>
      </c>
      <c r="AC1179" s="18">
        <f>IF(M1179&lt;=450000,0,MAX(0,ROUNDDOWN(AA1179*0.06-MIN(50000,AA1179)*0.03,-2))+MAX(0,ROUNDDOWN(AA1179*0.04-MIN(50000,AA1179)*0.02,-2)))</f>
        <v/>
      </c>
      <c r="AD1179" s="18">
        <f>IF(M1179&lt;=450000,0,MAX(0,ROUNDDOWN(AB1179*0.06-MIN(50000,AB1179)*0.03,-2))+MAX(0,ROUNDDOWN(AB1179*0.04-MIN(50000,AB1179)*0.02,-2)))</f>
        <v/>
      </c>
      <c r="AE1179" s="18">
        <f>Y1179-Z1179</f>
        <v/>
      </c>
      <c r="AF1179" s="18">
        <f>AC1179-AD1179</f>
        <v/>
      </c>
      <c r="AG1179" s="18">
        <f>AE1179+AF1179</f>
        <v/>
      </c>
      <c r="AH1179" s="20">
        <f>IF(W1179&lt;=0,0,LOOKUP(W1179,{0,1950001,3300001,6950001,9000001,18000001,40000001},{0.05,0.1,0.2,0.23,0.33,0.4,0.45}))</f>
        <v/>
      </c>
    </row>
    <row r="1180">
      <c r="A1180" t="inlineStr">
        <is>
          <t>1万円刻み 一般8万円</t>
        </is>
      </c>
      <c r="B1180" s="18">
        <f>'4_1万円刻み'!$A$367</f>
        <v/>
      </c>
      <c r="C1180" s="19" t="n">
        <v>2026</v>
      </c>
      <c r="D1180" t="inlineStr">
        <is>
          <t>いいえ</t>
        </is>
      </c>
      <c r="E1180" s="18" t="n">
        <v>80000</v>
      </c>
      <c r="F1180" s="18" t="n">
        <v>0</v>
      </c>
      <c r="G1180" s="18" t="n">
        <v>0</v>
      </c>
      <c r="H1180" s="18" t="n">
        <v>0</v>
      </c>
      <c r="I1180" s="18" t="n">
        <v>0</v>
      </c>
      <c r="J1180" s="18">
        <f>ROUND(MIN(B1180/12,650000)*12*0.0915+MIN(B1180/12,1390000)*12*(0.0504+0)+B1180*0.005,0)</f>
        <v/>
      </c>
      <c r="K1180" s="18" t="n">
        <v>0</v>
      </c>
      <c r="L1180" s="18" t="n">
        <v>0</v>
      </c>
      <c r="M1180" s="18">
        <f>ROUND(IF(C1180&gt;=2026,IF(B1180&lt;741000,0,IF(B1180&lt;2191000,B1180-740000,IF(B1180&lt;2193000,1451000,IF(B1180&lt;2196000,1453000,IF(B1180&lt;2200000,1456000,IF(B1180&lt;3600000,ROUNDDOWN(B1180/4,-3)*2.8-80000,IF(B1180&lt;6600000,ROUNDDOWN(B1180/4,-3)*3.2-440000,IF(B1180&lt;8500000,ROUNDDOWN(B1180*0.9,0)-1100000,B1180-1950000)))))))),IF(B1180&lt;651000,0,IF(B1180&lt;1900000,B1180-650000,IF(B1180&lt;3600000,ROUNDDOWN(B1180/4,-3)*2.8-80000,IF(B1180&lt;6600000,ROUNDDOWN(B1180/4,-3)*3.2-440000,IF(B1180&lt;8500000,ROUNDDOWN(B1180*0.9,0)-1100000,B1180-1950000)))))),0)</f>
        <v/>
      </c>
      <c r="N1180" s="18">
        <f>IF(M1180&gt;23500000,NA(),IF(C1180&gt;=2026,IF(M1180&lt;=4890000,1040000,IF(M1180&lt;=6550000,670000,620000)),IF(M1180&lt;=1320000,950000,IF(M1180&lt;=3360000,880000,IF(M1180&lt;=4890000,680000,IF(M1180&lt;=6550000,630000,580000))))))</f>
        <v/>
      </c>
      <c r="O1180" s="18">
        <f>IF(F1180&lt;=0,IF(AND(D1180="はい",C1180&gt;=2026,C1180&lt;=2027),IF(E1180&lt;=0,0,IF(E1180&lt;=30000,E1180,IF(E1180&lt;=60000,ROUNDUP(E1180/2,0)+15000,IF(E1180&lt;=120000,ROUNDUP(E1180/4,0)+30000,60000)))),IF(E1180&lt;=0,0,IF(E1180&lt;=20000,E1180,IF(E1180&lt;=40000,ROUNDUP(E1180/2,0)+10000,IF(E1180&lt;=80000,ROUNDUP(E1180/4,0)+20000,40000))))),IF(E1180&lt;=0,IF(F1180&lt;=0,0,IF(F1180&lt;=25000,F1180,IF(F1180&lt;=50000,ROUNDUP(F1180/2,0)+12500,IF(F1180&lt;=100000,ROUNDUP(F1180/4,0)+25000,50000)))),MAX(IF(F1180&lt;=0,0,IF(F1180&lt;=25000,F1180,IF(F1180&lt;=50000,ROUNDUP(F1180/2,0)+12500,IF(F1180&lt;=100000,ROUNDUP(F1180/4,0)+25000,50000)))),MIN(IF(AND(D1180="はい",C1180&gt;=2026,C1180&lt;=2027),IF(E1180&lt;=0,0,IF(E1180&lt;=30000,E1180,IF(E1180&lt;=60000,ROUNDUP(E1180/2,0)+15000,IF(E1180&lt;=120000,ROUNDUP(E1180/4,0)+30000,60000)))),IF(E1180&lt;=0,0,IF(E1180&lt;=20000,E1180,IF(E1180&lt;=40000,ROUNDUP(E1180/2,0)+10000,IF(E1180&lt;=80000,ROUNDUP(E1180/4,0)+20000,40000)))))+IF(F1180&lt;=0,0,IF(F1180&lt;=25000,F1180,IF(F1180&lt;=50000,ROUNDUP(F1180/2,0)+12500,IF(F1180&lt;=100000,ROUNDUP(F1180/4,0)+25000,50000)))),IF(AND(D1180="はい",C1180&gt;=2026,C1180&lt;=2027),60000,40000)))))</f>
        <v/>
      </c>
      <c r="P1180" s="18">
        <f>IF(G1180&lt;=0,0,IF(G1180&lt;=20000,G1180,IF(G1180&lt;=40000,ROUNDUP(G1180/2,0)+10000,IF(G1180&lt;=80000,ROUNDUP(G1180/4,0)+20000,40000))))</f>
        <v/>
      </c>
      <c r="Q1180" s="18">
        <f>IF(I1180&lt;=0,IF(H1180&lt;=0,0,IF(H1180&lt;=20000,H1180,IF(H1180&lt;=40000,ROUNDUP(H1180/2,0)+10000,IF(H1180&lt;=80000,ROUNDUP(H1180/4,0)+20000,40000)))),IF(H1180&lt;=0,IF(I1180&lt;=0,0,IF(I1180&lt;=25000,I1180,IF(I1180&lt;=50000,ROUNDUP(I1180/2,0)+12500,IF(I1180&lt;=100000,ROUNDUP(I1180/4,0)+25000,50000)))),MAX(IF(I1180&lt;=0,0,IF(I1180&lt;=25000,I1180,IF(I1180&lt;=50000,ROUNDUP(I1180/2,0)+12500,IF(I1180&lt;=100000,ROUNDUP(I1180/4,0)+25000,50000)))),MIN(IF(H1180&lt;=0,0,IF(H1180&lt;=20000,H1180,IF(H1180&lt;=40000,ROUNDUP(H1180/2,0)+10000,IF(H1180&lt;=80000,ROUNDUP(H1180/4,0)+20000,40000))))+IF(I1180&lt;=0,0,IF(I1180&lt;=25000,I1180,IF(I1180&lt;=50000,ROUNDUP(I1180/2,0)+12500,IF(I1180&lt;=100000,ROUNDUP(I1180/4,0)+25000,50000)))),40000))))</f>
        <v/>
      </c>
      <c r="R1180" s="18">
        <f>MIN(120000,O1180+P1180+Q1180)</f>
        <v/>
      </c>
      <c r="S1180" s="18">
        <f>IF(F1180&lt;=0,IF(E1180&lt;=0,0,IF(E1180&lt;=12000,E1180,IF(E1180&lt;=32000,ROUNDUP(E1180/2,0)+6000,IF(E1180&lt;=56000,ROUNDUP(E1180/4,0)+14000,28000)))),IF(E1180&lt;=0,IF(F1180&lt;=0,0,IF(F1180&lt;=15000,F1180,IF(F1180&lt;=40000,ROUNDUP(F1180/2,0)+7500,IF(F1180&lt;=70000,ROUNDUP(F1180/4,0)+17500,35000)))),MAX(IF(F1180&lt;=0,0,IF(F1180&lt;=15000,F1180,IF(F1180&lt;=40000,ROUNDUP(F1180/2,0)+7500,IF(F1180&lt;=70000,ROUNDUP(F1180/4,0)+17500,35000)))),MIN(IF(E1180&lt;=0,0,IF(E1180&lt;=12000,E1180,IF(E1180&lt;=32000,ROUNDUP(E1180/2,0)+6000,IF(E1180&lt;=56000,ROUNDUP(E1180/4,0)+14000,28000))))+IF(F1180&lt;=0,0,IF(F1180&lt;=15000,F1180,IF(F1180&lt;=40000,ROUNDUP(F1180/2,0)+7500,IF(F1180&lt;=70000,ROUNDUP(F1180/4,0)+17500,35000)))),28000))))</f>
        <v/>
      </c>
      <c r="T1180" s="18">
        <f>IF(G1180&lt;=0,0,IF(G1180&lt;=12000,G1180,IF(G1180&lt;=32000,ROUNDUP(G1180/2,0)+6000,IF(G1180&lt;=56000,ROUNDUP(G1180/4,0)+14000,28000))))</f>
        <v/>
      </c>
      <c r="U1180" s="18">
        <f>IF(I1180&lt;=0,IF(H1180&lt;=0,0,IF(H1180&lt;=12000,H1180,IF(H1180&lt;=32000,ROUNDUP(H1180/2,0)+6000,IF(H1180&lt;=56000,ROUNDUP(H1180/4,0)+14000,28000)))),IF(H1180&lt;=0,IF(I1180&lt;=0,0,IF(I1180&lt;=15000,I1180,IF(I1180&lt;=40000,ROUNDUP(I1180/2,0)+7500,IF(I1180&lt;=70000,ROUNDUP(I1180/4,0)+17500,35000)))),MAX(IF(I1180&lt;=0,0,IF(I1180&lt;=15000,I1180,IF(I1180&lt;=40000,ROUNDUP(I1180/2,0)+7500,IF(I1180&lt;=70000,ROUNDUP(I1180/4,0)+17500,35000)))),MIN(IF(H1180&lt;=0,0,IF(H1180&lt;=12000,H1180,IF(H1180&lt;=32000,ROUNDUP(H1180/2,0)+6000,IF(H1180&lt;=56000,ROUNDUP(H1180/4,0)+14000,28000))))+IF(I1180&lt;=0,0,IF(I1180&lt;=15000,I1180,IF(I1180&lt;=40000,ROUNDUP(I1180/2,0)+7500,IF(I1180&lt;=70000,ROUNDUP(I1180/4,0)+17500,35000)))),28000))))</f>
        <v/>
      </c>
      <c r="V1180" s="18">
        <f>MIN(70000,S1180+T1180+U1180)</f>
        <v/>
      </c>
      <c r="W1180" s="18">
        <f>MAX(0,ROUNDDOWN(M1180-J1180-N1180-K1180-0,-3))</f>
        <v/>
      </c>
      <c r="X1180" s="18">
        <f>MAX(0,ROUNDDOWN(M1180-J1180-N1180-K1180-R1180,-3))</f>
        <v/>
      </c>
      <c r="Y1180" s="18">
        <f>IF(W1180&lt;=0,0,ROUNDDOWN((W1180*LOOKUP(W1180,{0,1950001,3300001,6950001,9000001,18000001,40000001},{0.05,0.1,0.2,0.23,0.33,0.4,0.45})-LOOKUP(W1180,{0,1950001,3300001,6950001,9000001,18000001,40000001},{0,97500,427500,636000,1536000,2796000,4796000}))*1.021,-2))</f>
        <v/>
      </c>
      <c r="Z1180" s="18">
        <f>IF(X1180&lt;=0,0,ROUNDDOWN((X1180*LOOKUP(X1180,{0,1950001,3300001,6950001,9000001,18000001,40000001},{0.05,0.1,0.2,0.23,0.33,0.4,0.45})-LOOKUP(X1180,{0,1950001,3300001,6950001,9000001,18000001,40000001},{0,97500,427500,636000,1536000,2796000,4796000}))*1.021,-2))</f>
        <v/>
      </c>
      <c r="AA1180" s="18">
        <f>MAX(0,ROUNDDOWN(M1180-J1180-430000-L1180-0,-3))</f>
        <v/>
      </c>
      <c r="AB1180" s="18">
        <f>MAX(0,ROUNDDOWN(M1180-J1180-430000-L1180-V1180,-3))</f>
        <v/>
      </c>
      <c r="AC1180" s="18">
        <f>IF(M1180&lt;=450000,0,MAX(0,ROUNDDOWN(AA1180*0.06-MIN(50000,AA1180)*0.03,-2))+MAX(0,ROUNDDOWN(AA1180*0.04-MIN(50000,AA1180)*0.02,-2)))</f>
        <v/>
      </c>
      <c r="AD1180" s="18">
        <f>IF(M1180&lt;=450000,0,MAX(0,ROUNDDOWN(AB1180*0.06-MIN(50000,AB1180)*0.03,-2))+MAX(0,ROUNDDOWN(AB1180*0.04-MIN(50000,AB1180)*0.02,-2)))</f>
        <v/>
      </c>
      <c r="AE1180" s="18">
        <f>Y1180-Z1180</f>
        <v/>
      </c>
      <c r="AF1180" s="18">
        <f>AC1180-AD1180</f>
        <v/>
      </c>
      <c r="AG1180" s="18">
        <f>AE1180+AF1180</f>
        <v/>
      </c>
      <c r="AH1180" s="20">
        <f>IF(W1180&lt;=0,0,LOOKUP(W1180,{0,1950001,3300001,6950001,9000001,18000001,40000001},{0.05,0.1,0.2,0.23,0.33,0.4,0.45}))</f>
        <v/>
      </c>
    </row>
    <row r="1181">
      <c r="A1181" t="inlineStr">
        <is>
          <t>1万円刻み 特例あり一般12万円</t>
        </is>
      </c>
      <c r="B1181" s="18">
        <f>'4_1万円刻み'!$A$367</f>
        <v/>
      </c>
      <c r="C1181" s="19" t="n">
        <v>2026</v>
      </c>
      <c r="D1181" t="inlineStr">
        <is>
          <t>はい</t>
        </is>
      </c>
      <c r="E1181" s="18" t="n">
        <v>120000</v>
      </c>
      <c r="F1181" s="18" t="n">
        <v>0</v>
      </c>
      <c r="G1181" s="18" t="n">
        <v>0</v>
      </c>
      <c r="H1181" s="18" t="n">
        <v>0</v>
      </c>
      <c r="I1181" s="18" t="n">
        <v>0</v>
      </c>
      <c r="J1181" s="18">
        <f>ROUND(MIN(B1181/12,650000)*12*0.0915+MIN(B1181/12,1390000)*12*(0.0504+0)+B1181*0.005,0)</f>
        <v/>
      </c>
      <c r="K1181" s="18" t="n">
        <v>0</v>
      </c>
      <c r="L1181" s="18" t="n">
        <v>0</v>
      </c>
      <c r="M1181" s="18">
        <f>ROUND(IF(C1181&gt;=2026,IF(B1181&lt;741000,0,IF(B1181&lt;2191000,B1181-740000,IF(B1181&lt;2193000,1451000,IF(B1181&lt;2196000,1453000,IF(B1181&lt;2200000,1456000,IF(B1181&lt;3600000,ROUNDDOWN(B1181/4,-3)*2.8-80000,IF(B1181&lt;6600000,ROUNDDOWN(B1181/4,-3)*3.2-440000,IF(B1181&lt;8500000,ROUNDDOWN(B1181*0.9,0)-1100000,B1181-1950000)))))))),IF(B1181&lt;651000,0,IF(B1181&lt;1900000,B1181-650000,IF(B1181&lt;3600000,ROUNDDOWN(B1181/4,-3)*2.8-80000,IF(B1181&lt;6600000,ROUNDDOWN(B1181/4,-3)*3.2-440000,IF(B1181&lt;8500000,ROUNDDOWN(B1181*0.9,0)-1100000,B1181-1950000)))))),0)</f>
        <v/>
      </c>
      <c r="N1181" s="18">
        <f>IF(M1181&gt;23500000,NA(),IF(C1181&gt;=2026,IF(M1181&lt;=4890000,1040000,IF(M1181&lt;=6550000,670000,620000)),IF(M1181&lt;=1320000,950000,IF(M1181&lt;=3360000,880000,IF(M1181&lt;=4890000,680000,IF(M1181&lt;=6550000,630000,580000))))))</f>
        <v/>
      </c>
      <c r="O1181" s="18">
        <f>IF(F1181&lt;=0,IF(AND(D1181="はい",C1181&gt;=2026,C1181&lt;=2027),IF(E1181&lt;=0,0,IF(E1181&lt;=30000,E1181,IF(E1181&lt;=60000,ROUNDUP(E1181/2,0)+15000,IF(E1181&lt;=120000,ROUNDUP(E1181/4,0)+30000,60000)))),IF(E1181&lt;=0,0,IF(E1181&lt;=20000,E1181,IF(E1181&lt;=40000,ROUNDUP(E1181/2,0)+10000,IF(E1181&lt;=80000,ROUNDUP(E1181/4,0)+20000,40000))))),IF(E1181&lt;=0,IF(F1181&lt;=0,0,IF(F1181&lt;=25000,F1181,IF(F1181&lt;=50000,ROUNDUP(F1181/2,0)+12500,IF(F1181&lt;=100000,ROUNDUP(F1181/4,0)+25000,50000)))),MAX(IF(F1181&lt;=0,0,IF(F1181&lt;=25000,F1181,IF(F1181&lt;=50000,ROUNDUP(F1181/2,0)+12500,IF(F1181&lt;=100000,ROUNDUP(F1181/4,0)+25000,50000)))),MIN(IF(AND(D1181="はい",C1181&gt;=2026,C1181&lt;=2027),IF(E1181&lt;=0,0,IF(E1181&lt;=30000,E1181,IF(E1181&lt;=60000,ROUNDUP(E1181/2,0)+15000,IF(E1181&lt;=120000,ROUNDUP(E1181/4,0)+30000,60000)))),IF(E1181&lt;=0,0,IF(E1181&lt;=20000,E1181,IF(E1181&lt;=40000,ROUNDUP(E1181/2,0)+10000,IF(E1181&lt;=80000,ROUNDUP(E1181/4,0)+20000,40000)))))+IF(F1181&lt;=0,0,IF(F1181&lt;=25000,F1181,IF(F1181&lt;=50000,ROUNDUP(F1181/2,0)+12500,IF(F1181&lt;=100000,ROUNDUP(F1181/4,0)+25000,50000)))),IF(AND(D1181="はい",C1181&gt;=2026,C1181&lt;=2027),60000,40000)))))</f>
        <v/>
      </c>
      <c r="P1181" s="18">
        <f>IF(G1181&lt;=0,0,IF(G1181&lt;=20000,G1181,IF(G1181&lt;=40000,ROUNDUP(G1181/2,0)+10000,IF(G1181&lt;=80000,ROUNDUP(G1181/4,0)+20000,40000))))</f>
        <v/>
      </c>
      <c r="Q1181" s="18">
        <f>IF(I1181&lt;=0,IF(H1181&lt;=0,0,IF(H1181&lt;=20000,H1181,IF(H1181&lt;=40000,ROUNDUP(H1181/2,0)+10000,IF(H1181&lt;=80000,ROUNDUP(H1181/4,0)+20000,40000)))),IF(H1181&lt;=0,IF(I1181&lt;=0,0,IF(I1181&lt;=25000,I1181,IF(I1181&lt;=50000,ROUNDUP(I1181/2,0)+12500,IF(I1181&lt;=100000,ROUNDUP(I1181/4,0)+25000,50000)))),MAX(IF(I1181&lt;=0,0,IF(I1181&lt;=25000,I1181,IF(I1181&lt;=50000,ROUNDUP(I1181/2,0)+12500,IF(I1181&lt;=100000,ROUNDUP(I1181/4,0)+25000,50000)))),MIN(IF(H1181&lt;=0,0,IF(H1181&lt;=20000,H1181,IF(H1181&lt;=40000,ROUNDUP(H1181/2,0)+10000,IF(H1181&lt;=80000,ROUNDUP(H1181/4,0)+20000,40000))))+IF(I1181&lt;=0,0,IF(I1181&lt;=25000,I1181,IF(I1181&lt;=50000,ROUNDUP(I1181/2,0)+12500,IF(I1181&lt;=100000,ROUNDUP(I1181/4,0)+25000,50000)))),40000))))</f>
        <v/>
      </c>
      <c r="R1181" s="18">
        <f>MIN(120000,O1181+P1181+Q1181)</f>
        <v/>
      </c>
      <c r="S1181" s="18">
        <f>IF(F1181&lt;=0,IF(E1181&lt;=0,0,IF(E1181&lt;=12000,E1181,IF(E1181&lt;=32000,ROUNDUP(E1181/2,0)+6000,IF(E1181&lt;=56000,ROUNDUP(E1181/4,0)+14000,28000)))),IF(E1181&lt;=0,IF(F1181&lt;=0,0,IF(F1181&lt;=15000,F1181,IF(F1181&lt;=40000,ROUNDUP(F1181/2,0)+7500,IF(F1181&lt;=70000,ROUNDUP(F1181/4,0)+17500,35000)))),MAX(IF(F1181&lt;=0,0,IF(F1181&lt;=15000,F1181,IF(F1181&lt;=40000,ROUNDUP(F1181/2,0)+7500,IF(F1181&lt;=70000,ROUNDUP(F1181/4,0)+17500,35000)))),MIN(IF(E1181&lt;=0,0,IF(E1181&lt;=12000,E1181,IF(E1181&lt;=32000,ROUNDUP(E1181/2,0)+6000,IF(E1181&lt;=56000,ROUNDUP(E1181/4,0)+14000,28000))))+IF(F1181&lt;=0,0,IF(F1181&lt;=15000,F1181,IF(F1181&lt;=40000,ROUNDUP(F1181/2,0)+7500,IF(F1181&lt;=70000,ROUNDUP(F1181/4,0)+17500,35000)))),28000))))</f>
        <v/>
      </c>
      <c r="T1181" s="18">
        <f>IF(G1181&lt;=0,0,IF(G1181&lt;=12000,G1181,IF(G1181&lt;=32000,ROUNDUP(G1181/2,0)+6000,IF(G1181&lt;=56000,ROUNDUP(G1181/4,0)+14000,28000))))</f>
        <v/>
      </c>
      <c r="U1181" s="18">
        <f>IF(I1181&lt;=0,IF(H1181&lt;=0,0,IF(H1181&lt;=12000,H1181,IF(H1181&lt;=32000,ROUNDUP(H1181/2,0)+6000,IF(H1181&lt;=56000,ROUNDUP(H1181/4,0)+14000,28000)))),IF(H1181&lt;=0,IF(I1181&lt;=0,0,IF(I1181&lt;=15000,I1181,IF(I1181&lt;=40000,ROUNDUP(I1181/2,0)+7500,IF(I1181&lt;=70000,ROUNDUP(I1181/4,0)+17500,35000)))),MAX(IF(I1181&lt;=0,0,IF(I1181&lt;=15000,I1181,IF(I1181&lt;=40000,ROUNDUP(I1181/2,0)+7500,IF(I1181&lt;=70000,ROUNDUP(I1181/4,0)+17500,35000)))),MIN(IF(H1181&lt;=0,0,IF(H1181&lt;=12000,H1181,IF(H1181&lt;=32000,ROUNDUP(H1181/2,0)+6000,IF(H1181&lt;=56000,ROUNDUP(H1181/4,0)+14000,28000))))+IF(I1181&lt;=0,0,IF(I1181&lt;=15000,I1181,IF(I1181&lt;=40000,ROUNDUP(I1181/2,0)+7500,IF(I1181&lt;=70000,ROUNDUP(I1181/4,0)+17500,35000)))),28000))))</f>
        <v/>
      </c>
      <c r="V1181" s="18">
        <f>MIN(70000,S1181+T1181+U1181)</f>
        <v/>
      </c>
      <c r="W1181" s="18">
        <f>MAX(0,ROUNDDOWN(M1181-J1181-N1181-K1181-0,-3))</f>
        <v/>
      </c>
      <c r="X1181" s="18">
        <f>MAX(0,ROUNDDOWN(M1181-J1181-N1181-K1181-R1181,-3))</f>
        <v/>
      </c>
      <c r="Y1181" s="18">
        <f>IF(W1181&lt;=0,0,ROUNDDOWN((W1181*LOOKUP(W1181,{0,1950001,3300001,6950001,9000001,18000001,40000001},{0.05,0.1,0.2,0.23,0.33,0.4,0.45})-LOOKUP(W1181,{0,1950001,3300001,6950001,9000001,18000001,40000001},{0,97500,427500,636000,1536000,2796000,4796000}))*1.021,-2))</f>
        <v/>
      </c>
      <c r="Z1181" s="18">
        <f>IF(X1181&lt;=0,0,ROUNDDOWN((X1181*LOOKUP(X1181,{0,1950001,3300001,6950001,9000001,18000001,40000001},{0.05,0.1,0.2,0.23,0.33,0.4,0.45})-LOOKUP(X1181,{0,1950001,3300001,6950001,9000001,18000001,40000001},{0,97500,427500,636000,1536000,2796000,4796000}))*1.021,-2))</f>
        <v/>
      </c>
      <c r="AA1181" s="18">
        <f>MAX(0,ROUNDDOWN(M1181-J1181-430000-L1181-0,-3))</f>
        <v/>
      </c>
      <c r="AB1181" s="18">
        <f>MAX(0,ROUNDDOWN(M1181-J1181-430000-L1181-V1181,-3))</f>
        <v/>
      </c>
      <c r="AC1181" s="18">
        <f>IF(M1181&lt;=450000,0,MAX(0,ROUNDDOWN(AA1181*0.06-MIN(50000,AA1181)*0.03,-2))+MAX(0,ROUNDDOWN(AA1181*0.04-MIN(50000,AA1181)*0.02,-2)))</f>
        <v/>
      </c>
      <c r="AD1181" s="18">
        <f>IF(M1181&lt;=450000,0,MAX(0,ROUNDDOWN(AB1181*0.06-MIN(50000,AB1181)*0.03,-2))+MAX(0,ROUNDDOWN(AB1181*0.04-MIN(50000,AB1181)*0.02,-2)))</f>
        <v/>
      </c>
      <c r="AE1181" s="18">
        <f>Y1181-Z1181</f>
        <v/>
      </c>
      <c r="AF1181" s="18">
        <f>AC1181-AD1181</f>
        <v/>
      </c>
      <c r="AG1181" s="18">
        <f>AE1181+AF1181</f>
        <v/>
      </c>
      <c r="AH1181" s="20">
        <f>IF(W1181&lt;=0,0,LOOKUP(W1181,{0,1950001,3300001,6950001,9000001,18000001,40000001},{0.05,0.1,0.2,0.23,0.33,0.4,0.45}))</f>
        <v/>
      </c>
    </row>
    <row r="1182">
      <c r="A1182" t="inlineStr">
        <is>
          <t>1万円刻み 3区分8万円ずつ</t>
        </is>
      </c>
      <c r="B1182" s="18">
        <f>'4_1万円刻み'!$A$368</f>
        <v/>
      </c>
      <c r="C1182" s="19" t="n">
        <v>2026</v>
      </c>
      <c r="D1182" t="inlineStr">
        <is>
          <t>いいえ</t>
        </is>
      </c>
      <c r="E1182" s="18" t="n">
        <v>80000</v>
      </c>
      <c r="F1182" s="18" t="n">
        <v>0</v>
      </c>
      <c r="G1182" s="18" t="n">
        <v>80000</v>
      </c>
      <c r="H1182" s="18" t="n">
        <v>80000</v>
      </c>
      <c r="I1182" s="18" t="n">
        <v>0</v>
      </c>
      <c r="J1182" s="18">
        <f>ROUND(MIN(B1182/12,650000)*12*0.0915+MIN(B1182/12,1390000)*12*(0.0504+0)+B1182*0.005,0)</f>
        <v/>
      </c>
      <c r="K1182" s="18" t="n">
        <v>0</v>
      </c>
      <c r="L1182" s="18" t="n">
        <v>0</v>
      </c>
      <c r="M1182" s="18">
        <f>ROUND(IF(C1182&gt;=2026,IF(B1182&lt;741000,0,IF(B1182&lt;2191000,B1182-740000,IF(B1182&lt;2193000,1451000,IF(B1182&lt;2196000,1453000,IF(B1182&lt;2200000,1456000,IF(B1182&lt;3600000,ROUNDDOWN(B1182/4,-3)*2.8-80000,IF(B1182&lt;6600000,ROUNDDOWN(B1182/4,-3)*3.2-440000,IF(B1182&lt;8500000,ROUNDDOWN(B1182*0.9,0)-1100000,B1182-1950000)))))))),IF(B1182&lt;651000,0,IF(B1182&lt;1900000,B1182-650000,IF(B1182&lt;3600000,ROUNDDOWN(B1182/4,-3)*2.8-80000,IF(B1182&lt;6600000,ROUNDDOWN(B1182/4,-3)*3.2-440000,IF(B1182&lt;8500000,ROUNDDOWN(B1182*0.9,0)-1100000,B1182-1950000)))))),0)</f>
        <v/>
      </c>
      <c r="N1182" s="18">
        <f>IF(M1182&gt;23500000,NA(),IF(C1182&gt;=2026,IF(M1182&lt;=4890000,1040000,IF(M1182&lt;=6550000,670000,620000)),IF(M1182&lt;=1320000,950000,IF(M1182&lt;=3360000,880000,IF(M1182&lt;=4890000,680000,IF(M1182&lt;=6550000,630000,580000))))))</f>
        <v/>
      </c>
      <c r="O1182" s="18">
        <f>IF(F1182&lt;=0,IF(AND(D1182="はい",C1182&gt;=2026,C1182&lt;=2027),IF(E1182&lt;=0,0,IF(E1182&lt;=30000,E1182,IF(E1182&lt;=60000,ROUNDUP(E1182/2,0)+15000,IF(E1182&lt;=120000,ROUNDUP(E1182/4,0)+30000,60000)))),IF(E1182&lt;=0,0,IF(E1182&lt;=20000,E1182,IF(E1182&lt;=40000,ROUNDUP(E1182/2,0)+10000,IF(E1182&lt;=80000,ROUNDUP(E1182/4,0)+20000,40000))))),IF(E1182&lt;=0,IF(F1182&lt;=0,0,IF(F1182&lt;=25000,F1182,IF(F1182&lt;=50000,ROUNDUP(F1182/2,0)+12500,IF(F1182&lt;=100000,ROUNDUP(F1182/4,0)+25000,50000)))),MAX(IF(F1182&lt;=0,0,IF(F1182&lt;=25000,F1182,IF(F1182&lt;=50000,ROUNDUP(F1182/2,0)+12500,IF(F1182&lt;=100000,ROUNDUP(F1182/4,0)+25000,50000)))),MIN(IF(AND(D1182="はい",C1182&gt;=2026,C1182&lt;=2027),IF(E1182&lt;=0,0,IF(E1182&lt;=30000,E1182,IF(E1182&lt;=60000,ROUNDUP(E1182/2,0)+15000,IF(E1182&lt;=120000,ROUNDUP(E1182/4,0)+30000,60000)))),IF(E1182&lt;=0,0,IF(E1182&lt;=20000,E1182,IF(E1182&lt;=40000,ROUNDUP(E1182/2,0)+10000,IF(E1182&lt;=80000,ROUNDUP(E1182/4,0)+20000,40000)))))+IF(F1182&lt;=0,0,IF(F1182&lt;=25000,F1182,IF(F1182&lt;=50000,ROUNDUP(F1182/2,0)+12500,IF(F1182&lt;=100000,ROUNDUP(F1182/4,0)+25000,50000)))),IF(AND(D1182="はい",C1182&gt;=2026,C1182&lt;=2027),60000,40000)))))</f>
        <v/>
      </c>
      <c r="P1182" s="18">
        <f>IF(G1182&lt;=0,0,IF(G1182&lt;=20000,G1182,IF(G1182&lt;=40000,ROUNDUP(G1182/2,0)+10000,IF(G1182&lt;=80000,ROUNDUP(G1182/4,0)+20000,40000))))</f>
        <v/>
      </c>
      <c r="Q1182" s="18">
        <f>IF(I1182&lt;=0,IF(H1182&lt;=0,0,IF(H1182&lt;=20000,H1182,IF(H1182&lt;=40000,ROUNDUP(H1182/2,0)+10000,IF(H1182&lt;=80000,ROUNDUP(H1182/4,0)+20000,40000)))),IF(H1182&lt;=0,IF(I1182&lt;=0,0,IF(I1182&lt;=25000,I1182,IF(I1182&lt;=50000,ROUNDUP(I1182/2,0)+12500,IF(I1182&lt;=100000,ROUNDUP(I1182/4,0)+25000,50000)))),MAX(IF(I1182&lt;=0,0,IF(I1182&lt;=25000,I1182,IF(I1182&lt;=50000,ROUNDUP(I1182/2,0)+12500,IF(I1182&lt;=100000,ROUNDUP(I1182/4,0)+25000,50000)))),MIN(IF(H1182&lt;=0,0,IF(H1182&lt;=20000,H1182,IF(H1182&lt;=40000,ROUNDUP(H1182/2,0)+10000,IF(H1182&lt;=80000,ROUNDUP(H1182/4,0)+20000,40000))))+IF(I1182&lt;=0,0,IF(I1182&lt;=25000,I1182,IF(I1182&lt;=50000,ROUNDUP(I1182/2,0)+12500,IF(I1182&lt;=100000,ROUNDUP(I1182/4,0)+25000,50000)))),40000))))</f>
        <v/>
      </c>
      <c r="R1182" s="18">
        <f>MIN(120000,O1182+P1182+Q1182)</f>
        <v/>
      </c>
      <c r="S1182" s="18">
        <f>IF(F1182&lt;=0,IF(E1182&lt;=0,0,IF(E1182&lt;=12000,E1182,IF(E1182&lt;=32000,ROUNDUP(E1182/2,0)+6000,IF(E1182&lt;=56000,ROUNDUP(E1182/4,0)+14000,28000)))),IF(E1182&lt;=0,IF(F1182&lt;=0,0,IF(F1182&lt;=15000,F1182,IF(F1182&lt;=40000,ROUNDUP(F1182/2,0)+7500,IF(F1182&lt;=70000,ROUNDUP(F1182/4,0)+17500,35000)))),MAX(IF(F1182&lt;=0,0,IF(F1182&lt;=15000,F1182,IF(F1182&lt;=40000,ROUNDUP(F1182/2,0)+7500,IF(F1182&lt;=70000,ROUNDUP(F1182/4,0)+17500,35000)))),MIN(IF(E1182&lt;=0,0,IF(E1182&lt;=12000,E1182,IF(E1182&lt;=32000,ROUNDUP(E1182/2,0)+6000,IF(E1182&lt;=56000,ROUNDUP(E1182/4,0)+14000,28000))))+IF(F1182&lt;=0,0,IF(F1182&lt;=15000,F1182,IF(F1182&lt;=40000,ROUNDUP(F1182/2,0)+7500,IF(F1182&lt;=70000,ROUNDUP(F1182/4,0)+17500,35000)))),28000))))</f>
        <v/>
      </c>
      <c r="T1182" s="18">
        <f>IF(G1182&lt;=0,0,IF(G1182&lt;=12000,G1182,IF(G1182&lt;=32000,ROUNDUP(G1182/2,0)+6000,IF(G1182&lt;=56000,ROUNDUP(G1182/4,0)+14000,28000))))</f>
        <v/>
      </c>
      <c r="U1182" s="18">
        <f>IF(I1182&lt;=0,IF(H1182&lt;=0,0,IF(H1182&lt;=12000,H1182,IF(H1182&lt;=32000,ROUNDUP(H1182/2,0)+6000,IF(H1182&lt;=56000,ROUNDUP(H1182/4,0)+14000,28000)))),IF(H1182&lt;=0,IF(I1182&lt;=0,0,IF(I1182&lt;=15000,I1182,IF(I1182&lt;=40000,ROUNDUP(I1182/2,0)+7500,IF(I1182&lt;=70000,ROUNDUP(I1182/4,0)+17500,35000)))),MAX(IF(I1182&lt;=0,0,IF(I1182&lt;=15000,I1182,IF(I1182&lt;=40000,ROUNDUP(I1182/2,0)+7500,IF(I1182&lt;=70000,ROUNDUP(I1182/4,0)+17500,35000)))),MIN(IF(H1182&lt;=0,0,IF(H1182&lt;=12000,H1182,IF(H1182&lt;=32000,ROUNDUP(H1182/2,0)+6000,IF(H1182&lt;=56000,ROUNDUP(H1182/4,0)+14000,28000))))+IF(I1182&lt;=0,0,IF(I1182&lt;=15000,I1182,IF(I1182&lt;=40000,ROUNDUP(I1182/2,0)+7500,IF(I1182&lt;=70000,ROUNDUP(I1182/4,0)+17500,35000)))),28000))))</f>
        <v/>
      </c>
      <c r="V1182" s="18">
        <f>MIN(70000,S1182+T1182+U1182)</f>
        <v/>
      </c>
      <c r="W1182" s="18">
        <f>MAX(0,ROUNDDOWN(M1182-J1182-N1182-K1182-0,-3))</f>
        <v/>
      </c>
      <c r="X1182" s="18">
        <f>MAX(0,ROUNDDOWN(M1182-J1182-N1182-K1182-R1182,-3))</f>
        <v/>
      </c>
      <c r="Y1182" s="18">
        <f>IF(W1182&lt;=0,0,ROUNDDOWN((W1182*LOOKUP(W1182,{0,1950001,3300001,6950001,9000001,18000001,40000001},{0.05,0.1,0.2,0.23,0.33,0.4,0.45})-LOOKUP(W1182,{0,1950001,3300001,6950001,9000001,18000001,40000001},{0,97500,427500,636000,1536000,2796000,4796000}))*1.021,-2))</f>
        <v/>
      </c>
      <c r="Z1182" s="18">
        <f>IF(X1182&lt;=0,0,ROUNDDOWN((X1182*LOOKUP(X1182,{0,1950001,3300001,6950001,9000001,18000001,40000001},{0.05,0.1,0.2,0.23,0.33,0.4,0.45})-LOOKUP(X1182,{0,1950001,3300001,6950001,9000001,18000001,40000001},{0,97500,427500,636000,1536000,2796000,4796000}))*1.021,-2))</f>
        <v/>
      </c>
      <c r="AA1182" s="18">
        <f>MAX(0,ROUNDDOWN(M1182-J1182-430000-L1182-0,-3))</f>
        <v/>
      </c>
      <c r="AB1182" s="18">
        <f>MAX(0,ROUNDDOWN(M1182-J1182-430000-L1182-V1182,-3))</f>
        <v/>
      </c>
      <c r="AC1182" s="18">
        <f>IF(M1182&lt;=450000,0,MAX(0,ROUNDDOWN(AA1182*0.06-MIN(50000,AA1182)*0.03,-2))+MAX(0,ROUNDDOWN(AA1182*0.04-MIN(50000,AA1182)*0.02,-2)))</f>
        <v/>
      </c>
      <c r="AD1182" s="18">
        <f>IF(M1182&lt;=450000,0,MAX(0,ROUNDDOWN(AB1182*0.06-MIN(50000,AB1182)*0.03,-2))+MAX(0,ROUNDDOWN(AB1182*0.04-MIN(50000,AB1182)*0.02,-2)))</f>
        <v/>
      </c>
      <c r="AE1182" s="18">
        <f>Y1182-Z1182</f>
        <v/>
      </c>
      <c r="AF1182" s="18">
        <f>AC1182-AD1182</f>
        <v/>
      </c>
      <c r="AG1182" s="18">
        <f>AE1182+AF1182</f>
        <v/>
      </c>
      <c r="AH1182" s="20">
        <f>IF(W1182&lt;=0,0,LOOKUP(W1182,{0,1950001,3300001,6950001,9000001,18000001,40000001},{0.05,0.1,0.2,0.23,0.33,0.4,0.45}))</f>
        <v/>
      </c>
    </row>
    <row r="1183">
      <c r="A1183" t="inlineStr">
        <is>
          <t>1万円刻み 一般8万円</t>
        </is>
      </c>
      <c r="B1183" s="18">
        <f>'4_1万円刻み'!$A$368</f>
        <v/>
      </c>
      <c r="C1183" s="19" t="n">
        <v>2026</v>
      </c>
      <c r="D1183" t="inlineStr">
        <is>
          <t>いいえ</t>
        </is>
      </c>
      <c r="E1183" s="18" t="n">
        <v>80000</v>
      </c>
      <c r="F1183" s="18" t="n">
        <v>0</v>
      </c>
      <c r="G1183" s="18" t="n">
        <v>0</v>
      </c>
      <c r="H1183" s="18" t="n">
        <v>0</v>
      </c>
      <c r="I1183" s="18" t="n">
        <v>0</v>
      </c>
      <c r="J1183" s="18">
        <f>ROUND(MIN(B1183/12,650000)*12*0.0915+MIN(B1183/12,1390000)*12*(0.0504+0)+B1183*0.005,0)</f>
        <v/>
      </c>
      <c r="K1183" s="18" t="n">
        <v>0</v>
      </c>
      <c r="L1183" s="18" t="n">
        <v>0</v>
      </c>
      <c r="M1183" s="18">
        <f>ROUND(IF(C1183&gt;=2026,IF(B1183&lt;741000,0,IF(B1183&lt;2191000,B1183-740000,IF(B1183&lt;2193000,1451000,IF(B1183&lt;2196000,1453000,IF(B1183&lt;2200000,1456000,IF(B1183&lt;3600000,ROUNDDOWN(B1183/4,-3)*2.8-80000,IF(B1183&lt;6600000,ROUNDDOWN(B1183/4,-3)*3.2-440000,IF(B1183&lt;8500000,ROUNDDOWN(B1183*0.9,0)-1100000,B1183-1950000)))))))),IF(B1183&lt;651000,0,IF(B1183&lt;1900000,B1183-650000,IF(B1183&lt;3600000,ROUNDDOWN(B1183/4,-3)*2.8-80000,IF(B1183&lt;6600000,ROUNDDOWN(B1183/4,-3)*3.2-440000,IF(B1183&lt;8500000,ROUNDDOWN(B1183*0.9,0)-1100000,B1183-1950000)))))),0)</f>
        <v/>
      </c>
      <c r="N1183" s="18">
        <f>IF(M1183&gt;23500000,NA(),IF(C1183&gt;=2026,IF(M1183&lt;=4890000,1040000,IF(M1183&lt;=6550000,670000,620000)),IF(M1183&lt;=1320000,950000,IF(M1183&lt;=3360000,880000,IF(M1183&lt;=4890000,680000,IF(M1183&lt;=6550000,630000,580000))))))</f>
        <v/>
      </c>
      <c r="O1183" s="18">
        <f>IF(F1183&lt;=0,IF(AND(D1183="はい",C1183&gt;=2026,C1183&lt;=2027),IF(E1183&lt;=0,0,IF(E1183&lt;=30000,E1183,IF(E1183&lt;=60000,ROUNDUP(E1183/2,0)+15000,IF(E1183&lt;=120000,ROUNDUP(E1183/4,0)+30000,60000)))),IF(E1183&lt;=0,0,IF(E1183&lt;=20000,E1183,IF(E1183&lt;=40000,ROUNDUP(E1183/2,0)+10000,IF(E1183&lt;=80000,ROUNDUP(E1183/4,0)+20000,40000))))),IF(E1183&lt;=0,IF(F1183&lt;=0,0,IF(F1183&lt;=25000,F1183,IF(F1183&lt;=50000,ROUNDUP(F1183/2,0)+12500,IF(F1183&lt;=100000,ROUNDUP(F1183/4,0)+25000,50000)))),MAX(IF(F1183&lt;=0,0,IF(F1183&lt;=25000,F1183,IF(F1183&lt;=50000,ROUNDUP(F1183/2,0)+12500,IF(F1183&lt;=100000,ROUNDUP(F1183/4,0)+25000,50000)))),MIN(IF(AND(D1183="はい",C1183&gt;=2026,C1183&lt;=2027),IF(E1183&lt;=0,0,IF(E1183&lt;=30000,E1183,IF(E1183&lt;=60000,ROUNDUP(E1183/2,0)+15000,IF(E1183&lt;=120000,ROUNDUP(E1183/4,0)+30000,60000)))),IF(E1183&lt;=0,0,IF(E1183&lt;=20000,E1183,IF(E1183&lt;=40000,ROUNDUP(E1183/2,0)+10000,IF(E1183&lt;=80000,ROUNDUP(E1183/4,0)+20000,40000)))))+IF(F1183&lt;=0,0,IF(F1183&lt;=25000,F1183,IF(F1183&lt;=50000,ROUNDUP(F1183/2,0)+12500,IF(F1183&lt;=100000,ROUNDUP(F1183/4,0)+25000,50000)))),IF(AND(D1183="はい",C1183&gt;=2026,C1183&lt;=2027),60000,40000)))))</f>
        <v/>
      </c>
      <c r="P1183" s="18">
        <f>IF(G1183&lt;=0,0,IF(G1183&lt;=20000,G1183,IF(G1183&lt;=40000,ROUNDUP(G1183/2,0)+10000,IF(G1183&lt;=80000,ROUNDUP(G1183/4,0)+20000,40000))))</f>
        <v/>
      </c>
      <c r="Q1183" s="18">
        <f>IF(I1183&lt;=0,IF(H1183&lt;=0,0,IF(H1183&lt;=20000,H1183,IF(H1183&lt;=40000,ROUNDUP(H1183/2,0)+10000,IF(H1183&lt;=80000,ROUNDUP(H1183/4,0)+20000,40000)))),IF(H1183&lt;=0,IF(I1183&lt;=0,0,IF(I1183&lt;=25000,I1183,IF(I1183&lt;=50000,ROUNDUP(I1183/2,0)+12500,IF(I1183&lt;=100000,ROUNDUP(I1183/4,0)+25000,50000)))),MAX(IF(I1183&lt;=0,0,IF(I1183&lt;=25000,I1183,IF(I1183&lt;=50000,ROUNDUP(I1183/2,0)+12500,IF(I1183&lt;=100000,ROUNDUP(I1183/4,0)+25000,50000)))),MIN(IF(H1183&lt;=0,0,IF(H1183&lt;=20000,H1183,IF(H1183&lt;=40000,ROUNDUP(H1183/2,0)+10000,IF(H1183&lt;=80000,ROUNDUP(H1183/4,0)+20000,40000))))+IF(I1183&lt;=0,0,IF(I1183&lt;=25000,I1183,IF(I1183&lt;=50000,ROUNDUP(I1183/2,0)+12500,IF(I1183&lt;=100000,ROUNDUP(I1183/4,0)+25000,50000)))),40000))))</f>
        <v/>
      </c>
      <c r="R1183" s="18">
        <f>MIN(120000,O1183+P1183+Q1183)</f>
        <v/>
      </c>
      <c r="S1183" s="18">
        <f>IF(F1183&lt;=0,IF(E1183&lt;=0,0,IF(E1183&lt;=12000,E1183,IF(E1183&lt;=32000,ROUNDUP(E1183/2,0)+6000,IF(E1183&lt;=56000,ROUNDUP(E1183/4,0)+14000,28000)))),IF(E1183&lt;=0,IF(F1183&lt;=0,0,IF(F1183&lt;=15000,F1183,IF(F1183&lt;=40000,ROUNDUP(F1183/2,0)+7500,IF(F1183&lt;=70000,ROUNDUP(F1183/4,0)+17500,35000)))),MAX(IF(F1183&lt;=0,0,IF(F1183&lt;=15000,F1183,IF(F1183&lt;=40000,ROUNDUP(F1183/2,0)+7500,IF(F1183&lt;=70000,ROUNDUP(F1183/4,0)+17500,35000)))),MIN(IF(E1183&lt;=0,0,IF(E1183&lt;=12000,E1183,IF(E1183&lt;=32000,ROUNDUP(E1183/2,0)+6000,IF(E1183&lt;=56000,ROUNDUP(E1183/4,0)+14000,28000))))+IF(F1183&lt;=0,0,IF(F1183&lt;=15000,F1183,IF(F1183&lt;=40000,ROUNDUP(F1183/2,0)+7500,IF(F1183&lt;=70000,ROUNDUP(F1183/4,0)+17500,35000)))),28000))))</f>
        <v/>
      </c>
      <c r="T1183" s="18">
        <f>IF(G1183&lt;=0,0,IF(G1183&lt;=12000,G1183,IF(G1183&lt;=32000,ROUNDUP(G1183/2,0)+6000,IF(G1183&lt;=56000,ROUNDUP(G1183/4,0)+14000,28000))))</f>
        <v/>
      </c>
      <c r="U1183" s="18">
        <f>IF(I1183&lt;=0,IF(H1183&lt;=0,0,IF(H1183&lt;=12000,H1183,IF(H1183&lt;=32000,ROUNDUP(H1183/2,0)+6000,IF(H1183&lt;=56000,ROUNDUP(H1183/4,0)+14000,28000)))),IF(H1183&lt;=0,IF(I1183&lt;=0,0,IF(I1183&lt;=15000,I1183,IF(I1183&lt;=40000,ROUNDUP(I1183/2,0)+7500,IF(I1183&lt;=70000,ROUNDUP(I1183/4,0)+17500,35000)))),MAX(IF(I1183&lt;=0,0,IF(I1183&lt;=15000,I1183,IF(I1183&lt;=40000,ROUNDUP(I1183/2,0)+7500,IF(I1183&lt;=70000,ROUNDUP(I1183/4,0)+17500,35000)))),MIN(IF(H1183&lt;=0,0,IF(H1183&lt;=12000,H1183,IF(H1183&lt;=32000,ROUNDUP(H1183/2,0)+6000,IF(H1183&lt;=56000,ROUNDUP(H1183/4,0)+14000,28000))))+IF(I1183&lt;=0,0,IF(I1183&lt;=15000,I1183,IF(I1183&lt;=40000,ROUNDUP(I1183/2,0)+7500,IF(I1183&lt;=70000,ROUNDUP(I1183/4,0)+17500,35000)))),28000))))</f>
        <v/>
      </c>
      <c r="V1183" s="18">
        <f>MIN(70000,S1183+T1183+U1183)</f>
        <v/>
      </c>
      <c r="W1183" s="18">
        <f>MAX(0,ROUNDDOWN(M1183-J1183-N1183-K1183-0,-3))</f>
        <v/>
      </c>
      <c r="X1183" s="18">
        <f>MAX(0,ROUNDDOWN(M1183-J1183-N1183-K1183-R1183,-3))</f>
        <v/>
      </c>
      <c r="Y1183" s="18">
        <f>IF(W1183&lt;=0,0,ROUNDDOWN((W1183*LOOKUP(W1183,{0,1950001,3300001,6950001,9000001,18000001,40000001},{0.05,0.1,0.2,0.23,0.33,0.4,0.45})-LOOKUP(W1183,{0,1950001,3300001,6950001,9000001,18000001,40000001},{0,97500,427500,636000,1536000,2796000,4796000}))*1.021,-2))</f>
        <v/>
      </c>
      <c r="Z1183" s="18">
        <f>IF(X1183&lt;=0,0,ROUNDDOWN((X1183*LOOKUP(X1183,{0,1950001,3300001,6950001,9000001,18000001,40000001},{0.05,0.1,0.2,0.23,0.33,0.4,0.45})-LOOKUP(X1183,{0,1950001,3300001,6950001,9000001,18000001,40000001},{0,97500,427500,636000,1536000,2796000,4796000}))*1.021,-2))</f>
        <v/>
      </c>
      <c r="AA1183" s="18">
        <f>MAX(0,ROUNDDOWN(M1183-J1183-430000-L1183-0,-3))</f>
        <v/>
      </c>
      <c r="AB1183" s="18">
        <f>MAX(0,ROUNDDOWN(M1183-J1183-430000-L1183-V1183,-3))</f>
        <v/>
      </c>
      <c r="AC1183" s="18">
        <f>IF(M1183&lt;=450000,0,MAX(0,ROUNDDOWN(AA1183*0.06-MIN(50000,AA1183)*0.03,-2))+MAX(0,ROUNDDOWN(AA1183*0.04-MIN(50000,AA1183)*0.02,-2)))</f>
        <v/>
      </c>
      <c r="AD1183" s="18">
        <f>IF(M1183&lt;=450000,0,MAX(0,ROUNDDOWN(AB1183*0.06-MIN(50000,AB1183)*0.03,-2))+MAX(0,ROUNDDOWN(AB1183*0.04-MIN(50000,AB1183)*0.02,-2)))</f>
        <v/>
      </c>
      <c r="AE1183" s="18">
        <f>Y1183-Z1183</f>
        <v/>
      </c>
      <c r="AF1183" s="18">
        <f>AC1183-AD1183</f>
        <v/>
      </c>
      <c r="AG1183" s="18">
        <f>AE1183+AF1183</f>
        <v/>
      </c>
      <c r="AH1183" s="20">
        <f>IF(W1183&lt;=0,0,LOOKUP(W1183,{0,1950001,3300001,6950001,9000001,18000001,40000001},{0.05,0.1,0.2,0.23,0.33,0.4,0.45}))</f>
        <v/>
      </c>
    </row>
    <row r="1184">
      <c r="A1184" t="inlineStr">
        <is>
          <t>1万円刻み 特例あり一般12万円</t>
        </is>
      </c>
      <c r="B1184" s="18">
        <f>'4_1万円刻み'!$A$368</f>
        <v/>
      </c>
      <c r="C1184" s="19" t="n">
        <v>2026</v>
      </c>
      <c r="D1184" t="inlineStr">
        <is>
          <t>はい</t>
        </is>
      </c>
      <c r="E1184" s="18" t="n">
        <v>120000</v>
      </c>
      <c r="F1184" s="18" t="n">
        <v>0</v>
      </c>
      <c r="G1184" s="18" t="n">
        <v>0</v>
      </c>
      <c r="H1184" s="18" t="n">
        <v>0</v>
      </c>
      <c r="I1184" s="18" t="n">
        <v>0</v>
      </c>
      <c r="J1184" s="18">
        <f>ROUND(MIN(B1184/12,650000)*12*0.0915+MIN(B1184/12,1390000)*12*(0.0504+0)+B1184*0.005,0)</f>
        <v/>
      </c>
      <c r="K1184" s="18" t="n">
        <v>0</v>
      </c>
      <c r="L1184" s="18" t="n">
        <v>0</v>
      </c>
      <c r="M1184" s="18">
        <f>ROUND(IF(C1184&gt;=2026,IF(B1184&lt;741000,0,IF(B1184&lt;2191000,B1184-740000,IF(B1184&lt;2193000,1451000,IF(B1184&lt;2196000,1453000,IF(B1184&lt;2200000,1456000,IF(B1184&lt;3600000,ROUNDDOWN(B1184/4,-3)*2.8-80000,IF(B1184&lt;6600000,ROUNDDOWN(B1184/4,-3)*3.2-440000,IF(B1184&lt;8500000,ROUNDDOWN(B1184*0.9,0)-1100000,B1184-1950000)))))))),IF(B1184&lt;651000,0,IF(B1184&lt;1900000,B1184-650000,IF(B1184&lt;3600000,ROUNDDOWN(B1184/4,-3)*2.8-80000,IF(B1184&lt;6600000,ROUNDDOWN(B1184/4,-3)*3.2-440000,IF(B1184&lt;8500000,ROUNDDOWN(B1184*0.9,0)-1100000,B1184-1950000)))))),0)</f>
        <v/>
      </c>
      <c r="N1184" s="18">
        <f>IF(M1184&gt;23500000,NA(),IF(C1184&gt;=2026,IF(M1184&lt;=4890000,1040000,IF(M1184&lt;=6550000,670000,620000)),IF(M1184&lt;=1320000,950000,IF(M1184&lt;=3360000,880000,IF(M1184&lt;=4890000,680000,IF(M1184&lt;=6550000,630000,580000))))))</f>
        <v/>
      </c>
      <c r="O1184" s="18">
        <f>IF(F1184&lt;=0,IF(AND(D1184="はい",C1184&gt;=2026,C1184&lt;=2027),IF(E1184&lt;=0,0,IF(E1184&lt;=30000,E1184,IF(E1184&lt;=60000,ROUNDUP(E1184/2,0)+15000,IF(E1184&lt;=120000,ROUNDUP(E1184/4,0)+30000,60000)))),IF(E1184&lt;=0,0,IF(E1184&lt;=20000,E1184,IF(E1184&lt;=40000,ROUNDUP(E1184/2,0)+10000,IF(E1184&lt;=80000,ROUNDUP(E1184/4,0)+20000,40000))))),IF(E1184&lt;=0,IF(F1184&lt;=0,0,IF(F1184&lt;=25000,F1184,IF(F1184&lt;=50000,ROUNDUP(F1184/2,0)+12500,IF(F1184&lt;=100000,ROUNDUP(F1184/4,0)+25000,50000)))),MAX(IF(F1184&lt;=0,0,IF(F1184&lt;=25000,F1184,IF(F1184&lt;=50000,ROUNDUP(F1184/2,0)+12500,IF(F1184&lt;=100000,ROUNDUP(F1184/4,0)+25000,50000)))),MIN(IF(AND(D1184="はい",C1184&gt;=2026,C1184&lt;=2027),IF(E1184&lt;=0,0,IF(E1184&lt;=30000,E1184,IF(E1184&lt;=60000,ROUNDUP(E1184/2,0)+15000,IF(E1184&lt;=120000,ROUNDUP(E1184/4,0)+30000,60000)))),IF(E1184&lt;=0,0,IF(E1184&lt;=20000,E1184,IF(E1184&lt;=40000,ROUNDUP(E1184/2,0)+10000,IF(E1184&lt;=80000,ROUNDUP(E1184/4,0)+20000,40000)))))+IF(F1184&lt;=0,0,IF(F1184&lt;=25000,F1184,IF(F1184&lt;=50000,ROUNDUP(F1184/2,0)+12500,IF(F1184&lt;=100000,ROUNDUP(F1184/4,0)+25000,50000)))),IF(AND(D1184="はい",C1184&gt;=2026,C1184&lt;=2027),60000,40000)))))</f>
        <v/>
      </c>
      <c r="P1184" s="18">
        <f>IF(G1184&lt;=0,0,IF(G1184&lt;=20000,G1184,IF(G1184&lt;=40000,ROUNDUP(G1184/2,0)+10000,IF(G1184&lt;=80000,ROUNDUP(G1184/4,0)+20000,40000))))</f>
        <v/>
      </c>
      <c r="Q1184" s="18">
        <f>IF(I1184&lt;=0,IF(H1184&lt;=0,0,IF(H1184&lt;=20000,H1184,IF(H1184&lt;=40000,ROUNDUP(H1184/2,0)+10000,IF(H1184&lt;=80000,ROUNDUP(H1184/4,0)+20000,40000)))),IF(H1184&lt;=0,IF(I1184&lt;=0,0,IF(I1184&lt;=25000,I1184,IF(I1184&lt;=50000,ROUNDUP(I1184/2,0)+12500,IF(I1184&lt;=100000,ROUNDUP(I1184/4,0)+25000,50000)))),MAX(IF(I1184&lt;=0,0,IF(I1184&lt;=25000,I1184,IF(I1184&lt;=50000,ROUNDUP(I1184/2,0)+12500,IF(I1184&lt;=100000,ROUNDUP(I1184/4,0)+25000,50000)))),MIN(IF(H1184&lt;=0,0,IF(H1184&lt;=20000,H1184,IF(H1184&lt;=40000,ROUNDUP(H1184/2,0)+10000,IF(H1184&lt;=80000,ROUNDUP(H1184/4,0)+20000,40000))))+IF(I1184&lt;=0,0,IF(I1184&lt;=25000,I1184,IF(I1184&lt;=50000,ROUNDUP(I1184/2,0)+12500,IF(I1184&lt;=100000,ROUNDUP(I1184/4,0)+25000,50000)))),40000))))</f>
        <v/>
      </c>
      <c r="R1184" s="18">
        <f>MIN(120000,O1184+P1184+Q1184)</f>
        <v/>
      </c>
      <c r="S1184" s="18">
        <f>IF(F1184&lt;=0,IF(E1184&lt;=0,0,IF(E1184&lt;=12000,E1184,IF(E1184&lt;=32000,ROUNDUP(E1184/2,0)+6000,IF(E1184&lt;=56000,ROUNDUP(E1184/4,0)+14000,28000)))),IF(E1184&lt;=0,IF(F1184&lt;=0,0,IF(F1184&lt;=15000,F1184,IF(F1184&lt;=40000,ROUNDUP(F1184/2,0)+7500,IF(F1184&lt;=70000,ROUNDUP(F1184/4,0)+17500,35000)))),MAX(IF(F1184&lt;=0,0,IF(F1184&lt;=15000,F1184,IF(F1184&lt;=40000,ROUNDUP(F1184/2,0)+7500,IF(F1184&lt;=70000,ROUNDUP(F1184/4,0)+17500,35000)))),MIN(IF(E1184&lt;=0,0,IF(E1184&lt;=12000,E1184,IF(E1184&lt;=32000,ROUNDUP(E1184/2,0)+6000,IF(E1184&lt;=56000,ROUNDUP(E1184/4,0)+14000,28000))))+IF(F1184&lt;=0,0,IF(F1184&lt;=15000,F1184,IF(F1184&lt;=40000,ROUNDUP(F1184/2,0)+7500,IF(F1184&lt;=70000,ROUNDUP(F1184/4,0)+17500,35000)))),28000))))</f>
        <v/>
      </c>
      <c r="T1184" s="18">
        <f>IF(G1184&lt;=0,0,IF(G1184&lt;=12000,G1184,IF(G1184&lt;=32000,ROUNDUP(G1184/2,0)+6000,IF(G1184&lt;=56000,ROUNDUP(G1184/4,0)+14000,28000))))</f>
        <v/>
      </c>
      <c r="U1184" s="18">
        <f>IF(I1184&lt;=0,IF(H1184&lt;=0,0,IF(H1184&lt;=12000,H1184,IF(H1184&lt;=32000,ROUNDUP(H1184/2,0)+6000,IF(H1184&lt;=56000,ROUNDUP(H1184/4,0)+14000,28000)))),IF(H1184&lt;=0,IF(I1184&lt;=0,0,IF(I1184&lt;=15000,I1184,IF(I1184&lt;=40000,ROUNDUP(I1184/2,0)+7500,IF(I1184&lt;=70000,ROUNDUP(I1184/4,0)+17500,35000)))),MAX(IF(I1184&lt;=0,0,IF(I1184&lt;=15000,I1184,IF(I1184&lt;=40000,ROUNDUP(I1184/2,0)+7500,IF(I1184&lt;=70000,ROUNDUP(I1184/4,0)+17500,35000)))),MIN(IF(H1184&lt;=0,0,IF(H1184&lt;=12000,H1184,IF(H1184&lt;=32000,ROUNDUP(H1184/2,0)+6000,IF(H1184&lt;=56000,ROUNDUP(H1184/4,0)+14000,28000))))+IF(I1184&lt;=0,0,IF(I1184&lt;=15000,I1184,IF(I1184&lt;=40000,ROUNDUP(I1184/2,0)+7500,IF(I1184&lt;=70000,ROUNDUP(I1184/4,0)+17500,35000)))),28000))))</f>
        <v/>
      </c>
      <c r="V1184" s="18">
        <f>MIN(70000,S1184+T1184+U1184)</f>
        <v/>
      </c>
      <c r="W1184" s="18">
        <f>MAX(0,ROUNDDOWN(M1184-J1184-N1184-K1184-0,-3))</f>
        <v/>
      </c>
      <c r="X1184" s="18">
        <f>MAX(0,ROUNDDOWN(M1184-J1184-N1184-K1184-R1184,-3))</f>
        <v/>
      </c>
      <c r="Y1184" s="18">
        <f>IF(W1184&lt;=0,0,ROUNDDOWN((W1184*LOOKUP(W1184,{0,1950001,3300001,6950001,9000001,18000001,40000001},{0.05,0.1,0.2,0.23,0.33,0.4,0.45})-LOOKUP(W1184,{0,1950001,3300001,6950001,9000001,18000001,40000001},{0,97500,427500,636000,1536000,2796000,4796000}))*1.021,-2))</f>
        <v/>
      </c>
      <c r="Z1184" s="18">
        <f>IF(X1184&lt;=0,0,ROUNDDOWN((X1184*LOOKUP(X1184,{0,1950001,3300001,6950001,9000001,18000001,40000001},{0.05,0.1,0.2,0.23,0.33,0.4,0.45})-LOOKUP(X1184,{0,1950001,3300001,6950001,9000001,18000001,40000001},{0,97500,427500,636000,1536000,2796000,4796000}))*1.021,-2))</f>
        <v/>
      </c>
      <c r="AA1184" s="18">
        <f>MAX(0,ROUNDDOWN(M1184-J1184-430000-L1184-0,-3))</f>
        <v/>
      </c>
      <c r="AB1184" s="18">
        <f>MAX(0,ROUNDDOWN(M1184-J1184-430000-L1184-V1184,-3))</f>
        <v/>
      </c>
      <c r="AC1184" s="18">
        <f>IF(M1184&lt;=450000,0,MAX(0,ROUNDDOWN(AA1184*0.06-MIN(50000,AA1184)*0.03,-2))+MAX(0,ROUNDDOWN(AA1184*0.04-MIN(50000,AA1184)*0.02,-2)))</f>
        <v/>
      </c>
      <c r="AD1184" s="18">
        <f>IF(M1184&lt;=450000,0,MAX(0,ROUNDDOWN(AB1184*0.06-MIN(50000,AB1184)*0.03,-2))+MAX(0,ROUNDDOWN(AB1184*0.04-MIN(50000,AB1184)*0.02,-2)))</f>
        <v/>
      </c>
      <c r="AE1184" s="18">
        <f>Y1184-Z1184</f>
        <v/>
      </c>
      <c r="AF1184" s="18">
        <f>AC1184-AD1184</f>
        <v/>
      </c>
      <c r="AG1184" s="18">
        <f>AE1184+AF1184</f>
        <v/>
      </c>
      <c r="AH1184" s="20">
        <f>IF(W1184&lt;=0,0,LOOKUP(W1184,{0,1950001,3300001,6950001,9000001,18000001,40000001},{0.05,0.1,0.2,0.23,0.33,0.4,0.45}))</f>
        <v/>
      </c>
    </row>
    <row r="1185">
      <c r="A1185" t="inlineStr">
        <is>
          <t>1万円刻み 3区分8万円ずつ</t>
        </is>
      </c>
      <c r="B1185" s="18">
        <f>'4_1万円刻み'!$A$369</f>
        <v/>
      </c>
      <c r="C1185" s="19" t="n">
        <v>2026</v>
      </c>
      <c r="D1185" t="inlineStr">
        <is>
          <t>いいえ</t>
        </is>
      </c>
      <c r="E1185" s="18" t="n">
        <v>80000</v>
      </c>
      <c r="F1185" s="18" t="n">
        <v>0</v>
      </c>
      <c r="G1185" s="18" t="n">
        <v>80000</v>
      </c>
      <c r="H1185" s="18" t="n">
        <v>80000</v>
      </c>
      <c r="I1185" s="18" t="n">
        <v>0</v>
      </c>
      <c r="J1185" s="18">
        <f>ROUND(MIN(B1185/12,650000)*12*0.0915+MIN(B1185/12,1390000)*12*(0.0504+0)+B1185*0.005,0)</f>
        <v/>
      </c>
      <c r="K1185" s="18" t="n">
        <v>0</v>
      </c>
      <c r="L1185" s="18" t="n">
        <v>0</v>
      </c>
      <c r="M1185" s="18">
        <f>ROUND(IF(C1185&gt;=2026,IF(B1185&lt;741000,0,IF(B1185&lt;2191000,B1185-740000,IF(B1185&lt;2193000,1451000,IF(B1185&lt;2196000,1453000,IF(B1185&lt;2200000,1456000,IF(B1185&lt;3600000,ROUNDDOWN(B1185/4,-3)*2.8-80000,IF(B1185&lt;6600000,ROUNDDOWN(B1185/4,-3)*3.2-440000,IF(B1185&lt;8500000,ROUNDDOWN(B1185*0.9,0)-1100000,B1185-1950000)))))))),IF(B1185&lt;651000,0,IF(B1185&lt;1900000,B1185-650000,IF(B1185&lt;3600000,ROUNDDOWN(B1185/4,-3)*2.8-80000,IF(B1185&lt;6600000,ROUNDDOWN(B1185/4,-3)*3.2-440000,IF(B1185&lt;8500000,ROUNDDOWN(B1185*0.9,0)-1100000,B1185-1950000)))))),0)</f>
        <v/>
      </c>
      <c r="N1185" s="18">
        <f>IF(M1185&gt;23500000,NA(),IF(C1185&gt;=2026,IF(M1185&lt;=4890000,1040000,IF(M1185&lt;=6550000,670000,620000)),IF(M1185&lt;=1320000,950000,IF(M1185&lt;=3360000,880000,IF(M1185&lt;=4890000,680000,IF(M1185&lt;=6550000,630000,580000))))))</f>
        <v/>
      </c>
      <c r="O1185" s="18">
        <f>IF(F1185&lt;=0,IF(AND(D1185="はい",C1185&gt;=2026,C1185&lt;=2027),IF(E1185&lt;=0,0,IF(E1185&lt;=30000,E1185,IF(E1185&lt;=60000,ROUNDUP(E1185/2,0)+15000,IF(E1185&lt;=120000,ROUNDUP(E1185/4,0)+30000,60000)))),IF(E1185&lt;=0,0,IF(E1185&lt;=20000,E1185,IF(E1185&lt;=40000,ROUNDUP(E1185/2,0)+10000,IF(E1185&lt;=80000,ROUNDUP(E1185/4,0)+20000,40000))))),IF(E1185&lt;=0,IF(F1185&lt;=0,0,IF(F1185&lt;=25000,F1185,IF(F1185&lt;=50000,ROUNDUP(F1185/2,0)+12500,IF(F1185&lt;=100000,ROUNDUP(F1185/4,0)+25000,50000)))),MAX(IF(F1185&lt;=0,0,IF(F1185&lt;=25000,F1185,IF(F1185&lt;=50000,ROUNDUP(F1185/2,0)+12500,IF(F1185&lt;=100000,ROUNDUP(F1185/4,0)+25000,50000)))),MIN(IF(AND(D1185="はい",C1185&gt;=2026,C1185&lt;=2027),IF(E1185&lt;=0,0,IF(E1185&lt;=30000,E1185,IF(E1185&lt;=60000,ROUNDUP(E1185/2,0)+15000,IF(E1185&lt;=120000,ROUNDUP(E1185/4,0)+30000,60000)))),IF(E1185&lt;=0,0,IF(E1185&lt;=20000,E1185,IF(E1185&lt;=40000,ROUNDUP(E1185/2,0)+10000,IF(E1185&lt;=80000,ROUNDUP(E1185/4,0)+20000,40000)))))+IF(F1185&lt;=0,0,IF(F1185&lt;=25000,F1185,IF(F1185&lt;=50000,ROUNDUP(F1185/2,0)+12500,IF(F1185&lt;=100000,ROUNDUP(F1185/4,0)+25000,50000)))),IF(AND(D1185="はい",C1185&gt;=2026,C1185&lt;=2027),60000,40000)))))</f>
        <v/>
      </c>
      <c r="P1185" s="18">
        <f>IF(G1185&lt;=0,0,IF(G1185&lt;=20000,G1185,IF(G1185&lt;=40000,ROUNDUP(G1185/2,0)+10000,IF(G1185&lt;=80000,ROUNDUP(G1185/4,0)+20000,40000))))</f>
        <v/>
      </c>
      <c r="Q1185" s="18">
        <f>IF(I1185&lt;=0,IF(H1185&lt;=0,0,IF(H1185&lt;=20000,H1185,IF(H1185&lt;=40000,ROUNDUP(H1185/2,0)+10000,IF(H1185&lt;=80000,ROUNDUP(H1185/4,0)+20000,40000)))),IF(H1185&lt;=0,IF(I1185&lt;=0,0,IF(I1185&lt;=25000,I1185,IF(I1185&lt;=50000,ROUNDUP(I1185/2,0)+12500,IF(I1185&lt;=100000,ROUNDUP(I1185/4,0)+25000,50000)))),MAX(IF(I1185&lt;=0,0,IF(I1185&lt;=25000,I1185,IF(I1185&lt;=50000,ROUNDUP(I1185/2,0)+12500,IF(I1185&lt;=100000,ROUNDUP(I1185/4,0)+25000,50000)))),MIN(IF(H1185&lt;=0,0,IF(H1185&lt;=20000,H1185,IF(H1185&lt;=40000,ROUNDUP(H1185/2,0)+10000,IF(H1185&lt;=80000,ROUNDUP(H1185/4,0)+20000,40000))))+IF(I1185&lt;=0,0,IF(I1185&lt;=25000,I1185,IF(I1185&lt;=50000,ROUNDUP(I1185/2,0)+12500,IF(I1185&lt;=100000,ROUNDUP(I1185/4,0)+25000,50000)))),40000))))</f>
        <v/>
      </c>
      <c r="R1185" s="18">
        <f>MIN(120000,O1185+P1185+Q1185)</f>
        <v/>
      </c>
      <c r="S1185" s="18">
        <f>IF(F1185&lt;=0,IF(E1185&lt;=0,0,IF(E1185&lt;=12000,E1185,IF(E1185&lt;=32000,ROUNDUP(E1185/2,0)+6000,IF(E1185&lt;=56000,ROUNDUP(E1185/4,0)+14000,28000)))),IF(E1185&lt;=0,IF(F1185&lt;=0,0,IF(F1185&lt;=15000,F1185,IF(F1185&lt;=40000,ROUNDUP(F1185/2,0)+7500,IF(F1185&lt;=70000,ROUNDUP(F1185/4,0)+17500,35000)))),MAX(IF(F1185&lt;=0,0,IF(F1185&lt;=15000,F1185,IF(F1185&lt;=40000,ROUNDUP(F1185/2,0)+7500,IF(F1185&lt;=70000,ROUNDUP(F1185/4,0)+17500,35000)))),MIN(IF(E1185&lt;=0,0,IF(E1185&lt;=12000,E1185,IF(E1185&lt;=32000,ROUNDUP(E1185/2,0)+6000,IF(E1185&lt;=56000,ROUNDUP(E1185/4,0)+14000,28000))))+IF(F1185&lt;=0,0,IF(F1185&lt;=15000,F1185,IF(F1185&lt;=40000,ROUNDUP(F1185/2,0)+7500,IF(F1185&lt;=70000,ROUNDUP(F1185/4,0)+17500,35000)))),28000))))</f>
        <v/>
      </c>
      <c r="T1185" s="18">
        <f>IF(G1185&lt;=0,0,IF(G1185&lt;=12000,G1185,IF(G1185&lt;=32000,ROUNDUP(G1185/2,0)+6000,IF(G1185&lt;=56000,ROUNDUP(G1185/4,0)+14000,28000))))</f>
        <v/>
      </c>
      <c r="U1185" s="18">
        <f>IF(I1185&lt;=0,IF(H1185&lt;=0,0,IF(H1185&lt;=12000,H1185,IF(H1185&lt;=32000,ROUNDUP(H1185/2,0)+6000,IF(H1185&lt;=56000,ROUNDUP(H1185/4,0)+14000,28000)))),IF(H1185&lt;=0,IF(I1185&lt;=0,0,IF(I1185&lt;=15000,I1185,IF(I1185&lt;=40000,ROUNDUP(I1185/2,0)+7500,IF(I1185&lt;=70000,ROUNDUP(I1185/4,0)+17500,35000)))),MAX(IF(I1185&lt;=0,0,IF(I1185&lt;=15000,I1185,IF(I1185&lt;=40000,ROUNDUP(I1185/2,0)+7500,IF(I1185&lt;=70000,ROUNDUP(I1185/4,0)+17500,35000)))),MIN(IF(H1185&lt;=0,0,IF(H1185&lt;=12000,H1185,IF(H1185&lt;=32000,ROUNDUP(H1185/2,0)+6000,IF(H1185&lt;=56000,ROUNDUP(H1185/4,0)+14000,28000))))+IF(I1185&lt;=0,0,IF(I1185&lt;=15000,I1185,IF(I1185&lt;=40000,ROUNDUP(I1185/2,0)+7500,IF(I1185&lt;=70000,ROUNDUP(I1185/4,0)+17500,35000)))),28000))))</f>
        <v/>
      </c>
      <c r="V1185" s="18">
        <f>MIN(70000,S1185+T1185+U1185)</f>
        <v/>
      </c>
      <c r="W1185" s="18">
        <f>MAX(0,ROUNDDOWN(M1185-J1185-N1185-K1185-0,-3))</f>
        <v/>
      </c>
      <c r="X1185" s="18">
        <f>MAX(0,ROUNDDOWN(M1185-J1185-N1185-K1185-R1185,-3))</f>
        <v/>
      </c>
      <c r="Y1185" s="18">
        <f>IF(W1185&lt;=0,0,ROUNDDOWN((W1185*LOOKUP(W1185,{0,1950001,3300001,6950001,9000001,18000001,40000001},{0.05,0.1,0.2,0.23,0.33,0.4,0.45})-LOOKUP(W1185,{0,1950001,3300001,6950001,9000001,18000001,40000001},{0,97500,427500,636000,1536000,2796000,4796000}))*1.021,-2))</f>
        <v/>
      </c>
      <c r="Z1185" s="18">
        <f>IF(X1185&lt;=0,0,ROUNDDOWN((X1185*LOOKUP(X1185,{0,1950001,3300001,6950001,9000001,18000001,40000001},{0.05,0.1,0.2,0.23,0.33,0.4,0.45})-LOOKUP(X1185,{0,1950001,3300001,6950001,9000001,18000001,40000001},{0,97500,427500,636000,1536000,2796000,4796000}))*1.021,-2))</f>
        <v/>
      </c>
      <c r="AA1185" s="18">
        <f>MAX(0,ROUNDDOWN(M1185-J1185-430000-L1185-0,-3))</f>
        <v/>
      </c>
      <c r="AB1185" s="18">
        <f>MAX(0,ROUNDDOWN(M1185-J1185-430000-L1185-V1185,-3))</f>
        <v/>
      </c>
      <c r="AC1185" s="18">
        <f>IF(M1185&lt;=450000,0,MAX(0,ROUNDDOWN(AA1185*0.06-MIN(50000,AA1185)*0.03,-2))+MAX(0,ROUNDDOWN(AA1185*0.04-MIN(50000,AA1185)*0.02,-2)))</f>
        <v/>
      </c>
      <c r="AD1185" s="18">
        <f>IF(M1185&lt;=450000,0,MAX(0,ROUNDDOWN(AB1185*0.06-MIN(50000,AB1185)*0.03,-2))+MAX(0,ROUNDDOWN(AB1185*0.04-MIN(50000,AB1185)*0.02,-2)))</f>
        <v/>
      </c>
      <c r="AE1185" s="18">
        <f>Y1185-Z1185</f>
        <v/>
      </c>
      <c r="AF1185" s="18">
        <f>AC1185-AD1185</f>
        <v/>
      </c>
      <c r="AG1185" s="18">
        <f>AE1185+AF1185</f>
        <v/>
      </c>
      <c r="AH1185" s="20">
        <f>IF(W1185&lt;=0,0,LOOKUP(W1185,{0,1950001,3300001,6950001,9000001,18000001,40000001},{0.05,0.1,0.2,0.23,0.33,0.4,0.45}))</f>
        <v/>
      </c>
    </row>
    <row r="1186">
      <c r="A1186" t="inlineStr">
        <is>
          <t>1万円刻み 一般8万円</t>
        </is>
      </c>
      <c r="B1186" s="18">
        <f>'4_1万円刻み'!$A$369</f>
        <v/>
      </c>
      <c r="C1186" s="19" t="n">
        <v>2026</v>
      </c>
      <c r="D1186" t="inlineStr">
        <is>
          <t>いいえ</t>
        </is>
      </c>
      <c r="E1186" s="18" t="n">
        <v>80000</v>
      </c>
      <c r="F1186" s="18" t="n">
        <v>0</v>
      </c>
      <c r="G1186" s="18" t="n">
        <v>0</v>
      </c>
      <c r="H1186" s="18" t="n">
        <v>0</v>
      </c>
      <c r="I1186" s="18" t="n">
        <v>0</v>
      </c>
      <c r="J1186" s="18">
        <f>ROUND(MIN(B1186/12,650000)*12*0.0915+MIN(B1186/12,1390000)*12*(0.0504+0)+B1186*0.005,0)</f>
        <v/>
      </c>
      <c r="K1186" s="18" t="n">
        <v>0</v>
      </c>
      <c r="L1186" s="18" t="n">
        <v>0</v>
      </c>
      <c r="M1186" s="18">
        <f>ROUND(IF(C1186&gt;=2026,IF(B1186&lt;741000,0,IF(B1186&lt;2191000,B1186-740000,IF(B1186&lt;2193000,1451000,IF(B1186&lt;2196000,1453000,IF(B1186&lt;2200000,1456000,IF(B1186&lt;3600000,ROUNDDOWN(B1186/4,-3)*2.8-80000,IF(B1186&lt;6600000,ROUNDDOWN(B1186/4,-3)*3.2-440000,IF(B1186&lt;8500000,ROUNDDOWN(B1186*0.9,0)-1100000,B1186-1950000)))))))),IF(B1186&lt;651000,0,IF(B1186&lt;1900000,B1186-650000,IF(B1186&lt;3600000,ROUNDDOWN(B1186/4,-3)*2.8-80000,IF(B1186&lt;6600000,ROUNDDOWN(B1186/4,-3)*3.2-440000,IF(B1186&lt;8500000,ROUNDDOWN(B1186*0.9,0)-1100000,B1186-1950000)))))),0)</f>
        <v/>
      </c>
      <c r="N1186" s="18">
        <f>IF(M1186&gt;23500000,NA(),IF(C1186&gt;=2026,IF(M1186&lt;=4890000,1040000,IF(M1186&lt;=6550000,670000,620000)),IF(M1186&lt;=1320000,950000,IF(M1186&lt;=3360000,880000,IF(M1186&lt;=4890000,680000,IF(M1186&lt;=6550000,630000,580000))))))</f>
        <v/>
      </c>
      <c r="O1186" s="18">
        <f>IF(F1186&lt;=0,IF(AND(D1186="はい",C1186&gt;=2026,C1186&lt;=2027),IF(E1186&lt;=0,0,IF(E1186&lt;=30000,E1186,IF(E1186&lt;=60000,ROUNDUP(E1186/2,0)+15000,IF(E1186&lt;=120000,ROUNDUP(E1186/4,0)+30000,60000)))),IF(E1186&lt;=0,0,IF(E1186&lt;=20000,E1186,IF(E1186&lt;=40000,ROUNDUP(E1186/2,0)+10000,IF(E1186&lt;=80000,ROUNDUP(E1186/4,0)+20000,40000))))),IF(E1186&lt;=0,IF(F1186&lt;=0,0,IF(F1186&lt;=25000,F1186,IF(F1186&lt;=50000,ROUNDUP(F1186/2,0)+12500,IF(F1186&lt;=100000,ROUNDUP(F1186/4,0)+25000,50000)))),MAX(IF(F1186&lt;=0,0,IF(F1186&lt;=25000,F1186,IF(F1186&lt;=50000,ROUNDUP(F1186/2,0)+12500,IF(F1186&lt;=100000,ROUNDUP(F1186/4,0)+25000,50000)))),MIN(IF(AND(D1186="はい",C1186&gt;=2026,C1186&lt;=2027),IF(E1186&lt;=0,0,IF(E1186&lt;=30000,E1186,IF(E1186&lt;=60000,ROUNDUP(E1186/2,0)+15000,IF(E1186&lt;=120000,ROUNDUP(E1186/4,0)+30000,60000)))),IF(E1186&lt;=0,0,IF(E1186&lt;=20000,E1186,IF(E1186&lt;=40000,ROUNDUP(E1186/2,0)+10000,IF(E1186&lt;=80000,ROUNDUP(E1186/4,0)+20000,40000)))))+IF(F1186&lt;=0,0,IF(F1186&lt;=25000,F1186,IF(F1186&lt;=50000,ROUNDUP(F1186/2,0)+12500,IF(F1186&lt;=100000,ROUNDUP(F1186/4,0)+25000,50000)))),IF(AND(D1186="はい",C1186&gt;=2026,C1186&lt;=2027),60000,40000)))))</f>
        <v/>
      </c>
      <c r="P1186" s="18">
        <f>IF(G1186&lt;=0,0,IF(G1186&lt;=20000,G1186,IF(G1186&lt;=40000,ROUNDUP(G1186/2,0)+10000,IF(G1186&lt;=80000,ROUNDUP(G1186/4,0)+20000,40000))))</f>
        <v/>
      </c>
      <c r="Q1186" s="18">
        <f>IF(I1186&lt;=0,IF(H1186&lt;=0,0,IF(H1186&lt;=20000,H1186,IF(H1186&lt;=40000,ROUNDUP(H1186/2,0)+10000,IF(H1186&lt;=80000,ROUNDUP(H1186/4,0)+20000,40000)))),IF(H1186&lt;=0,IF(I1186&lt;=0,0,IF(I1186&lt;=25000,I1186,IF(I1186&lt;=50000,ROUNDUP(I1186/2,0)+12500,IF(I1186&lt;=100000,ROUNDUP(I1186/4,0)+25000,50000)))),MAX(IF(I1186&lt;=0,0,IF(I1186&lt;=25000,I1186,IF(I1186&lt;=50000,ROUNDUP(I1186/2,0)+12500,IF(I1186&lt;=100000,ROUNDUP(I1186/4,0)+25000,50000)))),MIN(IF(H1186&lt;=0,0,IF(H1186&lt;=20000,H1186,IF(H1186&lt;=40000,ROUNDUP(H1186/2,0)+10000,IF(H1186&lt;=80000,ROUNDUP(H1186/4,0)+20000,40000))))+IF(I1186&lt;=0,0,IF(I1186&lt;=25000,I1186,IF(I1186&lt;=50000,ROUNDUP(I1186/2,0)+12500,IF(I1186&lt;=100000,ROUNDUP(I1186/4,0)+25000,50000)))),40000))))</f>
        <v/>
      </c>
      <c r="R1186" s="18">
        <f>MIN(120000,O1186+P1186+Q1186)</f>
        <v/>
      </c>
      <c r="S1186" s="18">
        <f>IF(F1186&lt;=0,IF(E1186&lt;=0,0,IF(E1186&lt;=12000,E1186,IF(E1186&lt;=32000,ROUNDUP(E1186/2,0)+6000,IF(E1186&lt;=56000,ROUNDUP(E1186/4,0)+14000,28000)))),IF(E1186&lt;=0,IF(F1186&lt;=0,0,IF(F1186&lt;=15000,F1186,IF(F1186&lt;=40000,ROUNDUP(F1186/2,0)+7500,IF(F1186&lt;=70000,ROUNDUP(F1186/4,0)+17500,35000)))),MAX(IF(F1186&lt;=0,0,IF(F1186&lt;=15000,F1186,IF(F1186&lt;=40000,ROUNDUP(F1186/2,0)+7500,IF(F1186&lt;=70000,ROUNDUP(F1186/4,0)+17500,35000)))),MIN(IF(E1186&lt;=0,0,IF(E1186&lt;=12000,E1186,IF(E1186&lt;=32000,ROUNDUP(E1186/2,0)+6000,IF(E1186&lt;=56000,ROUNDUP(E1186/4,0)+14000,28000))))+IF(F1186&lt;=0,0,IF(F1186&lt;=15000,F1186,IF(F1186&lt;=40000,ROUNDUP(F1186/2,0)+7500,IF(F1186&lt;=70000,ROUNDUP(F1186/4,0)+17500,35000)))),28000))))</f>
        <v/>
      </c>
      <c r="T1186" s="18">
        <f>IF(G1186&lt;=0,0,IF(G1186&lt;=12000,G1186,IF(G1186&lt;=32000,ROUNDUP(G1186/2,0)+6000,IF(G1186&lt;=56000,ROUNDUP(G1186/4,0)+14000,28000))))</f>
        <v/>
      </c>
      <c r="U1186" s="18">
        <f>IF(I1186&lt;=0,IF(H1186&lt;=0,0,IF(H1186&lt;=12000,H1186,IF(H1186&lt;=32000,ROUNDUP(H1186/2,0)+6000,IF(H1186&lt;=56000,ROUNDUP(H1186/4,0)+14000,28000)))),IF(H1186&lt;=0,IF(I1186&lt;=0,0,IF(I1186&lt;=15000,I1186,IF(I1186&lt;=40000,ROUNDUP(I1186/2,0)+7500,IF(I1186&lt;=70000,ROUNDUP(I1186/4,0)+17500,35000)))),MAX(IF(I1186&lt;=0,0,IF(I1186&lt;=15000,I1186,IF(I1186&lt;=40000,ROUNDUP(I1186/2,0)+7500,IF(I1186&lt;=70000,ROUNDUP(I1186/4,0)+17500,35000)))),MIN(IF(H1186&lt;=0,0,IF(H1186&lt;=12000,H1186,IF(H1186&lt;=32000,ROUNDUP(H1186/2,0)+6000,IF(H1186&lt;=56000,ROUNDUP(H1186/4,0)+14000,28000))))+IF(I1186&lt;=0,0,IF(I1186&lt;=15000,I1186,IF(I1186&lt;=40000,ROUNDUP(I1186/2,0)+7500,IF(I1186&lt;=70000,ROUNDUP(I1186/4,0)+17500,35000)))),28000))))</f>
        <v/>
      </c>
      <c r="V1186" s="18">
        <f>MIN(70000,S1186+T1186+U1186)</f>
        <v/>
      </c>
      <c r="W1186" s="18">
        <f>MAX(0,ROUNDDOWN(M1186-J1186-N1186-K1186-0,-3))</f>
        <v/>
      </c>
      <c r="X1186" s="18">
        <f>MAX(0,ROUNDDOWN(M1186-J1186-N1186-K1186-R1186,-3))</f>
        <v/>
      </c>
      <c r="Y1186" s="18">
        <f>IF(W1186&lt;=0,0,ROUNDDOWN((W1186*LOOKUP(W1186,{0,1950001,3300001,6950001,9000001,18000001,40000001},{0.05,0.1,0.2,0.23,0.33,0.4,0.45})-LOOKUP(W1186,{0,1950001,3300001,6950001,9000001,18000001,40000001},{0,97500,427500,636000,1536000,2796000,4796000}))*1.021,-2))</f>
        <v/>
      </c>
      <c r="Z1186" s="18">
        <f>IF(X1186&lt;=0,0,ROUNDDOWN((X1186*LOOKUP(X1186,{0,1950001,3300001,6950001,9000001,18000001,40000001},{0.05,0.1,0.2,0.23,0.33,0.4,0.45})-LOOKUP(X1186,{0,1950001,3300001,6950001,9000001,18000001,40000001},{0,97500,427500,636000,1536000,2796000,4796000}))*1.021,-2))</f>
        <v/>
      </c>
      <c r="AA1186" s="18">
        <f>MAX(0,ROUNDDOWN(M1186-J1186-430000-L1186-0,-3))</f>
        <v/>
      </c>
      <c r="AB1186" s="18">
        <f>MAX(0,ROUNDDOWN(M1186-J1186-430000-L1186-V1186,-3))</f>
        <v/>
      </c>
      <c r="AC1186" s="18">
        <f>IF(M1186&lt;=450000,0,MAX(0,ROUNDDOWN(AA1186*0.06-MIN(50000,AA1186)*0.03,-2))+MAX(0,ROUNDDOWN(AA1186*0.04-MIN(50000,AA1186)*0.02,-2)))</f>
        <v/>
      </c>
      <c r="AD1186" s="18">
        <f>IF(M1186&lt;=450000,0,MAX(0,ROUNDDOWN(AB1186*0.06-MIN(50000,AB1186)*0.03,-2))+MAX(0,ROUNDDOWN(AB1186*0.04-MIN(50000,AB1186)*0.02,-2)))</f>
        <v/>
      </c>
      <c r="AE1186" s="18">
        <f>Y1186-Z1186</f>
        <v/>
      </c>
      <c r="AF1186" s="18">
        <f>AC1186-AD1186</f>
        <v/>
      </c>
      <c r="AG1186" s="18">
        <f>AE1186+AF1186</f>
        <v/>
      </c>
      <c r="AH1186" s="20">
        <f>IF(W1186&lt;=0,0,LOOKUP(W1186,{0,1950001,3300001,6950001,9000001,18000001,40000001},{0.05,0.1,0.2,0.23,0.33,0.4,0.45}))</f>
        <v/>
      </c>
    </row>
    <row r="1187">
      <c r="A1187" t="inlineStr">
        <is>
          <t>1万円刻み 特例あり一般12万円</t>
        </is>
      </c>
      <c r="B1187" s="18">
        <f>'4_1万円刻み'!$A$369</f>
        <v/>
      </c>
      <c r="C1187" s="19" t="n">
        <v>2026</v>
      </c>
      <c r="D1187" t="inlineStr">
        <is>
          <t>はい</t>
        </is>
      </c>
      <c r="E1187" s="18" t="n">
        <v>120000</v>
      </c>
      <c r="F1187" s="18" t="n">
        <v>0</v>
      </c>
      <c r="G1187" s="18" t="n">
        <v>0</v>
      </c>
      <c r="H1187" s="18" t="n">
        <v>0</v>
      </c>
      <c r="I1187" s="18" t="n">
        <v>0</v>
      </c>
      <c r="J1187" s="18">
        <f>ROUND(MIN(B1187/12,650000)*12*0.0915+MIN(B1187/12,1390000)*12*(0.0504+0)+B1187*0.005,0)</f>
        <v/>
      </c>
      <c r="K1187" s="18" t="n">
        <v>0</v>
      </c>
      <c r="L1187" s="18" t="n">
        <v>0</v>
      </c>
      <c r="M1187" s="18">
        <f>ROUND(IF(C1187&gt;=2026,IF(B1187&lt;741000,0,IF(B1187&lt;2191000,B1187-740000,IF(B1187&lt;2193000,1451000,IF(B1187&lt;2196000,1453000,IF(B1187&lt;2200000,1456000,IF(B1187&lt;3600000,ROUNDDOWN(B1187/4,-3)*2.8-80000,IF(B1187&lt;6600000,ROUNDDOWN(B1187/4,-3)*3.2-440000,IF(B1187&lt;8500000,ROUNDDOWN(B1187*0.9,0)-1100000,B1187-1950000)))))))),IF(B1187&lt;651000,0,IF(B1187&lt;1900000,B1187-650000,IF(B1187&lt;3600000,ROUNDDOWN(B1187/4,-3)*2.8-80000,IF(B1187&lt;6600000,ROUNDDOWN(B1187/4,-3)*3.2-440000,IF(B1187&lt;8500000,ROUNDDOWN(B1187*0.9,0)-1100000,B1187-1950000)))))),0)</f>
        <v/>
      </c>
      <c r="N1187" s="18">
        <f>IF(M1187&gt;23500000,NA(),IF(C1187&gt;=2026,IF(M1187&lt;=4890000,1040000,IF(M1187&lt;=6550000,670000,620000)),IF(M1187&lt;=1320000,950000,IF(M1187&lt;=3360000,880000,IF(M1187&lt;=4890000,680000,IF(M1187&lt;=6550000,630000,580000))))))</f>
        <v/>
      </c>
      <c r="O1187" s="18">
        <f>IF(F1187&lt;=0,IF(AND(D1187="はい",C1187&gt;=2026,C1187&lt;=2027),IF(E1187&lt;=0,0,IF(E1187&lt;=30000,E1187,IF(E1187&lt;=60000,ROUNDUP(E1187/2,0)+15000,IF(E1187&lt;=120000,ROUNDUP(E1187/4,0)+30000,60000)))),IF(E1187&lt;=0,0,IF(E1187&lt;=20000,E1187,IF(E1187&lt;=40000,ROUNDUP(E1187/2,0)+10000,IF(E1187&lt;=80000,ROUNDUP(E1187/4,0)+20000,40000))))),IF(E1187&lt;=0,IF(F1187&lt;=0,0,IF(F1187&lt;=25000,F1187,IF(F1187&lt;=50000,ROUNDUP(F1187/2,0)+12500,IF(F1187&lt;=100000,ROUNDUP(F1187/4,0)+25000,50000)))),MAX(IF(F1187&lt;=0,0,IF(F1187&lt;=25000,F1187,IF(F1187&lt;=50000,ROUNDUP(F1187/2,0)+12500,IF(F1187&lt;=100000,ROUNDUP(F1187/4,0)+25000,50000)))),MIN(IF(AND(D1187="はい",C1187&gt;=2026,C1187&lt;=2027),IF(E1187&lt;=0,0,IF(E1187&lt;=30000,E1187,IF(E1187&lt;=60000,ROUNDUP(E1187/2,0)+15000,IF(E1187&lt;=120000,ROUNDUP(E1187/4,0)+30000,60000)))),IF(E1187&lt;=0,0,IF(E1187&lt;=20000,E1187,IF(E1187&lt;=40000,ROUNDUP(E1187/2,0)+10000,IF(E1187&lt;=80000,ROUNDUP(E1187/4,0)+20000,40000)))))+IF(F1187&lt;=0,0,IF(F1187&lt;=25000,F1187,IF(F1187&lt;=50000,ROUNDUP(F1187/2,0)+12500,IF(F1187&lt;=100000,ROUNDUP(F1187/4,0)+25000,50000)))),IF(AND(D1187="はい",C1187&gt;=2026,C1187&lt;=2027),60000,40000)))))</f>
        <v/>
      </c>
      <c r="P1187" s="18">
        <f>IF(G1187&lt;=0,0,IF(G1187&lt;=20000,G1187,IF(G1187&lt;=40000,ROUNDUP(G1187/2,0)+10000,IF(G1187&lt;=80000,ROUNDUP(G1187/4,0)+20000,40000))))</f>
        <v/>
      </c>
      <c r="Q1187" s="18">
        <f>IF(I1187&lt;=0,IF(H1187&lt;=0,0,IF(H1187&lt;=20000,H1187,IF(H1187&lt;=40000,ROUNDUP(H1187/2,0)+10000,IF(H1187&lt;=80000,ROUNDUP(H1187/4,0)+20000,40000)))),IF(H1187&lt;=0,IF(I1187&lt;=0,0,IF(I1187&lt;=25000,I1187,IF(I1187&lt;=50000,ROUNDUP(I1187/2,0)+12500,IF(I1187&lt;=100000,ROUNDUP(I1187/4,0)+25000,50000)))),MAX(IF(I1187&lt;=0,0,IF(I1187&lt;=25000,I1187,IF(I1187&lt;=50000,ROUNDUP(I1187/2,0)+12500,IF(I1187&lt;=100000,ROUNDUP(I1187/4,0)+25000,50000)))),MIN(IF(H1187&lt;=0,0,IF(H1187&lt;=20000,H1187,IF(H1187&lt;=40000,ROUNDUP(H1187/2,0)+10000,IF(H1187&lt;=80000,ROUNDUP(H1187/4,0)+20000,40000))))+IF(I1187&lt;=0,0,IF(I1187&lt;=25000,I1187,IF(I1187&lt;=50000,ROUNDUP(I1187/2,0)+12500,IF(I1187&lt;=100000,ROUNDUP(I1187/4,0)+25000,50000)))),40000))))</f>
        <v/>
      </c>
      <c r="R1187" s="18">
        <f>MIN(120000,O1187+P1187+Q1187)</f>
        <v/>
      </c>
      <c r="S1187" s="18">
        <f>IF(F1187&lt;=0,IF(E1187&lt;=0,0,IF(E1187&lt;=12000,E1187,IF(E1187&lt;=32000,ROUNDUP(E1187/2,0)+6000,IF(E1187&lt;=56000,ROUNDUP(E1187/4,0)+14000,28000)))),IF(E1187&lt;=0,IF(F1187&lt;=0,0,IF(F1187&lt;=15000,F1187,IF(F1187&lt;=40000,ROUNDUP(F1187/2,0)+7500,IF(F1187&lt;=70000,ROUNDUP(F1187/4,0)+17500,35000)))),MAX(IF(F1187&lt;=0,0,IF(F1187&lt;=15000,F1187,IF(F1187&lt;=40000,ROUNDUP(F1187/2,0)+7500,IF(F1187&lt;=70000,ROUNDUP(F1187/4,0)+17500,35000)))),MIN(IF(E1187&lt;=0,0,IF(E1187&lt;=12000,E1187,IF(E1187&lt;=32000,ROUNDUP(E1187/2,0)+6000,IF(E1187&lt;=56000,ROUNDUP(E1187/4,0)+14000,28000))))+IF(F1187&lt;=0,0,IF(F1187&lt;=15000,F1187,IF(F1187&lt;=40000,ROUNDUP(F1187/2,0)+7500,IF(F1187&lt;=70000,ROUNDUP(F1187/4,0)+17500,35000)))),28000))))</f>
        <v/>
      </c>
      <c r="T1187" s="18">
        <f>IF(G1187&lt;=0,0,IF(G1187&lt;=12000,G1187,IF(G1187&lt;=32000,ROUNDUP(G1187/2,0)+6000,IF(G1187&lt;=56000,ROUNDUP(G1187/4,0)+14000,28000))))</f>
        <v/>
      </c>
      <c r="U1187" s="18">
        <f>IF(I1187&lt;=0,IF(H1187&lt;=0,0,IF(H1187&lt;=12000,H1187,IF(H1187&lt;=32000,ROUNDUP(H1187/2,0)+6000,IF(H1187&lt;=56000,ROUNDUP(H1187/4,0)+14000,28000)))),IF(H1187&lt;=0,IF(I1187&lt;=0,0,IF(I1187&lt;=15000,I1187,IF(I1187&lt;=40000,ROUNDUP(I1187/2,0)+7500,IF(I1187&lt;=70000,ROUNDUP(I1187/4,0)+17500,35000)))),MAX(IF(I1187&lt;=0,0,IF(I1187&lt;=15000,I1187,IF(I1187&lt;=40000,ROUNDUP(I1187/2,0)+7500,IF(I1187&lt;=70000,ROUNDUP(I1187/4,0)+17500,35000)))),MIN(IF(H1187&lt;=0,0,IF(H1187&lt;=12000,H1187,IF(H1187&lt;=32000,ROUNDUP(H1187/2,0)+6000,IF(H1187&lt;=56000,ROUNDUP(H1187/4,0)+14000,28000))))+IF(I1187&lt;=0,0,IF(I1187&lt;=15000,I1187,IF(I1187&lt;=40000,ROUNDUP(I1187/2,0)+7500,IF(I1187&lt;=70000,ROUNDUP(I1187/4,0)+17500,35000)))),28000))))</f>
        <v/>
      </c>
      <c r="V1187" s="18">
        <f>MIN(70000,S1187+T1187+U1187)</f>
        <v/>
      </c>
      <c r="W1187" s="18">
        <f>MAX(0,ROUNDDOWN(M1187-J1187-N1187-K1187-0,-3))</f>
        <v/>
      </c>
      <c r="X1187" s="18">
        <f>MAX(0,ROUNDDOWN(M1187-J1187-N1187-K1187-R1187,-3))</f>
        <v/>
      </c>
      <c r="Y1187" s="18">
        <f>IF(W1187&lt;=0,0,ROUNDDOWN((W1187*LOOKUP(W1187,{0,1950001,3300001,6950001,9000001,18000001,40000001},{0.05,0.1,0.2,0.23,0.33,0.4,0.45})-LOOKUP(W1187,{0,1950001,3300001,6950001,9000001,18000001,40000001},{0,97500,427500,636000,1536000,2796000,4796000}))*1.021,-2))</f>
        <v/>
      </c>
      <c r="Z1187" s="18">
        <f>IF(X1187&lt;=0,0,ROUNDDOWN((X1187*LOOKUP(X1187,{0,1950001,3300001,6950001,9000001,18000001,40000001},{0.05,0.1,0.2,0.23,0.33,0.4,0.45})-LOOKUP(X1187,{0,1950001,3300001,6950001,9000001,18000001,40000001},{0,97500,427500,636000,1536000,2796000,4796000}))*1.021,-2))</f>
        <v/>
      </c>
      <c r="AA1187" s="18">
        <f>MAX(0,ROUNDDOWN(M1187-J1187-430000-L1187-0,-3))</f>
        <v/>
      </c>
      <c r="AB1187" s="18">
        <f>MAX(0,ROUNDDOWN(M1187-J1187-430000-L1187-V1187,-3))</f>
        <v/>
      </c>
      <c r="AC1187" s="18">
        <f>IF(M1187&lt;=450000,0,MAX(0,ROUNDDOWN(AA1187*0.06-MIN(50000,AA1187)*0.03,-2))+MAX(0,ROUNDDOWN(AA1187*0.04-MIN(50000,AA1187)*0.02,-2)))</f>
        <v/>
      </c>
      <c r="AD1187" s="18">
        <f>IF(M1187&lt;=450000,0,MAX(0,ROUNDDOWN(AB1187*0.06-MIN(50000,AB1187)*0.03,-2))+MAX(0,ROUNDDOWN(AB1187*0.04-MIN(50000,AB1187)*0.02,-2)))</f>
        <v/>
      </c>
      <c r="AE1187" s="18">
        <f>Y1187-Z1187</f>
        <v/>
      </c>
      <c r="AF1187" s="18">
        <f>AC1187-AD1187</f>
        <v/>
      </c>
      <c r="AG1187" s="18">
        <f>AE1187+AF1187</f>
        <v/>
      </c>
      <c r="AH1187" s="20">
        <f>IF(W1187&lt;=0,0,LOOKUP(W1187,{0,1950001,3300001,6950001,9000001,18000001,40000001},{0.05,0.1,0.2,0.23,0.33,0.4,0.45}))</f>
        <v/>
      </c>
    </row>
    <row r="1188">
      <c r="A1188" t="inlineStr">
        <is>
          <t>1万円刻み 3区分8万円ずつ</t>
        </is>
      </c>
      <c r="B1188" s="18">
        <f>'4_1万円刻み'!$A$370</f>
        <v/>
      </c>
      <c r="C1188" s="19" t="n">
        <v>2026</v>
      </c>
      <c r="D1188" t="inlineStr">
        <is>
          <t>いいえ</t>
        </is>
      </c>
      <c r="E1188" s="18" t="n">
        <v>80000</v>
      </c>
      <c r="F1188" s="18" t="n">
        <v>0</v>
      </c>
      <c r="G1188" s="18" t="n">
        <v>80000</v>
      </c>
      <c r="H1188" s="18" t="n">
        <v>80000</v>
      </c>
      <c r="I1188" s="18" t="n">
        <v>0</v>
      </c>
      <c r="J1188" s="18">
        <f>ROUND(MIN(B1188/12,650000)*12*0.0915+MIN(B1188/12,1390000)*12*(0.0504+0)+B1188*0.005,0)</f>
        <v/>
      </c>
      <c r="K1188" s="18" t="n">
        <v>0</v>
      </c>
      <c r="L1188" s="18" t="n">
        <v>0</v>
      </c>
      <c r="M1188" s="18">
        <f>ROUND(IF(C1188&gt;=2026,IF(B1188&lt;741000,0,IF(B1188&lt;2191000,B1188-740000,IF(B1188&lt;2193000,1451000,IF(B1188&lt;2196000,1453000,IF(B1188&lt;2200000,1456000,IF(B1188&lt;3600000,ROUNDDOWN(B1188/4,-3)*2.8-80000,IF(B1188&lt;6600000,ROUNDDOWN(B1188/4,-3)*3.2-440000,IF(B1188&lt;8500000,ROUNDDOWN(B1188*0.9,0)-1100000,B1188-1950000)))))))),IF(B1188&lt;651000,0,IF(B1188&lt;1900000,B1188-650000,IF(B1188&lt;3600000,ROUNDDOWN(B1188/4,-3)*2.8-80000,IF(B1188&lt;6600000,ROUNDDOWN(B1188/4,-3)*3.2-440000,IF(B1188&lt;8500000,ROUNDDOWN(B1188*0.9,0)-1100000,B1188-1950000)))))),0)</f>
        <v/>
      </c>
      <c r="N1188" s="18">
        <f>IF(M1188&gt;23500000,NA(),IF(C1188&gt;=2026,IF(M1188&lt;=4890000,1040000,IF(M1188&lt;=6550000,670000,620000)),IF(M1188&lt;=1320000,950000,IF(M1188&lt;=3360000,880000,IF(M1188&lt;=4890000,680000,IF(M1188&lt;=6550000,630000,580000))))))</f>
        <v/>
      </c>
      <c r="O1188" s="18">
        <f>IF(F1188&lt;=0,IF(AND(D1188="はい",C1188&gt;=2026,C1188&lt;=2027),IF(E1188&lt;=0,0,IF(E1188&lt;=30000,E1188,IF(E1188&lt;=60000,ROUNDUP(E1188/2,0)+15000,IF(E1188&lt;=120000,ROUNDUP(E1188/4,0)+30000,60000)))),IF(E1188&lt;=0,0,IF(E1188&lt;=20000,E1188,IF(E1188&lt;=40000,ROUNDUP(E1188/2,0)+10000,IF(E1188&lt;=80000,ROUNDUP(E1188/4,0)+20000,40000))))),IF(E1188&lt;=0,IF(F1188&lt;=0,0,IF(F1188&lt;=25000,F1188,IF(F1188&lt;=50000,ROUNDUP(F1188/2,0)+12500,IF(F1188&lt;=100000,ROUNDUP(F1188/4,0)+25000,50000)))),MAX(IF(F1188&lt;=0,0,IF(F1188&lt;=25000,F1188,IF(F1188&lt;=50000,ROUNDUP(F1188/2,0)+12500,IF(F1188&lt;=100000,ROUNDUP(F1188/4,0)+25000,50000)))),MIN(IF(AND(D1188="はい",C1188&gt;=2026,C1188&lt;=2027),IF(E1188&lt;=0,0,IF(E1188&lt;=30000,E1188,IF(E1188&lt;=60000,ROUNDUP(E1188/2,0)+15000,IF(E1188&lt;=120000,ROUNDUP(E1188/4,0)+30000,60000)))),IF(E1188&lt;=0,0,IF(E1188&lt;=20000,E1188,IF(E1188&lt;=40000,ROUNDUP(E1188/2,0)+10000,IF(E1188&lt;=80000,ROUNDUP(E1188/4,0)+20000,40000)))))+IF(F1188&lt;=0,0,IF(F1188&lt;=25000,F1188,IF(F1188&lt;=50000,ROUNDUP(F1188/2,0)+12500,IF(F1188&lt;=100000,ROUNDUP(F1188/4,0)+25000,50000)))),IF(AND(D1188="はい",C1188&gt;=2026,C1188&lt;=2027),60000,40000)))))</f>
        <v/>
      </c>
      <c r="P1188" s="18">
        <f>IF(G1188&lt;=0,0,IF(G1188&lt;=20000,G1188,IF(G1188&lt;=40000,ROUNDUP(G1188/2,0)+10000,IF(G1188&lt;=80000,ROUNDUP(G1188/4,0)+20000,40000))))</f>
        <v/>
      </c>
      <c r="Q1188" s="18">
        <f>IF(I1188&lt;=0,IF(H1188&lt;=0,0,IF(H1188&lt;=20000,H1188,IF(H1188&lt;=40000,ROUNDUP(H1188/2,0)+10000,IF(H1188&lt;=80000,ROUNDUP(H1188/4,0)+20000,40000)))),IF(H1188&lt;=0,IF(I1188&lt;=0,0,IF(I1188&lt;=25000,I1188,IF(I1188&lt;=50000,ROUNDUP(I1188/2,0)+12500,IF(I1188&lt;=100000,ROUNDUP(I1188/4,0)+25000,50000)))),MAX(IF(I1188&lt;=0,0,IF(I1188&lt;=25000,I1188,IF(I1188&lt;=50000,ROUNDUP(I1188/2,0)+12500,IF(I1188&lt;=100000,ROUNDUP(I1188/4,0)+25000,50000)))),MIN(IF(H1188&lt;=0,0,IF(H1188&lt;=20000,H1188,IF(H1188&lt;=40000,ROUNDUP(H1188/2,0)+10000,IF(H1188&lt;=80000,ROUNDUP(H1188/4,0)+20000,40000))))+IF(I1188&lt;=0,0,IF(I1188&lt;=25000,I1188,IF(I1188&lt;=50000,ROUNDUP(I1188/2,0)+12500,IF(I1188&lt;=100000,ROUNDUP(I1188/4,0)+25000,50000)))),40000))))</f>
        <v/>
      </c>
      <c r="R1188" s="18">
        <f>MIN(120000,O1188+P1188+Q1188)</f>
        <v/>
      </c>
      <c r="S1188" s="18">
        <f>IF(F1188&lt;=0,IF(E1188&lt;=0,0,IF(E1188&lt;=12000,E1188,IF(E1188&lt;=32000,ROUNDUP(E1188/2,0)+6000,IF(E1188&lt;=56000,ROUNDUP(E1188/4,0)+14000,28000)))),IF(E1188&lt;=0,IF(F1188&lt;=0,0,IF(F1188&lt;=15000,F1188,IF(F1188&lt;=40000,ROUNDUP(F1188/2,0)+7500,IF(F1188&lt;=70000,ROUNDUP(F1188/4,0)+17500,35000)))),MAX(IF(F1188&lt;=0,0,IF(F1188&lt;=15000,F1188,IF(F1188&lt;=40000,ROUNDUP(F1188/2,0)+7500,IF(F1188&lt;=70000,ROUNDUP(F1188/4,0)+17500,35000)))),MIN(IF(E1188&lt;=0,0,IF(E1188&lt;=12000,E1188,IF(E1188&lt;=32000,ROUNDUP(E1188/2,0)+6000,IF(E1188&lt;=56000,ROUNDUP(E1188/4,0)+14000,28000))))+IF(F1188&lt;=0,0,IF(F1188&lt;=15000,F1188,IF(F1188&lt;=40000,ROUNDUP(F1188/2,0)+7500,IF(F1188&lt;=70000,ROUNDUP(F1188/4,0)+17500,35000)))),28000))))</f>
        <v/>
      </c>
      <c r="T1188" s="18">
        <f>IF(G1188&lt;=0,0,IF(G1188&lt;=12000,G1188,IF(G1188&lt;=32000,ROUNDUP(G1188/2,0)+6000,IF(G1188&lt;=56000,ROUNDUP(G1188/4,0)+14000,28000))))</f>
        <v/>
      </c>
      <c r="U1188" s="18">
        <f>IF(I1188&lt;=0,IF(H1188&lt;=0,0,IF(H1188&lt;=12000,H1188,IF(H1188&lt;=32000,ROUNDUP(H1188/2,0)+6000,IF(H1188&lt;=56000,ROUNDUP(H1188/4,0)+14000,28000)))),IF(H1188&lt;=0,IF(I1188&lt;=0,0,IF(I1188&lt;=15000,I1188,IF(I1188&lt;=40000,ROUNDUP(I1188/2,0)+7500,IF(I1188&lt;=70000,ROUNDUP(I1188/4,0)+17500,35000)))),MAX(IF(I1188&lt;=0,0,IF(I1188&lt;=15000,I1188,IF(I1188&lt;=40000,ROUNDUP(I1188/2,0)+7500,IF(I1188&lt;=70000,ROUNDUP(I1188/4,0)+17500,35000)))),MIN(IF(H1188&lt;=0,0,IF(H1188&lt;=12000,H1188,IF(H1188&lt;=32000,ROUNDUP(H1188/2,0)+6000,IF(H1188&lt;=56000,ROUNDUP(H1188/4,0)+14000,28000))))+IF(I1188&lt;=0,0,IF(I1188&lt;=15000,I1188,IF(I1188&lt;=40000,ROUNDUP(I1188/2,0)+7500,IF(I1188&lt;=70000,ROUNDUP(I1188/4,0)+17500,35000)))),28000))))</f>
        <v/>
      </c>
      <c r="V1188" s="18">
        <f>MIN(70000,S1188+T1188+U1188)</f>
        <v/>
      </c>
      <c r="W1188" s="18">
        <f>MAX(0,ROUNDDOWN(M1188-J1188-N1188-K1188-0,-3))</f>
        <v/>
      </c>
      <c r="X1188" s="18">
        <f>MAX(0,ROUNDDOWN(M1188-J1188-N1188-K1188-R1188,-3))</f>
        <v/>
      </c>
      <c r="Y1188" s="18">
        <f>IF(W1188&lt;=0,0,ROUNDDOWN((W1188*LOOKUP(W1188,{0,1950001,3300001,6950001,9000001,18000001,40000001},{0.05,0.1,0.2,0.23,0.33,0.4,0.45})-LOOKUP(W1188,{0,1950001,3300001,6950001,9000001,18000001,40000001},{0,97500,427500,636000,1536000,2796000,4796000}))*1.021,-2))</f>
        <v/>
      </c>
      <c r="Z1188" s="18">
        <f>IF(X1188&lt;=0,0,ROUNDDOWN((X1188*LOOKUP(X1188,{0,1950001,3300001,6950001,9000001,18000001,40000001},{0.05,0.1,0.2,0.23,0.33,0.4,0.45})-LOOKUP(X1188,{0,1950001,3300001,6950001,9000001,18000001,40000001},{0,97500,427500,636000,1536000,2796000,4796000}))*1.021,-2))</f>
        <v/>
      </c>
      <c r="AA1188" s="18">
        <f>MAX(0,ROUNDDOWN(M1188-J1188-430000-L1188-0,-3))</f>
        <v/>
      </c>
      <c r="AB1188" s="18">
        <f>MAX(0,ROUNDDOWN(M1188-J1188-430000-L1188-V1188,-3))</f>
        <v/>
      </c>
      <c r="AC1188" s="18">
        <f>IF(M1188&lt;=450000,0,MAX(0,ROUNDDOWN(AA1188*0.06-MIN(50000,AA1188)*0.03,-2))+MAX(0,ROUNDDOWN(AA1188*0.04-MIN(50000,AA1188)*0.02,-2)))</f>
        <v/>
      </c>
      <c r="AD1188" s="18">
        <f>IF(M1188&lt;=450000,0,MAX(0,ROUNDDOWN(AB1188*0.06-MIN(50000,AB1188)*0.03,-2))+MAX(0,ROUNDDOWN(AB1188*0.04-MIN(50000,AB1188)*0.02,-2)))</f>
        <v/>
      </c>
      <c r="AE1188" s="18">
        <f>Y1188-Z1188</f>
        <v/>
      </c>
      <c r="AF1188" s="18">
        <f>AC1188-AD1188</f>
        <v/>
      </c>
      <c r="AG1188" s="18">
        <f>AE1188+AF1188</f>
        <v/>
      </c>
      <c r="AH1188" s="20">
        <f>IF(W1188&lt;=0,0,LOOKUP(W1188,{0,1950001,3300001,6950001,9000001,18000001,40000001},{0.05,0.1,0.2,0.23,0.33,0.4,0.45}))</f>
        <v/>
      </c>
    </row>
    <row r="1189">
      <c r="A1189" t="inlineStr">
        <is>
          <t>1万円刻み 一般8万円</t>
        </is>
      </c>
      <c r="B1189" s="18">
        <f>'4_1万円刻み'!$A$370</f>
        <v/>
      </c>
      <c r="C1189" s="19" t="n">
        <v>2026</v>
      </c>
      <c r="D1189" t="inlineStr">
        <is>
          <t>いいえ</t>
        </is>
      </c>
      <c r="E1189" s="18" t="n">
        <v>80000</v>
      </c>
      <c r="F1189" s="18" t="n">
        <v>0</v>
      </c>
      <c r="G1189" s="18" t="n">
        <v>0</v>
      </c>
      <c r="H1189" s="18" t="n">
        <v>0</v>
      </c>
      <c r="I1189" s="18" t="n">
        <v>0</v>
      </c>
      <c r="J1189" s="18">
        <f>ROUND(MIN(B1189/12,650000)*12*0.0915+MIN(B1189/12,1390000)*12*(0.0504+0)+B1189*0.005,0)</f>
        <v/>
      </c>
      <c r="K1189" s="18" t="n">
        <v>0</v>
      </c>
      <c r="L1189" s="18" t="n">
        <v>0</v>
      </c>
      <c r="M1189" s="18">
        <f>ROUND(IF(C1189&gt;=2026,IF(B1189&lt;741000,0,IF(B1189&lt;2191000,B1189-740000,IF(B1189&lt;2193000,1451000,IF(B1189&lt;2196000,1453000,IF(B1189&lt;2200000,1456000,IF(B1189&lt;3600000,ROUNDDOWN(B1189/4,-3)*2.8-80000,IF(B1189&lt;6600000,ROUNDDOWN(B1189/4,-3)*3.2-440000,IF(B1189&lt;8500000,ROUNDDOWN(B1189*0.9,0)-1100000,B1189-1950000)))))))),IF(B1189&lt;651000,0,IF(B1189&lt;1900000,B1189-650000,IF(B1189&lt;3600000,ROUNDDOWN(B1189/4,-3)*2.8-80000,IF(B1189&lt;6600000,ROUNDDOWN(B1189/4,-3)*3.2-440000,IF(B1189&lt;8500000,ROUNDDOWN(B1189*0.9,0)-1100000,B1189-1950000)))))),0)</f>
        <v/>
      </c>
      <c r="N1189" s="18">
        <f>IF(M1189&gt;23500000,NA(),IF(C1189&gt;=2026,IF(M1189&lt;=4890000,1040000,IF(M1189&lt;=6550000,670000,620000)),IF(M1189&lt;=1320000,950000,IF(M1189&lt;=3360000,880000,IF(M1189&lt;=4890000,680000,IF(M1189&lt;=6550000,630000,580000))))))</f>
        <v/>
      </c>
      <c r="O1189" s="18">
        <f>IF(F1189&lt;=0,IF(AND(D1189="はい",C1189&gt;=2026,C1189&lt;=2027),IF(E1189&lt;=0,0,IF(E1189&lt;=30000,E1189,IF(E1189&lt;=60000,ROUNDUP(E1189/2,0)+15000,IF(E1189&lt;=120000,ROUNDUP(E1189/4,0)+30000,60000)))),IF(E1189&lt;=0,0,IF(E1189&lt;=20000,E1189,IF(E1189&lt;=40000,ROUNDUP(E1189/2,0)+10000,IF(E1189&lt;=80000,ROUNDUP(E1189/4,0)+20000,40000))))),IF(E1189&lt;=0,IF(F1189&lt;=0,0,IF(F1189&lt;=25000,F1189,IF(F1189&lt;=50000,ROUNDUP(F1189/2,0)+12500,IF(F1189&lt;=100000,ROUNDUP(F1189/4,0)+25000,50000)))),MAX(IF(F1189&lt;=0,0,IF(F1189&lt;=25000,F1189,IF(F1189&lt;=50000,ROUNDUP(F1189/2,0)+12500,IF(F1189&lt;=100000,ROUNDUP(F1189/4,0)+25000,50000)))),MIN(IF(AND(D1189="はい",C1189&gt;=2026,C1189&lt;=2027),IF(E1189&lt;=0,0,IF(E1189&lt;=30000,E1189,IF(E1189&lt;=60000,ROUNDUP(E1189/2,0)+15000,IF(E1189&lt;=120000,ROUNDUP(E1189/4,0)+30000,60000)))),IF(E1189&lt;=0,0,IF(E1189&lt;=20000,E1189,IF(E1189&lt;=40000,ROUNDUP(E1189/2,0)+10000,IF(E1189&lt;=80000,ROUNDUP(E1189/4,0)+20000,40000)))))+IF(F1189&lt;=0,0,IF(F1189&lt;=25000,F1189,IF(F1189&lt;=50000,ROUNDUP(F1189/2,0)+12500,IF(F1189&lt;=100000,ROUNDUP(F1189/4,0)+25000,50000)))),IF(AND(D1189="はい",C1189&gt;=2026,C1189&lt;=2027),60000,40000)))))</f>
        <v/>
      </c>
      <c r="P1189" s="18">
        <f>IF(G1189&lt;=0,0,IF(G1189&lt;=20000,G1189,IF(G1189&lt;=40000,ROUNDUP(G1189/2,0)+10000,IF(G1189&lt;=80000,ROUNDUP(G1189/4,0)+20000,40000))))</f>
        <v/>
      </c>
      <c r="Q1189" s="18">
        <f>IF(I1189&lt;=0,IF(H1189&lt;=0,0,IF(H1189&lt;=20000,H1189,IF(H1189&lt;=40000,ROUNDUP(H1189/2,0)+10000,IF(H1189&lt;=80000,ROUNDUP(H1189/4,0)+20000,40000)))),IF(H1189&lt;=0,IF(I1189&lt;=0,0,IF(I1189&lt;=25000,I1189,IF(I1189&lt;=50000,ROUNDUP(I1189/2,0)+12500,IF(I1189&lt;=100000,ROUNDUP(I1189/4,0)+25000,50000)))),MAX(IF(I1189&lt;=0,0,IF(I1189&lt;=25000,I1189,IF(I1189&lt;=50000,ROUNDUP(I1189/2,0)+12500,IF(I1189&lt;=100000,ROUNDUP(I1189/4,0)+25000,50000)))),MIN(IF(H1189&lt;=0,0,IF(H1189&lt;=20000,H1189,IF(H1189&lt;=40000,ROUNDUP(H1189/2,0)+10000,IF(H1189&lt;=80000,ROUNDUP(H1189/4,0)+20000,40000))))+IF(I1189&lt;=0,0,IF(I1189&lt;=25000,I1189,IF(I1189&lt;=50000,ROUNDUP(I1189/2,0)+12500,IF(I1189&lt;=100000,ROUNDUP(I1189/4,0)+25000,50000)))),40000))))</f>
        <v/>
      </c>
      <c r="R1189" s="18">
        <f>MIN(120000,O1189+P1189+Q1189)</f>
        <v/>
      </c>
      <c r="S1189" s="18">
        <f>IF(F1189&lt;=0,IF(E1189&lt;=0,0,IF(E1189&lt;=12000,E1189,IF(E1189&lt;=32000,ROUNDUP(E1189/2,0)+6000,IF(E1189&lt;=56000,ROUNDUP(E1189/4,0)+14000,28000)))),IF(E1189&lt;=0,IF(F1189&lt;=0,0,IF(F1189&lt;=15000,F1189,IF(F1189&lt;=40000,ROUNDUP(F1189/2,0)+7500,IF(F1189&lt;=70000,ROUNDUP(F1189/4,0)+17500,35000)))),MAX(IF(F1189&lt;=0,0,IF(F1189&lt;=15000,F1189,IF(F1189&lt;=40000,ROUNDUP(F1189/2,0)+7500,IF(F1189&lt;=70000,ROUNDUP(F1189/4,0)+17500,35000)))),MIN(IF(E1189&lt;=0,0,IF(E1189&lt;=12000,E1189,IF(E1189&lt;=32000,ROUNDUP(E1189/2,0)+6000,IF(E1189&lt;=56000,ROUNDUP(E1189/4,0)+14000,28000))))+IF(F1189&lt;=0,0,IF(F1189&lt;=15000,F1189,IF(F1189&lt;=40000,ROUNDUP(F1189/2,0)+7500,IF(F1189&lt;=70000,ROUNDUP(F1189/4,0)+17500,35000)))),28000))))</f>
        <v/>
      </c>
      <c r="T1189" s="18">
        <f>IF(G1189&lt;=0,0,IF(G1189&lt;=12000,G1189,IF(G1189&lt;=32000,ROUNDUP(G1189/2,0)+6000,IF(G1189&lt;=56000,ROUNDUP(G1189/4,0)+14000,28000))))</f>
        <v/>
      </c>
      <c r="U1189" s="18">
        <f>IF(I1189&lt;=0,IF(H1189&lt;=0,0,IF(H1189&lt;=12000,H1189,IF(H1189&lt;=32000,ROUNDUP(H1189/2,0)+6000,IF(H1189&lt;=56000,ROUNDUP(H1189/4,0)+14000,28000)))),IF(H1189&lt;=0,IF(I1189&lt;=0,0,IF(I1189&lt;=15000,I1189,IF(I1189&lt;=40000,ROUNDUP(I1189/2,0)+7500,IF(I1189&lt;=70000,ROUNDUP(I1189/4,0)+17500,35000)))),MAX(IF(I1189&lt;=0,0,IF(I1189&lt;=15000,I1189,IF(I1189&lt;=40000,ROUNDUP(I1189/2,0)+7500,IF(I1189&lt;=70000,ROUNDUP(I1189/4,0)+17500,35000)))),MIN(IF(H1189&lt;=0,0,IF(H1189&lt;=12000,H1189,IF(H1189&lt;=32000,ROUNDUP(H1189/2,0)+6000,IF(H1189&lt;=56000,ROUNDUP(H1189/4,0)+14000,28000))))+IF(I1189&lt;=0,0,IF(I1189&lt;=15000,I1189,IF(I1189&lt;=40000,ROUNDUP(I1189/2,0)+7500,IF(I1189&lt;=70000,ROUNDUP(I1189/4,0)+17500,35000)))),28000))))</f>
        <v/>
      </c>
      <c r="V1189" s="18">
        <f>MIN(70000,S1189+T1189+U1189)</f>
        <v/>
      </c>
      <c r="W1189" s="18">
        <f>MAX(0,ROUNDDOWN(M1189-J1189-N1189-K1189-0,-3))</f>
        <v/>
      </c>
      <c r="X1189" s="18">
        <f>MAX(0,ROUNDDOWN(M1189-J1189-N1189-K1189-R1189,-3))</f>
        <v/>
      </c>
      <c r="Y1189" s="18">
        <f>IF(W1189&lt;=0,0,ROUNDDOWN((W1189*LOOKUP(W1189,{0,1950001,3300001,6950001,9000001,18000001,40000001},{0.05,0.1,0.2,0.23,0.33,0.4,0.45})-LOOKUP(W1189,{0,1950001,3300001,6950001,9000001,18000001,40000001},{0,97500,427500,636000,1536000,2796000,4796000}))*1.021,-2))</f>
        <v/>
      </c>
      <c r="Z1189" s="18">
        <f>IF(X1189&lt;=0,0,ROUNDDOWN((X1189*LOOKUP(X1189,{0,1950001,3300001,6950001,9000001,18000001,40000001},{0.05,0.1,0.2,0.23,0.33,0.4,0.45})-LOOKUP(X1189,{0,1950001,3300001,6950001,9000001,18000001,40000001},{0,97500,427500,636000,1536000,2796000,4796000}))*1.021,-2))</f>
        <v/>
      </c>
      <c r="AA1189" s="18">
        <f>MAX(0,ROUNDDOWN(M1189-J1189-430000-L1189-0,-3))</f>
        <v/>
      </c>
      <c r="AB1189" s="18">
        <f>MAX(0,ROUNDDOWN(M1189-J1189-430000-L1189-V1189,-3))</f>
        <v/>
      </c>
      <c r="AC1189" s="18">
        <f>IF(M1189&lt;=450000,0,MAX(0,ROUNDDOWN(AA1189*0.06-MIN(50000,AA1189)*0.03,-2))+MAX(0,ROUNDDOWN(AA1189*0.04-MIN(50000,AA1189)*0.02,-2)))</f>
        <v/>
      </c>
      <c r="AD1189" s="18">
        <f>IF(M1189&lt;=450000,0,MAX(0,ROUNDDOWN(AB1189*0.06-MIN(50000,AB1189)*0.03,-2))+MAX(0,ROUNDDOWN(AB1189*0.04-MIN(50000,AB1189)*0.02,-2)))</f>
        <v/>
      </c>
      <c r="AE1189" s="18">
        <f>Y1189-Z1189</f>
        <v/>
      </c>
      <c r="AF1189" s="18">
        <f>AC1189-AD1189</f>
        <v/>
      </c>
      <c r="AG1189" s="18">
        <f>AE1189+AF1189</f>
        <v/>
      </c>
      <c r="AH1189" s="20">
        <f>IF(W1189&lt;=0,0,LOOKUP(W1189,{0,1950001,3300001,6950001,9000001,18000001,40000001},{0.05,0.1,0.2,0.23,0.33,0.4,0.45}))</f>
        <v/>
      </c>
    </row>
    <row r="1190">
      <c r="A1190" t="inlineStr">
        <is>
          <t>1万円刻み 特例あり一般12万円</t>
        </is>
      </c>
      <c r="B1190" s="18">
        <f>'4_1万円刻み'!$A$370</f>
        <v/>
      </c>
      <c r="C1190" s="19" t="n">
        <v>2026</v>
      </c>
      <c r="D1190" t="inlineStr">
        <is>
          <t>はい</t>
        </is>
      </c>
      <c r="E1190" s="18" t="n">
        <v>120000</v>
      </c>
      <c r="F1190" s="18" t="n">
        <v>0</v>
      </c>
      <c r="G1190" s="18" t="n">
        <v>0</v>
      </c>
      <c r="H1190" s="18" t="n">
        <v>0</v>
      </c>
      <c r="I1190" s="18" t="n">
        <v>0</v>
      </c>
      <c r="J1190" s="18">
        <f>ROUND(MIN(B1190/12,650000)*12*0.0915+MIN(B1190/12,1390000)*12*(0.0504+0)+B1190*0.005,0)</f>
        <v/>
      </c>
      <c r="K1190" s="18" t="n">
        <v>0</v>
      </c>
      <c r="L1190" s="18" t="n">
        <v>0</v>
      </c>
      <c r="M1190" s="18">
        <f>ROUND(IF(C1190&gt;=2026,IF(B1190&lt;741000,0,IF(B1190&lt;2191000,B1190-740000,IF(B1190&lt;2193000,1451000,IF(B1190&lt;2196000,1453000,IF(B1190&lt;2200000,1456000,IF(B1190&lt;3600000,ROUNDDOWN(B1190/4,-3)*2.8-80000,IF(B1190&lt;6600000,ROUNDDOWN(B1190/4,-3)*3.2-440000,IF(B1190&lt;8500000,ROUNDDOWN(B1190*0.9,0)-1100000,B1190-1950000)))))))),IF(B1190&lt;651000,0,IF(B1190&lt;1900000,B1190-650000,IF(B1190&lt;3600000,ROUNDDOWN(B1190/4,-3)*2.8-80000,IF(B1190&lt;6600000,ROUNDDOWN(B1190/4,-3)*3.2-440000,IF(B1190&lt;8500000,ROUNDDOWN(B1190*0.9,0)-1100000,B1190-1950000)))))),0)</f>
        <v/>
      </c>
      <c r="N1190" s="18">
        <f>IF(M1190&gt;23500000,NA(),IF(C1190&gt;=2026,IF(M1190&lt;=4890000,1040000,IF(M1190&lt;=6550000,670000,620000)),IF(M1190&lt;=1320000,950000,IF(M1190&lt;=3360000,880000,IF(M1190&lt;=4890000,680000,IF(M1190&lt;=6550000,630000,580000))))))</f>
        <v/>
      </c>
      <c r="O1190" s="18">
        <f>IF(F1190&lt;=0,IF(AND(D1190="はい",C1190&gt;=2026,C1190&lt;=2027),IF(E1190&lt;=0,0,IF(E1190&lt;=30000,E1190,IF(E1190&lt;=60000,ROUNDUP(E1190/2,0)+15000,IF(E1190&lt;=120000,ROUNDUP(E1190/4,0)+30000,60000)))),IF(E1190&lt;=0,0,IF(E1190&lt;=20000,E1190,IF(E1190&lt;=40000,ROUNDUP(E1190/2,0)+10000,IF(E1190&lt;=80000,ROUNDUP(E1190/4,0)+20000,40000))))),IF(E1190&lt;=0,IF(F1190&lt;=0,0,IF(F1190&lt;=25000,F1190,IF(F1190&lt;=50000,ROUNDUP(F1190/2,0)+12500,IF(F1190&lt;=100000,ROUNDUP(F1190/4,0)+25000,50000)))),MAX(IF(F1190&lt;=0,0,IF(F1190&lt;=25000,F1190,IF(F1190&lt;=50000,ROUNDUP(F1190/2,0)+12500,IF(F1190&lt;=100000,ROUNDUP(F1190/4,0)+25000,50000)))),MIN(IF(AND(D1190="はい",C1190&gt;=2026,C1190&lt;=2027),IF(E1190&lt;=0,0,IF(E1190&lt;=30000,E1190,IF(E1190&lt;=60000,ROUNDUP(E1190/2,0)+15000,IF(E1190&lt;=120000,ROUNDUP(E1190/4,0)+30000,60000)))),IF(E1190&lt;=0,0,IF(E1190&lt;=20000,E1190,IF(E1190&lt;=40000,ROUNDUP(E1190/2,0)+10000,IF(E1190&lt;=80000,ROUNDUP(E1190/4,0)+20000,40000)))))+IF(F1190&lt;=0,0,IF(F1190&lt;=25000,F1190,IF(F1190&lt;=50000,ROUNDUP(F1190/2,0)+12500,IF(F1190&lt;=100000,ROUNDUP(F1190/4,0)+25000,50000)))),IF(AND(D1190="はい",C1190&gt;=2026,C1190&lt;=2027),60000,40000)))))</f>
        <v/>
      </c>
      <c r="P1190" s="18">
        <f>IF(G1190&lt;=0,0,IF(G1190&lt;=20000,G1190,IF(G1190&lt;=40000,ROUNDUP(G1190/2,0)+10000,IF(G1190&lt;=80000,ROUNDUP(G1190/4,0)+20000,40000))))</f>
        <v/>
      </c>
      <c r="Q1190" s="18">
        <f>IF(I1190&lt;=0,IF(H1190&lt;=0,0,IF(H1190&lt;=20000,H1190,IF(H1190&lt;=40000,ROUNDUP(H1190/2,0)+10000,IF(H1190&lt;=80000,ROUNDUP(H1190/4,0)+20000,40000)))),IF(H1190&lt;=0,IF(I1190&lt;=0,0,IF(I1190&lt;=25000,I1190,IF(I1190&lt;=50000,ROUNDUP(I1190/2,0)+12500,IF(I1190&lt;=100000,ROUNDUP(I1190/4,0)+25000,50000)))),MAX(IF(I1190&lt;=0,0,IF(I1190&lt;=25000,I1190,IF(I1190&lt;=50000,ROUNDUP(I1190/2,0)+12500,IF(I1190&lt;=100000,ROUNDUP(I1190/4,0)+25000,50000)))),MIN(IF(H1190&lt;=0,0,IF(H1190&lt;=20000,H1190,IF(H1190&lt;=40000,ROUNDUP(H1190/2,0)+10000,IF(H1190&lt;=80000,ROUNDUP(H1190/4,0)+20000,40000))))+IF(I1190&lt;=0,0,IF(I1190&lt;=25000,I1190,IF(I1190&lt;=50000,ROUNDUP(I1190/2,0)+12500,IF(I1190&lt;=100000,ROUNDUP(I1190/4,0)+25000,50000)))),40000))))</f>
        <v/>
      </c>
      <c r="R1190" s="18">
        <f>MIN(120000,O1190+P1190+Q1190)</f>
        <v/>
      </c>
      <c r="S1190" s="18">
        <f>IF(F1190&lt;=0,IF(E1190&lt;=0,0,IF(E1190&lt;=12000,E1190,IF(E1190&lt;=32000,ROUNDUP(E1190/2,0)+6000,IF(E1190&lt;=56000,ROUNDUP(E1190/4,0)+14000,28000)))),IF(E1190&lt;=0,IF(F1190&lt;=0,0,IF(F1190&lt;=15000,F1190,IF(F1190&lt;=40000,ROUNDUP(F1190/2,0)+7500,IF(F1190&lt;=70000,ROUNDUP(F1190/4,0)+17500,35000)))),MAX(IF(F1190&lt;=0,0,IF(F1190&lt;=15000,F1190,IF(F1190&lt;=40000,ROUNDUP(F1190/2,0)+7500,IF(F1190&lt;=70000,ROUNDUP(F1190/4,0)+17500,35000)))),MIN(IF(E1190&lt;=0,0,IF(E1190&lt;=12000,E1190,IF(E1190&lt;=32000,ROUNDUP(E1190/2,0)+6000,IF(E1190&lt;=56000,ROUNDUP(E1190/4,0)+14000,28000))))+IF(F1190&lt;=0,0,IF(F1190&lt;=15000,F1190,IF(F1190&lt;=40000,ROUNDUP(F1190/2,0)+7500,IF(F1190&lt;=70000,ROUNDUP(F1190/4,0)+17500,35000)))),28000))))</f>
        <v/>
      </c>
      <c r="T1190" s="18">
        <f>IF(G1190&lt;=0,0,IF(G1190&lt;=12000,G1190,IF(G1190&lt;=32000,ROUNDUP(G1190/2,0)+6000,IF(G1190&lt;=56000,ROUNDUP(G1190/4,0)+14000,28000))))</f>
        <v/>
      </c>
      <c r="U1190" s="18">
        <f>IF(I1190&lt;=0,IF(H1190&lt;=0,0,IF(H1190&lt;=12000,H1190,IF(H1190&lt;=32000,ROUNDUP(H1190/2,0)+6000,IF(H1190&lt;=56000,ROUNDUP(H1190/4,0)+14000,28000)))),IF(H1190&lt;=0,IF(I1190&lt;=0,0,IF(I1190&lt;=15000,I1190,IF(I1190&lt;=40000,ROUNDUP(I1190/2,0)+7500,IF(I1190&lt;=70000,ROUNDUP(I1190/4,0)+17500,35000)))),MAX(IF(I1190&lt;=0,0,IF(I1190&lt;=15000,I1190,IF(I1190&lt;=40000,ROUNDUP(I1190/2,0)+7500,IF(I1190&lt;=70000,ROUNDUP(I1190/4,0)+17500,35000)))),MIN(IF(H1190&lt;=0,0,IF(H1190&lt;=12000,H1190,IF(H1190&lt;=32000,ROUNDUP(H1190/2,0)+6000,IF(H1190&lt;=56000,ROUNDUP(H1190/4,0)+14000,28000))))+IF(I1190&lt;=0,0,IF(I1190&lt;=15000,I1190,IF(I1190&lt;=40000,ROUNDUP(I1190/2,0)+7500,IF(I1190&lt;=70000,ROUNDUP(I1190/4,0)+17500,35000)))),28000))))</f>
        <v/>
      </c>
      <c r="V1190" s="18">
        <f>MIN(70000,S1190+T1190+U1190)</f>
        <v/>
      </c>
      <c r="W1190" s="18">
        <f>MAX(0,ROUNDDOWN(M1190-J1190-N1190-K1190-0,-3))</f>
        <v/>
      </c>
      <c r="X1190" s="18">
        <f>MAX(0,ROUNDDOWN(M1190-J1190-N1190-K1190-R1190,-3))</f>
        <v/>
      </c>
      <c r="Y1190" s="18">
        <f>IF(W1190&lt;=0,0,ROUNDDOWN((W1190*LOOKUP(W1190,{0,1950001,3300001,6950001,9000001,18000001,40000001},{0.05,0.1,0.2,0.23,0.33,0.4,0.45})-LOOKUP(W1190,{0,1950001,3300001,6950001,9000001,18000001,40000001},{0,97500,427500,636000,1536000,2796000,4796000}))*1.021,-2))</f>
        <v/>
      </c>
      <c r="Z1190" s="18">
        <f>IF(X1190&lt;=0,0,ROUNDDOWN((X1190*LOOKUP(X1190,{0,1950001,3300001,6950001,9000001,18000001,40000001},{0.05,0.1,0.2,0.23,0.33,0.4,0.45})-LOOKUP(X1190,{0,1950001,3300001,6950001,9000001,18000001,40000001},{0,97500,427500,636000,1536000,2796000,4796000}))*1.021,-2))</f>
        <v/>
      </c>
      <c r="AA1190" s="18">
        <f>MAX(0,ROUNDDOWN(M1190-J1190-430000-L1190-0,-3))</f>
        <v/>
      </c>
      <c r="AB1190" s="18">
        <f>MAX(0,ROUNDDOWN(M1190-J1190-430000-L1190-V1190,-3))</f>
        <v/>
      </c>
      <c r="AC1190" s="18">
        <f>IF(M1190&lt;=450000,0,MAX(0,ROUNDDOWN(AA1190*0.06-MIN(50000,AA1190)*0.03,-2))+MAX(0,ROUNDDOWN(AA1190*0.04-MIN(50000,AA1190)*0.02,-2)))</f>
        <v/>
      </c>
      <c r="AD1190" s="18">
        <f>IF(M1190&lt;=450000,0,MAX(0,ROUNDDOWN(AB1190*0.06-MIN(50000,AB1190)*0.03,-2))+MAX(0,ROUNDDOWN(AB1190*0.04-MIN(50000,AB1190)*0.02,-2)))</f>
        <v/>
      </c>
      <c r="AE1190" s="18">
        <f>Y1190-Z1190</f>
        <v/>
      </c>
      <c r="AF1190" s="18">
        <f>AC1190-AD1190</f>
        <v/>
      </c>
      <c r="AG1190" s="18">
        <f>AE1190+AF1190</f>
        <v/>
      </c>
      <c r="AH1190" s="20">
        <f>IF(W1190&lt;=0,0,LOOKUP(W1190,{0,1950001,3300001,6950001,9000001,18000001,40000001},{0.05,0.1,0.2,0.23,0.33,0.4,0.45}))</f>
        <v/>
      </c>
    </row>
    <row r="1191">
      <c r="A1191" t="inlineStr">
        <is>
          <t>1万円刻み 3区分8万円ずつ</t>
        </is>
      </c>
      <c r="B1191" s="18">
        <f>'4_1万円刻み'!$A$371</f>
        <v/>
      </c>
      <c r="C1191" s="19" t="n">
        <v>2026</v>
      </c>
      <c r="D1191" t="inlineStr">
        <is>
          <t>いいえ</t>
        </is>
      </c>
      <c r="E1191" s="18" t="n">
        <v>80000</v>
      </c>
      <c r="F1191" s="18" t="n">
        <v>0</v>
      </c>
      <c r="G1191" s="18" t="n">
        <v>80000</v>
      </c>
      <c r="H1191" s="18" t="n">
        <v>80000</v>
      </c>
      <c r="I1191" s="18" t="n">
        <v>0</v>
      </c>
      <c r="J1191" s="18">
        <f>ROUND(MIN(B1191/12,650000)*12*0.0915+MIN(B1191/12,1390000)*12*(0.0504+0)+B1191*0.005,0)</f>
        <v/>
      </c>
      <c r="K1191" s="18" t="n">
        <v>0</v>
      </c>
      <c r="L1191" s="18" t="n">
        <v>0</v>
      </c>
      <c r="M1191" s="18">
        <f>ROUND(IF(C1191&gt;=2026,IF(B1191&lt;741000,0,IF(B1191&lt;2191000,B1191-740000,IF(B1191&lt;2193000,1451000,IF(B1191&lt;2196000,1453000,IF(B1191&lt;2200000,1456000,IF(B1191&lt;3600000,ROUNDDOWN(B1191/4,-3)*2.8-80000,IF(B1191&lt;6600000,ROUNDDOWN(B1191/4,-3)*3.2-440000,IF(B1191&lt;8500000,ROUNDDOWN(B1191*0.9,0)-1100000,B1191-1950000)))))))),IF(B1191&lt;651000,0,IF(B1191&lt;1900000,B1191-650000,IF(B1191&lt;3600000,ROUNDDOWN(B1191/4,-3)*2.8-80000,IF(B1191&lt;6600000,ROUNDDOWN(B1191/4,-3)*3.2-440000,IF(B1191&lt;8500000,ROUNDDOWN(B1191*0.9,0)-1100000,B1191-1950000)))))),0)</f>
        <v/>
      </c>
      <c r="N1191" s="18">
        <f>IF(M1191&gt;23500000,NA(),IF(C1191&gt;=2026,IF(M1191&lt;=4890000,1040000,IF(M1191&lt;=6550000,670000,620000)),IF(M1191&lt;=1320000,950000,IF(M1191&lt;=3360000,880000,IF(M1191&lt;=4890000,680000,IF(M1191&lt;=6550000,630000,580000))))))</f>
        <v/>
      </c>
      <c r="O1191" s="18">
        <f>IF(F1191&lt;=0,IF(AND(D1191="はい",C1191&gt;=2026,C1191&lt;=2027),IF(E1191&lt;=0,0,IF(E1191&lt;=30000,E1191,IF(E1191&lt;=60000,ROUNDUP(E1191/2,0)+15000,IF(E1191&lt;=120000,ROUNDUP(E1191/4,0)+30000,60000)))),IF(E1191&lt;=0,0,IF(E1191&lt;=20000,E1191,IF(E1191&lt;=40000,ROUNDUP(E1191/2,0)+10000,IF(E1191&lt;=80000,ROUNDUP(E1191/4,0)+20000,40000))))),IF(E1191&lt;=0,IF(F1191&lt;=0,0,IF(F1191&lt;=25000,F1191,IF(F1191&lt;=50000,ROUNDUP(F1191/2,0)+12500,IF(F1191&lt;=100000,ROUNDUP(F1191/4,0)+25000,50000)))),MAX(IF(F1191&lt;=0,0,IF(F1191&lt;=25000,F1191,IF(F1191&lt;=50000,ROUNDUP(F1191/2,0)+12500,IF(F1191&lt;=100000,ROUNDUP(F1191/4,0)+25000,50000)))),MIN(IF(AND(D1191="はい",C1191&gt;=2026,C1191&lt;=2027),IF(E1191&lt;=0,0,IF(E1191&lt;=30000,E1191,IF(E1191&lt;=60000,ROUNDUP(E1191/2,0)+15000,IF(E1191&lt;=120000,ROUNDUP(E1191/4,0)+30000,60000)))),IF(E1191&lt;=0,0,IF(E1191&lt;=20000,E1191,IF(E1191&lt;=40000,ROUNDUP(E1191/2,0)+10000,IF(E1191&lt;=80000,ROUNDUP(E1191/4,0)+20000,40000)))))+IF(F1191&lt;=0,0,IF(F1191&lt;=25000,F1191,IF(F1191&lt;=50000,ROUNDUP(F1191/2,0)+12500,IF(F1191&lt;=100000,ROUNDUP(F1191/4,0)+25000,50000)))),IF(AND(D1191="はい",C1191&gt;=2026,C1191&lt;=2027),60000,40000)))))</f>
        <v/>
      </c>
      <c r="P1191" s="18">
        <f>IF(G1191&lt;=0,0,IF(G1191&lt;=20000,G1191,IF(G1191&lt;=40000,ROUNDUP(G1191/2,0)+10000,IF(G1191&lt;=80000,ROUNDUP(G1191/4,0)+20000,40000))))</f>
        <v/>
      </c>
      <c r="Q1191" s="18">
        <f>IF(I1191&lt;=0,IF(H1191&lt;=0,0,IF(H1191&lt;=20000,H1191,IF(H1191&lt;=40000,ROUNDUP(H1191/2,0)+10000,IF(H1191&lt;=80000,ROUNDUP(H1191/4,0)+20000,40000)))),IF(H1191&lt;=0,IF(I1191&lt;=0,0,IF(I1191&lt;=25000,I1191,IF(I1191&lt;=50000,ROUNDUP(I1191/2,0)+12500,IF(I1191&lt;=100000,ROUNDUP(I1191/4,0)+25000,50000)))),MAX(IF(I1191&lt;=0,0,IF(I1191&lt;=25000,I1191,IF(I1191&lt;=50000,ROUNDUP(I1191/2,0)+12500,IF(I1191&lt;=100000,ROUNDUP(I1191/4,0)+25000,50000)))),MIN(IF(H1191&lt;=0,0,IF(H1191&lt;=20000,H1191,IF(H1191&lt;=40000,ROUNDUP(H1191/2,0)+10000,IF(H1191&lt;=80000,ROUNDUP(H1191/4,0)+20000,40000))))+IF(I1191&lt;=0,0,IF(I1191&lt;=25000,I1191,IF(I1191&lt;=50000,ROUNDUP(I1191/2,0)+12500,IF(I1191&lt;=100000,ROUNDUP(I1191/4,0)+25000,50000)))),40000))))</f>
        <v/>
      </c>
      <c r="R1191" s="18">
        <f>MIN(120000,O1191+P1191+Q1191)</f>
        <v/>
      </c>
      <c r="S1191" s="18">
        <f>IF(F1191&lt;=0,IF(E1191&lt;=0,0,IF(E1191&lt;=12000,E1191,IF(E1191&lt;=32000,ROUNDUP(E1191/2,0)+6000,IF(E1191&lt;=56000,ROUNDUP(E1191/4,0)+14000,28000)))),IF(E1191&lt;=0,IF(F1191&lt;=0,0,IF(F1191&lt;=15000,F1191,IF(F1191&lt;=40000,ROUNDUP(F1191/2,0)+7500,IF(F1191&lt;=70000,ROUNDUP(F1191/4,0)+17500,35000)))),MAX(IF(F1191&lt;=0,0,IF(F1191&lt;=15000,F1191,IF(F1191&lt;=40000,ROUNDUP(F1191/2,0)+7500,IF(F1191&lt;=70000,ROUNDUP(F1191/4,0)+17500,35000)))),MIN(IF(E1191&lt;=0,0,IF(E1191&lt;=12000,E1191,IF(E1191&lt;=32000,ROUNDUP(E1191/2,0)+6000,IF(E1191&lt;=56000,ROUNDUP(E1191/4,0)+14000,28000))))+IF(F1191&lt;=0,0,IF(F1191&lt;=15000,F1191,IF(F1191&lt;=40000,ROUNDUP(F1191/2,0)+7500,IF(F1191&lt;=70000,ROUNDUP(F1191/4,0)+17500,35000)))),28000))))</f>
        <v/>
      </c>
      <c r="T1191" s="18">
        <f>IF(G1191&lt;=0,0,IF(G1191&lt;=12000,G1191,IF(G1191&lt;=32000,ROUNDUP(G1191/2,0)+6000,IF(G1191&lt;=56000,ROUNDUP(G1191/4,0)+14000,28000))))</f>
        <v/>
      </c>
      <c r="U1191" s="18">
        <f>IF(I1191&lt;=0,IF(H1191&lt;=0,0,IF(H1191&lt;=12000,H1191,IF(H1191&lt;=32000,ROUNDUP(H1191/2,0)+6000,IF(H1191&lt;=56000,ROUNDUP(H1191/4,0)+14000,28000)))),IF(H1191&lt;=0,IF(I1191&lt;=0,0,IF(I1191&lt;=15000,I1191,IF(I1191&lt;=40000,ROUNDUP(I1191/2,0)+7500,IF(I1191&lt;=70000,ROUNDUP(I1191/4,0)+17500,35000)))),MAX(IF(I1191&lt;=0,0,IF(I1191&lt;=15000,I1191,IF(I1191&lt;=40000,ROUNDUP(I1191/2,0)+7500,IF(I1191&lt;=70000,ROUNDUP(I1191/4,0)+17500,35000)))),MIN(IF(H1191&lt;=0,0,IF(H1191&lt;=12000,H1191,IF(H1191&lt;=32000,ROUNDUP(H1191/2,0)+6000,IF(H1191&lt;=56000,ROUNDUP(H1191/4,0)+14000,28000))))+IF(I1191&lt;=0,0,IF(I1191&lt;=15000,I1191,IF(I1191&lt;=40000,ROUNDUP(I1191/2,0)+7500,IF(I1191&lt;=70000,ROUNDUP(I1191/4,0)+17500,35000)))),28000))))</f>
        <v/>
      </c>
      <c r="V1191" s="18">
        <f>MIN(70000,S1191+T1191+U1191)</f>
        <v/>
      </c>
      <c r="W1191" s="18">
        <f>MAX(0,ROUNDDOWN(M1191-J1191-N1191-K1191-0,-3))</f>
        <v/>
      </c>
      <c r="X1191" s="18">
        <f>MAX(0,ROUNDDOWN(M1191-J1191-N1191-K1191-R1191,-3))</f>
        <v/>
      </c>
      <c r="Y1191" s="18">
        <f>IF(W1191&lt;=0,0,ROUNDDOWN((W1191*LOOKUP(W1191,{0,1950001,3300001,6950001,9000001,18000001,40000001},{0.05,0.1,0.2,0.23,0.33,0.4,0.45})-LOOKUP(W1191,{0,1950001,3300001,6950001,9000001,18000001,40000001},{0,97500,427500,636000,1536000,2796000,4796000}))*1.021,-2))</f>
        <v/>
      </c>
      <c r="Z1191" s="18">
        <f>IF(X1191&lt;=0,0,ROUNDDOWN((X1191*LOOKUP(X1191,{0,1950001,3300001,6950001,9000001,18000001,40000001},{0.05,0.1,0.2,0.23,0.33,0.4,0.45})-LOOKUP(X1191,{0,1950001,3300001,6950001,9000001,18000001,40000001},{0,97500,427500,636000,1536000,2796000,4796000}))*1.021,-2))</f>
        <v/>
      </c>
      <c r="AA1191" s="18">
        <f>MAX(0,ROUNDDOWN(M1191-J1191-430000-L1191-0,-3))</f>
        <v/>
      </c>
      <c r="AB1191" s="18">
        <f>MAX(0,ROUNDDOWN(M1191-J1191-430000-L1191-V1191,-3))</f>
        <v/>
      </c>
      <c r="AC1191" s="18">
        <f>IF(M1191&lt;=450000,0,MAX(0,ROUNDDOWN(AA1191*0.06-MIN(50000,AA1191)*0.03,-2))+MAX(0,ROUNDDOWN(AA1191*0.04-MIN(50000,AA1191)*0.02,-2)))</f>
        <v/>
      </c>
      <c r="AD1191" s="18">
        <f>IF(M1191&lt;=450000,0,MAX(0,ROUNDDOWN(AB1191*0.06-MIN(50000,AB1191)*0.03,-2))+MAX(0,ROUNDDOWN(AB1191*0.04-MIN(50000,AB1191)*0.02,-2)))</f>
        <v/>
      </c>
      <c r="AE1191" s="18">
        <f>Y1191-Z1191</f>
        <v/>
      </c>
      <c r="AF1191" s="18">
        <f>AC1191-AD1191</f>
        <v/>
      </c>
      <c r="AG1191" s="18">
        <f>AE1191+AF1191</f>
        <v/>
      </c>
      <c r="AH1191" s="20">
        <f>IF(W1191&lt;=0,0,LOOKUP(W1191,{0,1950001,3300001,6950001,9000001,18000001,40000001},{0.05,0.1,0.2,0.23,0.33,0.4,0.45}))</f>
        <v/>
      </c>
    </row>
    <row r="1192">
      <c r="A1192" t="inlineStr">
        <is>
          <t>1万円刻み 一般8万円</t>
        </is>
      </c>
      <c r="B1192" s="18">
        <f>'4_1万円刻み'!$A$371</f>
        <v/>
      </c>
      <c r="C1192" s="19" t="n">
        <v>2026</v>
      </c>
      <c r="D1192" t="inlineStr">
        <is>
          <t>いいえ</t>
        </is>
      </c>
      <c r="E1192" s="18" t="n">
        <v>80000</v>
      </c>
      <c r="F1192" s="18" t="n">
        <v>0</v>
      </c>
      <c r="G1192" s="18" t="n">
        <v>0</v>
      </c>
      <c r="H1192" s="18" t="n">
        <v>0</v>
      </c>
      <c r="I1192" s="18" t="n">
        <v>0</v>
      </c>
      <c r="J1192" s="18">
        <f>ROUND(MIN(B1192/12,650000)*12*0.0915+MIN(B1192/12,1390000)*12*(0.0504+0)+B1192*0.005,0)</f>
        <v/>
      </c>
      <c r="K1192" s="18" t="n">
        <v>0</v>
      </c>
      <c r="L1192" s="18" t="n">
        <v>0</v>
      </c>
      <c r="M1192" s="18">
        <f>ROUND(IF(C1192&gt;=2026,IF(B1192&lt;741000,0,IF(B1192&lt;2191000,B1192-740000,IF(B1192&lt;2193000,1451000,IF(B1192&lt;2196000,1453000,IF(B1192&lt;2200000,1456000,IF(B1192&lt;3600000,ROUNDDOWN(B1192/4,-3)*2.8-80000,IF(B1192&lt;6600000,ROUNDDOWN(B1192/4,-3)*3.2-440000,IF(B1192&lt;8500000,ROUNDDOWN(B1192*0.9,0)-1100000,B1192-1950000)))))))),IF(B1192&lt;651000,0,IF(B1192&lt;1900000,B1192-650000,IF(B1192&lt;3600000,ROUNDDOWN(B1192/4,-3)*2.8-80000,IF(B1192&lt;6600000,ROUNDDOWN(B1192/4,-3)*3.2-440000,IF(B1192&lt;8500000,ROUNDDOWN(B1192*0.9,0)-1100000,B1192-1950000)))))),0)</f>
        <v/>
      </c>
      <c r="N1192" s="18">
        <f>IF(M1192&gt;23500000,NA(),IF(C1192&gt;=2026,IF(M1192&lt;=4890000,1040000,IF(M1192&lt;=6550000,670000,620000)),IF(M1192&lt;=1320000,950000,IF(M1192&lt;=3360000,880000,IF(M1192&lt;=4890000,680000,IF(M1192&lt;=6550000,630000,580000))))))</f>
        <v/>
      </c>
      <c r="O1192" s="18">
        <f>IF(F1192&lt;=0,IF(AND(D1192="はい",C1192&gt;=2026,C1192&lt;=2027),IF(E1192&lt;=0,0,IF(E1192&lt;=30000,E1192,IF(E1192&lt;=60000,ROUNDUP(E1192/2,0)+15000,IF(E1192&lt;=120000,ROUNDUP(E1192/4,0)+30000,60000)))),IF(E1192&lt;=0,0,IF(E1192&lt;=20000,E1192,IF(E1192&lt;=40000,ROUNDUP(E1192/2,0)+10000,IF(E1192&lt;=80000,ROUNDUP(E1192/4,0)+20000,40000))))),IF(E1192&lt;=0,IF(F1192&lt;=0,0,IF(F1192&lt;=25000,F1192,IF(F1192&lt;=50000,ROUNDUP(F1192/2,0)+12500,IF(F1192&lt;=100000,ROUNDUP(F1192/4,0)+25000,50000)))),MAX(IF(F1192&lt;=0,0,IF(F1192&lt;=25000,F1192,IF(F1192&lt;=50000,ROUNDUP(F1192/2,0)+12500,IF(F1192&lt;=100000,ROUNDUP(F1192/4,0)+25000,50000)))),MIN(IF(AND(D1192="はい",C1192&gt;=2026,C1192&lt;=2027),IF(E1192&lt;=0,0,IF(E1192&lt;=30000,E1192,IF(E1192&lt;=60000,ROUNDUP(E1192/2,0)+15000,IF(E1192&lt;=120000,ROUNDUP(E1192/4,0)+30000,60000)))),IF(E1192&lt;=0,0,IF(E1192&lt;=20000,E1192,IF(E1192&lt;=40000,ROUNDUP(E1192/2,0)+10000,IF(E1192&lt;=80000,ROUNDUP(E1192/4,0)+20000,40000)))))+IF(F1192&lt;=0,0,IF(F1192&lt;=25000,F1192,IF(F1192&lt;=50000,ROUNDUP(F1192/2,0)+12500,IF(F1192&lt;=100000,ROUNDUP(F1192/4,0)+25000,50000)))),IF(AND(D1192="はい",C1192&gt;=2026,C1192&lt;=2027),60000,40000)))))</f>
        <v/>
      </c>
      <c r="P1192" s="18">
        <f>IF(G1192&lt;=0,0,IF(G1192&lt;=20000,G1192,IF(G1192&lt;=40000,ROUNDUP(G1192/2,0)+10000,IF(G1192&lt;=80000,ROUNDUP(G1192/4,0)+20000,40000))))</f>
        <v/>
      </c>
      <c r="Q1192" s="18">
        <f>IF(I1192&lt;=0,IF(H1192&lt;=0,0,IF(H1192&lt;=20000,H1192,IF(H1192&lt;=40000,ROUNDUP(H1192/2,0)+10000,IF(H1192&lt;=80000,ROUNDUP(H1192/4,0)+20000,40000)))),IF(H1192&lt;=0,IF(I1192&lt;=0,0,IF(I1192&lt;=25000,I1192,IF(I1192&lt;=50000,ROUNDUP(I1192/2,0)+12500,IF(I1192&lt;=100000,ROUNDUP(I1192/4,0)+25000,50000)))),MAX(IF(I1192&lt;=0,0,IF(I1192&lt;=25000,I1192,IF(I1192&lt;=50000,ROUNDUP(I1192/2,0)+12500,IF(I1192&lt;=100000,ROUNDUP(I1192/4,0)+25000,50000)))),MIN(IF(H1192&lt;=0,0,IF(H1192&lt;=20000,H1192,IF(H1192&lt;=40000,ROUNDUP(H1192/2,0)+10000,IF(H1192&lt;=80000,ROUNDUP(H1192/4,0)+20000,40000))))+IF(I1192&lt;=0,0,IF(I1192&lt;=25000,I1192,IF(I1192&lt;=50000,ROUNDUP(I1192/2,0)+12500,IF(I1192&lt;=100000,ROUNDUP(I1192/4,0)+25000,50000)))),40000))))</f>
        <v/>
      </c>
      <c r="R1192" s="18">
        <f>MIN(120000,O1192+P1192+Q1192)</f>
        <v/>
      </c>
      <c r="S1192" s="18">
        <f>IF(F1192&lt;=0,IF(E1192&lt;=0,0,IF(E1192&lt;=12000,E1192,IF(E1192&lt;=32000,ROUNDUP(E1192/2,0)+6000,IF(E1192&lt;=56000,ROUNDUP(E1192/4,0)+14000,28000)))),IF(E1192&lt;=0,IF(F1192&lt;=0,0,IF(F1192&lt;=15000,F1192,IF(F1192&lt;=40000,ROUNDUP(F1192/2,0)+7500,IF(F1192&lt;=70000,ROUNDUP(F1192/4,0)+17500,35000)))),MAX(IF(F1192&lt;=0,0,IF(F1192&lt;=15000,F1192,IF(F1192&lt;=40000,ROUNDUP(F1192/2,0)+7500,IF(F1192&lt;=70000,ROUNDUP(F1192/4,0)+17500,35000)))),MIN(IF(E1192&lt;=0,0,IF(E1192&lt;=12000,E1192,IF(E1192&lt;=32000,ROUNDUP(E1192/2,0)+6000,IF(E1192&lt;=56000,ROUNDUP(E1192/4,0)+14000,28000))))+IF(F1192&lt;=0,0,IF(F1192&lt;=15000,F1192,IF(F1192&lt;=40000,ROUNDUP(F1192/2,0)+7500,IF(F1192&lt;=70000,ROUNDUP(F1192/4,0)+17500,35000)))),28000))))</f>
        <v/>
      </c>
      <c r="T1192" s="18">
        <f>IF(G1192&lt;=0,0,IF(G1192&lt;=12000,G1192,IF(G1192&lt;=32000,ROUNDUP(G1192/2,0)+6000,IF(G1192&lt;=56000,ROUNDUP(G1192/4,0)+14000,28000))))</f>
        <v/>
      </c>
      <c r="U1192" s="18">
        <f>IF(I1192&lt;=0,IF(H1192&lt;=0,0,IF(H1192&lt;=12000,H1192,IF(H1192&lt;=32000,ROUNDUP(H1192/2,0)+6000,IF(H1192&lt;=56000,ROUNDUP(H1192/4,0)+14000,28000)))),IF(H1192&lt;=0,IF(I1192&lt;=0,0,IF(I1192&lt;=15000,I1192,IF(I1192&lt;=40000,ROUNDUP(I1192/2,0)+7500,IF(I1192&lt;=70000,ROUNDUP(I1192/4,0)+17500,35000)))),MAX(IF(I1192&lt;=0,0,IF(I1192&lt;=15000,I1192,IF(I1192&lt;=40000,ROUNDUP(I1192/2,0)+7500,IF(I1192&lt;=70000,ROUNDUP(I1192/4,0)+17500,35000)))),MIN(IF(H1192&lt;=0,0,IF(H1192&lt;=12000,H1192,IF(H1192&lt;=32000,ROUNDUP(H1192/2,0)+6000,IF(H1192&lt;=56000,ROUNDUP(H1192/4,0)+14000,28000))))+IF(I1192&lt;=0,0,IF(I1192&lt;=15000,I1192,IF(I1192&lt;=40000,ROUNDUP(I1192/2,0)+7500,IF(I1192&lt;=70000,ROUNDUP(I1192/4,0)+17500,35000)))),28000))))</f>
        <v/>
      </c>
      <c r="V1192" s="18">
        <f>MIN(70000,S1192+T1192+U1192)</f>
        <v/>
      </c>
      <c r="W1192" s="18">
        <f>MAX(0,ROUNDDOWN(M1192-J1192-N1192-K1192-0,-3))</f>
        <v/>
      </c>
      <c r="X1192" s="18">
        <f>MAX(0,ROUNDDOWN(M1192-J1192-N1192-K1192-R1192,-3))</f>
        <v/>
      </c>
      <c r="Y1192" s="18">
        <f>IF(W1192&lt;=0,0,ROUNDDOWN((W1192*LOOKUP(W1192,{0,1950001,3300001,6950001,9000001,18000001,40000001},{0.05,0.1,0.2,0.23,0.33,0.4,0.45})-LOOKUP(W1192,{0,1950001,3300001,6950001,9000001,18000001,40000001},{0,97500,427500,636000,1536000,2796000,4796000}))*1.021,-2))</f>
        <v/>
      </c>
      <c r="Z1192" s="18">
        <f>IF(X1192&lt;=0,0,ROUNDDOWN((X1192*LOOKUP(X1192,{0,1950001,3300001,6950001,9000001,18000001,40000001},{0.05,0.1,0.2,0.23,0.33,0.4,0.45})-LOOKUP(X1192,{0,1950001,3300001,6950001,9000001,18000001,40000001},{0,97500,427500,636000,1536000,2796000,4796000}))*1.021,-2))</f>
        <v/>
      </c>
      <c r="AA1192" s="18">
        <f>MAX(0,ROUNDDOWN(M1192-J1192-430000-L1192-0,-3))</f>
        <v/>
      </c>
      <c r="AB1192" s="18">
        <f>MAX(0,ROUNDDOWN(M1192-J1192-430000-L1192-V1192,-3))</f>
        <v/>
      </c>
      <c r="AC1192" s="18">
        <f>IF(M1192&lt;=450000,0,MAX(0,ROUNDDOWN(AA1192*0.06-MIN(50000,AA1192)*0.03,-2))+MAX(0,ROUNDDOWN(AA1192*0.04-MIN(50000,AA1192)*0.02,-2)))</f>
        <v/>
      </c>
      <c r="AD1192" s="18">
        <f>IF(M1192&lt;=450000,0,MAX(0,ROUNDDOWN(AB1192*0.06-MIN(50000,AB1192)*0.03,-2))+MAX(0,ROUNDDOWN(AB1192*0.04-MIN(50000,AB1192)*0.02,-2)))</f>
        <v/>
      </c>
      <c r="AE1192" s="18">
        <f>Y1192-Z1192</f>
        <v/>
      </c>
      <c r="AF1192" s="18">
        <f>AC1192-AD1192</f>
        <v/>
      </c>
      <c r="AG1192" s="18">
        <f>AE1192+AF1192</f>
        <v/>
      </c>
      <c r="AH1192" s="20">
        <f>IF(W1192&lt;=0,0,LOOKUP(W1192,{0,1950001,3300001,6950001,9000001,18000001,40000001},{0.05,0.1,0.2,0.23,0.33,0.4,0.45}))</f>
        <v/>
      </c>
    </row>
    <row r="1193">
      <c r="A1193" t="inlineStr">
        <is>
          <t>1万円刻み 特例あり一般12万円</t>
        </is>
      </c>
      <c r="B1193" s="18">
        <f>'4_1万円刻み'!$A$371</f>
        <v/>
      </c>
      <c r="C1193" s="19" t="n">
        <v>2026</v>
      </c>
      <c r="D1193" t="inlineStr">
        <is>
          <t>はい</t>
        </is>
      </c>
      <c r="E1193" s="18" t="n">
        <v>120000</v>
      </c>
      <c r="F1193" s="18" t="n">
        <v>0</v>
      </c>
      <c r="G1193" s="18" t="n">
        <v>0</v>
      </c>
      <c r="H1193" s="18" t="n">
        <v>0</v>
      </c>
      <c r="I1193" s="18" t="n">
        <v>0</v>
      </c>
      <c r="J1193" s="18">
        <f>ROUND(MIN(B1193/12,650000)*12*0.0915+MIN(B1193/12,1390000)*12*(0.0504+0)+B1193*0.005,0)</f>
        <v/>
      </c>
      <c r="K1193" s="18" t="n">
        <v>0</v>
      </c>
      <c r="L1193" s="18" t="n">
        <v>0</v>
      </c>
      <c r="M1193" s="18">
        <f>ROUND(IF(C1193&gt;=2026,IF(B1193&lt;741000,0,IF(B1193&lt;2191000,B1193-740000,IF(B1193&lt;2193000,1451000,IF(B1193&lt;2196000,1453000,IF(B1193&lt;2200000,1456000,IF(B1193&lt;3600000,ROUNDDOWN(B1193/4,-3)*2.8-80000,IF(B1193&lt;6600000,ROUNDDOWN(B1193/4,-3)*3.2-440000,IF(B1193&lt;8500000,ROUNDDOWN(B1193*0.9,0)-1100000,B1193-1950000)))))))),IF(B1193&lt;651000,0,IF(B1193&lt;1900000,B1193-650000,IF(B1193&lt;3600000,ROUNDDOWN(B1193/4,-3)*2.8-80000,IF(B1193&lt;6600000,ROUNDDOWN(B1193/4,-3)*3.2-440000,IF(B1193&lt;8500000,ROUNDDOWN(B1193*0.9,0)-1100000,B1193-1950000)))))),0)</f>
        <v/>
      </c>
      <c r="N1193" s="18">
        <f>IF(M1193&gt;23500000,NA(),IF(C1193&gt;=2026,IF(M1193&lt;=4890000,1040000,IF(M1193&lt;=6550000,670000,620000)),IF(M1193&lt;=1320000,950000,IF(M1193&lt;=3360000,880000,IF(M1193&lt;=4890000,680000,IF(M1193&lt;=6550000,630000,580000))))))</f>
        <v/>
      </c>
      <c r="O1193" s="18">
        <f>IF(F1193&lt;=0,IF(AND(D1193="はい",C1193&gt;=2026,C1193&lt;=2027),IF(E1193&lt;=0,0,IF(E1193&lt;=30000,E1193,IF(E1193&lt;=60000,ROUNDUP(E1193/2,0)+15000,IF(E1193&lt;=120000,ROUNDUP(E1193/4,0)+30000,60000)))),IF(E1193&lt;=0,0,IF(E1193&lt;=20000,E1193,IF(E1193&lt;=40000,ROUNDUP(E1193/2,0)+10000,IF(E1193&lt;=80000,ROUNDUP(E1193/4,0)+20000,40000))))),IF(E1193&lt;=0,IF(F1193&lt;=0,0,IF(F1193&lt;=25000,F1193,IF(F1193&lt;=50000,ROUNDUP(F1193/2,0)+12500,IF(F1193&lt;=100000,ROUNDUP(F1193/4,0)+25000,50000)))),MAX(IF(F1193&lt;=0,0,IF(F1193&lt;=25000,F1193,IF(F1193&lt;=50000,ROUNDUP(F1193/2,0)+12500,IF(F1193&lt;=100000,ROUNDUP(F1193/4,0)+25000,50000)))),MIN(IF(AND(D1193="はい",C1193&gt;=2026,C1193&lt;=2027),IF(E1193&lt;=0,0,IF(E1193&lt;=30000,E1193,IF(E1193&lt;=60000,ROUNDUP(E1193/2,0)+15000,IF(E1193&lt;=120000,ROUNDUP(E1193/4,0)+30000,60000)))),IF(E1193&lt;=0,0,IF(E1193&lt;=20000,E1193,IF(E1193&lt;=40000,ROUNDUP(E1193/2,0)+10000,IF(E1193&lt;=80000,ROUNDUP(E1193/4,0)+20000,40000)))))+IF(F1193&lt;=0,0,IF(F1193&lt;=25000,F1193,IF(F1193&lt;=50000,ROUNDUP(F1193/2,0)+12500,IF(F1193&lt;=100000,ROUNDUP(F1193/4,0)+25000,50000)))),IF(AND(D1193="はい",C1193&gt;=2026,C1193&lt;=2027),60000,40000)))))</f>
        <v/>
      </c>
      <c r="P1193" s="18">
        <f>IF(G1193&lt;=0,0,IF(G1193&lt;=20000,G1193,IF(G1193&lt;=40000,ROUNDUP(G1193/2,0)+10000,IF(G1193&lt;=80000,ROUNDUP(G1193/4,0)+20000,40000))))</f>
        <v/>
      </c>
      <c r="Q1193" s="18">
        <f>IF(I1193&lt;=0,IF(H1193&lt;=0,0,IF(H1193&lt;=20000,H1193,IF(H1193&lt;=40000,ROUNDUP(H1193/2,0)+10000,IF(H1193&lt;=80000,ROUNDUP(H1193/4,0)+20000,40000)))),IF(H1193&lt;=0,IF(I1193&lt;=0,0,IF(I1193&lt;=25000,I1193,IF(I1193&lt;=50000,ROUNDUP(I1193/2,0)+12500,IF(I1193&lt;=100000,ROUNDUP(I1193/4,0)+25000,50000)))),MAX(IF(I1193&lt;=0,0,IF(I1193&lt;=25000,I1193,IF(I1193&lt;=50000,ROUNDUP(I1193/2,0)+12500,IF(I1193&lt;=100000,ROUNDUP(I1193/4,0)+25000,50000)))),MIN(IF(H1193&lt;=0,0,IF(H1193&lt;=20000,H1193,IF(H1193&lt;=40000,ROUNDUP(H1193/2,0)+10000,IF(H1193&lt;=80000,ROUNDUP(H1193/4,0)+20000,40000))))+IF(I1193&lt;=0,0,IF(I1193&lt;=25000,I1193,IF(I1193&lt;=50000,ROUNDUP(I1193/2,0)+12500,IF(I1193&lt;=100000,ROUNDUP(I1193/4,0)+25000,50000)))),40000))))</f>
        <v/>
      </c>
      <c r="R1193" s="18">
        <f>MIN(120000,O1193+P1193+Q1193)</f>
        <v/>
      </c>
      <c r="S1193" s="18">
        <f>IF(F1193&lt;=0,IF(E1193&lt;=0,0,IF(E1193&lt;=12000,E1193,IF(E1193&lt;=32000,ROUNDUP(E1193/2,0)+6000,IF(E1193&lt;=56000,ROUNDUP(E1193/4,0)+14000,28000)))),IF(E1193&lt;=0,IF(F1193&lt;=0,0,IF(F1193&lt;=15000,F1193,IF(F1193&lt;=40000,ROUNDUP(F1193/2,0)+7500,IF(F1193&lt;=70000,ROUNDUP(F1193/4,0)+17500,35000)))),MAX(IF(F1193&lt;=0,0,IF(F1193&lt;=15000,F1193,IF(F1193&lt;=40000,ROUNDUP(F1193/2,0)+7500,IF(F1193&lt;=70000,ROUNDUP(F1193/4,0)+17500,35000)))),MIN(IF(E1193&lt;=0,0,IF(E1193&lt;=12000,E1193,IF(E1193&lt;=32000,ROUNDUP(E1193/2,0)+6000,IF(E1193&lt;=56000,ROUNDUP(E1193/4,0)+14000,28000))))+IF(F1193&lt;=0,0,IF(F1193&lt;=15000,F1193,IF(F1193&lt;=40000,ROUNDUP(F1193/2,0)+7500,IF(F1193&lt;=70000,ROUNDUP(F1193/4,0)+17500,35000)))),28000))))</f>
        <v/>
      </c>
      <c r="T1193" s="18">
        <f>IF(G1193&lt;=0,0,IF(G1193&lt;=12000,G1193,IF(G1193&lt;=32000,ROUNDUP(G1193/2,0)+6000,IF(G1193&lt;=56000,ROUNDUP(G1193/4,0)+14000,28000))))</f>
        <v/>
      </c>
      <c r="U1193" s="18">
        <f>IF(I1193&lt;=0,IF(H1193&lt;=0,0,IF(H1193&lt;=12000,H1193,IF(H1193&lt;=32000,ROUNDUP(H1193/2,0)+6000,IF(H1193&lt;=56000,ROUNDUP(H1193/4,0)+14000,28000)))),IF(H1193&lt;=0,IF(I1193&lt;=0,0,IF(I1193&lt;=15000,I1193,IF(I1193&lt;=40000,ROUNDUP(I1193/2,0)+7500,IF(I1193&lt;=70000,ROUNDUP(I1193/4,0)+17500,35000)))),MAX(IF(I1193&lt;=0,0,IF(I1193&lt;=15000,I1193,IF(I1193&lt;=40000,ROUNDUP(I1193/2,0)+7500,IF(I1193&lt;=70000,ROUNDUP(I1193/4,0)+17500,35000)))),MIN(IF(H1193&lt;=0,0,IF(H1193&lt;=12000,H1193,IF(H1193&lt;=32000,ROUNDUP(H1193/2,0)+6000,IF(H1193&lt;=56000,ROUNDUP(H1193/4,0)+14000,28000))))+IF(I1193&lt;=0,0,IF(I1193&lt;=15000,I1193,IF(I1193&lt;=40000,ROUNDUP(I1193/2,0)+7500,IF(I1193&lt;=70000,ROUNDUP(I1193/4,0)+17500,35000)))),28000))))</f>
        <v/>
      </c>
      <c r="V1193" s="18">
        <f>MIN(70000,S1193+T1193+U1193)</f>
        <v/>
      </c>
      <c r="W1193" s="18">
        <f>MAX(0,ROUNDDOWN(M1193-J1193-N1193-K1193-0,-3))</f>
        <v/>
      </c>
      <c r="X1193" s="18">
        <f>MAX(0,ROUNDDOWN(M1193-J1193-N1193-K1193-R1193,-3))</f>
        <v/>
      </c>
      <c r="Y1193" s="18">
        <f>IF(W1193&lt;=0,0,ROUNDDOWN((W1193*LOOKUP(W1193,{0,1950001,3300001,6950001,9000001,18000001,40000001},{0.05,0.1,0.2,0.23,0.33,0.4,0.45})-LOOKUP(W1193,{0,1950001,3300001,6950001,9000001,18000001,40000001},{0,97500,427500,636000,1536000,2796000,4796000}))*1.021,-2))</f>
        <v/>
      </c>
      <c r="Z1193" s="18">
        <f>IF(X1193&lt;=0,0,ROUNDDOWN((X1193*LOOKUP(X1193,{0,1950001,3300001,6950001,9000001,18000001,40000001},{0.05,0.1,0.2,0.23,0.33,0.4,0.45})-LOOKUP(X1193,{0,1950001,3300001,6950001,9000001,18000001,40000001},{0,97500,427500,636000,1536000,2796000,4796000}))*1.021,-2))</f>
        <v/>
      </c>
      <c r="AA1193" s="18">
        <f>MAX(0,ROUNDDOWN(M1193-J1193-430000-L1193-0,-3))</f>
        <v/>
      </c>
      <c r="AB1193" s="18">
        <f>MAX(0,ROUNDDOWN(M1193-J1193-430000-L1193-V1193,-3))</f>
        <v/>
      </c>
      <c r="AC1193" s="18">
        <f>IF(M1193&lt;=450000,0,MAX(0,ROUNDDOWN(AA1193*0.06-MIN(50000,AA1193)*0.03,-2))+MAX(0,ROUNDDOWN(AA1193*0.04-MIN(50000,AA1193)*0.02,-2)))</f>
        <v/>
      </c>
      <c r="AD1193" s="18">
        <f>IF(M1193&lt;=450000,0,MAX(0,ROUNDDOWN(AB1193*0.06-MIN(50000,AB1193)*0.03,-2))+MAX(0,ROUNDDOWN(AB1193*0.04-MIN(50000,AB1193)*0.02,-2)))</f>
        <v/>
      </c>
      <c r="AE1193" s="18">
        <f>Y1193-Z1193</f>
        <v/>
      </c>
      <c r="AF1193" s="18">
        <f>AC1193-AD1193</f>
        <v/>
      </c>
      <c r="AG1193" s="18">
        <f>AE1193+AF1193</f>
        <v/>
      </c>
      <c r="AH1193" s="20">
        <f>IF(W1193&lt;=0,0,LOOKUP(W1193,{0,1950001,3300001,6950001,9000001,18000001,40000001},{0.05,0.1,0.2,0.23,0.33,0.4,0.45}))</f>
        <v/>
      </c>
    </row>
    <row r="1194">
      <c r="A1194" t="inlineStr">
        <is>
          <t>1万円刻み 3区分8万円ずつ</t>
        </is>
      </c>
      <c r="B1194" s="18">
        <f>'4_1万円刻み'!$A$372</f>
        <v/>
      </c>
      <c r="C1194" s="19" t="n">
        <v>2026</v>
      </c>
      <c r="D1194" t="inlineStr">
        <is>
          <t>いいえ</t>
        </is>
      </c>
      <c r="E1194" s="18" t="n">
        <v>80000</v>
      </c>
      <c r="F1194" s="18" t="n">
        <v>0</v>
      </c>
      <c r="G1194" s="18" t="n">
        <v>80000</v>
      </c>
      <c r="H1194" s="18" t="n">
        <v>80000</v>
      </c>
      <c r="I1194" s="18" t="n">
        <v>0</v>
      </c>
      <c r="J1194" s="18">
        <f>ROUND(MIN(B1194/12,650000)*12*0.0915+MIN(B1194/12,1390000)*12*(0.0504+0)+B1194*0.005,0)</f>
        <v/>
      </c>
      <c r="K1194" s="18" t="n">
        <v>0</v>
      </c>
      <c r="L1194" s="18" t="n">
        <v>0</v>
      </c>
      <c r="M1194" s="18">
        <f>ROUND(IF(C1194&gt;=2026,IF(B1194&lt;741000,0,IF(B1194&lt;2191000,B1194-740000,IF(B1194&lt;2193000,1451000,IF(B1194&lt;2196000,1453000,IF(B1194&lt;2200000,1456000,IF(B1194&lt;3600000,ROUNDDOWN(B1194/4,-3)*2.8-80000,IF(B1194&lt;6600000,ROUNDDOWN(B1194/4,-3)*3.2-440000,IF(B1194&lt;8500000,ROUNDDOWN(B1194*0.9,0)-1100000,B1194-1950000)))))))),IF(B1194&lt;651000,0,IF(B1194&lt;1900000,B1194-650000,IF(B1194&lt;3600000,ROUNDDOWN(B1194/4,-3)*2.8-80000,IF(B1194&lt;6600000,ROUNDDOWN(B1194/4,-3)*3.2-440000,IF(B1194&lt;8500000,ROUNDDOWN(B1194*0.9,0)-1100000,B1194-1950000)))))),0)</f>
        <v/>
      </c>
      <c r="N1194" s="18">
        <f>IF(M1194&gt;23500000,NA(),IF(C1194&gt;=2026,IF(M1194&lt;=4890000,1040000,IF(M1194&lt;=6550000,670000,620000)),IF(M1194&lt;=1320000,950000,IF(M1194&lt;=3360000,880000,IF(M1194&lt;=4890000,680000,IF(M1194&lt;=6550000,630000,580000))))))</f>
        <v/>
      </c>
      <c r="O1194" s="18">
        <f>IF(F1194&lt;=0,IF(AND(D1194="はい",C1194&gt;=2026,C1194&lt;=2027),IF(E1194&lt;=0,0,IF(E1194&lt;=30000,E1194,IF(E1194&lt;=60000,ROUNDUP(E1194/2,0)+15000,IF(E1194&lt;=120000,ROUNDUP(E1194/4,0)+30000,60000)))),IF(E1194&lt;=0,0,IF(E1194&lt;=20000,E1194,IF(E1194&lt;=40000,ROUNDUP(E1194/2,0)+10000,IF(E1194&lt;=80000,ROUNDUP(E1194/4,0)+20000,40000))))),IF(E1194&lt;=0,IF(F1194&lt;=0,0,IF(F1194&lt;=25000,F1194,IF(F1194&lt;=50000,ROUNDUP(F1194/2,0)+12500,IF(F1194&lt;=100000,ROUNDUP(F1194/4,0)+25000,50000)))),MAX(IF(F1194&lt;=0,0,IF(F1194&lt;=25000,F1194,IF(F1194&lt;=50000,ROUNDUP(F1194/2,0)+12500,IF(F1194&lt;=100000,ROUNDUP(F1194/4,0)+25000,50000)))),MIN(IF(AND(D1194="はい",C1194&gt;=2026,C1194&lt;=2027),IF(E1194&lt;=0,0,IF(E1194&lt;=30000,E1194,IF(E1194&lt;=60000,ROUNDUP(E1194/2,0)+15000,IF(E1194&lt;=120000,ROUNDUP(E1194/4,0)+30000,60000)))),IF(E1194&lt;=0,0,IF(E1194&lt;=20000,E1194,IF(E1194&lt;=40000,ROUNDUP(E1194/2,0)+10000,IF(E1194&lt;=80000,ROUNDUP(E1194/4,0)+20000,40000)))))+IF(F1194&lt;=0,0,IF(F1194&lt;=25000,F1194,IF(F1194&lt;=50000,ROUNDUP(F1194/2,0)+12500,IF(F1194&lt;=100000,ROUNDUP(F1194/4,0)+25000,50000)))),IF(AND(D1194="はい",C1194&gt;=2026,C1194&lt;=2027),60000,40000)))))</f>
        <v/>
      </c>
      <c r="P1194" s="18">
        <f>IF(G1194&lt;=0,0,IF(G1194&lt;=20000,G1194,IF(G1194&lt;=40000,ROUNDUP(G1194/2,0)+10000,IF(G1194&lt;=80000,ROUNDUP(G1194/4,0)+20000,40000))))</f>
        <v/>
      </c>
      <c r="Q1194" s="18">
        <f>IF(I1194&lt;=0,IF(H1194&lt;=0,0,IF(H1194&lt;=20000,H1194,IF(H1194&lt;=40000,ROUNDUP(H1194/2,0)+10000,IF(H1194&lt;=80000,ROUNDUP(H1194/4,0)+20000,40000)))),IF(H1194&lt;=0,IF(I1194&lt;=0,0,IF(I1194&lt;=25000,I1194,IF(I1194&lt;=50000,ROUNDUP(I1194/2,0)+12500,IF(I1194&lt;=100000,ROUNDUP(I1194/4,0)+25000,50000)))),MAX(IF(I1194&lt;=0,0,IF(I1194&lt;=25000,I1194,IF(I1194&lt;=50000,ROUNDUP(I1194/2,0)+12500,IF(I1194&lt;=100000,ROUNDUP(I1194/4,0)+25000,50000)))),MIN(IF(H1194&lt;=0,0,IF(H1194&lt;=20000,H1194,IF(H1194&lt;=40000,ROUNDUP(H1194/2,0)+10000,IF(H1194&lt;=80000,ROUNDUP(H1194/4,0)+20000,40000))))+IF(I1194&lt;=0,0,IF(I1194&lt;=25000,I1194,IF(I1194&lt;=50000,ROUNDUP(I1194/2,0)+12500,IF(I1194&lt;=100000,ROUNDUP(I1194/4,0)+25000,50000)))),40000))))</f>
        <v/>
      </c>
      <c r="R1194" s="18">
        <f>MIN(120000,O1194+P1194+Q1194)</f>
        <v/>
      </c>
      <c r="S1194" s="18">
        <f>IF(F1194&lt;=0,IF(E1194&lt;=0,0,IF(E1194&lt;=12000,E1194,IF(E1194&lt;=32000,ROUNDUP(E1194/2,0)+6000,IF(E1194&lt;=56000,ROUNDUP(E1194/4,0)+14000,28000)))),IF(E1194&lt;=0,IF(F1194&lt;=0,0,IF(F1194&lt;=15000,F1194,IF(F1194&lt;=40000,ROUNDUP(F1194/2,0)+7500,IF(F1194&lt;=70000,ROUNDUP(F1194/4,0)+17500,35000)))),MAX(IF(F1194&lt;=0,0,IF(F1194&lt;=15000,F1194,IF(F1194&lt;=40000,ROUNDUP(F1194/2,0)+7500,IF(F1194&lt;=70000,ROUNDUP(F1194/4,0)+17500,35000)))),MIN(IF(E1194&lt;=0,0,IF(E1194&lt;=12000,E1194,IF(E1194&lt;=32000,ROUNDUP(E1194/2,0)+6000,IF(E1194&lt;=56000,ROUNDUP(E1194/4,0)+14000,28000))))+IF(F1194&lt;=0,0,IF(F1194&lt;=15000,F1194,IF(F1194&lt;=40000,ROUNDUP(F1194/2,0)+7500,IF(F1194&lt;=70000,ROUNDUP(F1194/4,0)+17500,35000)))),28000))))</f>
        <v/>
      </c>
      <c r="T1194" s="18">
        <f>IF(G1194&lt;=0,0,IF(G1194&lt;=12000,G1194,IF(G1194&lt;=32000,ROUNDUP(G1194/2,0)+6000,IF(G1194&lt;=56000,ROUNDUP(G1194/4,0)+14000,28000))))</f>
        <v/>
      </c>
      <c r="U1194" s="18">
        <f>IF(I1194&lt;=0,IF(H1194&lt;=0,0,IF(H1194&lt;=12000,H1194,IF(H1194&lt;=32000,ROUNDUP(H1194/2,0)+6000,IF(H1194&lt;=56000,ROUNDUP(H1194/4,0)+14000,28000)))),IF(H1194&lt;=0,IF(I1194&lt;=0,0,IF(I1194&lt;=15000,I1194,IF(I1194&lt;=40000,ROUNDUP(I1194/2,0)+7500,IF(I1194&lt;=70000,ROUNDUP(I1194/4,0)+17500,35000)))),MAX(IF(I1194&lt;=0,0,IF(I1194&lt;=15000,I1194,IF(I1194&lt;=40000,ROUNDUP(I1194/2,0)+7500,IF(I1194&lt;=70000,ROUNDUP(I1194/4,0)+17500,35000)))),MIN(IF(H1194&lt;=0,0,IF(H1194&lt;=12000,H1194,IF(H1194&lt;=32000,ROUNDUP(H1194/2,0)+6000,IF(H1194&lt;=56000,ROUNDUP(H1194/4,0)+14000,28000))))+IF(I1194&lt;=0,0,IF(I1194&lt;=15000,I1194,IF(I1194&lt;=40000,ROUNDUP(I1194/2,0)+7500,IF(I1194&lt;=70000,ROUNDUP(I1194/4,0)+17500,35000)))),28000))))</f>
        <v/>
      </c>
      <c r="V1194" s="18">
        <f>MIN(70000,S1194+T1194+U1194)</f>
        <v/>
      </c>
      <c r="W1194" s="18">
        <f>MAX(0,ROUNDDOWN(M1194-J1194-N1194-K1194-0,-3))</f>
        <v/>
      </c>
      <c r="X1194" s="18">
        <f>MAX(0,ROUNDDOWN(M1194-J1194-N1194-K1194-R1194,-3))</f>
        <v/>
      </c>
      <c r="Y1194" s="18">
        <f>IF(W1194&lt;=0,0,ROUNDDOWN((W1194*LOOKUP(W1194,{0,1950001,3300001,6950001,9000001,18000001,40000001},{0.05,0.1,0.2,0.23,0.33,0.4,0.45})-LOOKUP(W1194,{0,1950001,3300001,6950001,9000001,18000001,40000001},{0,97500,427500,636000,1536000,2796000,4796000}))*1.021,-2))</f>
        <v/>
      </c>
      <c r="Z1194" s="18">
        <f>IF(X1194&lt;=0,0,ROUNDDOWN((X1194*LOOKUP(X1194,{0,1950001,3300001,6950001,9000001,18000001,40000001},{0.05,0.1,0.2,0.23,0.33,0.4,0.45})-LOOKUP(X1194,{0,1950001,3300001,6950001,9000001,18000001,40000001},{0,97500,427500,636000,1536000,2796000,4796000}))*1.021,-2))</f>
        <v/>
      </c>
      <c r="AA1194" s="18">
        <f>MAX(0,ROUNDDOWN(M1194-J1194-430000-L1194-0,-3))</f>
        <v/>
      </c>
      <c r="AB1194" s="18">
        <f>MAX(0,ROUNDDOWN(M1194-J1194-430000-L1194-V1194,-3))</f>
        <v/>
      </c>
      <c r="AC1194" s="18">
        <f>IF(M1194&lt;=450000,0,MAX(0,ROUNDDOWN(AA1194*0.06-MIN(50000,AA1194)*0.03,-2))+MAX(0,ROUNDDOWN(AA1194*0.04-MIN(50000,AA1194)*0.02,-2)))</f>
        <v/>
      </c>
      <c r="AD1194" s="18">
        <f>IF(M1194&lt;=450000,0,MAX(0,ROUNDDOWN(AB1194*0.06-MIN(50000,AB1194)*0.03,-2))+MAX(0,ROUNDDOWN(AB1194*0.04-MIN(50000,AB1194)*0.02,-2)))</f>
        <v/>
      </c>
      <c r="AE1194" s="18">
        <f>Y1194-Z1194</f>
        <v/>
      </c>
      <c r="AF1194" s="18">
        <f>AC1194-AD1194</f>
        <v/>
      </c>
      <c r="AG1194" s="18">
        <f>AE1194+AF1194</f>
        <v/>
      </c>
      <c r="AH1194" s="20">
        <f>IF(W1194&lt;=0,0,LOOKUP(W1194,{0,1950001,3300001,6950001,9000001,18000001,40000001},{0.05,0.1,0.2,0.23,0.33,0.4,0.45}))</f>
        <v/>
      </c>
    </row>
    <row r="1195">
      <c r="A1195" t="inlineStr">
        <is>
          <t>1万円刻み 一般8万円</t>
        </is>
      </c>
      <c r="B1195" s="18">
        <f>'4_1万円刻み'!$A$372</f>
        <v/>
      </c>
      <c r="C1195" s="19" t="n">
        <v>2026</v>
      </c>
      <c r="D1195" t="inlineStr">
        <is>
          <t>いいえ</t>
        </is>
      </c>
      <c r="E1195" s="18" t="n">
        <v>80000</v>
      </c>
      <c r="F1195" s="18" t="n">
        <v>0</v>
      </c>
      <c r="G1195" s="18" t="n">
        <v>0</v>
      </c>
      <c r="H1195" s="18" t="n">
        <v>0</v>
      </c>
      <c r="I1195" s="18" t="n">
        <v>0</v>
      </c>
      <c r="J1195" s="18">
        <f>ROUND(MIN(B1195/12,650000)*12*0.0915+MIN(B1195/12,1390000)*12*(0.0504+0)+B1195*0.005,0)</f>
        <v/>
      </c>
      <c r="K1195" s="18" t="n">
        <v>0</v>
      </c>
      <c r="L1195" s="18" t="n">
        <v>0</v>
      </c>
      <c r="M1195" s="18">
        <f>ROUND(IF(C1195&gt;=2026,IF(B1195&lt;741000,0,IF(B1195&lt;2191000,B1195-740000,IF(B1195&lt;2193000,1451000,IF(B1195&lt;2196000,1453000,IF(B1195&lt;2200000,1456000,IF(B1195&lt;3600000,ROUNDDOWN(B1195/4,-3)*2.8-80000,IF(B1195&lt;6600000,ROUNDDOWN(B1195/4,-3)*3.2-440000,IF(B1195&lt;8500000,ROUNDDOWN(B1195*0.9,0)-1100000,B1195-1950000)))))))),IF(B1195&lt;651000,0,IF(B1195&lt;1900000,B1195-650000,IF(B1195&lt;3600000,ROUNDDOWN(B1195/4,-3)*2.8-80000,IF(B1195&lt;6600000,ROUNDDOWN(B1195/4,-3)*3.2-440000,IF(B1195&lt;8500000,ROUNDDOWN(B1195*0.9,0)-1100000,B1195-1950000)))))),0)</f>
        <v/>
      </c>
      <c r="N1195" s="18">
        <f>IF(M1195&gt;23500000,NA(),IF(C1195&gt;=2026,IF(M1195&lt;=4890000,1040000,IF(M1195&lt;=6550000,670000,620000)),IF(M1195&lt;=1320000,950000,IF(M1195&lt;=3360000,880000,IF(M1195&lt;=4890000,680000,IF(M1195&lt;=6550000,630000,580000))))))</f>
        <v/>
      </c>
      <c r="O1195" s="18">
        <f>IF(F1195&lt;=0,IF(AND(D1195="はい",C1195&gt;=2026,C1195&lt;=2027),IF(E1195&lt;=0,0,IF(E1195&lt;=30000,E1195,IF(E1195&lt;=60000,ROUNDUP(E1195/2,0)+15000,IF(E1195&lt;=120000,ROUNDUP(E1195/4,0)+30000,60000)))),IF(E1195&lt;=0,0,IF(E1195&lt;=20000,E1195,IF(E1195&lt;=40000,ROUNDUP(E1195/2,0)+10000,IF(E1195&lt;=80000,ROUNDUP(E1195/4,0)+20000,40000))))),IF(E1195&lt;=0,IF(F1195&lt;=0,0,IF(F1195&lt;=25000,F1195,IF(F1195&lt;=50000,ROUNDUP(F1195/2,0)+12500,IF(F1195&lt;=100000,ROUNDUP(F1195/4,0)+25000,50000)))),MAX(IF(F1195&lt;=0,0,IF(F1195&lt;=25000,F1195,IF(F1195&lt;=50000,ROUNDUP(F1195/2,0)+12500,IF(F1195&lt;=100000,ROUNDUP(F1195/4,0)+25000,50000)))),MIN(IF(AND(D1195="はい",C1195&gt;=2026,C1195&lt;=2027),IF(E1195&lt;=0,0,IF(E1195&lt;=30000,E1195,IF(E1195&lt;=60000,ROUNDUP(E1195/2,0)+15000,IF(E1195&lt;=120000,ROUNDUP(E1195/4,0)+30000,60000)))),IF(E1195&lt;=0,0,IF(E1195&lt;=20000,E1195,IF(E1195&lt;=40000,ROUNDUP(E1195/2,0)+10000,IF(E1195&lt;=80000,ROUNDUP(E1195/4,0)+20000,40000)))))+IF(F1195&lt;=0,0,IF(F1195&lt;=25000,F1195,IF(F1195&lt;=50000,ROUNDUP(F1195/2,0)+12500,IF(F1195&lt;=100000,ROUNDUP(F1195/4,0)+25000,50000)))),IF(AND(D1195="はい",C1195&gt;=2026,C1195&lt;=2027),60000,40000)))))</f>
        <v/>
      </c>
      <c r="P1195" s="18">
        <f>IF(G1195&lt;=0,0,IF(G1195&lt;=20000,G1195,IF(G1195&lt;=40000,ROUNDUP(G1195/2,0)+10000,IF(G1195&lt;=80000,ROUNDUP(G1195/4,0)+20000,40000))))</f>
        <v/>
      </c>
      <c r="Q1195" s="18">
        <f>IF(I1195&lt;=0,IF(H1195&lt;=0,0,IF(H1195&lt;=20000,H1195,IF(H1195&lt;=40000,ROUNDUP(H1195/2,0)+10000,IF(H1195&lt;=80000,ROUNDUP(H1195/4,0)+20000,40000)))),IF(H1195&lt;=0,IF(I1195&lt;=0,0,IF(I1195&lt;=25000,I1195,IF(I1195&lt;=50000,ROUNDUP(I1195/2,0)+12500,IF(I1195&lt;=100000,ROUNDUP(I1195/4,0)+25000,50000)))),MAX(IF(I1195&lt;=0,0,IF(I1195&lt;=25000,I1195,IF(I1195&lt;=50000,ROUNDUP(I1195/2,0)+12500,IF(I1195&lt;=100000,ROUNDUP(I1195/4,0)+25000,50000)))),MIN(IF(H1195&lt;=0,0,IF(H1195&lt;=20000,H1195,IF(H1195&lt;=40000,ROUNDUP(H1195/2,0)+10000,IF(H1195&lt;=80000,ROUNDUP(H1195/4,0)+20000,40000))))+IF(I1195&lt;=0,0,IF(I1195&lt;=25000,I1195,IF(I1195&lt;=50000,ROUNDUP(I1195/2,0)+12500,IF(I1195&lt;=100000,ROUNDUP(I1195/4,0)+25000,50000)))),40000))))</f>
        <v/>
      </c>
      <c r="R1195" s="18">
        <f>MIN(120000,O1195+P1195+Q1195)</f>
        <v/>
      </c>
      <c r="S1195" s="18">
        <f>IF(F1195&lt;=0,IF(E1195&lt;=0,0,IF(E1195&lt;=12000,E1195,IF(E1195&lt;=32000,ROUNDUP(E1195/2,0)+6000,IF(E1195&lt;=56000,ROUNDUP(E1195/4,0)+14000,28000)))),IF(E1195&lt;=0,IF(F1195&lt;=0,0,IF(F1195&lt;=15000,F1195,IF(F1195&lt;=40000,ROUNDUP(F1195/2,0)+7500,IF(F1195&lt;=70000,ROUNDUP(F1195/4,0)+17500,35000)))),MAX(IF(F1195&lt;=0,0,IF(F1195&lt;=15000,F1195,IF(F1195&lt;=40000,ROUNDUP(F1195/2,0)+7500,IF(F1195&lt;=70000,ROUNDUP(F1195/4,0)+17500,35000)))),MIN(IF(E1195&lt;=0,0,IF(E1195&lt;=12000,E1195,IF(E1195&lt;=32000,ROUNDUP(E1195/2,0)+6000,IF(E1195&lt;=56000,ROUNDUP(E1195/4,0)+14000,28000))))+IF(F1195&lt;=0,0,IF(F1195&lt;=15000,F1195,IF(F1195&lt;=40000,ROUNDUP(F1195/2,0)+7500,IF(F1195&lt;=70000,ROUNDUP(F1195/4,0)+17500,35000)))),28000))))</f>
        <v/>
      </c>
      <c r="T1195" s="18">
        <f>IF(G1195&lt;=0,0,IF(G1195&lt;=12000,G1195,IF(G1195&lt;=32000,ROUNDUP(G1195/2,0)+6000,IF(G1195&lt;=56000,ROUNDUP(G1195/4,0)+14000,28000))))</f>
        <v/>
      </c>
      <c r="U1195" s="18">
        <f>IF(I1195&lt;=0,IF(H1195&lt;=0,0,IF(H1195&lt;=12000,H1195,IF(H1195&lt;=32000,ROUNDUP(H1195/2,0)+6000,IF(H1195&lt;=56000,ROUNDUP(H1195/4,0)+14000,28000)))),IF(H1195&lt;=0,IF(I1195&lt;=0,0,IF(I1195&lt;=15000,I1195,IF(I1195&lt;=40000,ROUNDUP(I1195/2,0)+7500,IF(I1195&lt;=70000,ROUNDUP(I1195/4,0)+17500,35000)))),MAX(IF(I1195&lt;=0,0,IF(I1195&lt;=15000,I1195,IF(I1195&lt;=40000,ROUNDUP(I1195/2,0)+7500,IF(I1195&lt;=70000,ROUNDUP(I1195/4,0)+17500,35000)))),MIN(IF(H1195&lt;=0,0,IF(H1195&lt;=12000,H1195,IF(H1195&lt;=32000,ROUNDUP(H1195/2,0)+6000,IF(H1195&lt;=56000,ROUNDUP(H1195/4,0)+14000,28000))))+IF(I1195&lt;=0,0,IF(I1195&lt;=15000,I1195,IF(I1195&lt;=40000,ROUNDUP(I1195/2,0)+7500,IF(I1195&lt;=70000,ROUNDUP(I1195/4,0)+17500,35000)))),28000))))</f>
        <v/>
      </c>
      <c r="V1195" s="18">
        <f>MIN(70000,S1195+T1195+U1195)</f>
        <v/>
      </c>
      <c r="W1195" s="18">
        <f>MAX(0,ROUNDDOWN(M1195-J1195-N1195-K1195-0,-3))</f>
        <v/>
      </c>
      <c r="X1195" s="18">
        <f>MAX(0,ROUNDDOWN(M1195-J1195-N1195-K1195-R1195,-3))</f>
        <v/>
      </c>
      <c r="Y1195" s="18">
        <f>IF(W1195&lt;=0,0,ROUNDDOWN((W1195*LOOKUP(W1195,{0,1950001,3300001,6950001,9000001,18000001,40000001},{0.05,0.1,0.2,0.23,0.33,0.4,0.45})-LOOKUP(W1195,{0,1950001,3300001,6950001,9000001,18000001,40000001},{0,97500,427500,636000,1536000,2796000,4796000}))*1.021,-2))</f>
        <v/>
      </c>
      <c r="Z1195" s="18">
        <f>IF(X1195&lt;=0,0,ROUNDDOWN((X1195*LOOKUP(X1195,{0,1950001,3300001,6950001,9000001,18000001,40000001},{0.05,0.1,0.2,0.23,0.33,0.4,0.45})-LOOKUP(X1195,{0,1950001,3300001,6950001,9000001,18000001,40000001},{0,97500,427500,636000,1536000,2796000,4796000}))*1.021,-2))</f>
        <v/>
      </c>
      <c r="AA1195" s="18">
        <f>MAX(0,ROUNDDOWN(M1195-J1195-430000-L1195-0,-3))</f>
        <v/>
      </c>
      <c r="AB1195" s="18">
        <f>MAX(0,ROUNDDOWN(M1195-J1195-430000-L1195-V1195,-3))</f>
        <v/>
      </c>
      <c r="AC1195" s="18">
        <f>IF(M1195&lt;=450000,0,MAX(0,ROUNDDOWN(AA1195*0.06-MIN(50000,AA1195)*0.03,-2))+MAX(0,ROUNDDOWN(AA1195*0.04-MIN(50000,AA1195)*0.02,-2)))</f>
        <v/>
      </c>
      <c r="AD1195" s="18">
        <f>IF(M1195&lt;=450000,0,MAX(0,ROUNDDOWN(AB1195*0.06-MIN(50000,AB1195)*0.03,-2))+MAX(0,ROUNDDOWN(AB1195*0.04-MIN(50000,AB1195)*0.02,-2)))</f>
        <v/>
      </c>
      <c r="AE1195" s="18">
        <f>Y1195-Z1195</f>
        <v/>
      </c>
      <c r="AF1195" s="18">
        <f>AC1195-AD1195</f>
        <v/>
      </c>
      <c r="AG1195" s="18">
        <f>AE1195+AF1195</f>
        <v/>
      </c>
      <c r="AH1195" s="20">
        <f>IF(W1195&lt;=0,0,LOOKUP(W1195,{0,1950001,3300001,6950001,9000001,18000001,40000001},{0.05,0.1,0.2,0.23,0.33,0.4,0.45}))</f>
        <v/>
      </c>
    </row>
    <row r="1196">
      <c r="A1196" t="inlineStr">
        <is>
          <t>1万円刻み 特例あり一般12万円</t>
        </is>
      </c>
      <c r="B1196" s="18">
        <f>'4_1万円刻み'!$A$372</f>
        <v/>
      </c>
      <c r="C1196" s="19" t="n">
        <v>2026</v>
      </c>
      <c r="D1196" t="inlineStr">
        <is>
          <t>はい</t>
        </is>
      </c>
      <c r="E1196" s="18" t="n">
        <v>120000</v>
      </c>
      <c r="F1196" s="18" t="n">
        <v>0</v>
      </c>
      <c r="G1196" s="18" t="n">
        <v>0</v>
      </c>
      <c r="H1196" s="18" t="n">
        <v>0</v>
      </c>
      <c r="I1196" s="18" t="n">
        <v>0</v>
      </c>
      <c r="J1196" s="18">
        <f>ROUND(MIN(B1196/12,650000)*12*0.0915+MIN(B1196/12,1390000)*12*(0.0504+0)+B1196*0.005,0)</f>
        <v/>
      </c>
      <c r="K1196" s="18" t="n">
        <v>0</v>
      </c>
      <c r="L1196" s="18" t="n">
        <v>0</v>
      </c>
      <c r="M1196" s="18">
        <f>ROUND(IF(C1196&gt;=2026,IF(B1196&lt;741000,0,IF(B1196&lt;2191000,B1196-740000,IF(B1196&lt;2193000,1451000,IF(B1196&lt;2196000,1453000,IF(B1196&lt;2200000,1456000,IF(B1196&lt;3600000,ROUNDDOWN(B1196/4,-3)*2.8-80000,IF(B1196&lt;6600000,ROUNDDOWN(B1196/4,-3)*3.2-440000,IF(B1196&lt;8500000,ROUNDDOWN(B1196*0.9,0)-1100000,B1196-1950000)))))))),IF(B1196&lt;651000,0,IF(B1196&lt;1900000,B1196-650000,IF(B1196&lt;3600000,ROUNDDOWN(B1196/4,-3)*2.8-80000,IF(B1196&lt;6600000,ROUNDDOWN(B1196/4,-3)*3.2-440000,IF(B1196&lt;8500000,ROUNDDOWN(B1196*0.9,0)-1100000,B1196-1950000)))))),0)</f>
        <v/>
      </c>
      <c r="N1196" s="18">
        <f>IF(M1196&gt;23500000,NA(),IF(C1196&gt;=2026,IF(M1196&lt;=4890000,1040000,IF(M1196&lt;=6550000,670000,620000)),IF(M1196&lt;=1320000,950000,IF(M1196&lt;=3360000,880000,IF(M1196&lt;=4890000,680000,IF(M1196&lt;=6550000,630000,580000))))))</f>
        <v/>
      </c>
      <c r="O1196" s="18">
        <f>IF(F1196&lt;=0,IF(AND(D1196="はい",C1196&gt;=2026,C1196&lt;=2027),IF(E1196&lt;=0,0,IF(E1196&lt;=30000,E1196,IF(E1196&lt;=60000,ROUNDUP(E1196/2,0)+15000,IF(E1196&lt;=120000,ROUNDUP(E1196/4,0)+30000,60000)))),IF(E1196&lt;=0,0,IF(E1196&lt;=20000,E1196,IF(E1196&lt;=40000,ROUNDUP(E1196/2,0)+10000,IF(E1196&lt;=80000,ROUNDUP(E1196/4,0)+20000,40000))))),IF(E1196&lt;=0,IF(F1196&lt;=0,0,IF(F1196&lt;=25000,F1196,IF(F1196&lt;=50000,ROUNDUP(F1196/2,0)+12500,IF(F1196&lt;=100000,ROUNDUP(F1196/4,0)+25000,50000)))),MAX(IF(F1196&lt;=0,0,IF(F1196&lt;=25000,F1196,IF(F1196&lt;=50000,ROUNDUP(F1196/2,0)+12500,IF(F1196&lt;=100000,ROUNDUP(F1196/4,0)+25000,50000)))),MIN(IF(AND(D1196="はい",C1196&gt;=2026,C1196&lt;=2027),IF(E1196&lt;=0,0,IF(E1196&lt;=30000,E1196,IF(E1196&lt;=60000,ROUNDUP(E1196/2,0)+15000,IF(E1196&lt;=120000,ROUNDUP(E1196/4,0)+30000,60000)))),IF(E1196&lt;=0,0,IF(E1196&lt;=20000,E1196,IF(E1196&lt;=40000,ROUNDUP(E1196/2,0)+10000,IF(E1196&lt;=80000,ROUNDUP(E1196/4,0)+20000,40000)))))+IF(F1196&lt;=0,0,IF(F1196&lt;=25000,F1196,IF(F1196&lt;=50000,ROUNDUP(F1196/2,0)+12500,IF(F1196&lt;=100000,ROUNDUP(F1196/4,0)+25000,50000)))),IF(AND(D1196="はい",C1196&gt;=2026,C1196&lt;=2027),60000,40000)))))</f>
        <v/>
      </c>
      <c r="P1196" s="18">
        <f>IF(G1196&lt;=0,0,IF(G1196&lt;=20000,G1196,IF(G1196&lt;=40000,ROUNDUP(G1196/2,0)+10000,IF(G1196&lt;=80000,ROUNDUP(G1196/4,0)+20000,40000))))</f>
        <v/>
      </c>
      <c r="Q1196" s="18">
        <f>IF(I1196&lt;=0,IF(H1196&lt;=0,0,IF(H1196&lt;=20000,H1196,IF(H1196&lt;=40000,ROUNDUP(H1196/2,0)+10000,IF(H1196&lt;=80000,ROUNDUP(H1196/4,0)+20000,40000)))),IF(H1196&lt;=0,IF(I1196&lt;=0,0,IF(I1196&lt;=25000,I1196,IF(I1196&lt;=50000,ROUNDUP(I1196/2,0)+12500,IF(I1196&lt;=100000,ROUNDUP(I1196/4,0)+25000,50000)))),MAX(IF(I1196&lt;=0,0,IF(I1196&lt;=25000,I1196,IF(I1196&lt;=50000,ROUNDUP(I1196/2,0)+12500,IF(I1196&lt;=100000,ROUNDUP(I1196/4,0)+25000,50000)))),MIN(IF(H1196&lt;=0,0,IF(H1196&lt;=20000,H1196,IF(H1196&lt;=40000,ROUNDUP(H1196/2,0)+10000,IF(H1196&lt;=80000,ROUNDUP(H1196/4,0)+20000,40000))))+IF(I1196&lt;=0,0,IF(I1196&lt;=25000,I1196,IF(I1196&lt;=50000,ROUNDUP(I1196/2,0)+12500,IF(I1196&lt;=100000,ROUNDUP(I1196/4,0)+25000,50000)))),40000))))</f>
        <v/>
      </c>
      <c r="R1196" s="18">
        <f>MIN(120000,O1196+P1196+Q1196)</f>
        <v/>
      </c>
      <c r="S1196" s="18">
        <f>IF(F1196&lt;=0,IF(E1196&lt;=0,0,IF(E1196&lt;=12000,E1196,IF(E1196&lt;=32000,ROUNDUP(E1196/2,0)+6000,IF(E1196&lt;=56000,ROUNDUP(E1196/4,0)+14000,28000)))),IF(E1196&lt;=0,IF(F1196&lt;=0,0,IF(F1196&lt;=15000,F1196,IF(F1196&lt;=40000,ROUNDUP(F1196/2,0)+7500,IF(F1196&lt;=70000,ROUNDUP(F1196/4,0)+17500,35000)))),MAX(IF(F1196&lt;=0,0,IF(F1196&lt;=15000,F1196,IF(F1196&lt;=40000,ROUNDUP(F1196/2,0)+7500,IF(F1196&lt;=70000,ROUNDUP(F1196/4,0)+17500,35000)))),MIN(IF(E1196&lt;=0,0,IF(E1196&lt;=12000,E1196,IF(E1196&lt;=32000,ROUNDUP(E1196/2,0)+6000,IF(E1196&lt;=56000,ROUNDUP(E1196/4,0)+14000,28000))))+IF(F1196&lt;=0,0,IF(F1196&lt;=15000,F1196,IF(F1196&lt;=40000,ROUNDUP(F1196/2,0)+7500,IF(F1196&lt;=70000,ROUNDUP(F1196/4,0)+17500,35000)))),28000))))</f>
        <v/>
      </c>
      <c r="T1196" s="18">
        <f>IF(G1196&lt;=0,0,IF(G1196&lt;=12000,G1196,IF(G1196&lt;=32000,ROUNDUP(G1196/2,0)+6000,IF(G1196&lt;=56000,ROUNDUP(G1196/4,0)+14000,28000))))</f>
        <v/>
      </c>
      <c r="U1196" s="18">
        <f>IF(I1196&lt;=0,IF(H1196&lt;=0,0,IF(H1196&lt;=12000,H1196,IF(H1196&lt;=32000,ROUNDUP(H1196/2,0)+6000,IF(H1196&lt;=56000,ROUNDUP(H1196/4,0)+14000,28000)))),IF(H1196&lt;=0,IF(I1196&lt;=0,0,IF(I1196&lt;=15000,I1196,IF(I1196&lt;=40000,ROUNDUP(I1196/2,0)+7500,IF(I1196&lt;=70000,ROUNDUP(I1196/4,0)+17500,35000)))),MAX(IF(I1196&lt;=0,0,IF(I1196&lt;=15000,I1196,IF(I1196&lt;=40000,ROUNDUP(I1196/2,0)+7500,IF(I1196&lt;=70000,ROUNDUP(I1196/4,0)+17500,35000)))),MIN(IF(H1196&lt;=0,0,IF(H1196&lt;=12000,H1196,IF(H1196&lt;=32000,ROUNDUP(H1196/2,0)+6000,IF(H1196&lt;=56000,ROUNDUP(H1196/4,0)+14000,28000))))+IF(I1196&lt;=0,0,IF(I1196&lt;=15000,I1196,IF(I1196&lt;=40000,ROUNDUP(I1196/2,0)+7500,IF(I1196&lt;=70000,ROUNDUP(I1196/4,0)+17500,35000)))),28000))))</f>
        <v/>
      </c>
      <c r="V1196" s="18">
        <f>MIN(70000,S1196+T1196+U1196)</f>
        <v/>
      </c>
      <c r="W1196" s="18">
        <f>MAX(0,ROUNDDOWN(M1196-J1196-N1196-K1196-0,-3))</f>
        <v/>
      </c>
      <c r="X1196" s="18">
        <f>MAX(0,ROUNDDOWN(M1196-J1196-N1196-K1196-R1196,-3))</f>
        <v/>
      </c>
      <c r="Y1196" s="18">
        <f>IF(W1196&lt;=0,0,ROUNDDOWN((W1196*LOOKUP(W1196,{0,1950001,3300001,6950001,9000001,18000001,40000001},{0.05,0.1,0.2,0.23,0.33,0.4,0.45})-LOOKUP(W1196,{0,1950001,3300001,6950001,9000001,18000001,40000001},{0,97500,427500,636000,1536000,2796000,4796000}))*1.021,-2))</f>
        <v/>
      </c>
      <c r="Z1196" s="18">
        <f>IF(X1196&lt;=0,0,ROUNDDOWN((X1196*LOOKUP(X1196,{0,1950001,3300001,6950001,9000001,18000001,40000001},{0.05,0.1,0.2,0.23,0.33,0.4,0.45})-LOOKUP(X1196,{0,1950001,3300001,6950001,9000001,18000001,40000001},{0,97500,427500,636000,1536000,2796000,4796000}))*1.021,-2))</f>
        <v/>
      </c>
      <c r="AA1196" s="18">
        <f>MAX(0,ROUNDDOWN(M1196-J1196-430000-L1196-0,-3))</f>
        <v/>
      </c>
      <c r="AB1196" s="18">
        <f>MAX(0,ROUNDDOWN(M1196-J1196-430000-L1196-V1196,-3))</f>
        <v/>
      </c>
      <c r="AC1196" s="18">
        <f>IF(M1196&lt;=450000,0,MAX(0,ROUNDDOWN(AA1196*0.06-MIN(50000,AA1196)*0.03,-2))+MAX(0,ROUNDDOWN(AA1196*0.04-MIN(50000,AA1196)*0.02,-2)))</f>
        <v/>
      </c>
      <c r="AD1196" s="18">
        <f>IF(M1196&lt;=450000,0,MAX(0,ROUNDDOWN(AB1196*0.06-MIN(50000,AB1196)*0.03,-2))+MAX(0,ROUNDDOWN(AB1196*0.04-MIN(50000,AB1196)*0.02,-2)))</f>
        <v/>
      </c>
      <c r="AE1196" s="18">
        <f>Y1196-Z1196</f>
        <v/>
      </c>
      <c r="AF1196" s="18">
        <f>AC1196-AD1196</f>
        <v/>
      </c>
      <c r="AG1196" s="18">
        <f>AE1196+AF1196</f>
        <v/>
      </c>
      <c r="AH1196" s="20">
        <f>IF(W1196&lt;=0,0,LOOKUP(W1196,{0,1950001,3300001,6950001,9000001,18000001,40000001},{0.05,0.1,0.2,0.23,0.33,0.4,0.45}))</f>
        <v/>
      </c>
    </row>
    <row r="1197">
      <c r="A1197" t="inlineStr">
        <is>
          <t>1万円刻み 3区分8万円ずつ</t>
        </is>
      </c>
      <c r="B1197" s="18">
        <f>'4_1万円刻み'!$A$373</f>
        <v/>
      </c>
      <c r="C1197" s="19" t="n">
        <v>2026</v>
      </c>
      <c r="D1197" t="inlineStr">
        <is>
          <t>いいえ</t>
        </is>
      </c>
      <c r="E1197" s="18" t="n">
        <v>80000</v>
      </c>
      <c r="F1197" s="18" t="n">
        <v>0</v>
      </c>
      <c r="G1197" s="18" t="n">
        <v>80000</v>
      </c>
      <c r="H1197" s="18" t="n">
        <v>80000</v>
      </c>
      <c r="I1197" s="18" t="n">
        <v>0</v>
      </c>
      <c r="J1197" s="18">
        <f>ROUND(MIN(B1197/12,650000)*12*0.0915+MIN(B1197/12,1390000)*12*(0.0504+0)+B1197*0.005,0)</f>
        <v/>
      </c>
      <c r="K1197" s="18" t="n">
        <v>0</v>
      </c>
      <c r="L1197" s="18" t="n">
        <v>0</v>
      </c>
      <c r="M1197" s="18">
        <f>ROUND(IF(C1197&gt;=2026,IF(B1197&lt;741000,0,IF(B1197&lt;2191000,B1197-740000,IF(B1197&lt;2193000,1451000,IF(B1197&lt;2196000,1453000,IF(B1197&lt;2200000,1456000,IF(B1197&lt;3600000,ROUNDDOWN(B1197/4,-3)*2.8-80000,IF(B1197&lt;6600000,ROUNDDOWN(B1197/4,-3)*3.2-440000,IF(B1197&lt;8500000,ROUNDDOWN(B1197*0.9,0)-1100000,B1197-1950000)))))))),IF(B1197&lt;651000,0,IF(B1197&lt;1900000,B1197-650000,IF(B1197&lt;3600000,ROUNDDOWN(B1197/4,-3)*2.8-80000,IF(B1197&lt;6600000,ROUNDDOWN(B1197/4,-3)*3.2-440000,IF(B1197&lt;8500000,ROUNDDOWN(B1197*0.9,0)-1100000,B1197-1950000)))))),0)</f>
        <v/>
      </c>
      <c r="N1197" s="18">
        <f>IF(M1197&gt;23500000,NA(),IF(C1197&gt;=2026,IF(M1197&lt;=4890000,1040000,IF(M1197&lt;=6550000,670000,620000)),IF(M1197&lt;=1320000,950000,IF(M1197&lt;=3360000,880000,IF(M1197&lt;=4890000,680000,IF(M1197&lt;=6550000,630000,580000))))))</f>
        <v/>
      </c>
      <c r="O1197" s="18">
        <f>IF(F1197&lt;=0,IF(AND(D1197="はい",C1197&gt;=2026,C1197&lt;=2027),IF(E1197&lt;=0,0,IF(E1197&lt;=30000,E1197,IF(E1197&lt;=60000,ROUNDUP(E1197/2,0)+15000,IF(E1197&lt;=120000,ROUNDUP(E1197/4,0)+30000,60000)))),IF(E1197&lt;=0,0,IF(E1197&lt;=20000,E1197,IF(E1197&lt;=40000,ROUNDUP(E1197/2,0)+10000,IF(E1197&lt;=80000,ROUNDUP(E1197/4,0)+20000,40000))))),IF(E1197&lt;=0,IF(F1197&lt;=0,0,IF(F1197&lt;=25000,F1197,IF(F1197&lt;=50000,ROUNDUP(F1197/2,0)+12500,IF(F1197&lt;=100000,ROUNDUP(F1197/4,0)+25000,50000)))),MAX(IF(F1197&lt;=0,0,IF(F1197&lt;=25000,F1197,IF(F1197&lt;=50000,ROUNDUP(F1197/2,0)+12500,IF(F1197&lt;=100000,ROUNDUP(F1197/4,0)+25000,50000)))),MIN(IF(AND(D1197="はい",C1197&gt;=2026,C1197&lt;=2027),IF(E1197&lt;=0,0,IF(E1197&lt;=30000,E1197,IF(E1197&lt;=60000,ROUNDUP(E1197/2,0)+15000,IF(E1197&lt;=120000,ROUNDUP(E1197/4,0)+30000,60000)))),IF(E1197&lt;=0,0,IF(E1197&lt;=20000,E1197,IF(E1197&lt;=40000,ROUNDUP(E1197/2,0)+10000,IF(E1197&lt;=80000,ROUNDUP(E1197/4,0)+20000,40000)))))+IF(F1197&lt;=0,0,IF(F1197&lt;=25000,F1197,IF(F1197&lt;=50000,ROUNDUP(F1197/2,0)+12500,IF(F1197&lt;=100000,ROUNDUP(F1197/4,0)+25000,50000)))),IF(AND(D1197="はい",C1197&gt;=2026,C1197&lt;=2027),60000,40000)))))</f>
        <v/>
      </c>
      <c r="P1197" s="18">
        <f>IF(G1197&lt;=0,0,IF(G1197&lt;=20000,G1197,IF(G1197&lt;=40000,ROUNDUP(G1197/2,0)+10000,IF(G1197&lt;=80000,ROUNDUP(G1197/4,0)+20000,40000))))</f>
        <v/>
      </c>
      <c r="Q1197" s="18">
        <f>IF(I1197&lt;=0,IF(H1197&lt;=0,0,IF(H1197&lt;=20000,H1197,IF(H1197&lt;=40000,ROUNDUP(H1197/2,0)+10000,IF(H1197&lt;=80000,ROUNDUP(H1197/4,0)+20000,40000)))),IF(H1197&lt;=0,IF(I1197&lt;=0,0,IF(I1197&lt;=25000,I1197,IF(I1197&lt;=50000,ROUNDUP(I1197/2,0)+12500,IF(I1197&lt;=100000,ROUNDUP(I1197/4,0)+25000,50000)))),MAX(IF(I1197&lt;=0,0,IF(I1197&lt;=25000,I1197,IF(I1197&lt;=50000,ROUNDUP(I1197/2,0)+12500,IF(I1197&lt;=100000,ROUNDUP(I1197/4,0)+25000,50000)))),MIN(IF(H1197&lt;=0,0,IF(H1197&lt;=20000,H1197,IF(H1197&lt;=40000,ROUNDUP(H1197/2,0)+10000,IF(H1197&lt;=80000,ROUNDUP(H1197/4,0)+20000,40000))))+IF(I1197&lt;=0,0,IF(I1197&lt;=25000,I1197,IF(I1197&lt;=50000,ROUNDUP(I1197/2,0)+12500,IF(I1197&lt;=100000,ROUNDUP(I1197/4,0)+25000,50000)))),40000))))</f>
        <v/>
      </c>
      <c r="R1197" s="18">
        <f>MIN(120000,O1197+P1197+Q1197)</f>
        <v/>
      </c>
      <c r="S1197" s="18">
        <f>IF(F1197&lt;=0,IF(E1197&lt;=0,0,IF(E1197&lt;=12000,E1197,IF(E1197&lt;=32000,ROUNDUP(E1197/2,0)+6000,IF(E1197&lt;=56000,ROUNDUP(E1197/4,0)+14000,28000)))),IF(E1197&lt;=0,IF(F1197&lt;=0,0,IF(F1197&lt;=15000,F1197,IF(F1197&lt;=40000,ROUNDUP(F1197/2,0)+7500,IF(F1197&lt;=70000,ROUNDUP(F1197/4,0)+17500,35000)))),MAX(IF(F1197&lt;=0,0,IF(F1197&lt;=15000,F1197,IF(F1197&lt;=40000,ROUNDUP(F1197/2,0)+7500,IF(F1197&lt;=70000,ROUNDUP(F1197/4,0)+17500,35000)))),MIN(IF(E1197&lt;=0,0,IF(E1197&lt;=12000,E1197,IF(E1197&lt;=32000,ROUNDUP(E1197/2,0)+6000,IF(E1197&lt;=56000,ROUNDUP(E1197/4,0)+14000,28000))))+IF(F1197&lt;=0,0,IF(F1197&lt;=15000,F1197,IF(F1197&lt;=40000,ROUNDUP(F1197/2,0)+7500,IF(F1197&lt;=70000,ROUNDUP(F1197/4,0)+17500,35000)))),28000))))</f>
        <v/>
      </c>
      <c r="T1197" s="18">
        <f>IF(G1197&lt;=0,0,IF(G1197&lt;=12000,G1197,IF(G1197&lt;=32000,ROUNDUP(G1197/2,0)+6000,IF(G1197&lt;=56000,ROUNDUP(G1197/4,0)+14000,28000))))</f>
        <v/>
      </c>
      <c r="U1197" s="18">
        <f>IF(I1197&lt;=0,IF(H1197&lt;=0,0,IF(H1197&lt;=12000,H1197,IF(H1197&lt;=32000,ROUNDUP(H1197/2,0)+6000,IF(H1197&lt;=56000,ROUNDUP(H1197/4,0)+14000,28000)))),IF(H1197&lt;=0,IF(I1197&lt;=0,0,IF(I1197&lt;=15000,I1197,IF(I1197&lt;=40000,ROUNDUP(I1197/2,0)+7500,IF(I1197&lt;=70000,ROUNDUP(I1197/4,0)+17500,35000)))),MAX(IF(I1197&lt;=0,0,IF(I1197&lt;=15000,I1197,IF(I1197&lt;=40000,ROUNDUP(I1197/2,0)+7500,IF(I1197&lt;=70000,ROUNDUP(I1197/4,0)+17500,35000)))),MIN(IF(H1197&lt;=0,0,IF(H1197&lt;=12000,H1197,IF(H1197&lt;=32000,ROUNDUP(H1197/2,0)+6000,IF(H1197&lt;=56000,ROUNDUP(H1197/4,0)+14000,28000))))+IF(I1197&lt;=0,0,IF(I1197&lt;=15000,I1197,IF(I1197&lt;=40000,ROUNDUP(I1197/2,0)+7500,IF(I1197&lt;=70000,ROUNDUP(I1197/4,0)+17500,35000)))),28000))))</f>
        <v/>
      </c>
      <c r="V1197" s="18">
        <f>MIN(70000,S1197+T1197+U1197)</f>
        <v/>
      </c>
      <c r="W1197" s="18">
        <f>MAX(0,ROUNDDOWN(M1197-J1197-N1197-K1197-0,-3))</f>
        <v/>
      </c>
      <c r="X1197" s="18">
        <f>MAX(0,ROUNDDOWN(M1197-J1197-N1197-K1197-R1197,-3))</f>
        <v/>
      </c>
      <c r="Y1197" s="18">
        <f>IF(W1197&lt;=0,0,ROUNDDOWN((W1197*LOOKUP(W1197,{0,1950001,3300001,6950001,9000001,18000001,40000001},{0.05,0.1,0.2,0.23,0.33,0.4,0.45})-LOOKUP(W1197,{0,1950001,3300001,6950001,9000001,18000001,40000001},{0,97500,427500,636000,1536000,2796000,4796000}))*1.021,-2))</f>
        <v/>
      </c>
      <c r="Z1197" s="18">
        <f>IF(X1197&lt;=0,0,ROUNDDOWN((X1197*LOOKUP(X1197,{0,1950001,3300001,6950001,9000001,18000001,40000001},{0.05,0.1,0.2,0.23,0.33,0.4,0.45})-LOOKUP(X1197,{0,1950001,3300001,6950001,9000001,18000001,40000001},{0,97500,427500,636000,1536000,2796000,4796000}))*1.021,-2))</f>
        <v/>
      </c>
      <c r="AA1197" s="18">
        <f>MAX(0,ROUNDDOWN(M1197-J1197-430000-L1197-0,-3))</f>
        <v/>
      </c>
      <c r="AB1197" s="18">
        <f>MAX(0,ROUNDDOWN(M1197-J1197-430000-L1197-V1197,-3))</f>
        <v/>
      </c>
      <c r="AC1197" s="18">
        <f>IF(M1197&lt;=450000,0,MAX(0,ROUNDDOWN(AA1197*0.06-MIN(50000,AA1197)*0.03,-2))+MAX(0,ROUNDDOWN(AA1197*0.04-MIN(50000,AA1197)*0.02,-2)))</f>
        <v/>
      </c>
      <c r="AD1197" s="18">
        <f>IF(M1197&lt;=450000,0,MAX(0,ROUNDDOWN(AB1197*0.06-MIN(50000,AB1197)*0.03,-2))+MAX(0,ROUNDDOWN(AB1197*0.04-MIN(50000,AB1197)*0.02,-2)))</f>
        <v/>
      </c>
      <c r="AE1197" s="18">
        <f>Y1197-Z1197</f>
        <v/>
      </c>
      <c r="AF1197" s="18">
        <f>AC1197-AD1197</f>
        <v/>
      </c>
      <c r="AG1197" s="18">
        <f>AE1197+AF1197</f>
        <v/>
      </c>
      <c r="AH1197" s="20">
        <f>IF(W1197&lt;=0,0,LOOKUP(W1197,{0,1950001,3300001,6950001,9000001,18000001,40000001},{0.05,0.1,0.2,0.23,0.33,0.4,0.45}))</f>
        <v/>
      </c>
    </row>
    <row r="1198">
      <c r="A1198" t="inlineStr">
        <is>
          <t>1万円刻み 一般8万円</t>
        </is>
      </c>
      <c r="B1198" s="18">
        <f>'4_1万円刻み'!$A$373</f>
        <v/>
      </c>
      <c r="C1198" s="19" t="n">
        <v>2026</v>
      </c>
      <c r="D1198" t="inlineStr">
        <is>
          <t>いいえ</t>
        </is>
      </c>
      <c r="E1198" s="18" t="n">
        <v>80000</v>
      </c>
      <c r="F1198" s="18" t="n">
        <v>0</v>
      </c>
      <c r="G1198" s="18" t="n">
        <v>0</v>
      </c>
      <c r="H1198" s="18" t="n">
        <v>0</v>
      </c>
      <c r="I1198" s="18" t="n">
        <v>0</v>
      </c>
      <c r="J1198" s="18">
        <f>ROUND(MIN(B1198/12,650000)*12*0.0915+MIN(B1198/12,1390000)*12*(0.0504+0)+B1198*0.005,0)</f>
        <v/>
      </c>
      <c r="K1198" s="18" t="n">
        <v>0</v>
      </c>
      <c r="L1198" s="18" t="n">
        <v>0</v>
      </c>
      <c r="M1198" s="18">
        <f>ROUND(IF(C1198&gt;=2026,IF(B1198&lt;741000,0,IF(B1198&lt;2191000,B1198-740000,IF(B1198&lt;2193000,1451000,IF(B1198&lt;2196000,1453000,IF(B1198&lt;2200000,1456000,IF(B1198&lt;3600000,ROUNDDOWN(B1198/4,-3)*2.8-80000,IF(B1198&lt;6600000,ROUNDDOWN(B1198/4,-3)*3.2-440000,IF(B1198&lt;8500000,ROUNDDOWN(B1198*0.9,0)-1100000,B1198-1950000)))))))),IF(B1198&lt;651000,0,IF(B1198&lt;1900000,B1198-650000,IF(B1198&lt;3600000,ROUNDDOWN(B1198/4,-3)*2.8-80000,IF(B1198&lt;6600000,ROUNDDOWN(B1198/4,-3)*3.2-440000,IF(B1198&lt;8500000,ROUNDDOWN(B1198*0.9,0)-1100000,B1198-1950000)))))),0)</f>
        <v/>
      </c>
      <c r="N1198" s="18">
        <f>IF(M1198&gt;23500000,NA(),IF(C1198&gt;=2026,IF(M1198&lt;=4890000,1040000,IF(M1198&lt;=6550000,670000,620000)),IF(M1198&lt;=1320000,950000,IF(M1198&lt;=3360000,880000,IF(M1198&lt;=4890000,680000,IF(M1198&lt;=6550000,630000,580000))))))</f>
        <v/>
      </c>
      <c r="O1198" s="18">
        <f>IF(F1198&lt;=0,IF(AND(D1198="はい",C1198&gt;=2026,C1198&lt;=2027),IF(E1198&lt;=0,0,IF(E1198&lt;=30000,E1198,IF(E1198&lt;=60000,ROUNDUP(E1198/2,0)+15000,IF(E1198&lt;=120000,ROUNDUP(E1198/4,0)+30000,60000)))),IF(E1198&lt;=0,0,IF(E1198&lt;=20000,E1198,IF(E1198&lt;=40000,ROUNDUP(E1198/2,0)+10000,IF(E1198&lt;=80000,ROUNDUP(E1198/4,0)+20000,40000))))),IF(E1198&lt;=0,IF(F1198&lt;=0,0,IF(F1198&lt;=25000,F1198,IF(F1198&lt;=50000,ROUNDUP(F1198/2,0)+12500,IF(F1198&lt;=100000,ROUNDUP(F1198/4,0)+25000,50000)))),MAX(IF(F1198&lt;=0,0,IF(F1198&lt;=25000,F1198,IF(F1198&lt;=50000,ROUNDUP(F1198/2,0)+12500,IF(F1198&lt;=100000,ROUNDUP(F1198/4,0)+25000,50000)))),MIN(IF(AND(D1198="はい",C1198&gt;=2026,C1198&lt;=2027),IF(E1198&lt;=0,0,IF(E1198&lt;=30000,E1198,IF(E1198&lt;=60000,ROUNDUP(E1198/2,0)+15000,IF(E1198&lt;=120000,ROUNDUP(E1198/4,0)+30000,60000)))),IF(E1198&lt;=0,0,IF(E1198&lt;=20000,E1198,IF(E1198&lt;=40000,ROUNDUP(E1198/2,0)+10000,IF(E1198&lt;=80000,ROUNDUP(E1198/4,0)+20000,40000)))))+IF(F1198&lt;=0,0,IF(F1198&lt;=25000,F1198,IF(F1198&lt;=50000,ROUNDUP(F1198/2,0)+12500,IF(F1198&lt;=100000,ROUNDUP(F1198/4,0)+25000,50000)))),IF(AND(D1198="はい",C1198&gt;=2026,C1198&lt;=2027),60000,40000)))))</f>
        <v/>
      </c>
      <c r="P1198" s="18">
        <f>IF(G1198&lt;=0,0,IF(G1198&lt;=20000,G1198,IF(G1198&lt;=40000,ROUNDUP(G1198/2,0)+10000,IF(G1198&lt;=80000,ROUNDUP(G1198/4,0)+20000,40000))))</f>
        <v/>
      </c>
      <c r="Q1198" s="18">
        <f>IF(I1198&lt;=0,IF(H1198&lt;=0,0,IF(H1198&lt;=20000,H1198,IF(H1198&lt;=40000,ROUNDUP(H1198/2,0)+10000,IF(H1198&lt;=80000,ROUNDUP(H1198/4,0)+20000,40000)))),IF(H1198&lt;=0,IF(I1198&lt;=0,0,IF(I1198&lt;=25000,I1198,IF(I1198&lt;=50000,ROUNDUP(I1198/2,0)+12500,IF(I1198&lt;=100000,ROUNDUP(I1198/4,0)+25000,50000)))),MAX(IF(I1198&lt;=0,0,IF(I1198&lt;=25000,I1198,IF(I1198&lt;=50000,ROUNDUP(I1198/2,0)+12500,IF(I1198&lt;=100000,ROUNDUP(I1198/4,0)+25000,50000)))),MIN(IF(H1198&lt;=0,0,IF(H1198&lt;=20000,H1198,IF(H1198&lt;=40000,ROUNDUP(H1198/2,0)+10000,IF(H1198&lt;=80000,ROUNDUP(H1198/4,0)+20000,40000))))+IF(I1198&lt;=0,0,IF(I1198&lt;=25000,I1198,IF(I1198&lt;=50000,ROUNDUP(I1198/2,0)+12500,IF(I1198&lt;=100000,ROUNDUP(I1198/4,0)+25000,50000)))),40000))))</f>
        <v/>
      </c>
      <c r="R1198" s="18">
        <f>MIN(120000,O1198+P1198+Q1198)</f>
        <v/>
      </c>
      <c r="S1198" s="18">
        <f>IF(F1198&lt;=0,IF(E1198&lt;=0,0,IF(E1198&lt;=12000,E1198,IF(E1198&lt;=32000,ROUNDUP(E1198/2,0)+6000,IF(E1198&lt;=56000,ROUNDUP(E1198/4,0)+14000,28000)))),IF(E1198&lt;=0,IF(F1198&lt;=0,0,IF(F1198&lt;=15000,F1198,IF(F1198&lt;=40000,ROUNDUP(F1198/2,0)+7500,IF(F1198&lt;=70000,ROUNDUP(F1198/4,0)+17500,35000)))),MAX(IF(F1198&lt;=0,0,IF(F1198&lt;=15000,F1198,IF(F1198&lt;=40000,ROUNDUP(F1198/2,0)+7500,IF(F1198&lt;=70000,ROUNDUP(F1198/4,0)+17500,35000)))),MIN(IF(E1198&lt;=0,0,IF(E1198&lt;=12000,E1198,IF(E1198&lt;=32000,ROUNDUP(E1198/2,0)+6000,IF(E1198&lt;=56000,ROUNDUP(E1198/4,0)+14000,28000))))+IF(F1198&lt;=0,0,IF(F1198&lt;=15000,F1198,IF(F1198&lt;=40000,ROUNDUP(F1198/2,0)+7500,IF(F1198&lt;=70000,ROUNDUP(F1198/4,0)+17500,35000)))),28000))))</f>
        <v/>
      </c>
      <c r="T1198" s="18">
        <f>IF(G1198&lt;=0,0,IF(G1198&lt;=12000,G1198,IF(G1198&lt;=32000,ROUNDUP(G1198/2,0)+6000,IF(G1198&lt;=56000,ROUNDUP(G1198/4,0)+14000,28000))))</f>
        <v/>
      </c>
      <c r="U1198" s="18">
        <f>IF(I1198&lt;=0,IF(H1198&lt;=0,0,IF(H1198&lt;=12000,H1198,IF(H1198&lt;=32000,ROUNDUP(H1198/2,0)+6000,IF(H1198&lt;=56000,ROUNDUP(H1198/4,0)+14000,28000)))),IF(H1198&lt;=0,IF(I1198&lt;=0,0,IF(I1198&lt;=15000,I1198,IF(I1198&lt;=40000,ROUNDUP(I1198/2,0)+7500,IF(I1198&lt;=70000,ROUNDUP(I1198/4,0)+17500,35000)))),MAX(IF(I1198&lt;=0,0,IF(I1198&lt;=15000,I1198,IF(I1198&lt;=40000,ROUNDUP(I1198/2,0)+7500,IF(I1198&lt;=70000,ROUNDUP(I1198/4,0)+17500,35000)))),MIN(IF(H1198&lt;=0,0,IF(H1198&lt;=12000,H1198,IF(H1198&lt;=32000,ROUNDUP(H1198/2,0)+6000,IF(H1198&lt;=56000,ROUNDUP(H1198/4,0)+14000,28000))))+IF(I1198&lt;=0,0,IF(I1198&lt;=15000,I1198,IF(I1198&lt;=40000,ROUNDUP(I1198/2,0)+7500,IF(I1198&lt;=70000,ROUNDUP(I1198/4,0)+17500,35000)))),28000))))</f>
        <v/>
      </c>
      <c r="V1198" s="18">
        <f>MIN(70000,S1198+T1198+U1198)</f>
        <v/>
      </c>
      <c r="W1198" s="18">
        <f>MAX(0,ROUNDDOWN(M1198-J1198-N1198-K1198-0,-3))</f>
        <v/>
      </c>
      <c r="X1198" s="18">
        <f>MAX(0,ROUNDDOWN(M1198-J1198-N1198-K1198-R1198,-3))</f>
        <v/>
      </c>
      <c r="Y1198" s="18">
        <f>IF(W1198&lt;=0,0,ROUNDDOWN((W1198*LOOKUP(W1198,{0,1950001,3300001,6950001,9000001,18000001,40000001},{0.05,0.1,0.2,0.23,0.33,0.4,0.45})-LOOKUP(W1198,{0,1950001,3300001,6950001,9000001,18000001,40000001},{0,97500,427500,636000,1536000,2796000,4796000}))*1.021,-2))</f>
        <v/>
      </c>
      <c r="Z1198" s="18">
        <f>IF(X1198&lt;=0,0,ROUNDDOWN((X1198*LOOKUP(X1198,{0,1950001,3300001,6950001,9000001,18000001,40000001},{0.05,0.1,0.2,0.23,0.33,0.4,0.45})-LOOKUP(X1198,{0,1950001,3300001,6950001,9000001,18000001,40000001},{0,97500,427500,636000,1536000,2796000,4796000}))*1.021,-2))</f>
        <v/>
      </c>
      <c r="AA1198" s="18">
        <f>MAX(0,ROUNDDOWN(M1198-J1198-430000-L1198-0,-3))</f>
        <v/>
      </c>
      <c r="AB1198" s="18">
        <f>MAX(0,ROUNDDOWN(M1198-J1198-430000-L1198-V1198,-3))</f>
        <v/>
      </c>
      <c r="AC1198" s="18">
        <f>IF(M1198&lt;=450000,0,MAX(0,ROUNDDOWN(AA1198*0.06-MIN(50000,AA1198)*0.03,-2))+MAX(0,ROUNDDOWN(AA1198*0.04-MIN(50000,AA1198)*0.02,-2)))</f>
        <v/>
      </c>
      <c r="AD1198" s="18">
        <f>IF(M1198&lt;=450000,0,MAX(0,ROUNDDOWN(AB1198*0.06-MIN(50000,AB1198)*0.03,-2))+MAX(0,ROUNDDOWN(AB1198*0.04-MIN(50000,AB1198)*0.02,-2)))</f>
        <v/>
      </c>
      <c r="AE1198" s="18">
        <f>Y1198-Z1198</f>
        <v/>
      </c>
      <c r="AF1198" s="18">
        <f>AC1198-AD1198</f>
        <v/>
      </c>
      <c r="AG1198" s="18">
        <f>AE1198+AF1198</f>
        <v/>
      </c>
      <c r="AH1198" s="20">
        <f>IF(W1198&lt;=0,0,LOOKUP(W1198,{0,1950001,3300001,6950001,9000001,18000001,40000001},{0.05,0.1,0.2,0.23,0.33,0.4,0.45}))</f>
        <v/>
      </c>
    </row>
    <row r="1199">
      <c r="A1199" t="inlineStr">
        <is>
          <t>1万円刻み 特例あり一般12万円</t>
        </is>
      </c>
      <c r="B1199" s="18">
        <f>'4_1万円刻み'!$A$373</f>
        <v/>
      </c>
      <c r="C1199" s="19" t="n">
        <v>2026</v>
      </c>
      <c r="D1199" t="inlineStr">
        <is>
          <t>はい</t>
        </is>
      </c>
      <c r="E1199" s="18" t="n">
        <v>120000</v>
      </c>
      <c r="F1199" s="18" t="n">
        <v>0</v>
      </c>
      <c r="G1199" s="18" t="n">
        <v>0</v>
      </c>
      <c r="H1199" s="18" t="n">
        <v>0</v>
      </c>
      <c r="I1199" s="18" t="n">
        <v>0</v>
      </c>
      <c r="J1199" s="18">
        <f>ROUND(MIN(B1199/12,650000)*12*0.0915+MIN(B1199/12,1390000)*12*(0.0504+0)+B1199*0.005,0)</f>
        <v/>
      </c>
      <c r="K1199" s="18" t="n">
        <v>0</v>
      </c>
      <c r="L1199" s="18" t="n">
        <v>0</v>
      </c>
      <c r="M1199" s="18">
        <f>ROUND(IF(C1199&gt;=2026,IF(B1199&lt;741000,0,IF(B1199&lt;2191000,B1199-740000,IF(B1199&lt;2193000,1451000,IF(B1199&lt;2196000,1453000,IF(B1199&lt;2200000,1456000,IF(B1199&lt;3600000,ROUNDDOWN(B1199/4,-3)*2.8-80000,IF(B1199&lt;6600000,ROUNDDOWN(B1199/4,-3)*3.2-440000,IF(B1199&lt;8500000,ROUNDDOWN(B1199*0.9,0)-1100000,B1199-1950000)))))))),IF(B1199&lt;651000,0,IF(B1199&lt;1900000,B1199-650000,IF(B1199&lt;3600000,ROUNDDOWN(B1199/4,-3)*2.8-80000,IF(B1199&lt;6600000,ROUNDDOWN(B1199/4,-3)*3.2-440000,IF(B1199&lt;8500000,ROUNDDOWN(B1199*0.9,0)-1100000,B1199-1950000)))))),0)</f>
        <v/>
      </c>
      <c r="N1199" s="18">
        <f>IF(M1199&gt;23500000,NA(),IF(C1199&gt;=2026,IF(M1199&lt;=4890000,1040000,IF(M1199&lt;=6550000,670000,620000)),IF(M1199&lt;=1320000,950000,IF(M1199&lt;=3360000,880000,IF(M1199&lt;=4890000,680000,IF(M1199&lt;=6550000,630000,580000))))))</f>
        <v/>
      </c>
      <c r="O1199" s="18">
        <f>IF(F1199&lt;=0,IF(AND(D1199="はい",C1199&gt;=2026,C1199&lt;=2027),IF(E1199&lt;=0,0,IF(E1199&lt;=30000,E1199,IF(E1199&lt;=60000,ROUNDUP(E1199/2,0)+15000,IF(E1199&lt;=120000,ROUNDUP(E1199/4,0)+30000,60000)))),IF(E1199&lt;=0,0,IF(E1199&lt;=20000,E1199,IF(E1199&lt;=40000,ROUNDUP(E1199/2,0)+10000,IF(E1199&lt;=80000,ROUNDUP(E1199/4,0)+20000,40000))))),IF(E1199&lt;=0,IF(F1199&lt;=0,0,IF(F1199&lt;=25000,F1199,IF(F1199&lt;=50000,ROUNDUP(F1199/2,0)+12500,IF(F1199&lt;=100000,ROUNDUP(F1199/4,0)+25000,50000)))),MAX(IF(F1199&lt;=0,0,IF(F1199&lt;=25000,F1199,IF(F1199&lt;=50000,ROUNDUP(F1199/2,0)+12500,IF(F1199&lt;=100000,ROUNDUP(F1199/4,0)+25000,50000)))),MIN(IF(AND(D1199="はい",C1199&gt;=2026,C1199&lt;=2027),IF(E1199&lt;=0,0,IF(E1199&lt;=30000,E1199,IF(E1199&lt;=60000,ROUNDUP(E1199/2,0)+15000,IF(E1199&lt;=120000,ROUNDUP(E1199/4,0)+30000,60000)))),IF(E1199&lt;=0,0,IF(E1199&lt;=20000,E1199,IF(E1199&lt;=40000,ROUNDUP(E1199/2,0)+10000,IF(E1199&lt;=80000,ROUNDUP(E1199/4,0)+20000,40000)))))+IF(F1199&lt;=0,0,IF(F1199&lt;=25000,F1199,IF(F1199&lt;=50000,ROUNDUP(F1199/2,0)+12500,IF(F1199&lt;=100000,ROUNDUP(F1199/4,0)+25000,50000)))),IF(AND(D1199="はい",C1199&gt;=2026,C1199&lt;=2027),60000,40000)))))</f>
        <v/>
      </c>
      <c r="P1199" s="18">
        <f>IF(G1199&lt;=0,0,IF(G1199&lt;=20000,G1199,IF(G1199&lt;=40000,ROUNDUP(G1199/2,0)+10000,IF(G1199&lt;=80000,ROUNDUP(G1199/4,0)+20000,40000))))</f>
        <v/>
      </c>
      <c r="Q1199" s="18">
        <f>IF(I1199&lt;=0,IF(H1199&lt;=0,0,IF(H1199&lt;=20000,H1199,IF(H1199&lt;=40000,ROUNDUP(H1199/2,0)+10000,IF(H1199&lt;=80000,ROUNDUP(H1199/4,0)+20000,40000)))),IF(H1199&lt;=0,IF(I1199&lt;=0,0,IF(I1199&lt;=25000,I1199,IF(I1199&lt;=50000,ROUNDUP(I1199/2,0)+12500,IF(I1199&lt;=100000,ROUNDUP(I1199/4,0)+25000,50000)))),MAX(IF(I1199&lt;=0,0,IF(I1199&lt;=25000,I1199,IF(I1199&lt;=50000,ROUNDUP(I1199/2,0)+12500,IF(I1199&lt;=100000,ROUNDUP(I1199/4,0)+25000,50000)))),MIN(IF(H1199&lt;=0,0,IF(H1199&lt;=20000,H1199,IF(H1199&lt;=40000,ROUNDUP(H1199/2,0)+10000,IF(H1199&lt;=80000,ROUNDUP(H1199/4,0)+20000,40000))))+IF(I1199&lt;=0,0,IF(I1199&lt;=25000,I1199,IF(I1199&lt;=50000,ROUNDUP(I1199/2,0)+12500,IF(I1199&lt;=100000,ROUNDUP(I1199/4,0)+25000,50000)))),40000))))</f>
        <v/>
      </c>
      <c r="R1199" s="18">
        <f>MIN(120000,O1199+P1199+Q1199)</f>
        <v/>
      </c>
      <c r="S1199" s="18">
        <f>IF(F1199&lt;=0,IF(E1199&lt;=0,0,IF(E1199&lt;=12000,E1199,IF(E1199&lt;=32000,ROUNDUP(E1199/2,0)+6000,IF(E1199&lt;=56000,ROUNDUP(E1199/4,0)+14000,28000)))),IF(E1199&lt;=0,IF(F1199&lt;=0,0,IF(F1199&lt;=15000,F1199,IF(F1199&lt;=40000,ROUNDUP(F1199/2,0)+7500,IF(F1199&lt;=70000,ROUNDUP(F1199/4,0)+17500,35000)))),MAX(IF(F1199&lt;=0,0,IF(F1199&lt;=15000,F1199,IF(F1199&lt;=40000,ROUNDUP(F1199/2,0)+7500,IF(F1199&lt;=70000,ROUNDUP(F1199/4,0)+17500,35000)))),MIN(IF(E1199&lt;=0,0,IF(E1199&lt;=12000,E1199,IF(E1199&lt;=32000,ROUNDUP(E1199/2,0)+6000,IF(E1199&lt;=56000,ROUNDUP(E1199/4,0)+14000,28000))))+IF(F1199&lt;=0,0,IF(F1199&lt;=15000,F1199,IF(F1199&lt;=40000,ROUNDUP(F1199/2,0)+7500,IF(F1199&lt;=70000,ROUNDUP(F1199/4,0)+17500,35000)))),28000))))</f>
        <v/>
      </c>
      <c r="T1199" s="18">
        <f>IF(G1199&lt;=0,0,IF(G1199&lt;=12000,G1199,IF(G1199&lt;=32000,ROUNDUP(G1199/2,0)+6000,IF(G1199&lt;=56000,ROUNDUP(G1199/4,0)+14000,28000))))</f>
        <v/>
      </c>
      <c r="U1199" s="18">
        <f>IF(I1199&lt;=0,IF(H1199&lt;=0,0,IF(H1199&lt;=12000,H1199,IF(H1199&lt;=32000,ROUNDUP(H1199/2,0)+6000,IF(H1199&lt;=56000,ROUNDUP(H1199/4,0)+14000,28000)))),IF(H1199&lt;=0,IF(I1199&lt;=0,0,IF(I1199&lt;=15000,I1199,IF(I1199&lt;=40000,ROUNDUP(I1199/2,0)+7500,IF(I1199&lt;=70000,ROUNDUP(I1199/4,0)+17500,35000)))),MAX(IF(I1199&lt;=0,0,IF(I1199&lt;=15000,I1199,IF(I1199&lt;=40000,ROUNDUP(I1199/2,0)+7500,IF(I1199&lt;=70000,ROUNDUP(I1199/4,0)+17500,35000)))),MIN(IF(H1199&lt;=0,0,IF(H1199&lt;=12000,H1199,IF(H1199&lt;=32000,ROUNDUP(H1199/2,0)+6000,IF(H1199&lt;=56000,ROUNDUP(H1199/4,0)+14000,28000))))+IF(I1199&lt;=0,0,IF(I1199&lt;=15000,I1199,IF(I1199&lt;=40000,ROUNDUP(I1199/2,0)+7500,IF(I1199&lt;=70000,ROUNDUP(I1199/4,0)+17500,35000)))),28000))))</f>
        <v/>
      </c>
      <c r="V1199" s="18">
        <f>MIN(70000,S1199+T1199+U1199)</f>
        <v/>
      </c>
      <c r="W1199" s="18">
        <f>MAX(0,ROUNDDOWN(M1199-J1199-N1199-K1199-0,-3))</f>
        <v/>
      </c>
      <c r="X1199" s="18">
        <f>MAX(0,ROUNDDOWN(M1199-J1199-N1199-K1199-R1199,-3))</f>
        <v/>
      </c>
      <c r="Y1199" s="18">
        <f>IF(W1199&lt;=0,0,ROUNDDOWN((W1199*LOOKUP(W1199,{0,1950001,3300001,6950001,9000001,18000001,40000001},{0.05,0.1,0.2,0.23,0.33,0.4,0.45})-LOOKUP(W1199,{0,1950001,3300001,6950001,9000001,18000001,40000001},{0,97500,427500,636000,1536000,2796000,4796000}))*1.021,-2))</f>
        <v/>
      </c>
      <c r="Z1199" s="18">
        <f>IF(X1199&lt;=0,0,ROUNDDOWN((X1199*LOOKUP(X1199,{0,1950001,3300001,6950001,9000001,18000001,40000001},{0.05,0.1,0.2,0.23,0.33,0.4,0.45})-LOOKUP(X1199,{0,1950001,3300001,6950001,9000001,18000001,40000001},{0,97500,427500,636000,1536000,2796000,4796000}))*1.021,-2))</f>
        <v/>
      </c>
      <c r="AA1199" s="18">
        <f>MAX(0,ROUNDDOWN(M1199-J1199-430000-L1199-0,-3))</f>
        <v/>
      </c>
      <c r="AB1199" s="18">
        <f>MAX(0,ROUNDDOWN(M1199-J1199-430000-L1199-V1199,-3))</f>
        <v/>
      </c>
      <c r="AC1199" s="18">
        <f>IF(M1199&lt;=450000,0,MAX(0,ROUNDDOWN(AA1199*0.06-MIN(50000,AA1199)*0.03,-2))+MAX(0,ROUNDDOWN(AA1199*0.04-MIN(50000,AA1199)*0.02,-2)))</f>
        <v/>
      </c>
      <c r="AD1199" s="18">
        <f>IF(M1199&lt;=450000,0,MAX(0,ROUNDDOWN(AB1199*0.06-MIN(50000,AB1199)*0.03,-2))+MAX(0,ROUNDDOWN(AB1199*0.04-MIN(50000,AB1199)*0.02,-2)))</f>
        <v/>
      </c>
      <c r="AE1199" s="18">
        <f>Y1199-Z1199</f>
        <v/>
      </c>
      <c r="AF1199" s="18">
        <f>AC1199-AD1199</f>
        <v/>
      </c>
      <c r="AG1199" s="18">
        <f>AE1199+AF1199</f>
        <v/>
      </c>
      <c r="AH1199" s="20">
        <f>IF(W1199&lt;=0,0,LOOKUP(W1199,{0,1950001,3300001,6950001,9000001,18000001,40000001},{0.05,0.1,0.2,0.23,0.33,0.4,0.45}))</f>
        <v/>
      </c>
    </row>
    <row r="1200">
      <c r="A1200" t="inlineStr">
        <is>
          <t>1万円刻み 3区分8万円ずつ</t>
        </is>
      </c>
      <c r="B1200" s="18">
        <f>'4_1万円刻み'!$A$374</f>
        <v/>
      </c>
      <c r="C1200" s="19" t="n">
        <v>2026</v>
      </c>
      <c r="D1200" t="inlineStr">
        <is>
          <t>いいえ</t>
        </is>
      </c>
      <c r="E1200" s="18" t="n">
        <v>80000</v>
      </c>
      <c r="F1200" s="18" t="n">
        <v>0</v>
      </c>
      <c r="G1200" s="18" t="n">
        <v>80000</v>
      </c>
      <c r="H1200" s="18" t="n">
        <v>80000</v>
      </c>
      <c r="I1200" s="18" t="n">
        <v>0</v>
      </c>
      <c r="J1200" s="18">
        <f>ROUND(MIN(B1200/12,650000)*12*0.0915+MIN(B1200/12,1390000)*12*(0.0504+0)+B1200*0.005,0)</f>
        <v/>
      </c>
      <c r="K1200" s="18" t="n">
        <v>0</v>
      </c>
      <c r="L1200" s="18" t="n">
        <v>0</v>
      </c>
      <c r="M1200" s="18">
        <f>ROUND(IF(C1200&gt;=2026,IF(B1200&lt;741000,0,IF(B1200&lt;2191000,B1200-740000,IF(B1200&lt;2193000,1451000,IF(B1200&lt;2196000,1453000,IF(B1200&lt;2200000,1456000,IF(B1200&lt;3600000,ROUNDDOWN(B1200/4,-3)*2.8-80000,IF(B1200&lt;6600000,ROUNDDOWN(B1200/4,-3)*3.2-440000,IF(B1200&lt;8500000,ROUNDDOWN(B1200*0.9,0)-1100000,B1200-1950000)))))))),IF(B1200&lt;651000,0,IF(B1200&lt;1900000,B1200-650000,IF(B1200&lt;3600000,ROUNDDOWN(B1200/4,-3)*2.8-80000,IF(B1200&lt;6600000,ROUNDDOWN(B1200/4,-3)*3.2-440000,IF(B1200&lt;8500000,ROUNDDOWN(B1200*0.9,0)-1100000,B1200-1950000)))))),0)</f>
        <v/>
      </c>
      <c r="N1200" s="18">
        <f>IF(M1200&gt;23500000,NA(),IF(C1200&gt;=2026,IF(M1200&lt;=4890000,1040000,IF(M1200&lt;=6550000,670000,620000)),IF(M1200&lt;=1320000,950000,IF(M1200&lt;=3360000,880000,IF(M1200&lt;=4890000,680000,IF(M1200&lt;=6550000,630000,580000))))))</f>
        <v/>
      </c>
      <c r="O1200" s="18">
        <f>IF(F1200&lt;=0,IF(AND(D1200="はい",C1200&gt;=2026,C1200&lt;=2027),IF(E1200&lt;=0,0,IF(E1200&lt;=30000,E1200,IF(E1200&lt;=60000,ROUNDUP(E1200/2,0)+15000,IF(E1200&lt;=120000,ROUNDUP(E1200/4,0)+30000,60000)))),IF(E1200&lt;=0,0,IF(E1200&lt;=20000,E1200,IF(E1200&lt;=40000,ROUNDUP(E1200/2,0)+10000,IF(E1200&lt;=80000,ROUNDUP(E1200/4,0)+20000,40000))))),IF(E1200&lt;=0,IF(F1200&lt;=0,0,IF(F1200&lt;=25000,F1200,IF(F1200&lt;=50000,ROUNDUP(F1200/2,0)+12500,IF(F1200&lt;=100000,ROUNDUP(F1200/4,0)+25000,50000)))),MAX(IF(F1200&lt;=0,0,IF(F1200&lt;=25000,F1200,IF(F1200&lt;=50000,ROUNDUP(F1200/2,0)+12500,IF(F1200&lt;=100000,ROUNDUP(F1200/4,0)+25000,50000)))),MIN(IF(AND(D1200="はい",C1200&gt;=2026,C1200&lt;=2027),IF(E1200&lt;=0,0,IF(E1200&lt;=30000,E1200,IF(E1200&lt;=60000,ROUNDUP(E1200/2,0)+15000,IF(E1200&lt;=120000,ROUNDUP(E1200/4,0)+30000,60000)))),IF(E1200&lt;=0,0,IF(E1200&lt;=20000,E1200,IF(E1200&lt;=40000,ROUNDUP(E1200/2,0)+10000,IF(E1200&lt;=80000,ROUNDUP(E1200/4,0)+20000,40000)))))+IF(F1200&lt;=0,0,IF(F1200&lt;=25000,F1200,IF(F1200&lt;=50000,ROUNDUP(F1200/2,0)+12500,IF(F1200&lt;=100000,ROUNDUP(F1200/4,0)+25000,50000)))),IF(AND(D1200="はい",C1200&gt;=2026,C1200&lt;=2027),60000,40000)))))</f>
        <v/>
      </c>
      <c r="P1200" s="18">
        <f>IF(G1200&lt;=0,0,IF(G1200&lt;=20000,G1200,IF(G1200&lt;=40000,ROUNDUP(G1200/2,0)+10000,IF(G1200&lt;=80000,ROUNDUP(G1200/4,0)+20000,40000))))</f>
        <v/>
      </c>
      <c r="Q1200" s="18">
        <f>IF(I1200&lt;=0,IF(H1200&lt;=0,0,IF(H1200&lt;=20000,H1200,IF(H1200&lt;=40000,ROUNDUP(H1200/2,0)+10000,IF(H1200&lt;=80000,ROUNDUP(H1200/4,0)+20000,40000)))),IF(H1200&lt;=0,IF(I1200&lt;=0,0,IF(I1200&lt;=25000,I1200,IF(I1200&lt;=50000,ROUNDUP(I1200/2,0)+12500,IF(I1200&lt;=100000,ROUNDUP(I1200/4,0)+25000,50000)))),MAX(IF(I1200&lt;=0,0,IF(I1200&lt;=25000,I1200,IF(I1200&lt;=50000,ROUNDUP(I1200/2,0)+12500,IF(I1200&lt;=100000,ROUNDUP(I1200/4,0)+25000,50000)))),MIN(IF(H1200&lt;=0,0,IF(H1200&lt;=20000,H1200,IF(H1200&lt;=40000,ROUNDUP(H1200/2,0)+10000,IF(H1200&lt;=80000,ROUNDUP(H1200/4,0)+20000,40000))))+IF(I1200&lt;=0,0,IF(I1200&lt;=25000,I1200,IF(I1200&lt;=50000,ROUNDUP(I1200/2,0)+12500,IF(I1200&lt;=100000,ROUNDUP(I1200/4,0)+25000,50000)))),40000))))</f>
        <v/>
      </c>
      <c r="R1200" s="18">
        <f>MIN(120000,O1200+P1200+Q1200)</f>
        <v/>
      </c>
      <c r="S1200" s="18">
        <f>IF(F1200&lt;=0,IF(E1200&lt;=0,0,IF(E1200&lt;=12000,E1200,IF(E1200&lt;=32000,ROUNDUP(E1200/2,0)+6000,IF(E1200&lt;=56000,ROUNDUP(E1200/4,0)+14000,28000)))),IF(E1200&lt;=0,IF(F1200&lt;=0,0,IF(F1200&lt;=15000,F1200,IF(F1200&lt;=40000,ROUNDUP(F1200/2,0)+7500,IF(F1200&lt;=70000,ROUNDUP(F1200/4,0)+17500,35000)))),MAX(IF(F1200&lt;=0,0,IF(F1200&lt;=15000,F1200,IF(F1200&lt;=40000,ROUNDUP(F1200/2,0)+7500,IF(F1200&lt;=70000,ROUNDUP(F1200/4,0)+17500,35000)))),MIN(IF(E1200&lt;=0,0,IF(E1200&lt;=12000,E1200,IF(E1200&lt;=32000,ROUNDUP(E1200/2,0)+6000,IF(E1200&lt;=56000,ROUNDUP(E1200/4,0)+14000,28000))))+IF(F1200&lt;=0,0,IF(F1200&lt;=15000,F1200,IF(F1200&lt;=40000,ROUNDUP(F1200/2,0)+7500,IF(F1200&lt;=70000,ROUNDUP(F1200/4,0)+17500,35000)))),28000))))</f>
        <v/>
      </c>
      <c r="T1200" s="18">
        <f>IF(G1200&lt;=0,0,IF(G1200&lt;=12000,G1200,IF(G1200&lt;=32000,ROUNDUP(G1200/2,0)+6000,IF(G1200&lt;=56000,ROUNDUP(G1200/4,0)+14000,28000))))</f>
        <v/>
      </c>
      <c r="U1200" s="18">
        <f>IF(I1200&lt;=0,IF(H1200&lt;=0,0,IF(H1200&lt;=12000,H1200,IF(H1200&lt;=32000,ROUNDUP(H1200/2,0)+6000,IF(H1200&lt;=56000,ROUNDUP(H1200/4,0)+14000,28000)))),IF(H1200&lt;=0,IF(I1200&lt;=0,0,IF(I1200&lt;=15000,I1200,IF(I1200&lt;=40000,ROUNDUP(I1200/2,0)+7500,IF(I1200&lt;=70000,ROUNDUP(I1200/4,0)+17500,35000)))),MAX(IF(I1200&lt;=0,0,IF(I1200&lt;=15000,I1200,IF(I1200&lt;=40000,ROUNDUP(I1200/2,0)+7500,IF(I1200&lt;=70000,ROUNDUP(I1200/4,0)+17500,35000)))),MIN(IF(H1200&lt;=0,0,IF(H1200&lt;=12000,H1200,IF(H1200&lt;=32000,ROUNDUP(H1200/2,0)+6000,IF(H1200&lt;=56000,ROUNDUP(H1200/4,0)+14000,28000))))+IF(I1200&lt;=0,0,IF(I1200&lt;=15000,I1200,IF(I1200&lt;=40000,ROUNDUP(I1200/2,0)+7500,IF(I1200&lt;=70000,ROUNDUP(I1200/4,0)+17500,35000)))),28000))))</f>
        <v/>
      </c>
      <c r="V1200" s="18">
        <f>MIN(70000,S1200+T1200+U1200)</f>
        <v/>
      </c>
      <c r="W1200" s="18">
        <f>MAX(0,ROUNDDOWN(M1200-J1200-N1200-K1200-0,-3))</f>
        <v/>
      </c>
      <c r="X1200" s="18">
        <f>MAX(0,ROUNDDOWN(M1200-J1200-N1200-K1200-R1200,-3))</f>
        <v/>
      </c>
      <c r="Y1200" s="18">
        <f>IF(W1200&lt;=0,0,ROUNDDOWN((W1200*LOOKUP(W1200,{0,1950001,3300001,6950001,9000001,18000001,40000001},{0.05,0.1,0.2,0.23,0.33,0.4,0.45})-LOOKUP(W1200,{0,1950001,3300001,6950001,9000001,18000001,40000001},{0,97500,427500,636000,1536000,2796000,4796000}))*1.021,-2))</f>
        <v/>
      </c>
      <c r="Z1200" s="18">
        <f>IF(X1200&lt;=0,0,ROUNDDOWN((X1200*LOOKUP(X1200,{0,1950001,3300001,6950001,9000001,18000001,40000001},{0.05,0.1,0.2,0.23,0.33,0.4,0.45})-LOOKUP(X1200,{0,1950001,3300001,6950001,9000001,18000001,40000001},{0,97500,427500,636000,1536000,2796000,4796000}))*1.021,-2))</f>
        <v/>
      </c>
      <c r="AA1200" s="18">
        <f>MAX(0,ROUNDDOWN(M1200-J1200-430000-L1200-0,-3))</f>
        <v/>
      </c>
      <c r="AB1200" s="18">
        <f>MAX(0,ROUNDDOWN(M1200-J1200-430000-L1200-V1200,-3))</f>
        <v/>
      </c>
      <c r="AC1200" s="18">
        <f>IF(M1200&lt;=450000,0,MAX(0,ROUNDDOWN(AA1200*0.06-MIN(50000,AA1200)*0.03,-2))+MAX(0,ROUNDDOWN(AA1200*0.04-MIN(50000,AA1200)*0.02,-2)))</f>
        <v/>
      </c>
      <c r="AD1200" s="18">
        <f>IF(M1200&lt;=450000,0,MAX(0,ROUNDDOWN(AB1200*0.06-MIN(50000,AB1200)*0.03,-2))+MAX(0,ROUNDDOWN(AB1200*0.04-MIN(50000,AB1200)*0.02,-2)))</f>
        <v/>
      </c>
      <c r="AE1200" s="18">
        <f>Y1200-Z1200</f>
        <v/>
      </c>
      <c r="AF1200" s="18">
        <f>AC1200-AD1200</f>
        <v/>
      </c>
      <c r="AG1200" s="18">
        <f>AE1200+AF1200</f>
        <v/>
      </c>
      <c r="AH1200" s="20">
        <f>IF(W1200&lt;=0,0,LOOKUP(W1200,{0,1950001,3300001,6950001,9000001,18000001,40000001},{0.05,0.1,0.2,0.23,0.33,0.4,0.45}))</f>
        <v/>
      </c>
    </row>
    <row r="1201">
      <c r="A1201" t="inlineStr">
        <is>
          <t>1万円刻み 一般8万円</t>
        </is>
      </c>
      <c r="B1201" s="18">
        <f>'4_1万円刻み'!$A$374</f>
        <v/>
      </c>
      <c r="C1201" s="19" t="n">
        <v>2026</v>
      </c>
      <c r="D1201" t="inlineStr">
        <is>
          <t>いいえ</t>
        </is>
      </c>
      <c r="E1201" s="18" t="n">
        <v>80000</v>
      </c>
      <c r="F1201" s="18" t="n">
        <v>0</v>
      </c>
      <c r="G1201" s="18" t="n">
        <v>0</v>
      </c>
      <c r="H1201" s="18" t="n">
        <v>0</v>
      </c>
      <c r="I1201" s="18" t="n">
        <v>0</v>
      </c>
      <c r="J1201" s="18">
        <f>ROUND(MIN(B1201/12,650000)*12*0.0915+MIN(B1201/12,1390000)*12*(0.0504+0)+B1201*0.005,0)</f>
        <v/>
      </c>
      <c r="K1201" s="18" t="n">
        <v>0</v>
      </c>
      <c r="L1201" s="18" t="n">
        <v>0</v>
      </c>
      <c r="M1201" s="18">
        <f>ROUND(IF(C1201&gt;=2026,IF(B1201&lt;741000,0,IF(B1201&lt;2191000,B1201-740000,IF(B1201&lt;2193000,1451000,IF(B1201&lt;2196000,1453000,IF(B1201&lt;2200000,1456000,IF(B1201&lt;3600000,ROUNDDOWN(B1201/4,-3)*2.8-80000,IF(B1201&lt;6600000,ROUNDDOWN(B1201/4,-3)*3.2-440000,IF(B1201&lt;8500000,ROUNDDOWN(B1201*0.9,0)-1100000,B1201-1950000)))))))),IF(B1201&lt;651000,0,IF(B1201&lt;1900000,B1201-650000,IF(B1201&lt;3600000,ROUNDDOWN(B1201/4,-3)*2.8-80000,IF(B1201&lt;6600000,ROUNDDOWN(B1201/4,-3)*3.2-440000,IF(B1201&lt;8500000,ROUNDDOWN(B1201*0.9,0)-1100000,B1201-1950000)))))),0)</f>
        <v/>
      </c>
      <c r="N1201" s="18">
        <f>IF(M1201&gt;23500000,NA(),IF(C1201&gt;=2026,IF(M1201&lt;=4890000,1040000,IF(M1201&lt;=6550000,670000,620000)),IF(M1201&lt;=1320000,950000,IF(M1201&lt;=3360000,880000,IF(M1201&lt;=4890000,680000,IF(M1201&lt;=6550000,630000,580000))))))</f>
        <v/>
      </c>
      <c r="O1201" s="18">
        <f>IF(F1201&lt;=0,IF(AND(D1201="はい",C1201&gt;=2026,C1201&lt;=2027),IF(E1201&lt;=0,0,IF(E1201&lt;=30000,E1201,IF(E1201&lt;=60000,ROUNDUP(E1201/2,0)+15000,IF(E1201&lt;=120000,ROUNDUP(E1201/4,0)+30000,60000)))),IF(E1201&lt;=0,0,IF(E1201&lt;=20000,E1201,IF(E1201&lt;=40000,ROUNDUP(E1201/2,0)+10000,IF(E1201&lt;=80000,ROUNDUP(E1201/4,0)+20000,40000))))),IF(E1201&lt;=0,IF(F1201&lt;=0,0,IF(F1201&lt;=25000,F1201,IF(F1201&lt;=50000,ROUNDUP(F1201/2,0)+12500,IF(F1201&lt;=100000,ROUNDUP(F1201/4,0)+25000,50000)))),MAX(IF(F1201&lt;=0,0,IF(F1201&lt;=25000,F1201,IF(F1201&lt;=50000,ROUNDUP(F1201/2,0)+12500,IF(F1201&lt;=100000,ROUNDUP(F1201/4,0)+25000,50000)))),MIN(IF(AND(D1201="はい",C1201&gt;=2026,C1201&lt;=2027),IF(E1201&lt;=0,0,IF(E1201&lt;=30000,E1201,IF(E1201&lt;=60000,ROUNDUP(E1201/2,0)+15000,IF(E1201&lt;=120000,ROUNDUP(E1201/4,0)+30000,60000)))),IF(E1201&lt;=0,0,IF(E1201&lt;=20000,E1201,IF(E1201&lt;=40000,ROUNDUP(E1201/2,0)+10000,IF(E1201&lt;=80000,ROUNDUP(E1201/4,0)+20000,40000)))))+IF(F1201&lt;=0,0,IF(F1201&lt;=25000,F1201,IF(F1201&lt;=50000,ROUNDUP(F1201/2,0)+12500,IF(F1201&lt;=100000,ROUNDUP(F1201/4,0)+25000,50000)))),IF(AND(D1201="はい",C1201&gt;=2026,C1201&lt;=2027),60000,40000)))))</f>
        <v/>
      </c>
      <c r="P1201" s="18">
        <f>IF(G1201&lt;=0,0,IF(G1201&lt;=20000,G1201,IF(G1201&lt;=40000,ROUNDUP(G1201/2,0)+10000,IF(G1201&lt;=80000,ROUNDUP(G1201/4,0)+20000,40000))))</f>
        <v/>
      </c>
      <c r="Q1201" s="18">
        <f>IF(I1201&lt;=0,IF(H1201&lt;=0,0,IF(H1201&lt;=20000,H1201,IF(H1201&lt;=40000,ROUNDUP(H1201/2,0)+10000,IF(H1201&lt;=80000,ROUNDUP(H1201/4,0)+20000,40000)))),IF(H1201&lt;=0,IF(I1201&lt;=0,0,IF(I1201&lt;=25000,I1201,IF(I1201&lt;=50000,ROUNDUP(I1201/2,0)+12500,IF(I1201&lt;=100000,ROUNDUP(I1201/4,0)+25000,50000)))),MAX(IF(I1201&lt;=0,0,IF(I1201&lt;=25000,I1201,IF(I1201&lt;=50000,ROUNDUP(I1201/2,0)+12500,IF(I1201&lt;=100000,ROUNDUP(I1201/4,0)+25000,50000)))),MIN(IF(H1201&lt;=0,0,IF(H1201&lt;=20000,H1201,IF(H1201&lt;=40000,ROUNDUP(H1201/2,0)+10000,IF(H1201&lt;=80000,ROUNDUP(H1201/4,0)+20000,40000))))+IF(I1201&lt;=0,0,IF(I1201&lt;=25000,I1201,IF(I1201&lt;=50000,ROUNDUP(I1201/2,0)+12500,IF(I1201&lt;=100000,ROUNDUP(I1201/4,0)+25000,50000)))),40000))))</f>
        <v/>
      </c>
      <c r="R1201" s="18">
        <f>MIN(120000,O1201+P1201+Q1201)</f>
        <v/>
      </c>
      <c r="S1201" s="18">
        <f>IF(F1201&lt;=0,IF(E1201&lt;=0,0,IF(E1201&lt;=12000,E1201,IF(E1201&lt;=32000,ROUNDUP(E1201/2,0)+6000,IF(E1201&lt;=56000,ROUNDUP(E1201/4,0)+14000,28000)))),IF(E1201&lt;=0,IF(F1201&lt;=0,0,IF(F1201&lt;=15000,F1201,IF(F1201&lt;=40000,ROUNDUP(F1201/2,0)+7500,IF(F1201&lt;=70000,ROUNDUP(F1201/4,0)+17500,35000)))),MAX(IF(F1201&lt;=0,0,IF(F1201&lt;=15000,F1201,IF(F1201&lt;=40000,ROUNDUP(F1201/2,0)+7500,IF(F1201&lt;=70000,ROUNDUP(F1201/4,0)+17500,35000)))),MIN(IF(E1201&lt;=0,0,IF(E1201&lt;=12000,E1201,IF(E1201&lt;=32000,ROUNDUP(E1201/2,0)+6000,IF(E1201&lt;=56000,ROUNDUP(E1201/4,0)+14000,28000))))+IF(F1201&lt;=0,0,IF(F1201&lt;=15000,F1201,IF(F1201&lt;=40000,ROUNDUP(F1201/2,0)+7500,IF(F1201&lt;=70000,ROUNDUP(F1201/4,0)+17500,35000)))),28000))))</f>
        <v/>
      </c>
      <c r="T1201" s="18">
        <f>IF(G1201&lt;=0,0,IF(G1201&lt;=12000,G1201,IF(G1201&lt;=32000,ROUNDUP(G1201/2,0)+6000,IF(G1201&lt;=56000,ROUNDUP(G1201/4,0)+14000,28000))))</f>
        <v/>
      </c>
      <c r="U1201" s="18">
        <f>IF(I1201&lt;=0,IF(H1201&lt;=0,0,IF(H1201&lt;=12000,H1201,IF(H1201&lt;=32000,ROUNDUP(H1201/2,0)+6000,IF(H1201&lt;=56000,ROUNDUP(H1201/4,0)+14000,28000)))),IF(H1201&lt;=0,IF(I1201&lt;=0,0,IF(I1201&lt;=15000,I1201,IF(I1201&lt;=40000,ROUNDUP(I1201/2,0)+7500,IF(I1201&lt;=70000,ROUNDUP(I1201/4,0)+17500,35000)))),MAX(IF(I1201&lt;=0,0,IF(I1201&lt;=15000,I1201,IF(I1201&lt;=40000,ROUNDUP(I1201/2,0)+7500,IF(I1201&lt;=70000,ROUNDUP(I1201/4,0)+17500,35000)))),MIN(IF(H1201&lt;=0,0,IF(H1201&lt;=12000,H1201,IF(H1201&lt;=32000,ROUNDUP(H1201/2,0)+6000,IF(H1201&lt;=56000,ROUNDUP(H1201/4,0)+14000,28000))))+IF(I1201&lt;=0,0,IF(I1201&lt;=15000,I1201,IF(I1201&lt;=40000,ROUNDUP(I1201/2,0)+7500,IF(I1201&lt;=70000,ROUNDUP(I1201/4,0)+17500,35000)))),28000))))</f>
        <v/>
      </c>
      <c r="V1201" s="18">
        <f>MIN(70000,S1201+T1201+U1201)</f>
        <v/>
      </c>
      <c r="W1201" s="18">
        <f>MAX(0,ROUNDDOWN(M1201-J1201-N1201-K1201-0,-3))</f>
        <v/>
      </c>
      <c r="X1201" s="18">
        <f>MAX(0,ROUNDDOWN(M1201-J1201-N1201-K1201-R1201,-3))</f>
        <v/>
      </c>
      <c r="Y1201" s="18">
        <f>IF(W1201&lt;=0,0,ROUNDDOWN((W1201*LOOKUP(W1201,{0,1950001,3300001,6950001,9000001,18000001,40000001},{0.05,0.1,0.2,0.23,0.33,0.4,0.45})-LOOKUP(W1201,{0,1950001,3300001,6950001,9000001,18000001,40000001},{0,97500,427500,636000,1536000,2796000,4796000}))*1.021,-2))</f>
        <v/>
      </c>
      <c r="Z1201" s="18">
        <f>IF(X1201&lt;=0,0,ROUNDDOWN((X1201*LOOKUP(X1201,{0,1950001,3300001,6950001,9000001,18000001,40000001},{0.05,0.1,0.2,0.23,0.33,0.4,0.45})-LOOKUP(X1201,{0,1950001,3300001,6950001,9000001,18000001,40000001},{0,97500,427500,636000,1536000,2796000,4796000}))*1.021,-2))</f>
        <v/>
      </c>
      <c r="AA1201" s="18">
        <f>MAX(0,ROUNDDOWN(M1201-J1201-430000-L1201-0,-3))</f>
        <v/>
      </c>
      <c r="AB1201" s="18">
        <f>MAX(0,ROUNDDOWN(M1201-J1201-430000-L1201-V1201,-3))</f>
        <v/>
      </c>
      <c r="AC1201" s="18">
        <f>IF(M1201&lt;=450000,0,MAX(0,ROUNDDOWN(AA1201*0.06-MIN(50000,AA1201)*0.03,-2))+MAX(0,ROUNDDOWN(AA1201*0.04-MIN(50000,AA1201)*0.02,-2)))</f>
        <v/>
      </c>
      <c r="AD1201" s="18">
        <f>IF(M1201&lt;=450000,0,MAX(0,ROUNDDOWN(AB1201*0.06-MIN(50000,AB1201)*0.03,-2))+MAX(0,ROUNDDOWN(AB1201*0.04-MIN(50000,AB1201)*0.02,-2)))</f>
        <v/>
      </c>
      <c r="AE1201" s="18">
        <f>Y1201-Z1201</f>
        <v/>
      </c>
      <c r="AF1201" s="18">
        <f>AC1201-AD1201</f>
        <v/>
      </c>
      <c r="AG1201" s="18">
        <f>AE1201+AF1201</f>
        <v/>
      </c>
      <c r="AH1201" s="20">
        <f>IF(W1201&lt;=0,0,LOOKUP(W1201,{0,1950001,3300001,6950001,9000001,18000001,40000001},{0.05,0.1,0.2,0.23,0.33,0.4,0.45}))</f>
        <v/>
      </c>
    </row>
    <row r="1202">
      <c r="A1202" t="inlineStr">
        <is>
          <t>1万円刻み 特例あり一般12万円</t>
        </is>
      </c>
      <c r="B1202" s="18">
        <f>'4_1万円刻み'!$A$374</f>
        <v/>
      </c>
      <c r="C1202" s="19" t="n">
        <v>2026</v>
      </c>
      <c r="D1202" t="inlineStr">
        <is>
          <t>はい</t>
        </is>
      </c>
      <c r="E1202" s="18" t="n">
        <v>120000</v>
      </c>
      <c r="F1202" s="18" t="n">
        <v>0</v>
      </c>
      <c r="G1202" s="18" t="n">
        <v>0</v>
      </c>
      <c r="H1202" s="18" t="n">
        <v>0</v>
      </c>
      <c r="I1202" s="18" t="n">
        <v>0</v>
      </c>
      <c r="J1202" s="18">
        <f>ROUND(MIN(B1202/12,650000)*12*0.0915+MIN(B1202/12,1390000)*12*(0.0504+0)+B1202*0.005,0)</f>
        <v/>
      </c>
      <c r="K1202" s="18" t="n">
        <v>0</v>
      </c>
      <c r="L1202" s="18" t="n">
        <v>0</v>
      </c>
      <c r="M1202" s="18">
        <f>ROUND(IF(C1202&gt;=2026,IF(B1202&lt;741000,0,IF(B1202&lt;2191000,B1202-740000,IF(B1202&lt;2193000,1451000,IF(B1202&lt;2196000,1453000,IF(B1202&lt;2200000,1456000,IF(B1202&lt;3600000,ROUNDDOWN(B1202/4,-3)*2.8-80000,IF(B1202&lt;6600000,ROUNDDOWN(B1202/4,-3)*3.2-440000,IF(B1202&lt;8500000,ROUNDDOWN(B1202*0.9,0)-1100000,B1202-1950000)))))))),IF(B1202&lt;651000,0,IF(B1202&lt;1900000,B1202-650000,IF(B1202&lt;3600000,ROUNDDOWN(B1202/4,-3)*2.8-80000,IF(B1202&lt;6600000,ROUNDDOWN(B1202/4,-3)*3.2-440000,IF(B1202&lt;8500000,ROUNDDOWN(B1202*0.9,0)-1100000,B1202-1950000)))))),0)</f>
        <v/>
      </c>
      <c r="N1202" s="18">
        <f>IF(M1202&gt;23500000,NA(),IF(C1202&gt;=2026,IF(M1202&lt;=4890000,1040000,IF(M1202&lt;=6550000,670000,620000)),IF(M1202&lt;=1320000,950000,IF(M1202&lt;=3360000,880000,IF(M1202&lt;=4890000,680000,IF(M1202&lt;=6550000,630000,580000))))))</f>
        <v/>
      </c>
      <c r="O1202" s="18">
        <f>IF(F1202&lt;=0,IF(AND(D1202="はい",C1202&gt;=2026,C1202&lt;=2027),IF(E1202&lt;=0,0,IF(E1202&lt;=30000,E1202,IF(E1202&lt;=60000,ROUNDUP(E1202/2,0)+15000,IF(E1202&lt;=120000,ROUNDUP(E1202/4,0)+30000,60000)))),IF(E1202&lt;=0,0,IF(E1202&lt;=20000,E1202,IF(E1202&lt;=40000,ROUNDUP(E1202/2,0)+10000,IF(E1202&lt;=80000,ROUNDUP(E1202/4,0)+20000,40000))))),IF(E1202&lt;=0,IF(F1202&lt;=0,0,IF(F1202&lt;=25000,F1202,IF(F1202&lt;=50000,ROUNDUP(F1202/2,0)+12500,IF(F1202&lt;=100000,ROUNDUP(F1202/4,0)+25000,50000)))),MAX(IF(F1202&lt;=0,0,IF(F1202&lt;=25000,F1202,IF(F1202&lt;=50000,ROUNDUP(F1202/2,0)+12500,IF(F1202&lt;=100000,ROUNDUP(F1202/4,0)+25000,50000)))),MIN(IF(AND(D1202="はい",C1202&gt;=2026,C1202&lt;=2027),IF(E1202&lt;=0,0,IF(E1202&lt;=30000,E1202,IF(E1202&lt;=60000,ROUNDUP(E1202/2,0)+15000,IF(E1202&lt;=120000,ROUNDUP(E1202/4,0)+30000,60000)))),IF(E1202&lt;=0,0,IF(E1202&lt;=20000,E1202,IF(E1202&lt;=40000,ROUNDUP(E1202/2,0)+10000,IF(E1202&lt;=80000,ROUNDUP(E1202/4,0)+20000,40000)))))+IF(F1202&lt;=0,0,IF(F1202&lt;=25000,F1202,IF(F1202&lt;=50000,ROUNDUP(F1202/2,0)+12500,IF(F1202&lt;=100000,ROUNDUP(F1202/4,0)+25000,50000)))),IF(AND(D1202="はい",C1202&gt;=2026,C1202&lt;=2027),60000,40000)))))</f>
        <v/>
      </c>
      <c r="P1202" s="18">
        <f>IF(G1202&lt;=0,0,IF(G1202&lt;=20000,G1202,IF(G1202&lt;=40000,ROUNDUP(G1202/2,0)+10000,IF(G1202&lt;=80000,ROUNDUP(G1202/4,0)+20000,40000))))</f>
        <v/>
      </c>
      <c r="Q1202" s="18">
        <f>IF(I1202&lt;=0,IF(H1202&lt;=0,0,IF(H1202&lt;=20000,H1202,IF(H1202&lt;=40000,ROUNDUP(H1202/2,0)+10000,IF(H1202&lt;=80000,ROUNDUP(H1202/4,0)+20000,40000)))),IF(H1202&lt;=0,IF(I1202&lt;=0,0,IF(I1202&lt;=25000,I1202,IF(I1202&lt;=50000,ROUNDUP(I1202/2,0)+12500,IF(I1202&lt;=100000,ROUNDUP(I1202/4,0)+25000,50000)))),MAX(IF(I1202&lt;=0,0,IF(I1202&lt;=25000,I1202,IF(I1202&lt;=50000,ROUNDUP(I1202/2,0)+12500,IF(I1202&lt;=100000,ROUNDUP(I1202/4,0)+25000,50000)))),MIN(IF(H1202&lt;=0,0,IF(H1202&lt;=20000,H1202,IF(H1202&lt;=40000,ROUNDUP(H1202/2,0)+10000,IF(H1202&lt;=80000,ROUNDUP(H1202/4,0)+20000,40000))))+IF(I1202&lt;=0,0,IF(I1202&lt;=25000,I1202,IF(I1202&lt;=50000,ROUNDUP(I1202/2,0)+12500,IF(I1202&lt;=100000,ROUNDUP(I1202/4,0)+25000,50000)))),40000))))</f>
        <v/>
      </c>
      <c r="R1202" s="18">
        <f>MIN(120000,O1202+P1202+Q1202)</f>
        <v/>
      </c>
      <c r="S1202" s="18">
        <f>IF(F1202&lt;=0,IF(E1202&lt;=0,0,IF(E1202&lt;=12000,E1202,IF(E1202&lt;=32000,ROUNDUP(E1202/2,0)+6000,IF(E1202&lt;=56000,ROUNDUP(E1202/4,0)+14000,28000)))),IF(E1202&lt;=0,IF(F1202&lt;=0,0,IF(F1202&lt;=15000,F1202,IF(F1202&lt;=40000,ROUNDUP(F1202/2,0)+7500,IF(F1202&lt;=70000,ROUNDUP(F1202/4,0)+17500,35000)))),MAX(IF(F1202&lt;=0,0,IF(F1202&lt;=15000,F1202,IF(F1202&lt;=40000,ROUNDUP(F1202/2,0)+7500,IF(F1202&lt;=70000,ROUNDUP(F1202/4,0)+17500,35000)))),MIN(IF(E1202&lt;=0,0,IF(E1202&lt;=12000,E1202,IF(E1202&lt;=32000,ROUNDUP(E1202/2,0)+6000,IF(E1202&lt;=56000,ROUNDUP(E1202/4,0)+14000,28000))))+IF(F1202&lt;=0,0,IF(F1202&lt;=15000,F1202,IF(F1202&lt;=40000,ROUNDUP(F1202/2,0)+7500,IF(F1202&lt;=70000,ROUNDUP(F1202/4,0)+17500,35000)))),28000))))</f>
        <v/>
      </c>
      <c r="T1202" s="18">
        <f>IF(G1202&lt;=0,0,IF(G1202&lt;=12000,G1202,IF(G1202&lt;=32000,ROUNDUP(G1202/2,0)+6000,IF(G1202&lt;=56000,ROUNDUP(G1202/4,0)+14000,28000))))</f>
        <v/>
      </c>
      <c r="U1202" s="18">
        <f>IF(I1202&lt;=0,IF(H1202&lt;=0,0,IF(H1202&lt;=12000,H1202,IF(H1202&lt;=32000,ROUNDUP(H1202/2,0)+6000,IF(H1202&lt;=56000,ROUNDUP(H1202/4,0)+14000,28000)))),IF(H1202&lt;=0,IF(I1202&lt;=0,0,IF(I1202&lt;=15000,I1202,IF(I1202&lt;=40000,ROUNDUP(I1202/2,0)+7500,IF(I1202&lt;=70000,ROUNDUP(I1202/4,0)+17500,35000)))),MAX(IF(I1202&lt;=0,0,IF(I1202&lt;=15000,I1202,IF(I1202&lt;=40000,ROUNDUP(I1202/2,0)+7500,IF(I1202&lt;=70000,ROUNDUP(I1202/4,0)+17500,35000)))),MIN(IF(H1202&lt;=0,0,IF(H1202&lt;=12000,H1202,IF(H1202&lt;=32000,ROUNDUP(H1202/2,0)+6000,IF(H1202&lt;=56000,ROUNDUP(H1202/4,0)+14000,28000))))+IF(I1202&lt;=0,0,IF(I1202&lt;=15000,I1202,IF(I1202&lt;=40000,ROUNDUP(I1202/2,0)+7500,IF(I1202&lt;=70000,ROUNDUP(I1202/4,0)+17500,35000)))),28000))))</f>
        <v/>
      </c>
      <c r="V1202" s="18">
        <f>MIN(70000,S1202+T1202+U1202)</f>
        <v/>
      </c>
      <c r="W1202" s="18">
        <f>MAX(0,ROUNDDOWN(M1202-J1202-N1202-K1202-0,-3))</f>
        <v/>
      </c>
      <c r="X1202" s="18">
        <f>MAX(0,ROUNDDOWN(M1202-J1202-N1202-K1202-R1202,-3))</f>
        <v/>
      </c>
      <c r="Y1202" s="18">
        <f>IF(W1202&lt;=0,0,ROUNDDOWN((W1202*LOOKUP(W1202,{0,1950001,3300001,6950001,9000001,18000001,40000001},{0.05,0.1,0.2,0.23,0.33,0.4,0.45})-LOOKUP(W1202,{0,1950001,3300001,6950001,9000001,18000001,40000001},{0,97500,427500,636000,1536000,2796000,4796000}))*1.021,-2))</f>
        <v/>
      </c>
      <c r="Z1202" s="18">
        <f>IF(X1202&lt;=0,0,ROUNDDOWN((X1202*LOOKUP(X1202,{0,1950001,3300001,6950001,9000001,18000001,40000001},{0.05,0.1,0.2,0.23,0.33,0.4,0.45})-LOOKUP(X1202,{0,1950001,3300001,6950001,9000001,18000001,40000001},{0,97500,427500,636000,1536000,2796000,4796000}))*1.021,-2))</f>
        <v/>
      </c>
      <c r="AA1202" s="18">
        <f>MAX(0,ROUNDDOWN(M1202-J1202-430000-L1202-0,-3))</f>
        <v/>
      </c>
      <c r="AB1202" s="18">
        <f>MAX(0,ROUNDDOWN(M1202-J1202-430000-L1202-V1202,-3))</f>
        <v/>
      </c>
      <c r="AC1202" s="18">
        <f>IF(M1202&lt;=450000,0,MAX(0,ROUNDDOWN(AA1202*0.06-MIN(50000,AA1202)*0.03,-2))+MAX(0,ROUNDDOWN(AA1202*0.04-MIN(50000,AA1202)*0.02,-2)))</f>
        <v/>
      </c>
      <c r="AD1202" s="18">
        <f>IF(M1202&lt;=450000,0,MAX(0,ROUNDDOWN(AB1202*0.06-MIN(50000,AB1202)*0.03,-2))+MAX(0,ROUNDDOWN(AB1202*0.04-MIN(50000,AB1202)*0.02,-2)))</f>
        <v/>
      </c>
      <c r="AE1202" s="18">
        <f>Y1202-Z1202</f>
        <v/>
      </c>
      <c r="AF1202" s="18">
        <f>AC1202-AD1202</f>
        <v/>
      </c>
      <c r="AG1202" s="18">
        <f>AE1202+AF1202</f>
        <v/>
      </c>
      <c r="AH1202" s="20">
        <f>IF(W1202&lt;=0,0,LOOKUP(W1202,{0,1950001,3300001,6950001,9000001,18000001,40000001},{0.05,0.1,0.2,0.23,0.33,0.4,0.45}))</f>
        <v/>
      </c>
    </row>
    <row r="1203">
      <c r="A1203" t="inlineStr">
        <is>
          <t>1万円刻み 3区分8万円ずつ</t>
        </is>
      </c>
      <c r="B1203" s="18">
        <f>'4_1万円刻み'!$A$375</f>
        <v/>
      </c>
      <c r="C1203" s="19" t="n">
        <v>2026</v>
      </c>
      <c r="D1203" t="inlineStr">
        <is>
          <t>いいえ</t>
        </is>
      </c>
      <c r="E1203" s="18" t="n">
        <v>80000</v>
      </c>
      <c r="F1203" s="18" t="n">
        <v>0</v>
      </c>
      <c r="G1203" s="18" t="n">
        <v>80000</v>
      </c>
      <c r="H1203" s="18" t="n">
        <v>80000</v>
      </c>
      <c r="I1203" s="18" t="n">
        <v>0</v>
      </c>
      <c r="J1203" s="18">
        <f>ROUND(MIN(B1203/12,650000)*12*0.0915+MIN(B1203/12,1390000)*12*(0.0504+0)+B1203*0.005,0)</f>
        <v/>
      </c>
      <c r="K1203" s="18" t="n">
        <v>0</v>
      </c>
      <c r="L1203" s="18" t="n">
        <v>0</v>
      </c>
      <c r="M1203" s="18">
        <f>ROUND(IF(C1203&gt;=2026,IF(B1203&lt;741000,0,IF(B1203&lt;2191000,B1203-740000,IF(B1203&lt;2193000,1451000,IF(B1203&lt;2196000,1453000,IF(B1203&lt;2200000,1456000,IF(B1203&lt;3600000,ROUNDDOWN(B1203/4,-3)*2.8-80000,IF(B1203&lt;6600000,ROUNDDOWN(B1203/4,-3)*3.2-440000,IF(B1203&lt;8500000,ROUNDDOWN(B1203*0.9,0)-1100000,B1203-1950000)))))))),IF(B1203&lt;651000,0,IF(B1203&lt;1900000,B1203-650000,IF(B1203&lt;3600000,ROUNDDOWN(B1203/4,-3)*2.8-80000,IF(B1203&lt;6600000,ROUNDDOWN(B1203/4,-3)*3.2-440000,IF(B1203&lt;8500000,ROUNDDOWN(B1203*0.9,0)-1100000,B1203-1950000)))))),0)</f>
        <v/>
      </c>
      <c r="N1203" s="18">
        <f>IF(M1203&gt;23500000,NA(),IF(C1203&gt;=2026,IF(M1203&lt;=4890000,1040000,IF(M1203&lt;=6550000,670000,620000)),IF(M1203&lt;=1320000,950000,IF(M1203&lt;=3360000,880000,IF(M1203&lt;=4890000,680000,IF(M1203&lt;=6550000,630000,580000))))))</f>
        <v/>
      </c>
      <c r="O1203" s="18">
        <f>IF(F1203&lt;=0,IF(AND(D1203="はい",C1203&gt;=2026,C1203&lt;=2027),IF(E1203&lt;=0,0,IF(E1203&lt;=30000,E1203,IF(E1203&lt;=60000,ROUNDUP(E1203/2,0)+15000,IF(E1203&lt;=120000,ROUNDUP(E1203/4,0)+30000,60000)))),IF(E1203&lt;=0,0,IF(E1203&lt;=20000,E1203,IF(E1203&lt;=40000,ROUNDUP(E1203/2,0)+10000,IF(E1203&lt;=80000,ROUNDUP(E1203/4,0)+20000,40000))))),IF(E1203&lt;=0,IF(F1203&lt;=0,0,IF(F1203&lt;=25000,F1203,IF(F1203&lt;=50000,ROUNDUP(F1203/2,0)+12500,IF(F1203&lt;=100000,ROUNDUP(F1203/4,0)+25000,50000)))),MAX(IF(F1203&lt;=0,0,IF(F1203&lt;=25000,F1203,IF(F1203&lt;=50000,ROUNDUP(F1203/2,0)+12500,IF(F1203&lt;=100000,ROUNDUP(F1203/4,0)+25000,50000)))),MIN(IF(AND(D1203="はい",C1203&gt;=2026,C1203&lt;=2027),IF(E1203&lt;=0,0,IF(E1203&lt;=30000,E1203,IF(E1203&lt;=60000,ROUNDUP(E1203/2,0)+15000,IF(E1203&lt;=120000,ROUNDUP(E1203/4,0)+30000,60000)))),IF(E1203&lt;=0,0,IF(E1203&lt;=20000,E1203,IF(E1203&lt;=40000,ROUNDUP(E1203/2,0)+10000,IF(E1203&lt;=80000,ROUNDUP(E1203/4,0)+20000,40000)))))+IF(F1203&lt;=0,0,IF(F1203&lt;=25000,F1203,IF(F1203&lt;=50000,ROUNDUP(F1203/2,0)+12500,IF(F1203&lt;=100000,ROUNDUP(F1203/4,0)+25000,50000)))),IF(AND(D1203="はい",C1203&gt;=2026,C1203&lt;=2027),60000,40000)))))</f>
        <v/>
      </c>
      <c r="P1203" s="18">
        <f>IF(G1203&lt;=0,0,IF(G1203&lt;=20000,G1203,IF(G1203&lt;=40000,ROUNDUP(G1203/2,0)+10000,IF(G1203&lt;=80000,ROUNDUP(G1203/4,0)+20000,40000))))</f>
        <v/>
      </c>
      <c r="Q1203" s="18">
        <f>IF(I1203&lt;=0,IF(H1203&lt;=0,0,IF(H1203&lt;=20000,H1203,IF(H1203&lt;=40000,ROUNDUP(H1203/2,0)+10000,IF(H1203&lt;=80000,ROUNDUP(H1203/4,0)+20000,40000)))),IF(H1203&lt;=0,IF(I1203&lt;=0,0,IF(I1203&lt;=25000,I1203,IF(I1203&lt;=50000,ROUNDUP(I1203/2,0)+12500,IF(I1203&lt;=100000,ROUNDUP(I1203/4,0)+25000,50000)))),MAX(IF(I1203&lt;=0,0,IF(I1203&lt;=25000,I1203,IF(I1203&lt;=50000,ROUNDUP(I1203/2,0)+12500,IF(I1203&lt;=100000,ROUNDUP(I1203/4,0)+25000,50000)))),MIN(IF(H1203&lt;=0,0,IF(H1203&lt;=20000,H1203,IF(H1203&lt;=40000,ROUNDUP(H1203/2,0)+10000,IF(H1203&lt;=80000,ROUNDUP(H1203/4,0)+20000,40000))))+IF(I1203&lt;=0,0,IF(I1203&lt;=25000,I1203,IF(I1203&lt;=50000,ROUNDUP(I1203/2,0)+12500,IF(I1203&lt;=100000,ROUNDUP(I1203/4,0)+25000,50000)))),40000))))</f>
        <v/>
      </c>
      <c r="R1203" s="18">
        <f>MIN(120000,O1203+P1203+Q1203)</f>
        <v/>
      </c>
      <c r="S1203" s="18">
        <f>IF(F1203&lt;=0,IF(E1203&lt;=0,0,IF(E1203&lt;=12000,E1203,IF(E1203&lt;=32000,ROUNDUP(E1203/2,0)+6000,IF(E1203&lt;=56000,ROUNDUP(E1203/4,0)+14000,28000)))),IF(E1203&lt;=0,IF(F1203&lt;=0,0,IF(F1203&lt;=15000,F1203,IF(F1203&lt;=40000,ROUNDUP(F1203/2,0)+7500,IF(F1203&lt;=70000,ROUNDUP(F1203/4,0)+17500,35000)))),MAX(IF(F1203&lt;=0,0,IF(F1203&lt;=15000,F1203,IF(F1203&lt;=40000,ROUNDUP(F1203/2,0)+7500,IF(F1203&lt;=70000,ROUNDUP(F1203/4,0)+17500,35000)))),MIN(IF(E1203&lt;=0,0,IF(E1203&lt;=12000,E1203,IF(E1203&lt;=32000,ROUNDUP(E1203/2,0)+6000,IF(E1203&lt;=56000,ROUNDUP(E1203/4,0)+14000,28000))))+IF(F1203&lt;=0,0,IF(F1203&lt;=15000,F1203,IF(F1203&lt;=40000,ROUNDUP(F1203/2,0)+7500,IF(F1203&lt;=70000,ROUNDUP(F1203/4,0)+17500,35000)))),28000))))</f>
        <v/>
      </c>
      <c r="T1203" s="18">
        <f>IF(G1203&lt;=0,0,IF(G1203&lt;=12000,G1203,IF(G1203&lt;=32000,ROUNDUP(G1203/2,0)+6000,IF(G1203&lt;=56000,ROUNDUP(G1203/4,0)+14000,28000))))</f>
        <v/>
      </c>
      <c r="U1203" s="18">
        <f>IF(I1203&lt;=0,IF(H1203&lt;=0,0,IF(H1203&lt;=12000,H1203,IF(H1203&lt;=32000,ROUNDUP(H1203/2,0)+6000,IF(H1203&lt;=56000,ROUNDUP(H1203/4,0)+14000,28000)))),IF(H1203&lt;=0,IF(I1203&lt;=0,0,IF(I1203&lt;=15000,I1203,IF(I1203&lt;=40000,ROUNDUP(I1203/2,0)+7500,IF(I1203&lt;=70000,ROUNDUP(I1203/4,0)+17500,35000)))),MAX(IF(I1203&lt;=0,0,IF(I1203&lt;=15000,I1203,IF(I1203&lt;=40000,ROUNDUP(I1203/2,0)+7500,IF(I1203&lt;=70000,ROUNDUP(I1203/4,0)+17500,35000)))),MIN(IF(H1203&lt;=0,0,IF(H1203&lt;=12000,H1203,IF(H1203&lt;=32000,ROUNDUP(H1203/2,0)+6000,IF(H1203&lt;=56000,ROUNDUP(H1203/4,0)+14000,28000))))+IF(I1203&lt;=0,0,IF(I1203&lt;=15000,I1203,IF(I1203&lt;=40000,ROUNDUP(I1203/2,0)+7500,IF(I1203&lt;=70000,ROUNDUP(I1203/4,0)+17500,35000)))),28000))))</f>
        <v/>
      </c>
      <c r="V1203" s="18">
        <f>MIN(70000,S1203+T1203+U1203)</f>
        <v/>
      </c>
      <c r="W1203" s="18">
        <f>MAX(0,ROUNDDOWN(M1203-J1203-N1203-K1203-0,-3))</f>
        <v/>
      </c>
      <c r="X1203" s="18">
        <f>MAX(0,ROUNDDOWN(M1203-J1203-N1203-K1203-R1203,-3))</f>
        <v/>
      </c>
      <c r="Y1203" s="18">
        <f>IF(W1203&lt;=0,0,ROUNDDOWN((W1203*LOOKUP(W1203,{0,1950001,3300001,6950001,9000001,18000001,40000001},{0.05,0.1,0.2,0.23,0.33,0.4,0.45})-LOOKUP(W1203,{0,1950001,3300001,6950001,9000001,18000001,40000001},{0,97500,427500,636000,1536000,2796000,4796000}))*1.021,-2))</f>
        <v/>
      </c>
      <c r="Z1203" s="18">
        <f>IF(X1203&lt;=0,0,ROUNDDOWN((X1203*LOOKUP(X1203,{0,1950001,3300001,6950001,9000001,18000001,40000001},{0.05,0.1,0.2,0.23,0.33,0.4,0.45})-LOOKUP(X1203,{0,1950001,3300001,6950001,9000001,18000001,40000001},{0,97500,427500,636000,1536000,2796000,4796000}))*1.021,-2))</f>
        <v/>
      </c>
      <c r="AA1203" s="18">
        <f>MAX(0,ROUNDDOWN(M1203-J1203-430000-L1203-0,-3))</f>
        <v/>
      </c>
      <c r="AB1203" s="18">
        <f>MAX(0,ROUNDDOWN(M1203-J1203-430000-L1203-V1203,-3))</f>
        <v/>
      </c>
      <c r="AC1203" s="18">
        <f>IF(M1203&lt;=450000,0,MAX(0,ROUNDDOWN(AA1203*0.06-MIN(50000,AA1203)*0.03,-2))+MAX(0,ROUNDDOWN(AA1203*0.04-MIN(50000,AA1203)*0.02,-2)))</f>
        <v/>
      </c>
      <c r="AD1203" s="18">
        <f>IF(M1203&lt;=450000,0,MAX(0,ROUNDDOWN(AB1203*0.06-MIN(50000,AB1203)*0.03,-2))+MAX(0,ROUNDDOWN(AB1203*0.04-MIN(50000,AB1203)*0.02,-2)))</f>
        <v/>
      </c>
      <c r="AE1203" s="18">
        <f>Y1203-Z1203</f>
        <v/>
      </c>
      <c r="AF1203" s="18">
        <f>AC1203-AD1203</f>
        <v/>
      </c>
      <c r="AG1203" s="18">
        <f>AE1203+AF1203</f>
        <v/>
      </c>
      <c r="AH1203" s="20">
        <f>IF(W1203&lt;=0,0,LOOKUP(W1203,{0,1950001,3300001,6950001,9000001,18000001,40000001},{0.05,0.1,0.2,0.23,0.33,0.4,0.45}))</f>
        <v/>
      </c>
    </row>
    <row r="1204">
      <c r="A1204" t="inlineStr">
        <is>
          <t>1万円刻み 一般8万円</t>
        </is>
      </c>
      <c r="B1204" s="18">
        <f>'4_1万円刻み'!$A$375</f>
        <v/>
      </c>
      <c r="C1204" s="19" t="n">
        <v>2026</v>
      </c>
      <c r="D1204" t="inlineStr">
        <is>
          <t>いいえ</t>
        </is>
      </c>
      <c r="E1204" s="18" t="n">
        <v>80000</v>
      </c>
      <c r="F1204" s="18" t="n">
        <v>0</v>
      </c>
      <c r="G1204" s="18" t="n">
        <v>0</v>
      </c>
      <c r="H1204" s="18" t="n">
        <v>0</v>
      </c>
      <c r="I1204" s="18" t="n">
        <v>0</v>
      </c>
      <c r="J1204" s="18">
        <f>ROUND(MIN(B1204/12,650000)*12*0.0915+MIN(B1204/12,1390000)*12*(0.0504+0)+B1204*0.005,0)</f>
        <v/>
      </c>
      <c r="K1204" s="18" t="n">
        <v>0</v>
      </c>
      <c r="L1204" s="18" t="n">
        <v>0</v>
      </c>
      <c r="M1204" s="18">
        <f>ROUND(IF(C1204&gt;=2026,IF(B1204&lt;741000,0,IF(B1204&lt;2191000,B1204-740000,IF(B1204&lt;2193000,1451000,IF(B1204&lt;2196000,1453000,IF(B1204&lt;2200000,1456000,IF(B1204&lt;3600000,ROUNDDOWN(B1204/4,-3)*2.8-80000,IF(B1204&lt;6600000,ROUNDDOWN(B1204/4,-3)*3.2-440000,IF(B1204&lt;8500000,ROUNDDOWN(B1204*0.9,0)-1100000,B1204-1950000)))))))),IF(B1204&lt;651000,0,IF(B1204&lt;1900000,B1204-650000,IF(B1204&lt;3600000,ROUNDDOWN(B1204/4,-3)*2.8-80000,IF(B1204&lt;6600000,ROUNDDOWN(B1204/4,-3)*3.2-440000,IF(B1204&lt;8500000,ROUNDDOWN(B1204*0.9,0)-1100000,B1204-1950000)))))),0)</f>
        <v/>
      </c>
      <c r="N1204" s="18">
        <f>IF(M1204&gt;23500000,NA(),IF(C1204&gt;=2026,IF(M1204&lt;=4890000,1040000,IF(M1204&lt;=6550000,670000,620000)),IF(M1204&lt;=1320000,950000,IF(M1204&lt;=3360000,880000,IF(M1204&lt;=4890000,680000,IF(M1204&lt;=6550000,630000,580000))))))</f>
        <v/>
      </c>
      <c r="O1204" s="18">
        <f>IF(F1204&lt;=0,IF(AND(D1204="はい",C1204&gt;=2026,C1204&lt;=2027),IF(E1204&lt;=0,0,IF(E1204&lt;=30000,E1204,IF(E1204&lt;=60000,ROUNDUP(E1204/2,0)+15000,IF(E1204&lt;=120000,ROUNDUP(E1204/4,0)+30000,60000)))),IF(E1204&lt;=0,0,IF(E1204&lt;=20000,E1204,IF(E1204&lt;=40000,ROUNDUP(E1204/2,0)+10000,IF(E1204&lt;=80000,ROUNDUP(E1204/4,0)+20000,40000))))),IF(E1204&lt;=0,IF(F1204&lt;=0,0,IF(F1204&lt;=25000,F1204,IF(F1204&lt;=50000,ROUNDUP(F1204/2,0)+12500,IF(F1204&lt;=100000,ROUNDUP(F1204/4,0)+25000,50000)))),MAX(IF(F1204&lt;=0,0,IF(F1204&lt;=25000,F1204,IF(F1204&lt;=50000,ROUNDUP(F1204/2,0)+12500,IF(F1204&lt;=100000,ROUNDUP(F1204/4,0)+25000,50000)))),MIN(IF(AND(D1204="はい",C1204&gt;=2026,C1204&lt;=2027),IF(E1204&lt;=0,0,IF(E1204&lt;=30000,E1204,IF(E1204&lt;=60000,ROUNDUP(E1204/2,0)+15000,IF(E1204&lt;=120000,ROUNDUP(E1204/4,0)+30000,60000)))),IF(E1204&lt;=0,0,IF(E1204&lt;=20000,E1204,IF(E1204&lt;=40000,ROUNDUP(E1204/2,0)+10000,IF(E1204&lt;=80000,ROUNDUP(E1204/4,0)+20000,40000)))))+IF(F1204&lt;=0,0,IF(F1204&lt;=25000,F1204,IF(F1204&lt;=50000,ROUNDUP(F1204/2,0)+12500,IF(F1204&lt;=100000,ROUNDUP(F1204/4,0)+25000,50000)))),IF(AND(D1204="はい",C1204&gt;=2026,C1204&lt;=2027),60000,40000)))))</f>
        <v/>
      </c>
      <c r="P1204" s="18">
        <f>IF(G1204&lt;=0,0,IF(G1204&lt;=20000,G1204,IF(G1204&lt;=40000,ROUNDUP(G1204/2,0)+10000,IF(G1204&lt;=80000,ROUNDUP(G1204/4,0)+20000,40000))))</f>
        <v/>
      </c>
      <c r="Q1204" s="18">
        <f>IF(I1204&lt;=0,IF(H1204&lt;=0,0,IF(H1204&lt;=20000,H1204,IF(H1204&lt;=40000,ROUNDUP(H1204/2,0)+10000,IF(H1204&lt;=80000,ROUNDUP(H1204/4,0)+20000,40000)))),IF(H1204&lt;=0,IF(I1204&lt;=0,0,IF(I1204&lt;=25000,I1204,IF(I1204&lt;=50000,ROUNDUP(I1204/2,0)+12500,IF(I1204&lt;=100000,ROUNDUP(I1204/4,0)+25000,50000)))),MAX(IF(I1204&lt;=0,0,IF(I1204&lt;=25000,I1204,IF(I1204&lt;=50000,ROUNDUP(I1204/2,0)+12500,IF(I1204&lt;=100000,ROUNDUP(I1204/4,0)+25000,50000)))),MIN(IF(H1204&lt;=0,0,IF(H1204&lt;=20000,H1204,IF(H1204&lt;=40000,ROUNDUP(H1204/2,0)+10000,IF(H1204&lt;=80000,ROUNDUP(H1204/4,0)+20000,40000))))+IF(I1204&lt;=0,0,IF(I1204&lt;=25000,I1204,IF(I1204&lt;=50000,ROUNDUP(I1204/2,0)+12500,IF(I1204&lt;=100000,ROUNDUP(I1204/4,0)+25000,50000)))),40000))))</f>
        <v/>
      </c>
      <c r="R1204" s="18">
        <f>MIN(120000,O1204+P1204+Q1204)</f>
        <v/>
      </c>
      <c r="S1204" s="18">
        <f>IF(F1204&lt;=0,IF(E1204&lt;=0,0,IF(E1204&lt;=12000,E1204,IF(E1204&lt;=32000,ROUNDUP(E1204/2,0)+6000,IF(E1204&lt;=56000,ROUNDUP(E1204/4,0)+14000,28000)))),IF(E1204&lt;=0,IF(F1204&lt;=0,0,IF(F1204&lt;=15000,F1204,IF(F1204&lt;=40000,ROUNDUP(F1204/2,0)+7500,IF(F1204&lt;=70000,ROUNDUP(F1204/4,0)+17500,35000)))),MAX(IF(F1204&lt;=0,0,IF(F1204&lt;=15000,F1204,IF(F1204&lt;=40000,ROUNDUP(F1204/2,0)+7500,IF(F1204&lt;=70000,ROUNDUP(F1204/4,0)+17500,35000)))),MIN(IF(E1204&lt;=0,0,IF(E1204&lt;=12000,E1204,IF(E1204&lt;=32000,ROUNDUP(E1204/2,0)+6000,IF(E1204&lt;=56000,ROUNDUP(E1204/4,0)+14000,28000))))+IF(F1204&lt;=0,0,IF(F1204&lt;=15000,F1204,IF(F1204&lt;=40000,ROUNDUP(F1204/2,0)+7500,IF(F1204&lt;=70000,ROUNDUP(F1204/4,0)+17500,35000)))),28000))))</f>
        <v/>
      </c>
      <c r="T1204" s="18">
        <f>IF(G1204&lt;=0,0,IF(G1204&lt;=12000,G1204,IF(G1204&lt;=32000,ROUNDUP(G1204/2,0)+6000,IF(G1204&lt;=56000,ROUNDUP(G1204/4,0)+14000,28000))))</f>
        <v/>
      </c>
      <c r="U1204" s="18">
        <f>IF(I1204&lt;=0,IF(H1204&lt;=0,0,IF(H1204&lt;=12000,H1204,IF(H1204&lt;=32000,ROUNDUP(H1204/2,0)+6000,IF(H1204&lt;=56000,ROUNDUP(H1204/4,0)+14000,28000)))),IF(H1204&lt;=0,IF(I1204&lt;=0,0,IF(I1204&lt;=15000,I1204,IF(I1204&lt;=40000,ROUNDUP(I1204/2,0)+7500,IF(I1204&lt;=70000,ROUNDUP(I1204/4,0)+17500,35000)))),MAX(IF(I1204&lt;=0,0,IF(I1204&lt;=15000,I1204,IF(I1204&lt;=40000,ROUNDUP(I1204/2,0)+7500,IF(I1204&lt;=70000,ROUNDUP(I1204/4,0)+17500,35000)))),MIN(IF(H1204&lt;=0,0,IF(H1204&lt;=12000,H1204,IF(H1204&lt;=32000,ROUNDUP(H1204/2,0)+6000,IF(H1204&lt;=56000,ROUNDUP(H1204/4,0)+14000,28000))))+IF(I1204&lt;=0,0,IF(I1204&lt;=15000,I1204,IF(I1204&lt;=40000,ROUNDUP(I1204/2,0)+7500,IF(I1204&lt;=70000,ROUNDUP(I1204/4,0)+17500,35000)))),28000))))</f>
        <v/>
      </c>
      <c r="V1204" s="18">
        <f>MIN(70000,S1204+T1204+U1204)</f>
        <v/>
      </c>
      <c r="W1204" s="18">
        <f>MAX(0,ROUNDDOWN(M1204-J1204-N1204-K1204-0,-3))</f>
        <v/>
      </c>
      <c r="X1204" s="18">
        <f>MAX(0,ROUNDDOWN(M1204-J1204-N1204-K1204-R1204,-3))</f>
        <v/>
      </c>
      <c r="Y1204" s="18">
        <f>IF(W1204&lt;=0,0,ROUNDDOWN((W1204*LOOKUP(W1204,{0,1950001,3300001,6950001,9000001,18000001,40000001},{0.05,0.1,0.2,0.23,0.33,0.4,0.45})-LOOKUP(W1204,{0,1950001,3300001,6950001,9000001,18000001,40000001},{0,97500,427500,636000,1536000,2796000,4796000}))*1.021,-2))</f>
        <v/>
      </c>
      <c r="Z1204" s="18">
        <f>IF(X1204&lt;=0,0,ROUNDDOWN((X1204*LOOKUP(X1204,{0,1950001,3300001,6950001,9000001,18000001,40000001},{0.05,0.1,0.2,0.23,0.33,0.4,0.45})-LOOKUP(X1204,{0,1950001,3300001,6950001,9000001,18000001,40000001},{0,97500,427500,636000,1536000,2796000,4796000}))*1.021,-2))</f>
        <v/>
      </c>
      <c r="AA1204" s="18">
        <f>MAX(0,ROUNDDOWN(M1204-J1204-430000-L1204-0,-3))</f>
        <v/>
      </c>
      <c r="AB1204" s="18">
        <f>MAX(0,ROUNDDOWN(M1204-J1204-430000-L1204-V1204,-3))</f>
        <v/>
      </c>
      <c r="AC1204" s="18">
        <f>IF(M1204&lt;=450000,0,MAX(0,ROUNDDOWN(AA1204*0.06-MIN(50000,AA1204)*0.03,-2))+MAX(0,ROUNDDOWN(AA1204*0.04-MIN(50000,AA1204)*0.02,-2)))</f>
        <v/>
      </c>
      <c r="AD1204" s="18">
        <f>IF(M1204&lt;=450000,0,MAX(0,ROUNDDOWN(AB1204*0.06-MIN(50000,AB1204)*0.03,-2))+MAX(0,ROUNDDOWN(AB1204*0.04-MIN(50000,AB1204)*0.02,-2)))</f>
        <v/>
      </c>
      <c r="AE1204" s="18">
        <f>Y1204-Z1204</f>
        <v/>
      </c>
      <c r="AF1204" s="18">
        <f>AC1204-AD1204</f>
        <v/>
      </c>
      <c r="AG1204" s="18">
        <f>AE1204+AF1204</f>
        <v/>
      </c>
      <c r="AH1204" s="20">
        <f>IF(W1204&lt;=0,0,LOOKUP(W1204,{0,1950001,3300001,6950001,9000001,18000001,40000001},{0.05,0.1,0.2,0.23,0.33,0.4,0.45}))</f>
        <v/>
      </c>
    </row>
    <row r="1205">
      <c r="A1205" t="inlineStr">
        <is>
          <t>1万円刻み 特例あり一般12万円</t>
        </is>
      </c>
      <c r="B1205" s="18">
        <f>'4_1万円刻み'!$A$375</f>
        <v/>
      </c>
      <c r="C1205" s="19" t="n">
        <v>2026</v>
      </c>
      <c r="D1205" t="inlineStr">
        <is>
          <t>はい</t>
        </is>
      </c>
      <c r="E1205" s="18" t="n">
        <v>120000</v>
      </c>
      <c r="F1205" s="18" t="n">
        <v>0</v>
      </c>
      <c r="G1205" s="18" t="n">
        <v>0</v>
      </c>
      <c r="H1205" s="18" t="n">
        <v>0</v>
      </c>
      <c r="I1205" s="18" t="n">
        <v>0</v>
      </c>
      <c r="J1205" s="18">
        <f>ROUND(MIN(B1205/12,650000)*12*0.0915+MIN(B1205/12,1390000)*12*(0.0504+0)+B1205*0.005,0)</f>
        <v/>
      </c>
      <c r="K1205" s="18" t="n">
        <v>0</v>
      </c>
      <c r="L1205" s="18" t="n">
        <v>0</v>
      </c>
      <c r="M1205" s="18">
        <f>ROUND(IF(C1205&gt;=2026,IF(B1205&lt;741000,0,IF(B1205&lt;2191000,B1205-740000,IF(B1205&lt;2193000,1451000,IF(B1205&lt;2196000,1453000,IF(B1205&lt;2200000,1456000,IF(B1205&lt;3600000,ROUNDDOWN(B1205/4,-3)*2.8-80000,IF(B1205&lt;6600000,ROUNDDOWN(B1205/4,-3)*3.2-440000,IF(B1205&lt;8500000,ROUNDDOWN(B1205*0.9,0)-1100000,B1205-1950000)))))))),IF(B1205&lt;651000,0,IF(B1205&lt;1900000,B1205-650000,IF(B1205&lt;3600000,ROUNDDOWN(B1205/4,-3)*2.8-80000,IF(B1205&lt;6600000,ROUNDDOWN(B1205/4,-3)*3.2-440000,IF(B1205&lt;8500000,ROUNDDOWN(B1205*0.9,0)-1100000,B1205-1950000)))))),0)</f>
        <v/>
      </c>
      <c r="N1205" s="18">
        <f>IF(M1205&gt;23500000,NA(),IF(C1205&gt;=2026,IF(M1205&lt;=4890000,1040000,IF(M1205&lt;=6550000,670000,620000)),IF(M1205&lt;=1320000,950000,IF(M1205&lt;=3360000,880000,IF(M1205&lt;=4890000,680000,IF(M1205&lt;=6550000,630000,580000))))))</f>
        <v/>
      </c>
      <c r="O1205" s="18">
        <f>IF(F1205&lt;=0,IF(AND(D1205="はい",C1205&gt;=2026,C1205&lt;=2027),IF(E1205&lt;=0,0,IF(E1205&lt;=30000,E1205,IF(E1205&lt;=60000,ROUNDUP(E1205/2,0)+15000,IF(E1205&lt;=120000,ROUNDUP(E1205/4,0)+30000,60000)))),IF(E1205&lt;=0,0,IF(E1205&lt;=20000,E1205,IF(E1205&lt;=40000,ROUNDUP(E1205/2,0)+10000,IF(E1205&lt;=80000,ROUNDUP(E1205/4,0)+20000,40000))))),IF(E1205&lt;=0,IF(F1205&lt;=0,0,IF(F1205&lt;=25000,F1205,IF(F1205&lt;=50000,ROUNDUP(F1205/2,0)+12500,IF(F1205&lt;=100000,ROUNDUP(F1205/4,0)+25000,50000)))),MAX(IF(F1205&lt;=0,0,IF(F1205&lt;=25000,F1205,IF(F1205&lt;=50000,ROUNDUP(F1205/2,0)+12500,IF(F1205&lt;=100000,ROUNDUP(F1205/4,0)+25000,50000)))),MIN(IF(AND(D1205="はい",C1205&gt;=2026,C1205&lt;=2027),IF(E1205&lt;=0,0,IF(E1205&lt;=30000,E1205,IF(E1205&lt;=60000,ROUNDUP(E1205/2,0)+15000,IF(E1205&lt;=120000,ROUNDUP(E1205/4,0)+30000,60000)))),IF(E1205&lt;=0,0,IF(E1205&lt;=20000,E1205,IF(E1205&lt;=40000,ROUNDUP(E1205/2,0)+10000,IF(E1205&lt;=80000,ROUNDUP(E1205/4,0)+20000,40000)))))+IF(F1205&lt;=0,0,IF(F1205&lt;=25000,F1205,IF(F1205&lt;=50000,ROUNDUP(F1205/2,0)+12500,IF(F1205&lt;=100000,ROUNDUP(F1205/4,0)+25000,50000)))),IF(AND(D1205="はい",C1205&gt;=2026,C1205&lt;=2027),60000,40000)))))</f>
        <v/>
      </c>
      <c r="P1205" s="18">
        <f>IF(G1205&lt;=0,0,IF(G1205&lt;=20000,G1205,IF(G1205&lt;=40000,ROUNDUP(G1205/2,0)+10000,IF(G1205&lt;=80000,ROUNDUP(G1205/4,0)+20000,40000))))</f>
        <v/>
      </c>
      <c r="Q1205" s="18">
        <f>IF(I1205&lt;=0,IF(H1205&lt;=0,0,IF(H1205&lt;=20000,H1205,IF(H1205&lt;=40000,ROUNDUP(H1205/2,0)+10000,IF(H1205&lt;=80000,ROUNDUP(H1205/4,0)+20000,40000)))),IF(H1205&lt;=0,IF(I1205&lt;=0,0,IF(I1205&lt;=25000,I1205,IF(I1205&lt;=50000,ROUNDUP(I1205/2,0)+12500,IF(I1205&lt;=100000,ROUNDUP(I1205/4,0)+25000,50000)))),MAX(IF(I1205&lt;=0,0,IF(I1205&lt;=25000,I1205,IF(I1205&lt;=50000,ROUNDUP(I1205/2,0)+12500,IF(I1205&lt;=100000,ROUNDUP(I1205/4,0)+25000,50000)))),MIN(IF(H1205&lt;=0,0,IF(H1205&lt;=20000,H1205,IF(H1205&lt;=40000,ROUNDUP(H1205/2,0)+10000,IF(H1205&lt;=80000,ROUNDUP(H1205/4,0)+20000,40000))))+IF(I1205&lt;=0,0,IF(I1205&lt;=25000,I1205,IF(I1205&lt;=50000,ROUNDUP(I1205/2,0)+12500,IF(I1205&lt;=100000,ROUNDUP(I1205/4,0)+25000,50000)))),40000))))</f>
        <v/>
      </c>
      <c r="R1205" s="18">
        <f>MIN(120000,O1205+P1205+Q1205)</f>
        <v/>
      </c>
      <c r="S1205" s="18">
        <f>IF(F1205&lt;=0,IF(E1205&lt;=0,0,IF(E1205&lt;=12000,E1205,IF(E1205&lt;=32000,ROUNDUP(E1205/2,0)+6000,IF(E1205&lt;=56000,ROUNDUP(E1205/4,0)+14000,28000)))),IF(E1205&lt;=0,IF(F1205&lt;=0,0,IF(F1205&lt;=15000,F1205,IF(F1205&lt;=40000,ROUNDUP(F1205/2,0)+7500,IF(F1205&lt;=70000,ROUNDUP(F1205/4,0)+17500,35000)))),MAX(IF(F1205&lt;=0,0,IF(F1205&lt;=15000,F1205,IF(F1205&lt;=40000,ROUNDUP(F1205/2,0)+7500,IF(F1205&lt;=70000,ROUNDUP(F1205/4,0)+17500,35000)))),MIN(IF(E1205&lt;=0,0,IF(E1205&lt;=12000,E1205,IF(E1205&lt;=32000,ROUNDUP(E1205/2,0)+6000,IF(E1205&lt;=56000,ROUNDUP(E1205/4,0)+14000,28000))))+IF(F1205&lt;=0,0,IF(F1205&lt;=15000,F1205,IF(F1205&lt;=40000,ROUNDUP(F1205/2,0)+7500,IF(F1205&lt;=70000,ROUNDUP(F1205/4,0)+17500,35000)))),28000))))</f>
        <v/>
      </c>
      <c r="T1205" s="18">
        <f>IF(G1205&lt;=0,0,IF(G1205&lt;=12000,G1205,IF(G1205&lt;=32000,ROUNDUP(G1205/2,0)+6000,IF(G1205&lt;=56000,ROUNDUP(G1205/4,0)+14000,28000))))</f>
        <v/>
      </c>
      <c r="U1205" s="18">
        <f>IF(I1205&lt;=0,IF(H1205&lt;=0,0,IF(H1205&lt;=12000,H1205,IF(H1205&lt;=32000,ROUNDUP(H1205/2,0)+6000,IF(H1205&lt;=56000,ROUNDUP(H1205/4,0)+14000,28000)))),IF(H1205&lt;=0,IF(I1205&lt;=0,0,IF(I1205&lt;=15000,I1205,IF(I1205&lt;=40000,ROUNDUP(I1205/2,0)+7500,IF(I1205&lt;=70000,ROUNDUP(I1205/4,0)+17500,35000)))),MAX(IF(I1205&lt;=0,0,IF(I1205&lt;=15000,I1205,IF(I1205&lt;=40000,ROUNDUP(I1205/2,0)+7500,IF(I1205&lt;=70000,ROUNDUP(I1205/4,0)+17500,35000)))),MIN(IF(H1205&lt;=0,0,IF(H1205&lt;=12000,H1205,IF(H1205&lt;=32000,ROUNDUP(H1205/2,0)+6000,IF(H1205&lt;=56000,ROUNDUP(H1205/4,0)+14000,28000))))+IF(I1205&lt;=0,0,IF(I1205&lt;=15000,I1205,IF(I1205&lt;=40000,ROUNDUP(I1205/2,0)+7500,IF(I1205&lt;=70000,ROUNDUP(I1205/4,0)+17500,35000)))),28000))))</f>
        <v/>
      </c>
      <c r="V1205" s="18">
        <f>MIN(70000,S1205+T1205+U1205)</f>
        <v/>
      </c>
      <c r="W1205" s="18">
        <f>MAX(0,ROUNDDOWN(M1205-J1205-N1205-K1205-0,-3))</f>
        <v/>
      </c>
      <c r="X1205" s="18">
        <f>MAX(0,ROUNDDOWN(M1205-J1205-N1205-K1205-R1205,-3))</f>
        <v/>
      </c>
      <c r="Y1205" s="18">
        <f>IF(W1205&lt;=0,0,ROUNDDOWN((W1205*LOOKUP(W1205,{0,1950001,3300001,6950001,9000001,18000001,40000001},{0.05,0.1,0.2,0.23,0.33,0.4,0.45})-LOOKUP(W1205,{0,1950001,3300001,6950001,9000001,18000001,40000001},{0,97500,427500,636000,1536000,2796000,4796000}))*1.021,-2))</f>
        <v/>
      </c>
      <c r="Z1205" s="18">
        <f>IF(X1205&lt;=0,0,ROUNDDOWN((X1205*LOOKUP(X1205,{0,1950001,3300001,6950001,9000001,18000001,40000001},{0.05,0.1,0.2,0.23,0.33,0.4,0.45})-LOOKUP(X1205,{0,1950001,3300001,6950001,9000001,18000001,40000001},{0,97500,427500,636000,1536000,2796000,4796000}))*1.021,-2))</f>
        <v/>
      </c>
      <c r="AA1205" s="18">
        <f>MAX(0,ROUNDDOWN(M1205-J1205-430000-L1205-0,-3))</f>
        <v/>
      </c>
      <c r="AB1205" s="18">
        <f>MAX(0,ROUNDDOWN(M1205-J1205-430000-L1205-V1205,-3))</f>
        <v/>
      </c>
      <c r="AC1205" s="18">
        <f>IF(M1205&lt;=450000,0,MAX(0,ROUNDDOWN(AA1205*0.06-MIN(50000,AA1205)*0.03,-2))+MAX(0,ROUNDDOWN(AA1205*0.04-MIN(50000,AA1205)*0.02,-2)))</f>
        <v/>
      </c>
      <c r="AD1205" s="18">
        <f>IF(M1205&lt;=450000,0,MAX(0,ROUNDDOWN(AB1205*0.06-MIN(50000,AB1205)*0.03,-2))+MAX(0,ROUNDDOWN(AB1205*0.04-MIN(50000,AB1205)*0.02,-2)))</f>
        <v/>
      </c>
      <c r="AE1205" s="18">
        <f>Y1205-Z1205</f>
        <v/>
      </c>
      <c r="AF1205" s="18">
        <f>AC1205-AD1205</f>
        <v/>
      </c>
      <c r="AG1205" s="18">
        <f>AE1205+AF1205</f>
        <v/>
      </c>
      <c r="AH1205" s="20">
        <f>IF(W1205&lt;=0,0,LOOKUP(W1205,{0,1950001,3300001,6950001,9000001,18000001,40000001},{0.05,0.1,0.2,0.23,0.33,0.4,0.45}))</f>
        <v/>
      </c>
    </row>
    <row r="1206">
      <c r="A1206" t="inlineStr">
        <is>
          <t>1万円刻み 3区分8万円ずつ</t>
        </is>
      </c>
      <c r="B1206" s="18">
        <f>'4_1万円刻み'!$A$376</f>
        <v/>
      </c>
      <c r="C1206" s="19" t="n">
        <v>2026</v>
      </c>
      <c r="D1206" t="inlineStr">
        <is>
          <t>いいえ</t>
        </is>
      </c>
      <c r="E1206" s="18" t="n">
        <v>80000</v>
      </c>
      <c r="F1206" s="18" t="n">
        <v>0</v>
      </c>
      <c r="G1206" s="18" t="n">
        <v>80000</v>
      </c>
      <c r="H1206" s="18" t="n">
        <v>80000</v>
      </c>
      <c r="I1206" s="18" t="n">
        <v>0</v>
      </c>
      <c r="J1206" s="18">
        <f>ROUND(MIN(B1206/12,650000)*12*0.0915+MIN(B1206/12,1390000)*12*(0.0504+0)+B1206*0.005,0)</f>
        <v/>
      </c>
      <c r="K1206" s="18" t="n">
        <v>0</v>
      </c>
      <c r="L1206" s="18" t="n">
        <v>0</v>
      </c>
      <c r="M1206" s="18">
        <f>ROUND(IF(C1206&gt;=2026,IF(B1206&lt;741000,0,IF(B1206&lt;2191000,B1206-740000,IF(B1206&lt;2193000,1451000,IF(B1206&lt;2196000,1453000,IF(B1206&lt;2200000,1456000,IF(B1206&lt;3600000,ROUNDDOWN(B1206/4,-3)*2.8-80000,IF(B1206&lt;6600000,ROUNDDOWN(B1206/4,-3)*3.2-440000,IF(B1206&lt;8500000,ROUNDDOWN(B1206*0.9,0)-1100000,B1206-1950000)))))))),IF(B1206&lt;651000,0,IF(B1206&lt;1900000,B1206-650000,IF(B1206&lt;3600000,ROUNDDOWN(B1206/4,-3)*2.8-80000,IF(B1206&lt;6600000,ROUNDDOWN(B1206/4,-3)*3.2-440000,IF(B1206&lt;8500000,ROUNDDOWN(B1206*0.9,0)-1100000,B1206-1950000)))))),0)</f>
        <v/>
      </c>
      <c r="N1206" s="18">
        <f>IF(M1206&gt;23500000,NA(),IF(C1206&gt;=2026,IF(M1206&lt;=4890000,1040000,IF(M1206&lt;=6550000,670000,620000)),IF(M1206&lt;=1320000,950000,IF(M1206&lt;=3360000,880000,IF(M1206&lt;=4890000,680000,IF(M1206&lt;=6550000,630000,580000))))))</f>
        <v/>
      </c>
      <c r="O1206" s="18">
        <f>IF(F1206&lt;=0,IF(AND(D1206="はい",C1206&gt;=2026,C1206&lt;=2027),IF(E1206&lt;=0,0,IF(E1206&lt;=30000,E1206,IF(E1206&lt;=60000,ROUNDUP(E1206/2,0)+15000,IF(E1206&lt;=120000,ROUNDUP(E1206/4,0)+30000,60000)))),IF(E1206&lt;=0,0,IF(E1206&lt;=20000,E1206,IF(E1206&lt;=40000,ROUNDUP(E1206/2,0)+10000,IF(E1206&lt;=80000,ROUNDUP(E1206/4,0)+20000,40000))))),IF(E1206&lt;=0,IF(F1206&lt;=0,0,IF(F1206&lt;=25000,F1206,IF(F1206&lt;=50000,ROUNDUP(F1206/2,0)+12500,IF(F1206&lt;=100000,ROUNDUP(F1206/4,0)+25000,50000)))),MAX(IF(F1206&lt;=0,0,IF(F1206&lt;=25000,F1206,IF(F1206&lt;=50000,ROUNDUP(F1206/2,0)+12500,IF(F1206&lt;=100000,ROUNDUP(F1206/4,0)+25000,50000)))),MIN(IF(AND(D1206="はい",C1206&gt;=2026,C1206&lt;=2027),IF(E1206&lt;=0,0,IF(E1206&lt;=30000,E1206,IF(E1206&lt;=60000,ROUNDUP(E1206/2,0)+15000,IF(E1206&lt;=120000,ROUNDUP(E1206/4,0)+30000,60000)))),IF(E1206&lt;=0,0,IF(E1206&lt;=20000,E1206,IF(E1206&lt;=40000,ROUNDUP(E1206/2,0)+10000,IF(E1206&lt;=80000,ROUNDUP(E1206/4,0)+20000,40000)))))+IF(F1206&lt;=0,0,IF(F1206&lt;=25000,F1206,IF(F1206&lt;=50000,ROUNDUP(F1206/2,0)+12500,IF(F1206&lt;=100000,ROUNDUP(F1206/4,0)+25000,50000)))),IF(AND(D1206="はい",C1206&gt;=2026,C1206&lt;=2027),60000,40000)))))</f>
        <v/>
      </c>
      <c r="P1206" s="18">
        <f>IF(G1206&lt;=0,0,IF(G1206&lt;=20000,G1206,IF(G1206&lt;=40000,ROUNDUP(G1206/2,0)+10000,IF(G1206&lt;=80000,ROUNDUP(G1206/4,0)+20000,40000))))</f>
        <v/>
      </c>
      <c r="Q1206" s="18">
        <f>IF(I1206&lt;=0,IF(H1206&lt;=0,0,IF(H1206&lt;=20000,H1206,IF(H1206&lt;=40000,ROUNDUP(H1206/2,0)+10000,IF(H1206&lt;=80000,ROUNDUP(H1206/4,0)+20000,40000)))),IF(H1206&lt;=0,IF(I1206&lt;=0,0,IF(I1206&lt;=25000,I1206,IF(I1206&lt;=50000,ROUNDUP(I1206/2,0)+12500,IF(I1206&lt;=100000,ROUNDUP(I1206/4,0)+25000,50000)))),MAX(IF(I1206&lt;=0,0,IF(I1206&lt;=25000,I1206,IF(I1206&lt;=50000,ROUNDUP(I1206/2,0)+12500,IF(I1206&lt;=100000,ROUNDUP(I1206/4,0)+25000,50000)))),MIN(IF(H1206&lt;=0,0,IF(H1206&lt;=20000,H1206,IF(H1206&lt;=40000,ROUNDUP(H1206/2,0)+10000,IF(H1206&lt;=80000,ROUNDUP(H1206/4,0)+20000,40000))))+IF(I1206&lt;=0,0,IF(I1206&lt;=25000,I1206,IF(I1206&lt;=50000,ROUNDUP(I1206/2,0)+12500,IF(I1206&lt;=100000,ROUNDUP(I1206/4,0)+25000,50000)))),40000))))</f>
        <v/>
      </c>
      <c r="R1206" s="18">
        <f>MIN(120000,O1206+P1206+Q1206)</f>
        <v/>
      </c>
      <c r="S1206" s="18">
        <f>IF(F1206&lt;=0,IF(E1206&lt;=0,0,IF(E1206&lt;=12000,E1206,IF(E1206&lt;=32000,ROUNDUP(E1206/2,0)+6000,IF(E1206&lt;=56000,ROUNDUP(E1206/4,0)+14000,28000)))),IF(E1206&lt;=0,IF(F1206&lt;=0,0,IF(F1206&lt;=15000,F1206,IF(F1206&lt;=40000,ROUNDUP(F1206/2,0)+7500,IF(F1206&lt;=70000,ROUNDUP(F1206/4,0)+17500,35000)))),MAX(IF(F1206&lt;=0,0,IF(F1206&lt;=15000,F1206,IF(F1206&lt;=40000,ROUNDUP(F1206/2,0)+7500,IF(F1206&lt;=70000,ROUNDUP(F1206/4,0)+17500,35000)))),MIN(IF(E1206&lt;=0,0,IF(E1206&lt;=12000,E1206,IF(E1206&lt;=32000,ROUNDUP(E1206/2,0)+6000,IF(E1206&lt;=56000,ROUNDUP(E1206/4,0)+14000,28000))))+IF(F1206&lt;=0,0,IF(F1206&lt;=15000,F1206,IF(F1206&lt;=40000,ROUNDUP(F1206/2,0)+7500,IF(F1206&lt;=70000,ROUNDUP(F1206/4,0)+17500,35000)))),28000))))</f>
        <v/>
      </c>
      <c r="T1206" s="18">
        <f>IF(G1206&lt;=0,0,IF(G1206&lt;=12000,G1206,IF(G1206&lt;=32000,ROUNDUP(G1206/2,0)+6000,IF(G1206&lt;=56000,ROUNDUP(G1206/4,0)+14000,28000))))</f>
        <v/>
      </c>
      <c r="U1206" s="18">
        <f>IF(I1206&lt;=0,IF(H1206&lt;=0,0,IF(H1206&lt;=12000,H1206,IF(H1206&lt;=32000,ROUNDUP(H1206/2,0)+6000,IF(H1206&lt;=56000,ROUNDUP(H1206/4,0)+14000,28000)))),IF(H1206&lt;=0,IF(I1206&lt;=0,0,IF(I1206&lt;=15000,I1206,IF(I1206&lt;=40000,ROUNDUP(I1206/2,0)+7500,IF(I1206&lt;=70000,ROUNDUP(I1206/4,0)+17500,35000)))),MAX(IF(I1206&lt;=0,0,IF(I1206&lt;=15000,I1206,IF(I1206&lt;=40000,ROUNDUP(I1206/2,0)+7500,IF(I1206&lt;=70000,ROUNDUP(I1206/4,0)+17500,35000)))),MIN(IF(H1206&lt;=0,0,IF(H1206&lt;=12000,H1206,IF(H1206&lt;=32000,ROUNDUP(H1206/2,0)+6000,IF(H1206&lt;=56000,ROUNDUP(H1206/4,0)+14000,28000))))+IF(I1206&lt;=0,0,IF(I1206&lt;=15000,I1206,IF(I1206&lt;=40000,ROUNDUP(I1206/2,0)+7500,IF(I1206&lt;=70000,ROUNDUP(I1206/4,0)+17500,35000)))),28000))))</f>
        <v/>
      </c>
      <c r="V1206" s="18">
        <f>MIN(70000,S1206+T1206+U1206)</f>
        <v/>
      </c>
      <c r="W1206" s="18">
        <f>MAX(0,ROUNDDOWN(M1206-J1206-N1206-K1206-0,-3))</f>
        <v/>
      </c>
      <c r="X1206" s="18">
        <f>MAX(0,ROUNDDOWN(M1206-J1206-N1206-K1206-R1206,-3))</f>
        <v/>
      </c>
      <c r="Y1206" s="18">
        <f>IF(W1206&lt;=0,0,ROUNDDOWN((W1206*LOOKUP(W1206,{0,1950001,3300001,6950001,9000001,18000001,40000001},{0.05,0.1,0.2,0.23,0.33,0.4,0.45})-LOOKUP(W1206,{0,1950001,3300001,6950001,9000001,18000001,40000001},{0,97500,427500,636000,1536000,2796000,4796000}))*1.021,-2))</f>
        <v/>
      </c>
      <c r="Z1206" s="18">
        <f>IF(X1206&lt;=0,0,ROUNDDOWN((X1206*LOOKUP(X1206,{0,1950001,3300001,6950001,9000001,18000001,40000001},{0.05,0.1,0.2,0.23,0.33,0.4,0.45})-LOOKUP(X1206,{0,1950001,3300001,6950001,9000001,18000001,40000001},{0,97500,427500,636000,1536000,2796000,4796000}))*1.021,-2))</f>
        <v/>
      </c>
      <c r="AA1206" s="18">
        <f>MAX(0,ROUNDDOWN(M1206-J1206-430000-L1206-0,-3))</f>
        <v/>
      </c>
      <c r="AB1206" s="18">
        <f>MAX(0,ROUNDDOWN(M1206-J1206-430000-L1206-V1206,-3))</f>
        <v/>
      </c>
      <c r="AC1206" s="18">
        <f>IF(M1206&lt;=450000,0,MAX(0,ROUNDDOWN(AA1206*0.06-MIN(50000,AA1206)*0.03,-2))+MAX(0,ROUNDDOWN(AA1206*0.04-MIN(50000,AA1206)*0.02,-2)))</f>
        <v/>
      </c>
      <c r="AD1206" s="18">
        <f>IF(M1206&lt;=450000,0,MAX(0,ROUNDDOWN(AB1206*0.06-MIN(50000,AB1206)*0.03,-2))+MAX(0,ROUNDDOWN(AB1206*0.04-MIN(50000,AB1206)*0.02,-2)))</f>
        <v/>
      </c>
      <c r="AE1206" s="18">
        <f>Y1206-Z1206</f>
        <v/>
      </c>
      <c r="AF1206" s="18">
        <f>AC1206-AD1206</f>
        <v/>
      </c>
      <c r="AG1206" s="18">
        <f>AE1206+AF1206</f>
        <v/>
      </c>
      <c r="AH1206" s="20">
        <f>IF(W1206&lt;=0,0,LOOKUP(W1206,{0,1950001,3300001,6950001,9000001,18000001,40000001},{0.05,0.1,0.2,0.23,0.33,0.4,0.45}))</f>
        <v/>
      </c>
    </row>
    <row r="1207">
      <c r="A1207" t="inlineStr">
        <is>
          <t>1万円刻み 一般8万円</t>
        </is>
      </c>
      <c r="B1207" s="18">
        <f>'4_1万円刻み'!$A$376</f>
        <v/>
      </c>
      <c r="C1207" s="19" t="n">
        <v>2026</v>
      </c>
      <c r="D1207" t="inlineStr">
        <is>
          <t>いいえ</t>
        </is>
      </c>
      <c r="E1207" s="18" t="n">
        <v>80000</v>
      </c>
      <c r="F1207" s="18" t="n">
        <v>0</v>
      </c>
      <c r="G1207" s="18" t="n">
        <v>0</v>
      </c>
      <c r="H1207" s="18" t="n">
        <v>0</v>
      </c>
      <c r="I1207" s="18" t="n">
        <v>0</v>
      </c>
      <c r="J1207" s="18">
        <f>ROUND(MIN(B1207/12,650000)*12*0.0915+MIN(B1207/12,1390000)*12*(0.0504+0)+B1207*0.005,0)</f>
        <v/>
      </c>
      <c r="K1207" s="18" t="n">
        <v>0</v>
      </c>
      <c r="L1207" s="18" t="n">
        <v>0</v>
      </c>
      <c r="M1207" s="18">
        <f>ROUND(IF(C1207&gt;=2026,IF(B1207&lt;741000,0,IF(B1207&lt;2191000,B1207-740000,IF(B1207&lt;2193000,1451000,IF(B1207&lt;2196000,1453000,IF(B1207&lt;2200000,1456000,IF(B1207&lt;3600000,ROUNDDOWN(B1207/4,-3)*2.8-80000,IF(B1207&lt;6600000,ROUNDDOWN(B1207/4,-3)*3.2-440000,IF(B1207&lt;8500000,ROUNDDOWN(B1207*0.9,0)-1100000,B1207-1950000)))))))),IF(B1207&lt;651000,0,IF(B1207&lt;1900000,B1207-650000,IF(B1207&lt;3600000,ROUNDDOWN(B1207/4,-3)*2.8-80000,IF(B1207&lt;6600000,ROUNDDOWN(B1207/4,-3)*3.2-440000,IF(B1207&lt;8500000,ROUNDDOWN(B1207*0.9,0)-1100000,B1207-1950000)))))),0)</f>
        <v/>
      </c>
      <c r="N1207" s="18">
        <f>IF(M1207&gt;23500000,NA(),IF(C1207&gt;=2026,IF(M1207&lt;=4890000,1040000,IF(M1207&lt;=6550000,670000,620000)),IF(M1207&lt;=1320000,950000,IF(M1207&lt;=3360000,880000,IF(M1207&lt;=4890000,680000,IF(M1207&lt;=6550000,630000,580000))))))</f>
        <v/>
      </c>
      <c r="O1207" s="18">
        <f>IF(F1207&lt;=0,IF(AND(D1207="はい",C1207&gt;=2026,C1207&lt;=2027),IF(E1207&lt;=0,0,IF(E1207&lt;=30000,E1207,IF(E1207&lt;=60000,ROUNDUP(E1207/2,0)+15000,IF(E1207&lt;=120000,ROUNDUP(E1207/4,0)+30000,60000)))),IF(E1207&lt;=0,0,IF(E1207&lt;=20000,E1207,IF(E1207&lt;=40000,ROUNDUP(E1207/2,0)+10000,IF(E1207&lt;=80000,ROUNDUP(E1207/4,0)+20000,40000))))),IF(E1207&lt;=0,IF(F1207&lt;=0,0,IF(F1207&lt;=25000,F1207,IF(F1207&lt;=50000,ROUNDUP(F1207/2,0)+12500,IF(F1207&lt;=100000,ROUNDUP(F1207/4,0)+25000,50000)))),MAX(IF(F1207&lt;=0,0,IF(F1207&lt;=25000,F1207,IF(F1207&lt;=50000,ROUNDUP(F1207/2,0)+12500,IF(F1207&lt;=100000,ROUNDUP(F1207/4,0)+25000,50000)))),MIN(IF(AND(D1207="はい",C1207&gt;=2026,C1207&lt;=2027),IF(E1207&lt;=0,0,IF(E1207&lt;=30000,E1207,IF(E1207&lt;=60000,ROUNDUP(E1207/2,0)+15000,IF(E1207&lt;=120000,ROUNDUP(E1207/4,0)+30000,60000)))),IF(E1207&lt;=0,0,IF(E1207&lt;=20000,E1207,IF(E1207&lt;=40000,ROUNDUP(E1207/2,0)+10000,IF(E1207&lt;=80000,ROUNDUP(E1207/4,0)+20000,40000)))))+IF(F1207&lt;=0,0,IF(F1207&lt;=25000,F1207,IF(F1207&lt;=50000,ROUNDUP(F1207/2,0)+12500,IF(F1207&lt;=100000,ROUNDUP(F1207/4,0)+25000,50000)))),IF(AND(D1207="はい",C1207&gt;=2026,C1207&lt;=2027),60000,40000)))))</f>
        <v/>
      </c>
      <c r="P1207" s="18">
        <f>IF(G1207&lt;=0,0,IF(G1207&lt;=20000,G1207,IF(G1207&lt;=40000,ROUNDUP(G1207/2,0)+10000,IF(G1207&lt;=80000,ROUNDUP(G1207/4,0)+20000,40000))))</f>
        <v/>
      </c>
      <c r="Q1207" s="18">
        <f>IF(I1207&lt;=0,IF(H1207&lt;=0,0,IF(H1207&lt;=20000,H1207,IF(H1207&lt;=40000,ROUNDUP(H1207/2,0)+10000,IF(H1207&lt;=80000,ROUNDUP(H1207/4,0)+20000,40000)))),IF(H1207&lt;=0,IF(I1207&lt;=0,0,IF(I1207&lt;=25000,I1207,IF(I1207&lt;=50000,ROUNDUP(I1207/2,0)+12500,IF(I1207&lt;=100000,ROUNDUP(I1207/4,0)+25000,50000)))),MAX(IF(I1207&lt;=0,0,IF(I1207&lt;=25000,I1207,IF(I1207&lt;=50000,ROUNDUP(I1207/2,0)+12500,IF(I1207&lt;=100000,ROUNDUP(I1207/4,0)+25000,50000)))),MIN(IF(H1207&lt;=0,0,IF(H1207&lt;=20000,H1207,IF(H1207&lt;=40000,ROUNDUP(H1207/2,0)+10000,IF(H1207&lt;=80000,ROUNDUP(H1207/4,0)+20000,40000))))+IF(I1207&lt;=0,0,IF(I1207&lt;=25000,I1207,IF(I1207&lt;=50000,ROUNDUP(I1207/2,0)+12500,IF(I1207&lt;=100000,ROUNDUP(I1207/4,0)+25000,50000)))),40000))))</f>
        <v/>
      </c>
      <c r="R1207" s="18">
        <f>MIN(120000,O1207+P1207+Q1207)</f>
        <v/>
      </c>
      <c r="S1207" s="18">
        <f>IF(F1207&lt;=0,IF(E1207&lt;=0,0,IF(E1207&lt;=12000,E1207,IF(E1207&lt;=32000,ROUNDUP(E1207/2,0)+6000,IF(E1207&lt;=56000,ROUNDUP(E1207/4,0)+14000,28000)))),IF(E1207&lt;=0,IF(F1207&lt;=0,0,IF(F1207&lt;=15000,F1207,IF(F1207&lt;=40000,ROUNDUP(F1207/2,0)+7500,IF(F1207&lt;=70000,ROUNDUP(F1207/4,0)+17500,35000)))),MAX(IF(F1207&lt;=0,0,IF(F1207&lt;=15000,F1207,IF(F1207&lt;=40000,ROUNDUP(F1207/2,0)+7500,IF(F1207&lt;=70000,ROUNDUP(F1207/4,0)+17500,35000)))),MIN(IF(E1207&lt;=0,0,IF(E1207&lt;=12000,E1207,IF(E1207&lt;=32000,ROUNDUP(E1207/2,0)+6000,IF(E1207&lt;=56000,ROUNDUP(E1207/4,0)+14000,28000))))+IF(F1207&lt;=0,0,IF(F1207&lt;=15000,F1207,IF(F1207&lt;=40000,ROUNDUP(F1207/2,0)+7500,IF(F1207&lt;=70000,ROUNDUP(F1207/4,0)+17500,35000)))),28000))))</f>
        <v/>
      </c>
      <c r="T1207" s="18">
        <f>IF(G1207&lt;=0,0,IF(G1207&lt;=12000,G1207,IF(G1207&lt;=32000,ROUNDUP(G1207/2,0)+6000,IF(G1207&lt;=56000,ROUNDUP(G1207/4,0)+14000,28000))))</f>
        <v/>
      </c>
      <c r="U1207" s="18">
        <f>IF(I1207&lt;=0,IF(H1207&lt;=0,0,IF(H1207&lt;=12000,H1207,IF(H1207&lt;=32000,ROUNDUP(H1207/2,0)+6000,IF(H1207&lt;=56000,ROUNDUP(H1207/4,0)+14000,28000)))),IF(H1207&lt;=0,IF(I1207&lt;=0,0,IF(I1207&lt;=15000,I1207,IF(I1207&lt;=40000,ROUNDUP(I1207/2,0)+7500,IF(I1207&lt;=70000,ROUNDUP(I1207/4,0)+17500,35000)))),MAX(IF(I1207&lt;=0,0,IF(I1207&lt;=15000,I1207,IF(I1207&lt;=40000,ROUNDUP(I1207/2,0)+7500,IF(I1207&lt;=70000,ROUNDUP(I1207/4,0)+17500,35000)))),MIN(IF(H1207&lt;=0,0,IF(H1207&lt;=12000,H1207,IF(H1207&lt;=32000,ROUNDUP(H1207/2,0)+6000,IF(H1207&lt;=56000,ROUNDUP(H1207/4,0)+14000,28000))))+IF(I1207&lt;=0,0,IF(I1207&lt;=15000,I1207,IF(I1207&lt;=40000,ROUNDUP(I1207/2,0)+7500,IF(I1207&lt;=70000,ROUNDUP(I1207/4,0)+17500,35000)))),28000))))</f>
        <v/>
      </c>
      <c r="V1207" s="18">
        <f>MIN(70000,S1207+T1207+U1207)</f>
        <v/>
      </c>
      <c r="W1207" s="18">
        <f>MAX(0,ROUNDDOWN(M1207-J1207-N1207-K1207-0,-3))</f>
        <v/>
      </c>
      <c r="X1207" s="18">
        <f>MAX(0,ROUNDDOWN(M1207-J1207-N1207-K1207-R1207,-3))</f>
        <v/>
      </c>
      <c r="Y1207" s="18">
        <f>IF(W1207&lt;=0,0,ROUNDDOWN((W1207*LOOKUP(W1207,{0,1950001,3300001,6950001,9000001,18000001,40000001},{0.05,0.1,0.2,0.23,0.33,0.4,0.45})-LOOKUP(W1207,{0,1950001,3300001,6950001,9000001,18000001,40000001},{0,97500,427500,636000,1536000,2796000,4796000}))*1.021,-2))</f>
        <v/>
      </c>
      <c r="Z1207" s="18">
        <f>IF(X1207&lt;=0,0,ROUNDDOWN((X1207*LOOKUP(X1207,{0,1950001,3300001,6950001,9000001,18000001,40000001},{0.05,0.1,0.2,0.23,0.33,0.4,0.45})-LOOKUP(X1207,{0,1950001,3300001,6950001,9000001,18000001,40000001},{0,97500,427500,636000,1536000,2796000,4796000}))*1.021,-2))</f>
        <v/>
      </c>
      <c r="AA1207" s="18">
        <f>MAX(0,ROUNDDOWN(M1207-J1207-430000-L1207-0,-3))</f>
        <v/>
      </c>
      <c r="AB1207" s="18">
        <f>MAX(0,ROUNDDOWN(M1207-J1207-430000-L1207-V1207,-3))</f>
        <v/>
      </c>
      <c r="AC1207" s="18">
        <f>IF(M1207&lt;=450000,0,MAX(0,ROUNDDOWN(AA1207*0.06-MIN(50000,AA1207)*0.03,-2))+MAX(0,ROUNDDOWN(AA1207*0.04-MIN(50000,AA1207)*0.02,-2)))</f>
        <v/>
      </c>
      <c r="AD1207" s="18">
        <f>IF(M1207&lt;=450000,0,MAX(0,ROUNDDOWN(AB1207*0.06-MIN(50000,AB1207)*0.03,-2))+MAX(0,ROUNDDOWN(AB1207*0.04-MIN(50000,AB1207)*0.02,-2)))</f>
        <v/>
      </c>
      <c r="AE1207" s="18">
        <f>Y1207-Z1207</f>
        <v/>
      </c>
      <c r="AF1207" s="18">
        <f>AC1207-AD1207</f>
        <v/>
      </c>
      <c r="AG1207" s="18">
        <f>AE1207+AF1207</f>
        <v/>
      </c>
      <c r="AH1207" s="20">
        <f>IF(W1207&lt;=0,0,LOOKUP(W1207,{0,1950001,3300001,6950001,9000001,18000001,40000001},{0.05,0.1,0.2,0.23,0.33,0.4,0.45}))</f>
        <v/>
      </c>
    </row>
    <row r="1208">
      <c r="A1208" t="inlineStr">
        <is>
          <t>1万円刻み 特例あり一般12万円</t>
        </is>
      </c>
      <c r="B1208" s="18">
        <f>'4_1万円刻み'!$A$376</f>
        <v/>
      </c>
      <c r="C1208" s="19" t="n">
        <v>2026</v>
      </c>
      <c r="D1208" t="inlineStr">
        <is>
          <t>はい</t>
        </is>
      </c>
      <c r="E1208" s="18" t="n">
        <v>120000</v>
      </c>
      <c r="F1208" s="18" t="n">
        <v>0</v>
      </c>
      <c r="G1208" s="18" t="n">
        <v>0</v>
      </c>
      <c r="H1208" s="18" t="n">
        <v>0</v>
      </c>
      <c r="I1208" s="18" t="n">
        <v>0</v>
      </c>
      <c r="J1208" s="18">
        <f>ROUND(MIN(B1208/12,650000)*12*0.0915+MIN(B1208/12,1390000)*12*(0.0504+0)+B1208*0.005,0)</f>
        <v/>
      </c>
      <c r="K1208" s="18" t="n">
        <v>0</v>
      </c>
      <c r="L1208" s="18" t="n">
        <v>0</v>
      </c>
      <c r="M1208" s="18">
        <f>ROUND(IF(C1208&gt;=2026,IF(B1208&lt;741000,0,IF(B1208&lt;2191000,B1208-740000,IF(B1208&lt;2193000,1451000,IF(B1208&lt;2196000,1453000,IF(B1208&lt;2200000,1456000,IF(B1208&lt;3600000,ROUNDDOWN(B1208/4,-3)*2.8-80000,IF(B1208&lt;6600000,ROUNDDOWN(B1208/4,-3)*3.2-440000,IF(B1208&lt;8500000,ROUNDDOWN(B1208*0.9,0)-1100000,B1208-1950000)))))))),IF(B1208&lt;651000,0,IF(B1208&lt;1900000,B1208-650000,IF(B1208&lt;3600000,ROUNDDOWN(B1208/4,-3)*2.8-80000,IF(B1208&lt;6600000,ROUNDDOWN(B1208/4,-3)*3.2-440000,IF(B1208&lt;8500000,ROUNDDOWN(B1208*0.9,0)-1100000,B1208-1950000)))))),0)</f>
        <v/>
      </c>
      <c r="N1208" s="18">
        <f>IF(M1208&gt;23500000,NA(),IF(C1208&gt;=2026,IF(M1208&lt;=4890000,1040000,IF(M1208&lt;=6550000,670000,620000)),IF(M1208&lt;=1320000,950000,IF(M1208&lt;=3360000,880000,IF(M1208&lt;=4890000,680000,IF(M1208&lt;=6550000,630000,580000))))))</f>
        <v/>
      </c>
      <c r="O1208" s="18">
        <f>IF(F1208&lt;=0,IF(AND(D1208="はい",C1208&gt;=2026,C1208&lt;=2027),IF(E1208&lt;=0,0,IF(E1208&lt;=30000,E1208,IF(E1208&lt;=60000,ROUNDUP(E1208/2,0)+15000,IF(E1208&lt;=120000,ROUNDUP(E1208/4,0)+30000,60000)))),IF(E1208&lt;=0,0,IF(E1208&lt;=20000,E1208,IF(E1208&lt;=40000,ROUNDUP(E1208/2,0)+10000,IF(E1208&lt;=80000,ROUNDUP(E1208/4,0)+20000,40000))))),IF(E1208&lt;=0,IF(F1208&lt;=0,0,IF(F1208&lt;=25000,F1208,IF(F1208&lt;=50000,ROUNDUP(F1208/2,0)+12500,IF(F1208&lt;=100000,ROUNDUP(F1208/4,0)+25000,50000)))),MAX(IF(F1208&lt;=0,0,IF(F1208&lt;=25000,F1208,IF(F1208&lt;=50000,ROUNDUP(F1208/2,0)+12500,IF(F1208&lt;=100000,ROUNDUP(F1208/4,0)+25000,50000)))),MIN(IF(AND(D1208="はい",C1208&gt;=2026,C1208&lt;=2027),IF(E1208&lt;=0,0,IF(E1208&lt;=30000,E1208,IF(E1208&lt;=60000,ROUNDUP(E1208/2,0)+15000,IF(E1208&lt;=120000,ROUNDUP(E1208/4,0)+30000,60000)))),IF(E1208&lt;=0,0,IF(E1208&lt;=20000,E1208,IF(E1208&lt;=40000,ROUNDUP(E1208/2,0)+10000,IF(E1208&lt;=80000,ROUNDUP(E1208/4,0)+20000,40000)))))+IF(F1208&lt;=0,0,IF(F1208&lt;=25000,F1208,IF(F1208&lt;=50000,ROUNDUP(F1208/2,0)+12500,IF(F1208&lt;=100000,ROUNDUP(F1208/4,0)+25000,50000)))),IF(AND(D1208="はい",C1208&gt;=2026,C1208&lt;=2027),60000,40000)))))</f>
        <v/>
      </c>
      <c r="P1208" s="18">
        <f>IF(G1208&lt;=0,0,IF(G1208&lt;=20000,G1208,IF(G1208&lt;=40000,ROUNDUP(G1208/2,0)+10000,IF(G1208&lt;=80000,ROUNDUP(G1208/4,0)+20000,40000))))</f>
        <v/>
      </c>
      <c r="Q1208" s="18">
        <f>IF(I1208&lt;=0,IF(H1208&lt;=0,0,IF(H1208&lt;=20000,H1208,IF(H1208&lt;=40000,ROUNDUP(H1208/2,0)+10000,IF(H1208&lt;=80000,ROUNDUP(H1208/4,0)+20000,40000)))),IF(H1208&lt;=0,IF(I1208&lt;=0,0,IF(I1208&lt;=25000,I1208,IF(I1208&lt;=50000,ROUNDUP(I1208/2,0)+12500,IF(I1208&lt;=100000,ROUNDUP(I1208/4,0)+25000,50000)))),MAX(IF(I1208&lt;=0,0,IF(I1208&lt;=25000,I1208,IF(I1208&lt;=50000,ROUNDUP(I1208/2,0)+12500,IF(I1208&lt;=100000,ROUNDUP(I1208/4,0)+25000,50000)))),MIN(IF(H1208&lt;=0,0,IF(H1208&lt;=20000,H1208,IF(H1208&lt;=40000,ROUNDUP(H1208/2,0)+10000,IF(H1208&lt;=80000,ROUNDUP(H1208/4,0)+20000,40000))))+IF(I1208&lt;=0,0,IF(I1208&lt;=25000,I1208,IF(I1208&lt;=50000,ROUNDUP(I1208/2,0)+12500,IF(I1208&lt;=100000,ROUNDUP(I1208/4,0)+25000,50000)))),40000))))</f>
        <v/>
      </c>
      <c r="R1208" s="18">
        <f>MIN(120000,O1208+P1208+Q1208)</f>
        <v/>
      </c>
      <c r="S1208" s="18">
        <f>IF(F1208&lt;=0,IF(E1208&lt;=0,0,IF(E1208&lt;=12000,E1208,IF(E1208&lt;=32000,ROUNDUP(E1208/2,0)+6000,IF(E1208&lt;=56000,ROUNDUP(E1208/4,0)+14000,28000)))),IF(E1208&lt;=0,IF(F1208&lt;=0,0,IF(F1208&lt;=15000,F1208,IF(F1208&lt;=40000,ROUNDUP(F1208/2,0)+7500,IF(F1208&lt;=70000,ROUNDUP(F1208/4,0)+17500,35000)))),MAX(IF(F1208&lt;=0,0,IF(F1208&lt;=15000,F1208,IF(F1208&lt;=40000,ROUNDUP(F1208/2,0)+7500,IF(F1208&lt;=70000,ROUNDUP(F1208/4,0)+17500,35000)))),MIN(IF(E1208&lt;=0,0,IF(E1208&lt;=12000,E1208,IF(E1208&lt;=32000,ROUNDUP(E1208/2,0)+6000,IF(E1208&lt;=56000,ROUNDUP(E1208/4,0)+14000,28000))))+IF(F1208&lt;=0,0,IF(F1208&lt;=15000,F1208,IF(F1208&lt;=40000,ROUNDUP(F1208/2,0)+7500,IF(F1208&lt;=70000,ROUNDUP(F1208/4,0)+17500,35000)))),28000))))</f>
        <v/>
      </c>
      <c r="T1208" s="18">
        <f>IF(G1208&lt;=0,0,IF(G1208&lt;=12000,G1208,IF(G1208&lt;=32000,ROUNDUP(G1208/2,0)+6000,IF(G1208&lt;=56000,ROUNDUP(G1208/4,0)+14000,28000))))</f>
        <v/>
      </c>
      <c r="U1208" s="18">
        <f>IF(I1208&lt;=0,IF(H1208&lt;=0,0,IF(H1208&lt;=12000,H1208,IF(H1208&lt;=32000,ROUNDUP(H1208/2,0)+6000,IF(H1208&lt;=56000,ROUNDUP(H1208/4,0)+14000,28000)))),IF(H1208&lt;=0,IF(I1208&lt;=0,0,IF(I1208&lt;=15000,I1208,IF(I1208&lt;=40000,ROUNDUP(I1208/2,0)+7500,IF(I1208&lt;=70000,ROUNDUP(I1208/4,0)+17500,35000)))),MAX(IF(I1208&lt;=0,0,IF(I1208&lt;=15000,I1208,IF(I1208&lt;=40000,ROUNDUP(I1208/2,0)+7500,IF(I1208&lt;=70000,ROUNDUP(I1208/4,0)+17500,35000)))),MIN(IF(H1208&lt;=0,0,IF(H1208&lt;=12000,H1208,IF(H1208&lt;=32000,ROUNDUP(H1208/2,0)+6000,IF(H1208&lt;=56000,ROUNDUP(H1208/4,0)+14000,28000))))+IF(I1208&lt;=0,0,IF(I1208&lt;=15000,I1208,IF(I1208&lt;=40000,ROUNDUP(I1208/2,0)+7500,IF(I1208&lt;=70000,ROUNDUP(I1208/4,0)+17500,35000)))),28000))))</f>
        <v/>
      </c>
      <c r="V1208" s="18">
        <f>MIN(70000,S1208+T1208+U1208)</f>
        <v/>
      </c>
      <c r="W1208" s="18">
        <f>MAX(0,ROUNDDOWN(M1208-J1208-N1208-K1208-0,-3))</f>
        <v/>
      </c>
      <c r="X1208" s="18">
        <f>MAX(0,ROUNDDOWN(M1208-J1208-N1208-K1208-R1208,-3))</f>
        <v/>
      </c>
      <c r="Y1208" s="18">
        <f>IF(W1208&lt;=0,0,ROUNDDOWN((W1208*LOOKUP(W1208,{0,1950001,3300001,6950001,9000001,18000001,40000001},{0.05,0.1,0.2,0.23,0.33,0.4,0.45})-LOOKUP(W1208,{0,1950001,3300001,6950001,9000001,18000001,40000001},{0,97500,427500,636000,1536000,2796000,4796000}))*1.021,-2))</f>
        <v/>
      </c>
      <c r="Z1208" s="18">
        <f>IF(X1208&lt;=0,0,ROUNDDOWN((X1208*LOOKUP(X1208,{0,1950001,3300001,6950001,9000001,18000001,40000001},{0.05,0.1,0.2,0.23,0.33,0.4,0.45})-LOOKUP(X1208,{0,1950001,3300001,6950001,9000001,18000001,40000001},{0,97500,427500,636000,1536000,2796000,4796000}))*1.021,-2))</f>
        <v/>
      </c>
      <c r="AA1208" s="18">
        <f>MAX(0,ROUNDDOWN(M1208-J1208-430000-L1208-0,-3))</f>
        <v/>
      </c>
      <c r="AB1208" s="18">
        <f>MAX(0,ROUNDDOWN(M1208-J1208-430000-L1208-V1208,-3))</f>
        <v/>
      </c>
      <c r="AC1208" s="18">
        <f>IF(M1208&lt;=450000,0,MAX(0,ROUNDDOWN(AA1208*0.06-MIN(50000,AA1208)*0.03,-2))+MAX(0,ROUNDDOWN(AA1208*0.04-MIN(50000,AA1208)*0.02,-2)))</f>
        <v/>
      </c>
      <c r="AD1208" s="18">
        <f>IF(M1208&lt;=450000,0,MAX(0,ROUNDDOWN(AB1208*0.06-MIN(50000,AB1208)*0.03,-2))+MAX(0,ROUNDDOWN(AB1208*0.04-MIN(50000,AB1208)*0.02,-2)))</f>
        <v/>
      </c>
      <c r="AE1208" s="18">
        <f>Y1208-Z1208</f>
        <v/>
      </c>
      <c r="AF1208" s="18">
        <f>AC1208-AD1208</f>
        <v/>
      </c>
      <c r="AG1208" s="18">
        <f>AE1208+AF1208</f>
        <v/>
      </c>
      <c r="AH1208" s="20">
        <f>IF(W1208&lt;=0,0,LOOKUP(W1208,{0,1950001,3300001,6950001,9000001,18000001,40000001},{0.05,0.1,0.2,0.23,0.33,0.4,0.45}))</f>
        <v/>
      </c>
    </row>
    <row r="1209">
      <c r="A1209" t="inlineStr">
        <is>
          <t>1万円刻み 3区分8万円ずつ</t>
        </is>
      </c>
      <c r="B1209" s="18">
        <f>'4_1万円刻み'!$A$377</f>
        <v/>
      </c>
      <c r="C1209" s="19" t="n">
        <v>2026</v>
      </c>
      <c r="D1209" t="inlineStr">
        <is>
          <t>いいえ</t>
        </is>
      </c>
      <c r="E1209" s="18" t="n">
        <v>80000</v>
      </c>
      <c r="F1209" s="18" t="n">
        <v>0</v>
      </c>
      <c r="G1209" s="18" t="n">
        <v>80000</v>
      </c>
      <c r="H1209" s="18" t="n">
        <v>80000</v>
      </c>
      <c r="I1209" s="18" t="n">
        <v>0</v>
      </c>
      <c r="J1209" s="18">
        <f>ROUND(MIN(B1209/12,650000)*12*0.0915+MIN(B1209/12,1390000)*12*(0.0504+0)+B1209*0.005,0)</f>
        <v/>
      </c>
      <c r="K1209" s="18" t="n">
        <v>0</v>
      </c>
      <c r="L1209" s="18" t="n">
        <v>0</v>
      </c>
      <c r="M1209" s="18">
        <f>ROUND(IF(C1209&gt;=2026,IF(B1209&lt;741000,0,IF(B1209&lt;2191000,B1209-740000,IF(B1209&lt;2193000,1451000,IF(B1209&lt;2196000,1453000,IF(B1209&lt;2200000,1456000,IF(B1209&lt;3600000,ROUNDDOWN(B1209/4,-3)*2.8-80000,IF(B1209&lt;6600000,ROUNDDOWN(B1209/4,-3)*3.2-440000,IF(B1209&lt;8500000,ROUNDDOWN(B1209*0.9,0)-1100000,B1209-1950000)))))))),IF(B1209&lt;651000,0,IF(B1209&lt;1900000,B1209-650000,IF(B1209&lt;3600000,ROUNDDOWN(B1209/4,-3)*2.8-80000,IF(B1209&lt;6600000,ROUNDDOWN(B1209/4,-3)*3.2-440000,IF(B1209&lt;8500000,ROUNDDOWN(B1209*0.9,0)-1100000,B1209-1950000)))))),0)</f>
        <v/>
      </c>
      <c r="N1209" s="18">
        <f>IF(M1209&gt;23500000,NA(),IF(C1209&gt;=2026,IF(M1209&lt;=4890000,1040000,IF(M1209&lt;=6550000,670000,620000)),IF(M1209&lt;=1320000,950000,IF(M1209&lt;=3360000,880000,IF(M1209&lt;=4890000,680000,IF(M1209&lt;=6550000,630000,580000))))))</f>
        <v/>
      </c>
      <c r="O1209" s="18">
        <f>IF(F1209&lt;=0,IF(AND(D1209="はい",C1209&gt;=2026,C1209&lt;=2027),IF(E1209&lt;=0,0,IF(E1209&lt;=30000,E1209,IF(E1209&lt;=60000,ROUNDUP(E1209/2,0)+15000,IF(E1209&lt;=120000,ROUNDUP(E1209/4,0)+30000,60000)))),IF(E1209&lt;=0,0,IF(E1209&lt;=20000,E1209,IF(E1209&lt;=40000,ROUNDUP(E1209/2,0)+10000,IF(E1209&lt;=80000,ROUNDUP(E1209/4,0)+20000,40000))))),IF(E1209&lt;=0,IF(F1209&lt;=0,0,IF(F1209&lt;=25000,F1209,IF(F1209&lt;=50000,ROUNDUP(F1209/2,0)+12500,IF(F1209&lt;=100000,ROUNDUP(F1209/4,0)+25000,50000)))),MAX(IF(F1209&lt;=0,0,IF(F1209&lt;=25000,F1209,IF(F1209&lt;=50000,ROUNDUP(F1209/2,0)+12500,IF(F1209&lt;=100000,ROUNDUP(F1209/4,0)+25000,50000)))),MIN(IF(AND(D1209="はい",C1209&gt;=2026,C1209&lt;=2027),IF(E1209&lt;=0,0,IF(E1209&lt;=30000,E1209,IF(E1209&lt;=60000,ROUNDUP(E1209/2,0)+15000,IF(E1209&lt;=120000,ROUNDUP(E1209/4,0)+30000,60000)))),IF(E1209&lt;=0,0,IF(E1209&lt;=20000,E1209,IF(E1209&lt;=40000,ROUNDUP(E1209/2,0)+10000,IF(E1209&lt;=80000,ROUNDUP(E1209/4,0)+20000,40000)))))+IF(F1209&lt;=0,0,IF(F1209&lt;=25000,F1209,IF(F1209&lt;=50000,ROUNDUP(F1209/2,0)+12500,IF(F1209&lt;=100000,ROUNDUP(F1209/4,0)+25000,50000)))),IF(AND(D1209="はい",C1209&gt;=2026,C1209&lt;=2027),60000,40000)))))</f>
        <v/>
      </c>
      <c r="P1209" s="18">
        <f>IF(G1209&lt;=0,0,IF(G1209&lt;=20000,G1209,IF(G1209&lt;=40000,ROUNDUP(G1209/2,0)+10000,IF(G1209&lt;=80000,ROUNDUP(G1209/4,0)+20000,40000))))</f>
        <v/>
      </c>
      <c r="Q1209" s="18">
        <f>IF(I1209&lt;=0,IF(H1209&lt;=0,0,IF(H1209&lt;=20000,H1209,IF(H1209&lt;=40000,ROUNDUP(H1209/2,0)+10000,IF(H1209&lt;=80000,ROUNDUP(H1209/4,0)+20000,40000)))),IF(H1209&lt;=0,IF(I1209&lt;=0,0,IF(I1209&lt;=25000,I1209,IF(I1209&lt;=50000,ROUNDUP(I1209/2,0)+12500,IF(I1209&lt;=100000,ROUNDUP(I1209/4,0)+25000,50000)))),MAX(IF(I1209&lt;=0,0,IF(I1209&lt;=25000,I1209,IF(I1209&lt;=50000,ROUNDUP(I1209/2,0)+12500,IF(I1209&lt;=100000,ROUNDUP(I1209/4,0)+25000,50000)))),MIN(IF(H1209&lt;=0,0,IF(H1209&lt;=20000,H1209,IF(H1209&lt;=40000,ROUNDUP(H1209/2,0)+10000,IF(H1209&lt;=80000,ROUNDUP(H1209/4,0)+20000,40000))))+IF(I1209&lt;=0,0,IF(I1209&lt;=25000,I1209,IF(I1209&lt;=50000,ROUNDUP(I1209/2,0)+12500,IF(I1209&lt;=100000,ROUNDUP(I1209/4,0)+25000,50000)))),40000))))</f>
        <v/>
      </c>
      <c r="R1209" s="18">
        <f>MIN(120000,O1209+P1209+Q1209)</f>
        <v/>
      </c>
      <c r="S1209" s="18">
        <f>IF(F1209&lt;=0,IF(E1209&lt;=0,0,IF(E1209&lt;=12000,E1209,IF(E1209&lt;=32000,ROUNDUP(E1209/2,0)+6000,IF(E1209&lt;=56000,ROUNDUP(E1209/4,0)+14000,28000)))),IF(E1209&lt;=0,IF(F1209&lt;=0,0,IF(F1209&lt;=15000,F1209,IF(F1209&lt;=40000,ROUNDUP(F1209/2,0)+7500,IF(F1209&lt;=70000,ROUNDUP(F1209/4,0)+17500,35000)))),MAX(IF(F1209&lt;=0,0,IF(F1209&lt;=15000,F1209,IF(F1209&lt;=40000,ROUNDUP(F1209/2,0)+7500,IF(F1209&lt;=70000,ROUNDUP(F1209/4,0)+17500,35000)))),MIN(IF(E1209&lt;=0,0,IF(E1209&lt;=12000,E1209,IF(E1209&lt;=32000,ROUNDUP(E1209/2,0)+6000,IF(E1209&lt;=56000,ROUNDUP(E1209/4,0)+14000,28000))))+IF(F1209&lt;=0,0,IF(F1209&lt;=15000,F1209,IF(F1209&lt;=40000,ROUNDUP(F1209/2,0)+7500,IF(F1209&lt;=70000,ROUNDUP(F1209/4,0)+17500,35000)))),28000))))</f>
        <v/>
      </c>
      <c r="T1209" s="18">
        <f>IF(G1209&lt;=0,0,IF(G1209&lt;=12000,G1209,IF(G1209&lt;=32000,ROUNDUP(G1209/2,0)+6000,IF(G1209&lt;=56000,ROUNDUP(G1209/4,0)+14000,28000))))</f>
        <v/>
      </c>
      <c r="U1209" s="18">
        <f>IF(I1209&lt;=0,IF(H1209&lt;=0,0,IF(H1209&lt;=12000,H1209,IF(H1209&lt;=32000,ROUNDUP(H1209/2,0)+6000,IF(H1209&lt;=56000,ROUNDUP(H1209/4,0)+14000,28000)))),IF(H1209&lt;=0,IF(I1209&lt;=0,0,IF(I1209&lt;=15000,I1209,IF(I1209&lt;=40000,ROUNDUP(I1209/2,0)+7500,IF(I1209&lt;=70000,ROUNDUP(I1209/4,0)+17500,35000)))),MAX(IF(I1209&lt;=0,0,IF(I1209&lt;=15000,I1209,IF(I1209&lt;=40000,ROUNDUP(I1209/2,0)+7500,IF(I1209&lt;=70000,ROUNDUP(I1209/4,0)+17500,35000)))),MIN(IF(H1209&lt;=0,0,IF(H1209&lt;=12000,H1209,IF(H1209&lt;=32000,ROUNDUP(H1209/2,0)+6000,IF(H1209&lt;=56000,ROUNDUP(H1209/4,0)+14000,28000))))+IF(I1209&lt;=0,0,IF(I1209&lt;=15000,I1209,IF(I1209&lt;=40000,ROUNDUP(I1209/2,0)+7500,IF(I1209&lt;=70000,ROUNDUP(I1209/4,0)+17500,35000)))),28000))))</f>
        <v/>
      </c>
      <c r="V1209" s="18">
        <f>MIN(70000,S1209+T1209+U1209)</f>
        <v/>
      </c>
      <c r="W1209" s="18">
        <f>MAX(0,ROUNDDOWN(M1209-J1209-N1209-K1209-0,-3))</f>
        <v/>
      </c>
      <c r="X1209" s="18">
        <f>MAX(0,ROUNDDOWN(M1209-J1209-N1209-K1209-R1209,-3))</f>
        <v/>
      </c>
      <c r="Y1209" s="18">
        <f>IF(W1209&lt;=0,0,ROUNDDOWN((W1209*LOOKUP(W1209,{0,1950001,3300001,6950001,9000001,18000001,40000001},{0.05,0.1,0.2,0.23,0.33,0.4,0.45})-LOOKUP(W1209,{0,1950001,3300001,6950001,9000001,18000001,40000001},{0,97500,427500,636000,1536000,2796000,4796000}))*1.021,-2))</f>
        <v/>
      </c>
      <c r="Z1209" s="18">
        <f>IF(X1209&lt;=0,0,ROUNDDOWN((X1209*LOOKUP(X1209,{0,1950001,3300001,6950001,9000001,18000001,40000001},{0.05,0.1,0.2,0.23,0.33,0.4,0.45})-LOOKUP(X1209,{0,1950001,3300001,6950001,9000001,18000001,40000001},{0,97500,427500,636000,1536000,2796000,4796000}))*1.021,-2))</f>
        <v/>
      </c>
      <c r="AA1209" s="18">
        <f>MAX(0,ROUNDDOWN(M1209-J1209-430000-L1209-0,-3))</f>
        <v/>
      </c>
      <c r="AB1209" s="18">
        <f>MAX(0,ROUNDDOWN(M1209-J1209-430000-L1209-V1209,-3))</f>
        <v/>
      </c>
      <c r="AC1209" s="18">
        <f>IF(M1209&lt;=450000,0,MAX(0,ROUNDDOWN(AA1209*0.06-MIN(50000,AA1209)*0.03,-2))+MAX(0,ROUNDDOWN(AA1209*0.04-MIN(50000,AA1209)*0.02,-2)))</f>
        <v/>
      </c>
      <c r="AD1209" s="18">
        <f>IF(M1209&lt;=450000,0,MAX(0,ROUNDDOWN(AB1209*0.06-MIN(50000,AB1209)*0.03,-2))+MAX(0,ROUNDDOWN(AB1209*0.04-MIN(50000,AB1209)*0.02,-2)))</f>
        <v/>
      </c>
      <c r="AE1209" s="18">
        <f>Y1209-Z1209</f>
        <v/>
      </c>
      <c r="AF1209" s="18">
        <f>AC1209-AD1209</f>
        <v/>
      </c>
      <c r="AG1209" s="18">
        <f>AE1209+AF1209</f>
        <v/>
      </c>
      <c r="AH1209" s="20">
        <f>IF(W1209&lt;=0,0,LOOKUP(W1209,{0,1950001,3300001,6950001,9000001,18000001,40000001},{0.05,0.1,0.2,0.23,0.33,0.4,0.45}))</f>
        <v/>
      </c>
    </row>
    <row r="1210">
      <c r="A1210" t="inlineStr">
        <is>
          <t>1万円刻み 一般8万円</t>
        </is>
      </c>
      <c r="B1210" s="18">
        <f>'4_1万円刻み'!$A$377</f>
        <v/>
      </c>
      <c r="C1210" s="19" t="n">
        <v>2026</v>
      </c>
      <c r="D1210" t="inlineStr">
        <is>
          <t>いいえ</t>
        </is>
      </c>
      <c r="E1210" s="18" t="n">
        <v>80000</v>
      </c>
      <c r="F1210" s="18" t="n">
        <v>0</v>
      </c>
      <c r="G1210" s="18" t="n">
        <v>0</v>
      </c>
      <c r="H1210" s="18" t="n">
        <v>0</v>
      </c>
      <c r="I1210" s="18" t="n">
        <v>0</v>
      </c>
      <c r="J1210" s="18">
        <f>ROUND(MIN(B1210/12,650000)*12*0.0915+MIN(B1210/12,1390000)*12*(0.0504+0)+B1210*0.005,0)</f>
        <v/>
      </c>
      <c r="K1210" s="18" t="n">
        <v>0</v>
      </c>
      <c r="L1210" s="18" t="n">
        <v>0</v>
      </c>
      <c r="M1210" s="18">
        <f>ROUND(IF(C1210&gt;=2026,IF(B1210&lt;741000,0,IF(B1210&lt;2191000,B1210-740000,IF(B1210&lt;2193000,1451000,IF(B1210&lt;2196000,1453000,IF(B1210&lt;2200000,1456000,IF(B1210&lt;3600000,ROUNDDOWN(B1210/4,-3)*2.8-80000,IF(B1210&lt;6600000,ROUNDDOWN(B1210/4,-3)*3.2-440000,IF(B1210&lt;8500000,ROUNDDOWN(B1210*0.9,0)-1100000,B1210-1950000)))))))),IF(B1210&lt;651000,0,IF(B1210&lt;1900000,B1210-650000,IF(B1210&lt;3600000,ROUNDDOWN(B1210/4,-3)*2.8-80000,IF(B1210&lt;6600000,ROUNDDOWN(B1210/4,-3)*3.2-440000,IF(B1210&lt;8500000,ROUNDDOWN(B1210*0.9,0)-1100000,B1210-1950000)))))),0)</f>
        <v/>
      </c>
      <c r="N1210" s="18">
        <f>IF(M1210&gt;23500000,NA(),IF(C1210&gt;=2026,IF(M1210&lt;=4890000,1040000,IF(M1210&lt;=6550000,670000,620000)),IF(M1210&lt;=1320000,950000,IF(M1210&lt;=3360000,880000,IF(M1210&lt;=4890000,680000,IF(M1210&lt;=6550000,630000,580000))))))</f>
        <v/>
      </c>
      <c r="O1210" s="18">
        <f>IF(F1210&lt;=0,IF(AND(D1210="はい",C1210&gt;=2026,C1210&lt;=2027),IF(E1210&lt;=0,0,IF(E1210&lt;=30000,E1210,IF(E1210&lt;=60000,ROUNDUP(E1210/2,0)+15000,IF(E1210&lt;=120000,ROUNDUP(E1210/4,0)+30000,60000)))),IF(E1210&lt;=0,0,IF(E1210&lt;=20000,E1210,IF(E1210&lt;=40000,ROUNDUP(E1210/2,0)+10000,IF(E1210&lt;=80000,ROUNDUP(E1210/4,0)+20000,40000))))),IF(E1210&lt;=0,IF(F1210&lt;=0,0,IF(F1210&lt;=25000,F1210,IF(F1210&lt;=50000,ROUNDUP(F1210/2,0)+12500,IF(F1210&lt;=100000,ROUNDUP(F1210/4,0)+25000,50000)))),MAX(IF(F1210&lt;=0,0,IF(F1210&lt;=25000,F1210,IF(F1210&lt;=50000,ROUNDUP(F1210/2,0)+12500,IF(F1210&lt;=100000,ROUNDUP(F1210/4,0)+25000,50000)))),MIN(IF(AND(D1210="はい",C1210&gt;=2026,C1210&lt;=2027),IF(E1210&lt;=0,0,IF(E1210&lt;=30000,E1210,IF(E1210&lt;=60000,ROUNDUP(E1210/2,0)+15000,IF(E1210&lt;=120000,ROUNDUP(E1210/4,0)+30000,60000)))),IF(E1210&lt;=0,0,IF(E1210&lt;=20000,E1210,IF(E1210&lt;=40000,ROUNDUP(E1210/2,0)+10000,IF(E1210&lt;=80000,ROUNDUP(E1210/4,0)+20000,40000)))))+IF(F1210&lt;=0,0,IF(F1210&lt;=25000,F1210,IF(F1210&lt;=50000,ROUNDUP(F1210/2,0)+12500,IF(F1210&lt;=100000,ROUNDUP(F1210/4,0)+25000,50000)))),IF(AND(D1210="はい",C1210&gt;=2026,C1210&lt;=2027),60000,40000)))))</f>
        <v/>
      </c>
      <c r="P1210" s="18">
        <f>IF(G1210&lt;=0,0,IF(G1210&lt;=20000,G1210,IF(G1210&lt;=40000,ROUNDUP(G1210/2,0)+10000,IF(G1210&lt;=80000,ROUNDUP(G1210/4,0)+20000,40000))))</f>
        <v/>
      </c>
      <c r="Q1210" s="18">
        <f>IF(I1210&lt;=0,IF(H1210&lt;=0,0,IF(H1210&lt;=20000,H1210,IF(H1210&lt;=40000,ROUNDUP(H1210/2,0)+10000,IF(H1210&lt;=80000,ROUNDUP(H1210/4,0)+20000,40000)))),IF(H1210&lt;=0,IF(I1210&lt;=0,0,IF(I1210&lt;=25000,I1210,IF(I1210&lt;=50000,ROUNDUP(I1210/2,0)+12500,IF(I1210&lt;=100000,ROUNDUP(I1210/4,0)+25000,50000)))),MAX(IF(I1210&lt;=0,0,IF(I1210&lt;=25000,I1210,IF(I1210&lt;=50000,ROUNDUP(I1210/2,0)+12500,IF(I1210&lt;=100000,ROUNDUP(I1210/4,0)+25000,50000)))),MIN(IF(H1210&lt;=0,0,IF(H1210&lt;=20000,H1210,IF(H1210&lt;=40000,ROUNDUP(H1210/2,0)+10000,IF(H1210&lt;=80000,ROUNDUP(H1210/4,0)+20000,40000))))+IF(I1210&lt;=0,0,IF(I1210&lt;=25000,I1210,IF(I1210&lt;=50000,ROUNDUP(I1210/2,0)+12500,IF(I1210&lt;=100000,ROUNDUP(I1210/4,0)+25000,50000)))),40000))))</f>
        <v/>
      </c>
      <c r="R1210" s="18">
        <f>MIN(120000,O1210+P1210+Q1210)</f>
        <v/>
      </c>
      <c r="S1210" s="18">
        <f>IF(F1210&lt;=0,IF(E1210&lt;=0,0,IF(E1210&lt;=12000,E1210,IF(E1210&lt;=32000,ROUNDUP(E1210/2,0)+6000,IF(E1210&lt;=56000,ROUNDUP(E1210/4,0)+14000,28000)))),IF(E1210&lt;=0,IF(F1210&lt;=0,0,IF(F1210&lt;=15000,F1210,IF(F1210&lt;=40000,ROUNDUP(F1210/2,0)+7500,IF(F1210&lt;=70000,ROUNDUP(F1210/4,0)+17500,35000)))),MAX(IF(F1210&lt;=0,0,IF(F1210&lt;=15000,F1210,IF(F1210&lt;=40000,ROUNDUP(F1210/2,0)+7500,IF(F1210&lt;=70000,ROUNDUP(F1210/4,0)+17500,35000)))),MIN(IF(E1210&lt;=0,0,IF(E1210&lt;=12000,E1210,IF(E1210&lt;=32000,ROUNDUP(E1210/2,0)+6000,IF(E1210&lt;=56000,ROUNDUP(E1210/4,0)+14000,28000))))+IF(F1210&lt;=0,0,IF(F1210&lt;=15000,F1210,IF(F1210&lt;=40000,ROUNDUP(F1210/2,0)+7500,IF(F1210&lt;=70000,ROUNDUP(F1210/4,0)+17500,35000)))),28000))))</f>
        <v/>
      </c>
      <c r="T1210" s="18">
        <f>IF(G1210&lt;=0,0,IF(G1210&lt;=12000,G1210,IF(G1210&lt;=32000,ROUNDUP(G1210/2,0)+6000,IF(G1210&lt;=56000,ROUNDUP(G1210/4,0)+14000,28000))))</f>
        <v/>
      </c>
      <c r="U1210" s="18">
        <f>IF(I1210&lt;=0,IF(H1210&lt;=0,0,IF(H1210&lt;=12000,H1210,IF(H1210&lt;=32000,ROUNDUP(H1210/2,0)+6000,IF(H1210&lt;=56000,ROUNDUP(H1210/4,0)+14000,28000)))),IF(H1210&lt;=0,IF(I1210&lt;=0,0,IF(I1210&lt;=15000,I1210,IF(I1210&lt;=40000,ROUNDUP(I1210/2,0)+7500,IF(I1210&lt;=70000,ROUNDUP(I1210/4,0)+17500,35000)))),MAX(IF(I1210&lt;=0,0,IF(I1210&lt;=15000,I1210,IF(I1210&lt;=40000,ROUNDUP(I1210/2,0)+7500,IF(I1210&lt;=70000,ROUNDUP(I1210/4,0)+17500,35000)))),MIN(IF(H1210&lt;=0,0,IF(H1210&lt;=12000,H1210,IF(H1210&lt;=32000,ROUNDUP(H1210/2,0)+6000,IF(H1210&lt;=56000,ROUNDUP(H1210/4,0)+14000,28000))))+IF(I1210&lt;=0,0,IF(I1210&lt;=15000,I1210,IF(I1210&lt;=40000,ROUNDUP(I1210/2,0)+7500,IF(I1210&lt;=70000,ROUNDUP(I1210/4,0)+17500,35000)))),28000))))</f>
        <v/>
      </c>
      <c r="V1210" s="18">
        <f>MIN(70000,S1210+T1210+U1210)</f>
        <v/>
      </c>
      <c r="W1210" s="18">
        <f>MAX(0,ROUNDDOWN(M1210-J1210-N1210-K1210-0,-3))</f>
        <v/>
      </c>
      <c r="X1210" s="18">
        <f>MAX(0,ROUNDDOWN(M1210-J1210-N1210-K1210-R1210,-3))</f>
        <v/>
      </c>
      <c r="Y1210" s="18">
        <f>IF(W1210&lt;=0,0,ROUNDDOWN((W1210*LOOKUP(W1210,{0,1950001,3300001,6950001,9000001,18000001,40000001},{0.05,0.1,0.2,0.23,0.33,0.4,0.45})-LOOKUP(W1210,{0,1950001,3300001,6950001,9000001,18000001,40000001},{0,97500,427500,636000,1536000,2796000,4796000}))*1.021,-2))</f>
        <v/>
      </c>
      <c r="Z1210" s="18">
        <f>IF(X1210&lt;=0,0,ROUNDDOWN((X1210*LOOKUP(X1210,{0,1950001,3300001,6950001,9000001,18000001,40000001},{0.05,0.1,0.2,0.23,0.33,0.4,0.45})-LOOKUP(X1210,{0,1950001,3300001,6950001,9000001,18000001,40000001},{0,97500,427500,636000,1536000,2796000,4796000}))*1.021,-2))</f>
        <v/>
      </c>
      <c r="AA1210" s="18">
        <f>MAX(0,ROUNDDOWN(M1210-J1210-430000-L1210-0,-3))</f>
        <v/>
      </c>
      <c r="AB1210" s="18">
        <f>MAX(0,ROUNDDOWN(M1210-J1210-430000-L1210-V1210,-3))</f>
        <v/>
      </c>
      <c r="AC1210" s="18">
        <f>IF(M1210&lt;=450000,0,MAX(0,ROUNDDOWN(AA1210*0.06-MIN(50000,AA1210)*0.03,-2))+MAX(0,ROUNDDOWN(AA1210*0.04-MIN(50000,AA1210)*0.02,-2)))</f>
        <v/>
      </c>
      <c r="AD1210" s="18">
        <f>IF(M1210&lt;=450000,0,MAX(0,ROUNDDOWN(AB1210*0.06-MIN(50000,AB1210)*0.03,-2))+MAX(0,ROUNDDOWN(AB1210*0.04-MIN(50000,AB1210)*0.02,-2)))</f>
        <v/>
      </c>
      <c r="AE1210" s="18">
        <f>Y1210-Z1210</f>
        <v/>
      </c>
      <c r="AF1210" s="18">
        <f>AC1210-AD1210</f>
        <v/>
      </c>
      <c r="AG1210" s="18">
        <f>AE1210+AF1210</f>
        <v/>
      </c>
      <c r="AH1210" s="20">
        <f>IF(W1210&lt;=0,0,LOOKUP(W1210,{0,1950001,3300001,6950001,9000001,18000001,40000001},{0.05,0.1,0.2,0.23,0.33,0.4,0.45}))</f>
        <v/>
      </c>
    </row>
    <row r="1211">
      <c r="A1211" t="inlineStr">
        <is>
          <t>1万円刻み 特例あり一般12万円</t>
        </is>
      </c>
      <c r="B1211" s="18">
        <f>'4_1万円刻み'!$A$377</f>
        <v/>
      </c>
      <c r="C1211" s="19" t="n">
        <v>2026</v>
      </c>
      <c r="D1211" t="inlineStr">
        <is>
          <t>はい</t>
        </is>
      </c>
      <c r="E1211" s="18" t="n">
        <v>120000</v>
      </c>
      <c r="F1211" s="18" t="n">
        <v>0</v>
      </c>
      <c r="G1211" s="18" t="n">
        <v>0</v>
      </c>
      <c r="H1211" s="18" t="n">
        <v>0</v>
      </c>
      <c r="I1211" s="18" t="n">
        <v>0</v>
      </c>
      <c r="J1211" s="18">
        <f>ROUND(MIN(B1211/12,650000)*12*0.0915+MIN(B1211/12,1390000)*12*(0.0504+0)+B1211*0.005,0)</f>
        <v/>
      </c>
      <c r="K1211" s="18" t="n">
        <v>0</v>
      </c>
      <c r="L1211" s="18" t="n">
        <v>0</v>
      </c>
      <c r="M1211" s="18">
        <f>ROUND(IF(C1211&gt;=2026,IF(B1211&lt;741000,0,IF(B1211&lt;2191000,B1211-740000,IF(B1211&lt;2193000,1451000,IF(B1211&lt;2196000,1453000,IF(B1211&lt;2200000,1456000,IF(B1211&lt;3600000,ROUNDDOWN(B1211/4,-3)*2.8-80000,IF(B1211&lt;6600000,ROUNDDOWN(B1211/4,-3)*3.2-440000,IF(B1211&lt;8500000,ROUNDDOWN(B1211*0.9,0)-1100000,B1211-1950000)))))))),IF(B1211&lt;651000,0,IF(B1211&lt;1900000,B1211-650000,IF(B1211&lt;3600000,ROUNDDOWN(B1211/4,-3)*2.8-80000,IF(B1211&lt;6600000,ROUNDDOWN(B1211/4,-3)*3.2-440000,IF(B1211&lt;8500000,ROUNDDOWN(B1211*0.9,0)-1100000,B1211-1950000)))))),0)</f>
        <v/>
      </c>
      <c r="N1211" s="18">
        <f>IF(M1211&gt;23500000,NA(),IF(C1211&gt;=2026,IF(M1211&lt;=4890000,1040000,IF(M1211&lt;=6550000,670000,620000)),IF(M1211&lt;=1320000,950000,IF(M1211&lt;=3360000,880000,IF(M1211&lt;=4890000,680000,IF(M1211&lt;=6550000,630000,580000))))))</f>
        <v/>
      </c>
      <c r="O1211" s="18">
        <f>IF(F1211&lt;=0,IF(AND(D1211="はい",C1211&gt;=2026,C1211&lt;=2027),IF(E1211&lt;=0,0,IF(E1211&lt;=30000,E1211,IF(E1211&lt;=60000,ROUNDUP(E1211/2,0)+15000,IF(E1211&lt;=120000,ROUNDUP(E1211/4,0)+30000,60000)))),IF(E1211&lt;=0,0,IF(E1211&lt;=20000,E1211,IF(E1211&lt;=40000,ROUNDUP(E1211/2,0)+10000,IF(E1211&lt;=80000,ROUNDUP(E1211/4,0)+20000,40000))))),IF(E1211&lt;=0,IF(F1211&lt;=0,0,IF(F1211&lt;=25000,F1211,IF(F1211&lt;=50000,ROUNDUP(F1211/2,0)+12500,IF(F1211&lt;=100000,ROUNDUP(F1211/4,0)+25000,50000)))),MAX(IF(F1211&lt;=0,0,IF(F1211&lt;=25000,F1211,IF(F1211&lt;=50000,ROUNDUP(F1211/2,0)+12500,IF(F1211&lt;=100000,ROUNDUP(F1211/4,0)+25000,50000)))),MIN(IF(AND(D1211="はい",C1211&gt;=2026,C1211&lt;=2027),IF(E1211&lt;=0,0,IF(E1211&lt;=30000,E1211,IF(E1211&lt;=60000,ROUNDUP(E1211/2,0)+15000,IF(E1211&lt;=120000,ROUNDUP(E1211/4,0)+30000,60000)))),IF(E1211&lt;=0,0,IF(E1211&lt;=20000,E1211,IF(E1211&lt;=40000,ROUNDUP(E1211/2,0)+10000,IF(E1211&lt;=80000,ROUNDUP(E1211/4,0)+20000,40000)))))+IF(F1211&lt;=0,0,IF(F1211&lt;=25000,F1211,IF(F1211&lt;=50000,ROUNDUP(F1211/2,0)+12500,IF(F1211&lt;=100000,ROUNDUP(F1211/4,0)+25000,50000)))),IF(AND(D1211="はい",C1211&gt;=2026,C1211&lt;=2027),60000,40000)))))</f>
        <v/>
      </c>
      <c r="P1211" s="18">
        <f>IF(G1211&lt;=0,0,IF(G1211&lt;=20000,G1211,IF(G1211&lt;=40000,ROUNDUP(G1211/2,0)+10000,IF(G1211&lt;=80000,ROUNDUP(G1211/4,0)+20000,40000))))</f>
        <v/>
      </c>
      <c r="Q1211" s="18">
        <f>IF(I1211&lt;=0,IF(H1211&lt;=0,0,IF(H1211&lt;=20000,H1211,IF(H1211&lt;=40000,ROUNDUP(H1211/2,0)+10000,IF(H1211&lt;=80000,ROUNDUP(H1211/4,0)+20000,40000)))),IF(H1211&lt;=0,IF(I1211&lt;=0,0,IF(I1211&lt;=25000,I1211,IF(I1211&lt;=50000,ROUNDUP(I1211/2,0)+12500,IF(I1211&lt;=100000,ROUNDUP(I1211/4,0)+25000,50000)))),MAX(IF(I1211&lt;=0,0,IF(I1211&lt;=25000,I1211,IF(I1211&lt;=50000,ROUNDUP(I1211/2,0)+12500,IF(I1211&lt;=100000,ROUNDUP(I1211/4,0)+25000,50000)))),MIN(IF(H1211&lt;=0,0,IF(H1211&lt;=20000,H1211,IF(H1211&lt;=40000,ROUNDUP(H1211/2,0)+10000,IF(H1211&lt;=80000,ROUNDUP(H1211/4,0)+20000,40000))))+IF(I1211&lt;=0,0,IF(I1211&lt;=25000,I1211,IF(I1211&lt;=50000,ROUNDUP(I1211/2,0)+12500,IF(I1211&lt;=100000,ROUNDUP(I1211/4,0)+25000,50000)))),40000))))</f>
        <v/>
      </c>
      <c r="R1211" s="18">
        <f>MIN(120000,O1211+P1211+Q1211)</f>
        <v/>
      </c>
      <c r="S1211" s="18">
        <f>IF(F1211&lt;=0,IF(E1211&lt;=0,0,IF(E1211&lt;=12000,E1211,IF(E1211&lt;=32000,ROUNDUP(E1211/2,0)+6000,IF(E1211&lt;=56000,ROUNDUP(E1211/4,0)+14000,28000)))),IF(E1211&lt;=0,IF(F1211&lt;=0,0,IF(F1211&lt;=15000,F1211,IF(F1211&lt;=40000,ROUNDUP(F1211/2,0)+7500,IF(F1211&lt;=70000,ROUNDUP(F1211/4,0)+17500,35000)))),MAX(IF(F1211&lt;=0,0,IF(F1211&lt;=15000,F1211,IF(F1211&lt;=40000,ROUNDUP(F1211/2,0)+7500,IF(F1211&lt;=70000,ROUNDUP(F1211/4,0)+17500,35000)))),MIN(IF(E1211&lt;=0,0,IF(E1211&lt;=12000,E1211,IF(E1211&lt;=32000,ROUNDUP(E1211/2,0)+6000,IF(E1211&lt;=56000,ROUNDUP(E1211/4,0)+14000,28000))))+IF(F1211&lt;=0,0,IF(F1211&lt;=15000,F1211,IF(F1211&lt;=40000,ROUNDUP(F1211/2,0)+7500,IF(F1211&lt;=70000,ROUNDUP(F1211/4,0)+17500,35000)))),28000))))</f>
        <v/>
      </c>
      <c r="T1211" s="18">
        <f>IF(G1211&lt;=0,0,IF(G1211&lt;=12000,G1211,IF(G1211&lt;=32000,ROUNDUP(G1211/2,0)+6000,IF(G1211&lt;=56000,ROUNDUP(G1211/4,0)+14000,28000))))</f>
        <v/>
      </c>
      <c r="U1211" s="18">
        <f>IF(I1211&lt;=0,IF(H1211&lt;=0,0,IF(H1211&lt;=12000,H1211,IF(H1211&lt;=32000,ROUNDUP(H1211/2,0)+6000,IF(H1211&lt;=56000,ROUNDUP(H1211/4,0)+14000,28000)))),IF(H1211&lt;=0,IF(I1211&lt;=0,0,IF(I1211&lt;=15000,I1211,IF(I1211&lt;=40000,ROUNDUP(I1211/2,0)+7500,IF(I1211&lt;=70000,ROUNDUP(I1211/4,0)+17500,35000)))),MAX(IF(I1211&lt;=0,0,IF(I1211&lt;=15000,I1211,IF(I1211&lt;=40000,ROUNDUP(I1211/2,0)+7500,IF(I1211&lt;=70000,ROUNDUP(I1211/4,0)+17500,35000)))),MIN(IF(H1211&lt;=0,0,IF(H1211&lt;=12000,H1211,IF(H1211&lt;=32000,ROUNDUP(H1211/2,0)+6000,IF(H1211&lt;=56000,ROUNDUP(H1211/4,0)+14000,28000))))+IF(I1211&lt;=0,0,IF(I1211&lt;=15000,I1211,IF(I1211&lt;=40000,ROUNDUP(I1211/2,0)+7500,IF(I1211&lt;=70000,ROUNDUP(I1211/4,0)+17500,35000)))),28000))))</f>
        <v/>
      </c>
      <c r="V1211" s="18">
        <f>MIN(70000,S1211+T1211+U1211)</f>
        <v/>
      </c>
      <c r="W1211" s="18">
        <f>MAX(0,ROUNDDOWN(M1211-J1211-N1211-K1211-0,-3))</f>
        <v/>
      </c>
      <c r="X1211" s="18">
        <f>MAX(0,ROUNDDOWN(M1211-J1211-N1211-K1211-R1211,-3))</f>
        <v/>
      </c>
      <c r="Y1211" s="18">
        <f>IF(W1211&lt;=0,0,ROUNDDOWN((W1211*LOOKUP(W1211,{0,1950001,3300001,6950001,9000001,18000001,40000001},{0.05,0.1,0.2,0.23,0.33,0.4,0.45})-LOOKUP(W1211,{0,1950001,3300001,6950001,9000001,18000001,40000001},{0,97500,427500,636000,1536000,2796000,4796000}))*1.021,-2))</f>
        <v/>
      </c>
      <c r="Z1211" s="18">
        <f>IF(X1211&lt;=0,0,ROUNDDOWN((X1211*LOOKUP(X1211,{0,1950001,3300001,6950001,9000001,18000001,40000001},{0.05,0.1,0.2,0.23,0.33,0.4,0.45})-LOOKUP(X1211,{0,1950001,3300001,6950001,9000001,18000001,40000001},{0,97500,427500,636000,1536000,2796000,4796000}))*1.021,-2))</f>
        <v/>
      </c>
      <c r="AA1211" s="18">
        <f>MAX(0,ROUNDDOWN(M1211-J1211-430000-L1211-0,-3))</f>
        <v/>
      </c>
      <c r="AB1211" s="18">
        <f>MAX(0,ROUNDDOWN(M1211-J1211-430000-L1211-V1211,-3))</f>
        <v/>
      </c>
      <c r="AC1211" s="18">
        <f>IF(M1211&lt;=450000,0,MAX(0,ROUNDDOWN(AA1211*0.06-MIN(50000,AA1211)*0.03,-2))+MAX(0,ROUNDDOWN(AA1211*0.04-MIN(50000,AA1211)*0.02,-2)))</f>
        <v/>
      </c>
      <c r="AD1211" s="18">
        <f>IF(M1211&lt;=450000,0,MAX(0,ROUNDDOWN(AB1211*0.06-MIN(50000,AB1211)*0.03,-2))+MAX(0,ROUNDDOWN(AB1211*0.04-MIN(50000,AB1211)*0.02,-2)))</f>
        <v/>
      </c>
      <c r="AE1211" s="18">
        <f>Y1211-Z1211</f>
        <v/>
      </c>
      <c r="AF1211" s="18">
        <f>AC1211-AD1211</f>
        <v/>
      </c>
      <c r="AG1211" s="18">
        <f>AE1211+AF1211</f>
        <v/>
      </c>
      <c r="AH1211" s="20">
        <f>IF(W1211&lt;=0,0,LOOKUP(W1211,{0,1950001,3300001,6950001,9000001,18000001,40000001},{0.05,0.1,0.2,0.23,0.33,0.4,0.45}))</f>
        <v/>
      </c>
    </row>
    <row r="1212">
      <c r="A1212" t="inlineStr">
        <is>
          <t>1万円刻み 3区分8万円ずつ</t>
        </is>
      </c>
      <c r="B1212" s="18">
        <f>'4_1万円刻み'!$A$378</f>
        <v/>
      </c>
      <c r="C1212" s="19" t="n">
        <v>2026</v>
      </c>
      <c r="D1212" t="inlineStr">
        <is>
          <t>いいえ</t>
        </is>
      </c>
      <c r="E1212" s="18" t="n">
        <v>80000</v>
      </c>
      <c r="F1212" s="18" t="n">
        <v>0</v>
      </c>
      <c r="G1212" s="18" t="n">
        <v>80000</v>
      </c>
      <c r="H1212" s="18" t="n">
        <v>80000</v>
      </c>
      <c r="I1212" s="18" t="n">
        <v>0</v>
      </c>
      <c r="J1212" s="18">
        <f>ROUND(MIN(B1212/12,650000)*12*0.0915+MIN(B1212/12,1390000)*12*(0.0504+0)+B1212*0.005,0)</f>
        <v/>
      </c>
      <c r="K1212" s="18" t="n">
        <v>0</v>
      </c>
      <c r="L1212" s="18" t="n">
        <v>0</v>
      </c>
      <c r="M1212" s="18">
        <f>ROUND(IF(C1212&gt;=2026,IF(B1212&lt;741000,0,IF(B1212&lt;2191000,B1212-740000,IF(B1212&lt;2193000,1451000,IF(B1212&lt;2196000,1453000,IF(B1212&lt;2200000,1456000,IF(B1212&lt;3600000,ROUNDDOWN(B1212/4,-3)*2.8-80000,IF(B1212&lt;6600000,ROUNDDOWN(B1212/4,-3)*3.2-440000,IF(B1212&lt;8500000,ROUNDDOWN(B1212*0.9,0)-1100000,B1212-1950000)))))))),IF(B1212&lt;651000,0,IF(B1212&lt;1900000,B1212-650000,IF(B1212&lt;3600000,ROUNDDOWN(B1212/4,-3)*2.8-80000,IF(B1212&lt;6600000,ROUNDDOWN(B1212/4,-3)*3.2-440000,IF(B1212&lt;8500000,ROUNDDOWN(B1212*0.9,0)-1100000,B1212-1950000)))))),0)</f>
        <v/>
      </c>
      <c r="N1212" s="18">
        <f>IF(M1212&gt;23500000,NA(),IF(C1212&gt;=2026,IF(M1212&lt;=4890000,1040000,IF(M1212&lt;=6550000,670000,620000)),IF(M1212&lt;=1320000,950000,IF(M1212&lt;=3360000,880000,IF(M1212&lt;=4890000,680000,IF(M1212&lt;=6550000,630000,580000))))))</f>
        <v/>
      </c>
      <c r="O1212" s="18">
        <f>IF(F1212&lt;=0,IF(AND(D1212="はい",C1212&gt;=2026,C1212&lt;=2027),IF(E1212&lt;=0,0,IF(E1212&lt;=30000,E1212,IF(E1212&lt;=60000,ROUNDUP(E1212/2,0)+15000,IF(E1212&lt;=120000,ROUNDUP(E1212/4,0)+30000,60000)))),IF(E1212&lt;=0,0,IF(E1212&lt;=20000,E1212,IF(E1212&lt;=40000,ROUNDUP(E1212/2,0)+10000,IF(E1212&lt;=80000,ROUNDUP(E1212/4,0)+20000,40000))))),IF(E1212&lt;=0,IF(F1212&lt;=0,0,IF(F1212&lt;=25000,F1212,IF(F1212&lt;=50000,ROUNDUP(F1212/2,0)+12500,IF(F1212&lt;=100000,ROUNDUP(F1212/4,0)+25000,50000)))),MAX(IF(F1212&lt;=0,0,IF(F1212&lt;=25000,F1212,IF(F1212&lt;=50000,ROUNDUP(F1212/2,0)+12500,IF(F1212&lt;=100000,ROUNDUP(F1212/4,0)+25000,50000)))),MIN(IF(AND(D1212="はい",C1212&gt;=2026,C1212&lt;=2027),IF(E1212&lt;=0,0,IF(E1212&lt;=30000,E1212,IF(E1212&lt;=60000,ROUNDUP(E1212/2,0)+15000,IF(E1212&lt;=120000,ROUNDUP(E1212/4,0)+30000,60000)))),IF(E1212&lt;=0,0,IF(E1212&lt;=20000,E1212,IF(E1212&lt;=40000,ROUNDUP(E1212/2,0)+10000,IF(E1212&lt;=80000,ROUNDUP(E1212/4,0)+20000,40000)))))+IF(F1212&lt;=0,0,IF(F1212&lt;=25000,F1212,IF(F1212&lt;=50000,ROUNDUP(F1212/2,0)+12500,IF(F1212&lt;=100000,ROUNDUP(F1212/4,0)+25000,50000)))),IF(AND(D1212="はい",C1212&gt;=2026,C1212&lt;=2027),60000,40000)))))</f>
        <v/>
      </c>
      <c r="P1212" s="18">
        <f>IF(G1212&lt;=0,0,IF(G1212&lt;=20000,G1212,IF(G1212&lt;=40000,ROUNDUP(G1212/2,0)+10000,IF(G1212&lt;=80000,ROUNDUP(G1212/4,0)+20000,40000))))</f>
        <v/>
      </c>
      <c r="Q1212" s="18">
        <f>IF(I1212&lt;=0,IF(H1212&lt;=0,0,IF(H1212&lt;=20000,H1212,IF(H1212&lt;=40000,ROUNDUP(H1212/2,0)+10000,IF(H1212&lt;=80000,ROUNDUP(H1212/4,0)+20000,40000)))),IF(H1212&lt;=0,IF(I1212&lt;=0,0,IF(I1212&lt;=25000,I1212,IF(I1212&lt;=50000,ROUNDUP(I1212/2,0)+12500,IF(I1212&lt;=100000,ROUNDUP(I1212/4,0)+25000,50000)))),MAX(IF(I1212&lt;=0,0,IF(I1212&lt;=25000,I1212,IF(I1212&lt;=50000,ROUNDUP(I1212/2,0)+12500,IF(I1212&lt;=100000,ROUNDUP(I1212/4,0)+25000,50000)))),MIN(IF(H1212&lt;=0,0,IF(H1212&lt;=20000,H1212,IF(H1212&lt;=40000,ROUNDUP(H1212/2,0)+10000,IF(H1212&lt;=80000,ROUNDUP(H1212/4,0)+20000,40000))))+IF(I1212&lt;=0,0,IF(I1212&lt;=25000,I1212,IF(I1212&lt;=50000,ROUNDUP(I1212/2,0)+12500,IF(I1212&lt;=100000,ROUNDUP(I1212/4,0)+25000,50000)))),40000))))</f>
        <v/>
      </c>
      <c r="R1212" s="18">
        <f>MIN(120000,O1212+P1212+Q1212)</f>
        <v/>
      </c>
      <c r="S1212" s="18">
        <f>IF(F1212&lt;=0,IF(E1212&lt;=0,0,IF(E1212&lt;=12000,E1212,IF(E1212&lt;=32000,ROUNDUP(E1212/2,0)+6000,IF(E1212&lt;=56000,ROUNDUP(E1212/4,0)+14000,28000)))),IF(E1212&lt;=0,IF(F1212&lt;=0,0,IF(F1212&lt;=15000,F1212,IF(F1212&lt;=40000,ROUNDUP(F1212/2,0)+7500,IF(F1212&lt;=70000,ROUNDUP(F1212/4,0)+17500,35000)))),MAX(IF(F1212&lt;=0,0,IF(F1212&lt;=15000,F1212,IF(F1212&lt;=40000,ROUNDUP(F1212/2,0)+7500,IF(F1212&lt;=70000,ROUNDUP(F1212/4,0)+17500,35000)))),MIN(IF(E1212&lt;=0,0,IF(E1212&lt;=12000,E1212,IF(E1212&lt;=32000,ROUNDUP(E1212/2,0)+6000,IF(E1212&lt;=56000,ROUNDUP(E1212/4,0)+14000,28000))))+IF(F1212&lt;=0,0,IF(F1212&lt;=15000,F1212,IF(F1212&lt;=40000,ROUNDUP(F1212/2,0)+7500,IF(F1212&lt;=70000,ROUNDUP(F1212/4,0)+17500,35000)))),28000))))</f>
        <v/>
      </c>
      <c r="T1212" s="18">
        <f>IF(G1212&lt;=0,0,IF(G1212&lt;=12000,G1212,IF(G1212&lt;=32000,ROUNDUP(G1212/2,0)+6000,IF(G1212&lt;=56000,ROUNDUP(G1212/4,0)+14000,28000))))</f>
        <v/>
      </c>
      <c r="U1212" s="18">
        <f>IF(I1212&lt;=0,IF(H1212&lt;=0,0,IF(H1212&lt;=12000,H1212,IF(H1212&lt;=32000,ROUNDUP(H1212/2,0)+6000,IF(H1212&lt;=56000,ROUNDUP(H1212/4,0)+14000,28000)))),IF(H1212&lt;=0,IF(I1212&lt;=0,0,IF(I1212&lt;=15000,I1212,IF(I1212&lt;=40000,ROUNDUP(I1212/2,0)+7500,IF(I1212&lt;=70000,ROUNDUP(I1212/4,0)+17500,35000)))),MAX(IF(I1212&lt;=0,0,IF(I1212&lt;=15000,I1212,IF(I1212&lt;=40000,ROUNDUP(I1212/2,0)+7500,IF(I1212&lt;=70000,ROUNDUP(I1212/4,0)+17500,35000)))),MIN(IF(H1212&lt;=0,0,IF(H1212&lt;=12000,H1212,IF(H1212&lt;=32000,ROUNDUP(H1212/2,0)+6000,IF(H1212&lt;=56000,ROUNDUP(H1212/4,0)+14000,28000))))+IF(I1212&lt;=0,0,IF(I1212&lt;=15000,I1212,IF(I1212&lt;=40000,ROUNDUP(I1212/2,0)+7500,IF(I1212&lt;=70000,ROUNDUP(I1212/4,0)+17500,35000)))),28000))))</f>
        <v/>
      </c>
      <c r="V1212" s="18">
        <f>MIN(70000,S1212+T1212+U1212)</f>
        <v/>
      </c>
      <c r="W1212" s="18">
        <f>MAX(0,ROUNDDOWN(M1212-J1212-N1212-K1212-0,-3))</f>
        <v/>
      </c>
      <c r="X1212" s="18">
        <f>MAX(0,ROUNDDOWN(M1212-J1212-N1212-K1212-R1212,-3))</f>
        <v/>
      </c>
      <c r="Y1212" s="18">
        <f>IF(W1212&lt;=0,0,ROUNDDOWN((W1212*LOOKUP(W1212,{0,1950001,3300001,6950001,9000001,18000001,40000001},{0.05,0.1,0.2,0.23,0.33,0.4,0.45})-LOOKUP(W1212,{0,1950001,3300001,6950001,9000001,18000001,40000001},{0,97500,427500,636000,1536000,2796000,4796000}))*1.021,-2))</f>
        <v/>
      </c>
      <c r="Z1212" s="18">
        <f>IF(X1212&lt;=0,0,ROUNDDOWN((X1212*LOOKUP(X1212,{0,1950001,3300001,6950001,9000001,18000001,40000001},{0.05,0.1,0.2,0.23,0.33,0.4,0.45})-LOOKUP(X1212,{0,1950001,3300001,6950001,9000001,18000001,40000001},{0,97500,427500,636000,1536000,2796000,4796000}))*1.021,-2))</f>
        <v/>
      </c>
      <c r="AA1212" s="18">
        <f>MAX(0,ROUNDDOWN(M1212-J1212-430000-L1212-0,-3))</f>
        <v/>
      </c>
      <c r="AB1212" s="18">
        <f>MAX(0,ROUNDDOWN(M1212-J1212-430000-L1212-V1212,-3))</f>
        <v/>
      </c>
      <c r="AC1212" s="18">
        <f>IF(M1212&lt;=450000,0,MAX(0,ROUNDDOWN(AA1212*0.06-MIN(50000,AA1212)*0.03,-2))+MAX(0,ROUNDDOWN(AA1212*0.04-MIN(50000,AA1212)*0.02,-2)))</f>
        <v/>
      </c>
      <c r="AD1212" s="18">
        <f>IF(M1212&lt;=450000,0,MAX(0,ROUNDDOWN(AB1212*0.06-MIN(50000,AB1212)*0.03,-2))+MAX(0,ROUNDDOWN(AB1212*0.04-MIN(50000,AB1212)*0.02,-2)))</f>
        <v/>
      </c>
      <c r="AE1212" s="18">
        <f>Y1212-Z1212</f>
        <v/>
      </c>
      <c r="AF1212" s="18">
        <f>AC1212-AD1212</f>
        <v/>
      </c>
      <c r="AG1212" s="18">
        <f>AE1212+AF1212</f>
        <v/>
      </c>
      <c r="AH1212" s="20">
        <f>IF(W1212&lt;=0,0,LOOKUP(W1212,{0,1950001,3300001,6950001,9000001,18000001,40000001},{0.05,0.1,0.2,0.23,0.33,0.4,0.45}))</f>
        <v/>
      </c>
    </row>
    <row r="1213">
      <c r="A1213" t="inlineStr">
        <is>
          <t>1万円刻み 一般8万円</t>
        </is>
      </c>
      <c r="B1213" s="18">
        <f>'4_1万円刻み'!$A$378</f>
        <v/>
      </c>
      <c r="C1213" s="19" t="n">
        <v>2026</v>
      </c>
      <c r="D1213" t="inlineStr">
        <is>
          <t>いいえ</t>
        </is>
      </c>
      <c r="E1213" s="18" t="n">
        <v>80000</v>
      </c>
      <c r="F1213" s="18" t="n">
        <v>0</v>
      </c>
      <c r="G1213" s="18" t="n">
        <v>0</v>
      </c>
      <c r="H1213" s="18" t="n">
        <v>0</v>
      </c>
      <c r="I1213" s="18" t="n">
        <v>0</v>
      </c>
      <c r="J1213" s="18">
        <f>ROUND(MIN(B1213/12,650000)*12*0.0915+MIN(B1213/12,1390000)*12*(0.0504+0)+B1213*0.005,0)</f>
        <v/>
      </c>
      <c r="K1213" s="18" t="n">
        <v>0</v>
      </c>
      <c r="L1213" s="18" t="n">
        <v>0</v>
      </c>
      <c r="M1213" s="18">
        <f>ROUND(IF(C1213&gt;=2026,IF(B1213&lt;741000,0,IF(B1213&lt;2191000,B1213-740000,IF(B1213&lt;2193000,1451000,IF(B1213&lt;2196000,1453000,IF(B1213&lt;2200000,1456000,IF(B1213&lt;3600000,ROUNDDOWN(B1213/4,-3)*2.8-80000,IF(B1213&lt;6600000,ROUNDDOWN(B1213/4,-3)*3.2-440000,IF(B1213&lt;8500000,ROUNDDOWN(B1213*0.9,0)-1100000,B1213-1950000)))))))),IF(B1213&lt;651000,0,IF(B1213&lt;1900000,B1213-650000,IF(B1213&lt;3600000,ROUNDDOWN(B1213/4,-3)*2.8-80000,IF(B1213&lt;6600000,ROUNDDOWN(B1213/4,-3)*3.2-440000,IF(B1213&lt;8500000,ROUNDDOWN(B1213*0.9,0)-1100000,B1213-1950000)))))),0)</f>
        <v/>
      </c>
      <c r="N1213" s="18">
        <f>IF(M1213&gt;23500000,NA(),IF(C1213&gt;=2026,IF(M1213&lt;=4890000,1040000,IF(M1213&lt;=6550000,670000,620000)),IF(M1213&lt;=1320000,950000,IF(M1213&lt;=3360000,880000,IF(M1213&lt;=4890000,680000,IF(M1213&lt;=6550000,630000,580000))))))</f>
        <v/>
      </c>
      <c r="O1213" s="18">
        <f>IF(F1213&lt;=0,IF(AND(D1213="はい",C1213&gt;=2026,C1213&lt;=2027),IF(E1213&lt;=0,0,IF(E1213&lt;=30000,E1213,IF(E1213&lt;=60000,ROUNDUP(E1213/2,0)+15000,IF(E1213&lt;=120000,ROUNDUP(E1213/4,0)+30000,60000)))),IF(E1213&lt;=0,0,IF(E1213&lt;=20000,E1213,IF(E1213&lt;=40000,ROUNDUP(E1213/2,0)+10000,IF(E1213&lt;=80000,ROUNDUP(E1213/4,0)+20000,40000))))),IF(E1213&lt;=0,IF(F1213&lt;=0,0,IF(F1213&lt;=25000,F1213,IF(F1213&lt;=50000,ROUNDUP(F1213/2,0)+12500,IF(F1213&lt;=100000,ROUNDUP(F1213/4,0)+25000,50000)))),MAX(IF(F1213&lt;=0,0,IF(F1213&lt;=25000,F1213,IF(F1213&lt;=50000,ROUNDUP(F1213/2,0)+12500,IF(F1213&lt;=100000,ROUNDUP(F1213/4,0)+25000,50000)))),MIN(IF(AND(D1213="はい",C1213&gt;=2026,C1213&lt;=2027),IF(E1213&lt;=0,0,IF(E1213&lt;=30000,E1213,IF(E1213&lt;=60000,ROUNDUP(E1213/2,0)+15000,IF(E1213&lt;=120000,ROUNDUP(E1213/4,0)+30000,60000)))),IF(E1213&lt;=0,0,IF(E1213&lt;=20000,E1213,IF(E1213&lt;=40000,ROUNDUP(E1213/2,0)+10000,IF(E1213&lt;=80000,ROUNDUP(E1213/4,0)+20000,40000)))))+IF(F1213&lt;=0,0,IF(F1213&lt;=25000,F1213,IF(F1213&lt;=50000,ROUNDUP(F1213/2,0)+12500,IF(F1213&lt;=100000,ROUNDUP(F1213/4,0)+25000,50000)))),IF(AND(D1213="はい",C1213&gt;=2026,C1213&lt;=2027),60000,40000)))))</f>
        <v/>
      </c>
      <c r="P1213" s="18">
        <f>IF(G1213&lt;=0,0,IF(G1213&lt;=20000,G1213,IF(G1213&lt;=40000,ROUNDUP(G1213/2,0)+10000,IF(G1213&lt;=80000,ROUNDUP(G1213/4,0)+20000,40000))))</f>
        <v/>
      </c>
      <c r="Q1213" s="18">
        <f>IF(I1213&lt;=0,IF(H1213&lt;=0,0,IF(H1213&lt;=20000,H1213,IF(H1213&lt;=40000,ROUNDUP(H1213/2,0)+10000,IF(H1213&lt;=80000,ROUNDUP(H1213/4,0)+20000,40000)))),IF(H1213&lt;=0,IF(I1213&lt;=0,0,IF(I1213&lt;=25000,I1213,IF(I1213&lt;=50000,ROUNDUP(I1213/2,0)+12500,IF(I1213&lt;=100000,ROUNDUP(I1213/4,0)+25000,50000)))),MAX(IF(I1213&lt;=0,0,IF(I1213&lt;=25000,I1213,IF(I1213&lt;=50000,ROUNDUP(I1213/2,0)+12500,IF(I1213&lt;=100000,ROUNDUP(I1213/4,0)+25000,50000)))),MIN(IF(H1213&lt;=0,0,IF(H1213&lt;=20000,H1213,IF(H1213&lt;=40000,ROUNDUP(H1213/2,0)+10000,IF(H1213&lt;=80000,ROUNDUP(H1213/4,0)+20000,40000))))+IF(I1213&lt;=0,0,IF(I1213&lt;=25000,I1213,IF(I1213&lt;=50000,ROUNDUP(I1213/2,0)+12500,IF(I1213&lt;=100000,ROUNDUP(I1213/4,0)+25000,50000)))),40000))))</f>
        <v/>
      </c>
      <c r="R1213" s="18">
        <f>MIN(120000,O1213+P1213+Q1213)</f>
        <v/>
      </c>
      <c r="S1213" s="18">
        <f>IF(F1213&lt;=0,IF(E1213&lt;=0,0,IF(E1213&lt;=12000,E1213,IF(E1213&lt;=32000,ROUNDUP(E1213/2,0)+6000,IF(E1213&lt;=56000,ROUNDUP(E1213/4,0)+14000,28000)))),IF(E1213&lt;=0,IF(F1213&lt;=0,0,IF(F1213&lt;=15000,F1213,IF(F1213&lt;=40000,ROUNDUP(F1213/2,0)+7500,IF(F1213&lt;=70000,ROUNDUP(F1213/4,0)+17500,35000)))),MAX(IF(F1213&lt;=0,0,IF(F1213&lt;=15000,F1213,IF(F1213&lt;=40000,ROUNDUP(F1213/2,0)+7500,IF(F1213&lt;=70000,ROUNDUP(F1213/4,0)+17500,35000)))),MIN(IF(E1213&lt;=0,0,IF(E1213&lt;=12000,E1213,IF(E1213&lt;=32000,ROUNDUP(E1213/2,0)+6000,IF(E1213&lt;=56000,ROUNDUP(E1213/4,0)+14000,28000))))+IF(F1213&lt;=0,0,IF(F1213&lt;=15000,F1213,IF(F1213&lt;=40000,ROUNDUP(F1213/2,0)+7500,IF(F1213&lt;=70000,ROUNDUP(F1213/4,0)+17500,35000)))),28000))))</f>
        <v/>
      </c>
      <c r="T1213" s="18">
        <f>IF(G1213&lt;=0,0,IF(G1213&lt;=12000,G1213,IF(G1213&lt;=32000,ROUNDUP(G1213/2,0)+6000,IF(G1213&lt;=56000,ROUNDUP(G1213/4,0)+14000,28000))))</f>
        <v/>
      </c>
      <c r="U1213" s="18">
        <f>IF(I1213&lt;=0,IF(H1213&lt;=0,0,IF(H1213&lt;=12000,H1213,IF(H1213&lt;=32000,ROUNDUP(H1213/2,0)+6000,IF(H1213&lt;=56000,ROUNDUP(H1213/4,0)+14000,28000)))),IF(H1213&lt;=0,IF(I1213&lt;=0,0,IF(I1213&lt;=15000,I1213,IF(I1213&lt;=40000,ROUNDUP(I1213/2,0)+7500,IF(I1213&lt;=70000,ROUNDUP(I1213/4,0)+17500,35000)))),MAX(IF(I1213&lt;=0,0,IF(I1213&lt;=15000,I1213,IF(I1213&lt;=40000,ROUNDUP(I1213/2,0)+7500,IF(I1213&lt;=70000,ROUNDUP(I1213/4,0)+17500,35000)))),MIN(IF(H1213&lt;=0,0,IF(H1213&lt;=12000,H1213,IF(H1213&lt;=32000,ROUNDUP(H1213/2,0)+6000,IF(H1213&lt;=56000,ROUNDUP(H1213/4,0)+14000,28000))))+IF(I1213&lt;=0,0,IF(I1213&lt;=15000,I1213,IF(I1213&lt;=40000,ROUNDUP(I1213/2,0)+7500,IF(I1213&lt;=70000,ROUNDUP(I1213/4,0)+17500,35000)))),28000))))</f>
        <v/>
      </c>
      <c r="V1213" s="18">
        <f>MIN(70000,S1213+T1213+U1213)</f>
        <v/>
      </c>
      <c r="W1213" s="18">
        <f>MAX(0,ROUNDDOWN(M1213-J1213-N1213-K1213-0,-3))</f>
        <v/>
      </c>
      <c r="X1213" s="18">
        <f>MAX(0,ROUNDDOWN(M1213-J1213-N1213-K1213-R1213,-3))</f>
        <v/>
      </c>
      <c r="Y1213" s="18">
        <f>IF(W1213&lt;=0,0,ROUNDDOWN((W1213*LOOKUP(W1213,{0,1950001,3300001,6950001,9000001,18000001,40000001},{0.05,0.1,0.2,0.23,0.33,0.4,0.45})-LOOKUP(W1213,{0,1950001,3300001,6950001,9000001,18000001,40000001},{0,97500,427500,636000,1536000,2796000,4796000}))*1.021,-2))</f>
        <v/>
      </c>
      <c r="Z1213" s="18">
        <f>IF(X1213&lt;=0,0,ROUNDDOWN((X1213*LOOKUP(X1213,{0,1950001,3300001,6950001,9000001,18000001,40000001},{0.05,0.1,0.2,0.23,0.33,0.4,0.45})-LOOKUP(X1213,{0,1950001,3300001,6950001,9000001,18000001,40000001},{0,97500,427500,636000,1536000,2796000,4796000}))*1.021,-2))</f>
        <v/>
      </c>
      <c r="AA1213" s="18">
        <f>MAX(0,ROUNDDOWN(M1213-J1213-430000-L1213-0,-3))</f>
        <v/>
      </c>
      <c r="AB1213" s="18">
        <f>MAX(0,ROUNDDOWN(M1213-J1213-430000-L1213-V1213,-3))</f>
        <v/>
      </c>
      <c r="AC1213" s="18">
        <f>IF(M1213&lt;=450000,0,MAX(0,ROUNDDOWN(AA1213*0.06-MIN(50000,AA1213)*0.03,-2))+MAX(0,ROUNDDOWN(AA1213*0.04-MIN(50000,AA1213)*0.02,-2)))</f>
        <v/>
      </c>
      <c r="AD1213" s="18">
        <f>IF(M1213&lt;=450000,0,MAX(0,ROUNDDOWN(AB1213*0.06-MIN(50000,AB1213)*0.03,-2))+MAX(0,ROUNDDOWN(AB1213*0.04-MIN(50000,AB1213)*0.02,-2)))</f>
        <v/>
      </c>
      <c r="AE1213" s="18">
        <f>Y1213-Z1213</f>
        <v/>
      </c>
      <c r="AF1213" s="18">
        <f>AC1213-AD1213</f>
        <v/>
      </c>
      <c r="AG1213" s="18">
        <f>AE1213+AF1213</f>
        <v/>
      </c>
      <c r="AH1213" s="20">
        <f>IF(W1213&lt;=0,0,LOOKUP(W1213,{0,1950001,3300001,6950001,9000001,18000001,40000001},{0.05,0.1,0.2,0.23,0.33,0.4,0.45}))</f>
        <v/>
      </c>
    </row>
    <row r="1214">
      <c r="A1214" t="inlineStr">
        <is>
          <t>1万円刻み 特例あり一般12万円</t>
        </is>
      </c>
      <c r="B1214" s="18">
        <f>'4_1万円刻み'!$A$378</f>
        <v/>
      </c>
      <c r="C1214" s="19" t="n">
        <v>2026</v>
      </c>
      <c r="D1214" t="inlineStr">
        <is>
          <t>はい</t>
        </is>
      </c>
      <c r="E1214" s="18" t="n">
        <v>120000</v>
      </c>
      <c r="F1214" s="18" t="n">
        <v>0</v>
      </c>
      <c r="G1214" s="18" t="n">
        <v>0</v>
      </c>
      <c r="H1214" s="18" t="n">
        <v>0</v>
      </c>
      <c r="I1214" s="18" t="n">
        <v>0</v>
      </c>
      <c r="J1214" s="18">
        <f>ROUND(MIN(B1214/12,650000)*12*0.0915+MIN(B1214/12,1390000)*12*(0.0504+0)+B1214*0.005,0)</f>
        <v/>
      </c>
      <c r="K1214" s="18" t="n">
        <v>0</v>
      </c>
      <c r="L1214" s="18" t="n">
        <v>0</v>
      </c>
      <c r="M1214" s="18">
        <f>ROUND(IF(C1214&gt;=2026,IF(B1214&lt;741000,0,IF(B1214&lt;2191000,B1214-740000,IF(B1214&lt;2193000,1451000,IF(B1214&lt;2196000,1453000,IF(B1214&lt;2200000,1456000,IF(B1214&lt;3600000,ROUNDDOWN(B1214/4,-3)*2.8-80000,IF(B1214&lt;6600000,ROUNDDOWN(B1214/4,-3)*3.2-440000,IF(B1214&lt;8500000,ROUNDDOWN(B1214*0.9,0)-1100000,B1214-1950000)))))))),IF(B1214&lt;651000,0,IF(B1214&lt;1900000,B1214-650000,IF(B1214&lt;3600000,ROUNDDOWN(B1214/4,-3)*2.8-80000,IF(B1214&lt;6600000,ROUNDDOWN(B1214/4,-3)*3.2-440000,IF(B1214&lt;8500000,ROUNDDOWN(B1214*0.9,0)-1100000,B1214-1950000)))))),0)</f>
        <v/>
      </c>
      <c r="N1214" s="18">
        <f>IF(M1214&gt;23500000,NA(),IF(C1214&gt;=2026,IF(M1214&lt;=4890000,1040000,IF(M1214&lt;=6550000,670000,620000)),IF(M1214&lt;=1320000,950000,IF(M1214&lt;=3360000,880000,IF(M1214&lt;=4890000,680000,IF(M1214&lt;=6550000,630000,580000))))))</f>
        <v/>
      </c>
      <c r="O1214" s="18">
        <f>IF(F1214&lt;=0,IF(AND(D1214="はい",C1214&gt;=2026,C1214&lt;=2027),IF(E1214&lt;=0,0,IF(E1214&lt;=30000,E1214,IF(E1214&lt;=60000,ROUNDUP(E1214/2,0)+15000,IF(E1214&lt;=120000,ROUNDUP(E1214/4,0)+30000,60000)))),IF(E1214&lt;=0,0,IF(E1214&lt;=20000,E1214,IF(E1214&lt;=40000,ROUNDUP(E1214/2,0)+10000,IF(E1214&lt;=80000,ROUNDUP(E1214/4,0)+20000,40000))))),IF(E1214&lt;=0,IF(F1214&lt;=0,0,IF(F1214&lt;=25000,F1214,IF(F1214&lt;=50000,ROUNDUP(F1214/2,0)+12500,IF(F1214&lt;=100000,ROUNDUP(F1214/4,0)+25000,50000)))),MAX(IF(F1214&lt;=0,0,IF(F1214&lt;=25000,F1214,IF(F1214&lt;=50000,ROUNDUP(F1214/2,0)+12500,IF(F1214&lt;=100000,ROUNDUP(F1214/4,0)+25000,50000)))),MIN(IF(AND(D1214="はい",C1214&gt;=2026,C1214&lt;=2027),IF(E1214&lt;=0,0,IF(E1214&lt;=30000,E1214,IF(E1214&lt;=60000,ROUNDUP(E1214/2,0)+15000,IF(E1214&lt;=120000,ROUNDUP(E1214/4,0)+30000,60000)))),IF(E1214&lt;=0,0,IF(E1214&lt;=20000,E1214,IF(E1214&lt;=40000,ROUNDUP(E1214/2,0)+10000,IF(E1214&lt;=80000,ROUNDUP(E1214/4,0)+20000,40000)))))+IF(F1214&lt;=0,0,IF(F1214&lt;=25000,F1214,IF(F1214&lt;=50000,ROUNDUP(F1214/2,0)+12500,IF(F1214&lt;=100000,ROUNDUP(F1214/4,0)+25000,50000)))),IF(AND(D1214="はい",C1214&gt;=2026,C1214&lt;=2027),60000,40000)))))</f>
        <v/>
      </c>
      <c r="P1214" s="18">
        <f>IF(G1214&lt;=0,0,IF(G1214&lt;=20000,G1214,IF(G1214&lt;=40000,ROUNDUP(G1214/2,0)+10000,IF(G1214&lt;=80000,ROUNDUP(G1214/4,0)+20000,40000))))</f>
        <v/>
      </c>
      <c r="Q1214" s="18">
        <f>IF(I1214&lt;=0,IF(H1214&lt;=0,0,IF(H1214&lt;=20000,H1214,IF(H1214&lt;=40000,ROUNDUP(H1214/2,0)+10000,IF(H1214&lt;=80000,ROUNDUP(H1214/4,0)+20000,40000)))),IF(H1214&lt;=0,IF(I1214&lt;=0,0,IF(I1214&lt;=25000,I1214,IF(I1214&lt;=50000,ROUNDUP(I1214/2,0)+12500,IF(I1214&lt;=100000,ROUNDUP(I1214/4,0)+25000,50000)))),MAX(IF(I1214&lt;=0,0,IF(I1214&lt;=25000,I1214,IF(I1214&lt;=50000,ROUNDUP(I1214/2,0)+12500,IF(I1214&lt;=100000,ROUNDUP(I1214/4,0)+25000,50000)))),MIN(IF(H1214&lt;=0,0,IF(H1214&lt;=20000,H1214,IF(H1214&lt;=40000,ROUNDUP(H1214/2,0)+10000,IF(H1214&lt;=80000,ROUNDUP(H1214/4,0)+20000,40000))))+IF(I1214&lt;=0,0,IF(I1214&lt;=25000,I1214,IF(I1214&lt;=50000,ROUNDUP(I1214/2,0)+12500,IF(I1214&lt;=100000,ROUNDUP(I1214/4,0)+25000,50000)))),40000))))</f>
        <v/>
      </c>
      <c r="R1214" s="18">
        <f>MIN(120000,O1214+P1214+Q1214)</f>
        <v/>
      </c>
      <c r="S1214" s="18">
        <f>IF(F1214&lt;=0,IF(E1214&lt;=0,0,IF(E1214&lt;=12000,E1214,IF(E1214&lt;=32000,ROUNDUP(E1214/2,0)+6000,IF(E1214&lt;=56000,ROUNDUP(E1214/4,0)+14000,28000)))),IF(E1214&lt;=0,IF(F1214&lt;=0,0,IF(F1214&lt;=15000,F1214,IF(F1214&lt;=40000,ROUNDUP(F1214/2,0)+7500,IF(F1214&lt;=70000,ROUNDUP(F1214/4,0)+17500,35000)))),MAX(IF(F1214&lt;=0,0,IF(F1214&lt;=15000,F1214,IF(F1214&lt;=40000,ROUNDUP(F1214/2,0)+7500,IF(F1214&lt;=70000,ROUNDUP(F1214/4,0)+17500,35000)))),MIN(IF(E1214&lt;=0,0,IF(E1214&lt;=12000,E1214,IF(E1214&lt;=32000,ROUNDUP(E1214/2,0)+6000,IF(E1214&lt;=56000,ROUNDUP(E1214/4,0)+14000,28000))))+IF(F1214&lt;=0,0,IF(F1214&lt;=15000,F1214,IF(F1214&lt;=40000,ROUNDUP(F1214/2,0)+7500,IF(F1214&lt;=70000,ROUNDUP(F1214/4,0)+17500,35000)))),28000))))</f>
        <v/>
      </c>
      <c r="T1214" s="18">
        <f>IF(G1214&lt;=0,0,IF(G1214&lt;=12000,G1214,IF(G1214&lt;=32000,ROUNDUP(G1214/2,0)+6000,IF(G1214&lt;=56000,ROUNDUP(G1214/4,0)+14000,28000))))</f>
        <v/>
      </c>
      <c r="U1214" s="18">
        <f>IF(I1214&lt;=0,IF(H1214&lt;=0,0,IF(H1214&lt;=12000,H1214,IF(H1214&lt;=32000,ROUNDUP(H1214/2,0)+6000,IF(H1214&lt;=56000,ROUNDUP(H1214/4,0)+14000,28000)))),IF(H1214&lt;=0,IF(I1214&lt;=0,0,IF(I1214&lt;=15000,I1214,IF(I1214&lt;=40000,ROUNDUP(I1214/2,0)+7500,IF(I1214&lt;=70000,ROUNDUP(I1214/4,0)+17500,35000)))),MAX(IF(I1214&lt;=0,0,IF(I1214&lt;=15000,I1214,IF(I1214&lt;=40000,ROUNDUP(I1214/2,0)+7500,IF(I1214&lt;=70000,ROUNDUP(I1214/4,0)+17500,35000)))),MIN(IF(H1214&lt;=0,0,IF(H1214&lt;=12000,H1214,IF(H1214&lt;=32000,ROUNDUP(H1214/2,0)+6000,IF(H1214&lt;=56000,ROUNDUP(H1214/4,0)+14000,28000))))+IF(I1214&lt;=0,0,IF(I1214&lt;=15000,I1214,IF(I1214&lt;=40000,ROUNDUP(I1214/2,0)+7500,IF(I1214&lt;=70000,ROUNDUP(I1214/4,0)+17500,35000)))),28000))))</f>
        <v/>
      </c>
      <c r="V1214" s="18">
        <f>MIN(70000,S1214+T1214+U1214)</f>
        <v/>
      </c>
      <c r="W1214" s="18">
        <f>MAX(0,ROUNDDOWN(M1214-J1214-N1214-K1214-0,-3))</f>
        <v/>
      </c>
      <c r="X1214" s="18">
        <f>MAX(0,ROUNDDOWN(M1214-J1214-N1214-K1214-R1214,-3))</f>
        <v/>
      </c>
      <c r="Y1214" s="18">
        <f>IF(W1214&lt;=0,0,ROUNDDOWN((W1214*LOOKUP(W1214,{0,1950001,3300001,6950001,9000001,18000001,40000001},{0.05,0.1,0.2,0.23,0.33,0.4,0.45})-LOOKUP(W1214,{0,1950001,3300001,6950001,9000001,18000001,40000001},{0,97500,427500,636000,1536000,2796000,4796000}))*1.021,-2))</f>
        <v/>
      </c>
      <c r="Z1214" s="18">
        <f>IF(X1214&lt;=0,0,ROUNDDOWN((X1214*LOOKUP(X1214,{0,1950001,3300001,6950001,9000001,18000001,40000001},{0.05,0.1,0.2,0.23,0.33,0.4,0.45})-LOOKUP(X1214,{0,1950001,3300001,6950001,9000001,18000001,40000001},{0,97500,427500,636000,1536000,2796000,4796000}))*1.021,-2))</f>
        <v/>
      </c>
      <c r="AA1214" s="18">
        <f>MAX(0,ROUNDDOWN(M1214-J1214-430000-L1214-0,-3))</f>
        <v/>
      </c>
      <c r="AB1214" s="18">
        <f>MAX(0,ROUNDDOWN(M1214-J1214-430000-L1214-V1214,-3))</f>
        <v/>
      </c>
      <c r="AC1214" s="18">
        <f>IF(M1214&lt;=450000,0,MAX(0,ROUNDDOWN(AA1214*0.06-MIN(50000,AA1214)*0.03,-2))+MAX(0,ROUNDDOWN(AA1214*0.04-MIN(50000,AA1214)*0.02,-2)))</f>
        <v/>
      </c>
      <c r="AD1214" s="18">
        <f>IF(M1214&lt;=450000,0,MAX(0,ROUNDDOWN(AB1214*0.06-MIN(50000,AB1214)*0.03,-2))+MAX(0,ROUNDDOWN(AB1214*0.04-MIN(50000,AB1214)*0.02,-2)))</f>
        <v/>
      </c>
      <c r="AE1214" s="18">
        <f>Y1214-Z1214</f>
        <v/>
      </c>
      <c r="AF1214" s="18">
        <f>AC1214-AD1214</f>
        <v/>
      </c>
      <c r="AG1214" s="18">
        <f>AE1214+AF1214</f>
        <v/>
      </c>
      <c r="AH1214" s="20">
        <f>IF(W1214&lt;=0,0,LOOKUP(W1214,{0,1950001,3300001,6950001,9000001,18000001,40000001},{0.05,0.1,0.2,0.23,0.33,0.4,0.45}))</f>
        <v/>
      </c>
    </row>
    <row r="1215">
      <c r="A1215" t="inlineStr">
        <is>
          <t>1万円刻み 3区分8万円ずつ</t>
        </is>
      </c>
      <c r="B1215" s="18">
        <f>'4_1万円刻み'!$A$379</f>
        <v/>
      </c>
      <c r="C1215" s="19" t="n">
        <v>2026</v>
      </c>
      <c r="D1215" t="inlineStr">
        <is>
          <t>いいえ</t>
        </is>
      </c>
      <c r="E1215" s="18" t="n">
        <v>80000</v>
      </c>
      <c r="F1215" s="18" t="n">
        <v>0</v>
      </c>
      <c r="G1215" s="18" t="n">
        <v>80000</v>
      </c>
      <c r="H1215" s="18" t="n">
        <v>80000</v>
      </c>
      <c r="I1215" s="18" t="n">
        <v>0</v>
      </c>
      <c r="J1215" s="18">
        <f>ROUND(MIN(B1215/12,650000)*12*0.0915+MIN(B1215/12,1390000)*12*(0.0504+0)+B1215*0.005,0)</f>
        <v/>
      </c>
      <c r="K1215" s="18" t="n">
        <v>0</v>
      </c>
      <c r="L1215" s="18" t="n">
        <v>0</v>
      </c>
      <c r="M1215" s="18">
        <f>ROUND(IF(C1215&gt;=2026,IF(B1215&lt;741000,0,IF(B1215&lt;2191000,B1215-740000,IF(B1215&lt;2193000,1451000,IF(B1215&lt;2196000,1453000,IF(B1215&lt;2200000,1456000,IF(B1215&lt;3600000,ROUNDDOWN(B1215/4,-3)*2.8-80000,IF(B1215&lt;6600000,ROUNDDOWN(B1215/4,-3)*3.2-440000,IF(B1215&lt;8500000,ROUNDDOWN(B1215*0.9,0)-1100000,B1215-1950000)))))))),IF(B1215&lt;651000,0,IF(B1215&lt;1900000,B1215-650000,IF(B1215&lt;3600000,ROUNDDOWN(B1215/4,-3)*2.8-80000,IF(B1215&lt;6600000,ROUNDDOWN(B1215/4,-3)*3.2-440000,IF(B1215&lt;8500000,ROUNDDOWN(B1215*0.9,0)-1100000,B1215-1950000)))))),0)</f>
        <v/>
      </c>
      <c r="N1215" s="18">
        <f>IF(M1215&gt;23500000,NA(),IF(C1215&gt;=2026,IF(M1215&lt;=4890000,1040000,IF(M1215&lt;=6550000,670000,620000)),IF(M1215&lt;=1320000,950000,IF(M1215&lt;=3360000,880000,IF(M1215&lt;=4890000,680000,IF(M1215&lt;=6550000,630000,580000))))))</f>
        <v/>
      </c>
      <c r="O1215" s="18">
        <f>IF(F1215&lt;=0,IF(AND(D1215="はい",C1215&gt;=2026,C1215&lt;=2027),IF(E1215&lt;=0,0,IF(E1215&lt;=30000,E1215,IF(E1215&lt;=60000,ROUNDUP(E1215/2,0)+15000,IF(E1215&lt;=120000,ROUNDUP(E1215/4,0)+30000,60000)))),IF(E1215&lt;=0,0,IF(E1215&lt;=20000,E1215,IF(E1215&lt;=40000,ROUNDUP(E1215/2,0)+10000,IF(E1215&lt;=80000,ROUNDUP(E1215/4,0)+20000,40000))))),IF(E1215&lt;=0,IF(F1215&lt;=0,0,IF(F1215&lt;=25000,F1215,IF(F1215&lt;=50000,ROUNDUP(F1215/2,0)+12500,IF(F1215&lt;=100000,ROUNDUP(F1215/4,0)+25000,50000)))),MAX(IF(F1215&lt;=0,0,IF(F1215&lt;=25000,F1215,IF(F1215&lt;=50000,ROUNDUP(F1215/2,0)+12500,IF(F1215&lt;=100000,ROUNDUP(F1215/4,0)+25000,50000)))),MIN(IF(AND(D1215="はい",C1215&gt;=2026,C1215&lt;=2027),IF(E1215&lt;=0,0,IF(E1215&lt;=30000,E1215,IF(E1215&lt;=60000,ROUNDUP(E1215/2,0)+15000,IF(E1215&lt;=120000,ROUNDUP(E1215/4,0)+30000,60000)))),IF(E1215&lt;=0,0,IF(E1215&lt;=20000,E1215,IF(E1215&lt;=40000,ROUNDUP(E1215/2,0)+10000,IF(E1215&lt;=80000,ROUNDUP(E1215/4,0)+20000,40000)))))+IF(F1215&lt;=0,0,IF(F1215&lt;=25000,F1215,IF(F1215&lt;=50000,ROUNDUP(F1215/2,0)+12500,IF(F1215&lt;=100000,ROUNDUP(F1215/4,0)+25000,50000)))),IF(AND(D1215="はい",C1215&gt;=2026,C1215&lt;=2027),60000,40000)))))</f>
        <v/>
      </c>
      <c r="P1215" s="18">
        <f>IF(G1215&lt;=0,0,IF(G1215&lt;=20000,G1215,IF(G1215&lt;=40000,ROUNDUP(G1215/2,0)+10000,IF(G1215&lt;=80000,ROUNDUP(G1215/4,0)+20000,40000))))</f>
        <v/>
      </c>
      <c r="Q1215" s="18">
        <f>IF(I1215&lt;=0,IF(H1215&lt;=0,0,IF(H1215&lt;=20000,H1215,IF(H1215&lt;=40000,ROUNDUP(H1215/2,0)+10000,IF(H1215&lt;=80000,ROUNDUP(H1215/4,0)+20000,40000)))),IF(H1215&lt;=0,IF(I1215&lt;=0,0,IF(I1215&lt;=25000,I1215,IF(I1215&lt;=50000,ROUNDUP(I1215/2,0)+12500,IF(I1215&lt;=100000,ROUNDUP(I1215/4,0)+25000,50000)))),MAX(IF(I1215&lt;=0,0,IF(I1215&lt;=25000,I1215,IF(I1215&lt;=50000,ROUNDUP(I1215/2,0)+12500,IF(I1215&lt;=100000,ROUNDUP(I1215/4,0)+25000,50000)))),MIN(IF(H1215&lt;=0,0,IF(H1215&lt;=20000,H1215,IF(H1215&lt;=40000,ROUNDUP(H1215/2,0)+10000,IF(H1215&lt;=80000,ROUNDUP(H1215/4,0)+20000,40000))))+IF(I1215&lt;=0,0,IF(I1215&lt;=25000,I1215,IF(I1215&lt;=50000,ROUNDUP(I1215/2,0)+12500,IF(I1215&lt;=100000,ROUNDUP(I1215/4,0)+25000,50000)))),40000))))</f>
        <v/>
      </c>
      <c r="R1215" s="18">
        <f>MIN(120000,O1215+P1215+Q1215)</f>
        <v/>
      </c>
      <c r="S1215" s="18">
        <f>IF(F1215&lt;=0,IF(E1215&lt;=0,0,IF(E1215&lt;=12000,E1215,IF(E1215&lt;=32000,ROUNDUP(E1215/2,0)+6000,IF(E1215&lt;=56000,ROUNDUP(E1215/4,0)+14000,28000)))),IF(E1215&lt;=0,IF(F1215&lt;=0,0,IF(F1215&lt;=15000,F1215,IF(F1215&lt;=40000,ROUNDUP(F1215/2,0)+7500,IF(F1215&lt;=70000,ROUNDUP(F1215/4,0)+17500,35000)))),MAX(IF(F1215&lt;=0,0,IF(F1215&lt;=15000,F1215,IF(F1215&lt;=40000,ROUNDUP(F1215/2,0)+7500,IF(F1215&lt;=70000,ROUNDUP(F1215/4,0)+17500,35000)))),MIN(IF(E1215&lt;=0,0,IF(E1215&lt;=12000,E1215,IF(E1215&lt;=32000,ROUNDUP(E1215/2,0)+6000,IF(E1215&lt;=56000,ROUNDUP(E1215/4,0)+14000,28000))))+IF(F1215&lt;=0,0,IF(F1215&lt;=15000,F1215,IF(F1215&lt;=40000,ROUNDUP(F1215/2,0)+7500,IF(F1215&lt;=70000,ROUNDUP(F1215/4,0)+17500,35000)))),28000))))</f>
        <v/>
      </c>
      <c r="T1215" s="18">
        <f>IF(G1215&lt;=0,0,IF(G1215&lt;=12000,G1215,IF(G1215&lt;=32000,ROUNDUP(G1215/2,0)+6000,IF(G1215&lt;=56000,ROUNDUP(G1215/4,0)+14000,28000))))</f>
        <v/>
      </c>
      <c r="U1215" s="18">
        <f>IF(I1215&lt;=0,IF(H1215&lt;=0,0,IF(H1215&lt;=12000,H1215,IF(H1215&lt;=32000,ROUNDUP(H1215/2,0)+6000,IF(H1215&lt;=56000,ROUNDUP(H1215/4,0)+14000,28000)))),IF(H1215&lt;=0,IF(I1215&lt;=0,0,IF(I1215&lt;=15000,I1215,IF(I1215&lt;=40000,ROUNDUP(I1215/2,0)+7500,IF(I1215&lt;=70000,ROUNDUP(I1215/4,0)+17500,35000)))),MAX(IF(I1215&lt;=0,0,IF(I1215&lt;=15000,I1215,IF(I1215&lt;=40000,ROUNDUP(I1215/2,0)+7500,IF(I1215&lt;=70000,ROUNDUP(I1215/4,0)+17500,35000)))),MIN(IF(H1215&lt;=0,0,IF(H1215&lt;=12000,H1215,IF(H1215&lt;=32000,ROUNDUP(H1215/2,0)+6000,IF(H1215&lt;=56000,ROUNDUP(H1215/4,0)+14000,28000))))+IF(I1215&lt;=0,0,IF(I1215&lt;=15000,I1215,IF(I1215&lt;=40000,ROUNDUP(I1215/2,0)+7500,IF(I1215&lt;=70000,ROUNDUP(I1215/4,0)+17500,35000)))),28000))))</f>
        <v/>
      </c>
      <c r="V1215" s="18">
        <f>MIN(70000,S1215+T1215+U1215)</f>
        <v/>
      </c>
      <c r="W1215" s="18">
        <f>MAX(0,ROUNDDOWN(M1215-J1215-N1215-K1215-0,-3))</f>
        <v/>
      </c>
      <c r="X1215" s="18">
        <f>MAX(0,ROUNDDOWN(M1215-J1215-N1215-K1215-R1215,-3))</f>
        <v/>
      </c>
      <c r="Y1215" s="18">
        <f>IF(W1215&lt;=0,0,ROUNDDOWN((W1215*LOOKUP(W1215,{0,1950001,3300001,6950001,9000001,18000001,40000001},{0.05,0.1,0.2,0.23,0.33,0.4,0.45})-LOOKUP(W1215,{0,1950001,3300001,6950001,9000001,18000001,40000001},{0,97500,427500,636000,1536000,2796000,4796000}))*1.021,-2))</f>
        <v/>
      </c>
      <c r="Z1215" s="18">
        <f>IF(X1215&lt;=0,0,ROUNDDOWN((X1215*LOOKUP(X1215,{0,1950001,3300001,6950001,9000001,18000001,40000001},{0.05,0.1,0.2,0.23,0.33,0.4,0.45})-LOOKUP(X1215,{0,1950001,3300001,6950001,9000001,18000001,40000001},{0,97500,427500,636000,1536000,2796000,4796000}))*1.021,-2))</f>
        <v/>
      </c>
      <c r="AA1215" s="18">
        <f>MAX(0,ROUNDDOWN(M1215-J1215-430000-L1215-0,-3))</f>
        <v/>
      </c>
      <c r="AB1215" s="18">
        <f>MAX(0,ROUNDDOWN(M1215-J1215-430000-L1215-V1215,-3))</f>
        <v/>
      </c>
      <c r="AC1215" s="18">
        <f>IF(M1215&lt;=450000,0,MAX(0,ROUNDDOWN(AA1215*0.06-MIN(50000,AA1215)*0.03,-2))+MAX(0,ROUNDDOWN(AA1215*0.04-MIN(50000,AA1215)*0.02,-2)))</f>
        <v/>
      </c>
      <c r="AD1215" s="18">
        <f>IF(M1215&lt;=450000,0,MAX(0,ROUNDDOWN(AB1215*0.06-MIN(50000,AB1215)*0.03,-2))+MAX(0,ROUNDDOWN(AB1215*0.04-MIN(50000,AB1215)*0.02,-2)))</f>
        <v/>
      </c>
      <c r="AE1215" s="18">
        <f>Y1215-Z1215</f>
        <v/>
      </c>
      <c r="AF1215" s="18">
        <f>AC1215-AD1215</f>
        <v/>
      </c>
      <c r="AG1215" s="18">
        <f>AE1215+AF1215</f>
        <v/>
      </c>
      <c r="AH1215" s="20">
        <f>IF(W1215&lt;=0,0,LOOKUP(W1215,{0,1950001,3300001,6950001,9000001,18000001,40000001},{0.05,0.1,0.2,0.23,0.33,0.4,0.45}))</f>
        <v/>
      </c>
    </row>
    <row r="1216">
      <c r="A1216" t="inlineStr">
        <is>
          <t>1万円刻み 一般8万円</t>
        </is>
      </c>
      <c r="B1216" s="18">
        <f>'4_1万円刻み'!$A$379</f>
        <v/>
      </c>
      <c r="C1216" s="19" t="n">
        <v>2026</v>
      </c>
      <c r="D1216" t="inlineStr">
        <is>
          <t>いいえ</t>
        </is>
      </c>
      <c r="E1216" s="18" t="n">
        <v>80000</v>
      </c>
      <c r="F1216" s="18" t="n">
        <v>0</v>
      </c>
      <c r="G1216" s="18" t="n">
        <v>0</v>
      </c>
      <c r="H1216" s="18" t="n">
        <v>0</v>
      </c>
      <c r="I1216" s="18" t="n">
        <v>0</v>
      </c>
      <c r="J1216" s="18">
        <f>ROUND(MIN(B1216/12,650000)*12*0.0915+MIN(B1216/12,1390000)*12*(0.0504+0)+B1216*0.005,0)</f>
        <v/>
      </c>
      <c r="K1216" s="18" t="n">
        <v>0</v>
      </c>
      <c r="L1216" s="18" t="n">
        <v>0</v>
      </c>
      <c r="M1216" s="18">
        <f>ROUND(IF(C1216&gt;=2026,IF(B1216&lt;741000,0,IF(B1216&lt;2191000,B1216-740000,IF(B1216&lt;2193000,1451000,IF(B1216&lt;2196000,1453000,IF(B1216&lt;2200000,1456000,IF(B1216&lt;3600000,ROUNDDOWN(B1216/4,-3)*2.8-80000,IF(B1216&lt;6600000,ROUNDDOWN(B1216/4,-3)*3.2-440000,IF(B1216&lt;8500000,ROUNDDOWN(B1216*0.9,0)-1100000,B1216-1950000)))))))),IF(B1216&lt;651000,0,IF(B1216&lt;1900000,B1216-650000,IF(B1216&lt;3600000,ROUNDDOWN(B1216/4,-3)*2.8-80000,IF(B1216&lt;6600000,ROUNDDOWN(B1216/4,-3)*3.2-440000,IF(B1216&lt;8500000,ROUNDDOWN(B1216*0.9,0)-1100000,B1216-1950000)))))),0)</f>
        <v/>
      </c>
      <c r="N1216" s="18">
        <f>IF(M1216&gt;23500000,NA(),IF(C1216&gt;=2026,IF(M1216&lt;=4890000,1040000,IF(M1216&lt;=6550000,670000,620000)),IF(M1216&lt;=1320000,950000,IF(M1216&lt;=3360000,880000,IF(M1216&lt;=4890000,680000,IF(M1216&lt;=6550000,630000,580000))))))</f>
        <v/>
      </c>
      <c r="O1216" s="18">
        <f>IF(F1216&lt;=0,IF(AND(D1216="はい",C1216&gt;=2026,C1216&lt;=2027),IF(E1216&lt;=0,0,IF(E1216&lt;=30000,E1216,IF(E1216&lt;=60000,ROUNDUP(E1216/2,0)+15000,IF(E1216&lt;=120000,ROUNDUP(E1216/4,0)+30000,60000)))),IF(E1216&lt;=0,0,IF(E1216&lt;=20000,E1216,IF(E1216&lt;=40000,ROUNDUP(E1216/2,0)+10000,IF(E1216&lt;=80000,ROUNDUP(E1216/4,0)+20000,40000))))),IF(E1216&lt;=0,IF(F1216&lt;=0,0,IF(F1216&lt;=25000,F1216,IF(F1216&lt;=50000,ROUNDUP(F1216/2,0)+12500,IF(F1216&lt;=100000,ROUNDUP(F1216/4,0)+25000,50000)))),MAX(IF(F1216&lt;=0,0,IF(F1216&lt;=25000,F1216,IF(F1216&lt;=50000,ROUNDUP(F1216/2,0)+12500,IF(F1216&lt;=100000,ROUNDUP(F1216/4,0)+25000,50000)))),MIN(IF(AND(D1216="はい",C1216&gt;=2026,C1216&lt;=2027),IF(E1216&lt;=0,0,IF(E1216&lt;=30000,E1216,IF(E1216&lt;=60000,ROUNDUP(E1216/2,0)+15000,IF(E1216&lt;=120000,ROUNDUP(E1216/4,0)+30000,60000)))),IF(E1216&lt;=0,0,IF(E1216&lt;=20000,E1216,IF(E1216&lt;=40000,ROUNDUP(E1216/2,0)+10000,IF(E1216&lt;=80000,ROUNDUP(E1216/4,0)+20000,40000)))))+IF(F1216&lt;=0,0,IF(F1216&lt;=25000,F1216,IF(F1216&lt;=50000,ROUNDUP(F1216/2,0)+12500,IF(F1216&lt;=100000,ROUNDUP(F1216/4,0)+25000,50000)))),IF(AND(D1216="はい",C1216&gt;=2026,C1216&lt;=2027),60000,40000)))))</f>
        <v/>
      </c>
      <c r="P1216" s="18">
        <f>IF(G1216&lt;=0,0,IF(G1216&lt;=20000,G1216,IF(G1216&lt;=40000,ROUNDUP(G1216/2,0)+10000,IF(G1216&lt;=80000,ROUNDUP(G1216/4,0)+20000,40000))))</f>
        <v/>
      </c>
      <c r="Q1216" s="18">
        <f>IF(I1216&lt;=0,IF(H1216&lt;=0,0,IF(H1216&lt;=20000,H1216,IF(H1216&lt;=40000,ROUNDUP(H1216/2,0)+10000,IF(H1216&lt;=80000,ROUNDUP(H1216/4,0)+20000,40000)))),IF(H1216&lt;=0,IF(I1216&lt;=0,0,IF(I1216&lt;=25000,I1216,IF(I1216&lt;=50000,ROUNDUP(I1216/2,0)+12500,IF(I1216&lt;=100000,ROUNDUP(I1216/4,0)+25000,50000)))),MAX(IF(I1216&lt;=0,0,IF(I1216&lt;=25000,I1216,IF(I1216&lt;=50000,ROUNDUP(I1216/2,0)+12500,IF(I1216&lt;=100000,ROUNDUP(I1216/4,0)+25000,50000)))),MIN(IF(H1216&lt;=0,0,IF(H1216&lt;=20000,H1216,IF(H1216&lt;=40000,ROUNDUP(H1216/2,0)+10000,IF(H1216&lt;=80000,ROUNDUP(H1216/4,0)+20000,40000))))+IF(I1216&lt;=0,0,IF(I1216&lt;=25000,I1216,IF(I1216&lt;=50000,ROUNDUP(I1216/2,0)+12500,IF(I1216&lt;=100000,ROUNDUP(I1216/4,0)+25000,50000)))),40000))))</f>
        <v/>
      </c>
      <c r="R1216" s="18">
        <f>MIN(120000,O1216+P1216+Q1216)</f>
        <v/>
      </c>
      <c r="S1216" s="18">
        <f>IF(F1216&lt;=0,IF(E1216&lt;=0,0,IF(E1216&lt;=12000,E1216,IF(E1216&lt;=32000,ROUNDUP(E1216/2,0)+6000,IF(E1216&lt;=56000,ROUNDUP(E1216/4,0)+14000,28000)))),IF(E1216&lt;=0,IF(F1216&lt;=0,0,IF(F1216&lt;=15000,F1216,IF(F1216&lt;=40000,ROUNDUP(F1216/2,0)+7500,IF(F1216&lt;=70000,ROUNDUP(F1216/4,0)+17500,35000)))),MAX(IF(F1216&lt;=0,0,IF(F1216&lt;=15000,F1216,IF(F1216&lt;=40000,ROUNDUP(F1216/2,0)+7500,IF(F1216&lt;=70000,ROUNDUP(F1216/4,0)+17500,35000)))),MIN(IF(E1216&lt;=0,0,IF(E1216&lt;=12000,E1216,IF(E1216&lt;=32000,ROUNDUP(E1216/2,0)+6000,IF(E1216&lt;=56000,ROUNDUP(E1216/4,0)+14000,28000))))+IF(F1216&lt;=0,0,IF(F1216&lt;=15000,F1216,IF(F1216&lt;=40000,ROUNDUP(F1216/2,0)+7500,IF(F1216&lt;=70000,ROUNDUP(F1216/4,0)+17500,35000)))),28000))))</f>
        <v/>
      </c>
      <c r="T1216" s="18">
        <f>IF(G1216&lt;=0,0,IF(G1216&lt;=12000,G1216,IF(G1216&lt;=32000,ROUNDUP(G1216/2,0)+6000,IF(G1216&lt;=56000,ROUNDUP(G1216/4,0)+14000,28000))))</f>
        <v/>
      </c>
      <c r="U1216" s="18">
        <f>IF(I1216&lt;=0,IF(H1216&lt;=0,0,IF(H1216&lt;=12000,H1216,IF(H1216&lt;=32000,ROUNDUP(H1216/2,0)+6000,IF(H1216&lt;=56000,ROUNDUP(H1216/4,0)+14000,28000)))),IF(H1216&lt;=0,IF(I1216&lt;=0,0,IF(I1216&lt;=15000,I1216,IF(I1216&lt;=40000,ROUNDUP(I1216/2,0)+7500,IF(I1216&lt;=70000,ROUNDUP(I1216/4,0)+17500,35000)))),MAX(IF(I1216&lt;=0,0,IF(I1216&lt;=15000,I1216,IF(I1216&lt;=40000,ROUNDUP(I1216/2,0)+7500,IF(I1216&lt;=70000,ROUNDUP(I1216/4,0)+17500,35000)))),MIN(IF(H1216&lt;=0,0,IF(H1216&lt;=12000,H1216,IF(H1216&lt;=32000,ROUNDUP(H1216/2,0)+6000,IF(H1216&lt;=56000,ROUNDUP(H1216/4,0)+14000,28000))))+IF(I1216&lt;=0,0,IF(I1216&lt;=15000,I1216,IF(I1216&lt;=40000,ROUNDUP(I1216/2,0)+7500,IF(I1216&lt;=70000,ROUNDUP(I1216/4,0)+17500,35000)))),28000))))</f>
        <v/>
      </c>
      <c r="V1216" s="18">
        <f>MIN(70000,S1216+T1216+U1216)</f>
        <v/>
      </c>
      <c r="W1216" s="18">
        <f>MAX(0,ROUNDDOWN(M1216-J1216-N1216-K1216-0,-3))</f>
        <v/>
      </c>
      <c r="X1216" s="18">
        <f>MAX(0,ROUNDDOWN(M1216-J1216-N1216-K1216-R1216,-3))</f>
        <v/>
      </c>
      <c r="Y1216" s="18">
        <f>IF(W1216&lt;=0,0,ROUNDDOWN((W1216*LOOKUP(W1216,{0,1950001,3300001,6950001,9000001,18000001,40000001},{0.05,0.1,0.2,0.23,0.33,0.4,0.45})-LOOKUP(W1216,{0,1950001,3300001,6950001,9000001,18000001,40000001},{0,97500,427500,636000,1536000,2796000,4796000}))*1.021,-2))</f>
        <v/>
      </c>
      <c r="Z1216" s="18">
        <f>IF(X1216&lt;=0,0,ROUNDDOWN((X1216*LOOKUP(X1216,{0,1950001,3300001,6950001,9000001,18000001,40000001},{0.05,0.1,0.2,0.23,0.33,0.4,0.45})-LOOKUP(X1216,{0,1950001,3300001,6950001,9000001,18000001,40000001},{0,97500,427500,636000,1536000,2796000,4796000}))*1.021,-2))</f>
        <v/>
      </c>
      <c r="AA1216" s="18">
        <f>MAX(0,ROUNDDOWN(M1216-J1216-430000-L1216-0,-3))</f>
        <v/>
      </c>
      <c r="AB1216" s="18">
        <f>MAX(0,ROUNDDOWN(M1216-J1216-430000-L1216-V1216,-3))</f>
        <v/>
      </c>
      <c r="AC1216" s="18">
        <f>IF(M1216&lt;=450000,0,MAX(0,ROUNDDOWN(AA1216*0.06-MIN(50000,AA1216)*0.03,-2))+MAX(0,ROUNDDOWN(AA1216*0.04-MIN(50000,AA1216)*0.02,-2)))</f>
        <v/>
      </c>
      <c r="AD1216" s="18">
        <f>IF(M1216&lt;=450000,0,MAX(0,ROUNDDOWN(AB1216*0.06-MIN(50000,AB1216)*0.03,-2))+MAX(0,ROUNDDOWN(AB1216*0.04-MIN(50000,AB1216)*0.02,-2)))</f>
        <v/>
      </c>
      <c r="AE1216" s="18">
        <f>Y1216-Z1216</f>
        <v/>
      </c>
      <c r="AF1216" s="18">
        <f>AC1216-AD1216</f>
        <v/>
      </c>
      <c r="AG1216" s="18">
        <f>AE1216+AF1216</f>
        <v/>
      </c>
      <c r="AH1216" s="20">
        <f>IF(W1216&lt;=0,0,LOOKUP(W1216,{0,1950001,3300001,6950001,9000001,18000001,40000001},{0.05,0.1,0.2,0.23,0.33,0.4,0.45}))</f>
        <v/>
      </c>
    </row>
    <row r="1217">
      <c r="A1217" t="inlineStr">
        <is>
          <t>1万円刻み 特例あり一般12万円</t>
        </is>
      </c>
      <c r="B1217" s="18">
        <f>'4_1万円刻み'!$A$379</f>
        <v/>
      </c>
      <c r="C1217" s="19" t="n">
        <v>2026</v>
      </c>
      <c r="D1217" t="inlineStr">
        <is>
          <t>はい</t>
        </is>
      </c>
      <c r="E1217" s="18" t="n">
        <v>120000</v>
      </c>
      <c r="F1217" s="18" t="n">
        <v>0</v>
      </c>
      <c r="G1217" s="18" t="n">
        <v>0</v>
      </c>
      <c r="H1217" s="18" t="n">
        <v>0</v>
      </c>
      <c r="I1217" s="18" t="n">
        <v>0</v>
      </c>
      <c r="J1217" s="18">
        <f>ROUND(MIN(B1217/12,650000)*12*0.0915+MIN(B1217/12,1390000)*12*(0.0504+0)+B1217*0.005,0)</f>
        <v/>
      </c>
      <c r="K1217" s="18" t="n">
        <v>0</v>
      </c>
      <c r="L1217" s="18" t="n">
        <v>0</v>
      </c>
      <c r="M1217" s="18">
        <f>ROUND(IF(C1217&gt;=2026,IF(B1217&lt;741000,0,IF(B1217&lt;2191000,B1217-740000,IF(B1217&lt;2193000,1451000,IF(B1217&lt;2196000,1453000,IF(B1217&lt;2200000,1456000,IF(B1217&lt;3600000,ROUNDDOWN(B1217/4,-3)*2.8-80000,IF(B1217&lt;6600000,ROUNDDOWN(B1217/4,-3)*3.2-440000,IF(B1217&lt;8500000,ROUNDDOWN(B1217*0.9,0)-1100000,B1217-1950000)))))))),IF(B1217&lt;651000,0,IF(B1217&lt;1900000,B1217-650000,IF(B1217&lt;3600000,ROUNDDOWN(B1217/4,-3)*2.8-80000,IF(B1217&lt;6600000,ROUNDDOWN(B1217/4,-3)*3.2-440000,IF(B1217&lt;8500000,ROUNDDOWN(B1217*0.9,0)-1100000,B1217-1950000)))))),0)</f>
        <v/>
      </c>
      <c r="N1217" s="18">
        <f>IF(M1217&gt;23500000,NA(),IF(C1217&gt;=2026,IF(M1217&lt;=4890000,1040000,IF(M1217&lt;=6550000,670000,620000)),IF(M1217&lt;=1320000,950000,IF(M1217&lt;=3360000,880000,IF(M1217&lt;=4890000,680000,IF(M1217&lt;=6550000,630000,580000))))))</f>
        <v/>
      </c>
      <c r="O1217" s="18">
        <f>IF(F1217&lt;=0,IF(AND(D1217="はい",C1217&gt;=2026,C1217&lt;=2027),IF(E1217&lt;=0,0,IF(E1217&lt;=30000,E1217,IF(E1217&lt;=60000,ROUNDUP(E1217/2,0)+15000,IF(E1217&lt;=120000,ROUNDUP(E1217/4,0)+30000,60000)))),IF(E1217&lt;=0,0,IF(E1217&lt;=20000,E1217,IF(E1217&lt;=40000,ROUNDUP(E1217/2,0)+10000,IF(E1217&lt;=80000,ROUNDUP(E1217/4,0)+20000,40000))))),IF(E1217&lt;=0,IF(F1217&lt;=0,0,IF(F1217&lt;=25000,F1217,IF(F1217&lt;=50000,ROUNDUP(F1217/2,0)+12500,IF(F1217&lt;=100000,ROUNDUP(F1217/4,0)+25000,50000)))),MAX(IF(F1217&lt;=0,0,IF(F1217&lt;=25000,F1217,IF(F1217&lt;=50000,ROUNDUP(F1217/2,0)+12500,IF(F1217&lt;=100000,ROUNDUP(F1217/4,0)+25000,50000)))),MIN(IF(AND(D1217="はい",C1217&gt;=2026,C1217&lt;=2027),IF(E1217&lt;=0,0,IF(E1217&lt;=30000,E1217,IF(E1217&lt;=60000,ROUNDUP(E1217/2,0)+15000,IF(E1217&lt;=120000,ROUNDUP(E1217/4,0)+30000,60000)))),IF(E1217&lt;=0,0,IF(E1217&lt;=20000,E1217,IF(E1217&lt;=40000,ROUNDUP(E1217/2,0)+10000,IF(E1217&lt;=80000,ROUNDUP(E1217/4,0)+20000,40000)))))+IF(F1217&lt;=0,0,IF(F1217&lt;=25000,F1217,IF(F1217&lt;=50000,ROUNDUP(F1217/2,0)+12500,IF(F1217&lt;=100000,ROUNDUP(F1217/4,0)+25000,50000)))),IF(AND(D1217="はい",C1217&gt;=2026,C1217&lt;=2027),60000,40000)))))</f>
        <v/>
      </c>
      <c r="P1217" s="18">
        <f>IF(G1217&lt;=0,0,IF(G1217&lt;=20000,G1217,IF(G1217&lt;=40000,ROUNDUP(G1217/2,0)+10000,IF(G1217&lt;=80000,ROUNDUP(G1217/4,0)+20000,40000))))</f>
        <v/>
      </c>
      <c r="Q1217" s="18">
        <f>IF(I1217&lt;=0,IF(H1217&lt;=0,0,IF(H1217&lt;=20000,H1217,IF(H1217&lt;=40000,ROUNDUP(H1217/2,0)+10000,IF(H1217&lt;=80000,ROUNDUP(H1217/4,0)+20000,40000)))),IF(H1217&lt;=0,IF(I1217&lt;=0,0,IF(I1217&lt;=25000,I1217,IF(I1217&lt;=50000,ROUNDUP(I1217/2,0)+12500,IF(I1217&lt;=100000,ROUNDUP(I1217/4,0)+25000,50000)))),MAX(IF(I1217&lt;=0,0,IF(I1217&lt;=25000,I1217,IF(I1217&lt;=50000,ROUNDUP(I1217/2,0)+12500,IF(I1217&lt;=100000,ROUNDUP(I1217/4,0)+25000,50000)))),MIN(IF(H1217&lt;=0,0,IF(H1217&lt;=20000,H1217,IF(H1217&lt;=40000,ROUNDUP(H1217/2,0)+10000,IF(H1217&lt;=80000,ROUNDUP(H1217/4,0)+20000,40000))))+IF(I1217&lt;=0,0,IF(I1217&lt;=25000,I1217,IF(I1217&lt;=50000,ROUNDUP(I1217/2,0)+12500,IF(I1217&lt;=100000,ROUNDUP(I1217/4,0)+25000,50000)))),40000))))</f>
        <v/>
      </c>
      <c r="R1217" s="18">
        <f>MIN(120000,O1217+P1217+Q1217)</f>
        <v/>
      </c>
      <c r="S1217" s="18">
        <f>IF(F1217&lt;=0,IF(E1217&lt;=0,0,IF(E1217&lt;=12000,E1217,IF(E1217&lt;=32000,ROUNDUP(E1217/2,0)+6000,IF(E1217&lt;=56000,ROUNDUP(E1217/4,0)+14000,28000)))),IF(E1217&lt;=0,IF(F1217&lt;=0,0,IF(F1217&lt;=15000,F1217,IF(F1217&lt;=40000,ROUNDUP(F1217/2,0)+7500,IF(F1217&lt;=70000,ROUNDUP(F1217/4,0)+17500,35000)))),MAX(IF(F1217&lt;=0,0,IF(F1217&lt;=15000,F1217,IF(F1217&lt;=40000,ROUNDUP(F1217/2,0)+7500,IF(F1217&lt;=70000,ROUNDUP(F1217/4,0)+17500,35000)))),MIN(IF(E1217&lt;=0,0,IF(E1217&lt;=12000,E1217,IF(E1217&lt;=32000,ROUNDUP(E1217/2,0)+6000,IF(E1217&lt;=56000,ROUNDUP(E1217/4,0)+14000,28000))))+IF(F1217&lt;=0,0,IF(F1217&lt;=15000,F1217,IF(F1217&lt;=40000,ROUNDUP(F1217/2,0)+7500,IF(F1217&lt;=70000,ROUNDUP(F1217/4,0)+17500,35000)))),28000))))</f>
        <v/>
      </c>
      <c r="T1217" s="18">
        <f>IF(G1217&lt;=0,0,IF(G1217&lt;=12000,G1217,IF(G1217&lt;=32000,ROUNDUP(G1217/2,0)+6000,IF(G1217&lt;=56000,ROUNDUP(G1217/4,0)+14000,28000))))</f>
        <v/>
      </c>
      <c r="U1217" s="18">
        <f>IF(I1217&lt;=0,IF(H1217&lt;=0,0,IF(H1217&lt;=12000,H1217,IF(H1217&lt;=32000,ROUNDUP(H1217/2,0)+6000,IF(H1217&lt;=56000,ROUNDUP(H1217/4,0)+14000,28000)))),IF(H1217&lt;=0,IF(I1217&lt;=0,0,IF(I1217&lt;=15000,I1217,IF(I1217&lt;=40000,ROUNDUP(I1217/2,0)+7500,IF(I1217&lt;=70000,ROUNDUP(I1217/4,0)+17500,35000)))),MAX(IF(I1217&lt;=0,0,IF(I1217&lt;=15000,I1217,IF(I1217&lt;=40000,ROUNDUP(I1217/2,0)+7500,IF(I1217&lt;=70000,ROUNDUP(I1217/4,0)+17500,35000)))),MIN(IF(H1217&lt;=0,0,IF(H1217&lt;=12000,H1217,IF(H1217&lt;=32000,ROUNDUP(H1217/2,0)+6000,IF(H1217&lt;=56000,ROUNDUP(H1217/4,0)+14000,28000))))+IF(I1217&lt;=0,0,IF(I1217&lt;=15000,I1217,IF(I1217&lt;=40000,ROUNDUP(I1217/2,0)+7500,IF(I1217&lt;=70000,ROUNDUP(I1217/4,0)+17500,35000)))),28000))))</f>
        <v/>
      </c>
      <c r="V1217" s="18">
        <f>MIN(70000,S1217+T1217+U1217)</f>
        <v/>
      </c>
      <c r="W1217" s="18">
        <f>MAX(0,ROUNDDOWN(M1217-J1217-N1217-K1217-0,-3))</f>
        <v/>
      </c>
      <c r="X1217" s="18">
        <f>MAX(0,ROUNDDOWN(M1217-J1217-N1217-K1217-R1217,-3))</f>
        <v/>
      </c>
      <c r="Y1217" s="18">
        <f>IF(W1217&lt;=0,0,ROUNDDOWN((W1217*LOOKUP(W1217,{0,1950001,3300001,6950001,9000001,18000001,40000001},{0.05,0.1,0.2,0.23,0.33,0.4,0.45})-LOOKUP(W1217,{0,1950001,3300001,6950001,9000001,18000001,40000001},{0,97500,427500,636000,1536000,2796000,4796000}))*1.021,-2))</f>
        <v/>
      </c>
      <c r="Z1217" s="18">
        <f>IF(X1217&lt;=0,0,ROUNDDOWN((X1217*LOOKUP(X1217,{0,1950001,3300001,6950001,9000001,18000001,40000001},{0.05,0.1,0.2,0.23,0.33,0.4,0.45})-LOOKUP(X1217,{0,1950001,3300001,6950001,9000001,18000001,40000001},{0,97500,427500,636000,1536000,2796000,4796000}))*1.021,-2))</f>
        <v/>
      </c>
      <c r="AA1217" s="18">
        <f>MAX(0,ROUNDDOWN(M1217-J1217-430000-L1217-0,-3))</f>
        <v/>
      </c>
      <c r="AB1217" s="18">
        <f>MAX(0,ROUNDDOWN(M1217-J1217-430000-L1217-V1217,-3))</f>
        <v/>
      </c>
      <c r="AC1217" s="18">
        <f>IF(M1217&lt;=450000,0,MAX(0,ROUNDDOWN(AA1217*0.06-MIN(50000,AA1217)*0.03,-2))+MAX(0,ROUNDDOWN(AA1217*0.04-MIN(50000,AA1217)*0.02,-2)))</f>
        <v/>
      </c>
      <c r="AD1217" s="18">
        <f>IF(M1217&lt;=450000,0,MAX(0,ROUNDDOWN(AB1217*0.06-MIN(50000,AB1217)*0.03,-2))+MAX(0,ROUNDDOWN(AB1217*0.04-MIN(50000,AB1217)*0.02,-2)))</f>
        <v/>
      </c>
      <c r="AE1217" s="18">
        <f>Y1217-Z1217</f>
        <v/>
      </c>
      <c r="AF1217" s="18">
        <f>AC1217-AD1217</f>
        <v/>
      </c>
      <c r="AG1217" s="18">
        <f>AE1217+AF1217</f>
        <v/>
      </c>
      <c r="AH1217" s="20">
        <f>IF(W1217&lt;=0,0,LOOKUP(W1217,{0,1950001,3300001,6950001,9000001,18000001,40000001},{0.05,0.1,0.2,0.23,0.33,0.4,0.45}))</f>
        <v/>
      </c>
    </row>
    <row r="1218">
      <c r="A1218" t="inlineStr">
        <is>
          <t>1万円刻み 3区分8万円ずつ</t>
        </is>
      </c>
      <c r="B1218" s="18">
        <f>'4_1万円刻み'!$A$380</f>
        <v/>
      </c>
      <c r="C1218" s="19" t="n">
        <v>2026</v>
      </c>
      <c r="D1218" t="inlineStr">
        <is>
          <t>いいえ</t>
        </is>
      </c>
      <c r="E1218" s="18" t="n">
        <v>80000</v>
      </c>
      <c r="F1218" s="18" t="n">
        <v>0</v>
      </c>
      <c r="G1218" s="18" t="n">
        <v>80000</v>
      </c>
      <c r="H1218" s="18" t="n">
        <v>80000</v>
      </c>
      <c r="I1218" s="18" t="n">
        <v>0</v>
      </c>
      <c r="J1218" s="18">
        <f>ROUND(MIN(B1218/12,650000)*12*0.0915+MIN(B1218/12,1390000)*12*(0.0504+0)+B1218*0.005,0)</f>
        <v/>
      </c>
      <c r="K1218" s="18" t="n">
        <v>0</v>
      </c>
      <c r="L1218" s="18" t="n">
        <v>0</v>
      </c>
      <c r="M1218" s="18">
        <f>ROUND(IF(C1218&gt;=2026,IF(B1218&lt;741000,0,IF(B1218&lt;2191000,B1218-740000,IF(B1218&lt;2193000,1451000,IF(B1218&lt;2196000,1453000,IF(B1218&lt;2200000,1456000,IF(B1218&lt;3600000,ROUNDDOWN(B1218/4,-3)*2.8-80000,IF(B1218&lt;6600000,ROUNDDOWN(B1218/4,-3)*3.2-440000,IF(B1218&lt;8500000,ROUNDDOWN(B1218*0.9,0)-1100000,B1218-1950000)))))))),IF(B1218&lt;651000,0,IF(B1218&lt;1900000,B1218-650000,IF(B1218&lt;3600000,ROUNDDOWN(B1218/4,-3)*2.8-80000,IF(B1218&lt;6600000,ROUNDDOWN(B1218/4,-3)*3.2-440000,IF(B1218&lt;8500000,ROUNDDOWN(B1218*0.9,0)-1100000,B1218-1950000)))))),0)</f>
        <v/>
      </c>
      <c r="N1218" s="18">
        <f>IF(M1218&gt;23500000,NA(),IF(C1218&gt;=2026,IF(M1218&lt;=4890000,1040000,IF(M1218&lt;=6550000,670000,620000)),IF(M1218&lt;=1320000,950000,IF(M1218&lt;=3360000,880000,IF(M1218&lt;=4890000,680000,IF(M1218&lt;=6550000,630000,580000))))))</f>
        <v/>
      </c>
      <c r="O1218" s="18">
        <f>IF(F1218&lt;=0,IF(AND(D1218="はい",C1218&gt;=2026,C1218&lt;=2027),IF(E1218&lt;=0,0,IF(E1218&lt;=30000,E1218,IF(E1218&lt;=60000,ROUNDUP(E1218/2,0)+15000,IF(E1218&lt;=120000,ROUNDUP(E1218/4,0)+30000,60000)))),IF(E1218&lt;=0,0,IF(E1218&lt;=20000,E1218,IF(E1218&lt;=40000,ROUNDUP(E1218/2,0)+10000,IF(E1218&lt;=80000,ROUNDUP(E1218/4,0)+20000,40000))))),IF(E1218&lt;=0,IF(F1218&lt;=0,0,IF(F1218&lt;=25000,F1218,IF(F1218&lt;=50000,ROUNDUP(F1218/2,0)+12500,IF(F1218&lt;=100000,ROUNDUP(F1218/4,0)+25000,50000)))),MAX(IF(F1218&lt;=0,0,IF(F1218&lt;=25000,F1218,IF(F1218&lt;=50000,ROUNDUP(F1218/2,0)+12500,IF(F1218&lt;=100000,ROUNDUP(F1218/4,0)+25000,50000)))),MIN(IF(AND(D1218="はい",C1218&gt;=2026,C1218&lt;=2027),IF(E1218&lt;=0,0,IF(E1218&lt;=30000,E1218,IF(E1218&lt;=60000,ROUNDUP(E1218/2,0)+15000,IF(E1218&lt;=120000,ROUNDUP(E1218/4,0)+30000,60000)))),IF(E1218&lt;=0,0,IF(E1218&lt;=20000,E1218,IF(E1218&lt;=40000,ROUNDUP(E1218/2,0)+10000,IF(E1218&lt;=80000,ROUNDUP(E1218/4,0)+20000,40000)))))+IF(F1218&lt;=0,0,IF(F1218&lt;=25000,F1218,IF(F1218&lt;=50000,ROUNDUP(F1218/2,0)+12500,IF(F1218&lt;=100000,ROUNDUP(F1218/4,0)+25000,50000)))),IF(AND(D1218="はい",C1218&gt;=2026,C1218&lt;=2027),60000,40000)))))</f>
        <v/>
      </c>
      <c r="P1218" s="18">
        <f>IF(G1218&lt;=0,0,IF(G1218&lt;=20000,G1218,IF(G1218&lt;=40000,ROUNDUP(G1218/2,0)+10000,IF(G1218&lt;=80000,ROUNDUP(G1218/4,0)+20000,40000))))</f>
        <v/>
      </c>
      <c r="Q1218" s="18">
        <f>IF(I1218&lt;=0,IF(H1218&lt;=0,0,IF(H1218&lt;=20000,H1218,IF(H1218&lt;=40000,ROUNDUP(H1218/2,0)+10000,IF(H1218&lt;=80000,ROUNDUP(H1218/4,0)+20000,40000)))),IF(H1218&lt;=0,IF(I1218&lt;=0,0,IF(I1218&lt;=25000,I1218,IF(I1218&lt;=50000,ROUNDUP(I1218/2,0)+12500,IF(I1218&lt;=100000,ROUNDUP(I1218/4,0)+25000,50000)))),MAX(IF(I1218&lt;=0,0,IF(I1218&lt;=25000,I1218,IF(I1218&lt;=50000,ROUNDUP(I1218/2,0)+12500,IF(I1218&lt;=100000,ROUNDUP(I1218/4,0)+25000,50000)))),MIN(IF(H1218&lt;=0,0,IF(H1218&lt;=20000,H1218,IF(H1218&lt;=40000,ROUNDUP(H1218/2,0)+10000,IF(H1218&lt;=80000,ROUNDUP(H1218/4,0)+20000,40000))))+IF(I1218&lt;=0,0,IF(I1218&lt;=25000,I1218,IF(I1218&lt;=50000,ROUNDUP(I1218/2,0)+12500,IF(I1218&lt;=100000,ROUNDUP(I1218/4,0)+25000,50000)))),40000))))</f>
        <v/>
      </c>
      <c r="R1218" s="18">
        <f>MIN(120000,O1218+P1218+Q1218)</f>
        <v/>
      </c>
      <c r="S1218" s="18">
        <f>IF(F1218&lt;=0,IF(E1218&lt;=0,0,IF(E1218&lt;=12000,E1218,IF(E1218&lt;=32000,ROUNDUP(E1218/2,0)+6000,IF(E1218&lt;=56000,ROUNDUP(E1218/4,0)+14000,28000)))),IF(E1218&lt;=0,IF(F1218&lt;=0,0,IF(F1218&lt;=15000,F1218,IF(F1218&lt;=40000,ROUNDUP(F1218/2,0)+7500,IF(F1218&lt;=70000,ROUNDUP(F1218/4,0)+17500,35000)))),MAX(IF(F1218&lt;=0,0,IF(F1218&lt;=15000,F1218,IF(F1218&lt;=40000,ROUNDUP(F1218/2,0)+7500,IF(F1218&lt;=70000,ROUNDUP(F1218/4,0)+17500,35000)))),MIN(IF(E1218&lt;=0,0,IF(E1218&lt;=12000,E1218,IF(E1218&lt;=32000,ROUNDUP(E1218/2,0)+6000,IF(E1218&lt;=56000,ROUNDUP(E1218/4,0)+14000,28000))))+IF(F1218&lt;=0,0,IF(F1218&lt;=15000,F1218,IF(F1218&lt;=40000,ROUNDUP(F1218/2,0)+7500,IF(F1218&lt;=70000,ROUNDUP(F1218/4,0)+17500,35000)))),28000))))</f>
        <v/>
      </c>
      <c r="T1218" s="18">
        <f>IF(G1218&lt;=0,0,IF(G1218&lt;=12000,G1218,IF(G1218&lt;=32000,ROUNDUP(G1218/2,0)+6000,IF(G1218&lt;=56000,ROUNDUP(G1218/4,0)+14000,28000))))</f>
        <v/>
      </c>
      <c r="U1218" s="18">
        <f>IF(I1218&lt;=0,IF(H1218&lt;=0,0,IF(H1218&lt;=12000,H1218,IF(H1218&lt;=32000,ROUNDUP(H1218/2,0)+6000,IF(H1218&lt;=56000,ROUNDUP(H1218/4,0)+14000,28000)))),IF(H1218&lt;=0,IF(I1218&lt;=0,0,IF(I1218&lt;=15000,I1218,IF(I1218&lt;=40000,ROUNDUP(I1218/2,0)+7500,IF(I1218&lt;=70000,ROUNDUP(I1218/4,0)+17500,35000)))),MAX(IF(I1218&lt;=0,0,IF(I1218&lt;=15000,I1218,IF(I1218&lt;=40000,ROUNDUP(I1218/2,0)+7500,IF(I1218&lt;=70000,ROUNDUP(I1218/4,0)+17500,35000)))),MIN(IF(H1218&lt;=0,0,IF(H1218&lt;=12000,H1218,IF(H1218&lt;=32000,ROUNDUP(H1218/2,0)+6000,IF(H1218&lt;=56000,ROUNDUP(H1218/4,0)+14000,28000))))+IF(I1218&lt;=0,0,IF(I1218&lt;=15000,I1218,IF(I1218&lt;=40000,ROUNDUP(I1218/2,0)+7500,IF(I1218&lt;=70000,ROUNDUP(I1218/4,0)+17500,35000)))),28000))))</f>
        <v/>
      </c>
      <c r="V1218" s="18">
        <f>MIN(70000,S1218+T1218+U1218)</f>
        <v/>
      </c>
      <c r="W1218" s="18">
        <f>MAX(0,ROUNDDOWN(M1218-J1218-N1218-K1218-0,-3))</f>
        <v/>
      </c>
      <c r="X1218" s="18">
        <f>MAX(0,ROUNDDOWN(M1218-J1218-N1218-K1218-R1218,-3))</f>
        <v/>
      </c>
      <c r="Y1218" s="18">
        <f>IF(W1218&lt;=0,0,ROUNDDOWN((W1218*LOOKUP(W1218,{0,1950001,3300001,6950001,9000001,18000001,40000001},{0.05,0.1,0.2,0.23,0.33,0.4,0.45})-LOOKUP(W1218,{0,1950001,3300001,6950001,9000001,18000001,40000001},{0,97500,427500,636000,1536000,2796000,4796000}))*1.021,-2))</f>
        <v/>
      </c>
      <c r="Z1218" s="18">
        <f>IF(X1218&lt;=0,0,ROUNDDOWN((X1218*LOOKUP(X1218,{0,1950001,3300001,6950001,9000001,18000001,40000001},{0.05,0.1,0.2,0.23,0.33,0.4,0.45})-LOOKUP(X1218,{0,1950001,3300001,6950001,9000001,18000001,40000001},{0,97500,427500,636000,1536000,2796000,4796000}))*1.021,-2))</f>
        <v/>
      </c>
      <c r="AA1218" s="18">
        <f>MAX(0,ROUNDDOWN(M1218-J1218-430000-L1218-0,-3))</f>
        <v/>
      </c>
      <c r="AB1218" s="18">
        <f>MAX(0,ROUNDDOWN(M1218-J1218-430000-L1218-V1218,-3))</f>
        <v/>
      </c>
      <c r="AC1218" s="18">
        <f>IF(M1218&lt;=450000,0,MAX(0,ROUNDDOWN(AA1218*0.06-MIN(50000,AA1218)*0.03,-2))+MAX(0,ROUNDDOWN(AA1218*0.04-MIN(50000,AA1218)*0.02,-2)))</f>
        <v/>
      </c>
      <c r="AD1218" s="18">
        <f>IF(M1218&lt;=450000,0,MAX(0,ROUNDDOWN(AB1218*0.06-MIN(50000,AB1218)*0.03,-2))+MAX(0,ROUNDDOWN(AB1218*0.04-MIN(50000,AB1218)*0.02,-2)))</f>
        <v/>
      </c>
      <c r="AE1218" s="18">
        <f>Y1218-Z1218</f>
        <v/>
      </c>
      <c r="AF1218" s="18">
        <f>AC1218-AD1218</f>
        <v/>
      </c>
      <c r="AG1218" s="18">
        <f>AE1218+AF1218</f>
        <v/>
      </c>
      <c r="AH1218" s="20">
        <f>IF(W1218&lt;=0,0,LOOKUP(W1218,{0,1950001,3300001,6950001,9000001,18000001,40000001},{0.05,0.1,0.2,0.23,0.33,0.4,0.45}))</f>
        <v/>
      </c>
    </row>
    <row r="1219">
      <c r="A1219" t="inlineStr">
        <is>
          <t>1万円刻み 一般8万円</t>
        </is>
      </c>
      <c r="B1219" s="18">
        <f>'4_1万円刻み'!$A$380</f>
        <v/>
      </c>
      <c r="C1219" s="19" t="n">
        <v>2026</v>
      </c>
      <c r="D1219" t="inlineStr">
        <is>
          <t>いいえ</t>
        </is>
      </c>
      <c r="E1219" s="18" t="n">
        <v>80000</v>
      </c>
      <c r="F1219" s="18" t="n">
        <v>0</v>
      </c>
      <c r="G1219" s="18" t="n">
        <v>0</v>
      </c>
      <c r="H1219" s="18" t="n">
        <v>0</v>
      </c>
      <c r="I1219" s="18" t="n">
        <v>0</v>
      </c>
      <c r="J1219" s="18">
        <f>ROUND(MIN(B1219/12,650000)*12*0.0915+MIN(B1219/12,1390000)*12*(0.0504+0)+B1219*0.005,0)</f>
        <v/>
      </c>
      <c r="K1219" s="18" t="n">
        <v>0</v>
      </c>
      <c r="L1219" s="18" t="n">
        <v>0</v>
      </c>
      <c r="M1219" s="18">
        <f>ROUND(IF(C1219&gt;=2026,IF(B1219&lt;741000,0,IF(B1219&lt;2191000,B1219-740000,IF(B1219&lt;2193000,1451000,IF(B1219&lt;2196000,1453000,IF(B1219&lt;2200000,1456000,IF(B1219&lt;3600000,ROUNDDOWN(B1219/4,-3)*2.8-80000,IF(B1219&lt;6600000,ROUNDDOWN(B1219/4,-3)*3.2-440000,IF(B1219&lt;8500000,ROUNDDOWN(B1219*0.9,0)-1100000,B1219-1950000)))))))),IF(B1219&lt;651000,0,IF(B1219&lt;1900000,B1219-650000,IF(B1219&lt;3600000,ROUNDDOWN(B1219/4,-3)*2.8-80000,IF(B1219&lt;6600000,ROUNDDOWN(B1219/4,-3)*3.2-440000,IF(B1219&lt;8500000,ROUNDDOWN(B1219*0.9,0)-1100000,B1219-1950000)))))),0)</f>
        <v/>
      </c>
      <c r="N1219" s="18">
        <f>IF(M1219&gt;23500000,NA(),IF(C1219&gt;=2026,IF(M1219&lt;=4890000,1040000,IF(M1219&lt;=6550000,670000,620000)),IF(M1219&lt;=1320000,950000,IF(M1219&lt;=3360000,880000,IF(M1219&lt;=4890000,680000,IF(M1219&lt;=6550000,630000,580000))))))</f>
        <v/>
      </c>
      <c r="O1219" s="18">
        <f>IF(F1219&lt;=0,IF(AND(D1219="はい",C1219&gt;=2026,C1219&lt;=2027),IF(E1219&lt;=0,0,IF(E1219&lt;=30000,E1219,IF(E1219&lt;=60000,ROUNDUP(E1219/2,0)+15000,IF(E1219&lt;=120000,ROUNDUP(E1219/4,0)+30000,60000)))),IF(E1219&lt;=0,0,IF(E1219&lt;=20000,E1219,IF(E1219&lt;=40000,ROUNDUP(E1219/2,0)+10000,IF(E1219&lt;=80000,ROUNDUP(E1219/4,0)+20000,40000))))),IF(E1219&lt;=0,IF(F1219&lt;=0,0,IF(F1219&lt;=25000,F1219,IF(F1219&lt;=50000,ROUNDUP(F1219/2,0)+12500,IF(F1219&lt;=100000,ROUNDUP(F1219/4,0)+25000,50000)))),MAX(IF(F1219&lt;=0,0,IF(F1219&lt;=25000,F1219,IF(F1219&lt;=50000,ROUNDUP(F1219/2,0)+12500,IF(F1219&lt;=100000,ROUNDUP(F1219/4,0)+25000,50000)))),MIN(IF(AND(D1219="はい",C1219&gt;=2026,C1219&lt;=2027),IF(E1219&lt;=0,0,IF(E1219&lt;=30000,E1219,IF(E1219&lt;=60000,ROUNDUP(E1219/2,0)+15000,IF(E1219&lt;=120000,ROUNDUP(E1219/4,0)+30000,60000)))),IF(E1219&lt;=0,0,IF(E1219&lt;=20000,E1219,IF(E1219&lt;=40000,ROUNDUP(E1219/2,0)+10000,IF(E1219&lt;=80000,ROUNDUP(E1219/4,0)+20000,40000)))))+IF(F1219&lt;=0,0,IF(F1219&lt;=25000,F1219,IF(F1219&lt;=50000,ROUNDUP(F1219/2,0)+12500,IF(F1219&lt;=100000,ROUNDUP(F1219/4,0)+25000,50000)))),IF(AND(D1219="はい",C1219&gt;=2026,C1219&lt;=2027),60000,40000)))))</f>
        <v/>
      </c>
      <c r="P1219" s="18">
        <f>IF(G1219&lt;=0,0,IF(G1219&lt;=20000,G1219,IF(G1219&lt;=40000,ROUNDUP(G1219/2,0)+10000,IF(G1219&lt;=80000,ROUNDUP(G1219/4,0)+20000,40000))))</f>
        <v/>
      </c>
      <c r="Q1219" s="18">
        <f>IF(I1219&lt;=0,IF(H1219&lt;=0,0,IF(H1219&lt;=20000,H1219,IF(H1219&lt;=40000,ROUNDUP(H1219/2,0)+10000,IF(H1219&lt;=80000,ROUNDUP(H1219/4,0)+20000,40000)))),IF(H1219&lt;=0,IF(I1219&lt;=0,0,IF(I1219&lt;=25000,I1219,IF(I1219&lt;=50000,ROUNDUP(I1219/2,0)+12500,IF(I1219&lt;=100000,ROUNDUP(I1219/4,0)+25000,50000)))),MAX(IF(I1219&lt;=0,0,IF(I1219&lt;=25000,I1219,IF(I1219&lt;=50000,ROUNDUP(I1219/2,0)+12500,IF(I1219&lt;=100000,ROUNDUP(I1219/4,0)+25000,50000)))),MIN(IF(H1219&lt;=0,0,IF(H1219&lt;=20000,H1219,IF(H1219&lt;=40000,ROUNDUP(H1219/2,0)+10000,IF(H1219&lt;=80000,ROUNDUP(H1219/4,0)+20000,40000))))+IF(I1219&lt;=0,0,IF(I1219&lt;=25000,I1219,IF(I1219&lt;=50000,ROUNDUP(I1219/2,0)+12500,IF(I1219&lt;=100000,ROUNDUP(I1219/4,0)+25000,50000)))),40000))))</f>
        <v/>
      </c>
      <c r="R1219" s="18">
        <f>MIN(120000,O1219+P1219+Q1219)</f>
        <v/>
      </c>
      <c r="S1219" s="18">
        <f>IF(F1219&lt;=0,IF(E1219&lt;=0,0,IF(E1219&lt;=12000,E1219,IF(E1219&lt;=32000,ROUNDUP(E1219/2,0)+6000,IF(E1219&lt;=56000,ROUNDUP(E1219/4,0)+14000,28000)))),IF(E1219&lt;=0,IF(F1219&lt;=0,0,IF(F1219&lt;=15000,F1219,IF(F1219&lt;=40000,ROUNDUP(F1219/2,0)+7500,IF(F1219&lt;=70000,ROUNDUP(F1219/4,0)+17500,35000)))),MAX(IF(F1219&lt;=0,0,IF(F1219&lt;=15000,F1219,IF(F1219&lt;=40000,ROUNDUP(F1219/2,0)+7500,IF(F1219&lt;=70000,ROUNDUP(F1219/4,0)+17500,35000)))),MIN(IF(E1219&lt;=0,0,IF(E1219&lt;=12000,E1219,IF(E1219&lt;=32000,ROUNDUP(E1219/2,0)+6000,IF(E1219&lt;=56000,ROUNDUP(E1219/4,0)+14000,28000))))+IF(F1219&lt;=0,0,IF(F1219&lt;=15000,F1219,IF(F1219&lt;=40000,ROUNDUP(F1219/2,0)+7500,IF(F1219&lt;=70000,ROUNDUP(F1219/4,0)+17500,35000)))),28000))))</f>
        <v/>
      </c>
      <c r="T1219" s="18">
        <f>IF(G1219&lt;=0,0,IF(G1219&lt;=12000,G1219,IF(G1219&lt;=32000,ROUNDUP(G1219/2,0)+6000,IF(G1219&lt;=56000,ROUNDUP(G1219/4,0)+14000,28000))))</f>
        <v/>
      </c>
      <c r="U1219" s="18">
        <f>IF(I1219&lt;=0,IF(H1219&lt;=0,0,IF(H1219&lt;=12000,H1219,IF(H1219&lt;=32000,ROUNDUP(H1219/2,0)+6000,IF(H1219&lt;=56000,ROUNDUP(H1219/4,0)+14000,28000)))),IF(H1219&lt;=0,IF(I1219&lt;=0,0,IF(I1219&lt;=15000,I1219,IF(I1219&lt;=40000,ROUNDUP(I1219/2,0)+7500,IF(I1219&lt;=70000,ROUNDUP(I1219/4,0)+17500,35000)))),MAX(IF(I1219&lt;=0,0,IF(I1219&lt;=15000,I1219,IF(I1219&lt;=40000,ROUNDUP(I1219/2,0)+7500,IF(I1219&lt;=70000,ROUNDUP(I1219/4,0)+17500,35000)))),MIN(IF(H1219&lt;=0,0,IF(H1219&lt;=12000,H1219,IF(H1219&lt;=32000,ROUNDUP(H1219/2,0)+6000,IF(H1219&lt;=56000,ROUNDUP(H1219/4,0)+14000,28000))))+IF(I1219&lt;=0,0,IF(I1219&lt;=15000,I1219,IF(I1219&lt;=40000,ROUNDUP(I1219/2,0)+7500,IF(I1219&lt;=70000,ROUNDUP(I1219/4,0)+17500,35000)))),28000))))</f>
        <v/>
      </c>
      <c r="V1219" s="18">
        <f>MIN(70000,S1219+T1219+U1219)</f>
        <v/>
      </c>
      <c r="W1219" s="18">
        <f>MAX(0,ROUNDDOWN(M1219-J1219-N1219-K1219-0,-3))</f>
        <v/>
      </c>
      <c r="X1219" s="18">
        <f>MAX(0,ROUNDDOWN(M1219-J1219-N1219-K1219-R1219,-3))</f>
        <v/>
      </c>
      <c r="Y1219" s="18">
        <f>IF(W1219&lt;=0,0,ROUNDDOWN((W1219*LOOKUP(W1219,{0,1950001,3300001,6950001,9000001,18000001,40000001},{0.05,0.1,0.2,0.23,0.33,0.4,0.45})-LOOKUP(W1219,{0,1950001,3300001,6950001,9000001,18000001,40000001},{0,97500,427500,636000,1536000,2796000,4796000}))*1.021,-2))</f>
        <v/>
      </c>
      <c r="Z1219" s="18">
        <f>IF(X1219&lt;=0,0,ROUNDDOWN((X1219*LOOKUP(X1219,{0,1950001,3300001,6950001,9000001,18000001,40000001},{0.05,0.1,0.2,0.23,0.33,0.4,0.45})-LOOKUP(X1219,{0,1950001,3300001,6950001,9000001,18000001,40000001},{0,97500,427500,636000,1536000,2796000,4796000}))*1.021,-2))</f>
        <v/>
      </c>
      <c r="AA1219" s="18">
        <f>MAX(0,ROUNDDOWN(M1219-J1219-430000-L1219-0,-3))</f>
        <v/>
      </c>
      <c r="AB1219" s="18">
        <f>MAX(0,ROUNDDOWN(M1219-J1219-430000-L1219-V1219,-3))</f>
        <v/>
      </c>
      <c r="AC1219" s="18">
        <f>IF(M1219&lt;=450000,0,MAX(0,ROUNDDOWN(AA1219*0.06-MIN(50000,AA1219)*0.03,-2))+MAX(0,ROUNDDOWN(AA1219*0.04-MIN(50000,AA1219)*0.02,-2)))</f>
        <v/>
      </c>
      <c r="AD1219" s="18">
        <f>IF(M1219&lt;=450000,0,MAX(0,ROUNDDOWN(AB1219*0.06-MIN(50000,AB1219)*0.03,-2))+MAX(0,ROUNDDOWN(AB1219*0.04-MIN(50000,AB1219)*0.02,-2)))</f>
        <v/>
      </c>
      <c r="AE1219" s="18">
        <f>Y1219-Z1219</f>
        <v/>
      </c>
      <c r="AF1219" s="18">
        <f>AC1219-AD1219</f>
        <v/>
      </c>
      <c r="AG1219" s="18">
        <f>AE1219+AF1219</f>
        <v/>
      </c>
      <c r="AH1219" s="20">
        <f>IF(W1219&lt;=0,0,LOOKUP(W1219,{0,1950001,3300001,6950001,9000001,18000001,40000001},{0.05,0.1,0.2,0.23,0.33,0.4,0.45}))</f>
        <v/>
      </c>
    </row>
    <row r="1220">
      <c r="A1220" t="inlineStr">
        <is>
          <t>1万円刻み 特例あり一般12万円</t>
        </is>
      </c>
      <c r="B1220" s="18">
        <f>'4_1万円刻み'!$A$380</f>
        <v/>
      </c>
      <c r="C1220" s="19" t="n">
        <v>2026</v>
      </c>
      <c r="D1220" t="inlineStr">
        <is>
          <t>はい</t>
        </is>
      </c>
      <c r="E1220" s="18" t="n">
        <v>120000</v>
      </c>
      <c r="F1220" s="18" t="n">
        <v>0</v>
      </c>
      <c r="G1220" s="18" t="n">
        <v>0</v>
      </c>
      <c r="H1220" s="18" t="n">
        <v>0</v>
      </c>
      <c r="I1220" s="18" t="n">
        <v>0</v>
      </c>
      <c r="J1220" s="18">
        <f>ROUND(MIN(B1220/12,650000)*12*0.0915+MIN(B1220/12,1390000)*12*(0.0504+0)+B1220*0.005,0)</f>
        <v/>
      </c>
      <c r="K1220" s="18" t="n">
        <v>0</v>
      </c>
      <c r="L1220" s="18" t="n">
        <v>0</v>
      </c>
      <c r="M1220" s="18">
        <f>ROUND(IF(C1220&gt;=2026,IF(B1220&lt;741000,0,IF(B1220&lt;2191000,B1220-740000,IF(B1220&lt;2193000,1451000,IF(B1220&lt;2196000,1453000,IF(B1220&lt;2200000,1456000,IF(B1220&lt;3600000,ROUNDDOWN(B1220/4,-3)*2.8-80000,IF(B1220&lt;6600000,ROUNDDOWN(B1220/4,-3)*3.2-440000,IF(B1220&lt;8500000,ROUNDDOWN(B1220*0.9,0)-1100000,B1220-1950000)))))))),IF(B1220&lt;651000,0,IF(B1220&lt;1900000,B1220-650000,IF(B1220&lt;3600000,ROUNDDOWN(B1220/4,-3)*2.8-80000,IF(B1220&lt;6600000,ROUNDDOWN(B1220/4,-3)*3.2-440000,IF(B1220&lt;8500000,ROUNDDOWN(B1220*0.9,0)-1100000,B1220-1950000)))))),0)</f>
        <v/>
      </c>
      <c r="N1220" s="18">
        <f>IF(M1220&gt;23500000,NA(),IF(C1220&gt;=2026,IF(M1220&lt;=4890000,1040000,IF(M1220&lt;=6550000,670000,620000)),IF(M1220&lt;=1320000,950000,IF(M1220&lt;=3360000,880000,IF(M1220&lt;=4890000,680000,IF(M1220&lt;=6550000,630000,580000))))))</f>
        <v/>
      </c>
      <c r="O1220" s="18">
        <f>IF(F1220&lt;=0,IF(AND(D1220="はい",C1220&gt;=2026,C1220&lt;=2027),IF(E1220&lt;=0,0,IF(E1220&lt;=30000,E1220,IF(E1220&lt;=60000,ROUNDUP(E1220/2,0)+15000,IF(E1220&lt;=120000,ROUNDUP(E1220/4,0)+30000,60000)))),IF(E1220&lt;=0,0,IF(E1220&lt;=20000,E1220,IF(E1220&lt;=40000,ROUNDUP(E1220/2,0)+10000,IF(E1220&lt;=80000,ROUNDUP(E1220/4,0)+20000,40000))))),IF(E1220&lt;=0,IF(F1220&lt;=0,0,IF(F1220&lt;=25000,F1220,IF(F1220&lt;=50000,ROUNDUP(F1220/2,0)+12500,IF(F1220&lt;=100000,ROUNDUP(F1220/4,0)+25000,50000)))),MAX(IF(F1220&lt;=0,0,IF(F1220&lt;=25000,F1220,IF(F1220&lt;=50000,ROUNDUP(F1220/2,0)+12500,IF(F1220&lt;=100000,ROUNDUP(F1220/4,0)+25000,50000)))),MIN(IF(AND(D1220="はい",C1220&gt;=2026,C1220&lt;=2027),IF(E1220&lt;=0,0,IF(E1220&lt;=30000,E1220,IF(E1220&lt;=60000,ROUNDUP(E1220/2,0)+15000,IF(E1220&lt;=120000,ROUNDUP(E1220/4,0)+30000,60000)))),IF(E1220&lt;=0,0,IF(E1220&lt;=20000,E1220,IF(E1220&lt;=40000,ROUNDUP(E1220/2,0)+10000,IF(E1220&lt;=80000,ROUNDUP(E1220/4,0)+20000,40000)))))+IF(F1220&lt;=0,0,IF(F1220&lt;=25000,F1220,IF(F1220&lt;=50000,ROUNDUP(F1220/2,0)+12500,IF(F1220&lt;=100000,ROUNDUP(F1220/4,0)+25000,50000)))),IF(AND(D1220="はい",C1220&gt;=2026,C1220&lt;=2027),60000,40000)))))</f>
        <v/>
      </c>
      <c r="P1220" s="18">
        <f>IF(G1220&lt;=0,0,IF(G1220&lt;=20000,G1220,IF(G1220&lt;=40000,ROUNDUP(G1220/2,0)+10000,IF(G1220&lt;=80000,ROUNDUP(G1220/4,0)+20000,40000))))</f>
        <v/>
      </c>
      <c r="Q1220" s="18">
        <f>IF(I1220&lt;=0,IF(H1220&lt;=0,0,IF(H1220&lt;=20000,H1220,IF(H1220&lt;=40000,ROUNDUP(H1220/2,0)+10000,IF(H1220&lt;=80000,ROUNDUP(H1220/4,0)+20000,40000)))),IF(H1220&lt;=0,IF(I1220&lt;=0,0,IF(I1220&lt;=25000,I1220,IF(I1220&lt;=50000,ROUNDUP(I1220/2,0)+12500,IF(I1220&lt;=100000,ROUNDUP(I1220/4,0)+25000,50000)))),MAX(IF(I1220&lt;=0,0,IF(I1220&lt;=25000,I1220,IF(I1220&lt;=50000,ROUNDUP(I1220/2,0)+12500,IF(I1220&lt;=100000,ROUNDUP(I1220/4,0)+25000,50000)))),MIN(IF(H1220&lt;=0,0,IF(H1220&lt;=20000,H1220,IF(H1220&lt;=40000,ROUNDUP(H1220/2,0)+10000,IF(H1220&lt;=80000,ROUNDUP(H1220/4,0)+20000,40000))))+IF(I1220&lt;=0,0,IF(I1220&lt;=25000,I1220,IF(I1220&lt;=50000,ROUNDUP(I1220/2,0)+12500,IF(I1220&lt;=100000,ROUNDUP(I1220/4,0)+25000,50000)))),40000))))</f>
        <v/>
      </c>
      <c r="R1220" s="18">
        <f>MIN(120000,O1220+P1220+Q1220)</f>
        <v/>
      </c>
      <c r="S1220" s="18">
        <f>IF(F1220&lt;=0,IF(E1220&lt;=0,0,IF(E1220&lt;=12000,E1220,IF(E1220&lt;=32000,ROUNDUP(E1220/2,0)+6000,IF(E1220&lt;=56000,ROUNDUP(E1220/4,0)+14000,28000)))),IF(E1220&lt;=0,IF(F1220&lt;=0,0,IF(F1220&lt;=15000,F1220,IF(F1220&lt;=40000,ROUNDUP(F1220/2,0)+7500,IF(F1220&lt;=70000,ROUNDUP(F1220/4,0)+17500,35000)))),MAX(IF(F1220&lt;=0,0,IF(F1220&lt;=15000,F1220,IF(F1220&lt;=40000,ROUNDUP(F1220/2,0)+7500,IF(F1220&lt;=70000,ROUNDUP(F1220/4,0)+17500,35000)))),MIN(IF(E1220&lt;=0,0,IF(E1220&lt;=12000,E1220,IF(E1220&lt;=32000,ROUNDUP(E1220/2,0)+6000,IF(E1220&lt;=56000,ROUNDUP(E1220/4,0)+14000,28000))))+IF(F1220&lt;=0,0,IF(F1220&lt;=15000,F1220,IF(F1220&lt;=40000,ROUNDUP(F1220/2,0)+7500,IF(F1220&lt;=70000,ROUNDUP(F1220/4,0)+17500,35000)))),28000))))</f>
        <v/>
      </c>
      <c r="T1220" s="18">
        <f>IF(G1220&lt;=0,0,IF(G1220&lt;=12000,G1220,IF(G1220&lt;=32000,ROUNDUP(G1220/2,0)+6000,IF(G1220&lt;=56000,ROUNDUP(G1220/4,0)+14000,28000))))</f>
        <v/>
      </c>
      <c r="U1220" s="18">
        <f>IF(I1220&lt;=0,IF(H1220&lt;=0,0,IF(H1220&lt;=12000,H1220,IF(H1220&lt;=32000,ROUNDUP(H1220/2,0)+6000,IF(H1220&lt;=56000,ROUNDUP(H1220/4,0)+14000,28000)))),IF(H1220&lt;=0,IF(I1220&lt;=0,0,IF(I1220&lt;=15000,I1220,IF(I1220&lt;=40000,ROUNDUP(I1220/2,0)+7500,IF(I1220&lt;=70000,ROUNDUP(I1220/4,0)+17500,35000)))),MAX(IF(I1220&lt;=0,0,IF(I1220&lt;=15000,I1220,IF(I1220&lt;=40000,ROUNDUP(I1220/2,0)+7500,IF(I1220&lt;=70000,ROUNDUP(I1220/4,0)+17500,35000)))),MIN(IF(H1220&lt;=0,0,IF(H1220&lt;=12000,H1220,IF(H1220&lt;=32000,ROUNDUP(H1220/2,0)+6000,IF(H1220&lt;=56000,ROUNDUP(H1220/4,0)+14000,28000))))+IF(I1220&lt;=0,0,IF(I1220&lt;=15000,I1220,IF(I1220&lt;=40000,ROUNDUP(I1220/2,0)+7500,IF(I1220&lt;=70000,ROUNDUP(I1220/4,0)+17500,35000)))),28000))))</f>
        <v/>
      </c>
      <c r="V1220" s="18">
        <f>MIN(70000,S1220+T1220+U1220)</f>
        <v/>
      </c>
      <c r="W1220" s="18">
        <f>MAX(0,ROUNDDOWN(M1220-J1220-N1220-K1220-0,-3))</f>
        <v/>
      </c>
      <c r="X1220" s="18">
        <f>MAX(0,ROUNDDOWN(M1220-J1220-N1220-K1220-R1220,-3))</f>
        <v/>
      </c>
      <c r="Y1220" s="18">
        <f>IF(W1220&lt;=0,0,ROUNDDOWN((W1220*LOOKUP(W1220,{0,1950001,3300001,6950001,9000001,18000001,40000001},{0.05,0.1,0.2,0.23,0.33,0.4,0.45})-LOOKUP(W1220,{0,1950001,3300001,6950001,9000001,18000001,40000001},{0,97500,427500,636000,1536000,2796000,4796000}))*1.021,-2))</f>
        <v/>
      </c>
      <c r="Z1220" s="18">
        <f>IF(X1220&lt;=0,0,ROUNDDOWN((X1220*LOOKUP(X1220,{0,1950001,3300001,6950001,9000001,18000001,40000001},{0.05,0.1,0.2,0.23,0.33,0.4,0.45})-LOOKUP(X1220,{0,1950001,3300001,6950001,9000001,18000001,40000001},{0,97500,427500,636000,1536000,2796000,4796000}))*1.021,-2))</f>
        <v/>
      </c>
      <c r="AA1220" s="18">
        <f>MAX(0,ROUNDDOWN(M1220-J1220-430000-L1220-0,-3))</f>
        <v/>
      </c>
      <c r="AB1220" s="18">
        <f>MAX(0,ROUNDDOWN(M1220-J1220-430000-L1220-V1220,-3))</f>
        <v/>
      </c>
      <c r="AC1220" s="18">
        <f>IF(M1220&lt;=450000,0,MAX(0,ROUNDDOWN(AA1220*0.06-MIN(50000,AA1220)*0.03,-2))+MAX(0,ROUNDDOWN(AA1220*0.04-MIN(50000,AA1220)*0.02,-2)))</f>
        <v/>
      </c>
      <c r="AD1220" s="18">
        <f>IF(M1220&lt;=450000,0,MAX(0,ROUNDDOWN(AB1220*0.06-MIN(50000,AB1220)*0.03,-2))+MAX(0,ROUNDDOWN(AB1220*0.04-MIN(50000,AB1220)*0.02,-2)))</f>
        <v/>
      </c>
      <c r="AE1220" s="18">
        <f>Y1220-Z1220</f>
        <v/>
      </c>
      <c r="AF1220" s="18">
        <f>AC1220-AD1220</f>
        <v/>
      </c>
      <c r="AG1220" s="18">
        <f>AE1220+AF1220</f>
        <v/>
      </c>
      <c r="AH1220" s="20">
        <f>IF(W1220&lt;=0,0,LOOKUP(W1220,{0,1950001,3300001,6950001,9000001,18000001,40000001},{0.05,0.1,0.2,0.23,0.33,0.4,0.45}))</f>
        <v/>
      </c>
    </row>
    <row r="1221">
      <c r="A1221" t="inlineStr">
        <is>
          <t>1万円刻み 3区分8万円ずつ</t>
        </is>
      </c>
      <c r="B1221" s="18">
        <f>'4_1万円刻み'!$A$381</f>
        <v/>
      </c>
      <c r="C1221" s="19" t="n">
        <v>2026</v>
      </c>
      <c r="D1221" t="inlineStr">
        <is>
          <t>いいえ</t>
        </is>
      </c>
      <c r="E1221" s="18" t="n">
        <v>80000</v>
      </c>
      <c r="F1221" s="18" t="n">
        <v>0</v>
      </c>
      <c r="G1221" s="18" t="n">
        <v>80000</v>
      </c>
      <c r="H1221" s="18" t="n">
        <v>80000</v>
      </c>
      <c r="I1221" s="18" t="n">
        <v>0</v>
      </c>
      <c r="J1221" s="18">
        <f>ROUND(MIN(B1221/12,650000)*12*0.0915+MIN(B1221/12,1390000)*12*(0.0504+0)+B1221*0.005,0)</f>
        <v/>
      </c>
      <c r="K1221" s="18" t="n">
        <v>0</v>
      </c>
      <c r="L1221" s="18" t="n">
        <v>0</v>
      </c>
      <c r="M1221" s="18">
        <f>ROUND(IF(C1221&gt;=2026,IF(B1221&lt;741000,0,IF(B1221&lt;2191000,B1221-740000,IF(B1221&lt;2193000,1451000,IF(B1221&lt;2196000,1453000,IF(B1221&lt;2200000,1456000,IF(B1221&lt;3600000,ROUNDDOWN(B1221/4,-3)*2.8-80000,IF(B1221&lt;6600000,ROUNDDOWN(B1221/4,-3)*3.2-440000,IF(B1221&lt;8500000,ROUNDDOWN(B1221*0.9,0)-1100000,B1221-1950000)))))))),IF(B1221&lt;651000,0,IF(B1221&lt;1900000,B1221-650000,IF(B1221&lt;3600000,ROUNDDOWN(B1221/4,-3)*2.8-80000,IF(B1221&lt;6600000,ROUNDDOWN(B1221/4,-3)*3.2-440000,IF(B1221&lt;8500000,ROUNDDOWN(B1221*0.9,0)-1100000,B1221-1950000)))))),0)</f>
        <v/>
      </c>
      <c r="N1221" s="18">
        <f>IF(M1221&gt;23500000,NA(),IF(C1221&gt;=2026,IF(M1221&lt;=4890000,1040000,IF(M1221&lt;=6550000,670000,620000)),IF(M1221&lt;=1320000,950000,IF(M1221&lt;=3360000,880000,IF(M1221&lt;=4890000,680000,IF(M1221&lt;=6550000,630000,580000))))))</f>
        <v/>
      </c>
      <c r="O1221" s="18">
        <f>IF(F1221&lt;=0,IF(AND(D1221="はい",C1221&gt;=2026,C1221&lt;=2027),IF(E1221&lt;=0,0,IF(E1221&lt;=30000,E1221,IF(E1221&lt;=60000,ROUNDUP(E1221/2,0)+15000,IF(E1221&lt;=120000,ROUNDUP(E1221/4,0)+30000,60000)))),IF(E1221&lt;=0,0,IF(E1221&lt;=20000,E1221,IF(E1221&lt;=40000,ROUNDUP(E1221/2,0)+10000,IF(E1221&lt;=80000,ROUNDUP(E1221/4,0)+20000,40000))))),IF(E1221&lt;=0,IF(F1221&lt;=0,0,IF(F1221&lt;=25000,F1221,IF(F1221&lt;=50000,ROUNDUP(F1221/2,0)+12500,IF(F1221&lt;=100000,ROUNDUP(F1221/4,0)+25000,50000)))),MAX(IF(F1221&lt;=0,0,IF(F1221&lt;=25000,F1221,IF(F1221&lt;=50000,ROUNDUP(F1221/2,0)+12500,IF(F1221&lt;=100000,ROUNDUP(F1221/4,0)+25000,50000)))),MIN(IF(AND(D1221="はい",C1221&gt;=2026,C1221&lt;=2027),IF(E1221&lt;=0,0,IF(E1221&lt;=30000,E1221,IF(E1221&lt;=60000,ROUNDUP(E1221/2,0)+15000,IF(E1221&lt;=120000,ROUNDUP(E1221/4,0)+30000,60000)))),IF(E1221&lt;=0,0,IF(E1221&lt;=20000,E1221,IF(E1221&lt;=40000,ROUNDUP(E1221/2,0)+10000,IF(E1221&lt;=80000,ROUNDUP(E1221/4,0)+20000,40000)))))+IF(F1221&lt;=0,0,IF(F1221&lt;=25000,F1221,IF(F1221&lt;=50000,ROUNDUP(F1221/2,0)+12500,IF(F1221&lt;=100000,ROUNDUP(F1221/4,0)+25000,50000)))),IF(AND(D1221="はい",C1221&gt;=2026,C1221&lt;=2027),60000,40000)))))</f>
        <v/>
      </c>
      <c r="P1221" s="18">
        <f>IF(G1221&lt;=0,0,IF(G1221&lt;=20000,G1221,IF(G1221&lt;=40000,ROUNDUP(G1221/2,0)+10000,IF(G1221&lt;=80000,ROUNDUP(G1221/4,0)+20000,40000))))</f>
        <v/>
      </c>
      <c r="Q1221" s="18">
        <f>IF(I1221&lt;=0,IF(H1221&lt;=0,0,IF(H1221&lt;=20000,H1221,IF(H1221&lt;=40000,ROUNDUP(H1221/2,0)+10000,IF(H1221&lt;=80000,ROUNDUP(H1221/4,0)+20000,40000)))),IF(H1221&lt;=0,IF(I1221&lt;=0,0,IF(I1221&lt;=25000,I1221,IF(I1221&lt;=50000,ROUNDUP(I1221/2,0)+12500,IF(I1221&lt;=100000,ROUNDUP(I1221/4,0)+25000,50000)))),MAX(IF(I1221&lt;=0,0,IF(I1221&lt;=25000,I1221,IF(I1221&lt;=50000,ROUNDUP(I1221/2,0)+12500,IF(I1221&lt;=100000,ROUNDUP(I1221/4,0)+25000,50000)))),MIN(IF(H1221&lt;=0,0,IF(H1221&lt;=20000,H1221,IF(H1221&lt;=40000,ROUNDUP(H1221/2,0)+10000,IF(H1221&lt;=80000,ROUNDUP(H1221/4,0)+20000,40000))))+IF(I1221&lt;=0,0,IF(I1221&lt;=25000,I1221,IF(I1221&lt;=50000,ROUNDUP(I1221/2,0)+12500,IF(I1221&lt;=100000,ROUNDUP(I1221/4,0)+25000,50000)))),40000))))</f>
        <v/>
      </c>
      <c r="R1221" s="18">
        <f>MIN(120000,O1221+P1221+Q1221)</f>
        <v/>
      </c>
      <c r="S1221" s="18">
        <f>IF(F1221&lt;=0,IF(E1221&lt;=0,0,IF(E1221&lt;=12000,E1221,IF(E1221&lt;=32000,ROUNDUP(E1221/2,0)+6000,IF(E1221&lt;=56000,ROUNDUP(E1221/4,0)+14000,28000)))),IF(E1221&lt;=0,IF(F1221&lt;=0,0,IF(F1221&lt;=15000,F1221,IF(F1221&lt;=40000,ROUNDUP(F1221/2,0)+7500,IF(F1221&lt;=70000,ROUNDUP(F1221/4,0)+17500,35000)))),MAX(IF(F1221&lt;=0,0,IF(F1221&lt;=15000,F1221,IF(F1221&lt;=40000,ROUNDUP(F1221/2,0)+7500,IF(F1221&lt;=70000,ROUNDUP(F1221/4,0)+17500,35000)))),MIN(IF(E1221&lt;=0,0,IF(E1221&lt;=12000,E1221,IF(E1221&lt;=32000,ROUNDUP(E1221/2,0)+6000,IF(E1221&lt;=56000,ROUNDUP(E1221/4,0)+14000,28000))))+IF(F1221&lt;=0,0,IF(F1221&lt;=15000,F1221,IF(F1221&lt;=40000,ROUNDUP(F1221/2,0)+7500,IF(F1221&lt;=70000,ROUNDUP(F1221/4,0)+17500,35000)))),28000))))</f>
        <v/>
      </c>
      <c r="T1221" s="18">
        <f>IF(G1221&lt;=0,0,IF(G1221&lt;=12000,G1221,IF(G1221&lt;=32000,ROUNDUP(G1221/2,0)+6000,IF(G1221&lt;=56000,ROUNDUP(G1221/4,0)+14000,28000))))</f>
        <v/>
      </c>
      <c r="U1221" s="18">
        <f>IF(I1221&lt;=0,IF(H1221&lt;=0,0,IF(H1221&lt;=12000,H1221,IF(H1221&lt;=32000,ROUNDUP(H1221/2,0)+6000,IF(H1221&lt;=56000,ROUNDUP(H1221/4,0)+14000,28000)))),IF(H1221&lt;=0,IF(I1221&lt;=0,0,IF(I1221&lt;=15000,I1221,IF(I1221&lt;=40000,ROUNDUP(I1221/2,0)+7500,IF(I1221&lt;=70000,ROUNDUP(I1221/4,0)+17500,35000)))),MAX(IF(I1221&lt;=0,0,IF(I1221&lt;=15000,I1221,IF(I1221&lt;=40000,ROUNDUP(I1221/2,0)+7500,IF(I1221&lt;=70000,ROUNDUP(I1221/4,0)+17500,35000)))),MIN(IF(H1221&lt;=0,0,IF(H1221&lt;=12000,H1221,IF(H1221&lt;=32000,ROUNDUP(H1221/2,0)+6000,IF(H1221&lt;=56000,ROUNDUP(H1221/4,0)+14000,28000))))+IF(I1221&lt;=0,0,IF(I1221&lt;=15000,I1221,IF(I1221&lt;=40000,ROUNDUP(I1221/2,0)+7500,IF(I1221&lt;=70000,ROUNDUP(I1221/4,0)+17500,35000)))),28000))))</f>
        <v/>
      </c>
      <c r="V1221" s="18">
        <f>MIN(70000,S1221+T1221+U1221)</f>
        <v/>
      </c>
      <c r="W1221" s="18">
        <f>MAX(0,ROUNDDOWN(M1221-J1221-N1221-K1221-0,-3))</f>
        <v/>
      </c>
      <c r="X1221" s="18">
        <f>MAX(0,ROUNDDOWN(M1221-J1221-N1221-K1221-R1221,-3))</f>
        <v/>
      </c>
      <c r="Y1221" s="18">
        <f>IF(W1221&lt;=0,0,ROUNDDOWN((W1221*LOOKUP(W1221,{0,1950001,3300001,6950001,9000001,18000001,40000001},{0.05,0.1,0.2,0.23,0.33,0.4,0.45})-LOOKUP(W1221,{0,1950001,3300001,6950001,9000001,18000001,40000001},{0,97500,427500,636000,1536000,2796000,4796000}))*1.021,-2))</f>
        <v/>
      </c>
      <c r="Z1221" s="18">
        <f>IF(X1221&lt;=0,0,ROUNDDOWN((X1221*LOOKUP(X1221,{0,1950001,3300001,6950001,9000001,18000001,40000001},{0.05,0.1,0.2,0.23,0.33,0.4,0.45})-LOOKUP(X1221,{0,1950001,3300001,6950001,9000001,18000001,40000001},{0,97500,427500,636000,1536000,2796000,4796000}))*1.021,-2))</f>
        <v/>
      </c>
      <c r="AA1221" s="18">
        <f>MAX(0,ROUNDDOWN(M1221-J1221-430000-L1221-0,-3))</f>
        <v/>
      </c>
      <c r="AB1221" s="18">
        <f>MAX(0,ROUNDDOWN(M1221-J1221-430000-L1221-V1221,-3))</f>
        <v/>
      </c>
      <c r="AC1221" s="18">
        <f>IF(M1221&lt;=450000,0,MAX(0,ROUNDDOWN(AA1221*0.06-MIN(50000,AA1221)*0.03,-2))+MAX(0,ROUNDDOWN(AA1221*0.04-MIN(50000,AA1221)*0.02,-2)))</f>
        <v/>
      </c>
      <c r="AD1221" s="18">
        <f>IF(M1221&lt;=450000,0,MAX(0,ROUNDDOWN(AB1221*0.06-MIN(50000,AB1221)*0.03,-2))+MAX(0,ROUNDDOWN(AB1221*0.04-MIN(50000,AB1221)*0.02,-2)))</f>
        <v/>
      </c>
      <c r="AE1221" s="18">
        <f>Y1221-Z1221</f>
        <v/>
      </c>
      <c r="AF1221" s="18">
        <f>AC1221-AD1221</f>
        <v/>
      </c>
      <c r="AG1221" s="18">
        <f>AE1221+AF1221</f>
        <v/>
      </c>
      <c r="AH1221" s="20">
        <f>IF(W1221&lt;=0,0,LOOKUP(W1221,{0,1950001,3300001,6950001,9000001,18000001,40000001},{0.05,0.1,0.2,0.23,0.33,0.4,0.45}))</f>
        <v/>
      </c>
    </row>
    <row r="1222">
      <c r="A1222" t="inlineStr">
        <is>
          <t>1万円刻み 一般8万円</t>
        </is>
      </c>
      <c r="B1222" s="18">
        <f>'4_1万円刻み'!$A$381</f>
        <v/>
      </c>
      <c r="C1222" s="19" t="n">
        <v>2026</v>
      </c>
      <c r="D1222" t="inlineStr">
        <is>
          <t>いいえ</t>
        </is>
      </c>
      <c r="E1222" s="18" t="n">
        <v>80000</v>
      </c>
      <c r="F1222" s="18" t="n">
        <v>0</v>
      </c>
      <c r="G1222" s="18" t="n">
        <v>0</v>
      </c>
      <c r="H1222" s="18" t="n">
        <v>0</v>
      </c>
      <c r="I1222" s="18" t="n">
        <v>0</v>
      </c>
      <c r="J1222" s="18">
        <f>ROUND(MIN(B1222/12,650000)*12*0.0915+MIN(B1222/12,1390000)*12*(0.0504+0)+B1222*0.005,0)</f>
        <v/>
      </c>
      <c r="K1222" s="18" t="n">
        <v>0</v>
      </c>
      <c r="L1222" s="18" t="n">
        <v>0</v>
      </c>
      <c r="M1222" s="18">
        <f>ROUND(IF(C1222&gt;=2026,IF(B1222&lt;741000,0,IF(B1222&lt;2191000,B1222-740000,IF(B1222&lt;2193000,1451000,IF(B1222&lt;2196000,1453000,IF(B1222&lt;2200000,1456000,IF(B1222&lt;3600000,ROUNDDOWN(B1222/4,-3)*2.8-80000,IF(B1222&lt;6600000,ROUNDDOWN(B1222/4,-3)*3.2-440000,IF(B1222&lt;8500000,ROUNDDOWN(B1222*0.9,0)-1100000,B1222-1950000)))))))),IF(B1222&lt;651000,0,IF(B1222&lt;1900000,B1222-650000,IF(B1222&lt;3600000,ROUNDDOWN(B1222/4,-3)*2.8-80000,IF(B1222&lt;6600000,ROUNDDOWN(B1222/4,-3)*3.2-440000,IF(B1222&lt;8500000,ROUNDDOWN(B1222*0.9,0)-1100000,B1222-1950000)))))),0)</f>
        <v/>
      </c>
      <c r="N1222" s="18">
        <f>IF(M1222&gt;23500000,NA(),IF(C1222&gt;=2026,IF(M1222&lt;=4890000,1040000,IF(M1222&lt;=6550000,670000,620000)),IF(M1222&lt;=1320000,950000,IF(M1222&lt;=3360000,880000,IF(M1222&lt;=4890000,680000,IF(M1222&lt;=6550000,630000,580000))))))</f>
        <v/>
      </c>
      <c r="O1222" s="18">
        <f>IF(F1222&lt;=0,IF(AND(D1222="はい",C1222&gt;=2026,C1222&lt;=2027),IF(E1222&lt;=0,0,IF(E1222&lt;=30000,E1222,IF(E1222&lt;=60000,ROUNDUP(E1222/2,0)+15000,IF(E1222&lt;=120000,ROUNDUP(E1222/4,0)+30000,60000)))),IF(E1222&lt;=0,0,IF(E1222&lt;=20000,E1222,IF(E1222&lt;=40000,ROUNDUP(E1222/2,0)+10000,IF(E1222&lt;=80000,ROUNDUP(E1222/4,0)+20000,40000))))),IF(E1222&lt;=0,IF(F1222&lt;=0,0,IF(F1222&lt;=25000,F1222,IF(F1222&lt;=50000,ROUNDUP(F1222/2,0)+12500,IF(F1222&lt;=100000,ROUNDUP(F1222/4,0)+25000,50000)))),MAX(IF(F1222&lt;=0,0,IF(F1222&lt;=25000,F1222,IF(F1222&lt;=50000,ROUNDUP(F1222/2,0)+12500,IF(F1222&lt;=100000,ROUNDUP(F1222/4,0)+25000,50000)))),MIN(IF(AND(D1222="はい",C1222&gt;=2026,C1222&lt;=2027),IF(E1222&lt;=0,0,IF(E1222&lt;=30000,E1222,IF(E1222&lt;=60000,ROUNDUP(E1222/2,0)+15000,IF(E1222&lt;=120000,ROUNDUP(E1222/4,0)+30000,60000)))),IF(E1222&lt;=0,0,IF(E1222&lt;=20000,E1222,IF(E1222&lt;=40000,ROUNDUP(E1222/2,0)+10000,IF(E1222&lt;=80000,ROUNDUP(E1222/4,0)+20000,40000)))))+IF(F1222&lt;=0,0,IF(F1222&lt;=25000,F1222,IF(F1222&lt;=50000,ROUNDUP(F1222/2,0)+12500,IF(F1222&lt;=100000,ROUNDUP(F1222/4,0)+25000,50000)))),IF(AND(D1222="はい",C1222&gt;=2026,C1222&lt;=2027),60000,40000)))))</f>
        <v/>
      </c>
      <c r="P1222" s="18">
        <f>IF(G1222&lt;=0,0,IF(G1222&lt;=20000,G1222,IF(G1222&lt;=40000,ROUNDUP(G1222/2,0)+10000,IF(G1222&lt;=80000,ROUNDUP(G1222/4,0)+20000,40000))))</f>
        <v/>
      </c>
      <c r="Q1222" s="18">
        <f>IF(I1222&lt;=0,IF(H1222&lt;=0,0,IF(H1222&lt;=20000,H1222,IF(H1222&lt;=40000,ROUNDUP(H1222/2,0)+10000,IF(H1222&lt;=80000,ROUNDUP(H1222/4,0)+20000,40000)))),IF(H1222&lt;=0,IF(I1222&lt;=0,0,IF(I1222&lt;=25000,I1222,IF(I1222&lt;=50000,ROUNDUP(I1222/2,0)+12500,IF(I1222&lt;=100000,ROUNDUP(I1222/4,0)+25000,50000)))),MAX(IF(I1222&lt;=0,0,IF(I1222&lt;=25000,I1222,IF(I1222&lt;=50000,ROUNDUP(I1222/2,0)+12500,IF(I1222&lt;=100000,ROUNDUP(I1222/4,0)+25000,50000)))),MIN(IF(H1222&lt;=0,0,IF(H1222&lt;=20000,H1222,IF(H1222&lt;=40000,ROUNDUP(H1222/2,0)+10000,IF(H1222&lt;=80000,ROUNDUP(H1222/4,0)+20000,40000))))+IF(I1222&lt;=0,0,IF(I1222&lt;=25000,I1222,IF(I1222&lt;=50000,ROUNDUP(I1222/2,0)+12500,IF(I1222&lt;=100000,ROUNDUP(I1222/4,0)+25000,50000)))),40000))))</f>
        <v/>
      </c>
      <c r="R1222" s="18">
        <f>MIN(120000,O1222+P1222+Q1222)</f>
        <v/>
      </c>
      <c r="S1222" s="18">
        <f>IF(F1222&lt;=0,IF(E1222&lt;=0,0,IF(E1222&lt;=12000,E1222,IF(E1222&lt;=32000,ROUNDUP(E1222/2,0)+6000,IF(E1222&lt;=56000,ROUNDUP(E1222/4,0)+14000,28000)))),IF(E1222&lt;=0,IF(F1222&lt;=0,0,IF(F1222&lt;=15000,F1222,IF(F1222&lt;=40000,ROUNDUP(F1222/2,0)+7500,IF(F1222&lt;=70000,ROUNDUP(F1222/4,0)+17500,35000)))),MAX(IF(F1222&lt;=0,0,IF(F1222&lt;=15000,F1222,IF(F1222&lt;=40000,ROUNDUP(F1222/2,0)+7500,IF(F1222&lt;=70000,ROUNDUP(F1222/4,0)+17500,35000)))),MIN(IF(E1222&lt;=0,0,IF(E1222&lt;=12000,E1222,IF(E1222&lt;=32000,ROUNDUP(E1222/2,0)+6000,IF(E1222&lt;=56000,ROUNDUP(E1222/4,0)+14000,28000))))+IF(F1222&lt;=0,0,IF(F1222&lt;=15000,F1222,IF(F1222&lt;=40000,ROUNDUP(F1222/2,0)+7500,IF(F1222&lt;=70000,ROUNDUP(F1222/4,0)+17500,35000)))),28000))))</f>
        <v/>
      </c>
      <c r="T1222" s="18">
        <f>IF(G1222&lt;=0,0,IF(G1222&lt;=12000,G1222,IF(G1222&lt;=32000,ROUNDUP(G1222/2,0)+6000,IF(G1222&lt;=56000,ROUNDUP(G1222/4,0)+14000,28000))))</f>
        <v/>
      </c>
      <c r="U1222" s="18">
        <f>IF(I1222&lt;=0,IF(H1222&lt;=0,0,IF(H1222&lt;=12000,H1222,IF(H1222&lt;=32000,ROUNDUP(H1222/2,0)+6000,IF(H1222&lt;=56000,ROUNDUP(H1222/4,0)+14000,28000)))),IF(H1222&lt;=0,IF(I1222&lt;=0,0,IF(I1222&lt;=15000,I1222,IF(I1222&lt;=40000,ROUNDUP(I1222/2,0)+7500,IF(I1222&lt;=70000,ROUNDUP(I1222/4,0)+17500,35000)))),MAX(IF(I1222&lt;=0,0,IF(I1222&lt;=15000,I1222,IF(I1222&lt;=40000,ROUNDUP(I1222/2,0)+7500,IF(I1222&lt;=70000,ROUNDUP(I1222/4,0)+17500,35000)))),MIN(IF(H1222&lt;=0,0,IF(H1222&lt;=12000,H1222,IF(H1222&lt;=32000,ROUNDUP(H1222/2,0)+6000,IF(H1222&lt;=56000,ROUNDUP(H1222/4,0)+14000,28000))))+IF(I1222&lt;=0,0,IF(I1222&lt;=15000,I1222,IF(I1222&lt;=40000,ROUNDUP(I1222/2,0)+7500,IF(I1222&lt;=70000,ROUNDUP(I1222/4,0)+17500,35000)))),28000))))</f>
        <v/>
      </c>
      <c r="V1222" s="18">
        <f>MIN(70000,S1222+T1222+U1222)</f>
        <v/>
      </c>
      <c r="W1222" s="18">
        <f>MAX(0,ROUNDDOWN(M1222-J1222-N1222-K1222-0,-3))</f>
        <v/>
      </c>
      <c r="X1222" s="18">
        <f>MAX(0,ROUNDDOWN(M1222-J1222-N1222-K1222-R1222,-3))</f>
        <v/>
      </c>
      <c r="Y1222" s="18">
        <f>IF(W1222&lt;=0,0,ROUNDDOWN((W1222*LOOKUP(W1222,{0,1950001,3300001,6950001,9000001,18000001,40000001},{0.05,0.1,0.2,0.23,0.33,0.4,0.45})-LOOKUP(W1222,{0,1950001,3300001,6950001,9000001,18000001,40000001},{0,97500,427500,636000,1536000,2796000,4796000}))*1.021,-2))</f>
        <v/>
      </c>
      <c r="Z1222" s="18">
        <f>IF(X1222&lt;=0,0,ROUNDDOWN((X1222*LOOKUP(X1222,{0,1950001,3300001,6950001,9000001,18000001,40000001},{0.05,0.1,0.2,0.23,0.33,0.4,0.45})-LOOKUP(X1222,{0,1950001,3300001,6950001,9000001,18000001,40000001},{0,97500,427500,636000,1536000,2796000,4796000}))*1.021,-2))</f>
        <v/>
      </c>
      <c r="AA1222" s="18">
        <f>MAX(0,ROUNDDOWN(M1222-J1222-430000-L1222-0,-3))</f>
        <v/>
      </c>
      <c r="AB1222" s="18">
        <f>MAX(0,ROUNDDOWN(M1222-J1222-430000-L1222-V1222,-3))</f>
        <v/>
      </c>
      <c r="AC1222" s="18">
        <f>IF(M1222&lt;=450000,0,MAX(0,ROUNDDOWN(AA1222*0.06-MIN(50000,AA1222)*0.03,-2))+MAX(0,ROUNDDOWN(AA1222*0.04-MIN(50000,AA1222)*0.02,-2)))</f>
        <v/>
      </c>
      <c r="AD1222" s="18">
        <f>IF(M1222&lt;=450000,0,MAX(0,ROUNDDOWN(AB1222*0.06-MIN(50000,AB1222)*0.03,-2))+MAX(0,ROUNDDOWN(AB1222*0.04-MIN(50000,AB1222)*0.02,-2)))</f>
        <v/>
      </c>
      <c r="AE1222" s="18">
        <f>Y1222-Z1222</f>
        <v/>
      </c>
      <c r="AF1222" s="18">
        <f>AC1222-AD1222</f>
        <v/>
      </c>
      <c r="AG1222" s="18">
        <f>AE1222+AF1222</f>
        <v/>
      </c>
      <c r="AH1222" s="20">
        <f>IF(W1222&lt;=0,0,LOOKUP(W1222,{0,1950001,3300001,6950001,9000001,18000001,40000001},{0.05,0.1,0.2,0.23,0.33,0.4,0.45}))</f>
        <v/>
      </c>
    </row>
    <row r="1223">
      <c r="A1223" t="inlineStr">
        <is>
          <t>1万円刻み 特例あり一般12万円</t>
        </is>
      </c>
      <c r="B1223" s="18">
        <f>'4_1万円刻み'!$A$381</f>
        <v/>
      </c>
      <c r="C1223" s="19" t="n">
        <v>2026</v>
      </c>
      <c r="D1223" t="inlineStr">
        <is>
          <t>はい</t>
        </is>
      </c>
      <c r="E1223" s="18" t="n">
        <v>120000</v>
      </c>
      <c r="F1223" s="18" t="n">
        <v>0</v>
      </c>
      <c r="G1223" s="18" t="n">
        <v>0</v>
      </c>
      <c r="H1223" s="18" t="n">
        <v>0</v>
      </c>
      <c r="I1223" s="18" t="n">
        <v>0</v>
      </c>
      <c r="J1223" s="18">
        <f>ROUND(MIN(B1223/12,650000)*12*0.0915+MIN(B1223/12,1390000)*12*(0.0504+0)+B1223*0.005,0)</f>
        <v/>
      </c>
      <c r="K1223" s="18" t="n">
        <v>0</v>
      </c>
      <c r="L1223" s="18" t="n">
        <v>0</v>
      </c>
      <c r="M1223" s="18">
        <f>ROUND(IF(C1223&gt;=2026,IF(B1223&lt;741000,0,IF(B1223&lt;2191000,B1223-740000,IF(B1223&lt;2193000,1451000,IF(B1223&lt;2196000,1453000,IF(B1223&lt;2200000,1456000,IF(B1223&lt;3600000,ROUNDDOWN(B1223/4,-3)*2.8-80000,IF(B1223&lt;6600000,ROUNDDOWN(B1223/4,-3)*3.2-440000,IF(B1223&lt;8500000,ROUNDDOWN(B1223*0.9,0)-1100000,B1223-1950000)))))))),IF(B1223&lt;651000,0,IF(B1223&lt;1900000,B1223-650000,IF(B1223&lt;3600000,ROUNDDOWN(B1223/4,-3)*2.8-80000,IF(B1223&lt;6600000,ROUNDDOWN(B1223/4,-3)*3.2-440000,IF(B1223&lt;8500000,ROUNDDOWN(B1223*0.9,0)-1100000,B1223-1950000)))))),0)</f>
        <v/>
      </c>
      <c r="N1223" s="18">
        <f>IF(M1223&gt;23500000,NA(),IF(C1223&gt;=2026,IF(M1223&lt;=4890000,1040000,IF(M1223&lt;=6550000,670000,620000)),IF(M1223&lt;=1320000,950000,IF(M1223&lt;=3360000,880000,IF(M1223&lt;=4890000,680000,IF(M1223&lt;=6550000,630000,580000))))))</f>
        <v/>
      </c>
      <c r="O1223" s="18">
        <f>IF(F1223&lt;=0,IF(AND(D1223="はい",C1223&gt;=2026,C1223&lt;=2027),IF(E1223&lt;=0,0,IF(E1223&lt;=30000,E1223,IF(E1223&lt;=60000,ROUNDUP(E1223/2,0)+15000,IF(E1223&lt;=120000,ROUNDUP(E1223/4,0)+30000,60000)))),IF(E1223&lt;=0,0,IF(E1223&lt;=20000,E1223,IF(E1223&lt;=40000,ROUNDUP(E1223/2,0)+10000,IF(E1223&lt;=80000,ROUNDUP(E1223/4,0)+20000,40000))))),IF(E1223&lt;=0,IF(F1223&lt;=0,0,IF(F1223&lt;=25000,F1223,IF(F1223&lt;=50000,ROUNDUP(F1223/2,0)+12500,IF(F1223&lt;=100000,ROUNDUP(F1223/4,0)+25000,50000)))),MAX(IF(F1223&lt;=0,0,IF(F1223&lt;=25000,F1223,IF(F1223&lt;=50000,ROUNDUP(F1223/2,0)+12500,IF(F1223&lt;=100000,ROUNDUP(F1223/4,0)+25000,50000)))),MIN(IF(AND(D1223="はい",C1223&gt;=2026,C1223&lt;=2027),IF(E1223&lt;=0,0,IF(E1223&lt;=30000,E1223,IF(E1223&lt;=60000,ROUNDUP(E1223/2,0)+15000,IF(E1223&lt;=120000,ROUNDUP(E1223/4,0)+30000,60000)))),IF(E1223&lt;=0,0,IF(E1223&lt;=20000,E1223,IF(E1223&lt;=40000,ROUNDUP(E1223/2,0)+10000,IF(E1223&lt;=80000,ROUNDUP(E1223/4,0)+20000,40000)))))+IF(F1223&lt;=0,0,IF(F1223&lt;=25000,F1223,IF(F1223&lt;=50000,ROUNDUP(F1223/2,0)+12500,IF(F1223&lt;=100000,ROUNDUP(F1223/4,0)+25000,50000)))),IF(AND(D1223="はい",C1223&gt;=2026,C1223&lt;=2027),60000,40000)))))</f>
        <v/>
      </c>
      <c r="P1223" s="18">
        <f>IF(G1223&lt;=0,0,IF(G1223&lt;=20000,G1223,IF(G1223&lt;=40000,ROUNDUP(G1223/2,0)+10000,IF(G1223&lt;=80000,ROUNDUP(G1223/4,0)+20000,40000))))</f>
        <v/>
      </c>
      <c r="Q1223" s="18">
        <f>IF(I1223&lt;=0,IF(H1223&lt;=0,0,IF(H1223&lt;=20000,H1223,IF(H1223&lt;=40000,ROUNDUP(H1223/2,0)+10000,IF(H1223&lt;=80000,ROUNDUP(H1223/4,0)+20000,40000)))),IF(H1223&lt;=0,IF(I1223&lt;=0,0,IF(I1223&lt;=25000,I1223,IF(I1223&lt;=50000,ROUNDUP(I1223/2,0)+12500,IF(I1223&lt;=100000,ROUNDUP(I1223/4,0)+25000,50000)))),MAX(IF(I1223&lt;=0,0,IF(I1223&lt;=25000,I1223,IF(I1223&lt;=50000,ROUNDUP(I1223/2,0)+12500,IF(I1223&lt;=100000,ROUNDUP(I1223/4,0)+25000,50000)))),MIN(IF(H1223&lt;=0,0,IF(H1223&lt;=20000,H1223,IF(H1223&lt;=40000,ROUNDUP(H1223/2,0)+10000,IF(H1223&lt;=80000,ROUNDUP(H1223/4,0)+20000,40000))))+IF(I1223&lt;=0,0,IF(I1223&lt;=25000,I1223,IF(I1223&lt;=50000,ROUNDUP(I1223/2,0)+12500,IF(I1223&lt;=100000,ROUNDUP(I1223/4,0)+25000,50000)))),40000))))</f>
        <v/>
      </c>
      <c r="R1223" s="18">
        <f>MIN(120000,O1223+P1223+Q1223)</f>
        <v/>
      </c>
      <c r="S1223" s="18">
        <f>IF(F1223&lt;=0,IF(E1223&lt;=0,0,IF(E1223&lt;=12000,E1223,IF(E1223&lt;=32000,ROUNDUP(E1223/2,0)+6000,IF(E1223&lt;=56000,ROUNDUP(E1223/4,0)+14000,28000)))),IF(E1223&lt;=0,IF(F1223&lt;=0,0,IF(F1223&lt;=15000,F1223,IF(F1223&lt;=40000,ROUNDUP(F1223/2,0)+7500,IF(F1223&lt;=70000,ROUNDUP(F1223/4,0)+17500,35000)))),MAX(IF(F1223&lt;=0,0,IF(F1223&lt;=15000,F1223,IF(F1223&lt;=40000,ROUNDUP(F1223/2,0)+7500,IF(F1223&lt;=70000,ROUNDUP(F1223/4,0)+17500,35000)))),MIN(IF(E1223&lt;=0,0,IF(E1223&lt;=12000,E1223,IF(E1223&lt;=32000,ROUNDUP(E1223/2,0)+6000,IF(E1223&lt;=56000,ROUNDUP(E1223/4,0)+14000,28000))))+IF(F1223&lt;=0,0,IF(F1223&lt;=15000,F1223,IF(F1223&lt;=40000,ROUNDUP(F1223/2,0)+7500,IF(F1223&lt;=70000,ROUNDUP(F1223/4,0)+17500,35000)))),28000))))</f>
        <v/>
      </c>
      <c r="T1223" s="18">
        <f>IF(G1223&lt;=0,0,IF(G1223&lt;=12000,G1223,IF(G1223&lt;=32000,ROUNDUP(G1223/2,0)+6000,IF(G1223&lt;=56000,ROUNDUP(G1223/4,0)+14000,28000))))</f>
        <v/>
      </c>
      <c r="U1223" s="18">
        <f>IF(I1223&lt;=0,IF(H1223&lt;=0,0,IF(H1223&lt;=12000,H1223,IF(H1223&lt;=32000,ROUNDUP(H1223/2,0)+6000,IF(H1223&lt;=56000,ROUNDUP(H1223/4,0)+14000,28000)))),IF(H1223&lt;=0,IF(I1223&lt;=0,0,IF(I1223&lt;=15000,I1223,IF(I1223&lt;=40000,ROUNDUP(I1223/2,0)+7500,IF(I1223&lt;=70000,ROUNDUP(I1223/4,0)+17500,35000)))),MAX(IF(I1223&lt;=0,0,IF(I1223&lt;=15000,I1223,IF(I1223&lt;=40000,ROUNDUP(I1223/2,0)+7500,IF(I1223&lt;=70000,ROUNDUP(I1223/4,0)+17500,35000)))),MIN(IF(H1223&lt;=0,0,IF(H1223&lt;=12000,H1223,IF(H1223&lt;=32000,ROUNDUP(H1223/2,0)+6000,IF(H1223&lt;=56000,ROUNDUP(H1223/4,0)+14000,28000))))+IF(I1223&lt;=0,0,IF(I1223&lt;=15000,I1223,IF(I1223&lt;=40000,ROUNDUP(I1223/2,0)+7500,IF(I1223&lt;=70000,ROUNDUP(I1223/4,0)+17500,35000)))),28000))))</f>
        <v/>
      </c>
      <c r="V1223" s="18">
        <f>MIN(70000,S1223+T1223+U1223)</f>
        <v/>
      </c>
      <c r="W1223" s="18">
        <f>MAX(0,ROUNDDOWN(M1223-J1223-N1223-K1223-0,-3))</f>
        <v/>
      </c>
      <c r="X1223" s="18">
        <f>MAX(0,ROUNDDOWN(M1223-J1223-N1223-K1223-R1223,-3))</f>
        <v/>
      </c>
      <c r="Y1223" s="18">
        <f>IF(W1223&lt;=0,0,ROUNDDOWN((W1223*LOOKUP(W1223,{0,1950001,3300001,6950001,9000001,18000001,40000001},{0.05,0.1,0.2,0.23,0.33,0.4,0.45})-LOOKUP(W1223,{0,1950001,3300001,6950001,9000001,18000001,40000001},{0,97500,427500,636000,1536000,2796000,4796000}))*1.021,-2))</f>
        <v/>
      </c>
      <c r="Z1223" s="18">
        <f>IF(X1223&lt;=0,0,ROUNDDOWN((X1223*LOOKUP(X1223,{0,1950001,3300001,6950001,9000001,18000001,40000001},{0.05,0.1,0.2,0.23,0.33,0.4,0.45})-LOOKUP(X1223,{0,1950001,3300001,6950001,9000001,18000001,40000001},{0,97500,427500,636000,1536000,2796000,4796000}))*1.021,-2))</f>
        <v/>
      </c>
      <c r="AA1223" s="18">
        <f>MAX(0,ROUNDDOWN(M1223-J1223-430000-L1223-0,-3))</f>
        <v/>
      </c>
      <c r="AB1223" s="18">
        <f>MAX(0,ROUNDDOWN(M1223-J1223-430000-L1223-V1223,-3))</f>
        <v/>
      </c>
      <c r="AC1223" s="18">
        <f>IF(M1223&lt;=450000,0,MAX(0,ROUNDDOWN(AA1223*0.06-MIN(50000,AA1223)*0.03,-2))+MAX(0,ROUNDDOWN(AA1223*0.04-MIN(50000,AA1223)*0.02,-2)))</f>
        <v/>
      </c>
      <c r="AD1223" s="18">
        <f>IF(M1223&lt;=450000,0,MAX(0,ROUNDDOWN(AB1223*0.06-MIN(50000,AB1223)*0.03,-2))+MAX(0,ROUNDDOWN(AB1223*0.04-MIN(50000,AB1223)*0.02,-2)))</f>
        <v/>
      </c>
      <c r="AE1223" s="18">
        <f>Y1223-Z1223</f>
        <v/>
      </c>
      <c r="AF1223" s="18">
        <f>AC1223-AD1223</f>
        <v/>
      </c>
      <c r="AG1223" s="18">
        <f>AE1223+AF1223</f>
        <v/>
      </c>
      <c r="AH1223" s="20">
        <f>IF(W1223&lt;=0,0,LOOKUP(W1223,{0,1950001,3300001,6950001,9000001,18000001,40000001},{0.05,0.1,0.2,0.23,0.33,0.4,0.45}))</f>
        <v/>
      </c>
    </row>
    <row r="1224">
      <c r="A1224" t="inlineStr">
        <is>
          <t>1万円刻み 3区分8万円ずつ</t>
        </is>
      </c>
      <c r="B1224" s="18">
        <f>'4_1万円刻み'!$A$382</f>
        <v/>
      </c>
      <c r="C1224" s="19" t="n">
        <v>2026</v>
      </c>
      <c r="D1224" t="inlineStr">
        <is>
          <t>いいえ</t>
        </is>
      </c>
      <c r="E1224" s="18" t="n">
        <v>80000</v>
      </c>
      <c r="F1224" s="18" t="n">
        <v>0</v>
      </c>
      <c r="G1224" s="18" t="n">
        <v>80000</v>
      </c>
      <c r="H1224" s="18" t="n">
        <v>80000</v>
      </c>
      <c r="I1224" s="18" t="n">
        <v>0</v>
      </c>
      <c r="J1224" s="18">
        <f>ROUND(MIN(B1224/12,650000)*12*0.0915+MIN(B1224/12,1390000)*12*(0.0504+0)+B1224*0.005,0)</f>
        <v/>
      </c>
      <c r="K1224" s="18" t="n">
        <v>0</v>
      </c>
      <c r="L1224" s="18" t="n">
        <v>0</v>
      </c>
      <c r="M1224" s="18">
        <f>ROUND(IF(C1224&gt;=2026,IF(B1224&lt;741000,0,IF(B1224&lt;2191000,B1224-740000,IF(B1224&lt;2193000,1451000,IF(B1224&lt;2196000,1453000,IF(B1224&lt;2200000,1456000,IF(B1224&lt;3600000,ROUNDDOWN(B1224/4,-3)*2.8-80000,IF(B1224&lt;6600000,ROUNDDOWN(B1224/4,-3)*3.2-440000,IF(B1224&lt;8500000,ROUNDDOWN(B1224*0.9,0)-1100000,B1224-1950000)))))))),IF(B1224&lt;651000,0,IF(B1224&lt;1900000,B1224-650000,IF(B1224&lt;3600000,ROUNDDOWN(B1224/4,-3)*2.8-80000,IF(B1224&lt;6600000,ROUNDDOWN(B1224/4,-3)*3.2-440000,IF(B1224&lt;8500000,ROUNDDOWN(B1224*0.9,0)-1100000,B1224-1950000)))))),0)</f>
        <v/>
      </c>
      <c r="N1224" s="18">
        <f>IF(M1224&gt;23500000,NA(),IF(C1224&gt;=2026,IF(M1224&lt;=4890000,1040000,IF(M1224&lt;=6550000,670000,620000)),IF(M1224&lt;=1320000,950000,IF(M1224&lt;=3360000,880000,IF(M1224&lt;=4890000,680000,IF(M1224&lt;=6550000,630000,580000))))))</f>
        <v/>
      </c>
      <c r="O1224" s="18">
        <f>IF(F1224&lt;=0,IF(AND(D1224="はい",C1224&gt;=2026,C1224&lt;=2027),IF(E1224&lt;=0,0,IF(E1224&lt;=30000,E1224,IF(E1224&lt;=60000,ROUNDUP(E1224/2,0)+15000,IF(E1224&lt;=120000,ROUNDUP(E1224/4,0)+30000,60000)))),IF(E1224&lt;=0,0,IF(E1224&lt;=20000,E1224,IF(E1224&lt;=40000,ROUNDUP(E1224/2,0)+10000,IF(E1224&lt;=80000,ROUNDUP(E1224/4,0)+20000,40000))))),IF(E1224&lt;=0,IF(F1224&lt;=0,0,IF(F1224&lt;=25000,F1224,IF(F1224&lt;=50000,ROUNDUP(F1224/2,0)+12500,IF(F1224&lt;=100000,ROUNDUP(F1224/4,0)+25000,50000)))),MAX(IF(F1224&lt;=0,0,IF(F1224&lt;=25000,F1224,IF(F1224&lt;=50000,ROUNDUP(F1224/2,0)+12500,IF(F1224&lt;=100000,ROUNDUP(F1224/4,0)+25000,50000)))),MIN(IF(AND(D1224="はい",C1224&gt;=2026,C1224&lt;=2027),IF(E1224&lt;=0,0,IF(E1224&lt;=30000,E1224,IF(E1224&lt;=60000,ROUNDUP(E1224/2,0)+15000,IF(E1224&lt;=120000,ROUNDUP(E1224/4,0)+30000,60000)))),IF(E1224&lt;=0,0,IF(E1224&lt;=20000,E1224,IF(E1224&lt;=40000,ROUNDUP(E1224/2,0)+10000,IF(E1224&lt;=80000,ROUNDUP(E1224/4,0)+20000,40000)))))+IF(F1224&lt;=0,0,IF(F1224&lt;=25000,F1224,IF(F1224&lt;=50000,ROUNDUP(F1224/2,0)+12500,IF(F1224&lt;=100000,ROUNDUP(F1224/4,0)+25000,50000)))),IF(AND(D1224="はい",C1224&gt;=2026,C1224&lt;=2027),60000,40000)))))</f>
        <v/>
      </c>
      <c r="P1224" s="18">
        <f>IF(G1224&lt;=0,0,IF(G1224&lt;=20000,G1224,IF(G1224&lt;=40000,ROUNDUP(G1224/2,0)+10000,IF(G1224&lt;=80000,ROUNDUP(G1224/4,0)+20000,40000))))</f>
        <v/>
      </c>
      <c r="Q1224" s="18">
        <f>IF(I1224&lt;=0,IF(H1224&lt;=0,0,IF(H1224&lt;=20000,H1224,IF(H1224&lt;=40000,ROUNDUP(H1224/2,0)+10000,IF(H1224&lt;=80000,ROUNDUP(H1224/4,0)+20000,40000)))),IF(H1224&lt;=0,IF(I1224&lt;=0,0,IF(I1224&lt;=25000,I1224,IF(I1224&lt;=50000,ROUNDUP(I1224/2,0)+12500,IF(I1224&lt;=100000,ROUNDUP(I1224/4,0)+25000,50000)))),MAX(IF(I1224&lt;=0,0,IF(I1224&lt;=25000,I1224,IF(I1224&lt;=50000,ROUNDUP(I1224/2,0)+12500,IF(I1224&lt;=100000,ROUNDUP(I1224/4,0)+25000,50000)))),MIN(IF(H1224&lt;=0,0,IF(H1224&lt;=20000,H1224,IF(H1224&lt;=40000,ROUNDUP(H1224/2,0)+10000,IF(H1224&lt;=80000,ROUNDUP(H1224/4,0)+20000,40000))))+IF(I1224&lt;=0,0,IF(I1224&lt;=25000,I1224,IF(I1224&lt;=50000,ROUNDUP(I1224/2,0)+12500,IF(I1224&lt;=100000,ROUNDUP(I1224/4,0)+25000,50000)))),40000))))</f>
        <v/>
      </c>
      <c r="R1224" s="18">
        <f>MIN(120000,O1224+P1224+Q1224)</f>
        <v/>
      </c>
      <c r="S1224" s="18">
        <f>IF(F1224&lt;=0,IF(E1224&lt;=0,0,IF(E1224&lt;=12000,E1224,IF(E1224&lt;=32000,ROUNDUP(E1224/2,0)+6000,IF(E1224&lt;=56000,ROUNDUP(E1224/4,0)+14000,28000)))),IF(E1224&lt;=0,IF(F1224&lt;=0,0,IF(F1224&lt;=15000,F1224,IF(F1224&lt;=40000,ROUNDUP(F1224/2,0)+7500,IF(F1224&lt;=70000,ROUNDUP(F1224/4,0)+17500,35000)))),MAX(IF(F1224&lt;=0,0,IF(F1224&lt;=15000,F1224,IF(F1224&lt;=40000,ROUNDUP(F1224/2,0)+7500,IF(F1224&lt;=70000,ROUNDUP(F1224/4,0)+17500,35000)))),MIN(IF(E1224&lt;=0,0,IF(E1224&lt;=12000,E1224,IF(E1224&lt;=32000,ROUNDUP(E1224/2,0)+6000,IF(E1224&lt;=56000,ROUNDUP(E1224/4,0)+14000,28000))))+IF(F1224&lt;=0,0,IF(F1224&lt;=15000,F1224,IF(F1224&lt;=40000,ROUNDUP(F1224/2,0)+7500,IF(F1224&lt;=70000,ROUNDUP(F1224/4,0)+17500,35000)))),28000))))</f>
        <v/>
      </c>
      <c r="T1224" s="18">
        <f>IF(G1224&lt;=0,0,IF(G1224&lt;=12000,G1224,IF(G1224&lt;=32000,ROUNDUP(G1224/2,0)+6000,IF(G1224&lt;=56000,ROUNDUP(G1224/4,0)+14000,28000))))</f>
        <v/>
      </c>
      <c r="U1224" s="18">
        <f>IF(I1224&lt;=0,IF(H1224&lt;=0,0,IF(H1224&lt;=12000,H1224,IF(H1224&lt;=32000,ROUNDUP(H1224/2,0)+6000,IF(H1224&lt;=56000,ROUNDUP(H1224/4,0)+14000,28000)))),IF(H1224&lt;=0,IF(I1224&lt;=0,0,IF(I1224&lt;=15000,I1224,IF(I1224&lt;=40000,ROUNDUP(I1224/2,0)+7500,IF(I1224&lt;=70000,ROUNDUP(I1224/4,0)+17500,35000)))),MAX(IF(I1224&lt;=0,0,IF(I1224&lt;=15000,I1224,IF(I1224&lt;=40000,ROUNDUP(I1224/2,0)+7500,IF(I1224&lt;=70000,ROUNDUP(I1224/4,0)+17500,35000)))),MIN(IF(H1224&lt;=0,0,IF(H1224&lt;=12000,H1224,IF(H1224&lt;=32000,ROUNDUP(H1224/2,0)+6000,IF(H1224&lt;=56000,ROUNDUP(H1224/4,0)+14000,28000))))+IF(I1224&lt;=0,0,IF(I1224&lt;=15000,I1224,IF(I1224&lt;=40000,ROUNDUP(I1224/2,0)+7500,IF(I1224&lt;=70000,ROUNDUP(I1224/4,0)+17500,35000)))),28000))))</f>
        <v/>
      </c>
      <c r="V1224" s="18">
        <f>MIN(70000,S1224+T1224+U1224)</f>
        <v/>
      </c>
      <c r="W1224" s="18">
        <f>MAX(0,ROUNDDOWN(M1224-J1224-N1224-K1224-0,-3))</f>
        <v/>
      </c>
      <c r="X1224" s="18">
        <f>MAX(0,ROUNDDOWN(M1224-J1224-N1224-K1224-R1224,-3))</f>
        <v/>
      </c>
      <c r="Y1224" s="18">
        <f>IF(W1224&lt;=0,0,ROUNDDOWN((W1224*LOOKUP(W1224,{0,1950001,3300001,6950001,9000001,18000001,40000001},{0.05,0.1,0.2,0.23,0.33,0.4,0.45})-LOOKUP(W1224,{0,1950001,3300001,6950001,9000001,18000001,40000001},{0,97500,427500,636000,1536000,2796000,4796000}))*1.021,-2))</f>
        <v/>
      </c>
      <c r="Z1224" s="18">
        <f>IF(X1224&lt;=0,0,ROUNDDOWN((X1224*LOOKUP(X1224,{0,1950001,3300001,6950001,9000001,18000001,40000001},{0.05,0.1,0.2,0.23,0.33,0.4,0.45})-LOOKUP(X1224,{0,1950001,3300001,6950001,9000001,18000001,40000001},{0,97500,427500,636000,1536000,2796000,4796000}))*1.021,-2))</f>
        <v/>
      </c>
      <c r="AA1224" s="18">
        <f>MAX(0,ROUNDDOWN(M1224-J1224-430000-L1224-0,-3))</f>
        <v/>
      </c>
      <c r="AB1224" s="18">
        <f>MAX(0,ROUNDDOWN(M1224-J1224-430000-L1224-V1224,-3))</f>
        <v/>
      </c>
      <c r="AC1224" s="18">
        <f>IF(M1224&lt;=450000,0,MAX(0,ROUNDDOWN(AA1224*0.06-MIN(50000,AA1224)*0.03,-2))+MAX(0,ROUNDDOWN(AA1224*0.04-MIN(50000,AA1224)*0.02,-2)))</f>
        <v/>
      </c>
      <c r="AD1224" s="18">
        <f>IF(M1224&lt;=450000,0,MAX(0,ROUNDDOWN(AB1224*0.06-MIN(50000,AB1224)*0.03,-2))+MAX(0,ROUNDDOWN(AB1224*0.04-MIN(50000,AB1224)*0.02,-2)))</f>
        <v/>
      </c>
      <c r="AE1224" s="18">
        <f>Y1224-Z1224</f>
        <v/>
      </c>
      <c r="AF1224" s="18">
        <f>AC1224-AD1224</f>
        <v/>
      </c>
      <c r="AG1224" s="18">
        <f>AE1224+AF1224</f>
        <v/>
      </c>
      <c r="AH1224" s="20">
        <f>IF(W1224&lt;=0,0,LOOKUP(W1224,{0,1950001,3300001,6950001,9000001,18000001,40000001},{0.05,0.1,0.2,0.23,0.33,0.4,0.45}))</f>
        <v/>
      </c>
    </row>
    <row r="1225">
      <c r="A1225" t="inlineStr">
        <is>
          <t>1万円刻み 一般8万円</t>
        </is>
      </c>
      <c r="B1225" s="18">
        <f>'4_1万円刻み'!$A$382</f>
        <v/>
      </c>
      <c r="C1225" s="19" t="n">
        <v>2026</v>
      </c>
      <c r="D1225" t="inlineStr">
        <is>
          <t>いいえ</t>
        </is>
      </c>
      <c r="E1225" s="18" t="n">
        <v>80000</v>
      </c>
      <c r="F1225" s="18" t="n">
        <v>0</v>
      </c>
      <c r="G1225" s="18" t="n">
        <v>0</v>
      </c>
      <c r="H1225" s="18" t="n">
        <v>0</v>
      </c>
      <c r="I1225" s="18" t="n">
        <v>0</v>
      </c>
      <c r="J1225" s="18">
        <f>ROUND(MIN(B1225/12,650000)*12*0.0915+MIN(B1225/12,1390000)*12*(0.0504+0)+B1225*0.005,0)</f>
        <v/>
      </c>
      <c r="K1225" s="18" t="n">
        <v>0</v>
      </c>
      <c r="L1225" s="18" t="n">
        <v>0</v>
      </c>
      <c r="M1225" s="18">
        <f>ROUND(IF(C1225&gt;=2026,IF(B1225&lt;741000,0,IF(B1225&lt;2191000,B1225-740000,IF(B1225&lt;2193000,1451000,IF(B1225&lt;2196000,1453000,IF(B1225&lt;2200000,1456000,IF(B1225&lt;3600000,ROUNDDOWN(B1225/4,-3)*2.8-80000,IF(B1225&lt;6600000,ROUNDDOWN(B1225/4,-3)*3.2-440000,IF(B1225&lt;8500000,ROUNDDOWN(B1225*0.9,0)-1100000,B1225-1950000)))))))),IF(B1225&lt;651000,0,IF(B1225&lt;1900000,B1225-650000,IF(B1225&lt;3600000,ROUNDDOWN(B1225/4,-3)*2.8-80000,IF(B1225&lt;6600000,ROUNDDOWN(B1225/4,-3)*3.2-440000,IF(B1225&lt;8500000,ROUNDDOWN(B1225*0.9,0)-1100000,B1225-1950000)))))),0)</f>
        <v/>
      </c>
      <c r="N1225" s="18">
        <f>IF(M1225&gt;23500000,NA(),IF(C1225&gt;=2026,IF(M1225&lt;=4890000,1040000,IF(M1225&lt;=6550000,670000,620000)),IF(M1225&lt;=1320000,950000,IF(M1225&lt;=3360000,880000,IF(M1225&lt;=4890000,680000,IF(M1225&lt;=6550000,630000,580000))))))</f>
        <v/>
      </c>
      <c r="O1225" s="18">
        <f>IF(F1225&lt;=0,IF(AND(D1225="はい",C1225&gt;=2026,C1225&lt;=2027),IF(E1225&lt;=0,0,IF(E1225&lt;=30000,E1225,IF(E1225&lt;=60000,ROUNDUP(E1225/2,0)+15000,IF(E1225&lt;=120000,ROUNDUP(E1225/4,0)+30000,60000)))),IF(E1225&lt;=0,0,IF(E1225&lt;=20000,E1225,IF(E1225&lt;=40000,ROUNDUP(E1225/2,0)+10000,IF(E1225&lt;=80000,ROUNDUP(E1225/4,0)+20000,40000))))),IF(E1225&lt;=0,IF(F1225&lt;=0,0,IF(F1225&lt;=25000,F1225,IF(F1225&lt;=50000,ROUNDUP(F1225/2,0)+12500,IF(F1225&lt;=100000,ROUNDUP(F1225/4,0)+25000,50000)))),MAX(IF(F1225&lt;=0,0,IF(F1225&lt;=25000,F1225,IF(F1225&lt;=50000,ROUNDUP(F1225/2,0)+12500,IF(F1225&lt;=100000,ROUNDUP(F1225/4,0)+25000,50000)))),MIN(IF(AND(D1225="はい",C1225&gt;=2026,C1225&lt;=2027),IF(E1225&lt;=0,0,IF(E1225&lt;=30000,E1225,IF(E1225&lt;=60000,ROUNDUP(E1225/2,0)+15000,IF(E1225&lt;=120000,ROUNDUP(E1225/4,0)+30000,60000)))),IF(E1225&lt;=0,0,IF(E1225&lt;=20000,E1225,IF(E1225&lt;=40000,ROUNDUP(E1225/2,0)+10000,IF(E1225&lt;=80000,ROUNDUP(E1225/4,0)+20000,40000)))))+IF(F1225&lt;=0,0,IF(F1225&lt;=25000,F1225,IF(F1225&lt;=50000,ROUNDUP(F1225/2,0)+12500,IF(F1225&lt;=100000,ROUNDUP(F1225/4,0)+25000,50000)))),IF(AND(D1225="はい",C1225&gt;=2026,C1225&lt;=2027),60000,40000)))))</f>
        <v/>
      </c>
      <c r="P1225" s="18">
        <f>IF(G1225&lt;=0,0,IF(G1225&lt;=20000,G1225,IF(G1225&lt;=40000,ROUNDUP(G1225/2,0)+10000,IF(G1225&lt;=80000,ROUNDUP(G1225/4,0)+20000,40000))))</f>
        <v/>
      </c>
      <c r="Q1225" s="18">
        <f>IF(I1225&lt;=0,IF(H1225&lt;=0,0,IF(H1225&lt;=20000,H1225,IF(H1225&lt;=40000,ROUNDUP(H1225/2,0)+10000,IF(H1225&lt;=80000,ROUNDUP(H1225/4,0)+20000,40000)))),IF(H1225&lt;=0,IF(I1225&lt;=0,0,IF(I1225&lt;=25000,I1225,IF(I1225&lt;=50000,ROUNDUP(I1225/2,0)+12500,IF(I1225&lt;=100000,ROUNDUP(I1225/4,0)+25000,50000)))),MAX(IF(I1225&lt;=0,0,IF(I1225&lt;=25000,I1225,IF(I1225&lt;=50000,ROUNDUP(I1225/2,0)+12500,IF(I1225&lt;=100000,ROUNDUP(I1225/4,0)+25000,50000)))),MIN(IF(H1225&lt;=0,0,IF(H1225&lt;=20000,H1225,IF(H1225&lt;=40000,ROUNDUP(H1225/2,0)+10000,IF(H1225&lt;=80000,ROUNDUP(H1225/4,0)+20000,40000))))+IF(I1225&lt;=0,0,IF(I1225&lt;=25000,I1225,IF(I1225&lt;=50000,ROUNDUP(I1225/2,0)+12500,IF(I1225&lt;=100000,ROUNDUP(I1225/4,0)+25000,50000)))),40000))))</f>
        <v/>
      </c>
      <c r="R1225" s="18">
        <f>MIN(120000,O1225+P1225+Q1225)</f>
        <v/>
      </c>
      <c r="S1225" s="18">
        <f>IF(F1225&lt;=0,IF(E1225&lt;=0,0,IF(E1225&lt;=12000,E1225,IF(E1225&lt;=32000,ROUNDUP(E1225/2,0)+6000,IF(E1225&lt;=56000,ROUNDUP(E1225/4,0)+14000,28000)))),IF(E1225&lt;=0,IF(F1225&lt;=0,0,IF(F1225&lt;=15000,F1225,IF(F1225&lt;=40000,ROUNDUP(F1225/2,0)+7500,IF(F1225&lt;=70000,ROUNDUP(F1225/4,0)+17500,35000)))),MAX(IF(F1225&lt;=0,0,IF(F1225&lt;=15000,F1225,IF(F1225&lt;=40000,ROUNDUP(F1225/2,0)+7500,IF(F1225&lt;=70000,ROUNDUP(F1225/4,0)+17500,35000)))),MIN(IF(E1225&lt;=0,0,IF(E1225&lt;=12000,E1225,IF(E1225&lt;=32000,ROUNDUP(E1225/2,0)+6000,IF(E1225&lt;=56000,ROUNDUP(E1225/4,0)+14000,28000))))+IF(F1225&lt;=0,0,IF(F1225&lt;=15000,F1225,IF(F1225&lt;=40000,ROUNDUP(F1225/2,0)+7500,IF(F1225&lt;=70000,ROUNDUP(F1225/4,0)+17500,35000)))),28000))))</f>
        <v/>
      </c>
      <c r="T1225" s="18">
        <f>IF(G1225&lt;=0,0,IF(G1225&lt;=12000,G1225,IF(G1225&lt;=32000,ROUNDUP(G1225/2,0)+6000,IF(G1225&lt;=56000,ROUNDUP(G1225/4,0)+14000,28000))))</f>
        <v/>
      </c>
      <c r="U1225" s="18">
        <f>IF(I1225&lt;=0,IF(H1225&lt;=0,0,IF(H1225&lt;=12000,H1225,IF(H1225&lt;=32000,ROUNDUP(H1225/2,0)+6000,IF(H1225&lt;=56000,ROUNDUP(H1225/4,0)+14000,28000)))),IF(H1225&lt;=0,IF(I1225&lt;=0,0,IF(I1225&lt;=15000,I1225,IF(I1225&lt;=40000,ROUNDUP(I1225/2,0)+7500,IF(I1225&lt;=70000,ROUNDUP(I1225/4,0)+17500,35000)))),MAX(IF(I1225&lt;=0,0,IF(I1225&lt;=15000,I1225,IF(I1225&lt;=40000,ROUNDUP(I1225/2,0)+7500,IF(I1225&lt;=70000,ROUNDUP(I1225/4,0)+17500,35000)))),MIN(IF(H1225&lt;=0,0,IF(H1225&lt;=12000,H1225,IF(H1225&lt;=32000,ROUNDUP(H1225/2,0)+6000,IF(H1225&lt;=56000,ROUNDUP(H1225/4,0)+14000,28000))))+IF(I1225&lt;=0,0,IF(I1225&lt;=15000,I1225,IF(I1225&lt;=40000,ROUNDUP(I1225/2,0)+7500,IF(I1225&lt;=70000,ROUNDUP(I1225/4,0)+17500,35000)))),28000))))</f>
        <v/>
      </c>
      <c r="V1225" s="18">
        <f>MIN(70000,S1225+T1225+U1225)</f>
        <v/>
      </c>
      <c r="W1225" s="18">
        <f>MAX(0,ROUNDDOWN(M1225-J1225-N1225-K1225-0,-3))</f>
        <v/>
      </c>
      <c r="X1225" s="18">
        <f>MAX(0,ROUNDDOWN(M1225-J1225-N1225-K1225-R1225,-3))</f>
        <v/>
      </c>
      <c r="Y1225" s="18">
        <f>IF(W1225&lt;=0,0,ROUNDDOWN((W1225*LOOKUP(W1225,{0,1950001,3300001,6950001,9000001,18000001,40000001},{0.05,0.1,0.2,0.23,0.33,0.4,0.45})-LOOKUP(W1225,{0,1950001,3300001,6950001,9000001,18000001,40000001},{0,97500,427500,636000,1536000,2796000,4796000}))*1.021,-2))</f>
        <v/>
      </c>
      <c r="Z1225" s="18">
        <f>IF(X1225&lt;=0,0,ROUNDDOWN((X1225*LOOKUP(X1225,{0,1950001,3300001,6950001,9000001,18000001,40000001},{0.05,0.1,0.2,0.23,0.33,0.4,0.45})-LOOKUP(X1225,{0,1950001,3300001,6950001,9000001,18000001,40000001},{0,97500,427500,636000,1536000,2796000,4796000}))*1.021,-2))</f>
        <v/>
      </c>
      <c r="AA1225" s="18">
        <f>MAX(0,ROUNDDOWN(M1225-J1225-430000-L1225-0,-3))</f>
        <v/>
      </c>
      <c r="AB1225" s="18">
        <f>MAX(0,ROUNDDOWN(M1225-J1225-430000-L1225-V1225,-3))</f>
        <v/>
      </c>
      <c r="AC1225" s="18">
        <f>IF(M1225&lt;=450000,0,MAX(0,ROUNDDOWN(AA1225*0.06-MIN(50000,AA1225)*0.03,-2))+MAX(0,ROUNDDOWN(AA1225*0.04-MIN(50000,AA1225)*0.02,-2)))</f>
        <v/>
      </c>
      <c r="AD1225" s="18">
        <f>IF(M1225&lt;=450000,0,MAX(0,ROUNDDOWN(AB1225*0.06-MIN(50000,AB1225)*0.03,-2))+MAX(0,ROUNDDOWN(AB1225*0.04-MIN(50000,AB1225)*0.02,-2)))</f>
        <v/>
      </c>
      <c r="AE1225" s="18">
        <f>Y1225-Z1225</f>
        <v/>
      </c>
      <c r="AF1225" s="18">
        <f>AC1225-AD1225</f>
        <v/>
      </c>
      <c r="AG1225" s="18">
        <f>AE1225+AF1225</f>
        <v/>
      </c>
      <c r="AH1225" s="20">
        <f>IF(W1225&lt;=0,0,LOOKUP(W1225,{0,1950001,3300001,6950001,9000001,18000001,40000001},{0.05,0.1,0.2,0.23,0.33,0.4,0.45}))</f>
        <v/>
      </c>
    </row>
    <row r="1226">
      <c r="A1226" t="inlineStr">
        <is>
          <t>1万円刻み 特例あり一般12万円</t>
        </is>
      </c>
      <c r="B1226" s="18">
        <f>'4_1万円刻み'!$A$382</f>
        <v/>
      </c>
      <c r="C1226" s="19" t="n">
        <v>2026</v>
      </c>
      <c r="D1226" t="inlineStr">
        <is>
          <t>はい</t>
        </is>
      </c>
      <c r="E1226" s="18" t="n">
        <v>120000</v>
      </c>
      <c r="F1226" s="18" t="n">
        <v>0</v>
      </c>
      <c r="G1226" s="18" t="n">
        <v>0</v>
      </c>
      <c r="H1226" s="18" t="n">
        <v>0</v>
      </c>
      <c r="I1226" s="18" t="n">
        <v>0</v>
      </c>
      <c r="J1226" s="18">
        <f>ROUND(MIN(B1226/12,650000)*12*0.0915+MIN(B1226/12,1390000)*12*(0.0504+0)+B1226*0.005,0)</f>
        <v/>
      </c>
      <c r="K1226" s="18" t="n">
        <v>0</v>
      </c>
      <c r="L1226" s="18" t="n">
        <v>0</v>
      </c>
      <c r="M1226" s="18">
        <f>ROUND(IF(C1226&gt;=2026,IF(B1226&lt;741000,0,IF(B1226&lt;2191000,B1226-740000,IF(B1226&lt;2193000,1451000,IF(B1226&lt;2196000,1453000,IF(B1226&lt;2200000,1456000,IF(B1226&lt;3600000,ROUNDDOWN(B1226/4,-3)*2.8-80000,IF(B1226&lt;6600000,ROUNDDOWN(B1226/4,-3)*3.2-440000,IF(B1226&lt;8500000,ROUNDDOWN(B1226*0.9,0)-1100000,B1226-1950000)))))))),IF(B1226&lt;651000,0,IF(B1226&lt;1900000,B1226-650000,IF(B1226&lt;3600000,ROUNDDOWN(B1226/4,-3)*2.8-80000,IF(B1226&lt;6600000,ROUNDDOWN(B1226/4,-3)*3.2-440000,IF(B1226&lt;8500000,ROUNDDOWN(B1226*0.9,0)-1100000,B1226-1950000)))))),0)</f>
        <v/>
      </c>
      <c r="N1226" s="18">
        <f>IF(M1226&gt;23500000,NA(),IF(C1226&gt;=2026,IF(M1226&lt;=4890000,1040000,IF(M1226&lt;=6550000,670000,620000)),IF(M1226&lt;=1320000,950000,IF(M1226&lt;=3360000,880000,IF(M1226&lt;=4890000,680000,IF(M1226&lt;=6550000,630000,580000))))))</f>
        <v/>
      </c>
      <c r="O1226" s="18">
        <f>IF(F1226&lt;=0,IF(AND(D1226="はい",C1226&gt;=2026,C1226&lt;=2027),IF(E1226&lt;=0,0,IF(E1226&lt;=30000,E1226,IF(E1226&lt;=60000,ROUNDUP(E1226/2,0)+15000,IF(E1226&lt;=120000,ROUNDUP(E1226/4,0)+30000,60000)))),IF(E1226&lt;=0,0,IF(E1226&lt;=20000,E1226,IF(E1226&lt;=40000,ROUNDUP(E1226/2,0)+10000,IF(E1226&lt;=80000,ROUNDUP(E1226/4,0)+20000,40000))))),IF(E1226&lt;=0,IF(F1226&lt;=0,0,IF(F1226&lt;=25000,F1226,IF(F1226&lt;=50000,ROUNDUP(F1226/2,0)+12500,IF(F1226&lt;=100000,ROUNDUP(F1226/4,0)+25000,50000)))),MAX(IF(F1226&lt;=0,0,IF(F1226&lt;=25000,F1226,IF(F1226&lt;=50000,ROUNDUP(F1226/2,0)+12500,IF(F1226&lt;=100000,ROUNDUP(F1226/4,0)+25000,50000)))),MIN(IF(AND(D1226="はい",C1226&gt;=2026,C1226&lt;=2027),IF(E1226&lt;=0,0,IF(E1226&lt;=30000,E1226,IF(E1226&lt;=60000,ROUNDUP(E1226/2,0)+15000,IF(E1226&lt;=120000,ROUNDUP(E1226/4,0)+30000,60000)))),IF(E1226&lt;=0,0,IF(E1226&lt;=20000,E1226,IF(E1226&lt;=40000,ROUNDUP(E1226/2,0)+10000,IF(E1226&lt;=80000,ROUNDUP(E1226/4,0)+20000,40000)))))+IF(F1226&lt;=0,0,IF(F1226&lt;=25000,F1226,IF(F1226&lt;=50000,ROUNDUP(F1226/2,0)+12500,IF(F1226&lt;=100000,ROUNDUP(F1226/4,0)+25000,50000)))),IF(AND(D1226="はい",C1226&gt;=2026,C1226&lt;=2027),60000,40000)))))</f>
        <v/>
      </c>
      <c r="P1226" s="18">
        <f>IF(G1226&lt;=0,0,IF(G1226&lt;=20000,G1226,IF(G1226&lt;=40000,ROUNDUP(G1226/2,0)+10000,IF(G1226&lt;=80000,ROUNDUP(G1226/4,0)+20000,40000))))</f>
        <v/>
      </c>
      <c r="Q1226" s="18">
        <f>IF(I1226&lt;=0,IF(H1226&lt;=0,0,IF(H1226&lt;=20000,H1226,IF(H1226&lt;=40000,ROUNDUP(H1226/2,0)+10000,IF(H1226&lt;=80000,ROUNDUP(H1226/4,0)+20000,40000)))),IF(H1226&lt;=0,IF(I1226&lt;=0,0,IF(I1226&lt;=25000,I1226,IF(I1226&lt;=50000,ROUNDUP(I1226/2,0)+12500,IF(I1226&lt;=100000,ROUNDUP(I1226/4,0)+25000,50000)))),MAX(IF(I1226&lt;=0,0,IF(I1226&lt;=25000,I1226,IF(I1226&lt;=50000,ROUNDUP(I1226/2,0)+12500,IF(I1226&lt;=100000,ROUNDUP(I1226/4,0)+25000,50000)))),MIN(IF(H1226&lt;=0,0,IF(H1226&lt;=20000,H1226,IF(H1226&lt;=40000,ROUNDUP(H1226/2,0)+10000,IF(H1226&lt;=80000,ROUNDUP(H1226/4,0)+20000,40000))))+IF(I1226&lt;=0,0,IF(I1226&lt;=25000,I1226,IF(I1226&lt;=50000,ROUNDUP(I1226/2,0)+12500,IF(I1226&lt;=100000,ROUNDUP(I1226/4,0)+25000,50000)))),40000))))</f>
        <v/>
      </c>
      <c r="R1226" s="18">
        <f>MIN(120000,O1226+P1226+Q1226)</f>
        <v/>
      </c>
      <c r="S1226" s="18">
        <f>IF(F1226&lt;=0,IF(E1226&lt;=0,0,IF(E1226&lt;=12000,E1226,IF(E1226&lt;=32000,ROUNDUP(E1226/2,0)+6000,IF(E1226&lt;=56000,ROUNDUP(E1226/4,0)+14000,28000)))),IF(E1226&lt;=0,IF(F1226&lt;=0,0,IF(F1226&lt;=15000,F1226,IF(F1226&lt;=40000,ROUNDUP(F1226/2,0)+7500,IF(F1226&lt;=70000,ROUNDUP(F1226/4,0)+17500,35000)))),MAX(IF(F1226&lt;=0,0,IF(F1226&lt;=15000,F1226,IF(F1226&lt;=40000,ROUNDUP(F1226/2,0)+7500,IF(F1226&lt;=70000,ROUNDUP(F1226/4,0)+17500,35000)))),MIN(IF(E1226&lt;=0,0,IF(E1226&lt;=12000,E1226,IF(E1226&lt;=32000,ROUNDUP(E1226/2,0)+6000,IF(E1226&lt;=56000,ROUNDUP(E1226/4,0)+14000,28000))))+IF(F1226&lt;=0,0,IF(F1226&lt;=15000,F1226,IF(F1226&lt;=40000,ROUNDUP(F1226/2,0)+7500,IF(F1226&lt;=70000,ROUNDUP(F1226/4,0)+17500,35000)))),28000))))</f>
        <v/>
      </c>
      <c r="T1226" s="18">
        <f>IF(G1226&lt;=0,0,IF(G1226&lt;=12000,G1226,IF(G1226&lt;=32000,ROUNDUP(G1226/2,0)+6000,IF(G1226&lt;=56000,ROUNDUP(G1226/4,0)+14000,28000))))</f>
        <v/>
      </c>
      <c r="U1226" s="18">
        <f>IF(I1226&lt;=0,IF(H1226&lt;=0,0,IF(H1226&lt;=12000,H1226,IF(H1226&lt;=32000,ROUNDUP(H1226/2,0)+6000,IF(H1226&lt;=56000,ROUNDUP(H1226/4,0)+14000,28000)))),IF(H1226&lt;=0,IF(I1226&lt;=0,0,IF(I1226&lt;=15000,I1226,IF(I1226&lt;=40000,ROUNDUP(I1226/2,0)+7500,IF(I1226&lt;=70000,ROUNDUP(I1226/4,0)+17500,35000)))),MAX(IF(I1226&lt;=0,0,IF(I1226&lt;=15000,I1226,IF(I1226&lt;=40000,ROUNDUP(I1226/2,0)+7500,IF(I1226&lt;=70000,ROUNDUP(I1226/4,0)+17500,35000)))),MIN(IF(H1226&lt;=0,0,IF(H1226&lt;=12000,H1226,IF(H1226&lt;=32000,ROUNDUP(H1226/2,0)+6000,IF(H1226&lt;=56000,ROUNDUP(H1226/4,0)+14000,28000))))+IF(I1226&lt;=0,0,IF(I1226&lt;=15000,I1226,IF(I1226&lt;=40000,ROUNDUP(I1226/2,0)+7500,IF(I1226&lt;=70000,ROUNDUP(I1226/4,0)+17500,35000)))),28000))))</f>
        <v/>
      </c>
      <c r="V1226" s="18">
        <f>MIN(70000,S1226+T1226+U1226)</f>
        <v/>
      </c>
      <c r="W1226" s="18">
        <f>MAX(0,ROUNDDOWN(M1226-J1226-N1226-K1226-0,-3))</f>
        <v/>
      </c>
      <c r="X1226" s="18">
        <f>MAX(0,ROUNDDOWN(M1226-J1226-N1226-K1226-R1226,-3))</f>
        <v/>
      </c>
      <c r="Y1226" s="18">
        <f>IF(W1226&lt;=0,0,ROUNDDOWN((W1226*LOOKUP(W1226,{0,1950001,3300001,6950001,9000001,18000001,40000001},{0.05,0.1,0.2,0.23,0.33,0.4,0.45})-LOOKUP(W1226,{0,1950001,3300001,6950001,9000001,18000001,40000001},{0,97500,427500,636000,1536000,2796000,4796000}))*1.021,-2))</f>
        <v/>
      </c>
      <c r="Z1226" s="18">
        <f>IF(X1226&lt;=0,0,ROUNDDOWN((X1226*LOOKUP(X1226,{0,1950001,3300001,6950001,9000001,18000001,40000001},{0.05,0.1,0.2,0.23,0.33,0.4,0.45})-LOOKUP(X1226,{0,1950001,3300001,6950001,9000001,18000001,40000001},{0,97500,427500,636000,1536000,2796000,4796000}))*1.021,-2))</f>
        <v/>
      </c>
      <c r="AA1226" s="18">
        <f>MAX(0,ROUNDDOWN(M1226-J1226-430000-L1226-0,-3))</f>
        <v/>
      </c>
      <c r="AB1226" s="18">
        <f>MAX(0,ROUNDDOWN(M1226-J1226-430000-L1226-V1226,-3))</f>
        <v/>
      </c>
      <c r="AC1226" s="18">
        <f>IF(M1226&lt;=450000,0,MAX(0,ROUNDDOWN(AA1226*0.06-MIN(50000,AA1226)*0.03,-2))+MAX(0,ROUNDDOWN(AA1226*0.04-MIN(50000,AA1226)*0.02,-2)))</f>
        <v/>
      </c>
      <c r="AD1226" s="18">
        <f>IF(M1226&lt;=450000,0,MAX(0,ROUNDDOWN(AB1226*0.06-MIN(50000,AB1226)*0.03,-2))+MAX(0,ROUNDDOWN(AB1226*0.04-MIN(50000,AB1226)*0.02,-2)))</f>
        <v/>
      </c>
      <c r="AE1226" s="18">
        <f>Y1226-Z1226</f>
        <v/>
      </c>
      <c r="AF1226" s="18">
        <f>AC1226-AD1226</f>
        <v/>
      </c>
      <c r="AG1226" s="18">
        <f>AE1226+AF1226</f>
        <v/>
      </c>
      <c r="AH1226" s="20">
        <f>IF(W1226&lt;=0,0,LOOKUP(W1226,{0,1950001,3300001,6950001,9000001,18000001,40000001},{0.05,0.1,0.2,0.23,0.33,0.4,0.45}))</f>
        <v/>
      </c>
    </row>
    <row r="1227">
      <c r="A1227" t="inlineStr">
        <is>
          <t>1万円刻み 3区分8万円ずつ</t>
        </is>
      </c>
      <c r="B1227" s="18">
        <f>'4_1万円刻み'!$A$383</f>
        <v/>
      </c>
      <c r="C1227" s="19" t="n">
        <v>2026</v>
      </c>
      <c r="D1227" t="inlineStr">
        <is>
          <t>いいえ</t>
        </is>
      </c>
      <c r="E1227" s="18" t="n">
        <v>80000</v>
      </c>
      <c r="F1227" s="18" t="n">
        <v>0</v>
      </c>
      <c r="G1227" s="18" t="n">
        <v>80000</v>
      </c>
      <c r="H1227" s="18" t="n">
        <v>80000</v>
      </c>
      <c r="I1227" s="18" t="n">
        <v>0</v>
      </c>
      <c r="J1227" s="18">
        <f>ROUND(MIN(B1227/12,650000)*12*0.0915+MIN(B1227/12,1390000)*12*(0.0504+0)+B1227*0.005,0)</f>
        <v/>
      </c>
      <c r="K1227" s="18" t="n">
        <v>0</v>
      </c>
      <c r="L1227" s="18" t="n">
        <v>0</v>
      </c>
      <c r="M1227" s="18">
        <f>ROUND(IF(C1227&gt;=2026,IF(B1227&lt;741000,0,IF(B1227&lt;2191000,B1227-740000,IF(B1227&lt;2193000,1451000,IF(B1227&lt;2196000,1453000,IF(B1227&lt;2200000,1456000,IF(B1227&lt;3600000,ROUNDDOWN(B1227/4,-3)*2.8-80000,IF(B1227&lt;6600000,ROUNDDOWN(B1227/4,-3)*3.2-440000,IF(B1227&lt;8500000,ROUNDDOWN(B1227*0.9,0)-1100000,B1227-1950000)))))))),IF(B1227&lt;651000,0,IF(B1227&lt;1900000,B1227-650000,IF(B1227&lt;3600000,ROUNDDOWN(B1227/4,-3)*2.8-80000,IF(B1227&lt;6600000,ROUNDDOWN(B1227/4,-3)*3.2-440000,IF(B1227&lt;8500000,ROUNDDOWN(B1227*0.9,0)-1100000,B1227-1950000)))))),0)</f>
        <v/>
      </c>
      <c r="N1227" s="18">
        <f>IF(M1227&gt;23500000,NA(),IF(C1227&gt;=2026,IF(M1227&lt;=4890000,1040000,IF(M1227&lt;=6550000,670000,620000)),IF(M1227&lt;=1320000,950000,IF(M1227&lt;=3360000,880000,IF(M1227&lt;=4890000,680000,IF(M1227&lt;=6550000,630000,580000))))))</f>
        <v/>
      </c>
      <c r="O1227" s="18">
        <f>IF(F1227&lt;=0,IF(AND(D1227="はい",C1227&gt;=2026,C1227&lt;=2027),IF(E1227&lt;=0,0,IF(E1227&lt;=30000,E1227,IF(E1227&lt;=60000,ROUNDUP(E1227/2,0)+15000,IF(E1227&lt;=120000,ROUNDUP(E1227/4,0)+30000,60000)))),IF(E1227&lt;=0,0,IF(E1227&lt;=20000,E1227,IF(E1227&lt;=40000,ROUNDUP(E1227/2,0)+10000,IF(E1227&lt;=80000,ROUNDUP(E1227/4,0)+20000,40000))))),IF(E1227&lt;=0,IF(F1227&lt;=0,0,IF(F1227&lt;=25000,F1227,IF(F1227&lt;=50000,ROUNDUP(F1227/2,0)+12500,IF(F1227&lt;=100000,ROUNDUP(F1227/4,0)+25000,50000)))),MAX(IF(F1227&lt;=0,0,IF(F1227&lt;=25000,F1227,IF(F1227&lt;=50000,ROUNDUP(F1227/2,0)+12500,IF(F1227&lt;=100000,ROUNDUP(F1227/4,0)+25000,50000)))),MIN(IF(AND(D1227="はい",C1227&gt;=2026,C1227&lt;=2027),IF(E1227&lt;=0,0,IF(E1227&lt;=30000,E1227,IF(E1227&lt;=60000,ROUNDUP(E1227/2,0)+15000,IF(E1227&lt;=120000,ROUNDUP(E1227/4,0)+30000,60000)))),IF(E1227&lt;=0,0,IF(E1227&lt;=20000,E1227,IF(E1227&lt;=40000,ROUNDUP(E1227/2,0)+10000,IF(E1227&lt;=80000,ROUNDUP(E1227/4,0)+20000,40000)))))+IF(F1227&lt;=0,0,IF(F1227&lt;=25000,F1227,IF(F1227&lt;=50000,ROUNDUP(F1227/2,0)+12500,IF(F1227&lt;=100000,ROUNDUP(F1227/4,0)+25000,50000)))),IF(AND(D1227="はい",C1227&gt;=2026,C1227&lt;=2027),60000,40000)))))</f>
        <v/>
      </c>
      <c r="P1227" s="18">
        <f>IF(G1227&lt;=0,0,IF(G1227&lt;=20000,G1227,IF(G1227&lt;=40000,ROUNDUP(G1227/2,0)+10000,IF(G1227&lt;=80000,ROUNDUP(G1227/4,0)+20000,40000))))</f>
        <v/>
      </c>
      <c r="Q1227" s="18">
        <f>IF(I1227&lt;=0,IF(H1227&lt;=0,0,IF(H1227&lt;=20000,H1227,IF(H1227&lt;=40000,ROUNDUP(H1227/2,0)+10000,IF(H1227&lt;=80000,ROUNDUP(H1227/4,0)+20000,40000)))),IF(H1227&lt;=0,IF(I1227&lt;=0,0,IF(I1227&lt;=25000,I1227,IF(I1227&lt;=50000,ROUNDUP(I1227/2,0)+12500,IF(I1227&lt;=100000,ROUNDUP(I1227/4,0)+25000,50000)))),MAX(IF(I1227&lt;=0,0,IF(I1227&lt;=25000,I1227,IF(I1227&lt;=50000,ROUNDUP(I1227/2,0)+12500,IF(I1227&lt;=100000,ROUNDUP(I1227/4,0)+25000,50000)))),MIN(IF(H1227&lt;=0,0,IF(H1227&lt;=20000,H1227,IF(H1227&lt;=40000,ROUNDUP(H1227/2,0)+10000,IF(H1227&lt;=80000,ROUNDUP(H1227/4,0)+20000,40000))))+IF(I1227&lt;=0,0,IF(I1227&lt;=25000,I1227,IF(I1227&lt;=50000,ROUNDUP(I1227/2,0)+12500,IF(I1227&lt;=100000,ROUNDUP(I1227/4,0)+25000,50000)))),40000))))</f>
        <v/>
      </c>
      <c r="R1227" s="18">
        <f>MIN(120000,O1227+P1227+Q1227)</f>
        <v/>
      </c>
      <c r="S1227" s="18">
        <f>IF(F1227&lt;=0,IF(E1227&lt;=0,0,IF(E1227&lt;=12000,E1227,IF(E1227&lt;=32000,ROUNDUP(E1227/2,0)+6000,IF(E1227&lt;=56000,ROUNDUP(E1227/4,0)+14000,28000)))),IF(E1227&lt;=0,IF(F1227&lt;=0,0,IF(F1227&lt;=15000,F1227,IF(F1227&lt;=40000,ROUNDUP(F1227/2,0)+7500,IF(F1227&lt;=70000,ROUNDUP(F1227/4,0)+17500,35000)))),MAX(IF(F1227&lt;=0,0,IF(F1227&lt;=15000,F1227,IF(F1227&lt;=40000,ROUNDUP(F1227/2,0)+7500,IF(F1227&lt;=70000,ROUNDUP(F1227/4,0)+17500,35000)))),MIN(IF(E1227&lt;=0,0,IF(E1227&lt;=12000,E1227,IF(E1227&lt;=32000,ROUNDUP(E1227/2,0)+6000,IF(E1227&lt;=56000,ROUNDUP(E1227/4,0)+14000,28000))))+IF(F1227&lt;=0,0,IF(F1227&lt;=15000,F1227,IF(F1227&lt;=40000,ROUNDUP(F1227/2,0)+7500,IF(F1227&lt;=70000,ROUNDUP(F1227/4,0)+17500,35000)))),28000))))</f>
        <v/>
      </c>
      <c r="T1227" s="18">
        <f>IF(G1227&lt;=0,0,IF(G1227&lt;=12000,G1227,IF(G1227&lt;=32000,ROUNDUP(G1227/2,0)+6000,IF(G1227&lt;=56000,ROUNDUP(G1227/4,0)+14000,28000))))</f>
        <v/>
      </c>
      <c r="U1227" s="18">
        <f>IF(I1227&lt;=0,IF(H1227&lt;=0,0,IF(H1227&lt;=12000,H1227,IF(H1227&lt;=32000,ROUNDUP(H1227/2,0)+6000,IF(H1227&lt;=56000,ROUNDUP(H1227/4,0)+14000,28000)))),IF(H1227&lt;=0,IF(I1227&lt;=0,0,IF(I1227&lt;=15000,I1227,IF(I1227&lt;=40000,ROUNDUP(I1227/2,0)+7500,IF(I1227&lt;=70000,ROUNDUP(I1227/4,0)+17500,35000)))),MAX(IF(I1227&lt;=0,0,IF(I1227&lt;=15000,I1227,IF(I1227&lt;=40000,ROUNDUP(I1227/2,0)+7500,IF(I1227&lt;=70000,ROUNDUP(I1227/4,0)+17500,35000)))),MIN(IF(H1227&lt;=0,0,IF(H1227&lt;=12000,H1227,IF(H1227&lt;=32000,ROUNDUP(H1227/2,0)+6000,IF(H1227&lt;=56000,ROUNDUP(H1227/4,0)+14000,28000))))+IF(I1227&lt;=0,0,IF(I1227&lt;=15000,I1227,IF(I1227&lt;=40000,ROUNDUP(I1227/2,0)+7500,IF(I1227&lt;=70000,ROUNDUP(I1227/4,0)+17500,35000)))),28000))))</f>
        <v/>
      </c>
      <c r="V1227" s="18">
        <f>MIN(70000,S1227+T1227+U1227)</f>
        <v/>
      </c>
      <c r="W1227" s="18">
        <f>MAX(0,ROUNDDOWN(M1227-J1227-N1227-K1227-0,-3))</f>
        <v/>
      </c>
      <c r="X1227" s="18">
        <f>MAX(0,ROUNDDOWN(M1227-J1227-N1227-K1227-R1227,-3))</f>
        <v/>
      </c>
      <c r="Y1227" s="18">
        <f>IF(W1227&lt;=0,0,ROUNDDOWN((W1227*LOOKUP(W1227,{0,1950001,3300001,6950001,9000001,18000001,40000001},{0.05,0.1,0.2,0.23,0.33,0.4,0.45})-LOOKUP(W1227,{0,1950001,3300001,6950001,9000001,18000001,40000001},{0,97500,427500,636000,1536000,2796000,4796000}))*1.021,-2))</f>
        <v/>
      </c>
      <c r="Z1227" s="18">
        <f>IF(X1227&lt;=0,0,ROUNDDOWN((X1227*LOOKUP(X1227,{0,1950001,3300001,6950001,9000001,18000001,40000001},{0.05,0.1,0.2,0.23,0.33,0.4,0.45})-LOOKUP(X1227,{0,1950001,3300001,6950001,9000001,18000001,40000001},{0,97500,427500,636000,1536000,2796000,4796000}))*1.021,-2))</f>
        <v/>
      </c>
      <c r="AA1227" s="18">
        <f>MAX(0,ROUNDDOWN(M1227-J1227-430000-L1227-0,-3))</f>
        <v/>
      </c>
      <c r="AB1227" s="18">
        <f>MAX(0,ROUNDDOWN(M1227-J1227-430000-L1227-V1227,-3))</f>
        <v/>
      </c>
      <c r="AC1227" s="18">
        <f>IF(M1227&lt;=450000,0,MAX(0,ROUNDDOWN(AA1227*0.06-MIN(50000,AA1227)*0.03,-2))+MAX(0,ROUNDDOWN(AA1227*0.04-MIN(50000,AA1227)*0.02,-2)))</f>
        <v/>
      </c>
      <c r="AD1227" s="18">
        <f>IF(M1227&lt;=450000,0,MAX(0,ROUNDDOWN(AB1227*0.06-MIN(50000,AB1227)*0.03,-2))+MAX(0,ROUNDDOWN(AB1227*0.04-MIN(50000,AB1227)*0.02,-2)))</f>
        <v/>
      </c>
      <c r="AE1227" s="18">
        <f>Y1227-Z1227</f>
        <v/>
      </c>
      <c r="AF1227" s="18">
        <f>AC1227-AD1227</f>
        <v/>
      </c>
      <c r="AG1227" s="18">
        <f>AE1227+AF1227</f>
        <v/>
      </c>
      <c r="AH1227" s="20">
        <f>IF(W1227&lt;=0,0,LOOKUP(W1227,{0,1950001,3300001,6950001,9000001,18000001,40000001},{0.05,0.1,0.2,0.23,0.33,0.4,0.45}))</f>
        <v/>
      </c>
    </row>
    <row r="1228">
      <c r="A1228" t="inlineStr">
        <is>
          <t>1万円刻み 一般8万円</t>
        </is>
      </c>
      <c r="B1228" s="18">
        <f>'4_1万円刻み'!$A$383</f>
        <v/>
      </c>
      <c r="C1228" s="19" t="n">
        <v>2026</v>
      </c>
      <c r="D1228" t="inlineStr">
        <is>
          <t>いいえ</t>
        </is>
      </c>
      <c r="E1228" s="18" t="n">
        <v>80000</v>
      </c>
      <c r="F1228" s="18" t="n">
        <v>0</v>
      </c>
      <c r="G1228" s="18" t="n">
        <v>0</v>
      </c>
      <c r="H1228" s="18" t="n">
        <v>0</v>
      </c>
      <c r="I1228" s="18" t="n">
        <v>0</v>
      </c>
      <c r="J1228" s="18">
        <f>ROUND(MIN(B1228/12,650000)*12*0.0915+MIN(B1228/12,1390000)*12*(0.0504+0)+B1228*0.005,0)</f>
        <v/>
      </c>
      <c r="K1228" s="18" t="n">
        <v>0</v>
      </c>
      <c r="L1228" s="18" t="n">
        <v>0</v>
      </c>
      <c r="M1228" s="18">
        <f>ROUND(IF(C1228&gt;=2026,IF(B1228&lt;741000,0,IF(B1228&lt;2191000,B1228-740000,IF(B1228&lt;2193000,1451000,IF(B1228&lt;2196000,1453000,IF(B1228&lt;2200000,1456000,IF(B1228&lt;3600000,ROUNDDOWN(B1228/4,-3)*2.8-80000,IF(B1228&lt;6600000,ROUNDDOWN(B1228/4,-3)*3.2-440000,IF(B1228&lt;8500000,ROUNDDOWN(B1228*0.9,0)-1100000,B1228-1950000)))))))),IF(B1228&lt;651000,0,IF(B1228&lt;1900000,B1228-650000,IF(B1228&lt;3600000,ROUNDDOWN(B1228/4,-3)*2.8-80000,IF(B1228&lt;6600000,ROUNDDOWN(B1228/4,-3)*3.2-440000,IF(B1228&lt;8500000,ROUNDDOWN(B1228*0.9,0)-1100000,B1228-1950000)))))),0)</f>
        <v/>
      </c>
      <c r="N1228" s="18">
        <f>IF(M1228&gt;23500000,NA(),IF(C1228&gt;=2026,IF(M1228&lt;=4890000,1040000,IF(M1228&lt;=6550000,670000,620000)),IF(M1228&lt;=1320000,950000,IF(M1228&lt;=3360000,880000,IF(M1228&lt;=4890000,680000,IF(M1228&lt;=6550000,630000,580000))))))</f>
        <v/>
      </c>
      <c r="O1228" s="18">
        <f>IF(F1228&lt;=0,IF(AND(D1228="はい",C1228&gt;=2026,C1228&lt;=2027),IF(E1228&lt;=0,0,IF(E1228&lt;=30000,E1228,IF(E1228&lt;=60000,ROUNDUP(E1228/2,0)+15000,IF(E1228&lt;=120000,ROUNDUP(E1228/4,0)+30000,60000)))),IF(E1228&lt;=0,0,IF(E1228&lt;=20000,E1228,IF(E1228&lt;=40000,ROUNDUP(E1228/2,0)+10000,IF(E1228&lt;=80000,ROUNDUP(E1228/4,0)+20000,40000))))),IF(E1228&lt;=0,IF(F1228&lt;=0,0,IF(F1228&lt;=25000,F1228,IF(F1228&lt;=50000,ROUNDUP(F1228/2,0)+12500,IF(F1228&lt;=100000,ROUNDUP(F1228/4,0)+25000,50000)))),MAX(IF(F1228&lt;=0,0,IF(F1228&lt;=25000,F1228,IF(F1228&lt;=50000,ROUNDUP(F1228/2,0)+12500,IF(F1228&lt;=100000,ROUNDUP(F1228/4,0)+25000,50000)))),MIN(IF(AND(D1228="はい",C1228&gt;=2026,C1228&lt;=2027),IF(E1228&lt;=0,0,IF(E1228&lt;=30000,E1228,IF(E1228&lt;=60000,ROUNDUP(E1228/2,0)+15000,IF(E1228&lt;=120000,ROUNDUP(E1228/4,0)+30000,60000)))),IF(E1228&lt;=0,0,IF(E1228&lt;=20000,E1228,IF(E1228&lt;=40000,ROUNDUP(E1228/2,0)+10000,IF(E1228&lt;=80000,ROUNDUP(E1228/4,0)+20000,40000)))))+IF(F1228&lt;=0,0,IF(F1228&lt;=25000,F1228,IF(F1228&lt;=50000,ROUNDUP(F1228/2,0)+12500,IF(F1228&lt;=100000,ROUNDUP(F1228/4,0)+25000,50000)))),IF(AND(D1228="はい",C1228&gt;=2026,C1228&lt;=2027),60000,40000)))))</f>
        <v/>
      </c>
      <c r="P1228" s="18">
        <f>IF(G1228&lt;=0,0,IF(G1228&lt;=20000,G1228,IF(G1228&lt;=40000,ROUNDUP(G1228/2,0)+10000,IF(G1228&lt;=80000,ROUNDUP(G1228/4,0)+20000,40000))))</f>
        <v/>
      </c>
      <c r="Q1228" s="18">
        <f>IF(I1228&lt;=0,IF(H1228&lt;=0,0,IF(H1228&lt;=20000,H1228,IF(H1228&lt;=40000,ROUNDUP(H1228/2,0)+10000,IF(H1228&lt;=80000,ROUNDUP(H1228/4,0)+20000,40000)))),IF(H1228&lt;=0,IF(I1228&lt;=0,0,IF(I1228&lt;=25000,I1228,IF(I1228&lt;=50000,ROUNDUP(I1228/2,0)+12500,IF(I1228&lt;=100000,ROUNDUP(I1228/4,0)+25000,50000)))),MAX(IF(I1228&lt;=0,0,IF(I1228&lt;=25000,I1228,IF(I1228&lt;=50000,ROUNDUP(I1228/2,0)+12500,IF(I1228&lt;=100000,ROUNDUP(I1228/4,0)+25000,50000)))),MIN(IF(H1228&lt;=0,0,IF(H1228&lt;=20000,H1228,IF(H1228&lt;=40000,ROUNDUP(H1228/2,0)+10000,IF(H1228&lt;=80000,ROUNDUP(H1228/4,0)+20000,40000))))+IF(I1228&lt;=0,0,IF(I1228&lt;=25000,I1228,IF(I1228&lt;=50000,ROUNDUP(I1228/2,0)+12500,IF(I1228&lt;=100000,ROUNDUP(I1228/4,0)+25000,50000)))),40000))))</f>
        <v/>
      </c>
      <c r="R1228" s="18">
        <f>MIN(120000,O1228+P1228+Q1228)</f>
        <v/>
      </c>
      <c r="S1228" s="18">
        <f>IF(F1228&lt;=0,IF(E1228&lt;=0,0,IF(E1228&lt;=12000,E1228,IF(E1228&lt;=32000,ROUNDUP(E1228/2,0)+6000,IF(E1228&lt;=56000,ROUNDUP(E1228/4,0)+14000,28000)))),IF(E1228&lt;=0,IF(F1228&lt;=0,0,IF(F1228&lt;=15000,F1228,IF(F1228&lt;=40000,ROUNDUP(F1228/2,0)+7500,IF(F1228&lt;=70000,ROUNDUP(F1228/4,0)+17500,35000)))),MAX(IF(F1228&lt;=0,0,IF(F1228&lt;=15000,F1228,IF(F1228&lt;=40000,ROUNDUP(F1228/2,0)+7500,IF(F1228&lt;=70000,ROUNDUP(F1228/4,0)+17500,35000)))),MIN(IF(E1228&lt;=0,0,IF(E1228&lt;=12000,E1228,IF(E1228&lt;=32000,ROUNDUP(E1228/2,0)+6000,IF(E1228&lt;=56000,ROUNDUP(E1228/4,0)+14000,28000))))+IF(F1228&lt;=0,0,IF(F1228&lt;=15000,F1228,IF(F1228&lt;=40000,ROUNDUP(F1228/2,0)+7500,IF(F1228&lt;=70000,ROUNDUP(F1228/4,0)+17500,35000)))),28000))))</f>
        <v/>
      </c>
      <c r="T1228" s="18">
        <f>IF(G1228&lt;=0,0,IF(G1228&lt;=12000,G1228,IF(G1228&lt;=32000,ROUNDUP(G1228/2,0)+6000,IF(G1228&lt;=56000,ROUNDUP(G1228/4,0)+14000,28000))))</f>
        <v/>
      </c>
      <c r="U1228" s="18">
        <f>IF(I1228&lt;=0,IF(H1228&lt;=0,0,IF(H1228&lt;=12000,H1228,IF(H1228&lt;=32000,ROUNDUP(H1228/2,0)+6000,IF(H1228&lt;=56000,ROUNDUP(H1228/4,0)+14000,28000)))),IF(H1228&lt;=0,IF(I1228&lt;=0,0,IF(I1228&lt;=15000,I1228,IF(I1228&lt;=40000,ROUNDUP(I1228/2,0)+7500,IF(I1228&lt;=70000,ROUNDUP(I1228/4,0)+17500,35000)))),MAX(IF(I1228&lt;=0,0,IF(I1228&lt;=15000,I1228,IF(I1228&lt;=40000,ROUNDUP(I1228/2,0)+7500,IF(I1228&lt;=70000,ROUNDUP(I1228/4,0)+17500,35000)))),MIN(IF(H1228&lt;=0,0,IF(H1228&lt;=12000,H1228,IF(H1228&lt;=32000,ROUNDUP(H1228/2,0)+6000,IF(H1228&lt;=56000,ROUNDUP(H1228/4,0)+14000,28000))))+IF(I1228&lt;=0,0,IF(I1228&lt;=15000,I1228,IF(I1228&lt;=40000,ROUNDUP(I1228/2,0)+7500,IF(I1228&lt;=70000,ROUNDUP(I1228/4,0)+17500,35000)))),28000))))</f>
        <v/>
      </c>
      <c r="V1228" s="18">
        <f>MIN(70000,S1228+T1228+U1228)</f>
        <v/>
      </c>
      <c r="W1228" s="18">
        <f>MAX(0,ROUNDDOWN(M1228-J1228-N1228-K1228-0,-3))</f>
        <v/>
      </c>
      <c r="X1228" s="18">
        <f>MAX(0,ROUNDDOWN(M1228-J1228-N1228-K1228-R1228,-3))</f>
        <v/>
      </c>
      <c r="Y1228" s="18">
        <f>IF(W1228&lt;=0,0,ROUNDDOWN((W1228*LOOKUP(W1228,{0,1950001,3300001,6950001,9000001,18000001,40000001},{0.05,0.1,0.2,0.23,0.33,0.4,0.45})-LOOKUP(W1228,{0,1950001,3300001,6950001,9000001,18000001,40000001},{0,97500,427500,636000,1536000,2796000,4796000}))*1.021,-2))</f>
        <v/>
      </c>
      <c r="Z1228" s="18">
        <f>IF(X1228&lt;=0,0,ROUNDDOWN((X1228*LOOKUP(X1228,{0,1950001,3300001,6950001,9000001,18000001,40000001},{0.05,0.1,0.2,0.23,0.33,0.4,0.45})-LOOKUP(X1228,{0,1950001,3300001,6950001,9000001,18000001,40000001},{0,97500,427500,636000,1536000,2796000,4796000}))*1.021,-2))</f>
        <v/>
      </c>
      <c r="AA1228" s="18">
        <f>MAX(0,ROUNDDOWN(M1228-J1228-430000-L1228-0,-3))</f>
        <v/>
      </c>
      <c r="AB1228" s="18">
        <f>MAX(0,ROUNDDOWN(M1228-J1228-430000-L1228-V1228,-3))</f>
        <v/>
      </c>
      <c r="AC1228" s="18">
        <f>IF(M1228&lt;=450000,0,MAX(0,ROUNDDOWN(AA1228*0.06-MIN(50000,AA1228)*0.03,-2))+MAX(0,ROUNDDOWN(AA1228*0.04-MIN(50000,AA1228)*0.02,-2)))</f>
        <v/>
      </c>
      <c r="AD1228" s="18">
        <f>IF(M1228&lt;=450000,0,MAX(0,ROUNDDOWN(AB1228*0.06-MIN(50000,AB1228)*0.03,-2))+MAX(0,ROUNDDOWN(AB1228*0.04-MIN(50000,AB1228)*0.02,-2)))</f>
        <v/>
      </c>
      <c r="AE1228" s="18">
        <f>Y1228-Z1228</f>
        <v/>
      </c>
      <c r="AF1228" s="18">
        <f>AC1228-AD1228</f>
        <v/>
      </c>
      <c r="AG1228" s="18">
        <f>AE1228+AF1228</f>
        <v/>
      </c>
      <c r="AH1228" s="20">
        <f>IF(W1228&lt;=0,0,LOOKUP(W1228,{0,1950001,3300001,6950001,9000001,18000001,40000001},{0.05,0.1,0.2,0.23,0.33,0.4,0.45}))</f>
        <v/>
      </c>
    </row>
    <row r="1229">
      <c r="A1229" t="inlineStr">
        <is>
          <t>1万円刻み 特例あり一般12万円</t>
        </is>
      </c>
      <c r="B1229" s="18">
        <f>'4_1万円刻み'!$A$383</f>
        <v/>
      </c>
      <c r="C1229" s="19" t="n">
        <v>2026</v>
      </c>
      <c r="D1229" t="inlineStr">
        <is>
          <t>はい</t>
        </is>
      </c>
      <c r="E1229" s="18" t="n">
        <v>120000</v>
      </c>
      <c r="F1229" s="18" t="n">
        <v>0</v>
      </c>
      <c r="G1229" s="18" t="n">
        <v>0</v>
      </c>
      <c r="H1229" s="18" t="n">
        <v>0</v>
      </c>
      <c r="I1229" s="18" t="n">
        <v>0</v>
      </c>
      <c r="J1229" s="18">
        <f>ROUND(MIN(B1229/12,650000)*12*0.0915+MIN(B1229/12,1390000)*12*(0.0504+0)+B1229*0.005,0)</f>
        <v/>
      </c>
      <c r="K1229" s="18" t="n">
        <v>0</v>
      </c>
      <c r="L1229" s="18" t="n">
        <v>0</v>
      </c>
      <c r="M1229" s="18">
        <f>ROUND(IF(C1229&gt;=2026,IF(B1229&lt;741000,0,IF(B1229&lt;2191000,B1229-740000,IF(B1229&lt;2193000,1451000,IF(B1229&lt;2196000,1453000,IF(B1229&lt;2200000,1456000,IF(B1229&lt;3600000,ROUNDDOWN(B1229/4,-3)*2.8-80000,IF(B1229&lt;6600000,ROUNDDOWN(B1229/4,-3)*3.2-440000,IF(B1229&lt;8500000,ROUNDDOWN(B1229*0.9,0)-1100000,B1229-1950000)))))))),IF(B1229&lt;651000,0,IF(B1229&lt;1900000,B1229-650000,IF(B1229&lt;3600000,ROUNDDOWN(B1229/4,-3)*2.8-80000,IF(B1229&lt;6600000,ROUNDDOWN(B1229/4,-3)*3.2-440000,IF(B1229&lt;8500000,ROUNDDOWN(B1229*0.9,0)-1100000,B1229-1950000)))))),0)</f>
        <v/>
      </c>
      <c r="N1229" s="18">
        <f>IF(M1229&gt;23500000,NA(),IF(C1229&gt;=2026,IF(M1229&lt;=4890000,1040000,IF(M1229&lt;=6550000,670000,620000)),IF(M1229&lt;=1320000,950000,IF(M1229&lt;=3360000,880000,IF(M1229&lt;=4890000,680000,IF(M1229&lt;=6550000,630000,580000))))))</f>
        <v/>
      </c>
      <c r="O1229" s="18">
        <f>IF(F1229&lt;=0,IF(AND(D1229="はい",C1229&gt;=2026,C1229&lt;=2027),IF(E1229&lt;=0,0,IF(E1229&lt;=30000,E1229,IF(E1229&lt;=60000,ROUNDUP(E1229/2,0)+15000,IF(E1229&lt;=120000,ROUNDUP(E1229/4,0)+30000,60000)))),IF(E1229&lt;=0,0,IF(E1229&lt;=20000,E1229,IF(E1229&lt;=40000,ROUNDUP(E1229/2,0)+10000,IF(E1229&lt;=80000,ROUNDUP(E1229/4,0)+20000,40000))))),IF(E1229&lt;=0,IF(F1229&lt;=0,0,IF(F1229&lt;=25000,F1229,IF(F1229&lt;=50000,ROUNDUP(F1229/2,0)+12500,IF(F1229&lt;=100000,ROUNDUP(F1229/4,0)+25000,50000)))),MAX(IF(F1229&lt;=0,0,IF(F1229&lt;=25000,F1229,IF(F1229&lt;=50000,ROUNDUP(F1229/2,0)+12500,IF(F1229&lt;=100000,ROUNDUP(F1229/4,0)+25000,50000)))),MIN(IF(AND(D1229="はい",C1229&gt;=2026,C1229&lt;=2027),IF(E1229&lt;=0,0,IF(E1229&lt;=30000,E1229,IF(E1229&lt;=60000,ROUNDUP(E1229/2,0)+15000,IF(E1229&lt;=120000,ROUNDUP(E1229/4,0)+30000,60000)))),IF(E1229&lt;=0,0,IF(E1229&lt;=20000,E1229,IF(E1229&lt;=40000,ROUNDUP(E1229/2,0)+10000,IF(E1229&lt;=80000,ROUNDUP(E1229/4,0)+20000,40000)))))+IF(F1229&lt;=0,0,IF(F1229&lt;=25000,F1229,IF(F1229&lt;=50000,ROUNDUP(F1229/2,0)+12500,IF(F1229&lt;=100000,ROUNDUP(F1229/4,0)+25000,50000)))),IF(AND(D1229="はい",C1229&gt;=2026,C1229&lt;=2027),60000,40000)))))</f>
        <v/>
      </c>
      <c r="P1229" s="18">
        <f>IF(G1229&lt;=0,0,IF(G1229&lt;=20000,G1229,IF(G1229&lt;=40000,ROUNDUP(G1229/2,0)+10000,IF(G1229&lt;=80000,ROUNDUP(G1229/4,0)+20000,40000))))</f>
        <v/>
      </c>
      <c r="Q1229" s="18">
        <f>IF(I1229&lt;=0,IF(H1229&lt;=0,0,IF(H1229&lt;=20000,H1229,IF(H1229&lt;=40000,ROUNDUP(H1229/2,0)+10000,IF(H1229&lt;=80000,ROUNDUP(H1229/4,0)+20000,40000)))),IF(H1229&lt;=0,IF(I1229&lt;=0,0,IF(I1229&lt;=25000,I1229,IF(I1229&lt;=50000,ROUNDUP(I1229/2,0)+12500,IF(I1229&lt;=100000,ROUNDUP(I1229/4,0)+25000,50000)))),MAX(IF(I1229&lt;=0,0,IF(I1229&lt;=25000,I1229,IF(I1229&lt;=50000,ROUNDUP(I1229/2,0)+12500,IF(I1229&lt;=100000,ROUNDUP(I1229/4,0)+25000,50000)))),MIN(IF(H1229&lt;=0,0,IF(H1229&lt;=20000,H1229,IF(H1229&lt;=40000,ROUNDUP(H1229/2,0)+10000,IF(H1229&lt;=80000,ROUNDUP(H1229/4,0)+20000,40000))))+IF(I1229&lt;=0,0,IF(I1229&lt;=25000,I1229,IF(I1229&lt;=50000,ROUNDUP(I1229/2,0)+12500,IF(I1229&lt;=100000,ROUNDUP(I1229/4,0)+25000,50000)))),40000))))</f>
        <v/>
      </c>
      <c r="R1229" s="18">
        <f>MIN(120000,O1229+P1229+Q1229)</f>
        <v/>
      </c>
      <c r="S1229" s="18">
        <f>IF(F1229&lt;=0,IF(E1229&lt;=0,0,IF(E1229&lt;=12000,E1229,IF(E1229&lt;=32000,ROUNDUP(E1229/2,0)+6000,IF(E1229&lt;=56000,ROUNDUP(E1229/4,0)+14000,28000)))),IF(E1229&lt;=0,IF(F1229&lt;=0,0,IF(F1229&lt;=15000,F1229,IF(F1229&lt;=40000,ROUNDUP(F1229/2,0)+7500,IF(F1229&lt;=70000,ROUNDUP(F1229/4,0)+17500,35000)))),MAX(IF(F1229&lt;=0,0,IF(F1229&lt;=15000,F1229,IF(F1229&lt;=40000,ROUNDUP(F1229/2,0)+7500,IF(F1229&lt;=70000,ROUNDUP(F1229/4,0)+17500,35000)))),MIN(IF(E1229&lt;=0,0,IF(E1229&lt;=12000,E1229,IF(E1229&lt;=32000,ROUNDUP(E1229/2,0)+6000,IF(E1229&lt;=56000,ROUNDUP(E1229/4,0)+14000,28000))))+IF(F1229&lt;=0,0,IF(F1229&lt;=15000,F1229,IF(F1229&lt;=40000,ROUNDUP(F1229/2,0)+7500,IF(F1229&lt;=70000,ROUNDUP(F1229/4,0)+17500,35000)))),28000))))</f>
        <v/>
      </c>
      <c r="T1229" s="18">
        <f>IF(G1229&lt;=0,0,IF(G1229&lt;=12000,G1229,IF(G1229&lt;=32000,ROUNDUP(G1229/2,0)+6000,IF(G1229&lt;=56000,ROUNDUP(G1229/4,0)+14000,28000))))</f>
        <v/>
      </c>
      <c r="U1229" s="18">
        <f>IF(I1229&lt;=0,IF(H1229&lt;=0,0,IF(H1229&lt;=12000,H1229,IF(H1229&lt;=32000,ROUNDUP(H1229/2,0)+6000,IF(H1229&lt;=56000,ROUNDUP(H1229/4,0)+14000,28000)))),IF(H1229&lt;=0,IF(I1229&lt;=0,0,IF(I1229&lt;=15000,I1229,IF(I1229&lt;=40000,ROUNDUP(I1229/2,0)+7500,IF(I1229&lt;=70000,ROUNDUP(I1229/4,0)+17500,35000)))),MAX(IF(I1229&lt;=0,0,IF(I1229&lt;=15000,I1229,IF(I1229&lt;=40000,ROUNDUP(I1229/2,0)+7500,IF(I1229&lt;=70000,ROUNDUP(I1229/4,0)+17500,35000)))),MIN(IF(H1229&lt;=0,0,IF(H1229&lt;=12000,H1229,IF(H1229&lt;=32000,ROUNDUP(H1229/2,0)+6000,IF(H1229&lt;=56000,ROUNDUP(H1229/4,0)+14000,28000))))+IF(I1229&lt;=0,0,IF(I1229&lt;=15000,I1229,IF(I1229&lt;=40000,ROUNDUP(I1229/2,0)+7500,IF(I1229&lt;=70000,ROUNDUP(I1229/4,0)+17500,35000)))),28000))))</f>
        <v/>
      </c>
      <c r="V1229" s="18">
        <f>MIN(70000,S1229+T1229+U1229)</f>
        <v/>
      </c>
      <c r="W1229" s="18">
        <f>MAX(0,ROUNDDOWN(M1229-J1229-N1229-K1229-0,-3))</f>
        <v/>
      </c>
      <c r="X1229" s="18">
        <f>MAX(0,ROUNDDOWN(M1229-J1229-N1229-K1229-R1229,-3))</f>
        <v/>
      </c>
      <c r="Y1229" s="18">
        <f>IF(W1229&lt;=0,0,ROUNDDOWN((W1229*LOOKUP(W1229,{0,1950001,3300001,6950001,9000001,18000001,40000001},{0.05,0.1,0.2,0.23,0.33,0.4,0.45})-LOOKUP(W1229,{0,1950001,3300001,6950001,9000001,18000001,40000001},{0,97500,427500,636000,1536000,2796000,4796000}))*1.021,-2))</f>
        <v/>
      </c>
      <c r="Z1229" s="18">
        <f>IF(X1229&lt;=0,0,ROUNDDOWN((X1229*LOOKUP(X1229,{0,1950001,3300001,6950001,9000001,18000001,40000001},{0.05,0.1,0.2,0.23,0.33,0.4,0.45})-LOOKUP(X1229,{0,1950001,3300001,6950001,9000001,18000001,40000001},{0,97500,427500,636000,1536000,2796000,4796000}))*1.021,-2))</f>
        <v/>
      </c>
      <c r="AA1229" s="18">
        <f>MAX(0,ROUNDDOWN(M1229-J1229-430000-L1229-0,-3))</f>
        <v/>
      </c>
      <c r="AB1229" s="18">
        <f>MAX(0,ROUNDDOWN(M1229-J1229-430000-L1229-V1229,-3))</f>
        <v/>
      </c>
      <c r="AC1229" s="18">
        <f>IF(M1229&lt;=450000,0,MAX(0,ROUNDDOWN(AA1229*0.06-MIN(50000,AA1229)*0.03,-2))+MAX(0,ROUNDDOWN(AA1229*0.04-MIN(50000,AA1229)*0.02,-2)))</f>
        <v/>
      </c>
      <c r="AD1229" s="18">
        <f>IF(M1229&lt;=450000,0,MAX(0,ROUNDDOWN(AB1229*0.06-MIN(50000,AB1229)*0.03,-2))+MAX(0,ROUNDDOWN(AB1229*0.04-MIN(50000,AB1229)*0.02,-2)))</f>
        <v/>
      </c>
      <c r="AE1229" s="18">
        <f>Y1229-Z1229</f>
        <v/>
      </c>
      <c r="AF1229" s="18">
        <f>AC1229-AD1229</f>
        <v/>
      </c>
      <c r="AG1229" s="18">
        <f>AE1229+AF1229</f>
        <v/>
      </c>
      <c r="AH1229" s="20">
        <f>IF(W1229&lt;=0,0,LOOKUP(W1229,{0,1950001,3300001,6950001,9000001,18000001,40000001},{0.05,0.1,0.2,0.23,0.33,0.4,0.45}))</f>
        <v/>
      </c>
    </row>
    <row r="1230">
      <c r="A1230" t="inlineStr">
        <is>
          <t>1万円刻み 3区分8万円ずつ</t>
        </is>
      </c>
      <c r="B1230" s="18">
        <f>'4_1万円刻み'!$A$384</f>
        <v/>
      </c>
      <c r="C1230" s="19" t="n">
        <v>2026</v>
      </c>
      <c r="D1230" t="inlineStr">
        <is>
          <t>いいえ</t>
        </is>
      </c>
      <c r="E1230" s="18" t="n">
        <v>80000</v>
      </c>
      <c r="F1230" s="18" t="n">
        <v>0</v>
      </c>
      <c r="G1230" s="18" t="n">
        <v>80000</v>
      </c>
      <c r="H1230" s="18" t="n">
        <v>80000</v>
      </c>
      <c r="I1230" s="18" t="n">
        <v>0</v>
      </c>
      <c r="J1230" s="18">
        <f>ROUND(MIN(B1230/12,650000)*12*0.0915+MIN(B1230/12,1390000)*12*(0.0504+0)+B1230*0.005,0)</f>
        <v/>
      </c>
      <c r="K1230" s="18" t="n">
        <v>0</v>
      </c>
      <c r="L1230" s="18" t="n">
        <v>0</v>
      </c>
      <c r="M1230" s="18">
        <f>ROUND(IF(C1230&gt;=2026,IF(B1230&lt;741000,0,IF(B1230&lt;2191000,B1230-740000,IF(B1230&lt;2193000,1451000,IF(B1230&lt;2196000,1453000,IF(B1230&lt;2200000,1456000,IF(B1230&lt;3600000,ROUNDDOWN(B1230/4,-3)*2.8-80000,IF(B1230&lt;6600000,ROUNDDOWN(B1230/4,-3)*3.2-440000,IF(B1230&lt;8500000,ROUNDDOWN(B1230*0.9,0)-1100000,B1230-1950000)))))))),IF(B1230&lt;651000,0,IF(B1230&lt;1900000,B1230-650000,IF(B1230&lt;3600000,ROUNDDOWN(B1230/4,-3)*2.8-80000,IF(B1230&lt;6600000,ROUNDDOWN(B1230/4,-3)*3.2-440000,IF(B1230&lt;8500000,ROUNDDOWN(B1230*0.9,0)-1100000,B1230-1950000)))))),0)</f>
        <v/>
      </c>
      <c r="N1230" s="18">
        <f>IF(M1230&gt;23500000,NA(),IF(C1230&gt;=2026,IF(M1230&lt;=4890000,1040000,IF(M1230&lt;=6550000,670000,620000)),IF(M1230&lt;=1320000,950000,IF(M1230&lt;=3360000,880000,IF(M1230&lt;=4890000,680000,IF(M1230&lt;=6550000,630000,580000))))))</f>
        <v/>
      </c>
      <c r="O1230" s="18">
        <f>IF(F1230&lt;=0,IF(AND(D1230="はい",C1230&gt;=2026,C1230&lt;=2027),IF(E1230&lt;=0,0,IF(E1230&lt;=30000,E1230,IF(E1230&lt;=60000,ROUNDUP(E1230/2,0)+15000,IF(E1230&lt;=120000,ROUNDUP(E1230/4,0)+30000,60000)))),IF(E1230&lt;=0,0,IF(E1230&lt;=20000,E1230,IF(E1230&lt;=40000,ROUNDUP(E1230/2,0)+10000,IF(E1230&lt;=80000,ROUNDUP(E1230/4,0)+20000,40000))))),IF(E1230&lt;=0,IF(F1230&lt;=0,0,IF(F1230&lt;=25000,F1230,IF(F1230&lt;=50000,ROUNDUP(F1230/2,0)+12500,IF(F1230&lt;=100000,ROUNDUP(F1230/4,0)+25000,50000)))),MAX(IF(F1230&lt;=0,0,IF(F1230&lt;=25000,F1230,IF(F1230&lt;=50000,ROUNDUP(F1230/2,0)+12500,IF(F1230&lt;=100000,ROUNDUP(F1230/4,0)+25000,50000)))),MIN(IF(AND(D1230="はい",C1230&gt;=2026,C1230&lt;=2027),IF(E1230&lt;=0,0,IF(E1230&lt;=30000,E1230,IF(E1230&lt;=60000,ROUNDUP(E1230/2,0)+15000,IF(E1230&lt;=120000,ROUNDUP(E1230/4,0)+30000,60000)))),IF(E1230&lt;=0,0,IF(E1230&lt;=20000,E1230,IF(E1230&lt;=40000,ROUNDUP(E1230/2,0)+10000,IF(E1230&lt;=80000,ROUNDUP(E1230/4,0)+20000,40000)))))+IF(F1230&lt;=0,0,IF(F1230&lt;=25000,F1230,IF(F1230&lt;=50000,ROUNDUP(F1230/2,0)+12500,IF(F1230&lt;=100000,ROUNDUP(F1230/4,0)+25000,50000)))),IF(AND(D1230="はい",C1230&gt;=2026,C1230&lt;=2027),60000,40000)))))</f>
        <v/>
      </c>
      <c r="P1230" s="18">
        <f>IF(G1230&lt;=0,0,IF(G1230&lt;=20000,G1230,IF(G1230&lt;=40000,ROUNDUP(G1230/2,0)+10000,IF(G1230&lt;=80000,ROUNDUP(G1230/4,0)+20000,40000))))</f>
        <v/>
      </c>
      <c r="Q1230" s="18">
        <f>IF(I1230&lt;=0,IF(H1230&lt;=0,0,IF(H1230&lt;=20000,H1230,IF(H1230&lt;=40000,ROUNDUP(H1230/2,0)+10000,IF(H1230&lt;=80000,ROUNDUP(H1230/4,0)+20000,40000)))),IF(H1230&lt;=0,IF(I1230&lt;=0,0,IF(I1230&lt;=25000,I1230,IF(I1230&lt;=50000,ROUNDUP(I1230/2,0)+12500,IF(I1230&lt;=100000,ROUNDUP(I1230/4,0)+25000,50000)))),MAX(IF(I1230&lt;=0,0,IF(I1230&lt;=25000,I1230,IF(I1230&lt;=50000,ROUNDUP(I1230/2,0)+12500,IF(I1230&lt;=100000,ROUNDUP(I1230/4,0)+25000,50000)))),MIN(IF(H1230&lt;=0,0,IF(H1230&lt;=20000,H1230,IF(H1230&lt;=40000,ROUNDUP(H1230/2,0)+10000,IF(H1230&lt;=80000,ROUNDUP(H1230/4,0)+20000,40000))))+IF(I1230&lt;=0,0,IF(I1230&lt;=25000,I1230,IF(I1230&lt;=50000,ROUNDUP(I1230/2,0)+12500,IF(I1230&lt;=100000,ROUNDUP(I1230/4,0)+25000,50000)))),40000))))</f>
        <v/>
      </c>
      <c r="R1230" s="18">
        <f>MIN(120000,O1230+P1230+Q1230)</f>
        <v/>
      </c>
      <c r="S1230" s="18">
        <f>IF(F1230&lt;=0,IF(E1230&lt;=0,0,IF(E1230&lt;=12000,E1230,IF(E1230&lt;=32000,ROUNDUP(E1230/2,0)+6000,IF(E1230&lt;=56000,ROUNDUP(E1230/4,0)+14000,28000)))),IF(E1230&lt;=0,IF(F1230&lt;=0,0,IF(F1230&lt;=15000,F1230,IF(F1230&lt;=40000,ROUNDUP(F1230/2,0)+7500,IF(F1230&lt;=70000,ROUNDUP(F1230/4,0)+17500,35000)))),MAX(IF(F1230&lt;=0,0,IF(F1230&lt;=15000,F1230,IF(F1230&lt;=40000,ROUNDUP(F1230/2,0)+7500,IF(F1230&lt;=70000,ROUNDUP(F1230/4,0)+17500,35000)))),MIN(IF(E1230&lt;=0,0,IF(E1230&lt;=12000,E1230,IF(E1230&lt;=32000,ROUNDUP(E1230/2,0)+6000,IF(E1230&lt;=56000,ROUNDUP(E1230/4,0)+14000,28000))))+IF(F1230&lt;=0,0,IF(F1230&lt;=15000,F1230,IF(F1230&lt;=40000,ROUNDUP(F1230/2,0)+7500,IF(F1230&lt;=70000,ROUNDUP(F1230/4,0)+17500,35000)))),28000))))</f>
        <v/>
      </c>
      <c r="T1230" s="18">
        <f>IF(G1230&lt;=0,0,IF(G1230&lt;=12000,G1230,IF(G1230&lt;=32000,ROUNDUP(G1230/2,0)+6000,IF(G1230&lt;=56000,ROUNDUP(G1230/4,0)+14000,28000))))</f>
        <v/>
      </c>
      <c r="U1230" s="18">
        <f>IF(I1230&lt;=0,IF(H1230&lt;=0,0,IF(H1230&lt;=12000,H1230,IF(H1230&lt;=32000,ROUNDUP(H1230/2,0)+6000,IF(H1230&lt;=56000,ROUNDUP(H1230/4,0)+14000,28000)))),IF(H1230&lt;=0,IF(I1230&lt;=0,0,IF(I1230&lt;=15000,I1230,IF(I1230&lt;=40000,ROUNDUP(I1230/2,0)+7500,IF(I1230&lt;=70000,ROUNDUP(I1230/4,0)+17500,35000)))),MAX(IF(I1230&lt;=0,0,IF(I1230&lt;=15000,I1230,IF(I1230&lt;=40000,ROUNDUP(I1230/2,0)+7500,IF(I1230&lt;=70000,ROUNDUP(I1230/4,0)+17500,35000)))),MIN(IF(H1230&lt;=0,0,IF(H1230&lt;=12000,H1230,IF(H1230&lt;=32000,ROUNDUP(H1230/2,0)+6000,IF(H1230&lt;=56000,ROUNDUP(H1230/4,0)+14000,28000))))+IF(I1230&lt;=0,0,IF(I1230&lt;=15000,I1230,IF(I1230&lt;=40000,ROUNDUP(I1230/2,0)+7500,IF(I1230&lt;=70000,ROUNDUP(I1230/4,0)+17500,35000)))),28000))))</f>
        <v/>
      </c>
      <c r="V1230" s="18">
        <f>MIN(70000,S1230+T1230+U1230)</f>
        <v/>
      </c>
      <c r="W1230" s="18">
        <f>MAX(0,ROUNDDOWN(M1230-J1230-N1230-K1230-0,-3))</f>
        <v/>
      </c>
      <c r="X1230" s="18">
        <f>MAX(0,ROUNDDOWN(M1230-J1230-N1230-K1230-R1230,-3))</f>
        <v/>
      </c>
      <c r="Y1230" s="18">
        <f>IF(W1230&lt;=0,0,ROUNDDOWN((W1230*LOOKUP(W1230,{0,1950001,3300001,6950001,9000001,18000001,40000001},{0.05,0.1,0.2,0.23,0.33,0.4,0.45})-LOOKUP(W1230,{0,1950001,3300001,6950001,9000001,18000001,40000001},{0,97500,427500,636000,1536000,2796000,4796000}))*1.021,-2))</f>
        <v/>
      </c>
      <c r="Z1230" s="18">
        <f>IF(X1230&lt;=0,0,ROUNDDOWN((X1230*LOOKUP(X1230,{0,1950001,3300001,6950001,9000001,18000001,40000001},{0.05,0.1,0.2,0.23,0.33,0.4,0.45})-LOOKUP(X1230,{0,1950001,3300001,6950001,9000001,18000001,40000001},{0,97500,427500,636000,1536000,2796000,4796000}))*1.021,-2))</f>
        <v/>
      </c>
      <c r="AA1230" s="18">
        <f>MAX(0,ROUNDDOWN(M1230-J1230-430000-L1230-0,-3))</f>
        <v/>
      </c>
      <c r="AB1230" s="18">
        <f>MAX(0,ROUNDDOWN(M1230-J1230-430000-L1230-V1230,-3))</f>
        <v/>
      </c>
      <c r="AC1230" s="18">
        <f>IF(M1230&lt;=450000,0,MAX(0,ROUNDDOWN(AA1230*0.06-MIN(50000,AA1230)*0.03,-2))+MAX(0,ROUNDDOWN(AA1230*0.04-MIN(50000,AA1230)*0.02,-2)))</f>
        <v/>
      </c>
      <c r="AD1230" s="18">
        <f>IF(M1230&lt;=450000,0,MAX(0,ROUNDDOWN(AB1230*0.06-MIN(50000,AB1230)*0.03,-2))+MAX(0,ROUNDDOWN(AB1230*0.04-MIN(50000,AB1230)*0.02,-2)))</f>
        <v/>
      </c>
      <c r="AE1230" s="18">
        <f>Y1230-Z1230</f>
        <v/>
      </c>
      <c r="AF1230" s="18">
        <f>AC1230-AD1230</f>
        <v/>
      </c>
      <c r="AG1230" s="18">
        <f>AE1230+AF1230</f>
        <v/>
      </c>
      <c r="AH1230" s="20">
        <f>IF(W1230&lt;=0,0,LOOKUP(W1230,{0,1950001,3300001,6950001,9000001,18000001,40000001},{0.05,0.1,0.2,0.23,0.33,0.4,0.45}))</f>
        <v/>
      </c>
    </row>
    <row r="1231">
      <c r="A1231" t="inlineStr">
        <is>
          <t>1万円刻み 一般8万円</t>
        </is>
      </c>
      <c r="B1231" s="18">
        <f>'4_1万円刻み'!$A$384</f>
        <v/>
      </c>
      <c r="C1231" s="19" t="n">
        <v>2026</v>
      </c>
      <c r="D1231" t="inlineStr">
        <is>
          <t>いいえ</t>
        </is>
      </c>
      <c r="E1231" s="18" t="n">
        <v>80000</v>
      </c>
      <c r="F1231" s="18" t="n">
        <v>0</v>
      </c>
      <c r="G1231" s="18" t="n">
        <v>0</v>
      </c>
      <c r="H1231" s="18" t="n">
        <v>0</v>
      </c>
      <c r="I1231" s="18" t="n">
        <v>0</v>
      </c>
      <c r="J1231" s="18">
        <f>ROUND(MIN(B1231/12,650000)*12*0.0915+MIN(B1231/12,1390000)*12*(0.0504+0)+B1231*0.005,0)</f>
        <v/>
      </c>
      <c r="K1231" s="18" t="n">
        <v>0</v>
      </c>
      <c r="L1231" s="18" t="n">
        <v>0</v>
      </c>
      <c r="M1231" s="18">
        <f>ROUND(IF(C1231&gt;=2026,IF(B1231&lt;741000,0,IF(B1231&lt;2191000,B1231-740000,IF(B1231&lt;2193000,1451000,IF(B1231&lt;2196000,1453000,IF(B1231&lt;2200000,1456000,IF(B1231&lt;3600000,ROUNDDOWN(B1231/4,-3)*2.8-80000,IF(B1231&lt;6600000,ROUNDDOWN(B1231/4,-3)*3.2-440000,IF(B1231&lt;8500000,ROUNDDOWN(B1231*0.9,0)-1100000,B1231-1950000)))))))),IF(B1231&lt;651000,0,IF(B1231&lt;1900000,B1231-650000,IF(B1231&lt;3600000,ROUNDDOWN(B1231/4,-3)*2.8-80000,IF(B1231&lt;6600000,ROUNDDOWN(B1231/4,-3)*3.2-440000,IF(B1231&lt;8500000,ROUNDDOWN(B1231*0.9,0)-1100000,B1231-1950000)))))),0)</f>
        <v/>
      </c>
      <c r="N1231" s="18">
        <f>IF(M1231&gt;23500000,NA(),IF(C1231&gt;=2026,IF(M1231&lt;=4890000,1040000,IF(M1231&lt;=6550000,670000,620000)),IF(M1231&lt;=1320000,950000,IF(M1231&lt;=3360000,880000,IF(M1231&lt;=4890000,680000,IF(M1231&lt;=6550000,630000,580000))))))</f>
        <v/>
      </c>
      <c r="O1231" s="18">
        <f>IF(F1231&lt;=0,IF(AND(D1231="はい",C1231&gt;=2026,C1231&lt;=2027),IF(E1231&lt;=0,0,IF(E1231&lt;=30000,E1231,IF(E1231&lt;=60000,ROUNDUP(E1231/2,0)+15000,IF(E1231&lt;=120000,ROUNDUP(E1231/4,0)+30000,60000)))),IF(E1231&lt;=0,0,IF(E1231&lt;=20000,E1231,IF(E1231&lt;=40000,ROUNDUP(E1231/2,0)+10000,IF(E1231&lt;=80000,ROUNDUP(E1231/4,0)+20000,40000))))),IF(E1231&lt;=0,IF(F1231&lt;=0,0,IF(F1231&lt;=25000,F1231,IF(F1231&lt;=50000,ROUNDUP(F1231/2,0)+12500,IF(F1231&lt;=100000,ROUNDUP(F1231/4,0)+25000,50000)))),MAX(IF(F1231&lt;=0,0,IF(F1231&lt;=25000,F1231,IF(F1231&lt;=50000,ROUNDUP(F1231/2,0)+12500,IF(F1231&lt;=100000,ROUNDUP(F1231/4,0)+25000,50000)))),MIN(IF(AND(D1231="はい",C1231&gt;=2026,C1231&lt;=2027),IF(E1231&lt;=0,0,IF(E1231&lt;=30000,E1231,IF(E1231&lt;=60000,ROUNDUP(E1231/2,0)+15000,IF(E1231&lt;=120000,ROUNDUP(E1231/4,0)+30000,60000)))),IF(E1231&lt;=0,0,IF(E1231&lt;=20000,E1231,IF(E1231&lt;=40000,ROUNDUP(E1231/2,0)+10000,IF(E1231&lt;=80000,ROUNDUP(E1231/4,0)+20000,40000)))))+IF(F1231&lt;=0,0,IF(F1231&lt;=25000,F1231,IF(F1231&lt;=50000,ROUNDUP(F1231/2,0)+12500,IF(F1231&lt;=100000,ROUNDUP(F1231/4,0)+25000,50000)))),IF(AND(D1231="はい",C1231&gt;=2026,C1231&lt;=2027),60000,40000)))))</f>
        <v/>
      </c>
      <c r="P1231" s="18">
        <f>IF(G1231&lt;=0,0,IF(G1231&lt;=20000,G1231,IF(G1231&lt;=40000,ROUNDUP(G1231/2,0)+10000,IF(G1231&lt;=80000,ROUNDUP(G1231/4,0)+20000,40000))))</f>
        <v/>
      </c>
      <c r="Q1231" s="18">
        <f>IF(I1231&lt;=0,IF(H1231&lt;=0,0,IF(H1231&lt;=20000,H1231,IF(H1231&lt;=40000,ROUNDUP(H1231/2,0)+10000,IF(H1231&lt;=80000,ROUNDUP(H1231/4,0)+20000,40000)))),IF(H1231&lt;=0,IF(I1231&lt;=0,0,IF(I1231&lt;=25000,I1231,IF(I1231&lt;=50000,ROUNDUP(I1231/2,0)+12500,IF(I1231&lt;=100000,ROUNDUP(I1231/4,0)+25000,50000)))),MAX(IF(I1231&lt;=0,0,IF(I1231&lt;=25000,I1231,IF(I1231&lt;=50000,ROUNDUP(I1231/2,0)+12500,IF(I1231&lt;=100000,ROUNDUP(I1231/4,0)+25000,50000)))),MIN(IF(H1231&lt;=0,0,IF(H1231&lt;=20000,H1231,IF(H1231&lt;=40000,ROUNDUP(H1231/2,0)+10000,IF(H1231&lt;=80000,ROUNDUP(H1231/4,0)+20000,40000))))+IF(I1231&lt;=0,0,IF(I1231&lt;=25000,I1231,IF(I1231&lt;=50000,ROUNDUP(I1231/2,0)+12500,IF(I1231&lt;=100000,ROUNDUP(I1231/4,0)+25000,50000)))),40000))))</f>
        <v/>
      </c>
      <c r="R1231" s="18">
        <f>MIN(120000,O1231+P1231+Q1231)</f>
        <v/>
      </c>
      <c r="S1231" s="18">
        <f>IF(F1231&lt;=0,IF(E1231&lt;=0,0,IF(E1231&lt;=12000,E1231,IF(E1231&lt;=32000,ROUNDUP(E1231/2,0)+6000,IF(E1231&lt;=56000,ROUNDUP(E1231/4,0)+14000,28000)))),IF(E1231&lt;=0,IF(F1231&lt;=0,0,IF(F1231&lt;=15000,F1231,IF(F1231&lt;=40000,ROUNDUP(F1231/2,0)+7500,IF(F1231&lt;=70000,ROUNDUP(F1231/4,0)+17500,35000)))),MAX(IF(F1231&lt;=0,0,IF(F1231&lt;=15000,F1231,IF(F1231&lt;=40000,ROUNDUP(F1231/2,0)+7500,IF(F1231&lt;=70000,ROUNDUP(F1231/4,0)+17500,35000)))),MIN(IF(E1231&lt;=0,0,IF(E1231&lt;=12000,E1231,IF(E1231&lt;=32000,ROUNDUP(E1231/2,0)+6000,IF(E1231&lt;=56000,ROUNDUP(E1231/4,0)+14000,28000))))+IF(F1231&lt;=0,0,IF(F1231&lt;=15000,F1231,IF(F1231&lt;=40000,ROUNDUP(F1231/2,0)+7500,IF(F1231&lt;=70000,ROUNDUP(F1231/4,0)+17500,35000)))),28000))))</f>
        <v/>
      </c>
      <c r="T1231" s="18">
        <f>IF(G1231&lt;=0,0,IF(G1231&lt;=12000,G1231,IF(G1231&lt;=32000,ROUNDUP(G1231/2,0)+6000,IF(G1231&lt;=56000,ROUNDUP(G1231/4,0)+14000,28000))))</f>
        <v/>
      </c>
      <c r="U1231" s="18">
        <f>IF(I1231&lt;=0,IF(H1231&lt;=0,0,IF(H1231&lt;=12000,H1231,IF(H1231&lt;=32000,ROUNDUP(H1231/2,0)+6000,IF(H1231&lt;=56000,ROUNDUP(H1231/4,0)+14000,28000)))),IF(H1231&lt;=0,IF(I1231&lt;=0,0,IF(I1231&lt;=15000,I1231,IF(I1231&lt;=40000,ROUNDUP(I1231/2,0)+7500,IF(I1231&lt;=70000,ROUNDUP(I1231/4,0)+17500,35000)))),MAX(IF(I1231&lt;=0,0,IF(I1231&lt;=15000,I1231,IF(I1231&lt;=40000,ROUNDUP(I1231/2,0)+7500,IF(I1231&lt;=70000,ROUNDUP(I1231/4,0)+17500,35000)))),MIN(IF(H1231&lt;=0,0,IF(H1231&lt;=12000,H1231,IF(H1231&lt;=32000,ROUNDUP(H1231/2,0)+6000,IF(H1231&lt;=56000,ROUNDUP(H1231/4,0)+14000,28000))))+IF(I1231&lt;=0,0,IF(I1231&lt;=15000,I1231,IF(I1231&lt;=40000,ROUNDUP(I1231/2,0)+7500,IF(I1231&lt;=70000,ROUNDUP(I1231/4,0)+17500,35000)))),28000))))</f>
        <v/>
      </c>
      <c r="V1231" s="18">
        <f>MIN(70000,S1231+T1231+U1231)</f>
        <v/>
      </c>
      <c r="W1231" s="18">
        <f>MAX(0,ROUNDDOWN(M1231-J1231-N1231-K1231-0,-3))</f>
        <v/>
      </c>
      <c r="X1231" s="18">
        <f>MAX(0,ROUNDDOWN(M1231-J1231-N1231-K1231-R1231,-3))</f>
        <v/>
      </c>
      <c r="Y1231" s="18">
        <f>IF(W1231&lt;=0,0,ROUNDDOWN((W1231*LOOKUP(W1231,{0,1950001,3300001,6950001,9000001,18000001,40000001},{0.05,0.1,0.2,0.23,0.33,0.4,0.45})-LOOKUP(W1231,{0,1950001,3300001,6950001,9000001,18000001,40000001},{0,97500,427500,636000,1536000,2796000,4796000}))*1.021,-2))</f>
        <v/>
      </c>
      <c r="Z1231" s="18">
        <f>IF(X1231&lt;=0,0,ROUNDDOWN((X1231*LOOKUP(X1231,{0,1950001,3300001,6950001,9000001,18000001,40000001},{0.05,0.1,0.2,0.23,0.33,0.4,0.45})-LOOKUP(X1231,{0,1950001,3300001,6950001,9000001,18000001,40000001},{0,97500,427500,636000,1536000,2796000,4796000}))*1.021,-2))</f>
        <v/>
      </c>
      <c r="AA1231" s="18">
        <f>MAX(0,ROUNDDOWN(M1231-J1231-430000-L1231-0,-3))</f>
        <v/>
      </c>
      <c r="AB1231" s="18">
        <f>MAX(0,ROUNDDOWN(M1231-J1231-430000-L1231-V1231,-3))</f>
        <v/>
      </c>
      <c r="AC1231" s="18">
        <f>IF(M1231&lt;=450000,0,MAX(0,ROUNDDOWN(AA1231*0.06-MIN(50000,AA1231)*0.03,-2))+MAX(0,ROUNDDOWN(AA1231*0.04-MIN(50000,AA1231)*0.02,-2)))</f>
        <v/>
      </c>
      <c r="AD1231" s="18">
        <f>IF(M1231&lt;=450000,0,MAX(0,ROUNDDOWN(AB1231*0.06-MIN(50000,AB1231)*0.03,-2))+MAX(0,ROUNDDOWN(AB1231*0.04-MIN(50000,AB1231)*0.02,-2)))</f>
        <v/>
      </c>
      <c r="AE1231" s="18">
        <f>Y1231-Z1231</f>
        <v/>
      </c>
      <c r="AF1231" s="18">
        <f>AC1231-AD1231</f>
        <v/>
      </c>
      <c r="AG1231" s="18">
        <f>AE1231+AF1231</f>
        <v/>
      </c>
      <c r="AH1231" s="20">
        <f>IF(W1231&lt;=0,0,LOOKUP(W1231,{0,1950001,3300001,6950001,9000001,18000001,40000001},{0.05,0.1,0.2,0.23,0.33,0.4,0.45}))</f>
        <v/>
      </c>
    </row>
    <row r="1232">
      <c r="A1232" t="inlineStr">
        <is>
          <t>1万円刻み 特例あり一般12万円</t>
        </is>
      </c>
      <c r="B1232" s="18">
        <f>'4_1万円刻み'!$A$384</f>
        <v/>
      </c>
      <c r="C1232" s="19" t="n">
        <v>2026</v>
      </c>
      <c r="D1232" t="inlineStr">
        <is>
          <t>はい</t>
        </is>
      </c>
      <c r="E1232" s="18" t="n">
        <v>120000</v>
      </c>
      <c r="F1232" s="18" t="n">
        <v>0</v>
      </c>
      <c r="G1232" s="18" t="n">
        <v>0</v>
      </c>
      <c r="H1232" s="18" t="n">
        <v>0</v>
      </c>
      <c r="I1232" s="18" t="n">
        <v>0</v>
      </c>
      <c r="J1232" s="18">
        <f>ROUND(MIN(B1232/12,650000)*12*0.0915+MIN(B1232/12,1390000)*12*(0.0504+0)+B1232*0.005,0)</f>
        <v/>
      </c>
      <c r="K1232" s="18" t="n">
        <v>0</v>
      </c>
      <c r="L1232" s="18" t="n">
        <v>0</v>
      </c>
      <c r="M1232" s="18">
        <f>ROUND(IF(C1232&gt;=2026,IF(B1232&lt;741000,0,IF(B1232&lt;2191000,B1232-740000,IF(B1232&lt;2193000,1451000,IF(B1232&lt;2196000,1453000,IF(B1232&lt;2200000,1456000,IF(B1232&lt;3600000,ROUNDDOWN(B1232/4,-3)*2.8-80000,IF(B1232&lt;6600000,ROUNDDOWN(B1232/4,-3)*3.2-440000,IF(B1232&lt;8500000,ROUNDDOWN(B1232*0.9,0)-1100000,B1232-1950000)))))))),IF(B1232&lt;651000,0,IF(B1232&lt;1900000,B1232-650000,IF(B1232&lt;3600000,ROUNDDOWN(B1232/4,-3)*2.8-80000,IF(B1232&lt;6600000,ROUNDDOWN(B1232/4,-3)*3.2-440000,IF(B1232&lt;8500000,ROUNDDOWN(B1232*0.9,0)-1100000,B1232-1950000)))))),0)</f>
        <v/>
      </c>
      <c r="N1232" s="18">
        <f>IF(M1232&gt;23500000,NA(),IF(C1232&gt;=2026,IF(M1232&lt;=4890000,1040000,IF(M1232&lt;=6550000,670000,620000)),IF(M1232&lt;=1320000,950000,IF(M1232&lt;=3360000,880000,IF(M1232&lt;=4890000,680000,IF(M1232&lt;=6550000,630000,580000))))))</f>
        <v/>
      </c>
      <c r="O1232" s="18">
        <f>IF(F1232&lt;=0,IF(AND(D1232="はい",C1232&gt;=2026,C1232&lt;=2027),IF(E1232&lt;=0,0,IF(E1232&lt;=30000,E1232,IF(E1232&lt;=60000,ROUNDUP(E1232/2,0)+15000,IF(E1232&lt;=120000,ROUNDUP(E1232/4,0)+30000,60000)))),IF(E1232&lt;=0,0,IF(E1232&lt;=20000,E1232,IF(E1232&lt;=40000,ROUNDUP(E1232/2,0)+10000,IF(E1232&lt;=80000,ROUNDUP(E1232/4,0)+20000,40000))))),IF(E1232&lt;=0,IF(F1232&lt;=0,0,IF(F1232&lt;=25000,F1232,IF(F1232&lt;=50000,ROUNDUP(F1232/2,0)+12500,IF(F1232&lt;=100000,ROUNDUP(F1232/4,0)+25000,50000)))),MAX(IF(F1232&lt;=0,0,IF(F1232&lt;=25000,F1232,IF(F1232&lt;=50000,ROUNDUP(F1232/2,0)+12500,IF(F1232&lt;=100000,ROUNDUP(F1232/4,0)+25000,50000)))),MIN(IF(AND(D1232="はい",C1232&gt;=2026,C1232&lt;=2027),IF(E1232&lt;=0,0,IF(E1232&lt;=30000,E1232,IF(E1232&lt;=60000,ROUNDUP(E1232/2,0)+15000,IF(E1232&lt;=120000,ROUNDUP(E1232/4,0)+30000,60000)))),IF(E1232&lt;=0,0,IF(E1232&lt;=20000,E1232,IF(E1232&lt;=40000,ROUNDUP(E1232/2,0)+10000,IF(E1232&lt;=80000,ROUNDUP(E1232/4,0)+20000,40000)))))+IF(F1232&lt;=0,0,IF(F1232&lt;=25000,F1232,IF(F1232&lt;=50000,ROUNDUP(F1232/2,0)+12500,IF(F1232&lt;=100000,ROUNDUP(F1232/4,0)+25000,50000)))),IF(AND(D1232="はい",C1232&gt;=2026,C1232&lt;=2027),60000,40000)))))</f>
        <v/>
      </c>
      <c r="P1232" s="18">
        <f>IF(G1232&lt;=0,0,IF(G1232&lt;=20000,G1232,IF(G1232&lt;=40000,ROUNDUP(G1232/2,0)+10000,IF(G1232&lt;=80000,ROUNDUP(G1232/4,0)+20000,40000))))</f>
        <v/>
      </c>
      <c r="Q1232" s="18">
        <f>IF(I1232&lt;=0,IF(H1232&lt;=0,0,IF(H1232&lt;=20000,H1232,IF(H1232&lt;=40000,ROUNDUP(H1232/2,0)+10000,IF(H1232&lt;=80000,ROUNDUP(H1232/4,0)+20000,40000)))),IF(H1232&lt;=0,IF(I1232&lt;=0,0,IF(I1232&lt;=25000,I1232,IF(I1232&lt;=50000,ROUNDUP(I1232/2,0)+12500,IF(I1232&lt;=100000,ROUNDUP(I1232/4,0)+25000,50000)))),MAX(IF(I1232&lt;=0,0,IF(I1232&lt;=25000,I1232,IF(I1232&lt;=50000,ROUNDUP(I1232/2,0)+12500,IF(I1232&lt;=100000,ROUNDUP(I1232/4,0)+25000,50000)))),MIN(IF(H1232&lt;=0,0,IF(H1232&lt;=20000,H1232,IF(H1232&lt;=40000,ROUNDUP(H1232/2,0)+10000,IF(H1232&lt;=80000,ROUNDUP(H1232/4,0)+20000,40000))))+IF(I1232&lt;=0,0,IF(I1232&lt;=25000,I1232,IF(I1232&lt;=50000,ROUNDUP(I1232/2,0)+12500,IF(I1232&lt;=100000,ROUNDUP(I1232/4,0)+25000,50000)))),40000))))</f>
        <v/>
      </c>
      <c r="R1232" s="18">
        <f>MIN(120000,O1232+P1232+Q1232)</f>
        <v/>
      </c>
      <c r="S1232" s="18">
        <f>IF(F1232&lt;=0,IF(E1232&lt;=0,0,IF(E1232&lt;=12000,E1232,IF(E1232&lt;=32000,ROUNDUP(E1232/2,0)+6000,IF(E1232&lt;=56000,ROUNDUP(E1232/4,0)+14000,28000)))),IF(E1232&lt;=0,IF(F1232&lt;=0,0,IF(F1232&lt;=15000,F1232,IF(F1232&lt;=40000,ROUNDUP(F1232/2,0)+7500,IF(F1232&lt;=70000,ROUNDUP(F1232/4,0)+17500,35000)))),MAX(IF(F1232&lt;=0,0,IF(F1232&lt;=15000,F1232,IF(F1232&lt;=40000,ROUNDUP(F1232/2,0)+7500,IF(F1232&lt;=70000,ROUNDUP(F1232/4,0)+17500,35000)))),MIN(IF(E1232&lt;=0,0,IF(E1232&lt;=12000,E1232,IF(E1232&lt;=32000,ROUNDUP(E1232/2,0)+6000,IF(E1232&lt;=56000,ROUNDUP(E1232/4,0)+14000,28000))))+IF(F1232&lt;=0,0,IF(F1232&lt;=15000,F1232,IF(F1232&lt;=40000,ROUNDUP(F1232/2,0)+7500,IF(F1232&lt;=70000,ROUNDUP(F1232/4,0)+17500,35000)))),28000))))</f>
        <v/>
      </c>
      <c r="T1232" s="18">
        <f>IF(G1232&lt;=0,0,IF(G1232&lt;=12000,G1232,IF(G1232&lt;=32000,ROUNDUP(G1232/2,0)+6000,IF(G1232&lt;=56000,ROUNDUP(G1232/4,0)+14000,28000))))</f>
        <v/>
      </c>
      <c r="U1232" s="18">
        <f>IF(I1232&lt;=0,IF(H1232&lt;=0,0,IF(H1232&lt;=12000,H1232,IF(H1232&lt;=32000,ROUNDUP(H1232/2,0)+6000,IF(H1232&lt;=56000,ROUNDUP(H1232/4,0)+14000,28000)))),IF(H1232&lt;=0,IF(I1232&lt;=0,0,IF(I1232&lt;=15000,I1232,IF(I1232&lt;=40000,ROUNDUP(I1232/2,0)+7500,IF(I1232&lt;=70000,ROUNDUP(I1232/4,0)+17500,35000)))),MAX(IF(I1232&lt;=0,0,IF(I1232&lt;=15000,I1232,IF(I1232&lt;=40000,ROUNDUP(I1232/2,0)+7500,IF(I1232&lt;=70000,ROUNDUP(I1232/4,0)+17500,35000)))),MIN(IF(H1232&lt;=0,0,IF(H1232&lt;=12000,H1232,IF(H1232&lt;=32000,ROUNDUP(H1232/2,0)+6000,IF(H1232&lt;=56000,ROUNDUP(H1232/4,0)+14000,28000))))+IF(I1232&lt;=0,0,IF(I1232&lt;=15000,I1232,IF(I1232&lt;=40000,ROUNDUP(I1232/2,0)+7500,IF(I1232&lt;=70000,ROUNDUP(I1232/4,0)+17500,35000)))),28000))))</f>
        <v/>
      </c>
      <c r="V1232" s="18">
        <f>MIN(70000,S1232+T1232+U1232)</f>
        <v/>
      </c>
      <c r="W1232" s="18">
        <f>MAX(0,ROUNDDOWN(M1232-J1232-N1232-K1232-0,-3))</f>
        <v/>
      </c>
      <c r="X1232" s="18">
        <f>MAX(0,ROUNDDOWN(M1232-J1232-N1232-K1232-R1232,-3))</f>
        <v/>
      </c>
      <c r="Y1232" s="18">
        <f>IF(W1232&lt;=0,0,ROUNDDOWN((W1232*LOOKUP(W1232,{0,1950001,3300001,6950001,9000001,18000001,40000001},{0.05,0.1,0.2,0.23,0.33,0.4,0.45})-LOOKUP(W1232,{0,1950001,3300001,6950001,9000001,18000001,40000001},{0,97500,427500,636000,1536000,2796000,4796000}))*1.021,-2))</f>
        <v/>
      </c>
      <c r="Z1232" s="18">
        <f>IF(X1232&lt;=0,0,ROUNDDOWN((X1232*LOOKUP(X1232,{0,1950001,3300001,6950001,9000001,18000001,40000001},{0.05,0.1,0.2,0.23,0.33,0.4,0.45})-LOOKUP(X1232,{0,1950001,3300001,6950001,9000001,18000001,40000001},{0,97500,427500,636000,1536000,2796000,4796000}))*1.021,-2))</f>
        <v/>
      </c>
      <c r="AA1232" s="18">
        <f>MAX(0,ROUNDDOWN(M1232-J1232-430000-L1232-0,-3))</f>
        <v/>
      </c>
      <c r="AB1232" s="18">
        <f>MAX(0,ROUNDDOWN(M1232-J1232-430000-L1232-V1232,-3))</f>
        <v/>
      </c>
      <c r="AC1232" s="18">
        <f>IF(M1232&lt;=450000,0,MAX(0,ROUNDDOWN(AA1232*0.06-MIN(50000,AA1232)*0.03,-2))+MAX(0,ROUNDDOWN(AA1232*0.04-MIN(50000,AA1232)*0.02,-2)))</f>
        <v/>
      </c>
      <c r="AD1232" s="18">
        <f>IF(M1232&lt;=450000,0,MAX(0,ROUNDDOWN(AB1232*0.06-MIN(50000,AB1232)*0.03,-2))+MAX(0,ROUNDDOWN(AB1232*0.04-MIN(50000,AB1232)*0.02,-2)))</f>
        <v/>
      </c>
      <c r="AE1232" s="18">
        <f>Y1232-Z1232</f>
        <v/>
      </c>
      <c r="AF1232" s="18">
        <f>AC1232-AD1232</f>
        <v/>
      </c>
      <c r="AG1232" s="18">
        <f>AE1232+AF1232</f>
        <v/>
      </c>
      <c r="AH1232" s="20">
        <f>IF(W1232&lt;=0,0,LOOKUP(W1232,{0,1950001,3300001,6950001,9000001,18000001,40000001},{0.05,0.1,0.2,0.23,0.33,0.4,0.45}))</f>
        <v/>
      </c>
    </row>
    <row r="1233">
      <c r="A1233" t="inlineStr">
        <is>
          <t>1万円刻み 3区分8万円ずつ</t>
        </is>
      </c>
      <c r="B1233" s="18">
        <f>'4_1万円刻み'!$A$385</f>
        <v/>
      </c>
      <c r="C1233" s="19" t="n">
        <v>2026</v>
      </c>
      <c r="D1233" t="inlineStr">
        <is>
          <t>いいえ</t>
        </is>
      </c>
      <c r="E1233" s="18" t="n">
        <v>80000</v>
      </c>
      <c r="F1233" s="18" t="n">
        <v>0</v>
      </c>
      <c r="G1233" s="18" t="n">
        <v>80000</v>
      </c>
      <c r="H1233" s="18" t="n">
        <v>80000</v>
      </c>
      <c r="I1233" s="18" t="n">
        <v>0</v>
      </c>
      <c r="J1233" s="18">
        <f>ROUND(MIN(B1233/12,650000)*12*0.0915+MIN(B1233/12,1390000)*12*(0.0504+0)+B1233*0.005,0)</f>
        <v/>
      </c>
      <c r="K1233" s="18" t="n">
        <v>0</v>
      </c>
      <c r="L1233" s="18" t="n">
        <v>0</v>
      </c>
      <c r="M1233" s="18">
        <f>ROUND(IF(C1233&gt;=2026,IF(B1233&lt;741000,0,IF(B1233&lt;2191000,B1233-740000,IF(B1233&lt;2193000,1451000,IF(B1233&lt;2196000,1453000,IF(B1233&lt;2200000,1456000,IF(B1233&lt;3600000,ROUNDDOWN(B1233/4,-3)*2.8-80000,IF(B1233&lt;6600000,ROUNDDOWN(B1233/4,-3)*3.2-440000,IF(B1233&lt;8500000,ROUNDDOWN(B1233*0.9,0)-1100000,B1233-1950000)))))))),IF(B1233&lt;651000,0,IF(B1233&lt;1900000,B1233-650000,IF(B1233&lt;3600000,ROUNDDOWN(B1233/4,-3)*2.8-80000,IF(B1233&lt;6600000,ROUNDDOWN(B1233/4,-3)*3.2-440000,IF(B1233&lt;8500000,ROUNDDOWN(B1233*0.9,0)-1100000,B1233-1950000)))))),0)</f>
        <v/>
      </c>
      <c r="N1233" s="18">
        <f>IF(M1233&gt;23500000,NA(),IF(C1233&gt;=2026,IF(M1233&lt;=4890000,1040000,IF(M1233&lt;=6550000,670000,620000)),IF(M1233&lt;=1320000,950000,IF(M1233&lt;=3360000,880000,IF(M1233&lt;=4890000,680000,IF(M1233&lt;=6550000,630000,580000))))))</f>
        <v/>
      </c>
      <c r="O1233" s="18">
        <f>IF(F1233&lt;=0,IF(AND(D1233="はい",C1233&gt;=2026,C1233&lt;=2027),IF(E1233&lt;=0,0,IF(E1233&lt;=30000,E1233,IF(E1233&lt;=60000,ROUNDUP(E1233/2,0)+15000,IF(E1233&lt;=120000,ROUNDUP(E1233/4,0)+30000,60000)))),IF(E1233&lt;=0,0,IF(E1233&lt;=20000,E1233,IF(E1233&lt;=40000,ROUNDUP(E1233/2,0)+10000,IF(E1233&lt;=80000,ROUNDUP(E1233/4,0)+20000,40000))))),IF(E1233&lt;=0,IF(F1233&lt;=0,0,IF(F1233&lt;=25000,F1233,IF(F1233&lt;=50000,ROUNDUP(F1233/2,0)+12500,IF(F1233&lt;=100000,ROUNDUP(F1233/4,0)+25000,50000)))),MAX(IF(F1233&lt;=0,0,IF(F1233&lt;=25000,F1233,IF(F1233&lt;=50000,ROUNDUP(F1233/2,0)+12500,IF(F1233&lt;=100000,ROUNDUP(F1233/4,0)+25000,50000)))),MIN(IF(AND(D1233="はい",C1233&gt;=2026,C1233&lt;=2027),IF(E1233&lt;=0,0,IF(E1233&lt;=30000,E1233,IF(E1233&lt;=60000,ROUNDUP(E1233/2,0)+15000,IF(E1233&lt;=120000,ROUNDUP(E1233/4,0)+30000,60000)))),IF(E1233&lt;=0,0,IF(E1233&lt;=20000,E1233,IF(E1233&lt;=40000,ROUNDUP(E1233/2,0)+10000,IF(E1233&lt;=80000,ROUNDUP(E1233/4,0)+20000,40000)))))+IF(F1233&lt;=0,0,IF(F1233&lt;=25000,F1233,IF(F1233&lt;=50000,ROUNDUP(F1233/2,0)+12500,IF(F1233&lt;=100000,ROUNDUP(F1233/4,0)+25000,50000)))),IF(AND(D1233="はい",C1233&gt;=2026,C1233&lt;=2027),60000,40000)))))</f>
        <v/>
      </c>
      <c r="P1233" s="18">
        <f>IF(G1233&lt;=0,0,IF(G1233&lt;=20000,G1233,IF(G1233&lt;=40000,ROUNDUP(G1233/2,0)+10000,IF(G1233&lt;=80000,ROUNDUP(G1233/4,0)+20000,40000))))</f>
        <v/>
      </c>
      <c r="Q1233" s="18">
        <f>IF(I1233&lt;=0,IF(H1233&lt;=0,0,IF(H1233&lt;=20000,H1233,IF(H1233&lt;=40000,ROUNDUP(H1233/2,0)+10000,IF(H1233&lt;=80000,ROUNDUP(H1233/4,0)+20000,40000)))),IF(H1233&lt;=0,IF(I1233&lt;=0,0,IF(I1233&lt;=25000,I1233,IF(I1233&lt;=50000,ROUNDUP(I1233/2,0)+12500,IF(I1233&lt;=100000,ROUNDUP(I1233/4,0)+25000,50000)))),MAX(IF(I1233&lt;=0,0,IF(I1233&lt;=25000,I1233,IF(I1233&lt;=50000,ROUNDUP(I1233/2,0)+12500,IF(I1233&lt;=100000,ROUNDUP(I1233/4,0)+25000,50000)))),MIN(IF(H1233&lt;=0,0,IF(H1233&lt;=20000,H1233,IF(H1233&lt;=40000,ROUNDUP(H1233/2,0)+10000,IF(H1233&lt;=80000,ROUNDUP(H1233/4,0)+20000,40000))))+IF(I1233&lt;=0,0,IF(I1233&lt;=25000,I1233,IF(I1233&lt;=50000,ROUNDUP(I1233/2,0)+12500,IF(I1233&lt;=100000,ROUNDUP(I1233/4,0)+25000,50000)))),40000))))</f>
        <v/>
      </c>
      <c r="R1233" s="18">
        <f>MIN(120000,O1233+P1233+Q1233)</f>
        <v/>
      </c>
      <c r="S1233" s="18">
        <f>IF(F1233&lt;=0,IF(E1233&lt;=0,0,IF(E1233&lt;=12000,E1233,IF(E1233&lt;=32000,ROUNDUP(E1233/2,0)+6000,IF(E1233&lt;=56000,ROUNDUP(E1233/4,0)+14000,28000)))),IF(E1233&lt;=0,IF(F1233&lt;=0,0,IF(F1233&lt;=15000,F1233,IF(F1233&lt;=40000,ROUNDUP(F1233/2,0)+7500,IF(F1233&lt;=70000,ROUNDUP(F1233/4,0)+17500,35000)))),MAX(IF(F1233&lt;=0,0,IF(F1233&lt;=15000,F1233,IF(F1233&lt;=40000,ROUNDUP(F1233/2,0)+7500,IF(F1233&lt;=70000,ROUNDUP(F1233/4,0)+17500,35000)))),MIN(IF(E1233&lt;=0,0,IF(E1233&lt;=12000,E1233,IF(E1233&lt;=32000,ROUNDUP(E1233/2,0)+6000,IF(E1233&lt;=56000,ROUNDUP(E1233/4,0)+14000,28000))))+IF(F1233&lt;=0,0,IF(F1233&lt;=15000,F1233,IF(F1233&lt;=40000,ROUNDUP(F1233/2,0)+7500,IF(F1233&lt;=70000,ROUNDUP(F1233/4,0)+17500,35000)))),28000))))</f>
        <v/>
      </c>
      <c r="T1233" s="18">
        <f>IF(G1233&lt;=0,0,IF(G1233&lt;=12000,G1233,IF(G1233&lt;=32000,ROUNDUP(G1233/2,0)+6000,IF(G1233&lt;=56000,ROUNDUP(G1233/4,0)+14000,28000))))</f>
        <v/>
      </c>
      <c r="U1233" s="18">
        <f>IF(I1233&lt;=0,IF(H1233&lt;=0,0,IF(H1233&lt;=12000,H1233,IF(H1233&lt;=32000,ROUNDUP(H1233/2,0)+6000,IF(H1233&lt;=56000,ROUNDUP(H1233/4,0)+14000,28000)))),IF(H1233&lt;=0,IF(I1233&lt;=0,0,IF(I1233&lt;=15000,I1233,IF(I1233&lt;=40000,ROUNDUP(I1233/2,0)+7500,IF(I1233&lt;=70000,ROUNDUP(I1233/4,0)+17500,35000)))),MAX(IF(I1233&lt;=0,0,IF(I1233&lt;=15000,I1233,IF(I1233&lt;=40000,ROUNDUP(I1233/2,0)+7500,IF(I1233&lt;=70000,ROUNDUP(I1233/4,0)+17500,35000)))),MIN(IF(H1233&lt;=0,0,IF(H1233&lt;=12000,H1233,IF(H1233&lt;=32000,ROUNDUP(H1233/2,0)+6000,IF(H1233&lt;=56000,ROUNDUP(H1233/4,0)+14000,28000))))+IF(I1233&lt;=0,0,IF(I1233&lt;=15000,I1233,IF(I1233&lt;=40000,ROUNDUP(I1233/2,0)+7500,IF(I1233&lt;=70000,ROUNDUP(I1233/4,0)+17500,35000)))),28000))))</f>
        <v/>
      </c>
      <c r="V1233" s="18">
        <f>MIN(70000,S1233+T1233+U1233)</f>
        <v/>
      </c>
      <c r="W1233" s="18">
        <f>MAX(0,ROUNDDOWN(M1233-J1233-N1233-K1233-0,-3))</f>
        <v/>
      </c>
      <c r="X1233" s="18">
        <f>MAX(0,ROUNDDOWN(M1233-J1233-N1233-K1233-R1233,-3))</f>
        <v/>
      </c>
      <c r="Y1233" s="18">
        <f>IF(W1233&lt;=0,0,ROUNDDOWN((W1233*LOOKUP(W1233,{0,1950001,3300001,6950001,9000001,18000001,40000001},{0.05,0.1,0.2,0.23,0.33,0.4,0.45})-LOOKUP(W1233,{0,1950001,3300001,6950001,9000001,18000001,40000001},{0,97500,427500,636000,1536000,2796000,4796000}))*1.021,-2))</f>
        <v/>
      </c>
      <c r="Z1233" s="18">
        <f>IF(X1233&lt;=0,0,ROUNDDOWN((X1233*LOOKUP(X1233,{0,1950001,3300001,6950001,9000001,18000001,40000001},{0.05,0.1,0.2,0.23,0.33,0.4,0.45})-LOOKUP(X1233,{0,1950001,3300001,6950001,9000001,18000001,40000001},{0,97500,427500,636000,1536000,2796000,4796000}))*1.021,-2))</f>
        <v/>
      </c>
      <c r="AA1233" s="18">
        <f>MAX(0,ROUNDDOWN(M1233-J1233-430000-L1233-0,-3))</f>
        <v/>
      </c>
      <c r="AB1233" s="18">
        <f>MAX(0,ROUNDDOWN(M1233-J1233-430000-L1233-V1233,-3))</f>
        <v/>
      </c>
      <c r="AC1233" s="18">
        <f>IF(M1233&lt;=450000,0,MAX(0,ROUNDDOWN(AA1233*0.06-MIN(50000,AA1233)*0.03,-2))+MAX(0,ROUNDDOWN(AA1233*0.04-MIN(50000,AA1233)*0.02,-2)))</f>
        <v/>
      </c>
      <c r="AD1233" s="18">
        <f>IF(M1233&lt;=450000,0,MAX(0,ROUNDDOWN(AB1233*0.06-MIN(50000,AB1233)*0.03,-2))+MAX(0,ROUNDDOWN(AB1233*0.04-MIN(50000,AB1233)*0.02,-2)))</f>
        <v/>
      </c>
      <c r="AE1233" s="18">
        <f>Y1233-Z1233</f>
        <v/>
      </c>
      <c r="AF1233" s="18">
        <f>AC1233-AD1233</f>
        <v/>
      </c>
      <c r="AG1233" s="18">
        <f>AE1233+AF1233</f>
        <v/>
      </c>
      <c r="AH1233" s="20">
        <f>IF(W1233&lt;=0,0,LOOKUP(W1233,{0,1950001,3300001,6950001,9000001,18000001,40000001},{0.05,0.1,0.2,0.23,0.33,0.4,0.45}))</f>
        <v/>
      </c>
    </row>
    <row r="1234">
      <c r="A1234" t="inlineStr">
        <is>
          <t>1万円刻み 一般8万円</t>
        </is>
      </c>
      <c r="B1234" s="18">
        <f>'4_1万円刻み'!$A$385</f>
        <v/>
      </c>
      <c r="C1234" s="19" t="n">
        <v>2026</v>
      </c>
      <c r="D1234" t="inlineStr">
        <is>
          <t>いいえ</t>
        </is>
      </c>
      <c r="E1234" s="18" t="n">
        <v>80000</v>
      </c>
      <c r="F1234" s="18" t="n">
        <v>0</v>
      </c>
      <c r="G1234" s="18" t="n">
        <v>0</v>
      </c>
      <c r="H1234" s="18" t="n">
        <v>0</v>
      </c>
      <c r="I1234" s="18" t="n">
        <v>0</v>
      </c>
      <c r="J1234" s="18">
        <f>ROUND(MIN(B1234/12,650000)*12*0.0915+MIN(B1234/12,1390000)*12*(0.0504+0)+B1234*0.005,0)</f>
        <v/>
      </c>
      <c r="K1234" s="18" t="n">
        <v>0</v>
      </c>
      <c r="L1234" s="18" t="n">
        <v>0</v>
      </c>
      <c r="M1234" s="18">
        <f>ROUND(IF(C1234&gt;=2026,IF(B1234&lt;741000,0,IF(B1234&lt;2191000,B1234-740000,IF(B1234&lt;2193000,1451000,IF(B1234&lt;2196000,1453000,IF(B1234&lt;2200000,1456000,IF(B1234&lt;3600000,ROUNDDOWN(B1234/4,-3)*2.8-80000,IF(B1234&lt;6600000,ROUNDDOWN(B1234/4,-3)*3.2-440000,IF(B1234&lt;8500000,ROUNDDOWN(B1234*0.9,0)-1100000,B1234-1950000)))))))),IF(B1234&lt;651000,0,IF(B1234&lt;1900000,B1234-650000,IF(B1234&lt;3600000,ROUNDDOWN(B1234/4,-3)*2.8-80000,IF(B1234&lt;6600000,ROUNDDOWN(B1234/4,-3)*3.2-440000,IF(B1234&lt;8500000,ROUNDDOWN(B1234*0.9,0)-1100000,B1234-1950000)))))),0)</f>
        <v/>
      </c>
      <c r="N1234" s="18">
        <f>IF(M1234&gt;23500000,NA(),IF(C1234&gt;=2026,IF(M1234&lt;=4890000,1040000,IF(M1234&lt;=6550000,670000,620000)),IF(M1234&lt;=1320000,950000,IF(M1234&lt;=3360000,880000,IF(M1234&lt;=4890000,680000,IF(M1234&lt;=6550000,630000,580000))))))</f>
        <v/>
      </c>
      <c r="O1234" s="18">
        <f>IF(F1234&lt;=0,IF(AND(D1234="はい",C1234&gt;=2026,C1234&lt;=2027),IF(E1234&lt;=0,0,IF(E1234&lt;=30000,E1234,IF(E1234&lt;=60000,ROUNDUP(E1234/2,0)+15000,IF(E1234&lt;=120000,ROUNDUP(E1234/4,0)+30000,60000)))),IF(E1234&lt;=0,0,IF(E1234&lt;=20000,E1234,IF(E1234&lt;=40000,ROUNDUP(E1234/2,0)+10000,IF(E1234&lt;=80000,ROUNDUP(E1234/4,0)+20000,40000))))),IF(E1234&lt;=0,IF(F1234&lt;=0,0,IF(F1234&lt;=25000,F1234,IF(F1234&lt;=50000,ROUNDUP(F1234/2,0)+12500,IF(F1234&lt;=100000,ROUNDUP(F1234/4,0)+25000,50000)))),MAX(IF(F1234&lt;=0,0,IF(F1234&lt;=25000,F1234,IF(F1234&lt;=50000,ROUNDUP(F1234/2,0)+12500,IF(F1234&lt;=100000,ROUNDUP(F1234/4,0)+25000,50000)))),MIN(IF(AND(D1234="はい",C1234&gt;=2026,C1234&lt;=2027),IF(E1234&lt;=0,0,IF(E1234&lt;=30000,E1234,IF(E1234&lt;=60000,ROUNDUP(E1234/2,0)+15000,IF(E1234&lt;=120000,ROUNDUP(E1234/4,0)+30000,60000)))),IF(E1234&lt;=0,0,IF(E1234&lt;=20000,E1234,IF(E1234&lt;=40000,ROUNDUP(E1234/2,0)+10000,IF(E1234&lt;=80000,ROUNDUP(E1234/4,0)+20000,40000)))))+IF(F1234&lt;=0,0,IF(F1234&lt;=25000,F1234,IF(F1234&lt;=50000,ROUNDUP(F1234/2,0)+12500,IF(F1234&lt;=100000,ROUNDUP(F1234/4,0)+25000,50000)))),IF(AND(D1234="はい",C1234&gt;=2026,C1234&lt;=2027),60000,40000)))))</f>
        <v/>
      </c>
      <c r="P1234" s="18">
        <f>IF(G1234&lt;=0,0,IF(G1234&lt;=20000,G1234,IF(G1234&lt;=40000,ROUNDUP(G1234/2,0)+10000,IF(G1234&lt;=80000,ROUNDUP(G1234/4,0)+20000,40000))))</f>
        <v/>
      </c>
      <c r="Q1234" s="18">
        <f>IF(I1234&lt;=0,IF(H1234&lt;=0,0,IF(H1234&lt;=20000,H1234,IF(H1234&lt;=40000,ROUNDUP(H1234/2,0)+10000,IF(H1234&lt;=80000,ROUNDUP(H1234/4,0)+20000,40000)))),IF(H1234&lt;=0,IF(I1234&lt;=0,0,IF(I1234&lt;=25000,I1234,IF(I1234&lt;=50000,ROUNDUP(I1234/2,0)+12500,IF(I1234&lt;=100000,ROUNDUP(I1234/4,0)+25000,50000)))),MAX(IF(I1234&lt;=0,0,IF(I1234&lt;=25000,I1234,IF(I1234&lt;=50000,ROUNDUP(I1234/2,0)+12500,IF(I1234&lt;=100000,ROUNDUP(I1234/4,0)+25000,50000)))),MIN(IF(H1234&lt;=0,0,IF(H1234&lt;=20000,H1234,IF(H1234&lt;=40000,ROUNDUP(H1234/2,0)+10000,IF(H1234&lt;=80000,ROUNDUP(H1234/4,0)+20000,40000))))+IF(I1234&lt;=0,0,IF(I1234&lt;=25000,I1234,IF(I1234&lt;=50000,ROUNDUP(I1234/2,0)+12500,IF(I1234&lt;=100000,ROUNDUP(I1234/4,0)+25000,50000)))),40000))))</f>
        <v/>
      </c>
      <c r="R1234" s="18">
        <f>MIN(120000,O1234+P1234+Q1234)</f>
        <v/>
      </c>
      <c r="S1234" s="18">
        <f>IF(F1234&lt;=0,IF(E1234&lt;=0,0,IF(E1234&lt;=12000,E1234,IF(E1234&lt;=32000,ROUNDUP(E1234/2,0)+6000,IF(E1234&lt;=56000,ROUNDUP(E1234/4,0)+14000,28000)))),IF(E1234&lt;=0,IF(F1234&lt;=0,0,IF(F1234&lt;=15000,F1234,IF(F1234&lt;=40000,ROUNDUP(F1234/2,0)+7500,IF(F1234&lt;=70000,ROUNDUP(F1234/4,0)+17500,35000)))),MAX(IF(F1234&lt;=0,0,IF(F1234&lt;=15000,F1234,IF(F1234&lt;=40000,ROUNDUP(F1234/2,0)+7500,IF(F1234&lt;=70000,ROUNDUP(F1234/4,0)+17500,35000)))),MIN(IF(E1234&lt;=0,0,IF(E1234&lt;=12000,E1234,IF(E1234&lt;=32000,ROUNDUP(E1234/2,0)+6000,IF(E1234&lt;=56000,ROUNDUP(E1234/4,0)+14000,28000))))+IF(F1234&lt;=0,0,IF(F1234&lt;=15000,F1234,IF(F1234&lt;=40000,ROUNDUP(F1234/2,0)+7500,IF(F1234&lt;=70000,ROUNDUP(F1234/4,0)+17500,35000)))),28000))))</f>
        <v/>
      </c>
      <c r="T1234" s="18">
        <f>IF(G1234&lt;=0,0,IF(G1234&lt;=12000,G1234,IF(G1234&lt;=32000,ROUNDUP(G1234/2,0)+6000,IF(G1234&lt;=56000,ROUNDUP(G1234/4,0)+14000,28000))))</f>
        <v/>
      </c>
      <c r="U1234" s="18">
        <f>IF(I1234&lt;=0,IF(H1234&lt;=0,0,IF(H1234&lt;=12000,H1234,IF(H1234&lt;=32000,ROUNDUP(H1234/2,0)+6000,IF(H1234&lt;=56000,ROUNDUP(H1234/4,0)+14000,28000)))),IF(H1234&lt;=0,IF(I1234&lt;=0,0,IF(I1234&lt;=15000,I1234,IF(I1234&lt;=40000,ROUNDUP(I1234/2,0)+7500,IF(I1234&lt;=70000,ROUNDUP(I1234/4,0)+17500,35000)))),MAX(IF(I1234&lt;=0,0,IF(I1234&lt;=15000,I1234,IF(I1234&lt;=40000,ROUNDUP(I1234/2,0)+7500,IF(I1234&lt;=70000,ROUNDUP(I1234/4,0)+17500,35000)))),MIN(IF(H1234&lt;=0,0,IF(H1234&lt;=12000,H1234,IF(H1234&lt;=32000,ROUNDUP(H1234/2,0)+6000,IF(H1234&lt;=56000,ROUNDUP(H1234/4,0)+14000,28000))))+IF(I1234&lt;=0,0,IF(I1234&lt;=15000,I1234,IF(I1234&lt;=40000,ROUNDUP(I1234/2,0)+7500,IF(I1234&lt;=70000,ROUNDUP(I1234/4,0)+17500,35000)))),28000))))</f>
        <v/>
      </c>
      <c r="V1234" s="18">
        <f>MIN(70000,S1234+T1234+U1234)</f>
        <v/>
      </c>
      <c r="W1234" s="18">
        <f>MAX(0,ROUNDDOWN(M1234-J1234-N1234-K1234-0,-3))</f>
        <v/>
      </c>
      <c r="X1234" s="18">
        <f>MAX(0,ROUNDDOWN(M1234-J1234-N1234-K1234-R1234,-3))</f>
        <v/>
      </c>
      <c r="Y1234" s="18">
        <f>IF(W1234&lt;=0,0,ROUNDDOWN((W1234*LOOKUP(W1234,{0,1950001,3300001,6950001,9000001,18000001,40000001},{0.05,0.1,0.2,0.23,0.33,0.4,0.45})-LOOKUP(W1234,{0,1950001,3300001,6950001,9000001,18000001,40000001},{0,97500,427500,636000,1536000,2796000,4796000}))*1.021,-2))</f>
        <v/>
      </c>
      <c r="Z1234" s="18">
        <f>IF(X1234&lt;=0,0,ROUNDDOWN((X1234*LOOKUP(X1234,{0,1950001,3300001,6950001,9000001,18000001,40000001},{0.05,0.1,0.2,0.23,0.33,0.4,0.45})-LOOKUP(X1234,{0,1950001,3300001,6950001,9000001,18000001,40000001},{0,97500,427500,636000,1536000,2796000,4796000}))*1.021,-2))</f>
        <v/>
      </c>
      <c r="AA1234" s="18">
        <f>MAX(0,ROUNDDOWN(M1234-J1234-430000-L1234-0,-3))</f>
        <v/>
      </c>
      <c r="AB1234" s="18">
        <f>MAX(0,ROUNDDOWN(M1234-J1234-430000-L1234-V1234,-3))</f>
        <v/>
      </c>
      <c r="AC1234" s="18">
        <f>IF(M1234&lt;=450000,0,MAX(0,ROUNDDOWN(AA1234*0.06-MIN(50000,AA1234)*0.03,-2))+MAX(0,ROUNDDOWN(AA1234*0.04-MIN(50000,AA1234)*0.02,-2)))</f>
        <v/>
      </c>
      <c r="AD1234" s="18">
        <f>IF(M1234&lt;=450000,0,MAX(0,ROUNDDOWN(AB1234*0.06-MIN(50000,AB1234)*0.03,-2))+MAX(0,ROUNDDOWN(AB1234*0.04-MIN(50000,AB1234)*0.02,-2)))</f>
        <v/>
      </c>
      <c r="AE1234" s="18">
        <f>Y1234-Z1234</f>
        <v/>
      </c>
      <c r="AF1234" s="18">
        <f>AC1234-AD1234</f>
        <v/>
      </c>
      <c r="AG1234" s="18">
        <f>AE1234+AF1234</f>
        <v/>
      </c>
      <c r="AH1234" s="20">
        <f>IF(W1234&lt;=0,0,LOOKUP(W1234,{0,1950001,3300001,6950001,9000001,18000001,40000001},{0.05,0.1,0.2,0.23,0.33,0.4,0.45}))</f>
        <v/>
      </c>
    </row>
    <row r="1235">
      <c r="A1235" t="inlineStr">
        <is>
          <t>1万円刻み 特例あり一般12万円</t>
        </is>
      </c>
      <c r="B1235" s="18">
        <f>'4_1万円刻み'!$A$385</f>
        <v/>
      </c>
      <c r="C1235" s="19" t="n">
        <v>2026</v>
      </c>
      <c r="D1235" t="inlineStr">
        <is>
          <t>はい</t>
        </is>
      </c>
      <c r="E1235" s="18" t="n">
        <v>120000</v>
      </c>
      <c r="F1235" s="18" t="n">
        <v>0</v>
      </c>
      <c r="G1235" s="18" t="n">
        <v>0</v>
      </c>
      <c r="H1235" s="18" t="n">
        <v>0</v>
      </c>
      <c r="I1235" s="18" t="n">
        <v>0</v>
      </c>
      <c r="J1235" s="18">
        <f>ROUND(MIN(B1235/12,650000)*12*0.0915+MIN(B1235/12,1390000)*12*(0.0504+0)+B1235*0.005,0)</f>
        <v/>
      </c>
      <c r="K1235" s="18" t="n">
        <v>0</v>
      </c>
      <c r="L1235" s="18" t="n">
        <v>0</v>
      </c>
      <c r="M1235" s="18">
        <f>ROUND(IF(C1235&gt;=2026,IF(B1235&lt;741000,0,IF(B1235&lt;2191000,B1235-740000,IF(B1235&lt;2193000,1451000,IF(B1235&lt;2196000,1453000,IF(B1235&lt;2200000,1456000,IF(B1235&lt;3600000,ROUNDDOWN(B1235/4,-3)*2.8-80000,IF(B1235&lt;6600000,ROUNDDOWN(B1235/4,-3)*3.2-440000,IF(B1235&lt;8500000,ROUNDDOWN(B1235*0.9,0)-1100000,B1235-1950000)))))))),IF(B1235&lt;651000,0,IF(B1235&lt;1900000,B1235-650000,IF(B1235&lt;3600000,ROUNDDOWN(B1235/4,-3)*2.8-80000,IF(B1235&lt;6600000,ROUNDDOWN(B1235/4,-3)*3.2-440000,IF(B1235&lt;8500000,ROUNDDOWN(B1235*0.9,0)-1100000,B1235-1950000)))))),0)</f>
        <v/>
      </c>
      <c r="N1235" s="18">
        <f>IF(M1235&gt;23500000,NA(),IF(C1235&gt;=2026,IF(M1235&lt;=4890000,1040000,IF(M1235&lt;=6550000,670000,620000)),IF(M1235&lt;=1320000,950000,IF(M1235&lt;=3360000,880000,IF(M1235&lt;=4890000,680000,IF(M1235&lt;=6550000,630000,580000))))))</f>
        <v/>
      </c>
      <c r="O1235" s="18">
        <f>IF(F1235&lt;=0,IF(AND(D1235="はい",C1235&gt;=2026,C1235&lt;=2027),IF(E1235&lt;=0,0,IF(E1235&lt;=30000,E1235,IF(E1235&lt;=60000,ROUNDUP(E1235/2,0)+15000,IF(E1235&lt;=120000,ROUNDUP(E1235/4,0)+30000,60000)))),IF(E1235&lt;=0,0,IF(E1235&lt;=20000,E1235,IF(E1235&lt;=40000,ROUNDUP(E1235/2,0)+10000,IF(E1235&lt;=80000,ROUNDUP(E1235/4,0)+20000,40000))))),IF(E1235&lt;=0,IF(F1235&lt;=0,0,IF(F1235&lt;=25000,F1235,IF(F1235&lt;=50000,ROUNDUP(F1235/2,0)+12500,IF(F1235&lt;=100000,ROUNDUP(F1235/4,0)+25000,50000)))),MAX(IF(F1235&lt;=0,0,IF(F1235&lt;=25000,F1235,IF(F1235&lt;=50000,ROUNDUP(F1235/2,0)+12500,IF(F1235&lt;=100000,ROUNDUP(F1235/4,0)+25000,50000)))),MIN(IF(AND(D1235="はい",C1235&gt;=2026,C1235&lt;=2027),IF(E1235&lt;=0,0,IF(E1235&lt;=30000,E1235,IF(E1235&lt;=60000,ROUNDUP(E1235/2,0)+15000,IF(E1235&lt;=120000,ROUNDUP(E1235/4,0)+30000,60000)))),IF(E1235&lt;=0,0,IF(E1235&lt;=20000,E1235,IF(E1235&lt;=40000,ROUNDUP(E1235/2,0)+10000,IF(E1235&lt;=80000,ROUNDUP(E1235/4,0)+20000,40000)))))+IF(F1235&lt;=0,0,IF(F1235&lt;=25000,F1235,IF(F1235&lt;=50000,ROUNDUP(F1235/2,0)+12500,IF(F1235&lt;=100000,ROUNDUP(F1235/4,0)+25000,50000)))),IF(AND(D1235="はい",C1235&gt;=2026,C1235&lt;=2027),60000,40000)))))</f>
        <v/>
      </c>
      <c r="P1235" s="18">
        <f>IF(G1235&lt;=0,0,IF(G1235&lt;=20000,G1235,IF(G1235&lt;=40000,ROUNDUP(G1235/2,0)+10000,IF(G1235&lt;=80000,ROUNDUP(G1235/4,0)+20000,40000))))</f>
        <v/>
      </c>
      <c r="Q1235" s="18">
        <f>IF(I1235&lt;=0,IF(H1235&lt;=0,0,IF(H1235&lt;=20000,H1235,IF(H1235&lt;=40000,ROUNDUP(H1235/2,0)+10000,IF(H1235&lt;=80000,ROUNDUP(H1235/4,0)+20000,40000)))),IF(H1235&lt;=0,IF(I1235&lt;=0,0,IF(I1235&lt;=25000,I1235,IF(I1235&lt;=50000,ROUNDUP(I1235/2,0)+12500,IF(I1235&lt;=100000,ROUNDUP(I1235/4,0)+25000,50000)))),MAX(IF(I1235&lt;=0,0,IF(I1235&lt;=25000,I1235,IF(I1235&lt;=50000,ROUNDUP(I1235/2,0)+12500,IF(I1235&lt;=100000,ROUNDUP(I1235/4,0)+25000,50000)))),MIN(IF(H1235&lt;=0,0,IF(H1235&lt;=20000,H1235,IF(H1235&lt;=40000,ROUNDUP(H1235/2,0)+10000,IF(H1235&lt;=80000,ROUNDUP(H1235/4,0)+20000,40000))))+IF(I1235&lt;=0,0,IF(I1235&lt;=25000,I1235,IF(I1235&lt;=50000,ROUNDUP(I1235/2,0)+12500,IF(I1235&lt;=100000,ROUNDUP(I1235/4,0)+25000,50000)))),40000))))</f>
        <v/>
      </c>
      <c r="R1235" s="18">
        <f>MIN(120000,O1235+P1235+Q1235)</f>
        <v/>
      </c>
      <c r="S1235" s="18">
        <f>IF(F1235&lt;=0,IF(E1235&lt;=0,0,IF(E1235&lt;=12000,E1235,IF(E1235&lt;=32000,ROUNDUP(E1235/2,0)+6000,IF(E1235&lt;=56000,ROUNDUP(E1235/4,0)+14000,28000)))),IF(E1235&lt;=0,IF(F1235&lt;=0,0,IF(F1235&lt;=15000,F1235,IF(F1235&lt;=40000,ROUNDUP(F1235/2,0)+7500,IF(F1235&lt;=70000,ROUNDUP(F1235/4,0)+17500,35000)))),MAX(IF(F1235&lt;=0,0,IF(F1235&lt;=15000,F1235,IF(F1235&lt;=40000,ROUNDUP(F1235/2,0)+7500,IF(F1235&lt;=70000,ROUNDUP(F1235/4,0)+17500,35000)))),MIN(IF(E1235&lt;=0,0,IF(E1235&lt;=12000,E1235,IF(E1235&lt;=32000,ROUNDUP(E1235/2,0)+6000,IF(E1235&lt;=56000,ROUNDUP(E1235/4,0)+14000,28000))))+IF(F1235&lt;=0,0,IF(F1235&lt;=15000,F1235,IF(F1235&lt;=40000,ROUNDUP(F1235/2,0)+7500,IF(F1235&lt;=70000,ROUNDUP(F1235/4,0)+17500,35000)))),28000))))</f>
        <v/>
      </c>
      <c r="T1235" s="18">
        <f>IF(G1235&lt;=0,0,IF(G1235&lt;=12000,G1235,IF(G1235&lt;=32000,ROUNDUP(G1235/2,0)+6000,IF(G1235&lt;=56000,ROUNDUP(G1235/4,0)+14000,28000))))</f>
        <v/>
      </c>
      <c r="U1235" s="18">
        <f>IF(I1235&lt;=0,IF(H1235&lt;=0,0,IF(H1235&lt;=12000,H1235,IF(H1235&lt;=32000,ROUNDUP(H1235/2,0)+6000,IF(H1235&lt;=56000,ROUNDUP(H1235/4,0)+14000,28000)))),IF(H1235&lt;=0,IF(I1235&lt;=0,0,IF(I1235&lt;=15000,I1235,IF(I1235&lt;=40000,ROUNDUP(I1235/2,0)+7500,IF(I1235&lt;=70000,ROUNDUP(I1235/4,0)+17500,35000)))),MAX(IF(I1235&lt;=0,0,IF(I1235&lt;=15000,I1235,IF(I1235&lt;=40000,ROUNDUP(I1235/2,0)+7500,IF(I1235&lt;=70000,ROUNDUP(I1235/4,0)+17500,35000)))),MIN(IF(H1235&lt;=0,0,IF(H1235&lt;=12000,H1235,IF(H1235&lt;=32000,ROUNDUP(H1235/2,0)+6000,IF(H1235&lt;=56000,ROUNDUP(H1235/4,0)+14000,28000))))+IF(I1235&lt;=0,0,IF(I1235&lt;=15000,I1235,IF(I1235&lt;=40000,ROUNDUP(I1235/2,0)+7500,IF(I1235&lt;=70000,ROUNDUP(I1235/4,0)+17500,35000)))),28000))))</f>
        <v/>
      </c>
      <c r="V1235" s="18">
        <f>MIN(70000,S1235+T1235+U1235)</f>
        <v/>
      </c>
      <c r="W1235" s="18">
        <f>MAX(0,ROUNDDOWN(M1235-J1235-N1235-K1235-0,-3))</f>
        <v/>
      </c>
      <c r="X1235" s="18">
        <f>MAX(0,ROUNDDOWN(M1235-J1235-N1235-K1235-R1235,-3))</f>
        <v/>
      </c>
      <c r="Y1235" s="18">
        <f>IF(W1235&lt;=0,0,ROUNDDOWN((W1235*LOOKUP(W1235,{0,1950001,3300001,6950001,9000001,18000001,40000001},{0.05,0.1,0.2,0.23,0.33,0.4,0.45})-LOOKUP(W1235,{0,1950001,3300001,6950001,9000001,18000001,40000001},{0,97500,427500,636000,1536000,2796000,4796000}))*1.021,-2))</f>
        <v/>
      </c>
      <c r="Z1235" s="18">
        <f>IF(X1235&lt;=0,0,ROUNDDOWN((X1235*LOOKUP(X1235,{0,1950001,3300001,6950001,9000001,18000001,40000001},{0.05,0.1,0.2,0.23,0.33,0.4,0.45})-LOOKUP(X1235,{0,1950001,3300001,6950001,9000001,18000001,40000001},{0,97500,427500,636000,1536000,2796000,4796000}))*1.021,-2))</f>
        <v/>
      </c>
      <c r="AA1235" s="18">
        <f>MAX(0,ROUNDDOWN(M1235-J1235-430000-L1235-0,-3))</f>
        <v/>
      </c>
      <c r="AB1235" s="18">
        <f>MAX(0,ROUNDDOWN(M1235-J1235-430000-L1235-V1235,-3))</f>
        <v/>
      </c>
      <c r="AC1235" s="18">
        <f>IF(M1235&lt;=450000,0,MAX(0,ROUNDDOWN(AA1235*0.06-MIN(50000,AA1235)*0.03,-2))+MAX(0,ROUNDDOWN(AA1235*0.04-MIN(50000,AA1235)*0.02,-2)))</f>
        <v/>
      </c>
      <c r="AD1235" s="18">
        <f>IF(M1235&lt;=450000,0,MAX(0,ROUNDDOWN(AB1235*0.06-MIN(50000,AB1235)*0.03,-2))+MAX(0,ROUNDDOWN(AB1235*0.04-MIN(50000,AB1235)*0.02,-2)))</f>
        <v/>
      </c>
      <c r="AE1235" s="18">
        <f>Y1235-Z1235</f>
        <v/>
      </c>
      <c r="AF1235" s="18">
        <f>AC1235-AD1235</f>
        <v/>
      </c>
      <c r="AG1235" s="18">
        <f>AE1235+AF1235</f>
        <v/>
      </c>
      <c r="AH1235" s="20">
        <f>IF(W1235&lt;=0,0,LOOKUP(W1235,{0,1950001,3300001,6950001,9000001,18000001,40000001},{0.05,0.1,0.2,0.23,0.33,0.4,0.45}))</f>
        <v/>
      </c>
    </row>
    <row r="1236">
      <c r="A1236" t="inlineStr">
        <is>
          <t>1万円刻み 3区分8万円ずつ</t>
        </is>
      </c>
      <c r="B1236" s="18">
        <f>'4_1万円刻み'!$A$386</f>
        <v/>
      </c>
      <c r="C1236" s="19" t="n">
        <v>2026</v>
      </c>
      <c r="D1236" t="inlineStr">
        <is>
          <t>いいえ</t>
        </is>
      </c>
      <c r="E1236" s="18" t="n">
        <v>80000</v>
      </c>
      <c r="F1236" s="18" t="n">
        <v>0</v>
      </c>
      <c r="G1236" s="18" t="n">
        <v>80000</v>
      </c>
      <c r="H1236" s="18" t="n">
        <v>80000</v>
      </c>
      <c r="I1236" s="18" t="n">
        <v>0</v>
      </c>
      <c r="J1236" s="18">
        <f>ROUND(MIN(B1236/12,650000)*12*0.0915+MIN(B1236/12,1390000)*12*(0.0504+0)+B1236*0.005,0)</f>
        <v/>
      </c>
      <c r="K1236" s="18" t="n">
        <v>0</v>
      </c>
      <c r="L1236" s="18" t="n">
        <v>0</v>
      </c>
      <c r="M1236" s="18">
        <f>ROUND(IF(C1236&gt;=2026,IF(B1236&lt;741000,0,IF(B1236&lt;2191000,B1236-740000,IF(B1236&lt;2193000,1451000,IF(B1236&lt;2196000,1453000,IF(B1236&lt;2200000,1456000,IF(B1236&lt;3600000,ROUNDDOWN(B1236/4,-3)*2.8-80000,IF(B1236&lt;6600000,ROUNDDOWN(B1236/4,-3)*3.2-440000,IF(B1236&lt;8500000,ROUNDDOWN(B1236*0.9,0)-1100000,B1236-1950000)))))))),IF(B1236&lt;651000,0,IF(B1236&lt;1900000,B1236-650000,IF(B1236&lt;3600000,ROUNDDOWN(B1236/4,-3)*2.8-80000,IF(B1236&lt;6600000,ROUNDDOWN(B1236/4,-3)*3.2-440000,IF(B1236&lt;8500000,ROUNDDOWN(B1236*0.9,0)-1100000,B1236-1950000)))))),0)</f>
        <v/>
      </c>
      <c r="N1236" s="18">
        <f>IF(M1236&gt;23500000,NA(),IF(C1236&gt;=2026,IF(M1236&lt;=4890000,1040000,IF(M1236&lt;=6550000,670000,620000)),IF(M1236&lt;=1320000,950000,IF(M1236&lt;=3360000,880000,IF(M1236&lt;=4890000,680000,IF(M1236&lt;=6550000,630000,580000))))))</f>
        <v/>
      </c>
      <c r="O1236" s="18">
        <f>IF(F1236&lt;=0,IF(AND(D1236="はい",C1236&gt;=2026,C1236&lt;=2027),IF(E1236&lt;=0,0,IF(E1236&lt;=30000,E1236,IF(E1236&lt;=60000,ROUNDUP(E1236/2,0)+15000,IF(E1236&lt;=120000,ROUNDUP(E1236/4,0)+30000,60000)))),IF(E1236&lt;=0,0,IF(E1236&lt;=20000,E1236,IF(E1236&lt;=40000,ROUNDUP(E1236/2,0)+10000,IF(E1236&lt;=80000,ROUNDUP(E1236/4,0)+20000,40000))))),IF(E1236&lt;=0,IF(F1236&lt;=0,0,IF(F1236&lt;=25000,F1236,IF(F1236&lt;=50000,ROUNDUP(F1236/2,0)+12500,IF(F1236&lt;=100000,ROUNDUP(F1236/4,0)+25000,50000)))),MAX(IF(F1236&lt;=0,0,IF(F1236&lt;=25000,F1236,IF(F1236&lt;=50000,ROUNDUP(F1236/2,0)+12500,IF(F1236&lt;=100000,ROUNDUP(F1236/4,0)+25000,50000)))),MIN(IF(AND(D1236="はい",C1236&gt;=2026,C1236&lt;=2027),IF(E1236&lt;=0,0,IF(E1236&lt;=30000,E1236,IF(E1236&lt;=60000,ROUNDUP(E1236/2,0)+15000,IF(E1236&lt;=120000,ROUNDUP(E1236/4,0)+30000,60000)))),IF(E1236&lt;=0,0,IF(E1236&lt;=20000,E1236,IF(E1236&lt;=40000,ROUNDUP(E1236/2,0)+10000,IF(E1236&lt;=80000,ROUNDUP(E1236/4,0)+20000,40000)))))+IF(F1236&lt;=0,0,IF(F1236&lt;=25000,F1236,IF(F1236&lt;=50000,ROUNDUP(F1236/2,0)+12500,IF(F1236&lt;=100000,ROUNDUP(F1236/4,0)+25000,50000)))),IF(AND(D1236="はい",C1236&gt;=2026,C1236&lt;=2027),60000,40000)))))</f>
        <v/>
      </c>
      <c r="P1236" s="18">
        <f>IF(G1236&lt;=0,0,IF(G1236&lt;=20000,G1236,IF(G1236&lt;=40000,ROUNDUP(G1236/2,0)+10000,IF(G1236&lt;=80000,ROUNDUP(G1236/4,0)+20000,40000))))</f>
        <v/>
      </c>
      <c r="Q1236" s="18">
        <f>IF(I1236&lt;=0,IF(H1236&lt;=0,0,IF(H1236&lt;=20000,H1236,IF(H1236&lt;=40000,ROUNDUP(H1236/2,0)+10000,IF(H1236&lt;=80000,ROUNDUP(H1236/4,0)+20000,40000)))),IF(H1236&lt;=0,IF(I1236&lt;=0,0,IF(I1236&lt;=25000,I1236,IF(I1236&lt;=50000,ROUNDUP(I1236/2,0)+12500,IF(I1236&lt;=100000,ROUNDUP(I1236/4,0)+25000,50000)))),MAX(IF(I1236&lt;=0,0,IF(I1236&lt;=25000,I1236,IF(I1236&lt;=50000,ROUNDUP(I1236/2,0)+12500,IF(I1236&lt;=100000,ROUNDUP(I1236/4,0)+25000,50000)))),MIN(IF(H1236&lt;=0,0,IF(H1236&lt;=20000,H1236,IF(H1236&lt;=40000,ROUNDUP(H1236/2,0)+10000,IF(H1236&lt;=80000,ROUNDUP(H1236/4,0)+20000,40000))))+IF(I1236&lt;=0,0,IF(I1236&lt;=25000,I1236,IF(I1236&lt;=50000,ROUNDUP(I1236/2,0)+12500,IF(I1236&lt;=100000,ROUNDUP(I1236/4,0)+25000,50000)))),40000))))</f>
        <v/>
      </c>
      <c r="R1236" s="18">
        <f>MIN(120000,O1236+P1236+Q1236)</f>
        <v/>
      </c>
      <c r="S1236" s="18">
        <f>IF(F1236&lt;=0,IF(E1236&lt;=0,0,IF(E1236&lt;=12000,E1236,IF(E1236&lt;=32000,ROUNDUP(E1236/2,0)+6000,IF(E1236&lt;=56000,ROUNDUP(E1236/4,0)+14000,28000)))),IF(E1236&lt;=0,IF(F1236&lt;=0,0,IF(F1236&lt;=15000,F1236,IF(F1236&lt;=40000,ROUNDUP(F1236/2,0)+7500,IF(F1236&lt;=70000,ROUNDUP(F1236/4,0)+17500,35000)))),MAX(IF(F1236&lt;=0,0,IF(F1236&lt;=15000,F1236,IF(F1236&lt;=40000,ROUNDUP(F1236/2,0)+7500,IF(F1236&lt;=70000,ROUNDUP(F1236/4,0)+17500,35000)))),MIN(IF(E1236&lt;=0,0,IF(E1236&lt;=12000,E1236,IF(E1236&lt;=32000,ROUNDUP(E1236/2,0)+6000,IF(E1236&lt;=56000,ROUNDUP(E1236/4,0)+14000,28000))))+IF(F1236&lt;=0,0,IF(F1236&lt;=15000,F1236,IF(F1236&lt;=40000,ROUNDUP(F1236/2,0)+7500,IF(F1236&lt;=70000,ROUNDUP(F1236/4,0)+17500,35000)))),28000))))</f>
        <v/>
      </c>
      <c r="T1236" s="18">
        <f>IF(G1236&lt;=0,0,IF(G1236&lt;=12000,G1236,IF(G1236&lt;=32000,ROUNDUP(G1236/2,0)+6000,IF(G1236&lt;=56000,ROUNDUP(G1236/4,0)+14000,28000))))</f>
        <v/>
      </c>
      <c r="U1236" s="18">
        <f>IF(I1236&lt;=0,IF(H1236&lt;=0,0,IF(H1236&lt;=12000,H1236,IF(H1236&lt;=32000,ROUNDUP(H1236/2,0)+6000,IF(H1236&lt;=56000,ROUNDUP(H1236/4,0)+14000,28000)))),IF(H1236&lt;=0,IF(I1236&lt;=0,0,IF(I1236&lt;=15000,I1236,IF(I1236&lt;=40000,ROUNDUP(I1236/2,0)+7500,IF(I1236&lt;=70000,ROUNDUP(I1236/4,0)+17500,35000)))),MAX(IF(I1236&lt;=0,0,IF(I1236&lt;=15000,I1236,IF(I1236&lt;=40000,ROUNDUP(I1236/2,0)+7500,IF(I1236&lt;=70000,ROUNDUP(I1236/4,0)+17500,35000)))),MIN(IF(H1236&lt;=0,0,IF(H1236&lt;=12000,H1236,IF(H1236&lt;=32000,ROUNDUP(H1236/2,0)+6000,IF(H1236&lt;=56000,ROUNDUP(H1236/4,0)+14000,28000))))+IF(I1236&lt;=0,0,IF(I1236&lt;=15000,I1236,IF(I1236&lt;=40000,ROUNDUP(I1236/2,0)+7500,IF(I1236&lt;=70000,ROUNDUP(I1236/4,0)+17500,35000)))),28000))))</f>
        <v/>
      </c>
      <c r="V1236" s="18">
        <f>MIN(70000,S1236+T1236+U1236)</f>
        <v/>
      </c>
      <c r="W1236" s="18">
        <f>MAX(0,ROUNDDOWN(M1236-J1236-N1236-K1236-0,-3))</f>
        <v/>
      </c>
      <c r="X1236" s="18">
        <f>MAX(0,ROUNDDOWN(M1236-J1236-N1236-K1236-R1236,-3))</f>
        <v/>
      </c>
      <c r="Y1236" s="18">
        <f>IF(W1236&lt;=0,0,ROUNDDOWN((W1236*LOOKUP(W1236,{0,1950001,3300001,6950001,9000001,18000001,40000001},{0.05,0.1,0.2,0.23,0.33,0.4,0.45})-LOOKUP(W1236,{0,1950001,3300001,6950001,9000001,18000001,40000001},{0,97500,427500,636000,1536000,2796000,4796000}))*1.021,-2))</f>
        <v/>
      </c>
      <c r="Z1236" s="18">
        <f>IF(X1236&lt;=0,0,ROUNDDOWN((X1236*LOOKUP(X1236,{0,1950001,3300001,6950001,9000001,18000001,40000001},{0.05,0.1,0.2,0.23,0.33,0.4,0.45})-LOOKUP(X1236,{0,1950001,3300001,6950001,9000001,18000001,40000001},{0,97500,427500,636000,1536000,2796000,4796000}))*1.021,-2))</f>
        <v/>
      </c>
      <c r="AA1236" s="18">
        <f>MAX(0,ROUNDDOWN(M1236-J1236-430000-L1236-0,-3))</f>
        <v/>
      </c>
      <c r="AB1236" s="18">
        <f>MAX(0,ROUNDDOWN(M1236-J1236-430000-L1236-V1236,-3))</f>
        <v/>
      </c>
      <c r="AC1236" s="18">
        <f>IF(M1236&lt;=450000,0,MAX(0,ROUNDDOWN(AA1236*0.06-MIN(50000,AA1236)*0.03,-2))+MAX(0,ROUNDDOWN(AA1236*0.04-MIN(50000,AA1236)*0.02,-2)))</f>
        <v/>
      </c>
      <c r="AD1236" s="18">
        <f>IF(M1236&lt;=450000,0,MAX(0,ROUNDDOWN(AB1236*0.06-MIN(50000,AB1236)*0.03,-2))+MAX(0,ROUNDDOWN(AB1236*0.04-MIN(50000,AB1236)*0.02,-2)))</f>
        <v/>
      </c>
      <c r="AE1236" s="18">
        <f>Y1236-Z1236</f>
        <v/>
      </c>
      <c r="AF1236" s="18">
        <f>AC1236-AD1236</f>
        <v/>
      </c>
      <c r="AG1236" s="18">
        <f>AE1236+AF1236</f>
        <v/>
      </c>
      <c r="AH1236" s="20">
        <f>IF(W1236&lt;=0,0,LOOKUP(W1236,{0,1950001,3300001,6950001,9000001,18000001,40000001},{0.05,0.1,0.2,0.23,0.33,0.4,0.45}))</f>
        <v/>
      </c>
    </row>
    <row r="1237">
      <c r="A1237" t="inlineStr">
        <is>
          <t>1万円刻み 一般8万円</t>
        </is>
      </c>
      <c r="B1237" s="18">
        <f>'4_1万円刻み'!$A$386</f>
        <v/>
      </c>
      <c r="C1237" s="19" t="n">
        <v>2026</v>
      </c>
      <c r="D1237" t="inlineStr">
        <is>
          <t>いいえ</t>
        </is>
      </c>
      <c r="E1237" s="18" t="n">
        <v>80000</v>
      </c>
      <c r="F1237" s="18" t="n">
        <v>0</v>
      </c>
      <c r="G1237" s="18" t="n">
        <v>0</v>
      </c>
      <c r="H1237" s="18" t="n">
        <v>0</v>
      </c>
      <c r="I1237" s="18" t="n">
        <v>0</v>
      </c>
      <c r="J1237" s="18">
        <f>ROUND(MIN(B1237/12,650000)*12*0.0915+MIN(B1237/12,1390000)*12*(0.0504+0)+B1237*0.005,0)</f>
        <v/>
      </c>
      <c r="K1237" s="18" t="n">
        <v>0</v>
      </c>
      <c r="L1237" s="18" t="n">
        <v>0</v>
      </c>
      <c r="M1237" s="18">
        <f>ROUND(IF(C1237&gt;=2026,IF(B1237&lt;741000,0,IF(B1237&lt;2191000,B1237-740000,IF(B1237&lt;2193000,1451000,IF(B1237&lt;2196000,1453000,IF(B1237&lt;2200000,1456000,IF(B1237&lt;3600000,ROUNDDOWN(B1237/4,-3)*2.8-80000,IF(B1237&lt;6600000,ROUNDDOWN(B1237/4,-3)*3.2-440000,IF(B1237&lt;8500000,ROUNDDOWN(B1237*0.9,0)-1100000,B1237-1950000)))))))),IF(B1237&lt;651000,0,IF(B1237&lt;1900000,B1237-650000,IF(B1237&lt;3600000,ROUNDDOWN(B1237/4,-3)*2.8-80000,IF(B1237&lt;6600000,ROUNDDOWN(B1237/4,-3)*3.2-440000,IF(B1237&lt;8500000,ROUNDDOWN(B1237*0.9,0)-1100000,B1237-1950000)))))),0)</f>
        <v/>
      </c>
      <c r="N1237" s="18">
        <f>IF(M1237&gt;23500000,NA(),IF(C1237&gt;=2026,IF(M1237&lt;=4890000,1040000,IF(M1237&lt;=6550000,670000,620000)),IF(M1237&lt;=1320000,950000,IF(M1237&lt;=3360000,880000,IF(M1237&lt;=4890000,680000,IF(M1237&lt;=6550000,630000,580000))))))</f>
        <v/>
      </c>
      <c r="O1237" s="18">
        <f>IF(F1237&lt;=0,IF(AND(D1237="はい",C1237&gt;=2026,C1237&lt;=2027),IF(E1237&lt;=0,0,IF(E1237&lt;=30000,E1237,IF(E1237&lt;=60000,ROUNDUP(E1237/2,0)+15000,IF(E1237&lt;=120000,ROUNDUP(E1237/4,0)+30000,60000)))),IF(E1237&lt;=0,0,IF(E1237&lt;=20000,E1237,IF(E1237&lt;=40000,ROUNDUP(E1237/2,0)+10000,IF(E1237&lt;=80000,ROUNDUP(E1237/4,0)+20000,40000))))),IF(E1237&lt;=0,IF(F1237&lt;=0,0,IF(F1237&lt;=25000,F1237,IF(F1237&lt;=50000,ROUNDUP(F1237/2,0)+12500,IF(F1237&lt;=100000,ROUNDUP(F1237/4,0)+25000,50000)))),MAX(IF(F1237&lt;=0,0,IF(F1237&lt;=25000,F1237,IF(F1237&lt;=50000,ROUNDUP(F1237/2,0)+12500,IF(F1237&lt;=100000,ROUNDUP(F1237/4,0)+25000,50000)))),MIN(IF(AND(D1237="はい",C1237&gt;=2026,C1237&lt;=2027),IF(E1237&lt;=0,0,IF(E1237&lt;=30000,E1237,IF(E1237&lt;=60000,ROUNDUP(E1237/2,0)+15000,IF(E1237&lt;=120000,ROUNDUP(E1237/4,0)+30000,60000)))),IF(E1237&lt;=0,0,IF(E1237&lt;=20000,E1237,IF(E1237&lt;=40000,ROUNDUP(E1237/2,0)+10000,IF(E1237&lt;=80000,ROUNDUP(E1237/4,0)+20000,40000)))))+IF(F1237&lt;=0,0,IF(F1237&lt;=25000,F1237,IF(F1237&lt;=50000,ROUNDUP(F1237/2,0)+12500,IF(F1237&lt;=100000,ROUNDUP(F1237/4,0)+25000,50000)))),IF(AND(D1237="はい",C1237&gt;=2026,C1237&lt;=2027),60000,40000)))))</f>
        <v/>
      </c>
      <c r="P1237" s="18">
        <f>IF(G1237&lt;=0,0,IF(G1237&lt;=20000,G1237,IF(G1237&lt;=40000,ROUNDUP(G1237/2,0)+10000,IF(G1237&lt;=80000,ROUNDUP(G1237/4,0)+20000,40000))))</f>
        <v/>
      </c>
      <c r="Q1237" s="18">
        <f>IF(I1237&lt;=0,IF(H1237&lt;=0,0,IF(H1237&lt;=20000,H1237,IF(H1237&lt;=40000,ROUNDUP(H1237/2,0)+10000,IF(H1237&lt;=80000,ROUNDUP(H1237/4,0)+20000,40000)))),IF(H1237&lt;=0,IF(I1237&lt;=0,0,IF(I1237&lt;=25000,I1237,IF(I1237&lt;=50000,ROUNDUP(I1237/2,0)+12500,IF(I1237&lt;=100000,ROUNDUP(I1237/4,0)+25000,50000)))),MAX(IF(I1237&lt;=0,0,IF(I1237&lt;=25000,I1237,IF(I1237&lt;=50000,ROUNDUP(I1237/2,0)+12500,IF(I1237&lt;=100000,ROUNDUP(I1237/4,0)+25000,50000)))),MIN(IF(H1237&lt;=0,0,IF(H1237&lt;=20000,H1237,IF(H1237&lt;=40000,ROUNDUP(H1237/2,0)+10000,IF(H1237&lt;=80000,ROUNDUP(H1237/4,0)+20000,40000))))+IF(I1237&lt;=0,0,IF(I1237&lt;=25000,I1237,IF(I1237&lt;=50000,ROUNDUP(I1237/2,0)+12500,IF(I1237&lt;=100000,ROUNDUP(I1237/4,0)+25000,50000)))),40000))))</f>
        <v/>
      </c>
      <c r="R1237" s="18">
        <f>MIN(120000,O1237+P1237+Q1237)</f>
        <v/>
      </c>
      <c r="S1237" s="18">
        <f>IF(F1237&lt;=0,IF(E1237&lt;=0,0,IF(E1237&lt;=12000,E1237,IF(E1237&lt;=32000,ROUNDUP(E1237/2,0)+6000,IF(E1237&lt;=56000,ROUNDUP(E1237/4,0)+14000,28000)))),IF(E1237&lt;=0,IF(F1237&lt;=0,0,IF(F1237&lt;=15000,F1237,IF(F1237&lt;=40000,ROUNDUP(F1237/2,0)+7500,IF(F1237&lt;=70000,ROUNDUP(F1237/4,0)+17500,35000)))),MAX(IF(F1237&lt;=0,0,IF(F1237&lt;=15000,F1237,IF(F1237&lt;=40000,ROUNDUP(F1237/2,0)+7500,IF(F1237&lt;=70000,ROUNDUP(F1237/4,0)+17500,35000)))),MIN(IF(E1237&lt;=0,0,IF(E1237&lt;=12000,E1237,IF(E1237&lt;=32000,ROUNDUP(E1237/2,0)+6000,IF(E1237&lt;=56000,ROUNDUP(E1237/4,0)+14000,28000))))+IF(F1237&lt;=0,0,IF(F1237&lt;=15000,F1237,IF(F1237&lt;=40000,ROUNDUP(F1237/2,0)+7500,IF(F1237&lt;=70000,ROUNDUP(F1237/4,0)+17500,35000)))),28000))))</f>
        <v/>
      </c>
      <c r="T1237" s="18">
        <f>IF(G1237&lt;=0,0,IF(G1237&lt;=12000,G1237,IF(G1237&lt;=32000,ROUNDUP(G1237/2,0)+6000,IF(G1237&lt;=56000,ROUNDUP(G1237/4,0)+14000,28000))))</f>
        <v/>
      </c>
      <c r="U1237" s="18">
        <f>IF(I1237&lt;=0,IF(H1237&lt;=0,0,IF(H1237&lt;=12000,H1237,IF(H1237&lt;=32000,ROUNDUP(H1237/2,0)+6000,IF(H1237&lt;=56000,ROUNDUP(H1237/4,0)+14000,28000)))),IF(H1237&lt;=0,IF(I1237&lt;=0,0,IF(I1237&lt;=15000,I1237,IF(I1237&lt;=40000,ROUNDUP(I1237/2,0)+7500,IF(I1237&lt;=70000,ROUNDUP(I1237/4,0)+17500,35000)))),MAX(IF(I1237&lt;=0,0,IF(I1237&lt;=15000,I1237,IF(I1237&lt;=40000,ROUNDUP(I1237/2,0)+7500,IF(I1237&lt;=70000,ROUNDUP(I1237/4,0)+17500,35000)))),MIN(IF(H1237&lt;=0,0,IF(H1237&lt;=12000,H1237,IF(H1237&lt;=32000,ROUNDUP(H1237/2,0)+6000,IF(H1237&lt;=56000,ROUNDUP(H1237/4,0)+14000,28000))))+IF(I1237&lt;=0,0,IF(I1237&lt;=15000,I1237,IF(I1237&lt;=40000,ROUNDUP(I1237/2,0)+7500,IF(I1237&lt;=70000,ROUNDUP(I1237/4,0)+17500,35000)))),28000))))</f>
        <v/>
      </c>
      <c r="V1237" s="18">
        <f>MIN(70000,S1237+T1237+U1237)</f>
        <v/>
      </c>
      <c r="W1237" s="18">
        <f>MAX(0,ROUNDDOWN(M1237-J1237-N1237-K1237-0,-3))</f>
        <v/>
      </c>
      <c r="X1237" s="18">
        <f>MAX(0,ROUNDDOWN(M1237-J1237-N1237-K1237-R1237,-3))</f>
        <v/>
      </c>
      <c r="Y1237" s="18">
        <f>IF(W1237&lt;=0,0,ROUNDDOWN((W1237*LOOKUP(W1237,{0,1950001,3300001,6950001,9000001,18000001,40000001},{0.05,0.1,0.2,0.23,0.33,0.4,0.45})-LOOKUP(W1237,{0,1950001,3300001,6950001,9000001,18000001,40000001},{0,97500,427500,636000,1536000,2796000,4796000}))*1.021,-2))</f>
        <v/>
      </c>
      <c r="Z1237" s="18">
        <f>IF(X1237&lt;=0,0,ROUNDDOWN((X1237*LOOKUP(X1237,{0,1950001,3300001,6950001,9000001,18000001,40000001},{0.05,0.1,0.2,0.23,0.33,0.4,0.45})-LOOKUP(X1237,{0,1950001,3300001,6950001,9000001,18000001,40000001},{0,97500,427500,636000,1536000,2796000,4796000}))*1.021,-2))</f>
        <v/>
      </c>
      <c r="AA1237" s="18">
        <f>MAX(0,ROUNDDOWN(M1237-J1237-430000-L1237-0,-3))</f>
        <v/>
      </c>
      <c r="AB1237" s="18">
        <f>MAX(0,ROUNDDOWN(M1237-J1237-430000-L1237-V1237,-3))</f>
        <v/>
      </c>
      <c r="AC1237" s="18">
        <f>IF(M1237&lt;=450000,0,MAX(0,ROUNDDOWN(AA1237*0.06-MIN(50000,AA1237)*0.03,-2))+MAX(0,ROUNDDOWN(AA1237*0.04-MIN(50000,AA1237)*0.02,-2)))</f>
        <v/>
      </c>
      <c r="AD1237" s="18">
        <f>IF(M1237&lt;=450000,0,MAX(0,ROUNDDOWN(AB1237*0.06-MIN(50000,AB1237)*0.03,-2))+MAX(0,ROUNDDOWN(AB1237*0.04-MIN(50000,AB1237)*0.02,-2)))</f>
        <v/>
      </c>
      <c r="AE1237" s="18">
        <f>Y1237-Z1237</f>
        <v/>
      </c>
      <c r="AF1237" s="18">
        <f>AC1237-AD1237</f>
        <v/>
      </c>
      <c r="AG1237" s="18">
        <f>AE1237+AF1237</f>
        <v/>
      </c>
      <c r="AH1237" s="20">
        <f>IF(W1237&lt;=0,0,LOOKUP(W1237,{0,1950001,3300001,6950001,9000001,18000001,40000001},{0.05,0.1,0.2,0.23,0.33,0.4,0.45}))</f>
        <v/>
      </c>
    </row>
    <row r="1238">
      <c r="A1238" t="inlineStr">
        <is>
          <t>1万円刻み 特例あり一般12万円</t>
        </is>
      </c>
      <c r="B1238" s="18">
        <f>'4_1万円刻み'!$A$386</f>
        <v/>
      </c>
      <c r="C1238" s="19" t="n">
        <v>2026</v>
      </c>
      <c r="D1238" t="inlineStr">
        <is>
          <t>はい</t>
        </is>
      </c>
      <c r="E1238" s="18" t="n">
        <v>120000</v>
      </c>
      <c r="F1238" s="18" t="n">
        <v>0</v>
      </c>
      <c r="G1238" s="18" t="n">
        <v>0</v>
      </c>
      <c r="H1238" s="18" t="n">
        <v>0</v>
      </c>
      <c r="I1238" s="18" t="n">
        <v>0</v>
      </c>
      <c r="J1238" s="18">
        <f>ROUND(MIN(B1238/12,650000)*12*0.0915+MIN(B1238/12,1390000)*12*(0.0504+0)+B1238*0.005,0)</f>
        <v/>
      </c>
      <c r="K1238" s="18" t="n">
        <v>0</v>
      </c>
      <c r="L1238" s="18" t="n">
        <v>0</v>
      </c>
      <c r="M1238" s="18">
        <f>ROUND(IF(C1238&gt;=2026,IF(B1238&lt;741000,0,IF(B1238&lt;2191000,B1238-740000,IF(B1238&lt;2193000,1451000,IF(B1238&lt;2196000,1453000,IF(B1238&lt;2200000,1456000,IF(B1238&lt;3600000,ROUNDDOWN(B1238/4,-3)*2.8-80000,IF(B1238&lt;6600000,ROUNDDOWN(B1238/4,-3)*3.2-440000,IF(B1238&lt;8500000,ROUNDDOWN(B1238*0.9,0)-1100000,B1238-1950000)))))))),IF(B1238&lt;651000,0,IF(B1238&lt;1900000,B1238-650000,IF(B1238&lt;3600000,ROUNDDOWN(B1238/4,-3)*2.8-80000,IF(B1238&lt;6600000,ROUNDDOWN(B1238/4,-3)*3.2-440000,IF(B1238&lt;8500000,ROUNDDOWN(B1238*0.9,0)-1100000,B1238-1950000)))))),0)</f>
        <v/>
      </c>
      <c r="N1238" s="18">
        <f>IF(M1238&gt;23500000,NA(),IF(C1238&gt;=2026,IF(M1238&lt;=4890000,1040000,IF(M1238&lt;=6550000,670000,620000)),IF(M1238&lt;=1320000,950000,IF(M1238&lt;=3360000,880000,IF(M1238&lt;=4890000,680000,IF(M1238&lt;=6550000,630000,580000))))))</f>
        <v/>
      </c>
      <c r="O1238" s="18">
        <f>IF(F1238&lt;=0,IF(AND(D1238="はい",C1238&gt;=2026,C1238&lt;=2027),IF(E1238&lt;=0,0,IF(E1238&lt;=30000,E1238,IF(E1238&lt;=60000,ROUNDUP(E1238/2,0)+15000,IF(E1238&lt;=120000,ROUNDUP(E1238/4,0)+30000,60000)))),IF(E1238&lt;=0,0,IF(E1238&lt;=20000,E1238,IF(E1238&lt;=40000,ROUNDUP(E1238/2,0)+10000,IF(E1238&lt;=80000,ROUNDUP(E1238/4,0)+20000,40000))))),IF(E1238&lt;=0,IF(F1238&lt;=0,0,IF(F1238&lt;=25000,F1238,IF(F1238&lt;=50000,ROUNDUP(F1238/2,0)+12500,IF(F1238&lt;=100000,ROUNDUP(F1238/4,0)+25000,50000)))),MAX(IF(F1238&lt;=0,0,IF(F1238&lt;=25000,F1238,IF(F1238&lt;=50000,ROUNDUP(F1238/2,0)+12500,IF(F1238&lt;=100000,ROUNDUP(F1238/4,0)+25000,50000)))),MIN(IF(AND(D1238="はい",C1238&gt;=2026,C1238&lt;=2027),IF(E1238&lt;=0,0,IF(E1238&lt;=30000,E1238,IF(E1238&lt;=60000,ROUNDUP(E1238/2,0)+15000,IF(E1238&lt;=120000,ROUNDUP(E1238/4,0)+30000,60000)))),IF(E1238&lt;=0,0,IF(E1238&lt;=20000,E1238,IF(E1238&lt;=40000,ROUNDUP(E1238/2,0)+10000,IF(E1238&lt;=80000,ROUNDUP(E1238/4,0)+20000,40000)))))+IF(F1238&lt;=0,0,IF(F1238&lt;=25000,F1238,IF(F1238&lt;=50000,ROUNDUP(F1238/2,0)+12500,IF(F1238&lt;=100000,ROUNDUP(F1238/4,0)+25000,50000)))),IF(AND(D1238="はい",C1238&gt;=2026,C1238&lt;=2027),60000,40000)))))</f>
        <v/>
      </c>
      <c r="P1238" s="18">
        <f>IF(G1238&lt;=0,0,IF(G1238&lt;=20000,G1238,IF(G1238&lt;=40000,ROUNDUP(G1238/2,0)+10000,IF(G1238&lt;=80000,ROUNDUP(G1238/4,0)+20000,40000))))</f>
        <v/>
      </c>
      <c r="Q1238" s="18">
        <f>IF(I1238&lt;=0,IF(H1238&lt;=0,0,IF(H1238&lt;=20000,H1238,IF(H1238&lt;=40000,ROUNDUP(H1238/2,0)+10000,IF(H1238&lt;=80000,ROUNDUP(H1238/4,0)+20000,40000)))),IF(H1238&lt;=0,IF(I1238&lt;=0,0,IF(I1238&lt;=25000,I1238,IF(I1238&lt;=50000,ROUNDUP(I1238/2,0)+12500,IF(I1238&lt;=100000,ROUNDUP(I1238/4,0)+25000,50000)))),MAX(IF(I1238&lt;=0,0,IF(I1238&lt;=25000,I1238,IF(I1238&lt;=50000,ROUNDUP(I1238/2,0)+12500,IF(I1238&lt;=100000,ROUNDUP(I1238/4,0)+25000,50000)))),MIN(IF(H1238&lt;=0,0,IF(H1238&lt;=20000,H1238,IF(H1238&lt;=40000,ROUNDUP(H1238/2,0)+10000,IF(H1238&lt;=80000,ROUNDUP(H1238/4,0)+20000,40000))))+IF(I1238&lt;=0,0,IF(I1238&lt;=25000,I1238,IF(I1238&lt;=50000,ROUNDUP(I1238/2,0)+12500,IF(I1238&lt;=100000,ROUNDUP(I1238/4,0)+25000,50000)))),40000))))</f>
        <v/>
      </c>
      <c r="R1238" s="18">
        <f>MIN(120000,O1238+P1238+Q1238)</f>
        <v/>
      </c>
      <c r="S1238" s="18">
        <f>IF(F1238&lt;=0,IF(E1238&lt;=0,0,IF(E1238&lt;=12000,E1238,IF(E1238&lt;=32000,ROUNDUP(E1238/2,0)+6000,IF(E1238&lt;=56000,ROUNDUP(E1238/4,0)+14000,28000)))),IF(E1238&lt;=0,IF(F1238&lt;=0,0,IF(F1238&lt;=15000,F1238,IF(F1238&lt;=40000,ROUNDUP(F1238/2,0)+7500,IF(F1238&lt;=70000,ROUNDUP(F1238/4,0)+17500,35000)))),MAX(IF(F1238&lt;=0,0,IF(F1238&lt;=15000,F1238,IF(F1238&lt;=40000,ROUNDUP(F1238/2,0)+7500,IF(F1238&lt;=70000,ROUNDUP(F1238/4,0)+17500,35000)))),MIN(IF(E1238&lt;=0,0,IF(E1238&lt;=12000,E1238,IF(E1238&lt;=32000,ROUNDUP(E1238/2,0)+6000,IF(E1238&lt;=56000,ROUNDUP(E1238/4,0)+14000,28000))))+IF(F1238&lt;=0,0,IF(F1238&lt;=15000,F1238,IF(F1238&lt;=40000,ROUNDUP(F1238/2,0)+7500,IF(F1238&lt;=70000,ROUNDUP(F1238/4,0)+17500,35000)))),28000))))</f>
        <v/>
      </c>
      <c r="T1238" s="18">
        <f>IF(G1238&lt;=0,0,IF(G1238&lt;=12000,G1238,IF(G1238&lt;=32000,ROUNDUP(G1238/2,0)+6000,IF(G1238&lt;=56000,ROUNDUP(G1238/4,0)+14000,28000))))</f>
        <v/>
      </c>
      <c r="U1238" s="18">
        <f>IF(I1238&lt;=0,IF(H1238&lt;=0,0,IF(H1238&lt;=12000,H1238,IF(H1238&lt;=32000,ROUNDUP(H1238/2,0)+6000,IF(H1238&lt;=56000,ROUNDUP(H1238/4,0)+14000,28000)))),IF(H1238&lt;=0,IF(I1238&lt;=0,0,IF(I1238&lt;=15000,I1238,IF(I1238&lt;=40000,ROUNDUP(I1238/2,0)+7500,IF(I1238&lt;=70000,ROUNDUP(I1238/4,0)+17500,35000)))),MAX(IF(I1238&lt;=0,0,IF(I1238&lt;=15000,I1238,IF(I1238&lt;=40000,ROUNDUP(I1238/2,0)+7500,IF(I1238&lt;=70000,ROUNDUP(I1238/4,0)+17500,35000)))),MIN(IF(H1238&lt;=0,0,IF(H1238&lt;=12000,H1238,IF(H1238&lt;=32000,ROUNDUP(H1238/2,0)+6000,IF(H1238&lt;=56000,ROUNDUP(H1238/4,0)+14000,28000))))+IF(I1238&lt;=0,0,IF(I1238&lt;=15000,I1238,IF(I1238&lt;=40000,ROUNDUP(I1238/2,0)+7500,IF(I1238&lt;=70000,ROUNDUP(I1238/4,0)+17500,35000)))),28000))))</f>
        <v/>
      </c>
      <c r="V1238" s="18">
        <f>MIN(70000,S1238+T1238+U1238)</f>
        <v/>
      </c>
      <c r="W1238" s="18">
        <f>MAX(0,ROUNDDOWN(M1238-J1238-N1238-K1238-0,-3))</f>
        <v/>
      </c>
      <c r="X1238" s="18">
        <f>MAX(0,ROUNDDOWN(M1238-J1238-N1238-K1238-R1238,-3))</f>
        <v/>
      </c>
      <c r="Y1238" s="18">
        <f>IF(W1238&lt;=0,0,ROUNDDOWN((W1238*LOOKUP(W1238,{0,1950001,3300001,6950001,9000001,18000001,40000001},{0.05,0.1,0.2,0.23,0.33,0.4,0.45})-LOOKUP(W1238,{0,1950001,3300001,6950001,9000001,18000001,40000001},{0,97500,427500,636000,1536000,2796000,4796000}))*1.021,-2))</f>
        <v/>
      </c>
      <c r="Z1238" s="18">
        <f>IF(X1238&lt;=0,0,ROUNDDOWN((X1238*LOOKUP(X1238,{0,1950001,3300001,6950001,9000001,18000001,40000001},{0.05,0.1,0.2,0.23,0.33,0.4,0.45})-LOOKUP(X1238,{0,1950001,3300001,6950001,9000001,18000001,40000001},{0,97500,427500,636000,1536000,2796000,4796000}))*1.021,-2))</f>
        <v/>
      </c>
      <c r="AA1238" s="18">
        <f>MAX(0,ROUNDDOWN(M1238-J1238-430000-L1238-0,-3))</f>
        <v/>
      </c>
      <c r="AB1238" s="18">
        <f>MAX(0,ROUNDDOWN(M1238-J1238-430000-L1238-V1238,-3))</f>
        <v/>
      </c>
      <c r="AC1238" s="18">
        <f>IF(M1238&lt;=450000,0,MAX(0,ROUNDDOWN(AA1238*0.06-MIN(50000,AA1238)*0.03,-2))+MAX(0,ROUNDDOWN(AA1238*0.04-MIN(50000,AA1238)*0.02,-2)))</f>
        <v/>
      </c>
      <c r="AD1238" s="18">
        <f>IF(M1238&lt;=450000,0,MAX(0,ROUNDDOWN(AB1238*0.06-MIN(50000,AB1238)*0.03,-2))+MAX(0,ROUNDDOWN(AB1238*0.04-MIN(50000,AB1238)*0.02,-2)))</f>
        <v/>
      </c>
      <c r="AE1238" s="18">
        <f>Y1238-Z1238</f>
        <v/>
      </c>
      <c r="AF1238" s="18">
        <f>AC1238-AD1238</f>
        <v/>
      </c>
      <c r="AG1238" s="18">
        <f>AE1238+AF1238</f>
        <v/>
      </c>
      <c r="AH1238" s="20">
        <f>IF(W1238&lt;=0,0,LOOKUP(W1238,{0,1950001,3300001,6950001,9000001,18000001,40000001},{0.05,0.1,0.2,0.23,0.33,0.4,0.45}))</f>
        <v/>
      </c>
    </row>
    <row r="1239">
      <c r="A1239" t="inlineStr">
        <is>
          <t>1万円刻み 3区分8万円ずつ</t>
        </is>
      </c>
      <c r="B1239" s="18">
        <f>'4_1万円刻み'!$A$387</f>
        <v/>
      </c>
      <c r="C1239" s="19" t="n">
        <v>2026</v>
      </c>
      <c r="D1239" t="inlineStr">
        <is>
          <t>いいえ</t>
        </is>
      </c>
      <c r="E1239" s="18" t="n">
        <v>80000</v>
      </c>
      <c r="F1239" s="18" t="n">
        <v>0</v>
      </c>
      <c r="G1239" s="18" t="n">
        <v>80000</v>
      </c>
      <c r="H1239" s="18" t="n">
        <v>80000</v>
      </c>
      <c r="I1239" s="18" t="n">
        <v>0</v>
      </c>
      <c r="J1239" s="18">
        <f>ROUND(MIN(B1239/12,650000)*12*0.0915+MIN(B1239/12,1390000)*12*(0.0504+0)+B1239*0.005,0)</f>
        <v/>
      </c>
      <c r="K1239" s="18" t="n">
        <v>0</v>
      </c>
      <c r="L1239" s="18" t="n">
        <v>0</v>
      </c>
      <c r="M1239" s="18">
        <f>ROUND(IF(C1239&gt;=2026,IF(B1239&lt;741000,0,IF(B1239&lt;2191000,B1239-740000,IF(B1239&lt;2193000,1451000,IF(B1239&lt;2196000,1453000,IF(B1239&lt;2200000,1456000,IF(B1239&lt;3600000,ROUNDDOWN(B1239/4,-3)*2.8-80000,IF(B1239&lt;6600000,ROUNDDOWN(B1239/4,-3)*3.2-440000,IF(B1239&lt;8500000,ROUNDDOWN(B1239*0.9,0)-1100000,B1239-1950000)))))))),IF(B1239&lt;651000,0,IF(B1239&lt;1900000,B1239-650000,IF(B1239&lt;3600000,ROUNDDOWN(B1239/4,-3)*2.8-80000,IF(B1239&lt;6600000,ROUNDDOWN(B1239/4,-3)*3.2-440000,IF(B1239&lt;8500000,ROUNDDOWN(B1239*0.9,0)-1100000,B1239-1950000)))))),0)</f>
        <v/>
      </c>
      <c r="N1239" s="18">
        <f>IF(M1239&gt;23500000,NA(),IF(C1239&gt;=2026,IF(M1239&lt;=4890000,1040000,IF(M1239&lt;=6550000,670000,620000)),IF(M1239&lt;=1320000,950000,IF(M1239&lt;=3360000,880000,IF(M1239&lt;=4890000,680000,IF(M1239&lt;=6550000,630000,580000))))))</f>
        <v/>
      </c>
      <c r="O1239" s="18">
        <f>IF(F1239&lt;=0,IF(AND(D1239="はい",C1239&gt;=2026,C1239&lt;=2027),IF(E1239&lt;=0,0,IF(E1239&lt;=30000,E1239,IF(E1239&lt;=60000,ROUNDUP(E1239/2,0)+15000,IF(E1239&lt;=120000,ROUNDUP(E1239/4,0)+30000,60000)))),IF(E1239&lt;=0,0,IF(E1239&lt;=20000,E1239,IF(E1239&lt;=40000,ROUNDUP(E1239/2,0)+10000,IF(E1239&lt;=80000,ROUNDUP(E1239/4,0)+20000,40000))))),IF(E1239&lt;=0,IF(F1239&lt;=0,0,IF(F1239&lt;=25000,F1239,IF(F1239&lt;=50000,ROUNDUP(F1239/2,0)+12500,IF(F1239&lt;=100000,ROUNDUP(F1239/4,0)+25000,50000)))),MAX(IF(F1239&lt;=0,0,IF(F1239&lt;=25000,F1239,IF(F1239&lt;=50000,ROUNDUP(F1239/2,0)+12500,IF(F1239&lt;=100000,ROUNDUP(F1239/4,0)+25000,50000)))),MIN(IF(AND(D1239="はい",C1239&gt;=2026,C1239&lt;=2027),IF(E1239&lt;=0,0,IF(E1239&lt;=30000,E1239,IF(E1239&lt;=60000,ROUNDUP(E1239/2,0)+15000,IF(E1239&lt;=120000,ROUNDUP(E1239/4,0)+30000,60000)))),IF(E1239&lt;=0,0,IF(E1239&lt;=20000,E1239,IF(E1239&lt;=40000,ROUNDUP(E1239/2,0)+10000,IF(E1239&lt;=80000,ROUNDUP(E1239/4,0)+20000,40000)))))+IF(F1239&lt;=0,0,IF(F1239&lt;=25000,F1239,IF(F1239&lt;=50000,ROUNDUP(F1239/2,0)+12500,IF(F1239&lt;=100000,ROUNDUP(F1239/4,0)+25000,50000)))),IF(AND(D1239="はい",C1239&gt;=2026,C1239&lt;=2027),60000,40000)))))</f>
        <v/>
      </c>
      <c r="P1239" s="18">
        <f>IF(G1239&lt;=0,0,IF(G1239&lt;=20000,G1239,IF(G1239&lt;=40000,ROUNDUP(G1239/2,0)+10000,IF(G1239&lt;=80000,ROUNDUP(G1239/4,0)+20000,40000))))</f>
        <v/>
      </c>
      <c r="Q1239" s="18">
        <f>IF(I1239&lt;=0,IF(H1239&lt;=0,0,IF(H1239&lt;=20000,H1239,IF(H1239&lt;=40000,ROUNDUP(H1239/2,0)+10000,IF(H1239&lt;=80000,ROUNDUP(H1239/4,0)+20000,40000)))),IF(H1239&lt;=0,IF(I1239&lt;=0,0,IF(I1239&lt;=25000,I1239,IF(I1239&lt;=50000,ROUNDUP(I1239/2,0)+12500,IF(I1239&lt;=100000,ROUNDUP(I1239/4,0)+25000,50000)))),MAX(IF(I1239&lt;=0,0,IF(I1239&lt;=25000,I1239,IF(I1239&lt;=50000,ROUNDUP(I1239/2,0)+12500,IF(I1239&lt;=100000,ROUNDUP(I1239/4,0)+25000,50000)))),MIN(IF(H1239&lt;=0,0,IF(H1239&lt;=20000,H1239,IF(H1239&lt;=40000,ROUNDUP(H1239/2,0)+10000,IF(H1239&lt;=80000,ROUNDUP(H1239/4,0)+20000,40000))))+IF(I1239&lt;=0,0,IF(I1239&lt;=25000,I1239,IF(I1239&lt;=50000,ROUNDUP(I1239/2,0)+12500,IF(I1239&lt;=100000,ROUNDUP(I1239/4,0)+25000,50000)))),40000))))</f>
        <v/>
      </c>
      <c r="R1239" s="18">
        <f>MIN(120000,O1239+P1239+Q1239)</f>
        <v/>
      </c>
      <c r="S1239" s="18">
        <f>IF(F1239&lt;=0,IF(E1239&lt;=0,0,IF(E1239&lt;=12000,E1239,IF(E1239&lt;=32000,ROUNDUP(E1239/2,0)+6000,IF(E1239&lt;=56000,ROUNDUP(E1239/4,0)+14000,28000)))),IF(E1239&lt;=0,IF(F1239&lt;=0,0,IF(F1239&lt;=15000,F1239,IF(F1239&lt;=40000,ROUNDUP(F1239/2,0)+7500,IF(F1239&lt;=70000,ROUNDUP(F1239/4,0)+17500,35000)))),MAX(IF(F1239&lt;=0,0,IF(F1239&lt;=15000,F1239,IF(F1239&lt;=40000,ROUNDUP(F1239/2,0)+7500,IF(F1239&lt;=70000,ROUNDUP(F1239/4,0)+17500,35000)))),MIN(IF(E1239&lt;=0,0,IF(E1239&lt;=12000,E1239,IF(E1239&lt;=32000,ROUNDUP(E1239/2,0)+6000,IF(E1239&lt;=56000,ROUNDUP(E1239/4,0)+14000,28000))))+IF(F1239&lt;=0,0,IF(F1239&lt;=15000,F1239,IF(F1239&lt;=40000,ROUNDUP(F1239/2,0)+7500,IF(F1239&lt;=70000,ROUNDUP(F1239/4,0)+17500,35000)))),28000))))</f>
        <v/>
      </c>
      <c r="T1239" s="18">
        <f>IF(G1239&lt;=0,0,IF(G1239&lt;=12000,G1239,IF(G1239&lt;=32000,ROUNDUP(G1239/2,0)+6000,IF(G1239&lt;=56000,ROUNDUP(G1239/4,0)+14000,28000))))</f>
        <v/>
      </c>
      <c r="U1239" s="18">
        <f>IF(I1239&lt;=0,IF(H1239&lt;=0,0,IF(H1239&lt;=12000,H1239,IF(H1239&lt;=32000,ROUNDUP(H1239/2,0)+6000,IF(H1239&lt;=56000,ROUNDUP(H1239/4,0)+14000,28000)))),IF(H1239&lt;=0,IF(I1239&lt;=0,0,IF(I1239&lt;=15000,I1239,IF(I1239&lt;=40000,ROUNDUP(I1239/2,0)+7500,IF(I1239&lt;=70000,ROUNDUP(I1239/4,0)+17500,35000)))),MAX(IF(I1239&lt;=0,0,IF(I1239&lt;=15000,I1239,IF(I1239&lt;=40000,ROUNDUP(I1239/2,0)+7500,IF(I1239&lt;=70000,ROUNDUP(I1239/4,0)+17500,35000)))),MIN(IF(H1239&lt;=0,0,IF(H1239&lt;=12000,H1239,IF(H1239&lt;=32000,ROUNDUP(H1239/2,0)+6000,IF(H1239&lt;=56000,ROUNDUP(H1239/4,0)+14000,28000))))+IF(I1239&lt;=0,0,IF(I1239&lt;=15000,I1239,IF(I1239&lt;=40000,ROUNDUP(I1239/2,0)+7500,IF(I1239&lt;=70000,ROUNDUP(I1239/4,0)+17500,35000)))),28000))))</f>
        <v/>
      </c>
      <c r="V1239" s="18">
        <f>MIN(70000,S1239+T1239+U1239)</f>
        <v/>
      </c>
      <c r="W1239" s="18">
        <f>MAX(0,ROUNDDOWN(M1239-J1239-N1239-K1239-0,-3))</f>
        <v/>
      </c>
      <c r="X1239" s="18">
        <f>MAX(0,ROUNDDOWN(M1239-J1239-N1239-K1239-R1239,-3))</f>
        <v/>
      </c>
      <c r="Y1239" s="18">
        <f>IF(W1239&lt;=0,0,ROUNDDOWN((W1239*LOOKUP(W1239,{0,1950001,3300001,6950001,9000001,18000001,40000001},{0.05,0.1,0.2,0.23,0.33,0.4,0.45})-LOOKUP(W1239,{0,1950001,3300001,6950001,9000001,18000001,40000001},{0,97500,427500,636000,1536000,2796000,4796000}))*1.021,-2))</f>
        <v/>
      </c>
      <c r="Z1239" s="18">
        <f>IF(X1239&lt;=0,0,ROUNDDOWN((X1239*LOOKUP(X1239,{0,1950001,3300001,6950001,9000001,18000001,40000001},{0.05,0.1,0.2,0.23,0.33,0.4,0.45})-LOOKUP(X1239,{0,1950001,3300001,6950001,9000001,18000001,40000001},{0,97500,427500,636000,1536000,2796000,4796000}))*1.021,-2))</f>
        <v/>
      </c>
      <c r="AA1239" s="18">
        <f>MAX(0,ROUNDDOWN(M1239-J1239-430000-L1239-0,-3))</f>
        <v/>
      </c>
      <c r="AB1239" s="18">
        <f>MAX(0,ROUNDDOWN(M1239-J1239-430000-L1239-V1239,-3))</f>
        <v/>
      </c>
      <c r="AC1239" s="18">
        <f>IF(M1239&lt;=450000,0,MAX(0,ROUNDDOWN(AA1239*0.06-MIN(50000,AA1239)*0.03,-2))+MAX(0,ROUNDDOWN(AA1239*0.04-MIN(50000,AA1239)*0.02,-2)))</f>
        <v/>
      </c>
      <c r="AD1239" s="18">
        <f>IF(M1239&lt;=450000,0,MAX(0,ROUNDDOWN(AB1239*0.06-MIN(50000,AB1239)*0.03,-2))+MAX(0,ROUNDDOWN(AB1239*0.04-MIN(50000,AB1239)*0.02,-2)))</f>
        <v/>
      </c>
      <c r="AE1239" s="18">
        <f>Y1239-Z1239</f>
        <v/>
      </c>
      <c r="AF1239" s="18">
        <f>AC1239-AD1239</f>
        <v/>
      </c>
      <c r="AG1239" s="18">
        <f>AE1239+AF1239</f>
        <v/>
      </c>
      <c r="AH1239" s="20">
        <f>IF(W1239&lt;=0,0,LOOKUP(W1239,{0,1950001,3300001,6950001,9000001,18000001,40000001},{0.05,0.1,0.2,0.23,0.33,0.4,0.45}))</f>
        <v/>
      </c>
    </row>
    <row r="1240">
      <c r="A1240" t="inlineStr">
        <is>
          <t>1万円刻み 一般8万円</t>
        </is>
      </c>
      <c r="B1240" s="18">
        <f>'4_1万円刻み'!$A$387</f>
        <v/>
      </c>
      <c r="C1240" s="19" t="n">
        <v>2026</v>
      </c>
      <c r="D1240" t="inlineStr">
        <is>
          <t>いいえ</t>
        </is>
      </c>
      <c r="E1240" s="18" t="n">
        <v>80000</v>
      </c>
      <c r="F1240" s="18" t="n">
        <v>0</v>
      </c>
      <c r="G1240" s="18" t="n">
        <v>0</v>
      </c>
      <c r="H1240" s="18" t="n">
        <v>0</v>
      </c>
      <c r="I1240" s="18" t="n">
        <v>0</v>
      </c>
      <c r="J1240" s="18">
        <f>ROUND(MIN(B1240/12,650000)*12*0.0915+MIN(B1240/12,1390000)*12*(0.0504+0)+B1240*0.005,0)</f>
        <v/>
      </c>
      <c r="K1240" s="18" t="n">
        <v>0</v>
      </c>
      <c r="L1240" s="18" t="n">
        <v>0</v>
      </c>
      <c r="M1240" s="18">
        <f>ROUND(IF(C1240&gt;=2026,IF(B1240&lt;741000,0,IF(B1240&lt;2191000,B1240-740000,IF(B1240&lt;2193000,1451000,IF(B1240&lt;2196000,1453000,IF(B1240&lt;2200000,1456000,IF(B1240&lt;3600000,ROUNDDOWN(B1240/4,-3)*2.8-80000,IF(B1240&lt;6600000,ROUNDDOWN(B1240/4,-3)*3.2-440000,IF(B1240&lt;8500000,ROUNDDOWN(B1240*0.9,0)-1100000,B1240-1950000)))))))),IF(B1240&lt;651000,0,IF(B1240&lt;1900000,B1240-650000,IF(B1240&lt;3600000,ROUNDDOWN(B1240/4,-3)*2.8-80000,IF(B1240&lt;6600000,ROUNDDOWN(B1240/4,-3)*3.2-440000,IF(B1240&lt;8500000,ROUNDDOWN(B1240*0.9,0)-1100000,B1240-1950000)))))),0)</f>
        <v/>
      </c>
      <c r="N1240" s="18">
        <f>IF(M1240&gt;23500000,NA(),IF(C1240&gt;=2026,IF(M1240&lt;=4890000,1040000,IF(M1240&lt;=6550000,670000,620000)),IF(M1240&lt;=1320000,950000,IF(M1240&lt;=3360000,880000,IF(M1240&lt;=4890000,680000,IF(M1240&lt;=6550000,630000,580000))))))</f>
        <v/>
      </c>
      <c r="O1240" s="18">
        <f>IF(F1240&lt;=0,IF(AND(D1240="はい",C1240&gt;=2026,C1240&lt;=2027),IF(E1240&lt;=0,0,IF(E1240&lt;=30000,E1240,IF(E1240&lt;=60000,ROUNDUP(E1240/2,0)+15000,IF(E1240&lt;=120000,ROUNDUP(E1240/4,0)+30000,60000)))),IF(E1240&lt;=0,0,IF(E1240&lt;=20000,E1240,IF(E1240&lt;=40000,ROUNDUP(E1240/2,0)+10000,IF(E1240&lt;=80000,ROUNDUP(E1240/4,0)+20000,40000))))),IF(E1240&lt;=0,IF(F1240&lt;=0,0,IF(F1240&lt;=25000,F1240,IF(F1240&lt;=50000,ROUNDUP(F1240/2,0)+12500,IF(F1240&lt;=100000,ROUNDUP(F1240/4,0)+25000,50000)))),MAX(IF(F1240&lt;=0,0,IF(F1240&lt;=25000,F1240,IF(F1240&lt;=50000,ROUNDUP(F1240/2,0)+12500,IF(F1240&lt;=100000,ROUNDUP(F1240/4,0)+25000,50000)))),MIN(IF(AND(D1240="はい",C1240&gt;=2026,C1240&lt;=2027),IF(E1240&lt;=0,0,IF(E1240&lt;=30000,E1240,IF(E1240&lt;=60000,ROUNDUP(E1240/2,0)+15000,IF(E1240&lt;=120000,ROUNDUP(E1240/4,0)+30000,60000)))),IF(E1240&lt;=0,0,IF(E1240&lt;=20000,E1240,IF(E1240&lt;=40000,ROUNDUP(E1240/2,0)+10000,IF(E1240&lt;=80000,ROUNDUP(E1240/4,0)+20000,40000)))))+IF(F1240&lt;=0,0,IF(F1240&lt;=25000,F1240,IF(F1240&lt;=50000,ROUNDUP(F1240/2,0)+12500,IF(F1240&lt;=100000,ROUNDUP(F1240/4,0)+25000,50000)))),IF(AND(D1240="はい",C1240&gt;=2026,C1240&lt;=2027),60000,40000)))))</f>
        <v/>
      </c>
      <c r="P1240" s="18">
        <f>IF(G1240&lt;=0,0,IF(G1240&lt;=20000,G1240,IF(G1240&lt;=40000,ROUNDUP(G1240/2,0)+10000,IF(G1240&lt;=80000,ROUNDUP(G1240/4,0)+20000,40000))))</f>
        <v/>
      </c>
      <c r="Q1240" s="18">
        <f>IF(I1240&lt;=0,IF(H1240&lt;=0,0,IF(H1240&lt;=20000,H1240,IF(H1240&lt;=40000,ROUNDUP(H1240/2,0)+10000,IF(H1240&lt;=80000,ROUNDUP(H1240/4,0)+20000,40000)))),IF(H1240&lt;=0,IF(I1240&lt;=0,0,IF(I1240&lt;=25000,I1240,IF(I1240&lt;=50000,ROUNDUP(I1240/2,0)+12500,IF(I1240&lt;=100000,ROUNDUP(I1240/4,0)+25000,50000)))),MAX(IF(I1240&lt;=0,0,IF(I1240&lt;=25000,I1240,IF(I1240&lt;=50000,ROUNDUP(I1240/2,0)+12500,IF(I1240&lt;=100000,ROUNDUP(I1240/4,0)+25000,50000)))),MIN(IF(H1240&lt;=0,0,IF(H1240&lt;=20000,H1240,IF(H1240&lt;=40000,ROUNDUP(H1240/2,0)+10000,IF(H1240&lt;=80000,ROUNDUP(H1240/4,0)+20000,40000))))+IF(I1240&lt;=0,0,IF(I1240&lt;=25000,I1240,IF(I1240&lt;=50000,ROUNDUP(I1240/2,0)+12500,IF(I1240&lt;=100000,ROUNDUP(I1240/4,0)+25000,50000)))),40000))))</f>
        <v/>
      </c>
      <c r="R1240" s="18">
        <f>MIN(120000,O1240+P1240+Q1240)</f>
        <v/>
      </c>
      <c r="S1240" s="18">
        <f>IF(F1240&lt;=0,IF(E1240&lt;=0,0,IF(E1240&lt;=12000,E1240,IF(E1240&lt;=32000,ROUNDUP(E1240/2,0)+6000,IF(E1240&lt;=56000,ROUNDUP(E1240/4,0)+14000,28000)))),IF(E1240&lt;=0,IF(F1240&lt;=0,0,IF(F1240&lt;=15000,F1240,IF(F1240&lt;=40000,ROUNDUP(F1240/2,0)+7500,IF(F1240&lt;=70000,ROUNDUP(F1240/4,0)+17500,35000)))),MAX(IF(F1240&lt;=0,0,IF(F1240&lt;=15000,F1240,IF(F1240&lt;=40000,ROUNDUP(F1240/2,0)+7500,IF(F1240&lt;=70000,ROUNDUP(F1240/4,0)+17500,35000)))),MIN(IF(E1240&lt;=0,0,IF(E1240&lt;=12000,E1240,IF(E1240&lt;=32000,ROUNDUP(E1240/2,0)+6000,IF(E1240&lt;=56000,ROUNDUP(E1240/4,0)+14000,28000))))+IF(F1240&lt;=0,0,IF(F1240&lt;=15000,F1240,IF(F1240&lt;=40000,ROUNDUP(F1240/2,0)+7500,IF(F1240&lt;=70000,ROUNDUP(F1240/4,0)+17500,35000)))),28000))))</f>
        <v/>
      </c>
      <c r="T1240" s="18">
        <f>IF(G1240&lt;=0,0,IF(G1240&lt;=12000,G1240,IF(G1240&lt;=32000,ROUNDUP(G1240/2,0)+6000,IF(G1240&lt;=56000,ROUNDUP(G1240/4,0)+14000,28000))))</f>
        <v/>
      </c>
      <c r="U1240" s="18">
        <f>IF(I1240&lt;=0,IF(H1240&lt;=0,0,IF(H1240&lt;=12000,H1240,IF(H1240&lt;=32000,ROUNDUP(H1240/2,0)+6000,IF(H1240&lt;=56000,ROUNDUP(H1240/4,0)+14000,28000)))),IF(H1240&lt;=0,IF(I1240&lt;=0,0,IF(I1240&lt;=15000,I1240,IF(I1240&lt;=40000,ROUNDUP(I1240/2,0)+7500,IF(I1240&lt;=70000,ROUNDUP(I1240/4,0)+17500,35000)))),MAX(IF(I1240&lt;=0,0,IF(I1240&lt;=15000,I1240,IF(I1240&lt;=40000,ROUNDUP(I1240/2,0)+7500,IF(I1240&lt;=70000,ROUNDUP(I1240/4,0)+17500,35000)))),MIN(IF(H1240&lt;=0,0,IF(H1240&lt;=12000,H1240,IF(H1240&lt;=32000,ROUNDUP(H1240/2,0)+6000,IF(H1240&lt;=56000,ROUNDUP(H1240/4,0)+14000,28000))))+IF(I1240&lt;=0,0,IF(I1240&lt;=15000,I1240,IF(I1240&lt;=40000,ROUNDUP(I1240/2,0)+7500,IF(I1240&lt;=70000,ROUNDUP(I1240/4,0)+17500,35000)))),28000))))</f>
        <v/>
      </c>
      <c r="V1240" s="18">
        <f>MIN(70000,S1240+T1240+U1240)</f>
        <v/>
      </c>
      <c r="W1240" s="18">
        <f>MAX(0,ROUNDDOWN(M1240-J1240-N1240-K1240-0,-3))</f>
        <v/>
      </c>
      <c r="X1240" s="18">
        <f>MAX(0,ROUNDDOWN(M1240-J1240-N1240-K1240-R1240,-3))</f>
        <v/>
      </c>
      <c r="Y1240" s="18">
        <f>IF(W1240&lt;=0,0,ROUNDDOWN((W1240*LOOKUP(W1240,{0,1950001,3300001,6950001,9000001,18000001,40000001},{0.05,0.1,0.2,0.23,0.33,0.4,0.45})-LOOKUP(W1240,{0,1950001,3300001,6950001,9000001,18000001,40000001},{0,97500,427500,636000,1536000,2796000,4796000}))*1.021,-2))</f>
        <v/>
      </c>
      <c r="Z1240" s="18">
        <f>IF(X1240&lt;=0,0,ROUNDDOWN((X1240*LOOKUP(X1240,{0,1950001,3300001,6950001,9000001,18000001,40000001},{0.05,0.1,0.2,0.23,0.33,0.4,0.45})-LOOKUP(X1240,{0,1950001,3300001,6950001,9000001,18000001,40000001},{0,97500,427500,636000,1536000,2796000,4796000}))*1.021,-2))</f>
        <v/>
      </c>
      <c r="AA1240" s="18">
        <f>MAX(0,ROUNDDOWN(M1240-J1240-430000-L1240-0,-3))</f>
        <v/>
      </c>
      <c r="AB1240" s="18">
        <f>MAX(0,ROUNDDOWN(M1240-J1240-430000-L1240-V1240,-3))</f>
        <v/>
      </c>
      <c r="AC1240" s="18">
        <f>IF(M1240&lt;=450000,0,MAX(0,ROUNDDOWN(AA1240*0.06-MIN(50000,AA1240)*0.03,-2))+MAX(0,ROUNDDOWN(AA1240*0.04-MIN(50000,AA1240)*0.02,-2)))</f>
        <v/>
      </c>
      <c r="AD1240" s="18">
        <f>IF(M1240&lt;=450000,0,MAX(0,ROUNDDOWN(AB1240*0.06-MIN(50000,AB1240)*0.03,-2))+MAX(0,ROUNDDOWN(AB1240*0.04-MIN(50000,AB1240)*0.02,-2)))</f>
        <v/>
      </c>
      <c r="AE1240" s="18">
        <f>Y1240-Z1240</f>
        <v/>
      </c>
      <c r="AF1240" s="18">
        <f>AC1240-AD1240</f>
        <v/>
      </c>
      <c r="AG1240" s="18">
        <f>AE1240+AF1240</f>
        <v/>
      </c>
      <c r="AH1240" s="20">
        <f>IF(W1240&lt;=0,0,LOOKUP(W1240,{0,1950001,3300001,6950001,9000001,18000001,40000001},{0.05,0.1,0.2,0.23,0.33,0.4,0.45}))</f>
        <v/>
      </c>
    </row>
    <row r="1241">
      <c r="A1241" t="inlineStr">
        <is>
          <t>1万円刻み 特例あり一般12万円</t>
        </is>
      </c>
      <c r="B1241" s="18">
        <f>'4_1万円刻み'!$A$387</f>
        <v/>
      </c>
      <c r="C1241" s="19" t="n">
        <v>2026</v>
      </c>
      <c r="D1241" t="inlineStr">
        <is>
          <t>はい</t>
        </is>
      </c>
      <c r="E1241" s="18" t="n">
        <v>120000</v>
      </c>
      <c r="F1241" s="18" t="n">
        <v>0</v>
      </c>
      <c r="G1241" s="18" t="n">
        <v>0</v>
      </c>
      <c r="H1241" s="18" t="n">
        <v>0</v>
      </c>
      <c r="I1241" s="18" t="n">
        <v>0</v>
      </c>
      <c r="J1241" s="18">
        <f>ROUND(MIN(B1241/12,650000)*12*0.0915+MIN(B1241/12,1390000)*12*(0.0504+0)+B1241*0.005,0)</f>
        <v/>
      </c>
      <c r="K1241" s="18" t="n">
        <v>0</v>
      </c>
      <c r="L1241" s="18" t="n">
        <v>0</v>
      </c>
      <c r="M1241" s="18">
        <f>ROUND(IF(C1241&gt;=2026,IF(B1241&lt;741000,0,IF(B1241&lt;2191000,B1241-740000,IF(B1241&lt;2193000,1451000,IF(B1241&lt;2196000,1453000,IF(B1241&lt;2200000,1456000,IF(B1241&lt;3600000,ROUNDDOWN(B1241/4,-3)*2.8-80000,IF(B1241&lt;6600000,ROUNDDOWN(B1241/4,-3)*3.2-440000,IF(B1241&lt;8500000,ROUNDDOWN(B1241*0.9,0)-1100000,B1241-1950000)))))))),IF(B1241&lt;651000,0,IF(B1241&lt;1900000,B1241-650000,IF(B1241&lt;3600000,ROUNDDOWN(B1241/4,-3)*2.8-80000,IF(B1241&lt;6600000,ROUNDDOWN(B1241/4,-3)*3.2-440000,IF(B1241&lt;8500000,ROUNDDOWN(B1241*0.9,0)-1100000,B1241-1950000)))))),0)</f>
        <v/>
      </c>
      <c r="N1241" s="18">
        <f>IF(M1241&gt;23500000,NA(),IF(C1241&gt;=2026,IF(M1241&lt;=4890000,1040000,IF(M1241&lt;=6550000,670000,620000)),IF(M1241&lt;=1320000,950000,IF(M1241&lt;=3360000,880000,IF(M1241&lt;=4890000,680000,IF(M1241&lt;=6550000,630000,580000))))))</f>
        <v/>
      </c>
      <c r="O1241" s="18">
        <f>IF(F1241&lt;=0,IF(AND(D1241="はい",C1241&gt;=2026,C1241&lt;=2027),IF(E1241&lt;=0,0,IF(E1241&lt;=30000,E1241,IF(E1241&lt;=60000,ROUNDUP(E1241/2,0)+15000,IF(E1241&lt;=120000,ROUNDUP(E1241/4,0)+30000,60000)))),IF(E1241&lt;=0,0,IF(E1241&lt;=20000,E1241,IF(E1241&lt;=40000,ROUNDUP(E1241/2,0)+10000,IF(E1241&lt;=80000,ROUNDUP(E1241/4,0)+20000,40000))))),IF(E1241&lt;=0,IF(F1241&lt;=0,0,IF(F1241&lt;=25000,F1241,IF(F1241&lt;=50000,ROUNDUP(F1241/2,0)+12500,IF(F1241&lt;=100000,ROUNDUP(F1241/4,0)+25000,50000)))),MAX(IF(F1241&lt;=0,0,IF(F1241&lt;=25000,F1241,IF(F1241&lt;=50000,ROUNDUP(F1241/2,0)+12500,IF(F1241&lt;=100000,ROUNDUP(F1241/4,0)+25000,50000)))),MIN(IF(AND(D1241="はい",C1241&gt;=2026,C1241&lt;=2027),IF(E1241&lt;=0,0,IF(E1241&lt;=30000,E1241,IF(E1241&lt;=60000,ROUNDUP(E1241/2,0)+15000,IF(E1241&lt;=120000,ROUNDUP(E1241/4,0)+30000,60000)))),IF(E1241&lt;=0,0,IF(E1241&lt;=20000,E1241,IF(E1241&lt;=40000,ROUNDUP(E1241/2,0)+10000,IF(E1241&lt;=80000,ROUNDUP(E1241/4,0)+20000,40000)))))+IF(F1241&lt;=0,0,IF(F1241&lt;=25000,F1241,IF(F1241&lt;=50000,ROUNDUP(F1241/2,0)+12500,IF(F1241&lt;=100000,ROUNDUP(F1241/4,0)+25000,50000)))),IF(AND(D1241="はい",C1241&gt;=2026,C1241&lt;=2027),60000,40000)))))</f>
        <v/>
      </c>
      <c r="P1241" s="18">
        <f>IF(G1241&lt;=0,0,IF(G1241&lt;=20000,G1241,IF(G1241&lt;=40000,ROUNDUP(G1241/2,0)+10000,IF(G1241&lt;=80000,ROUNDUP(G1241/4,0)+20000,40000))))</f>
        <v/>
      </c>
      <c r="Q1241" s="18">
        <f>IF(I1241&lt;=0,IF(H1241&lt;=0,0,IF(H1241&lt;=20000,H1241,IF(H1241&lt;=40000,ROUNDUP(H1241/2,0)+10000,IF(H1241&lt;=80000,ROUNDUP(H1241/4,0)+20000,40000)))),IF(H1241&lt;=0,IF(I1241&lt;=0,0,IF(I1241&lt;=25000,I1241,IF(I1241&lt;=50000,ROUNDUP(I1241/2,0)+12500,IF(I1241&lt;=100000,ROUNDUP(I1241/4,0)+25000,50000)))),MAX(IF(I1241&lt;=0,0,IF(I1241&lt;=25000,I1241,IF(I1241&lt;=50000,ROUNDUP(I1241/2,0)+12500,IF(I1241&lt;=100000,ROUNDUP(I1241/4,0)+25000,50000)))),MIN(IF(H1241&lt;=0,0,IF(H1241&lt;=20000,H1241,IF(H1241&lt;=40000,ROUNDUP(H1241/2,0)+10000,IF(H1241&lt;=80000,ROUNDUP(H1241/4,0)+20000,40000))))+IF(I1241&lt;=0,0,IF(I1241&lt;=25000,I1241,IF(I1241&lt;=50000,ROUNDUP(I1241/2,0)+12500,IF(I1241&lt;=100000,ROUNDUP(I1241/4,0)+25000,50000)))),40000))))</f>
        <v/>
      </c>
      <c r="R1241" s="18">
        <f>MIN(120000,O1241+P1241+Q1241)</f>
        <v/>
      </c>
      <c r="S1241" s="18">
        <f>IF(F1241&lt;=0,IF(E1241&lt;=0,0,IF(E1241&lt;=12000,E1241,IF(E1241&lt;=32000,ROUNDUP(E1241/2,0)+6000,IF(E1241&lt;=56000,ROUNDUP(E1241/4,0)+14000,28000)))),IF(E1241&lt;=0,IF(F1241&lt;=0,0,IF(F1241&lt;=15000,F1241,IF(F1241&lt;=40000,ROUNDUP(F1241/2,0)+7500,IF(F1241&lt;=70000,ROUNDUP(F1241/4,0)+17500,35000)))),MAX(IF(F1241&lt;=0,0,IF(F1241&lt;=15000,F1241,IF(F1241&lt;=40000,ROUNDUP(F1241/2,0)+7500,IF(F1241&lt;=70000,ROUNDUP(F1241/4,0)+17500,35000)))),MIN(IF(E1241&lt;=0,0,IF(E1241&lt;=12000,E1241,IF(E1241&lt;=32000,ROUNDUP(E1241/2,0)+6000,IF(E1241&lt;=56000,ROUNDUP(E1241/4,0)+14000,28000))))+IF(F1241&lt;=0,0,IF(F1241&lt;=15000,F1241,IF(F1241&lt;=40000,ROUNDUP(F1241/2,0)+7500,IF(F1241&lt;=70000,ROUNDUP(F1241/4,0)+17500,35000)))),28000))))</f>
        <v/>
      </c>
      <c r="T1241" s="18">
        <f>IF(G1241&lt;=0,0,IF(G1241&lt;=12000,G1241,IF(G1241&lt;=32000,ROUNDUP(G1241/2,0)+6000,IF(G1241&lt;=56000,ROUNDUP(G1241/4,0)+14000,28000))))</f>
        <v/>
      </c>
      <c r="U1241" s="18">
        <f>IF(I1241&lt;=0,IF(H1241&lt;=0,0,IF(H1241&lt;=12000,H1241,IF(H1241&lt;=32000,ROUNDUP(H1241/2,0)+6000,IF(H1241&lt;=56000,ROUNDUP(H1241/4,0)+14000,28000)))),IF(H1241&lt;=0,IF(I1241&lt;=0,0,IF(I1241&lt;=15000,I1241,IF(I1241&lt;=40000,ROUNDUP(I1241/2,0)+7500,IF(I1241&lt;=70000,ROUNDUP(I1241/4,0)+17500,35000)))),MAX(IF(I1241&lt;=0,0,IF(I1241&lt;=15000,I1241,IF(I1241&lt;=40000,ROUNDUP(I1241/2,0)+7500,IF(I1241&lt;=70000,ROUNDUP(I1241/4,0)+17500,35000)))),MIN(IF(H1241&lt;=0,0,IF(H1241&lt;=12000,H1241,IF(H1241&lt;=32000,ROUNDUP(H1241/2,0)+6000,IF(H1241&lt;=56000,ROUNDUP(H1241/4,0)+14000,28000))))+IF(I1241&lt;=0,0,IF(I1241&lt;=15000,I1241,IF(I1241&lt;=40000,ROUNDUP(I1241/2,0)+7500,IF(I1241&lt;=70000,ROUNDUP(I1241/4,0)+17500,35000)))),28000))))</f>
        <v/>
      </c>
      <c r="V1241" s="18">
        <f>MIN(70000,S1241+T1241+U1241)</f>
        <v/>
      </c>
      <c r="W1241" s="18">
        <f>MAX(0,ROUNDDOWN(M1241-J1241-N1241-K1241-0,-3))</f>
        <v/>
      </c>
      <c r="X1241" s="18">
        <f>MAX(0,ROUNDDOWN(M1241-J1241-N1241-K1241-R1241,-3))</f>
        <v/>
      </c>
      <c r="Y1241" s="18">
        <f>IF(W1241&lt;=0,0,ROUNDDOWN((W1241*LOOKUP(W1241,{0,1950001,3300001,6950001,9000001,18000001,40000001},{0.05,0.1,0.2,0.23,0.33,0.4,0.45})-LOOKUP(W1241,{0,1950001,3300001,6950001,9000001,18000001,40000001},{0,97500,427500,636000,1536000,2796000,4796000}))*1.021,-2))</f>
        <v/>
      </c>
      <c r="Z1241" s="18">
        <f>IF(X1241&lt;=0,0,ROUNDDOWN((X1241*LOOKUP(X1241,{0,1950001,3300001,6950001,9000001,18000001,40000001},{0.05,0.1,0.2,0.23,0.33,0.4,0.45})-LOOKUP(X1241,{0,1950001,3300001,6950001,9000001,18000001,40000001},{0,97500,427500,636000,1536000,2796000,4796000}))*1.021,-2))</f>
        <v/>
      </c>
      <c r="AA1241" s="18">
        <f>MAX(0,ROUNDDOWN(M1241-J1241-430000-L1241-0,-3))</f>
        <v/>
      </c>
      <c r="AB1241" s="18">
        <f>MAX(0,ROUNDDOWN(M1241-J1241-430000-L1241-V1241,-3))</f>
        <v/>
      </c>
      <c r="AC1241" s="18">
        <f>IF(M1241&lt;=450000,0,MAX(0,ROUNDDOWN(AA1241*0.06-MIN(50000,AA1241)*0.03,-2))+MAX(0,ROUNDDOWN(AA1241*0.04-MIN(50000,AA1241)*0.02,-2)))</f>
        <v/>
      </c>
      <c r="AD1241" s="18">
        <f>IF(M1241&lt;=450000,0,MAX(0,ROUNDDOWN(AB1241*0.06-MIN(50000,AB1241)*0.03,-2))+MAX(0,ROUNDDOWN(AB1241*0.04-MIN(50000,AB1241)*0.02,-2)))</f>
        <v/>
      </c>
      <c r="AE1241" s="18">
        <f>Y1241-Z1241</f>
        <v/>
      </c>
      <c r="AF1241" s="18">
        <f>AC1241-AD1241</f>
        <v/>
      </c>
      <c r="AG1241" s="18">
        <f>AE1241+AF1241</f>
        <v/>
      </c>
      <c r="AH1241" s="20">
        <f>IF(W1241&lt;=0,0,LOOKUP(W1241,{0,1950001,3300001,6950001,9000001,18000001,40000001},{0.05,0.1,0.2,0.23,0.33,0.4,0.45}))</f>
        <v/>
      </c>
    </row>
    <row r="1242">
      <c r="A1242" t="inlineStr">
        <is>
          <t>1万円刻み 3区分8万円ずつ</t>
        </is>
      </c>
      <c r="B1242" s="18">
        <f>'4_1万円刻み'!$A$388</f>
        <v/>
      </c>
      <c r="C1242" s="19" t="n">
        <v>2026</v>
      </c>
      <c r="D1242" t="inlineStr">
        <is>
          <t>いいえ</t>
        </is>
      </c>
      <c r="E1242" s="18" t="n">
        <v>80000</v>
      </c>
      <c r="F1242" s="18" t="n">
        <v>0</v>
      </c>
      <c r="G1242" s="18" t="n">
        <v>80000</v>
      </c>
      <c r="H1242" s="18" t="n">
        <v>80000</v>
      </c>
      <c r="I1242" s="18" t="n">
        <v>0</v>
      </c>
      <c r="J1242" s="18">
        <f>ROUND(MIN(B1242/12,650000)*12*0.0915+MIN(B1242/12,1390000)*12*(0.0504+0)+B1242*0.005,0)</f>
        <v/>
      </c>
      <c r="K1242" s="18" t="n">
        <v>0</v>
      </c>
      <c r="L1242" s="18" t="n">
        <v>0</v>
      </c>
      <c r="M1242" s="18">
        <f>ROUND(IF(C1242&gt;=2026,IF(B1242&lt;741000,0,IF(B1242&lt;2191000,B1242-740000,IF(B1242&lt;2193000,1451000,IF(B1242&lt;2196000,1453000,IF(B1242&lt;2200000,1456000,IF(B1242&lt;3600000,ROUNDDOWN(B1242/4,-3)*2.8-80000,IF(B1242&lt;6600000,ROUNDDOWN(B1242/4,-3)*3.2-440000,IF(B1242&lt;8500000,ROUNDDOWN(B1242*0.9,0)-1100000,B1242-1950000)))))))),IF(B1242&lt;651000,0,IF(B1242&lt;1900000,B1242-650000,IF(B1242&lt;3600000,ROUNDDOWN(B1242/4,-3)*2.8-80000,IF(B1242&lt;6600000,ROUNDDOWN(B1242/4,-3)*3.2-440000,IF(B1242&lt;8500000,ROUNDDOWN(B1242*0.9,0)-1100000,B1242-1950000)))))),0)</f>
        <v/>
      </c>
      <c r="N1242" s="18">
        <f>IF(M1242&gt;23500000,NA(),IF(C1242&gt;=2026,IF(M1242&lt;=4890000,1040000,IF(M1242&lt;=6550000,670000,620000)),IF(M1242&lt;=1320000,950000,IF(M1242&lt;=3360000,880000,IF(M1242&lt;=4890000,680000,IF(M1242&lt;=6550000,630000,580000))))))</f>
        <v/>
      </c>
      <c r="O1242" s="18">
        <f>IF(F1242&lt;=0,IF(AND(D1242="はい",C1242&gt;=2026,C1242&lt;=2027),IF(E1242&lt;=0,0,IF(E1242&lt;=30000,E1242,IF(E1242&lt;=60000,ROUNDUP(E1242/2,0)+15000,IF(E1242&lt;=120000,ROUNDUP(E1242/4,0)+30000,60000)))),IF(E1242&lt;=0,0,IF(E1242&lt;=20000,E1242,IF(E1242&lt;=40000,ROUNDUP(E1242/2,0)+10000,IF(E1242&lt;=80000,ROUNDUP(E1242/4,0)+20000,40000))))),IF(E1242&lt;=0,IF(F1242&lt;=0,0,IF(F1242&lt;=25000,F1242,IF(F1242&lt;=50000,ROUNDUP(F1242/2,0)+12500,IF(F1242&lt;=100000,ROUNDUP(F1242/4,0)+25000,50000)))),MAX(IF(F1242&lt;=0,0,IF(F1242&lt;=25000,F1242,IF(F1242&lt;=50000,ROUNDUP(F1242/2,0)+12500,IF(F1242&lt;=100000,ROUNDUP(F1242/4,0)+25000,50000)))),MIN(IF(AND(D1242="はい",C1242&gt;=2026,C1242&lt;=2027),IF(E1242&lt;=0,0,IF(E1242&lt;=30000,E1242,IF(E1242&lt;=60000,ROUNDUP(E1242/2,0)+15000,IF(E1242&lt;=120000,ROUNDUP(E1242/4,0)+30000,60000)))),IF(E1242&lt;=0,0,IF(E1242&lt;=20000,E1242,IF(E1242&lt;=40000,ROUNDUP(E1242/2,0)+10000,IF(E1242&lt;=80000,ROUNDUP(E1242/4,0)+20000,40000)))))+IF(F1242&lt;=0,0,IF(F1242&lt;=25000,F1242,IF(F1242&lt;=50000,ROUNDUP(F1242/2,0)+12500,IF(F1242&lt;=100000,ROUNDUP(F1242/4,0)+25000,50000)))),IF(AND(D1242="はい",C1242&gt;=2026,C1242&lt;=2027),60000,40000)))))</f>
        <v/>
      </c>
      <c r="P1242" s="18">
        <f>IF(G1242&lt;=0,0,IF(G1242&lt;=20000,G1242,IF(G1242&lt;=40000,ROUNDUP(G1242/2,0)+10000,IF(G1242&lt;=80000,ROUNDUP(G1242/4,0)+20000,40000))))</f>
        <v/>
      </c>
      <c r="Q1242" s="18">
        <f>IF(I1242&lt;=0,IF(H1242&lt;=0,0,IF(H1242&lt;=20000,H1242,IF(H1242&lt;=40000,ROUNDUP(H1242/2,0)+10000,IF(H1242&lt;=80000,ROUNDUP(H1242/4,0)+20000,40000)))),IF(H1242&lt;=0,IF(I1242&lt;=0,0,IF(I1242&lt;=25000,I1242,IF(I1242&lt;=50000,ROUNDUP(I1242/2,0)+12500,IF(I1242&lt;=100000,ROUNDUP(I1242/4,0)+25000,50000)))),MAX(IF(I1242&lt;=0,0,IF(I1242&lt;=25000,I1242,IF(I1242&lt;=50000,ROUNDUP(I1242/2,0)+12500,IF(I1242&lt;=100000,ROUNDUP(I1242/4,0)+25000,50000)))),MIN(IF(H1242&lt;=0,0,IF(H1242&lt;=20000,H1242,IF(H1242&lt;=40000,ROUNDUP(H1242/2,0)+10000,IF(H1242&lt;=80000,ROUNDUP(H1242/4,0)+20000,40000))))+IF(I1242&lt;=0,0,IF(I1242&lt;=25000,I1242,IF(I1242&lt;=50000,ROUNDUP(I1242/2,0)+12500,IF(I1242&lt;=100000,ROUNDUP(I1242/4,0)+25000,50000)))),40000))))</f>
        <v/>
      </c>
      <c r="R1242" s="18">
        <f>MIN(120000,O1242+P1242+Q1242)</f>
        <v/>
      </c>
      <c r="S1242" s="18">
        <f>IF(F1242&lt;=0,IF(E1242&lt;=0,0,IF(E1242&lt;=12000,E1242,IF(E1242&lt;=32000,ROUNDUP(E1242/2,0)+6000,IF(E1242&lt;=56000,ROUNDUP(E1242/4,0)+14000,28000)))),IF(E1242&lt;=0,IF(F1242&lt;=0,0,IF(F1242&lt;=15000,F1242,IF(F1242&lt;=40000,ROUNDUP(F1242/2,0)+7500,IF(F1242&lt;=70000,ROUNDUP(F1242/4,0)+17500,35000)))),MAX(IF(F1242&lt;=0,0,IF(F1242&lt;=15000,F1242,IF(F1242&lt;=40000,ROUNDUP(F1242/2,0)+7500,IF(F1242&lt;=70000,ROUNDUP(F1242/4,0)+17500,35000)))),MIN(IF(E1242&lt;=0,0,IF(E1242&lt;=12000,E1242,IF(E1242&lt;=32000,ROUNDUP(E1242/2,0)+6000,IF(E1242&lt;=56000,ROUNDUP(E1242/4,0)+14000,28000))))+IF(F1242&lt;=0,0,IF(F1242&lt;=15000,F1242,IF(F1242&lt;=40000,ROUNDUP(F1242/2,0)+7500,IF(F1242&lt;=70000,ROUNDUP(F1242/4,0)+17500,35000)))),28000))))</f>
        <v/>
      </c>
      <c r="T1242" s="18">
        <f>IF(G1242&lt;=0,0,IF(G1242&lt;=12000,G1242,IF(G1242&lt;=32000,ROUNDUP(G1242/2,0)+6000,IF(G1242&lt;=56000,ROUNDUP(G1242/4,0)+14000,28000))))</f>
        <v/>
      </c>
      <c r="U1242" s="18">
        <f>IF(I1242&lt;=0,IF(H1242&lt;=0,0,IF(H1242&lt;=12000,H1242,IF(H1242&lt;=32000,ROUNDUP(H1242/2,0)+6000,IF(H1242&lt;=56000,ROUNDUP(H1242/4,0)+14000,28000)))),IF(H1242&lt;=0,IF(I1242&lt;=0,0,IF(I1242&lt;=15000,I1242,IF(I1242&lt;=40000,ROUNDUP(I1242/2,0)+7500,IF(I1242&lt;=70000,ROUNDUP(I1242/4,0)+17500,35000)))),MAX(IF(I1242&lt;=0,0,IF(I1242&lt;=15000,I1242,IF(I1242&lt;=40000,ROUNDUP(I1242/2,0)+7500,IF(I1242&lt;=70000,ROUNDUP(I1242/4,0)+17500,35000)))),MIN(IF(H1242&lt;=0,0,IF(H1242&lt;=12000,H1242,IF(H1242&lt;=32000,ROUNDUP(H1242/2,0)+6000,IF(H1242&lt;=56000,ROUNDUP(H1242/4,0)+14000,28000))))+IF(I1242&lt;=0,0,IF(I1242&lt;=15000,I1242,IF(I1242&lt;=40000,ROUNDUP(I1242/2,0)+7500,IF(I1242&lt;=70000,ROUNDUP(I1242/4,0)+17500,35000)))),28000))))</f>
        <v/>
      </c>
      <c r="V1242" s="18">
        <f>MIN(70000,S1242+T1242+U1242)</f>
        <v/>
      </c>
      <c r="W1242" s="18">
        <f>MAX(0,ROUNDDOWN(M1242-J1242-N1242-K1242-0,-3))</f>
        <v/>
      </c>
      <c r="X1242" s="18">
        <f>MAX(0,ROUNDDOWN(M1242-J1242-N1242-K1242-R1242,-3))</f>
        <v/>
      </c>
      <c r="Y1242" s="18">
        <f>IF(W1242&lt;=0,0,ROUNDDOWN((W1242*LOOKUP(W1242,{0,1950001,3300001,6950001,9000001,18000001,40000001},{0.05,0.1,0.2,0.23,0.33,0.4,0.45})-LOOKUP(W1242,{0,1950001,3300001,6950001,9000001,18000001,40000001},{0,97500,427500,636000,1536000,2796000,4796000}))*1.021,-2))</f>
        <v/>
      </c>
      <c r="Z1242" s="18">
        <f>IF(X1242&lt;=0,0,ROUNDDOWN((X1242*LOOKUP(X1242,{0,1950001,3300001,6950001,9000001,18000001,40000001},{0.05,0.1,0.2,0.23,0.33,0.4,0.45})-LOOKUP(X1242,{0,1950001,3300001,6950001,9000001,18000001,40000001},{0,97500,427500,636000,1536000,2796000,4796000}))*1.021,-2))</f>
        <v/>
      </c>
      <c r="AA1242" s="18">
        <f>MAX(0,ROUNDDOWN(M1242-J1242-430000-L1242-0,-3))</f>
        <v/>
      </c>
      <c r="AB1242" s="18">
        <f>MAX(0,ROUNDDOWN(M1242-J1242-430000-L1242-V1242,-3))</f>
        <v/>
      </c>
      <c r="AC1242" s="18">
        <f>IF(M1242&lt;=450000,0,MAX(0,ROUNDDOWN(AA1242*0.06-MIN(50000,AA1242)*0.03,-2))+MAX(0,ROUNDDOWN(AA1242*0.04-MIN(50000,AA1242)*0.02,-2)))</f>
        <v/>
      </c>
      <c r="AD1242" s="18">
        <f>IF(M1242&lt;=450000,0,MAX(0,ROUNDDOWN(AB1242*0.06-MIN(50000,AB1242)*0.03,-2))+MAX(0,ROUNDDOWN(AB1242*0.04-MIN(50000,AB1242)*0.02,-2)))</f>
        <v/>
      </c>
      <c r="AE1242" s="18">
        <f>Y1242-Z1242</f>
        <v/>
      </c>
      <c r="AF1242" s="18">
        <f>AC1242-AD1242</f>
        <v/>
      </c>
      <c r="AG1242" s="18">
        <f>AE1242+AF1242</f>
        <v/>
      </c>
      <c r="AH1242" s="20">
        <f>IF(W1242&lt;=0,0,LOOKUP(W1242,{0,1950001,3300001,6950001,9000001,18000001,40000001},{0.05,0.1,0.2,0.23,0.33,0.4,0.45}))</f>
        <v/>
      </c>
    </row>
    <row r="1243">
      <c r="A1243" t="inlineStr">
        <is>
          <t>1万円刻み 一般8万円</t>
        </is>
      </c>
      <c r="B1243" s="18">
        <f>'4_1万円刻み'!$A$388</f>
        <v/>
      </c>
      <c r="C1243" s="19" t="n">
        <v>2026</v>
      </c>
      <c r="D1243" t="inlineStr">
        <is>
          <t>いいえ</t>
        </is>
      </c>
      <c r="E1243" s="18" t="n">
        <v>80000</v>
      </c>
      <c r="F1243" s="18" t="n">
        <v>0</v>
      </c>
      <c r="G1243" s="18" t="n">
        <v>0</v>
      </c>
      <c r="H1243" s="18" t="n">
        <v>0</v>
      </c>
      <c r="I1243" s="18" t="n">
        <v>0</v>
      </c>
      <c r="J1243" s="18">
        <f>ROUND(MIN(B1243/12,650000)*12*0.0915+MIN(B1243/12,1390000)*12*(0.0504+0)+B1243*0.005,0)</f>
        <v/>
      </c>
      <c r="K1243" s="18" t="n">
        <v>0</v>
      </c>
      <c r="L1243" s="18" t="n">
        <v>0</v>
      </c>
      <c r="M1243" s="18">
        <f>ROUND(IF(C1243&gt;=2026,IF(B1243&lt;741000,0,IF(B1243&lt;2191000,B1243-740000,IF(B1243&lt;2193000,1451000,IF(B1243&lt;2196000,1453000,IF(B1243&lt;2200000,1456000,IF(B1243&lt;3600000,ROUNDDOWN(B1243/4,-3)*2.8-80000,IF(B1243&lt;6600000,ROUNDDOWN(B1243/4,-3)*3.2-440000,IF(B1243&lt;8500000,ROUNDDOWN(B1243*0.9,0)-1100000,B1243-1950000)))))))),IF(B1243&lt;651000,0,IF(B1243&lt;1900000,B1243-650000,IF(B1243&lt;3600000,ROUNDDOWN(B1243/4,-3)*2.8-80000,IF(B1243&lt;6600000,ROUNDDOWN(B1243/4,-3)*3.2-440000,IF(B1243&lt;8500000,ROUNDDOWN(B1243*0.9,0)-1100000,B1243-1950000)))))),0)</f>
        <v/>
      </c>
      <c r="N1243" s="18">
        <f>IF(M1243&gt;23500000,NA(),IF(C1243&gt;=2026,IF(M1243&lt;=4890000,1040000,IF(M1243&lt;=6550000,670000,620000)),IF(M1243&lt;=1320000,950000,IF(M1243&lt;=3360000,880000,IF(M1243&lt;=4890000,680000,IF(M1243&lt;=6550000,630000,580000))))))</f>
        <v/>
      </c>
      <c r="O1243" s="18">
        <f>IF(F1243&lt;=0,IF(AND(D1243="はい",C1243&gt;=2026,C1243&lt;=2027),IF(E1243&lt;=0,0,IF(E1243&lt;=30000,E1243,IF(E1243&lt;=60000,ROUNDUP(E1243/2,0)+15000,IF(E1243&lt;=120000,ROUNDUP(E1243/4,0)+30000,60000)))),IF(E1243&lt;=0,0,IF(E1243&lt;=20000,E1243,IF(E1243&lt;=40000,ROUNDUP(E1243/2,0)+10000,IF(E1243&lt;=80000,ROUNDUP(E1243/4,0)+20000,40000))))),IF(E1243&lt;=0,IF(F1243&lt;=0,0,IF(F1243&lt;=25000,F1243,IF(F1243&lt;=50000,ROUNDUP(F1243/2,0)+12500,IF(F1243&lt;=100000,ROUNDUP(F1243/4,0)+25000,50000)))),MAX(IF(F1243&lt;=0,0,IF(F1243&lt;=25000,F1243,IF(F1243&lt;=50000,ROUNDUP(F1243/2,0)+12500,IF(F1243&lt;=100000,ROUNDUP(F1243/4,0)+25000,50000)))),MIN(IF(AND(D1243="はい",C1243&gt;=2026,C1243&lt;=2027),IF(E1243&lt;=0,0,IF(E1243&lt;=30000,E1243,IF(E1243&lt;=60000,ROUNDUP(E1243/2,0)+15000,IF(E1243&lt;=120000,ROUNDUP(E1243/4,0)+30000,60000)))),IF(E1243&lt;=0,0,IF(E1243&lt;=20000,E1243,IF(E1243&lt;=40000,ROUNDUP(E1243/2,0)+10000,IF(E1243&lt;=80000,ROUNDUP(E1243/4,0)+20000,40000)))))+IF(F1243&lt;=0,0,IF(F1243&lt;=25000,F1243,IF(F1243&lt;=50000,ROUNDUP(F1243/2,0)+12500,IF(F1243&lt;=100000,ROUNDUP(F1243/4,0)+25000,50000)))),IF(AND(D1243="はい",C1243&gt;=2026,C1243&lt;=2027),60000,40000)))))</f>
        <v/>
      </c>
      <c r="P1243" s="18">
        <f>IF(G1243&lt;=0,0,IF(G1243&lt;=20000,G1243,IF(G1243&lt;=40000,ROUNDUP(G1243/2,0)+10000,IF(G1243&lt;=80000,ROUNDUP(G1243/4,0)+20000,40000))))</f>
        <v/>
      </c>
      <c r="Q1243" s="18">
        <f>IF(I1243&lt;=0,IF(H1243&lt;=0,0,IF(H1243&lt;=20000,H1243,IF(H1243&lt;=40000,ROUNDUP(H1243/2,0)+10000,IF(H1243&lt;=80000,ROUNDUP(H1243/4,0)+20000,40000)))),IF(H1243&lt;=0,IF(I1243&lt;=0,0,IF(I1243&lt;=25000,I1243,IF(I1243&lt;=50000,ROUNDUP(I1243/2,0)+12500,IF(I1243&lt;=100000,ROUNDUP(I1243/4,0)+25000,50000)))),MAX(IF(I1243&lt;=0,0,IF(I1243&lt;=25000,I1243,IF(I1243&lt;=50000,ROUNDUP(I1243/2,0)+12500,IF(I1243&lt;=100000,ROUNDUP(I1243/4,0)+25000,50000)))),MIN(IF(H1243&lt;=0,0,IF(H1243&lt;=20000,H1243,IF(H1243&lt;=40000,ROUNDUP(H1243/2,0)+10000,IF(H1243&lt;=80000,ROUNDUP(H1243/4,0)+20000,40000))))+IF(I1243&lt;=0,0,IF(I1243&lt;=25000,I1243,IF(I1243&lt;=50000,ROUNDUP(I1243/2,0)+12500,IF(I1243&lt;=100000,ROUNDUP(I1243/4,0)+25000,50000)))),40000))))</f>
        <v/>
      </c>
      <c r="R1243" s="18">
        <f>MIN(120000,O1243+P1243+Q1243)</f>
        <v/>
      </c>
      <c r="S1243" s="18">
        <f>IF(F1243&lt;=0,IF(E1243&lt;=0,0,IF(E1243&lt;=12000,E1243,IF(E1243&lt;=32000,ROUNDUP(E1243/2,0)+6000,IF(E1243&lt;=56000,ROUNDUP(E1243/4,0)+14000,28000)))),IF(E1243&lt;=0,IF(F1243&lt;=0,0,IF(F1243&lt;=15000,F1243,IF(F1243&lt;=40000,ROUNDUP(F1243/2,0)+7500,IF(F1243&lt;=70000,ROUNDUP(F1243/4,0)+17500,35000)))),MAX(IF(F1243&lt;=0,0,IF(F1243&lt;=15000,F1243,IF(F1243&lt;=40000,ROUNDUP(F1243/2,0)+7500,IF(F1243&lt;=70000,ROUNDUP(F1243/4,0)+17500,35000)))),MIN(IF(E1243&lt;=0,0,IF(E1243&lt;=12000,E1243,IF(E1243&lt;=32000,ROUNDUP(E1243/2,0)+6000,IF(E1243&lt;=56000,ROUNDUP(E1243/4,0)+14000,28000))))+IF(F1243&lt;=0,0,IF(F1243&lt;=15000,F1243,IF(F1243&lt;=40000,ROUNDUP(F1243/2,0)+7500,IF(F1243&lt;=70000,ROUNDUP(F1243/4,0)+17500,35000)))),28000))))</f>
        <v/>
      </c>
      <c r="T1243" s="18">
        <f>IF(G1243&lt;=0,0,IF(G1243&lt;=12000,G1243,IF(G1243&lt;=32000,ROUNDUP(G1243/2,0)+6000,IF(G1243&lt;=56000,ROUNDUP(G1243/4,0)+14000,28000))))</f>
        <v/>
      </c>
      <c r="U1243" s="18">
        <f>IF(I1243&lt;=0,IF(H1243&lt;=0,0,IF(H1243&lt;=12000,H1243,IF(H1243&lt;=32000,ROUNDUP(H1243/2,0)+6000,IF(H1243&lt;=56000,ROUNDUP(H1243/4,0)+14000,28000)))),IF(H1243&lt;=0,IF(I1243&lt;=0,0,IF(I1243&lt;=15000,I1243,IF(I1243&lt;=40000,ROUNDUP(I1243/2,0)+7500,IF(I1243&lt;=70000,ROUNDUP(I1243/4,0)+17500,35000)))),MAX(IF(I1243&lt;=0,0,IF(I1243&lt;=15000,I1243,IF(I1243&lt;=40000,ROUNDUP(I1243/2,0)+7500,IF(I1243&lt;=70000,ROUNDUP(I1243/4,0)+17500,35000)))),MIN(IF(H1243&lt;=0,0,IF(H1243&lt;=12000,H1243,IF(H1243&lt;=32000,ROUNDUP(H1243/2,0)+6000,IF(H1243&lt;=56000,ROUNDUP(H1243/4,0)+14000,28000))))+IF(I1243&lt;=0,0,IF(I1243&lt;=15000,I1243,IF(I1243&lt;=40000,ROUNDUP(I1243/2,0)+7500,IF(I1243&lt;=70000,ROUNDUP(I1243/4,0)+17500,35000)))),28000))))</f>
        <v/>
      </c>
      <c r="V1243" s="18">
        <f>MIN(70000,S1243+T1243+U1243)</f>
        <v/>
      </c>
      <c r="W1243" s="18">
        <f>MAX(0,ROUNDDOWN(M1243-J1243-N1243-K1243-0,-3))</f>
        <v/>
      </c>
      <c r="X1243" s="18">
        <f>MAX(0,ROUNDDOWN(M1243-J1243-N1243-K1243-R1243,-3))</f>
        <v/>
      </c>
      <c r="Y1243" s="18">
        <f>IF(W1243&lt;=0,0,ROUNDDOWN((W1243*LOOKUP(W1243,{0,1950001,3300001,6950001,9000001,18000001,40000001},{0.05,0.1,0.2,0.23,0.33,0.4,0.45})-LOOKUP(W1243,{0,1950001,3300001,6950001,9000001,18000001,40000001},{0,97500,427500,636000,1536000,2796000,4796000}))*1.021,-2))</f>
        <v/>
      </c>
      <c r="Z1243" s="18">
        <f>IF(X1243&lt;=0,0,ROUNDDOWN((X1243*LOOKUP(X1243,{0,1950001,3300001,6950001,9000001,18000001,40000001},{0.05,0.1,0.2,0.23,0.33,0.4,0.45})-LOOKUP(X1243,{0,1950001,3300001,6950001,9000001,18000001,40000001},{0,97500,427500,636000,1536000,2796000,4796000}))*1.021,-2))</f>
        <v/>
      </c>
      <c r="AA1243" s="18">
        <f>MAX(0,ROUNDDOWN(M1243-J1243-430000-L1243-0,-3))</f>
        <v/>
      </c>
      <c r="AB1243" s="18">
        <f>MAX(0,ROUNDDOWN(M1243-J1243-430000-L1243-V1243,-3))</f>
        <v/>
      </c>
      <c r="AC1243" s="18">
        <f>IF(M1243&lt;=450000,0,MAX(0,ROUNDDOWN(AA1243*0.06-MIN(50000,AA1243)*0.03,-2))+MAX(0,ROUNDDOWN(AA1243*0.04-MIN(50000,AA1243)*0.02,-2)))</f>
        <v/>
      </c>
      <c r="AD1243" s="18">
        <f>IF(M1243&lt;=450000,0,MAX(0,ROUNDDOWN(AB1243*0.06-MIN(50000,AB1243)*0.03,-2))+MAX(0,ROUNDDOWN(AB1243*0.04-MIN(50000,AB1243)*0.02,-2)))</f>
        <v/>
      </c>
      <c r="AE1243" s="18">
        <f>Y1243-Z1243</f>
        <v/>
      </c>
      <c r="AF1243" s="18">
        <f>AC1243-AD1243</f>
        <v/>
      </c>
      <c r="AG1243" s="18">
        <f>AE1243+AF1243</f>
        <v/>
      </c>
      <c r="AH1243" s="20">
        <f>IF(W1243&lt;=0,0,LOOKUP(W1243,{0,1950001,3300001,6950001,9000001,18000001,40000001},{0.05,0.1,0.2,0.23,0.33,0.4,0.45}))</f>
        <v/>
      </c>
    </row>
    <row r="1244">
      <c r="A1244" t="inlineStr">
        <is>
          <t>1万円刻み 特例あり一般12万円</t>
        </is>
      </c>
      <c r="B1244" s="18">
        <f>'4_1万円刻み'!$A$388</f>
        <v/>
      </c>
      <c r="C1244" s="19" t="n">
        <v>2026</v>
      </c>
      <c r="D1244" t="inlineStr">
        <is>
          <t>はい</t>
        </is>
      </c>
      <c r="E1244" s="18" t="n">
        <v>120000</v>
      </c>
      <c r="F1244" s="18" t="n">
        <v>0</v>
      </c>
      <c r="G1244" s="18" t="n">
        <v>0</v>
      </c>
      <c r="H1244" s="18" t="n">
        <v>0</v>
      </c>
      <c r="I1244" s="18" t="n">
        <v>0</v>
      </c>
      <c r="J1244" s="18">
        <f>ROUND(MIN(B1244/12,650000)*12*0.0915+MIN(B1244/12,1390000)*12*(0.0504+0)+B1244*0.005,0)</f>
        <v/>
      </c>
      <c r="K1244" s="18" t="n">
        <v>0</v>
      </c>
      <c r="L1244" s="18" t="n">
        <v>0</v>
      </c>
      <c r="M1244" s="18">
        <f>ROUND(IF(C1244&gt;=2026,IF(B1244&lt;741000,0,IF(B1244&lt;2191000,B1244-740000,IF(B1244&lt;2193000,1451000,IF(B1244&lt;2196000,1453000,IF(B1244&lt;2200000,1456000,IF(B1244&lt;3600000,ROUNDDOWN(B1244/4,-3)*2.8-80000,IF(B1244&lt;6600000,ROUNDDOWN(B1244/4,-3)*3.2-440000,IF(B1244&lt;8500000,ROUNDDOWN(B1244*0.9,0)-1100000,B1244-1950000)))))))),IF(B1244&lt;651000,0,IF(B1244&lt;1900000,B1244-650000,IF(B1244&lt;3600000,ROUNDDOWN(B1244/4,-3)*2.8-80000,IF(B1244&lt;6600000,ROUNDDOWN(B1244/4,-3)*3.2-440000,IF(B1244&lt;8500000,ROUNDDOWN(B1244*0.9,0)-1100000,B1244-1950000)))))),0)</f>
        <v/>
      </c>
      <c r="N1244" s="18">
        <f>IF(M1244&gt;23500000,NA(),IF(C1244&gt;=2026,IF(M1244&lt;=4890000,1040000,IF(M1244&lt;=6550000,670000,620000)),IF(M1244&lt;=1320000,950000,IF(M1244&lt;=3360000,880000,IF(M1244&lt;=4890000,680000,IF(M1244&lt;=6550000,630000,580000))))))</f>
        <v/>
      </c>
      <c r="O1244" s="18">
        <f>IF(F1244&lt;=0,IF(AND(D1244="はい",C1244&gt;=2026,C1244&lt;=2027),IF(E1244&lt;=0,0,IF(E1244&lt;=30000,E1244,IF(E1244&lt;=60000,ROUNDUP(E1244/2,0)+15000,IF(E1244&lt;=120000,ROUNDUP(E1244/4,0)+30000,60000)))),IF(E1244&lt;=0,0,IF(E1244&lt;=20000,E1244,IF(E1244&lt;=40000,ROUNDUP(E1244/2,0)+10000,IF(E1244&lt;=80000,ROUNDUP(E1244/4,0)+20000,40000))))),IF(E1244&lt;=0,IF(F1244&lt;=0,0,IF(F1244&lt;=25000,F1244,IF(F1244&lt;=50000,ROUNDUP(F1244/2,0)+12500,IF(F1244&lt;=100000,ROUNDUP(F1244/4,0)+25000,50000)))),MAX(IF(F1244&lt;=0,0,IF(F1244&lt;=25000,F1244,IF(F1244&lt;=50000,ROUNDUP(F1244/2,0)+12500,IF(F1244&lt;=100000,ROUNDUP(F1244/4,0)+25000,50000)))),MIN(IF(AND(D1244="はい",C1244&gt;=2026,C1244&lt;=2027),IF(E1244&lt;=0,0,IF(E1244&lt;=30000,E1244,IF(E1244&lt;=60000,ROUNDUP(E1244/2,0)+15000,IF(E1244&lt;=120000,ROUNDUP(E1244/4,0)+30000,60000)))),IF(E1244&lt;=0,0,IF(E1244&lt;=20000,E1244,IF(E1244&lt;=40000,ROUNDUP(E1244/2,0)+10000,IF(E1244&lt;=80000,ROUNDUP(E1244/4,0)+20000,40000)))))+IF(F1244&lt;=0,0,IF(F1244&lt;=25000,F1244,IF(F1244&lt;=50000,ROUNDUP(F1244/2,0)+12500,IF(F1244&lt;=100000,ROUNDUP(F1244/4,0)+25000,50000)))),IF(AND(D1244="はい",C1244&gt;=2026,C1244&lt;=2027),60000,40000)))))</f>
        <v/>
      </c>
      <c r="P1244" s="18">
        <f>IF(G1244&lt;=0,0,IF(G1244&lt;=20000,G1244,IF(G1244&lt;=40000,ROUNDUP(G1244/2,0)+10000,IF(G1244&lt;=80000,ROUNDUP(G1244/4,0)+20000,40000))))</f>
        <v/>
      </c>
      <c r="Q1244" s="18">
        <f>IF(I1244&lt;=0,IF(H1244&lt;=0,0,IF(H1244&lt;=20000,H1244,IF(H1244&lt;=40000,ROUNDUP(H1244/2,0)+10000,IF(H1244&lt;=80000,ROUNDUP(H1244/4,0)+20000,40000)))),IF(H1244&lt;=0,IF(I1244&lt;=0,0,IF(I1244&lt;=25000,I1244,IF(I1244&lt;=50000,ROUNDUP(I1244/2,0)+12500,IF(I1244&lt;=100000,ROUNDUP(I1244/4,0)+25000,50000)))),MAX(IF(I1244&lt;=0,0,IF(I1244&lt;=25000,I1244,IF(I1244&lt;=50000,ROUNDUP(I1244/2,0)+12500,IF(I1244&lt;=100000,ROUNDUP(I1244/4,0)+25000,50000)))),MIN(IF(H1244&lt;=0,0,IF(H1244&lt;=20000,H1244,IF(H1244&lt;=40000,ROUNDUP(H1244/2,0)+10000,IF(H1244&lt;=80000,ROUNDUP(H1244/4,0)+20000,40000))))+IF(I1244&lt;=0,0,IF(I1244&lt;=25000,I1244,IF(I1244&lt;=50000,ROUNDUP(I1244/2,0)+12500,IF(I1244&lt;=100000,ROUNDUP(I1244/4,0)+25000,50000)))),40000))))</f>
        <v/>
      </c>
      <c r="R1244" s="18">
        <f>MIN(120000,O1244+P1244+Q1244)</f>
        <v/>
      </c>
      <c r="S1244" s="18">
        <f>IF(F1244&lt;=0,IF(E1244&lt;=0,0,IF(E1244&lt;=12000,E1244,IF(E1244&lt;=32000,ROUNDUP(E1244/2,0)+6000,IF(E1244&lt;=56000,ROUNDUP(E1244/4,0)+14000,28000)))),IF(E1244&lt;=0,IF(F1244&lt;=0,0,IF(F1244&lt;=15000,F1244,IF(F1244&lt;=40000,ROUNDUP(F1244/2,0)+7500,IF(F1244&lt;=70000,ROUNDUP(F1244/4,0)+17500,35000)))),MAX(IF(F1244&lt;=0,0,IF(F1244&lt;=15000,F1244,IF(F1244&lt;=40000,ROUNDUP(F1244/2,0)+7500,IF(F1244&lt;=70000,ROUNDUP(F1244/4,0)+17500,35000)))),MIN(IF(E1244&lt;=0,0,IF(E1244&lt;=12000,E1244,IF(E1244&lt;=32000,ROUNDUP(E1244/2,0)+6000,IF(E1244&lt;=56000,ROUNDUP(E1244/4,0)+14000,28000))))+IF(F1244&lt;=0,0,IF(F1244&lt;=15000,F1244,IF(F1244&lt;=40000,ROUNDUP(F1244/2,0)+7500,IF(F1244&lt;=70000,ROUNDUP(F1244/4,0)+17500,35000)))),28000))))</f>
        <v/>
      </c>
      <c r="T1244" s="18">
        <f>IF(G1244&lt;=0,0,IF(G1244&lt;=12000,G1244,IF(G1244&lt;=32000,ROUNDUP(G1244/2,0)+6000,IF(G1244&lt;=56000,ROUNDUP(G1244/4,0)+14000,28000))))</f>
        <v/>
      </c>
      <c r="U1244" s="18">
        <f>IF(I1244&lt;=0,IF(H1244&lt;=0,0,IF(H1244&lt;=12000,H1244,IF(H1244&lt;=32000,ROUNDUP(H1244/2,0)+6000,IF(H1244&lt;=56000,ROUNDUP(H1244/4,0)+14000,28000)))),IF(H1244&lt;=0,IF(I1244&lt;=0,0,IF(I1244&lt;=15000,I1244,IF(I1244&lt;=40000,ROUNDUP(I1244/2,0)+7500,IF(I1244&lt;=70000,ROUNDUP(I1244/4,0)+17500,35000)))),MAX(IF(I1244&lt;=0,0,IF(I1244&lt;=15000,I1244,IF(I1244&lt;=40000,ROUNDUP(I1244/2,0)+7500,IF(I1244&lt;=70000,ROUNDUP(I1244/4,0)+17500,35000)))),MIN(IF(H1244&lt;=0,0,IF(H1244&lt;=12000,H1244,IF(H1244&lt;=32000,ROUNDUP(H1244/2,0)+6000,IF(H1244&lt;=56000,ROUNDUP(H1244/4,0)+14000,28000))))+IF(I1244&lt;=0,0,IF(I1244&lt;=15000,I1244,IF(I1244&lt;=40000,ROUNDUP(I1244/2,0)+7500,IF(I1244&lt;=70000,ROUNDUP(I1244/4,0)+17500,35000)))),28000))))</f>
        <v/>
      </c>
      <c r="V1244" s="18">
        <f>MIN(70000,S1244+T1244+U1244)</f>
        <v/>
      </c>
      <c r="W1244" s="18">
        <f>MAX(0,ROUNDDOWN(M1244-J1244-N1244-K1244-0,-3))</f>
        <v/>
      </c>
      <c r="X1244" s="18">
        <f>MAX(0,ROUNDDOWN(M1244-J1244-N1244-K1244-R1244,-3))</f>
        <v/>
      </c>
      <c r="Y1244" s="18">
        <f>IF(W1244&lt;=0,0,ROUNDDOWN((W1244*LOOKUP(W1244,{0,1950001,3300001,6950001,9000001,18000001,40000001},{0.05,0.1,0.2,0.23,0.33,0.4,0.45})-LOOKUP(W1244,{0,1950001,3300001,6950001,9000001,18000001,40000001},{0,97500,427500,636000,1536000,2796000,4796000}))*1.021,-2))</f>
        <v/>
      </c>
      <c r="Z1244" s="18">
        <f>IF(X1244&lt;=0,0,ROUNDDOWN((X1244*LOOKUP(X1244,{0,1950001,3300001,6950001,9000001,18000001,40000001},{0.05,0.1,0.2,0.23,0.33,0.4,0.45})-LOOKUP(X1244,{0,1950001,3300001,6950001,9000001,18000001,40000001},{0,97500,427500,636000,1536000,2796000,4796000}))*1.021,-2))</f>
        <v/>
      </c>
      <c r="AA1244" s="18">
        <f>MAX(0,ROUNDDOWN(M1244-J1244-430000-L1244-0,-3))</f>
        <v/>
      </c>
      <c r="AB1244" s="18">
        <f>MAX(0,ROUNDDOWN(M1244-J1244-430000-L1244-V1244,-3))</f>
        <v/>
      </c>
      <c r="AC1244" s="18">
        <f>IF(M1244&lt;=450000,0,MAX(0,ROUNDDOWN(AA1244*0.06-MIN(50000,AA1244)*0.03,-2))+MAX(0,ROUNDDOWN(AA1244*0.04-MIN(50000,AA1244)*0.02,-2)))</f>
        <v/>
      </c>
      <c r="AD1244" s="18">
        <f>IF(M1244&lt;=450000,0,MAX(0,ROUNDDOWN(AB1244*0.06-MIN(50000,AB1244)*0.03,-2))+MAX(0,ROUNDDOWN(AB1244*0.04-MIN(50000,AB1244)*0.02,-2)))</f>
        <v/>
      </c>
      <c r="AE1244" s="18">
        <f>Y1244-Z1244</f>
        <v/>
      </c>
      <c r="AF1244" s="18">
        <f>AC1244-AD1244</f>
        <v/>
      </c>
      <c r="AG1244" s="18">
        <f>AE1244+AF1244</f>
        <v/>
      </c>
      <c r="AH1244" s="20">
        <f>IF(W1244&lt;=0,0,LOOKUP(W1244,{0,1950001,3300001,6950001,9000001,18000001,40000001},{0.05,0.1,0.2,0.23,0.33,0.4,0.45}))</f>
        <v/>
      </c>
    </row>
    <row r="1245">
      <c r="A1245" t="inlineStr">
        <is>
          <t>1万円刻み 3区分8万円ずつ</t>
        </is>
      </c>
      <c r="B1245" s="18">
        <f>'4_1万円刻み'!$A$389</f>
        <v/>
      </c>
      <c r="C1245" s="19" t="n">
        <v>2026</v>
      </c>
      <c r="D1245" t="inlineStr">
        <is>
          <t>いいえ</t>
        </is>
      </c>
      <c r="E1245" s="18" t="n">
        <v>80000</v>
      </c>
      <c r="F1245" s="18" t="n">
        <v>0</v>
      </c>
      <c r="G1245" s="18" t="n">
        <v>80000</v>
      </c>
      <c r="H1245" s="18" t="n">
        <v>80000</v>
      </c>
      <c r="I1245" s="18" t="n">
        <v>0</v>
      </c>
      <c r="J1245" s="18">
        <f>ROUND(MIN(B1245/12,650000)*12*0.0915+MIN(B1245/12,1390000)*12*(0.0504+0)+B1245*0.005,0)</f>
        <v/>
      </c>
      <c r="K1245" s="18" t="n">
        <v>0</v>
      </c>
      <c r="L1245" s="18" t="n">
        <v>0</v>
      </c>
      <c r="M1245" s="18">
        <f>ROUND(IF(C1245&gt;=2026,IF(B1245&lt;741000,0,IF(B1245&lt;2191000,B1245-740000,IF(B1245&lt;2193000,1451000,IF(B1245&lt;2196000,1453000,IF(B1245&lt;2200000,1456000,IF(B1245&lt;3600000,ROUNDDOWN(B1245/4,-3)*2.8-80000,IF(B1245&lt;6600000,ROUNDDOWN(B1245/4,-3)*3.2-440000,IF(B1245&lt;8500000,ROUNDDOWN(B1245*0.9,0)-1100000,B1245-1950000)))))))),IF(B1245&lt;651000,0,IF(B1245&lt;1900000,B1245-650000,IF(B1245&lt;3600000,ROUNDDOWN(B1245/4,-3)*2.8-80000,IF(B1245&lt;6600000,ROUNDDOWN(B1245/4,-3)*3.2-440000,IF(B1245&lt;8500000,ROUNDDOWN(B1245*0.9,0)-1100000,B1245-1950000)))))),0)</f>
        <v/>
      </c>
      <c r="N1245" s="18">
        <f>IF(M1245&gt;23500000,NA(),IF(C1245&gt;=2026,IF(M1245&lt;=4890000,1040000,IF(M1245&lt;=6550000,670000,620000)),IF(M1245&lt;=1320000,950000,IF(M1245&lt;=3360000,880000,IF(M1245&lt;=4890000,680000,IF(M1245&lt;=6550000,630000,580000))))))</f>
        <v/>
      </c>
      <c r="O1245" s="18">
        <f>IF(F1245&lt;=0,IF(AND(D1245="はい",C1245&gt;=2026,C1245&lt;=2027),IF(E1245&lt;=0,0,IF(E1245&lt;=30000,E1245,IF(E1245&lt;=60000,ROUNDUP(E1245/2,0)+15000,IF(E1245&lt;=120000,ROUNDUP(E1245/4,0)+30000,60000)))),IF(E1245&lt;=0,0,IF(E1245&lt;=20000,E1245,IF(E1245&lt;=40000,ROUNDUP(E1245/2,0)+10000,IF(E1245&lt;=80000,ROUNDUP(E1245/4,0)+20000,40000))))),IF(E1245&lt;=0,IF(F1245&lt;=0,0,IF(F1245&lt;=25000,F1245,IF(F1245&lt;=50000,ROUNDUP(F1245/2,0)+12500,IF(F1245&lt;=100000,ROUNDUP(F1245/4,0)+25000,50000)))),MAX(IF(F1245&lt;=0,0,IF(F1245&lt;=25000,F1245,IF(F1245&lt;=50000,ROUNDUP(F1245/2,0)+12500,IF(F1245&lt;=100000,ROUNDUP(F1245/4,0)+25000,50000)))),MIN(IF(AND(D1245="はい",C1245&gt;=2026,C1245&lt;=2027),IF(E1245&lt;=0,0,IF(E1245&lt;=30000,E1245,IF(E1245&lt;=60000,ROUNDUP(E1245/2,0)+15000,IF(E1245&lt;=120000,ROUNDUP(E1245/4,0)+30000,60000)))),IF(E1245&lt;=0,0,IF(E1245&lt;=20000,E1245,IF(E1245&lt;=40000,ROUNDUP(E1245/2,0)+10000,IF(E1245&lt;=80000,ROUNDUP(E1245/4,0)+20000,40000)))))+IF(F1245&lt;=0,0,IF(F1245&lt;=25000,F1245,IF(F1245&lt;=50000,ROUNDUP(F1245/2,0)+12500,IF(F1245&lt;=100000,ROUNDUP(F1245/4,0)+25000,50000)))),IF(AND(D1245="はい",C1245&gt;=2026,C1245&lt;=2027),60000,40000)))))</f>
        <v/>
      </c>
      <c r="P1245" s="18">
        <f>IF(G1245&lt;=0,0,IF(G1245&lt;=20000,G1245,IF(G1245&lt;=40000,ROUNDUP(G1245/2,0)+10000,IF(G1245&lt;=80000,ROUNDUP(G1245/4,0)+20000,40000))))</f>
        <v/>
      </c>
      <c r="Q1245" s="18">
        <f>IF(I1245&lt;=0,IF(H1245&lt;=0,0,IF(H1245&lt;=20000,H1245,IF(H1245&lt;=40000,ROUNDUP(H1245/2,0)+10000,IF(H1245&lt;=80000,ROUNDUP(H1245/4,0)+20000,40000)))),IF(H1245&lt;=0,IF(I1245&lt;=0,0,IF(I1245&lt;=25000,I1245,IF(I1245&lt;=50000,ROUNDUP(I1245/2,0)+12500,IF(I1245&lt;=100000,ROUNDUP(I1245/4,0)+25000,50000)))),MAX(IF(I1245&lt;=0,0,IF(I1245&lt;=25000,I1245,IF(I1245&lt;=50000,ROUNDUP(I1245/2,0)+12500,IF(I1245&lt;=100000,ROUNDUP(I1245/4,0)+25000,50000)))),MIN(IF(H1245&lt;=0,0,IF(H1245&lt;=20000,H1245,IF(H1245&lt;=40000,ROUNDUP(H1245/2,0)+10000,IF(H1245&lt;=80000,ROUNDUP(H1245/4,0)+20000,40000))))+IF(I1245&lt;=0,0,IF(I1245&lt;=25000,I1245,IF(I1245&lt;=50000,ROUNDUP(I1245/2,0)+12500,IF(I1245&lt;=100000,ROUNDUP(I1245/4,0)+25000,50000)))),40000))))</f>
        <v/>
      </c>
      <c r="R1245" s="18">
        <f>MIN(120000,O1245+P1245+Q1245)</f>
        <v/>
      </c>
      <c r="S1245" s="18">
        <f>IF(F1245&lt;=0,IF(E1245&lt;=0,0,IF(E1245&lt;=12000,E1245,IF(E1245&lt;=32000,ROUNDUP(E1245/2,0)+6000,IF(E1245&lt;=56000,ROUNDUP(E1245/4,0)+14000,28000)))),IF(E1245&lt;=0,IF(F1245&lt;=0,0,IF(F1245&lt;=15000,F1245,IF(F1245&lt;=40000,ROUNDUP(F1245/2,0)+7500,IF(F1245&lt;=70000,ROUNDUP(F1245/4,0)+17500,35000)))),MAX(IF(F1245&lt;=0,0,IF(F1245&lt;=15000,F1245,IF(F1245&lt;=40000,ROUNDUP(F1245/2,0)+7500,IF(F1245&lt;=70000,ROUNDUP(F1245/4,0)+17500,35000)))),MIN(IF(E1245&lt;=0,0,IF(E1245&lt;=12000,E1245,IF(E1245&lt;=32000,ROUNDUP(E1245/2,0)+6000,IF(E1245&lt;=56000,ROUNDUP(E1245/4,0)+14000,28000))))+IF(F1245&lt;=0,0,IF(F1245&lt;=15000,F1245,IF(F1245&lt;=40000,ROUNDUP(F1245/2,0)+7500,IF(F1245&lt;=70000,ROUNDUP(F1245/4,0)+17500,35000)))),28000))))</f>
        <v/>
      </c>
      <c r="T1245" s="18">
        <f>IF(G1245&lt;=0,0,IF(G1245&lt;=12000,G1245,IF(G1245&lt;=32000,ROUNDUP(G1245/2,0)+6000,IF(G1245&lt;=56000,ROUNDUP(G1245/4,0)+14000,28000))))</f>
        <v/>
      </c>
      <c r="U1245" s="18">
        <f>IF(I1245&lt;=0,IF(H1245&lt;=0,0,IF(H1245&lt;=12000,H1245,IF(H1245&lt;=32000,ROUNDUP(H1245/2,0)+6000,IF(H1245&lt;=56000,ROUNDUP(H1245/4,0)+14000,28000)))),IF(H1245&lt;=0,IF(I1245&lt;=0,0,IF(I1245&lt;=15000,I1245,IF(I1245&lt;=40000,ROUNDUP(I1245/2,0)+7500,IF(I1245&lt;=70000,ROUNDUP(I1245/4,0)+17500,35000)))),MAX(IF(I1245&lt;=0,0,IF(I1245&lt;=15000,I1245,IF(I1245&lt;=40000,ROUNDUP(I1245/2,0)+7500,IF(I1245&lt;=70000,ROUNDUP(I1245/4,0)+17500,35000)))),MIN(IF(H1245&lt;=0,0,IF(H1245&lt;=12000,H1245,IF(H1245&lt;=32000,ROUNDUP(H1245/2,0)+6000,IF(H1245&lt;=56000,ROUNDUP(H1245/4,0)+14000,28000))))+IF(I1245&lt;=0,0,IF(I1245&lt;=15000,I1245,IF(I1245&lt;=40000,ROUNDUP(I1245/2,0)+7500,IF(I1245&lt;=70000,ROUNDUP(I1245/4,0)+17500,35000)))),28000))))</f>
        <v/>
      </c>
      <c r="V1245" s="18">
        <f>MIN(70000,S1245+T1245+U1245)</f>
        <v/>
      </c>
      <c r="W1245" s="18">
        <f>MAX(0,ROUNDDOWN(M1245-J1245-N1245-K1245-0,-3))</f>
        <v/>
      </c>
      <c r="X1245" s="18">
        <f>MAX(0,ROUNDDOWN(M1245-J1245-N1245-K1245-R1245,-3))</f>
        <v/>
      </c>
      <c r="Y1245" s="18">
        <f>IF(W1245&lt;=0,0,ROUNDDOWN((W1245*LOOKUP(W1245,{0,1950001,3300001,6950001,9000001,18000001,40000001},{0.05,0.1,0.2,0.23,0.33,0.4,0.45})-LOOKUP(W1245,{0,1950001,3300001,6950001,9000001,18000001,40000001},{0,97500,427500,636000,1536000,2796000,4796000}))*1.021,-2))</f>
        <v/>
      </c>
      <c r="Z1245" s="18">
        <f>IF(X1245&lt;=0,0,ROUNDDOWN((X1245*LOOKUP(X1245,{0,1950001,3300001,6950001,9000001,18000001,40000001},{0.05,0.1,0.2,0.23,0.33,0.4,0.45})-LOOKUP(X1245,{0,1950001,3300001,6950001,9000001,18000001,40000001},{0,97500,427500,636000,1536000,2796000,4796000}))*1.021,-2))</f>
        <v/>
      </c>
      <c r="AA1245" s="18">
        <f>MAX(0,ROUNDDOWN(M1245-J1245-430000-L1245-0,-3))</f>
        <v/>
      </c>
      <c r="AB1245" s="18">
        <f>MAX(0,ROUNDDOWN(M1245-J1245-430000-L1245-V1245,-3))</f>
        <v/>
      </c>
      <c r="AC1245" s="18">
        <f>IF(M1245&lt;=450000,0,MAX(0,ROUNDDOWN(AA1245*0.06-MIN(50000,AA1245)*0.03,-2))+MAX(0,ROUNDDOWN(AA1245*0.04-MIN(50000,AA1245)*0.02,-2)))</f>
        <v/>
      </c>
      <c r="AD1245" s="18">
        <f>IF(M1245&lt;=450000,0,MAX(0,ROUNDDOWN(AB1245*0.06-MIN(50000,AB1245)*0.03,-2))+MAX(0,ROUNDDOWN(AB1245*0.04-MIN(50000,AB1245)*0.02,-2)))</f>
        <v/>
      </c>
      <c r="AE1245" s="18">
        <f>Y1245-Z1245</f>
        <v/>
      </c>
      <c r="AF1245" s="18">
        <f>AC1245-AD1245</f>
        <v/>
      </c>
      <c r="AG1245" s="18">
        <f>AE1245+AF1245</f>
        <v/>
      </c>
      <c r="AH1245" s="20">
        <f>IF(W1245&lt;=0,0,LOOKUP(W1245,{0,1950001,3300001,6950001,9000001,18000001,40000001},{0.05,0.1,0.2,0.23,0.33,0.4,0.45}))</f>
        <v/>
      </c>
    </row>
    <row r="1246">
      <c r="A1246" t="inlineStr">
        <is>
          <t>1万円刻み 一般8万円</t>
        </is>
      </c>
      <c r="B1246" s="18">
        <f>'4_1万円刻み'!$A$389</f>
        <v/>
      </c>
      <c r="C1246" s="19" t="n">
        <v>2026</v>
      </c>
      <c r="D1246" t="inlineStr">
        <is>
          <t>いいえ</t>
        </is>
      </c>
      <c r="E1246" s="18" t="n">
        <v>80000</v>
      </c>
      <c r="F1246" s="18" t="n">
        <v>0</v>
      </c>
      <c r="G1246" s="18" t="n">
        <v>0</v>
      </c>
      <c r="H1246" s="18" t="n">
        <v>0</v>
      </c>
      <c r="I1246" s="18" t="n">
        <v>0</v>
      </c>
      <c r="J1246" s="18">
        <f>ROUND(MIN(B1246/12,650000)*12*0.0915+MIN(B1246/12,1390000)*12*(0.0504+0)+B1246*0.005,0)</f>
        <v/>
      </c>
      <c r="K1246" s="18" t="n">
        <v>0</v>
      </c>
      <c r="L1246" s="18" t="n">
        <v>0</v>
      </c>
      <c r="M1246" s="18">
        <f>ROUND(IF(C1246&gt;=2026,IF(B1246&lt;741000,0,IF(B1246&lt;2191000,B1246-740000,IF(B1246&lt;2193000,1451000,IF(B1246&lt;2196000,1453000,IF(B1246&lt;2200000,1456000,IF(B1246&lt;3600000,ROUNDDOWN(B1246/4,-3)*2.8-80000,IF(B1246&lt;6600000,ROUNDDOWN(B1246/4,-3)*3.2-440000,IF(B1246&lt;8500000,ROUNDDOWN(B1246*0.9,0)-1100000,B1246-1950000)))))))),IF(B1246&lt;651000,0,IF(B1246&lt;1900000,B1246-650000,IF(B1246&lt;3600000,ROUNDDOWN(B1246/4,-3)*2.8-80000,IF(B1246&lt;6600000,ROUNDDOWN(B1246/4,-3)*3.2-440000,IF(B1246&lt;8500000,ROUNDDOWN(B1246*0.9,0)-1100000,B1246-1950000)))))),0)</f>
        <v/>
      </c>
      <c r="N1246" s="18">
        <f>IF(M1246&gt;23500000,NA(),IF(C1246&gt;=2026,IF(M1246&lt;=4890000,1040000,IF(M1246&lt;=6550000,670000,620000)),IF(M1246&lt;=1320000,950000,IF(M1246&lt;=3360000,880000,IF(M1246&lt;=4890000,680000,IF(M1246&lt;=6550000,630000,580000))))))</f>
        <v/>
      </c>
      <c r="O1246" s="18">
        <f>IF(F1246&lt;=0,IF(AND(D1246="はい",C1246&gt;=2026,C1246&lt;=2027),IF(E1246&lt;=0,0,IF(E1246&lt;=30000,E1246,IF(E1246&lt;=60000,ROUNDUP(E1246/2,0)+15000,IF(E1246&lt;=120000,ROUNDUP(E1246/4,0)+30000,60000)))),IF(E1246&lt;=0,0,IF(E1246&lt;=20000,E1246,IF(E1246&lt;=40000,ROUNDUP(E1246/2,0)+10000,IF(E1246&lt;=80000,ROUNDUP(E1246/4,0)+20000,40000))))),IF(E1246&lt;=0,IF(F1246&lt;=0,0,IF(F1246&lt;=25000,F1246,IF(F1246&lt;=50000,ROUNDUP(F1246/2,0)+12500,IF(F1246&lt;=100000,ROUNDUP(F1246/4,0)+25000,50000)))),MAX(IF(F1246&lt;=0,0,IF(F1246&lt;=25000,F1246,IF(F1246&lt;=50000,ROUNDUP(F1246/2,0)+12500,IF(F1246&lt;=100000,ROUNDUP(F1246/4,0)+25000,50000)))),MIN(IF(AND(D1246="はい",C1246&gt;=2026,C1246&lt;=2027),IF(E1246&lt;=0,0,IF(E1246&lt;=30000,E1246,IF(E1246&lt;=60000,ROUNDUP(E1246/2,0)+15000,IF(E1246&lt;=120000,ROUNDUP(E1246/4,0)+30000,60000)))),IF(E1246&lt;=0,0,IF(E1246&lt;=20000,E1246,IF(E1246&lt;=40000,ROUNDUP(E1246/2,0)+10000,IF(E1246&lt;=80000,ROUNDUP(E1246/4,0)+20000,40000)))))+IF(F1246&lt;=0,0,IF(F1246&lt;=25000,F1246,IF(F1246&lt;=50000,ROUNDUP(F1246/2,0)+12500,IF(F1246&lt;=100000,ROUNDUP(F1246/4,0)+25000,50000)))),IF(AND(D1246="はい",C1246&gt;=2026,C1246&lt;=2027),60000,40000)))))</f>
        <v/>
      </c>
      <c r="P1246" s="18">
        <f>IF(G1246&lt;=0,0,IF(G1246&lt;=20000,G1246,IF(G1246&lt;=40000,ROUNDUP(G1246/2,0)+10000,IF(G1246&lt;=80000,ROUNDUP(G1246/4,0)+20000,40000))))</f>
        <v/>
      </c>
      <c r="Q1246" s="18">
        <f>IF(I1246&lt;=0,IF(H1246&lt;=0,0,IF(H1246&lt;=20000,H1246,IF(H1246&lt;=40000,ROUNDUP(H1246/2,0)+10000,IF(H1246&lt;=80000,ROUNDUP(H1246/4,0)+20000,40000)))),IF(H1246&lt;=0,IF(I1246&lt;=0,0,IF(I1246&lt;=25000,I1246,IF(I1246&lt;=50000,ROUNDUP(I1246/2,0)+12500,IF(I1246&lt;=100000,ROUNDUP(I1246/4,0)+25000,50000)))),MAX(IF(I1246&lt;=0,0,IF(I1246&lt;=25000,I1246,IF(I1246&lt;=50000,ROUNDUP(I1246/2,0)+12500,IF(I1246&lt;=100000,ROUNDUP(I1246/4,0)+25000,50000)))),MIN(IF(H1246&lt;=0,0,IF(H1246&lt;=20000,H1246,IF(H1246&lt;=40000,ROUNDUP(H1246/2,0)+10000,IF(H1246&lt;=80000,ROUNDUP(H1246/4,0)+20000,40000))))+IF(I1246&lt;=0,0,IF(I1246&lt;=25000,I1246,IF(I1246&lt;=50000,ROUNDUP(I1246/2,0)+12500,IF(I1246&lt;=100000,ROUNDUP(I1246/4,0)+25000,50000)))),40000))))</f>
        <v/>
      </c>
      <c r="R1246" s="18">
        <f>MIN(120000,O1246+P1246+Q1246)</f>
        <v/>
      </c>
      <c r="S1246" s="18">
        <f>IF(F1246&lt;=0,IF(E1246&lt;=0,0,IF(E1246&lt;=12000,E1246,IF(E1246&lt;=32000,ROUNDUP(E1246/2,0)+6000,IF(E1246&lt;=56000,ROUNDUP(E1246/4,0)+14000,28000)))),IF(E1246&lt;=0,IF(F1246&lt;=0,0,IF(F1246&lt;=15000,F1246,IF(F1246&lt;=40000,ROUNDUP(F1246/2,0)+7500,IF(F1246&lt;=70000,ROUNDUP(F1246/4,0)+17500,35000)))),MAX(IF(F1246&lt;=0,0,IF(F1246&lt;=15000,F1246,IF(F1246&lt;=40000,ROUNDUP(F1246/2,0)+7500,IF(F1246&lt;=70000,ROUNDUP(F1246/4,0)+17500,35000)))),MIN(IF(E1246&lt;=0,0,IF(E1246&lt;=12000,E1246,IF(E1246&lt;=32000,ROUNDUP(E1246/2,0)+6000,IF(E1246&lt;=56000,ROUNDUP(E1246/4,0)+14000,28000))))+IF(F1246&lt;=0,0,IF(F1246&lt;=15000,F1246,IF(F1246&lt;=40000,ROUNDUP(F1246/2,0)+7500,IF(F1246&lt;=70000,ROUNDUP(F1246/4,0)+17500,35000)))),28000))))</f>
        <v/>
      </c>
      <c r="T1246" s="18">
        <f>IF(G1246&lt;=0,0,IF(G1246&lt;=12000,G1246,IF(G1246&lt;=32000,ROUNDUP(G1246/2,0)+6000,IF(G1246&lt;=56000,ROUNDUP(G1246/4,0)+14000,28000))))</f>
        <v/>
      </c>
      <c r="U1246" s="18">
        <f>IF(I1246&lt;=0,IF(H1246&lt;=0,0,IF(H1246&lt;=12000,H1246,IF(H1246&lt;=32000,ROUNDUP(H1246/2,0)+6000,IF(H1246&lt;=56000,ROUNDUP(H1246/4,0)+14000,28000)))),IF(H1246&lt;=0,IF(I1246&lt;=0,0,IF(I1246&lt;=15000,I1246,IF(I1246&lt;=40000,ROUNDUP(I1246/2,0)+7500,IF(I1246&lt;=70000,ROUNDUP(I1246/4,0)+17500,35000)))),MAX(IF(I1246&lt;=0,0,IF(I1246&lt;=15000,I1246,IF(I1246&lt;=40000,ROUNDUP(I1246/2,0)+7500,IF(I1246&lt;=70000,ROUNDUP(I1246/4,0)+17500,35000)))),MIN(IF(H1246&lt;=0,0,IF(H1246&lt;=12000,H1246,IF(H1246&lt;=32000,ROUNDUP(H1246/2,0)+6000,IF(H1246&lt;=56000,ROUNDUP(H1246/4,0)+14000,28000))))+IF(I1246&lt;=0,0,IF(I1246&lt;=15000,I1246,IF(I1246&lt;=40000,ROUNDUP(I1246/2,0)+7500,IF(I1246&lt;=70000,ROUNDUP(I1246/4,0)+17500,35000)))),28000))))</f>
        <v/>
      </c>
      <c r="V1246" s="18">
        <f>MIN(70000,S1246+T1246+U1246)</f>
        <v/>
      </c>
      <c r="W1246" s="18">
        <f>MAX(0,ROUNDDOWN(M1246-J1246-N1246-K1246-0,-3))</f>
        <v/>
      </c>
      <c r="X1246" s="18">
        <f>MAX(0,ROUNDDOWN(M1246-J1246-N1246-K1246-R1246,-3))</f>
        <v/>
      </c>
      <c r="Y1246" s="18">
        <f>IF(W1246&lt;=0,0,ROUNDDOWN((W1246*LOOKUP(W1246,{0,1950001,3300001,6950001,9000001,18000001,40000001},{0.05,0.1,0.2,0.23,0.33,0.4,0.45})-LOOKUP(W1246,{0,1950001,3300001,6950001,9000001,18000001,40000001},{0,97500,427500,636000,1536000,2796000,4796000}))*1.021,-2))</f>
        <v/>
      </c>
      <c r="Z1246" s="18">
        <f>IF(X1246&lt;=0,0,ROUNDDOWN((X1246*LOOKUP(X1246,{0,1950001,3300001,6950001,9000001,18000001,40000001},{0.05,0.1,0.2,0.23,0.33,0.4,0.45})-LOOKUP(X1246,{0,1950001,3300001,6950001,9000001,18000001,40000001},{0,97500,427500,636000,1536000,2796000,4796000}))*1.021,-2))</f>
        <v/>
      </c>
      <c r="AA1246" s="18">
        <f>MAX(0,ROUNDDOWN(M1246-J1246-430000-L1246-0,-3))</f>
        <v/>
      </c>
      <c r="AB1246" s="18">
        <f>MAX(0,ROUNDDOWN(M1246-J1246-430000-L1246-V1246,-3))</f>
        <v/>
      </c>
      <c r="AC1246" s="18">
        <f>IF(M1246&lt;=450000,0,MAX(0,ROUNDDOWN(AA1246*0.06-MIN(50000,AA1246)*0.03,-2))+MAX(0,ROUNDDOWN(AA1246*0.04-MIN(50000,AA1246)*0.02,-2)))</f>
        <v/>
      </c>
      <c r="AD1246" s="18">
        <f>IF(M1246&lt;=450000,0,MAX(0,ROUNDDOWN(AB1246*0.06-MIN(50000,AB1246)*0.03,-2))+MAX(0,ROUNDDOWN(AB1246*0.04-MIN(50000,AB1246)*0.02,-2)))</f>
        <v/>
      </c>
      <c r="AE1246" s="18">
        <f>Y1246-Z1246</f>
        <v/>
      </c>
      <c r="AF1246" s="18">
        <f>AC1246-AD1246</f>
        <v/>
      </c>
      <c r="AG1246" s="18">
        <f>AE1246+AF1246</f>
        <v/>
      </c>
      <c r="AH1246" s="20">
        <f>IF(W1246&lt;=0,0,LOOKUP(W1246,{0,1950001,3300001,6950001,9000001,18000001,40000001},{0.05,0.1,0.2,0.23,0.33,0.4,0.45}))</f>
        <v/>
      </c>
    </row>
    <row r="1247">
      <c r="A1247" t="inlineStr">
        <is>
          <t>1万円刻み 特例あり一般12万円</t>
        </is>
      </c>
      <c r="B1247" s="18">
        <f>'4_1万円刻み'!$A$389</f>
        <v/>
      </c>
      <c r="C1247" s="19" t="n">
        <v>2026</v>
      </c>
      <c r="D1247" t="inlineStr">
        <is>
          <t>はい</t>
        </is>
      </c>
      <c r="E1247" s="18" t="n">
        <v>120000</v>
      </c>
      <c r="F1247" s="18" t="n">
        <v>0</v>
      </c>
      <c r="G1247" s="18" t="n">
        <v>0</v>
      </c>
      <c r="H1247" s="18" t="n">
        <v>0</v>
      </c>
      <c r="I1247" s="18" t="n">
        <v>0</v>
      </c>
      <c r="J1247" s="18">
        <f>ROUND(MIN(B1247/12,650000)*12*0.0915+MIN(B1247/12,1390000)*12*(0.0504+0)+B1247*0.005,0)</f>
        <v/>
      </c>
      <c r="K1247" s="18" t="n">
        <v>0</v>
      </c>
      <c r="L1247" s="18" t="n">
        <v>0</v>
      </c>
      <c r="M1247" s="18">
        <f>ROUND(IF(C1247&gt;=2026,IF(B1247&lt;741000,0,IF(B1247&lt;2191000,B1247-740000,IF(B1247&lt;2193000,1451000,IF(B1247&lt;2196000,1453000,IF(B1247&lt;2200000,1456000,IF(B1247&lt;3600000,ROUNDDOWN(B1247/4,-3)*2.8-80000,IF(B1247&lt;6600000,ROUNDDOWN(B1247/4,-3)*3.2-440000,IF(B1247&lt;8500000,ROUNDDOWN(B1247*0.9,0)-1100000,B1247-1950000)))))))),IF(B1247&lt;651000,0,IF(B1247&lt;1900000,B1247-650000,IF(B1247&lt;3600000,ROUNDDOWN(B1247/4,-3)*2.8-80000,IF(B1247&lt;6600000,ROUNDDOWN(B1247/4,-3)*3.2-440000,IF(B1247&lt;8500000,ROUNDDOWN(B1247*0.9,0)-1100000,B1247-1950000)))))),0)</f>
        <v/>
      </c>
      <c r="N1247" s="18">
        <f>IF(M1247&gt;23500000,NA(),IF(C1247&gt;=2026,IF(M1247&lt;=4890000,1040000,IF(M1247&lt;=6550000,670000,620000)),IF(M1247&lt;=1320000,950000,IF(M1247&lt;=3360000,880000,IF(M1247&lt;=4890000,680000,IF(M1247&lt;=6550000,630000,580000))))))</f>
        <v/>
      </c>
      <c r="O1247" s="18">
        <f>IF(F1247&lt;=0,IF(AND(D1247="はい",C1247&gt;=2026,C1247&lt;=2027),IF(E1247&lt;=0,0,IF(E1247&lt;=30000,E1247,IF(E1247&lt;=60000,ROUNDUP(E1247/2,0)+15000,IF(E1247&lt;=120000,ROUNDUP(E1247/4,0)+30000,60000)))),IF(E1247&lt;=0,0,IF(E1247&lt;=20000,E1247,IF(E1247&lt;=40000,ROUNDUP(E1247/2,0)+10000,IF(E1247&lt;=80000,ROUNDUP(E1247/4,0)+20000,40000))))),IF(E1247&lt;=0,IF(F1247&lt;=0,0,IF(F1247&lt;=25000,F1247,IF(F1247&lt;=50000,ROUNDUP(F1247/2,0)+12500,IF(F1247&lt;=100000,ROUNDUP(F1247/4,0)+25000,50000)))),MAX(IF(F1247&lt;=0,0,IF(F1247&lt;=25000,F1247,IF(F1247&lt;=50000,ROUNDUP(F1247/2,0)+12500,IF(F1247&lt;=100000,ROUNDUP(F1247/4,0)+25000,50000)))),MIN(IF(AND(D1247="はい",C1247&gt;=2026,C1247&lt;=2027),IF(E1247&lt;=0,0,IF(E1247&lt;=30000,E1247,IF(E1247&lt;=60000,ROUNDUP(E1247/2,0)+15000,IF(E1247&lt;=120000,ROUNDUP(E1247/4,0)+30000,60000)))),IF(E1247&lt;=0,0,IF(E1247&lt;=20000,E1247,IF(E1247&lt;=40000,ROUNDUP(E1247/2,0)+10000,IF(E1247&lt;=80000,ROUNDUP(E1247/4,0)+20000,40000)))))+IF(F1247&lt;=0,0,IF(F1247&lt;=25000,F1247,IF(F1247&lt;=50000,ROUNDUP(F1247/2,0)+12500,IF(F1247&lt;=100000,ROUNDUP(F1247/4,0)+25000,50000)))),IF(AND(D1247="はい",C1247&gt;=2026,C1247&lt;=2027),60000,40000)))))</f>
        <v/>
      </c>
      <c r="P1247" s="18">
        <f>IF(G1247&lt;=0,0,IF(G1247&lt;=20000,G1247,IF(G1247&lt;=40000,ROUNDUP(G1247/2,0)+10000,IF(G1247&lt;=80000,ROUNDUP(G1247/4,0)+20000,40000))))</f>
        <v/>
      </c>
      <c r="Q1247" s="18">
        <f>IF(I1247&lt;=0,IF(H1247&lt;=0,0,IF(H1247&lt;=20000,H1247,IF(H1247&lt;=40000,ROUNDUP(H1247/2,0)+10000,IF(H1247&lt;=80000,ROUNDUP(H1247/4,0)+20000,40000)))),IF(H1247&lt;=0,IF(I1247&lt;=0,0,IF(I1247&lt;=25000,I1247,IF(I1247&lt;=50000,ROUNDUP(I1247/2,0)+12500,IF(I1247&lt;=100000,ROUNDUP(I1247/4,0)+25000,50000)))),MAX(IF(I1247&lt;=0,0,IF(I1247&lt;=25000,I1247,IF(I1247&lt;=50000,ROUNDUP(I1247/2,0)+12500,IF(I1247&lt;=100000,ROUNDUP(I1247/4,0)+25000,50000)))),MIN(IF(H1247&lt;=0,0,IF(H1247&lt;=20000,H1247,IF(H1247&lt;=40000,ROUNDUP(H1247/2,0)+10000,IF(H1247&lt;=80000,ROUNDUP(H1247/4,0)+20000,40000))))+IF(I1247&lt;=0,0,IF(I1247&lt;=25000,I1247,IF(I1247&lt;=50000,ROUNDUP(I1247/2,0)+12500,IF(I1247&lt;=100000,ROUNDUP(I1247/4,0)+25000,50000)))),40000))))</f>
        <v/>
      </c>
      <c r="R1247" s="18">
        <f>MIN(120000,O1247+P1247+Q1247)</f>
        <v/>
      </c>
      <c r="S1247" s="18">
        <f>IF(F1247&lt;=0,IF(E1247&lt;=0,0,IF(E1247&lt;=12000,E1247,IF(E1247&lt;=32000,ROUNDUP(E1247/2,0)+6000,IF(E1247&lt;=56000,ROUNDUP(E1247/4,0)+14000,28000)))),IF(E1247&lt;=0,IF(F1247&lt;=0,0,IF(F1247&lt;=15000,F1247,IF(F1247&lt;=40000,ROUNDUP(F1247/2,0)+7500,IF(F1247&lt;=70000,ROUNDUP(F1247/4,0)+17500,35000)))),MAX(IF(F1247&lt;=0,0,IF(F1247&lt;=15000,F1247,IF(F1247&lt;=40000,ROUNDUP(F1247/2,0)+7500,IF(F1247&lt;=70000,ROUNDUP(F1247/4,0)+17500,35000)))),MIN(IF(E1247&lt;=0,0,IF(E1247&lt;=12000,E1247,IF(E1247&lt;=32000,ROUNDUP(E1247/2,0)+6000,IF(E1247&lt;=56000,ROUNDUP(E1247/4,0)+14000,28000))))+IF(F1247&lt;=0,0,IF(F1247&lt;=15000,F1247,IF(F1247&lt;=40000,ROUNDUP(F1247/2,0)+7500,IF(F1247&lt;=70000,ROUNDUP(F1247/4,0)+17500,35000)))),28000))))</f>
        <v/>
      </c>
      <c r="T1247" s="18">
        <f>IF(G1247&lt;=0,0,IF(G1247&lt;=12000,G1247,IF(G1247&lt;=32000,ROUNDUP(G1247/2,0)+6000,IF(G1247&lt;=56000,ROUNDUP(G1247/4,0)+14000,28000))))</f>
        <v/>
      </c>
      <c r="U1247" s="18">
        <f>IF(I1247&lt;=0,IF(H1247&lt;=0,0,IF(H1247&lt;=12000,H1247,IF(H1247&lt;=32000,ROUNDUP(H1247/2,0)+6000,IF(H1247&lt;=56000,ROUNDUP(H1247/4,0)+14000,28000)))),IF(H1247&lt;=0,IF(I1247&lt;=0,0,IF(I1247&lt;=15000,I1247,IF(I1247&lt;=40000,ROUNDUP(I1247/2,0)+7500,IF(I1247&lt;=70000,ROUNDUP(I1247/4,0)+17500,35000)))),MAX(IF(I1247&lt;=0,0,IF(I1247&lt;=15000,I1247,IF(I1247&lt;=40000,ROUNDUP(I1247/2,0)+7500,IF(I1247&lt;=70000,ROUNDUP(I1247/4,0)+17500,35000)))),MIN(IF(H1247&lt;=0,0,IF(H1247&lt;=12000,H1247,IF(H1247&lt;=32000,ROUNDUP(H1247/2,0)+6000,IF(H1247&lt;=56000,ROUNDUP(H1247/4,0)+14000,28000))))+IF(I1247&lt;=0,0,IF(I1247&lt;=15000,I1247,IF(I1247&lt;=40000,ROUNDUP(I1247/2,0)+7500,IF(I1247&lt;=70000,ROUNDUP(I1247/4,0)+17500,35000)))),28000))))</f>
        <v/>
      </c>
      <c r="V1247" s="18">
        <f>MIN(70000,S1247+T1247+U1247)</f>
        <v/>
      </c>
      <c r="W1247" s="18">
        <f>MAX(0,ROUNDDOWN(M1247-J1247-N1247-K1247-0,-3))</f>
        <v/>
      </c>
      <c r="X1247" s="18">
        <f>MAX(0,ROUNDDOWN(M1247-J1247-N1247-K1247-R1247,-3))</f>
        <v/>
      </c>
      <c r="Y1247" s="18">
        <f>IF(W1247&lt;=0,0,ROUNDDOWN((W1247*LOOKUP(W1247,{0,1950001,3300001,6950001,9000001,18000001,40000001},{0.05,0.1,0.2,0.23,0.33,0.4,0.45})-LOOKUP(W1247,{0,1950001,3300001,6950001,9000001,18000001,40000001},{0,97500,427500,636000,1536000,2796000,4796000}))*1.021,-2))</f>
        <v/>
      </c>
      <c r="Z1247" s="18">
        <f>IF(X1247&lt;=0,0,ROUNDDOWN((X1247*LOOKUP(X1247,{0,1950001,3300001,6950001,9000001,18000001,40000001},{0.05,0.1,0.2,0.23,0.33,0.4,0.45})-LOOKUP(X1247,{0,1950001,3300001,6950001,9000001,18000001,40000001},{0,97500,427500,636000,1536000,2796000,4796000}))*1.021,-2))</f>
        <v/>
      </c>
      <c r="AA1247" s="18">
        <f>MAX(0,ROUNDDOWN(M1247-J1247-430000-L1247-0,-3))</f>
        <v/>
      </c>
      <c r="AB1247" s="18">
        <f>MAX(0,ROUNDDOWN(M1247-J1247-430000-L1247-V1247,-3))</f>
        <v/>
      </c>
      <c r="AC1247" s="18">
        <f>IF(M1247&lt;=450000,0,MAX(0,ROUNDDOWN(AA1247*0.06-MIN(50000,AA1247)*0.03,-2))+MAX(0,ROUNDDOWN(AA1247*0.04-MIN(50000,AA1247)*0.02,-2)))</f>
        <v/>
      </c>
      <c r="AD1247" s="18">
        <f>IF(M1247&lt;=450000,0,MAX(0,ROUNDDOWN(AB1247*0.06-MIN(50000,AB1247)*0.03,-2))+MAX(0,ROUNDDOWN(AB1247*0.04-MIN(50000,AB1247)*0.02,-2)))</f>
        <v/>
      </c>
      <c r="AE1247" s="18">
        <f>Y1247-Z1247</f>
        <v/>
      </c>
      <c r="AF1247" s="18">
        <f>AC1247-AD1247</f>
        <v/>
      </c>
      <c r="AG1247" s="18">
        <f>AE1247+AF1247</f>
        <v/>
      </c>
      <c r="AH1247" s="20">
        <f>IF(W1247&lt;=0,0,LOOKUP(W1247,{0,1950001,3300001,6950001,9000001,18000001,40000001},{0.05,0.1,0.2,0.23,0.33,0.4,0.45}))</f>
        <v/>
      </c>
    </row>
    <row r="1248">
      <c r="A1248" t="inlineStr">
        <is>
          <t>1万円刻み 3区分8万円ずつ</t>
        </is>
      </c>
      <c r="B1248" s="18">
        <f>'4_1万円刻み'!$A$390</f>
        <v/>
      </c>
      <c r="C1248" s="19" t="n">
        <v>2026</v>
      </c>
      <c r="D1248" t="inlineStr">
        <is>
          <t>いいえ</t>
        </is>
      </c>
      <c r="E1248" s="18" t="n">
        <v>80000</v>
      </c>
      <c r="F1248" s="18" t="n">
        <v>0</v>
      </c>
      <c r="G1248" s="18" t="n">
        <v>80000</v>
      </c>
      <c r="H1248" s="18" t="n">
        <v>80000</v>
      </c>
      <c r="I1248" s="18" t="n">
        <v>0</v>
      </c>
      <c r="J1248" s="18">
        <f>ROUND(MIN(B1248/12,650000)*12*0.0915+MIN(B1248/12,1390000)*12*(0.0504+0)+B1248*0.005,0)</f>
        <v/>
      </c>
      <c r="K1248" s="18" t="n">
        <v>0</v>
      </c>
      <c r="L1248" s="18" t="n">
        <v>0</v>
      </c>
      <c r="M1248" s="18">
        <f>ROUND(IF(C1248&gt;=2026,IF(B1248&lt;741000,0,IF(B1248&lt;2191000,B1248-740000,IF(B1248&lt;2193000,1451000,IF(B1248&lt;2196000,1453000,IF(B1248&lt;2200000,1456000,IF(B1248&lt;3600000,ROUNDDOWN(B1248/4,-3)*2.8-80000,IF(B1248&lt;6600000,ROUNDDOWN(B1248/4,-3)*3.2-440000,IF(B1248&lt;8500000,ROUNDDOWN(B1248*0.9,0)-1100000,B1248-1950000)))))))),IF(B1248&lt;651000,0,IF(B1248&lt;1900000,B1248-650000,IF(B1248&lt;3600000,ROUNDDOWN(B1248/4,-3)*2.8-80000,IF(B1248&lt;6600000,ROUNDDOWN(B1248/4,-3)*3.2-440000,IF(B1248&lt;8500000,ROUNDDOWN(B1248*0.9,0)-1100000,B1248-1950000)))))),0)</f>
        <v/>
      </c>
      <c r="N1248" s="18">
        <f>IF(M1248&gt;23500000,NA(),IF(C1248&gt;=2026,IF(M1248&lt;=4890000,1040000,IF(M1248&lt;=6550000,670000,620000)),IF(M1248&lt;=1320000,950000,IF(M1248&lt;=3360000,880000,IF(M1248&lt;=4890000,680000,IF(M1248&lt;=6550000,630000,580000))))))</f>
        <v/>
      </c>
      <c r="O1248" s="18">
        <f>IF(F1248&lt;=0,IF(AND(D1248="はい",C1248&gt;=2026,C1248&lt;=2027),IF(E1248&lt;=0,0,IF(E1248&lt;=30000,E1248,IF(E1248&lt;=60000,ROUNDUP(E1248/2,0)+15000,IF(E1248&lt;=120000,ROUNDUP(E1248/4,0)+30000,60000)))),IF(E1248&lt;=0,0,IF(E1248&lt;=20000,E1248,IF(E1248&lt;=40000,ROUNDUP(E1248/2,0)+10000,IF(E1248&lt;=80000,ROUNDUP(E1248/4,0)+20000,40000))))),IF(E1248&lt;=0,IF(F1248&lt;=0,0,IF(F1248&lt;=25000,F1248,IF(F1248&lt;=50000,ROUNDUP(F1248/2,0)+12500,IF(F1248&lt;=100000,ROUNDUP(F1248/4,0)+25000,50000)))),MAX(IF(F1248&lt;=0,0,IF(F1248&lt;=25000,F1248,IF(F1248&lt;=50000,ROUNDUP(F1248/2,0)+12500,IF(F1248&lt;=100000,ROUNDUP(F1248/4,0)+25000,50000)))),MIN(IF(AND(D1248="はい",C1248&gt;=2026,C1248&lt;=2027),IF(E1248&lt;=0,0,IF(E1248&lt;=30000,E1248,IF(E1248&lt;=60000,ROUNDUP(E1248/2,0)+15000,IF(E1248&lt;=120000,ROUNDUP(E1248/4,0)+30000,60000)))),IF(E1248&lt;=0,0,IF(E1248&lt;=20000,E1248,IF(E1248&lt;=40000,ROUNDUP(E1248/2,0)+10000,IF(E1248&lt;=80000,ROUNDUP(E1248/4,0)+20000,40000)))))+IF(F1248&lt;=0,0,IF(F1248&lt;=25000,F1248,IF(F1248&lt;=50000,ROUNDUP(F1248/2,0)+12500,IF(F1248&lt;=100000,ROUNDUP(F1248/4,0)+25000,50000)))),IF(AND(D1248="はい",C1248&gt;=2026,C1248&lt;=2027),60000,40000)))))</f>
        <v/>
      </c>
      <c r="P1248" s="18">
        <f>IF(G1248&lt;=0,0,IF(G1248&lt;=20000,G1248,IF(G1248&lt;=40000,ROUNDUP(G1248/2,0)+10000,IF(G1248&lt;=80000,ROUNDUP(G1248/4,0)+20000,40000))))</f>
        <v/>
      </c>
      <c r="Q1248" s="18">
        <f>IF(I1248&lt;=0,IF(H1248&lt;=0,0,IF(H1248&lt;=20000,H1248,IF(H1248&lt;=40000,ROUNDUP(H1248/2,0)+10000,IF(H1248&lt;=80000,ROUNDUP(H1248/4,0)+20000,40000)))),IF(H1248&lt;=0,IF(I1248&lt;=0,0,IF(I1248&lt;=25000,I1248,IF(I1248&lt;=50000,ROUNDUP(I1248/2,0)+12500,IF(I1248&lt;=100000,ROUNDUP(I1248/4,0)+25000,50000)))),MAX(IF(I1248&lt;=0,0,IF(I1248&lt;=25000,I1248,IF(I1248&lt;=50000,ROUNDUP(I1248/2,0)+12500,IF(I1248&lt;=100000,ROUNDUP(I1248/4,0)+25000,50000)))),MIN(IF(H1248&lt;=0,0,IF(H1248&lt;=20000,H1248,IF(H1248&lt;=40000,ROUNDUP(H1248/2,0)+10000,IF(H1248&lt;=80000,ROUNDUP(H1248/4,0)+20000,40000))))+IF(I1248&lt;=0,0,IF(I1248&lt;=25000,I1248,IF(I1248&lt;=50000,ROUNDUP(I1248/2,0)+12500,IF(I1248&lt;=100000,ROUNDUP(I1248/4,0)+25000,50000)))),40000))))</f>
        <v/>
      </c>
      <c r="R1248" s="18">
        <f>MIN(120000,O1248+P1248+Q1248)</f>
        <v/>
      </c>
      <c r="S1248" s="18">
        <f>IF(F1248&lt;=0,IF(E1248&lt;=0,0,IF(E1248&lt;=12000,E1248,IF(E1248&lt;=32000,ROUNDUP(E1248/2,0)+6000,IF(E1248&lt;=56000,ROUNDUP(E1248/4,0)+14000,28000)))),IF(E1248&lt;=0,IF(F1248&lt;=0,0,IF(F1248&lt;=15000,F1248,IF(F1248&lt;=40000,ROUNDUP(F1248/2,0)+7500,IF(F1248&lt;=70000,ROUNDUP(F1248/4,0)+17500,35000)))),MAX(IF(F1248&lt;=0,0,IF(F1248&lt;=15000,F1248,IF(F1248&lt;=40000,ROUNDUP(F1248/2,0)+7500,IF(F1248&lt;=70000,ROUNDUP(F1248/4,0)+17500,35000)))),MIN(IF(E1248&lt;=0,0,IF(E1248&lt;=12000,E1248,IF(E1248&lt;=32000,ROUNDUP(E1248/2,0)+6000,IF(E1248&lt;=56000,ROUNDUP(E1248/4,0)+14000,28000))))+IF(F1248&lt;=0,0,IF(F1248&lt;=15000,F1248,IF(F1248&lt;=40000,ROUNDUP(F1248/2,0)+7500,IF(F1248&lt;=70000,ROUNDUP(F1248/4,0)+17500,35000)))),28000))))</f>
        <v/>
      </c>
      <c r="T1248" s="18">
        <f>IF(G1248&lt;=0,0,IF(G1248&lt;=12000,G1248,IF(G1248&lt;=32000,ROUNDUP(G1248/2,0)+6000,IF(G1248&lt;=56000,ROUNDUP(G1248/4,0)+14000,28000))))</f>
        <v/>
      </c>
      <c r="U1248" s="18">
        <f>IF(I1248&lt;=0,IF(H1248&lt;=0,0,IF(H1248&lt;=12000,H1248,IF(H1248&lt;=32000,ROUNDUP(H1248/2,0)+6000,IF(H1248&lt;=56000,ROUNDUP(H1248/4,0)+14000,28000)))),IF(H1248&lt;=0,IF(I1248&lt;=0,0,IF(I1248&lt;=15000,I1248,IF(I1248&lt;=40000,ROUNDUP(I1248/2,0)+7500,IF(I1248&lt;=70000,ROUNDUP(I1248/4,0)+17500,35000)))),MAX(IF(I1248&lt;=0,0,IF(I1248&lt;=15000,I1248,IF(I1248&lt;=40000,ROUNDUP(I1248/2,0)+7500,IF(I1248&lt;=70000,ROUNDUP(I1248/4,0)+17500,35000)))),MIN(IF(H1248&lt;=0,0,IF(H1248&lt;=12000,H1248,IF(H1248&lt;=32000,ROUNDUP(H1248/2,0)+6000,IF(H1248&lt;=56000,ROUNDUP(H1248/4,0)+14000,28000))))+IF(I1248&lt;=0,0,IF(I1248&lt;=15000,I1248,IF(I1248&lt;=40000,ROUNDUP(I1248/2,0)+7500,IF(I1248&lt;=70000,ROUNDUP(I1248/4,0)+17500,35000)))),28000))))</f>
        <v/>
      </c>
      <c r="V1248" s="18">
        <f>MIN(70000,S1248+T1248+U1248)</f>
        <v/>
      </c>
      <c r="W1248" s="18">
        <f>MAX(0,ROUNDDOWN(M1248-J1248-N1248-K1248-0,-3))</f>
        <v/>
      </c>
      <c r="X1248" s="18">
        <f>MAX(0,ROUNDDOWN(M1248-J1248-N1248-K1248-R1248,-3))</f>
        <v/>
      </c>
      <c r="Y1248" s="18">
        <f>IF(W1248&lt;=0,0,ROUNDDOWN((W1248*LOOKUP(W1248,{0,1950001,3300001,6950001,9000001,18000001,40000001},{0.05,0.1,0.2,0.23,0.33,0.4,0.45})-LOOKUP(W1248,{0,1950001,3300001,6950001,9000001,18000001,40000001},{0,97500,427500,636000,1536000,2796000,4796000}))*1.021,-2))</f>
        <v/>
      </c>
      <c r="Z1248" s="18">
        <f>IF(X1248&lt;=0,0,ROUNDDOWN((X1248*LOOKUP(X1248,{0,1950001,3300001,6950001,9000001,18000001,40000001},{0.05,0.1,0.2,0.23,0.33,0.4,0.45})-LOOKUP(X1248,{0,1950001,3300001,6950001,9000001,18000001,40000001},{0,97500,427500,636000,1536000,2796000,4796000}))*1.021,-2))</f>
        <v/>
      </c>
      <c r="AA1248" s="18">
        <f>MAX(0,ROUNDDOWN(M1248-J1248-430000-L1248-0,-3))</f>
        <v/>
      </c>
      <c r="AB1248" s="18">
        <f>MAX(0,ROUNDDOWN(M1248-J1248-430000-L1248-V1248,-3))</f>
        <v/>
      </c>
      <c r="AC1248" s="18">
        <f>IF(M1248&lt;=450000,0,MAX(0,ROUNDDOWN(AA1248*0.06-MIN(50000,AA1248)*0.03,-2))+MAX(0,ROUNDDOWN(AA1248*0.04-MIN(50000,AA1248)*0.02,-2)))</f>
        <v/>
      </c>
      <c r="AD1248" s="18">
        <f>IF(M1248&lt;=450000,0,MAX(0,ROUNDDOWN(AB1248*0.06-MIN(50000,AB1248)*0.03,-2))+MAX(0,ROUNDDOWN(AB1248*0.04-MIN(50000,AB1248)*0.02,-2)))</f>
        <v/>
      </c>
      <c r="AE1248" s="18">
        <f>Y1248-Z1248</f>
        <v/>
      </c>
      <c r="AF1248" s="18">
        <f>AC1248-AD1248</f>
        <v/>
      </c>
      <c r="AG1248" s="18">
        <f>AE1248+AF1248</f>
        <v/>
      </c>
      <c r="AH1248" s="20">
        <f>IF(W1248&lt;=0,0,LOOKUP(W1248,{0,1950001,3300001,6950001,9000001,18000001,40000001},{0.05,0.1,0.2,0.23,0.33,0.4,0.45}))</f>
        <v/>
      </c>
    </row>
    <row r="1249">
      <c r="A1249" t="inlineStr">
        <is>
          <t>1万円刻み 一般8万円</t>
        </is>
      </c>
      <c r="B1249" s="18">
        <f>'4_1万円刻み'!$A$390</f>
        <v/>
      </c>
      <c r="C1249" s="19" t="n">
        <v>2026</v>
      </c>
      <c r="D1249" t="inlineStr">
        <is>
          <t>いいえ</t>
        </is>
      </c>
      <c r="E1249" s="18" t="n">
        <v>80000</v>
      </c>
      <c r="F1249" s="18" t="n">
        <v>0</v>
      </c>
      <c r="G1249" s="18" t="n">
        <v>0</v>
      </c>
      <c r="H1249" s="18" t="n">
        <v>0</v>
      </c>
      <c r="I1249" s="18" t="n">
        <v>0</v>
      </c>
      <c r="J1249" s="18">
        <f>ROUND(MIN(B1249/12,650000)*12*0.0915+MIN(B1249/12,1390000)*12*(0.0504+0)+B1249*0.005,0)</f>
        <v/>
      </c>
      <c r="K1249" s="18" t="n">
        <v>0</v>
      </c>
      <c r="L1249" s="18" t="n">
        <v>0</v>
      </c>
      <c r="M1249" s="18">
        <f>ROUND(IF(C1249&gt;=2026,IF(B1249&lt;741000,0,IF(B1249&lt;2191000,B1249-740000,IF(B1249&lt;2193000,1451000,IF(B1249&lt;2196000,1453000,IF(B1249&lt;2200000,1456000,IF(B1249&lt;3600000,ROUNDDOWN(B1249/4,-3)*2.8-80000,IF(B1249&lt;6600000,ROUNDDOWN(B1249/4,-3)*3.2-440000,IF(B1249&lt;8500000,ROUNDDOWN(B1249*0.9,0)-1100000,B1249-1950000)))))))),IF(B1249&lt;651000,0,IF(B1249&lt;1900000,B1249-650000,IF(B1249&lt;3600000,ROUNDDOWN(B1249/4,-3)*2.8-80000,IF(B1249&lt;6600000,ROUNDDOWN(B1249/4,-3)*3.2-440000,IF(B1249&lt;8500000,ROUNDDOWN(B1249*0.9,0)-1100000,B1249-1950000)))))),0)</f>
        <v/>
      </c>
      <c r="N1249" s="18">
        <f>IF(M1249&gt;23500000,NA(),IF(C1249&gt;=2026,IF(M1249&lt;=4890000,1040000,IF(M1249&lt;=6550000,670000,620000)),IF(M1249&lt;=1320000,950000,IF(M1249&lt;=3360000,880000,IF(M1249&lt;=4890000,680000,IF(M1249&lt;=6550000,630000,580000))))))</f>
        <v/>
      </c>
      <c r="O1249" s="18">
        <f>IF(F1249&lt;=0,IF(AND(D1249="はい",C1249&gt;=2026,C1249&lt;=2027),IF(E1249&lt;=0,0,IF(E1249&lt;=30000,E1249,IF(E1249&lt;=60000,ROUNDUP(E1249/2,0)+15000,IF(E1249&lt;=120000,ROUNDUP(E1249/4,0)+30000,60000)))),IF(E1249&lt;=0,0,IF(E1249&lt;=20000,E1249,IF(E1249&lt;=40000,ROUNDUP(E1249/2,0)+10000,IF(E1249&lt;=80000,ROUNDUP(E1249/4,0)+20000,40000))))),IF(E1249&lt;=0,IF(F1249&lt;=0,0,IF(F1249&lt;=25000,F1249,IF(F1249&lt;=50000,ROUNDUP(F1249/2,0)+12500,IF(F1249&lt;=100000,ROUNDUP(F1249/4,0)+25000,50000)))),MAX(IF(F1249&lt;=0,0,IF(F1249&lt;=25000,F1249,IF(F1249&lt;=50000,ROUNDUP(F1249/2,0)+12500,IF(F1249&lt;=100000,ROUNDUP(F1249/4,0)+25000,50000)))),MIN(IF(AND(D1249="はい",C1249&gt;=2026,C1249&lt;=2027),IF(E1249&lt;=0,0,IF(E1249&lt;=30000,E1249,IF(E1249&lt;=60000,ROUNDUP(E1249/2,0)+15000,IF(E1249&lt;=120000,ROUNDUP(E1249/4,0)+30000,60000)))),IF(E1249&lt;=0,0,IF(E1249&lt;=20000,E1249,IF(E1249&lt;=40000,ROUNDUP(E1249/2,0)+10000,IF(E1249&lt;=80000,ROUNDUP(E1249/4,0)+20000,40000)))))+IF(F1249&lt;=0,0,IF(F1249&lt;=25000,F1249,IF(F1249&lt;=50000,ROUNDUP(F1249/2,0)+12500,IF(F1249&lt;=100000,ROUNDUP(F1249/4,0)+25000,50000)))),IF(AND(D1249="はい",C1249&gt;=2026,C1249&lt;=2027),60000,40000)))))</f>
        <v/>
      </c>
      <c r="P1249" s="18">
        <f>IF(G1249&lt;=0,0,IF(G1249&lt;=20000,G1249,IF(G1249&lt;=40000,ROUNDUP(G1249/2,0)+10000,IF(G1249&lt;=80000,ROUNDUP(G1249/4,0)+20000,40000))))</f>
        <v/>
      </c>
      <c r="Q1249" s="18">
        <f>IF(I1249&lt;=0,IF(H1249&lt;=0,0,IF(H1249&lt;=20000,H1249,IF(H1249&lt;=40000,ROUNDUP(H1249/2,0)+10000,IF(H1249&lt;=80000,ROUNDUP(H1249/4,0)+20000,40000)))),IF(H1249&lt;=0,IF(I1249&lt;=0,0,IF(I1249&lt;=25000,I1249,IF(I1249&lt;=50000,ROUNDUP(I1249/2,0)+12500,IF(I1249&lt;=100000,ROUNDUP(I1249/4,0)+25000,50000)))),MAX(IF(I1249&lt;=0,0,IF(I1249&lt;=25000,I1249,IF(I1249&lt;=50000,ROUNDUP(I1249/2,0)+12500,IF(I1249&lt;=100000,ROUNDUP(I1249/4,0)+25000,50000)))),MIN(IF(H1249&lt;=0,0,IF(H1249&lt;=20000,H1249,IF(H1249&lt;=40000,ROUNDUP(H1249/2,0)+10000,IF(H1249&lt;=80000,ROUNDUP(H1249/4,0)+20000,40000))))+IF(I1249&lt;=0,0,IF(I1249&lt;=25000,I1249,IF(I1249&lt;=50000,ROUNDUP(I1249/2,0)+12500,IF(I1249&lt;=100000,ROUNDUP(I1249/4,0)+25000,50000)))),40000))))</f>
        <v/>
      </c>
      <c r="R1249" s="18">
        <f>MIN(120000,O1249+P1249+Q1249)</f>
        <v/>
      </c>
      <c r="S1249" s="18">
        <f>IF(F1249&lt;=0,IF(E1249&lt;=0,0,IF(E1249&lt;=12000,E1249,IF(E1249&lt;=32000,ROUNDUP(E1249/2,0)+6000,IF(E1249&lt;=56000,ROUNDUP(E1249/4,0)+14000,28000)))),IF(E1249&lt;=0,IF(F1249&lt;=0,0,IF(F1249&lt;=15000,F1249,IF(F1249&lt;=40000,ROUNDUP(F1249/2,0)+7500,IF(F1249&lt;=70000,ROUNDUP(F1249/4,0)+17500,35000)))),MAX(IF(F1249&lt;=0,0,IF(F1249&lt;=15000,F1249,IF(F1249&lt;=40000,ROUNDUP(F1249/2,0)+7500,IF(F1249&lt;=70000,ROUNDUP(F1249/4,0)+17500,35000)))),MIN(IF(E1249&lt;=0,0,IF(E1249&lt;=12000,E1249,IF(E1249&lt;=32000,ROUNDUP(E1249/2,0)+6000,IF(E1249&lt;=56000,ROUNDUP(E1249/4,0)+14000,28000))))+IF(F1249&lt;=0,0,IF(F1249&lt;=15000,F1249,IF(F1249&lt;=40000,ROUNDUP(F1249/2,0)+7500,IF(F1249&lt;=70000,ROUNDUP(F1249/4,0)+17500,35000)))),28000))))</f>
        <v/>
      </c>
      <c r="T1249" s="18">
        <f>IF(G1249&lt;=0,0,IF(G1249&lt;=12000,G1249,IF(G1249&lt;=32000,ROUNDUP(G1249/2,0)+6000,IF(G1249&lt;=56000,ROUNDUP(G1249/4,0)+14000,28000))))</f>
        <v/>
      </c>
      <c r="U1249" s="18">
        <f>IF(I1249&lt;=0,IF(H1249&lt;=0,0,IF(H1249&lt;=12000,H1249,IF(H1249&lt;=32000,ROUNDUP(H1249/2,0)+6000,IF(H1249&lt;=56000,ROUNDUP(H1249/4,0)+14000,28000)))),IF(H1249&lt;=0,IF(I1249&lt;=0,0,IF(I1249&lt;=15000,I1249,IF(I1249&lt;=40000,ROUNDUP(I1249/2,0)+7500,IF(I1249&lt;=70000,ROUNDUP(I1249/4,0)+17500,35000)))),MAX(IF(I1249&lt;=0,0,IF(I1249&lt;=15000,I1249,IF(I1249&lt;=40000,ROUNDUP(I1249/2,0)+7500,IF(I1249&lt;=70000,ROUNDUP(I1249/4,0)+17500,35000)))),MIN(IF(H1249&lt;=0,0,IF(H1249&lt;=12000,H1249,IF(H1249&lt;=32000,ROUNDUP(H1249/2,0)+6000,IF(H1249&lt;=56000,ROUNDUP(H1249/4,0)+14000,28000))))+IF(I1249&lt;=0,0,IF(I1249&lt;=15000,I1249,IF(I1249&lt;=40000,ROUNDUP(I1249/2,0)+7500,IF(I1249&lt;=70000,ROUNDUP(I1249/4,0)+17500,35000)))),28000))))</f>
        <v/>
      </c>
      <c r="V1249" s="18">
        <f>MIN(70000,S1249+T1249+U1249)</f>
        <v/>
      </c>
      <c r="W1249" s="18">
        <f>MAX(0,ROUNDDOWN(M1249-J1249-N1249-K1249-0,-3))</f>
        <v/>
      </c>
      <c r="X1249" s="18">
        <f>MAX(0,ROUNDDOWN(M1249-J1249-N1249-K1249-R1249,-3))</f>
        <v/>
      </c>
      <c r="Y1249" s="18">
        <f>IF(W1249&lt;=0,0,ROUNDDOWN((W1249*LOOKUP(W1249,{0,1950001,3300001,6950001,9000001,18000001,40000001},{0.05,0.1,0.2,0.23,0.33,0.4,0.45})-LOOKUP(W1249,{0,1950001,3300001,6950001,9000001,18000001,40000001},{0,97500,427500,636000,1536000,2796000,4796000}))*1.021,-2))</f>
        <v/>
      </c>
      <c r="Z1249" s="18">
        <f>IF(X1249&lt;=0,0,ROUNDDOWN((X1249*LOOKUP(X1249,{0,1950001,3300001,6950001,9000001,18000001,40000001},{0.05,0.1,0.2,0.23,0.33,0.4,0.45})-LOOKUP(X1249,{0,1950001,3300001,6950001,9000001,18000001,40000001},{0,97500,427500,636000,1536000,2796000,4796000}))*1.021,-2))</f>
        <v/>
      </c>
      <c r="AA1249" s="18">
        <f>MAX(0,ROUNDDOWN(M1249-J1249-430000-L1249-0,-3))</f>
        <v/>
      </c>
      <c r="AB1249" s="18">
        <f>MAX(0,ROUNDDOWN(M1249-J1249-430000-L1249-V1249,-3))</f>
        <v/>
      </c>
      <c r="AC1249" s="18">
        <f>IF(M1249&lt;=450000,0,MAX(0,ROUNDDOWN(AA1249*0.06-MIN(50000,AA1249)*0.03,-2))+MAX(0,ROUNDDOWN(AA1249*0.04-MIN(50000,AA1249)*0.02,-2)))</f>
        <v/>
      </c>
      <c r="AD1249" s="18">
        <f>IF(M1249&lt;=450000,0,MAX(0,ROUNDDOWN(AB1249*0.06-MIN(50000,AB1249)*0.03,-2))+MAX(0,ROUNDDOWN(AB1249*0.04-MIN(50000,AB1249)*0.02,-2)))</f>
        <v/>
      </c>
      <c r="AE1249" s="18">
        <f>Y1249-Z1249</f>
        <v/>
      </c>
      <c r="AF1249" s="18">
        <f>AC1249-AD1249</f>
        <v/>
      </c>
      <c r="AG1249" s="18">
        <f>AE1249+AF1249</f>
        <v/>
      </c>
      <c r="AH1249" s="20">
        <f>IF(W1249&lt;=0,0,LOOKUP(W1249,{0,1950001,3300001,6950001,9000001,18000001,40000001},{0.05,0.1,0.2,0.23,0.33,0.4,0.45}))</f>
        <v/>
      </c>
    </row>
    <row r="1250">
      <c r="A1250" t="inlineStr">
        <is>
          <t>1万円刻み 特例あり一般12万円</t>
        </is>
      </c>
      <c r="B1250" s="18">
        <f>'4_1万円刻み'!$A$390</f>
        <v/>
      </c>
      <c r="C1250" s="19" t="n">
        <v>2026</v>
      </c>
      <c r="D1250" t="inlineStr">
        <is>
          <t>はい</t>
        </is>
      </c>
      <c r="E1250" s="18" t="n">
        <v>120000</v>
      </c>
      <c r="F1250" s="18" t="n">
        <v>0</v>
      </c>
      <c r="G1250" s="18" t="n">
        <v>0</v>
      </c>
      <c r="H1250" s="18" t="n">
        <v>0</v>
      </c>
      <c r="I1250" s="18" t="n">
        <v>0</v>
      </c>
      <c r="J1250" s="18">
        <f>ROUND(MIN(B1250/12,650000)*12*0.0915+MIN(B1250/12,1390000)*12*(0.0504+0)+B1250*0.005,0)</f>
        <v/>
      </c>
      <c r="K1250" s="18" t="n">
        <v>0</v>
      </c>
      <c r="L1250" s="18" t="n">
        <v>0</v>
      </c>
      <c r="M1250" s="18">
        <f>ROUND(IF(C1250&gt;=2026,IF(B1250&lt;741000,0,IF(B1250&lt;2191000,B1250-740000,IF(B1250&lt;2193000,1451000,IF(B1250&lt;2196000,1453000,IF(B1250&lt;2200000,1456000,IF(B1250&lt;3600000,ROUNDDOWN(B1250/4,-3)*2.8-80000,IF(B1250&lt;6600000,ROUNDDOWN(B1250/4,-3)*3.2-440000,IF(B1250&lt;8500000,ROUNDDOWN(B1250*0.9,0)-1100000,B1250-1950000)))))))),IF(B1250&lt;651000,0,IF(B1250&lt;1900000,B1250-650000,IF(B1250&lt;3600000,ROUNDDOWN(B1250/4,-3)*2.8-80000,IF(B1250&lt;6600000,ROUNDDOWN(B1250/4,-3)*3.2-440000,IF(B1250&lt;8500000,ROUNDDOWN(B1250*0.9,0)-1100000,B1250-1950000)))))),0)</f>
        <v/>
      </c>
      <c r="N1250" s="18">
        <f>IF(M1250&gt;23500000,NA(),IF(C1250&gt;=2026,IF(M1250&lt;=4890000,1040000,IF(M1250&lt;=6550000,670000,620000)),IF(M1250&lt;=1320000,950000,IF(M1250&lt;=3360000,880000,IF(M1250&lt;=4890000,680000,IF(M1250&lt;=6550000,630000,580000))))))</f>
        <v/>
      </c>
      <c r="O1250" s="18">
        <f>IF(F1250&lt;=0,IF(AND(D1250="はい",C1250&gt;=2026,C1250&lt;=2027),IF(E1250&lt;=0,0,IF(E1250&lt;=30000,E1250,IF(E1250&lt;=60000,ROUNDUP(E1250/2,0)+15000,IF(E1250&lt;=120000,ROUNDUP(E1250/4,0)+30000,60000)))),IF(E1250&lt;=0,0,IF(E1250&lt;=20000,E1250,IF(E1250&lt;=40000,ROUNDUP(E1250/2,0)+10000,IF(E1250&lt;=80000,ROUNDUP(E1250/4,0)+20000,40000))))),IF(E1250&lt;=0,IF(F1250&lt;=0,0,IF(F1250&lt;=25000,F1250,IF(F1250&lt;=50000,ROUNDUP(F1250/2,0)+12500,IF(F1250&lt;=100000,ROUNDUP(F1250/4,0)+25000,50000)))),MAX(IF(F1250&lt;=0,0,IF(F1250&lt;=25000,F1250,IF(F1250&lt;=50000,ROUNDUP(F1250/2,0)+12500,IF(F1250&lt;=100000,ROUNDUP(F1250/4,0)+25000,50000)))),MIN(IF(AND(D1250="はい",C1250&gt;=2026,C1250&lt;=2027),IF(E1250&lt;=0,0,IF(E1250&lt;=30000,E1250,IF(E1250&lt;=60000,ROUNDUP(E1250/2,0)+15000,IF(E1250&lt;=120000,ROUNDUP(E1250/4,0)+30000,60000)))),IF(E1250&lt;=0,0,IF(E1250&lt;=20000,E1250,IF(E1250&lt;=40000,ROUNDUP(E1250/2,0)+10000,IF(E1250&lt;=80000,ROUNDUP(E1250/4,0)+20000,40000)))))+IF(F1250&lt;=0,0,IF(F1250&lt;=25000,F1250,IF(F1250&lt;=50000,ROUNDUP(F1250/2,0)+12500,IF(F1250&lt;=100000,ROUNDUP(F1250/4,0)+25000,50000)))),IF(AND(D1250="はい",C1250&gt;=2026,C1250&lt;=2027),60000,40000)))))</f>
        <v/>
      </c>
      <c r="P1250" s="18">
        <f>IF(G1250&lt;=0,0,IF(G1250&lt;=20000,G1250,IF(G1250&lt;=40000,ROUNDUP(G1250/2,0)+10000,IF(G1250&lt;=80000,ROUNDUP(G1250/4,0)+20000,40000))))</f>
        <v/>
      </c>
      <c r="Q1250" s="18">
        <f>IF(I1250&lt;=0,IF(H1250&lt;=0,0,IF(H1250&lt;=20000,H1250,IF(H1250&lt;=40000,ROUNDUP(H1250/2,0)+10000,IF(H1250&lt;=80000,ROUNDUP(H1250/4,0)+20000,40000)))),IF(H1250&lt;=0,IF(I1250&lt;=0,0,IF(I1250&lt;=25000,I1250,IF(I1250&lt;=50000,ROUNDUP(I1250/2,0)+12500,IF(I1250&lt;=100000,ROUNDUP(I1250/4,0)+25000,50000)))),MAX(IF(I1250&lt;=0,0,IF(I1250&lt;=25000,I1250,IF(I1250&lt;=50000,ROUNDUP(I1250/2,0)+12500,IF(I1250&lt;=100000,ROUNDUP(I1250/4,0)+25000,50000)))),MIN(IF(H1250&lt;=0,0,IF(H1250&lt;=20000,H1250,IF(H1250&lt;=40000,ROUNDUP(H1250/2,0)+10000,IF(H1250&lt;=80000,ROUNDUP(H1250/4,0)+20000,40000))))+IF(I1250&lt;=0,0,IF(I1250&lt;=25000,I1250,IF(I1250&lt;=50000,ROUNDUP(I1250/2,0)+12500,IF(I1250&lt;=100000,ROUNDUP(I1250/4,0)+25000,50000)))),40000))))</f>
        <v/>
      </c>
      <c r="R1250" s="18">
        <f>MIN(120000,O1250+P1250+Q1250)</f>
        <v/>
      </c>
      <c r="S1250" s="18">
        <f>IF(F1250&lt;=0,IF(E1250&lt;=0,0,IF(E1250&lt;=12000,E1250,IF(E1250&lt;=32000,ROUNDUP(E1250/2,0)+6000,IF(E1250&lt;=56000,ROUNDUP(E1250/4,0)+14000,28000)))),IF(E1250&lt;=0,IF(F1250&lt;=0,0,IF(F1250&lt;=15000,F1250,IF(F1250&lt;=40000,ROUNDUP(F1250/2,0)+7500,IF(F1250&lt;=70000,ROUNDUP(F1250/4,0)+17500,35000)))),MAX(IF(F1250&lt;=0,0,IF(F1250&lt;=15000,F1250,IF(F1250&lt;=40000,ROUNDUP(F1250/2,0)+7500,IF(F1250&lt;=70000,ROUNDUP(F1250/4,0)+17500,35000)))),MIN(IF(E1250&lt;=0,0,IF(E1250&lt;=12000,E1250,IF(E1250&lt;=32000,ROUNDUP(E1250/2,0)+6000,IF(E1250&lt;=56000,ROUNDUP(E1250/4,0)+14000,28000))))+IF(F1250&lt;=0,0,IF(F1250&lt;=15000,F1250,IF(F1250&lt;=40000,ROUNDUP(F1250/2,0)+7500,IF(F1250&lt;=70000,ROUNDUP(F1250/4,0)+17500,35000)))),28000))))</f>
        <v/>
      </c>
      <c r="T1250" s="18">
        <f>IF(G1250&lt;=0,0,IF(G1250&lt;=12000,G1250,IF(G1250&lt;=32000,ROUNDUP(G1250/2,0)+6000,IF(G1250&lt;=56000,ROUNDUP(G1250/4,0)+14000,28000))))</f>
        <v/>
      </c>
      <c r="U1250" s="18">
        <f>IF(I1250&lt;=0,IF(H1250&lt;=0,0,IF(H1250&lt;=12000,H1250,IF(H1250&lt;=32000,ROUNDUP(H1250/2,0)+6000,IF(H1250&lt;=56000,ROUNDUP(H1250/4,0)+14000,28000)))),IF(H1250&lt;=0,IF(I1250&lt;=0,0,IF(I1250&lt;=15000,I1250,IF(I1250&lt;=40000,ROUNDUP(I1250/2,0)+7500,IF(I1250&lt;=70000,ROUNDUP(I1250/4,0)+17500,35000)))),MAX(IF(I1250&lt;=0,0,IF(I1250&lt;=15000,I1250,IF(I1250&lt;=40000,ROUNDUP(I1250/2,0)+7500,IF(I1250&lt;=70000,ROUNDUP(I1250/4,0)+17500,35000)))),MIN(IF(H1250&lt;=0,0,IF(H1250&lt;=12000,H1250,IF(H1250&lt;=32000,ROUNDUP(H1250/2,0)+6000,IF(H1250&lt;=56000,ROUNDUP(H1250/4,0)+14000,28000))))+IF(I1250&lt;=0,0,IF(I1250&lt;=15000,I1250,IF(I1250&lt;=40000,ROUNDUP(I1250/2,0)+7500,IF(I1250&lt;=70000,ROUNDUP(I1250/4,0)+17500,35000)))),28000))))</f>
        <v/>
      </c>
      <c r="V1250" s="18">
        <f>MIN(70000,S1250+T1250+U1250)</f>
        <v/>
      </c>
      <c r="W1250" s="18">
        <f>MAX(0,ROUNDDOWN(M1250-J1250-N1250-K1250-0,-3))</f>
        <v/>
      </c>
      <c r="X1250" s="18">
        <f>MAX(0,ROUNDDOWN(M1250-J1250-N1250-K1250-R1250,-3))</f>
        <v/>
      </c>
      <c r="Y1250" s="18">
        <f>IF(W1250&lt;=0,0,ROUNDDOWN((W1250*LOOKUP(W1250,{0,1950001,3300001,6950001,9000001,18000001,40000001},{0.05,0.1,0.2,0.23,0.33,0.4,0.45})-LOOKUP(W1250,{0,1950001,3300001,6950001,9000001,18000001,40000001},{0,97500,427500,636000,1536000,2796000,4796000}))*1.021,-2))</f>
        <v/>
      </c>
      <c r="Z1250" s="18">
        <f>IF(X1250&lt;=0,0,ROUNDDOWN((X1250*LOOKUP(X1250,{0,1950001,3300001,6950001,9000001,18000001,40000001},{0.05,0.1,0.2,0.23,0.33,0.4,0.45})-LOOKUP(X1250,{0,1950001,3300001,6950001,9000001,18000001,40000001},{0,97500,427500,636000,1536000,2796000,4796000}))*1.021,-2))</f>
        <v/>
      </c>
      <c r="AA1250" s="18">
        <f>MAX(0,ROUNDDOWN(M1250-J1250-430000-L1250-0,-3))</f>
        <v/>
      </c>
      <c r="AB1250" s="18">
        <f>MAX(0,ROUNDDOWN(M1250-J1250-430000-L1250-V1250,-3))</f>
        <v/>
      </c>
      <c r="AC1250" s="18">
        <f>IF(M1250&lt;=450000,0,MAX(0,ROUNDDOWN(AA1250*0.06-MIN(50000,AA1250)*0.03,-2))+MAX(0,ROUNDDOWN(AA1250*0.04-MIN(50000,AA1250)*0.02,-2)))</f>
        <v/>
      </c>
      <c r="AD1250" s="18">
        <f>IF(M1250&lt;=450000,0,MAX(0,ROUNDDOWN(AB1250*0.06-MIN(50000,AB1250)*0.03,-2))+MAX(0,ROUNDDOWN(AB1250*0.04-MIN(50000,AB1250)*0.02,-2)))</f>
        <v/>
      </c>
      <c r="AE1250" s="18">
        <f>Y1250-Z1250</f>
        <v/>
      </c>
      <c r="AF1250" s="18">
        <f>AC1250-AD1250</f>
        <v/>
      </c>
      <c r="AG1250" s="18">
        <f>AE1250+AF1250</f>
        <v/>
      </c>
      <c r="AH1250" s="20">
        <f>IF(W1250&lt;=0,0,LOOKUP(W1250,{0,1950001,3300001,6950001,9000001,18000001,40000001},{0.05,0.1,0.2,0.23,0.33,0.4,0.45}))</f>
        <v/>
      </c>
    </row>
    <row r="1251">
      <c r="A1251" t="inlineStr">
        <is>
          <t>1万円刻み 3区分8万円ずつ</t>
        </is>
      </c>
      <c r="B1251" s="18">
        <f>'4_1万円刻み'!$A$391</f>
        <v/>
      </c>
      <c r="C1251" s="19" t="n">
        <v>2026</v>
      </c>
      <c r="D1251" t="inlineStr">
        <is>
          <t>いいえ</t>
        </is>
      </c>
      <c r="E1251" s="18" t="n">
        <v>80000</v>
      </c>
      <c r="F1251" s="18" t="n">
        <v>0</v>
      </c>
      <c r="G1251" s="18" t="n">
        <v>80000</v>
      </c>
      <c r="H1251" s="18" t="n">
        <v>80000</v>
      </c>
      <c r="I1251" s="18" t="n">
        <v>0</v>
      </c>
      <c r="J1251" s="18">
        <f>ROUND(MIN(B1251/12,650000)*12*0.0915+MIN(B1251/12,1390000)*12*(0.0504+0)+B1251*0.005,0)</f>
        <v/>
      </c>
      <c r="K1251" s="18" t="n">
        <v>0</v>
      </c>
      <c r="L1251" s="18" t="n">
        <v>0</v>
      </c>
      <c r="M1251" s="18">
        <f>ROUND(IF(C1251&gt;=2026,IF(B1251&lt;741000,0,IF(B1251&lt;2191000,B1251-740000,IF(B1251&lt;2193000,1451000,IF(B1251&lt;2196000,1453000,IF(B1251&lt;2200000,1456000,IF(B1251&lt;3600000,ROUNDDOWN(B1251/4,-3)*2.8-80000,IF(B1251&lt;6600000,ROUNDDOWN(B1251/4,-3)*3.2-440000,IF(B1251&lt;8500000,ROUNDDOWN(B1251*0.9,0)-1100000,B1251-1950000)))))))),IF(B1251&lt;651000,0,IF(B1251&lt;1900000,B1251-650000,IF(B1251&lt;3600000,ROUNDDOWN(B1251/4,-3)*2.8-80000,IF(B1251&lt;6600000,ROUNDDOWN(B1251/4,-3)*3.2-440000,IF(B1251&lt;8500000,ROUNDDOWN(B1251*0.9,0)-1100000,B1251-1950000)))))),0)</f>
        <v/>
      </c>
      <c r="N1251" s="18">
        <f>IF(M1251&gt;23500000,NA(),IF(C1251&gt;=2026,IF(M1251&lt;=4890000,1040000,IF(M1251&lt;=6550000,670000,620000)),IF(M1251&lt;=1320000,950000,IF(M1251&lt;=3360000,880000,IF(M1251&lt;=4890000,680000,IF(M1251&lt;=6550000,630000,580000))))))</f>
        <v/>
      </c>
      <c r="O1251" s="18">
        <f>IF(F1251&lt;=0,IF(AND(D1251="はい",C1251&gt;=2026,C1251&lt;=2027),IF(E1251&lt;=0,0,IF(E1251&lt;=30000,E1251,IF(E1251&lt;=60000,ROUNDUP(E1251/2,0)+15000,IF(E1251&lt;=120000,ROUNDUP(E1251/4,0)+30000,60000)))),IF(E1251&lt;=0,0,IF(E1251&lt;=20000,E1251,IF(E1251&lt;=40000,ROUNDUP(E1251/2,0)+10000,IF(E1251&lt;=80000,ROUNDUP(E1251/4,0)+20000,40000))))),IF(E1251&lt;=0,IF(F1251&lt;=0,0,IF(F1251&lt;=25000,F1251,IF(F1251&lt;=50000,ROUNDUP(F1251/2,0)+12500,IF(F1251&lt;=100000,ROUNDUP(F1251/4,0)+25000,50000)))),MAX(IF(F1251&lt;=0,0,IF(F1251&lt;=25000,F1251,IF(F1251&lt;=50000,ROUNDUP(F1251/2,0)+12500,IF(F1251&lt;=100000,ROUNDUP(F1251/4,0)+25000,50000)))),MIN(IF(AND(D1251="はい",C1251&gt;=2026,C1251&lt;=2027),IF(E1251&lt;=0,0,IF(E1251&lt;=30000,E1251,IF(E1251&lt;=60000,ROUNDUP(E1251/2,0)+15000,IF(E1251&lt;=120000,ROUNDUP(E1251/4,0)+30000,60000)))),IF(E1251&lt;=0,0,IF(E1251&lt;=20000,E1251,IF(E1251&lt;=40000,ROUNDUP(E1251/2,0)+10000,IF(E1251&lt;=80000,ROUNDUP(E1251/4,0)+20000,40000)))))+IF(F1251&lt;=0,0,IF(F1251&lt;=25000,F1251,IF(F1251&lt;=50000,ROUNDUP(F1251/2,0)+12500,IF(F1251&lt;=100000,ROUNDUP(F1251/4,0)+25000,50000)))),IF(AND(D1251="はい",C1251&gt;=2026,C1251&lt;=2027),60000,40000)))))</f>
        <v/>
      </c>
      <c r="P1251" s="18">
        <f>IF(G1251&lt;=0,0,IF(G1251&lt;=20000,G1251,IF(G1251&lt;=40000,ROUNDUP(G1251/2,0)+10000,IF(G1251&lt;=80000,ROUNDUP(G1251/4,0)+20000,40000))))</f>
        <v/>
      </c>
      <c r="Q1251" s="18">
        <f>IF(I1251&lt;=0,IF(H1251&lt;=0,0,IF(H1251&lt;=20000,H1251,IF(H1251&lt;=40000,ROUNDUP(H1251/2,0)+10000,IF(H1251&lt;=80000,ROUNDUP(H1251/4,0)+20000,40000)))),IF(H1251&lt;=0,IF(I1251&lt;=0,0,IF(I1251&lt;=25000,I1251,IF(I1251&lt;=50000,ROUNDUP(I1251/2,0)+12500,IF(I1251&lt;=100000,ROUNDUP(I1251/4,0)+25000,50000)))),MAX(IF(I1251&lt;=0,0,IF(I1251&lt;=25000,I1251,IF(I1251&lt;=50000,ROUNDUP(I1251/2,0)+12500,IF(I1251&lt;=100000,ROUNDUP(I1251/4,0)+25000,50000)))),MIN(IF(H1251&lt;=0,0,IF(H1251&lt;=20000,H1251,IF(H1251&lt;=40000,ROUNDUP(H1251/2,0)+10000,IF(H1251&lt;=80000,ROUNDUP(H1251/4,0)+20000,40000))))+IF(I1251&lt;=0,0,IF(I1251&lt;=25000,I1251,IF(I1251&lt;=50000,ROUNDUP(I1251/2,0)+12500,IF(I1251&lt;=100000,ROUNDUP(I1251/4,0)+25000,50000)))),40000))))</f>
        <v/>
      </c>
      <c r="R1251" s="18">
        <f>MIN(120000,O1251+P1251+Q1251)</f>
        <v/>
      </c>
      <c r="S1251" s="18">
        <f>IF(F1251&lt;=0,IF(E1251&lt;=0,0,IF(E1251&lt;=12000,E1251,IF(E1251&lt;=32000,ROUNDUP(E1251/2,0)+6000,IF(E1251&lt;=56000,ROUNDUP(E1251/4,0)+14000,28000)))),IF(E1251&lt;=0,IF(F1251&lt;=0,0,IF(F1251&lt;=15000,F1251,IF(F1251&lt;=40000,ROUNDUP(F1251/2,0)+7500,IF(F1251&lt;=70000,ROUNDUP(F1251/4,0)+17500,35000)))),MAX(IF(F1251&lt;=0,0,IF(F1251&lt;=15000,F1251,IF(F1251&lt;=40000,ROUNDUP(F1251/2,0)+7500,IF(F1251&lt;=70000,ROUNDUP(F1251/4,0)+17500,35000)))),MIN(IF(E1251&lt;=0,0,IF(E1251&lt;=12000,E1251,IF(E1251&lt;=32000,ROUNDUP(E1251/2,0)+6000,IF(E1251&lt;=56000,ROUNDUP(E1251/4,0)+14000,28000))))+IF(F1251&lt;=0,0,IF(F1251&lt;=15000,F1251,IF(F1251&lt;=40000,ROUNDUP(F1251/2,0)+7500,IF(F1251&lt;=70000,ROUNDUP(F1251/4,0)+17500,35000)))),28000))))</f>
        <v/>
      </c>
      <c r="T1251" s="18">
        <f>IF(G1251&lt;=0,0,IF(G1251&lt;=12000,G1251,IF(G1251&lt;=32000,ROUNDUP(G1251/2,0)+6000,IF(G1251&lt;=56000,ROUNDUP(G1251/4,0)+14000,28000))))</f>
        <v/>
      </c>
      <c r="U1251" s="18">
        <f>IF(I1251&lt;=0,IF(H1251&lt;=0,0,IF(H1251&lt;=12000,H1251,IF(H1251&lt;=32000,ROUNDUP(H1251/2,0)+6000,IF(H1251&lt;=56000,ROUNDUP(H1251/4,0)+14000,28000)))),IF(H1251&lt;=0,IF(I1251&lt;=0,0,IF(I1251&lt;=15000,I1251,IF(I1251&lt;=40000,ROUNDUP(I1251/2,0)+7500,IF(I1251&lt;=70000,ROUNDUP(I1251/4,0)+17500,35000)))),MAX(IF(I1251&lt;=0,0,IF(I1251&lt;=15000,I1251,IF(I1251&lt;=40000,ROUNDUP(I1251/2,0)+7500,IF(I1251&lt;=70000,ROUNDUP(I1251/4,0)+17500,35000)))),MIN(IF(H1251&lt;=0,0,IF(H1251&lt;=12000,H1251,IF(H1251&lt;=32000,ROUNDUP(H1251/2,0)+6000,IF(H1251&lt;=56000,ROUNDUP(H1251/4,0)+14000,28000))))+IF(I1251&lt;=0,0,IF(I1251&lt;=15000,I1251,IF(I1251&lt;=40000,ROUNDUP(I1251/2,0)+7500,IF(I1251&lt;=70000,ROUNDUP(I1251/4,0)+17500,35000)))),28000))))</f>
        <v/>
      </c>
      <c r="V1251" s="18">
        <f>MIN(70000,S1251+T1251+U1251)</f>
        <v/>
      </c>
      <c r="W1251" s="18">
        <f>MAX(0,ROUNDDOWN(M1251-J1251-N1251-K1251-0,-3))</f>
        <v/>
      </c>
      <c r="X1251" s="18">
        <f>MAX(0,ROUNDDOWN(M1251-J1251-N1251-K1251-R1251,-3))</f>
        <v/>
      </c>
      <c r="Y1251" s="18">
        <f>IF(W1251&lt;=0,0,ROUNDDOWN((W1251*LOOKUP(W1251,{0,1950001,3300001,6950001,9000001,18000001,40000001},{0.05,0.1,0.2,0.23,0.33,0.4,0.45})-LOOKUP(W1251,{0,1950001,3300001,6950001,9000001,18000001,40000001},{0,97500,427500,636000,1536000,2796000,4796000}))*1.021,-2))</f>
        <v/>
      </c>
      <c r="Z1251" s="18">
        <f>IF(X1251&lt;=0,0,ROUNDDOWN((X1251*LOOKUP(X1251,{0,1950001,3300001,6950001,9000001,18000001,40000001},{0.05,0.1,0.2,0.23,0.33,0.4,0.45})-LOOKUP(X1251,{0,1950001,3300001,6950001,9000001,18000001,40000001},{0,97500,427500,636000,1536000,2796000,4796000}))*1.021,-2))</f>
        <v/>
      </c>
      <c r="AA1251" s="18">
        <f>MAX(0,ROUNDDOWN(M1251-J1251-430000-L1251-0,-3))</f>
        <v/>
      </c>
      <c r="AB1251" s="18">
        <f>MAX(0,ROUNDDOWN(M1251-J1251-430000-L1251-V1251,-3))</f>
        <v/>
      </c>
      <c r="AC1251" s="18">
        <f>IF(M1251&lt;=450000,0,MAX(0,ROUNDDOWN(AA1251*0.06-MIN(50000,AA1251)*0.03,-2))+MAX(0,ROUNDDOWN(AA1251*0.04-MIN(50000,AA1251)*0.02,-2)))</f>
        <v/>
      </c>
      <c r="AD1251" s="18">
        <f>IF(M1251&lt;=450000,0,MAX(0,ROUNDDOWN(AB1251*0.06-MIN(50000,AB1251)*0.03,-2))+MAX(0,ROUNDDOWN(AB1251*0.04-MIN(50000,AB1251)*0.02,-2)))</f>
        <v/>
      </c>
      <c r="AE1251" s="18">
        <f>Y1251-Z1251</f>
        <v/>
      </c>
      <c r="AF1251" s="18">
        <f>AC1251-AD1251</f>
        <v/>
      </c>
      <c r="AG1251" s="18">
        <f>AE1251+AF1251</f>
        <v/>
      </c>
      <c r="AH1251" s="20">
        <f>IF(W1251&lt;=0,0,LOOKUP(W1251,{0,1950001,3300001,6950001,9000001,18000001,40000001},{0.05,0.1,0.2,0.23,0.33,0.4,0.45}))</f>
        <v/>
      </c>
    </row>
    <row r="1252">
      <c r="A1252" t="inlineStr">
        <is>
          <t>1万円刻み 一般8万円</t>
        </is>
      </c>
      <c r="B1252" s="18">
        <f>'4_1万円刻み'!$A$391</f>
        <v/>
      </c>
      <c r="C1252" s="19" t="n">
        <v>2026</v>
      </c>
      <c r="D1252" t="inlineStr">
        <is>
          <t>いいえ</t>
        </is>
      </c>
      <c r="E1252" s="18" t="n">
        <v>80000</v>
      </c>
      <c r="F1252" s="18" t="n">
        <v>0</v>
      </c>
      <c r="G1252" s="18" t="n">
        <v>0</v>
      </c>
      <c r="H1252" s="18" t="n">
        <v>0</v>
      </c>
      <c r="I1252" s="18" t="n">
        <v>0</v>
      </c>
      <c r="J1252" s="18">
        <f>ROUND(MIN(B1252/12,650000)*12*0.0915+MIN(B1252/12,1390000)*12*(0.0504+0)+B1252*0.005,0)</f>
        <v/>
      </c>
      <c r="K1252" s="18" t="n">
        <v>0</v>
      </c>
      <c r="L1252" s="18" t="n">
        <v>0</v>
      </c>
      <c r="M1252" s="18">
        <f>ROUND(IF(C1252&gt;=2026,IF(B1252&lt;741000,0,IF(B1252&lt;2191000,B1252-740000,IF(B1252&lt;2193000,1451000,IF(B1252&lt;2196000,1453000,IF(B1252&lt;2200000,1456000,IF(B1252&lt;3600000,ROUNDDOWN(B1252/4,-3)*2.8-80000,IF(B1252&lt;6600000,ROUNDDOWN(B1252/4,-3)*3.2-440000,IF(B1252&lt;8500000,ROUNDDOWN(B1252*0.9,0)-1100000,B1252-1950000)))))))),IF(B1252&lt;651000,0,IF(B1252&lt;1900000,B1252-650000,IF(B1252&lt;3600000,ROUNDDOWN(B1252/4,-3)*2.8-80000,IF(B1252&lt;6600000,ROUNDDOWN(B1252/4,-3)*3.2-440000,IF(B1252&lt;8500000,ROUNDDOWN(B1252*0.9,0)-1100000,B1252-1950000)))))),0)</f>
        <v/>
      </c>
      <c r="N1252" s="18">
        <f>IF(M1252&gt;23500000,NA(),IF(C1252&gt;=2026,IF(M1252&lt;=4890000,1040000,IF(M1252&lt;=6550000,670000,620000)),IF(M1252&lt;=1320000,950000,IF(M1252&lt;=3360000,880000,IF(M1252&lt;=4890000,680000,IF(M1252&lt;=6550000,630000,580000))))))</f>
        <v/>
      </c>
      <c r="O1252" s="18">
        <f>IF(F1252&lt;=0,IF(AND(D1252="はい",C1252&gt;=2026,C1252&lt;=2027),IF(E1252&lt;=0,0,IF(E1252&lt;=30000,E1252,IF(E1252&lt;=60000,ROUNDUP(E1252/2,0)+15000,IF(E1252&lt;=120000,ROUNDUP(E1252/4,0)+30000,60000)))),IF(E1252&lt;=0,0,IF(E1252&lt;=20000,E1252,IF(E1252&lt;=40000,ROUNDUP(E1252/2,0)+10000,IF(E1252&lt;=80000,ROUNDUP(E1252/4,0)+20000,40000))))),IF(E1252&lt;=0,IF(F1252&lt;=0,0,IF(F1252&lt;=25000,F1252,IF(F1252&lt;=50000,ROUNDUP(F1252/2,0)+12500,IF(F1252&lt;=100000,ROUNDUP(F1252/4,0)+25000,50000)))),MAX(IF(F1252&lt;=0,0,IF(F1252&lt;=25000,F1252,IF(F1252&lt;=50000,ROUNDUP(F1252/2,0)+12500,IF(F1252&lt;=100000,ROUNDUP(F1252/4,0)+25000,50000)))),MIN(IF(AND(D1252="はい",C1252&gt;=2026,C1252&lt;=2027),IF(E1252&lt;=0,0,IF(E1252&lt;=30000,E1252,IF(E1252&lt;=60000,ROUNDUP(E1252/2,0)+15000,IF(E1252&lt;=120000,ROUNDUP(E1252/4,0)+30000,60000)))),IF(E1252&lt;=0,0,IF(E1252&lt;=20000,E1252,IF(E1252&lt;=40000,ROUNDUP(E1252/2,0)+10000,IF(E1252&lt;=80000,ROUNDUP(E1252/4,0)+20000,40000)))))+IF(F1252&lt;=0,0,IF(F1252&lt;=25000,F1252,IF(F1252&lt;=50000,ROUNDUP(F1252/2,0)+12500,IF(F1252&lt;=100000,ROUNDUP(F1252/4,0)+25000,50000)))),IF(AND(D1252="はい",C1252&gt;=2026,C1252&lt;=2027),60000,40000)))))</f>
        <v/>
      </c>
      <c r="P1252" s="18">
        <f>IF(G1252&lt;=0,0,IF(G1252&lt;=20000,G1252,IF(G1252&lt;=40000,ROUNDUP(G1252/2,0)+10000,IF(G1252&lt;=80000,ROUNDUP(G1252/4,0)+20000,40000))))</f>
        <v/>
      </c>
      <c r="Q1252" s="18">
        <f>IF(I1252&lt;=0,IF(H1252&lt;=0,0,IF(H1252&lt;=20000,H1252,IF(H1252&lt;=40000,ROUNDUP(H1252/2,0)+10000,IF(H1252&lt;=80000,ROUNDUP(H1252/4,0)+20000,40000)))),IF(H1252&lt;=0,IF(I1252&lt;=0,0,IF(I1252&lt;=25000,I1252,IF(I1252&lt;=50000,ROUNDUP(I1252/2,0)+12500,IF(I1252&lt;=100000,ROUNDUP(I1252/4,0)+25000,50000)))),MAX(IF(I1252&lt;=0,0,IF(I1252&lt;=25000,I1252,IF(I1252&lt;=50000,ROUNDUP(I1252/2,0)+12500,IF(I1252&lt;=100000,ROUNDUP(I1252/4,0)+25000,50000)))),MIN(IF(H1252&lt;=0,0,IF(H1252&lt;=20000,H1252,IF(H1252&lt;=40000,ROUNDUP(H1252/2,0)+10000,IF(H1252&lt;=80000,ROUNDUP(H1252/4,0)+20000,40000))))+IF(I1252&lt;=0,0,IF(I1252&lt;=25000,I1252,IF(I1252&lt;=50000,ROUNDUP(I1252/2,0)+12500,IF(I1252&lt;=100000,ROUNDUP(I1252/4,0)+25000,50000)))),40000))))</f>
        <v/>
      </c>
      <c r="R1252" s="18">
        <f>MIN(120000,O1252+P1252+Q1252)</f>
        <v/>
      </c>
      <c r="S1252" s="18">
        <f>IF(F1252&lt;=0,IF(E1252&lt;=0,0,IF(E1252&lt;=12000,E1252,IF(E1252&lt;=32000,ROUNDUP(E1252/2,0)+6000,IF(E1252&lt;=56000,ROUNDUP(E1252/4,0)+14000,28000)))),IF(E1252&lt;=0,IF(F1252&lt;=0,0,IF(F1252&lt;=15000,F1252,IF(F1252&lt;=40000,ROUNDUP(F1252/2,0)+7500,IF(F1252&lt;=70000,ROUNDUP(F1252/4,0)+17500,35000)))),MAX(IF(F1252&lt;=0,0,IF(F1252&lt;=15000,F1252,IF(F1252&lt;=40000,ROUNDUP(F1252/2,0)+7500,IF(F1252&lt;=70000,ROUNDUP(F1252/4,0)+17500,35000)))),MIN(IF(E1252&lt;=0,0,IF(E1252&lt;=12000,E1252,IF(E1252&lt;=32000,ROUNDUP(E1252/2,0)+6000,IF(E1252&lt;=56000,ROUNDUP(E1252/4,0)+14000,28000))))+IF(F1252&lt;=0,0,IF(F1252&lt;=15000,F1252,IF(F1252&lt;=40000,ROUNDUP(F1252/2,0)+7500,IF(F1252&lt;=70000,ROUNDUP(F1252/4,0)+17500,35000)))),28000))))</f>
        <v/>
      </c>
      <c r="T1252" s="18">
        <f>IF(G1252&lt;=0,0,IF(G1252&lt;=12000,G1252,IF(G1252&lt;=32000,ROUNDUP(G1252/2,0)+6000,IF(G1252&lt;=56000,ROUNDUP(G1252/4,0)+14000,28000))))</f>
        <v/>
      </c>
      <c r="U1252" s="18">
        <f>IF(I1252&lt;=0,IF(H1252&lt;=0,0,IF(H1252&lt;=12000,H1252,IF(H1252&lt;=32000,ROUNDUP(H1252/2,0)+6000,IF(H1252&lt;=56000,ROUNDUP(H1252/4,0)+14000,28000)))),IF(H1252&lt;=0,IF(I1252&lt;=0,0,IF(I1252&lt;=15000,I1252,IF(I1252&lt;=40000,ROUNDUP(I1252/2,0)+7500,IF(I1252&lt;=70000,ROUNDUP(I1252/4,0)+17500,35000)))),MAX(IF(I1252&lt;=0,0,IF(I1252&lt;=15000,I1252,IF(I1252&lt;=40000,ROUNDUP(I1252/2,0)+7500,IF(I1252&lt;=70000,ROUNDUP(I1252/4,0)+17500,35000)))),MIN(IF(H1252&lt;=0,0,IF(H1252&lt;=12000,H1252,IF(H1252&lt;=32000,ROUNDUP(H1252/2,0)+6000,IF(H1252&lt;=56000,ROUNDUP(H1252/4,0)+14000,28000))))+IF(I1252&lt;=0,0,IF(I1252&lt;=15000,I1252,IF(I1252&lt;=40000,ROUNDUP(I1252/2,0)+7500,IF(I1252&lt;=70000,ROUNDUP(I1252/4,0)+17500,35000)))),28000))))</f>
        <v/>
      </c>
      <c r="V1252" s="18">
        <f>MIN(70000,S1252+T1252+U1252)</f>
        <v/>
      </c>
      <c r="W1252" s="18">
        <f>MAX(0,ROUNDDOWN(M1252-J1252-N1252-K1252-0,-3))</f>
        <v/>
      </c>
      <c r="X1252" s="18">
        <f>MAX(0,ROUNDDOWN(M1252-J1252-N1252-K1252-R1252,-3))</f>
        <v/>
      </c>
      <c r="Y1252" s="18">
        <f>IF(W1252&lt;=0,0,ROUNDDOWN((W1252*LOOKUP(W1252,{0,1950001,3300001,6950001,9000001,18000001,40000001},{0.05,0.1,0.2,0.23,0.33,0.4,0.45})-LOOKUP(W1252,{0,1950001,3300001,6950001,9000001,18000001,40000001},{0,97500,427500,636000,1536000,2796000,4796000}))*1.021,-2))</f>
        <v/>
      </c>
      <c r="Z1252" s="18">
        <f>IF(X1252&lt;=0,0,ROUNDDOWN((X1252*LOOKUP(X1252,{0,1950001,3300001,6950001,9000001,18000001,40000001},{0.05,0.1,0.2,0.23,0.33,0.4,0.45})-LOOKUP(X1252,{0,1950001,3300001,6950001,9000001,18000001,40000001},{0,97500,427500,636000,1536000,2796000,4796000}))*1.021,-2))</f>
        <v/>
      </c>
      <c r="AA1252" s="18">
        <f>MAX(0,ROUNDDOWN(M1252-J1252-430000-L1252-0,-3))</f>
        <v/>
      </c>
      <c r="AB1252" s="18">
        <f>MAX(0,ROUNDDOWN(M1252-J1252-430000-L1252-V1252,-3))</f>
        <v/>
      </c>
      <c r="AC1252" s="18">
        <f>IF(M1252&lt;=450000,0,MAX(0,ROUNDDOWN(AA1252*0.06-MIN(50000,AA1252)*0.03,-2))+MAX(0,ROUNDDOWN(AA1252*0.04-MIN(50000,AA1252)*0.02,-2)))</f>
        <v/>
      </c>
      <c r="AD1252" s="18">
        <f>IF(M1252&lt;=450000,0,MAX(0,ROUNDDOWN(AB1252*0.06-MIN(50000,AB1252)*0.03,-2))+MAX(0,ROUNDDOWN(AB1252*0.04-MIN(50000,AB1252)*0.02,-2)))</f>
        <v/>
      </c>
      <c r="AE1252" s="18">
        <f>Y1252-Z1252</f>
        <v/>
      </c>
      <c r="AF1252" s="18">
        <f>AC1252-AD1252</f>
        <v/>
      </c>
      <c r="AG1252" s="18">
        <f>AE1252+AF1252</f>
        <v/>
      </c>
      <c r="AH1252" s="20">
        <f>IF(W1252&lt;=0,0,LOOKUP(W1252,{0,1950001,3300001,6950001,9000001,18000001,40000001},{0.05,0.1,0.2,0.23,0.33,0.4,0.45}))</f>
        <v/>
      </c>
    </row>
    <row r="1253">
      <c r="A1253" t="inlineStr">
        <is>
          <t>1万円刻み 特例あり一般12万円</t>
        </is>
      </c>
      <c r="B1253" s="18">
        <f>'4_1万円刻み'!$A$391</f>
        <v/>
      </c>
      <c r="C1253" s="19" t="n">
        <v>2026</v>
      </c>
      <c r="D1253" t="inlineStr">
        <is>
          <t>はい</t>
        </is>
      </c>
      <c r="E1253" s="18" t="n">
        <v>120000</v>
      </c>
      <c r="F1253" s="18" t="n">
        <v>0</v>
      </c>
      <c r="G1253" s="18" t="n">
        <v>0</v>
      </c>
      <c r="H1253" s="18" t="n">
        <v>0</v>
      </c>
      <c r="I1253" s="18" t="n">
        <v>0</v>
      </c>
      <c r="J1253" s="18">
        <f>ROUND(MIN(B1253/12,650000)*12*0.0915+MIN(B1253/12,1390000)*12*(0.0504+0)+B1253*0.005,0)</f>
        <v/>
      </c>
      <c r="K1253" s="18" t="n">
        <v>0</v>
      </c>
      <c r="L1253" s="18" t="n">
        <v>0</v>
      </c>
      <c r="M1253" s="18">
        <f>ROUND(IF(C1253&gt;=2026,IF(B1253&lt;741000,0,IF(B1253&lt;2191000,B1253-740000,IF(B1253&lt;2193000,1451000,IF(B1253&lt;2196000,1453000,IF(B1253&lt;2200000,1456000,IF(B1253&lt;3600000,ROUNDDOWN(B1253/4,-3)*2.8-80000,IF(B1253&lt;6600000,ROUNDDOWN(B1253/4,-3)*3.2-440000,IF(B1253&lt;8500000,ROUNDDOWN(B1253*0.9,0)-1100000,B1253-1950000)))))))),IF(B1253&lt;651000,0,IF(B1253&lt;1900000,B1253-650000,IF(B1253&lt;3600000,ROUNDDOWN(B1253/4,-3)*2.8-80000,IF(B1253&lt;6600000,ROUNDDOWN(B1253/4,-3)*3.2-440000,IF(B1253&lt;8500000,ROUNDDOWN(B1253*0.9,0)-1100000,B1253-1950000)))))),0)</f>
        <v/>
      </c>
      <c r="N1253" s="18">
        <f>IF(M1253&gt;23500000,NA(),IF(C1253&gt;=2026,IF(M1253&lt;=4890000,1040000,IF(M1253&lt;=6550000,670000,620000)),IF(M1253&lt;=1320000,950000,IF(M1253&lt;=3360000,880000,IF(M1253&lt;=4890000,680000,IF(M1253&lt;=6550000,630000,580000))))))</f>
        <v/>
      </c>
      <c r="O1253" s="18">
        <f>IF(F1253&lt;=0,IF(AND(D1253="はい",C1253&gt;=2026,C1253&lt;=2027),IF(E1253&lt;=0,0,IF(E1253&lt;=30000,E1253,IF(E1253&lt;=60000,ROUNDUP(E1253/2,0)+15000,IF(E1253&lt;=120000,ROUNDUP(E1253/4,0)+30000,60000)))),IF(E1253&lt;=0,0,IF(E1253&lt;=20000,E1253,IF(E1253&lt;=40000,ROUNDUP(E1253/2,0)+10000,IF(E1253&lt;=80000,ROUNDUP(E1253/4,0)+20000,40000))))),IF(E1253&lt;=0,IF(F1253&lt;=0,0,IF(F1253&lt;=25000,F1253,IF(F1253&lt;=50000,ROUNDUP(F1253/2,0)+12500,IF(F1253&lt;=100000,ROUNDUP(F1253/4,0)+25000,50000)))),MAX(IF(F1253&lt;=0,0,IF(F1253&lt;=25000,F1253,IF(F1253&lt;=50000,ROUNDUP(F1253/2,0)+12500,IF(F1253&lt;=100000,ROUNDUP(F1253/4,0)+25000,50000)))),MIN(IF(AND(D1253="はい",C1253&gt;=2026,C1253&lt;=2027),IF(E1253&lt;=0,0,IF(E1253&lt;=30000,E1253,IF(E1253&lt;=60000,ROUNDUP(E1253/2,0)+15000,IF(E1253&lt;=120000,ROUNDUP(E1253/4,0)+30000,60000)))),IF(E1253&lt;=0,0,IF(E1253&lt;=20000,E1253,IF(E1253&lt;=40000,ROUNDUP(E1253/2,0)+10000,IF(E1253&lt;=80000,ROUNDUP(E1253/4,0)+20000,40000)))))+IF(F1253&lt;=0,0,IF(F1253&lt;=25000,F1253,IF(F1253&lt;=50000,ROUNDUP(F1253/2,0)+12500,IF(F1253&lt;=100000,ROUNDUP(F1253/4,0)+25000,50000)))),IF(AND(D1253="はい",C1253&gt;=2026,C1253&lt;=2027),60000,40000)))))</f>
        <v/>
      </c>
      <c r="P1253" s="18">
        <f>IF(G1253&lt;=0,0,IF(G1253&lt;=20000,G1253,IF(G1253&lt;=40000,ROUNDUP(G1253/2,0)+10000,IF(G1253&lt;=80000,ROUNDUP(G1253/4,0)+20000,40000))))</f>
        <v/>
      </c>
      <c r="Q1253" s="18">
        <f>IF(I1253&lt;=0,IF(H1253&lt;=0,0,IF(H1253&lt;=20000,H1253,IF(H1253&lt;=40000,ROUNDUP(H1253/2,0)+10000,IF(H1253&lt;=80000,ROUNDUP(H1253/4,0)+20000,40000)))),IF(H1253&lt;=0,IF(I1253&lt;=0,0,IF(I1253&lt;=25000,I1253,IF(I1253&lt;=50000,ROUNDUP(I1253/2,0)+12500,IF(I1253&lt;=100000,ROUNDUP(I1253/4,0)+25000,50000)))),MAX(IF(I1253&lt;=0,0,IF(I1253&lt;=25000,I1253,IF(I1253&lt;=50000,ROUNDUP(I1253/2,0)+12500,IF(I1253&lt;=100000,ROUNDUP(I1253/4,0)+25000,50000)))),MIN(IF(H1253&lt;=0,0,IF(H1253&lt;=20000,H1253,IF(H1253&lt;=40000,ROUNDUP(H1253/2,0)+10000,IF(H1253&lt;=80000,ROUNDUP(H1253/4,0)+20000,40000))))+IF(I1253&lt;=0,0,IF(I1253&lt;=25000,I1253,IF(I1253&lt;=50000,ROUNDUP(I1253/2,0)+12500,IF(I1253&lt;=100000,ROUNDUP(I1253/4,0)+25000,50000)))),40000))))</f>
        <v/>
      </c>
      <c r="R1253" s="18">
        <f>MIN(120000,O1253+P1253+Q1253)</f>
        <v/>
      </c>
      <c r="S1253" s="18">
        <f>IF(F1253&lt;=0,IF(E1253&lt;=0,0,IF(E1253&lt;=12000,E1253,IF(E1253&lt;=32000,ROUNDUP(E1253/2,0)+6000,IF(E1253&lt;=56000,ROUNDUP(E1253/4,0)+14000,28000)))),IF(E1253&lt;=0,IF(F1253&lt;=0,0,IF(F1253&lt;=15000,F1253,IF(F1253&lt;=40000,ROUNDUP(F1253/2,0)+7500,IF(F1253&lt;=70000,ROUNDUP(F1253/4,0)+17500,35000)))),MAX(IF(F1253&lt;=0,0,IF(F1253&lt;=15000,F1253,IF(F1253&lt;=40000,ROUNDUP(F1253/2,0)+7500,IF(F1253&lt;=70000,ROUNDUP(F1253/4,0)+17500,35000)))),MIN(IF(E1253&lt;=0,0,IF(E1253&lt;=12000,E1253,IF(E1253&lt;=32000,ROUNDUP(E1253/2,0)+6000,IF(E1253&lt;=56000,ROUNDUP(E1253/4,0)+14000,28000))))+IF(F1253&lt;=0,0,IF(F1253&lt;=15000,F1253,IF(F1253&lt;=40000,ROUNDUP(F1253/2,0)+7500,IF(F1253&lt;=70000,ROUNDUP(F1253/4,0)+17500,35000)))),28000))))</f>
        <v/>
      </c>
      <c r="T1253" s="18">
        <f>IF(G1253&lt;=0,0,IF(G1253&lt;=12000,G1253,IF(G1253&lt;=32000,ROUNDUP(G1253/2,0)+6000,IF(G1253&lt;=56000,ROUNDUP(G1253/4,0)+14000,28000))))</f>
        <v/>
      </c>
      <c r="U1253" s="18">
        <f>IF(I1253&lt;=0,IF(H1253&lt;=0,0,IF(H1253&lt;=12000,H1253,IF(H1253&lt;=32000,ROUNDUP(H1253/2,0)+6000,IF(H1253&lt;=56000,ROUNDUP(H1253/4,0)+14000,28000)))),IF(H1253&lt;=0,IF(I1253&lt;=0,0,IF(I1253&lt;=15000,I1253,IF(I1253&lt;=40000,ROUNDUP(I1253/2,0)+7500,IF(I1253&lt;=70000,ROUNDUP(I1253/4,0)+17500,35000)))),MAX(IF(I1253&lt;=0,0,IF(I1253&lt;=15000,I1253,IF(I1253&lt;=40000,ROUNDUP(I1253/2,0)+7500,IF(I1253&lt;=70000,ROUNDUP(I1253/4,0)+17500,35000)))),MIN(IF(H1253&lt;=0,0,IF(H1253&lt;=12000,H1253,IF(H1253&lt;=32000,ROUNDUP(H1253/2,0)+6000,IF(H1253&lt;=56000,ROUNDUP(H1253/4,0)+14000,28000))))+IF(I1253&lt;=0,0,IF(I1253&lt;=15000,I1253,IF(I1253&lt;=40000,ROUNDUP(I1253/2,0)+7500,IF(I1253&lt;=70000,ROUNDUP(I1253/4,0)+17500,35000)))),28000))))</f>
        <v/>
      </c>
      <c r="V1253" s="18">
        <f>MIN(70000,S1253+T1253+U1253)</f>
        <v/>
      </c>
      <c r="W1253" s="18">
        <f>MAX(0,ROUNDDOWN(M1253-J1253-N1253-K1253-0,-3))</f>
        <v/>
      </c>
      <c r="X1253" s="18">
        <f>MAX(0,ROUNDDOWN(M1253-J1253-N1253-K1253-R1253,-3))</f>
        <v/>
      </c>
      <c r="Y1253" s="18">
        <f>IF(W1253&lt;=0,0,ROUNDDOWN((W1253*LOOKUP(W1253,{0,1950001,3300001,6950001,9000001,18000001,40000001},{0.05,0.1,0.2,0.23,0.33,0.4,0.45})-LOOKUP(W1253,{0,1950001,3300001,6950001,9000001,18000001,40000001},{0,97500,427500,636000,1536000,2796000,4796000}))*1.021,-2))</f>
        <v/>
      </c>
      <c r="Z1253" s="18">
        <f>IF(X1253&lt;=0,0,ROUNDDOWN((X1253*LOOKUP(X1253,{0,1950001,3300001,6950001,9000001,18000001,40000001},{0.05,0.1,0.2,0.23,0.33,0.4,0.45})-LOOKUP(X1253,{0,1950001,3300001,6950001,9000001,18000001,40000001},{0,97500,427500,636000,1536000,2796000,4796000}))*1.021,-2))</f>
        <v/>
      </c>
      <c r="AA1253" s="18">
        <f>MAX(0,ROUNDDOWN(M1253-J1253-430000-L1253-0,-3))</f>
        <v/>
      </c>
      <c r="AB1253" s="18">
        <f>MAX(0,ROUNDDOWN(M1253-J1253-430000-L1253-V1253,-3))</f>
        <v/>
      </c>
      <c r="AC1253" s="18">
        <f>IF(M1253&lt;=450000,0,MAX(0,ROUNDDOWN(AA1253*0.06-MIN(50000,AA1253)*0.03,-2))+MAX(0,ROUNDDOWN(AA1253*0.04-MIN(50000,AA1253)*0.02,-2)))</f>
        <v/>
      </c>
      <c r="AD1253" s="18">
        <f>IF(M1253&lt;=450000,0,MAX(0,ROUNDDOWN(AB1253*0.06-MIN(50000,AB1253)*0.03,-2))+MAX(0,ROUNDDOWN(AB1253*0.04-MIN(50000,AB1253)*0.02,-2)))</f>
        <v/>
      </c>
      <c r="AE1253" s="18">
        <f>Y1253-Z1253</f>
        <v/>
      </c>
      <c r="AF1253" s="18">
        <f>AC1253-AD1253</f>
        <v/>
      </c>
      <c r="AG1253" s="18">
        <f>AE1253+AF1253</f>
        <v/>
      </c>
      <c r="AH1253" s="20">
        <f>IF(W1253&lt;=0,0,LOOKUP(W1253,{0,1950001,3300001,6950001,9000001,18000001,40000001},{0.05,0.1,0.2,0.23,0.33,0.4,0.45}))</f>
        <v/>
      </c>
    </row>
    <row r="1254">
      <c r="A1254" t="inlineStr">
        <is>
          <t>1万円刻み 3区分8万円ずつ</t>
        </is>
      </c>
      <c r="B1254" s="18">
        <f>'4_1万円刻み'!$A$392</f>
        <v/>
      </c>
      <c r="C1254" s="19" t="n">
        <v>2026</v>
      </c>
      <c r="D1254" t="inlineStr">
        <is>
          <t>いいえ</t>
        </is>
      </c>
      <c r="E1254" s="18" t="n">
        <v>80000</v>
      </c>
      <c r="F1254" s="18" t="n">
        <v>0</v>
      </c>
      <c r="G1254" s="18" t="n">
        <v>80000</v>
      </c>
      <c r="H1254" s="18" t="n">
        <v>80000</v>
      </c>
      <c r="I1254" s="18" t="n">
        <v>0</v>
      </c>
      <c r="J1254" s="18">
        <f>ROUND(MIN(B1254/12,650000)*12*0.0915+MIN(B1254/12,1390000)*12*(0.0504+0)+B1254*0.005,0)</f>
        <v/>
      </c>
      <c r="K1254" s="18" t="n">
        <v>0</v>
      </c>
      <c r="L1254" s="18" t="n">
        <v>0</v>
      </c>
      <c r="M1254" s="18">
        <f>ROUND(IF(C1254&gt;=2026,IF(B1254&lt;741000,0,IF(B1254&lt;2191000,B1254-740000,IF(B1254&lt;2193000,1451000,IF(B1254&lt;2196000,1453000,IF(B1254&lt;2200000,1456000,IF(B1254&lt;3600000,ROUNDDOWN(B1254/4,-3)*2.8-80000,IF(B1254&lt;6600000,ROUNDDOWN(B1254/4,-3)*3.2-440000,IF(B1254&lt;8500000,ROUNDDOWN(B1254*0.9,0)-1100000,B1254-1950000)))))))),IF(B1254&lt;651000,0,IF(B1254&lt;1900000,B1254-650000,IF(B1254&lt;3600000,ROUNDDOWN(B1254/4,-3)*2.8-80000,IF(B1254&lt;6600000,ROUNDDOWN(B1254/4,-3)*3.2-440000,IF(B1254&lt;8500000,ROUNDDOWN(B1254*0.9,0)-1100000,B1254-1950000)))))),0)</f>
        <v/>
      </c>
      <c r="N1254" s="18">
        <f>IF(M1254&gt;23500000,NA(),IF(C1254&gt;=2026,IF(M1254&lt;=4890000,1040000,IF(M1254&lt;=6550000,670000,620000)),IF(M1254&lt;=1320000,950000,IF(M1254&lt;=3360000,880000,IF(M1254&lt;=4890000,680000,IF(M1254&lt;=6550000,630000,580000))))))</f>
        <v/>
      </c>
      <c r="O1254" s="18">
        <f>IF(F1254&lt;=0,IF(AND(D1254="はい",C1254&gt;=2026,C1254&lt;=2027),IF(E1254&lt;=0,0,IF(E1254&lt;=30000,E1254,IF(E1254&lt;=60000,ROUNDUP(E1254/2,0)+15000,IF(E1254&lt;=120000,ROUNDUP(E1254/4,0)+30000,60000)))),IF(E1254&lt;=0,0,IF(E1254&lt;=20000,E1254,IF(E1254&lt;=40000,ROUNDUP(E1254/2,0)+10000,IF(E1254&lt;=80000,ROUNDUP(E1254/4,0)+20000,40000))))),IF(E1254&lt;=0,IF(F1254&lt;=0,0,IF(F1254&lt;=25000,F1254,IF(F1254&lt;=50000,ROUNDUP(F1254/2,0)+12500,IF(F1254&lt;=100000,ROUNDUP(F1254/4,0)+25000,50000)))),MAX(IF(F1254&lt;=0,0,IF(F1254&lt;=25000,F1254,IF(F1254&lt;=50000,ROUNDUP(F1254/2,0)+12500,IF(F1254&lt;=100000,ROUNDUP(F1254/4,0)+25000,50000)))),MIN(IF(AND(D1254="はい",C1254&gt;=2026,C1254&lt;=2027),IF(E1254&lt;=0,0,IF(E1254&lt;=30000,E1254,IF(E1254&lt;=60000,ROUNDUP(E1254/2,0)+15000,IF(E1254&lt;=120000,ROUNDUP(E1254/4,0)+30000,60000)))),IF(E1254&lt;=0,0,IF(E1254&lt;=20000,E1254,IF(E1254&lt;=40000,ROUNDUP(E1254/2,0)+10000,IF(E1254&lt;=80000,ROUNDUP(E1254/4,0)+20000,40000)))))+IF(F1254&lt;=0,0,IF(F1254&lt;=25000,F1254,IF(F1254&lt;=50000,ROUNDUP(F1254/2,0)+12500,IF(F1254&lt;=100000,ROUNDUP(F1254/4,0)+25000,50000)))),IF(AND(D1254="はい",C1254&gt;=2026,C1254&lt;=2027),60000,40000)))))</f>
        <v/>
      </c>
      <c r="P1254" s="18">
        <f>IF(G1254&lt;=0,0,IF(G1254&lt;=20000,G1254,IF(G1254&lt;=40000,ROUNDUP(G1254/2,0)+10000,IF(G1254&lt;=80000,ROUNDUP(G1254/4,0)+20000,40000))))</f>
        <v/>
      </c>
      <c r="Q1254" s="18">
        <f>IF(I1254&lt;=0,IF(H1254&lt;=0,0,IF(H1254&lt;=20000,H1254,IF(H1254&lt;=40000,ROUNDUP(H1254/2,0)+10000,IF(H1254&lt;=80000,ROUNDUP(H1254/4,0)+20000,40000)))),IF(H1254&lt;=0,IF(I1254&lt;=0,0,IF(I1254&lt;=25000,I1254,IF(I1254&lt;=50000,ROUNDUP(I1254/2,0)+12500,IF(I1254&lt;=100000,ROUNDUP(I1254/4,0)+25000,50000)))),MAX(IF(I1254&lt;=0,0,IF(I1254&lt;=25000,I1254,IF(I1254&lt;=50000,ROUNDUP(I1254/2,0)+12500,IF(I1254&lt;=100000,ROUNDUP(I1254/4,0)+25000,50000)))),MIN(IF(H1254&lt;=0,0,IF(H1254&lt;=20000,H1254,IF(H1254&lt;=40000,ROUNDUP(H1254/2,0)+10000,IF(H1254&lt;=80000,ROUNDUP(H1254/4,0)+20000,40000))))+IF(I1254&lt;=0,0,IF(I1254&lt;=25000,I1254,IF(I1254&lt;=50000,ROUNDUP(I1254/2,0)+12500,IF(I1254&lt;=100000,ROUNDUP(I1254/4,0)+25000,50000)))),40000))))</f>
        <v/>
      </c>
      <c r="R1254" s="18">
        <f>MIN(120000,O1254+P1254+Q1254)</f>
        <v/>
      </c>
      <c r="S1254" s="18">
        <f>IF(F1254&lt;=0,IF(E1254&lt;=0,0,IF(E1254&lt;=12000,E1254,IF(E1254&lt;=32000,ROUNDUP(E1254/2,0)+6000,IF(E1254&lt;=56000,ROUNDUP(E1254/4,0)+14000,28000)))),IF(E1254&lt;=0,IF(F1254&lt;=0,0,IF(F1254&lt;=15000,F1254,IF(F1254&lt;=40000,ROUNDUP(F1254/2,0)+7500,IF(F1254&lt;=70000,ROUNDUP(F1254/4,0)+17500,35000)))),MAX(IF(F1254&lt;=0,0,IF(F1254&lt;=15000,F1254,IF(F1254&lt;=40000,ROUNDUP(F1254/2,0)+7500,IF(F1254&lt;=70000,ROUNDUP(F1254/4,0)+17500,35000)))),MIN(IF(E1254&lt;=0,0,IF(E1254&lt;=12000,E1254,IF(E1254&lt;=32000,ROUNDUP(E1254/2,0)+6000,IF(E1254&lt;=56000,ROUNDUP(E1254/4,0)+14000,28000))))+IF(F1254&lt;=0,0,IF(F1254&lt;=15000,F1254,IF(F1254&lt;=40000,ROUNDUP(F1254/2,0)+7500,IF(F1254&lt;=70000,ROUNDUP(F1254/4,0)+17500,35000)))),28000))))</f>
        <v/>
      </c>
      <c r="T1254" s="18">
        <f>IF(G1254&lt;=0,0,IF(G1254&lt;=12000,G1254,IF(G1254&lt;=32000,ROUNDUP(G1254/2,0)+6000,IF(G1254&lt;=56000,ROUNDUP(G1254/4,0)+14000,28000))))</f>
        <v/>
      </c>
      <c r="U1254" s="18">
        <f>IF(I1254&lt;=0,IF(H1254&lt;=0,0,IF(H1254&lt;=12000,H1254,IF(H1254&lt;=32000,ROUNDUP(H1254/2,0)+6000,IF(H1254&lt;=56000,ROUNDUP(H1254/4,0)+14000,28000)))),IF(H1254&lt;=0,IF(I1254&lt;=0,0,IF(I1254&lt;=15000,I1254,IF(I1254&lt;=40000,ROUNDUP(I1254/2,0)+7500,IF(I1254&lt;=70000,ROUNDUP(I1254/4,0)+17500,35000)))),MAX(IF(I1254&lt;=0,0,IF(I1254&lt;=15000,I1254,IF(I1254&lt;=40000,ROUNDUP(I1254/2,0)+7500,IF(I1254&lt;=70000,ROUNDUP(I1254/4,0)+17500,35000)))),MIN(IF(H1254&lt;=0,0,IF(H1254&lt;=12000,H1254,IF(H1254&lt;=32000,ROUNDUP(H1254/2,0)+6000,IF(H1254&lt;=56000,ROUNDUP(H1254/4,0)+14000,28000))))+IF(I1254&lt;=0,0,IF(I1254&lt;=15000,I1254,IF(I1254&lt;=40000,ROUNDUP(I1254/2,0)+7500,IF(I1254&lt;=70000,ROUNDUP(I1254/4,0)+17500,35000)))),28000))))</f>
        <v/>
      </c>
      <c r="V1254" s="18">
        <f>MIN(70000,S1254+T1254+U1254)</f>
        <v/>
      </c>
      <c r="W1254" s="18">
        <f>MAX(0,ROUNDDOWN(M1254-J1254-N1254-K1254-0,-3))</f>
        <v/>
      </c>
      <c r="X1254" s="18">
        <f>MAX(0,ROUNDDOWN(M1254-J1254-N1254-K1254-R1254,-3))</f>
        <v/>
      </c>
      <c r="Y1254" s="18">
        <f>IF(W1254&lt;=0,0,ROUNDDOWN((W1254*LOOKUP(W1254,{0,1950001,3300001,6950001,9000001,18000001,40000001},{0.05,0.1,0.2,0.23,0.33,0.4,0.45})-LOOKUP(W1254,{0,1950001,3300001,6950001,9000001,18000001,40000001},{0,97500,427500,636000,1536000,2796000,4796000}))*1.021,-2))</f>
        <v/>
      </c>
      <c r="Z1254" s="18">
        <f>IF(X1254&lt;=0,0,ROUNDDOWN((X1254*LOOKUP(X1254,{0,1950001,3300001,6950001,9000001,18000001,40000001},{0.05,0.1,0.2,0.23,0.33,0.4,0.45})-LOOKUP(X1254,{0,1950001,3300001,6950001,9000001,18000001,40000001},{0,97500,427500,636000,1536000,2796000,4796000}))*1.021,-2))</f>
        <v/>
      </c>
      <c r="AA1254" s="18">
        <f>MAX(0,ROUNDDOWN(M1254-J1254-430000-L1254-0,-3))</f>
        <v/>
      </c>
      <c r="AB1254" s="18">
        <f>MAX(0,ROUNDDOWN(M1254-J1254-430000-L1254-V1254,-3))</f>
        <v/>
      </c>
      <c r="AC1254" s="18">
        <f>IF(M1254&lt;=450000,0,MAX(0,ROUNDDOWN(AA1254*0.06-MIN(50000,AA1254)*0.03,-2))+MAX(0,ROUNDDOWN(AA1254*0.04-MIN(50000,AA1254)*0.02,-2)))</f>
        <v/>
      </c>
      <c r="AD1254" s="18">
        <f>IF(M1254&lt;=450000,0,MAX(0,ROUNDDOWN(AB1254*0.06-MIN(50000,AB1254)*0.03,-2))+MAX(0,ROUNDDOWN(AB1254*0.04-MIN(50000,AB1254)*0.02,-2)))</f>
        <v/>
      </c>
      <c r="AE1254" s="18">
        <f>Y1254-Z1254</f>
        <v/>
      </c>
      <c r="AF1254" s="18">
        <f>AC1254-AD1254</f>
        <v/>
      </c>
      <c r="AG1254" s="18">
        <f>AE1254+AF1254</f>
        <v/>
      </c>
      <c r="AH1254" s="20">
        <f>IF(W1254&lt;=0,0,LOOKUP(W1254,{0,1950001,3300001,6950001,9000001,18000001,40000001},{0.05,0.1,0.2,0.23,0.33,0.4,0.45}))</f>
        <v/>
      </c>
    </row>
    <row r="1255">
      <c r="A1255" t="inlineStr">
        <is>
          <t>1万円刻み 一般8万円</t>
        </is>
      </c>
      <c r="B1255" s="18">
        <f>'4_1万円刻み'!$A$392</f>
        <v/>
      </c>
      <c r="C1255" s="19" t="n">
        <v>2026</v>
      </c>
      <c r="D1255" t="inlineStr">
        <is>
          <t>いいえ</t>
        </is>
      </c>
      <c r="E1255" s="18" t="n">
        <v>80000</v>
      </c>
      <c r="F1255" s="18" t="n">
        <v>0</v>
      </c>
      <c r="G1255" s="18" t="n">
        <v>0</v>
      </c>
      <c r="H1255" s="18" t="n">
        <v>0</v>
      </c>
      <c r="I1255" s="18" t="n">
        <v>0</v>
      </c>
      <c r="J1255" s="18">
        <f>ROUND(MIN(B1255/12,650000)*12*0.0915+MIN(B1255/12,1390000)*12*(0.0504+0)+B1255*0.005,0)</f>
        <v/>
      </c>
      <c r="K1255" s="18" t="n">
        <v>0</v>
      </c>
      <c r="L1255" s="18" t="n">
        <v>0</v>
      </c>
      <c r="M1255" s="18">
        <f>ROUND(IF(C1255&gt;=2026,IF(B1255&lt;741000,0,IF(B1255&lt;2191000,B1255-740000,IF(B1255&lt;2193000,1451000,IF(B1255&lt;2196000,1453000,IF(B1255&lt;2200000,1456000,IF(B1255&lt;3600000,ROUNDDOWN(B1255/4,-3)*2.8-80000,IF(B1255&lt;6600000,ROUNDDOWN(B1255/4,-3)*3.2-440000,IF(B1255&lt;8500000,ROUNDDOWN(B1255*0.9,0)-1100000,B1255-1950000)))))))),IF(B1255&lt;651000,0,IF(B1255&lt;1900000,B1255-650000,IF(B1255&lt;3600000,ROUNDDOWN(B1255/4,-3)*2.8-80000,IF(B1255&lt;6600000,ROUNDDOWN(B1255/4,-3)*3.2-440000,IF(B1255&lt;8500000,ROUNDDOWN(B1255*0.9,0)-1100000,B1255-1950000)))))),0)</f>
        <v/>
      </c>
      <c r="N1255" s="18">
        <f>IF(M1255&gt;23500000,NA(),IF(C1255&gt;=2026,IF(M1255&lt;=4890000,1040000,IF(M1255&lt;=6550000,670000,620000)),IF(M1255&lt;=1320000,950000,IF(M1255&lt;=3360000,880000,IF(M1255&lt;=4890000,680000,IF(M1255&lt;=6550000,630000,580000))))))</f>
        <v/>
      </c>
      <c r="O1255" s="18">
        <f>IF(F1255&lt;=0,IF(AND(D1255="はい",C1255&gt;=2026,C1255&lt;=2027),IF(E1255&lt;=0,0,IF(E1255&lt;=30000,E1255,IF(E1255&lt;=60000,ROUNDUP(E1255/2,0)+15000,IF(E1255&lt;=120000,ROUNDUP(E1255/4,0)+30000,60000)))),IF(E1255&lt;=0,0,IF(E1255&lt;=20000,E1255,IF(E1255&lt;=40000,ROUNDUP(E1255/2,0)+10000,IF(E1255&lt;=80000,ROUNDUP(E1255/4,0)+20000,40000))))),IF(E1255&lt;=0,IF(F1255&lt;=0,0,IF(F1255&lt;=25000,F1255,IF(F1255&lt;=50000,ROUNDUP(F1255/2,0)+12500,IF(F1255&lt;=100000,ROUNDUP(F1255/4,0)+25000,50000)))),MAX(IF(F1255&lt;=0,0,IF(F1255&lt;=25000,F1255,IF(F1255&lt;=50000,ROUNDUP(F1255/2,0)+12500,IF(F1255&lt;=100000,ROUNDUP(F1255/4,0)+25000,50000)))),MIN(IF(AND(D1255="はい",C1255&gt;=2026,C1255&lt;=2027),IF(E1255&lt;=0,0,IF(E1255&lt;=30000,E1255,IF(E1255&lt;=60000,ROUNDUP(E1255/2,0)+15000,IF(E1255&lt;=120000,ROUNDUP(E1255/4,0)+30000,60000)))),IF(E1255&lt;=0,0,IF(E1255&lt;=20000,E1255,IF(E1255&lt;=40000,ROUNDUP(E1255/2,0)+10000,IF(E1255&lt;=80000,ROUNDUP(E1255/4,0)+20000,40000)))))+IF(F1255&lt;=0,0,IF(F1255&lt;=25000,F1255,IF(F1255&lt;=50000,ROUNDUP(F1255/2,0)+12500,IF(F1255&lt;=100000,ROUNDUP(F1255/4,0)+25000,50000)))),IF(AND(D1255="はい",C1255&gt;=2026,C1255&lt;=2027),60000,40000)))))</f>
        <v/>
      </c>
      <c r="P1255" s="18">
        <f>IF(G1255&lt;=0,0,IF(G1255&lt;=20000,G1255,IF(G1255&lt;=40000,ROUNDUP(G1255/2,0)+10000,IF(G1255&lt;=80000,ROUNDUP(G1255/4,0)+20000,40000))))</f>
        <v/>
      </c>
      <c r="Q1255" s="18">
        <f>IF(I1255&lt;=0,IF(H1255&lt;=0,0,IF(H1255&lt;=20000,H1255,IF(H1255&lt;=40000,ROUNDUP(H1255/2,0)+10000,IF(H1255&lt;=80000,ROUNDUP(H1255/4,0)+20000,40000)))),IF(H1255&lt;=0,IF(I1255&lt;=0,0,IF(I1255&lt;=25000,I1255,IF(I1255&lt;=50000,ROUNDUP(I1255/2,0)+12500,IF(I1255&lt;=100000,ROUNDUP(I1255/4,0)+25000,50000)))),MAX(IF(I1255&lt;=0,0,IF(I1255&lt;=25000,I1255,IF(I1255&lt;=50000,ROUNDUP(I1255/2,0)+12500,IF(I1255&lt;=100000,ROUNDUP(I1255/4,0)+25000,50000)))),MIN(IF(H1255&lt;=0,0,IF(H1255&lt;=20000,H1255,IF(H1255&lt;=40000,ROUNDUP(H1255/2,0)+10000,IF(H1255&lt;=80000,ROUNDUP(H1255/4,0)+20000,40000))))+IF(I1255&lt;=0,0,IF(I1255&lt;=25000,I1255,IF(I1255&lt;=50000,ROUNDUP(I1255/2,0)+12500,IF(I1255&lt;=100000,ROUNDUP(I1255/4,0)+25000,50000)))),40000))))</f>
        <v/>
      </c>
      <c r="R1255" s="18">
        <f>MIN(120000,O1255+P1255+Q1255)</f>
        <v/>
      </c>
      <c r="S1255" s="18">
        <f>IF(F1255&lt;=0,IF(E1255&lt;=0,0,IF(E1255&lt;=12000,E1255,IF(E1255&lt;=32000,ROUNDUP(E1255/2,0)+6000,IF(E1255&lt;=56000,ROUNDUP(E1255/4,0)+14000,28000)))),IF(E1255&lt;=0,IF(F1255&lt;=0,0,IF(F1255&lt;=15000,F1255,IF(F1255&lt;=40000,ROUNDUP(F1255/2,0)+7500,IF(F1255&lt;=70000,ROUNDUP(F1255/4,0)+17500,35000)))),MAX(IF(F1255&lt;=0,0,IF(F1255&lt;=15000,F1255,IF(F1255&lt;=40000,ROUNDUP(F1255/2,0)+7500,IF(F1255&lt;=70000,ROUNDUP(F1255/4,0)+17500,35000)))),MIN(IF(E1255&lt;=0,0,IF(E1255&lt;=12000,E1255,IF(E1255&lt;=32000,ROUNDUP(E1255/2,0)+6000,IF(E1255&lt;=56000,ROUNDUP(E1255/4,0)+14000,28000))))+IF(F1255&lt;=0,0,IF(F1255&lt;=15000,F1255,IF(F1255&lt;=40000,ROUNDUP(F1255/2,0)+7500,IF(F1255&lt;=70000,ROUNDUP(F1255/4,0)+17500,35000)))),28000))))</f>
        <v/>
      </c>
      <c r="T1255" s="18">
        <f>IF(G1255&lt;=0,0,IF(G1255&lt;=12000,G1255,IF(G1255&lt;=32000,ROUNDUP(G1255/2,0)+6000,IF(G1255&lt;=56000,ROUNDUP(G1255/4,0)+14000,28000))))</f>
        <v/>
      </c>
      <c r="U1255" s="18">
        <f>IF(I1255&lt;=0,IF(H1255&lt;=0,0,IF(H1255&lt;=12000,H1255,IF(H1255&lt;=32000,ROUNDUP(H1255/2,0)+6000,IF(H1255&lt;=56000,ROUNDUP(H1255/4,0)+14000,28000)))),IF(H1255&lt;=0,IF(I1255&lt;=0,0,IF(I1255&lt;=15000,I1255,IF(I1255&lt;=40000,ROUNDUP(I1255/2,0)+7500,IF(I1255&lt;=70000,ROUNDUP(I1255/4,0)+17500,35000)))),MAX(IF(I1255&lt;=0,0,IF(I1255&lt;=15000,I1255,IF(I1255&lt;=40000,ROUNDUP(I1255/2,0)+7500,IF(I1255&lt;=70000,ROUNDUP(I1255/4,0)+17500,35000)))),MIN(IF(H1255&lt;=0,0,IF(H1255&lt;=12000,H1255,IF(H1255&lt;=32000,ROUNDUP(H1255/2,0)+6000,IF(H1255&lt;=56000,ROUNDUP(H1255/4,0)+14000,28000))))+IF(I1255&lt;=0,0,IF(I1255&lt;=15000,I1255,IF(I1255&lt;=40000,ROUNDUP(I1255/2,0)+7500,IF(I1255&lt;=70000,ROUNDUP(I1255/4,0)+17500,35000)))),28000))))</f>
        <v/>
      </c>
      <c r="V1255" s="18">
        <f>MIN(70000,S1255+T1255+U1255)</f>
        <v/>
      </c>
      <c r="W1255" s="18">
        <f>MAX(0,ROUNDDOWN(M1255-J1255-N1255-K1255-0,-3))</f>
        <v/>
      </c>
      <c r="X1255" s="18">
        <f>MAX(0,ROUNDDOWN(M1255-J1255-N1255-K1255-R1255,-3))</f>
        <v/>
      </c>
      <c r="Y1255" s="18">
        <f>IF(W1255&lt;=0,0,ROUNDDOWN((W1255*LOOKUP(W1255,{0,1950001,3300001,6950001,9000001,18000001,40000001},{0.05,0.1,0.2,0.23,0.33,0.4,0.45})-LOOKUP(W1255,{0,1950001,3300001,6950001,9000001,18000001,40000001},{0,97500,427500,636000,1536000,2796000,4796000}))*1.021,-2))</f>
        <v/>
      </c>
      <c r="Z1255" s="18">
        <f>IF(X1255&lt;=0,0,ROUNDDOWN((X1255*LOOKUP(X1255,{0,1950001,3300001,6950001,9000001,18000001,40000001},{0.05,0.1,0.2,0.23,0.33,0.4,0.45})-LOOKUP(X1255,{0,1950001,3300001,6950001,9000001,18000001,40000001},{0,97500,427500,636000,1536000,2796000,4796000}))*1.021,-2))</f>
        <v/>
      </c>
      <c r="AA1255" s="18">
        <f>MAX(0,ROUNDDOWN(M1255-J1255-430000-L1255-0,-3))</f>
        <v/>
      </c>
      <c r="AB1255" s="18">
        <f>MAX(0,ROUNDDOWN(M1255-J1255-430000-L1255-V1255,-3))</f>
        <v/>
      </c>
      <c r="AC1255" s="18">
        <f>IF(M1255&lt;=450000,0,MAX(0,ROUNDDOWN(AA1255*0.06-MIN(50000,AA1255)*0.03,-2))+MAX(0,ROUNDDOWN(AA1255*0.04-MIN(50000,AA1255)*0.02,-2)))</f>
        <v/>
      </c>
      <c r="AD1255" s="18">
        <f>IF(M1255&lt;=450000,0,MAX(0,ROUNDDOWN(AB1255*0.06-MIN(50000,AB1255)*0.03,-2))+MAX(0,ROUNDDOWN(AB1255*0.04-MIN(50000,AB1255)*0.02,-2)))</f>
        <v/>
      </c>
      <c r="AE1255" s="18">
        <f>Y1255-Z1255</f>
        <v/>
      </c>
      <c r="AF1255" s="18">
        <f>AC1255-AD1255</f>
        <v/>
      </c>
      <c r="AG1255" s="18">
        <f>AE1255+AF1255</f>
        <v/>
      </c>
      <c r="AH1255" s="20">
        <f>IF(W1255&lt;=0,0,LOOKUP(W1255,{0,1950001,3300001,6950001,9000001,18000001,40000001},{0.05,0.1,0.2,0.23,0.33,0.4,0.45}))</f>
        <v/>
      </c>
    </row>
    <row r="1256">
      <c r="A1256" t="inlineStr">
        <is>
          <t>1万円刻み 特例あり一般12万円</t>
        </is>
      </c>
      <c r="B1256" s="18">
        <f>'4_1万円刻み'!$A$392</f>
        <v/>
      </c>
      <c r="C1256" s="19" t="n">
        <v>2026</v>
      </c>
      <c r="D1256" t="inlineStr">
        <is>
          <t>はい</t>
        </is>
      </c>
      <c r="E1256" s="18" t="n">
        <v>120000</v>
      </c>
      <c r="F1256" s="18" t="n">
        <v>0</v>
      </c>
      <c r="G1256" s="18" t="n">
        <v>0</v>
      </c>
      <c r="H1256" s="18" t="n">
        <v>0</v>
      </c>
      <c r="I1256" s="18" t="n">
        <v>0</v>
      </c>
      <c r="J1256" s="18">
        <f>ROUND(MIN(B1256/12,650000)*12*0.0915+MIN(B1256/12,1390000)*12*(0.0504+0)+B1256*0.005,0)</f>
        <v/>
      </c>
      <c r="K1256" s="18" t="n">
        <v>0</v>
      </c>
      <c r="L1256" s="18" t="n">
        <v>0</v>
      </c>
      <c r="M1256" s="18">
        <f>ROUND(IF(C1256&gt;=2026,IF(B1256&lt;741000,0,IF(B1256&lt;2191000,B1256-740000,IF(B1256&lt;2193000,1451000,IF(B1256&lt;2196000,1453000,IF(B1256&lt;2200000,1456000,IF(B1256&lt;3600000,ROUNDDOWN(B1256/4,-3)*2.8-80000,IF(B1256&lt;6600000,ROUNDDOWN(B1256/4,-3)*3.2-440000,IF(B1256&lt;8500000,ROUNDDOWN(B1256*0.9,0)-1100000,B1256-1950000)))))))),IF(B1256&lt;651000,0,IF(B1256&lt;1900000,B1256-650000,IF(B1256&lt;3600000,ROUNDDOWN(B1256/4,-3)*2.8-80000,IF(B1256&lt;6600000,ROUNDDOWN(B1256/4,-3)*3.2-440000,IF(B1256&lt;8500000,ROUNDDOWN(B1256*0.9,0)-1100000,B1256-1950000)))))),0)</f>
        <v/>
      </c>
      <c r="N1256" s="18">
        <f>IF(M1256&gt;23500000,NA(),IF(C1256&gt;=2026,IF(M1256&lt;=4890000,1040000,IF(M1256&lt;=6550000,670000,620000)),IF(M1256&lt;=1320000,950000,IF(M1256&lt;=3360000,880000,IF(M1256&lt;=4890000,680000,IF(M1256&lt;=6550000,630000,580000))))))</f>
        <v/>
      </c>
      <c r="O1256" s="18">
        <f>IF(F1256&lt;=0,IF(AND(D1256="はい",C1256&gt;=2026,C1256&lt;=2027),IF(E1256&lt;=0,0,IF(E1256&lt;=30000,E1256,IF(E1256&lt;=60000,ROUNDUP(E1256/2,0)+15000,IF(E1256&lt;=120000,ROUNDUP(E1256/4,0)+30000,60000)))),IF(E1256&lt;=0,0,IF(E1256&lt;=20000,E1256,IF(E1256&lt;=40000,ROUNDUP(E1256/2,0)+10000,IF(E1256&lt;=80000,ROUNDUP(E1256/4,0)+20000,40000))))),IF(E1256&lt;=0,IF(F1256&lt;=0,0,IF(F1256&lt;=25000,F1256,IF(F1256&lt;=50000,ROUNDUP(F1256/2,0)+12500,IF(F1256&lt;=100000,ROUNDUP(F1256/4,0)+25000,50000)))),MAX(IF(F1256&lt;=0,0,IF(F1256&lt;=25000,F1256,IF(F1256&lt;=50000,ROUNDUP(F1256/2,0)+12500,IF(F1256&lt;=100000,ROUNDUP(F1256/4,0)+25000,50000)))),MIN(IF(AND(D1256="はい",C1256&gt;=2026,C1256&lt;=2027),IF(E1256&lt;=0,0,IF(E1256&lt;=30000,E1256,IF(E1256&lt;=60000,ROUNDUP(E1256/2,0)+15000,IF(E1256&lt;=120000,ROUNDUP(E1256/4,0)+30000,60000)))),IF(E1256&lt;=0,0,IF(E1256&lt;=20000,E1256,IF(E1256&lt;=40000,ROUNDUP(E1256/2,0)+10000,IF(E1256&lt;=80000,ROUNDUP(E1256/4,0)+20000,40000)))))+IF(F1256&lt;=0,0,IF(F1256&lt;=25000,F1256,IF(F1256&lt;=50000,ROUNDUP(F1256/2,0)+12500,IF(F1256&lt;=100000,ROUNDUP(F1256/4,0)+25000,50000)))),IF(AND(D1256="はい",C1256&gt;=2026,C1256&lt;=2027),60000,40000)))))</f>
        <v/>
      </c>
      <c r="P1256" s="18">
        <f>IF(G1256&lt;=0,0,IF(G1256&lt;=20000,G1256,IF(G1256&lt;=40000,ROUNDUP(G1256/2,0)+10000,IF(G1256&lt;=80000,ROUNDUP(G1256/4,0)+20000,40000))))</f>
        <v/>
      </c>
      <c r="Q1256" s="18">
        <f>IF(I1256&lt;=0,IF(H1256&lt;=0,0,IF(H1256&lt;=20000,H1256,IF(H1256&lt;=40000,ROUNDUP(H1256/2,0)+10000,IF(H1256&lt;=80000,ROUNDUP(H1256/4,0)+20000,40000)))),IF(H1256&lt;=0,IF(I1256&lt;=0,0,IF(I1256&lt;=25000,I1256,IF(I1256&lt;=50000,ROUNDUP(I1256/2,0)+12500,IF(I1256&lt;=100000,ROUNDUP(I1256/4,0)+25000,50000)))),MAX(IF(I1256&lt;=0,0,IF(I1256&lt;=25000,I1256,IF(I1256&lt;=50000,ROUNDUP(I1256/2,0)+12500,IF(I1256&lt;=100000,ROUNDUP(I1256/4,0)+25000,50000)))),MIN(IF(H1256&lt;=0,0,IF(H1256&lt;=20000,H1256,IF(H1256&lt;=40000,ROUNDUP(H1256/2,0)+10000,IF(H1256&lt;=80000,ROUNDUP(H1256/4,0)+20000,40000))))+IF(I1256&lt;=0,0,IF(I1256&lt;=25000,I1256,IF(I1256&lt;=50000,ROUNDUP(I1256/2,0)+12500,IF(I1256&lt;=100000,ROUNDUP(I1256/4,0)+25000,50000)))),40000))))</f>
        <v/>
      </c>
      <c r="R1256" s="18">
        <f>MIN(120000,O1256+P1256+Q1256)</f>
        <v/>
      </c>
      <c r="S1256" s="18">
        <f>IF(F1256&lt;=0,IF(E1256&lt;=0,0,IF(E1256&lt;=12000,E1256,IF(E1256&lt;=32000,ROUNDUP(E1256/2,0)+6000,IF(E1256&lt;=56000,ROUNDUP(E1256/4,0)+14000,28000)))),IF(E1256&lt;=0,IF(F1256&lt;=0,0,IF(F1256&lt;=15000,F1256,IF(F1256&lt;=40000,ROUNDUP(F1256/2,0)+7500,IF(F1256&lt;=70000,ROUNDUP(F1256/4,0)+17500,35000)))),MAX(IF(F1256&lt;=0,0,IF(F1256&lt;=15000,F1256,IF(F1256&lt;=40000,ROUNDUP(F1256/2,0)+7500,IF(F1256&lt;=70000,ROUNDUP(F1256/4,0)+17500,35000)))),MIN(IF(E1256&lt;=0,0,IF(E1256&lt;=12000,E1256,IF(E1256&lt;=32000,ROUNDUP(E1256/2,0)+6000,IF(E1256&lt;=56000,ROUNDUP(E1256/4,0)+14000,28000))))+IF(F1256&lt;=0,0,IF(F1256&lt;=15000,F1256,IF(F1256&lt;=40000,ROUNDUP(F1256/2,0)+7500,IF(F1256&lt;=70000,ROUNDUP(F1256/4,0)+17500,35000)))),28000))))</f>
        <v/>
      </c>
      <c r="T1256" s="18">
        <f>IF(G1256&lt;=0,0,IF(G1256&lt;=12000,G1256,IF(G1256&lt;=32000,ROUNDUP(G1256/2,0)+6000,IF(G1256&lt;=56000,ROUNDUP(G1256/4,0)+14000,28000))))</f>
        <v/>
      </c>
      <c r="U1256" s="18">
        <f>IF(I1256&lt;=0,IF(H1256&lt;=0,0,IF(H1256&lt;=12000,H1256,IF(H1256&lt;=32000,ROUNDUP(H1256/2,0)+6000,IF(H1256&lt;=56000,ROUNDUP(H1256/4,0)+14000,28000)))),IF(H1256&lt;=0,IF(I1256&lt;=0,0,IF(I1256&lt;=15000,I1256,IF(I1256&lt;=40000,ROUNDUP(I1256/2,0)+7500,IF(I1256&lt;=70000,ROUNDUP(I1256/4,0)+17500,35000)))),MAX(IF(I1256&lt;=0,0,IF(I1256&lt;=15000,I1256,IF(I1256&lt;=40000,ROUNDUP(I1256/2,0)+7500,IF(I1256&lt;=70000,ROUNDUP(I1256/4,0)+17500,35000)))),MIN(IF(H1256&lt;=0,0,IF(H1256&lt;=12000,H1256,IF(H1256&lt;=32000,ROUNDUP(H1256/2,0)+6000,IF(H1256&lt;=56000,ROUNDUP(H1256/4,0)+14000,28000))))+IF(I1256&lt;=0,0,IF(I1256&lt;=15000,I1256,IF(I1256&lt;=40000,ROUNDUP(I1256/2,0)+7500,IF(I1256&lt;=70000,ROUNDUP(I1256/4,0)+17500,35000)))),28000))))</f>
        <v/>
      </c>
      <c r="V1256" s="18">
        <f>MIN(70000,S1256+T1256+U1256)</f>
        <v/>
      </c>
      <c r="W1256" s="18">
        <f>MAX(0,ROUNDDOWN(M1256-J1256-N1256-K1256-0,-3))</f>
        <v/>
      </c>
      <c r="X1256" s="18">
        <f>MAX(0,ROUNDDOWN(M1256-J1256-N1256-K1256-R1256,-3))</f>
        <v/>
      </c>
      <c r="Y1256" s="18">
        <f>IF(W1256&lt;=0,0,ROUNDDOWN((W1256*LOOKUP(W1256,{0,1950001,3300001,6950001,9000001,18000001,40000001},{0.05,0.1,0.2,0.23,0.33,0.4,0.45})-LOOKUP(W1256,{0,1950001,3300001,6950001,9000001,18000001,40000001},{0,97500,427500,636000,1536000,2796000,4796000}))*1.021,-2))</f>
        <v/>
      </c>
      <c r="Z1256" s="18">
        <f>IF(X1256&lt;=0,0,ROUNDDOWN((X1256*LOOKUP(X1256,{0,1950001,3300001,6950001,9000001,18000001,40000001},{0.05,0.1,0.2,0.23,0.33,0.4,0.45})-LOOKUP(X1256,{0,1950001,3300001,6950001,9000001,18000001,40000001},{0,97500,427500,636000,1536000,2796000,4796000}))*1.021,-2))</f>
        <v/>
      </c>
      <c r="AA1256" s="18">
        <f>MAX(0,ROUNDDOWN(M1256-J1256-430000-L1256-0,-3))</f>
        <v/>
      </c>
      <c r="AB1256" s="18">
        <f>MAX(0,ROUNDDOWN(M1256-J1256-430000-L1256-V1256,-3))</f>
        <v/>
      </c>
      <c r="AC1256" s="18">
        <f>IF(M1256&lt;=450000,0,MAX(0,ROUNDDOWN(AA1256*0.06-MIN(50000,AA1256)*0.03,-2))+MAX(0,ROUNDDOWN(AA1256*0.04-MIN(50000,AA1256)*0.02,-2)))</f>
        <v/>
      </c>
      <c r="AD1256" s="18">
        <f>IF(M1256&lt;=450000,0,MAX(0,ROUNDDOWN(AB1256*0.06-MIN(50000,AB1256)*0.03,-2))+MAX(0,ROUNDDOWN(AB1256*0.04-MIN(50000,AB1256)*0.02,-2)))</f>
        <v/>
      </c>
      <c r="AE1256" s="18">
        <f>Y1256-Z1256</f>
        <v/>
      </c>
      <c r="AF1256" s="18">
        <f>AC1256-AD1256</f>
        <v/>
      </c>
      <c r="AG1256" s="18">
        <f>AE1256+AF1256</f>
        <v/>
      </c>
      <c r="AH1256" s="20">
        <f>IF(W1256&lt;=0,0,LOOKUP(W1256,{0,1950001,3300001,6950001,9000001,18000001,40000001},{0.05,0.1,0.2,0.23,0.33,0.4,0.45}))</f>
        <v/>
      </c>
    </row>
    <row r="1257">
      <c r="A1257" t="inlineStr">
        <is>
          <t>1万円刻み 3区分8万円ずつ</t>
        </is>
      </c>
      <c r="B1257" s="18">
        <f>'4_1万円刻み'!$A$393</f>
        <v/>
      </c>
      <c r="C1257" s="19" t="n">
        <v>2026</v>
      </c>
      <c r="D1257" t="inlineStr">
        <is>
          <t>いいえ</t>
        </is>
      </c>
      <c r="E1257" s="18" t="n">
        <v>80000</v>
      </c>
      <c r="F1257" s="18" t="n">
        <v>0</v>
      </c>
      <c r="G1257" s="18" t="n">
        <v>80000</v>
      </c>
      <c r="H1257" s="18" t="n">
        <v>80000</v>
      </c>
      <c r="I1257" s="18" t="n">
        <v>0</v>
      </c>
      <c r="J1257" s="18">
        <f>ROUND(MIN(B1257/12,650000)*12*0.0915+MIN(B1257/12,1390000)*12*(0.0504+0)+B1257*0.005,0)</f>
        <v/>
      </c>
      <c r="K1257" s="18" t="n">
        <v>0</v>
      </c>
      <c r="L1257" s="18" t="n">
        <v>0</v>
      </c>
      <c r="M1257" s="18">
        <f>ROUND(IF(C1257&gt;=2026,IF(B1257&lt;741000,0,IF(B1257&lt;2191000,B1257-740000,IF(B1257&lt;2193000,1451000,IF(B1257&lt;2196000,1453000,IF(B1257&lt;2200000,1456000,IF(B1257&lt;3600000,ROUNDDOWN(B1257/4,-3)*2.8-80000,IF(B1257&lt;6600000,ROUNDDOWN(B1257/4,-3)*3.2-440000,IF(B1257&lt;8500000,ROUNDDOWN(B1257*0.9,0)-1100000,B1257-1950000)))))))),IF(B1257&lt;651000,0,IF(B1257&lt;1900000,B1257-650000,IF(B1257&lt;3600000,ROUNDDOWN(B1257/4,-3)*2.8-80000,IF(B1257&lt;6600000,ROUNDDOWN(B1257/4,-3)*3.2-440000,IF(B1257&lt;8500000,ROUNDDOWN(B1257*0.9,0)-1100000,B1257-1950000)))))),0)</f>
        <v/>
      </c>
      <c r="N1257" s="18">
        <f>IF(M1257&gt;23500000,NA(),IF(C1257&gt;=2026,IF(M1257&lt;=4890000,1040000,IF(M1257&lt;=6550000,670000,620000)),IF(M1257&lt;=1320000,950000,IF(M1257&lt;=3360000,880000,IF(M1257&lt;=4890000,680000,IF(M1257&lt;=6550000,630000,580000))))))</f>
        <v/>
      </c>
      <c r="O1257" s="18">
        <f>IF(F1257&lt;=0,IF(AND(D1257="はい",C1257&gt;=2026,C1257&lt;=2027),IF(E1257&lt;=0,0,IF(E1257&lt;=30000,E1257,IF(E1257&lt;=60000,ROUNDUP(E1257/2,0)+15000,IF(E1257&lt;=120000,ROUNDUP(E1257/4,0)+30000,60000)))),IF(E1257&lt;=0,0,IF(E1257&lt;=20000,E1257,IF(E1257&lt;=40000,ROUNDUP(E1257/2,0)+10000,IF(E1257&lt;=80000,ROUNDUP(E1257/4,0)+20000,40000))))),IF(E1257&lt;=0,IF(F1257&lt;=0,0,IF(F1257&lt;=25000,F1257,IF(F1257&lt;=50000,ROUNDUP(F1257/2,0)+12500,IF(F1257&lt;=100000,ROUNDUP(F1257/4,0)+25000,50000)))),MAX(IF(F1257&lt;=0,0,IF(F1257&lt;=25000,F1257,IF(F1257&lt;=50000,ROUNDUP(F1257/2,0)+12500,IF(F1257&lt;=100000,ROUNDUP(F1257/4,0)+25000,50000)))),MIN(IF(AND(D1257="はい",C1257&gt;=2026,C1257&lt;=2027),IF(E1257&lt;=0,0,IF(E1257&lt;=30000,E1257,IF(E1257&lt;=60000,ROUNDUP(E1257/2,0)+15000,IF(E1257&lt;=120000,ROUNDUP(E1257/4,0)+30000,60000)))),IF(E1257&lt;=0,0,IF(E1257&lt;=20000,E1257,IF(E1257&lt;=40000,ROUNDUP(E1257/2,0)+10000,IF(E1257&lt;=80000,ROUNDUP(E1257/4,0)+20000,40000)))))+IF(F1257&lt;=0,0,IF(F1257&lt;=25000,F1257,IF(F1257&lt;=50000,ROUNDUP(F1257/2,0)+12500,IF(F1257&lt;=100000,ROUNDUP(F1257/4,0)+25000,50000)))),IF(AND(D1257="はい",C1257&gt;=2026,C1257&lt;=2027),60000,40000)))))</f>
        <v/>
      </c>
      <c r="P1257" s="18">
        <f>IF(G1257&lt;=0,0,IF(G1257&lt;=20000,G1257,IF(G1257&lt;=40000,ROUNDUP(G1257/2,0)+10000,IF(G1257&lt;=80000,ROUNDUP(G1257/4,0)+20000,40000))))</f>
        <v/>
      </c>
      <c r="Q1257" s="18">
        <f>IF(I1257&lt;=0,IF(H1257&lt;=0,0,IF(H1257&lt;=20000,H1257,IF(H1257&lt;=40000,ROUNDUP(H1257/2,0)+10000,IF(H1257&lt;=80000,ROUNDUP(H1257/4,0)+20000,40000)))),IF(H1257&lt;=0,IF(I1257&lt;=0,0,IF(I1257&lt;=25000,I1257,IF(I1257&lt;=50000,ROUNDUP(I1257/2,0)+12500,IF(I1257&lt;=100000,ROUNDUP(I1257/4,0)+25000,50000)))),MAX(IF(I1257&lt;=0,0,IF(I1257&lt;=25000,I1257,IF(I1257&lt;=50000,ROUNDUP(I1257/2,0)+12500,IF(I1257&lt;=100000,ROUNDUP(I1257/4,0)+25000,50000)))),MIN(IF(H1257&lt;=0,0,IF(H1257&lt;=20000,H1257,IF(H1257&lt;=40000,ROUNDUP(H1257/2,0)+10000,IF(H1257&lt;=80000,ROUNDUP(H1257/4,0)+20000,40000))))+IF(I1257&lt;=0,0,IF(I1257&lt;=25000,I1257,IF(I1257&lt;=50000,ROUNDUP(I1257/2,0)+12500,IF(I1257&lt;=100000,ROUNDUP(I1257/4,0)+25000,50000)))),40000))))</f>
        <v/>
      </c>
      <c r="R1257" s="18">
        <f>MIN(120000,O1257+P1257+Q1257)</f>
        <v/>
      </c>
      <c r="S1257" s="18">
        <f>IF(F1257&lt;=0,IF(E1257&lt;=0,0,IF(E1257&lt;=12000,E1257,IF(E1257&lt;=32000,ROUNDUP(E1257/2,0)+6000,IF(E1257&lt;=56000,ROUNDUP(E1257/4,0)+14000,28000)))),IF(E1257&lt;=0,IF(F1257&lt;=0,0,IF(F1257&lt;=15000,F1257,IF(F1257&lt;=40000,ROUNDUP(F1257/2,0)+7500,IF(F1257&lt;=70000,ROUNDUP(F1257/4,0)+17500,35000)))),MAX(IF(F1257&lt;=0,0,IF(F1257&lt;=15000,F1257,IF(F1257&lt;=40000,ROUNDUP(F1257/2,0)+7500,IF(F1257&lt;=70000,ROUNDUP(F1257/4,0)+17500,35000)))),MIN(IF(E1257&lt;=0,0,IF(E1257&lt;=12000,E1257,IF(E1257&lt;=32000,ROUNDUP(E1257/2,0)+6000,IF(E1257&lt;=56000,ROUNDUP(E1257/4,0)+14000,28000))))+IF(F1257&lt;=0,0,IF(F1257&lt;=15000,F1257,IF(F1257&lt;=40000,ROUNDUP(F1257/2,0)+7500,IF(F1257&lt;=70000,ROUNDUP(F1257/4,0)+17500,35000)))),28000))))</f>
        <v/>
      </c>
      <c r="T1257" s="18">
        <f>IF(G1257&lt;=0,0,IF(G1257&lt;=12000,G1257,IF(G1257&lt;=32000,ROUNDUP(G1257/2,0)+6000,IF(G1257&lt;=56000,ROUNDUP(G1257/4,0)+14000,28000))))</f>
        <v/>
      </c>
      <c r="U1257" s="18">
        <f>IF(I1257&lt;=0,IF(H1257&lt;=0,0,IF(H1257&lt;=12000,H1257,IF(H1257&lt;=32000,ROUNDUP(H1257/2,0)+6000,IF(H1257&lt;=56000,ROUNDUP(H1257/4,0)+14000,28000)))),IF(H1257&lt;=0,IF(I1257&lt;=0,0,IF(I1257&lt;=15000,I1257,IF(I1257&lt;=40000,ROUNDUP(I1257/2,0)+7500,IF(I1257&lt;=70000,ROUNDUP(I1257/4,0)+17500,35000)))),MAX(IF(I1257&lt;=0,0,IF(I1257&lt;=15000,I1257,IF(I1257&lt;=40000,ROUNDUP(I1257/2,0)+7500,IF(I1257&lt;=70000,ROUNDUP(I1257/4,0)+17500,35000)))),MIN(IF(H1257&lt;=0,0,IF(H1257&lt;=12000,H1257,IF(H1257&lt;=32000,ROUNDUP(H1257/2,0)+6000,IF(H1257&lt;=56000,ROUNDUP(H1257/4,0)+14000,28000))))+IF(I1257&lt;=0,0,IF(I1257&lt;=15000,I1257,IF(I1257&lt;=40000,ROUNDUP(I1257/2,0)+7500,IF(I1257&lt;=70000,ROUNDUP(I1257/4,0)+17500,35000)))),28000))))</f>
        <v/>
      </c>
      <c r="V1257" s="18">
        <f>MIN(70000,S1257+T1257+U1257)</f>
        <v/>
      </c>
      <c r="W1257" s="18">
        <f>MAX(0,ROUNDDOWN(M1257-J1257-N1257-K1257-0,-3))</f>
        <v/>
      </c>
      <c r="X1257" s="18">
        <f>MAX(0,ROUNDDOWN(M1257-J1257-N1257-K1257-R1257,-3))</f>
        <v/>
      </c>
      <c r="Y1257" s="18">
        <f>IF(W1257&lt;=0,0,ROUNDDOWN((W1257*LOOKUP(W1257,{0,1950001,3300001,6950001,9000001,18000001,40000001},{0.05,0.1,0.2,0.23,0.33,0.4,0.45})-LOOKUP(W1257,{0,1950001,3300001,6950001,9000001,18000001,40000001},{0,97500,427500,636000,1536000,2796000,4796000}))*1.021,-2))</f>
        <v/>
      </c>
      <c r="Z1257" s="18">
        <f>IF(X1257&lt;=0,0,ROUNDDOWN((X1257*LOOKUP(X1257,{0,1950001,3300001,6950001,9000001,18000001,40000001},{0.05,0.1,0.2,0.23,0.33,0.4,0.45})-LOOKUP(X1257,{0,1950001,3300001,6950001,9000001,18000001,40000001},{0,97500,427500,636000,1536000,2796000,4796000}))*1.021,-2))</f>
        <v/>
      </c>
      <c r="AA1257" s="18">
        <f>MAX(0,ROUNDDOWN(M1257-J1257-430000-L1257-0,-3))</f>
        <v/>
      </c>
      <c r="AB1257" s="18">
        <f>MAX(0,ROUNDDOWN(M1257-J1257-430000-L1257-V1257,-3))</f>
        <v/>
      </c>
      <c r="AC1257" s="18">
        <f>IF(M1257&lt;=450000,0,MAX(0,ROUNDDOWN(AA1257*0.06-MIN(50000,AA1257)*0.03,-2))+MAX(0,ROUNDDOWN(AA1257*0.04-MIN(50000,AA1257)*0.02,-2)))</f>
        <v/>
      </c>
      <c r="AD1257" s="18">
        <f>IF(M1257&lt;=450000,0,MAX(0,ROUNDDOWN(AB1257*0.06-MIN(50000,AB1257)*0.03,-2))+MAX(0,ROUNDDOWN(AB1257*0.04-MIN(50000,AB1257)*0.02,-2)))</f>
        <v/>
      </c>
      <c r="AE1257" s="18">
        <f>Y1257-Z1257</f>
        <v/>
      </c>
      <c r="AF1257" s="18">
        <f>AC1257-AD1257</f>
        <v/>
      </c>
      <c r="AG1257" s="18">
        <f>AE1257+AF1257</f>
        <v/>
      </c>
      <c r="AH1257" s="20">
        <f>IF(W1257&lt;=0,0,LOOKUP(W1257,{0,1950001,3300001,6950001,9000001,18000001,40000001},{0.05,0.1,0.2,0.23,0.33,0.4,0.45}))</f>
        <v/>
      </c>
    </row>
    <row r="1258">
      <c r="A1258" t="inlineStr">
        <is>
          <t>1万円刻み 一般8万円</t>
        </is>
      </c>
      <c r="B1258" s="18">
        <f>'4_1万円刻み'!$A$393</f>
        <v/>
      </c>
      <c r="C1258" s="19" t="n">
        <v>2026</v>
      </c>
      <c r="D1258" t="inlineStr">
        <is>
          <t>いいえ</t>
        </is>
      </c>
      <c r="E1258" s="18" t="n">
        <v>80000</v>
      </c>
      <c r="F1258" s="18" t="n">
        <v>0</v>
      </c>
      <c r="G1258" s="18" t="n">
        <v>0</v>
      </c>
      <c r="H1258" s="18" t="n">
        <v>0</v>
      </c>
      <c r="I1258" s="18" t="n">
        <v>0</v>
      </c>
      <c r="J1258" s="18">
        <f>ROUND(MIN(B1258/12,650000)*12*0.0915+MIN(B1258/12,1390000)*12*(0.0504+0)+B1258*0.005,0)</f>
        <v/>
      </c>
      <c r="K1258" s="18" t="n">
        <v>0</v>
      </c>
      <c r="L1258" s="18" t="n">
        <v>0</v>
      </c>
      <c r="M1258" s="18">
        <f>ROUND(IF(C1258&gt;=2026,IF(B1258&lt;741000,0,IF(B1258&lt;2191000,B1258-740000,IF(B1258&lt;2193000,1451000,IF(B1258&lt;2196000,1453000,IF(B1258&lt;2200000,1456000,IF(B1258&lt;3600000,ROUNDDOWN(B1258/4,-3)*2.8-80000,IF(B1258&lt;6600000,ROUNDDOWN(B1258/4,-3)*3.2-440000,IF(B1258&lt;8500000,ROUNDDOWN(B1258*0.9,0)-1100000,B1258-1950000)))))))),IF(B1258&lt;651000,0,IF(B1258&lt;1900000,B1258-650000,IF(B1258&lt;3600000,ROUNDDOWN(B1258/4,-3)*2.8-80000,IF(B1258&lt;6600000,ROUNDDOWN(B1258/4,-3)*3.2-440000,IF(B1258&lt;8500000,ROUNDDOWN(B1258*0.9,0)-1100000,B1258-1950000)))))),0)</f>
        <v/>
      </c>
      <c r="N1258" s="18">
        <f>IF(M1258&gt;23500000,NA(),IF(C1258&gt;=2026,IF(M1258&lt;=4890000,1040000,IF(M1258&lt;=6550000,670000,620000)),IF(M1258&lt;=1320000,950000,IF(M1258&lt;=3360000,880000,IF(M1258&lt;=4890000,680000,IF(M1258&lt;=6550000,630000,580000))))))</f>
        <v/>
      </c>
      <c r="O1258" s="18">
        <f>IF(F1258&lt;=0,IF(AND(D1258="はい",C1258&gt;=2026,C1258&lt;=2027),IF(E1258&lt;=0,0,IF(E1258&lt;=30000,E1258,IF(E1258&lt;=60000,ROUNDUP(E1258/2,0)+15000,IF(E1258&lt;=120000,ROUNDUP(E1258/4,0)+30000,60000)))),IF(E1258&lt;=0,0,IF(E1258&lt;=20000,E1258,IF(E1258&lt;=40000,ROUNDUP(E1258/2,0)+10000,IF(E1258&lt;=80000,ROUNDUP(E1258/4,0)+20000,40000))))),IF(E1258&lt;=0,IF(F1258&lt;=0,0,IF(F1258&lt;=25000,F1258,IF(F1258&lt;=50000,ROUNDUP(F1258/2,0)+12500,IF(F1258&lt;=100000,ROUNDUP(F1258/4,0)+25000,50000)))),MAX(IF(F1258&lt;=0,0,IF(F1258&lt;=25000,F1258,IF(F1258&lt;=50000,ROUNDUP(F1258/2,0)+12500,IF(F1258&lt;=100000,ROUNDUP(F1258/4,0)+25000,50000)))),MIN(IF(AND(D1258="はい",C1258&gt;=2026,C1258&lt;=2027),IF(E1258&lt;=0,0,IF(E1258&lt;=30000,E1258,IF(E1258&lt;=60000,ROUNDUP(E1258/2,0)+15000,IF(E1258&lt;=120000,ROUNDUP(E1258/4,0)+30000,60000)))),IF(E1258&lt;=0,0,IF(E1258&lt;=20000,E1258,IF(E1258&lt;=40000,ROUNDUP(E1258/2,0)+10000,IF(E1258&lt;=80000,ROUNDUP(E1258/4,0)+20000,40000)))))+IF(F1258&lt;=0,0,IF(F1258&lt;=25000,F1258,IF(F1258&lt;=50000,ROUNDUP(F1258/2,0)+12500,IF(F1258&lt;=100000,ROUNDUP(F1258/4,0)+25000,50000)))),IF(AND(D1258="はい",C1258&gt;=2026,C1258&lt;=2027),60000,40000)))))</f>
        <v/>
      </c>
      <c r="P1258" s="18">
        <f>IF(G1258&lt;=0,0,IF(G1258&lt;=20000,G1258,IF(G1258&lt;=40000,ROUNDUP(G1258/2,0)+10000,IF(G1258&lt;=80000,ROUNDUP(G1258/4,0)+20000,40000))))</f>
        <v/>
      </c>
      <c r="Q1258" s="18">
        <f>IF(I1258&lt;=0,IF(H1258&lt;=0,0,IF(H1258&lt;=20000,H1258,IF(H1258&lt;=40000,ROUNDUP(H1258/2,0)+10000,IF(H1258&lt;=80000,ROUNDUP(H1258/4,0)+20000,40000)))),IF(H1258&lt;=0,IF(I1258&lt;=0,0,IF(I1258&lt;=25000,I1258,IF(I1258&lt;=50000,ROUNDUP(I1258/2,0)+12500,IF(I1258&lt;=100000,ROUNDUP(I1258/4,0)+25000,50000)))),MAX(IF(I1258&lt;=0,0,IF(I1258&lt;=25000,I1258,IF(I1258&lt;=50000,ROUNDUP(I1258/2,0)+12500,IF(I1258&lt;=100000,ROUNDUP(I1258/4,0)+25000,50000)))),MIN(IF(H1258&lt;=0,0,IF(H1258&lt;=20000,H1258,IF(H1258&lt;=40000,ROUNDUP(H1258/2,0)+10000,IF(H1258&lt;=80000,ROUNDUP(H1258/4,0)+20000,40000))))+IF(I1258&lt;=0,0,IF(I1258&lt;=25000,I1258,IF(I1258&lt;=50000,ROUNDUP(I1258/2,0)+12500,IF(I1258&lt;=100000,ROUNDUP(I1258/4,0)+25000,50000)))),40000))))</f>
        <v/>
      </c>
      <c r="R1258" s="18">
        <f>MIN(120000,O1258+P1258+Q1258)</f>
        <v/>
      </c>
      <c r="S1258" s="18">
        <f>IF(F1258&lt;=0,IF(E1258&lt;=0,0,IF(E1258&lt;=12000,E1258,IF(E1258&lt;=32000,ROUNDUP(E1258/2,0)+6000,IF(E1258&lt;=56000,ROUNDUP(E1258/4,0)+14000,28000)))),IF(E1258&lt;=0,IF(F1258&lt;=0,0,IF(F1258&lt;=15000,F1258,IF(F1258&lt;=40000,ROUNDUP(F1258/2,0)+7500,IF(F1258&lt;=70000,ROUNDUP(F1258/4,0)+17500,35000)))),MAX(IF(F1258&lt;=0,0,IF(F1258&lt;=15000,F1258,IF(F1258&lt;=40000,ROUNDUP(F1258/2,0)+7500,IF(F1258&lt;=70000,ROUNDUP(F1258/4,0)+17500,35000)))),MIN(IF(E1258&lt;=0,0,IF(E1258&lt;=12000,E1258,IF(E1258&lt;=32000,ROUNDUP(E1258/2,0)+6000,IF(E1258&lt;=56000,ROUNDUP(E1258/4,0)+14000,28000))))+IF(F1258&lt;=0,0,IF(F1258&lt;=15000,F1258,IF(F1258&lt;=40000,ROUNDUP(F1258/2,0)+7500,IF(F1258&lt;=70000,ROUNDUP(F1258/4,0)+17500,35000)))),28000))))</f>
        <v/>
      </c>
      <c r="T1258" s="18">
        <f>IF(G1258&lt;=0,0,IF(G1258&lt;=12000,G1258,IF(G1258&lt;=32000,ROUNDUP(G1258/2,0)+6000,IF(G1258&lt;=56000,ROUNDUP(G1258/4,0)+14000,28000))))</f>
        <v/>
      </c>
      <c r="U1258" s="18">
        <f>IF(I1258&lt;=0,IF(H1258&lt;=0,0,IF(H1258&lt;=12000,H1258,IF(H1258&lt;=32000,ROUNDUP(H1258/2,0)+6000,IF(H1258&lt;=56000,ROUNDUP(H1258/4,0)+14000,28000)))),IF(H1258&lt;=0,IF(I1258&lt;=0,0,IF(I1258&lt;=15000,I1258,IF(I1258&lt;=40000,ROUNDUP(I1258/2,0)+7500,IF(I1258&lt;=70000,ROUNDUP(I1258/4,0)+17500,35000)))),MAX(IF(I1258&lt;=0,0,IF(I1258&lt;=15000,I1258,IF(I1258&lt;=40000,ROUNDUP(I1258/2,0)+7500,IF(I1258&lt;=70000,ROUNDUP(I1258/4,0)+17500,35000)))),MIN(IF(H1258&lt;=0,0,IF(H1258&lt;=12000,H1258,IF(H1258&lt;=32000,ROUNDUP(H1258/2,0)+6000,IF(H1258&lt;=56000,ROUNDUP(H1258/4,0)+14000,28000))))+IF(I1258&lt;=0,0,IF(I1258&lt;=15000,I1258,IF(I1258&lt;=40000,ROUNDUP(I1258/2,0)+7500,IF(I1258&lt;=70000,ROUNDUP(I1258/4,0)+17500,35000)))),28000))))</f>
        <v/>
      </c>
      <c r="V1258" s="18">
        <f>MIN(70000,S1258+T1258+U1258)</f>
        <v/>
      </c>
      <c r="W1258" s="18">
        <f>MAX(0,ROUNDDOWN(M1258-J1258-N1258-K1258-0,-3))</f>
        <v/>
      </c>
      <c r="X1258" s="18">
        <f>MAX(0,ROUNDDOWN(M1258-J1258-N1258-K1258-R1258,-3))</f>
        <v/>
      </c>
      <c r="Y1258" s="18">
        <f>IF(W1258&lt;=0,0,ROUNDDOWN((W1258*LOOKUP(W1258,{0,1950001,3300001,6950001,9000001,18000001,40000001},{0.05,0.1,0.2,0.23,0.33,0.4,0.45})-LOOKUP(W1258,{0,1950001,3300001,6950001,9000001,18000001,40000001},{0,97500,427500,636000,1536000,2796000,4796000}))*1.021,-2))</f>
        <v/>
      </c>
      <c r="Z1258" s="18">
        <f>IF(X1258&lt;=0,0,ROUNDDOWN((X1258*LOOKUP(X1258,{0,1950001,3300001,6950001,9000001,18000001,40000001},{0.05,0.1,0.2,0.23,0.33,0.4,0.45})-LOOKUP(X1258,{0,1950001,3300001,6950001,9000001,18000001,40000001},{0,97500,427500,636000,1536000,2796000,4796000}))*1.021,-2))</f>
        <v/>
      </c>
      <c r="AA1258" s="18">
        <f>MAX(0,ROUNDDOWN(M1258-J1258-430000-L1258-0,-3))</f>
        <v/>
      </c>
      <c r="AB1258" s="18">
        <f>MAX(0,ROUNDDOWN(M1258-J1258-430000-L1258-V1258,-3))</f>
        <v/>
      </c>
      <c r="AC1258" s="18">
        <f>IF(M1258&lt;=450000,0,MAX(0,ROUNDDOWN(AA1258*0.06-MIN(50000,AA1258)*0.03,-2))+MAX(0,ROUNDDOWN(AA1258*0.04-MIN(50000,AA1258)*0.02,-2)))</f>
        <v/>
      </c>
      <c r="AD1258" s="18">
        <f>IF(M1258&lt;=450000,0,MAX(0,ROUNDDOWN(AB1258*0.06-MIN(50000,AB1258)*0.03,-2))+MAX(0,ROUNDDOWN(AB1258*0.04-MIN(50000,AB1258)*0.02,-2)))</f>
        <v/>
      </c>
      <c r="AE1258" s="18">
        <f>Y1258-Z1258</f>
        <v/>
      </c>
      <c r="AF1258" s="18">
        <f>AC1258-AD1258</f>
        <v/>
      </c>
      <c r="AG1258" s="18">
        <f>AE1258+AF1258</f>
        <v/>
      </c>
      <c r="AH1258" s="20">
        <f>IF(W1258&lt;=0,0,LOOKUP(W1258,{0,1950001,3300001,6950001,9000001,18000001,40000001},{0.05,0.1,0.2,0.23,0.33,0.4,0.45}))</f>
        <v/>
      </c>
    </row>
    <row r="1259">
      <c r="A1259" t="inlineStr">
        <is>
          <t>1万円刻み 特例あり一般12万円</t>
        </is>
      </c>
      <c r="B1259" s="18">
        <f>'4_1万円刻み'!$A$393</f>
        <v/>
      </c>
      <c r="C1259" s="19" t="n">
        <v>2026</v>
      </c>
      <c r="D1259" t="inlineStr">
        <is>
          <t>はい</t>
        </is>
      </c>
      <c r="E1259" s="18" t="n">
        <v>120000</v>
      </c>
      <c r="F1259" s="18" t="n">
        <v>0</v>
      </c>
      <c r="G1259" s="18" t="n">
        <v>0</v>
      </c>
      <c r="H1259" s="18" t="n">
        <v>0</v>
      </c>
      <c r="I1259" s="18" t="n">
        <v>0</v>
      </c>
      <c r="J1259" s="18">
        <f>ROUND(MIN(B1259/12,650000)*12*0.0915+MIN(B1259/12,1390000)*12*(0.0504+0)+B1259*0.005,0)</f>
        <v/>
      </c>
      <c r="K1259" s="18" t="n">
        <v>0</v>
      </c>
      <c r="L1259" s="18" t="n">
        <v>0</v>
      </c>
      <c r="M1259" s="18">
        <f>ROUND(IF(C1259&gt;=2026,IF(B1259&lt;741000,0,IF(B1259&lt;2191000,B1259-740000,IF(B1259&lt;2193000,1451000,IF(B1259&lt;2196000,1453000,IF(B1259&lt;2200000,1456000,IF(B1259&lt;3600000,ROUNDDOWN(B1259/4,-3)*2.8-80000,IF(B1259&lt;6600000,ROUNDDOWN(B1259/4,-3)*3.2-440000,IF(B1259&lt;8500000,ROUNDDOWN(B1259*0.9,0)-1100000,B1259-1950000)))))))),IF(B1259&lt;651000,0,IF(B1259&lt;1900000,B1259-650000,IF(B1259&lt;3600000,ROUNDDOWN(B1259/4,-3)*2.8-80000,IF(B1259&lt;6600000,ROUNDDOWN(B1259/4,-3)*3.2-440000,IF(B1259&lt;8500000,ROUNDDOWN(B1259*0.9,0)-1100000,B1259-1950000)))))),0)</f>
        <v/>
      </c>
      <c r="N1259" s="18">
        <f>IF(M1259&gt;23500000,NA(),IF(C1259&gt;=2026,IF(M1259&lt;=4890000,1040000,IF(M1259&lt;=6550000,670000,620000)),IF(M1259&lt;=1320000,950000,IF(M1259&lt;=3360000,880000,IF(M1259&lt;=4890000,680000,IF(M1259&lt;=6550000,630000,580000))))))</f>
        <v/>
      </c>
      <c r="O1259" s="18">
        <f>IF(F1259&lt;=0,IF(AND(D1259="はい",C1259&gt;=2026,C1259&lt;=2027),IF(E1259&lt;=0,0,IF(E1259&lt;=30000,E1259,IF(E1259&lt;=60000,ROUNDUP(E1259/2,0)+15000,IF(E1259&lt;=120000,ROUNDUP(E1259/4,0)+30000,60000)))),IF(E1259&lt;=0,0,IF(E1259&lt;=20000,E1259,IF(E1259&lt;=40000,ROUNDUP(E1259/2,0)+10000,IF(E1259&lt;=80000,ROUNDUP(E1259/4,0)+20000,40000))))),IF(E1259&lt;=0,IF(F1259&lt;=0,0,IF(F1259&lt;=25000,F1259,IF(F1259&lt;=50000,ROUNDUP(F1259/2,0)+12500,IF(F1259&lt;=100000,ROUNDUP(F1259/4,0)+25000,50000)))),MAX(IF(F1259&lt;=0,0,IF(F1259&lt;=25000,F1259,IF(F1259&lt;=50000,ROUNDUP(F1259/2,0)+12500,IF(F1259&lt;=100000,ROUNDUP(F1259/4,0)+25000,50000)))),MIN(IF(AND(D1259="はい",C1259&gt;=2026,C1259&lt;=2027),IF(E1259&lt;=0,0,IF(E1259&lt;=30000,E1259,IF(E1259&lt;=60000,ROUNDUP(E1259/2,0)+15000,IF(E1259&lt;=120000,ROUNDUP(E1259/4,0)+30000,60000)))),IF(E1259&lt;=0,0,IF(E1259&lt;=20000,E1259,IF(E1259&lt;=40000,ROUNDUP(E1259/2,0)+10000,IF(E1259&lt;=80000,ROUNDUP(E1259/4,0)+20000,40000)))))+IF(F1259&lt;=0,0,IF(F1259&lt;=25000,F1259,IF(F1259&lt;=50000,ROUNDUP(F1259/2,0)+12500,IF(F1259&lt;=100000,ROUNDUP(F1259/4,0)+25000,50000)))),IF(AND(D1259="はい",C1259&gt;=2026,C1259&lt;=2027),60000,40000)))))</f>
        <v/>
      </c>
      <c r="P1259" s="18">
        <f>IF(G1259&lt;=0,0,IF(G1259&lt;=20000,G1259,IF(G1259&lt;=40000,ROUNDUP(G1259/2,0)+10000,IF(G1259&lt;=80000,ROUNDUP(G1259/4,0)+20000,40000))))</f>
        <v/>
      </c>
      <c r="Q1259" s="18">
        <f>IF(I1259&lt;=0,IF(H1259&lt;=0,0,IF(H1259&lt;=20000,H1259,IF(H1259&lt;=40000,ROUNDUP(H1259/2,0)+10000,IF(H1259&lt;=80000,ROUNDUP(H1259/4,0)+20000,40000)))),IF(H1259&lt;=0,IF(I1259&lt;=0,0,IF(I1259&lt;=25000,I1259,IF(I1259&lt;=50000,ROUNDUP(I1259/2,0)+12500,IF(I1259&lt;=100000,ROUNDUP(I1259/4,0)+25000,50000)))),MAX(IF(I1259&lt;=0,0,IF(I1259&lt;=25000,I1259,IF(I1259&lt;=50000,ROUNDUP(I1259/2,0)+12500,IF(I1259&lt;=100000,ROUNDUP(I1259/4,0)+25000,50000)))),MIN(IF(H1259&lt;=0,0,IF(H1259&lt;=20000,H1259,IF(H1259&lt;=40000,ROUNDUP(H1259/2,0)+10000,IF(H1259&lt;=80000,ROUNDUP(H1259/4,0)+20000,40000))))+IF(I1259&lt;=0,0,IF(I1259&lt;=25000,I1259,IF(I1259&lt;=50000,ROUNDUP(I1259/2,0)+12500,IF(I1259&lt;=100000,ROUNDUP(I1259/4,0)+25000,50000)))),40000))))</f>
        <v/>
      </c>
      <c r="R1259" s="18">
        <f>MIN(120000,O1259+P1259+Q1259)</f>
        <v/>
      </c>
      <c r="S1259" s="18">
        <f>IF(F1259&lt;=0,IF(E1259&lt;=0,0,IF(E1259&lt;=12000,E1259,IF(E1259&lt;=32000,ROUNDUP(E1259/2,0)+6000,IF(E1259&lt;=56000,ROUNDUP(E1259/4,0)+14000,28000)))),IF(E1259&lt;=0,IF(F1259&lt;=0,0,IF(F1259&lt;=15000,F1259,IF(F1259&lt;=40000,ROUNDUP(F1259/2,0)+7500,IF(F1259&lt;=70000,ROUNDUP(F1259/4,0)+17500,35000)))),MAX(IF(F1259&lt;=0,0,IF(F1259&lt;=15000,F1259,IF(F1259&lt;=40000,ROUNDUP(F1259/2,0)+7500,IF(F1259&lt;=70000,ROUNDUP(F1259/4,0)+17500,35000)))),MIN(IF(E1259&lt;=0,0,IF(E1259&lt;=12000,E1259,IF(E1259&lt;=32000,ROUNDUP(E1259/2,0)+6000,IF(E1259&lt;=56000,ROUNDUP(E1259/4,0)+14000,28000))))+IF(F1259&lt;=0,0,IF(F1259&lt;=15000,F1259,IF(F1259&lt;=40000,ROUNDUP(F1259/2,0)+7500,IF(F1259&lt;=70000,ROUNDUP(F1259/4,0)+17500,35000)))),28000))))</f>
        <v/>
      </c>
      <c r="T1259" s="18">
        <f>IF(G1259&lt;=0,0,IF(G1259&lt;=12000,G1259,IF(G1259&lt;=32000,ROUNDUP(G1259/2,0)+6000,IF(G1259&lt;=56000,ROUNDUP(G1259/4,0)+14000,28000))))</f>
        <v/>
      </c>
      <c r="U1259" s="18">
        <f>IF(I1259&lt;=0,IF(H1259&lt;=0,0,IF(H1259&lt;=12000,H1259,IF(H1259&lt;=32000,ROUNDUP(H1259/2,0)+6000,IF(H1259&lt;=56000,ROUNDUP(H1259/4,0)+14000,28000)))),IF(H1259&lt;=0,IF(I1259&lt;=0,0,IF(I1259&lt;=15000,I1259,IF(I1259&lt;=40000,ROUNDUP(I1259/2,0)+7500,IF(I1259&lt;=70000,ROUNDUP(I1259/4,0)+17500,35000)))),MAX(IF(I1259&lt;=0,0,IF(I1259&lt;=15000,I1259,IF(I1259&lt;=40000,ROUNDUP(I1259/2,0)+7500,IF(I1259&lt;=70000,ROUNDUP(I1259/4,0)+17500,35000)))),MIN(IF(H1259&lt;=0,0,IF(H1259&lt;=12000,H1259,IF(H1259&lt;=32000,ROUNDUP(H1259/2,0)+6000,IF(H1259&lt;=56000,ROUNDUP(H1259/4,0)+14000,28000))))+IF(I1259&lt;=0,0,IF(I1259&lt;=15000,I1259,IF(I1259&lt;=40000,ROUNDUP(I1259/2,0)+7500,IF(I1259&lt;=70000,ROUNDUP(I1259/4,0)+17500,35000)))),28000))))</f>
        <v/>
      </c>
      <c r="V1259" s="18">
        <f>MIN(70000,S1259+T1259+U1259)</f>
        <v/>
      </c>
      <c r="W1259" s="18">
        <f>MAX(0,ROUNDDOWN(M1259-J1259-N1259-K1259-0,-3))</f>
        <v/>
      </c>
      <c r="X1259" s="18">
        <f>MAX(0,ROUNDDOWN(M1259-J1259-N1259-K1259-R1259,-3))</f>
        <v/>
      </c>
      <c r="Y1259" s="18">
        <f>IF(W1259&lt;=0,0,ROUNDDOWN((W1259*LOOKUP(W1259,{0,1950001,3300001,6950001,9000001,18000001,40000001},{0.05,0.1,0.2,0.23,0.33,0.4,0.45})-LOOKUP(W1259,{0,1950001,3300001,6950001,9000001,18000001,40000001},{0,97500,427500,636000,1536000,2796000,4796000}))*1.021,-2))</f>
        <v/>
      </c>
      <c r="Z1259" s="18">
        <f>IF(X1259&lt;=0,0,ROUNDDOWN((X1259*LOOKUP(X1259,{0,1950001,3300001,6950001,9000001,18000001,40000001},{0.05,0.1,0.2,0.23,0.33,0.4,0.45})-LOOKUP(X1259,{0,1950001,3300001,6950001,9000001,18000001,40000001},{0,97500,427500,636000,1536000,2796000,4796000}))*1.021,-2))</f>
        <v/>
      </c>
      <c r="AA1259" s="18">
        <f>MAX(0,ROUNDDOWN(M1259-J1259-430000-L1259-0,-3))</f>
        <v/>
      </c>
      <c r="AB1259" s="18">
        <f>MAX(0,ROUNDDOWN(M1259-J1259-430000-L1259-V1259,-3))</f>
        <v/>
      </c>
      <c r="AC1259" s="18">
        <f>IF(M1259&lt;=450000,0,MAX(0,ROUNDDOWN(AA1259*0.06-MIN(50000,AA1259)*0.03,-2))+MAX(0,ROUNDDOWN(AA1259*0.04-MIN(50000,AA1259)*0.02,-2)))</f>
        <v/>
      </c>
      <c r="AD1259" s="18">
        <f>IF(M1259&lt;=450000,0,MAX(0,ROUNDDOWN(AB1259*0.06-MIN(50000,AB1259)*0.03,-2))+MAX(0,ROUNDDOWN(AB1259*0.04-MIN(50000,AB1259)*0.02,-2)))</f>
        <v/>
      </c>
      <c r="AE1259" s="18">
        <f>Y1259-Z1259</f>
        <v/>
      </c>
      <c r="AF1259" s="18">
        <f>AC1259-AD1259</f>
        <v/>
      </c>
      <c r="AG1259" s="18">
        <f>AE1259+AF1259</f>
        <v/>
      </c>
      <c r="AH1259" s="20">
        <f>IF(W1259&lt;=0,0,LOOKUP(W1259,{0,1950001,3300001,6950001,9000001,18000001,40000001},{0.05,0.1,0.2,0.23,0.33,0.4,0.45}))</f>
        <v/>
      </c>
    </row>
    <row r="1260">
      <c r="A1260" t="inlineStr">
        <is>
          <t>1万円刻み 3区分8万円ずつ</t>
        </is>
      </c>
      <c r="B1260" s="18">
        <f>'4_1万円刻み'!$A$394</f>
        <v/>
      </c>
      <c r="C1260" s="19" t="n">
        <v>2026</v>
      </c>
      <c r="D1260" t="inlineStr">
        <is>
          <t>いいえ</t>
        </is>
      </c>
      <c r="E1260" s="18" t="n">
        <v>80000</v>
      </c>
      <c r="F1260" s="18" t="n">
        <v>0</v>
      </c>
      <c r="G1260" s="18" t="n">
        <v>80000</v>
      </c>
      <c r="H1260" s="18" t="n">
        <v>80000</v>
      </c>
      <c r="I1260" s="18" t="n">
        <v>0</v>
      </c>
      <c r="J1260" s="18">
        <f>ROUND(MIN(B1260/12,650000)*12*0.0915+MIN(B1260/12,1390000)*12*(0.0504+0)+B1260*0.005,0)</f>
        <v/>
      </c>
      <c r="K1260" s="18" t="n">
        <v>0</v>
      </c>
      <c r="L1260" s="18" t="n">
        <v>0</v>
      </c>
      <c r="M1260" s="18">
        <f>ROUND(IF(C1260&gt;=2026,IF(B1260&lt;741000,0,IF(B1260&lt;2191000,B1260-740000,IF(B1260&lt;2193000,1451000,IF(B1260&lt;2196000,1453000,IF(B1260&lt;2200000,1456000,IF(B1260&lt;3600000,ROUNDDOWN(B1260/4,-3)*2.8-80000,IF(B1260&lt;6600000,ROUNDDOWN(B1260/4,-3)*3.2-440000,IF(B1260&lt;8500000,ROUNDDOWN(B1260*0.9,0)-1100000,B1260-1950000)))))))),IF(B1260&lt;651000,0,IF(B1260&lt;1900000,B1260-650000,IF(B1260&lt;3600000,ROUNDDOWN(B1260/4,-3)*2.8-80000,IF(B1260&lt;6600000,ROUNDDOWN(B1260/4,-3)*3.2-440000,IF(B1260&lt;8500000,ROUNDDOWN(B1260*0.9,0)-1100000,B1260-1950000)))))),0)</f>
        <v/>
      </c>
      <c r="N1260" s="18">
        <f>IF(M1260&gt;23500000,NA(),IF(C1260&gt;=2026,IF(M1260&lt;=4890000,1040000,IF(M1260&lt;=6550000,670000,620000)),IF(M1260&lt;=1320000,950000,IF(M1260&lt;=3360000,880000,IF(M1260&lt;=4890000,680000,IF(M1260&lt;=6550000,630000,580000))))))</f>
        <v/>
      </c>
      <c r="O1260" s="18">
        <f>IF(F1260&lt;=0,IF(AND(D1260="はい",C1260&gt;=2026,C1260&lt;=2027),IF(E1260&lt;=0,0,IF(E1260&lt;=30000,E1260,IF(E1260&lt;=60000,ROUNDUP(E1260/2,0)+15000,IF(E1260&lt;=120000,ROUNDUP(E1260/4,0)+30000,60000)))),IF(E1260&lt;=0,0,IF(E1260&lt;=20000,E1260,IF(E1260&lt;=40000,ROUNDUP(E1260/2,0)+10000,IF(E1260&lt;=80000,ROUNDUP(E1260/4,0)+20000,40000))))),IF(E1260&lt;=0,IF(F1260&lt;=0,0,IF(F1260&lt;=25000,F1260,IF(F1260&lt;=50000,ROUNDUP(F1260/2,0)+12500,IF(F1260&lt;=100000,ROUNDUP(F1260/4,0)+25000,50000)))),MAX(IF(F1260&lt;=0,0,IF(F1260&lt;=25000,F1260,IF(F1260&lt;=50000,ROUNDUP(F1260/2,0)+12500,IF(F1260&lt;=100000,ROUNDUP(F1260/4,0)+25000,50000)))),MIN(IF(AND(D1260="はい",C1260&gt;=2026,C1260&lt;=2027),IF(E1260&lt;=0,0,IF(E1260&lt;=30000,E1260,IF(E1260&lt;=60000,ROUNDUP(E1260/2,0)+15000,IF(E1260&lt;=120000,ROUNDUP(E1260/4,0)+30000,60000)))),IF(E1260&lt;=0,0,IF(E1260&lt;=20000,E1260,IF(E1260&lt;=40000,ROUNDUP(E1260/2,0)+10000,IF(E1260&lt;=80000,ROUNDUP(E1260/4,0)+20000,40000)))))+IF(F1260&lt;=0,0,IF(F1260&lt;=25000,F1260,IF(F1260&lt;=50000,ROUNDUP(F1260/2,0)+12500,IF(F1260&lt;=100000,ROUNDUP(F1260/4,0)+25000,50000)))),IF(AND(D1260="はい",C1260&gt;=2026,C1260&lt;=2027),60000,40000)))))</f>
        <v/>
      </c>
      <c r="P1260" s="18">
        <f>IF(G1260&lt;=0,0,IF(G1260&lt;=20000,G1260,IF(G1260&lt;=40000,ROUNDUP(G1260/2,0)+10000,IF(G1260&lt;=80000,ROUNDUP(G1260/4,0)+20000,40000))))</f>
        <v/>
      </c>
      <c r="Q1260" s="18">
        <f>IF(I1260&lt;=0,IF(H1260&lt;=0,0,IF(H1260&lt;=20000,H1260,IF(H1260&lt;=40000,ROUNDUP(H1260/2,0)+10000,IF(H1260&lt;=80000,ROUNDUP(H1260/4,0)+20000,40000)))),IF(H1260&lt;=0,IF(I1260&lt;=0,0,IF(I1260&lt;=25000,I1260,IF(I1260&lt;=50000,ROUNDUP(I1260/2,0)+12500,IF(I1260&lt;=100000,ROUNDUP(I1260/4,0)+25000,50000)))),MAX(IF(I1260&lt;=0,0,IF(I1260&lt;=25000,I1260,IF(I1260&lt;=50000,ROUNDUP(I1260/2,0)+12500,IF(I1260&lt;=100000,ROUNDUP(I1260/4,0)+25000,50000)))),MIN(IF(H1260&lt;=0,0,IF(H1260&lt;=20000,H1260,IF(H1260&lt;=40000,ROUNDUP(H1260/2,0)+10000,IF(H1260&lt;=80000,ROUNDUP(H1260/4,0)+20000,40000))))+IF(I1260&lt;=0,0,IF(I1260&lt;=25000,I1260,IF(I1260&lt;=50000,ROUNDUP(I1260/2,0)+12500,IF(I1260&lt;=100000,ROUNDUP(I1260/4,0)+25000,50000)))),40000))))</f>
        <v/>
      </c>
      <c r="R1260" s="18">
        <f>MIN(120000,O1260+P1260+Q1260)</f>
        <v/>
      </c>
      <c r="S1260" s="18">
        <f>IF(F1260&lt;=0,IF(E1260&lt;=0,0,IF(E1260&lt;=12000,E1260,IF(E1260&lt;=32000,ROUNDUP(E1260/2,0)+6000,IF(E1260&lt;=56000,ROUNDUP(E1260/4,0)+14000,28000)))),IF(E1260&lt;=0,IF(F1260&lt;=0,0,IF(F1260&lt;=15000,F1260,IF(F1260&lt;=40000,ROUNDUP(F1260/2,0)+7500,IF(F1260&lt;=70000,ROUNDUP(F1260/4,0)+17500,35000)))),MAX(IF(F1260&lt;=0,0,IF(F1260&lt;=15000,F1260,IF(F1260&lt;=40000,ROUNDUP(F1260/2,0)+7500,IF(F1260&lt;=70000,ROUNDUP(F1260/4,0)+17500,35000)))),MIN(IF(E1260&lt;=0,0,IF(E1260&lt;=12000,E1260,IF(E1260&lt;=32000,ROUNDUP(E1260/2,0)+6000,IF(E1260&lt;=56000,ROUNDUP(E1260/4,0)+14000,28000))))+IF(F1260&lt;=0,0,IF(F1260&lt;=15000,F1260,IF(F1260&lt;=40000,ROUNDUP(F1260/2,0)+7500,IF(F1260&lt;=70000,ROUNDUP(F1260/4,0)+17500,35000)))),28000))))</f>
        <v/>
      </c>
      <c r="T1260" s="18">
        <f>IF(G1260&lt;=0,0,IF(G1260&lt;=12000,G1260,IF(G1260&lt;=32000,ROUNDUP(G1260/2,0)+6000,IF(G1260&lt;=56000,ROUNDUP(G1260/4,0)+14000,28000))))</f>
        <v/>
      </c>
      <c r="U1260" s="18">
        <f>IF(I1260&lt;=0,IF(H1260&lt;=0,0,IF(H1260&lt;=12000,H1260,IF(H1260&lt;=32000,ROUNDUP(H1260/2,0)+6000,IF(H1260&lt;=56000,ROUNDUP(H1260/4,0)+14000,28000)))),IF(H1260&lt;=0,IF(I1260&lt;=0,0,IF(I1260&lt;=15000,I1260,IF(I1260&lt;=40000,ROUNDUP(I1260/2,0)+7500,IF(I1260&lt;=70000,ROUNDUP(I1260/4,0)+17500,35000)))),MAX(IF(I1260&lt;=0,0,IF(I1260&lt;=15000,I1260,IF(I1260&lt;=40000,ROUNDUP(I1260/2,0)+7500,IF(I1260&lt;=70000,ROUNDUP(I1260/4,0)+17500,35000)))),MIN(IF(H1260&lt;=0,0,IF(H1260&lt;=12000,H1260,IF(H1260&lt;=32000,ROUNDUP(H1260/2,0)+6000,IF(H1260&lt;=56000,ROUNDUP(H1260/4,0)+14000,28000))))+IF(I1260&lt;=0,0,IF(I1260&lt;=15000,I1260,IF(I1260&lt;=40000,ROUNDUP(I1260/2,0)+7500,IF(I1260&lt;=70000,ROUNDUP(I1260/4,0)+17500,35000)))),28000))))</f>
        <v/>
      </c>
      <c r="V1260" s="18">
        <f>MIN(70000,S1260+T1260+U1260)</f>
        <v/>
      </c>
      <c r="W1260" s="18">
        <f>MAX(0,ROUNDDOWN(M1260-J1260-N1260-K1260-0,-3))</f>
        <v/>
      </c>
      <c r="X1260" s="18">
        <f>MAX(0,ROUNDDOWN(M1260-J1260-N1260-K1260-R1260,-3))</f>
        <v/>
      </c>
      <c r="Y1260" s="18">
        <f>IF(W1260&lt;=0,0,ROUNDDOWN((W1260*LOOKUP(W1260,{0,1950001,3300001,6950001,9000001,18000001,40000001},{0.05,0.1,0.2,0.23,0.33,0.4,0.45})-LOOKUP(W1260,{0,1950001,3300001,6950001,9000001,18000001,40000001},{0,97500,427500,636000,1536000,2796000,4796000}))*1.021,-2))</f>
        <v/>
      </c>
      <c r="Z1260" s="18">
        <f>IF(X1260&lt;=0,0,ROUNDDOWN((X1260*LOOKUP(X1260,{0,1950001,3300001,6950001,9000001,18000001,40000001},{0.05,0.1,0.2,0.23,0.33,0.4,0.45})-LOOKUP(X1260,{0,1950001,3300001,6950001,9000001,18000001,40000001},{0,97500,427500,636000,1536000,2796000,4796000}))*1.021,-2))</f>
        <v/>
      </c>
      <c r="AA1260" s="18">
        <f>MAX(0,ROUNDDOWN(M1260-J1260-430000-L1260-0,-3))</f>
        <v/>
      </c>
      <c r="AB1260" s="18">
        <f>MAX(0,ROUNDDOWN(M1260-J1260-430000-L1260-V1260,-3))</f>
        <v/>
      </c>
      <c r="AC1260" s="18">
        <f>IF(M1260&lt;=450000,0,MAX(0,ROUNDDOWN(AA1260*0.06-MIN(50000,AA1260)*0.03,-2))+MAX(0,ROUNDDOWN(AA1260*0.04-MIN(50000,AA1260)*0.02,-2)))</f>
        <v/>
      </c>
      <c r="AD1260" s="18">
        <f>IF(M1260&lt;=450000,0,MAX(0,ROUNDDOWN(AB1260*0.06-MIN(50000,AB1260)*0.03,-2))+MAX(0,ROUNDDOWN(AB1260*0.04-MIN(50000,AB1260)*0.02,-2)))</f>
        <v/>
      </c>
      <c r="AE1260" s="18">
        <f>Y1260-Z1260</f>
        <v/>
      </c>
      <c r="AF1260" s="18">
        <f>AC1260-AD1260</f>
        <v/>
      </c>
      <c r="AG1260" s="18">
        <f>AE1260+AF1260</f>
        <v/>
      </c>
      <c r="AH1260" s="20">
        <f>IF(W1260&lt;=0,0,LOOKUP(W1260,{0,1950001,3300001,6950001,9000001,18000001,40000001},{0.05,0.1,0.2,0.23,0.33,0.4,0.45}))</f>
        <v/>
      </c>
    </row>
    <row r="1261">
      <c r="A1261" t="inlineStr">
        <is>
          <t>1万円刻み 一般8万円</t>
        </is>
      </c>
      <c r="B1261" s="18">
        <f>'4_1万円刻み'!$A$394</f>
        <v/>
      </c>
      <c r="C1261" s="19" t="n">
        <v>2026</v>
      </c>
      <c r="D1261" t="inlineStr">
        <is>
          <t>いいえ</t>
        </is>
      </c>
      <c r="E1261" s="18" t="n">
        <v>80000</v>
      </c>
      <c r="F1261" s="18" t="n">
        <v>0</v>
      </c>
      <c r="G1261" s="18" t="n">
        <v>0</v>
      </c>
      <c r="H1261" s="18" t="n">
        <v>0</v>
      </c>
      <c r="I1261" s="18" t="n">
        <v>0</v>
      </c>
      <c r="J1261" s="18">
        <f>ROUND(MIN(B1261/12,650000)*12*0.0915+MIN(B1261/12,1390000)*12*(0.0504+0)+B1261*0.005,0)</f>
        <v/>
      </c>
      <c r="K1261" s="18" t="n">
        <v>0</v>
      </c>
      <c r="L1261" s="18" t="n">
        <v>0</v>
      </c>
      <c r="M1261" s="18">
        <f>ROUND(IF(C1261&gt;=2026,IF(B1261&lt;741000,0,IF(B1261&lt;2191000,B1261-740000,IF(B1261&lt;2193000,1451000,IF(B1261&lt;2196000,1453000,IF(B1261&lt;2200000,1456000,IF(B1261&lt;3600000,ROUNDDOWN(B1261/4,-3)*2.8-80000,IF(B1261&lt;6600000,ROUNDDOWN(B1261/4,-3)*3.2-440000,IF(B1261&lt;8500000,ROUNDDOWN(B1261*0.9,0)-1100000,B1261-1950000)))))))),IF(B1261&lt;651000,0,IF(B1261&lt;1900000,B1261-650000,IF(B1261&lt;3600000,ROUNDDOWN(B1261/4,-3)*2.8-80000,IF(B1261&lt;6600000,ROUNDDOWN(B1261/4,-3)*3.2-440000,IF(B1261&lt;8500000,ROUNDDOWN(B1261*0.9,0)-1100000,B1261-1950000)))))),0)</f>
        <v/>
      </c>
      <c r="N1261" s="18">
        <f>IF(M1261&gt;23500000,NA(),IF(C1261&gt;=2026,IF(M1261&lt;=4890000,1040000,IF(M1261&lt;=6550000,670000,620000)),IF(M1261&lt;=1320000,950000,IF(M1261&lt;=3360000,880000,IF(M1261&lt;=4890000,680000,IF(M1261&lt;=6550000,630000,580000))))))</f>
        <v/>
      </c>
      <c r="O1261" s="18">
        <f>IF(F1261&lt;=0,IF(AND(D1261="はい",C1261&gt;=2026,C1261&lt;=2027),IF(E1261&lt;=0,0,IF(E1261&lt;=30000,E1261,IF(E1261&lt;=60000,ROUNDUP(E1261/2,0)+15000,IF(E1261&lt;=120000,ROUNDUP(E1261/4,0)+30000,60000)))),IF(E1261&lt;=0,0,IF(E1261&lt;=20000,E1261,IF(E1261&lt;=40000,ROUNDUP(E1261/2,0)+10000,IF(E1261&lt;=80000,ROUNDUP(E1261/4,0)+20000,40000))))),IF(E1261&lt;=0,IF(F1261&lt;=0,0,IF(F1261&lt;=25000,F1261,IF(F1261&lt;=50000,ROUNDUP(F1261/2,0)+12500,IF(F1261&lt;=100000,ROUNDUP(F1261/4,0)+25000,50000)))),MAX(IF(F1261&lt;=0,0,IF(F1261&lt;=25000,F1261,IF(F1261&lt;=50000,ROUNDUP(F1261/2,0)+12500,IF(F1261&lt;=100000,ROUNDUP(F1261/4,0)+25000,50000)))),MIN(IF(AND(D1261="はい",C1261&gt;=2026,C1261&lt;=2027),IF(E1261&lt;=0,0,IF(E1261&lt;=30000,E1261,IF(E1261&lt;=60000,ROUNDUP(E1261/2,0)+15000,IF(E1261&lt;=120000,ROUNDUP(E1261/4,0)+30000,60000)))),IF(E1261&lt;=0,0,IF(E1261&lt;=20000,E1261,IF(E1261&lt;=40000,ROUNDUP(E1261/2,0)+10000,IF(E1261&lt;=80000,ROUNDUP(E1261/4,0)+20000,40000)))))+IF(F1261&lt;=0,0,IF(F1261&lt;=25000,F1261,IF(F1261&lt;=50000,ROUNDUP(F1261/2,0)+12500,IF(F1261&lt;=100000,ROUNDUP(F1261/4,0)+25000,50000)))),IF(AND(D1261="はい",C1261&gt;=2026,C1261&lt;=2027),60000,40000)))))</f>
        <v/>
      </c>
      <c r="P1261" s="18">
        <f>IF(G1261&lt;=0,0,IF(G1261&lt;=20000,G1261,IF(G1261&lt;=40000,ROUNDUP(G1261/2,0)+10000,IF(G1261&lt;=80000,ROUNDUP(G1261/4,0)+20000,40000))))</f>
        <v/>
      </c>
      <c r="Q1261" s="18">
        <f>IF(I1261&lt;=0,IF(H1261&lt;=0,0,IF(H1261&lt;=20000,H1261,IF(H1261&lt;=40000,ROUNDUP(H1261/2,0)+10000,IF(H1261&lt;=80000,ROUNDUP(H1261/4,0)+20000,40000)))),IF(H1261&lt;=0,IF(I1261&lt;=0,0,IF(I1261&lt;=25000,I1261,IF(I1261&lt;=50000,ROUNDUP(I1261/2,0)+12500,IF(I1261&lt;=100000,ROUNDUP(I1261/4,0)+25000,50000)))),MAX(IF(I1261&lt;=0,0,IF(I1261&lt;=25000,I1261,IF(I1261&lt;=50000,ROUNDUP(I1261/2,0)+12500,IF(I1261&lt;=100000,ROUNDUP(I1261/4,0)+25000,50000)))),MIN(IF(H1261&lt;=0,0,IF(H1261&lt;=20000,H1261,IF(H1261&lt;=40000,ROUNDUP(H1261/2,0)+10000,IF(H1261&lt;=80000,ROUNDUP(H1261/4,0)+20000,40000))))+IF(I1261&lt;=0,0,IF(I1261&lt;=25000,I1261,IF(I1261&lt;=50000,ROUNDUP(I1261/2,0)+12500,IF(I1261&lt;=100000,ROUNDUP(I1261/4,0)+25000,50000)))),40000))))</f>
        <v/>
      </c>
      <c r="R1261" s="18">
        <f>MIN(120000,O1261+P1261+Q1261)</f>
        <v/>
      </c>
      <c r="S1261" s="18">
        <f>IF(F1261&lt;=0,IF(E1261&lt;=0,0,IF(E1261&lt;=12000,E1261,IF(E1261&lt;=32000,ROUNDUP(E1261/2,0)+6000,IF(E1261&lt;=56000,ROUNDUP(E1261/4,0)+14000,28000)))),IF(E1261&lt;=0,IF(F1261&lt;=0,0,IF(F1261&lt;=15000,F1261,IF(F1261&lt;=40000,ROUNDUP(F1261/2,0)+7500,IF(F1261&lt;=70000,ROUNDUP(F1261/4,0)+17500,35000)))),MAX(IF(F1261&lt;=0,0,IF(F1261&lt;=15000,F1261,IF(F1261&lt;=40000,ROUNDUP(F1261/2,0)+7500,IF(F1261&lt;=70000,ROUNDUP(F1261/4,0)+17500,35000)))),MIN(IF(E1261&lt;=0,0,IF(E1261&lt;=12000,E1261,IF(E1261&lt;=32000,ROUNDUP(E1261/2,0)+6000,IF(E1261&lt;=56000,ROUNDUP(E1261/4,0)+14000,28000))))+IF(F1261&lt;=0,0,IF(F1261&lt;=15000,F1261,IF(F1261&lt;=40000,ROUNDUP(F1261/2,0)+7500,IF(F1261&lt;=70000,ROUNDUP(F1261/4,0)+17500,35000)))),28000))))</f>
        <v/>
      </c>
      <c r="T1261" s="18">
        <f>IF(G1261&lt;=0,0,IF(G1261&lt;=12000,G1261,IF(G1261&lt;=32000,ROUNDUP(G1261/2,0)+6000,IF(G1261&lt;=56000,ROUNDUP(G1261/4,0)+14000,28000))))</f>
        <v/>
      </c>
      <c r="U1261" s="18">
        <f>IF(I1261&lt;=0,IF(H1261&lt;=0,0,IF(H1261&lt;=12000,H1261,IF(H1261&lt;=32000,ROUNDUP(H1261/2,0)+6000,IF(H1261&lt;=56000,ROUNDUP(H1261/4,0)+14000,28000)))),IF(H1261&lt;=0,IF(I1261&lt;=0,0,IF(I1261&lt;=15000,I1261,IF(I1261&lt;=40000,ROUNDUP(I1261/2,0)+7500,IF(I1261&lt;=70000,ROUNDUP(I1261/4,0)+17500,35000)))),MAX(IF(I1261&lt;=0,0,IF(I1261&lt;=15000,I1261,IF(I1261&lt;=40000,ROUNDUP(I1261/2,0)+7500,IF(I1261&lt;=70000,ROUNDUP(I1261/4,0)+17500,35000)))),MIN(IF(H1261&lt;=0,0,IF(H1261&lt;=12000,H1261,IF(H1261&lt;=32000,ROUNDUP(H1261/2,0)+6000,IF(H1261&lt;=56000,ROUNDUP(H1261/4,0)+14000,28000))))+IF(I1261&lt;=0,0,IF(I1261&lt;=15000,I1261,IF(I1261&lt;=40000,ROUNDUP(I1261/2,0)+7500,IF(I1261&lt;=70000,ROUNDUP(I1261/4,0)+17500,35000)))),28000))))</f>
        <v/>
      </c>
      <c r="V1261" s="18">
        <f>MIN(70000,S1261+T1261+U1261)</f>
        <v/>
      </c>
      <c r="W1261" s="18">
        <f>MAX(0,ROUNDDOWN(M1261-J1261-N1261-K1261-0,-3))</f>
        <v/>
      </c>
      <c r="X1261" s="18">
        <f>MAX(0,ROUNDDOWN(M1261-J1261-N1261-K1261-R1261,-3))</f>
        <v/>
      </c>
      <c r="Y1261" s="18">
        <f>IF(W1261&lt;=0,0,ROUNDDOWN((W1261*LOOKUP(W1261,{0,1950001,3300001,6950001,9000001,18000001,40000001},{0.05,0.1,0.2,0.23,0.33,0.4,0.45})-LOOKUP(W1261,{0,1950001,3300001,6950001,9000001,18000001,40000001},{0,97500,427500,636000,1536000,2796000,4796000}))*1.021,-2))</f>
        <v/>
      </c>
      <c r="Z1261" s="18">
        <f>IF(X1261&lt;=0,0,ROUNDDOWN((X1261*LOOKUP(X1261,{0,1950001,3300001,6950001,9000001,18000001,40000001},{0.05,0.1,0.2,0.23,0.33,0.4,0.45})-LOOKUP(X1261,{0,1950001,3300001,6950001,9000001,18000001,40000001},{0,97500,427500,636000,1536000,2796000,4796000}))*1.021,-2))</f>
        <v/>
      </c>
      <c r="AA1261" s="18">
        <f>MAX(0,ROUNDDOWN(M1261-J1261-430000-L1261-0,-3))</f>
        <v/>
      </c>
      <c r="AB1261" s="18">
        <f>MAX(0,ROUNDDOWN(M1261-J1261-430000-L1261-V1261,-3))</f>
        <v/>
      </c>
      <c r="AC1261" s="18">
        <f>IF(M1261&lt;=450000,0,MAX(0,ROUNDDOWN(AA1261*0.06-MIN(50000,AA1261)*0.03,-2))+MAX(0,ROUNDDOWN(AA1261*0.04-MIN(50000,AA1261)*0.02,-2)))</f>
        <v/>
      </c>
      <c r="AD1261" s="18">
        <f>IF(M1261&lt;=450000,0,MAX(0,ROUNDDOWN(AB1261*0.06-MIN(50000,AB1261)*0.03,-2))+MAX(0,ROUNDDOWN(AB1261*0.04-MIN(50000,AB1261)*0.02,-2)))</f>
        <v/>
      </c>
      <c r="AE1261" s="18">
        <f>Y1261-Z1261</f>
        <v/>
      </c>
      <c r="AF1261" s="18">
        <f>AC1261-AD1261</f>
        <v/>
      </c>
      <c r="AG1261" s="18">
        <f>AE1261+AF1261</f>
        <v/>
      </c>
      <c r="AH1261" s="20">
        <f>IF(W1261&lt;=0,0,LOOKUP(W1261,{0,1950001,3300001,6950001,9000001,18000001,40000001},{0.05,0.1,0.2,0.23,0.33,0.4,0.45}))</f>
        <v/>
      </c>
    </row>
    <row r="1262">
      <c r="A1262" t="inlineStr">
        <is>
          <t>1万円刻み 特例あり一般12万円</t>
        </is>
      </c>
      <c r="B1262" s="18">
        <f>'4_1万円刻み'!$A$394</f>
        <v/>
      </c>
      <c r="C1262" s="19" t="n">
        <v>2026</v>
      </c>
      <c r="D1262" t="inlineStr">
        <is>
          <t>はい</t>
        </is>
      </c>
      <c r="E1262" s="18" t="n">
        <v>120000</v>
      </c>
      <c r="F1262" s="18" t="n">
        <v>0</v>
      </c>
      <c r="G1262" s="18" t="n">
        <v>0</v>
      </c>
      <c r="H1262" s="18" t="n">
        <v>0</v>
      </c>
      <c r="I1262" s="18" t="n">
        <v>0</v>
      </c>
      <c r="J1262" s="18">
        <f>ROUND(MIN(B1262/12,650000)*12*0.0915+MIN(B1262/12,1390000)*12*(0.0504+0)+B1262*0.005,0)</f>
        <v/>
      </c>
      <c r="K1262" s="18" t="n">
        <v>0</v>
      </c>
      <c r="L1262" s="18" t="n">
        <v>0</v>
      </c>
      <c r="M1262" s="18">
        <f>ROUND(IF(C1262&gt;=2026,IF(B1262&lt;741000,0,IF(B1262&lt;2191000,B1262-740000,IF(B1262&lt;2193000,1451000,IF(B1262&lt;2196000,1453000,IF(B1262&lt;2200000,1456000,IF(B1262&lt;3600000,ROUNDDOWN(B1262/4,-3)*2.8-80000,IF(B1262&lt;6600000,ROUNDDOWN(B1262/4,-3)*3.2-440000,IF(B1262&lt;8500000,ROUNDDOWN(B1262*0.9,0)-1100000,B1262-1950000)))))))),IF(B1262&lt;651000,0,IF(B1262&lt;1900000,B1262-650000,IF(B1262&lt;3600000,ROUNDDOWN(B1262/4,-3)*2.8-80000,IF(B1262&lt;6600000,ROUNDDOWN(B1262/4,-3)*3.2-440000,IF(B1262&lt;8500000,ROUNDDOWN(B1262*0.9,0)-1100000,B1262-1950000)))))),0)</f>
        <v/>
      </c>
      <c r="N1262" s="18">
        <f>IF(M1262&gt;23500000,NA(),IF(C1262&gt;=2026,IF(M1262&lt;=4890000,1040000,IF(M1262&lt;=6550000,670000,620000)),IF(M1262&lt;=1320000,950000,IF(M1262&lt;=3360000,880000,IF(M1262&lt;=4890000,680000,IF(M1262&lt;=6550000,630000,580000))))))</f>
        <v/>
      </c>
      <c r="O1262" s="18">
        <f>IF(F1262&lt;=0,IF(AND(D1262="はい",C1262&gt;=2026,C1262&lt;=2027),IF(E1262&lt;=0,0,IF(E1262&lt;=30000,E1262,IF(E1262&lt;=60000,ROUNDUP(E1262/2,0)+15000,IF(E1262&lt;=120000,ROUNDUP(E1262/4,0)+30000,60000)))),IF(E1262&lt;=0,0,IF(E1262&lt;=20000,E1262,IF(E1262&lt;=40000,ROUNDUP(E1262/2,0)+10000,IF(E1262&lt;=80000,ROUNDUP(E1262/4,0)+20000,40000))))),IF(E1262&lt;=0,IF(F1262&lt;=0,0,IF(F1262&lt;=25000,F1262,IF(F1262&lt;=50000,ROUNDUP(F1262/2,0)+12500,IF(F1262&lt;=100000,ROUNDUP(F1262/4,0)+25000,50000)))),MAX(IF(F1262&lt;=0,0,IF(F1262&lt;=25000,F1262,IF(F1262&lt;=50000,ROUNDUP(F1262/2,0)+12500,IF(F1262&lt;=100000,ROUNDUP(F1262/4,0)+25000,50000)))),MIN(IF(AND(D1262="はい",C1262&gt;=2026,C1262&lt;=2027),IF(E1262&lt;=0,0,IF(E1262&lt;=30000,E1262,IF(E1262&lt;=60000,ROUNDUP(E1262/2,0)+15000,IF(E1262&lt;=120000,ROUNDUP(E1262/4,0)+30000,60000)))),IF(E1262&lt;=0,0,IF(E1262&lt;=20000,E1262,IF(E1262&lt;=40000,ROUNDUP(E1262/2,0)+10000,IF(E1262&lt;=80000,ROUNDUP(E1262/4,0)+20000,40000)))))+IF(F1262&lt;=0,0,IF(F1262&lt;=25000,F1262,IF(F1262&lt;=50000,ROUNDUP(F1262/2,0)+12500,IF(F1262&lt;=100000,ROUNDUP(F1262/4,0)+25000,50000)))),IF(AND(D1262="はい",C1262&gt;=2026,C1262&lt;=2027),60000,40000)))))</f>
        <v/>
      </c>
      <c r="P1262" s="18">
        <f>IF(G1262&lt;=0,0,IF(G1262&lt;=20000,G1262,IF(G1262&lt;=40000,ROUNDUP(G1262/2,0)+10000,IF(G1262&lt;=80000,ROUNDUP(G1262/4,0)+20000,40000))))</f>
        <v/>
      </c>
      <c r="Q1262" s="18">
        <f>IF(I1262&lt;=0,IF(H1262&lt;=0,0,IF(H1262&lt;=20000,H1262,IF(H1262&lt;=40000,ROUNDUP(H1262/2,0)+10000,IF(H1262&lt;=80000,ROUNDUP(H1262/4,0)+20000,40000)))),IF(H1262&lt;=0,IF(I1262&lt;=0,0,IF(I1262&lt;=25000,I1262,IF(I1262&lt;=50000,ROUNDUP(I1262/2,0)+12500,IF(I1262&lt;=100000,ROUNDUP(I1262/4,0)+25000,50000)))),MAX(IF(I1262&lt;=0,0,IF(I1262&lt;=25000,I1262,IF(I1262&lt;=50000,ROUNDUP(I1262/2,0)+12500,IF(I1262&lt;=100000,ROUNDUP(I1262/4,0)+25000,50000)))),MIN(IF(H1262&lt;=0,0,IF(H1262&lt;=20000,H1262,IF(H1262&lt;=40000,ROUNDUP(H1262/2,0)+10000,IF(H1262&lt;=80000,ROUNDUP(H1262/4,0)+20000,40000))))+IF(I1262&lt;=0,0,IF(I1262&lt;=25000,I1262,IF(I1262&lt;=50000,ROUNDUP(I1262/2,0)+12500,IF(I1262&lt;=100000,ROUNDUP(I1262/4,0)+25000,50000)))),40000))))</f>
        <v/>
      </c>
      <c r="R1262" s="18">
        <f>MIN(120000,O1262+P1262+Q1262)</f>
        <v/>
      </c>
      <c r="S1262" s="18">
        <f>IF(F1262&lt;=0,IF(E1262&lt;=0,0,IF(E1262&lt;=12000,E1262,IF(E1262&lt;=32000,ROUNDUP(E1262/2,0)+6000,IF(E1262&lt;=56000,ROUNDUP(E1262/4,0)+14000,28000)))),IF(E1262&lt;=0,IF(F1262&lt;=0,0,IF(F1262&lt;=15000,F1262,IF(F1262&lt;=40000,ROUNDUP(F1262/2,0)+7500,IF(F1262&lt;=70000,ROUNDUP(F1262/4,0)+17500,35000)))),MAX(IF(F1262&lt;=0,0,IF(F1262&lt;=15000,F1262,IF(F1262&lt;=40000,ROUNDUP(F1262/2,0)+7500,IF(F1262&lt;=70000,ROUNDUP(F1262/4,0)+17500,35000)))),MIN(IF(E1262&lt;=0,0,IF(E1262&lt;=12000,E1262,IF(E1262&lt;=32000,ROUNDUP(E1262/2,0)+6000,IF(E1262&lt;=56000,ROUNDUP(E1262/4,0)+14000,28000))))+IF(F1262&lt;=0,0,IF(F1262&lt;=15000,F1262,IF(F1262&lt;=40000,ROUNDUP(F1262/2,0)+7500,IF(F1262&lt;=70000,ROUNDUP(F1262/4,0)+17500,35000)))),28000))))</f>
        <v/>
      </c>
      <c r="T1262" s="18">
        <f>IF(G1262&lt;=0,0,IF(G1262&lt;=12000,G1262,IF(G1262&lt;=32000,ROUNDUP(G1262/2,0)+6000,IF(G1262&lt;=56000,ROUNDUP(G1262/4,0)+14000,28000))))</f>
        <v/>
      </c>
      <c r="U1262" s="18">
        <f>IF(I1262&lt;=0,IF(H1262&lt;=0,0,IF(H1262&lt;=12000,H1262,IF(H1262&lt;=32000,ROUNDUP(H1262/2,0)+6000,IF(H1262&lt;=56000,ROUNDUP(H1262/4,0)+14000,28000)))),IF(H1262&lt;=0,IF(I1262&lt;=0,0,IF(I1262&lt;=15000,I1262,IF(I1262&lt;=40000,ROUNDUP(I1262/2,0)+7500,IF(I1262&lt;=70000,ROUNDUP(I1262/4,0)+17500,35000)))),MAX(IF(I1262&lt;=0,0,IF(I1262&lt;=15000,I1262,IF(I1262&lt;=40000,ROUNDUP(I1262/2,0)+7500,IF(I1262&lt;=70000,ROUNDUP(I1262/4,0)+17500,35000)))),MIN(IF(H1262&lt;=0,0,IF(H1262&lt;=12000,H1262,IF(H1262&lt;=32000,ROUNDUP(H1262/2,0)+6000,IF(H1262&lt;=56000,ROUNDUP(H1262/4,0)+14000,28000))))+IF(I1262&lt;=0,0,IF(I1262&lt;=15000,I1262,IF(I1262&lt;=40000,ROUNDUP(I1262/2,0)+7500,IF(I1262&lt;=70000,ROUNDUP(I1262/4,0)+17500,35000)))),28000))))</f>
        <v/>
      </c>
      <c r="V1262" s="18">
        <f>MIN(70000,S1262+T1262+U1262)</f>
        <v/>
      </c>
      <c r="W1262" s="18">
        <f>MAX(0,ROUNDDOWN(M1262-J1262-N1262-K1262-0,-3))</f>
        <v/>
      </c>
      <c r="X1262" s="18">
        <f>MAX(0,ROUNDDOWN(M1262-J1262-N1262-K1262-R1262,-3))</f>
        <v/>
      </c>
      <c r="Y1262" s="18">
        <f>IF(W1262&lt;=0,0,ROUNDDOWN((W1262*LOOKUP(W1262,{0,1950001,3300001,6950001,9000001,18000001,40000001},{0.05,0.1,0.2,0.23,0.33,0.4,0.45})-LOOKUP(W1262,{0,1950001,3300001,6950001,9000001,18000001,40000001},{0,97500,427500,636000,1536000,2796000,4796000}))*1.021,-2))</f>
        <v/>
      </c>
      <c r="Z1262" s="18">
        <f>IF(X1262&lt;=0,0,ROUNDDOWN((X1262*LOOKUP(X1262,{0,1950001,3300001,6950001,9000001,18000001,40000001},{0.05,0.1,0.2,0.23,0.33,0.4,0.45})-LOOKUP(X1262,{0,1950001,3300001,6950001,9000001,18000001,40000001},{0,97500,427500,636000,1536000,2796000,4796000}))*1.021,-2))</f>
        <v/>
      </c>
      <c r="AA1262" s="18">
        <f>MAX(0,ROUNDDOWN(M1262-J1262-430000-L1262-0,-3))</f>
        <v/>
      </c>
      <c r="AB1262" s="18">
        <f>MAX(0,ROUNDDOWN(M1262-J1262-430000-L1262-V1262,-3))</f>
        <v/>
      </c>
      <c r="AC1262" s="18">
        <f>IF(M1262&lt;=450000,0,MAX(0,ROUNDDOWN(AA1262*0.06-MIN(50000,AA1262)*0.03,-2))+MAX(0,ROUNDDOWN(AA1262*0.04-MIN(50000,AA1262)*0.02,-2)))</f>
        <v/>
      </c>
      <c r="AD1262" s="18">
        <f>IF(M1262&lt;=450000,0,MAX(0,ROUNDDOWN(AB1262*0.06-MIN(50000,AB1262)*0.03,-2))+MAX(0,ROUNDDOWN(AB1262*0.04-MIN(50000,AB1262)*0.02,-2)))</f>
        <v/>
      </c>
      <c r="AE1262" s="18">
        <f>Y1262-Z1262</f>
        <v/>
      </c>
      <c r="AF1262" s="18">
        <f>AC1262-AD1262</f>
        <v/>
      </c>
      <c r="AG1262" s="18">
        <f>AE1262+AF1262</f>
        <v/>
      </c>
      <c r="AH1262" s="20">
        <f>IF(W1262&lt;=0,0,LOOKUP(W1262,{0,1950001,3300001,6950001,9000001,18000001,40000001},{0.05,0.1,0.2,0.23,0.33,0.4,0.45}))</f>
        <v/>
      </c>
    </row>
    <row r="1263">
      <c r="A1263" t="inlineStr">
        <is>
          <t>1万円刻み 3区分8万円ずつ</t>
        </is>
      </c>
      <c r="B1263" s="18">
        <f>'4_1万円刻み'!$A$395</f>
        <v/>
      </c>
      <c r="C1263" s="19" t="n">
        <v>2026</v>
      </c>
      <c r="D1263" t="inlineStr">
        <is>
          <t>いいえ</t>
        </is>
      </c>
      <c r="E1263" s="18" t="n">
        <v>80000</v>
      </c>
      <c r="F1263" s="18" t="n">
        <v>0</v>
      </c>
      <c r="G1263" s="18" t="n">
        <v>80000</v>
      </c>
      <c r="H1263" s="18" t="n">
        <v>80000</v>
      </c>
      <c r="I1263" s="18" t="n">
        <v>0</v>
      </c>
      <c r="J1263" s="18">
        <f>ROUND(MIN(B1263/12,650000)*12*0.0915+MIN(B1263/12,1390000)*12*(0.0504+0)+B1263*0.005,0)</f>
        <v/>
      </c>
      <c r="K1263" s="18" t="n">
        <v>0</v>
      </c>
      <c r="L1263" s="18" t="n">
        <v>0</v>
      </c>
      <c r="M1263" s="18">
        <f>ROUND(IF(C1263&gt;=2026,IF(B1263&lt;741000,0,IF(B1263&lt;2191000,B1263-740000,IF(B1263&lt;2193000,1451000,IF(B1263&lt;2196000,1453000,IF(B1263&lt;2200000,1456000,IF(B1263&lt;3600000,ROUNDDOWN(B1263/4,-3)*2.8-80000,IF(B1263&lt;6600000,ROUNDDOWN(B1263/4,-3)*3.2-440000,IF(B1263&lt;8500000,ROUNDDOWN(B1263*0.9,0)-1100000,B1263-1950000)))))))),IF(B1263&lt;651000,0,IF(B1263&lt;1900000,B1263-650000,IF(B1263&lt;3600000,ROUNDDOWN(B1263/4,-3)*2.8-80000,IF(B1263&lt;6600000,ROUNDDOWN(B1263/4,-3)*3.2-440000,IF(B1263&lt;8500000,ROUNDDOWN(B1263*0.9,0)-1100000,B1263-1950000)))))),0)</f>
        <v/>
      </c>
      <c r="N1263" s="18">
        <f>IF(M1263&gt;23500000,NA(),IF(C1263&gt;=2026,IF(M1263&lt;=4890000,1040000,IF(M1263&lt;=6550000,670000,620000)),IF(M1263&lt;=1320000,950000,IF(M1263&lt;=3360000,880000,IF(M1263&lt;=4890000,680000,IF(M1263&lt;=6550000,630000,580000))))))</f>
        <v/>
      </c>
      <c r="O1263" s="18">
        <f>IF(F1263&lt;=0,IF(AND(D1263="はい",C1263&gt;=2026,C1263&lt;=2027),IF(E1263&lt;=0,0,IF(E1263&lt;=30000,E1263,IF(E1263&lt;=60000,ROUNDUP(E1263/2,0)+15000,IF(E1263&lt;=120000,ROUNDUP(E1263/4,0)+30000,60000)))),IF(E1263&lt;=0,0,IF(E1263&lt;=20000,E1263,IF(E1263&lt;=40000,ROUNDUP(E1263/2,0)+10000,IF(E1263&lt;=80000,ROUNDUP(E1263/4,0)+20000,40000))))),IF(E1263&lt;=0,IF(F1263&lt;=0,0,IF(F1263&lt;=25000,F1263,IF(F1263&lt;=50000,ROUNDUP(F1263/2,0)+12500,IF(F1263&lt;=100000,ROUNDUP(F1263/4,0)+25000,50000)))),MAX(IF(F1263&lt;=0,0,IF(F1263&lt;=25000,F1263,IF(F1263&lt;=50000,ROUNDUP(F1263/2,0)+12500,IF(F1263&lt;=100000,ROUNDUP(F1263/4,0)+25000,50000)))),MIN(IF(AND(D1263="はい",C1263&gt;=2026,C1263&lt;=2027),IF(E1263&lt;=0,0,IF(E1263&lt;=30000,E1263,IF(E1263&lt;=60000,ROUNDUP(E1263/2,0)+15000,IF(E1263&lt;=120000,ROUNDUP(E1263/4,0)+30000,60000)))),IF(E1263&lt;=0,0,IF(E1263&lt;=20000,E1263,IF(E1263&lt;=40000,ROUNDUP(E1263/2,0)+10000,IF(E1263&lt;=80000,ROUNDUP(E1263/4,0)+20000,40000)))))+IF(F1263&lt;=0,0,IF(F1263&lt;=25000,F1263,IF(F1263&lt;=50000,ROUNDUP(F1263/2,0)+12500,IF(F1263&lt;=100000,ROUNDUP(F1263/4,0)+25000,50000)))),IF(AND(D1263="はい",C1263&gt;=2026,C1263&lt;=2027),60000,40000)))))</f>
        <v/>
      </c>
      <c r="P1263" s="18">
        <f>IF(G1263&lt;=0,0,IF(G1263&lt;=20000,G1263,IF(G1263&lt;=40000,ROUNDUP(G1263/2,0)+10000,IF(G1263&lt;=80000,ROUNDUP(G1263/4,0)+20000,40000))))</f>
        <v/>
      </c>
      <c r="Q1263" s="18">
        <f>IF(I1263&lt;=0,IF(H1263&lt;=0,0,IF(H1263&lt;=20000,H1263,IF(H1263&lt;=40000,ROUNDUP(H1263/2,0)+10000,IF(H1263&lt;=80000,ROUNDUP(H1263/4,0)+20000,40000)))),IF(H1263&lt;=0,IF(I1263&lt;=0,0,IF(I1263&lt;=25000,I1263,IF(I1263&lt;=50000,ROUNDUP(I1263/2,0)+12500,IF(I1263&lt;=100000,ROUNDUP(I1263/4,0)+25000,50000)))),MAX(IF(I1263&lt;=0,0,IF(I1263&lt;=25000,I1263,IF(I1263&lt;=50000,ROUNDUP(I1263/2,0)+12500,IF(I1263&lt;=100000,ROUNDUP(I1263/4,0)+25000,50000)))),MIN(IF(H1263&lt;=0,0,IF(H1263&lt;=20000,H1263,IF(H1263&lt;=40000,ROUNDUP(H1263/2,0)+10000,IF(H1263&lt;=80000,ROUNDUP(H1263/4,0)+20000,40000))))+IF(I1263&lt;=0,0,IF(I1263&lt;=25000,I1263,IF(I1263&lt;=50000,ROUNDUP(I1263/2,0)+12500,IF(I1263&lt;=100000,ROUNDUP(I1263/4,0)+25000,50000)))),40000))))</f>
        <v/>
      </c>
      <c r="R1263" s="18">
        <f>MIN(120000,O1263+P1263+Q1263)</f>
        <v/>
      </c>
      <c r="S1263" s="18">
        <f>IF(F1263&lt;=0,IF(E1263&lt;=0,0,IF(E1263&lt;=12000,E1263,IF(E1263&lt;=32000,ROUNDUP(E1263/2,0)+6000,IF(E1263&lt;=56000,ROUNDUP(E1263/4,0)+14000,28000)))),IF(E1263&lt;=0,IF(F1263&lt;=0,0,IF(F1263&lt;=15000,F1263,IF(F1263&lt;=40000,ROUNDUP(F1263/2,0)+7500,IF(F1263&lt;=70000,ROUNDUP(F1263/4,0)+17500,35000)))),MAX(IF(F1263&lt;=0,0,IF(F1263&lt;=15000,F1263,IF(F1263&lt;=40000,ROUNDUP(F1263/2,0)+7500,IF(F1263&lt;=70000,ROUNDUP(F1263/4,0)+17500,35000)))),MIN(IF(E1263&lt;=0,0,IF(E1263&lt;=12000,E1263,IF(E1263&lt;=32000,ROUNDUP(E1263/2,0)+6000,IF(E1263&lt;=56000,ROUNDUP(E1263/4,0)+14000,28000))))+IF(F1263&lt;=0,0,IF(F1263&lt;=15000,F1263,IF(F1263&lt;=40000,ROUNDUP(F1263/2,0)+7500,IF(F1263&lt;=70000,ROUNDUP(F1263/4,0)+17500,35000)))),28000))))</f>
        <v/>
      </c>
      <c r="T1263" s="18">
        <f>IF(G1263&lt;=0,0,IF(G1263&lt;=12000,G1263,IF(G1263&lt;=32000,ROUNDUP(G1263/2,0)+6000,IF(G1263&lt;=56000,ROUNDUP(G1263/4,0)+14000,28000))))</f>
        <v/>
      </c>
      <c r="U1263" s="18">
        <f>IF(I1263&lt;=0,IF(H1263&lt;=0,0,IF(H1263&lt;=12000,H1263,IF(H1263&lt;=32000,ROUNDUP(H1263/2,0)+6000,IF(H1263&lt;=56000,ROUNDUP(H1263/4,0)+14000,28000)))),IF(H1263&lt;=0,IF(I1263&lt;=0,0,IF(I1263&lt;=15000,I1263,IF(I1263&lt;=40000,ROUNDUP(I1263/2,0)+7500,IF(I1263&lt;=70000,ROUNDUP(I1263/4,0)+17500,35000)))),MAX(IF(I1263&lt;=0,0,IF(I1263&lt;=15000,I1263,IF(I1263&lt;=40000,ROUNDUP(I1263/2,0)+7500,IF(I1263&lt;=70000,ROUNDUP(I1263/4,0)+17500,35000)))),MIN(IF(H1263&lt;=0,0,IF(H1263&lt;=12000,H1263,IF(H1263&lt;=32000,ROUNDUP(H1263/2,0)+6000,IF(H1263&lt;=56000,ROUNDUP(H1263/4,0)+14000,28000))))+IF(I1263&lt;=0,0,IF(I1263&lt;=15000,I1263,IF(I1263&lt;=40000,ROUNDUP(I1263/2,0)+7500,IF(I1263&lt;=70000,ROUNDUP(I1263/4,0)+17500,35000)))),28000))))</f>
        <v/>
      </c>
      <c r="V1263" s="18">
        <f>MIN(70000,S1263+T1263+U1263)</f>
        <v/>
      </c>
      <c r="W1263" s="18">
        <f>MAX(0,ROUNDDOWN(M1263-J1263-N1263-K1263-0,-3))</f>
        <v/>
      </c>
      <c r="X1263" s="18">
        <f>MAX(0,ROUNDDOWN(M1263-J1263-N1263-K1263-R1263,-3))</f>
        <v/>
      </c>
      <c r="Y1263" s="18">
        <f>IF(W1263&lt;=0,0,ROUNDDOWN((W1263*LOOKUP(W1263,{0,1950001,3300001,6950001,9000001,18000001,40000001},{0.05,0.1,0.2,0.23,0.33,0.4,0.45})-LOOKUP(W1263,{0,1950001,3300001,6950001,9000001,18000001,40000001},{0,97500,427500,636000,1536000,2796000,4796000}))*1.021,-2))</f>
        <v/>
      </c>
      <c r="Z1263" s="18">
        <f>IF(X1263&lt;=0,0,ROUNDDOWN((X1263*LOOKUP(X1263,{0,1950001,3300001,6950001,9000001,18000001,40000001},{0.05,0.1,0.2,0.23,0.33,0.4,0.45})-LOOKUP(X1263,{0,1950001,3300001,6950001,9000001,18000001,40000001},{0,97500,427500,636000,1536000,2796000,4796000}))*1.021,-2))</f>
        <v/>
      </c>
      <c r="AA1263" s="18">
        <f>MAX(0,ROUNDDOWN(M1263-J1263-430000-L1263-0,-3))</f>
        <v/>
      </c>
      <c r="AB1263" s="18">
        <f>MAX(0,ROUNDDOWN(M1263-J1263-430000-L1263-V1263,-3))</f>
        <v/>
      </c>
      <c r="AC1263" s="18">
        <f>IF(M1263&lt;=450000,0,MAX(0,ROUNDDOWN(AA1263*0.06-MIN(50000,AA1263)*0.03,-2))+MAX(0,ROUNDDOWN(AA1263*0.04-MIN(50000,AA1263)*0.02,-2)))</f>
        <v/>
      </c>
      <c r="AD1263" s="18">
        <f>IF(M1263&lt;=450000,0,MAX(0,ROUNDDOWN(AB1263*0.06-MIN(50000,AB1263)*0.03,-2))+MAX(0,ROUNDDOWN(AB1263*0.04-MIN(50000,AB1263)*0.02,-2)))</f>
        <v/>
      </c>
      <c r="AE1263" s="18">
        <f>Y1263-Z1263</f>
        <v/>
      </c>
      <c r="AF1263" s="18">
        <f>AC1263-AD1263</f>
        <v/>
      </c>
      <c r="AG1263" s="18">
        <f>AE1263+AF1263</f>
        <v/>
      </c>
      <c r="AH1263" s="20">
        <f>IF(W1263&lt;=0,0,LOOKUP(W1263,{0,1950001,3300001,6950001,9000001,18000001,40000001},{0.05,0.1,0.2,0.23,0.33,0.4,0.45}))</f>
        <v/>
      </c>
    </row>
    <row r="1264">
      <c r="A1264" t="inlineStr">
        <is>
          <t>1万円刻み 一般8万円</t>
        </is>
      </c>
      <c r="B1264" s="18">
        <f>'4_1万円刻み'!$A$395</f>
        <v/>
      </c>
      <c r="C1264" s="19" t="n">
        <v>2026</v>
      </c>
      <c r="D1264" t="inlineStr">
        <is>
          <t>いいえ</t>
        </is>
      </c>
      <c r="E1264" s="18" t="n">
        <v>80000</v>
      </c>
      <c r="F1264" s="18" t="n">
        <v>0</v>
      </c>
      <c r="G1264" s="18" t="n">
        <v>0</v>
      </c>
      <c r="H1264" s="18" t="n">
        <v>0</v>
      </c>
      <c r="I1264" s="18" t="n">
        <v>0</v>
      </c>
      <c r="J1264" s="18">
        <f>ROUND(MIN(B1264/12,650000)*12*0.0915+MIN(B1264/12,1390000)*12*(0.0504+0)+B1264*0.005,0)</f>
        <v/>
      </c>
      <c r="K1264" s="18" t="n">
        <v>0</v>
      </c>
      <c r="L1264" s="18" t="n">
        <v>0</v>
      </c>
      <c r="M1264" s="18">
        <f>ROUND(IF(C1264&gt;=2026,IF(B1264&lt;741000,0,IF(B1264&lt;2191000,B1264-740000,IF(B1264&lt;2193000,1451000,IF(B1264&lt;2196000,1453000,IF(B1264&lt;2200000,1456000,IF(B1264&lt;3600000,ROUNDDOWN(B1264/4,-3)*2.8-80000,IF(B1264&lt;6600000,ROUNDDOWN(B1264/4,-3)*3.2-440000,IF(B1264&lt;8500000,ROUNDDOWN(B1264*0.9,0)-1100000,B1264-1950000)))))))),IF(B1264&lt;651000,0,IF(B1264&lt;1900000,B1264-650000,IF(B1264&lt;3600000,ROUNDDOWN(B1264/4,-3)*2.8-80000,IF(B1264&lt;6600000,ROUNDDOWN(B1264/4,-3)*3.2-440000,IF(B1264&lt;8500000,ROUNDDOWN(B1264*0.9,0)-1100000,B1264-1950000)))))),0)</f>
        <v/>
      </c>
      <c r="N1264" s="18">
        <f>IF(M1264&gt;23500000,NA(),IF(C1264&gt;=2026,IF(M1264&lt;=4890000,1040000,IF(M1264&lt;=6550000,670000,620000)),IF(M1264&lt;=1320000,950000,IF(M1264&lt;=3360000,880000,IF(M1264&lt;=4890000,680000,IF(M1264&lt;=6550000,630000,580000))))))</f>
        <v/>
      </c>
      <c r="O1264" s="18">
        <f>IF(F1264&lt;=0,IF(AND(D1264="はい",C1264&gt;=2026,C1264&lt;=2027),IF(E1264&lt;=0,0,IF(E1264&lt;=30000,E1264,IF(E1264&lt;=60000,ROUNDUP(E1264/2,0)+15000,IF(E1264&lt;=120000,ROUNDUP(E1264/4,0)+30000,60000)))),IF(E1264&lt;=0,0,IF(E1264&lt;=20000,E1264,IF(E1264&lt;=40000,ROUNDUP(E1264/2,0)+10000,IF(E1264&lt;=80000,ROUNDUP(E1264/4,0)+20000,40000))))),IF(E1264&lt;=0,IF(F1264&lt;=0,0,IF(F1264&lt;=25000,F1264,IF(F1264&lt;=50000,ROUNDUP(F1264/2,0)+12500,IF(F1264&lt;=100000,ROUNDUP(F1264/4,0)+25000,50000)))),MAX(IF(F1264&lt;=0,0,IF(F1264&lt;=25000,F1264,IF(F1264&lt;=50000,ROUNDUP(F1264/2,0)+12500,IF(F1264&lt;=100000,ROUNDUP(F1264/4,0)+25000,50000)))),MIN(IF(AND(D1264="はい",C1264&gt;=2026,C1264&lt;=2027),IF(E1264&lt;=0,0,IF(E1264&lt;=30000,E1264,IF(E1264&lt;=60000,ROUNDUP(E1264/2,0)+15000,IF(E1264&lt;=120000,ROUNDUP(E1264/4,0)+30000,60000)))),IF(E1264&lt;=0,0,IF(E1264&lt;=20000,E1264,IF(E1264&lt;=40000,ROUNDUP(E1264/2,0)+10000,IF(E1264&lt;=80000,ROUNDUP(E1264/4,0)+20000,40000)))))+IF(F1264&lt;=0,0,IF(F1264&lt;=25000,F1264,IF(F1264&lt;=50000,ROUNDUP(F1264/2,0)+12500,IF(F1264&lt;=100000,ROUNDUP(F1264/4,0)+25000,50000)))),IF(AND(D1264="はい",C1264&gt;=2026,C1264&lt;=2027),60000,40000)))))</f>
        <v/>
      </c>
      <c r="P1264" s="18">
        <f>IF(G1264&lt;=0,0,IF(G1264&lt;=20000,G1264,IF(G1264&lt;=40000,ROUNDUP(G1264/2,0)+10000,IF(G1264&lt;=80000,ROUNDUP(G1264/4,0)+20000,40000))))</f>
        <v/>
      </c>
      <c r="Q1264" s="18">
        <f>IF(I1264&lt;=0,IF(H1264&lt;=0,0,IF(H1264&lt;=20000,H1264,IF(H1264&lt;=40000,ROUNDUP(H1264/2,0)+10000,IF(H1264&lt;=80000,ROUNDUP(H1264/4,0)+20000,40000)))),IF(H1264&lt;=0,IF(I1264&lt;=0,0,IF(I1264&lt;=25000,I1264,IF(I1264&lt;=50000,ROUNDUP(I1264/2,0)+12500,IF(I1264&lt;=100000,ROUNDUP(I1264/4,0)+25000,50000)))),MAX(IF(I1264&lt;=0,0,IF(I1264&lt;=25000,I1264,IF(I1264&lt;=50000,ROUNDUP(I1264/2,0)+12500,IF(I1264&lt;=100000,ROUNDUP(I1264/4,0)+25000,50000)))),MIN(IF(H1264&lt;=0,0,IF(H1264&lt;=20000,H1264,IF(H1264&lt;=40000,ROUNDUP(H1264/2,0)+10000,IF(H1264&lt;=80000,ROUNDUP(H1264/4,0)+20000,40000))))+IF(I1264&lt;=0,0,IF(I1264&lt;=25000,I1264,IF(I1264&lt;=50000,ROUNDUP(I1264/2,0)+12500,IF(I1264&lt;=100000,ROUNDUP(I1264/4,0)+25000,50000)))),40000))))</f>
        <v/>
      </c>
      <c r="R1264" s="18">
        <f>MIN(120000,O1264+P1264+Q1264)</f>
        <v/>
      </c>
      <c r="S1264" s="18">
        <f>IF(F1264&lt;=0,IF(E1264&lt;=0,0,IF(E1264&lt;=12000,E1264,IF(E1264&lt;=32000,ROUNDUP(E1264/2,0)+6000,IF(E1264&lt;=56000,ROUNDUP(E1264/4,0)+14000,28000)))),IF(E1264&lt;=0,IF(F1264&lt;=0,0,IF(F1264&lt;=15000,F1264,IF(F1264&lt;=40000,ROUNDUP(F1264/2,0)+7500,IF(F1264&lt;=70000,ROUNDUP(F1264/4,0)+17500,35000)))),MAX(IF(F1264&lt;=0,0,IF(F1264&lt;=15000,F1264,IF(F1264&lt;=40000,ROUNDUP(F1264/2,0)+7500,IF(F1264&lt;=70000,ROUNDUP(F1264/4,0)+17500,35000)))),MIN(IF(E1264&lt;=0,0,IF(E1264&lt;=12000,E1264,IF(E1264&lt;=32000,ROUNDUP(E1264/2,0)+6000,IF(E1264&lt;=56000,ROUNDUP(E1264/4,0)+14000,28000))))+IF(F1264&lt;=0,0,IF(F1264&lt;=15000,F1264,IF(F1264&lt;=40000,ROUNDUP(F1264/2,0)+7500,IF(F1264&lt;=70000,ROUNDUP(F1264/4,0)+17500,35000)))),28000))))</f>
        <v/>
      </c>
      <c r="T1264" s="18">
        <f>IF(G1264&lt;=0,0,IF(G1264&lt;=12000,G1264,IF(G1264&lt;=32000,ROUNDUP(G1264/2,0)+6000,IF(G1264&lt;=56000,ROUNDUP(G1264/4,0)+14000,28000))))</f>
        <v/>
      </c>
      <c r="U1264" s="18">
        <f>IF(I1264&lt;=0,IF(H1264&lt;=0,0,IF(H1264&lt;=12000,H1264,IF(H1264&lt;=32000,ROUNDUP(H1264/2,0)+6000,IF(H1264&lt;=56000,ROUNDUP(H1264/4,0)+14000,28000)))),IF(H1264&lt;=0,IF(I1264&lt;=0,0,IF(I1264&lt;=15000,I1264,IF(I1264&lt;=40000,ROUNDUP(I1264/2,0)+7500,IF(I1264&lt;=70000,ROUNDUP(I1264/4,0)+17500,35000)))),MAX(IF(I1264&lt;=0,0,IF(I1264&lt;=15000,I1264,IF(I1264&lt;=40000,ROUNDUP(I1264/2,0)+7500,IF(I1264&lt;=70000,ROUNDUP(I1264/4,0)+17500,35000)))),MIN(IF(H1264&lt;=0,0,IF(H1264&lt;=12000,H1264,IF(H1264&lt;=32000,ROUNDUP(H1264/2,0)+6000,IF(H1264&lt;=56000,ROUNDUP(H1264/4,0)+14000,28000))))+IF(I1264&lt;=0,0,IF(I1264&lt;=15000,I1264,IF(I1264&lt;=40000,ROUNDUP(I1264/2,0)+7500,IF(I1264&lt;=70000,ROUNDUP(I1264/4,0)+17500,35000)))),28000))))</f>
        <v/>
      </c>
      <c r="V1264" s="18">
        <f>MIN(70000,S1264+T1264+U1264)</f>
        <v/>
      </c>
      <c r="W1264" s="18">
        <f>MAX(0,ROUNDDOWN(M1264-J1264-N1264-K1264-0,-3))</f>
        <v/>
      </c>
      <c r="X1264" s="18">
        <f>MAX(0,ROUNDDOWN(M1264-J1264-N1264-K1264-R1264,-3))</f>
        <v/>
      </c>
      <c r="Y1264" s="18">
        <f>IF(W1264&lt;=0,0,ROUNDDOWN((W1264*LOOKUP(W1264,{0,1950001,3300001,6950001,9000001,18000001,40000001},{0.05,0.1,0.2,0.23,0.33,0.4,0.45})-LOOKUP(W1264,{0,1950001,3300001,6950001,9000001,18000001,40000001},{0,97500,427500,636000,1536000,2796000,4796000}))*1.021,-2))</f>
        <v/>
      </c>
      <c r="Z1264" s="18">
        <f>IF(X1264&lt;=0,0,ROUNDDOWN((X1264*LOOKUP(X1264,{0,1950001,3300001,6950001,9000001,18000001,40000001},{0.05,0.1,0.2,0.23,0.33,0.4,0.45})-LOOKUP(X1264,{0,1950001,3300001,6950001,9000001,18000001,40000001},{0,97500,427500,636000,1536000,2796000,4796000}))*1.021,-2))</f>
        <v/>
      </c>
      <c r="AA1264" s="18">
        <f>MAX(0,ROUNDDOWN(M1264-J1264-430000-L1264-0,-3))</f>
        <v/>
      </c>
      <c r="AB1264" s="18">
        <f>MAX(0,ROUNDDOWN(M1264-J1264-430000-L1264-V1264,-3))</f>
        <v/>
      </c>
      <c r="AC1264" s="18">
        <f>IF(M1264&lt;=450000,0,MAX(0,ROUNDDOWN(AA1264*0.06-MIN(50000,AA1264)*0.03,-2))+MAX(0,ROUNDDOWN(AA1264*0.04-MIN(50000,AA1264)*0.02,-2)))</f>
        <v/>
      </c>
      <c r="AD1264" s="18">
        <f>IF(M1264&lt;=450000,0,MAX(0,ROUNDDOWN(AB1264*0.06-MIN(50000,AB1264)*0.03,-2))+MAX(0,ROUNDDOWN(AB1264*0.04-MIN(50000,AB1264)*0.02,-2)))</f>
        <v/>
      </c>
      <c r="AE1264" s="18">
        <f>Y1264-Z1264</f>
        <v/>
      </c>
      <c r="AF1264" s="18">
        <f>AC1264-AD1264</f>
        <v/>
      </c>
      <c r="AG1264" s="18">
        <f>AE1264+AF1264</f>
        <v/>
      </c>
      <c r="AH1264" s="20">
        <f>IF(W1264&lt;=0,0,LOOKUP(W1264,{0,1950001,3300001,6950001,9000001,18000001,40000001},{0.05,0.1,0.2,0.23,0.33,0.4,0.45}))</f>
        <v/>
      </c>
    </row>
    <row r="1265">
      <c r="A1265" t="inlineStr">
        <is>
          <t>1万円刻み 特例あり一般12万円</t>
        </is>
      </c>
      <c r="B1265" s="18">
        <f>'4_1万円刻み'!$A$395</f>
        <v/>
      </c>
      <c r="C1265" s="19" t="n">
        <v>2026</v>
      </c>
      <c r="D1265" t="inlineStr">
        <is>
          <t>はい</t>
        </is>
      </c>
      <c r="E1265" s="18" t="n">
        <v>120000</v>
      </c>
      <c r="F1265" s="18" t="n">
        <v>0</v>
      </c>
      <c r="G1265" s="18" t="n">
        <v>0</v>
      </c>
      <c r="H1265" s="18" t="n">
        <v>0</v>
      </c>
      <c r="I1265" s="18" t="n">
        <v>0</v>
      </c>
      <c r="J1265" s="18">
        <f>ROUND(MIN(B1265/12,650000)*12*0.0915+MIN(B1265/12,1390000)*12*(0.0504+0)+B1265*0.005,0)</f>
        <v/>
      </c>
      <c r="K1265" s="18" t="n">
        <v>0</v>
      </c>
      <c r="L1265" s="18" t="n">
        <v>0</v>
      </c>
      <c r="M1265" s="18">
        <f>ROUND(IF(C1265&gt;=2026,IF(B1265&lt;741000,0,IF(B1265&lt;2191000,B1265-740000,IF(B1265&lt;2193000,1451000,IF(B1265&lt;2196000,1453000,IF(B1265&lt;2200000,1456000,IF(B1265&lt;3600000,ROUNDDOWN(B1265/4,-3)*2.8-80000,IF(B1265&lt;6600000,ROUNDDOWN(B1265/4,-3)*3.2-440000,IF(B1265&lt;8500000,ROUNDDOWN(B1265*0.9,0)-1100000,B1265-1950000)))))))),IF(B1265&lt;651000,0,IF(B1265&lt;1900000,B1265-650000,IF(B1265&lt;3600000,ROUNDDOWN(B1265/4,-3)*2.8-80000,IF(B1265&lt;6600000,ROUNDDOWN(B1265/4,-3)*3.2-440000,IF(B1265&lt;8500000,ROUNDDOWN(B1265*0.9,0)-1100000,B1265-1950000)))))),0)</f>
        <v/>
      </c>
      <c r="N1265" s="18">
        <f>IF(M1265&gt;23500000,NA(),IF(C1265&gt;=2026,IF(M1265&lt;=4890000,1040000,IF(M1265&lt;=6550000,670000,620000)),IF(M1265&lt;=1320000,950000,IF(M1265&lt;=3360000,880000,IF(M1265&lt;=4890000,680000,IF(M1265&lt;=6550000,630000,580000))))))</f>
        <v/>
      </c>
      <c r="O1265" s="18">
        <f>IF(F1265&lt;=0,IF(AND(D1265="はい",C1265&gt;=2026,C1265&lt;=2027),IF(E1265&lt;=0,0,IF(E1265&lt;=30000,E1265,IF(E1265&lt;=60000,ROUNDUP(E1265/2,0)+15000,IF(E1265&lt;=120000,ROUNDUP(E1265/4,0)+30000,60000)))),IF(E1265&lt;=0,0,IF(E1265&lt;=20000,E1265,IF(E1265&lt;=40000,ROUNDUP(E1265/2,0)+10000,IF(E1265&lt;=80000,ROUNDUP(E1265/4,0)+20000,40000))))),IF(E1265&lt;=0,IF(F1265&lt;=0,0,IF(F1265&lt;=25000,F1265,IF(F1265&lt;=50000,ROUNDUP(F1265/2,0)+12500,IF(F1265&lt;=100000,ROUNDUP(F1265/4,0)+25000,50000)))),MAX(IF(F1265&lt;=0,0,IF(F1265&lt;=25000,F1265,IF(F1265&lt;=50000,ROUNDUP(F1265/2,0)+12500,IF(F1265&lt;=100000,ROUNDUP(F1265/4,0)+25000,50000)))),MIN(IF(AND(D1265="はい",C1265&gt;=2026,C1265&lt;=2027),IF(E1265&lt;=0,0,IF(E1265&lt;=30000,E1265,IF(E1265&lt;=60000,ROUNDUP(E1265/2,0)+15000,IF(E1265&lt;=120000,ROUNDUP(E1265/4,0)+30000,60000)))),IF(E1265&lt;=0,0,IF(E1265&lt;=20000,E1265,IF(E1265&lt;=40000,ROUNDUP(E1265/2,0)+10000,IF(E1265&lt;=80000,ROUNDUP(E1265/4,0)+20000,40000)))))+IF(F1265&lt;=0,0,IF(F1265&lt;=25000,F1265,IF(F1265&lt;=50000,ROUNDUP(F1265/2,0)+12500,IF(F1265&lt;=100000,ROUNDUP(F1265/4,0)+25000,50000)))),IF(AND(D1265="はい",C1265&gt;=2026,C1265&lt;=2027),60000,40000)))))</f>
        <v/>
      </c>
      <c r="P1265" s="18">
        <f>IF(G1265&lt;=0,0,IF(G1265&lt;=20000,G1265,IF(G1265&lt;=40000,ROUNDUP(G1265/2,0)+10000,IF(G1265&lt;=80000,ROUNDUP(G1265/4,0)+20000,40000))))</f>
        <v/>
      </c>
      <c r="Q1265" s="18">
        <f>IF(I1265&lt;=0,IF(H1265&lt;=0,0,IF(H1265&lt;=20000,H1265,IF(H1265&lt;=40000,ROUNDUP(H1265/2,0)+10000,IF(H1265&lt;=80000,ROUNDUP(H1265/4,0)+20000,40000)))),IF(H1265&lt;=0,IF(I1265&lt;=0,0,IF(I1265&lt;=25000,I1265,IF(I1265&lt;=50000,ROUNDUP(I1265/2,0)+12500,IF(I1265&lt;=100000,ROUNDUP(I1265/4,0)+25000,50000)))),MAX(IF(I1265&lt;=0,0,IF(I1265&lt;=25000,I1265,IF(I1265&lt;=50000,ROUNDUP(I1265/2,0)+12500,IF(I1265&lt;=100000,ROUNDUP(I1265/4,0)+25000,50000)))),MIN(IF(H1265&lt;=0,0,IF(H1265&lt;=20000,H1265,IF(H1265&lt;=40000,ROUNDUP(H1265/2,0)+10000,IF(H1265&lt;=80000,ROUNDUP(H1265/4,0)+20000,40000))))+IF(I1265&lt;=0,0,IF(I1265&lt;=25000,I1265,IF(I1265&lt;=50000,ROUNDUP(I1265/2,0)+12500,IF(I1265&lt;=100000,ROUNDUP(I1265/4,0)+25000,50000)))),40000))))</f>
        <v/>
      </c>
      <c r="R1265" s="18">
        <f>MIN(120000,O1265+P1265+Q1265)</f>
        <v/>
      </c>
      <c r="S1265" s="18">
        <f>IF(F1265&lt;=0,IF(E1265&lt;=0,0,IF(E1265&lt;=12000,E1265,IF(E1265&lt;=32000,ROUNDUP(E1265/2,0)+6000,IF(E1265&lt;=56000,ROUNDUP(E1265/4,0)+14000,28000)))),IF(E1265&lt;=0,IF(F1265&lt;=0,0,IF(F1265&lt;=15000,F1265,IF(F1265&lt;=40000,ROUNDUP(F1265/2,0)+7500,IF(F1265&lt;=70000,ROUNDUP(F1265/4,0)+17500,35000)))),MAX(IF(F1265&lt;=0,0,IF(F1265&lt;=15000,F1265,IF(F1265&lt;=40000,ROUNDUP(F1265/2,0)+7500,IF(F1265&lt;=70000,ROUNDUP(F1265/4,0)+17500,35000)))),MIN(IF(E1265&lt;=0,0,IF(E1265&lt;=12000,E1265,IF(E1265&lt;=32000,ROUNDUP(E1265/2,0)+6000,IF(E1265&lt;=56000,ROUNDUP(E1265/4,0)+14000,28000))))+IF(F1265&lt;=0,0,IF(F1265&lt;=15000,F1265,IF(F1265&lt;=40000,ROUNDUP(F1265/2,0)+7500,IF(F1265&lt;=70000,ROUNDUP(F1265/4,0)+17500,35000)))),28000))))</f>
        <v/>
      </c>
      <c r="T1265" s="18">
        <f>IF(G1265&lt;=0,0,IF(G1265&lt;=12000,G1265,IF(G1265&lt;=32000,ROUNDUP(G1265/2,0)+6000,IF(G1265&lt;=56000,ROUNDUP(G1265/4,0)+14000,28000))))</f>
        <v/>
      </c>
      <c r="U1265" s="18">
        <f>IF(I1265&lt;=0,IF(H1265&lt;=0,0,IF(H1265&lt;=12000,H1265,IF(H1265&lt;=32000,ROUNDUP(H1265/2,0)+6000,IF(H1265&lt;=56000,ROUNDUP(H1265/4,0)+14000,28000)))),IF(H1265&lt;=0,IF(I1265&lt;=0,0,IF(I1265&lt;=15000,I1265,IF(I1265&lt;=40000,ROUNDUP(I1265/2,0)+7500,IF(I1265&lt;=70000,ROUNDUP(I1265/4,0)+17500,35000)))),MAX(IF(I1265&lt;=0,0,IF(I1265&lt;=15000,I1265,IF(I1265&lt;=40000,ROUNDUP(I1265/2,0)+7500,IF(I1265&lt;=70000,ROUNDUP(I1265/4,0)+17500,35000)))),MIN(IF(H1265&lt;=0,0,IF(H1265&lt;=12000,H1265,IF(H1265&lt;=32000,ROUNDUP(H1265/2,0)+6000,IF(H1265&lt;=56000,ROUNDUP(H1265/4,0)+14000,28000))))+IF(I1265&lt;=0,0,IF(I1265&lt;=15000,I1265,IF(I1265&lt;=40000,ROUNDUP(I1265/2,0)+7500,IF(I1265&lt;=70000,ROUNDUP(I1265/4,0)+17500,35000)))),28000))))</f>
        <v/>
      </c>
      <c r="V1265" s="18">
        <f>MIN(70000,S1265+T1265+U1265)</f>
        <v/>
      </c>
      <c r="W1265" s="18">
        <f>MAX(0,ROUNDDOWN(M1265-J1265-N1265-K1265-0,-3))</f>
        <v/>
      </c>
      <c r="X1265" s="18">
        <f>MAX(0,ROUNDDOWN(M1265-J1265-N1265-K1265-R1265,-3))</f>
        <v/>
      </c>
      <c r="Y1265" s="18">
        <f>IF(W1265&lt;=0,0,ROUNDDOWN((W1265*LOOKUP(W1265,{0,1950001,3300001,6950001,9000001,18000001,40000001},{0.05,0.1,0.2,0.23,0.33,0.4,0.45})-LOOKUP(W1265,{0,1950001,3300001,6950001,9000001,18000001,40000001},{0,97500,427500,636000,1536000,2796000,4796000}))*1.021,-2))</f>
        <v/>
      </c>
      <c r="Z1265" s="18">
        <f>IF(X1265&lt;=0,0,ROUNDDOWN((X1265*LOOKUP(X1265,{0,1950001,3300001,6950001,9000001,18000001,40000001},{0.05,0.1,0.2,0.23,0.33,0.4,0.45})-LOOKUP(X1265,{0,1950001,3300001,6950001,9000001,18000001,40000001},{0,97500,427500,636000,1536000,2796000,4796000}))*1.021,-2))</f>
        <v/>
      </c>
      <c r="AA1265" s="18">
        <f>MAX(0,ROUNDDOWN(M1265-J1265-430000-L1265-0,-3))</f>
        <v/>
      </c>
      <c r="AB1265" s="18">
        <f>MAX(0,ROUNDDOWN(M1265-J1265-430000-L1265-V1265,-3))</f>
        <v/>
      </c>
      <c r="AC1265" s="18">
        <f>IF(M1265&lt;=450000,0,MAX(0,ROUNDDOWN(AA1265*0.06-MIN(50000,AA1265)*0.03,-2))+MAX(0,ROUNDDOWN(AA1265*0.04-MIN(50000,AA1265)*0.02,-2)))</f>
        <v/>
      </c>
      <c r="AD1265" s="18">
        <f>IF(M1265&lt;=450000,0,MAX(0,ROUNDDOWN(AB1265*0.06-MIN(50000,AB1265)*0.03,-2))+MAX(0,ROUNDDOWN(AB1265*0.04-MIN(50000,AB1265)*0.02,-2)))</f>
        <v/>
      </c>
      <c r="AE1265" s="18">
        <f>Y1265-Z1265</f>
        <v/>
      </c>
      <c r="AF1265" s="18">
        <f>AC1265-AD1265</f>
        <v/>
      </c>
      <c r="AG1265" s="18">
        <f>AE1265+AF1265</f>
        <v/>
      </c>
      <c r="AH1265" s="20">
        <f>IF(W1265&lt;=0,0,LOOKUP(W1265,{0,1950001,3300001,6950001,9000001,18000001,40000001},{0.05,0.1,0.2,0.23,0.33,0.4,0.45}))</f>
        <v/>
      </c>
    </row>
    <row r="1266">
      <c r="A1266" t="inlineStr">
        <is>
          <t>1万円刻み 3区分8万円ずつ</t>
        </is>
      </c>
      <c r="B1266" s="18">
        <f>'4_1万円刻み'!$A$396</f>
        <v/>
      </c>
      <c r="C1266" s="19" t="n">
        <v>2026</v>
      </c>
      <c r="D1266" t="inlineStr">
        <is>
          <t>いいえ</t>
        </is>
      </c>
      <c r="E1266" s="18" t="n">
        <v>80000</v>
      </c>
      <c r="F1266" s="18" t="n">
        <v>0</v>
      </c>
      <c r="G1266" s="18" t="n">
        <v>80000</v>
      </c>
      <c r="H1266" s="18" t="n">
        <v>80000</v>
      </c>
      <c r="I1266" s="18" t="n">
        <v>0</v>
      </c>
      <c r="J1266" s="18">
        <f>ROUND(MIN(B1266/12,650000)*12*0.0915+MIN(B1266/12,1390000)*12*(0.0504+0)+B1266*0.005,0)</f>
        <v/>
      </c>
      <c r="K1266" s="18" t="n">
        <v>0</v>
      </c>
      <c r="L1266" s="18" t="n">
        <v>0</v>
      </c>
      <c r="M1266" s="18">
        <f>ROUND(IF(C1266&gt;=2026,IF(B1266&lt;741000,0,IF(B1266&lt;2191000,B1266-740000,IF(B1266&lt;2193000,1451000,IF(B1266&lt;2196000,1453000,IF(B1266&lt;2200000,1456000,IF(B1266&lt;3600000,ROUNDDOWN(B1266/4,-3)*2.8-80000,IF(B1266&lt;6600000,ROUNDDOWN(B1266/4,-3)*3.2-440000,IF(B1266&lt;8500000,ROUNDDOWN(B1266*0.9,0)-1100000,B1266-1950000)))))))),IF(B1266&lt;651000,0,IF(B1266&lt;1900000,B1266-650000,IF(B1266&lt;3600000,ROUNDDOWN(B1266/4,-3)*2.8-80000,IF(B1266&lt;6600000,ROUNDDOWN(B1266/4,-3)*3.2-440000,IF(B1266&lt;8500000,ROUNDDOWN(B1266*0.9,0)-1100000,B1266-1950000)))))),0)</f>
        <v/>
      </c>
      <c r="N1266" s="18">
        <f>IF(M1266&gt;23500000,NA(),IF(C1266&gt;=2026,IF(M1266&lt;=4890000,1040000,IF(M1266&lt;=6550000,670000,620000)),IF(M1266&lt;=1320000,950000,IF(M1266&lt;=3360000,880000,IF(M1266&lt;=4890000,680000,IF(M1266&lt;=6550000,630000,580000))))))</f>
        <v/>
      </c>
      <c r="O1266" s="18">
        <f>IF(F1266&lt;=0,IF(AND(D1266="はい",C1266&gt;=2026,C1266&lt;=2027),IF(E1266&lt;=0,0,IF(E1266&lt;=30000,E1266,IF(E1266&lt;=60000,ROUNDUP(E1266/2,0)+15000,IF(E1266&lt;=120000,ROUNDUP(E1266/4,0)+30000,60000)))),IF(E1266&lt;=0,0,IF(E1266&lt;=20000,E1266,IF(E1266&lt;=40000,ROUNDUP(E1266/2,0)+10000,IF(E1266&lt;=80000,ROUNDUP(E1266/4,0)+20000,40000))))),IF(E1266&lt;=0,IF(F1266&lt;=0,0,IF(F1266&lt;=25000,F1266,IF(F1266&lt;=50000,ROUNDUP(F1266/2,0)+12500,IF(F1266&lt;=100000,ROUNDUP(F1266/4,0)+25000,50000)))),MAX(IF(F1266&lt;=0,0,IF(F1266&lt;=25000,F1266,IF(F1266&lt;=50000,ROUNDUP(F1266/2,0)+12500,IF(F1266&lt;=100000,ROUNDUP(F1266/4,0)+25000,50000)))),MIN(IF(AND(D1266="はい",C1266&gt;=2026,C1266&lt;=2027),IF(E1266&lt;=0,0,IF(E1266&lt;=30000,E1266,IF(E1266&lt;=60000,ROUNDUP(E1266/2,0)+15000,IF(E1266&lt;=120000,ROUNDUP(E1266/4,0)+30000,60000)))),IF(E1266&lt;=0,0,IF(E1266&lt;=20000,E1266,IF(E1266&lt;=40000,ROUNDUP(E1266/2,0)+10000,IF(E1266&lt;=80000,ROUNDUP(E1266/4,0)+20000,40000)))))+IF(F1266&lt;=0,0,IF(F1266&lt;=25000,F1266,IF(F1266&lt;=50000,ROUNDUP(F1266/2,0)+12500,IF(F1266&lt;=100000,ROUNDUP(F1266/4,0)+25000,50000)))),IF(AND(D1266="はい",C1266&gt;=2026,C1266&lt;=2027),60000,40000)))))</f>
        <v/>
      </c>
      <c r="P1266" s="18">
        <f>IF(G1266&lt;=0,0,IF(G1266&lt;=20000,G1266,IF(G1266&lt;=40000,ROUNDUP(G1266/2,0)+10000,IF(G1266&lt;=80000,ROUNDUP(G1266/4,0)+20000,40000))))</f>
        <v/>
      </c>
      <c r="Q1266" s="18">
        <f>IF(I1266&lt;=0,IF(H1266&lt;=0,0,IF(H1266&lt;=20000,H1266,IF(H1266&lt;=40000,ROUNDUP(H1266/2,0)+10000,IF(H1266&lt;=80000,ROUNDUP(H1266/4,0)+20000,40000)))),IF(H1266&lt;=0,IF(I1266&lt;=0,0,IF(I1266&lt;=25000,I1266,IF(I1266&lt;=50000,ROUNDUP(I1266/2,0)+12500,IF(I1266&lt;=100000,ROUNDUP(I1266/4,0)+25000,50000)))),MAX(IF(I1266&lt;=0,0,IF(I1266&lt;=25000,I1266,IF(I1266&lt;=50000,ROUNDUP(I1266/2,0)+12500,IF(I1266&lt;=100000,ROUNDUP(I1266/4,0)+25000,50000)))),MIN(IF(H1266&lt;=0,0,IF(H1266&lt;=20000,H1266,IF(H1266&lt;=40000,ROUNDUP(H1266/2,0)+10000,IF(H1266&lt;=80000,ROUNDUP(H1266/4,0)+20000,40000))))+IF(I1266&lt;=0,0,IF(I1266&lt;=25000,I1266,IF(I1266&lt;=50000,ROUNDUP(I1266/2,0)+12500,IF(I1266&lt;=100000,ROUNDUP(I1266/4,0)+25000,50000)))),40000))))</f>
        <v/>
      </c>
      <c r="R1266" s="18">
        <f>MIN(120000,O1266+P1266+Q1266)</f>
        <v/>
      </c>
      <c r="S1266" s="18">
        <f>IF(F1266&lt;=0,IF(E1266&lt;=0,0,IF(E1266&lt;=12000,E1266,IF(E1266&lt;=32000,ROUNDUP(E1266/2,0)+6000,IF(E1266&lt;=56000,ROUNDUP(E1266/4,0)+14000,28000)))),IF(E1266&lt;=0,IF(F1266&lt;=0,0,IF(F1266&lt;=15000,F1266,IF(F1266&lt;=40000,ROUNDUP(F1266/2,0)+7500,IF(F1266&lt;=70000,ROUNDUP(F1266/4,0)+17500,35000)))),MAX(IF(F1266&lt;=0,0,IF(F1266&lt;=15000,F1266,IF(F1266&lt;=40000,ROUNDUP(F1266/2,0)+7500,IF(F1266&lt;=70000,ROUNDUP(F1266/4,0)+17500,35000)))),MIN(IF(E1266&lt;=0,0,IF(E1266&lt;=12000,E1266,IF(E1266&lt;=32000,ROUNDUP(E1266/2,0)+6000,IF(E1266&lt;=56000,ROUNDUP(E1266/4,0)+14000,28000))))+IF(F1266&lt;=0,0,IF(F1266&lt;=15000,F1266,IF(F1266&lt;=40000,ROUNDUP(F1266/2,0)+7500,IF(F1266&lt;=70000,ROUNDUP(F1266/4,0)+17500,35000)))),28000))))</f>
        <v/>
      </c>
      <c r="T1266" s="18">
        <f>IF(G1266&lt;=0,0,IF(G1266&lt;=12000,G1266,IF(G1266&lt;=32000,ROUNDUP(G1266/2,0)+6000,IF(G1266&lt;=56000,ROUNDUP(G1266/4,0)+14000,28000))))</f>
        <v/>
      </c>
      <c r="U1266" s="18">
        <f>IF(I1266&lt;=0,IF(H1266&lt;=0,0,IF(H1266&lt;=12000,H1266,IF(H1266&lt;=32000,ROUNDUP(H1266/2,0)+6000,IF(H1266&lt;=56000,ROUNDUP(H1266/4,0)+14000,28000)))),IF(H1266&lt;=0,IF(I1266&lt;=0,0,IF(I1266&lt;=15000,I1266,IF(I1266&lt;=40000,ROUNDUP(I1266/2,0)+7500,IF(I1266&lt;=70000,ROUNDUP(I1266/4,0)+17500,35000)))),MAX(IF(I1266&lt;=0,0,IF(I1266&lt;=15000,I1266,IF(I1266&lt;=40000,ROUNDUP(I1266/2,0)+7500,IF(I1266&lt;=70000,ROUNDUP(I1266/4,0)+17500,35000)))),MIN(IF(H1266&lt;=0,0,IF(H1266&lt;=12000,H1266,IF(H1266&lt;=32000,ROUNDUP(H1266/2,0)+6000,IF(H1266&lt;=56000,ROUNDUP(H1266/4,0)+14000,28000))))+IF(I1266&lt;=0,0,IF(I1266&lt;=15000,I1266,IF(I1266&lt;=40000,ROUNDUP(I1266/2,0)+7500,IF(I1266&lt;=70000,ROUNDUP(I1266/4,0)+17500,35000)))),28000))))</f>
        <v/>
      </c>
      <c r="V1266" s="18">
        <f>MIN(70000,S1266+T1266+U1266)</f>
        <v/>
      </c>
      <c r="W1266" s="18">
        <f>MAX(0,ROUNDDOWN(M1266-J1266-N1266-K1266-0,-3))</f>
        <v/>
      </c>
      <c r="X1266" s="18">
        <f>MAX(0,ROUNDDOWN(M1266-J1266-N1266-K1266-R1266,-3))</f>
        <v/>
      </c>
      <c r="Y1266" s="18">
        <f>IF(W1266&lt;=0,0,ROUNDDOWN((W1266*LOOKUP(W1266,{0,1950001,3300001,6950001,9000001,18000001,40000001},{0.05,0.1,0.2,0.23,0.33,0.4,0.45})-LOOKUP(W1266,{0,1950001,3300001,6950001,9000001,18000001,40000001},{0,97500,427500,636000,1536000,2796000,4796000}))*1.021,-2))</f>
        <v/>
      </c>
      <c r="Z1266" s="18">
        <f>IF(X1266&lt;=0,0,ROUNDDOWN((X1266*LOOKUP(X1266,{0,1950001,3300001,6950001,9000001,18000001,40000001},{0.05,0.1,0.2,0.23,0.33,0.4,0.45})-LOOKUP(X1266,{0,1950001,3300001,6950001,9000001,18000001,40000001},{0,97500,427500,636000,1536000,2796000,4796000}))*1.021,-2))</f>
        <v/>
      </c>
      <c r="AA1266" s="18">
        <f>MAX(0,ROUNDDOWN(M1266-J1266-430000-L1266-0,-3))</f>
        <v/>
      </c>
      <c r="AB1266" s="18">
        <f>MAX(0,ROUNDDOWN(M1266-J1266-430000-L1266-V1266,-3))</f>
        <v/>
      </c>
      <c r="AC1266" s="18">
        <f>IF(M1266&lt;=450000,0,MAX(0,ROUNDDOWN(AA1266*0.06-MIN(50000,AA1266)*0.03,-2))+MAX(0,ROUNDDOWN(AA1266*0.04-MIN(50000,AA1266)*0.02,-2)))</f>
        <v/>
      </c>
      <c r="AD1266" s="18">
        <f>IF(M1266&lt;=450000,0,MAX(0,ROUNDDOWN(AB1266*0.06-MIN(50000,AB1266)*0.03,-2))+MAX(0,ROUNDDOWN(AB1266*0.04-MIN(50000,AB1266)*0.02,-2)))</f>
        <v/>
      </c>
      <c r="AE1266" s="18">
        <f>Y1266-Z1266</f>
        <v/>
      </c>
      <c r="AF1266" s="18">
        <f>AC1266-AD1266</f>
        <v/>
      </c>
      <c r="AG1266" s="18">
        <f>AE1266+AF1266</f>
        <v/>
      </c>
      <c r="AH1266" s="20">
        <f>IF(W1266&lt;=0,0,LOOKUP(W1266,{0,1950001,3300001,6950001,9000001,18000001,40000001},{0.05,0.1,0.2,0.23,0.33,0.4,0.45}))</f>
        <v/>
      </c>
    </row>
    <row r="1267">
      <c r="A1267" t="inlineStr">
        <is>
          <t>1万円刻み 一般8万円</t>
        </is>
      </c>
      <c r="B1267" s="18">
        <f>'4_1万円刻み'!$A$396</f>
        <v/>
      </c>
      <c r="C1267" s="19" t="n">
        <v>2026</v>
      </c>
      <c r="D1267" t="inlineStr">
        <is>
          <t>いいえ</t>
        </is>
      </c>
      <c r="E1267" s="18" t="n">
        <v>80000</v>
      </c>
      <c r="F1267" s="18" t="n">
        <v>0</v>
      </c>
      <c r="G1267" s="18" t="n">
        <v>0</v>
      </c>
      <c r="H1267" s="18" t="n">
        <v>0</v>
      </c>
      <c r="I1267" s="18" t="n">
        <v>0</v>
      </c>
      <c r="J1267" s="18">
        <f>ROUND(MIN(B1267/12,650000)*12*0.0915+MIN(B1267/12,1390000)*12*(0.0504+0)+B1267*0.005,0)</f>
        <v/>
      </c>
      <c r="K1267" s="18" t="n">
        <v>0</v>
      </c>
      <c r="L1267" s="18" t="n">
        <v>0</v>
      </c>
      <c r="M1267" s="18">
        <f>ROUND(IF(C1267&gt;=2026,IF(B1267&lt;741000,0,IF(B1267&lt;2191000,B1267-740000,IF(B1267&lt;2193000,1451000,IF(B1267&lt;2196000,1453000,IF(B1267&lt;2200000,1456000,IF(B1267&lt;3600000,ROUNDDOWN(B1267/4,-3)*2.8-80000,IF(B1267&lt;6600000,ROUNDDOWN(B1267/4,-3)*3.2-440000,IF(B1267&lt;8500000,ROUNDDOWN(B1267*0.9,0)-1100000,B1267-1950000)))))))),IF(B1267&lt;651000,0,IF(B1267&lt;1900000,B1267-650000,IF(B1267&lt;3600000,ROUNDDOWN(B1267/4,-3)*2.8-80000,IF(B1267&lt;6600000,ROUNDDOWN(B1267/4,-3)*3.2-440000,IF(B1267&lt;8500000,ROUNDDOWN(B1267*0.9,0)-1100000,B1267-1950000)))))),0)</f>
        <v/>
      </c>
      <c r="N1267" s="18">
        <f>IF(M1267&gt;23500000,NA(),IF(C1267&gt;=2026,IF(M1267&lt;=4890000,1040000,IF(M1267&lt;=6550000,670000,620000)),IF(M1267&lt;=1320000,950000,IF(M1267&lt;=3360000,880000,IF(M1267&lt;=4890000,680000,IF(M1267&lt;=6550000,630000,580000))))))</f>
        <v/>
      </c>
      <c r="O1267" s="18">
        <f>IF(F1267&lt;=0,IF(AND(D1267="はい",C1267&gt;=2026,C1267&lt;=2027),IF(E1267&lt;=0,0,IF(E1267&lt;=30000,E1267,IF(E1267&lt;=60000,ROUNDUP(E1267/2,0)+15000,IF(E1267&lt;=120000,ROUNDUP(E1267/4,0)+30000,60000)))),IF(E1267&lt;=0,0,IF(E1267&lt;=20000,E1267,IF(E1267&lt;=40000,ROUNDUP(E1267/2,0)+10000,IF(E1267&lt;=80000,ROUNDUP(E1267/4,0)+20000,40000))))),IF(E1267&lt;=0,IF(F1267&lt;=0,0,IF(F1267&lt;=25000,F1267,IF(F1267&lt;=50000,ROUNDUP(F1267/2,0)+12500,IF(F1267&lt;=100000,ROUNDUP(F1267/4,0)+25000,50000)))),MAX(IF(F1267&lt;=0,0,IF(F1267&lt;=25000,F1267,IF(F1267&lt;=50000,ROUNDUP(F1267/2,0)+12500,IF(F1267&lt;=100000,ROUNDUP(F1267/4,0)+25000,50000)))),MIN(IF(AND(D1267="はい",C1267&gt;=2026,C1267&lt;=2027),IF(E1267&lt;=0,0,IF(E1267&lt;=30000,E1267,IF(E1267&lt;=60000,ROUNDUP(E1267/2,0)+15000,IF(E1267&lt;=120000,ROUNDUP(E1267/4,0)+30000,60000)))),IF(E1267&lt;=0,0,IF(E1267&lt;=20000,E1267,IF(E1267&lt;=40000,ROUNDUP(E1267/2,0)+10000,IF(E1267&lt;=80000,ROUNDUP(E1267/4,0)+20000,40000)))))+IF(F1267&lt;=0,0,IF(F1267&lt;=25000,F1267,IF(F1267&lt;=50000,ROUNDUP(F1267/2,0)+12500,IF(F1267&lt;=100000,ROUNDUP(F1267/4,0)+25000,50000)))),IF(AND(D1267="はい",C1267&gt;=2026,C1267&lt;=2027),60000,40000)))))</f>
        <v/>
      </c>
      <c r="P1267" s="18">
        <f>IF(G1267&lt;=0,0,IF(G1267&lt;=20000,G1267,IF(G1267&lt;=40000,ROUNDUP(G1267/2,0)+10000,IF(G1267&lt;=80000,ROUNDUP(G1267/4,0)+20000,40000))))</f>
        <v/>
      </c>
      <c r="Q1267" s="18">
        <f>IF(I1267&lt;=0,IF(H1267&lt;=0,0,IF(H1267&lt;=20000,H1267,IF(H1267&lt;=40000,ROUNDUP(H1267/2,0)+10000,IF(H1267&lt;=80000,ROUNDUP(H1267/4,0)+20000,40000)))),IF(H1267&lt;=0,IF(I1267&lt;=0,0,IF(I1267&lt;=25000,I1267,IF(I1267&lt;=50000,ROUNDUP(I1267/2,0)+12500,IF(I1267&lt;=100000,ROUNDUP(I1267/4,0)+25000,50000)))),MAX(IF(I1267&lt;=0,0,IF(I1267&lt;=25000,I1267,IF(I1267&lt;=50000,ROUNDUP(I1267/2,0)+12500,IF(I1267&lt;=100000,ROUNDUP(I1267/4,0)+25000,50000)))),MIN(IF(H1267&lt;=0,0,IF(H1267&lt;=20000,H1267,IF(H1267&lt;=40000,ROUNDUP(H1267/2,0)+10000,IF(H1267&lt;=80000,ROUNDUP(H1267/4,0)+20000,40000))))+IF(I1267&lt;=0,0,IF(I1267&lt;=25000,I1267,IF(I1267&lt;=50000,ROUNDUP(I1267/2,0)+12500,IF(I1267&lt;=100000,ROUNDUP(I1267/4,0)+25000,50000)))),40000))))</f>
        <v/>
      </c>
      <c r="R1267" s="18">
        <f>MIN(120000,O1267+P1267+Q1267)</f>
        <v/>
      </c>
      <c r="S1267" s="18">
        <f>IF(F1267&lt;=0,IF(E1267&lt;=0,0,IF(E1267&lt;=12000,E1267,IF(E1267&lt;=32000,ROUNDUP(E1267/2,0)+6000,IF(E1267&lt;=56000,ROUNDUP(E1267/4,0)+14000,28000)))),IF(E1267&lt;=0,IF(F1267&lt;=0,0,IF(F1267&lt;=15000,F1267,IF(F1267&lt;=40000,ROUNDUP(F1267/2,0)+7500,IF(F1267&lt;=70000,ROUNDUP(F1267/4,0)+17500,35000)))),MAX(IF(F1267&lt;=0,0,IF(F1267&lt;=15000,F1267,IF(F1267&lt;=40000,ROUNDUP(F1267/2,0)+7500,IF(F1267&lt;=70000,ROUNDUP(F1267/4,0)+17500,35000)))),MIN(IF(E1267&lt;=0,0,IF(E1267&lt;=12000,E1267,IF(E1267&lt;=32000,ROUNDUP(E1267/2,0)+6000,IF(E1267&lt;=56000,ROUNDUP(E1267/4,0)+14000,28000))))+IF(F1267&lt;=0,0,IF(F1267&lt;=15000,F1267,IF(F1267&lt;=40000,ROUNDUP(F1267/2,0)+7500,IF(F1267&lt;=70000,ROUNDUP(F1267/4,0)+17500,35000)))),28000))))</f>
        <v/>
      </c>
      <c r="T1267" s="18">
        <f>IF(G1267&lt;=0,0,IF(G1267&lt;=12000,G1267,IF(G1267&lt;=32000,ROUNDUP(G1267/2,0)+6000,IF(G1267&lt;=56000,ROUNDUP(G1267/4,0)+14000,28000))))</f>
        <v/>
      </c>
      <c r="U1267" s="18">
        <f>IF(I1267&lt;=0,IF(H1267&lt;=0,0,IF(H1267&lt;=12000,H1267,IF(H1267&lt;=32000,ROUNDUP(H1267/2,0)+6000,IF(H1267&lt;=56000,ROUNDUP(H1267/4,0)+14000,28000)))),IF(H1267&lt;=0,IF(I1267&lt;=0,0,IF(I1267&lt;=15000,I1267,IF(I1267&lt;=40000,ROUNDUP(I1267/2,0)+7500,IF(I1267&lt;=70000,ROUNDUP(I1267/4,0)+17500,35000)))),MAX(IF(I1267&lt;=0,0,IF(I1267&lt;=15000,I1267,IF(I1267&lt;=40000,ROUNDUP(I1267/2,0)+7500,IF(I1267&lt;=70000,ROUNDUP(I1267/4,0)+17500,35000)))),MIN(IF(H1267&lt;=0,0,IF(H1267&lt;=12000,H1267,IF(H1267&lt;=32000,ROUNDUP(H1267/2,0)+6000,IF(H1267&lt;=56000,ROUNDUP(H1267/4,0)+14000,28000))))+IF(I1267&lt;=0,0,IF(I1267&lt;=15000,I1267,IF(I1267&lt;=40000,ROUNDUP(I1267/2,0)+7500,IF(I1267&lt;=70000,ROUNDUP(I1267/4,0)+17500,35000)))),28000))))</f>
        <v/>
      </c>
      <c r="V1267" s="18">
        <f>MIN(70000,S1267+T1267+U1267)</f>
        <v/>
      </c>
      <c r="W1267" s="18">
        <f>MAX(0,ROUNDDOWN(M1267-J1267-N1267-K1267-0,-3))</f>
        <v/>
      </c>
      <c r="X1267" s="18">
        <f>MAX(0,ROUNDDOWN(M1267-J1267-N1267-K1267-R1267,-3))</f>
        <v/>
      </c>
      <c r="Y1267" s="18">
        <f>IF(W1267&lt;=0,0,ROUNDDOWN((W1267*LOOKUP(W1267,{0,1950001,3300001,6950001,9000001,18000001,40000001},{0.05,0.1,0.2,0.23,0.33,0.4,0.45})-LOOKUP(W1267,{0,1950001,3300001,6950001,9000001,18000001,40000001},{0,97500,427500,636000,1536000,2796000,4796000}))*1.021,-2))</f>
        <v/>
      </c>
      <c r="Z1267" s="18">
        <f>IF(X1267&lt;=0,0,ROUNDDOWN((X1267*LOOKUP(X1267,{0,1950001,3300001,6950001,9000001,18000001,40000001},{0.05,0.1,0.2,0.23,0.33,0.4,0.45})-LOOKUP(X1267,{0,1950001,3300001,6950001,9000001,18000001,40000001},{0,97500,427500,636000,1536000,2796000,4796000}))*1.021,-2))</f>
        <v/>
      </c>
      <c r="AA1267" s="18">
        <f>MAX(0,ROUNDDOWN(M1267-J1267-430000-L1267-0,-3))</f>
        <v/>
      </c>
      <c r="AB1267" s="18">
        <f>MAX(0,ROUNDDOWN(M1267-J1267-430000-L1267-V1267,-3))</f>
        <v/>
      </c>
      <c r="AC1267" s="18">
        <f>IF(M1267&lt;=450000,0,MAX(0,ROUNDDOWN(AA1267*0.06-MIN(50000,AA1267)*0.03,-2))+MAX(0,ROUNDDOWN(AA1267*0.04-MIN(50000,AA1267)*0.02,-2)))</f>
        <v/>
      </c>
      <c r="AD1267" s="18">
        <f>IF(M1267&lt;=450000,0,MAX(0,ROUNDDOWN(AB1267*0.06-MIN(50000,AB1267)*0.03,-2))+MAX(0,ROUNDDOWN(AB1267*0.04-MIN(50000,AB1267)*0.02,-2)))</f>
        <v/>
      </c>
      <c r="AE1267" s="18">
        <f>Y1267-Z1267</f>
        <v/>
      </c>
      <c r="AF1267" s="18">
        <f>AC1267-AD1267</f>
        <v/>
      </c>
      <c r="AG1267" s="18">
        <f>AE1267+AF1267</f>
        <v/>
      </c>
      <c r="AH1267" s="20">
        <f>IF(W1267&lt;=0,0,LOOKUP(W1267,{0,1950001,3300001,6950001,9000001,18000001,40000001},{0.05,0.1,0.2,0.23,0.33,0.4,0.45}))</f>
        <v/>
      </c>
    </row>
    <row r="1268">
      <c r="A1268" t="inlineStr">
        <is>
          <t>1万円刻み 特例あり一般12万円</t>
        </is>
      </c>
      <c r="B1268" s="18">
        <f>'4_1万円刻み'!$A$396</f>
        <v/>
      </c>
      <c r="C1268" s="19" t="n">
        <v>2026</v>
      </c>
      <c r="D1268" t="inlineStr">
        <is>
          <t>はい</t>
        </is>
      </c>
      <c r="E1268" s="18" t="n">
        <v>120000</v>
      </c>
      <c r="F1268" s="18" t="n">
        <v>0</v>
      </c>
      <c r="G1268" s="18" t="n">
        <v>0</v>
      </c>
      <c r="H1268" s="18" t="n">
        <v>0</v>
      </c>
      <c r="I1268" s="18" t="n">
        <v>0</v>
      </c>
      <c r="J1268" s="18">
        <f>ROUND(MIN(B1268/12,650000)*12*0.0915+MIN(B1268/12,1390000)*12*(0.0504+0)+B1268*0.005,0)</f>
        <v/>
      </c>
      <c r="K1268" s="18" t="n">
        <v>0</v>
      </c>
      <c r="L1268" s="18" t="n">
        <v>0</v>
      </c>
      <c r="M1268" s="18">
        <f>ROUND(IF(C1268&gt;=2026,IF(B1268&lt;741000,0,IF(B1268&lt;2191000,B1268-740000,IF(B1268&lt;2193000,1451000,IF(B1268&lt;2196000,1453000,IF(B1268&lt;2200000,1456000,IF(B1268&lt;3600000,ROUNDDOWN(B1268/4,-3)*2.8-80000,IF(B1268&lt;6600000,ROUNDDOWN(B1268/4,-3)*3.2-440000,IF(B1268&lt;8500000,ROUNDDOWN(B1268*0.9,0)-1100000,B1268-1950000)))))))),IF(B1268&lt;651000,0,IF(B1268&lt;1900000,B1268-650000,IF(B1268&lt;3600000,ROUNDDOWN(B1268/4,-3)*2.8-80000,IF(B1268&lt;6600000,ROUNDDOWN(B1268/4,-3)*3.2-440000,IF(B1268&lt;8500000,ROUNDDOWN(B1268*0.9,0)-1100000,B1268-1950000)))))),0)</f>
        <v/>
      </c>
      <c r="N1268" s="18">
        <f>IF(M1268&gt;23500000,NA(),IF(C1268&gt;=2026,IF(M1268&lt;=4890000,1040000,IF(M1268&lt;=6550000,670000,620000)),IF(M1268&lt;=1320000,950000,IF(M1268&lt;=3360000,880000,IF(M1268&lt;=4890000,680000,IF(M1268&lt;=6550000,630000,580000))))))</f>
        <v/>
      </c>
      <c r="O1268" s="18">
        <f>IF(F1268&lt;=0,IF(AND(D1268="はい",C1268&gt;=2026,C1268&lt;=2027),IF(E1268&lt;=0,0,IF(E1268&lt;=30000,E1268,IF(E1268&lt;=60000,ROUNDUP(E1268/2,0)+15000,IF(E1268&lt;=120000,ROUNDUP(E1268/4,0)+30000,60000)))),IF(E1268&lt;=0,0,IF(E1268&lt;=20000,E1268,IF(E1268&lt;=40000,ROUNDUP(E1268/2,0)+10000,IF(E1268&lt;=80000,ROUNDUP(E1268/4,0)+20000,40000))))),IF(E1268&lt;=0,IF(F1268&lt;=0,0,IF(F1268&lt;=25000,F1268,IF(F1268&lt;=50000,ROUNDUP(F1268/2,0)+12500,IF(F1268&lt;=100000,ROUNDUP(F1268/4,0)+25000,50000)))),MAX(IF(F1268&lt;=0,0,IF(F1268&lt;=25000,F1268,IF(F1268&lt;=50000,ROUNDUP(F1268/2,0)+12500,IF(F1268&lt;=100000,ROUNDUP(F1268/4,0)+25000,50000)))),MIN(IF(AND(D1268="はい",C1268&gt;=2026,C1268&lt;=2027),IF(E1268&lt;=0,0,IF(E1268&lt;=30000,E1268,IF(E1268&lt;=60000,ROUNDUP(E1268/2,0)+15000,IF(E1268&lt;=120000,ROUNDUP(E1268/4,0)+30000,60000)))),IF(E1268&lt;=0,0,IF(E1268&lt;=20000,E1268,IF(E1268&lt;=40000,ROUNDUP(E1268/2,0)+10000,IF(E1268&lt;=80000,ROUNDUP(E1268/4,0)+20000,40000)))))+IF(F1268&lt;=0,0,IF(F1268&lt;=25000,F1268,IF(F1268&lt;=50000,ROUNDUP(F1268/2,0)+12500,IF(F1268&lt;=100000,ROUNDUP(F1268/4,0)+25000,50000)))),IF(AND(D1268="はい",C1268&gt;=2026,C1268&lt;=2027),60000,40000)))))</f>
        <v/>
      </c>
      <c r="P1268" s="18">
        <f>IF(G1268&lt;=0,0,IF(G1268&lt;=20000,G1268,IF(G1268&lt;=40000,ROUNDUP(G1268/2,0)+10000,IF(G1268&lt;=80000,ROUNDUP(G1268/4,0)+20000,40000))))</f>
        <v/>
      </c>
      <c r="Q1268" s="18">
        <f>IF(I1268&lt;=0,IF(H1268&lt;=0,0,IF(H1268&lt;=20000,H1268,IF(H1268&lt;=40000,ROUNDUP(H1268/2,0)+10000,IF(H1268&lt;=80000,ROUNDUP(H1268/4,0)+20000,40000)))),IF(H1268&lt;=0,IF(I1268&lt;=0,0,IF(I1268&lt;=25000,I1268,IF(I1268&lt;=50000,ROUNDUP(I1268/2,0)+12500,IF(I1268&lt;=100000,ROUNDUP(I1268/4,0)+25000,50000)))),MAX(IF(I1268&lt;=0,0,IF(I1268&lt;=25000,I1268,IF(I1268&lt;=50000,ROUNDUP(I1268/2,0)+12500,IF(I1268&lt;=100000,ROUNDUP(I1268/4,0)+25000,50000)))),MIN(IF(H1268&lt;=0,0,IF(H1268&lt;=20000,H1268,IF(H1268&lt;=40000,ROUNDUP(H1268/2,0)+10000,IF(H1268&lt;=80000,ROUNDUP(H1268/4,0)+20000,40000))))+IF(I1268&lt;=0,0,IF(I1268&lt;=25000,I1268,IF(I1268&lt;=50000,ROUNDUP(I1268/2,0)+12500,IF(I1268&lt;=100000,ROUNDUP(I1268/4,0)+25000,50000)))),40000))))</f>
        <v/>
      </c>
      <c r="R1268" s="18">
        <f>MIN(120000,O1268+P1268+Q1268)</f>
        <v/>
      </c>
      <c r="S1268" s="18">
        <f>IF(F1268&lt;=0,IF(E1268&lt;=0,0,IF(E1268&lt;=12000,E1268,IF(E1268&lt;=32000,ROUNDUP(E1268/2,0)+6000,IF(E1268&lt;=56000,ROUNDUP(E1268/4,0)+14000,28000)))),IF(E1268&lt;=0,IF(F1268&lt;=0,0,IF(F1268&lt;=15000,F1268,IF(F1268&lt;=40000,ROUNDUP(F1268/2,0)+7500,IF(F1268&lt;=70000,ROUNDUP(F1268/4,0)+17500,35000)))),MAX(IF(F1268&lt;=0,0,IF(F1268&lt;=15000,F1268,IF(F1268&lt;=40000,ROUNDUP(F1268/2,0)+7500,IF(F1268&lt;=70000,ROUNDUP(F1268/4,0)+17500,35000)))),MIN(IF(E1268&lt;=0,0,IF(E1268&lt;=12000,E1268,IF(E1268&lt;=32000,ROUNDUP(E1268/2,0)+6000,IF(E1268&lt;=56000,ROUNDUP(E1268/4,0)+14000,28000))))+IF(F1268&lt;=0,0,IF(F1268&lt;=15000,F1268,IF(F1268&lt;=40000,ROUNDUP(F1268/2,0)+7500,IF(F1268&lt;=70000,ROUNDUP(F1268/4,0)+17500,35000)))),28000))))</f>
        <v/>
      </c>
      <c r="T1268" s="18">
        <f>IF(G1268&lt;=0,0,IF(G1268&lt;=12000,G1268,IF(G1268&lt;=32000,ROUNDUP(G1268/2,0)+6000,IF(G1268&lt;=56000,ROUNDUP(G1268/4,0)+14000,28000))))</f>
        <v/>
      </c>
      <c r="U1268" s="18">
        <f>IF(I1268&lt;=0,IF(H1268&lt;=0,0,IF(H1268&lt;=12000,H1268,IF(H1268&lt;=32000,ROUNDUP(H1268/2,0)+6000,IF(H1268&lt;=56000,ROUNDUP(H1268/4,0)+14000,28000)))),IF(H1268&lt;=0,IF(I1268&lt;=0,0,IF(I1268&lt;=15000,I1268,IF(I1268&lt;=40000,ROUNDUP(I1268/2,0)+7500,IF(I1268&lt;=70000,ROUNDUP(I1268/4,0)+17500,35000)))),MAX(IF(I1268&lt;=0,0,IF(I1268&lt;=15000,I1268,IF(I1268&lt;=40000,ROUNDUP(I1268/2,0)+7500,IF(I1268&lt;=70000,ROUNDUP(I1268/4,0)+17500,35000)))),MIN(IF(H1268&lt;=0,0,IF(H1268&lt;=12000,H1268,IF(H1268&lt;=32000,ROUNDUP(H1268/2,0)+6000,IF(H1268&lt;=56000,ROUNDUP(H1268/4,0)+14000,28000))))+IF(I1268&lt;=0,0,IF(I1268&lt;=15000,I1268,IF(I1268&lt;=40000,ROUNDUP(I1268/2,0)+7500,IF(I1268&lt;=70000,ROUNDUP(I1268/4,0)+17500,35000)))),28000))))</f>
        <v/>
      </c>
      <c r="V1268" s="18">
        <f>MIN(70000,S1268+T1268+U1268)</f>
        <v/>
      </c>
      <c r="W1268" s="18">
        <f>MAX(0,ROUNDDOWN(M1268-J1268-N1268-K1268-0,-3))</f>
        <v/>
      </c>
      <c r="X1268" s="18">
        <f>MAX(0,ROUNDDOWN(M1268-J1268-N1268-K1268-R1268,-3))</f>
        <v/>
      </c>
      <c r="Y1268" s="18">
        <f>IF(W1268&lt;=0,0,ROUNDDOWN((W1268*LOOKUP(W1268,{0,1950001,3300001,6950001,9000001,18000001,40000001},{0.05,0.1,0.2,0.23,0.33,0.4,0.45})-LOOKUP(W1268,{0,1950001,3300001,6950001,9000001,18000001,40000001},{0,97500,427500,636000,1536000,2796000,4796000}))*1.021,-2))</f>
        <v/>
      </c>
      <c r="Z1268" s="18">
        <f>IF(X1268&lt;=0,0,ROUNDDOWN((X1268*LOOKUP(X1268,{0,1950001,3300001,6950001,9000001,18000001,40000001},{0.05,0.1,0.2,0.23,0.33,0.4,0.45})-LOOKUP(X1268,{0,1950001,3300001,6950001,9000001,18000001,40000001},{0,97500,427500,636000,1536000,2796000,4796000}))*1.021,-2))</f>
        <v/>
      </c>
      <c r="AA1268" s="18">
        <f>MAX(0,ROUNDDOWN(M1268-J1268-430000-L1268-0,-3))</f>
        <v/>
      </c>
      <c r="AB1268" s="18">
        <f>MAX(0,ROUNDDOWN(M1268-J1268-430000-L1268-V1268,-3))</f>
        <v/>
      </c>
      <c r="AC1268" s="18">
        <f>IF(M1268&lt;=450000,0,MAX(0,ROUNDDOWN(AA1268*0.06-MIN(50000,AA1268)*0.03,-2))+MAX(0,ROUNDDOWN(AA1268*0.04-MIN(50000,AA1268)*0.02,-2)))</f>
        <v/>
      </c>
      <c r="AD1268" s="18">
        <f>IF(M1268&lt;=450000,0,MAX(0,ROUNDDOWN(AB1268*0.06-MIN(50000,AB1268)*0.03,-2))+MAX(0,ROUNDDOWN(AB1268*0.04-MIN(50000,AB1268)*0.02,-2)))</f>
        <v/>
      </c>
      <c r="AE1268" s="18">
        <f>Y1268-Z1268</f>
        <v/>
      </c>
      <c r="AF1268" s="18">
        <f>AC1268-AD1268</f>
        <v/>
      </c>
      <c r="AG1268" s="18">
        <f>AE1268+AF1268</f>
        <v/>
      </c>
      <c r="AH1268" s="20">
        <f>IF(W1268&lt;=0,0,LOOKUP(W1268,{0,1950001,3300001,6950001,9000001,18000001,40000001},{0.05,0.1,0.2,0.23,0.33,0.4,0.45}))</f>
        <v/>
      </c>
    </row>
    <row r="1269">
      <c r="A1269" t="inlineStr">
        <is>
          <t>1万円刻み 3区分8万円ずつ</t>
        </is>
      </c>
      <c r="B1269" s="18">
        <f>'4_1万円刻み'!$A$397</f>
        <v/>
      </c>
      <c r="C1269" s="19" t="n">
        <v>2026</v>
      </c>
      <c r="D1269" t="inlineStr">
        <is>
          <t>いいえ</t>
        </is>
      </c>
      <c r="E1269" s="18" t="n">
        <v>80000</v>
      </c>
      <c r="F1269" s="18" t="n">
        <v>0</v>
      </c>
      <c r="G1269" s="18" t="n">
        <v>80000</v>
      </c>
      <c r="H1269" s="18" t="n">
        <v>80000</v>
      </c>
      <c r="I1269" s="18" t="n">
        <v>0</v>
      </c>
      <c r="J1269" s="18">
        <f>ROUND(MIN(B1269/12,650000)*12*0.0915+MIN(B1269/12,1390000)*12*(0.0504+0)+B1269*0.005,0)</f>
        <v/>
      </c>
      <c r="K1269" s="18" t="n">
        <v>0</v>
      </c>
      <c r="L1269" s="18" t="n">
        <v>0</v>
      </c>
      <c r="M1269" s="18">
        <f>ROUND(IF(C1269&gt;=2026,IF(B1269&lt;741000,0,IF(B1269&lt;2191000,B1269-740000,IF(B1269&lt;2193000,1451000,IF(B1269&lt;2196000,1453000,IF(B1269&lt;2200000,1456000,IF(B1269&lt;3600000,ROUNDDOWN(B1269/4,-3)*2.8-80000,IF(B1269&lt;6600000,ROUNDDOWN(B1269/4,-3)*3.2-440000,IF(B1269&lt;8500000,ROUNDDOWN(B1269*0.9,0)-1100000,B1269-1950000)))))))),IF(B1269&lt;651000,0,IF(B1269&lt;1900000,B1269-650000,IF(B1269&lt;3600000,ROUNDDOWN(B1269/4,-3)*2.8-80000,IF(B1269&lt;6600000,ROUNDDOWN(B1269/4,-3)*3.2-440000,IF(B1269&lt;8500000,ROUNDDOWN(B1269*0.9,0)-1100000,B1269-1950000)))))),0)</f>
        <v/>
      </c>
      <c r="N1269" s="18">
        <f>IF(M1269&gt;23500000,NA(),IF(C1269&gt;=2026,IF(M1269&lt;=4890000,1040000,IF(M1269&lt;=6550000,670000,620000)),IF(M1269&lt;=1320000,950000,IF(M1269&lt;=3360000,880000,IF(M1269&lt;=4890000,680000,IF(M1269&lt;=6550000,630000,580000))))))</f>
        <v/>
      </c>
      <c r="O1269" s="18">
        <f>IF(F1269&lt;=0,IF(AND(D1269="はい",C1269&gt;=2026,C1269&lt;=2027),IF(E1269&lt;=0,0,IF(E1269&lt;=30000,E1269,IF(E1269&lt;=60000,ROUNDUP(E1269/2,0)+15000,IF(E1269&lt;=120000,ROUNDUP(E1269/4,0)+30000,60000)))),IF(E1269&lt;=0,0,IF(E1269&lt;=20000,E1269,IF(E1269&lt;=40000,ROUNDUP(E1269/2,0)+10000,IF(E1269&lt;=80000,ROUNDUP(E1269/4,0)+20000,40000))))),IF(E1269&lt;=0,IF(F1269&lt;=0,0,IF(F1269&lt;=25000,F1269,IF(F1269&lt;=50000,ROUNDUP(F1269/2,0)+12500,IF(F1269&lt;=100000,ROUNDUP(F1269/4,0)+25000,50000)))),MAX(IF(F1269&lt;=0,0,IF(F1269&lt;=25000,F1269,IF(F1269&lt;=50000,ROUNDUP(F1269/2,0)+12500,IF(F1269&lt;=100000,ROUNDUP(F1269/4,0)+25000,50000)))),MIN(IF(AND(D1269="はい",C1269&gt;=2026,C1269&lt;=2027),IF(E1269&lt;=0,0,IF(E1269&lt;=30000,E1269,IF(E1269&lt;=60000,ROUNDUP(E1269/2,0)+15000,IF(E1269&lt;=120000,ROUNDUP(E1269/4,0)+30000,60000)))),IF(E1269&lt;=0,0,IF(E1269&lt;=20000,E1269,IF(E1269&lt;=40000,ROUNDUP(E1269/2,0)+10000,IF(E1269&lt;=80000,ROUNDUP(E1269/4,0)+20000,40000)))))+IF(F1269&lt;=0,0,IF(F1269&lt;=25000,F1269,IF(F1269&lt;=50000,ROUNDUP(F1269/2,0)+12500,IF(F1269&lt;=100000,ROUNDUP(F1269/4,0)+25000,50000)))),IF(AND(D1269="はい",C1269&gt;=2026,C1269&lt;=2027),60000,40000)))))</f>
        <v/>
      </c>
      <c r="P1269" s="18">
        <f>IF(G1269&lt;=0,0,IF(G1269&lt;=20000,G1269,IF(G1269&lt;=40000,ROUNDUP(G1269/2,0)+10000,IF(G1269&lt;=80000,ROUNDUP(G1269/4,0)+20000,40000))))</f>
        <v/>
      </c>
      <c r="Q1269" s="18">
        <f>IF(I1269&lt;=0,IF(H1269&lt;=0,0,IF(H1269&lt;=20000,H1269,IF(H1269&lt;=40000,ROUNDUP(H1269/2,0)+10000,IF(H1269&lt;=80000,ROUNDUP(H1269/4,0)+20000,40000)))),IF(H1269&lt;=0,IF(I1269&lt;=0,0,IF(I1269&lt;=25000,I1269,IF(I1269&lt;=50000,ROUNDUP(I1269/2,0)+12500,IF(I1269&lt;=100000,ROUNDUP(I1269/4,0)+25000,50000)))),MAX(IF(I1269&lt;=0,0,IF(I1269&lt;=25000,I1269,IF(I1269&lt;=50000,ROUNDUP(I1269/2,0)+12500,IF(I1269&lt;=100000,ROUNDUP(I1269/4,0)+25000,50000)))),MIN(IF(H1269&lt;=0,0,IF(H1269&lt;=20000,H1269,IF(H1269&lt;=40000,ROUNDUP(H1269/2,0)+10000,IF(H1269&lt;=80000,ROUNDUP(H1269/4,0)+20000,40000))))+IF(I1269&lt;=0,0,IF(I1269&lt;=25000,I1269,IF(I1269&lt;=50000,ROUNDUP(I1269/2,0)+12500,IF(I1269&lt;=100000,ROUNDUP(I1269/4,0)+25000,50000)))),40000))))</f>
        <v/>
      </c>
      <c r="R1269" s="18">
        <f>MIN(120000,O1269+P1269+Q1269)</f>
        <v/>
      </c>
      <c r="S1269" s="18">
        <f>IF(F1269&lt;=0,IF(E1269&lt;=0,0,IF(E1269&lt;=12000,E1269,IF(E1269&lt;=32000,ROUNDUP(E1269/2,0)+6000,IF(E1269&lt;=56000,ROUNDUP(E1269/4,0)+14000,28000)))),IF(E1269&lt;=0,IF(F1269&lt;=0,0,IF(F1269&lt;=15000,F1269,IF(F1269&lt;=40000,ROUNDUP(F1269/2,0)+7500,IF(F1269&lt;=70000,ROUNDUP(F1269/4,0)+17500,35000)))),MAX(IF(F1269&lt;=0,0,IF(F1269&lt;=15000,F1269,IF(F1269&lt;=40000,ROUNDUP(F1269/2,0)+7500,IF(F1269&lt;=70000,ROUNDUP(F1269/4,0)+17500,35000)))),MIN(IF(E1269&lt;=0,0,IF(E1269&lt;=12000,E1269,IF(E1269&lt;=32000,ROUNDUP(E1269/2,0)+6000,IF(E1269&lt;=56000,ROUNDUP(E1269/4,0)+14000,28000))))+IF(F1269&lt;=0,0,IF(F1269&lt;=15000,F1269,IF(F1269&lt;=40000,ROUNDUP(F1269/2,0)+7500,IF(F1269&lt;=70000,ROUNDUP(F1269/4,0)+17500,35000)))),28000))))</f>
        <v/>
      </c>
      <c r="T1269" s="18">
        <f>IF(G1269&lt;=0,0,IF(G1269&lt;=12000,G1269,IF(G1269&lt;=32000,ROUNDUP(G1269/2,0)+6000,IF(G1269&lt;=56000,ROUNDUP(G1269/4,0)+14000,28000))))</f>
        <v/>
      </c>
      <c r="U1269" s="18">
        <f>IF(I1269&lt;=0,IF(H1269&lt;=0,0,IF(H1269&lt;=12000,H1269,IF(H1269&lt;=32000,ROUNDUP(H1269/2,0)+6000,IF(H1269&lt;=56000,ROUNDUP(H1269/4,0)+14000,28000)))),IF(H1269&lt;=0,IF(I1269&lt;=0,0,IF(I1269&lt;=15000,I1269,IF(I1269&lt;=40000,ROUNDUP(I1269/2,0)+7500,IF(I1269&lt;=70000,ROUNDUP(I1269/4,0)+17500,35000)))),MAX(IF(I1269&lt;=0,0,IF(I1269&lt;=15000,I1269,IF(I1269&lt;=40000,ROUNDUP(I1269/2,0)+7500,IF(I1269&lt;=70000,ROUNDUP(I1269/4,0)+17500,35000)))),MIN(IF(H1269&lt;=0,0,IF(H1269&lt;=12000,H1269,IF(H1269&lt;=32000,ROUNDUP(H1269/2,0)+6000,IF(H1269&lt;=56000,ROUNDUP(H1269/4,0)+14000,28000))))+IF(I1269&lt;=0,0,IF(I1269&lt;=15000,I1269,IF(I1269&lt;=40000,ROUNDUP(I1269/2,0)+7500,IF(I1269&lt;=70000,ROUNDUP(I1269/4,0)+17500,35000)))),28000))))</f>
        <v/>
      </c>
      <c r="V1269" s="18">
        <f>MIN(70000,S1269+T1269+U1269)</f>
        <v/>
      </c>
      <c r="W1269" s="18">
        <f>MAX(0,ROUNDDOWN(M1269-J1269-N1269-K1269-0,-3))</f>
        <v/>
      </c>
      <c r="X1269" s="18">
        <f>MAX(0,ROUNDDOWN(M1269-J1269-N1269-K1269-R1269,-3))</f>
        <v/>
      </c>
      <c r="Y1269" s="18">
        <f>IF(W1269&lt;=0,0,ROUNDDOWN((W1269*LOOKUP(W1269,{0,1950001,3300001,6950001,9000001,18000001,40000001},{0.05,0.1,0.2,0.23,0.33,0.4,0.45})-LOOKUP(W1269,{0,1950001,3300001,6950001,9000001,18000001,40000001},{0,97500,427500,636000,1536000,2796000,4796000}))*1.021,-2))</f>
        <v/>
      </c>
      <c r="Z1269" s="18">
        <f>IF(X1269&lt;=0,0,ROUNDDOWN((X1269*LOOKUP(X1269,{0,1950001,3300001,6950001,9000001,18000001,40000001},{0.05,0.1,0.2,0.23,0.33,0.4,0.45})-LOOKUP(X1269,{0,1950001,3300001,6950001,9000001,18000001,40000001},{0,97500,427500,636000,1536000,2796000,4796000}))*1.021,-2))</f>
        <v/>
      </c>
      <c r="AA1269" s="18">
        <f>MAX(0,ROUNDDOWN(M1269-J1269-430000-L1269-0,-3))</f>
        <v/>
      </c>
      <c r="AB1269" s="18">
        <f>MAX(0,ROUNDDOWN(M1269-J1269-430000-L1269-V1269,-3))</f>
        <v/>
      </c>
      <c r="AC1269" s="18">
        <f>IF(M1269&lt;=450000,0,MAX(0,ROUNDDOWN(AA1269*0.06-MIN(50000,AA1269)*0.03,-2))+MAX(0,ROUNDDOWN(AA1269*0.04-MIN(50000,AA1269)*0.02,-2)))</f>
        <v/>
      </c>
      <c r="AD1269" s="18">
        <f>IF(M1269&lt;=450000,0,MAX(0,ROUNDDOWN(AB1269*0.06-MIN(50000,AB1269)*0.03,-2))+MAX(0,ROUNDDOWN(AB1269*0.04-MIN(50000,AB1269)*0.02,-2)))</f>
        <v/>
      </c>
      <c r="AE1269" s="18">
        <f>Y1269-Z1269</f>
        <v/>
      </c>
      <c r="AF1269" s="18">
        <f>AC1269-AD1269</f>
        <v/>
      </c>
      <c r="AG1269" s="18">
        <f>AE1269+AF1269</f>
        <v/>
      </c>
      <c r="AH1269" s="20">
        <f>IF(W1269&lt;=0,0,LOOKUP(W1269,{0,1950001,3300001,6950001,9000001,18000001,40000001},{0.05,0.1,0.2,0.23,0.33,0.4,0.45}))</f>
        <v/>
      </c>
    </row>
    <row r="1270">
      <c r="A1270" t="inlineStr">
        <is>
          <t>1万円刻み 一般8万円</t>
        </is>
      </c>
      <c r="B1270" s="18">
        <f>'4_1万円刻み'!$A$397</f>
        <v/>
      </c>
      <c r="C1270" s="19" t="n">
        <v>2026</v>
      </c>
      <c r="D1270" t="inlineStr">
        <is>
          <t>いいえ</t>
        </is>
      </c>
      <c r="E1270" s="18" t="n">
        <v>80000</v>
      </c>
      <c r="F1270" s="18" t="n">
        <v>0</v>
      </c>
      <c r="G1270" s="18" t="n">
        <v>0</v>
      </c>
      <c r="H1270" s="18" t="n">
        <v>0</v>
      </c>
      <c r="I1270" s="18" t="n">
        <v>0</v>
      </c>
      <c r="J1270" s="18">
        <f>ROUND(MIN(B1270/12,650000)*12*0.0915+MIN(B1270/12,1390000)*12*(0.0504+0)+B1270*0.005,0)</f>
        <v/>
      </c>
      <c r="K1270" s="18" t="n">
        <v>0</v>
      </c>
      <c r="L1270" s="18" t="n">
        <v>0</v>
      </c>
      <c r="M1270" s="18">
        <f>ROUND(IF(C1270&gt;=2026,IF(B1270&lt;741000,0,IF(B1270&lt;2191000,B1270-740000,IF(B1270&lt;2193000,1451000,IF(B1270&lt;2196000,1453000,IF(B1270&lt;2200000,1456000,IF(B1270&lt;3600000,ROUNDDOWN(B1270/4,-3)*2.8-80000,IF(B1270&lt;6600000,ROUNDDOWN(B1270/4,-3)*3.2-440000,IF(B1270&lt;8500000,ROUNDDOWN(B1270*0.9,0)-1100000,B1270-1950000)))))))),IF(B1270&lt;651000,0,IF(B1270&lt;1900000,B1270-650000,IF(B1270&lt;3600000,ROUNDDOWN(B1270/4,-3)*2.8-80000,IF(B1270&lt;6600000,ROUNDDOWN(B1270/4,-3)*3.2-440000,IF(B1270&lt;8500000,ROUNDDOWN(B1270*0.9,0)-1100000,B1270-1950000)))))),0)</f>
        <v/>
      </c>
      <c r="N1270" s="18">
        <f>IF(M1270&gt;23500000,NA(),IF(C1270&gt;=2026,IF(M1270&lt;=4890000,1040000,IF(M1270&lt;=6550000,670000,620000)),IF(M1270&lt;=1320000,950000,IF(M1270&lt;=3360000,880000,IF(M1270&lt;=4890000,680000,IF(M1270&lt;=6550000,630000,580000))))))</f>
        <v/>
      </c>
      <c r="O1270" s="18">
        <f>IF(F1270&lt;=0,IF(AND(D1270="はい",C1270&gt;=2026,C1270&lt;=2027),IF(E1270&lt;=0,0,IF(E1270&lt;=30000,E1270,IF(E1270&lt;=60000,ROUNDUP(E1270/2,0)+15000,IF(E1270&lt;=120000,ROUNDUP(E1270/4,0)+30000,60000)))),IF(E1270&lt;=0,0,IF(E1270&lt;=20000,E1270,IF(E1270&lt;=40000,ROUNDUP(E1270/2,0)+10000,IF(E1270&lt;=80000,ROUNDUP(E1270/4,0)+20000,40000))))),IF(E1270&lt;=0,IF(F1270&lt;=0,0,IF(F1270&lt;=25000,F1270,IF(F1270&lt;=50000,ROUNDUP(F1270/2,0)+12500,IF(F1270&lt;=100000,ROUNDUP(F1270/4,0)+25000,50000)))),MAX(IF(F1270&lt;=0,0,IF(F1270&lt;=25000,F1270,IF(F1270&lt;=50000,ROUNDUP(F1270/2,0)+12500,IF(F1270&lt;=100000,ROUNDUP(F1270/4,0)+25000,50000)))),MIN(IF(AND(D1270="はい",C1270&gt;=2026,C1270&lt;=2027),IF(E1270&lt;=0,0,IF(E1270&lt;=30000,E1270,IF(E1270&lt;=60000,ROUNDUP(E1270/2,0)+15000,IF(E1270&lt;=120000,ROUNDUP(E1270/4,0)+30000,60000)))),IF(E1270&lt;=0,0,IF(E1270&lt;=20000,E1270,IF(E1270&lt;=40000,ROUNDUP(E1270/2,0)+10000,IF(E1270&lt;=80000,ROUNDUP(E1270/4,0)+20000,40000)))))+IF(F1270&lt;=0,0,IF(F1270&lt;=25000,F1270,IF(F1270&lt;=50000,ROUNDUP(F1270/2,0)+12500,IF(F1270&lt;=100000,ROUNDUP(F1270/4,0)+25000,50000)))),IF(AND(D1270="はい",C1270&gt;=2026,C1270&lt;=2027),60000,40000)))))</f>
        <v/>
      </c>
      <c r="P1270" s="18">
        <f>IF(G1270&lt;=0,0,IF(G1270&lt;=20000,G1270,IF(G1270&lt;=40000,ROUNDUP(G1270/2,0)+10000,IF(G1270&lt;=80000,ROUNDUP(G1270/4,0)+20000,40000))))</f>
        <v/>
      </c>
      <c r="Q1270" s="18">
        <f>IF(I1270&lt;=0,IF(H1270&lt;=0,0,IF(H1270&lt;=20000,H1270,IF(H1270&lt;=40000,ROUNDUP(H1270/2,0)+10000,IF(H1270&lt;=80000,ROUNDUP(H1270/4,0)+20000,40000)))),IF(H1270&lt;=0,IF(I1270&lt;=0,0,IF(I1270&lt;=25000,I1270,IF(I1270&lt;=50000,ROUNDUP(I1270/2,0)+12500,IF(I1270&lt;=100000,ROUNDUP(I1270/4,0)+25000,50000)))),MAX(IF(I1270&lt;=0,0,IF(I1270&lt;=25000,I1270,IF(I1270&lt;=50000,ROUNDUP(I1270/2,0)+12500,IF(I1270&lt;=100000,ROUNDUP(I1270/4,0)+25000,50000)))),MIN(IF(H1270&lt;=0,0,IF(H1270&lt;=20000,H1270,IF(H1270&lt;=40000,ROUNDUP(H1270/2,0)+10000,IF(H1270&lt;=80000,ROUNDUP(H1270/4,0)+20000,40000))))+IF(I1270&lt;=0,0,IF(I1270&lt;=25000,I1270,IF(I1270&lt;=50000,ROUNDUP(I1270/2,0)+12500,IF(I1270&lt;=100000,ROUNDUP(I1270/4,0)+25000,50000)))),40000))))</f>
        <v/>
      </c>
      <c r="R1270" s="18">
        <f>MIN(120000,O1270+P1270+Q1270)</f>
        <v/>
      </c>
      <c r="S1270" s="18">
        <f>IF(F1270&lt;=0,IF(E1270&lt;=0,0,IF(E1270&lt;=12000,E1270,IF(E1270&lt;=32000,ROUNDUP(E1270/2,0)+6000,IF(E1270&lt;=56000,ROUNDUP(E1270/4,0)+14000,28000)))),IF(E1270&lt;=0,IF(F1270&lt;=0,0,IF(F1270&lt;=15000,F1270,IF(F1270&lt;=40000,ROUNDUP(F1270/2,0)+7500,IF(F1270&lt;=70000,ROUNDUP(F1270/4,0)+17500,35000)))),MAX(IF(F1270&lt;=0,0,IF(F1270&lt;=15000,F1270,IF(F1270&lt;=40000,ROUNDUP(F1270/2,0)+7500,IF(F1270&lt;=70000,ROUNDUP(F1270/4,0)+17500,35000)))),MIN(IF(E1270&lt;=0,0,IF(E1270&lt;=12000,E1270,IF(E1270&lt;=32000,ROUNDUP(E1270/2,0)+6000,IF(E1270&lt;=56000,ROUNDUP(E1270/4,0)+14000,28000))))+IF(F1270&lt;=0,0,IF(F1270&lt;=15000,F1270,IF(F1270&lt;=40000,ROUNDUP(F1270/2,0)+7500,IF(F1270&lt;=70000,ROUNDUP(F1270/4,0)+17500,35000)))),28000))))</f>
        <v/>
      </c>
      <c r="T1270" s="18">
        <f>IF(G1270&lt;=0,0,IF(G1270&lt;=12000,G1270,IF(G1270&lt;=32000,ROUNDUP(G1270/2,0)+6000,IF(G1270&lt;=56000,ROUNDUP(G1270/4,0)+14000,28000))))</f>
        <v/>
      </c>
      <c r="U1270" s="18">
        <f>IF(I1270&lt;=0,IF(H1270&lt;=0,0,IF(H1270&lt;=12000,H1270,IF(H1270&lt;=32000,ROUNDUP(H1270/2,0)+6000,IF(H1270&lt;=56000,ROUNDUP(H1270/4,0)+14000,28000)))),IF(H1270&lt;=0,IF(I1270&lt;=0,0,IF(I1270&lt;=15000,I1270,IF(I1270&lt;=40000,ROUNDUP(I1270/2,0)+7500,IF(I1270&lt;=70000,ROUNDUP(I1270/4,0)+17500,35000)))),MAX(IF(I1270&lt;=0,0,IF(I1270&lt;=15000,I1270,IF(I1270&lt;=40000,ROUNDUP(I1270/2,0)+7500,IF(I1270&lt;=70000,ROUNDUP(I1270/4,0)+17500,35000)))),MIN(IF(H1270&lt;=0,0,IF(H1270&lt;=12000,H1270,IF(H1270&lt;=32000,ROUNDUP(H1270/2,0)+6000,IF(H1270&lt;=56000,ROUNDUP(H1270/4,0)+14000,28000))))+IF(I1270&lt;=0,0,IF(I1270&lt;=15000,I1270,IF(I1270&lt;=40000,ROUNDUP(I1270/2,0)+7500,IF(I1270&lt;=70000,ROUNDUP(I1270/4,0)+17500,35000)))),28000))))</f>
        <v/>
      </c>
      <c r="V1270" s="18">
        <f>MIN(70000,S1270+T1270+U1270)</f>
        <v/>
      </c>
      <c r="W1270" s="18">
        <f>MAX(0,ROUNDDOWN(M1270-J1270-N1270-K1270-0,-3))</f>
        <v/>
      </c>
      <c r="X1270" s="18">
        <f>MAX(0,ROUNDDOWN(M1270-J1270-N1270-K1270-R1270,-3))</f>
        <v/>
      </c>
      <c r="Y1270" s="18">
        <f>IF(W1270&lt;=0,0,ROUNDDOWN((W1270*LOOKUP(W1270,{0,1950001,3300001,6950001,9000001,18000001,40000001},{0.05,0.1,0.2,0.23,0.33,0.4,0.45})-LOOKUP(W1270,{0,1950001,3300001,6950001,9000001,18000001,40000001},{0,97500,427500,636000,1536000,2796000,4796000}))*1.021,-2))</f>
        <v/>
      </c>
      <c r="Z1270" s="18">
        <f>IF(X1270&lt;=0,0,ROUNDDOWN((X1270*LOOKUP(X1270,{0,1950001,3300001,6950001,9000001,18000001,40000001},{0.05,0.1,0.2,0.23,0.33,0.4,0.45})-LOOKUP(X1270,{0,1950001,3300001,6950001,9000001,18000001,40000001},{0,97500,427500,636000,1536000,2796000,4796000}))*1.021,-2))</f>
        <v/>
      </c>
      <c r="AA1270" s="18">
        <f>MAX(0,ROUNDDOWN(M1270-J1270-430000-L1270-0,-3))</f>
        <v/>
      </c>
      <c r="AB1270" s="18">
        <f>MAX(0,ROUNDDOWN(M1270-J1270-430000-L1270-V1270,-3))</f>
        <v/>
      </c>
      <c r="AC1270" s="18">
        <f>IF(M1270&lt;=450000,0,MAX(0,ROUNDDOWN(AA1270*0.06-MIN(50000,AA1270)*0.03,-2))+MAX(0,ROUNDDOWN(AA1270*0.04-MIN(50000,AA1270)*0.02,-2)))</f>
        <v/>
      </c>
      <c r="AD1270" s="18">
        <f>IF(M1270&lt;=450000,0,MAX(0,ROUNDDOWN(AB1270*0.06-MIN(50000,AB1270)*0.03,-2))+MAX(0,ROUNDDOWN(AB1270*0.04-MIN(50000,AB1270)*0.02,-2)))</f>
        <v/>
      </c>
      <c r="AE1270" s="18">
        <f>Y1270-Z1270</f>
        <v/>
      </c>
      <c r="AF1270" s="18">
        <f>AC1270-AD1270</f>
        <v/>
      </c>
      <c r="AG1270" s="18">
        <f>AE1270+AF1270</f>
        <v/>
      </c>
      <c r="AH1270" s="20">
        <f>IF(W1270&lt;=0,0,LOOKUP(W1270,{0,1950001,3300001,6950001,9000001,18000001,40000001},{0.05,0.1,0.2,0.23,0.33,0.4,0.45}))</f>
        <v/>
      </c>
    </row>
    <row r="1271">
      <c r="A1271" t="inlineStr">
        <is>
          <t>1万円刻み 特例あり一般12万円</t>
        </is>
      </c>
      <c r="B1271" s="18">
        <f>'4_1万円刻み'!$A$397</f>
        <v/>
      </c>
      <c r="C1271" s="19" t="n">
        <v>2026</v>
      </c>
      <c r="D1271" t="inlineStr">
        <is>
          <t>はい</t>
        </is>
      </c>
      <c r="E1271" s="18" t="n">
        <v>120000</v>
      </c>
      <c r="F1271" s="18" t="n">
        <v>0</v>
      </c>
      <c r="G1271" s="18" t="n">
        <v>0</v>
      </c>
      <c r="H1271" s="18" t="n">
        <v>0</v>
      </c>
      <c r="I1271" s="18" t="n">
        <v>0</v>
      </c>
      <c r="J1271" s="18">
        <f>ROUND(MIN(B1271/12,650000)*12*0.0915+MIN(B1271/12,1390000)*12*(0.0504+0)+B1271*0.005,0)</f>
        <v/>
      </c>
      <c r="K1271" s="18" t="n">
        <v>0</v>
      </c>
      <c r="L1271" s="18" t="n">
        <v>0</v>
      </c>
      <c r="M1271" s="18">
        <f>ROUND(IF(C1271&gt;=2026,IF(B1271&lt;741000,0,IF(B1271&lt;2191000,B1271-740000,IF(B1271&lt;2193000,1451000,IF(B1271&lt;2196000,1453000,IF(B1271&lt;2200000,1456000,IF(B1271&lt;3600000,ROUNDDOWN(B1271/4,-3)*2.8-80000,IF(B1271&lt;6600000,ROUNDDOWN(B1271/4,-3)*3.2-440000,IF(B1271&lt;8500000,ROUNDDOWN(B1271*0.9,0)-1100000,B1271-1950000)))))))),IF(B1271&lt;651000,0,IF(B1271&lt;1900000,B1271-650000,IF(B1271&lt;3600000,ROUNDDOWN(B1271/4,-3)*2.8-80000,IF(B1271&lt;6600000,ROUNDDOWN(B1271/4,-3)*3.2-440000,IF(B1271&lt;8500000,ROUNDDOWN(B1271*0.9,0)-1100000,B1271-1950000)))))),0)</f>
        <v/>
      </c>
      <c r="N1271" s="18">
        <f>IF(M1271&gt;23500000,NA(),IF(C1271&gt;=2026,IF(M1271&lt;=4890000,1040000,IF(M1271&lt;=6550000,670000,620000)),IF(M1271&lt;=1320000,950000,IF(M1271&lt;=3360000,880000,IF(M1271&lt;=4890000,680000,IF(M1271&lt;=6550000,630000,580000))))))</f>
        <v/>
      </c>
      <c r="O1271" s="18">
        <f>IF(F1271&lt;=0,IF(AND(D1271="はい",C1271&gt;=2026,C1271&lt;=2027),IF(E1271&lt;=0,0,IF(E1271&lt;=30000,E1271,IF(E1271&lt;=60000,ROUNDUP(E1271/2,0)+15000,IF(E1271&lt;=120000,ROUNDUP(E1271/4,0)+30000,60000)))),IF(E1271&lt;=0,0,IF(E1271&lt;=20000,E1271,IF(E1271&lt;=40000,ROUNDUP(E1271/2,0)+10000,IF(E1271&lt;=80000,ROUNDUP(E1271/4,0)+20000,40000))))),IF(E1271&lt;=0,IF(F1271&lt;=0,0,IF(F1271&lt;=25000,F1271,IF(F1271&lt;=50000,ROUNDUP(F1271/2,0)+12500,IF(F1271&lt;=100000,ROUNDUP(F1271/4,0)+25000,50000)))),MAX(IF(F1271&lt;=0,0,IF(F1271&lt;=25000,F1271,IF(F1271&lt;=50000,ROUNDUP(F1271/2,0)+12500,IF(F1271&lt;=100000,ROUNDUP(F1271/4,0)+25000,50000)))),MIN(IF(AND(D1271="はい",C1271&gt;=2026,C1271&lt;=2027),IF(E1271&lt;=0,0,IF(E1271&lt;=30000,E1271,IF(E1271&lt;=60000,ROUNDUP(E1271/2,0)+15000,IF(E1271&lt;=120000,ROUNDUP(E1271/4,0)+30000,60000)))),IF(E1271&lt;=0,0,IF(E1271&lt;=20000,E1271,IF(E1271&lt;=40000,ROUNDUP(E1271/2,0)+10000,IF(E1271&lt;=80000,ROUNDUP(E1271/4,0)+20000,40000)))))+IF(F1271&lt;=0,0,IF(F1271&lt;=25000,F1271,IF(F1271&lt;=50000,ROUNDUP(F1271/2,0)+12500,IF(F1271&lt;=100000,ROUNDUP(F1271/4,0)+25000,50000)))),IF(AND(D1271="はい",C1271&gt;=2026,C1271&lt;=2027),60000,40000)))))</f>
        <v/>
      </c>
      <c r="P1271" s="18">
        <f>IF(G1271&lt;=0,0,IF(G1271&lt;=20000,G1271,IF(G1271&lt;=40000,ROUNDUP(G1271/2,0)+10000,IF(G1271&lt;=80000,ROUNDUP(G1271/4,0)+20000,40000))))</f>
        <v/>
      </c>
      <c r="Q1271" s="18">
        <f>IF(I1271&lt;=0,IF(H1271&lt;=0,0,IF(H1271&lt;=20000,H1271,IF(H1271&lt;=40000,ROUNDUP(H1271/2,0)+10000,IF(H1271&lt;=80000,ROUNDUP(H1271/4,0)+20000,40000)))),IF(H1271&lt;=0,IF(I1271&lt;=0,0,IF(I1271&lt;=25000,I1271,IF(I1271&lt;=50000,ROUNDUP(I1271/2,0)+12500,IF(I1271&lt;=100000,ROUNDUP(I1271/4,0)+25000,50000)))),MAX(IF(I1271&lt;=0,0,IF(I1271&lt;=25000,I1271,IF(I1271&lt;=50000,ROUNDUP(I1271/2,0)+12500,IF(I1271&lt;=100000,ROUNDUP(I1271/4,0)+25000,50000)))),MIN(IF(H1271&lt;=0,0,IF(H1271&lt;=20000,H1271,IF(H1271&lt;=40000,ROUNDUP(H1271/2,0)+10000,IF(H1271&lt;=80000,ROUNDUP(H1271/4,0)+20000,40000))))+IF(I1271&lt;=0,0,IF(I1271&lt;=25000,I1271,IF(I1271&lt;=50000,ROUNDUP(I1271/2,0)+12500,IF(I1271&lt;=100000,ROUNDUP(I1271/4,0)+25000,50000)))),40000))))</f>
        <v/>
      </c>
      <c r="R1271" s="18">
        <f>MIN(120000,O1271+P1271+Q1271)</f>
        <v/>
      </c>
      <c r="S1271" s="18">
        <f>IF(F1271&lt;=0,IF(E1271&lt;=0,0,IF(E1271&lt;=12000,E1271,IF(E1271&lt;=32000,ROUNDUP(E1271/2,0)+6000,IF(E1271&lt;=56000,ROUNDUP(E1271/4,0)+14000,28000)))),IF(E1271&lt;=0,IF(F1271&lt;=0,0,IF(F1271&lt;=15000,F1271,IF(F1271&lt;=40000,ROUNDUP(F1271/2,0)+7500,IF(F1271&lt;=70000,ROUNDUP(F1271/4,0)+17500,35000)))),MAX(IF(F1271&lt;=0,0,IF(F1271&lt;=15000,F1271,IF(F1271&lt;=40000,ROUNDUP(F1271/2,0)+7500,IF(F1271&lt;=70000,ROUNDUP(F1271/4,0)+17500,35000)))),MIN(IF(E1271&lt;=0,0,IF(E1271&lt;=12000,E1271,IF(E1271&lt;=32000,ROUNDUP(E1271/2,0)+6000,IF(E1271&lt;=56000,ROUNDUP(E1271/4,0)+14000,28000))))+IF(F1271&lt;=0,0,IF(F1271&lt;=15000,F1271,IF(F1271&lt;=40000,ROUNDUP(F1271/2,0)+7500,IF(F1271&lt;=70000,ROUNDUP(F1271/4,0)+17500,35000)))),28000))))</f>
        <v/>
      </c>
      <c r="T1271" s="18">
        <f>IF(G1271&lt;=0,0,IF(G1271&lt;=12000,G1271,IF(G1271&lt;=32000,ROUNDUP(G1271/2,0)+6000,IF(G1271&lt;=56000,ROUNDUP(G1271/4,0)+14000,28000))))</f>
        <v/>
      </c>
      <c r="U1271" s="18">
        <f>IF(I1271&lt;=0,IF(H1271&lt;=0,0,IF(H1271&lt;=12000,H1271,IF(H1271&lt;=32000,ROUNDUP(H1271/2,0)+6000,IF(H1271&lt;=56000,ROUNDUP(H1271/4,0)+14000,28000)))),IF(H1271&lt;=0,IF(I1271&lt;=0,0,IF(I1271&lt;=15000,I1271,IF(I1271&lt;=40000,ROUNDUP(I1271/2,0)+7500,IF(I1271&lt;=70000,ROUNDUP(I1271/4,0)+17500,35000)))),MAX(IF(I1271&lt;=0,0,IF(I1271&lt;=15000,I1271,IF(I1271&lt;=40000,ROUNDUP(I1271/2,0)+7500,IF(I1271&lt;=70000,ROUNDUP(I1271/4,0)+17500,35000)))),MIN(IF(H1271&lt;=0,0,IF(H1271&lt;=12000,H1271,IF(H1271&lt;=32000,ROUNDUP(H1271/2,0)+6000,IF(H1271&lt;=56000,ROUNDUP(H1271/4,0)+14000,28000))))+IF(I1271&lt;=0,0,IF(I1271&lt;=15000,I1271,IF(I1271&lt;=40000,ROUNDUP(I1271/2,0)+7500,IF(I1271&lt;=70000,ROUNDUP(I1271/4,0)+17500,35000)))),28000))))</f>
        <v/>
      </c>
      <c r="V1271" s="18">
        <f>MIN(70000,S1271+T1271+U1271)</f>
        <v/>
      </c>
      <c r="W1271" s="18">
        <f>MAX(0,ROUNDDOWN(M1271-J1271-N1271-K1271-0,-3))</f>
        <v/>
      </c>
      <c r="X1271" s="18">
        <f>MAX(0,ROUNDDOWN(M1271-J1271-N1271-K1271-R1271,-3))</f>
        <v/>
      </c>
      <c r="Y1271" s="18">
        <f>IF(W1271&lt;=0,0,ROUNDDOWN((W1271*LOOKUP(W1271,{0,1950001,3300001,6950001,9000001,18000001,40000001},{0.05,0.1,0.2,0.23,0.33,0.4,0.45})-LOOKUP(W1271,{0,1950001,3300001,6950001,9000001,18000001,40000001},{0,97500,427500,636000,1536000,2796000,4796000}))*1.021,-2))</f>
        <v/>
      </c>
      <c r="Z1271" s="18">
        <f>IF(X1271&lt;=0,0,ROUNDDOWN((X1271*LOOKUP(X1271,{0,1950001,3300001,6950001,9000001,18000001,40000001},{0.05,0.1,0.2,0.23,0.33,0.4,0.45})-LOOKUP(X1271,{0,1950001,3300001,6950001,9000001,18000001,40000001},{0,97500,427500,636000,1536000,2796000,4796000}))*1.021,-2))</f>
        <v/>
      </c>
      <c r="AA1271" s="18">
        <f>MAX(0,ROUNDDOWN(M1271-J1271-430000-L1271-0,-3))</f>
        <v/>
      </c>
      <c r="AB1271" s="18">
        <f>MAX(0,ROUNDDOWN(M1271-J1271-430000-L1271-V1271,-3))</f>
        <v/>
      </c>
      <c r="AC1271" s="18">
        <f>IF(M1271&lt;=450000,0,MAX(0,ROUNDDOWN(AA1271*0.06-MIN(50000,AA1271)*0.03,-2))+MAX(0,ROUNDDOWN(AA1271*0.04-MIN(50000,AA1271)*0.02,-2)))</f>
        <v/>
      </c>
      <c r="AD1271" s="18">
        <f>IF(M1271&lt;=450000,0,MAX(0,ROUNDDOWN(AB1271*0.06-MIN(50000,AB1271)*0.03,-2))+MAX(0,ROUNDDOWN(AB1271*0.04-MIN(50000,AB1271)*0.02,-2)))</f>
        <v/>
      </c>
      <c r="AE1271" s="18">
        <f>Y1271-Z1271</f>
        <v/>
      </c>
      <c r="AF1271" s="18">
        <f>AC1271-AD1271</f>
        <v/>
      </c>
      <c r="AG1271" s="18">
        <f>AE1271+AF1271</f>
        <v/>
      </c>
      <c r="AH1271" s="20">
        <f>IF(W1271&lt;=0,0,LOOKUP(W1271,{0,1950001,3300001,6950001,9000001,18000001,40000001},{0.05,0.1,0.2,0.23,0.33,0.4,0.45}))</f>
        <v/>
      </c>
    </row>
    <row r="1272">
      <c r="A1272" t="inlineStr">
        <is>
          <t>1万円刻み 3区分8万円ずつ</t>
        </is>
      </c>
      <c r="B1272" s="18">
        <f>'4_1万円刻み'!$A$398</f>
        <v/>
      </c>
      <c r="C1272" s="19" t="n">
        <v>2026</v>
      </c>
      <c r="D1272" t="inlineStr">
        <is>
          <t>いいえ</t>
        </is>
      </c>
      <c r="E1272" s="18" t="n">
        <v>80000</v>
      </c>
      <c r="F1272" s="18" t="n">
        <v>0</v>
      </c>
      <c r="G1272" s="18" t="n">
        <v>80000</v>
      </c>
      <c r="H1272" s="18" t="n">
        <v>80000</v>
      </c>
      <c r="I1272" s="18" t="n">
        <v>0</v>
      </c>
      <c r="J1272" s="18">
        <f>ROUND(MIN(B1272/12,650000)*12*0.0915+MIN(B1272/12,1390000)*12*(0.0504+0)+B1272*0.005,0)</f>
        <v/>
      </c>
      <c r="K1272" s="18" t="n">
        <v>0</v>
      </c>
      <c r="L1272" s="18" t="n">
        <v>0</v>
      </c>
      <c r="M1272" s="18">
        <f>ROUND(IF(C1272&gt;=2026,IF(B1272&lt;741000,0,IF(B1272&lt;2191000,B1272-740000,IF(B1272&lt;2193000,1451000,IF(B1272&lt;2196000,1453000,IF(B1272&lt;2200000,1456000,IF(B1272&lt;3600000,ROUNDDOWN(B1272/4,-3)*2.8-80000,IF(B1272&lt;6600000,ROUNDDOWN(B1272/4,-3)*3.2-440000,IF(B1272&lt;8500000,ROUNDDOWN(B1272*0.9,0)-1100000,B1272-1950000)))))))),IF(B1272&lt;651000,0,IF(B1272&lt;1900000,B1272-650000,IF(B1272&lt;3600000,ROUNDDOWN(B1272/4,-3)*2.8-80000,IF(B1272&lt;6600000,ROUNDDOWN(B1272/4,-3)*3.2-440000,IF(B1272&lt;8500000,ROUNDDOWN(B1272*0.9,0)-1100000,B1272-1950000)))))),0)</f>
        <v/>
      </c>
      <c r="N1272" s="18">
        <f>IF(M1272&gt;23500000,NA(),IF(C1272&gt;=2026,IF(M1272&lt;=4890000,1040000,IF(M1272&lt;=6550000,670000,620000)),IF(M1272&lt;=1320000,950000,IF(M1272&lt;=3360000,880000,IF(M1272&lt;=4890000,680000,IF(M1272&lt;=6550000,630000,580000))))))</f>
        <v/>
      </c>
      <c r="O1272" s="18">
        <f>IF(F1272&lt;=0,IF(AND(D1272="はい",C1272&gt;=2026,C1272&lt;=2027),IF(E1272&lt;=0,0,IF(E1272&lt;=30000,E1272,IF(E1272&lt;=60000,ROUNDUP(E1272/2,0)+15000,IF(E1272&lt;=120000,ROUNDUP(E1272/4,0)+30000,60000)))),IF(E1272&lt;=0,0,IF(E1272&lt;=20000,E1272,IF(E1272&lt;=40000,ROUNDUP(E1272/2,0)+10000,IF(E1272&lt;=80000,ROUNDUP(E1272/4,0)+20000,40000))))),IF(E1272&lt;=0,IF(F1272&lt;=0,0,IF(F1272&lt;=25000,F1272,IF(F1272&lt;=50000,ROUNDUP(F1272/2,0)+12500,IF(F1272&lt;=100000,ROUNDUP(F1272/4,0)+25000,50000)))),MAX(IF(F1272&lt;=0,0,IF(F1272&lt;=25000,F1272,IF(F1272&lt;=50000,ROUNDUP(F1272/2,0)+12500,IF(F1272&lt;=100000,ROUNDUP(F1272/4,0)+25000,50000)))),MIN(IF(AND(D1272="はい",C1272&gt;=2026,C1272&lt;=2027),IF(E1272&lt;=0,0,IF(E1272&lt;=30000,E1272,IF(E1272&lt;=60000,ROUNDUP(E1272/2,0)+15000,IF(E1272&lt;=120000,ROUNDUP(E1272/4,0)+30000,60000)))),IF(E1272&lt;=0,0,IF(E1272&lt;=20000,E1272,IF(E1272&lt;=40000,ROUNDUP(E1272/2,0)+10000,IF(E1272&lt;=80000,ROUNDUP(E1272/4,0)+20000,40000)))))+IF(F1272&lt;=0,0,IF(F1272&lt;=25000,F1272,IF(F1272&lt;=50000,ROUNDUP(F1272/2,0)+12500,IF(F1272&lt;=100000,ROUNDUP(F1272/4,0)+25000,50000)))),IF(AND(D1272="はい",C1272&gt;=2026,C1272&lt;=2027),60000,40000)))))</f>
        <v/>
      </c>
      <c r="P1272" s="18">
        <f>IF(G1272&lt;=0,0,IF(G1272&lt;=20000,G1272,IF(G1272&lt;=40000,ROUNDUP(G1272/2,0)+10000,IF(G1272&lt;=80000,ROUNDUP(G1272/4,0)+20000,40000))))</f>
        <v/>
      </c>
      <c r="Q1272" s="18">
        <f>IF(I1272&lt;=0,IF(H1272&lt;=0,0,IF(H1272&lt;=20000,H1272,IF(H1272&lt;=40000,ROUNDUP(H1272/2,0)+10000,IF(H1272&lt;=80000,ROUNDUP(H1272/4,0)+20000,40000)))),IF(H1272&lt;=0,IF(I1272&lt;=0,0,IF(I1272&lt;=25000,I1272,IF(I1272&lt;=50000,ROUNDUP(I1272/2,0)+12500,IF(I1272&lt;=100000,ROUNDUP(I1272/4,0)+25000,50000)))),MAX(IF(I1272&lt;=0,0,IF(I1272&lt;=25000,I1272,IF(I1272&lt;=50000,ROUNDUP(I1272/2,0)+12500,IF(I1272&lt;=100000,ROUNDUP(I1272/4,0)+25000,50000)))),MIN(IF(H1272&lt;=0,0,IF(H1272&lt;=20000,H1272,IF(H1272&lt;=40000,ROUNDUP(H1272/2,0)+10000,IF(H1272&lt;=80000,ROUNDUP(H1272/4,0)+20000,40000))))+IF(I1272&lt;=0,0,IF(I1272&lt;=25000,I1272,IF(I1272&lt;=50000,ROUNDUP(I1272/2,0)+12500,IF(I1272&lt;=100000,ROUNDUP(I1272/4,0)+25000,50000)))),40000))))</f>
        <v/>
      </c>
      <c r="R1272" s="18">
        <f>MIN(120000,O1272+P1272+Q1272)</f>
        <v/>
      </c>
      <c r="S1272" s="18">
        <f>IF(F1272&lt;=0,IF(E1272&lt;=0,0,IF(E1272&lt;=12000,E1272,IF(E1272&lt;=32000,ROUNDUP(E1272/2,0)+6000,IF(E1272&lt;=56000,ROUNDUP(E1272/4,0)+14000,28000)))),IF(E1272&lt;=0,IF(F1272&lt;=0,0,IF(F1272&lt;=15000,F1272,IF(F1272&lt;=40000,ROUNDUP(F1272/2,0)+7500,IF(F1272&lt;=70000,ROUNDUP(F1272/4,0)+17500,35000)))),MAX(IF(F1272&lt;=0,0,IF(F1272&lt;=15000,F1272,IF(F1272&lt;=40000,ROUNDUP(F1272/2,0)+7500,IF(F1272&lt;=70000,ROUNDUP(F1272/4,0)+17500,35000)))),MIN(IF(E1272&lt;=0,0,IF(E1272&lt;=12000,E1272,IF(E1272&lt;=32000,ROUNDUP(E1272/2,0)+6000,IF(E1272&lt;=56000,ROUNDUP(E1272/4,0)+14000,28000))))+IF(F1272&lt;=0,0,IF(F1272&lt;=15000,F1272,IF(F1272&lt;=40000,ROUNDUP(F1272/2,0)+7500,IF(F1272&lt;=70000,ROUNDUP(F1272/4,0)+17500,35000)))),28000))))</f>
        <v/>
      </c>
      <c r="T1272" s="18">
        <f>IF(G1272&lt;=0,0,IF(G1272&lt;=12000,G1272,IF(G1272&lt;=32000,ROUNDUP(G1272/2,0)+6000,IF(G1272&lt;=56000,ROUNDUP(G1272/4,0)+14000,28000))))</f>
        <v/>
      </c>
      <c r="U1272" s="18">
        <f>IF(I1272&lt;=0,IF(H1272&lt;=0,0,IF(H1272&lt;=12000,H1272,IF(H1272&lt;=32000,ROUNDUP(H1272/2,0)+6000,IF(H1272&lt;=56000,ROUNDUP(H1272/4,0)+14000,28000)))),IF(H1272&lt;=0,IF(I1272&lt;=0,0,IF(I1272&lt;=15000,I1272,IF(I1272&lt;=40000,ROUNDUP(I1272/2,0)+7500,IF(I1272&lt;=70000,ROUNDUP(I1272/4,0)+17500,35000)))),MAX(IF(I1272&lt;=0,0,IF(I1272&lt;=15000,I1272,IF(I1272&lt;=40000,ROUNDUP(I1272/2,0)+7500,IF(I1272&lt;=70000,ROUNDUP(I1272/4,0)+17500,35000)))),MIN(IF(H1272&lt;=0,0,IF(H1272&lt;=12000,H1272,IF(H1272&lt;=32000,ROUNDUP(H1272/2,0)+6000,IF(H1272&lt;=56000,ROUNDUP(H1272/4,0)+14000,28000))))+IF(I1272&lt;=0,0,IF(I1272&lt;=15000,I1272,IF(I1272&lt;=40000,ROUNDUP(I1272/2,0)+7500,IF(I1272&lt;=70000,ROUNDUP(I1272/4,0)+17500,35000)))),28000))))</f>
        <v/>
      </c>
      <c r="V1272" s="18">
        <f>MIN(70000,S1272+T1272+U1272)</f>
        <v/>
      </c>
      <c r="W1272" s="18">
        <f>MAX(0,ROUNDDOWN(M1272-J1272-N1272-K1272-0,-3))</f>
        <v/>
      </c>
      <c r="X1272" s="18">
        <f>MAX(0,ROUNDDOWN(M1272-J1272-N1272-K1272-R1272,-3))</f>
        <v/>
      </c>
      <c r="Y1272" s="18">
        <f>IF(W1272&lt;=0,0,ROUNDDOWN((W1272*LOOKUP(W1272,{0,1950001,3300001,6950001,9000001,18000001,40000001},{0.05,0.1,0.2,0.23,0.33,0.4,0.45})-LOOKUP(W1272,{0,1950001,3300001,6950001,9000001,18000001,40000001},{0,97500,427500,636000,1536000,2796000,4796000}))*1.021,-2))</f>
        <v/>
      </c>
      <c r="Z1272" s="18">
        <f>IF(X1272&lt;=0,0,ROUNDDOWN((X1272*LOOKUP(X1272,{0,1950001,3300001,6950001,9000001,18000001,40000001},{0.05,0.1,0.2,0.23,0.33,0.4,0.45})-LOOKUP(X1272,{0,1950001,3300001,6950001,9000001,18000001,40000001},{0,97500,427500,636000,1536000,2796000,4796000}))*1.021,-2))</f>
        <v/>
      </c>
      <c r="AA1272" s="18">
        <f>MAX(0,ROUNDDOWN(M1272-J1272-430000-L1272-0,-3))</f>
        <v/>
      </c>
      <c r="AB1272" s="18">
        <f>MAX(0,ROUNDDOWN(M1272-J1272-430000-L1272-V1272,-3))</f>
        <v/>
      </c>
      <c r="AC1272" s="18">
        <f>IF(M1272&lt;=450000,0,MAX(0,ROUNDDOWN(AA1272*0.06-MIN(50000,AA1272)*0.03,-2))+MAX(0,ROUNDDOWN(AA1272*0.04-MIN(50000,AA1272)*0.02,-2)))</f>
        <v/>
      </c>
      <c r="AD1272" s="18">
        <f>IF(M1272&lt;=450000,0,MAX(0,ROUNDDOWN(AB1272*0.06-MIN(50000,AB1272)*0.03,-2))+MAX(0,ROUNDDOWN(AB1272*0.04-MIN(50000,AB1272)*0.02,-2)))</f>
        <v/>
      </c>
      <c r="AE1272" s="18">
        <f>Y1272-Z1272</f>
        <v/>
      </c>
      <c r="AF1272" s="18">
        <f>AC1272-AD1272</f>
        <v/>
      </c>
      <c r="AG1272" s="18">
        <f>AE1272+AF1272</f>
        <v/>
      </c>
      <c r="AH1272" s="20">
        <f>IF(W1272&lt;=0,0,LOOKUP(W1272,{0,1950001,3300001,6950001,9000001,18000001,40000001},{0.05,0.1,0.2,0.23,0.33,0.4,0.45}))</f>
        <v/>
      </c>
    </row>
    <row r="1273">
      <c r="A1273" t="inlineStr">
        <is>
          <t>1万円刻み 一般8万円</t>
        </is>
      </c>
      <c r="B1273" s="18">
        <f>'4_1万円刻み'!$A$398</f>
        <v/>
      </c>
      <c r="C1273" s="19" t="n">
        <v>2026</v>
      </c>
      <c r="D1273" t="inlineStr">
        <is>
          <t>いいえ</t>
        </is>
      </c>
      <c r="E1273" s="18" t="n">
        <v>80000</v>
      </c>
      <c r="F1273" s="18" t="n">
        <v>0</v>
      </c>
      <c r="G1273" s="18" t="n">
        <v>0</v>
      </c>
      <c r="H1273" s="18" t="n">
        <v>0</v>
      </c>
      <c r="I1273" s="18" t="n">
        <v>0</v>
      </c>
      <c r="J1273" s="18">
        <f>ROUND(MIN(B1273/12,650000)*12*0.0915+MIN(B1273/12,1390000)*12*(0.0504+0)+B1273*0.005,0)</f>
        <v/>
      </c>
      <c r="K1273" s="18" t="n">
        <v>0</v>
      </c>
      <c r="L1273" s="18" t="n">
        <v>0</v>
      </c>
      <c r="M1273" s="18">
        <f>ROUND(IF(C1273&gt;=2026,IF(B1273&lt;741000,0,IF(B1273&lt;2191000,B1273-740000,IF(B1273&lt;2193000,1451000,IF(B1273&lt;2196000,1453000,IF(B1273&lt;2200000,1456000,IF(B1273&lt;3600000,ROUNDDOWN(B1273/4,-3)*2.8-80000,IF(B1273&lt;6600000,ROUNDDOWN(B1273/4,-3)*3.2-440000,IF(B1273&lt;8500000,ROUNDDOWN(B1273*0.9,0)-1100000,B1273-1950000)))))))),IF(B1273&lt;651000,0,IF(B1273&lt;1900000,B1273-650000,IF(B1273&lt;3600000,ROUNDDOWN(B1273/4,-3)*2.8-80000,IF(B1273&lt;6600000,ROUNDDOWN(B1273/4,-3)*3.2-440000,IF(B1273&lt;8500000,ROUNDDOWN(B1273*0.9,0)-1100000,B1273-1950000)))))),0)</f>
        <v/>
      </c>
      <c r="N1273" s="18">
        <f>IF(M1273&gt;23500000,NA(),IF(C1273&gt;=2026,IF(M1273&lt;=4890000,1040000,IF(M1273&lt;=6550000,670000,620000)),IF(M1273&lt;=1320000,950000,IF(M1273&lt;=3360000,880000,IF(M1273&lt;=4890000,680000,IF(M1273&lt;=6550000,630000,580000))))))</f>
        <v/>
      </c>
      <c r="O1273" s="18">
        <f>IF(F1273&lt;=0,IF(AND(D1273="はい",C1273&gt;=2026,C1273&lt;=2027),IF(E1273&lt;=0,0,IF(E1273&lt;=30000,E1273,IF(E1273&lt;=60000,ROUNDUP(E1273/2,0)+15000,IF(E1273&lt;=120000,ROUNDUP(E1273/4,0)+30000,60000)))),IF(E1273&lt;=0,0,IF(E1273&lt;=20000,E1273,IF(E1273&lt;=40000,ROUNDUP(E1273/2,0)+10000,IF(E1273&lt;=80000,ROUNDUP(E1273/4,0)+20000,40000))))),IF(E1273&lt;=0,IF(F1273&lt;=0,0,IF(F1273&lt;=25000,F1273,IF(F1273&lt;=50000,ROUNDUP(F1273/2,0)+12500,IF(F1273&lt;=100000,ROUNDUP(F1273/4,0)+25000,50000)))),MAX(IF(F1273&lt;=0,0,IF(F1273&lt;=25000,F1273,IF(F1273&lt;=50000,ROUNDUP(F1273/2,0)+12500,IF(F1273&lt;=100000,ROUNDUP(F1273/4,0)+25000,50000)))),MIN(IF(AND(D1273="はい",C1273&gt;=2026,C1273&lt;=2027),IF(E1273&lt;=0,0,IF(E1273&lt;=30000,E1273,IF(E1273&lt;=60000,ROUNDUP(E1273/2,0)+15000,IF(E1273&lt;=120000,ROUNDUP(E1273/4,0)+30000,60000)))),IF(E1273&lt;=0,0,IF(E1273&lt;=20000,E1273,IF(E1273&lt;=40000,ROUNDUP(E1273/2,0)+10000,IF(E1273&lt;=80000,ROUNDUP(E1273/4,0)+20000,40000)))))+IF(F1273&lt;=0,0,IF(F1273&lt;=25000,F1273,IF(F1273&lt;=50000,ROUNDUP(F1273/2,0)+12500,IF(F1273&lt;=100000,ROUNDUP(F1273/4,0)+25000,50000)))),IF(AND(D1273="はい",C1273&gt;=2026,C1273&lt;=2027),60000,40000)))))</f>
        <v/>
      </c>
      <c r="P1273" s="18">
        <f>IF(G1273&lt;=0,0,IF(G1273&lt;=20000,G1273,IF(G1273&lt;=40000,ROUNDUP(G1273/2,0)+10000,IF(G1273&lt;=80000,ROUNDUP(G1273/4,0)+20000,40000))))</f>
        <v/>
      </c>
      <c r="Q1273" s="18">
        <f>IF(I1273&lt;=0,IF(H1273&lt;=0,0,IF(H1273&lt;=20000,H1273,IF(H1273&lt;=40000,ROUNDUP(H1273/2,0)+10000,IF(H1273&lt;=80000,ROUNDUP(H1273/4,0)+20000,40000)))),IF(H1273&lt;=0,IF(I1273&lt;=0,0,IF(I1273&lt;=25000,I1273,IF(I1273&lt;=50000,ROUNDUP(I1273/2,0)+12500,IF(I1273&lt;=100000,ROUNDUP(I1273/4,0)+25000,50000)))),MAX(IF(I1273&lt;=0,0,IF(I1273&lt;=25000,I1273,IF(I1273&lt;=50000,ROUNDUP(I1273/2,0)+12500,IF(I1273&lt;=100000,ROUNDUP(I1273/4,0)+25000,50000)))),MIN(IF(H1273&lt;=0,0,IF(H1273&lt;=20000,H1273,IF(H1273&lt;=40000,ROUNDUP(H1273/2,0)+10000,IF(H1273&lt;=80000,ROUNDUP(H1273/4,0)+20000,40000))))+IF(I1273&lt;=0,0,IF(I1273&lt;=25000,I1273,IF(I1273&lt;=50000,ROUNDUP(I1273/2,0)+12500,IF(I1273&lt;=100000,ROUNDUP(I1273/4,0)+25000,50000)))),40000))))</f>
        <v/>
      </c>
      <c r="R1273" s="18">
        <f>MIN(120000,O1273+P1273+Q1273)</f>
        <v/>
      </c>
      <c r="S1273" s="18">
        <f>IF(F1273&lt;=0,IF(E1273&lt;=0,0,IF(E1273&lt;=12000,E1273,IF(E1273&lt;=32000,ROUNDUP(E1273/2,0)+6000,IF(E1273&lt;=56000,ROUNDUP(E1273/4,0)+14000,28000)))),IF(E1273&lt;=0,IF(F1273&lt;=0,0,IF(F1273&lt;=15000,F1273,IF(F1273&lt;=40000,ROUNDUP(F1273/2,0)+7500,IF(F1273&lt;=70000,ROUNDUP(F1273/4,0)+17500,35000)))),MAX(IF(F1273&lt;=0,0,IF(F1273&lt;=15000,F1273,IF(F1273&lt;=40000,ROUNDUP(F1273/2,0)+7500,IF(F1273&lt;=70000,ROUNDUP(F1273/4,0)+17500,35000)))),MIN(IF(E1273&lt;=0,0,IF(E1273&lt;=12000,E1273,IF(E1273&lt;=32000,ROUNDUP(E1273/2,0)+6000,IF(E1273&lt;=56000,ROUNDUP(E1273/4,0)+14000,28000))))+IF(F1273&lt;=0,0,IF(F1273&lt;=15000,F1273,IF(F1273&lt;=40000,ROUNDUP(F1273/2,0)+7500,IF(F1273&lt;=70000,ROUNDUP(F1273/4,0)+17500,35000)))),28000))))</f>
        <v/>
      </c>
      <c r="T1273" s="18">
        <f>IF(G1273&lt;=0,0,IF(G1273&lt;=12000,G1273,IF(G1273&lt;=32000,ROUNDUP(G1273/2,0)+6000,IF(G1273&lt;=56000,ROUNDUP(G1273/4,0)+14000,28000))))</f>
        <v/>
      </c>
      <c r="U1273" s="18">
        <f>IF(I1273&lt;=0,IF(H1273&lt;=0,0,IF(H1273&lt;=12000,H1273,IF(H1273&lt;=32000,ROUNDUP(H1273/2,0)+6000,IF(H1273&lt;=56000,ROUNDUP(H1273/4,0)+14000,28000)))),IF(H1273&lt;=0,IF(I1273&lt;=0,0,IF(I1273&lt;=15000,I1273,IF(I1273&lt;=40000,ROUNDUP(I1273/2,0)+7500,IF(I1273&lt;=70000,ROUNDUP(I1273/4,0)+17500,35000)))),MAX(IF(I1273&lt;=0,0,IF(I1273&lt;=15000,I1273,IF(I1273&lt;=40000,ROUNDUP(I1273/2,0)+7500,IF(I1273&lt;=70000,ROUNDUP(I1273/4,0)+17500,35000)))),MIN(IF(H1273&lt;=0,0,IF(H1273&lt;=12000,H1273,IF(H1273&lt;=32000,ROUNDUP(H1273/2,0)+6000,IF(H1273&lt;=56000,ROUNDUP(H1273/4,0)+14000,28000))))+IF(I1273&lt;=0,0,IF(I1273&lt;=15000,I1273,IF(I1273&lt;=40000,ROUNDUP(I1273/2,0)+7500,IF(I1273&lt;=70000,ROUNDUP(I1273/4,0)+17500,35000)))),28000))))</f>
        <v/>
      </c>
      <c r="V1273" s="18">
        <f>MIN(70000,S1273+T1273+U1273)</f>
        <v/>
      </c>
      <c r="W1273" s="18">
        <f>MAX(0,ROUNDDOWN(M1273-J1273-N1273-K1273-0,-3))</f>
        <v/>
      </c>
      <c r="X1273" s="18">
        <f>MAX(0,ROUNDDOWN(M1273-J1273-N1273-K1273-R1273,-3))</f>
        <v/>
      </c>
      <c r="Y1273" s="18">
        <f>IF(W1273&lt;=0,0,ROUNDDOWN((W1273*LOOKUP(W1273,{0,1950001,3300001,6950001,9000001,18000001,40000001},{0.05,0.1,0.2,0.23,0.33,0.4,0.45})-LOOKUP(W1273,{0,1950001,3300001,6950001,9000001,18000001,40000001},{0,97500,427500,636000,1536000,2796000,4796000}))*1.021,-2))</f>
        <v/>
      </c>
      <c r="Z1273" s="18">
        <f>IF(X1273&lt;=0,0,ROUNDDOWN((X1273*LOOKUP(X1273,{0,1950001,3300001,6950001,9000001,18000001,40000001},{0.05,0.1,0.2,0.23,0.33,0.4,0.45})-LOOKUP(X1273,{0,1950001,3300001,6950001,9000001,18000001,40000001},{0,97500,427500,636000,1536000,2796000,4796000}))*1.021,-2))</f>
        <v/>
      </c>
      <c r="AA1273" s="18">
        <f>MAX(0,ROUNDDOWN(M1273-J1273-430000-L1273-0,-3))</f>
        <v/>
      </c>
      <c r="AB1273" s="18">
        <f>MAX(0,ROUNDDOWN(M1273-J1273-430000-L1273-V1273,-3))</f>
        <v/>
      </c>
      <c r="AC1273" s="18">
        <f>IF(M1273&lt;=450000,0,MAX(0,ROUNDDOWN(AA1273*0.06-MIN(50000,AA1273)*0.03,-2))+MAX(0,ROUNDDOWN(AA1273*0.04-MIN(50000,AA1273)*0.02,-2)))</f>
        <v/>
      </c>
      <c r="AD1273" s="18">
        <f>IF(M1273&lt;=450000,0,MAX(0,ROUNDDOWN(AB1273*0.06-MIN(50000,AB1273)*0.03,-2))+MAX(0,ROUNDDOWN(AB1273*0.04-MIN(50000,AB1273)*0.02,-2)))</f>
        <v/>
      </c>
      <c r="AE1273" s="18">
        <f>Y1273-Z1273</f>
        <v/>
      </c>
      <c r="AF1273" s="18">
        <f>AC1273-AD1273</f>
        <v/>
      </c>
      <c r="AG1273" s="18">
        <f>AE1273+AF1273</f>
        <v/>
      </c>
      <c r="AH1273" s="20">
        <f>IF(W1273&lt;=0,0,LOOKUP(W1273,{0,1950001,3300001,6950001,9000001,18000001,40000001},{0.05,0.1,0.2,0.23,0.33,0.4,0.45}))</f>
        <v/>
      </c>
    </row>
    <row r="1274">
      <c r="A1274" t="inlineStr">
        <is>
          <t>1万円刻み 特例あり一般12万円</t>
        </is>
      </c>
      <c r="B1274" s="18">
        <f>'4_1万円刻み'!$A$398</f>
        <v/>
      </c>
      <c r="C1274" s="19" t="n">
        <v>2026</v>
      </c>
      <c r="D1274" t="inlineStr">
        <is>
          <t>はい</t>
        </is>
      </c>
      <c r="E1274" s="18" t="n">
        <v>120000</v>
      </c>
      <c r="F1274" s="18" t="n">
        <v>0</v>
      </c>
      <c r="G1274" s="18" t="n">
        <v>0</v>
      </c>
      <c r="H1274" s="18" t="n">
        <v>0</v>
      </c>
      <c r="I1274" s="18" t="n">
        <v>0</v>
      </c>
      <c r="J1274" s="18">
        <f>ROUND(MIN(B1274/12,650000)*12*0.0915+MIN(B1274/12,1390000)*12*(0.0504+0)+B1274*0.005,0)</f>
        <v/>
      </c>
      <c r="K1274" s="18" t="n">
        <v>0</v>
      </c>
      <c r="L1274" s="18" t="n">
        <v>0</v>
      </c>
      <c r="M1274" s="18">
        <f>ROUND(IF(C1274&gt;=2026,IF(B1274&lt;741000,0,IF(B1274&lt;2191000,B1274-740000,IF(B1274&lt;2193000,1451000,IF(B1274&lt;2196000,1453000,IF(B1274&lt;2200000,1456000,IF(B1274&lt;3600000,ROUNDDOWN(B1274/4,-3)*2.8-80000,IF(B1274&lt;6600000,ROUNDDOWN(B1274/4,-3)*3.2-440000,IF(B1274&lt;8500000,ROUNDDOWN(B1274*0.9,0)-1100000,B1274-1950000)))))))),IF(B1274&lt;651000,0,IF(B1274&lt;1900000,B1274-650000,IF(B1274&lt;3600000,ROUNDDOWN(B1274/4,-3)*2.8-80000,IF(B1274&lt;6600000,ROUNDDOWN(B1274/4,-3)*3.2-440000,IF(B1274&lt;8500000,ROUNDDOWN(B1274*0.9,0)-1100000,B1274-1950000)))))),0)</f>
        <v/>
      </c>
      <c r="N1274" s="18">
        <f>IF(M1274&gt;23500000,NA(),IF(C1274&gt;=2026,IF(M1274&lt;=4890000,1040000,IF(M1274&lt;=6550000,670000,620000)),IF(M1274&lt;=1320000,950000,IF(M1274&lt;=3360000,880000,IF(M1274&lt;=4890000,680000,IF(M1274&lt;=6550000,630000,580000))))))</f>
        <v/>
      </c>
      <c r="O1274" s="18">
        <f>IF(F1274&lt;=0,IF(AND(D1274="はい",C1274&gt;=2026,C1274&lt;=2027),IF(E1274&lt;=0,0,IF(E1274&lt;=30000,E1274,IF(E1274&lt;=60000,ROUNDUP(E1274/2,0)+15000,IF(E1274&lt;=120000,ROUNDUP(E1274/4,0)+30000,60000)))),IF(E1274&lt;=0,0,IF(E1274&lt;=20000,E1274,IF(E1274&lt;=40000,ROUNDUP(E1274/2,0)+10000,IF(E1274&lt;=80000,ROUNDUP(E1274/4,0)+20000,40000))))),IF(E1274&lt;=0,IF(F1274&lt;=0,0,IF(F1274&lt;=25000,F1274,IF(F1274&lt;=50000,ROUNDUP(F1274/2,0)+12500,IF(F1274&lt;=100000,ROUNDUP(F1274/4,0)+25000,50000)))),MAX(IF(F1274&lt;=0,0,IF(F1274&lt;=25000,F1274,IF(F1274&lt;=50000,ROUNDUP(F1274/2,0)+12500,IF(F1274&lt;=100000,ROUNDUP(F1274/4,0)+25000,50000)))),MIN(IF(AND(D1274="はい",C1274&gt;=2026,C1274&lt;=2027),IF(E1274&lt;=0,0,IF(E1274&lt;=30000,E1274,IF(E1274&lt;=60000,ROUNDUP(E1274/2,0)+15000,IF(E1274&lt;=120000,ROUNDUP(E1274/4,0)+30000,60000)))),IF(E1274&lt;=0,0,IF(E1274&lt;=20000,E1274,IF(E1274&lt;=40000,ROUNDUP(E1274/2,0)+10000,IF(E1274&lt;=80000,ROUNDUP(E1274/4,0)+20000,40000)))))+IF(F1274&lt;=0,0,IF(F1274&lt;=25000,F1274,IF(F1274&lt;=50000,ROUNDUP(F1274/2,0)+12500,IF(F1274&lt;=100000,ROUNDUP(F1274/4,0)+25000,50000)))),IF(AND(D1274="はい",C1274&gt;=2026,C1274&lt;=2027),60000,40000)))))</f>
        <v/>
      </c>
      <c r="P1274" s="18">
        <f>IF(G1274&lt;=0,0,IF(G1274&lt;=20000,G1274,IF(G1274&lt;=40000,ROUNDUP(G1274/2,0)+10000,IF(G1274&lt;=80000,ROUNDUP(G1274/4,0)+20000,40000))))</f>
        <v/>
      </c>
      <c r="Q1274" s="18">
        <f>IF(I1274&lt;=0,IF(H1274&lt;=0,0,IF(H1274&lt;=20000,H1274,IF(H1274&lt;=40000,ROUNDUP(H1274/2,0)+10000,IF(H1274&lt;=80000,ROUNDUP(H1274/4,0)+20000,40000)))),IF(H1274&lt;=0,IF(I1274&lt;=0,0,IF(I1274&lt;=25000,I1274,IF(I1274&lt;=50000,ROUNDUP(I1274/2,0)+12500,IF(I1274&lt;=100000,ROUNDUP(I1274/4,0)+25000,50000)))),MAX(IF(I1274&lt;=0,0,IF(I1274&lt;=25000,I1274,IF(I1274&lt;=50000,ROUNDUP(I1274/2,0)+12500,IF(I1274&lt;=100000,ROUNDUP(I1274/4,0)+25000,50000)))),MIN(IF(H1274&lt;=0,0,IF(H1274&lt;=20000,H1274,IF(H1274&lt;=40000,ROUNDUP(H1274/2,0)+10000,IF(H1274&lt;=80000,ROUNDUP(H1274/4,0)+20000,40000))))+IF(I1274&lt;=0,0,IF(I1274&lt;=25000,I1274,IF(I1274&lt;=50000,ROUNDUP(I1274/2,0)+12500,IF(I1274&lt;=100000,ROUNDUP(I1274/4,0)+25000,50000)))),40000))))</f>
        <v/>
      </c>
      <c r="R1274" s="18">
        <f>MIN(120000,O1274+P1274+Q1274)</f>
        <v/>
      </c>
      <c r="S1274" s="18">
        <f>IF(F1274&lt;=0,IF(E1274&lt;=0,0,IF(E1274&lt;=12000,E1274,IF(E1274&lt;=32000,ROUNDUP(E1274/2,0)+6000,IF(E1274&lt;=56000,ROUNDUP(E1274/4,0)+14000,28000)))),IF(E1274&lt;=0,IF(F1274&lt;=0,0,IF(F1274&lt;=15000,F1274,IF(F1274&lt;=40000,ROUNDUP(F1274/2,0)+7500,IF(F1274&lt;=70000,ROUNDUP(F1274/4,0)+17500,35000)))),MAX(IF(F1274&lt;=0,0,IF(F1274&lt;=15000,F1274,IF(F1274&lt;=40000,ROUNDUP(F1274/2,0)+7500,IF(F1274&lt;=70000,ROUNDUP(F1274/4,0)+17500,35000)))),MIN(IF(E1274&lt;=0,0,IF(E1274&lt;=12000,E1274,IF(E1274&lt;=32000,ROUNDUP(E1274/2,0)+6000,IF(E1274&lt;=56000,ROUNDUP(E1274/4,0)+14000,28000))))+IF(F1274&lt;=0,0,IF(F1274&lt;=15000,F1274,IF(F1274&lt;=40000,ROUNDUP(F1274/2,0)+7500,IF(F1274&lt;=70000,ROUNDUP(F1274/4,0)+17500,35000)))),28000))))</f>
        <v/>
      </c>
      <c r="T1274" s="18">
        <f>IF(G1274&lt;=0,0,IF(G1274&lt;=12000,G1274,IF(G1274&lt;=32000,ROUNDUP(G1274/2,0)+6000,IF(G1274&lt;=56000,ROUNDUP(G1274/4,0)+14000,28000))))</f>
        <v/>
      </c>
      <c r="U1274" s="18">
        <f>IF(I1274&lt;=0,IF(H1274&lt;=0,0,IF(H1274&lt;=12000,H1274,IF(H1274&lt;=32000,ROUNDUP(H1274/2,0)+6000,IF(H1274&lt;=56000,ROUNDUP(H1274/4,0)+14000,28000)))),IF(H1274&lt;=0,IF(I1274&lt;=0,0,IF(I1274&lt;=15000,I1274,IF(I1274&lt;=40000,ROUNDUP(I1274/2,0)+7500,IF(I1274&lt;=70000,ROUNDUP(I1274/4,0)+17500,35000)))),MAX(IF(I1274&lt;=0,0,IF(I1274&lt;=15000,I1274,IF(I1274&lt;=40000,ROUNDUP(I1274/2,0)+7500,IF(I1274&lt;=70000,ROUNDUP(I1274/4,0)+17500,35000)))),MIN(IF(H1274&lt;=0,0,IF(H1274&lt;=12000,H1274,IF(H1274&lt;=32000,ROUNDUP(H1274/2,0)+6000,IF(H1274&lt;=56000,ROUNDUP(H1274/4,0)+14000,28000))))+IF(I1274&lt;=0,0,IF(I1274&lt;=15000,I1274,IF(I1274&lt;=40000,ROUNDUP(I1274/2,0)+7500,IF(I1274&lt;=70000,ROUNDUP(I1274/4,0)+17500,35000)))),28000))))</f>
        <v/>
      </c>
      <c r="V1274" s="18">
        <f>MIN(70000,S1274+T1274+U1274)</f>
        <v/>
      </c>
      <c r="W1274" s="18">
        <f>MAX(0,ROUNDDOWN(M1274-J1274-N1274-K1274-0,-3))</f>
        <v/>
      </c>
      <c r="X1274" s="18">
        <f>MAX(0,ROUNDDOWN(M1274-J1274-N1274-K1274-R1274,-3))</f>
        <v/>
      </c>
      <c r="Y1274" s="18">
        <f>IF(W1274&lt;=0,0,ROUNDDOWN((W1274*LOOKUP(W1274,{0,1950001,3300001,6950001,9000001,18000001,40000001},{0.05,0.1,0.2,0.23,0.33,0.4,0.45})-LOOKUP(W1274,{0,1950001,3300001,6950001,9000001,18000001,40000001},{0,97500,427500,636000,1536000,2796000,4796000}))*1.021,-2))</f>
        <v/>
      </c>
      <c r="Z1274" s="18">
        <f>IF(X1274&lt;=0,0,ROUNDDOWN((X1274*LOOKUP(X1274,{0,1950001,3300001,6950001,9000001,18000001,40000001},{0.05,0.1,0.2,0.23,0.33,0.4,0.45})-LOOKUP(X1274,{0,1950001,3300001,6950001,9000001,18000001,40000001},{0,97500,427500,636000,1536000,2796000,4796000}))*1.021,-2))</f>
        <v/>
      </c>
      <c r="AA1274" s="18">
        <f>MAX(0,ROUNDDOWN(M1274-J1274-430000-L1274-0,-3))</f>
        <v/>
      </c>
      <c r="AB1274" s="18">
        <f>MAX(0,ROUNDDOWN(M1274-J1274-430000-L1274-V1274,-3))</f>
        <v/>
      </c>
      <c r="AC1274" s="18">
        <f>IF(M1274&lt;=450000,0,MAX(0,ROUNDDOWN(AA1274*0.06-MIN(50000,AA1274)*0.03,-2))+MAX(0,ROUNDDOWN(AA1274*0.04-MIN(50000,AA1274)*0.02,-2)))</f>
        <v/>
      </c>
      <c r="AD1274" s="18">
        <f>IF(M1274&lt;=450000,0,MAX(0,ROUNDDOWN(AB1274*0.06-MIN(50000,AB1274)*0.03,-2))+MAX(0,ROUNDDOWN(AB1274*0.04-MIN(50000,AB1274)*0.02,-2)))</f>
        <v/>
      </c>
      <c r="AE1274" s="18">
        <f>Y1274-Z1274</f>
        <v/>
      </c>
      <c r="AF1274" s="18">
        <f>AC1274-AD1274</f>
        <v/>
      </c>
      <c r="AG1274" s="18">
        <f>AE1274+AF1274</f>
        <v/>
      </c>
      <c r="AH1274" s="20">
        <f>IF(W1274&lt;=0,0,LOOKUP(W1274,{0,1950001,3300001,6950001,9000001,18000001,40000001},{0.05,0.1,0.2,0.23,0.33,0.4,0.45}))</f>
        <v/>
      </c>
    </row>
    <row r="1275">
      <c r="A1275" t="inlineStr">
        <is>
          <t>1万円刻み 3区分8万円ずつ</t>
        </is>
      </c>
      <c r="B1275" s="18">
        <f>'4_1万円刻み'!$A$399</f>
        <v/>
      </c>
      <c r="C1275" s="19" t="n">
        <v>2026</v>
      </c>
      <c r="D1275" t="inlineStr">
        <is>
          <t>いいえ</t>
        </is>
      </c>
      <c r="E1275" s="18" t="n">
        <v>80000</v>
      </c>
      <c r="F1275" s="18" t="n">
        <v>0</v>
      </c>
      <c r="G1275" s="18" t="n">
        <v>80000</v>
      </c>
      <c r="H1275" s="18" t="n">
        <v>80000</v>
      </c>
      <c r="I1275" s="18" t="n">
        <v>0</v>
      </c>
      <c r="J1275" s="18">
        <f>ROUND(MIN(B1275/12,650000)*12*0.0915+MIN(B1275/12,1390000)*12*(0.0504+0)+B1275*0.005,0)</f>
        <v/>
      </c>
      <c r="K1275" s="18" t="n">
        <v>0</v>
      </c>
      <c r="L1275" s="18" t="n">
        <v>0</v>
      </c>
      <c r="M1275" s="18">
        <f>ROUND(IF(C1275&gt;=2026,IF(B1275&lt;741000,0,IF(B1275&lt;2191000,B1275-740000,IF(B1275&lt;2193000,1451000,IF(B1275&lt;2196000,1453000,IF(B1275&lt;2200000,1456000,IF(B1275&lt;3600000,ROUNDDOWN(B1275/4,-3)*2.8-80000,IF(B1275&lt;6600000,ROUNDDOWN(B1275/4,-3)*3.2-440000,IF(B1275&lt;8500000,ROUNDDOWN(B1275*0.9,0)-1100000,B1275-1950000)))))))),IF(B1275&lt;651000,0,IF(B1275&lt;1900000,B1275-650000,IF(B1275&lt;3600000,ROUNDDOWN(B1275/4,-3)*2.8-80000,IF(B1275&lt;6600000,ROUNDDOWN(B1275/4,-3)*3.2-440000,IF(B1275&lt;8500000,ROUNDDOWN(B1275*0.9,0)-1100000,B1275-1950000)))))),0)</f>
        <v/>
      </c>
      <c r="N1275" s="18">
        <f>IF(M1275&gt;23500000,NA(),IF(C1275&gt;=2026,IF(M1275&lt;=4890000,1040000,IF(M1275&lt;=6550000,670000,620000)),IF(M1275&lt;=1320000,950000,IF(M1275&lt;=3360000,880000,IF(M1275&lt;=4890000,680000,IF(M1275&lt;=6550000,630000,580000))))))</f>
        <v/>
      </c>
      <c r="O1275" s="18">
        <f>IF(F1275&lt;=0,IF(AND(D1275="はい",C1275&gt;=2026,C1275&lt;=2027),IF(E1275&lt;=0,0,IF(E1275&lt;=30000,E1275,IF(E1275&lt;=60000,ROUNDUP(E1275/2,0)+15000,IF(E1275&lt;=120000,ROUNDUP(E1275/4,0)+30000,60000)))),IF(E1275&lt;=0,0,IF(E1275&lt;=20000,E1275,IF(E1275&lt;=40000,ROUNDUP(E1275/2,0)+10000,IF(E1275&lt;=80000,ROUNDUP(E1275/4,0)+20000,40000))))),IF(E1275&lt;=0,IF(F1275&lt;=0,0,IF(F1275&lt;=25000,F1275,IF(F1275&lt;=50000,ROUNDUP(F1275/2,0)+12500,IF(F1275&lt;=100000,ROUNDUP(F1275/4,0)+25000,50000)))),MAX(IF(F1275&lt;=0,0,IF(F1275&lt;=25000,F1275,IF(F1275&lt;=50000,ROUNDUP(F1275/2,0)+12500,IF(F1275&lt;=100000,ROUNDUP(F1275/4,0)+25000,50000)))),MIN(IF(AND(D1275="はい",C1275&gt;=2026,C1275&lt;=2027),IF(E1275&lt;=0,0,IF(E1275&lt;=30000,E1275,IF(E1275&lt;=60000,ROUNDUP(E1275/2,0)+15000,IF(E1275&lt;=120000,ROUNDUP(E1275/4,0)+30000,60000)))),IF(E1275&lt;=0,0,IF(E1275&lt;=20000,E1275,IF(E1275&lt;=40000,ROUNDUP(E1275/2,0)+10000,IF(E1275&lt;=80000,ROUNDUP(E1275/4,0)+20000,40000)))))+IF(F1275&lt;=0,0,IF(F1275&lt;=25000,F1275,IF(F1275&lt;=50000,ROUNDUP(F1275/2,0)+12500,IF(F1275&lt;=100000,ROUNDUP(F1275/4,0)+25000,50000)))),IF(AND(D1275="はい",C1275&gt;=2026,C1275&lt;=2027),60000,40000)))))</f>
        <v/>
      </c>
      <c r="P1275" s="18">
        <f>IF(G1275&lt;=0,0,IF(G1275&lt;=20000,G1275,IF(G1275&lt;=40000,ROUNDUP(G1275/2,0)+10000,IF(G1275&lt;=80000,ROUNDUP(G1275/4,0)+20000,40000))))</f>
        <v/>
      </c>
      <c r="Q1275" s="18">
        <f>IF(I1275&lt;=0,IF(H1275&lt;=0,0,IF(H1275&lt;=20000,H1275,IF(H1275&lt;=40000,ROUNDUP(H1275/2,0)+10000,IF(H1275&lt;=80000,ROUNDUP(H1275/4,0)+20000,40000)))),IF(H1275&lt;=0,IF(I1275&lt;=0,0,IF(I1275&lt;=25000,I1275,IF(I1275&lt;=50000,ROUNDUP(I1275/2,0)+12500,IF(I1275&lt;=100000,ROUNDUP(I1275/4,0)+25000,50000)))),MAX(IF(I1275&lt;=0,0,IF(I1275&lt;=25000,I1275,IF(I1275&lt;=50000,ROUNDUP(I1275/2,0)+12500,IF(I1275&lt;=100000,ROUNDUP(I1275/4,0)+25000,50000)))),MIN(IF(H1275&lt;=0,0,IF(H1275&lt;=20000,H1275,IF(H1275&lt;=40000,ROUNDUP(H1275/2,0)+10000,IF(H1275&lt;=80000,ROUNDUP(H1275/4,0)+20000,40000))))+IF(I1275&lt;=0,0,IF(I1275&lt;=25000,I1275,IF(I1275&lt;=50000,ROUNDUP(I1275/2,0)+12500,IF(I1275&lt;=100000,ROUNDUP(I1275/4,0)+25000,50000)))),40000))))</f>
        <v/>
      </c>
      <c r="R1275" s="18">
        <f>MIN(120000,O1275+P1275+Q1275)</f>
        <v/>
      </c>
      <c r="S1275" s="18">
        <f>IF(F1275&lt;=0,IF(E1275&lt;=0,0,IF(E1275&lt;=12000,E1275,IF(E1275&lt;=32000,ROUNDUP(E1275/2,0)+6000,IF(E1275&lt;=56000,ROUNDUP(E1275/4,0)+14000,28000)))),IF(E1275&lt;=0,IF(F1275&lt;=0,0,IF(F1275&lt;=15000,F1275,IF(F1275&lt;=40000,ROUNDUP(F1275/2,0)+7500,IF(F1275&lt;=70000,ROUNDUP(F1275/4,0)+17500,35000)))),MAX(IF(F1275&lt;=0,0,IF(F1275&lt;=15000,F1275,IF(F1275&lt;=40000,ROUNDUP(F1275/2,0)+7500,IF(F1275&lt;=70000,ROUNDUP(F1275/4,0)+17500,35000)))),MIN(IF(E1275&lt;=0,0,IF(E1275&lt;=12000,E1275,IF(E1275&lt;=32000,ROUNDUP(E1275/2,0)+6000,IF(E1275&lt;=56000,ROUNDUP(E1275/4,0)+14000,28000))))+IF(F1275&lt;=0,0,IF(F1275&lt;=15000,F1275,IF(F1275&lt;=40000,ROUNDUP(F1275/2,0)+7500,IF(F1275&lt;=70000,ROUNDUP(F1275/4,0)+17500,35000)))),28000))))</f>
        <v/>
      </c>
      <c r="T1275" s="18">
        <f>IF(G1275&lt;=0,0,IF(G1275&lt;=12000,G1275,IF(G1275&lt;=32000,ROUNDUP(G1275/2,0)+6000,IF(G1275&lt;=56000,ROUNDUP(G1275/4,0)+14000,28000))))</f>
        <v/>
      </c>
      <c r="U1275" s="18">
        <f>IF(I1275&lt;=0,IF(H1275&lt;=0,0,IF(H1275&lt;=12000,H1275,IF(H1275&lt;=32000,ROUNDUP(H1275/2,0)+6000,IF(H1275&lt;=56000,ROUNDUP(H1275/4,0)+14000,28000)))),IF(H1275&lt;=0,IF(I1275&lt;=0,0,IF(I1275&lt;=15000,I1275,IF(I1275&lt;=40000,ROUNDUP(I1275/2,0)+7500,IF(I1275&lt;=70000,ROUNDUP(I1275/4,0)+17500,35000)))),MAX(IF(I1275&lt;=0,0,IF(I1275&lt;=15000,I1275,IF(I1275&lt;=40000,ROUNDUP(I1275/2,0)+7500,IF(I1275&lt;=70000,ROUNDUP(I1275/4,0)+17500,35000)))),MIN(IF(H1275&lt;=0,0,IF(H1275&lt;=12000,H1275,IF(H1275&lt;=32000,ROUNDUP(H1275/2,0)+6000,IF(H1275&lt;=56000,ROUNDUP(H1275/4,0)+14000,28000))))+IF(I1275&lt;=0,0,IF(I1275&lt;=15000,I1275,IF(I1275&lt;=40000,ROUNDUP(I1275/2,0)+7500,IF(I1275&lt;=70000,ROUNDUP(I1275/4,0)+17500,35000)))),28000))))</f>
        <v/>
      </c>
      <c r="V1275" s="18">
        <f>MIN(70000,S1275+T1275+U1275)</f>
        <v/>
      </c>
      <c r="W1275" s="18">
        <f>MAX(0,ROUNDDOWN(M1275-J1275-N1275-K1275-0,-3))</f>
        <v/>
      </c>
      <c r="X1275" s="18">
        <f>MAX(0,ROUNDDOWN(M1275-J1275-N1275-K1275-R1275,-3))</f>
        <v/>
      </c>
      <c r="Y1275" s="18">
        <f>IF(W1275&lt;=0,0,ROUNDDOWN((W1275*LOOKUP(W1275,{0,1950001,3300001,6950001,9000001,18000001,40000001},{0.05,0.1,0.2,0.23,0.33,0.4,0.45})-LOOKUP(W1275,{0,1950001,3300001,6950001,9000001,18000001,40000001},{0,97500,427500,636000,1536000,2796000,4796000}))*1.021,-2))</f>
        <v/>
      </c>
      <c r="Z1275" s="18">
        <f>IF(X1275&lt;=0,0,ROUNDDOWN((X1275*LOOKUP(X1275,{0,1950001,3300001,6950001,9000001,18000001,40000001},{0.05,0.1,0.2,0.23,0.33,0.4,0.45})-LOOKUP(X1275,{0,1950001,3300001,6950001,9000001,18000001,40000001},{0,97500,427500,636000,1536000,2796000,4796000}))*1.021,-2))</f>
        <v/>
      </c>
      <c r="AA1275" s="18">
        <f>MAX(0,ROUNDDOWN(M1275-J1275-430000-L1275-0,-3))</f>
        <v/>
      </c>
      <c r="AB1275" s="18">
        <f>MAX(0,ROUNDDOWN(M1275-J1275-430000-L1275-V1275,-3))</f>
        <v/>
      </c>
      <c r="AC1275" s="18">
        <f>IF(M1275&lt;=450000,0,MAX(0,ROUNDDOWN(AA1275*0.06-MIN(50000,AA1275)*0.03,-2))+MAX(0,ROUNDDOWN(AA1275*0.04-MIN(50000,AA1275)*0.02,-2)))</f>
        <v/>
      </c>
      <c r="AD1275" s="18">
        <f>IF(M1275&lt;=450000,0,MAX(0,ROUNDDOWN(AB1275*0.06-MIN(50000,AB1275)*0.03,-2))+MAX(0,ROUNDDOWN(AB1275*0.04-MIN(50000,AB1275)*0.02,-2)))</f>
        <v/>
      </c>
      <c r="AE1275" s="18">
        <f>Y1275-Z1275</f>
        <v/>
      </c>
      <c r="AF1275" s="18">
        <f>AC1275-AD1275</f>
        <v/>
      </c>
      <c r="AG1275" s="18">
        <f>AE1275+AF1275</f>
        <v/>
      </c>
      <c r="AH1275" s="20">
        <f>IF(W1275&lt;=0,0,LOOKUP(W1275,{0,1950001,3300001,6950001,9000001,18000001,40000001},{0.05,0.1,0.2,0.23,0.33,0.4,0.45}))</f>
        <v/>
      </c>
    </row>
    <row r="1276">
      <c r="A1276" t="inlineStr">
        <is>
          <t>1万円刻み 一般8万円</t>
        </is>
      </c>
      <c r="B1276" s="18">
        <f>'4_1万円刻み'!$A$399</f>
        <v/>
      </c>
      <c r="C1276" s="19" t="n">
        <v>2026</v>
      </c>
      <c r="D1276" t="inlineStr">
        <is>
          <t>いいえ</t>
        </is>
      </c>
      <c r="E1276" s="18" t="n">
        <v>80000</v>
      </c>
      <c r="F1276" s="18" t="n">
        <v>0</v>
      </c>
      <c r="G1276" s="18" t="n">
        <v>0</v>
      </c>
      <c r="H1276" s="18" t="n">
        <v>0</v>
      </c>
      <c r="I1276" s="18" t="n">
        <v>0</v>
      </c>
      <c r="J1276" s="18">
        <f>ROUND(MIN(B1276/12,650000)*12*0.0915+MIN(B1276/12,1390000)*12*(0.0504+0)+B1276*0.005,0)</f>
        <v/>
      </c>
      <c r="K1276" s="18" t="n">
        <v>0</v>
      </c>
      <c r="L1276" s="18" t="n">
        <v>0</v>
      </c>
      <c r="M1276" s="18">
        <f>ROUND(IF(C1276&gt;=2026,IF(B1276&lt;741000,0,IF(B1276&lt;2191000,B1276-740000,IF(B1276&lt;2193000,1451000,IF(B1276&lt;2196000,1453000,IF(B1276&lt;2200000,1456000,IF(B1276&lt;3600000,ROUNDDOWN(B1276/4,-3)*2.8-80000,IF(B1276&lt;6600000,ROUNDDOWN(B1276/4,-3)*3.2-440000,IF(B1276&lt;8500000,ROUNDDOWN(B1276*0.9,0)-1100000,B1276-1950000)))))))),IF(B1276&lt;651000,0,IF(B1276&lt;1900000,B1276-650000,IF(B1276&lt;3600000,ROUNDDOWN(B1276/4,-3)*2.8-80000,IF(B1276&lt;6600000,ROUNDDOWN(B1276/4,-3)*3.2-440000,IF(B1276&lt;8500000,ROUNDDOWN(B1276*0.9,0)-1100000,B1276-1950000)))))),0)</f>
        <v/>
      </c>
      <c r="N1276" s="18">
        <f>IF(M1276&gt;23500000,NA(),IF(C1276&gt;=2026,IF(M1276&lt;=4890000,1040000,IF(M1276&lt;=6550000,670000,620000)),IF(M1276&lt;=1320000,950000,IF(M1276&lt;=3360000,880000,IF(M1276&lt;=4890000,680000,IF(M1276&lt;=6550000,630000,580000))))))</f>
        <v/>
      </c>
      <c r="O1276" s="18">
        <f>IF(F1276&lt;=0,IF(AND(D1276="はい",C1276&gt;=2026,C1276&lt;=2027),IF(E1276&lt;=0,0,IF(E1276&lt;=30000,E1276,IF(E1276&lt;=60000,ROUNDUP(E1276/2,0)+15000,IF(E1276&lt;=120000,ROUNDUP(E1276/4,0)+30000,60000)))),IF(E1276&lt;=0,0,IF(E1276&lt;=20000,E1276,IF(E1276&lt;=40000,ROUNDUP(E1276/2,0)+10000,IF(E1276&lt;=80000,ROUNDUP(E1276/4,0)+20000,40000))))),IF(E1276&lt;=0,IF(F1276&lt;=0,0,IF(F1276&lt;=25000,F1276,IF(F1276&lt;=50000,ROUNDUP(F1276/2,0)+12500,IF(F1276&lt;=100000,ROUNDUP(F1276/4,0)+25000,50000)))),MAX(IF(F1276&lt;=0,0,IF(F1276&lt;=25000,F1276,IF(F1276&lt;=50000,ROUNDUP(F1276/2,0)+12500,IF(F1276&lt;=100000,ROUNDUP(F1276/4,0)+25000,50000)))),MIN(IF(AND(D1276="はい",C1276&gt;=2026,C1276&lt;=2027),IF(E1276&lt;=0,0,IF(E1276&lt;=30000,E1276,IF(E1276&lt;=60000,ROUNDUP(E1276/2,0)+15000,IF(E1276&lt;=120000,ROUNDUP(E1276/4,0)+30000,60000)))),IF(E1276&lt;=0,0,IF(E1276&lt;=20000,E1276,IF(E1276&lt;=40000,ROUNDUP(E1276/2,0)+10000,IF(E1276&lt;=80000,ROUNDUP(E1276/4,0)+20000,40000)))))+IF(F1276&lt;=0,0,IF(F1276&lt;=25000,F1276,IF(F1276&lt;=50000,ROUNDUP(F1276/2,0)+12500,IF(F1276&lt;=100000,ROUNDUP(F1276/4,0)+25000,50000)))),IF(AND(D1276="はい",C1276&gt;=2026,C1276&lt;=2027),60000,40000)))))</f>
        <v/>
      </c>
      <c r="P1276" s="18">
        <f>IF(G1276&lt;=0,0,IF(G1276&lt;=20000,G1276,IF(G1276&lt;=40000,ROUNDUP(G1276/2,0)+10000,IF(G1276&lt;=80000,ROUNDUP(G1276/4,0)+20000,40000))))</f>
        <v/>
      </c>
      <c r="Q1276" s="18">
        <f>IF(I1276&lt;=0,IF(H1276&lt;=0,0,IF(H1276&lt;=20000,H1276,IF(H1276&lt;=40000,ROUNDUP(H1276/2,0)+10000,IF(H1276&lt;=80000,ROUNDUP(H1276/4,0)+20000,40000)))),IF(H1276&lt;=0,IF(I1276&lt;=0,0,IF(I1276&lt;=25000,I1276,IF(I1276&lt;=50000,ROUNDUP(I1276/2,0)+12500,IF(I1276&lt;=100000,ROUNDUP(I1276/4,0)+25000,50000)))),MAX(IF(I1276&lt;=0,0,IF(I1276&lt;=25000,I1276,IF(I1276&lt;=50000,ROUNDUP(I1276/2,0)+12500,IF(I1276&lt;=100000,ROUNDUP(I1276/4,0)+25000,50000)))),MIN(IF(H1276&lt;=0,0,IF(H1276&lt;=20000,H1276,IF(H1276&lt;=40000,ROUNDUP(H1276/2,0)+10000,IF(H1276&lt;=80000,ROUNDUP(H1276/4,0)+20000,40000))))+IF(I1276&lt;=0,0,IF(I1276&lt;=25000,I1276,IF(I1276&lt;=50000,ROUNDUP(I1276/2,0)+12500,IF(I1276&lt;=100000,ROUNDUP(I1276/4,0)+25000,50000)))),40000))))</f>
        <v/>
      </c>
      <c r="R1276" s="18">
        <f>MIN(120000,O1276+P1276+Q1276)</f>
        <v/>
      </c>
      <c r="S1276" s="18">
        <f>IF(F1276&lt;=0,IF(E1276&lt;=0,0,IF(E1276&lt;=12000,E1276,IF(E1276&lt;=32000,ROUNDUP(E1276/2,0)+6000,IF(E1276&lt;=56000,ROUNDUP(E1276/4,0)+14000,28000)))),IF(E1276&lt;=0,IF(F1276&lt;=0,0,IF(F1276&lt;=15000,F1276,IF(F1276&lt;=40000,ROUNDUP(F1276/2,0)+7500,IF(F1276&lt;=70000,ROUNDUP(F1276/4,0)+17500,35000)))),MAX(IF(F1276&lt;=0,0,IF(F1276&lt;=15000,F1276,IF(F1276&lt;=40000,ROUNDUP(F1276/2,0)+7500,IF(F1276&lt;=70000,ROUNDUP(F1276/4,0)+17500,35000)))),MIN(IF(E1276&lt;=0,0,IF(E1276&lt;=12000,E1276,IF(E1276&lt;=32000,ROUNDUP(E1276/2,0)+6000,IF(E1276&lt;=56000,ROUNDUP(E1276/4,0)+14000,28000))))+IF(F1276&lt;=0,0,IF(F1276&lt;=15000,F1276,IF(F1276&lt;=40000,ROUNDUP(F1276/2,0)+7500,IF(F1276&lt;=70000,ROUNDUP(F1276/4,0)+17500,35000)))),28000))))</f>
        <v/>
      </c>
      <c r="T1276" s="18">
        <f>IF(G1276&lt;=0,0,IF(G1276&lt;=12000,G1276,IF(G1276&lt;=32000,ROUNDUP(G1276/2,0)+6000,IF(G1276&lt;=56000,ROUNDUP(G1276/4,0)+14000,28000))))</f>
        <v/>
      </c>
      <c r="U1276" s="18">
        <f>IF(I1276&lt;=0,IF(H1276&lt;=0,0,IF(H1276&lt;=12000,H1276,IF(H1276&lt;=32000,ROUNDUP(H1276/2,0)+6000,IF(H1276&lt;=56000,ROUNDUP(H1276/4,0)+14000,28000)))),IF(H1276&lt;=0,IF(I1276&lt;=0,0,IF(I1276&lt;=15000,I1276,IF(I1276&lt;=40000,ROUNDUP(I1276/2,0)+7500,IF(I1276&lt;=70000,ROUNDUP(I1276/4,0)+17500,35000)))),MAX(IF(I1276&lt;=0,0,IF(I1276&lt;=15000,I1276,IF(I1276&lt;=40000,ROUNDUP(I1276/2,0)+7500,IF(I1276&lt;=70000,ROUNDUP(I1276/4,0)+17500,35000)))),MIN(IF(H1276&lt;=0,0,IF(H1276&lt;=12000,H1276,IF(H1276&lt;=32000,ROUNDUP(H1276/2,0)+6000,IF(H1276&lt;=56000,ROUNDUP(H1276/4,0)+14000,28000))))+IF(I1276&lt;=0,0,IF(I1276&lt;=15000,I1276,IF(I1276&lt;=40000,ROUNDUP(I1276/2,0)+7500,IF(I1276&lt;=70000,ROUNDUP(I1276/4,0)+17500,35000)))),28000))))</f>
        <v/>
      </c>
      <c r="V1276" s="18">
        <f>MIN(70000,S1276+T1276+U1276)</f>
        <v/>
      </c>
      <c r="W1276" s="18">
        <f>MAX(0,ROUNDDOWN(M1276-J1276-N1276-K1276-0,-3))</f>
        <v/>
      </c>
      <c r="X1276" s="18">
        <f>MAX(0,ROUNDDOWN(M1276-J1276-N1276-K1276-R1276,-3))</f>
        <v/>
      </c>
      <c r="Y1276" s="18">
        <f>IF(W1276&lt;=0,0,ROUNDDOWN((W1276*LOOKUP(W1276,{0,1950001,3300001,6950001,9000001,18000001,40000001},{0.05,0.1,0.2,0.23,0.33,0.4,0.45})-LOOKUP(W1276,{0,1950001,3300001,6950001,9000001,18000001,40000001},{0,97500,427500,636000,1536000,2796000,4796000}))*1.021,-2))</f>
        <v/>
      </c>
      <c r="Z1276" s="18">
        <f>IF(X1276&lt;=0,0,ROUNDDOWN((X1276*LOOKUP(X1276,{0,1950001,3300001,6950001,9000001,18000001,40000001},{0.05,0.1,0.2,0.23,0.33,0.4,0.45})-LOOKUP(X1276,{0,1950001,3300001,6950001,9000001,18000001,40000001},{0,97500,427500,636000,1536000,2796000,4796000}))*1.021,-2))</f>
        <v/>
      </c>
      <c r="AA1276" s="18">
        <f>MAX(0,ROUNDDOWN(M1276-J1276-430000-L1276-0,-3))</f>
        <v/>
      </c>
      <c r="AB1276" s="18">
        <f>MAX(0,ROUNDDOWN(M1276-J1276-430000-L1276-V1276,-3))</f>
        <v/>
      </c>
      <c r="AC1276" s="18">
        <f>IF(M1276&lt;=450000,0,MAX(0,ROUNDDOWN(AA1276*0.06-MIN(50000,AA1276)*0.03,-2))+MAX(0,ROUNDDOWN(AA1276*0.04-MIN(50000,AA1276)*0.02,-2)))</f>
        <v/>
      </c>
      <c r="AD1276" s="18">
        <f>IF(M1276&lt;=450000,0,MAX(0,ROUNDDOWN(AB1276*0.06-MIN(50000,AB1276)*0.03,-2))+MAX(0,ROUNDDOWN(AB1276*0.04-MIN(50000,AB1276)*0.02,-2)))</f>
        <v/>
      </c>
      <c r="AE1276" s="18">
        <f>Y1276-Z1276</f>
        <v/>
      </c>
      <c r="AF1276" s="18">
        <f>AC1276-AD1276</f>
        <v/>
      </c>
      <c r="AG1276" s="18">
        <f>AE1276+AF1276</f>
        <v/>
      </c>
      <c r="AH1276" s="20">
        <f>IF(W1276&lt;=0,0,LOOKUP(W1276,{0,1950001,3300001,6950001,9000001,18000001,40000001},{0.05,0.1,0.2,0.23,0.33,0.4,0.45}))</f>
        <v/>
      </c>
    </row>
    <row r="1277">
      <c r="A1277" t="inlineStr">
        <is>
          <t>1万円刻み 特例あり一般12万円</t>
        </is>
      </c>
      <c r="B1277" s="18">
        <f>'4_1万円刻み'!$A$399</f>
        <v/>
      </c>
      <c r="C1277" s="19" t="n">
        <v>2026</v>
      </c>
      <c r="D1277" t="inlineStr">
        <is>
          <t>はい</t>
        </is>
      </c>
      <c r="E1277" s="18" t="n">
        <v>120000</v>
      </c>
      <c r="F1277" s="18" t="n">
        <v>0</v>
      </c>
      <c r="G1277" s="18" t="n">
        <v>0</v>
      </c>
      <c r="H1277" s="18" t="n">
        <v>0</v>
      </c>
      <c r="I1277" s="18" t="n">
        <v>0</v>
      </c>
      <c r="J1277" s="18">
        <f>ROUND(MIN(B1277/12,650000)*12*0.0915+MIN(B1277/12,1390000)*12*(0.0504+0)+B1277*0.005,0)</f>
        <v/>
      </c>
      <c r="K1277" s="18" t="n">
        <v>0</v>
      </c>
      <c r="L1277" s="18" t="n">
        <v>0</v>
      </c>
      <c r="M1277" s="18">
        <f>ROUND(IF(C1277&gt;=2026,IF(B1277&lt;741000,0,IF(B1277&lt;2191000,B1277-740000,IF(B1277&lt;2193000,1451000,IF(B1277&lt;2196000,1453000,IF(B1277&lt;2200000,1456000,IF(B1277&lt;3600000,ROUNDDOWN(B1277/4,-3)*2.8-80000,IF(B1277&lt;6600000,ROUNDDOWN(B1277/4,-3)*3.2-440000,IF(B1277&lt;8500000,ROUNDDOWN(B1277*0.9,0)-1100000,B1277-1950000)))))))),IF(B1277&lt;651000,0,IF(B1277&lt;1900000,B1277-650000,IF(B1277&lt;3600000,ROUNDDOWN(B1277/4,-3)*2.8-80000,IF(B1277&lt;6600000,ROUNDDOWN(B1277/4,-3)*3.2-440000,IF(B1277&lt;8500000,ROUNDDOWN(B1277*0.9,0)-1100000,B1277-1950000)))))),0)</f>
        <v/>
      </c>
      <c r="N1277" s="18">
        <f>IF(M1277&gt;23500000,NA(),IF(C1277&gt;=2026,IF(M1277&lt;=4890000,1040000,IF(M1277&lt;=6550000,670000,620000)),IF(M1277&lt;=1320000,950000,IF(M1277&lt;=3360000,880000,IF(M1277&lt;=4890000,680000,IF(M1277&lt;=6550000,630000,580000))))))</f>
        <v/>
      </c>
      <c r="O1277" s="18">
        <f>IF(F1277&lt;=0,IF(AND(D1277="はい",C1277&gt;=2026,C1277&lt;=2027),IF(E1277&lt;=0,0,IF(E1277&lt;=30000,E1277,IF(E1277&lt;=60000,ROUNDUP(E1277/2,0)+15000,IF(E1277&lt;=120000,ROUNDUP(E1277/4,0)+30000,60000)))),IF(E1277&lt;=0,0,IF(E1277&lt;=20000,E1277,IF(E1277&lt;=40000,ROUNDUP(E1277/2,0)+10000,IF(E1277&lt;=80000,ROUNDUP(E1277/4,0)+20000,40000))))),IF(E1277&lt;=0,IF(F1277&lt;=0,0,IF(F1277&lt;=25000,F1277,IF(F1277&lt;=50000,ROUNDUP(F1277/2,0)+12500,IF(F1277&lt;=100000,ROUNDUP(F1277/4,0)+25000,50000)))),MAX(IF(F1277&lt;=0,0,IF(F1277&lt;=25000,F1277,IF(F1277&lt;=50000,ROUNDUP(F1277/2,0)+12500,IF(F1277&lt;=100000,ROUNDUP(F1277/4,0)+25000,50000)))),MIN(IF(AND(D1277="はい",C1277&gt;=2026,C1277&lt;=2027),IF(E1277&lt;=0,0,IF(E1277&lt;=30000,E1277,IF(E1277&lt;=60000,ROUNDUP(E1277/2,0)+15000,IF(E1277&lt;=120000,ROUNDUP(E1277/4,0)+30000,60000)))),IF(E1277&lt;=0,0,IF(E1277&lt;=20000,E1277,IF(E1277&lt;=40000,ROUNDUP(E1277/2,0)+10000,IF(E1277&lt;=80000,ROUNDUP(E1277/4,0)+20000,40000)))))+IF(F1277&lt;=0,0,IF(F1277&lt;=25000,F1277,IF(F1277&lt;=50000,ROUNDUP(F1277/2,0)+12500,IF(F1277&lt;=100000,ROUNDUP(F1277/4,0)+25000,50000)))),IF(AND(D1277="はい",C1277&gt;=2026,C1277&lt;=2027),60000,40000)))))</f>
        <v/>
      </c>
      <c r="P1277" s="18">
        <f>IF(G1277&lt;=0,0,IF(G1277&lt;=20000,G1277,IF(G1277&lt;=40000,ROUNDUP(G1277/2,0)+10000,IF(G1277&lt;=80000,ROUNDUP(G1277/4,0)+20000,40000))))</f>
        <v/>
      </c>
      <c r="Q1277" s="18">
        <f>IF(I1277&lt;=0,IF(H1277&lt;=0,0,IF(H1277&lt;=20000,H1277,IF(H1277&lt;=40000,ROUNDUP(H1277/2,0)+10000,IF(H1277&lt;=80000,ROUNDUP(H1277/4,0)+20000,40000)))),IF(H1277&lt;=0,IF(I1277&lt;=0,0,IF(I1277&lt;=25000,I1277,IF(I1277&lt;=50000,ROUNDUP(I1277/2,0)+12500,IF(I1277&lt;=100000,ROUNDUP(I1277/4,0)+25000,50000)))),MAX(IF(I1277&lt;=0,0,IF(I1277&lt;=25000,I1277,IF(I1277&lt;=50000,ROUNDUP(I1277/2,0)+12500,IF(I1277&lt;=100000,ROUNDUP(I1277/4,0)+25000,50000)))),MIN(IF(H1277&lt;=0,0,IF(H1277&lt;=20000,H1277,IF(H1277&lt;=40000,ROUNDUP(H1277/2,0)+10000,IF(H1277&lt;=80000,ROUNDUP(H1277/4,0)+20000,40000))))+IF(I1277&lt;=0,0,IF(I1277&lt;=25000,I1277,IF(I1277&lt;=50000,ROUNDUP(I1277/2,0)+12500,IF(I1277&lt;=100000,ROUNDUP(I1277/4,0)+25000,50000)))),40000))))</f>
        <v/>
      </c>
      <c r="R1277" s="18">
        <f>MIN(120000,O1277+P1277+Q1277)</f>
        <v/>
      </c>
      <c r="S1277" s="18">
        <f>IF(F1277&lt;=0,IF(E1277&lt;=0,0,IF(E1277&lt;=12000,E1277,IF(E1277&lt;=32000,ROUNDUP(E1277/2,0)+6000,IF(E1277&lt;=56000,ROUNDUP(E1277/4,0)+14000,28000)))),IF(E1277&lt;=0,IF(F1277&lt;=0,0,IF(F1277&lt;=15000,F1277,IF(F1277&lt;=40000,ROUNDUP(F1277/2,0)+7500,IF(F1277&lt;=70000,ROUNDUP(F1277/4,0)+17500,35000)))),MAX(IF(F1277&lt;=0,0,IF(F1277&lt;=15000,F1277,IF(F1277&lt;=40000,ROUNDUP(F1277/2,0)+7500,IF(F1277&lt;=70000,ROUNDUP(F1277/4,0)+17500,35000)))),MIN(IF(E1277&lt;=0,0,IF(E1277&lt;=12000,E1277,IF(E1277&lt;=32000,ROUNDUP(E1277/2,0)+6000,IF(E1277&lt;=56000,ROUNDUP(E1277/4,0)+14000,28000))))+IF(F1277&lt;=0,0,IF(F1277&lt;=15000,F1277,IF(F1277&lt;=40000,ROUNDUP(F1277/2,0)+7500,IF(F1277&lt;=70000,ROUNDUP(F1277/4,0)+17500,35000)))),28000))))</f>
        <v/>
      </c>
      <c r="T1277" s="18">
        <f>IF(G1277&lt;=0,0,IF(G1277&lt;=12000,G1277,IF(G1277&lt;=32000,ROUNDUP(G1277/2,0)+6000,IF(G1277&lt;=56000,ROUNDUP(G1277/4,0)+14000,28000))))</f>
        <v/>
      </c>
      <c r="U1277" s="18">
        <f>IF(I1277&lt;=0,IF(H1277&lt;=0,0,IF(H1277&lt;=12000,H1277,IF(H1277&lt;=32000,ROUNDUP(H1277/2,0)+6000,IF(H1277&lt;=56000,ROUNDUP(H1277/4,0)+14000,28000)))),IF(H1277&lt;=0,IF(I1277&lt;=0,0,IF(I1277&lt;=15000,I1277,IF(I1277&lt;=40000,ROUNDUP(I1277/2,0)+7500,IF(I1277&lt;=70000,ROUNDUP(I1277/4,0)+17500,35000)))),MAX(IF(I1277&lt;=0,0,IF(I1277&lt;=15000,I1277,IF(I1277&lt;=40000,ROUNDUP(I1277/2,0)+7500,IF(I1277&lt;=70000,ROUNDUP(I1277/4,0)+17500,35000)))),MIN(IF(H1277&lt;=0,0,IF(H1277&lt;=12000,H1277,IF(H1277&lt;=32000,ROUNDUP(H1277/2,0)+6000,IF(H1277&lt;=56000,ROUNDUP(H1277/4,0)+14000,28000))))+IF(I1277&lt;=0,0,IF(I1277&lt;=15000,I1277,IF(I1277&lt;=40000,ROUNDUP(I1277/2,0)+7500,IF(I1277&lt;=70000,ROUNDUP(I1277/4,0)+17500,35000)))),28000))))</f>
        <v/>
      </c>
      <c r="V1277" s="18">
        <f>MIN(70000,S1277+T1277+U1277)</f>
        <v/>
      </c>
      <c r="W1277" s="18">
        <f>MAX(0,ROUNDDOWN(M1277-J1277-N1277-K1277-0,-3))</f>
        <v/>
      </c>
      <c r="X1277" s="18">
        <f>MAX(0,ROUNDDOWN(M1277-J1277-N1277-K1277-R1277,-3))</f>
        <v/>
      </c>
      <c r="Y1277" s="18">
        <f>IF(W1277&lt;=0,0,ROUNDDOWN((W1277*LOOKUP(W1277,{0,1950001,3300001,6950001,9000001,18000001,40000001},{0.05,0.1,0.2,0.23,0.33,0.4,0.45})-LOOKUP(W1277,{0,1950001,3300001,6950001,9000001,18000001,40000001},{0,97500,427500,636000,1536000,2796000,4796000}))*1.021,-2))</f>
        <v/>
      </c>
      <c r="Z1277" s="18">
        <f>IF(X1277&lt;=0,0,ROUNDDOWN((X1277*LOOKUP(X1277,{0,1950001,3300001,6950001,9000001,18000001,40000001},{0.05,0.1,0.2,0.23,0.33,0.4,0.45})-LOOKUP(X1277,{0,1950001,3300001,6950001,9000001,18000001,40000001},{0,97500,427500,636000,1536000,2796000,4796000}))*1.021,-2))</f>
        <v/>
      </c>
      <c r="AA1277" s="18">
        <f>MAX(0,ROUNDDOWN(M1277-J1277-430000-L1277-0,-3))</f>
        <v/>
      </c>
      <c r="AB1277" s="18">
        <f>MAX(0,ROUNDDOWN(M1277-J1277-430000-L1277-V1277,-3))</f>
        <v/>
      </c>
      <c r="AC1277" s="18">
        <f>IF(M1277&lt;=450000,0,MAX(0,ROUNDDOWN(AA1277*0.06-MIN(50000,AA1277)*0.03,-2))+MAX(0,ROUNDDOWN(AA1277*0.04-MIN(50000,AA1277)*0.02,-2)))</f>
        <v/>
      </c>
      <c r="AD1277" s="18">
        <f>IF(M1277&lt;=450000,0,MAX(0,ROUNDDOWN(AB1277*0.06-MIN(50000,AB1277)*0.03,-2))+MAX(0,ROUNDDOWN(AB1277*0.04-MIN(50000,AB1277)*0.02,-2)))</f>
        <v/>
      </c>
      <c r="AE1277" s="18">
        <f>Y1277-Z1277</f>
        <v/>
      </c>
      <c r="AF1277" s="18">
        <f>AC1277-AD1277</f>
        <v/>
      </c>
      <c r="AG1277" s="18">
        <f>AE1277+AF1277</f>
        <v/>
      </c>
      <c r="AH1277" s="20">
        <f>IF(W1277&lt;=0,0,LOOKUP(W1277,{0,1950001,3300001,6950001,9000001,18000001,40000001},{0.05,0.1,0.2,0.23,0.33,0.4,0.45}))</f>
        <v/>
      </c>
    </row>
    <row r="1278">
      <c r="A1278" t="inlineStr">
        <is>
          <t>1万円刻み 3区分8万円ずつ</t>
        </is>
      </c>
      <c r="B1278" s="18">
        <f>'4_1万円刻み'!$A$400</f>
        <v/>
      </c>
      <c r="C1278" s="19" t="n">
        <v>2026</v>
      </c>
      <c r="D1278" t="inlineStr">
        <is>
          <t>いいえ</t>
        </is>
      </c>
      <c r="E1278" s="18" t="n">
        <v>80000</v>
      </c>
      <c r="F1278" s="18" t="n">
        <v>0</v>
      </c>
      <c r="G1278" s="18" t="n">
        <v>80000</v>
      </c>
      <c r="H1278" s="18" t="n">
        <v>80000</v>
      </c>
      <c r="I1278" s="18" t="n">
        <v>0</v>
      </c>
      <c r="J1278" s="18">
        <f>ROUND(MIN(B1278/12,650000)*12*0.0915+MIN(B1278/12,1390000)*12*(0.0504+0)+B1278*0.005,0)</f>
        <v/>
      </c>
      <c r="K1278" s="18" t="n">
        <v>0</v>
      </c>
      <c r="L1278" s="18" t="n">
        <v>0</v>
      </c>
      <c r="M1278" s="18">
        <f>ROUND(IF(C1278&gt;=2026,IF(B1278&lt;741000,0,IF(B1278&lt;2191000,B1278-740000,IF(B1278&lt;2193000,1451000,IF(B1278&lt;2196000,1453000,IF(B1278&lt;2200000,1456000,IF(B1278&lt;3600000,ROUNDDOWN(B1278/4,-3)*2.8-80000,IF(B1278&lt;6600000,ROUNDDOWN(B1278/4,-3)*3.2-440000,IF(B1278&lt;8500000,ROUNDDOWN(B1278*0.9,0)-1100000,B1278-1950000)))))))),IF(B1278&lt;651000,0,IF(B1278&lt;1900000,B1278-650000,IF(B1278&lt;3600000,ROUNDDOWN(B1278/4,-3)*2.8-80000,IF(B1278&lt;6600000,ROUNDDOWN(B1278/4,-3)*3.2-440000,IF(B1278&lt;8500000,ROUNDDOWN(B1278*0.9,0)-1100000,B1278-1950000)))))),0)</f>
        <v/>
      </c>
      <c r="N1278" s="18">
        <f>IF(M1278&gt;23500000,NA(),IF(C1278&gt;=2026,IF(M1278&lt;=4890000,1040000,IF(M1278&lt;=6550000,670000,620000)),IF(M1278&lt;=1320000,950000,IF(M1278&lt;=3360000,880000,IF(M1278&lt;=4890000,680000,IF(M1278&lt;=6550000,630000,580000))))))</f>
        <v/>
      </c>
      <c r="O1278" s="18">
        <f>IF(F1278&lt;=0,IF(AND(D1278="はい",C1278&gt;=2026,C1278&lt;=2027),IF(E1278&lt;=0,0,IF(E1278&lt;=30000,E1278,IF(E1278&lt;=60000,ROUNDUP(E1278/2,0)+15000,IF(E1278&lt;=120000,ROUNDUP(E1278/4,0)+30000,60000)))),IF(E1278&lt;=0,0,IF(E1278&lt;=20000,E1278,IF(E1278&lt;=40000,ROUNDUP(E1278/2,0)+10000,IF(E1278&lt;=80000,ROUNDUP(E1278/4,0)+20000,40000))))),IF(E1278&lt;=0,IF(F1278&lt;=0,0,IF(F1278&lt;=25000,F1278,IF(F1278&lt;=50000,ROUNDUP(F1278/2,0)+12500,IF(F1278&lt;=100000,ROUNDUP(F1278/4,0)+25000,50000)))),MAX(IF(F1278&lt;=0,0,IF(F1278&lt;=25000,F1278,IF(F1278&lt;=50000,ROUNDUP(F1278/2,0)+12500,IF(F1278&lt;=100000,ROUNDUP(F1278/4,0)+25000,50000)))),MIN(IF(AND(D1278="はい",C1278&gt;=2026,C1278&lt;=2027),IF(E1278&lt;=0,0,IF(E1278&lt;=30000,E1278,IF(E1278&lt;=60000,ROUNDUP(E1278/2,0)+15000,IF(E1278&lt;=120000,ROUNDUP(E1278/4,0)+30000,60000)))),IF(E1278&lt;=0,0,IF(E1278&lt;=20000,E1278,IF(E1278&lt;=40000,ROUNDUP(E1278/2,0)+10000,IF(E1278&lt;=80000,ROUNDUP(E1278/4,0)+20000,40000)))))+IF(F1278&lt;=0,0,IF(F1278&lt;=25000,F1278,IF(F1278&lt;=50000,ROUNDUP(F1278/2,0)+12500,IF(F1278&lt;=100000,ROUNDUP(F1278/4,0)+25000,50000)))),IF(AND(D1278="はい",C1278&gt;=2026,C1278&lt;=2027),60000,40000)))))</f>
        <v/>
      </c>
      <c r="P1278" s="18">
        <f>IF(G1278&lt;=0,0,IF(G1278&lt;=20000,G1278,IF(G1278&lt;=40000,ROUNDUP(G1278/2,0)+10000,IF(G1278&lt;=80000,ROUNDUP(G1278/4,0)+20000,40000))))</f>
        <v/>
      </c>
      <c r="Q1278" s="18">
        <f>IF(I1278&lt;=0,IF(H1278&lt;=0,0,IF(H1278&lt;=20000,H1278,IF(H1278&lt;=40000,ROUNDUP(H1278/2,0)+10000,IF(H1278&lt;=80000,ROUNDUP(H1278/4,0)+20000,40000)))),IF(H1278&lt;=0,IF(I1278&lt;=0,0,IF(I1278&lt;=25000,I1278,IF(I1278&lt;=50000,ROUNDUP(I1278/2,0)+12500,IF(I1278&lt;=100000,ROUNDUP(I1278/4,0)+25000,50000)))),MAX(IF(I1278&lt;=0,0,IF(I1278&lt;=25000,I1278,IF(I1278&lt;=50000,ROUNDUP(I1278/2,0)+12500,IF(I1278&lt;=100000,ROUNDUP(I1278/4,0)+25000,50000)))),MIN(IF(H1278&lt;=0,0,IF(H1278&lt;=20000,H1278,IF(H1278&lt;=40000,ROUNDUP(H1278/2,0)+10000,IF(H1278&lt;=80000,ROUNDUP(H1278/4,0)+20000,40000))))+IF(I1278&lt;=0,0,IF(I1278&lt;=25000,I1278,IF(I1278&lt;=50000,ROUNDUP(I1278/2,0)+12500,IF(I1278&lt;=100000,ROUNDUP(I1278/4,0)+25000,50000)))),40000))))</f>
        <v/>
      </c>
      <c r="R1278" s="18">
        <f>MIN(120000,O1278+P1278+Q1278)</f>
        <v/>
      </c>
      <c r="S1278" s="18">
        <f>IF(F1278&lt;=0,IF(E1278&lt;=0,0,IF(E1278&lt;=12000,E1278,IF(E1278&lt;=32000,ROUNDUP(E1278/2,0)+6000,IF(E1278&lt;=56000,ROUNDUP(E1278/4,0)+14000,28000)))),IF(E1278&lt;=0,IF(F1278&lt;=0,0,IF(F1278&lt;=15000,F1278,IF(F1278&lt;=40000,ROUNDUP(F1278/2,0)+7500,IF(F1278&lt;=70000,ROUNDUP(F1278/4,0)+17500,35000)))),MAX(IF(F1278&lt;=0,0,IF(F1278&lt;=15000,F1278,IF(F1278&lt;=40000,ROUNDUP(F1278/2,0)+7500,IF(F1278&lt;=70000,ROUNDUP(F1278/4,0)+17500,35000)))),MIN(IF(E1278&lt;=0,0,IF(E1278&lt;=12000,E1278,IF(E1278&lt;=32000,ROUNDUP(E1278/2,0)+6000,IF(E1278&lt;=56000,ROUNDUP(E1278/4,0)+14000,28000))))+IF(F1278&lt;=0,0,IF(F1278&lt;=15000,F1278,IF(F1278&lt;=40000,ROUNDUP(F1278/2,0)+7500,IF(F1278&lt;=70000,ROUNDUP(F1278/4,0)+17500,35000)))),28000))))</f>
        <v/>
      </c>
      <c r="T1278" s="18">
        <f>IF(G1278&lt;=0,0,IF(G1278&lt;=12000,G1278,IF(G1278&lt;=32000,ROUNDUP(G1278/2,0)+6000,IF(G1278&lt;=56000,ROUNDUP(G1278/4,0)+14000,28000))))</f>
        <v/>
      </c>
      <c r="U1278" s="18">
        <f>IF(I1278&lt;=0,IF(H1278&lt;=0,0,IF(H1278&lt;=12000,H1278,IF(H1278&lt;=32000,ROUNDUP(H1278/2,0)+6000,IF(H1278&lt;=56000,ROUNDUP(H1278/4,0)+14000,28000)))),IF(H1278&lt;=0,IF(I1278&lt;=0,0,IF(I1278&lt;=15000,I1278,IF(I1278&lt;=40000,ROUNDUP(I1278/2,0)+7500,IF(I1278&lt;=70000,ROUNDUP(I1278/4,0)+17500,35000)))),MAX(IF(I1278&lt;=0,0,IF(I1278&lt;=15000,I1278,IF(I1278&lt;=40000,ROUNDUP(I1278/2,0)+7500,IF(I1278&lt;=70000,ROUNDUP(I1278/4,0)+17500,35000)))),MIN(IF(H1278&lt;=0,0,IF(H1278&lt;=12000,H1278,IF(H1278&lt;=32000,ROUNDUP(H1278/2,0)+6000,IF(H1278&lt;=56000,ROUNDUP(H1278/4,0)+14000,28000))))+IF(I1278&lt;=0,0,IF(I1278&lt;=15000,I1278,IF(I1278&lt;=40000,ROUNDUP(I1278/2,0)+7500,IF(I1278&lt;=70000,ROUNDUP(I1278/4,0)+17500,35000)))),28000))))</f>
        <v/>
      </c>
      <c r="V1278" s="18">
        <f>MIN(70000,S1278+T1278+U1278)</f>
        <v/>
      </c>
      <c r="W1278" s="18">
        <f>MAX(0,ROUNDDOWN(M1278-J1278-N1278-K1278-0,-3))</f>
        <v/>
      </c>
      <c r="X1278" s="18">
        <f>MAX(0,ROUNDDOWN(M1278-J1278-N1278-K1278-R1278,-3))</f>
        <v/>
      </c>
      <c r="Y1278" s="18">
        <f>IF(W1278&lt;=0,0,ROUNDDOWN((W1278*LOOKUP(W1278,{0,1950001,3300001,6950001,9000001,18000001,40000001},{0.05,0.1,0.2,0.23,0.33,0.4,0.45})-LOOKUP(W1278,{0,1950001,3300001,6950001,9000001,18000001,40000001},{0,97500,427500,636000,1536000,2796000,4796000}))*1.021,-2))</f>
        <v/>
      </c>
      <c r="Z1278" s="18">
        <f>IF(X1278&lt;=0,0,ROUNDDOWN((X1278*LOOKUP(X1278,{0,1950001,3300001,6950001,9000001,18000001,40000001},{0.05,0.1,0.2,0.23,0.33,0.4,0.45})-LOOKUP(X1278,{0,1950001,3300001,6950001,9000001,18000001,40000001},{0,97500,427500,636000,1536000,2796000,4796000}))*1.021,-2))</f>
        <v/>
      </c>
      <c r="AA1278" s="18">
        <f>MAX(0,ROUNDDOWN(M1278-J1278-430000-L1278-0,-3))</f>
        <v/>
      </c>
      <c r="AB1278" s="18">
        <f>MAX(0,ROUNDDOWN(M1278-J1278-430000-L1278-V1278,-3))</f>
        <v/>
      </c>
      <c r="AC1278" s="18">
        <f>IF(M1278&lt;=450000,0,MAX(0,ROUNDDOWN(AA1278*0.06-MIN(50000,AA1278)*0.03,-2))+MAX(0,ROUNDDOWN(AA1278*0.04-MIN(50000,AA1278)*0.02,-2)))</f>
        <v/>
      </c>
      <c r="AD1278" s="18">
        <f>IF(M1278&lt;=450000,0,MAX(0,ROUNDDOWN(AB1278*0.06-MIN(50000,AB1278)*0.03,-2))+MAX(0,ROUNDDOWN(AB1278*0.04-MIN(50000,AB1278)*0.02,-2)))</f>
        <v/>
      </c>
      <c r="AE1278" s="18">
        <f>Y1278-Z1278</f>
        <v/>
      </c>
      <c r="AF1278" s="18">
        <f>AC1278-AD1278</f>
        <v/>
      </c>
      <c r="AG1278" s="18">
        <f>AE1278+AF1278</f>
        <v/>
      </c>
      <c r="AH1278" s="20">
        <f>IF(W1278&lt;=0,0,LOOKUP(W1278,{0,1950001,3300001,6950001,9000001,18000001,40000001},{0.05,0.1,0.2,0.23,0.33,0.4,0.45}))</f>
        <v/>
      </c>
    </row>
    <row r="1279">
      <c r="A1279" t="inlineStr">
        <is>
          <t>1万円刻み 一般8万円</t>
        </is>
      </c>
      <c r="B1279" s="18">
        <f>'4_1万円刻み'!$A$400</f>
        <v/>
      </c>
      <c r="C1279" s="19" t="n">
        <v>2026</v>
      </c>
      <c r="D1279" t="inlineStr">
        <is>
          <t>いいえ</t>
        </is>
      </c>
      <c r="E1279" s="18" t="n">
        <v>80000</v>
      </c>
      <c r="F1279" s="18" t="n">
        <v>0</v>
      </c>
      <c r="G1279" s="18" t="n">
        <v>0</v>
      </c>
      <c r="H1279" s="18" t="n">
        <v>0</v>
      </c>
      <c r="I1279" s="18" t="n">
        <v>0</v>
      </c>
      <c r="J1279" s="18">
        <f>ROUND(MIN(B1279/12,650000)*12*0.0915+MIN(B1279/12,1390000)*12*(0.0504+0)+B1279*0.005,0)</f>
        <v/>
      </c>
      <c r="K1279" s="18" t="n">
        <v>0</v>
      </c>
      <c r="L1279" s="18" t="n">
        <v>0</v>
      </c>
      <c r="M1279" s="18">
        <f>ROUND(IF(C1279&gt;=2026,IF(B1279&lt;741000,0,IF(B1279&lt;2191000,B1279-740000,IF(B1279&lt;2193000,1451000,IF(B1279&lt;2196000,1453000,IF(B1279&lt;2200000,1456000,IF(B1279&lt;3600000,ROUNDDOWN(B1279/4,-3)*2.8-80000,IF(B1279&lt;6600000,ROUNDDOWN(B1279/4,-3)*3.2-440000,IF(B1279&lt;8500000,ROUNDDOWN(B1279*0.9,0)-1100000,B1279-1950000)))))))),IF(B1279&lt;651000,0,IF(B1279&lt;1900000,B1279-650000,IF(B1279&lt;3600000,ROUNDDOWN(B1279/4,-3)*2.8-80000,IF(B1279&lt;6600000,ROUNDDOWN(B1279/4,-3)*3.2-440000,IF(B1279&lt;8500000,ROUNDDOWN(B1279*0.9,0)-1100000,B1279-1950000)))))),0)</f>
        <v/>
      </c>
      <c r="N1279" s="18">
        <f>IF(M1279&gt;23500000,NA(),IF(C1279&gt;=2026,IF(M1279&lt;=4890000,1040000,IF(M1279&lt;=6550000,670000,620000)),IF(M1279&lt;=1320000,950000,IF(M1279&lt;=3360000,880000,IF(M1279&lt;=4890000,680000,IF(M1279&lt;=6550000,630000,580000))))))</f>
        <v/>
      </c>
      <c r="O1279" s="18">
        <f>IF(F1279&lt;=0,IF(AND(D1279="はい",C1279&gt;=2026,C1279&lt;=2027),IF(E1279&lt;=0,0,IF(E1279&lt;=30000,E1279,IF(E1279&lt;=60000,ROUNDUP(E1279/2,0)+15000,IF(E1279&lt;=120000,ROUNDUP(E1279/4,0)+30000,60000)))),IF(E1279&lt;=0,0,IF(E1279&lt;=20000,E1279,IF(E1279&lt;=40000,ROUNDUP(E1279/2,0)+10000,IF(E1279&lt;=80000,ROUNDUP(E1279/4,0)+20000,40000))))),IF(E1279&lt;=0,IF(F1279&lt;=0,0,IF(F1279&lt;=25000,F1279,IF(F1279&lt;=50000,ROUNDUP(F1279/2,0)+12500,IF(F1279&lt;=100000,ROUNDUP(F1279/4,0)+25000,50000)))),MAX(IF(F1279&lt;=0,0,IF(F1279&lt;=25000,F1279,IF(F1279&lt;=50000,ROUNDUP(F1279/2,0)+12500,IF(F1279&lt;=100000,ROUNDUP(F1279/4,0)+25000,50000)))),MIN(IF(AND(D1279="はい",C1279&gt;=2026,C1279&lt;=2027),IF(E1279&lt;=0,0,IF(E1279&lt;=30000,E1279,IF(E1279&lt;=60000,ROUNDUP(E1279/2,0)+15000,IF(E1279&lt;=120000,ROUNDUP(E1279/4,0)+30000,60000)))),IF(E1279&lt;=0,0,IF(E1279&lt;=20000,E1279,IF(E1279&lt;=40000,ROUNDUP(E1279/2,0)+10000,IF(E1279&lt;=80000,ROUNDUP(E1279/4,0)+20000,40000)))))+IF(F1279&lt;=0,0,IF(F1279&lt;=25000,F1279,IF(F1279&lt;=50000,ROUNDUP(F1279/2,0)+12500,IF(F1279&lt;=100000,ROUNDUP(F1279/4,0)+25000,50000)))),IF(AND(D1279="はい",C1279&gt;=2026,C1279&lt;=2027),60000,40000)))))</f>
        <v/>
      </c>
      <c r="P1279" s="18">
        <f>IF(G1279&lt;=0,0,IF(G1279&lt;=20000,G1279,IF(G1279&lt;=40000,ROUNDUP(G1279/2,0)+10000,IF(G1279&lt;=80000,ROUNDUP(G1279/4,0)+20000,40000))))</f>
        <v/>
      </c>
      <c r="Q1279" s="18">
        <f>IF(I1279&lt;=0,IF(H1279&lt;=0,0,IF(H1279&lt;=20000,H1279,IF(H1279&lt;=40000,ROUNDUP(H1279/2,0)+10000,IF(H1279&lt;=80000,ROUNDUP(H1279/4,0)+20000,40000)))),IF(H1279&lt;=0,IF(I1279&lt;=0,0,IF(I1279&lt;=25000,I1279,IF(I1279&lt;=50000,ROUNDUP(I1279/2,0)+12500,IF(I1279&lt;=100000,ROUNDUP(I1279/4,0)+25000,50000)))),MAX(IF(I1279&lt;=0,0,IF(I1279&lt;=25000,I1279,IF(I1279&lt;=50000,ROUNDUP(I1279/2,0)+12500,IF(I1279&lt;=100000,ROUNDUP(I1279/4,0)+25000,50000)))),MIN(IF(H1279&lt;=0,0,IF(H1279&lt;=20000,H1279,IF(H1279&lt;=40000,ROUNDUP(H1279/2,0)+10000,IF(H1279&lt;=80000,ROUNDUP(H1279/4,0)+20000,40000))))+IF(I1279&lt;=0,0,IF(I1279&lt;=25000,I1279,IF(I1279&lt;=50000,ROUNDUP(I1279/2,0)+12500,IF(I1279&lt;=100000,ROUNDUP(I1279/4,0)+25000,50000)))),40000))))</f>
        <v/>
      </c>
      <c r="R1279" s="18">
        <f>MIN(120000,O1279+P1279+Q1279)</f>
        <v/>
      </c>
      <c r="S1279" s="18">
        <f>IF(F1279&lt;=0,IF(E1279&lt;=0,0,IF(E1279&lt;=12000,E1279,IF(E1279&lt;=32000,ROUNDUP(E1279/2,0)+6000,IF(E1279&lt;=56000,ROUNDUP(E1279/4,0)+14000,28000)))),IF(E1279&lt;=0,IF(F1279&lt;=0,0,IF(F1279&lt;=15000,F1279,IF(F1279&lt;=40000,ROUNDUP(F1279/2,0)+7500,IF(F1279&lt;=70000,ROUNDUP(F1279/4,0)+17500,35000)))),MAX(IF(F1279&lt;=0,0,IF(F1279&lt;=15000,F1279,IF(F1279&lt;=40000,ROUNDUP(F1279/2,0)+7500,IF(F1279&lt;=70000,ROUNDUP(F1279/4,0)+17500,35000)))),MIN(IF(E1279&lt;=0,0,IF(E1279&lt;=12000,E1279,IF(E1279&lt;=32000,ROUNDUP(E1279/2,0)+6000,IF(E1279&lt;=56000,ROUNDUP(E1279/4,0)+14000,28000))))+IF(F1279&lt;=0,0,IF(F1279&lt;=15000,F1279,IF(F1279&lt;=40000,ROUNDUP(F1279/2,0)+7500,IF(F1279&lt;=70000,ROUNDUP(F1279/4,0)+17500,35000)))),28000))))</f>
        <v/>
      </c>
      <c r="T1279" s="18">
        <f>IF(G1279&lt;=0,0,IF(G1279&lt;=12000,G1279,IF(G1279&lt;=32000,ROUNDUP(G1279/2,0)+6000,IF(G1279&lt;=56000,ROUNDUP(G1279/4,0)+14000,28000))))</f>
        <v/>
      </c>
      <c r="U1279" s="18">
        <f>IF(I1279&lt;=0,IF(H1279&lt;=0,0,IF(H1279&lt;=12000,H1279,IF(H1279&lt;=32000,ROUNDUP(H1279/2,0)+6000,IF(H1279&lt;=56000,ROUNDUP(H1279/4,0)+14000,28000)))),IF(H1279&lt;=0,IF(I1279&lt;=0,0,IF(I1279&lt;=15000,I1279,IF(I1279&lt;=40000,ROUNDUP(I1279/2,0)+7500,IF(I1279&lt;=70000,ROUNDUP(I1279/4,0)+17500,35000)))),MAX(IF(I1279&lt;=0,0,IF(I1279&lt;=15000,I1279,IF(I1279&lt;=40000,ROUNDUP(I1279/2,0)+7500,IF(I1279&lt;=70000,ROUNDUP(I1279/4,0)+17500,35000)))),MIN(IF(H1279&lt;=0,0,IF(H1279&lt;=12000,H1279,IF(H1279&lt;=32000,ROUNDUP(H1279/2,0)+6000,IF(H1279&lt;=56000,ROUNDUP(H1279/4,0)+14000,28000))))+IF(I1279&lt;=0,0,IF(I1279&lt;=15000,I1279,IF(I1279&lt;=40000,ROUNDUP(I1279/2,0)+7500,IF(I1279&lt;=70000,ROUNDUP(I1279/4,0)+17500,35000)))),28000))))</f>
        <v/>
      </c>
      <c r="V1279" s="18">
        <f>MIN(70000,S1279+T1279+U1279)</f>
        <v/>
      </c>
      <c r="W1279" s="18">
        <f>MAX(0,ROUNDDOWN(M1279-J1279-N1279-K1279-0,-3))</f>
        <v/>
      </c>
      <c r="X1279" s="18">
        <f>MAX(0,ROUNDDOWN(M1279-J1279-N1279-K1279-R1279,-3))</f>
        <v/>
      </c>
      <c r="Y1279" s="18">
        <f>IF(W1279&lt;=0,0,ROUNDDOWN((W1279*LOOKUP(W1279,{0,1950001,3300001,6950001,9000001,18000001,40000001},{0.05,0.1,0.2,0.23,0.33,0.4,0.45})-LOOKUP(W1279,{0,1950001,3300001,6950001,9000001,18000001,40000001},{0,97500,427500,636000,1536000,2796000,4796000}))*1.021,-2))</f>
        <v/>
      </c>
      <c r="Z1279" s="18">
        <f>IF(X1279&lt;=0,0,ROUNDDOWN((X1279*LOOKUP(X1279,{0,1950001,3300001,6950001,9000001,18000001,40000001},{0.05,0.1,0.2,0.23,0.33,0.4,0.45})-LOOKUP(X1279,{0,1950001,3300001,6950001,9000001,18000001,40000001},{0,97500,427500,636000,1536000,2796000,4796000}))*1.021,-2))</f>
        <v/>
      </c>
      <c r="AA1279" s="18">
        <f>MAX(0,ROUNDDOWN(M1279-J1279-430000-L1279-0,-3))</f>
        <v/>
      </c>
      <c r="AB1279" s="18">
        <f>MAX(0,ROUNDDOWN(M1279-J1279-430000-L1279-V1279,-3))</f>
        <v/>
      </c>
      <c r="AC1279" s="18">
        <f>IF(M1279&lt;=450000,0,MAX(0,ROUNDDOWN(AA1279*0.06-MIN(50000,AA1279)*0.03,-2))+MAX(0,ROUNDDOWN(AA1279*0.04-MIN(50000,AA1279)*0.02,-2)))</f>
        <v/>
      </c>
      <c r="AD1279" s="18">
        <f>IF(M1279&lt;=450000,0,MAX(0,ROUNDDOWN(AB1279*0.06-MIN(50000,AB1279)*0.03,-2))+MAX(0,ROUNDDOWN(AB1279*0.04-MIN(50000,AB1279)*0.02,-2)))</f>
        <v/>
      </c>
      <c r="AE1279" s="18">
        <f>Y1279-Z1279</f>
        <v/>
      </c>
      <c r="AF1279" s="18">
        <f>AC1279-AD1279</f>
        <v/>
      </c>
      <c r="AG1279" s="18">
        <f>AE1279+AF1279</f>
        <v/>
      </c>
      <c r="AH1279" s="20">
        <f>IF(W1279&lt;=0,0,LOOKUP(W1279,{0,1950001,3300001,6950001,9000001,18000001,40000001},{0.05,0.1,0.2,0.23,0.33,0.4,0.45}))</f>
        <v/>
      </c>
    </row>
    <row r="1280">
      <c r="A1280" t="inlineStr">
        <is>
          <t>1万円刻み 特例あり一般12万円</t>
        </is>
      </c>
      <c r="B1280" s="18">
        <f>'4_1万円刻み'!$A$400</f>
        <v/>
      </c>
      <c r="C1280" s="19" t="n">
        <v>2026</v>
      </c>
      <c r="D1280" t="inlineStr">
        <is>
          <t>はい</t>
        </is>
      </c>
      <c r="E1280" s="18" t="n">
        <v>120000</v>
      </c>
      <c r="F1280" s="18" t="n">
        <v>0</v>
      </c>
      <c r="G1280" s="18" t="n">
        <v>0</v>
      </c>
      <c r="H1280" s="18" t="n">
        <v>0</v>
      </c>
      <c r="I1280" s="18" t="n">
        <v>0</v>
      </c>
      <c r="J1280" s="18">
        <f>ROUND(MIN(B1280/12,650000)*12*0.0915+MIN(B1280/12,1390000)*12*(0.0504+0)+B1280*0.005,0)</f>
        <v/>
      </c>
      <c r="K1280" s="18" t="n">
        <v>0</v>
      </c>
      <c r="L1280" s="18" t="n">
        <v>0</v>
      </c>
      <c r="M1280" s="18">
        <f>ROUND(IF(C1280&gt;=2026,IF(B1280&lt;741000,0,IF(B1280&lt;2191000,B1280-740000,IF(B1280&lt;2193000,1451000,IF(B1280&lt;2196000,1453000,IF(B1280&lt;2200000,1456000,IF(B1280&lt;3600000,ROUNDDOWN(B1280/4,-3)*2.8-80000,IF(B1280&lt;6600000,ROUNDDOWN(B1280/4,-3)*3.2-440000,IF(B1280&lt;8500000,ROUNDDOWN(B1280*0.9,0)-1100000,B1280-1950000)))))))),IF(B1280&lt;651000,0,IF(B1280&lt;1900000,B1280-650000,IF(B1280&lt;3600000,ROUNDDOWN(B1280/4,-3)*2.8-80000,IF(B1280&lt;6600000,ROUNDDOWN(B1280/4,-3)*3.2-440000,IF(B1280&lt;8500000,ROUNDDOWN(B1280*0.9,0)-1100000,B1280-1950000)))))),0)</f>
        <v/>
      </c>
      <c r="N1280" s="18">
        <f>IF(M1280&gt;23500000,NA(),IF(C1280&gt;=2026,IF(M1280&lt;=4890000,1040000,IF(M1280&lt;=6550000,670000,620000)),IF(M1280&lt;=1320000,950000,IF(M1280&lt;=3360000,880000,IF(M1280&lt;=4890000,680000,IF(M1280&lt;=6550000,630000,580000))))))</f>
        <v/>
      </c>
      <c r="O1280" s="18">
        <f>IF(F1280&lt;=0,IF(AND(D1280="はい",C1280&gt;=2026,C1280&lt;=2027),IF(E1280&lt;=0,0,IF(E1280&lt;=30000,E1280,IF(E1280&lt;=60000,ROUNDUP(E1280/2,0)+15000,IF(E1280&lt;=120000,ROUNDUP(E1280/4,0)+30000,60000)))),IF(E1280&lt;=0,0,IF(E1280&lt;=20000,E1280,IF(E1280&lt;=40000,ROUNDUP(E1280/2,0)+10000,IF(E1280&lt;=80000,ROUNDUP(E1280/4,0)+20000,40000))))),IF(E1280&lt;=0,IF(F1280&lt;=0,0,IF(F1280&lt;=25000,F1280,IF(F1280&lt;=50000,ROUNDUP(F1280/2,0)+12500,IF(F1280&lt;=100000,ROUNDUP(F1280/4,0)+25000,50000)))),MAX(IF(F1280&lt;=0,0,IF(F1280&lt;=25000,F1280,IF(F1280&lt;=50000,ROUNDUP(F1280/2,0)+12500,IF(F1280&lt;=100000,ROUNDUP(F1280/4,0)+25000,50000)))),MIN(IF(AND(D1280="はい",C1280&gt;=2026,C1280&lt;=2027),IF(E1280&lt;=0,0,IF(E1280&lt;=30000,E1280,IF(E1280&lt;=60000,ROUNDUP(E1280/2,0)+15000,IF(E1280&lt;=120000,ROUNDUP(E1280/4,0)+30000,60000)))),IF(E1280&lt;=0,0,IF(E1280&lt;=20000,E1280,IF(E1280&lt;=40000,ROUNDUP(E1280/2,0)+10000,IF(E1280&lt;=80000,ROUNDUP(E1280/4,0)+20000,40000)))))+IF(F1280&lt;=0,0,IF(F1280&lt;=25000,F1280,IF(F1280&lt;=50000,ROUNDUP(F1280/2,0)+12500,IF(F1280&lt;=100000,ROUNDUP(F1280/4,0)+25000,50000)))),IF(AND(D1280="はい",C1280&gt;=2026,C1280&lt;=2027),60000,40000)))))</f>
        <v/>
      </c>
      <c r="P1280" s="18">
        <f>IF(G1280&lt;=0,0,IF(G1280&lt;=20000,G1280,IF(G1280&lt;=40000,ROUNDUP(G1280/2,0)+10000,IF(G1280&lt;=80000,ROUNDUP(G1280/4,0)+20000,40000))))</f>
        <v/>
      </c>
      <c r="Q1280" s="18">
        <f>IF(I1280&lt;=0,IF(H1280&lt;=0,0,IF(H1280&lt;=20000,H1280,IF(H1280&lt;=40000,ROUNDUP(H1280/2,0)+10000,IF(H1280&lt;=80000,ROUNDUP(H1280/4,0)+20000,40000)))),IF(H1280&lt;=0,IF(I1280&lt;=0,0,IF(I1280&lt;=25000,I1280,IF(I1280&lt;=50000,ROUNDUP(I1280/2,0)+12500,IF(I1280&lt;=100000,ROUNDUP(I1280/4,0)+25000,50000)))),MAX(IF(I1280&lt;=0,0,IF(I1280&lt;=25000,I1280,IF(I1280&lt;=50000,ROUNDUP(I1280/2,0)+12500,IF(I1280&lt;=100000,ROUNDUP(I1280/4,0)+25000,50000)))),MIN(IF(H1280&lt;=0,0,IF(H1280&lt;=20000,H1280,IF(H1280&lt;=40000,ROUNDUP(H1280/2,0)+10000,IF(H1280&lt;=80000,ROUNDUP(H1280/4,0)+20000,40000))))+IF(I1280&lt;=0,0,IF(I1280&lt;=25000,I1280,IF(I1280&lt;=50000,ROUNDUP(I1280/2,0)+12500,IF(I1280&lt;=100000,ROUNDUP(I1280/4,0)+25000,50000)))),40000))))</f>
        <v/>
      </c>
      <c r="R1280" s="18">
        <f>MIN(120000,O1280+P1280+Q1280)</f>
        <v/>
      </c>
      <c r="S1280" s="18">
        <f>IF(F1280&lt;=0,IF(E1280&lt;=0,0,IF(E1280&lt;=12000,E1280,IF(E1280&lt;=32000,ROUNDUP(E1280/2,0)+6000,IF(E1280&lt;=56000,ROUNDUP(E1280/4,0)+14000,28000)))),IF(E1280&lt;=0,IF(F1280&lt;=0,0,IF(F1280&lt;=15000,F1280,IF(F1280&lt;=40000,ROUNDUP(F1280/2,0)+7500,IF(F1280&lt;=70000,ROUNDUP(F1280/4,0)+17500,35000)))),MAX(IF(F1280&lt;=0,0,IF(F1280&lt;=15000,F1280,IF(F1280&lt;=40000,ROUNDUP(F1280/2,0)+7500,IF(F1280&lt;=70000,ROUNDUP(F1280/4,0)+17500,35000)))),MIN(IF(E1280&lt;=0,0,IF(E1280&lt;=12000,E1280,IF(E1280&lt;=32000,ROUNDUP(E1280/2,0)+6000,IF(E1280&lt;=56000,ROUNDUP(E1280/4,0)+14000,28000))))+IF(F1280&lt;=0,0,IF(F1280&lt;=15000,F1280,IF(F1280&lt;=40000,ROUNDUP(F1280/2,0)+7500,IF(F1280&lt;=70000,ROUNDUP(F1280/4,0)+17500,35000)))),28000))))</f>
        <v/>
      </c>
      <c r="T1280" s="18">
        <f>IF(G1280&lt;=0,0,IF(G1280&lt;=12000,G1280,IF(G1280&lt;=32000,ROUNDUP(G1280/2,0)+6000,IF(G1280&lt;=56000,ROUNDUP(G1280/4,0)+14000,28000))))</f>
        <v/>
      </c>
      <c r="U1280" s="18">
        <f>IF(I1280&lt;=0,IF(H1280&lt;=0,0,IF(H1280&lt;=12000,H1280,IF(H1280&lt;=32000,ROUNDUP(H1280/2,0)+6000,IF(H1280&lt;=56000,ROUNDUP(H1280/4,0)+14000,28000)))),IF(H1280&lt;=0,IF(I1280&lt;=0,0,IF(I1280&lt;=15000,I1280,IF(I1280&lt;=40000,ROUNDUP(I1280/2,0)+7500,IF(I1280&lt;=70000,ROUNDUP(I1280/4,0)+17500,35000)))),MAX(IF(I1280&lt;=0,0,IF(I1280&lt;=15000,I1280,IF(I1280&lt;=40000,ROUNDUP(I1280/2,0)+7500,IF(I1280&lt;=70000,ROUNDUP(I1280/4,0)+17500,35000)))),MIN(IF(H1280&lt;=0,0,IF(H1280&lt;=12000,H1280,IF(H1280&lt;=32000,ROUNDUP(H1280/2,0)+6000,IF(H1280&lt;=56000,ROUNDUP(H1280/4,0)+14000,28000))))+IF(I1280&lt;=0,0,IF(I1280&lt;=15000,I1280,IF(I1280&lt;=40000,ROUNDUP(I1280/2,0)+7500,IF(I1280&lt;=70000,ROUNDUP(I1280/4,0)+17500,35000)))),28000))))</f>
        <v/>
      </c>
      <c r="V1280" s="18">
        <f>MIN(70000,S1280+T1280+U1280)</f>
        <v/>
      </c>
      <c r="W1280" s="18">
        <f>MAX(0,ROUNDDOWN(M1280-J1280-N1280-K1280-0,-3))</f>
        <v/>
      </c>
      <c r="X1280" s="18">
        <f>MAX(0,ROUNDDOWN(M1280-J1280-N1280-K1280-R1280,-3))</f>
        <v/>
      </c>
      <c r="Y1280" s="18">
        <f>IF(W1280&lt;=0,0,ROUNDDOWN((W1280*LOOKUP(W1280,{0,1950001,3300001,6950001,9000001,18000001,40000001},{0.05,0.1,0.2,0.23,0.33,0.4,0.45})-LOOKUP(W1280,{0,1950001,3300001,6950001,9000001,18000001,40000001},{0,97500,427500,636000,1536000,2796000,4796000}))*1.021,-2))</f>
        <v/>
      </c>
      <c r="Z1280" s="18">
        <f>IF(X1280&lt;=0,0,ROUNDDOWN((X1280*LOOKUP(X1280,{0,1950001,3300001,6950001,9000001,18000001,40000001},{0.05,0.1,0.2,0.23,0.33,0.4,0.45})-LOOKUP(X1280,{0,1950001,3300001,6950001,9000001,18000001,40000001},{0,97500,427500,636000,1536000,2796000,4796000}))*1.021,-2))</f>
        <v/>
      </c>
      <c r="AA1280" s="18">
        <f>MAX(0,ROUNDDOWN(M1280-J1280-430000-L1280-0,-3))</f>
        <v/>
      </c>
      <c r="AB1280" s="18">
        <f>MAX(0,ROUNDDOWN(M1280-J1280-430000-L1280-V1280,-3))</f>
        <v/>
      </c>
      <c r="AC1280" s="18">
        <f>IF(M1280&lt;=450000,0,MAX(0,ROUNDDOWN(AA1280*0.06-MIN(50000,AA1280)*0.03,-2))+MAX(0,ROUNDDOWN(AA1280*0.04-MIN(50000,AA1280)*0.02,-2)))</f>
        <v/>
      </c>
      <c r="AD1280" s="18">
        <f>IF(M1280&lt;=450000,0,MAX(0,ROUNDDOWN(AB1280*0.06-MIN(50000,AB1280)*0.03,-2))+MAX(0,ROUNDDOWN(AB1280*0.04-MIN(50000,AB1280)*0.02,-2)))</f>
        <v/>
      </c>
      <c r="AE1280" s="18">
        <f>Y1280-Z1280</f>
        <v/>
      </c>
      <c r="AF1280" s="18">
        <f>AC1280-AD1280</f>
        <v/>
      </c>
      <c r="AG1280" s="18">
        <f>AE1280+AF1280</f>
        <v/>
      </c>
      <c r="AH1280" s="20">
        <f>IF(W1280&lt;=0,0,LOOKUP(W1280,{0,1950001,3300001,6950001,9000001,18000001,40000001},{0.05,0.1,0.2,0.23,0.33,0.4,0.45}))</f>
        <v/>
      </c>
    </row>
    <row r="1281">
      <c r="A1281" t="inlineStr">
        <is>
          <t>1万円刻み 3区分8万円ずつ</t>
        </is>
      </c>
      <c r="B1281" s="18">
        <f>'4_1万円刻み'!$A$401</f>
        <v/>
      </c>
      <c r="C1281" s="19" t="n">
        <v>2026</v>
      </c>
      <c r="D1281" t="inlineStr">
        <is>
          <t>いいえ</t>
        </is>
      </c>
      <c r="E1281" s="18" t="n">
        <v>80000</v>
      </c>
      <c r="F1281" s="18" t="n">
        <v>0</v>
      </c>
      <c r="G1281" s="18" t="n">
        <v>80000</v>
      </c>
      <c r="H1281" s="18" t="n">
        <v>80000</v>
      </c>
      <c r="I1281" s="18" t="n">
        <v>0</v>
      </c>
      <c r="J1281" s="18">
        <f>ROUND(MIN(B1281/12,650000)*12*0.0915+MIN(B1281/12,1390000)*12*(0.0504+0)+B1281*0.005,0)</f>
        <v/>
      </c>
      <c r="K1281" s="18" t="n">
        <v>0</v>
      </c>
      <c r="L1281" s="18" t="n">
        <v>0</v>
      </c>
      <c r="M1281" s="18">
        <f>ROUND(IF(C1281&gt;=2026,IF(B1281&lt;741000,0,IF(B1281&lt;2191000,B1281-740000,IF(B1281&lt;2193000,1451000,IF(B1281&lt;2196000,1453000,IF(B1281&lt;2200000,1456000,IF(B1281&lt;3600000,ROUNDDOWN(B1281/4,-3)*2.8-80000,IF(B1281&lt;6600000,ROUNDDOWN(B1281/4,-3)*3.2-440000,IF(B1281&lt;8500000,ROUNDDOWN(B1281*0.9,0)-1100000,B1281-1950000)))))))),IF(B1281&lt;651000,0,IF(B1281&lt;1900000,B1281-650000,IF(B1281&lt;3600000,ROUNDDOWN(B1281/4,-3)*2.8-80000,IF(B1281&lt;6600000,ROUNDDOWN(B1281/4,-3)*3.2-440000,IF(B1281&lt;8500000,ROUNDDOWN(B1281*0.9,0)-1100000,B1281-1950000)))))),0)</f>
        <v/>
      </c>
      <c r="N1281" s="18">
        <f>IF(M1281&gt;23500000,NA(),IF(C1281&gt;=2026,IF(M1281&lt;=4890000,1040000,IF(M1281&lt;=6550000,670000,620000)),IF(M1281&lt;=1320000,950000,IF(M1281&lt;=3360000,880000,IF(M1281&lt;=4890000,680000,IF(M1281&lt;=6550000,630000,580000))))))</f>
        <v/>
      </c>
      <c r="O1281" s="18">
        <f>IF(F1281&lt;=0,IF(AND(D1281="はい",C1281&gt;=2026,C1281&lt;=2027),IF(E1281&lt;=0,0,IF(E1281&lt;=30000,E1281,IF(E1281&lt;=60000,ROUNDUP(E1281/2,0)+15000,IF(E1281&lt;=120000,ROUNDUP(E1281/4,0)+30000,60000)))),IF(E1281&lt;=0,0,IF(E1281&lt;=20000,E1281,IF(E1281&lt;=40000,ROUNDUP(E1281/2,0)+10000,IF(E1281&lt;=80000,ROUNDUP(E1281/4,0)+20000,40000))))),IF(E1281&lt;=0,IF(F1281&lt;=0,0,IF(F1281&lt;=25000,F1281,IF(F1281&lt;=50000,ROUNDUP(F1281/2,0)+12500,IF(F1281&lt;=100000,ROUNDUP(F1281/4,0)+25000,50000)))),MAX(IF(F1281&lt;=0,0,IF(F1281&lt;=25000,F1281,IF(F1281&lt;=50000,ROUNDUP(F1281/2,0)+12500,IF(F1281&lt;=100000,ROUNDUP(F1281/4,0)+25000,50000)))),MIN(IF(AND(D1281="はい",C1281&gt;=2026,C1281&lt;=2027),IF(E1281&lt;=0,0,IF(E1281&lt;=30000,E1281,IF(E1281&lt;=60000,ROUNDUP(E1281/2,0)+15000,IF(E1281&lt;=120000,ROUNDUP(E1281/4,0)+30000,60000)))),IF(E1281&lt;=0,0,IF(E1281&lt;=20000,E1281,IF(E1281&lt;=40000,ROUNDUP(E1281/2,0)+10000,IF(E1281&lt;=80000,ROUNDUP(E1281/4,0)+20000,40000)))))+IF(F1281&lt;=0,0,IF(F1281&lt;=25000,F1281,IF(F1281&lt;=50000,ROUNDUP(F1281/2,0)+12500,IF(F1281&lt;=100000,ROUNDUP(F1281/4,0)+25000,50000)))),IF(AND(D1281="はい",C1281&gt;=2026,C1281&lt;=2027),60000,40000)))))</f>
        <v/>
      </c>
      <c r="P1281" s="18">
        <f>IF(G1281&lt;=0,0,IF(G1281&lt;=20000,G1281,IF(G1281&lt;=40000,ROUNDUP(G1281/2,0)+10000,IF(G1281&lt;=80000,ROUNDUP(G1281/4,0)+20000,40000))))</f>
        <v/>
      </c>
      <c r="Q1281" s="18">
        <f>IF(I1281&lt;=0,IF(H1281&lt;=0,0,IF(H1281&lt;=20000,H1281,IF(H1281&lt;=40000,ROUNDUP(H1281/2,0)+10000,IF(H1281&lt;=80000,ROUNDUP(H1281/4,0)+20000,40000)))),IF(H1281&lt;=0,IF(I1281&lt;=0,0,IF(I1281&lt;=25000,I1281,IF(I1281&lt;=50000,ROUNDUP(I1281/2,0)+12500,IF(I1281&lt;=100000,ROUNDUP(I1281/4,0)+25000,50000)))),MAX(IF(I1281&lt;=0,0,IF(I1281&lt;=25000,I1281,IF(I1281&lt;=50000,ROUNDUP(I1281/2,0)+12500,IF(I1281&lt;=100000,ROUNDUP(I1281/4,0)+25000,50000)))),MIN(IF(H1281&lt;=0,0,IF(H1281&lt;=20000,H1281,IF(H1281&lt;=40000,ROUNDUP(H1281/2,0)+10000,IF(H1281&lt;=80000,ROUNDUP(H1281/4,0)+20000,40000))))+IF(I1281&lt;=0,0,IF(I1281&lt;=25000,I1281,IF(I1281&lt;=50000,ROUNDUP(I1281/2,0)+12500,IF(I1281&lt;=100000,ROUNDUP(I1281/4,0)+25000,50000)))),40000))))</f>
        <v/>
      </c>
      <c r="R1281" s="18">
        <f>MIN(120000,O1281+P1281+Q1281)</f>
        <v/>
      </c>
      <c r="S1281" s="18">
        <f>IF(F1281&lt;=0,IF(E1281&lt;=0,0,IF(E1281&lt;=12000,E1281,IF(E1281&lt;=32000,ROUNDUP(E1281/2,0)+6000,IF(E1281&lt;=56000,ROUNDUP(E1281/4,0)+14000,28000)))),IF(E1281&lt;=0,IF(F1281&lt;=0,0,IF(F1281&lt;=15000,F1281,IF(F1281&lt;=40000,ROUNDUP(F1281/2,0)+7500,IF(F1281&lt;=70000,ROUNDUP(F1281/4,0)+17500,35000)))),MAX(IF(F1281&lt;=0,0,IF(F1281&lt;=15000,F1281,IF(F1281&lt;=40000,ROUNDUP(F1281/2,0)+7500,IF(F1281&lt;=70000,ROUNDUP(F1281/4,0)+17500,35000)))),MIN(IF(E1281&lt;=0,0,IF(E1281&lt;=12000,E1281,IF(E1281&lt;=32000,ROUNDUP(E1281/2,0)+6000,IF(E1281&lt;=56000,ROUNDUP(E1281/4,0)+14000,28000))))+IF(F1281&lt;=0,0,IF(F1281&lt;=15000,F1281,IF(F1281&lt;=40000,ROUNDUP(F1281/2,0)+7500,IF(F1281&lt;=70000,ROUNDUP(F1281/4,0)+17500,35000)))),28000))))</f>
        <v/>
      </c>
      <c r="T1281" s="18">
        <f>IF(G1281&lt;=0,0,IF(G1281&lt;=12000,G1281,IF(G1281&lt;=32000,ROUNDUP(G1281/2,0)+6000,IF(G1281&lt;=56000,ROUNDUP(G1281/4,0)+14000,28000))))</f>
        <v/>
      </c>
      <c r="U1281" s="18">
        <f>IF(I1281&lt;=0,IF(H1281&lt;=0,0,IF(H1281&lt;=12000,H1281,IF(H1281&lt;=32000,ROUNDUP(H1281/2,0)+6000,IF(H1281&lt;=56000,ROUNDUP(H1281/4,0)+14000,28000)))),IF(H1281&lt;=0,IF(I1281&lt;=0,0,IF(I1281&lt;=15000,I1281,IF(I1281&lt;=40000,ROUNDUP(I1281/2,0)+7500,IF(I1281&lt;=70000,ROUNDUP(I1281/4,0)+17500,35000)))),MAX(IF(I1281&lt;=0,0,IF(I1281&lt;=15000,I1281,IF(I1281&lt;=40000,ROUNDUP(I1281/2,0)+7500,IF(I1281&lt;=70000,ROUNDUP(I1281/4,0)+17500,35000)))),MIN(IF(H1281&lt;=0,0,IF(H1281&lt;=12000,H1281,IF(H1281&lt;=32000,ROUNDUP(H1281/2,0)+6000,IF(H1281&lt;=56000,ROUNDUP(H1281/4,0)+14000,28000))))+IF(I1281&lt;=0,0,IF(I1281&lt;=15000,I1281,IF(I1281&lt;=40000,ROUNDUP(I1281/2,0)+7500,IF(I1281&lt;=70000,ROUNDUP(I1281/4,0)+17500,35000)))),28000))))</f>
        <v/>
      </c>
      <c r="V1281" s="18">
        <f>MIN(70000,S1281+T1281+U1281)</f>
        <v/>
      </c>
      <c r="W1281" s="18">
        <f>MAX(0,ROUNDDOWN(M1281-J1281-N1281-K1281-0,-3))</f>
        <v/>
      </c>
      <c r="X1281" s="18">
        <f>MAX(0,ROUNDDOWN(M1281-J1281-N1281-K1281-R1281,-3))</f>
        <v/>
      </c>
      <c r="Y1281" s="18">
        <f>IF(W1281&lt;=0,0,ROUNDDOWN((W1281*LOOKUP(W1281,{0,1950001,3300001,6950001,9000001,18000001,40000001},{0.05,0.1,0.2,0.23,0.33,0.4,0.45})-LOOKUP(W1281,{0,1950001,3300001,6950001,9000001,18000001,40000001},{0,97500,427500,636000,1536000,2796000,4796000}))*1.021,-2))</f>
        <v/>
      </c>
      <c r="Z1281" s="18">
        <f>IF(X1281&lt;=0,0,ROUNDDOWN((X1281*LOOKUP(X1281,{0,1950001,3300001,6950001,9000001,18000001,40000001},{0.05,0.1,0.2,0.23,0.33,0.4,0.45})-LOOKUP(X1281,{0,1950001,3300001,6950001,9000001,18000001,40000001},{0,97500,427500,636000,1536000,2796000,4796000}))*1.021,-2))</f>
        <v/>
      </c>
      <c r="AA1281" s="18">
        <f>MAX(0,ROUNDDOWN(M1281-J1281-430000-L1281-0,-3))</f>
        <v/>
      </c>
      <c r="AB1281" s="18">
        <f>MAX(0,ROUNDDOWN(M1281-J1281-430000-L1281-V1281,-3))</f>
        <v/>
      </c>
      <c r="AC1281" s="18">
        <f>IF(M1281&lt;=450000,0,MAX(0,ROUNDDOWN(AA1281*0.06-MIN(50000,AA1281)*0.03,-2))+MAX(0,ROUNDDOWN(AA1281*0.04-MIN(50000,AA1281)*0.02,-2)))</f>
        <v/>
      </c>
      <c r="AD1281" s="18">
        <f>IF(M1281&lt;=450000,0,MAX(0,ROUNDDOWN(AB1281*0.06-MIN(50000,AB1281)*0.03,-2))+MAX(0,ROUNDDOWN(AB1281*0.04-MIN(50000,AB1281)*0.02,-2)))</f>
        <v/>
      </c>
      <c r="AE1281" s="18">
        <f>Y1281-Z1281</f>
        <v/>
      </c>
      <c r="AF1281" s="18">
        <f>AC1281-AD1281</f>
        <v/>
      </c>
      <c r="AG1281" s="18">
        <f>AE1281+AF1281</f>
        <v/>
      </c>
      <c r="AH1281" s="20">
        <f>IF(W1281&lt;=0,0,LOOKUP(W1281,{0,1950001,3300001,6950001,9000001,18000001,40000001},{0.05,0.1,0.2,0.23,0.33,0.4,0.45}))</f>
        <v/>
      </c>
    </row>
    <row r="1282">
      <c r="A1282" t="inlineStr">
        <is>
          <t>1万円刻み 一般8万円</t>
        </is>
      </c>
      <c r="B1282" s="18">
        <f>'4_1万円刻み'!$A$401</f>
        <v/>
      </c>
      <c r="C1282" s="19" t="n">
        <v>2026</v>
      </c>
      <c r="D1282" t="inlineStr">
        <is>
          <t>いいえ</t>
        </is>
      </c>
      <c r="E1282" s="18" t="n">
        <v>80000</v>
      </c>
      <c r="F1282" s="18" t="n">
        <v>0</v>
      </c>
      <c r="G1282" s="18" t="n">
        <v>0</v>
      </c>
      <c r="H1282" s="18" t="n">
        <v>0</v>
      </c>
      <c r="I1282" s="18" t="n">
        <v>0</v>
      </c>
      <c r="J1282" s="18">
        <f>ROUND(MIN(B1282/12,650000)*12*0.0915+MIN(B1282/12,1390000)*12*(0.0504+0)+B1282*0.005,0)</f>
        <v/>
      </c>
      <c r="K1282" s="18" t="n">
        <v>0</v>
      </c>
      <c r="L1282" s="18" t="n">
        <v>0</v>
      </c>
      <c r="M1282" s="18">
        <f>ROUND(IF(C1282&gt;=2026,IF(B1282&lt;741000,0,IF(B1282&lt;2191000,B1282-740000,IF(B1282&lt;2193000,1451000,IF(B1282&lt;2196000,1453000,IF(B1282&lt;2200000,1456000,IF(B1282&lt;3600000,ROUNDDOWN(B1282/4,-3)*2.8-80000,IF(B1282&lt;6600000,ROUNDDOWN(B1282/4,-3)*3.2-440000,IF(B1282&lt;8500000,ROUNDDOWN(B1282*0.9,0)-1100000,B1282-1950000)))))))),IF(B1282&lt;651000,0,IF(B1282&lt;1900000,B1282-650000,IF(B1282&lt;3600000,ROUNDDOWN(B1282/4,-3)*2.8-80000,IF(B1282&lt;6600000,ROUNDDOWN(B1282/4,-3)*3.2-440000,IF(B1282&lt;8500000,ROUNDDOWN(B1282*0.9,0)-1100000,B1282-1950000)))))),0)</f>
        <v/>
      </c>
      <c r="N1282" s="18">
        <f>IF(M1282&gt;23500000,NA(),IF(C1282&gt;=2026,IF(M1282&lt;=4890000,1040000,IF(M1282&lt;=6550000,670000,620000)),IF(M1282&lt;=1320000,950000,IF(M1282&lt;=3360000,880000,IF(M1282&lt;=4890000,680000,IF(M1282&lt;=6550000,630000,580000))))))</f>
        <v/>
      </c>
      <c r="O1282" s="18">
        <f>IF(F1282&lt;=0,IF(AND(D1282="はい",C1282&gt;=2026,C1282&lt;=2027),IF(E1282&lt;=0,0,IF(E1282&lt;=30000,E1282,IF(E1282&lt;=60000,ROUNDUP(E1282/2,0)+15000,IF(E1282&lt;=120000,ROUNDUP(E1282/4,0)+30000,60000)))),IF(E1282&lt;=0,0,IF(E1282&lt;=20000,E1282,IF(E1282&lt;=40000,ROUNDUP(E1282/2,0)+10000,IF(E1282&lt;=80000,ROUNDUP(E1282/4,0)+20000,40000))))),IF(E1282&lt;=0,IF(F1282&lt;=0,0,IF(F1282&lt;=25000,F1282,IF(F1282&lt;=50000,ROUNDUP(F1282/2,0)+12500,IF(F1282&lt;=100000,ROUNDUP(F1282/4,0)+25000,50000)))),MAX(IF(F1282&lt;=0,0,IF(F1282&lt;=25000,F1282,IF(F1282&lt;=50000,ROUNDUP(F1282/2,0)+12500,IF(F1282&lt;=100000,ROUNDUP(F1282/4,0)+25000,50000)))),MIN(IF(AND(D1282="はい",C1282&gt;=2026,C1282&lt;=2027),IF(E1282&lt;=0,0,IF(E1282&lt;=30000,E1282,IF(E1282&lt;=60000,ROUNDUP(E1282/2,0)+15000,IF(E1282&lt;=120000,ROUNDUP(E1282/4,0)+30000,60000)))),IF(E1282&lt;=0,0,IF(E1282&lt;=20000,E1282,IF(E1282&lt;=40000,ROUNDUP(E1282/2,0)+10000,IF(E1282&lt;=80000,ROUNDUP(E1282/4,0)+20000,40000)))))+IF(F1282&lt;=0,0,IF(F1282&lt;=25000,F1282,IF(F1282&lt;=50000,ROUNDUP(F1282/2,0)+12500,IF(F1282&lt;=100000,ROUNDUP(F1282/4,0)+25000,50000)))),IF(AND(D1282="はい",C1282&gt;=2026,C1282&lt;=2027),60000,40000)))))</f>
        <v/>
      </c>
      <c r="P1282" s="18">
        <f>IF(G1282&lt;=0,0,IF(G1282&lt;=20000,G1282,IF(G1282&lt;=40000,ROUNDUP(G1282/2,0)+10000,IF(G1282&lt;=80000,ROUNDUP(G1282/4,0)+20000,40000))))</f>
        <v/>
      </c>
      <c r="Q1282" s="18">
        <f>IF(I1282&lt;=0,IF(H1282&lt;=0,0,IF(H1282&lt;=20000,H1282,IF(H1282&lt;=40000,ROUNDUP(H1282/2,0)+10000,IF(H1282&lt;=80000,ROUNDUP(H1282/4,0)+20000,40000)))),IF(H1282&lt;=0,IF(I1282&lt;=0,0,IF(I1282&lt;=25000,I1282,IF(I1282&lt;=50000,ROUNDUP(I1282/2,0)+12500,IF(I1282&lt;=100000,ROUNDUP(I1282/4,0)+25000,50000)))),MAX(IF(I1282&lt;=0,0,IF(I1282&lt;=25000,I1282,IF(I1282&lt;=50000,ROUNDUP(I1282/2,0)+12500,IF(I1282&lt;=100000,ROUNDUP(I1282/4,0)+25000,50000)))),MIN(IF(H1282&lt;=0,0,IF(H1282&lt;=20000,H1282,IF(H1282&lt;=40000,ROUNDUP(H1282/2,0)+10000,IF(H1282&lt;=80000,ROUNDUP(H1282/4,0)+20000,40000))))+IF(I1282&lt;=0,0,IF(I1282&lt;=25000,I1282,IF(I1282&lt;=50000,ROUNDUP(I1282/2,0)+12500,IF(I1282&lt;=100000,ROUNDUP(I1282/4,0)+25000,50000)))),40000))))</f>
        <v/>
      </c>
      <c r="R1282" s="18">
        <f>MIN(120000,O1282+P1282+Q1282)</f>
        <v/>
      </c>
      <c r="S1282" s="18">
        <f>IF(F1282&lt;=0,IF(E1282&lt;=0,0,IF(E1282&lt;=12000,E1282,IF(E1282&lt;=32000,ROUNDUP(E1282/2,0)+6000,IF(E1282&lt;=56000,ROUNDUP(E1282/4,0)+14000,28000)))),IF(E1282&lt;=0,IF(F1282&lt;=0,0,IF(F1282&lt;=15000,F1282,IF(F1282&lt;=40000,ROUNDUP(F1282/2,0)+7500,IF(F1282&lt;=70000,ROUNDUP(F1282/4,0)+17500,35000)))),MAX(IF(F1282&lt;=0,0,IF(F1282&lt;=15000,F1282,IF(F1282&lt;=40000,ROUNDUP(F1282/2,0)+7500,IF(F1282&lt;=70000,ROUNDUP(F1282/4,0)+17500,35000)))),MIN(IF(E1282&lt;=0,0,IF(E1282&lt;=12000,E1282,IF(E1282&lt;=32000,ROUNDUP(E1282/2,0)+6000,IF(E1282&lt;=56000,ROUNDUP(E1282/4,0)+14000,28000))))+IF(F1282&lt;=0,0,IF(F1282&lt;=15000,F1282,IF(F1282&lt;=40000,ROUNDUP(F1282/2,0)+7500,IF(F1282&lt;=70000,ROUNDUP(F1282/4,0)+17500,35000)))),28000))))</f>
        <v/>
      </c>
      <c r="T1282" s="18">
        <f>IF(G1282&lt;=0,0,IF(G1282&lt;=12000,G1282,IF(G1282&lt;=32000,ROUNDUP(G1282/2,0)+6000,IF(G1282&lt;=56000,ROUNDUP(G1282/4,0)+14000,28000))))</f>
        <v/>
      </c>
      <c r="U1282" s="18">
        <f>IF(I1282&lt;=0,IF(H1282&lt;=0,0,IF(H1282&lt;=12000,H1282,IF(H1282&lt;=32000,ROUNDUP(H1282/2,0)+6000,IF(H1282&lt;=56000,ROUNDUP(H1282/4,0)+14000,28000)))),IF(H1282&lt;=0,IF(I1282&lt;=0,0,IF(I1282&lt;=15000,I1282,IF(I1282&lt;=40000,ROUNDUP(I1282/2,0)+7500,IF(I1282&lt;=70000,ROUNDUP(I1282/4,0)+17500,35000)))),MAX(IF(I1282&lt;=0,0,IF(I1282&lt;=15000,I1282,IF(I1282&lt;=40000,ROUNDUP(I1282/2,0)+7500,IF(I1282&lt;=70000,ROUNDUP(I1282/4,0)+17500,35000)))),MIN(IF(H1282&lt;=0,0,IF(H1282&lt;=12000,H1282,IF(H1282&lt;=32000,ROUNDUP(H1282/2,0)+6000,IF(H1282&lt;=56000,ROUNDUP(H1282/4,0)+14000,28000))))+IF(I1282&lt;=0,0,IF(I1282&lt;=15000,I1282,IF(I1282&lt;=40000,ROUNDUP(I1282/2,0)+7500,IF(I1282&lt;=70000,ROUNDUP(I1282/4,0)+17500,35000)))),28000))))</f>
        <v/>
      </c>
      <c r="V1282" s="18">
        <f>MIN(70000,S1282+T1282+U1282)</f>
        <v/>
      </c>
      <c r="W1282" s="18">
        <f>MAX(0,ROUNDDOWN(M1282-J1282-N1282-K1282-0,-3))</f>
        <v/>
      </c>
      <c r="X1282" s="18">
        <f>MAX(0,ROUNDDOWN(M1282-J1282-N1282-K1282-R1282,-3))</f>
        <v/>
      </c>
      <c r="Y1282" s="18">
        <f>IF(W1282&lt;=0,0,ROUNDDOWN((W1282*LOOKUP(W1282,{0,1950001,3300001,6950001,9000001,18000001,40000001},{0.05,0.1,0.2,0.23,0.33,0.4,0.45})-LOOKUP(W1282,{0,1950001,3300001,6950001,9000001,18000001,40000001},{0,97500,427500,636000,1536000,2796000,4796000}))*1.021,-2))</f>
        <v/>
      </c>
      <c r="Z1282" s="18">
        <f>IF(X1282&lt;=0,0,ROUNDDOWN((X1282*LOOKUP(X1282,{0,1950001,3300001,6950001,9000001,18000001,40000001},{0.05,0.1,0.2,0.23,0.33,0.4,0.45})-LOOKUP(X1282,{0,1950001,3300001,6950001,9000001,18000001,40000001},{0,97500,427500,636000,1536000,2796000,4796000}))*1.021,-2))</f>
        <v/>
      </c>
      <c r="AA1282" s="18">
        <f>MAX(0,ROUNDDOWN(M1282-J1282-430000-L1282-0,-3))</f>
        <v/>
      </c>
      <c r="AB1282" s="18">
        <f>MAX(0,ROUNDDOWN(M1282-J1282-430000-L1282-V1282,-3))</f>
        <v/>
      </c>
      <c r="AC1282" s="18">
        <f>IF(M1282&lt;=450000,0,MAX(0,ROUNDDOWN(AA1282*0.06-MIN(50000,AA1282)*0.03,-2))+MAX(0,ROUNDDOWN(AA1282*0.04-MIN(50000,AA1282)*0.02,-2)))</f>
        <v/>
      </c>
      <c r="AD1282" s="18">
        <f>IF(M1282&lt;=450000,0,MAX(0,ROUNDDOWN(AB1282*0.06-MIN(50000,AB1282)*0.03,-2))+MAX(0,ROUNDDOWN(AB1282*0.04-MIN(50000,AB1282)*0.02,-2)))</f>
        <v/>
      </c>
      <c r="AE1282" s="18">
        <f>Y1282-Z1282</f>
        <v/>
      </c>
      <c r="AF1282" s="18">
        <f>AC1282-AD1282</f>
        <v/>
      </c>
      <c r="AG1282" s="18">
        <f>AE1282+AF1282</f>
        <v/>
      </c>
      <c r="AH1282" s="20">
        <f>IF(W1282&lt;=0,0,LOOKUP(W1282,{0,1950001,3300001,6950001,9000001,18000001,40000001},{0.05,0.1,0.2,0.23,0.33,0.4,0.45}))</f>
        <v/>
      </c>
    </row>
    <row r="1283">
      <c r="A1283" t="inlineStr">
        <is>
          <t>1万円刻み 特例あり一般12万円</t>
        </is>
      </c>
      <c r="B1283" s="18">
        <f>'4_1万円刻み'!$A$401</f>
        <v/>
      </c>
      <c r="C1283" s="19" t="n">
        <v>2026</v>
      </c>
      <c r="D1283" t="inlineStr">
        <is>
          <t>はい</t>
        </is>
      </c>
      <c r="E1283" s="18" t="n">
        <v>120000</v>
      </c>
      <c r="F1283" s="18" t="n">
        <v>0</v>
      </c>
      <c r="G1283" s="18" t="n">
        <v>0</v>
      </c>
      <c r="H1283" s="18" t="n">
        <v>0</v>
      </c>
      <c r="I1283" s="18" t="n">
        <v>0</v>
      </c>
      <c r="J1283" s="18">
        <f>ROUND(MIN(B1283/12,650000)*12*0.0915+MIN(B1283/12,1390000)*12*(0.0504+0)+B1283*0.005,0)</f>
        <v/>
      </c>
      <c r="K1283" s="18" t="n">
        <v>0</v>
      </c>
      <c r="L1283" s="18" t="n">
        <v>0</v>
      </c>
      <c r="M1283" s="18">
        <f>ROUND(IF(C1283&gt;=2026,IF(B1283&lt;741000,0,IF(B1283&lt;2191000,B1283-740000,IF(B1283&lt;2193000,1451000,IF(B1283&lt;2196000,1453000,IF(B1283&lt;2200000,1456000,IF(B1283&lt;3600000,ROUNDDOWN(B1283/4,-3)*2.8-80000,IF(B1283&lt;6600000,ROUNDDOWN(B1283/4,-3)*3.2-440000,IF(B1283&lt;8500000,ROUNDDOWN(B1283*0.9,0)-1100000,B1283-1950000)))))))),IF(B1283&lt;651000,0,IF(B1283&lt;1900000,B1283-650000,IF(B1283&lt;3600000,ROUNDDOWN(B1283/4,-3)*2.8-80000,IF(B1283&lt;6600000,ROUNDDOWN(B1283/4,-3)*3.2-440000,IF(B1283&lt;8500000,ROUNDDOWN(B1283*0.9,0)-1100000,B1283-1950000)))))),0)</f>
        <v/>
      </c>
      <c r="N1283" s="18">
        <f>IF(M1283&gt;23500000,NA(),IF(C1283&gt;=2026,IF(M1283&lt;=4890000,1040000,IF(M1283&lt;=6550000,670000,620000)),IF(M1283&lt;=1320000,950000,IF(M1283&lt;=3360000,880000,IF(M1283&lt;=4890000,680000,IF(M1283&lt;=6550000,630000,580000))))))</f>
        <v/>
      </c>
      <c r="O1283" s="18">
        <f>IF(F1283&lt;=0,IF(AND(D1283="はい",C1283&gt;=2026,C1283&lt;=2027),IF(E1283&lt;=0,0,IF(E1283&lt;=30000,E1283,IF(E1283&lt;=60000,ROUNDUP(E1283/2,0)+15000,IF(E1283&lt;=120000,ROUNDUP(E1283/4,0)+30000,60000)))),IF(E1283&lt;=0,0,IF(E1283&lt;=20000,E1283,IF(E1283&lt;=40000,ROUNDUP(E1283/2,0)+10000,IF(E1283&lt;=80000,ROUNDUP(E1283/4,0)+20000,40000))))),IF(E1283&lt;=0,IF(F1283&lt;=0,0,IF(F1283&lt;=25000,F1283,IF(F1283&lt;=50000,ROUNDUP(F1283/2,0)+12500,IF(F1283&lt;=100000,ROUNDUP(F1283/4,0)+25000,50000)))),MAX(IF(F1283&lt;=0,0,IF(F1283&lt;=25000,F1283,IF(F1283&lt;=50000,ROUNDUP(F1283/2,0)+12500,IF(F1283&lt;=100000,ROUNDUP(F1283/4,0)+25000,50000)))),MIN(IF(AND(D1283="はい",C1283&gt;=2026,C1283&lt;=2027),IF(E1283&lt;=0,0,IF(E1283&lt;=30000,E1283,IF(E1283&lt;=60000,ROUNDUP(E1283/2,0)+15000,IF(E1283&lt;=120000,ROUNDUP(E1283/4,0)+30000,60000)))),IF(E1283&lt;=0,0,IF(E1283&lt;=20000,E1283,IF(E1283&lt;=40000,ROUNDUP(E1283/2,0)+10000,IF(E1283&lt;=80000,ROUNDUP(E1283/4,0)+20000,40000)))))+IF(F1283&lt;=0,0,IF(F1283&lt;=25000,F1283,IF(F1283&lt;=50000,ROUNDUP(F1283/2,0)+12500,IF(F1283&lt;=100000,ROUNDUP(F1283/4,0)+25000,50000)))),IF(AND(D1283="はい",C1283&gt;=2026,C1283&lt;=2027),60000,40000)))))</f>
        <v/>
      </c>
      <c r="P1283" s="18">
        <f>IF(G1283&lt;=0,0,IF(G1283&lt;=20000,G1283,IF(G1283&lt;=40000,ROUNDUP(G1283/2,0)+10000,IF(G1283&lt;=80000,ROUNDUP(G1283/4,0)+20000,40000))))</f>
        <v/>
      </c>
      <c r="Q1283" s="18">
        <f>IF(I1283&lt;=0,IF(H1283&lt;=0,0,IF(H1283&lt;=20000,H1283,IF(H1283&lt;=40000,ROUNDUP(H1283/2,0)+10000,IF(H1283&lt;=80000,ROUNDUP(H1283/4,0)+20000,40000)))),IF(H1283&lt;=0,IF(I1283&lt;=0,0,IF(I1283&lt;=25000,I1283,IF(I1283&lt;=50000,ROUNDUP(I1283/2,0)+12500,IF(I1283&lt;=100000,ROUNDUP(I1283/4,0)+25000,50000)))),MAX(IF(I1283&lt;=0,0,IF(I1283&lt;=25000,I1283,IF(I1283&lt;=50000,ROUNDUP(I1283/2,0)+12500,IF(I1283&lt;=100000,ROUNDUP(I1283/4,0)+25000,50000)))),MIN(IF(H1283&lt;=0,0,IF(H1283&lt;=20000,H1283,IF(H1283&lt;=40000,ROUNDUP(H1283/2,0)+10000,IF(H1283&lt;=80000,ROUNDUP(H1283/4,0)+20000,40000))))+IF(I1283&lt;=0,0,IF(I1283&lt;=25000,I1283,IF(I1283&lt;=50000,ROUNDUP(I1283/2,0)+12500,IF(I1283&lt;=100000,ROUNDUP(I1283/4,0)+25000,50000)))),40000))))</f>
        <v/>
      </c>
      <c r="R1283" s="18">
        <f>MIN(120000,O1283+P1283+Q1283)</f>
        <v/>
      </c>
      <c r="S1283" s="18">
        <f>IF(F1283&lt;=0,IF(E1283&lt;=0,0,IF(E1283&lt;=12000,E1283,IF(E1283&lt;=32000,ROUNDUP(E1283/2,0)+6000,IF(E1283&lt;=56000,ROUNDUP(E1283/4,0)+14000,28000)))),IF(E1283&lt;=0,IF(F1283&lt;=0,0,IF(F1283&lt;=15000,F1283,IF(F1283&lt;=40000,ROUNDUP(F1283/2,0)+7500,IF(F1283&lt;=70000,ROUNDUP(F1283/4,0)+17500,35000)))),MAX(IF(F1283&lt;=0,0,IF(F1283&lt;=15000,F1283,IF(F1283&lt;=40000,ROUNDUP(F1283/2,0)+7500,IF(F1283&lt;=70000,ROUNDUP(F1283/4,0)+17500,35000)))),MIN(IF(E1283&lt;=0,0,IF(E1283&lt;=12000,E1283,IF(E1283&lt;=32000,ROUNDUP(E1283/2,0)+6000,IF(E1283&lt;=56000,ROUNDUP(E1283/4,0)+14000,28000))))+IF(F1283&lt;=0,0,IF(F1283&lt;=15000,F1283,IF(F1283&lt;=40000,ROUNDUP(F1283/2,0)+7500,IF(F1283&lt;=70000,ROUNDUP(F1283/4,0)+17500,35000)))),28000))))</f>
        <v/>
      </c>
      <c r="T1283" s="18">
        <f>IF(G1283&lt;=0,0,IF(G1283&lt;=12000,G1283,IF(G1283&lt;=32000,ROUNDUP(G1283/2,0)+6000,IF(G1283&lt;=56000,ROUNDUP(G1283/4,0)+14000,28000))))</f>
        <v/>
      </c>
      <c r="U1283" s="18">
        <f>IF(I1283&lt;=0,IF(H1283&lt;=0,0,IF(H1283&lt;=12000,H1283,IF(H1283&lt;=32000,ROUNDUP(H1283/2,0)+6000,IF(H1283&lt;=56000,ROUNDUP(H1283/4,0)+14000,28000)))),IF(H1283&lt;=0,IF(I1283&lt;=0,0,IF(I1283&lt;=15000,I1283,IF(I1283&lt;=40000,ROUNDUP(I1283/2,0)+7500,IF(I1283&lt;=70000,ROUNDUP(I1283/4,0)+17500,35000)))),MAX(IF(I1283&lt;=0,0,IF(I1283&lt;=15000,I1283,IF(I1283&lt;=40000,ROUNDUP(I1283/2,0)+7500,IF(I1283&lt;=70000,ROUNDUP(I1283/4,0)+17500,35000)))),MIN(IF(H1283&lt;=0,0,IF(H1283&lt;=12000,H1283,IF(H1283&lt;=32000,ROUNDUP(H1283/2,0)+6000,IF(H1283&lt;=56000,ROUNDUP(H1283/4,0)+14000,28000))))+IF(I1283&lt;=0,0,IF(I1283&lt;=15000,I1283,IF(I1283&lt;=40000,ROUNDUP(I1283/2,0)+7500,IF(I1283&lt;=70000,ROUNDUP(I1283/4,0)+17500,35000)))),28000))))</f>
        <v/>
      </c>
      <c r="V1283" s="18">
        <f>MIN(70000,S1283+T1283+U1283)</f>
        <v/>
      </c>
      <c r="W1283" s="18">
        <f>MAX(0,ROUNDDOWN(M1283-J1283-N1283-K1283-0,-3))</f>
        <v/>
      </c>
      <c r="X1283" s="18">
        <f>MAX(0,ROUNDDOWN(M1283-J1283-N1283-K1283-R1283,-3))</f>
        <v/>
      </c>
      <c r="Y1283" s="18">
        <f>IF(W1283&lt;=0,0,ROUNDDOWN((W1283*LOOKUP(W1283,{0,1950001,3300001,6950001,9000001,18000001,40000001},{0.05,0.1,0.2,0.23,0.33,0.4,0.45})-LOOKUP(W1283,{0,1950001,3300001,6950001,9000001,18000001,40000001},{0,97500,427500,636000,1536000,2796000,4796000}))*1.021,-2))</f>
        <v/>
      </c>
      <c r="Z1283" s="18">
        <f>IF(X1283&lt;=0,0,ROUNDDOWN((X1283*LOOKUP(X1283,{0,1950001,3300001,6950001,9000001,18000001,40000001},{0.05,0.1,0.2,0.23,0.33,0.4,0.45})-LOOKUP(X1283,{0,1950001,3300001,6950001,9000001,18000001,40000001},{0,97500,427500,636000,1536000,2796000,4796000}))*1.021,-2))</f>
        <v/>
      </c>
      <c r="AA1283" s="18">
        <f>MAX(0,ROUNDDOWN(M1283-J1283-430000-L1283-0,-3))</f>
        <v/>
      </c>
      <c r="AB1283" s="18">
        <f>MAX(0,ROUNDDOWN(M1283-J1283-430000-L1283-V1283,-3))</f>
        <v/>
      </c>
      <c r="AC1283" s="18">
        <f>IF(M1283&lt;=450000,0,MAX(0,ROUNDDOWN(AA1283*0.06-MIN(50000,AA1283)*0.03,-2))+MAX(0,ROUNDDOWN(AA1283*0.04-MIN(50000,AA1283)*0.02,-2)))</f>
        <v/>
      </c>
      <c r="AD1283" s="18">
        <f>IF(M1283&lt;=450000,0,MAX(0,ROUNDDOWN(AB1283*0.06-MIN(50000,AB1283)*0.03,-2))+MAX(0,ROUNDDOWN(AB1283*0.04-MIN(50000,AB1283)*0.02,-2)))</f>
        <v/>
      </c>
      <c r="AE1283" s="18">
        <f>Y1283-Z1283</f>
        <v/>
      </c>
      <c r="AF1283" s="18">
        <f>AC1283-AD1283</f>
        <v/>
      </c>
      <c r="AG1283" s="18">
        <f>AE1283+AF1283</f>
        <v/>
      </c>
      <c r="AH1283" s="20">
        <f>IF(W1283&lt;=0,0,LOOKUP(W1283,{0,1950001,3300001,6950001,9000001,18000001,40000001},{0.05,0.1,0.2,0.23,0.33,0.4,0.45}))</f>
        <v/>
      </c>
    </row>
    <row r="1284">
      <c r="A1284" t="inlineStr">
        <is>
          <t>1万円刻み 3区分8万円ずつ</t>
        </is>
      </c>
      <c r="B1284" s="18">
        <f>'4_1万円刻み'!$A$402</f>
        <v/>
      </c>
      <c r="C1284" s="19" t="n">
        <v>2026</v>
      </c>
      <c r="D1284" t="inlineStr">
        <is>
          <t>いいえ</t>
        </is>
      </c>
      <c r="E1284" s="18" t="n">
        <v>80000</v>
      </c>
      <c r="F1284" s="18" t="n">
        <v>0</v>
      </c>
      <c r="G1284" s="18" t="n">
        <v>80000</v>
      </c>
      <c r="H1284" s="18" t="n">
        <v>80000</v>
      </c>
      <c r="I1284" s="18" t="n">
        <v>0</v>
      </c>
      <c r="J1284" s="18">
        <f>ROUND(MIN(B1284/12,650000)*12*0.0915+MIN(B1284/12,1390000)*12*(0.0504+0)+B1284*0.005,0)</f>
        <v/>
      </c>
      <c r="K1284" s="18" t="n">
        <v>0</v>
      </c>
      <c r="L1284" s="18" t="n">
        <v>0</v>
      </c>
      <c r="M1284" s="18">
        <f>ROUND(IF(C1284&gt;=2026,IF(B1284&lt;741000,0,IF(B1284&lt;2191000,B1284-740000,IF(B1284&lt;2193000,1451000,IF(B1284&lt;2196000,1453000,IF(B1284&lt;2200000,1456000,IF(B1284&lt;3600000,ROUNDDOWN(B1284/4,-3)*2.8-80000,IF(B1284&lt;6600000,ROUNDDOWN(B1284/4,-3)*3.2-440000,IF(B1284&lt;8500000,ROUNDDOWN(B1284*0.9,0)-1100000,B1284-1950000)))))))),IF(B1284&lt;651000,0,IF(B1284&lt;1900000,B1284-650000,IF(B1284&lt;3600000,ROUNDDOWN(B1284/4,-3)*2.8-80000,IF(B1284&lt;6600000,ROUNDDOWN(B1284/4,-3)*3.2-440000,IF(B1284&lt;8500000,ROUNDDOWN(B1284*0.9,0)-1100000,B1284-1950000)))))),0)</f>
        <v/>
      </c>
      <c r="N1284" s="18">
        <f>IF(M1284&gt;23500000,NA(),IF(C1284&gt;=2026,IF(M1284&lt;=4890000,1040000,IF(M1284&lt;=6550000,670000,620000)),IF(M1284&lt;=1320000,950000,IF(M1284&lt;=3360000,880000,IF(M1284&lt;=4890000,680000,IF(M1284&lt;=6550000,630000,580000))))))</f>
        <v/>
      </c>
      <c r="O1284" s="18">
        <f>IF(F1284&lt;=0,IF(AND(D1284="はい",C1284&gt;=2026,C1284&lt;=2027),IF(E1284&lt;=0,0,IF(E1284&lt;=30000,E1284,IF(E1284&lt;=60000,ROUNDUP(E1284/2,0)+15000,IF(E1284&lt;=120000,ROUNDUP(E1284/4,0)+30000,60000)))),IF(E1284&lt;=0,0,IF(E1284&lt;=20000,E1284,IF(E1284&lt;=40000,ROUNDUP(E1284/2,0)+10000,IF(E1284&lt;=80000,ROUNDUP(E1284/4,0)+20000,40000))))),IF(E1284&lt;=0,IF(F1284&lt;=0,0,IF(F1284&lt;=25000,F1284,IF(F1284&lt;=50000,ROUNDUP(F1284/2,0)+12500,IF(F1284&lt;=100000,ROUNDUP(F1284/4,0)+25000,50000)))),MAX(IF(F1284&lt;=0,0,IF(F1284&lt;=25000,F1284,IF(F1284&lt;=50000,ROUNDUP(F1284/2,0)+12500,IF(F1284&lt;=100000,ROUNDUP(F1284/4,0)+25000,50000)))),MIN(IF(AND(D1284="はい",C1284&gt;=2026,C1284&lt;=2027),IF(E1284&lt;=0,0,IF(E1284&lt;=30000,E1284,IF(E1284&lt;=60000,ROUNDUP(E1284/2,0)+15000,IF(E1284&lt;=120000,ROUNDUP(E1284/4,0)+30000,60000)))),IF(E1284&lt;=0,0,IF(E1284&lt;=20000,E1284,IF(E1284&lt;=40000,ROUNDUP(E1284/2,0)+10000,IF(E1284&lt;=80000,ROUNDUP(E1284/4,0)+20000,40000)))))+IF(F1284&lt;=0,0,IF(F1284&lt;=25000,F1284,IF(F1284&lt;=50000,ROUNDUP(F1284/2,0)+12500,IF(F1284&lt;=100000,ROUNDUP(F1284/4,0)+25000,50000)))),IF(AND(D1284="はい",C1284&gt;=2026,C1284&lt;=2027),60000,40000)))))</f>
        <v/>
      </c>
      <c r="P1284" s="18">
        <f>IF(G1284&lt;=0,0,IF(G1284&lt;=20000,G1284,IF(G1284&lt;=40000,ROUNDUP(G1284/2,0)+10000,IF(G1284&lt;=80000,ROUNDUP(G1284/4,0)+20000,40000))))</f>
        <v/>
      </c>
      <c r="Q1284" s="18">
        <f>IF(I1284&lt;=0,IF(H1284&lt;=0,0,IF(H1284&lt;=20000,H1284,IF(H1284&lt;=40000,ROUNDUP(H1284/2,0)+10000,IF(H1284&lt;=80000,ROUNDUP(H1284/4,0)+20000,40000)))),IF(H1284&lt;=0,IF(I1284&lt;=0,0,IF(I1284&lt;=25000,I1284,IF(I1284&lt;=50000,ROUNDUP(I1284/2,0)+12500,IF(I1284&lt;=100000,ROUNDUP(I1284/4,0)+25000,50000)))),MAX(IF(I1284&lt;=0,0,IF(I1284&lt;=25000,I1284,IF(I1284&lt;=50000,ROUNDUP(I1284/2,0)+12500,IF(I1284&lt;=100000,ROUNDUP(I1284/4,0)+25000,50000)))),MIN(IF(H1284&lt;=0,0,IF(H1284&lt;=20000,H1284,IF(H1284&lt;=40000,ROUNDUP(H1284/2,0)+10000,IF(H1284&lt;=80000,ROUNDUP(H1284/4,0)+20000,40000))))+IF(I1284&lt;=0,0,IF(I1284&lt;=25000,I1284,IF(I1284&lt;=50000,ROUNDUP(I1284/2,0)+12500,IF(I1284&lt;=100000,ROUNDUP(I1284/4,0)+25000,50000)))),40000))))</f>
        <v/>
      </c>
      <c r="R1284" s="18">
        <f>MIN(120000,O1284+P1284+Q1284)</f>
        <v/>
      </c>
      <c r="S1284" s="18">
        <f>IF(F1284&lt;=0,IF(E1284&lt;=0,0,IF(E1284&lt;=12000,E1284,IF(E1284&lt;=32000,ROUNDUP(E1284/2,0)+6000,IF(E1284&lt;=56000,ROUNDUP(E1284/4,0)+14000,28000)))),IF(E1284&lt;=0,IF(F1284&lt;=0,0,IF(F1284&lt;=15000,F1284,IF(F1284&lt;=40000,ROUNDUP(F1284/2,0)+7500,IF(F1284&lt;=70000,ROUNDUP(F1284/4,0)+17500,35000)))),MAX(IF(F1284&lt;=0,0,IF(F1284&lt;=15000,F1284,IF(F1284&lt;=40000,ROUNDUP(F1284/2,0)+7500,IF(F1284&lt;=70000,ROUNDUP(F1284/4,0)+17500,35000)))),MIN(IF(E1284&lt;=0,0,IF(E1284&lt;=12000,E1284,IF(E1284&lt;=32000,ROUNDUP(E1284/2,0)+6000,IF(E1284&lt;=56000,ROUNDUP(E1284/4,0)+14000,28000))))+IF(F1284&lt;=0,0,IF(F1284&lt;=15000,F1284,IF(F1284&lt;=40000,ROUNDUP(F1284/2,0)+7500,IF(F1284&lt;=70000,ROUNDUP(F1284/4,0)+17500,35000)))),28000))))</f>
        <v/>
      </c>
      <c r="T1284" s="18">
        <f>IF(G1284&lt;=0,0,IF(G1284&lt;=12000,G1284,IF(G1284&lt;=32000,ROUNDUP(G1284/2,0)+6000,IF(G1284&lt;=56000,ROUNDUP(G1284/4,0)+14000,28000))))</f>
        <v/>
      </c>
      <c r="U1284" s="18">
        <f>IF(I1284&lt;=0,IF(H1284&lt;=0,0,IF(H1284&lt;=12000,H1284,IF(H1284&lt;=32000,ROUNDUP(H1284/2,0)+6000,IF(H1284&lt;=56000,ROUNDUP(H1284/4,0)+14000,28000)))),IF(H1284&lt;=0,IF(I1284&lt;=0,0,IF(I1284&lt;=15000,I1284,IF(I1284&lt;=40000,ROUNDUP(I1284/2,0)+7500,IF(I1284&lt;=70000,ROUNDUP(I1284/4,0)+17500,35000)))),MAX(IF(I1284&lt;=0,0,IF(I1284&lt;=15000,I1284,IF(I1284&lt;=40000,ROUNDUP(I1284/2,0)+7500,IF(I1284&lt;=70000,ROUNDUP(I1284/4,0)+17500,35000)))),MIN(IF(H1284&lt;=0,0,IF(H1284&lt;=12000,H1284,IF(H1284&lt;=32000,ROUNDUP(H1284/2,0)+6000,IF(H1284&lt;=56000,ROUNDUP(H1284/4,0)+14000,28000))))+IF(I1284&lt;=0,0,IF(I1284&lt;=15000,I1284,IF(I1284&lt;=40000,ROUNDUP(I1284/2,0)+7500,IF(I1284&lt;=70000,ROUNDUP(I1284/4,0)+17500,35000)))),28000))))</f>
        <v/>
      </c>
      <c r="V1284" s="18">
        <f>MIN(70000,S1284+T1284+U1284)</f>
        <v/>
      </c>
      <c r="W1284" s="18">
        <f>MAX(0,ROUNDDOWN(M1284-J1284-N1284-K1284-0,-3))</f>
        <v/>
      </c>
      <c r="X1284" s="18">
        <f>MAX(0,ROUNDDOWN(M1284-J1284-N1284-K1284-R1284,-3))</f>
        <v/>
      </c>
      <c r="Y1284" s="18">
        <f>IF(W1284&lt;=0,0,ROUNDDOWN((W1284*LOOKUP(W1284,{0,1950001,3300001,6950001,9000001,18000001,40000001},{0.05,0.1,0.2,0.23,0.33,0.4,0.45})-LOOKUP(W1284,{0,1950001,3300001,6950001,9000001,18000001,40000001},{0,97500,427500,636000,1536000,2796000,4796000}))*1.021,-2))</f>
        <v/>
      </c>
      <c r="Z1284" s="18">
        <f>IF(X1284&lt;=0,0,ROUNDDOWN((X1284*LOOKUP(X1284,{0,1950001,3300001,6950001,9000001,18000001,40000001},{0.05,0.1,0.2,0.23,0.33,0.4,0.45})-LOOKUP(X1284,{0,1950001,3300001,6950001,9000001,18000001,40000001},{0,97500,427500,636000,1536000,2796000,4796000}))*1.021,-2))</f>
        <v/>
      </c>
      <c r="AA1284" s="18">
        <f>MAX(0,ROUNDDOWN(M1284-J1284-430000-L1284-0,-3))</f>
        <v/>
      </c>
      <c r="AB1284" s="18">
        <f>MAX(0,ROUNDDOWN(M1284-J1284-430000-L1284-V1284,-3))</f>
        <v/>
      </c>
      <c r="AC1284" s="18">
        <f>IF(M1284&lt;=450000,0,MAX(0,ROUNDDOWN(AA1284*0.06-MIN(50000,AA1284)*0.03,-2))+MAX(0,ROUNDDOWN(AA1284*0.04-MIN(50000,AA1284)*0.02,-2)))</f>
        <v/>
      </c>
      <c r="AD1284" s="18">
        <f>IF(M1284&lt;=450000,0,MAX(0,ROUNDDOWN(AB1284*0.06-MIN(50000,AB1284)*0.03,-2))+MAX(0,ROUNDDOWN(AB1284*0.04-MIN(50000,AB1284)*0.02,-2)))</f>
        <v/>
      </c>
      <c r="AE1284" s="18">
        <f>Y1284-Z1284</f>
        <v/>
      </c>
      <c r="AF1284" s="18">
        <f>AC1284-AD1284</f>
        <v/>
      </c>
      <c r="AG1284" s="18">
        <f>AE1284+AF1284</f>
        <v/>
      </c>
      <c r="AH1284" s="20">
        <f>IF(W1284&lt;=0,0,LOOKUP(W1284,{0,1950001,3300001,6950001,9000001,18000001,40000001},{0.05,0.1,0.2,0.23,0.33,0.4,0.45}))</f>
        <v/>
      </c>
    </row>
    <row r="1285">
      <c r="A1285" t="inlineStr">
        <is>
          <t>1万円刻み 一般8万円</t>
        </is>
      </c>
      <c r="B1285" s="18">
        <f>'4_1万円刻み'!$A$402</f>
        <v/>
      </c>
      <c r="C1285" s="19" t="n">
        <v>2026</v>
      </c>
      <c r="D1285" t="inlineStr">
        <is>
          <t>いいえ</t>
        </is>
      </c>
      <c r="E1285" s="18" t="n">
        <v>80000</v>
      </c>
      <c r="F1285" s="18" t="n">
        <v>0</v>
      </c>
      <c r="G1285" s="18" t="n">
        <v>0</v>
      </c>
      <c r="H1285" s="18" t="n">
        <v>0</v>
      </c>
      <c r="I1285" s="18" t="n">
        <v>0</v>
      </c>
      <c r="J1285" s="18">
        <f>ROUND(MIN(B1285/12,650000)*12*0.0915+MIN(B1285/12,1390000)*12*(0.0504+0)+B1285*0.005,0)</f>
        <v/>
      </c>
      <c r="K1285" s="18" t="n">
        <v>0</v>
      </c>
      <c r="L1285" s="18" t="n">
        <v>0</v>
      </c>
      <c r="M1285" s="18">
        <f>ROUND(IF(C1285&gt;=2026,IF(B1285&lt;741000,0,IF(B1285&lt;2191000,B1285-740000,IF(B1285&lt;2193000,1451000,IF(B1285&lt;2196000,1453000,IF(B1285&lt;2200000,1456000,IF(B1285&lt;3600000,ROUNDDOWN(B1285/4,-3)*2.8-80000,IF(B1285&lt;6600000,ROUNDDOWN(B1285/4,-3)*3.2-440000,IF(B1285&lt;8500000,ROUNDDOWN(B1285*0.9,0)-1100000,B1285-1950000)))))))),IF(B1285&lt;651000,0,IF(B1285&lt;1900000,B1285-650000,IF(B1285&lt;3600000,ROUNDDOWN(B1285/4,-3)*2.8-80000,IF(B1285&lt;6600000,ROUNDDOWN(B1285/4,-3)*3.2-440000,IF(B1285&lt;8500000,ROUNDDOWN(B1285*0.9,0)-1100000,B1285-1950000)))))),0)</f>
        <v/>
      </c>
      <c r="N1285" s="18">
        <f>IF(M1285&gt;23500000,NA(),IF(C1285&gt;=2026,IF(M1285&lt;=4890000,1040000,IF(M1285&lt;=6550000,670000,620000)),IF(M1285&lt;=1320000,950000,IF(M1285&lt;=3360000,880000,IF(M1285&lt;=4890000,680000,IF(M1285&lt;=6550000,630000,580000))))))</f>
        <v/>
      </c>
      <c r="O1285" s="18">
        <f>IF(F1285&lt;=0,IF(AND(D1285="はい",C1285&gt;=2026,C1285&lt;=2027),IF(E1285&lt;=0,0,IF(E1285&lt;=30000,E1285,IF(E1285&lt;=60000,ROUNDUP(E1285/2,0)+15000,IF(E1285&lt;=120000,ROUNDUP(E1285/4,0)+30000,60000)))),IF(E1285&lt;=0,0,IF(E1285&lt;=20000,E1285,IF(E1285&lt;=40000,ROUNDUP(E1285/2,0)+10000,IF(E1285&lt;=80000,ROUNDUP(E1285/4,0)+20000,40000))))),IF(E1285&lt;=0,IF(F1285&lt;=0,0,IF(F1285&lt;=25000,F1285,IF(F1285&lt;=50000,ROUNDUP(F1285/2,0)+12500,IF(F1285&lt;=100000,ROUNDUP(F1285/4,0)+25000,50000)))),MAX(IF(F1285&lt;=0,0,IF(F1285&lt;=25000,F1285,IF(F1285&lt;=50000,ROUNDUP(F1285/2,0)+12500,IF(F1285&lt;=100000,ROUNDUP(F1285/4,0)+25000,50000)))),MIN(IF(AND(D1285="はい",C1285&gt;=2026,C1285&lt;=2027),IF(E1285&lt;=0,0,IF(E1285&lt;=30000,E1285,IF(E1285&lt;=60000,ROUNDUP(E1285/2,0)+15000,IF(E1285&lt;=120000,ROUNDUP(E1285/4,0)+30000,60000)))),IF(E1285&lt;=0,0,IF(E1285&lt;=20000,E1285,IF(E1285&lt;=40000,ROUNDUP(E1285/2,0)+10000,IF(E1285&lt;=80000,ROUNDUP(E1285/4,0)+20000,40000)))))+IF(F1285&lt;=0,0,IF(F1285&lt;=25000,F1285,IF(F1285&lt;=50000,ROUNDUP(F1285/2,0)+12500,IF(F1285&lt;=100000,ROUNDUP(F1285/4,0)+25000,50000)))),IF(AND(D1285="はい",C1285&gt;=2026,C1285&lt;=2027),60000,40000)))))</f>
        <v/>
      </c>
      <c r="P1285" s="18">
        <f>IF(G1285&lt;=0,0,IF(G1285&lt;=20000,G1285,IF(G1285&lt;=40000,ROUNDUP(G1285/2,0)+10000,IF(G1285&lt;=80000,ROUNDUP(G1285/4,0)+20000,40000))))</f>
        <v/>
      </c>
      <c r="Q1285" s="18">
        <f>IF(I1285&lt;=0,IF(H1285&lt;=0,0,IF(H1285&lt;=20000,H1285,IF(H1285&lt;=40000,ROUNDUP(H1285/2,0)+10000,IF(H1285&lt;=80000,ROUNDUP(H1285/4,0)+20000,40000)))),IF(H1285&lt;=0,IF(I1285&lt;=0,0,IF(I1285&lt;=25000,I1285,IF(I1285&lt;=50000,ROUNDUP(I1285/2,0)+12500,IF(I1285&lt;=100000,ROUNDUP(I1285/4,0)+25000,50000)))),MAX(IF(I1285&lt;=0,0,IF(I1285&lt;=25000,I1285,IF(I1285&lt;=50000,ROUNDUP(I1285/2,0)+12500,IF(I1285&lt;=100000,ROUNDUP(I1285/4,0)+25000,50000)))),MIN(IF(H1285&lt;=0,0,IF(H1285&lt;=20000,H1285,IF(H1285&lt;=40000,ROUNDUP(H1285/2,0)+10000,IF(H1285&lt;=80000,ROUNDUP(H1285/4,0)+20000,40000))))+IF(I1285&lt;=0,0,IF(I1285&lt;=25000,I1285,IF(I1285&lt;=50000,ROUNDUP(I1285/2,0)+12500,IF(I1285&lt;=100000,ROUNDUP(I1285/4,0)+25000,50000)))),40000))))</f>
        <v/>
      </c>
      <c r="R1285" s="18">
        <f>MIN(120000,O1285+P1285+Q1285)</f>
        <v/>
      </c>
      <c r="S1285" s="18">
        <f>IF(F1285&lt;=0,IF(E1285&lt;=0,0,IF(E1285&lt;=12000,E1285,IF(E1285&lt;=32000,ROUNDUP(E1285/2,0)+6000,IF(E1285&lt;=56000,ROUNDUP(E1285/4,0)+14000,28000)))),IF(E1285&lt;=0,IF(F1285&lt;=0,0,IF(F1285&lt;=15000,F1285,IF(F1285&lt;=40000,ROUNDUP(F1285/2,0)+7500,IF(F1285&lt;=70000,ROUNDUP(F1285/4,0)+17500,35000)))),MAX(IF(F1285&lt;=0,0,IF(F1285&lt;=15000,F1285,IF(F1285&lt;=40000,ROUNDUP(F1285/2,0)+7500,IF(F1285&lt;=70000,ROUNDUP(F1285/4,0)+17500,35000)))),MIN(IF(E1285&lt;=0,0,IF(E1285&lt;=12000,E1285,IF(E1285&lt;=32000,ROUNDUP(E1285/2,0)+6000,IF(E1285&lt;=56000,ROUNDUP(E1285/4,0)+14000,28000))))+IF(F1285&lt;=0,0,IF(F1285&lt;=15000,F1285,IF(F1285&lt;=40000,ROUNDUP(F1285/2,0)+7500,IF(F1285&lt;=70000,ROUNDUP(F1285/4,0)+17500,35000)))),28000))))</f>
        <v/>
      </c>
      <c r="T1285" s="18">
        <f>IF(G1285&lt;=0,0,IF(G1285&lt;=12000,G1285,IF(G1285&lt;=32000,ROUNDUP(G1285/2,0)+6000,IF(G1285&lt;=56000,ROUNDUP(G1285/4,0)+14000,28000))))</f>
        <v/>
      </c>
      <c r="U1285" s="18">
        <f>IF(I1285&lt;=0,IF(H1285&lt;=0,0,IF(H1285&lt;=12000,H1285,IF(H1285&lt;=32000,ROUNDUP(H1285/2,0)+6000,IF(H1285&lt;=56000,ROUNDUP(H1285/4,0)+14000,28000)))),IF(H1285&lt;=0,IF(I1285&lt;=0,0,IF(I1285&lt;=15000,I1285,IF(I1285&lt;=40000,ROUNDUP(I1285/2,0)+7500,IF(I1285&lt;=70000,ROUNDUP(I1285/4,0)+17500,35000)))),MAX(IF(I1285&lt;=0,0,IF(I1285&lt;=15000,I1285,IF(I1285&lt;=40000,ROUNDUP(I1285/2,0)+7500,IF(I1285&lt;=70000,ROUNDUP(I1285/4,0)+17500,35000)))),MIN(IF(H1285&lt;=0,0,IF(H1285&lt;=12000,H1285,IF(H1285&lt;=32000,ROUNDUP(H1285/2,0)+6000,IF(H1285&lt;=56000,ROUNDUP(H1285/4,0)+14000,28000))))+IF(I1285&lt;=0,0,IF(I1285&lt;=15000,I1285,IF(I1285&lt;=40000,ROUNDUP(I1285/2,0)+7500,IF(I1285&lt;=70000,ROUNDUP(I1285/4,0)+17500,35000)))),28000))))</f>
        <v/>
      </c>
      <c r="V1285" s="18">
        <f>MIN(70000,S1285+T1285+U1285)</f>
        <v/>
      </c>
      <c r="W1285" s="18">
        <f>MAX(0,ROUNDDOWN(M1285-J1285-N1285-K1285-0,-3))</f>
        <v/>
      </c>
      <c r="X1285" s="18">
        <f>MAX(0,ROUNDDOWN(M1285-J1285-N1285-K1285-R1285,-3))</f>
        <v/>
      </c>
      <c r="Y1285" s="18">
        <f>IF(W1285&lt;=0,0,ROUNDDOWN((W1285*LOOKUP(W1285,{0,1950001,3300001,6950001,9000001,18000001,40000001},{0.05,0.1,0.2,0.23,0.33,0.4,0.45})-LOOKUP(W1285,{0,1950001,3300001,6950001,9000001,18000001,40000001},{0,97500,427500,636000,1536000,2796000,4796000}))*1.021,-2))</f>
        <v/>
      </c>
      <c r="Z1285" s="18">
        <f>IF(X1285&lt;=0,0,ROUNDDOWN((X1285*LOOKUP(X1285,{0,1950001,3300001,6950001,9000001,18000001,40000001},{0.05,0.1,0.2,0.23,0.33,0.4,0.45})-LOOKUP(X1285,{0,1950001,3300001,6950001,9000001,18000001,40000001},{0,97500,427500,636000,1536000,2796000,4796000}))*1.021,-2))</f>
        <v/>
      </c>
      <c r="AA1285" s="18">
        <f>MAX(0,ROUNDDOWN(M1285-J1285-430000-L1285-0,-3))</f>
        <v/>
      </c>
      <c r="AB1285" s="18">
        <f>MAX(0,ROUNDDOWN(M1285-J1285-430000-L1285-V1285,-3))</f>
        <v/>
      </c>
      <c r="AC1285" s="18">
        <f>IF(M1285&lt;=450000,0,MAX(0,ROUNDDOWN(AA1285*0.06-MIN(50000,AA1285)*0.03,-2))+MAX(0,ROUNDDOWN(AA1285*0.04-MIN(50000,AA1285)*0.02,-2)))</f>
        <v/>
      </c>
      <c r="AD1285" s="18">
        <f>IF(M1285&lt;=450000,0,MAX(0,ROUNDDOWN(AB1285*0.06-MIN(50000,AB1285)*0.03,-2))+MAX(0,ROUNDDOWN(AB1285*0.04-MIN(50000,AB1285)*0.02,-2)))</f>
        <v/>
      </c>
      <c r="AE1285" s="18">
        <f>Y1285-Z1285</f>
        <v/>
      </c>
      <c r="AF1285" s="18">
        <f>AC1285-AD1285</f>
        <v/>
      </c>
      <c r="AG1285" s="18">
        <f>AE1285+AF1285</f>
        <v/>
      </c>
      <c r="AH1285" s="20">
        <f>IF(W1285&lt;=0,0,LOOKUP(W1285,{0,1950001,3300001,6950001,9000001,18000001,40000001},{0.05,0.1,0.2,0.23,0.33,0.4,0.45}))</f>
        <v/>
      </c>
    </row>
    <row r="1286">
      <c r="A1286" t="inlineStr">
        <is>
          <t>1万円刻み 特例あり一般12万円</t>
        </is>
      </c>
      <c r="B1286" s="18">
        <f>'4_1万円刻み'!$A$402</f>
        <v/>
      </c>
      <c r="C1286" s="19" t="n">
        <v>2026</v>
      </c>
      <c r="D1286" t="inlineStr">
        <is>
          <t>はい</t>
        </is>
      </c>
      <c r="E1286" s="18" t="n">
        <v>120000</v>
      </c>
      <c r="F1286" s="18" t="n">
        <v>0</v>
      </c>
      <c r="G1286" s="18" t="n">
        <v>0</v>
      </c>
      <c r="H1286" s="18" t="n">
        <v>0</v>
      </c>
      <c r="I1286" s="18" t="n">
        <v>0</v>
      </c>
      <c r="J1286" s="18">
        <f>ROUND(MIN(B1286/12,650000)*12*0.0915+MIN(B1286/12,1390000)*12*(0.0504+0)+B1286*0.005,0)</f>
        <v/>
      </c>
      <c r="K1286" s="18" t="n">
        <v>0</v>
      </c>
      <c r="L1286" s="18" t="n">
        <v>0</v>
      </c>
      <c r="M1286" s="18">
        <f>ROUND(IF(C1286&gt;=2026,IF(B1286&lt;741000,0,IF(B1286&lt;2191000,B1286-740000,IF(B1286&lt;2193000,1451000,IF(B1286&lt;2196000,1453000,IF(B1286&lt;2200000,1456000,IF(B1286&lt;3600000,ROUNDDOWN(B1286/4,-3)*2.8-80000,IF(B1286&lt;6600000,ROUNDDOWN(B1286/4,-3)*3.2-440000,IF(B1286&lt;8500000,ROUNDDOWN(B1286*0.9,0)-1100000,B1286-1950000)))))))),IF(B1286&lt;651000,0,IF(B1286&lt;1900000,B1286-650000,IF(B1286&lt;3600000,ROUNDDOWN(B1286/4,-3)*2.8-80000,IF(B1286&lt;6600000,ROUNDDOWN(B1286/4,-3)*3.2-440000,IF(B1286&lt;8500000,ROUNDDOWN(B1286*0.9,0)-1100000,B1286-1950000)))))),0)</f>
        <v/>
      </c>
      <c r="N1286" s="18">
        <f>IF(M1286&gt;23500000,NA(),IF(C1286&gt;=2026,IF(M1286&lt;=4890000,1040000,IF(M1286&lt;=6550000,670000,620000)),IF(M1286&lt;=1320000,950000,IF(M1286&lt;=3360000,880000,IF(M1286&lt;=4890000,680000,IF(M1286&lt;=6550000,630000,580000))))))</f>
        <v/>
      </c>
      <c r="O1286" s="18">
        <f>IF(F1286&lt;=0,IF(AND(D1286="はい",C1286&gt;=2026,C1286&lt;=2027),IF(E1286&lt;=0,0,IF(E1286&lt;=30000,E1286,IF(E1286&lt;=60000,ROUNDUP(E1286/2,0)+15000,IF(E1286&lt;=120000,ROUNDUP(E1286/4,0)+30000,60000)))),IF(E1286&lt;=0,0,IF(E1286&lt;=20000,E1286,IF(E1286&lt;=40000,ROUNDUP(E1286/2,0)+10000,IF(E1286&lt;=80000,ROUNDUP(E1286/4,0)+20000,40000))))),IF(E1286&lt;=0,IF(F1286&lt;=0,0,IF(F1286&lt;=25000,F1286,IF(F1286&lt;=50000,ROUNDUP(F1286/2,0)+12500,IF(F1286&lt;=100000,ROUNDUP(F1286/4,0)+25000,50000)))),MAX(IF(F1286&lt;=0,0,IF(F1286&lt;=25000,F1286,IF(F1286&lt;=50000,ROUNDUP(F1286/2,0)+12500,IF(F1286&lt;=100000,ROUNDUP(F1286/4,0)+25000,50000)))),MIN(IF(AND(D1286="はい",C1286&gt;=2026,C1286&lt;=2027),IF(E1286&lt;=0,0,IF(E1286&lt;=30000,E1286,IF(E1286&lt;=60000,ROUNDUP(E1286/2,0)+15000,IF(E1286&lt;=120000,ROUNDUP(E1286/4,0)+30000,60000)))),IF(E1286&lt;=0,0,IF(E1286&lt;=20000,E1286,IF(E1286&lt;=40000,ROUNDUP(E1286/2,0)+10000,IF(E1286&lt;=80000,ROUNDUP(E1286/4,0)+20000,40000)))))+IF(F1286&lt;=0,0,IF(F1286&lt;=25000,F1286,IF(F1286&lt;=50000,ROUNDUP(F1286/2,0)+12500,IF(F1286&lt;=100000,ROUNDUP(F1286/4,0)+25000,50000)))),IF(AND(D1286="はい",C1286&gt;=2026,C1286&lt;=2027),60000,40000)))))</f>
        <v/>
      </c>
      <c r="P1286" s="18">
        <f>IF(G1286&lt;=0,0,IF(G1286&lt;=20000,G1286,IF(G1286&lt;=40000,ROUNDUP(G1286/2,0)+10000,IF(G1286&lt;=80000,ROUNDUP(G1286/4,0)+20000,40000))))</f>
        <v/>
      </c>
      <c r="Q1286" s="18">
        <f>IF(I1286&lt;=0,IF(H1286&lt;=0,0,IF(H1286&lt;=20000,H1286,IF(H1286&lt;=40000,ROUNDUP(H1286/2,0)+10000,IF(H1286&lt;=80000,ROUNDUP(H1286/4,0)+20000,40000)))),IF(H1286&lt;=0,IF(I1286&lt;=0,0,IF(I1286&lt;=25000,I1286,IF(I1286&lt;=50000,ROUNDUP(I1286/2,0)+12500,IF(I1286&lt;=100000,ROUNDUP(I1286/4,0)+25000,50000)))),MAX(IF(I1286&lt;=0,0,IF(I1286&lt;=25000,I1286,IF(I1286&lt;=50000,ROUNDUP(I1286/2,0)+12500,IF(I1286&lt;=100000,ROUNDUP(I1286/4,0)+25000,50000)))),MIN(IF(H1286&lt;=0,0,IF(H1286&lt;=20000,H1286,IF(H1286&lt;=40000,ROUNDUP(H1286/2,0)+10000,IF(H1286&lt;=80000,ROUNDUP(H1286/4,0)+20000,40000))))+IF(I1286&lt;=0,0,IF(I1286&lt;=25000,I1286,IF(I1286&lt;=50000,ROUNDUP(I1286/2,0)+12500,IF(I1286&lt;=100000,ROUNDUP(I1286/4,0)+25000,50000)))),40000))))</f>
        <v/>
      </c>
      <c r="R1286" s="18">
        <f>MIN(120000,O1286+P1286+Q1286)</f>
        <v/>
      </c>
      <c r="S1286" s="18">
        <f>IF(F1286&lt;=0,IF(E1286&lt;=0,0,IF(E1286&lt;=12000,E1286,IF(E1286&lt;=32000,ROUNDUP(E1286/2,0)+6000,IF(E1286&lt;=56000,ROUNDUP(E1286/4,0)+14000,28000)))),IF(E1286&lt;=0,IF(F1286&lt;=0,0,IF(F1286&lt;=15000,F1286,IF(F1286&lt;=40000,ROUNDUP(F1286/2,0)+7500,IF(F1286&lt;=70000,ROUNDUP(F1286/4,0)+17500,35000)))),MAX(IF(F1286&lt;=0,0,IF(F1286&lt;=15000,F1286,IF(F1286&lt;=40000,ROUNDUP(F1286/2,0)+7500,IF(F1286&lt;=70000,ROUNDUP(F1286/4,0)+17500,35000)))),MIN(IF(E1286&lt;=0,0,IF(E1286&lt;=12000,E1286,IF(E1286&lt;=32000,ROUNDUP(E1286/2,0)+6000,IF(E1286&lt;=56000,ROUNDUP(E1286/4,0)+14000,28000))))+IF(F1286&lt;=0,0,IF(F1286&lt;=15000,F1286,IF(F1286&lt;=40000,ROUNDUP(F1286/2,0)+7500,IF(F1286&lt;=70000,ROUNDUP(F1286/4,0)+17500,35000)))),28000))))</f>
        <v/>
      </c>
      <c r="T1286" s="18">
        <f>IF(G1286&lt;=0,0,IF(G1286&lt;=12000,G1286,IF(G1286&lt;=32000,ROUNDUP(G1286/2,0)+6000,IF(G1286&lt;=56000,ROUNDUP(G1286/4,0)+14000,28000))))</f>
        <v/>
      </c>
      <c r="U1286" s="18">
        <f>IF(I1286&lt;=0,IF(H1286&lt;=0,0,IF(H1286&lt;=12000,H1286,IF(H1286&lt;=32000,ROUNDUP(H1286/2,0)+6000,IF(H1286&lt;=56000,ROUNDUP(H1286/4,0)+14000,28000)))),IF(H1286&lt;=0,IF(I1286&lt;=0,0,IF(I1286&lt;=15000,I1286,IF(I1286&lt;=40000,ROUNDUP(I1286/2,0)+7500,IF(I1286&lt;=70000,ROUNDUP(I1286/4,0)+17500,35000)))),MAX(IF(I1286&lt;=0,0,IF(I1286&lt;=15000,I1286,IF(I1286&lt;=40000,ROUNDUP(I1286/2,0)+7500,IF(I1286&lt;=70000,ROUNDUP(I1286/4,0)+17500,35000)))),MIN(IF(H1286&lt;=0,0,IF(H1286&lt;=12000,H1286,IF(H1286&lt;=32000,ROUNDUP(H1286/2,0)+6000,IF(H1286&lt;=56000,ROUNDUP(H1286/4,0)+14000,28000))))+IF(I1286&lt;=0,0,IF(I1286&lt;=15000,I1286,IF(I1286&lt;=40000,ROUNDUP(I1286/2,0)+7500,IF(I1286&lt;=70000,ROUNDUP(I1286/4,0)+17500,35000)))),28000))))</f>
        <v/>
      </c>
      <c r="V1286" s="18">
        <f>MIN(70000,S1286+T1286+U1286)</f>
        <v/>
      </c>
      <c r="W1286" s="18">
        <f>MAX(0,ROUNDDOWN(M1286-J1286-N1286-K1286-0,-3))</f>
        <v/>
      </c>
      <c r="X1286" s="18">
        <f>MAX(0,ROUNDDOWN(M1286-J1286-N1286-K1286-R1286,-3))</f>
        <v/>
      </c>
      <c r="Y1286" s="18">
        <f>IF(W1286&lt;=0,0,ROUNDDOWN((W1286*LOOKUP(W1286,{0,1950001,3300001,6950001,9000001,18000001,40000001},{0.05,0.1,0.2,0.23,0.33,0.4,0.45})-LOOKUP(W1286,{0,1950001,3300001,6950001,9000001,18000001,40000001},{0,97500,427500,636000,1536000,2796000,4796000}))*1.021,-2))</f>
        <v/>
      </c>
      <c r="Z1286" s="18">
        <f>IF(X1286&lt;=0,0,ROUNDDOWN((X1286*LOOKUP(X1286,{0,1950001,3300001,6950001,9000001,18000001,40000001},{0.05,0.1,0.2,0.23,0.33,0.4,0.45})-LOOKUP(X1286,{0,1950001,3300001,6950001,9000001,18000001,40000001},{0,97500,427500,636000,1536000,2796000,4796000}))*1.021,-2))</f>
        <v/>
      </c>
      <c r="AA1286" s="18">
        <f>MAX(0,ROUNDDOWN(M1286-J1286-430000-L1286-0,-3))</f>
        <v/>
      </c>
      <c r="AB1286" s="18">
        <f>MAX(0,ROUNDDOWN(M1286-J1286-430000-L1286-V1286,-3))</f>
        <v/>
      </c>
      <c r="AC1286" s="18">
        <f>IF(M1286&lt;=450000,0,MAX(0,ROUNDDOWN(AA1286*0.06-MIN(50000,AA1286)*0.03,-2))+MAX(0,ROUNDDOWN(AA1286*0.04-MIN(50000,AA1286)*0.02,-2)))</f>
        <v/>
      </c>
      <c r="AD1286" s="18">
        <f>IF(M1286&lt;=450000,0,MAX(0,ROUNDDOWN(AB1286*0.06-MIN(50000,AB1286)*0.03,-2))+MAX(0,ROUNDDOWN(AB1286*0.04-MIN(50000,AB1286)*0.02,-2)))</f>
        <v/>
      </c>
      <c r="AE1286" s="18">
        <f>Y1286-Z1286</f>
        <v/>
      </c>
      <c r="AF1286" s="18">
        <f>AC1286-AD1286</f>
        <v/>
      </c>
      <c r="AG1286" s="18">
        <f>AE1286+AF1286</f>
        <v/>
      </c>
      <c r="AH1286" s="20">
        <f>IF(W1286&lt;=0,0,LOOKUP(W1286,{0,1950001,3300001,6950001,9000001,18000001,40000001},{0.05,0.1,0.2,0.23,0.33,0.4,0.45}))</f>
        <v/>
      </c>
    </row>
    <row r="1287">
      <c r="A1287" t="inlineStr">
        <is>
          <t>1万円刻み 3区分8万円ずつ</t>
        </is>
      </c>
      <c r="B1287" s="18">
        <f>'4_1万円刻み'!$A$403</f>
        <v/>
      </c>
      <c r="C1287" s="19" t="n">
        <v>2026</v>
      </c>
      <c r="D1287" t="inlineStr">
        <is>
          <t>いいえ</t>
        </is>
      </c>
      <c r="E1287" s="18" t="n">
        <v>80000</v>
      </c>
      <c r="F1287" s="18" t="n">
        <v>0</v>
      </c>
      <c r="G1287" s="18" t="n">
        <v>80000</v>
      </c>
      <c r="H1287" s="18" t="n">
        <v>80000</v>
      </c>
      <c r="I1287" s="18" t="n">
        <v>0</v>
      </c>
      <c r="J1287" s="18">
        <f>ROUND(MIN(B1287/12,650000)*12*0.0915+MIN(B1287/12,1390000)*12*(0.0504+0)+B1287*0.005,0)</f>
        <v/>
      </c>
      <c r="K1287" s="18" t="n">
        <v>0</v>
      </c>
      <c r="L1287" s="18" t="n">
        <v>0</v>
      </c>
      <c r="M1287" s="18">
        <f>ROUND(IF(C1287&gt;=2026,IF(B1287&lt;741000,0,IF(B1287&lt;2191000,B1287-740000,IF(B1287&lt;2193000,1451000,IF(B1287&lt;2196000,1453000,IF(B1287&lt;2200000,1456000,IF(B1287&lt;3600000,ROUNDDOWN(B1287/4,-3)*2.8-80000,IF(B1287&lt;6600000,ROUNDDOWN(B1287/4,-3)*3.2-440000,IF(B1287&lt;8500000,ROUNDDOWN(B1287*0.9,0)-1100000,B1287-1950000)))))))),IF(B1287&lt;651000,0,IF(B1287&lt;1900000,B1287-650000,IF(B1287&lt;3600000,ROUNDDOWN(B1287/4,-3)*2.8-80000,IF(B1287&lt;6600000,ROUNDDOWN(B1287/4,-3)*3.2-440000,IF(B1287&lt;8500000,ROUNDDOWN(B1287*0.9,0)-1100000,B1287-1950000)))))),0)</f>
        <v/>
      </c>
      <c r="N1287" s="18">
        <f>IF(M1287&gt;23500000,NA(),IF(C1287&gt;=2026,IF(M1287&lt;=4890000,1040000,IF(M1287&lt;=6550000,670000,620000)),IF(M1287&lt;=1320000,950000,IF(M1287&lt;=3360000,880000,IF(M1287&lt;=4890000,680000,IF(M1287&lt;=6550000,630000,580000))))))</f>
        <v/>
      </c>
      <c r="O1287" s="18">
        <f>IF(F1287&lt;=0,IF(AND(D1287="はい",C1287&gt;=2026,C1287&lt;=2027),IF(E1287&lt;=0,0,IF(E1287&lt;=30000,E1287,IF(E1287&lt;=60000,ROUNDUP(E1287/2,0)+15000,IF(E1287&lt;=120000,ROUNDUP(E1287/4,0)+30000,60000)))),IF(E1287&lt;=0,0,IF(E1287&lt;=20000,E1287,IF(E1287&lt;=40000,ROUNDUP(E1287/2,0)+10000,IF(E1287&lt;=80000,ROUNDUP(E1287/4,0)+20000,40000))))),IF(E1287&lt;=0,IF(F1287&lt;=0,0,IF(F1287&lt;=25000,F1287,IF(F1287&lt;=50000,ROUNDUP(F1287/2,0)+12500,IF(F1287&lt;=100000,ROUNDUP(F1287/4,0)+25000,50000)))),MAX(IF(F1287&lt;=0,0,IF(F1287&lt;=25000,F1287,IF(F1287&lt;=50000,ROUNDUP(F1287/2,0)+12500,IF(F1287&lt;=100000,ROUNDUP(F1287/4,0)+25000,50000)))),MIN(IF(AND(D1287="はい",C1287&gt;=2026,C1287&lt;=2027),IF(E1287&lt;=0,0,IF(E1287&lt;=30000,E1287,IF(E1287&lt;=60000,ROUNDUP(E1287/2,0)+15000,IF(E1287&lt;=120000,ROUNDUP(E1287/4,0)+30000,60000)))),IF(E1287&lt;=0,0,IF(E1287&lt;=20000,E1287,IF(E1287&lt;=40000,ROUNDUP(E1287/2,0)+10000,IF(E1287&lt;=80000,ROUNDUP(E1287/4,0)+20000,40000)))))+IF(F1287&lt;=0,0,IF(F1287&lt;=25000,F1287,IF(F1287&lt;=50000,ROUNDUP(F1287/2,0)+12500,IF(F1287&lt;=100000,ROUNDUP(F1287/4,0)+25000,50000)))),IF(AND(D1287="はい",C1287&gt;=2026,C1287&lt;=2027),60000,40000)))))</f>
        <v/>
      </c>
      <c r="P1287" s="18">
        <f>IF(G1287&lt;=0,0,IF(G1287&lt;=20000,G1287,IF(G1287&lt;=40000,ROUNDUP(G1287/2,0)+10000,IF(G1287&lt;=80000,ROUNDUP(G1287/4,0)+20000,40000))))</f>
        <v/>
      </c>
      <c r="Q1287" s="18">
        <f>IF(I1287&lt;=0,IF(H1287&lt;=0,0,IF(H1287&lt;=20000,H1287,IF(H1287&lt;=40000,ROUNDUP(H1287/2,0)+10000,IF(H1287&lt;=80000,ROUNDUP(H1287/4,0)+20000,40000)))),IF(H1287&lt;=0,IF(I1287&lt;=0,0,IF(I1287&lt;=25000,I1287,IF(I1287&lt;=50000,ROUNDUP(I1287/2,0)+12500,IF(I1287&lt;=100000,ROUNDUP(I1287/4,0)+25000,50000)))),MAX(IF(I1287&lt;=0,0,IF(I1287&lt;=25000,I1287,IF(I1287&lt;=50000,ROUNDUP(I1287/2,0)+12500,IF(I1287&lt;=100000,ROUNDUP(I1287/4,0)+25000,50000)))),MIN(IF(H1287&lt;=0,0,IF(H1287&lt;=20000,H1287,IF(H1287&lt;=40000,ROUNDUP(H1287/2,0)+10000,IF(H1287&lt;=80000,ROUNDUP(H1287/4,0)+20000,40000))))+IF(I1287&lt;=0,0,IF(I1287&lt;=25000,I1287,IF(I1287&lt;=50000,ROUNDUP(I1287/2,0)+12500,IF(I1287&lt;=100000,ROUNDUP(I1287/4,0)+25000,50000)))),40000))))</f>
        <v/>
      </c>
      <c r="R1287" s="18">
        <f>MIN(120000,O1287+P1287+Q1287)</f>
        <v/>
      </c>
      <c r="S1287" s="18">
        <f>IF(F1287&lt;=0,IF(E1287&lt;=0,0,IF(E1287&lt;=12000,E1287,IF(E1287&lt;=32000,ROUNDUP(E1287/2,0)+6000,IF(E1287&lt;=56000,ROUNDUP(E1287/4,0)+14000,28000)))),IF(E1287&lt;=0,IF(F1287&lt;=0,0,IF(F1287&lt;=15000,F1287,IF(F1287&lt;=40000,ROUNDUP(F1287/2,0)+7500,IF(F1287&lt;=70000,ROUNDUP(F1287/4,0)+17500,35000)))),MAX(IF(F1287&lt;=0,0,IF(F1287&lt;=15000,F1287,IF(F1287&lt;=40000,ROUNDUP(F1287/2,0)+7500,IF(F1287&lt;=70000,ROUNDUP(F1287/4,0)+17500,35000)))),MIN(IF(E1287&lt;=0,0,IF(E1287&lt;=12000,E1287,IF(E1287&lt;=32000,ROUNDUP(E1287/2,0)+6000,IF(E1287&lt;=56000,ROUNDUP(E1287/4,0)+14000,28000))))+IF(F1287&lt;=0,0,IF(F1287&lt;=15000,F1287,IF(F1287&lt;=40000,ROUNDUP(F1287/2,0)+7500,IF(F1287&lt;=70000,ROUNDUP(F1287/4,0)+17500,35000)))),28000))))</f>
        <v/>
      </c>
      <c r="T1287" s="18">
        <f>IF(G1287&lt;=0,0,IF(G1287&lt;=12000,G1287,IF(G1287&lt;=32000,ROUNDUP(G1287/2,0)+6000,IF(G1287&lt;=56000,ROUNDUP(G1287/4,0)+14000,28000))))</f>
        <v/>
      </c>
      <c r="U1287" s="18">
        <f>IF(I1287&lt;=0,IF(H1287&lt;=0,0,IF(H1287&lt;=12000,H1287,IF(H1287&lt;=32000,ROUNDUP(H1287/2,0)+6000,IF(H1287&lt;=56000,ROUNDUP(H1287/4,0)+14000,28000)))),IF(H1287&lt;=0,IF(I1287&lt;=0,0,IF(I1287&lt;=15000,I1287,IF(I1287&lt;=40000,ROUNDUP(I1287/2,0)+7500,IF(I1287&lt;=70000,ROUNDUP(I1287/4,0)+17500,35000)))),MAX(IF(I1287&lt;=0,0,IF(I1287&lt;=15000,I1287,IF(I1287&lt;=40000,ROUNDUP(I1287/2,0)+7500,IF(I1287&lt;=70000,ROUNDUP(I1287/4,0)+17500,35000)))),MIN(IF(H1287&lt;=0,0,IF(H1287&lt;=12000,H1287,IF(H1287&lt;=32000,ROUNDUP(H1287/2,0)+6000,IF(H1287&lt;=56000,ROUNDUP(H1287/4,0)+14000,28000))))+IF(I1287&lt;=0,0,IF(I1287&lt;=15000,I1287,IF(I1287&lt;=40000,ROUNDUP(I1287/2,0)+7500,IF(I1287&lt;=70000,ROUNDUP(I1287/4,0)+17500,35000)))),28000))))</f>
        <v/>
      </c>
      <c r="V1287" s="18">
        <f>MIN(70000,S1287+T1287+U1287)</f>
        <v/>
      </c>
      <c r="W1287" s="18">
        <f>MAX(0,ROUNDDOWN(M1287-J1287-N1287-K1287-0,-3))</f>
        <v/>
      </c>
      <c r="X1287" s="18">
        <f>MAX(0,ROUNDDOWN(M1287-J1287-N1287-K1287-R1287,-3))</f>
        <v/>
      </c>
      <c r="Y1287" s="18">
        <f>IF(W1287&lt;=0,0,ROUNDDOWN((W1287*LOOKUP(W1287,{0,1950001,3300001,6950001,9000001,18000001,40000001},{0.05,0.1,0.2,0.23,0.33,0.4,0.45})-LOOKUP(W1287,{0,1950001,3300001,6950001,9000001,18000001,40000001},{0,97500,427500,636000,1536000,2796000,4796000}))*1.021,-2))</f>
        <v/>
      </c>
      <c r="Z1287" s="18">
        <f>IF(X1287&lt;=0,0,ROUNDDOWN((X1287*LOOKUP(X1287,{0,1950001,3300001,6950001,9000001,18000001,40000001},{0.05,0.1,0.2,0.23,0.33,0.4,0.45})-LOOKUP(X1287,{0,1950001,3300001,6950001,9000001,18000001,40000001},{0,97500,427500,636000,1536000,2796000,4796000}))*1.021,-2))</f>
        <v/>
      </c>
      <c r="AA1287" s="18">
        <f>MAX(0,ROUNDDOWN(M1287-J1287-430000-L1287-0,-3))</f>
        <v/>
      </c>
      <c r="AB1287" s="18">
        <f>MAX(0,ROUNDDOWN(M1287-J1287-430000-L1287-V1287,-3))</f>
        <v/>
      </c>
      <c r="AC1287" s="18">
        <f>IF(M1287&lt;=450000,0,MAX(0,ROUNDDOWN(AA1287*0.06-MIN(50000,AA1287)*0.03,-2))+MAX(0,ROUNDDOWN(AA1287*0.04-MIN(50000,AA1287)*0.02,-2)))</f>
        <v/>
      </c>
      <c r="AD1287" s="18">
        <f>IF(M1287&lt;=450000,0,MAX(0,ROUNDDOWN(AB1287*0.06-MIN(50000,AB1287)*0.03,-2))+MAX(0,ROUNDDOWN(AB1287*0.04-MIN(50000,AB1287)*0.02,-2)))</f>
        <v/>
      </c>
      <c r="AE1287" s="18">
        <f>Y1287-Z1287</f>
        <v/>
      </c>
      <c r="AF1287" s="18">
        <f>AC1287-AD1287</f>
        <v/>
      </c>
      <c r="AG1287" s="18">
        <f>AE1287+AF1287</f>
        <v/>
      </c>
      <c r="AH1287" s="20">
        <f>IF(W1287&lt;=0,0,LOOKUP(W1287,{0,1950001,3300001,6950001,9000001,18000001,40000001},{0.05,0.1,0.2,0.23,0.33,0.4,0.45}))</f>
        <v/>
      </c>
    </row>
    <row r="1288">
      <c r="A1288" t="inlineStr">
        <is>
          <t>1万円刻み 一般8万円</t>
        </is>
      </c>
      <c r="B1288" s="18">
        <f>'4_1万円刻み'!$A$403</f>
        <v/>
      </c>
      <c r="C1288" s="19" t="n">
        <v>2026</v>
      </c>
      <c r="D1288" t="inlineStr">
        <is>
          <t>いいえ</t>
        </is>
      </c>
      <c r="E1288" s="18" t="n">
        <v>80000</v>
      </c>
      <c r="F1288" s="18" t="n">
        <v>0</v>
      </c>
      <c r="G1288" s="18" t="n">
        <v>0</v>
      </c>
      <c r="H1288" s="18" t="n">
        <v>0</v>
      </c>
      <c r="I1288" s="18" t="n">
        <v>0</v>
      </c>
      <c r="J1288" s="18">
        <f>ROUND(MIN(B1288/12,650000)*12*0.0915+MIN(B1288/12,1390000)*12*(0.0504+0)+B1288*0.005,0)</f>
        <v/>
      </c>
      <c r="K1288" s="18" t="n">
        <v>0</v>
      </c>
      <c r="L1288" s="18" t="n">
        <v>0</v>
      </c>
      <c r="M1288" s="18">
        <f>ROUND(IF(C1288&gt;=2026,IF(B1288&lt;741000,0,IF(B1288&lt;2191000,B1288-740000,IF(B1288&lt;2193000,1451000,IF(B1288&lt;2196000,1453000,IF(B1288&lt;2200000,1456000,IF(B1288&lt;3600000,ROUNDDOWN(B1288/4,-3)*2.8-80000,IF(B1288&lt;6600000,ROUNDDOWN(B1288/4,-3)*3.2-440000,IF(B1288&lt;8500000,ROUNDDOWN(B1288*0.9,0)-1100000,B1288-1950000)))))))),IF(B1288&lt;651000,0,IF(B1288&lt;1900000,B1288-650000,IF(B1288&lt;3600000,ROUNDDOWN(B1288/4,-3)*2.8-80000,IF(B1288&lt;6600000,ROUNDDOWN(B1288/4,-3)*3.2-440000,IF(B1288&lt;8500000,ROUNDDOWN(B1288*0.9,0)-1100000,B1288-1950000)))))),0)</f>
        <v/>
      </c>
      <c r="N1288" s="18">
        <f>IF(M1288&gt;23500000,NA(),IF(C1288&gt;=2026,IF(M1288&lt;=4890000,1040000,IF(M1288&lt;=6550000,670000,620000)),IF(M1288&lt;=1320000,950000,IF(M1288&lt;=3360000,880000,IF(M1288&lt;=4890000,680000,IF(M1288&lt;=6550000,630000,580000))))))</f>
        <v/>
      </c>
      <c r="O1288" s="18">
        <f>IF(F1288&lt;=0,IF(AND(D1288="はい",C1288&gt;=2026,C1288&lt;=2027),IF(E1288&lt;=0,0,IF(E1288&lt;=30000,E1288,IF(E1288&lt;=60000,ROUNDUP(E1288/2,0)+15000,IF(E1288&lt;=120000,ROUNDUP(E1288/4,0)+30000,60000)))),IF(E1288&lt;=0,0,IF(E1288&lt;=20000,E1288,IF(E1288&lt;=40000,ROUNDUP(E1288/2,0)+10000,IF(E1288&lt;=80000,ROUNDUP(E1288/4,0)+20000,40000))))),IF(E1288&lt;=0,IF(F1288&lt;=0,0,IF(F1288&lt;=25000,F1288,IF(F1288&lt;=50000,ROUNDUP(F1288/2,0)+12500,IF(F1288&lt;=100000,ROUNDUP(F1288/4,0)+25000,50000)))),MAX(IF(F1288&lt;=0,0,IF(F1288&lt;=25000,F1288,IF(F1288&lt;=50000,ROUNDUP(F1288/2,0)+12500,IF(F1288&lt;=100000,ROUNDUP(F1288/4,0)+25000,50000)))),MIN(IF(AND(D1288="はい",C1288&gt;=2026,C1288&lt;=2027),IF(E1288&lt;=0,0,IF(E1288&lt;=30000,E1288,IF(E1288&lt;=60000,ROUNDUP(E1288/2,0)+15000,IF(E1288&lt;=120000,ROUNDUP(E1288/4,0)+30000,60000)))),IF(E1288&lt;=0,0,IF(E1288&lt;=20000,E1288,IF(E1288&lt;=40000,ROUNDUP(E1288/2,0)+10000,IF(E1288&lt;=80000,ROUNDUP(E1288/4,0)+20000,40000)))))+IF(F1288&lt;=0,0,IF(F1288&lt;=25000,F1288,IF(F1288&lt;=50000,ROUNDUP(F1288/2,0)+12500,IF(F1288&lt;=100000,ROUNDUP(F1288/4,0)+25000,50000)))),IF(AND(D1288="はい",C1288&gt;=2026,C1288&lt;=2027),60000,40000)))))</f>
        <v/>
      </c>
      <c r="P1288" s="18">
        <f>IF(G1288&lt;=0,0,IF(G1288&lt;=20000,G1288,IF(G1288&lt;=40000,ROUNDUP(G1288/2,0)+10000,IF(G1288&lt;=80000,ROUNDUP(G1288/4,0)+20000,40000))))</f>
        <v/>
      </c>
      <c r="Q1288" s="18">
        <f>IF(I1288&lt;=0,IF(H1288&lt;=0,0,IF(H1288&lt;=20000,H1288,IF(H1288&lt;=40000,ROUNDUP(H1288/2,0)+10000,IF(H1288&lt;=80000,ROUNDUP(H1288/4,0)+20000,40000)))),IF(H1288&lt;=0,IF(I1288&lt;=0,0,IF(I1288&lt;=25000,I1288,IF(I1288&lt;=50000,ROUNDUP(I1288/2,0)+12500,IF(I1288&lt;=100000,ROUNDUP(I1288/4,0)+25000,50000)))),MAX(IF(I1288&lt;=0,0,IF(I1288&lt;=25000,I1288,IF(I1288&lt;=50000,ROUNDUP(I1288/2,0)+12500,IF(I1288&lt;=100000,ROUNDUP(I1288/4,0)+25000,50000)))),MIN(IF(H1288&lt;=0,0,IF(H1288&lt;=20000,H1288,IF(H1288&lt;=40000,ROUNDUP(H1288/2,0)+10000,IF(H1288&lt;=80000,ROUNDUP(H1288/4,0)+20000,40000))))+IF(I1288&lt;=0,0,IF(I1288&lt;=25000,I1288,IF(I1288&lt;=50000,ROUNDUP(I1288/2,0)+12500,IF(I1288&lt;=100000,ROUNDUP(I1288/4,0)+25000,50000)))),40000))))</f>
        <v/>
      </c>
      <c r="R1288" s="18">
        <f>MIN(120000,O1288+P1288+Q1288)</f>
        <v/>
      </c>
      <c r="S1288" s="18">
        <f>IF(F1288&lt;=0,IF(E1288&lt;=0,0,IF(E1288&lt;=12000,E1288,IF(E1288&lt;=32000,ROUNDUP(E1288/2,0)+6000,IF(E1288&lt;=56000,ROUNDUP(E1288/4,0)+14000,28000)))),IF(E1288&lt;=0,IF(F1288&lt;=0,0,IF(F1288&lt;=15000,F1288,IF(F1288&lt;=40000,ROUNDUP(F1288/2,0)+7500,IF(F1288&lt;=70000,ROUNDUP(F1288/4,0)+17500,35000)))),MAX(IF(F1288&lt;=0,0,IF(F1288&lt;=15000,F1288,IF(F1288&lt;=40000,ROUNDUP(F1288/2,0)+7500,IF(F1288&lt;=70000,ROUNDUP(F1288/4,0)+17500,35000)))),MIN(IF(E1288&lt;=0,0,IF(E1288&lt;=12000,E1288,IF(E1288&lt;=32000,ROUNDUP(E1288/2,0)+6000,IF(E1288&lt;=56000,ROUNDUP(E1288/4,0)+14000,28000))))+IF(F1288&lt;=0,0,IF(F1288&lt;=15000,F1288,IF(F1288&lt;=40000,ROUNDUP(F1288/2,0)+7500,IF(F1288&lt;=70000,ROUNDUP(F1288/4,0)+17500,35000)))),28000))))</f>
        <v/>
      </c>
      <c r="T1288" s="18">
        <f>IF(G1288&lt;=0,0,IF(G1288&lt;=12000,G1288,IF(G1288&lt;=32000,ROUNDUP(G1288/2,0)+6000,IF(G1288&lt;=56000,ROUNDUP(G1288/4,0)+14000,28000))))</f>
        <v/>
      </c>
      <c r="U1288" s="18">
        <f>IF(I1288&lt;=0,IF(H1288&lt;=0,0,IF(H1288&lt;=12000,H1288,IF(H1288&lt;=32000,ROUNDUP(H1288/2,0)+6000,IF(H1288&lt;=56000,ROUNDUP(H1288/4,0)+14000,28000)))),IF(H1288&lt;=0,IF(I1288&lt;=0,0,IF(I1288&lt;=15000,I1288,IF(I1288&lt;=40000,ROUNDUP(I1288/2,0)+7500,IF(I1288&lt;=70000,ROUNDUP(I1288/4,0)+17500,35000)))),MAX(IF(I1288&lt;=0,0,IF(I1288&lt;=15000,I1288,IF(I1288&lt;=40000,ROUNDUP(I1288/2,0)+7500,IF(I1288&lt;=70000,ROUNDUP(I1288/4,0)+17500,35000)))),MIN(IF(H1288&lt;=0,0,IF(H1288&lt;=12000,H1288,IF(H1288&lt;=32000,ROUNDUP(H1288/2,0)+6000,IF(H1288&lt;=56000,ROUNDUP(H1288/4,0)+14000,28000))))+IF(I1288&lt;=0,0,IF(I1288&lt;=15000,I1288,IF(I1288&lt;=40000,ROUNDUP(I1288/2,0)+7500,IF(I1288&lt;=70000,ROUNDUP(I1288/4,0)+17500,35000)))),28000))))</f>
        <v/>
      </c>
      <c r="V1288" s="18">
        <f>MIN(70000,S1288+T1288+U1288)</f>
        <v/>
      </c>
      <c r="W1288" s="18">
        <f>MAX(0,ROUNDDOWN(M1288-J1288-N1288-K1288-0,-3))</f>
        <v/>
      </c>
      <c r="X1288" s="18">
        <f>MAX(0,ROUNDDOWN(M1288-J1288-N1288-K1288-R1288,-3))</f>
        <v/>
      </c>
      <c r="Y1288" s="18">
        <f>IF(W1288&lt;=0,0,ROUNDDOWN((W1288*LOOKUP(W1288,{0,1950001,3300001,6950001,9000001,18000001,40000001},{0.05,0.1,0.2,0.23,0.33,0.4,0.45})-LOOKUP(W1288,{0,1950001,3300001,6950001,9000001,18000001,40000001},{0,97500,427500,636000,1536000,2796000,4796000}))*1.021,-2))</f>
        <v/>
      </c>
      <c r="Z1288" s="18">
        <f>IF(X1288&lt;=0,0,ROUNDDOWN((X1288*LOOKUP(X1288,{0,1950001,3300001,6950001,9000001,18000001,40000001},{0.05,0.1,0.2,0.23,0.33,0.4,0.45})-LOOKUP(X1288,{0,1950001,3300001,6950001,9000001,18000001,40000001},{0,97500,427500,636000,1536000,2796000,4796000}))*1.021,-2))</f>
        <v/>
      </c>
      <c r="AA1288" s="18">
        <f>MAX(0,ROUNDDOWN(M1288-J1288-430000-L1288-0,-3))</f>
        <v/>
      </c>
      <c r="AB1288" s="18">
        <f>MAX(0,ROUNDDOWN(M1288-J1288-430000-L1288-V1288,-3))</f>
        <v/>
      </c>
      <c r="AC1288" s="18">
        <f>IF(M1288&lt;=450000,0,MAX(0,ROUNDDOWN(AA1288*0.06-MIN(50000,AA1288)*0.03,-2))+MAX(0,ROUNDDOWN(AA1288*0.04-MIN(50000,AA1288)*0.02,-2)))</f>
        <v/>
      </c>
      <c r="AD1288" s="18">
        <f>IF(M1288&lt;=450000,0,MAX(0,ROUNDDOWN(AB1288*0.06-MIN(50000,AB1288)*0.03,-2))+MAX(0,ROUNDDOWN(AB1288*0.04-MIN(50000,AB1288)*0.02,-2)))</f>
        <v/>
      </c>
      <c r="AE1288" s="18">
        <f>Y1288-Z1288</f>
        <v/>
      </c>
      <c r="AF1288" s="18">
        <f>AC1288-AD1288</f>
        <v/>
      </c>
      <c r="AG1288" s="18">
        <f>AE1288+AF1288</f>
        <v/>
      </c>
      <c r="AH1288" s="20">
        <f>IF(W1288&lt;=0,0,LOOKUP(W1288,{0,1950001,3300001,6950001,9000001,18000001,40000001},{0.05,0.1,0.2,0.23,0.33,0.4,0.45}))</f>
        <v/>
      </c>
    </row>
    <row r="1289">
      <c r="A1289" t="inlineStr">
        <is>
          <t>1万円刻み 特例あり一般12万円</t>
        </is>
      </c>
      <c r="B1289" s="18">
        <f>'4_1万円刻み'!$A$403</f>
        <v/>
      </c>
      <c r="C1289" s="19" t="n">
        <v>2026</v>
      </c>
      <c r="D1289" t="inlineStr">
        <is>
          <t>はい</t>
        </is>
      </c>
      <c r="E1289" s="18" t="n">
        <v>120000</v>
      </c>
      <c r="F1289" s="18" t="n">
        <v>0</v>
      </c>
      <c r="G1289" s="18" t="n">
        <v>0</v>
      </c>
      <c r="H1289" s="18" t="n">
        <v>0</v>
      </c>
      <c r="I1289" s="18" t="n">
        <v>0</v>
      </c>
      <c r="J1289" s="18">
        <f>ROUND(MIN(B1289/12,650000)*12*0.0915+MIN(B1289/12,1390000)*12*(0.0504+0)+B1289*0.005,0)</f>
        <v/>
      </c>
      <c r="K1289" s="18" t="n">
        <v>0</v>
      </c>
      <c r="L1289" s="18" t="n">
        <v>0</v>
      </c>
      <c r="M1289" s="18">
        <f>ROUND(IF(C1289&gt;=2026,IF(B1289&lt;741000,0,IF(B1289&lt;2191000,B1289-740000,IF(B1289&lt;2193000,1451000,IF(B1289&lt;2196000,1453000,IF(B1289&lt;2200000,1456000,IF(B1289&lt;3600000,ROUNDDOWN(B1289/4,-3)*2.8-80000,IF(B1289&lt;6600000,ROUNDDOWN(B1289/4,-3)*3.2-440000,IF(B1289&lt;8500000,ROUNDDOWN(B1289*0.9,0)-1100000,B1289-1950000)))))))),IF(B1289&lt;651000,0,IF(B1289&lt;1900000,B1289-650000,IF(B1289&lt;3600000,ROUNDDOWN(B1289/4,-3)*2.8-80000,IF(B1289&lt;6600000,ROUNDDOWN(B1289/4,-3)*3.2-440000,IF(B1289&lt;8500000,ROUNDDOWN(B1289*0.9,0)-1100000,B1289-1950000)))))),0)</f>
        <v/>
      </c>
      <c r="N1289" s="18">
        <f>IF(M1289&gt;23500000,NA(),IF(C1289&gt;=2026,IF(M1289&lt;=4890000,1040000,IF(M1289&lt;=6550000,670000,620000)),IF(M1289&lt;=1320000,950000,IF(M1289&lt;=3360000,880000,IF(M1289&lt;=4890000,680000,IF(M1289&lt;=6550000,630000,580000))))))</f>
        <v/>
      </c>
      <c r="O1289" s="18">
        <f>IF(F1289&lt;=0,IF(AND(D1289="はい",C1289&gt;=2026,C1289&lt;=2027),IF(E1289&lt;=0,0,IF(E1289&lt;=30000,E1289,IF(E1289&lt;=60000,ROUNDUP(E1289/2,0)+15000,IF(E1289&lt;=120000,ROUNDUP(E1289/4,0)+30000,60000)))),IF(E1289&lt;=0,0,IF(E1289&lt;=20000,E1289,IF(E1289&lt;=40000,ROUNDUP(E1289/2,0)+10000,IF(E1289&lt;=80000,ROUNDUP(E1289/4,0)+20000,40000))))),IF(E1289&lt;=0,IF(F1289&lt;=0,0,IF(F1289&lt;=25000,F1289,IF(F1289&lt;=50000,ROUNDUP(F1289/2,0)+12500,IF(F1289&lt;=100000,ROUNDUP(F1289/4,0)+25000,50000)))),MAX(IF(F1289&lt;=0,0,IF(F1289&lt;=25000,F1289,IF(F1289&lt;=50000,ROUNDUP(F1289/2,0)+12500,IF(F1289&lt;=100000,ROUNDUP(F1289/4,0)+25000,50000)))),MIN(IF(AND(D1289="はい",C1289&gt;=2026,C1289&lt;=2027),IF(E1289&lt;=0,0,IF(E1289&lt;=30000,E1289,IF(E1289&lt;=60000,ROUNDUP(E1289/2,0)+15000,IF(E1289&lt;=120000,ROUNDUP(E1289/4,0)+30000,60000)))),IF(E1289&lt;=0,0,IF(E1289&lt;=20000,E1289,IF(E1289&lt;=40000,ROUNDUP(E1289/2,0)+10000,IF(E1289&lt;=80000,ROUNDUP(E1289/4,0)+20000,40000)))))+IF(F1289&lt;=0,0,IF(F1289&lt;=25000,F1289,IF(F1289&lt;=50000,ROUNDUP(F1289/2,0)+12500,IF(F1289&lt;=100000,ROUNDUP(F1289/4,0)+25000,50000)))),IF(AND(D1289="はい",C1289&gt;=2026,C1289&lt;=2027),60000,40000)))))</f>
        <v/>
      </c>
      <c r="P1289" s="18">
        <f>IF(G1289&lt;=0,0,IF(G1289&lt;=20000,G1289,IF(G1289&lt;=40000,ROUNDUP(G1289/2,0)+10000,IF(G1289&lt;=80000,ROUNDUP(G1289/4,0)+20000,40000))))</f>
        <v/>
      </c>
      <c r="Q1289" s="18">
        <f>IF(I1289&lt;=0,IF(H1289&lt;=0,0,IF(H1289&lt;=20000,H1289,IF(H1289&lt;=40000,ROUNDUP(H1289/2,0)+10000,IF(H1289&lt;=80000,ROUNDUP(H1289/4,0)+20000,40000)))),IF(H1289&lt;=0,IF(I1289&lt;=0,0,IF(I1289&lt;=25000,I1289,IF(I1289&lt;=50000,ROUNDUP(I1289/2,0)+12500,IF(I1289&lt;=100000,ROUNDUP(I1289/4,0)+25000,50000)))),MAX(IF(I1289&lt;=0,0,IF(I1289&lt;=25000,I1289,IF(I1289&lt;=50000,ROUNDUP(I1289/2,0)+12500,IF(I1289&lt;=100000,ROUNDUP(I1289/4,0)+25000,50000)))),MIN(IF(H1289&lt;=0,0,IF(H1289&lt;=20000,H1289,IF(H1289&lt;=40000,ROUNDUP(H1289/2,0)+10000,IF(H1289&lt;=80000,ROUNDUP(H1289/4,0)+20000,40000))))+IF(I1289&lt;=0,0,IF(I1289&lt;=25000,I1289,IF(I1289&lt;=50000,ROUNDUP(I1289/2,0)+12500,IF(I1289&lt;=100000,ROUNDUP(I1289/4,0)+25000,50000)))),40000))))</f>
        <v/>
      </c>
      <c r="R1289" s="18">
        <f>MIN(120000,O1289+P1289+Q1289)</f>
        <v/>
      </c>
      <c r="S1289" s="18">
        <f>IF(F1289&lt;=0,IF(E1289&lt;=0,0,IF(E1289&lt;=12000,E1289,IF(E1289&lt;=32000,ROUNDUP(E1289/2,0)+6000,IF(E1289&lt;=56000,ROUNDUP(E1289/4,0)+14000,28000)))),IF(E1289&lt;=0,IF(F1289&lt;=0,0,IF(F1289&lt;=15000,F1289,IF(F1289&lt;=40000,ROUNDUP(F1289/2,0)+7500,IF(F1289&lt;=70000,ROUNDUP(F1289/4,0)+17500,35000)))),MAX(IF(F1289&lt;=0,0,IF(F1289&lt;=15000,F1289,IF(F1289&lt;=40000,ROUNDUP(F1289/2,0)+7500,IF(F1289&lt;=70000,ROUNDUP(F1289/4,0)+17500,35000)))),MIN(IF(E1289&lt;=0,0,IF(E1289&lt;=12000,E1289,IF(E1289&lt;=32000,ROUNDUP(E1289/2,0)+6000,IF(E1289&lt;=56000,ROUNDUP(E1289/4,0)+14000,28000))))+IF(F1289&lt;=0,0,IF(F1289&lt;=15000,F1289,IF(F1289&lt;=40000,ROUNDUP(F1289/2,0)+7500,IF(F1289&lt;=70000,ROUNDUP(F1289/4,0)+17500,35000)))),28000))))</f>
        <v/>
      </c>
      <c r="T1289" s="18">
        <f>IF(G1289&lt;=0,0,IF(G1289&lt;=12000,G1289,IF(G1289&lt;=32000,ROUNDUP(G1289/2,0)+6000,IF(G1289&lt;=56000,ROUNDUP(G1289/4,0)+14000,28000))))</f>
        <v/>
      </c>
      <c r="U1289" s="18">
        <f>IF(I1289&lt;=0,IF(H1289&lt;=0,0,IF(H1289&lt;=12000,H1289,IF(H1289&lt;=32000,ROUNDUP(H1289/2,0)+6000,IF(H1289&lt;=56000,ROUNDUP(H1289/4,0)+14000,28000)))),IF(H1289&lt;=0,IF(I1289&lt;=0,0,IF(I1289&lt;=15000,I1289,IF(I1289&lt;=40000,ROUNDUP(I1289/2,0)+7500,IF(I1289&lt;=70000,ROUNDUP(I1289/4,0)+17500,35000)))),MAX(IF(I1289&lt;=0,0,IF(I1289&lt;=15000,I1289,IF(I1289&lt;=40000,ROUNDUP(I1289/2,0)+7500,IF(I1289&lt;=70000,ROUNDUP(I1289/4,0)+17500,35000)))),MIN(IF(H1289&lt;=0,0,IF(H1289&lt;=12000,H1289,IF(H1289&lt;=32000,ROUNDUP(H1289/2,0)+6000,IF(H1289&lt;=56000,ROUNDUP(H1289/4,0)+14000,28000))))+IF(I1289&lt;=0,0,IF(I1289&lt;=15000,I1289,IF(I1289&lt;=40000,ROUNDUP(I1289/2,0)+7500,IF(I1289&lt;=70000,ROUNDUP(I1289/4,0)+17500,35000)))),28000))))</f>
        <v/>
      </c>
      <c r="V1289" s="18">
        <f>MIN(70000,S1289+T1289+U1289)</f>
        <v/>
      </c>
      <c r="W1289" s="18">
        <f>MAX(0,ROUNDDOWN(M1289-J1289-N1289-K1289-0,-3))</f>
        <v/>
      </c>
      <c r="X1289" s="18">
        <f>MAX(0,ROUNDDOWN(M1289-J1289-N1289-K1289-R1289,-3))</f>
        <v/>
      </c>
      <c r="Y1289" s="18">
        <f>IF(W1289&lt;=0,0,ROUNDDOWN((W1289*LOOKUP(W1289,{0,1950001,3300001,6950001,9000001,18000001,40000001},{0.05,0.1,0.2,0.23,0.33,0.4,0.45})-LOOKUP(W1289,{0,1950001,3300001,6950001,9000001,18000001,40000001},{0,97500,427500,636000,1536000,2796000,4796000}))*1.021,-2))</f>
        <v/>
      </c>
      <c r="Z1289" s="18">
        <f>IF(X1289&lt;=0,0,ROUNDDOWN((X1289*LOOKUP(X1289,{0,1950001,3300001,6950001,9000001,18000001,40000001},{0.05,0.1,0.2,0.23,0.33,0.4,0.45})-LOOKUP(X1289,{0,1950001,3300001,6950001,9000001,18000001,40000001},{0,97500,427500,636000,1536000,2796000,4796000}))*1.021,-2))</f>
        <v/>
      </c>
      <c r="AA1289" s="18">
        <f>MAX(0,ROUNDDOWN(M1289-J1289-430000-L1289-0,-3))</f>
        <v/>
      </c>
      <c r="AB1289" s="18">
        <f>MAX(0,ROUNDDOWN(M1289-J1289-430000-L1289-V1289,-3))</f>
        <v/>
      </c>
      <c r="AC1289" s="18">
        <f>IF(M1289&lt;=450000,0,MAX(0,ROUNDDOWN(AA1289*0.06-MIN(50000,AA1289)*0.03,-2))+MAX(0,ROUNDDOWN(AA1289*0.04-MIN(50000,AA1289)*0.02,-2)))</f>
        <v/>
      </c>
      <c r="AD1289" s="18">
        <f>IF(M1289&lt;=450000,0,MAX(0,ROUNDDOWN(AB1289*0.06-MIN(50000,AB1289)*0.03,-2))+MAX(0,ROUNDDOWN(AB1289*0.04-MIN(50000,AB1289)*0.02,-2)))</f>
        <v/>
      </c>
      <c r="AE1289" s="18">
        <f>Y1289-Z1289</f>
        <v/>
      </c>
      <c r="AF1289" s="18">
        <f>AC1289-AD1289</f>
        <v/>
      </c>
      <c r="AG1289" s="18">
        <f>AE1289+AF1289</f>
        <v/>
      </c>
      <c r="AH1289" s="20">
        <f>IF(W1289&lt;=0,0,LOOKUP(W1289,{0,1950001,3300001,6950001,9000001,18000001,40000001},{0.05,0.1,0.2,0.23,0.33,0.4,0.45}))</f>
        <v/>
      </c>
    </row>
    <row r="1290">
      <c r="A1290" t="inlineStr">
        <is>
          <t>1万円刻み 3区分8万円ずつ</t>
        </is>
      </c>
      <c r="B1290" s="18">
        <f>'4_1万円刻み'!$A$404</f>
        <v/>
      </c>
      <c r="C1290" s="19" t="n">
        <v>2026</v>
      </c>
      <c r="D1290" t="inlineStr">
        <is>
          <t>いいえ</t>
        </is>
      </c>
      <c r="E1290" s="18" t="n">
        <v>80000</v>
      </c>
      <c r="F1290" s="18" t="n">
        <v>0</v>
      </c>
      <c r="G1290" s="18" t="n">
        <v>80000</v>
      </c>
      <c r="H1290" s="18" t="n">
        <v>80000</v>
      </c>
      <c r="I1290" s="18" t="n">
        <v>0</v>
      </c>
      <c r="J1290" s="18">
        <f>ROUND(MIN(B1290/12,650000)*12*0.0915+MIN(B1290/12,1390000)*12*(0.0504+0)+B1290*0.005,0)</f>
        <v/>
      </c>
      <c r="K1290" s="18" t="n">
        <v>0</v>
      </c>
      <c r="L1290" s="18" t="n">
        <v>0</v>
      </c>
      <c r="M1290" s="18">
        <f>ROUND(IF(C1290&gt;=2026,IF(B1290&lt;741000,0,IF(B1290&lt;2191000,B1290-740000,IF(B1290&lt;2193000,1451000,IF(B1290&lt;2196000,1453000,IF(B1290&lt;2200000,1456000,IF(B1290&lt;3600000,ROUNDDOWN(B1290/4,-3)*2.8-80000,IF(B1290&lt;6600000,ROUNDDOWN(B1290/4,-3)*3.2-440000,IF(B1290&lt;8500000,ROUNDDOWN(B1290*0.9,0)-1100000,B1290-1950000)))))))),IF(B1290&lt;651000,0,IF(B1290&lt;1900000,B1290-650000,IF(B1290&lt;3600000,ROUNDDOWN(B1290/4,-3)*2.8-80000,IF(B1290&lt;6600000,ROUNDDOWN(B1290/4,-3)*3.2-440000,IF(B1290&lt;8500000,ROUNDDOWN(B1290*0.9,0)-1100000,B1290-1950000)))))),0)</f>
        <v/>
      </c>
      <c r="N1290" s="18">
        <f>IF(M1290&gt;23500000,NA(),IF(C1290&gt;=2026,IF(M1290&lt;=4890000,1040000,IF(M1290&lt;=6550000,670000,620000)),IF(M1290&lt;=1320000,950000,IF(M1290&lt;=3360000,880000,IF(M1290&lt;=4890000,680000,IF(M1290&lt;=6550000,630000,580000))))))</f>
        <v/>
      </c>
      <c r="O1290" s="18">
        <f>IF(F1290&lt;=0,IF(AND(D1290="はい",C1290&gt;=2026,C1290&lt;=2027),IF(E1290&lt;=0,0,IF(E1290&lt;=30000,E1290,IF(E1290&lt;=60000,ROUNDUP(E1290/2,0)+15000,IF(E1290&lt;=120000,ROUNDUP(E1290/4,0)+30000,60000)))),IF(E1290&lt;=0,0,IF(E1290&lt;=20000,E1290,IF(E1290&lt;=40000,ROUNDUP(E1290/2,0)+10000,IF(E1290&lt;=80000,ROUNDUP(E1290/4,0)+20000,40000))))),IF(E1290&lt;=0,IF(F1290&lt;=0,0,IF(F1290&lt;=25000,F1290,IF(F1290&lt;=50000,ROUNDUP(F1290/2,0)+12500,IF(F1290&lt;=100000,ROUNDUP(F1290/4,0)+25000,50000)))),MAX(IF(F1290&lt;=0,0,IF(F1290&lt;=25000,F1290,IF(F1290&lt;=50000,ROUNDUP(F1290/2,0)+12500,IF(F1290&lt;=100000,ROUNDUP(F1290/4,0)+25000,50000)))),MIN(IF(AND(D1290="はい",C1290&gt;=2026,C1290&lt;=2027),IF(E1290&lt;=0,0,IF(E1290&lt;=30000,E1290,IF(E1290&lt;=60000,ROUNDUP(E1290/2,0)+15000,IF(E1290&lt;=120000,ROUNDUP(E1290/4,0)+30000,60000)))),IF(E1290&lt;=0,0,IF(E1290&lt;=20000,E1290,IF(E1290&lt;=40000,ROUNDUP(E1290/2,0)+10000,IF(E1290&lt;=80000,ROUNDUP(E1290/4,0)+20000,40000)))))+IF(F1290&lt;=0,0,IF(F1290&lt;=25000,F1290,IF(F1290&lt;=50000,ROUNDUP(F1290/2,0)+12500,IF(F1290&lt;=100000,ROUNDUP(F1290/4,0)+25000,50000)))),IF(AND(D1290="はい",C1290&gt;=2026,C1290&lt;=2027),60000,40000)))))</f>
        <v/>
      </c>
      <c r="P1290" s="18">
        <f>IF(G1290&lt;=0,0,IF(G1290&lt;=20000,G1290,IF(G1290&lt;=40000,ROUNDUP(G1290/2,0)+10000,IF(G1290&lt;=80000,ROUNDUP(G1290/4,0)+20000,40000))))</f>
        <v/>
      </c>
      <c r="Q1290" s="18">
        <f>IF(I1290&lt;=0,IF(H1290&lt;=0,0,IF(H1290&lt;=20000,H1290,IF(H1290&lt;=40000,ROUNDUP(H1290/2,0)+10000,IF(H1290&lt;=80000,ROUNDUP(H1290/4,0)+20000,40000)))),IF(H1290&lt;=0,IF(I1290&lt;=0,0,IF(I1290&lt;=25000,I1290,IF(I1290&lt;=50000,ROUNDUP(I1290/2,0)+12500,IF(I1290&lt;=100000,ROUNDUP(I1290/4,0)+25000,50000)))),MAX(IF(I1290&lt;=0,0,IF(I1290&lt;=25000,I1290,IF(I1290&lt;=50000,ROUNDUP(I1290/2,0)+12500,IF(I1290&lt;=100000,ROUNDUP(I1290/4,0)+25000,50000)))),MIN(IF(H1290&lt;=0,0,IF(H1290&lt;=20000,H1290,IF(H1290&lt;=40000,ROUNDUP(H1290/2,0)+10000,IF(H1290&lt;=80000,ROUNDUP(H1290/4,0)+20000,40000))))+IF(I1290&lt;=0,0,IF(I1290&lt;=25000,I1290,IF(I1290&lt;=50000,ROUNDUP(I1290/2,0)+12500,IF(I1290&lt;=100000,ROUNDUP(I1290/4,0)+25000,50000)))),40000))))</f>
        <v/>
      </c>
      <c r="R1290" s="18">
        <f>MIN(120000,O1290+P1290+Q1290)</f>
        <v/>
      </c>
      <c r="S1290" s="18">
        <f>IF(F1290&lt;=0,IF(E1290&lt;=0,0,IF(E1290&lt;=12000,E1290,IF(E1290&lt;=32000,ROUNDUP(E1290/2,0)+6000,IF(E1290&lt;=56000,ROUNDUP(E1290/4,0)+14000,28000)))),IF(E1290&lt;=0,IF(F1290&lt;=0,0,IF(F1290&lt;=15000,F1290,IF(F1290&lt;=40000,ROUNDUP(F1290/2,0)+7500,IF(F1290&lt;=70000,ROUNDUP(F1290/4,0)+17500,35000)))),MAX(IF(F1290&lt;=0,0,IF(F1290&lt;=15000,F1290,IF(F1290&lt;=40000,ROUNDUP(F1290/2,0)+7500,IF(F1290&lt;=70000,ROUNDUP(F1290/4,0)+17500,35000)))),MIN(IF(E1290&lt;=0,0,IF(E1290&lt;=12000,E1290,IF(E1290&lt;=32000,ROUNDUP(E1290/2,0)+6000,IF(E1290&lt;=56000,ROUNDUP(E1290/4,0)+14000,28000))))+IF(F1290&lt;=0,0,IF(F1290&lt;=15000,F1290,IF(F1290&lt;=40000,ROUNDUP(F1290/2,0)+7500,IF(F1290&lt;=70000,ROUNDUP(F1290/4,0)+17500,35000)))),28000))))</f>
        <v/>
      </c>
      <c r="T1290" s="18">
        <f>IF(G1290&lt;=0,0,IF(G1290&lt;=12000,G1290,IF(G1290&lt;=32000,ROUNDUP(G1290/2,0)+6000,IF(G1290&lt;=56000,ROUNDUP(G1290/4,0)+14000,28000))))</f>
        <v/>
      </c>
      <c r="U1290" s="18">
        <f>IF(I1290&lt;=0,IF(H1290&lt;=0,0,IF(H1290&lt;=12000,H1290,IF(H1290&lt;=32000,ROUNDUP(H1290/2,0)+6000,IF(H1290&lt;=56000,ROUNDUP(H1290/4,0)+14000,28000)))),IF(H1290&lt;=0,IF(I1290&lt;=0,0,IF(I1290&lt;=15000,I1290,IF(I1290&lt;=40000,ROUNDUP(I1290/2,0)+7500,IF(I1290&lt;=70000,ROUNDUP(I1290/4,0)+17500,35000)))),MAX(IF(I1290&lt;=0,0,IF(I1290&lt;=15000,I1290,IF(I1290&lt;=40000,ROUNDUP(I1290/2,0)+7500,IF(I1290&lt;=70000,ROUNDUP(I1290/4,0)+17500,35000)))),MIN(IF(H1290&lt;=0,0,IF(H1290&lt;=12000,H1290,IF(H1290&lt;=32000,ROUNDUP(H1290/2,0)+6000,IF(H1290&lt;=56000,ROUNDUP(H1290/4,0)+14000,28000))))+IF(I1290&lt;=0,0,IF(I1290&lt;=15000,I1290,IF(I1290&lt;=40000,ROUNDUP(I1290/2,0)+7500,IF(I1290&lt;=70000,ROUNDUP(I1290/4,0)+17500,35000)))),28000))))</f>
        <v/>
      </c>
      <c r="V1290" s="18">
        <f>MIN(70000,S1290+T1290+U1290)</f>
        <v/>
      </c>
      <c r="W1290" s="18">
        <f>MAX(0,ROUNDDOWN(M1290-J1290-N1290-K1290-0,-3))</f>
        <v/>
      </c>
      <c r="X1290" s="18">
        <f>MAX(0,ROUNDDOWN(M1290-J1290-N1290-K1290-R1290,-3))</f>
        <v/>
      </c>
      <c r="Y1290" s="18">
        <f>IF(W1290&lt;=0,0,ROUNDDOWN((W1290*LOOKUP(W1290,{0,1950001,3300001,6950001,9000001,18000001,40000001},{0.05,0.1,0.2,0.23,0.33,0.4,0.45})-LOOKUP(W1290,{0,1950001,3300001,6950001,9000001,18000001,40000001},{0,97500,427500,636000,1536000,2796000,4796000}))*1.021,-2))</f>
        <v/>
      </c>
      <c r="Z1290" s="18">
        <f>IF(X1290&lt;=0,0,ROUNDDOWN((X1290*LOOKUP(X1290,{0,1950001,3300001,6950001,9000001,18000001,40000001},{0.05,0.1,0.2,0.23,0.33,0.4,0.45})-LOOKUP(X1290,{0,1950001,3300001,6950001,9000001,18000001,40000001},{0,97500,427500,636000,1536000,2796000,4796000}))*1.021,-2))</f>
        <v/>
      </c>
      <c r="AA1290" s="18">
        <f>MAX(0,ROUNDDOWN(M1290-J1290-430000-L1290-0,-3))</f>
        <v/>
      </c>
      <c r="AB1290" s="18">
        <f>MAX(0,ROUNDDOWN(M1290-J1290-430000-L1290-V1290,-3))</f>
        <v/>
      </c>
      <c r="AC1290" s="18">
        <f>IF(M1290&lt;=450000,0,MAX(0,ROUNDDOWN(AA1290*0.06-MIN(50000,AA1290)*0.03,-2))+MAX(0,ROUNDDOWN(AA1290*0.04-MIN(50000,AA1290)*0.02,-2)))</f>
        <v/>
      </c>
      <c r="AD1290" s="18">
        <f>IF(M1290&lt;=450000,0,MAX(0,ROUNDDOWN(AB1290*0.06-MIN(50000,AB1290)*0.03,-2))+MAX(0,ROUNDDOWN(AB1290*0.04-MIN(50000,AB1290)*0.02,-2)))</f>
        <v/>
      </c>
      <c r="AE1290" s="18">
        <f>Y1290-Z1290</f>
        <v/>
      </c>
      <c r="AF1290" s="18">
        <f>AC1290-AD1290</f>
        <v/>
      </c>
      <c r="AG1290" s="18">
        <f>AE1290+AF1290</f>
        <v/>
      </c>
      <c r="AH1290" s="20">
        <f>IF(W1290&lt;=0,0,LOOKUP(W1290,{0,1950001,3300001,6950001,9000001,18000001,40000001},{0.05,0.1,0.2,0.23,0.33,0.4,0.45}))</f>
        <v/>
      </c>
    </row>
    <row r="1291">
      <c r="A1291" t="inlineStr">
        <is>
          <t>1万円刻み 一般8万円</t>
        </is>
      </c>
      <c r="B1291" s="18">
        <f>'4_1万円刻み'!$A$404</f>
        <v/>
      </c>
      <c r="C1291" s="19" t="n">
        <v>2026</v>
      </c>
      <c r="D1291" t="inlineStr">
        <is>
          <t>いいえ</t>
        </is>
      </c>
      <c r="E1291" s="18" t="n">
        <v>80000</v>
      </c>
      <c r="F1291" s="18" t="n">
        <v>0</v>
      </c>
      <c r="G1291" s="18" t="n">
        <v>0</v>
      </c>
      <c r="H1291" s="18" t="n">
        <v>0</v>
      </c>
      <c r="I1291" s="18" t="n">
        <v>0</v>
      </c>
      <c r="J1291" s="18">
        <f>ROUND(MIN(B1291/12,650000)*12*0.0915+MIN(B1291/12,1390000)*12*(0.0504+0)+B1291*0.005,0)</f>
        <v/>
      </c>
      <c r="K1291" s="18" t="n">
        <v>0</v>
      </c>
      <c r="L1291" s="18" t="n">
        <v>0</v>
      </c>
      <c r="M1291" s="18">
        <f>ROUND(IF(C1291&gt;=2026,IF(B1291&lt;741000,0,IF(B1291&lt;2191000,B1291-740000,IF(B1291&lt;2193000,1451000,IF(B1291&lt;2196000,1453000,IF(B1291&lt;2200000,1456000,IF(B1291&lt;3600000,ROUNDDOWN(B1291/4,-3)*2.8-80000,IF(B1291&lt;6600000,ROUNDDOWN(B1291/4,-3)*3.2-440000,IF(B1291&lt;8500000,ROUNDDOWN(B1291*0.9,0)-1100000,B1291-1950000)))))))),IF(B1291&lt;651000,0,IF(B1291&lt;1900000,B1291-650000,IF(B1291&lt;3600000,ROUNDDOWN(B1291/4,-3)*2.8-80000,IF(B1291&lt;6600000,ROUNDDOWN(B1291/4,-3)*3.2-440000,IF(B1291&lt;8500000,ROUNDDOWN(B1291*0.9,0)-1100000,B1291-1950000)))))),0)</f>
        <v/>
      </c>
      <c r="N1291" s="18">
        <f>IF(M1291&gt;23500000,NA(),IF(C1291&gt;=2026,IF(M1291&lt;=4890000,1040000,IF(M1291&lt;=6550000,670000,620000)),IF(M1291&lt;=1320000,950000,IF(M1291&lt;=3360000,880000,IF(M1291&lt;=4890000,680000,IF(M1291&lt;=6550000,630000,580000))))))</f>
        <v/>
      </c>
      <c r="O1291" s="18">
        <f>IF(F1291&lt;=0,IF(AND(D1291="はい",C1291&gt;=2026,C1291&lt;=2027),IF(E1291&lt;=0,0,IF(E1291&lt;=30000,E1291,IF(E1291&lt;=60000,ROUNDUP(E1291/2,0)+15000,IF(E1291&lt;=120000,ROUNDUP(E1291/4,0)+30000,60000)))),IF(E1291&lt;=0,0,IF(E1291&lt;=20000,E1291,IF(E1291&lt;=40000,ROUNDUP(E1291/2,0)+10000,IF(E1291&lt;=80000,ROUNDUP(E1291/4,0)+20000,40000))))),IF(E1291&lt;=0,IF(F1291&lt;=0,0,IF(F1291&lt;=25000,F1291,IF(F1291&lt;=50000,ROUNDUP(F1291/2,0)+12500,IF(F1291&lt;=100000,ROUNDUP(F1291/4,0)+25000,50000)))),MAX(IF(F1291&lt;=0,0,IF(F1291&lt;=25000,F1291,IF(F1291&lt;=50000,ROUNDUP(F1291/2,0)+12500,IF(F1291&lt;=100000,ROUNDUP(F1291/4,0)+25000,50000)))),MIN(IF(AND(D1291="はい",C1291&gt;=2026,C1291&lt;=2027),IF(E1291&lt;=0,0,IF(E1291&lt;=30000,E1291,IF(E1291&lt;=60000,ROUNDUP(E1291/2,0)+15000,IF(E1291&lt;=120000,ROUNDUP(E1291/4,0)+30000,60000)))),IF(E1291&lt;=0,0,IF(E1291&lt;=20000,E1291,IF(E1291&lt;=40000,ROUNDUP(E1291/2,0)+10000,IF(E1291&lt;=80000,ROUNDUP(E1291/4,0)+20000,40000)))))+IF(F1291&lt;=0,0,IF(F1291&lt;=25000,F1291,IF(F1291&lt;=50000,ROUNDUP(F1291/2,0)+12500,IF(F1291&lt;=100000,ROUNDUP(F1291/4,0)+25000,50000)))),IF(AND(D1291="はい",C1291&gt;=2026,C1291&lt;=2027),60000,40000)))))</f>
        <v/>
      </c>
      <c r="P1291" s="18">
        <f>IF(G1291&lt;=0,0,IF(G1291&lt;=20000,G1291,IF(G1291&lt;=40000,ROUNDUP(G1291/2,0)+10000,IF(G1291&lt;=80000,ROUNDUP(G1291/4,0)+20000,40000))))</f>
        <v/>
      </c>
      <c r="Q1291" s="18">
        <f>IF(I1291&lt;=0,IF(H1291&lt;=0,0,IF(H1291&lt;=20000,H1291,IF(H1291&lt;=40000,ROUNDUP(H1291/2,0)+10000,IF(H1291&lt;=80000,ROUNDUP(H1291/4,0)+20000,40000)))),IF(H1291&lt;=0,IF(I1291&lt;=0,0,IF(I1291&lt;=25000,I1291,IF(I1291&lt;=50000,ROUNDUP(I1291/2,0)+12500,IF(I1291&lt;=100000,ROUNDUP(I1291/4,0)+25000,50000)))),MAX(IF(I1291&lt;=0,0,IF(I1291&lt;=25000,I1291,IF(I1291&lt;=50000,ROUNDUP(I1291/2,0)+12500,IF(I1291&lt;=100000,ROUNDUP(I1291/4,0)+25000,50000)))),MIN(IF(H1291&lt;=0,0,IF(H1291&lt;=20000,H1291,IF(H1291&lt;=40000,ROUNDUP(H1291/2,0)+10000,IF(H1291&lt;=80000,ROUNDUP(H1291/4,0)+20000,40000))))+IF(I1291&lt;=0,0,IF(I1291&lt;=25000,I1291,IF(I1291&lt;=50000,ROUNDUP(I1291/2,0)+12500,IF(I1291&lt;=100000,ROUNDUP(I1291/4,0)+25000,50000)))),40000))))</f>
        <v/>
      </c>
      <c r="R1291" s="18">
        <f>MIN(120000,O1291+P1291+Q1291)</f>
        <v/>
      </c>
      <c r="S1291" s="18">
        <f>IF(F1291&lt;=0,IF(E1291&lt;=0,0,IF(E1291&lt;=12000,E1291,IF(E1291&lt;=32000,ROUNDUP(E1291/2,0)+6000,IF(E1291&lt;=56000,ROUNDUP(E1291/4,0)+14000,28000)))),IF(E1291&lt;=0,IF(F1291&lt;=0,0,IF(F1291&lt;=15000,F1291,IF(F1291&lt;=40000,ROUNDUP(F1291/2,0)+7500,IF(F1291&lt;=70000,ROUNDUP(F1291/4,0)+17500,35000)))),MAX(IF(F1291&lt;=0,0,IF(F1291&lt;=15000,F1291,IF(F1291&lt;=40000,ROUNDUP(F1291/2,0)+7500,IF(F1291&lt;=70000,ROUNDUP(F1291/4,0)+17500,35000)))),MIN(IF(E1291&lt;=0,0,IF(E1291&lt;=12000,E1291,IF(E1291&lt;=32000,ROUNDUP(E1291/2,0)+6000,IF(E1291&lt;=56000,ROUNDUP(E1291/4,0)+14000,28000))))+IF(F1291&lt;=0,0,IF(F1291&lt;=15000,F1291,IF(F1291&lt;=40000,ROUNDUP(F1291/2,0)+7500,IF(F1291&lt;=70000,ROUNDUP(F1291/4,0)+17500,35000)))),28000))))</f>
        <v/>
      </c>
      <c r="T1291" s="18">
        <f>IF(G1291&lt;=0,0,IF(G1291&lt;=12000,G1291,IF(G1291&lt;=32000,ROUNDUP(G1291/2,0)+6000,IF(G1291&lt;=56000,ROUNDUP(G1291/4,0)+14000,28000))))</f>
        <v/>
      </c>
      <c r="U1291" s="18">
        <f>IF(I1291&lt;=0,IF(H1291&lt;=0,0,IF(H1291&lt;=12000,H1291,IF(H1291&lt;=32000,ROUNDUP(H1291/2,0)+6000,IF(H1291&lt;=56000,ROUNDUP(H1291/4,0)+14000,28000)))),IF(H1291&lt;=0,IF(I1291&lt;=0,0,IF(I1291&lt;=15000,I1291,IF(I1291&lt;=40000,ROUNDUP(I1291/2,0)+7500,IF(I1291&lt;=70000,ROUNDUP(I1291/4,0)+17500,35000)))),MAX(IF(I1291&lt;=0,0,IF(I1291&lt;=15000,I1291,IF(I1291&lt;=40000,ROUNDUP(I1291/2,0)+7500,IF(I1291&lt;=70000,ROUNDUP(I1291/4,0)+17500,35000)))),MIN(IF(H1291&lt;=0,0,IF(H1291&lt;=12000,H1291,IF(H1291&lt;=32000,ROUNDUP(H1291/2,0)+6000,IF(H1291&lt;=56000,ROUNDUP(H1291/4,0)+14000,28000))))+IF(I1291&lt;=0,0,IF(I1291&lt;=15000,I1291,IF(I1291&lt;=40000,ROUNDUP(I1291/2,0)+7500,IF(I1291&lt;=70000,ROUNDUP(I1291/4,0)+17500,35000)))),28000))))</f>
        <v/>
      </c>
      <c r="V1291" s="18">
        <f>MIN(70000,S1291+T1291+U1291)</f>
        <v/>
      </c>
      <c r="W1291" s="18">
        <f>MAX(0,ROUNDDOWN(M1291-J1291-N1291-K1291-0,-3))</f>
        <v/>
      </c>
      <c r="X1291" s="18">
        <f>MAX(0,ROUNDDOWN(M1291-J1291-N1291-K1291-R1291,-3))</f>
        <v/>
      </c>
      <c r="Y1291" s="18">
        <f>IF(W1291&lt;=0,0,ROUNDDOWN((W1291*LOOKUP(W1291,{0,1950001,3300001,6950001,9000001,18000001,40000001},{0.05,0.1,0.2,0.23,0.33,0.4,0.45})-LOOKUP(W1291,{0,1950001,3300001,6950001,9000001,18000001,40000001},{0,97500,427500,636000,1536000,2796000,4796000}))*1.021,-2))</f>
        <v/>
      </c>
      <c r="Z1291" s="18">
        <f>IF(X1291&lt;=0,0,ROUNDDOWN((X1291*LOOKUP(X1291,{0,1950001,3300001,6950001,9000001,18000001,40000001},{0.05,0.1,0.2,0.23,0.33,0.4,0.45})-LOOKUP(X1291,{0,1950001,3300001,6950001,9000001,18000001,40000001},{0,97500,427500,636000,1536000,2796000,4796000}))*1.021,-2))</f>
        <v/>
      </c>
      <c r="AA1291" s="18">
        <f>MAX(0,ROUNDDOWN(M1291-J1291-430000-L1291-0,-3))</f>
        <v/>
      </c>
      <c r="AB1291" s="18">
        <f>MAX(0,ROUNDDOWN(M1291-J1291-430000-L1291-V1291,-3))</f>
        <v/>
      </c>
      <c r="AC1291" s="18">
        <f>IF(M1291&lt;=450000,0,MAX(0,ROUNDDOWN(AA1291*0.06-MIN(50000,AA1291)*0.03,-2))+MAX(0,ROUNDDOWN(AA1291*0.04-MIN(50000,AA1291)*0.02,-2)))</f>
        <v/>
      </c>
      <c r="AD1291" s="18">
        <f>IF(M1291&lt;=450000,0,MAX(0,ROUNDDOWN(AB1291*0.06-MIN(50000,AB1291)*0.03,-2))+MAX(0,ROUNDDOWN(AB1291*0.04-MIN(50000,AB1291)*0.02,-2)))</f>
        <v/>
      </c>
      <c r="AE1291" s="18">
        <f>Y1291-Z1291</f>
        <v/>
      </c>
      <c r="AF1291" s="18">
        <f>AC1291-AD1291</f>
        <v/>
      </c>
      <c r="AG1291" s="18">
        <f>AE1291+AF1291</f>
        <v/>
      </c>
      <c r="AH1291" s="20">
        <f>IF(W1291&lt;=0,0,LOOKUP(W1291,{0,1950001,3300001,6950001,9000001,18000001,40000001},{0.05,0.1,0.2,0.23,0.33,0.4,0.45}))</f>
        <v/>
      </c>
    </row>
    <row r="1292">
      <c r="A1292" t="inlineStr">
        <is>
          <t>1万円刻み 特例あり一般12万円</t>
        </is>
      </c>
      <c r="B1292" s="18">
        <f>'4_1万円刻み'!$A$404</f>
        <v/>
      </c>
      <c r="C1292" s="19" t="n">
        <v>2026</v>
      </c>
      <c r="D1292" t="inlineStr">
        <is>
          <t>はい</t>
        </is>
      </c>
      <c r="E1292" s="18" t="n">
        <v>120000</v>
      </c>
      <c r="F1292" s="18" t="n">
        <v>0</v>
      </c>
      <c r="G1292" s="18" t="n">
        <v>0</v>
      </c>
      <c r="H1292" s="18" t="n">
        <v>0</v>
      </c>
      <c r="I1292" s="18" t="n">
        <v>0</v>
      </c>
      <c r="J1292" s="18">
        <f>ROUND(MIN(B1292/12,650000)*12*0.0915+MIN(B1292/12,1390000)*12*(0.0504+0)+B1292*0.005,0)</f>
        <v/>
      </c>
      <c r="K1292" s="18" t="n">
        <v>0</v>
      </c>
      <c r="L1292" s="18" t="n">
        <v>0</v>
      </c>
      <c r="M1292" s="18">
        <f>ROUND(IF(C1292&gt;=2026,IF(B1292&lt;741000,0,IF(B1292&lt;2191000,B1292-740000,IF(B1292&lt;2193000,1451000,IF(B1292&lt;2196000,1453000,IF(B1292&lt;2200000,1456000,IF(B1292&lt;3600000,ROUNDDOWN(B1292/4,-3)*2.8-80000,IF(B1292&lt;6600000,ROUNDDOWN(B1292/4,-3)*3.2-440000,IF(B1292&lt;8500000,ROUNDDOWN(B1292*0.9,0)-1100000,B1292-1950000)))))))),IF(B1292&lt;651000,0,IF(B1292&lt;1900000,B1292-650000,IF(B1292&lt;3600000,ROUNDDOWN(B1292/4,-3)*2.8-80000,IF(B1292&lt;6600000,ROUNDDOWN(B1292/4,-3)*3.2-440000,IF(B1292&lt;8500000,ROUNDDOWN(B1292*0.9,0)-1100000,B1292-1950000)))))),0)</f>
        <v/>
      </c>
      <c r="N1292" s="18">
        <f>IF(M1292&gt;23500000,NA(),IF(C1292&gt;=2026,IF(M1292&lt;=4890000,1040000,IF(M1292&lt;=6550000,670000,620000)),IF(M1292&lt;=1320000,950000,IF(M1292&lt;=3360000,880000,IF(M1292&lt;=4890000,680000,IF(M1292&lt;=6550000,630000,580000))))))</f>
        <v/>
      </c>
      <c r="O1292" s="18">
        <f>IF(F1292&lt;=0,IF(AND(D1292="はい",C1292&gt;=2026,C1292&lt;=2027),IF(E1292&lt;=0,0,IF(E1292&lt;=30000,E1292,IF(E1292&lt;=60000,ROUNDUP(E1292/2,0)+15000,IF(E1292&lt;=120000,ROUNDUP(E1292/4,0)+30000,60000)))),IF(E1292&lt;=0,0,IF(E1292&lt;=20000,E1292,IF(E1292&lt;=40000,ROUNDUP(E1292/2,0)+10000,IF(E1292&lt;=80000,ROUNDUP(E1292/4,0)+20000,40000))))),IF(E1292&lt;=0,IF(F1292&lt;=0,0,IF(F1292&lt;=25000,F1292,IF(F1292&lt;=50000,ROUNDUP(F1292/2,0)+12500,IF(F1292&lt;=100000,ROUNDUP(F1292/4,0)+25000,50000)))),MAX(IF(F1292&lt;=0,0,IF(F1292&lt;=25000,F1292,IF(F1292&lt;=50000,ROUNDUP(F1292/2,0)+12500,IF(F1292&lt;=100000,ROUNDUP(F1292/4,0)+25000,50000)))),MIN(IF(AND(D1292="はい",C1292&gt;=2026,C1292&lt;=2027),IF(E1292&lt;=0,0,IF(E1292&lt;=30000,E1292,IF(E1292&lt;=60000,ROUNDUP(E1292/2,0)+15000,IF(E1292&lt;=120000,ROUNDUP(E1292/4,0)+30000,60000)))),IF(E1292&lt;=0,0,IF(E1292&lt;=20000,E1292,IF(E1292&lt;=40000,ROUNDUP(E1292/2,0)+10000,IF(E1292&lt;=80000,ROUNDUP(E1292/4,0)+20000,40000)))))+IF(F1292&lt;=0,0,IF(F1292&lt;=25000,F1292,IF(F1292&lt;=50000,ROUNDUP(F1292/2,0)+12500,IF(F1292&lt;=100000,ROUNDUP(F1292/4,0)+25000,50000)))),IF(AND(D1292="はい",C1292&gt;=2026,C1292&lt;=2027),60000,40000)))))</f>
        <v/>
      </c>
      <c r="P1292" s="18">
        <f>IF(G1292&lt;=0,0,IF(G1292&lt;=20000,G1292,IF(G1292&lt;=40000,ROUNDUP(G1292/2,0)+10000,IF(G1292&lt;=80000,ROUNDUP(G1292/4,0)+20000,40000))))</f>
        <v/>
      </c>
      <c r="Q1292" s="18">
        <f>IF(I1292&lt;=0,IF(H1292&lt;=0,0,IF(H1292&lt;=20000,H1292,IF(H1292&lt;=40000,ROUNDUP(H1292/2,0)+10000,IF(H1292&lt;=80000,ROUNDUP(H1292/4,0)+20000,40000)))),IF(H1292&lt;=0,IF(I1292&lt;=0,0,IF(I1292&lt;=25000,I1292,IF(I1292&lt;=50000,ROUNDUP(I1292/2,0)+12500,IF(I1292&lt;=100000,ROUNDUP(I1292/4,0)+25000,50000)))),MAX(IF(I1292&lt;=0,0,IF(I1292&lt;=25000,I1292,IF(I1292&lt;=50000,ROUNDUP(I1292/2,0)+12500,IF(I1292&lt;=100000,ROUNDUP(I1292/4,0)+25000,50000)))),MIN(IF(H1292&lt;=0,0,IF(H1292&lt;=20000,H1292,IF(H1292&lt;=40000,ROUNDUP(H1292/2,0)+10000,IF(H1292&lt;=80000,ROUNDUP(H1292/4,0)+20000,40000))))+IF(I1292&lt;=0,0,IF(I1292&lt;=25000,I1292,IF(I1292&lt;=50000,ROUNDUP(I1292/2,0)+12500,IF(I1292&lt;=100000,ROUNDUP(I1292/4,0)+25000,50000)))),40000))))</f>
        <v/>
      </c>
      <c r="R1292" s="18">
        <f>MIN(120000,O1292+P1292+Q1292)</f>
        <v/>
      </c>
      <c r="S1292" s="18">
        <f>IF(F1292&lt;=0,IF(E1292&lt;=0,0,IF(E1292&lt;=12000,E1292,IF(E1292&lt;=32000,ROUNDUP(E1292/2,0)+6000,IF(E1292&lt;=56000,ROUNDUP(E1292/4,0)+14000,28000)))),IF(E1292&lt;=0,IF(F1292&lt;=0,0,IF(F1292&lt;=15000,F1292,IF(F1292&lt;=40000,ROUNDUP(F1292/2,0)+7500,IF(F1292&lt;=70000,ROUNDUP(F1292/4,0)+17500,35000)))),MAX(IF(F1292&lt;=0,0,IF(F1292&lt;=15000,F1292,IF(F1292&lt;=40000,ROUNDUP(F1292/2,0)+7500,IF(F1292&lt;=70000,ROUNDUP(F1292/4,0)+17500,35000)))),MIN(IF(E1292&lt;=0,0,IF(E1292&lt;=12000,E1292,IF(E1292&lt;=32000,ROUNDUP(E1292/2,0)+6000,IF(E1292&lt;=56000,ROUNDUP(E1292/4,0)+14000,28000))))+IF(F1292&lt;=0,0,IF(F1292&lt;=15000,F1292,IF(F1292&lt;=40000,ROUNDUP(F1292/2,0)+7500,IF(F1292&lt;=70000,ROUNDUP(F1292/4,0)+17500,35000)))),28000))))</f>
        <v/>
      </c>
      <c r="T1292" s="18">
        <f>IF(G1292&lt;=0,0,IF(G1292&lt;=12000,G1292,IF(G1292&lt;=32000,ROUNDUP(G1292/2,0)+6000,IF(G1292&lt;=56000,ROUNDUP(G1292/4,0)+14000,28000))))</f>
        <v/>
      </c>
      <c r="U1292" s="18">
        <f>IF(I1292&lt;=0,IF(H1292&lt;=0,0,IF(H1292&lt;=12000,H1292,IF(H1292&lt;=32000,ROUNDUP(H1292/2,0)+6000,IF(H1292&lt;=56000,ROUNDUP(H1292/4,0)+14000,28000)))),IF(H1292&lt;=0,IF(I1292&lt;=0,0,IF(I1292&lt;=15000,I1292,IF(I1292&lt;=40000,ROUNDUP(I1292/2,0)+7500,IF(I1292&lt;=70000,ROUNDUP(I1292/4,0)+17500,35000)))),MAX(IF(I1292&lt;=0,0,IF(I1292&lt;=15000,I1292,IF(I1292&lt;=40000,ROUNDUP(I1292/2,0)+7500,IF(I1292&lt;=70000,ROUNDUP(I1292/4,0)+17500,35000)))),MIN(IF(H1292&lt;=0,0,IF(H1292&lt;=12000,H1292,IF(H1292&lt;=32000,ROUNDUP(H1292/2,0)+6000,IF(H1292&lt;=56000,ROUNDUP(H1292/4,0)+14000,28000))))+IF(I1292&lt;=0,0,IF(I1292&lt;=15000,I1292,IF(I1292&lt;=40000,ROUNDUP(I1292/2,0)+7500,IF(I1292&lt;=70000,ROUNDUP(I1292/4,0)+17500,35000)))),28000))))</f>
        <v/>
      </c>
      <c r="V1292" s="18">
        <f>MIN(70000,S1292+T1292+U1292)</f>
        <v/>
      </c>
      <c r="W1292" s="18">
        <f>MAX(0,ROUNDDOWN(M1292-J1292-N1292-K1292-0,-3))</f>
        <v/>
      </c>
      <c r="X1292" s="18">
        <f>MAX(0,ROUNDDOWN(M1292-J1292-N1292-K1292-R1292,-3))</f>
        <v/>
      </c>
      <c r="Y1292" s="18">
        <f>IF(W1292&lt;=0,0,ROUNDDOWN((W1292*LOOKUP(W1292,{0,1950001,3300001,6950001,9000001,18000001,40000001},{0.05,0.1,0.2,0.23,0.33,0.4,0.45})-LOOKUP(W1292,{0,1950001,3300001,6950001,9000001,18000001,40000001},{0,97500,427500,636000,1536000,2796000,4796000}))*1.021,-2))</f>
        <v/>
      </c>
      <c r="Z1292" s="18">
        <f>IF(X1292&lt;=0,0,ROUNDDOWN((X1292*LOOKUP(X1292,{0,1950001,3300001,6950001,9000001,18000001,40000001},{0.05,0.1,0.2,0.23,0.33,0.4,0.45})-LOOKUP(X1292,{0,1950001,3300001,6950001,9000001,18000001,40000001},{0,97500,427500,636000,1536000,2796000,4796000}))*1.021,-2))</f>
        <v/>
      </c>
      <c r="AA1292" s="18">
        <f>MAX(0,ROUNDDOWN(M1292-J1292-430000-L1292-0,-3))</f>
        <v/>
      </c>
      <c r="AB1292" s="18">
        <f>MAX(0,ROUNDDOWN(M1292-J1292-430000-L1292-V1292,-3))</f>
        <v/>
      </c>
      <c r="AC1292" s="18">
        <f>IF(M1292&lt;=450000,0,MAX(0,ROUNDDOWN(AA1292*0.06-MIN(50000,AA1292)*0.03,-2))+MAX(0,ROUNDDOWN(AA1292*0.04-MIN(50000,AA1292)*0.02,-2)))</f>
        <v/>
      </c>
      <c r="AD1292" s="18">
        <f>IF(M1292&lt;=450000,0,MAX(0,ROUNDDOWN(AB1292*0.06-MIN(50000,AB1292)*0.03,-2))+MAX(0,ROUNDDOWN(AB1292*0.04-MIN(50000,AB1292)*0.02,-2)))</f>
        <v/>
      </c>
      <c r="AE1292" s="18">
        <f>Y1292-Z1292</f>
        <v/>
      </c>
      <c r="AF1292" s="18">
        <f>AC1292-AD1292</f>
        <v/>
      </c>
      <c r="AG1292" s="18">
        <f>AE1292+AF1292</f>
        <v/>
      </c>
      <c r="AH1292" s="20">
        <f>IF(W1292&lt;=0,0,LOOKUP(W1292,{0,1950001,3300001,6950001,9000001,18000001,40000001},{0.05,0.1,0.2,0.23,0.33,0.4,0.45}))</f>
        <v/>
      </c>
    </row>
    <row r="1293">
      <c r="A1293" t="inlineStr">
        <is>
          <t>1万円刻み 3区分8万円ずつ</t>
        </is>
      </c>
      <c r="B1293" s="18">
        <f>'4_1万円刻み'!$A$405</f>
        <v/>
      </c>
      <c r="C1293" s="19" t="n">
        <v>2026</v>
      </c>
      <c r="D1293" t="inlineStr">
        <is>
          <t>いいえ</t>
        </is>
      </c>
      <c r="E1293" s="18" t="n">
        <v>80000</v>
      </c>
      <c r="F1293" s="18" t="n">
        <v>0</v>
      </c>
      <c r="G1293" s="18" t="n">
        <v>80000</v>
      </c>
      <c r="H1293" s="18" t="n">
        <v>80000</v>
      </c>
      <c r="I1293" s="18" t="n">
        <v>0</v>
      </c>
      <c r="J1293" s="18">
        <f>ROUND(MIN(B1293/12,650000)*12*0.0915+MIN(B1293/12,1390000)*12*(0.0504+0)+B1293*0.005,0)</f>
        <v/>
      </c>
      <c r="K1293" s="18" t="n">
        <v>0</v>
      </c>
      <c r="L1293" s="18" t="n">
        <v>0</v>
      </c>
      <c r="M1293" s="18">
        <f>ROUND(IF(C1293&gt;=2026,IF(B1293&lt;741000,0,IF(B1293&lt;2191000,B1293-740000,IF(B1293&lt;2193000,1451000,IF(B1293&lt;2196000,1453000,IF(B1293&lt;2200000,1456000,IF(B1293&lt;3600000,ROUNDDOWN(B1293/4,-3)*2.8-80000,IF(B1293&lt;6600000,ROUNDDOWN(B1293/4,-3)*3.2-440000,IF(B1293&lt;8500000,ROUNDDOWN(B1293*0.9,0)-1100000,B1293-1950000)))))))),IF(B1293&lt;651000,0,IF(B1293&lt;1900000,B1293-650000,IF(B1293&lt;3600000,ROUNDDOWN(B1293/4,-3)*2.8-80000,IF(B1293&lt;6600000,ROUNDDOWN(B1293/4,-3)*3.2-440000,IF(B1293&lt;8500000,ROUNDDOWN(B1293*0.9,0)-1100000,B1293-1950000)))))),0)</f>
        <v/>
      </c>
      <c r="N1293" s="18">
        <f>IF(M1293&gt;23500000,NA(),IF(C1293&gt;=2026,IF(M1293&lt;=4890000,1040000,IF(M1293&lt;=6550000,670000,620000)),IF(M1293&lt;=1320000,950000,IF(M1293&lt;=3360000,880000,IF(M1293&lt;=4890000,680000,IF(M1293&lt;=6550000,630000,580000))))))</f>
        <v/>
      </c>
      <c r="O1293" s="18">
        <f>IF(F1293&lt;=0,IF(AND(D1293="はい",C1293&gt;=2026,C1293&lt;=2027),IF(E1293&lt;=0,0,IF(E1293&lt;=30000,E1293,IF(E1293&lt;=60000,ROUNDUP(E1293/2,0)+15000,IF(E1293&lt;=120000,ROUNDUP(E1293/4,0)+30000,60000)))),IF(E1293&lt;=0,0,IF(E1293&lt;=20000,E1293,IF(E1293&lt;=40000,ROUNDUP(E1293/2,0)+10000,IF(E1293&lt;=80000,ROUNDUP(E1293/4,0)+20000,40000))))),IF(E1293&lt;=0,IF(F1293&lt;=0,0,IF(F1293&lt;=25000,F1293,IF(F1293&lt;=50000,ROUNDUP(F1293/2,0)+12500,IF(F1293&lt;=100000,ROUNDUP(F1293/4,0)+25000,50000)))),MAX(IF(F1293&lt;=0,0,IF(F1293&lt;=25000,F1293,IF(F1293&lt;=50000,ROUNDUP(F1293/2,0)+12500,IF(F1293&lt;=100000,ROUNDUP(F1293/4,0)+25000,50000)))),MIN(IF(AND(D1293="はい",C1293&gt;=2026,C1293&lt;=2027),IF(E1293&lt;=0,0,IF(E1293&lt;=30000,E1293,IF(E1293&lt;=60000,ROUNDUP(E1293/2,0)+15000,IF(E1293&lt;=120000,ROUNDUP(E1293/4,0)+30000,60000)))),IF(E1293&lt;=0,0,IF(E1293&lt;=20000,E1293,IF(E1293&lt;=40000,ROUNDUP(E1293/2,0)+10000,IF(E1293&lt;=80000,ROUNDUP(E1293/4,0)+20000,40000)))))+IF(F1293&lt;=0,0,IF(F1293&lt;=25000,F1293,IF(F1293&lt;=50000,ROUNDUP(F1293/2,0)+12500,IF(F1293&lt;=100000,ROUNDUP(F1293/4,0)+25000,50000)))),IF(AND(D1293="はい",C1293&gt;=2026,C1293&lt;=2027),60000,40000)))))</f>
        <v/>
      </c>
      <c r="P1293" s="18">
        <f>IF(G1293&lt;=0,0,IF(G1293&lt;=20000,G1293,IF(G1293&lt;=40000,ROUNDUP(G1293/2,0)+10000,IF(G1293&lt;=80000,ROUNDUP(G1293/4,0)+20000,40000))))</f>
        <v/>
      </c>
      <c r="Q1293" s="18">
        <f>IF(I1293&lt;=0,IF(H1293&lt;=0,0,IF(H1293&lt;=20000,H1293,IF(H1293&lt;=40000,ROUNDUP(H1293/2,0)+10000,IF(H1293&lt;=80000,ROUNDUP(H1293/4,0)+20000,40000)))),IF(H1293&lt;=0,IF(I1293&lt;=0,0,IF(I1293&lt;=25000,I1293,IF(I1293&lt;=50000,ROUNDUP(I1293/2,0)+12500,IF(I1293&lt;=100000,ROUNDUP(I1293/4,0)+25000,50000)))),MAX(IF(I1293&lt;=0,0,IF(I1293&lt;=25000,I1293,IF(I1293&lt;=50000,ROUNDUP(I1293/2,0)+12500,IF(I1293&lt;=100000,ROUNDUP(I1293/4,0)+25000,50000)))),MIN(IF(H1293&lt;=0,0,IF(H1293&lt;=20000,H1293,IF(H1293&lt;=40000,ROUNDUP(H1293/2,0)+10000,IF(H1293&lt;=80000,ROUNDUP(H1293/4,0)+20000,40000))))+IF(I1293&lt;=0,0,IF(I1293&lt;=25000,I1293,IF(I1293&lt;=50000,ROUNDUP(I1293/2,0)+12500,IF(I1293&lt;=100000,ROUNDUP(I1293/4,0)+25000,50000)))),40000))))</f>
        <v/>
      </c>
      <c r="R1293" s="18">
        <f>MIN(120000,O1293+P1293+Q1293)</f>
        <v/>
      </c>
      <c r="S1293" s="18">
        <f>IF(F1293&lt;=0,IF(E1293&lt;=0,0,IF(E1293&lt;=12000,E1293,IF(E1293&lt;=32000,ROUNDUP(E1293/2,0)+6000,IF(E1293&lt;=56000,ROUNDUP(E1293/4,0)+14000,28000)))),IF(E1293&lt;=0,IF(F1293&lt;=0,0,IF(F1293&lt;=15000,F1293,IF(F1293&lt;=40000,ROUNDUP(F1293/2,0)+7500,IF(F1293&lt;=70000,ROUNDUP(F1293/4,0)+17500,35000)))),MAX(IF(F1293&lt;=0,0,IF(F1293&lt;=15000,F1293,IF(F1293&lt;=40000,ROUNDUP(F1293/2,0)+7500,IF(F1293&lt;=70000,ROUNDUP(F1293/4,0)+17500,35000)))),MIN(IF(E1293&lt;=0,0,IF(E1293&lt;=12000,E1293,IF(E1293&lt;=32000,ROUNDUP(E1293/2,0)+6000,IF(E1293&lt;=56000,ROUNDUP(E1293/4,0)+14000,28000))))+IF(F1293&lt;=0,0,IF(F1293&lt;=15000,F1293,IF(F1293&lt;=40000,ROUNDUP(F1293/2,0)+7500,IF(F1293&lt;=70000,ROUNDUP(F1293/4,0)+17500,35000)))),28000))))</f>
        <v/>
      </c>
      <c r="T1293" s="18">
        <f>IF(G1293&lt;=0,0,IF(G1293&lt;=12000,G1293,IF(G1293&lt;=32000,ROUNDUP(G1293/2,0)+6000,IF(G1293&lt;=56000,ROUNDUP(G1293/4,0)+14000,28000))))</f>
        <v/>
      </c>
      <c r="U1293" s="18">
        <f>IF(I1293&lt;=0,IF(H1293&lt;=0,0,IF(H1293&lt;=12000,H1293,IF(H1293&lt;=32000,ROUNDUP(H1293/2,0)+6000,IF(H1293&lt;=56000,ROUNDUP(H1293/4,0)+14000,28000)))),IF(H1293&lt;=0,IF(I1293&lt;=0,0,IF(I1293&lt;=15000,I1293,IF(I1293&lt;=40000,ROUNDUP(I1293/2,0)+7500,IF(I1293&lt;=70000,ROUNDUP(I1293/4,0)+17500,35000)))),MAX(IF(I1293&lt;=0,0,IF(I1293&lt;=15000,I1293,IF(I1293&lt;=40000,ROUNDUP(I1293/2,0)+7500,IF(I1293&lt;=70000,ROUNDUP(I1293/4,0)+17500,35000)))),MIN(IF(H1293&lt;=0,0,IF(H1293&lt;=12000,H1293,IF(H1293&lt;=32000,ROUNDUP(H1293/2,0)+6000,IF(H1293&lt;=56000,ROUNDUP(H1293/4,0)+14000,28000))))+IF(I1293&lt;=0,0,IF(I1293&lt;=15000,I1293,IF(I1293&lt;=40000,ROUNDUP(I1293/2,0)+7500,IF(I1293&lt;=70000,ROUNDUP(I1293/4,0)+17500,35000)))),28000))))</f>
        <v/>
      </c>
      <c r="V1293" s="18">
        <f>MIN(70000,S1293+T1293+U1293)</f>
        <v/>
      </c>
      <c r="W1293" s="18">
        <f>MAX(0,ROUNDDOWN(M1293-J1293-N1293-K1293-0,-3))</f>
        <v/>
      </c>
      <c r="X1293" s="18">
        <f>MAX(0,ROUNDDOWN(M1293-J1293-N1293-K1293-R1293,-3))</f>
        <v/>
      </c>
      <c r="Y1293" s="18">
        <f>IF(W1293&lt;=0,0,ROUNDDOWN((W1293*LOOKUP(W1293,{0,1950001,3300001,6950001,9000001,18000001,40000001},{0.05,0.1,0.2,0.23,0.33,0.4,0.45})-LOOKUP(W1293,{0,1950001,3300001,6950001,9000001,18000001,40000001},{0,97500,427500,636000,1536000,2796000,4796000}))*1.021,-2))</f>
        <v/>
      </c>
      <c r="Z1293" s="18">
        <f>IF(X1293&lt;=0,0,ROUNDDOWN((X1293*LOOKUP(X1293,{0,1950001,3300001,6950001,9000001,18000001,40000001},{0.05,0.1,0.2,0.23,0.33,0.4,0.45})-LOOKUP(X1293,{0,1950001,3300001,6950001,9000001,18000001,40000001},{0,97500,427500,636000,1536000,2796000,4796000}))*1.021,-2))</f>
        <v/>
      </c>
      <c r="AA1293" s="18">
        <f>MAX(0,ROUNDDOWN(M1293-J1293-430000-L1293-0,-3))</f>
        <v/>
      </c>
      <c r="AB1293" s="18">
        <f>MAX(0,ROUNDDOWN(M1293-J1293-430000-L1293-V1293,-3))</f>
        <v/>
      </c>
      <c r="AC1293" s="18">
        <f>IF(M1293&lt;=450000,0,MAX(0,ROUNDDOWN(AA1293*0.06-MIN(50000,AA1293)*0.03,-2))+MAX(0,ROUNDDOWN(AA1293*0.04-MIN(50000,AA1293)*0.02,-2)))</f>
        <v/>
      </c>
      <c r="AD1293" s="18">
        <f>IF(M1293&lt;=450000,0,MAX(0,ROUNDDOWN(AB1293*0.06-MIN(50000,AB1293)*0.03,-2))+MAX(0,ROUNDDOWN(AB1293*0.04-MIN(50000,AB1293)*0.02,-2)))</f>
        <v/>
      </c>
      <c r="AE1293" s="18">
        <f>Y1293-Z1293</f>
        <v/>
      </c>
      <c r="AF1293" s="18">
        <f>AC1293-AD1293</f>
        <v/>
      </c>
      <c r="AG1293" s="18">
        <f>AE1293+AF1293</f>
        <v/>
      </c>
      <c r="AH1293" s="20">
        <f>IF(W1293&lt;=0,0,LOOKUP(W1293,{0,1950001,3300001,6950001,9000001,18000001,40000001},{0.05,0.1,0.2,0.23,0.33,0.4,0.45}))</f>
        <v/>
      </c>
    </row>
    <row r="1294">
      <c r="A1294" t="inlineStr">
        <is>
          <t>1万円刻み 一般8万円</t>
        </is>
      </c>
      <c r="B1294" s="18">
        <f>'4_1万円刻み'!$A$405</f>
        <v/>
      </c>
      <c r="C1294" s="19" t="n">
        <v>2026</v>
      </c>
      <c r="D1294" t="inlineStr">
        <is>
          <t>いいえ</t>
        </is>
      </c>
      <c r="E1294" s="18" t="n">
        <v>80000</v>
      </c>
      <c r="F1294" s="18" t="n">
        <v>0</v>
      </c>
      <c r="G1294" s="18" t="n">
        <v>0</v>
      </c>
      <c r="H1294" s="18" t="n">
        <v>0</v>
      </c>
      <c r="I1294" s="18" t="n">
        <v>0</v>
      </c>
      <c r="J1294" s="18">
        <f>ROUND(MIN(B1294/12,650000)*12*0.0915+MIN(B1294/12,1390000)*12*(0.0504+0)+B1294*0.005,0)</f>
        <v/>
      </c>
      <c r="K1294" s="18" t="n">
        <v>0</v>
      </c>
      <c r="L1294" s="18" t="n">
        <v>0</v>
      </c>
      <c r="M1294" s="18">
        <f>ROUND(IF(C1294&gt;=2026,IF(B1294&lt;741000,0,IF(B1294&lt;2191000,B1294-740000,IF(B1294&lt;2193000,1451000,IF(B1294&lt;2196000,1453000,IF(B1294&lt;2200000,1456000,IF(B1294&lt;3600000,ROUNDDOWN(B1294/4,-3)*2.8-80000,IF(B1294&lt;6600000,ROUNDDOWN(B1294/4,-3)*3.2-440000,IF(B1294&lt;8500000,ROUNDDOWN(B1294*0.9,0)-1100000,B1294-1950000)))))))),IF(B1294&lt;651000,0,IF(B1294&lt;1900000,B1294-650000,IF(B1294&lt;3600000,ROUNDDOWN(B1294/4,-3)*2.8-80000,IF(B1294&lt;6600000,ROUNDDOWN(B1294/4,-3)*3.2-440000,IF(B1294&lt;8500000,ROUNDDOWN(B1294*0.9,0)-1100000,B1294-1950000)))))),0)</f>
        <v/>
      </c>
      <c r="N1294" s="18">
        <f>IF(M1294&gt;23500000,NA(),IF(C1294&gt;=2026,IF(M1294&lt;=4890000,1040000,IF(M1294&lt;=6550000,670000,620000)),IF(M1294&lt;=1320000,950000,IF(M1294&lt;=3360000,880000,IF(M1294&lt;=4890000,680000,IF(M1294&lt;=6550000,630000,580000))))))</f>
        <v/>
      </c>
      <c r="O1294" s="18">
        <f>IF(F1294&lt;=0,IF(AND(D1294="はい",C1294&gt;=2026,C1294&lt;=2027),IF(E1294&lt;=0,0,IF(E1294&lt;=30000,E1294,IF(E1294&lt;=60000,ROUNDUP(E1294/2,0)+15000,IF(E1294&lt;=120000,ROUNDUP(E1294/4,0)+30000,60000)))),IF(E1294&lt;=0,0,IF(E1294&lt;=20000,E1294,IF(E1294&lt;=40000,ROUNDUP(E1294/2,0)+10000,IF(E1294&lt;=80000,ROUNDUP(E1294/4,0)+20000,40000))))),IF(E1294&lt;=0,IF(F1294&lt;=0,0,IF(F1294&lt;=25000,F1294,IF(F1294&lt;=50000,ROUNDUP(F1294/2,0)+12500,IF(F1294&lt;=100000,ROUNDUP(F1294/4,0)+25000,50000)))),MAX(IF(F1294&lt;=0,0,IF(F1294&lt;=25000,F1294,IF(F1294&lt;=50000,ROUNDUP(F1294/2,0)+12500,IF(F1294&lt;=100000,ROUNDUP(F1294/4,0)+25000,50000)))),MIN(IF(AND(D1294="はい",C1294&gt;=2026,C1294&lt;=2027),IF(E1294&lt;=0,0,IF(E1294&lt;=30000,E1294,IF(E1294&lt;=60000,ROUNDUP(E1294/2,0)+15000,IF(E1294&lt;=120000,ROUNDUP(E1294/4,0)+30000,60000)))),IF(E1294&lt;=0,0,IF(E1294&lt;=20000,E1294,IF(E1294&lt;=40000,ROUNDUP(E1294/2,0)+10000,IF(E1294&lt;=80000,ROUNDUP(E1294/4,0)+20000,40000)))))+IF(F1294&lt;=0,0,IF(F1294&lt;=25000,F1294,IF(F1294&lt;=50000,ROUNDUP(F1294/2,0)+12500,IF(F1294&lt;=100000,ROUNDUP(F1294/4,0)+25000,50000)))),IF(AND(D1294="はい",C1294&gt;=2026,C1294&lt;=2027),60000,40000)))))</f>
        <v/>
      </c>
      <c r="P1294" s="18">
        <f>IF(G1294&lt;=0,0,IF(G1294&lt;=20000,G1294,IF(G1294&lt;=40000,ROUNDUP(G1294/2,0)+10000,IF(G1294&lt;=80000,ROUNDUP(G1294/4,0)+20000,40000))))</f>
        <v/>
      </c>
      <c r="Q1294" s="18">
        <f>IF(I1294&lt;=0,IF(H1294&lt;=0,0,IF(H1294&lt;=20000,H1294,IF(H1294&lt;=40000,ROUNDUP(H1294/2,0)+10000,IF(H1294&lt;=80000,ROUNDUP(H1294/4,0)+20000,40000)))),IF(H1294&lt;=0,IF(I1294&lt;=0,0,IF(I1294&lt;=25000,I1294,IF(I1294&lt;=50000,ROUNDUP(I1294/2,0)+12500,IF(I1294&lt;=100000,ROUNDUP(I1294/4,0)+25000,50000)))),MAX(IF(I1294&lt;=0,0,IF(I1294&lt;=25000,I1294,IF(I1294&lt;=50000,ROUNDUP(I1294/2,0)+12500,IF(I1294&lt;=100000,ROUNDUP(I1294/4,0)+25000,50000)))),MIN(IF(H1294&lt;=0,0,IF(H1294&lt;=20000,H1294,IF(H1294&lt;=40000,ROUNDUP(H1294/2,0)+10000,IF(H1294&lt;=80000,ROUNDUP(H1294/4,0)+20000,40000))))+IF(I1294&lt;=0,0,IF(I1294&lt;=25000,I1294,IF(I1294&lt;=50000,ROUNDUP(I1294/2,0)+12500,IF(I1294&lt;=100000,ROUNDUP(I1294/4,0)+25000,50000)))),40000))))</f>
        <v/>
      </c>
      <c r="R1294" s="18">
        <f>MIN(120000,O1294+P1294+Q1294)</f>
        <v/>
      </c>
      <c r="S1294" s="18">
        <f>IF(F1294&lt;=0,IF(E1294&lt;=0,0,IF(E1294&lt;=12000,E1294,IF(E1294&lt;=32000,ROUNDUP(E1294/2,0)+6000,IF(E1294&lt;=56000,ROUNDUP(E1294/4,0)+14000,28000)))),IF(E1294&lt;=0,IF(F1294&lt;=0,0,IF(F1294&lt;=15000,F1294,IF(F1294&lt;=40000,ROUNDUP(F1294/2,0)+7500,IF(F1294&lt;=70000,ROUNDUP(F1294/4,0)+17500,35000)))),MAX(IF(F1294&lt;=0,0,IF(F1294&lt;=15000,F1294,IF(F1294&lt;=40000,ROUNDUP(F1294/2,0)+7500,IF(F1294&lt;=70000,ROUNDUP(F1294/4,0)+17500,35000)))),MIN(IF(E1294&lt;=0,0,IF(E1294&lt;=12000,E1294,IF(E1294&lt;=32000,ROUNDUP(E1294/2,0)+6000,IF(E1294&lt;=56000,ROUNDUP(E1294/4,0)+14000,28000))))+IF(F1294&lt;=0,0,IF(F1294&lt;=15000,F1294,IF(F1294&lt;=40000,ROUNDUP(F1294/2,0)+7500,IF(F1294&lt;=70000,ROUNDUP(F1294/4,0)+17500,35000)))),28000))))</f>
        <v/>
      </c>
      <c r="T1294" s="18">
        <f>IF(G1294&lt;=0,0,IF(G1294&lt;=12000,G1294,IF(G1294&lt;=32000,ROUNDUP(G1294/2,0)+6000,IF(G1294&lt;=56000,ROUNDUP(G1294/4,0)+14000,28000))))</f>
        <v/>
      </c>
      <c r="U1294" s="18">
        <f>IF(I1294&lt;=0,IF(H1294&lt;=0,0,IF(H1294&lt;=12000,H1294,IF(H1294&lt;=32000,ROUNDUP(H1294/2,0)+6000,IF(H1294&lt;=56000,ROUNDUP(H1294/4,0)+14000,28000)))),IF(H1294&lt;=0,IF(I1294&lt;=0,0,IF(I1294&lt;=15000,I1294,IF(I1294&lt;=40000,ROUNDUP(I1294/2,0)+7500,IF(I1294&lt;=70000,ROUNDUP(I1294/4,0)+17500,35000)))),MAX(IF(I1294&lt;=0,0,IF(I1294&lt;=15000,I1294,IF(I1294&lt;=40000,ROUNDUP(I1294/2,0)+7500,IF(I1294&lt;=70000,ROUNDUP(I1294/4,0)+17500,35000)))),MIN(IF(H1294&lt;=0,0,IF(H1294&lt;=12000,H1294,IF(H1294&lt;=32000,ROUNDUP(H1294/2,0)+6000,IF(H1294&lt;=56000,ROUNDUP(H1294/4,0)+14000,28000))))+IF(I1294&lt;=0,0,IF(I1294&lt;=15000,I1294,IF(I1294&lt;=40000,ROUNDUP(I1294/2,0)+7500,IF(I1294&lt;=70000,ROUNDUP(I1294/4,0)+17500,35000)))),28000))))</f>
        <v/>
      </c>
      <c r="V1294" s="18">
        <f>MIN(70000,S1294+T1294+U1294)</f>
        <v/>
      </c>
      <c r="W1294" s="18">
        <f>MAX(0,ROUNDDOWN(M1294-J1294-N1294-K1294-0,-3))</f>
        <v/>
      </c>
      <c r="X1294" s="18">
        <f>MAX(0,ROUNDDOWN(M1294-J1294-N1294-K1294-R1294,-3))</f>
        <v/>
      </c>
      <c r="Y1294" s="18">
        <f>IF(W1294&lt;=0,0,ROUNDDOWN((W1294*LOOKUP(W1294,{0,1950001,3300001,6950001,9000001,18000001,40000001},{0.05,0.1,0.2,0.23,0.33,0.4,0.45})-LOOKUP(W1294,{0,1950001,3300001,6950001,9000001,18000001,40000001},{0,97500,427500,636000,1536000,2796000,4796000}))*1.021,-2))</f>
        <v/>
      </c>
      <c r="Z1294" s="18">
        <f>IF(X1294&lt;=0,0,ROUNDDOWN((X1294*LOOKUP(X1294,{0,1950001,3300001,6950001,9000001,18000001,40000001},{0.05,0.1,0.2,0.23,0.33,0.4,0.45})-LOOKUP(X1294,{0,1950001,3300001,6950001,9000001,18000001,40000001},{0,97500,427500,636000,1536000,2796000,4796000}))*1.021,-2))</f>
        <v/>
      </c>
      <c r="AA1294" s="18">
        <f>MAX(0,ROUNDDOWN(M1294-J1294-430000-L1294-0,-3))</f>
        <v/>
      </c>
      <c r="AB1294" s="18">
        <f>MAX(0,ROUNDDOWN(M1294-J1294-430000-L1294-V1294,-3))</f>
        <v/>
      </c>
      <c r="AC1294" s="18">
        <f>IF(M1294&lt;=450000,0,MAX(0,ROUNDDOWN(AA1294*0.06-MIN(50000,AA1294)*0.03,-2))+MAX(0,ROUNDDOWN(AA1294*0.04-MIN(50000,AA1294)*0.02,-2)))</f>
        <v/>
      </c>
      <c r="AD1294" s="18">
        <f>IF(M1294&lt;=450000,0,MAX(0,ROUNDDOWN(AB1294*0.06-MIN(50000,AB1294)*0.03,-2))+MAX(0,ROUNDDOWN(AB1294*0.04-MIN(50000,AB1294)*0.02,-2)))</f>
        <v/>
      </c>
      <c r="AE1294" s="18">
        <f>Y1294-Z1294</f>
        <v/>
      </c>
      <c r="AF1294" s="18">
        <f>AC1294-AD1294</f>
        <v/>
      </c>
      <c r="AG1294" s="18">
        <f>AE1294+AF1294</f>
        <v/>
      </c>
      <c r="AH1294" s="20">
        <f>IF(W1294&lt;=0,0,LOOKUP(W1294,{0,1950001,3300001,6950001,9000001,18000001,40000001},{0.05,0.1,0.2,0.23,0.33,0.4,0.45}))</f>
        <v/>
      </c>
    </row>
    <row r="1295">
      <c r="A1295" t="inlineStr">
        <is>
          <t>1万円刻み 特例あり一般12万円</t>
        </is>
      </c>
      <c r="B1295" s="18">
        <f>'4_1万円刻み'!$A$405</f>
        <v/>
      </c>
      <c r="C1295" s="19" t="n">
        <v>2026</v>
      </c>
      <c r="D1295" t="inlineStr">
        <is>
          <t>はい</t>
        </is>
      </c>
      <c r="E1295" s="18" t="n">
        <v>120000</v>
      </c>
      <c r="F1295" s="18" t="n">
        <v>0</v>
      </c>
      <c r="G1295" s="18" t="n">
        <v>0</v>
      </c>
      <c r="H1295" s="18" t="n">
        <v>0</v>
      </c>
      <c r="I1295" s="18" t="n">
        <v>0</v>
      </c>
      <c r="J1295" s="18">
        <f>ROUND(MIN(B1295/12,650000)*12*0.0915+MIN(B1295/12,1390000)*12*(0.0504+0)+B1295*0.005,0)</f>
        <v/>
      </c>
      <c r="K1295" s="18" t="n">
        <v>0</v>
      </c>
      <c r="L1295" s="18" t="n">
        <v>0</v>
      </c>
      <c r="M1295" s="18">
        <f>ROUND(IF(C1295&gt;=2026,IF(B1295&lt;741000,0,IF(B1295&lt;2191000,B1295-740000,IF(B1295&lt;2193000,1451000,IF(B1295&lt;2196000,1453000,IF(B1295&lt;2200000,1456000,IF(B1295&lt;3600000,ROUNDDOWN(B1295/4,-3)*2.8-80000,IF(B1295&lt;6600000,ROUNDDOWN(B1295/4,-3)*3.2-440000,IF(B1295&lt;8500000,ROUNDDOWN(B1295*0.9,0)-1100000,B1295-1950000)))))))),IF(B1295&lt;651000,0,IF(B1295&lt;1900000,B1295-650000,IF(B1295&lt;3600000,ROUNDDOWN(B1295/4,-3)*2.8-80000,IF(B1295&lt;6600000,ROUNDDOWN(B1295/4,-3)*3.2-440000,IF(B1295&lt;8500000,ROUNDDOWN(B1295*0.9,0)-1100000,B1295-1950000)))))),0)</f>
        <v/>
      </c>
      <c r="N1295" s="18">
        <f>IF(M1295&gt;23500000,NA(),IF(C1295&gt;=2026,IF(M1295&lt;=4890000,1040000,IF(M1295&lt;=6550000,670000,620000)),IF(M1295&lt;=1320000,950000,IF(M1295&lt;=3360000,880000,IF(M1295&lt;=4890000,680000,IF(M1295&lt;=6550000,630000,580000))))))</f>
        <v/>
      </c>
      <c r="O1295" s="18">
        <f>IF(F1295&lt;=0,IF(AND(D1295="はい",C1295&gt;=2026,C1295&lt;=2027),IF(E1295&lt;=0,0,IF(E1295&lt;=30000,E1295,IF(E1295&lt;=60000,ROUNDUP(E1295/2,0)+15000,IF(E1295&lt;=120000,ROUNDUP(E1295/4,0)+30000,60000)))),IF(E1295&lt;=0,0,IF(E1295&lt;=20000,E1295,IF(E1295&lt;=40000,ROUNDUP(E1295/2,0)+10000,IF(E1295&lt;=80000,ROUNDUP(E1295/4,0)+20000,40000))))),IF(E1295&lt;=0,IF(F1295&lt;=0,0,IF(F1295&lt;=25000,F1295,IF(F1295&lt;=50000,ROUNDUP(F1295/2,0)+12500,IF(F1295&lt;=100000,ROUNDUP(F1295/4,0)+25000,50000)))),MAX(IF(F1295&lt;=0,0,IF(F1295&lt;=25000,F1295,IF(F1295&lt;=50000,ROUNDUP(F1295/2,0)+12500,IF(F1295&lt;=100000,ROUNDUP(F1295/4,0)+25000,50000)))),MIN(IF(AND(D1295="はい",C1295&gt;=2026,C1295&lt;=2027),IF(E1295&lt;=0,0,IF(E1295&lt;=30000,E1295,IF(E1295&lt;=60000,ROUNDUP(E1295/2,0)+15000,IF(E1295&lt;=120000,ROUNDUP(E1295/4,0)+30000,60000)))),IF(E1295&lt;=0,0,IF(E1295&lt;=20000,E1295,IF(E1295&lt;=40000,ROUNDUP(E1295/2,0)+10000,IF(E1295&lt;=80000,ROUNDUP(E1295/4,0)+20000,40000)))))+IF(F1295&lt;=0,0,IF(F1295&lt;=25000,F1295,IF(F1295&lt;=50000,ROUNDUP(F1295/2,0)+12500,IF(F1295&lt;=100000,ROUNDUP(F1295/4,0)+25000,50000)))),IF(AND(D1295="はい",C1295&gt;=2026,C1295&lt;=2027),60000,40000)))))</f>
        <v/>
      </c>
      <c r="P1295" s="18">
        <f>IF(G1295&lt;=0,0,IF(G1295&lt;=20000,G1295,IF(G1295&lt;=40000,ROUNDUP(G1295/2,0)+10000,IF(G1295&lt;=80000,ROUNDUP(G1295/4,0)+20000,40000))))</f>
        <v/>
      </c>
      <c r="Q1295" s="18">
        <f>IF(I1295&lt;=0,IF(H1295&lt;=0,0,IF(H1295&lt;=20000,H1295,IF(H1295&lt;=40000,ROUNDUP(H1295/2,0)+10000,IF(H1295&lt;=80000,ROUNDUP(H1295/4,0)+20000,40000)))),IF(H1295&lt;=0,IF(I1295&lt;=0,0,IF(I1295&lt;=25000,I1295,IF(I1295&lt;=50000,ROUNDUP(I1295/2,0)+12500,IF(I1295&lt;=100000,ROUNDUP(I1295/4,0)+25000,50000)))),MAX(IF(I1295&lt;=0,0,IF(I1295&lt;=25000,I1295,IF(I1295&lt;=50000,ROUNDUP(I1295/2,0)+12500,IF(I1295&lt;=100000,ROUNDUP(I1295/4,0)+25000,50000)))),MIN(IF(H1295&lt;=0,0,IF(H1295&lt;=20000,H1295,IF(H1295&lt;=40000,ROUNDUP(H1295/2,0)+10000,IF(H1295&lt;=80000,ROUNDUP(H1295/4,0)+20000,40000))))+IF(I1295&lt;=0,0,IF(I1295&lt;=25000,I1295,IF(I1295&lt;=50000,ROUNDUP(I1295/2,0)+12500,IF(I1295&lt;=100000,ROUNDUP(I1295/4,0)+25000,50000)))),40000))))</f>
        <v/>
      </c>
      <c r="R1295" s="18">
        <f>MIN(120000,O1295+P1295+Q1295)</f>
        <v/>
      </c>
      <c r="S1295" s="18">
        <f>IF(F1295&lt;=0,IF(E1295&lt;=0,0,IF(E1295&lt;=12000,E1295,IF(E1295&lt;=32000,ROUNDUP(E1295/2,0)+6000,IF(E1295&lt;=56000,ROUNDUP(E1295/4,0)+14000,28000)))),IF(E1295&lt;=0,IF(F1295&lt;=0,0,IF(F1295&lt;=15000,F1295,IF(F1295&lt;=40000,ROUNDUP(F1295/2,0)+7500,IF(F1295&lt;=70000,ROUNDUP(F1295/4,0)+17500,35000)))),MAX(IF(F1295&lt;=0,0,IF(F1295&lt;=15000,F1295,IF(F1295&lt;=40000,ROUNDUP(F1295/2,0)+7500,IF(F1295&lt;=70000,ROUNDUP(F1295/4,0)+17500,35000)))),MIN(IF(E1295&lt;=0,0,IF(E1295&lt;=12000,E1295,IF(E1295&lt;=32000,ROUNDUP(E1295/2,0)+6000,IF(E1295&lt;=56000,ROUNDUP(E1295/4,0)+14000,28000))))+IF(F1295&lt;=0,0,IF(F1295&lt;=15000,F1295,IF(F1295&lt;=40000,ROUNDUP(F1295/2,0)+7500,IF(F1295&lt;=70000,ROUNDUP(F1295/4,0)+17500,35000)))),28000))))</f>
        <v/>
      </c>
      <c r="T1295" s="18">
        <f>IF(G1295&lt;=0,0,IF(G1295&lt;=12000,G1295,IF(G1295&lt;=32000,ROUNDUP(G1295/2,0)+6000,IF(G1295&lt;=56000,ROUNDUP(G1295/4,0)+14000,28000))))</f>
        <v/>
      </c>
      <c r="U1295" s="18">
        <f>IF(I1295&lt;=0,IF(H1295&lt;=0,0,IF(H1295&lt;=12000,H1295,IF(H1295&lt;=32000,ROUNDUP(H1295/2,0)+6000,IF(H1295&lt;=56000,ROUNDUP(H1295/4,0)+14000,28000)))),IF(H1295&lt;=0,IF(I1295&lt;=0,0,IF(I1295&lt;=15000,I1295,IF(I1295&lt;=40000,ROUNDUP(I1295/2,0)+7500,IF(I1295&lt;=70000,ROUNDUP(I1295/4,0)+17500,35000)))),MAX(IF(I1295&lt;=0,0,IF(I1295&lt;=15000,I1295,IF(I1295&lt;=40000,ROUNDUP(I1295/2,0)+7500,IF(I1295&lt;=70000,ROUNDUP(I1295/4,0)+17500,35000)))),MIN(IF(H1295&lt;=0,0,IF(H1295&lt;=12000,H1295,IF(H1295&lt;=32000,ROUNDUP(H1295/2,0)+6000,IF(H1295&lt;=56000,ROUNDUP(H1295/4,0)+14000,28000))))+IF(I1295&lt;=0,0,IF(I1295&lt;=15000,I1295,IF(I1295&lt;=40000,ROUNDUP(I1295/2,0)+7500,IF(I1295&lt;=70000,ROUNDUP(I1295/4,0)+17500,35000)))),28000))))</f>
        <v/>
      </c>
      <c r="V1295" s="18">
        <f>MIN(70000,S1295+T1295+U1295)</f>
        <v/>
      </c>
      <c r="W1295" s="18">
        <f>MAX(0,ROUNDDOWN(M1295-J1295-N1295-K1295-0,-3))</f>
        <v/>
      </c>
      <c r="X1295" s="18">
        <f>MAX(0,ROUNDDOWN(M1295-J1295-N1295-K1295-R1295,-3))</f>
        <v/>
      </c>
      <c r="Y1295" s="18">
        <f>IF(W1295&lt;=0,0,ROUNDDOWN((W1295*LOOKUP(W1295,{0,1950001,3300001,6950001,9000001,18000001,40000001},{0.05,0.1,0.2,0.23,0.33,0.4,0.45})-LOOKUP(W1295,{0,1950001,3300001,6950001,9000001,18000001,40000001},{0,97500,427500,636000,1536000,2796000,4796000}))*1.021,-2))</f>
        <v/>
      </c>
      <c r="Z1295" s="18">
        <f>IF(X1295&lt;=0,0,ROUNDDOWN((X1295*LOOKUP(X1295,{0,1950001,3300001,6950001,9000001,18000001,40000001},{0.05,0.1,0.2,0.23,0.33,0.4,0.45})-LOOKUP(X1295,{0,1950001,3300001,6950001,9000001,18000001,40000001},{0,97500,427500,636000,1536000,2796000,4796000}))*1.021,-2))</f>
        <v/>
      </c>
      <c r="AA1295" s="18">
        <f>MAX(0,ROUNDDOWN(M1295-J1295-430000-L1295-0,-3))</f>
        <v/>
      </c>
      <c r="AB1295" s="18">
        <f>MAX(0,ROUNDDOWN(M1295-J1295-430000-L1295-V1295,-3))</f>
        <v/>
      </c>
      <c r="AC1295" s="18">
        <f>IF(M1295&lt;=450000,0,MAX(0,ROUNDDOWN(AA1295*0.06-MIN(50000,AA1295)*0.03,-2))+MAX(0,ROUNDDOWN(AA1295*0.04-MIN(50000,AA1295)*0.02,-2)))</f>
        <v/>
      </c>
      <c r="AD1295" s="18">
        <f>IF(M1295&lt;=450000,0,MAX(0,ROUNDDOWN(AB1295*0.06-MIN(50000,AB1295)*0.03,-2))+MAX(0,ROUNDDOWN(AB1295*0.04-MIN(50000,AB1295)*0.02,-2)))</f>
        <v/>
      </c>
      <c r="AE1295" s="18">
        <f>Y1295-Z1295</f>
        <v/>
      </c>
      <c r="AF1295" s="18">
        <f>AC1295-AD1295</f>
        <v/>
      </c>
      <c r="AG1295" s="18">
        <f>AE1295+AF1295</f>
        <v/>
      </c>
      <c r="AH1295" s="20">
        <f>IF(W1295&lt;=0,0,LOOKUP(W1295,{0,1950001,3300001,6950001,9000001,18000001,40000001},{0.05,0.1,0.2,0.23,0.33,0.4,0.45}))</f>
        <v/>
      </c>
    </row>
    <row r="1296">
      <c r="A1296" t="inlineStr">
        <is>
          <t>1万円刻み 3区分8万円ずつ</t>
        </is>
      </c>
      <c r="B1296" s="18">
        <f>'4_1万円刻み'!$A$406</f>
        <v/>
      </c>
      <c r="C1296" s="19" t="n">
        <v>2026</v>
      </c>
      <c r="D1296" t="inlineStr">
        <is>
          <t>いいえ</t>
        </is>
      </c>
      <c r="E1296" s="18" t="n">
        <v>80000</v>
      </c>
      <c r="F1296" s="18" t="n">
        <v>0</v>
      </c>
      <c r="G1296" s="18" t="n">
        <v>80000</v>
      </c>
      <c r="H1296" s="18" t="n">
        <v>80000</v>
      </c>
      <c r="I1296" s="18" t="n">
        <v>0</v>
      </c>
      <c r="J1296" s="18">
        <f>ROUND(MIN(B1296/12,650000)*12*0.0915+MIN(B1296/12,1390000)*12*(0.0504+0)+B1296*0.005,0)</f>
        <v/>
      </c>
      <c r="K1296" s="18" t="n">
        <v>0</v>
      </c>
      <c r="L1296" s="18" t="n">
        <v>0</v>
      </c>
      <c r="M1296" s="18">
        <f>ROUND(IF(C1296&gt;=2026,IF(B1296&lt;741000,0,IF(B1296&lt;2191000,B1296-740000,IF(B1296&lt;2193000,1451000,IF(B1296&lt;2196000,1453000,IF(B1296&lt;2200000,1456000,IF(B1296&lt;3600000,ROUNDDOWN(B1296/4,-3)*2.8-80000,IF(B1296&lt;6600000,ROUNDDOWN(B1296/4,-3)*3.2-440000,IF(B1296&lt;8500000,ROUNDDOWN(B1296*0.9,0)-1100000,B1296-1950000)))))))),IF(B1296&lt;651000,0,IF(B1296&lt;1900000,B1296-650000,IF(B1296&lt;3600000,ROUNDDOWN(B1296/4,-3)*2.8-80000,IF(B1296&lt;6600000,ROUNDDOWN(B1296/4,-3)*3.2-440000,IF(B1296&lt;8500000,ROUNDDOWN(B1296*0.9,0)-1100000,B1296-1950000)))))),0)</f>
        <v/>
      </c>
      <c r="N1296" s="18">
        <f>IF(M1296&gt;23500000,NA(),IF(C1296&gt;=2026,IF(M1296&lt;=4890000,1040000,IF(M1296&lt;=6550000,670000,620000)),IF(M1296&lt;=1320000,950000,IF(M1296&lt;=3360000,880000,IF(M1296&lt;=4890000,680000,IF(M1296&lt;=6550000,630000,580000))))))</f>
        <v/>
      </c>
      <c r="O1296" s="18">
        <f>IF(F1296&lt;=0,IF(AND(D1296="はい",C1296&gt;=2026,C1296&lt;=2027),IF(E1296&lt;=0,0,IF(E1296&lt;=30000,E1296,IF(E1296&lt;=60000,ROUNDUP(E1296/2,0)+15000,IF(E1296&lt;=120000,ROUNDUP(E1296/4,0)+30000,60000)))),IF(E1296&lt;=0,0,IF(E1296&lt;=20000,E1296,IF(E1296&lt;=40000,ROUNDUP(E1296/2,0)+10000,IF(E1296&lt;=80000,ROUNDUP(E1296/4,0)+20000,40000))))),IF(E1296&lt;=0,IF(F1296&lt;=0,0,IF(F1296&lt;=25000,F1296,IF(F1296&lt;=50000,ROUNDUP(F1296/2,0)+12500,IF(F1296&lt;=100000,ROUNDUP(F1296/4,0)+25000,50000)))),MAX(IF(F1296&lt;=0,0,IF(F1296&lt;=25000,F1296,IF(F1296&lt;=50000,ROUNDUP(F1296/2,0)+12500,IF(F1296&lt;=100000,ROUNDUP(F1296/4,0)+25000,50000)))),MIN(IF(AND(D1296="はい",C1296&gt;=2026,C1296&lt;=2027),IF(E1296&lt;=0,0,IF(E1296&lt;=30000,E1296,IF(E1296&lt;=60000,ROUNDUP(E1296/2,0)+15000,IF(E1296&lt;=120000,ROUNDUP(E1296/4,0)+30000,60000)))),IF(E1296&lt;=0,0,IF(E1296&lt;=20000,E1296,IF(E1296&lt;=40000,ROUNDUP(E1296/2,0)+10000,IF(E1296&lt;=80000,ROUNDUP(E1296/4,0)+20000,40000)))))+IF(F1296&lt;=0,0,IF(F1296&lt;=25000,F1296,IF(F1296&lt;=50000,ROUNDUP(F1296/2,0)+12500,IF(F1296&lt;=100000,ROUNDUP(F1296/4,0)+25000,50000)))),IF(AND(D1296="はい",C1296&gt;=2026,C1296&lt;=2027),60000,40000)))))</f>
        <v/>
      </c>
      <c r="P1296" s="18">
        <f>IF(G1296&lt;=0,0,IF(G1296&lt;=20000,G1296,IF(G1296&lt;=40000,ROUNDUP(G1296/2,0)+10000,IF(G1296&lt;=80000,ROUNDUP(G1296/4,0)+20000,40000))))</f>
        <v/>
      </c>
      <c r="Q1296" s="18">
        <f>IF(I1296&lt;=0,IF(H1296&lt;=0,0,IF(H1296&lt;=20000,H1296,IF(H1296&lt;=40000,ROUNDUP(H1296/2,0)+10000,IF(H1296&lt;=80000,ROUNDUP(H1296/4,0)+20000,40000)))),IF(H1296&lt;=0,IF(I1296&lt;=0,0,IF(I1296&lt;=25000,I1296,IF(I1296&lt;=50000,ROUNDUP(I1296/2,0)+12500,IF(I1296&lt;=100000,ROUNDUP(I1296/4,0)+25000,50000)))),MAX(IF(I1296&lt;=0,0,IF(I1296&lt;=25000,I1296,IF(I1296&lt;=50000,ROUNDUP(I1296/2,0)+12500,IF(I1296&lt;=100000,ROUNDUP(I1296/4,0)+25000,50000)))),MIN(IF(H1296&lt;=0,0,IF(H1296&lt;=20000,H1296,IF(H1296&lt;=40000,ROUNDUP(H1296/2,0)+10000,IF(H1296&lt;=80000,ROUNDUP(H1296/4,0)+20000,40000))))+IF(I1296&lt;=0,0,IF(I1296&lt;=25000,I1296,IF(I1296&lt;=50000,ROUNDUP(I1296/2,0)+12500,IF(I1296&lt;=100000,ROUNDUP(I1296/4,0)+25000,50000)))),40000))))</f>
        <v/>
      </c>
      <c r="R1296" s="18">
        <f>MIN(120000,O1296+P1296+Q1296)</f>
        <v/>
      </c>
      <c r="S1296" s="18">
        <f>IF(F1296&lt;=0,IF(E1296&lt;=0,0,IF(E1296&lt;=12000,E1296,IF(E1296&lt;=32000,ROUNDUP(E1296/2,0)+6000,IF(E1296&lt;=56000,ROUNDUP(E1296/4,0)+14000,28000)))),IF(E1296&lt;=0,IF(F1296&lt;=0,0,IF(F1296&lt;=15000,F1296,IF(F1296&lt;=40000,ROUNDUP(F1296/2,0)+7500,IF(F1296&lt;=70000,ROUNDUP(F1296/4,0)+17500,35000)))),MAX(IF(F1296&lt;=0,0,IF(F1296&lt;=15000,F1296,IF(F1296&lt;=40000,ROUNDUP(F1296/2,0)+7500,IF(F1296&lt;=70000,ROUNDUP(F1296/4,0)+17500,35000)))),MIN(IF(E1296&lt;=0,0,IF(E1296&lt;=12000,E1296,IF(E1296&lt;=32000,ROUNDUP(E1296/2,0)+6000,IF(E1296&lt;=56000,ROUNDUP(E1296/4,0)+14000,28000))))+IF(F1296&lt;=0,0,IF(F1296&lt;=15000,F1296,IF(F1296&lt;=40000,ROUNDUP(F1296/2,0)+7500,IF(F1296&lt;=70000,ROUNDUP(F1296/4,0)+17500,35000)))),28000))))</f>
        <v/>
      </c>
      <c r="T1296" s="18">
        <f>IF(G1296&lt;=0,0,IF(G1296&lt;=12000,G1296,IF(G1296&lt;=32000,ROUNDUP(G1296/2,0)+6000,IF(G1296&lt;=56000,ROUNDUP(G1296/4,0)+14000,28000))))</f>
        <v/>
      </c>
      <c r="U1296" s="18">
        <f>IF(I1296&lt;=0,IF(H1296&lt;=0,0,IF(H1296&lt;=12000,H1296,IF(H1296&lt;=32000,ROUNDUP(H1296/2,0)+6000,IF(H1296&lt;=56000,ROUNDUP(H1296/4,0)+14000,28000)))),IF(H1296&lt;=0,IF(I1296&lt;=0,0,IF(I1296&lt;=15000,I1296,IF(I1296&lt;=40000,ROUNDUP(I1296/2,0)+7500,IF(I1296&lt;=70000,ROUNDUP(I1296/4,0)+17500,35000)))),MAX(IF(I1296&lt;=0,0,IF(I1296&lt;=15000,I1296,IF(I1296&lt;=40000,ROUNDUP(I1296/2,0)+7500,IF(I1296&lt;=70000,ROUNDUP(I1296/4,0)+17500,35000)))),MIN(IF(H1296&lt;=0,0,IF(H1296&lt;=12000,H1296,IF(H1296&lt;=32000,ROUNDUP(H1296/2,0)+6000,IF(H1296&lt;=56000,ROUNDUP(H1296/4,0)+14000,28000))))+IF(I1296&lt;=0,0,IF(I1296&lt;=15000,I1296,IF(I1296&lt;=40000,ROUNDUP(I1296/2,0)+7500,IF(I1296&lt;=70000,ROUNDUP(I1296/4,0)+17500,35000)))),28000))))</f>
        <v/>
      </c>
      <c r="V1296" s="18">
        <f>MIN(70000,S1296+T1296+U1296)</f>
        <v/>
      </c>
      <c r="W1296" s="18">
        <f>MAX(0,ROUNDDOWN(M1296-J1296-N1296-K1296-0,-3))</f>
        <v/>
      </c>
      <c r="X1296" s="18">
        <f>MAX(0,ROUNDDOWN(M1296-J1296-N1296-K1296-R1296,-3))</f>
        <v/>
      </c>
      <c r="Y1296" s="18">
        <f>IF(W1296&lt;=0,0,ROUNDDOWN((W1296*LOOKUP(W1296,{0,1950001,3300001,6950001,9000001,18000001,40000001},{0.05,0.1,0.2,0.23,0.33,0.4,0.45})-LOOKUP(W1296,{0,1950001,3300001,6950001,9000001,18000001,40000001},{0,97500,427500,636000,1536000,2796000,4796000}))*1.021,-2))</f>
        <v/>
      </c>
      <c r="Z1296" s="18">
        <f>IF(X1296&lt;=0,0,ROUNDDOWN((X1296*LOOKUP(X1296,{0,1950001,3300001,6950001,9000001,18000001,40000001},{0.05,0.1,0.2,0.23,0.33,0.4,0.45})-LOOKUP(X1296,{0,1950001,3300001,6950001,9000001,18000001,40000001},{0,97500,427500,636000,1536000,2796000,4796000}))*1.021,-2))</f>
        <v/>
      </c>
      <c r="AA1296" s="18">
        <f>MAX(0,ROUNDDOWN(M1296-J1296-430000-L1296-0,-3))</f>
        <v/>
      </c>
      <c r="AB1296" s="18">
        <f>MAX(0,ROUNDDOWN(M1296-J1296-430000-L1296-V1296,-3))</f>
        <v/>
      </c>
      <c r="AC1296" s="18">
        <f>IF(M1296&lt;=450000,0,MAX(0,ROUNDDOWN(AA1296*0.06-MIN(50000,AA1296)*0.03,-2))+MAX(0,ROUNDDOWN(AA1296*0.04-MIN(50000,AA1296)*0.02,-2)))</f>
        <v/>
      </c>
      <c r="AD1296" s="18">
        <f>IF(M1296&lt;=450000,0,MAX(0,ROUNDDOWN(AB1296*0.06-MIN(50000,AB1296)*0.03,-2))+MAX(0,ROUNDDOWN(AB1296*0.04-MIN(50000,AB1296)*0.02,-2)))</f>
        <v/>
      </c>
      <c r="AE1296" s="18">
        <f>Y1296-Z1296</f>
        <v/>
      </c>
      <c r="AF1296" s="18">
        <f>AC1296-AD1296</f>
        <v/>
      </c>
      <c r="AG1296" s="18">
        <f>AE1296+AF1296</f>
        <v/>
      </c>
      <c r="AH1296" s="20">
        <f>IF(W1296&lt;=0,0,LOOKUP(W1296,{0,1950001,3300001,6950001,9000001,18000001,40000001},{0.05,0.1,0.2,0.23,0.33,0.4,0.45}))</f>
        <v/>
      </c>
    </row>
    <row r="1297">
      <c r="A1297" t="inlineStr">
        <is>
          <t>1万円刻み 一般8万円</t>
        </is>
      </c>
      <c r="B1297" s="18">
        <f>'4_1万円刻み'!$A$406</f>
        <v/>
      </c>
      <c r="C1297" s="19" t="n">
        <v>2026</v>
      </c>
      <c r="D1297" t="inlineStr">
        <is>
          <t>いいえ</t>
        </is>
      </c>
      <c r="E1297" s="18" t="n">
        <v>80000</v>
      </c>
      <c r="F1297" s="18" t="n">
        <v>0</v>
      </c>
      <c r="G1297" s="18" t="n">
        <v>0</v>
      </c>
      <c r="H1297" s="18" t="n">
        <v>0</v>
      </c>
      <c r="I1297" s="18" t="n">
        <v>0</v>
      </c>
      <c r="J1297" s="18">
        <f>ROUND(MIN(B1297/12,650000)*12*0.0915+MIN(B1297/12,1390000)*12*(0.0504+0)+B1297*0.005,0)</f>
        <v/>
      </c>
      <c r="K1297" s="18" t="n">
        <v>0</v>
      </c>
      <c r="L1297" s="18" t="n">
        <v>0</v>
      </c>
      <c r="M1297" s="18">
        <f>ROUND(IF(C1297&gt;=2026,IF(B1297&lt;741000,0,IF(B1297&lt;2191000,B1297-740000,IF(B1297&lt;2193000,1451000,IF(B1297&lt;2196000,1453000,IF(B1297&lt;2200000,1456000,IF(B1297&lt;3600000,ROUNDDOWN(B1297/4,-3)*2.8-80000,IF(B1297&lt;6600000,ROUNDDOWN(B1297/4,-3)*3.2-440000,IF(B1297&lt;8500000,ROUNDDOWN(B1297*0.9,0)-1100000,B1297-1950000)))))))),IF(B1297&lt;651000,0,IF(B1297&lt;1900000,B1297-650000,IF(B1297&lt;3600000,ROUNDDOWN(B1297/4,-3)*2.8-80000,IF(B1297&lt;6600000,ROUNDDOWN(B1297/4,-3)*3.2-440000,IF(B1297&lt;8500000,ROUNDDOWN(B1297*0.9,0)-1100000,B1297-1950000)))))),0)</f>
        <v/>
      </c>
      <c r="N1297" s="18">
        <f>IF(M1297&gt;23500000,NA(),IF(C1297&gt;=2026,IF(M1297&lt;=4890000,1040000,IF(M1297&lt;=6550000,670000,620000)),IF(M1297&lt;=1320000,950000,IF(M1297&lt;=3360000,880000,IF(M1297&lt;=4890000,680000,IF(M1297&lt;=6550000,630000,580000))))))</f>
        <v/>
      </c>
      <c r="O1297" s="18">
        <f>IF(F1297&lt;=0,IF(AND(D1297="はい",C1297&gt;=2026,C1297&lt;=2027),IF(E1297&lt;=0,0,IF(E1297&lt;=30000,E1297,IF(E1297&lt;=60000,ROUNDUP(E1297/2,0)+15000,IF(E1297&lt;=120000,ROUNDUP(E1297/4,0)+30000,60000)))),IF(E1297&lt;=0,0,IF(E1297&lt;=20000,E1297,IF(E1297&lt;=40000,ROUNDUP(E1297/2,0)+10000,IF(E1297&lt;=80000,ROUNDUP(E1297/4,0)+20000,40000))))),IF(E1297&lt;=0,IF(F1297&lt;=0,0,IF(F1297&lt;=25000,F1297,IF(F1297&lt;=50000,ROUNDUP(F1297/2,0)+12500,IF(F1297&lt;=100000,ROUNDUP(F1297/4,0)+25000,50000)))),MAX(IF(F1297&lt;=0,0,IF(F1297&lt;=25000,F1297,IF(F1297&lt;=50000,ROUNDUP(F1297/2,0)+12500,IF(F1297&lt;=100000,ROUNDUP(F1297/4,0)+25000,50000)))),MIN(IF(AND(D1297="はい",C1297&gt;=2026,C1297&lt;=2027),IF(E1297&lt;=0,0,IF(E1297&lt;=30000,E1297,IF(E1297&lt;=60000,ROUNDUP(E1297/2,0)+15000,IF(E1297&lt;=120000,ROUNDUP(E1297/4,0)+30000,60000)))),IF(E1297&lt;=0,0,IF(E1297&lt;=20000,E1297,IF(E1297&lt;=40000,ROUNDUP(E1297/2,0)+10000,IF(E1297&lt;=80000,ROUNDUP(E1297/4,0)+20000,40000)))))+IF(F1297&lt;=0,0,IF(F1297&lt;=25000,F1297,IF(F1297&lt;=50000,ROUNDUP(F1297/2,0)+12500,IF(F1297&lt;=100000,ROUNDUP(F1297/4,0)+25000,50000)))),IF(AND(D1297="はい",C1297&gt;=2026,C1297&lt;=2027),60000,40000)))))</f>
        <v/>
      </c>
      <c r="P1297" s="18">
        <f>IF(G1297&lt;=0,0,IF(G1297&lt;=20000,G1297,IF(G1297&lt;=40000,ROUNDUP(G1297/2,0)+10000,IF(G1297&lt;=80000,ROUNDUP(G1297/4,0)+20000,40000))))</f>
        <v/>
      </c>
      <c r="Q1297" s="18">
        <f>IF(I1297&lt;=0,IF(H1297&lt;=0,0,IF(H1297&lt;=20000,H1297,IF(H1297&lt;=40000,ROUNDUP(H1297/2,0)+10000,IF(H1297&lt;=80000,ROUNDUP(H1297/4,0)+20000,40000)))),IF(H1297&lt;=0,IF(I1297&lt;=0,0,IF(I1297&lt;=25000,I1297,IF(I1297&lt;=50000,ROUNDUP(I1297/2,0)+12500,IF(I1297&lt;=100000,ROUNDUP(I1297/4,0)+25000,50000)))),MAX(IF(I1297&lt;=0,0,IF(I1297&lt;=25000,I1297,IF(I1297&lt;=50000,ROUNDUP(I1297/2,0)+12500,IF(I1297&lt;=100000,ROUNDUP(I1297/4,0)+25000,50000)))),MIN(IF(H1297&lt;=0,0,IF(H1297&lt;=20000,H1297,IF(H1297&lt;=40000,ROUNDUP(H1297/2,0)+10000,IF(H1297&lt;=80000,ROUNDUP(H1297/4,0)+20000,40000))))+IF(I1297&lt;=0,0,IF(I1297&lt;=25000,I1297,IF(I1297&lt;=50000,ROUNDUP(I1297/2,0)+12500,IF(I1297&lt;=100000,ROUNDUP(I1297/4,0)+25000,50000)))),40000))))</f>
        <v/>
      </c>
      <c r="R1297" s="18">
        <f>MIN(120000,O1297+P1297+Q1297)</f>
        <v/>
      </c>
      <c r="S1297" s="18">
        <f>IF(F1297&lt;=0,IF(E1297&lt;=0,0,IF(E1297&lt;=12000,E1297,IF(E1297&lt;=32000,ROUNDUP(E1297/2,0)+6000,IF(E1297&lt;=56000,ROUNDUP(E1297/4,0)+14000,28000)))),IF(E1297&lt;=0,IF(F1297&lt;=0,0,IF(F1297&lt;=15000,F1297,IF(F1297&lt;=40000,ROUNDUP(F1297/2,0)+7500,IF(F1297&lt;=70000,ROUNDUP(F1297/4,0)+17500,35000)))),MAX(IF(F1297&lt;=0,0,IF(F1297&lt;=15000,F1297,IF(F1297&lt;=40000,ROUNDUP(F1297/2,0)+7500,IF(F1297&lt;=70000,ROUNDUP(F1297/4,0)+17500,35000)))),MIN(IF(E1297&lt;=0,0,IF(E1297&lt;=12000,E1297,IF(E1297&lt;=32000,ROUNDUP(E1297/2,0)+6000,IF(E1297&lt;=56000,ROUNDUP(E1297/4,0)+14000,28000))))+IF(F1297&lt;=0,0,IF(F1297&lt;=15000,F1297,IF(F1297&lt;=40000,ROUNDUP(F1297/2,0)+7500,IF(F1297&lt;=70000,ROUNDUP(F1297/4,0)+17500,35000)))),28000))))</f>
        <v/>
      </c>
      <c r="T1297" s="18">
        <f>IF(G1297&lt;=0,0,IF(G1297&lt;=12000,G1297,IF(G1297&lt;=32000,ROUNDUP(G1297/2,0)+6000,IF(G1297&lt;=56000,ROUNDUP(G1297/4,0)+14000,28000))))</f>
        <v/>
      </c>
      <c r="U1297" s="18">
        <f>IF(I1297&lt;=0,IF(H1297&lt;=0,0,IF(H1297&lt;=12000,H1297,IF(H1297&lt;=32000,ROUNDUP(H1297/2,0)+6000,IF(H1297&lt;=56000,ROUNDUP(H1297/4,0)+14000,28000)))),IF(H1297&lt;=0,IF(I1297&lt;=0,0,IF(I1297&lt;=15000,I1297,IF(I1297&lt;=40000,ROUNDUP(I1297/2,0)+7500,IF(I1297&lt;=70000,ROUNDUP(I1297/4,0)+17500,35000)))),MAX(IF(I1297&lt;=0,0,IF(I1297&lt;=15000,I1297,IF(I1297&lt;=40000,ROUNDUP(I1297/2,0)+7500,IF(I1297&lt;=70000,ROUNDUP(I1297/4,0)+17500,35000)))),MIN(IF(H1297&lt;=0,0,IF(H1297&lt;=12000,H1297,IF(H1297&lt;=32000,ROUNDUP(H1297/2,0)+6000,IF(H1297&lt;=56000,ROUNDUP(H1297/4,0)+14000,28000))))+IF(I1297&lt;=0,0,IF(I1297&lt;=15000,I1297,IF(I1297&lt;=40000,ROUNDUP(I1297/2,0)+7500,IF(I1297&lt;=70000,ROUNDUP(I1297/4,0)+17500,35000)))),28000))))</f>
        <v/>
      </c>
      <c r="V1297" s="18">
        <f>MIN(70000,S1297+T1297+U1297)</f>
        <v/>
      </c>
      <c r="W1297" s="18">
        <f>MAX(0,ROUNDDOWN(M1297-J1297-N1297-K1297-0,-3))</f>
        <v/>
      </c>
      <c r="X1297" s="18">
        <f>MAX(0,ROUNDDOWN(M1297-J1297-N1297-K1297-R1297,-3))</f>
        <v/>
      </c>
      <c r="Y1297" s="18">
        <f>IF(W1297&lt;=0,0,ROUNDDOWN((W1297*LOOKUP(W1297,{0,1950001,3300001,6950001,9000001,18000001,40000001},{0.05,0.1,0.2,0.23,0.33,0.4,0.45})-LOOKUP(W1297,{0,1950001,3300001,6950001,9000001,18000001,40000001},{0,97500,427500,636000,1536000,2796000,4796000}))*1.021,-2))</f>
        <v/>
      </c>
      <c r="Z1297" s="18">
        <f>IF(X1297&lt;=0,0,ROUNDDOWN((X1297*LOOKUP(X1297,{0,1950001,3300001,6950001,9000001,18000001,40000001},{0.05,0.1,0.2,0.23,0.33,0.4,0.45})-LOOKUP(X1297,{0,1950001,3300001,6950001,9000001,18000001,40000001},{0,97500,427500,636000,1536000,2796000,4796000}))*1.021,-2))</f>
        <v/>
      </c>
      <c r="AA1297" s="18">
        <f>MAX(0,ROUNDDOWN(M1297-J1297-430000-L1297-0,-3))</f>
        <v/>
      </c>
      <c r="AB1297" s="18">
        <f>MAX(0,ROUNDDOWN(M1297-J1297-430000-L1297-V1297,-3))</f>
        <v/>
      </c>
      <c r="AC1297" s="18">
        <f>IF(M1297&lt;=450000,0,MAX(0,ROUNDDOWN(AA1297*0.06-MIN(50000,AA1297)*0.03,-2))+MAX(0,ROUNDDOWN(AA1297*0.04-MIN(50000,AA1297)*0.02,-2)))</f>
        <v/>
      </c>
      <c r="AD1297" s="18">
        <f>IF(M1297&lt;=450000,0,MAX(0,ROUNDDOWN(AB1297*0.06-MIN(50000,AB1297)*0.03,-2))+MAX(0,ROUNDDOWN(AB1297*0.04-MIN(50000,AB1297)*0.02,-2)))</f>
        <v/>
      </c>
      <c r="AE1297" s="18">
        <f>Y1297-Z1297</f>
        <v/>
      </c>
      <c r="AF1297" s="18">
        <f>AC1297-AD1297</f>
        <v/>
      </c>
      <c r="AG1297" s="18">
        <f>AE1297+AF1297</f>
        <v/>
      </c>
      <c r="AH1297" s="20">
        <f>IF(W1297&lt;=0,0,LOOKUP(W1297,{0,1950001,3300001,6950001,9000001,18000001,40000001},{0.05,0.1,0.2,0.23,0.33,0.4,0.45}))</f>
        <v/>
      </c>
    </row>
    <row r="1298">
      <c r="A1298" t="inlineStr">
        <is>
          <t>1万円刻み 特例あり一般12万円</t>
        </is>
      </c>
      <c r="B1298" s="18">
        <f>'4_1万円刻み'!$A$406</f>
        <v/>
      </c>
      <c r="C1298" s="19" t="n">
        <v>2026</v>
      </c>
      <c r="D1298" t="inlineStr">
        <is>
          <t>はい</t>
        </is>
      </c>
      <c r="E1298" s="18" t="n">
        <v>120000</v>
      </c>
      <c r="F1298" s="18" t="n">
        <v>0</v>
      </c>
      <c r="G1298" s="18" t="n">
        <v>0</v>
      </c>
      <c r="H1298" s="18" t="n">
        <v>0</v>
      </c>
      <c r="I1298" s="18" t="n">
        <v>0</v>
      </c>
      <c r="J1298" s="18">
        <f>ROUND(MIN(B1298/12,650000)*12*0.0915+MIN(B1298/12,1390000)*12*(0.0504+0)+B1298*0.005,0)</f>
        <v/>
      </c>
      <c r="K1298" s="18" t="n">
        <v>0</v>
      </c>
      <c r="L1298" s="18" t="n">
        <v>0</v>
      </c>
      <c r="M1298" s="18">
        <f>ROUND(IF(C1298&gt;=2026,IF(B1298&lt;741000,0,IF(B1298&lt;2191000,B1298-740000,IF(B1298&lt;2193000,1451000,IF(B1298&lt;2196000,1453000,IF(B1298&lt;2200000,1456000,IF(B1298&lt;3600000,ROUNDDOWN(B1298/4,-3)*2.8-80000,IF(B1298&lt;6600000,ROUNDDOWN(B1298/4,-3)*3.2-440000,IF(B1298&lt;8500000,ROUNDDOWN(B1298*0.9,0)-1100000,B1298-1950000)))))))),IF(B1298&lt;651000,0,IF(B1298&lt;1900000,B1298-650000,IF(B1298&lt;3600000,ROUNDDOWN(B1298/4,-3)*2.8-80000,IF(B1298&lt;6600000,ROUNDDOWN(B1298/4,-3)*3.2-440000,IF(B1298&lt;8500000,ROUNDDOWN(B1298*0.9,0)-1100000,B1298-1950000)))))),0)</f>
        <v/>
      </c>
      <c r="N1298" s="18">
        <f>IF(M1298&gt;23500000,NA(),IF(C1298&gt;=2026,IF(M1298&lt;=4890000,1040000,IF(M1298&lt;=6550000,670000,620000)),IF(M1298&lt;=1320000,950000,IF(M1298&lt;=3360000,880000,IF(M1298&lt;=4890000,680000,IF(M1298&lt;=6550000,630000,580000))))))</f>
        <v/>
      </c>
      <c r="O1298" s="18">
        <f>IF(F1298&lt;=0,IF(AND(D1298="はい",C1298&gt;=2026,C1298&lt;=2027),IF(E1298&lt;=0,0,IF(E1298&lt;=30000,E1298,IF(E1298&lt;=60000,ROUNDUP(E1298/2,0)+15000,IF(E1298&lt;=120000,ROUNDUP(E1298/4,0)+30000,60000)))),IF(E1298&lt;=0,0,IF(E1298&lt;=20000,E1298,IF(E1298&lt;=40000,ROUNDUP(E1298/2,0)+10000,IF(E1298&lt;=80000,ROUNDUP(E1298/4,0)+20000,40000))))),IF(E1298&lt;=0,IF(F1298&lt;=0,0,IF(F1298&lt;=25000,F1298,IF(F1298&lt;=50000,ROUNDUP(F1298/2,0)+12500,IF(F1298&lt;=100000,ROUNDUP(F1298/4,0)+25000,50000)))),MAX(IF(F1298&lt;=0,0,IF(F1298&lt;=25000,F1298,IF(F1298&lt;=50000,ROUNDUP(F1298/2,0)+12500,IF(F1298&lt;=100000,ROUNDUP(F1298/4,0)+25000,50000)))),MIN(IF(AND(D1298="はい",C1298&gt;=2026,C1298&lt;=2027),IF(E1298&lt;=0,0,IF(E1298&lt;=30000,E1298,IF(E1298&lt;=60000,ROUNDUP(E1298/2,0)+15000,IF(E1298&lt;=120000,ROUNDUP(E1298/4,0)+30000,60000)))),IF(E1298&lt;=0,0,IF(E1298&lt;=20000,E1298,IF(E1298&lt;=40000,ROUNDUP(E1298/2,0)+10000,IF(E1298&lt;=80000,ROUNDUP(E1298/4,0)+20000,40000)))))+IF(F1298&lt;=0,0,IF(F1298&lt;=25000,F1298,IF(F1298&lt;=50000,ROUNDUP(F1298/2,0)+12500,IF(F1298&lt;=100000,ROUNDUP(F1298/4,0)+25000,50000)))),IF(AND(D1298="はい",C1298&gt;=2026,C1298&lt;=2027),60000,40000)))))</f>
        <v/>
      </c>
      <c r="P1298" s="18">
        <f>IF(G1298&lt;=0,0,IF(G1298&lt;=20000,G1298,IF(G1298&lt;=40000,ROUNDUP(G1298/2,0)+10000,IF(G1298&lt;=80000,ROUNDUP(G1298/4,0)+20000,40000))))</f>
        <v/>
      </c>
      <c r="Q1298" s="18">
        <f>IF(I1298&lt;=0,IF(H1298&lt;=0,0,IF(H1298&lt;=20000,H1298,IF(H1298&lt;=40000,ROUNDUP(H1298/2,0)+10000,IF(H1298&lt;=80000,ROUNDUP(H1298/4,0)+20000,40000)))),IF(H1298&lt;=0,IF(I1298&lt;=0,0,IF(I1298&lt;=25000,I1298,IF(I1298&lt;=50000,ROUNDUP(I1298/2,0)+12500,IF(I1298&lt;=100000,ROUNDUP(I1298/4,0)+25000,50000)))),MAX(IF(I1298&lt;=0,0,IF(I1298&lt;=25000,I1298,IF(I1298&lt;=50000,ROUNDUP(I1298/2,0)+12500,IF(I1298&lt;=100000,ROUNDUP(I1298/4,0)+25000,50000)))),MIN(IF(H1298&lt;=0,0,IF(H1298&lt;=20000,H1298,IF(H1298&lt;=40000,ROUNDUP(H1298/2,0)+10000,IF(H1298&lt;=80000,ROUNDUP(H1298/4,0)+20000,40000))))+IF(I1298&lt;=0,0,IF(I1298&lt;=25000,I1298,IF(I1298&lt;=50000,ROUNDUP(I1298/2,0)+12500,IF(I1298&lt;=100000,ROUNDUP(I1298/4,0)+25000,50000)))),40000))))</f>
        <v/>
      </c>
      <c r="R1298" s="18">
        <f>MIN(120000,O1298+P1298+Q1298)</f>
        <v/>
      </c>
      <c r="S1298" s="18">
        <f>IF(F1298&lt;=0,IF(E1298&lt;=0,0,IF(E1298&lt;=12000,E1298,IF(E1298&lt;=32000,ROUNDUP(E1298/2,0)+6000,IF(E1298&lt;=56000,ROUNDUP(E1298/4,0)+14000,28000)))),IF(E1298&lt;=0,IF(F1298&lt;=0,0,IF(F1298&lt;=15000,F1298,IF(F1298&lt;=40000,ROUNDUP(F1298/2,0)+7500,IF(F1298&lt;=70000,ROUNDUP(F1298/4,0)+17500,35000)))),MAX(IF(F1298&lt;=0,0,IF(F1298&lt;=15000,F1298,IF(F1298&lt;=40000,ROUNDUP(F1298/2,0)+7500,IF(F1298&lt;=70000,ROUNDUP(F1298/4,0)+17500,35000)))),MIN(IF(E1298&lt;=0,0,IF(E1298&lt;=12000,E1298,IF(E1298&lt;=32000,ROUNDUP(E1298/2,0)+6000,IF(E1298&lt;=56000,ROUNDUP(E1298/4,0)+14000,28000))))+IF(F1298&lt;=0,0,IF(F1298&lt;=15000,F1298,IF(F1298&lt;=40000,ROUNDUP(F1298/2,0)+7500,IF(F1298&lt;=70000,ROUNDUP(F1298/4,0)+17500,35000)))),28000))))</f>
        <v/>
      </c>
      <c r="T1298" s="18">
        <f>IF(G1298&lt;=0,0,IF(G1298&lt;=12000,G1298,IF(G1298&lt;=32000,ROUNDUP(G1298/2,0)+6000,IF(G1298&lt;=56000,ROUNDUP(G1298/4,0)+14000,28000))))</f>
        <v/>
      </c>
      <c r="U1298" s="18">
        <f>IF(I1298&lt;=0,IF(H1298&lt;=0,0,IF(H1298&lt;=12000,H1298,IF(H1298&lt;=32000,ROUNDUP(H1298/2,0)+6000,IF(H1298&lt;=56000,ROUNDUP(H1298/4,0)+14000,28000)))),IF(H1298&lt;=0,IF(I1298&lt;=0,0,IF(I1298&lt;=15000,I1298,IF(I1298&lt;=40000,ROUNDUP(I1298/2,0)+7500,IF(I1298&lt;=70000,ROUNDUP(I1298/4,0)+17500,35000)))),MAX(IF(I1298&lt;=0,0,IF(I1298&lt;=15000,I1298,IF(I1298&lt;=40000,ROUNDUP(I1298/2,0)+7500,IF(I1298&lt;=70000,ROUNDUP(I1298/4,0)+17500,35000)))),MIN(IF(H1298&lt;=0,0,IF(H1298&lt;=12000,H1298,IF(H1298&lt;=32000,ROUNDUP(H1298/2,0)+6000,IF(H1298&lt;=56000,ROUNDUP(H1298/4,0)+14000,28000))))+IF(I1298&lt;=0,0,IF(I1298&lt;=15000,I1298,IF(I1298&lt;=40000,ROUNDUP(I1298/2,0)+7500,IF(I1298&lt;=70000,ROUNDUP(I1298/4,0)+17500,35000)))),28000))))</f>
        <v/>
      </c>
      <c r="V1298" s="18">
        <f>MIN(70000,S1298+T1298+U1298)</f>
        <v/>
      </c>
      <c r="W1298" s="18">
        <f>MAX(0,ROUNDDOWN(M1298-J1298-N1298-K1298-0,-3))</f>
        <v/>
      </c>
      <c r="X1298" s="18">
        <f>MAX(0,ROUNDDOWN(M1298-J1298-N1298-K1298-R1298,-3))</f>
        <v/>
      </c>
      <c r="Y1298" s="18">
        <f>IF(W1298&lt;=0,0,ROUNDDOWN((W1298*LOOKUP(W1298,{0,1950001,3300001,6950001,9000001,18000001,40000001},{0.05,0.1,0.2,0.23,0.33,0.4,0.45})-LOOKUP(W1298,{0,1950001,3300001,6950001,9000001,18000001,40000001},{0,97500,427500,636000,1536000,2796000,4796000}))*1.021,-2))</f>
        <v/>
      </c>
      <c r="Z1298" s="18">
        <f>IF(X1298&lt;=0,0,ROUNDDOWN((X1298*LOOKUP(X1298,{0,1950001,3300001,6950001,9000001,18000001,40000001},{0.05,0.1,0.2,0.23,0.33,0.4,0.45})-LOOKUP(X1298,{0,1950001,3300001,6950001,9000001,18000001,40000001},{0,97500,427500,636000,1536000,2796000,4796000}))*1.021,-2))</f>
        <v/>
      </c>
      <c r="AA1298" s="18">
        <f>MAX(0,ROUNDDOWN(M1298-J1298-430000-L1298-0,-3))</f>
        <v/>
      </c>
      <c r="AB1298" s="18">
        <f>MAX(0,ROUNDDOWN(M1298-J1298-430000-L1298-V1298,-3))</f>
        <v/>
      </c>
      <c r="AC1298" s="18">
        <f>IF(M1298&lt;=450000,0,MAX(0,ROUNDDOWN(AA1298*0.06-MIN(50000,AA1298)*0.03,-2))+MAX(0,ROUNDDOWN(AA1298*0.04-MIN(50000,AA1298)*0.02,-2)))</f>
        <v/>
      </c>
      <c r="AD1298" s="18">
        <f>IF(M1298&lt;=450000,0,MAX(0,ROUNDDOWN(AB1298*0.06-MIN(50000,AB1298)*0.03,-2))+MAX(0,ROUNDDOWN(AB1298*0.04-MIN(50000,AB1298)*0.02,-2)))</f>
        <v/>
      </c>
      <c r="AE1298" s="18">
        <f>Y1298-Z1298</f>
        <v/>
      </c>
      <c r="AF1298" s="18">
        <f>AC1298-AD1298</f>
        <v/>
      </c>
      <c r="AG1298" s="18">
        <f>AE1298+AF1298</f>
        <v/>
      </c>
      <c r="AH1298" s="20">
        <f>IF(W1298&lt;=0,0,LOOKUP(W1298,{0,1950001,3300001,6950001,9000001,18000001,40000001},{0.05,0.1,0.2,0.23,0.33,0.4,0.45}))</f>
        <v/>
      </c>
    </row>
    <row r="1299">
      <c r="A1299" t="inlineStr">
        <is>
          <t>1万円刻み 3区分8万円ずつ</t>
        </is>
      </c>
      <c r="B1299" s="18">
        <f>'4_1万円刻み'!$A$407</f>
        <v/>
      </c>
      <c r="C1299" s="19" t="n">
        <v>2026</v>
      </c>
      <c r="D1299" t="inlineStr">
        <is>
          <t>いいえ</t>
        </is>
      </c>
      <c r="E1299" s="18" t="n">
        <v>80000</v>
      </c>
      <c r="F1299" s="18" t="n">
        <v>0</v>
      </c>
      <c r="G1299" s="18" t="n">
        <v>80000</v>
      </c>
      <c r="H1299" s="18" t="n">
        <v>80000</v>
      </c>
      <c r="I1299" s="18" t="n">
        <v>0</v>
      </c>
      <c r="J1299" s="18">
        <f>ROUND(MIN(B1299/12,650000)*12*0.0915+MIN(B1299/12,1390000)*12*(0.0504+0)+B1299*0.005,0)</f>
        <v/>
      </c>
      <c r="K1299" s="18" t="n">
        <v>0</v>
      </c>
      <c r="L1299" s="18" t="n">
        <v>0</v>
      </c>
      <c r="M1299" s="18">
        <f>ROUND(IF(C1299&gt;=2026,IF(B1299&lt;741000,0,IF(B1299&lt;2191000,B1299-740000,IF(B1299&lt;2193000,1451000,IF(B1299&lt;2196000,1453000,IF(B1299&lt;2200000,1456000,IF(B1299&lt;3600000,ROUNDDOWN(B1299/4,-3)*2.8-80000,IF(B1299&lt;6600000,ROUNDDOWN(B1299/4,-3)*3.2-440000,IF(B1299&lt;8500000,ROUNDDOWN(B1299*0.9,0)-1100000,B1299-1950000)))))))),IF(B1299&lt;651000,0,IF(B1299&lt;1900000,B1299-650000,IF(B1299&lt;3600000,ROUNDDOWN(B1299/4,-3)*2.8-80000,IF(B1299&lt;6600000,ROUNDDOWN(B1299/4,-3)*3.2-440000,IF(B1299&lt;8500000,ROUNDDOWN(B1299*0.9,0)-1100000,B1299-1950000)))))),0)</f>
        <v/>
      </c>
      <c r="N1299" s="18">
        <f>IF(M1299&gt;23500000,NA(),IF(C1299&gt;=2026,IF(M1299&lt;=4890000,1040000,IF(M1299&lt;=6550000,670000,620000)),IF(M1299&lt;=1320000,950000,IF(M1299&lt;=3360000,880000,IF(M1299&lt;=4890000,680000,IF(M1299&lt;=6550000,630000,580000))))))</f>
        <v/>
      </c>
      <c r="O1299" s="18">
        <f>IF(F1299&lt;=0,IF(AND(D1299="はい",C1299&gt;=2026,C1299&lt;=2027),IF(E1299&lt;=0,0,IF(E1299&lt;=30000,E1299,IF(E1299&lt;=60000,ROUNDUP(E1299/2,0)+15000,IF(E1299&lt;=120000,ROUNDUP(E1299/4,0)+30000,60000)))),IF(E1299&lt;=0,0,IF(E1299&lt;=20000,E1299,IF(E1299&lt;=40000,ROUNDUP(E1299/2,0)+10000,IF(E1299&lt;=80000,ROUNDUP(E1299/4,0)+20000,40000))))),IF(E1299&lt;=0,IF(F1299&lt;=0,0,IF(F1299&lt;=25000,F1299,IF(F1299&lt;=50000,ROUNDUP(F1299/2,0)+12500,IF(F1299&lt;=100000,ROUNDUP(F1299/4,0)+25000,50000)))),MAX(IF(F1299&lt;=0,0,IF(F1299&lt;=25000,F1299,IF(F1299&lt;=50000,ROUNDUP(F1299/2,0)+12500,IF(F1299&lt;=100000,ROUNDUP(F1299/4,0)+25000,50000)))),MIN(IF(AND(D1299="はい",C1299&gt;=2026,C1299&lt;=2027),IF(E1299&lt;=0,0,IF(E1299&lt;=30000,E1299,IF(E1299&lt;=60000,ROUNDUP(E1299/2,0)+15000,IF(E1299&lt;=120000,ROUNDUP(E1299/4,0)+30000,60000)))),IF(E1299&lt;=0,0,IF(E1299&lt;=20000,E1299,IF(E1299&lt;=40000,ROUNDUP(E1299/2,0)+10000,IF(E1299&lt;=80000,ROUNDUP(E1299/4,0)+20000,40000)))))+IF(F1299&lt;=0,0,IF(F1299&lt;=25000,F1299,IF(F1299&lt;=50000,ROUNDUP(F1299/2,0)+12500,IF(F1299&lt;=100000,ROUNDUP(F1299/4,0)+25000,50000)))),IF(AND(D1299="はい",C1299&gt;=2026,C1299&lt;=2027),60000,40000)))))</f>
        <v/>
      </c>
      <c r="P1299" s="18">
        <f>IF(G1299&lt;=0,0,IF(G1299&lt;=20000,G1299,IF(G1299&lt;=40000,ROUNDUP(G1299/2,0)+10000,IF(G1299&lt;=80000,ROUNDUP(G1299/4,0)+20000,40000))))</f>
        <v/>
      </c>
      <c r="Q1299" s="18">
        <f>IF(I1299&lt;=0,IF(H1299&lt;=0,0,IF(H1299&lt;=20000,H1299,IF(H1299&lt;=40000,ROUNDUP(H1299/2,0)+10000,IF(H1299&lt;=80000,ROUNDUP(H1299/4,0)+20000,40000)))),IF(H1299&lt;=0,IF(I1299&lt;=0,0,IF(I1299&lt;=25000,I1299,IF(I1299&lt;=50000,ROUNDUP(I1299/2,0)+12500,IF(I1299&lt;=100000,ROUNDUP(I1299/4,0)+25000,50000)))),MAX(IF(I1299&lt;=0,0,IF(I1299&lt;=25000,I1299,IF(I1299&lt;=50000,ROUNDUP(I1299/2,0)+12500,IF(I1299&lt;=100000,ROUNDUP(I1299/4,0)+25000,50000)))),MIN(IF(H1299&lt;=0,0,IF(H1299&lt;=20000,H1299,IF(H1299&lt;=40000,ROUNDUP(H1299/2,0)+10000,IF(H1299&lt;=80000,ROUNDUP(H1299/4,0)+20000,40000))))+IF(I1299&lt;=0,0,IF(I1299&lt;=25000,I1299,IF(I1299&lt;=50000,ROUNDUP(I1299/2,0)+12500,IF(I1299&lt;=100000,ROUNDUP(I1299/4,0)+25000,50000)))),40000))))</f>
        <v/>
      </c>
      <c r="R1299" s="18">
        <f>MIN(120000,O1299+P1299+Q1299)</f>
        <v/>
      </c>
      <c r="S1299" s="18">
        <f>IF(F1299&lt;=0,IF(E1299&lt;=0,0,IF(E1299&lt;=12000,E1299,IF(E1299&lt;=32000,ROUNDUP(E1299/2,0)+6000,IF(E1299&lt;=56000,ROUNDUP(E1299/4,0)+14000,28000)))),IF(E1299&lt;=0,IF(F1299&lt;=0,0,IF(F1299&lt;=15000,F1299,IF(F1299&lt;=40000,ROUNDUP(F1299/2,0)+7500,IF(F1299&lt;=70000,ROUNDUP(F1299/4,0)+17500,35000)))),MAX(IF(F1299&lt;=0,0,IF(F1299&lt;=15000,F1299,IF(F1299&lt;=40000,ROUNDUP(F1299/2,0)+7500,IF(F1299&lt;=70000,ROUNDUP(F1299/4,0)+17500,35000)))),MIN(IF(E1299&lt;=0,0,IF(E1299&lt;=12000,E1299,IF(E1299&lt;=32000,ROUNDUP(E1299/2,0)+6000,IF(E1299&lt;=56000,ROUNDUP(E1299/4,0)+14000,28000))))+IF(F1299&lt;=0,0,IF(F1299&lt;=15000,F1299,IF(F1299&lt;=40000,ROUNDUP(F1299/2,0)+7500,IF(F1299&lt;=70000,ROUNDUP(F1299/4,0)+17500,35000)))),28000))))</f>
        <v/>
      </c>
      <c r="T1299" s="18">
        <f>IF(G1299&lt;=0,0,IF(G1299&lt;=12000,G1299,IF(G1299&lt;=32000,ROUNDUP(G1299/2,0)+6000,IF(G1299&lt;=56000,ROUNDUP(G1299/4,0)+14000,28000))))</f>
        <v/>
      </c>
      <c r="U1299" s="18">
        <f>IF(I1299&lt;=0,IF(H1299&lt;=0,0,IF(H1299&lt;=12000,H1299,IF(H1299&lt;=32000,ROUNDUP(H1299/2,0)+6000,IF(H1299&lt;=56000,ROUNDUP(H1299/4,0)+14000,28000)))),IF(H1299&lt;=0,IF(I1299&lt;=0,0,IF(I1299&lt;=15000,I1299,IF(I1299&lt;=40000,ROUNDUP(I1299/2,0)+7500,IF(I1299&lt;=70000,ROUNDUP(I1299/4,0)+17500,35000)))),MAX(IF(I1299&lt;=0,0,IF(I1299&lt;=15000,I1299,IF(I1299&lt;=40000,ROUNDUP(I1299/2,0)+7500,IF(I1299&lt;=70000,ROUNDUP(I1299/4,0)+17500,35000)))),MIN(IF(H1299&lt;=0,0,IF(H1299&lt;=12000,H1299,IF(H1299&lt;=32000,ROUNDUP(H1299/2,0)+6000,IF(H1299&lt;=56000,ROUNDUP(H1299/4,0)+14000,28000))))+IF(I1299&lt;=0,0,IF(I1299&lt;=15000,I1299,IF(I1299&lt;=40000,ROUNDUP(I1299/2,0)+7500,IF(I1299&lt;=70000,ROUNDUP(I1299/4,0)+17500,35000)))),28000))))</f>
        <v/>
      </c>
      <c r="V1299" s="18">
        <f>MIN(70000,S1299+T1299+U1299)</f>
        <v/>
      </c>
      <c r="W1299" s="18">
        <f>MAX(0,ROUNDDOWN(M1299-J1299-N1299-K1299-0,-3))</f>
        <v/>
      </c>
      <c r="X1299" s="18">
        <f>MAX(0,ROUNDDOWN(M1299-J1299-N1299-K1299-R1299,-3))</f>
        <v/>
      </c>
      <c r="Y1299" s="18">
        <f>IF(W1299&lt;=0,0,ROUNDDOWN((W1299*LOOKUP(W1299,{0,1950001,3300001,6950001,9000001,18000001,40000001},{0.05,0.1,0.2,0.23,0.33,0.4,0.45})-LOOKUP(W1299,{0,1950001,3300001,6950001,9000001,18000001,40000001},{0,97500,427500,636000,1536000,2796000,4796000}))*1.021,-2))</f>
        <v/>
      </c>
      <c r="Z1299" s="18">
        <f>IF(X1299&lt;=0,0,ROUNDDOWN((X1299*LOOKUP(X1299,{0,1950001,3300001,6950001,9000001,18000001,40000001},{0.05,0.1,0.2,0.23,0.33,0.4,0.45})-LOOKUP(X1299,{0,1950001,3300001,6950001,9000001,18000001,40000001},{0,97500,427500,636000,1536000,2796000,4796000}))*1.021,-2))</f>
        <v/>
      </c>
      <c r="AA1299" s="18">
        <f>MAX(0,ROUNDDOWN(M1299-J1299-430000-L1299-0,-3))</f>
        <v/>
      </c>
      <c r="AB1299" s="18">
        <f>MAX(0,ROUNDDOWN(M1299-J1299-430000-L1299-V1299,-3))</f>
        <v/>
      </c>
      <c r="AC1299" s="18">
        <f>IF(M1299&lt;=450000,0,MAX(0,ROUNDDOWN(AA1299*0.06-MIN(50000,AA1299)*0.03,-2))+MAX(0,ROUNDDOWN(AA1299*0.04-MIN(50000,AA1299)*0.02,-2)))</f>
        <v/>
      </c>
      <c r="AD1299" s="18">
        <f>IF(M1299&lt;=450000,0,MAX(0,ROUNDDOWN(AB1299*0.06-MIN(50000,AB1299)*0.03,-2))+MAX(0,ROUNDDOWN(AB1299*0.04-MIN(50000,AB1299)*0.02,-2)))</f>
        <v/>
      </c>
      <c r="AE1299" s="18">
        <f>Y1299-Z1299</f>
        <v/>
      </c>
      <c r="AF1299" s="18">
        <f>AC1299-AD1299</f>
        <v/>
      </c>
      <c r="AG1299" s="18">
        <f>AE1299+AF1299</f>
        <v/>
      </c>
      <c r="AH1299" s="20">
        <f>IF(W1299&lt;=0,0,LOOKUP(W1299,{0,1950001,3300001,6950001,9000001,18000001,40000001},{0.05,0.1,0.2,0.23,0.33,0.4,0.45}))</f>
        <v/>
      </c>
    </row>
    <row r="1300">
      <c r="A1300" t="inlineStr">
        <is>
          <t>1万円刻み 一般8万円</t>
        </is>
      </c>
      <c r="B1300" s="18">
        <f>'4_1万円刻み'!$A$407</f>
        <v/>
      </c>
      <c r="C1300" s="19" t="n">
        <v>2026</v>
      </c>
      <c r="D1300" t="inlineStr">
        <is>
          <t>いいえ</t>
        </is>
      </c>
      <c r="E1300" s="18" t="n">
        <v>80000</v>
      </c>
      <c r="F1300" s="18" t="n">
        <v>0</v>
      </c>
      <c r="G1300" s="18" t="n">
        <v>0</v>
      </c>
      <c r="H1300" s="18" t="n">
        <v>0</v>
      </c>
      <c r="I1300" s="18" t="n">
        <v>0</v>
      </c>
      <c r="J1300" s="18">
        <f>ROUND(MIN(B1300/12,650000)*12*0.0915+MIN(B1300/12,1390000)*12*(0.0504+0)+B1300*0.005,0)</f>
        <v/>
      </c>
      <c r="K1300" s="18" t="n">
        <v>0</v>
      </c>
      <c r="L1300" s="18" t="n">
        <v>0</v>
      </c>
      <c r="M1300" s="18">
        <f>ROUND(IF(C1300&gt;=2026,IF(B1300&lt;741000,0,IF(B1300&lt;2191000,B1300-740000,IF(B1300&lt;2193000,1451000,IF(B1300&lt;2196000,1453000,IF(B1300&lt;2200000,1456000,IF(B1300&lt;3600000,ROUNDDOWN(B1300/4,-3)*2.8-80000,IF(B1300&lt;6600000,ROUNDDOWN(B1300/4,-3)*3.2-440000,IF(B1300&lt;8500000,ROUNDDOWN(B1300*0.9,0)-1100000,B1300-1950000)))))))),IF(B1300&lt;651000,0,IF(B1300&lt;1900000,B1300-650000,IF(B1300&lt;3600000,ROUNDDOWN(B1300/4,-3)*2.8-80000,IF(B1300&lt;6600000,ROUNDDOWN(B1300/4,-3)*3.2-440000,IF(B1300&lt;8500000,ROUNDDOWN(B1300*0.9,0)-1100000,B1300-1950000)))))),0)</f>
        <v/>
      </c>
      <c r="N1300" s="18">
        <f>IF(M1300&gt;23500000,NA(),IF(C1300&gt;=2026,IF(M1300&lt;=4890000,1040000,IF(M1300&lt;=6550000,670000,620000)),IF(M1300&lt;=1320000,950000,IF(M1300&lt;=3360000,880000,IF(M1300&lt;=4890000,680000,IF(M1300&lt;=6550000,630000,580000))))))</f>
        <v/>
      </c>
      <c r="O1300" s="18">
        <f>IF(F1300&lt;=0,IF(AND(D1300="はい",C1300&gt;=2026,C1300&lt;=2027),IF(E1300&lt;=0,0,IF(E1300&lt;=30000,E1300,IF(E1300&lt;=60000,ROUNDUP(E1300/2,0)+15000,IF(E1300&lt;=120000,ROUNDUP(E1300/4,0)+30000,60000)))),IF(E1300&lt;=0,0,IF(E1300&lt;=20000,E1300,IF(E1300&lt;=40000,ROUNDUP(E1300/2,0)+10000,IF(E1300&lt;=80000,ROUNDUP(E1300/4,0)+20000,40000))))),IF(E1300&lt;=0,IF(F1300&lt;=0,0,IF(F1300&lt;=25000,F1300,IF(F1300&lt;=50000,ROUNDUP(F1300/2,0)+12500,IF(F1300&lt;=100000,ROUNDUP(F1300/4,0)+25000,50000)))),MAX(IF(F1300&lt;=0,0,IF(F1300&lt;=25000,F1300,IF(F1300&lt;=50000,ROUNDUP(F1300/2,0)+12500,IF(F1300&lt;=100000,ROUNDUP(F1300/4,0)+25000,50000)))),MIN(IF(AND(D1300="はい",C1300&gt;=2026,C1300&lt;=2027),IF(E1300&lt;=0,0,IF(E1300&lt;=30000,E1300,IF(E1300&lt;=60000,ROUNDUP(E1300/2,0)+15000,IF(E1300&lt;=120000,ROUNDUP(E1300/4,0)+30000,60000)))),IF(E1300&lt;=0,0,IF(E1300&lt;=20000,E1300,IF(E1300&lt;=40000,ROUNDUP(E1300/2,0)+10000,IF(E1300&lt;=80000,ROUNDUP(E1300/4,0)+20000,40000)))))+IF(F1300&lt;=0,0,IF(F1300&lt;=25000,F1300,IF(F1300&lt;=50000,ROUNDUP(F1300/2,0)+12500,IF(F1300&lt;=100000,ROUNDUP(F1300/4,0)+25000,50000)))),IF(AND(D1300="はい",C1300&gt;=2026,C1300&lt;=2027),60000,40000)))))</f>
        <v/>
      </c>
      <c r="P1300" s="18">
        <f>IF(G1300&lt;=0,0,IF(G1300&lt;=20000,G1300,IF(G1300&lt;=40000,ROUNDUP(G1300/2,0)+10000,IF(G1300&lt;=80000,ROUNDUP(G1300/4,0)+20000,40000))))</f>
        <v/>
      </c>
      <c r="Q1300" s="18">
        <f>IF(I1300&lt;=0,IF(H1300&lt;=0,0,IF(H1300&lt;=20000,H1300,IF(H1300&lt;=40000,ROUNDUP(H1300/2,0)+10000,IF(H1300&lt;=80000,ROUNDUP(H1300/4,0)+20000,40000)))),IF(H1300&lt;=0,IF(I1300&lt;=0,0,IF(I1300&lt;=25000,I1300,IF(I1300&lt;=50000,ROUNDUP(I1300/2,0)+12500,IF(I1300&lt;=100000,ROUNDUP(I1300/4,0)+25000,50000)))),MAX(IF(I1300&lt;=0,0,IF(I1300&lt;=25000,I1300,IF(I1300&lt;=50000,ROUNDUP(I1300/2,0)+12500,IF(I1300&lt;=100000,ROUNDUP(I1300/4,0)+25000,50000)))),MIN(IF(H1300&lt;=0,0,IF(H1300&lt;=20000,H1300,IF(H1300&lt;=40000,ROUNDUP(H1300/2,0)+10000,IF(H1300&lt;=80000,ROUNDUP(H1300/4,0)+20000,40000))))+IF(I1300&lt;=0,0,IF(I1300&lt;=25000,I1300,IF(I1300&lt;=50000,ROUNDUP(I1300/2,0)+12500,IF(I1300&lt;=100000,ROUNDUP(I1300/4,0)+25000,50000)))),40000))))</f>
        <v/>
      </c>
      <c r="R1300" s="18">
        <f>MIN(120000,O1300+P1300+Q1300)</f>
        <v/>
      </c>
      <c r="S1300" s="18">
        <f>IF(F1300&lt;=0,IF(E1300&lt;=0,0,IF(E1300&lt;=12000,E1300,IF(E1300&lt;=32000,ROUNDUP(E1300/2,0)+6000,IF(E1300&lt;=56000,ROUNDUP(E1300/4,0)+14000,28000)))),IF(E1300&lt;=0,IF(F1300&lt;=0,0,IF(F1300&lt;=15000,F1300,IF(F1300&lt;=40000,ROUNDUP(F1300/2,0)+7500,IF(F1300&lt;=70000,ROUNDUP(F1300/4,0)+17500,35000)))),MAX(IF(F1300&lt;=0,0,IF(F1300&lt;=15000,F1300,IF(F1300&lt;=40000,ROUNDUP(F1300/2,0)+7500,IF(F1300&lt;=70000,ROUNDUP(F1300/4,0)+17500,35000)))),MIN(IF(E1300&lt;=0,0,IF(E1300&lt;=12000,E1300,IF(E1300&lt;=32000,ROUNDUP(E1300/2,0)+6000,IF(E1300&lt;=56000,ROUNDUP(E1300/4,0)+14000,28000))))+IF(F1300&lt;=0,0,IF(F1300&lt;=15000,F1300,IF(F1300&lt;=40000,ROUNDUP(F1300/2,0)+7500,IF(F1300&lt;=70000,ROUNDUP(F1300/4,0)+17500,35000)))),28000))))</f>
        <v/>
      </c>
      <c r="T1300" s="18">
        <f>IF(G1300&lt;=0,0,IF(G1300&lt;=12000,G1300,IF(G1300&lt;=32000,ROUNDUP(G1300/2,0)+6000,IF(G1300&lt;=56000,ROUNDUP(G1300/4,0)+14000,28000))))</f>
        <v/>
      </c>
      <c r="U1300" s="18">
        <f>IF(I1300&lt;=0,IF(H1300&lt;=0,0,IF(H1300&lt;=12000,H1300,IF(H1300&lt;=32000,ROUNDUP(H1300/2,0)+6000,IF(H1300&lt;=56000,ROUNDUP(H1300/4,0)+14000,28000)))),IF(H1300&lt;=0,IF(I1300&lt;=0,0,IF(I1300&lt;=15000,I1300,IF(I1300&lt;=40000,ROUNDUP(I1300/2,0)+7500,IF(I1300&lt;=70000,ROUNDUP(I1300/4,0)+17500,35000)))),MAX(IF(I1300&lt;=0,0,IF(I1300&lt;=15000,I1300,IF(I1300&lt;=40000,ROUNDUP(I1300/2,0)+7500,IF(I1300&lt;=70000,ROUNDUP(I1300/4,0)+17500,35000)))),MIN(IF(H1300&lt;=0,0,IF(H1300&lt;=12000,H1300,IF(H1300&lt;=32000,ROUNDUP(H1300/2,0)+6000,IF(H1300&lt;=56000,ROUNDUP(H1300/4,0)+14000,28000))))+IF(I1300&lt;=0,0,IF(I1300&lt;=15000,I1300,IF(I1300&lt;=40000,ROUNDUP(I1300/2,0)+7500,IF(I1300&lt;=70000,ROUNDUP(I1300/4,0)+17500,35000)))),28000))))</f>
        <v/>
      </c>
      <c r="V1300" s="18">
        <f>MIN(70000,S1300+T1300+U1300)</f>
        <v/>
      </c>
      <c r="W1300" s="18">
        <f>MAX(0,ROUNDDOWN(M1300-J1300-N1300-K1300-0,-3))</f>
        <v/>
      </c>
      <c r="X1300" s="18">
        <f>MAX(0,ROUNDDOWN(M1300-J1300-N1300-K1300-R1300,-3))</f>
        <v/>
      </c>
      <c r="Y1300" s="18">
        <f>IF(W1300&lt;=0,0,ROUNDDOWN((W1300*LOOKUP(W1300,{0,1950001,3300001,6950001,9000001,18000001,40000001},{0.05,0.1,0.2,0.23,0.33,0.4,0.45})-LOOKUP(W1300,{0,1950001,3300001,6950001,9000001,18000001,40000001},{0,97500,427500,636000,1536000,2796000,4796000}))*1.021,-2))</f>
        <v/>
      </c>
      <c r="Z1300" s="18">
        <f>IF(X1300&lt;=0,0,ROUNDDOWN((X1300*LOOKUP(X1300,{0,1950001,3300001,6950001,9000001,18000001,40000001},{0.05,0.1,0.2,0.23,0.33,0.4,0.45})-LOOKUP(X1300,{0,1950001,3300001,6950001,9000001,18000001,40000001},{0,97500,427500,636000,1536000,2796000,4796000}))*1.021,-2))</f>
        <v/>
      </c>
      <c r="AA1300" s="18">
        <f>MAX(0,ROUNDDOWN(M1300-J1300-430000-L1300-0,-3))</f>
        <v/>
      </c>
      <c r="AB1300" s="18">
        <f>MAX(0,ROUNDDOWN(M1300-J1300-430000-L1300-V1300,-3))</f>
        <v/>
      </c>
      <c r="AC1300" s="18">
        <f>IF(M1300&lt;=450000,0,MAX(0,ROUNDDOWN(AA1300*0.06-MIN(50000,AA1300)*0.03,-2))+MAX(0,ROUNDDOWN(AA1300*0.04-MIN(50000,AA1300)*0.02,-2)))</f>
        <v/>
      </c>
      <c r="AD1300" s="18">
        <f>IF(M1300&lt;=450000,0,MAX(0,ROUNDDOWN(AB1300*0.06-MIN(50000,AB1300)*0.03,-2))+MAX(0,ROUNDDOWN(AB1300*0.04-MIN(50000,AB1300)*0.02,-2)))</f>
        <v/>
      </c>
      <c r="AE1300" s="18">
        <f>Y1300-Z1300</f>
        <v/>
      </c>
      <c r="AF1300" s="18">
        <f>AC1300-AD1300</f>
        <v/>
      </c>
      <c r="AG1300" s="18">
        <f>AE1300+AF1300</f>
        <v/>
      </c>
      <c r="AH1300" s="20">
        <f>IF(W1300&lt;=0,0,LOOKUP(W1300,{0,1950001,3300001,6950001,9000001,18000001,40000001},{0.05,0.1,0.2,0.23,0.33,0.4,0.45}))</f>
        <v/>
      </c>
    </row>
    <row r="1301">
      <c r="A1301" t="inlineStr">
        <is>
          <t>1万円刻み 特例あり一般12万円</t>
        </is>
      </c>
      <c r="B1301" s="18">
        <f>'4_1万円刻み'!$A$407</f>
        <v/>
      </c>
      <c r="C1301" s="19" t="n">
        <v>2026</v>
      </c>
      <c r="D1301" t="inlineStr">
        <is>
          <t>はい</t>
        </is>
      </c>
      <c r="E1301" s="18" t="n">
        <v>120000</v>
      </c>
      <c r="F1301" s="18" t="n">
        <v>0</v>
      </c>
      <c r="G1301" s="18" t="n">
        <v>0</v>
      </c>
      <c r="H1301" s="18" t="n">
        <v>0</v>
      </c>
      <c r="I1301" s="18" t="n">
        <v>0</v>
      </c>
      <c r="J1301" s="18">
        <f>ROUND(MIN(B1301/12,650000)*12*0.0915+MIN(B1301/12,1390000)*12*(0.0504+0)+B1301*0.005,0)</f>
        <v/>
      </c>
      <c r="K1301" s="18" t="n">
        <v>0</v>
      </c>
      <c r="L1301" s="18" t="n">
        <v>0</v>
      </c>
      <c r="M1301" s="18">
        <f>ROUND(IF(C1301&gt;=2026,IF(B1301&lt;741000,0,IF(B1301&lt;2191000,B1301-740000,IF(B1301&lt;2193000,1451000,IF(B1301&lt;2196000,1453000,IF(B1301&lt;2200000,1456000,IF(B1301&lt;3600000,ROUNDDOWN(B1301/4,-3)*2.8-80000,IF(B1301&lt;6600000,ROUNDDOWN(B1301/4,-3)*3.2-440000,IF(B1301&lt;8500000,ROUNDDOWN(B1301*0.9,0)-1100000,B1301-1950000)))))))),IF(B1301&lt;651000,0,IF(B1301&lt;1900000,B1301-650000,IF(B1301&lt;3600000,ROUNDDOWN(B1301/4,-3)*2.8-80000,IF(B1301&lt;6600000,ROUNDDOWN(B1301/4,-3)*3.2-440000,IF(B1301&lt;8500000,ROUNDDOWN(B1301*0.9,0)-1100000,B1301-1950000)))))),0)</f>
        <v/>
      </c>
      <c r="N1301" s="18">
        <f>IF(M1301&gt;23500000,NA(),IF(C1301&gt;=2026,IF(M1301&lt;=4890000,1040000,IF(M1301&lt;=6550000,670000,620000)),IF(M1301&lt;=1320000,950000,IF(M1301&lt;=3360000,880000,IF(M1301&lt;=4890000,680000,IF(M1301&lt;=6550000,630000,580000))))))</f>
        <v/>
      </c>
      <c r="O1301" s="18">
        <f>IF(F1301&lt;=0,IF(AND(D1301="はい",C1301&gt;=2026,C1301&lt;=2027),IF(E1301&lt;=0,0,IF(E1301&lt;=30000,E1301,IF(E1301&lt;=60000,ROUNDUP(E1301/2,0)+15000,IF(E1301&lt;=120000,ROUNDUP(E1301/4,0)+30000,60000)))),IF(E1301&lt;=0,0,IF(E1301&lt;=20000,E1301,IF(E1301&lt;=40000,ROUNDUP(E1301/2,0)+10000,IF(E1301&lt;=80000,ROUNDUP(E1301/4,0)+20000,40000))))),IF(E1301&lt;=0,IF(F1301&lt;=0,0,IF(F1301&lt;=25000,F1301,IF(F1301&lt;=50000,ROUNDUP(F1301/2,0)+12500,IF(F1301&lt;=100000,ROUNDUP(F1301/4,0)+25000,50000)))),MAX(IF(F1301&lt;=0,0,IF(F1301&lt;=25000,F1301,IF(F1301&lt;=50000,ROUNDUP(F1301/2,0)+12500,IF(F1301&lt;=100000,ROUNDUP(F1301/4,0)+25000,50000)))),MIN(IF(AND(D1301="はい",C1301&gt;=2026,C1301&lt;=2027),IF(E1301&lt;=0,0,IF(E1301&lt;=30000,E1301,IF(E1301&lt;=60000,ROUNDUP(E1301/2,0)+15000,IF(E1301&lt;=120000,ROUNDUP(E1301/4,0)+30000,60000)))),IF(E1301&lt;=0,0,IF(E1301&lt;=20000,E1301,IF(E1301&lt;=40000,ROUNDUP(E1301/2,0)+10000,IF(E1301&lt;=80000,ROUNDUP(E1301/4,0)+20000,40000)))))+IF(F1301&lt;=0,0,IF(F1301&lt;=25000,F1301,IF(F1301&lt;=50000,ROUNDUP(F1301/2,0)+12500,IF(F1301&lt;=100000,ROUNDUP(F1301/4,0)+25000,50000)))),IF(AND(D1301="はい",C1301&gt;=2026,C1301&lt;=2027),60000,40000)))))</f>
        <v/>
      </c>
      <c r="P1301" s="18">
        <f>IF(G1301&lt;=0,0,IF(G1301&lt;=20000,G1301,IF(G1301&lt;=40000,ROUNDUP(G1301/2,0)+10000,IF(G1301&lt;=80000,ROUNDUP(G1301/4,0)+20000,40000))))</f>
        <v/>
      </c>
      <c r="Q1301" s="18">
        <f>IF(I1301&lt;=0,IF(H1301&lt;=0,0,IF(H1301&lt;=20000,H1301,IF(H1301&lt;=40000,ROUNDUP(H1301/2,0)+10000,IF(H1301&lt;=80000,ROUNDUP(H1301/4,0)+20000,40000)))),IF(H1301&lt;=0,IF(I1301&lt;=0,0,IF(I1301&lt;=25000,I1301,IF(I1301&lt;=50000,ROUNDUP(I1301/2,0)+12500,IF(I1301&lt;=100000,ROUNDUP(I1301/4,0)+25000,50000)))),MAX(IF(I1301&lt;=0,0,IF(I1301&lt;=25000,I1301,IF(I1301&lt;=50000,ROUNDUP(I1301/2,0)+12500,IF(I1301&lt;=100000,ROUNDUP(I1301/4,0)+25000,50000)))),MIN(IF(H1301&lt;=0,0,IF(H1301&lt;=20000,H1301,IF(H1301&lt;=40000,ROUNDUP(H1301/2,0)+10000,IF(H1301&lt;=80000,ROUNDUP(H1301/4,0)+20000,40000))))+IF(I1301&lt;=0,0,IF(I1301&lt;=25000,I1301,IF(I1301&lt;=50000,ROUNDUP(I1301/2,0)+12500,IF(I1301&lt;=100000,ROUNDUP(I1301/4,0)+25000,50000)))),40000))))</f>
        <v/>
      </c>
      <c r="R1301" s="18">
        <f>MIN(120000,O1301+P1301+Q1301)</f>
        <v/>
      </c>
      <c r="S1301" s="18">
        <f>IF(F1301&lt;=0,IF(E1301&lt;=0,0,IF(E1301&lt;=12000,E1301,IF(E1301&lt;=32000,ROUNDUP(E1301/2,0)+6000,IF(E1301&lt;=56000,ROUNDUP(E1301/4,0)+14000,28000)))),IF(E1301&lt;=0,IF(F1301&lt;=0,0,IF(F1301&lt;=15000,F1301,IF(F1301&lt;=40000,ROUNDUP(F1301/2,0)+7500,IF(F1301&lt;=70000,ROUNDUP(F1301/4,0)+17500,35000)))),MAX(IF(F1301&lt;=0,0,IF(F1301&lt;=15000,F1301,IF(F1301&lt;=40000,ROUNDUP(F1301/2,0)+7500,IF(F1301&lt;=70000,ROUNDUP(F1301/4,0)+17500,35000)))),MIN(IF(E1301&lt;=0,0,IF(E1301&lt;=12000,E1301,IF(E1301&lt;=32000,ROUNDUP(E1301/2,0)+6000,IF(E1301&lt;=56000,ROUNDUP(E1301/4,0)+14000,28000))))+IF(F1301&lt;=0,0,IF(F1301&lt;=15000,F1301,IF(F1301&lt;=40000,ROUNDUP(F1301/2,0)+7500,IF(F1301&lt;=70000,ROUNDUP(F1301/4,0)+17500,35000)))),28000))))</f>
        <v/>
      </c>
      <c r="T1301" s="18">
        <f>IF(G1301&lt;=0,0,IF(G1301&lt;=12000,G1301,IF(G1301&lt;=32000,ROUNDUP(G1301/2,0)+6000,IF(G1301&lt;=56000,ROUNDUP(G1301/4,0)+14000,28000))))</f>
        <v/>
      </c>
      <c r="U1301" s="18">
        <f>IF(I1301&lt;=0,IF(H1301&lt;=0,0,IF(H1301&lt;=12000,H1301,IF(H1301&lt;=32000,ROUNDUP(H1301/2,0)+6000,IF(H1301&lt;=56000,ROUNDUP(H1301/4,0)+14000,28000)))),IF(H1301&lt;=0,IF(I1301&lt;=0,0,IF(I1301&lt;=15000,I1301,IF(I1301&lt;=40000,ROUNDUP(I1301/2,0)+7500,IF(I1301&lt;=70000,ROUNDUP(I1301/4,0)+17500,35000)))),MAX(IF(I1301&lt;=0,0,IF(I1301&lt;=15000,I1301,IF(I1301&lt;=40000,ROUNDUP(I1301/2,0)+7500,IF(I1301&lt;=70000,ROUNDUP(I1301/4,0)+17500,35000)))),MIN(IF(H1301&lt;=0,0,IF(H1301&lt;=12000,H1301,IF(H1301&lt;=32000,ROUNDUP(H1301/2,0)+6000,IF(H1301&lt;=56000,ROUNDUP(H1301/4,0)+14000,28000))))+IF(I1301&lt;=0,0,IF(I1301&lt;=15000,I1301,IF(I1301&lt;=40000,ROUNDUP(I1301/2,0)+7500,IF(I1301&lt;=70000,ROUNDUP(I1301/4,0)+17500,35000)))),28000))))</f>
        <v/>
      </c>
      <c r="V1301" s="18">
        <f>MIN(70000,S1301+T1301+U1301)</f>
        <v/>
      </c>
      <c r="W1301" s="18">
        <f>MAX(0,ROUNDDOWN(M1301-J1301-N1301-K1301-0,-3))</f>
        <v/>
      </c>
      <c r="X1301" s="18">
        <f>MAX(0,ROUNDDOWN(M1301-J1301-N1301-K1301-R1301,-3))</f>
        <v/>
      </c>
      <c r="Y1301" s="18">
        <f>IF(W1301&lt;=0,0,ROUNDDOWN((W1301*LOOKUP(W1301,{0,1950001,3300001,6950001,9000001,18000001,40000001},{0.05,0.1,0.2,0.23,0.33,0.4,0.45})-LOOKUP(W1301,{0,1950001,3300001,6950001,9000001,18000001,40000001},{0,97500,427500,636000,1536000,2796000,4796000}))*1.021,-2))</f>
        <v/>
      </c>
      <c r="Z1301" s="18">
        <f>IF(X1301&lt;=0,0,ROUNDDOWN((X1301*LOOKUP(X1301,{0,1950001,3300001,6950001,9000001,18000001,40000001},{0.05,0.1,0.2,0.23,0.33,0.4,0.45})-LOOKUP(X1301,{0,1950001,3300001,6950001,9000001,18000001,40000001},{0,97500,427500,636000,1536000,2796000,4796000}))*1.021,-2))</f>
        <v/>
      </c>
      <c r="AA1301" s="18">
        <f>MAX(0,ROUNDDOWN(M1301-J1301-430000-L1301-0,-3))</f>
        <v/>
      </c>
      <c r="AB1301" s="18">
        <f>MAX(0,ROUNDDOWN(M1301-J1301-430000-L1301-V1301,-3))</f>
        <v/>
      </c>
      <c r="AC1301" s="18">
        <f>IF(M1301&lt;=450000,0,MAX(0,ROUNDDOWN(AA1301*0.06-MIN(50000,AA1301)*0.03,-2))+MAX(0,ROUNDDOWN(AA1301*0.04-MIN(50000,AA1301)*0.02,-2)))</f>
        <v/>
      </c>
      <c r="AD1301" s="18">
        <f>IF(M1301&lt;=450000,0,MAX(0,ROUNDDOWN(AB1301*0.06-MIN(50000,AB1301)*0.03,-2))+MAX(0,ROUNDDOWN(AB1301*0.04-MIN(50000,AB1301)*0.02,-2)))</f>
        <v/>
      </c>
      <c r="AE1301" s="18">
        <f>Y1301-Z1301</f>
        <v/>
      </c>
      <c r="AF1301" s="18">
        <f>AC1301-AD1301</f>
        <v/>
      </c>
      <c r="AG1301" s="18">
        <f>AE1301+AF1301</f>
        <v/>
      </c>
      <c r="AH1301" s="20">
        <f>IF(W1301&lt;=0,0,LOOKUP(W1301,{0,1950001,3300001,6950001,9000001,18000001,40000001},{0.05,0.1,0.2,0.23,0.33,0.4,0.45}))</f>
        <v/>
      </c>
    </row>
    <row r="1302">
      <c r="A1302" t="inlineStr">
        <is>
          <t>1万円刻み 3区分8万円ずつ</t>
        </is>
      </c>
      <c r="B1302" s="18">
        <f>'4_1万円刻み'!$A$408</f>
        <v/>
      </c>
      <c r="C1302" s="19" t="n">
        <v>2026</v>
      </c>
      <c r="D1302" t="inlineStr">
        <is>
          <t>いいえ</t>
        </is>
      </c>
      <c r="E1302" s="18" t="n">
        <v>80000</v>
      </c>
      <c r="F1302" s="18" t="n">
        <v>0</v>
      </c>
      <c r="G1302" s="18" t="n">
        <v>80000</v>
      </c>
      <c r="H1302" s="18" t="n">
        <v>80000</v>
      </c>
      <c r="I1302" s="18" t="n">
        <v>0</v>
      </c>
      <c r="J1302" s="18">
        <f>ROUND(MIN(B1302/12,650000)*12*0.0915+MIN(B1302/12,1390000)*12*(0.0504+0)+B1302*0.005,0)</f>
        <v/>
      </c>
      <c r="K1302" s="18" t="n">
        <v>0</v>
      </c>
      <c r="L1302" s="18" t="n">
        <v>0</v>
      </c>
      <c r="M1302" s="18">
        <f>ROUND(IF(C1302&gt;=2026,IF(B1302&lt;741000,0,IF(B1302&lt;2191000,B1302-740000,IF(B1302&lt;2193000,1451000,IF(B1302&lt;2196000,1453000,IF(B1302&lt;2200000,1456000,IF(B1302&lt;3600000,ROUNDDOWN(B1302/4,-3)*2.8-80000,IF(B1302&lt;6600000,ROUNDDOWN(B1302/4,-3)*3.2-440000,IF(B1302&lt;8500000,ROUNDDOWN(B1302*0.9,0)-1100000,B1302-1950000)))))))),IF(B1302&lt;651000,0,IF(B1302&lt;1900000,B1302-650000,IF(B1302&lt;3600000,ROUNDDOWN(B1302/4,-3)*2.8-80000,IF(B1302&lt;6600000,ROUNDDOWN(B1302/4,-3)*3.2-440000,IF(B1302&lt;8500000,ROUNDDOWN(B1302*0.9,0)-1100000,B1302-1950000)))))),0)</f>
        <v/>
      </c>
      <c r="N1302" s="18">
        <f>IF(M1302&gt;23500000,NA(),IF(C1302&gt;=2026,IF(M1302&lt;=4890000,1040000,IF(M1302&lt;=6550000,670000,620000)),IF(M1302&lt;=1320000,950000,IF(M1302&lt;=3360000,880000,IF(M1302&lt;=4890000,680000,IF(M1302&lt;=6550000,630000,580000))))))</f>
        <v/>
      </c>
      <c r="O1302" s="18">
        <f>IF(F1302&lt;=0,IF(AND(D1302="はい",C1302&gt;=2026,C1302&lt;=2027),IF(E1302&lt;=0,0,IF(E1302&lt;=30000,E1302,IF(E1302&lt;=60000,ROUNDUP(E1302/2,0)+15000,IF(E1302&lt;=120000,ROUNDUP(E1302/4,0)+30000,60000)))),IF(E1302&lt;=0,0,IF(E1302&lt;=20000,E1302,IF(E1302&lt;=40000,ROUNDUP(E1302/2,0)+10000,IF(E1302&lt;=80000,ROUNDUP(E1302/4,0)+20000,40000))))),IF(E1302&lt;=0,IF(F1302&lt;=0,0,IF(F1302&lt;=25000,F1302,IF(F1302&lt;=50000,ROUNDUP(F1302/2,0)+12500,IF(F1302&lt;=100000,ROUNDUP(F1302/4,0)+25000,50000)))),MAX(IF(F1302&lt;=0,0,IF(F1302&lt;=25000,F1302,IF(F1302&lt;=50000,ROUNDUP(F1302/2,0)+12500,IF(F1302&lt;=100000,ROUNDUP(F1302/4,0)+25000,50000)))),MIN(IF(AND(D1302="はい",C1302&gt;=2026,C1302&lt;=2027),IF(E1302&lt;=0,0,IF(E1302&lt;=30000,E1302,IF(E1302&lt;=60000,ROUNDUP(E1302/2,0)+15000,IF(E1302&lt;=120000,ROUNDUP(E1302/4,0)+30000,60000)))),IF(E1302&lt;=0,0,IF(E1302&lt;=20000,E1302,IF(E1302&lt;=40000,ROUNDUP(E1302/2,0)+10000,IF(E1302&lt;=80000,ROUNDUP(E1302/4,0)+20000,40000)))))+IF(F1302&lt;=0,0,IF(F1302&lt;=25000,F1302,IF(F1302&lt;=50000,ROUNDUP(F1302/2,0)+12500,IF(F1302&lt;=100000,ROUNDUP(F1302/4,0)+25000,50000)))),IF(AND(D1302="はい",C1302&gt;=2026,C1302&lt;=2027),60000,40000)))))</f>
        <v/>
      </c>
      <c r="P1302" s="18">
        <f>IF(G1302&lt;=0,0,IF(G1302&lt;=20000,G1302,IF(G1302&lt;=40000,ROUNDUP(G1302/2,0)+10000,IF(G1302&lt;=80000,ROUNDUP(G1302/4,0)+20000,40000))))</f>
        <v/>
      </c>
      <c r="Q1302" s="18">
        <f>IF(I1302&lt;=0,IF(H1302&lt;=0,0,IF(H1302&lt;=20000,H1302,IF(H1302&lt;=40000,ROUNDUP(H1302/2,0)+10000,IF(H1302&lt;=80000,ROUNDUP(H1302/4,0)+20000,40000)))),IF(H1302&lt;=0,IF(I1302&lt;=0,0,IF(I1302&lt;=25000,I1302,IF(I1302&lt;=50000,ROUNDUP(I1302/2,0)+12500,IF(I1302&lt;=100000,ROUNDUP(I1302/4,0)+25000,50000)))),MAX(IF(I1302&lt;=0,0,IF(I1302&lt;=25000,I1302,IF(I1302&lt;=50000,ROUNDUP(I1302/2,0)+12500,IF(I1302&lt;=100000,ROUNDUP(I1302/4,0)+25000,50000)))),MIN(IF(H1302&lt;=0,0,IF(H1302&lt;=20000,H1302,IF(H1302&lt;=40000,ROUNDUP(H1302/2,0)+10000,IF(H1302&lt;=80000,ROUNDUP(H1302/4,0)+20000,40000))))+IF(I1302&lt;=0,0,IF(I1302&lt;=25000,I1302,IF(I1302&lt;=50000,ROUNDUP(I1302/2,0)+12500,IF(I1302&lt;=100000,ROUNDUP(I1302/4,0)+25000,50000)))),40000))))</f>
        <v/>
      </c>
      <c r="R1302" s="18">
        <f>MIN(120000,O1302+P1302+Q1302)</f>
        <v/>
      </c>
      <c r="S1302" s="18">
        <f>IF(F1302&lt;=0,IF(E1302&lt;=0,0,IF(E1302&lt;=12000,E1302,IF(E1302&lt;=32000,ROUNDUP(E1302/2,0)+6000,IF(E1302&lt;=56000,ROUNDUP(E1302/4,0)+14000,28000)))),IF(E1302&lt;=0,IF(F1302&lt;=0,0,IF(F1302&lt;=15000,F1302,IF(F1302&lt;=40000,ROUNDUP(F1302/2,0)+7500,IF(F1302&lt;=70000,ROUNDUP(F1302/4,0)+17500,35000)))),MAX(IF(F1302&lt;=0,0,IF(F1302&lt;=15000,F1302,IF(F1302&lt;=40000,ROUNDUP(F1302/2,0)+7500,IF(F1302&lt;=70000,ROUNDUP(F1302/4,0)+17500,35000)))),MIN(IF(E1302&lt;=0,0,IF(E1302&lt;=12000,E1302,IF(E1302&lt;=32000,ROUNDUP(E1302/2,0)+6000,IF(E1302&lt;=56000,ROUNDUP(E1302/4,0)+14000,28000))))+IF(F1302&lt;=0,0,IF(F1302&lt;=15000,F1302,IF(F1302&lt;=40000,ROUNDUP(F1302/2,0)+7500,IF(F1302&lt;=70000,ROUNDUP(F1302/4,0)+17500,35000)))),28000))))</f>
        <v/>
      </c>
      <c r="T1302" s="18">
        <f>IF(G1302&lt;=0,0,IF(G1302&lt;=12000,G1302,IF(G1302&lt;=32000,ROUNDUP(G1302/2,0)+6000,IF(G1302&lt;=56000,ROUNDUP(G1302/4,0)+14000,28000))))</f>
        <v/>
      </c>
      <c r="U1302" s="18">
        <f>IF(I1302&lt;=0,IF(H1302&lt;=0,0,IF(H1302&lt;=12000,H1302,IF(H1302&lt;=32000,ROUNDUP(H1302/2,0)+6000,IF(H1302&lt;=56000,ROUNDUP(H1302/4,0)+14000,28000)))),IF(H1302&lt;=0,IF(I1302&lt;=0,0,IF(I1302&lt;=15000,I1302,IF(I1302&lt;=40000,ROUNDUP(I1302/2,0)+7500,IF(I1302&lt;=70000,ROUNDUP(I1302/4,0)+17500,35000)))),MAX(IF(I1302&lt;=0,0,IF(I1302&lt;=15000,I1302,IF(I1302&lt;=40000,ROUNDUP(I1302/2,0)+7500,IF(I1302&lt;=70000,ROUNDUP(I1302/4,0)+17500,35000)))),MIN(IF(H1302&lt;=0,0,IF(H1302&lt;=12000,H1302,IF(H1302&lt;=32000,ROUNDUP(H1302/2,0)+6000,IF(H1302&lt;=56000,ROUNDUP(H1302/4,0)+14000,28000))))+IF(I1302&lt;=0,0,IF(I1302&lt;=15000,I1302,IF(I1302&lt;=40000,ROUNDUP(I1302/2,0)+7500,IF(I1302&lt;=70000,ROUNDUP(I1302/4,0)+17500,35000)))),28000))))</f>
        <v/>
      </c>
      <c r="V1302" s="18">
        <f>MIN(70000,S1302+T1302+U1302)</f>
        <v/>
      </c>
      <c r="W1302" s="18">
        <f>MAX(0,ROUNDDOWN(M1302-J1302-N1302-K1302-0,-3))</f>
        <v/>
      </c>
      <c r="X1302" s="18">
        <f>MAX(0,ROUNDDOWN(M1302-J1302-N1302-K1302-R1302,-3))</f>
        <v/>
      </c>
      <c r="Y1302" s="18">
        <f>IF(W1302&lt;=0,0,ROUNDDOWN((W1302*LOOKUP(W1302,{0,1950001,3300001,6950001,9000001,18000001,40000001},{0.05,0.1,0.2,0.23,0.33,0.4,0.45})-LOOKUP(W1302,{0,1950001,3300001,6950001,9000001,18000001,40000001},{0,97500,427500,636000,1536000,2796000,4796000}))*1.021,-2))</f>
        <v/>
      </c>
      <c r="Z1302" s="18">
        <f>IF(X1302&lt;=0,0,ROUNDDOWN((X1302*LOOKUP(X1302,{0,1950001,3300001,6950001,9000001,18000001,40000001},{0.05,0.1,0.2,0.23,0.33,0.4,0.45})-LOOKUP(X1302,{0,1950001,3300001,6950001,9000001,18000001,40000001},{0,97500,427500,636000,1536000,2796000,4796000}))*1.021,-2))</f>
        <v/>
      </c>
      <c r="AA1302" s="18">
        <f>MAX(0,ROUNDDOWN(M1302-J1302-430000-L1302-0,-3))</f>
        <v/>
      </c>
      <c r="AB1302" s="18">
        <f>MAX(0,ROUNDDOWN(M1302-J1302-430000-L1302-V1302,-3))</f>
        <v/>
      </c>
      <c r="AC1302" s="18">
        <f>IF(M1302&lt;=450000,0,MAX(0,ROUNDDOWN(AA1302*0.06-MIN(50000,AA1302)*0.03,-2))+MAX(0,ROUNDDOWN(AA1302*0.04-MIN(50000,AA1302)*0.02,-2)))</f>
        <v/>
      </c>
      <c r="AD1302" s="18">
        <f>IF(M1302&lt;=450000,0,MAX(0,ROUNDDOWN(AB1302*0.06-MIN(50000,AB1302)*0.03,-2))+MAX(0,ROUNDDOWN(AB1302*0.04-MIN(50000,AB1302)*0.02,-2)))</f>
        <v/>
      </c>
      <c r="AE1302" s="18">
        <f>Y1302-Z1302</f>
        <v/>
      </c>
      <c r="AF1302" s="18">
        <f>AC1302-AD1302</f>
        <v/>
      </c>
      <c r="AG1302" s="18">
        <f>AE1302+AF1302</f>
        <v/>
      </c>
      <c r="AH1302" s="20">
        <f>IF(W1302&lt;=0,0,LOOKUP(W1302,{0,1950001,3300001,6950001,9000001,18000001,40000001},{0.05,0.1,0.2,0.23,0.33,0.4,0.45}))</f>
        <v/>
      </c>
    </row>
    <row r="1303">
      <c r="A1303" t="inlineStr">
        <is>
          <t>1万円刻み 一般8万円</t>
        </is>
      </c>
      <c r="B1303" s="18">
        <f>'4_1万円刻み'!$A$408</f>
        <v/>
      </c>
      <c r="C1303" s="19" t="n">
        <v>2026</v>
      </c>
      <c r="D1303" t="inlineStr">
        <is>
          <t>いいえ</t>
        </is>
      </c>
      <c r="E1303" s="18" t="n">
        <v>80000</v>
      </c>
      <c r="F1303" s="18" t="n">
        <v>0</v>
      </c>
      <c r="G1303" s="18" t="n">
        <v>0</v>
      </c>
      <c r="H1303" s="18" t="n">
        <v>0</v>
      </c>
      <c r="I1303" s="18" t="n">
        <v>0</v>
      </c>
      <c r="J1303" s="18">
        <f>ROUND(MIN(B1303/12,650000)*12*0.0915+MIN(B1303/12,1390000)*12*(0.0504+0)+B1303*0.005,0)</f>
        <v/>
      </c>
      <c r="K1303" s="18" t="n">
        <v>0</v>
      </c>
      <c r="L1303" s="18" t="n">
        <v>0</v>
      </c>
      <c r="M1303" s="18">
        <f>ROUND(IF(C1303&gt;=2026,IF(B1303&lt;741000,0,IF(B1303&lt;2191000,B1303-740000,IF(B1303&lt;2193000,1451000,IF(B1303&lt;2196000,1453000,IF(B1303&lt;2200000,1456000,IF(B1303&lt;3600000,ROUNDDOWN(B1303/4,-3)*2.8-80000,IF(B1303&lt;6600000,ROUNDDOWN(B1303/4,-3)*3.2-440000,IF(B1303&lt;8500000,ROUNDDOWN(B1303*0.9,0)-1100000,B1303-1950000)))))))),IF(B1303&lt;651000,0,IF(B1303&lt;1900000,B1303-650000,IF(B1303&lt;3600000,ROUNDDOWN(B1303/4,-3)*2.8-80000,IF(B1303&lt;6600000,ROUNDDOWN(B1303/4,-3)*3.2-440000,IF(B1303&lt;8500000,ROUNDDOWN(B1303*0.9,0)-1100000,B1303-1950000)))))),0)</f>
        <v/>
      </c>
      <c r="N1303" s="18">
        <f>IF(M1303&gt;23500000,NA(),IF(C1303&gt;=2026,IF(M1303&lt;=4890000,1040000,IF(M1303&lt;=6550000,670000,620000)),IF(M1303&lt;=1320000,950000,IF(M1303&lt;=3360000,880000,IF(M1303&lt;=4890000,680000,IF(M1303&lt;=6550000,630000,580000))))))</f>
        <v/>
      </c>
      <c r="O1303" s="18">
        <f>IF(F1303&lt;=0,IF(AND(D1303="はい",C1303&gt;=2026,C1303&lt;=2027),IF(E1303&lt;=0,0,IF(E1303&lt;=30000,E1303,IF(E1303&lt;=60000,ROUNDUP(E1303/2,0)+15000,IF(E1303&lt;=120000,ROUNDUP(E1303/4,0)+30000,60000)))),IF(E1303&lt;=0,0,IF(E1303&lt;=20000,E1303,IF(E1303&lt;=40000,ROUNDUP(E1303/2,0)+10000,IF(E1303&lt;=80000,ROUNDUP(E1303/4,0)+20000,40000))))),IF(E1303&lt;=0,IF(F1303&lt;=0,0,IF(F1303&lt;=25000,F1303,IF(F1303&lt;=50000,ROUNDUP(F1303/2,0)+12500,IF(F1303&lt;=100000,ROUNDUP(F1303/4,0)+25000,50000)))),MAX(IF(F1303&lt;=0,0,IF(F1303&lt;=25000,F1303,IF(F1303&lt;=50000,ROUNDUP(F1303/2,0)+12500,IF(F1303&lt;=100000,ROUNDUP(F1303/4,0)+25000,50000)))),MIN(IF(AND(D1303="はい",C1303&gt;=2026,C1303&lt;=2027),IF(E1303&lt;=0,0,IF(E1303&lt;=30000,E1303,IF(E1303&lt;=60000,ROUNDUP(E1303/2,0)+15000,IF(E1303&lt;=120000,ROUNDUP(E1303/4,0)+30000,60000)))),IF(E1303&lt;=0,0,IF(E1303&lt;=20000,E1303,IF(E1303&lt;=40000,ROUNDUP(E1303/2,0)+10000,IF(E1303&lt;=80000,ROUNDUP(E1303/4,0)+20000,40000)))))+IF(F1303&lt;=0,0,IF(F1303&lt;=25000,F1303,IF(F1303&lt;=50000,ROUNDUP(F1303/2,0)+12500,IF(F1303&lt;=100000,ROUNDUP(F1303/4,0)+25000,50000)))),IF(AND(D1303="はい",C1303&gt;=2026,C1303&lt;=2027),60000,40000)))))</f>
        <v/>
      </c>
      <c r="P1303" s="18">
        <f>IF(G1303&lt;=0,0,IF(G1303&lt;=20000,G1303,IF(G1303&lt;=40000,ROUNDUP(G1303/2,0)+10000,IF(G1303&lt;=80000,ROUNDUP(G1303/4,0)+20000,40000))))</f>
        <v/>
      </c>
      <c r="Q1303" s="18">
        <f>IF(I1303&lt;=0,IF(H1303&lt;=0,0,IF(H1303&lt;=20000,H1303,IF(H1303&lt;=40000,ROUNDUP(H1303/2,0)+10000,IF(H1303&lt;=80000,ROUNDUP(H1303/4,0)+20000,40000)))),IF(H1303&lt;=0,IF(I1303&lt;=0,0,IF(I1303&lt;=25000,I1303,IF(I1303&lt;=50000,ROUNDUP(I1303/2,0)+12500,IF(I1303&lt;=100000,ROUNDUP(I1303/4,0)+25000,50000)))),MAX(IF(I1303&lt;=0,0,IF(I1303&lt;=25000,I1303,IF(I1303&lt;=50000,ROUNDUP(I1303/2,0)+12500,IF(I1303&lt;=100000,ROUNDUP(I1303/4,0)+25000,50000)))),MIN(IF(H1303&lt;=0,0,IF(H1303&lt;=20000,H1303,IF(H1303&lt;=40000,ROUNDUP(H1303/2,0)+10000,IF(H1303&lt;=80000,ROUNDUP(H1303/4,0)+20000,40000))))+IF(I1303&lt;=0,0,IF(I1303&lt;=25000,I1303,IF(I1303&lt;=50000,ROUNDUP(I1303/2,0)+12500,IF(I1303&lt;=100000,ROUNDUP(I1303/4,0)+25000,50000)))),40000))))</f>
        <v/>
      </c>
      <c r="R1303" s="18">
        <f>MIN(120000,O1303+P1303+Q1303)</f>
        <v/>
      </c>
      <c r="S1303" s="18">
        <f>IF(F1303&lt;=0,IF(E1303&lt;=0,0,IF(E1303&lt;=12000,E1303,IF(E1303&lt;=32000,ROUNDUP(E1303/2,0)+6000,IF(E1303&lt;=56000,ROUNDUP(E1303/4,0)+14000,28000)))),IF(E1303&lt;=0,IF(F1303&lt;=0,0,IF(F1303&lt;=15000,F1303,IF(F1303&lt;=40000,ROUNDUP(F1303/2,0)+7500,IF(F1303&lt;=70000,ROUNDUP(F1303/4,0)+17500,35000)))),MAX(IF(F1303&lt;=0,0,IF(F1303&lt;=15000,F1303,IF(F1303&lt;=40000,ROUNDUP(F1303/2,0)+7500,IF(F1303&lt;=70000,ROUNDUP(F1303/4,0)+17500,35000)))),MIN(IF(E1303&lt;=0,0,IF(E1303&lt;=12000,E1303,IF(E1303&lt;=32000,ROUNDUP(E1303/2,0)+6000,IF(E1303&lt;=56000,ROUNDUP(E1303/4,0)+14000,28000))))+IF(F1303&lt;=0,0,IF(F1303&lt;=15000,F1303,IF(F1303&lt;=40000,ROUNDUP(F1303/2,0)+7500,IF(F1303&lt;=70000,ROUNDUP(F1303/4,0)+17500,35000)))),28000))))</f>
        <v/>
      </c>
      <c r="T1303" s="18">
        <f>IF(G1303&lt;=0,0,IF(G1303&lt;=12000,G1303,IF(G1303&lt;=32000,ROUNDUP(G1303/2,0)+6000,IF(G1303&lt;=56000,ROUNDUP(G1303/4,0)+14000,28000))))</f>
        <v/>
      </c>
      <c r="U1303" s="18">
        <f>IF(I1303&lt;=0,IF(H1303&lt;=0,0,IF(H1303&lt;=12000,H1303,IF(H1303&lt;=32000,ROUNDUP(H1303/2,0)+6000,IF(H1303&lt;=56000,ROUNDUP(H1303/4,0)+14000,28000)))),IF(H1303&lt;=0,IF(I1303&lt;=0,0,IF(I1303&lt;=15000,I1303,IF(I1303&lt;=40000,ROUNDUP(I1303/2,0)+7500,IF(I1303&lt;=70000,ROUNDUP(I1303/4,0)+17500,35000)))),MAX(IF(I1303&lt;=0,0,IF(I1303&lt;=15000,I1303,IF(I1303&lt;=40000,ROUNDUP(I1303/2,0)+7500,IF(I1303&lt;=70000,ROUNDUP(I1303/4,0)+17500,35000)))),MIN(IF(H1303&lt;=0,0,IF(H1303&lt;=12000,H1303,IF(H1303&lt;=32000,ROUNDUP(H1303/2,0)+6000,IF(H1303&lt;=56000,ROUNDUP(H1303/4,0)+14000,28000))))+IF(I1303&lt;=0,0,IF(I1303&lt;=15000,I1303,IF(I1303&lt;=40000,ROUNDUP(I1303/2,0)+7500,IF(I1303&lt;=70000,ROUNDUP(I1303/4,0)+17500,35000)))),28000))))</f>
        <v/>
      </c>
      <c r="V1303" s="18">
        <f>MIN(70000,S1303+T1303+U1303)</f>
        <v/>
      </c>
      <c r="W1303" s="18">
        <f>MAX(0,ROUNDDOWN(M1303-J1303-N1303-K1303-0,-3))</f>
        <v/>
      </c>
      <c r="X1303" s="18">
        <f>MAX(0,ROUNDDOWN(M1303-J1303-N1303-K1303-R1303,-3))</f>
        <v/>
      </c>
      <c r="Y1303" s="18">
        <f>IF(W1303&lt;=0,0,ROUNDDOWN((W1303*LOOKUP(W1303,{0,1950001,3300001,6950001,9000001,18000001,40000001},{0.05,0.1,0.2,0.23,0.33,0.4,0.45})-LOOKUP(W1303,{0,1950001,3300001,6950001,9000001,18000001,40000001},{0,97500,427500,636000,1536000,2796000,4796000}))*1.021,-2))</f>
        <v/>
      </c>
      <c r="Z1303" s="18">
        <f>IF(X1303&lt;=0,0,ROUNDDOWN((X1303*LOOKUP(X1303,{0,1950001,3300001,6950001,9000001,18000001,40000001},{0.05,0.1,0.2,0.23,0.33,0.4,0.45})-LOOKUP(X1303,{0,1950001,3300001,6950001,9000001,18000001,40000001},{0,97500,427500,636000,1536000,2796000,4796000}))*1.021,-2))</f>
        <v/>
      </c>
      <c r="AA1303" s="18">
        <f>MAX(0,ROUNDDOWN(M1303-J1303-430000-L1303-0,-3))</f>
        <v/>
      </c>
      <c r="AB1303" s="18">
        <f>MAX(0,ROUNDDOWN(M1303-J1303-430000-L1303-V1303,-3))</f>
        <v/>
      </c>
      <c r="AC1303" s="18">
        <f>IF(M1303&lt;=450000,0,MAX(0,ROUNDDOWN(AA1303*0.06-MIN(50000,AA1303)*0.03,-2))+MAX(0,ROUNDDOWN(AA1303*0.04-MIN(50000,AA1303)*0.02,-2)))</f>
        <v/>
      </c>
      <c r="AD1303" s="18">
        <f>IF(M1303&lt;=450000,0,MAX(0,ROUNDDOWN(AB1303*0.06-MIN(50000,AB1303)*0.03,-2))+MAX(0,ROUNDDOWN(AB1303*0.04-MIN(50000,AB1303)*0.02,-2)))</f>
        <v/>
      </c>
      <c r="AE1303" s="18">
        <f>Y1303-Z1303</f>
        <v/>
      </c>
      <c r="AF1303" s="18">
        <f>AC1303-AD1303</f>
        <v/>
      </c>
      <c r="AG1303" s="18">
        <f>AE1303+AF1303</f>
        <v/>
      </c>
      <c r="AH1303" s="20">
        <f>IF(W1303&lt;=0,0,LOOKUP(W1303,{0,1950001,3300001,6950001,9000001,18000001,40000001},{0.05,0.1,0.2,0.23,0.33,0.4,0.45}))</f>
        <v/>
      </c>
    </row>
    <row r="1304">
      <c r="A1304" t="inlineStr">
        <is>
          <t>1万円刻み 特例あり一般12万円</t>
        </is>
      </c>
      <c r="B1304" s="18">
        <f>'4_1万円刻み'!$A$408</f>
        <v/>
      </c>
      <c r="C1304" s="19" t="n">
        <v>2026</v>
      </c>
      <c r="D1304" t="inlineStr">
        <is>
          <t>はい</t>
        </is>
      </c>
      <c r="E1304" s="18" t="n">
        <v>120000</v>
      </c>
      <c r="F1304" s="18" t="n">
        <v>0</v>
      </c>
      <c r="G1304" s="18" t="n">
        <v>0</v>
      </c>
      <c r="H1304" s="18" t="n">
        <v>0</v>
      </c>
      <c r="I1304" s="18" t="n">
        <v>0</v>
      </c>
      <c r="J1304" s="18">
        <f>ROUND(MIN(B1304/12,650000)*12*0.0915+MIN(B1304/12,1390000)*12*(0.0504+0)+B1304*0.005,0)</f>
        <v/>
      </c>
      <c r="K1304" s="18" t="n">
        <v>0</v>
      </c>
      <c r="L1304" s="18" t="n">
        <v>0</v>
      </c>
      <c r="M1304" s="18">
        <f>ROUND(IF(C1304&gt;=2026,IF(B1304&lt;741000,0,IF(B1304&lt;2191000,B1304-740000,IF(B1304&lt;2193000,1451000,IF(B1304&lt;2196000,1453000,IF(B1304&lt;2200000,1456000,IF(B1304&lt;3600000,ROUNDDOWN(B1304/4,-3)*2.8-80000,IF(B1304&lt;6600000,ROUNDDOWN(B1304/4,-3)*3.2-440000,IF(B1304&lt;8500000,ROUNDDOWN(B1304*0.9,0)-1100000,B1304-1950000)))))))),IF(B1304&lt;651000,0,IF(B1304&lt;1900000,B1304-650000,IF(B1304&lt;3600000,ROUNDDOWN(B1304/4,-3)*2.8-80000,IF(B1304&lt;6600000,ROUNDDOWN(B1304/4,-3)*3.2-440000,IF(B1304&lt;8500000,ROUNDDOWN(B1304*0.9,0)-1100000,B1304-1950000)))))),0)</f>
        <v/>
      </c>
      <c r="N1304" s="18">
        <f>IF(M1304&gt;23500000,NA(),IF(C1304&gt;=2026,IF(M1304&lt;=4890000,1040000,IF(M1304&lt;=6550000,670000,620000)),IF(M1304&lt;=1320000,950000,IF(M1304&lt;=3360000,880000,IF(M1304&lt;=4890000,680000,IF(M1304&lt;=6550000,630000,580000))))))</f>
        <v/>
      </c>
      <c r="O1304" s="18">
        <f>IF(F1304&lt;=0,IF(AND(D1304="はい",C1304&gt;=2026,C1304&lt;=2027),IF(E1304&lt;=0,0,IF(E1304&lt;=30000,E1304,IF(E1304&lt;=60000,ROUNDUP(E1304/2,0)+15000,IF(E1304&lt;=120000,ROUNDUP(E1304/4,0)+30000,60000)))),IF(E1304&lt;=0,0,IF(E1304&lt;=20000,E1304,IF(E1304&lt;=40000,ROUNDUP(E1304/2,0)+10000,IF(E1304&lt;=80000,ROUNDUP(E1304/4,0)+20000,40000))))),IF(E1304&lt;=0,IF(F1304&lt;=0,0,IF(F1304&lt;=25000,F1304,IF(F1304&lt;=50000,ROUNDUP(F1304/2,0)+12500,IF(F1304&lt;=100000,ROUNDUP(F1304/4,0)+25000,50000)))),MAX(IF(F1304&lt;=0,0,IF(F1304&lt;=25000,F1304,IF(F1304&lt;=50000,ROUNDUP(F1304/2,0)+12500,IF(F1304&lt;=100000,ROUNDUP(F1304/4,0)+25000,50000)))),MIN(IF(AND(D1304="はい",C1304&gt;=2026,C1304&lt;=2027),IF(E1304&lt;=0,0,IF(E1304&lt;=30000,E1304,IF(E1304&lt;=60000,ROUNDUP(E1304/2,0)+15000,IF(E1304&lt;=120000,ROUNDUP(E1304/4,0)+30000,60000)))),IF(E1304&lt;=0,0,IF(E1304&lt;=20000,E1304,IF(E1304&lt;=40000,ROUNDUP(E1304/2,0)+10000,IF(E1304&lt;=80000,ROUNDUP(E1304/4,0)+20000,40000)))))+IF(F1304&lt;=0,0,IF(F1304&lt;=25000,F1304,IF(F1304&lt;=50000,ROUNDUP(F1304/2,0)+12500,IF(F1304&lt;=100000,ROUNDUP(F1304/4,0)+25000,50000)))),IF(AND(D1304="はい",C1304&gt;=2026,C1304&lt;=2027),60000,40000)))))</f>
        <v/>
      </c>
      <c r="P1304" s="18">
        <f>IF(G1304&lt;=0,0,IF(G1304&lt;=20000,G1304,IF(G1304&lt;=40000,ROUNDUP(G1304/2,0)+10000,IF(G1304&lt;=80000,ROUNDUP(G1304/4,0)+20000,40000))))</f>
        <v/>
      </c>
      <c r="Q1304" s="18">
        <f>IF(I1304&lt;=0,IF(H1304&lt;=0,0,IF(H1304&lt;=20000,H1304,IF(H1304&lt;=40000,ROUNDUP(H1304/2,0)+10000,IF(H1304&lt;=80000,ROUNDUP(H1304/4,0)+20000,40000)))),IF(H1304&lt;=0,IF(I1304&lt;=0,0,IF(I1304&lt;=25000,I1304,IF(I1304&lt;=50000,ROUNDUP(I1304/2,0)+12500,IF(I1304&lt;=100000,ROUNDUP(I1304/4,0)+25000,50000)))),MAX(IF(I1304&lt;=0,0,IF(I1304&lt;=25000,I1304,IF(I1304&lt;=50000,ROUNDUP(I1304/2,0)+12500,IF(I1304&lt;=100000,ROUNDUP(I1304/4,0)+25000,50000)))),MIN(IF(H1304&lt;=0,0,IF(H1304&lt;=20000,H1304,IF(H1304&lt;=40000,ROUNDUP(H1304/2,0)+10000,IF(H1304&lt;=80000,ROUNDUP(H1304/4,0)+20000,40000))))+IF(I1304&lt;=0,0,IF(I1304&lt;=25000,I1304,IF(I1304&lt;=50000,ROUNDUP(I1304/2,0)+12500,IF(I1304&lt;=100000,ROUNDUP(I1304/4,0)+25000,50000)))),40000))))</f>
        <v/>
      </c>
      <c r="R1304" s="18">
        <f>MIN(120000,O1304+P1304+Q1304)</f>
        <v/>
      </c>
      <c r="S1304" s="18">
        <f>IF(F1304&lt;=0,IF(E1304&lt;=0,0,IF(E1304&lt;=12000,E1304,IF(E1304&lt;=32000,ROUNDUP(E1304/2,0)+6000,IF(E1304&lt;=56000,ROUNDUP(E1304/4,0)+14000,28000)))),IF(E1304&lt;=0,IF(F1304&lt;=0,0,IF(F1304&lt;=15000,F1304,IF(F1304&lt;=40000,ROUNDUP(F1304/2,0)+7500,IF(F1304&lt;=70000,ROUNDUP(F1304/4,0)+17500,35000)))),MAX(IF(F1304&lt;=0,0,IF(F1304&lt;=15000,F1304,IF(F1304&lt;=40000,ROUNDUP(F1304/2,0)+7500,IF(F1304&lt;=70000,ROUNDUP(F1304/4,0)+17500,35000)))),MIN(IF(E1304&lt;=0,0,IF(E1304&lt;=12000,E1304,IF(E1304&lt;=32000,ROUNDUP(E1304/2,0)+6000,IF(E1304&lt;=56000,ROUNDUP(E1304/4,0)+14000,28000))))+IF(F1304&lt;=0,0,IF(F1304&lt;=15000,F1304,IF(F1304&lt;=40000,ROUNDUP(F1304/2,0)+7500,IF(F1304&lt;=70000,ROUNDUP(F1304/4,0)+17500,35000)))),28000))))</f>
        <v/>
      </c>
      <c r="T1304" s="18">
        <f>IF(G1304&lt;=0,0,IF(G1304&lt;=12000,G1304,IF(G1304&lt;=32000,ROUNDUP(G1304/2,0)+6000,IF(G1304&lt;=56000,ROUNDUP(G1304/4,0)+14000,28000))))</f>
        <v/>
      </c>
      <c r="U1304" s="18">
        <f>IF(I1304&lt;=0,IF(H1304&lt;=0,0,IF(H1304&lt;=12000,H1304,IF(H1304&lt;=32000,ROUNDUP(H1304/2,0)+6000,IF(H1304&lt;=56000,ROUNDUP(H1304/4,0)+14000,28000)))),IF(H1304&lt;=0,IF(I1304&lt;=0,0,IF(I1304&lt;=15000,I1304,IF(I1304&lt;=40000,ROUNDUP(I1304/2,0)+7500,IF(I1304&lt;=70000,ROUNDUP(I1304/4,0)+17500,35000)))),MAX(IF(I1304&lt;=0,0,IF(I1304&lt;=15000,I1304,IF(I1304&lt;=40000,ROUNDUP(I1304/2,0)+7500,IF(I1304&lt;=70000,ROUNDUP(I1304/4,0)+17500,35000)))),MIN(IF(H1304&lt;=0,0,IF(H1304&lt;=12000,H1304,IF(H1304&lt;=32000,ROUNDUP(H1304/2,0)+6000,IF(H1304&lt;=56000,ROUNDUP(H1304/4,0)+14000,28000))))+IF(I1304&lt;=0,0,IF(I1304&lt;=15000,I1304,IF(I1304&lt;=40000,ROUNDUP(I1304/2,0)+7500,IF(I1304&lt;=70000,ROUNDUP(I1304/4,0)+17500,35000)))),28000))))</f>
        <v/>
      </c>
      <c r="V1304" s="18">
        <f>MIN(70000,S1304+T1304+U1304)</f>
        <v/>
      </c>
      <c r="W1304" s="18">
        <f>MAX(0,ROUNDDOWN(M1304-J1304-N1304-K1304-0,-3))</f>
        <v/>
      </c>
      <c r="X1304" s="18">
        <f>MAX(0,ROUNDDOWN(M1304-J1304-N1304-K1304-R1304,-3))</f>
        <v/>
      </c>
      <c r="Y1304" s="18">
        <f>IF(W1304&lt;=0,0,ROUNDDOWN((W1304*LOOKUP(W1304,{0,1950001,3300001,6950001,9000001,18000001,40000001},{0.05,0.1,0.2,0.23,0.33,0.4,0.45})-LOOKUP(W1304,{0,1950001,3300001,6950001,9000001,18000001,40000001},{0,97500,427500,636000,1536000,2796000,4796000}))*1.021,-2))</f>
        <v/>
      </c>
      <c r="Z1304" s="18">
        <f>IF(X1304&lt;=0,0,ROUNDDOWN((X1304*LOOKUP(X1304,{0,1950001,3300001,6950001,9000001,18000001,40000001},{0.05,0.1,0.2,0.23,0.33,0.4,0.45})-LOOKUP(X1304,{0,1950001,3300001,6950001,9000001,18000001,40000001},{0,97500,427500,636000,1536000,2796000,4796000}))*1.021,-2))</f>
        <v/>
      </c>
      <c r="AA1304" s="18">
        <f>MAX(0,ROUNDDOWN(M1304-J1304-430000-L1304-0,-3))</f>
        <v/>
      </c>
      <c r="AB1304" s="18">
        <f>MAX(0,ROUNDDOWN(M1304-J1304-430000-L1304-V1304,-3))</f>
        <v/>
      </c>
      <c r="AC1304" s="18">
        <f>IF(M1304&lt;=450000,0,MAX(0,ROUNDDOWN(AA1304*0.06-MIN(50000,AA1304)*0.03,-2))+MAX(0,ROUNDDOWN(AA1304*0.04-MIN(50000,AA1304)*0.02,-2)))</f>
        <v/>
      </c>
      <c r="AD1304" s="18">
        <f>IF(M1304&lt;=450000,0,MAX(0,ROUNDDOWN(AB1304*0.06-MIN(50000,AB1304)*0.03,-2))+MAX(0,ROUNDDOWN(AB1304*0.04-MIN(50000,AB1304)*0.02,-2)))</f>
        <v/>
      </c>
      <c r="AE1304" s="18">
        <f>Y1304-Z1304</f>
        <v/>
      </c>
      <c r="AF1304" s="18">
        <f>AC1304-AD1304</f>
        <v/>
      </c>
      <c r="AG1304" s="18">
        <f>AE1304+AF1304</f>
        <v/>
      </c>
      <c r="AH1304" s="20">
        <f>IF(W1304&lt;=0,0,LOOKUP(W1304,{0,1950001,3300001,6950001,9000001,18000001,40000001},{0.05,0.1,0.2,0.23,0.33,0.4,0.45}))</f>
        <v/>
      </c>
    </row>
    <row r="1305">
      <c r="A1305" t="inlineStr">
        <is>
          <t>1万円刻み 3区分8万円ずつ</t>
        </is>
      </c>
      <c r="B1305" s="18">
        <f>'4_1万円刻み'!$A$409</f>
        <v/>
      </c>
      <c r="C1305" s="19" t="n">
        <v>2026</v>
      </c>
      <c r="D1305" t="inlineStr">
        <is>
          <t>いいえ</t>
        </is>
      </c>
      <c r="E1305" s="18" t="n">
        <v>80000</v>
      </c>
      <c r="F1305" s="18" t="n">
        <v>0</v>
      </c>
      <c r="G1305" s="18" t="n">
        <v>80000</v>
      </c>
      <c r="H1305" s="18" t="n">
        <v>80000</v>
      </c>
      <c r="I1305" s="18" t="n">
        <v>0</v>
      </c>
      <c r="J1305" s="18">
        <f>ROUND(MIN(B1305/12,650000)*12*0.0915+MIN(B1305/12,1390000)*12*(0.0504+0)+B1305*0.005,0)</f>
        <v/>
      </c>
      <c r="K1305" s="18" t="n">
        <v>0</v>
      </c>
      <c r="L1305" s="18" t="n">
        <v>0</v>
      </c>
      <c r="M1305" s="18">
        <f>ROUND(IF(C1305&gt;=2026,IF(B1305&lt;741000,0,IF(B1305&lt;2191000,B1305-740000,IF(B1305&lt;2193000,1451000,IF(B1305&lt;2196000,1453000,IF(B1305&lt;2200000,1456000,IF(B1305&lt;3600000,ROUNDDOWN(B1305/4,-3)*2.8-80000,IF(B1305&lt;6600000,ROUNDDOWN(B1305/4,-3)*3.2-440000,IF(B1305&lt;8500000,ROUNDDOWN(B1305*0.9,0)-1100000,B1305-1950000)))))))),IF(B1305&lt;651000,0,IF(B1305&lt;1900000,B1305-650000,IF(B1305&lt;3600000,ROUNDDOWN(B1305/4,-3)*2.8-80000,IF(B1305&lt;6600000,ROUNDDOWN(B1305/4,-3)*3.2-440000,IF(B1305&lt;8500000,ROUNDDOWN(B1305*0.9,0)-1100000,B1305-1950000)))))),0)</f>
        <v/>
      </c>
      <c r="N1305" s="18">
        <f>IF(M1305&gt;23500000,NA(),IF(C1305&gt;=2026,IF(M1305&lt;=4890000,1040000,IF(M1305&lt;=6550000,670000,620000)),IF(M1305&lt;=1320000,950000,IF(M1305&lt;=3360000,880000,IF(M1305&lt;=4890000,680000,IF(M1305&lt;=6550000,630000,580000))))))</f>
        <v/>
      </c>
      <c r="O1305" s="18">
        <f>IF(F1305&lt;=0,IF(AND(D1305="はい",C1305&gt;=2026,C1305&lt;=2027),IF(E1305&lt;=0,0,IF(E1305&lt;=30000,E1305,IF(E1305&lt;=60000,ROUNDUP(E1305/2,0)+15000,IF(E1305&lt;=120000,ROUNDUP(E1305/4,0)+30000,60000)))),IF(E1305&lt;=0,0,IF(E1305&lt;=20000,E1305,IF(E1305&lt;=40000,ROUNDUP(E1305/2,0)+10000,IF(E1305&lt;=80000,ROUNDUP(E1305/4,0)+20000,40000))))),IF(E1305&lt;=0,IF(F1305&lt;=0,0,IF(F1305&lt;=25000,F1305,IF(F1305&lt;=50000,ROUNDUP(F1305/2,0)+12500,IF(F1305&lt;=100000,ROUNDUP(F1305/4,0)+25000,50000)))),MAX(IF(F1305&lt;=0,0,IF(F1305&lt;=25000,F1305,IF(F1305&lt;=50000,ROUNDUP(F1305/2,0)+12500,IF(F1305&lt;=100000,ROUNDUP(F1305/4,0)+25000,50000)))),MIN(IF(AND(D1305="はい",C1305&gt;=2026,C1305&lt;=2027),IF(E1305&lt;=0,0,IF(E1305&lt;=30000,E1305,IF(E1305&lt;=60000,ROUNDUP(E1305/2,0)+15000,IF(E1305&lt;=120000,ROUNDUP(E1305/4,0)+30000,60000)))),IF(E1305&lt;=0,0,IF(E1305&lt;=20000,E1305,IF(E1305&lt;=40000,ROUNDUP(E1305/2,0)+10000,IF(E1305&lt;=80000,ROUNDUP(E1305/4,0)+20000,40000)))))+IF(F1305&lt;=0,0,IF(F1305&lt;=25000,F1305,IF(F1305&lt;=50000,ROUNDUP(F1305/2,0)+12500,IF(F1305&lt;=100000,ROUNDUP(F1305/4,0)+25000,50000)))),IF(AND(D1305="はい",C1305&gt;=2026,C1305&lt;=2027),60000,40000)))))</f>
        <v/>
      </c>
      <c r="P1305" s="18">
        <f>IF(G1305&lt;=0,0,IF(G1305&lt;=20000,G1305,IF(G1305&lt;=40000,ROUNDUP(G1305/2,0)+10000,IF(G1305&lt;=80000,ROUNDUP(G1305/4,0)+20000,40000))))</f>
        <v/>
      </c>
      <c r="Q1305" s="18">
        <f>IF(I1305&lt;=0,IF(H1305&lt;=0,0,IF(H1305&lt;=20000,H1305,IF(H1305&lt;=40000,ROUNDUP(H1305/2,0)+10000,IF(H1305&lt;=80000,ROUNDUP(H1305/4,0)+20000,40000)))),IF(H1305&lt;=0,IF(I1305&lt;=0,0,IF(I1305&lt;=25000,I1305,IF(I1305&lt;=50000,ROUNDUP(I1305/2,0)+12500,IF(I1305&lt;=100000,ROUNDUP(I1305/4,0)+25000,50000)))),MAX(IF(I1305&lt;=0,0,IF(I1305&lt;=25000,I1305,IF(I1305&lt;=50000,ROUNDUP(I1305/2,0)+12500,IF(I1305&lt;=100000,ROUNDUP(I1305/4,0)+25000,50000)))),MIN(IF(H1305&lt;=0,0,IF(H1305&lt;=20000,H1305,IF(H1305&lt;=40000,ROUNDUP(H1305/2,0)+10000,IF(H1305&lt;=80000,ROUNDUP(H1305/4,0)+20000,40000))))+IF(I1305&lt;=0,0,IF(I1305&lt;=25000,I1305,IF(I1305&lt;=50000,ROUNDUP(I1305/2,0)+12500,IF(I1305&lt;=100000,ROUNDUP(I1305/4,0)+25000,50000)))),40000))))</f>
        <v/>
      </c>
      <c r="R1305" s="18">
        <f>MIN(120000,O1305+P1305+Q1305)</f>
        <v/>
      </c>
      <c r="S1305" s="18">
        <f>IF(F1305&lt;=0,IF(E1305&lt;=0,0,IF(E1305&lt;=12000,E1305,IF(E1305&lt;=32000,ROUNDUP(E1305/2,0)+6000,IF(E1305&lt;=56000,ROUNDUP(E1305/4,0)+14000,28000)))),IF(E1305&lt;=0,IF(F1305&lt;=0,0,IF(F1305&lt;=15000,F1305,IF(F1305&lt;=40000,ROUNDUP(F1305/2,0)+7500,IF(F1305&lt;=70000,ROUNDUP(F1305/4,0)+17500,35000)))),MAX(IF(F1305&lt;=0,0,IF(F1305&lt;=15000,F1305,IF(F1305&lt;=40000,ROUNDUP(F1305/2,0)+7500,IF(F1305&lt;=70000,ROUNDUP(F1305/4,0)+17500,35000)))),MIN(IF(E1305&lt;=0,0,IF(E1305&lt;=12000,E1305,IF(E1305&lt;=32000,ROUNDUP(E1305/2,0)+6000,IF(E1305&lt;=56000,ROUNDUP(E1305/4,0)+14000,28000))))+IF(F1305&lt;=0,0,IF(F1305&lt;=15000,F1305,IF(F1305&lt;=40000,ROUNDUP(F1305/2,0)+7500,IF(F1305&lt;=70000,ROUNDUP(F1305/4,0)+17500,35000)))),28000))))</f>
        <v/>
      </c>
      <c r="T1305" s="18">
        <f>IF(G1305&lt;=0,0,IF(G1305&lt;=12000,G1305,IF(G1305&lt;=32000,ROUNDUP(G1305/2,0)+6000,IF(G1305&lt;=56000,ROUNDUP(G1305/4,0)+14000,28000))))</f>
        <v/>
      </c>
      <c r="U1305" s="18">
        <f>IF(I1305&lt;=0,IF(H1305&lt;=0,0,IF(H1305&lt;=12000,H1305,IF(H1305&lt;=32000,ROUNDUP(H1305/2,0)+6000,IF(H1305&lt;=56000,ROUNDUP(H1305/4,0)+14000,28000)))),IF(H1305&lt;=0,IF(I1305&lt;=0,0,IF(I1305&lt;=15000,I1305,IF(I1305&lt;=40000,ROUNDUP(I1305/2,0)+7500,IF(I1305&lt;=70000,ROUNDUP(I1305/4,0)+17500,35000)))),MAX(IF(I1305&lt;=0,0,IF(I1305&lt;=15000,I1305,IF(I1305&lt;=40000,ROUNDUP(I1305/2,0)+7500,IF(I1305&lt;=70000,ROUNDUP(I1305/4,0)+17500,35000)))),MIN(IF(H1305&lt;=0,0,IF(H1305&lt;=12000,H1305,IF(H1305&lt;=32000,ROUNDUP(H1305/2,0)+6000,IF(H1305&lt;=56000,ROUNDUP(H1305/4,0)+14000,28000))))+IF(I1305&lt;=0,0,IF(I1305&lt;=15000,I1305,IF(I1305&lt;=40000,ROUNDUP(I1305/2,0)+7500,IF(I1305&lt;=70000,ROUNDUP(I1305/4,0)+17500,35000)))),28000))))</f>
        <v/>
      </c>
      <c r="V1305" s="18">
        <f>MIN(70000,S1305+T1305+U1305)</f>
        <v/>
      </c>
      <c r="W1305" s="18">
        <f>MAX(0,ROUNDDOWN(M1305-J1305-N1305-K1305-0,-3))</f>
        <v/>
      </c>
      <c r="X1305" s="18">
        <f>MAX(0,ROUNDDOWN(M1305-J1305-N1305-K1305-R1305,-3))</f>
        <v/>
      </c>
      <c r="Y1305" s="18">
        <f>IF(W1305&lt;=0,0,ROUNDDOWN((W1305*LOOKUP(W1305,{0,1950001,3300001,6950001,9000001,18000001,40000001},{0.05,0.1,0.2,0.23,0.33,0.4,0.45})-LOOKUP(W1305,{0,1950001,3300001,6950001,9000001,18000001,40000001},{0,97500,427500,636000,1536000,2796000,4796000}))*1.021,-2))</f>
        <v/>
      </c>
      <c r="Z1305" s="18">
        <f>IF(X1305&lt;=0,0,ROUNDDOWN((X1305*LOOKUP(X1305,{0,1950001,3300001,6950001,9000001,18000001,40000001},{0.05,0.1,0.2,0.23,0.33,0.4,0.45})-LOOKUP(X1305,{0,1950001,3300001,6950001,9000001,18000001,40000001},{0,97500,427500,636000,1536000,2796000,4796000}))*1.021,-2))</f>
        <v/>
      </c>
      <c r="AA1305" s="18">
        <f>MAX(0,ROUNDDOWN(M1305-J1305-430000-L1305-0,-3))</f>
        <v/>
      </c>
      <c r="AB1305" s="18">
        <f>MAX(0,ROUNDDOWN(M1305-J1305-430000-L1305-V1305,-3))</f>
        <v/>
      </c>
      <c r="AC1305" s="18">
        <f>IF(M1305&lt;=450000,0,MAX(0,ROUNDDOWN(AA1305*0.06-MIN(50000,AA1305)*0.03,-2))+MAX(0,ROUNDDOWN(AA1305*0.04-MIN(50000,AA1305)*0.02,-2)))</f>
        <v/>
      </c>
      <c r="AD1305" s="18">
        <f>IF(M1305&lt;=450000,0,MAX(0,ROUNDDOWN(AB1305*0.06-MIN(50000,AB1305)*0.03,-2))+MAX(0,ROUNDDOWN(AB1305*0.04-MIN(50000,AB1305)*0.02,-2)))</f>
        <v/>
      </c>
      <c r="AE1305" s="18">
        <f>Y1305-Z1305</f>
        <v/>
      </c>
      <c r="AF1305" s="18">
        <f>AC1305-AD1305</f>
        <v/>
      </c>
      <c r="AG1305" s="18">
        <f>AE1305+AF1305</f>
        <v/>
      </c>
      <c r="AH1305" s="20">
        <f>IF(W1305&lt;=0,0,LOOKUP(W1305,{0,1950001,3300001,6950001,9000001,18000001,40000001},{0.05,0.1,0.2,0.23,0.33,0.4,0.45}))</f>
        <v/>
      </c>
    </row>
    <row r="1306">
      <c r="A1306" t="inlineStr">
        <is>
          <t>1万円刻み 一般8万円</t>
        </is>
      </c>
      <c r="B1306" s="18">
        <f>'4_1万円刻み'!$A$409</f>
        <v/>
      </c>
      <c r="C1306" s="19" t="n">
        <v>2026</v>
      </c>
      <c r="D1306" t="inlineStr">
        <is>
          <t>いいえ</t>
        </is>
      </c>
      <c r="E1306" s="18" t="n">
        <v>80000</v>
      </c>
      <c r="F1306" s="18" t="n">
        <v>0</v>
      </c>
      <c r="G1306" s="18" t="n">
        <v>0</v>
      </c>
      <c r="H1306" s="18" t="n">
        <v>0</v>
      </c>
      <c r="I1306" s="18" t="n">
        <v>0</v>
      </c>
      <c r="J1306" s="18">
        <f>ROUND(MIN(B1306/12,650000)*12*0.0915+MIN(B1306/12,1390000)*12*(0.0504+0)+B1306*0.005,0)</f>
        <v/>
      </c>
      <c r="K1306" s="18" t="n">
        <v>0</v>
      </c>
      <c r="L1306" s="18" t="n">
        <v>0</v>
      </c>
      <c r="M1306" s="18">
        <f>ROUND(IF(C1306&gt;=2026,IF(B1306&lt;741000,0,IF(B1306&lt;2191000,B1306-740000,IF(B1306&lt;2193000,1451000,IF(B1306&lt;2196000,1453000,IF(B1306&lt;2200000,1456000,IF(B1306&lt;3600000,ROUNDDOWN(B1306/4,-3)*2.8-80000,IF(B1306&lt;6600000,ROUNDDOWN(B1306/4,-3)*3.2-440000,IF(B1306&lt;8500000,ROUNDDOWN(B1306*0.9,0)-1100000,B1306-1950000)))))))),IF(B1306&lt;651000,0,IF(B1306&lt;1900000,B1306-650000,IF(B1306&lt;3600000,ROUNDDOWN(B1306/4,-3)*2.8-80000,IF(B1306&lt;6600000,ROUNDDOWN(B1306/4,-3)*3.2-440000,IF(B1306&lt;8500000,ROUNDDOWN(B1306*0.9,0)-1100000,B1306-1950000)))))),0)</f>
        <v/>
      </c>
      <c r="N1306" s="18">
        <f>IF(M1306&gt;23500000,NA(),IF(C1306&gt;=2026,IF(M1306&lt;=4890000,1040000,IF(M1306&lt;=6550000,670000,620000)),IF(M1306&lt;=1320000,950000,IF(M1306&lt;=3360000,880000,IF(M1306&lt;=4890000,680000,IF(M1306&lt;=6550000,630000,580000))))))</f>
        <v/>
      </c>
      <c r="O1306" s="18">
        <f>IF(F1306&lt;=0,IF(AND(D1306="はい",C1306&gt;=2026,C1306&lt;=2027),IF(E1306&lt;=0,0,IF(E1306&lt;=30000,E1306,IF(E1306&lt;=60000,ROUNDUP(E1306/2,0)+15000,IF(E1306&lt;=120000,ROUNDUP(E1306/4,0)+30000,60000)))),IF(E1306&lt;=0,0,IF(E1306&lt;=20000,E1306,IF(E1306&lt;=40000,ROUNDUP(E1306/2,0)+10000,IF(E1306&lt;=80000,ROUNDUP(E1306/4,0)+20000,40000))))),IF(E1306&lt;=0,IF(F1306&lt;=0,0,IF(F1306&lt;=25000,F1306,IF(F1306&lt;=50000,ROUNDUP(F1306/2,0)+12500,IF(F1306&lt;=100000,ROUNDUP(F1306/4,0)+25000,50000)))),MAX(IF(F1306&lt;=0,0,IF(F1306&lt;=25000,F1306,IF(F1306&lt;=50000,ROUNDUP(F1306/2,0)+12500,IF(F1306&lt;=100000,ROUNDUP(F1306/4,0)+25000,50000)))),MIN(IF(AND(D1306="はい",C1306&gt;=2026,C1306&lt;=2027),IF(E1306&lt;=0,0,IF(E1306&lt;=30000,E1306,IF(E1306&lt;=60000,ROUNDUP(E1306/2,0)+15000,IF(E1306&lt;=120000,ROUNDUP(E1306/4,0)+30000,60000)))),IF(E1306&lt;=0,0,IF(E1306&lt;=20000,E1306,IF(E1306&lt;=40000,ROUNDUP(E1306/2,0)+10000,IF(E1306&lt;=80000,ROUNDUP(E1306/4,0)+20000,40000)))))+IF(F1306&lt;=0,0,IF(F1306&lt;=25000,F1306,IF(F1306&lt;=50000,ROUNDUP(F1306/2,0)+12500,IF(F1306&lt;=100000,ROUNDUP(F1306/4,0)+25000,50000)))),IF(AND(D1306="はい",C1306&gt;=2026,C1306&lt;=2027),60000,40000)))))</f>
        <v/>
      </c>
      <c r="P1306" s="18">
        <f>IF(G1306&lt;=0,0,IF(G1306&lt;=20000,G1306,IF(G1306&lt;=40000,ROUNDUP(G1306/2,0)+10000,IF(G1306&lt;=80000,ROUNDUP(G1306/4,0)+20000,40000))))</f>
        <v/>
      </c>
      <c r="Q1306" s="18">
        <f>IF(I1306&lt;=0,IF(H1306&lt;=0,0,IF(H1306&lt;=20000,H1306,IF(H1306&lt;=40000,ROUNDUP(H1306/2,0)+10000,IF(H1306&lt;=80000,ROUNDUP(H1306/4,0)+20000,40000)))),IF(H1306&lt;=0,IF(I1306&lt;=0,0,IF(I1306&lt;=25000,I1306,IF(I1306&lt;=50000,ROUNDUP(I1306/2,0)+12500,IF(I1306&lt;=100000,ROUNDUP(I1306/4,0)+25000,50000)))),MAX(IF(I1306&lt;=0,0,IF(I1306&lt;=25000,I1306,IF(I1306&lt;=50000,ROUNDUP(I1306/2,0)+12500,IF(I1306&lt;=100000,ROUNDUP(I1306/4,0)+25000,50000)))),MIN(IF(H1306&lt;=0,0,IF(H1306&lt;=20000,H1306,IF(H1306&lt;=40000,ROUNDUP(H1306/2,0)+10000,IF(H1306&lt;=80000,ROUNDUP(H1306/4,0)+20000,40000))))+IF(I1306&lt;=0,0,IF(I1306&lt;=25000,I1306,IF(I1306&lt;=50000,ROUNDUP(I1306/2,0)+12500,IF(I1306&lt;=100000,ROUNDUP(I1306/4,0)+25000,50000)))),40000))))</f>
        <v/>
      </c>
      <c r="R1306" s="18">
        <f>MIN(120000,O1306+P1306+Q1306)</f>
        <v/>
      </c>
      <c r="S1306" s="18">
        <f>IF(F1306&lt;=0,IF(E1306&lt;=0,0,IF(E1306&lt;=12000,E1306,IF(E1306&lt;=32000,ROUNDUP(E1306/2,0)+6000,IF(E1306&lt;=56000,ROUNDUP(E1306/4,0)+14000,28000)))),IF(E1306&lt;=0,IF(F1306&lt;=0,0,IF(F1306&lt;=15000,F1306,IF(F1306&lt;=40000,ROUNDUP(F1306/2,0)+7500,IF(F1306&lt;=70000,ROUNDUP(F1306/4,0)+17500,35000)))),MAX(IF(F1306&lt;=0,0,IF(F1306&lt;=15000,F1306,IF(F1306&lt;=40000,ROUNDUP(F1306/2,0)+7500,IF(F1306&lt;=70000,ROUNDUP(F1306/4,0)+17500,35000)))),MIN(IF(E1306&lt;=0,0,IF(E1306&lt;=12000,E1306,IF(E1306&lt;=32000,ROUNDUP(E1306/2,0)+6000,IF(E1306&lt;=56000,ROUNDUP(E1306/4,0)+14000,28000))))+IF(F1306&lt;=0,0,IF(F1306&lt;=15000,F1306,IF(F1306&lt;=40000,ROUNDUP(F1306/2,0)+7500,IF(F1306&lt;=70000,ROUNDUP(F1306/4,0)+17500,35000)))),28000))))</f>
        <v/>
      </c>
      <c r="T1306" s="18">
        <f>IF(G1306&lt;=0,0,IF(G1306&lt;=12000,G1306,IF(G1306&lt;=32000,ROUNDUP(G1306/2,0)+6000,IF(G1306&lt;=56000,ROUNDUP(G1306/4,0)+14000,28000))))</f>
        <v/>
      </c>
      <c r="U1306" s="18">
        <f>IF(I1306&lt;=0,IF(H1306&lt;=0,0,IF(H1306&lt;=12000,H1306,IF(H1306&lt;=32000,ROUNDUP(H1306/2,0)+6000,IF(H1306&lt;=56000,ROUNDUP(H1306/4,0)+14000,28000)))),IF(H1306&lt;=0,IF(I1306&lt;=0,0,IF(I1306&lt;=15000,I1306,IF(I1306&lt;=40000,ROUNDUP(I1306/2,0)+7500,IF(I1306&lt;=70000,ROUNDUP(I1306/4,0)+17500,35000)))),MAX(IF(I1306&lt;=0,0,IF(I1306&lt;=15000,I1306,IF(I1306&lt;=40000,ROUNDUP(I1306/2,0)+7500,IF(I1306&lt;=70000,ROUNDUP(I1306/4,0)+17500,35000)))),MIN(IF(H1306&lt;=0,0,IF(H1306&lt;=12000,H1306,IF(H1306&lt;=32000,ROUNDUP(H1306/2,0)+6000,IF(H1306&lt;=56000,ROUNDUP(H1306/4,0)+14000,28000))))+IF(I1306&lt;=0,0,IF(I1306&lt;=15000,I1306,IF(I1306&lt;=40000,ROUNDUP(I1306/2,0)+7500,IF(I1306&lt;=70000,ROUNDUP(I1306/4,0)+17500,35000)))),28000))))</f>
        <v/>
      </c>
      <c r="V1306" s="18">
        <f>MIN(70000,S1306+T1306+U1306)</f>
        <v/>
      </c>
      <c r="W1306" s="18">
        <f>MAX(0,ROUNDDOWN(M1306-J1306-N1306-K1306-0,-3))</f>
        <v/>
      </c>
      <c r="X1306" s="18">
        <f>MAX(0,ROUNDDOWN(M1306-J1306-N1306-K1306-R1306,-3))</f>
        <v/>
      </c>
      <c r="Y1306" s="18">
        <f>IF(W1306&lt;=0,0,ROUNDDOWN((W1306*LOOKUP(W1306,{0,1950001,3300001,6950001,9000001,18000001,40000001},{0.05,0.1,0.2,0.23,0.33,0.4,0.45})-LOOKUP(W1306,{0,1950001,3300001,6950001,9000001,18000001,40000001},{0,97500,427500,636000,1536000,2796000,4796000}))*1.021,-2))</f>
        <v/>
      </c>
      <c r="Z1306" s="18">
        <f>IF(X1306&lt;=0,0,ROUNDDOWN((X1306*LOOKUP(X1306,{0,1950001,3300001,6950001,9000001,18000001,40000001},{0.05,0.1,0.2,0.23,0.33,0.4,0.45})-LOOKUP(X1306,{0,1950001,3300001,6950001,9000001,18000001,40000001},{0,97500,427500,636000,1536000,2796000,4796000}))*1.021,-2))</f>
        <v/>
      </c>
      <c r="AA1306" s="18">
        <f>MAX(0,ROUNDDOWN(M1306-J1306-430000-L1306-0,-3))</f>
        <v/>
      </c>
      <c r="AB1306" s="18">
        <f>MAX(0,ROUNDDOWN(M1306-J1306-430000-L1306-V1306,-3))</f>
        <v/>
      </c>
      <c r="AC1306" s="18">
        <f>IF(M1306&lt;=450000,0,MAX(0,ROUNDDOWN(AA1306*0.06-MIN(50000,AA1306)*0.03,-2))+MAX(0,ROUNDDOWN(AA1306*0.04-MIN(50000,AA1306)*0.02,-2)))</f>
        <v/>
      </c>
      <c r="AD1306" s="18">
        <f>IF(M1306&lt;=450000,0,MAX(0,ROUNDDOWN(AB1306*0.06-MIN(50000,AB1306)*0.03,-2))+MAX(0,ROUNDDOWN(AB1306*0.04-MIN(50000,AB1306)*0.02,-2)))</f>
        <v/>
      </c>
      <c r="AE1306" s="18">
        <f>Y1306-Z1306</f>
        <v/>
      </c>
      <c r="AF1306" s="18">
        <f>AC1306-AD1306</f>
        <v/>
      </c>
      <c r="AG1306" s="18">
        <f>AE1306+AF1306</f>
        <v/>
      </c>
      <c r="AH1306" s="20">
        <f>IF(W1306&lt;=0,0,LOOKUP(W1306,{0,1950001,3300001,6950001,9000001,18000001,40000001},{0.05,0.1,0.2,0.23,0.33,0.4,0.45}))</f>
        <v/>
      </c>
    </row>
    <row r="1307">
      <c r="A1307" t="inlineStr">
        <is>
          <t>1万円刻み 特例あり一般12万円</t>
        </is>
      </c>
      <c r="B1307" s="18">
        <f>'4_1万円刻み'!$A$409</f>
        <v/>
      </c>
      <c r="C1307" s="19" t="n">
        <v>2026</v>
      </c>
      <c r="D1307" t="inlineStr">
        <is>
          <t>はい</t>
        </is>
      </c>
      <c r="E1307" s="18" t="n">
        <v>120000</v>
      </c>
      <c r="F1307" s="18" t="n">
        <v>0</v>
      </c>
      <c r="G1307" s="18" t="n">
        <v>0</v>
      </c>
      <c r="H1307" s="18" t="n">
        <v>0</v>
      </c>
      <c r="I1307" s="18" t="n">
        <v>0</v>
      </c>
      <c r="J1307" s="18">
        <f>ROUND(MIN(B1307/12,650000)*12*0.0915+MIN(B1307/12,1390000)*12*(0.0504+0)+B1307*0.005,0)</f>
        <v/>
      </c>
      <c r="K1307" s="18" t="n">
        <v>0</v>
      </c>
      <c r="L1307" s="18" t="n">
        <v>0</v>
      </c>
      <c r="M1307" s="18">
        <f>ROUND(IF(C1307&gt;=2026,IF(B1307&lt;741000,0,IF(B1307&lt;2191000,B1307-740000,IF(B1307&lt;2193000,1451000,IF(B1307&lt;2196000,1453000,IF(B1307&lt;2200000,1456000,IF(B1307&lt;3600000,ROUNDDOWN(B1307/4,-3)*2.8-80000,IF(B1307&lt;6600000,ROUNDDOWN(B1307/4,-3)*3.2-440000,IF(B1307&lt;8500000,ROUNDDOWN(B1307*0.9,0)-1100000,B1307-1950000)))))))),IF(B1307&lt;651000,0,IF(B1307&lt;1900000,B1307-650000,IF(B1307&lt;3600000,ROUNDDOWN(B1307/4,-3)*2.8-80000,IF(B1307&lt;6600000,ROUNDDOWN(B1307/4,-3)*3.2-440000,IF(B1307&lt;8500000,ROUNDDOWN(B1307*0.9,0)-1100000,B1307-1950000)))))),0)</f>
        <v/>
      </c>
      <c r="N1307" s="18">
        <f>IF(M1307&gt;23500000,NA(),IF(C1307&gt;=2026,IF(M1307&lt;=4890000,1040000,IF(M1307&lt;=6550000,670000,620000)),IF(M1307&lt;=1320000,950000,IF(M1307&lt;=3360000,880000,IF(M1307&lt;=4890000,680000,IF(M1307&lt;=6550000,630000,580000))))))</f>
        <v/>
      </c>
      <c r="O1307" s="18">
        <f>IF(F1307&lt;=0,IF(AND(D1307="はい",C1307&gt;=2026,C1307&lt;=2027),IF(E1307&lt;=0,0,IF(E1307&lt;=30000,E1307,IF(E1307&lt;=60000,ROUNDUP(E1307/2,0)+15000,IF(E1307&lt;=120000,ROUNDUP(E1307/4,0)+30000,60000)))),IF(E1307&lt;=0,0,IF(E1307&lt;=20000,E1307,IF(E1307&lt;=40000,ROUNDUP(E1307/2,0)+10000,IF(E1307&lt;=80000,ROUNDUP(E1307/4,0)+20000,40000))))),IF(E1307&lt;=0,IF(F1307&lt;=0,0,IF(F1307&lt;=25000,F1307,IF(F1307&lt;=50000,ROUNDUP(F1307/2,0)+12500,IF(F1307&lt;=100000,ROUNDUP(F1307/4,0)+25000,50000)))),MAX(IF(F1307&lt;=0,0,IF(F1307&lt;=25000,F1307,IF(F1307&lt;=50000,ROUNDUP(F1307/2,0)+12500,IF(F1307&lt;=100000,ROUNDUP(F1307/4,0)+25000,50000)))),MIN(IF(AND(D1307="はい",C1307&gt;=2026,C1307&lt;=2027),IF(E1307&lt;=0,0,IF(E1307&lt;=30000,E1307,IF(E1307&lt;=60000,ROUNDUP(E1307/2,0)+15000,IF(E1307&lt;=120000,ROUNDUP(E1307/4,0)+30000,60000)))),IF(E1307&lt;=0,0,IF(E1307&lt;=20000,E1307,IF(E1307&lt;=40000,ROUNDUP(E1307/2,0)+10000,IF(E1307&lt;=80000,ROUNDUP(E1307/4,0)+20000,40000)))))+IF(F1307&lt;=0,0,IF(F1307&lt;=25000,F1307,IF(F1307&lt;=50000,ROUNDUP(F1307/2,0)+12500,IF(F1307&lt;=100000,ROUNDUP(F1307/4,0)+25000,50000)))),IF(AND(D1307="はい",C1307&gt;=2026,C1307&lt;=2027),60000,40000)))))</f>
        <v/>
      </c>
      <c r="P1307" s="18">
        <f>IF(G1307&lt;=0,0,IF(G1307&lt;=20000,G1307,IF(G1307&lt;=40000,ROUNDUP(G1307/2,0)+10000,IF(G1307&lt;=80000,ROUNDUP(G1307/4,0)+20000,40000))))</f>
        <v/>
      </c>
      <c r="Q1307" s="18">
        <f>IF(I1307&lt;=0,IF(H1307&lt;=0,0,IF(H1307&lt;=20000,H1307,IF(H1307&lt;=40000,ROUNDUP(H1307/2,0)+10000,IF(H1307&lt;=80000,ROUNDUP(H1307/4,0)+20000,40000)))),IF(H1307&lt;=0,IF(I1307&lt;=0,0,IF(I1307&lt;=25000,I1307,IF(I1307&lt;=50000,ROUNDUP(I1307/2,0)+12500,IF(I1307&lt;=100000,ROUNDUP(I1307/4,0)+25000,50000)))),MAX(IF(I1307&lt;=0,0,IF(I1307&lt;=25000,I1307,IF(I1307&lt;=50000,ROUNDUP(I1307/2,0)+12500,IF(I1307&lt;=100000,ROUNDUP(I1307/4,0)+25000,50000)))),MIN(IF(H1307&lt;=0,0,IF(H1307&lt;=20000,H1307,IF(H1307&lt;=40000,ROUNDUP(H1307/2,0)+10000,IF(H1307&lt;=80000,ROUNDUP(H1307/4,0)+20000,40000))))+IF(I1307&lt;=0,0,IF(I1307&lt;=25000,I1307,IF(I1307&lt;=50000,ROUNDUP(I1307/2,0)+12500,IF(I1307&lt;=100000,ROUNDUP(I1307/4,0)+25000,50000)))),40000))))</f>
        <v/>
      </c>
      <c r="R1307" s="18">
        <f>MIN(120000,O1307+P1307+Q1307)</f>
        <v/>
      </c>
      <c r="S1307" s="18">
        <f>IF(F1307&lt;=0,IF(E1307&lt;=0,0,IF(E1307&lt;=12000,E1307,IF(E1307&lt;=32000,ROUNDUP(E1307/2,0)+6000,IF(E1307&lt;=56000,ROUNDUP(E1307/4,0)+14000,28000)))),IF(E1307&lt;=0,IF(F1307&lt;=0,0,IF(F1307&lt;=15000,F1307,IF(F1307&lt;=40000,ROUNDUP(F1307/2,0)+7500,IF(F1307&lt;=70000,ROUNDUP(F1307/4,0)+17500,35000)))),MAX(IF(F1307&lt;=0,0,IF(F1307&lt;=15000,F1307,IF(F1307&lt;=40000,ROUNDUP(F1307/2,0)+7500,IF(F1307&lt;=70000,ROUNDUP(F1307/4,0)+17500,35000)))),MIN(IF(E1307&lt;=0,0,IF(E1307&lt;=12000,E1307,IF(E1307&lt;=32000,ROUNDUP(E1307/2,0)+6000,IF(E1307&lt;=56000,ROUNDUP(E1307/4,0)+14000,28000))))+IF(F1307&lt;=0,0,IF(F1307&lt;=15000,F1307,IF(F1307&lt;=40000,ROUNDUP(F1307/2,0)+7500,IF(F1307&lt;=70000,ROUNDUP(F1307/4,0)+17500,35000)))),28000))))</f>
        <v/>
      </c>
      <c r="T1307" s="18">
        <f>IF(G1307&lt;=0,0,IF(G1307&lt;=12000,G1307,IF(G1307&lt;=32000,ROUNDUP(G1307/2,0)+6000,IF(G1307&lt;=56000,ROUNDUP(G1307/4,0)+14000,28000))))</f>
        <v/>
      </c>
      <c r="U1307" s="18">
        <f>IF(I1307&lt;=0,IF(H1307&lt;=0,0,IF(H1307&lt;=12000,H1307,IF(H1307&lt;=32000,ROUNDUP(H1307/2,0)+6000,IF(H1307&lt;=56000,ROUNDUP(H1307/4,0)+14000,28000)))),IF(H1307&lt;=0,IF(I1307&lt;=0,0,IF(I1307&lt;=15000,I1307,IF(I1307&lt;=40000,ROUNDUP(I1307/2,0)+7500,IF(I1307&lt;=70000,ROUNDUP(I1307/4,0)+17500,35000)))),MAX(IF(I1307&lt;=0,0,IF(I1307&lt;=15000,I1307,IF(I1307&lt;=40000,ROUNDUP(I1307/2,0)+7500,IF(I1307&lt;=70000,ROUNDUP(I1307/4,0)+17500,35000)))),MIN(IF(H1307&lt;=0,0,IF(H1307&lt;=12000,H1307,IF(H1307&lt;=32000,ROUNDUP(H1307/2,0)+6000,IF(H1307&lt;=56000,ROUNDUP(H1307/4,0)+14000,28000))))+IF(I1307&lt;=0,0,IF(I1307&lt;=15000,I1307,IF(I1307&lt;=40000,ROUNDUP(I1307/2,0)+7500,IF(I1307&lt;=70000,ROUNDUP(I1307/4,0)+17500,35000)))),28000))))</f>
        <v/>
      </c>
      <c r="V1307" s="18">
        <f>MIN(70000,S1307+T1307+U1307)</f>
        <v/>
      </c>
      <c r="W1307" s="18">
        <f>MAX(0,ROUNDDOWN(M1307-J1307-N1307-K1307-0,-3))</f>
        <v/>
      </c>
      <c r="X1307" s="18">
        <f>MAX(0,ROUNDDOWN(M1307-J1307-N1307-K1307-R1307,-3))</f>
        <v/>
      </c>
      <c r="Y1307" s="18">
        <f>IF(W1307&lt;=0,0,ROUNDDOWN((W1307*LOOKUP(W1307,{0,1950001,3300001,6950001,9000001,18000001,40000001},{0.05,0.1,0.2,0.23,0.33,0.4,0.45})-LOOKUP(W1307,{0,1950001,3300001,6950001,9000001,18000001,40000001},{0,97500,427500,636000,1536000,2796000,4796000}))*1.021,-2))</f>
        <v/>
      </c>
      <c r="Z1307" s="18">
        <f>IF(X1307&lt;=0,0,ROUNDDOWN((X1307*LOOKUP(X1307,{0,1950001,3300001,6950001,9000001,18000001,40000001},{0.05,0.1,0.2,0.23,0.33,0.4,0.45})-LOOKUP(X1307,{0,1950001,3300001,6950001,9000001,18000001,40000001},{0,97500,427500,636000,1536000,2796000,4796000}))*1.021,-2))</f>
        <v/>
      </c>
      <c r="AA1307" s="18">
        <f>MAX(0,ROUNDDOWN(M1307-J1307-430000-L1307-0,-3))</f>
        <v/>
      </c>
      <c r="AB1307" s="18">
        <f>MAX(0,ROUNDDOWN(M1307-J1307-430000-L1307-V1307,-3))</f>
        <v/>
      </c>
      <c r="AC1307" s="18">
        <f>IF(M1307&lt;=450000,0,MAX(0,ROUNDDOWN(AA1307*0.06-MIN(50000,AA1307)*0.03,-2))+MAX(0,ROUNDDOWN(AA1307*0.04-MIN(50000,AA1307)*0.02,-2)))</f>
        <v/>
      </c>
      <c r="AD1307" s="18">
        <f>IF(M1307&lt;=450000,0,MAX(0,ROUNDDOWN(AB1307*0.06-MIN(50000,AB1307)*0.03,-2))+MAX(0,ROUNDDOWN(AB1307*0.04-MIN(50000,AB1307)*0.02,-2)))</f>
        <v/>
      </c>
      <c r="AE1307" s="18">
        <f>Y1307-Z1307</f>
        <v/>
      </c>
      <c r="AF1307" s="18">
        <f>AC1307-AD1307</f>
        <v/>
      </c>
      <c r="AG1307" s="18">
        <f>AE1307+AF1307</f>
        <v/>
      </c>
      <c r="AH1307" s="20">
        <f>IF(W1307&lt;=0,0,LOOKUP(W1307,{0,1950001,3300001,6950001,9000001,18000001,40000001},{0.05,0.1,0.2,0.23,0.33,0.4,0.45}))</f>
        <v/>
      </c>
    </row>
    <row r="1308">
      <c r="A1308" t="inlineStr">
        <is>
          <t>1万円刻み 3区分8万円ずつ</t>
        </is>
      </c>
      <c r="B1308" s="18">
        <f>'4_1万円刻み'!$A$410</f>
        <v/>
      </c>
      <c r="C1308" s="19" t="n">
        <v>2026</v>
      </c>
      <c r="D1308" t="inlineStr">
        <is>
          <t>いいえ</t>
        </is>
      </c>
      <c r="E1308" s="18" t="n">
        <v>80000</v>
      </c>
      <c r="F1308" s="18" t="n">
        <v>0</v>
      </c>
      <c r="G1308" s="18" t="n">
        <v>80000</v>
      </c>
      <c r="H1308" s="18" t="n">
        <v>80000</v>
      </c>
      <c r="I1308" s="18" t="n">
        <v>0</v>
      </c>
      <c r="J1308" s="18">
        <f>ROUND(MIN(B1308/12,650000)*12*0.0915+MIN(B1308/12,1390000)*12*(0.0504+0)+B1308*0.005,0)</f>
        <v/>
      </c>
      <c r="K1308" s="18" t="n">
        <v>0</v>
      </c>
      <c r="L1308" s="18" t="n">
        <v>0</v>
      </c>
      <c r="M1308" s="18">
        <f>ROUND(IF(C1308&gt;=2026,IF(B1308&lt;741000,0,IF(B1308&lt;2191000,B1308-740000,IF(B1308&lt;2193000,1451000,IF(B1308&lt;2196000,1453000,IF(B1308&lt;2200000,1456000,IF(B1308&lt;3600000,ROUNDDOWN(B1308/4,-3)*2.8-80000,IF(B1308&lt;6600000,ROUNDDOWN(B1308/4,-3)*3.2-440000,IF(B1308&lt;8500000,ROUNDDOWN(B1308*0.9,0)-1100000,B1308-1950000)))))))),IF(B1308&lt;651000,0,IF(B1308&lt;1900000,B1308-650000,IF(B1308&lt;3600000,ROUNDDOWN(B1308/4,-3)*2.8-80000,IF(B1308&lt;6600000,ROUNDDOWN(B1308/4,-3)*3.2-440000,IF(B1308&lt;8500000,ROUNDDOWN(B1308*0.9,0)-1100000,B1308-1950000)))))),0)</f>
        <v/>
      </c>
      <c r="N1308" s="18">
        <f>IF(M1308&gt;23500000,NA(),IF(C1308&gt;=2026,IF(M1308&lt;=4890000,1040000,IF(M1308&lt;=6550000,670000,620000)),IF(M1308&lt;=1320000,950000,IF(M1308&lt;=3360000,880000,IF(M1308&lt;=4890000,680000,IF(M1308&lt;=6550000,630000,580000))))))</f>
        <v/>
      </c>
      <c r="O1308" s="18">
        <f>IF(F1308&lt;=0,IF(AND(D1308="はい",C1308&gt;=2026,C1308&lt;=2027),IF(E1308&lt;=0,0,IF(E1308&lt;=30000,E1308,IF(E1308&lt;=60000,ROUNDUP(E1308/2,0)+15000,IF(E1308&lt;=120000,ROUNDUP(E1308/4,0)+30000,60000)))),IF(E1308&lt;=0,0,IF(E1308&lt;=20000,E1308,IF(E1308&lt;=40000,ROUNDUP(E1308/2,0)+10000,IF(E1308&lt;=80000,ROUNDUP(E1308/4,0)+20000,40000))))),IF(E1308&lt;=0,IF(F1308&lt;=0,0,IF(F1308&lt;=25000,F1308,IF(F1308&lt;=50000,ROUNDUP(F1308/2,0)+12500,IF(F1308&lt;=100000,ROUNDUP(F1308/4,0)+25000,50000)))),MAX(IF(F1308&lt;=0,0,IF(F1308&lt;=25000,F1308,IF(F1308&lt;=50000,ROUNDUP(F1308/2,0)+12500,IF(F1308&lt;=100000,ROUNDUP(F1308/4,0)+25000,50000)))),MIN(IF(AND(D1308="はい",C1308&gt;=2026,C1308&lt;=2027),IF(E1308&lt;=0,0,IF(E1308&lt;=30000,E1308,IF(E1308&lt;=60000,ROUNDUP(E1308/2,0)+15000,IF(E1308&lt;=120000,ROUNDUP(E1308/4,0)+30000,60000)))),IF(E1308&lt;=0,0,IF(E1308&lt;=20000,E1308,IF(E1308&lt;=40000,ROUNDUP(E1308/2,0)+10000,IF(E1308&lt;=80000,ROUNDUP(E1308/4,0)+20000,40000)))))+IF(F1308&lt;=0,0,IF(F1308&lt;=25000,F1308,IF(F1308&lt;=50000,ROUNDUP(F1308/2,0)+12500,IF(F1308&lt;=100000,ROUNDUP(F1308/4,0)+25000,50000)))),IF(AND(D1308="はい",C1308&gt;=2026,C1308&lt;=2027),60000,40000)))))</f>
        <v/>
      </c>
      <c r="P1308" s="18">
        <f>IF(G1308&lt;=0,0,IF(G1308&lt;=20000,G1308,IF(G1308&lt;=40000,ROUNDUP(G1308/2,0)+10000,IF(G1308&lt;=80000,ROUNDUP(G1308/4,0)+20000,40000))))</f>
        <v/>
      </c>
      <c r="Q1308" s="18">
        <f>IF(I1308&lt;=0,IF(H1308&lt;=0,0,IF(H1308&lt;=20000,H1308,IF(H1308&lt;=40000,ROUNDUP(H1308/2,0)+10000,IF(H1308&lt;=80000,ROUNDUP(H1308/4,0)+20000,40000)))),IF(H1308&lt;=0,IF(I1308&lt;=0,0,IF(I1308&lt;=25000,I1308,IF(I1308&lt;=50000,ROUNDUP(I1308/2,0)+12500,IF(I1308&lt;=100000,ROUNDUP(I1308/4,0)+25000,50000)))),MAX(IF(I1308&lt;=0,0,IF(I1308&lt;=25000,I1308,IF(I1308&lt;=50000,ROUNDUP(I1308/2,0)+12500,IF(I1308&lt;=100000,ROUNDUP(I1308/4,0)+25000,50000)))),MIN(IF(H1308&lt;=0,0,IF(H1308&lt;=20000,H1308,IF(H1308&lt;=40000,ROUNDUP(H1308/2,0)+10000,IF(H1308&lt;=80000,ROUNDUP(H1308/4,0)+20000,40000))))+IF(I1308&lt;=0,0,IF(I1308&lt;=25000,I1308,IF(I1308&lt;=50000,ROUNDUP(I1308/2,0)+12500,IF(I1308&lt;=100000,ROUNDUP(I1308/4,0)+25000,50000)))),40000))))</f>
        <v/>
      </c>
      <c r="R1308" s="18">
        <f>MIN(120000,O1308+P1308+Q1308)</f>
        <v/>
      </c>
      <c r="S1308" s="18">
        <f>IF(F1308&lt;=0,IF(E1308&lt;=0,0,IF(E1308&lt;=12000,E1308,IF(E1308&lt;=32000,ROUNDUP(E1308/2,0)+6000,IF(E1308&lt;=56000,ROUNDUP(E1308/4,0)+14000,28000)))),IF(E1308&lt;=0,IF(F1308&lt;=0,0,IF(F1308&lt;=15000,F1308,IF(F1308&lt;=40000,ROUNDUP(F1308/2,0)+7500,IF(F1308&lt;=70000,ROUNDUP(F1308/4,0)+17500,35000)))),MAX(IF(F1308&lt;=0,0,IF(F1308&lt;=15000,F1308,IF(F1308&lt;=40000,ROUNDUP(F1308/2,0)+7500,IF(F1308&lt;=70000,ROUNDUP(F1308/4,0)+17500,35000)))),MIN(IF(E1308&lt;=0,0,IF(E1308&lt;=12000,E1308,IF(E1308&lt;=32000,ROUNDUP(E1308/2,0)+6000,IF(E1308&lt;=56000,ROUNDUP(E1308/4,0)+14000,28000))))+IF(F1308&lt;=0,0,IF(F1308&lt;=15000,F1308,IF(F1308&lt;=40000,ROUNDUP(F1308/2,0)+7500,IF(F1308&lt;=70000,ROUNDUP(F1308/4,0)+17500,35000)))),28000))))</f>
        <v/>
      </c>
      <c r="T1308" s="18">
        <f>IF(G1308&lt;=0,0,IF(G1308&lt;=12000,G1308,IF(G1308&lt;=32000,ROUNDUP(G1308/2,0)+6000,IF(G1308&lt;=56000,ROUNDUP(G1308/4,0)+14000,28000))))</f>
        <v/>
      </c>
      <c r="U1308" s="18">
        <f>IF(I1308&lt;=0,IF(H1308&lt;=0,0,IF(H1308&lt;=12000,H1308,IF(H1308&lt;=32000,ROUNDUP(H1308/2,0)+6000,IF(H1308&lt;=56000,ROUNDUP(H1308/4,0)+14000,28000)))),IF(H1308&lt;=0,IF(I1308&lt;=0,0,IF(I1308&lt;=15000,I1308,IF(I1308&lt;=40000,ROUNDUP(I1308/2,0)+7500,IF(I1308&lt;=70000,ROUNDUP(I1308/4,0)+17500,35000)))),MAX(IF(I1308&lt;=0,0,IF(I1308&lt;=15000,I1308,IF(I1308&lt;=40000,ROUNDUP(I1308/2,0)+7500,IF(I1308&lt;=70000,ROUNDUP(I1308/4,0)+17500,35000)))),MIN(IF(H1308&lt;=0,0,IF(H1308&lt;=12000,H1308,IF(H1308&lt;=32000,ROUNDUP(H1308/2,0)+6000,IF(H1308&lt;=56000,ROUNDUP(H1308/4,0)+14000,28000))))+IF(I1308&lt;=0,0,IF(I1308&lt;=15000,I1308,IF(I1308&lt;=40000,ROUNDUP(I1308/2,0)+7500,IF(I1308&lt;=70000,ROUNDUP(I1308/4,0)+17500,35000)))),28000))))</f>
        <v/>
      </c>
      <c r="V1308" s="18">
        <f>MIN(70000,S1308+T1308+U1308)</f>
        <v/>
      </c>
      <c r="W1308" s="18">
        <f>MAX(0,ROUNDDOWN(M1308-J1308-N1308-K1308-0,-3))</f>
        <v/>
      </c>
      <c r="X1308" s="18">
        <f>MAX(0,ROUNDDOWN(M1308-J1308-N1308-K1308-R1308,-3))</f>
        <v/>
      </c>
      <c r="Y1308" s="18">
        <f>IF(W1308&lt;=0,0,ROUNDDOWN((W1308*LOOKUP(W1308,{0,1950001,3300001,6950001,9000001,18000001,40000001},{0.05,0.1,0.2,0.23,0.33,0.4,0.45})-LOOKUP(W1308,{0,1950001,3300001,6950001,9000001,18000001,40000001},{0,97500,427500,636000,1536000,2796000,4796000}))*1.021,-2))</f>
        <v/>
      </c>
      <c r="Z1308" s="18">
        <f>IF(X1308&lt;=0,0,ROUNDDOWN((X1308*LOOKUP(X1308,{0,1950001,3300001,6950001,9000001,18000001,40000001},{0.05,0.1,0.2,0.23,0.33,0.4,0.45})-LOOKUP(X1308,{0,1950001,3300001,6950001,9000001,18000001,40000001},{0,97500,427500,636000,1536000,2796000,4796000}))*1.021,-2))</f>
        <v/>
      </c>
      <c r="AA1308" s="18">
        <f>MAX(0,ROUNDDOWN(M1308-J1308-430000-L1308-0,-3))</f>
        <v/>
      </c>
      <c r="AB1308" s="18">
        <f>MAX(0,ROUNDDOWN(M1308-J1308-430000-L1308-V1308,-3))</f>
        <v/>
      </c>
      <c r="AC1308" s="18">
        <f>IF(M1308&lt;=450000,0,MAX(0,ROUNDDOWN(AA1308*0.06-MIN(50000,AA1308)*0.03,-2))+MAX(0,ROUNDDOWN(AA1308*0.04-MIN(50000,AA1308)*0.02,-2)))</f>
        <v/>
      </c>
      <c r="AD1308" s="18">
        <f>IF(M1308&lt;=450000,0,MAX(0,ROUNDDOWN(AB1308*0.06-MIN(50000,AB1308)*0.03,-2))+MAX(0,ROUNDDOWN(AB1308*0.04-MIN(50000,AB1308)*0.02,-2)))</f>
        <v/>
      </c>
      <c r="AE1308" s="18">
        <f>Y1308-Z1308</f>
        <v/>
      </c>
      <c r="AF1308" s="18">
        <f>AC1308-AD1308</f>
        <v/>
      </c>
      <c r="AG1308" s="18">
        <f>AE1308+AF1308</f>
        <v/>
      </c>
      <c r="AH1308" s="20">
        <f>IF(W1308&lt;=0,0,LOOKUP(W1308,{0,1950001,3300001,6950001,9000001,18000001,40000001},{0.05,0.1,0.2,0.23,0.33,0.4,0.45}))</f>
        <v/>
      </c>
    </row>
    <row r="1309">
      <c r="A1309" t="inlineStr">
        <is>
          <t>1万円刻み 一般8万円</t>
        </is>
      </c>
      <c r="B1309" s="18">
        <f>'4_1万円刻み'!$A$410</f>
        <v/>
      </c>
      <c r="C1309" s="19" t="n">
        <v>2026</v>
      </c>
      <c r="D1309" t="inlineStr">
        <is>
          <t>いいえ</t>
        </is>
      </c>
      <c r="E1309" s="18" t="n">
        <v>80000</v>
      </c>
      <c r="F1309" s="18" t="n">
        <v>0</v>
      </c>
      <c r="G1309" s="18" t="n">
        <v>0</v>
      </c>
      <c r="H1309" s="18" t="n">
        <v>0</v>
      </c>
      <c r="I1309" s="18" t="n">
        <v>0</v>
      </c>
      <c r="J1309" s="18">
        <f>ROUND(MIN(B1309/12,650000)*12*0.0915+MIN(B1309/12,1390000)*12*(0.0504+0)+B1309*0.005,0)</f>
        <v/>
      </c>
      <c r="K1309" s="18" t="n">
        <v>0</v>
      </c>
      <c r="L1309" s="18" t="n">
        <v>0</v>
      </c>
      <c r="M1309" s="18">
        <f>ROUND(IF(C1309&gt;=2026,IF(B1309&lt;741000,0,IF(B1309&lt;2191000,B1309-740000,IF(B1309&lt;2193000,1451000,IF(B1309&lt;2196000,1453000,IF(B1309&lt;2200000,1456000,IF(B1309&lt;3600000,ROUNDDOWN(B1309/4,-3)*2.8-80000,IF(B1309&lt;6600000,ROUNDDOWN(B1309/4,-3)*3.2-440000,IF(B1309&lt;8500000,ROUNDDOWN(B1309*0.9,0)-1100000,B1309-1950000)))))))),IF(B1309&lt;651000,0,IF(B1309&lt;1900000,B1309-650000,IF(B1309&lt;3600000,ROUNDDOWN(B1309/4,-3)*2.8-80000,IF(B1309&lt;6600000,ROUNDDOWN(B1309/4,-3)*3.2-440000,IF(B1309&lt;8500000,ROUNDDOWN(B1309*0.9,0)-1100000,B1309-1950000)))))),0)</f>
        <v/>
      </c>
      <c r="N1309" s="18">
        <f>IF(M1309&gt;23500000,NA(),IF(C1309&gt;=2026,IF(M1309&lt;=4890000,1040000,IF(M1309&lt;=6550000,670000,620000)),IF(M1309&lt;=1320000,950000,IF(M1309&lt;=3360000,880000,IF(M1309&lt;=4890000,680000,IF(M1309&lt;=6550000,630000,580000))))))</f>
        <v/>
      </c>
      <c r="O1309" s="18">
        <f>IF(F1309&lt;=0,IF(AND(D1309="はい",C1309&gt;=2026,C1309&lt;=2027),IF(E1309&lt;=0,0,IF(E1309&lt;=30000,E1309,IF(E1309&lt;=60000,ROUNDUP(E1309/2,0)+15000,IF(E1309&lt;=120000,ROUNDUP(E1309/4,0)+30000,60000)))),IF(E1309&lt;=0,0,IF(E1309&lt;=20000,E1309,IF(E1309&lt;=40000,ROUNDUP(E1309/2,0)+10000,IF(E1309&lt;=80000,ROUNDUP(E1309/4,0)+20000,40000))))),IF(E1309&lt;=0,IF(F1309&lt;=0,0,IF(F1309&lt;=25000,F1309,IF(F1309&lt;=50000,ROUNDUP(F1309/2,0)+12500,IF(F1309&lt;=100000,ROUNDUP(F1309/4,0)+25000,50000)))),MAX(IF(F1309&lt;=0,0,IF(F1309&lt;=25000,F1309,IF(F1309&lt;=50000,ROUNDUP(F1309/2,0)+12500,IF(F1309&lt;=100000,ROUNDUP(F1309/4,0)+25000,50000)))),MIN(IF(AND(D1309="はい",C1309&gt;=2026,C1309&lt;=2027),IF(E1309&lt;=0,0,IF(E1309&lt;=30000,E1309,IF(E1309&lt;=60000,ROUNDUP(E1309/2,0)+15000,IF(E1309&lt;=120000,ROUNDUP(E1309/4,0)+30000,60000)))),IF(E1309&lt;=0,0,IF(E1309&lt;=20000,E1309,IF(E1309&lt;=40000,ROUNDUP(E1309/2,0)+10000,IF(E1309&lt;=80000,ROUNDUP(E1309/4,0)+20000,40000)))))+IF(F1309&lt;=0,0,IF(F1309&lt;=25000,F1309,IF(F1309&lt;=50000,ROUNDUP(F1309/2,0)+12500,IF(F1309&lt;=100000,ROUNDUP(F1309/4,0)+25000,50000)))),IF(AND(D1309="はい",C1309&gt;=2026,C1309&lt;=2027),60000,40000)))))</f>
        <v/>
      </c>
      <c r="P1309" s="18">
        <f>IF(G1309&lt;=0,0,IF(G1309&lt;=20000,G1309,IF(G1309&lt;=40000,ROUNDUP(G1309/2,0)+10000,IF(G1309&lt;=80000,ROUNDUP(G1309/4,0)+20000,40000))))</f>
        <v/>
      </c>
      <c r="Q1309" s="18">
        <f>IF(I1309&lt;=0,IF(H1309&lt;=0,0,IF(H1309&lt;=20000,H1309,IF(H1309&lt;=40000,ROUNDUP(H1309/2,0)+10000,IF(H1309&lt;=80000,ROUNDUP(H1309/4,0)+20000,40000)))),IF(H1309&lt;=0,IF(I1309&lt;=0,0,IF(I1309&lt;=25000,I1309,IF(I1309&lt;=50000,ROUNDUP(I1309/2,0)+12500,IF(I1309&lt;=100000,ROUNDUP(I1309/4,0)+25000,50000)))),MAX(IF(I1309&lt;=0,0,IF(I1309&lt;=25000,I1309,IF(I1309&lt;=50000,ROUNDUP(I1309/2,0)+12500,IF(I1309&lt;=100000,ROUNDUP(I1309/4,0)+25000,50000)))),MIN(IF(H1309&lt;=0,0,IF(H1309&lt;=20000,H1309,IF(H1309&lt;=40000,ROUNDUP(H1309/2,0)+10000,IF(H1309&lt;=80000,ROUNDUP(H1309/4,0)+20000,40000))))+IF(I1309&lt;=0,0,IF(I1309&lt;=25000,I1309,IF(I1309&lt;=50000,ROUNDUP(I1309/2,0)+12500,IF(I1309&lt;=100000,ROUNDUP(I1309/4,0)+25000,50000)))),40000))))</f>
        <v/>
      </c>
      <c r="R1309" s="18">
        <f>MIN(120000,O1309+P1309+Q1309)</f>
        <v/>
      </c>
      <c r="S1309" s="18">
        <f>IF(F1309&lt;=0,IF(E1309&lt;=0,0,IF(E1309&lt;=12000,E1309,IF(E1309&lt;=32000,ROUNDUP(E1309/2,0)+6000,IF(E1309&lt;=56000,ROUNDUP(E1309/4,0)+14000,28000)))),IF(E1309&lt;=0,IF(F1309&lt;=0,0,IF(F1309&lt;=15000,F1309,IF(F1309&lt;=40000,ROUNDUP(F1309/2,0)+7500,IF(F1309&lt;=70000,ROUNDUP(F1309/4,0)+17500,35000)))),MAX(IF(F1309&lt;=0,0,IF(F1309&lt;=15000,F1309,IF(F1309&lt;=40000,ROUNDUP(F1309/2,0)+7500,IF(F1309&lt;=70000,ROUNDUP(F1309/4,0)+17500,35000)))),MIN(IF(E1309&lt;=0,0,IF(E1309&lt;=12000,E1309,IF(E1309&lt;=32000,ROUNDUP(E1309/2,0)+6000,IF(E1309&lt;=56000,ROUNDUP(E1309/4,0)+14000,28000))))+IF(F1309&lt;=0,0,IF(F1309&lt;=15000,F1309,IF(F1309&lt;=40000,ROUNDUP(F1309/2,0)+7500,IF(F1309&lt;=70000,ROUNDUP(F1309/4,0)+17500,35000)))),28000))))</f>
        <v/>
      </c>
      <c r="T1309" s="18">
        <f>IF(G1309&lt;=0,0,IF(G1309&lt;=12000,G1309,IF(G1309&lt;=32000,ROUNDUP(G1309/2,0)+6000,IF(G1309&lt;=56000,ROUNDUP(G1309/4,0)+14000,28000))))</f>
        <v/>
      </c>
      <c r="U1309" s="18">
        <f>IF(I1309&lt;=0,IF(H1309&lt;=0,0,IF(H1309&lt;=12000,H1309,IF(H1309&lt;=32000,ROUNDUP(H1309/2,0)+6000,IF(H1309&lt;=56000,ROUNDUP(H1309/4,0)+14000,28000)))),IF(H1309&lt;=0,IF(I1309&lt;=0,0,IF(I1309&lt;=15000,I1309,IF(I1309&lt;=40000,ROUNDUP(I1309/2,0)+7500,IF(I1309&lt;=70000,ROUNDUP(I1309/4,0)+17500,35000)))),MAX(IF(I1309&lt;=0,0,IF(I1309&lt;=15000,I1309,IF(I1309&lt;=40000,ROUNDUP(I1309/2,0)+7500,IF(I1309&lt;=70000,ROUNDUP(I1309/4,0)+17500,35000)))),MIN(IF(H1309&lt;=0,0,IF(H1309&lt;=12000,H1309,IF(H1309&lt;=32000,ROUNDUP(H1309/2,0)+6000,IF(H1309&lt;=56000,ROUNDUP(H1309/4,0)+14000,28000))))+IF(I1309&lt;=0,0,IF(I1309&lt;=15000,I1309,IF(I1309&lt;=40000,ROUNDUP(I1309/2,0)+7500,IF(I1309&lt;=70000,ROUNDUP(I1309/4,0)+17500,35000)))),28000))))</f>
        <v/>
      </c>
      <c r="V1309" s="18">
        <f>MIN(70000,S1309+T1309+U1309)</f>
        <v/>
      </c>
      <c r="W1309" s="18">
        <f>MAX(0,ROUNDDOWN(M1309-J1309-N1309-K1309-0,-3))</f>
        <v/>
      </c>
      <c r="X1309" s="18">
        <f>MAX(0,ROUNDDOWN(M1309-J1309-N1309-K1309-R1309,-3))</f>
        <v/>
      </c>
      <c r="Y1309" s="18">
        <f>IF(W1309&lt;=0,0,ROUNDDOWN((W1309*LOOKUP(W1309,{0,1950001,3300001,6950001,9000001,18000001,40000001},{0.05,0.1,0.2,0.23,0.33,0.4,0.45})-LOOKUP(W1309,{0,1950001,3300001,6950001,9000001,18000001,40000001},{0,97500,427500,636000,1536000,2796000,4796000}))*1.021,-2))</f>
        <v/>
      </c>
      <c r="Z1309" s="18">
        <f>IF(X1309&lt;=0,0,ROUNDDOWN((X1309*LOOKUP(X1309,{0,1950001,3300001,6950001,9000001,18000001,40000001},{0.05,0.1,0.2,0.23,0.33,0.4,0.45})-LOOKUP(X1309,{0,1950001,3300001,6950001,9000001,18000001,40000001},{0,97500,427500,636000,1536000,2796000,4796000}))*1.021,-2))</f>
        <v/>
      </c>
      <c r="AA1309" s="18">
        <f>MAX(0,ROUNDDOWN(M1309-J1309-430000-L1309-0,-3))</f>
        <v/>
      </c>
      <c r="AB1309" s="18">
        <f>MAX(0,ROUNDDOWN(M1309-J1309-430000-L1309-V1309,-3))</f>
        <v/>
      </c>
      <c r="AC1309" s="18">
        <f>IF(M1309&lt;=450000,0,MAX(0,ROUNDDOWN(AA1309*0.06-MIN(50000,AA1309)*0.03,-2))+MAX(0,ROUNDDOWN(AA1309*0.04-MIN(50000,AA1309)*0.02,-2)))</f>
        <v/>
      </c>
      <c r="AD1309" s="18">
        <f>IF(M1309&lt;=450000,0,MAX(0,ROUNDDOWN(AB1309*0.06-MIN(50000,AB1309)*0.03,-2))+MAX(0,ROUNDDOWN(AB1309*0.04-MIN(50000,AB1309)*0.02,-2)))</f>
        <v/>
      </c>
      <c r="AE1309" s="18">
        <f>Y1309-Z1309</f>
        <v/>
      </c>
      <c r="AF1309" s="18">
        <f>AC1309-AD1309</f>
        <v/>
      </c>
      <c r="AG1309" s="18">
        <f>AE1309+AF1309</f>
        <v/>
      </c>
      <c r="AH1309" s="20">
        <f>IF(W1309&lt;=0,0,LOOKUP(W1309,{0,1950001,3300001,6950001,9000001,18000001,40000001},{0.05,0.1,0.2,0.23,0.33,0.4,0.45}))</f>
        <v/>
      </c>
    </row>
    <row r="1310">
      <c r="A1310" t="inlineStr">
        <is>
          <t>1万円刻み 特例あり一般12万円</t>
        </is>
      </c>
      <c r="B1310" s="18">
        <f>'4_1万円刻み'!$A$410</f>
        <v/>
      </c>
      <c r="C1310" s="19" t="n">
        <v>2026</v>
      </c>
      <c r="D1310" t="inlineStr">
        <is>
          <t>はい</t>
        </is>
      </c>
      <c r="E1310" s="18" t="n">
        <v>120000</v>
      </c>
      <c r="F1310" s="18" t="n">
        <v>0</v>
      </c>
      <c r="G1310" s="18" t="n">
        <v>0</v>
      </c>
      <c r="H1310" s="18" t="n">
        <v>0</v>
      </c>
      <c r="I1310" s="18" t="n">
        <v>0</v>
      </c>
      <c r="J1310" s="18">
        <f>ROUND(MIN(B1310/12,650000)*12*0.0915+MIN(B1310/12,1390000)*12*(0.0504+0)+B1310*0.005,0)</f>
        <v/>
      </c>
      <c r="K1310" s="18" t="n">
        <v>0</v>
      </c>
      <c r="L1310" s="18" t="n">
        <v>0</v>
      </c>
      <c r="M1310" s="18">
        <f>ROUND(IF(C1310&gt;=2026,IF(B1310&lt;741000,0,IF(B1310&lt;2191000,B1310-740000,IF(B1310&lt;2193000,1451000,IF(B1310&lt;2196000,1453000,IF(B1310&lt;2200000,1456000,IF(B1310&lt;3600000,ROUNDDOWN(B1310/4,-3)*2.8-80000,IF(B1310&lt;6600000,ROUNDDOWN(B1310/4,-3)*3.2-440000,IF(B1310&lt;8500000,ROUNDDOWN(B1310*0.9,0)-1100000,B1310-1950000)))))))),IF(B1310&lt;651000,0,IF(B1310&lt;1900000,B1310-650000,IF(B1310&lt;3600000,ROUNDDOWN(B1310/4,-3)*2.8-80000,IF(B1310&lt;6600000,ROUNDDOWN(B1310/4,-3)*3.2-440000,IF(B1310&lt;8500000,ROUNDDOWN(B1310*0.9,0)-1100000,B1310-1950000)))))),0)</f>
        <v/>
      </c>
      <c r="N1310" s="18">
        <f>IF(M1310&gt;23500000,NA(),IF(C1310&gt;=2026,IF(M1310&lt;=4890000,1040000,IF(M1310&lt;=6550000,670000,620000)),IF(M1310&lt;=1320000,950000,IF(M1310&lt;=3360000,880000,IF(M1310&lt;=4890000,680000,IF(M1310&lt;=6550000,630000,580000))))))</f>
        <v/>
      </c>
      <c r="O1310" s="18">
        <f>IF(F1310&lt;=0,IF(AND(D1310="はい",C1310&gt;=2026,C1310&lt;=2027),IF(E1310&lt;=0,0,IF(E1310&lt;=30000,E1310,IF(E1310&lt;=60000,ROUNDUP(E1310/2,0)+15000,IF(E1310&lt;=120000,ROUNDUP(E1310/4,0)+30000,60000)))),IF(E1310&lt;=0,0,IF(E1310&lt;=20000,E1310,IF(E1310&lt;=40000,ROUNDUP(E1310/2,0)+10000,IF(E1310&lt;=80000,ROUNDUP(E1310/4,0)+20000,40000))))),IF(E1310&lt;=0,IF(F1310&lt;=0,0,IF(F1310&lt;=25000,F1310,IF(F1310&lt;=50000,ROUNDUP(F1310/2,0)+12500,IF(F1310&lt;=100000,ROUNDUP(F1310/4,0)+25000,50000)))),MAX(IF(F1310&lt;=0,0,IF(F1310&lt;=25000,F1310,IF(F1310&lt;=50000,ROUNDUP(F1310/2,0)+12500,IF(F1310&lt;=100000,ROUNDUP(F1310/4,0)+25000,50000)))),MIN(IF(AND(D1310="はい",C1310&gt;=2026,C1310&lt;=2027),IF(E1310&lt;=0,0,IF(E1310&lt;=30000,E1310,IF(E1310&lt;=60000,ROUNDUP(E1310/2,0)+15000,IF(E1310&lt;=120000,ROUNDUP(E1310/4,0)+30000,60000)))),IF(E1310&lt;=0,0,IF(E1310&lt;=20000,E1310,IF(E1310&lt;=40000,ROUNDUP(E1310/2,0)+10000,IF(E1310&lt;=80000,ROUNDUP(E1310/4,0)+20000,40000)))))+IF(F1310&lt;=0,0,IF(F1310&lt;=25000,F1310,IF(F1310&lt;=50000,ROUNDUP(F1310/2,0)+12500,IF(F1310&lt;=100000,ROUNDUP(F1310/4,0)+25000,50000)))),IF(AND(D1310="はい",C1310&gt;=2026,C1310&lt;=2027),60000,40000)))))</f>
        <v/>
      </c>
      <c r="P1310" s="18">
        <f>IF(G1310&lt;=0,0,IF(G1310&lt;=20000,G1310,IF(G1310&lt;=40000,ROUNDUP(G1310/2,0)+10000,IF(G1310&lt;=80000,ROUNDUP(G1310/4,0)+20000,40000))))</f>
        <v/>
      </c>
      <c r="Q1310" s="18">
        <f>IF(I1310&lt;=0,IF(H1310&lt;=0,0,IF(H1310&lt;=20000,H1310,IF(H1310&lt;=40000,ROUNDUP(H1310/2,0)+10000,IF(H1310&lt;=80000,ROUNDUP(H1310/4,0)+20000,40000)))),IF(H1310&lt;=0,IF(I1310&lt;=0,0,IF(I1310&lt;=25000,I1310,IF(I1310&lt;=50000,ROUNDUP(I1310/2,0)+12500,IF(I1310&lt;=100000,ROUNDUP(I1310/4,0)+25000,50000)))),MAX(IF(I1310&lt;=0,0,IF(I1310&lt;=25000,I1310,IF(I1310&lt;=50000,ROUNDUP(I1310/2,0)+12500,IF(I1310&lt;=100000,ROUNDUP(I1310/4,0)+25000,50000)))),MIN(IF(H1310&lt;=0,0,IF(H1310&lt;=20000,H1310,IF(H1310&lt;=40000,ROUNDUP(H1310/2,0)+10000,IF(H1310&lt;=80000,ROUNDUP(H1310/4,0)+20000,40000))))+IF(I1310&lt;=0,0,IF(I1310&lt;=25000,I1310,IF(I1310&lt;=50000,ROUNDUP(I1310/2,0)+12500,IF(I1310&lt;=100000,ROUNDUP(I1310/4,0)+25000,50000)))),40000))))</f>
        <v/>
      </c>
      <c r="R1310" s="18">
        <f>MIN(120000,O1310+P1310+Q1310)</f>
        <v/>
      </c>
      <c r="S1310" s="18">
        <f>IF(F1310&lt;=0,IF(E1310&lt;=0,0,IF(E1310&lt;=12000,E1310,IF(E1310&lt;=32000,ROUNDUP(E1310/2,0)+6000,IF(E1310&lt;=56000,ROUNDUP(E1310/4,0)+14000,28000)))),IF(E1310&lt;=0,IF(F1310&lt;=0,0,IF(F1310&lt;=15000,F1310,IF(F1310&lt;=40000,ROUNDUP(F1310/2,0)+7500,IF(F1310&lt;=70000,ROUNDUP(F1310/4,0)+17500,35000)))),MAX(IF(F1310&lt;=0,0,IF(F1310&lt;=15000,F1310,IF(F1310&lt;=40000,ROUNDUP(F1310/2,0)+7500,IF(F1310&lt;=70000,ROUNDUP(F1310/4,0)+17500,35000)))),MIN(IF(E1310&lt;=0,0,IF(E1310&lt;=12000,E1310,IF(E1310&lt;=32000,ROUNDUP(E1310/2,0)+6000,IF(E1310&lt;=56000,ROUNDUP(E1310/4,0)+14000,28000))))+IF(F1310&lt;=0,0,IF(F1310&lt;=15000,F1310,IF(F1310&lt;=40000,ROUNDUP(F1310/2,0)+7500,IF(F1310&lt;=70000,ROUNDUP(F1310/4,0)+17500,35000)))),28000))))</f>
        <v/>
      </c>
      <c r="T1310" s="18">
        <f>IF(G1310&lt;=0,0,IF(G1310&lt;=12000,G1310,IF(G1310&lt;=32000,ROUNDUP(G1310/2,0)+6000,IF(G1310&lt;=56000,ROUNDUP(G1310/4,0)+14000,28000))))</f>
        <v/>
      </c>
      <c r="U1310" s="18">
        <f>IF(I1310&lt;=0,IF(H1310&lt;=0,0,IF(H1310&lt;=12000,H1310,IF(H1310&lt;=32000,ROUNDUP(H1310/2,0)+6000,IF(H1310&lt;=56000,ROUNDUP(H1310/4,0)+14000,28000)))),IF(H1310&lt;=0,IF(I1310&lt;=0,0,IF(I1310&lt;=15000,I1310,IF(I1310&lt;=40000,ROUNDUP(I1310/2,0)+7500,IF(I1310&lt;=70000,ROUNDUP(I1310/4,0)+17500,35000)))),MAX(IF(I1310&lt;=0,0,IF(I1310&lt;=15000,I1310,IF(I1310&lt;=40000,ROUNDUP(I1310/2,0)+7500,IF(I1310&lt;=70000,ROUNDUP(I1310/4,0)+17500,35000)))),MIN(IF(H1310&lt;=0,0,IF(H1310&lt;=12000,H1310,IF(H1310&lt;=32000,ROUNDUP(H1310/2,0)+6000,IF(H1310&lt;=56000,ROUNDUP(H1310/4,0)+14000,28000))))+IF(I1310&lt;=0,0,IF(I1310&lt;=15000,I1310,IF(I1310&lt;=40000,ROUNDUP(I1310/2,0)+7500,IF(I1310&lt;=70000,ROUNDUP(I1310/4,0)+17500,35000)))),28000))))</f>
        <v/>
      </c>
      <c r="V1310" s="18">
        <f>MIN(70000,S1310+T1310+U1310)</f>
        <v/>
      </c>
      <c r="W1310" s="18">
        <f>MAX(0,ROUNDDOWN(M1310-J1310-N1310-K1310-0,-3))</f>
        <v/>
      </c>
      <c r="X1310" s="18">
        <f>MAX(0,ROUNDDOWN(M1310-J1310-N1310-K1310-R1310,-3))</f>
        <v/>
      </c>
      <c r="Y1310" s="18">
        <f>IF(W1310&lt;=0,0,ROUNDDOWN((W1310*LOOKUP(W1310,{0,1950001,3300001,6950001,9000001,18000001,40000001},{0.05,0.1,0.2,0.23,0.33,0.4,0.45})-LOOKUP(W1310,{0,1950001,3300001,6950001,9000001,18000001,40000001},{0,97500,427500,636000,1536000,2796000,4796000}))*1.021,-2))</f>
        <v/>
      </c>
      <c r="Z1310" s="18">
        <f>IF(X1310&lt;=0,0,ROUNDDOWN((X1310*LOOKUP(X1310,{0,1950001,3300001,6950001,9000001,18000001,40000001},{0.05,0.1,0.2,0.23,0.33,0.4,0.45})-LOOKUP(X1310,{0,1950001,3300001,6950001,9000001,18000001,40000001},{0,97500,427500,636000,1536000,2796000,4796000}))*1.021,-2))</f>
        <v/>
      </c>
      <c r="AA1310" s="18">
        <f>MAX(0,ROUNDDOWN(M1310-J1310-430000-L1310-0,-3))</f>
        <v/>
      </c>
      <c r="AB1310" s="18">
        <f>MAX(0,ROUNDDOWN(M1310-J1310-430000-L1310-V1310,-3))</f>
        <v/>
      </c>
      <c r="AC1310" s="18">
        <f>IF(M1310&lt;=450000,0,MAX(0,ROUNDDOWN(AA1310*0.06-MIN(50000,AA1310)*0.03,-2))+MAX(0,ROUNDDOWN(AA1310*0.04-MIN(50000,AA1310)*0.02,-2)))</f>
        <v/>
      </c>
      <c r="AD1310" s="18">
        <f>IF(M1310&lt;=450000,0,MAX(0,ROUNDDOWN(AB1310*0.06-MIN(50000,AB1310)*0.03,-2))+MAX(0,ROUNDDOWN(AB1310*0.04-MIN(50000,AB1310)*0.02,-2)))</f>
        <v/>
      </c>
      <c r="AE1310" s="18">
        <f>Y1310-Z1310</f>
        <v/>
      </c>
      <c r="AF1310" s="18">
        <f>AC1310-AD1310</f>
        <v/>
      </c>
      <c r="AG1310" s="18">
        <f>AE1310+AF1310</f>
        <v/>
      </c>
      <c r="AH1310" s="20">
        <f>IF(W1310&lt;=0,0,LOOKUP(W1310,{0,1950001,3300001,6950001,9000001,18000001,40000001},{0.05,0.1,0.2,0.23,0.33,0.4,0.45}))</f>
        <v/>
      </c>
    </row>
    <row r="1311">
      <c r="A1311" t="inlineStr">
        <is>
          <t>1万円刻み 3区分8万円ずつ</t>
        </is>
      </c>
      <c r="B1311" s="18">
        <f>'4_1万円刻み'!$A$411</f>
        <v/>
      </c>
      <c r="C1311" s="19" t="n">
        <v>2026</v>
      </c>
      <c r="D1311" t="inlineStr">
        <is>
          <t>いいえ</t>
        </is>
      </c>
      <c r="E1311" s="18" t="n">
        <v>80000</v>
      </c>
      <c r="F1311" s="18" t="n">
        <v>0</v>
      </c>
      <c r="G1311" s="18" t="n">
        <v>80000</v>
      </c>
      <c r="H1311" s="18" t="n">
        <v>80000</v>
      </c>
      <c r="I1311" s="18" t="n">
        <v>0</v>
      </c>
      <c r="J1311" s="18">
        <f>ROUND(MIN(B1311/12,650000)*12*0.0915+MIN(B1311/12,1390000)*12*(0.0504+0)+B1311*0.005,0)</f>
        <v/>
      </c>
      <c r="K1311" s="18" t="n">
        <v>0</v>
      </c>
      <c r="L1311" s="18" t="n">
        <v>0</v>
      </c>
      <c r="M1311" s="18">
        <f>ROUND(IF(C1311&gt;=2026,IF(B1311&lt;741000,0,IF(B1311&lt;2191000,B1311-740000,IF(B1311&lt;2193000,1451000,IF(B1311&lt;2196000,1453000,IF(B1311&lt;2200000,1456000,IF(B1311&lt;3600000,ROUNDDOWN(B1311/4,-3)*2.8-80000,IF(B1311&lt;6600000,ROUNDDOWN(B1311/4,-3)*3.2-440000,IF(B1311&lt;8500000,ROUNDDOWN(B1311*0.9,0)-1100000,B1311-1950000)))))))),IF(B1311&lt;651000,0,IF(B1311&lt;1900000,B1311-650000,IF(B1311&lt;3600000,ROUNDDOWN(B1311/4,-3)*2.8-80000,IF(B1311&lt;6600000,ROUNDDOWN(B1311/4,-3)*3.2-440000,IF(B1311&lt;8500000,ROUNDDOWN(B1311*0.9,0)-1100000,B1311-1950000)))))),0)</f>
        <v/>
      </c>
      <c r="N1311" s="18">
        <f>IF(M1311&gt;23500000,NA(),IF(C1311&gt;=2026,IF(M1311&lt;=4890000,1040000,IF(M1311&lt;=6550000,670000,620000)),IF(M1311&lt;=1320000,950000,IF(M1311&lt;=3360000,880000,IF(M1311&lt;=4890000,680000,IF(M1311&lt;=6550000,630000,580000))))))</f>
        <v/>
      </c>
      <c r="O1311" s="18">
        <f>IF(F1311&lt;=0,IF(AND(D1311="はい",C1311&gt;=2026,C1311&lt;=2027),IF(E1311&lt;=0,0,IF(E1311&lt;=30000,E1311,IF(E1311&lt;=60000,ROUNDUP(E1311/2,0)+15000,IF(E1311&lt;=120000,ROUNDUP(E1311/4,0)+30000,60000)))),IF(E1311&lt;=0,0,IF(E1311&lt;=20000,E1311,IF(E1311&lt;=40000,ROUNDUP(E1311/2,0)+10000,IF(E1311&lt;=80000,ROUNDUP(E1311/4,0)+20000,40000))))),IF(E1311&lt;=0,IF(F1311&lt;=0,0,IF(F1311&lt;=25000,F1311,IF(F1311&lt;=50000,ROUNDUP(F1311/2,0)+12500,IF(F1311&lt;=100000,ROUNDUP(F1311/4,0)+25000,50000)))),MAX(IF(F1311&lt;=0,0,IF(F1311&lt;=25000,F1311,IF(F1311&lt;=50000,ROUNDUP(F1311/2,0)+12500,IF(F1311&lt;=100000,ROUNDUP(F1311/4,0)+25000,50000)))),MIN(IF(AND(D1311="はい",C1311&gt;=2026,C1311&lt;=2027),IF(E1311&lt;=0,0,IF(E1311&lt;=30000,E1311,IF(E1311&lt;=60000,ROUNDUP(E1311/2,0)+15000,IF(E1311&lt;=120000,ROUNDUP(E1311/4,0)+30000,60000)))),IF(E1311&lt;=0,0,IF(E1311&lt;=20000,E1311,IF(E1311&lt;=40000,ROUNDUP(E1311/2,0)+10000,IF(E1311&lt;=80000,ROUNDUP(E1311/4,0)+20000,40000)))))+IF(F1311&lt;=0,0,IF(F1311&lt;=25000,F1311,IF(F1311&lt;=50000,ROUNDUP(F1311/2,0)+12500,IF(F1311&lt;=100000,ROUNDUP(F1311/4,0)+25000,50000)))),IF(AND(D1311="はい",C1311&gt;=2026,C1311&lt;=2027),60000,40000)))))</f>
        <v/>
      </c>
      <c r="P1311" s="18">
        <f>IF(G1311&lt;=0,0,IF(G1311&lt;=20000,G1311,IF(G1311&lt;=40000,ROUNDUP(G1311/2,0)+10000,IF(G1311&lt;=80000,ROUNDUP(G1311/4,0)+20000,40000))))</f>
        <v/>
      </c>
      <c r="Q1311" s="18">
        <f>IF(I1311&lt;=0,IF(H1311&lt;=0,0,IF(H1311&lt;=20000,H1311,IF(H1311&lt;=40000,ROUNDUP(H1311/2,0)+10000,IF(H1311&lt;=80000,ROUNDUP(H1311/4,0)+20000,40000)))),IF(H1311&lt;=0,IF(I1311&lt;=0,0,IF(I1311&lt;=25000,I1311,IF(I1311&lt;=50000,ROUNDUP(I1311/2,0)+12500,IF(I1311&lt;=100000,ROUNDUP(I1311/4,0)+25000,50000)))),MAX(IF(I1311&lt;=0,0,IF(I1311&lt;=25000,I1311,IF(I1311&lt;=50000,ROUNDUP(I1311/2,0)+12500,IF(I1311&lt;=100000,ROUNDUP(I1311/4,0)+25000,50000)))),MIN(IF(H1311&lt;=0,0,IF(H1311&lt;=20000,H1311,IF(H1311&lt;=40000,ROUNDUP(H1311/2,0)+10000,IF(H1311&lt;=80000,ROUNDUP(H1311/4,0)+20000,40000))))+IF(I1311&lt;=0,0,IF(I1311&lt;=25000,I1311,IF(I1311&lt;=50000,ROUNDUP(I1311/2,0)+12500,IF(I1311&lt;=100000,ROUNDUP(I1311/4,0)+25000,50000)))),40000))))</f>
        <v/>
      </c>
      <c r="R1311" s="18">
        <f>MIN(120000,O1311+P1311+Q1311)</f>
        <v/>
      </c>
      <c r="S1311" s="18">
        <f>IF(F1311&lt;=0,IF(E1311&lt;=0,0,IF(E1311&lt;=12000,E1311,IF(E1311&lt;=32000,ROUNDUP(E1311/2,0)+6000,IF(E1311&lt;=56000,ROUNDUP(E1311/4,0)+14000,28000)))),IF(E1311&lt;=0,IF(F1311&lt;=0,0,IF(F1311&lt;=15000,F1311,IF(F1311&lt;=40000,ROUNDUP(F1311/2,0)+7500,IF(F1311&lt;=70000,ROUNDUP(F1311/4,0)+17500,35000)))),MAX(IF(F1311&lt;=0,0,IF(F1311&lt;=15000,F1311,IF(F1311&lt;=40000,ROUNDUP(F1311/2,0)+7500,IF(F1311&lt;=70000,ROUNDUP(F1311/4,0)+17500,35000)))),MIN(IF(E1311&lt;=0,0,IF(E1311&lt;=12000,E1311,IF(E1311&lt;=32000,ROUNDUP(E1311/2,0)+6000,IF(E1311&lt;=56000,ROUNDUP(E1311/4,0)+14000,28000))))+IF(F1311&lt;=0,0,IF(F1311&lt;=15000,F1311,IF(F1311&lt;=40000,ROUNDUP(F1311/2,0)+7500,IF(F1311&lt;=70000,ROUNDUP(F1311/4,0)+17500,35000)))),28000))))</f>
        <v/>
      </c>
      <c r="T1311" s="18">
        <f>IF(G1311&lt;=0,0,IF(G1311&lt;=12000,G1311,IF(G1311&lt;=32000,ROUNDUP(G1311/2,0)+6000,IF(G1311&lt;=56000,ROUNDUP(G1311/4,0)+14000,28000))))</f>
        <v/>
      </c>
      <c r="U1311" s="18">
        <f>IF(I1311&lt;=0,IF(H1311&lt;=0,0,IF(H1311&lt;=12000,H1311,IF(H1311&lt;=32000,ROUNDUP(H1311/2,0)+6000,IF(H1311&lt;=56000,ROUNDUP(H1311/4,0)+14000,28000)))),IF(H1311&lt;=0,IF(I1311&lt;=0,0,IF(I1311&lt;=15000,I1311,IF(I1311&lt;=40000,ROUNDUP(I1311/2,0)+7500,IF(I1311&lt;=70000,ROUNDUP(I1311/4,0)+17500,35000)))),MAX(IF(I1311&lt;=0,0,IF(I1311&lt;=15000,I1311,IF(I1311&lt;=40000,ROUNDUP(I1311/2,0)+7500,IF(I1311&lt;=70000,ROUNDUP(I1311/4,0)+17500,35000)))),MIN(IF(H1311&lt;=0,0,IF(H1311&lt;=12000,H1311,IF(H1311&lt;=32000,ROUNDUP(H1311/2,0)+6000,IF(H1311&lt;=56000,ROUNDUP(H1311/4,0)+14000,28000))))+IF(I1311&lt;=0,0,IF(I1311&lt;=15000,I1311,IF(I1311&lt;=40000,ROUNDUP(I1311/2,0)+7500,IF(I1311&lt;=70000,ROUNDUP(I1311/4,0)+17500,35000)))),28000))))</f>
        <v/>
      </c>
      <c r="V1311" s="18">
        <f>MIN(70000,S1311+T1311+U1311)</f>
        <v/>
      </c>
      <c r="W1311" s="18">
        <f>MAX(0,ROUNDDOWN(M1311-J1311-N1311-K1311-0,-3))</f>
        <v/>
      </c>
      <c r="X1311" s="18">
        <f>MAX(0,ROUNDDOWN(M1311-J1311-N1311-K1311-R1311,-3))</f>
        <v/>
      </c>
      <c r="Y1311" s="18">
        <f>IF(W1311&lt;=0,0,ROUNDDOWN((W1311*LOOKUP(W1311,{0,1950001,3300001,6950001,9000001,18000001,40000001},{0.05,0.1,0.2,0.23,0.33,0.4,0.45})-LOOKUP(W1311,{0,1950001,3300001,6950001,9000001,18000001,40000001},{0,97500,427500,636000,1536000,2796000,4796000}))*1.021,-2))</f>
        <v/>
      </c>
      <c r="Z1311" s="18">
        <f>IF(X1311&lt;=0,0,ROUNDDOWN((X1311*LOOKUP(X1311,{0,1950001,3300001,6950001,9000001,18000001,40000001},{0.05,0.1,0.2,0.23,0.33,0.4,0.45})-LOOKUP(X1311,{0,1950001,3300001,6950001,9000001,18000001,40000001},{0,97500,427500,636000,1536000,2796000,4796000}))*1.021,-2))</f>
        <v/>
      </c>
      <c r="AA1311" s="18">
        <f>MAX(0,ROUNDDOWN(M1311-J1311-430000-L1311-0,-3))</f>
        <v/>
      </c>
      <c r="AB1311" s="18">
        <f>MAX(0,ROUNDDOWN(M1311-J1311-430000-L1311-V1311,-3))</f>
        <v/>
      </c>
      <c r="AC1311" s="18">
        <f>IF(M1311&lt;=450000,0,MAX(0,ROUNDDOWN(AA1311*0.06-MIN(50000,AA1311)*0.03,-2))+MAX(0,ROUNDDOWN(AA1311*0.04-MIN(50000,AA1311)*0.02,-2)))</f>
        <v/>
      </c>
      <c r="AD1311" s="18">
        <f>IF(M1311&lt;=450000,0,MAX(0,ROUNDDOWN(AB1311*0.06-MIN(50000,AB1311)*0.03,-2))+MAX(0,ROUNDDOWN(AB1311*0.04-MIN(50000,AB1311)*0.02,-2)))</f>
        <v/>
      </c>
      <c r="AE1311" s="18">
        <f>Y1311-Z1311</f>
        <v/>
      </c>
      <c r="AF1311" s="18">
        <f>AC1311-AD1311</f>
        <v/>
      </c>
      <c r="AG1311" s="18">
        <f>AE1311+AF1311</f>
        <v/>
      </c>
      <c r="AH1311" s="20">
        <f>IF(W1311&lt;=0,0,LOOKUP(W1311,{0,1950001,3300001,6950001,9000001,18000001,40000001},{0.05,0.1,0.2,0.23,0.33,0.4,0.45}))</f>
        <v/>
      </c>
    </row>
    <row r="1312">
      <c r="A1312" t="inlineStr">
        <is>
          <t>1万円刻み 一般8万円</t>
        </is>
      </c>
      <c r="B1312" s="18">
        <f>'4_1万円刻み'!$A$411</f>
        <v/>
      </c>
      <c r="C1312" s="19" t="n">
        <v>2026</v>
      </c>
      <c r="D1312" t="inlineStr">
        <is>
          <t>いいえ</t>
        </is>
      </c>
      <c r="E1312" s="18" t="n">
        <v>80000</v>
      </c>
      <c r="F1312" s="18" t="n">
        <v>0</v>
      </c>
      <c r="G1312" s="18" t="n">
        <v>0</v>
      </c>
      <c r="H1312" s="18" t="n">
        <v>0</v>
      </c>
      <c r="I1312" s="18" t="n">
        <v>0</v>
      </c>
      <c r="J1312" s="18">
        <f>ROUND(MIN(B1312/12,650000)*12*0.0915+MIN(B1312/12,1390000)*12*(0.0504+0)+B1312*0.005,0)</f>
        <v/>
      </c>
      <c r="K1312" s="18" t="n">
        <v>0</v>
      </c>
      <c r="L1312" s="18" t="n">
        <v>0</v>
      </c>
      <c r="M1312" s="18">
        <f>ROUND(IF(C1312&gt;=2026,IF(B1312&lt;741000,0,IF(B1312&lt;2191000,B1312-740000,IF(B1312&lt;2193000,1451000,IF(B1312&lt;2196000,1453000,IF(B1312&lt;2200000,1456000,IF(B1312&lt;3600000,ROUNDDOWN(B1312/4,-3)*2.8-80000,IF(B1312&lt;6600000,ROUNDDOWN(B1312/4,-3)*3.2-440000,IF(B1312&lt;8500000,ROUNDDOWN(B1312*0.9,0)-1100000,B1312-1950000)))))))),IF(B1312&lt;651000,0,IF(B1312&lt;1900000,B1312-650000,IF(B1312&lt;3600000,ROUNDDOWN(B1312/4,-3)*2.8-80000,IF(B1312&lt;6600000,ROUNDDOWN(B1312/4,-3)*3.2-440000,IF(B1312&lt;8500000,ROUNDDOWN(B1312*0.9,0)-1100000,B1312-1950000)))))),0)</f>
        <v/>
      </c>
      <c r="N1312" s="18">
        <f>IF(M1312&gt;23500000,NA(),IF(C1312&gt;=2026,IF(M1312&lt;=4890000,1040000,IF(M1312&lt;=6550000,670000,620000)),IF(M1312&lt;=1320000,950000,IF(M1312&lt;=3360000,880000,IF(M1312&lt;=4890000,680000,IF(M1312&lt;=6550000,630000,580000))))))</f>
        <v/>
      </c>
      <c r="O1312" s="18">
        <f>IF(F1312&lt;=0,IF(AND(D1312="はい",C1312&gt;=2026,C1312&lt;=2027),IF(E1312&lt;=0,0,IF(E1312&lt;=30000,E1312,IF(E1312&lt;=60000,ROUNDUP(E1312/2,0)+15000,IF(E1312&lt;=120000,ROUNDUP(E1312/4,0)+30000,60000)))),IF(E1312&lt;=0,0,IF(E1312&lt;=20000,E1312,IF(E1312&lt;=40000,ROUNDUP(E1312/2,0)+10000,IF(E1312&lt;=80000,ROUNDUP(E1312/4,0)+20000,40000))))),IF(E1312&lt;=0,IF(F1312&lt;=0,0,IF(F1312&lt;=25000,F1312,IF(F1312&lt;=50000,ROUNDUP(F1312/2,0)+12500,IF(F1312&lt;=100000,ROUNDUP(F1312/4,0)+25000,50000)))),MAX(IF(F1312&lt;=0,0,IF(F1312&lt;=25000,F1312,IF(F1312&lt;=50000,ROUNDUP(F1312/2,0)+12500,IF(F1312&lt;=100000,ROUNDUP(F1312/4,0)+25000,50000)))),MIN(IF(AND(D1312="はい",C1312&gt;=2026,C1312&lt;=2027),IF(E1312&lt;=0,0,IF(E1312&lt;=30000,E1312,IF(E1312&lt;=60000,ROUNDUP(E1312/2,0)+15000,IF(E1312&lt;=120000,ROUNDUP(E1312/4,0)+30000,60000)))),IF(E1312&lt;=0,0,IF(E1312&lt;=20000,E1312,IF(E1312&lt;=40000,ROUNDUP(E1312/2,0)+10000,IF(E1312&lt;=80000,ROUNDUP(E1312/4,0)+20000,40000)))))+IF(F1312&lt;=0,0,IF(F1312&lt;=25000,F1312,IF(F1312&lt;=50000,ROUNDUP(F1312/2,0)+12500,IF(F1312&lt;=100000,ROUNDUP(F1312/4,0)+25000,50000)))),IF(AND(D1312="はい",C1312&gt;=2026,C1312&lt;=2027),60000,40000)))))</f>
        <v/>
      </c>
      <c r="P1312" s="18">
        <f>IF(G1312&lt;=0,0,IF(G1312&lt;=20000,G1312,IF(G1312&lt;=40000,ROUNDUP(G1312/2,0)+10000,IF(G1312&lt;=80000,ROUNDUP(G1312/4,0)+20000,40000))))</f>
        <v/>
      </c>
      <c r="Q1312" s="18">
        <f>IF(I1312&lt;=0,IF(H1312&lt;=0,0,IF(H1312&lt;=20000,H1312,IF(H1312&lt;=40000,ROUNDUP(H1312/2,0)+10000,IF(H1312&lt;=80000,ROUNDUP(H1312/4,0)+20000,40000)))),IF(H1312&lt;=0,IF(I1312&lt;=0,0,IF(I1312&lt;=25000,I1312,IF(I1312&lt;=50000,ROUNDUP(I1312/2,0)+12500,IF(I1312&lt;=100000,ROUNDUP(I1312/4,0)+25000,50000)))),MAX(IF(I1312&lt;=0,0,IF(I1312&lt;=25000,I1312,IF(I1312&lt;=50000,ROUNDUP(I1312/2,0)+12500,IF(I1312&lt;=100000,ROUNDUP(I1312/4,0)+25000,50000)))),MIN(IF(H1312&lt;=0,0,IF(H1312&lt;=20000,H1312,IF(H1312&lt;=40000,ROUNDUP(H1312/2,0)+10000,IF(H1312&lt;=80000,ROUNDUP(H1312/4,0)+20000,40000))))+IF(I1312&lt;=0,0,IF(I1312&lt;=25000,I1312,IF(I1312&lt;=50000,ROUNDUP(I1312/2,0)+12500,IF(I1312&lt;=100000,ROUNDUP(I1312/4,0)+25000,50000)))),40000))))</f>
        <v/>
      </c>
      <c r="R1312" s="18">
        <f>MIN(120000,O1312+P1312+Q1312)</f>
        <v/>
      </c>
      <c r="S1312" s="18">
        <f>IF(F1312&lt;=0,IF(E1312&lt;=0,0,IF(E1312&lt;=12000,E1312,IF(E1312&lt;=32000,ROUNDUP(E1312/2,0)+6000,IF(E1312&lt;=56000,ROUNDUP(E1312/4,0)+14000,28000)))),IF(E1312&lt;=0,IF(F1312&lt;=0,0,IF(F1312&lt;=15000,F1312,IF(F1312&lt;=40000,ROUNDUP(F1312/2,0)+7500,IF(F1312&lt;=70000,ROUNDUP(F1312/4,0)+17500,35000)))),MAX(IF(F1312&lt;=0,0,IF(F1312&lt;=15000,F1312,IF(F1312&lt;=40000,ROUNDUP(F1312/2,0)+7500,IF(F1312&lt;=70000,ROUNDUP(F1312/4,0)+17500,35000)))),MIN(IF(E1312&lt;=0,0,IF(E1312&lt;=12000,E1312,IF(E1312&lt;=32000,ROUNDUP(E1312/2,0)+6000,IF(E1312&lt;=56000,ROUNDUP(E1312/4,0)+14000,28000))))+IF(F1312&lt;=0,0,IF(F1312&lt;=15000,F1312,IF(F1312&lt;=40000,ROUNDUP(F1312/2,0)+7500,IF(F1312&lt;=70000,ROUNDUP(F1312/4,0)+17500,35000)))),28000))))</f>
        <v/>
      </c>
      <c r="T1312" s="18">
        <f>IF(G1312&lt;=0,0,IF(G1312&lt;=12000,G1312,IF(G1312&lt;=32000,ROUNDUP(G1312/2,0)+6000,IF(G1312&lt;=56000,ROUNDUP(G1312/4,0)+14000,28000))))</f>
        <v/>
      </c>
      <c r="U1312" s="18">
        <f>IF(I1312&lt;=0,IF(H1312&lt;=0,0,IF(H1312&lt;=12000,H1312,IF(H1312&lt;=32000,ROUNDUP(H1312/2,0)+6000,IF(H1312&lt;=56000,ROUNDUP(H1312/4,0)+14000,28000)))),IF(H1312&lt;=0,IF(I1312&lt;=0,0,IF(I1312&lt;=15000,I1312,IF(I1312&lt;=40000,ROUNDUP(I1312/2,0)+7500,IF(I1312&lt;=70000,ROUNDUP(I1312/4,0)+17500,35000)))),MAX(IF(I1312&lt;=0,0,IF(I1312&lt;=15000,I1312,IF(I1312&lt;=40000,ROUNDUP(I1312/2,0)+7500,IF(I1312&lt;=70000,ROUNDUP(I1312/4,0)+17500,35000)))),MIN(IF(H1312&lt;=0,0,IF(H1312&lt;=12000,H1312,IF(H1312&lt;=32000,ROUNDUP(H1312/2,0)+6000,IF(H1312&lt;=56000,ROUNDUP(H1312/4,0)+14000,28000))))+IF(I1312&lt;=0,0,IF(I1312&lt;=15000,I1312,IF(I1312&lt;=40000,ROUNDUP(I1312/2,0)+7500,IF(I1312&lt;=70000,ROUNDUP(I1312/4,0)+17500,35000)))),28000))))</f>
        <v/>
      </c>
      <c r="V1312" s="18">
        <f>MIN(70000,S1312+T1312+U1312)</f>
        <v/>
      </c>
      <c r="W1312" s="18">
        <f>MAX(0,ROUNDDOWN(M1312-J1312-N1312-K1312-0,-3))</f>
        <v/>
      </c>
      <c r="X1312" s="18">
        <f>MAX(0,ROUNDDOWN(M1312-J1312-N1312-K1312-R1312,-3))</f>
        <v/>
      </c>
      <c r="Y1312" s="18">
        <f>IF(W1312&lt;=0,0,ROUNDDOWN((W1312*LOOKUP(W1312,{0,1950001,3300001,6950001,9000001,18000001,40000001},{0.05,0.1,0.2,0.23,0.33,0.4,0.45})-LOOKUP(W1312,{0,1950001,3300001,6950001,9000001,18000001,40000001},{0,97500,427500,636000,1536000,2796000,4796000}))*1.021,-2))</f>
        <v/>
      </c>
      <c r="Z1312" s="18">
        <f>IF(X1312&lt;=0,0,ROUNDDOWN((X1312*LOOKUP(X1312,{0,1950001,3300001,6950001,9000001,18000001,40000001},{0.05,0.1,0.2,0.23,0.33,0.4,0.45})-LOOKUP(X1312,{0,1950001,3300001,6950001,9000001,18000001,40000001},{0,97500,427500,636000,1536000,2796000,4796000}))*1.021,-2))</f>
        <v/>
      </c>
      <c r="AA1312" s="18">
        <f>MAX(0,ROUNDDOWN(M1312-J1312-430000-L1312-0,-3))</f>
        <v/>
      </c>
      <c r="AB1312" s="18">
        <f>MAX(0,ROUNDDOWN(M1312-J1312-430000-L1312-V1312,-3))</f>
        <v/>
      </c>
      <c r="AC1312" s="18">
        <f>IF(M1312&lt;=450000,0,MAX(0,ROUNDDOWN(AA1312*0.06-MIN(50000,AA1312)*0.03,-2))+MAX(0,ROUNDDOWN(AA1312*0.04-MIN(50000,AA1312)*0.02,-2)))</f>
        <v/>
      </c>
      <c r="AD1312" s="18">
        <f>IF(M1312&lt;=450000,0,MAX(0,ROUNDDOWN(AB1312*0.06-MIN(50000,AB1312)*0.03,-2))+MAX(0,ROUNDDOWN(AB1312*0.04-MIN(50000,AB1312)*0.02,-2)))</f>
        <v/>
      </c>
      <c r="AE1312" s="18">
        <f>Y1312-Z1312</f>
        <v/>
      </c>
      <c r="AF1312" s="18">
        <f>AC1312-AD1312</f>
        <v/>
      </c>
      <c r="AG1312" s="18">
        <f>AE1312+AF1312</f>
        <v/>
      </c>
      <c r="AH1312" s="20">
        <f>IF(W1312&lt;=0,0,LOOKUP(W1312,{0,1950001,3300001,6950001,9000001,18000001,40000001},{0.05,0.1,0.2,0.23,0.33,0.4,0.45}))</f>
        <v/>
      </c>
    </row>
    <row r="1313">
      <c r="A1313" t="inlineStr">
        <is>
          <t>1万円刻み 特例あり一般12万円</t>
        </is>
      </c>
      <c r="B1313" s="18">
        <f>'4_1万円刻み'!$A$411</f>
        <v/>
      </c>
      <c r="C1313" s="19" t="n">
        <v>2026</v>
      </c>
      <c r="D1313" t="inlineStr">
        <is>
          <t>はい</t>
        </is>
      </c>
      <c r="E1313" s="18" t="n">
        <v>120000</v>
      </c>
      <c r="F1313" s="18" t="n">
        <v>0</v>
      </c>
      <c r="G1313" s="18" t="n">
        <v>0</v>
      </c>
      <c r="H1313" s="18" t="n">
        <v>0</v>
      </c>
      <c r="I1313" s="18" t="n">
        <v>0</v>
      </c>
      <c r="J1313" s="18">
        <f>ROUND(MIN(B1313/12,650000)*12*0.0915+MIN(B1313/12,1390000)*12*(0.0504+0)+B1313*0.005,0)</f>
        <v/>
      </c>
      <c r="K1313" s="18" t="n">
        <v>0</v>
      </c>
      <c r="L1313" s="18" t="n">
        <v>0</v>
      </c>
      <c r="M1313" s="18">
        <f>ROUND(IF(C1313&gt;=2026,IF(B1313&lt;741000,0,IF(B1313&lt;2191000,B1313-740000,IF(B1313&lt;2193000,1451000,IF(B1313&lt;2196000,1453000,IF(B1313&lt;2200000,1456000,IF(B1313&lt;3600000,ROUNDDOWN(B1313/4,-3)*2.8-80000,IF(B1313&lt;6600000,ROUNDDOWN(B1313/4,-3)*3.2-440000,IF(B1313&lt;8500000,ROUNDDOWN(B1313*0.9,0)-1100000,B1313-1950000)))))))),IF(B1313&lt;651000,0,IF(B1313&lt;1900000,B1313-650000,IF(B1313&lt;3600000,ROUNDDOWN(B1313/4,-3)*2.8-80000,IF(B1313&lt;6600000,ROUNDDOWN(B1313/4,-3)*3.2-440000,IF(B1313&lt;8500000,ROUNDDOWN(B1313*0.9,0)-1100000,B1313-1950000)))))),0)</f>
        <v/>
      </c>
      <c r="N1313" s="18">
        <f>IF(M1313&gt;23500000,NA(),IF(C1313&gt;=2026,IF(M1313&lt;=4890000,1040000,IF(M1313&lt;=6550000,670000,620000)),IF(M1313&lt;=1320000,950000,IF(M1313&lt;=3360000,880000,IF(M1313&lt;=4890000,680000,IF(M1313&lt;=6550000,630000,580000))))))</f>
        <v/>
      </c>
      <c r="O1313" s="18">
        <f>IF(F1313&lt;=0,IF(AND(D1313="はい",C1313&gt;=2026,C1313&lt;=2027),IF(E1313&lt;=0,0,IF(E1313&lt;=30000,E1313,IF(E1313&lt;=60000,ROUNDUP(E1313/2,0)+15000,IF(E1313&lt;=120000,ROUNDUP(E1313/4,0)+30000,60000)))),IF(E1313&lt;=0,0,IF(E1313&lt;=20000,E1313,IF(E1313&lt;=40000,ROUNDUP(E1313/2,0)+10000,IF(E1313&lt;=80000,ROUNDUP(E1313/4,0)+20000,40000))))),IF(E1313&lt;=0,IF(F1313&lt;=0,0,IF(F1313&lt;=25000,F1313,IF(F1313&lt;=50000,ROUNDUP(F1313/2,0)+12500,IF(F1313&lt;=100000,ROUNDUP(F1313/4,0)+25000,50000)))),MAX(IF(F1313&lt;=0,0,IF(F1313&lt;=25000,F1313,IF(F1313&lt;=50000,ROUNDUP(F1313/2,0)+12500,IF(F1313&lt;=100000,ROUNDUP(F1313/4,0)+25000,50000)))),MIN(IF(AND(D1313="はい",C1313&gt;=2026,C1313&lt;=2027),IF(E1313&lt;=0,0,IF(E1313&lt;=30000,E1313,IF(E1313&lt;=60000,ROUNDUP(E1313/2,0)+15000,IF(E1313&lt;=120000,ROUNDUP(E1313/4,0)+30000,60000)))),IF(E1313&lt;=0,0,IF(E1313&lt;=20000,E1313,IF(E1313&lt;=40000,ROUNDUP(E1313/2,0)+10000,IF(E1313&lt;=80000,ROUNDUP(E1313/4,0)+20000,40000)))))+IF(F1313&lt;=0,0,IF(F1313&lt;=25000,F1313,IF(F1313&lt;=50000,ROUNDUP(F1313/2,0)+12500,IF(F1313&lt;=100000,ROUNDUP(F1313/4,0)+25000,50000)))),IF(AND(D1313="はい",C1313&gt;=2026,C1313&lt;=2027),60000,40000)))))</f>
        <v/>
      </c>
      <c r="P1313" s="18">
        <f>IF(G1313&lt;=0,0,IF(G1313&lt;=20000,G1313,IF(G1313&lt;=40000,ROUNDUP(G1313/2,0)+10000,IF(G1313&lt;=80000,ROUNDUP(G1313/4,0)+20000,40000))))</f>
        <v/>
      </c>
      <c r="Q1313" s="18">
        <f>IF(I1313&lt;=0,IF(H1313&lt;=0,0,IF(H1313&lt;=20000,H1313,IF(H1313&lt;=40000,ROUNDUP(H1313/2,0)+10000,IF(H1313&lt;=80000,ROUNDUP(H1313/4,0)+20000,40000)))),IF(H1313&lt;=0,IF(I1313&lt;=0,0,IF(I1313&lt;=25000,I1313,IF(I1313&lt;=50000,ROUNDUP(I1313/2,0)+12500,IF(I1313&lt;=100000,ROUNDUP(I1313/4,0)+25000,50000)))),MAX(IF(I1313&lt;=0,0,IF(I1313&lt;=25000,I1313,IF(I1313&lt;=50000,ROUNDUP(I1313/2,0)+12500,IF(I1313&lt;=100000,ROUNDUP(I1313/4,0)+25000,50000)))),MIN(IF(H1313&lt;=0,0,IF(H1313&lt;=20000,H1313,IF(H1313&lt;=40000,ROUNDUP(H1313/2,0)+10000,IF(H1313&lt;=80000,ROUNDUP(H1313/4,0)+20000,40000))))+IF(I1313&lt;=0,0,IF(I1313&lt;=25000,I1313,IF(I1313&lt;=50000,ROUNDUP(I1313/2,0)+12500,IF(I1313&lt;=100000,ROUNDUP(I1313/4,0)+25000,50000)))),40000))))</f>
        <v/>
      </c>
      <c r="R1313" s="18">
        <f>MIN(120000,O1313+P1313+Q1313)</f>
        <v/>
      </c>
      <c r="S1313" s="18">
        <f>IF(F1313&lt;=0,IF(E1313&lt;=0,0,IF(E1313&lt;=12000,E1313,IF(E1313&lt;=32000,ROUNDUP(E1313/2,0)+6000,IF(E1313&lt;=56000,ROUNDUP(E1313/4,0)+14000,28000)))),IF(E1313&lt;=0,IF(F1313&lt;=0,0,IF(F1313&lt;=15000,F1313,IF(F1313&lt;=40000,ROUNDUP(F1313/2,0)+7500,IF(F1313&lt;=70000,ROUNDUP(F1313/4,0)+17500,35000)))),MAX(IF(F1313&lt;=0,0,IF(F1313&lt;=15000,F1313,IF(F1313&lt;=40000,ROUNDUP(F1313/2,0)+7500,IF(F1313&lt;=70000,ROUNDUP(F1313/4,0)+17500,35000)))),MIN(IF(E1313&lt;=0,0,IF(E1313&lt;=12000,E1313,IF(E1313&lt;=32000,ROUNDUP(E1313/2,0)+6000,IF(E1313&lt;=56000,ROUNDUP(E1313/4,0)+14000,28000))))+IF(F1313&lt;=0,0,IF(F1313&lt;=15000,F1313,IF(F1313&lt;=40000,ROUNDUP(F1313/2,0)+7500,IF(F1313&lt;=70000,ROUNDUP(F1313/4,0)+17500,35000)))),28000))))</f>
        <v/>
      </c>
      <c r="T1313" s="18">
        <f>IF(G1313&lt;=0,0,IF(G1313&lt;=12000,G1313,IF(G1313&lt;=32000,ROUNDUP(G1313/2,0)+6000,IF(G1313&lt;=56000,ROUNDUP(G1313/4,0)+14000,28000))))</f>
        <v/>
      </c>
      <c r="U1313" s="18">
        <f>IF(I1313&lt;=0,IF(H1313&lt;=0,0,IF(H1313&lt;=12000,H1313,IF(H1313&lt;=32000,ROUNDUP(H1313/2,0)+6000,IF(H1313&lt;=56000,ROUNDUP(H1313/4,0)+14000,28000)))),IF(H1313&lt;=0,IF(I1313&lt;=0,0,IF(I1313&lt;=15000,I1313,IF(I1313&lt;=40000,ROUNDUP(I1313/2,0)+7500,IF(I1313&lt;=70000,ROUNDUP(I1313/4,0)+17500,35000)))),MAX(IF(I1313&lt;=0,0,IF(I1313&lt;=15000,I1313,IF(I1313&lt;=40000,ROUNDUP(I1313/2,0)+7500,IF(I1313&lt;=70000,ROUNDUP(I1313/4,0)+17500,35000)))),MIN(IF(H1313&lt;=0,0,IF(H1313&lt;=12000,H1313,IF(H1313&lt;=32000,ROUNDUP(H1313/2,0)+6000,IF(H1313&lt;=56000,ROUNDUP(H1313/4,0)+14000,28000))))+IF(I1313&lt;=0,0,IF(I1313&lt;=15000,I1313,IF(I1313&lt;=40000,ROUNDUP(I1313/2,0)+7500,IF(I1313&lt;=70000,ROUNDUP(I1313/4,0)+17500,35000)))),28000))))</f>
        <v/>
      </c>
      <c r="V1313" s="18">
        <f>MIN(70000,S1313+T1313+U1313)</f>
        <v/>
      </c>
      <c r="W1313" s="18">
        <f>MAX(0,ROUNDDOWN(M1313-J1313-N1313-K1313-0,-3))</f>
        <v/>
      </c>
      <c r="X1313" s="18">
        <f>MAX(0,ROUNDDOWN(M1313-J1313-N1313-K1313-R1313,-3))</f>
        <v/>
      </c>
      <c r="Y1313" s="18">
        <f>IF(W1313&lt;=0,0,ROUNDDOWN((W1313*LOOKUP(W1313,{0,1950001,3300001,6950001,9000001,18000001,40000001},{0.05,0.1,0.2,0.23,0.33,0.4,0.45})-LOOKUP(W1313,{0,1950001,3300001,6950001,9000001,18000001,40000001},{0,97500,427500,636000,1536000,2796000,4796000}))*1.021,-2))</f>
        <v/>
      </c>
      <c r="Z1313" s="18">
        <f>IF(X1313&lt;=0,0,ROUNDDOWN((X1313*LOOKUP(X1313,{0,1950001,3300001,6950001,9000001,18000001,40000001},{0.05,0.1,0.2,0.23,0.33,0.4,0.45})-LOOKUP(X1313,{0,1950001,3300001,6950001,9000001,18000001,40000001},{0,97500,427500,636000,1536000,2796000,4796000}))*1.021,-2))</f>
        <v/>
      </c>
      <c r="AA1313" s="18">
        <f>MAX(0,ROUNDDOWN(M1313-J1313-430000-L1313-0,-3))</f>
        <v/>
      </c>
      <c r="AB1313" s="18">
        <f>MAX(0,ROUNDDOWN(M1313-J1313-430000-L1313-V1313,-3))</f>
        <v/>
      </c>
      <c r="AC1313" s="18">
        <f>IF(M1313&lt;=450000,0,MAX(0,ROUNDDOWN(AA1313*0.06-MIN(50000,AA1313)*0.03,-2))+MAX(0,ROUNDDOWN(AA1313*0.04-MIN(50000,AA1313)*0.02,-2)))</f>
        <v/>
      </c>
      <c r="AD1313" s="18">
        <f>IF(M1313&lt;=450000,0,MAX(0,ROUNDDOWN(AB1313*0.06-MIN(50000,AB1313)*0.03,-2))+MAX(0,ROUNDDOWN(AB1313*0.04-MIN(50000,AB1313)*0.02,-2)))</f>
        <v/>
      </c>
      <c r="AE1313" s="18">
        <f>Y1313-Z1313</f>
        <v/>
      </c>
      <c r="AF1313" s="18">
        <f>AC1313-AD1313</f>
        <v/>
      </c>
      <c r="AG1313" s="18">
        <f>AE1313+AF1313</f>
        <v/>
      </c>
      <c r="AH1313" s="20">
        <f>IF(W1313&lt;=0,0,LOOKUP(W1313,{0,1950001,3300001,6950001,9000001,18000001,40000001},{0.05,0.1,0.2,0.23,0.33,0.4,0.45}))</f>
        <v/>
      </c>
    </row>
    <row r="1314">
      <c r="A1314" t="inlineStr">
        <is>
          <t>1万円刻み 3区分8万円ずつ</t>
        </is>
      </c>
      <c r="B1314" s="18">
        <f>'4_1万円刻み'!$A$412</f>
        <v/>
      </c>
      <c r="C1314" s="19" t="n">
        <v>2026</v>
      </c>
      <c r="D1314" t="inlineStr">
        <is>
          <t>いいえ</t>
        </is>
      </c>
      <c r="E1314" s="18" t="n">
        <v>80000</v>
      </c>
      <c r="F1314" s="18" t="n">
        <v>0</v>
      </c>
      <c r="G1314" s="18" t="n">
        <v>80000</v>
      </c>
      <c r="H1314" s="18" t="n">
        <v>80000</v>
      </c>
      <c r="I1314" s="18" t="n">
        <v>0</v>
      </c>
      <c r="J1314" s="18">
        <f>ROUND(MIN(B1314/12,650000)*12*0.0915+MIN(B1314/12,1390000)*12*(0.0504+0)+B1314*0.005,0)</f>
        <v/>
      </c>
      <c r="K1314" s="18" t="n">
        <v>0</v>
      </c>
      <c r="L1314" s="18" t="n">
        <v>0</v>
      </c>
      <c r="M1314" s="18">
        <f>ROUND(IF(C1314&gt;=2026,IF(B1314&lt;741000,0,IF(B1314&lt;2191000,B1314-740000,IF(B1314&lt;2193000,1451000,IF(B1314&lt;2196000,1453000,IF(B1314&lt;2200000,1456000,IF(B1314&lt;3600000,ROUNDDOWN(B1314/4,-3)*2.8-80000,IF(B1314&lt;6600000,ROUNDDOWN(B1314/4,-3)*3.2-440000,IF(B1314&lt;8500000,ROUNDDOWN(B1314*0.9,0)-1100000,B1314-1950000)))))))),IF(B1314&lt;651000,0,IF(B1314&lt;1900000,B1314-650000,IF(B1314&lt;3600000,ROUNDDOWN(B1314/4,-3)*2.8-80000,IF(B1314&lt;6600000,ROUNDDOWN(B1314/4,-3)*3.2-440000,IF(B1314&lt;8500000,ROUNDDOWN(B1314*0.9,0)-1100000,B1314-1950000)))))),0)</f>
        <v/>
      </c>
      <c r="N1314" s="18">
        <f>IF(M1314&gt;23500000,NA(),IF(C1314&gt;=2026,IF(M1314&lt;=4890000,1040000,IF(M1314&lt;=6550000,670000,620000)),IF(M1314&lt;=1320000,950000,IF(M1314&lt;=3360000,880000,IF(M1314&lt;=4890000,680000,IF(M1314&lt;=6550000,630000,580000))))))</f>
        <v/>
      </c>
      <c r="O1314" s="18">
        <f>IF(F1314&lt;=0,IF(AND(D1314="はい",C1314&gt;=2026,C1314&lt;=2027),IF(E1314&lt;=0,0,IF(E1314&lt;=30000,E1314,IF(E1314&lt;=60000,ROUNDUP(E1314/2,0)+15000,IF(E1314&lt;=120000,ROUNDUP(E1314/4,0)+30000,60000)))),IF(E1314&lt;=0,0,IF(E1314&lt;=20000,E1314,IF(E1314&lt;=40000,ROUNDUP(E1314/2,0)+10000,IF(E1314&lt;=80000,ROUNDUP(E1314/4,0)+20000,40000))))),IF(E1314&lt;=0,IF(F1314&lt;=0,0,IF(F1314&lt;=25000,F1314,IF(F1314&lt;=50000,ROUNDUP(F1314/2,0)+12500,IF(F1314&lt;=100000,ROUNDUP(F1314/4,0)+25000,50000)))),MAX(IF(F1314&lt;=0,0,IF(F1314&lt;=25000,F1314,IF(F1314&lt;=50000,ROUNDUP(F1314/2,0)+12500,IF(F1314&lt;=100000,ROUNDUP(F1314/4,0)+25000,50000)))),MIN(IF(AND(D1314="はい",C1314&gt;=2026,C1314&lt;=2027),IF(E1314&lt;=0,0,IF(E1314&lt;=30000,E1314,IF(E1314&lt;=60000,ROUNDUP(E1314/2,0)+15000,IF(E1314&lt;=120000,ROUNDUP(E1314/4,0)+30000,60000)))),IF(E1314&lt;=0,0,IF(E1314&lt;=20000,E1314,IF(E1314&lt;=40000,ROUNDUP(E1314/2,0)+10000,IF(E1314&lt;=80000,ROUNDUP(E1314/4,0)+20000,40000)))))+IF(F1314&lt;=0,0,IF(F1314&lt;=25000,F1314,IF(F1314&lt;=50000,ROUNDUP(F1314/2,0)+12500,IF(F1314&lt;=100000,ROUNDUP(F1314/4,0)+25000,50000)))),IF(AND(D1314="はい",C1314&gt;=2026,C1314&lt;=2027),60000,40000)))))</f>
        <v/>
      </c>
      <c r="P1314" s="18">
        <f>IF(G1314&lt;=0,0,IF(G1314&lt;=20000,G1314,IF(G1314&lt;=40000,ROUNDUP(G1314/2,0)+10000,IF(G1314&lt;=80000,ROUNDUP(G1314/4,0)+20000,40000))))</f>
        <v/>
      </c>
      <c r="Q1314" s="18">
        <f>IF(I1314&lt;=0,IF(H1314&lt;=0,0,IF(H1314&lt;=20000,H1314,IF(H1314&lt;=40000,ROUNDUP(H1314/2,0)+10000,IF(H1314&lt;=80000,ROUNDUP(H1314/4,0)+20000,40000)))),IF(H1314&lt;=0,IF(I1314&lt;=0,0,IF(I1314&lt;=25000,I1314,IF(I1314&lt;=50000,ROUNDUP(I1314/2,0)+12500,IF(I1314&lt;=100000,ROUNDUP(I1314/4,0)+25000,50000)))),MAX(IF(I1314&lt;=0,0,IF(I1314&lt;=25000,I1314,IF(I1314&lt;=50000,ROUNDUP(I1314/2,0)+12500,IF(I1314&lt;=100000,ROUNDUP(I1314/4,0)+25000,50000)))),MIN(IF(H1314&lt;=0,0,IF(H1314&lt;=20000,H1314,IF(H1314&lt;=40000,ROUNDUP(H1314/2,0)+10000,IF(H1314&lt;=80000,ROUNDUP(H1314/4,0)+20000,40000))))+IF(I1314&lt;=0,0,IF(I1314&lt;=25000,I1314,IF(I1314&lt;=50000,ROUNDUP(I1314/2,0)+12500,IF(I1314&lt;=100000,ROUNDUP(I1314/4,0)+25000,50000)))),40000))))</f>
        <v/>
      </c>
      <c r="R1314" s="18">
        <f>MIN(120000,O1314+P1314+Q1314)</f>
        <v/>
      </c>
      <c r="S1314" s="18">
        <f>IF(F1314&lt;=0,IF(E1314&lt;=0,0,IF(E1314&lt;=12000,E1314,IF(E1314&lt;=32000,ROUNDUP(E1314/2,0)+6000,IF(E1314&lt;=56000,ROUNDUP(E1314/4,0)+14000,28000)))),IF(E1314&lt;=0,IF(F1314&lt;=0,0,IF(F1314&lt;=15000,F1314,IF(F1314&lt;=40000,ROUNDUP(F1314/2,0)+7500,IF(F1314&lt;=70000,ROUNDUP(F1314/4,0)+17500,35000)))),MAX(IF(F1314&lt;=0,0,IF(F1314&lt;=15000,F1314,IF(F1314&lt;=40000,ROUNDUP(F1314/2,0)+7500,IF(F1314&lt;=70000,ROUNDUP(F1314/4,0)+17500,35000)))),MIN(IF(E1314&lt;=0,0,IF(E1314&lt;=12000,E1314,IF(E1314&lt;=32000,ROUNDUP(E1314/2,0)+6000,IF(E1314&lt;=56000,ROUNDUP(E1314/4,0)+14000,28000))))+IF(F1314&lt;=0,0,IF(F1314&lt;=15000,F1314,IF(F1314&lt;=40000,ROUNDUP(F1314/2,0)+7500,IF(F1314&lt;=70000,ROUNDUP(F1314/4,0)+17500,35000)))),28000))))</f>
        <v/>
      </c>
      <c r="T1314" s="18">
        <f>IF(G1314&lt;=0,0,IF(G1314&lt;=12000,G1314,IF(G1314&lt;=32000,ROUNDUP(G1314/2,0)+6000,IF(G1314&lt;=56000,ROUNDUP(G1314/4,0)+14000,28000))))</f>
        <v/>
      </c>
      <c r="U1314" s="18">
        <f>IF(I1314&lt;=0,IF(H1314&lt;=0,0,IF(H1314&lt;=12000,H1314,IF(H1314&lt;=32000,ROUNDUP(H1314/2,0)+6000,IF(H1314&lt;=56000,ROUNDUP(H1314/4,0)+14000,28000)))),IF(H1314&lt;=0,IF(I1314&lt;=0,0,IF(I1314&lt;=15000,I1314,IF(I1314&lt;=40000,ROUNDUP(I1314/2,0)+7500,IF(I1314&lt;=70000,ROUNDUP(I1314/4,0)+17500,35000)))),MAX(IF(I1314&lt;=0,0,IF(I1314&lt;=15000,I1314,IF(I1314&lt;=40000,ROUNDUP(I1314/2,0)+7500,IF(I1314&lt;=70000,ROUNDUP(I1314/4,0)+17500,35000)))),MIN(IF(H1314&lt;=0,0,IF(H1314&lt;=12000,H1314,IF(H1314&lt;=32000,ROUNDUP(H1314/2,0)+6000,IF(H1314&lt;=56000,ROUNDUP(H1314/4,0)+14000,28000))))+IF(I1314&lt;=0,0,IF(I1314&lt;=15000,I1314,IF(I1314&lt;=40000,ROUNDUP(I1314/2,0)+7500,IF(I1314&lt;=70000,ROUNDUP(I1314/4,0)+17500,35000)))),28000))))</f>
        <v/>
      </c>
      <c r="V1314" s="18">
        <f>MIN(70000,S1314+T1314+U1314)</f>
        <v/>
      </c>
      <c r="W1314" s="18">
        <f>MAX(0,ROUNDDOWN(M1314-J1314-N1314-K1314-0,-3))</f>
        <v/>
      </c>
      <c r="X1314" s="18">
        <f>MAX(0,ROUNDDOWN(M1314-J1314-N1314-K1314-R1314,-3))</f>
        <v/>
      </c>
      <c r="Y1314" s="18">
        <f>IF(W1314&lt;=0,0,ROUNDDOWN((W1314*LOOKUP(W1314,{0,1950001,3300001,6950001,9000001,18000001,40000001},{0.05,0.1,0.2,0.23,0.33,0.4,0.45})-LOOKUP(W1314,{0,1950001,3300001,6950001,9000001,18000001,40000001},{0,97500,427500,636000,1536000,2796000,4796000}))*1.021,-2))</f>
        <v/>
      </c>
      <c r="Z1314" s="18">
        <f>IF(X1314&lt;=0,0,ROUNDDOWN((X1314*LOOKUP(X1314,{0,1950001,3300001,6950001,9000001,18000001,40000001},{0.05,0.1,0.2,0.23,0.33,0.4,0.45})-LOOKUP(X1314,{0,1950001,3300001,6950001,9000001,18000001,40000001},{0,97500,427500,636000,1536000,2796000,4796000}))*1.021,-2))</f>
        <v/>
      </c>
      <c r="AA1314" s="18">
        <f>MAX(0,ROUNDDOWN(M1314-J1314-430000-L1314-0,-3))</f>
        <v/>
      </c>
      <c r="AB1314" s="18">
        <f>MAX(0,ROUNDDOWN(M1314-J1314-430000-L1314-V1314,-3))</f>
        <v/>
      </c>
      <c r="AC1314" s="18">
        <f>IF(M1314&lt;=450000,0,MAX(0,ROUNDDOWN(AA1314*0.06-MIN(50000,AA1314)*0.03,-2))+MAX(0,ROUNDDOWN(AA1314*0.04-MIN(50000,AA1314)*0.02,-2)))</f>
        <v/>
      </c>
      <c r="AD1314" s="18">
        <f>IF(M1314&lt;=450000,0,MAX(0,ROUNDDOWN(AB1314*0.06-MIN(50000,AB1314)*0.03,-2))+MAX(0,ROUNDDOWN(AB1314*0.04-MIN(50000,AB1314)*0.02,-2)))</f>
        <v/>
      </c>
      <c r="AE1314" s="18">
        <f>Y1314-Z1314</f>
        <v/>
      </c>
      <c r="AF1314" s="18">
        <f>AC1314-AD1314</f>
        <v/>
      </c>
      <c r="AG1314" s="18">
        <f>AE1314+AF1314</f>
        <v/>
      </c>
      <c r="AH1314" s="20">
        <f>IF(W1314&lt;=0,0,LOOKUP(W1314,{0,1950001,3300001,6950001,9000001,18000001,40000001},{0.05,0.1,0.2,0.23,0.33,0.4,0.45}))</f>
        <v/>
      </c>
    </row>
    <row r="1315">
      <c r="A1315" t="inlineStr">
        <is>
          <t>1万円刻み 一般8万円</t>
        </is>
      </c>
      <c r="B1315" s="18">
        <f>'4_1万円刻み'!$A$412</f>
        <v/>
      </c>
      <c r="C1315" s="19" t="n">
        <v>2026</v>
      </c>
      <c r="D1315" t="inlineStr">
        <is>
          <t>いいえ</t>
        </is>
      </c>
      <c r="E1315" s="18" t="n">
        <v>80000</v>
      </c>
      <c r="F1315" s="18" t="n">
        <v>0</v>
      </c>
      <c r="G1315" s="18" t="n">
        <v>0</v>
      </c>
      <c r="H1315" s="18" t="n">
        <v>0</v>
      </c>
      <c r="I1315" s="18" t="n">
        <v>0</v>
      </c>
      <c r="J1315" s="18">
        <f>ROUND(MIN(B1315/12,650000)*12*0.0915+MIN(B1315/12,1390000)*12*(0.0504+0)+B1315*0.005,0)</f>
        <v/>
      </c>
      <c r="K1315" s="18" t="n">
        <v>0</v>
      </c>
      <c r="L1315" s="18" t="n">
        <v>0</v>
      </c>
      <c r="M1315" s="18">
        <f>ROUND(IF(C1315&gt;=2026,IF(B1315&lt;741000,0,IF(B1315&lt;2191000,B1315-740000,IF(B1315&lt;2193000,1451000,IF(B1315&lt;2196000,1453000,IF(B1315&lt;2200000,1456000,IF(B1315&lt;3600000,ROUNDDOWN(B1315/4,-3)*2.8-80000,IF(B1315&lt;6600000,ROUNDDOWN(B1315/4,-3)*3.2-440000,IF(B1315&lt;8500000,ROUNDDOWN(B1315*0.9,0)-1100000,B1315-1950000)))))))),IF(B1315&lt;651000,0,IF(B1315&lt;1900000,B1315-650000,IF(B1315&lt;3600000,ROUNDDOWN(B1315/4,-3)*2.8-80000,IF(B1315&lt;6600000,ROUNDDOWN(B1315/4,-3)*3.2-440000,IF(B1315&lt;8500000,ROUNDDOWN(B1315*0.9,0)-1100000,B1315-1950000)))))),0)</f>
        <v/>
      </c>
      <c r="N1315" s="18">
        <f>IF(M1315&gt;23500000,NA(),IF(C1315&gt;=2026,IF(M1315&lt;=4890000,1040000,IF(M1315&lt;=6550000,670000,620000)),IF(M1315&lt;=1320000,950000,IF(M1315&lt;=3360000,880000,IF(M1315&lt;=4890000,680000,IF(M1315&lt;=6550000,630000,580000))))))</f>
        <v/>
      </c>
      <c r="O1315" s="18">
        <f>IF(F1315&lt;=0,IF(AND(D1315="はい",C1315&gt;=2026,C1315&lt;=2027),IF(E1315&lt;=0,0,IF(E1315&lt;=30000,E1315,IF(E1315&lt;=60000,ROUNDUP(E1315/2,0)+15000,IF(E1315&lt;=120000,ROUNDUP(E1315/4,0)+30000,60000)))),IF(E1315&lt;=0,0,IF(E1315&lt;=20000,E1315,IF(E1315&lt;=40000,ROUNDUP(E1315/2,0)+10000,IF(E1315&lt;=80000,ROUNDUP(E1315/4,0)+20000,40000))))),IF(E1315&lt;=0,IF(F1315&lt;=0,0,IF(F1315&lt;=25000,F1315,IF(F1315&lt;=50000,ROUNDUP(F1315/2,0)+12500,IF(F1315&lt;=100000,ROUNDUP(F1315/4,0)+25000,50000)))),MAX(IF(F1315&lt;=0,0,IF(F1315&lt;=25000,F1315,IF(F1315&lt;=50000,ROUNDUP(F1315/2,0)+12500,IF(F1315&lt;=100000,ROUNDUP(F1315/4,0)+25000,50000)))),MIN(IF(AND(D1315="はい",C1315&gt;=2026,C1315&lt;=2027),IF(E1315&lt;=0,0,IF(E1315&lt;=30000,E1315,IF(E1315&lt;=60000,ROUNDUP(E1315/2,0)+15000,IF(E1315&lt;=120000,ROUNDUP(E1315/4,0)+30000,60000)))),IF(E1315&lt;=0,0,IF(E1315&lt;=20000,E1315,IF(E1315&lt;=40000,ROUNDUP(E1315/2,0)+10000,IF(E1315&lt;=80000,ROUNDUP(E1315/4,0)+20000,40000)))))+IF(F1315&lt;=0,0,IF(F1315&lt;=25000,F1315,IF(F1315&lt;=50000,ROUNDUP(F1315/2,0)+12500,IF(F1315&lt;=100000,ROUNDUP(F1315/4,0)+25000,50000)))),IF(AND(D1315="はい",C1315&gt;=2026,C1315&lt;=2027),60000,40000)))))</f>
        <v/>
      </c>
      <c r="P1315" s="18">
        <f>IF(G1315&lt;=0,0,IF(G1315&lt;=20000,G1315,IF(G1315&lt;=40000,ROUNDUP(G1315/2,0)+10000,IF(G1315&lt;=80000,ROUNDUP(G1315/4,0)+20000,40000))))</f>
        <v/>
      </c>
      <c r="Q1315" s="18">
        <f>IF(I1315&lt;=0,IF(H1315&lt;=0,0,IF(H1315&lt;=20000,H1315,IF(H1315&lt;=40000,ROUNDUP(H1315/2,0)+10000,IF(H1315&lt;=80000,ROUNDUP(H1315/4,0)+20000,40000)))),IF(H1315&lt;=0,IF(I1315&lt;=0,0,IF(I1315&lt;=25000,I1315,IF(I1315&lt;=50000,ROUNDUP(I1315/2,0)+12500,IF(I1315&lt;=100000,ROUNDUP(I1315/4,0)+25000,50000)))),MAX(IF(I1315&lt;=0,0,IF(I1315&lt;=25000,I1315,IF(I1315&lt;=50000,ROUNDUP(I1315/2,0)+12500,IF(I1315&lt;=100000,ROUNDUP(I1315/4,0)+25000,50000)))),MIN(IF(H1315&lt;=0,0,IF(H1315&lt;=20000,H1315,IF(H1315&lt;=40000,ROUNDUP(H1315/2,0)+10000,IF(H1315&lt;=80000,ROUNDUP(H1315/4,0)+20000,40000))))+IF(I1315&lt;=0,0,IF(I1315&lt;=25000,I1315,IF(I1315&lt;=50000,ROUNDUP(I1315/2,0)+12500,IF(I1315&lt;=100000,ROUNDUP(I1315/4,0)+25000,50000)))),40000))))</f>
        <v/>
      </c>
      <c r="R1315" s="18">
        <f>MIN(120000,O1315+P1315+Q1315)</f>
        <v/>
      </c>
      <c r="S1315" s="18">
        <f>IF(F1315&lt;=0,IF(E1315&lt;=0,0,IF(E1315&lt;=12000,E1315,IF(E1315&lt;=32000,ROUNDUP(E1315/2,0)+6000,IF(E1315&lt;=56000,ROUNDUP(E1315/4,0)+14000,28000)))),IF(E1315&lt;=0,IF(F1315&lt;=0,0,IF(F1315&lt;=15000,F1315,IF(F1315&lt;=40000,ROUNDUP(F1315/2,0)+7500,IF(F1315&lt;=70000,ROUNDUP(F1315/4,0)+17500,35000)))),MAX(IF(F1315&lt;=0,0,IF(F1315&lt;=15000,F1315,IF(F1315&lt;=40000,ROUNDUP(F1315/2,0)+7500,IF(F1315&lt;=70000,ROUNDUP(F1315/4,0)+17500,35000)))),MIN(IF(E1315&lt;=0,0,IF(E1315&lt;=12000,E1315,IF(E1315&lt;=32000,ROUNDUP(E1315/2,0)+6000,IF(E1315&lt;=56000,ROUNDUP(E1315/4,0)+14000,28000))))+IF(F1315&lt;=0,0,IF(F1315&lt;=15000,F1315,IF(F1315&lt;=40000,ROUNDUP(F1315/2,0)+7500,IF(F1315&lt;=70000,ROUNDUP(F1315/4,0)+17500,35000)))),28000))))</f>
        <v/>
      </c>
      <c r="T1315" s="18">
        <f>IF(G1315&lt;=0,0,IF(G1315&lt;=12000,G1315,IF(G1315&lt;=32000,ROUNDUP(G1315/2,0)+6000,IF(G1315&lt;=56000,ROUNDUP(G1315/4,0)+14000,28000))))</f>
        <v/>
      </c>
      <c r="U1315" s="18">
        <f>IF(I1315&lt;=0,IF(H1315&lt;=0,0,IF(H1315&lt;=12000,H1315,IF(H1315&lt;=32000,ROUNDUP(H1315/2,0)+6000,IF(H1315&lt;=56000,ROUNDUP(H1315/4,0)+14000,28000)))),IF(H1315&lt;=0,IF(I1315&lt;=0,0,IF(I1315&lt;=15000,I1315,IF(I1315&lt;=40000,ROUNDUP(I1315/2,0)+7500,IF(I1315&lt;=70000,ROUNDUP(I1315/4,0)+17500,35000)))),MAX(IF(I1315&lt;=0,0,IF(I1315&lt;=15000,I1315,IF(I1315&lt;=40000,ROUNDUP(I1315/2,0)+7500,IF(I1315&lt;=70000,ROUNDUP(I1315/4,0)+17500,35000)))),MIN(IF(H1315&lt;=0,0,IF(H1315&lt;=12000,H1315,IF(H1315&lt;=32000,ROUNDUP(H1315/2,0)+6000,IF(H1315&lt;=56000,ROUNDUP(H1315/4,0)+14000,28000))))+IF(I1315&lt;=0,0,IF(I1315&lt;=15000,I1315,IF(I1315&lt;=40000,ROUNDUP(I1315/2,0)+7500,IF(I1315&lt;=70000,ROUNDUP(I1315/4,0)+17500,35000)))),28000))))</f>
        <v/>
      </c>
      <c r="V1315" s="18">
        <f>MIN(70000,S1315+T1315+U1315)</f>
        <v/>
      </c>
      <c r="W1315" s="18">
        <f>MAX(0,ROUNDDOWN(M1315-J1315-N1315-K1315-0,-3))</f>
        <v/>
      </c>
      <c r="X1315" s="18">
        <f>MAX(0,ROUNDDOWN(M1315-J1315-N1315-K1315-R1315,-3))</f>
        <v/>
      </c>
      <c r="Y1315" s="18">
        <f>IF(W1315&lt;=0,0,ROUNDDOWN((W1315*LOOKUP(W1315,{0,1950001,3300001,6950001,9000001,18000001,40000001},{0.05,0.1,0.2,0.23,0.33,0.4,0.45})-LOOKUP(W1315,{0,1950001,3300001,6950001,9000001,18000001,40000001},{0,97500,427500,636000,1536000,2796000,4796000}))*1.021,-2))</f>
        <v/>
      </c>
      <c r="Z1315" s="18">
        <f>IF(X1315&lt;=0,0,ROUNDDOWN((X1315*LOOKUP(X1315,{0,1950001,3300001,6950001,9000001,18000001,40000001},{0.05,0.1,0.2,0.23,0.33,0.4,0.45})-LOOKUP(X1315,{0,1950001,3300001,6950001,9000001,18000001,40000001},{0,97500,427500,636000,1536000,2796000,4796000}))*1.021,-2))</f>
        <v/>
      </c>
      <c r="AA1315" s="18">
        <f>MAX(0,ROUNDDOWN(M1315-J1315-430000-L1315-0,-3))</f>
        <v/>
      </c>
      <c r="AB1315" s="18">
        <f>MAX(0,ROUNDDOWN(M1315-J1315-430000-L1315-V1315,-3))</f>
        <v/>
      </c>
      <c r="AC1315" s="18">
        <f>IF(M1315&lt;=450000,0,MAX(0,ROUNDDOWN(AA1315*0.06-MIN(50000,AA1315)*0.03,-2))+MAX(0,ROUNDDOWN(AA1315*0.04-MIN(50000,AA1315)*0.02,-2)))</f>
        <v/>
      </c>
      <c r="AD1315" s="18">
        <f>IF(M1315&lt;=450000,0,MAX(0,ROUNDDOWN(AB1315*0.06-MIN(50000,AB1315)*0.03,-2))+MAX(0,ROUNDDOWN(AB1315*0.04-MIN(50000,AB1315)*0.02,-2)))</f>
        <v/>
      </c>
      <c r="AE1315" s="18">
        <f>Y1315-Z1315</f>
        <v/>
      </c>
      <c r="AF1315" s="18">
        <f>AC1315-AD1315</f>
        <v/>
      </c>
      <c r="AG1315" s="18">
        <f>AE1315+AF1315</f>
        <v/>
      </c>
      <c r="AH1315" s="20">
        <f>IF(W1315&lt;=0,0,LOOKUP(W1315,{0,1950001,3300001,6950001,9000001,18000001,40000001},{0.05,0.1,0.2,0.23,0.33,0.4,0.45}))</f>
        <v/>
      </c>
    </row>
    <row r="1316">
      <c r="A1316" t="inlineStr">
        <is>
          <t>1万円刻み 特例あり一般12万円</t>
        </is>
      </c>
      <c r="B1316" s="18">
        <f>'4_1万円刻み'!$A$412</f>
        <v/>
      </c>
      <c r="C1316" s="19" t="n">
        <v>2026</v>
      </c>
      <c r="D1316" t="inlineStr">
        <is>
          <t>はい</t>
        </is>
      </c>
      <c r="E1316" s="18" t="n">
        <v>120000</v>
      </c>
      <c r="F1316" s="18" t="n">
        <v>0</v>
      </c>
      <c r="G1316" s="18" t="n">
        <v>0</v>
      </c>
      <c r="H1316" s="18" t="n">
        <v>0</v>
      </c>
      <c r="I1316" s="18" t="n">
        <v>0</v>
      </c>
      <c r="J1316" s="18">
        <f>ROUND(MIN(B1316/12,650000)*12*0.0915+MIN(B1316/12,1390000)*12*(0.0504+0)+B1316*0.005,0)</f>
        <v/>
      </c>
      <c r="K1316" s="18" t="n">
        <v>0</v>
      </c>
      <c r="L1316" s="18" t="n">
        <v>0</v>
      </c>
      <c r="M1316" s="18">
        <f>ROUND(IF(C1316&gt;=2026,IF(B1316&lt;741000,0,IF(B1316&lt;2191000,B1316-740000,IF(B1316&lt;2193000,1451000,IF(B1316&lt;2196000,1453000,IF(B1316&lt;2200000,1456000,IF(B1316&lt;3600000,ROUNDDOWN(B1316/4,-3)*2.8-80000,IF(B1316&lt;6600000,ROUNDDOWN(B1316/4,-3)*3.2-440000,IF(B1316&lt;8500000,ROUNDDOWN(B1316*0.9,0)-1100000,B1316-1950000)))))))),IF(B1316&lt;651000,0,IF(B1316&lt;1900000,B1316-650000,IF(B1316&lt;3600000,ROUNDDOWN(B1316/4,-3)*2.8-80000,IF(B1316&lt;6600000,ROUNDDOWN(B1316/4,-3)*3.2-440000,IF(B1316&lt;8500000,ROUNDDOWN(B1316*0.9,0)-1100000,B1316-1950000)))))),0)</f>
        <v/>
      </c>
      <c r="N1316" s="18">
        <f>IF(M1316&gt;23500000,NA(),IF(C1316&gt;=2026,IF(M1316&lt;=4890000,1040000,IF(M1316&lt;=6550000,670000,620000)),IF(M1316&lt;=1320000,950000,IF(M1316&lt;=3360000,880000,IF(M1316&lt;=4890000,680000,IF(M1316&lt;=6550000,630000,580000))))))</f>
        <v/>
      </c>
      <c r="O1316" s="18">
        <f>IF(F1316&lt;=0,IF(AND(D1316="はい",C1316&gt;=2026,C1316&lt;=2027),IF(E1316&lt;=0,0,IF(E1316&lt;=30000,E1316,IF(E1316&lt;=60000,ROUNDUP(E1316/2,0)+15000,IF(E1316&lt;=120000,ROUNDUP(E1316/4,0)+30000,60000)))),IF(E1316&lt;=0,0,IF(E1316&lt;=20000,E1316,IF(E1316&lt;=40000,ROUNDUP(E1316/2,0)+10000,IF(E1316&lt;=80000,ROUNDUP(E1316/4,0)+20000,40000))))),IF(E1316&lt;=0,IF(F1316&lt;=0,0,IF(F1316&lt;=25000,F1316,IF(F1316&lt;=50000,ROUNDUP(F1316/2,0)+12500,IF(F1316&lt;=100000,ROUNDUP(F1316/4,0)+25000,50000)))),MAX(IF(F1316&lt;=0,0,IF(F1316&lt;=25000,F1316,IF(F1316&lt;=50000,ROUNDUP(F1316/2,0)+12500,IF(F1316&lt;=100000,ROUNDUP(F1316/4,0)+25000,50000)))),MIN(IF(AND(D1316="はい",C1316&gt;=2026,C1316&lt;=2027),IF(E1316&lt;=0,0,IF(E1316&lt;=30000,E1316,IF(E1316&lt;=60000,ROUNDUP(E1316/2,0)+15000,IF(E1316&lt;=120000,ROUNDUP(E1316/4,0)+30000,60000)))),IF(E1316&lt;=0,0,IF(E1316&lt;=20000,E1316,IF(E1316&lt;=40000,ROUNDUP(E1316/2,0)+10000,IF(E1316&lt;=80000,ROUNDUP(E1316/4,0)+20000,40000)))))+IF(F1316&lt;=0,0,IF(F1316&lt;=25000,F1316,IF(F1316&lt;=50000,ROUNDUP(F1316/2,0)+12500,IF(F1316&lt;=100000,ROUNDUP(F1316/4,0)+25000,50000)))),IF(AND(D1316="はい",C1316&gt;=2026,C1316&lt;=2027),60000,40000)))))</f>
        <v/>
      </c>
      <c r="P1316" s="18">
        <f>IF(G1316&lt;=0,0,IF(G1316&lt;=20000,G1316,IF(G1316&lt;=40000,ROUNDUP(G1316/2,0)+10000,IF(G1316&lt;=80000,ROUNDUP(G1316/4,0)+20000,40000))))</f>
        <v/>
      </c>
      <c r="Q1316" s="18">
        <f>IF(I1316&lt;=0,IF(H1316&lt;=0,0,IF(H1316&lt;=20000,H1316,IF(H1316&lt;=40000,ROUNDUP(H1316/2,0)+10000,IF(H1316&lt;=80000,ROUNDUP(H1316/4,0)+20000,40000)))),IF(H1316&lt;=0,IF(I1316&lt;=0,0,IF(I1316&lt;=25000,I1316,IF(I1316&lt;=50000,ROUNDUP(I1316/2,0)+12500,IF(I1316&lt;=100000,ROUNDUP(I1316/4,0)+25000,50000)))),MAX(IF(I1316&lt;=0,0,IF(I1316&lt;=25000,I1316,IF(I1316&lt;=50000,ROUNDUP(I1316/2,0)+12500,IF(I1316&lt;=100000,ROUNDUP(I1316/4,0)+25000,50000)))),MIN(IF(H1316&lt;=0,0,IF(H1316&lt;=20000,H1316,IF(H1316&lt;=40000,ROUNDUP(H1316/2,0)+10000,IF(H1316&lt;=80000,ROUNDUP(H1316/4,0)+20000,40000))))+IF(I1316&lt;=0,0,IF(I1316&lt;=25000,I1316,IF(I1316&lt;=50000,ROUNDUP(I1316/2,0)+12500,IF(I1316&lt;=100000,ROUNDUP(I1316/4,0)+25000,50000)))),40000))))</f>
        <v/>
      </c>
      <c r="R1316" s="18">
        <f>MIN(120000,O1316+P1316+Q1316)</f>
        <v/>
      </c>
      <c r="S1316" s="18">
        <f>IF(F1316&lt;=0,IF(E1316&lt;=0,0,IF(E1316&lt;=12000,E1316,IF(E1316&lt;=32000,ROUNDUP(E1316/2,0)+6000,IF(E1316&lt;=56000,ROUNDUP(E1316/4,0)+14000,28000)))),IF(E1316&lt;=0,IF(F1316&lt;=0,0,IF(F1316&lt;=15000,F1316,IF(F1316&lt;=40000,ROUNDUP(F1316/2,0)+7500,IF(F1316&lt;=70000,ROUNDUP(F1316/4,0)+17500,35000)))),MAX(IF(F1316&lt;=0,0,IF(F1316&lt;=15000,F1316,IF(F1316&lt;=40000,ROUNDUP(F1316/2,0)+7500,IF(F1316&lt;=70000,ROUNDUP(F1316/4,0)+17500,35000)))),MIN(IF(E1316&lt;=0,0,IF(E1316&lt;=12000,E1316,IF(E1316&lt;=32000,ROUNDUP(E1316/2,0)+6000,IF(E1316&lt;=56000,ROUNDUP(E1316/4,0)+14000,28000))))+IF(F1316&lt;=0,0,IF(F1316&lt;=15000,F1316,IF(F1316&lt;=40000,ROUNDUP(F1316/2,0)+7500,IF(F1316&lt;=70000,ROUNDUP(F1316/4,0)+17500,35000)))),28000))))</f>
        <v/>
      </c>
      <c r="T1316" s="18">
        <f>IF(G1316&lt;=0,0,IF(G1316&lt;=12000,G1316,IF(G1316&lt;=32000,ROUNDUP(G1316/2,0)+6000,IF(G1316&lt;=56000,ROUNDUP(G1316/4,0)+14000,28000))))</f>
        <v/>
      </c>
      <c r="U1316" s="18">
        <f>IF(I1316&lt;=0,IF(H1316&lt;=0,0,IF(H1316&lt;=12000,H1316,IF(H1316&lt;=32000,ROUNDUP(H1316/2,0)+6000,IF(H1316&lt;=56000,ROUNDUP(H1316/4,0)+14000,28000)))),IF(H1316&lt;=0,IF(I1316&lt;=0,0,IF(I1316&lt;=15000,I1316,IF(I1316&lt;=40000,ROUNDUP(I1316/2,0)+7500,IF(I1316&lt;=70000,ROUNDUP(I1316/4,0)+17500,35000)))),MAX(IF(I1316&lt;=0,0,IF(I1316&lt;=15000,I1316,IF(I1316&lt;=40000,ROUNDUP(I1316/2,0)+7500,IF(I1316&lt;=70000,ROUNDUP(I1316/4,0)+17500,35000)))),MIN(IF(H1316&lt;=0,0,IF(H1316&lt;=12000,H1316,IF(H1316&lt;=32000,ROUNDUP(H1316/2,0)+6000,IF(H1316&lt;=56000,ROUNDUP(H1316/4,0)+14000,28000))))+IF(I1316&lt;=0,0,IF(I1316&lt;=15000,I1316,IF(I1316&lt;=40000,ROUNDUP(I1316/2,0)+7500,IF(I1316&lt;=70000,ROUNDUP(I1316/4,0)+17500,35000)))),28000))))</f>
        <v/>
      </c>
      <c r="V1316" s="18">
        <f>MIN(70000,S1316+T1316+U1316)</f>
        <v/>
      </c>
      <c r="W1316" s="18">
        <f>MAX(0,ROUNDDOWN(M1316-J1316-N1316-K1316-0,-3))</f>
        <v/>
      </c>
      <c r="X1316" s="18">
        <f>MAX(0,ROUNDDOWN(M1316-J1316-N1316-K1316-R1316,-3))</f>
        <v/>
      </c>
      <c r="Y1316" s="18">
        <f>IF(W1316&lt;=0,0,ROUNDDOWN((W1316*LOOKUP(W1316,{0,1950001,3300001,6950001,9000001,18000001,40000001},{0.05,0.1,0.2,0.23,0.33,0.4,0.45})-LOOKUP(W1316,{0,1950001,3300001,6950001,9000001,18000001,40000001},{0,97500,427500,636000,1536000,2796000,4796000}))*1.021,-2))</f>
        <v/>
      </c>
      <c r="Z1316" s="18">
        <f>IF(X1316&lt;=0,0,ROUNDDOWN((X1316*LOOKUP(X1316,{0,1950001,3300001,6950001,9000001,18000001,40000001},{0.05,0.1,0.2,0.23,0.33,0.4,0.45})-LOOKUP(X1316,{0,1950001,3300001,6950001,9000001,18000001,40000001},{0,97500,427500,636000,1536000,2796000,4796000}))*1.021,-2))</f>
        <v/>
      </c>
      <c r="AA1316" s="18">
        <f>MAX(0,ROUNDDOWN(M1316-J1316-430000-L1316-0,-3))</f>
        <v/>
      </c>
      <c r="AB1316" s="18">
        <f>MAX(0,ROUNDDOWN(M1316-J1316-430000-L1316-V1316,-3))</f>
        <v/>
      </c>
      <c r="AC1316" s="18">
        <f>IF(M1316&lt;=450000,0,MAX(0,ROUNDDOWN(AA1316*0.06-MIN(50000,AA1316)*0.03,-2))+MAX(0,ROUNDDOWN(AA1316*0.04-MIN(50000,AA1316)*0.02,-2)))</f>
        <v/>
      </c>
      <c r="AD1316" s="18">
        <f>IF(M1316&lt;=450000,0,MAX(0,ROUNDDOWN(AB1316*0.06-MIN(50000,AB1316)*0.03,-2))+MAX(0,ROUNDDOWN(AB1316*0.04-MIN(50000,AB1316)*0.02,-2)))</f>
        <v/>
      </c>
      <c r="AE1316" s="18">
        <f>Y1316-Z1316</f>
        <v/>
      </c>
      <c r="AF1316" s="18">
        <f>AC1316-AD1316</f>
        <v/>
      </c>
      <c r="AG1316" s="18">
        <f>AE1316+AF1316</f>
        <v/>
      </c>
      <c r="AH1316" s="20">
        <f>IF(W1316&lt;=0,0,LOOKUP(W1316,{0,1950001,3300001,6950001,9000001,18000001,40000001},{0.05,0.1,0.2,0.23,0.33,0.4,0.45}))</f>
        <v/>
      </c>
    </row>
    <row r="1317">
      <c r="A1317" t="inlineStr">
        <is>
          <t>1万円刻み 3区分8万円ずつ</t>
        </is>
      </c>
      <c r="B1317" s="18">
        <f>'4_1万円刻み'!$A$413</f>
        <v/>
      </c>
      <c r="C1317" s="19" t="n">
        <v>2026</v>
      </c>
      <c r="D1317" t="inlineStr">
        <is>
          <t>いいえ</t>
        </is>
      </c>
      <c r="E1317" s="18" t="n">
        <v>80000</v>
      </c>
      <c r="F1317" s="18" t="n">
        <v>0</v>
      </c>
      <c r="G1317" s="18" t="n">
        <v>80000</v>
      </c>
      <c r="H1317" s="18" t="n">
        <v>80000</v>
      </c>
      <c r="I1317" s="18" t="n">
        <v>0</v>
      </c>
      <c r="J1317" s="18">
        <f>ROUND(MIN(B1317/12,650000)*12*0.0915+MIN(B1317/12,1390000)*12*(0.0504+0)+B1317*0.005,0)</f>
        <v/>
      </c>
      <c r="K1317" s="18" t="n">
        <v>0</v>
      </c>
      <c r="L1317" s="18" t="n">
        <v>0</v>
      </c>
      <c r="M1317" s="18">
        <f>ROUND(IF(C1317&gt;=2026,IF(B1317&lt;741000,0,IF(B1317&lt;2191000,B1317-740000,IF(B1317&lt;2193000,1451000,IF(B1317&lt;2196000,1453000,IF(B1317&lt;2200000,1456000,IF(B1317&lt;3600000,ROUNDDOWN(B1317/4,-3)*2.8-80000,IF(B1317&lt;6600000,ROUNDDOWN(B1317/4,-3)*3.2-440000,IF(B1317&lt;8500000,ROUNDDOWN(B1317*0.9,0)-1100000,B1317-1950000)))))))),IF(B1317&lt;651000,0,IF(B1317&lt;1900000,B1317-650000,IF(B1317&lt;3600000,ROUNDDOWN(B1317/4,-3)*2.8-80000,IF(B1317&lt;6600000,ROUNDDOWN(B1317/4,-3)*3.2-440000,IF(B1317&lt;8500000,ROUNDDOWN(B1317*0.9,0)-1100000,B1317-1950000)))))),0)</f>
        <v/>
      </c>
      <c r="N1317" s="18">
        <f>IF(M1317&gt;23500000,NA(),IF(C1317&gt;=2026,IF(M1317&lt;=4890000,1040000,IF(M1317&lt;=6550000,670000,620000)),IF(M1317&lt;=1320000,950000,IF(M1317&lt;=3360000,880000,IF(M1317&lt;=4890000,680000,IF(M1317&lt;=6550000,630000,580000))))))</f>
        <v/>
      </c>
      <c r="O1317" s="18">
        <f>IF(F1317&lt;=0,IF(AND(D1317="はい",C1317&gt;=2026,C1317&lt;=2027),IF(E1317&lt;=0,0,IF(E1317&lt;=30000,E1317,IF(E1317&lt;=60000,ROUNDUP(E1317/2,0)+15000,IF(E1317&lt;=120000,ROUNDUP(E1317/4,0)+30000,60000)))),IF(E1317&lt;=0,0,IF(E1317&lt;=20000,E1317,IF(E1317&lt;=40000,ROUNDUP(E1317/2,0)+10000,IF(E1317&lt;=80000,ROUNDUP(E1317/4,0)+20000,40000))))),IF(E1317&lt;=0,IF(F1317&lt;=0,0,IF(F1317&lt;=25000,F1317,IF(F1317&lt;=50000,ROUNDUP(F1317/2,0)+12500,IF(F1317&lt;=100000,ROUNDUP(F1317/4,0)+25000,50000)))),MAX(IF(F1317&lt;=0,0,IF(F1317&lt;=25000,F1317,IF(F1317&lt;=50000,ROUNDUP(F1317/2,0)+12500,IF(F1317&lt;=100000,ROUNDUP(F1317/4,0)+25000,50000)))),MIN(IF(AND(D1317="はい",C1317&gt;=2026,C1317&lt;=2027),IF(E1317&lt;=0,0,IF(E1317&lt;=30000,E1317,IF(E1317&lt;=60000,ROUNDUP(E1317/2,0)+15000,IF(E1317&lt;=120000,ROUNDUP(E1317/4,0)+30000,60000)))),IF(E1317&lt;=0,0,IF(E1317&lt;=20000,E1317,IF(E1317&lt;=40000,ROUNDUP(E1317/2,0)+10000,IF(E1317&lt;=80000,ROUNDUP(E1317/4,0)+20000,40000)))))+IF(F1317&lt;=0,0,IF(F1317&lt;=25000,F1317,IF(F1317&lt;=50000,ROUNDUP(F1317/2,0)+12500,IF(F1317&lt;=100000,ROUNDUP(F1317/4,0)+25000,50000)))),IF(AND(D1317="はい",C1317&gt;=2026,C1317&lt;=2027),60000,40000)))))</f>
        <v/>
      </c>
      <c r="P1317" s="18">
        <f>IF(G1317&lt;=0,0,IF(G1317&lt;=20000,G1317,IF(G1317&lt;=40000,ROUNDUP(G1317/2,0)+10000,IF(G1317&lt;=80000,ROUNDUP(G1317/4,0)+20000,40000))))</f>
        <v/>
      </c>
      <c r="Q1317" s="18">
        <f>IF(I1317&lt;=0,IF(H1317&lt;=0,0,IF(H1317&lt;=20000,H1317,IF(H1317&lt;=40000,ROUNDUP(H1317/2,0)+10000,IF(H1317&lt;=80000,ROUNDUP(H1317/4,0)+20000,40000)))),IF(H1317&lt;=0,IF(I1317&lt;=0,0,IF(I1317&lt;=25000,I1317,IF(I1317&lt;=50000,ROUNDUP(I1317/2,0)+12500,IF(I1317&lt;=100000,ROUNDUP(I1317/4,0)+25000,50000)))),MAX(IF(I1317&lt;=0,0,IF(I1317&lt;=25000,I1317,IF(I1317&lt;=50000,ROUNDUP(I1317/2,0)+12500,IF(I1317&lt;=100000,ROUNDUP(I1317/4,0)+25000,50000)))),MIN(IF(H1317&lt;=0,0,IF(H1317&lt;=20000,H1317,IF(H1317&lt;=40000,ROUNDUP(H1317/2,0)+10000,IF(H1317&lt;=80000,ROUNDUP(H1317/4,0)+20000,40000))))+IF(I1317&lt;=0,0,IF(I1317&lt;=25000,I1317,IF(I1317&lt;=50000,ROUNDUP(I1317/2,0)+12500,IF(I1317&lt;=100000,ROUNDUP(I1317/4,0)+25000,50000)))),40000))))</f>
        <v/>
      </c>
      <c r="R1317" s="18">
        <f>MIN(120000,O1317+P1317+Q1317)</f>
        <v/>
      </c>
      <c r="S1317" s="18">
        <f>IF(F1317&lt;=0,IF(E1317&lt;=0,0,IF(E1317&lt;=12000,E1317,IF(E1317&lt;=32000,ROUNDUP(E1317/2,0)+6000,IF(E1317&lt;=56000,ROUNDUP(E1317/4,0)+14000,28000)))),IF(E1317&lt;=0,IF(F1317&lt;=0,0,IF(F1317&lt;=15000,F1317,IF(F1317&lt;=40000,ROUNDUP(F1317/2,0)+7500,IF(F1317&lt;=70000,ROUNDUP(F1317/4,0)+17500,35000)))),MAX(IF(F1317&lt;=0,0,IF(F1317&lt;=15000,F1317,IF(F1317&lt;=40000,ROUNDUP(F1317/2,0)+7500,IF(F1317&lt;=70000,ROUNDUP(F1317/4,0)+17500,35000)))),MIN(IF(E1317&lt;=0,0,IF(E1317&lt;=12000,E1317,IF(E1317&lt;=32000,ROUNDUP(E1317/2,0)+6000,IF(E1317&lt;=56000,ROUNDUP(E1317/4,0)+14000,28000))))+IF(F1317&lt;=0,0,IF(F1317&lt;=15000,F1317,IF(F1317&lt;=40000,ROUNDUP(F1317/2,0)+7500,IF(F1317&lt;=70000,ROUNDUP(F1317/4,0)+17500,35000)))),28000))))</f>
        <v/>
      </c>
      <c r="T1317" s="18">
        <f>IF(G1317&lt;=0,0,IF(G1317&lt;=12000,G1317,IF(G1317&lt;=32000,ROUNDUP(G1317/2,0)+6000,IF(G1317&lt;=56000,ROUNDUP(G1317/4,0)+14000,28000))))</f>
        <v/>
      </c>
      <c r="U1317" s="18">
        <f>IF(I1317&lt;=0,IF(H1317&lt;=0,0,IF(H1317&lt;=12000,H1317,IF(H1317&lt;=32000,ROUNDUP(H1317/2,0)+6000,IF(H1317&lt;=56000,ROUNDUP(H1317/4,0)+14000,28000)))),IF(H1317&lt;=0,IF(I1317&lt;=0,0,IF(I1317&lt;=15000,I1317,IF(I1317&lt;=40000,ROUNDUP(I1317/2,0)+7500,IF(I1317&lt;=70000,ROUNDUP(I1317/4,0)+17500,35000)))),MAX(IF(I1317&lt;=0,0,IF(I1317&lt;=15000,I1317,IF(I1317&lt;=40000,ROUNDUP(I1317/2,0)+7500,IF(I1317&lt;=70000,ROUNDUP(I1317/4,0)+17500,35000)))),MIN(IF(H1317&lt;=0,0,IF(H1317&lt;=12000,H1317,IF(H1317&lt;=32000,ROUNDUP(H1317/2,0)+6000,IF(H1317&lt;=56000,ROUNDUP(H1317/4,0)+14000,28000))))+IF(I1317&lt;=0,0,IF(I1317&lt;=15000,I1317,IF(I1317&lt;=40000,ROUNDUP(I1317/2,0)+7500,IF(I1317&lt;=70000,ROUNDUP(I1317/4,0)+17500,35000)))),28000))))</f>
        <v/>
      </c>
      <c r="V1317" s="18">
        <f>MIN(70000,S1317+T1317+U1317)</f>
        <v/>
      </c>
      <c r="W1317" s="18">
        <f>MAX(0,ROUNDDOWN(M1317-J1317-N1317-K1317-0,-3))</f>
        <v/>
      </c>
      <c r="X1317" s="18">
        <f>MAX(0,ROUNDDOWN(M1317-J1317-N1317-K1317-R1317,-3))</f>
        <v/>
      </c>
      <c r="Y1317" s="18">
        <f>IF(W1317&lt;=0,0,ROUNDDOWN((W1317*LOOKUP(W1317,{0,1950001,3300001,6950001,9000001,18000001,40000001},{0.05,0.1,0.2,0.23,0.33,0.4,0.45})-LOOKUP(W1317,{0,1950001,3300001,6950001,9000001,18000001,40000001},{0,97500,427500,636000,1536000,2796000,4796000}))*1.021,-2))</f>
        <v/>
      </c>
      <c r="Z1317" s="18">
        <f>IF(X1317&lt;=0,0,ROUNDDOWN((X1317*LOOKUP(X1317,{0,1950001,3300001,6950001,9000001,18000001,40000001},{0.05,0.1,0.2,0.23,0.33,0.4,0.45})-LOOKUP(X1317,{0,1950001,3300001,6950001,9000001,18000001,40000001},{0,97500,427500,636000,1536000,2796000,4796000}))*1.021,-2))</f>
        <v/>
      </c>
      <c r="AA1317" s="18">
        <f>MAX(0,ROUNDDOWN(M1317-J1317-430000-L1317-0,-3))</f>
        <v/>
      </c>
      <c r="AB1317" s="18">
        <f>MAX(0,ROUNDDOWN(M1317-J1317-430000-L1317-V1317,-3))</f>
        <v/>
      </c>
      <c r="AC1317" s="18">
        <f>IF(M1317&lt;=450000,0,MAX(0,ROUNDDOWN(AA1317*0.06-MIN(50000,AA1317)*0.03,-2))+MAX(0,ROUNDDOWN(AA1317*0.04-MIN(50000,AA1317)*0.02,-2)))</f>
        <v/>
      </c>
      <c r="AD1317" s="18">
        <f>IF(M1317&lt;=450000,0,MAX(0,ROUNDDOWN(AB1317*0.06-MIN(50000,AB1317)*0.03,-2))+MAX(0,ROUNDDOWN(AB1317*0.04-MIN(50000,AB1317)*0.02,-2)))</f>
        <v/>
      </c>
      <c r="AE1317" s="18">
        <f>Y1317-Z1317</f>
        <v/>
      </c>
      <c r="AF1317" s="18">
        <f>AC1317-AD1317</f>
        <v/>
      </c>
      <c r="AG1317" s="18">
        <f>AE1317+AF1317</f>
        <v/>
      </c>
      <c r="AH1317" s="20">
        <f>IF(W1317&lt;=0,0,LOOKUP(W1317,{0,1950001,3300001,6950001,9000001,18000001,40000001},{0.05,0.1,0.2,0.23,0.33,0.4,0.45}))</f>
        <v/>
      </c>
    </row>
    <row r="1318">
      <c r="A1318" t="inlineStr">
        <is>
          <t>1万円刻み 一般8万円</t>
        </is>
      </c>
      <c r="B1318" s="18">
        <f>'4_1万円刻み'!$A$413</f>
        <v/>
      </c>
      <c r="C1318" s="19" t="n">
        <v>2026</v>
      </c>
      <c r="D1318" t="inlineStr">
        <is>
          <t>いいえ</t>
        </is>
      </c>
      <c r="E1318" s="18" t="n">
        <v>80000</v>
      </c>
      <c r="F1318" s="18" t="n">
        <v>0</v>
      </c>
      <c r="G1318" s="18" t="n">
        <v>0</v>
      </c>
      <c r="H1318" s="18" t="n">
        <v>0</v>
      </c>
      <c r="I1318" s="18" t="n">
        <v>0</v>
      </c>
      <c r="J1318" s="18">
        <f>ROUND(MIN(B1318/12,650000)*12*0.0915+MIN(B1318/12,1390000)*12*(0.0504+0)+B1318*0.005,0)</f>
        <v/>
      </c>
      <c r="K1318" s="18" t="n">
        <v>0</v>
      </c>
      <c r="L1318" s="18" t="n">
        <v>0</v>
      </c>
      <c r="M1318" s="18">
        <f>ROUND(IF(C1318&gt;=2026,IF(B1318&lt;741000,0,IF(B1318&lt;2191000,B1318-740000,IF(B1318&lt;2193000,1451000,IF(B1318&lt;2196000,1453000,IF(B1318&lt;2200000,1456000,IF(B1318&lt;3600000,ROUNDDOWN(B1318/4,-3)*2.8-80000,IF(B1318&lt;6600000,ROUNDDOWN(B1318/4,-3)*3.2-440000,IF(B1318&lt;8500000,ROUNDDOWN(B1318*0.9,0)-1100000,B1318-1950000)))))))),IF(B1318&lt;651000,0,IF(B1318&lt;1900000,B1318-650000,IF(B1318&lt;3600000,ROUNDDOWN(B1318/4,-3)*2.8-80000,IF(B1318&lt;6600000,ROUNDDOWN(B1318/4,-3)*3.2-440000,IF(B1318&lt;8500000,ROUNDDOWN(B1318*0.9,0)-1100000,B1318-1950000)))))),0)</f>
        <v/>
      </c>
      <c r="N1318" s="18">
        <f>IF(M1318&gt;23500000,NA(),IF(C1318&gt;=2026,IF(M1318&lt;=4890000,1040000,IF(M1318&lt;=6550000,670000,620000)),IF(M1318&lt;=1320000,950000,IF(M1318&lt;=3360000,880000,IF(M1318&lt;=4890000,680000,IF(M1318&lt;=6550000,630000,580000))))))</f>
        <v/>
      </c>
      <c r="O1318" s="18">
        <f>IF(F1318&lt;=0,IF(AND(D1318="はい",C1318&gt;=2026,C1318&lt;=2027),IF(E1318&lt;=0,0,IF(E1318&lt;=30000,E1318,IF(E1318&lt;=60000,ROUNDUP(E1318/2,0)+15000,IF(E1318&lt;=120000,ROUNDUP(E1318/4,0)+30000,60000)))),IF(E1318&lt;=0,0,IF(E1318&lt;=20000,E1318,IF(E1318&lt;=40000,ROUNDUP(E1318/2,0)+10000,IF(E1318&lt;=80000,ROUNDUP(E1318/4,0)+20000,40000))))),IF(E1318&lt;=0,IF(F1318&lt;=0,0,IF(F1318&lt;=25000,F1318,IF(F1318&lt;=50000,ROUNDUP(F1318/2,0)+12500,IF(F1318&lt;=100000,ROUNDUP(F1318/4,0)+25000,50000)))),MAX(IF(F1318&lt;=0,0,IF(F1318&lt;=25000,F1318,IF(F1318&lt;=50000,ROUNDUP(F1318/2,0)+12500,IF(F1318&lt;=100000,ROUNDUP(F1318/4,0)+25000,50000)))),MIN(IF(AND(D1318="はい",C1318&gt;=2026,C1318&lt;=2027),IF(E1318&lt;=0,0,IF(E1318&lt;=30000,E1318,IF(E1318&lt;=60000,ROUNDUP(E1318/2,0)+15000,IF(E1318&lt;=120000,ROUNDUP(E1318/4,0)+30000,60000)))),IF(E1318&lt;=0,0,IF(E1318&lt;=20000,E1318,IF(E1318&lt;=40000,ROUNDUP(E1318/2,0)+10000,IF(E1318&lt;=80000,ROUNDUP(E1318/4,0)+20000,40000)))))+IF(F1318&lt;=0,0,IF(F1318&lt;=25000,F1318,IF(F1318&lt;=50000,ROUNDUP(F1318/2,0)+12500,IF(F1318&lt;=100000,ROUNDUP(F1318/4,0)+25000,50000)))),IF(AND(D1318="はい",C1318&gt;=2026,C1318&lt;=2027),60000,40000)))))</f>
        <v/>
      </c>
      <c r="P1318" s="18">
        <f>IF(G1318&lt;=0,0,IF(G1318&lt;=20000,G1318,IF(G1318&lt;=40000,ROUNDUP(G1318/2,0)+10000,IF(G1318&lt;=80000,ROUNDUP(G1318/4,0)+20000,40000))))</f>
        <v/>
      </c>
      <c r="Q1318" s="18">
        <f>IF(I1318&lt;=0,IF(H1318&lt;=0,0,IF(H1318&lt;=20000,H1318,IF(H1318&lt;=40000,ROUNDUP(H1318/2,0)+10000,IF(H1318&lt;=80000,ROUNDUP(H1318/4,0)+20000,40000)))),IF(H1318&lt;=0,IF(I1318&lt;=0,0,IF(I1318&lt;=25000,I1318,IF(I1318&lt;=50000,ROUNDUP(I1318/2,0)+12500,IF(I1318&lt;=100000,ROUNDUP(I1318/4,0)+25000,50000)))),MAX(IF(I1318&lt;=0,0,IF(I1318&lt;=25000,I1318,IF(I1318&lt;=50000,ROUNDUP(I1318/2,0)+12500,IF(I1318&lt;=100000,ROUNDUP(I1318/4,0)+25000,50000)))),MIN(IF(H1318&lt;=0,0,IF(H1318&lt;=20000,H1318,IF(H1318&lt;=40000,ROUNDUP(H1318/2,0)+10000,IF(H1318&lt;=80000,ROUNDUP(H1318/4,0)+20000,40000))))+IF(I1318&lt;=0,0,IF(I1318&lt;=25000,I1318,IF(I1318&lt;=50000,ROUNDUP(I1318/2,0)+12500,IF(I1318&lt;=100000,ROUNDUP(I1318/4,0)+25000,50000)))),40000))))</f>
        <v/>
      </c>
      <c r="R1318" s="18">
        <f>MIN(120000,O1318+P1318+Q1318)</f>
        <v/>
      </c>
      <c r="S1318" s="18">
        <f>IF(F1318&lt;=0,IF(E1318&lt;=0,0,IF(E1318&lt;=12000,E1318,IF(E1318&lt;=32000,ROUNDUP(E1318/2,0)+6000,IF(E1318&lt;=56000,ROUNDUP(E1318/4,0)+14000,28000)))),IF(E1318&lt;=0,IF(F1318&lt;=0,0,IF(F1318&lt;=15000,F1318,IF(F1318&lt;=40000,ROUNDUP(F1318/2,0)+7500,IF(F1318&lt;=70000,ROUNDUP(F1318/4,0)+17500,35000)))),MAX(IF(F1318&lt;=0,0,IF(F1318&lt;=15000,F1318,IF(F1318&lt;=40000,ROUNDUP(F1318/2,0)+7500,IF(F1318&lt;=70000,ROUNDUP(F1318/4,0)+17500,35000)))),MIN(IF(E1318&lt;=0,0,IF(E1318&lt;=12000,E1318,IF(E1318&lt;=32000,ROUNDUP(E1318/2,0)+6000,IF(E1318&lt;=56000,ROUNDUP(E1318/4,0)+14000,28000))))+IF(F1318&lt;=0,0,IF(F1318&lt;=15000,F1318,IF(F1318&lt;=40000,ROUNDUP(F1318/2,0)+7500,IF(F1318&lt;=70000,ROUNDUP(F1318/4,0)+17500,35000)))),28000))))</f>
        <v/>
      </c>
      <c r="T1318" s="18">
        <f>IF(G1318&lt;=0,0,IF(G1318&lt;=12000,G1318,IF(G1318&lt;=32000,ROUNDUP(G1318/2,0)+6000,IF(G1318&lt;=56000,ROUNDUP(G1318/4,0)+14000,28000))))</f>
        <v/>
      </c>
      <c r="U1318" s="18">
        <f>IF(I1318&lt;=0,IF(H1318&lt;=0,0,IF(H1318&lt;=12000,H1318,IF(H1318&lt;=32000,ROUNDUP(H1318/2,0)+6000,IF(H1318&lt;=56000,ROUNDUP(H1318/4,0)+14000,28000)))),IF(H1318&lt;=0,IF(I1318&lt;=0,0,IF(I1318&lt;=15000,I1318,IF(I1318&lt;=40000,ROUNDUP(I1318/2,0)+7500,IF(I1318&lt;=70000,ROUNDUP(I1318/4,0)+17500,35000)))),MAX(IF(I1318&lt;=0,0,IF(I1318&lt;=15000,I1318,IF(I1318&lt;=40000,ROUNDUP(I1318/2,0)+7500,IF(I1318&lt;=70000,ROUNDUP(I1318/4,0)+17500,35000)))),MIN(IF(H1318&lt;=0,0,IF(H1318&lt;=12000,H1318,IF(H1318&lt;=32000,ROUNDUP(H1318/2,0)+6000,IF(H1318&lt;=56000,ROUNDUP(H1318/4,0)+14000,28000))))+IF(I1318&lt;=0,0,IF(I1318&lt;=15000,I1318,IF(I1318&lt;=40000,ROUNDUP(I1318/2,0)+7500,IF(I1318&lt;=70000,ROUNDUP(I1318/4,0)+17500,35000)))),28000))))</f>
        <v/>
      </c>
      <c r="V1318" s="18">
        <f>MIN(70000,S1318+T1318+U1318)</f>
        <v/>
      </c>
      <c r="W1318" s="18">
        <f>MAX(0,ROUNDDOWN(M1318-J1318-N1318-K1318-0,-3))</f>
        <v/>
      </c>
      <c r="X1318" s="18">
        <f>MAX(0,ROUNDDOWN(M1318-J1318-N1318-K1318-R1318,-3))</f>
        <v/>
      </c>
      <c r="Y1318" s="18">
        <f>IF(W1318&lt;=0,0,ROUNDDOWN((W1318*LOOKUP(W1318,{0,1950001,3300001,6950001,9000001,18000001,40000001},{0.05,0.1,0.2,0.23,0.33,0.4,0.45})-LOOKUP(W1318,{0,1950001,3300001,6950001,9000001,18000001,40000001},{0,97500,427500,636000,1536000,2796000,4796000}))*1.021,-2))</f>
        <v/>
      </c>
      <c r="Z1318" s="18">
        <f>IF(X1318&lt;=0,0,ROUNDDOWN((X1318*LOOKUP(X1318,{0,1950001,3300001,6950001,9000001,18000001,40000001},{0.05,0.1,0.2,0.23,0.33,0.4,0.45})-LOOKUP(X1318,{0,1950001,3300001,6950001,9000001,18000001,40000001},{0,97500,427500,636000,1536000,2796000,4796000}))*1.021,-2))</f>
        <v/>
      </c>
      <c r="AA1318" s="18">
        <f>MAX(0,ROUNDDOWN(M1318-J1318-430000-L1318-0,-3))</f>
        <v/>
      </c>
      <c r="AB1318" s="18">
        <f>MAX(0,ROUNDDOWN(M1318-J1318-430000-L1318-V1318,-3))</f>
        <v/>
      </c>
      <c r="AC1318" s="18">
        <f>IF(M1318&lt;=450000,0,MAX(0,ROUNDDOWN(AA1318*0.06-MIN(50000,AA1318)*0.03,-2))+MAX(0,ROUNDDOWN(AA1318*0.04-MIN(50000,AA1318)*0.02,-2)))</f>
        <v/>
      </c>
      <c r="AD1318" s="18">
        <f>IF(M1318&lt;=450000,0,MAX(0,ROUNDDOWN(AB1318*0.06-MIN(50000,AB1318)*0.03,-2))+MAX(0,ROUNDDOWN(AB1318*0.04-MIN(50000,AB1318)*0.02,-2)))</f>
        <v/>
      </c>
      <c r="AE1318" s="18">
        <f>Y1318-Z1318</f>
        <v/>
      </c>
      <c r="AF1318" s="18">
        <f>AC1318-AD1318</f>
        <v/>
      </c>
      <c r="AG1318" s="18">
        <f>AE1318+AF1318</f>
        <v/>
      </c>
      <c r="AH1318" s="20">
        <f>IF(W1318&lt;=0,0,LOOKUP(W1318,{0,1950001,3300001,6950001,9000001,18000001,40000001},{0.05,0.1,0.2,0.23,0.33,0.4,0.45}))</f>
        <v/>
      </c>
    </row>
    <row r="1319">
      <c r="A1319" t="inlineStr">
        <is>
          <t>1万円刻み 特例あり一般12万円</t>
        </is>
      </c>
      <c r="B1319" s="18">
        <f>'4_1万円刻み'!$A$413</f>
        <v/>
      </c>
      <c r="C1319" s="19" t="n">
        <v>2026</v>
      </c>
      <c r="D1319" t="inlineStr">
        <is>
          <t>はい</t>
        </is>
      </c>
      <c r="E1319" s="18" t="n">
        <v>120000</v>
      </c>
      <c r="F1319" s="18" t="n">
        <v>0</v>
      </c>
      <c r="G1319" s="18" t="n">
        <v>0</v>
      </c>
      <c r="H1319" s="18" t="n">
        <v>0</v>
      </c>
      <c r="I1319" s="18" t="n">
        <v>0</v>
      </c>
      <c r="J1319" s="18">
        <f>ROUND(MIN(B1319/12,650000)*12*0.0915+MIN(B1319/12,1390000)*12*(0.0504+0)+B1319*0.005,0)</f>
        <v/>
      </c>
      <c r="K1319" s="18" t="n">
        <v>0</v>
      </c>
      <c r="L1319" s="18" t="n">
        <v>0</v>
      </c>
      <c r="M1319" s="18">
        <f>ROUND(IF(C1319&gt;=2026,IF(B1319&lt;741000,0,IF(B1319&lt;2191000,B1319-740000,IF(B1319&lt;2193000,1451000,IF(B1319&lt;2196000,1453000,IF(B1319&lt;2200000,1456000,IF(B1319&lt;3600000,ROUNDDOWN(B1319/4,-3)*2.8-80000,IF(B1319&lt;6600000,ROUNDDOWN(B1319/4,-3)*3.2-440000,IF(B1319&lt;8500000,ROUNDDOWN(B1319*0.9,0)-1100000,B1319-1950000)))))))),IF(B1319&lt;651000,0,IF(B1319&lt;1900000,B1319-650000,IF(B1319&lt;3600000,ROUNDDOWN(B1319/4,-3)*2.8-80000,IF(B1319&lt;6600000,ROUNDDOWN(B1319/4,-3)*3.2-440000,IF(B1319&lt;8500000,ROUNDDOWN(B1319*0.9,0)-1100000,B1319-1950000)))))),0)</f>
        <v/>
      </c>
      <c r="N1319" s="18">
        <f>IF(M1319&gt;23500000,NA(),IF(C1319&gt;=2026,IF(M1319&lt;=4890000,1040000,IF(M1319&lt;=6550000,670000,620000)),IF(M1319&lt;=1320000,950000,IF(M1319&lt;=3360000,880000,IF(M1319&lt;=4890000,680000,IF(M1319&lt;=6550000,630000,580000))))))</f>
        <v/>
      </c>
      <c r="O1319" s="18">
        <f>IF(F1319&lt;=0,IF(AND(D1319="はい",C1319&gt;=2026,C1319&lt;=2027),IF(E1319&lt;=0,0,IF(E1319&lt;=30000,E1319,IF(E1319&lt;=60000,ROUNDUP(E1319/2,0)+15000,IF(E1319&lt;=120000,ROUNDUP(E1319/4,0)+30000,60000)))),IF(E1319&lt;=0,0,IF(E1319&lt;=20000,E1319,IF(E1319&lt;=40000,ROUNDUP(E1319/2,0)+10000,IF(E1319&lt;=80000,ROUNDUP(E1319/4,0)+20000,40000))))),IF(E1319&lt;=0,IF(F1319&lt;=0,0,IF(F1319&lt;=25000,F1319,IF(F1319&lt;=50000,ROUNDUP(F1319/2,0)+12500,IF(F1319&lt;=100000,ROUNDUP(F1319/4,0)+25000,50000)))),MAX(IF(F1319&lt;=0,0,IF(F1319&lt;=25000,F1319,IF(F1319&lt;=50000,ROUNDUP(F1319/2,0)+12500,IF(F1319&lt;=100000,ROUNDUP(F1319/4,0)+25000,50000)))),MIN(IF(AND(D1319="はい",C1319&gt;=2026,C1319&lt;=2027),IF(E1319&lt;=0,0,IF(E1319&lt;=30000,E1319,IF(E1319&lt;=60000,ROUNDUP(E1319/2,0)+15000,IF(E1319&lt;=120000,ROUNDUP(E1319/4,0)+30000,60000)))),IF(E1319&lt;=0,0,IF(E1319&lt;=20000,E1319,IF(E1319&lt;=40000,ROUNDUP(E1319/2,0)+10000,IF(E1319&lt;=80000,ROUNDUP(E1319/4,0)+20000,40000)))))+IF(F1319&lt;=0,0,IF(F1319&lt;=25000,F1319,IF(F1319&lt;=50000,ROUNDUP(F1319/2,0)+12500,IF(F1319&lt;=100000,ROUNDUP(F1319/4,0)+25000,50000)))),IF(AND(D1319="はい",C1319&gt;=2026,C1319&lt;=2027),60000,40000)))))</f>
        <v/>
      </c>
      <c r="P1319" s="18">
        <f>IF(G1319&lt;=0,0,IF(G1319&lt;=20000,G1319,IF(G1319&lt;=40000,ROUNDUP(G1319/2,0)+10000,IF(G1319&lt;=80000,ROUNDUP(G1319/4,0)+20000,40000))))</f>
        <v/>
      </c>
      <c r="Q1319" s="18">
        <f>IF(I1319&lt;=0,IF(H1319&lt;=0,0,IF(H1319&lt;=20000,H1319,IF(H1319&lt;=40000,ROUNDUP(H1319/2,0)+10000,IF(H1319&lt;=80000,ROUNDUP(H1319/4,0)+20000,40000)))),IF(H1319&lt;=0,IF(I1319&lt;=0,0,IF(I1319&lt;=25000,I1319,IF(I1319&lt;=50000,ROUNDUP(I1319/2,0)+12500,IF(I1319&lt;=100000,ROUNDUP(I1319/4,0)+25000,50000)))),MAX(IF(I1319&lt;=0,0,IF(I1319&lt;=25000,I1319,IF(I1319&lt;=50000,ROUNDUP(I1319/2,0)+12500,IF(I1319&lt;=100000,ROUNDUP(I1319/4,0)+25000,50000)))),MIN(IF(H1319&lt;=0,0,IF(H1319&lt;=20000,H1319,IF(H1319&lt;=40000,ROUNDUP(H1319/2,0)+10000,IF(H1319&lt;=80000,ROUNDUP(H1319/4,0)+20000,40000))))+IF(I1319&lt;=0,0,IF(I1319&lt;=25000,I1319,IF(I1319&lt;=50000,ROUNDUP(I1319/2,0)+12500,IF(I1319&lt;=100000,ROUNDUP(I1319/4,0)+25000,50000)))),40000))))</f>
        <v/>
      </c>
      <c r="R1319" s="18">
        <f>MIN(120000,O1319+P1319+Q1319)</f>
        <v/>
      </c>
      <c r="S1319" s="18">
        <f>IF(F1319&lt;=0,IF(E1319&lt;=0,0,IF(E1319&lt;=12000,E1319,IF(E1319&lt;=32000,ROUNDUP(E1319/2,0)+6000,IF(E1319&lt;=56000,ROUNDUP(E1319/4,0)+14000,28000)))),IF(E1319&lt;=0,IF(F1319&lt;=0,0,IF(F1319&lt;=15000,F1319,IF(F1319&lt;=40000,ROUNDUP(F1319/2,0)+7500,IF(F1319&lt;=70000,ROUNDUP(F1319/4,0)+17500,35000)))),MAX(IF(F1319&lt;=0,0,IF(F1319&lt;=15000,F1319,IF(F1319&lt;=40000,ROUNDUP(F1319/2,0)+7500,IF(F1319&lt;=70000,ROUNDUP(F1319/4,0)+17500,35000)))),MIN(IF(E1319&lt;=0,0,IF(E1319&lt;=12000,E1319,IF(E1319&lt;=32000,ROUNDUP(E1319/2,0)+6000,IF(E1319&lt;=56000,ROUNDUP(E1319/4,0)+14000,28000))))+IF(F1319&lt;=0,0,IF(F1319&lt;=15000,F1319,IF(F1319&lt;=40000,ROUNDUP(F1319/2,0)+7500,IF(F1319&lt;=70000,ROUNDUP(F1319/4,0)+17500,35000)))),28000))))</f>
        <v/>
      </c>
      <c r="T1319" s="18">
        <f>IF(G1319&lt;=0,0,IF(G1319&lt;=12000,G1319,IF(G1319&lt;=32000,ROUNDUP(G1319/2,0)+6000,IF(G1319&lt;=56000,ROUNDUP(G1319/4,0)+14000,28000))))</f>
        <v/>
      </c>
      <c r="U1319" s="18">
        <f>IF(I1319&lt;=0,IF(H1319&lt;=0,0,IF(H1319&lt;=12000,H1319,IF(H1319&lt;=32000,ROUNDUP(H1319/2,0)+6000,IF(H1319&lt;=56000,ROUNDUP(H1319/4,0)+14000,28000)))),IF(H1319&lt;=0,IF(I1319&lt;=0,0,IF(I1319&lt;=15000,I1319,IF(I1319&lt;=40000,ROUNDUP(I1319/2,0)+7500,IF(I1319&lt;=70000,ROUNDUP(I1319/4,0)+17500,35000)))),MAX(IF(I1319&lt;=0,0,IF(I1319&lt;=15000,I1319,IF(I1319&lt;=40000,ROUNDUP(I1319/2,0)+7500,IF(I1319&lt;=70000,ROUNDUP(I1319/4,0)+17500,35000)))),MIN(IF(H1319&lt;=0,0,IF(H1319&lt;=12000,H1319,IF(H1319&lt;=32000,ROUNDUP(H1319/2,0)+6000,IF(H1319&lt;=56000,ROUNDUP(H1319/4,0)+14000,28000))))+IF(I1319&lt;=0,0,IF(I1319&lt;=15000,I1319,IF(I1319&lt;=40000,ROUNDUP(I1319/2,0)+7500,IF(I1319&lt;=70000,ROUNDUP(I1319/4,0)+17500,35000)))),28000))))</f>
        <v/>
      </c>
      <c r="V1319" s="18">
        <f>MIN(70000,S1319+T1319+U1319)</f>
        <v/>
      </c>
      <c r="W1319" s="18">
        <f>MAX(0,ROUNDDOWN(M1319-J1319-N1319-K1319-0,-3))</f>
        <v/>
      </c>
      <c r="X1319" s="18">
        <f>MAX(0,ROUNDDOWN(M1319-J1319-N1319-K1319-R1319,-3))</f>
        <v/>
      </c>
      <c r="Y1319" s="18">
        <f>IF(W1319&lt;=0,0,ROUNDDOWN((W1319*LOOKUP(W1319,{0,1950001,3300001,6950001,9000001,18000001,40000001},{0.05,0.1,0.2,0.23,0.33,0.4,0.45})-LOOKUP(W1319,{0,1950001,3300001,6950001,9000001,18000001,40000001},{0,97500,427500,636000,1536000,2796000,4796000}))*1.021,-2))</f>
        <v/>
      </c>
      <c r="Z1319" s="18">
        <f>IF(X1319&lt;=0,0,ROUNDDOWN((X1319*LOOKUP(X1319,{0,1950001,3300001,6950001,9000001,18000001,40000001},{0.05,0.1,0.2,0.23,0.33,0.4,0.45})-LOOKUP(X1319,{0,1950001,3300001,6950001,9000001,18000001,40000001},{0,97500,427500,636000,1536000,2796000,4796000}))*1.021,-2))</f>
        <v/>
      </c>
      <c r="AA1319" s="18">
        <f>MAX(0,ROUNDDOWN(M1319-J1319-430000-L1319-0,-3))</f>
        <v/>
      </c>
      <c r="AB1319" s="18">
        <f>MAX(0,ROUNDDOWN(M1319-J1319-430000-L1319-V1319,-3))</f>
        <v/>
      </c>
      <c r="AC1319" s="18">
        <f>IF(M1319&lt;=450000,0,MAX(0,ROUNDDOWN(AA1319*0.06-MIN(50000,AA1319)*0.03,-2))+MAX(0,ROUNDDOWN(AA1319*0.04-MIN(50000,AA1319)*0.02,-2)))</f>
        <v/>
      </c>
      <c r="AD1319" s="18">
        <f>IF(M1319&lt;=450000,0,MAX(0,ROUNDDOWN(AB1319*0.06-MIN(50000,AB1319)*0.03,-2))+MAX(0,ROUNDDOWN(AB1319*0.04-MIN(50000,AB1319)*0.02,-2)))</f>
        <v/>
      </c>
      <c r="AE1319" s="18">
        <f>Y1319-Z1319</f>
        <v/>
      </c>
      <c r="AF1319" s="18">
        <f>AC1319-AD1319</f>
        <v/>
      </c>
      <c r="AG1319" s="18">
        <f>AE1319+AF1319</f>
        <v/>
      </c>
      <c r="AH1319" s="20">
        <f>IF(W1319&lt;=0,0,LOOKUP(W1319,{0,1950001,3300001,6950001,9000001,18000001,40000001},{0.05,0.1,0.2,0.23,0.33,0.4,0.45}))</f>
        <v/>
      </c>
    </row>
    <row r="1320">
      <c r="A1320" t="inlineStr">
        <is>
          <t>1万円刻み 3区分8万円ずつ</t>
        </is>
      </c>
      <c r="B1320" s="18">
        <f>'4_1万円刻み'!$A$414</f>
        <v/>
      </c>
      <c r="C1320" s="19" t="n">
        <v>2026</v>
      </c>
      <c r="D1320" t="inlineStr">
        <is>
          <t>いいえ</t>
        </is>
      </c>
      <c r="E1320" s="18" t="n">
        <v>80000</v>
      </c>
      <c r="F1320" s="18" t="n">
        <v>0</v>
      </c>
      <c r="G1320" s="18" t="n">
        <v>80000</v>
      </c>
      <c r="H1320" s="18" t="n">
        <v>80000</v>
      </c>
      <c r="I1320" s="18" t="n">
        <v>0</v>
      </c>
      <c r="J1320" s="18">
        <f>ROUND(MIN(B1320/12,650000)*12*0.0915+MIN(B1320/12,1390000)*12*(0.0504+0)+B1320*0.005,0)</f>
        <v/>
      </c>
      <c r="K1320" s="18" t="n">
        <v>0</v>
      </c>
      <c r="L1320" s="18" t="n">
        <v>0</v>
      </c>
      <c r="M1320" s="18">
        <f>ROUND(IF(C1320&gt;=2026,IF(B1320&lt;741000,0,IF(B1320&lt;2191000,B1320-740000,IF(B1320&lt;2193000,1451000,IF(B1320&lt;2196000,1453000,IF(B1320&lt;2200000,1456000,IF(B1320&lt;3600000,ROUNDDOWN(B1320/4,-3)*2.8-80000,IF(B1320&lt;6600000,ROUNDDOWN(B1320/4,-3)*3.2-440000,IF(B1320&lt;8500000,ROUNDDOWN(B1320*0.9,0)-1100000,B1320-1950000)))))))),IF(B1320&lt;651000,0,IF(B1320&lt;1900000,B1320-650000,IF(B1320&lt;3600000,ROUNDDOWN(B1320/4,-3)*2.8-80000,IF(B1320&lt;6600000,ROUNDDOWN(B1320/4,-3)*3.2-440000,IF(B1320&lt;8500000,ROUNDDOWN(B1320*0.9,0)-1100000,B1320-1950000)))))),0)</f>
        <v/>
      </c>
      <c r="N1320" s="18">
        <f>IF(M1320&gt;23500000,NA(),IF(C1320&gt;=2026,IF(M1320&lt;=4890000,1040000,IF(M1320&lt;=6550000,670000,620000)),IF(M1320&lt;=1320000,950000,IF(M1320&lt;=3360000,880000,IF(M1320&lt;=4890000,680000,IF(M1320&lt;=6550000,630000,580000))))))</f>
        <v/>
      </c>
      <c r="O1320" s="18">
        <f>IF(F1320&lt;=0,IF(AND(D1320="はい",C1320&gt;=2026,C1320&lt;=2027),IF(E1320&lt;=0,0,IF(E1320&lt;=30000,E1320,IF(E1320&lt;=60000,ROUNDUP(E1320/2,0)+15000,IF(E1320&lt;=120000,ROUNDUP(E1320/4,0)+30000,60000)))),IF(E1320&lt;=0,0,IF(E1320&lt;=20000,E1320,IF(E1320&lt;=40000,ROUNDUP(E1320/2,0)+10000,IF(E1320&lt;=80000,ROUNDUP(E1320/4,0)+20000,40000))))),IF(E1320&lt;=0,IF(F1320&lt;=0,0,IF(F1320&lt;=25000,F1320,IF(F1320&lt;=50000,ROUNDUP(F1320/2,0)+12500,IF(F1320&lt;=100000,ROUNDUP(F1320/4,0)+25000,50000)))),MAX(IF(F1320&lt;=0,0,IF(F1320&lt;=25000,F1320,IF(F1320&lt;=50000,ROUNDUP(F1320/2,0)+12500,IF(F1320&lt;=100000,ROUNDUP(F1320/4,0)+25000,50000)))),MIN(IF(AND(D1320="はい",C1320&gt;=2026,C1320&lt;=2027),IF(E1320&lt;=0,0,IF(E1320&lt;=30000,E1320,IF(E1320&lt;=60000,ROUNDUP(E1320/2,0)+15000,IF(E1320&lt;=120000,ROUNDUP(E1320/4,0)+30000,60000)))),IF(E1320&lt;=0,0,IF(E1320&lt;=20000,E1320,IF(E1320&lt;=40000,ROUNDUP(E1320/2,0)+10000,IF(E1320&lt;=80000,ROUNDUP(E1320/4,0)+20000,40000)))))+IF(F1320&lt;=0,0,IF(F1320&lt;=25000,F1320,IF(F1320&lt;=50000,ROUNDUP(F1320/2,0)+12500,IF(F1320&lt;=100000,ROUNDUP(F1320/4,0)+25000,50000)))),IF(AND(D1320="はい",C1320&gt;=2026,C1320&lt;=2027),60000,40000)))))</f>
        <v/>
      </c>
      <c r="P1320" s="18">
        <f>IF(G1320&lt;=0,0,IF(G1320&lt;=20000,G1320,IF(G1320&lt;=40000,ROUNDUP(G1320/2,0)+10000,IF(G1320&lt;=80000,ROUNDUP(G1320/4,0)+20000,40000))))</f>
        <v/>
      </c>
      <c r="Q1320" s="18">
        <f>IF(I1320&lt;=0,IF(H1320&lt;=0,0,IF(H1320&lt;=20000,H1320,IF(H1320&lt;=40000,ROUNDUP(H1320/2,0)+10000,IF(H1320&lt;=80000,ROUNDUP(H1320/4,0)+20000,40000)))),IF(H1320&lt;=0,IF(I1320&lt;=0,0,IF(I1320&lt;=25000,I1320,IF(I1320&lt;=50000,ROUNDUP(I1320/2,0)+12500,IF(I1320&lt;=100000,ROUNDUP(I1320/4,0)+25000,50000)))),MAX(IF(I1320&lt;=0,0,IF(I1320&lt;=25000,I1320,IF(I1320&lt;=50000,ROUNDUP(I1320/2,0)+12500,IF(I1320&lt;=100000,ROUNDUP(I1320/4,0)+25000,50000)))),MIN(IF(H1320&lt;=0,0,IF(H1320&lt;=20000,H1320,IF(H1320&lt;=40000,ROUNDUP(H1320/2,0)+10000,IF(H1320&lt;=80000,ROUNDUP(H1320/4,0)+20000,40000))))+IF(I1320&lt;=0,0,IF(I1320&lt;=25000,I1320,IF(I1320&lt;=50000,ROUNDUP(I1320/2,0)+12500,IF(I1320&lt;=100000,ROUNDUP(I1320/4,0)+25000,50000)))),40000))))</f>
        <v/>
      </c>
      <c r="R1320" s="18">
        <f>MIN(120000,O1320+P1320+Q1320)</f>
        <v/>
      </c>
      <c r="S1320" s="18">
        <f>IF(F1320&lt;=0,IF(E1320&lt;=0,0,IF(E1320&lt;=12000,E1320,IF(E1320&lt;=32000,ROUNDUP(E1320/2,0)+6000,IF(E1320&lt;=56000,ROUNDUP(E1320/4,0)+14000,28000)))),IF(E1320&lt;=0,IF(F1320&lt;=0,0,IF(F1320&lt;=15000,F1320,IF(F1320&lt;=40000,ROUNDUP(F1320/2,0)+7500,IF(F1320&lt;=70000,ROUNDUP(F1320/4,0)+17500,35000)))),MAX(IF(F1320&lt;=0,0,IF(F1320&lt;=15000,F1320,IF(F1320&lt;=40000,ROUNDUP(F1320/2,0)+7500,IF(F1320&lt;=70000,ROUNDUP(F1320/4,0)+17500,35000)))),MIN(IF(E1320&lt;=0,0,IF(E1320&lt;=12000,E1320,IF(E1320&lt;=32000,ROUNDUP(E1320/2,0)+6000,IF(E1320&lt;=56000,ROUNDUP(E1320/4,0)+14000,28000))))+IF(F1320&lt;=0,0,IF(F1320&lt;=15000,F1320,IF(F1320&lt;=40000,ROUNDUP(F1320/2,0)+7500,IF(F1320&lt;=70000,ROUNDUP(F1320/4,0)+17500,35000)))),28000))))</f>
        <v/>
      </c>
      <c r="T1320" s="18">
        <f>IF(G1320&lt;=0,0,IF(G1320&lt;=12000,G1320,IF(G1320&lt;=32000,ROUNDUP(G1320/2,0)+6000,IF(G1320&lt;=56000,ROUNDUP(G1320/4,0)+14000,28000))))</f>
        <v/>
      </c>
      <c r="U1320" s="18">
        <f>IF(I1320&lt;=0,IF(H1320&lt;=0,0,IF(H1320&lt;=12000,H1320,IF(H1320&lt;=32000,ROUNDUP(H1320/2,0)+6000,IF(H1320&lt;=56000,ROUNDUP(H1320/4,0)+14000,28000)))),IF(H1320&lt;=0,IF(I1320&lt;=0,0,IF(I1320&lt;=15000,I1320,IF(I1320&lt;=40000,ROUNDUP(I1320/2,0)+7500,IF(I1320&lt;=70000,ROUNDUP(I1320/4,0)+17500,35000)))),MAX(IF(I1320&lt;=0,0,IF(I1320&lt;=15000,I1320,IF(I1320&lt;=40000,ROUNDUP(I1320/2,0)+7500,IF(I1320&lt;=70000,ROUNDUP(I1320/4,0)+17500,35000)))),MIN(IF(H1320&lt;=0,0,IF(H1320&lt;=12000,H1320,IF(H1320&lt;=32000,ROUNDUP(H1320/2,0)+6000,IF(H1320&lt;=56000,ROUNDUP(H1320/4,0)+14000,28000))))+IF(I1320&lt;=0,0,IF(I1320&lt;=15000,I1320,IF(I1320&lt;=40000,ROUNDUP(I1320/2,0)+7500,IF(I1320&lt;=70000,ROUNDUP(I1320/4,0)+17500,35000)))),28000))))</f>
        <v/>
      </c>
      <c r="V1320" s="18">
        <f>MIN(70000,S1320+T1320+U1320)</f>
        <v/>
      </c>
      <c r="W1320" s="18">
        <f>MAX(0,ROUNDDOWN(M1320-J1320-N1320-K1320-0,-3))</f>
        <v/>
      </c>
      <c r="X1320" s="18">
        <f>MAX(0,ROUNDDOWN(M1320-J1320-N1320-K1320-R1320,-3))</f>
        <v/>
      </c>
      <c r="Y1320" s="18">
        <f>IF(W1320&lt;=0,0,ROUNDDOWN((W1320*LOOKUP(W1320,{0,1950001,3300001,6950001,9000001,18000001,40000001},{0.05,0.1,0.2,0.23,0.33,0.4,0.45})-LOOKUP(W1320,{0,1950001,3300001,6950001,9000001,18000001,40000001},{0,97500,427500,636000,1536000,2796000,4796000}))*1.021,-2))</f>
        <v/>
      </c>
      <c r="Z1320" s="18">
        <f>IF(X1320&lt;=0,0,ROUNDDOWN((X1320*LOOKUP(X1320,{0,1950001,3300001,6950001,9000001,18000001,40000001},{0.05,0.1,0.2,0.23,0.33,0.4,0.45})-LOOKUP(X1320,{0,1950001,3300001,6950001,9000001,18000001,40000001},{0,97500,427500,636000,1536000,2796000,4796000}))*1.021,-2))</f>
        <v/>
      </c>
      <c r="AA1320" s="18">
        <f>MAX(0,ROUNDDOWN(M1320-J1320-430000-L1320-0,-3))</f>
        <v/>
      </c>
      <c r="AB1320" s="18">
        <f>MAX(0,ROUNDDOWN(M1320-J1320-430000-L1320-V1320,-3))</f>
        <v/>
      </c>
      <c r="AC1320" s="18">
        <f>IF(M1320&lt;=450000,0,MAX(0,ROUNDDOWN(AA1320*0.06-MIN(50000,AA1320)*0.03,-2))+MAX(0,ROUNDDOWN(AA1320*0.04-MIN(50000,AA1320)*0.02,-2)))</f>
        <v/>
      </c>
      <c r="AD1320" s="18">
        <f>IF(M1320&lt;=450000,0,MAX(0,ROUNDDOWN(AB1320*0.06-MIN(50000,AB1320)*0.03,-2))+MAX(0,ROUNDDOWN(AB1320*0.04-MIN(50000,AB1320)*0.02,-2)))</f>
        <v/>
      </c>
      <c r="AE1320" s="18">
        <f>Y1320-Z1320</f>
        <v/>
      </c>
      <c r="AF1320" s="18">
        <f>AC1320-AD1320</f>
        <v/>
      </c>
      <c r="AG1320" s="18">
        <f>AE1320+AF1320</f>
        <v/>
      </c>
      <c r="AH1320" s="20">
        <f>IF(W1320&lt;=0,0,LOOKUP(W1320,{0,1950001,3300001,6950001,9000001,18000001,40000001},{0.05,0.1,0.2,0.23,0.33,0.4,0.45}))</f>
        <v/>
      </c>
    </row>
    <row r="1321">
      <c r="A1321" t="inlineStr">
        <is>
          <t>1万円刻み 一般8万円</t>
        </is>
      </c>
      <c r="B1321" s="18">
        <f>'4_1万円刻み'!$A$414</f>
        <v/>
      </c>
      <c r="C1321" s="19" t="n">
        <v>2026</v>
      </c>
      <c r="D1321" t="inlineStr">
        <is>
          <t>いいえ</t>
        </is>
      </c>
      <c r="E1321" s="18" t="n">
        <v>80000</v>
      </c>
      <c r="F1321" s="18" t="n">
        <v>0</v>
      </c>
      <c r="G1321" s="18" t="n">
        <v>0</v>
      </c>
      <c r="H1321" s="18" t="n">
        <v>0</v>
      </c>
      <c r="I1321" s="18" t="n">
        <v>0</v>
      </c>
      <c r="J1321" s="18">
        <f>ROUND(MIN(B1321/12,650000)*12*0.0915+MIN(B1321/12,1390000)*12*(0.0504+0)+B1321*0.005,0)</f>
        <v/>
      </c>
      <c r="K1321" s="18" t="n">
        <v>0</v>
      </c>
      <c r="L1321" s="18" t="n">
        <v>0</v>
      </c>
      <c r="M1321" s="18">
        <f>ROUND(IF(C1321&gt;=2026,IF(B1321&lt;741000,0,IF(B1321&lt;2191000,B1321-740000,IF(B1321&lt;2193000,1451000,IF(B1321&lt;2196000,1453000,IF(B1321&lt;2200000,1456000,IF(B1321&lt;3600000,ROUNDDOWN(B1321/4,-3)*2.8-80000,IF(B1321&lt;6600000,ROUNDDOWN(B1321/4,-3)*3.2-440000,IF(B1321&lt;8500000,ROUNDDOWN(B1321*0.9,0)-1100000,B1321-1950000)))))))),IF(B1321&lt;651000,0,IF(B1321&lt;1900000,B1321-650000,IF(B1321&lt;3600000,ROUNDDOWN(B1321/4,-3)*2.8-80000,IF(B1321&lt;6600000,ROUNDDOWN(B1321/4,-3)*3.2-440000,IF(B1321&lt;8500000,ROUNDDOWN(B1321*0.9,0)-1100000,B1321-1950000)))))),0)</f>
        <v/>
      </c>
      <c r="N1321" s="18">
        <f>IF(M1321&gt;23500000,NA(),IF(C1321&gt;=2026,IF(M1321&lt;=4890000,1040000,IF(M1321&lt;=6550000,670000,620000)),IF(M1321&lt;=1320000,950000,IF(M1321&lt;=3360000,880000,IF(M1321&lt;=4890000,680000,IF(M1321&lt;=6550000,630000,580000))))))</f>
        <v/>
      </c>
      <c r="O1321" s="18">
        <f>IF(F1321&lt;=0,IF(AND(D1321="はい",C1321&gt;=2026,C1321&lt;=2027),IF(E1321&lt;=0,0,IF(E1321&lt;=30000,E1321,IF(E1321&lt;=60000,ROUNDUP(E1321/2,0)+15000,IF(E1321&lt;=120000,ROUNDUP(E1321/4,0)+30000,60000)))),IF(E1321&lt;=0,0,IF(E1321&lt;=20000,E1321,IF(E1321&lt;=40000,ROUNDUP(E1321/2,0)+10000,IF(E1321&lt;=80000,ROUNDUP(E1321/4,0)+20000,40000))))),IF(E1321&lt;=0,IF(F1321&lt;=0,0,IF(F1321&lt;=25000,F1321,IF(F1321&lt;=50000,ROUNDUP(F1321/2,0)+12500,IF(F1321&lt;=100000,ROUNDUP(F1321/4,0)+25000,50000)))),MAX(IF(F1321&lt;=0,0,IF(F1321&lt;=25000,F1321,IF(F1321&lt;=50000,ROUNDUP(F1321/2,0)+12500,IF(F1321&lt;=100000,ROUNDUP(F1321/4,0)+25000,50000)))),MIN(IF(AND(D1321="はい",C1321&gt;=2026,C1321&lt;=2027),IF(E1321&lt;=0,0,IF(E1321&lt;=30000,E1321,IF(E1321&lt;=60000,ROUNDUP(E1321/2,0)+15000,IF(E1321&lt;=120000,ROUNDUP(E1321/4,0)+30000,60000)))),IF(E1321&lt;=0,0,IF(E1321&lt;=20000,E1321,IF(E1321&lt;=40000,ROUNDUP(E1321/2,0)+10000,IF(E1321&lt;=80000,ROUNDUP(E1321/4,0)+20000,40000)))))+IF(F1321&lt;=0,0,IF(F1321&lt;=25000,F1321,IF(F1321&lt;=50000,ROUNDUP(F1321/2,0)+12500,IF(F1321&lt;=100000,ROUNDUP(F1321/4,0)+25000,50000)))),IF(AND(D1321="はい",C1321&gt;=2026,C1321&lt;=2027),60000,40000)))))</f>
        <v/>
      </c>
      <c r="P1321" s="18">
        <f>IF(G1321&lt;=0,0,IF(G1321&lt;=20000,G1321,IF(G1321&lt;=40000,ROUNDUP(G1321/2,0)+10000,IF(G1321&lt;=80000,ROUNDUP(G1321/4,0)+20000,40000))))</f>
        <v/>
      </c>
      <c r="Q1321" s="18">
        <f>IF(I1321&lt;=0,IF(H1321&lt;=0,0,IF(H1321&lt;=20000,H1321,IF(H1321&lt;=40000,ROUNDUP(H1321/2,0)+10000,IF(H1321&lt;=80000,ROUNDUP(H1321/4,0)+20000,40000)))),IF(H1321&lt;=0,IF(I1321&lt;=0,0,IF(I1321&lt;=25000,I1321,IF(I1321&lt;=50000,ROUNDUP(I1321/2,0)+12500,IF(I1321&lt;=100000,ROUNDUP(I1321/4,0)+25000,50000)))),MAX(IF(I1321&lt;=0,0,IF(I1321&lt;=25000,I1321,IF(I1321&lt;=50000,ROUNDUP(I1321/2,0)+12500,IF(I1321&lt;=100000,ROUNDUP(I1321/4,0)+25000,50000)))),MIN(IF(H1321&lt;=0,0,IF(H1321&lt;=20000,H1321,IF(H1321&lt;=40000,ROUNDUP(H1321/2,0)+10000,IF(H1321&lt;=80000,ROUNDUP(H1321/4,0)+20000,40000))))+IF(I1321&lt;=0,0,IF(I1321&lt;=25000,I1321,IF(I1321&lt;=50000,ROUNDUP(I1321/2,0)+12500,IF(I1321&lt;=100000,ROUNDUP(I1321/4,0)+25000,50000)))),40000))))</f>
        <v/>
      </c>
      <c r="R1321" s="18">
        <f>MIN(120000,O1321+P1321+Q1321)</f>
        <v/>
      </c>
      <c r="S1321" s="18">
        <f>IF(F1321&lt;=0,IF(E1321&lt;=0,0,IF(E1321&lt;=12000,E1321,IF(E1321&lt;=32000,ROUNDUP(E1321/2,0)+6000,IF(E1321&lt;=56000,ROUNDUP(E1321/4,0)+14000,28000)))),IF(E1321&lt;=0,IF(F1321&lt;=0,0,IF(F1321&lt;=15000,F1321,IF(F1321&lt;=40000,ROUNDUP(F1321/2,0)+7500,IF(F1321&lt;=70000,ROUNDUP(F1321/4,0)+17500,35000)))),MAX(IF(F1321&lt;=0,0,IF(F1321&lt;=15000,F1321,IF(F1321&lt;=40000,ROUNDUP(F1321/2,0)+7500,IF(F1321&lt;=70000,ROUNDUP(F1321/4,0)+17500,35000)))),MIN(IF(E1321&lt;=0,0,IF(E1321&lt;=12000,E1321,IF(E1321&lt;=32000,ROUNDUP(E1321/2,0)+6000,IF(E1321&lt;=56000,ROUNDUP(E1321/4,0)+14000,28000))))+IF(F1321&lt;=0,0,IF(F1321&lt;=15000,F1321,IF(F1321&lt;=40000,ROUNDUP(F1321/2,0)+7500,IF(F1321&lt;=70000,ROUNDUP(F1321/4,0)+17500,35000)))),28000))))</f>
        <v/>
      </c>
      <c r="T1321" s="18">
        <f>IF(G1321&lt;=0,0,IF(G1321&lt;=12000,G1321,IF(G1321&lt;=32000,ROUNDUP(G1321/2,0)+6000,IF(G1321&lt;=56000,ROUNDUP(G1321/4,0)+14000,28000))))</f>
        <v/>
      </c>
      <c r="U1321" s="18">
        <f>IF(I1321&lt;=0,IF(H1321&lt;=0,0,IF(H1321&lt;=12000,H1321,IF(H1321&lt;=32000,ROUNDUP(H1321/2,0)+6000,IF(H1321&lt;=56000,ROUNDUP(H1321/4,0)+14000,28000)))),IF(H1321&lt;=0,IF(I1321&lt;=0,0,IF(I1321&lt;=15000,I1321,IF(I1321&lt;=40000,ROUNDUP(I1321/2,0)+7500,IF(I1321&lt;=70000,ROUNDUP(I1321/4,0)+17500,35000)))),MAX(IF(I1321&lt;=0,0,IF(I1321&lt;=15000,I1321,IF(I1321&lt;=40000,ROUNDUP(I1321/2,0)+7500,IF(I1321&lt;=70000,ROUNDUP(I1321/4,0)+17500,35000)))),MIN(IF(H1321&lt;=0,0,IF(H1321&lt;=12000,H1321,IF(H1321&lt;=32000,ROUNDUP(H1321/2,0)+6000,IF(H1321&lt;=56000,ROUNDUP(H1321/4,0)+14000,28000))))+IF(I1321&lt;=0,0,IF(I1321&lt;=15000,I1321,IF(I1321&lt;=40000,ROUNDUP(I1321/2,0)+7500,IF(I1321&lt;=70000,ROUNDUP(I1321/4,0)+17500,35000)))),28000))))</f>
        <v/>
      </c>
      <c r="V1321" s="18">
        <f>MIN(70000,S1321+T1321+U1321)</f>
        <v/>
      </c>
      <c r="W1321" s="18">
        <f>MAX(0,ROUNDDOWN(M1321-J1321-N1321-K1321-0,-3))</f>
        <v/>
      </c>
      <c r="X1321" s="18">
        <f>MAX(0,ROUNDDOWN(M1321-J1321-N1321-K1321-R1321,-3))</f>
        <v/>
      </c>
      <c r="Y1321" s="18">
        <f>IF(W1321&lt;=0,0,ROUNDDOWN((W1321*LOOKUP(W1321,{0,1950001,3300001,6950001,9000001,18000001,40000001},{0.05,0.1,0.2,0.23,0.33,0.4,0.45})-LOOKUP(W1321,{0,1950001,3300001,6950001,9000001,18000001,40000001},{0,97500,427500,636000,1536000,2796000,4796000}))*1.021,-2))</f>
        <v/>
      </c>
      <c r="Z1321" s="18">
        <f>IF(X1321&lt;=0,0,ROUNDDOWN((X1321*LOOKUP(X1321,{0,1950001,3300001,6950001,9000001,18000001,40000001},{0.05,0.1,0.2,0.23,0.33,0.4,0.45})-LOOKUP(X1321,{0,1950001,3300001,6950001,9000001,18000001,40000001},{0,97500,427500,636000,1536000,2796000,4796000}))*1.021,-2))</f>
        <v/>
      </c>
      <c r="AA1321" s="18">
        <f>MAX(0,ROUNDDOWN(M1321-J1321-430000-L1321-0,-3))</f>
        <v/>
      </c>
      <c r="AB1321" s="18">
        <f>MAX(0,ROUNDDOWN(M1321-J1321-430000-L1321-V1321,-3))</f>
        <v/>
      </c>
      <c r="AC1321" s="18">
        <f>IF(M1321&lt;=450000,0,MAX(0,ROUNDDOWN(AA1321*0.06-MIN(50000,AA1321)*0.03,-2))+MAX(0,ROUNDDOWN(AA1321*0.04-MIN(50000,AA1321)*0.02,-2)))</f>
        <v/>
      </c>
      <c r="AD1321" s="18">
        <f>IF(M1321&lt;=450000,0,MAX(0,ROUNDDOWN(AB1321*0.06-MIN(50000,AB1321)*0.03,-2))+MAX(0,ROUNDDOWN(AB1321*0.04-MIN(50000,AB1321)*0.02,-2)))</f>
        <v/>
      </c>
      <c r="AE1321" s="18">
        <f>Y1321-Z1321</f>
        <v/>
      </c>
      <c r="AF1321" s="18">
        <f>AC1321-AD1321</f>
        <v/>
      </c>
      <c r="AG1321" s="18">
        <f>AE1321+AF1321</f>
        <v/>
      </c>
      <c r="AH1321" s="20">
        <f>IF(W1321&lt;=0,0,LOOKUP(W1321,{0,1950001,3300001,6950001,9000001,18000001,40000001},{0.05,0.1,0.2,0.23,0.33,0.4,0.45}))</f>
        <v/>
      </c>
    </row>
    <row r="1322">
      <c r="A1322" t="inlineStr">
        <is>
          <t>1万円刻み 特例あり一般12万円</t>
        </is>
      </c>
      <c r="B1322" s="18">
        <f>'4_1万円刻み'!$A$414</f>
        <v/>
      </c>
      <c r="C1322" s="19" t="n">
        <v>2026</v>
      </c>
      <c r="D1322" t="inlineStr">
        <is>
          <t>はい</t>
        </is>
      </c>
      <c r="E1322" s="18" t="n">
        <v>120000</v>
      </c>
      <c r="F1322" s="18" t="n">
        <v>0</v>
      </c>
      <c r="G1322" s="18" t="n">
        <v>0</v>
      </c>
      <c r="H1322" s="18" t="n">
        <v>0</v>
      </c>
      <c r="I1322" s="18" t="n">
        <v>0</v>
      </c>
      <c r="J1322" s="18">
        <f>ROUND(MIN(B1322/12,650000)*12*0.0915+MIN(B1322/12,1390000)*12*(0.0504+0)+B1322*0.005,0)</f>
        <v/>
      </c>
      <c r="K1322" s="18" t="n">
        <v>0</v>
      </c>
      <c r="L1322" s="18" t="n">
        <v>0</v>
      </c>
      <c r="M1322" s="18">
        <f>ROUND(IF(C1322&gt;=2026,IF(B1322&lt;741000,0,IF(B1322&lt;2191000,B1322-740000,IF(B1322&lt;2193000,1451000,IF(B1322&lt;2196000,1453000,IF(B1322&lt;2200000,1456000,IF(B1322&lt;3600000,ROUNDDOWN(B1322/4,-3)*2.8-80000,IF(B1322&lt;6600000,ROUNDDOWN(B1322/4,-3)*3.2-440000,IF(B1322&lt;8500000,ROUNDDOWN(B1322*0.9,0)-1100000,B1322-1950000)))))))),IF(B1322&lt;651000,0,IF(B1322&lt;1900000,B1322-650000,IF(B1322&lt;3600000,ROUNDDOWN(B1322/4,-3)*2.8-80000,IF(B1322&lt;6600000,ROUNDDOWN(B1322/4,-3)*3.2-440000,IF(B1322&lt;8500000,ROUNDDOWN(B1322*0.9,0)-1100000,B1322-1950000)))))),0)</f>
        <v/>
      </c>
      <c r="N1322" s="18">
        <f>IF(M1322&gt;23500000,NA(),IF(C1322&gt;=2026,IF(M1322&lt;=4890000,1040000,IF(M1322&lt;=6550000,670000,620000)),IF(M1322&lt;=1320000,950000,IF(M1322&lt;=3360000,880000,IF(M1322&lt;=4890000,680000,IF(M1322&lt;=6550000,630000,580000))))))</f>
        <v/>
      </c>
      <c r="O1322" s="18">
        <f>IF(F1322&lt;=0,IF(AND(D1322="はい",C1322&gt;=2026,C1322&lt;=2027),IF(E1322&lt;=0,0,IF(E1322&lt;=30000,E1322,IF(E1322&lt;=60000,ROUNDUP(E1322/2,0)+15000,IF(E1322&lt;=120000,ROUNDUP(E1322/4,0)+30000,60000)))),IF(E1322&lt;=0,0,IF(E1322&lt;=20000,E1322,IF(E1322&lt;=40000,ROUNDUP(E1322/2,0)+10000,IF(E1322&lt;=80000,ROUNDUP(E1322/4,0)+20000,40000))))),IF(E1322&lt;=0,IF(F1322&lt;=0,0,IF(F1322&lt;=25000,F1322,IF(F1322&lt;=50000,ROUNDUP(F1322/2,0)+12500,IF(F1322&lt;=100000,ROUNDUP(F1322/4,0)+25000,50000)))),MAX(IF(F1322&lt;=0,0,IF(F1322&lt;=25000,F1322,IF(F1322&lt;=50000,ROUNDUP(F1322/2,0)+12500,IF(F1322&lt;=100000,ROUNDUP(F1322/4,0)+25000,50000)))),MIN(IF(AND(D1322="はい",C1322&gt;=2026,C1322&lt;=2027),IF(E1322&lt;=0,0,IF(E1322&lt;=30000,E1322,IF(E1322&lt;=60000,ROUNDUP(E1322/2,0)+15000,IF(E1322&lt;=120000,ROUNDUP(E1322/4,0)+30000,60000)))),IF(E1322&lt;=0,0,IF(E1322&lt;=20000,E1322,IF(E1322&lt;=40000,ROUNDUP(E1322/2,0)+10000,IF(E1322&lt;=80000,ROUNDUP(E1322/4,0)+20000,40000)))))+IF(F1322&lt;=0,0,IF(F1322&lt;=25000,F1322,IF(F1322&lt;=50000,ROUNDUP(F1322/2,0)+12500,IF(F1322&lt;=100000,ROUNDUP(F1322/4,0)+25000,50000)))),IF(AND(D1322="はい",C1322&gt;=2026,C1322&lt;=2027),60000,40000)))))</f>
        <v/>
      </c>
      <c r="P1322" s="18">
        <f>IF(G1322&lt;=0,0,IF(G1322&lt;=20000,G1322,IF(G1322&lt;=40000,ROUNDUP(G1322/2,0)+10000,IF(G1322&lt;=80000,ROUNDUP(G1322/4,0)+20000,40000))))</f>
        <v/>
      </c>
      <c r="Q1322" s="18">
        <f>IF(I1322&lt;=0,IF(H1322&lt;=0,0,IF(H1322&lt;=20000,H1322,IF(H1322&lt;=40000,ROUNDUP(H1322/2,0)+10000,IF(H1322&lt;=80000,ROUNDUP(H1322/4,0)+20000,40000)))),IF(H1322&lt;=0,IF(I1322&lt;=0,0,IF(I1322&lt;=25000,I1322,IF(I1322&lt;=50000,ROUNDUP(I1322/2,0)+12500,IF(I1322&lt;=100000,ROUNDUP(I1322/4,0)+25000,50000)))),MAX(IF(I1322&lt;=0,0,IF(I1322&lt;=25000,I1322,IF(I1322&lt;=50000,ROUNDUP(I1322/2,0)+12500,IF(I1322&lt;=100000,ROUNDUP(I1322/4,0)+25000,50000)))),MIN(IF(H1322&lt;=0,0,IF(H1322&lt;=20000,H1322,IF(H1322&lt;=40000,ROUNDUP(H1322/2,0)+10000,IF(H1322&lt;=80000,ROUNDUP(H1322/4,0)+20000,40000))))+IF(I1322&lt;=0,0,IF(I1322&lt;=25000,I1322,IF(I1322&lt;=50000,ROUNDUP(I1322/2,0)+12500,IF(I1322&lt;=100000,ROUNDUP(I1322/4,0)+25000,50000)))),40000))))</f>
        <v/>
      </c>
      <c r="R1322" s="18">
        <f>MIN(120000,O1322+P1322+Q1322)</f>
        <v/>
      </c>
      <c r="S1322" s="18">
        <f>IF(F1322&lt;=0,IF(E1322&lt;=0,0,IF(E1322&lt;=12000,E1322,IF(E1322&lt;=32000,ROUNDUP(E1322/2,0)+6000,IF(E1322&lt;=56000,ROUNDUP(E1322/4,0)+14000,28000)))),IF(E1322&lt;=0,IF(F1322&lt;=0,0,IF(F1322&lt;=15000,F1322,IF(F1322&lt;=40000,ROUNDUP(F1322/2,0)+7500,IF(F1322&lt;=70000,ROUNDUP(F1322/4,0)+17500,35000)))),MAX(IF(F1322&lt;=0,0,IF(F1322&lt;=15000,F1322,IF(F1322&lt;=40000,ROUNDUP(F1322/2,0)+7500,IF(F1322&lt;=70000,ROUNDUP(F1322/4,0)+17500,35000)))),MIN(IF(E1322&lt;=0,0,IF(E1322&lt;=12000,E1322,IF(E1322&lt;=32000,ROUNDUP(E1322/2,0)+6000,IF(E1322&lt;=56000,ROUNDUP(E1322/4,0)+14000,28000))))+IF(F1322&lt;=0,0,IF(F1322&lt;=15000,F1322,IF(F1322&lt;=40000,ROUNDUP(F1322/2,0)+7500,IF(F1322&lt;=70000,ROUNDUP(F1322/4,0)+17500,35000)))),28000))))</f>
        <v/>
      </c>
      <c r="T1322" s="18">
        <f>IF(G1322&lt;=0,0,IF(G1322&lt;=12000,G1322,IF(G1322&lt;=32000,ROUNDUP(G1322/2,0)+6000,IF(G1322&lt;=56000,ROUNDUP(G1322/4,0)+14000,28000))))</f>
        <v/>
      </c>
      <c r="U1322" s="18">
        <f>IF(I1322&lt;=0,IF(H1322&lt;=0,0,IF(H1322&lt;=12000,H1322,IF(H1322&lt;=32000,ROUNDUP(H1322/2,0)+6000,IF(H1322&lt;=56000,ROUNDUP(H1322/4,0)+14000,28000)))),IF(H1322&lt;=0,IF(I1322&lt;=0,0,IF(I1322&lt;=15000,I1322,IF(I1322&lt;=40000,ROUNDUP(I1322/2,0)+7500,IF(I1322&lt;=70000,ROUNDUP(I1322/4,0)+17500,35000)))),MAX(IF(I1322&lt;=0,0,IF(I1322&lt;=15000,I1322,IF(I1322&lt;=40000,ROUNDUP(I1322/2,0)+7500,IF(I1322&lt;=70000,ROUNDUP(I1322/4,0)+17500,35000)))),MIN(IF(H1322&lt;=0,0,IF(H1322&lt;=12000,H1322,IF(H1322&lt;=32000,ROUNDUP(H1322/2,0)+6000,IF(H1322&lt;=56000,ROUNDUP(H1322/4,0)+14000,28000))))+IF(I1322&lt;=0,0,IF(I1322&lt;=15000,I1322,IF(I1322&lt;=40000,ROUNDUP(I1322/2,0)+7500,IF(I1322&lt;=70000,ROUNDUP(I1322/4,0)+17500,35000)))),28000))))</f>
        <v/>
      </c>
      <c r="V1322" s="18">
        <f>MIN(70000,S1322+T1322+U1322)</f>
        <v/>
      </c>
      <c r="W1322" s="18">
        <f>MAX(0,ROUNDDOWN(M1322-J1322-N1322-K1322-0,-3))</f>
        <v/>
      </c>
      <c r="X1322" s="18">
        <f>MAX(0,ROUNDDOWN(M1322-J1322-N1322-K1322-R1322,-3))</f>
        <v/>
      </c>
      <c r="Y1322" s="18">
        <f>IF(W1322&lt;=0,0,ROUNDDOWN((W1322*LOOKUP(W1322,{0,1950001,3300001,6950001,9000001,18000001,40000001},{0.05,0.1,0.2,0.23,0.33,0.4,0.45})-LOOKUP(W1322,{0,1950001,3300001,6950001,9000001,18000001,40000001},{0,97500,427500,636000,1536000,2796000,4796000}))*1.021,-2))</f>
        <v/>
      </c>
      <c r="Z1322" s="18">
        <f>IF(X1322&lt;=0,0,ROUNDDOWN((X1322*LOOKUP(X1322,{0,1950001,3300001,6950001,9000001,18000001,40000001},{0.05,0.1,0.2,0.23,0.33,0.4,0.45})-LOOKUP(X1322,{0,1950001,3300001,6950001,9000001,18000001,40000001},{0,97500,427500,636000,1536000,2796000,4796000}))*1.021,-2))</f>
        <v/>
      </c>
      <c r="AA1322" s="18">
        <f>MAX(0,ROUNDDOWN(M1322-J1322-430000-L1322-0,-3))</f>
        <v/>
      </c>
      <c r="AB1322" s="18">
        <f>MAX(0,ROUNDDOWN(M1322-J1322-430000-L1322-V1322,-3))</f>
        <v/>
      </c>
      <c r="AC1322" s="18">
        <f>IF(M1322&lt;=450000,0,MAX(0,ROUNDDOWN(AA1322*0.06-MIN(50000,AA1322)*0.03,-2))+MAX(0,ROUNDDOWN(AA1322*0.04-MIN(50000,AA1322)*0.02,-2)))</f>
        <v/>
      </c>
      <c r="AD1322" s="18">
        <f>IF(M1322&lt;=450000,0,MAX(0,ROUNDDOWN(AB1322*0.06-MIN(50000,AB1322)*0.03,-2))+MAX(0,ROUNDDOWN(AB1322*0.04-MIN(50000,AB1322)*0.02,-2)))</f>
        <v/>
      </c>
      <c r="AE1322" s="18">
        <f>Y1322-Z1322</f>
        <v/>
      </c>
      <c r="AF1322" s="18">
        <f>AC1322-AD1322</f>
        <v/>
      </c>
      <c r="AG1322" s="18">
        <f>AE1322+AF1322</f>
        <v/>
      </c>
      <c r="AH1322" s="20">
        <f>IF(W1322&lt;=0,0,LOOKUP(W1322,{0,1950001,3300001,6950001,9000001,18000001,40000001},{0.05,0.1,0.2,0.23,0.33,0.4,0.45}))</f>
        <v/>
      </c>
    </row>
    <row r="1323">
      <c r="A1323" t="inlineStr">
        <is>
          <t>1万円刻み 3区分8万円ずつ</t>
        </is>
      </c>
      <c r="B1323" s="18">
        <f>'4_1万円刻み'!$A$415</f>
        <v/>
      </c>
      <c r="C1323" s="19" t="n">
        <v>2026</v>
      </c>
      <c r="D1323" t="inlineStr">
        <is>
          <t>いいえ</t>
        </is>
      </c>
      <c r="E1323" s="18" t="n">
        <v>80000</v>
      </c>
      <c r="F1323" s="18" t="n">
        <v>0</v>
      </c>
      <c r="G1323" s="18" t="n">
        <v>80000</v>
      </c>
      <c r="H1323" s="18" t="n">
        <v>80000</v>
      </c>
      <c r="I1323" s="18" t="n">
        <v>0</v>
      </c>
      <c r="J1323" s="18">
        <f>ROUND(MIN(B1323/12,650000)*12*0.0915+MIN(B1323/12,1390000)*12*(0.0504+0)+B1323*0.005,0)</f>
        <v/>
      </c>
      <c r="K1323" s="18" t="n">
        <v>0</v>
      </c>
      <c r="L1323" s="18" t="n">
        <v>0</v>
      </c>
      <c r="M1323" s="18">
        <f>ROUND(IF(C1323&gt;=2026,IF(B1323&lt;741000,0,IF(B1323&lt;2191000,B1323-740000,IF(B1323&lt;2193000,1451000,IF(B1323&lt;2196000,1453000,IF(B1323&lt;2200000,1456000,IF(B1323&lt;3600000,ROUNDDOWN(B1323/4,-3)*2.8-80000,IF(B1323&lt;6600000,ROUNDDOWN(B1323/4,-3)*3.2-440000,IF(B1323&lt;8500000,ROUNDDOWN(B1323*0.9,0)-1100000,B1323-1950000)))))))),IF(B1323&lt;651000,0,IF(B1323&lt;1900000,B1323-650000,IF(B1323&lt;3600000,ROUNDDOWN(B1323/4,-3)*2.8-80000,IF(B1323&lt;6600000,ROUNDDOWN(B1323/4,-3)*3.2-440000,IF(B1323&lt;8500000,ROUNDDOWN(B1323*0.9,0)-1100000,B1323-1950000)))))),0)</f>
        <v/>
      </c>
      <c r="N1323" s="18">
        <f>IF(M1323&gt;23500000,NA(),IF(C1323&gt;=2026,IF(M1323&lt;=4890000,1040000,IF(M1323&lt;=6550000,670000,620000)),IF(M1323&lt;=1320000,950000,IF(M1323&lt;=3360000,880000,IF(M1323&lt;=4890000,680000,IF(M1323&lt;=6550000,630000,580000))))))</f>
        <v/>
      </c>
      <c r="O1323" s="18">
        <f>IF(F1323&lt;=0,IF(AND(D1323="はい",C1323&gt;=2026,C1323&lt;=2027),IF(E1323&lt;=0,0,IF(E1323&lt;=30000,E1323,IF(E1323&lt;=60000,ROUNDUP(E1323/2,0)+15000,IF(E1323&lt;=120000,ROUNDUP(E1323/4,0)+30000,60000)))),IF(E1323&lt;=0,0,IF(E1323&lt;=20000,E1323,IF(E1323&lt;=40000,ROUNDUP(E1323/2,0)+10000,IF(E1323&lt;=80000,ROUNDUP(E1323/4,0)+20000,40000))))),IF(E1323&lt;=0,IF(F1323&lt;=0,0,IF(F1323&lt;=25000,F1323,IF(F1323&lt;=50000,ROUNDUP(F1323/2,0)+12500,IF(F1323&lt;=100000,ROUNDUP(F1323/4,0)+25000,50000)))),MAX(IF(F1323&lt;=0,0,IF(F1323&lt;=25000,F1323,IF(F1323&lt;=50000,ROUNDUP(F1323/2,0)+12500,IF(F1323&lt;=100000,ROUNDUP(F1323/4,0)+25000,50000)))),MIN(IF(AND(D1323="はい",C1323&gt;=2026,C1323&lt;=2027),IF(E1323&lt;=0,0,IF(E1323&lt;=30000,E1323,IF(E1323&lt;=60000,ROUNDUP(E1323/2,0)+15000,IF(E1323&lt;=120000,ROUNDUP(E1323/4,0)+30000,60000)))),IF(E1323&lt;=0,0,IF(E1323&lt;=20000,E1323,IF(E1323&lt;=40000,ROUNDUP(E1323/2,0)+10000,IF(E1323&lt;=80000,ROUNDUP(E1323/4,0)+20000,40000)))))+IF(F1323&lt;=0,0,IF(F1323&lt;=25000,F1323,IF(F1323&lt;=50000,ROUNDUP(F1323/2,0)+12500,IF(F1323&lt;=100000,ROUNDUP(F1323/4,0)+25000,50000)))),IF(AND(D1323="はい",C1323&gt;=2026,C1323&lt;=2027),60000,40000)))))</f>
        <v/>
      </c>
      <c r="P1323" s="18">
        <f>IF(G1323&lt;=0,0,IF(G1323&lt;=20000,G1323,IF(G1323&lt;=40000,ROUNDUP(G1323/2,0)+10000,IF(G1323&lt;=80000,ROUNDUP(G1323/4,0)+20000,40000))))</f>
        <v/>
      </c>
      <c r="Q1323" s="18">
        <f>IF(I1323&lt;=0,IF(H1323&lt;=0,0,IF(H1323&lt;=20000,H1323,IF(H1323&lt;=40000,ROUNDUP(H1323/2,0)+10000,IF(H1323&lt;=80000,ROUNDUP(H1323/4,0)+20000,40000)))),IF(H1323&lt;=0,IF(I1323&lt;=0,0,IF(I1323&lt;=25000,I1323,IF(I1323&lt;=50000,ROUNDUP(I1323/2,0)+12500,IF(I1323&lt;=100000,ROUNDUP(I1323/4,0)+25000,50000)))),MAX(IF(I1323&lt;=0,0,IF(I1323&lt;=25000,I1323,IF(I1323&lt;=50000,ROUNDUP(I1323/2,0)+12500,IF(I1323&lt;=100000,ROUNDUP(I1323/4,0)+25000,50000)))),MIN(IF(H1323&lt;=0,0,IF(H1323&lt;=20000,H1323,IF(H1323&lt;=40000,ROUNDUP(H1323/2,0)+10000,IF(H1323&lt;=80000,ROUNDUP(H1323/4,0)+20000,40000))))+IF(I1323&lt;=0,0,IF(I1323&lt;=25000,I1323,IF(I1323&lt;=50000,ROUNDUP(I1323/2,0)+12500,IF(I1323&lt;=100000,ROUNDUP(I1323/4,0)+25000,50000)))),40000))))</f>
        <v/>
      </c>
      <c r="R1323" s="18">
        <f>MIN(120000,O1323+P1323+Q1323)</f>
        <v/>
      </c>
      <c r="S1323" s="18">
        <f>IF(F1323&lt;=0,IF(E1323&lt;=0,0,IF(E1323&lt;=12000,E1323,IF(E1323&lt;=32000,ROUNDUP(E1323/2,0)+6000,IF(E1323&lt;=56000,ROUNDUP(E1323/4,0)+14000,28000)))),IF(E1323&lt;=0,IF(F1323&lt;=0,0,IF(F1323&lt;=15000,F1323,IF(F1323&lt;=40000,ROUNDUP(F1323/2,0)+7500,IF(F1323&lt;=70000,ROUNDUP(F1323/4,0)+17500,35000)))),MAX(IF(F1323&lt;=0,0,IF(F1323&lt;=15000,F1323,IF(F1323&lt;=40000,ROUNDUP(F1323/2,0)+7500,IF(F1323&lt;=70000,ROUNDUP(F1323/4,0)+17500,35000)))),MIN(IF(E1323&lt;=0,0,IF(E1323&lt;=12000,E1323,IF(E1323&lt;=32000,ROUNDUP(E1323/2,0)+6000,IF(E1323&lt;=56000,ROUNDUP(E1323/4,0)+14000,28000))))+IF(F1323&lt;=0,0,IF(F1323&lt;=15000,F1323,IF(F1323&lt;=40000,ROUNDUP(F1323/2,0)+7500,IF(F1323&lt;=70000,ROUNDUP(F1323/4,0)+17500,35000)))),28000))))</f>
        <v/>
      </c>
      <c r="T1323" s="18">
        <f>IF(G1323&lt;=0,0,IF(G1323&lt;=12000,G1323,IF(G1323&lt;=32000,ROUNDUP(G1323/2,0)+6000,IF(G1323&lt;=56000,ROUNDUP(G1323/4,0)+14000,28000))))</f>
        <v/>
      </c>
      <c r="U1323" s="18">
        <f>IF(I1323&lt;=0,IF(H1323&lt;=0,0,IF(H1323&lt;=12000,H1323,IF(H1323&lt;=32000,ROUNDUP(H1323/2,0)+6000,IF(H1323&lt;=56000,ROUNDUP(H1323/4,0)+14000,28000)))),IF(H1323&lt;=0,IF(I1323&lt;=0,0,IF(I1323&lt;=15000,I1323,IF(I1323&lt;=40000,ROUNDUP(I1323/2,0)+7500,IF(I1323&lt;=70000,ROUNDUP(I1323/4,0)+17500,35000)))),MAX(IF(I1323&lt;=0,0,IF(I1323&lt;=15000,I1323,IF(I1323&lt;=40000,ROUNDUP(I1323/2,0)+7500,IF(I1323&lt;=70000,ROUNDUP(I1323/4,0)+17500,35000)))),MIN(IF(H1323&lt;=0,0,IF(H1323&lt;=12000,H1323,IF(H1323&lt;=32000,ROUNDUP(H1323/2,0)+6000,IF(H1323&lt;=56000,ROUNDUP(H1323/4,0)+14000,28000))))+IF(I1323&lt;=0,0,IF(I1323&lt;=15000,I1323,IF(I1323&lt;=40000,ROUNDUP(I1323/2,0)+7500,IF(I1323&lt;=70000,ROUNDUP(I1323/4,0)+17500,35000)))),28000))))</f>
        <v/>
      </c>
      <c r="V1323" s="18">
        <f>MIN(70000,S1323+T1323+U1323)</f>
        <v/>
      </c>
      <c r="W1323" s="18">
        <f>MAX(0,ROUNDDOWN(M1323-J1323-N1323-K1323-0,-3))</f>
        <v/>
      </c>
      <c r="X1323" s="18">
        <f>MAX(0,ROUNDDOWN(M1323-J1323-N1323-K1323-R1323,-3))</f>
        <v/>
      </c>
      <c r="Y1323" s="18">
        <f>IF(W1323&lt;=0,0,ROUNDDOWN((W1323*LOOKUP(W1323,{0,1950001,3300001,6950001,9000001,18000001,40000001},{0.05,0.1,0.2,0.23,0.33,0.4,0.45})-LOOKUP(W1323,{0,1950001,3300001,6950001,9000001,18000001,40000001},{0,97500,427500,636000,1536000,2796000,4796000}))*1.021,-2))</f>
        <v/>
      </c>
      <c r="Z1323" s="18">
        <f>IF(X1323&lt;=0,0,ROUNDDOWN((X1323*LOOKUP(X1323,{0,1950001,3300001,6950001,9000001,18000001,40000001},{0.05,0.1,0.2,0.23,0.33,0.4,0.45})-LOOKUP(X1323,{0,1950001,3300001,6950001,9000001,18000001,40000001},{0,97500,427500,636000,1536000,2796000,4796000}))*1.021,-2))</f>
        <v/>
      </c>
      <c r="AA1323" s="18">
        <f>MAX(0,ROUNDDOWN(M1323-J1323-430000-L1323-0,-3))</f>
        <v/>
      </c>
      <c r="AB1323" s="18">
        <f>MAX(0,ROUNDDOWN(M1323-J1323-430000-L1323-V1323,-3))</f>
        <v/>
      </c>
      <c r="AC1323" s="18">
        <f>IF(M1323&lt;=450000,0,MAX(0,ROUNDDOWN(AA1323*0.06-MIN(50000,AA1323)*0.03,-2))+MAX(0,ROUNDDOWN(AA1323*0.04-MIN(50000,AA1323)*0.02,-2)))</f>
        <v/>
      </c>
      <c r="AD1323" s="18">
        <f>IF(M1323&lt;=450000,0,MAX(0,ROUNDDOWN(AB1323*0.06-MIN(50000,AB1323)*0.03,-2))+MAX(0,ROUNDDOWN(AB1323*0.04-MIN(50000,AB1323)*0.02,-2)))</f>
        <v/>
      </c>
      <c r="AE1323" s="18">
        <f>Y1323-Z1323</f>
        <v/>
      </c>
      <c r="AF1323" s="18">
        <f>AC1323-AD1323</f>
        <v/>
      </c>
      <c r="AG1323" s="18">
        <f>AE1323+AF1323</f>
        <v/>
      </c>
      <c r="AH1323" s="20">
        <f>IF(W1323&lt;=0,0,LOOKUP(W1323,{0,1950001,3300001,6950001,9000001,18000001,40000001},{0.05,0.1,0.2,0.23,0.33,0.4,0.45}))</f>
        <v/>
      </c>
    </row>
    <row r="1324">
      <c r="A1324" t="inlineStr">
        <is>
          <t>1万円刻み 一般8万円</t>
        </is>
      </c>
      <c r="B1324" s="18">
        <f>'4_1万円刻み'!$A$415</f>
        <v/>
      </c>
      <c r="C1324" s="19" t="n">
        <v>2026</v>
      </c>
      <c r="D1324" t="inlineStr">
        <is>
          <t>いいえ</t>
        </is>
      </c>
      <c r="E1324" s="18" t="n">
        <v>80000</v>
      </c>
      <c r="F1324" s="18" t="n">
        <v>0</v>
      </c>
      <c r="G1324" s="18" t="n">
        <v>0</v>
      </c>
      <c r="H1324" s="18" t="n">
        <v>0</v>
      </c>
      <c r="I1324" s="18" t="n">
        <v>0</v>
      </c>
      <c r="J1324" s="18">
        <f>ROUND(MIN(B1324/12,650000)*12*0.0915+MIN(B1324/12,1390000)*12*(0.0504+0)+B1324*0.005,0)</f>
        <v/>
      </c>
      <c r="K1324" s="18" t="n">
        <v>0</v>
      </c>
      <c r="L1324" s="18" t="n">
        <v>0</v>
      </c>
      <c r="M1324" s="18">
        <f>ROUND(IF(C1324&gt;=2026,IF(B1324&lt;741000,0,IF(B1324&lt;2191000,B1324-740000,IF(B1324&lt;2193000,1451000,IF(B1324&lt;2196000,1453000,IF(B1324&lt;2200000,1456000,IF(B1324&lt;3600000,ROUNDDOWN(B1324/4,-3)*2.8-80000,IF(B1324&lt;6600000,ROUNDDOWN(B1324/4,-3)*3.2-440000,IF(B1324&lt;8500000,ROUNDDOWN(B1324*0.9,0)-1100000,B1324-1950000)))))))),IF(B1324&lt;651000,0,IF(B1324&lt;1900000,B1324-650000,IF(B1324&lt;3600000,ROUNDDOWN(B1324/4,-3)*2.8-80000,IF(B1324&lt;6600000,ROUNDDOWN(B1324/4,-3)*3.2-440000,IF(B1324&lt;8500000,ROUNDDOWN(B1324*0.9,0)-1100000,B1324-1950000)))))),0)</f>
        <v/>
      </c>
      <c r="N1324" s="18">
        <f>IF(M1324&gt;23500000,NA(),IF(C1324&gt;=2026,IF(M1324&lt;=4890000,1040000,IF(M1324&lt;=6550000,670000,620000)),IF(M1324&lt;=1320000,950000,IF(M1324&lt;=3360000,880000,IF(M1324&lt;=4890000,680000,IF(M1324&lt;=6550000,630000,580000))))))</f>
        <v/>
      </c>
      <c r="O1324" s="18">
        <f>IF(F1324&lt;=0,IF(AND(D1324="はい",C1324&gt;=2026,C1324&lt;=2027),IF(E1324&lt;=0,0,IF(E1324&lt;=30000,E1324,IF(E1324&lt;=60000,ROUNDUP(E1324/2,0)+15000,IF(E1324&lt;=120000,ROUNDUP(E1324/4,0)+30000,60000)))),IF(E1324&lt;=0,0,IF(E1324&lt;=20000,E1324,IF(E1324&lt;=40000,ROUNDUP(E1324/2,0)+10000,IF(E1324&lt;=80000,ROUNDUP(E1324/4,0)+20000,40000))))),IF(E1324&lt;=0,IF(F1324&lt;=0,0,IF(F1324&lt;=25000,F1324,IF(F1324&lt;=50000,ROUNDUP(F1324/2,0)+12500,IF(F1324&lt;=100000,ROUNDUP(F1324/4,0)+25000,50000)))),MAX(IF(F1324&lt;=0,0,IF(F1324&lt;=25000,F1324,IF(F1324&lt;=50000,ROUNDUP(F1324/2,0)+12500,IF(F1324&lt;=100000,ROUNDUP(F1324/4,0)+25000,50000)))),MIN(IF(AND(D1324="はい",C1324&gt;=2026,C1324&lt;=2027),IF(E1324&lt;=0,0,IF(E1324&lt;=30000,E1324,IF(E1324&lt;=60000,ROUNDUP(E1324/2,0)+15000,IF(E1324&lt;=120000,ROUNDUP(E1324/4,0)+30000,60000)))),IF(E1324&lt;=0,0,IF(E1324&lt;=20000,E1324,IF(E1324&lt;=40000,ROUNDUP(E1324/2,0)+10000,IF(E1324&lt;=80000,ROUNDUP(E1324/4,0)+20000,40000)))))+IF(F1324&lt;=0,0,IF(F1324&lt;=25000,F1324,IF(F1324&lt;=50000,ROUNDUP(F1324/2,0)+12500,IF(F1324&lt;=100000,ROUNDUP(F1324/4,0)+25000,50000)))),IF(AND(D1324="はい",C1324&gt;=2026,C1324&lt;=2027),60000,40000)))))</f>
        <v/>
      </c>
      <c r="P1324" s="18">
        <f>IF(G1324&lt;=0,0,IF(G1324&lt;=20000,G1324,IF(G1324&lt;=40000,ROUNDUP(G1324/2,0)+10000,IF(G1324&lt;=80000,ROUNDUP(G1324/4,0)+20000,40000))))</f>
        <v/>
      </c>
      <c r="Q1324" s="18">
        <f>IF(I1324&lt;=0,IF(H1324&lt;=0,0,IF(H1324&lt;=20000,H1324,IF(H1324&lt;=40000,ROUNDUP(H1324/2,0)+10000,IF(H1324&lt;=80000,ROUNDUP(H1324/4,0)+20000,40000)))),IF(H1324&lt;=0,IF(I1324&lt;=0,0,IF(I1324&lt;=25000,I1324,IF(I1324&lt;=50000,ROUNDUP(I1324/2,0)+12500,IF(I1324&lt;=100000,ROUNDUP(I1324/4,0)+25000,50000)))),MAX(IF(I1324&lt;=0,0,IF(I1324&lt;=25000,I1324,IF(I1324&lt;=50000,ROUNDUP(I1324/2,0)+12500,IF(I1324&lt;=100000,ROUNDUP(I1324/4,0)+25000,50000)))),MIN(IF(H1324&lt;=0,0,IF(H1324&lt;=20000,H1324,IF(H1324&lt;=40000,ROUNDUP(H1324/2,0)+10000,IF(H1324&lt;=80000,ROUNDUP(H1324/4,0)+20000,40000))))+IF(I1324&lt;=0,0,IF(I1324&lt;=25000,I1324,IF(I1324&lt;=50000,ROUNDUP(I1324/2,0)+12500,IF(I1324&lt;=100000,ROUNDUP(I1324/4,0)+25000,50000)))),40000))))</f>
        <v/>
      </c>
      <c r="R1324" s="18">
        <f>MIN(120000,O1324+P1324+Q1324)</f>
        <v/>
      </c>
      <c r="S1324" s="18">
        <f>IF(F1324&lt;=0,IF(E1324&lt;=0,0,IF(E1324&lt;=12000,E1324,IF(E1324&lt;=32000,ROUNDUP(E1324/2,0)+6000,IF(E1324&lt;=56000,ROUNDUP(E1324/4,0)+14000,28000)))),IF(E1324&lt;=0,IF(F1324&lt;=0,0,IF(F1324&lt;=15000,F1324,IF(F1324&lt;=40000,ROUNDUP(F1324/2,0)+7500,IF(F1324&lt;=70000,ROUNDUP(F1324/4,0)+17500,35000)))),MAX(IF(F1324&lt;=0,0,IF(F1324&lt;=15000,F1324,IF(F1324&lt;=40000,ROUNDUP(F1324/2,0)+7500,IF(F1324&lt;=70000,ROUNDUP(F1324/4,0)+17500,35000)))),MIN(IF(E1324&lt;=0,0,IF(E1324&lt;=12000,E1324,IF(E1324&lt;=32000,ROUNDUP(E1324/2,0)+6000,IF(E1324&lt;=56000,ROUNDUP(E1324/4,0)+14000,28000))))+IF(F1324&lt;=0,0,IF(F1324&lt;=15000,F1324,IF(F1324&lt;=40000,ROUNDUP(F1324/2,0)+7500,IF(F1324&lt;=70000,ROUNDUP(F1324/4,0)+17500,35000)))),28000))))</f>
        <v/>
      </c>
      <c r="T1324" s="18">
        <f>IF(G1324&lt;=0,0,IF(G1324&lt;=12000,G1324,IF(G1324&lt;=32000,ROUNDUP(G1324/2,0)+6000,IF(G1324&lt;=56000,ROUNDUP(G1324/4,0)+14000,28000))))</f>
        <v/>
      </c>
      <c r="U1324" s="18">
        <f>IF(I1324&lt;=0,IF(H1324&lt;=0,0,IF(H1324&lt;=12000,H1324,IF(H1324&lt;=32000,ROUNDUP(H1324/2,0)+6000,IF(H1324&lt;=56000,ROUNDUP(H1324/4,0)+14000,28000)))),IF(H1324&lt;=0,IF(I1324&lt;=0,0,IF(I1324&lt;=15000,I1324,IF(I1324&lt;=40000,ROUNDUP(I1324/2,0)+7500,IF(I1324&lt;=70000,ROUNDUP(I1324/4,0)+17500,35000)))),MAX(IF(I1324&lt;=0,0,IF(I1324&lt;=15000,I1324,IF(I1324&lt;=40000,ROUNDUP(I1324/2,0)+7500,IF(I1324&lt;=70000,ROUNDUP(I1324/4,0)+17500,35000)))),MIN(IF(H1324&lt;=0,0,IF(H1324&lt;=12000,H1324,IF(H1324&lt;=32000,ROUNDUP(H1324/2,0)+6000,IF(H1324&lt;=56000,ROUNDUP(H1324/4,0)+14000,28000))))+IF(I1324&lt;=0,0,IF(I1324&lt;=15000,I1324,IF(I1324&lt;=40000,ROUNDUP(I1324/2,0)+7500,IF(I1324&lt;=70000,ROUNDUP(I1324/4,0)+17500,35000)))),28000))))</f>
        <v/>
      </c>
      <c r="V1324" s="18">
        <f>MIN(70000,S1324+T1324+U1324)</f>
        <v/>
      </c>
      <c r="W1324" s="18">
        <f>MAX(0,ROUNDDOWN(M1324-J1324-N1324-K1324-0,-3))</f>
        <v/>
      </c>
      <c r="X1324" s="18">
        <f>MAX(0,ROUNDDOWN(M1324-J1324-N1324-K1324-R1324,-3))</f>
        <v/>
      </c>
      <c r="Y1324" s="18">
        <f>IF(W1324&lt;=0,0,ROUNDDOWN((W1324*LOOKUP(W1324,{0,1950001,3300001,6950001,9000001,18000001,40000001},{0.05,0.1,0.2,0.23,0.33,0.4,0.45})-LOOKUP(W1324,{0,1950001,3300001,6950001,9000001,18000001,40000001},{0,97500,427500,636000,1536000,2796000,4796000}))*1.021,-2))</f>
        <v/>
      </c>
      <c r="Z1324" s="18">
        <f>IF(X1324&lt;=0,0,ROUNDDOWN((X1324*LOOKUP(X1324,{0,1950001,3300001,6950001,9000001,18000001,40000001},{0.05,0.1,0.2,0.23,0.33,0.4,0.45})-LOOKUP(X1324,{0,1950001,3300001,6950001,9000001,18000001,40000001},{0,97500,427500,636000,1536000,2796000,4796000}))*1.021,-2))</f>
        <v/>
      </c>
      <c r="AA1324" s="18">
        <f>MAX(0,ROUNDDOWN(M1324-J1324-430000-L1324-0,-3))</f>
        <v/>
      </c>
      <c r="AB1324" s="18">
        <f>MAX(0,ROUNDDOWN(M1324-J1324-430000-L1324-V1324,-3))</f>
        <v/>
      </c>
      <c r="AC1324" s="18">
        <f>IF(M1324&lt;=450000,0,MAX(0,ROUNDDOWN(AA1324*0.06-MIN(50000,AA1324)*0.03,-2))+MAX(0,ROUNDDOWN(AA1324*0.04-MIN(50000,AA1324)*0.02,-2)))</f>
        <v/>
      </c>
      <c r="AD1324" s="18">
        <f>IF(M1324&lt;=450000,0,MAX(0,ROUNDDOWN(AB1324*0.06-MIN(50000,AB1324)*0.03,-2))+MAX(0,ROUNDDOWN(AB1324*0.04-MIN(50000,AB1324)*0.02,-2)))</f>
        <v/>
      </c>
      <c r="AE1324" s="18">
        <f>Y1324-Z1324</f>
        <v/>
      </c>
      <c r="AF1324" s="18">
        <f>AC1324-AD1324</f>
        <v/>
      </c>
      <c r="AG1324" s="18">
        <f>AE1324+AF1324</f>
        <v/>
      </c>
      <c r="AH1324" s="20">
        <f>IF(W1324&lt;=0,0,LOOKUP(W1324,{0,1950001,3300001,6950001,9000001,18000001,40000001},{0.05,0.1,0.2,0.23,0.33,0.4,0.45}))</f>
        <v/>
      </c>
    </row>
    <row r="1325">
      <c r="A1325" t="inlineStr">
        <is>
          <t>1万円刻み 特例あり一般12万円</t>
        </is>
      </c>
      <c r="B1325" s="18">
        <f>'4_1万円刻み'!$A$415</f>
        <v/>
      </c>
      <c r="C1325" s="19" t="n">
        <v>2026</v>
      </c>
      <c r="D1325" t="inlineStr">
        <is>
          <t>はい</t>
        </is>
      </c>
      <c r="E1325" s="18" t="n">
        <v>120000</v>
      </c>
      <c r="F1325" s="18" t="n">
        <v>0</v>
      </c>
      <c r="G1325" s="18" t="n">
        <v>0</v>
      </c>
      <c r="H1325" s="18" t="n">
        <v>0</v>
      </c>
      <c r="I1325" s="18" t="n">
        <v>0</v>
      </c>
      <c r="J1325" s="18">
        <f>ROUND(MIN(B1325/12,650000)*12*0.0915+MIN(B1325/12,1390000)*12*(0.0504+0)+B1325*0.005,0)</f>
        <v/>
      </c>
      <c r="K1325" s="18" t="n">
        <v>0</v>
      </c>
      <c r="L1325" s="18" t="n">
        <v>0</v>
      </c>
      <c r="M1325" s="18">
        <f>ROUND(IF(C1325&gt;=2026,IF(B1325&lt;741000,0,IF(B1325&lt;2191000,B1325-740000,IF(B1325&lt;2193000,1451000,IF(B1325&lt;2196000,1453000,IF(B1325&lt;2200000,1456000,IF(B1325&lt;3600000,ROUNDDOWN(B1325/4,-3)*2.8-80000,IF(B1325&lt;6600000,ROUNDDOWN(B1325/4,-3)*3.2-440000,IF(B1325&lt;8500000,ROUNDDOWN(B1325*0.9,0)-1100000,B1325-1950000)))))))),IF(B1325&lt;651000,0,IF(B1325&lt;1900000,B1325-650000,IF(B1325&lt;3600000,ROUNDDOWN(B1325/4,-3)*2.8-80000,IF(B1325&lt;6600000,ROUNDDOWN(B1325/4,-3)*3.2-440000,IF(B1325&lt;8500000,ROUNDDOWN(B1325*0.9,0)-1100000,B1325-1950000)))))),0)</f>
        <v/>
      </c>
      <c r="N1325" s="18">
        <f>IF(M1325&gt;23500000,NA(),IF(C1325&gt;=2026,IF(M1325&lt;=4890000,1040000,IF(M1325&lt;=6550000,670000,620000)),IF(M1325&lt;=1320000,950000,IF(M1325&lt;=3360000,880000,IF(M1325&lt;=4890000,680000,IF(M1325&lt;=6550000,630000,580000))))))</f>
        <v/>
      </c>
      <c r="O1325" s="18">
        <f>IF(F1325&lt;=0,IF(AND(D1325="はい",C1325&gt;=2026,C1325&lt;=2027),IF(E1325&lt;=0,0,IF(E1325&lt;=30000,E1325,IF(E1325&lt;=60000,ROUNDUP(E1325/2,0)+15000,IF(E1325&lt;=120000,ROUNDUP(E1325/4,0)+30000,60000)))),IF(E1325&lt;=0,0,IF(E1325&lt;=20000,E1325,IF(E1325&lt;=40000,ROUNDUP(E1325/2,0)+10000,IF(E1325&lt;=80000,ROUNDUP(E1325/4,0)+20000,40000))))),IF(E1325&lt;=0,IF(F1325&lt;=0,0,IF(F1325&lt;=25000,F1325,IF(F1325&lt;=50000,ROUNDUP(F1325/2,0)+12500,IF(F1325&lt;=100000,ROUNDUP(F1325/4,0)+25000,50000)))),MAX(IF(F1325&lt;=0,0,IF(F1325&lt;=25000,F1325,IF(F1325&lt;=50000,ROUNDUP(F1325/2,0)+12500,IF(F1325&lt;=100000,ROUNDUP(F1325/4,0)+25000,50000)))),MIN(IF(AND(D1325="はい",C1325&gt;=2026,C1325&lt;=2027),IF(E1325&lt;=0,0,IF(E1325&lt;=30000,E1325,IF(E1325&lt;=60000,ROUNDUP(E1325/2,0)+15000,IF(E1325&lt;=120000,ROUNDUP(E1325/4,0)+30000,60000)))),IF(E1325&lt;=0,0,IF(E1325&lt;=20000,E1325,IF(E1325&lt;=40000,ROUNDUP(E1325/2,0)+10000,IF(E1325&lt;=80000,ROUNDUP(E1325/4,0)+20000,40000)))))+IF(F1325&lt;=0,0,IF(F1325&lt;=25000,F1325,IF(F1325&lt;=50000,ROUNDUP(F1325/2,0)+12500,IF(F1325&lt;=100000,ROUNDUP(F1325/4,0)+25000,50000)))),IF(AND(D1325="はい",C1325&gt;=2026,C1325&lt;=2027),60000,40000)))))</f>
        <v/>
      </c>
      <c r="P1325" s="18">
        <f>IF(G1325&lt;=0,0,IF(G1325&lt;=20000,G1325,IF(G1325&lt;=40000,ROUNDUP(G1325/2,0)+10000,IF(G1325&lt;=80000,ROUNDUP(G1325/4,0)+20000,40000))))</f>
        <v/>
      </c>
      <c r="Q1325" s="18">
        <f>IF(I1325&lt;=0,IF(H1325&lt;=0,0,IF(H1325&lt;=20000,H1325,IF(H1325&lt;=40000,ROUNDUP(H1325/2,0)+10000,IF(H1325&lt;=80000,ROUNDUP(H1325/4,0)+20000,40000)))),IF(H1325&lt;=0,IF(I1325&lt;=0,0,IF(I1325&lt;=25000,I1325,IF(I1325&lt;=50000,ROUNDUP(I1325/2,0)+12500,IF(I1325&lt;=100000,ROUNDUP(I1325/4,0)+25000,50000)))),MAX(IF(I1325&lt;=0,0,IF(I1325&lt;=25000,I1325,IF(I1325&lt;=50000,ROUNDUP(I1325/2,0)+12500,IF(I1325&lt;=100000,ROUNDUP(I1325/4,0)+25000,50000)))),MIN(IF(H1325&lt;=0,0,IF(H1325&lt;=20000,H1325,IF(H1325&lt;=40000,ROUNDUP(H1325/2,0)+10000,IF(H1325&lt;=80000,ROUNDUP(H1325/4,0)+20000,40000))))+IF(I1325&lt;=0,0,IF(I1325&lt;=25000,I1325,IF(I1325&lt;=50000,ROUNDUP(I1325/2,0)+12500,IF(I1325&lt;=100000,ROUNDUP(I1325/4,0)+25000,50000)))),40000))))</f>
        <v/>
      </c>
      <c r="R1325" s="18">
        <f>MIN(120000,O1325+P1325+Q1325)</f>
        <v/>
      </c>
      <c r="S1325" s="18">
        <f>IF(F1325&lt;=0,IF(E1325&lt;=0,0,IF(E1325&lt;=12000,E1325,IF(E1325&lt;=32000,ROUNDUP(E1325/2,0)+6000,IF(E1325&lt;=56000,ROUNDUP(E1325/4,0)+14000,28000)))),IF(E1325&lt;=0,IF(F1325&lt;=0,0,IF(F1325&lt;=15000,F1325,IF(F1325&lt;=40000,ROUNDUP(F1325/2,0)+7500,IF(F1325&lt;=70000,ROUNDUP(F1325/4,0)+17500,35000)))),MAX(IF(F1325&lt;=0,0,IF(F1325&lt;=15000,F1325,IF(F1325&lt;=40000,ROUNDUP(F1325/2,0)+7500,IF(F1325&lt;=70000,ROUNDUP(F1325/4,0)+17500,35000)))),MIN(IF(E1325&lt;=0,0,IF(E1325&lt;=12000,E1325,IF(E1325&lt;=32000,ROUNDUP(E1325/2,0)+6000,IF(E1325&lt;=56000,ROUNDUP(E1325/4,0)+14000,28000))))+IF(F1325&lt;=0,0,IF(F1325&lt;=15000,F1325,IF(F1325&lt;=40000,ROUNDUP(F1325/2,0)+7500,IF(F1325&lt;=70000,ROUNDUP(F1325/4,0)+17500,35000)))),28000))))</f>
        <v/>
      </c>
      <c r="T1325" s="18">
        <f>IF(G1325&lt;=0,0,IF(G1325&lt;=12000,G1325,IF(G1325&lt;=32000,ROUNDUP(G1325/2,0)+6000,IF(G1325&lt;=56000,ROUNDUP(G1325/4,0)+14000,28000))))</f>
        <v/>
      </c>
      <c r="U1325" s="18">
        <f>IF(I1325&lt;=0,IF(H1325&lt;=0,0,IF(H1325&lt;=12000,H1325,IF(H1325&lt;=32000,ROUNDUP(H1325/2,0)+6000,IF(H1325&lt;=56000,ROUNDUP(H1325/4,0)+14000,28000)))),IF(H1325&lt;=0,IF(I1325&lt;=0,0,IF(I1325&lt;=15000,I1325,IF(I1325&lt;=40000,ROUNDUP(I1325/2,0)+7500,IF(I1325&lt;=70000,ROUNDUP(I1325/4,0)+17500,35000)))),MAX(IF(I1325&lt;=0,0,IF(I1325&lt;=15000,I1325,IF(I1325&lt;=40000,ROUNDUP(I1325/2,0)+7500,IF(I1325&lt;=70000,ROUNDUP(I1325/4,0)+17500,35000)))),MIN(IF(H1325&lt;=0,0,IF(H1325&lt;=12000,H1325,IF(H1325&lt;=32000,ROUNDUP(H1325/2,0)+6000,IF(H1325&lt;=56000,ROUNDUP(H1325/4,0)+14000,28000))))+IF(I1325&lt;=0,0,IF(I1325&lt;=15000,I1325,IF(I1325&lt;=40000,ROUNDUP(I1325/2,0)+7500,IF(I1325&lt;=70000,ROUNDUP(I1325/4,0)+17500,35000)))),28000))))</f>
        <v/>
      </c>
      <c r="V1325" s="18">
        <f>MIN(70000,S1325+T1325+U1325)</f>
        <v/>
      </c>
      <c r="W1325" s="18">
        <f>MAX(0,ROUNDDOWN(M1325-J1325-N1325-K1325-0,-3))</f>
        <v/>
      </c>
      <c r="X1325" s="18">
        <f>MAX(0,ROUNDDOWN(M1325-J1325-N1325-K1325-R1325,-3))</f>
        <v/>
      </c>
      <c r="Y1325" s="18">
        <f>IF(W1325&lt;=0,0,ROUNDDOWN((W1325*LOOKUP(W1325,{0,1950001,3300001,6950001,9000001,18000001,40000001},{0.05,0.1,0.2,0.23,0.33,0.4,0.45})-LOOKUP(W1325,{0,1950001,3300001,6950001,9000001,18000001,40000001},{0,97500,427500,636000,1536000,2796000,4796000}))*1.021,-2))</f>
        <v/>
      </c>
      <c r="Z1325" s="18">
        <f>IF(X1325&lt;=0,0,ROUNDDOWN((X1325*LOOKUP(X1325,{0,1950001,3300001,6950001,9000001,18000001,40000001},{0.05,0.1,0.2,0.23,0.33,0.4,0.45})-LOOKUP(X1325,{0,1950001,3300001,6950001,9000001,18000001,40000001},{0,97500,427500,636000,1536000,2796000,4796000}))*1.021,-2))</f>
        <v/>
      </c>
      <c r="AA1325" s="18">
        <f>MAX(0,ROUNDDOWN(M1325-J1325-430000-L1325-0,-3))</f>
        <v/>
      </c>
      <c r="AB1325" s="18">
        <f>MAX(0,ROUNDDOWN(M1325-J1325-430000-L1325-V1325,-3))</f>
        <v/>
      </c>
      <c r="AC1325" s="18">
        <f>IF(M1325&lt;=450000,0,MAX(0,ROUNDDOWN(AA1325*0.06-MIN(50000,AA1325)*0.03,-2))+MAX(0,ROUNDDOWN(AA1325*0.04-MIN(50000,AA1325)*0.02,-2)))</f>
        <v/>
      </c>
      <c r="AD1325" s="18">
        <f>IF(M1325&lt;=450000,0,MAX(0,ROUNDDOWN(AB1325*0.06-MIN(50000,AB1325)*0.03,-2))+MAX(0,ROUNDDOWN(AB1325*0.04-MIN(50000,AB1325)*0.02,-2)))</f>
        <v/>
      </c>
      <c r="AE1325" s="18">
        <f>Y1325-Z1325</f>
        <v/>
      </c>
      <c r="AF1325" s="18">
        <f>AC1325-AD1325</f>
        <v/>
      </c>
      <c r="AG1325" s="18">
        <f>AE1325+AF1325</f>
        <v/>
      </c>
      <c r="AH1325" s="20">
        <f>IF(W1325&lt;=0,0,LOOKUP(W1325,{0,1950001,3300001,6950001,9000001,18000001,40000001},{0.05,0.1,0.2,0.23,0.33,0.4,0.45}))</f>
        <v/>
      </c>
    </row>
    <row r="1326">
      <c r="A1326" t="inlineStr">
        <is>
          <t>1万円刻み 3区分8万円ずつ</t>
        </is>
      </c>
      <c r="B1326" s="18">
        <f>'4_1万円刻み'!$A$416</f>
        <v/>
      </c>
      <c r="C1326" s="19" t="n">
        <v>2026</v>
      </c>
      <c r="D1326" t="inlineStr">
        <is>
          <t>いいえ</t>
        </is>
      </c>
      <c r="E1326" s="18" t="n">
        <v>80000</v>
      </c>
      <c r="F1326" s="18" t="n">
        <v>0</v>
      </c>
      <c r="G1326" s="18" t="n">
        <v>80000</v>
      </c>
      <c r="H1326" s="18" t="n">
        <v>80000</v>
      </c>
      <c r="I1326" s="18" t="n">
        <v>0</v>
      </c>
      <c r="J1326" s="18">
        <f>ROUND(MIN(B1326/12,650000)*12*0.0915+MIN(B1326/12,1390000)*12*(0.0504+0)+B1326*0.005,0)</f>
        <v/>
      </c>
      <c r="K1326" s="18" t="n">
        <v>0</v>
      </c>
      <c r="L1326" s="18" t="n">
        <v>0</v>
      </c>
      <c r="M1326" s="18">
        <f>ROUND(IF(C1326&gt;=2026,IF(B1326&lt;741000,0,IF(B1326&lt;2191000,B1326-740000,IF(B1326&lt;2193000,1451000,IF(B1326&lt;2196000,1453000,IF(B1326&lt;2200000,1456000,IF(B1326&lt;3600000,ROUNDDOWN(B1326/4,-3)*2.8-80000,IF(B1326&lt;6600000,ROUNDDOWN(B1326/4,-3)*3.2-440000,IF(B1326&lt;8500000,ROUNDDOWN(B1326*0.9,0)-1100000,B1326-1950000)))))))),IF(B1326&lt;651000,0,IF(B1326&lt;1900000,B1326-650000,IF(B1326&lt;3600000,ROUNDDOWN(B1326/4,-3)*2.8-80000,IF(B1326&lt;6600000,ROUNDDOWN(B1326/4,-3)*3.2-440000,IF(B1326&lt;8500000,ROUNDDOWN(B1326*0.9,0)-1100000,B1326-1950000)))))),0)</f>
        <v/>
      </c>
      <c r="N1326" s="18">
        <f>IF(M1326&gt;23500000,NA(),IF(C1326&gt;=2026,IF(M1326&lt;=4890000,1040000,IF(M1326&lt;=6550000,670000,620000)),IF(M1326&lt;=1320000,950000,IF(M1326&lt;=3360000,880000,IF(M1326&lt;=4890000,680000,IF(M1326&lt;=6550000,630000,580000))))))</f>
        <v/>
      </c>
      <c r="O1326" s="18">
        <f>IF(F1326&lt;=0,IF(AND(D1326="はい",C1326&gt;=2026,C1326&lt;=2027),IF(E1326&lt;=0,0,IF(E1326&lt;=30000,E1326,IF(E1326&lt;=60000,ROUNDUP(E1326/2,0)+15000,IF(E1326&lt;=120000,ROUNDUP(E1326/4,0)+30000,60000)))),IF(E1326&lt;=0,0,IF(E1326&lt;=20000,E1326,IF(E1326&lt;=40000,ROUNDUP(E1326/2,0)+10000,IF(E1326&lt;=80000,ROUNDUP(E1326/4,0)+20000,40000))))),IF(E1326&lt;=0,IF(F1326&lt;=0,0,IF(F1326&lt;=25000,F1326,IF(F1326&lt;=50000,ROUNDUP(F1326/2,0)+12500,IF(F1326&lt;=100000,ROUNDUP(F1326/4,0)+25000,50000)))),MAX(IF(F1326&lt;=0,0,IF(F1326&lt;=25000,F1326,IF(F1326&lt;=50000,ROUNDUP(F1326/2,0)+12500,IF(F1326&lt;=100000,ROUNDUP(F1326/4,0)+25000,50000)))),MIN(IF(AND(D1326="はい",C1326&gt;=2026,C1326&lt;=2027),IF(E1326&lt;=0,0,IF(E1326&lt;=30000,E1326,IF(E1326&lt;=60000,ROUNDUP(E1326/2,0)+15000,IF(E1326&lt;=120000,ROUNDUP(E1326/4,0)+30000,60000)))),IF(E1326&lt;=0,0,IF(E1326&lt;=20000,E1326,IF(E1326&lt;=40000,ROUNDUP(E1326/2,0)+10000,IF(E1326&lt;=80000,ROUNDUP(E1326/4,0)+20000,40000)))))+IF(F1326&lt;=0,0,IF(F1326&lt;=25000,F1326,IF(F1326&lt;=50000,ROUNDUP(F1326/2,0)+12500,IF(F1326&lt;=100000,ROUNDUP(F1326/4,0)+25000,50000)))),IF(AND(D1326="はい",C1326&gt;=2026,C1326&lt;=2027),60000,40000)))))</f>
        <v/>
      </c>
      <c r="P1326" s="18">
        <f>IF(G1326&lt;=0,0,IF(G1326&lt;=20000,G1326,IF(G1326&lt;=40000,ROUNDUP(G1326/2,0)+10000,IF(G1326&lt;=80000,ROUNDUP(G1326/4,0)+20000,40000))))</f>
        <v/>
      </c>
      <c r="Q1326" s="18">
        <f>IF(I1326&lt;=0,IF(H1326&lt;=0,0,IF(H1326&lt;=20000,H1326,IF(H1326&lt;=40000,ROUNDUP(H1326/2,0)+10000,IF(H1326&lt;=80000,ROUNDUP(H1326/4,0)+20000,40000)))),IF(H1326&lt;=0,IF(I1326&lt;=0,0,IF(I1326&lt;=25000,I1326,IF(I1326&lt;=50000,ROUNDUP(I1326/2,0)+12500,IF(I1326&lt;=100000,ROUNDUP(I1326/4,0)+25000,50000)))),MAX(IF(I1326&lt;=0,0,IF(I1326&lt;=25000,I1326,IF(I1326&lt;=50000,ROUNDUP(I1326/2,0)+12500,IF(I1326&lt;=100000,ROUNDUP(I1326/4,0)+25000,50000)))),MIN(IF(H1326&lt;=0,0,IF(H1326&lt;=20000,H1326,IF(H1326&lt;=40000,ROUNDUP(H1326/2,0)+10000,IF(H1326&lt;=80000,ROUNDUP(H1326/4,0)+20000,40000))))+IF(I1326&lt;=0,0,IF(I1326&lt;=25000,I1326,IF(I1326&lt;=50000,ROUNDUP(I1326/2,0)+12500,IF(I1326&lt;=100000,ROUNDUP(I1326/4,0)+25000,50000)))),40000))))</f>
        <v/>
      </c>
      <c r="R1326" s="18">
        <f>MIN(120000,O1326+P1326+Q1326)</f>
        <v/>
      </c>
      <c r="S1326" s="18">
        <f>IF(F1326&lt;=0,IF(E1326&lt;=0,0,IF(E1326&lt;=12000,E1326,IF(E1326&lt;=32000,ROUNDUP(E1326/2,0)+6000,IF(E1326&lt;=56000,ROUNDUP(E1326/4,0)+14000,28000)))),IF(E1326&lt;=0,IF(F1326&lt;=0,0,IF(F1326&lt;=15000,F1326,IF(F1326&lt;=40000,ROUNDUP(F1326/2,0)+7500,IF(F1326&lt;=70000,ROUNDUP(F1326/4,0)+17500,35000)))),MAX(IF(F1326&lt;=0,0,IF(F1326&lt;=15000,F1326,IF(F1326&lt;=40000,ROUNDUP(F1326/2,0)+7500,IF(F1326&lt;=70000,ROUNDUP(F1326/4,0)+17500,35000)))),MIN(IF(E1326&lt;=0,0,IF(E1326&lt;=12000,E1326,IF(E1326&lt;=32000,ROUNDUP(E1326/2,0)+6000,IF(E1326&lt;=56000,ROUNDUP(E1326/4,0)+14000,28000))))+IF(F1326&lt;=0,0,IF(F1326&lt;=15000,F1326,IF(F1326&lt;=40000,ROUNDUP(F1326/2,0)+7500,IF(F1326&lt;=70000,ROUNDUP(F1326/4,0)+17500,35000)))),28000))))</f>
        <v/>
      </c>
      <c r="T1326" s="18">
        <f>IF(G1326&lt;=0,0,IF(G1326&lt;=12000,G1326,IF(G1326&lt;=32000,ROUNDUP(G1326/2,0)+6000,IF(G1326&lt;=56000,ROUNDUP(G1326/4,0)+14000,28000))))</f>
        <v/>
      </c>
      <c r="U1326" s="18">
        <f>IF(I1326&lt;=0,IF(H1326&lt;=0,0,IF(H1326&lt;=12000,H1326,IF(H1326&lt;=32000,ROUNDUP(H1326/2,0)+6000,IF(H1326&lt;=56000,ROUNDUP(H1326/4,0)+14000,28000)))),IF(H1326&lt;=0,IF(I1326&lt;=0,0,IF(I1326&lt;=15000,I1326,IF(I1326&lt;=40000,ROUNDUP(I1326/2,0)+7500,IF(I1326&lt;=70000,ROUNDUP(I1326/4,0)+17500,35000)))),MAX(IF(I1326&lt;=0,0,IF(I1326&lt;=15000,I1326,IF(I1326&lt;=40000,ROUNDUP(I1326/2,0)+7500,IF(I1326&lt;=70000,ROUNDUP(I1326/4,0)+17500,35000)))),MIN(IF(H1326&lt;=0,0,IF(H1326&lt;=12000,H1326,IF(H1326&lt;=32000,ROUNDUP(H1326/2,0)+6000,IF(H1326&lt;=56000,ROUNDUP(H1326/4,0)+14000,28000))))+IF(I1326&lt;=0,0,IF(I1326&lt;=15000,I1326,IF(I1326&lt;=40000,ROUNDUP(I1326/2,0)+7500,IF(I1326&lt;=70000,ROUNDUP(I1326/4,0)+17500,35000)))),28000))))</f>
        <v/>
      </c>
      <c r="V1326" s="18">
        <f>MIN(70000,S1326+T1326+U1326)</f>
        <v/>
      </c>
      <c r="W1326" s="18">
        <f>MAX(0,ROUNDDOWN(M1326-J1326-N1326-K1326-0,-3))</f>
        <v/>
      </c>
      <c r="X1326" s="18">
        <f>MAX(0,ROUNDDOWN(M1326-J1326-N1326-K1326-R1326,-3))</f>
        <v/>
      </c>
      <c r="Y1326" s="18">
        <f>IF(W1326&lt;=0,0,ROUNDDOWN((W1326*LOOKUP(W1326,{0,1950001,3300001,6950001,9000001,18000001,40000001},{0.05,0.1,0.2,0.23,0.33,0.4,0.45})-LOOKUP(W1326,{0,1950001,3300001,6950001,9000001,18000001,40000001},{0,97500,427500,636000,1536000,2796000,4796000}))*1.021,-2))</f>
        <v/>
      </c>
      <c r="Z1326" s="18">
        <f>IF(X1326&lt;=0,0,ROUNDDOWN((X1326*LOOKUP(X1326,{0,1950001,3300001,6950001,9000001,18000001,40000001},{0.05,0.1,0.2,0.23,0.33,0.4,0.45})-LOOKUP(X1326,{0,1950001,3300001,6950001,9000001,18000001,40000001},{0,97500,427500,636000,1536000,2796000,4796000}))*1.021,-2))</f>
        <v/>
      </c>
      <c r="AA1326" s="18">
        <f>MAX(0,ROUNDDOWN(M1326-J1326-430000-L1326-0,-3))</f>
        <v/>
      </c>
      <c r="AB1326" s="18">
        <f>MAX(0,ROUNDDOWN(M1326-J1326-430000-L1326-V1326,-3))</f>
        <v/>
      </c>
      <c r="AC1326" s="18">
        <f>IF(M1326&lt;=450000,0,MAX(0,ROUNDDOWN(AA1326*0.06-MIN(50000,AA1326)*0.03,-2))+MAX(0,ROUNDDOWN(AA1326*0.04-MIN(50000,AA1326)*0.02,-2)))</f>
        <v/>
      </c>
      <c r="AD1326" s="18">
        <f>IF(M1326&lt;=450000,0,MAX(0,ROUNDDOWN(AB1326*0.06-MIN(50000,AB1326)*0.03,-2))+MAX(0,ROUNDDOWN(AB1326*0.04-MIN(50000,AB1326)*0.02,-2)))</f>
        <v/>
      </c>
      <c r="AE1326" s="18">
        <f>Y1326-Z1326</f>
        <v/>
      </c>
      <c r="AF1326" s="18">
        <f>AC1326-AD1326</f>
        <v/>
      </c>
      <c r="AG1326" s="18">
        <f>AE1326+AF1326</f>
        <v/>
      </c>
      <c r="AH1326" s="20">
        <f>IF(W1326&lt;=0,0,LOOKUP(W1326,{0,1950001,3300001,6950001,9000001,18000001,40000001},{0.05,0.1,0.2,0.23,0.33,0.4,0.45}))</f>
        <v/>
      </c>
    </row>
    <row r="1327">
      <c r="A1327" t="inlineStr">
        <is>
          <t>1万円刻み 一般8万円</t>
        </is>
      </c>
      <c r="B1327" s="18">
        <f>'4_1万円刻み'!$A$416</f>
        <v/>
      </c>
      <c r="C1327" s="19" t="n">
        <v>2026</v>
      </c>
      <c r="D1327" t="inlineStr">
        <is>
          <t>いいえ</t>
        </is>
      </c>
      <c r="E1327" s="18" t="n">
        <v>80000</v>
      </c>
      <c r="F1327" s="18" t="n">
        <v>0</v>
      </c>
      <c r="G1327" s="18" t="n">
        <v>0</v>
      </c>
      <c r="H1327" s="18" t="n">
        <v>0</v>
      </c>
      <c r="I1327" s="18" t="n">
        <v>0</v>
      </c>
      <c r="J1327" s="18">
        <f>ROUND(MIN(B1327/12,650000)*12*0.0915+MIN(B1327/12,1390000)*12*(0.0504+0)+B1327*0.005,0)</f>
        <v/>
      </c>
      <c r="K1327" s="18" t="n">
        <v>0</v>
      </c>
      <c r="L1327" s="18" t="n">
        <v>0</v>
      </c>
      <c r="M1327" s="18">
        <f>ROUND(IF(C1327&gt;=2026,IF(B1327&lt;741000,0,IF(B1327&lt;2191000,B1327-740000,IF(B1327&lt;2193000,1451000,IF(B1327&lt;2196000,1453000,IF(B1327&lt;2200000,1456000,IF(B1327&lt;3600000,ROUNDDOWN(B1327/4,-3)*2.8-80000,IF(B1327&lt;6600000,ROUNDDOWN(B1327/4,-3)*3.2-440000,IF(B1327&lt;8500000,ROUNDDOWN(B1327*0.9,0)-1100000,B1327-1950000)))))))),IF(B1327&lt;651000,0,IF(B1327&lt;1900000,B1327-650000,IF(B1327&lt;3600000,ROUNDDOWN(B1327/4,-3)*2.8-80000,IF(B1327&lt;6600000,ROUNDDOWN(B1327/4,-3)*3.2-440000,IF(B1327&lt;8500000,ROUNDDOWN(B1327*0.9,0)-1100000,B1327-1950000)))))),0)</f>
        <v/>
      </c>
      <c r="N1327" s="18">
        <f>IF(M1327&gt;23500000,NA(),IF(C1327&gt;=2026,IF(M1327&lt;=4890000,1040000,IF(M1327&lt;=6550000,670000,620000)),IF(M1327&lt;=1320000,950000,IF(M1327&lt;=3360000,880000,IF(M1327&lt;=4890000,680000,IF(M1327&lt;=6550000,630000,580000))))))</f>
        <v/>
      </c>
      <c r="O1327" s="18">
        <f>IF(F1327&lt;=0,IF(AND(D1327="はい",C1327&gt;=2026,C1327&lt;=2027),IF(E1327&lt;=0,0,IF(E1327&lt;=30000,E1327,IF(E1327&lt;=60000,ROUNDUP(E1327/2,0)+15000,IF(E1327&lt;=120000,ROUNDUP(E1327/4,0)+30000,60000)))),IF(E1327&lt;=0,0,IF(E1327&lt;=20000,E1327,IF(E1327&lt;=40000,ROUNDUP(E1327/2,0)+10000,IF(E1327&lt;=80000,ROUNDUP(E1327/4,0)+20000,40000))))),IF(E1327&lt;=0,IF(F1327&lt;=0,0,IF(F1327&lt;=25000,F1327,IF(F1327&lt;=50000,ROUNDUP(F1327/2,0)+12500,IF(F1327&lt;=100000,ROUNDUP(F1327/4,0)+25000,50000)))),MAX(IF(F1327&lt;=0,0,IF(F1327&lt;=25000,F1327,IF(F1327&lt;=50000,ROUNDUP(F1327/2,0)+12500,IF(F1327&lt;=100000,ROUNDUP(F1327/4,0)+25000,50000)))),MIN(IF(AND(D1327="はい",C1327&gt;=2026,C1327&lt;=2027),IF(E1327&lt;=0,0,IF(E1327&lt;=30000,E1327,IF(E1327&lt;=60000,ROUNDUP(E1327/2,0)+15000,IF(E1327&lt;=120000,ROUNDUP(E1327/4,0)+30000,60000)))),IF(E1327&lt;=0,0,IF(E1327&lt;=20000,E1327,IF(E1327&lt;=40000,ROUNDUP(E1327/2,0)+10000,IF(E1327&lt;=80000,ROUNDUP(E1327/4,0)+20000,40000)))))+IF(F1327&lt;=0,0,IF(F1327&lt;=25000,F1327,IF(F1327&lt;=50000,ROUNDUP(F1327/2,0)+12500,IF(F1327&lt;=100000,ROUNDUP(F1327/4,0)+25000,50000)))),IF(AND(D1327="はい",C1327&gt;=2026,C1327&lt;=2027),60000,40000)))))</f>
        <v/>
      </c>
      <c r="P1327" s="18">
        <f>IF(G1327&lt;=0,0,IF(G1327&lt;=20000,G1327,IF(G1327&lt;=40000,ROUNDUP(G1327/2,0)+10000,IF(G1327&lt;=80000,ROUNDUP(G1327/4,0)+20000,40000))))</f>
        <v/>
      </c>
      <c r="Q1327" s="18">
        <f>IF(I1327&lt;=0,IF(H1327&lt;=0,0,IF(H1327&lt;=20000,H1327,IF(H1327&lt;=40000,ROUNDUP(H1327/2,0)+10000,IF(H1327&lt;=80000,ROUNDUP(H1327/4,0)+20000,40000)))),IF(H1327&lt;=0,IF(I1327&lt;=0,0,IF(I1327&lt;=25000,I1327,IF(I1327&lt;=50000,ROUNDUP(I1327/2,0)+12500,IF(I1327&lt;=100000,ROUNDUP(I1327/4,0)+25000,50000)))),MAX(IF(I1327&lt;=0,0,IF(I1327&lt;=25000,I1327,IF(I1327&lt;=50000,ROUNDUP(I1327/2,0)+12500,IF(I1327&lt;=100000,ROUNDUP(I1327/4,0)+25000,50000)))),MIN(IF(H1327&lt;=0,0,IF(H1327&lt;=20000,H1327,IF(H1327&lt;=40000,ROUNDUP(H1327/2,0)+10000,IF(H1327&lt;=80000,ROUNDUP(H1327/4,0)+20000,40000))))+IF(I1327&lt;=0,0,IF(I1327&lt;=25000,I1327,IF(I1327&lt;=50000,ROUNDUP(I1327/2,0)+12500,IF(I1327&lt;=100000,ROUNDUP(I1327/4,0)+25000,50000)))),40000))))</f>
        <v/>
      </c>
      <c r="R1327" s="18">
        <f>MIN(120000,O1327+P1327+Q1327)</f>
        <v/>
      </c>
      <c r="S1327" s="18">
        <f>IF(F1327&lt;=0,IF(E1327&lt;=0,0,IF(E1327&lt;=12000,E1327,IF(E1327&lt;=32000,ROUNDUP(E1327/2,0)+6000,IF(E1327&lt;=56000,ROUNDUP(E1327/4,0)+14000,28000)))),IF(E1327&lt;=0,IF(F1327&lt;=0,0,IF(F1327&lt;=15000,F1327,IF(F1327&lt;=40000,ROUNDUP(F1327/2,0)+7500,IF(F1327&lt;=70000,ROUNDUP(F1327/4,0)+17500,35000)))),MAX(IF(F1327&lt;=0,0,IF(F1327&lt;=15000,F1327,IF(F1327&lt;=40000,ROUNDUP(F1327/2,0)+7500,IF(F1327&lt;=70000,ROUNDUP(F1327/4,0)+17500,35000)))),MIN(IF(E1327&lt;=0,0,IF(E1327&lt;=12000,E1327,IF(E1327&lt;=32000,ROUNDUP(E1327/2,0)+6000,IF(E1327&lt;=56000,ROUNDUP(E1327/4,0)+14000,28000))))+IF(F1327&lt;=0,0,IF(F1327&lt;=15000,F1327,IF(F1327&lt;=40000,ROUNDUP(F1327/2,0)+7500,IF(F1327&lt;=70000,ROUNDUP(F1327/4,0)+17500,35000)))),28000))))</f>
        <v/>
      </c>
      <c r="T1327" s="18">
        <f>IF(G1327&lt;=0,0,IF(G1327&lt;=12000,G1327,IF(G1327&lt;=32000,ROUNDUP(G1327/2,0)+6000,IF(G1327&lt;=56000,ROUNDUP(G1327/4,0)+14000,28000))))</f>
        <v/>
      </c>
      <c r="U1327" s="18">
        <f>IF(I1327&lt;=0,IF(H1327&lt;=0,0,IF(H1327&lt;=12000,H1327,IF(H1327&lt;=32000,ROUNDUP(H1327/2,0)+6000,IF(H1327&lt;=56000,ROUNDUP(H1327/4,0)+14000,28000)))),IF(H1327&lt;=0,IF(I1327&lt;=0,0,IF(I1327&lt;=15000,I1327,IF(I1327&lt;=40000,ROUNDUP(I1327/2,0)+7500,IF(I1327&lt;=70000,ROUNDUP(I1327/4,0)+17500,35000)))),MAX(IF(I1327&lt;=0,0,IF(I1327&lt;=15000,I1327,IF(I1327&lt;=40000,ROUNDUP(I1327/2,0)+7500,IF(I1327&lt;=70000,ROUNDUP(I1327/4,0)+17500,35000)))),MIN(IF(H1327&lt;=0,0,IF(H1327&lt;=12000,H1327,IF(H1327&lt;=32000,ROUNDUP(H1327/2,0)+6000,IF(H1327&lt;=56000,ROUNDUP(H1327/4,0)+14000,28000))))+IF(I1327&lt;=0,0,IF(I1327&lt;=15000,I1327,IF(I1327&lt;=40000,ROUNDUP(I1327/2,0)+7500,IF(I1327&lt;=70000,ROUNDUP(I1327/4,0)+17500,35000)))),28000))))</f>
        <v/>
      </c>
      <c r="V1327" s="18">
        <f>MIN(70000,S1327+T1327+U1327)</f>
        <v/>
      </c>
      <c r="W1327" s="18">
        <f>MAX(0,ROUNDDOWN(M1327-J1327-N1327-K1327-0,-3))</f>
        <v/>
      </c>
      <c r="X1327" s="18">
        <f>MAX(0,ROUNDDOWN(M1327-J1327-N1327-K1327-R1327,-3))</f>
        <v/>
      </c>
      <c r="Y1327" s="18">
        <f>IF(W1327&lt;=0,0,ROUNDDOWN((W1327*LOOKUP(W1327,{0,1950001,3300001,6950001,9000001,18000001,40000001},{0.05,0.1,0.2,0.23,0.33,0.4,0.45})-LOOKUP(W1327,{0,1950001,3300001,6950001,9000001,18000001,40000001},{0,97500,427500,636000,1536000,2796000,4796000}))*1.021,-2))</f>
        <v/>
      </c>
      <c r="Z1327" s="18">
        <f>IF(X1327&lt;=0,0,ROUNDDOWN((X1327*LOOKUP(X1327,{0,1950001,3300001,6950001,9000001,18000001,40000001},{0.05,0.1,0.2,0.23,0.33,0.4,0.45})-LOOKUP(X1327,{0,1950001,3300001,6950001,9000001,18000001,40000001},{0,97500,427500,636000,1536000,2796000,4796000}))*1.021,-2))</f>
        <v/>
      </c>
      <c r="AA1327" s="18">
        <f>MAX(0,ROUNDDOWN(M1327-J1327-430000-L1327-0,-3))</f>
        <v/>
      </c>
      <c r="AB1327" s="18">
        <f>MAX(0,ROUNDDOWN(M1327-J1327-430000-L1327-V1327,-3))</f>
        <v/>
      </c>
      <c r="AC1327" s="18">
        <f>IF(M1327&lt;=450000,0,MAX(0,ROUNDDOWN(AA1327*0.06-MIN(50000,AA1327)*0.03,-2))+MAX(0,ROUNDDOWN(AA1327*0.04-MIN(50000,AA1327)*0.02,-2)))</f>
        <v/>
      </c>
      <c r="AD1327" s="18">
        <f>IF(M1327&lt;=450000,0,MAX(0,ROUNDDOWN(AB1327*0.06-MIN(50000,AB1327)*0.03,-2))+MAX(0,ROUNDDOWN(AB1327*0.04-MIN(50000,AB1327)*0.02,-2)))</f>
        <v/>
      </c>
      <c r="AE1327" s="18">
        <f>Y1327-Z1327</f>
        <v/>
      </c>
      <c r="AF1327" s="18">
        <f>AC1327-AD1327</f>
        <v/>
      </c>
      <c r="AG1327" s="18">
        <f>AE1327+AF1327</f>
        <v/>
      </c>
      <c r="AH1327" s="20">
        <f>IF(W1327&lt;=0,0,LOOKUP(W1327,{0,1950001,3300001,6950001,9000001,18000001,40000001},{0.05,0.1,0.2,0.23,0.33,0.4,0.45}))</f>
        <v/>
      </c>
    </row>
    <row r="1328">
      <c r="A1328" t="inlineStr">
        <is>
          <t>1万円刻み 特例あり一般12万円</t>
        </is>
      </c>
      <c r="B1328" s="18">
        <f>'4_1万円刻み'!$A$416</f>
        <v/>
      </c>
      <c r="C1328" s="19" t="n">
        <v>2026</v>
      </c>
      <c r="D1328" t="inlineStr">
        <is>
          <t>はい</t>
        </is>
      </c>
      <c r="E1328" s="18" t="n">
        <v>120000</v>
      </c>
      <c r="F1328" s="18" t="n">
        <v>0</v>
      </c>
      <c r="G1328" s="18" t="n">
        <v>0</v>
      </c>
      <c r="H1328" s="18" t="n">
        <v>0</v>
      </c>
      <c r="I1328" s="18" t="n">
        <v>0</v>
      </c>
      <c r="J1328" s="18">
        <f>ROUND(MIN(B1328/12,650000)*12*0.0915+MIN(B1328/12,1390000)*12*(0.0504+0)+B1328*0.005,0)</f>
        <v/>
      </c>
      <c r="K1328" s="18" t="n">
        <v>0</v>
      </c>
      <c r="L1328" s="18" t="n">
        <v>0</v>
      </c>
      <c r="M1328" s="18">
        <f>ROUND(IF(C1328&gt;=2026,IF(B1328&lt;741000,0,IF(B1328&lt;2191000,B1328-740000,IF(B1328&lt;2193000,1451000,IF(B1328&lt;2196000,1453000,IF(B1328&lt;2200000,1456000,IF(B1328&lt;3600000,ROUNDDOWN(B1328/4,-3)*2.8-80000,IF(B1328&lt;6600000,ROUNDDOWN(B1328/4,-3)*3.2-440000,IF(B1328&lt;8500000,ROUNDDOWN(B1328*0.9,0)-1100000,B1328-1950000)))))))),IF(B1328&lt;651000,0,IF(B1328&lt;1900000,B1328-650000,IF(B1328&lt;3600000,ROUNDDOWN(B1328/4,-3)*2.8-80000,IF(B1328&lt;6600000,ROUNDDOWN(B1328/4,-3)*3.2-440000,IF(B1328&lt;8500000,ROUNDDOWN(B1328*0.9,0)-1100000,B1328-1950000)))))),0)</f>
        <v/>
      </c>
      <c r="N1328" s="18">
        <f>IF(M1328&gt;23500000,NA(),IF(C1328&gt;=2026,IF(M1328&lt;=4890000,1040000,IF(M1328&lt;=6550000,670000,620000)),IF(M1328&lt;=1320000,950000,IF(M1328&lt;=3360000,880000,IF(M1328&lt;=4890000,680000,IF(M1328&lt;=6550000,630000,580000))))))</f>
        <v/>
      </c>
      <c r="O1328" s="18">
        <f>IF(F1328&lt;=0,IF(AND(D1328="はい",C1328&gt;=2026,C1328&lt;=2027),IF(E1328&lt;=0,0,IF(E1328&lt;=30000,E1328,IF(E1328&lt;=60000,ROUNDUP(E1328/2,0)+15000,IF(E1328&lt;=120000,ROUNDUP(E1328/4,0)+30000,60000)))),IF(E1328&lt;=0,0,IF(E1328&lt;=20000,E1328,IF(E1328&lt;=40000,ROUNDUP(E1328/2,0)+10000,IF(E1328&lt;=80000,ROUNDUP(E1328/4,0)+20000,40000))))),IF(E1328&lt;=0,IF(F1328&lt;=0,0,IF(F1328&lt;=25000,F1328,IF(F1328&lt;=50000,ROUNDUP(F1328/2,0)+12500,IF(F1328&lt;=100000,ROUNDUP(F1328/4,0)+25000,50000)))),MAX(IF(F1328&lt;=0,0,IF(F1328&lt;=25000,F1328,IF(F1328&lt;=50000,ROUNDUP(F1328/2,0)+12500,IF(F1328&lt;=100000,ROUNDUP(F1328/4,0)+25000,50000)))),MIN(IF(AND(D1328="はい",C1328&gt;=2026,C1328&lt;=2027),IF(E1328&lt;=0,0,IF(E1328&lt;=30000,E1328,IF(E1328&lt;=60000,ROUNDUP(E1328/2,0)+15000,IF(E1328&lt;=120000,ROUNDUP(E1328/4,0)+30000,60000)))),IF(E1328&lt;=0,0,IF(E1328&lt;=20000,E1328,IF(E1328&lt;=40000,ROUNDUP(E1328/2,0)+10000,IF(E1328&lt;=80000,ROUNDUP(E1328/4,0)+20000,40000)))))+IF(F1328&lt;=0,0,IF(F1328&lt;=25000,F1328,IF(F1328&lt;=50000,ROUNDUP(F1328/2,0)+12500,IF(F1328&lt;=100000,ROUNDUP(F1328/4,0)+25000,50000)))),IF(AND(D1328="はい",C1328&gt;=2026,C1328&lt;=2027),60000,40000)))))</f>
        <v/>
      </c>
      <c r="P1328" s="18">
        <f>IF(G1328&lt;=0,0,IF(G1328&lt;=20000,G1328,IF(G1328&lt;=40000,ROUNDUP(G1328/2,0)+10000,IF(G1328&lt;=80000,ROUNDUP(G1328/4,0)+20000,40000))))</f>
        <v/>
      </c>
      <c r="Q1328" s="18">
        <f>IF(I1328&lt;=0,IF(H1328&lt;=0,0,IF(H1328&lt;=20000,H1328,IF(H1328&lt;=40000,ROUNDUP(H1328/2,0)+10000,IF(H1328&lt;=80000,ROUNDUP(H1328/4,0)+20000,40000)))),IF(H1328&lt;=0,IF(I1328&lt;=0,0,IF(I1328&lt;=25000,I1328,IF(I1328&lt;=50000,ROUNDUP(I1328/2,0)+12500,IF(I1328&lt;=100000,ROUNDUP(I1328/4,0)+25000,50000)))),MAX(IF(I1328&lt;=0,0,IF(I1328&lt;=25000,I1328,IF(I1328&lt;=50000,ROUNDUP(I1328/2,0)+12500,IF(I1328&lt;=100000,ROUNDUP(I1328/4,0)+25000,50000)))),MIN(IF(H1328&lt;=0,0,IF(H1328&lt;=20000,H1328,IF(H1328&lt;=40000,ROUNDUP(H1328/2,0)+10000,IF(H1328&lt;=80000,ROUNDUP(H1328/4,0)+20000,40000))))+IF(I1328&lt;=0,0,IF(I1328&lt;=25000,I1328,IF(I1328&lt;=50000,ROUNDUP(I1328/2,0)+12500,IF(I1328&lt;=100000,ROUNDUP(I1328/4,0)+25000,50000)))),40000))))</f>
        <v/>
      </c>
      <c r="R1328" s="18">
        <f>MIN(120000,O1328+P1328+Q1328)</f>
        <v/>
      </c>
      <c r="S1328" s="18">
        <f>IF(F1328&lt;=0,IF(E1328&lt;=0,0,IF(E1328&lt;=12000,E1328,IF(E1328&lt;=32000,ROUNDUP(E1328/2,0)+6000,IF(E1328&lt;=56000,ROUNDUP(E1328/4,0)+14000,28000)))),IF(E1328&lt;=0,IF(F1328&lt;=0,0,IF(F1328&lt;=15000,F1328,IF(F1328&lt;=40000,ROUNDUP(F1328/2,0)+7500,IF(F1328&lt;=70000,ROUNDUP(F1328/4,0)+17500,35000)))),MAX(IF(F1328&lt;=0,0,IF(F1328&lt;=15000,F1328,IF(F1328&lt;=40000,ROUNDUP(F1328/2,0)+7500,IF(F1328&lt;=70000,ROUNDUP(F1328/4,0)+17500,35000)))),MIN(IF(E1328&lt;=0,0,IF(E1328&lt;=12000,E1328,IF(E1328&lt;=32000,ROUNDUP(E1328/2,0)+6000,IF(E1328&lt;=56000,ROUNDUP(E1328/4,0)+14000,28000))))+IF(F1328&lt;=0,0,IF(F1328&lt;=15000,F1328,IF(F1328&lt;=40000,ROUNDUP(F1328/2,0)+7500,IF(F1328&lt;=70000,ROUNDUP(F1328/4,0)+17500,35000)))),28000))))</f>
        <v/>
      </c>
      <c r="T1328" s="18">
        <f>IF(G1328&lt;=0,0,IF(G1328&lt;=12000,G1328,IF(G1328&lt;=32000,ROUNDUP(G1328/2,0)+6000,IF(G1328&lt;=56000,ROUNDUP(G1328/4,0)+14000,28000))))</f>
        <v/>
      </c>
      <c r="U1328" s="18">
        <f>IF(I1328&lt;=0,IF(H1328&lt;=0,0,IF(H1328&lt;=12000,H1328,IF(H1328&lt;=32000,ROUNDUP(H1328/2,0)+6000,IF(H1328&lt;=56000,ROUNDUP(H1328/4,0)+14000,28000)))),IF(H1328&lt;=0,IF(I1328&lt;=0,0,IF(I1328&lt;=15000,I1328,IF(I1328&lt;=40000,ROUNDUP(I1328/2,0)+7500,IF(I1328&lt;=70000,ROUNDUP(I1328/4,0)+17500,35000)))),MAX(IF(I1328&lt;=0,0,IF(I1328&lt;=15000,I1328,IF(I1328&lt;=40000,ROUNDUP(I1328/2,0)+7500,IF(I1328&lt;=70000,ROUNDUP(I1328/4,0)+17500,35000)))),MIN(IF(H1328&lt;=0,0,IF(H1328&lt;=12000,H1328,IF(H1328&lt;=32000,ROUNDUP(H1328/2,0)+6000,IF(H1328&lt;=56000,ROUNDUP(H1328/4,0)+14000,28000))))+IF(I1328&lt;=0,0,IF(I1328&lt;=15000,I1328,IF(I1328&lt;=40000,ROUNDUP(I1328/2,0)+7500,IF(I1328&lt;=70000,ROUNDUP(I1328/4,0)+17500,35000)))),28000))))</f>
        <v/>
      </c>
      <c r="V1328" s="18">
        <f>MIN(70000,S1328+T1328+U1328)</f>
        <v/>
      </c>
      <c r="W1328" s="18">
        <f>MAX(0,ROUNDDOWN(M1328-J1328-N1328-K1328-0,-3))</f>
        <v/>
      </c>
      <c r="X1328" s="18">
        <f>MAX(0,ROUNDDOWN(M1328-J1328-N1328-K1328-R1328,-3))</f>
        <v/>
      </c>
      <c r="Y1328" s="18">
        <f>IF(W1328&lt;=0,0,ROUNDDOWN((W1328*LOOKUP(W1328,{0,1950001,3300001,6950001,9000001,18000001,40000001},{0.05,0.1,0.2,0.23,0.33,0.4,0.45})-LOOKUP(W1328,{0,1950001,3300001,6950001,9000001,18000001,40000001},{0,97500,427500,636000,1536000,2796000,4796000}))*1.021,-2))</f>
        <v/>
      </c>
      <c r="Z1328" s="18">
        <f>IF(X1328&lt;=0,0,ROUNDDOWN((X1328*LOOKUP(X1328,{0,1950001,3300001,6950001,9000001,18000001,40000001},{0.05,0.1,0.2,0.23,0.33,0.4,0.45})-LOOKUP(X1328,{0,1950001,3300001,6950001,9000001,18000001,40000001},{0,97500,427500,636000,1536000,2796000,4796000}))*1.021,-2))</f>
        <v/>
      </c>
      <c r="AA1328" s="18">
        <f>MAX(0,ROUNDDOWN(M1328-J1328-430000-L1328-0,-3))</f>
        <v/>
      </c>
      <c r="AB1328" s="18">
        <f>MAX(0,ROUNDDOWN(M1328-J1328-430000-L1328-V1328,-3))</f>
        <v/>
      </c>
      <c r="AC1328" s="18">
        <f>IF(M1328&lt;=450000,0,MAX(0,ROUNDDOWN(AA1328*0.06-MIN(50000,AA1328)*0.03,-2))+MAX(0,ROUNDDOWN(AA1328*0.04-MIN(50000,AA1328)*0.02,-2)))</f>
        <v/>
      </c>
      <c r="AD1328" s="18">
        <f>IF(M1328&lt;=450000,0,MAX(0,ROUNDDOWN(AB1328*0.06-MIN(50000,AB1328)*0.03,-2))+MAX(0,ROUNDDOWN(AB1328*0.04-MIN(50000,AB1328)*0.02,-2)))</f>
        <v/>
      </c>
      <c r="AE1328" s="18">
        <f>Y1328-Z1328</f>
        <v/>
      </c>
      <c r="AF1328" s="18">
        <f>AC1328-AD1328</f>
        <v/>
      </c>
      <c r="AG1328" s="18">
        <f>AE1328+AF1328</f>
        <v/>
      </c>
      <c r="AH1328" s="20">
        <f>IF(W1328&lt;=0,0,LOOKUP(W1328,{0,1950001,3300001,6950001,9000001,18000001,40000001},{0.05,0.1,0.2,0.23,0.33,0.4,0.45}))</f>
        <v/>
      </c>
    </row>
    <row r="1329">
      <c r="A1329" t="inlineStr">
        <is>
          <t>1万円刻み 3区分8万円ずつ</t>
        </is>
      </c>
      <c r="B1329" s="18">
        <f>'4_1万円刻み'!$A$417</f>
        <v/>
      </c>
      <c r="C1329" s="19" t="n">
        <v>2026</v>
      </c>
      <c r="D1329" t="inlineStr">
        <is>
          <t>いいえ</t>
        </is>
      </c>
      <c r="E1329" s="18" t="n">
        <v>80000</v>
      </c>
      <c r="F1329" s="18" t="n">
        <v>0</v>
      </c>
      <c r="G1329" s="18" t="n">
        <v>80000</v>
      </c>
      <c r="H1329" s="18" t="n">
        <v>80000</v>
      </c>
      <c r="I1329" s="18" t="n">
        <v>0</v>
      </c>
      <c r="J1329" s="18">
        <f>ROUND(MIN(B1329/12,650000)*12*0.0915+MIN(B1329/12,1390000)*12*(0.0504+0)+B1329*0.005,0)</f>
        <v/>
      </c>
      <c r="K1329" s="18" t="n">
        <v>0</v>
      </c>
      <c r="L1329" s="18" t="n">
        <v>0</v>
      </c>
      <c r="M1329" s="18">
        <f>ROUND(IF(C1329&gt;=2026,IF(B1329&lt;741000,0,IF(B1329&lt;2191000,B1329-740000,IF(B1329&lt;2193000,1451000,IF(B1329&lt;2196000,1453000,IF(B1329&lt;2200000,1456000,IF(B1329&lt;3600000,ROUNDDOWN(B1329/4,-3)*2.8-80000,IF(B1329&lt;6600000,ROUNDDOWN(B1329/4,-3)*3.2-440000,IF(B1329&lt;8500000,ROUNDDOWN(B1329*0.9,0)-1100000,B1329-1950000)))))))),IF(B1329&lt;651000,0,IF(B1329&lt;1900000,B1329-650000,IF(B1329&lt;3600000,ROUNDDOWN(B1329/4,-3)*2.8-80000,IF(B1329&lt;6600000,ROUNDDOWN(B1329/4,-3)*3.2-440000,IF(B1329&lt;8500000,ROUNDDOWN(B1329*0.9,0)-1100000,B1329-1950000)))))),0)</f>
        <v/>
      </c>
      <c r="N1329" s="18">
        <f>IF(M1329&gt;23500000,NA(),IF(C1329&gt;=2026,IF(M1329&lt;=4890000,1040000,IF(M1329&lt;=6550000,670000,620000)),IF(M1329&lt;=1320000,950000,IF(M1329&lt;=3360000,880000,IF(M1329&lt;=4890000,680000,IF(M1329&lt;=6550000,630000,580000))))))</f>
        <v/>
      </c>
      <c r="O1329" s="18">
        <f>IF(F1329&lt;=0,IF(AND(D1329="はい",C1329&gt;=2026,C1329&lt;=2027),IF(E1329&lt;=0,0,IF(E1329&lt;=30000,E1329,IF(E1329&lt;=60000,ROUNDUP(E1329/2,0)+15000,IF(E1329&lt;=120000,ROUNDUP(E1329/4,0)+30000,60000)))),IF(E1329&lt;=0,0,IF(E1329&lt;=20000,E1329,IF(E1329&lt;=40000,ROUNDUP(E1329/2,0)+10000,IF(E1329&lt;=80000,ROUNDUP(E1329/4,0)+20000,40000))))),IF(E1329&lt;=0,IF(F1329&lt;=0,0,IF(F1329&lt;=25000,F1329,IF(F1329&lt;=50000,ROUNDUP(F1329/2,0)+12500,IF(F1329&lt;=100000,ROUNDUP(F1329/4,0)+25000,50000)))),MAX(IF(F1329&lt;=0,0,IF(F1329&lt;=25000,F1329,IF(F1329&lt;=50000,ROUNDUP(F1329/2,0)+12500,IF(F1329&lt;=100000,ROUNDUP(F1329/4,0)+25000,50000)))),MIN(IF(AND(D1329="はい",C1329&gt;=2026,C1329&lt;=2027),IF(E1329&lt;=0,0,IF(E1329&lt;=30000,E1329,IF(E1329&lt;=60000,ROUNDUP(E1329/2,0)+15000,IF(E1329&lt;=120000,ROUNDUP(E1329/4,0)+30000,60000)))),IF(E1329&lt;=0,0,IF(E1329&lt;=20000,E1329,IF(E1329&lt;=40000,ROUNDUP(E1329/2,0)+10000,IF(E1329&lt;=80000,ROUNDUP(E1329/4,0)+20000,40000)))))+IF(F1329&lt;=0,0,IF(F1329&lt;=25000,F1329,IF(F1329&lt;=50000,ROUNDUP(F1329/2,0)+12500,IF(F1329&lt;=100000,ROUNDUP(F1329/4,0)+25000,50000)))),IF(AND(D1329="はい",C1329&gt;=2026,C1329&lt;=2027),60000,40000)))))</f>
        <v/>
      </c>
      <c r="P1329" s="18">
        <f>IF(G1329&lt;=0,0,IF(G1329&lt;=20000,G1329,IF(G1329&lt;=40000,ROUNDUP(G1329/2,0)+10000,IF(G1329&lt;=80000,ROUNDUP(G1329/4,0)+20000,40000))))</f>
        <v/>
      </c>
      <c r="Q1329" s="18">
        <f>IF(I1329&lt;=0,IF(H1329&lt;=0,0,IF(H1329&lt;=20000,H1329,IF(H1329&lt;=40000,ROUNDUP(H1329/2,0)+10000,IF(H1329&lt;=80000,ROUNDUP(H1329/4,0)+20000,40000)))),IF(H1329&lt;=0,IF(I1329&lt;=0,0,IF(I1329&lt;=25000,I1329,IF(I1329&lt;=50000,ROUNDUP(I1329/2,0)+12500,IF(I1329&lt;=100000,ROUNDUP(I1329/4,0)+25000,50000)))),MAX(IF(I1329&lt;=0,0,IF(I1329&lt;=25000,I1329,IF(I1329&lt;=50000,ROUNDUP(I1329/2,0)+12500,IF(I1329&lt;=100000,ROUNDUP(I1329/4,0)+25000,50000)))),MIN(IF(H1329&lt;=0,0,IF(H1329&lt;=20000,H1329,IF(H1329&lt;=40000,ROUNDUP(H1329/2,0)+10000,IF(H1329&lt;=80000,ROUNDUP(H1329/4,0)+20000,40000))))+IF(I1329&lt;=0,0,IF(I1329&lt;=25000,I1329,IF(I1329&lt;=50000,ROUNDUP(I1329/2,0)+12500,IF(I1329&lt;=100000,ROUNDUP(I1329/4,0)+25000,50000)))),40000))))</f>
        <v/>
      </c>
      <c r="R1329" s="18">
        <f>MIN(120000,O1329+P1329+Q1329)</f>
        <v/>
      </c>
      <c r="S1329" s="18">
        <f>IF(F1329&lt;=0,IF(E1329&lt;=0,0,IF(E1329&lt;=12000,E1329,IF(E1329&lt;=32000,ROUNDUP(E1329/2,0)+6000,IF(E1329&lt;=56000,ROUNDUP(E1329/4,0)+14000,28000)))),IF(E1329&lt;=0,IF(F1329&lt;=0,0,IF(F1329&lt;=15000,F1329,IF(F1329&lt;=40000,ROUNDUP(F1329/2,0)+7500,IF(F1329&lt;=70000,ROUNDUP(F1329/4,0)+17500,35000)))),MAX(IF(F1329&lt;=0,0,IF(F1329&lt;=15000,F1329,IF(F1329&lt;=40000,ROUNDUP(F1329/2,0)+7500,IF(F1329&lt;=70000,ROUNDUP(F1329/4,0)+17500,35000)))),MIN(IF(E1329&lt;=0,0,IF(E1329&lt;=12000,E1329,IF(E1329&lt;=32000,ROUNDUP(E1329/2,0)+6000,IF(E1329&lt;=56000,ROUNDUP(E1329/4,0)+14000,28000))))+IF(F1329&lt;=0,0,IF(F1329&lt;=15000,F1329,IF(F1329&lt;=40000,ROUNDUP(F1329/2,0)+7500,IF(F1329&lt;=70000,ROUNDUP(F1329/4,0)+17500,35000)))),28000))))</f>
        <v/>
      </c>
      <c r="T1329" s="18">
        <f>IF(G1329&lt;=0,0,IF(G1329&lt;=12000,G1329,IF(G1329&lt;=32000,ROUNDUP(G1329/2,0)+6000,IF(G1329&lt;=56000,ROUNDUP(G1329/4,0)+14000,28000))))</f>
        <v/>
      </c>
      <c r="U1329" s="18">
        <f>IF(I1329&lt;=0,IF(H1329&lt;=0,0,IF(H1329&lt;=12000,H1329,IF(H1329&lt;=32000,ROUNDUP(H1329/2,0)+6000,IF(H1329&lt;=56000,ROUNDUP(H1329/4,0)+14000,28000)))),IF(H1329&lt;=0,IF(I1329&lt;=0,0,IF(I1329&lt;=15000,I1329,IF(I1329&lt;=40000,ROUNDUP(I1329/2,0)+7500,IF(I1329&lt;=70000,ROUNDUP(I1329/4,0)+17500,35000)))),MAX(IF(I1329&lt;=0,0,IF(I1329&lt;=15000,I1329,IF(I1329&lt;=40000,ROUNDUP(I1329/2,0)+7500,IF(I1329&lt;=70000,ROUNDUP(I1329/4,0)+17500,35000)))),MIN(IF(H1329&lt;=0,0,IF(H1329&lt;=12000,H1329,IF(H1329&lt;=32000,ROUNDUP(H1329/2,0)+6000,IF(H1329&lt;=56000,ROUNDUP(H1329/4,0)+14000,28000))))+IF(I1329&lt;=0,0,IF(I1329&lt;=15000,I1329,IF(I1329&lt;=40000,ROUNDUP(I1329/2,0)+7500,IF(I1329&lt;=70000,ROUNDUP(I1329/4,0)+17500,35000)))),28000))))</f>
        <v/>
      </c>
      <c r="V1329" s="18">
        <f>MIN(70000,S1329+T1329+U1329)</f>
        <v/>
      </c>
      <c r="W1329" s="18">
        <f>MAX(0,ROUNDDOWN(M1329-J1329-N1329-K1329-0,-3))</f>
        <v/>
      </c>
      <c r="X1329" s="18">
        <f>MAX(0,ROUNDDOWN(M1329-J1329-N1329-K1329-R1329,-3))</f>
        <v/>
      </c>
      <c r="Y1329" s="18">
        <f>IF(W1329&lt;=0,0,ROUNDDOWN((W1329*LOOKUP(W1329,{0,1950001,3300001,6950001,9000001,18000001,40000001},{0.05,0.1,0.2,0.23,0.33,0.4,0.45})-LOOKUP(W1329,{0,1950001,3300001,6950001,9000001,18000001,40000001},{0,97500,427500,636000,1536000,2796000,4796000}))*1.021,-2))</f>
        <v/>
      </c>
      <c r="Z1329" s="18">
        <f>IF(X1329&lt;=0,0,ROUNDDOWN((X1329*LOOKUP(X1329,{0,1950001,3300001,6950001,9000001,18000001,40000001},{0.05,0.1,0.2,0.23,0.33,0.4,0.45})-LOOKUP(X1329,{0,1950001,3300001,6950001,9000001,18000001,40000001},{0,97500,427500,636000,1536000,2796000,4796000}))*1.021,-2))</f>
        <v/>
      </c>
      <c r="AA1329" s="18">
        <f>MAX(0,ROUNDDOWN(M1329-J1329-430000-L1329-0,-3))</f>
        <v/>
      </c>
      <c r="AB1329" s="18">
        <f>MAX(0,ROUNDDOWN(M1329-J1329-430000-L1329-V1329,-3))</f>
        <v/>
      </c>
      <c r="AC1329" s="18">
        <f>IF(M1329&lt;=450000,0,MAX(0,ROUNDDOWN(AA1329*0.06-MIN(50000,AA1329)*0.03,-2))+MAX(0,ROUNDDOWN(AA1329*0.04-MIN(50000,AA1329)*0.02,-2)))</f>
        <v/>
      </c>
      <c r="AD1329" s="18">
        <f>IF(M1329&lt;=450000,0,MAX(0,ROUNDDOWN(AB1329*0.06-MIN(50000,AB1329)*0.03,-2))+MAX(0,ROUNDDOWN(AB1329*0.04-MIN(50000,AB1329)*0.02,-2)))</f>
        <v/>
      </c>
      <c r="AE1329" s="18">
        <f>Y1329-Z1329</f>
        <v/>
      </c>
      <c r="AF1329" s="18">
        <f>AC1329-AD1329</f>
        <v/>
      </c>
      <c r="AG1329" s="18">
        <f>AE1329+AF1329</f>
        <v/>
      </c>
      <c r="AH1329" s="20">
        <f>IF(W1329&lt;=0,0,LOOKUP(W1329,{0,1950001,3300001,6950001,9000001,18000001,40000001},{0.05,0.1,0.2,0.23,0.33,0.4,0.45}))</f>
        <v/>
      </c>
    </row>
    <row r="1330">
      <c r="A1330" t="inlineStr">
        <is>
          <t>1万円刻み 一般8万円</t>
        </is>
      </c>
      <c r="B1330" s="18">
        <f>'4_1万円刻み'!$A$417</f>
        <v/>
      </c>
      <c r="C1330" s="19" t="n">
        <v>2026</v>
      </c>
      <c r="D1330" t="inlineStr">
        <is>
          <t>いいえ</t>
        </is>
      </c>
      <c r="E1330" s="18" t="n">
        <v>80000</v>
      </c>
      <c r="F1330" s="18" t="n">
        <v>0</v>
      </c>
      <c r="G1330" s="18" t="n">
        <v>0</v>
      </c>
      <c r="H1330" s="18" t="n">
        <v>0</v>
      </c>
      <c r="I1330" s="18" t="n">
        <v>0</v>
      </c>
      <c r="J1330" s="18">
        <f>ROUND(MIN(B1330/12,650000)*12*0.0915+MIN(B1330/12,1390000)*12*(0.0504+0)+B1330*0.005,0)</f>
        <v/>
      </c>
      <c r="K1330" s="18" t="n">
        <v>0</v>
      </c>
      <c r="L1330" s="18" t="n">
        <v>0</v>
      </c>
      <c r="M1330" s="18">
        <f>ROUND(IF(C1330&gt;=2026,IF(B1330&lt;741000,0,IF(B1330&lt;2191000,B1330-740000,IF(B1330&lt;2193000,1451000,IF(B1330&lt;2196000,1453000,IF(B1330&lt;2200000,1456000,IF(B1330&lt;3600000,ROUNDDOWN(B1330/4,-3)*2.8-80000,IF(B1330&lt;6600000,ROUNDDOWN(B1330/4,-3)*3.2-440000,IF(B1330&lt;8500000,ROUNDDOWN(B1330*0.9,0)-1100000,B1330-1950000)))))))),IF(B1330&lt;651000,0,IF(B1330&lt;1900000,B1330-650000,IF(B1330&lt;3600000,ROUNDDOWN(B1330/4,-3)*2.8-80000,IF(B1330&lt;6600000,ROUNDDOWN(B1330/4,-3)*3.2-440000,IF(B1330&lt;8500000,ROUNDDOWN(B1330*0.9,0)-1100000,B1330-1950000)))))),0)</f>
        <v/>
      </c>
      <c r="N1330" s="18">
        <f>IF(M1330&gt;23500000,NA(),IF(C1330&gt;=2026,IF(M1330&lt;=4890000,1040000,IF(M1330&lt;=6550000,670000,620000)),IF(M1330&lt;=1320000,950000,IF(M1330&lt;=3360000,880000,IF(M1330&lt;=4890000,680000,IF(M1330&lt;=6550000,630000,580000))))))</f>
        <v/>
      </c>
      <c r="O1330" s="18">
        <f>IF(F1330&lt;=0,IF(AND(D1330="はい",C1330&gt;=2026,C1330&lt;=2027),IF(E1330&lt;=0,0,IF(E1330&lt;=30000,E1330,IF(E1330&lt;=60000,ROUNDUP(E1330/2,0)+15000,IF(E1330&lt;=120000,ROUNDUP(E1330/4,0)+30000,60000)))),IF(E1330&lt;=0,0,IF(E1330&lt;=20000,E1330,IF(E1330&lt;=40000,ROUNDUP(E1330/2,0)+10000,IF(E1330&lt;=80000,ROUNDUP(E1330/4,0)+20000,40000))))),IF(E1330&lt;=0,IF(F1330&lt;=0,0,IF(F1330&lt;=25000,F1330,IF(F1330&lt;=50000,ROUNDUP(F1330/2,0)+12500,IF(F1330&lt;=100000,ROUNDUP(F1330/4,0)+25000,50000)))),MAX(IF(F1330&lt;=0,0,IF(F1330&lt;=25000,F1330,IF(F1330&lt;=50000,ROUNDUP(F1330/2,0)+12500,IF(F1330&lt;=100000,ROUNDUP(F1330/4,0)+25000,50000)))),MIN(IF(AND(D1330="はい",C1330&gt;=2026,C1330&lt;=2027),IF(E1330&lt;=0,0,IF(E1330&lt;=30000,E1330,IF(E1330&lt;=60000,ROUNDUP(E1330/2,0)+15000,IF(E1330&lt;=120000,ROUNDUP(E1330/4,0)+30000,60000)))),IF(E1330&lt;=0,0,IF(E1330&lt;=20000,E1330,IF(E1330&lt;=40000,ROUNDUP(E1330/2,0)+10000,IF(E1330&lt;=80000,ROUNDUP(E1330/4,0)+20000,40000)))))+IF(F1330&lt;=0,0,IF(F1330&lt;=25000,F1330,IF(F1330&lt;=50000,ROUNDUP(F1330/2,0)+12500,IF(F1330&lt;=100000,ROUNDUP(F1330/4,0)+25000,50000)))),IF(AND(D1330="はい",C1330&gt;=2026,C1330&lt;=2027),60000,40000)))))</f>
        <v/>
      </c>
      <c r="P1330" s="18">
        <f>IF(G1330&lt;=0,0,IF(G1330&lt;=20000,G1330,IF(G1330&lt;=40000,ROUNDUP(G1330/2,0)+10000,IF(G1330&lt;=80000,ROUNDUP(G1330/4,0)+20000,40000))))</f>
        <v/>
      </c>
      <c r="Q1330" s="18">
        <f>IF(I1330&lt;=0,IF(H1330&lt;=0,0,IF(H1330&lt;=20000,H1330,IF(H1330&lt;=40000,ROUNDUP(H1330/2,0)+10000,IF(H1330&lt;=80000,ROUNDUP(H1330/4,0)+20000,40000)))),IF(H1330&lt;=0,IF(I1330&lt;=0,0,IF(I1330&lt;=25000,I1330,IF(I1330&lt;=50000,ROUNDUP(I1330/2,0)+12500,IF(I1330&lt;=100000,ROUNDUP(I1330/4,0)+25000,50000)))),MAX(IF(I1330&lt;=0,0,IF(I1330&lt;=25000,I1330,IF(I1330&lt;=50000,ROUNDUP(I1330/2,0)+12500,IF(I1330&lt;=100000,ROUNDUP(I1330/4,0)+25000,50000)))),MIN(IF(H1330&lt;=0,0,IF(H1330&lt;=20000,H1330,IF(H1330&lt;=40000,ROUNDUP(H1330/2,0)+10000,IF(H1330&lt;=80000,ROUNDUP(H1330/4,0)+20000,40000))))+IF(I1330&lt;=0,0,IF(I1330&lt;=25000,I1330,IF(I1330&lt;=50000,ROUNDUP(I1330/2,0)+12500,IF(I1330&lt;=100000,ROUNDUP(I1330/4,0)+25000,50000)))),40000))))</f>
        <v/>
      </c>
      <c r="R1330" s="18">
        <f>MIN(120000,O1330+P1330+Q1330)</f>
        <v/>
      </c>
      <c r="S1330" s="18">
        <f>IF(F1330&lt;=0,IF(E1330&lt;=0,0,IF(E1330&lt;=12000,E1330,IF(E1330&lt;=32000,ROUNDUP(E1330/2,0)+6000,IF(E1330&lt;=56000,ROUNDUP(E1330/4,0)+14000,28000)))),IF(E1330&lt;=0,IF(F1330&lt;=0,0,IF(F1330&lt;=15000,F1330,IF(F1330&lt;=40000,ROUNDUP(F1330/2,0)+7500,IF(F1330&lt;=70000,ROUNDUP(F1330/4,0)+17500,35000)))),MAX(IF(F1330&lt;=0,0,IF(F1330&lt;=15000,F1330,IF(F1330&lt;=40000,ROUNDUP(F1330/2,0)+7500,IF(F1330&lt;=70000,ROUNDUP(F1330/4,0)+17500,35000)))),MIN(IF(E1330&lt;=0,0,IF(E1330&lt;=12000,E1330,IF(E1330&lt;=32000,ROUNDUP(E1330/2,0)+6000,IF(E1330&lt;=56000,ROUNDUP(E1330/4,0)+14000,28000))))+IF(F1330&lt;=0,0,IF(F1330&lt;=15000,F1330,IF(F1330&lt;=40000,ROUNDUP(F1330/2,0)+7500,IF(F1330&lt;=70000,ROUNDUP(F1330/4,0)+17500,35000)))),28000))))</f>
        <v/>
      </c>
      <c r="T1330" s="18">
        <f>IF(G1330&lt;=0,0,IF(G1330&lt;=12000,G1330,IF(G1330&lt;=32000,ROUNDUP(G1330/2,0)+6000,IF(G1330&lt;=56000,ROUNDUP(G1330/4,0)+14000,28000))))</f>
        <v/>
      </c>
      <c r="U1330" s="18">
        <f>IF(I1330&lt;=0,IF(H1330&lt;=0,0,IF(H1330&lt;=12000,H1330,IF(H1330&lt;=32000,ROUNDUP(H1330/2,0)+6000,IF(H1330&lt;=56000,ROUNDUP(H1330/4,0)+14000,28000)))),IF(H1330&lt;=0,IF(I1330&lt;=0,0,IF(I1330&lt;=15000,I1330,IF(I1330&lt;=40000,ROUNDUP(I1330/2,0)+7500,IF(I1330&lt;=70000,ROUNDUP(I1330/4,0)+17500,35000)))),MAX(IF(I1330&lt;=0,0,IF(I1330&lt;=15000,I1330,IF(I1330&lt;=40000,ROUNDUP(I1330/2,0)+7500,IF(I1330&lt;=70000,ROUNDUP(I1330/4,0)+17500,35000)))),MIN(IF(H1330&lt;=0,0,IF(H1330&lt;=12000,H1330,IF(H1330&lt;=32000,ROUNDUP(H1330/2,0)+6000,IF(H1330&lt;=56000,ROUNDUP(H1330/4,0)+14000,28000))))+IF(I1330&lt;=0,0,IF(I1330&lt;=15000,I1330,IF(I1330&lt;=40000,ROUNDUP(I1330/2,0)+7500,IF(I1330&lt;=70000,ROUNDUP(I1330/4,0)+17500,35000)))),28000))))</f>
        <v/>
      </c>
      <c r="V1330" s="18">
        <f>MIN(70000,S1330+T1330+U1330)</f>
        <v/>
      </c>
      <c r="W1330" s="18">
        <f>MAX(0,ROUNDDOWN(M1330-J1330-N1330-K1330-0,-3))</f>
        <v/>
      </c>
      <c r="X1330" s="18">
        <f>MAX(0,ROUNDDOWN(M1330-J1330-N1330-K1330-R1330,-3))</f>
        <v/>
      </c>
      <c r="Y1330" s="18">
        <f>IF(W1330&lt;=0,0,ROUNDDOWN((W1330*LOOKUP(W1330,{0,1950001,3300001,6950001,9000001,18000001,40000001},{0.05,0.1,0.2,0.23,0.33,0.4,0.45})-LOOKUP(W1330,{0,1950001,3300001,6950001,9000001,18000001,40000001},{0,97500,427500,636000,1536000,2796000,4796000}))*1.021,-2))</f>
        <v/>
      </c>
      <c r="Z1330" s="18">
        <f>IF(X1330&lt;=0,0,ROUNDDOWN((X1330*LOOKUP(X1330,{0,1950001,3300001,6950001,9000001,18000001,40000001},{0.05,0.1,0.2,0.23,0.33,0.4,0.45})-LOOKUP(X1330,{0,1950001,3300001,6950001,9000001,18000001,40000001},{0,97500,427500,636000,1536000,2796000,4796000}))*1.021,-2))</f>
        <v/>
      </c>
      <c r="AA1330" s="18">
        <f>MAX(0,ROUNDDOWN(M1330-J1330-430000-L1330-0,-3))</f>
        <v/>
      </c>
      <c r="AB1330" s="18">
        <f>MAX(0,ROUNDDOWN(M1330-J1330-430000-L1330-V1330,-3))</f>
        <v/>
      </c>
      <c r="AC1330" s="18">
        <f>IF(M1330&lt;=450000,0,MAX(0,ROUNDDOWN(AA1330*0.06-MIN(50000,AA1330)*0.03,-2))+MAX(0,ROUNDDOWN(AA1330*0.04-MIN(50000,AA1330)*0.02,-2)))</f>
        <v/>
      </c>
      <c r="AD1330" s="18">
        <f>IF(M1330&lt;=450000,0,MAX(0,ROUNDDOWN(AB1330*0.06-MIN(50000,AB1330)*0.03,-2))+MAX(0,ROUNDDOWN(AB1330*0.04-MIN(50000,AB1330)*0.02,-2)))</f>
        <v/>
      </c>
      <c r="AE1330" s="18">
        <f>Y1330-Z1330</f>
        <v/>
      </c>
      <c r="AF1330" s="18">
        <f>AC1330-AD1330</f>
        <v/>
      </c>
      <c r="AG1330" s="18">
        <f>AE1330+AF1330</f>
        <v/>
      </c>
      <c r="AH1330" s="20">
        <f>IF(W1330&lt;=0,0,LOOKUP(W1330,{0,1950001,3300001,6950001,9000001,18000001,40000001},{0.05,0.1,0.2,0.23,0.33,0.4,0.45}))</f>
        <v/>
      </c>
    </row>
    <row r="1331">
      <c r="A1331" t="inlineStr">
        <is>
          <t>1万円刻み 特例あり一般12万円</t>
        </is>
      </c>
      <c r="B1331" s="18">
        <f>'4_1万円刻み'!$A$417</f>
        <v/>
      </c>
      <c r="C1331" s="19" t="n">
        <v>2026</v>
      </c>
      <c r="D1331" t="inlineStr">
        <is>
          <t>はい</t>
        </is>
      </c>
      <c r="E1331" s="18" t="n">
        <v>120000</v>
      </c>
      <c r="F1331" s="18" t="n">
        <v>0</v>
      </c>
      <c r="G1331" s="18" t="n">
        <v>0</v>
      </c>
      <c r="H1331" s="18" t="n">
        <v>0</v>
      </c>
      <c r="I1331" s="18" t="n">
        <v>0</v>
      </c>
      <c r="J1331" s="18">
        <f>ROUND(MIN(B1331/12,650000)*12*0.0915+MIN(B1331/12,1390000)*12*(0.0504+0)+B1331*0.005,0)</f>
        <v/>
      </c>
      <c r="K1331" s="18" t="n">
        <v>0</v>
      </c>
      <c r="L1331" s="18" t="n">
        <v>0</v>
      </c>
      <c r="M1331" s="18">
        <f>ROUND(IF(C1331&gt;=2026,IF(B1331&lt;741000,0,IF(B1331&lt;2191000,B1331-740000,IF(B1331&lt;2193000,1451000,IF(B1331&lt;2196000,1453000,IF(B1331&lt;2200000,1456000,IF(B1331&lt;3600000,ROUNDDOWN(B1331/4,-3)*2.8-80000,IF(B1331&lt;6600000,ROUNDDOWN(B1331/4,-3)*3.2-440000,IF(B1331&lt;8500000,ROUNDDOWN(B1331*0.9,0)-1100000,B1331-1950000)))))))),IF(B1331&lt;651000,0,IF(B1331&lt;1900000,B1331-650000,IF(B1331&lt;3600000,ROUNDDOWN(B1331/4,-3)*2.8-80000,IF(B1331&lt;6600000,ROUNDDOWN(B1331/4,-3)*3.2-440000,IF(B1331&lt;8500000,ROUNDDOWN(B1331*0.9,0)-1100000,B1331-1950000)))))),0)</f>
        <v/>
      </c>
      <c r="N1331" s="18">
        <f>IF(M1331&gt;23500000,NA(),IF(C1331&gt;=2026,IF(M1331&lt;=4890000,1040000,IF(M1331&lt;=6550000,670000,620000)),IF(M1331&lt;=1320000,950000,IF(M1331&lt;=3360000,880000,IF(M1331&lt;=4890000,680000,IF(M1331&lt;=6550000,630000,580000))))))</f>
        <v/>
      </c>
      <c r="O1331" s="18">
        <f>IF(F1331&lt;=0,IF(AND(D1331="はい",C1331&gt;=2026,C1331&lt;=2027),IF(E1331&lt;=0,0,IF(E1331&lt;=30000,E1331,IF(E1331&lt;=60000,ROUNDUP(E1331/2,0)+15000,IF(E1331&lt;=120000,ROUNDUP(E1331/4,0)+30000,60000)))),IF(E1331&lt;=0,0,IF(E1331&lt;=20000,E1331,IF(E1331&lt;=40000,ROUNDUP(E1331/2,0)+10000,IF(E1331&lt;=80000,ROUNDUP(E1331/4,0)+20000,40000))))),IF(E1331&lt;=0,IF(F1331&lt;=0,0,IF(F1331&lt;=25000,F1331,IF(F1331&lt;=50000,ROUNDUP(F1331/2,0)+12500,IF(F1331&lt;=100000,ROUNDUP(F1331/4,0)+25000,50000)))),MAX(IF(F1331&lt;=0,0,IF(F1331&lt;=25000,F1331,IF(F1331&lt;=50000,ROUNDUP(F1331/2,0)+12500,IF(F1331&lt;=100000,ROUNDUP(F1331/4,0)+25000,50000)))),MIN(IF(AND(D1331="はい",C1331&gt;=2026,C1331&lt;=2027),IF(E1331&lt;=0,0,IF(E1331&lt;=30000,E1331,IF(E1331&lt;=60000,ROUNDUP(E1331/2,0)+15000,IF(E1331&lt;=120000,ROUNDUP(E1331/4,0)+30000,60000)))),IF(E1331&lt;=0,0,IF(E1331&lt;=20000,E1331,IF(E1331&lt;=40000,ROUNDUP(E1331/2,0)+10000,IF(E1331&lt;=80000,ROUNDUP(E1331/4,0)+20000,40000)))))+IF(F1331&lt;=0,0,IF(F1331&lt;=25000,F1331,IF(F1331&lt;=50000,ROUNDUP(F1331/2,0)+12500,IF(F1331&lt;=100000,ROUNDUP(F1331/4,0)+25000,50000)))),IF(AND(D1331="はい",C1331&gt;=2026,C1331&lt;=2027),60000,40000)))))</f>
        <v/>
      </c>
      <c r="P1331" s="18">
        <f>IF(G1331&lt;=0,0,IF(G1331&lt;=20000,G1331,IF(G1331&lt;=40000,ROUNDUP(G1331/2,0)+10000,IF(G1331&lt;=80000,ROUNDUP(G1331/4,0)+20000,40000))))</f>
        <v/>
      </c>
      <c r="Q1331" s="18">
        <f>IF(I1331&lt;=0,IF(H1331&lt;=0,0,IF(H1331&lt;=20000,H1331,IF(H1331&lt;=40000,ROUNDUP(H1331/2,0)+10000,IF(H1331&lt;=80000,ROUNDUP(H1331/4,0)+20000,40000)))),IF(H1331&lt;=0,IF(I1331&lt;=0,0,IF(I1331&lt;=25000,I1331,IF(I1331&lt;=50000,ROUNDUP(I1331/2,0)+12500,IF(I1331&lt;=100000,ROUNDUP(I1331/4,0)+25000,50000)))),MAX(IF(I1331&lt;=0,0,IF(I1331&lt;=25000,I1331,IF(I1331&lt;=50000,ROUNDUP(I1331/2,0)+12500,IF(I1331&lt;=100000,ROUNDUP(I1331/4,0)+25000,50000)))),MIN(IF(H1331&lt;=0,0,IF(H1331&lt;=20000,H1331,IF(H1331&lt;=40000,ROUNDUP(H1331/2,0)+10000,IF(H1331&lt;=80000,ROUNDUP(H1331/4,0)+20000,40000))))+IF(I1331&lt;=0,0,IF(I1331&lt;=25000,I1331,IF(I1331&lt;=50000,ROUNDUP(I1331/2,0)+12500,IF(I1331&lt;=100000,ROUNDUP(I1331/4,0)+25000,50000)))),40000))))</f>
        <v/>
      </c>
      <c r="R1331" s="18">
        <f>MIN(120000,O1331+P1331+Q1331)</f>
        <v/>
      </c>
      <c r="S1331" s="18">
        <f>IF(F1331&lt;=0,IF(E1331&lt;=0,0,IF(E1331&lt;=12000,E1331,IF(E1331&lt;=32000,ROUNDUP(E1331/2,0)+6000,IF(E1331&lt;=56000,ROUNDUP(E1331/4,0)+14000,28000)))),IF(E1331&lt;=0,IF(F1331&lt;=0,0,IF(F1331&lt;=15000,F1331,IF(F1331&lt;=40000,ROUNDUP(F1331/2,0)+7500,IF(F1331&lt;=70000,ROUNDUP(F1331/4,0)+17500,35000)))),MAX(IF(F1331&lt;=0,0,IF(F1331&lt;=15000,F1331,IF(F1331&lt;=40000,ROUNDUP(F1331/2,0)+7500,IF(F1331&lt;=70000,ROUNDUP(F1331/4,0)+17500,35000)))),MIN(IF(E1331&lt;=0,0,IF(E1331&lt;=12000,E1331,IF(E1331&lt;=32000,ROUNDUP(E1331/2,0)+6000,IF(E1331&lt;=56000,ROUNDUP(E1331/4,0)+14000,28000))))+IF(F1331&lt;=0,0,IF(F1331&lt;=15000,F1331,IF(F1331&lt;=40000,ROUNDUP(F1331/2,0)+7500,IF(F1331&lt;=70000,ROUNDUP(F1331/4,0)+17500,35000)))),28000))))</f>
        <v/>
      </c>
      <c r="T1331" s="18">
        <f>IF(G1331&lt;=0,0,IF(G1331&lt;=12000,G1331,IF(G1331&lt;=32000,ROUNDUP(G1331/2,0)+6000,IF(G1331&lt;=56000,ROUNDUP(G1331/4,0)+14000,28000))))</f>
        <v/>
      </c>
      <c r="U1331" s="18">
        <f>IF(I1331&lt;=0,IF(H1331&lt;=0,0,IF(H1331&lt;=12000,H1331,IF(H1331&lt;=32000,ROUNDUP(H1331/2,0)+6000,IF(H1331&lt;=56000,ROUNDUP(H1331/4,0)+14000,28000)))),IF(H1331&lt;=0,IF(I1331&lt;=0,0,IF(I1331&lt;=15000,I1331,IF(I1331&lt;=40000,ROUNDUP(I1331/2,0)+7500,IF(I1331&lt;=70000,ROUNDUP(I1331/4,0)+17500,35000)))),MAX(IF(I1331&lt;=0,0,IF(I1331&lt;=15000,I1331,IF(I1331&lt;=40000,ROUNDUP(I1331/2,0)+7500,IF(I1331&lt;=70000,ROUNDUP(I1331/4,0)+17500,35000)))),MIN(IF(H1331&lt;=0,0,IF(H1331&lt;=12000,H1331,IF(H1331&lt;=32000,ROUNDUP(H1331/2,0)+6000,IF(H1331&lt;=56000,ROUNDUP(H1331/4,0)+14000,28000))))+IF(I1331&lt;=0,0,IF(I1331&lt;=15000,I1331,IF(I1331&lt;=40000,ROUNDUP(I1331/2,0)+7500,IF(I1331&lt;=70000,ROUNDUP(I1331/4,0)+17500,35000)))),28000))))</f>
        <v/>
      </c>
      <c r="V1331" s="18">
        <f>MIN(70000,S1331+T1331+U1331)</f>
        <v/>
      </c>
      <c r="W1331" s="18">
        <f>MAX(0,ROUNDDOWN(M1331-J1331-N1331-K1331-0,-3))</f>
        <v/>
      </c>
      <c r="X1331" s="18">
        <f>MAX(0,ROUNDDOWN(M1331-J1331-N1331-K1331-R1331,-3))</f>
        <v/>
      </c>
      <c r="Y1331" s="18">
        <f>IF(W1331&lt;=0,0,ROUNDDOWN((W1331*LOOKUP(W1331,{0,1950001,3300001,6950001,9000001,18000001,40000001},{0.05,0.1,0.2,0.23,0.33,0.4,0.45})-LOOKUP(W1331,{0,1950001,3300001,6950001,9000001,18000001,40000001},{0,97500,427500,636000,1536000,2796000,4796000}))*1.021,-2))</f>
        <v/>
      </c>
      <c r="Z1331" s="18">
        <f>IF(X1331&lt;=0,0,ROUNDDOWN((X1331*LOOKUP(X1331,{0,1950001,3300001,6950001,9000001,18000001,40000001},{0.05,0.1,0.2,0.23,0.33,0.4,0.45})-LOOKUP(X1331,{0,1950001,3300001,6950001,9000001,18000001,40000001},{0,97500,427500,636000,1536000,2796000,4796000}))*1.021,-2))</f>
        <v/>
      </c>
      <c r="AA1331" s="18">
        <f>MAX(0,ROUNDDOWN(M1331-J1331-430000-L1331-0,-3))</f>
        <v/>
      </c>
      <c r="AB1331" s="18">
        <f>MAX(0,ROUNDDOWN(M1331-J1331-430000-L1331-V1331,-3))</f>
        <v/>
      </c>
      <c r="AC1331" s="18">
        <f>IF(M1331&lt;=450000,0,MAX(0,ROUNDDOWN(AA1331*0.06-MIN(50000,AA1331)*0.03,-2))+MAX(0,ROUNDDOWN(AA1331*0.04-MIN(50000,AA1331)*0.02,-2)))</f>
        <v/>
      </c>
      <c r="AD1331" s="18">
        <f>IF(M1331&lt;=450000,0,MAX(0,ROUNDDOWN(AB1331*0.06-MIN(50000,AB1331)*0.03,-2))+MAX(0,ROUNDDOWN(AB1331*0.04-MIN(50000,AB1331)*0.02,-2)))</f>
        <v/>
      </c>
      <c r="AE1331" s="18">
        <f>Y1331-Z1331</f>
        <v/>
      </c>
      <c r="AF1331" s="18">
        <f>AC1331-AD1331</f>
        <v/>
      </c>
      <c r="AG1331" s="18">
        <f>AE1331+AF1331</f>
        <v/>
      </c>
      <c r="AH1331" s="20">
        <f>IF(W1331&lt;=0,0,LOOKUP(W1331,{0,1950001,3300001,6950001,9000001,18000001,40000001},{0.05,0.1,0.2,0.23,0.33,0.4,0.45}))</f>
        <v/>
      </c>
    </row>
    <row r="1332">
      <c r="A1332" t="inlineStr">
        <is>
          <t>1万円刻み 3区分8万円ずつ</t>
        </is>
      </c>
      <c r="B1332" s="18">
        <f>'4_1万円刻み'!$A$418</f>
        <v/>
      </c>
      <c r="C1332" s="19" t="n">
        <v>2026</v>
      </c>
      <c r="D1332" t="inlineStr">
        <is>
          <t>いいえ</t>
        </is>
      </c>
      <c r="E1332" s="18" t="n">
        <v>80000</v>
      </c>
      <c r="F1332" s="18" t="n">
        <v>0</v>
      </c>
      <c r="G1332" s="18" t="n">
        <v>80000</v>
      </c>
      <c r="H1332" s="18" t="n">
        <v>80000</v>
      </c>
      <c r="I1332" s="18" t="n">
        <v>0</v>
      </c>
      <c r="J1332" s="18">
        <f>ROUND(MIN(B1332/12,650000)*12*0.0915+MIN(B1332/12,1390000)*12*(0.0504+0)+B1332*0.005,0)</f>
        <v/>
      </c>
      <c r="K1332" s="18" t="n">
        <v>0</v>
      </c>
      <c r="L1332" s="18" t="n">
        <v>0</v>
      </c>
      <c r="M1332" s="18">
        <f>ROUND(IF(C1332&gt;=2026,IF(B1332&lt;741000,0,IF(B1332&lt;2191000,B1332-740000,IF(B1332&lt;2193000,1451000,IF(B1332&lt;2196000,1453000,IF(B1332&lt;2200000,1456000,IF(B1332&lt;3600000,ROUNDDOWN(B1332/4,-3)*2.8-80000,IF(B1332&lt;6600000,ROUNDDOWN(B1332/4,-3)*3.2-440000,IF(B1332&lt;8500000,ROUNDDOWN(B1332*0.9,0)-1100000,B1332-1950000)))))))),IF(B1332&lt;651000,0,IF(B1332&lt;1900000,B1332-650000,IF(B1332&lt;3600000,ROUNDDOWN(B1332/4,-3)*2.8-80000,IF(B1332&lt;6600000,ROUNDDOWN(B1332/4,-3)*3.2-440000,IF(B1332&lt;8500000,ROUNDDOWN(B1332*0.9,0)-1100000,B1332-1950000)))))),0)</f>
        <v/>
      </c>
      <c r="N1332" s="18">
        <f>IF(M1332&gt;23500000,NA(),IF(C1332&gt;=2026,IF(M1332&lt;=4890000,1040000,IF(M1332&lt;=6550000,670000,620000)),IF(M1332&lt;=1320000,950000,IF(M1332&lt;=3360000,880000,IF(M1332&lt;=4890000,680000,IF(M1332&lt;=6550000,630000,580000))))))</f>
        <v/>
      </c>
      <c r="O1332" s="18">
        <f>IF(F1332&lt;=0,IF(AND(D1332="はい",C1332&gt;=2026,C1332&lt;=2027),IF(E1332&lt;=0,0,IF(E1332&lt;=30000,E1332,IF(E1332&lt;=60000,ROUNDUP(E1332/2,0)+15000,IF(E1332&lt;=120000,ROUNDUP(E1332/4,0)+30000,60000)))),IF(E1332&lt;=0,0,IF(E1332&lt;=20000,E1332,IF(E1332&lt;=40000,ROUNDUP(E1332/2,0)+10000,IF(E1332&lt;=80000,ROUNDUP(E1332/4,0)+20000,40000))))),IF(E1332&lt;=0,IF(F1332&lt;=0,0,IF(F1332&lt;=25000,F1332,IF(F1332&lt;=50000,ROUNDUP(F1332/2,0)+12500,IF(F1332&lt;=100000,ROUNDUP(F1332/4,0)+25000,50000)))),MAX(IF(F1332&lt;=0,0,IF(F1332&lt;=25000,F1332,IF(F1332&lt;=50000,ROUNDUP(F1332/2,0)+12500,IF(F1332&lt;=100000,ROUNDUP(F1332/4,0)+25000,50000)))),MIN(IF(AND(D1332="はい",C1332&gt;=2026,C1332&lt;=2027),IF(E1332&lt;=0,0,IF(E1332&lt;=30000,E1332,IF(E1332&lt;=60000,ROUNDUP(E1332/2,0)+15000,IF(E1332&lt;=120000,ROUNDUP(E1332/4,0)+30000,60000)))),IF(E1332&lt;=0,0,IF(E1332&lt;=20000,E1332,IF(E1332&lt;=40000,ROUNDUP(E1332/2,0)+10000,IF(E1332&lt;=80000,ROUNDUP(E1332/4,0)+20000,40000)))))+IF(F1332&lt;=0,0,IF(F1332&lt;=25000,F1332,IF(F1332&lt;=50000,ROUNDUP(F1332/2,0)+12500,IF(F1332&lt;=100000,ROUNDUP(F1332/4,0)+25000,50000)))),IF(AND(D1332="はい",C1332&gt;=2026,C1332&lt;=2027),60000,40000)))))</f>
        <v/>
      </c>
      <c r="P1332" s="18">
        <f>IF(G1332&lt;=0,0,IF(G1332&lt;=20000,G1332,IF(G1332&lt;=40000,ROUNDUP(G1332/2,0)+10000,IF(G1332&lt;=80000,ROUNDUP(G1332/4,0)+20000,40000))))</f>
        <v/>
      </c>
      <c r="Q1332" s="18">
        <f>IF(I1332&lt;=0,IF(H1332&lt;=0,0,IF(H1332&lt;=20000,H1332,IF(H1332&lt;=40000,ROUNDUP(H1332/2,0)+10000,IF(H1332&lt;=80000,ROUNDUP(H1332/4,0)+20000,40000)))),IF(H1332&lt;=0,IF(I1332&lt;=0,0,IF(I1332&lt;=25000,I1332,IF(I1332&lt;=50000,ROUNDUP(I1332/2,0)+12500,IF(I1332&lt;=100000,ROUNDUP(I1332/4,0)+25000,50000)))),MAX(IF(I1332&lt;=0,0,IF(I1332&lt;=25000,I1332,IF(I1332&lt;=50000,ROUNDUP(I1332/2,0)+12500,IF(I1332&lt;=100000,ROUNDUP(I1332/4,0)+25000,50000)))),MIN(IF(H1332&lt;=0,0,IF(H1332&lt;=20000,H1332,IF(H1332&lt;=40000,ROUNDUP(H1332/2,0)+10000,IF(H1332&lt;=80000,ROUNDUP(H1332/4,0)+20000,40000))))+IF(I1332&lt;=0,0,IF(I1332&lt;=25000,I1332,IF(I1332&lt;=50000,ROUNDUP(I1332/2,0)+12500,IF(I1332&lt;=100000,ROUNDUP(I1332/4,0)+25000,50000)))),40000))))</f>
        <v/>
      </c>
      <c r="R1332" s="18">
        <f>MIN(120000,O1332+P1332+Q1332)</f>
        <v/>
      </c>
      <c r="S1332" s="18">
        <f>IF(F1332&lt;=0,IF(E1332&lt;=0,0,IF(E1332&lt;=12000,E1332,IF(E1332&lt;=32000,ROUNDUP(E1332/2,0)+6000,IF(E1332&lt;=56000,ROUNDUP(E1332/4,0)+14000,28000)))),IF(E1332&lt;=0,IF(F1332&lt;=0,0,IF(F1332&lt;=15000,F1332,IF(F1332&lt;=40000,ROUNDUP(F1332/2,0)+7500,IF(F1332&lt;=70000,ROUNDUP(F1332/4,0)+17500,35000)))),MAX(IF(F1332&lt;=0,0,IF(F1332&lt;=15000,F1332,IF(F1332&lt;=40000,ROUNDUP(F1332/2,0)+7500,IF(F1332&lt;=70000,ROUNDUP(F1332/4,0)+17500,35000)))),MIN(IF(E1332&lt;=0,0,IF(E1332&lt;=12000,E1332,IF(E1332&lt;=32000,ROUNDUP(E1332/2,0)+6000,IF(E1332&lt;=56000,ROUNDUP(E1332/4,0)+14000,28000))))+IF(F1332&lt;=0,0,IF(F1332&lt;=15000,F1332,IF(F1332&lt;=40000,ROUNDUP(F1332/2,0)+7500,IF(F1332&lt;=70000,ROUNDUP(F1332/4,0)+17500,35000)))),28000))))</f>
        <v/>
      </c>
      <c r="T1332" s="18">
        <f>IF(G1332&lt;=0,0,IF(G1332&lt;=12000,G1332,IF(G1332&lt;=32000,ROUNDUP(G1332/2,0)+6000,IF(G1332&lt;=56000,ROUNDUP(G1332/4,0)+14000,28000))))</f>
        <v/>
      </c>
      <c r="U1332" s="18">
        <f>IF(I1332&lt;=0,IF(H1332&lt;=0,0,IF(H1332&lt;=12000,H1332,IF(H1332&lt;=32000,ROUNDUP(H1332/2,0)+6000,IF(H1332&lt;=56000,ROUNDUP(H1332/4,0)+14000,28000)))),IF(H1332&lt;=0,IF(I1332&lt;=0,0,IF(I1332&lt;=15000,I1332,IF(I1332&lt;=40000,ROUNDUP(I1332/2,0)+7500,IF(I1332&lt;=70000,ROUNDUP(I1332/4,0)+17500,35000)))),MAX(IF(I1332&lt;=0,0,IF(I1332&lt;=15000,I1332,IF(I1332&lt;=40000,ROUNDUP(I1332/2,0)+7500,IF(I1332&lt;=70000,ROUNDUP(I1332/4,0)+17500,35000)))),MIN(IF(H1332&lt;=0,0,IF(H1332&lt;=12000,H1332,IF(H1332&lt;=32000,ROUNDUP(H1332/2,0)+6000,IF(H1332&lt;=56000,ROUNDUP(H1332/4,0)+14000,28000))))+IF(I1332&lt;=0,0,IF(I1332&lt;=15000,I1332,IF(I1332&lt;=40000,ROUNDUP(I1332/2,0)+7500,IF(I1332&lt;=70000,ROUNDUP(I1332/4,0)+17500,35000)))),28000))))</f>
        <v/>
      </c>
      <c r="V1332" s="18">
        <f>MIN(70000,S1332+T1332+U1332)</f>
        <v/>
      </c>
      <c r="W1332" s="18">
        <f>MAX(0,ROUNDDOWN(M1332-J1332-N1332-K1332-0,-3))</f>
        <v/>
      </c>
      <c r="X1332" s="18">
        <f>MAX(0,ROUNDDOWN(M1332-J1332-N1332-K1332-R1332,-3))</f>
        <v/>
      </c>
      <c r="Y1332" s="18">
        <f>IF(W1332&lt;=0,0,ROUNDDOWN((W1332*LOOKUP(W1332,{0,1950001,3300001,6950001,9000001,18000001,40000001},{0.05,0.1,0.2,0.23,0.33,0.4,0.45})-LOOKUP(W1332,{0,1950001,3300001,6950001,9000001,18000001,40000001},{0,97500,427500,636000,1536000,2796000,4796000}))*1.021,-2))</f>
        <v/>
      </c>
      <c r="Z1332" s="18">
        <f>IF(X1332&lt;=0,0,ROUNDDOWN((X1332*LOOKUP(X1332,{0,1950001,3300001,6950001,9000001,18000001,40000001},{0.05,0.1,0.2,0.23,0.33,0.4,0.45})-LOOKUP(X1332,{0,1950001,3300001,6950001,9000001,18000001,40000001},{0,97500,427500,636000,1536000,2796000,4796000}))*1.021,-2))</f>
        <v/>
      </c>
      <c r="AA1332" s="18">
        <f>MAX(0,ROUNDDOWN(M1332-J1332-430000-L1332-0,-3))</f>
        <v/>
      </c>
      <c r="AB1332" s="18">
        <f>MAX(0,ROUNDDOWN(M1332-J1332-430000-L1332-V1332,-3))</f>
        <v/>
      </c>
      <c r="AC1332" s="18">
        <f>IF(M1332&lt;=450000,0,MAX(0,ROUNDDOWN(AA1332*0.06-MIN(50000,AA1332)*0.03,-2))+MAX(0,ROUNDDOWN(AA1332*0.04-MIN(50000,AA1332)*0.02,-2)))</f>
        <v/>
      </c>
      <c r="AD1332" s="18">
        <f>IF(M1332&lt;=450000,0,MAX(0,ROUNDDOWN(AB1332*0.06-MIN(50000,AB1332)*0.03,-2))+MAX(0,ROUNDDOWN(AB1332*0.04-MIN(50000,AB1332)*0.02,-2)))</f>
        <v/>
      </c>
      <c r="AE1332" s="18">
        <f>Y1332-Z1332</f>
        <v/>
      </c>
      <c r="AF1332" s="18">
        <f>AC1332-AD1332</f>
        <v/>
      </c>
      <c r="AG1332" s="18">
        <f>AE1332+AF1332</f>
        <v/>
      </c>
      <c r="AH1332" s="20">
        <f>IF(W1332&lt;=0,0,LOOKUP(W1332,{0,1950001,3300001,6950001,9000001,18000001,40000001},{0.05,0.1,0.2,0.23,0.33,0.4,0.45}))</f>
        <v/>
      </c>
    </row>
    <row r="1333">
      <c r="A1333" t="inlineStr">
        <is>
          <t>1万円刻み 一般8万円</t>
        </is>
      </c>
      <c r="B1333" s="18">
        <f>'4_1万円刻み'!$A$418</f>
        <v/>
      </c>
      <c r="C1333" s="19" t="n">
        <v>2026</v>
      </c>
      <c r="D1333" t="inlineStr">
        <is>
          <t>いいえ</t>
        </is>
      </c>
      <c r="E1333" s="18" t="n">
        <v>80000</v>
      </c>
      <c r="F1333" s="18" t="n">
        <v>0</v>
      </c>
      <c r="G1333" s="18" t="n">
        <v>0</v>
      </c>
      <c r="H1333" s="18" t="n">
        <v>0</v>
      </c>
      <c r="I1333" s="18" t="n">
        <v>0</v>
      </c>
      <c r="J1333" s="18">
        <f>ROUND(MIN(B1333/12,650000)*12*0.0915+MIN(B1333/12,1390000)*12*(0.0504+0)+B1333*0.005,0)</f>
        <v/>
      </c>
      <c r="K1333" s="18" t="n">
        <v>0</v>
      </c>
      <c r="L1333" s="18" t="n">
        <v>0</v>
      </c>
      <c r="M1333" s="18">
        <f>ROUND(IF(C1333&gt;=2026,IF(B1333&lt;741000,0,IF(B1333&lt;2191000,B1333-740000,IF(B1333&lt;2193000,1451000,IF(B1333&lt;2196000,1453000,IF(B1333&lt;2200000,1456000,IF(B1333&lt;3600000,ROUNDDOWN(B1333/4,-3)*2.8-80000,IF(B1333&lt;6600000,ROUNDDOWN(B1333/4,-3)*3.2-440000,IF(B1333&lt;8500000,ROUNDDOWN(B1333*0.9,0)-1100000,B1333-1950000)))))))),IF(B1333&lt;651000,0,IF(B1333&lt;1900000,B1333-650000,IF(B1333&lt;3600000,ROUNDDOWN(B1333/4,-3)*2.8-80000,IF(B1333&lt;6600000,ROUNDDOWN(B1333/4,-3)*3.2-440000,IF(B1333&lt;8500000,ROUNDDOWN(B1333*0.9,0)-1100000,B1333-1950000)))))),0)</f>
        <v/>
      </c>
      <c r="N1333" s="18">
        <f>IF(M1333&gt;23500000,NA(),IF(C1333&gt;=2026,IF(M1333&lt;=4890000,1040000,IF(M1333&lt;=6550000,670000,620000)),IF(M1333&lt;=1320000,950000,IF(M1333&lt;=3360000,880000,IF(M1333&lt;=4890000,680000,IF(M1333&lt;=6550000,630000,580000))))))</f>
        <v/>
      </c>
      <c r="O1333" s="18">
        <f>IF(F1333&lt;=0,IF(AND(D1333="はい",C1333&gt;=2026,C1333&lt;=2027),IF(E1333&lt;=0,0,IF(E1333&lt;=30000,E1333,IF(E1333&lt;=60000,ROUNDUP(E1333/2,0)+15000,IF(E1333&lt;=120000,ROUNDUP(E1333/4,0)+30000,60000)))),IF(E1333&lt;=0,0,IF(E1333&lt;=20000,E1333,IF(E1333&lt;=40000,ROUNDUP(E1333/2,0)+10000,IF(E1333&lt;=80000,ROUNDUP(E1333/4,0)+20000,40000))))),IF(E1333&lt;=0,IF(F1333&lt;=0,0,IF(F1333&lt;=25000,F1333,IF(F1333&lt;=50000,ROUNDUP(F1333/2,0)+12500,IF(F1333&lt;=100000,ROUNDUP(F1333/4,0)+25000,50000)))),MAX(IF(F1333&lt;=0,0,IF(F1333&lt;=25000,F1333,IF(F1333&lt;=50000,ROUNDUP(F1333/2,0)+12500,IF(F1333&lt;=100000,ROUNDUP(F1333/4,0)+25000,50000)))),MIN(IF(AND(D1333="はい",C1333&gt;=2026,C1333&lt;=2027),IF(E1333&lt;=0,0,IF(E1333&lt;=30000,E1333,IF(E1333&lt;=60000,ROUNDUP(E1333/2,0)+15000,IF(E1333&lt;=120000,ROUNDUP(E1333/4,0)+30000,60000)))),IF(E1333&lt;=0,0,IF(E1333&lt;=20000,E1333,IF(E1333&lt;=40000,ROUNDUP(E1333/2,0)+10000,IF(E1333&lt;=80000,ROUNDUP(E1333/4,0)+20000,40000)))))+IF(F1333&lt;=0,0,IF(F1333&lt;=25000,F1333,IF(F1333&lt;=50000,ROUNDUP(F1333/2,0)+12500,IF(F1333&lt;=100000,ROUNDUP(F1333/4,0)+25000,50000)))),IF(AND(D1333="はい",C1333&gt;=2026,C1333&lt;=2027),60000,40000)))))</f>
        <v/>
      </c>
      <c r="P1333" s="18">
        <f>IF(G1333&lt;=0,0,IF(G1333&lt;=20000,G1333,IF(G1333&lt;=40000,ROUNDUP(G1333/2,0)+10000,IF(G1333&lt;=80000,ROUNDUP(G1333/4,0)+20000,40000))))</f>
        <v/>
      </c>
      <c r="Q1333" s="18">
        <f>IF(I1333&lt;=0,IF(H1333&lt;=0,0,IF(H1333&lt;=20000,H1333,IF(H1333&lt;=40000,ROUNDUP(H1333/2,0)+10000,IF(H1333&lt;=80000,ROUNDUP(H1333/4,0)+20000,40000)))),IF(H1333&lt;=0,IF(I1333&lt;=0,0,IF(I1333&lt;=25000,I1333,IF(I1333&lt;=50000,ROUNDUP(I1333/2,0)+12500,IF(I1333&lt;=100000,ROUNDUP(I1333/4,0)+25000,50000)))),MAX(IF(I1333&lt;=0,0,IF(I1333&lt;=25000,I1333,IF(I1333&lt;=50000,ROUNDUP(I1333/2,0)+12500,IF(I1333&lt;=100000,ROUNDUP(I1333/4,0)+25000,50000)))),MIN(IF(H1333&lt;=0,0,IF(H1333&lt;=20000,H1333,IF(H1333&lt;=40000,ROUNDUP(H1333/2,0)+10000,IF(H1333&lt;=80000,ROUNDUP(H1333/4,0)+20000,40000))))+IF(I1333&lt;=0,0,IF(I1333&lt;=25000,I1333,IF(I1333&lt;=50000,ROUNDUP(I1333/2,0)+12500,IF(I1333&lt;=100000,ROUNDUP(I1333/4,0)+25000,50000)))),40000))))</f>
        <v/>
      </c>
      <c r="R1333" s="18">
        <f>MIN(120000,O1333+P1333+Q1333)</f>
        <v/>
      </c>
      <c r="S1333" s="18">
        <f>IF(F1333&lt;=0,IF(E1333&lt;=0,0,IF(E1333&lt;=12000,E1333,IF(E1333&lt;=32000,ROUNDUP(E1333/2,0)+6000,IF(E1333&lt;=56000,ROUNDUP(E1333/4,0)+14000,28000)))),IF(E1333&lt;=0,IF(F1333&lt;=0,0,IF(F1333&lt;=15000,F1333,IF(F1333&lt;=40000,ROUNDUP(F1333/2,0)+7500,IF(F1333&lt;=70000,ROUNDUP(F1333/4,0)+17500,35000)))),MAX(IF(F1333&lt;=0,0,IF(F1333&lt;=15000,F1333,IF(F1333&lt;=40000,ROUNDUP(F1333/2,0)+7500,IF(F1333&lt;=70000,ROUNDUP(F1333/4,0)+17500,35000)))),MIN(IF(E1333&lt;=0,0,IF(E1333&lt;=12000,E1333,IF(E1333&lt;=32000,ROUNDUP(E1333/2,0)+6000,IF(E1333&lt;=56000,ROUNDUP(E1333/4,0)+14000,28000))))+IF(F1333&lt;=0,0,IF(F1333&lt;=15000,F1333,IF(F1333&lt;=40000,ROUNDUP(F1333/2,0)+7500,IF(F1333&lt;=70000,ROUNDUP(F1333/4,0)+17500,35000)))),28000))))</f>
        <v/>
      </c>
      <c r="T1333" s="18">
        <f>IF(G1333&lt;=0,0,IF(G1333&lt;=12000,G1333,IF(G1333&lt;=32000,ROUNDUP(G1333/2,0)+6000,IF(G1333&lt;=56000,ROUNDUP(G1333/4,0)+14000,28000))))</f>
        <v/>
      </c>
      <c r="U1333" s="18">
        <f>IF(I1333&lt;=0,IF(H1333&lt;=0,0,IF(H1333&lt;=12000,H1333,IF(H1333&lt;=32000,ROUNDUP(H1333/2,0)+6000,IF(H1333&lt;=56000,ROUNDUP(H1333/4,0)+14000,28000)))),IF(H1333&lt;=0,IF(I1333&lt;=0,0,IF(I1333&lt;=15000,I1333,IF(I1333&lt;=40000,ROUNDUP(I1333/2,0)+7500,IF(I1333&lt;=70000,ROUNDUP(I1333/4,0)+17500,35000)))),MAX(IF(I1333&lt;=0,0,IF(I1333&lt;=15000,I1333,IF(I1333&lt;=40000,ROUNDUP(I1333/2,0)+7500,IF(I1333&lt;=70000,ROUNDUP(I1333/4,0)+17500,35000)))),MIN(IF(H1333&lt;=0,0,IF(H1333&lt;=12000,H1333,IF(H1333&lt;=32000,ROUNDUP(H1333/2,0)+6000,IF(H1333&lt;=56000,ROUNDUP(H1333/4,0)+14000,28000))))+IF(I1333&lt;=0,0,IF(I1333&lt;=15000,I1333,IF(I1333&lt;=40000,ROUNDUP(I1333/2,0)+7500,IF(I1333&lt;=70000,ROUNDUP(I1333/4,0)+17500,35000)))),28000))))</f>
        <v/>
      </c>
      <c r="V1333" s="18">
        <f>MIN(70000,S1333+T1333+U1333)</f>
        <v/>
      </c>
      <c r="W1333" s="18">
        <f>MAX(0,ROUNDDOWN(M1333-J1333-N1333-K1333-0,-3))</f>
        <v/>
      </c>
      <c r="X1333" s="18">
        <f>MAX(0,ROUNDDOWN(M1333-J1333-N1333-K1333-R1333,-3))</f>
        <v/>
      </c>
      <c r="Y1333" s="18">
        <f>IF(W1333&lt;=0,0,ROUNDDOWN((W1333*LOOKUP(W1333,{0,1950001,3300001,6950001,9000001,18000001,40000001},{0.05,0.1,0.2,0.23,0.33,0.4,0.45})-LOOKUP(W1333,{0,1950001,3300001,6950001,9000001,18000001,40000001},{0,97500,427500,636000,1536000,2796000,4796000}))*1.021,-2))</f>
        <v/>
      </c>
      <c r="Z1333" s="18">
        <f>IF(X1333&lt;=0,0,ROUNDDOWN((X1333*LOOKUP(X1333,{0,1950001,3300001,6950001,9000001,18000001,40000001},{0.05,0.1,0.2,0.23,0.33,0.4,0.45})-LOOKUP(X1333,{0,1950001,3300001,6950001,9000001,18000001,40000001},{0,97500,427500,636000,1536000,2796000,4796000}))*1.021,-2))</f>
        <v/>
      </c>
      <c r="AA1333" s="18">
        <f>MAX(0,ROUNDDOWN(M1333-J1333-430000-L1333-0,-3))</f>
        <v/>
      </c>
      <c r="AB1333" s="18">
        <f>MAX(0,ROUNDDOWN(M1333-J1333-430000-L1333-V1333,-3))</f>
        <v/>
      </c>
      <c r="AC1333" s="18">
        <f>IF(M1333&lt;=450000,0,MAX(0,ROUNDDOWN(AA1333*0.06-MIN(50000,AA1333)*0.03,-2))+MAX(0,ROUNDDOWN(AA1333*0.04-MIN(50000,AA1333)*0.02,-2)))</f>
        <v/>
      </c>
      <c r="AD1333" s="18">
        <f>IF(M1333&lt;=450000,0,MAX(0,ROUNDDOWN(AB1333*0.06-MIN(50000,AB1333)*0.03,-2))+MAX(0,ROUNDDOWN(AB1333*0.04-MIN(50000,AB1333)*0.02,-2)))</f>
        <v/>
      </c>
      <c r="AE1333" s="18">
        <f>Y1333-Z1333</f>
        <v/>
      </c>
      <c r="AF1333" s="18">
        <f>AC1333-AD1333</f>
        <v/>
      </c>
      <c r="AG1333" s="18">
        <f>AE1333+AF1333</f>
        <v/>
      </c>
      <c r="AH1333" s="20">
        <f>IF(W1333&lt;=0,0,LOOKUP(W1333,{0,1950001,3300001,6950001,9000001,18000001,40000001},{0.05,0.1,0.2,0.23,0.33,0.4,0.45}))</f>
        <v/>
      </c>
    </row>
    <row r="1334">
      <c r="A1334" t="inlineStr">
        <is>
          <t>1万円刻み 特例あり一般12万円</t>
        </is>
      </c>
      <c r="B1334" s="18">
        <f>'4_1万円刻み'!$A$418</f>
        <v/>
      </c>
      <c r="C1334" s="19" t="n">
        <v>2026</v>
      </c>
      <c r="D1334" t="inlineStr">
        <is>
          <t>はい</t>
        </is>
      </c>
      <c r="E1334" s="18" t="n">
        <v>120000</v>
      </c>
      <c r="F1334" s="18" t="n">
        <v>0</v>
      </c>
      <c r="G1334" s="18" t="n">
        <v>0</v>
      </c>
      <c r="H1334" s="18" t="n">
        <v>0</v>
      </c>
      <c r="I1334" s="18" t="n">
        <v>0</v>
      </c>
      <c r="J1334" s="18">
        <f>ROUND(MIN(B1334/12,650000)*12*0.0915+MIN(B1334/12,1390000)*12*(0.0504+0)+B1334*0.005,0)</f>
        <v/>
      </c>
      <c r="K1334" s="18" t="n">
        <v>0</v>
      </c>
      <c r="L1334" s="18" t="n">
        <v>0</v>
      </c>
      <c r="M1334" s="18">
        <f>ROUND(IF(C1334&gt;=2026,IF(B1334&lt;741000,0,IF(B1334&lt;2191000,B1334-740000,IF(B1334&lt;2193000,1451000,IF(B1334&lt;2196000,1453000,IF(B1334&lt;2200000,1456000,IF(B1334&lt;3600000,ROUNDDOWN(B1334/4,-3)*2.8-80000,IF(B1334&lt;6600000,ROUNDDOWN(B1334/4,-3)*3.2-440000,IF(B1334&lt;8500000,ROUNDDOWN(B1334*0.9,0)-1100000,B1334-1950000)))))))),IF(B1334&lt;651000,0,IF(B1334&lt;1900000,B1334-650000,IF(B1334&lt;3600000,ROUNDDOWN(B1334/4,-3)*2.8-80000,IF(B1334&lt;6600000,ROUNDDOWN(B1334/4,-3)*3.2-440000,IF(B1334&lt;8500000,ROUNDDOWN(B1334*0.9,0)-1100000,B1334-1950000)))))),0)</f>
        <v/>
      </c>
      <c r="N1334" s="18">
        <f>IF(M1334&gt;23500000,NA(),IF(C1334&gt;=2026,IF(M1334&lt;=4890000,1040000,IF(M1334&lt;=6550000,670000,620000)),IF(M1334&lt;=1320000,950000,IF(M1334&lt;=3360000,880000,IF(M1334&lt;=4890000,680000,IF(M1334&lt;=6550000,630000,580000))))))</f>
        <v/>
      </c>
      <c r="O1334" s="18">
        <f>IF(F1334&lt;=0,IF(AND(D1334="はい",C1334&gt;=2026,C1334&lt;=2027),IF(E1334&lt;=0,0,IF(E1334&lt;=30000,E1334,IF(E1334&lt;=60000,ROUNDUP(E1334/2,0)+15000,IF(E1334&lt;=120000,ROUNDUP(E1334/4,0)+30000,60000)))),IF(E1334&lt;=0,0,IF(E1334&lt;=20000,E1334,IF(E1334&lt;=40000,ROUNDUP(E1334/2,0)+10000,IF(E1334&lt;=80000,ROUNDUP(E1334/4,0)+20000,40000))))),IF(E1334&lt;=0,IF(F1334&lt;=0,0,IF(F1334&lt;=25000,F1334,IF(F1334&lt;=50000,ROUNDUP(F1334/2,0)+12500,IF(F1334&lt;=100000,ROUNDUP(F1334/4,0)+25000,50000)))),MAX(IF(F1334&lt;=0,0,IF(F1334&lt;=25000,F1334,IF(F1334&lt;=50000,ROUNDUP(F1334/2,0)+12500,IF(F1334&lt;=100000,ROUNDUP(F1334/4,0)+25000,50000)))),MIN(IF(AND(D1334="はい",C1334&gt;=2026,C1334&lt;=2027),IF(E1334&lt;=0,0,IF(E1334&lt;=30000,E1334,IF(E1334&lt;=60000,ROUNDUP(E1334/2,0)+15000,IF(E1334&lt;=120000,ROUNDUP(E1334/4,0)+30000,60000)))),IF(E1334&lt;=0,0,IF(E1334&lt;=20000,E1334,IF(E1334&lt;=40000,ROUNDUP(E1334/2,0)+10000,IF(E1334&lt;=80000,ROUNDUP(E1334/4,0)+20000,40000)))))+IF(F1334&lt;=0,0,IF(F1334&lt;=25000,F1334,IF(F1334&lt;=50000,ROUNDUP(F1334/2,0)+12500,IF(F1334&lt;=100000,ROUNDUP(F1334/4,0)+25000,50000)))),IF(AND(D1334="はい",C1334&gt;=2026,C1334&lt;=2027),60000,40000)))))</f>
        <v/>
      </c>
      <c r="P1334" s="18">
        <f>IF(G1334&lt;=0,0,IF(G1334&lt;=20000,G1334,IF(G1334&lt;=40000,ROUNDUP(G1334/2,0)+10000,IF(G1334&lt;=80000,ROUNDUP(G1334/4,0)+20000,40000))))</f>
        <v/>
      </c>
      <c r="Q1334" s="18">
        <f>IF(I1334&lt;=0,IF(H1334&lt;=0,0,IF(H1334&lt;=20000,H1334,IF(H1334&lt;=40000,ROUNDUP(H1334/2,0)+10000,IF(H1334&lt;=80000,ROUNDUP(H1334/4,0)+20000,40000)))),IF(H1334&lt;=0,IF(I1334&lt;=0,0,IF(I1334&lt;=25000,I1334,IF(I1334&lt;=50000,ROUNDUP(I1334/2,0)+12500,IF(I1334&lt;=100000,ROUNDUP(I1334/4,0)+25000,50000)))),MAX(IF(I1334&lt;=0,0,IF(I1334&lt;=25000,I1334,IF(I1334&lt;=50000,ROUNDUP(I1334/2,0)+12500,IF(I1334&lt;=100000,ROUNDUP(I1334/4,0)+25000,50000)))),MIN(IF(H1334&lt;=0,0,IF(H1334&lt;=20000,H1334,IF(H1334&lt;=40000,ROUNDUP(H1334/2,0)+10000,IF(H1334&lt;=80000,ROUNDUP(H1334/4,0)+20000,40000))))+IF(I1334&lt;=0,0,IF(I1334&lt;=25000,I1334,IF(I1334&lt;=50000,ROUNDUP(I1334/2,0)+12500,IF(I1334&lt;=100000,ROUNDUP(I1334/4,0)+25000,50000)))),40000))))</f>
        <v/>
      </c>
      <c r="R1334" s="18">
        <f>MIN(120000,O1334+P1334+Q1334)</f>
        <v/>
      </c>
      <c r="S1334" s="18">
        <f>IF(F1334&lt;=0,IF(E1334&lt;=0,0,IF(E1334&lt;=12000,E1334,IF(E1334&lt;=32000,ROUNDUP(E1334/2,0)+6000,IF(E1334&lt;=56000,ROUNDUP(E1334/4,0)+14000,28000)))),IF(E1334&lt;=0,IF(F1334&lt;=0,0,IF(F1334&lt;=15000,F1334,IF(F1334&lt;=40000,ROUNDUP(F1334/2,0)+7500,IF(F1334&lt;=70000,ROUNDUP(F1334/4,0)+17500,35000)))),MAX(IF(F1334&lt;=0,0,IF(F1334&lt;=15000,F1334,IF(F1334&lt;=40000,ROUNDUP(F1334/2,0)+7500,IF(F1334&lt;=70000,ROUNDUP(F1334/4,0)+17500,35000)))),MIN(IF(E1334&lt;=0,0,IF(E1334&lt;=12000,E1334,IF(E1334&lt;=32000,ROUNDUP(E1334/2,0)+6000,IF(E1334&lt;=56000,ROUNDUP(E1334/4,0)+14000,28000))))+IF(F1334&lt;=0,0,IF(F1334&lt;=15000,F1334,IF(F1334&lt;=40000,ROUNDUP(F1334/2,0)+7500,IF(F1334&lt;=70000,ROUNDUP(F1334/4,0)+17500,35000)))),28000))))</f>
        <v/>
      </c>
      <c r="T1334" s="18">
        <f>IF(G1334&lt;=0,0,IF(G1334&lt;=12000,G1334,IF(G1334&lt;=32000,ROUNDUP(G1334/2,0)+6000,IF(G1334&lt;=56000,ROUNDUP(G1334/4,0)+14000,28000))))</f>
        <v/>
      </c>
      <c r="U1334" s="18">
        <f>IF(I1334&lt;=0,IF(H1334&lt;=0,0,IF(H1334&lt;=12000,H1334,IF(H1334&lt;=32000,ROUNDUP(H1334/2,0)+6000,IF(H1334&lt;=56000,ROUNDUP(H1334/4,0)+14000,28000)))),IF(H1334&lt;=0,IF(I1334&lt;=0,0,IF(I1334&lt;=15000,I1334,IF(I1334&lt;=40000,ROUNDUP(I1334/2,0)+7500,IF(I1334&lt;=70000,ROUNDUP(I1334/4,0)+17500,35000)))),MAX(IF(I1334&lt;=0,0,IF(I1334&lt;=15000,I1334,IF(I1334&lt;=40000,ROUNDUP(I1334/2,0)+7500,IF(I1334&lt;=70000,ROUNDUP(I1334/4,0)+17500,35000)))),MIN(IF(H1334&lt;=0,0,IF(H1334&lt;=12000,H1334,IF(H1334&lt;=32000,ROUNDUP(H1334/2,0)+6000,IF(H1334&lt;=56000,ROUNDUP(H1334/4,0)+14000,28000))))+IF(I1334&lt;=0,0,IF(I1334&lt;=15000,I1334,IF(I1334&lt;=40000,ROUNDUP(I1334/2,0)+7500,IF(I1334&lt;=70000,ROUNDUP(I1334/4,0)+17500,35000)))),28000))))</f>
        <v/>
      </c>
      <c r="V1334" s="18">
        <f>MIN(70000,S1334+T1334+U1334)</f>
        <v/>
      </c>
      <c r="W1334" s="18">
        <f>MAX(0,ROUNDDOWN(M1334-J1334-N1334-K1334-0,-3))</f>
        <v/>
      </c>
      <c r="X1334" s="18">
        <f>MAX(0,ROUNDDOWN(M1334-J1334-N1334-K1334-R1334,-3))</f>
        <v/>
      </c>
      <c r="Y1334" s="18">
        <f>IF(W1334&lt;=0,0,ROUNDDOWN((W1334*LOOKUP(W1334,{0,1950001,3300001,6950001,9000001,18000001,40000001},{0.05,0.1,0.2,0.23,0.33,0.4,0.45})-LOOKUP(W1334,{0,1950001,3300001,6950001,9000001,18000001,40000001},{0,97500,427500,636000,1536000,2796000,4796000}))*1.021,-2))</f>
        <v/>
      </c>
      <c r="Z1334" s="18">
        <f>IF(X1334&lt;=0,0,ROUNDDOWN((X1334*LOOKUP(X1334,{0,1950001,3300001,6950001,9000001,18000001,40000001},{0.05,0.1,0.2,0.23,0.33,0.4,0.45})-LOOKUP(X1334,{0,1950001,3300001,6950001,9000001,18000001,40000001},{0,97500,427500,636000,1536000,2796000,4796000}))*1.021,-2))</f>
        <v/>
      </c>
      <c r="AA1334" s="18">
        <f>MAX(0,ROUNDDOWN(M1334-J1334-430000-L1334-0,-3))</f>
        <v/>
      </c>
      <c r="AB1334" s="18">
        <f>MAX(0,ROUNDDOWN(M1334-J1334-430000-L1334-V1334,-3))</f>
        <v/>
      </c>
      <c r="AC1334" s="18">
        <f>IF(M1334&lt;=450000,0,MAX(0,ROUNDDOWN(AA1334*0.06-MIN(50000,AA1334)*0.03,-2))+MAX(0,ROUNDDOWN(AA1334*0.04-MIN(50000,AA1334)*0.02,-2)))</f>
        <v/>
      </c>
      <c r="AD1334" s="18">
        <f>IF(M1334&lt;=450000,0,MAX(0,ROUNDDOWN(AB1334*0.06-MIN(50000,AB1334)*0.03,-2))+MAX(0,ROUNDDOWN(AB1334*0.04-MIN(50000,AB1334)*0.02,-2)))</f>
        <v/>
      </c>
      <c r="AE1334" s="18">
        <f>Y1334-Z1334</f>
        <v/>
      </c>
      <c r="AF1334" s="18">
        <f>AC1334-AD1334</f>
        <v/>
      </c>
      <c r="AG1334" s="18">
        <f>AE1334+AF1334</f>
        <v/>
      </c>
      <c r="AH1334" s="20">
        <f>IF(W1334&lt;=0,0,LOOKUP(W1334,{0,1950001,3300001,6950001,9000001,18000001,40000001},{0.05,0.1,0.2,0.23,0.33,0.4,0.45}))</f>
        <v/>
      </c>
    </row>
    <row r="1335">
      <c r="A1335" t="inlineStr">
        <is>
          <t>1万円刻み 3区分8万円ずつ</t>
        </is>
      </c>
      <c r="B1335" s="18">
        <f>'4_1万円刻み'!$A$419</f>
        <v/>
      </c>
      <c r="C1335" s="19" t="n">
        <v>2026</v>
      </c>
      <c r="D1335" t="inlineStr">
        <is>
          <t>いいえ</t>
        </is>
      </c>
      <c r="E1335" s="18" t="n">
        <v>80000</v>
      </c>
      <c r="F1335" s="18" t="n">
        <v>0</v>
      </c>
      <c r="G1335" s="18" t="n">
        <v>80000</v>
      </c>
      <c r="H1335" s="18" t="n">
        <v>80000</v>
      </c>
      <c r="I1335" s="18" t="n">
        <v>0</v>
      </c>
      <c r="J1335" s="18">
        <f>ROUND(MIN(B1335/12,650000)*12*0.0915+MIN(B1335/12,1390000)*12*(0.0504+0)+B1335*0.005,0)</f>
        <v/>
      </c>
      <c r="K1335" s="18" t="n">
        <v>0</v>
      </c>
      <c r="L1335" s="18" t="n">
        <v>0</v>
      </c>
      <c r="M1335" s="18">
        <f>ROUND(IF(C1335&gt;=2026,IF(B1335&lt;741000,0,IF(B1335&lt;2191000,B1335-740000,IF(B1335&lt;2193000,1451000,IF(B1335&lt;2196000,1453000,IF(B1335&lt;2200000,1456000,IF(B1335&lt;3600000,ROUNDDOWN(B1335/4,-3)*2.8-80000,IF(B1335&lt;6600000,ROUNDDOWN(B1335/4,-3)*3.2-440000,IF(B1335&lt;8500000,ROUNDDOWN(B1335*0.9,0)-1100000,B1335-1950000)))))))),IF(B1335&lt;651000,0,IF(B1335&lt;1900000,B1335-650000,IF(B1335&lt;3600000,ROUNDDOWN(B1335/4,-3)*2.8-80000,IF(B1335&lt;6600000,ROUNDDOWN(B1335/4,-3)*3.2-440000,IF(B1335&lt;8500000,ROUNDDOWN(B1335*0.9,0)-1100000,B1335-1950000)))))),0)</f>
        <v/>
      </c>
      <c r="N1335" s="18">
        <f>IF(M1335&gt;23500000,NA(),IF(C1335&gt;=2026,IF(M1335&lt;=4890000,1040000,IF(M1335&lt;=6550000,670000,620000)),IF(M1335&lt;=1320000,950000,IF(M1335&lt;=3360000,880000,IF(M1335&lt;=4890000,680000,IF(M1335&lt;=6550000,630000,580000))))))</f>
        <v/>
      </c>
      <c r="O1335" s="18">
        <f>IF(F1335&lt;=0,IF(AND(D1335="はい",C1335&gt;=2026,C1335&lt;=2027),IF(E1335&lt;=0,0,IF(E1335&lt;=30000,E1335,IF(E1335&lt;=60000,ROUNDUP(E1335/2,0)+15000,IF(E1335&lt;=120000,ROUNDUP(E1335/4,0)+30000,60000)))),IF(E1335&lt;=0,0,IF(E1335&lt;=20000,E1335,IF(E1335&lt;=40000,ROUNDUP(E1335/2,0)+10000,IF(E1335&lt;=80000,ROUNDUP(E1335/4,0)+20000,40000))))),IF(E1335&lt;=0,IF(F1335&lt;=0,0,IF(F1335&lt;=25000,F1335,IF(F1335&lt;=50000,ROUNDUP(F1335/2,0)+12500,IF(F1335&lt;=100000,ROUNDUP(F1335/4,0)+25000,50000)))),MAX(IF(F1335&lt;=0,0,IF(F1335&lt;=25000,F1335,IF(F1335&lt;=50000,ROUNDUP(F1335/2,0)+12500,IF(F1335&lt;=100000,ROUNDUP(F1335/4,0)+25000,50000)))),MIN(IF(AND(D1335="はい",C1335&gt;=2026,C1335&lt;=2027),IF(E1335&lt;=0,0,IF(E1335&lt;=30000,E1335,IF(E1335&lt;=60000,ROUNDUP(E1335/2,0)+15000,IF(E1335&lt;=120000,ROUNDUP(E1335/4,0)+30000,60000)))),IF(E1335&lt;=0,0,IF(E1335&lt;=20000,E1335,IF(E1335&lt;=40000,ROUNDUP(E1335/2,0)+10000,IF(E1335&lt;=80000,ROUNDUP(E1335/4,0)+20000,40000)))))+IF(F1335&lt;=0,0,IF(F1335&lt;=25000,F1335,IF(F1335&lt;=50000,ROUNDUP(F1335/2,0)+12500,IF(F1335&lt;=100000,ROUNDUP(F1335/4,0)+25000,50000)))),IF(AND(D1335="はい",C1335&gt;=2026,C1335&lt;=2027),60000,40000)))))</f>
        <v/>
      </c>
      <c r="P1335" s="18">
        <f>IF(G1335&lt;=0,0,IF(G1335&lt;=20000,G1335,IF(G1335&lt;=40000,ROUNDUP(G1335/2,0)+10000,IF(G1335&lt;=80000,ROUNDUP(G1335/4,0)+20000,40000))))</f>
        <v/>
      </c>
      <c r="Q1335" s="18">
        <f>IF(I1335&lt;=0,IF(H1335&lt;=0,0,IF(H1335&lt;=20000,H1335,IF(H1335&lt;=40000,ROUNDUP(H1335/2,0)+10000,IF(H1335&lt;=80000,ROUNDUP(H1335/4,0)+20000,40000)))),IF(H1335&lt;=0,IF(I1335&lt;=0,0,IF(I1335&lt;=25000,I1335,IF(I1335&lt;=50000,ROUNDUP(I1335/2,0)+12500,IF(I1335&lt;=100000,ROUNDUP(I1335/4,0)+25000,50000)))),MAX(IF(I1335&lt;=0,0,IF(I1335&lt;=25000,I1335,IF(I1335&lt;=50000,ROUNDUP(I1335/2,0)+12500,IF(I1335&lt;=100000,ROUNDUP(I1335/4,0)+25000,50000)))),MIN(IF(H1335&lt;=0,0,IF(H1335&lt;=20000,H1335,IF(H1335&lt;=40000,ROUNDUP(H1335/2,0)+10000,IF(H1335&lt;=80000,ROUNDUP(H1335/4,0)+20000,40000))))+IF(I1335&lt;=0,0,IF(I1335&lt;=25000,I1335,IF(I1335&lt;=50000,ROUNDUP(I1335/2,0)+12500,IF(I1335&lt;=100000,ROUNDUP(I1335/4,0)+25000,50000)))),40000))))</f>
        <v/>
      </c>
      <c r="R1335" s="18">
        <f>MIN(120000,O1335+P1335+Q1335)</f>
        <v/>
      </c>
      <c r="S1335" s="18">
        <f>IF(F1335&lt;=0,IF(E1335&lt;=0,0,IF(E1335&lt;=12000,E1335,IF(E1335&lt;=32000,ROUNDUP(E1335/2,0)+6000,IF(E1335&lt;=56000,ROUNDUP(E1335/4,0)+14000,28000)))),IF(E1335&lt;=0,IF(F1335&lt;=0,0,IF(F1335&lt;=15000,F1335,IF(F1335&lt;=40000,ROUNDUP(F1335/2,0)+7500,IF(F1335&lt;=70000,ROUNDUP(F1335/4,0)+17500,35000)))),MAX(IF(F1335&lt;=0,0,IF(F1335&lt;=15000,F1335,IF(F1335&lt;=40000,ROUNDUP(F1335/2,0)+7500,IF(F1335&lt;=70000,ROUNDUP(F1335/4,0)+17500,35000)))),MIN(IF(E1335&lt;=0,0,IF(E1335&lt;=12000,E1335,IF(E1335&lt;=32000,ROUNDUP(E1335/2,0)+6000,IF(E1335&lt;=56000,ROUNDUP(E1335/4,0)+14000,28000))))+IF(F1335&lt;=0,0,IF(F1335&lt;=15000,F1335,IF(F1335&lt;=40000,ROUNDUP(F1335/2,0)+7500,IF(F1335&lt;=70000,ROUNDUP(F1335/4,0)+17500,35000)))),28000))))</f>
        <v/>
      </c>
      <c r="T1335" s="18">
        <f>IF(G1335&lt;=0,0,IF(G1335&lt;=12000,G1335,IF(G1335&lt;=32000,ROUNDUP(G1335/2,0)+6000,IF(G1335&lt;=56000,ROUNDUP(G1335/4,0)+14000,28000))))</f>
        <v/>
      </c>
      <c r="U1335" s="18">
        <f>IF(I1335&lt;=0,IF(H1335&lt;=0,0,IF(H1335&lt;=12000,H1335,IF(H1335&lt;=32000,ROUNDUP(H1335/2,0)+6000,IF(H1335&lt;=56000,ROUNDUP(H1335/4,0)+14000,28000)))),IF(H1335&lt;=0,IF(I1335&lt;=0,0,IF(I1335&lt;=15000,I1335,IF(I1335&lt;=40000,ROUNDUP(I1335/2,0)+7500,IF(I1335&lt;=70000,ROUNDUP(I1335/4,0)+17500,35000)))),MAX(IF(I1335&lt;=0,0,IF(I1335&lt;=15000,I1335,IF(I1335&lt;=40000,ROUNDUP(I1335/2,0)+7500,IF(I1335&lt;=70000,ROUNDUP(I1335/4,0)+17500,35000)))),MIN(IF(H1335&lt;=0,0,IF(H1335&lt;=12000,H1335,IF(H1335&lt;=32000,ROUNDUP(H1335/2,0)+6000,IF(H1335&lt;=56000,ROUNDUP(H1335/4,0)+14000,28000))))+IF(I1335&lt;=0,0,IF(I1335&lt;=15000,I1335,IF(I1335&lt;=40000,ROUNDUP(I1335/2,0)+7500,IF(I1335&lt;=70000,ROUNDUP(I1335/4,0)+17500,35000)))),28000))))</f>
        <v/>
      </c>
      <c r="V1335" s="18">
        <f>MIN(70000,S1335+T1335+U1335)</f>
        <v/>
      </c>
      <c r="W1335" s="18">
        <f>MAX(0,ROUNDDOWN(M1335-J1335-N1335-K1335-0,-3))</f>
        <v/>
      </c>
      <c r="X1335" s="18">
        <f>MAX(0,ROUNDDOWN(M1335-J1335-N1335-K1335-R1335,-3))</f>
        <v/>
      </c>
      <c r="Y1335" s="18">
        <f>IF(W1335&lt;=0,0,ROUNDDOWN((W1335*LOOKUP(W1335,{0,1950001,3300001,6950001,9000001,18000001,40000001},{0.05,0.1,0.2,0.23,0.33,0.4,0.45})-LOOKUP(W1335,{0,1950001,3300001,6950001,9000001,18000001,40000001},{0,97500,427500,636000,1536000,2796000,4796000}))*1.021,-2))</f>
        <v/>
      </c>
      <c r="Z1335" s="18">
        <f>IF(X1335&lt;=0,0,ROUNDDOWN((X1335*LOOKUP(X1335,{0,1950001,3300001,6950001,9000001,18000001,40000001},{0.05,0.1,0.2,0.23,0.33,0.4,0.45})-LOOKUP(X1335,{0,1950001,3300001,6950001,9000001,18000001,40000001},{0,97500,427500,636000,1536000,2796000,4796000}))*1.021,-2))</f>
        <v/>
      </c>
      <c r="AA1335" s="18">
        <f>MAX(0,ROUNDDOWN(M1335-J1335-430000-L1335-0,-3))</f>
        <v/>
      </c>
      <c r="AB1335" s="18">
        <f>MAX(0,ROUNDDOWN(M1335-J1335-430000-L1335-V1335,-3))</f>
        <v/>
      </c>
      <c r="AC1335" s="18">
        <f>IF(M1335&lt;=450000,0,MAX(0,ROUNDDOWN(AA1335*0.06-MIN(50000,AA1335)*0.03,-2))+MAX(0,ROUNDDOWN(AA1335*0.04-MIN(50000,AA1335)*0.02,-2)))</f>
        <v/>
      </c>
      <c r="AD1335" s="18">
        <f>IF(M1335&lt;=450000,0,MAX(0,ROUNDDOWN(AB1335*0.06-MIN(50000,AB1335)*0.03,-2))+MAX(0,ROUNDDOWN(AB1335*0.04-MIN(50000,AB1335)*0.02,-2)))</f>
        <v/>
      </c>
      <c r="AE1335" s="18">
        <f>Y1335-Z1335</f>
        <v/>
      </c>
      <c r="AF1335" s="18">
        <f>AC1335-AD1335</f>
        <v/>
      </c>
      <c r="AG1335" s="18">
        <f>AE1335+AF1335</f>
        <v/>
      </c>
      <c r="AH1335" s="20">
        <f>IF(W1335&lt;=0,0,LOOKUP(W1335,{0,1950001,3300001,6950001,9000001,18000001,40000001},{0.05,0.1,0.2,0.23,0.33,0.4,0.45}))</f>
        <v/>
      </c>
    </row>
    <row r="1336">
      <c r="A1336" t="inlineStr">
        <is>
          <t>1万円刻み 一般8万円</t>
        </is>
      </c>
      <c r="B1336" s="18">
        <f>'4_1万円刻み'!$A$419</f>
        <v/>
      </c>
      <c r="C1336" s="19" t="n">
        <v>2026</v>
      </c>
      <c r="D1336" t="inlineStr">
        <is>
          <t>いいえ</t>
        </is>
      </c>
      <c r="E1336" s="18" t="n">
        <v>80000</v>
      </c>
      <c r="F1336" s="18" t="n">
        <v>0</v>
      </c>
      <c r="G1336" s="18" t="n">
        <v>0</v>
      </c>
      <c r="H1336" s="18" t="n">
        <v>0</v>
      </c>
      <c r="I1336" s="18" t="n">
        <v>0</v>
      </c>
      <c r="J1336" s="18">
        <f>ROUND(MIN(B1336/12,650000)*12*0.0915+MIN(B1336/12,1390000)*12*(0.0504+0)+B1336*0.005,0)</f>
        <v/>
      </c>
      <c r="K1336" s="18" t="n">
        <v>0</v>
      </c>
      <c r="L1336" s="18" t="n">
        <v>0</v>
      </c>
      <c r="M1336" s="18">
        <f>ROUND(IF(C1336&gt;=2026,IF(B1336&lt;741000,0,IF(B1336&lt;2191000,B1336-740000,IF(B1336&lt;2193000,1451000,IF(B1336&lt;2196000,1453000,IF(B1336&lt;2200000,1456000,IF(B1336&lt;3600000,ROUNDDOWN(B1336/4,-3)*2.8-80000,IF(B1336&lt;6600000,ROUNDDOWN(B1336/4,-3)*3.2-440000,IF(B1336&lt;8500000,ROUNDDOWN(B1336*0.9,0)-1100000,B1336-1950000)))))))),IF(B1336&lt;651000,0,IF(B1336&lt;1900000,B1336-650000,IF(B1336&lt;3600000,ROUNDDOWN(B1336/4,-3)*2.8-80000,IF(B1336&lt;6600000,ROUNDDOWN(B1336/4,-3)*3.2-440000,IF(B1336&lt;8500000,ROUNDDOWN(B1336*0.9,0)-1100000,B1336-1950000)))))),0)</f>
        <v/>
      </c>
      <c r="N1336" s="18">
        <f>IF(M1336&gt;23500000,NA(),IF(C1336&gt;=2026,IF(M1336&lt;=4890000,1040000,IF(M1336&lt;=6550000,670000,620000)),IF(M1336&lt;=1320000,950000,IF(M1336&lt;=3360000,880000,IF(M1336&lt;=4890000,680000,IF(M1336&lt;=6550000,630000,580000))))))</f>
        <v/>
      </c>
      <c r="O1336" s="18">
        <f>IF(F1336&lt;=0,IF(AND(D1336="はい",C1336&gt;=2026,C1336&lt;=2027),IF(E1336&lt;=0,0,IF(E1336&lt;=30000,E1336,IF(E1336&lt;=60000,ROUNDUP(E1336/2,0)+15000,IF(E1336&lt;=120000,ROUNDUP(E1336/4,0)+30000,60000)))),IF(E1336&lt;=0,0,IF(E1336&lt;=20000,E1336,IF(E1336&lt;=40000,ROUNDUP(E1336/2,0)+10000,IF(E1336&lt;=80000,ROUNDUP(E1336/4,0)+20000,40000))))),IF(E1336&lt;=0,IF(F1336&lt;=0,0,IF(F1336&lt;=25000,F1336,IF(F1336&lt;=50000,ROUNDUP(F1336/2,0)+12500,IF(F1336&lt;=100000,ROUNDUP(F1336/4,0)+25000,50000)))),MAX(IF(F1336&lt;=0,0,IF(F1336&lt;=25000,F1336,IF(F1336&lt;=50000,ROUNDUP(F1336/2,0)+12500,IF(F1336&lt;=100000,ROUNDUP(F1336/4,0)+25000,50000)))),MIN(IF(AND(D1336="はい",C1336&gt;=2026,C1336&lt;=2027),IF(E1336&lt;=0,0,IF(E1336&lt;=30000,E1336,IF(E1336&lt;=60000,ROUNDUP(E1336/2,0)+15000,IF(E1336&lt;=120000,ROUNDUP(E1336/4,0)+30000,60000)))),IF(E1336&lt;=0,0,IF(E1336&lt;=20000,E1336,IF(E1336&lt;=40000,ROUNDUP(E1336/2,0)+10000,IF(E1336&lt;=80000,ROUNDUP(E1336/4,0)+20000,40000)))))+IF(F1336&lt;=0,0,IF(F1336&lt;=25000,F1336,IF(F1336&lt;=50000,ROUNDUP(F1336/2,0)+12500,IF(F1336&lt;=100000,ROUNDUP(F1336/4,0)+25000,50000)))),IF(AND(D1336="はい",C1336&gt;=2026,C1336&lt;=2027),60000,40000)))))</f>
        <v/>
      </c>
      <c r="P1336" s="18">
        <f>IF(G1336&lt;=0,0,IF(G1336&lt;=20000,G1336,IF(G1336&lt;=40000,ROUNDUP(G1336/2,0)+10000,IF(G1336&lt;=80000,ROUNDUP(G1336/4,0)+20000,40000))))</f>
        <v/>
      </c>
      <c r="Q1336" s="18">
        <f>IF(I1336&lt;=0,IF(H1336&lt;=0,0,IF(H1336&lt;=20000,H1336,IF(H1336&lt;=40000,ROUNDUP(H1336/2,0)+10000,IF(H1336&lt;=80000,ROUNDUP(H1336/4,0)+20000,40000)))),IF(H1336&lt;=0,IF(I1336&lt;=0,0,IF(I1336&lt;=25000,I1336,IF(I1336&lt;=50000,ROUNDUP(I1336/2,0)+12500,IF(I1336&lt;=100000,ROUNDUP(I1336/4,0)+25000,50000)))),MAX(IF(I1336&lt;=0,0,IF(I1336&lt;=25000,I1336,IF(I1336&lt;=50000,ROUNDUP(I1336/2,0)+12500,IF(I1336&lt;=100000,ROUNDUP(I1336/4,0)+25000,50000)))),MIN(IF(H1336&lt;=0,0,IF(H1336&lt;=20000,H1336,IF(H1336&lt;=40000,ROUNDUP(H1336/2,0)+10000,IF(H1336&lt;=80000,ROUNDUP(H1336/4,0)+20000,40000))))+IF(I1336&lt;=0,0,IF(I1336&lt;=25000,I1336,IF(I1336&lt;=50000,ROUNDUP(I1336/2,0)+12500,IF(I1336&lt;=100000,ROUNDUP(I1336/4,0)+25000,50000)))),40000))))</f>
        <v/>
      </c>
      <c r="R1336" s="18">
        <f>MIN(120000,O1336+P1336+Q1336)</f>
        <v/>
      </c>
      <c r="S1336" s="18">
        <f>IF(F1336&lt;=0,IF(E1336&lt;=0,0,IF(E1336&lt;=12000,E1336,IF(E1336&lt;=32000,ROUNDUP(E1336/2,0)+6000,IF(E1336&lt;=56000,ROUNDUP(E1336/4,0)+14000,28000)))),IF(E1336&lt;=0,IF(F1336&lt;=0,0,IF(F1336&lt;=15000,F1336,IF(F1336&lt;=40000,ROUNDUP(F1336/2,0)+7500,IF(F1336&lt;=70000,ROUNDUP(F1336/4,0)+17500,35000)))),MAX(IF(F1336&lt;=0,0,IF(F1336&lt;=15000,F1336,IF(F1336&lt;=40000,ROUNDUP(F1336/2,0)+7500,IF(F1336&lt;=70000,ROUNDUP(F1336/4,0)+17500,35000)))),MIN(IF(E1336&lt;=0,0,IF(E1336&lt;=12000,E1336,IF(E1336&lt;=32000,ROUNDUP(E1336/2,0)+6000,IF(E1336&lt;=56000,ROUNDUP(E1336/4,0)+14000,28000))))+IF(F1336&lt;=0,0,IF(F1336&lt;=15000,F1336,IF(F1336&lt;=40000,ROUNDUP(F1336/2,0)+7500,IF(F1336&lt;=70000,ROUNDUP(F1336/4,0)+17500,35000)))),28000))))</f>
        <v/>
      </c>
      <c r="T1336" s="18">
        <f>IF(G1336&lt;=0,0,IF(G1336&lt;=12000,G1336,IF(G1336&lt;=32000,ROUNDUP(G1336/2,0)+6000,IF(G1336&lt;=56000,ROUNDUP(G1336/4,0)+14000,28000))))</f>
        <v/>
      </c>
      <c r="U1336" s="18">
        <f>IF(I1336&lt;=0,IF(H1336&lt;=0,0,IF(H1336&lt;=12000,H1336,IF(H1336&lt;=32000,ROUNDUP(H1336/2,0)+6000,IF(H1336&lt;=56000,ROUNDUP(H1336/4,0)+14000,28000)))),IF(H1336&lt;=0,IF(I1336&lt;=0,0,IF(I1336&lt;=15000,I1336,IF(I1336&lt;=40000,ROUNDUP(I1336/2,0)+7500,IF(I1336&lt;=70000,ROUNDUP(I1336/4,0)+17500,35000)))),MAX(IF(I1336&lt;=0,0,IF(I1336&lt;=15000,I1336,IF(I1336&lt;=40000,ROUNDUP(I1336/2,0)+7500,IF(I1336&lt;=70000,ROUNDUP(I1336/4,0)+17500,35000)))),MIN(IF(H1336&lt;=0,0,IF(H1336&lt;=12000,H1336,IF(H1336&lt;=32000,ROUNDUP(H1336/2,0)+6000,IF(H1336&lt;=56000,ROUNDUP(H1336/4,0)+14000,28000))))+IF(I1336&lt;=0,0,IF(I1336&lt;=15000,I1336,IF(I1336&lt;=40000,ROUNDUP(I1336/2,0)+7500,IF(I1336&lt;=70000,ROUNDUP(I1336/4,0)+17500,35000)))),28000))))</f>
        <v/>
      </c>
      <c r="V1336" s="18">
        <f>MIN(70000,S1336+T1336+U1336)</f>
        <v/>
      </c>
      <c r="W1336" s="18">
        <f>MAX(0,ROUNDDOWN(M1336-J1336-N1336-K1336-0,-3))</f>
        <v/>
      </c>
      <c r="X1336" s="18">
        <f>MAX(0,ROUNDDOWN(M1336-J1336-N1336-K1336-R1336,-3))</f>
        <v/>
      </c>
      <c r="Y1336" s="18">
        <f>IF(W1336&lt;=0,0,ROUNDDOWN((W1336*LOOKUP(W1336,{0,1950001,3300001,6950001,9000001,18000001,40000001},{0.05,0.1,0.2,0.23,0.33,0.4,0.45})-LOOKUP(W1336,{0,1950001,3300001,6950001,9000001,18000001,40000001},{0,97500,427500,636000,1536000,2796000,4796000}))*1.021,-2))</f>
        <v/>
      </c>
      <c r="Z1336" s="18">
        <f>IF(X1336&lt;=0,0,ROUNDDOWN((X1336*LOOKUP(X1336,{0,1950001,3300001,6950001,9000001,18000001,40000001},{0.05,0.1,0.2,0.23,0.33,0.4,0.45})-LOOKUP(X1336,{0,1950001,3300001,6950001,9000001,18000001,40000001},{0,97500,427500,636000,1536000,2796000,4796000}))*1.021,-2))</f>
        <v/>
      </c>
      <c r="AA1336" s="18">
        <f>MAX(0,ROUNDDOWN(M1336-J1336-430000-L1336-0,-3))</f>
        <v/>
      </c>
      <c r="AB1336" s="18">
        <f>MAX(0,ROUNDDOWN(M1336-J1336-430000-L1336-V1336,-3))</f>
        <v/>
      </c>
      <c r="AC1336" s="18">
        <f>IF(M1336&lt;=450000,0,MAX(0,ROUNDDOWN(AA1336*0.06-MIN(50000,AA1336)*0.03,-2))+MAX(0,ROUNDDOWN(AA1336*0.04-MIN(50000,AA1336)*0.02,-2)))</f>
        <v/>
      </c>
      <c r="AD1336" s="18">
        <f>IF(M1336&lt;=450000,0,MAX(0,ROUNDDOWN(AB1336*0.06-MIN(50000,AB1336)*0.03,-2))+MAX(0,ROUNDDOWN(AB1336*0.04-MIN(50000,AB1336)*0.02,-2)))</f>
        <v/>
      </c>
      <c r="AE1336" s="18">
        <f>Y1336-Z1336</f>
        <v/>
      </c>
      <c r="AF1336" s="18">
        <f>AC1336-AD1336</f>
        <v/>
      </c>
      <c r="AG1336" s="18">
        <f>AE1336+AF1336</f>
        <v/>
      </c>
      <c r="AH1336" s="20">
        <f>IF(W1336&lt;=0,0,LOOKUP(W1336,{0,1950001,3300001,6950001,9000001,18000001,40000001},{0.05,0.1,0.2,0.23,0.33,0.4,0.45}))</f>
        <v/>
      </c>
    </row>
    <row r="1337">
      <c r="A1337" t="inlineStr">
        <is>
          <t>1万円刻み 特例あり一般12万円</t>
        </is>
      </c>
      <c r="B1337" s="18">
        <f>'4_1万円刻み'!$A$419</f>
        <v/>
      </c>
      <c r="C1337" s="19" t="n">
        <v>2026</v>
      </c>
      <c r="D1337" t="inlineStr">
        <is>
          <t>はい</t>
        </is>
      </c>
      <c r="E1337" s="18" t="n">
        <v>120000</v>
      </c>
      <c r="F1337" s="18" t="n">
        <v>0</v>
      </c>
      <c r="G1337" s="18" t="n">
        <v>0</v>
      </c>
      <c r="H1337" s="18" t="n">
        <v>0</v>
      </c>
      <c r="I1337" s="18" t="n">
        <v>0</v>
      </c>
      <c r="J1337" s="18">
        <f>ROUND(MIN(B1337/12,650000)*12*0.0915+MIN(B1337/12,1390000)*12*(0.0504+0)+B1337*0.005,0)</f>
        <v/>
      </c>
      <c r="K1337" s="18" t="n">
        <v>0</v>
      </c>
      <c r="L1337" s="18" t="n">
        <v>0</v>
      </c>
      <c r="M1337" s="18">
        <f>ROUND(IF(C1337&gt;=2026,IF(B1337&lt;741000,0,IF(B1337&lt;2191000,B1337-740000,IF(B1337&lt;2193000,1451000,IF(B1337&lt;2196000,1453000,IF(B1337&lt;2200000,1456000,IF(B1337&lt;3600000,ROUNDDOWN(B1337/4,-3)*2.8-80000,IF(B1337&lt;6600000,ROUNDDOWN(B1337/4,-3)*3.2-440000,IF(B1337&lt;8500000,ROUNDDOWN(B1337*0.9,0)-1100000,B1337-1950000)))))))),IF(B1337&lt;651000,0,IF(B1337&lt;1900000,B1337-650000,IF(B1337&lt;3600000,ROUNDDOWN(B1337/4,-3)*2.8-80000,IF(B1337&lt;6600000,ROUNDDOWN(B1337/4,-3)*3.2-440000,IF(B1337&lt;8500000,ROUNDDOWN(B1337*0.9,0)-1100000,B1337-1950000)))))),0)</f>
        <v/>
      </c>
      <c r="N1337" s="18">
        <f>IF(M1337&gt;23500000,NA(),IF(C1337&gt;=2026,IF(M1337&lt;=4890000,1040000,IF(M1337&lt;=6550000,670000,620000)),IF(M1337&lt;=1320000,950000,IF(M1337&lt;=3360000,880000,IF(M1337&lt;=4890000,680000,IF(M1337&lt;=6550000,630000,580000))))))</f>
        <v/>
      </c>
      <c r="O1337" s="18">
        <f>IF(F1337&lt;=0,IF(AND(D1337="はい",C1337&gt;=2026,C1337&lt;=2027),IF(E1337&lt;=0,0,IF(E1337&lt;=30000,E1337,IF(E1337&lt;=60000,ROUNDUP(E1337/2,0)+15000,IF(E1337&lt;=120000,ROUNDUP(E1337/4,0)+30000,60000)))),IF(E1337&lt;=0,0,IF(E1337&lt;=20000,E1337,IF(E1337&lt;=40000,ROUNDUP(E1337/2,0)+10000,IF(E1337&lt;=80000,ROUNDUP(E1337/4,0)+20000,40000))))),IF(E1337&lt;=0,IF(F1337&lt;=0,0,IF(F1337&lt;=25000,F1337,IF(F1337&lt;=50000,ROUNDUP(F1337/2,0)+12500,IF(F1337&lt;=100000,ROUNDUP(F1337/4,0)+25000,50000)))),MAX(IF(F1337&lt;=0,0,IF(F1337&lt;=25000,F1337,IF(F1337&lt;=50000,ROUNDUP(F1337/2,0)+12500,IF(F1337&lt;=100000,ROUNDUP(F1337/4,0)+25000,50000)))),MIN(IF(AND(D1337="はい",C1337&gt;=2026,C1337&lt;=2027),IF(E1337&lt;=0,0,IF(E1337&lt;=30000,E1337,IF(E1337&lt;=60000,ROUNDUP(E1337/2,0)+15000,IF(E1337&lt;=120000,ROUNDUP(E1337/4,0)+30000,60000)))),IF(E1337&lt;=0,0,IF(E1337&lt;=20000,E1337,IF(E1337&lt;=40000,ROUNDUP(E1337/2,0)+10000,IF(E1337&lt;=80000,ROUNDUP(E1337/4,0)+20000,40000)))))+IF(F1337&lt;=0,0,IF(F1337&lt;=25000,F1337,IF(F1337&lt;=50000,ROUNDUP(F1337/2,0)+12500,IF(F1337&lt;=100000,ROUNDUP(F1337/4,0)+25000,50000)))),IF(AND(D1337="はい",C1337&gt;=2026,C1337&lt;=2027),60000,40000)))))</f>
        <v/>
      </c>
      <c r="P1337" s="18">
        <f>IF(G1337&lt;=0,0,IF(G1337&lt;=20000,G1337,IF(G1337&lt;=40000,ROUNDUP(G1337/2,0)+10000,IF(G1337&lt;=80000,ROUNDUP(G1337/4,0)+20000,40000))))</f>
        <v/>
      </c>
      <c r="Q1337" s="18">
        <f>IF(I1337&lt;=0,IF(H1337&lt;=0,0,IF(H1337&lt;=20000,H1337,IF(H1337&lt;=40000,ROUNDUP(H1337/2,0)+10000,IF(H1337&lt;=80000,ROUNDUP(H1337/4,0)+20000,40000)))),IF(H1337&lt;=0,IF(I1337&lt;=0,0,IF(I1337&lt;=25000,I1337,IF(I1337&lt;=50000,ROUNDUP(I1337/2,0)+12500,IF(I1337&lt;=100000,ROUNDUP(I1337/4,0)+25000,50000)))),MAX(IF(I1337&lt;=0,0,IF(I1337&lt;=25000,I1337,IF(I1337&lt;=50000,ROUNDUP(I1337/2,0)+12500,IF(I1337&lt;=100000,ROUNDUP(I1337/4,0)+25000,50000)))),MIN(IF(H1337&lt;=0,0,IF(H1337&lt;=20000,H1337,IF(H1337&lt;=40000,ROUNDUP(H1337/2,0)+10000,IF(H1337&lt;=80000,ROUNDUP(H1337/4,0)+20000,40000))))+IF(I1337&lt;=0,0,IF(I1337&lt;=25000,I1337,IF(I1337&lt;=50000,ROUNDUP(I1337/2,0)+12500,IF(I1337&lt;=100000,ROUNDUP(I1337/4,0)+25000,50000)))),40000))))</f>
        <v/>
      </c>
      <c r="R1337" s="18">
        <f>MIN(120000,O1337+P1337+Q1337)</f>
        <v/>
      </c>
      <c r="S1337" s="18">
        <f>IF(F1337&lt;=0,IF(E1337&lt;=0,0,IF(E1337&lt;=12000,E1337,IF(E1337&lt;=32000,ROUNDUP(E1337/2,0)+6000,IF(E1337&lt;=56000,ROUNDUP(E1337/4,0)+14000,28000)))),IF(E1337&lt;=0,IF(F1337&lt;=0,0,IF(F1337&lt;=15000,F1337,IF(F1337&lt;=40000,ROUNDUP(F1337/2,0)+7500,IF(F1337&lt;=70000,ROUNDUP(F1337/4,0)+17500,35000)))),MAX(IF(F1337&lt;=0,0,IF(F1337&lt;=15000,F1337,IF(F1337&lt;=40000,ROUNDUP(F1337/2,0)+7500,IF(F1337&lt;=70000,ROUNDUP(F1337/4,0)+17500,35000)))),MIN(IF(E1337&lt;=0,0,IF(E1337&lt;=12000,E1337,IF(E1337&lt;=32000,ROUNDUP(E1337/2,0)+6000,IF(E1337&lt;=56000,ROUNDUP(E1337/4,0)+14000,28000))))+IF(F1337&lt;=0,0,IF(F1337&lt;=15000,F1337,IF(F1337&lt;=40000,ROUNDUP(F1337/2,0)+7500,IF(F1337&lt;=70000,ROUNDUP(F1337/4,0)+17500,35000)))),28000))))</f>
        <v/>
      </c>
      <c r="T1337" s="18">
        <f>IF(G1337&lt;=0,0,IF(G1337&lt;=12000,G1337,IF(G1337&lt;=32000,ROUNDUP(G1337/2,0)+6000,IF(G1337&lt;=56000,ROUNDUP(G1337/4,0)+14000,28000))))</f>
        <v/>
      </c>
      <c r="U1337" s="18">
        <f>IF(I1337&lt;=0,IF(H1337&lt;=0,0,IF(H1337&lt;=12000,H1337,IF(H1337&lt;=32000,ROUNDUP(H1337/2,0)+6000,IF(H1337&lt;=56000,ROUNDUP(H1337/4,0)+14000,28000)))),IF(H1337&lt;=0,IF(I1337&lt;=0,0,IF(I1337&lt;=15000,I1337,IF(I1337&lt;=40000,ROUNDUP(I1337/2,0)+7500,IF(I1337&lt;=70000,ROUNDUP(I1337/4,0)+17500,35000)))),MAX(IF(I1337&lt;=0,0,IF(I1337&lt;=15000,I1337,IF(I1337&lt;=40000,ROUNDUP(I1337/2,0)+7500,IF(I1337&lt;=70000,ROUNDUP(I1337/4,0)+17500,35000)))),MIN(IF(H1337&lt;=0,0,IF(H1337&lt;=12000,H1337,IF(H1337&lt;=32000,ROUNDUP(H1337/2,0)+6000,IF(H1337&lt;=56000,ROUNDUP(H1337/4,0)+14000,28000))))+IF(I1337&lt;=0,0,IF(I1337&lt;=15000,I1337,IF(I1337&lt;=40000,ROUNDUP(I1337/2,0)+7500,IF(I1337&lt;=70000,ROUNDUP(I1337/4,0)+17500,35000)))),28000))))</f>
        <v/>
      </c>
      <c r="V1337" s="18">
        <f>MIN(70000,S1337+T1337+U1337)</f>
        <v/>
      </c>
      <c r="W1337" s="18">
        <f>MAX(0,ROUNDDOWN(M1337-J1337-N1337-K1337-0,-3))</f>
        <v/>
      </c>
      <c r="X1337" s="18">
        <f>MAX(0,ROUNDDOWN(M1337-J1337-N1337-K1337-R1337,-3))</f>
        <v/>
      </c>
      <c r="Y1337" s="18">
        <f>IF(W1337&lt;=0,0,ROUNDDOWN((W1337*LOOKUP(W1337,{0,1950001,3300001,6950001,9000001,18000001,40000001},{0.05,0.1,0.2,0.23,0.33,0.4,0.45})-LOOKUP(W1337,{0,1950001,3300001,6950001,9000001,18000001,40000001},{0,97500,427500,636000,1536000,2796000,4796000}))*1.021,-2))</f>
        <v/>
      </c>
      <c r="Z1337" s="18">
        <f>IF(X1337&lt;=0,0,ROUNDDOWN((X1337*LOOKUP(X1337,{0,1950001,3300001,6950001,9000001,18000001,40000001},{0.05,0.1,0.2,0.23,0.33,0.4,0.45})-LOOKUP(X1337,{0,1950001,3300001,6950001,9000001,18000001,40000001},{0,97500,427500,636000,1536000,2796000,4796000}))*1.021,-2))</f>
        <v/>
      </c>
      <c r="AA1337" s="18">
        <f>MAX(0,ROUNDDOWN(M1337-J1337-430000-L1337-0,-3))</f>
        <v/>
      </c>
      <c r="AB1337" s="18">
        <f>MAX(0,ROUNDDOWN(M1337-J1337-430000-L1337-V1337,-3))</f>
        <v/>
      </c>
      <c r="AC1337" s="18">
        <f>IF(M1337&lt;=450000,0,MAX(0,ROUNDDOWN(AA1337*0.06-MIN(50000,AA1337)*0.03,-2))+MAX(0,ROUNDDOWN(AA1337*0.04-MIN(50000,AA1337)*0.02,-2)))</f>
        <v/>
      </c>
      <c r="AD1337" s="18">
        <f>IF(M1337&lt;=450000,0,MAX(0,ROUNDDOWN(AB1337*0.06-MIN(50000,AB1337)*0.03,-2))+MAX(0,ROUNDDOWN(AB1337*0.04-MIN(50000,AB1337)*0.02,-2)))</f>
        <v/>
      </c>
      <c r="AE1337" s="18">
        <f>Y1337-Z1337</f>
        <v/>
      </c>
      <c r="AF1337" s="18">
        <f>AC1337-AD1337</f>
        <v/>
      </c>
      <c r="AG1337" s="18">
        <f>AE1337+AF1337</f>
        <v/>
      </c>
      <c r="AH1337" s="20">
        <f>IF(W1337&lt;=0,0,LOOKUP(W1337,{0,1950001,3300001,6950001,9000001,18000001,40000001},{0.05,0.1,0.2,0.23,0.33,0.4,0.45}))</f>
        <v/>
      </c>
    </row>
    <row r="1338">
      <c r="A1338" t="inlineStr">
        <is>
          <t>1万円刻み 3区分8万円ずつ</t>
        </is>
      </c>
      <c r="B1338" s="18">
        <f>'4_1万円刻み'!$A$420</f>
        <v/>
      </c>
      <c r="C1338" s="19" t="n">
        <v>2026</v>
      </c>
      <c r="D1338" t="inlineStr">
        <is>
          <t>いいえ</t>
        </is>
      </c>
      <c r="E1338" s="18" t="n">
        <v>80000</v>
      </c>
      <c r="F1338" s="18" t="n">
        <v>0</v>
      </c>
      <c r="G1338" s="18" t="n">
        <v>80000</v>
      </c>
      <c r="H1338" s="18" t="n">
        <v>80000</v>
      </c>
      <c r="I1338" s="18" t="n">
        <v>0</v>
      </c>
      <c r="J1338" s="18">
        <f>ROUND(MIN(B1338/12,650000)*12*0.0915+MIN(B1338/12,1390000)*12*(0.0504+0)+B1338*0.005,0)</f>
        <v/>
      </c>
      <c r="K1338" s="18" t="n">
        <v>0</v>
      </c>
      <c r="L1338" s="18" t="n">
        <v>0</v>
      </c>
      <c r="M1338" s="18">
        <f>ROUND(IF(C1338&gt;=2026,IF(B1338&lt;741000,0,IF(B1338&lt;2191000,B1338-740000,IF(B1338&lt;2193000,1451000,IF(B1338&lt;2196000,1453000,IF(B1338&lt;2200000,1456000,IF(B1338&lt;3600000,ROUNDDOWN(B1338/4,-3)*2.8-80000,IF(B1338&lt;6600000,ROUNDDOWN(B1338/4,-3)*3.2-440000,IF(B1338&lt;8500000,ROUNDDOWN(B1338*0.9,0)-1100000,B1338-1950000)))))))),IF(B1338&lt;651000,0,IF(B1338&lt;1900000,B1338-650000,IF(B1338&lt;3600000,ROUNDDOWN(B1338/4,-3)*2.8-80000,IF(B1338&lt;6600000,ROUNDDOWN(B1338/4,-3)*3.2-440000,IF(B1338&lt;8500000,ROUNDDOWN(B1338*0.9,0)-1100000,B1338-1950000)))))),0)</f>
        <v/>
      </c>
      <c r="N1338" s="18">
        <f>IF(M1338&gt;23500000,NA(),IF(C1338&gt;=2026,IF(M1338&lt;=4890000,1040000,IF(M1338&lt;=6550000,670000,620000)),IF(M1338&lt;=1320000,950000,IF(M1338&lt;=3360000,880000,IF(M1338&lt;=4890000,680000,IF(M1338&lt;=6550000,630000,580000))))))</f>
        <v/>
      </c>
      <c r="O1338" s="18">
        <f>IF(F1338&lt;=0,IF(AND(D1338="はい",C1338&gt;=2026,C1338&lt;=2027),IF(E1338&lt;=0,0,IF(E1338&lt;=30000,E1338,IF(E1338&lt;=60000,ROUNDUP(E1338/2,0)+15000,IF(E1338&lt;=120000,ROUNDUP(E1338/4,0)+30000,60000)))),IF(E1338&lt;=0,0,IF(E1338&lt;=20000,E1338,IF(E1338&lt;=40000,ROUNDUP(E1338/2,0)+10000,IF(E1338&lt;=80000,ROUNDUP(E1338/4,0)+20000,40000))))),IF(E1338&lt;=0,IF(F1338&lt;=0,0,IF(F1338&lt;=25000,F1338,IF(F1338&lt;=50000,ROUNDUP(F1338/2,0)+12500,IF(F1338&lt;=100000,ROUNDUP(F1338/4,0)+25000,50000)))),MAX(IF(F1338&lt;=0,0,IF(F1338&lt;=25000,F1338,IF(F1338&lt;=50000,ROUNDUP(F1338/2,0)+12500,IF(F1338&lt;=100000,ROUNDUP(F1338/4,0)+25000,50000)))),MIN(IF(AND(D1338="はい",C1338&gt;=2026,C1338&lt;=2027),IF(E1338&lt;=0,0,IF(E1338&lt;=30000,E1338,IF(E1338&lt;=60000,ROUNDUP(E1338/2,0)+15000,IF(E1338&lt;=120000,ROUNDUP(E1338/4,0)+30000,60000)))),IF(E1338&lt;=0,0,IF(E1338&lt;=20000,E1338,IF(E1338&lt;=40000,ROUNDUP(E1338/2,0)+10000,IF(E1338&lt;=80000,ROUNDUP(E1338/4,0)+20000,40000)))))+IF(F1338&lt;=0,0,IF(F1338&lt;=25000,F1338,IF(F1338&lt;=50000,ROUNDUP(F1338/2,0)+12500,IF(F1338&lt;=100000,ROUNDUP(F1338/4,0)+25000,50000)))),IF(AND(D1338="はい",C1338&gt;=2026,C1338&lt;=2027),60000,40000)))))</f>
        <v/>
      </c>
      <c r="P1338" s="18">
        <f>IF(G1338&lt;=0,0,IF(G1338&lt;=20000,G1338,IF(G1338&lt;=40000,ROUNDUP(G1338/2,0)+10000,IF(G1338&lt;=80000,ROUNDUP(G1338/4,0)+20000,40000))))</f>
        <v/>
      </c>
      <c r="Q1338" s="18">
        <f>IF(I1338&lt;=0,IF(H1338&lt;=0,0,IF(H1338&lt;=20000,H1338,IF(H1338&lt;=40000,ROUNDUP(H1338/2,0)+10000,IF(H1338&lt;=80000,ROUNDUP(H1338/4,0)+20000,40000)))),IF(H1338&lt;=0,IF(I1338&lt;=0,0,IF(I1338&lt;=25000,I1338,IF(I1338&lt;=50000,ROUNDUP(I1338/2,0)+12500,IF(I1338&lt;=100000,ROUNDUP(I1338/4,0)+25000,50000)))),MAX(IF(I1338&lt;=0,0,IF(I1338&lt;=25000,I1338,IF(I1338&lt;=50000,ROUNDUP(I1338/2,0)+12500,IF(I1338&lt;=100000,ROUNDUP(I1338/4,0)+25000,50000)))),MIN(IF(H1338&lt;=0,0,IF(H1338&lt;=20000,H1338,IF(H1338&lt;=40000,ROUNDUP(H1338/2,0)+10000,IF(H1338&lt;=80000,ROUNDUP(H1338/4,0)+20000,40000))))+IF(I1338&lt;=0,0,IF(I1338&lt;=25000,I1338,IF(I1338&lt;=50000,ROUNDUP(I1338/2,0)+12500,IF(I1338&lt;=100000,ROUNDUP(I1338/4,0)+25000,50000)))),40000))))</f>
        <v/>
      </c>
      <c r="R1338" s="18">
        <f>MIN(120000,O1338+P1338+Q1338)</f>
        <v/>
      </c>
      <c r="S1338" s="18">
        <f>IF(F1338&lt;=0,IF(E1338&lt;=0,0,IF(E1338&lt;=12000,E1338,IF(E1338&lt;=32000,ROUNDUP(E1338/2,0)+6000,IF(E1338&lt;=56000,ROUNDUP(E1338/4,0)+14000,28000)))),IF(E1338&lt;=0,IF(F1338&lt;=0,0,IF(F1338&lt;=15000,F1338,IF(F1338&lt;=40000,ROUNDUP(F1338/2,0)+7500,IF(F1338&lt;=70000,ROUNDUP(F1338/4,0)+17500,35000)))),MAX(IF(F1338&lt;=0,0,IF(F1338&lt;=15000,F1338,IF(F1338&lt;=40000,ROUNDUP(F1338/2,0)+7500,IF(F1338&lt;=70000,ROUNDUP(F1338/4,0)+17500,35000)))),MIN(IF(E1338&lt;=0,0,IF(E1338&lt;=12000,E1338,IF(E1338&lt;=32000,ROUNDUP(E1338/2,0)+6000,IF(E1338&lt;=56000,ROUNDUP(E1338/4,0)+14000,28000))))+IF(F1338&lt;=0,0,IF(F1338&lt;=15000,F1338,IF(F1338&lt;=40000,ROUNDUP(F1338/2,0)+7500,IF(F1338&lt;=70000,ROUNDUP(F1338/4,0)+17500,35000)))),28000))))</f>
        <v/>
      </c>
      <c r="T1338" s="18">
        <f>IF(G1338&lt;=0,0,IF(G1338&lt;=12000,G1338,IF(G1338&lt;=32000,ROUNDUP(G1338/2,0)+6000,IF(G1338&lt;=56000,ROUNDUP(G1338/4,0)+14000,28000))))</f>
        <v/>
      </c>
      <c r="U1338" s="18">
        <f>IF(I1338&lt;=0,IF(H1338&lt;=0,0,IF(H1338&lt;=12000,H1338,IF(H1338&lt;=32000,ROUNDUP(H1338/2,0)+6000,IF(H1338&lt;=56000,ROUNDUP(H1338/4,0)+14000,28000)))),IF(H1338&lt;=0,IF(I1338&lt;=0,0,IF(I1338&lt;=15000,I1338,IF(I1338&lt;=40000,ROUNDUP(I1338/2,0)+7500,IF(I1338&lt;=70000,ROUNDUP(I1338/4,0)+17500,35000)))),MAX(IF(I1338&lt;=0,0,IF(I1338&lt;=15000,I1338,IF(I1338&lt;=40000,ROUNDUP(I1338/2,0)+7500,IF(I1338&lt;=70000,ROUNDUP(I1338/4,0)+17500,35000)))),MIN(IF(H1338&lt;=0,0,IF(H1338&lt;=12000,H1338,IF(H1338&lt;=32000,ROUNDUP(H1338/2,0)+6000,IF(H1338&lt;=56000,ROUNDUP(H1338/4,0)+14000,28000))))+IF(I1338&lt;=0,0,IF(I1338&lt;=15000,I1338,IF(I1338&lt;=40000,ROUNDUP(I1338/2,0)+7500,IF(I1338&lt;=70000,ROUNDUP(I1338/4,0)+17500,35000)))),28000))))</f>
        <v/>
      </c>
      <c r="V1338" s="18">
        <f>MIN(70000,S1338+T1338+U1338)</f>
        <v/>
      </c>
      <c r="W1338" s="18">
        <f>MAX(0,ROUNDDOWN(M1338-J1338-N1338-K1338-0,-3))</f>
        <v/>
      </c>
      <c r="X1338" s="18">
        <f>MAX(0,ROUNDDOWN(M1338-J1338-N1338-K1338-R1338,-3))</f>
        <v/>
      </c>
      <c r="Y1338" s="18">
        <f>IF(W1338&lt;=0,0,ROUNDDOWN((W1338*LOOKUP(W1338,{0,1950001,3300001,6950001,9000001,18000001,40000001},{0.05,0.1,0.2,0.23,0.33,0.4,0.45})-LOOKUP(W1338,{0,1950001,3300001,6950001,9000001,18000001,40000001},{0,97500,427500,636000,1536000,2796000,4796000}))*1.021,-2))</f>
        <v/>
      </c>
      <c r="Z1338" s="18">
        <f>IF(X1338&lt;=0,0,ROUNDDOWN((X1338*LOOKUP(X1338,{0,1950001,3300001,6950001,9000001,18000001,40000001},{0.05,0.1,0.2,0.23,0.33,0.4,0.45})-LOOKUP(X1338,{0,1950001,3300001,6950001,9000001,18000001,40000001},{0,97500,427500,636000,1536000,2796000,4796000}))*1.021,-2))</f>
        <v/>
      </c>
      <c r="AA1338" s="18">
        <f>MAX(0,ROUNDDOWN(M1338-J1338-430000-L1338-0,-3))</f>
        <v/>
      </c>
      <c r="AB1338" s="18">
        <f>MAX(0,ROUNDDOWN(M1338-J1338-430000-L1338-V1338,-3))</f>
        <v/>
      </c>
      <c r="AC1338" s="18">
        <f>IF(M1338&lt;=450000,0,MAX(0,ROUNDDOWN(AA1338*0.06-MIN(50000,AA1338)*0.03,-2))+MAX(0,ROUNDDOWN(AA1338*0.04-MIN(50000,AA1338)*0.02,-2)))</f>
        <v/>
      </c>
      <c r="AD1338" s="18">
        <f>IF(M1338&lt;=450000,0,MAX(0,ROUNDDOWN(AB1338*0.06-MIN(50000,AB1338)*0.03,-2))+MAX(0,ROUNDDOWN(AB1338*0.04-MIN(50000,AB1338)*0.02,-2)))</f>
        <v/>
      </c>
      <c r="AE1338" s="18">
        <f>Y1338-Z1338</f>
        <v/>
      </c>
      <c r="AF1338" s="18">
        <f>AC1338-AD1338</f>
        <v/>
      </c>
      <c r="AG1338" s="18">
        <f>AE1338+AF1338</f>
        <v/>
      </c>
      <c r="AH1338" s="20">
        <f>IF(W1338&lt;=0,0,LOOKUP(W1338,{0,1950001,3300001,6950001,9000001,18000001,40000001},{0.05,0.1,0.2,0.23,0.33,0.4,0.45}))</f>
        <v/>
      </c>
    </row>
    <row r="1339">
      <c r="A1339" t="inlineStr">
        <is>
          <t>1万円刻み 一般8万円</t>
        </is>
      </c>
      <c r="B1339" s="18">
        <f>'4_1万円刻み'!$A$420</f>
        <v/>
      </c>
      <c r="C1339" s="19" t="n">
        <v>2026</v>
      </c>
      <c r="D1339" t="inlineStr">
        <is>
          <t>いいえ</t>
        </is>
      </c>
      <c r="E1339" s="18" t="n">
        <v>80000</v>
      </c>
      <c r="F1339" s="18" t="n">
        <v>0</v>
      </c>
      <c r="G1339" s="18" t="n">
        <v>0</v>
      </c>
      <c r="H1339" s="18" t="n">
        <v>0</v>
      </c>
      <c r="I1339" s="18" t="n">
        <v>0</v>
      </c>
      <c r="J1339" s="18">
        <f>ROUND(MIN(B1339/12,650000)*12*0.0915+MIN(B1339/12,1390000)*12*(0.0504+0)+B1339*0.005,0)</f>
        <v/>
      </c>
      <c r="K1339" s="18" t="n">
        <v>0</v>
      </c>
      <c r="L1339" s="18" t="n">
        <v>0</v>
      </c>
      <c r="M1339" s="18">
        <f>ROUND(IF(C1339&gt;=2026,IF(B1339&lt;741000,0,IF(B1339&lt;2191000,B1339-740000,IF(B1339&lt;2193000,1451000,IF(B1339&lt;2196000,1453000,IF(B1339&lt;2200000,1456000,IF(B1339&lt;3600000,ROUNDDOWN(B1339/4,-3)*2.8-80000,IF(B1339&lt;6600000,ROUNDDOWN(B1339/4,-3)*3.2-440000,IF(B1339&lt;8500000,ROUNDDOWN(B1339*0.9,0)-1100000,B1339-1950000)))))))),IF(B1339&lt;651000,0,IF(B1339&lt;1900000,B1339-650000,IF(B1339&lt;3600000,ROUNDDOWN(B1339/4,-3)*2.8-80000,IF(B1339&lt;6600000,ROUNDDOWN(B1339/4,-3)*3.2-440000,IF(B1339&lt;8500000,ROUNDDOWN(B1339*0.9,0)-1100000,B1339-1950000)))))),0)</f>
        <v/>
      </c>
      <c r="N1339" s="18">
        <f>IF(M1339&gt;23500000,NA(),IF(C1339&gt;=2026,IF(M1339&lt;=4890000,1040000,IF(M1339&lt;=6550000,670000,620000)),IF(M1339&lt;=1320000,950000,IF(M1339&lt;=3360000,880000,IF(M1339&lt;=4890000,680000,IF(M1339&lt;=6550000,630000,580000))))))</f>
        <v/>
      </c>
      <c r="O1339" s="18">
        <f>IF(F1339&lt;=0,IF(AND(D1339="はい",C1339&gt;=2026,C1339&lt;=2027),IF(E1339&lt;=0,0,IF(E1339&lt;=30000,E1339,IF(E1339&lt;=60000,ROUNDUP(E1339/2,0)+15000,IF(E1339&lt;=120000,ROUNDUP(E1339/4,0)+30000,60000)))),IF(E1339&lt;=0,0,IF(E1339&lt;=20000,E1339,IF(E1339&lt;=40000,ROUNDUP(E1339/2,0)+10000,IF(E1339&lt;=80000,ROUNDUP(E1339/4,0)+20000,40000))))),IF(E1339&lt;=0,IF(F1339&lt;=0,0,IF(F1339&lt;=25000,F1339,IF(F1339&lt;=50000,ROUNDUP(F1339/2,0)+12500,IF(F1339&lt;=100000,ROUNDUP(F1339/4,0)+25000,50000)))),MAX(IF(F1339&lt;=0,0,IF(F1339&lt;=25000,F1339,IF(F1339&lt;=50000,ROUNDUP(F1339/2,0)+12500,IF(F1339&lt;=100000,ROUNDUP(F1339/4,0)+25000,50000)))),MIN(IF(AND(D1339="はい",C1339&gt;=2026,C1339&lt;=2027),IF(E1339&lt;=0,0,IF(E1339&lt;=30000,E1339,IF(E1339&lt;=60000,ROUNDUP(E1339/2,0)+15000,IF(E1339&lt;=120000,ROUNDUP(E1339/4,0)+30000,60000)))),IF(E1339&lt;=0,0,IF(E1339&lt;=20000,E1339,IF(E1339&lt;=40000,ROUNDUP(E1339/2,0)+10000,IF(E1339&lt;=80000,ROUNDUP(E1339/4,0)+20000,40000)))))+IF(F1339&lt;=0,0,IF(F1339&lt;=25000,F1339,IF(F1339&lt;=50000,ROUNDUP(F1339/2,0)+12500,IF(F1339&lt;=100000,ROUNDUP(F1339/4,0)+25000,50000)))),IF(AND(D1339="はい",C1339&gt;=2026,C1339&lt;=2027),60000,40000)))))</f>
        <v/>
      </c>
      <c r="P1339" s="18">
        <f>IF(G1339&lt;=0,0,IF(G1339&lt;=20000,G1339,IF(G1339&lt;=40000,ROUNDUP(G1339/2,0)+10000,IF(G1339&lt;=80000,ROUNDUP(G1339/4,0)+20000,40000))))</f>
        <v/>
      </c>
      <c r="Q1339" s="18">
        <f>IF(I1339&lt;=0,IF(H1339&lt;=0,0,IF(H1339&lt;=20000,H1339,IF(H1339&lt;=40000,ROUNDUP(H1339/2,0)+10000,IF(H1339&lt;=80000,ROUNDUP(H1339/4,0)+20000,40000)))),IF(H1339&lt;=0,IF(I1339&lt;=0,0,IF(I1339&lt;=25000,I1339,IF(I1339&lt;=50000,ROUNDUP(I1339/2,0)+12500,IF(I1339&lt;=100000,ROUNDUP(I1339/4,0)+25000,50000)))),MAX(IF(I1339&lt;=0,0,IF(I1339&lt;=25000,I1339,IF(I1339&lt;=50000,ROUNDUP(I1339/2,0)+12500,IF(I1339&lt;=100000,ROUNDUP(I1339/4,0)+25000,50000)))),MIN(IF(H1339&lt;=0,0,IF(H1339&lt;=20000,H1339,IF(H1339&lt;=40000,ROUNDUP(H1339/2,0)+10000,IF(H1339&lt;=80000,ROUNDUP(H1339/4,0)+20000,40000))))+IF(I1339&lt;=0,0,IF(I1339&lt;=25000,I1339,IF(I1339&lt;=50000,ROUNDUP(I1339/2,0)+12500,IF(I1339&lt;=100000,ROUNDUP(I1339/4,0)+25000,50000)))),40000))))</f>
        <v/>
      </c>
      <c r="R1339" s="18">
        <f>MIN(120000,O1339+P1339+Q1339)</f>
        <v/>
      </c>
      <c r="S1339" s="18">
        <f>IF(F1339&lt;=0,IF(E1339&lt;=0,0,IF(E1339&lt;=12000,E1339,IF(E1339&lt;=32000,ROUNDUP(E1339/2,0)+6000,IF(E1339&lt;=56000,ROUNDUP(E1339/4,0)+14000,28000)))),IF(E1339&lt;=0,IF(F1339&lt;=0,0,IF(F1339&lt;=15000,F1339,IF(F1339&lt;=40000,ROUNDUP(F1339/2,0)+7500,IF(F1339&lt;=70000,ROUNDUP(F1339/4,0)+17500,35000)))),MAX(IF(F1339&lt;=0,0,IF(F1339&lt;=15000,F1339,IF(F1339&lt;=40000,ROUNDUP(F1339/2,0)+7500,IF(F1339&lt;=70000,ROUNDUP(F1339/4,0)+17500,35000)))),MIN(IF(E1339&lt;=0,0,IF(E1339&lt;=12000,E1339,IF(E1339&lt;=32000,ROUNDUP(E1339/2,0)+6000,IF(E1339&lt;=56000,ROUNDUP(E1339/4,0)+14000,28000))))+IF(F1339&lt;=0,0,IF(F1339&lt;=15000,F1339,IF(F1339&lt;=40000,ROUNDUP(F1339/2,0)+7500,IF(F1339&lt;=70000,ROUNDUP(F1339/4,0)+17500,35000)))),28000))))</f>
        <v/>
      </c>
      <c r="T1339" s="18">
        <f>IF(G1339&lt;=0,0,IF(G1339&lt;=12000,G1339,IF(G1339&lt;=32000,ROUNDUP(G1339/2,0)+6000,IF(G1339&lt;=56000,ROUNDUP(G1339/4,0)+14000,28000))))</f>
        <v/>
      </c>
      <c r="U1339" s="18">
        <f>IF(I1339&lt;=0,IF(H1339&lt;=0,0,IF(H1339&lt;=12000,H1339,IF(H1339&lt;=32000,ROUNDUP(H1339/2,0)+6000,IF(H1339&lt;=56000,ROUNDUP(H1339/4,0)+14000,28000)))),IF(H1339&lt;=0,IF(I1339&lt;=0,0,IF(I1339&lt;=15000,I1339,IF(I1339&lt;=40000,ROUNDUP(I1339/2,0)+7500,IF(I1339&lt;=70000,ROUNDUP(I1339/4,0)+17500,35000)))),MAX(IF(I1339&lt;=0,0,IF(I1339&lt;=15000,I1339,IF(I1339&lt;=40000,ROUNDUP(I1339/2,0)+7500,IF(I1339&lt;=70000,ROUNDUP(I1339/4,0)+17500,35000)))),MIN(IF(H1339&lt;=0,0,IF(H1339&lt;=12000,H1339,IF(H1339&lt;=32000,ROUNDUP(H1339/2,0)+6000,IF(H1339&lt;=56000,ROUNDUP(H1339/4,0)+14000,28000))))+IF(I1339&lt;=0,0,IF(I1339&lt;=15000,I1339,IF(I1339&lt;=40000,ROUNDUP(I1339/2,0)+7500,IF(I1339&lt;=70000,ROUNDUP(I1339/4,0)+17500,35000)))),28000))))</f>
        <v/>
      </c>
      <c r="V1339" s="18">
        <f>MIN(70000,S1339+T1339+U1339)</f>
        <v/>
      </c>
      <c r="W1339" s="18">
        <f>MAX(0,ROUNDDOWN(M1339-J1339-N1339-K1339-0,-3))</f>
        <v/>
      </c>
      <c r="X1339" s="18">
        <f>MAX(0,ROUNDDOWN(M1339-J1339-N1339-K1339-R1339,-3))</f>
        <v/>
      </c>
      <c r="Y1339" s="18">
        <f>IF(W1339&lt;=0,0,ROUNDDOWN((W1339*LOOKUP(W1339,{0,1950001,3300001,6950001,9000001,18000001,40000001},{0.05,0.1,0.2,0.23,0.33,0.4,0.45})-LOOKUP(W1339,{0,1950001,3300001,6950001,9000001,18000001,40000001},{0,97500,427500,636000,1536000,2796000,4796000}))*1.021,-2))</f>
        <v/>
      </c>
      <c r="Z1339" s="18">
        <f>IF(X1339&lt;=0,0,ROUNDDOWN((X1339*LOOKUP(X1339,{0,1950001,3300001,6950001,9000001,18000001,40000001},{0.05,0.1,0.2,0.23,0.33,0.4,0.45})-LOOKUP(X1339,{0,1950001,3300001,6950001,9000001,18000001,40000001},{0,97500,427500,636000,1536000,2796000,4796000}))*1.021,-2))</f>
        <v/>
      </c>
      <c r="AA1339" s="18">
        <f>MAX(0,ROUNDDOWN(M1339-J1339-430000-L1339-0,-3))</f>
        <v/>
      </c>
      <c r="AB1339" s="18">
        <f>MAX(0,ROUNDDOWN(M1339-J1339-430000-L1339-V1339,-3))</f>
        <v/>
      </c>
      <c r="AC1339" s="18">
        <f>IF(M1339&lt;=450000,0,MAX(0,ROUNDDOWN(AA1339*0.06-MIN(50000,AA1339)*0.03,-2))+MAX(0,ROUNDDOWN(AA1339*0.04-MIN(50000,AA1339)*0.02,-2)))</f>
        <v/>
      </c>
      <c r="AD1339" s="18">
        <f>IF(M1339&lt;=450000,0,MAX(0,ROUNDDOWN(AB1339*0.06-MIN(50000,AB1339)*0.03,-2))+MAX(0,ROUNDDOWN(AB1339*0.04-MIN(50000,AB1339)*0.02,-2)))</f>
        <v/>
      </c>
      <c r="AE1339" s="18">
        <f>Y1339-Z1339</f>
        <v/>
      </c>
      <c r="AF1339" s="18">
        <f>AC1339-AD1339</f>
        <v/>
      </c>
      <c r="AG1339" s="18">
        <f>AE1339+AF1339</f>
        <v/>
      </c>
      <c r="AH1339" s="20">
        <f>IF(W1339&lt;=0,0,LOOKUP(W1339,{0,1950001,3300001,6950001,9000001,18000001,40000001},{0.05,0.1,0.2,0.23,0.33,0.4,0.45}))</f>
        <v/>
      </c>
    </row>
    <row r="1340">
      <c r="A1340" t="inlineStr">
        <is>
          <t>1万円刻み 特例あり一般12万円</t>
        </is>
      </c>
      <c r="B1340" s="18">
        <f>'4_1万円刻み'!$A$420</f>
        <v/>
      </c>
      <c r="C1340" s="19" t="n">
        <v>2026</v>
      </c>
      <c r="D1340" t="inlineStr">
        <is>
          <t>はい</t>
        </is>
      </c>
      <c r="E1340" s="18" t="n">
        <v>120000</v>
      </c>
      <c r="F1340" s="18" t="n">
        <v>0</v>
      </c>
      <c r="G1340" s="18" t="n">
        <v>0</v>
      </c>
      <c r="H1340" s="18" t="n">
        <v>0</v>
      </c>
      <c r="I1340" s="18" t="n">
        <v>0</v>
      </c>
      <c r="J1340" s="18">
        <f>ROUND(MIN(B1340/12,650000)*12*0.0915+MIN(B1340/12,1390000)*12*(0.0504+0)+B1340*0.005,0)</f>
        <v/>
      </c>
      <c r="K1340" s="18" t="n">
        <v>0</v>
      </c>
      <c r="L1340" s="18" t="n">
        <v>0</v>
      </c>
      <c r="M1340" s="18">
        <f>ROUND(IF(C1340&gt;=2026,IF(B1340&lt;741000,0,IF(B1340&lt;2191000,B1340-740000,IF(B1340&lt;2193000,1451000,IF(B1340&lt;2196000,1453000,IF(B1340&lt;2200000,1456000,IF(B1340&lt;3600000,ROUNDDOWN(B1340/4,-3)*2.8-80000,IF(B1340&lt;6600000,ROUNDDOWN(B1340/4,-3)*3.2-440000,IF(B1340&lt;8500000,ROUNDDOWN(B1340*0.9,0)-1100000,B1340-1950000)))))))),IF(B1340&lt;651000,0,IF(B1340&lt;1900000,B1340-650000,IF(B1340&lt;3600000,ROUNDDOWN(B1340/4,-3)*2.8-80000,IF(B1340&lt;6600000,ROUNDDOWN(B1340/4,-3)*3.2-440000,IF(B1340&lt;8500000,ROUNDDOWN(B1340*0.9,0)-1100000,B1340-1950000)))))),0)</f>
        <v/>
      </c>
      <c r="N1340" s="18">
        <f>IF(M1340&gt;23500000,NA(),IF(C1340&gt;=2026,IF(M1340&lt;=4890000,1040000,IF(M1340&lt;=6550000,670000,620000)),IF(M1340&lt;=1320000,950000,IF(M1340&lt;=3360000,880000,IF(M1340&lt;=4890000,680000,IF(M1340&lt;=6550000,630000,580000))))))</f>
        <v/>
      </c>
      <c r="O1340" s="18">
        <f>IF(F1340&lt;=0,IF(AND(D1340="はい",C1340&gt;=2026,C1340&lt;=2027),IF(E1340&lt;=0,0,IF(E1340&lt;=30000,E1340,IF(E1340&lt;=60000,ROUNDUP(E1340/2,0)+15000,IF(E1340&lt;=120000,ROUNDUP(E1340/4,0)+30000,60000)))),IF(E1340&lt;=0,0,IF(E1340&lt;=20000,E1340,IF(E1340&lt;=40000,ROUNDUP(E1340/2,0)+10000,IF(E1340&lt;=80000,ROUNDUP(E1340/4,0)+20000,40000))))),IF(E1340&lt;=0,IF(F1340&lt;=0,0,IF(F1340&lt;=25000,F1340,IF(F1340&lt;=50000,ROUNDUP(F1340/2,0)+12500,IF(F1340&lt;=100000,ROUNDUP(F1340/4,0)+25000,50000)))),MAX(IF(F1340&lt;=0,0,IF(F1340&lt;=25000,F1340,IF(F1340&lt;=50000,ROUNDUP(F1340/2,0)+12500,IF(F1340&lt;=100000,ROUNDUP(F1340/4,0)+25000,50000)))),MIN(IF(AND(D1340="はい",C1340&gt;=2026,C1340&lt;=2027),IF(E1340&lt;=0,0,IF(E1340&lt;=30000,E1340,IF(E1340&lt;=60000,ROUNDUP(E1340/2,0)+15000,IF(E1340&lt;=120000,ROUNDUP(E1340/4,0)+30000,60000)))),IF(E1340&lt;=0,0,IF(E1340&lt;=20000,E1340,IF(E1340&lt;=40000,ROUNDUP(E1340/2,0)+10000,IF(E1340&lt;=80000,ROUNDUP(E1340/4,0)+20000,40000)))))+IF(F1340&lt;=0,0,IF(F1340&lt;=25000,F1340,IF(F1340&lt;=50000,ROUNDUP(F1340/2,0)+12500,IF(F1340&lt;=100000,ROUNDUP(F1340/4,0)+25000,50000)))),IF(AND(D1340="はい",C1340&gt;=2026,C1340&lt;=2027),60000,40000)))))</f>
        <v/>
      </c>
      <c r="P1340" s="18">
        <f>IF(G1340&lt;=0,0,IF(G1340&lt;=20000,G1340,IF(G1340&lt;=40000,ROUNDUP(G1340/2,0)+10000,IF(G1340&lt;=80000,ROUNDUP(G1340/4,0)+20000,40000))))</f>
        <v/>
      </c>
      <c r="Q1340" s="18">
        <f>IF(I1340&lt;=0,IF(H1340&lt;=0,0,IF(H1340&lt;=20000,H1340,IF(H1340&lt;=40000,ROUNDUP(H1340/2,0)+10000,IF(H1340&lt;=80000,ROUNDUP(H1340/4,0)+20000,40000)))),IF(H1340&lt;=0,IF(I1340&lt;=0,0,IF(I1340&lt;=25000,I1340,IF(I1340&lt;=50000,ROUNDUP(I1340/2,0)+12500,IF(I1340&lt;=100000,ROUNDUP(I1340/4,0)+25000,50000)))),MAX(IF(I1340&lt;=0,0,IF(I1340&lt;=25000,I1340,IF(I1340&lt;=50000,ROUNDUP(I1340/2,0)+12500,IF(I1340&lt;=100000,ROUNDUP(I1340/4,0)+25000,50000)))),MIN(IF(H1340&lt;=0,0,IF(H1340&lt;=20000,H1340,IF(H1340&lt;=40000,ROUNDUP(H1340/2,0)+10000,IF(H1340&lt;=80000,ROUNDUP(H1340/4,0)+20000,40000))))+IF(I1340&lt;=0,0,IF(I1340&lt;=25000,I1340,IF(I1340&lt;=50000,ROUNDUP(I1340/2,0)+12500,IF(I1340&lt;=100000,ROUNDUP(I1340/4,0)+25000,50000)))),40000))))</f>
        <v/>
      </c>
      <c r="R1340" s="18">
        <f>MIN(120000,O1340+P1340+Q1340)</f>
        <v/>
      </c>
      <c r="S1340" s="18">
        <f>IF(F1340&lt;=0,IF(E1340&lt;=0,0,IF(E1340&lt;=12000,E1340,IF(E1340&lt;=32000,ROUNDUP(E1340/2,0)+6000,IF(E1340&lt;=56000,ROUNDUP(E1340/4,0)+14000,28000)))),IF(E1340&lt;=0,IF(F1340&lt;=0,0,IF(F1340&lt;=15000,F1340,IF(F1340&lt;=40000,ROUNDUP(F1340/2,0)+7500,IF(F1340&lt;=70000,ROUNDUP(F1340/4,0)+17500,35000)))),MAX(IF(F1340&lt;=0,0,IF(F1340&lt;=15000,F1340,IF(F1340&lt;=40000,ROUNDUP(F1340/2,0)+7500,IF(F1340&lt;=70000,ROUNDUP(F1340/4,0)+17500,35000)))),MIN(IF(E1340&lt;=0,0,IF(E1340&lt;=12000,E1340,IF(E1340&lt;=32000,ROUNDUP(E1340/2,0)+6000,IF(E1340&lt;=56000,ROUNDUP(E1340/4,0)+14000,28000))))+IF(F1340&lt;=0,0,IF(F1340&lt;=15000,F1340,IF(F1340&lt;=40000,ROUNDUP(F1340/2,0)+7500,IF(F1340&lt;=70000,ROUNDUP(F1340/4,0)+17500,35000)))),28000))))</f>
        <v/>
      </c>
      <c r="T1340" s="18">
        <f>IF(G1340&lt;=0,0,IF(G1340&lt;=12000,G1340,IF(G1340&lt;=32000,ROUNDUP(G1340/2,0)+6000,IF(G1340&lt;=56000,ROUNDUP(G1340/4,0)+14000,28000))))</f>
        <v/>
      </c>
      <c r="U1340" s="18">
        <f>IF(I1340&lt;=0,IF(H1340&lt;=0,0,IF(H1340&lt;=12000,H1340,IF(H1340&lt;=32000,ROUNDUP(H1340/2,0)+6000,IF(H1340&lt;=56000,ROUNDUP(H1340/4,0)+14000,28000)))),IF(H1340&lt;=0,IF(I1340&lt;=0,0,IF(I1340&lt;=15000,I1340,IF(I1340&lt;=40000,ROUNDUP(I1340/2,0)+7500,IF(I1340&lt;=70000,ROUNDUP(I1340/4,0)+17500,35000)))),MAX(IF(I1340&lt;=0,0,IF(I1340&lt;=15000,I1340,IF(I1340&lt;=40000,ROUNDUP(I1340/2,0)+7500,IF(I1340&lt;=70000,ROUNDUP(I1340/4,0)+17500,35000)))),MIN(IF(H1340&lt;=0,0,IF(H1340&lt;=12000,H1340,IF(H1340&lt;=32000,ROUNDUP(H1340/2,0)+6000,IF(H1340&lt;=56000,ROUNDUP(H1340/4,0)+14000,28000))))+IF(I1340&lt;=0,0,IF(I1340&lt;=15000,I1340,IF(I1340&lt;=40000,ROUNDUP(I1340/2,0)+7500,IF(I1340&lt;=70000,ROUNDUP(I1340/4,0)+17500,35000)))),28000))))</f>
        <v/>
      </c>
      <c r="V1340" s="18">
        <f>MIN(70000,S1340+T1340+U1340)</f>
        <v/>
      </c>
      <c r="W1340" s="18">
        <f>MAX(0,ROUNDDOWN(M1340-J1340-N1340-K1340-0,-3))</f>
        <v/>
      </c>
      <c r="X1340" s="18">
        <f>MAX(0,ROUNDDOWN(M1340-J1340-N1340-K1340-R1340,-3))</f>
        <v/>
      </c>
      <c r="Y1340" s="18">
        <f>IF(W1340&lt;=0,0,ROUNDDOWN((W1340*LOOKUP(W1340,{0,1950001,3300001,6950001,9000001,18000001,40000001},{0.05,0.1,0.2,0.23,0.33,0.4,0.45})-LOOKUP(W1340,{0,1950001,3300001,6950001,9000001,18000001,40000001},{0,97500,427500,636000,1536000,2796000,4796000}))*1.021,-2))</f>
        <v/>
      </c>
      <c r="Z1340" s="18">
        <f>IF(X1340&lt;=0,0,ROUNDDOWN((X1340*LOOKUP(X1340,{0,1950001,3300001,6950001,9000001,18000001,40000001},{0.05,0.1,0.2,0.23,0.33,0.4,0.45})-LOOKUP(X1340,{0,1950001,3300001,6950001,9000001,18000001,40000001},{0,97500,427500,636000,1536000,2796000,4796000}))*1.021,-2))</f>
        <v/>
      </c>
      <c r="AA1340" s="18">
        <f>MAX(0,ROUNDDOWN(M1340-J1340-430000-L1340-0,-3))</f>
        <v/>
      </c>
      <c r="AB1340" s="18">
        <f>MAX(0,ROUNDDOWN(M1340-J1340-430000-L1340-V1340,-3))</f>
        <v/>
      </c>
      <c r="AC1340" s="18">
        <f>IF(M1340&lt;=450000,0,MAX(0,ROUNDDOWN(AA1340*0.06-MIN(50000,AA1340)*0.03,-2))+MAX(0,ROUNDDOWN(AA1340*0.04-MIN(50000,AA1340)*0.02,-2)))</f>
        <v/>
      </c>
      <c r="AD1340" s="18">
        <f>IF(M1340&lt;=450000,0,MAX(0,ROUNDDOWN(AB1340*0.06-MIN(50000,AB1340)*0.03,-2))+MAX(0,ROUNDDOWN(AB1340*0.04-MIN(50000,AB1340)*0.02,-2)))</f>
        <v/>
      </c>
      <c r="AE1340" s="18">
        <f>Y1340-Z1340</f>
        <v/>
      </c>
      <c r="AF1340" s="18">
        <f>AC1340-AD1340</f>
        <v/>
      </c>
      <c r="AG1340" s="18">
        <f>AE1340+AF1340</f>
        <v/>
      </c>
      <c r="AH1340" s="20">
        <f>IF(W1340&lt;=0,0,LOOKUP(W1340,{0,1950001,3300001,6950001,9000001,18000001,40000001},{0.05,0.1,0.2,0.23,0.33,0.4,0.45}))</f>
        <v/>
      </c>
    </row>
    <row r="1341">
      <c r="A1341" t="inlineStr">
        <is>
          <t>1万円刻み 3区分8万円ずつ</t>
        </is>
      </c>
      <c r="B1341" s="18">
        <f>'4_1万円刻み'!$A$421</f>
        <v/>
      </c>
      <c r="C1341" s="19" t="n">
        <v>2026</v>
      </c>
      <c r="D1341" t="inlineStr">
        <is>
          <t>いいえ</t>
        </is>
      </c>
      <c r="E1341" s="18" t="n">
        <v>80000</v>
      </c>
      <c r="F1341" s="18" t="n">
        <v>0</v>
      </c>
      <c r="G1341" s="18" t="n">
        <v>80000</v>
      </c>
      <c r="H1341" s="18" t="n">
        <v>80000</v>
      </c>
      <c r="I1341" s="18" t="n">
        <v>0</v>
      </c>
      <c r="J1341" s="18">
        <f>ROUND(MIN(B1341/12,650000)*12*0.0915+MIN(B1341/12,1390000)*12*(0.0504+0)+B1341*0.005,0)</f>
        <v/>
      </c>
      <c r="K1341" s="18" t="n">
        <v>0</v>
      </c>
      <c r="L1341" s="18" t="n">
        <v>0</v>
      </c>
      <c r="M1341" s="18">
        <f>ROUND(IF(C1341&gt;=2026,IF(B1341&lt;741000,0,IF(B1341&lt;2191000,B1341-740000,IF(B1341&lt;2193000,1451000,IF(B1341&lt;2196000,1453000,IF(B1341&lt;2200000,1456000,IF(B1341&lt;3600000,ROUNDDOWN(B1341/4,-3)*2.8-80000,IF(B1341&lt;6600000,ROUNDDOWN(B1341/4,-3)*3.2-440000,IF(B1341&lt;8500000,ROUNDDOWN(B1341*0.9,0)-1100000,B1341-1950000)))))))),IF(B1341&lt;651000,0,IF(B1341&lt;1900000,B1341-650000,IF(B1341&lt;3600000,ROUNDDOWN(B1341/4,-3)*2.8-80000,IF(B1341&lt;6600000,ROUNDDOWN(B1341/4,-3)*3.2-440000,IF(B1341&lt;8500000,ROUNDDOWN(B1341*0.9,0)-1100000,B1341-1950000)))))),0)</f>
        <v/>
      </c>
      <c r="N1341" s="18">
        <f>IF(M1341&gt;23500000,NA(),IF(C1341&gt;=2026,IF(M1341&lt;=4890000,1040000,IF(M1341&lt;=6550000,670000,620000)),IF(M1341&lt;=1320000,950000,IF(M1341&lt;=3360000,880000,IF(M1341&lt;=4890000,680000,IF(M1341&lt;=6550000,630000,580000))))))</f>
        <v/>
      </c>
      <c r="O1341" s="18">
        <f>IF(F1341&lt;=0,IF(AND(D1341="はい",C1341&gt;=2026,C1341&lt;=2027),IF(E1341&lt;=0,0,IF(E1341&lt;=30000,E1341,IF(E1341&lt;=60000,ROUNDUP(E1341/2,0)+15000,IF(E1341&lt;=120000,ROUNDUP(E1341/4,0)+30000,60000)))),IF(E1341&lt;=0,0,IF(E1341&lt;=20000,E1341,IF(E1341&lt;=40000,ROUNDUP(E1341/2,0)+10000,IF(E1341&lt;=80000,ROUNDUP(E1341/4,0)+20000,40000))))),IF(E1341&lt;=0,IF(F1341&lt;=0,0,IF(F1341&lt;=25000,F1341,IF(F1341&lt;=50000,ROUNDUP(F1341/2,0)+12500,IF(F1341&lt;=100000,ROUNDUP(F1341/4,0)+25000,50000)))),MAX(IF(F1341&lt;=0,0,IF(F1341&lt;=25000,F1341,IF(F1341&lt;=50000,ROUNDUP(F1341/2,0)+12500,IF(F1341&lt;=100000,ROUNDUP(F1341/4,0)+25000,50000)))),MIN(IF(AND(D1341="はい",C1341&gt;=2026,C1341&lt;=2027),IF(E1341&lt;=0,0,IF(E1341&lt;=30000,E1341,IF(E1341&lt;=60000,ROUNDUP(E1341/2,0)+15000,IF(E1341&lt;=120000,ROUNDUP(E1341/4,0)+30000,60000)))),IF(E1341&lt;=0,0,IF(E1341&lt;=20000,E1341,IF(E1341&lt;=40000,ROUNDUP(E1341/2,0)+10000,IF(E1341&lt;=80000,ROUNDUP(E1341/4,0)+20000,40000)))))+IF(F1341&lt;=0,0,IF(F1341&lt;=25000,F1341,IF(F1341&lt;=50000,ROUNDUP(F1341/2,0)+12500,IF(F1341&lt;=100000,ROUNDUP(F1341/4,0)+25000,50000)))),IF(AND(D1341="はい",C1341&gt;=2026,C1341&lt;=2027),60000,40000)))))</f>
        <v/>
      </c>
      <c r="P1341" s="18">
        <f>IF(G1341&lt;=0,0,IF(G1341&lt;=20000,G1341,IF(G1341&lt;=40000,ROUNDUP(G1341/2,0)+10000,IF(G1341&lt;=80000,ROUNDUP(G1341/4,0)+20000,40000))))</f>
        <v/>
      </c>
      <c r="Q1341" s="18">
        <f>IF(I1341&lt;=0,IF(H1341&lt;=0,0,IF(H1341&lt;=20000,H1341,IF(H1341&lt;=40000,ROUNDUP(H1341/2,0)+10000,IF(H1341&lt;=80000,ROUNDUP(H1341/4,0)+20000,40000)))),IF(H1341&lt;=0,IF(I1341&lt;=0,0,IF(I1341&lt;=25000,I1341,IF(I1341&lt;=50000,ROUNDUP(I1341/2,0)+12500,IF(I1341&lt;=100000,ROUNDUP(I1341/4,0)+25000,50000)))),MAX(IF(I1341&lt;=0,0,IF(I1341&lt;=25000,I1341,IF(I1341&lt;=50000,ROUNDUP(I1341/2,0)+12500,IF(I1341&lt;=100000,ROUNDUP(I1341/4,0)+25000,50000)))),MIN(IF(H1341&lt;=0,0,IF(H1341&lt;=20000,H1341,IF(H1341&lt;=40000,ROUNDUP(H1341/2,0)+10000,IF(H1341&lt;=80000,ROUNDUP(H1341/4,0)+20000,40000))))+IF(I1341&lt;=0,0,IF(I1341&lt;=25000,I1341,IF(I1341&lt;=50000,ROUNDUP(I1341/2,0)+12500,IF(I1341&lt;=100000,ROUNDUP(I1341/4,0)+25000,50000)))),40000))))</f>
        <v/>
      </c>
      <c r="R1341" s="18">
        <f>MIN(120000,O1341+P1341+Q1341)</f>
        <v/>
      </c>
      <c r="S1341" s="18">
        <f>IF(F1341&lt;=0,IF(E1341&lt;=0,0,IF(E1341&lt;=12000,E1341,IF(E1341&lt;=32000,ROUNDUP(E1341/2,0)+6000,IF(E1341&lt;=56000,ROUNDUP(E1341/4,0)+14000,28000)))),IF(E1341&lt;=0,IF(F1341&lt;=0,0,IF(F1341&lt;=15000,F1341,IF(F1341&lt;=40000,ROUNDUP(F1341/2,0)+7500,IF(F1341&lt;=70000,ROUNDUP(F1341/4,0)+17500,35000)))),MAX(IF(F1341&lt;=0,0,IF(F1341&lt;=15000,F1341,IF(F1341&lt;=40000,ROUNDUP(F1341/2,0)+7500,IF(F1341&lt;=70000,ROUNDUP(F1341/4,0)+17500,35000)))),MIN(IF(E1341&lt;=0,0,IF(E1341&lt;=12000,E1341,IF(E1341&lt;=32000,ROUNDUP(E1341/2,0)+6000,IF(E1341&lt;=56000,ROUNDUP(E1341/4,0)+14000,28000))))+IF(F1341&lt;=0,0,IF(F1341&lt;=15000,F1341,IF(F1341&lt;=40000,ROUNDUP(F1341/2,0)+7500,IF(F1341&lt;=70000,ROUNDUP(F1341/4,0)+17500,35000)))),28000))))</f>
        <v/>
      </c>
      <c r="T1341" s="18">
        <f>IF(G1341&lt;=0,0,IF(G1341&lt;=12000,G1341,IF(G1341&lt;=32000,ROUNDUP(G1341/2,0)+6000,IF(G1341&lt;=56000,ROUNDUP(G1341/4,0)+14000,28000))))</f>
        <v/>
      </c>
      <c r="U1341" s="18">
        <f>IF(I1341&lt;=0,IF(H1341&lt;=0,0,IF(H1341&lt;=12000,H1341,IF(H1341&lt;=32000,ROUNDUP(H1341/2,0)+6000,IF(H1341&lt;=56000,ROUNDUP(H1341/4,0)+14000,28000)))),IF(H1341&lt;=0,IF(I1341&lt;=0,0,IF(I1341&lt;=15000,I1341,IF(I1341&lt;=40000,ROUNDUP(I1341/2,0)+7500,IF(I1341&lt;=70000,ROUNDUP(I1341/4,0)+17500,35000)))),MAX(IF(I1341&lt;=0,0,IF(I1341&lt;=15000,I1341,IF(I1341&lt;=40000,ROUNDUP(I1341/2,0)+7500,IF(I1341&lt;=70000,ROUNDUP(I1341/4,0)+17500,35000)))),MIN(IF(H1341&lt;=0,0,IF(H1341&lt;=12000,H1341,IF(H1341&lt;=32000,ROUNDUP(H1341/2,0)+6000,IF(H1341&lt;=56000,ROUNDUP(H1341/4,0)+14000,28000))))+IF(I1341&lt;=0,0,IF(I1341&lt;=15000,I1341,IF(I1341&lt;=40000,ROUNDUP(I1341/2,0)+7500,IF(I1341&lt;=70000,ROUNDUP(I1341/4,0)+17500,35000)))),28000))))</f>
        <v/>
      </c>
      <c r="V1341" s="18">
        <f>MIN(70000,S1341+T1341+U1341)</f>
        <v/>
      </c>
      <c r="W1341" s="18">
        <f>MAX(0,ROUNDDOWN(M1341-J1341-N1341-K1341-0,-3))</f>
        <v/>
      </c>
      <c r="X1341" s="18">
        <f>MAX(0,ROUNDDOWN(M1341-J1341-N1341-K1341-R1341,-3))</f>
        <v/>
      </c>
      <c r="Y1341" s="18">
        <f>IF(W1341&lt;=0,0,ROUNDDOWN((W1341*LOOKUP(W1341,{0,1950001,3300001,6950001,9000001,18000001,40000001},{0.05,0.1,0.2,0.23,0.33,0.4,0.45})-LOOKUP(W1341,{0,1950001,3300001,6950001,9000001,18000001,40000001},{0,97500,427500,636000,1536000,2796000,4796000}))*1.021,-2))</f>
        <v/>
      </c>
      <c r="Z1341" s="18">
        <f>IF(X1341&lt;=0,0,ROUNDDOWN((X1341*LOOKUP(X1341,{0,1950001,3300001,6950001,9000001,18000001,40000001},{0.05,0.1,0.2,0.23,0.33,0.4,0.45})-LOOKUP(X1341,{0,1950001,3300001,6950001,9000001,18000001,40000001},{0,97500,427500,636000,1536000,2796000,4796000}))*1.021,-2))</f>
        <v/>
      </c>
      <c r="AA1341" s="18">
        <f>MAX(0,ROUNDDOWN(M1341-J1341-430000-L1341-0,-3))</f>
        <v/>
      </c>
      <c r="AB1341" s="18">
        <f>MAX(0,ROUNDDOWN(M1341-J1341-430000-L1341-V1341,-3))</f>
        <v/>
      </c>
      <c r="AC1341" s="18">
        <f>IF(M1341&lt;=450000,0,MAX(0,ROUNDDOWN(AA1341*0.06-MIN(50000,AA1341)*0.03,-2))+MAX(0,ROUNDDOWN(AA1341*0.04-MIN(50000,AA1341)*0.02,-2)))</f>
        <v/>
      </c>
      <c r="AD1341" s="18">
        <f>IF(M1341&lt;=450000,0,MAX(0,ROUNDDOWN(AB1341*0.06-MIN(50000,AB1341)*0.03,-2))+MAX(0,ROUNDDOWN(AB1341*0.04-MIN(50000,AB1341)*0.02,-2)))</f>
        <v/>
      </c>
      <c r="AE1341" s="18">
        <f>Y1341-Z1341</f>
        <v/>
      </c>
      <c r="AF1341" s="18">
        <f>AC1341-AD1341</f>
        <v/>
      </c>
      <c r="AG1341" s="18">
        <f>AE1341+AF1341</f>
        <v/>
      </c>
      <c r="AH1341" s="20">
        <f>IF(W1341&lt;=0,0,LOOKUP(W1341,{0,1950001,3300001,6950001,9000001,18000001,40000001},{0.05,0.1,0.2,0.23,0.33,0.4,0.45}))</f>
        <v/>
      </c>
    </row>
    <row r="1342">
      <c r="A1342" t="inlineStr">
        <is>
          <t>1万円刻み 一般8万円</t>
        </is>
      </c>
      <c r="B1342" s="18">
        <f>'4_1万円刻み'!$A$421</f>
        <v/>
      </c>
      <c r="C1342" s="19" t="n">
        <v>2026</v>
      </c>
      <c r="D1342" t="inlineStr">
        <is>
          <t>いいえ</t>
        </is>
      </c>
      <c r="E1342" s="18" t="n">
        <v>80000</v>
      </c>
      <c r="F1342" s="18" t="n">
        <v>0</v>
      </c>
      <c r="G1342" s="18" t="n">
        <v>0</v>
      </c>
      <c r="H1342" s="18" t="n">
        <v>0</v>
      </c>
      <c r="I1342" s="18" t="n">
        <v>0</v>
      </c>
      <c r="J1342" s="18">
        <f>ROUND(MIN(B1342/12,650000)*12*0.0915+MIN(B1342/12,1390000)*12*(0.0504+0)+B1342*0.005,0)</f>
        <v/>
      </c>
      <c r="K1342" s="18" t="n">
        <v>0</v>
      </c>
      <c r="L1342" s="18" t="n">
        <v>0</v>
      </c>
      <c r="M1342" s="18">
        <f>ROUND(IF(C1342&gt;=2026,IF(B1342&lt;741000,0,IF(B1342&lt;2191000,B1342-740000,IF(B1342&lt;2193000,1451000,IF(B1342&lt;2196000,1453000,IF(B1342&lt;2200000,1456000,IF(B1342&lt;3600000,ROUNDDOWN(B1342/4,-3)*2.8-80000,IF(B1342&lt;6600000,ROUNDDOWN(B1342/4,-3)*3.2-440000,IF(B1342&lt;8500000,ROUNDDOWN(B1342*0.9,0)-1100000,B1342-1950000)))))))),IF(B1342&lt;651000,0,IF(B1342&lt;1900000,B1342-650000,IF(B1342&lt;3600000,ROUNDDOWN(B1342/4,-3)*2.8-80000,IF(B1342&lt;6600000,ROUNDDOWN(B1342/4,-3)*3.2-440000,IF(B1342&lt;8500000,ROUNDDOWN(B1342*0.9,0)-1100000,B1342-1950000)))))),0)</f>
        <v/>
      </c>
      <c r="N1342" s="18">
        <f>IF(M1342&gt;23500000,NA(),IF(C1342&gt;=2026,IF(M1342&lt;=4890000,1040000,IF(M1342&lt;=6550000,670000,620000)),IF(M1342&lt;=1320000,950000,IF(M1342&lt;=3360000,880000,IF(M1342&lt;=4890000,680000,IF(M1342&lt;=6550000,630000,580000))))))</f>
        <v/>
      </c>
      <c r="O1342" s="18">
        <f>IF(F1342&lt;=0,IF(AND(D1342="はい",C1342&gt;=2026,C1342&lt;=2027),IF(E1342&lt;=0,0,IF(E1342&lt;=30000,E1342,IF(E1342&lt;=60000,ROUNDUP(E1342/2,0)+15000,IF(E1342&lt;=120000,ROUNDUP(E1342/4,0)+30000,60000)))),IF(E1342&lt;=0,0,IF(E1342&lt;=20000,E1342,IF(E1342&lt;=40000,ROUNDUP(E1342/2,0)+10000,IF(E1342&lt;=80000,ROUNDUP(E1342/4,0)+20000,40000))))),IF(E1342&lt;=0,IF(F1342&lt;=0,0,IF(F1342&lt;=25000,F1342,IF(F1342&lt;=50000,ROUNDUP(F1342/2,0)+12500,IF(F1342&lt;=100000,ROUNDUP(F1342/4,0)+25000,50000)))),MAX(IF(F1342&lt;=0,0,IF(F1342&lt;=25000,F1342,IF(F1342&lt;=50000,ROUNDUP(F1342/2,0)+12500,IF(F1342&lt;=100000,ROUNDUP(F1342/4,0)+25000,50000)))),MIN(IF(AND(D1342="はい",C1342&gt;=2026,C1342&lt;=2027),IF(E1342&lt;=0,0,IF(E1342&lt;=30000,E1342,IF(E1342&lt;=60000,ROUNDUP(E1342/2,0)+15000,IF(E1342&lt;=120000,ROUNDUP(E1342/4,0)+30000,60000)))),IF(E1342&lt;=0,0,IF(E1342&lt;=20000,E1342,IF(E1342&lt;=40000,ROUNDUP(E1342/2,0)+10000,IF(E1342&lt;=80000,ROUNDUP(E1342/4,0)+20000,40000)))))+IF(F1342&lt;=0,0,IF(F1342&lt;=25000,F1342,IF(F1342&lt;=50000,ROUNDUP(F1342/2,0)+12500,IF(F1342&lt;=100000,ROUNDUP(F1342/4,0)+25000,50000)))),IF(AND(D1342="はい",C1342&gt;=2026,C1342&lt;=2027),60000,40000)))))</f>
        <v/>
      </c>
      <c r="P1342" s="18">
        <f>IF(G1342&lt;=0,0,IF(G1342&lt;=20000,G1342,IF(G1342&lt;=40000,ROUNDUP(G1342/2,0)+10000,IF(G1342&lt;=80000,ROUNDUP(G1342/4,0)+20000,40000))))</f>
        <v/>
      </c>
      <c r="Q1342" s="18">
        <f>IF(I1342&lt;=0,IF(H1342&lt;=0,0,IF(H1342&lt;=20000,H1342,IF(H1342&lt;=40000,ROUNDUP(H1342/2,0)+10000,IF(H1342&lt;=80000,ROUNDUP(H1342/4,0)+20000,40000)))),IF(H1342&lt;=0,IF(I1342&lt;=0,0,IF(I1342&lt;=25000,I1342,IF(I1342&lt;=50000,ROUNDUP(I1342/2,0)+12500,IF(I1342&lt;=100000,ROUNDUP(I1342/4,0)+25000,50000)))),MAX(IF(I1342&lt;=0,0,IF(I1342&lt;=25000,I1342,IF(I1342&lt;=50000,ROUNDUP(I1342/2,0)+12500,IF(I1342&lt;=100000,ROUNDUP(I1342/4,0)+25000,50000)))),MIN(IF(H1342&lt;=0,0,IF(H1342&lt;=20000,H1342,IF(H1342&lt;=40000,ROUNDUP(H1342/2,0)+10000,IF(H1342&lt;=80000,ROUNDUP(H1342/4,0)+20000,40000))))+IF(I1342&lt;=0,0,IF(I1342&lt;=25000,I1342,IF(I1342&lt;=50000,ROUNDUP(I1342/2,0)+12500,IF(I1342&lt;=100000,ROUNDUP(I1342/4,0)+25000,50000)))),40000))))</f>
        <v/>
      </c>
      <c r="R1342" s="18">
        <f>MIN(120000,O1342+P1342+Q1342)</f>
        <v/>
      </c>
      <c r="S1342" s="18">
        <f>IF(F1342&lt;=0,IF(E1342&lt;=0,0,IF(E1342&lt;=12000,E1342,IF(E1342&lt;=32000,ROUNDUP(E1342/2,0)+6000,IF(E1342&lt;=56000,ROUNDUP(E1342/4,0)+14000,28000)))),IF(E1342&lt;=0,IF(F1342&lt;=0,0,IF(F1342&lt;=15000,F1342,IF(F1342&lt;=40000,ROUNDUP(F1342/2,0)+7500,IF(F1342&lt;=70000,ROUNDUP(F1342/4,0)+17500,35000)))),MAX(IF(F1342&lt;=0,0,IF(F1342&lt;=15000,F1342,IF(F1342&lt;=40000,ROUNDUP(F1342/2,0)+7500,IF(F1342&lt;=70000,ROUNDUP(F1342/4,0)+17500,35000)))),MIN(IF(E1342&lt;=0,0,IF(E1342&lt;=12000,E1342,IF(E1342&lt;=32000,ROUNDUP(E1342/2,0)+6000,IF(E1342&lt;=56000,ROUNDUP(E1342/4,0)+14000,28000))))+IF(F1342&lt;=0,0,IF(F1342&lt;=15000,F1342,IF(F1342&lt;=40000,ROUNDUP(F1342/2,0)+7500,IF(F1342&lt;=70000,ROUNDUP(F1342/4,0)+17500,35000)))),28000))))</f>
        <v/>
      </c>
      <c r="T1342" s="18">
        <f>IF(G1342&lt;=0,0,IF(G1342&lt;=12000,G1342,IF(G1342&lt;=32000,ROUNDUP(G1342/2,0)+6000,IF(G1342&lt;=56000,ROUNDUP(G1342/4,0)+14000,28000))))</f>
        <v/>
      </c>
      <c r="U1342" s="18">
        <f>IF(I1342&lt;=0,IF(H1342&lt;=0,0,IF(H1342&lt;=12000,H1342,IF(H1342&lt;=32000,ROUNDUP(H1342/2,0)+6000,IF(H1342&lt;=56000,ROUNDUP(H1342/4,0)+14000,28000)))),IF(H1342&lt;=0,IF(I1342&lt;=0,0,IF(I1342&lt;=15000,I1342,IF(I1342&lt;=40000,ROUNDUP(I1342/2,0)+7500,IF(I1342&lt;=70000,ROUNDUP(I1342/4,0)+17500,35000)))),MAX(IF(I1342&lt;=0,0,IF(I1342&lt;=15000,I1342,IF(I1342&lt;=40000,ROUNDUP(I1342/2,0)+7500,IF(I1342&lt;=70000,ROUNDUP(I1342/4,0)+17500,35000)))),MIN(IF(H1342&lt;=0,0,IF(H1342&lt;=12000,H1342,IF(H1342&lt;=32000,ROUNDUP(H1342/2,0)+6000,IF(H1342&lt;=56000,ROUNDUP(H1342/4,0)+14000,28000))))+IF(I1342&lt;=0,0,IF(I1342&lt;=15000,I1342,IF(I1342&lt;=40000,ROUNDUP(I1342/2,0)+7500,IF(I1342&lt;=70000,ROUNDUP(I1342/4,0)+17500,35000)))),28000))))</f>
        <v/>
      </c>
      <c r="V1342" s="18">
        <f>MIN(70000,S1342+T1342+U1342)</f>
        <v/>
      </c>
      <c r="W1342" s="18">
        <f>MAX(0,ROUNDDOWN(M1342-J1342-N1342-K1342-0,-3))</f>
        <v/>
      </c>
      <c r="X1342" s="18">
        <f>MAX(0,ROUNDDOWN(M1342-J1342-N1342-K1342-R1342,-3))</f>
        <v/>
      </c>
      <c r="Y1342" s="18">
        <f>IF(W1342&lt;=0,0,ROUNDDOWN((W1342*LOOKUP(W1342,{0,1950001,3300001,6950001,9000001,18000001,40000001},{0.05,0.1,0.2,0.23,0.33,0.4,0.45})-LOOKUP(W1342,{0,1950001,3300001,6950001,9000001,18000001,40000001},{0,97500,427500,636000,1536000,2796000,4796000}))*1.021,-2))</f>
        <v/>
      </c>
      <c r="Z1342" s="18">
        <f>IF(X1342&lt;=0,0,ROUNDDOWN((X1342*LOOKUP(X1342,{0,1950001,3300001,6950001,9000001,18000001,40000001},{0.05,0.1,0.2,0.23,0.33,0.4,0.45})-LOOKUP(X1342,{0,1950001,3300001,6950001,9000001,18000001,40000001},{0,97500,427500,636000,1536000,2796000,4796000}))*1.021,-2))</f>
        <v/>
      </c>
      <c r="AA1342" s="18">
        <f>MAX(0,ROUNDDOWN(M1342-J1342-430000-L1342-0,-3))</f>
        <v/>
      </c>
      <c r="AB1342" s="18">
        <f>MAX(0,ROUNDDOWN(M1342-J1342-430000-L1342-V1342,-3))</f>
        <v/>
      </c>
      <c r="AC1342" s="18">
        <f>IF(M1342&lt;=450000,0,MAX(0,ROUNDDOWN(AA1342*0.06-MIN(50000,AA1342)*0.03,-2))+MAX(0,ROUNDDOWN(AA1342*0.04-MIN(50000,AA1342)*0.02,-2)))</f>
        <v/>
      </c>
      <c r="AD1342" s="18">
        <f>IF(M1342&lt;=450000,0,MAX(0,ROUNDDOWN(AB1342*0.06-MIN(50000,AB1342)*0.03,-2))+MAX(0,ROUNDDOWN(AB1342*0.04-MIN(50000,AB1342)*0.02,-2)))</f>
        <v/>
      </c>
      <c r="AE1342" s="18">
        <f>Y1342-Z1342</f>
        <v/>
      </c>
      <c r="AF1342" s="18">
        <f>AC1342-AD1342</f>
        <v/>
      </c>
      <c r="AG1342" s="18">
        <f>AE1342+AF1342</f>
        <v/>
      </c>
      <c r="AH1342" s="20">
        <f>IF(W1342&lt;=0,0,LOOKUP(W1342,{0,1950001,3300001,6950001,9000001,18000001,40000001},{0.05,0.1,0.2,0.23,0.33,0.4,0.45}))</f>
        <v/>
      </c>
    </row>
    <row r="1343">
      <c r="A1343" t="inlineStr">
        <is>
          <t>1万円刻み 特例あり一般12万円</t>
        </is>
      </c>
      <c r="B1343" s="18">
        <f>'4_1万円刻み'!$A$421</f>
        <v/>
      </c>
      <c r="C1343" s="19" t="n">
        <v>2026</v>
      </c>
      <c r="D1343" t="inlineStr">
        <is>
          <t>はい</t>
        </is>
      </c>
      <c r="E1343" s="18" t="n">
        <v>120000</v>
      </c>
      <c r="F1343" s="18" t="n">
        <v>0</v>
      </c>
      <c r="G1343" s="18" t="n">
        <v>0</v>
      </c>
      <c r="H1343" s="18" t="n">
        <v>0</v>
      </c>
      <c r="I1343" s="18" t="n">
        <v>0</v>
      </c>
      <c r="J1343" s="18">
        <f>ROUND(MIN(B1343/12,650000)*12*0.0915+MIN(B1343/12,1390000)*12*(0.0504+0)+B1343*0.005,0)</f>
        <v/>
      </c>
      <c r="K1343" s="18" t="n">
        <v>0</v>
      </c>
      <c r="L1343" s="18" t="n">
        <v>0</v>
      </c>
      <c r="M1343" s="18">
        <f>ROUND(IF(C1343&gt;=2026,IF(B1343&lt;741000,0,IF(B1343&lt;2191000,B1343-740000,IF(B1343&lt;2193000,1451000,IF(B1343&lt;2196000,1453000,IF(B1343&lt;2200000,1456000,IF(B1343&lt;3600000,ROUNDDOWN(B1343/4,-3)*2.8-80000,IF(B1343&lt;6600000,ROUNDDOWN(B1343/4,-3)*3.2-440000,IF(B1343&lt;8500000,ROUNDDOWN(B1343*0.9,0)-1100000,B1343-1950000)))))))),IF(B1343&lt;651000,0,IF(B1343&lt;1900000,B1343-650000,IF(B1343&lt;3600000,ROUNDDOWN(B1343/4,-3)*2.8-80000,IF(B1343&lt;6600000,ROUNDDOWN(B1343/4,-3)*3.2-440000,IF(B1343&lt;8500000,ROUNDDOWN(B1343*0.9,0)-1100000,B1343-1950000)))))),0)</f>
        <v/>
      </c>
      <c r="N1343" s="18">
        <f>IF(M1343&gt;23500000,NA(),IF(C1343&gt;=2026,IF(M1343&lt;=4890000,1040000,IF(M1343&lt;=6550000,670000,620000)),IF(M1343&lt;=1320000,950000,IF(M1343&lt;=3360000,880000,IF(M1343&lt;=4890000,680000,IF(M1343&lt;=6550000,630000,580000))))))</f>
        <v/>
      </c>
      <c r="O1343" s="18">
        <f>IF(F1343&lt;=0,IF(AND(D1343="はい",C1343&gt;=2026,C1343&lt;=2027),IF(E1343&lt;=0,0,IF(E1343&lt;=30000,E1343,IF(E1343&lt;=60000,ROUNDUP(E1343/2,0)+15000,IF(E1343&lt;=120000,ROUNDUP(E1343/4,0)+30000,60000)))),IF(E1343&lt;=0,0,IF(E1343&lt;=20000,E1343,IF(E1343&lt;=40000,ROUNDUP(E1343/2,0)+10000,IF(E1343&lt;=80000,ROUNDUP(E1343/4,0)+20000,40000))))),IF(E1343&lt;=0,IF(F1343&lt;=0,0,IF(F1343&lt;=25000,F1343,IF(F1343&lt;=50000,ROUNDUP(F1343/2,0)+12500,IF(F1343&lt;=100000,ROUNDUP(F1343/4,0)+25000,50000)))),MAX(IF(F1343&lt;=0,0,IF(F1343&lt;=25000,F1343,IF(F1343&lt;=50000,ROUNDUP(F1343/2,0)+12500,IF(F1343&lt;=100000,ROUNDUP(F1343/4,0)+25000,50000)))),MIN(IF(AND(D1343="はい",C1343&gt;=2026,C1343&lt;=2027),IF(E1343&lt;=0,0,IF(E1343&lt;=30000,E1343,IF(E1343&lt;=60000,ROUNDUP(E1343/2,0)+15000,IF(E1343&lt;=120000,ROUNDUP(E1343/4,0)+30000,60000)))),IF(E1343&lt;=0,0,IF(E1343&lt;=20000,E1343,IF(E1343&lt;=40000,ROUNDUP(E1343/2,0)+10000,IF(E1343&lt;=80000,ROUNDUP(E1343/4,0)+20000,40000)))))+IF(F1343&lt;=0,0,IF(F1343&lt;=25000,F1343,IF(F1343&lt;=50000,ROUNDUP(F1343/2,0)+12500,IF(F1343&lt;=100000,ROUNDUP(F1343/4,0)+25000,50000)))),IF(AND(D1343="はい",C1343&gt;=2026,C1343&lt;=2027),60000,40000)))))</f>
        <v/>
      </c>
      <c r="P1343" s="18">
        <f>IF(G1343&lt;=0,0,IF(G1343&lt;=20000,G1343,IF(G1343&lt;=40000,ROUNDUP(G1343/2,0)+10000,IF(G1343&lt;=80000,ROUNDUP(G1343/4,0)+20000,40000))))</f>
        <v/>
      </c>
      <c r="Q1343" s="18">
        <f>IF(I1343&lt;=0,IF(H1343&lt;=0,0,IF(H1343&lt;=20000,H1343,IF(H1343&lt;=40000,ROUNDUP(H1343/2,0)+10000,IF(H1343&lt;=80000,ROUNDUP(H1343/4,0)+20000,40000)))),IF(H1343&lt;=0,IF(I1343&lt;=0,0,IF(I1343&lt;=25000,I1343,IF(I1343&lt;=50000,ROUNDUP(I1343/2,0)+12500,IF(I1343&lt;=100000,ROUNDUP(I1343/4,0)+25000,50000)))),MAX(IF(I1343&lt;=0,0,IF(I1343&lt;=25000,I1343,IF(I1343&lt;=50000,ROUNDUP(I1343/2,0)+12500,IF(I1343&lt;=100000,ROUNDUP(I1343/4,0)+25000,50000)))),MIN(IF(H1343&lt;=0,0,IF(H1343&lt;=20000,H1343,IF(H1343&lt;=40000,ROUNDUP(H1343/2,0)+10000,IF(H1343&lt;=80000,ROUNDUP(H1343/4,0)+20000,40000))))+IF(I1343&lt;=0,0,IF(I1343&lt;=25000,I1343,IF(I1343&lt;=50000,ROUNDUP(I1343/2,0)+12500,IF(I1343&lt;=100000,ROUNDUP(I1343/4,0)+25000,50000)))),40000))))</f>
        <v/>
      </c>
      <c r="R1343" s="18">
        <f>MIN(120000,O1343+P1343+Q1343)</f>
        <v/>
      </c>
      <c r="S1343" s="18">
        <f>IF(F1343&lt;=0,IF(E1343&lt;=0,0,IF(E1343&lt;=12000,E1343,IF(E1343&lt;=32000,ROUNDUP(E1343/2,0)+6000,IF(E1343&lt;=56000,ROUNDUP(E1343/4,0)+14000,28000)))),IF(E1343&lt;=0,IF(F1343&lt;=0,0,IF(F1343&lt;=15000,F1343,IF(F1343&lt;=40000,ROUNDUP(F1343/2,0)+7500,IF(F1343&lt;=70000,ROUNDUP(F1343/4,0)+17500,35000)))),MAX(IF(F1343&lt;=0,0,IF(F1343&lt;=15000,F1343,IF(F1343&lt;=40000,ROUNDUP(F1343/2,0)+7500,IF(F1343&lt;=70000,ROUNDUP(F1343/4,0)+17500,35000)))),MIN(IF(E1343&lt;=0,0,IF(E1343&lt;=12000,E1343,IF(E1343&lt;=32000,ROUNDUP(E1343/2,0)+6000,IF(E1343&lt;=56000,ROUNDUP(E1343/4,0)+14000,28000))))+IF(F1343&lt;=0,0,IF(F1343&lt;=15000,F1343,IF(F1343&lt;=40000,ROUNDUP(F1343/2,0)+7500,IF(F1343&lt;=70000,ROUNDUP(F1343/4,0)+17500,35000)))),28000))))</f>
        <v/>
      </c>
      <c r="T1343" s="18">
        <f>IF(G1343&lt;=0,0,IF(G1343&lt;=12000,G1343,IF(G1343&lt;=32000,ROUNDUP(G1343/2,0)+6000,IF(G1343&lt;=56000,ROUNDUP(G1343/4,0)+14000,28000))))</f>
        <v/>
      </c>
      <c r="U1343" s="18">
        <f>IF(I1343&lt;=0,IF(H1343&lt;=0,0,IF(H1343&lt;=12000,H1343,IF(H1343&lt;=32000,ROUNDUP(H1343/2,0)+6000,IF(H1343&lt;=56000,ROUNDUP(H1343/4,0)+14000,28000)))),IF(H1343&lt;=0,IF(I1343&lt;=0,0,IF(I1343&lt;=15000,I1343,IF(I1343&lt;=40000,ROUNDUP(I1343/2,0)+7500,IF(I1343&lt;=70000,ROUNDUP(I1343/4,0)+17500,35000)))),MAX(IF(I1343&lt;=0,0,IF(I1343&lt;=15000,I1343,IF(I1343&lt;=40000,ROUNDUP(I1343/2,0)+7500,IF(I1343&lt;=70000,ROUNDUP(I1343/4,0)+17500,35000)))),MIN(IF(H1343&lt;=0,0,IF(H1343&lt;=12000,H1343,IF(H1343&lt;=32000,ROUNDUP(H1343/2,0)+6000,IF(H1343&lt;=56000,ROUNDUP(H1343/4,0)+14000,28000))))+IF(I1343&lt;=0,0,IF(I1343&lt;=15000,I1343,IF(I1343&lt;=40000,ROUNDUP(I1343/2,0)+7500,IF(I1343&lt;=70000,ROUNDUP(I1343/4,0)+17500,35000)))),28000))))</f>
        <v/>
      </c>
      <c r="V1343" s="18">
        <f>MIN(70000,S1343+T1343+U1343)</f>
        <v/>
      </c>
      <c r="W1343" s="18">
        <f>MAX(0,ROUNDDOWN(M1343-J1343-N1343-K1343-0,-3))</f>
        <v/>
      </c>
      <c r="X1343" s="18">
        <f>MAX(0,ROUNDDOWN(M1343-J1343-N1343-K1343-R1343,-3))</f>
        <v/>
      </c>
      <c r="Y1343" s="18">
        <f>IF(W1343&lt;=0,0,ROUNDDOWN((W1343*LOOKUP(W1343,{0,1950001,3300001,6950001,9000001,18000001,40000001},{0.05,0.1,0.2,0.23,0.33,0.4,0.45})-LOOKUP(W1343,{0,1950001,3300001,6950001,9000001,18000001,40000001},{0,97500,427500,636000,1536000,2796000,4796000}))*1.021,-2))</f>
        <v/>
      </c>
      <c r="Z1343" s="18">
        <f>IF(X1343&lt;=0,0,ROUNDDOWN((X1343*LOOKUP(X1343,{0,1950001,3300001,6950001,9000001,18000001,40000001},{0.05,0.1,0.2,0.23,0.33,0.4,0.45})-LOOKUP(X1343,{0,1950001,3300001,6950001,9000001,18000001,40000001},{0,97500,427500,636000,1536000,2796000,4796000}))*1.021,-2))</f>
        <v/>
      </c>
      <c r="AA1343" s="18">
        <f>MAX(0,ROUNDDOWN(M1343-J1343-430000-L1343-0,-3))</f>
        <v/>
      </c>
      <c r="AB1343" s="18">
        <f>MAX(0,ROUNDDOWN(M1343-J1343-430000-L1343-V1343,-3))</f>
        <v/>
      </c>
      <c r="AC1343" s="18">
        <f>IF(M1343&lt;=450000,0,MAX(0,ROUNDDOWN(AA1343*0.06-MIN(50000,AA1343)*0.03,-2))+MAX(0,ROUNDDOWN(AA1343*0.04-MIN(50000,AA1343)*0.02,-2)))</f>
        <v/>
      </c>
      <c r="AD1343" s="18">
        <f>IF(M1343&lt;=450000,0,MAX(0,ROUNDDOWN(AB1343*0.06-MIN(50000,AB1343)*0.03,-2))+MAX(0,ROUNDDOWN(AB1343*0.04-MIN(50000,AB1343)*0.02,-2)))</f>
        <v/>
      </c>
      <c r="AE1343" s="18">
        <f>Y1343-Z1343</f>
        <v/>
      </c>
      <c r="AF1343" s="18">
        <f>AC1343-AD1343</f>
        <v/>
      </c>
      <c r="AG1343" s="18">
        <f>AE1343+AF1343</f>
        <v/>
      </c>
      <c r="AH1343" s="20">
        <f>IF(W1343&lt;=0,0,LOOKUP(W1343,{0,1950001,3300001,6950001,9000001,18000001,40000001},{0.05,0.1,0.2,0.23,0.33,0.4,0.45}))</f>
        <v/>
      </c>
    </row>
    <row r="1344">
      <c r="A1344" t="inlineStr">
        <is>
          <t>1万円刻み 3区分8万円ずつ</t>
        </is>
      </c>
      <c r="B1344" s="18">
        <f>'4_1万円刻み'!$A$422</f>
        <v/>
      </c>
      <c r="C1344" s="19" t="n">
        <v>2026</v>
      </c>
      <c r="D1344" t="inlineStr">
        <is>
          <t>いいえ</t>
        </is>
      </c>
      <c r="E1344" s="18" t="n">
        <v>80000</v>
      </c>
      <c r="F1344" s="18" t="n">
        <v>0</v>
      </c>
      <c r="G1344" s="18" t="n">
        <v>80000</v>
      </c>
      <c r="H1344" s="18" t="n">
        <v>80000</v>
      </c>
      <c r="I1344" s="18" t="n">
        <v>0</v>
      </c>
      <c r="J1344" s="18">
        <f>ROUND(MIN(B1344/12,650000)*12*0.0915+MIN(B1344/12,1390000)*12*(0.0504+0)+B1344*0.005,0)</f>
        <v/>
      </c>
      <c r="K1344" s="18" t="n">
        <v>0</v>
      </c>
      <c r="L1344" s="18" t="n">
        <v>0</v>
      </c>
      <c r="M1344" s="18">
        <f>ROUND(IF(C1344&gt;=2026,IF(B1344&lt;741000,0,IF(B1344&lt;2191000,B1344-740000,IF(B1344&lt;2193000,1451000,IF(B1344&lt;2196000,1453000,IF(B1344&lt;2200000,1456000,IF(B1344&lt;3600000,ROUNDDOWN(B1344/4,-3)*2.8-80000,IF(B1344&lt;6600000,ROUNDDOWN(B1344/4,-3)*3.2-440000,IF(B1344&lt;8500000,ROUNDDOWN(B1344*0.9,0)-1100000,B1344-1950000)))))))),IF(B1344&lt;651000,0,IF(B1344&lt;1900000,B1344-650000,IF(B1344&lt;3600000,ROUNDDOWN(B1344/4,-3)*2.8-80000,IF(B1344&lt;6600000,ROUNDDOWN(B1344/4,-3)*3.2-440000,IF(B1344&lt;8500000,ROUNDDOWN(B1344*0.9,0)-1100000,B1344-1950000)))))),0)</f>
        <v/>
      </c>
      <c r="N1344" s="18">
        <f>IF(M1344&gt;23500000,NA(),IF(C1344&gt;=2026,IF(M1344&lt;=4890000,1040000,IF(M1344&lt;=6550000,670000,620000)),IF(M1344&lt;=1320000,950000,IF(M1344&lt;=3360000,880000,IF(M1344&lt;=4890000,680000,IF(M1344&lt;=6550000,630000,580000))))))</f>
        <v/>
      </c>
      <c r="O1344" s="18">
        <f>IF(F1344&lt;=0,IF(AND(D1344="はい",C1344&gt;=2026,C1344&lt;=2027),IF(E1344&lt;=0,0,IF(E1344&lt;=30000,E1344,IF(E1344&lt;=60000,ROUNDUP(E1344/2,0)+15000,IF(E1344&lt;=120000,ROUNDUP(E1344/4,0)+30000,60000)))),IF(E1344&lt;=0,0,IF(E1344&lt;=20000,E1344,IF(E1344&lt;=40000,ROUNDUP(E1344/2,0)+10000,IF(E1344&lt;=80000,ROUNDUP(E1344/4,0)+20000,40000))))),IF(E1344&lt;=0,IF(F1344&lt;=0,0,IF(F1344&lt;=25000,F1344,IF(F1344&lt;=50000,ROUNDUP(F1344/2,0)+12500,IF(F1344&lt;=100000,ROUNDUP(F1344/4,0)+25000,50000)))),MAX(IF(F1344&lt;=0,0,IF(F1344&lt;=25000,F1344,IF(F1344&lt;=50000,ROUNDUP(F1344/2,0)+12500,IF(F1344&lt;=100000,ROUNDUP(F1344/4,0)+25000,50000)))),MIN(IF(AND(D1344="はい",C1344&gt;=2026,C1344&lt;=2027),IF(E1344&lt;=0,0,IF(E1344&lt;=30000,E1344,IF(E1344&lt;=60000,ROUNDUP(E1344/2,0)+15000,IF(E1344&lt;=120000,ROUNDUP(E1344/4,0)+30000,60000)))),IF(E1344&lt;=0,0,IF(E1344&lt;=20000,E1344,IF(E1344&lt;=40000,ROUNDUP(E1344/2,0)+10000,IF(E1344&lt;=80000,ROUNDUP(E1344/4,0)+20000,40000)))))+IF(F1344&lt;=0,0,IF(F1344&lt;=25000,F1344,IF(F1344&lt;=50000,ROUNDUP(F1344/2,0)+12500,IF(F1344&lt;=100000,ROUNDUP(F1344/4,0)+25000,50000)))),IF(AND(D1344="はい",C1344&gt;=2026,C1344&lt;=2027),60000,40000)))))</f>
        <v/>
      </c>
      <c r="P1344" s="18">
        <f>IF(G1344&lt;=0,0,IF(G1344&lt;=20000,G1344,IF(G1344&lt;=40000,ROUNDUP(G1344/2,0)+10000,IF(G1344&lt;=80000,ROUNDUP(G1344/4,0)+20000,40000))))</f>
        <v/>
      </c>
      <c r="Q1344" s="18">
        <f>IF(I1344&lt;=0,IF(H1344&lt;=0,0,IF(H1344&lt;=20000,H1344,IF(H1344&lt;=40000,ROUNDUP(H1344/2,0)+10000,IF(H1344&lt;=80000,ROUNDUP(H1344/4,0)+20000,40000)))),IF(H1344&lt;=0,IF(I1344&lt;=0,0,IF(I1344&lt;=25000,I1344,IF(I1344&lt;=50000,ROUNDUP(I1344/2,0)+12500,IF(I1344&lt;=100000,ROUNDUP(I1344/4,0)+25000,50000)))),MAX(IF(I1344&lt;=0,0,IF(I1344&lt;=25000,I1344,IF(I1344&lt;=50000,ROUNDUP(I1344/2,0)+12500,IF(I1344&lt;=100000,ROUNDUP(I1344/4,0)+25000,50000)))),MIN(IF(H1344&lt;=0,0,IF(H1344&lt;=20000,H1344,IF(H1344&lt;=40000,ROUNDUP(H1344/2,0)+10000,IF(H1344&lt;=80000,ROUNDUP(H1344/4,0)+20000,40000))))+IF(I1344&lt;=0,0,IF(I1344&lt;=25000,I1344,IF(I1344&lt;=50000,ROUNDUP(I1344/2,0)+12500,IF(I1344&lt;=100000,ROUNDUP(I1344/4,0)+25000,50000)))),40000))))</f>
        <v/>
      </c>
      <c r="R1344" s="18">
        <f>MIN(120000,O1344+P1344+Q1344)</f>
        <v/>
      </c>
      <c r="S1344" s="18">
        <f>IF(F1344&lt;=0,IF(E1344&lt;=0,0,IF(E1344&lt;=12000,E1344,IF(E1344&lt;=32000,ROUNDUP(E1344/2,0)+6000,IF(E1344&lt;=56000,ROUNDUP(E1344/4,0)+14000,28000)))),IF(E1344&lt;=0,IF(F1344&lt;=0,0,IF(F1344&lt;=15000,F1344,IF(F1344&lt;=40000,ROUNDUP(F1344/2,0)+7500,IF(F1344&lt;=70000,ROUNDUP(F1344/4,0)+17500,35000)))),MAX(IF(F1344&lt;=0,0,IF(F1344&lt;=15000,F1344,IF(F1344&lt;=40000,ROUNDUP(F1344/2,0)+7500,IF(F1344&lt;=70000,ROUNDUP(F1344/4,0)+17500,35000)))),MIN(IF(E1344&lt;=0,0,IF(E1344&lt;=12000,E1344,IF(E1344&lt;=32000,ROUNDUP(E1344/2,0)+6000,IF(E1344&lt;=56000,ROUNDUP(E1344/4,0)+14000,28000))))+IF(F1344&lt;=0,0,IF(F1344&lt;=15000,F1344,IF(F1344&lt;=40000,ROUNDUP(F1344/2,0)+7500,IF(F1344&lt;=70000,ROUNDUP(F1344/4,0)+17500,35000)))),28000))))</f>
        <v/>
      </c>
      <c r="T1344" s="18">
        <f>IF(G1344&lt;=0,0,IF(G1344&lt;=12000,G1344,IF(G1344&lt;=32000,ROUNDUP(G1344/2,0)+6000,IF(G1344&lt;=56000,ROUNDUP(G1344/4,0)+14000,28000))))</f>
        <v/>
      </c>
      <c r="U1344" s="18">
        <f>IF(I1344&lt;=0,IF(H1344&lt;=0,0,IF(H1344&lt;=12000,H1344,IF(H1344&lt;=32000,ROUNDUP(H1344/2,0)+6000,IF(H1344&lt;=56000,ROUNDUP(H1344/4,0)+14000,28000)))),IF(H1344&lt;=0,IF(I1344&lt;=0,0,IF(I1344&lt;=15000,I1344,IF(I1344&lt;=40000,ROUNDUP(I1344/2,0)+7500,IF(I1344&lt;=70000,ROUNDUP(I1344/4,0)+17500,35000)))),MAX(IF(I1344&lt;=0,0,IF(I1344&lt;=15000,I1344,IF(I1344&lt;=40000,ROUNDUP(I1344/2,0)+7500,IF(I1344&lt;=70000,ROUNDUP(I1344/4,0)+17500,35000)))),MIN(IF(H1344&lt;=0,0,IF(H1344&lt;=12000,H1344,IF(H1344&lt;=32000,ROUNDUP(H1344/2,0)+6000,IF(H1344&lt;=56000,ROUNDUP(H1344/4,0)+14000,28000))))+IF(I1344&lt;=0,0,IF(I1344&lt;=15000,I1344,IF(I1344&lt;=40000,ROUNDUP(I1344/2,0)+7500,IF(I1344&lt;=70000,ROUNDUP(I1344/4,0)+17500,35000)))),28000))))</f>
        <v/>
      </c>
      <c r="V1344" s="18">
        <f>MIN(70000,S1344+T1344+U1344)</f>
        <v/>
      </c>
      <c r="W1344" s="18">
        <f>MAX(0,ROUNDDOWN(M1344-J1344-N1344-K1344-0,-3))</f>
        <v/>
      </c>
      <c r="X1344" s="18">
        <f>MAX(0,ROUNDDOWN(M1344-J1344-N1344-K1344-R1344,-3))</f>
        <v/>
      </c>
      <c r="Y1344" s="18">
        <f>IF(W1344&lt;=0,0,ROUNDDOWN((W1344*LOOKUP(W1344,{0,1950001,3300001,6950001,9000001,18000001,40000001},{0.05,0.1,0.2,0.23,0.33,0.4,0.45})-LOOKUP(W1344,{0,1950001,3300001,6950001,9000001,18000001,40000001},{0,97500,427500,636000,1536000,2796000,4796000}))*1.021,-2))</f>
        <v/>
      </c>
      <c r="Z1344" s="18">
        <f>IF(X1344&lt;=0,0,ROUNDDOWN((X1344*LOOKUP(X1344,{0,1950001,3300001,6950001,9000001,18000001,40000001},{0.05,0.1,0.2,0.23,0.33,0.4,0.45})-LOOKUP(X1344,{0,1950001,3300001,6950001,9000001,18000001,40000001},{0,97500,427500,636000,1536000,2796000,4796000}))*1.021,-2))</f>
        <v/>
      </c>
      <c r="AA1344" s="18">
        <f>MAX(0,ROUNDDOWN(M1344-J1344-430000-L1344-0,-3))</f>
        <v/>
      </c>
      <c r="AB1344" s="18">
        <f>MAX(0,ROUNDDOWN(M1344-J1344-430000-L1344-V1344,-3))</f>
        <v/>
      </c>
      <c r="AC1344" s="18">
        <f>IF(M1344&lt;=450000,0,MAX(0,ROUNDDOWN(AA1344*0.06-MIN(50000,AA1344)*0.03,-2))+MAX(0,ROUNDDOWN(AA1344*0.04-MIN(50000,AA1344)*0.02,-2)))</f>
        <v/>
      </c>
      <c r="AD1344" s="18">
        <f>IF(M1344&lt;=450000,0,MAX(0,ROUNDDOWN(AB1344*0.06-MIN(50000,AB1344)*0.03,-2))+MAX(0,ROUNDDOWN(AB1344*0.04-MIN(50000,AB1344)*0.02,-2)))</f>
        <v/>
      </c>
      <c r="AE1344" s="18">
        <f>Y1344-Z1344</f>
        <v/>
      </c>
      <c r="AF1344" s="18">
        <f>AC1344-AD1344</f>
        <v/>
      </c>
      <c r="AG1344" s="18">
        <f>AE1344+AF1344</f>
        <v/>
      </c>
      <c r="AH1344" s="20">
        <f>IF(W1344&lt;=0,0,LOOKUP(W1344,{0,1950001,3300001,6950001,9000001,18000001,40000001},{0.05,0.1,0.2,0.23,0.33,0.4,0.45}))</f>
        <v/>
      </c>
    </row>
    <row r="1345">
      <c r="A1345" t="inlineStr">
        <is>
          <t>1万円刻み 一般8万円</t>
        </is>
      </c>
      <c r="B1345" s="18">
        <f>'4_1万円刻み'!$A$422</f>
        <v/>
      </c>
      <c r="C1345" s="19" t="n">
        <v>2026</v>
      </c>
      <c r="D1345" t="inlineStr">
        <is>
          <t>いいえ</t>
        </is>
      </c>
      <c r="E1345" s="18" t="n">
        <v>80000</v>
      </c>
      <c r="F1345" s="18" t="n">
        <v>0</v>
      </c>
      <c r="G1345" s="18" t="n">
        <v>0</v>
      </c>
      <c r="H1345" s="18" t="n">
        <v>0</v>
      </c>
      <c r="I1345" s="18" t="n">
        <v>0</v>
      </c>
      <c r="J1345" s="18">
        <f>ROUND(MIN(B1345/12,650000)*12*0.0915+MIN(B1345/12,1390000)*12*(0.0504+0)+B1345*0.005,0)</f>
        <v/>
      </c>
      <c r="K1345" s="18" t="n">
        <v>0</v>
      </c>
      <c r="L1345" s="18" t="n">
        <v>0</v>
      </c>
      <c r="M1345" s="18">
        <f>ROUND(IF(C1345&gt;=2026,IF(B1345&lt;741000,0,IF(B1345&lt;2191000,B1345-740000,IF(B1345&lt;2193000,1451000,IF(B1345&lt;2196000,1453000,IF(B1345&lt;2200000,1456000,IF(B1345&lt;3600000,ROUNDDOWN(B1345/4,-3)*2.8-80000,IF(B1345&lt;6600000,ROUNDDOWN(B1345/4,-3)*3.2-440000,IF(B1345&lt;8500000,ROUNDDOWN(B1345*0.9,0)-1100000,B1345-1950000)))))))),IF(B1345&lt;651000,0,IF(B1345&lt;1900000,B1345-650000,IF(B1345&lt;3600000,ROUNDDOWN(B1345/4,-3)*2.8-80000,IF(B1345&lt;6600000,ROUNDDOWN(B1345/4,-3)*3.2-440000,IF(B1345&lt;8500000,ROUNDDOWN(B1345*0.9,0)-1100000,B1345-1950000)))))),0)</f>
        <v/>
      </c>
      <c r="N1345" s="18">
        <f>IF(M1345&gt;23500000,NA(),IF(C1345&gt;=2026,IF(M1345&lt;=4890000,1040000,IF(M1345&lt;=6550000,670000,620000)),IF(M1345&lt;=1320000,950000,IF(M1345&lt;=3360000,880000,IF(M1345&lt;=4890000,680000,IF(M1345&lt;=6550000,630000,580000))))))</f>
        <v/>
      </c>
      <c r="O1345" s="18">
        <f>IF(F1345&lt;=0,IF(AND(D1345="はい",C1345&gt;=2026,C1345&lt;=2027),IF(E1345&lt;=0,0,IF(E1345&lt;=30000,E1345,IF(E1345&lt;=60000,ROUNDUP(E1345/2,0)+15000,IF(E1345&lt;=120000,ROUNDUP(E1345/4,0)+30000,60000)))),IF(E1345&lt;=0,0,IF(E1345&lt;=20000,E1345,IF(E1345&lt;=40000,ROUNDUP(E1345/2,0)+10000,IF(E1345&lt;=80000,ROUNDUP(E1345/4,0)+20000,40000))))),IF(E1345&lt;=0,IF(F1345&lt;=0,0,IF(F1345&lt;=25000,F1345,IF(F1345&lt;=50000,ROUNDUP(F1345/2,0)+12500,IF(F1345&lt;=100000,ROUNDUP(F1345/4,0)+25000,50000)))),MAX(IF(F1345&lt;=0,0,IF(F1345&lt;=25000,F1345,IF(F1345&lt;=50000,ROUNDUP(F1345/2,0)+12500,IF(F1345&lt;=100000,ROUNDUP(F1345/4,0)+25000,50000)))),MIN(IF(AND(D1345="はい",C1345&gt;=2026,C1345&lt;=2027),IF(E1345&lt;=0,0,IF(E1345&lt;=30000,E1345,IF(E1345&lt;=60000,ROUNDUP(E1345/2,0)+15000,IF(E1345&lt;=120000,ROUNDUP(E1345/4,0)+30000,60000)))),IF(E1345&lt;=0,0,IF(E1345&lt;=20000,E1345,IF(E1345&lt;=40000,ROUNDUP(E1345/2,0)+10000,IF(E1345&lt;=80000,ROUNDUP(E1345/4,0)+20000,40000)))))+IF(F1345&lt;=0,0,IF(F1345&lt;=25000,F1345,IF(F1345&lt;=50000,ROUNDUP(F1345/2,0)+12500,IF(F1345&lt;=100000,ROUNDUP(F1345/4,0)+25000,50000)))),IF(AND(D1345="はい",C1345&gt;=2026,C1345&lt;=2027),60000,40000)))))</f>
        <v/>
      </c>
      <c r="P1345" s="18">
        <f>IF(G1345&lt;=0,0,IF(G1345&lt;=20000,G1345,IF(G1345&lt;=40000,ROUNDUP(G1345/2,0)+10000,IF(G1345&lt;=80000,ROUNDUP(G1345/4,0)+20000,40000))))</f>
        <v/>
      </c>
      <c r="Q1345" s="18">
        <f>IF(I1345&lt;=0,IF(H1345&lt;=0,0,IF(H1345&lt;=20000,H1345,IF(H1345&lt;=40000,ROUNDUP(H1345/2,0)+10000,IF(H1345&lt;=80000,ROUNDUP(H1345/4,0)+20000,40000)))),IF(H1345&lt;=0,IF(I1345&lt;=0,0,IF(I1345&lt;=25000,I1345,IF(I1345&lt;=50000,ROUNDUP(I1345/2,0)+12500,IF(I1345&lt;=100000,ROUNDUP(I1345/4,0)+25000,50000)))),MAX(IF(I1345&lt;=0,0,IF(I1345&lt;=25000,I1345,IF(I1345&lt;=50000,ROUNDUP(I1345/2,0)+12500,IF(I1345&lt;=100000,ROUNDUP(I1345/4,0)+25000,50000)))),MIN(IF(H1345&lt;=0,0,IF(H1345&lt;=20000,H1345,IF(H1345&lt;=40000,ROUNDUP(H1345/2,0)+10000,IF(H1345&lt;=80000,ROUNDUP(H1345/4,0)+20000,40000))))+IF(I1345&lt;=0,0,IF(I1345&lt;=25000,I1345,IF(I1345&lt;=50000,ROUNDUP(I1345/2,0)+12500,IF(I1345&lt;=100000,ROUNDUP(I1345/4,0)+25000,50000)))),40000))))</f>
        <v/>
      </c>
      <c r="R1345" s="18">
        <f>MIN(120000,O1345+P1345+Q1345)</f>
        <v/>
      </c>
      <c r="S1345" s="18">
        <f>IF(F1345&lt;=0,IF(E1345&lt;=0,0,IF(E1345&lt;=12000,E1345,IF(E1345&lt;=32000,ROUNDUP(E1345/2,0)+6000,IF(E1345&lt;=56000,ROUNDUP(E1345/4,0)+14000,28000)))),IF(E1345&lt;=0,IF(F1345&lt;=0,0,IF(F1345&lt;=15000,F1345,IF(F1345&lt;=40000,ROUNDUP(F1345/2,0)+7500,IF(F1345&lt;=70000,ROUNDUP(F1345/4,0)+17500,35000)))),MAX(IF(F1345&lt;=0,0,IF(F1345&lt;=15000,F1345,IF(F1345&lt;=40000,ROUNDUP(F1345/2,0)+7500,IF(F1345&lt;=70000,ROUNDUP(F1345/4,0)+17500,35000)))),MIN(IF(E1345&lt;=0,0,IF(E1345&lt;=12000,E1345,IF(E1345&lt;=32000,ROUNDUP(E1345/2,0)+6000,IF(E1345&lt;=56000,ROUNDUP(E1345/4,0)+14000,28000))))+IF(F1345&lt;=0,0,IF(F1345&lt;=15000,F1345,IF(F1345&lt;=40000,ROUNDUP(F1345/2,0)+7500,IF(F1345&lt;=70000,ROUNDUP(F1345/4,0)+17500,35000)))),28000))))</f>
        <v/>
      </c>
      <c r="T1345" s="18">
        <f>IF(G1345&lt;=0,0,IF(G1345&lt;=12000,G1345,IF(G1345&lt;=32000,ROUNDUP(G1345/2,0)+6000,IF(G1345&lt;=56000,ROUNDUP(G1345/4,0)+14000,28000))))</f>
        <v/>
      </c>
      <c r="U1345" s="18">
        <f>IF(I1345&lt;=0,IF(H1345&lt;=0,0,IF(H1345&lt;=12000,H1345,IF(H1345&lt;=32000,ROUNDUP(H1345/2,0)+6000,IF(H1345&lt;=56000,ROUNDUP(H1345/4,0)+14000,28000)))),IF(H1345&lt;=0,IF(I1345&lt;=0,0,IF(I1345&lt;=15000,I1345,IF(I1345&lt;=40000,ROUNDUP(I1345/2,0)+7500,IF(I1345&lt;=70000,ROUNDUP(I1345/4,0)+17500,35000)))),MAX(IF(I1345&lt;=0,0,IF(I1345&lt;=15000,I1345,IF(I1345&lt;=40000,ROUNDUP(I1345/2,0)+7500,IF(I1345&lt;=70000,ROUNDUP(I1345/4,0)+17500,35000)))),MIN(IF(H1345&lt;=0,0,IF(H1345&lt;=12000,H1345,IF(H1345&lt;=32000,ROUNDUP(H1345/2,0)+6000,IF(H1345&lt;=56000,ROUNDUP(H1345/4,0)+14000,28000))))+IF(I1345&lt;=0,0,IF(I1345&lt;=15000,I1345,IF(I1345&lt;=40000,ROUNDUP(I1345/2,0)+7500,IF(I1345&lt;=70000,ROUNDUP(I1345/4,0)+17500,35000)))),28000))))</f>
        <v/>
      </c>
      <c r="V1345" s="18">
        <f>MIN(70000,S1345+T1345+U1345)</f>
        <v/>
      </c>
      <c r="W1345" s="18">
        <f>MAX(0,ROUNDDOWN(M1345-J1345-N1345-K1345-0,-3))</f>
        <v/>
      </c>
      <c r="X1345" s="18">
        <f>MAX(0,ROUNDDOWN(M1345-J1345-N1345-K1345-R1345,-3))</f>
        <v/>
      </c>
      <c r="Y1345" s="18">
        <f>IF(W1345&lt;=0,0,ROUNDDOWN((W1345*LOOKUP(W1345,{0,1950001,3300001,6950001,9000001,18000001,40000001},{0.05,0.1,0.2,0.23,0.33,0.4,0.45})-LOOKUP(W1345,{0,1950001,3300001,6950001,9000001,18000001,40000001},{0,97500,427500,636000,1536000,2796000,4796000}))*1.021,-2))</f>
        <v/>
      </c>
      <c r="Z1345" s="18">
        <f>IF(X1345&lt;=0,0,ROUNDDOWN((X1345*LOOKUP(X1345,{0,1950001,3300001,6950001,9000001,18000001,40000001},{0.05,0.1,0.2,0.23,0.33,0.4,0.45})-LOOKUP(X1345,{0,1950001,3300001,6950001,9000001,18000001,40000001},{0,97500,427500,636000,1536000,2796000,4796000}))*1.021,-2))</f>
        <v/>
      </c>
      <c r="AA1345" s="18">
        <f>MAX(0,ROUNDDOWN(M1345-J1345-430000-L1345-0,-3))</f>
        <v/>
      </c>
      <c r="AB1345" s="18">
        <f>MAX(0,ROUNDDOWN(M1345-J1345-430000-L1345-V1345,-3))</f>
        <v/>
      </c>
      <c r="AC1345" s="18">
        <f>IF(M1345&lt;=450000,0,MAX(0,ROUNDDOWN(AA1345*0.06-MIN(50000,AA1345)*0.03,-2))+MAX(0,ROUNDDOWN(AA1345*0.04-MIN(50000,AA1345)*0.02,-2)))</f>
        <v/>
      </c>
      <c r="AD1345" s="18">
        <f>IF(M1345&lt;=450000,0,MAX(0,ROUNDDOWN(AB1345*0.06-MIN(50000,AB1345)*0.03,-2))+MAX(0,ROUNDDOWN(AB1345*0.04-MIN(50000,AB1345)*0.02,-2)))</f>
        <v/>
      </c>
      <c r="AE1345" s="18">
        <f>Y1345-Z1345</f>
        <v/>
      </c>
      <c r="AF1345" s="18">
        <f>AC1345-AD1345</f>
        <v/>
      </c>
      <c r="AG1345" s="18">
        <f>AE1345+AF1345</f>
        <v/>
      </c>
      <c r="AH1345" s="20">
        <f>IF(W1345&lt;=0,0,LOOKUP(W1345,{0,1950001,3300001,6950001,9000001,18000001,40000001},{0.05,0.1,0.2,0.23,0.33,0.4,0.45}))</f>
        <v/>
      </c>
    </row>
    <row r="1346">
      <c r="A1346" t="inlineStr">
        <is>
          <t>1万円刻み 特例あり一般12万円</t>
        </is>
      </c>
      <c r="B1346" s="18">
        <f>'4_1万円刻み'!$A$422</f>
        <v/>
      </c>
      <c r="C1346" s="19" t="n">
        <v>2026</v>
      </c>
      <c r="D1346" t="inlineStr">
        <is>
          <t>はい</t>
        </is>
      </c>
      <c r="E1346" s="18" t="n">
        <v>120000</v>
      </c>
      <c r="F1346" s="18" t="n">
        <v>0</v>
      </c>
      <c r="G1346" s="18" t="n">
        <v>0</v>
      </c>
      <c r="H1346" s="18" t="n">
        <v>0</v>
      </c>
      <c r="I1346" s="18" t="n">
        <v>0</v>
      </c>
      <c r="J1346" s="18">
        <f>ROUND(MIN(B1346/12,650000)*12*0.0915+MIN(B1346/12,1390000)*12*(0.0504+0)+B1346*0.005,0)</f>
        <v/>
      </c>
      <c r="K1346" s="18" t="n">
        <v>0</v>
      </c>
      <c r="L1346" s="18" t="n">
        <v>0</v>
      </c>
      <c r="M1346" s="18">
        <f>ROUND(IF(C1346&gt;=2026,IF(B1346&lt;741000,0,IF(B1346&lt;2191000,B1346-740000,IF(B1346&lt;2193000,1451000,IF(B1346&lt;2196000,1453000,IF(B1346&lt;2200000,1456000,IF(B1346&lt;3600000,ROUNDDOWN(B1346/4,-3)*2.8-80000,IF(B1346&lt;6600000,ROUNDDOWN(B1346/4,-3)*3.2-440000,IF(B1346&lt;8500000,ROUNDDOWN(B1346*0.9,0)-1100000,B1346-1950000)))))))),IF(B1346&lt;651000,0,IF(B1346&lt;1900000,B1346-650000,IF(B1346&lt;3600000,ROUNDDOWN(B1346/4,-3)*2.8-80000,IF(B1346&lt;6600000,ROUNDDOWN(B1346/4,-3)*3.2-440000,IF(B1346&lt;8500000,ROUNDDOWN(B1346*0.9,0)-1100000,B1346-1950000)))))),0)</f>
        <v/>
      </c>
      <c r="N1346" s="18">
        <f>IF(M1346&gt;23500000,NA(),IF(C1346&gt;=2026,IF(M1346&lt;=4890000,1040000,IF(M1346&lt;=6550000,670000,620000)),IF(M1346&lt;=1320000,950000,IF(M1346&lt;=3360000,880000,IF(M1346&lt;=4890000,680000,IF(M1346&lt;=6550000,630000,580000))))))</f>
        <v/>
      </c>
      <c r="O1346" s="18">
        <f>IF(F1346&lt;=0,IF(AND(D1346="はい",C1346&gt;=2026,C1346&lt;=2027),IF(E1346&lt;=0,0,IF(E1346&lt;=30000,E1346,IF(E1346&lt;=60000,ROUNDUP(E1346/2,0)+15000,IF(E1346&lt;=120000,ROUNDUP(E1346/4,0)+30000,60000)))),IF(E1346&lt;=0,0,IF(E1346&lt;=20000,E1346,IF(E1346&lt;=40000,ROUNDUP(E1346/2,0)+10000,IF(E1346&lt;=80000,ROUNDUP(E1346/4,0)+20000,40000))))),IF(E1346&lt;=0,IF(F1346&lt;=0,0,IF(F1346&lt;=25000,F1346,IF(F1346&lt;=50000,ROUNDUP(F1346/2,0)+12500,IF(F1346&lt;=100000,ROUNDUP(F1346/4,0)+25000,50000)))),MAX(IF(F1346&lt;=0,0,IF(F1346&lt;=25000,F1346,IF(F1346&lt;=50000,ROUNDUP(F1346/2,0)+12500,IF(F1346&lt;=100000,ROUNDUP(F1346/4,0)+25000,50000)))),MIN(IF(AND(D1346="はい",C1346&gt;=2026,C1346&lt;=2027),IF(E1346&lt;=0,0,IF(E1346&lt;=30000,E1346,IF(E1346&lt;=60000,ROUNDUP(E1346/2,0)+15000,IF(E1346&lt;=120000,ROUNDUP(E1346/4,0)+30000,60000)))),IF(E1346&lt;=0,0,IF(E1346&lt;=20000,E1346,IF(E1346&lt;=40000,ROUNDUP(E1346/2,0)+10000,IF(E1346&lt;=80000,ROUNDUP(E1346/4,0)+20000,40000)))))+IF(F1346&lt;=0,0,IF(F1346&lt;=25000,F1346,IF(F1346&lt;=50000,ROUNDUP(F1346/2,0)+12500,IF(F1346&lt;=100000,ROUNDUP(F1346/4,0)+25000,50000)))),IF(AND(D1346="はい",C1346&gt;=2026,C1346&lt;=2027),60000,40000)))))</f>
        <v/>
      </c>
      <c r="P1346" s="18">
        <f>IF(G1346&lt;=0,0,IF(G1346&lt;=20000,G1346,IF(G1346&lt;=40000,ROUNDUP(G1346/2,0)+10000,IF(G1346&lt;=80000,ROUNDUP(G1346/4,0)+20000,40000))))</f>
        <v/>
      </c>
      <c r="Q1346" s="18">
        <f>IF(I1346&lt;=0,IF(H1346&lt;=0,0,IF(H1346&lt;=20000,H1346,IF(H1346&lt;=40000,ROUNDUP(H1346/2,0)+10000,IF(H1346&lt;=80000,ROUNDUP(H1346/4,0)+20000,40000)))),IF(H1346&lt;=0,IF(I1346&lt;=0,0,IF(I1346&lt;=25000,I1346,IF(I1346&lt;=50000,ROUNDUP(I1346/2,0)+12500,IF(I1346&lt;=100000,ROUNDUP(I1346/4,0)+25000,50000)))),MAX(IF(I1346&lt;=0,0,IF(I1346&lt;=25000,I1346,IF(I1346&lt;=50000,ROUNDUP(I1346/2,0)+12500,IF(I1346&lt;=100000,ROUNDUP(I1346/4,0)+25000,50000)))),MIN(IF(H1346&lt;=0,0,IF(H1346&lt;=20000,H1346,IF(H1346&lt;=40000,ROUNDUP(H1346/2,0)+10000,IF(H1346&lt;=80000,ROUNDUP(H1346/4,0)+20000,40000))))+IF(I1346&lt;=0,0,IF(I1346&lt;=25000,I1346,IF(I1346&lt;=50000,ROUNDUP(I1346/2,0)+12500,IF(I1346&lt;=100000,ROUNDUP(I1346/4,0)+25000,50000)))),40000))))</f>
        <v/>
      </c>
      <c r="R1346" s="18">
        <f>MIN(120000,O1346+P1346+Q1346)</f>
        <v/>
      </c>
      <c r="S1346" s="18">
        <f>IF(F1346&lt;=0,IF(E1346&lt;=0,0,IF(E1346&lt;=12000,E1346,IF(E1346&lt;=32000,ROUNDUP(E1346/2,0)+6000,IF(E1346&lt;=56000,ROUNDUP(E1346/4,0)+14000,28000)))),IF(E1346&lt;=0,IF(F1346&lt;=0,0,IF(F1346&lt;=15000,F1346,IF(F1346&lt;=40000,ROUNDUP(F1346/2,0)+7500,IF(F1346&lt;=70000,ROUNDUP(F1346/4,0)+17500,35000)))),MAX(IF(F1346&lt;=0,0,IF(F1346&lt;=15000,F1346,IF(F1346&lt;=40000,ROUNDUP(F1346/2,0)+7500,IF(F1346&lt;=70000,ROUNDUP(F1346/4,0)+17500,35000)))),MIN(IF(E1346&lt;=0,0,IF(E1346&lt;=12000,E1346,IF(E1346&lt;=32000,ROUNDUP(E1346/2,0)+6000,IF(E1346&lt;=56000,ROUNDUP(E1346/4,0)+14000,28000))))+IF(F1346&lt;=0,0,IF(F1346&lt;=15000,F1346,IF(F1346&lt;=40000,ROUNDUP(F1346/2,0)+7500,IF(F1346&lt;=70000,ROUNDUP(F1346/4,0)+17500,35000)))),28000))))</f>
        <v/>
      </c>
      <c r="T1346" s="18">
        <f>IF(G1346&lt;=0,0,IF(G1346&lt;=12000,G1346,IF(G1346&lt;=32000,ROUNDUP(G1346/2,0)+6000,IF(G1346&lt;=56000,ROUNDUP(G1346/4,0)+14000,28000))))</f>
        <v/>
      </c>
      <c r="U1346" s="18">
        <f>IF(I1346&lt;=0,IF(H1346&lt;=0,0,IF(H1346&lt;=12000,H1346,IF(H1346&lt;=32000,ROUNDUP(H1346/2,0)+6000,IF(H1346&lt;=56000,ROUNDUP(H1346/4,0)+14000,28000)))),IF(H1346&lt;=0,IF(I1346&lt;=0,0,IF(I1346&lt;=15000,I1346,IF(I1346&lt;=40000,ROUNDUP(I1346/2,0)+7500,IF(I1346&lt;=70000,ROUNDUP(I1346/4,0)+17500,35000)))),MAX(IF(I1346&lt;=0,0,IF(I1346&lt;=15000,I1346,IF(I1346&lt;=40000,ROUNDUP(I1346/2,0)+7500,IF(I1346&lt;=70000,ROUNDUP(I1346/4,0)+17500,35000)))),MIN(IF(H1346&lt;=0,0,IF(H1346&lt;=12000,H1346,IF(H1346&lt;=32000,ROUNDUP(H1346/2,0)+6000,IF(H1346&lt;=56000,ROUNDUP(H1346/4,0)+14000,28000))))+IF(I1346&lt;=0,0,IF(I1346&lt;=15000,I1346,IF(I1346&lt;=40000,ROUNDUP(I1346/2,0)+7500,IF(I1346&lt;=70000,ROUNDUP(I1346/4,0)+17500,35000)))),28000))))</f>
        <v/>
      </c>
      <c r="V1346" s="18">
        <f>MIN(70000,S1346+T1346+U1346)</f>
        <v/>
      </c>
      <c r="W1346" s="18">
        <f>MAX(0,ROUNDDOWN(M1346-J1346-N1346-K1346-0,-3))</f>
        <v/>
      </c>
      <c r="X1346" s="18">
        <f>MAX(0,ROUNDDOWN(M1346-J1346-N1346-K1346-R1346,-3))</f>
        <v/>
      </c>
      <c r="Y1346" s="18">
        <f>IF(W1346&lt;=0,0,ROUNDDOWN((W1346*LOOKUP(W1346,{0,1950001,3300001,6950001,9000001,18000001,40000001},{0.05,0.1,0.2,0.23,0.33,0.4,0.45})-LOOKUP(W1346,{0,1950001,3300001,6950001,9000001,18000001,40000001},{0,97500,427500,636000,1536000,2796000,4796000}))*1.021,-2))</f>
        <v/>
      </c>
      <c r="Z1346" s="18">
        <f>IF(X1346&lt;=0,0,ROUNDDOWN((X1346*LOOKUP(X1346,{0,1950001,3300001,6950001,9000001,18000001,40000001},{0.05,0.1,0.2,0.23,0.33,0.4,0.45})-LOOKUP(X1346,{0,1950001,3300001,6950001,9000001,18000001,40000001},{0,97500,427500,636000,1536000,2796000,4796000}))*1.021,-2))</f>
        <v/>
      </c>
      <c r="AA1346" s="18">
        <f>MAX(0,ROUNDDOWN(M1346-J1346-430000-L1346-0,-3))</f>
        <v/>
      </c>
      <c r="AB1346" s="18">
        <f>MAX(0,ROUNDDOWN(M1346-J1346-430000-L1346-V1346,-3))</f>
        <v/>
      </c>
      <c r="AC1346" s="18">
        <f>IF(M1346&lt;=450000,0,MAX(0,ROUNDDOWN(AA1346*0.06-MIN(50000,AA1346)*0.03,-2))+MAX(0,ROUNDDOWN(AA1346*0.04-MIN(50000,AA1346)*0.02,-2)))</f>
        <v/>
      </c>
      <c r="AD1346" s="18">
        <f>IF(M1346&lt;=450000,0,MAX(0,ROUNDDOWN(AB1346*0.06-MIN(50000,AB1346)*0.03,-2))+MAX(0,ROUNDDOWN(AB1346*0.04-MIN(50000,AB1346)*0.02,-2)))</f>
        <v/>
      </c>
      <c r="AE1346" s="18">
        <f>Y1346-Z1346</f>
        <v/>
      </c>
      <c r="AF1346" s="18">
        <f>AC1346-AD1346</f>
        <v/>
      </c>
      <c r="AG1346" s="18">
        <f>AE1346+AF1346</f>
        <v/>
      </c>
      <c r="AH1346" s="20">
        <f>IF(W1346&lt;=0,0,LOOKUP(W1346,{0,1950001,3300001,6950001,9000001,18000001,40000001},{0.05,0.1,0.2,0.23,0.33,0.4,0.45}))</f>
        <v/>
      </c>
    </row>
    <row r="1347">
      <c r="A1347" t="inlineStr">
        <is>
          <t>1万円刻み 3区分8万円ずつ</t>
        </is>
      </c>
      <c r="B1347" s="18">
        <f>'4_1万円刻み'!$A$423</f>
        <v/>
      </c>
      <c r="C1347" s="19" t="n">
        <v>2026</v>
      </c>
      <c r="D1347" t="inlineStr">
        <is>
          <t>いいえ</t>
        </is>
      </c>
      <c r="E1347" s="18" t="n">
        <v>80000</v>
      </c>
      <c r="F1347" s="18" t="n">
        <v>0</v>
      </c>
      <c r="G1347" s="18" t="n">
        <v>80000</v>
      </c>
      <c r="H1347" s="18" t="n">
        <v>80000</v>
      </c>
      <c r="I1347" s="18" t="n">
        <v>0</v>
      </c>
      <c r="J1347" s="18">
        <f>ROUND(MIN(B1347/12,650000)*12*0.0915+MIN(B1347/12,1390000)*12*(0.0504+0)+B1347*0.005,0)</f>
        <v/>
      </c>
      <c r="K1347" s="18" t="n">
        <v>0</v>
      </c>
      <c r="L1347" s="18" t="n">
        <v>0</v>
      </c>
      <c r="M1347" s="18">
        <f>ROUND(IF(C1347&gt;=2026,IF(B1347&lt;741000,0,IF(B1347&lt;2191000,B1347-740000,IF(B1347&lt;2193000,1451000,IF(B1347&lt;2196000,1453000,IF(B1347&lt;2200000,1456000,IF(B1347&lt;3600000,ROUNDDOWN(B1347/4,-3)*2.8-80000,IF(B1347&lt;6600000,ROUNDDOWN(B1347/4,-3)*3.2-440000,IF(B1347&lt;8500000,ROUNDDOWN(B1347*0.9,0)-1100000,B1347-1950000)))))))),IF(B1347&lt;651000,0,IF(B1347&lt;1900000,B1347-650000,IF(B1347&lt;3600000,ROUNDDOWN(B1347/4,-3)*2.8-80000,IF(B1347&lt;6600000,ROUNDDOWN(B1347/4,-3)*3.2-440000,IF(B1347&lt;8500000,ROUNDDOWN(B1347*0.9,0)-1100000,B1347-1950000)))))),0)</f>
        <v/>
      </c>
      <c r="N1347" s="18">
        <f>IF(M1347&gt;23500000,NA(),IF(C1347&gt;=2026,IF(M1347&lt;=4890000,1040000,IF(M1347&lt;=6550000,670000,620000)),IF(M1347&lt;=1320000,950000,IF(M1347&lt;=3360000,880000,IF(M1347&lt;=4890000,680000,IF(M1347&lt;=6550000,630000,580000))))))</f>
        <v/>
      </c>
      <c r="O1347" s="18">
        <f>IF(F1347&lt;=0,IF(AND(D1347="はい",C1347&gt;=2026,C1347&lt;=2027),IF(E1347&lt;=0,0,IF(E1347&lt;=30000,E1347,IF(E1347&lt;=60000,ROUNDUP(E1347/2,0)+15000,IF(E1347&lt;=120000,ROUNDUP(E1347/4,0)+30000,60000)))),IF(E1347&lt;=0,0,IF(E1347&lt;=20000,E1347,IF(E1347&lt;=40000,ROUNDUP(E1347/2,0)+10000,IF(E1347&lt;=80000,ROUNDUP(E1347/4,0)+20000,40000))))),IF(E1347&lt;=0,IF(F1347&lt;=0,0,IF(F1347&lt;=25000,F1347,IF(F1347&lt;=50000,ROUNDUP(F1347/2,0)+12500,IF(F1347&lt;=100000,ROUNDUP(F1347/4,0)+25000,50000)))),MAX(IF(F1347&lt;=0,0,IF(F1347&lt;=25000,F1347,IF(F1347&lt;=50000,ROUNDUP(F1347/2,0)+12500,IF(F1347&lt;=100000,ROUNDUP(F1347/4,0)+25000,50000)))),MIN(IF(AND(D1347="はい",C1347&gt;=2026,C1347&lt;=2027),IF(E1347&lt;=0,0,IF(E1347&lt;=30000,E1347,IF(E1347&lt;=60000,ROUNDUP(E1347/2,0)+15000,IF(E1347&lt;=120000,ROUNDUP(E1347/4,0)+30000,60000)))),IF(E1347&lt;=0,0,IF(E1347&lt;=20000,E1347,IF(E1347&lt;=40000,ROUNDUP(E1347/2,0)+10000,IF(E1347&lt;=80000,ROUNDUP(E1347/4,0)+20000,40000)))))+IF(F1347&lt;=0,0,IF(F1347&lt;=25000,F1347,IF(F1347&lt;=50000,ROUNDUP(F1347/2,0)+12500,IF(F1347&lt;=100000,ROUNDUP(F1347/4,0)+25000,50000)))),IF(AND(D1347="はい",C1347&gt;=2026,C1347&lt;=2027),60000,40000)))))</f>
        <v/>
      </c>
      <c r="P1347" s="18">
        <f>IF(G1347&lt;=0,0,IF(G1347&lt;=20000,G1347,IF(G1347&lt;=40000,ROUNDUP(G1347/2,0)+10000,IF(G1347&lt;=80000,ROUNDUP(G1347/4,0)+20000,40000))))</f>
        <v/>
      </c>
      <c r="Q1347" s="18">
        <f>IF(I1347&lt;=0,IF(H1347&lt;=0,0,IF(H1347&lt;=20000,H1347,IF(H1347&lt;=40000,ROUNDUP(H1347/2,0)+10000,IF(H1347&lt;=80000,ROUNDUP(H1347/4,0)+20000,40000)))),IF(H1347&lt;=0,IF(I1347&lt;=0,0,IF(I1347&lt;=25000,I1347,IF(I1347&lt;=50000,ROUNDUP(I1347/2,0)+12500,IF(I1347&lt;=100000,ROUNDUP(I1347/4,0)+25000,50000)))),MAX(IF(I1347&lt;=0,0,IF(I1347&lt;=25000,I1347,IF(I1347&lt;=50000,ROUNDUP(I1347/2,0)+12500,IF(I1347&lt;=100000,ROUNDUP(I1347/4,0)+25000,50000)))),MIN(IF(H1347&lt;=0,0,IF(H1347&lt;=20000,H1347,IF(H1347&lt;=40000,ROUNDUP(H1347/2,0)+10000,IF(H1347&lt;=80000,ROUNDUP(H1347/4,0)+20000,40000))))+IF(I1347&lt;=0,0,IF(I1347&lt;=25000,I1347,IF(I1347&lt;=50000,ROUNDUP(I1347/2,0)+12500,IF(I1347&lt;=100000,ROUNDUP(I1347/4,0)+25000,50000)))),40000))))</f>
        <v/>
      </c>
      <c r="R1347" s="18">
        <f>MIN(120000,O1347+P1347+Q1347)</f>
        <v/>
      </c>
      <c r="S1347" s="18">
        <f>IF(F1347&lt;=0,IF(E1347&lt;=0,0,IF(E1347&lt;=12000,E1347,IF(E1347&lt;=32000,ROUNDUP(E1347/2,0)+6000,IF(E1347&lt;=56000,ROUNDUP(E1347/4,0)+14000,28000)))),IF(E1347&lt;=0,IF(F1347&lt;=0,0,IF(F1347&lt;=15000,F1347,IF(F1347&lt;=40000,ROUNDUP(F1347/2,0)+7500,IF(F1347&lt;=70000,ROUNDUP(F1347/4,0)+17500,35000)))),MAX(IF(F1347&lt;=0,0,IF(F1347&lt;=15000,F1347,IF(F1347&lt;=40000,ROUNDUP(F1347/2,0)+7500,IF(F1347&lt;=70000,ROUNDUP(F1347/4,0)+17500,35000)))),MIN(IF(E1347&lt;=0,0,IF(E1347&lt;=12000,E1347,IF(E1347&lt;=32000,ROUNDUP(E1347/2,0)+6000,IF(E1347&lt;=56000,ROUNDUP(E1347/4,0)+14000,28000))))+IF(F1347&lt;=0,0,IF(F1347&lt;=15000,F1347,IF(F1347&lt;=40000,ROUNDUP(F1347/2,0)+7500,IF(F1347&lt;=70000,ROUNDUP(F1347/4,0)+17500,35000)))),28000))))</f>
        <v/>
      </c>
      <c r="T1347" s="18">
        <f>IF(G1347&lt;=0,0,IF(G1347&lt;=12000,G1347,IF(G1347&lt;=32000,ROUNDUP(G1347/2,0)+6000,IF(G1347&lt;=56000,ROUNDUP(G1347/4,0)+14000,28000))))</f>
        <v/>
      </c>
      <c r="U1347" s="18">
        <f>IF(I1347&lt;=0,IF(H1347&lt;=0,0,IF(H1347&lt;=12000,H1347,IF(H1347&lt;=32000,ROUNDUP(H1347/2,0)+6000,IF(H1347&lt;=56000,ROUNDUP(H1347/4,0)+14000,28000)))),IF(H1347&lt;=0,IF(I1347&lt;=0,0,IF(I1347&lt;=15000,I1347,IF(I1347&lt;=40000,ROUNDUP(I1347/2,0)+7500,IF(I1347&lt;=70000,ROUNDUP(I1347/4,0)+17500,35000)))),MAX(IF(I1347&lt;=0,0,IF(I1347&lt;=15000,I1347,IF(I1347&lt;=40000,ROUNDUP(I1347/2,0)+7500,IF(I1347&lt;=70000,ROUNDUP(I1347/4,0)+17500,35000)))),MIN(IF(H1347&lt;=0,0,IF(H1347&lt;=12000,H1347,IF(H1347&lt;=32000,ROUNDUP(H1347/2,0)+6000,IF(H1347&lt;=56000,ROUNDUP(H1347/4,0)+14000,28000))))+IF(I1347&lt;=0,0,IF(I1347&lt;=15000,I1347,IF(I1347&lt;=40000,ROUNDUP(I1347/2,0)+7500,IF(I1347&lt;=70000,ROUNDUP(I1347/4,0)+17500,35000)))),28000))))</f>
        <v/>
      </c>
      <c r="V1347" s="18">
        <f>MIN(70000,S1347+T1347+U1347)</f>
        <v/>
      </c>
      <c r="W1347" s="18">
        <f>MAX(0,ROUNDDOWN(M1347-J1347-N1347-K1347-0,-3))</f>
        <v/>
      </c>
      <c r="X1347" s="18">
        <f>MAX(0,ROUNDDOWN(M1347-J1347-N1347-K1347-R1347,-3))</f>
        <v/>
      </c>
      <c r="Y1347" s="18">
        <f>IF(W1347&lt;=0,0,ROUNDDOWN((W1347*LOOKUP(W1347,{0,1950001,3300001,6950001,9000001,18000001,40000001},{0.05,0.1,0.2,0.23,0.33,0.4,0.45})-LOOKUP(W1347,{0,1950001,3300001,6950001,9000001,18000001,40000001},{0,97500,427500,636000,1536000,2796000,4796000}))*1.021,-2))</f>
        <v/>
      </c>
      <c r="Z1347" s="18">
        <f>IF(X1347&lt;=0,0,ROUNDDOWN((X1347*LOOKUP(X1347,{0,1950001,3300001,6950001,9000001,18000001,40000001},{0.05,0.1,0.2,0.23,0.33,0.4,0.45})-LOOKUP(X1347,{0,1950001,3300001,6950001,9000001,18000001,40000001},{0,97500,427500,636000,1536000,2796000,4796000}))*1.021,-2))</f>
        <v/>
      </c>
      <c r="AA1347" s="18">
        <f>MAX(0,ROUNDDOWN(M1347-J1347-430000-L1347-0,-3))</f>
        <v/>
      </c>
      <c r="AB1347" s="18">
        <f>MAX(0,ROUNDDOWN(M1347-J1347-430000-L1347-V1347,-3))</f>
        <v/>
      </c>
      <c r="AC1347" s="18">
        <f>IF(M1347&lt;=450000,0,MAX(0,ROUNDDOWN(AA1347*0.06-MIN(50000,AA1347)*0.03,-2))+MAX(0,ROUNDDOWN(AA1347*0.04-MIN(50000,AA1347)*0.02,-2)))</f>
        <v/>
      </c>
      <c r="AD1347" s="18">
        <f>IF(M1347&lt;=450000,0,MAX(0,ROUNDDOWN(AB1347*0.06-MIN(50000,AB1347)*0.03,-2))+MAX(0,ROUNDDOWN(AB1347*0.04-MIN(50000,AB1347)*0.02,-2)))</f>
        <v/>
      </c>
      <c r="AE1347" s="18">
        <f>Y1347-Z1347</f>
        <v/>
      </c>
      <c r="AF1347" s="18">
        <f>AC1347-AD1347</f>
        <v/>
      </c>
      <c r="AG1347" s="18">
        <f>AE1347+AF1347</f>
        <v/>
      </c>
      <c r="AH1347" s="20">
        <f>IF(W1347&lt;=0,0,LOOKUP(W1347,{0,1950001,3300001,6950001,9000001,18000001,40000001},{0.05,0.1,0.2,0.23,0.33,0.4,0.45}))</f>
        <v/>
      </c>
    </row>
    <row r="1348">
      <c r="A1348" t="inlineStr">
        <is>
          <t>1万円刻み 一般8万円</t>
        </is>
      </c>
      <c r="B1348" s="18">
        <f>'4_1万円刻み'!$A$423</f>
        <v/>
      </c>
      <c r="C1348" s="19" t="n">
        <v>2026</v>
      </c>
      <c r="D1348" t="inlineStr">
        <is>
          <t>いいえ</t>
        </is>
      </c>
      <c r="E1348" s="18" t="n">
        <v>80000</v>
      </c>
      <c r="F1348" s="18" t="n">
        <v>0</v>
      </c>
      <c r="G1348" s="18" t="n">
        <v>0</v>
      </c>
      <c r="H1348" s="18" t="n">
        <v>0</v>
      </c>
      <c r="I1348" s="18" t="n">
        <v>0</v>
      </c>
      <c r="J1348" s="18">
        <f>ROUND(MIN(B1348/12,650000)*12*0.0915+MIN(B1348/12,1390000)*12*(0.0504+0)+B1348*0.005,0)</f>
        <v/>
      </c>
      <c r="K1348" s="18" t="n">
        <v>0</v>
      </c>
      <c r="L1348" s="18" t="n">
        <v>0</v>
      </c>
      <c r="M1348" s="18">
        <f>ROUND(IF(C1348&gt;=2026,IF(B1348&lt;741000,0,IF(B1348&lt;2191000,B1348-740000,IF(B1348&lt;2193000,1451000,IF(B1348&lt;2196000,1453000,IF(B1348&lt;2200000,1456000,IF(B1348&lt;3600000,ROUNDDOWN(B1348/4,-3)*2.8-80000,IF(B1348&lt;6600000,ROUNDDOWN(B1348/4,-3)*3.2-440000,IF(B1348&lt;8500000,ROUNDDOWN(B1348*0.9,0)-1100000,B1348-1950000)))))))),IF(B1348&lt;651000,0,IF(B1348&lt;1900000,B1348-650000,IF(B1348&lt;3600000,ROUNDDOWN(B1348/4,-3)*2.8-80000,IF(B1348&lt;6600000,ROUNDDOWN(B1348/4,-3)*3.2-440000,IF(B1348&lt;8500000,ROUNDDOWN(B1348*0.9,0)-1100000,B1348-1950000)))))),0)</f>
        <v/>
      </c>
      <c r="N1348" s="18">
        <f>IF(M1348&gt;23500000,NA(),IF(C1348&gt;=2026,IF(M1348&lt;=4890000,1040000,IF(M1348&lt;=6550000,670000,620000)),IF(M1348&lt;=1320000,950000,IF(M1348&lt;=3360000,880000,IF(M1348&lt;=4890000,680000,IF(M1348&lt;=6550000,630000,580000))))))</f>
        <v/>
      </c>
      <c r="O1348" s="18">
        <f>IF(F1348&lt;=0,IF(AND(D1348="はい",C1348&gt;=2026,C1348&lt;=2027),IF(E1348&lt;=0,0,IF(E1348&lt;=30000,E1348,IF(E1348&lt;=60000,ROUNDUP(E1348/2,0)+15000,IF(E1348&lt;=120000,ROUNDUP(E1348/4,0)+30000,60000)))),IF(E1348&lt;=0,0,IF(E1348&lt;=20000,E1348,IF(E1348&lt;=40000,ROUNDUP(E1348/2,0)+10000,IF(E1348&lt;=80000,ROUNDUP(E1348/4,0)+20000,40000))))),IF(E1348&lt;=0,IF(F1348&lt;=0,0,IF(F1348&lt;=25000,F1348,IF(F1348&lt;=50000,ROUNDUP(F1348/2,0)+12500,IF(F1348&lt;=100000,ROUNDUP(F1348/4,0)+25000,50000)))),MAX(IF(F1348&lt;=0,0,IF(F1348&lt;=25000,F1348,IF(F1348&lt;=50000,ROUNDUP(F1348/2,0)+12500,IF(F1348&lt;=100000,ROUNDUP(F1348/4,0)+25000,50000)))),MIN(IF(AND(D1348="はい",C1348&gt;=2026,C1348&lt;=2027),IF(E1348&lt;=0,0,IF(E1348&lt;=30000,E1348,IF(E1348&lt;=60000,ROUNDUP(E1348/2,0)+15000,IF(E1348&lt;=120000,ROUNDUP(E1348/4,0)+30000,60000)))),IF(E1348&lt;=0,0,IF(E1348&lt;=20000,E1348,IF(E1348&lt;=40000,ROUNDUP(E1348/2,0)+10000,IF(E1348&lt;=80000,ROUNDUP(E1348/4,0)+20000,40000)))))+IF(F1348&lt;=0,0,IF(F1348&lt;=25000,F1348,IF(F1348&lt;=50000,ROUNDUP(F1348/2,0)+12500,IF(F1348&lt;=100000,ROUNDUP(F1348/4,0)+25000,50000)))),IF(AND(D1348="はい",C1348&gt;=2026,C1348&lt;=2027),60000,40000)))))</f>
        <v/>
      </c>
      <c r="P1348" s="18">
        <f>IF(G1348&lt;=0,0,IF(G1348&lt;=20000,G1348,IF(G1348&lt;=40000,ROUNDUP(G1348/2,0)+10000,IF(G1348&lt;=80000,ROUNDUP(G1348/4,0)+20000,40000))))</f>
        <v/>
      </c>
      <c r="Q1348" s="18">
        <f>IF(I1348&lt;=0,IF(H1348&lt;=0,0,IF(H1348&lt;=20000,H1348,IF(H1348&lt;=40000,ROUNDUP(H1348/2,0)+10000,IF(H1348&lt;=80000,ROUNDUP(H1348/4,0)+20000,40000)))),IF(H1348&lt;=0,IF(I1348&lt;=0,0,IF(I1348&lt;=25000,I1348,IF(I1348&lt;=50000,ROUNDUP(I1348/2,0)+12500,IF(I1348&lt;=100000,ROUNDUP(I1348/4,0)+25000,50000)))),MAX(IF(I1348&lt;=0,0,IF(I1348&lt;=25000,I1348,IF(I1348&lt;=50000,ROUNDUP(I1348/2,0)+12500,IF(I1348&lt;=100000,ROUNDUP(I1348/4,0)+25000,50000)))),MIN(IF(H1348&lt;=0,0,IF(H1348&lt;=20000,H1348,IF(H1348&lt;=40000,ROUNDUP(H1348/2,0)+10000,IF(H1348&lt;=80000,ROUNDUP(H1348/4,0)+20000,40000))))+IF(I1348&lt;=0,0,IF(I1348&lt;=25000,I1348,IF(I1348&lt;=50000,ROUNDUP(I1348/2,0)+12500,IF(I1348&lt;=100000,ROUNDUP(I1348/4,0)+25000,50000)))),40000))))</f>
        <v/>
      </c>
      <c r="R1348" s="18">
        <f>MIN(120000,O1348+P1348+Q1348)</f>
        <v/>
      </c>
      <c r="S1348" s="18">
        <f>IF(F1348&lt;=0,IF(E1348&lt;=0,0,IF(E1348&lt;=12000,E1348,IF(E1348&lt;=32000,ROUNDUP(E1348/2,0)+6000,IF(E1348&lt;=56000,ROUNDUP(E1348/4,0)+14000,28000)))),IF(E1348&lt;=0,IF(F1348&lt;=0,0,IF(F1348&lt;=15000,F1348,IF(F1348&lt;=40000,ROUNDUP(F1348/2,0)+7500,IF(F1348&lt;=70000,ROUNDUP(F1348/4,0)+17500,35000)))),MAX(IF(F1348&lt;=0,0,IF(F1348&lt;=15000,F1348,IF(F1348&lt;=40000,ROUNDUP(F1348/2,0)+7500,IF(F1348&lt;=70000,ROUNDUP(F1348/4,0)+17500,35000)))),MIN(IF(E1348&lt;=0,0,IF(E1348&lt;=12000,E1348,IF(E1348&lt;=32000,ROUNDUP(E1348/2,0)+6000,IF(E1348&lt;=56000,ROUNDUP(E1348/4,0)+14000,28000))))+IF(F1348&lt;=0,0,IF(F1348&lt;=15000,F1348,IF(F1348&lt;=40000,ROUNDUP(F1348/2,0)+7500,IF(F1348&lt;=70000,ROUNDUP(F1348/4,0)+17500,35000)))),28000))))</f>
        <v/>
      </c>
      <c r="T1348" s="18">
        <f>IF(G1348&lt;=0,0,IF(G1348&lt;=12000,G1348,IF(G1348&lt;=32000,ROUNDUP(G1348/2,0)+6000,IF(G1348&lt;=56000,ROUNDUP(G1348/4,0)+14000,28000))))</f>
        <v/>
      </c>
      <c r="U1348" s="18">
        <f>IF(I1348&lt;=0,IF(H1348&lt;=0,0,IF(H1348&lt;=12000,H1348,IF(H1348&lt;=32000,ROUNDUP(H1348/2,0)+6000,IF(H1348&lt;=56000,ROUNDUP(H1348/4,0)+14000,28000)))),IF(H1348&lt;=0,IF(I1348&lt;=0,0,IF(I1348&lt;=15000,I1348,IF(I1348&lt;=40000,ROUNDUP(I1348/2,0)+7500,IF(I1348&lt;=70000,ROUNDUP(I1348/4,0)+17500,35000)))),MAX(IF(I1348&lt;=0,0,IF(I1348&lt;=15000,I1348,IF(I1348&lt;=40000,ROUNDUP(I1348/2,0)+7500,IF(I1348&lt;=70000,ROUNDUP(I1348/4,0)+17500,35000)))),MIN(IF(H1348&lt;=0,0,IF(H1348&lt;=12000,H1348,IF(H1348&lt;=32000,ROUNDUP(H1348/2,0)+6000,IF(H1348&lt;=56000,ROUNDUP(H1348/4,0)+14000,28000))))+IF(I1348&lt;=0,0,IF(I1348&lt;=15000,I1348,IF(I1348&lt;=40000,ROUNDUP(I1348/2,0)+7500,IF(I1348&lt;=70000,ROUNDUP(I1348/4,0)+17500,35000)))),28000))))</f>
        <v/>
      </c>
      <c r="V1348" s="18">
        <f>MIN(70000,S1348+T1348+U1348)</f>
        <v/>
      </c>
      <c r="W1348" s="18">
        <f>MAX(0,ROUNDDOWN(M1348-J1348-N1348-K1348-0,-3))</f>
        <v/>
      </c>
      <c r="X1348" s="18">
        <f>MAX(0,ROUNDDOWN(M1348-J1348-N1348-K1348-R1348,-3))</f>
        <v/>
      </c>
      <c r="Y1348" s="18">
        <f>IF(W1348&lt;=0,0,ROUNDDOWN((W1348*LOOKUP(W1348,{0,1950001,3300001,6950001,9000001,18000001,40000001},{0.05,0.1,0.2,0.23,0.33,0.4,0.45})-LOOKUP(W1348,{0,1950001,3300001,6950001,9000001,18000001,40000001},{0,97500,427500,636000,1536000,2796000,4796000}))*1.021,-2))</f>
        <v/>
      </c>
      <c r="Z1348" s="18">
        <f>IF(X1348&lt;=0,0,ROUNDDOWN((X1348*LOOKUP(X1348,{0,1950001,3300001,6950001,9000001,18000001,40000001},{0.05,0.1,0.2,0.23,0.33,0.4,0.45})-LOOKUP(X1348,{0,1950001,3300001,6950001,9000001,18000001,40000001},{0,97500,427500,636000,1536000,2796000,4796000}))*1.021,-2))</f>
        <v/>
      </c>
      <c r="AA1348" s="18">
        <f>MAX(0,ROUNDDOWN(M1348-J1348-430000-L1348-0,-3))</f>
        <v/>
      </c>
      <c r="AB1348" s="18">
        <f>MAX(0,ROUNDDOWN(M1348-J1348-430000-L1348-V1348,-3))</f>
        <v/>
      </c>
      <c r="AC1348" s="18">
        <f>IF(M1348&lt;=450000,0,MAX(0,ROUNDDOWN(AA1348*0.06-MIN(50000,AA1348)*0.03,-2))+MAX(0,ROUNDDOWN(AA1348*0.04-MIN(50000,AA1348)*0.02,-2)))</f>
        <v/>
      </c>
      <c r="AD1348" s="18">
        <f>IF(M1348&lt;=450000,0,MAX(0,ROUNDDOWN(AB1348*0.06-MIN(50000,AB1348)*0.03,-2))+MAX(0,ROUNDDOWN(AB1348*0.04-MIN(50000,AB1348)*0.02,-2)))</f>
        <v/>
      </c>
      <c r="AE1348" s="18">
        <f>Y1348-Z1348</f>
        <v/>
      </c>
      <c r="AF1348" s="18">
        <f>AC1348-AD1348</f>
        <v/>
      </c>
      <c r="AG1348" s="18">
        <f>AE1348+AF1348</f>
        <v/>
      </c>
      <c r="AH1348" s="20">
        <f>IF(W1348&lt;=0,0,LOOKUP(W1348,{0,1950001,3300001,6950001,9000001,18000001,40000001},{0.05,0.1,0.2,0.23,0.33,0.4,0.45}))</f>
        <v/>
      </c>
    </row>
    <row r="1349">
      <c r="A1349" t="inlineStr">
        <is>
          <t>1万円刻み 特例あり一般12万円</t>
        </is>
      </c>
      <c r="B1349" s="18">
        <f>'4_1万円刻み'!$A$423</f>
        <v/>
      </c>
      <c r="C1349" s="19" t="n">
        <v>2026</v>
      </c>
      <c r="D1349" t="inlineStr">
        <is>
          <t>はい</t>
        </is>
      </c>
      <c r="E1349" s="18" t="n">
        <v>120000</v>
      </c>
      <c r="F1349" s="18" t="n">
        <v>0</v>
      </c>
      <c r="G1349" s="18" t="n">
        <v>0</v>
      </c>
      <c r="H1349" s="18" t="n">
        <v>0</v>
      </c>
      <c r="I1349" s="18" t="n">
        <v>0</v>
      </c>
      <c r="J1349" s="18">
        <f>ROUND(MIN(B1349/12,650000)*12*0.0915+MIN(B1349/12,1390000)*12*(0.0504+0)+B1349*0.005,0)</f>
        <v/>
      </c>
      <c r="K1349" s="18" t="n">
        <v>0</v>
      </c>
      <c r="L1349" s="18" t="n">
        <v>0</v>
      </c>
      <c r="M1349" s="18">
        <f>ROUND(IF(C1349&gt;=2026,IF(B1349&lt;741000,0,IF(B1349&lt;2191000,B1349-740000,IF(B1349&lt;2193000,1451000,IF(B1349&lt;2196000,1453000,IF(B1349&lt;2200000,1456000,IF(B1349&lt;3600000,ROUNDDOWN(B1349/4,-3)*2.8-80000,IF(B1349&lt;6600000,ROUNDDOWN(B1349/4,-3)*3.2-440000,IF(B1349&lt;8500000,ROUNDDOWN(B1349*0.9,0)-1100000,B1349-1950000)))))))),IF(B1349&lt;651000,0,IF(B1349&lt;1900000,B1349-650000,IF(B1349&lt;3600000,ROUNDDOWN(B1349/4,-3)*2.8-80000,IF(B1349&lt;6600000,ROUNDDOWN(B1349/4,-3)*3.2-440000,IF(B1349&lt;8500000,ROUNDDOWN(B1349*0.9,0)-1100000,B1349-1950000)))))),0)</f>
        <v/>
      </c>
      <c r="N1349" s="18">
        <f>IF(M1349&gt;23500000,NA(),IF(C1349&gt;=2026,IF(M1349&lt;=4890000,1040000,IF(M1349&lt;=6550000,670000,620000)),IF(M1349&lt;=1320000,950000,IF(M1349&lt;=3360000,880000,IF(M1349&lt;=4890000,680000,IF(M1349&lt;=6550000,630000,580000))))))</f>
        <v/>
      </c>
      <c r="O1349" s="18">
        <f>IF(F1349&lt;=0,IF(AND(D1349="はい",C1349&gt;=2026,C1349&lt;=2027),IF(E1349&lt;=0,0,IF(E1349&lt;=30000,E1349,IF(E1349&lt;=60000,ROUNDUP(E1349/2,0)+15000,IF(E1349&lt;=120000,ROUNDUP(E1349/4,0)+30000,60000)))),IF(E1349&lt;=0,0,IF(E1349&lt;=20000,E1349,IF(E1349&lt;=40000,ROUNDUP(E1349/2,0)+10000,IF(E1349&lt;=80000,ROUNDUP(E1349/4,0)+20000,40000))))),IF(E1349&lt;=0,IF(F1349&lt;=0,0,IF(F1349&lt;=25000,F1349,IF(F1349&lt;=50000,ROUNDUP(F1349/2,0)+12500,IF(F1349&lt;=100000,ROUNDUP(F1349/4,0)+25000,50000)))),MAX(IF(F1349&lt;=0,0,IF(F1349&lt;=25000,F1349,IF(F1349&lt;=50000,ROUNDUP(F1349/2,0)+12500,IF(F1349&lt;=100000,ROUNDUP(F1349/4,0)+25000,50000)))),MIN(IF(AND(D1349="はい",C1349&gt;=2026,C1349&lt;=2027),IF(E1349&lt;=0,0,IF(E1349&lt;=30000,E1349,IF(E1349&lt;=60000,ROUNDUP(E1349/2,0)+15000,IF(E1349&lt;=120000,ROUNDUP(E1349/4,0)+30000,60000)))),IF(E1349&lt;=0,0,IF(E1349&lt;=20000,E1349,IF(E1349&lt;=40000,ROUNDUP(E1349/2,0)+10000,IF(E1349&lt;=80000,ROUNDUP(E1349/4,0)+20000,40000)))))+IF(F1349&lt;=0,0,IF(F1349&lt;=25000,F1349,IF(F1349&lt;=50000,ROUNDUP(F1349/2,0)+12500,IF(F1349&lt;=100000,ROUNDUP(F1349/4,0)+25000,50000)))),IF(AND(D1349="はい",C1349&gt;=2026,C1349&lt;=2027),60000,40000)))))</f>
        <v/>
      </c>
      <c r="P1349" s="18">
        <f>IF(G1349&lt;=0,0,IF(G1349&lt;=20000,G1349,IF(G1349&lt;=40000,ROUNDUP(G1349/2,0)+10000,IF(G1349&lt;=80000,ROUNDUP(G1349/4,0)+20000,40000))))</f>
        <v/>
      </c>
      <c r="Q1349" s="18">
        <f>IF(I1349&lt;=0,IF(H1349&lt;=0,0,IF(H1349&lt;=20000,H1349,IF(H1349&lt;=40000,ROUNDUP(H1349/2,0)+10000,IF(H1349&lt;=80000,ROUNDUP(H1349/4,0)+20000,40000)))),IF(H1349&lt;=0,IF(I1349&lt;=0,0,IF(I1349&lt;=25000,I1349,IF(I1349&lt;=50000,ROUNDUP(I1349/2,0)+12500,IF(I1349&lt;=100000,ROUNDUP(I1349/4,0)+25000,50000)))),MAX(IF(I1349&lt;=0,0,IF(I1349&lt;=25000,I1349,IF(I1349&lt;=50000,ROUNDUP(I1349/2,0)+12500,IF(I1349&lt;=100000,ROUNDUP(I1349/4,0)+25000,50000)))),MIN(IF(H1349&lt;=0,0,IF(H1349&lt;=20000,H1349,IF(H1349&lt;=40000,ROUNDUP(H1349/2,0)+10000,IF(H1349&lt;=80000,ROUNDUP(H1349/4,0)+20000,40000))))+IF(I1349&lt;=0,0,IF(I1349&lt;=25000,I1349,IF(I1349&lt;=50000,ROUNDUP(I1349/2,0)+12500,IF(I1349&lt;=100000,ROUNDUP(I1349/4,0)+25000,50000)))),40000))))</f>
        <v/>
      </c>
      <c r="R1349" s="18">
        <f>MIN(120000,O1349+P1349+Q1349)</f>
        <v/>
      </c>
      <c r="S1349" s="18">
        <f>IF(F1349&lt;=0,IF(E1349&lt;=0,0,IF(E1349&lt;=12000,E1349,IF(E1349&lt;=32000,ROUNDUP(E1349/2,0)+6000,IF(E1349&lt;=56000,ROUNDUP(E1349/4,0)+14000,28000)))),IF(E1349&lt;=0,IF(F1349&lt;=0,0,IF(F1349&lt;=15000,F1349,IF(F1349&lt;=40000,ROUNDUP(F1349/2,0)+7500,IF(F1349&lt;=70000,ROUNDUP(F1349/4,0)+17500,35000)))),MAX(IF(F1349&lt;=0,0,IF(F1349&lt;=15000,F1349,IF(F1349&lt;=40000,ROUNDUP(F1349/2,0)+7500,IF(F1349&lt;=70000,ROUNDUP(F1349/4,0)+17500,35000)))),MIN(IF(E1349&lt;=0,0,IF(E1349&lt;=12000,E1349,IF(E1349&lt;=32000,ROUNDUP(E1349/2,0)+6000,IF(E1349&lt;=56000,ROUNDUP(E1349/4,0)+14000,28000))))+IF(F1349&lt;=0,0,IF(F1349&lt;=15000,F1349,IF(F1349&lt;=40000,ROUNDUP(F1349/2,0)+7500,IF(F1349&lt;=70000,ROUNDUP(F1349/4,0)+17500,35000)))),28000))))</f>
        <v/>
      </c>
      <c r="T1349" s="18">
        <f>IF(G1349&lt;=0,0,IF(G1349&lt;=12000,G1349,IF(G1349&lt;=32000,ROUNDUP(G1349/2,0)+6000,IF(G1349&lt;=56000,ROUNDUP(G1349/4,0)+14000,28000))))</f>
        <v/>
      </c>
      <c r="U1349" s="18">
        <f>IF(I1349&lt;=0,IF(H1349&lt;=0,0,IF(H1349&lt;=12000,H1349,IF(H1349&lt;=32000,ROUNDUP(H1349/2,0)+6000,IF(H1349&lt;=56000,ROUNDUP(H1349/4,0)+14000,28000)))),IF(H1349&lt;=0,IF(I1349&lt;=0,0,IF(I1349&lt;=15000,I1349,IF(I1349&lt;=40000,ROUNDUP(I1349/2,0)+7500,IF(I1349&lt;=70000,ROUNDUP(I1349/4,0)+17500,35000)))),MAX(IF(I1349&lt;=0,0,IF(I1349&lt;=15000,I1349,IF(I1349&lt;=40000,ROUNDUP(I1349/2,0)+7500,IF(I1349&lt;=70000,ROUNDUP(I1349/4,0)+17500,35000)))),MIN(IF(H1349&lt;=0,0,IF(H1349&lt;=12000,H1349,IF(H1349&lt;=32000,ROUNDUP(H1349/2,0)+6000,IF(H1349&lt;=56000,ROUNDUP(H1349/4,0)+14000,28000))))+IF(I1349&lt;=0,0,IF(I1349&lt;=15000,I1349,IF(I1349&lt;=40000,ROUNDUP(I1349/2,0)+7500,IF(I1349&lt;=70000,ROUNDUP(I1349/4,0)+17500,35000)))),28000))))</f>
        <v/>
      </c>
      <c r="V1349" s="18">
        <f>MIN(70000,S1349+T1349+U1349)</f>
        <v/>
      </c>
      <c r="W1349" s="18">
        <f>MAX(0,ROUNDDOWN(M1349-J1349-N1349-K1349-0,-3))</f>
        <v/>
      </c>
      <c r="X1349" s="18">
        <f>MAX(0,ROUNDDOWN(M1349-J1349-N1349-K1349-R1349,-3))</f>
        <v/>
      </c>
      <c r="Y1349" s="18">
        <f>IF(W1349&lt;=0,0,ROUNDDOWN((W1349*LOOKUP(W1349,{0,1950001,3300001,6950001,9000001,18000001,40000001},{0.05,0.1,0.2,0.23,0.33,0.4,0.45})-LOOKUP(W1349,{0,1950001,3300001,6950001,9000001,18000001,40000001},{0,97500,427500,636000,1536000,2796000,4796000}))*1.021,-2))</f>
        <v/>
      </c>
      <c r="Z1349" s="18">
        <f>IF(X1349&lt;=0,0,ROUNDDOWN((X1349*LOOKUP(X1349,{0,1950001,3300001,6950001,9000001,18000001,40000001},{0.05,0.1,0.2,0.23,0.33,0.4,0.45})-LOOKUP(X1349,{0,1950001,3300001,6950001,9000001,18000001,40000001},{0,97500,427500,636000,1536000,2796000,4796000}))*1.021,-2))</f>
        <v/>
      </c>
      <c r="AA1349" s="18">
        <f>MAX(0,ROUNDDOWN(M1349-J1349-430000-L1349-0,-3))</f>
        <v/>
      </c>
      <c r="AB1349" s="18">
        <f>MAX(0,ROUNDDOWN(M1349-J1349-430000-L1349-V1349,-3))</f>
        <v/>
      </c>
      <c r="AC1349" s="18">
        <f>IF(M1349&lt;=450000,0,MAX(0,ROUNDDOWN(AA1349*0.06-MIN(50000,AA1349)*0.03,-2))+MAX(0,ROUNDDOWN(AA1349*0.04-MIN(50000,AA1349)*0.02,-2)))</f>
        <v/>
      </c>
      <c r="AD1349" s="18">
        <f>IF(M1349&lt;=450000,0,MAX(0,ROUNDDOWN(AB1349*0.06-MIN(50000,AB1349)*0.03,-2))+MAX(0,ROUNDDOWN(AB1349*0.04-MIN(50000,AB1349)*0.02,-2)))</f>
        <v/>
      </c>
      <c r="AE1349" s="18">
        <f>Y1349-Z1349</f>
        <v/>
      </c>
      <c r="AF1349" s="18">
        <f>AC1349-AD1349</f>
        <v/>
      </c>
      <c r="AG1349" s="18">
        <f>AE1349+AF1349</f>
        <v/>
      </c>
      <c r="AH1349" s="20">
        <f>IF(W1349&lt;=0,0,LOOKUP(W1349,{0,1950001,3300001,6950001,9000001,18000001,40000001},{0.05,0.1,0.2,0.23,0.33,0.4,0.45}))</f>
        <v/>
      </c>
    </row>
    <row r="1350">
      <c r="A1350" t="inlineStr">
        <is>
          <t>1万円刻み 3区分8万円ずつ</t>
        </is>
      </c>
      <c r="B1350" s="18">
        <f>'4_1万円刻み'!$A$424</f>
        <v/>
      </c>
      <c r="C1350" s="19" t="n">
        <v>2026</v>
      </c>
      <c r="D1350" t="inlineStr">
        <is>
          <t>いいえ</t>
        </is>
      </c>
      <c r="E1350" s="18" t="n">
        <v>80000</v>
      </c>
      <c r="F1350" s="18" t="n">
        <v>0</v>
      </c>
      <c r="G1350" s="18" t="n">
        <v>80000</v>
      </c>
      <c r="H1350" s="18" t="n">
        <v>80000</v>
      </c>
      <c r="I1350" s="18" t="n">
        <v>0</v>
      </c>
      <c r="J1350" s="18">
        <f>ROUND(MIN(B1350/12,650000)*12*0.0915+MIN(B1350/12,1390000)*12*(0.0504+0)+B1350*0.005,0)</f>
        <v/>
      </c>
      <c r="K1350" s="18" t="n">
        <v>0</v>
      </c>
      <c r="L1350" s="18" t="n">
        <v>0</v>
      </c>
      <c r="M1350" s="18">
        <f>ROUND(IF(C1350&gt;=2026,IF(B1350&lt;741000,0,IF(B1350&lt;2191000,B1350-740000,IF(B1350&lt;2193000,1451000,IF(B1350&lt;2196000,1453000,IF(B1350&lt;2200000,1456000,IF(B1350&lt;3600000,ROUNDDOWN(B1350/4,-3)*2.8-80000,IF(B1350&lt;6600000,ROUNDDOWN(B1350/4,-3)*3.2-440000,IF(B1350&lt;8500000,ROUNDDOWN(B1350*0.9,0)-1100000,B1350-1950000)))))))),IF(B1350&lt;651000,0,IF(B1350&lt;1900000,B1350-650000,IF(B1350&lt;3600000,ROUNDDOWN(B1350/4,-3)*2.8-80000,IF(B1350&lt;6600000,ROUNDDOWN(B1350/4,-3)*3.2-440000,IF(B1350&lt;8500000,ROUNDDOWN(B1350*0.9,0)-1100000,B1350-1950000)))))),0)</f>
        <v/>
      </c>
      <c r="N1350" s="18">
        <f>IF(M1350&gt;23500000,NA(),IF(C1350&gt;=2026,IF(M1350&lt;=4890000,1040000,IF(M1350&lt;=6550000,670000,620000)),IF(M1350&lt;=1320000,950000,IF(M1350&lt;=3360000,880000,IF(M1350&lt;=4890000,680000,IF(M1350&lt;=6550000,630000,580000))))))</f>
        <v/>
      </c>
      <c r="O1350" s="18">
        <f>IF(F1350&lt;=0,IF(AND(D1350="はい",C1350&gt;=2026,C1350&lt;=2027),IF(E1350&lt;=0,0,IF(E1350&lt;=30000,E1350,IF(E1350&lt;=60000,ROUNDUP(E1350/2,0)+15000,IF(E1350&lt;=120000,ROUNDUP(E1350/4,0)+30000,60000)))),IF(E1350&lt;=0,0,IF(E1350&lt;=20000,E1350,IF(E1350&lt;=40000,ROUNDUP(E1350/2,0)+10000,IF(E1350&lt;=80000,ROUNDUP(E1350/4,0)+20000,40000))))),IF(E1350&lt;=0,IF(F1350&lt;=0,0,IF(F1350&lt;=25000,F1350,IF(F1350&lt;=50000,ROUNDUP(F1350/2,0)+12500,IF(F1350&lt;=100000,ROUNDUP(F1350/4,0)+25000,50000)))),MAX(IF(F1350&lt;=0,0,IF(F1350&lt;=25000,F1350,IF(F1350&lt;=50000,ROUNDUP(F1350/2,0)+12500,IF(F1350&lt;=100000,ROUNDUP(F1350/4,0)+25000,50000)))),MIN(IF(AND(D1350="はい",C1350&gt;=2026,C1350&lt;=2027),IF(E1350&lt;=0,0,IF(E1350&lt;=30000,E1350,IF(E1350&lt;=60000,ROUNDUP(E1350/2,0)+15000,IF(E1350&lt;=120000,ROUNDUP(E1350/4,0)+30000,60000)))),IF(E1350&lt;=0,0,IF(E1350&lt;=20000,E1350,IF(E1350&lt;=40000,ROUNDUP(E1350/2,0)+10000,IF(E1350&lt;=80000,ROUNDUP(E1350/4,0)+20000,40000)))))+IF(F1350&lt;=0,0,IF(F1350&lt;=25000,F1350,IF(F1350&lt;=50000,ROUNDUP(F1350/2,0)+12500,IF(F1350&lt;=100000,ROUNDUP(F1350/4,0)+25000,50000)))),IF(AND(D1350="はい",C1350&gt;=2026,C1350&lt;=2027),60000,40000)))))</f>
        <v/>
      </c>
      <c r="P1350" s="18">
        <f>IF(G1350&lt;=0,0,IF(G1350&lt;=20000,G1350,IF(G1350&lt;=40000,ROUNDUP(G1350/2,0)+10000,IF(G1350&lt;=80000,ROUNDUP(G1350/4,0)+20000,40000))))</f>
        <v/>
      </c>
      <c r="Q1350" s="18">
        <f>IF(I1350&lt;=0,IF(H1350&lt;=0,0,IF(H1350&lt;=20000,H1350,IF(H1350&lt;=40000,ROUNDUP(H1350/2,0)+10000,IF(H1350&lt;=80000,ROUNDUP(H1350/4,0)+20000,40000)))),IF(H1350&lt;=0,IF(I1350&lt;=0,0,IF(I1350&lt;=25000,I1350,IF(I1350&lt;=50000,ROUNDUP(I1350/2,0)+12500,IF(I1350&lt;=100000,ROUNDUP(I1350/4,0)+25000,50000)))),MAX(IF(I1350&lt;=0,0,IF(I1350&lt;=25000,I1350,IF(I1350&lt;=50000,ROUNDUP(I1350/2,0)+12500,IF(I1350&lt;=100000,ROUNDUP(I1350/4,0)+25000,50000)))),MIN(IF(H1350&lt;=0,0,IF(H1350&lt;=20000,H1350,IF(H1350&lt;=40000,ROUNDUP(H1350/2,0)+10000,IF(H1350&lt;=80000,ROUNDUP(H1350/4,0)+20000,40000))))+IF(I1350&lt;=0,0,IF(I1350&lt;=25000,I1350,IF(I1350&lt;=50000,ROUNDUP(I1350/2,0)+12500,IF(I1350&lt;=100000,ROUNDUP(I1350/4,0)+25000,50000)))),40000))))</f>
        <v/>
      </c>
      <c r="R1350" s="18">
        <f>MIN(120000,O1350+P1350+Q1350)</f>
        <v/>
      </c>
      <c r="S1350" s="18">
        <f>IF(F1350&lt;=0,IF(E1350&lt;=0,0,IF(E1350&lt;=12000,E1350,IF(E1350&lt;=32000,ROUNDUP(E1350/2,0)+6000,IF(E1350&lt;=56000,ROUNDUP(E1350/4,0)+14000,28000)))),IF(E1350&lt;=0,IF(F1350&lt;=0,0,IF(F1350&lt;=15000,F1350,IF(F1350&lt;=40000,ROUNDUP(F1350/2,0)+7500,IF(F1350&lt;=70000,ROUNDUP(F1350/4,0)+17500,35000)))),MAX(IF(F1350&lt;=0,0,IF(F1350&lt;=15000,F1350,IF(F1350&lt;=40000,ROUNDUP(F1350/2,0)+7500,IF(F1350&lt;=70000,ROUNDUP(F1350/4,0)+17500,35000)))),MIN(IF(E1350&lt;=0,0,IF(E1350&lt;=12000,E1350,IF(E1350&lt;=32000,ROUNDUP(E1350/2,0)+6000,IF(E1350&lt;=56000,ROUNDUP(E1350/4,0)+14000,28000))))+IF(F1350&lt;=0,0,IF(F1350&lt;=15000,F1350,IF(F1350&lt;=40000,ROUNDUP(F1350/2,0)+7500,IF(F1350&lt;=70000,ROUNDUP(F1350/4,0)+17500,35000)))),28000))))</f>
        <v/>
      </c>
      <c r="T1350" s="18">
        <f>IF(G1350&lt;=0,0,IF(G1350&lt;=12000,G1350,IF(G1350&lt;=32000,ROUNDUP(G1350/2,0)+6000,IF(G1350&lt;=56000,ROUNDUP(G1350/4,0)+14000,28000))))</f>
        <v/>
      </c>
      <c r="U1350" s="18">
        <f>IF(I1350&lt;=0,IF(H1350&lt;=0,0,IF(H1350&lt;=12000,H1350,IF(H1350&lt;=32000,ROUNDUP(H1350/2,0)+6000,IF(H1350&lt;=56000,ROUNDUP(H1350/4,0)+14000,28000)))),IF(H1350&lt;=0,IF(I1350&lt;=0,0,IF(I1350&lt;=15000,I1350,IF(I1350&lt;=40000,ROUNDUP(I1350/2,0)+7500,IF(I1350&lt;=70000,ROUNDUP(I1350/4,0)+17500,35000)))),MAX(IF(I1350&lt;=0,0,IF(I1350&lt;=15000,I1350,IF(I1350&lt;=40000,ROUNDUP(I1350/2,0)+7500,IF(I1350&lt;=70000,ROUNDUP(I1350/4,0)+17500,35000)))),MIN(IF(H1350&lt;=0,0,IF(H1350&lt;=12000,H1350,IF(H1350&lt;=32000,ROUNDUP(H1350/2,0)+6000,IF(H1350&lt;=56000,ROUNDUP(H1350/4,0)+14000,28000))))+IF(I1350&lt;=0,0,IF(I1350&lt;=15000,I1350,IF(I1350&lt;=40000,ROUNDUP(I1350/2,0)+7500,IF(I1350&lt;=70000,ROUNDUP(I1350/4,0)+17500,35000)))),28000))))</f>
        <v/>
      </c>
      <c r="V1350" s="18">
        <f>MIN(70000,S1350+T1350+U1350)</f>
        <v/>
      </c>
      <c r="W1350" s="18">
        <f>MAX(0,ROUNDDOWN(M1350-J1350-N1350-K1350-0,-3))</f>
        <v/>
      </c>
      <c r="X1350" s="18">
        <f>MAX(0,ROUNDDOWN(M1350-J1350-N1350-K1350-R1350,-3))</f>
        <v/>
      </c>
      <c r="Y1350" s="18">
        <f>IF(W1350&lt;=0,0,ROUNDDOWN((W1350*LOOKUP(W1350,{0,1950001,3300001,6950001,9000001,18000001,40000001},{0.05,0.1,0.2,0.23,0.33,0.4,0.45})-LOOKUP(W1350,{0,1950001,3300001,6950001,9000001,18000001,40000001},{0,97500,427500,636000,1536000,2796000,4796000}))*1.021,-2))</f>
        <v/>
      </c>
      <c r="Z1350" s="18">
        <f>IF(X1350&lt;=0,0,ROUNDDOWN((X1350*LOOKUP(X1350,{0,1950001,3300001,6950001,9000001,18000001,40000001},{0.05,0.1,0.2,0.23,0.33,0.4,0.45})-LOOKUP(X1350,{0,1950001,3300001,6950001,9000001,18000001,40000001},{0,97500,427500,636000,1536000,2796000,4796000}))*1.021,-2))</f>
        <v/>
      </c>
      <c r="AA1350" s="18">
        <f>MAX(0,ROUNDDOWN(M1350-J1350-430000-L1350-0,-3))</f>
        <v/>
      </c>
      <c r="AB1350" s="18">
        <f>MAX(0,ROUNDDOWN(M1350-J1350-430000-L1350-V1350,-3))</f>
        <v/>
      </c>
      <c r="AC1350" s="18">
        <f>IF(M1350&lt;=450000,0,MAX(0,ROUNDDOWN(AA1350*0.06-MIN(50000,AA1350)*0.03,-2))+MAX(0,ROUNDDOWN(AA1350*0.04-MIN(50000,AA1350)*0.02,-2)))</f>
        <v/>
      </c>
      <c r="AD1350" s="18">
        <f>IF(M1350&lt;=450000,0,MAX(0,ROUNDDOWN(AB1350*0.06-MIN(50000,AB1350)*0.03,-2))+MAX(0,ROUNDDOWN(AB1350*0.04-MIN(50000,AB1350)*0.02,-2)))</f>
        <v/>
      </c>
      <c r="AE1350" s="18">
        <f>Y1350-Z1350</f>
        <v/>
      </c>
      <c r="AF1350" s="18">
        <f>AC1350-AD1350</f>
        <v/>
      </c>
      <c r="AG1350" s="18">
        <f>AE1350+AF1350</f>
        <v/>
      </c>
      <c r="AH1350" s="20">
        <f>IF(W1350&lt;=0,0,LOOKUP(W1350,{0,1950001,3300001,6950001,9000001,18000001,40000001},{0.05,0.1,0.2,0.23,0.33,0.4,0.45}))</f>
        <v/>
      </c>
    </row>
    <row r="1351">
      <c r="A1351" t="inlineStr">
        <is>
          <t>1万円刻み 一般8万円</t>
        </is>
      </c>
      <c r="B1351" s="18">
        <f>'4_1万円刻み'!$A$424</f>
        <v/>
      </c>
      <c r="C1351" s="19" t="n">
        <v>2026</v>
      </c>
      <c r="D1351" t="inlineStr">
        <is>
          <t>いいえ</t>
        </is>
      </c>
      <c r="E1351" s="18" t="n">
        <v>80000</v>
      </c>
      <c r="F1351" s="18" t="n">
        <v>0</v>
      </c>
      <c r="G1351" s="18" t="n">
        <v>0</v>
      </c>
      <c r="H1351" s="18" t="n">
        <v>0</v>
      </c>
      <c r="I1351" s="18" t="n">
        <v>0</v>
      </c>
      <c r="J1351" s="18">
        <f>ROUND(MIN(B1351/12,650000)*12*0.0915+MIN(B1351/12,1390000)*12*(0.0504+0)+B1351*0.005,0)</f>
        <v/>
      </c>
      <c r="K1351" s="18" t="n">
        <v>0</v>
      </c>
      <c r="L1351" s="18" t="n">
        <v>0</v>
      </c>
      <c r="M1351" s="18">
        <f>ROUND(IF(C1351&gt;=2026,IF(B1351&lt;741000,0,IF(B1351&lt;2191000,B1351-740000,IF(B1351&lt;2193000,1451000,IF(B1351&lt;2196000,1453000,IF(B1351&lt;2200000,1456000,IF(B1351&lt;3600000,ROUNDDOWN(B1351/4,-3)*2.8-80000,IF(B1351&lt;6600000,ROUNDDOWN(B1351/4,-3)*3.2-440000,IF(B1351&lt;8500000,ROUNDDOWN(B1351*0.9,0)-1100000,B1351-1950000)))))))),IF(B1351&lt;651000,0,IF(B1351&lt;1900000,B1351-650000,IF(B1351&lt;3600000,ROUNDDOWN(B1351/4,-3)*2.8-80000,IF(B1351&lt;6600000,ROUNDDOWN(B1351/4,-3)*3.2-440000,IF(B1351&lt;8500000,ROUNDDOWN(B1351*0.9,0)-1100000,B1351-1950000)))))),0)</f>
        <v/>
      </c>
      <c r="N1351" s="18">
        <f>IF(M1351&gt;23500000,NA(),IF(C1351&gt;=2026,IF(M1351&lt;=4890000,1040000,IF(M1351&lt;=6550000,670000,620000)),IF(M1351&lt;=1320000,950000,IF(M1351&lt;=3360000,880000,IF(M1351&lt;=4890000,680000,IF(M1351&lt;=6550000,630000,580000))))))</f>
        <v/>
      </c>
      <c r="O1351" s="18">
        <f>IF(F1351&lt;=0,IF(AND(D1351="はい",C1351&gt;=2026,C1351&lt;=2027),IF(E1351&lt;=0,0,IF(E1351&lt;=30000,E1351,IF(E1351&lt;=60000,ROUNDUP(E1351/2,0)+15000,IF(E1351&lt;=120000,ROUNDUP(E1351/4,0)+30000,60000)))),IF(E1351&lt;=0,0,IF(E1351&lt;=20000,E1351,IF(E1351&lt;=40000,ROUNDUP(E1351/2,0)+10000,IF(E1351&lt;=80000,ROUNDUP(E1351/4,0)+20000,40000))))),IF(E1351&lt;=0,IF(F1351&lt;=0,0,IF(F1351&lt;=25000,F1351,IF(F1351&lt;=50000,ROUNDUP(F1351/2,0)+12500,IF(F1351&lt;=100000,ROUNDUP(F1351/4,0)+25000,50000)))),MAX(IF(F1351&lt;=0,0,IF(F1351&lt;=25000,F1351,IF(F1351&lt;=50000,ROUNDUP(F1351/2,0)+12500,IF(F1351&lt;=100000,ROUNDUP(F1351/4,0)+25000,50000)))),MIN(IF(AND(D1351="はい",C1351&gt;=2026,C1351&lt;=2027),IF(E1351&lt;=0,0,IF(E1351&lt;=30000,E1351,IF(E1351&lt;=60000,ROUNDUP(E1351/2,0)+15000,IF(E1351&lt;=120000,ROUNDUP(E1351/4,0)+30000,60000)))),IF(E1351&lt;=0,0,IF(E1351&lt;=20000,E1351,IF(E1351&lt;=40000,ROUNDUP(E1351/2,0)+10000,IF(E1351&lt;=80000,ROUNDUP(E1351/4,0)+20000,40000)))))+IF(F1351&lt;=0,0,IF(F1351&lt;=25000,F1351,IF(F1351&lt;=50000,ROUNDUP(F1351/2,0)+12500,IF(F1351&lt;=100000,ROUNDUP(F1351/4,0)+25000,50000)))),IF(AND(D1351="はい",C1351&gt;=2026,C1351&lt;=2027),60000,40000)))))</f>
        <v/>
      </c>
      <c r="P1351" s="18">
        <f>IF(G1351&lt;=0,0,IF(G1351&lt;=20000,G1351,IF(G1351&lt;=40000,ROUNDUP(G1351/2,0)+10000,IF(G1351&lt;=80000,ROUNDUP(G1351/4,0)+20000,40000))))</f>
        <v/>
      </c>
      <c r="Q1351" s="18">
        <f>IF(I1351&lt;=0,IF(H1351&lt;=0,0,IF(H1351&lt;=20000,H1351,IF(H1351&lt;=40000,ROUNDUP(H1351/2,0)+10000,IF(H1351&lt;=80000,ROUNDUP(H1351/4,0)+20000,40000)))),IF(H1351&lt;=0,IF(I1351&lt;=0,0,IF(I1351&lt;=25000,I1351,IF(I1351&lt;=50000,ROUNDUP(I1351/2,0)+12500,IF(I1351&lt;=100000,ROUNDUP(I1351/4,0)+25000,50000)))),MAX(IF(I1351&lt;=0,0,IF(I1351&lt;=25000,I1351,IF(I1351&lt;=50000,ROUNDUP(I1351/2,0)+12500,IF(I1351&lt;=100000,ROUNDUP(I1351/4,0)+25000,50000)))),MIN(IF(H1351&lt;=0,0,IF(H1351&lt;=20000,H1351,IF(H1351&lt;=40000,ROUNDUP(H1351/2,0)+10000,IF(H1351&lt;=80000,ROUNDUP(H1351/4,0)+20000,40000))))+IF(I1351&lt;=0,0,IF(I1351&lt;=25000,I1351,IF(I1351&lt;=50000,ROUNDUP(I1351/2,0)+12500,IF(I1351&lt;=100000,ROUNDUP(I1351/4,0)+25000,50000)))),40000))))</f>
        <v/>
      </c>
      <c r="R1351" s="18">
        <f>MIN(120000,O1351+P1351+Q1351)</f>
        <v/>
      </c>
      <c r="S1351" s="18">
        <f>IF(F1351&lt;=0,IF(E1351&lt;=0,0,IF(E1351&lt;=12000,E1351,IF(E1351&lt;=32000,ROUNDUP(E1351/2,0)+6000,IF(E1351&lt;=56000,ROUNDUP(E1351/4,0)+14000,28000)))),IF(E1351&lt;=0,IF(F1351&lt;=0,0,IF(F1351&lt;=15000,F1351,IF(F1351&lt;=40000,ROUNDUP(F1351/2,0)+7500,IF(F1351&lt;=70000,ROUNDUP(F1351/4,0)+17500,35000)))),MAX(IF(F1351&lt;=0,0,IF(F1351&lt;=15000,F1351,IF(F1351&lt;=40000,ROUNDUP(F1351/2,0)+7500,IF(F1351&lt;=70000,ROUNDUP(F1351/4,0)+17500,35000)))),MIN(IF(E1351&lt;=0,0,IF(E1351&lt;=12000,E1351,IF(E1351&lt;=32000,ROUNDUP(E1351/2,0)+6000,IF(E1351&lt;=56000,ROUNDUP(E1351/4,0)+14000,28000))))+IF(F1351&lt;=0,0,IF(F1351&lt;=15000,F1351,IF(F1351&lt;=40000,ROUNDUP(F1351/2,0)+7500,IF(F1351&lt;=70000,ROUNDUP(F1351/4,0)+17500,35000)))),28000))))</f>
        <v/>
      </c>
      <c r="T1351" s="18">
        <f>IF(G1351&lt;=0,0,IF(G1351&lt;=12000,G1351,IF(G1351&lt;=32000,ROUNDUP(G1351/2,0)+6000,IF(G1351&lt;=56000,ROUNDUP(G1351/4,0)+14000,28000))))</f>
        <v/>
      </c>
      <c r="U1351" s="18">
        <f>IF(I1351&lt;=0,IF(H1351&lt;=0,0,IF(H1351&lt;=12000,H1351,IF(H1351&lt;=32000,ROUNDUP(H1351/2,0)+6000,IF(H1351&lt;=56000,ROUNDUP(H1351/4,0)+14000,28000)))),IF(H1351&lt;=0,IF(I1351&lt;=0,0,IF(I1351&lt;=15000,I1351,IF(I1351&lt;=40000,ROUNDUP(I1351/2,0)+7500,IF(I1351&lt;=70000,ROUNDUP(I1351/4,0)+17500,35000)))),MAX(IF(I1351&lt;=0,0,IF(I1351&lt;=15000,I1351,IF(I1351&lt;=40000,ROUNDUP(I1351/2,0)+7500,IF(I1351&lt;=70000,ROUNDUP(I1351/4,0)+17500,35000)))),MIN(IF(H1351&lt;=0,0,IF(H1351&lt;=12000,H1351,IF(H1351&lt;=32000,ROUNDUP(H1351/2,0)+6000,IF(H1351&lt;=56000,ROUNDUP(H1351/4,0)+14000,28000))))+IF(I1351&lt;=0,0,IF(I1351&lt;=15000,I1351,IF(I1351&lt;=40000,ROUNDUP(I1351/2,0)+7500,IF(I1351&lt;=70000,ROUNDUP(I1351/4,0)+17500,35000)))),28000))))</f>
        <v/>
      </c>
      <c r="V1351" s="18">
        <f>MIN(70000,S1351+T1351+U1351)</f>
        <v/>
      </c>
      <c r="W1351" s="18">
        <f>MAX(0,ROUNDDOWN(M1351-J1351-N1351-K1351-0,-3))</f>
        <v/>
      </c>
      <c r="X1351" s="18">
        <f>MAX(0,ROUNDDOWN(M1351-J1351-N1351-K1351-R1351,-3))</f>
        <v/>
      </c>
      <c r="Y1351" s="18">
        <f>IF(W1351&lt;=0,0,ROUNDDOWN((W1351*LOOKUP(W1351,{0,1950001,3300001,6950001,9000001,18000001,40000001},{0.05,0.1,0.2,0.23,0.33,0.4,0.45})-LOOKUP(W1351,{0,1950001,3300001,6950001,9000001,18000001,40000001},{0,97500,427500,636000,1536000,2796000,4796000}))*1.021,-2))</f>
        <v/>
      </c>
      <c r="Z1351" s="18">
        <f>IF(X1351&lt;=0,0,ROUNDDOWN((X1351*LOOKUP(X1351,{0,1950001,3300001,6950001,9000001,18000001,40000001},{0.05,0.1,0.2,0.23,0.33,0.4,0.45})-LOOKUP(X1351,{0,1950001,3300001,6950001,9000001,18000001,40000001},{0,97500,427500,636000,1536000,2796000,4796000}))*1.021,-2))</f>
        <v/>
      </c>
      <c r="AA1351" s="18">
        <f>MAX(0,ROUNDDOWN(M1351-J1351-430000-L1351-0,-3))</f>
        <v/>
      </c>
      <c r="AB1351" s="18">
        <f>MAX(0,ROUNDDOWN(M1351-J1351-430000-L1351-V1351,-3))</f>
        <v/>
      </c>
      <c r="AC1351" s="18">
        <f>IF(M1351&lt;=450000,0,MAX(0,ROUNDDOWN(AA1351*0.06-MIN(50000,AA1351)*0.03,-2))+MAX(0,ROUNDDOWN(AA1351*0.04-MIN(50000,AA1351)*0.02,-2)))</f>
        <v/>
      </c>
      <c r="AD1351" s="18">
        <f>IF(M1351&lt;=450000,0,MAX(0,ROUNDDOWN(AB1351*0.06-MIN(50000,AB1351)*0.03,-2))+MAX(0,ROUNDDOWN(AB1351*0.04-MIN(50000,AB1351)*0.02,-2)))</f>
        <v/>
      </c>
      <c r="AE1351" s="18">
        <f>Y1351-Z1351</f>
        <v/>
      </c>
      <c r="AF1351" s="18">
        <f>AC1351-AD1351</f>
        <v/>
      </c>
      <c r="AG1351" s="18">
        <f>AE1351+AF1351</f>
        <v/>
      </c>
      <c r="AH1351" s="20">
        <f>IF(W1351&lt;=0,0,LOOKUP(W1351,{0,1950001,3300001,6950001,9000001,18000001,40000001},{0.05,0.1,0.2,0.23,0.33,0.4,0.45}))</f>
        <v/>
      </c>
    </row>
    <row r="1352">
      <c r="A1352" t="inlineStr">
        <is>
          <t>1万円刻み 特例あり一般12万円</t>
        </is>
      </c>
      <c r="B1352" s="18">
        <f>'4_1万円刻み'!$A$424</f>
        <v/>
      </c>
      <c r="C1352" s="19" t="n">
        <v>2026</v>
      </c>
      <c r="D1352" t="inlineStr">
        <is>
          <t>はい</t>
        </is>
      </c>
      <c r="E1352" s="18" t="n">
        <v>120000</v>
      </c>
      <c r="F1352" s="18" t="n">
        <v>0</v>
      </c>
      <c r="G1352" s="18" t="n">
        <v>0</v>
      </c>
      <c r="H1352" s="18" t="n">
        <v>0</v>
      </c>
      <c r="I1352" s="18" t="n">
        <v>0</v>
      </c>
      <c r="J1352" s="18">
        <f>ROUND(MIN(B1352/12,650000)*12*0.0915+MIN(B1352/12,1390000)*12*(0.0504+0)+B1352*0.005,0)</f>
        <v/>
      </c>
      <c r="K1352" s="18" t="n">
        <v>0</v>
      </c>
      <c r="L1352" s="18" t="n">
        <v>0</v>
      </c>
      <c r="M1352" s="18">
        <f>ROUND(IF(C1352&gt;=2026,IF(B1352&lt;741000,0,IF(B1352&lt;2191000,B1352-740000,IF(B1352&lt;2193000,1451000,IF(B1352&lt;2196000,1453000,IF(B1352&lt;2200000,1456000,IF(B1352&lt;3600000,ROUNDDOWN(B1352/4,-3)*2.8-80000,IF(B1352&lt;6600000,ROUNDDOWN(B1352/4,-3)*3.2-440000,IF(B1352&lt;8500000,ROUNDDOWN(B1352*0.9,0)-1100000,B1352-1950000)))))))),IF(B1352&lt;651000,0,IF(B1352&lt;1900000,B1352-650000,IF(B1352&lt;3600000,ROUNDDOWN(B1352/4,-3)*2.8-80000,IF(B1352&lt;6600000,ROUNDDOWN(B1352/4,-3)*3.2-440000,IF(B1352&lt;8500000,ROUNDDOWN(B1352*0.9,0)-1100000,B1352-1950000)))))),0)</f>
        <v/>
      </c>
      <c r="N1352" s="18">
        <f>IF(M1352&gt;23500000,NA(),IF(C1352&gt;=2026,IF(M1352&lt;=4890000,1040000,IF(M1352&lt;=6550000,670000,620000)),IF(M1352&lt;=1320000,950000,IF(M1352&lt;=3360000,880000,IF(M1352&lt;=4890000,680000,IF(M1352&lt;=6550000,630000,580000))))))</f>
        <v/>
      </c>
      <c r="O1352" s="18">
        <f>IF(F1352&lt;=0,IF(AND(D1352="はい",C1352&gt;=2026,C1352&lt;=2027),IF(E1352&lt;=0,0,IF(E1352&lt;=30000,E1352,IF(E1352&lt;=60000,ROUNDUP(E1352/2,0)+15000,IF(E1352&lt;=120000,ROUNDUP(E1352/4,0)+30000,60000)))),IF(E1352&lt;=0,0,IF(E1352&lt;=20000,E1352,IF(E1352&lt;=40000,ROUNDUP(E1352/2,0)+10000,IF(E1352&lt;=80000,ROUNDUP(E1352/4,0)+20000,40000))))),IF(E1352&lt;=0,IF(F1352&lt;=0,0,IF(F1352&lt;=25000,F1352,IF(F1352&lt;=50000,ROUNDUP(F1352/2,0)+12500,IF(F1352&lt;=100000,ROUNDUP(F1352/4,0)+25000,50000)))),MAX(IF(F1352&lt;=0,0,IF(F1352&lt;=25000,F1352,IF(F1352&lt;=50000,ROUNDUP(F1352/2,0)+12500,IF(F1352&lt;=100000,ROUNDUP(F1352/4,0)+25000,50000)))),MIN(IF(AND(D1352="はい",C1352&gt;=2026,C1352&lt;=2027),IF(E1352&lt;=0,0,IF(E1352&lt;=30000,E1352,IF(E1352&lt;=60000,ROUNDUP(E1352/2,0)+15000,IF(E1352&lt;=120000,ROUNDUP(E1352/4,0)+30000,60000)))),IF(E1352&lt;=0,0,IF(E1352&lt;=20000,E1352,IF(E1352&lt;=40000,ROUNDUP(E1352/2,0)+10000,IF(E1352&lt;=80000,ROUNDUP(E1352/4,0)+20000,40000)))))+IF(F1352&lt;=0,0,IF(F1352&lt;=25000,F1352,IF(F1352&lt;=50000,ROUNDUP(F1352/2,0)+12500,IF(F1352&lt;=100000,ROUNDUP(F1352/4,0)+25000,50000)))),IF(AND(D1352="はい",C1352&gt;=2026,C1352&lt;=2027),60000,40000)))))</f>
        <v/>
      </c>
      <c r="P1352" s="18">
        <f>IF(G1352&lt;=0,0,IF(G1352&lt;=20000,G1352,IF(G1352&lt;=40000,ROUNDUP(G1352/2,0)+10000,IF(G1352&lt;=80000,ROUNDUP(G1352/4,0)+20000,40000))))</f>
        <v/>
      </c>
      <c r="Q1352" s="18">
        <f>IF(I1352&lt;=0,IF(H1352&lt;=0,0,IF(H1352&lt;=20000,H1352,IF(H1352&lt;=40000,ROUNDUP(H1352/2,0)+10000,IF(H1352&lt;=80000,ROUNDUP(H1352/4,0)+20000,40000)))),IF(H1352&lt;=0,IF(I1352&lt;=0,0,IF(I1352&lt;=25000,I1352,IF(I1352&lt;=50000,ROUNDUP(I1352/2,0)+12500,IF(I1352&lt;=100000,ROUNDUP(I1352/4,0)+25000,50000)))),MAX(IF(I1352&lt;=0,0,IF(I1352&lt;=25000,I1352,IF(I1352&lt;=50000,ROUNDUP(I1352/2,0)+12500,IF(I1352&lt;=100000,ROUNDUP(I1352/4,0)+25000,50000)))),MIN(IF(H1352&lt;=0,0,IF(H1352&lt;=20000,H1352,IF(H1352&lt;=40000,ROUNDUP(H1352/2,0)+10000,IF(H1352&lt;=80000,ROUNDUP(H1352/4,0)+20000,40000))))+IF(I1352&lt;=0,0,IF(I1352&lt;=25000,I1352,IF(I1352&lt;=50000,ROUNDUP(I1352/2,0)+12500,IF(I1352&lt;=100000,ROUNDUP(I1352/4,0)+25000,50000)))),40000))))</f>
        <v/>
      </c>
      <c r="R1352" s="18">
        <f>MIN(120000,O1352+P1352+Q1352)</f>
        <v/>
      </c>
      <c r="S1352" s="18">
        <f>IF(F1352&lt;=0,IF(E1352&lt;=0,0,IF(E1352&lt;=12000,E1352,IF(E1352&lt;=32000,ROUNDUP(E1352/2,0)+6000,IF(E1352&lt;=56000,ROUNDUP(E1352/4,0)+14000,28000)))),IF(E1352&lt;=0,IF(F1352&lt;=0,0,IF(F1352&lt;=15000,F1352,IF(F1352&lt;=40000,ROUNDUP(F1352/2,0)+7500,IF(F1352&lt;=70000,ROUNDUP(F1352/4,0)+17500,35000)))),MAX(IF(F1352&lt;=0,0,IF(F1352&lt;=15000,F1352,IF(F1352&lt;=40000,ROUNDUP(F1352/2,0)+7500,IF(F1352&lt;=70000,ROUNDUP(F1352/4,0)+17500,35000)))),MIN(IF(E1352&lt;=0,0,IF(E1352&lt;=12000,E1352,IF(E1352&lt;=32000,ROUNDUP(E1352/2,0)+6000,IF(E1352&lt;=56000,ROUNDUP(E1352/4,0)+14000,28000))))+IF(F1352&lt;=0,0,IF(F1352&lt;=15000,F1352,IF(F1352&lt;=40000,ROUNDUP(F1352/2,0)+7500,IF(F1352&lt;=70000,ROUNDUP(F1352/4,0)+17500,35000)))),28000))))</f>
        <v/>
      </c>
      <c r="T1352" s="18">
        <f>IF(G1352&lt;=0,0,IF(G1352&lt;=12000,G1352,IF(G1352&lt;=32000,ROUNDUP(G1352/2,0)+6000,IF(G1352&lt;=56000,ROUNDUP(G1352/4,0)+14000,28000))))</f>
        <v/>
      </c>
      <c r="U1352" s="18">
        <f>IF(I1352&lt;=0,IF(H1352&lt;=0,0,IF(H1352&lt;=12000,H1352,IF(H1352&lt;=32000,ROUNDUP(H1352/2,0)+6000,IF(H1352&lt;=56000,ROUNDUP(H1352/4,0)+14000,28000)))),IF(H1352&lt;=0,IF(I1352&lt;=0,0,IF(I1352&lt;=15000,I1352,IF(I1352&lt;=40000,ROUNDUP(I1352/2,0)+7500,IF(I1352&lt;=70000,ROUNDUP(I1352/4,0)+17500,35000)))),MAX(IF(I1352&lt;=0,0,IF(I1352&lt;=15000,I1352,IF(I1352&lt;=40000,ROUNDUP(I1352/2,0)+7500,IF(I1352&lt;=70000,ROUNDUP(I1352/4,0)+17500,35000)))),MIN(IF(H1352&lt;=0,0,IF(H1352&lt;=12000,H1352,IF(H1352&lt;=32000,ROUNDUP(H1352/2,0)+6000,IF(H1352&lt;=56000,ROUNDUP(H1352/4,0)+14000,28000))))+IF(I1352&lt;=0,0,IF(I1352&lt;=15000,I1352,IF(I1352&lt;=40000,ROUNDUP(I1352/2,0)+7500,IF(I1352&lt;=70000,ROUNDUP(I1352/4,0)+17500,35000)))),28000))))</f>
        <v/>
      </c>
      <c r="V1352" s="18">
        <f>MIN(70000,S1352+T1352+U1352)</f>
        <v/>
      </c>
      <c r="W1352" s="18">
        <f>MAX(0,ROUNDDOWN(M1352-J1352-N1352-K1352-0,-3))</f>
        <v/>
      </c>
      <c r="X1352" s="18">
        <f>MAX(0,ROUNDDOWN(M1352-J1352-N1352-K1352-R1352,-3))</f>
        <v/>
      </c>
      <c r="Y1352" s="18">
        <f>IF(W1352&lt;=0,0,ROUNDDOWN((W1352*LOOKUP(W1352,{0,1950001,3300001,6950001,9000001,18000001,40000001},{0.05,0.1,0.2,0.23,0.33,0.4,0.45})-LOOKUP(W1352,{0,1950001,3300001,6950001,9000001,18000001,40000001},{0,97500,427500,636000,1536000,2796000,4796000}))*1.021,-2))</f>
        <v/>
      </c>
      <c r="Z1352" s="18">
        <f>IF(X1352&lt;=0,0,ROUNDDOWN((X1352*LOOKUP(X1352,{0,1950001,3300001,6950001,9000001,18000001,40000001},{0.05,0.1,0.2,0.23,0.33,0.4,0.45})-LOOKUP(X1352,{0,1950001,3300001,6950001,9000001,18000001,40000001},{0,97500,427500,636000,1536000,2796000,4796000}))*1.021,-2))</f>
        <v/>
      </c>
      <c r="AA1352" s="18">
        <f>MAX(0,ROUNDDOWN(M1352-J1352-430000-L1352-0,-3))</f>
        <v/>
      </c>
      <c r="AB1352" s="18">
        <f>MAX(0,ROUNDDOWN(M1352-J1352-430000-L1352-V1352,-3))</f>
        <v/>
      </c>
      <c r="AC1352" s="18">
        <f>IF(M1352&lt;=450000,0,MAX(0,ROUNDDOWN(AA1352*0.06-MIN(50000,AA1352)*0.03,-2))+MAX(0,ROUNDDOWN(AA1352*0.04-MIN(50000,AA1352)*0.02,-2)))</f>
        <v/>
      </c>
      <c r="AD1352" s="18">
        <f>IF(M1352&lt;=450000,0,MAX(0,ROUNDDOWN(AB1352*0.06-MIN(50000,AB1352)*0.03,-2))+MAX(0,ROUNDDOWN(AB1352*0.04-MIN(50000,AB1352)*0.02,-2)))</f>
        <v/>
      </c>
      <c r="AE1352" s="18">
        <f>Y1352-Z1352</f>
        <v/>
      </c>
      <c r="AF1352" s="18">
        <f>AC1352-AD1352</f>
        <v/>
      </c>
      <c r="AG1352" s="18">
        <f>AE1352+AF1352</f>
        <v/>
      </c>
      <c r="AH1352" s="20">
        <f>IF(W1352&lt;=0,0,LOOKUP(W1352,{0,1950001,3300001,6950001,9000001,18000001,40000001},{0.05,0.1,0.2,0.23,0.33,0.4,0.45}))</f>
        <v/>
      </c>
    </row>
    <row r="1353">
      <c r="A1353" t="inlineStr">
        <is>
          <t>1万円刻み 3区分8万円ずつ</t>
        </is>
      </c>
      <c r="B1353" s="18">
        <f>'4_1万円刻み'!$A$425</f>
        <v/>
      </c>
      <c r="C1353" s="19" t="n">
        <v>2026</v>
      </c>
      <c r="D1353" t="inlineStr">
        <is>
          <t>いいえ</t>
        </is>
      </c>
      <c r="E1353" s="18" t="n">
        <v>80000</v>
      </c>
      <c r="F1353" s="18" t="n">
        <v>0</v>
      </c>
      <c r="G1353" s="18" t="n">
        <v>80000</v>
      </c>
      <c r="H1353" s="18" t="n">
        <v>80000</v>
      </c>
      <c r="I1353" s="18" t="n">
        <v>0</v>
      </c>
      <c r="J1353" s="18">
        <f>ROUND(MIN(B1353/12,650000)*12*0.0915+MIN(B1353/12,1390000)*12*(0.0504+0)+B1353*0.005,0)</f>
        <v/>
      </c>
      <c r="K1353" s="18" t="n">
        <v>0</v>
      </c>
      <c r="L1353" s="18" t="n">
        <v>0</v>
      </c>
      <c r="M1353" s="18">
        <f>ROUND(IF(C1353&gt;=2026,IF(B1353&lt;741000,0,IF(B1353&lt;2191000,B1353-740000,IF(B1353&lt;2193000,1451000,IF(B1353&lt;2196000,1453000,IF(B1353&lt;2200000,1456000,IF(B1353&lt;3600000,ROUNDDOWN(B1353/4,-3)*2.8-80000,IF(B1353&lt;6600000,ROUNDDOWN(B1353/4,-3)*3.2-440000,IF(B1353&lt;8500000,ROUNDDOWN(B1353*0.9,0)-1100000,B1353-1950000)))))))),IF(B1353&lt;651000,0,IF(B1353&lt;1900000,B1353-650000,IF(B1353&lt;3600000,ROUNDDOWN(B1353/4,-3)*2.8-80000,IF(B1353&lt;6600000,ROUNDDOWN(B1353/4,-3)*3.2-440000,IF(B1353&lt;8500000,ROUNDDOWN(B1353*0.9,0)-1100000,B1353-1950000)))))),0)</f>
        <v/>
      </c>
      <c r="N1353" s="18">
        <f>IF(M1353&gt;23500000,NA(),IF(C1353&gt;=2026,IF(M1353&lt;=4890000,1040000,IF(M1353&lt;=6550000,670000,620000)),IF(M1353&lt;=1320000,950000,IF(M1353&lt;=3360000,880000,IF(M1353&lt;=4890000,680000,IF(M1353&lt;=6550000,630000,580000))))))</f>
        <v/>
      </c>
      <c r="O1353" s="18">
        <f>IF(F1353&lt;=0,IF(AND(D1353="はい",C1353&gt;=2026,C1353&lt;=2027),IF(E1353&lt;=0,0,IF(E1353&lt;=30000,E1353,IF(E1353&lt;=60000,ROUNDUP(E1353/2,0)+15000,IF(E1353&lt;=120000,ROUNDUP(E1353/4,0)+30000,60000)))),IF(E1353&lt;=0,0,IF(E1353&lt;=20000,E1353,IF(E1353&lt;=40000,ROUNDUP(E1353/2,0)+10000,IF(E1353&lt;=80000,ROUNDUP(E1353/4,0)+20000,40000))))),IF(E1353&lt;=0,IF(F1353&lt;=0,0,IF(F1353&lt;=25000,F1353,IF(F1353&lt;=50000,ROUNDUP(F1353/2,0)+12500,IF(F1353&lt;=100000,ROUNDUP(F1353/4,0)+25000,50000)))),MAX(IF(F1353&lt;=0,0,IF(F1353&lt;=25000,F1353,IF(F1353&lt;=50000,ROUNDUP(F1353/2,0)+12500,IF(F1353&lt;=100000,ROUNDUP(F1353/4,0)+25000,50000)))),MIN(IF(AND(D1353="はい",C1353&gt;=2026,C1353&lt;=2027),IF(E1353&lt;=0,0,IF(E1353&lt;=30000,E1353,IF(E1353&lt;=60000,ROUNDUP(E1353/2,0)+15000,IF(E1353&lt;=120000,ROUNDUP(E1353/4,0)+30000,60000)))),IF(E1353&lt;=0,0,IF(E1353&lt;=20000,E1353,IF(E1353&lt;=40000,ROUNDUP(E1353/2,0)+10000,IF(E1353&lt;=80000,ROUNDUP(E1353/4,0)+20000,40000)))))+IF(F1353&lt;=0,0,IF(F1353&lt;=25000,F1353,IF(F1353&lt;=50000,ROUNDUP(F1353/2,0)+12500,IF(F1353&lt;=100000,ROUNDUP(F1353/4,0)+25000,50000)))),IF(AND(D1353="はい",C1353&gt;=2026,C1353&lt;=2027),60000,40000)))))</f>
        <v/>
      </c>
      <c r="P1353" s="18">
        <f>IF(G1353&lt;=0,0,IF(G1353&lt;=20000,G1353,IF(G1353&lt;=40000,ROUNDUP(G1353/2,0)+10000,IF(G1353&lt;=80000,ROUNDUP(G1353/4,0)+20000,40000))))</f>
        <v/>
      </c>
      <c r="Q1353" s="18">
        <f>IF(I1353&lt;=0,IF(H1353&lt;=0,0,IF(H1353&lt;=20000,H1353,IF(H1353&lt;=40000,ROUNDUP(H1353/2,0)+10000,IF(H1353&lt;=80000,ROUNDUP(H1353/4,0)+20000,40000)))),IF(H1353&lt;=0,IF(I1353&lt;=0,0,IF(I1353&lt;=25000,I1353,IF(I1353&lt;=50000,ROUNDUP(I1353/2,0)+12500,IF(I1353&lt;=100000,ROUNDUP(I1353/4,0)+25000,50000)))),MAX(IF(I1353&lt;=0,0,IF(I1353&lt;=25000,I1353,IF(I1353&lt;=50000,ROUNDUP(I1353/2,0)+12500,IF(I1353&lt;=100000,ROUNDUP(I1353/4,0)+25000,50000)))),MIN(IF(H1353&lt;=0,0,IF(H1353&lt;=20000,H1353,IF(H1353&lt;=40000,ROUNDUP(H1353/2,0)+10000,IF(H1353&lt;=80000,ROUNDUP(H1353/4,0)+20000,40000))))+IF(I1353&lt;=0,0,IF(I1353&lt;=25000,I1353,IF(I1353&lt;=50000,ROUNDUP(I1353/2,0)+12500,IF(I1353&lt;=100000,ROUNDUP(I1353/4,0)+25000,50000)))),40000))))</f>
        <v/>
      </c>
      <c r="R1353" s="18">
        <f>MIN(120000,O1353+P1353+Q1353)</f>
        <v/>
      </c>
      <c r="S1353" s="18">
        <f>IF(F1353&lt;=0,IF(E1353&lt;=0,0,IF(E1353&lt;=12000,E1353,IF(E1353&lt;=32000,ROUNDUP(E1353/2,0)+6000,IF(E1353&lt;=56000,ROUNDUP(E1353/4,0)+14000,28000)))),IF(E1353&lt;=0,IF(F1353&lt;=0,0,IF(F1353&lt;=15000,F1353,IF(F1353&lt;=40000,ROUNDUP(F1353/2,0)+7500,IF(F1353&lt;=70000,ROUNDUP(F1353/4,0)+17500,35000)))),MAX(IF(F1353&lt;=0,0,IF(F1353&lt;=15000,F1353,IF(F1353&lt;=40000,ROUNDUP(F1353/2,0)+7500,IF(F1353&lt;=70000,ROUNDUP(F1353/4,0)+17500,35000)))),MIN(IF(E1353&lt;=0,0,IF(E1353&lt;=12000,E1353,IF(E1353&lt;=32000,ROUNDUP(E1353/2,0)+6000,IF(E1353&lt;=56000,ROUNDUP(E1353/4,0)+14000,28000))))+IF(F1353&lt;=0,0,IF(F1353&lt;=15000,F1353,IF(F1353&lt;=40000,ROUNDUP(F1353/2,0)+7500,IF(F1353&lt;=70000,ROUNDUP(F1353/4,0)+17500,35000)))),28000))))</f>
        <v/>
      </c>
      <c r="T1353" s="18">
        <f>IF(G1353&lt;=0,0,IF(G1353&lt;=12000,G1353,IF(G1353&lt;=32000,ROUNDUP(G1353/2,0)+6000,IF(G1353&lt;=56000,ROUNDUP(G1353/4,0)+14000,28000))))</f>
        <v/>
      </c>
      <c r="U1353" s="18">
        <f>IF(I1353&lt;=0,IF(H1353&lt;=0,0,IF(H1353&lt;=12000,H1353,IF(H1353&lt;=32000,ROUNDUP(H1353/2,0)+6000,IF(H1353&lt;=56000,ROUNDUP(H1353/4,0)+14000,28000)))),IF(H1353&lt;=0,IF(I1353&lt;=0,0,IF(I1353&lt;=15000,I1353,IF(I1353&lt;=40000,ROUNDUP(I1353/2,0)+7500,IF(I1353&lt;=70000,ROUNDUP(I1353/4,0)+17500,35000)))),MAX(IF(I1353&lt;=0,0,IF(I1353&lt;=15000,I1353,IF(I1353&lt;=40000,ROUNDUP(I1353/2,0)+7500,IF(I1353&lt;=70000,ROUNDUP(I1353/4,0)+17500,35000)))),MIN(IF(H1353&lt;=0,0,IF(H1353&lt;=12000,H1353,IF(H1353&lt;=32000,ROUNDUP(H1353/2,0)+6000,IF(H1353&lt;=56000,ROUNDUP(H1353/4,0)+14000,28000))))+IF(I1353&lt;=0,0,IF(I1353&lt;=15000,I1353,IF(I1353&lt;=40000,ROUNDUP(I1353/2,0)+7500,IF(I1353&lt;=70000,ROUNDUP(I1353/4,0)+17500,35000)))),28000))))</f>
        <v/>
      </c>
      <c r="V1353" s="18">
        <f>MIN(70000,S1353+T1353+U1353)</f>
        <v/>
      </c>
      <c r="W1353" s="18">
        <f>MAX(0,ROUNDDOWN(M1353-J1353-N1353-K1353-0,-3))</f>
        <v/>
      </c>
      <c r="X1353" s="18">
        <f>MAX(0,ROUNDDOWN(M1353-J1353-N1353-K1353-R1353,-3))</f>
        <v/>
      </c>
      <c r="Y1353" s="18">
        <f>IF(W1353&lt;=0,0,ROUNDDOWN((W1353*LOOKUP(W1353,{0,1950001,3300001,6950001,9000001,18000001,40000001},{0.05,0.1,0.2,0.23,0.33,0.4,0.45})-LOOKUP(W1353,{0,1950001,3300001,6950001,9000001,18000001,40000001},{0,97500,427500,636000,1536000,2796000,4796000}))*1.021,-2))</f>
        <v/>
      </c>
      <c r="Z1353" s="18">
        <f>IF(X1353&lt;=0,0,ROUNDDOWN((X1353*LOOKUP(X1353,{0,1950001,3300001,6950001,9000001,18000001,40000001},{0.05,0.1,0.2,0.23,0.33,0.4,0.45})-LOOKUP(X1353,{0,1950001,3300001,6950001,9000001,18000001,40000001},{0,97500,427500,636000,1536000,2796000,4796000}))*1.021,-2))</f>
        <v/>
      </c>
      <c r="AA1353" s="18">
        <f>MAX(0,ROUNDDOWN(M1353-J1353-430000-L1353-0,-3))</f>
        <v/>
      </c>
      <c r="AB1353" s="18">
        <f>MAX(0,ROUNDDOWN(M1353-J1353-430000-L1353-V1353,-3))</f>
        <v/>
      </c>
      <c r="AC1353" s="18">
        <f>IF(M1353&lt;=450000,0,MAX(0,ROUNDDOWN(AA1353*0.06-MIN(50000,AA1353)*0.03,-2))+MAX(0,ROUNDDOWN(AA1353*0.04-MIN(50000,AA1353)*0.02,-2)))</f>
        <v/>
      </c>
      <c r="AD1353" s="18">
        <f>IF(M1353&lt;=450000,0,MAX(0,ROUNDDOWN(AB1353*0.06-MIN(50000,AB1353)*0.03,-2))+MAX(0,ROUNDDOWN(AB1353*0.04-MIN(50000,AB1353)*0.02,-2)))</f>
        <v/>
      </c>
      <c r="AE1353" s="18">
        <f>Y1353-Z1353</f>
        <v/>
      </c>
      <c r="AF1353" s="18">
        <f>AC1353-AD1353</f>
        <v/>
      </c>
      <c r="AG1353" s="18">
        <f>AE1353+AF1353</f>
        <v/>
      </c>
      <c r="AH1353" s="20">
        <f>IF(W1353&lt;=0,0,LOOKUP(W1353,{0,1950001,3300001,6950001,9000001,18000001,40000001},{0.05,0.1,0.2,0.23,0.33,0.4,0.45}))</f>
        <v/>
      </c>
    </row>
    <row r="1354">
      <c r="A1354" t="inlineStr">
        <is>
          <t>1万円刻み 一般8万円</t>
        </is>
      </c>
      <c r="B1354" s="18">
        <f>'4_1万円刻み'!$A$425</f>
        <v/>
      </c>
      <c r="C1354" s="19" t="n">
        <v>2026</v>
      </c>
      <c r="D1354" t="inlineStr">
        <is>
          <t>いいえ</t>
        </is>
      </c>
      <c r="E1354" s="18" t="n">
        <v>80000</v>
      </c>
      <c r="F1354" s="18" t="n">
        <v>0</v>
      </c>
      <c r="G1354" s="18" t="n">
        <v>0</v>
      </c>
      <c r="H1354" s="18" t="n">
        <v>0</v>
      </c>
      <c r="I1354" s="18" t="n">
        <v>0</v>
      </c>
      <c r="J1354" s="18">
        <f>ROUND(MIN(B1354/12,650000)*12*0.0915+MIN(B1354/12,1390000)*12*(0.0504+0)+B1354*0.005,0)</f>
        <v/>
      </c>
      <c r="K1354" s="18" t="n">
        <v>0</v>
      </c>
      <c r="L1354" s="18" t="n">
        <v>0</v>
      </c>
      <c r="M1354" s="18">
        <f>ROUND(IF(C1354&gt;=2026,IF(B1354&lt;741000,0,IF(B1354&lt;2191000,B1354-740000,IF(B1354&lt;2193000,1451000,IF(B1354&lt;2196000,1453000,IF(B1354&lt;2200000,1456000,IF(B1354&lt;3600000,ROUNDDOWN(B1354/4,-3)*2.8-80000,IF(B1354&lt;6600000,ROUNDDOWN(B1354/4,-3)*3.2-440000,IF(B1354&lt;8500000,ROUNDDOWN(B1354*0.9,0)-1100000,B1354-1950000)))))))),IF(B1354&lt;651000,0,IF(B1354&lt;1900000,B1354-650000,IF(B1354&lt;3600000,ROUNDDOWN(B1354/4,-3)*2.8-80000,IF(B1354&lt;6600000,ROUNDDOWN(B1354/4,-3)*3.2-440000,IF(B1354&lt;8500000,ROUNDDOWN(B1354*0.9,0)-1100000,B1354-1950000)))))),0)</f>
        <v/>
      </c>
      <c r="N1354" s="18">
        <f>IF(M1354&gt;23500000,NA(),IF(C1354&gt;=2026,IF(M1354&lt;=4890000,1040000,IF(M1354&lt;=6550000,670000,620000)),IF(M1354&lt;=1320000,950000,IF(M1354&lt;=3360000,880000,IF(M1354&lt;=4890000,680000,IF(M1354&lt;=6550000,630000,580000))))))</f>
        <v/>
      </c>
      <c r="O1354" s="18">
        <f>IF(F1354&lt;=0,IF(AND(D1354="はい",C1354&gt;=2026,C1354&lt;=2027),IF(E1354&lt;=0,0,IF(E1354&lt;=30000,E1354,IF(E1354&lt;=60000,ROUNDUP(E1354/2,0)+15000,IF(E1354&lt;=120000,ROUNDUP(E1354/4,0)+30000,60000)))),IF(E1354&lt;=0,0,IF(E1354&lt;=20000,E1354,IF(E1354&lt;=40000,ROUNDUP(E1354/2,0)+10000,IF(E1354&lt;=80000,ROUNDUP(E1354/4,0)+20000,40000))))),IF(E1354&lt;=0,IF(F1354&lt;=0,0,IF(F1354&lt;=25000,F1354,IF(F1354&lt;=50000,ROUNDUP(F1354/2,0)+12500,IF(F1354&lt;=100000,ROUNDUP(F1354/4,0)+25000,50000)))),MAX(IF(F1354&lt;=0,0,IF(F1354&lt;=25000,F1354,IF(F1354&lt;=50000,ROUNDUP(F1354/2,0)+12500,IF(F1354&lt;=100000,ROUNDUP(F1354/4,0)+25000,50000)))),MIN(IF(AND(D1354="はい",C1354&gt;=2026,C1354&lt;=2027),IF(E1354&lt;=0,0,IF(E1354&lt;=30000,E1354,IF(E1354&lt;=60000,ROUNDUP(E1354/2,0)+15000,IF(E1354&lt;=120000,ROUNDUP(E1354/4,0)+30000,60000)))),IF(E1354&lt;=0,0,IF(E1354&lt;=20000,E1354,IF(E1354&lt;=40000,ROUNDUP(E1354/2,0)+10000,IF(E1354&lt;=80000,ROUNDUP(E1354/4,0)+20000,40000)))))+IF(F1354&lt;=0,0,IF(F1354&lt;=25000,F1354,IF(F1354&lt;=50000,ROUNDUP(F1354/2,0)+12500,IF(F1354&lt;=100000,ROUNDUP(F1354/4,0)+25000,50000)))),IF(AND(D1354="はい",C1354&gt;=2026,C1354&lt;=2027),60000,40000)))))</f>
        <v/>
      </c>
      <c r="P1354" s="18">
        <f>IF(G1354&lt;=0,0,IF(G1354&lt;=20000,G1354,IF(G1354&lt;=40000,ROUNDUP(G1354/2,0)+10000,IF(G1354&lt;=80000,ROUNDUP(G1354/4,0)+20000,40000))))</f>
        <v/>
      </c>
      <c r="Q1354" s="18">
        <f>IF(I1354&lt;=0,IF(H1354&lt;=0,0,IF(H1354&lt;=20000,H1354,IF(H1354&lt;=40000,ROUNDUP(H1354/2,0)+10000,IF(H1354&lt;=80000,ROUNDUP(H1354/4,0)+20000,40000)))),IF(H1354&lt;=0,IF(I1354&lt;=0,0,IF(I1354&lt;=25000,I1354,IF(I1354&lt;=50000,ROUNDUP(I1354/2,0)+12500,IF(I1354&lt;=100000,ROUNDUP(I1354/4,0)+25000,50000)))),MAX(IF(I1354&lt;=0,0,IF(I1354&lt;=25000,I1354,IF(I1354&lt;=50000,ROUNDUP(I1354/2,0)+12500,IF(I1354&lt;=100000,ROUNDUP(I1354/4,0)+25000,50000)))),MIN(IF(H1354&lt;=0,0,IF(H1354&lt;=20000,H1354,IF(H1354&lt;=40000,ROUNDUP(H1354/2,0)+10000,IF(H1354&lt;=80000,ROUNDUP(H1354/4,0)+20000,40000))))+IF(I1354&lt;=0,0,IF(I1354&lt;=25000,I1354,IF(I1354&lt;=50000,ROUNDUP(I1354/2,0)+12500,IF(I1354&lt;=100000,ROUNDUP(I1354/4,0)+25000,50000)))),40000))))</f>
        <v/>
      </c>
      <c r="R1354" s="18">
        <f>MIN(120000,O1354+P1354+Q1354)</f>
        <v/>
      </c>
      <c r="S1354" s="18">
        <f>IF(F1354&lt;=0,IF(E1354&lt;=0,0,IF(E1354&lt;=12000,E1354,IF(E1354&lt;=32000,ROUNDUP(E1354/2,0)+6000,IF(E1354&lt;=56000,ROUNDUP(E1354/4,0)+14000,28000)))),IF(E1354&lt;=0,IF(F1354&lt;=0,0,IF(F1354&lt;=15000,F1354,IF(F1354&lt;=40000,ROUNDUP(F1354/2,0)+7500,IF(F1354&lt;=70000,ROUNDUP(F1354/4,0)+17500,35000)))),MAX(IF(F1354&lt;=0,0,IF(F1354&lt;=15000,F1354,IF(F1354&lt;=40000,ROUNDUP(F1354/2,0)+7500,IF(F1354&lt;=70000,ROUNDUP(F1354/4,0)+17500,35000)))),MIN(IF(E1354&lt;=0,0,IF(E1354&lt;=12000,E1354,IF(E1354&lt;=32000,ROUNDUP(E1354/2,0)+6000,IF(E1354&lt;=56000,ROUNDUP(E1354/4,0)+14000,28000))))+IF(F1354&lt;=0,0,IF(F1354&lt;=15000,F1354,IF(F1354&lt;=40000,ROUNDUP(F1354/2,0)+7500,IF(F1354&lt;=70000,ROUNDUP(F1354/4,0)+17500,35000)))),28000))))</f>
        <v/>
      </c>
      <c r="T1354" s="18">
        <f>IF(G1354&lt;=0,0,IF(G1354&lt;=12000,G1354,IF(G1354&lt;=32000,ROUNDUP(G1354/2,0)+6000,IF(G1354&lt;=56000,ROUNDUP(G1354/4,0)+14000,28000))))</f>
        <v/>
      </c>
      <c r="U1354" s="18">
        <f>IF(I1354&lt;=0,IF(H1354&lt;=0,0,IF(H1354&lt;=12000,H1354,IF(H1354&lt;=32000,ROUNDUP(H1354/2,0)+6000,IF(H1354&lt;=56000,ROUNDUP(H1354/4,0)+14000,28000)))),IF(H1354&lt;=0,IF(I1354&lt;=0,0,IF(I1354&lt;=15000,I1354,IF(I1354&lt;=40000,ROUNDUP(I1354/2,0)+7500,IF(I1354&lt;=70000,ROUNDUP(I1354/4,0)+17500,35000)))),MAX(IF(I1354&lt;=0,0,IF(I1354&lt;=15000,I1354,IF(I1354&lt;=40000,ROUNDUP(I1354/2,0)+7500,IF(I1354&lt;=70000,ROUNDUP(I1354/4,0)+17500,35000)))),MIN(IF(H1354&lt;=0,0,IF(H1354&lt;=12000,H1354,IF(H1354&lt;=32000,ROUNDUP(H1354/2,0)+6000,IF(H1354&lt;=56000,ROUNDUP(H1354/4,0)+14000,28000))))+IF(I1354&lt;=0,0,IF(I1354&lt;=15000,I1354,IF(I1354&lt;=40000,ROUNDUP(I1354/2,0)+7500,IF(I1354&lt;=70000,ROUNDUP(I1354/4,0)+17500,35000)))),28000))))</f>
        <v/>
      </c>
      <c r="V1354" s="18">
        <f>MIN(70000,S1354+T1354+U1354)</f>
        <v/>
      </c>
      <c r="W1354" s="18">
        <f>MAX(0,ROUNDDOWN(M1354-J1354-N1354-K1354-0,-3))</f>
        <v/>
      </c>
      <c r="X1354" s="18">
        <f>MAX(0,ROUNDDOWN(M1354-J1354-N1354-K1354-R1354,-3))</f>
        <v/>
      </c>
      <c r="Y1354" s="18">
        <f>IF(W1354&lt;=0,0,ROUNDDOWN((W1354*LOOKUP(W1354,{0,1950001,3300001,6950001,9000001,18000001,40000001},{0.05,0.1,0.2,0.23,0.33,0.4,0.45})-LOOKUP(W1354,{0,1950001,3300001,6950001,9000001,18000001,40000001},{0,97500,427500,636000,1536000,2796000,4796000}))*1.021,-2))</f>
        <v/>
      </c>
      <c r="Z1354" s="18">
        <f>IF(X1354&lt;=0,0,ROUNDDOWN((X1354*LOOKUP(X1354,{0,1950001,3300001,6950001,9000001,18000001,40000001},{0.05,0.1,0.2,0.23,0.33,0.4,0.45})-LOOKUP(X1354,{0,1950001,3300001,6950001,9000001,18000001,40000001},{0,97500,427500,636000,1536000,2796000,4796000}))*1.021,-2))</f>
        <v/>
      </c>
      <c r="AA1354" s="18">
        <f>MAX(0,ROUNDDOWN(M1354-J1354-430000-L1354-0,-3))</f>
        <v/>
      </c>
      <c r="AB1354" s="18">
        <f>MAX(0,ROUNDDOWN(M1354-J1354-430000-L1354-V1354,-3))</f>
        <v/>
      </c>
      <c r="AC1354" s="18">
        <f>IF(M1354&lt;=450000,0,MAX(0,ROUNDDOWN(AA1354*0.06-MIN(50000,AA1354)*0.03,-2))+MAX(0,ROUNDDOWN(AA1354*0.04-MIN(50000,AA1354)*0.02,-2)))</f>
        <v/>
      </c>
      <c r="AD1354" s="18">
        <f>IF(M1354&lt;=450000,0,MAX(0,ROUNDDOWN(AB1354*0.06-MIN(50000,AB1354)*0.03,-2))+MAX(0,ROUNDDOWN(AB1354*0.04-MIN(50000,AB1354)*0.02,-2)))</f>
        <v/>
      </c>
      <c r="AE1354" s="18">
        <f>Y1354-Z1354</f>
        <v/>
      </c>
      <c r="AF1354" s="18">
        <f>AC1354-AD1354</f>
        <v/>
      </c>
      <c r="AG1354" s="18">
        <f>AE1354+AF1354</f>
        <v/>
      </c>
      <c r="AH1354" s="20">
        <f>IF(W1354&lt;=0,0,LOOKUP(W1354,{0,1950001,3300001,6950001,9000001,18000001,40000001},{0.05,0.1,0.2,0.23,0.33,0.4,0.45}))</f>
        <v/>
      </c>
    </row>
    <row r="1355">
      <c r="A1355" t="inlineStr">
        <is>
          <t>1万円刻み 特例あり一般12万円</t>
        </is>
      </c>
      <c r="B1355" s="18">
        <f>'4_1万円刻み'!$A$425</f>
        <v/>
      </c>
      <c r="C1355" s="19" t="n">
        <v>2026</v>
      </c>
      <c r="D1355" t="inlineStr">
        <is>
          <t>はい</t>
        </is>
      </c>
      <c r="E1355" s="18" t="n">
        <v>120000</v>
      </c>
      <c r="F1355" s="18" t="n">
        <v>0</v>
      </c>
      <c r="G1355" s="18" t="n">
        <v>0</v>
      </c>
      <c r="H1355" s="18" t="n">
        <v>0</v>
      </c>
      <c r="I1355" s="18" t="n">
        <v>0</v>
      </c>
      <c r="J1355" s="18">
        <f>ROUND(MIN(B1355/12,650000)*12*0.0915+MIN(B1355/12,1390000)*12*(0.0504+0)+B1355*0.005,0)</f>
        <v/>
      </c>
      <c r="K1355" s="18" t="n">
        <v>0</v>
      </c>
      <c r="L1355" s="18" t="n">
        <v>0</v>
      </c>
      <c r="M1355" s="18">
        <f>ROUND(IF(C1355&gt;=2026,IF(B1355&lt;741000,0,IF(B1355&lt;2191000,B1355-740000,IF(B1355&lt;2193000,1451000,IF(B1355&lt;2196000,1453000,IF(B1355&lt;2200000,1456000,IF(B1355&lt;3600000,ROUNDDOWN(B1355/4,-3)*2.8-80000,IF(B1355&lt;6600000,ROUNDDOWN(B1355/4,-3)*3.2-440000,IF(B1355&lt;8500000,ROUNDDOWN(B1355*0.9,0)-1100000,B1355-1950000)))))))),IF(B1355&lt;651000,0,IF(B1355&lt;1900000,B1355-650000,IF(B1355&lt;3600000,ROUNDDOWN(B1355/4,-3)*2.8-80000,IF(B1355&lt;6600000,ROUNDDOWN(B1355/4,-3)*3.2-440000,IF(B1355&lt;8500000,ROUNDDOWN(B1355*0.9,0)-1100000,B1355-1950000)))))),0)</f>
        <v/>
      </c>
      <c r="N1355" s="18">
        <f>IF(M1355&gt;23500000,NA(),IF(C1355&gt;=2026,IF(M1355&lt;=4890000,1040000,IF(M1355&lt;=6550000,670000,620000)),IF(M1355&lt;=1320000,950000,IF(M1355&lt;=3360000,880000,IF(M1355&lt;=4890000,680000,IF(M1355&lt;=6550000,630000,580000))))))</f>
        <v/>
      </c>
      <c r="O1355" s="18">
        <f>IF(F1355&lt;=0,IF(AND(D1355="はい",C1355&gt;=2026,C1355&lt;=2027),IF(E1355&lt;=0,0,IF(E1355&lt;=30000,E1355,IF(E1355&lt;=60000,ROUNDUP(E1355/2,0)+15000,IF(E1355&lt;=120000,ROUNDUP(E1355/4,0)+30000,60000)))),IF(E1355&lt;=0,0,IF(E1355&lt;=20000,E1355,IF(E1355&lt;=40000,ROUNDUP(E1355/2,0)+10000,IF(E1355&lt;=80000,ROUNDUP(E1355/4,0)+20000,40000))))),IF(E1355&lt;=0,IF(F1355&lt;=0,0,IF(F1355&lt;=25000,F1355,IF(F1355&lt;=50000,ROUNDUP(F1355/2,0)+12500,IF(F1355&lt;=100000,ROUNDUP(F1355/4,0)+25000,50000)))),MAX(IF(F1355&lt;=0,0,IF(F1355&lt;=25000,F1355,IF(F1355&lt;=50000,ROUNDUP(F1355/2,0)+12500,IF(F1355&lt;=100000,ROUNDUP(F1355/4,0)+25000,50000)))),MIN(IF(AND(D1355="はい",C1355&gt;=2026,C1355&lt;=2027),IF(E1355&lt;=0,0,IF(E1355&lt;=30000,E1355,IF(E1355&lt;=60000,ROUNDUP(E1355/2,0)+15000,IF(E1355&lt;=120000,ROUNDUP(E1355/4,0)+30000,60000)))),IF(E1355&lt;=0,0,IF(E1355&lt;=20000,E1355,IF(E1355&lt;=40000,ROUNDUP(E1355/2,0)+10000,IF(E1355&lt;=80000,ROUNDUP(E1355/4,0)+20000,40000)))))+IF(F1355&lt;=0,0,IF(F1355&lt;=25000,F1355,IF(F1355&lt;=50000,ROUNDUP(F1355/2,0)+12500,IF(F1355&lt;=100000,ROUNDUP(F1355/4,0)+25000,50000)))),IF(AND(D1355="はい",C1355&gt;=2026,C1355&lt;=2027),60000,40000)))))</f>
        <v/>
      </c>
      <c r="P1355" s="18">
        <f>IF(G1355&lt;=0,0,IF(G1355&lt;=20000,G1355,IF(G1355&lt;=40000,ROUNDUP(G1355/2,0)+10000,IF(G1355&lt;=80000,ROUNDUP(G1355/4,0)+20000,40000))))</f>
        <v/>
      </c>
      <c r="Q1355" s="18">
        <f>IF(I1355&lt;=0,IF(H1355&lt;=0,0,IF(H1355&lt;=20000,H1355,IF(H1355&lt;=40000,ROUNDUP(H1355/2,0)+10000,IF(H1355&lt;=80000,ROUNDUP(H1355/4,0)+20000,40000)))),IF(H1355&lt;=0,IF(I1355&lt;=0,0,IF(I1355&lt;=25000,I1355,IF(I1355&lt;=50000,ROUNDUP(I1355/2,0)+12500,IF(I1355&lt;=100000,ROUNDUP(I1355/4,0)+25000,50000)))),MAX(IF(I1355&lt;=0,0,IF(I1355&lt;=25000,I1355,IF(I1355&lt;=50000,ROUNDUP(I1355/2,0)+12500,IF(I1355&lt;=100000,ROUNDUP(I1355/4,0)+25000,50000)))),MIN(IF(H1355&lt;=0,0,IF(H1355&lt;=20000,H1355,IF(H1355&lt;=40000,ROUNDUP(H1355/2,0)+10000,IF(H1355&lt;=80000,ROUNDUP(H1355/4,0)+20000,40000))))+IF(I1355&lt;=0,0,IF(I1355&lt;=25000,I1355,IF(I1355&lt;=50000,ROUNDUP(I1355/2,0)+12500,IF(I1355&lt;=100000,ROUNDUP(I1355/4,0)+25000,50000)))),40000))))</f>
        <v/>
      </c>
      <c r="R1355" s="18">
        <f>MIN(120000,O1355+P1355+Q1355)</f>
        <v/>
      </c>
      <c r="S1355" s="18">
        <f>IF(F1355&lt;=0,IF(E1355&lt;=0,0,IF(E1355&lt;=12000,E1355,IF(E1355&lt;=32000,ROUNDUP(E1355/2,0)+6000,IF(E1355&lt;=56000,ROUNDUP(E1355/4,0)+14000,28000)))),IF(E1355&lt;=0,IF(F1355&lt;=0,0,IF(F1355&lt;=15000,F1355,IF(F1355&lt;=40000,ROUNDUP(F1355/2,0)+7500,IF(F1355&lt;=70000,ROUNDUP(F1355/4,0)+17500,35000)))),MAX(IF(F1355&lt;=0,0,IF(F1355&lt;=15000,F1355,IF(F1355&lt;=40000,ROUNDUP(F1355/2,0)+7500,IF(F1355&lt;=70000,ROUNDUP(F1355/4,0)+17500,35000)))),MIN(IF(E1355&lt;=0,0,IF(E1355&lt;=12000,E1355,IF(E1355&lt;=32000,ROUNDUP(E1355/2,0)+6000,IF(E1355&lt;=56000,ROUNDUP(E1355/4,0)+14000,28000))))+IF(F1355&lt;=0,0,IF(F1355&lt;=15000,F1355,IF(F1355&lt;=40000,ROUNDUP(F1355/2,0)+7500,IF(F1355&lt;=70000,ROUNDUP(F1355/4,0)+17500,35000)))),28000))))</f>
        <v/>
      </c>
      <c r="T1355" s="18">
        <f>IF(G1355&lt;=0,0,IF(G1355&lt;=12000,G1355,IF(G1355&lt;=32000,ROUNDUP(G1355/2,0)+6000,IF(G1355&lt;=56000,ROUNDUP(G1355/4,0)+14000,28000))))</f>
        <v/>
      </c>
      <c r="U1355" s="18">
        <f>IF(I1355&lt;=0,IF(H1355&lt;=0,0,IF(H1355&lt;=12000,H1355,IF(H1355&lt;=32000,ROUNDUP(H1355/2,0)+6000,IF(H1355&lt;=56000,ROUNDUP(H1355/4,0)+14000,28000)))),IF(H1355&lt;=0,IF(I1355&lt;=0,0,IF(I1355&lt;=15000,I1355,IF(I1355&lt;=40000,ROUNDUP(I1355/2,0)+7500,IF(I1355&lt;=70000,ROUNDUP(I1355/4,0)+17500,35000)))),MAX(IF(I1355&lt;=0,0,IF(I1355&lt;=15000,I1355,IF(I1355&lt;=40000,ROUNDUP(I1355/2,0)+7500,IF(I1355&lt;=70000,ROUNDUP(I1355/4,0)+17500,35000)))),MIN(IF(H1355&lt;=0,0,IF(H1355&lt;=12000,H1355,IF(H1355&lt;=32000,ROUNDUP(H1355/2,0)+6000,IF(H1355&lt;=56000,ROUNDUP(H1355/4,0)+14000,28000))))+IF(I1355&lt;=0,0,IF(I1355&lt;=15000,I1355,IF(I1355&lt;=40000,ROUNDUP(I1355/2,0)+7500,IF(I1355&lt;=70000,ROUNDUP(I1355/4,0)+17500,35000)))),28000))))</f>
        <v/>
      </c>
      <c r="V1355" s="18">
        <f>MIN(70000,S1355+T1355+U1355)</f>
        <v/>
      </c>
      <c r="W1355" s="18">
        <f>MAX(0,ROUNDDOWN(M1355-J1355-N1355-K1355-0,-3))</f>
        <v/>
      </c>
      <c r="X1355" s="18">
        <f>MAX(0,ROUNDDOWN(M1355-J1355-N1355-K1355-R1355,-3))</f>
        <v/>
      </c>
      <c r="Y1355" s="18">
        <f>IF(W1355&lt;=0,0,ROUNDDOWN((W1355*LOOKUP(W1355,{0,1950001,3300001,6950001,9000001,18000001,40000001},{0.05,0.1,0.2,0.23,0.33,0.4,0.45})-LOOKUP(W1355,{0,1950001,3300001,6950001,9000001,18000001,40000001},{0,97500,427500,636000,1536000,2796000,4796000}))*1.021,-2))</f>
        <v/>
      </c>
      <c r="Z1355" s="18">
        <f>IF(X1355&lt;=0,0,ROUNDDOWN((X1355*LOOKUP(X1355,{0,1950001,3300001,6950001,9000001,18000001,40000001},{0.05,0.1,0.2,0.23,0.33,0.4,0.45})-LOOKUP(X1355,{0,1950001,3300001,6950001,9000001,18000001,40000001},{0,97500,427500,636000,1536000,2796000,4796000}))*1.021,-2))</f>
        <v/>
      </c>
      <c r="AA1355" s="18">
        <f>MAX(0,ROUNDDOWN(M1355-J1355-430000-L1355-0,-3))</f>
        <v/>
      </c>
      <c r="AB1355" s="18">
        <f>MAX(0,ROUNDDOWN(M1355-J1355-430000-L1355-V1355,-3))</f>
        <v/>
      </c>
      <c r="AC1355" s="18">
        <f>IF(M1355&lt;=450000,0,MAX(0,ROUNDDOWN(AA1355*0.06-MIN(50000,AA1355)*0.03,-2))+MAX(0,ROUNDDOWN(AA1355*0.04-MIN(50000,AA1355)*0.02,-2)))</f>
        <v/>
      </c>
      <c r="AD1355" s="18">
        <f>IF(M1355&lt;=450000,0,MAX(0,ROUNDDOWN(AB1355*0.06-MIN(50000,AB1355)*0.03,-2))+MAX(0,ROUNDDOWN(AB1355*0.04-MIN(50000,AB1355)*0.02,-2)))</f>
        <v/>
      </c>
      <c r="AE1355" s="18">
        <f>Y1355-Z1355</f>
        <v/>
      </c>
      <c r="AF1355" s="18">
        <f>AC1355-AD1355</f>
        <v/>
      </c>
      <c r="AG1355" s="18">
        <f>AE1355+AF1355</f>
        <v/>
      </c>
      <c r="AH1355" s="20">
        <f>IF(W1355&lt;=0,0,LOOKUP(W1355,{0,1950001,3300001,6950001,9000001,18000001,40000001},{0.05,0.1,0.2,0.23,0.33,0.4,0.45}))</f>
        <v/>
      </c>
    </row>
    <row r="1356">
      <c r="A1356" t="inlineStr">
        <is>
          <t>1万円刻み 3区分8万円ずつ</t>
        </is>
      </c>
      <c r="B1356" s="18">
        <f>'4_1万円刻み'!$A$426</f>
        <v/>
      </c>
      <c r="C1356" s="19" t="n">
        <v>2026</v>
      </c>
      <c r="D1356" t="inlineStr">
        <is>
          <t>いいえ</t>
        </is>
      </c>
      <c r="E1356" s="18" t="n">
        <v>80000</v>
      </c>
      <c r="F1356" s="18" t="n">
        <v>0</v>
      </c>
      <c r="G1356" s="18" t="n">
        <v>80000</v>
      </c>
      <c r="H1356" s="18" t="n">
        <v>80000</v>
      </c>
      <c r="I1356" s="18" t="n">
        <v>0</v>
      </c>
      <c r="J1356" s="18">
        <f>ROUND(MIN(B1356/12,650000)*12*0.0915+MIN(B1356/12,1390000)*12*(0.0504+0)+B1356*0.005,0)</f>
        <v/>
      </c>
      <c r="K1356" s="18" t="n">
        <v>0</v>
      </c>
      <c r="L1356" s="18" t="n">
        <v>0</v>
      </c>
      <c r="M1356" s="18">
        <f>ROUND(IF(C1356&gt;=2026,IF(B1356&lt;741000,0,IF(B1356&lt;2191000,B1356-740000,IF(B1356&lt;2193000,1451000,IF(B1356&lt;2196000,1453000,IF(B1356&lt;2200000,1456000,IF(B1356&lt;3600000,ROUNDDOWN(B1356/4,-3)*2.8-80000,IF(B1356&lt;6600000,ROUNDDOWN(B1356/4,-3)*3.2-440000,IF(B1356&lt;8500000,ROUNDDOWN(B1356*0.9,0)-1100000,B1356-1950000)))))))),IF(B1356&lt;651000,0,IF(B1356&lt;1900000,B1356-650000,IF(B1356&lt;3600000,ROUNDDOWN(B1356/4,-3)*2.8-80000,IF(B1356&lt;6600000,ROUNDDOWN(B1356/4,-3)*3.2-440000,IF(B1356&lt;8500000,ROUNDDOWN(B1356*0.9,0)-1100000,B1356-1950000)))))),0)</f>
        <v/>
      </c>
      <c r="N1356" s="18">
        <f>IF(M1356&gt;23500000,NA(),IF(C1356&gt;=2026,IF(M1356&lt;=4890000,1040000,IF(M1356&lt;=6550000,670000,620000)),IF(M1356&lt;=1320000,950000,IF(M1356&lt;=3360000,880000,IF(M1356&lt;=4890000,680000,IF(M1356&lt;=6550000,630000,580000))))))</f>
        <v/>
      </c>
      <c r="O1356" s="18">
        <f>IF(F1356&lt;=0,IF(AND(D1356="はい",C1356&gt;=2026,C1356&lt;=2027),IF(E1356&lt;=0,0,IF(E1356&lt;=30000,E1356,IF(E1356&lt;=60000,ROUNDUP(E1356/2,0)+15000,IF(E1356&lt;=120000,ROUNDUP(E1356/4,0)+30000,60000)))),IF(E1356&lt;=0,0,IF(E1356&lt;=20000,E1356,IF(E1356&lt;=40000,ROUNDUP(E1356/2,0)+10000,IF(E1356&lt;=80000,ROUNDUP(E1356/4,0)+20000,40000))))),IF(E1356&lt;=0,IF(F1356&lt;=0,0,IF(F1356&lt;=25000,F1356,IF(F1356&lt;=50000,ROUNDUP(F1356/2,0)+12500,IF(F1356&lt;=100000,ROUNDUP(F1356/4,0)+25000,50000)))),MAX(IF(F1356&lt;=0,0,IF(F1356&lt;=25000,F1356,IF(F1356&lt;=50000,ROUNDUP(F1356/2,0)+12500,IF(F1356&lt;=100000,ROUNDUP(F1356/4,0)+25000,50000)))),MIN(IF(AND(D1356="はい",C1356&gt;=2026,C1356&lt;=2027),IF(E1356&lt;=0,0,IF(E1356&lt;=30000,E1356,IF(E1356&lt;=60000,ROUNDUP(E1356/2,0)+15000,IF(E1356&lt;=120000,ROUNDUP(E1356/4,0)+30000,60000)))),IF(E1356&lt;=0,0,IF(E1356&lt;=20000,E1356,IF(E1356&lt;=40000,ROUNDUP(E1356/2,0)+10000,IF(E1356&lt;=80000,ROUNDUP(E1356/4,0)+20000,40000)))))+IF(F1356&lt;=0,0,IF(F1356&lt;=25000,F1356,IF(F1356&lt;=50000,ROUNDUP(F1356/2,0)+12500,IF(F1356&lt;=100000,ROUNDUP(F1356/4,0)+25000,50000)))),IF(AND(D1356="はい",C1356&gt;=2026,C1356&lt;=2027),60000,40000)))))</f>
        <v/>
      </c>
      <c r="P1356" s="18">
        <f>IF(G1356&lt;=0,0,IF(G1356&lt;=20000,G1356,IF(G1356&lt;=40000,ROUNDUP(G1356/2,0)+10000,IF(G1356&lt;=80000,ROUNDUP(G1356/4,0)+20000,40000))))</f>
        <v/>
      </c>
      <c r="Q1356" s="18">
        <f>IF(I1356&lt;=0,IF(H1356&lt;=0,0,IF(H1356&lt;=20000,H1356,IF(H1356&lt;=40000,ROUNDUP(H1356/2,0)+10000,IF(H1356&lt;=80000,ROUNDUP(H1356/4,0)+20000,40000)))),IF(H1356&lt;=0,IF(I1356&lt;=0,0,IF(I1356&lt;=25000,I1356,IF(I1356&lt;=50000,ROUNDUP(I1356/2,0)+12500,IF(I1356&lt;=100000,ROUNDUP(I1356/4,0)+25000,50000)))),MAX(IF(I1356&lt;=0,0,IF(I1356&lt;=25000,I1356,IF(I1356&lt;=50000,ROUNDUP(I1356/2,0)+12500,IF(I1356&lt;=100000,ROUNDUP(I1356/4,0)+25000,50000)))),MIN(IF(H1356&lt;=0,0,IF(H1356&lt;=20000,H1356,IF(H1356&lt;=40000,ROUNDUP(H1356/2,0)+10000,IF(H1356&lt;=80000,ROUNDUP(H1356/4,0)+20000,40000))))+IF(I1356&lt;=0,0,IF(I1356&lt;=25000,I1356,IF(I1356&lt;=50000,ROUNDUP(I1356/2,0)+12500,IF(I1356&lt;=100000,ROUNDUP(I1356/4,0)+25000,50000)))),40000))))</f>
        <v/>
      </c>
      <c r="R1356" s="18">
        <f>MIN(120000,O1356+P1356+Q1356)</f>
        <v/>
      </c>
      <c r="S1356" s="18">
        <f>IF(F1356&lt;=0,IF(E1356&lt;=0,0,IF(E1356&lt;=12000,E1356,IF(E1356&lt;=32000,ROUNDUP(E1356/2,0)+6000,IF(E1356&lt;=56000,ROUNDUP(E1356/4,0)+14000,28000)))),IF(E1356&lt;=0,IF(F1356&lt;=0,0,IF(F1356&lt;=15000,F1356,IF(F1356&lt;=40000,ROUNDUP(F1356/2,0)+7500,IF(F1356&lt;=70000,ROUNDUP(F1356/4,0)+17500,35000)))),MAX(IF(F1356&lt;=0,0,IF(F1356&lt;=15000,F1356,IF(F1356&lt;=40000,ROUNDUP(F1356/2,0)+7500,IF(F1356&lt;=70000,ROUNDUP(F1356/4,0)+17500,35000)))),MIN(IF(E1356&lt;=0,0,IF(E1356&lt;=12000,E1356,IF(E1356&lt;=32000,ROUNDUP(E1356/2,0)+6000,IF(E1356&lt;=56000,ROUNDUP(E1356/4,0)+14000,28000))))+IF(F1356&lt;=0,0,IF(F1356&lt;=15000,F1356,IF(F1356&lt;=40000,ROUNDUP(F1356/2,0)+7500,IF(F1356&lt;=70000,ROUNDUP(F1356/4,0)+17500,35000)))),28000))))</f>
        <v/>
      </c>
      <c r="T1356" s="18">
        <f>IF(G1356&lt;=0,0,IF(G1356&lt;=12000,G1356,IF(G1356&lt;=32000,ROUNDUP(G1356/2,0)+6000,IF(G1356&lt;=56000,ROUNDUP(G1356/4,0)+14000,28000))))</f>
        <v/>
      </c>
      <c r="U1356" s="18">
        <f>IF(I1356&lt;=0,IF(H1356&lt;=0,0,IF(H1356&lt;=12000,H1356,IF(H1356&lt;=32000,ROUNDUP(H1356/2,0)+6000,IF(H1356&lt;=56000,ROUNDUP(H1356/4,0)+14000,28000)))),IF(H1356&lt;=0,IF(I1356&lt;=0,0,IF(I1356&lt;=15000,I1356,IF(I1356&lt;=40000,ROUNDUP(I1356/2,0)+7500,IF(I1356&lt;=70000,ROUNDUP(I1356/4,0)+17500,35000)))),MAX(IF(I1356&lt;=0,0,IF(I1356&lt;=15000,I1356,IF(I1356&lt;=40000,ROUNDUP(I1356/2,0)+7500,IF(I1356&lt;=70000,ROUNDUP(I1356/4,0)+17500,35000)))),MIN(IF(H1356&lt;=0,0,IF(H1356&lt;=12000,H1356,IF(H1356&lt;=32000,ROUNDUP(H1356/2,0)+6000,IF(H1356&lt;=56000,ROUNDUP(H1356/4,0)+14000,28000))))+IF(I1356&lt;=0,0,IF(I1356&lt;=15000,I1356,IF(I1356&lt;=40000,ROUNDUP(I1356/2,0)+7500,IF(I1356&lt;=70000,ROUNDUP(I1356/4,0)+17500,35000)))),28000))))</f>
        <v/>
      </c>
      <c r="V1356" s="18">
        <f>MIN(70000,S1356+T1356+U1356)</f>
        <v/>
      </c>
      <c r="W1356" s="18">
        <f>MAX(0,ROUNDDOWN(M1356-J1356-N1356-K1356-0,-3))</f>
        <v/>
      </c>
      <c r="X1356" s="18">
        <f>MAX(0,ROUNDDOWN(M1356-J1356-N1356-K1356-R1356,-3))</f>
        <v/>
      </c>
      <c r="Y1356" s="18">
        <f>IF(W1356&lt;=0,0,ROUNDDOWN((W1356*LOOKUP(W1356,{0,1950001,3300001,6950001,9000001,18000001,40000001},{0.05,0.1,0.2,0.23,0.33,0.4,0.45})-LOOKUP(W1356,{0,1950001,3300001,6950001,9000001,18000001,40000001},{0,97500,427500,636000,1536000,2796000,4796000}))*1.021,-2))</f>
        <v/>
      </c>
      <c r="Z1356" s="18">
        <f>IF(X1356&lt;=0,0,ROUNDDOWN((X1356*LOOKUP(X1356,{0,1950001,3300001,6950001,9000001,18000001,40000001},{0.05,0.1,0.2,0.23,0.33,0.4,0.45})-LOOKUP(X1356,{0,1950001,3300001,6950001,9000001,18000001,40000001},{0,97500,427500,636000,1536000,2796000,4796000}))*1.021,-2))</f>
        <v/>
      </c>
      <c r="AA1356" s="18">
        <f>MAX(0,ROUNDDOWN(M1356-J1356-430000-L1356-0,-3))</f>
        <v/>
      </c>
      <c r="AB1356" s="18">
        <f>MAX(0,ROUNDDOWN(M1356-J1356-430000-L1356-V1356,-3))</f>
        <v/>
      </c>
      <c r="AC1356" s="18">
        <f>IF(M1356&lt;=450000,0,MAX(0,ROUNDDOWN(AA1356*0.06-MIN(50000,AA1356)*0.03,-2))+MAX(0,ROUNDDOWN(AA1356*0.04-MIN(50000,AA1356)*0.02,-2)))</f>
        <v/>
      </c>
      <c r="AD1356" s="18">
        <f>IF(M1356&lt;=450000,0,MAX(0,ROUNDDOWN(AB1356*0.06-MIN(50000,AB1356)*0.03,-2))+MAX(0,ROUNDDOWN(AB1356*0.04-MIN(50000,AB1356)*0.02,-2)))</f>
        <v/>
      </c>
      <c r="AE1356" s="18">
        <f>Y1356-Z1356</f>
        <v/>
      </c>
      <c r="AF1356" s="18">
        <f>AC1356-AD1356</f>
        <v/>
      </c>
      <c r="AG1356" s="18">
        <f>AE1356+AF1356</f>
        <v/>
      </c>
      <c r="AH1356" s="20">
        <f>IF(W1356&lt;=0,0,LOOKUP(W1356,{0,1950001,3300001,6950001,9000001,18000001,40000001},{0.05,0.1,0.2,0.23,0.33,0.4,0.45}))</f>
        <v/>
      </c>
    </row>
    <row r="1357">
      <c r="A1357" t="inlineStr">
        <is>
          <t>1万円刻み 一般8万円</t>
        </is>
      </c>
      <c r="B1357" s="18">
        <f>'4_1万円刻み'!$A$426</f>
        <v/>
      </c>
      <c r="C1357" s="19" t="n">
        <v>2026</v>
      </c>
      <c r="D1357" t="inlineStr">
        <is>
          <t>いいえ</t>
        </is>
      </c>
      <c r="E1357" s="18" t="n">
        <v>80000</v>
      </c>
      <c r="F1357" s="18" t="n">
        <v>0</v>
      </c>
      <c r="G1357" s="18" t="n">
        <v>0</v>
      </c>
      <c r="H1357" s="18" t="n">
        <v>0</v>
      </c>
      <c r="I1357" s="18" t="n">
        <v>0</v>
      </c>
      <c r="J1357" s="18">
        <f>ROUND(MIN(B1357/12,650000)*12*0.0915+MIN(B1357/12,1390000)*12*(0.0504+0)+B1357*0.005,0)</f>
        <v/>
      </c>
      <c r="K1357" s="18" t="n">
        <v>0</v>
      </c>
      <c r="L1357" s="18" t="n">
        <v>0</v>
      </c>
      <c r="M1357" s="18">
        <f>ROUND(IF(C1357&gt;=2026,IF(B1357&lt;741000,0,IF(B1357&lt;2191000,B1357-740000,IF(B1357&lt;2193000,1451000,IF(B1357&lt;2196000,1453000,IF(B1357&lt;2200000,1456000,IF(B1357&lt;3600000,ROUNDDOWN(B1357/4,-3)*2.8-80000,IF(B1357&lt;6600000,ROUNDDOWN(B1357/4,-3)*3.2-440000,IF(B1357&lt;8500000,ROUNDDOWN(B1357*0.9,0)-1100000,B1357-1950000)))))))),IF(B1357&lt;651000,0,IF(B1357&lt;1900000,B1357-650000,IF(B1357&lt;3600000,ROUNDDOWN(B1357/4,-3)*2.8-80000,IF(B1357&lt;6600000,ROUNDDOWN(B1357/4,-3)*3.2-440000,IF(B1357&lt;8500000,ROUNDDOWN(B1357*0.9,0)-1100000,B1357-1950000)))))),0)</f>
        <v/>
      </c>
      <c r="N1357" s="18">
        <f>IF(M1357&gt;23500000,NA(),IF(C1357&gt;=2026,IF(M1357&lt;=4890000,1040000,IF(M1357&lt;=6550000,670000,620000)),IF(M1357&lt;=1320000,950000,IF(M1357&lt;=3360000,880000,IF(M1357&lt;=4890000,680000,IF(M1357&lt;=6550000,630000,580000))))))</f>
        <v/>
      </c>
      <c r="O1357" s="18">
        <f>IF(F1357&lt;=0,IF(AND(D1357="はい",C1357&gt;=2026,C1357&lt;=2027),IF(E1357&lt;=0,0,IF(E1357&lt;=30000,E1357,IF(E1357&lt;=60000,ROUNDUP(E1357/2,0)+15000,IF(E1357&lt;=120000,ROUNDUP(E1357/4,0)+30000,60000)))),IF(E1357&lt;=0,0,IF(E1357&lt;=20000,E1357,IF(E1357&lt;=40000,ROUNDUP(E1357/2,0)+10000,IF(E1357&lt;=80000,ROUNDUP(E1357/4,0)+20000,40000))))),IF(E1357&lt;=0,IF(F1357&lt;=0,0,IF(F1357&lt;=25000,F1357,IF(F1357&lt;=50000,ROUNDUP(F1357/2,0)+12500,IF(F1357&lt;=100000,ROUNDUP(F1357/4,0)+25000,50000)))),MAX(IF(F1357&lt;=0,0,IF(F1357&lt;=25000,F1357,IF(F1357&lt;=50000,ROUNDUP(F1357/2,0)+12500,IF(F1357&lt;=100000,ROUNDUP(F1357/4,0)+25000,50000)))),MIN(IF(AND(D1357="はい",C1357&gt;=2026,C1357&lt;=2027),IF(E1357&lt;=0,0,IF(E1357&lt;=30000,E1357,IF(E1357&lt;=60000,ROUNDUP(E1357/2,0)+15000,IF(E1357&lt;=120000,ROUNDUP(E1357/4,0)+30000,60000)))),IF(E1357&lt;=0,0,IF(E1357&lt;=20000,E1357,IF(E1357&lt;=40000,ROUNDUP(E1357/2,0)+10000,IF(E1357&lt;=80000,ROUNDUP(E1357/4,0)+20000,40000)))))+IF(F1357&lt;=0,0,IF(F1357&lt;=25000,F1357,IF(F1357&lt;=50000,ROUNDUP(F1357/2,0)+12500,IF(F1357&lt;=100000,ROUNDUP(F1357/4,0)+25000,50000)))),IF(AND(D1357="はい",C1357&gt;=2026,C1357&lt;=2027),60000,40000)))))</f>
        <v/>
      </c>
      <c r="P1357" s="18">
        <f>IF(G1357&lt;=0,0,IF(G1357&lt;=20000,G1357,IF(G1357&lt;=40000,ROUNDUP(G1357/2,0)+10000,IF(G1357&lt;=80000,ROUNDUP(G1357/4,0)+20000,40000))))</f>
        <v/>
      </c>
      <c r="Q1357" s="18">
        <f>IF(I1357&lt;=0,IF(H1357&lt;=0,0,IF(H1357&lt;=20000,H1357,IF(H1357&lt;=40000,ROUNDUP(H1357/2,0)+10000,IF(H1357&lt;=80000,ROUNDUP(H1357/4,0)+20000,40000)))),IF(H1357&lt;=0,IF(I1357&lt;=0,0,IF(I1357&lt;=25000,I1357,IF(I1357&lt;=50000,ROUNDUP(I1357/2,0)+12500,IF(I1357&lt;=100000,ROUNDUP(I1357/4,0)+25000,50000)))),MAX(IF(I1357&lt;=0,0,IF(I1357&lt;=25000,I1357,IF(I1357&lt;=50000,ROUNDUP(I1357/2,0)+12500,IF(I1357&lt;=100000,ROUNDUP(I1357/4,0)+25000,50000)))),MIN(IF(H1357&lt;=0,0,IF(H1357&lt;=20000,H1357,IF(H1357&lt;=40000,ROUNDUP(H1357/2,0)+10000,IF(H1357&lt;=80000,ROUNDUP(H1357/4,0)+20000,40000))))+IF(I1357&lt;=0,0,IF(I1357&lt;=25000,I1357,IF(I1357&lt;=50000,ROUNDUP(I1357/2,0)+12500,IF(I1357&lt;=100000,ROUNDUP(I1357/4,0)+25000,50000)))),40000))))</f>
        <v/>
      </c>
      <c r="R1357" s="18">
        <f>MIN(120000,O1357+P1357+Q1357)</f>
        <v/>
      </c>
      <c r="S1357" s="18">
        <f>IF(F1357&lt;=0,IF(E1357&lt;=0,0,IF(E1357&lt;=12000,E1357,IF(E1357&lt;=32000,ROUNDUP(E1357/2,0)+6000,IF(E1357&lt;=56000,ROUNDUP(E1357/4,0)+14000,28000)))),IF(E1357&lt;=0,IF(F1357&lt;=0,0,IF(F1357&lt;=15000,F1357,IF(F1357&lt;=40000,ROUNDUP(F1357/2,0)+7500,IF(F1357&lt;=70000,ROUNDUP(F1357/4,0)+17500,35000)))),MAX(IF(F1357&lt;=0,0,IF(F1357&lt;=15000,F1357,IF(F1357&lt;=40000,ROUNDUP(F1357/2,0)+7500,IF(F1357&lt;=70000,ROUNDUP(F1357/4,0)+17500,35000)))),MIN(IF(E1357&lt;=0,0,IF(E1357&lt;=12000,E1357,IF(E1357&lt;=32000,ROUNDUP(E1357/2,0)+6000,IF(E1357&lt;=56000,ROUNDUP(E1357/4,0)+14000,28000))))+IF(F1357&lt;=0,0,IF(F1357&lt;=15000,F1357,IF(F1357&lt;=40000,ROUNDUP(F1357/2,0)+7500,IF(F1357&lt;=70000,ROUNDUP(F1357/4,0)+17500,35000)))),28000))))</f>
        <v/>
      </c>
      <c r="T1357" s="18">
        <f>IF(G1357&lt;=0,0,IF(G1357&lt;=12000,G1357,IF(G1357&lt;=32000,ROUNDUP(G1357/2,0)+6000,IF(G1357&lt;=56000,ROUNDUP(G1357/4,0)+14000,28000))))</f>
        <v/>
      </c>
      <c r="U1357" s="18">
        <f>IF(I1357&lt;=0,IF(H1357&lt;=0,0,IF(H1357&lt;=12000,H1357,IF(H1357&lt;=32000,ROUNDUP(H1357/2,0)+6000,IF(H1357&lt;=56000,ROUNDUP(H1357/4,0)+14000,28000)))),IF(H1357&lt;=0,IF(I1357&lt;=0,0,IF(I1357&lt;=15000,I1357,IF(I1357&lt;=40000,ROUNDUP(I1357/2,0)+7500,IF(I1357&lt;=70000,ROUNDUP(I1357/4,0)+17500,35000)))),MAX(IF(I1357&lt;=0,0,IF(I1357&lt;=15000,I1357,IF(I1357&lt;=40000,ROUNDUP(I1357/2,0)+7500,IF(I1357&lt;=70000,ROUNDUP(I1357/4,0)+17500,35000)))),MIN(IF(H1357&lt;=0,0,IF(H1357&lt;=12000,H1357,IF(H1357&lt;=32000,ROUNDUP(H1357/2,0)+6000,IF(H1357&lt;=56000,ROUNDUP(H1357/4,0)+14000,28000))))+IF(I1357&lt;=0,0,IF(I1357&lt;=15000,I1357,IF(I1357&lt;=40000,ROUNDUP(I1357/2,0)+7500,IF(I1357&lt;=70000,ROUNDUP(I1357/4,0)+17500,35000)))),28000))))</f>
        <v/>
      </c>
      <c r="V1357" s="18">
        <f>MIN(70000,S1357+T1357+U1357)</f>
        <v/>
      </c>
      <c r="W1357" s="18">
        <f>MAX(0,ROUNDDOWN(M1357-J1357-N1357-K1357-0,-3))</f>
        <v/>
      </c>
      <c r="X1357" s="18">
        <f>MAX(0,ROUNDDOWN(M1357-J1357-N1357-K1357-R1357,-3))</f>
        <v/>
      </c>
      <c r="Y1357" s="18">
        <f>IF(W1357&lt;=0,0,ROUNDDOWN((W1357*LOOKUP(W1357,{0,1950001,3300001,6950001,9000001,18000001,40000001},{0.05,0.1,0.2,0.23,0.33,0.4,0.45})-LOOKUP(W1357,{0,1950001,3300001,6950001,9000001,18000001,40000001},{0,97500,427500,636000,1536000,2796000,4796000}))*1.021,-2))</f>
        <v/>
      </c>
      <c r="Z1357" s="18">
        <f>IF(X1357&lt;=0,0,ROUNDDOWN((X1357*LOOKUP(X1357,{0,1950001,3300001,6950001,9000001,18000001,40000001},{0.05,0.1,0.2,0.23,0.33,0.4,0.45})-LOOKUP(X1357,{0,1950001,3300001,6950001,9000001,18000001,40000001},{0,97500,427500,636000,1536000,2796000,4796000}))*1.021,-2))</f>
        <v/>
      </c>
      <c r="AA1357" s="18">
        <f>MAX(0,ROUNDDOWN(M1357-J1357-430000-L1357-0,-3))</f>
        <v/>
      </c>
      <c r="AB1357" s="18">
        <f>MAX(0,ROUNDDOWN(M1357-J1357-430000-L1357-V1357,-3))</f>
        <v/>
      </c>
      <c r="AC1357" s="18">
        <f>IF(M1357&lt;=450000,0,MAX(0,ROUNDDOWN(AA1357*0.06-MIN(50000,AA1357)*0.03,-2))+MAX(0,ROUNDDOWN(AA1357*0.04-MIN(50000,AA1357)*0.02,-2)))</f>
        <v/>
      </c>
      <c r="AD1357" s="18">
        <f>IF(M1357&lt;=450000,0,MAX(0,ROUNDDOWN(AB1357*0.06-MIN(50000,AB1357)*0.03,-2))+MAX(0,ROUNDDOWN(AB1357*0.04-MIN(50000,AB1357)*0.02,-2)))</f>
        <v/>
      </c>
      <c r="AE1357" s="18">
        <f>Y1357-Z1357</f>
        <v/>
      </c>
      <c r="AF1357" s="18">
        <f>AC1357-AD1357</f>
        <v/>
      </c>
      <c r="AG1357" s="18">
        <f>AE1357+AF1357</f>
        <v/>
      </c>
      <c r="AH1357" s="20">
        <f>IF(W1357&lt;=0,0,LOOKUP(W1357,{0,1950001,3300001,6950001,9000001,18000001,40000001},{0.05,0.1,0.2,0.23,0.33,0.4,0.45}))</f>
        <v/>
      </c>
    </row>
    <row r="1358">
      <c r="A1358" t="inlineStr">
        <is>
          <t>1万円刻み 特例あり一般12万円</t>
        </is>
      </c>
      <c r="B1358" s="18">
        <f>'4_1万円刻み'!$A$426</f>
        <v/>
      </c>
      <c r="C1358" s="19" t="n">
        <v>2026</v>
      </c>
      <c r="D1358" t="inlineStr">
        <is>
          <t>はい</t>
        </is>
      </c>
      <c r="E1358" s="18" t="n">
        <v>120000</v>
      </c>
      <c r="F1358" s="18" t="n">
        <v>0</v>
      </c>
      <c r="G1358" s="18" t="n">
        <v>0</v>
      </c>
      <c r="H1358" s="18" t="n">
        <v>0</v>
      </c>
      <c r="I1358" s="18" t="n">
        <v>0</v>
      </c>
      <c r="J1358" s="18">
        <f>ROUND(MIN(B1358/12,650000)*12*0.0915+MIN(B1358/12,1390000)*12*(0.0504+0)+B1358*0.005,0)</f>
        <v/>
      </c>
      <c r="K1358" s="18" t="n">
        <v>0</v>
      </c>
      <c r="L1358" s="18" t="n">
        <v>0</v>
      </c>
      <c r="M1358" s="18">
        <f>ROUND(IF(C1358&gt;=2026,IF(B1358&lt;741000,0,IF(B1358&lt;2191000,B1358-740000,IF(B1358&lt;2193000,1451000,IF(B1358&lt;2196000,1453000,IF(B1358&lt;2200000,1456000,IF(B1358&lt;3600000,ROUNDDOWN(B1358/4,-3)*2.8-80000,IF(B1358&lt;6600000,ROUNDDOWN(B1358/4,-3)*3.2-440000,IF(B1358&lt;8500000,ROUNDDOWN(B1358*0.9,0)-1100000,B1358-1950000)))))))),IF(B1358&lt;651000,0,IF(B1358&lt;1900000,B1358-650000,IF(B1358&lt;3600000,ROUNDDOWN(B1358/4,-3)*2.8-80000,IF(B1358&lt;6600000,ROUNDDOWN(B1358/4,-3)*3.2-440000,IF(B1358&lt;8500000,ROUNDDOWN(B1358*0.9,0)-1100000,B1358-1950000)))))),0)</f>
        <v/>
      </c>
      <c r="N1358" s="18">
        <f>IF(M1358&gt;23500000,NA(),IF(C1358&gt;=2026,IF(M1358&lt;=4890000,1040000,IF(M1358&lt;=6550000,670000,620000)),IF(M1358&lt;=1320000,950000,IF(M1358&lt;=3360000,880000,IF(M1358&lt;=4890000,680000,IF(M1358&lt;=6550000,630000,580000))))))</f>
        <v/>
      </c>
      <c r="O1358" s="18">
        <f>IF(F1358&lt;=0,IF(AND(D1358="はい",C1358&gt;=2026,C1358&lt;=2027),IF(E1358&lt;=0,0,IF(E1358&lt;=30000,E1358,IF(E1358&lt;=60000,ROUNDUP(E1358/2,0)+15000,IF(E1358&lt;=120000,ROUNDUP(E1358/4,0)+30000,60000)))),IF(E1358&lt;=0,0,IF(E1358&lt;=20000,E1358,IF(E1358&lt;=40000,ROUNDUP(E1358/2,0)+10000,IF(E1358&lt;=80000,ROUNDUP(E1358/4,0)+20000,40000))))),IF(E1358&lt;=0,IF(F1358&lt;=0,0,IF(F1358&lt;=25000,F1358,IF(F1358&lt;=50000,ROUNDUP(F1358/2,0)+12500,IF(F1358&lt;=100000,ROUNDUP(F1358/4,0)+25000,50000)))),MAX(IF(F1358&lt;=0,0,IF(F1358&lt;=25000,F1358,IF(F1358&lt;=50000,ROUNDUP(F1358/2,0)+12500,IF(F1358&lt;=100000,ROUNDUP(F1358/4,0)+25000,50000)))),MIN(IF(AND(D1358="はい",C1358&gt;=2026,C1358&lt;=2027),IF(E1358&lt;=0,0,IF(E1358&lt;=30000,E1358,IF(E1358&lt;=60000,ROUNDUP(E1358/2,0)+15000,IF(E1358&lt;=120000,ROUNDUP(E1358/4,0)+30000,60000)))),IF(E1358&lt;=0,0,IF(E1358&lt;=20000,E1358,IF(E1358&lt;=40000,ROUNDUP(E1358/2,0)+10000,IF(E1358&lt;=80000,ROUNDUP(E1358/4,0)+20000,40000)))))+IF(F1358&lt;=0,0,IF(F1358&lt;=25000,F1358,IF(F1358&lt;=50000,ROUNDUP(F1358/2,0)+12500,IF(F1358&lt;=100000,ROUNDUP(F1358/4,0)+25000,50000)))),IF(AND(D1358="はい",C1358&gt;=2026,C1358&lt;=2027),60000,40000)))))</f>
        <v/>
      </c>
      <c r="P1358" s="18">
        <f>IF(G1358&lt;=0,0,IF(G1358&lt;=20000,G1358,IF(G1358&lt;=40000,ROUNDUP(G1358/2,0)+10000,IF(G1358&lt;=80000,ROUNDUP(G1358/4,0)+20000,40000))))</f>
        <v/>
      </c>
      <c r="Q1358" s="18">
        <f>IF(I1358&lt;=0,IF(H1358&lt;=0,0,IF(H1358&lt;=20000,H1358,IF(H1358&lt;=40000,ROUNDUP(H1358/2,0)+10000,IF(H1358&lt;=80000,ROUNDUP(H1358/4,0)+20000,40000)))),IF(H1358&lt;=0,IF(I1358&lt;=0,0,IF(I1358&lt;=25000,I1358,IF(I1358&lt;=50000,ROUNDUP(I1358/2,0)+12500,IF(I1358&lt;=100000,ROUNDUP(I1358/4,0)+25000,50000)))),MAX(IF(I1358&lt;=0,0,IF(I1358&lt;=25000,I1358,IF(I1358&lt;=50000,ROUNDUP(I1358/2,0)+12500,IF(I1358&lt;=100000,ROUNDUP(I1358/4,0)+25000,50000)))),MIN(IF(H1358&lt;=0,0,IF(H1358&lt;=20000,H1358,IF(H1358&lt;=40000,ROUNDUP(H1358/2,0)+10000,IF(H1358&lt;=80000,ROUNDUP(H1358/4,0)+20000,40000))))+IF(I1358&lt;=0,0,IF(I1358&lt;=25000,I1358,IF(I1358&lt;=50000,ROUNDUP(I1358/2,0)+12500,IF(I1358&lt;=100000,ROUNDUP(I1358/4,0)+25000,50000)))),40000))))</f>
        <v/>
      </c>
      <c r="R1358" s="18">
        <f>MIN(120000,O1358+P1358+Q1358)</f>
        <v/>
      </c>
      <c r="S1358" s="18">
        <f>IF(F1358&lt;=0,IF(E1358&lt;=0,0,IF(E1358&lt;=12000,E1358,IF(E1358&lt;=32000,ROUNDUP(E1358/2,0)+6000,IF(E1358&lt;=56000,ROUNDUP(E1358/4,0)+14000,28000)))),IF(E1358&lt;=0,IF(F1358&lt;=0,0,IF(F1358&lt;=15000,F1358,IF(F1358&lt;=40000,ROUNDUP(F1358/2,0)+7500,IF(F1358&lt;=70000,ROUNDUP(F1358/4,0)+17500,35000)))),MAX(IF(F1358&lt;=0,0,IF(F1358&lt;=15000,F1358,IF(F1358&lt;=40000,ROUNDUP(F1358/2,0)+7500,IF(F1358&lt;=70000,ROUNDUP(F1358/4,0)+17500,35000)))),MIN(IF(E1358&lt;=0,0,IF(E1358&lt;=12000,E1358,IF(E1358&lt;=32000,ROUNDUP(E1358/2,0)+6000,IF(E1358&lt;=56000,ROUNDUP(E1358/4,0)+14000,28000))))+IF(F1358&lt;=0,0,IF(F1358&lt;=15000,F1358,IF(F1358&lt;=40000,ROUNDUP(F1358/2,0)+7500,IF(F1358&lt;=70000,ROUNDUP(F1358/4,0)+17500,35000)))),28000))))</f>
        <v/>
      </c>
      <c r="T1358" s="18">
        <f>IF(G1358&lt;=0,0,IF(G1358&lt;=12000,G1358,IF(G1358&lt;=32000,ROUNDUP(G1358/2,0)+6000,IF(G1358&lt;=56000,ROUNDUP(G1358/4,0)+14000,28000))))</f>
        <v/>
      </c>
      <c r="U1358" s="18">
        <f>IF(I1358&lt;=0,IF(H1358&lt;=0,0,IF(H1358&lt;=12000,H1358,IF(H1358&lt;=32000,ROUNDUP(H1358/2,0)+6000,IF(H1358&lt;=56000,ROUNDUP(H1358/4,0)+14000,28000)))),IF(H1358&lt;=0,IF(I1358&lt;=0,0,IF(I1358&lt;=15000,I1358,IF(I1358&lt;=40000,ROUNDUP(I1358/2,0)+7500,IF(I1358&lt;=70000,ROUNDUP(I1358/4,0)+17500,35000)))),MAX(IF(I1358&lt;=0,0,IF(I1358&lt;=15000,I1358,IF(I1358&lt;=40000,ROUNDUP(I1358/2,0)+7500,IF(I1358&lt;=70000,ROUNDUP(I1358/4,0)+17500,35000)))),MIN(IF(H1358&lt;=0,0,IF(H1358&lt;=12000,H1358,IF(H1358&lt;=32000,ROUNDUP(H1358/2,0)+6000,IF(H1358&lt;=56000,ROUNDUP(H1358/4,0)+14000,28000))))+IF(I1358&lt;=0,0,IF(I1358&lt;=15000,I1358,IF(I1358&lt;=40000,ROUNDUP(I1358/2,0)+7500,IF(I1358&lt;=70000,ROUNDUP(I1358/4,0)+17500,35000)))),28000))))</f>
        <v/>
      </c>
      <c r="V1358" s="18">
        <f>MIN(70000,S1358+T1358+U1358)</f>
        <v/>
      </c>
      <c r="W1358" s="18">
        <f>MAX(0,ROUNDDOWN(M1358-J1358-N1358-K1358-0,-3))</f>
        <v/>
      </c>
      <c r="X1358" s="18">
        <f>MAX(0,ROUNDDOWN(M1358-J1358-N1358-K1358-R1358,-3))</f>
        <v/>
      </c>
      <c r="Y1358" s="18">
        <f>IF(W1358&lt;=0,0,ROUNDDOWN((W1358*LOOKUP(W1358,{0,1950001,3300001,6950001,9000001,18000001,40000001},{0.05,0.1,0.2,0.23,0.33,0.4,0.45})-LOOKUP(W1358,{0,1950001,3300001,6950001,9000001,18000001,40000001},{0,97500,427500,636000,1536000,2796000,4796000}))*1.021,-2))</f>
        <v/>
      </c>
      <c r="Z1358" s="18">
        <f>IF(X1358&lt;=0,0,ROUNDDOWN((X1358*LOOKUP(X1358,{0,1950001,3300001,6950001,9000001,18000001,40000001},{0.05,0.1,0.2,0.23,0.33,0.4,0.45})-LOOKUP(X1358,{0,1950001,3300001,6950001,9000001,18000001,40000001},{0,97500,427500,636000,1536000,2796000,4796000}))*1.021,-2))</f>
        <v/>
      </c>
      <c r="AA1358" s="18">
        <f>MAX(0,ROUNDDOWN(M1358-J1358-430000-L1358-0,-3))</f>
        <v/>
      </c>
      <c r="AB1358" s="18">
        <f>MAX(0,ROUNDDOWN(M1358-J1358-430000-L1358-V1358,-3))</f>
        <v/>
      </c>
      <c r="AC1358" s="18">
        <f>IF(M1358&lt;=450000,0,MAX(0,ROUNDDOWN(AA1358*0.06-MIN(50000,AA1358)*0.03,-2))+MAX(0,ROUNDDOWN(AA1358*0.04-MIN(50000,AA1358)*0.02,-2)))</f>
        <v/>
      </c>
      <c r="AD1358" s="18">
        <f>IF(M1358&lt;=450000,0,MAX(0,ROUNDDOWN(AB1358*0.06-MIN(50000,AB1358)*0.03,-2))+MAX(0,ROUNDDOWN(AB1358*0.04-MIN(50000,AB1358)*0.02,-2)))</f>
        <v/>
      </c>
      <c r="AE1358" s="18">
        <f>Y1358-Z1358</f>
        <v/>
      </c>
      <c r="AF1358" s="18">
        <f>AC1358-AD1358</f>
        <v/>
      </c>
      <c r="AG1358" s="18">
        <f>AE1358+AF1358</f>
        <v/>
      </c>
      <c r="AH1358" s="20">
        <f>IF(W1358&lt;=0,0,LOOKUP(W1358,{0,1950001,3300001,6950001,9000001,18000001,40000001},{0.05,0.1,0.2,0.23,0.33,0.4,0.45}))</f>
        <v/>
      </c>
    </row>
    <row r="1359">
      <c r="A1359" t="inlineStr">
        <is>
          <t>1万円刻み 3区分8万円ずつ</t>
        </is>
      </c>
      <c r="B1359" s="18">
        <f>'4_1万円刻み'!$A$427</f>
        <v/>
      </c>
      <c r="C1359" s="19" t="n">
        <v>2026</v>
      </c>
      <c r="D1359" t="inlineStr">
        <is>
          <t>いいえ</t>
        </is>
      </c>
      <c r="E1359" s="18" t="n">
        <v>80000</v>
      </c>
      <c r="F1359" s="18" t="n">
        <v>0</v>
      </c>
      <c r="G1359" s="18" t="n">
        <v>80000</v>
      </c>
      <c r="H1359" s="18" t="n">
        <v>80000</v>
      </c>
      <c r="I1359" s="18" t="n">
        <v>0</v>
      </c>
      <c r="J1359" s="18">
        <f>ROUND(MIN(B1359/12,650000)*12*0.0915+MIN(B1359/12,1390000)*12*(0.0504+0)+B1359*0.005,0)</f>
        <v/>
      </c>
      <c r="K1359" s="18" t="n">
        <v>0</v>
      </c>
      <c r="L1359" s="18" t="n">
        <v>0</v>
      </c>
      <c r="M1359" s="18">
        <f>ROUND(IF(C1359&gt;=2026,IF(B1359&lt;741000,0,IF(B1359&lt;2191000,B1359-740000,IF(B1359&lt;2193000,1451000,IF(B1359&lt;2196000,1453000,IF(B1359&lt;2200000,1456000,IF(B1359&lt;3600000,ROUNDDOWN(B1359/4,-3)*2.8-80000,IF(B1359&lt;6600000,ROUNDDOWN(B1359/4,-3)*3.2-440000,IF(B1359&lt;8500000,ROUNDDOWN(B1359*0.9,0)-1100000,B1359-1950000)))))))),IF(B1359&lt;651000,0,IF(B1359&lt;1900000,B1359-650000,IF(B1359&lt;3600000,ROUNDDOWN(B1359/4,-3)*2.8-80000,IF(B1359&lt;6600000,ROUNDDOWN(B1359/4,-3)*3.2-440000,IF(B1359&lt;8500000,ROUNDDOWN(B1359*0.9,0)-1100000,B1359-1950000)))))),0)</f>
        <v/>
      </c>
      <c r="N1359" s="18">
        <f>IF(M1359&gt;23500000,NA(),IF(C1359&gt;=2026,IF(M1359&lt;=4890000,1040000,IF(M1359&lt;=6550000,670000,620000)),IF(M1359&lt;=1320000,950000,IF(M1359&lt;=3360000,880000,IF(M1359&lt;=4890000,680000,IF(M1359&lt;=6550000,630000,580000))))))</f>
        <v/>
      </c>
      <c r="O1359" s="18">
        <f>IF(F1359&lt;=0,IF(AND(D1359="はい",C1359&gt;=2026,C1359&lt;=2027),IF(E1359&lt;=0,0,IF(E1359&lt;=30000,E1359,IF(E1359&lt;=60000,ROUNDUP(E1359/2,0)+15000,IF(E1359&lt;=120000,ROUNDUP(E1359/4,0)+30000,60000)))),IF(E1359&lt;=0,0,IF(E1359&lt;=20000,E1359,IF(E1359&lt;=40000,ROUNDUP(E1359/2,0)+10000,IF(E1359&lt;=80000,ROUNDUP(E1359/4,0)+20000,40000))))),IF(E1359&lt;=0,IF(F1359&lt;=0,0,IF(F1359&lt;=25000,F1359,IF(F1359&lt;=50000,ROUNDUP(F1359/2,0)+12500,IF(F1359&lt;=100000,ROUNDUP(F1359/4,0)+25000,50000)))),MAX(IF(F1359&lt;=0,0,IF(F1359&lt;=25000,F1359,IF(F1359&lt;=50000,ROUNDUP(F1359/2,0)+12500,IF(F1359&lt;=100000,ROUNDUP(F1359/4,0)+25000,50000)))),MIN(IF(AND(D1359="はい",C1359&gt;=2026,C1359&lt;=2027),IF(E1359&lt;=0,0,IF(E1359&lt;=30000,E1359,IF(E1359&lt;=60000,ROUNDUP(E1359/2,0)+15000,IF(E1359&lt;=120000,ROUNDUP(E1359/4,0)+30000,60000)))),IF(E1359&lt;=0,0,IF(E1359&lt;=20000,E1359,IF(E1359&lt;=40000,ROUNDUP(E1359/2,0)+10000,IF(E1359&lt;=80000,ROUNDUP(E1359/4,0)+20000,40000)))))+IF(F1359&lt;=0,0,IF(F1359&lt;=25000,F1359,IF(F1359&lt;=50000,ROUNDUP(F1359/2,0)+12500,IF(F1359&lt;=100000,ROUNDUP(F1359/4,0)+25000,50000)))),IF(AND(D1359="はい",C1359&gt;=2026,C1359&lt;=2027),60000,40000)))))</f>
        <v/>
      </c>
      <c r="P1359" s="18">
        <f>IF(G1359&lt;=0,0,IF(G1359&lt;=20000,G1359,IF(G1359&lt;=40000,ROUNDUP(G1359/2,0)+10000,IF(G1359&lt;=80000,ROUNDUP(G1359/4,0)+20000,40000))))</f>
        <v/>
      </c>
      <c r="Q1359" s="18">
        <f>IF(I1359&lt;=0,IF(H1359&lt;=0,0,IF(H1359&lt;=20000,H1359,IF(H1359&lt;=40000,ROUNDUP(H1359/2,0)+10000,IF(H1359&lt;=80000,ROUNDUP(H1359/4,0)+20000,40000)))),IF(H1359&lt;=0,IF(I1359&lt;=0,0,IF(I1359&lt;=25000,I1359,IF(I1359&lt;=50000,ROUNDUP(I1359/2,0)+12500,IF(I1359&lt;=100000,ROUNDUP(I1359/4,0)+25000,50000)))),MAX(IF(I1359&lt;=0,0,IF(I1359&lt;=25000,I1359,IF(I1359&lt;=50000,ROUNDUP(I1359/2,0)+12500,IF(I1359&lt;=100000,ROUNDUP(I1359/4,0)+25000,50000)))),MIN(IF(H1359&lt;=0,0,IF(H1359&lt;=20000,H1359,IF(H1359&lt;=40000,ROUNDUP(H1359/2,0)+10000,IF(H1359&lt;=80000,ROUNDUP(H1359/4,0)+20000,40000))))+IF(I1359&lt;=0,0,IF(I1359&lt;=25000,I1359,IF(I1359&lt;=50000,ROUNDUP(I1359/2,0)+12500,IF(I1359&lt;=100000,ROUNDUP(I1359/4,0)+25000,50000)))),40000))))</f>
        <v/>
      </c>
      <c r="R1359" s="18">
        <f>MIN(120000,O1359+P1359+Q1359)</f>
        <v/>
      </c>
      <c r="S1359" s="18">
        <f>IF(F1359&lt;=0,IF(E1359&lt;=0,0,IF(E1359&lt;=12000,E1359,IF(E1359&lt;=32000,ROUNDUP(E1359/2,0)+6000,IF(E1359&lt;=56000,ROUNDUP(E1359/4,0)+14000,28000)))),IF(E1359&lt;=0,IF(F1359&lt;=0,0,IF(F1359&lt;=15000,F1359,IF(F1359&lt;=40000,ROUNDUP(F1359/2,0)+7500,IF(F1359&lt;=70000,ROUNDUP(F1359/4,0)+17500,35000)))),MAX(IF(F1359&lt;=0,0,IF(F1359&lt;=15000,F1359,IF(F1359&lt;=40000,ROUNDUP(F1359/2,0)+7500,IF(F1359&lt;=70000,ROUNDUP(F1359/4,0)+17500,35000)))),MIN(IF(E1359&lt;=0,0,IF(E1359&lt;=12000,E1359,IF(E1359&lt;=32000,ROUNDUP(E1359/2,0)+6000,IF(E1359&lt;=56000,ROUNDUP(E1359/4,0)+14000,28000))))+IF(F1359&lt;=0,0,IF(F1359&lt;=15000,F1359,IF(F1359&lt;=40000,ROUNDUP(F1359/2,0)+7500,IF(F1359&lt;=70000,ROUNDUP(F1359/4,0)+17500,35000)))),28000))))</f>
        <v/>
      </c>
      <c r="T1359" s="18">
        <f>IF(G1359&lt;=0,0,IF(G1359&lt;=12000,G1359,IF(G1359&lt;=32000,ROUNDUP(G1359/2,0)+6000,IF(G1359&lt;=56000,ROUNDUP(G1359/4,0)+14000,28000))))</f>
        <v/>
      </c>
      <c r="U1359" s="18">
        <f>IF(I1359&lt;=0,IF(H1359&lt;=0,0,IF(H1359&lt;=12000,H1359,IF(H1359&lt;=32000,ROUNDUP(H1359/2,0)+6000,IF(H1359&lt;=56000,ROUNDUP(H1359/4,0)+14000,28000)))),IF(H1359&lt;=0,IF(I1359&lt;=0,0,IF(I1359&lt;=15000,I1359,IF(I1359&lt;=40000,ROUNDUP(I1359/2,0)+7500,IF(I1359&lt;=70000,ROUNDUP(I1359/4,0)+17500,35000)))),MAX(IF(I1359&lt;=0,0,IF(I1359&lt;=15000,I1359,IF(I1359&lt;=40000,ROUNDUP(I1359/2,0)+7500,IF(I1359&lt;=70000,ROUNDUP(I1359/4,0)+17500,35000)))),MIN(IF(H1359&lt;=0,0,IF(H1359&lt;=12000,H1359,IF(H1359&lt;=32000,ROUNDUP(H1359/2,0)+6000,IF(H1359&lt;=56000,ROUNDUP(H1359/4,0)+14000,28000))))+IF(I1359&lt;=0,0,IF(I1359&lt;=15000,I1359,IF(I1359&lt;=40000,ROUNDUP(I1359/2,0)+7500,IF(I1359&lt;=70000,ROUNDUP(I1359/4,0)+17500,35000)))),28000))))</f>
        <v/>
      </c>
      <c r="V1359" s="18">
        <f>MIN(70000,S1359+T1359+U1359)</f>
        <v/>
      </c>
      <c r="W1359" s="18">
        <f>MAX(0,ROUNDDOWN(M1359-J1359-N1359-K1359-0,-3))</f>
        <v/>
      </c>
      <c r="X1359" s="18">
        <f>MAX(0,ROUNDDOWN(M1359-J1359-N1359-K1359-R1359,-3))</f>
        <v/>
      </c>
      <c r="Y1359" s="18">
        <f>IF(W1359&lt;=0,0,ROUNDDOWN((W1359*LOOKUP(W1359,{0,1950001,3300001,6950001,9000001,18000001,40000001},{0.05,0.1,0.2,0.23,0.33,0.4,0.45})-LOOKUP(W1359,{0,1950001,3300001,6950001,9000001,18000001,40000001},{0,97500,427500,636000,1536000,2796000,4796000}))*1.021,-2))</f>
        <v/>
      </c>
      <c r="Z1359" s="18">
        <f>IF(X1359&lt;=0,0,ROUNDDOWN((X1359*LOOKUP(X1359,{0,1950001,3300001,6950001,9000001,18000001,40000001},{0.05,0.1,0.2,0.23,0.33,0.4,0.45})-LOOKUP(X1359,{0,1950001,3300001,6950001,9000001,18000001,40000001},{0,97500,427500,636000,1536000,2796000,4796000}))*1.021,-2))</f>
        <v/>
      </c>
      <c r="AA1359" s="18">
        <f>MAX(0,ROUNDDOWN(M1359-J1359-430000-L1359-0,-3))</f>
        <v/>
      </c>
      <c r="AB1359" s="18">
        <f>MAX(0,ROUNDDOWN(M1359-J1359-430000-L1359-V1359,-3))</f>
        <v/>
      </c>
      <c r="AC1359" s="18">
        <f>IF(M1359&lt;=450000,0,MAX(0,ROUNDDOWN(AA1359*0.06-MIN(50000,AA1359)*0.03,-2))+MAX(0,ROUNDDOWN(AA1359*0.04-MIN(50000,AA1359)*0.02,-2)))</f>
        <v/>
      </c>
      <c r="AD1359" s="18">
        <f>IF(M1359&lt;=450000,0,MAX(0,ROUNDDOWN(AB1359*0.06-MIN(50000,AB1359)*0.03,-2))+MAX(0,ROUNDDOWN(AB1359*0.04-MIN(50000,AB1359)*0.02,-2)))</f>
        <v/>
      </c>
      <c r="AE1359" s="18">
        <f>Y1359-Z1359</f>
        <v/>
      </c>
      <c r="AF1359" s="18">
        <f>AC1359-AD1359</f>
        <v/>
      </c>
      <c r="AG1359" s="18">
        <f>AE1359+AF1359</f>
        <v/>
      </c>
      <c r="AH1359" s="20">
        <f>IF(W1359&lt;=0,0,LOOKUP(W1359,{0,1950001,3300001,6950001,9000001,18000001,40000001},{0.05,0.1,0.2,0.23,0.33,0.4,0.45}))</f>
        <v/>
      </c>
    </row>
    <row r="1360">
      <c r="A1360" t="inlineStr">
        <is>
          <t>1万円刻み 一般8万円</t>
        </is>
      </c>
      <c r="B1360" s="18">
        <f>'4_1万円刻み'!$A$427</f>
        <v/>
      </c>
      <c r="C1360" s="19" t="n">
        <v>2026</v>
      </c>
      <c r="D1360" t="inlineStr">
        <is>
          <t>いいえ</t>
        </is>
      </c>
      <c r="E1360" s="18" t="n">
        <v>80000</v>
      </c>
      <c r="F1360" s="18" t="n">
        <v>0</v>
      </c>
      <c r="G1360" s="18" t="n">
        <v>0</v>
      </c>
      <c r="H1360" s="18" t="n">
        <v>0</v>
      </c>
      <c r="I1360" s="18" t="n">
        <v>0</v>
      </c>
      <c r="J1360" s="18">
        <f>ROUND(MIN(B1360/12,650000)*12*0.0915+MIN(B1360/12,1390000)*12*(0.0504+0)+B1360*0.005,0)</f>
        <v/>
      </c>
      <c r="K1360" s="18" t="n">
        <v>0</v>
      </c>
      <c r="L1360" s="18" t="n">
        <v>0</v>
      </c>
      <c r="M1360" s="18">
        <f>ROUND(IF(C1360&gt;=2026,IF(B1360&lt;741000,0,IF(B1360&lt;2191000,B1360-740000,IF(B1360&lt;2193000,1451000,IF(B1360&lt;2196000,1453000,IF(B1360&lt;2200000,1456000,IF(B1360&lt;3600000,ROUNDDOWN(B1360/4,-3)*2.8-80000,IF(B1360&lt;6600000,ROUNDDOWN(B1360/4,-3)*3.2-440000,IF(B1360&lt;8500000,ROUNDDOWN(B1360*0.9,0)-1100000,B1360-1950000)))))))),IF(B1360&lt;651000,0,IF(B1360&lt;1900000,B1360-650000,IF(B1360&lt;3600000,ROUNDDOWN(B1360/4,-3)*2.8-80000,IF(B1360&lt;6600000,ROUNDDOWN(B1360/4,-3)*3.2-440000,IF(B1360&lt;8500000,ROUNDDOWN(B1360*0.9,0)-1100000,B1360-1950000)))))),0)</f>
        <v/>
      </c>
      <c r="N1360" s="18">
        <f>IF(M1360&gt;23500000,NA(),IF(C1360&gt;=2026,IF(M1360&lt;=4890000,1040000,IF(M1360&lt;=6550000,670000,620000)),IF(M1360&lt;=1320000,950000,IF(M1360&lt;=3360000,880000,IF(M1360&lt;=4890000,680000,IF(M1360&lt;=6550000,630000,580000))))))</f>
        <v/>
      </c>
      <c r="O1360" s="18">
        <f>IF(F1360&lt;=0,IF(AND(D1360="はい",C1360&gt;=2026,C1360&lt;=2027),IF(E1360&lt;=0,0,IF(E1360&lt;=30000,E1360,IF(E1360&lt;=60000,ROUNDUP(E1360/2,0)+15000,IF(E1360&lt;=120000,ROUNDUP(E1360/4,0)+30000,60000)))),IF(E1360&lt;=0,0,IF(E1360&lt;=20000,E1360,IF(E1360&lt;=40000,ROUNDUP(E1360/2,0)+10000,IF(E1360&lt;=80000,ROUNDUP(E1360/4,0)+20000,40000))))),IF(E1360&lt;=0,IF(F1360&lt;=0,0,IF(F1360&lt;=25000,F1360,IF(F1360&lt;=50000,ROUNDUP(F1360/2,0)+12500,IF(F1360&lt;=100000,ROUNDUP(F1360/4,0)+25000,50000)))),MAX(IF(F1360&lt;=0,0,IF(F1360&lt;=25000,F1360,IF(F1360&lt;=50000,ROUNDUP(F1360/2,0)+12500,IF(F1360&lt;=100000,ROUNDUP(F1360/4,0)+25000,50000)))),MIN(IF(AND(D1360="はい",C1360&gt;=2026,C1360&lt;=2027),IF(E1360&lt;=0,0,IF(E1360&lt;=30000,E1360,IF(E1360&lt;=60000,ROUNDUP(E1360/2,0)+15000,IF(E1360&lt;=120000,ROUNDUP(E1360/4,0)+30000,60000)))),IF(E1360&lt;=0,0,IF(E1360&lt;=20000,E1360,IF(E1360&lt;=40000,ROUNDUP(E1360/2,0)+10000,IF(E1360&lt;=80000,ROUNDUP(E1360/4,0)+20000,40000)))))+IF(F1360&lt;=0,0,IF(F1360&lt;=25000,F1360,IF(F1360&lt;=50000,ROUNDUP(F1360/2,0)+12500,IF(F1360&lt;=100000,ROUNDUP(F1360/4,0)+25000,50000)))),IF(AND(D1360="はい",C1360&gt;=2026,C1360&lt;=2027),60000,40000)))))</f>
        <v/>
      </c>
      <c r="P1360" s="18">
        <f>IF(G1360&lt;=0,0,IF(G1360&lt;=20000,G1360,IF(G1360&lt;=40000,ROUNDUP(G1360/2,0)+10000,IF(G1360&lt;=80000,ROUNDUP(G1360/4,0)+20000,40000))))</f>
        <v/>
      </c>
      <c r="Q1360" s="18">
        <f>IF(I1360&lt;=0,IF(H1360&lt;=0,0,IF(H1360&lt;=20000,H1360,IF(H1360&lt;=40000,ROUNDUP(H1360/2,0)+10000,IF(H1360&lt;=80000,ROUNDUP(H1360/4,0)+20000,40000)))),IF(H1360&lt;=0,IF(I1360&lt;=0,0,IF(I1360&lt;=25000,I1360,IF(I1360&lt;=50000,ROUNDUP(I1360/2,0)+12500,IF(I1360&lt;=100000,ROUNDUP(I1360/4,0)+25000,50000)))),MAX(IF(I1360&lt;=0,0,IF(I1360&lt;=25000,I1360,IF(I1360&lt;=50000,ROUNDUP(I1360/2,0)+12500,IF(I1360&lt;=100000,ROUNDUP(I1360/4,0)+25000,50000)))),MIN(IF(H1360&lt;=0,0,IF(H1360&lt;=20000,H1360,IF(H1360&lt;=40000,ROUNDUP(H1360/2,0)+10000,IF(H1360&lt;=80000,ROUNDUP(H1360/4,0)+20000,40000))))+IF(I1360&lt;=0,0,IF(I1360&lt;=25000,I1360,IF(I1360&lt;=50000,ROUNDUP(I1360/2,0)+12500,IF(I1360&lt;=100000,ROUNDUP(I1360/4,0)+25000,50000)))),40000))))</f>
        <v/>
      </c>
      <c r="R1360" s="18">
        <f>MIN(120000,O1360+P1360+Q1360)</f>
        <v/>
      </c>
      <c r="S1360" s="18">
        <f>IF(F1360&lt;=0,IF(E1360&lt;=0,0,IF(E1360&lt;=12000,E1360,IF(E1360&lt;=32000,ROUNDUP(E1360/2,0)+6000,IF(E1360&lt;=56000,ROUNDUP(E1360/4,0)+14000,28000)))),IF(E1360&lt;=0,IF(F1360&lt;=0,0,IF(F1360&lt;=15000,F1360,IF(F1360&lt;=40000,ROUNDUP(F1360/2,0)+7500,IF(F1360&lt;=70000,ROUNDUP(F1360/4,0)+17500,35000)))),MAX(IF(F1360&lt;=0,0,IF(F1360&lt;=15000,F1360,IF(F1360&lt;=40000,ROUNDUP(F1360/2,0)+7500,IF(F1360&lt;=70000,ROUNDUP(F1360/4,0)+17500,35000)))),MIN(IF(E1360&lt;=0,0,IF(E1360&lt;=12000,E1360,IF(E1360&lt;=32000,ROUNDUP(E1360/2,0)+6000,IF(E1360&lt;=56000,ROUNDUP(E1360/4,0)+14000,28000))))+IF(F1360&lt;=0,0,IF(F1360&lt;=15000,F1360,IF(F1360&lt;=40000,ROUNDUP(F1360/2,0)+7500,IF(F1360&lt;=70000,ROUNDUP(F1360/4,0)+17500,35000)))),28000))))</f>
        <v/>
      </c>
      <c r="T1360" s="18">
        <f>IF(G1360&lt;=0,0,IF(G1360&lt;=12000,G1360,IF(G1360&lt;=32000,ROUNDUP(G1360/2,0)+6000,IF(G1360&lt;=56000,ROUNDUP(G1360/4,0)+14000,28000))))</f>
        <v/>
      </c>
      <c r="U1360" s="18">
        <f>IF(I1360&lt;=0,IF(H1360&lt;=0,0,IF(H1360&lt;=12000,H1360,IF(H1360&lt;=32000,ROUNDUP(H1360/2,0)+6000,IF(H1360&lt;=56000,ROUNDUP(H1360/4,0)+14000,28000)))),IF(H1360&lt;=0,IF(I1360&lt;=0,0,IF(I1360&lt;=15000,I1360,IF(I1360&lt;=40000,ROUNDUP(I1360/2,0)+7500,IF(I1360&lt;=70000,ROUNDUP(I1360/4,0)+17500,35000)))),MAX(IF(I1360&lt;=0,0,IF(I1360&lt;=15000,I1360,IF(I1360&lt;=40000,ROUNDUP(I1360/2,0)+7500,IF(I1360&lt;=70000,ROUNDUP(I1360/4,0)+17500,35000)))),MIN(IF(H1360&lt;=0,0,IF(H1360&lt;=12000,H1360,IF(H1360&lt;=32000,ROUNDUP(H1360/2,0)+6000,IF(H1360&lt;=56000,ROUNDUP(H1360/4,0)+14000,28000))))+IF(I1360&lt;=0,0,IF(I1360&lt;=15000,I1360,IF(I1360&lt;=40000,ROUNDUP(I1360/2,0)+7500,IF(I1360&lt;=70000,ROUNDUP(I1360/4,0)+17500,35000)))),28000))))</f>
        <v/>
      </c>
      <c r="V1360" s="18">
        <f>MIN(70000,S1360+T1360+U1360)</f>
        <v/>
      </c>
      <c r="W1360" s="18">
        <f>MAX(0,ROUNDDOWN(M1360-J1360-N1360-K1360-0,-3))</f>
        <v/>
      </c>
      <c r="X1360" s="18">
        <f>MAX(0,ROUNDDOWN(M1360-J1360-N1360-K1360-R1360,-3))</f>
        <v/>
      </c>
      <c r="Y1360" s="18">
        <f>IF(W1360&lt;=0,0,ROUNDDOWN((W1360*LOOKUP(W1360,{0,1950001,3300001,6950001,9000001,18000001,40000001},{0.05,0.1,0.2,0.23,0.33,0.4,0.45})-LOOKUP(W1360,{0,1950001,3300001,6950001,9000001,18000001,40000001},{0,97500,427500,636000,1536000,2796000,4796000}))*1.021,-2))</f>
        <v/>
      </c>
      <c r="Z1360" s="18">
        <f>IF(X1360&lt;=0,0,ROUNDDOWN((X1360*LOOKUP(X1360,{0,1950001,3300001,6950001,9000001,18000001,40000001},{0.05,0.1,0.2,0.23,0.33,0.4,0.45})-LOOKUP(X1360,{0,1950001,3300001,6950001,9000001,18000001,40000001},{0,97500,427500,636000,1536000,2796000,4796000}))*1.021,-2))</f>
        <v/>
      </c>
      <c r="AA1360" s="18">
        <f>MAX(0,ROUNDDOWN(M1360-J1360-430000-L1360-0,-3))</f>
        <v/>
      </c>
      <c r="AB1360" s="18">
        <f>MAX(0,ROUNDDOWN(M1360-J1360-430000-L1360-V1360,-3))</f>
        <v/>
      </c>
      <c r="AC1360" s="18">
        <f>IF(M1360&lt;=450000,0,MAX(0,ROUNDDOWN(AA1360*0.06-MIN(50000,AA1360)*0.03,-2))+MAX(0,ROUNDDOWN(AA1360*0.04-MIN(50000,AA1360)*0.02,-2)))</f>
        <v/>
      </c>
      <c r="AD1360" s="18">
        <f>IF(M1360&lt;=450000,0,MAX(0,ROUNDDOWN(AB1360*0.06-MIN(50000,AB1360)*0.03,-2))+MAX(0,ROUNDDOWN(AB1360*0.04-MIN(50000,AB1360)*0.02,-2)))</f>
        <v/>
      </c>
      <c r="AE1360" s="18">
        <f>Y1360-Z1360</f>
        <v/>
      </c>
      <c r="AF1360" s="18">
        <f>AC1360-AD1360</f>
        <v/>
      </c>
      <c r="AG1360" s="18">
        <f>AE1360+AF1360</f>
        <v/>
      </c>
      <c r="AH1360" s="20">
        <f>IF(W1360&lt;=0,0,LOOKUP(W1360,{0,1950001,3300001,6950001,9000001,18000001,40000001},{0.05,0.1,0.2,0.23,0.33,0.4,0.45}))</f>
        <v/>
      </c>
    </row>
    <row r="1361">
      <c r="A1361" t="inlineStr">
        <is>
          <t>1万円刻み 特例あり一般12万円</t>
        </is>
      </c>
      <c r="B1361" s="18">
        <f>'4_1万円刻み'!$A$427</f>
        <v/>
      </c>
      <c r="C1361" s="19" t="n">
        <v>2026</v>
      </c>
      <c r="D1361" t="inlineStr">
        <is>
          <t>はい</t>
        </is>
      </c>
      <c r="E1361" s="18" t="n">
        <v>120000</v>
      </c>
      <c r="F1361" s="18" t="n">
        <v>0</v>
      </c>
      <c r="G1361" s="18" t="n">
        <v>0</v>
      </c>
      <c r="H1361" s="18" t="n">
        <v>0</v>
      </c>
      <c r="I1361" s="18" t="n">
        <v>0</v>
      </c>
      <c r="J1361" s="18">
        <f>ROUND(MIN(B1361/12,650000)*12*0.0915+MIN(B1361/12,1390000)*12*(0.0504+0)+B1361*0.005,0)</f>
        <v/>
      </c>
      <c r="K1361" s="18" t="n">
        <v>0</v>
      </c>
      <c r="L1361" s="18" t="n">
        <v>0</v>
      </c>
      <c r="M1361" s="18">
        <f>ROUND(IF(C1361&gt;=2026,IF(B1361&lt;741000,0,IF(B1361&lt;2191000,B1361-740000,IF(B1361&lt;2193000,1451000,IF(B1361&lt;2196000,1453000,IF(B1361&lt;2200000,1456000,IF(B1361&lt;3600000,ROUNDDOWN(B1361/4,-3)*2.8-80000,IF(B1361&lt;6600000,ROUNDDOWN(B1361/4,-3)*3.2-440000,IF(B1361&lt;8500000,ROUNDDOWN(B1361*0.9,0)-1100000,B1361-1950000)))))))),IF(B1361&lt;651000,0,IF(B1361&lt;1900000,B1361-650000,IF(B1361&lt;3600000,ROUNDDOWN(B1361/4,-3)*2.8-80000,IF(B1361&lt;6600000,ROUNDDOWN(B1361/4,-3)*3.2-440000,IF(B1361&lt;8500000,ROUNDDOWN(B1361*0.9,0)-1100000,B1361-1950000)))))),0)</f>
        <v/>
      </c>
      <c r="N1361" s="18">
        <f>IF(M1361&gt;23500000,NA(),IF(C1361&gt;=2026,IF(M1361&lt;=4890000,1040000,IF(M1361&lt;=6550000,670000,620000)),IF(M1361&lt;=1320000,950000,IF(M1361&lt;=3360000,880000,IF(M1361&lt;=4890000,680000,IF(M1361&lt;=6550000,630000,580000))))))</f>
        <v/>
      </c>
      <c r="O1361" s="18">
        <f>IF(F1361&lt;=0,IF(AND(D1361="はい",C1361&gt;=2026,C1361&lt;=2027),IF(E1361&lt;=0,0,IF(E1361&lt;=30000,E1361,IF(E1361&lt;=60000,ROUNDUP(E1361/2,0)+15000,IF(E1361&lt;=120000,ROUNDUP(E1361/4,0)+30000,60000)))),IF(E1361&lt;=0,0,IF(E1361&lt;=20000,E1361,IF(E1361&lt;=40000,ROUNDUP(E1361/2,0)+10000,IF(E1361&lt;=80000,ROUNDUP(E1361/4,0)+20000,40000))))),IF(E1361&lt;=0,IF(F1361&lt;=0,0,IF(F1361&lt;=25000,F1361,IF(F1361&lt;=50000,ROUNDUP(F1361/2,0)+12500,IF(F1361&lt;=100000,ROUNDUP(F1361/4,0)+25000,50000)))),MAX(IF(F1361&lt;=0,0,IF(F1361&lt;=25000,F1361,IF(F1361&lt;=50000,ROUNDUP(F1361/2,0)+12500,IF(F1361&lt;=100000,ROUNDUP(F1361/4,0)+25000,50000)))),MIN(IF(AND(D1361="はい",C1361&gt;=2026,C1361&lt;=2027),IF(E1361&lt;=0,0,IF(E1361&lt;=30000,E1361,IF(E1361&lt;=60000,ROUNDUP(E1361/2,0)+15000,IF(E1361&lt;=120000,ROUNDUP(E1361/4,0)+30000,60000)))),IF(E1361&lt;=0,0,IF(E1361&lt;=20000,E1361,IF(E1361&lt;=40000,ROUNDUP(E1361/2,0)+10000,IF(E1361&lt;=80000,ROUNDUP(E1361/4,0)+20000,40000)))))+IF(F1361&lt;=0,0,IF(F1361&lt;=25000,F1361,IF(F1361&lt;=50000,ROUNDUP(F1361/2,0)+12500,IF(F1361&lt;=100000,ROUNDUP(F1361/4,0)+25000,50000)))),IF(AND(D1361="はい",C1361&gt;=2026,C1361&lt;=2027),60000,40000)))))</f>
        <v/>
      </c>
      <c r="P1361" s="18">
        <f>IF(G1361&lt;=0,0,IF(G1361&lt;=20000,G1361,IF(G1361&lt;=40000,ROUNDUP(G1361/2,0)+10000,IF(G1361&lt;=80000,ROUNDUP(G1361/4,0)+20000,40000))))</f>
        <v/>
      </c>
      <c r="Q1361" s="18">
        <f>IF(I1361&lt;=0,IF(H1361&lt;=0,0,IF(H1361&lt;=20000,H1361,IF(H1361&lt;=40000,ROUNDUP(H1361/2,0)+10000,IF(H1361&lt;=80000,ROUNDUP(H1361/4,0)+20000,40000)))),IF(H1361&lt;=0,IF(I1361&lt;=0,0,IF(I1361&lt;=25000,I1361,IF(I1361&lt;=50000,ROUNDUP(I1361/2,0)+12500,IF(I1361&lt;=100000,ROUNDUP(I1361/4,0)+25000,50000)))),MAX(IF(I1361&lt;=0,0,IF(I1361&lt;=25000,I1361,IF(I1361&lt;=50000,ROUNDUP(I1361/2,0)+12500,IF(I1361&lt;=100000,ROUNDUP(I1361/4,0)+25000,50000)))),MIN(IF(H1361&lt;=0,0,IF(H1361&lt;=20000,H1361,IF(H1361&lt;=40000,ROUNDUP(H1361/2,0)+10000,IF(H1361&lt;=80000,ROUNDUP(H1361/4,0)+20000,40000))))+IF(I1361&lt;=0,0,IF(I1361&lt;=25000,I1361,IF(I1361&lt;=50000,ROUNDUP(I1361/2,0)+12500,IF(I1361&lt;=100000,ROUNDUP(I1361/4,0)+25000,50000)))),40000))))</f>
        <v/>
      </c>
      <c r="R1361" s="18">
        <f>MIN(120000,O1361+P1361+Q1361)</f>
        <v/>
      </c>
      <c r="S1361" s="18">
        <f>IF(F1361&lt;=0,IF(E1361&lt;=0,0,IF(E1361&lt;=12000,E1361,IF(E1361&lt;=32000,ROUNDUP(E1361/2,0)+6000,IF(E1361&lt;=56000,ROUNDUP(E1361/4,0)+14000,28000)))),IF(E1361&lt;=0,IF(F1361&lt;=0,0,IF(F1361&lt;=15000,F1361,IF(F1361&lt;=40000,ROUNDUP(F1361/2,0)+7500,IF(F1361&lt;=70000,ROUNDUP(F1361/4,0)+17500,35000)))),MAX(IF(F1361&lt;=0,0,IF(F1361&lt;=15000,F1361,IF(F1361&lt;=40000,ROUNDUP(F1361/2,0)+7500,IF(F1361&lt;=70000,ROUNDUP(F1361/4,0)+17500,35000)))),MIN(IF(E1361&lt;=0,0,IF(E1361&lt;=12000,E1361,IF(E1361&lt;=32000,ROUNDUP(E1361/2,0)+6000,IF(E1361&lt;=56000,ROUNDUP(E1361/4,0)+14000,28000))))+IF(F1361&lt;=0,0,IF(F1361&lt;=15000,F1361,IF(F1361&lt;=40000,ROUNDUP(F1361/2,0)+7500,IF(F1361&lt;=70000,ROUNDUP(F1361/4,0)+17500,35000)))),28000))))</f>
        <v/>
      </c>
      <c r="T1361" s="18">
        <f>IF(G1361&lt;=0,0,IF(G1361&lt;=12000,G1361,IF(G1361&lt;=32000,ROUNDUP(G1361/2,0)+6000,IF(G1361&lt;=56000,ROUNDUP(G1361/4,0)+14000,28000))))</f>
        <v/>
      </c>
      <c r="U1361" s="18">
        <f>IF(I1361&lt;=0,IF(H1361&lt;=0,0,IF(H1361&lt;=12000,H1361,IF(H1361&lt;=32000,ROUNDUP(H1361/2,0)+6000,IF(H1361&lt;=56000,ROUNDUP(H1361/4,0)+14000,28000)))),IF(H1361&lt;=0,IF(I1361&lt;=0,0,IF(I1361&lt;=15000,I1361,IF(I1361&lt;=40000,ROUNDUP(I1361/2,0)+7500,IF(I1361&lt;=70000,ROUNDUP(I1361/4,0)+17500,35000)))),MAX(IF(I1361&lt;=0,0,IF(I1361&lt;=15000,I1361,IF(I1361&lt;=40000,ROUNDUP(I1361/2,0)+7500,IF(I1361&lt;=70000,ROUNDUP(I1361/4,0)+17500,35000)))),MIN(IF(H1361&lt;=0,0,IF(H1361&lt;=12000,H1361,IF(H1361&lt;=32000,ROUNDUP(H1361/2,0)+6000,IF(H1361&lt;=56000,ROUNDUP(H1361/4,0)+14000,28000))))+IF(I1361&lt;=0,0,IF(I1361&lt;=15000,I1361,IF(I1361&lt;=40000,ROUNDUP(I1361/2,0)+7500,IF(I1361&lt;=70000,ROUNDUP(I1361/4,0)+17500,35000)))),28000))))</f>
        <v/>
      </c>
      <c r="V1361" s="18">
        <f>MIN(70000,S1361+T1361+U1361)</f>
        <v/>
      </c>
      <c r="W1361" s="18">
        <f>MAX(0,ROUNDDOWN(M1361-J1361-N1361-K1361-0,-3))</f>
        <v/>
      </c>
      <c r="X1361" s="18">
        <f>MAX(0,ROUNDDOWN(M1361-J1361-N1361-K1361-R1361,-3))</f>
        <v/>
      </c>
      <c r="Y1361" s="18">
        <f>IF(W1361&lt;=0,0,ROUNDDOWN((W1361*LOOKUP(W1361,{0,1950001,3300001,6950001,9000001,18000001,40000001},{0.05,0.1,0.2,0.23,0.33,0.4,0.45})-LOOKUP(W1361,{0,1950001,3300001,6950001,9000001,18000001,40000001},{0,97500,427500,636000,1536000,2796000,4796000}))*1.021,-2))</f>
        <v/>
      </c>
      <c r="Z1361" s="18">
        <f>IF(X1361&lt;=0,0,ROUNDDOWN((X1361*LOOKUP(X1361,{0,1950001,3300001,6950001,9000001,18000001,40000001},{0.05,0.1,0.2,0.23,0.33,0.4,0.45})-LOOKUP(X1361,{0,1950001,3300001,6950001,9000001,18000001,40000001},{0,97500,427500,636000,1536000,2796000,4796000}))*1.021,-2))</f>
        <v/>
      </c>
      <c r="AA1361" s="18">
        <f>MAX(0,ROUNDDOWN(M1361-J1361-430000-L1361-0,-3))</f>
        <v/>
      </c>
      <c r="AB1361" s="18">
        <f>MAX(0,ROUNDDOWN(M1361-J1361-430000-L1361-V1361,-3))</f>
        <v/>
      </c>
      <c r="AC1361" s="18">
        <f>IF(M1361&lt;=450000,0,MAX(0,ROUNDDOWN(AA1361*0.06-MIN(50000,AA1361)*0.03,-2))+MAX(0,ROUNDDOWN(AA1361*0.04-MIN(50000,AA1361)*0.02,-2)))</f>
        <v/>
      </c>
      <c r="AD1361" s="18">
        <f>IF(M1361&lt;=450000,0,MAX(0,ROUNDDOWN(AB1361*0.06-MIN(50000,AB1361)*0.03,-2))+MAX(0,ROUNDDOWN(AB1361*0.04-MIN(50000,AB1361)*0.02,-2)))</f>
        <v/>
      </c>
      <c r="AE1361" s="18">
        <f>Y1361-Z1361</f>
        <v/>
      </c>
      <c r="AF1361" s="18">
        <f>AC1361-AD1361</f>
        <v/>
      </c>
      <c r="AG1361" s="18">
        <f>AE1361+AF1361</f>
        <v/>
      </c>
      <c r="AH1361" s="20">
        <f>IF(W1361&lt;=0,0,LOOKUP(W1361,{0,1950001,3300001,6950001,9000001,18000001,40000001},{0.05,0.1,0.2,0.23,0.33,0.4,0.45}))</f>
        <v/>
      </c>
    </row>
    <row r="1362">
      <c r="A1362" t="inlineStr">
        <is>
          <t>1万円刻み 3区分8万円ずつ</t>
        </is>
      </c>
      <c r="B1362" s="18">
        <f>'4_1万円刻み'!$A$428</f>
        <v/>
      </c>
      <c r="C1362" s="19" t="n">
        <v>2026</v>
      </c>
      <c r="D1362" t="inlineStr">
        <is>
          <t>いいえ</t>
        </is>
      </c>
      <c r="E1362" s="18" t="n">
        <v>80000</v>
      </c>
      <c r="F1362" s="18" t="n">
        <v>0</v>
      </c>
      <c r="G1362" s="18" t="n">
        <v>80000</v>
      </c>
      <c r="H1362" s="18" t="n">
        <v>80000</v>
      </c>
      <c r="I1362" s="18" t="n">
        <v>0</v>
      </c>
      <c r="J1362" s="18">
        <f>ROUND(MIN(B1362/12,650000)*12*0.0915+MIN(B1362/12,1390000)*12*(0.0504+0)+B1362*0.005,0)</f>
        <v/>
      </c>
      <c r="K1362" s="18" t="n">
        <v>0</v>
      </c>
      <c r="L1362" s="18" t="n">
        <v>0</v>
      </c>
      <c r="M1362" s="18">
        <f>ROUND(IF(C1362&gt;=2026,IF(B1362&lt;741000,0,IF(B1362&lt;2191000,B1362-740000,IF(B1362&lt;2193000,1451000,IF(B1362&lt;2196000,1453000,IF(B1362&lt;2200000,1456000,IF(B1362&lt;3600000,ROUNDDOWN(B1362/4,-3)*2.8-80000,IF(B1362&lt;6600000,ROUNDDOWN(B1362/4,-3)*3.2-440000,IF(B1362&lt;8500000,ROUNDDOWN(B1362*0.9,0)-1100000,B1362-1950000)))))))),IF(B1362&lt;651000,0,IF(B1362&lt;1900000,B1362-650000,IF(B1362&lt;3600000,ROUNDDOWN(B1362/4,-3)*2.8-80000,IF(B1362&lt;6600000,ROUNDDOWN(B1362/4,-3)*3.2-440000,IF(B1362&lt;8500000,ROUNDDOWN(B1362*0.9,0)-1100000,B1362-1950000)))))),0)</f>
        <v/>
      </c>
      <c r="N1362" s="18">
        <f>IF(M1362&gt;23500000,NA(),IF(C1362&gt;=2026,IF(M1362&lt;=4890000,1040000,IF(M1362&lt;=6550000,670000,620000)),IF(M1362&lt;=1320000,950000,IF(M1362&lt;=3360000,880000,IF(M1362&lt;=4890000,680000,IF(M1362&lt;=6550000,630000,580000))))))</f>
        <v/>
      </c>
      <c r="O1362" s="18">
        <f>IF(F1362&lt;=0,IF(AND(D1362="はい",C1362&gt;=2026,C1362&lt;=2027),IF(E1362&lt;=0,0,IF(E1362&lt;=30000,E1362,IF(E1362&lt;=60000,ROUNDUP(E1362/2,0)+15000,IF(E1362&lt;=120000,ROUNDUP(E1362/4,0)+30000,60000)))),IF(E1362&lt;=0,0,IF(E1362&lt;=20000,E1362,IF(E1362&lt;=40000,ROUNDUP(E1362/2,0)+10000,IF(E1362&lt;=80000,ROUNDUP(E1362/4,0)+20000,40000))))),IF(E1362&lt;=0,IF(F1362&lt;=0,0,IF(F1362&lt;=25000,F1362,IF(F1362&lt;=50000,ROUNDUP(F1362/2,0)+12500,IF(F1362&lt;=100000,ROUNDUP(F1362/4,0)+25000,50000)))),MAX(IF(F1362&lt;=0,0,IF(F1362&lt;=25000,F1362,IF(F1362&lt;=50000,ROUNDUP(F1362/2,0)+12500,IF(F1362&lt;=100000,ROUNDUP(F1362/4,0)+25000,50000)))),MIN(IF(AND(D1362="はい",C1362&gt;=2026,C1362&lt;=2027),IF(E1362&lt;=0,0,IF(E1362&lt;=30000,E1362,IF(E1362&lt;=60000,ROUNDUP(E1362/2,0)+15000,IF(E1362&lt;=120000,ROUNDUP(E1362/4,0)+30000,60000)))),IF(E1362&lt;=0,0,IF(E1362&lt;=20000,E1362,IF(E1362&lt;=40000,ROUNDUP(E1362/2,0)+10000,IF(E1362&lt;=80000,ROUNDUP(E1362/4,0)+20000,40000)))))+IF(F1362&lt;=0,0,IF(F1362&lt;=25000,F1362,IF(F1362&lt;=50000,ROUNDUP(F1362/2,0)+12500,IF(F1362&lt;=100000,ROUNDUP(F1362/4,0)+25000,50000)))),IF(AND(D1362="はい",C1362&gt;=2026,C1362&lt;=2027),60000,40000)))))</f>
        <v/>
      </c>
      <c r="P1362" s="18">
        <f>IF(G1362&lt;=0,0,IF(G1362&lt;=20000,G1362,IF(G1362&lt;=40000,ROUNDUP(G1362/2,0)+10000,IF(G1362&lt;=80000,ROUNDUP(G1362/4,0)+20000,40000))))</f>
        <v/>
      </c>
      <c r="Q1362" s="18">
        <f>IF(I1362&lt;=0,IF(H1362&lt;=0,0,IF(H1362&lt;=20000,H1362,IF(H1362&lt;=40000,ROUNDUP(H1362/2,0)+10000,IF(H1362&lt;=80000,ROUNDUP(H1362/4,0)+20000,40000)))),IF(H1362&lt;=0,IF(I1362&lt;=0,0,IF(I1362&lt;=25000,I1362,IF(I1362&lt;=50000,ROUNDUP(I1362/2,0)+12500,IF(I1362&lt;=100000,ROUNDUP(I1362/4,0)+25000,50000)))),MAX(IF(I1362&lt;=0,0,IF(I1362&lt;=25000,I1362,IF(I1362&lt;=50000,ROUNDUP(I1362/2,0)+12500,IF(I1362&lt;=100000,ROUNDUP(I1362/4,0)+25000,50000)))),MIN(IF(H1362&lt;=0,0,IF(H1362&lt;=20000,H1362,IF(H1362&lt;=40000,ROUNDUP(H1362/2,0)+10000,IF(H1362&lt;=80000,ROUNDUP(H1362/4,0)+20000,40000))))+IF(I1362&lt;=0,0,IF(I1362&lt;=25000,I1362,IF(I1362&lt;=50000,ROUNDUP(I1362/2,0)+12500,IF(I1362&lt;=100000,ROUNDUP(I1362/4,0)+25000,50000)))),40000))))</f>
        <v/>
      </c>
      <c r="R1362" s="18">
        <f>MIN(120000,O1362+P1362+Q1362)</f>
        <v/>
      </c>
      <c r="S1362" s="18">
        <f>IF(F1362&lt;=0,IF(E1362&lt;=0,0,IF(E1362&lt;=12000,E1362,IF(E1362&lt;=32000,ROUNDUP(E1362/2,0)+6000,IF(E1362&lt;=56000,ROUNDUP(E1362/4,0)+14000,28000)))),IF(E1362&lt;=0,IF(F1362&lt;=0,0,IF(F1362&lt;=15000,F1362,IF(F1362&lt;=40000,ROUNDUP(F1362/2,0)+7500,IF(F1362&lt;=70000,ROUNDUP(F1362/4,0)+17500,35000)))),MAX(IF(F1362&lt;=0,0,IF(F1362&lt;=15000,F1362,IF(F1362&lt;=40000,ROUNDUP(F1362/2,0)+7500,IF(F1362&lt;=70000,ROUNDUP(F1362/4,0)+17500,35000)))),MIN(IF(E1362&lt;=0,0,IF(E1362&lt;=12000,E1362,IF(E1362&lt;=32000,ROUNDUP(E1362/2,0)+6000,IF(E1362&lt;=56000,ROUNDUP(E1362/4,0)+14000,28000))))+IF(F1362&lt;=0,0,IF(F1362&lt;=15000,F1362,IF(F1362&lt;=40000,ROUNDUP(F1362/2,0)+7500,IF(F1362&lt;=70000,ROUNDUP(F1362/4,0)+17500,35000)))),28000))))</f>
        <v/>
      </c>
      <c r="T1362" s="18">
        <f>IF(G1362&lt;=0,0,IF(G1362&lt;=12000,G1362,IF(G1362&lt;=32000,ROUNDUP(G1362/2,0)+6000,IF(G1362&lt;=56000,ROUNDUP(G1362/4,0)+14000,28000))))</f>
        <v/>
      </c>
      <c r="U1362" s="18">
        <f>IF(I1362&lt;=0,IF(H1362&lt;=0,0,IF(H1362&lt;=12000,H1362,IF(H1362&lt;=32000,ROUNDUP(H1362/2,0)+6000,IF(H1362&lt;=56000,ROUNDUP(H1362/4,0)+14000,28000)))),IF(H1362&lt;=0,IF(I1362&lt;=0,0,IF(I1362&lt;=15000,I1362,IF(I1362&lt;=40000,ROUNDUP(I1362/2,0)+7500,IF(I1362&lt;=70000,ROUNDUP(I1362/4,0)+17500,35000)))),MAX(IF(I1362&lt;=0,0,IF(I1362&lt;=15000,I1362,IF(I1362&lt;=40000,ROUNDUP(I1362/2,0)+7500,IF(I1362&lt;=70000,ROUNDUP(I1362/4,0)+17500,35000)))),MIN(IF(H1362&lt;=0,0,IF(H1362&lt;=12000,H1362,IF(H1362&lt;=32000,ROUNDUP(H1362/2,0)+6000,IF(H1362&lt;=56000,ROUNDUP(H1362/4,0)+14000,28000))))+IF(I1362&lt;=0,0,IF(I1362&lt;=15000,I1362,IF(I1362&lt;=40000,ROUNDUP(I1362/2,0)+7500,IF(I1362&lt;=70000,ROUNDUP(I1362/4,0)+17500,35000)))),28000))))</f>
        <v/>
      </c>
      <c r="V1362" s="18">
        <f>MIN(70000,S1362+T1362+U1362)</f>
        <v/>
      </c>
      <c r="W1362" s="18">
        <f>MAX(0,ROUNDDOWN(M1362-J1362-N1362-K1362-0,-3))</f>
        <v/>
      </c>
      <c r="X1362" s="18">
        <f>MAX(0,ROUNDDOWN(M1362-J1362-N1362-K1362-R1362,-3))</f>
        <v/>
      </c>
      <c r="Y1362" s="18">
        <f>IF(W1362&lt;=0,0,ROUNDDOWN((W1362*LOOKUP(W1362,{0,1950001,3300001,6950001,9000001,18000001,40000001},{0.05,0.1,0.2,0.23,0.33,0.4,0.45})-LOOKUP(W1362,{0,1950001,3300001,6950001,9000001,18000001,40000001},{0,97500,427500,636000,1536000,2796000,4796000}))*1.021,-2))</f>
        <v/>
      </c>
      <c r="Z1362" s="18">
        <f>IF(X1362&lt;=0,0,ROUNDDOWN((X1362*LOOKUP(X1362,{0,1950001,3300001,6950001,9000001,18000001,40000001},{0.05,0.1,0.2,0.23,0.33,0.4,0.45})-LOOKUP(X1362,{0,1950001,3300001,6950001,9000001,18000001,40000001},{0,97500,427500,636000,1536000,2796000,4796000}))*1.021,-2))</f>
        <v/>
      </c>
      <c r="AA1362" s="18">
        <f>MAX(0,ROUNDDOWN(M1362-J1362-430000-L1362-0,-3))</f>
        <v/>
      </c>
      <c r="AB1362" s="18">
        <f>MAX(0,ROUNDDOWN(M1362-J1362-430000-L1362-V1362,-3))</f>
        <v/>
      </c>
      <c r="AC1362" s="18">
        <f>IF(M1362&lt;=450000,0,MAX(0,ROUNDDOWN(AA1362*0.06-MIN(50000,AA1362)*0.03,-2))+MAX(0,ROUNDDOWN(AA1362*0.04-MIN(50000,AA1362)*0.02,-2)))</f>
        <v/>
      </c>
      <c r="AD1362" s="18">
        <f>IF(M1362&lt;=450000,0,MAX(0,ROUNDDOWN(AB1362*0.06-MIN(50000,AB1362)*0.03,-2))+MAX(0,ROUNDDOWN(AB1362*0.04-MIN(50000,AB1362)*0.02,-2)))</f>
        <v/>
      </c>
      <c r="AE1362" s="18">
        <f>Y1362-Z1362</f>
        <v/>
      </c>
      <c r="AF1362" s="18">
        <f>AC1362-AD1362</f>
        <v/>
      </c>
      <c r="AG1362" s="18">
        <f>AE1362+AF1362</f>
        <v/>
      </c>
      <c r="AH1362" s="20">
        <f>IF(W1362&lt;=0,0,LOOKUP(W1362,{0,1950001,3300001,6950001,9000001,18000001,40000001},{0.05,0.1,0.2,0.23,0.33,0.4,0.45}))</f>
        <v/>
      </c>
    </row>
    <row r="1363">
      <c r="A1363" t="inlineStr">
        <is>
          <t>1万円刻み 一般8万円</t>
        </is>
      </c>
      <c r="B1363" s="18">
        <f>'4_1万円刻み'!$A$428</f>
        <v/>
      </c>
      <c r="C1363" s="19" t="n">
        <v>2026</v>
      </c>
      <c r="D1363" t="inlineStr">
        <is>
          <t>いいえ</t>
        </is>
      </c>
      <c r="E1363" s="18" t="n">
        <v>80000</v>
      </c>
      <c r="F1363" s="18" t="n">
        <v>0</v>
      </c>
      <c r="G1363" s="18" t="n">
        <v>0</v>
      </c>
      <c r="H1363" s="18" t="n">
        <v>0</v>
      </c>
      <c r="I1363" s="18" t="n">
        <v>0</v>
      </c>
      <c r="J1363" s="18">
        <f>ROUND(MIN(B1363/12,650000)*12*0.0915+MIN(B1363/12,1390000)*12*(0.0504+0)+B1363*0.005,0)</f>
        <v/>
      </c>
      <c r="K1363" s="18" t="n">
        <v>0</v>
      </c>
      <c r="L1363" s="18" t="n">
        <v>0</v>
      </c>
      <c r="M1363" s="18">
        <f>ROUND(IF(C1363&gt;=2026,IF(B1363&lt;741000,0,IF(B1363&lt;2191000,B1363-740000,IF(B1363&lt;2193000,1451000,IF(B1363&lt;2196000,1453000,IF(B1363&lt;2200000,1456000,IF(B1363&lt;3600000,ROUNDDOWN(B1363/4,-3)*2.8-80000,IF(B1363&lt;6600000,ROUNDDOWN(B1363/4,-3)*3.2-440000,IF(B1363&lt;8500000,ROUNDDOWN(B1363*0.9,0)-1100000,B1363-1950000)))))))),IF(B1363&lt;651000,0,IF(B1363&lt;1900000,B1363-650000,IF(B1363&lt;3600000,ROUNDDOWN(B1363/4,-3)*2.8-80000,IF(B1363&lt;6600000,ROUNDDOWN(B1363/4,-3)*3.2-440000,IF(B1363&lt;8500000,ROUNDDOWN(B1363*0.9,0)-1100000,B1363-1950000)))))),0)</f>
        <v/>
      </c>
      <c r="N1363" s="18">
        <f>IF(M1363&gt;23500000,NA(),IF(C1363&gt;=2026,IF(M1363&lt;=4890000,1040000,IF(M1363&lt;=6550000,670000,620000)),IF(M1363&lt;=1320000,950000,IF(M1363&lt;=3360000,880000,IF(M1363&lt;=4890000,680000,IF(M1363&lt;=6550000,630000,580000))))))</f>
        <v/>
      </c>
      <c r="O1363" s="18">
        <f>IF(F1363&lt;=0,IF(AND(D1363="はい",C1363&gt;=2026,C1363&lt;=2027),IF(E1363&lt;=0,0,IF(E1363&lt;=30000,E1363,IF(E1363&lt;=60000,ROUNDUP(E1363/2,0)+15000,IF(E1363&lt;=120000,ROUNDUP(E1363/4,0)+30000,60000)))),IF(E1363&lt;=0,0,IF(E1363&lt;=20000,E1363,IF(E1363&lt;=40000,ROUNDUP(E1363/2,0)+10000,IF(E1363&lt;=80000,ROUNDUP(E1363/4,0)+20000,40000))))),IF(E1363&lt;=0,IF(F1363&lt;=0,0,IF(F1363&lt;=25000,F1363,IF(F1363&lt;=50000,ROUNDUP(F1363/2,0)+12500,IF(F1363&lt;=100000,ROUNDUP(F1363/4,0)+25000,50000)))),MAX(IF(F1363&lt;=0,0,IF(F1363&lt;=25000,F1363,IF(F1363&lt;=50000,ROUNDUP(F1363/2,0)+12500,IF(F1363&lt;=100000,ROUNDUP(F1363/4,0)+25000,50000)))),MIN(IF(AND(D1363="はい",C1363&gt;=2026,C1363&lt;=2027),IF(E1363&lt;=0,0,IF(E1363&lt;=30000,E1363,IF(E1363&lt;=60000,ROUNDUP(E1363/2,0)+15000,IF(E1363&lt;=120000,ROUNDUP(E1363/4,0)+30000,60000)))),IF(E1363&lt;=0,0,IF(E1363&lt;=20000,E1363,IF(E1363&lt;=40000,ROUNDUP(E1363/2,0)+10000,IF(E1363&lt;=80000,ROUNDUP(E1363/4,0)+20000,40000)))))+IF(F1363&lt;=0,0,IF(F1363&lt;=25000,F1363,IF(F1363&lt;=50000,ROUNDUP(F1363/2,0)+12500,IF(F1363&lt;=100000,ROUNDUP(F1363/4,0)+25000,50000)))),IF(AND(D1363="はい",C1363&gt;=2026,C1363&lt;=2027),60000,40000)))))</f>
        <v/>
      </c>
      <c r="P1363" s="18">
        <f>IF(G1363&lt;=0,0,IF(G1363&lt;=20000,G1363,IF(G1363&lt;=40000,ROUNDUP(G1363/2,0)+10000,IF(G1363&lt;=80000,ROUNDUP(G1363/4,0)+20000,40000))))</f>
        <v/>
      </c>
      <c r="Q1363" s="18">
        <f>IF(I1363&lt;=0,IF(H1363&lt;=0,0,IF(H1363&lt;=20000,H1363,IF(H1363&lt;=40000,ROUNDUP(H1363/2,0)+10000,IF(H1363&lt;=80000,ROUNDUP(H1363/4,0)+20000,40000)))),IF(H1363&lt;=0,IF(I1363&lt;=0,0,IF(I1363&lt;=25000,I1363,IF(I1363&lt;=50000,ROUNDUP(I1363/2,0)+12500,IF(I1363&lt;=100000,ROUNDUP(I1363/4,0)+25000,50000)))),MAX(IF(I1363&lt;=0,0,IF(I1363&lt;=25000,I1363,IF(I1363&lt;=50000,ROUNDUP(I1363/2,0)+12500,IF(I1363&lt;=100000,ROUNDUP(I1363/4,0)+25000,50000)))),MIN(IF(H1363&lt;=0,0,IF(H1363&lt;=20000,H1363,IF(H1363&lt;=40000,ROUNDUP(H1363/2,0)+10000,IF(H1363&lt;=80000,ROUNDUP(H1363/4,0)+20000,40000))))+IF(I1363&lt;=0,0,IF(I1363&lt;=25000,I1363,IF(I1363&lt;=50000,ROUNDUP(I1363/2,0)+12500,IF(I1363&lt;=100000,ROUNDUP(I1363/4,0)+25000,50000)))),40000))))</f>
        <v/>
      </c>
      <c r="R1363" s="18">
        <f>MIN(120000,O1363+P1363+Q1363)</f>
        <v/>
      </c>
      <c r="S1363" s="18">
        <f>IF(F1363&lt;=0,IF(E1363&lt;=0,0,IF(E1363&lt;=12000,E1363,IF(E1363&lt;=32000,ROUNDUP(E1363/2,0)+6000,IF(E1363&lt;=56000,ROUNDUP(E1363/4,0)+14000,28000)))),IF(E1363&lt;=0,IF(F1363&lt;=0,0,IF(F1363&lt;=15000,F1363,IF(F1363&lt;=40000,ROUNDUP(F1363/2,0)+7500,IF(F1363&lt;=70000,ROUNDUP(F1363/4,0)+17500,35000)))),MAX(IF(F1363&lt;=0,0,IF(F1363&lt;=15000,F1363,IF(F1363&lt;=40000,ROUNDUP(F1363/2,0)+7500,IF(F1363&lt;=70000,ROUNDUP(F1363/4,0)+17500,35000)))),MIN(IF(E1363&lt;=0,0,IF(E1363&lt;=12000,E1363,IF(E1363&lt;=32000,ROUNDUP(E1363/2,0)+6000,IF(E1363&lt;=56000,ROUNDUP(E1363/4,0)+14000,28000))))+IF(F1363&lt;=0,0,IF(F1363&lt;=15000,F1363,IF(F1363&lt;=40000,ROUNDUP(F1363/2,0)+7500,IF(F1363&lt;=70000,ROUNDUP(F1363/4,0)+17500,35000)))),28000))))</f>
        <v/>
      </c>
      <c r="T1363" s="18">
        <f>IF(G1363&lt;=0,0,IF(G1363&lt;=12000,G1363,IF(G1363&lt;=32000,ROUNDUP(G1363/2,0)+6000,IF(G1363&lt;=56000,ROUNDUP(G1363/4,0)+14000,28000))))</f>
        <v/>
      </c>
      <c r="U1363" s="18">
        <f>IF(I1363&lt;=0,IF(H1363&lt;=0,0,IF(H1363&lt;=12000,H1363,IF(H1363&lt;=32000,ROUNDUP(H1363/2,0)+6000,IF(H1363&lt;=56000,ROUNDUP(H1363/4,0)+14000,28000)))),IF(H1363&lt;=0,IF(I1363&lt;=0,0,IF(I1363&lt;=15000,I1363,IF(I1363&lt;=40000,ROUNDUP(I1363/2,0)+7500,IF(I1363&lt;=70000,ROUNDUP(I1363/4,0)+17500,35000)))),MAX(IF(I1363&lt;=0,0,IF(I1363&lt;=15000,I1363,IF(I1363&lt;=40000,ROUNDUP(I1363/2,0)+7500,IF(I1363&lt;=70000,ROUNDUP(I1363/4,0)+17500,35000)))),MIN(IF(H1363&lt;=0,0,IF(H1363&lt;=12000,H1363,IF(H1363&lt;=32000,ROUNDUP(H1363/2,0)+6000,IF(H1363&lt;=56000,ROUNDUP(H1363/4,0)+14000,28000))))+IF(I1363&lt;=0,0,IF(I1363&lt;=15000,I1363,IF(I1363&lt;=40000,ROUNDUP(I1363/2,0)+7500,IF(I1363&lt;=70000,ROUNDUP(I1363/4,0)+17500,35000)))),28000))))</f>
        <v/>
      </c>
      <c r="V1363" s="18">
        <f>MIN(70000,S1363+T1363+U1363)</f>
        <v/>
      </c>
      <c r="W1363" s="18">
        <f>MAX(0,ROUNDDOWN(M1363-J1363-N1363-K1363-0,-3))</f>
        <v/>
      </c>
      <c r="X1363" s="18">
        <f>MAX(0,ROUNDDOWN(M1363-J1363-N1363-K1363-R1363,-3))</f>
        <v/>
      </c>
      <c r="Y1363" s="18">
        <f>IF(W1363&lt;=0,0,ROUNDDOWN((W1363*LOOKUP(W1363,{0,1950001,3300001,6950001,9000001,18000001,40000001},{0.05,0.1,0.2,0.23,0.33,0.4,0.45})-LOOKUP(W1363,{0,1950001,3300001,6950001,9000001,18000001,40000001},{0,97500,427500,636000,1536000,2796000,4796000}))*1.021,-2))</f>
        <v/>
      </c>
      <c r="Z1363" s="18">
        <f>IF(X1363&lt;=0,0,ROUNDDOWN((X1363*LOOKUP(X1363,{0,1950001,3300001,6950001,9000001,18000001,40000001},{0.05,0.1,0.2,0.23,0.33,0.4,0.45})-LOOKUP(X1363,{0,1950001,3300001,6950001,9000001,18000001,40000001},{0,97500,427500,636000,1536000,2796000,4796000}))*1.021,-2))</f>
        <v/>
      </c>
      <c r="AA1363" s="18">
        <f>MAX(0,ROUNDDOWN(M1363-J1363-430000-L1363-0,-3))</f>
        <v/>
      </c>
      <c r="AB1363" s="18">
        <f>MAX(0,ROUNDDOWN(M1363-J1363-430000-L1363-V1363,-3))</f>
        <v/>
      </c>
      <c r="AC1363" s="18">
        <f>IF(M1363&lt;=450000,0,MAX(0,ROUNDDOWN(AA1363*0.06-MIN(50000,AA1363)*0.03,-2))+MAX(0,ROUNDDOWN(AA1363*0.04-MIN(50000,AA1363)*0.02,-2)))</f>
        <v/>
      </c>
      <c r="AD1363" s="18">
        <f>IF(M1363&lt;=450000,0,MAX(0,ROUNDDOWN(AB1363*0.06-MIN(50000,AB1363)*0.03,-2))+MAX(0,ROUNDDOWN(AB1363*0.04-MIN(50000,AB1363)*0.02,-2)))</f>
        <v/>
      </c>
      <c r="AE1363" s="18">
        <f>Y1363-Z1363</f>
        <v/>
      </c>
      <c r="AF1363" s="18">
        <f>AC1363-AD1363</f>
        <v/>
      </c>
      <c r="AG1363" s="18">
        <f>AE1363+AF1363</f>
        <v/>
      </c>
      <c r="AH1363" s="20">
        <f>IF(W1363&lt;=0,0,LOOKUP(W1363,{0,1950001,3300001,6950001,9000001,18000001,40000001},{0.05,0.1,0.2,0.23,0.33,0.4,0.45}))</f>
        <v/>
      </c>
    </row>
    <row r="1364">
      <c r="A1364" t="inlineStr">
        <is>
          <t>1万円刻み 特例あり一般12万円</t>
        </is>
      </c>
      <c r="B1364" s="18">
        <f>'4_1万円刻み'!$A$428</f>
        <v/>
      </c>
      <c r="C1364" s="19" t="n">
        <v>2026</v>
      </c>
      <c r="D1364" t="inlineStr">
        <is>
          <t>はい</t>
        </is>
      </c>
      <c r="E1364" s="18" t="n">
        <v>120000</v>
      </c>
      <c r="F1364" s="18" t="n">
        <v>0</v>
      </c>
      <c r="G1364" s="18" t="n">
        <v>0</v>
      </c>
      <c r="H1364" s="18" t="n">
        <v>0</v>
      </c>
      <c r="I1364" s="18" t="n">
        <v>0</v>
      </c>
      <c r="J1364" s="18">
        <f>ROUND(MIN(B1364/12,650000)*12*0.0915+MIN(B1364/12,1390000)*12*(0.0504+0)+B1364*0.005,0)</f>
        <v/>
      </c>
      <c r="K1364" s="18" t="n">
        <v>0</v>
      </c>
      <c r="L1364" s="18" t="n">
        <v>0</v>
      </c>
      <c r="M1364" s="18">
        <f>ROUND(IF(C1364&gt;=2026,IF(B1364&lt;741000,0,IF(B1364&lt;2191000,B1364-740000,IF(B1364&lt;2193000,1451000,IF(B1364&lt;2196000,1453000,IF(B1364&lt;2200000,1456000,IF(B1364&lt;3600000,ROUNDDOWN(B1364/4,-3)*2.8-80000,IF(B1364&lt;6600000,ROUNDDOWN(B1364/4,-3)*3.2-440000,IF(B1364&lt;8500000,ROUNDDOWN(B1364*0.9,0)-1100000,B1364-1950000)))))))),IF(B1364&lt;651000,0,IF(B1364&lt;1900000,B1364-650000,IF(B1364&lt;3600000,ROUNDDOWN(B1364/4,-3)*2.8-80000,IF(B1364&lt;6600000,ROUNDDOWN(B1364/4,-3)*3.2-440000,IF(B1364&lt;8500000,ROUNDDOWN(B1364*0.9,0)-1100000,B1364-1950000)))))),0)</f>
        <v/>
      </c>
      <c r="N1364" s="18">
        <f>IF(M1364&gt;23500000,NA(),IF(C1364&gt;=2026,IF(M1364&lt;=4890000,1040000,IF(M1364&lt;=6550000,670000,620000)),IF(M1364&lt;=1320000,950000,IF(M1364&lt;=3360000,880000,IF(M1364&lt;=4890000,680000,IF(M1364&lt;=6550000,630000,580000))))))</f>
        <v/>
      </c>
      <c r="O1364" s="18">
        <f>IF(F1364&lt;=0,IF(AND(D1364="はい",C1364&gt;=2026,C1364&lt;=2027),IF(E1364&lt;=0,0,IF(E1364&lt;=30000,E1364,IF(E1364&lt;=60000,ROUNDUP(E1364/2,0)+15000,IF(E1364&lt;=120000,ROUNDUP(E1364/4,0)+30000,60000)))),IF(E1364&lt;=0,0,IF(E1364&lt;=20000,E1364,IF(E1364&lt;=40000,ROUNDUP(E1364/2,0)+10000,IF(E1364&lt;=80000,ROUNDUP(E1364/4,0)+20000,40000))))),IF(E1364&lt;=0,IF(F1364&lt;=0,0,IF(F1364&lt;=25000,F1364,IF(F1364&lt;=50000,ROUNDUP(F1364/2,0)+12500,IF(F1364&lt;=100000,ROUNDUP(F1364/4,0)+25000,50000)))),MAX(IF(F1364&lt;=0,0,IF(F1364&lt;=25000,F1364,IF(F1364&lt;=50000,ROUNDUP(F1364/2,0)+12500,IF(F1364&lt;=100000,ROUNDUP(F1364/4,0)+25000,50000)))),MIN(IF(AND(D1364="はい",C1364&gt;=2026,C1364&lt;=2027),IF(E1364&lt;=0,0,IF(E1364&lt;=30000,E1364,IF(E1364&lt;=60000,ROUNDUP(E1364/2,0)+15000,IF(E1364&lt;=120000,ROUNDUP(E1364/4,0)+30000,60000)))),IF(E1364&lt;=0,0,IF(E1364&lt;=20000,E1364,IF(E1364&lt;=40000,ROUNDUP(E1364/2,0)+10000,IF(E1364&lt;=80000,ROUNDUP(E1364/4,0)+20000,40000)))))+IF(F1364&lt;=0,0,IF(F1364&lt;=25000,F1364,IF(F1364&lt;=50000,ROUNDUP(F1364/2,0)+12500,IF(F1364&lt;=100000,ROUNDUP(F1364/4,0)+25000,50000)))),IF(AND(D1364="はい",C1364&gt;=2026,C1364&lt;=2027),60000,40000)))))</f>
        <v/>
      </c>
      <c r="P1364" s="18">
        <f>IF(G1364&lt;=0,0,IF(G1364&lt;=20000,G1364,IF(G1364&lt;=40000,ROUNDUP(G1364/2,0)+10000,IF(G1364&lt;=80000,ROUNDUP(G1364/4,0)+20000,40000))))</f>
        <v/>
      </c>
      <c r="Q1364" s="18">
        <f>IF(I1364&lt;=0,IF(H1364&lt;=0,0,IF(H1364&lt;=20000,H1364,IF(H1364&lt;=40000,ROUNDUP(H1364/2,0)+10000,IF(H1364&lt;=80000,ROUNDUP(H1364/4,0)+20000,40000)))),IF(H1364&lt;=0,IF(I1364&lt;=0,0,IF(I1364&lt;=25000,I1364,IF(I1364&lt;=50000,ROUNDUP(I1364/2,0)+12500,IF(I1364&lt;=100000,ROUNDUP(I1364/4,0)+25000,50000)))),MAX(IF(I1364&lt;=0,0,IF(I1364&lt;=25000,I1364,IF(I1364&lt;=50000,ROUNDUP(I1364/2,0)+12500,IF(I1364&lt;=100000,ROUNDUP(I1364/4,0)+25000,50000)))),MIN(IF(H1364&lt;=0,0,IF(H1364&lt;=20000,H1364,IF(H1364&lt;=40000,ROUNDUP(H1364/2,0)+10000,IF(H1364&lt;=80000,ROUNDUP(H1364/4,0)+20000,40000))))+IF(I1364&lt;=0,0,IF(I1364&lt;=25000,I1364,IF(I1364&lt;=50000,ROUNDUP(I1364/2,0)+12500,IF(I1364&lt;=100000,ROUNDUP(I1364/4,0)+25000,50000)))),40000))))</f>
        <v/>
      </c>
      <c r="R1364" s="18">
        <f>MIN(120000,O1364+P1364+Q1364)</f>
        <v/>
      </c>
      <c r="S1364" s="18">
        <f>IF(F1364&lt;=0,IF(E1364&lt;=0,0,IF(E1364&lt;=12000,E1364,IF(E1364&lt;=32000,ROUNDUP(E1364/2,0)+6000,IF(E1364&lt;=56000,ROUNDUP(E1364/4,0)+14000,28000)))),IF(E1364&lt;=0,IF(F1364&lt;=0,0,IF(F1364&lt;=15000,F1364,IF(F1364&lt;=40000,ROUNDUP(F1364/2,0)+7500,IF(F1364&lt;=70000,ROUNDUP(F1364/4,0)+17500,35000)))),MAX(IF(F1364&lt;=0,0,IF(F1364&lt;=15000,F1364,IF(F1364&lt;=40000,ROUNDUP(F1364/2,0)+7500,IF(F1364&lt;=70000,ROUNDUP(F1364/4,0)+17500,35000)))),MIN(IF(E1364&lt;=0,0,IF(E1364&lt;=12000,E1364,IF(E1364&lt;=32000,ROUNDUP(E1364/2,0)+6000,IF(E1364&lt;=56000,ROUNDUP(E1364/4,0)+14000,28000))))+IF(F1364&lt;=0,0,IF(F1364&lt;=15000,F1364,IF(F1364&lt;=40000,ROUNDUP(F1364/2,0)+7500,IF(F1364&lt;=70000,ROUNDUP(F1364/4,0)+17500,35000)))),28000))))</f>
        <v/>
      </c>
      <c r="T1364" s="18">
        <f>IF(G1364&lt;=0,0,IF(G1364&lt;=12000,G1364,IF(G1364&lt;=32000,ROUNDUP(G1364/2,0)+6000,IF(G1364&lt;=56000,ROUNDUP(G1364/4,0)+14000,28000))))</f>
        <v/>
      </c>
      <c r="U1364" s="18">
        <f>IF(I1364&lt;=0,IF(H1364&lt;=0,0,IF(H1364&lt;=12000,H1364,IF(H1364&lt;=32000,ROUNDUP(H1364/2,0)+6000,IF(H1364&lt;=56000,ROUNDUP(H1364/4,0)+14000,28000)))),IF(H1364&lt;=0,IF(I1364&lt;=0,0,IF(I1364&lt;=15000,I1364,IF(I1364&lt;=40000,ROUNDUP(I1364/2,0)+7500,IF(I1364&lt;=70000,ROUNDUP(I1364/4,0)+17500,35000)))),MAX(IF(I1364&lt;=0,0,IF(I1364&lt;=15000,I1364,IF(I1364&lt;=40000,ROUNDUP(I1364/2,0)+7500,IF(I1364&lt;=70000,ROUNDUP(I1364/4,0)+17500,35000)))),MIN(IF(H1364&lt;=0,0,IF(H1364&lt;=12000,H1364,IF(H1364&lt;=32000,ROUNDUP(H1364/2,0)+6000,IF(H1364&lt;=56000,ROUNDUP(H1364/4,0)+14000,28000))))+IF(I1364&lt;=0,0,IF(I1364&lt;=15000,I1364,IF(I1364&lt;=40000,ROUNDUP(I1364/2,0)+7500,IF(I1364&lt;=70000,ROUNDUP(I1364/4,0)+17500,35000)))),28000))))</f>
        <v/>
      </c>
      <c r="V1364" s="18">
        <f>MIN(70000,S1364+T1364+U1364)</f>
        <v/>
      </c>
      <c r="W1364" s="18">
        <f>MAX(0,ROUNDDOWN(M1364-J1364-N1364-K1364-0,-3))</f>
        <v/>
      </c>
      <c r="X1364" s="18">
        <f>MAX(0,ROUNDDOWN(M1364-J1364-N1364-K1364-R1364,-3))</f>
        <v/>
      </c>
      <c r="Y1364" s="18">
        <f>IF(W1364&lt;=0,0,ROUNDDOWN((W1364*LOOKUP(W1364,{0,1950001,3300001,6950001,9000001,18000001,40000001},{0.05,0.1,0.2,0.23,0.33,0.4,0.45})-LOOKUP(W1364,{0,1950001,3300001,6950001,9000001,18000001,40000001},{0,97500,427500,636000,1536000,2796000,4796000}))*1.021,-2))</f>
        <v/>
      </c>
      <c r="Z1364" s="18">
        <f>IF(X1364&lt;=0,0,ROUNDDOWN((X1364*LOOKUP(X1364,{0,1950001,3300001,6950001,9000001,18000001,40000001},{0.05,0.1,0.2,0.23,0.33,0.4,0.45})-LOOKUP(X1364,{0,1950001,3300001,6950001,9000001,18000001,40000001},{0,97500,427500,636000,1536000,2796000,4796000}))*1.021,-2))</f>
        <v/>
      </c>
      <c r="AA1364" s="18">
        <f>MAX(0,ROUNDDOWN(M1364-J1364-430000-L1364-0,-3))</f>
        <v/>
      </c>
      <c r="AB1364" s="18">
        <f>MAX(0,ROUNDDOWN(M1364-J1364-430000-L1364-V1364,-3))</f>
        <v/>
      </c>
      <c r="AC1364" s="18">
        <f>IF(M1364&lt;=450000,0,MAX(0,ROUNDDOWN(AA1364*0.06-MIN(50000,AA1364)*0.03,-2))+MAX(0,ROUNDDOWN(AA1364*0.04-MIN(50000,AA1364)*0.02,-2)))</f>
        <v/>
      </c>
      <c r="AD1364" s="18">
        <f>IF(M1364&lt;=450000,0,MAX(0,ROUNDDOWN(AB1364*0.06-MIN(50000,AB1364)*0.03,-2))+MAX(0,ROUNDDOWN(AB1364*0.04-MIN(50000,AB1364)*0.02,-2)))</f>
        <v/>
      </c>
      <c r="AE1364" s="18">
        <f>Y1364-Z1364</f>
        <v/>
      </c>
      <c r="AF1364" s="18">
        <f>AC1364-AD1364</f>
        <v/>
      </c>
      <c r="AG1364" s="18">
        <f>AE1364+AF1364</f>
        <v/>
      </c>
      <c r="AH1364" s="20">
        <f>IF(W1364&lt;=0,0,LOOKUP(W1364,{0,1950001,3300001,6950001,9000001,18000001,40000001},{0.05,0.1,0.2,0.23,0.33,0.4,0.45}))</f>
        <v/>
      </c>
    </row>
    <row r="1365">
      <c r="A1365" t="inlineStr">
        <is>
          <t>1万円刻み 3区分8万円ずつ</t>
        </is>
      </c>
      <c r="B1365" s="18">
        <f>'4_1万円刻み'!$A$429</f>
        <v/>
      </c>
      <c r="C1365" s="19" t="n">
        <v>2026</v>
      </c>
      <c r="D1365" t="inlineStr">
        <is>
          <t>いいえ</t>
        </is>
      </c>
      <c r="E1365" s="18" t="n">
        <v>80000</v>
      </c>
      <c r="F1365" s="18" t="n">
        <v>0</v>
      </c>
      <c r="G1365" s="18" t="n">
        <v>80000</v>
      </c>
      <c r="H1365" s="18" t="n">
        <v>80000</v>
      </c>
      <c r="I1365" s="18" t="n">
        <v>0</v>
      </c>
      <c r="J1365" s="18">
        <f>ROUND(MIN(B1365/12,650000)*12*0.0915+MIN(B1365/12,1390000)*12*(0.0504+0)+B1365*0.005,0)</f>
        <v/>
      </c>
      <c r="K1365" s="18" t="n">
        <v>0</v>
      </c>
      <c r="L1365" s="18" t="n">
        <v>0</v>
      </c>
      <c r="M1365" s="18">
        <f>ROUND(IF(C1365&gt;=2026,IF(B1365&lt;741000,0,IF(B1365&lt;2191000,B1365-740000,IF(B1365&lt;2193000,1451000,IF(B1365&lt;2196000,1453000,IF(B1365&lt;2200000,1456000,IF(B1365&lt;3600000,ROUNDDOWN(B1365/4,-3)*2.8-80000,IF(B1365&lt;6600000,ROUNDDOWN(B1365/4,-3)*3.2-440000,IF(B1365&lt;8500000,ROUNDDOWN(B1365*0.9,0)-1100000,B1365-1950000)))))))),IF(B1365&lt;651000,0,IF(B1365&lt;1900000,B1365-650000,IF(B1365&lt;3600000,ROUNDDOWN(B1365/4,-3)*2.8-80000,IF(B1365&lt;6600000,ROUNDDOWN(B1365/4,-3)*3.2-440000,IF(B1365&lt;8500000,ROUNDDOWN(B1365*0.9,0)-1100000,B1365-1950000)))))),0)</f>
        <v/>
      </c>
      <c r="N1365" s="18">
        <f>IF(M1365&gt;23500000,NA(),IF(C1365&gt;=2026,IF(M1365&lt;=4890000,1040000,IF(M1365&lt;=6550000,670000,620000)),IF(M1365&lt;=1320000,950000,IF(M1365&lt;=3360000,880000,IF(M1365&lt;=4890000,680000,IF(M1365&lt;=6550000,630000,580000))))))</f>
        <v/>
      </c>
      <c r="O1365" s="18">
        <f>IF(F1365&lt;=0,IF(AND(D1365="はい",C1365&gt;=2026,C1365&lt;=2027),IF(E1365&lt;=0,0,IF(E1365&lt;=30000,E1365,IF(E1365&lt;=60000,ROUNDUP(E1365/2,0)+15000,IF(E1365&lt;=120000,ROUNDUP(E1365/4,0)+30000,60000)))),IF(E1365&lt;=0,0,IF(E1365&lt;=20000,E1365,IF(E1365&lt;=40000,ROUNDUP(E1365/2,0)+10000,IF(E1365&lt;=80000,ROUNDUP(E1365/4,0)+20000,40000))))),IF(E1365&lt;=0,IF(F1365&lt;=0,0,IF(F1365&lt;=25000,F1365,IF(F1365&lt;=50000,ROUNDUP(F1365/2,0)+12500,IF(F1365&lt;=100000,ROUNDUP(F1365/4,0)+25000,50000)))),MAX(IF(F1365&lt;=0,0,IF(F1365&lt;=25000,F1365,IF(F1365&lt;=50000,ROUNDUP(F1365/2,0)+12500,IF(F1365&lt;=100000,ROUNDUP(F1365/4,0)+25000,50000)))),MIN(IF(AND(D1365="はい",C1365&gt;=2026,C1365&lt;=2027),IF(E1365&lt;=0,0,IF(E1365&lt;=30000,E1365,IF(E1365&lt;=60000,ROUNDUP(E1365/2,0)+15000,IF(E1365&lt;=120000,ROUNDUP(E1365/4,0)+30000,60000)))),IF(E1365&lt;=0,0,IF(E1365&lt;=20000,E1365,IF(E1365&lt;=40000,ROUNDUP(E1365/2,0)+10000,IF(E1365&lt;=80000,ROUNDUP(E1365/4,0)+20000,40000)))))+IF(F1365&lt;=0,0,IF(F1365&lt;=25000,F1365,IF(F1365&lt;=50000,ROUNDUP(F1365/2,0)+12500,IF(F1365&lt;=100000,ROUNDUP(F1365/4,0)+25000,50000)))),IF(AND(D1365="はい",C1365&gt;=2026,C1365&lt;=2027),60000,40000)))))</f>
        <v/>
      </c>
      <c r="P1365" s="18">
        <f>IF(G1365&lt;=0,0,IF(G1365&lt;=20000,G1365,IF(G1365&lt;=40000,ROUNDUP(G1365/2,0)+10000,IF(G1365&lt;=80000,ROUNDUP(G1365/4,0)+20000,40000))))</f>
        <v/>
      </c>
      <c r="Q1365" s="18">
        <f>IF(I1365&lt;=0,IF(H1365&lt;=0,0,IF(H1365&lt;=20000,H1365,IF(H1365&lt;=40000,ROUNDUP(H1365/2,0)+10000,IF(H1365&lt;=80000,ROUNDUP(H1365/4,0)+20000,40000)))),IF(H1365&lt;=0,IF(I1365&lt;=0,0,IF(I1365&lt;=25000,I1365,IF(I1365&lt;=50000,ROUNDUP(I1365/2,0)+12500,IF(I1365&lt;=100000,ROUNDUP(I1365/4,0)+25000,50000)))),MAX(IF(I1365&lt;=0,0,IF(I1365&lt;=25000,I1365,IF(I1365&lt;=50000,ROUNDUP(I1365/2,0)+12500,IF(I1365&lt;=100000,ROUNDUP(I1365/4,0)+25000,50000)))),MIN(IF(H1365&lt;=0,0,IF(H1365&lt;=20000,H1365,IF(H1365&lt;=40000,ROUNDUP(H1365/2,0)+10000,IF(H1365&lt;=80000,ROUNDUP(H1365/4,0)+20000,40000))))+IF(I1365&lt;=0,0,IF(I1365&lt;=25000,I1365,IF(I1365&lt;=50000,ROUNDUP(I1365/2,0)+12500,IF(I1365&lt;=100000,ROUNDUP(I1365/4,0)+25000,50000)))),40000))))</f>
        <v/>
      </c>
      <c r="R1365" s="18">
        <f>MIN(120000,O1365+P1365+Q1365)</f>
        <v/>
      </c>
      <c r="S1365" s="18">
        <f>IF(F1365&lt;=0,IF(E1365&lt;=0,0,IF(E1365&lt;=12000,E1365,IF(E1365&lt;=32000,ROUNDUP(E1365/2,0)+6000,IF(E1365&lt;=56000,ROUNDUP(E1365/4,0)+14000,28000)))),IF(E1365&lt;=0,IF(F1365&lt;=0,0,IF(F1365&lt;=15000,F1365,IF(F1365&lt;=40000,ROUNDUP(F1365/2,0)+7500,IF(F1365&lt;=70000,ROUNDUP(F1365/4,0)+17500,35000)))),MAX(IF(F1365&lt;=0,0,IF(F1365&lt;=15000,F1365,IF(F1365&lt;=40000,ROUNDUP(F1365/2,0)+7500,IF(F1365&lt;=70000,ROUNDUP(F1365/4,0)+17500,35000)))),MIN(IF(E1365&lt;=0,0,IF(E1365&lt;=12000,E1365,IF(E1365&lt;=32000,ROUNDUP(E1365/2,0)+6000,IF(E1365&lt;=56000,ROUNDUP(E1365/4,0)+14000,28000))))+IF(F1365&lt;=0,0,IF(F1365&lt;=15000,F1365,IF(F1365&lt;=40000,ROUNDUP(F1365/2,0)+7500,IF(F1365&lt;=70000,ROUNDUP(F1365/4,0)+17500,35000)))),28000))))</f>
        <v/>
      </c>
      <c r="T1365" s="18">
        <f>IF(G1365&lt;=0,0,IF(G1365&lt;=12000,G1365,IF(G1365&lt;=32000,ROUNDUP(G1365/2,0)+6000,IF(G1365&lt;=56000,ROUNDUP(G1365/4,0)+14000,28000))))</f>
        <v/>
      </c>
      <c r="U1365" s="18">
        <f>IF(I1365&lt;=0,IF(H1365&lt;=0,0,IF(H1365&lt;=12000,H1365,IF(H1365&lt;=32000,ROUNDUP(H1365/2,0)+6000,IF(H1365&lt;=56000,ROUNDUP(H1365/4,0)+14000,28000)))),IF(H1365&lt;=0,IF(I1365&lt;=0,0,IF(I1365&lt;=15000,I1365,IF(I1365&lt;=40000,ROUNDUP(I1365/2,0)+7500,IF(I1365&lt;=70000,ROUNDUP(I1365/4,0)+17500,35000)))),MAX(IF(I1365&lt;=0,0,IF(I1365&lt;=15000,I1365,IF(I1365&lt;=40000,ROUNDUP(I1365/2,0)+7500,IF(I1365&lt;=70000,ROUNDUP(I1365/4,0)+17500,35000)))),MIN(IF(H1365&lt;=0,0,IF(H1365&lt;=12000,H1365,IF(H1365&lt;=32000,ROUNDUP(H1365/2,0)+6000,IF(H1365&lt;=56000,ROUNDUP(H1365/4,0)+14000,28000))))+IF(I1365&lt;=0,0,IF(I1365&lt;=15000,I1365,IF(I1365&lt;=40000,ROUNDUP(I1365/2,0)+7500,IF(I1365&lt;=70000,ROUNDUP(I1365/4,0)+17500,35000)))),28000))))</f>
        <v/>
      </c>
      <c r="V1365" s="18">
        <f>MIN(70000,S1365+T1365+U1365)</f>
        <v/>
      </c>
      <c r="W1365" s="18">
        <f>MAX(0,ROUNDDOWN(M1365-J1365-N1365-K1365-0,-3))</f>
        <v/>
      </c>
      <c r="X1365" s="18">
        <f>MAX(0,ROUNDDOWN(M1365-J1365-N1365-K1365-R1365,-3))</f>
        <v/>
      </c>
      <c r="Y1365" s="18">
        <f>IF(W1365&lt;=0,0,ROUNDDOWN((W1365*LOOKUP(W1365,{0,1950001,3300001,6950001,9000001,18000001,40000001},{0.05,0.1,0.2,0.23,0.33,0.4,0.45})-LOOKUP(W1365,{0,1950001,3300001,6950001,9000001,18000001,40000001},{0,97500,427500,636000,1536000,2796000,4796000}))*1.021,-2))</f>
        <v/>
      </c>
      <c r="Z1365" s="18">
        <f>IF(X1365&lt;=0,0,ROUNDDOWN((X1365*LOOKUP(X1365,{0,1950001,3300001,6950001,9000001,18000001,40000001},{0.05,0.1,0.2,0.23,0.33,0.4,0.45})-LOOKUP(X1365,{0,1950001,3300001,6950001,9000001,18000001,40000001},{0,97500,427500,636000,1536000,2796000,4796000}))*1.021,-2))</f>
        <v/>
      </c>
      <c r="AA1365" s="18">
        <f>MAX(0,ROUNDDOWN(M1365-J1365-430000-L1365-0,-3))</f>
        <v/>
      </c>
      <c r="AB1365" s="18">
        <f>MAX(0,ROUNDDOWN(M1365-J1365-430000-L1365-V1365,-3))</f>
        <v/>
      </c>
      <c r="AC1365" s="18">
        <f>IF(M1365&lt;=450000,0,MAX(0,ROUNDDOWN(AA1365*0.06-MIN(50000,AA1365)*0.03,-2))+MAX(0,ROUNDDOWN(AA1365*0.04-MIN(50000,AA1365)*0.02,-2)))</f>
        <v/>
      </c>
      <c r="AD1365" s="18">
        <f>IF(M1365&lt;=450000,0,MAX(0,ROUNDDOWN(AB1365*0.06-MIN(50000,AB1365)*0.03,-2))+MAX(0,ROUNDDOWN(AB1365*0.04-MIN(50000,AB1365)*0.02,-2)))</f>
        <v/>
      </c>
      <c r="AE1365" s="18">
        <f>Y1365-Z1365</f>
        <v/>
      </c>
      <c r="AF1365" s="18">
        <f>AC1365-AD1365</f>
        <v/>
      </c>
      <c r="AG1365" s="18">
        <f>AE1365+AF1365</f>
        <v/>
      </c>
      <c r="AH1365" s="20">
        <f>IF(W1365&lt;=0,0,LOOKUP(W1365,{0,1950001,3300001,6950001,9000001,18000001,40000001},{0.05,0.1,0.2,0.23,0.33,0.4,0.45}))</f>
        <v/>
      </c>
    </row>
    <row r="1366">
      <c r="A1366" t="inlineStr">
        <is>
          <t>1万円刻み 一般8万円</t>
        </is>
      </c>
      <c r="B1366" s="18">
        <f>'4_1万円刻み'!$A$429</f>
        <v/>
      </c>
      <c r="C1366" s="19" t="n">
        <v>2026</v>
      </c>
      <c r="D1366" t="inlineStr">
        <is>
          <t>いいえ</t>
        </is>
      </c>
      <c r="E1366" s="18" t="n">
        <v>80000</v>
      </c>
      <c r="F1366" s="18" t="n">
        <v>0</v>
      </c>
      <c r="G1366" s="18" t="n">
        <v>0</v>
      </c>
      <c r="H1366" s="18" t="n">
        <v>0</v>
      </c>
      <c r="I1366" s="18" t="n">
        <v>0</v>
      </c>
      <c r="J1366" s="18">
        <f>ROUND(MIN(B1366/12,650000)*12*0.0915+MIN(B1366/12,1390000)*12*(0.0504+0)+B1366*0.005,0)</f>
        <v/>
      </c>
      <c r="K1366" s="18" t="n">
        <v>0</v>
      </c>
      <c r="L1366" s="18" t="n">
        <v>0</v>
      </c>
      <c r="M1366" s="18">
        <f>ROUND(IF(C1366&gt;=2026,IF(B1366&lt;741000,0,IF(B1366&lt;2191000,B1366-740000,IF(B1366&lt;2193000,1451000,IF(B1366&lt;2196000,1453000,IF(B1366&lt;2200000,1456000,IF(B1366&lt;3600000,ROUNDDOWN(B1366/4,-3)*2.8-80000,IF(B1366&lt;6600000,ROUNDDOWN(B1366/4,-3)*3.2-440000,IF(B1366&lt;8500000,ROUNDDOWN(B1366*0.9,0)-1100000,B1366-1950000)))))))),IF(B1366&lt;651000,0,IF(B1366&lt;1900000,B1366-650000,IF(B1366&lt;3600000,ROUNDDOWN(B1366/4,-3)*2.8-80000,IF(B1366&lt;6600000,ROUNDDOWN(B1366/4,-3)*3.2-440000,IF(B1366&lt;8500000,ROUNDDOWN(B1366*0.9,0)-1100000,B1366-1950000)))))),0)</f>
        <v/>
      </c>
      <c r="N1366" s="18">
        <f>IF(M1366&gt;23500000,NA(),IF(C1366&gt;=2026,IF(M1366&lt;=4890000,1040000,IF(M1366&lt;=6550000,670000,620000)),IF(M1366&lt;=1320000,950000,IF(M1366&lt;=3360000,880000,IF(M1366&lt;=4890000,680000,IF(M1366&lt;=6550000,630000,580000))))))</f>
        <v/>
      </c>
      <c r="O1366" s="18">
        <f>IF(F1366&lt;=0,IF(AND(D1366="はい",C1366&gt;=2026,C1366&lt;=2027),IF(E1366&lt;=0,0,IF(E1366&lt;=30000,E1366,IF(E1366&lt;=60000,ROUNDUP(E1366/2,0)+15000,IF(E1366&lt;=120000,ROUNDUP(E1366/4,0)+30000,60000)))),IF(E1366&lt;=0,0,IF(E1366&lt;=20000,E1366,IF(E1366&lt;=40000,ROUNDUP(E1366/2,0)+10000,IF(E1366&lt;=80000,ROUNDUP(E1366/4,0)+20000,40000))))),IF(E1366&lt;=0,IF(F1366&lt;=0,0,IF(F1366&lt;=25000,F1366,IF(F1366&lt;=50000,ROUNDUP(F1366/2,0)+12500,IF(F1366&lt;=100000,ROUNDUP(F1366/4,0)+25000,50000)))),MAX(IF(F1366&lt;=0,0,IF(F1366&lt;=25000,F1366,IF(F1366&lt;=50000,ROUNDUP(F1366/2,0)+12500,IF(F1366&lt;=100000,ROUNDUP(F1366/4,0)+25000,50000)))),MIN(IF(AND(D1366="はい",C1366&gt;=2026,C1366&lt;=2027),IF(E1366&lt;=0,0,IF(E1366&lt;=30000,E1366,IF(E1366&lt;=60000,ROUNDUP(E1366/2,0)+15000,IF(E1366&lt;=120000,ROUNDUP(E1366/4,0)+30000,60000)))),IF(E1366&lt;=0,0,IF(E1366&lt;=20000,E1366,IF(E1366&lt;=40000,ROUNDUP(E1366/2,0)+10000,IF(E1366&lt;=80000,ROUNDUP(E1366/4,0)+20000,40000)))))+IF(F1366&lt;=0,0,IF(F1366&lt;=25000,F1366,IF(F1366&lt;=50000,ROUNDUP(F1366/2,0)+12500,IF(F1366&lt;=100000,ROUNDUP(F1366/4,0)+25000,50000)))),IF(AND(D1366="はい",C1366&gt;=2026,C1366&lt;=2027),60000,40000)))))</f>
        <v/>
      </c>
      <c r="P1366" s="18">
        <f>IF(G1366&lt;=0,0,IF(G1366&lt;=20000,G1366,IF(G1366&lt;=40000,ROUNDUP(G1366/2,0)+10000,IF(G1366&lt;=80000,ROUNDUP(G1366/4,0)+20000,40000))))</f>
        <v/>
      </c>
      <c r="Q1366" s="18">
        <f>IF(I1366&lt;=0,IF(H1366&lt;=0,0,IF(H1366&lt;=20000,H1366,IF(H1366&lt;=40000,ROUNDUP(H1366/2,0)+10000,IF(H1366&lt;=80000,ROUNDUP(H1366/4,0)+20000,40000)))),IF(H1366&lt;=0,IF(I1366&lt;=0,0,IF(I1366&lt;=25000,I1366,IF(I1366&lt;=50000,ROUNDUP(I1366/2,0)+12500,IF(I1366&lt;=100000,ROUNDUP(I1366/4,0)+25000,50000)))),MAX(IF(I1366&lt;=0,0,IF(I1366&lt;=25000,I1366,IF(I1366&lt;=50000,ROUNDUP(I1366/2,0)+12500,IF(I1366&lt;=100000,ROUNDUP(I1366/4,0)+25000,50000)))),MIN(IF(H1366&lt;=0,0,IF(H1366&lt;=20000,H1366,IF(H1366&lt;=40000,ROUNDUP(H1366/2,0)+10000,IF(H1366&lt;=80000,ROUNDUP(H1366/4,0)+20000,40000))))+IF(I1366&lt;=0,0,IF(I1366&lt;=25000,I1366,IF(I1366&lt;=50000,ROUNDUP(I1366/2,0)+12500,IF(I1366&lt;=100000,ROUNDUP(I1366/4,0)+25000,50000)))),40000))))</f>
        <v/>
      </c>
      <c r="R1366" s="18">
        <f>MIN(120000,O1366+P1366+Q1366)</f>
        <v/>
      </c>
      <c r="S1366" s="18">
        <f>IF(F1366&lt;=0,IF(E1366&lt;=0,0,IF(E1366&lt;=12000,E1366,IF(E1366&lt;=32000,ROUNDUP(E1366/2,0)+6000,IF(E1366&lt;=56000,ROUNDUP(E1366/4,0)+14000,28000)))),IF(E1366&lt;=0,IF(F1366&lt;=0,0,IF(F1366&lt;=15000,F1366,IF(F1366&lt;=40000,ROUNDUP(F1366/2,0)+7500,IF(F1366&lt;=70000,ROUNDUP(F1366/4,0)+17500,35000)))),MAX(IF(F1366&lt;=0,0,IF(F1366&lt;=15000,F1366,IF(F1366&lt;=40000,ROUNDUP(F1366/2,0)+7500,IF(F1366&lt;=70000,ROUNDUP(F1366/4,0)+17500,35000)))),MIN(IF(E1366&lt;=0,0,IF(E1366&lt;=12000,E1366,IF(E1366&lt;=32000,ROUNDUP(E1366/2,0)+6000,IF(E1366&lt;=56000,ROUNDUP(E1366/4,0)+14000,28000))))+IF(F1366&lt;=0,0,IF(F1366&lt;=15000,F1366,IF(F1366&lt;=40000,ROUNDUP(F1366/2,0)+7500,IF(F1366&lt;=70000,ROUNDUP(F1366/4,0)+17500,35000)))),28000))))</f>
        <v/>
      </c>
      <c r="T1366" s="18">
        <f>IF(G1366&lt;=0,0,IF(G1366&lt;=12000,G1366,IF(G1366&lt;=32000,ROUNDUP(G1366/2,0)+6000,IF(G1366&lt;=56000,ROUNDUP(G1366/4,0)+14000,28000))))</f>
        <v/>
      </c>
      <c r="U1366" s="18">
        <f>IF(I1366&lt;=0,IF(H1366&lt;=0,0,IF(H1366&lt;=12000,H1366,IF(H1366&lt;=32000,ROUNDUP(H1366/2,0)+6000,IF(H1366&lt;=56000,ROUNDUP(H1366/4,0)+14000,28000)))),IF(H1366&lt;=0,IF(I1366&lt;=0,0,IF(I1366&lt;=15000,I1366,IF(I1366&lt;=40000,ROUNDUP(I1366/2,0)+7500,IF(I1366&lt;=70000,ROUNDUP(I1366/4,0)+17500,35000)))),MAX(IF(I1366&lt;=0,0,IF(I1366&lt;=15000,I1366,IF(I1366&lt;=40000,ROUNDUP(I1366/2,0)+7500,IF(I1366&lt;=70000,ROUNDUP(I1366/4,0)+17500,35000)))),MIN(IF(H1366&lt;=0,0,IF(H1366&lt;=12000,H1366,IF(H1366&lt;=32000,ROUNDUP(H1366/2,0)+6000,IF(H1366&lt;=56000,ROUNDUP(H1366/4,0)+14000,28000))))+IF(I1366&lt;=0,0,IF(I1366&lt;=15000,I1366,IF(I1366&lt;=40000,ROUNDUP(I1366/2,0)+7500,IF(I1366&lt;=70000,ROUNDUP(I1366/4,0)+17500,35000)))),28000))))</f>
        <v/>
      </c>
      <c r="V1366" s="18">
        <f>MIN(70000,S1366+T1366+U1366)</f>
        <v/>
      </c>
      <c r="W1366" s="18">
        <f>MAX(0,ROUNDDOWN(M1366-J1366-N1366-K1366-0,-3))</f>
        <v/>
      </c>
      <c r="X1366" s="18">
        <f>MAX(0,ROUNDDOWN(M1366-J1366-N1366-K1366-R1366,-3))</f>
        <v/>
      </c>
      <c r="Y1366" s="18">
        <f>IF(W1366&lt;=0,0,ROUNDDOWN((W1366*LOOKUP(W1366,{0,1950001,3300001,6950001,9000001,18000001,40000001},{0.05,0.1,0.2,0.23,0.33,0.4,0.45})-LOOKUP(W1366,{0,1950001,3300001,6950001,9000001,18000001,40000001},{0,97500,427500,636000,1536000,2796000,4796000}))*1.021,-2))</f>
        <v/>
      </c>
      <c r="Z1366" s="18">
        <f>IF(X1366&lt;=0,0,ROUNDDOWN((X1366*LOOKUP(X1366,{0,1950001,3300001,6950001,9000001,18000001,40000001},{0.05,0.1,0.2,0.23,0.33,0.4,0.45})-LOOKUP(X1366,{0,1950001,3300001,6950001,9000001,18000001,40000001},{0,97500,427500,636000,1536000,2796000,4796000}))*1.021,-2))</f>
        <v/>
      </c>
      <c r="AA1366" s="18">
        <f>MAX(0,ROUNDDOWN(M1366-J1366-430000-L1366-0,-3))</f>
        <v/>
      </c>
      <c r="AB1366" s="18">
        <f>MAX(0,ROUNDDOWN(M1366-J1366-430000-L1366-V1366,-3))</f>
        <v/>
      </c>
      <c r="AC1366" s="18">
        <f>IF(M1366&lt;=450000,0,MAX(0,ROUNDDOWN(AA1366*0.06-MIN(50000,AA1366)*0.03,-2))+MAX(0,ROUNDDOWN(AA1366*0.04-MIN(50000,AA1366)*0.02,-2)))</f>
        <v/>
      </c>
      <c r="AD1366" s="18">
        <f>IF(M1366&lt;=450000,0,MAX(0,ROUNDDOWN(AB1366*0.06-MIN(50000,AB1366)*0.03,-2))+MAX(0,ROUNDDOWN(AB1366*0.04-MIN(50000,AB1366)*0.02,-2)))</f>
        <v/>
      </c>
      <c r="AE1366" s="18">
        <f>Y1366-Z1366</f>
        <v/>
      </c>
      <c r="AF1366" s="18">
        <f>AC1366-AD1366</f>
        <v/>
      </c>
      <c r="AG1366" s="18">
        <f>AE1366+AF1366</f>
        <v/>
      </c>
      <c r="AH1366" s="20">
        <f>IF(W1366&lt;=0,0,LOOKUP(W1366,{0,1950001,3300001,6950001,9000001,18000001,40000001},{0.05,0.1,0.2,0.23,0.33,0.4,0.45}))</f>
        <v/>
      </c>
    </row>
    <row r="1367">
      <c r="A1367" t="inlineStr">
        <is>
          <t>1万円刻み 特例あり一般12万円</t>
        </is>
      </c>
      <c r="B1367" s="18">
        <f>'4_1万円刻み'!$A$429</f>
        <v/>
      </c>
      <c r="C1367" s="19" t="n">
        <v>2026</v>
      </c>
      <c r="D1367" t="inlineStr">
        <is>
          <t>はい</t>
        </is>
      </c>
      <c r="E1367" s="18" t="n">
        <v>120000</v>
      </c>
      <c r="F1367" s="18" t="n">
        <v>0</v>
      </c>
      <c r="G1367" s="18" t="n">
        <v>0</v>
      </c>
      <c r="H1367" s="18" t="n">
        <v>0</v>
      </c>
      <c r="I1367" s="18" t="n">
        <v>0</v>
      </c>
      <c r="J1367" s="18">
        <f>ROUND(MIN(B1367/12,650000)*12*0.0915+MIN(B1367/12,1390000)*12*(0.0504+0)+B1367*0.005,0)</f>
        <v/>
      </c>
      <c r="K1367" s="18" t="n">
        <v>0</v>
      </c>
      <c r="L1367" s="18" t="n">
        <v>0</v>
      </c>
      <c r="M1367" s="18">
        <f>ROUND(IF(C1367&gt;=2026,IF(B1367&lt;741000,0,IF(B1367&lt;2191000,B1367-740000,IF(B1367&lt;2193000,1451000,IF(B1367&lt;2196000,1453000,IF(B1367&lt;2200000,1456000,IF(B1367&lt;3600000,ROUNDDOWN(B1367/4,-3)*2.8-80000,IF(B1367&lt;6600000,ROUNDDOWN(B1367/4,-3)*3.2-440000,IF(B1367&lt;8500000,ROUNDDOWN(B1367*0.9,0)-1100000,B1367-1950000)))))))),IF(B1367&lt;651000,0,IF(B1367&lt;1900000,B1367-650000,IF(B1367&lt;3600000,ROUNDDOWN(B1367/4,-3)*2.8-80000,IF(B1367&lt;6600000,ROUNDDOWN(B1367/4,-3)*3.2-440000,IF(B1367&lt;8500000,ROUNDDOWN(B1367*0.9,0)-1100000,B1367-1950000)))))),0)</f>
        <v/>
      </c>
      <c r="N1367" s="18">
        <f>IF(M1367&gt;23500000,NA(),IF(C1367&gt;=2026,IF(M1367&lt;=4890000,1040000,IF(M1367&lt;=6550000,670000,620000)),IF(M1367&lt;=1320000,950000,IF(M1367&lt;=3360000,880000,IF(M1367&lt;=4890000,680000,IF(M1367&lt;=6550000,630000,580000))))))</f>
        <v/>
      </c>
      <c r="O1367" s="18">
        <f>IF(F1367&lt;=0,IF(AND(D1367="はい",C1367&gt;=2026,C1367&lt;=2027),IF(E1367&lt;=0,0,IF(E1367&lt;=30000,E1367,IF(E1367&lt;=60000,ROUNDUP(E1367/2,0)+15000,IF(E1367&lt;=120000,ROUNDUP(E1367/4,0)+30000,60000)))),IF(E1367&lt;=0,0,IF(E1367&lt;=20000,E1367,IF(E1367&lt;=40000,ROUNDUP(E1367/2,0)+10000,IF(E1367&lt;=80000,ROUNDUP(E1367/4,0)+20000,40000))))),IF(E1367&lt;=0,IF(F1367&lt;=0,0,IF(F1367&lt;=25000,F1367,IF(F1367&lt;=50000,ROUNDUP(F1367/2,0)+12500,IF(F1367&lt;=100000,ROUNDUP(F1367/4,0)+25000,50000)))),MAX(IF(F1367&lt;=0,0,IF(F1367&lt;=25000,F1367,IF(F1367&lt;=50000,ROUNDUP(F1367/2,0)+12500,IF(F1367&lt;=100000,ROUNDUP(F1367/4,0)+25000,50000)))),MIN(IF(AND(D1367="はい",C1367&gt;=2026,C1367&lt;=2027),IF(E1367&lt;=0,0,IF(E1367&lt;=30000,E1367,IF(E1367&lt;=60000,ROUNDUP(E1367/2,0)+15000,IF(E1367&lt;=120000,ROUNDUP(E1367/4,0)+30000,60000)))),IF(E1367&lt;=0,0,IF(E1367&lt;=20000,E1367,IF(E1367&lt;=40000,ROUNDUP(E1367/2,0)+10000,IF(E1367&lt;=80000,ROUNDUP(E1367/4,0)+20000,40000)))))+IF(F1367&lt;=0,0,IF(F1367&lt;=25000,F1367,IF(F1367&lt;=50000,ROUNDUP(F1367/2,0)+12500,IF(F1367&lt;=100000,ROUNDUP(F1367/4,0)+25000,50000)))),IF(AND(D1367="はい",C1367&gt;=2026,C1367&lt;=2027),60000,40000)))))</f>
        <v/>
      </c>
      <c r="P1367" s="18">
        <f>IF(G1367&lt;=0,0,IF(G1367&lt;=20000,G1367,IF(G1367&lt;=40000,ROUNDUP(G1367/2,0)+10000,IF(G1367&lt;=80000,ROUNDUP(G1367/4,0)+20000,40000))))</f>
        <v/>
      </c>
      <c r="Q1367" s="18">
        <f>IF(I1367&lt;=0,IF(H1367&lt;=0,0,IF(H1367&lt;=20000,H1367,IF(H1367&lt;=40000,ROUNDUP(H1367/2,0)+10000,IF(H1367&lt;=80000,ROUNDUP(H1367/4,0)+20000,40000)))),IF(H1367&lt;=0,IF(I1367&lt;=0,0,IF(I1367&lt;=25000,I1367,IF(I1367&lt;=50000,ROUNDUP(I1367/2,0)+12500,IF(I1367&lt;=100000,ROUNDUP(I1367/4,0)+25000,50000)))),MAX(IF(I1367&lt;=0,0,IF(I1367&lt;=25000,I1367,IF(I1367&lt;=50000,ROUNDUP(I1367/2,0)+12500,IF(I1367&lt;=100000,ROUNDUP(I1367/4,0)+25000,50000)))),MIN(IF(H1367&lt;=0,0,IF(H1367&lt;=20000,H1367,IF(H1367&lt;=40000,ROUNDUP(H1367/2,0)+10000,IF(H1367&lt;=80000,ROUNDUP(H1367/4,0)+20000,40000))))+IF(I1367&lt;=0,0,IF(I1367&lt;=25000,I1367,IF(I1367&lt;=50000,ROUNDUP(I1367/2,0)+12500,IF(I1367&lt;=100000,ROUNDUP(I1367/4,0)+25000,50000)))),40000))))</f>
        <v/>
      </c>
      <c r="R1367" s="18">
        <f>MIN(120000,O1367+P1367+Q1367)</f>
        <v/>
      </c>
      <c r="S1367" s="18">
        <f>IF(F1367&lt;=0,IF(E1367&lt;=0,0,IF(E1367&lt;=12000,E1367,IF(E1367&lt;=32000,ROUNDUP(E1367/2,0)+6000,IF(E1367&lt;=56000,ROUNDUP(E1367/4,0)+14000,28000)))),IF(E1367&lt;=0,IF(F1367&lt;=0,0,IF(F1367&lt;=15000,F1367,IF(F1367&lt;=40000,ROUNDUP(F1367/2,0)+7500,IF(F1367&lt;=70000,ROUNDUP(F1367/4,0)+17500,35000)))),MAX(IF(F1367&lt;=0,0,IF(F1367&lt;=15000,F1367,IF(F1367&lt;=40000,ROUNDUP(F1367/2,0)+7500,IF(F1367&lt;=70000,ROUNDUP(F1367/4,0)+17500,35000)))),MIN(IF(E1367&lt;=0,0,IF(E1367&lt;=12000,E1367,IF(E1367&lt;=32000,ROUNDUP(E1367/2,0)+6000,IF(E1367&lt;=56000,ROUNDUP(E1367/4,0)+14000,28000))))+IF(F1367&lt;=0,0,IF(F1367&lt;=15000,F1367,IF(F1367&lt;=40000,ROUNDUP(F1367/2,0)+7500,IF(F1367&lt;=70000,ROUNDUP(F1367/4,0)+17500,35000)))),28000))))</f>
        <v/>
      </c>
      <c r="T1367" s="18">
        <f>IF(G1367&lt;=0,0,IF(G1367&lt;=12000,G1367,IF(G1367&lt;=32000,ROUNDUP(G1367/2,0)+6000,IF(G1367&lt;=56000,ROUNDUP(G1367/4,0)+14000,28000))))</f>
        <v/>
      </c>
      <c r="U1367" s="18">
        <f>IF(I1367&lt;=0,IF(H1367&lt;=0,0,IF(H1367&lt;=12000,H1367,IF(H1367&lt;=32000,ROUNDUP(H1367/2,0)+6000,IF(H1367&lt;=56000,ROUNDUP(H1367/4,0)+14000,28000)))),IF(H1367&lt;=0,IF(I1367&lt;=0,0,IF(I1367&lt;=15000,I1367,IF(I1367&lt;=40000,ROUNDUP(I1367/2,0)+7500,IF(I1367&lt;=70000,ROUNDUP(I1367/4,0)+17500,35000)))),MAX(IF(I1367&lt;=0,0,IF(I1367&lt;=15000,I1367,IF(I1367&lt;=40000,ROUNDUP(I1367/2,0)+7500,IF(I1367&lt;=70000,ROUNDUP(I1367/4,0)+17500,35000)))),MIN(IF(H1367&lt;=0,0,IF(H1367&lt;=12000,H1367,IF(H1367&lt;=32000,ROUNDUP(H1367/2,0)+6000,IF(H1367&lt;=56000,ROUNDUP(H1367/4,0)+14000,28000))))+IF(I1367&lt;=0,0,IF(I1367&lt;=15000,I1367,IF(I1367&lt;=40000,ROUNDUP(I1367/2,0)+7500,IF(I1367&lt;=70000,ROUNDUP(I1367/4,0)+17500,35000)))),28000))))</f>
        <v/>
      </c>
      <c r="V1367" s="18">
        <f>MIN(70000,S1367+T1367+U1367)</f>
        <v/>
      </c>
      <c r="W1367" s="18">
        <f>MAX(0,ROUNDDOWN(M1367-J1367-N1367-K1367-0,-3))</f>
        <v/>
      </c>
      <c r="X1367" s="18">
        <f>MAX(0,ROUNDDOWN(M1367-J1367-N1367-K1367-R1367,-3))</f>
        <v/>
      </c>
      <c r="Y1367" s="18">
        <f>IF(W1367&lt;=0,0,ROUNDDOWN((W1367*LOOKUP(W1367,{0,1950001,3300001,6950001,9000001,18000001,40000001},{0.05,0.1,0.2,0.23,0.33,0.4,0.45})-LOOKUP(W1367,{0,1950001,3300001,6950001,9000001,18000001,40000001},{0,97500,427500,636000,1536000,2796000,4796000}))*1.021,-2))</f>
        <v/>
      </c>
      <c r="Z1367" s="18">
        <f>IF(X1367&lt;=0,0,ROUNDDOWN((X1367*LOOKUP(X1367,{0,1950001,3300001,6950001,9000001,18000001,40000001},{0.05,0.1,0.2,0.23,0.33,0.4,0.45})-LOOKUP(X1367,{0,1950001,3300001,6950001,9000001,18000001,40000001},{0,97500,427500,636000,1536000,2796000,4796000}))*1.021,-2))</f>
        <v/>
      </c>
      <c r="AA1367" s="18">
        <f>MAX(0,ROUNDDOWN(M1367-J1367-430000-L1367-0,-3))</f>
        <v/>
      </c>
      <c r="AB1367" s="18">
        <f>MAX(0,ROUNDDOWN(M1367-J1367-430000-L1367-V1367,-3))</f>
        <v/>
      </c>
      <c r="AC1367" s="18">
        <f>IF(M1367&lt;=450000,0,MAX(0,ROUNDDOWN(AA1367*0.06-MIN(50000,AA1367)*0.03,-2))+MAX(0,ROUNDDOWN(AA1367*0.04-MIN(50000,AA1367)*0.02,-2)))</f>
        <v/>
      </c>
      <c r="AD1367" s="18">
        <f>IF(M1367&lt;=450000,0,MAX(0,ROUNDDOWN(AB1367*0.06-MIN(50000,AB1367)*0.03,-2))+MAX(0,ROUNDDOWN(AB1367*0.04-MIN(50000,AB1367)*0.02,-2)))</f>
        <v/>
      </c>
      <c r="AE1367" s="18">
        <f>Y1367-Z1367</f>
        <v/>
      </c>
      <c r="AF1367" s="18">
        <f>AC1367-AD1367</f>
        <v/>
      </c>
      <c r="AG1367" s="18">
        <f>AE1367+AF1367</f>
        <v/>
      </c>
      <c r="AH1367" s="20">
        <f>IF(W1367&lt;=0,0,LOOKUP(W1367,{0,1950001,3300001,6950001,9000001,18000001,40000001},{0.05,0.1,0.2,0.23,0.33,0.4,0.45}))</f>
        <v/>
      </c>
    </row>
    <row r="1368">
      <c r="A1368" t="inlineStr">
        <is>
          <t>1万円刻み 3区分8万円ずつ</t>
        </is>
      </c>
      <c r="B1368" s="18">
        <f>'4_1万円刻み'!$A$430</f>
        <v/>
      </c>
      <c r="C1368" s="19" t="n">
        <v>2026</v>
      </c>
      <c r="D1368" t="inlineStr">
        <is>
          <t>いいえ</t>
        </is>
      </c>
      <c r="E1368" s="18" t="n">
        <v>80000</v>
      </c>
      <c r="F1368" s="18" t="n">
        <v>0</v>
      </c>
      <c r="G1368" s="18" t="n">
        <v>80000</v>
      </c>
      <c r="H1368" s="18" t="n">
        <v>80000</v>
      </c>
      <c r="I1368" s="18" t="n">
        <v>0</v>
      </c>
      <c r="J1368" s="18">
        <f>ROUND(MIN(B1368/12,650000)*12*0.0915+MIN(B1368/12,1390000)*12*(0.0504+0)+B1368*0.005,0)</f>
        <v/>
      </c>
      <c r="K1368" s="18" t="n">
        <v>0</v>
      </c>
      <c r="L1368" s="18" t="n">
        <v>0</v>
      </c>
      <c r="M1368" s="18">
        <f>ROUND(IF(C1368&gt;=2026,IF(B1368&lt;741000,0,IF(B1368&lt;2191000,B1368-740000,IF(B1368&lt;2193000,1451000,IF(B1368&lt;2196000,1453000,IF(B1368&lt;2200000,1456000,IF(B1368&lt;3600000,ROUNDDOWN(B1368/4,-3)*2.8-80000,IF(B1368&lt;6600000,ROUNDDOWN(B1368/4,-3)*3.2-440000,IF(B1368&lt;8500000,ROUNDDOWN(B1368*0.9,0)-1100000,B1368-1950000)))))))),IF(B1368&lt;651000,0,IF(B1368&lt;1900000,B1368-650000,IF(B1368&lt;3600000,ROUNDDOWN(B1368/4,-3)*2.8-80000,IF(B1368&lt;6600000,ROUNDDOWN(B1368/4,-3)*3.2-440000,IF(B1368&lt;8500000,ROUNDDOWN(B1368*0.9,0)-1100000,B1368-1950000)))))),0)</f>
        <v/>
      </c>
      <c r="N1368" s="18">
        <f>IF(M1368&gt;23500000,NA(),IF(C1368&gt;=2026,IF(M1368&lt;=4890000,1040000,IF(M1368&lt;=6550000,670000,620000)),IF(M1368&lt;=1320000,950000,IF(M1368&lt;=3360000,880000,IF(M1368&lt;=4890000,680000,IF(M1368&lt;=6550000,630000,580000))))))</f>
        <v/>
      </c>
      <c r="O1368" s="18">
        <f>IF(F1368&lt;=0,IF(AND(D1368="はい",C1368&gt;=2026,C1368&lt;=2027),IF(E1368&lt;=0,0,IF(E1368&lt;=30000,E1368,IF(E1368&lt;=60000,ROUNDUP(E1368/2,0)+15000,IF(E1368&lt;=120000,ROUNDUP(E1368/4,0)+30000,60000)))),IF(E1368&lt;=0,0,IF(E1368&lt;=20000,E1368,IF(E1368&lt;=40000,ROUNDUP(E1368/2,0)+10000,IF(E1368&lt;=80000,ROUNDUP(E1368/4,0)+20000,40000))))),IF(E1368&lt;=0,IF(F1368&lt;=0,0,IF(F1368&lt;=25000,F1368,IF(F1368&lt;=50000,ROUNDUP(F1368/2,0)+12500,IF(F1368&lt;=100000,ROUNDUP(F1368/4,0)+25000,50000)))),MAX(IF(F1368&lt;=0,0,IF(F1368&lt;=25000,F1368,IF(F1368&lt;=50000,ROUNDUP(F1368/2,0)+12500,IF(F1368&lt;=100000,ROUNDUP(F1368/4,0)+25000,50000)))),MIN(IF(AND(D1368="はい",C1368&gt;=2026,C1368&lt;=2027),IF(E1368&lt;=0,0,IF(E1368&lt;=30000,E1368,IF(E1368&lt;=60000,ROUNDUP(E1368/2,0)+15000,IF(E1368&lt;=120000,ROUNDUP(E1368/4,0)+30000,60000)))),IF(E1368&lt;=0,0,IF(E1368&lt;=20000,E1368,IF(E1368&lt;=40000,ROUNDUP(E1368/2,0)+10000,IF(E1368&lt;=80000,ROUNDUP(E1368/4,0)+20000,40000)))))+IF(F1368&lt;=0,0,IF(F1368&lt;=25000,F1368,IF(F1368&lt;=50000,ROUNDUP(F1368/2,0)+12500,IF(F1368&lt;=100000,ROUNDUP(F1368/4,0)+25000,50000)))),IF(AND(D1368="はい",C1368&gt;=2026,C1368&lt;=2027),60000,40000)))))</f>
        <v/>
      </c>
      <c r="P1368" s="18">
        <f>IF(G1368&lt;=0,0,IF(G1368&lt;=20000,G1368,IF(G1368&lt;=40000,ROUNDUP(G1368/2,0)+10000,IF(G1368&lt;=80000,ROUNDUP(G1368/4,0)+20000,40000))))</f>
        <v/>
      </c>
      <c r="Q1368" s="18">
        <f>IF(I1368&lt;=0,IF(H1368&lt;=0,0,IF(H1368&lt;=20000,H1368,IF(H1368&lt;=40000,ROUNDUP(H1368/2,0)+10000,IF(H1368&lt;=80000,ROUNDUP(H1368/4,0)+20000,40000)))),IF(H1368&lt;=0,IF(I1368&lt;=0,0,IF(I1368&lt;=25000,I1368,IF(I1368&lt;=50000,ROUNDUP(I1368/2,0)+12500,IF(I1368&lt;=100000,ROUNDUP(I1368/4,0)+25000,50000)))),MAX(IF(I1368&lt;=0,0,IF(I1368&lt;=25000,I1368,IF(I1368&lt;=50000,ROUNDUP(I1368/2,0)+12500,IF(I1368&lt;=100000,ROUNDUP(I1368/4,0)+25000,50000)))),MIN(IF(H1368&lt;=0,0,IF(H1368&lt;=20000,H1368,IF(H1368&lt;=40000,ROUNDUP(H1368/2,0)+10000,IF(H1368&lt;=80000,ROUNDUP(H1368/4,0)+20000,40000))))+IF(I1368&lt;=0,0,IF(I1368&lt;=25000,I1368,IF(I1368&lt;=50000,ROUNDUP(I1368/2,0)+12500,IF(I1368&lt;=100000,ROUNDUP(I1368/4,0)+25000,50000)))),40000))))</f>
        <v/>
      </c>
      <c r="R1368" s="18">
        <f>MIN(120000,O1368+P1368+Q1368)</f>
        <v/>
      </c>
      <c r="S1368" s="18">
        <f>IF(F1368&lt;=0,IF(E1368&lt;=0,0,IF(E1368&lt;=12000,E1368,IF(E1368&lt;=32000,ROUNDUP(E1368/2,0)+6000,IF(E1368&lt;=56000,ROUNDUP(E1368/4,0)+14000,28000)))),IF(E1368&lt;=0,IF(F1368&lt;=0,0,IF(F1368&lt;=15000,F1368,IF(F1368&lt;=40000,ROUNDUP(F1368/2,0)+7500,IF(F1368&lt;=70000,ROUNDUP(F1368/4,0)+17500,35000)))),MAX(IF(F1368&lt;=0,0,IF(F1368&lt;=15000,F1368,IF(F1368&lt;=40000,ROUNDUP(F1368/2,0)+7500,IF(F1368&lt;=70000,ROUNDUP(F1368/4,0)+17500,35000)))),MIN(IF(E1368&lt;=0,0,IF(E1368&lt;=12000,E1368,IF(E1368&lt;=32000,ROUNDUP(E1368/2,0)+6000,IF(E1368&lt;=56000,ROUNDUP(E1368/4,0)+14000,28000))))+IF(F1368&lt;=0,0,IF(F1368&lt;=15000,F1368,IF(F1368&lt;=40000,ROUNDUP(F1368/2,0)+7500,IF(F1368&lt;=70000,ROUNDUP(F1368/4,0)+17500,35000)))),28000))))</f>
        <v/>
      </c>
      <c r="T1368" s="18">
        <f>IF(G1368&lt;=0,0,IF(G1368&lt;=12000,G1368,IF(G1368&lt;=32000,ROUNDUP(G1368/2,0)+6000,IF(G1368&lt;=56000,ROUNDUP(G1368/4,0)+14000,28000))))</f>
        <v/>
      </c>
      <c r="U1368" s="18">
        <f>IF(I1368&lt;=0,IF(H1368&lt;=0,0,IF(H1368&lt;=12000,H1368,IF(H1368&lt;=32000,ROUNDUP(H1368/2,0)+6000,IF(H1368&lt;=56000,ROUNDUP(H1368/4,0)+14000,28000)))),IF(H1368&lt;=0,IF(I1368&lt;=0,0,IF(I1368&lt;=15000,I1368,IF(I1368&lt;=40000,ROUNDUP(I1368/2,0)+7500,IF(I1368&lt;=70000,ROUNDUP(I1368/4,0)+17500,35000)))),MAX(IF(I1368&lt;=0,0,IF(I1368&lt;=15000,I1368,IF(I1368&lt;=40000,ROUNDUP(I1368/2,0)+7500,IF(I1368&lt;=70000,ROUNDUP(I1368/4,0)+17500,35000)))),MIN(IF(H1368&lt;=0,0,IF(H1368&lt;=12000,H1368,IF(H1368&lt;=32000,ROUNDUP(H1368/2,0)+6000,IF(H1368&lt;=56000,ROUNDUP(H1368/4,0)+14000,28000))))+IF(I1368&lt;=0,0,IF(I1368&lt;=15000,I1368,IF(I1368&lt;=40000,ROUNDUP(I1368/2,0)+7500,IF(I1368&lt;=70000,ROUNDUP(I1368/4,0)+17500,35000)))),28000))))</f>
        <v/>
      </c>
      <c r="V1368" s="18">
        <f>MIN(70000,S1368+T1368+U1368)</f>
        <v/>
      </c>
      <c r="W1368" s="18">
        <f>MAX(0,ROUNDDOWN(M1368-J1368-N1368-K1368-0,-3))</f>
        <v/>
      </c>
      <c r="X1368" s="18">
        <f>MAX(0,ROUNDDOWN(M1368-J1368-N1368-K1368-R1368,-3))</f>
        <v/>
      </c>
      <c r="Y1368" s="18">
        <f>IF(W1368&lt;=0,0,ROUNDDOWN((W1368*LOOKUP(W1368,{0,1950001,3300001,6950001,9000001,18000001,40000001},{0.05,0.1,0.2,0.23,0.33,0.4,0.45})-LOOKUP(W1368,{0,1950001,3300001,6950001,9000001,18000001,40000001},{0,97500,427500,636000,1536000,2796000,4796000}))*1.021,-2))</f>
        <v/>
      </c>
      <c r="Z1368" s="18">
        <f>IF(X1368&lt;=0,0,ROUNDDOWN((X1368*LOOKUP(X1368,{0,1950001,3300001,6950001,9000001,18000001,40000001},{0.05,0.1,0.2,0.23,0.33,0.4,0.45})-LOOKUP(X1368,{0,1950001,3300001,6950001,9000001,18000001,40000001},{0,97500,427500,636000,1536000,2796000,4796000}))*1.021,-2))</f>
        <v/>
      </c>
      <c r="AA1368" s="18">
        <f>MAX(0,ROUNDDOWN(M1368-J1368-430000-L1368-0,-3))</f>
        <v/>
      </c>
      <c r="AB1368" s="18">
        <f>MAX(0,ROUNDDOWN(M1368-J1368-430000-L1368-V1368,-3))</f>
        <v/>
      </c>
      <c r="AC1368" s="18">
        <f>IF(M1368&lt;=450000,0,MAX(0,ROUNDDOWN(AA1368*0.06-MIN(50000,AA1368)*0.03,-2))+MAX(0,ROUNDDOWN(AA1368*0.04-MIN(50000,AA1368)*0.02,-2)))</f>
        <v/>
      </c>
      <c r="AD1368" s="18">
        <f>IF(M1368&lt;=450000,0,MAX(0,ROUNDDOWN(AB1368*0.06-MIN(50000,AB1368)*0.03,-2))+MAX(0,ROUNDDOWN(AB1368*0.04-MIN(50000,AB1368)*0.02,-2)))</f>
        <v/>
      </c>
      <c r="AE1368" s="18">
        <f>Y1368-Z1368</f>
        <v/>
      </c>
      <c r="AF1368" s="18">
        <f>AC1368-AD1368</f>
        <v/>
      </c>
      <c r="AG1368" s="18">
        <f>AE1368+AF1368</f>
        <v/>
      </c>
      <c r="AH1368" s="20">
        <f>IF(W1368&lt;=0,0,LOOKUP(W1368,{0,1950001,3300001,6950001,9000001,18000001,40000001},{0.05,0.1,0.2,0.23,0.33,0.4,0.45}))</f>
        <v/>
      </c>
    </row>
    <row r="1369">
      <c r="A1369" t="inlineStr">
        <is>
          <t>1万円刻み 一般8万円</t>
        </is>
      </c>
      <c r="B1369" s="18">
        <f>'4_1万円刻み'!$A$430</f>
        <v/>
      </c>
      <c r="C1369" s="19" t="n">
        <v>2026</v>
      </c>
      <c r="D1369" t="inlineStr">
        <is>
          <t>いいえ</t>
        </is>
      </c>
      <c r="E1369" s="18" t="n">
        <v>80000</v>
      </c>
      <c r="F1369" s="18" t="n">
        <v>0</v>
      </c>
      <c r="G1369" s="18" t="n">
        <v>0</v>
      </c>
      <c r="H1369" s="18" t="n">
        <v>0</v>
      </c>
      <c r="I1369" s="18" t="n">
        <v>0</v>
      </c>
      <c r="J1369" s="18">
        <f>ROUND(MIN(B1369/12,650000)*12*0.0915+MIN(B1369/12,1390000)*12*(0.0504+0)+B1369*0.005,0)</f>
        <v/>
      </c>
      <c r="K1369" s="18" t="n">
        <v>0</v>
      </c>
      <c r="L1369" s="18" t="n">
        <v>0</v>
      </c>
      <c r="M1369" s="18">
        <f>ROUND(IF(C1369&gt;=2026,IF(B1369&lt;741000,0,IF(B1369&lt;2191000,B1369-740000,IF(B1369&lt;2193000,1451000,IF(B1369&lt;2196000,1453000,IF(B1369&lt;2200000,1456000,IF(B1369&lt;3600000,ROUNDDOWN(B1369/4,-3)*2.8-80000,IF(B1369&lt;6600000,ROUNDDOWN(B1369/4,-3)*3.2-440000,IF(B1369&lt;8500000,ROUNDDOWN(B1369*0.9,0)-1100000,B1369-1950000)))))))),IF(B1369&lt;651000,0,IF(B1369&lt;1900000,B1369-650000,IF(B1369&lt;3600000,ROUNDDOWN(B1369/4,-3)*2.8-80000,IF(B1369&lt;6600000,ROUNDDOWN(B1369/4,-3)*3.2-440000,IF(B1369&lt;8500000,ROUNDDOWN(B1369*0.9,0)-1100000,B1369-1950000)))))),0)</f>
        <v/>
      </c>
      <c r="N1369" s="18">
        <f>IF(M1369&gt;23500000,NA(),IF(C1369&gt;=2026,IF(M1369&lt;=4890000,1040000,IF(M1369&lt;=6550000,670000,620000)),IF(M1369&lt;=1320000,950000,IF(M1369&lt;=3360000,880000,IF(M1369&lt;=4890000,680000,IF(M1369&lt;=6550000,630000,580000))))))</f>
        <v/>
      </c>
      <c r="O1369" s="18">
        <f>IF(F1369&lt;=0,IF(AND(D1369="はい",C1369&gt;=2026,C1369&lt;=2027),IF(E1369&lt;=0,0,IF(E1369&lt;=30000,E1369,IF(E1369&lt;=60000,ROUNDUP(E1369/2,0)+15000,IF(E1369&lt;=120000,ROUNDUP(E1369/4,0)+30000,60000)))),IF(E1369&lt;=0,0,IF(E1369&lt;=20000,E1369,IF(E1369&lt;=40000,ROUNDUP(E1369/2,0)+10000,IF(E1369&lt;=80000,ROUNDUP(E1369/4,0)+20000,40000))))),IF(E1369&lt;=0,IF(F1369&lt;=0,0,IF(F1369&lt;=25000,F1369,IF(F1369&lt;=50000,ROUNDUP(F1369/2,0)+12500,IF(F1369&lt;=100000,ROUNDUP(F1369/4,0)+25000,50000)))),MAX(IF(F1369&lt;=0,0,IF(F1369&lt;=25000,F1369,IF(F1369&lt;=50000,ROUNDUP(F1369/2,0)+12500,IF(F1369&lt;=100000,ROUNDUP(F1369/4,0)+25000,50000)))),MIN(IF(AND(D1369="はい",C1369&gt;=2026,C1369&lt;=2027),IF(E1369&lt;=0,0,IF(E1369&lt;=30000,E1369,IF(E1369&lt;=60000,ROUNDUP(E1369/2,0)+15000,IF(E1369&lt;=120000,ROUNDUP(E1369/4,0)+30000,60000)))),IF(E1369&lt;=0,0,IF(E1369&lt;=20000,E1369,IF(E1369&lt;=40000,ROUNDUP(E1369/2,0)+10000,IF(E1369&lt;=80000,ROUNDUP(E1369/4,0)+20000,40000)))))+IF(F1369&lt;=0,0,IF(F1369&lt;=25000,F1369,IF(F1369&lt;=50000,ROUNDUP(F1369/2,0)+12500,IF(F1369&lt;=100000,ROUNDUP(F1369/4,0)+25000,50000)))),IF(AND(D1369="はい",C1369&gt;=2026,C1369&lt;=2027),60000,40000)))))</f>
        <v/>
      </c>
      <c r="P1369" s="18">
        <f>IF(G1369&lt;=0,0,IF(G1369&lt;=20000,G1369,IF(G1369&lt;=40000,ROUNDUP(G1369/2,0)+10000,IF(G1369&lt;=80000,ROUNDUP(G1369/4,0)+20000,40000))))</f>
        <v/>
      </c>
      <c r="Q1369" s="18">
        <f>IF(I1369&lt;=0,IF(H1369&lt;=0,0,IF(H1369&lt;=20000,H1369,IF(H1369&lt;=40000,ROUNDUP(H1369/2,0)+10000,IF(H1369&lt;=80000,ROUNDUP(H1369/4,0)+20000,40000)))),IF(H1369&lt;=0,IF(I1369&lt;=0,0,IF(I1369&lt;=25000,I1369,IF(I1369&lt;=50000,ROUNDUP(I1369/2,0)+12500,IF(I1369&lt;=100000,ROUNDUP(I1369/4,0)+25000,50000)))),MAX(IF(I1369&lt;=0,0,IF(I1369&lt;=25000,I1369,IF(I1369&lt;=50000,ROUNDUP(I1369/2,0)+12500,IF(I1369&lt;=100000,ROUNDUP(I1369/4,0)+25000,50000)))),MIN(IF(H1369&lt;=0,0,IF(H1369&lt;=20000,H1369,IF(H1369&lt;=40000,ROUNDUP(H1369/2,0)+10000,IF(H1369&lt;=80000,ROUNDUP(H1369/4,0)+20000,40000))))+IF(I1369&lt;=0,0,IF(I1369&lt;=25000,I1369,IF(I1369&lt;=50000,ROUNDUP(I1369/2,0)+12500,IF(I1369&lt;=100000,ROUNDUP(I1369/4,0)+25000,50000)))),40000))))</f>
        <v/>
      </c>
      <c r="R1369" s="18">
        <f>MIN(120000,O1369+P1369+Q1369)</f>
        <v/>
      </c>
      <c r="S1369" s="18">
        <f>IF(F1369&lt;=0,IF(E1369&lt;=0,0,IF(E1369&lt;=12000,E1369,IF(E1369&lt;=32000,ROUNDUP(E1369/2,0)+6000,IF(E1369&lt;=56000,ROUNDUP(E1369/4,0)+14000,28000)))),IF(E1369&lt;=0,IF(F1369&lt;=0,0,IF(F1369&lt;=15000,F1369,IF(F1369&lt;=40000,ROUNDUP(F1369/2,0)+7500,IF(F1369&lt;=70000,ROUNDUP(F1369/4,0)+17500,35000)))),MAX(IF(F1369&lt;=0,0,IF(F1369&lt;=15000,F1369,IF(F1369&lt;=40000,ROUNDUP(F1369/2,0)+7500,IF(F1369&lt;=70000,ROUNDUP(F1369/4,0)+17500,35000)))),MIN(IF(E1369&lt;=0,0,IF(E1369&lt;=12000,E1369,IF(E1369&lt;=32000,ROUNDUP(E1369/2,0)+6000,IF(E1369&lt;=56000,ROUNDUP(E1369/4,0)+14000,28000))))+IF(F1369&lt;=0,0,IF(F1369&lt;=15000,F1369,IF(F1369&lt;=40000,ROUNDUP(F1369/2,0)+7500,IF(F1369&lt;=70000,ROUNDUP(F1369/4,0)+17500,35000)))),28000))))</f>
        <v/>
      </c>
      <c r="T1369" s="18">
        <f>IF(G1369&lt;=0,0,IF(G1369&lt;=12000,G1369,IF(G1369&lt;=32000,ROUNDUP(G1369/2,0)+6000,IF(G1369&lt;=56000,ROUNDUP(G1369/4,0)+14000,28000))))</f>
        <v/>
      </c>
      <c r="U1369" s="18">
        <f>IF(I1369&lt;=0,IF(H1369&lt;=0,0,IF(H1369&lt;=12000,H1369,IF(H1369&lt;=32000,ROUNDUP(H1369/2,0)+6000,IF(H1369&lt;=56000,ROUNDUP(H1369/4,0)+14000,28000)))),IF(H1369&lt;=0,IF(I1369&lt;=0,0,IF(I1369&lt;=15000,I1369,IF(I1369&lt;=40000,ROUNDUP(I1369/2,0)+7500,IF(I1369&lt;=70000,ROUNDUP(I1369/4,0)+17500,35000)))),MAX(IF(I1369&lt;=0,0,IF(I1369&lt;=15000,I1369,IF(I1369&lt;=40000,ROUNDUP(I1369/2,0)+7500,IF(I1369&lt;=70000,ROUNDUP(I1369/4,0)+17500,35000)))),MIN(IF(H1369&lt;=0,0,IF(H1369&lt;=12000,H1369,IF(H1369&lt;=32000,ROUNDUP(H1369/2,0)+6000,IF(H1369&lt;=56000,ROUNDUP(H1369/4,0)+14000,28000))))+IF(I1369&lt;=0,0,IF(I1369&lt;=15000,I1369,IF(I1369&lt;=40000,ROUNDUP(I1369/2,0)+7500,IF(I1369&lt;=70000,ROUNDUP(I1369/4,0)+17500,35000)))),28000))))</f>
        <v/>
      </c>
      <c r="V1369" s="18">
        <f>MIN(70000,S1369+T1369+U1369)</f>
        <v/>
      </c>
      <c r="W1369" s="18">
        <f>MAX(0,ROUNDDOWN(M1369-J1369-N1369-K1369-0,-3))</f>
        <v/>
      </c>
      <c r="X1369" s="18">
        <f>MAX(0,ROUNDDOWN(M1369-J1369-N1369-K1369-R1369,-3))</f>
        <v/>
      </c>
      <c r="Y1369" s="18">
        <f>IF(W1369&lt;=0,0,ROUNDDOWN((W1369*LOOKUP(W1369,{0,1950001,3300001,6950001,9000001,18000001,40000001},{0.05,0.1,0.2,0.23,0.33,0.4,0.45})-LOOKUP(W1369,{0,1950001,3300001,6950001,9000001,18000001,40000001},{0,97500,427500,636000,1536000,2796000,4796000}))*1.021,-2))</f>
        <v/>
      </c>
      <c r="Z1369" s="18">
        <f>IF(X1369&lt;=0,0,ROUNDDOWN((X1369*LOOKUP(X1369,{0,1950001,3300001,6950001,9000001,18000001,40000001},{0.05,0.1,0.2,0.23,0.33,0.4,0.45})-LOOKUP(X1369,{0,1950001,3300001,6950001,9000001,18000001,40000001},{0,97500,427500,636000,1536000,2796000,4796000}))*1.021,-2))</f>
        <v/>
      </c>
      <c r="AA1369" s="18">
        <f>MAX(0,ROUNDDOWN(M1369-J1369-430000-L1369-0,-3))</f>
        <v/>
      </c>
      <c r="AB1369" s="18">
        <f>MAX(0,ROUNDDOWN(M1369-J1369-430000-L1369-V1369,-3))</f>
        <v/>
      </c>
      <c r="AC1369" s="18">
        <f>IF(M1369&lt;=450000,0,MAX(0,ROUNDDOWN(AA1369*0.06-MIN(50000,AA1369)*0.03,-2))+MAX(0,ROUNDDOWN(AA1369*0.04-MIN(50000,AA1369)*0.02,-2)))</f>
        <v/>
      </c>
      <c r="AD1369" s="18">
        <f>IF(M1369&lt;=450000,0,MAX(0,ROUNDDOWN(AB1369*0.06-MIN(50000,AB1369)*0.03,-2))+MAX(0,ROUNDDOWN(AB1369*0.04-MIN(50000,AB1369)*0.02,-2)))</f>
        <v/>
      </c>
      <c r="AE1369" s="18">
        <f>Y1369-Z1369</f>
        <v/>
      </c>
      <c r="AF1369" s="18">
        <f>AC1369-AD1369</f>
        <v/>
      </c>
      <c r="AG1369" s="18">
        <f>AE1369+AF1369</f>
        <v/>
      </c>
      <c r="AH1369" s="20">
        <f>IF(W1369&lt;=0,0,LOOKUP(W1369,{0,1950001,3300001,6950001,9000001,18000001,40000001},{0.05,0.1,0.2,0.23,0.33,0.4,0.45}))</f>
        <v/>
      </c>
    </row>
    <row r="1370">
      <c r="A1370" t="inlineStr">
        <is>
          <t>1万円刻み 特例あり一般12万円</t>
        </is>
      </c>
      <c r="B1370" s="18">
        <f>'4_1万円刻み'!$A$430</f>
        <v/>
      </c>
      <c r="C1370" s="19" t="n">
        <v>2026</v>
      </c>
      <c r="D1370" t="inlineStr">
        <is>
          <t>はい</t>
        </is>
      </c>
      <c r="E1370" s="18" t="n">
        <v>120000</v>
      </c>
      <c r="F1370" s="18" t="n">
        <v>0</v>
      </c>
      <c r="G1370" s="18" t="n">
        <v>0</v>
      </c>
      <c r="H1370" s="18" t="n">
        <v>0</v>
      </c>
      <c r="I1370" s="18" t="n">
        <v>0</v>
      </c>
      <c r="J1370" s="18">
        <f>ROUND(MIN(B1370/12,650000)*12*0.0915+MIN(B1370/12,1390000)*12*(0.0504+0)+B1370*0.005,0)</f>
        <v/>
      </c>
      <c r="K1370" s="18" t="n">
        <v>0</v>
      </c>
      <c r="L1370" s="18" t="n">
        <v>0</v>
      </c>
      <c r="M1370" s="18">
        <f>ROUND(IF(C1370&gt;=2026,IF(B1370&lt;741000,0,IF(B1370&lt;2191000,B1370-740000,IF(B1370&lt;2193000,1451000,IF(B1370&lt;2196000,1453000,IF(B1370&lt;2200000,1456000,IF(B1370&lt;3600000,ROUNDDOWN(B1370/4,-3)*2.8-80000,IF(B1370&lt;6600000,ROUNDDOWN(B1370/4,-3)*3.2-440000,IF(B1370&lt;8500000,ROUNDDOWN(B1370*0.9,0)-1100000,B1370-1950000)))))))),IF(B1370&lt;651000,0,IF(B1370&lt;1900000,B1370-650000,IF(B1370&lt;3600000,ROUNDDOWN(B1370/4,-3)*2.8-80000,IF(B1370&lt;6600000,ROUNDDOWN(B1370/4,-3)*3.2-440000,IF(B1370&lt;8500000,ROUNDDOWN(B1370*0.9,0)-1100000,B1370-1950000)))))),0)</f>
        <v/>
      </c>
      <c r="N1370" s="18">
        <f>IF(M1370&gt;23500000,NA(),IF(C1370&gt;=2026,IF(M1370&lt;=4890000,1040000,IF(M1370&lt;=6550000,670000,620000)),IF(M1370&lt;=1320000,950000,IF(M1370&lt;=3360000,880000,IF(M1370&lt;=4890000,680000,IF(M1370&lt;=6550000,630000,580000))))))</f>
        <v/>
      </c>
      <c r="O1370" s="18">
        <f>IF(F1370&lt;=0,IF(AND(D1370="はい",C1370&gt;=2026,C1370&lt;=2027),IF(E1370&lt;=0,0,IF(E1370&lt;=30000,E1370,IF(E1370&lt;=60000,ROUNDUP(E1370/2,0)+15000,IF(E1370&lt;=120000,ROUNDUP(E1370/4,0)+30000,60000)))),IF(E1370&lt;=0,0,IF(E1370&lt;=20000,E1370,IF(E1370&lt;=40000,ROUNDUP(E1370/2,0)+10000,IF(E1370&lt;=80000,ROUNDUP(E1370/4,0)+20000,40000))))),IF(E1370&lt;=0,IF(F1370&lt;=0,0,IF(F1370&lt;=25000,F1370,IF(F1370&lt;=50000,ROUNDUP(F1370/2,0)+12500,IF(F1370&lt;=100000,ROUNDUP(F1370/4,0)+25000,50000)))),MAX(IF(F1370&lt;=0,0,IF(F1370&lt;=25000,F1370,IF(F1370&lt;=50000,ROUNDUP(F1370/2,0)+12500,IF(F1370&lt;=100000,ROUNDUP(F1370/4,0)+25000,50000)))),MIN(IF(AND(D1370="はい",C1370&gt;=2026,C1370&lt;=2027),IF(E1370&lt;=0,0,IF(E1370&lt;=30000,E1370,IF(E1370&lt;=60000,ROUNDUP(E1370/2,0)+15000,IF(E1370&lt;=120000,ROUNDUP(E1370/4,0)+30000,60000)))),IF(E1370&lt;=0,0,IF(E1370&lt;=20000,E1370,IF(E1370&lt;=40000,ROUNDUP(E1370/2,0)+10000,IF(E1370&lt;=80000,ROUNDUP(E1370/4,0)+20000,40000)))))+IF(F1370&lt;=0,0,IF(F1370&lt;=25000,F1370,IF(F1370&lt;=50000,ROUNDUP(F1370/2,0)+12500,IF(F1370&lt;=100000,ROUNDUP(F1370/4,0)+25000,50000)))),IF(AND(D1370="はい",C1370&gt;=2026,C1370&lt;=2027),60000,40000)))))</f>
        <v/>
      </c>
      <c r="P1370" s="18">
        <f>IF(G1370&lt;=0,0,IF(G1370&lt;=20000,G1370,IF(G1370&lt;=40000,ROUNDUP(G1370/2,0)+10000,IF(G1370&lt;=80000,ROUNDUP(G1370/4,0)+20000,40000))))</f>
        <v/>
      </c>
      <c r="Q1370" s="18">
        <f>IF(I1370&lt;=0,IF(H1370&lt;=0,0,IF(H1370&lt;=20000,H1370,IF(H1370&lt;=40000,ROUNDUP(H1370/2,0)+10000,IF(H1370&lt;=80000,ROUNDUP(H1370/4,0)+20000,40000)))),IF(H1370&lt;=0,IF(I1370&lt;=0,0,IF(I1370&lt;=25000,I1370,IF(I1370&lt;=50000,ROUNDUP(I1370/2,0)+12500,IF(I1370&lt;=100000,ROUNDUP(I1370/4,0)+25000,50000)))),MAX(IF(I1370&lt;=0,0,IF(I1370&lt;=25000,I1370,IF(I1370&lt;=50000,ROUNDUP(I1370/2,0)+12500,IF(I1370&lt;=100000,ROUNDUP(I1370/4,0)+25000,50000)))),MIN(IF(H1370&lt;=0,0,IF(H1370&lt;=20000,H1370,IF(H1370&lt;=40000,ROUNDUP(H1370/2,0)+10000,IF(H1370&lt;=80000,ROUNDUP(H1370/4,0)+20000,40000))))+IF(I1370&lt;=0,0,IF(I1370&lt;=25000,I1370,IF(I1370&lt;=50000,ROUNDUP(I1370/2,0)+12500,IF(I1370&lt;=100000,ROUNDUP(I1370/4,0)+25000,50000)))),40000))))</f>
        <v/>
      </c>
      <c r="R1370" s="18">
        <f>MIN(120000,O1370+P1370+Q1370)</f>
        <v/>
      </c>
      <c r="S1370" s="18">
        <f>IF(F1370&lt;=0,IF(E1370&lt;=0,0,IF(E1370&lt;=12000,E1370,IF(E1370&lt;=32000,ROUNDUP(E1370/2,0)+6000,IF(E1370&lt;=56000,ROUNDUP(E1370/4,0)+14000,28000)))),IF(E1370&lt;=0,IF(F1370&lt;=0,0,IF(F1370&lt;=15000,F1370,IF(F1370&lt;=40000,ROUNDUP(F1370/2,0)+7500,IF(F1370&lt;=70000,ROUNDUP(F1370/4,0)+17500,35000)))),MAX(IF(F1370&lt;=0,0,IF(F1370&lt;=15000,F1370,IF(F1370&lt;=40000,ROUNDUP(F1370/2,0)+7500,IF(F1370&lt;=70000,ROUNDUP(F1370/4,0)+17500,35000)))),MIN(IF(E1370&lt;=0,0,IF(E1370&lt;=12000,E1370,IF(E1370&lt;=32000,ROUNDUP(E1370/2,0)+6000,IF(E1370&lt;=56000,ROUNDUP(E1370/4,0)+14000,28000))))+IF(F1370&lt;=0,0,IF(F1370&lt;=15000,F1370,IF(F1370&lt;=40000,ROUNDUP(F1370/2,0)+7500,IF(F1370&lt;=70000,ROUNDUP(F1370/4,0)+17500,35000)))),28000))))</f>
        <v/>
      </c>
      <c r="T1370" s="18">
        <f>IF(G1370&lt;=0,0,IF(G1370&lt;=12000,G1370,IF(G1370&lt;=32000,ROUNDUP(G1370/2,0)+6000,IF(G1370&lt;=56000,ROUNDUP(G1370/4,0)+14000,28000))))</f>
        <v/>
      </c>
      <c r="U1370" s="18">
        <f>IF(I1370&lt;=0,IF(H1370&lt;=0,0,IF(H1370&lt;=12000,H1370,IF(H1370&lt;=32000,ROUNDUP(H1370/2,0)+6000,IF(H1370&lt;=56000,ROUNDUP(H1370/4,0)+14000,28000)))),IF(H1370&lt;=0,IF(I1370&lt;=0,0,IF(I1370&lt;=15000,I1370,IF(I1370&lt;=40000,ROUNDUP(I1370/2,0)+7500,IF(I1370&lt;=70000,ROUNDUP(I1370/4,0)+17500,35000)))),MAX(IF(I1370&lt;=0,0,IF(I1370&lt;=15000,I1370,IF(I1370&lt;=40000,ROUNDUP(I1370/2,0)+7500,IF(I1370&lt;=70000,ROUNDUP(I1370/4,0)+17500,35000)))),MIN(IF(H1370&lt;=0,0,IF(H1370&lt;=12000,H1370,IF(H1370&lt;=32000,ROUNDUP(H1370/2,0)+6000,IF(H1370&lt;=56000,ROUNDUP(H1370/4,0)+14000,28000))))+IF(I1370&lt;=0,0,IF(I1370&lt;=15000,I1370,IF(I1370&lt;=40000,ROUNDUP(I1370/2,0)+7500,IF(I1370&lt;=70000,ROUNDUP(I1370/4,0)+17500,35000)))),28000))))</f>
        <v/>
      </c>
      <c r="V1370" s="18">
        <f>MIN(70000,S1370+T1370+U1370)</f>
        <v/>
      </c>
      <c r="W1370" s="18">
        <f>MAX(0,ROUNDDOWN(M1370-J1370-N1370-K1370-0,-3))</f>
        <v/>
      </c>
      <c r="X1370" s="18">
        <f>MAX(0,ROUNDDOWN(M1370-J1370-N1370-K1370-R1370,-3))</f>
        <v/>
      </c>
      <c r="Y1370" s="18">
        <f>IF(W1370&lt;=0,0,ROUNDDOWN((W1370*LOOKUP(W1370,{0,1950001,3300001,6950001,9000001,18000001,40000001},{0.05,0.1,0.2,0.23,0.33,0.4,0.45})-LOOKUP(W1370,{0,1950001,3300001,6950001,9000001,18000001,40000001},{0,97500,427500,636000,1536000,2796000,4796000}))*1.021,-2))</f>
        <v/>
      </c>
      <c r="Z1370" s="18">
        <f>IF(X1370&lt;=0,0,ROUNDDOWN((X1370*LOOKUP(X1370,{0,1950001,3300001,6950001,9000001,18000001,40000001},{0.05,0.1,0.2,0.23,0.33,0.4,0.45})-LOOKUP(X1370,{0,1950001,3300001,6950001,9000001,18000001,40000001},{0,97500,427500,636000,1536000,2796000,4796000}))*1.021,-2))</f>
        <v/>
      </c>
      <c r="AA1370" s="18">
        <f>MAX(0,ROUNDDOWN(M1370-J1370-430000-L1370-0,-3))</f>
        <v/>
      </c>
      <c r="AB1370" s="18">
        <f>MAX(0,ROUNDDOWN(M1370-J1370-430000-L1370-V1370,-3))</f>
        <v/>
      </c>
      <c r="AC1370" s="18">
        <f>IF(M1370&lt;=450000,0,MAX(0,ROUNDDOWN(AA1370*0.06-MIN(50000,AA1370)*0.03,-2))+MAX(0,ROUNDDOWN(AA1370*0.04-MIN(50000,AA1370)*0.02,-2)))</f>
        <v/>
      </c>
      <c r="AD1370" s="18">
        <f>IF(M1370&lt;=450000,0,MAX(0,ROUNDDOWN(AB1370*0.06-MIN(50000,AB1370)*0.03,-2))+MAX(0,ROUNDDOWN(AB1370*0.04-MIN(50000,AB1370)*0.02,-2)))</f>
        <v/>
      </c>
      <c r="AE1370" s="18">
        <f>Y1370-Z1370</f>
        <v/>
      </c>
      <c r="AF1370" s="18">
        <f>AC1370-AD1370</f>
        <v/>
      </c>
      <c r="AG1370" s="18">
        <f>AE1370+AF1370</f>
        <v/>
      </c>
      <c r="AH1370" s="20">
        <f>IF(W1370&lt;=0,0,LOOKUP(W1370,{0,1950001,3300001,6950001,9000001,18000001,40000001},{0.05,0.1,0.2,0.23,0.33,0.4,0.45}))</f>
        <v/>
      </c>
    </row>
    <row r="1371">
      <c r="A1371" t="inlineStr">
        <is>
          <t>1万円刻み 3区分8万円ずつ</t>
        </is>
      </c>
      <c r="B1371" s="18">
        <f>'4_1万円刻み'!$A$431</f>
        <v/>
      </c>
      <c r="C1371" s="19" t="n">
        <v>2026</v>
      </c>
      <c r="D1371" t="inlineStr">
        <is>
          <t>いいえ</t>
        </is>
      </c>
      <c r="E1371" s="18" t="n">
        <v>80000</v>
      </c>
      <c r="F1371" s="18" t="n">
        <v>0</v>
      </c>
      <c r="G1371" s="18" t="n">
        <v>80000</v>
      </c>
      <c r="H1371" s="18" t="n">
        <v>80000</v>
      </c>
      <c r="I1371" s="18" t="n">
        <v>0</v>
      </c>
      <c r="J1371" s="18">
        <f>ROUND(MIN(B1371/12,650000)*12*0.0915+MIN(B1371/12,1390000)*12*(0.0504+0)+B1371*0.005,0)</f>
        <v/>
      </c>
      <c r="K1371" s="18" t="n">
        <v>0</v>
      </c>
      <c r="L1371" s="18" t="n">
        <v>0</v>
      </c>
      <c r="M1371" s="18">
        <f>ROUND(IF(C1371&gt;=2026,IF(B1371&lt;741000,0,IF(B1371&lt;2191000,B1371-740000,IF(B1371&lt;2193000,1451000,IF(B1371&lt;2196000,1453000,IF(B1371&lt;2200000,1456000,IF(B1371&lt;3600000,ROUNDDOWN(B1371/4,-3)*2.8-80000,IF(B1371&lt;6600000,ROUNDDOWN(B1371/4,-3)*3.2-440000,IF(B1371&lt;8500000,ROUNDDOWN(B1371*0.9,0)-1100000,B1371-1950000)))))))),IF(B1371&lt;651000,0,IF(B1371&lt;1900000,B1371-650000,IF(B1371&lt;3600000,ROUNDDOWN(B1371/4,-3)*2.8-80000,IF(B1371&lt;6600000,ROUNDDOWN(B1371/4,-3)*3.2-440000,IF(B1371&lt;8500000,ROUNDDOWN(B1371*0.9,0)-1100000,B1371-1950000)))))),0)</f>
        <v/>
      </c>
      <c r="N1371" s="18">
        <f>IF(M1371&gt;23500000,NA(),IF(C1371&gt;=2026,IF(M1371&lt;=4890000,1040000,IF(M1371&lt;=6550000,670000,620000)),IF(M1371&lt;=1320000,950000,IF(M1371&lt;=3360000,880000,IF(M1371&lt;=4890000,680000,IF(M1371&lt;=6550000,630000,580000))))))</f>
        <v/>
      </c>
      <c r="O1371" s="18">
        <f>IF(F1371&lt;=0,IF(AND(D1371="はい",C1371&gt;=2026,C1371&lt;=2027),IF(E1371&lt;=0,0,IF(E1371&lt;=30000,E1371,IF(E1371&lt;=60000,ROUNDUP(E1371/2,0)+15000,IF(E1371&lt;=120000,ROUNDUP(E1371/4,0)+30000,60000)))),IF(E1371&lt;=0,0,IF(E1371&lt;=20000,E1371,IF(E1371&lt;=40000,ROUNDUP(E1371/2,0)+10000,IF(E1371&lt;=80000,ROUNDUP(E1371/4,0)+20000,40000))))),IF(E1371&lt;=0,IF(F1371&lt;=0,0,IF(F1371&lt;=25000,F1371,IF(F1371&lt;=50000,ROUNDUP(F1371/2,0)+12500,IF(F1371&lt;=100000,ROUNDUP(F1371/4,0)+25000,50000)))),MAX(IF(F1371&lt;=0,0,IF(F1371&lt;=25000,F1371,IF(F1371&lt;=50000,ROUNDUP(F1371/2,0)+12500,IF(F1371&lt;=100000,ROUNDUP(F1371/4,0)+25000,50000)))),MIN(IF(AND(D1371="はい",C1371&gt;=2026,C1371&lt;=2027),IF(E1371&lt;=0,0,IF(E1371&lt;=30000,E1371,IF(E1371&lt;=60000,ROUNDUP(E1371/2,0)+15000,IF(E1371&lt;=120000,ROUNDUP(E1371/4,0)+30000,60000)))),IF(E1371&lt;=0,0,IF(E1371&lt;=20000,E1371,IF(E1371&lt;=40000,ROUNDUP(E1371/2,0)+10000,IF(E1371&lt;=80000,ROUNDUP(E1371/4,0)+20000,40000)))))+IF(F1371&lt;=0,0,IF(F1371&lt;=25000,F1371,IF(F1371&lt;=50000,ROUNDUP(F1371/2,0)+12500,IF(F1371&lt;=100000,ROUNDUP(F1371/4,0)+25000,50000)))),IF(AND(D1371="はい",C1371&gt;=2026,C1371&lt;=2027),60000,40000)))))</f>
        <v/>
      </c>
      <c r="P1371" s="18">
        <f>IF(G1371&lt;=0,0,IF(G1371&lt;=20000,G1371,IF(G1371&lt;=40000,ROUNDUP(G1371/2,0)+10000,IF(G1371&lt;=80000,ROUNDUP(G1371/4,0)+20000,40000))))</f>
        <v/>
      </c>
      <c r="Q1371" s="18">
        <f>IF(I1371&lt;=0,IF(H1371&lt;=0,0,IF(H1371&lt;=20000,H1371,IF(H1371&lt;=40000,ROUNDUP(H1371/2,0)+10000,IF(H1371&lt;=80000,ROUNDUP(H1371/4,0)+20000,40000)))),IF(H1371&lt;=0,IF(I1371&lt;=0,0,IF(I1371&lt;=25000,I1371,IF(I1371&lt;=50000,ROUNDUP(I1371/2,0)+12500,IF(I1371&lt;=100000,ROUNDUP(I1371/4,0)+25000,50000)))),MAX(IF(I1371&lt;=0,0,IF(I1371&lt;=25000,I1371,IF(I1371&lt;=50000,ROUNDUP(I1371/2,0)+12500,IF(I1371&lt;=100000,ROUNDUP(I1371/4,0)+25000,50000)))),MIN(IF(H1371&lt;=0,0,IF(H1371&lt;=20000,H1371,IF(H1371&lt;=40000,ROUNDUP(H1371/2,0)+10000,IF(H1371&lt;=80000,ROUNDUP(H1371/4,0)+20000,40000))))+IF(I1371&lt;=0,0,IF(I1371&lt;=25000,I1371,IF(I1371&lt;=50000,ROUNDUP(I1371/2,0)+12500,IF(I1371&lt;=100000,ROUNDUP(I1371/4,0)+25000,50000)))),40000))))</f>
        <v/>
      </c>
      <c r="R1371" s="18">
        <f>MIN(120000,O1371+P1371+Q1371)</f>
        <v/>
      </c>
      <c r="S1371" s="18">
        <f>IF(F1371&lt;=0,IF(E1371&lt;=0,0,IF(E1371&lt;=12000,E1371,IF(E1371&lt;=32000,ROUNDUP(E1371/2,0)+6000,IF(E1371&lt;=56000,ROUNDUP(E1371/4,0)+14000,28000)))),IF(E1371&lt;=0,IF(F1371&lt;=0,0,IF(F1371&lt;=15000,F1371,IF(F1371&lt;=40000,ROUNDUP(F1371/2,0)+7500,IF(F1371&lt;=70000,ROUNDUP(F1371/4,0)+17500,35000)))),MAX(IF(F1371&lt;=0,0,IF(F1371&lt;=15000,F1371,IF(F1371&lt;=40000,ROUNDUP(F1371/2,0)+7500,IF(F1371&lt;=70000,ROUNDUP(F1371/4,0)+17500,35000)))),MIN(IF(E1371&lt;=0,0,IF(E1371&lt;=12000,E1371,IF(E1371&lt;=32000,ROUNDUP(E1371/2,0)+6000,IF(E1371&lt;=56000,ROUNDUP(E1371/4,0)+14000,28000))))+IF(F1371&lt;=0,0,IF(F1371&lt;=15000,F1371,IF(F1371&lt;=40000,ROUNDUP(F1371/2,0)+7500,IF(F1371&lt;=70000,ROUNDUP(F1371/4,0)+17500,35000)))),28000))))</f>
        <v/>
      </c>
      <c r="T1371" s="18">
        <f>IF(G1371&lt;=0,0,IF(G1371&lt;=12000,G1371,IF(G1371&lt;=32000,ROUNDUP(G1371/2,0)+6000,IF(G1371&lt;=56000,ROUNDUP(G1371/4,0)+14000,28000))))</f>
        <v/>
      </c>
      <c r="U1371" s="18">
        <f>IF(I1371&lt;=0,IF(H1371&lt;=0,0,IF(H1371&lt;=12000,H1371,IF(H1371&lt;=32000,ROUNDUP(H1371/2,0)+6000,IF(H1371&lt;=56000,ROUNDUP(H1371/4,0)+14000,28000)))),IF(H1371&lt;=0,IF(I1371&lt;=0,0,IF(I1371&lt;=15000,I1371,IF(I1371&lt;=40000,ROUNDUP(I1371/2,0)+7500,IF(I1371&lt;=70000,ROUNDUP(I1371/4,0)+17500,35000)))),MAX(IF(I1371&lt;=0,0,IF(I1371&lt;=15000,I1371,IF(I1371&lt;=40000,ROUNDUP(I1371/2,0)+7500,IF(I1371&lt;=70000,ROUNDUP(I1371/4,0)+17500,35000)))),MIN(IF(H1371&lt;=0,0,IF(H1371&lt;=12000,H1371,IF(H1371&lt;=32000,ROUNDUP(H1371/2,0)+6000,IF(H1371&lt;=56000,ROUNDUP(H1371/4,0)+14000,28000))))+IF(I1371&lt;=0,0,IF(I1371&lt;=15000,I1371,IF(I1371&lt;=40000,ROUNDUP(I1371/2,0)+7500,IF(I1371&lt;=70000,ROUNDUP(I1371/4,0)+17500,35000)))),28000))))</f>
        <v/>
      </c>
      <c r="V1371" s="18">
        <f>MIN(70000,S1371+T1371+U1371)</f>
        <v/>
      </c>
      <c r="W1371" s="18">
        <f>MAX(0,ROUNDDOWN(M1371-J1371-N1371-K1371-0,-3))</f>
        <v/>
      </c>
      <c r="X1371" s="18">
        <f>MAX(0,ROUNDDOWN(M1371-J1371-N1371-K1371-R1371,-3))</f>
        <v/>
      </c>
      <c r="Y1371" s="18">
        <f>IF(W1371&lt;=0,0,ROUNDDOWN((W1371*LOOKUP(W1371,{0,1950001,3300001,6950001,9000001,18000001,40000001},{0.05,0.1,0.2,0.23,0.33,0.4,0.45})-LOOKUP(W1371,{0,1950001,3300001,6950001,9000001,18000001,40000001},{0,97500,427500,636000,1536000,2796000,4796000}))*1.021,-2))</f>
        <v/>
      </c>
      <c r="Z1371" s="18">
        <f>IF(X1371&lt;=0,0,ROUNDDOWN((X1371*LOOKUP(X1371,{0,1950001,3300001,6950001,9000001,18000001,40000001},{0.05,0.1,0.2,0.23,0.33,0.4,0.45})-LOOKUP(X1371,{0,1950001,3300001,6950001,9000001,18000001,40000001},{0,97500,427500,636000,1536000,2796000,4796000}))*1.021,-2))</f>
        <v/>
      </c>
      <c r="AA1371" s="18">
        <f>MAX(0,ROUNDDOWN(M1371-J1371-430000-L1371-0,-3))</f>
        <v/>
      </c>
      <c r="AB1371" s="18">
        <f>MAX(0,ROUNDDOWN(M1371-J1371-430000-L1371-V1371,-3))</f>
        <v/>
      </c>
      <c r="AC1371" s="18">
        <f>IF(M1371&lt;=450000,0,MAX(0,ROUNDDOWN(AA1371*0.06-MIN(50000,AA1371)*0.03,-2))+MAX(0,ROUNDDOWN(AA1371*0.04-MIN(50000,AA1371)*0.02,-2)))</f>
        <v/>
      </c>
      <c r="AD1371" s="18">
        <f>IF(M1371&lt;=450000,0,MAX(0,ROUNDDOWN(AB1371*0.06-MIN(50000,AB1371)*0.03,-2))+MAX(0,ROUNDDOWN(AB1371*0.04-MIN(50000,AB1371)*0.02,-2)))</f>
        <v/>
      </c>
      <c r="AE1371" s="18">
        <f>Y1371-Z1371</f>
        <v/>
      </c>
      <c r="AF1371" s="18">
        <f>AC1371-AD1371</f>
        <v/>
      </c>
      <c r="AG1371" s="18">
        <f>AE1371+AF1371</f>
        <v/>
      </c>
      <c r="AH1371" s="20">
        <f>IF(W1371&lt;=0,0,LOOKUP(W1371,{0,1950001,3300001,6950001,9000001,18000001,40000001},{0.05,0.1,0.2,0.23,0.33,0.4,0.45}))</f>
        <v/>
      </c>
    </row>
    <row r="1372">
      <c r="A1372" t="inlineStr">
        <is>
          <t>1万円刻み 一般8万円</t>
        </is>
      </c>
      <c r="B1372" s="18">
        <f>'4_1万円刻み'!$A$431</f>
        <v/>
      </c>
      <c r="C1372" s="19" t="n">
        <v>2026</v>
      </c>
      <c r="D1372" t="inlineStr">
        <is>
          <t>いいえ</t>
        </is>
      </c>
      <c r="E1372" s="18" t="n">
        <v>80000</v>
      </c>
      <c r="F1372" s="18" t="n">
        <v>0</v>
      </c>
      <c r="G1372" s="18" t="n">
        <v>0</v>
      </c>
      <c r="H1372" s="18" t="n">
        <v>0</v>
      </c>
      <c r="I1372" s="18" t="n">
        <v>0</v>
      </c>
      <c r="J1372" s="18">
        <f>ROUND(MIN(B1372/12,650000)*12*0.0915+MIN(B1372/12,1390000)*12*(0.0504+0)+B1372*0.005,0)</f>
        <v/>
      </c>
      <c r="K1372" s="18" t="n">
        <v>0</v>
      </c>
      <c r="L1372" s="18" t="n">
        <v>0</v>
      </c>
      <c r="M1372" s="18">
        <f>ROUND(IF(C1372&gt;=2026,IF(B1372&lt;741000,0,IF(B1372&lt;2191000,B1372-740000,IF(B1372&lt;2193000,1451000,IF(B1372&lt;2196000,1453000,IF(B1372&lt;2200000,1456000,IF(B1372&lt;3600000,ROUNDDOWN(B1372/4,-3)*2.8-80000,IF(B1372&lt;6600000,ROUNDDOWN(B1372/4,-3)*3.2-440000,IF(B1372&lt;8500000,ROUNDDOWN(B1372*0.9,0)-1100000,B1372-1950000)))))))),IF(B1372&lt;651000,0,IF(B1372&lt;1900000,B1372-650000,IF(B1372&lt;3600000,ROUNDDOWN(B1372/4,-3)*2.8-80000,IF(B1372&lt;6600000,ROUNDDOWN(B1372/4,-3)*3.2-440000,IF(B1372&lt;8500000,ROUNDDOWN(B1372*0.9,0)-1100000,B1372-1950000)))))),0)</f>
        <v/>
      </c>
      <c r="N1372" s="18">
        <f>IF(M1372&gt;23500000,NA(),IF(C1372&gt;=2026,IF(M1372&lt;=4890000,1040000,IF(M1372&lt;=6550000,670000,620000)),IF(M1372&lt;=1320000,950000,IF(M1372&lt;=3360000,880000,IF(M1372&lt;=4890000,680000,IF(M1372&lt;=6550000,630000,580000))))))</f>
        <v/>
      </c>
      <c r="O1372" s="18">
        <f>IF(F1372&lt;=0,IF(AND(D1372="はい",C1372&gt;=2026,C1372&lt;=2027),IF(E1372&lt;=0,0,IF(E1372&lt;=30000,E1372,IF(E1372&lt;=60000,ROUNDUP(E1372/2,0)+15000,IF(E1372&lt;=120000,ROUNDUP(E1372/4,0)+30000,60000)))),IF(E1372&lt;=0,0,IF(E1372&lt;=20000,E1372,IF(E1372&lt;=40000,ROUNDUP(E1372/2,0)+10000,IF(E1372&lt;=80000,ROUNDUP(E1372/4,0)+20000,40000))))),IF(E1372&lt;=0,IF(F1372&lt;=0,0,IF(F1372&lt;=25000,F1372,IF(F1372&lt;=50000,ROUNDUP(F1372/2,0)+12500,IF(F1372&lt;=100000,ROUNDUP(F1372/4,0)+25000,50000)))),MAX(IF(F1372&lt;=0,0,IF(F1372&lt;=25000,F1372,IF(F1372&lt;=50000,ROUNDUP(F1372/2,0)+12500,IF(F1372&lt;=100000,ROUNDUP(F1372/4,0)+25000,50000)))),MIN(IF(AND(D1372="はい",C1372&gt;=2026,C1372&lt;=2027),IF(E1372&lt;=0,0,IF(E1372&lt;=30000,E1372,IF(E1372&lt;=60000,ROUNDUP(E1372/2,0)+15000,IF(E1372&lt;=120000,ROUNDUP(E1372/4,0)+30000,60000)))),IF(E1372&lt;=0,0,IF(E1372&lt;=20000,E1372,IF(E1372&lt;=40000,ROUNDUP(E1372/2,0)+10000,IF(E1372&lt;=80000,ROUNDUP(E1372/4,0)+20000,40000)))))+IF(F1372&lt;=0,0,IF(F1372&lt;=25000,F1372,IF(F1372&lt;=50000,ROUNDUP(F1372/2,0)+12500,IF(F1372&lt;=100000,ROUNDUP(F1372/4,0)+25000,50000)))),IF(AND(D1372="はい",C1372&gt;=2026,C1372&lt;=2027),60000,40000)))))</f>
        <v/>
      </c>
      <c r="P1372" s="18">
        <f>IF(G1372&lt;=0,0,IF(G1372&lt;=20000,G1372,IF(G1372&lt;=40000,ROUNDUP(G1372/2,0)+10000,IF(G1372&lt;=80000,ROUNDUP(G1372/4,0)+20000,40000))))</f>
        <v/>
      </c>
      <c r="Q1372" s="18">
        <f>IF(I1372&lt;=0,IF(H1372&lt;=0,0,IF(H1372&lt;=20000,H1372,IF(H1372&lt;=40000,ROUNDUP(H1372/2,0)+10000,IF(H1372&lt;=80000,ROUNDUP(H1372/4,0)+20000,40000)))),IF(H1372&lt;=0,IF(I1372&lt;=0,0,IF(I1372&lt;=25000,I1372,IF(I1372&lt;=50000,ROUNDUP(I1372/2,0)+12500,IF(I1372&lt;=100000,ROUNDUP(I1372/4,0)+25000,50000)))),MAX(IF(I1372&lt;=0,0,IF(I1372&lt;=25000,I1372,IF(I1372&lt;=50000,ROUNDUP(I1372/2,0)+12500,IF(I1372&lt;=100000,ROUNDUP(I1372/4,0)+25000,50000)))),MIN(IF(H1372&lt;=0,0,IF(H1372&lt;=20000,H1372,IF(H1372&lt;=40000,ROUNDUP(H1372/2,0)+10000,IF(H1372&lt;=80000,ROUNDUP(H1372/4,0)+20000,40000))))+IF(I1372&lt;=0,0,IF(I1372&lt;=25000,I1372,IF(I1372&lt;=50000,ROUNDUP(I1372/2,0)+12500,IF(I1372&lt;=100000,ROUNDUP(I1372/4,0)+25000,50000)))),40000))))</f>
        <v/>
      </c>
      <c r="R1372" s="18">
        <f>MIN(120000,O1372+P1372+Q1372)</f>
        <v/>
      </c>
      <c r="S1372" s="18">
        <f>IF(F1372&lt;=0,IF(E1372&lt;=0,0,IF(E1372&lt;=12000,E1372,IF(E1372&lt;=32000,ROUNDUP(E1372/2,0)+6000,IF(E1372&lt;=56000,ROUNDUP(E1372/4,0)+14000,28000)))),IF(E1372&lt;=0,IF(F1372&lt;=0,0,IF(F1372&lt;=15000,F1372,IF(F1372&lt;=40000,ROUNDUP(F1372/2,0)+7500,IF(F1372&lt;=70000,ROUNDUP(F1372/4,0)+17500,35000)))),MAX(IF(F1372&lt;=0,0,IF(F1372&lt;=15000,F1372,IF(F1372&lt;=40000,ROUNDUP(F1372/2,0)+7500,IF(F1372&lt;=70000,ROUNDUP(F1372/4,0)+17500,35000)))),MIN(IF(E1372&lt;=0,0,IF(E1372&lt;=12000,E1372,IF(E1372&lt;=32000,ROUNDUP(E1372/2,0)+6000,IF(E1372&lt;=56000,ROUNDUP(E1372/4,0)+14000,28000))))+IF(F1372&lt;=0,0,IF(F1372&lt;=15000,F1372,IF(F1372&lt;=40000,ROUNDUP(F1372/2,0)+7500,IF(F1372&lt;=70000,ROUNDUP(F1372/4,0)+17500,35000)))),28000))))</f>
        <v/>
      </c>
      <c r="T1372" s="18">
        <f>IF(G1372&lt;=0,0,IF(G1372&lt;=12000,G1372,IF(G1372&lt;=32000,ROUNDUP(G1372/2,0)+6000,IF(G1372&lt;=56000,ROUNDUP(G1372/4,0)+14000,28000))))</f>
        <v/>
      </c>
      <c r="U1372" s="18">
        <f>IF(I1372&lt;=0,IF(H1372&lt;=0,0,IF(H1372&lt;=12000,H1372,IF(H1372&lt;=32000,ROUNDUP(H1372/2,0)+6000,IF(H1372&lt;=56000,ROUNDUP(H1372/4,0)+14000,28000)))),IF(H1372&lt;=0,IF(I1372&lt;=0,0,IF(I1372&lt;=15000,I1372,IF(I1372&lt;=40000,ROUNDUP(I1372/2,0)+7500,IF(I1372&lt;=70000,ROUNDUP(I1372/4,0)+17500,35000)))),MAX(IF(I1372&lt;=0,0,IF(I1372&lt;=15000,I1372,IF(I1372&lt;=40000,ROUNDUP(I1372/2,0)+7500,IF(I1372&lt;=70000,ROUNDUP(I1372/4,0)+17500,35000)))),MIN(IF(H1372&lt;=0,0,IF(H1372&lt;=12000,H1372,IF(H1372&lt;=32000,ROUNDUP(H1372/2,0)+6000,IF(H1372&lt;=56000,ROUNDUP(H1372/4,0)+14000,28000))))+IF(I1372&lt;=0,0,IF(I1372&lt;=15000,I1372,IF(I1372&lt;=40000,ROUNDUP(I1372/2,0)+7500,IF(I1372&lt;=70000,ROUNDUP(I1372/4,0)+17500,35000)))),28000))))</f>
        <v/>
      </c>
      <c r="V1372" s="18">
        <f>MIN(70000,S1372+T1372+U1372)</f>
        <v/>
      </c>
      <c r="W1372" s="18">
        <f>MAX(0,ROUNDDOWN(M1372-J1372-N1372-K1372-0,-3))</f>
        <v/>
      </c>
      <c r="X1372" s="18">
        <f>MAX(0,ROUNDDOWN(M1372-J1372-N1372-K1372-R1372,-3))</f>
        <v/>
      </c>
      <c r="Y1372" s="18">
        <f>IF(W1372&lt;=0,0,ROUNDDOWN((W1372*LOOKUP(W1372,{0,1950001,3300001,6950001,9000001,18000001,40000001},{0.05,0.1,0.2,0.23,0.33,0.4,0.45})-LOOKUP(W1372,{0,1950001,3300001,6950001,9000001,18000001,40000001},{0,97500,427500,636000,1536000,2796000,4796000}))*1.021,-2))</f>
        <v/>
      </c>
      <c r="Z1372" s="18">
        <f>IF(X1372&lt;=0,0,ROUNDDOWN((X1372*LOOKUP(X1372,{0,1950001,3300001,6950001,9000001,18000001,40000001},{0.05,0.1,0.2,0.23,0.33,0.4,0.45})-LOOKUP(X1372,{0,1950001,3300001,6950001,9000001,18000001,40000001},{0,97500,427500,636000,1536000,2796000,4796000}))*1.021,-2))</f>
        <v/>
      </c>
      <c r="AA1372" s="18">
        <f>MAX(0,ROUNDDOWN(M1372-J1372-430000-L1372-0,-3))</f>
        <v/>
      </c>
      <c r="AB1372" s="18">
        <f>MAX(0,ROUNDDOWN(M1372-J1372-430000-L1372-V1372,-3))</f>
        <v/>
      </c>
      <c r="AC1372" s="18">
        <f>IF(M1372&lt;=450000,0,MAX(0,ROUNDDOWN(AA1372*0.06-MIN(50000,AA1372)*0.03,-2))+MAX(0,ROUNDDOWN(AA1372*0.04-MIN(50000,AA1372)*0.02,-2)))</f>
        <v/>
      </c>
      <c r="AD1372" s="18">
        <f>IF(M1372&lt;=450000,0,MAX(0,ROUNDDOWN(AB1372*0.06-MIN(50000,AB1372)*0.03,-2))+MAX(0,ROUNDDOWN(AB1372*0.04-MIN(50000,AB1372)*0.02,-2)))</f>
        <v/>
      </c>
      <c r="AE1372" s="18">
        <f>Y1372-Z1372</f>
        <v/>
      </c>
      <c r="AF1372" s="18">
        <f>AC1372-AD1372</f>
        <v/>
      </c>
      <c r="AG1372" s="18">
        <f>AE1372+AF1372</f>
        <v/>
      </c>
      <c r="AH1372" s="20">
        <f>IF(W1372&lt;=0,0,LOOKUP(W1372,{0,1950001,3300001,6950001,9000001,18000001,40000001},{0.05,0.1,0.2,0.23,0.33,0.4,0.45}))</f>
        <v/>
      </c>
    </row>
    <row r="1373">
      <c r="A1373" t="inlineStr">
        <is>
          <t>1万円刻み 特例あり一般12万円</t>
        </is>
      </c>
      <c r="B1373" s="18">
        <f>'4_1万円刻み'!$A$431</f>
        <v/>
      </c>
      <c r="C1373" s="19" t="n">
        <v>2026</v>
      </c>
      <c r="D1373" t="inlineStr">
        <is>
          <t>はい</t>
        </is>
      </c>
      <c r="E1373" s="18" t="n">
        <v>120000</v>
      </c>
      <c r="F1373" s="18" t="n">
        <v>0</v>
      </c>
      <c r="G1373" s="18" t="n">
        <v>0</v>
      </c>
      <c r="H1373" s="18" t="n">
        <v>0</v>
      </c>
      <c r="I1373" s="18" t="n">
        <v>0</v>
      </c>
      <c r="J1373" s="18">
        <f>ROUND(MIN(B1373/12,650000)*12*0.0915+MIN(B1373/12,1390000)*12*(0.0504+0)+B1373*0.005,0)</f>
        <v/>
      </c>
      <c r="K1373" s="18" t="n">
        <v>0</v>
      </c>
      <c r="L1373" s="18" t="n">
        <v>0</v>
      </c>
      <c r="M1373" s="18">
        <f>ROUND(IF(C1373&gt;=2026,IF(B1373&lt;741000,0,IF(B1373&lt;2191000,B1373-740000,IF(B1373&lt;2193000,1451000,IF(B1373&lt;2196000,1453000,IF(B1373&lt;2200000,1456000,IF(B1373&lt;3600000,ROUNDDOWN(B1373/4,-3)*2.8-80000,IF(B1373&lt;6600000,ROUNDDOWN(B1373/4,-3)*3.2-440000,IF(B1373&lt;8500000,ROUNDDOWN(B1373*0.9,0)-1100000,B1373-1950000)))))))),IF(B1373&lt;651000,0,IF(B1373&lt;1900000,B1373-650000,IF(B1373&lt;3600000,ROUNDDOWN(B1373/4,-3)*2.8-80000,IF(B1373&lt;6600000,ROUNDDOWN(B1373/4,-3)*3.2-440000,IF(B1373&lt;8500000,ROUNDDOWN(B1373*0.9,0)-1100000,B1373-1950000)))))),0)</f>
        <v/>
      </c>
      <c r="N1373" s="18">
        <f>IF(M1373&gt;23500000,NA(),IF(C1373&gt;=2026,IF(M1373&lt;=4890000,1040000,IF(M1373&lt;=6550000,670000,620000)),IF(M1373&lt;=1320000,950000,IF(M1373&lt;=3360000,880000,IF(M1373&lt;=4890000,680000,IF(M1373&lt;=6550000,630000,580000))))))</f>
        <v/>
      </c>
      <c r="O1373" s="18">
        <f>IF(F1373&lt;=0,IF(AND(D1373="はい",C1373&gt;=2026,C1373&lt;=2027),IF(E1373&lt;=0,0,IF(E1373&lt;=30000,E1373,IF(E1373&lt;=60000,ROUNDUP(E1373/2,0)+15000,IF(E1373&lt;=120000,ROUNDUP(E1373/4,0)+30000,60000)))),IF(E1373&lt;=0,0,IF(E1373&lt;=20000,E1373,IF(E1373&lt;=40000,ROUNDUP(E1373/2,0)+10000,IF(E1373&lt;=80000,ROUNDUP(E1373/4,0)+20000,40000))))),IF(E1373&lt;=0,IF(F1373&lt;=0,0,IF(F1373&lt;=25000,F1373,IF(F1373&lt;=50000,ROUNDUP(F1373/2,0)+12500,IF(F1373&lt;=100000,ROUNDUP(F1373/4,0)+25000,50000)))),MAX(IF(F1373&lt;=0,0,IF(F1373&lt;=25000,F1373,IF(F1373&lt;=50000,ROUNDUP(F1373/2,0)+12500,IF(F1373&lt;=100000,ROUNDUP(F1373/4,0)+25000,50000)))),MIN(IF(AND(D1373="はい",C1373&gt;=2026,C1373&lt;=2027),IF(E1373&lt;=0,0,IF(E1373&lt;=30000,E1373,IF(E1373&lt;=60000,ROUNDUP(E1373/2,0)+15000,IF(E1373&lt;=120000,ROUNDUP(E1373/4,0)+30000,60000)))),IF(E1373&lt;=0,0,IF(E1373&lt;=20000,E1373,IF(E1373&lt;=40000,ROUNDUP(E1373/2,0)+10000,IF(E1373&lt;=80000,ROUNDUP(E1373/4,0)+20000,40000)))))+IF(F1373&lt;=0,0,IF(F1373&lt;=25000,F1373,IF(F1373&lt;=50000,ROUNDUP(F1373/2,0)+12500,IF(F1373&lt;=100000,ROUNDUP(F1373/4,0)+25000,50000)))),IF(AND(D1373="はい",C1373&gt;=2026,C1373&lt;=2027),60000,40000)))))</f>
        <v/>
      </c>
      <c r="P1373" s="18">
        <f>IF(G1373&lt;=0,0,IF(G1373&lt;=20000,G1373,IF(G1373&lt;=40000,ROUNDUP(G1373/2,0)+10000,IF(G1373&lt;=80000,ROUNDUP(G1373/4,0)+20000,40000))))</f>
        <v/>
      </c>
      <c r="Q1373" s="18">
        <f>IF(I1373&lt;=0,IF(H1373&lt;=0,0,IF(H1373&lt;=20000,H1373,IF(H1373&lt;=40000,ROUNDUP(H1373/2,0)+10000,IF(H1373&lt;=80000,ROUNDUP(H1373/4,0)+20000,40000)))),IF(H1373&lt;=0,IF(I1373&lt;=0,0,IF(I1373&lt;=25000,I1373,IF(I1373&lt;=50000,ROUNDUP(I1373/2,0)+12500,IF(I1373&lt;=100000,ROUNDUP(I1373/4,0)+25000,50000)))),MAX(IF(I1373&lt;=0,0,IF(I1373&lt;=25000,I1373,IF(I1373&lt;=50000,ROUNDUP(I1373/2,0)+12500,IF(I1373&lt;=100000,ROUNDUP(I1373/4,0)+25000,50000)))),MIN(IF(H1373&lt;=0,0,IF(H1373&lt;=20000,H1373,IF(H1373&lt;=40000,ROUNDUP(H1373/2,0)+10000,IF(H1373&lt;=80000,ROUNDUP(H1373/4,0)+20000,40000))))+IF(I1373&lt;=0,0,IF(I1373&lt;=25000,I1373,IF(I1373&lt;=50000,ROUNDUP(I1373/2,0)+12500,IF(I1373&lt;=100000,ROUNDUP(I1373/4,0)+25000,50000)))),40000))))</f>
        <v/>
      </c>
      <c r="R1373" s="18">
        <f>MIN(120000,O1373+P1373+Q1373)</f>
        <v/>
      </c>
      <c r="S1373" s="18">
        <f>IF(F1373&lt;=0,IF(E1373&lt;=0,0,IF(E1373&lt;=12000,E1373,IF(E1373&lt;=32000,ROUNDUP(E1373/2,0)+6000,IF(E1373&lt;=56000,ROUNDUP(E1373/4,0)+14000,28000)))),IF(E1373&lt;=0,IF(F1373&lt;=0,0,IF(F1373&lt;=15000,F1373,IF(F1373&lt;=40000,ROUNDUP(F1373/2,0)+7500,IF(F1373&lt;=70000,ROUNDUP(F1373/4,0)+17500,35000)))),MAX(IF(F1373&lt;=0,0,IF(F1373&lt;=15000,F1373,IF(F1373&lt;=40000,ROUNDUP(F1373/2,0)+7500,IF(F1373&lt;=70000,ROUNDUP(F1373/4,0)+17500,35000)))),MIN(IF(E1373&lt;=0,0,IF(E1373&lt;=12000,E1373,IF(E1373&lt;=32000,ROUNDUP(E1373/2,0)+6000,IF(E1373&lt;=56000,ROUNDUP(E1373/4,0)+14000,28000))))+IF(F1373&lt;=0,0,IF(F1373&lt;=15000,F1373,IF(F1373&lt;=40000,ROUNDUP(F1373/2,0)+7500,IF(F1373&lt;=70000,ROUNDUP(F1373/4,0)+17500,35000)))),28000))))</f>
        <v/>
      </c>
      <c r="T1373" s="18">
        <f>IF(G1373&lt;=0,0,IF(G1373&lt;=12000,G1373,IF(G1373&lt;=32000,ROUNDUP(G1373/2,0)+6000,IF(G1373&lt;=56000,ROUNDUP(G1373/4,0)+14000,28000))))</f>
        <v/>
      </c>
      <c r="U1373" s="18">
        <f>IF(I1373&lt;=0,IF(H1373&lt;=0,0,IF(H1373&lt;=12000,H1373,IF(H1373&lt;=32000,ROUNDUP(H1373/2,0)+6000,IF(H1373&lt;=56000,ROUNDUP(H1373/4,0)+14000,28000)))),IF(H1373&lt;=0,IF(I1373&lt;=0,0,IF(I1373&lt;=15000,I1373,IF(I1373&lt;=40000,ROUNDUP(I1373/2,0)+7500,IF(I1373&lt;=70000,ROUNDUP(I1373/4,0)+17500,35000)))),MAX(IF(I1373&lt;=0,0,IF(I1373&lt;=15000,I1373,IF(I1373&lt;=40000,ROUNDUP(I1373/2,0)+7500,IF(I1373&lt;=70000,ROUNDUP(I1373/4,0)+17500,35000)))),MIN(IF(H1373&lt;=0,0,IF(H1373&lt;=12000,H1373,IF(H1373&lt;=32000,ROUNDUP(H1373/2,0)+6000,IF(H1373&lt;=56000,ROUNDUP(H1373/4,0)+14000,28000))))+IF(I1373&lt;=0,0,IF(I1373&lt;=15000,I1373,IF(I1373&lt;=40000,ROUNDUP(I1373/2,0)+7500,IF(I1373&lt;=70000,ROUNDUP(I1373/4,0)+17500,35000)))),28000))))</f>
        <v/>
      </c>
      <c r="V1373" s="18">
        <f>MIN(70000,S1373+T1373+U1373)</f>
        <v/>
      </c>
      <c r="W1373" s="18">
        <f>MAX(0,ROUNDDOWN(M1373-J1373-N1373-K1373-0,-3))</f>
        <v/>
      </c>
      <c r="X1373" s="18">
        <f>MAX(0,ROUNDDOWN(M1373-J1373-N1373-K1373-R1373,-3))</f>
        <v/>
      </c>
      <c r="Y1373" s="18">
        <f>IF(W1373&lt;=0,0,ROUNDDOWN((W1373*LOOKUP(W1373,{0,1950001,3300001,6950001,9000001,18000001,40000001},{0.05,0.1,0.2,0.23,0.33,0.4,0.45})-LOOKUP(W1373,{0,1950001,3300001,6950001,9000001,18000001,40000001},{0,97500,427500,636000,1536000,2796000,4796000}))*1.021,-2))</f>
        <v/>
      </c>
      <c r="Z1373" s="18">
        <f>IF(X1373&lt;=0,0,ROUNDDOWN((X1373*LOOKUP(X1373,{0,1950001,3300001,6950001,9000001,18000001,40000001},{0.05,0.1,0.2,0.23,0.33,0.4,0.45})-LOOKUP(X1373,{0,1950001,3300001,6950001,9000001,18000001,40000001},{0,97500,427500,636000,1536000,2796000,4796000}))*1.021,-2))</f>
        <v/>
      </c>
      <c r="AA1373" s="18">
        <f>MAX(0,ROUNDDOWN(M1373-J1373-430000-L1373-0,-3))</f>
        <v/>
      </c>
      <c r="AB1373" s="18">
        <f>MAX(0,ROUNDDOWN(M1373-J1373-430000-L1373-V1373,-3))</f>
        <v/>
      </c>
      <c r="AC1373" s="18">
        <f>IF(M1373&lt;=450000,0,MAX(0,ROUNDDOWN(AA1373*0.06-MIN(50000,AA1373)*0.03,-2))+MAX(0,ROUNDDOWN(AA1373*0.04-MIN(50000,AA1373)*0.02,-2)))</f>
        <v/>
      </c>
      <c r="AD1373" s="18">
        <f>IF(M1373&lt;=450000,0,MAX(0,ROUNDDOWN(AB1373*0.06-MIN(50000,AB1373)*0.03,-2))+MAX(0,ROUNDDOWN(AB1373*0.04-MIN(50000,AB1373)*0.02,-2)))</f>
        <v/>
      </c>
      <c r="AE1373" s="18">
        <f>Y1373-Z1373</f>
        <v/>
      </c>
      <c r="AF1373" s="18">
        <f>AC1373-AD1373</f>
        <v/>
      </c>
      <c r="AG1373" s="18">
        <f>AE1373+AF1373</f>
        <v/>
      </c>
      <c r="AH1373" s="20">
        <f>IF(W1373&lt;=0,0,LOOKUP(W1373,{0,1950001,3300001,6950001,9000001,18000001,40000001},{0.05,0.1,0.2,0.23,0.33,0.4,0.45}))</f>
        <v/>
      </c>
    </row>
    <row r="1374">
      <c r="A1374" t="inlineStr">
        <is>
          <t>1万円刻み 3区分8万円ずつ</t>
        </is>
      </c>
      <c r="B1374" s="18">
        <f>'4_1万円刻み'!$A$432</f>
        <v/>
      </c>
      <c r="C1374" s="19" t="n">
        <v>2026</v>
      </c>
      <c r="D1374" t="inlineStr">
        <is>
          <t>いいえ</t>
        </is>
      </c>
      <c r="E1374" s="18" t="n">
        <v>80000</v>
      </c>
      <c r="F1374" s="18" t="n">
        <v>0</v>
      </c>
      <c r="G1374" s="18" t="n">
        <v>80000</v>
      </c>
      <c r="H1374" s="18" t="n">
        <v>80000</v>
      </c>
      <c r="I1374" s="18" t="n">
        <v>0</v>
      </c>
      <c r="J1374" s="18">
        <f>ROUND(MIN(B1374/12,650000)*12*0.0915+MIN(B1374/12,1390000)*12*(0.0504+0)+B1374*0.005,0)</f>
        <v/>
      </c>
      <c r="K1374" s="18" t="n">
        <v>0</v>
      </c>
      <c r="L1374" s="18" t="n">
        <v>0</v>
      </c>
      <c r="M1374" s="18">
        <f>ROUND(IF(C1374&gt;=2026,IF(B1374&lt;741000,0,IF(B1374&lt;2191000,B1374-740000,IF(B1374&lt;2193000,1451000,IF(B1374&lt;2196000,1453000,IF(B1374&lt;2200000,1456000,IF(B1374&lt;3600000,ROUNDDOWN(B1374/4,-3)*2.8-80000,IF(B1374&lt;6600000,ROUNDDOWN(B1374/4,-3)*3.2-440000,IF(B1374&lt;8500000,ROUNDDOWN(B1374*0.9,0)-1100000,B1374-1950000)))))))),IF(B1374&lt;651000,0,IF(B1374&lt;1900000,B1374-650000,IF(B1374&lt;3600000,ROUNDDOWN(B1374/4,-3)*2.8-80000,IF(B1374&lt;6600000,ROUNDDOWN(B1374/4,-3)*3.2-440000,IF(B1374&lt;8500000,ROUNDDOWN(B1374*0.9,0)-1100000,B1374-1950000)))))),0)</f>
        <v/>
      </c>
      <c r="N1374" s="18">
        <f>IF(M1374&gt;23500000,NA(),IF(C1374&gt;=2026,IF(M1374&lt;=4890000,1040000,IF(M1374&lt;=6550000,670000,620000)),IF(M1374&lt;=1320000,950000,IF(M1374&lt;=3360000,880000,IF(M1374&lt;=4890000,680000,IF(M1374&lt;=6550000,630000,580000))))))</f>
        <v/>
      </c>
      <c r="O1374" s="18">
        <f>IF(F1374&lt;=0,IF(AND(D1374="はい",C1374&gt;=2026,C1374&lt;=2027),IF(E1374&lt;=0,0,IF(E1374&lt;=30000,E1374,IF(E1374&lt;=60000,ROUNDUP(E1374/2,0)+15000,IF(E1374&lt;=120000,ROUNDUP(E1374/4,0)+30000,60000)))),IF(E1374&lt;=0,0,IF(E1374&lt;=20000,E1374,IF(E1374&lt;=40000,ROUNDUP(E1374/2,0)+10000,IF(E1374&lt;=80000,ROUNDUP(E1374/4,0)+20000,40000))))),IF(E1374&lt;=0,IF(F1374&lt;=0,0,IF(F1374&lt;=25000,F1374,IF(F1374&lt;=50000,ROUNDUP(F1374/2,0)+12500,IF(F1374&lt;=100000,ROUNDUP(F1374/4,0)+25000,50000)))),MAX(IF(F1374&lt;=0,0,IF(F1374&lt;=25000,F1374,IF(F1374&lt;=50000,ROUNDUP(F1374/2,0)+12500,IF(F1374&lt;=100000,ROUNDUP(F1374/4,0)+25000,50000)))),MIN(IF(AND(D1374="はい",C1374&gt;=2026,C1374&lt;=2027),IF(E1374&lt;=0,0,IF(E1374&lt;=30000,E1374,IF(E1374&lt;=60000,ROUNDUP(E1374/2,0)+15000,IF(E1374&lt;=120000,ROUNDUP(E1374/4,0)+30000,60000)))),IF(E1374&lt;=0,0,IF(E1374&lt;=20000,E1374,IF(E1374&lt;=40000,ROUNDUP(E1374/2,0)+10000,IF(E1374&lt;=80000,ROUNDUP(E1374/4,0)+20000,40000)))))+IF(F1374&lt;=0,0,IF(F1374&lt;=25000,F1374,IF(F1374&lt;=50000,ROUNDUP(F1374/2,0)+12500,IF(F1374&lt;=100000,ROUNDUP(F1374/4,0)+25000,50000)))),IF(AND(D1374="はい",C1374&gt;=2026,C1374&lt;=2027),60000,40000)))))</f>
        <v/>
      </c>
      <c r="P1374" s="18">
        <f>IF(G1374&lt;=0,0,IF(G1374&lt;=20000,G1374,IF(G1374&lt;=40000,ROUNDUP(G1374/2,0)+10000,IF(G1374&lt;=80000,ROUNDUP(G1374/4,0)+20000,40000))))</f>
        <v/>
      </c>
      <c r="Q1374" s="18">
        <f>IF(I1374&lt;=0,IF(H1374&lt;=0,0,IF(H1374&lt;=20000,H1374,IF(H1374&lt;=40000,ROUNDUP(H1374/2,0)+10000,IF(H1374&lt;=80000,ROUNDUP(H1374/4,0)+20000,40000)))),IF(H1374&lt;=0,IF(I1374&lt;=0,0,IF(I1374&lt;=25000,I1374,IF(I1374&lt;=50000,ROUNDUP(I1374/2,0)+12500,IF(I1374&lt;=100000,ROUNDUP(I1374/4,0)+25000,50000)))),MAX(IF(I1374&lt;=0,0,IF(I1374&lt;=25000,I1374,IF(I1374&lt;=50000,ROUNDUP(I1374/2,0)+12500,IF(I1374&lt;=100000,ROUNDUP(I1374/4,0)+25000,50000)))),MIN(IF(H1374&lt;=0,0,IF(H1374&lt;=20000,H1374,IF(H1374&lt;=40000,ROUNDUP(H1374/2,0)+10000,IF(H1374&lt;=80000,ROUNDUP(H1374/4,0)+20000,40000))))+IF(I1374&lt;=0,0,IF(I1374&lt;=25000,I1374,IF(I1374&lt;=50000,ROUNDUP(I1374/2,0)+12500,IF(I1374&lt;=100000,ROUNDUP(I1374/4,0)+25000,50000)))),40000))))</f>
        <v/>
      </c>
      <c r="R1374" s="18">
        <f>MIN(120000,O1374+P1374+Q1374)</f>
        <v/>
      </c>
      <c r="S1374" s="18">
        <f>IF(F1374&lt;=0,IF(E1374&lt;=0,0,IF(E1374&lt;=12000,E1374,IF(E1374&lt;=32000,ROUNDUP(E1374/2,0)+6000,IF(E1374&lt;=56000,ROUNDUP(E1374/4,0)+14000,28000)))),IF(E1374&lt;=0,IF(F1374&lt;=0,0,IF(F1374&lt;=15000,F1374,IF(F1374&lt;=40000,ROUNDUP(F1374/2,0)+7500,IF(F1374&lt;=70000,ROUNDUP(F1374/4,0)+17500,35000)))),MAX(IF(F1374&lt;=0,0,IF(F1374&lt;=15000,F1374,IF(F1374&lt;=40000,ROUNDUP(F1374/2,0)+7500,IF(F1374&lt;=70000,ROUNDUP(F1374/4,0)+17500,35000)))),MIN(IF(E1374&lt;=0,0,IF(E1374&lt;=12000,E1374,IF(E1374&lt;=32000,ROUNDUP(E1374/2,0)+6000,IF(E1374&lt;=56000,ROUNDUP(E1374/4,0)+14000,28000))))+IF(F1374&lt;=0,0,IF(F1374&lt;=15000,F1374,IF(F1374&lt;=40000,ROUNDUP(F1374/2,0)+7500,IF(F1374&lt;=70000,ROUNDUP(F1374/4,0)+17500,35000)))),28000))))</f>
        <v/>
      </c>
      <c r="T1374" s="18">
        <f>IF(G1374&lt;=0,0,IF(G1374&lt;=12000,G1374,IF(G1374&lt;=32000,ROUNDUP(G1374/2,0)+6000,IF(G1374&lt;=56000,ROUNDUP(G1374/4,0)+14000,28000))))</f>
        <v/>
      </c>
      <c r="U1374" s="18">
        <f>IF(I1374&lt;=0,IF(H1374&lt;=0,0,IF(H1374&lt;=12000,H1374,IF(H1374&lt;=32000,ROUNDUP(H1374/2,0)+6000,IF(H1374&lt;=56000,ROUNDUP(H1374/4,0)+14000,28000)))),IF(H1374&lt;=0,IF(I1374&lt;=0,0,IF(I1374&lt;=15000,I1374,IF(I1374&lt;=40000,ROUNDUP(I1374/2,0)+7500,IF(I1374&lt;=70000,ROUNDUP(I1374/4,0)+17500,35000)))),MAX(IF(I1374&lt;=0,0,IF(I1374&lt;=15000,I1374,IF(I1374&lt;=40000,ROUNDUP(I1374/2,0)+7500,IF(I1374&lt;=70000,ROUNDUP(I1374/4,0)+17500,35000)))),MIN(IF(H1374&lt;=0,0,IF(H1374&lt;=12000,H1374,IF(H1374&lt;=32000,ROUNDUP(H1374/2,0)+6000,IF(H1374&lt;=56000,ROUNDUP(H1374/4,0)+14000,28000))))+IF(I1374&lt;=0,0,IF(I1374&lt;=15000,I1374,IF(I1374&lt;=40000,ROUNDUP(I1374/2,0)+7500,IF(I1374&lt;=70000,ROUNDUP(I1374/4,0)+17500,35000)))),28000))))</f>
        <v/>
      </c>
      <c r="V1374" s="18">
        <f>MIN(70000,S1374+T1374+U1374)</f>
        <v/>
      </c>
      <c r="W1374" s="18">
        <f>MAX(0,ROUNDDOWN(M1374-J1374-N1374-K1374-0,-3))</f>
        <v/>
      </c>
      <c r="X1374" s="18">
        <f>MAX(0,ROUNDDOWN(M1374-J1374-N1374-K1374-R1374,-3))</f>
        <v/>
      </c>
      <c r="Y1374" s="18">
        <f>IF(W1374&lt;=0,0,ROUNDDOWN((W1374*LOOKUP(W1374,{0,1950001,3300001,6950001,9000001,18000001,40000001},{0.05,0.1,0.2,0.23,0.33,0.4,0.45})-LOOKUP(W1374,{0,1950001,3300001,6950001,9000001,18000001,40000001},{0,97500,427500,636000,1536000,2796000,4796000}))*1.021,-2))</f>
        <v/>
      </c>
      <c r="Z1374" s="18">
        <f>IF(X1374&lt;=0,0,ROUNDDOWN((X1374*LOOKUP(X1374,{0,1950001,3300001,6950001,9000001,18000001,40000001},{0.05,0.1,0.2,0.23,0.33,0.4,0.45})-LOOKUP(X1374,{0,1950001,3300001,6950001,9000001,18000001,40000001},{0,97500,427500,636000,1536000,2796000,4796000}))*1.021,-2))</f>
        <v/>
      </c>
      <c r="AA1374" s="18">
        <f>MAX(0,ROUNDDOWN(M1374-J1374-430000-L1374-0,-3))</f>
        <v/>
      </c>
      <c r="AB1374" s="18">
        <f>MAX(0,ROUNDDOWN(M1374-J1374-430000-L1374-V1374,-3))</f>
        <v/>
      </c>
      <c r="AC1374" s="18">
        <f>IF(M1374&lt;=450000,0,MAX(0,ROUNDDOWN(AA1374*0.06-MIN(50000,AA1374)*0.03,-2))+MAX(0,ROUNDDOWN(AA1374*0.04-MIN(50000,AA1374)*0.02,-2)))</f>
        <v/>
      </c>
      <c r="AD1374" s="18">
        <f>IF(M1374&lt;=450000,0,MAX(0,ROUNDDOWN(AB1374*0.06-MIN(50000,AB1374)*0.03,-2))+MAX(0,ROUNDDOWN(AB1374*0.04-MIN(50000,AB1374)*0.02,-2)))</f>
        <v/>
      </c>
      <c r="AE1374" s="18">
        <f>Y1374-Z1374</f>
        <v/>
      </c>
      <c r="AF1374" s="18">
        <f>AC1374-AD1374</f>
        <v/>
      </c>
      <c r="AG1374" s="18">
        <f>AE1374+AF1374</f>
        <v/>
      </c>
      <c r="AH1374" s="20">
        <f>IF(W1374&lt;=0,0,LOOKUP(W1374,{0,1950001,3300001,6950001,9000001,18000001,40000001},{0.05,0.1,0.2,0.23,0.33,0.4,0.45}))</f>
        <v/>
      </c>
    </row>
    <row r="1375">
      <c r="A1375" t="inlineStr">
        <is>
          <t>1万円刻み 一般8万円</t>
        </is>
      </c>
      <c r="B1375" s="18">
        <f>'4_1万円刻み'!$A$432</f>
        <v/>
      </c>
      <c r="C1375" s="19" t="n">
        <v>2026</v>
      </c>
      <c r="D1375" t="inlineStr">
        <is>
          <t>いいえ</t>
        </is>
      </c>
      <c r="E1375" s="18" t="n">
        <v>80000</v>
      </c>
      <c r="F1375" s="18" t="n">
        <v>0</v>
      </c>
      <c r="G1375" s="18" t="n">
        <v>0</v>
      </c>
      <c r="H1375" s="18" t="n">
        <v>0</v>
      </c>
      <c r="I1375" s="18" t="n">
        <v>0</v>
      </c>
      <c r="J1375" s="18">
        <f>ROUND(MIN(B1375/12,650000)*12*0.0915+MIN(B1375/12,1390000)*12*(0.0504+0)+B1375*0.005,0)</f>
        <v/>
      </c>
      <c r="K1375" s="18" t="n">
        <v>0</v>
      </c>
      <c r="L1375" s="18" t="n">
        <v>0</v>
      </c>
      <c r="M1375" s="18">
        <f>ROUND(IF(C1375&gt;=2026,IF(B1375&lt;741000,0,IF(B1375&lt;2191000,B1375-740000,IF(B1375&lt;2193000,1451000,IF(B1375&lt;2196000,1453000,IF(B1375&lt;2200000,1456000,IF(B1375&lt;3600000,ROUNDDOWN(B1375/4,-3)*2.8-80000,IF(B1375&lt;6600000,ROUNDDOWN(B1375/4,-3)*3.2-440000,IF(B1375&lt;8500000,ROUNDDOWN(B1375*0.9,0)-1100000,B1375-1950000)))))))),IF(B1375&lt;651000,0,IF(B1375&lt;1900000,B1375-650000,IF(B1375&lt;3600000,ROUNDDOWN(B1375/4,-3)*2.8-80000,IF(B1375&lt;6600000,ROUNDDOWN(B1375/4,-3)*3.2-440000,IF(B1375&lt;8500000,ROUNDDOWN(B1375*0.9,0)-1100000,B1375-1950000)))))),0)</f>
        <v/>
      </c>
      <c r="N1375" s="18">
        <f>IF(M1375&gt;23500000,NA(),IF(C1375&gt;=2026,IF(M1375&lt;=4890000,1040000,IF(M1375&lt;=6550000,670000,620000)),IF(M1375&lt;=1320000,950000,IF(M1375&lt;=3360000,880000,IF(M1375&lt;=4890000,680000,IF(M1375&lt;=6550000,630000,580000))))))</f>
        <v/>
      </c>
      <c r="O1375" s="18">
        <f>IF(F1375&lt;=0,IF(AND(D1375="はい",C1375&gt;=2026,C1375&lt;=2027),IF(E1375&lt;=0,0,IF(E1375&lt;=30000,E1375,IF(E1375&lt;=60000,ROUNDUP(E1375/2,0)+15000,IF(E1375&lt;=120000,ROUNDUP(E1375/4,0)+30000,60000)))),IF(E1375&lt;=0,0,IF(E1375&lt;=20000,E1375,IF(E1375&lt;=40000,ROUNDUP(E1375/2,0)+10000,IF(E1375&lt;=80000,ROUNDUP(E1375/4,0)+20000,40000))))),IF(E1375&lt;=0,IF(F1375&lt;=0,0,IF(F1375&lt;=25000,F1375,IF(F1375&lt;=50000,ROUNDUP(F1375/2,0)+12500,IF(F1375&lt;=100000,ROUNDUP(F1375/4,0)+25000,50000)))),MAX(IF(F1375&lt;=0,0,IF(F1375&lt;=25000,F1375,IF(F1375&lt;=50000,ROUNDUP(F1375/2,0)+12500,IF(F1375&lt;=100000,ROUNDUP(F1375/4,0)+25000,50000)))),MIN(IF(AND(D1375="はい",C1375&gt;=2026,C1375&lt;=2027),IF(E1375&lt;=0,0,IF(E1375&lt;=30000,E1375,IF(E1375&lt;=60000,ROUNDUP(E1375/2,0)+15000,IF(E1375&lt;=120000,ROUNDUP(E1375/4,0)+30000,60000)))),IF(E1375&lt;=0,0,IF(E1375&lt;=20000,E1375,IF(E1375&lt;=40000,ROUNDUP(E1375/2,0)+10000,IF(E1375&lt;=80000,ROUNDUP(E1375/4,0)+20000,40000)))))+IF(F1375&lt;=0,0,IF(F1375&lt;=25000,F1375,IF(F1375&lt;=50000,ROUNDUP(F1375/2,0)+12500,IF(F1375&lt;=100000,ROUNDUP(F1375/4,0)+25000,50000)))),IF(AND(D1375="はい",C1375&gt;=2026,C1375&lt;=2027),60000,40000)))))</f>
        <v/>
      </c>
      <c r="P1375" s="18">
        <f>IF(G1375&lt;=0,0,IF(G1375&lt;=20000,G1375,IF(G1375&lt;=40000,ROUNDUP(G1375/2,0)+10000,IF(G1375&lt;=80000,ROUNDUP(G1375/4,0)+20000,40000))))</f>
        <v/>
      </c>
      <c r="Q1375" s="18">
        <f>IF(I1375&lt;=0,IF(H1375&lt;=0,0,IF(H1375&lt;=20000,H1375,IF(H1375&lt;=40000,ROUNDUP(H1375/2,0)+10000,IF(H1375&lt;=80000,ROUNDUP(H1375/4,0)+20000,40000)))),IF(H1375&lt;=0,IF(I1375&lt;=0,0,IF(I1375&lt;=25000,I1375,IF(I1375&lt;=50000,ROUNDUP(I1375/2,0)+12500,IF(I1375&lt;=100000,ROUNDUP(I1375/4,0)+25000,50000)))),MAX(IF(I1375&lt;=0,0,IF(I1375&lt;=25000,I1375,IF(I1375&lt;=50000,ROUNDUP(I1375/2,0)+12500,IF(I1375&lt;=100000,ROUNDUP(I1375/4,0)+25000,50000)))),MIN(IF(H1375&lt;=0,0,IF(H1375&lt;=20000,H1375,IF(H1375&lt;=40000,ROUNDUP(H1375/2,0)+10000,IF(H1375&lt;=80000,ROUNDUP(H1375/4,0)+20000,40000))))+IF(I1375&lt;=0,0,IF(I1375&lt;=25000,I1375,IF(I1375&lt;=50000,ROUNDUP(I1375/2,0)+12500,IF(I1375&lt;=100000,ROUNDUP(I1375/4,0)+25000,50000)))),40000))))</f>
        <v/>
      </c>
      <c r="R1375" s="18">
        <f>MIN(120000,O1375+P1375+Q1375)</f>
        <v/>
      </c>
      <c r="S1375" s="18">
        <f>IF(F1375&lt;=0,IF(E1375&lt;=0,0,IF(E1375&lt;=12000,E1375,IF(E1375&lt;=32000,ROUNDUP(E1375/2,0)+6000,IF(E1375&lt;=56000,ROUNDUP(E1375/4,0)+14000,28000)))),IF(E1375&lt;=0,IF(F1375&lt;=0,0,IF(F1375&lt;=15000,F1375,IF(F1375&lt;=40000,ROUNDUP(F1375/2,0)+7500,IF(F1375&lt;=70000,ROUNDUP(F1375/4,0)+17500,35000)))),MAX(IF(F1375&lt;=0,0,IF(F1375&lt;=15000,F1375,IF(F1375&lt;=40000,ROUNDUP(F1375/2,0)+7500,IF(F1375&lt;=70000,ROUNDUP(F1375/4,0)+17500,35000)))),MIN(IF(E1375&lt;=0,0,IF(E1375&lt;=12000,E1375,IF(E1375&lt;=32000,ROUNDUP(E1375/2,0)+6000,IF(E1375&lt;=56000,ROUNDUP(E1375/4,0)+14000,28000))))+IF(F1375&lt;=0,0,IF(F1375&lt;=15000,F1375,IF(F1375&lt;=40000,ROUNDUP(F1375/2,0)+7500,IF(F1375&lt;=70000,ROUNDUP(F1375/4,0)+17500,35000)))),28000))))</f>
        <v/>
      </c>
      <c r="T1375" s="18">
        <f>IF(G1375&lt;=0,0,IF(G1375&lt;=12000,G1375,IF(G1375&lt;=32000,ROUNDUP(G1375/2,0)+6000,IF(G1375&lt;=56000,ROUNDUP(G1375/4,0)+14000,28000))))</f>
        <v/>
      </c>
      <c r="U1375" s="18">
        <f>IF(I1375&lt;=0,IF(H1375&lt;=0,0,IF(H1375&lt;=12000,H1375,IF(H1375&lt;=32000,ROUNDUP(H1375/2,0)+6000,IF(H1375&lt;=56000,ROUNDUP(H1375/4,0)+14000,28000)))),IF(H1375&lt;=0,IF(I1375&lt;=0,0,IF(I1375&lt;=15000,I1375,IF(I1375&lt;=40000,ROUNDUP(I1375/2,0)+7500,IF(I1375&lt;=70000,ROUNDUP(I1375/4,0)+17500,35000)))),MAX(IF(I1375&lt;=0,0,IF(I1375&lt;=15000,I1375,IF(I1375&lt;=40000,ROUNDUP(I1375/2,0)+7500,IF(I1375&lt;=70000,ROUNDUP(I1375/4,0)+17500,35000)))),MIN(IF(H1375&lt;=0,0,IF(H1375&lt;=12000,H1375,IF(H1375&lt;=32000,ROUNDUP(H1375/2,0)+6000,IF(H1375&lt;=56000,ROUNDUP(H1375/4,0)+14000,28000))))+IF(I1375&lt;=0,0,IF(I1375&lt;=15000,I1375,IF(I1375&lt;=40000,ROUNDUP(I1375/2,0)+7500,IF(I1375&lt;=70000,ROUNDUP(I1375/4,0)+17500,35000)))),28000))))</f>
        <v/>
      </c>
      <c r="V1375" s="18">
        <f>MIN(70000,S1375+T1375+U1375)</f>
        <v/>
      </c>
      <c r="W1375" s="18">
        <f>MAX(0,ROUNDDOWN(M1375-J1375-N1375-K1375-0,-3))</f>
        <v/>
      </c>
      <c r="X1375" s="18">
        <f>MAX(0,ROUNDDOWN(M1375-J1375-N1375-K1375-R1375,-3))</f>
        <v/>
      </c>
      <c r="Y1375" s="18">
        <f>IF(W1375&lt;=0,0,ROUNDDOWN((W1375*LOOKUP(W1375,{0,1950001,3300001,6950001,9000001,18000001,40000001},{0.05,0.1,0.2,0.23,0.33,0.4,0.45})-LOOKUP(W1375,{0,1950001,3300001,6950001,9000001,18000001,40000001},{0,97500,427500,636000,1536000,2796000,4796000}))*1.021,-2))</f>
        <v/>
      </c>
      <c r="Z1375" s="18">
        <f>IF(X1375&lt;=0,0,ROUNDDOWN((X1375*LOOKUP(X1375,{0,1950001,3300001,6950001,9000001,18000001,40000001},{0.05,0.1,0.2,0.23,0.33,0.4,0.45})-LOOKUP(X1375,{0,1950001,3300001,6950001,9000001,18000001,40000001},{0,97500,427500,636000,1536000,2796000,4796000}))*1.021,-2))</f>
        <v/>
      </c>
      <c r="AA1375" s="18">
        <f>MAX(0,ROUNDDOWN(M1375-J1375-430000-L1375-0,-3))</f>
        <v/>
      </c>
      <c r="AB1375" s="18">
        <f>MAX(0,ROUNDDOWN(M1375-J1375-430000-L1375-V1375,-3))</f>
        <v/>
      </c>
      <c r="AC1375" s="18">
        <f>IF(M1375&lt;=450000,0,MAX(0,ROUNDDOWN(AA1375*0.06-MIN(50000,AA1375)*0.03,-2))+MAX(0,ROUNDDOWN(AA1375*0.04-MIN(50000,AA1375)*0.02,-2)))</f>
        <v/>
      </c>
      <c r="AD1375" s="18">
        <f>IF(M1375&lt;=450000,0,MAX(0,ROUNDDOWN(AB1375*0.06-MIN(50000,AB1375)*0.03,-2))+MAX(0,ROUNDDOWN(AB1375*0.04-MIN(50000,AB1375)*0.02,-2)))</f>
        <v/>
      </c>
      <c r="AE1375" s="18">
        <f>Y1375-Z1375</f>
        <v/>
      </c>
      <c r="AF1375" s="18">
        <f>AC1375-AD1375</f>
        <v/>
      </c>
      <c r="AG1375" s="18">
        <f>AE1375+AF1375</f>
        <v/>
      </c>
      <c r="AH1375" s="20">
        <f>IF(W1375&lt;=0,0,LOOKUP(W1375,{0,1950001,3300001,6950001,9000001,18000001,40000001},{0.05,0.1,0.2,0.23,0.33,0.4,0.45}))</f>
        <v/>
      </c>
    </row>
    <row r="1376">
      <c r="A1376" t="inlineStr">
        <is>
          <t>1万円刻み 特例あり一般12万円</t>
        </is>
      </c>
      <c r="B1376" s="18">
        <f>'4_1万円刻み'!$A$432</f>
        <v/>
      </c>
      <c r="C1376" s="19" t="n">
        <v>2026</v>
      </c>
      <c r="D1376" t="inlineStr">
        <is>
          <t>はい</t>
        </is>
      </c>
      <c r="E1376" s="18" t="n">
        <v>120000</v>
      </c>
      <c r="F1376" s="18" t="n">
        <v>0</v>
      </c>
      <c r="G1376" s="18" t="n">
        <v>0</v>
      </c>
      <c r="H1376" s="18" t="n">
        <v>0</v>
      </c>
      <c r="I1376" s="18" t="n">
        <v>0</v>
      </c>
      <c r="J1376" s="18">
        <f>ROUND(MIN(B1376/12,650000)*12*0.0915+MIN(B1376/12,1390000)*12*(0.0504+0)+B1376*0.005,0)</f>
        <v/>
      </c>
      <c r="K1376" s="18" t="n">
        <v>0</v>
      </c>
      <c r="L1376" s="18" t="n">
        <v>0</v>
      </c>
      <c r="M1376" s="18">
        <f>ROUND(IF(C1376&gt;=2026,IF(B1376&lt;741000,0,IF(B1376&lt;2191000,B1376-740000,IF(B1376&lt;2193000,1451000,IF(B1376&lt;2196000,1453000,IF(B1376&lt;2200000,1456000,IF(B1376&lt;3600000,ROUNDDOWN(B1376/4,-3)*2.8-80000,IF(B1376&lt;6600000,ROUNDDOWN(B1376/4,-3)*3.2-440000,IF(B1376&lt;8500000,ROUNDDOWN(B1376*0.9,0)-1100000,B1376-1950000)))))))),IF(B1376&lt;651000,0,IF(B1376&lt;1900000,B1376-650000,IF(B1376&lt;3600000,ROUNDDOWN(B1376/4,-3)*2.8-80000,IF(B1376&lt;6600000,ROUNDDOWN(B1376/4,-3)*3.2-440000,IF(B1376&lt;8500000,ROUNDDOWN(B1376*0.9,0)-1100000,B1376-1950000)))))),0)</f>
        <v/>
      </c>
      <c r="N1376" s="18">
        <f>IF(M1376&gt;23500000,NA(),IF(C1376&gt;=2026,IF(M1376&lt;=4890000,1040000,IF(M1376&lt;=6550000,670000,620000)),IF(M1376&lt;=1320000,950000,IF(M1376&lt;=3360000,880000,IF(M1376&lt;=4890000,680000,IF(M1376&lt;=6550000,630000,580000))))))</f>
        <v/>
      </c>
      <c r="O1376" s="18">
        <f>IF(F1376&lt;=0,IF(AND(D1376="はい",C1376&gt;=2026,C1376&lt;=2027),IF(E1376&lt;=0,0,IF(E1376&lt;=30000,E1376,IF(E1376&lt;=60000,ROUNDUP(E1376/2,0)+15000,IF(E1376&lt;=120000,ROUNDUP(E1376/4,0)+30000,60000)))),IF(E1376&lt;=0,0,IF(E1376&lt;=20000,E1376,IF(E1376&lt;=40000,ROUNDUP(E1376/2,0)+10000,IF(E1376&lt;=80000,ROUNDUP(E1376/4,0)+20000,40000))))),IF(E1376&lt;=0,IF(F1376&lt;=0,0,IF(F1376&lt;=25000,F1376,IF(F1376&lt;=50000,ROUNDUP(F1376/2,0)+12500,IF(F1376&lt;=100000,ROUNDUP(F1376/4,0)+25000,50000)))),MAX(IF(F1376&lt;=0,0,IF(F1376&lt;=25000,F1376,IF(F1376&lt;=50000,ROUNDUP(F1376/2,0)+12500,IF(F1376&lt;=100000,ROUNDUP(F1376/4,0)+25000,50000)))),MIN(IF(AND(D1376="はい",C1376&gt;=2026,C1376&lt;=2027),IF(E1376&lt;=0,0,IF(E1376&lt;=30000,E1376,IF(E1376&lt;=60000,ROUNDUP(E1376/2,0)+15000,IF(E1376&lt;=120000,ROUNDUP(E1376/4,0)+30000,60000)))),IF(E1376&lt;=0,0,IF(E1376&lt;=20000,E1376,IF(E1376&lt;=40000,ROUNDUP(E1376/2,0)+10000,IF(E1376&lt;=80000,ROUNDUP(E1376/4,0)+20000,40000)))))+IF(F1376&lt;=0,0,IF(F1376&lt;=25000,F1376,IF(F1376&lt;=50000,ROUNDUP(F1376/2,0)+12500,IF(F1376&lt;=100000,ROUNDUP(F1376/4,0)+25000,50000)))),IF(AND(D1376="はい",C1376&gt;=2026,C1376&lt;=2027),60000,40000)))))</f>
        <v/>
      </c>
      <c r="P1376" s="18">
        <f>IF(G1376&lt;=0,0,IF(G1376&lt;=20000,G1376,IF(G1376&lt;=40000,ROUNDUP(G1376/2,0)+10000,IF(G1376&lt;=80000,ROUNDUP(G1376/4,0)+20000,40000))))</f>
        <v/>
      </c>
      <c r="Q1376" s="18">
        <f>IF(I1376&lt;=0,IF(H1376&lt;=0,0,IF(H1376&lt;=20000,H1376,IF(H1376&lt;=40000,ROUNDUP(H1376/2,0)+10000,IF(H1376&lt;=80000,ROUNDUP(H1376/4,0)+20000,40000)))),IF(H1376&lt;=0,IF(I1376&lt;=0,0,IF(I1376&lt;=25000,I1376,IF(I1376&lt;=50000,ROUNDUP(I1376/2,0)+12500,IF(I1376&lt;=100000,ROUNDUP(I1376/4,0)+25000,50000)))),MAX(IF(I1376&lt;=0,0,IF(I1376&lt;=25000,I1376,IF(I1376&lt;=50000,ROUNDUP(I1376/2,0)+12500,IF(I1376&lt;=100000,ROUNDUP(I1376/4,0)+25000,50000)))),MIN(IF(H1376&lt;=0,0,IF(H1376&lt;=20000,H1376,IF(H1376&lt;=40000,ROUNDUP(H1376/2,0)+10000,IF(H1376&lt;=80000,ROUNDUP(H1376/4,0)+20000,40000))))+IF(I1376&lt;=0,0,IF(I1376&lt;=25000,I1376,IF(I1376&lt;=50000,ROUNDUP(I1376/2,0)+12500,IF(I1376&lt;=100000,ROUNDUP(I1376/4,0)+25000,50000)))),40000))))</f>
        <v/>
      </c>
      <c r="R1376" s="18">
        <f>MIN(120000,O1376+P1376+Q1376)</f>
        <v/>
      </c>
      <c r="S1376" s="18">
        <f>IF(F1376&lt;=0,IF(E1376&lt;=0,0,IF(E1376&lt;=12000,E1376,IF(E1376&lt;=32000,ROUNDUP(E1376/2,0)+6000,IF(E1376&lt;=56000,ROUNDUP(E1376/4,0)+14000,28000)))),IF(E1376&lt;=0,IF(F1376&lt;=0,0,IF(F1376&lt;=15000,F1376,IF(F1376&lt;=40000,ROUNDUP(F1376/2,0)+7500,IF(F1376&lt;=70000,ROUNDUP(F1376/4,0)+17500,35000)))),MAX(IF(F1376&lt;=0,0,IF(F1376&lt;=15000,F1376,IF(F1376&lt;=40000,ROUNDUP(F1376/2,0)+7500,IF(F1376&lt;=70000,ROUNDUP(F1376/4,0)+17500,35000)))),MIN(IF(E1376&lt;=0,0,IF(E1376&lt;=12000,E1376,IF(E1376&lt;=32000,ROUNDUP(E1376/2,0)+6000,IF(E1376&lt;=56000,ROUNDUP(E1376/4,0)+14000,28000))))+IF(F1376&lt;=0,0,IF(F1376&lt;=15000,F1376,IF(F1376&lt;=40000,ROUNDUP(F1376/2,0)+7500,IF(F1376&lt;=70000,ROUNDUP(F1376/4,0)+17500,35000)))),28000))))</f>
        <v/>
      </c>
      <c r="T1376" s="18">
        <f>IF(G1376&lt;=0,0,IF(G1376&lt;=12000,G1376,IF(G1376&lt;=32000,ROUNDUP(G1376/2,0)+6000,IF(G1376&lt;=56000,ROUNDUP(G1376/4,0)+14000,28000))))</f>
        <v/>
      </c>
      <c r="U1376" s="18">
        <f>IF(I1376&lt;=0,IF(H1376&lt;=0,0,IF(H1376&lt;=12000,H1376,IF(H1376&lt;=32000,ROUNDUP(H1376/2,0)+6000,IF(H1376&lt;=56000,ROUNDUP(H1376/4,0)+14000,28000)))),IF(H1376&lt;=0,IF(I1376&lt;=0,0,IF(I1376&lt;=15000,I1376,IF(I1376&lt;=40000,ROUNDUP(I1376/2,0)+7500,IF(I1376&lt;=70000,ROUNDUP(I1376/4,0)+17500,35000)))),MAX(IF(I1376&lt;=0,0,IF(I1376&lt;=15000,I1376,IF(I1376&lt;=40000,ROUNDUP(I1376/2,0)+7500,IF(I1376&lt;=70000,ROUNDUP(I1376/4,0)+17500,35000)))),MIN(IF(H1376&lt;=0,0,IF(H1376&lt;=12000,H1376,IF(H1376&lt;=32000,ROUNDUP(H1376/2,0)+6000,IF(H1376&lt;=56000,ROUNDUP(H1376/4,0)+14000,28000))))+IF(I1376&lt;=0,0,IF(I1376&lt;=15000,I1376,IF(I1376&lt;=40000,ROUNDUP(I1376/2,0)+7500,IF(I1376&lt;=70000,ROUNDUP(I1376/4,0)+17500,35000)))),28000))))</f>
        <v/>
      </c>
      <c r="V1376" s="18">
        <f>MIN(70000,S1376+T1376+U1376)</f>
        <v/>
      </c>
      <c r="W1376" s="18">
        <f>MAX(0,ROUNDDOWN(M1376-J1376-N1376-K1376-0,-3))</f>
        <v/>
      </c>
      <c r="X1376" s="18">
        <f>MAX(0,ROUNDDOWN(M1376-J1376-N1376-K1376-R1376,-3))</f>
        <v/>
      </c>
      <c r="Y1376" s="18">
        <f>IF(W1376&lt;=0,0,ROUNDDOWN((W1376*LOOKUP(W1376,{0,1950001,3300001,6950001,9000001,18000001,40000001},{0.05,0.1,0.2,0.23,0.33,0.4,0.45})-LOOKUP(W1376,{0,1950001,3300001,6950001,9000001,18000001,40000001},{0,97500,427500,636000,1536000,2796000,4796000}))*1.021,-2))</f>
        <v/>
      </c>
      <c r="Z1376" s="18">
        <f>IF(X1376&lt;=0,0,ROUNDDOWN((X1376*LOOKUP(X1376,{0,1950001,3300001,6950001,9000001,18000001,40000001},{0.05,0.1,0.2,0.23,0.33,0.4,0.45})-LOOKUP(X1376,{0,1950001,3300001,6950001,9000001,18000001,40000001},{0,97500,427500,636000,1536000,2796000,4796000}))*1.021,-2))</f>
        <v/>
      </c>
      <c r="AA1376" s="18">
        <f>MAX(0,ROUNDDOWN(M1376-J1376-430000-L1376-0,-3))</f>
        <v/>
      </c>
      <c r="AB1376" s="18">
        <f>MAX(0,ROUNDDOWN(M1376-J1376-430000-L1376-V1376,-3))</f>
        <v/>
      </c>
      <c r="AC1376" s="18">
        <f>IF(M1376&lt;=450000,0,MAX(0,ROUNDDOWN(AA1376*0.06-MIN(50000,AA1376)*0.03,-2))+MAX(0,ROUNDDOWN(AA1376*0.04-MIN(50000,AA1376)*0.02,-2)))</f>
        <v/>
      </c>
      <c r="AD1376" s="18">
        <f>IF(M1376&lt;=450000,0,MAX(0,ROUNDDOWN(AB1376*0.06-MIN(50000,AB1376)*0.03,-2))+MAX(0,ROUNDDOWN(AB1376*0.04-MIN(50000,AB1376)*0.02,-2)))</f>
        <v/>
      </c>
      <c r="AE1376" s="18">
        <f>Y1376-Z1376</f>
        <v/>
      </c>
      <c r="AF1376" s="18">
        <f>AC1376-AD1376</f>
        <v/>
      </c>
      <c r="AG1376" s="18">
        <f>AE1376+AF1376</f>
        <v/>
      </c>
      <c r="AH1376" s="20">
        <f>IF(W1376&lt;=0,0,LOOKUP(W1376,{0,1950001,3300001,6950001,9000001,18000001,40000001},{0.05,0.1,0.2,0.23,0.33,0.4,0.45}))</f>
        <v/>
      </c>
    </row>
    <row r="1377">
      <c r="A1377" t="inlineStr">
        <is>
          <t>1万円刻み 3区分8万円ずつ</t>
        </is>
      </c>
      <c r="B1377" s="18">
        <f>'4_1万円刻み'!$A$433</f>
        <v/>
      </c>
      <c r="C1377" s="19" t="n">
        <v>2026</v>
      </c>
      <c r="D1377" t="inlineStr">
        <is>
          <t>いいえ</t>
        </is>
      </c>
      <c r="E1377" s="18" t="n">
        <v>80000</v>
      </c>
      <c r="F1377" s="18" t="n">
        <v>0</v>
      </c>
      <c r="G1377" s="18" t="n">
        <v>80000</v>
      </c>
      <c r="H1377" s="18" t="n">
        <v>80000</v>
      </c>
      <c r="I1377" s="18" t="n">
        <v>0</v>
      </c>
      <c r="J1377" s="18">
        <f>ROUND(MIN(B1377/12,650000)*12*0.0915+MIN(B1377/12,1390000)*12*(0.0504+0)+B1377*0.005,0)</f>
        <v/>
      </c>
      <c r="K1377" s="18" t="n">
        <v>0</v>
      </c>
      <c r="L1377" s="18" t="n">
        <v>0</v>
      </c>
      <c r="M1377" s="18">
        <f>ROUND(IF(C1377&gt;=2026,IF(B1377&lt;741000,0,IF(B1377&lt;2191000,B1377-740000,IF(B1377&lt;2193000,1451000,IF(B1377&lt;2196000,1453000,IF(B1377&lt;2200000,1456000,IF(B1377&lt;3600000,ROUNDDOWN(B1377/4,-3)*2.8-80000,IF(B1377&lt;6600000,ROUNDDOWN(B1377/4,-3)*3.2-440000,IF(B1377&lt;8500000,ROUNDDOWN(B1377*0.9,0)-1100000,B1377-1950000)))))))),IF(B1377&lt;651000,0,IF(B1377&lt;1900000,B1377-650000,IF(B1377&lt;3600000,ROUNDDOWN(B1377/4,-3)*2.8-80000,IF(B1377&lt;6600000,ROUNDDOWN(B1377/4,-3)*3.2-440000,IF(B1377&lt;8500000,ROUNDDOWN(B1377*0.9,0)-1100000,B1377-1950000)))))),0)</f>
        <v/>
      </c>
      <c r="N1377" s="18">
        <f>IF(M1377&gt;23500000,NA(),IF(C1377&gt;=2026,IF(M1377&lt;=4890000,1040000,IF(M1377&lt;=6550000,670000,620000)),IF(M1377&lt;=1320000,950000,IF(M1377&lt;=3360000,880000,IF(M1377&lt;=4890000,680000,IF(M1377&lt;=6550000,630000,580000))))))</f>
        <v/>
      </c>
      <c r="O1377" s="18">
        <f>IF(F1377&lt;=0,IF(AND(D1377="はい",C1377&gt;=2026,C1377&lt;=2027),IF(E1377&lt;=0,0,IF(E1377&lt;=30000,E1377,IF(E1377&lt;=60000,ROUNDUP(E1377/2,0)+15000,IF(E1377&lt;=120000,ROUNDUP(E1377/4,0)+30000,60000)))),IF(E1377&lt;=0,0,IF(E1377&lt;=20000,E1377,IF(E1377&lt;=40000,ROUNDUP(E1377/2,0)+10000,IF(E1377&lt;=80000,ROUNDUP(E1377/4,0)+20000,40000))))),IF(E1377&lt;=0,IF(F1377&lt;=0,0,IF(F1377&lt;=25000,F1377,IF(F1377&lt;=50000,ROUNDUP(F1377/2,0)+12500,IF(F1377&lt;=100000,ROUNDUP(F1377/4,0)+25000,50000)))),MAX(IF(F1377&lt;=0,0,IF(F1377&lt;=25000,F1377,IF(F1377&lt;=50000,ROUNDUP(F1377/2,0)+12500,IF(F1377&lt;=100000,ROUNDUP(F1377/4,0)+25000,50000)))),MIN(IF(AND(D1377="はい",C1377&gt;=2026,C1377&lt;=2027),IF(E1377&lt;=0,0,IF(E1377&lt;=30000,E1377,IF(E1377&lt;=60000,ROUNDUP(E1377/2,0)+15000,IF(E1377&lt;=120000,ROUNDUP(E1377/4,0)+30000,60000)))),IF(E1377&lt;=0,0,IF(E1377&lt;=20000,E1377,IF(E1377&lt;=40000,ROUNDUP(E1377/2,0)+10000,IF(E1377&lt;=80000,ROUNDUP(E1377/4,0)+20000,40000)))))+IF(F1377&lt;=0,0,IF(F1377&lt;=25000,F1377,IF(F1377&lt;=50000,ROUNDUP(F1377/2,0)+12500,IF(F1377&lt;=100000,ROUNDUP(F1377/4,0)+25000,50000)))),IF(AND(D1377="はい",C1377&gt;=2026,C1377&lt;=2027),60000,40000)))))</f>
        <v/>
      </c>
      <c r="P1377" s="18">
        <f>IF(G1377&lt;=0,0,IF(G1377&lt;=20000,G1377,IF(G1377&lt;=40000,ROUNDUP(G1377/2,0)+10000,IF(G1377&lt;=80000,ROUNDUP(G1377/4,0)+20000,40000))))</f>
        <v/>
      </c>
      <c r="Q1377" s="18">
        <f>IF(I1377&lt;=0,IF(H1377&lt;=0,0,IF(H1377&lt;=20000,H1377,IF(H1377&lt;=40000,ROUNDUP(H1377/2,0)+10000,IF(H1377&lt;=80000,ROUNDUP(H1377/4,0)+20000,40000)))),IF(H1377&lt;=0,IF(I1377&lt;=0,0,IF(I1377&lt;=25000,I1377,IF(I1377&lt;=50000,ROUNDUP(I1377/2,0)+12500,IF(I1377&lt;=100000,ROUNDUP(I1377/4,0)+25000,50000)))),MAX(IF(I1377&lt;=0,0,IF(I1377&lt;=25000,I1377,IF(I1377&lt;=50000,ROUNDUP(I1377/2,0)+12500,IF(I1377&lt;=100000,ROUNDUP(I1377/4,0)+25000,50000)))),MIN(IF(H1377&lt;=0,0,IF(H1377&lt;=20000,H1377,IF(H1377&lt;=40000,ROUNDUP(H1377/2,0)+10000,IF(H1377&lt;=80000,ROUNDUP(H1377/4,0)+20000,40000))))+IF(I1377&lt;=0,0,IF(I1377&lt;=25000,I1377,IF(I1377&lt;=50000,ROUNDUP(I1377/2,0)+12500,IF(I1377&lt;=100000,ROUNDUP(I1377/4,0)+25000,50000)))),40000))))</f>
        <v/>
      </c>
      <c r="R1377" s="18">
        <f>MIN(120000,O1377+P1377+Q1377)</f>
        <v/>
      </c>
      <c r="S1377" s="18">
        <f>IF(F1377&lt;=0,IF(E1377&lt;=0,0,IF(E1377&lt;=12000,E1377,IF(E1377&lt;=32000,ROUNDUP(E1377/2,0)+6000,IF(E1377&lt;=56000,ROUNDUP(E1377/4,0)+14000,28000)))),IF(E1377&lt;=0,IF(F1377&lt;=0,0,IF(F1377&lt;=15000,F1377,IF(F1377&lt;=40000,ROUNDUP(F1377/2,0)+7500,IF(F1377&lt;=70000,ROUNDUP(F1377/4,0)+17500,35000)))),MAX(IF(F1377&lt;=0,0,IF(F1377&lt;=15000,F1377,IF(F1377&lt;=40000,ROUNDUP(F1377/2,0)+7500,IF(F1377&lt;=70000,ROUNDUP(F1377/4,0)+17500,35000)))),MIN(IF(E1377&lt;=0,0,IF(E1377&lt;=12000,E1377,IF(E1377&lt;=32000,ROUNDUP(E1377/2,0)+6000,IF(E1377&lt;=56000,ROUNDUP(E1377/4,0)+14000,28000))))+IF(F1377&lt;=0,0,IF(F1377&lt;=15000,F1377,IF(F1377&lt;=40000,ROUNDUP(F1377/2,0)+7500,IF(F1377&lt;=70000,ROUNDUP(F1377/4,0)+17500,35000)))),28000))))</f>
        <v/>
      </c>
      <c r="T1377" s="18">
        <f>IF(G1377&lt;=0,0,IF(G1377&lt;=12000,G1377,IF(G1377&lt;=32000,ROUNDUP(G1377/2,0)+6000,IF(G1377&lt;=56000,ROUNDUP(G1377/4,0)+14000,28000))))</f>
        <v/>
      </c>
      <c r="U1377" s="18">
        <f>IF(I1377&lt;=0,IF(H1377&lt;=0,0,IF(H1377&lt;=12000,H1377,IF(H1377&lt;=32000,ROUNDUP(H1377/2,0)+6000,IF(H1377&lt;=56000,ROUNDUP(H1377/4,0)+14000,28000)))),IF(H1377&lt;=0,IF(I1377&lt;=0,0,IF(I1377&lt;=15000,I1377,IF(I1377&lt;=40000,ROUNDUP(I1377/2,0)+7500,IF(I1377&lt;=70000,ROUNDUP(I1377/4,0)+17500,35000)))),MAX(IF(I1377&lt;=0,0,IF(I1377&lt;=15000,I1377,IF(I1377&lt;=40000,ROUNDUP(I1377/2,0)+7500,IF(I1377&lt;=70000,ROUNDUP(I1377/4,0)+17500,35000)))),MIN(IF(H1377&lt;=0,0,IF(H1377&lt;=12000,H1377,IF(H1377&lt;=32000,ROUNDUP(H1377/2,0)+6000,IF(H1377&lt;=56000,ROUNDUP(H1377/4,0)+14000,28000))))+IF(I1377&lt;=0,0,IF(I1377&lt;=15000,I1377,IF(I1377&lt;=40000,ROUNDUP(I1377/2,0)+7500,IF(I1377&lt;=70000,ROUNDUP(I1377/4,0)+17500,35000)))),28000))))</f>
        <v/>
      </c>
      <c r="V1377" s="18">
        <f>MIN(70000,S1377+T1377+U1377)</f>
        <v/>
      </c>
      <c r="W1377" s="18">
        <f>MAX(0,ROUNDDOWN(M1377-J1377-N1377-K1377-0,-3))</f>
        <v/>
      </c>
      <c r="X1377" s="18">
        <f>MAX(0,ROUNDDOWN(M1377-J1377-N1377-K1377-R1377,-3))</f>
        <v/>
      </c>
      <c r="Y1377" s="18">
        <f>IF(W1377&lt;=0,0,ROUNDDOWN((W1377*LOOKUP(W1377,{0,1950001,3300001,6950001,9000001,18000001,40000001},{0.05,0.1,0.2,0.23,0.33,0.4,0.45})-LOOKUP(W1377,{0,1950001,3300001,6950001,9000001,18000001,40000001},{0,97500,427500,636000,1536000,2796000,4796000}))*1.021,-2))</f>
        <v/>
      </c>
      <c r="Z1377" s="18">
        <f>IF(X1377&lt;=0,0,ROUNDDOWN((X1377*LOOKUP(X1377,{0,1950001,3300001,6950001,9000001,18000001,40000001},{0.05,0.1,0.2,0.23,0.33,0.4,0.45})-LOOKUP(X1377,{0,1950001,3300001,6950001,9000001,18000001,40000001},{0,97500,427500,636000,1536000,2796000,4796000}))*1.021,-2))</f>
        <v/>
      </c>
      <c r="AA1377" s="18">
        <f>MAX(0,ROUNDDOWN(M1377-J1377-430000-L1377-0,-3))</f>
        <v/>
      </c>
      <c r="AB1377" s="18">
        <f>MAX(0,ROUNDDOWN(M1377-J1377-430000-L1377-V1377,-3))</f>
        <v/>
      </c>
      <c r="AC1377" s="18">
        <f>IF(M1377&lt;=450000,0,MAX(0,ROUNDDOWN(AA1377*0.06-MIN(50000,AA1377)*0.03,-2))+MAX(0,ROUNDDOWN(AA1377*0.04-MIN(50000,AA1377)*0.02,-2)))</f>
        <v/>
      </c>
      <c r="AD1377" s="18">
        <f>IF(M1377&lt;=450000,0,MAX(0,ROUNDDOWN(AB1377*0.06-MIN(50000,AB1377)*0.03,-2))+MAX(0,ROUNDDOWN(AB1377*0.04-MIN(50000,AB1377)*0.02,-2)))</f>
        <v/>
      </c>
      <c r="AE1377" s="18">
        <f>Y1377-Z1377</f>
        <v/>
      </c>
      <c r="AF1377" s="18">
        <f>AC1377-AD1377</f>
        <v/>
      </c>
      <c r="AG1377" s="18">
        <f>AE1377+AF1377</f>
        <v/>
      </c>
      <c r="AH1377" s="20">
        <f>IF(W1377&lt;=0,0,LOOKUP(W1377,{0,1950001,3300001,6950001,9000001,18000001,40000001},{0.05,0.1,0.2,0.23,0.33,0.4,0.45}))</f>
        <v/>
      </c>
    </row>
    <row r="1378">
      <c r="A1378" t="inlineStr">
        <is>
          <t>1万円刻み 一般8万円</t>
        </is>
      </c>
      <c r="B1378" s="18">
        <f>'4_1万円刻み'!$A$433</f>
        <v/>
      </c>
      <c r="C1378" s="19" t="n">
        <v>2026</v>
      </c>
      <c r="D1378" t="inlineStr">
        <is>
          <t>いいえ</t>
        </is>
      </c>
      <c r="E1378" s="18" t="n">
        <v>80000</v>
      </c>
      <c r="F1378" s="18" t="n">
        <v>0</v>
      </c>
      <c r="G1378" s="18" t="n">
        <v>0</v>
      </c>
      <c r="H1378" s="18" t="n">
        <v>0</v>
      </c>
      <c r="I1378" s="18" t="n">
        <v>0</v>
      </c>
      <c r="J1378" s="18">
        <f>ROUND(MIN(B1378/12,650000)*12*0.0915+MIN(B1378/12,1390000)*12*(0.0504+0)+B1378*0.005,0)</f>
        <v/>
      </c>
      <c r="K1378" s="18" t="n">
        <v>0</v>
      </c>
      <c r="L1378" s="18" t="n">
        <v>0</v>
      </c>
      <c r="M1378" s="18">
        <f>ROUND(IF(C1378&gt;=2026,IF(B1378&lt;741000,0,IF(B1378&lt;2191000,B1378-740000,IF(B1378&lt;2193000,1451000,IF(B1378&lt;2196000,1453000,IF(B1378&lt;2200000,1456000,IF(B1378&lt;3600000,ROUNDDOWN(B1378/4,-3)*2.8-80000,IF(B1378&lt;6600000,ROUNDDOWN(B1378/4,-3)*3.2-440000,IF(B1378&lt;8500000,ROUNDDOWN(B1378*0.9,0)-1100000,B1378-1950000)))))))),IF(B1378&lt;651000,0,IF(B1378&lt;1900000,B1378-650000,IF(B1378&lt;3600000,ROUNDDOWN(B1378/4,-3)*2.8-80000,IF(B1378&lt;6600000,ROUNDDOWN(B1378/4,-3)*3.2-440000,IF(B1378&lt;8500000,ROUNDDOWN(B1378*0.9,0)-1100000,B1378-1950000)))))),0)</f>
        <v/>
      </c>
      <c r="N1378" s="18">
        <f>IF(M1378&gt;23500000,NA(),IF(C1378&gt;=2026,IF(M1378&lt;=4890000,1040000,IF(M1378&lt;=6550000,670000,620000)),IF(M1378&lt;=1320000,950000,IF(M1378&lt;=3360000,880000,IF(M1378&lt;=4890000,680000,IF(M1378&lt;=6550000,630000,580000))))))</f>
        <v/>
      </c>
      <c r="O1378" s="18">
        <f>IF(F1378&lt;=0,IF(AND(D1378="はい",C1378&gt;=2026,C1378&lt;=2027),IF(E1378&lt;=0,0,IF(E1378&lt;=30000,E1378,IF(E1378&lt;=60000,ROUNDUP(E1378/2,0)+15000,IF(E1378&lt;=120000,ROUNDUP(E1378/4,0)+30000,60000)))),IF(E1378&lt;=0,0,IF(E1378&lt;=20000,E1378,IF(E1378&lt;=40000,ROUNDUP(E1378/2,0)+10000,IF(E1378&lt;=80000,ROUNDUP(E1378/4,0)+20000,40000))))),IF(E1378&lt;=0,IF(F1378&lt;=0,0,IF(F1378&lt;=25000,F1378,IF(F1378&lt;=50000,ROUNDUP(F1378/2,0)+12500,IF(F1378&lt;=100000,ROUNDUP(F1378/4,0)+25000,50000)))),MAX(IF(F1378&lt;=0,0,IF(F1378&lt;=25000,F1378,IF(F1378&lt;=50000,ROUNDUP(F1378/2,0)+12500,IF(F1378&lt;=100000,ROUNDUP(F1378/4,0)+25000,50000)))),MIN(IF(AND(D1378="はい",C1378&gt;=2026,C1378&lt;=2027),IF(E1378&lt;=0,0,IF(E1378&lt;=30000,E1378,IF(E1378&lt;=60000,ROUNDUP(E1378/2,0)+15000,IF(E1378&lt;=120000,ROUNDUP(E1378/4,0)+30000,60000)))),IF(E1378&lt;=0,0,IF(E1378&lt;=20000,E1378,IF(E1378&lt;=40000,ROUNDUP(E1378/2,0)+10000,IF(E1378&lt;=80000,ROUNDUP(E1378/4,0)+20000,40000)))))+IF(F1378&lt;=0,0,IF(F1378&lt;=25000,F1378,IF(F1378&lt;=50000,ROUNDUP(F1378/2,0)+12500,IF(F1378&lt;=100000,ROUNDUP(F1378/4,0)+25000,50000)))),IF(AND(D1378="はい",C1378&gt;=2026,C1378&lt;=2027),60000,40000)))))</f>
        <v/>
      </c>
      <c r="P1378" s="18">
        <f>IF(G1378&lt;=0,0,IF(G1378&lt;=20000,G1378,IF(G1378&lt;=40000,ROUNDUP(G1378/2,0)+10000,IF(G1378&lt;=80000,ROUNDUP(G1378/4,0)+20000,40000))))</f>
        <v/>
      </c>
      <c r="Q1378" s="18">
        <f>IF(I1378&lt;=0,IF(H1378&lt;=0,0,IF(H1378&lt;=20000,H1378,IF(H1378&lt;=40000,ROUNDUP(H1378/2,0)+10000,IF(H1378&lt;=80000,ROUNDUP(H1378/4,0)+20000,40000)))),IF(H1378&lt;=0,IF(I1378&lt;=0,0,IF(I1378&lt;=25000,I1378,IF(I1378&lt;=50000,ROUNDUP(I1378/2,0)+12500,IF(I1378&lt;=100000,ROUNDUP(I1378/4,0)+25000,50000)))),MAX(IF(I1378&lt;=0,0,IF(I1378&lt;=25000,I1378,IF(I1378&lt;=50000,ROUNDUP(I1378/2,0)+12500,IF(I1378&lt;=100000,ROUNDUP(I1378/4,0)+25000,50000)))),MIN(IF(H1378&lt;=0,0,IF(H1378&lt;=20000,H1378,IF(H1378&lt;=40000,ROUNDUP(H1378/2,0)+10000,IF(H1378&lt;=80000,ROUNDUP(H1378/4,0)+20000,40000))))+IF(I1378&lt;=0,0,IF(I1378&lt;=25000,I1378,IF(I1378&lt;=50000,ROUNDUP(I1378/2,0)+12500,IF(I1378&lt;=100000,ROUNDUP(I1378/4,0)+25000,50000)))),40000))))</f>
        <v/>
      </c>
      <c r="R1378" s="18">
        <f>MIN(120000,O1378+P1378+Q1378)</f>
        <v/>
      </c>
      <c r="S1378" s="18">
        <f>IF(F1378&lt;=0,IF(E1378&lt;=0,0,IF(E1378&lt;=12000,E1378,IF(E1378&lt;=32000,ROUNDUP(E1378/2,0)+6000,IF(E1378&lt;=56000,ROUNDUP(E1378/4,0)+14000,28000)))),IF(E1378&lt;=0,IF(F1378&lt;=0,0,IF(F1378&lt;=15000,F1378,IF(F1378&lt;=40000,ROUNDUP(F1378/2,0)+7500,IF(F1378&lt;=70000,ROUNDUP(F1378/4,0)+17500,35000)))),MAX(IF(F1378&lt;=0,0,IF(F1378&lt;=15000,F1378,IF(F1378&lt;=40000,ROUNDUP(F1378/2,0)+7500,IF(F1378&lt;=70000,ROUNDUP(F1378/4,0)+17500,35000)))),MIN(IF(E1378&lt;=0,0,IF(E1378&lt;=12000,E1378,IF(E1378&lt;=32000,ROUNDUP(E1378/2,0)+6000,IF(E1378&lt;=56000,ROUNDUP(E1378/4,0)+14000,28000))))+IF(F1378&lt;=0,0,IF(F1378&lt;=15000,F1378,IF(F1378&lt;=40000,ROUNDUP(F1378/2,0)+7500,IF(F1378&lt;=70000,ROUNDUP(F1378/4,0)+17500,35000)))),28000))))</f>
        <v/>
      </c>
      <c r="T1378" s="18">
        <f>IF(G1378&lt;=0,0,IF(G1378&lt;=12000,G1378,IF(G1378&lt;=32000,ROUNDUP(G1378/2,0)+6000,IF(G1378&lt;=56000,ROUNDUP(G1378/4,0)+14000,28000))))</f>
        <v/>
      </c>
      <c r="U1378" s="18">
        <f>IF(I1378&lt;=0,IF(H1378&lt;=0,0,IF(H1378&lt;=12000,H1378,IF(H1378&lt;=32000,ROUNDUP(H1378/2,0)+6000,IF(H1378&lt;=56000,ROUNDUP(H1378/4,0)+14000,28000)))),IF(H1378&lt;=0,IF(I1378&lt;=0,0,IF(I1378&lt;=15000,I1378,IF(I1378&lt;=40000,ROUNDUP(I1378/2,0)+7500,IF(I1378&lt;=70000,ROUNDUP(I1378/4,0)+17500,35000)))),MAX(IF(I1378&lt;=0,0,IF(I1378&lt;=15000,I1378,IF(I1378&lt;=40000,ROUNDUP(I1378/2,0)+7500,IF(I1378&lt;=70000,ROUNDUP(I1378/4,0)+17500,35000)))),MIN(IF(H1378&lt;=0,0,IF(H1378&lt;=12000,H1378,IF(H1378&lt;=32000,ROUNDUP(H1378/2,0)+6000,IF(H1378&lt;=56000,ROUNDUP(H1378/4,0)+14000,28000))))+IF(I1378&lt;=0,0,IF(I1378&lt;=15000,I1378,IF(I1378&lt;=40000,ROUNDUP(I1378/2,0)+7500,IF(I1378&lt;=70000,ROUNDUP(I1378/4,0)+17500,35000)))),28000))))</f>
        <v/>
      </c>
      <c r="V1378" s="18">
        <f>MIN(70000,S1378+T1378+U1378)</f>
        <v/>
      </c>
      <c r="W1378" s="18">
        <f>MAX(0,ROUNDDOWN(M1378-J1378-N1378-K1378-0,-3))</f>
        <v/>
      </c>
      <c r="X1378" s="18">
        <f>MAX(0,ROUNDDOWN(M1378-J1378-N1378-K1378-R1378,-3))</f>
        <v/>
      </c>
      <c r="Y1378" s="18">
        <f>IF(W1378&lt;=0,0,ROUNDDOWN((W1378*LOOKUP(W1378,{0,1950001,3300001,6950001,9000001,18000001,40000001},{0.05,0.1,0.2,0.23,0.33,0.4,0.45})-LOOKUP(W1378,{0,1950001,3300001,6950001,9000001,18000001,40000001},{0,97500,427500,636000,1536000,2796000,4796000}))*1.021,-2))</f>
        <v/>
      </c>
      <c r="Z1378" s="18">
        <f>IF(X1378&lt;=0,0,ROUNDDOWN((X1378*LOOKUP(X1378,{0,1950001,3300001,6950001,9000001,18000001,40000001},{0.05,0.1,0.2,0.23,0.33,0.4,0.45})-LOOKUP(X1378,{0,1950001,3300001,6950001,9000001,18000001,40000001},{0,97500,427500,636000,1536000,2796000,4796000}))*1.021,-2))</f>
        <v/>
      </c>
      <c r="AA1378" s="18">
        <f>MAX(0,ROUNDDOWN(M1378-J1378-430000-L1378-0,-3))</f>
        <v/>
      </c>
      <c r="AB1378" s="18">
        <f>MAX(0,ROUNDDOWN(M1378-J1378-430000-L1378-V1378,-3))</f>
        <v/>
      </c>
      <c r="AC1378" s="18">
        <f>IF(M1378&lt;=450000,0,MAX(0,ROUNDDOWN(AA1378*0.06-MIN(50000,AA1378)*0.03,-2))+MAX(0,ROUNDDOWN(AA1378*0.04-MIN(50000,AA1378)*0.02,-2)))</f>
        <v/>
      </c>
      <c r="AD1378" s="18">
        <f>IF(M1378&lt;=450000,0,MAX(0,ROUNDDOWN(AB1378*0.06-MIN(50000,AB1378)*0.03,-2))+MAX(0,ROUNDDOWN(AB1378*0.04-MIN(50000,AB1378)*0.02,-2)))</f>
        <v/>
      </c>
      <c r="AE1378" s="18">
        <f>Y1378-Z1378</f>
        <v/>
      </c>
      <c r="AF1378" s="18">
        <f>AC1378-AD1378</f>
        <v/>
      </c>
      <c r="AG1378" s="18">
        <f>AE1378+AF1378</f>
        <v/>
      </c>
      <c r="AH1378" s="20">
        <f>IF(W1378&lt;=0,0,LOOKUP(W1378,{0,1950001,3300001,6950001,9000001,18000001,40000001},{0.05,0.1,0.2,0.23,0.33,0.4,0.45}))</f>
        <v/>
      </c>
    </row>
    <row r="1379">
      <c r="A1379" t="inlineStr">
        <is>
          <t>1万円刻み 特例あり一般12万円</t>
        </is>
      </c>
      <c r="B1379" s="18">
        <f>'4_1万円刻み'!$A$433</f>
        <v/>
      </c>
      <c r="C1379" s="19" t="n">
        <v>2026</v>
      </c>
      <c r="D1379" t="inlineStr">
        <is>
          <t>はい</t>
        </is>
      </c>
      <c r="E1379" s="18" t="n">
        <v>120000</v>
      </c>
      <c r="F1379" s="18" t="n">
        <v>0</v>
      </c>
      <c r="G1379" s="18" t="n">
        <v>0</v>
      </c>
      <c r="H1379" s="18" t="n">
        <v>0</v>
      </c>
      <c r="I1379" s="18" t="n">
        <v>0</v>
      </c>
      <c r="J1379" s="18">
        <f>ROUND(MIN(B1379/12,650000)*12*0.0915+MIN(B1379/12,1390000)*12*(0.0504+0)+B1379*0.005,0)</f>
        <v/>
      </c>
      <c r="K1379" s="18" t="n">
        <v>0</v>
      </c>
      <c r="L1379" s="18" t="n">
        <v>0</v>
      </c>
      <c r="M1379" s="18">
        <f>ROUND(IF(C1379&gt;=2026,IF(B1379&lt;741000,0,IF(B1379&lt;2191000,B1379-740000,IF(B1379&lt;2193000,1451000,IF(B1379&lt;2196000,1453000,IF(B1379&lt;2200000,1456000,IF(B1379&lt;3600000,ROUNDDOWN(B1379/4,-3)*2.8-80000,IF(B1379&lt;6600000,ROUNDDOWN(B1379/4,-3)*3.2-440000,IF(B1379&lt;8500000,ROUNDDOWN(B1379*0.9,0)-1100000,B1379-1950000)))))))),IF(B1379&lt;651000,0,IF(B1379&lt;1900000,B1379-650000,IF(B1379&lt;3600000,ROUNDDOWN(B1379/4,-3)*2.8-80000,IF(B1379&lt;6600000,ROUNDDOWN(B1379/4,-3)*3.2-440000,IF(B1379&lt;8500000,ROUNDDOWN(B1379*0.9,0)-1100000,B1379-1950000)))))),0)</f>
        <v/>
      </c>
      <c r="N1379" s="18">
        <f>IF(M1379&gt;23500000,NA(),IF(C1379&gt;=2026,IF(M1379&lt;=4890000,1040000,IF(M1379&lt;=6550000,670000,620000)),IF(M1379&lt;=1320000,950000,IF(M1379&lt;=3360000,880000,IF(M1379&lt;=4890000,680000,IF(M1379&lt;=6550000,630000,580000))))))</f>
        <v/>
      </c>
      <c r="O1379" s="18">
        <f>IF(F1379&lt;=0,IF(AND(D1379="はい",C1379&gt;=2026,C1379&lt;=2027),IF(E1379&lt;=0,0,IF(E1379&lt;=30000,E1379,IF(E1379&lt;=60000,ROUNDUP(E1379/2,0)+15000,IF(E1379&lt;=120000,ROUNDUP(E1379/4,0)+30000,60000)))),IF(E1379&lt;=0,0,IF(E1379&lt;=20000,E1379,IF(E1379&lt;=40000,ROUNDUP(E1379/2,0)+10000,IF(E1379&lt;=80000,ROUNDUP(E1379/4,0)+20000,40000))))),IF(E1379&lt;=0,IF(F1379&lt;=0,0,IF(F1379&lt;=25000,F1379,IF(F1379&lt;=50000,ROUNDUP(F1379/2,0)+12500,IF(F1379&lt;=100000,ROUNDUP(F1379/4,0)+25000,50000)))),MAX(IF(F1379&lt;=0,0,IF(F1379&lt;=25000,F1379,IF(F1379&lt;=50000,ROUNDUP(F1379/2,0)+12500,IF(F1379&lt;=100000,ROUNDUP(F1379/4,0)+25000,50000)))),MIN(IF(AND(D1379="はい",C1379&gt;=2026,C1379&lt;=2027),IF(E1379&lt;=0,0,IF(E1379&lt;=30000,E1379,IF(E1379&lt;=60000,ROUNDUP(E1379/2,0)+15000,IF(E1379&lt;=120000,ROUNDUP(E1379/4,0)+30000,60000)))),IF(E1379&lt;=0,0,IF(E1379&lt;=20000,E1379,IF(E1379&lt;=40000,ROUNDUP(E1379/2,0)+10000,IF(E1379&lt;=80000,ROUNDUP(E1379/4,0)+20000,40000)))))+IF(F1379&lt;=0,0,IF(F1379&lt;=25000,F1379,IF(F1379&lt;=50000,ROUNDUP(F1379/2,0)+12500,IF(F1379&lt;=100000,ROUNDUP(F1379/4,0)+25000,50000)))),IF(AND(D1379="はい",C1379&gt;=2026,C1379&lt;=2027),60000,40000)))))</f>
        <v/>
      </c>
      <c r="P1379" s="18">
        <f>IF(G1379&lt;=0,0,IF(G1379&lt;=20000,G1379,IF(G1379&lt;=40000,ROUNDUP(G1379/2,0)+10000,IF(G1379&lt;=80000,ROUNDUP(G1379/4,0)+20000,40000))))</f>
        <v/>
      </c>
      <c r="Q1379" s="18">
        <f>IF(I1379&lt;=0,IF(H1379&lt;=0,0,IF(H1379&lt;=20000,H1379,IF(H1379&lt;=40000,ROUNDUP(H1379/2,0)+10000,IF(H1379&lt;=80000,ROUNDUP(H1379/4,0)+20000,40000)))),IF(H1379&lt;=0,IF(I1379&lt;=0,0,IF(I1379&lt;=25000,I1379,IF(I1379&lt;=50000,ROUNDUP(I1379/2,0)+12500,IF(I1379&lt;=100000,ROUNDUP(I1379/4,0)+25000,50000)))),MAX(IF(I1379&lt;=0,0,IF(I1379&lt;=25000,I1379,IF(I1379&lt;=50000,ROUNDUP(I1379/2,0)+12500,IF(I1379&lt;=100000,ROUNDUP(I1379/4,0)+25000,50000)))),MIN(IF(H1379&lt;=0,0,IF(H1379&lt;=20000,H1379,IF(H1379&lt;=40000,ROUNDUP(H1379/2,0)+10000,IF(H1379&lt;=80000,ROUNDUP(H1379/4,0)+20000,40000))))+IF(I1379&lt;=0,0,IF(I1379&lt;=25000,I1379,IF(I1379&lt;=50000,ROUNDUP(I1379/2,0)+12500,IF(I1379&lt;=100000,ROUNDUP(I1379/4,0)+25000,50000)))),40000))))</f>
        <v/>
      </c>
      <c r="R1379" s="18">
        <f>MIN(120000,O1379+P1379+Q1379)</f>
        <v/>
      </c>
      <c r="S1379" s="18">
        <f>IF(F1379&lt;=0,IF(E1379&lt;=0,0,IF(E1379&lt;=12000,E1379,IF(E1379&lt;=32000,ROUNDUP(E1379/2,0)+6000,IF(E1379&lt;=56000,ROUNDUP(E1379/4,0)+14000,28000)))),IF(E1379&lt;=0,IF(F1379&lt;=0,0,IF(F1379&lt;=15000,F1379,IF(F1379&lt;=40000,ROUNDUP(F1379/2,0)+7500,IF(F1379&lt;=70000,ROUNDUP(F1379/4,0)+17500,35000)))),MAX(IF(F1379&lt;=0,0,IF(F1379&lt;=15000,F1379,IF(F1379&lt;=40000,ROUNDUP(F1379/2,0)+7500,IF(F1379&lt;=70000,ROUNDUP(F1379/4,0)+17500,35000)))),MIN(IF(E1379&lt;=0,0,IF(E1379&lt;=12000,E1379,IF(E1379&lt;=32000,ROUNDUP(E1379/2,0)+6000,IF(E1379&lt;=56000,ROUNDUP(E1379/4,0)+14000,28000))))+IF(F1379&lt;=0,0,IF(F1379&lt;=15000,F1379,IF(F1379&lt;=40000,ROUNDUP(F1379/2,0)+7500,IF(F1379&lt;=70000,ROUNDUP(F1379/4,0)+17500,35000)))),28000))))</f>
        <v/>
      </c>
      <c r="T1379" s="18">
        <f>IF(G1379&lt;=0,0,IF(G1379&lt;=12000,G1379,IF(G1379&lt;=32000,ROUNDUP(G1379/2,0)+6000,IF(G1379&lt;=56000,ROUNDUP(G1379/4,0)+14000,28000))))</f>
        <v/>
      </c>
      <c r="U1379" s="18">
        <f>IF(I1379&lt;=0,IF(H1379&lt;=0,0,IF(H1379&lt;=12000,H1379,IF(H1379&lt;=32000,ROUNDUP(H1379/2,0)+6000,IF(H1379&lt;=56000,ROUNDUP(H1379/4,0)+14000,28000)))),IF(H1379&lt;=0,IF(I1379&lt;=0,0,IF(I1379&lt;=15000,I1379,IF(I1379&lt;=40000,ROUNDUP(I1379/2,0)+7500,IF(I1379&lt;=70000,ROUNDUP(I1379/4,0)+17500,35000)))),MAX(IF(I1379&lt;=0,0,IF(I1379&lt;=15000,I1379,IF(I1379&lt;=40000,ROUNDUP(I1379/2,0)+7500,IF(I1379&lt;=70000,ROUNDUP(I1379/4,0)+17500,35000)))),MIN(IF(H1379&lt;=0,0,IF(H1379&lt;=12000,H1379,IF(H1379&lt;=32000,ROUNDUP(H1379/2,0)+6000,IF(H1379&lt;=56000,ROUNDUP(H1379/4,0)+14000,28000))))+IF(I1379&lt;=0,0,IF(I1379&lt;=15000,I1379,IF(I1379&lt;=40000,ROUNDUP(I1379/2,0)+7500,IF(I1379&lt;=70000,ROUNDUP(I1379/4,0)+17500,35000)))),28000))))</f>
        <v/>
      </c>
      <c r="V1379" s="18">
        <f>MIN(70000,S1379+T1379+U1379)</f>
        <v/>
      </c>
      <c r="W1379" s="18">
        <f>MAX(0,ROUNDDOWN(M1379-J1379-N1379-K1379-0,-3))</f>
        <v/>
      </c>
      <c r="X1379" s="18">
        <f>MAX(0,ROUNDDOWN(M1379-J1379-N1379-K1379-R1379,-3))</f>
        <v/>
      </c>
      <c r="Y1379" s="18">
        <f>IF(W1379&lt;=0,0,ROUNDDOWN((W1379*LOOKUP(W1379,{0,1950001,3300001,6950001,9000001,18000001,40000001},{0.05,0.1,0.2,0.23,0.33,0.4,0.45})-LOOKUP(W1379,{0,1950001,3300001,6950001,9000001,18000001,40000001},{0,97500,427500,636000,1536000,2796000,4796000}))*1.021,-2))</f>
        <v/>
      </c>
      <c r="Z1379" s="18">
        <f>IF(X1379&lt;=0,0,ROUNDDOWN((X1379*LOOKUP(X1379,{0,1950001,3300001,6950001,9000001,18000001,40000001},{0.05,0.1,0.2,0.23,0.33,0.4,0.45})-LOOKUP(X1379,{0,1950001,3300001,6950001,9000001,18000001,40000001},{0,97500,427500,636000,1536000,2796000,4796000}))*1.021,-2))</f>
        <v/>
      </c>
      <c r="AA1379" s="18">
        <f>MAX(0,ROUNDDOWN(M1379-J1379-430000-L1379-0,-3))</f>
        <v/>
      </c>
      <c r="AB1379" s="18">
        <f>MAX(0,ROUNDDOWN(M1379-J1379-430000-L1379-V1379,-3))</f>
        <v/>
      </c>
      <c r="AC1379" s="18">
        <f>IF(M1379&lt;=450000,0,MAX(0,ROUNDDOWN(AA1379*0.06-MIN(50000,AA1379)*0.03,-2))+MAX(0,ROUNDDOWN(AA1379*0.04-MIN(50000,AA1379)*0.02,-2)))</f>
        <v/>
      </c>
      <c r="AD1379" s="18">
        <f>IF(M1379&lt;=450000,0,MAX(0,ROUNDDOWN(AB1379*0.06-MIN(50000,AB1379)*0.03,-2))+MAX(0,ROUNDDOWN(AB1379*0.04-MIN(50000,AB1379)*0.02,-2)))</f>
        <v/>
      </c>
      <c r="AE1379" s="18">
        <f>Y1379-Z1379</f>
        <v/>
      </c>
      <c r="AF1379" s="18">
        <f>AC1379-AD1379</f>
        <v/>
      </c>
      <c r="AG1379" s="18">
        <f>AE1379+AF1379</f>
        <v/>
      </c>
      <c r="AH1379" s="20">
        <f>IF(W1379&lt;=0,0,LOOKUP(W1379,{0,1950001,3300001,6950001,9000001,18000001,40000001},{0.05,0.1,0.2,0.23,0.33,0.4,0.45}))</f>
        <v/>
      </c>
    </row>
    <row r="1380">
      <c r="A1380" t="inlineStr">
        <is>
          <t>1万円刻み 3区分8万円ずつ</t>
        </is>
      </c>
      <c r="B1380" s="18">
        <f>'4_1万円刻み'!$A$434</f>
        <v/>
      </c>
      <c r="C1380" s="19" t="n">
        <v>2026</v>
      </c>
      <c r="D1380" t="inlineStr">
        <is>
          <t>いいえ</t>
        </is>
      </c>
      <c r="E1380" s="18" t="n">
        <v>80000</v>
      </c>
      <c r="F1380" s="18" t="n">
        <v>0</v>
      </c>
      <c r="G1380" s="18" t="n">
        <v>80000</v>
      </c>
      <c r="H1380" s="18" t="n">
        <v>80000</v>
      </c>
      <c r="I1380" s="18" t="n">
        <v>0</v>
      </c>
      <c r="J1380" s="18">
        <f>ROUND(MIN(B1380/12,650000)*12*0.0915+MIN(B1380/12,1390000)*12*(0.0504+0)+B1380*0.005,0)</f>
        <v/>
      </c>
      <c r="K1380" s="18" t="n">
        <v>0</v>
      </c>
      <c r="L1380" s="18" t="n">
        <v>0</v>
      </c>
      <c r="M1380" s="18">
        <f>ROUND(IF(C1380&gt;=2026,IF(B1380&lt;741000,0,IF(B1380&lt;2191000,B1380-740000,IF(B1380&lt;2193000,1451000,IF(B1380&lt;2196000,1453000,IF(B1380&lt;2200000,1456000,IF(B1380&lt;3600000,ROUNDDOWN(B1380/4,-3)*2.8-80000,IF(B1380&lt;6600000,ROUNDDOWN(B1380/4,-3)*3.2-440000,IF(B1380&lt;8500000,ROUNDDOWN(B1380*0.9,0)-1100000,B1380-1950000)))))))),IF(B1380&lt;651000,0,IF(B1380&lt;1900000,B1380-650000,IF(B1380&lt;3600000,ROUNDDOWN(B1380/4,-3)*2.8-80000,IF(B1380&lt;6600000,ROUNDDOWN(B1380/4,-3)*3.2-440000,IF(B1380&lt;8500000,ROUNDDOWN(B1380*0.9,0)-1100000,B1380-1950000)))))),0)</f>
        <v/>
      </c>
      <c r="N1380" s="18">
        <f>IF(M1380&gt;23500000,NA(),IF(C1380&gt;=2026,IF(M1380&lt;=4890000,1040000,IF(M1380&lt;=6550000,670000,620000)),IF(M1380&lt;=1320000,950000,IF(M1380&lt;=3360000,880000,IF(M1380&lt;=4890000,680000,IF(M1380&lt;=6550000,630000,580000))))))</f>
        <v/>
      </c>
      <c r="O1380" s="18">
        <f>IF(F1380&lt;=0,IF(AND(D1380="はい",C1380&gt;=2026,C1380&lt;=2027),IF(E1380&lt;=0,0,IF(E1380&lt;=30000,E1380,IF(E1380&lt;=60000,ROUNDUP(E1380/2,0)+15000,IF(E1380&lt;=120000,ROUNDUP(E1380/4,0)+30000,60000)))),IF(E1380&lt;=0,0,IF(E1380&lt;=20000,E1380,IF(E1380&lt;=40000,ROUNDUP(E1380/2,0)+10000,IF(E1380&lt;=80000,ROUNDUP(E1380/4,0)+20000,40000))))),IF(E1380&lt;=0,IF(F1380&lt;=0,0,IF(F1380&lt;=25000,F1380,IF(F1380&lt;=50000,ROUNDUP(F1380/2,0)+12500,IF(F1380&lt;=100000,ROUNDUP(F1380/4,0)+25000,50000)))),MAX(IF(F1380&lt;=0,0,IF(F1380&lt;=25000,F1380,IF(F1380&lt;=50000,ROUNDUP(F1380/2,0)+12500,IF(F1380&lt;=100000,ROUNDUP(F1380/4,0)+25000,50000)))),MIN(IF(AND(D1380="はい",C1380&gt;=2026,C1380&lt;=2027),IF(E1380&lt;=0,0,IF(E1380&lt;=30000,E1380,IF(E1380&lt;=60000,ROUNDUP(E1380/2,0)+15000,IF(E1380&lt;=120000,ROUNDUP(E1380/4,0)+30000,60000)))),IF(E1380&lt;=0,0,IF(E1380&lt;=20000,E1380,IF(E1380&lt;=40000,ROUNDUP(E1380/2,0)+10000,IF(E1380&lt;=80000,ROUNDUP(E1380/4,0)+20000,40000)))))+IF(F1380&lt;=0,0,IF(F1380&lt;=25000,F1380,IF(F1380&lt;=50000,ROUNDUP(F1380/2,0)+12500,IF(F1380&lt;=100000,ROUNDUP(F1380/4,0)+25000,50000)))),IF(AND(D1380="はい",C1380&gt;=2026,C1380&lt;=2027),60000,40000)))))</f>
        <v/>
      </c>
      <c r="P1380" s="18">
        <f>IF(G1380&lt;=0,0,IF(G1380&lt;=20000,G1380,IF(G1380&lt;=40000,ROUNDUP(G1380/2,0)+10000,IF(G1380&lt;=80000,ROUNDUP(G1380/4,0)+20000,40000))))</f>
        <v/>
      </c>
      <c r="Q1380" s="18">
        <f>IF(I1380&lt;=0,IF(H1380&lt;=0,0,IF(H1380&lt;=20000,H1380,IF(H1380&lt;=40000,ROUNDUP(H1380/2,0)+10000,IF(H1380&lt;=80000,ROUNDUP(H1380/4,0)+20000,40000)))),IF(H1380&lt;=0,IF(I1380&lt;=0,0,IF(I1380&lt;=25000,I1380,IF(I1380&lt;=50000,ROUNDUP(I1380/2,0)+12500,IF(I1380&lt;=100000,ROUNDUP(I1380/4,0)+25000,50000)))),MAX(IF(I1380&lt;=0,0,IF(I1380&lt;=25000,I1380,IF(I1380&lt;=50000,ROUNDUP(I1380/2,0)+12500,IF(I1380&lt;=100000,ROUNDUP(I1380/4,0)+25000,50000)))),MIN(IF(H1380&lt;=0,0,IF(H1380&lt;=20000,H1380,IF(H1380&lt;=40000,ROUNDUP(H1380/2,0)+10000,IF(H1380&lt;=80000,ROUNDUP(H1380/4,0)+20000,40000))))+IF(I1380&lt;=0,0,IF(I1380&lt;=25000,I1380,IF(I1380&lt;=50000,ROUNDUP(I1380/2,0)+12500,IF(I1380&lt;=100000,ROUNDUP(I1380/4,0)+25000,50000)))),40000))))</f>
        <v/>
      </c>
      <c r="R1380" s="18">
        <f>MIN(120000,O1380+P1380+Q1380)</f>
        <v/>
      </c>
      <c r="S1380" s="18">
        <f>IF(F1380&lt;=0,IF(E1380&lt;=0,0,IF(E1380&lt;=12000,E1380,IF(E1380&lt;=32000,ROUNDUP(E1380/2,0)+6000,IF(E1380&lt;=56000,ROUNDUP(E1380/4,0)+14000,28000)))),IF(E1380&lt;=0,IF(F1380&lt;=0,0,IF(F1380&lt;=15000,F1380,IF(F1380&lt;=40000,ROUNDUP(F1380/2,0)+7500,IF(F1380&lt;=70000,ROUNDUP(F1380/4,0)+17500,35000)))),MAX(IF(F1380&lt;=0,0,IF(F1380&lt;=15000,F1380,IF(F1380&lt;=40000,ROUNDUP(F1380/2,0)+7500,IF(F1380&lt;=70000,ROUNDUP(F1380/4,0)+17500,35000)))),MIN(IF(E1380&lt;=0,0,IF(E1380&lt;=12000,E1380,IF(E1380&lt;=32000,ROUNDUP(E1380/2,0)+6000,IF(E1380&lt;=56000,ROUNDUP(E1380/4,0)+14000,28000))))+IF(F1380&lt;=0,0,IF(F1380&lt;=15000,F1380,IF(F1380&lt;=40000,ROUNDUP(F1380/2,0)+7500,IF(F1380&lt;=70000,ROUNDUP(F1380/4,0)+17500,35000)))),28000))))</f>
        <v/>
      </c>
      <c r="T1380" s="18">
        <f>IF(G1380&lt;=0,0,IF(G1380&lt;=12000,G1380,IF(G1380&lt;=32000,ROUNDUP(G1380/2,0)+6000,IF(G1380&lt;=56000,ROUNDUP(G1380/4,0)+14000,28000))))</f>
        <v/>
      </c>
      <c r="U1380" s="18">
        <f>IF(I1380&lt;=0,IF(H1380&lt;=0,0,IF(H1380&lt;=12000,H1380,IF(H1380&lt;=32000,ROUNDUP(H1380/2,0)+6000,IF(H1380&lt;=56000,ROUNDUP(H1380/4,0)+14000,28000)))),IF(H1380&lt;=0,IF(I1380&lt;=0,0,IF(I1380&lt;=15000,I1380,IF(I1380&lt;=40000,ROUNDUP(I1380/2,0)+7500,IF(I1380&lt;=70000,ROUNDUP(I1380/4,0)+17500,35000)))),MAX(IF(I1380&lt;=0,0,IF(I1380&lt;=15000,I1380,IF(I1380&lt;=40000,ROUNDUP(I1380/2,0)+7500,IF(I1380&lt;=70000,ROUNDUP(I1380/4,0)+17500,35000)))),MIN(IF(H1380&lt;=0,0,IF(H1380&lt;=12000,H1380,IF(H1380&lt;=32000,ROUNDUP(H1380/2,0)+6000,IF(H1380&lt;=56000,ROUNDUP(H1380/4,0)+14000,28000))))+IF(I1380&lt;=0,0,IF(I1380&lt;=15000,I1380,IF(I1380&lt;=40000,ROUNDUP(I1380/2,0)+7500,IF(I1380&lt;=70000,ROUNDUP(I1380/4,0)+17500,35000)))),28000))))</f>
        <v/>
      </c>
      <c r="V1380" s="18">
        <f>MIN(70000,S1380+T1380+U1380)</f>
        <v/>
      </c>
      <c r="W1380" s="18">
        <f>MAX(0,ROUNDDOWN(M1380-J1380-N1380-K1380-0,-3))</f>
        <v/>
      </c>
      <c r="X1380" s="18">
        <f>MAX(0,ROUNDDOWN(M1380-J1380-N1380-K1380-R1380,-3))</f>
        <v/>
      </c>
      <c r="Y1380" s="18">
        <f>IF(W1380&lt;=0,0,ROUNDDOWN((W1380*LOOKUP(W1380,{0,1950001,3300001,6950001,9000001,18000001,40000001},{0.05,0.1,0.2,0.23,0.33,0.4,0.45})-LOOKUP(W1380,{0,1950001,3300001,6950001,9000001,18000001,40000001},{0,97500,427500,636000,1536000,2796000,4796000}))*1.021,-2))</f>
        <v/>
      </c>
      <c r="Z1380" s="18">
        <f>IF(X1380&lt;=0,0,ROUNDDOWN((X1380*LOOKUP(X1380,{0,1950001,3300001,6950001,9000001,18000001,40000001},{0.05,0.1,0.2,0.23,0.33,0.4,0.45})-LOOKUP(X1380,{0,1950001,3300001,6950001,9000001,18000001,40000001},{0,97500,427500,636000,1536000,2796000,4796000}))*1.021,-2))</f>
        <v/>
      </c>
      <c r="AA1380" s="18">
        <f>MAX(0,ROUNDDOWN(M1380-J1380-430000-L1380-0,-3))</f>
        <v/>
      </c>
      <c r="AB1380" s="18">
        <f>MAX(0,ROUNDDOWN(M1380-J1380-430000-L1380-V1380,-3))</f>
        <v/>
      </c>
      <c r="AC1380" s="18">
        <f>IF(M1380&lt;=450000,0,MAX(0,ROUNDDOWN(AA1380*0.06-MIN(50000,AA1380)*0.03,-2))+MAX(0,ROUNDDOWN(AA1380*0.04-MIN(50000,AA1380)*0.02,-2)))</f>
        <v/>
      </c>
      <c r="AD1380" s="18">
        <f>IF(M1380&lt;=450000,0,MAX(0,ROUNDDOWN(AB1380*0.06-MIN(50000,AB1380)*0.03,-2))+MAX(0,ROUNDDOWN(AB1380*0.04-MIN(50000,AB1380)*0.02,-2)))</f>
        <v/>
      </c>
      <c r="AE1380" s="18">
        <f>Y1380-Z1380</f>
        <v/>
      </c>
      <c r="AF1380" s="18">
        <f>AC1380-AD1380</f>
        <v/>
      </c>
      <c r="AG1380" s="18">
        <f>AE1380+AF1380</f>
        <v/>
      </c>
      <c r="AH1380" s="20">
        <f>IF(W1380&lt;=0,0,LOOKUP(W1380,{0,1950001,3300001,6950001,9000001,18000001,40000001},{0.05,0.1,0.2,0.23,0.33,0.4,0.45}))</f>
        <v/>
      </c>
    </row>
    <row r="1381">
      <c r="A1381" t="inlineStr">
        <is>
          <t>1万円刻み 一般8万円</t>
        </is>
      </c>
      <c r="B1381" s="18">
        <f>'4_1万円刻み'!$A$434</f>
        <v/>
      </c>
      <c r="C1381" s="19" t="n">
        <v>2026</v>
      </c>
      <c r="D1381" t="inlineStr">
        <is>
          <t>いいえ</t>
        </is>
      </c>
      <c r="E1381" s="18" t="n">
        <v>80000</v>
      </c>
      <c r="F1381" s="18" t="n">
        <v>0</v>
      </c>
      <c r="G1381" s="18" t="n">
        <v>0</v>
      </c>
      <c r="H1381" s="18" t="n">
        <v>0</v>
      </c>
      <c r="I1381" s="18" t="n">
        <v>0</v>
      </c>
      <c r="J1381" s="18">
        <f>ROUND(MIN(B1381/12,650000)*12*0.0915+MIN(B1381/12,1390000)*12*(0.0504+0)+B1381*0.005,0)</f>
        <v/>
      </c>
      <c r="K1381" s="18" t="n">
        <v>0</v>
      </c>
      <c r="L1381" s="18" t="n">
        <v>0</v>
      </c>
      <c r="M1381" s="18">
        <f>ROUND(IF(C1381&gt;=2026,IF(B1381&lt;741000,0,IF(B1381&lt;2191000,B1381-740000,IF(B1381&lt;2193000,1451000,IF(B1381&lt;2196000,1453000,IF(B1381&lt;2200000,1456000,IF(B1381&lt;3600000,ROUNDDOWN(B1381/4,-3)*2.8-80000,IF(B1381&lt;6600000,ROUNDDOWN(B1381/4,-3)*3.2-440000,IF(B1381&lt;8500000,ROUNDDOWN(B1381*0.9,0)-1100000,B1381-1950000)))))))),IF(B1381&lt;651000,0,IF(B1381&lt;1900000,B1381-650000,IF(B1381&lt;3600000,ROUNDDOWN(B1381/4,-3)*2.8-80000,IF(B1381&lt;6600000,ROUNDDOWN(B1381/4,-3)*3.2-440000,IF(B1381&lt;8500000,ROUNDDOWN(B1381*0.9,0)-1100000,B1381-1950000)))))),0)</f>
        <v/>
      </c>
      <c r="N1381" s="18">
        <f>IF(M1381&gt;23500000,NA(),IF(C1381&gt;=2026,IF(M1381&lt;=4890000,1040000,IF(M1381&lt;=6550000,670000,620000)),IF(M1381&lt;=1320000,950000,IF(M1381&lt;=3360000,880000,IF(M1381&lt;=4890000,680000,IF(M1381&lt;=6550000,630000,580000))))))</f>
        <v/>
      </c>
      <c r="O1381" s="18">
        <f>IF(F1381&lt;=0,IF(AND(D1381="はい",C1381&gt;=2026,C1381&lt;=2027),IF(E1381&lt;=0,0,IF(E1381&lt;=30000,E1381,IF(E1381&lt;=60000,ROUNDUP(E1381/2,0)+15000,IF(E1381&lt;=120000,ROUNDUP(E1381/4,0)+30000,60000)))),IF(E1381&lt;=0,0,IF(E1381&lt;=20000,E1381,IF(E1381&lt;=40000,ROUNDUP(E1381/2,0)+10000,IF(E1381&lt;=80000,ROUNDUP(E1381/4,0)+20000,40000))))),IF(E1381&lt;=0,IF(F1381&lt;=0,0,IF(F1381&lt;=25000,F1381,IF(F1381&lt;=50000,ROUNDUP(F1381/2,0)+12500,IF(F1381&lt;=100000,ROUNDUP(F1381/4,0)+25000,50000)))),MAX(IF(F1381&lt;=0,0,IF(F1381&lt;=25000,F1381,IF(F1381&lt;=50000,ROUNDUP(F1381/2,0)+12500,IF(F1381&lt;=100000,ROUNDUP(F1381/4,0)+25000,50000)))),MIN(IF(AND(D1381="はい",C1381&gt;=2026,C1381&lt;=2027),IF(E1381&lt;=0,0,IF(E1381&lt;=30000,E1381,IF(E1381&lt;=60000,ROUNDUP(E1381/2,0)+15000,IF(E1381&lt;=120000,ROUNDUP(E1381/4,0)+30000,60000)))),IF(E1381&lt;=0,0,IF(E1381&lt;=20000,E1381,IF(E1381&lt;=40000,ROUNDUP(E1381/2,0)+10000,IF(E1381&lt;=80000,ROUNDUP(E1381/4,0)+20000,40000)))))+IF(F1381&lt;=0,0,IF(F1381&lt;=25000,F1381,IF(F1381&lt;=50000,ROUNDUP(F1381/2,0)+12500,IF(F1381&lt;=100000,ROUNDUP(F1381/4,0)+25000,50000)))),IF(AND(D1381="はい",C1381&gt;=2026,C1381&lt;=2027),60000,40000)))))</f>
        <v/>
      </c>
      <c r="P1381" s="18">
        <f>IF(G1381&lt;=0,0,IF(G1381&lt;=20000,G1381,IF(G1381&lt;=40000,ROUNDUP(G1381/2,0)+10000,IF(G1381&lt;=80000,ROUNDUP(G1381/4,0)+20000,40000))))</f>
        <v/>
      </c>
      <c r="Q1381" s="18">
        <f>IF(I1381&lt;=0,IF(H1381&lt;=0,0,IF(H1381&lt;=20000,H1381,IF(H1381&lt;=40000,ROUNDUP(H1381/2,0)+10000,IF(H1381&lt;=80000,ROUNDUP(H1381/4,0)+20000,40000)))),IF(H1381&lt;=0,IF(I1381&lt;=0,0,IF(I1381&lt;=25000,I1381,IF(I1381&lt;=50000,ROUNDUP(I1381/2,0)+12500,IF(I1381&lt;=100000,ROUNDUP(I1381/4,0)+25000,50000)))),MAX(IF(I1381&lt;=0,0,IF(I1381&lt;=25000,I1381,IF(I1381&lt;=50000,ROUNDUP(I1381/2,0)+12500,IF(I1381&lt;=100000,ROUNDUP(I1381/4,0)+25000,50000)))),MIN(IF(H1381&lt;=0,0,IF(H1381&lt;=20000,H1381,IF(H1381&lt;=40000,ROUNDUP(H1381/2,0)+10000,IF(H1381&lt;=80000,ROUNDUP(H1381/4,0)+20000,40000))))+IF(I1381&lt;=0,0,IF(I1381&lt;=25000,I1381,IF(I1381&lt;=50000,ROUNDUP(I1381/2,0)+12500,IF(I1381&lt;=100000,ROUNDUP(I1381/4,0)+25000,50000)))),40000))))</f>
        <v/>
      </c>
      <c r="R1381" s="18">
        <f>MIN(120000,O1381+P1381+Q1381)</f>
        <v/>
      </c>
      <c r="S1381" s="18">
        <f>IF(F1381&lt;=0,IF(E1381&lt;=0,0,IF(E1381&lt;=12000,E1381,IF(E1381&lt;=32000,ROUNDUP(E1381/2,0)+6000,IF(E1381&lt;=56000,ROUNDUP(E1381/4,0)+14000,28000)))),IF(E1381&lt;=0,IF(F1381&lt;=0,0,IF(F1381&lt;=15000,F1381,IF(F1381&lt;=40000,ROUNDUP(F1381/2,0)+7500,IF(F1381&lt;=70000,ROUNDUP(F1381/4,0)+17500,35000)))),MAX(IF(F1381&lt;=0,0,IF(F1381&lt;=15000,F1381,IF(F1381&lt;=40000,ROUNDUP(F1381/2,0)+7500,IF(F1381&lt;=70000,ROUNDUP(F1381/4,0)+17500,35000)))),MIN(IF(E1381&lt;=0,0,IF(E1381&lt;=12000,E1381,IF(E1381&lt;=32000,ROUNDUP(E1381/2,0)+6000,IF(E1381&lt;=56000,ROUNDUP(E1381/4,0)+14000,28000))))+IF(F1381&lt;=0,0,IF(F1381&lt;=15000,F1381,IF(F1381&lt;=40000,ROUNDUP(F1381/2,0)+7500,IF(F1381&lt;=70000,ROUNDUP(F1381/4,0)+17500,35000)))),28000))))</f>
        <v/>
      </c>
      <c r="T1381" s="18">
        <f>IF(G1381&lt;=0,0,IF(G1381&lt;=12000,G1381,IF(G1381&lt;=32000,ROUNDUP(G1381/2,0)+6000,IF(G1381&lt;=56000,ROUNDUP(G1381/4,0)+14000,28000))))</f>
        <v/>
      </c>
      <c r="U1381" s="18">
        <f>IF(I1381&lt;=0,IF(H1381&lt;=0,0,IF(H1381&lt;=12000,H1381,IF(H1381&lt;=32000,ROUNDUP(H1381/2,0)+6000,IF(H1381&lt;=56000,ROUNDUP(H1381/4,0)+14000,28000)))),IF(H1381&lt;=0,IF(I1381&lt;=0,0,IF(I1381&lt;=15000,I1381,IF(I1381&lt;=40000,ROUNDUP(I1381/2,0)+7500,IF(I1381&lt;=70000,ROUNDUP(I1381/4,0)+17500,35000)))),MAX(IF(I1381&lt;=0,0,IF(I1381&lt;=15000,I1381,IF(I1381&lt;=40000,ROUNDUP(I1381/2,0)+7500,IF(I1381&lt;=70000,ROUNDUP(I1381/4,0)+17500,35000)))),MIN(IF(H1381&lt;=0,0,IF(H1381&lt;=12000,H1381,IF(H1381&lt;=32000,ROUNDUP(H1381/2,0)+6000,IF(H1381&lt;=56000,ROUNDUP(H1381/4,0)+14000,28000))))+IF(I1381&lt;=0,0,IF(I1381&lt;=15000,I1381,IF(I1381&lt;=40000,ROUNDUP(I1381/2,0)+7500,IF(I1381&lt;=70000,ROUNDUP(I1381/4,0)+17500,35000)))),28000))))</f>
        <v/>
      </c>
      <c r="V1381" s="18">
        <f>MIN(70000,S1381+T1381+U1381)</f>
        <v/>
      </c>
      <c r="W1381" s="18">
        <f>MAX(0,ROUNDDOWN(M1381-J1381-N1381-K1381-0,-3))</f>
        <v/>
      </c>
      <c r="X1381" s="18">
        <f>MAX(0,ROUNDDOWN(M1381-J1381-N1381-K1381-R1381,-3))</f>
        <v/>
      </c>
      <c r="Y1381" s="18">
        <f>IF(W1381&lt;=0,0,ROUNDDOWN((W1381*LOOKUP(W1381,{0,1950001,3300001,6950001,9000001,18000001,40000001},{0.05,0.1,0.2,0.23,0.33,0.4,0.45})-LOOKUP(W1381,{0,1950001,3300001,6950001,9000001,18000001,40000001},{0,97500,427500,636000,1536000,2796000,4796000}))*1.021,-2))</f>
        <v/>
      </c>
      <c r="Z1381" s="18">
        <f>IF(X1381&lt;=0,0,ROUNDDOWN((X1381*LOOKUP(X1381,{0,1950001,3300001,6950001,9000001,18000001,40000001},{0.05,0.1,0.2,0.23,0.33,0.4,0.45})-LOOKUP(X1381,{0,1950001,3300001,6950001,9000001,18000001,40000001},{0,97500,427500,636000,1536000,2796000,4796000}))*1.021,-2))</f>
        <v/>
      </c>
      <c r="AA1381" s="18">
        <f>MAX(0,ROUNDDOWN(M1381-J1381-430000-L1381-0,-3))</f>
        <v/>
      </c>
      <c r="AB1381" s="18">
        <f>MAX(0,ROUNDDOWN(M1381-J1381-430000-L1381-V1381,-3))</f>
        <v/>
      </c>
      <c r="AC1381" s="18">
        <f>IF(M1381&lt;=450000,0,MAX(0,ROUNDDOWN(AA1381*0.06-MIN(50000,AA1381)*0.03,-2))+MAX(0,ROUNDDOWN(AA1381*0.04-MIN(50000,AA1381)*0.02,-2)))</f>
        <v/>
      </c>
      <c r="AD1381" s="18">
        <f>IF(M1381&lt;=450000,0,MAX(0,ROUNDDOWN(AB1381*0.06-MIN(50000,AB1381)*0.03,-2))+MAX(0,ROUNDDOWN(AB1381*0.04-MIN(50000,AB1381)*0.02,-2)))</f>
        <v/>
      </c>
      <c r="AE1381" s="18">
        <f>Y1381-Z1381</f>
        <v/>
      </c>
      <c r="AF1381" s="18">
        <f>AC1381-AD1381</f>
        <v/>
      </c>
      <c r="AG1381" s="18">
        <f>AE1381+AF1381</f>
        <v/>
      </c>
      <c r="AH1381" s="20">
        <f>IF(W1381&lt;=0,0,LOOKUP(W1381,{0,1950001,3300001,6950001,9000001,18000001,40000001},{0.05,0.1,0.2,0.23,0.33,0.4,0.45}))</f>
        <v/>
      </c>
    </row>
    <row r="1382">
      <c r="A1382" t="inlineStr">
        <is>
          <t>1万円刻み 特例あり一般12万円</t>
        </is>
      </c>
      <c r="B1382" s="18">
        <f>'4_1万円刻み'!$A$434</f>
        <v/>
      </c>
      <c r="C1382" s="19" t="n">
        <v>2026</v>
      </c>
      <c r="D1382" t="inlineStr">
        <is>
          <t>はい</t>
        </is>
      </c>
      <c r="E1382" s="18" t="n">
        <v>120000</v>
      </c>
      <c r="F1382" s="18" t="n">
        <v>0</v>
      </c>
      <c r="G1382" s="18" t="n">
        <v>0</v>
      </c>
      <c r="H1382" s="18" t="n">
        <v>0</v>
      </c>
      <c r="I1382" s="18" t="n">
        <v>0</v>
      </c>
      <c r="J1382" s="18">
        <f>ROUND(MIN(B1382/12,650000)*12*0.0915+MIN(B1382/12,1390000)*12*(0.0504+0)+B1382*0.005,0)</f>
        <v/>
      </c>
      <c r="K1382" s="18" t="n">
        <v>0</v>
      </c>
      <c r="L1382" s="18" t="n">
        <v>0</v>
      </c>
      <c r="M1382" s="18">
        <f>ROUND(IF(C1382&gt;=2026,IF(B1382&lt;741000,0,IF(B1382&lt;2191000,B1382-740000,IF(B1382&lt;2193000,1451000,IF(B1382&lt;2196000,1453000,IF(B1382&lt;2200000,1456000,IF(B1382&lt;3600000,ROUNDDOWN(B1382/4,-3)*2.8-80000,IF(B1382&lt;6600000,ROUNDDOWN(B1382/4,-3)*3.2-440000,IF(B1382&lt;8500000,ROUNDDOWN(B1382*0.9,0)-1100000,B1382-1950000)))))))),IF(B1382&lt;651000,0,IF(B1382&lt;1900000,B1382-650000,IF(B1382&lt;3600000,ROUNDDOWN(B1382/4,-3)*2.8-80000,IF(B1382&lt;6600000,ROUNDDOWN(B1382/4,-3)*3.2-440000,IF(B1382&lt;8500000,ROUNDDOWN(B1382*0.9,0)-1100000,B1382-1950000)))))),0)</f>
        <v/>
      </c>
      <c r="N1382" s="18">
        <f>IF(M1382&gt;23500000,NA(),IF(C1382&gt;=2026,IF(M1382&lt;=4890000,1040000,IF(M1382&lt;=6550000,670000,620000)),IF(M1382&lt;=1320000,950000,IF(M1382&lt;=3360000,880000,IF(M1382&lt;=4890000,680000,IF(M1382&lt;=6550000,630000,580000))))))</f>
        <v/>
      </c>
      <c r="O1382" s="18">
        <f>IF(F1382&lt;=0,IF(AND(D1382="はい",C1382&gt;=2026,C1382&lt;=2027),IF(E1382&lt;=0,0,IF(E1382&lt;=30000,E1382,IF(E1382&lt;=60000,ROUNDUP(E1382/2,0)+15000,IF(E1382&lt;=120000,ROUNDUP(E1382/4,0)+30000,60000)))),IF(E1382&lt;=0,0,IF(E1382&lt;=20000,E1382,IF(E1382&lt;=40000,ROUNDUP(E1382/2,0)+10000,IF(E1382&lt;=80000,ROUNDUP(E1382/4,0)+20000,40000))))),IF(E1382&lt;=0,IF(F1382&lt;=0,0,IF(F1382&lt;=25000,F1382,IF(F1382&lt;=50000,ROUNDUP(F1382/2,0)+12500,IF(F1382&lt;=100000,ROUNDUP(F1382/4,0)+25000,50000)))),MAX(IF(F1382&lt;=0,0,IF(F1382&lt;=25000,F1382,IF(F1382&lt;=50000,ROUNDUP(F1382/2,0)+12500,IF(F1382&lt;=100000,ROUNDUP(F1382/4,0)+25000,50000)))),MIN(IF(AND(D1382="はい",C1382&gt;=2026,C1382&lt;=2027),IF(E1382&lt;=0,0,IF(E1382&lt;=30000,E1382,IF(E1382&lt;=60000,ROUNDUP(E1382/2,0)+15000,IF(E1382&lt;=120000,ROUNDUP(E1382/4,0)+30000,60000)))),IF(E1382&lt;=0,0,IF(E1382&lt;=20000,E1382,IF(E1382&lt;=40000,ROUNDUP(E1382/2,0)+10000,IF(E1382&lt;=80000,ROUNDUP(E1382/4,0)+20000,40000)))))+IF(F1382&lt;=0,0,IF(F1382&lt;=25000,F1382,IF(F1382&lt;=50000,ROUNDUP(F1382/2,0)+12500,IF(F1382&lt;=100000,ROUNDUP(F1382/4,0)+25000,50000)))),IF(AND(D1382="はい",C1382&gt;=2026,C1382&lt;=2027),60000,40000)))))</f>
        <v/>
      </c>
      <c r="P1382" s="18">
        <f>IF(G1382&lt;=0,0,IF(G1382&lt;=20000,G1382,IF(G1382&lt;=40000,ROUNDUP(G1382/2,0)+10000,IF(G1382&lt;=80000,ROUNDUP(G1382/4,0)+20000,40000))))</f>
        <v/>
      </c>
      <c r="Q1382" s="18">
        <f>IF(I1382&lt;=0,IF(H1382&lt;=0,0,IF(H1382&lt;=20000,H1382,IF(H1382&lt;=40000,ROUNDUP(H1382/2,0)+10000,IF(H1382&lt;=80000,ROUNDUP(H1382/4,0)+20000,40000)))),IF(H1382&lt;=0,IF(I1382&lt;=0,0,IF(I1382&lt;=25000,I1382,IF(I1382&lt;=50000,ROUNDUP(I1382/2,0)+12500,IF(I1382&lt;=100000,ROUNDUP(I1382/4,0)+25000,50000)))),MAX(IF(I1382&lt;=0,0,IF(I1382&lt;=25000,I1382,IF(I1382&lt;=50000,ROUNDUP(I1382/2,0)+12500,IF(I1382&lt;=100000,ROUNDUP(I1382/4,0)+25000,50000)))),MIN(IF(H1382&lt;=0,0,IF(H1382&lt;=20000,H1382,IF(H1382&lt;=40000,ROUNDUP(H1382/2,0)+10000,IF(H1382&lt;=80000,ROUNDUP(H1382/4,0)+20000,40000))))+IF(I1382&lt;=0,0,IF(I1382&lt;=25000,I1382,IF(I1382&lt;=50000,ROUNDUP(I1382/2,0)+12500,IF(I1382&lt;=100000,ROUNDUP(I1382/4,0)+25000,50000)))),40000))))</f>
        <v/>
      </c>
      <c r="R1382" s="18">
        <f>MIN(120000,O1382+P1382+Q1382)</f>
        <v/>
      </c>
      <c r="S1382" s="18">
        <f>IF(F1382&lt;=0,IF(E1382&lt;=0,0,IF(E1382&lt;=12000,E1382,IF(E1382&lt;=32000,ROUNDUP(E1382/2,0)+6000,IF(E1382&lt;=56000,ROUNDUP(E1382/4,0)+14000,28000)))),IF(E1382&lt;=0,IF(F1382&lt;=0,0,IF(F1382&lt;=15000,F1382,IF(F1382&lt;=40000,ROUNDUP(F1382/2,0)+7500,IF(F1382&lt;=70000,ROUNDUP(F1382/4,0)+17500,35000)))),MAX(IF(F1382&lt;=0,0,IF(F1382&lt;=15000,F1382,IF(F1382&lt;=40000,ROUNDUP(F1382/2,0)+7500,IF(F1382&lt;=70000,ROUNDUP(F1382/4,0)+17500,35000)))),MIN(IF(E1382&lt;=0,0,IF(E1382&lt;=12000,E1382,IF(E1382&lt;=32000,ROUNDUP(E1382/2,0)+6000,IF(E1382&lt;=56000,ROUNDUP(E1382/4,0)+14000,28000))))+IF(F1382&lt;=0,0,IF(F1382&lt;=15000,F1382,IF(F1382&lt;=40000,ROUNDUP(F1382/2,0)+7500,IF(F1382&lt;=70000,ROUNDUP(F1382/4,0)+17500,35000)))),28000))))</f>
        <v/>
      </c>
      <c r="T1382" s="18">
        <f>IF(G1382&lt;=0,0,IF(G1382&lt;=12000,G1382,IF(G1382&lt;=32000,ROUNDUP(G1382/2,0)+6000,IF(G1382&lt;=56000,ROUNDUP(G1382/4,0)+14000,28000))))</f>
        <v/>
      </c>
      <c r="U1382" s="18">
        <f>IF(I1382&lt;=0,IF(H1382&lt;=0,0,IF(H1382&lt;=12000,H1382,IF(H1382&lt;=32000,ROUNDUP(H1382/2,0)+6000,IF(H1382&lt;=56000,ROUNDUP(H1382/4,0)+14000,28000)))),IF(H1382&lt;=0,IF(I1382&lt;=0,0,IF(I1382&lt;=15000,I1382,IF(I1382&lt;=40000,ROUNDUP(I1382/2,0)+7500,IF(I1382&lt;=70000,ROUNDUP(I1382/4,0)+17500,35000)))),MAX(IF(I1382&lt;=0,0,IF(I1382&lt;=15000,I1382,IF(I1382&lt;=40000,ROUNDUP(I1382/2,0)+7500,IF(I1382&lt;=70000,ROUNDUP(I1382/4,0)+17500,35000)))),MIN(IF(H1382&lt;=0,0,IF(H1382&lt;=12000,H1382,IF(H1382&lt;=32000,ROUNDUP(H1382/2,0)+6000,IF(H1382&lt;=56000,ROUNDUP(H1382/4,0)+14000,28000))))+IF(I1382&lt;=0,0,IF(I1382&lt;=15000,I1382,IF(I1382&lt;=40000,ROUNDUP(I1382/2,0)+7500,IF(I1382&lt;=70000,ROUNDUP(I1382/4,0)+17500,35000)))),28000))))</f>
        <v/>
      </c>
      <c r="V1382" s="18">
        <f>MIN(70000,S1382+T1382+U1382)</f>
        <v/>
      </c>
      <c r="W1382" s="18">
        <f>MAX(0,ROUNDDOWN(M1382-J1382-N1382-K1382-0,-3))</f>
        <v/>
      </c>
      <c r="X1382" s="18">
        <f>MAX(0,ROUNDDOWN(M1382-J1382-N1382-K1382-R1382,-3))</f>
        <v/>
      </c>
      <c r="Y1382" s="18">
        <f>IF(W1382&lt;=0,0,ROUNDDOWN((W1382*LOOKUP(W1382,{0,1950001,3300001,6950001,9000001,18000001,40000001},{0.05,0.1,0.2,0.23,0.33,0.4,0.45})-LOOKUP(W1382,{0,1950001,3300001,6950001,9000001,18000001,40000001},{0,97500,427500,636000,1536000,2796000,4796000}))*1.021,-2))</f>
        <v/>
      </c>
      <c r="Z1382" s="18">
        <f>IF(X1382&lt;=0,0,ROUNDDOWN((X1382*LOOKUP(X1382,{0,1950001,3300001,6950001,9000001,18000001,40000001},{0.05,0.1,0.2,0.23,0.33,0.4,0.45})-LOOKUP(X1382,{0,1950001,3300001,6950001,9000001,18000001,40000001},{0,97500,427500,636000,1536000,2796000,4796000}))*1.021,-2))</f>
        <v/>
      </c>
      <c r="AA1382" s="18">
        <f>MAX(0,ROUNDDOWN(M1382-J1382-430000-L1382-0,-3))</f>
        <v/>
      </c>
      <c r="AB1382" s="18">
        <f>MAX(0,ROUNDDOWN(M1382-J1382-430000-L1382-V1382,-3))</f>
        <v/>
      </c>
      <c r="AC1382" s="18">
        <f>IF(M1382&lt;=450000,0,MAX(0,ROUNDDOWN(AA1382*0.06-MIN(50000,AA1382)*0.03,-2))+MAX(0,ROUNDDOWN(AA1382*0.04-MIN(50000,AA1382)*0.02,-2)))</f>
        <v/>
      </c>
      <c r="AD1382" s="18">
        <f>IF(M1382&lt;=450000,0,MAX(0,ROUNDDOWN(AB1382*0.06-MIN(50000,AB1382)*0.03,-2))+MAX(0,ROUNDDOWN(AB1382*0.04-MIN(50000,AB1382)*0.02,-2)))</f>
        <v/>
      </c>
      <c r="AE1382" s="18">
        <f>Y1382-Z1382</f>
        <v/>
      </c>
      <c r="AF1382" s="18">
        <f>AC1382-AD1382</f>
        <v/>
      </c>
      <c r="AG1382" s="18">
        <f>AE1382+AF1382</f>
        <v/>
      </c>
      <c r="AH1382" s="20">
        <f>IF(W1382&lt;=0,0,LOOKUP(W1382,{0,1950001,3300001,6950001,9000001,18000001,40000001},{0.05,0.1,0.2,0.23,0.33,0.4,0.45}))</f>
        <v/>
      </c>
    </row>
    <row r="1383">
      <c r="A1383" t="inlineStr">
        <is>
          <t>1万円刻み 3区分8万円ずつ</t>
        </is>
      </c>
      <c r="B1383" s="18">
        <f>'4_1万円刻み'!$A$435</f>
        <v/>
      </c>
      <c r="C1383" s="19" t="n">
        <v>2026</v>
      </c>
      <c r="D1383" t="inlineStr">
        <is>
          <t>いいえ</t>
        </is>
      </c>
      <c r="E1383" s="18" t="n">
        <v>80000</v>
      </c>
      <c r="F1383" s="18" t="n">
        <v>0</v>
      </c>
      <c r="G1383" s="18" t="n">
        <v>80000</v>
      </c>
      <c r="H1383" s="18" t="n">
        <v>80000</v>
      </c>
      <c r="I1383" s="18" t="n">
        <v>0</v>
      </c>
      <c r="J1383" s="18">
        <f>ROUND(MIN(B1383/12,650000)*12*0.0915+MIN(B1383/12,1390000)*12*(0.0504+0)+B1383*0.005,0)</f>
        <v/>
      </c>
      <c r="K1383" s="18" t="n">
        <v>0</v>
      </c>
      <c r="L1383" s="18" t="n">
        <v>0</v>
      </c>
      <c r="M1383" s="18">
        <f>ROUND(IF(C1383&gt;=2026,IF(B1383&lt;741000,0,IF(B1383&lt;2191000,B1383-740000,IF(B1383&lt;2193000,1451000,IF(B1383&lt;2196000,1453000,IF(B1383&lt;2200000,1456000,IF(B1383&lt;3600000,ROUNDDOWN(B1383/4,-3)*2.8-80000,IF(B1383&lt;6600000,ROUNDDOWN(B1383/4,-3)*3.2-440000,IF(B1383&lt;8500000,ROUNDDOWN(B1383*0.9,0)-1100000,B1383-1950000)))))))),IF(B1383&lt;651000,0,IF(B1383&lt;1900000,B1383-650000,IF(B1383&lt;3600000,ROUNDDOWN(B1383/4,-3)*2.8-80000,IF(B1383&lt;6600000,ROUNDDOWN(B1383/4,-3)*3.2-440000,IF(B1383&lt;8500000,ROUNDDOWN(B1383*0.9,0)-1100000,B1383-1950000)))))),0)</f>
        <v/>
      </c>
      <c r="N1383" s="18">
        <f>IF(M1383&gt;23500000,NA(),IF(C1383&gt;=2026,IF(M1383&lt;=4890000,1040000,IF(M1383&lt;=6550000,670000,620000)),IF(M1383&lt;=1320000,950000,IF(M1383&lt;=3360000,880000,IF(M1383&lt;=4890000,680000,IF(M1383&lt;=6550000,630000,580000))))))</f>
        <v/>
      </c>
      <c r="O1383" s="18">
        <f>IF(F1383&lt;=0,IF(AND(D1383="はい",C1383&gt;=2026,C1383&lt;=2027),IF(E1383&lt;=0,0,IF(E1383&lt;=30000,E1383,IF(E1383&lt;=60000,ROUNDUP(E1383/2,0)+15000,IF(E1383&lt;=120000,ROUNDUP(E1383/4,0)+30000,60000)))),IF(E1383&lt;=0,0,IF(E1383&lt;=20000,E1383,IF(E1383&lt;=40000,ROUNDUP(E1383/2,0)+10000,IF(E1383&lt;=80000,ROUNDUP(E1383/4,0)+20000,40000))))),IF(E1383&lt;=0,IF(F1383&lt;=0,0,IF(F1383&lt;=25000,F1383,IF(F1383&lt;=50000,ROUNDUP(F1383/2,0)+12500,IF(F1383&lt;=100000,ROUNDUP(F1383/4,0)+25000,50000)))),MAX(IF(F1383&lt;=0,0,IF(F1383&lt;=25000,F1383,IF(F1383&lt;=50000,ROUNDUP(F1383/2,0)+12500,IF(F1383&lt;=100000,ROUNDUP(F1383/4,0)+25000,50000)))),MIN(IF(AND(D1383="はい",C1383&gt;=2026,C1383&lt;=2027),IF(E1383&lt;=0,0,IF(E1383&lt;=30000,E1383,IF(E1383&lt;=60000,ROUNDUP(E1383/2,0)+15000,IF(E1383&lt;=120000,ROUNDUP(E1383/4,0)+30000,60000)))),IF(E1383&lt;=0,0,IF(E1383&lt;=20000,E1383,IF(E1383&lt;=40000,ROUNDUP(E1383/2,0)+10000,IF(E1383&lt;=80000,ROUNDUP(E1383/4,0)+20000,40000)))))+IF(F1383&lt;=0,0,IF(F1383&lt;=25000,F1383,IF(F1383&lt;=50000,ROUNDUP(F1383/2,0)+12500,IF(F1383&lt;=100000,ROUNDUP(F1383/4,0)+25000,50000)))),IF(AND(D1383="はい",C1383&gt;=2026,C1383&lt;=2027),60000,40000)))))</f>
        <v/>
      </c>
      <c r="P1383" s="18">
        <f>IF(G1383&lt;=0,0,IF(G1383&lt;=20000,G1383,IF(G1383&lt;=40000,ROUNDUP(G1383/2,0)+10000,IF(G1383&lt;=80000,ROUNDUP(G1383/4,0)+20000,40000))))</f>
        <v/>
      </c>
      <c r="Q1383" s="18">
        <f>IF(I1383&lt;=0,IF(H1383&lt;=0,0,IF(H1383&lt;=20000,H1383,IF(H1383&lt;=40000,ROUNDUP(H1383/2,0)+10000,IF(H1383&lt;=80000,ROUNDUP(H1383/4,0)+20000,40000)))),IF(H1383&lt;=0,IF(I1383&lt;=0,0,IF(I1383&lt;=25000,I1383,IF(I1383&lt;=50000,ROUNDUP(I1383/2,0)+12500,IF(I1383&lt;=100000,ROUNDUP(I1383/4,0)+25000,50000)))),MAX(IF(I1383&lt;=0,0,IF(I1383&lt;=25000,I1383,IF(I1383&lt;=50000,ROUNDUP(I1383/2,0)+12500,IF(I1383&lt;=100000,ROUNDUP(I1383/4,0)+25000,50000)))),MIN(IF(H1383&lt;=0,0,IF(H1383&lt;=20000,H1383,IF(H1383&lt;=40000,ROUNDUP(H1383/2,0)+10000,IF(H1383&lt;=80000,ROUNDUP(H1383/4,0)+20000,40000))))+IF(I1383&lt;=0,0,IF(I1383&lt;=25000,I1383,IF(I1383&lt;=50000,ROUNDUP(I1383/2,0)+12500,IF(I1383&lt;=100000,ROUNDUP(I1383/4,0)+25000,50000)))),40000))))</f>
        <v/>
      </c>
      <c r="R1383" s="18">
        <f>MIN(120000,O1383+P1383+Q1383)</f>
        <v/>
      </c>
      <c r="S1383" s="18">
        <f>IF(F1383&lt;=0,IF(E1383&lt;=0,0,IF(E1383&lt;=12000,E1383,IF(E1383&lt;=32000,ROUNDUP(E1383/2,0)+6000,IF(E1383&lt;=56000,ROUNDUP(E1383/4,0)+14000,28000)))),IF(E1383&lt;=0,IF(F1383&lt;=0,0,IF(F1383&lt;=15000,F1383,IF(F1383&lt;=40000,ROUNDUP(F1383/2,0)+7500,IF(F1383&lt;=70000,ROUNDUP(F1383/4,0)+17500,35000)))),MAX(IF(F1383&lt;=0,0,IF(F1383&lt;=15000,F1383,IF(F1383&lt;=40000,ROUNDUP(F1383/2,0)+7500,IF(F1383&lt;=70000,ROUNDUP(F1383/4,0)+17500,35000)))),MIN(IF(E1383&lt;=0,0,IF(E1383&lt;=12000,E1383,IF(E1383&lt;=32000,ROUNDUP(E1383/2,0)+6000,IF(E1383&lt;=56000,ROUNDUP(E1383/4,0)+14000,28000))))+IF(F1383&lt;=0,0,IF(F1383&lt;=15000,F1383,IF(F1383&lt;=40000,ROUNDUP(F1383/2,0)+7500,IF(F1383&lt;=70000,ROUNDUP(F1383/4,0)+17500,35000)))),28000))))</f>
        <v/>
      </c>
      <c r="T1383" s="18">
        <f>IF(G1383&lt;=0,0,IF(G1383&lt;=12000,G1383,IF(G1383&lt;=32000,ROUNDUP(G1383/2,0)+6000,IF(G1383&lt;=56000,ROUNDUP(G1383/4,0)+14000,28000))))</f>
        <v/>
      </c>
      <c r="U1383" s="18">
        <f>IF(I1383&lt;=0,IF(H1383&lt;=0,0,IF(H1383&lt;=12000,H1383,IF(H1383&lt;=32000,ROUNDUP(H1383/2,0)+6000,IF(H1383&lt;=56000,ROUNDUP(H1383/4,0)+14000,28000)))),IF(H1383&lt;=0,IF(I1383&lt;=0,0,IF(I1383&lt;=15000,I1383,IF(I1383&lt;=40000,ROUNDUP(I1383/2,0)+7500,IF(I1383&lt;=70000,ROUNDUP(I1383/4,0)+17500,35000)))),MAX(IF(I1383&lt;=0,0,IF(I1383&lt;=15000,I1383,IF(I1383&lt;=40000,ROUNDUP(I1383/2,0)+7500,IF(I1383&lt;=70000,ROUNDUP(I1383/4,0)+17500,35000)))),MIN(IF(H1383&lt;=0,0,IF(H1383&lt;=12000,H1383,IF(H1383&lt;=32000,ROUNDUP(H1383/2,0)+6000,IF(H1383&lt;=56000,ROUNDUP(H1383/4,0)+14000,28000))))+IF(I1383&lt;=0,0,IF(I1383&lt;=15000,I1383,IF(I1383&lt;=40000,ROUNDUP(I1383/2,0)+7500,IF(I1383&lt;=70000,ROUNDUP(I1383/4,0)+17500,35000)))),28000))))</f>
        <v/>
      </c>
      <c r="V1383" s="18">
        <f>MIN(70000,S1383+T1383+U1383)</f>
        <v/>
      </c>
      <c r="W1383" s="18">
        <f>MAX(0,ROUNDDOWN(M1383-J1383-N1383-K1383-0,-3))</f>
        <v/>
      </c>
      <c r="X1383" s="18">
        <f>MAX(0,ROUNDDOWN(M1383-J1383-N1383-K1383-R1383,-3))</f>
        <v/>
      </c>
      <c r="Y1383" s="18">
        <f>IF(W1383&lt;=0,0,ROUNDDOWN((W1383*LOOKUP(W1383,{0,1950001,3300001,6950001,9000001,18000001,40000001},{0.05,0.1,0.2,0.23,0.33,0.4,0.45})-LOOKUP(W1383,{0,1950001,3300001,6950001,9000001,18000001,40000001},{0,97500,427500,636000,1536000,2796000,4796000}))*1.021,-2))</f>
        <v/>
      </c>
      <c r="Z1383" s="18">
        <f>IF(X1383&lt;=0,0,ROUNDDOWN((X1383*LOOKUP(X1383,{0,1950001,3300001,6950001,9000001,18000001,40000001},{0.05,0.1,0.2,0.23,0.33,0.4,0.45})-LOOKUP(X1383,{0,1950001,3300001,6950001,9000001,18000001,40000001},{0,97500,427500,636000,1536000,2796000,4796000}))*1.021,-2))</f>
        <v/>
      </c>
      <c r="AA1383" s="18">
        <f>MAX(0,ROUNDDOWN(M1383-J1383-430000-L1383-0,-3))</f>
        <v/>
      </c>
      <c r="AB1383" s="18">
        <f>MAX(0,ROUNDDOWN(M1383-J1383-430000-L1383-V1383,-3))</f>
        <v/>
      </c>
      <c r="AC1383" s="18">
        <f>IF(M1383&lt;=450000,0,MAX(0,ROUNDDOWN(AA1383*0.06-MIN(50000,AA1383)*0.03,-2))+MAX(0,ROUNDDOWN(AA1383*0.04-MIN(50000,AA1383)*0.02,-2)))</f>
        <v/>
      </c>
      <c r="AD1383" s="18">
        <f>IF(M1383&lt;=450000,0,MAX(0,ROUNDDOWN(AB1383*0.06-MIN(50000,AB1383)*0.03,-2))+MAX(0,ROUNDDOWN(AB1383*0.04-MIN(50000,AB1383)*0.02,-2)))</f>
        <v/>
      </c>
      <c r="AE1383" s="18">
        <f>Y1383-Z1383</f>
        <v/>
      </c>
      <c r="AF1383" s="18">
        <f>AC1383-AD1383</f>
        <v/>
      </c>
      <c r="AG1383" s="18">
        <f>AE1383+AF1383</f>
        <v/>
      </c>
      <c r="AH1383" s="20">
        <f>IF(W1383&lt;=0,0,LOOKUP(W1383,{0,1950001,3300001,6950001,9000001,18000001,40000001},{0.05,0.1,0.2,0.23,0.33,0.4,0.45}))</f>
        <v/>
      </c>
    </row>
    <row r="1384">
      <c r="A1384" t="inlineStr">
        <is>
          <t>1万円刻み 一般8万円</t>
        </is>
      </c>
      <c r="B1384" s="18">
        <f>'4_1万円刻み'!$A$435</f>
        <v/>
      </c>
      <c r="C1384" s="19" t="n">
        <v>2026</v>
      </c>
      <c r="D1384" t="inlineStr">
        <is>
          <t>いいえ</t>
        </is>
      </c>
      <c r="E1384" s="18" t="n">
        <v>80000</v>
      </c>
      <c r="F1384" s="18" t="n">
        <v>0</v>
      </c>
      <c r="G1384" s="18" t="n">
        <v>0</v>
      </c>
      <c r="H1384" s="18" t="n">
        <v>0</v>
      </c>
      <c r="I1384" s="18" t="n">
        <v>0</v>
      </c>
      <c r="J1384" s="18">
        <f>ROUND(MIN(B1384/12,650000)*12*0.0915+MIN(B1384/12,1390000)*12*(0.0504+0)+B1384*0.005,0)</f>
        <v/>
      </c>
      <c r="K1384" s="18" t="n">
        <v>0</v>
      </c>
      <c r="L1384" s="18" t="n">
        <v>0</v>
      </c>
      <c r="M1384" s="18">
        <f>ROUND(IF(C1384&gt;=2026,IF(B1384&lt;741000,0,IF(B1384&lt;2191000,B1384-740000,IF(B1384&lt;2193000,1451000,IF(B1384&lt;2196000,1453000,IF(B1384&lt;2200000,1456000,IF(B1384&lt;3600000,ROUNDDOWN(B1384/4,-3)*2.8-80000,IF(B1384&lt;6600000,ROUNDDOWN(B1384/4,-3)*3.2-440000,IF(B1384&lt;8500000,ROUNDDOWN(B1384*0.9,0)-1100000,B1384-1950000)))))))),IF(B1384&lt;651000,0,IF(B1384&lt;1900000,B1384-650000,IF(B1384&lt;3600000,ROUNDDOWN(B1384/4,-3)*2.8-80000,IF(B1384&lt;6600000,ROUNDDOWN(B1384/4,-3)*3.2-440000,IF(B1384&lt;8500000,ROUNDDOWN(B1384*0.9,0)-1100000,B1384-1950000)))))),0)</f>
        <v/>
      </c>
      <c r="N1384" s="18">
        <f>IF(M1384&gt;23500000,NA(),IF(C1384&gt;=2026,IF(M1384&lt;=4890000,1040000,IF(M1384&lt;=6550000,670000,620000)),IF(M1384&lt;=1320000,950000,IF(M1384&lt;=3360000,880000,IF(M1384&lt;=4890000,680000,IF(M1384&lt;=6550000,630000,580000))))))</f>
        <v/>
      </c>
      <c r="O1384" s="18">
        <f>IF(F1384&lt;=0,IF(AND(D1384="はい",C1384&gt;=2026,C1384&lt;=2027),IF(E1384&lt;=0,0,IF(E1384&lt;=30000,E1384,IF(E1384&lt;=60000,ROUNDUP(E1384/2,0)+15000,IF(E1384&lt;=120000,ROUNDUP(E1384/4,0)+30000,60000)))),IF(E1384&lt;=0,0,IF(E1384&lt;=20000,E1384,IF(E1384&lt;=40000,ROUNDUP(E1384/2,0)+10000,IF(E1384&lt;=80000,ROUNDUP(E1384/4,0)+20000,40000))))),IF(E1384&lt;=0,IF(F1384&lt;=0,0,IF(F1384&lt;=25000,F1384,IF(F1384&lt;=50000,ROUNDUP(F1384/2,0)+12500,IF(F1384&lt;=100000,ROUNDUP(F1384/4,0)+25000,50000)))),MAX(IF(F1384&lt;=0,0,IF(F1384&lt;=25000,F1384,IF(F1384&lt;=50000,ROUNDUP(F1384/2,0)+12500,IF(F1384&lt;=100000,ROUNDUP(F1384/4,0)+25000,50000)))),MIN(IF(AND(D1384="はい",C1384&gt;=2026,C1384&lt;=2027),IF(E1384&lt;=0,0,IF(E1384&lt;=30000,E1384,IF(E1384&lt;=60000,ROUNDUP(E1384/2,0)+15000,IF(E1384&lt;=120000,ROUNDUP(E1384/4,0)+30000,60000)))),IF(E1384&lt;=0,0,IF(E1384&lt;=20000,E1384,IF(E1384&lt;=40000,ROUNDUP(E1384/2,0)+10000,IF(E1384&lt;=80000,ROUNDUP(E1384/4,0)+20000,40000)))))+IF(F1384&lt;=0,0,IF(F1384&lt;=25000,F1384,IF(F1384&lt;=50000,ROUNDUP(F1384/2,0)+12500,IF(F1384&lt;=100000,ROUNDUP(F1384/4,0)+25000,50000)))),IF(AND(D1384="はい",C1384&gt;=2026,C1384&lt;=2027),60000,40000)))))</f>
        <v/>
      </c>
      <c r="P1384" s="18">
        <f>IF(G1384&lt;=0,0,IF(G1384&lt;=20000,G1384,IF(G1384&lt;=40000,ROUNDUP(G1384/2,0)+10000,IF(G1384&lt;=80000,ROUNDUP(G1384/4,0)+20000,40000))))</f>
        <v/>
      </c>
      <c r="Q1384" s="18">
        <f>IF(I1384&lt;=0,IF(H1384&lt;=0,0,IF(H1384&lt;=20000,H1384,IF(H1384&lt;=40000,ROUNDUP(H1384/2,0)+10000,IF(H1384&lt;=80000,ROUNDUP(H1384/4,0)+20000,40000)))),IF(H1384&lt;=0,IF(I1384&lt;=0,0,IF(I1384&lt;=25000,I1384,IF(I1384&lt;=50000,ROUNDUP(I1384/2,0)+12500,IF(I1384&lt;=100000,ROUNDUP(I1384/4,0)+25000,50000)))),MAX(IF(I1384&lt;=0,0,IF(I1384&lt;=25000,I1384,IF(I1384&lt;=50000,ROUNDUP(I1384/2,0)+12500,IF(I1384&lt;=100000,ROUNDUP(I1384/4,0)+25000,50000)))),MIN(IF(H1384&lt;=0,0,IF(H1384&lt;=20000,H1384,IF(H1384&lt;=40000,ROUNDUP(H1384/2,0)+10000,IF(H1384&lt;=80000,ROUNDUP(H1384/4,0)+20000,40000))))+IF(I1384&lt;=0,0,IF(I1384&lt;=25000,I1384,IF(I1384&lt;=50000,ROUNDUP(I1384/2,0)+12500,IF(I1384&lt;=100000,ROUNDUP(I1384/4,0)+25000,50000)))),40000))))</f>
        <v/>
      </c>
      <c r="R1384" s="18">
        <f>MIN(120000,O1384+P1384+Q1384)</f>
        <v/>
      </c>
      <c r="S1384" s="18">
        <f>IF(F1384&lt;=0,IF(E1384&lt;=0,0,IF(E1384&lt;=12000,E1384,IF(E1384&lt;=32000,ROUNDUP(E1384/2,0)+6000,IF(E1384&lt;=56000,ROUNDUP(E1384/4,0)+14000,28000)))),IF(E1384&lt;=0,IF(F1384&lt;=0,0,IF(F1384&lt;=15000,F1384,IF(F1384&lt;=40000,ROUNDUP(F1384/2,0)+7500,IF(F1384&lt;=70000,ROUNDUP(F1384/4,0)+17500,35000)))),MAX(IF(F1384&lt;=0,0,IF(F1384&lt;=15000,F1384,IF(F1384&lt;=40000,ROUNDUP(F1384/2,0)+7500,IF(F1384&lt;=70000,ROUNDUP(F1384/4,0)+17500,35000)))),MIN(IF(E1384&lt;=0,0,IF(E1384&lt;=12000,E1384,IF(E1384&lt;=32000,ROUNDUP(E1384/2,0)+6000,IF(E1384&lt;=56000,ROUNDUP(E1384/4,0)+14000,28000))))+IF(F1384&lt;=0,0,IF(F1384&lt;=15000,F1384,IF(F1384&lt;=40000,ROUNDUP(F1384/2,0)+7500,IF(F1384&lt;=70000,ROUNDUP(F1384/4,0)+17500,35000)))),28000))))</f>
        <v/>
      </c>
      <c r="T1384" s="18">
        <f>IF(G1384&lt;=0,0,IF(G1384&lt;=12000,G1384,IF(G1384&lt;=32000,ROUNDUP(G1384/2,0)+6000,IF(G1384&lt;=56000,ROUNDUP(G1384/4,0)+14000,28000))))</f>
        <v/>
      </c>
      <c r="U1384" s="18">
        <f>IF(I1384&lt;=0,IF(H1384&lt;=0,0,IF(H1384&lt;=12000,H1384,IF(H1384&lt;=32000,ROUNDUP(H1384/2,0)+6000,IF(H1384&lt;=56000,ROUNDUP(H1384/4,0)+14000,28000)))),IF(H1384&lt;=0,IF(I1384&lt;=0,0,IF(I1384&lt;=15000,I1384,IF(I1384&lt;=40000,ROUNDUP(I1384/2,0)+7500,IF(I1384&lt;=70000,ROUNDUP(I1384/4,0)+17500,35000)))),MAX(IF(I1384&lt;=0,0,IF(I1384&lt;=15000,I1384,IF(I1384&lt;=40000,ROUNDUP(I1384/2,0)+7500,IF(I1384&lt;=70000,ROUNDUP(I1384/4,0)+17500,35000)))),MIN(IF(H1384&lt;=0,0,IF(H1384&lt;=12000,H1384,IF(H1384&lt;=32000,ROUNDUP(H1384/2,0)+6000,IF(H1384&lt;=56000,ROUNDUP(H1384/4,0)+14000,28000))))+IF(I1384&lt;=0,0,IF(I1384&lt;=15000,I1384,IF(I1384&lt;=40000,ROUNDUP(I1384/2,0)+7500,IF(I1384&lt;=70000,ROUNDUP(I1384/4,0)+17500,35000)))),28000))))</f>
        <v/>
      </c>
      <c r="V1384" s="18">
        <f>MIN(70000,S1384+T1384+U1384)</f>
        <v/>
      </c>
      <c r="W1384" s="18">
        <f>MAX(0,ROUNDDOWN(M1384-J1384-N1384-K1384-0,-3))</f>
        <v/>
      </c>
      <c r="X1384" s="18">
        <f>MAX(0,ROUNDDOWN(M1384-J1384-N1384-K1384-R1384,-3))</f>
        <v/>
      </c>
      <c r="Y1384" s="18">
        <f>IF(W1384&lt;=0,0,ROUNDDOWN((W1384*LOOKUP(W1384,{0,1950001,3300001,6950001,9000001,18000001,40000001},{0.05,0.1,0.2,0.23,0.33,0.4,0.45})-LOOKUP(W1384,{0,1950001,3300001,6950001,9000001,18000001,40000001},{0,97500,427500,636000,1536000,2796000,4796000}))*1.021,-2))</f>
        <v/>
      </c>
      <c r="Z1384" s="18">
        <f>IF(X1384&lt;=0,0,ROUNDDOWN((X1384*LOOKUP(X1384,{0,1950001,3300001,6950001,9000001,18000001,40000001},{0.05,0.1,0.2,0.23,0.33,0.4,0.45})-LOOKUP(X1384,{0,1950001,3300001,6950001,9000001,18000001,40000001},{0,97500,427500,636000,1536000,2796000,4796000}))*1.021,-2))</f>
        <v/>
      </c>
      <c r="AA1384" s="18">
        <f>MAX(0,ROUNDDOWN(M1384-J1384-430000-L1384-0,-3))</f>
        <v/>
      </c>
      <c r="AB1384" s="18">
        <f>MAX(0,ROUNDDOWN(M1384-J1384-430000-L1384-V1384,-3))</f>
        <v/>
      </c>
      <c r="AC1384" s="18">
        <f>IF(M1384&lt;=450000,0,MAX(0,ROUNDDOWN(AA1384*0.06-MIN(50000,AA1384)*0.03,-2))+MAX(0,ROUNDDOWN(AA1384*0.04-MIN(50000,AA1384)*0.02,-2)))</f>
        <v/>
      </c>
      <c r="AD1384" s="18">
        <f>IF(M1384&lt;=450000,0,MAX(0,ROUNDDOWN(AB1384*0.06-MIN(50000,AB1384)*0.03,-2))+MAX(0,ROUNDDOWN(AB1384*0.04-MIN(50000,AB1384)*0.02,-2)))</f>
        <v/>
      </c>
      <c r="AE1384" s="18">
        <f>Y1384-Z1384</f>
        <v/>
      </c>
      <c r="AF1384" s="18">
        <f>AC1384-AD1384</f>
        <v/>
      </c>
      <c r="AG1384" s="18">
        <f>AE1384+AF1384</f>
        <v/>
      </c>
      <c r="AH1384" s="20">
        <f>IF(W1384&lt;=0,0,LOOKUP(W1384,{0,1950001,3300001,6950001,9000001,18000001,40000001},{0.05,0.1,0.2,0.23,0.33,0.4,0.45}))</f>
        <v/>
      </c>
    </row>
    <row r="1385">
      <c r="A1385" t="inlineStr">
        <is>
          <t>1万円刻み 特例あり一般12万円</t>
        </is>
      </c>
      <c r="B1385" s="18">
        <f>'4_1万円刻み'!$A$435</f>
        <v/>
      </c>
      <c r="C1385" s="19" t="n">
        <v>2026</v>
      </c>
      <c r="D1385" t="inlineStr">
        <is>
          <t>はい</t>
        </is>
      </c>
      <c r="E1385" s="18" t="n">
        <v>120000</v>
      </c>
      <c r="F1385" s="18" t="n">
        <v>0</v>
      </c>
      <c r="G1385" s="18" t="n">
        <v>0</v>
      </c>
      <c r="H1385" s="18" t="n">
        <v>0</v>
      </c>
      <c r="I1385" s="18" t="n">
        <v>0</v>
      </c>
      <c r="J1385" s="18">
        <f>ROUND(MIN(B1385/12,650000)*12*0.0915+MIN(B1385/12,1390000)*12*(0.0504+0)+B1385*0.005,0)</f>
        <v/>
      </c>
      <c r="K1385" s="18" t="n">
        <v>0</v>
      </c>
      <c r="L1385" s="18" t="n">
        <v>0</v>
      </c>
      <c r="M1385" s="18">
        <f>ROUND(IF(C1385&gt;=2026,IF(B1385&lt;741000,0,IF(B1385&lt;2191000,B1385-740000,IF(B1385&lt;2193000,1451000,IF(B1385&lt;2196000,1453000,IF(B1385&lt;2200000,1456000,IF(B1385&lt;3600000,ROUNDDOWN(B1385/4,-3)*2.8-80000,IF(B1385&lt;6600000,ROUNDDOWN(B1385/4,-3)*3.2-440000,IF(B1385&lt;8500000,ROUNDDOWN(B1385*0.9,0)-1100000,B1385-1950000)))))))),IF(B1385&lt;651000,0,IF(B1385&lt;1900000,B1385-650000,IF(B1385&lt;3600000,ROUNDDOWN(B1385/4,-3)*2.8-80000,IF(B1385&lt;6600000,ROUNDDOWN(B1385/4,-3)*3.2-440000,IF(B1385&lt;8500000,ROUNDDOWN(B1385*0.9,0)-1100000,B1385-1950000)))))),0)</f>
        <v/>
      </c>
      <c r="N1385" s="18">
        <f>IF(M1385&gt;23500000,NA(),IF(C1385&gt;=2026,IF(M1385&lt;=4890000,1040000,IF(M1385&lt;=6550000,670000,620000)),IF(M1385&lt;=1320000,950000,IF(M1385&lt;=3360000,880000,IF(M1385&lt;=4890000,680000,IF(M1385&lt;=6550000,630000,580000))))))</f>
        <v/>
      </c>
      <c r="O1385" s="18">
        <f>IF(F1385&lt;=0,IF(AND(D1385="はい",C1385&gt;=2026,C1385&lt;=2027),IF(E1385&lt;=0,0,IF(E1385&lt;=30000,E1385,IF(E1385&lt;=60000,ROUNDUP(E1385/2,0)+15000,IF(E1385&lt;=120000,ROUNDUP(E1385/4,0)+30000,60000)))),IF(E1385&lt;=0,0,IF(E1385&lt;=20000,E1385,IF(E1385&lt;=40000,ROUNDUP(E1385/2,0)+10000,IF(E1385&lt;=80000,ROUNDUP(E1385/4,0)+20000,40000))))),IF(E1385&lt;=0,IF(F1385&lt;=0,0,IF(F1385&lt;=25000,F1385,IF(F1385&lt;=50000,ROUNDUP(F1385/2,0)+12500,IF(F1385&lt;=100000,ROUNDUP(F1385/4,0)+25000,50000)))),MAX(IF(F1385&lt;=0,0,IF(F1385&lt;=25000,F1385,IF(F1385&lt;=50000,ROUNDUP(F1385/2,0)+12500,IF(F1385&lt;=100000,ROUNDUP(F1385/4,0)+25000,50000)))),MIN(IF(AND(D1385="はい",C1385&gt;=2026,C1385&lt;=2027),IF(E1385&lt;=0,0,IF(E1385&lt;=30000,E1385,IF(E1385&lt;=60000,ROUNDUP(E1385/2,0)+15000,IF(E1385&lt;=120000,ROUNDUP(E1385/4,0)+30000,60000)))),IF(E1385&lt;=0,0,IF(E1385&lt;=20000,E1385,IF(E1385&lt;=40000,ROUNDUP(E1385/2,0)+10000,IF(E1385&lt;=80000,ROUNDUP(E1385/4,0)+20000,40000)))))+IF(F1385&lt;=0,0,IF(F1385&lt;=25000,F1385,IF(F1385&lt;=50000,ROUNDUP(F1385/2,0)+12500,IF(F1385&lt;=100000,ROUNDUP(F1385/4,0)+25000,50000)))),IF(AND(D1385="はい",C1385&gt;=2026,C1385&lt;=2027),60000,40000)))))</f>
        <v/>
      </c>
      <c r="P1385" s="18">
        <f>IF(G1385&lt;=0,0,IF(G1385&lt;=20000,G1385,IF(G1385&lt;=40000,ROUNDUP(G1385/2,0)+10000,IF(G1385&lt;=80000,ROUNDUP(G1385/4,0)+20000,40000))))</f>
        <v/>
      </c>
      <c r="Q1385" s="18">
        <f>IF(I1385&lt;=0,IF(H1385&lt;=0,0,IF(H1385&lt;=20000,H1385,IF(H1385&lt;=40000,ROUNDUP(H1385/2,0)+10000,IF(H1385&lt;=80000,ROUNDUP(H1385/4,0)+20000,40000)))),IF(H1385&lt;=0,IF(I1385&lt;=0,0,IF(I1385&lt;=25000,I1385,IF(I1385&lt;=50000,ROUNDUP(I1385/2,0)+12500,IF(I1385&lt;=100000,ROUNDUP(I1385/4,0)+25000,50000)))),MAX(IF(I1385&lt;=0,0,IF(I1385&lt;=25000,I1385,IF(I1385&lt;=50000,ROUNDUP(I1385/2,0)+12500,IF(I1385&lt;=100000,ROUNDUP(I1385/4,0)+25000,50000)))),MIN(IF(H1385&lt;=0,0,IF(H1385&lt;=20000,H1385,IF(H1385&lt;=40000,ROUNDUP(H1385/2,0)+10000,IF(H1385&lt;=80000,ROUNDUP(H1385/4,0)+20000,40000))))+IF(I1385&lt;=0,0,IF(I1385&lt;=25000,I1385,IF(I1385&lt;=50000,ROUNDUP(I1385/2,0)+12500,IF(I1385&lt;=100000,ROUNDUP(I1385/4,0)+25000,50000)))),40000))))</f>
        <v/>
      </c>
      <c r="R1385" s="18">
        <f>MIN(120000,O1385+P1385+Q1385)</f>
        <v/>
      </c>
      <c r="S1385" s="18">
        <f>IF(F1385&lt;=0,IF(E1385&lt;=0,0,IF(E1385&lt;=12000,E1385,IF(E1385&lt;=32000,ROUNDUP(E1385/2,0)+6000,IF(E1385&lt;=56000,ROUNDUP(E1385/4,0)+14000,28000)))),IF(E1385&lt;=0,IF(F1385&lt;=0,0,IF(F1385&lt;=15000,F1385,IF(F1385&lt;=40000,ROUNDUP(F1385/2,0)+7500,IF(F1385&lt;=70000,ROUNDUP(F1385/4,0)+17500,35000)))),MAX(IF(F1385&lt;=0,0,IF(F1385&lt;=15000,F1385,IF(F1385&lt;=40000,ROUNDUP(F1385/2,0)+7500,IF(F1385&lt;=70000,ROUNDUP(F1385/4,0)+17500,35000)))),MIN(IF(E1385&lt;=0,0,IF(E1385&lt;=12000,E1385,IF(E1385&lt;=32000,ROUNDUP(E1385/2,0)+6000,IF(E1385&lt;=56000,ROUNDUP(E1385/4,0)+14000,28000))))+IF(F1385&lt;=0,0,IF(F1385&lt;=15000,F1385,IF(F1385&lt;=40000,ROUNDUP(F1385/2,0)+7500,IF(F1385&lt;=70000,ROUNDUP(F1385/4,0)+17500,35000)))),28000))))</f>
        <v/>
      </c>
      <c r="T1385" s="18">
        <f>IF(G1385&lt;=0,0,IF(G1385&lt;=12000,G1385,IF(G1385&lt;=32000,ROUNDUP(G1385/2,0)+6000,IF(G1385&lt;=56000,ROUNDUP(G1385/4,0)+14000,28000))))</f>
        <v/>
      </c>
      <c r="U1385" s="18">
        <f>IF(I1385&lt;=0,IF(H1385&lt;=0,0,IF(H1385&lt;=12000,H1385,IF(H1385&lt;=32000,ROUNDUP(H1385/2,0)+6000,IF(H1385&lt;=56000,ROUNDUP(H1385/4,0)+14000,28000)))),IF(H1385&lt;=0,IF(I1385&lt;=0,0,IF(I1385&lt;=15000,I1385,IF(I1385&lt;=40000,ROUNDUP(I1385/2,0)+7500,IF(I1385&lt;=70000,ROUNDUP(I1385/4,0)+17500,35000)))),MAX(IF(I1385&lt;=0,0,IF(I1385&lt;=15000,I1385,IF(I1385&lt;=40000,ROUNDUP(I1385/2,0)+7500,IF(I1385&lt;=70000,ROUNDUP(I1385/4,0)+17500,35000)))),MIN(IF(H1385&lt;=0,0,IF(H1385&lt;=12000,H1385,IF(H1385&lt;=32000,ROUNDUP(H1385/2,0)+6000,IF(H1385&lt;=56000,ROUNDUP(H1385/4,0)+14000,28000))))+IF(I1385&lt;=0,0,IF(I1385&lt;=15000,I1385,IF(I1385&lt;=40000,ROUNDUP(I1385/2,0)+7500,IF(I1385&lt;=70000,ROUNDUP(I1385/4,0)+17500,35000)))),28000))))</f>
        <v/>
      </c>
      <c r="V1385" s="18">
        <f>MIN(70000,S1385+T1385+U1385)</f>
        <v/>
      </c>
      <c r="W1385" s="18">
        <f>MAX(0,ROUNDDOWN(M1385-J1385-N1385-K1385-0,-3))</f>
        <v/>
      </c>
      <c r="X1385" s="18">
        <f>MAX(0,ROUNDDOWN(M1385-J1385-N1385-K1385-R1385,-3))</f>
        <v/>
      </c>
      <c r="Y1385" s="18">
        <f>IF(W1385&lt;=0,0,ROUNDDOWN((W1385*LOOKUP(W1385,{0,1950001,3300001,6950001,9000001,18000001,40000001},{0.05,0.1,0.2,0.23,0.33,0.4,0.45})-LOOKUP(W1385,{0,1950001,3300001,6950001,9000001,18000001,40000001},{0,97500,427500,636000,1536000,2796000,4796000}))*1.021,-2))</f>
        <v/>
      </c>
      <c r="Z1385" s="18">
        <f>IF(X1385&lt;=0,0,ROUNDDOWN((X1385*LOOKUP(X1385,{0,1950001,3300001,6950001,9000001,18000001,40000001},{0.05,0.1,0.2,0.23,0.33,0.4,0.45})-LOOKUP(X1385,{0,1950001,3300001,6950001,9000001,18000001,40000001},{0,97500,427500,636000,1536000,2796000,4796000}))*1.021,-2))</f>
        <v/>
      </c>
      <c r="AA1385" s="18">
        <f>MAX(0,ROUNDDOWN(M1385-J1385-430000-L1385-0,-3))</f>
        <v/>
      </c>
      <c r="AB1385" s="18">
        <f>MAX(0,ROUNDDOWN(M1385-J1385-430000-L1385-V1385,-3))</f>
        <v/>
      </c>
      <c r="AC1385" s="18">
        <f>IF(M1385&lt;=450000,0,MAX(0,ROUNDDOWN(AA1385*0.06-MIN(50000,AA1385)*0.03,-2))+MAX(0,ROUNDDOWN(AA1385*0.04-MIN(50000,AA1385)*0.02,-2)))</f>
        <v/>
      </c>
      <c r="AD1385" s="18">
        <f>IF(M1385&lt;=450000,0,MAX(0,ROUNDDOWN(AB1385*0.06-MIN(50000,AB1385)*0.03,-2))+MAX(0,ROUNDDOWN(AB1385*0.04-MIN(50000,AB1385)*0.02,-2)))</f>
        <v/>
      </c>
      <c r="AE1385" s="18">
        <f>Y1385-Z1385</f>
        <v/>
      </c>
      <c r="AF1385" s="18">
        <f>AC1385-AD1385</f>
        <v/>
      </c>
      <c r="AG1385" s="18">
        <f>AE1385+AF1385</f>
        <v/>
      </c>
      <c r="AH1385" s="20">
        <f>IF(W1385&lt;=0,0,LOOKUP(W1385,{0,1950001,3300001,6950001,9000001,18000001,40000001},{0.05,0.1,0.2,0.23,0.33,0.4,0.45}))</f>
        <v/>
      </c>
    </row>
    <row r="1386">
      <c r="A1386" t="inlineStr">
        <is>
          <t>1万円刻み 3区分8万円ずつ</t>
        </is>
      </c>
      <c r="B1386" s="18">
        <f>'4_1万円刻み'!$A$436</f>
        <v/>
      </c>
      <c r="C1386" s="19" t="n">
        <v>2026</v>
      </c>
      <c r="D1386" t="inlineStr">
        <is>
          <t>いいえ</t>
        </is>
      </c>
      <c r="E1386" s="18" t="n">
        <v>80000</v>
      </c>
      <c r="F1386" s="18" t="n">
        <v>0</v>
      </c>
      <c r="G1386" s="18" t="n">
        <v>80000</v>
      </c>
      <c r="H1386" s="18" t="n">
        <v>80000</v>
      </c>
      <c r="I1386" s="18" t="n">
        <v>0</v>
      </c>
      <c r="J1386" s="18">
        <f>ROUND(MIN(B1386/12,650000)*12*0.0915+MIN(B1386/12,1390000)*12*(0.0504+0)+B1386*0.005,0)</f>
        <v/>
      </c>
      <c r="K1386" s="18" t="n">
        <v>0</v>
      </c>
      <c r="L1386" s="18" t="n">
        <v>0</v>
      </c>
      <c r="M1386" s="18">
        <f>ROUND(IF(C1386&gt;=2026,IF(B1386&lt;741000,0,IF(B1386&lt;2191000,B1386-740000,IF(B1386&lt;2193000,1451000,IF(B1386&lt;2196000,1453000,IF(B1386&lt;2200000,1456000,IF(B1386&lt;3600000,ROUNDDOWN(B1386/4,-3)*2.8-80000,IF(B1386&lt;6600000,ROUNDDOWN(B1386/4,-3)*3.2-440000,IF(B1386&lt;8500000,ROUNDDOWN(B1386*0.9,0)-1100000,B1386-1950000)))))))),IF(B1386&lt;651000,0,IF(B1386&lt;1900000,B1386-650000,IF(B1386&lt;3600000,ROUNDDOWN(B1386/4,-3)*2.8-80000,IF(B1386&lt;6600000,ROUNDDOWN(B1386/4,-3)*3.2-440000,IF(B1386&lt;8500000,ROUNDDOWN(B1386*0.9,0)-1100000,B1386-1950000)))))),0)</f>
        <v/>
      </c>
      <c r="N1386" s="18">
        <f>IF(M1386&gt;23500000,NA(),IF(C1386&gt;=2026,IF(M1386&lt;=4890000,1040000,IF(M1386&lt;=6550000,670000,620000)),IF(M1386&lt;=1320000,950000,IF(M1386&lt;=3360000,880000,IF(M1386&lt;=4890000,680000,IF(M1386&lt;=6550000,630000,580000))))))</f>
        <v/>
      </c>
      <c r="O1386" s="18">
        <f>IF(F1386&lt;=0,IF(AND(D1386="はい",C1386&gt;=2026,C1386&lt;=2027),IF(E1386&lt;=0,0,IF(E1386&lt;=30000,E1386,IF(E1386&lt;=60000,ROUNDUP(E1386/2,0)+15000,IF(E1386&lt;=120000,ROUNDUP(E1386/4,0)+30000,60000)))),IF(E1386&lt;=0,0,IF(E1386&lt;=20000,E1386,IF(E1386&lt;=40000,ROUNDUP(E1386/2,0)+10000,IF(E1386&lt;=80000,ROUNDUP(E1386/4,0)+20000,40000))))),IF(E1386&lt;=0,IF(F1386&lt;=0,0,IF(F1386&lt;=25000,F1386,IF(F1386&lt;=50000,ROUNDUP(F1386/2,0)+12500,IF(F1386&lt;=100000,ROUNDUP(F1386/4,0)+25000,50000)))),MAX(IF(F1386&lt;=0,0,IF(F1386&lt;=25000,F1386,IF(F1386&lt;=50000,ROUNDUP(F1386/2,0)+12500,IF(F1386&lt;=100000,ROUNDUP(F1386/4,0)+25000,50000)))),MIN(IF(AND(D1386="はい",C1386&gt;=2026,C1386&lt;=2027),IF(E1386&lt;=0,0,IF(E1386&lt;=30000,E1386,IF(E1386&lt;=60000,ROUNDUP(E1386/2,0)+15000,IF(E1386&lt;=120000,ROUNDUP(E1386/4,0)+30000,60000)))),IF(E1386&lt;=0,0,IF(E1386&lt;=20000,E1386,IF(E1386&lt;=40000,ROUNDUP(E1386/2,0)+10000,IF(E1386&lt;=80000,ROUNDUP(E1386/4,0)+20000,40000)))))+IF(F1386&lt;=0,0,IF(F1386&lt;=25000,F1386,IF(F1386&lt;=50000,ROUNDUP(F1386/2,0)+12500,IF(F1386&lt;=100000,ROUNDUP(F1386/4,0)+25000,50000)))),IF(AND(D1386="はい",C1386&gt;=2026,C1386&lt;=2027),60000,40000)))))</f>
        <v/>
      </c>
      <c r="P1386" s="18">
        <f>IF(G1386&lt;=0,0,IF(G1386&lt;=20000,G1386,IF(G1386&lt;=40000,ROUNDUP(G1386/2,0)+10000,IF(G1386&lt;=80000,ROUNDUP(G1386/4,0)+20000,40000))))</f>
        <v/>
      </c>
      <c r="Q1386" s="18">
        <f>IF(I1386&lt;=0,IF(H1386&lt;=0,0,IF(H1386&lt;=20000,H1386,IF(H1386&lt;=40000,ROUNDUP(H1386/2,0)+10000,IF(H1386&lt;=80000,ROUNDUP(H1386/4,0)+20000,40000)))),IF(H1386&lt;=0,IF(I1386&lt;=0,0,IF(I1386&lt;=25000,I1386,IF(I1386&lt;=50000,ROUNDUP(I1386/2,0)+12500,IF(I1386&lt;=100000,ROUNDUP(I1386/4,0)+25000,50000)))),MAX(IF(I1386&lt;=0,0,IF(I1386&lt;=25000,I1386,IF(I1386&lt;=50000,ROUNDUP(I1386/2,0)+12500,IF(I1386&lt;=100000,ROUNDUP(I1386/4,0)+25000,50000)))),MIN(IF(H1386&lt;=0,0,IF(H1386&lt;=20000,H1386,IF(H1386&lt;=40000,ROUNDUP(H1386/2,0)+10000,IF(H1386&lt;=80000,ROUNDUP(H1386/4,0)+20000,40000))))+IF(I1386&lt;=0,0,IF(I1386&lt;=25000,I1386,IF(I1386&lt;=50000,ROUNDUP(I1386/2,0)+12500,IF(I1386&lt;=100000,ROUNDUP(I1386/4,0)+25000,50000)))),40000))))</f>
        <v/>
      </c>
      <c r="R1386" s="18">
        <f>MIN(120000,O1386+P1386+Q1386)</f>
        <v/>
      </c>
      <c r="S1386" s="18">
        <f>IF(F1386&lt;=0,IF(E1386&lt;=0,0,IF(E1386&lt;=12000,E1386,IF(E1386&lt;=32000,ROUNDUP(E1386/2,0)+6000,IF(E1386&lt;=56000,ROUNDUP(E1386/4,0)+14000,28000)))),IF(E1386&lt;=0,IF(F1386&lt;=0,0,IF(F1386&lt;=15000,F1386,IF(F1386&lt;=40000,ROUNDUP(F1386/2,0)+7500,IF(F1386&lt;=70000,ROUNDUP(F1386/4,0)+17500,35000)))),MAX(IF(F1386&lt;=0,0,IF(F1386&lt;=15000,F1386,IF(F1386&lt;=40000,ROUNDUP(F1386/2,0)+7500,IF(F1386&lt;=70000,ROUNDUP(F1386/4,0)+17500,35000)))),MIN(IF(E1386&lt;=0,0,IF(E1386&lt;=12000,E1386,IF(E1386&lt;=32000,ROUNDUP(E1386/2,0)+6000,IF(E1386&lt;=56000,ROUNDUP(E1386/4,0)+14000,28000))))+IF(F1386&lt;=0,0,IF(F1386&lt;=15000,F1386,IF(F1386&lt;=40000,ROUNDUP(F1386/2,0)+7500,IF(F1386&lt;=70000,ROUNDUP(F1386/4,0)+17500,35000)))),28000))))</f>
        <v/>
      </c>
      <c r="T1386" s="18">
        <f>IF(G1386&lt;=0,0,IF(G1386&lt;=12000,G1386,IF(G1386&lt;=32000,ROUNDUP(G1386/2,0)+6000,IF(G1386&lt;=56000,ROUNDUP(G1386/4,0)+14000,28000))))</f>
        <v/>
      </c>
      <c r="U1386" s="18">
        <f>IF(I1386&lt;=0,IF(H1386&lt;=0,0,IF(H1386&lt;=12000,H1386,IF(H1386&lt;=32000,ROUNDUP(H1386/2,0)+6000,IF(H1386&lt;=56000,ROUNDUP(H1386/4,0)+14000,28000)))),IF(H1386&lt;=0,IF(I1386&lt;=0,0,IF(I1386&lt;=15000,I1386,IF(I1386&lt;=40000,ROUNDUP(I1386/2,0)+7500,IF(I1386&lt;=70000,ROUNDUP(I1386/4,0)+17500,35000)))),MAX(IF(I1386&lt;=0,0,IF(I1386&lt;=15000,I1386,IF(I1386&lt;=40000,ROUNDUP(I1386/2,0)+7500,IF(I1386&lt;=70000,ROUNDUP(I1386/4,0)+17500,35000)))),MIN(IF(H1386&lt;=0,0,IF(H1386&lt;=12000,H1386,IF(H1386&lt;=32000,ROUNDUP(H1386/2,0)+6000,IF(H1386&lt;=56000,ROUNDUP(H1386/4,0)+14000,28000))))+IF(I1386&lt;=0,0,IF(I1386&lt;=15000,I1386,IF(I1386&lt;=40000,ROUNDUP(I1386/2,0)+7500,IF(I1386&lt;=70000,ROUNDUP(I1386/4,0)+17500,35000)))),28000))))</f>
        <v/>
      </c>
      <c r="V1386" s="18">
        <f>MIN(70000,S1386+T1386+U1386)</f>
        <v/>
      </c>
      <c r="W1386" s="18">
        <f>MAX(0,ROUNDDOWN(M1386-J1386-N1386-K1386-0,-3))</f>
        <v/>
      </c>
      <c r="X1386" s="18">
        <f>MAX(0,ROUNDDOWN(M1386-J1386-N1386-K1386-R1386,-3))</f>
        <v/>
      </c>
      <c r="Y1386" s="18">
        <f>IF(W1386&lt;=0,0,ROUNDDOWN((W1386*LOOKUP(W1386,{0,1950001,3300001,6950001,9000001,18000001,40000001},{0.05,0.1,0.2,0.23,0.33,0.4,0.45})-LOOKUP(W1386,{0,1950001,3300001,6950001,9000001,18000001,40000001},{0,97500,427500,636000,1536000,2796000,4796000}))*1.021,-2))</f>
        <v/>
      </c>
      <c r="Z1386" s="18">
        <f>IF(X1386&lt;=0,0,ROUNDDOWN((X1386*LOOKUP(X1386,{0,1950001,3300001,6950001,9000001,18000001,40000001},{0.05,0.1,0.2,0.23,0.33,0.4,0.45})-LOOKUP(X1386,{0,1950001,3300001,6950001,9000001,18000001,40000001},{0,97500,427500,636000,1536000,2796000,4796000}))*1.021,-2))</f>
        <v/>
      </c>
      <c r="AA1386" s="18">
        <f>MAX(0,ROUNDDOWN(M1386-J1386-430000-L1386-0,-3))</f>
        <v/>
      </c>
      <c r="AB1386" s="18">
        <f>MAX(0,ROUNDDOWN(M1386-J1386-430000-L1386-V1386,-3))</f>
        <v/>
      </c>
      <c r="AC1386" s="18">
        <f>IF(M1386&lt;=450000,0,MAX(0,ROUNDDOWN(AA1386*0.06-MIN(50000,AA1386)*0.03,-2))+MAX(0,ROUNDDOWN(AA1386*0.04-MIN(50000,AA1386)*0.02,-2)))</f>
        <v/>
      </c>
      <c r="AD1386" s="18">
        <f>IF(M1386&lt;=450000,0,MAX(0,ROUNDDOWN(AB1386*0.06-MIN(50000,AB1386)*0.03,-2))+MAX(0,ROUNDDOWN(AB1386*0.04-MIN(50000,AB1386)*0.02,-2)))</f>
        <v/>
      </c>
      <c r="AE1386" s="18">
        <f>Y1386-Z1386</f>
        <v/>
      </c>
      <c r="AF1386" s="18">
        <f>AC1386-AD1386</f>
        <v/>
      </c>
      <c r="AG1386" s="18">
        <f>AE1386+AF1386</f>
        <v/>
      </c>
      <c r="AH1386" s="20">
        <f>IF(W1386&lt;=0,0,LOOKUP(W1386,{0,1950001,3300001,6950001,9000001,18000001,40000001},{0.05,0.1,0.2,0.23,0.33,0.4,0.45}))</f>
        <v/>
      </c>
    </row>
    <row r="1387">
      <c r="A1387" t="inlineStr">
        <is>
          <t>1万円刻み 一般8万円</t>
        </is>
      </c>
      <c r="B1387" s="18">
        <f>'4_1万円刻み'!$A$436</f>
        <v/>
      </c>
      <c r="C1387" s="19" t="n">
        <v>2026</v>
      </c>
      <c r="D1387" t="inlineStr">
        <is>
          <t>いいえ</t>
        </is>
      </c>
      <c r="E1387" s="18" t="n">
        <v>80000</v>
      </c>
      <c r="F1387" s="18" t="n">
        <v>0</v>
      </c>
      <c r="G1387" s="18" t="n">
        <v>0</v>
      </c>
      <c r="H1387" s="18" t="n">
        <v>0</v>
      </c>
      <c r="I1387" s="18" t="n">
        <v>0</v>
      </c>
      <c r="J1387" s="18">
        <f>ROUND(MIN(B1387/12,650000)*12*0.0915+MIN(B1387/12,1390000)*12*(0.0504+0)+B1387*0.005,0)</f>
        <v/>
      </c>
      <c r="K1387" s="18" t="n">
        <v>0</v>
      </c>
      <c r="L1387" s="18" t="n">
        <v>0</v>
      </c>
      <c r="M1387" s="18">
        <f>ROUND(IF(C1387&gt;=2026,IF(B1387&lt;741000,0,IF(B1387&lt;2191000,B1387-740000,IF(B1387&lt;2193000,1451000,IF(B1387&lt;2196000,1453000,IF(B1387&lt;2200000,1456000,IF(B1387&lt;3600000,ROUNDDOWN(B1387/4,-3)*2.8-80000,IF(B1387&lt;6600000,ROUNDDOWN(B1387/4,-3)*3.2-440000,IF(B1387&lt;8500000,ROUNDDOWN(B1387*0.9,0)-1100000,B1387-1950000)))))))),IF(B1387&lt;651000,0,IF(B1387&lt;1900000,B1387-650000,IF(B1387&lt;3600000,ROUNDDOWN(B1387/4,-3)*2.8-80000,IF(B1387&lt;6600000,ROUNDDOWN(B1387/4,-3)*3.2-440000,IF(B1387&lt;8500000,ROUNDDOWN(B1387*0.9,0)-1100000,B1387-1950000)))))),0)</f>
        <v/>
      </c>
      <c r="N1387" s="18">
        <f>IF(M1387&gt;23500000,NA(),IF(C1387&gt;=2026,IF(M1387&lt;=4890000,1040000,IF(M1387&lt;=6550000,670000,620000)),IF(M1387&lt;=1320000,950000,IF(M1387&lt;=3360000,880000,IF(M1387&lt;=4890000,680000,IF(M1387&lt;=6550000,630000,580000))))))</f>
        <v/>
      </c>
      <c r="O1387" s="18">
        <f>IF(F1387&lt;=0,IF(AND(D1387="はい",C1387&gt;=2026,C1387&lt;=2027),IF(E1387&lt;=0,0,IF(E1387&lt;=30000,E1387,IF(E1387&lt;=60000,ROUNDUP(E1387/2,0)+15000,IF(E1387&lt;=120000,ROUNDUP(E1387/4,0)+30000,60000)))),IF(E1387&lt;=0,0,IF(E1387&lt;=20000,E1387,IF(E1387&lt;=40000,ROUNDUP(E1387/2,0)+10000,IF(E1387&lt;=80000,ROUNDUP(E1387/4,0)+20000,40000))))),IF(E1387&lt;=0,IF(F1387&lt;=0,0,IF(F1387&lt;=25000,F1387,IF(F1387&lt;=50000,ROUNDUP(F1387/2,0)+12500,IF(F1387&lt;=100000,ROUNDUP(F1387/4,0)+25000,50000)))),MAX(IF(F1387&lt;=0,0,IF(F1387&lt;=25000,F1387,IF(F1387&lt;=50000,ROUNDUP(F1387/2,0)+12500,IF(F1387&lt;=100000,ROUNDUP(F1387/4,0)+25000,50000)))),MIN(IF(AND(D1387="はい",C1387&gt;=2026,C1387&lt;=2027),IF(E1387&lt;=0,0,IF(E1387&lt;=30000,E1387,IF(E1387&lt;=60000,ROUNDUP(E1387/2,0)+15000,IF(E1387&lt;=120000,ROUNDUP(E1387/4,0)+30000,60000)))),IF(E1387&lt;=0,0,IF(E1387&lt;=20000,E1387,IF(E1387&lt;=40000,ROUNDUP(E1387/2,0)+10000,IF(E1387&lt;=80000,ROUNDUP(E1387/4,0)+20000,40000)))))+IF(F1387&lt;=0,0,IF(F1387&lt;=25000,F1387,IF(F1387&lt;=50000,ROUNDUP(F1387/2,0)+12500,IF(F1387&lt;=100000,ROUNDUP(F1387/4,0)+25000,50000)))),IF(AND(D1387="はい",C1387&gt;=2026,C1387&lt;=2027),60000,40000)))))</f>
        <v/>
      </c>
      <c r="P1387" s="18">
        <f>IF(G1387&lt;=0,0,IF(G1387&lt;=20000,G1387,IF(G1387&lt;=40000,ROUNDUP(G1387/2,0)+10000,IF(G1387&lt;=80000,ROUNDUP(G1387/4,0)+20000,40000))))</f>
        <v/>
      </c>
      <c r="Q1387" s="18">
        <f>IF(I1387&lt;=0,IF(H1387&lt;=0,0,IF(H1387&lt;=20000,H1387,IF(H1387&lt;=40000,ROUNDUP(H1387/2,0)+10000,IF(H1387&lt;=80000,ROUNDUP(H1387/4,0)+20000,40000)))),IF(H1387&lt;=0,IF(I1387&lt;=0,0,IF(I1387&lt;=25000,I1387,IF(I1387&lt;=50000,ROUNDUP(I1387/2,0)+12500,IF(I1387&lt;=100000,ROUNDUP(I1387/4,0)+25000,50000)))),MAX(IF(I1387&lt;=0,0,IF(I1387&lt;=25000,I1387,IF(I1387&lt;=50000,ROUNDUP(I1387/2,0)+12500,IF(I1387&lt;=100000,ROUNDUP(I1387/4,0)+25000,50000)))),MIN(IF(H1387&lt;=0,0,IF(H1387&lt;=20000,H1387,IF(H1387&lt;=40000,ROUNDUP(H1387/2,0)+10000,IF(H1387&lt;=80000,ROUNDUP(H1387/4,0)+20000,40000))))+IF(I1387&lt;=0,0,IF(I1387&lt;=25000,I1387,IF(I1387&lt;=50000,ROUNDUP(I1387/2,0)+12500,IF(I1387&lt;=100000,ROUNDUP(I1387/4,0)+25000,50000)))),40000))))</f>
        <v/>
      </c>
      <c r="R1387" s="18">
        <f>MIN(120000,O1387+P1387+Q1387)</f>
        <v/>
      </c>
      <c r="S1387" s="18">
        <f>IF(F1387&lt;=0,IF(E1387&lt;=0,0,IF(E1387&lt;=12000,E1387,IF(E1387&lt;=32000,ROUNDUP(E1387/2,0)+6000,IF(E1387&lt;=56000,ROUNDUP(E1387/4,0)+14000,28000)))),IF(E1387&lt;=0,IF(F1387&lt;=0,0,IF(F1387&lt;=15000,F1387,IF(F1387&lt;=40000,ROUNDUP(F1387/2,0)+7500,IF(F1387&lt;=70000,ROUNDUP(F1387/4,0)+17500,35000)))),MAX(IF(F1387&lt;=0,0,IF(F1387&lt;=15000,F1387,IF(F1387&lt;=40000,ROUNDUP(F1387/2,0)+7500,IF(F1387&lt;=70000,ROUNDUP(F1387/4,0)+17500,35000)))),MIN(IF(E1387&lt;=0,0,IF(E1387&lt;=12000,E1387,IF(E1387&lt;=32000,ROUNDUP(E1387/2,0)+6000,IF(E1387&lt;=56000,ROUNDUP(E1387/4,0)+14000,28000))))+IF(F1387&lt;=0,0,IF(F1387&lt;=15000,F1387,IF(F1387&lt;=40000,ROUNDUP(F1387/2,0)+7500,IF(F1387&lt;=70000,ROUNDUP(F1387/4,0)+17500,35000)))),28000))))</f>
        <v/>
      </c>
      <c r="T1387" s="18">
        <f>IF(G1387&lt;=0,0,IF(G1387&lt;=12000,G1387,IF(G1387&lt;=32000,ROUNDUP(G1387/2,0)+6000,IF(G1387&lt;=56000,ROUNDUP(G1387/4,0)+14000,28000))))</f>
        <v/>
      </c>
      <c r="U1387" s="18">
        <f>IF(I1387&lt;=0,IF(H1387&lt;=0,0,IF(H1387&lt;=12000,H1387,IF(H1387&lt;=32000,ROUNDUP(H1387/2,0)+6000,IF(H1387&lt;=56000,ROUNDUP(H1387/4,0)+14000,28000)))),IF(H1387&lt;=0,IF(I1387&lt;=0,0,IF(I1387&lt;=15000,I1387,IF(I1387&lt;=40000,ROUNDUP(I1387/2,0)+7500,IF(I1387&lt;=70000,ROUNDUP(I1387/4,0)+17500,35000)))),MAX(IF(I1387&lt;=0,0,IF(I1387&lt;=15000,I1387,IF(I1387&lt;=40000,ROUNDUP(I1387/2,0)+7500,IF(I1387&lt;=70000,ROUNDUP(I1387/4,0)+17500,35000)))),MIN(IF(H1387&lt;=0,0,IF(H1387&lt;=12000,H1387,IF(H1387&lt;=32000,ROUNDUP(H1387/2,0)+6000,IF(H1387&lt;=56000,ROUNDUP(H1387/4,0)+14000,28000))))+IF(I1387&lt;=0,0,IF(I1387&lt;=15000,I1387,IF(I1387&lt;=40000,ROUNDUP(I1387/2,0)+7500,IF(I1387&lt;=70000,ROUNDUP(I1387/4,0)+17500,35000)))),28000))))</f>
        <v/>
      </c>
      <c r="V1387" s="18">
        <f>MIN(70000,S1387+T1387+U1387)</f>
        <v/>
      </c>
      <c r="W1387" s="18">
        <f>MAX(0,ROUNDDOWN(M1387-J1387-N1387-K1387-0,-3))</f>
        <v/>
      </c>
      <c r="X1387" s="18">
        <f>MAX(0,ROUNDDOWN(M1387-J1387-N1387-K1387-R1387,-3))</f>
        <v/>
      </c>
      <c r="Y1387" s="18">
        <f>IF(W1387&lt;=0,0,ROUNDDOWN((W1387*LOOKUP(W1387,{0,1950001,3300001,6950001,9000001,18000001,40000001},{0.05,0.1,0.2,0.23,0.33,0.4,0.45})-LOOKUP(W1387,{0,1950001,3300001,6950001,9000001,18000001,40000001},{0,97500,427500,636000,1536000,2796000,4796000}))*1.021,-2))</f>
        <v/>
      </c>
      <c r="Z1387" s="18">
        <f>IF(X1387&lt;=0,0,ROUNDDOWN((X1387*LOOKUP(X1387,{0,1950001,3300001,6950001,9000001,18000001,40000001},{0.05,0.1,0.2,0.23,0.33,0.4,0.45})-LOOKUP(X1387,{0,1950001,3300001,6950001,9000001,18000001,40000001},{0,97500,427500,636000,1536000,2796000,4796000}))*1.021,-2))</f>
        <v/>
      </c>
      <c r="AA1387" s="18">
        <f>MAX(0,ROUNDDOWN(M1387-J1387-430000-L1387-0,-3))</f>
        <v/>
      </c>
      <c r="AB1387" s="18">
        <f>MAX(0,ROUNDDOWN(M1387-J1387-430000-L1387-V1387,-3))</f>
        <v/>
      </c>
      <c r="AC1387" s="18">
        <f>IF(M1387&lt;=450000,0,MAX(0,ROUNDDOWN(AA1387*0.06-MIN(50000,AA1387)*0.03,-2))+MAX(0,ROUNDDOWN(AA1387*0.04-MIN(50000,AA1387)*0.02,-2)))</f>
        <v/>
      </c>
      <c r="AD1387" s="18">
        <f>IF(M1387&lt;=450000,0,MAX(0,ROUNDDOWN(AB1387*0.06-MIN(50000,AB1387)*0.03,-2))+MAX(0,ROUNDDOWN(AB1387*0.04-MIN(50000,AB1387)*0.02,-2)))</f>
        <v/>
      </c>
      <c r="AE1387" s="18">
        <f>Y1387-Z1387</f>
        <v/>
      </c>
      <c r="AF1387" s="18">
        <f>AC1387-AD1387</f>
        <v/>
      </c>
      <c r="AG1387" s="18">
        <f>AE1387+AF1387</f>
        <v/>
      </c>
      <c r="AH1387" s="20">
        <f>IF(W1387&lt;=0,0,LOOKUP(W1387,{0,1950001,3300001,6950001,9000001,18000001,40000001},{0.05,0.1,0.2,0.23,0.33,0.4,0.45}))</f>
        <v/>
      </c>
    </row>
    <row r="1388">
      <c r="A1388" t="inlineStr">
        <is>
          <t>1万円刻み 特例あり一般12万円</t>
        </is>
      </c>
      <c r="B1388" s="18">
        <f>'4_1万円刻み'!$A$436</f>
        <v/>
      </c>
      <c r="C1388" s="19" t="n">
        <v>2026</v>
      </c>
      <c r="D1388" t="inlineStr">
        <is>
          <t>はい</t>
        </is>
      </c>
      <c r="E1388" s="18" t="n">
        <v>120000</v>
      </c>
      <c r="F1388" s="18" t="n">
        <v>0</v>
      </c>
      <c r="G1388" s="18" t="n">
        <v>0</v>
      </c>
      <c r="H1388" s="18" t="n">
        <v>0</v>
      </c>
      <c r="I1388" s="18" t="n">
        <v>0</v>
      </c>
      <c r="J1388" s="18">
        <f>ROUND(MIN(B1388/12,650000)*12*0.0915+MIN(B1388/12,1390000)*12*(0.0504+0)+B1388*0.005,0)</f>
        <v/>
      </c>
      <c r="K1388" s="18" t="n">
        <v>0</v>
      </c>
      <c r="L1388" s="18" t="n">
        <v>0</v>
      </c>
      <c r="M1388" s="18">
        <f>ROUND(IF(C1388&gt;=2026,IF(B1388&lt;741000,0,IF(B1388&lt;2191000,B1388-740000,IF(B1388&lt;2193000,1451000,IF(B1388&lt;2196000,1453000,IF(B1388&lt;2200000,1456000,IF(B1388&lt;3600000,ROUNDDOWN(B1388/4,-3)*2.8-80000,IF(B1388&lt;6600000,ROUNDDOWN(B1388/4,-3)*3.2-440000,IF(B1388&lt;8500000,ROUNDDOWN(B1388*0.9,0)-1100000,B1388-1950000)))))))),IF(B1388&lt;651000,0,IF(B1388&lt;1900000,B1388-650000,IF(B1388&lt;3600000,ROUNDDOWN(B1388/4,-3)*2.8-80000,IF(B1388&lt;6600000,ROUNDDOWN(B1388/4,-3)*3.2-440000,IF(B1388&lt;8500000,ROUNDDOWN(B1388*0.9,0)-1100000,B1388-1950000)))))),0)</f>
        <v/>
      </c>
      <c r="N1388" s="18">
        <f>IF(M1388&gt;23500000,NA(),IF(C1388&gt;=2026,IF(M1388&lt;=4890000,1040000,IF(M1388&lt;=6550000,670000,620000)),IF(M1388&lt;=1320000,950000,IF(M1388&lt;=3360000,880000,IF(M1388&lt;=4890000,680000,IF(M1388&lt;=6550000,630000,580000))))))</f>
        <v/>
      </c>
      <c r="O1388" s="18">
        <f>IF(F1388&lt;=0,IF(AND(D1388="はい",C1388&gt;=2026,C1388&lt;=2027),IF(E1388&lt;=0,0,IF(E1388&lt;=30000,E1388,IF(E1388&lt;=60000,ROUNDUP(E1388/2,0)+15000,IF(E1388&lt;=120000,ROUNDUP(E1388/4,0)+30000,60000)))),IF(E1388&lt;=0,0,IF(E1388&lt;=20000,E1388,IF(E1388&lt;=40000,ROUNDUP(E1388/2,0)+10000,IF(E1388&lt;=80000,ROUNDUP(E1388/4,0)+20000,40000))))),IF(E1388&lt;=0,IF(F1388&lt;=0,0,IF(F1388&lt;=25000,F1388,IF(F1388&lt;=50000,ROUNDUP(F1388/2,0)+12500,IF(F1388&lt;=100000,ROUNDUP(F1388/4,0)+25000,50000)))),MAX(IF(F1388&lt;=0,0,IF(F1388&lt;=25000,F1388,IF(F1388&lt;=50000,ROUNDUP(F1388/2,0)+12500,IF(F1388&lt;=100000,ROUNDUP(F1388/4,0)+25000,50000)))),MIN(IF(AND(D1388="はい",C1388&gt;=2026,C1388&lt;=2027),IF(E1388&lt;=0,0,IF(E1388&lt;=30000,E1388,IF(E1388&lt;=60000,ROUNDUP(E1388/2,0)+15000,IF(E1388&lt;=120000,ROUNDUP(E1388/4,0)+30000,60000)))),IF(E1388&lt;=0,0,IF(E1388&lt;=20000,E1388,IF(E1388&lt;=40000,ROUNDUP(E1388/2,0)+10000,IF(E1388&lt;=80000,ROUNDUP(E1388/4,0)+20000,40000)))))+IF(F1388&lt;=0,0,IF(F1388&lt;=25000,F1388,IF(F1388&lt;=50000,ROUNDUP(F1388/2,0)+12500,IF(F1388&lt;=100000,ROUNDUP(F1388/4,0)+25000,50000)))),IF(AND(D1388="はい",C1388&gt;=2026,C1388&lt;=2027),60000,40000)))))</f>
        <v/>
      </c>
      <c r="P1388" s="18">
        <f>IF(G1388&lt;=0,0,IF(G1388&lt;=20000,G1388,IF(G1388&lt;=40000,ROUNDUP(G1388/2,0)+10000,IF(G1388&lt;=80000,ROUNDUP(G1388/4,0)+20000,40000))))</f>
        <v/>
      </c>
      <c r="Q1388" s="18">
        <f>IF(I1388&lt;=0,IF(H1388&lt;=0,0,IF(H1388&lt;=20000,H1388,IF(H1388&lt;=40000,ROUNDUP(H1388/2,0)+10000,IF(H1388&lt;=80000,ROUNDUP(H1388/4,0)+20000,40000)))),IF(H1388&lt;=0,IF(I1388&lt;=0,0,IF(I1388&lt;=25000,I1388,IF(I1388&lt;=50000,ROUNDUP(I1388/2,0)+12500,IF(I1388&lt;=100000,ROUNDUP(I1388/4,0)+25000,50000)))),MAX(IF(I1388&lt;=0,0,IF(I1388&lt;=25000,I1388,IF(I1388&lt;=50000,ROUNDUP(I1388/2,0)+12500,IF(I1388&lt;=100000,ROUNDUP(I1388/4,0)+25000,50000)))),MIN(IF(H1388&lt;=0,0,IF(H1388&lt;=20000,H1388,IF(H1388&lt;=40000,ROUNDUP(H1388/2,0)+10000,IF(H1388&lt;=80000,ROUNDUP(H1388/4,0)+20000,40000))))+IF(I1388&lt;=0,0,IF(I1388&lt;=25000,I1388,IF(I1388&lt;=50000,ROUNDUP(I1388/2,0)+12500,IF(I1388&lt;=100000,ROUNDUP(I1388/4,0)+25000,50000)))),40000))))</f>
        <v/>
      </c>
      <c r="R1388" s="18">
        <f>MIN(120000,O1388+P1388+Q1388)</f>
        <v/>
      </c>
      <c r="S1388" s="18">
        <f>IF(F1388&lt;=0,IF(E1388&lt;=0,0,IF(E1388&lt;=12000,E1388,IF(E1388&lt;=32000,ROUNDUP(E1388/2,0)+6000,IF(E1388&lt;=56000,ROUNDUP(E1388/4,0)+14000,28000)))),IF(E1388&lt;=0,IF(F1388&lt;=0,0,IF(F1388&lt;=15000,F1388,IF(F1388&lt;=40000,ROUNDUP(F1388/2,0)+7500,IF(F1388&lt;=70000,ROUNDUP(F1388/4,0)+17500,35000)))),MAX(IF(F1388&lt;=0,0,IF(F1388&lt;=15000,F1388,IF(F1388&lt;=40000,ROUNDUP(F1388/2,0)+7500,IF(F1388&lt;=70000,ROUNDUP(F1388/4,0)+17500,35000)))),MIN(IF(E1388&lt;=0,0,IF(E1388&lt;=12000,E1388,IF(E1388&lt;=32000,ROUNDUP(E1388/2,0)+6000,IF(E1388&lt;=56000,ROUNDUP(E1388/4,0)+14000,28000))))+IF(F1388&lt;=0,0,IF(F1388&lt;=15000,F1388,IF(F1388&lt;=40000,ROUNDUP(F1388/2,0)+7500,IF(F1388&lt;=70000,ROUNDUP(F1388/4,0)+17500,35000)))),28000))))</f>
        <v/>
      </c>
      <c r="T1388" s="18">
        <f>IF(G1388&lt;=0,0,IF(G1388&lt;=12000,G1388,IF(G1388&lt;=32000,ROUNDUP(G1388/2,0)+6000,IF(G1388&lt;=56000,ROUNDUP(G1388/4,0)+14000,28000))))</f>
        <v/>
      </c>
      <c r="U1388" s="18">
        <f>IF(I1388&lt;=0,IF(H1388&lt;=0,0,IF(H1388&lt;=12000,H1388,IF(H1388&lt;=32000,ROUNDUP(H1388/2,0)+6000,IF(H1388&lt;=56000,ROUNDUP(H1388/4,0)+14000,28000)))),IF(H1388&lt;=0,IF(I1388&lt;=0,0,IF(I1388&lt;=15000,I1388,IF(I1388&lt;=40000,ROUNDUP(I1388/2,0)+7500,IF(I1388&lt;=70000,ROUNDUP(I1388/4,0)+17500,35000)))),MAX(IF(I1388&lt;=0,0,IF(I1388&lt;=15000,I1388,IF(I1388&lt;=40000,ROUNDUP(I1388/2,0)+7500,IF(I1388&lt;=70000,ROUNDUP(I1388/4,0)+17500,35000)))),MIN(IF(H1388&lt;=0,0,IF(H1388&lt;=12000,H1388,IF(H1388&lt;=32000,ROUNDUP(H1388/2,0)+6000,IF(H1388&lt;=56000,ROUNDUP(H1388/4,0)+14000,28000))))+IF(I1388&lt;=0,0,IF(I1388&lt;=15000,I1388,IF(I1388&lt;=40000,ROUNDUP(I1388/2,0)+7500,IF(I1388&lt;=70000,ROUNDUP(I1388/4,0)+17500,35000)))),28000))))</f>
        <v/>
      </c>
      <c r="V1388" s="18">
        <f>MIN(70000,S1388+T1388+U1388)</f>
        <v/>
      </c>
      <c r="W1388" s="18">
        <f>MAX(0,ROUNDDOWN(M1388-J1388-N1388-K1388-0,-3))</f>
        <v/>
      </c>
      <c r="X1388" s="18">
        <f>MAX(0,ROUNDDOWN(M1388-J1388-N1388-K1388-R1388,-3))</f>
        <v/>
      </c>
      <c r="Y1388" s="18">
        <f>IF(W1388&lt;=0,0,ROUNDDOWN((W1388*LOOKUP(W1388,{0,1950001,3300001,6950001,9000001,18000001,40000001},{0.05,0.1,0.2,0.23,0.33,0.4,0.45})-LOOKUP(W1388,{0,1950001,3300001,6950001,9000001,18000001,40000001},{0,97500,427500,636000,1536000,2796000,4796000}))*1.021,-2))</f>
        <v/>
      </c>
      <c r="Z1388" s="18">
        <f>IF(X1388&lt;=0,0,ROUNDDOWN((X1388*LOOKUP(X1388,{0,1950001,3300001,6950001,9000001,18000001,40000001},{0.05,0.1,0.2,0.23,0.33,0.4,0.45})-LOOKUP(X1388,{0,1950001,3300001,6950001,9000001,18000001,40000001},{0,97500,427500,636000,1536000,2796000,4796000}))*1.021,-2))</f>
        <v/>
      </c>
      <c r="AA1388" s="18">
        <f>MAX(0,ROUNDDOWN(M1388-J1388-430000-L1388-0,-3))</f>
        <v/>
      </c>
      <c r="AB1388" s="18">
        <f>MAX(0,ROUNDDOWN(M1388-J1388-430000-L1388-V1388,-3))</f>
        <v/>
      </c>
      <c r="AC1388" s="18">
        <f>IF(M1388&lt;=450000,0,MAX(0,ROUNDDOWN(AA1388*0.06-MIN(50000,AA1388)*0.03,-2))+MAX(0,ROUNDDOWN(AA1388*0.04-MIN(50000,AA1388)*0.02,-2)))</f>
        <v/>
      </c>
      <c r="AD1388" s="18">
        <f>IF(M1388&lt;=450000,0,MAX(0,ROUNDDOWN(AB1388*0.06-MIN(50000,AB1388)*0.03,-2))+MAX(0,ROUNDDOWN(AB1388*0.04-MIN(50000,AB1388)*0.02,-2)))</f>
        <v/>
      </c>
      <c r="AE1388" s="18">
        <f>Y1388-Z1388</f>
        <v/>
      </c>
      <c r="AF1388" s="18">
        <f>AC1388-AD1388</f>
        <v/>
      </c>
      <c r="AG1388" s="18">
        <f>AE1388+AF1388</f>
        <v/>
      </c>
      <c r="AH1388" s="20">
        <f>IF(W1388&lt;=0,0,LOOKUP(W1388,{0,1950001,3300001,6950001,9000001,18000001,40000001},{0.05,0.1,0.2,0.23,0.33,0.4,0.45}))</f>
        <v/>
      </c>
    </row>
    <row r="1389">
      <c r="A1389" t="inlineStr">
        <is>
          <t>1万円刻み 3区分8万円ずつ</t>
        </is>
      </c>
      <c r="B1389" s="18">
        <f>'4_1万円刻み'!$A$437</f>
        <v/>
      </c>
      <c r="C1389" s="19" t="n">
        <v>2026</v>
      </c>
      <c r="D1389" t="inlineStr">
        <is>
          <t>いいえ</t>
        </is>
      </c>
      <c r="E1389" s="18" t="n">
        <v>80000</v>
      </c>
      <c r="F1389" s="18" t="n">
        <v>0</v>
      </c>
      <c r="G1389" s="18" t="n">
        <v>80000</v>
      </c>
      <c r="H1389" s="18" t="n">
        <v>80000</v>
      </c>
      <c r="I1389" s="18" t="n">
        <v>0</v>
      </c>
      <c r="J1389" s="18">
        <f>ROUND(MIN(B1389/12,650000)*12*0.0915+MIN(B1389/12,1390000)*12*(0.0504+0)+B1389*0.005,0)</f>
        <v/>
      </c>
      <c r="K1389" s="18" t="n">
        <v>0</v>
      </c>
      <c r="L1389" s="18" t="n">
        <v>0</v>
      </c>
      <c r="M1389" s="18">
        <f>ROUND(IF(C1389&gt;=2026,IF(B1389&lt;741000,0,IF(B1389&lt;2191000,B1389-740000,IF(B1389&lt;2193000,1451000,IF(B1389&lt;2196000,1453000,IF(B1389&lt;2200000,1456000,IF(B1389&lt;3600000,ROUNDDOWN(B1389/4,-3)*2.8-80000,IF(B1389&lt;6600000,ROUNDDOWN(B1389/4,-3)*3.2-440000,IF(B1389&lt;8500000,ROUNDDOWN(B1389*0.9,0)-1100000,B1389-1950000)))))))),IF(B1389&lt;651000,0,IF(B1389&lt;1900000,B1389-650000,IF(B1389&lt;3600000,ROUNDDOWN(B1389/4,-3)*2.8-80000,IF(B1389&lt;6600000,ROUNDDOWN(B1389/4,-3)*3.2-440000,IF(B1389&lt;8500000,ROUNDDOWN(B1389*0.9,0)-1100000,B1389-1950000)))))),0)</f>
        <v/>
      </c>
      <c r="N1389" s="18">
        <f>IF(M1389&gt;23500000,NA(),IF(C1389&gt;=2026,IF(M1389&lt;=4890000,1040000,IF(M1389&lt;=6550000,670000,620000)),IF(M1389&lt;=1320000,950000,IF(M1389&lt;=3360000,880000,IF(M1389&lt;=4890000,680000,IF(M1389&lt;=6550000,630000,580000))))))</f>
        <v/>
      </c>
      <c r="O1389" s="18">
        <f>IF(F1389&lt;=0,IF(AND(D1389="はい",C1389&gt;=2026,C1389&lt;=2027),IF(E1389&lt;=0,0,IF(E1389&lt;=30000,E1389,IF(E1389&lt;=60000,ROUNDUP(E1389/2,0)+15000,IF(E1389&lt;=120000,ROUNDUP(E1389/4,0)+30000,60000)))),IF(E1389&lt;=0,0,IF(E1389&lt;=20000,E1389,IF(E1389&lt;=40000,ROUNDUP(E1389/2,0)+10000,IF(E1389&lt;=80000,ROUNDUP(E1389/4,0)+20000,40000))))),IF(E1389&lt;=0,IF(F1389&lt;=0,0,IF(F1389&lt;=25000,F1389,IF(F1389&lt;=50000,ROUNDUP(F1389/2,0)+12500,IF(F1389&lt;=100000,ROUNDUP(F1389/4,0)+25000,50000)))),MAX(IF(F1389&lt;=0,0,IF(F1389&lt;=25000,F1389,IF(F1389&lt;=50000,ROUNDUP(F1389/2,0)+12500,IF(F1389&lt;=100000,ROUNDUP(F1389/4,0)+25000,50000)))),MIN(IF(AND(D1389="はい",C1389&gt;=2026,C1389&lt;=2027),IF(E1389&lt;=0,0,IF(E1389&lt;=30000,E1389,IF(E1389&lt;=60000,ROUNDUP(E1389/2,0)+15000,IF(E1389&lt;=120000,ROUNDUP(E1389/4,0)+30000,60000)))),IF(E1389&lt;=0,0,IF(E1389&lt;=20000,E1389,IF(E1389&lt;=40000,ROUNDUP(E1389/2,0)+10000,IF(E1389&lt;=80000,ROUNDUP(E1389/4,0)+20000,40000)))))+IF(F1389&lt;=0,0,IF(F1389&lt;=25000,F1389,IF(F1389&lt;=50000,ROUNDUP(F1389/2,0)+12500,IF(F1389&lt;=100000,ROUNDUP(F1389/4,0)+25000,50000)))),IF(AND(D1389="はい",C1389&gt;=2026,C1389&lt;=2027),60000,40000)))))</f>
        <v/>
      </c>
      <c r="P1389" s="18">
        <f>IF(G1389&lt;=0,0,IF(G1389&lt;=20000,G1389,IF(G1389&lt;=40000,ROUNDUP(G1389/2,0)+10000,IF(G1389&lt;=80000,ROUNDUP(G1389/4,0)+20000,40000))))</f>
        <v/>
      </c>
      <c r="Q1389" s="18">
        <f>IF(I1389&lt;=0,IF(H1389&lt;=0,0,IF(H1389&lt;=20000,H1389,IF(H1389&lt;=40000,ROUNDUP(H1389/2,0)+10000,IF(H1389&lt;=80000,ROUNDUP(H1389/4,0)+20000,40000)))),IF(H1389&lt;=0,IF(I1389&lt;=0,0,IF(I1389&lt;=25000,I1389,IF(I1389&lt;=50000,ROUNDUP(I1389/2,0)+12500,IF(I1389&lt;=100000,ROUNDUP(I1389/4,0)+25000,50000)))),MAX(IF(I1389&lt;=0,0,IF(I1389&lt;=25000,I1389,IF(I1389&lt;=50000,ROUNDUP(I1389/2,0)+12500,IF(I1389&lt;=100000,ROUNDUP(I1389/4,0)+25000,50000)))),MIN(IF(H1389&lt;=0,0,IF(H1389&lt;=20000,H1389,IF(H1389&lt;=40000,ROUNDUP(H1389/2,0)+10000,IF(H1389&lt;=80000,ROUNDUP(H1389/4,0)+20000,40000))))+IF(I1389&lt;=0,0,IF(I1389&lt;=25000,I1389,IF(I1389&lt;=50000,ROUNDUP(I1389/2,0)+12500,IF(I1389&lt;=100000,ROUNDUP(I1389/4,0)+25000,50000)))),40000))))</f>
        <v/>
      </c>
      <c r="R1389" s="18">
        <f>MIN(120000,O1389+P1389+Q1389)</f>
        <v/>
      </c>
      <c r="S1389" s="18">
        <f>IF(F1389&lt;=0,IF(E1389&lt;=0,0,IF(E1389&lt;=12000,E1389,IF(E1389&lt;=32000,ROUNDUP(E1389/2,0)+6000,IF(E1389&lt;=56000,ROUNDUP(E1389/4,0)+14000,28000)))),IF(E1389&lt;=0,IF(F1389&lt;=0,0,IF(F1389&lt;=15000,F1389,IF(F1389&lt;=40000,ROUNDUP(F1389/2,0)+7500,IF(F1389&lt;=70000,ROUNDUP(F1389/4,0)+17500,35000)))),MAX(IF(F1389&lt;=0,0,IF(F1389&lt;=15000,F1389,IF(F1389&lt;=40000,ROUNDUP(F1389/2,0)+7500,IF(F1389&lt;=70000,ROUNDUP(F1389/4,0)+17500,35000)))),MIN(IF(E1389&lt;=0,0,IF(E1389&lt;=12000,E1389,IF(E1389&lt;=32000,ROUNDUP(E1389/2,0)+6000,IF(E1389&lt;=56000,ROUNDUP(E1389/4,0)+14000,28000))))+IF(F1389&lt;=0,0,IF(F1389&lt;=15000,F1389,IF(F1389&lt;=40000,ROUNDUP(F1389/2,0)+7500,IF(F1389&lt;=70000,ROUNDUP(F1389/4,0)+17500,35000)))),28000))))</f>
        <v/>
      </c>
      <c r="T1389" s="18">
        <f>IF(G1389&lt;=0,0,IF(G1389&lt;=12000,G1389,IF(G1389&lt;=32000,ROUNDUP(G1389/2,0)+6000,IF(G1389&lt;=56000,ROUNDUP(G1389/4,0)+14000,28000))))</f>
        <v/>
      </c>
      <c r="U1389" s="18">
        <f>IF(I1389&lt;=0,IF(H1389&lt;=0,0,IF(H1389&lt;=12000,H1389,IF(H1389&lt;=32000,ROUNDUP(H1389/2,0)+6000,IF(H1389&lt;=56000,ROUNDUP(H1389/4,0)+14000,28000)))),IF(H1389&lt;=0,IF(I1389&lt;=0,0,IF(I1389&lt;=15000,I1389,IF(I1389&lt;=40000,ROUNDUP(I1389/2,0)+7500,IF(I1389&lt;=70000,ROUNDUP(I1389/4,0)+17500,35000)))),MAX(IF(I1389&lt;=0,0,IF(I1389&lt;=15000,I1389,IF(I1389&lt;=40000,ROUNDUP(I1389/2,0)+7500,IF(I1389&lt;=70000,ROUNDUP(I1389/4,0)+17500,35000)))),MIN(IF(H1389&lt;=0,0,IF(H1389&lt;=12000,H1389,IF(H1389&lt;=32000,ROUNDUP(H1389/2,0)+6000,IF(H1389&lt;=56000,ROUNDUP(H1389/4,0)+14000,28000))))+IF(I1389&lt;=0,0,IF(I1389&lt;=15000,I1389,IF(I1389&lt;=40000,ROUNDUP(I1389/2,0)+7500,IF(I1389&lt;=70000,ROUNDUP(I1389/4,0)+17500,35000)))),28000))))</f>
        <v/>
      </c>
      <c r="V1389" s="18">
        <f>MIN(70000,S1389+T1389+U1389)</f>
        <v/>
      </c>
      <c r="W1389" s="18">
        <f>MAX(0,ROUNDDOWN(M1389-J1389-N1389-K1389-0,-3))</f>
        <v/>
      </c>
      <c r="X1389" s="18">
        <f>MAX(0,ROUNDDOWN(M1389-J1389-N1389-K1389-R1389,-3))</f>
        <v/>
      </c>
      <c r="Y1389" s="18">
        <f>IF(W1389&lt;=0,0,ROUNDDOWN((W1389*LOOKUP(W1389,{0,1950001,3300001,6950001,9000001,18000001,40000001},{0.05,0.1,0.2,0.23,0.33,0.4,0.45})-LOOKUP(W1389,{0,1950001,3300001,6950001,9000001,18000001,40000001},{0,97500,427500,636000,1536000,2796000,4796000}))*1.021,-2))</f>
        <v/>
      </c>
      <c r="Z1389" s="18">
        <f>IF(X1389&lt;=0,0,ROUNDDOWN((X1389*LOOKUP(X1389,{0,1950001,3300001,6950001,9000001,18000001,40000001},{0.05,0.1,0.2,0.23,0.33,0.4,0.45})-LOOKUP(X1389,{0,1950001,3300001,6950001,9000001,18000001,40000001},{0,97500,427500,636000,1536000,2796000,4796000}))*1.021,-2))</f>
        <v/>
      </c>
      <c r="AA1389" s="18">
        <f>MAX(0,ROUNDDOWN(M1389-J1389-430000-L1389-0,-3))</f>
        <v/>
      </c>
      <c r="AB1389" s="18">
        <f>MAX(0,ROUNDDOWN(M1389-J1389-430000-L1389-V1389,-3))</f>
        <v/>
      </c>
      <c r="AC1389" s="18">
        <f>IF(M1389&lt;=450000,0,MAX(0,ROUNDDOWN(AA1389*0.06-MIN(50000,AA1389)*0.03,-2))+MAX(0,ROUNDDOWN(AA1389*0.04-MIN(50000,AA1389)*0.02,-2)))</f>
        <v/>
      </c>
      <c r="AD1389" s="18">
        <f>IF(M1389&lt;=450000,0,MAX(0,ROUNDDOWN(AB1389*0.06-MIN(50000,AB1389)*0.03,-2))+MAX(0,ROUNDDOWN(AB1389*0.04-MIN(50000,AB1389)*0.02,-2)))</f>
        <v/>
      </c>
      <c r="AE1389" s="18">
        <f>Y1389-Z1389</f>
        <v/>
      </c>
      <c r="AF1389" s="18">
        <f>AC1389-AD1389</f>
        <v/>
      </c>
      <c r="AG1389" s="18">
        <f>AE1389+AF1389</f>
        <v/>
      </c>
      <c r="AH1389" s="20">
        <f>IF(W1389&lt;=0,0,LOOKUP(W1389,{0,1950001,3300001,6950001,9000001,18000001,40000001},{0.05,0.1,0.2,0.23,0.33,0.4,0.45}))</f>
        <v/>
      </c>
    </row>
    <row r="1390">
      <c r="A1390" t="inlineStr">
        <is>
          <t>1万円刻み 一般8万円</t>
        </is>
      </c>
      <c r="B1390" s="18">
        <f>'4_1万円刻み'!$A$437</f>
        <v/>
      </c>
      <c r="C1390" s="19" t="n">
        <v>2026</v>
      </c>
      <c r="D1390" t="inlineStr">
        <is>
          <t>いいえ</t>
        </is>
      </c>
      <c r="E1390" s="18" t="n">
        <v>80000</v>
      </c>
      <c r="F1390" s="18" t="n">
        <v>0</v>
      </c>
      <c r="G1390" s="18" t="n">
        <v>0</v>
      </c>
      <c r="H1390" s="18" t="n">
        <v>0</v>
      </c>
      <c r="I1390" s="18" t="n">
        <v>0</v>
      </c>
      <c r="J1390" s="18">
        <f>ROUND(MIN(B1390/12,650000)*12*0.0915+MIN(B1390/12,1390000)*12*(0.0504+0)+B1390*0.005,0)</f>
        <v/>
      </c>
      <c r="K1390" s="18" t="n">
        <v>0</v>
      </c>
      <c r="L1390" s="18" t="n">
        <v>0</v>
      </c>
      <c r="M1390" s="18">
        <f>ROUND(IF(C1390&gt;=2026,IF(B1390&lt;741000,0,IF(B1390&lt;2191000,B1390-740000,IF(B1390&lt;2193000,1451000,IF(B1390&lt;2196000,1453000,IF(B1390&lt;2200000,1456000,IF(B1390&lt;3600000,ROUNDDOWN(B1390/4,-3)*2.8-80000,IF(B1390&lt;6600000,ROUNDDOWN(B1390/4,-3)*3.2-440000,IF(B1390&lt;8500000,ROUNDDOWN(B1390*0.9,0)-1100000,B1390-1950000)))))))),IF(B1390&lt;651000,0,IF(B1390&lt;1900000,B1390-650000,IF(B1390&lt;3600000,ROUNDDOWN(B1390/4,-3)*2.8-80000,IF(B1390&lt;6600000,ROUNDDOWN(B1390/4,-3)*3.2-440000,IF(B1390&lt;8500000,ROUNDDOWN(B1390*0.9,0)-1100000,B1390-1950000)))))),0)</f>
        <v/>
      </c>
      <c r="N1390" s="18">
        <f>IF(M1390&gt;23500000,NA(),IF(C1390&gt;=2026,IF(M1390&lt;=4890000,1040000,IF(M1390&lt;=6550000,670000,620000)),IF(M1390&lt;=1320000,950000,IF(M1390&lt;=3360000,880000,IF(M1390&lt;=4890000,680000,IF(M1390&lt;=6550000,630000,580000))))))</f>
        <v/>
      </c>
      <c r="O1390" s="18">
        <f>IF(F1390&lt;=0,IF(AND(D1390="はい",C1390&gt;=2026,C1390&lt;=2027),IF(E1390&lt;=0,0,IF(E1390&lt;=30000,E1390,IF(E1390&lt;=60000,ROUNDUP(E1390/2,0)+15000,IF(E1390&lt;=120000,ROUNDUP(E1390/4,0)+30000,60000)))),IF(E1390&lt;=0,0,IF(E1390&lt;=20000,E1390,IF(E1390&lt;=40000,ROUNDUP(E1390/2,0)+10000,IF(E1390&lt;=80000,ROUNDUP(E1390/4,0)+20000,40000))))),IF(E1390&lt;=0,IF(F1390&lt;=0,0,IF(F1390&lt;=25000,F1390,IF(F1390&lt;=50000,ROUNDUP(F1390/2,0)+12500,IF(F1390&lt;=100000,ROUNDUP(F1390/4,0)+25000,50000)))),MAX(IF(F1390&lt;=0,0,IF(F1390&lt;=25000,F1390,IF(F1390&lt;=50000,ROUNDUP(F1390/2,0)+12500,IF(F1390&lt;=100000,ROUNDUP(F1390/4,0)+25000,50000)))),MIN(IF(AND(D1390="はい",C1390&gt;=2026,C1390&lt;=2027),IF(E1390&lt;=0,0,IF(E1390&lt;=30000,E1390,IF(E1390&lt;=60000,ROUNDUP(E1390/2,0)+15000,IF(E1390&lt;=120000,ROUNDUP(E1390/4,0)+30000,60000)))),IF(E1390&lt;=0,0,IF(E1390&lt;=20000,E1390,IF(E1390&lt;=40000,ROUNDUP(E1390/2,0)+10000,IF(E1390&lt;=80000,ROUNDUP(E1390/4,0)+20000,40000)))))+IF(F1390&lt;=0,0,IF(F1390&lt;=25000,F1390,IF(F1390&lt;=50000,ROUNDUP(F1390/2,0)+12500,IF(F1390&lt;=100000,ROUNDUP(F1390/4,0)+25000,50000)))),IF(AND(D1390="はい",C1390&gt;=2026,C1390&lt;=2027),60000,40000)))))</f>
        <v/>
      </c>
      <c r="P1390" s="18">
        <f>IF(G1390&lt;=0,0,IF(G1390&lt;=20000,G1390,IF(G1390&lt;=40000,ROUNDUP(G1390/2,0)+10000,IF(G1390&lt;=80000,ROUNDUP(G1390/4,0)+20000,40000))))</f>
        <v/>
      </c>
      <c r="Q1390" s="18">
        <f>IF(I1390&lt;=0,IF(H1390&lt;=0,0,IF(H1390&lt;=20000,H1390,IF(H1390&lt;=40000,ROUNDUP(H1390/2,0)+10000,IF(H1390&lt;=80000,ROUNDUP(H1390/4,0)+20000,40000)))),IF(H1390&lt;=0,IF(I1390&lt;=0,0,IF(I1390&lt;=25000,I1390,IF(I1390&lt;=50000,ROUNDUP(I1390/2,0)+12500,IF(I1390&lt;=100000,ROUNDUP(I1390/4,0)+25000,50000)))),MAX(IF(I1390&lt;=0,0,IF(I1390&lt;=25000,I1390,IF(I1390&lt;=50000,ROUNDUP(I1390/2,0)+12500,IF(I1390&lt;=100000,ROUNDUP(I1390/4,0)+25000,50000)))),MIN(IF(H1390&lt;=0,0,IF(H1390&lt;=20000,H1390,IF(H1390&lt;=40000,ROUNDUP(H1390/2,0)+10000,IF(H1390&lt;=80000,ROUNDUP(H1390/4,0)+20000,40000))))+IF(I1390&lt;=0,0,IF(I1390&lt;=25000,I1390,IF(I1390&lt;=50000,ROUNDUP(I1390/2,0)+12500,IF(I1390&lt;=100000,ROUNDUP(I1390/4,0)+25000,50000)))),40000))))</f>
        <v/>
      </c>
      <c r="R1390" s="18">
        <f>MIN(120000,O1390+P1390+Q1390)</f>
        <v/>
      </c>
      <c r="S1390" s="18">
        <f>IF(F1390&lt;=0,IF(E1390&lt;=0,0,IF(E1390&lt;=12000,E1390,IF(E1390&lt;=32000,ROUNDUP(E1390/2,0)+6000,IF(E1390&lt;=56000,ROUNDUP(E1390/4,0)+14000,28000)))),IF(E1390&lt;=0,IF(F1390&lt;=0,0,IF(F1390&lt;=15000,F1390,IF(F1390&lt;=40000,ROUNDUP(F1390/2,0)+7500,IF(F1390&lt;=70000,ROUNDUP(F1390/4,0)+17500,35000)))),MAX(IF(F1390&lt;=0,0,IF(F1390&lt;=15000,F1390,IF(F1390&lt;=40000,ROUNDUP(F1390/2,0)+7500,IF(F1390&lt;=70000,ROUNDUP(F1390/4,0)+17500,35000)))),MIN(IF(E1390&lt;=0,0,IF(E1390&lt;=12000,E1390,IF(E1390&lt;=32000,ROUNDUP(E1390/2,0)+6000,IF(E1390&lt;=56000,ROUNDUP(E1390/4,0)+14000,28000))))+IF(F1390&lt;=0,0,IF(F1390&lt;=15000,F1390,IF(F1390&lt;=40000,ROUNDUP(F1390/2,0)+7500,IF(F1390&lt;=70000,ROUNDUP(F1390/4,0)+17500,35000)))),28000))))</f>
        <v/>
      </c>
      <c r="T1390" s="18">
        <f>IF(G1390&lt;=0,0,IF(G1390&lt;=12000,G1390,IF(G1390&lt;=32000,ROUNDUP(G1390/2,0)+6000,IF(G1390&lt;=56000,ROUNDUP(G1390/4,0)+14000,28000))))</f>
        <v/>
      </c>
      <c r="U1390" s="18">
        <f>IF(I1390&lt;=0,IF(H1390&lt;=0,0,IF(H1390&lt;=12000,H1390,IF(H1390&lt;=32000,ROUNDUP(H1390/2,0)+6000,IF(H1390&lt;=56000,ROUNDUP(H1390/4,0)+14000,28000)))),IF(H1390&lt;=0,IF(I1390&lt;=0,0,IF(I1390&lt;=15000,I1390,IF(I1390&lt;=40000,ROUNDUP(I1390/2,0)+7500,IF(I1390&lt;=70000,ROUNDUP(I1390/4,0)+17500,35000)))),MAX(IF(I1390&lt;=0,0,IF(I1390&lt;=15000,I1390,IF(I1390&lt;=40000,ROUNDUP(I1390/2,0)+7500,IF(I1390&lt;=70000,ROUNDUP(I1390/4,0)+17500,35000)))),MIN(IF(H1390&lt;=0,0,IF(H1390&lt;=12000,H1390,IF(H1390&lt;=32000,ROUNDUP(H1390/2,0)+6000,IF(H1390&lt;=56000,ROUNDUP(H1390/4,0)+14000,28000))))+IF(I1390&lt;=0,0,IF(I1390&lt;=15000,I1390,IF(I1390&lt;=40000,ROUNDUP(I1390/2,0)+7500,IF(I1390&lt;=70000,ROUNDUP(I1390/4,0)+17500,35000)))),28000))))</f>
        <v/>
      </c>
      <c r="V1390" s="18">
        <f>MIN(70000,S1390+T1390+U1390)</f>
        <v/>
      </c>
      <c r="W1390" s="18">
        <f>MAX(0,ROUNDDOWN(M1390-J1390-N1390-K1390-0,-3))</f>
        <v/>
      </c>
      <c r="X1390" s="18">
        <f>MAX(0,ROUNDDOWN(M1390-J1390-N1390-K1390-R1390,-3))</f>
        <v/>
      </c>
      <c r="Y1390" s="18">
        <f>IF(W1390&lt;=0,0,ROUNDDOWN((W1390*LOOKUP(W1390,{0,1950001,3300001,6950001,9000001,18000001,40000001},{0.05,0.1,0.2,0.23,0.33,0.4,0.45})-LOOKUP(W1390,{0,1950001,3300001,6950001,9000001,18000001,40000001},{0,97500,427500,636000,1536000,2796000,4796000}))*1.021,-2))</f>
        <v/>
      </c>
      <c r="Z1390" s="18">
        <f>IF(X1390&lt;=0,0,ROUNDDOWN((X1390*LOOKUP(X1390,{0,1950001,3300001,6950001,9000001,18000001,40000001},{0.05,0.1,0.2,0.23,0.33,0.4,0.45})-LOOKUP(X1390,{0,1950001,3300001,6950001,9000001,18000001,40000001},{0,97500,427500,636000,1536000,2796000,4796000}))*1.021,-2))</f>
        <v/>
      </c>
      <c r="AA1390" s="18">
        <f>MAX(0,ROUNDDOWN(M1390-J1390-430000-L1390-0,-3))</f>
        <v/>
      </c>
      <c r="AB1390" s="18">
        <f>MAX(0,ROUNDDOWN(M1390-J1390-430000-L1390-V1390,-3))</f>
        <v/>
      </c>
      <c r="AC1390" s="18">
        <f>IF(M1390&lt;=450000,0,MAX(0,ROUNDDOWN(AA1390*0.06-MIN(50000,AA1390)*0.03,-2))+MAX(0,ROUNDDOWN(AA1390*0.04-MIN(50000,AA1390)*0.02,-2)))</f>
        <v/>
      </c>
      <c r="AD1390" s="18">
        <f>IF(M1390&lt;=450000,0,MAX(0,ROUNDDOWN(AB1390*0.06-MIN(50000,AB1390)*0.03,-2))+MAX(0,ROUNDDOWN(AB1390*0.04-MIN(50000,AB1390)*0.02,-2)))</f>
        <v/>
      </c>
      <c r="AE1390" s="18">
        <f>Y1390-Z1390</f>
        <v/>
      </c>
      <c r="AF1390" s="18">
        <f>AC1390-AD1390</f>
        <v/>
      </c>
      <c r="AG1390" s="18">
        <f>AE1390+AF1390</f>
        <v/>
      </c>
      <c r="AH1390" s="20">
        <f>IF(W1390&lt;=0,0,LOOKUP(W1390,{0,1950001,3300001,6950001,9000001,18000001,40000001},{0.05,0.1,0.2,0.23,0.33,0.4,0.45}))</f>
        <v/>
      </c>
    </row>
    <row r="1391">
      <c r="A1391" t="inlineStr">
        <is>
          <t>1万円刻み 特例あり一般12万円</t>
        </is>
      </c>
      <c r="B1391" s="18">
        <f>'4_1万円刻み'!$A$437</f>
        <v/>
      </c>
      <c r="C1391" s="19" t="n">
        <v>2026</v>
      </c>
      <c r="D1391" t="inlineStr">
        <is>
          <t>はい</t>
        </is>
      </c>
      <c r="E1391" s="18" t="n">
        <v>120000</v>
      </c>
      <c r="F1391" s="18" t="n">
        <v>0</v>
      </c>
      <c r="G1391" s="18" t="n">
        <v>0</v>
      </c>
      <c r="H1391" s="18" t="n">
        <v>0</v>
      </c>
      <c r="I1391" s="18" t="n">
        <v>0</v>
      </c>
      <c r="J1391" s="18">
        <f>ROUND(MIN(B1391/12,650000)*12*0.0915+MIN(B1391/12,1390000)*12*(0.0504+0)+B1391*0.005,0)</f>
        <v/>
      </c>
      <c r="K1391" s="18" t="n">
        <v>0</v>
      </c>
      <c r="L1391" s="18" t="n">
        <v>0</v>
      </c>
      <c r="M1391" s="18">
        <f>ROUND(IF(C1391&gt;=2026,IF(B1391&lt;741000,0,IF(B1391&lt;2191000,B1391-740000,IF(B1391&lt;2193000,1451000,IF(B1391&lt;2196000,1453000,IF(B1391&lt;2200000,1456000,IF(B1391&lt;3600000,ROUNDDOWN(B1391/4,-3)*2.8-80000,IF(B1391&lt;6600000,ROUNDDOWN(B1391/4,-3)*3.2-440000,IF(B1391&lt;8500000,ROUNDDOWN(B1391*0.9,0)-1100000,B1391-1950000)))))))),IF(B1391&lt;651000,0,IF(B1391&lt;1900000,B1391-650000,IF(B1391&lt;3600000,ROUNDDOWN(B1391/4,-3)*2.8-80000,IF(B1391&lt;6600000,ROUNDDOWN(B1391/4,-3)*3.2-440000,IF(B1391&lt;8500000,ROUNDDOWN(B1391*0.9,0)-1100000,B1391-1950000)))))),0)</f>
        <v/>
      </c>
      <c r="N1391" s="18">
        <f>IF(M1391&gt;23500000,NA(),IF(C1391&gt;=2026,IF(M1391&lt;=4890000,1040000,IF(M1391&lt;=6550000,670000,620000)),IF(M1391&lt;=1320000,950000,IF(M1391&lt;=3360000,880000,IF(M1391&lt;=4890000,680000,IF(M1391&lt;=6550000,630000,580000))))))</f>
        <v/>
      </c>
      <c r="O1391" s="18">
        <f>IF(F1391&lt;=0,IF(AND(D1391="はい",C1391&gt;=2026,C1391&lt;=2027),IF(E1391&lt;=0,0,IF(E1391&lt;=30000,E1391,IF(E1391&lt;=60000,ROUNDUP(E1391/2,0)+15000,IF(E1391&lt;=120000,ROUNDUP(E1391/4,0)+30000,60000)))),IF(E1391&lt;=0,0,IF(E1391&lt;=20000,E1391,IF(E1391&lt;=40000,ROUNDUP(E1391/2,0)+10000,IF(E1391&lt;=80000,ROUNDUP(E1391/4,0)+20000,40000))))),IF(E1391&lt;=0,IF(F1391&lt;=0,0,IF(F1391&lt;=25000,F1391,IF(F1391&lt;=50000,ROUNDUP(F1391/2,0)+12500,IF(F1391&lt;=100000,ROUNDUP(F1391/4,0)+25000,50000)))),MAX(IF(F1391&lt;=0,0,IF(F1391&lt;=25000,F1391,IF(F1391&lt;=50000,ROUNDUP(F1391/2,0)+12500,IF(F1391&lt;=100000,ROUNDUP(F1391/4,0)+25000,50000)))),MIN(IF(AND(D1391="はい",C1391&gt;=2026,C1391&lt;=2027),IF(E1391&lt;=0,0,IF(E1391&lt;=30000,E1391,IF(E1391&lt;=60000,ROUNDUP(E1391/2,0)+15000,IF(E1391&lt;=120000,ROUNDUP(E1391/4,0)+30000,60000)))),IF(E1391&lt;=0,0,IF(E1391&lt;=20000,E1391,IF(E1391&lt;=40000,ROUNDUP(E1391/2,0)+10000,IF(E1391&lt;=80000,ROUNDUP(E1391/4,0)+20000,40000)))))+IF(F1391&lt;=0,0,IF(F1391&lt;=25000,F1391,IF(F1391&lt;=50000,ROUNDUP(F1391/2,0)+12500,IF(F1391&lt;=100000,ROUNDUP(F1391/4,0)+25000,50000)))),IF(AND(D1391="はい",C1391&gt;=2026,C1391&lt;=2027),60000,40000)))))</f>
        <v/>
      </c>
      <c r="P1391" s="18">
        <f>IF(G1391&lt;=0,0,IF(G1391&lt;=20000,G1391,IF(G1391&lt;=40000,ROUNDUP(G1391/2,0)+10000,IF(G1391&lt;=80000,ROUNDUP(G1391/4,0)+20000,40000))))</f>
        <v/>
      </c>
      <c r="Q1391" s="18">
        <f>IF(I1391&lt;=0,IF(H1391&lt;=0,0,IF(H1391&lt;=20000,H1391,IF(H1391&lt;=40000,ROUNDUP(H1391/2,0)+10000,IF(H1391&lt;=80000,ROUNDUP(H1391/4,0)+20000,40000)))),IF(H1391&lt;=0,IF(I1391&lt;=0,0,IF(I1391&lt;=25000,I1391,IF(I1391&lt;=50000,ROUNDUP(I1391/2,0)+12500,IF(I1391&lt;=100000,ROUNDUP(I1391/4,0)+25000,50000)))),MAX(IF(I1391&lt;=0,0,IF(I1391&lt;=25000,I1391,IF(I1391&lt;=50000,ROUNDUP(I1391/2,0)+12500,IF(I1391&lt;=100000,ROUNDUP(I1391/4,0)+25000,50000)))),MIN(IF(H1391&lt;=0,0,IF(H1391&lt;=20000,H1391,IF(H1391&lt;=40000,ROUNDUP(H1391/2,0)+10000,IF(H1391&lt;=80000,ROUNDUP(H1391/4,0)+20000,40000))))+IF(I1391&lt;=0,0,IF(I1391&lt;=25000,I1391,IF(I1391&lt;=50000,ROUNDUP(I1391/2,0)+12500,IF(I1391&lt;=100000,ROUNDUP(I1391/4,0)+25000,50000)))),40000))))</f>
        <v/>
      </c>
      <c r="R1391" s="18">
        <f>MIN(120000,O1391+P1391+Q1391)</f>
        <v/>
      </c>
      <c r="S1391" s="18">
        <f>IF(F1391&lt;=0,IF(E1391&lt;=0,0,IF(E1391&lt;=12000,E1391,IF(E1391&lt;=32000,ROUNDUP(E1391/2,0)+6000,IF(E1391&lt;=56000,ROUNDUP(E1391/4,0)+14000,28000)))),IF(E1391&lt;=0,IF(F1391&lt;=0,0,IF(F1391&lt;=15000,F1391,IF(F1391&lt;=40000,ROUNDUP(F1391/2,0)+7500,IF(F1391&lt;=70000,ROUNDUP(F1391/4,0)+17500,35000)))),MAX(IF(F1391&lt;=0,0,IF(F1391&lt;=15000,F1391,IF(F1391&lt;=40000,ROUNDUP(F1391/2,0)+7500,IF(F1391&lt;=70000,ROUNDUP(F1391/4,0)+17500,35000)))),MIN(IF(E1391&lt;=0,0,IF(E1391&lt;=12000,E1391,IF(E1391&lt;=32000,ROUNDUP(E1391/2,0)+6000,IF(E1391&lt;=56000,ROUNDUP(E1391/4,0)+14000,28000))))+IF(F1391&lt;=0,0,IF(F1391&lt;=15000,F1391,IF(F1391&lt;=40000,ROUNDUP(F1391/2,0)+7500,IF(F1391&lt;=70000,ROUNDUP(F1391/4,0)+17500,35000)))),28000))))</f>
        <v/>
      </c>
      <c r="T1391" s="18">
        <f>IF(G1391&lt;=0,0,IF(G1391&lt;=12000,G1391,IF(G1391&lt;=32000,ROUNDUP(G1391/2,0)+6000,IF(G1391&lt;=56000,ROUNDUP(G1391/4,0)+14000,28000))))</f>
        <v/>
      </c>
      <c r="U1391" s="18">
        <f>IF(I1391&lt;=0,IF(H1391&lt;=0,0,IF(H1391&lt;=12000,H1391,IF(H1391&lt;=32000,ROUNDUP(H1391/2,0)+6000,IF(H1391&lt;=56000,ROUNDUP(H1391/4,0)+14000,28000)))),IF(H1391&lt;=0,IF(I1391&lt;=0,0,IF(I1391&lt;=15000,I1391,IF(I1391&lt;=40000,ROUNDUP(I1391/2,0)+7500,IF(I1391&lt;=70000,ROUNDUP(I1391/4,0)+17500,35000)))),MAX(IF(I1391&lt;=0,0,IF(I1391&lt;=15000,I1391,IF(I1391&lt;=40000,ROUNDUP(I1391/2,0)+7500,IF(I1391&lt;=70000,ROUNDUP(I1391/4,0)+17500,35000)))),MIN(IF(H1391&lt;=0,0,IF(H1391&lt;=12000,H1391,IF(H1391&lt;=32000,ROUNDUP(H1391/2,0)+6000,IF(H1391&lt;=56000,ROUNDUP(H1391/4,0)+14000,28000))))+IF(I1391&lt;=0,0,IF(I1391&lt;=15000,I1391,IF(I1391&lt;=40000,ROUNDUP(I1391/2,0)+7500,IF(I1391&lt;=70000,ROUNDUP(I1391/4,0)+17500,35000)))),28000))))</f>
        <v/>
      </c>
      <c r="V1391" s="18">
        <f>MIN(70000,S1391+T1391+U1391)</f>
        <v/>
      </c>
      <c r="W1391" s="18">
        <f>MAX(0,ROUNDDOWN(M1391-J1391-N1391-K1391-0,-3))</f>
        <v/>
      </c>
      <c r="X1391" s="18">
        <f>MAX(0,ROUNDDOWN(M1391-J1391-N1391-K1391-R1391,-3))</f>
        <v/>
      </c>
      <c r="Y1391" s="18">
        <f>IF(W1391&lt;=0,0,ROUNDDOWN((W1391*LOOKUP(W1391,{0,1950001,3300001,6950001,9000001,18000001,40000001},{0.05,0.1,0.2,0.23,0.33,0.4,0.45})-LOOKUP(W1391,{0,1950001,3300001,6950001,9000001,18000001,40000001},{0,97500,427500,636000,1536000,2796000,4796000}))*1.021,-2))</f>
        <v/>
      </c>
      <c r="Z1391" s="18">
        <f>IF(X1391&lt;=0,0,ROUNDDOWN((X1391*LOOKUP(X1391,{0,1950001,3300001,6950001,9000001,18000001,40000001},{0.05,0.1,0.2,0.23,0.33,0.4,0.45})-LOOKUP(X1391,{0,1950001,3300001,6950001,9000001,18000001,40000001},{0,97500,427500,636000,1536000,2796000,4796000}))*1.021,-2))</f>
        <v/>
      </c>
      <c r="AA1391" s="18">
        <f>MAX(0,ROUNDDOWN(M1391-J1391-430000-L1391-0,-3))</f>
        <v/>
      </c>
      <c r="AB1391" s="18">
        <f>MAX(0,ROUNDDOWN(M1391-J1391-430000-L1391-V1391,-3))</f>
        <v/>
      </c>
      <c r="AC1391" s="18">
        <f>IF(M1391&lt;=450000,0,MAX(0,ROUNDDOWN(AA1391*0.06-MIN(50000,AA1391)*0.03,-2))+MAX(0,ROUNDDOWN(AA1391*0.04-MIN(50000,AA1391)*0.02,-2)))</f>
        <v/>
      </c>
      <c r="AD1391" s="18">
        <f>IF(M1391&lt;=450000,0,MAX(0,ROUNDDOWN(AB1391*0.06-MIN(50000,AB1391)*0.03,-2))+MAX(0,ROUNDDOWN(AB1391*0.04-MIN(50000,AB1391)*0.02,-2)))</f>
        <v/>
      </c>
      <c r="AE1391" s="18">
        <f>Y1391-Z1391</f>
        <v/>
      </c>
      <c r="AF1391" s="18">
        <f>AC1391-AD1391</f>
        <v/>
      </c>
      <c r="AG1391" s="18">
        <f>AE1391+AF1391</f>
        <v/>
      </c>
      <c r="AH1391" s="20">
        <f>IF(W1391&lt;=0,0,LOOKUP(W1391,{0,1950001,3300001,6950001,9000001,18000001,40000001},{0.05,0.1,0.2,0.23,0.33,0.4,0.45}))</f>
        <v/>
      </c>
    </row>
    <row r="1392">
      <c r="A1392" t="inlineStr">
        <is>
          <t>1万円刻み 3区分8万円ずつ</t>
        </is>
      </c>
      <c r="B1392" s="18">
        <f>'4_1万円刻み'!$A$438</f>
        <v/>
      </c>
      <c r="C1392" s="19" t="n">
        <v>2026</v>
      </c>
      <c r="D1392" t="inlineStr">
        <is>
          <t>いいえ</t>
        </is>
      </c>
      <c r="E1392" s="18" t="n">
        <v>80000</v>
      </c>
      <c r="F1392" s="18" t="n">
        <v>0</v>
      </c>
      <c r="G1392" s="18" t="n">
        <v>80000</v>
      </c>
      <c r="H1392" s="18" t="n">
        <v>80000</v>
      </c>
      <c r="I1392" s="18" t="n">
        <v>0</v>
      </c>
      <c r="J1392" s="18">
        <f>ROUND(MIN(B1392/12,650000)*12*0.0915+MIN(B1392/12,1390000)*12*(0.0504+0)+B1392*0.005,0)</f>
        <v/>
      </c>
      <c r="K1392" s="18" t="n">
        <v>0</v>
      </c>
      <c r="L1392" s="18" t="n">
        <v>0</v>
      </c>
      <c r="M1392" s="18">
        <f>ROUND(IF(C1392&gt;=2026,IF(B1392&lt;741000,0,IF(B1392&lt;2191000,B1392-740000,IF(B1392&lt;2193000,1451000,IF(B1392&lt;2196000,1453000,IF(B1392&lt;2200000,1456000,IF(B1392&lt;3600000,ROUNDDOWN(B1392/4,-3)*2.8-80000,IF(B1392&lt;6600000,ROUNDDOWN(B1392/4,-3)*3.2-440000,IF(B1392&lt;8500000,ROUNDDOWN(B1392*0.9,0)-1100000,B1392-1950000)))))))),IF(B1392&lt;651000,0,IF(B1392&lt;1900000,B1392-650000,IF(B1392&lt;3600000,ROUNDDOWN(B1392/4,-3)*2.8-80000,IF(B1392&lt;6600000,ROUNDDOWN(B1392/4,-3)*3.2-440000,IF(B1392&lt;8500000,ROUNDDOWN(B1392*0.9,0)-1100000,B1392-1950000)))))),0)</f>
        <v/>
      </c>
      <c r="N1392" s="18">
        <f>IF(M1392&gt;23500000,NA(),IF(C1392&gt;=2026,IF(M1392&lt;=4890000,1040000,IF(M1392&lt;=6550000,670000,620000)),IF(M1392&lt;=1320000,950000,IF(M1392&lt;=3360000,880000,IF(M1392&lt;=4890000,680000,IF(M1392&lt;=6550000,630000,580000))))))</f>
        <v/>
      </c>
      <c r="O1392" s="18">
        <f>IF(F1392&lt;=0,IF(AND(D1392="はい",C1392&gt;=2026,C1392&lt;=2027),IF(E1392&lt;=0,0,IF(E1392&lt;=30000,E1392,IF(E1392&lt;=60000,ROUNDUP(E1392/2,0)+15000,IF(E1392&lt;=120000,ROUNDUP(E1392/4,0)+30000,60000)))),IF(E1392&lt;=0,0,IF(E1392&lt;=20000,E1392,IF(E1392&lt;=40000,ROUNDUP(E1392/2,0)+10000,IF(E1392&lt;=80000,ROUNDUP(E1392/4,0)+20000,40000))))),IF(E1392&lt;=0,IF(F1392&lt;=0,0,IF(F1392&lt;=25000,F1392,IF(F1392&lt;=50000,ROUNDUP(F1392/2,0)+12500,IF(F1392&lt;=100000,ROUNDUP(F1392/4,0)+25000,50000)))),MAX(IF(F1392&lt;=0,0,IF(F1392&lt;=25000,F1392,IF(F1392&lt;=50000,ROUNDUP(F1392/2,0)+12500,IF(F1392&lt;=100000,ROUNDUP(F1392/4,0)+25000,50000)))),MIN(IF(AND(D1392="はい",C1392&gt;=2026,C1392&lt;=2027),IF(E1392&lt;=0,0,IF(E1392&lt;=30000,E1392,IF(E1392&lt;=60000,ROUNDUP(E1392/2,0)+15000,IF(E1392&lt;=120000,ROUNDUP(E1392/4,0)+30000,60000)))),IF(E1392&lt;=0,0,IF(E1392&lt;=20000,E1392,IF(E1392&lt;=40000,ROUNDUP(E1392/2,0)+10000,IF(E1392&lt;=80000,ROUNDUP(E1392/4,0)+20000,40000)))))+IF(F1392&lt;=0,0,IF(F1392&lt;=25000,F1392,IF(F1392&lt;=50000,ROUNDUP(F1392/2,0)+12500,IF(F1392&lt;=100000,ROUNDUP(F1392/4,0)+25000,50000)))),IF(AND(D1392="はい",C1392&gt;=2026,C1392&lt;=2027),60000,40000)))))</f>
        <v/>
      </c>
      <c r="P1392" s="18">
        <f>IF(G1392&lt;=0,0,IF(G1392&lt;=20000,G1392,IF(G1392&lt;=40000,ROUNDUP(G1392/2,0)+10000,IF(G1392&lt;=80000,ROUNDUP(G1392/4,0)+20000,40000))))</f>
        <v/>
      </c>
      <c r="Q1392" s="18">
        <f>IF(I1392&lt;=0,IF(H1392&lt;=0,0,IF(H1392&lt;=20000,H1392,IF(H1392&lt;=40000,ROUNDUP(H1392/2,0)+10000,IF(H1392&lt;=80000,ROUNDUP(H1392/4,0)+20000,40000)))),IF(H1392&lt;=0,IF(I1392&lt;=0,0,IF(I1392&lt;=25000,I1392,IF(I1392&lt;=50000,ROUNDUP(I1392/2,0)+12500,IF(I1392&lt;=100000,ROUNDUP(I1392/4,0)+25000,50000)))),MAX(IF(I1392&lt;=0,0,IF(I1392&lt;=25000,I1392,IF(I1392&lt;=50000,ROUNDUP(I1392/2,0)+12500,IF(I1392&lt;=100000,ROUNDUP(I1392/4,0)+25000,50000)))),MIN(IF(H1392&lt;=0,0,IF(H1392&lt;=20000,H1392,IF(H1392&lt;=40000,ROUNDUP(H1392/2,0)+10000,IF(H1392&lt;=80000,ROUNDUP(H1392/4,0)+20000,40000))))+IF(I1392&lt;=0,0,IF(I1392&lt;=25000,I1392,IF(I1392&lt;=50000,ROUNDUP(I1392/2,0)+12500,IF(I1392&lt;=100000,ROUNDUP(I1392/4,0)+25000,50000)))),40000))))</f>
        <v/>
      </c>
      <c r="R1392" s="18">
        <f>MIN(120000,O1392+P1392+Q1392)</f>
        <v/>
      </c>
      <c r="S1392" s="18">
        <f>IF(F1392&lt;=0,IF(E1392&lt;=0,0,IF(E1392&lt;=12000,E1392,IF(E1392&lt;=32000,ROUNDUP(E1392/2,0)+6000,IF(E1392&lt;=56000,ROUNDUP(E1392/4,0)+14000,28000)))),IF(E1392&lt;=0,IF(F1392&lt;=0,0,IF(F1392&lt;=15000,F1392,IF(F1392&lt;=40000,ROUNDUP(F1392/2,0)+7500,IF(F1392&lt;=70000,ROUNDUP(F1392/4,0)+17500,35000)))),MAX(IF(F1392&lt;=0,0,IF(F1392&lt;=15000,F1392,IF(F1392&lt;=40000,ROUNDUP(F1392/2,0)+7500,IF(F1392&lt;=70000,ROUNDUP(F1392/4,0)+17500,35000)))),MIN(IF(E1392&lt;=0,0,IF(E1392&lt;=12000,E1392,IF(E1392&lt;=32000,ROUNDUP(E1392/2,0)+6000,IF(E1392&lt;=56000,ROUNDUP(E1392/4,0)+14000,28000))))+IF(F1392&lt;=0,0,IF(F1392&lt;=15000,F1392,IF(F1392&lt;=40000,ROUNDUP(F1392/2,0)+7500,IF(F1392&lt;=70000,ROUNDUP(F1392/4,0)+17500,35000)))),28000))))</f>
        <v/>
      </c>
      <c r="T1392" s="18">
        <f>IF(G1392&lt;=0,0,IF(G1392&lt;=12000,G1392,IF(G1392&lt;=32000,ROUNDUP(G1392/2,0)+6000,IF(G1392&lt;=56000,ROUNDUP(G1392/4,0)+14000,28000))))</f>
        <v/>
      </c>
      <c r="U1392" s="18">
        <f>IF(I1392&lt;=0,IF(H1392&lt;=0,0,IF(H1392&lt;=12000,H1392,IF(H1392&lt;=32000,ROUNDUP(H1392/2,0)+6000,IF(H1392&lt;=56000,ROUNDUP(H1392/4,0)+14000,28000)))),IF(H1392&lt;=0,IF(I1392&lt;=0,0,IF(I1392&lt;=15000,I1392,IF(I1392&lt;=40000,ROUNDUP(I1392/2,0)+7500,IF(I1392&lt;=70000,ROUNDUP(I1392/4,0)+17500,35000)))),MAX(IF(I1392&lt;=0,0,IF(I1392&lt;=15000,I1392,IF(I1392&lt;=40000,ROUNDUP(I1392/2,0)+7500,IF(I1392&lt;=70000,ROUNDUP(I1392/4,0)+17500,35000)))),MIN(IF(H1392&lt;=0,0,IF(H1392&lt;=12000,H1392,IF(H1392&lt;=32000,ROUNDUP(H1392/2,0)+6000,IF(H1392&lt;=56000,ROUNDUP(H1392/4,0)+14000,28000))))+IF(I1392&lt;=0,0,IF(I1392&lt;=15000,I1392,IF(I1392&lt;=40000,ROUNDUP(I1392/2,0)+7500,IF(I1392&lt;=70000,ROUNDUP(I1392/4,0)+17500,35000)))),28000))))</f>
        <v/>
      </c>
      <c r="V1392" s="18">
        <f>MIN(70000,S1392+T1392+U1392)</f>
        <v/>
      </c>
      <c r="W1392" s="18">
        <f>MAX(0,ROUNDDOWN(M1392-J1392-N1392-K1392-0,-3))</f>
        <v/>
      </c>
      <c r="X1392" s="18">
        <f>MAX(0,ROUNDDOWN(M1392-J1392-N1392-K1392-R1392,-3))</f>
        <v/>
      </c>
      <c r="Y1392" s="18">
        <f>IF(W1392&lt;=0,0,ROUNDDOWN((W1392*LOOKUP(W1392,{0,1950001,3300001,6950001,9000001,18000001,40000001},{0.05,0.1,0.2,0.23,0.33,0.4,0.45})-LOOKUP(W1392,{0,1950001,3300001,6950001,9000001,18000001,40000001},{0,97500,427500,636000,1536000,2796000,4796000}))*1.021,-2))</f>
        <v/>
      </c>
      <c r="Z1392" s="18">
        <f>IF(X1392&lt;=0,0,ROUNDDOWN((X1392*LOOKUP(X1392,{0,1950001,3300001,6950001,9000001,18000001,40000001},{0.05,0.1,0.2,0.23,0.33,0.4,0.45})-LOOKUP(X1392,{0,1950001,3300001,6950001,9000001,18000001,40000001},{0,97500,427500,636000,1536000,2796000,4796000}))*1.021,-2))</f>
        <v/>
      </c>
      <c r="AA1392" s="18">
        <f>MAX(0,ROUNDDOWN(M1392-J1392-430000-L1392-0,-3))</f>
        <v/>
      </c>
      <c r="AB1392" s="18">
        <f>MAX(0,ROUNDDOWN(M1392-J1392-430000-L1392-V1392,-3))</f>
        <v/>
      </c>
      <c r="AC1392" s="18">
        <f>IF(M1392&lt;=450000,0,MAX(0,ROUNDDOWN(AA1392*0.06-MIN(50000,AA1392)*0.03,-2))+MAX(0,ROUNDDOWN(AA1392*0.04-MIN(50000,AA1392)*0.02,-2)))</f>
        <v/>
      </c>
      <c r="AD1392" s="18">
        <f>IF(M1392&lt;=450000,0,MAX(0,ROUNDDOWN(AB1392*0.06-MIN(50000,AB1392)*0.03,-2))+MAX(0,ROUNDDOWN(AB1392*0.04-MIN(50000,AB1392)*0.02,-2)))</f>
        <v/>
      </c>
      <c r="AE1392" s="18">
        <f>Y1392-Z1392</f>
        <v/>
      </c>
      <c r="AF1392" s="18">
        <f>AC1392-AD1392</f>
        <v/>
      </c>
      <c r="AG1392" s="18">
        <f>AE1392+AF1392</f>
        <v/>
      </c>
      <c r="AH1392" s="20">
        <f>IF(W1392&lt;=0,0,LOOKUP(W1392,{0,1950001,3300001,6950001,9000001,18000001,40000001},{0.05,0.1,0.2,0.23,0.33,0.4,0.45}))</f>
        <v/>
      </c>
    </row>
    <row r="1393">
      <c r="A1393" t="inlineStr">
        <is>
          <t>1万円刻み 一般8万円</t>
        </is>
      </c>
      <c r="B1393" s="18">
        <f>'4_1万円刻み'!$A$438</f>
        <v/>
      </c>
      <c r="C1393" s="19" t="n">
        <v>2026</v>
      </c>
      <c r="D1393" t="inlineStr">
        <is>
          <t>いいえ</t>
        </is>
      </c>
      <c r="E1393" s="18" t="n">
        <v>80000</v>
      </c>
      <c r="F1393" s="18" t="n">
        <v>0</v>
      </c>
      <c r="G1393" s="18" t="n">
        <v>0</v>
      </c>
      <c r="H1393" s="18" t="n">
        <v>0</v>
      </c>
      <c r="I1393" s="18" t="n">
        <v>0</v>
      </c>
      <c r="J1393" s="18">
        <f>ROUND(MIN(B1393/12,650000)*12*0.0915+MIN(B1393/12,1390000)*12*(0.0504+0)+B1393*0.005,0)</f>
        <v/>
      </c>
      <c r="K1393" s="18" t="n">
        <v>0</v>
      </c>
      <c r="L1393" s="18" t="n">
        <v>0</v>
      </c>
      <c r="M1393" s="18">
        <f>ROUND(IF(C1393&gt;=2026,IF(B1393&lt;741000,0,IF(B1393&lt;2191000,B1393-740000,IF(B1393&lt;2193000,1451000,IF(B1393&lt;2196000,1453000,IF(B1393&lt;2200000,1456000,IF(B1393&lt;3600000,ROUNDDOWN(B1393/4,-3)*2.8-80000,IF(B1393&lt;6600000,ROUNDDOWN(B1393/4,-3)*3.2-440000,IF(B1393&lt;8500000,ROUNDDOWN(B1393*0.9,0)-1100000,B1393-1950000)))))))),IF(B1393&lt;651000,0,IF(B1393&lt;1900000,B1393-650000,IF(B1393&lt;3600000,ROUNDDOWN(B1393/4,-3)*2.8-80000,IF(B1393&lt;6600000,ROUNDDOWN(B1393/4,-3)*3.2-440000,IF(B1393&lt;8500000,ROUNDDOWN(B1393*0.9,0)-1100000,B1393-1950000)))))),0)</f>
        <v/>
      </c>
      <c r="N1393" s="18">
        <f>IF(M1393&gt;23500000,NA(),IF(C1393&gt;=2026,IF(M1393&lt;=4890000,1040000,IF(M1393&lt;=6550000,670000,620000)),IF(M1393&lt;=1320000,950000,IF(M1393&lt;=3360000,880000,IF(M1393&lt;=4890000,680000,IF(M1393&lt;=6550000,630000,580000))))))</f>
        <v/>
      </c>
      <c r="O1393" s="18">
        <f>IF(F1393&lt;=0,IF(AND(D1393="はい",C1393&gt;=2026,C1393&lt;=2027),IF(E1393&lt;=0,0,IF(E1393&lt;=30000,E1393,IF(E1393&lt;=60000,ROUNDUP(E1393/2,0)+15000,IF(E1393&lt;=120000,ROUNDUP(E1393/4,0)+30000,60000)))),IF(E1393&lt;=0,0,IF(E1393&lt;=20000,E1393,IF(E1393&lt;=40000,ROUNDUP(E1393/2,0)+10000,IF(E1393&lt;=80000,ROUNDUP(E1393/4,0)+20000,40000))))),IF(E1393&lt;=0,IF(F1393&lt;=0,0,IF(F1393&lt;=25000,F1393,IF(F1393&lt;=50000,ROUNDUP(F1393/2,0)+12500,IF(F1393&lt;=100000,ROUNDUP(F1393/4,0)+25000,50000)))),MAX(IF(F1393&lt;=0,0,IF(F1393&lt;=25000,F1393,IF(F1393&lt;=50000,ROUNDUP(F1393/2,0)+12500,IF(F1393&lt;=100000,ROUNDUP(F1393/4,0)+25000,50000)))),MIN(IF(AND(D1393="はい",C1393&gt;=2026,C1393&lt;=2027),IF(E1393&lt;=0,0,IF(E1393&lt;=30000,E1393,IF(E1393&lt;=60000,ROUNDUP(E1393/2,0)+15000,IF(E1393&lt;=120000,ROUNDUP(E1393/4,0)+30000,60000)))),IF(E1393&lt;=0,0,IF(E1393&lt;=20000,E1393,IF(E1393&lt;=40000,ROUNDUP(E1393/2,0)+10000,IF(E1393&lt;=80000,ROUNDUP(E1393/4,0)+20000,40000)))))+IF(F1393&lt;=0,0,IF(F1393&lt;=25000,F1393,IF(F1393&lt;=50000,ROUNDUP(F1393/2,0)+12500,IF(F1393&lt;=100000,ROUNDUP(F1393/4,0)+25000,50000)))),IF(AND(D1393="はい",C1393&gt;=2026,C1393&lt;=2027),60000,40000)))))</f>
        <v/>
      </c>
      <c r="P1393" s="18">
        <f>IF(G1393&lt;=0,0,IF(G1393&lt;=20000,G1393,IF(G1393&lt;=40000,ROUNDUP(G1393/2,0)+10000,IF(G1393&lt;=80000,ROUNDUP(G1393/4,0)+20000,40000))))</f>
        <v/>
      </c>
      <c r="Q1393" s="18">
        <f>IF(I1393&lt;=0,IF(H1393&lt;=0,0,IF(H1393&lt;=20000,H1393,IF(H1393&lt;=40000,ROUNDUP(H1393/2,0)+10000,IF(H1393&lt;=80000,ROUNDUP(H1393/4,0)+20000,40000)))),IF(H1393&lt;=0,IF(I1393&lt;=0,0,IF(I1393&lt;=25000,I1393,IF(I1393&lt;=50000,ROUNDUP(I1393/2,0)+12500,IF(I1393&lt;=100000,ROUNDUP(I1393/4,0)+25000,50000)))),MAX(IF(I1393&lt;=0,0,IF(I1393&lt;=25000,I1393,IF(I1393&lt;=50000,ROUNDUP(I1393/2,0)+12500,IF(I1393&lt;=100000,ROUNDUP(I1393/4,0)+25000,50000)))),MIN(IF(H1393&lt;=0,0,IF(H1393&lt;=20000,H1393,IF(H1393&lt;=40000,ROUNDUP(H1393/2,0)+10000,IF(H1393&lt;=80000,ROUNDUP(H1393/4,0)+20000,40000))))+IF(I1393&lt;=0,0,IF(I1393&lt;=25000,I1393,IF(I1393&lt;=50000,ROUNDUP(I1393/2,0)+12500,IF(I1393&lt;=100000,ROUNDUP(I1393/4,0)+25000,50000)))),40000))))</f>
        <v/>
      </c>
      <c r="R1393" s="18">
        <f>MIN(120000,O1393+P1393+Q1393)</f>
        <v/>
      </c>
      <c r="S1393" s="18">
        <f>IF(F1393&lt;=0,IF(E1393&lt;=0,0,IF(E1393&lt;=12000,E1393,IF(E1393&lt;=32000,ROUNDUP(E1393/2,0)+6000,IF(E1393&lt;=56000,ROUNDUP(E1393/4,0)+14000,28000)))),IF(E1393&lt;=0,IF(F1393&lt;=0,0,IF(F1393&lt;=15000,F1393,IF(F1393&lt;=40000,ROUNDUP(F1393/2,0)+7500,IF(F1393&lt;=70000,ROUNDUP(F1393/4,0)+17500,35000)))),MAX(IF(F1393&lt;=0,0,IF(F1393&lt;=15000,F1393,IF(F1393&lt;=40000,ROUNDUP(F1393/2,0)+7500,IF(F1393&lt;=70000,ROUNDUP(F1393/4,0)+17500,35000)))),MIN(IF(E1393&lt;=0,0,IF(E1393&lt;=12000,E1393,IF(E1393&lt;=32000,ROUNDUP(E1393/2,0)+6000,IF(E1393&lt;=56000,ROUNDUP(E1393/4,0)+14000,28000))))+IF(F1393&lt;=0,0,IF(F1393&lt;=15000,F1393,IF(F1393&lt;=40000,ROUNDUP(F1393/2,0)+7500,IF(F1393&lt;=70000,ROUNDUP(F1393/4,0)+17500,35000)))),28000))))</f>
        <v/>
      </c>
      <c r="T1393" s="18">
        <f>IF(G1393&lt;=0,0,IF(G1393&lt;=12000,G1393,IF(G1393&lt;=32000,ROUNDUP(G1393/2,0)+6000,IF(G1393&lt;=56000,ROUNDUP(G1393/4,0)+14000,28000))))</f>
        <v/>
      </c>
      <c r="U1393" s="18">
        <f>IF(I1393&lt;=0,IF(H1393&lt;=0,0,IF(H1393&lt;=12000,H1393,IF(H1393&lt;=32000,ROUNDUP(H1393/2,0)+6000,IF(H1393&lt;=56000,ROUNDUP(H1393/4,0)+14000,28000)))),IF(H1393&lt;=0,IF(I1393&lt;=0,0,IF(I1393&lt;=15000,I1393,IF(I1393&lt;=40000,ROUNDUP(I1393/2,0)+7500,IF(I1393&lt;=70000,ROUNDUP(I1393/4,0)+17500,35000)))),MAX(IF(I1393&lt;=0,0,IF(I1393&lt;=15000,I1393,IF(I1393&lt;=40000,ROUNDUP(I1393/2,0)+7500,IF(I1393&lt;=70000,ROUNDUP(I1393/4,0)+17500,35000)))),MIN(IF(H1393&lt;=0,0,IF(H1393&lt;=12000,H1393,IF(H1393&lt;=32000,ROUNDUP(H1393/2,0)+6000,IF(H1393&lt;=56000,ROUNDUP(H1393/4,0)+14000,28000))))+IF(I1393&lt;=0,0,IF(I1393&lt;=15000,I1393,IF(I1393&lt;=40000,ROUNDUP(I1393/2,0)+7500,IF(I1393&lt;=70000,ROUNDUP(I1393/4,0)+17500,35000)))),28000))))</f>
        <v/>
      </c>
      <c r="V1393" s="18">
        <f>MIN(70000,S1393+T1393+U1393)</f>
        <v/>
      </c>
      <c r="W1393" s="18">
        <f>MAX(0,ROUNDDOWN(M1393-J1393-N1393-K1393-0,-3))</f>
        <v/>
      </c>
      <c r="X1393" s="18">
        <f>MAX(0,ROUNDDOWN(M1393-J1393-N1393-K1393-R1393,-3))</f>
        <v/>
      </c>
      <c r="Y1393" s="18">
        <f>IF(W1393&lt;=0,0,ROUNDDOWN((W1393*LOOKUP(W1393,{0,1950001,3300001,6950001,9000001,18000001,40000001},{0.05,0.1,0.2,0.23,0.33,0.4,0.45})-LOOKUP(W1393,{0,1950001,3300001,6950001,9000001,18000001,40000001},{0,97500,427500,636000,1536000,2796000,4796000}))*1.021,-2))</f>
        <v/>
      </c>
      <c r="Z1393" s="18">
        <f>IF(X1393&lt;=0,0,ROUNDDOWN((X1393*LOOKUP(X1393,{0,1950001,3300001,6950001,9000001,18000001,40000001},{0.05,0.1,0.2,0.23,0.33,0.4,0.45})-LOOKUP(X1393,{0,1950001,3300001,6950001,9000001,18000001,40000001},{0,97500,427500,636000,1536000,2796000,4796000}))*1.021,-2))</f>
        <v/>
      </c>
      <c r="AA1393" s="18">
        <f>MAX(0,ROUNDDOWN(M1393-J1393-430000-L1393-0,-3))</f>
        <v/>
      </c>
      <c r="AB1393" s="18">
        <f>MAX(0,ROUNDDOWN(M1393-J1393-430000-L1393-V1393,-3))</f>
        <v/>
      </c>
      <c r="AC1393" s="18">
        <f>IF(M1393&lt;=450000,0,MAX(0,ROUNDDOWN(AA1393*0.06-MIN(50000,AA1393)*0.03,-2))+MAX(0,ROUNDDOWN(AA1393*0.04-MIN(50000,AA1393)*0.02,-2)))</f>
        <v/>
      </c>
      <c r="AD1393" s="18">
        <f>IF(M1393&lt;=450000,0,MAX(0,ROUNDDOWN(AB1393*0.06-MIN(50000,AB1393)*0.03,-2))+MAX(0,ROUNDDOWN(AB1393*0.04-MIN(50000,AB1393)*0.02,-2)))</f>
        <v/>
      </c>
      <c r="AE1393" s="18">
        <f>Y1393-Z1393</f>
        <v/>
      </c>
      <c r="AF1393" s="18">
        <f>AC1393-AD1393</f>
        <v/>
      </c>
      <c r="AG1393" s="18">
        <f>AE1393+AF1393</f>
        <v/>
      </c>
      <c r="AH1393" s="20">
        <f>IF(W1393&lt;=0,0,LOOKUP(W1393,{0,1950001,3300001,6950001,9000001,18000001,40000001},{0.05,0.1,0.2,0.23,0.33,0.4,0.45}))</f>
        <v/>
      </c>
    </row>
    <row r="1394">
      <c r="A1394" t="inlineStr">
        <is>
          <t>1万円刻み 特例あり一般12万円</t>
        </is>
      </c>
      <c r="B1394" s="18">
        <f>'4_1万円刻み'!$A$438</f>
        <v/>
      </c>
      <c r="C1394" s="19" t="n">
        <v>2026</v>
      </c>
      <c r="D1394" t="inlineStr">
        <is>
          <t>はい</t>
        </is>
      </c>
      <c r="E1394" s="18" t="n">
        <v>120000</v>
      </c>
      <c r="F1394" s="18" t="n">
        <v>0</v>
      </c>
      <c r="G1394" s="18" t="n">
        <v>0</v>
      </c>
      <c r="H1394" s="18" t="n">
        <v>0</v>
      </c>
      <c r="I1394" s="18" t="n">
        <v>0</v>
      </c>
      <c r="J1394" s="18">
        <f>ROUND(MIN(B1394/12,650000)*12*0.0915+MIN(B1394/12,1390000)*12*(0.0504+0)+B1394*0.005,0)</f>
        <v/>
      </c>
      <c r="K1394" s="18" t="n">
        <v>0</v>
      </c>
      <c r="L1394" s="18" t="n">
        <v>0</v>
      </c>
      <c r="M1394" s="18">
        <f>ROUND(IF(C1394&gt;=2026,IF(B1394&lt;741000,0,IF(B1394&lt;2191000,B1394-740000,IF(B1394&lt;2193000,1451000,IF(B1394&lt;2196000,1453000,IF(B1394&lt;2200000,1456000,IF(B1394&lt;3600000,ROUNDDOWN(B1394/4,-3)*2.8-80000,IF(B1394&lt;6600000,ROUNDDOWN(B1394/4,-3)*3.2-440000,IF(B1394&lt;8500000,ROUNDDOWN(B1394*0.9,0)-1100000,B1394-1950000)))))))),IF(B1394&lt;651000,0,IF(B1394&lt;1900000,B1394-650000,IF(B1394&lt;3600000,ROUNDDOWN(B1394/4,-3)*2.8-80000,IF(B1394&lt;6600000,ROUNDDOWN(B1394/4,-3)*3.2-440000,IF(B1394&lt;8500000,ROUNDDOWN(B1394*0.9,0)-1100000,B1394-1950000)))))),0)</f>
        <v/>
      </c>
      <c r="N1394" s="18">
        <f>IF(M1394&gt;23500000,NA(),IF(C1394&gt;=2026,IF(M1394&lt;=4890000,1040000,IF(M1394&lt;=6550000,670000,620000)),IF(M1394&lt;=1320000,950000,IF(M1394&lt;=3360000,880000,IF(M1394&lt;=4890000,680000,IF(M1394&lt;=6550000,630000,580000))))))</f>
        <v/>
      </c>
      <c r="O1394" s="18">
        <f>IF(F1394&lt;=0,IF(AND(D1394="はい",C1394&gt;=2026,C1394&lt;=2027),IF(E1394&lt;=0,0,IF(E1394&lt;=30000,E1394,IF(E1394&lt;=60000,ROUNDUP(E1394/2,0)+15000,IF(E1394&lt;=120000,ROUNDUP(E1394/4,0)+30000,60000)))),IF(E1394&lt;=0,0,IF(E1394&lt;=20000,E1394,IF(E1394&lt;=40000,ROUNDUP(E1394/2,0)+10000,IF(E1394&lt;=80000,ROUNDUP(E1394/4,0)+20000,40000))))),IF(E1394&lt;=0,IF(F1394&lt;=0,0,IF(F1394&lt;=25000,F1394,IF(F1394&lt;=50000,ROUNDUP(F1394/2,0)+12500,IF(F1394&lt;=100000,ROUNDUP(F1394/4,0)+25000,50000)))),MAX(IF(F1394&lt;=0,0,IF(F1394&lt;=25000,F1394,IF(F1394&lt;=50000,ROUNDUP(F1394/2,0)+12500,IF(F1394&lt;=100000,ROUNDUP(F1394/4,0)+25000,50000)))),MIN(IF(AND(D1394="はい",C1394&gt;=2026,C1394&lt;=2027),IF(E1394&lt;=0,0,IF(E1394&lt;=30000,E1394,IF(E1394&lt;=60000,ROUNDUP(E1394/2,0)+15000,IF(E1394&lt;=120000,ROUNDUP(E1394/4,0)+30000,60000)))),IF(E1394&lt;=0,0,IF(E1394&lt;=20000,E1394,IF(E1394&lt;=40000,ROUNDUP(E1394/2,0)+10000,IF(E1394&lt;=80000,ROUNDUP(E1394/4,0)+20000,40000)))))+IF(F1394&lt;=0,0,IF(F1394&lt;=25000,F1394,IF(F1394&lt;=50000,ROUNDUP(F1394/2,0)+12500,IF(F1394&lt;=100000,ROUNDUP(F1394/4,0)+25000,50000)))),IF(AND(D1394="はい",C1394&gt;=2026,C1394&lt;=2027),60000,40000)))))</f>
        <v/>
      </c>
      <c r="P1394" s="18">
        <f>IF(G1394&lt;=0,0,IF(G1394&lt;=20000,G1394,IF(G1394&lt;=40000,ROUNDUP(G1394/2,0)+10000,IF(G1394&lt;=80000,ROUNDUP(G1394/4,0)+20000,40000))))</f>
        <v/>
      </c>
      <c r="Q1394" s="18">
        <f>IF(I1394&lt;=0,IF(H1394&lt;=0,0,IF(H1394&lt;=20000,H1394,IF(H1394&lt;=40000,ROUNDUP(H1394/2,0)+10000,IF(H1394&lt;=80000,ROUNDUP(H1394/4,0)+20000,40000)))),IF(H1394&lt;=0,IF(I1394&lt;=0,0,IF(I1394&lt;=25000,I1394,IF(I1394&lt;=50000,ROUNDUP(I1394/2,0)+12500,IF(I1394&lt;=100000,ROUNDUP(I1394/4,0)+25000,50000)))),MAX(IF(I1394&lt;=0,0,IF(I1394&lt;=25000,I1394,IF(I1394&lt;=50000,ROUNDUP(I1394/2,0)+12500,IF(I1394&lt;=100000,ROUNDUP(I1394/4,0)+25000,50000)))),MIN(IF(H1394&lt;=0,0,IF(H1394&lt;=20000,H1394,IF(H1394&lt;=40000,ROUNDUP(H1394/2,0)+10000,IF(H1394&lt;=80000,ROUNDUP(H1394/4,0)+20000,40000))))+IF(I1394&lt;=0,0,IF(I1394&lt;=25000,I1394,IF(I1394&lt;=50000,ROUNDUP(I1394/2,0)+12500,IF(I1394&lt;=100000,ROUNDUP(I1394/4,0)+25000,50000)))),40000))))</f>
        <v/>
      </c>
      <c r="R1394" s="18">
        <f>MIN(120000,O1394+P1394+Q1394)</f>
        <v/>
      </c>
      <c r="S1394" s="18">
        <f>IF(F1394&lt;=0,IF(E1394&lt;=0,0,IF(E1394&lt;=12000,E1394,IF(E1394&lt;=32000,ROUNDUP(E1394/2,0)+6000,IF(E1394&lt;=56000,ROUNDUP(E1394/4,0)+14000,28000)))),IF(E1394&lt;=0,IF(F1394&lt;=0,0,IF(F1394&lt;=15000,F1394,IF(F1394&lt;=40000,ROUNDUP(F1394/2,0)+7500,IF(F1394&lt;=70000,ROUNDUP(F1394/4,0)+17500,35000)))),MAX(IF(F1394&lt;=0,0,IF(F1394&lt;=15000,F1394,IF(F1394&lt;=40000,ROUNDUP(F1394/2,0)+7500,IF(F1394&lt;=70000,ROUNDUP(F1394/4,0)+17500,35000)))),MIN(IF(E1394&lt;=0,0,IF(E1394&lt;=12000,E1394,IF(E1394&lt;=32000,ROUNDUP(E1394/2,0)+6000,IF(E1394&lt;=56000,ROUNDUP(E1394/4,0)+14000,28000))))+IF(F1394&lt;=0,0,IF(F1394&lt;=15000,F1394,IF(F1394&lt;=40000,ROUNDUP(F1394/2,0)+7500,IF(F1394&lt;=70000,ROUNDUP(F1394/4,0)+17500,35000)))),28000))))</f>
        <v/>
      </c>
      <c r="T1394" s="18">
        <f>IF(G1394&lt;=0,0,IF(G1394&lt;=12000,G1394,IF(G1394&lt;=32000,ROUNDUP(G1394/2,0)+6000,IF(G1394&lt;=56000,ROUNDUP(G1394/4,0)+14000,28000))))</f>
        <v/>
      </c>
      <c r="U1394" s="18">
        <f>IF(I1394&lt;=0,IF(H1394&lt;=0,0,IF(H1394&lt;=12000,H1394,IF(H1394&lt;=32000,ROUNDUP(H1394/2,0)+6000,IF(H1394&lt;=56000,ROUNDUP(H1394/4,0)+14000,28000)))),IF(H1394&lt;=0,IF(I1394&lt;=0,0,IF(I1394&lt;=15000,I1394,IF(I1394&lt;=40000,ROUNDUP(I1394/2,0)+7500,IF(I1394&lt;=70000,ROUNDUP(I1394/4,0)+17500,35000)))),MAX(IF(I1394&lt;=0,0,IF(I1394&lt;=15000,I1394,IF(I1394&lt;=40000,ROUNDUP(I1394/2,0)+7500,IF(I1394&lt;=70000,ROUNDUP(I1394/4,0)+17500,35000)))),MIN(IF(H1394&lt;=0,0,IF(H1394&lt;=12000,H1394,IF(H1394&lt;=32000,ROUNDUP(H1394/2,0)+6000,IF(H1394&lt;=56000,ROUNDUP(H1394/4,0)+14000,28000))))+IF(I1394&lt;=0,0,IF(I1394&lt;=15000,I1394,IF(I1394&lt;=40000,ROUNDUP(I1394/2,0)+7500,IF(I1394&lt;=70000,ROUNDUP(I1394/4,0)+17500,35000)))),28000))))</f>
        <v/>
      </c>
      <c r="V1394" s="18">
        <f>MIN(70000,S1394+T1394+U1394)</f>
        <v/>
      </c>
      <c r="W1394" s="18">
        <f>MAX(0,ROUNDDOWN(M1394-J1394-N1394-K1394-0,-3))</f>
        <v/>
      </c>
      <c r="X1394" s="18">
        <f>MAX(0,ROUNDDOWN(M1394-J1394-N1394-K1394-R1394,-3))</f>
        <v/>
      </c>
      <c r="Y1394" s="18">
        <f>IF(W1394&lt;=0,0,ROUNDDOWN((W1394*LOOKUP(W1394,{0,1950001,3300001,6950001,9000001,18000001,40000001},{0.05,0.1,0.2,0.23,0.33,0.4,0.45})-LOOKUP(W1394,{0,1950001,3300001,6950001,9000001,18000001,40000001},{0,97500,427500,636000,1536000,2796000,4796000}))*1.021,-2))</f>
        <v/>
      </c>
      <c r="Z1394" s="18">
        <f>IF(X1394&lt;=0,0,ROUNDDOWN((X1394*LOOKUP(X1394,{0,1950001,3300001,6950001,9000001,18000001,40000001},{0.05,0.1,0.2,0.23,0.33,0.4,0.45})-LOOKUP(X1394,{0,1950001,3300001,6950001,9000001,18000001,40000001},{0,97500,427500,636000,1536000,2796000,4796000}))*1.021,-2))</f>
        <v/>
      </c>
      <c r="AA1394" s="18">
        <f>MAX(0,ROUNDDOWN(M1394-J1394-430000-L1394-0,-3))</f>
        <v/>
      </c>
      <c r="AB1394" s="18">
        <f>MAX(0,ROUNDDOWN(M1394-J1394-430000-L1394-V1394,-3))</f>
        <v/>
      </c>
      <c r="AC1394" s="18">
        <f>IF(M1394&lt;=450000,0,MAX(0,ROUNDDOWN(AA1394*0.06-MIN(50000,AA1394)*0.03,-2))+MAX(0,ROUNDDOWN(AA1394*0.04-MIN(50000,AA1394)*0.02,-2)))</f>
        <v/>
      </c>
      <c r="AD1394" s="18">
        <f>IF(M1394&lt;=450000,0,MAX(0,ROUNDDOWN(AB1394*0.06-MIN(50000,AB1394)*0.03,-2))+MAX(0,ROUNDDOWN(AB1394*0.04-MIN(50000,AB1394)*0.02,-2)))</f>
        <v/>
      </c>
      <c r="AE1394" s="18">
        <f>Y1394-Z1394</f>
        <v/>
      </c>
      <c r="AF1394" s="18">
        <f>AC1394-AD1394</f>
        <v/>
      </c>
      <c r="AG1394" s="18">
        <f>AE1394+AF1394</f>
        <v/>
      </c>
      <c r="AH1394" s="20">
        <f>IF(W1394&lt;=0,0,LOOKUP(W1394,{0,1950001,3300001,6950001,9000001,18000001,40000001},{0.05,0.1,0.2,0.23,0.33,0.4,0.45}))</f>
        <v/>
      </c>
    </row>
    <row r="1395">
      <c r="A1395" t="inlineStr">
        <is>
          <t>1万円刻み 3区分8万円ずつ</t>
        </is>
      </c>
      <c r="B1395" s="18">
        <f>'4_1万円刻み'!$A$439</f>
        <v/>
      </c>
      <c r="C1395" s="19" t="n">
        <v>2026</v>
      </c>
      <c r="D1395" t="inlineStr">
        <is>
          <t>いいえ</t>
        </is>
      </c>
      <c r="E1395" s="18" t="n">
        <v>80000</v>
      </c>
      <c r="F1395" s="18" t="n">
        <v>0</v>
      </c>
      <c r="G1395" s="18" t="n">
        <v>80000</v>
      </c>
      <c r="H1395" s="18" t="n">
        <v>80000</v>
      </c>
      <c r="I1395" s="18" t="n">
        <v>0</v>
      </c>
      <c r="J1395" s="18">
        <f>ROUND(MIN(B1395/12,650000)*12*0.0915+MIN(B1395/12,1390000)*12*(0.0504+0)+B1395*0.005,0)</f>
        <v/>
      </c>
      <c r="K1395" s="18" t="n">
        <v>0</v>
      </c>
      <c r="L1395" s="18" t="n">
        <v>0</v>
      </c>
      <c r="M1395" s="18">
        <f>ROUND(IF(C1395&gt;=2026,IF(B1395&lt;741000,0,IF(B1395&lt;2191000,B1395-740000,IF(B1395&lt;2193000,1451000,IF(B1395&lt;2196000,1453000,IF(B1395&lt;2200000,1456000,IF(B1395&lt;3600000,ROUNDDOWN(B1395/4,-3)*2.8-80000,IF(B1395&lt;6600000,ROUNDDOWN(B1395/4,-3)*3.2-440000,IF(B1395&lt;8500000,ROUNDDOWN(B1395*0.9,0)-1100000,B1395-1950000)))))))),IF(B1395&lt;651000,0,IF(B1395&lt;1900000,B1395-650000,IF(B1395&lt;3600000,ROUNDDOWN(B1395/4,-3)*2.8-80000,IF(B1395&lt;6600000,ROUNDDOWN(B1395/4,-3)*3.2-440000,IF(B1395&lt;8500000,ROUNDDOWN(B1395*0.9,0)-1100000,B1395-1950000)))))),0)</f>
        <v/>
      </c>
      <c r="N1395" s="18">
        <f>IF(M1395&gt;23500000,NA(),IF(C1395&gt;=2026,IF(M1395&lt;=4890000,1040000,IF(M1395&lt;=6550000,670000,620000)),IF(M1395&lt;=1320000,950000,IF(M1395&lt;=3360000,880000,IF(M1395&lt;=4890000,680000,IF(M1395&lt;=6550000,630000,580000))))))</f>
        <v/>
      </c>
      <c r="O1395" s="18">
        <f>IF(F1395&lt;=0,IF(AND(D1395="はい",C1395&gt;=2026,C1395&lt;=2027),IF(E1395&lt;=0,0,IF(E1395&lt;=30000,E1395,IF(E1395&lt;=60000,ROUNDUP(E1395/2,0)+15000,IF(E1395&lt;=120000,ROUNDUP(E1395/4,0)+30000,60000)))),IF(E1395&lt;=0,0,IF(E1395&lt;=20000,E1395,IF(E1395&lt;=40000,ROUNDUP(E1395/2,0)+10000,IF(E1395&lt;=80000,ROUNDUP(E1395/4,0)+20000,40000))))),IF(E1395&lt;=0,IF(F1395&lt;=0,0,IF(F1395&lt;=25000,F1395,IF(F1395&lt;=50000,ROUNDUP(F1395/2,0)+12500,IF(F1395&lt;=100000,ROUNDUP(F1395/4,0)+25000,50000)))),MAX(IF(F1395&lt;=0,0,IF(F1395&lt;=25000,F1395,IF(F1395&lt;=50000,ROUNDUP(F1395/2,0)+12500,IF(F1395&lt;=100000,ROUNDUP(F1395/4,0)+25000,50000)))),MIN(IF(AND(D1395="はい",C1395&gt;=2026,C1395&lt;=2027),IF(E1395&lt;=0,0,IF(E1395&lt;=30000,E1395,IF(E1395&lt;=60000,ROUNDUP(E1395/2,0)+15000,IF(E1395&lt;=120000,ROUNDUP(E1395/4,0)+30000,60000)))),IF(E1395&lt;=0,0,IF(E1395&lt;=20000,E1395,IF(E1395&lt;=40000,ROUNDUP(E1395/2,0)+10000,IF(E1395&lt;=80000,ROUNDUP(E1395/4,0)+20000,40000)))))+IF(F1395&lt;=0,0,IF(F1395&lt;=25000,F1395,IF(F1395&lt;=50000,ROUNDUP(F1395/2,0)+12500,IF(F1395&lt;=100000,ROUNDUP(F1395/4,0)+25000,50000)))),IF(AND(D1395="はい",C1395&gt;=2026,C1395&lt;=2027),60000,40000)))))</f>
        <v/>
      </c>
      <c r="P1395" s="18">
        <f>IF(G1395&lt;=0,0,IF(G1395&lt;=20000,G1395,IF(G1395&lt;=40000,ROUNDUP(G1395/2,0)+10000,IF(G1395&lt;=80000,ROUNDUP(G1395/4,0)+20000,40000))))</f>
        <v/>
      </c>
      <c r="Q1395" s="18">
        <f>IF(I1395&lt;=0,IF(H1395&lt;=0,0,IF(H1395&lt;=20000,H1395,IF(H1395&lt;=40000,ROUNDUP(H1395/2,0)+10000,IF(H1395&lt;=80000,ROUNDUP(H1395/4,0)+20000,40000)))),IF(H1395&lt;=0,IF(I1395&lt;=0,0,IF(I1395&lt;=25000,I1395,IF(I1395&lt;=50000,ROUNDUP(I1395/2,0)+12500,IF(I1395&lt;=100000,ROUNDUP(I1395/4,0)+25000,50000)))),MAX(IF(I1395&lt;=0,0,IF(I1395&lt;=25000,I1395,IF(I1395&lt;=50000,ROUNDUP(I1395/2,0)+12500,IF(I1395&lt;=100000,ROUNDUP(I1395/4,0)+25000,50000)))),MIN(IF(H1395&lt;=0,0,IF(H1395&lt;=20000,H1395,IF(H1395&lt;=40000,ROUNDUP(H1395/2,0)+10000,IF(H1395&lt;=80000,ROUNDUP(H1395/4,0)+20000,40000))))+IF(I1395&lt;=0,0,IF(I1395&lt;=25000,I1395,IF(I1395&lt;=50000,ROUNDUP(I1395/2,0)+12500,IF(I1395&lt;=100000,ROUNDUP(I1395/4,0)+25000,50000)))),40000))))</f>
        <v/>
      </c>
      <c r="R1395" s="18">
        <f>MIN(120000,O1395+P1395+Q1395)</f>
        <v/>
      </c>
      <c r="S1395" s="18">
        <f>IF(F1395&lt;=0,IF(E1395&lt;=0,0,IF(E1395&lt;=12000,E1395,IF(E1395&lt;=32000,ROUNDUP(E1395/2,0)+6000,IF(E1395&lt;=56000,ROUNDUP(E1395/4,0)+14000,28000)))),IF(E1395&lt;=0,IF(F1395&lt;=0,0,IF(F1395&lt;=15000,F1395,IF(F1395&lt;=40000,ROUNDUP(F1395/2,0)+7500,IF(F1395&lt;=70000,ROUNDUP(F1395/4,0)+17500,35000)))),MAX(IF(F1395&lt;=0,0,IF(F1395&lt;=15000,F1395,IF(F1395&lt;=40000,ROUNDUP(F1395/2,0)+7500,IF(F1395&lt;=70000,ROUNDUP(F1395/4,0)+17500,35000)))),MIN(IF(E1395&lt;=0,0,IF(E1395&lt;=12000,E1395,IF(E1395&lt;=32000,ROUNDUP(E1395/2,0)+6000,IF(E1395&lt;=56000,ROUNDUP(E1395/4,0)+14000,28000))))+IF(F1395&lt;=0,0,IF(F1395&lt;=15000,F1395,IF(F1395&lt;=40000,ROUNDUP(F1395/2,0)+7500,IF(F1395&lt;=70000,ROUNDUP(F1395/4,0)+17500,35000)))),28000))))</f>
        <v/>
      </c>
      <c r="T1395" s="18">
        <f>IF(G1395&lt;=0,0,IF(G1395&lt;=12000,G1395,IF(G1395&lt;=32000,ROUNDUP(G1395/2,0)+6000,IF(G1395&lt;=56000,ROUNDUP(G1395/4,0)+14000,28000))))</f>
        <v/>
      </c>
      <c r="U1395" s="18">
        <f>IF(I1395&lt;=0,IF(H1395&lt;=0,0,IF(H1395&lt;=12000,H1395,IF(H1395&lt;=32000,ROUNDUP(H1395/2,0)+6000,IF(H1395&lt;=56000,ROUNDUP(H1395/4,0)+14000,28000)))),IF(H1395&lt;=0,IF(I1395&lt;=0,0,IF(I1395&lt;=15000,I1395,IF(I1395&lt;=40000,ROUNDUP(I1395/2,0)+7500,IF(I1395&lt;=70000,ROUNDUP(I1395/4,0)+17500,35000)))),MAX(IF(I1395&lt;=0,0,IF(I1395&lt;=15000,I1395,IF(I1395&lt;=40000,ROUNDUP(I1395/2,0)+7500,IF(I1395&lt;=70000,ROUNDUP(I1395/4,0)+17500,35000)))),MIN(IF(H1395&lt;=0,0,IF(H1395&lt;=12000,H1395,IF(H1395&lt;=32000,ROUNDUP(H1395/2,0)+6000,IF(H1395&lt;=56000,ROUNDUP(H1395/4,0)+14000,28000))))+IF(I1395&lt;=0,0,IF(I1395&lt;=15000,I1395,IF(I1395&lt;=40000,ROUNDUP(I1395/2,0)+7500,IF(I1395&lt;=70000,ROUNDUP(I1395/4,0)+17500,35000)))),28000))))</f>
        <v/>
      </c>
      <c r="V1395" s="18">
        <f>MIN(70000,S1395+T1395+U1395)</f>
        <v/>
      </c>
      <c r="W1395" s="18">
        <f>MAX(0,ROUNDDOWN(M1395-J1395-N1395-K1395-0,-3))</f>
        <v/>
      </c>
      <c r="X1395" s="18">
        <f>MAX(0,ROUNDDOWN(M1395-J1395-N1395-K1395-R1395,-3))</f>
        <v/>
      </c>
      <c r="Y1395" s="18">
        <f>IF(W1395&lt;=0,0,ROUNDDOWN((W1395*LOOKUP(W1395,{0,1950001,3300001,6950001,9000001,18000001,40000001},{0.05,0.1,0.2,0.23,0.33,0.4,0.45})-LOOKUP(W1395,{0,1950001,3300001,6950001,9000001,18000001,40000001},{0,97500,427500,636000,1536000,2796000,4796000}))*1.021,-2))</f>
        <v/>
      </c>
      <c r="Z1395" s="18">
        <f>IF(X1395&lt;=0,0,ROUNDDOWN((X1395*LOOKUP(X1395,{0,1950001,3300001,6950001,9000001,18000001,40000001},{0.05,0.1,0.2,0.23,0.33,0.4,0.45})-LOOKUP(X1395,{0,1950001,3300001,6950001,9000001,18000001,40000001},{0,97500,427500,636000,1536000,2796000,4796000}))*1.021,-2))</f>
        <v/>
      </c>
      <c r="AA1395" s="18">
        <f>MAX(0,ROUNDDOWN(M1395-J1395-430000-L1395-0,-3))</f>
        <v/>
      </c>
      <c r="AB1395" s="18">
        <f>MAX(0,ROUNDDOWN(M1395-J1395-430000-L1395-V1395,-3))</f>
        <v/>
      </c>
      <c r="AC1395" s="18">
        <f>IF(M1395&lt;=450000,0,MAX(0,ROUNDDOWN(AA1395*0.06-MIN(50000,AA1395)*0.03,-2))+MAX(0,ROUNDDOWN(AA1395*0.04-MIN(50000,AA1395)*0.02,-2)))</f>
        <v/>
      </c>
      <c r="AD1395" s="18">
        <f>IF(M1395&lt;=450000,0,MAX(0,ROUNDDOWN(AB1395*0.06-MIN(50000,AB1395)*0.03,-2))+MAX(0,ROUNDDOWN(AB1395*0.04-MIN(50000,AB1395)*0.02,-2)))</f>
        <v/>
      </c>
      <c r="AE1395" s="18">
        <f>Y1395-Z1395</f>
        <v/>
      </c>
      <c r="AF1395" s="18">
        <f>AC1395-AD1395</f>
        <v/>
      </c>
      <c r="AG1395" s="18">
        <f>AE1395+AF1395</f>
        <v/>
      </c>
      <c r="AH1395" s="20">
        <f>IF(W1395&lt;=0,0,LOOKUP(W1395,{0,1950001,3300001,6950001,9000001,18000001,40000001},{0.05,0.1,0.2,0.23,0.33,0.4,0.45}))</f>
        <v/>
      </c>
    </row>
    <row r="1396">
      <c r="A1396" t="inlineStr">
        <is>
          <t>1万円刻み 一般8万円</t>
        </is>
      </c>
      <c r="B1396" s="18">
        <f>'4_1万円刻み'!$A$439</f>
        <v/>
      </c>
      <c r="C1396" s="19" t="n">
        <v>2026</v>
      </c>
      <c r="D1396" t="inlineStr">
        <is>
          <t>いいえ</t>
        </is>
      </c>
      <c r="E1396" s="18" t="n">
        <v>80000</v>
      </c>
      <c r="F1396" s="18" t="n">
        <v>0</v>
      </c>
      <c r="G1396" s="18" t="n">
        <v>0</v>
      </c>
      <c r="H1396" s="18" t="n">
        <v>0</v>
      </c>
      <c r="I1396" s="18" t="n">
        <v>0</v>
      </c>
      <c r="J1396" s="18">
        <f>ROUND(MIN(B1396/12,650000)*12*0.0915+MIN(B1396/12,1390000)*12*(0.0504+0)+B1396*0.005,0)</f>
        <v/>
      </c>
      <c r="K1396" s="18" t="n">
        <v>0</v>
      </c>
      <c r="L1396" s="18" t="n">
        <v>0</v>
      </c>
      <c r="M1396" s="18">
        <f>ROUND(IF(C1396&gt;=2026,IF(B1396&lt;741000,0,IF(B1396&lt;2191000,B1396-740000,IF(B1396&lt;2193000,1451000,IF(B1396&lt;2196000,1453000,IF(B1396&lt;2200000,1456000,IF(B1396&lt;3600000,ROUNDDOWN(B1396/4,-3)*2.8-80000,IF(B1396&lt;6600000,ROUNDDOWN(B1396/4,-3)*3.2-440000,IF(B1396&lt;8500000,ROUNDDOWN(B1396*0.9,0)-1100000,B1396-1950000)))))))),IF(B1396&lt;651000,0,IF(B1396&lt;1900000,B1396-650000,IF(B1396&lt;3600000,ROUNDDOWN(B1396/4,-3)*2.8-80000,IF(B1396&lt;6600000,ROUNDDOWN(B1396/4,-3)*3.2-440000,IF(B1396&lt;8500000,ROUNDDOWN(B1396*0.9,0)-1100000,B1396-1950000)))))),0)</f>
        <v/>
      </c>
      <c r="N1396" s="18">
        <f>IF(M1396&gt;23500000,NA(),IF(C1396&gt;=2026,IF(M1396&lt;=4890000,1040000,IF(M1396&lt;=6550000,670000,620000)),IF(M1396&lt;=1320000,950000,IF(M1396&lt;=3360000,880000,IF(M1396&lt;=4890000,680000,IF(M1396&lt;=6550000,630000,580000))))))</f>
        <v/>
      </c>
      <c r="O1396" s="18">
        <f>IF(F1396&lt;=0,IF(AND(D1396="はい",C1396&gt;=2026,C1396&lt;=2027),IF(E1396&lt;=0,0,IF(E1396&lt;=30000,E1396,IF(E1396&lt;=60000,ROUNDUP(E1396/2,0)+15000,IF(E1396&lt;=120000,ROUNDUP(E1396/4,0)+30000,60000)))),IF(E1396&lt;=0,0,IF(E1396&lt;=20000,E1396,IF(E1396&lt;=40000,ROUNDUP(E1396/2,0)+10000,IF(E1396&lt;=80000,ROUNDUP(E1396/4,0)+20000,40000))))),IF(E1396&lt;=0,IF(F1396&lt;=0,0,IF(F1396&lt;=25000,F1396,IF(F1396&lt;=50000,ROUNDUP(F1396/2,0)+12500,IF(F1396&lt;=100000,ROUNDUP(F1396/4,0)+25000,50000)))),MAX(IF(F1396&lt;=0,0,IF(F1396&lt;=25000,F1396,IF(F1396&lt;=50000,ROUNDUP(F1396/2,0)+12500,IF(F1396&lt;=100000,ROUNDUP(F1396/4,0)+25000,50000)))),MIN(IF(AND(D1396="はい",C1396&gt;=2026,C1396&lt;=2027),IF(E1396&lt;=0,0,IF(E1396&lt;=30000,E1396,IF(E1396&lt;=60000,ROUNDUP(E1396/2,0)+15000,IF(E1396&lt;=120000,ROUNDUP(E1396/4,0)+30000,60000)))),IF(E1396&lt;=0,0,IF(E1396&lt;=20000,E1396,IF(E1396&lt;=40000,ROUNDUP(E1396/2,0)+10000,IF(E1396&lt;=80000,ROUNDUP(E1396/4,0)+20000,40000)))))+IF(F1396&lt;=0,0,IF(F1396&lt;=25000,F1396,IF(F1396&lt;=50000,ROUNDUP(F1396/2,0)+12500,IF(F1396&lt;=100000,ROUNDUP(F1396/4,0)+25000,50000)))),IF(AND(D1396="はい",C1396&gt;=2026,C1396&lt;=2027),60000,40000)))))</f>
        <v/>
      </c>
      <c r="P1396" s="18">
        <f>IF(G1396&lt;=0,0,IF(G1396&lt;=20000,G1396,IF(G1396&lt;=40000,ROUNDUP(G1396/2,0)+10000,IF(G1396&lt;=80000,ROUNDUP(G1396/4,0)+20000,40000))))</f>
        <v/>
      </c>
      <c r="Q1396" s="18">
        <f>IF(I1396&lt;=0,IF(H1396&lt;=0,0,IF(H1396&lt;=20000,H1396,IF(H1396&lt;=40000,ROUNDUP(H1396/2,0)+10000,IF(H1396&lt;=80000,ROUNDUP(H1396/4,0)+20000,40000)))),IF(H1396&lt;=0,IF(I1396&lt;=0,0,IF(I1396&lt;=25000,I1396,IF(I1396&lt;=50000,ROUNDUP(I1396/2,0)+12500,IF(I1396&lt;=100000,ROUNDUP(I1396/4,0)+25000,50000)))),MAX(IF(I1396&lt;=0,0,IF(I1396&lt;=25000,I1396,IF(I1396&lt;=50000,ROUNDUP(I1396/2,0)+12500,IF(I1396&lt;=100000,ROUNDUP(I1396/4,0)+25000,50000)))),MIN(IF(H1396&lt;=0,0,IF(H1396&lt;=20000,H1396,IF(H1396&lt;=40000,ROUNDUP(H1396/2,0)+10000,IF(H1396&lt;=80000,ROUNDUP(H1396/4,0)+20000,40000))))+IF(I1396&lt;=0,0,IF(I1396&lt;=25000,I1396,IF(I1396&lt;=50000,ROUNDUP(I1396/2,0)+12500,IF(I1396&lt;=100000,ROUNDUP(I1396/4,0)+25000,50000)))),40000))))</f>
        <v/>
      </c>
      <c r="R1396" s="18">
        <f>MIN(120000,O1396+P1396+Q1396)</f>
        <v/>
      </c>
      <c r="S1396" s="18">
        <f>IF(F1396&lt;=0,IF(E1396&lt;=0,0,IF(E1396&lt;=12000,E1396,IF(E1396&lt;=32000,ROUNDUP(E1396/2,0)+6000,IF(E1396&lt;=56000,ROUNDUP(E1396/4,0)+14000,28000)))),IF(E1396&lt;=0,IF(F1396&lt;=0,0,IF(F1396&lt;=15000,F1396,IF(F1396&lt;=40000,ROUNDUP(F1396/2,0)+7500,IF(F1396&lt;=70000,ROUNDUP(F1396/4,0)+17500,35000)))),MAX(IF(F1396&lt;=0,0,IF(F1396&lt;=15000,F1396,IF(F1396&lt;=40000,ROUNDUP(F1396/2,0)+7500,IF(F1396&lt;=70000,ROUNDUP(F1396/4,0)+17500,35000)))),MIN(IF(E1396&lt;=0,0,IF(E1396&lt;=12000,E1396,IF(E1396&lt;=32000,ROUNDUP(E1396/2,0)+6000,IF(E1396&lt;=56000,ROUNDUP(E1396/4,0)+14000,28000))))+IF(F1396&lt;=0,0,IF(F1396&lt;=15000,F1396,IF(F1396&lt;=40000,ROUNDUP(F1396/2,0)+7500,IF(F1396&lt;=70000,ROUNDUP(F1396/4,0)+17500,35000)))),28000))))</f>
        <v/>
      </c>
      <c r="T1396" s="18">
        <f>IF(G1396&lt;=0,0,IF(G1396&lt;=12000,G1396,IF(G1396&lt;=32000,ROUNDUP(G1396/2,0)+6000,IF(G1396&lt;=56000,ROUNDUP(G1396/4,0)+14000,28000))))</f>
        <v/>
      </c>
      <c r="U1396" s="18">
        <f>IF(I1396&lt;=0,IF(H1396&lt;=0,0,IF(H1396&lt;=12000,H1396,IF(H1396&lt;=32000,ROUNDUP(H1396/2,0)+6000,IF(H1396&lt;=56000,ROUNDUP(H1396/4,0)+14000,28000)))),IF(H1396&lt;=0,IF(I1396&lt;=0,0,IF(I1396&lt;=15000,I1396,IF(I1396&lt;=40000,ROUNDUP(I1396/2,0)+7500,IF(I1396&lt;=70000,ROUNDUP(I1396/4,0)+17500,35000)))),MAX(IF(I1396&lt;=0,0,IF(I1396&lt;=15000,I1396,IF(I1396&lt;=40000,ROUNDUP(I1396/2,0)+7500,IF(I1396&lt;=70000,ROUNDUP(I1396/4,0)+17500,35000)))),MIN(IF(H1396&lt;=0,0,IF(H1396&lt;=12000,H1396,IF(H1396&lt;=32000,ROUNDUP(H1396/2,0)+6000,IF(H1396&lt;=56000,ROUNDUP(H1396/4,0)+14000,28000))))+IF(I1396&lt;=0,0,IF(I1396&lt;=15000,I1396,IF(I1396&lt;=40000,ROUNDUP(I1396/2,0)+7500,IF(I1396&lt;=70000,ROUNDUP(I1396/4,0)+17500,35000)))),28000))))</f>
        <v/>
      </c>
      <c r="V1396" s="18">
        <f>MIN(70000,S1396+T1396+U1396)</f>
        <v/>
      </c>
      <c r="W1396" s="18">
        <f>MAX(0,ROUNDDOWN(M1396-J1396-N1396-K1396-0,-3))</f>
        <v/>
      </c>
      <c r="X1396" s="18">
        <f>MAX(0,ROUNDDOWN(M1396-J1396-N1396-K1396-R1396,-3))</f>
        <v/>
      </c>
      <c r="Y1396" s="18">
        <f>IF(W1396&lt;=0,0,ROUNDDOWN((W1396*LOOKUP(W1396,{0,1950001,3300001,6950001,9000001,18000001,40000001},{0.05,0.1,0.2,0.23,0.33,0.4,0.45})-LOOKUP(W1396,{0,1950001,3300001,6950001,9000001,18000001,40000001},{0,97500,427500,636000,1536000,2796000,4796000}))*1.021,-2))</f>
        <v/>
      </c>
      <c r="Z1396" s="18">
        <f>IF(X1396&lt;=0,0,ROUNDDOWN((X1396*LOOKUP(X1396,{0,1950001,3300001,6950001,9000001,18000001,40000001},{0.05,0.1,0.2,0.23,0.33,0.4,0.45})-LOOKUP(X1396,{0,1950001,3300001,6950001,9000001,18000001,40000001},{0,97500,427500,636000,1536000,2796000,4796000}))*1.021,-2))</f>
        <v/>
      </c>
      <c r="AA1396" s="18">
        <f>MAX(0,ROUNDDOWN(M1396-J1396-430000-L1396-0,-3))</f>
        <v/>
      </c>
      <c r="AB1396" s="18">
        <f>MAX(0,ROUNDDOWN(M1396-J1396-430000-L1396-V1396,-3))</f>
        <v/>
      </c>
      <c r="AC1396" s="18">
        <f>IF(M1396&lt;=450000,0,MAX(0,ROUNDDOWN(AA1396*0.06-MIN(50000,AA1396)*0.03,-2))+MAX(0,ROUNDDOWN(AA1396*0.04-MIN(50000,AA1396)*0.02,-2)))</f>
        <v/>
      </c>
      <c r="AD1396" s="18">
        <f>IF(M1396&lt;=450000,0,MAX(0,ROUNDDOWN(AB1396*0.06-MIN(50000,AB1396)*0.03,-2))+MAX(0,ROUNDDOWN(AB1396*0.04-MIN(50000,AB1396)*0.02,-2)))</f>
        <v/>
      </c>
      <c r="AE1396" s="18">
        <f>Y1396-Z1396</f>
        <v/>
      </c>
      <c r="AF1396" s="18">
        <f>AC1396-AD1396</f>
        <v/>
      </c>
      <c r="AG1396" s="18">
        <f>AE1396+AF1396</f>
        <v/>
      </c>
      <c r="AH1396" s="20">
        <f>IF(W1396&lt;=0,0,LOOKUP(W1396,{0,1950001,3300001,6950001,9000001,18000001,40000001},{0.05,0.1,0.2,0.23,0.33,0.4,0.45}))</f>
        <v/>
      </c>
    </row>
    <row r="1397">
      <c r="A1397" t="inlineStr">
        <is>
          <t>1万円刻み 特例あり一般12万円</t>
        </is>
      </c>
      <c r="B1397" s="18">
        <f>'4_1万円刻み'!$A$439</f>
        <v/>
      </c>
      <c r="C1397" s="19" t="n">
        <v>2026</v>
      </c>
      <c r="D1397" t="inlineStr">
        <is>
          <t>はい</t>
        </is>
      </c>
      <c r="E1397" s="18" t="n">
        <v>120000</v>
      </c>
      <c r="F1397" s="18" t="n">
        <v>0</v>
      </c>
      <c r="G1397" s="18" t="n">
        <v>0</v>
      </c>
      <c r="H1397" s="18" t="n">
        <v>0</v>
      </c>
      <c r="I1397" s="18" t="n">
        <v>0</v>
      </c>
      <c r="J1397" s="18">
        <f>ROUND(MIN(B1397/12,650000)*12*0.0915+MIN(B1397/12,1390000)*12*(0.0504+0)+B1397*0.005,0)</f>
        <v/>
      </c>
      <c r="K1397" s="18" t="n">
        <v>0</v>
      </c>
      <c r="L1397" s="18" t="n">
        <v>0</v>
      </c>
      <c r="M1397" s="18">
        <f>ROUND(IF(C1397&gt;=2026,IF(B1397&lt;741000,0,IF(B1397&lt;2191000,B1397-740000,IF(B1397&lt;2193000,1451000,IF(B1397&lt;2196000,1453000,IF(B1397&lt;2200000,1456000,IF(B1397&lt;3600000,ROUNDDOWN(B1397/4,-3)*2.8-80000,IF(B1397&lt;6600000,ROUNDDOWN(B1397/4,-3)*3.2-440000,IF(B1397&lt;8500000,ROUNDDOWN(B1397*0.9,0)-1100000,B1397-1950000)))))))),IF(B1397&lt;651000,0,IF(B1397&lt;1900000,B1397-650000,IF(B1397&lt;3600000,ROUNDDOWN(B1397/4,-3)*2.8-80000,IF(B1397&lt;6600000,ROUNDDOWN(B1397/4,-3)*3.2-440000,IF(B1397&lt;8500000,ROUNDDOWN(B1397*0.9,0)-1100000,B1397-1950000)))))),0)</f>
        <v/>
      </c>
      <c r="N1397" s="18">
        <f>IF(M1397&gt;23500000,NA(),IF(C1397&gt;=2026,IF(M1397&lt;=4890000,1040000,IF(M1397&lt;=6550000,670000,620000)),IF(M1397&lt;=1320000,950000,IF(M1397&lt;=3360000,880000,IF(M1397&lt;=4890000,680000,IF(M1397&lt;=6550000,630000,580000))))))</f>
        <v/>
      </c>
      <c r="O1397" s="18">
        <f>IF(F1397&lt;=0,IF(AND(D1397="はい",C1397&gt;=2026,C1397&lt;=2027),IF(E1397&lt;=0,0,IF(E1397&lt;=30000,E1397,IF(E1397&lt;=60000,ROUNDUP(E1397/2,0)+15000,IF(E1397&lt;=120000,ROUNDUP(E1397/4,0)+30000,60000)))),IF(E1397&lt;=0,0,IF(E1397&lt;=20000,E1397,IF(E1397&lt;=40000,ROUNDUP(E1397/2,0)+10000,IF(E1397&lt;=80000,ROUNDUP(E1397/4,0)+20000,40000))))),IF(E1397&lt;=0,IF(F1397&lt;=0,0,IF(F1397&lt;=25000,F1397,IF(F1397&lt;=50000,ROUNDUP(F1397/2,0)+12500,IF(F1397&lt;=100000,ROUNDUP(F1397/4,0)+25000,50000)))),MAX(IF(F1397&lt;=0,0,IF(F1397&lt;=25000,F1397,IF(F1397&lt;=50000,ROUNDUP(F1397/2,0)+12500,IF(F1397&lt;=100000,ROUNDUP(F1397/4,0)+25000,50000)))),MIN(IF(AND(D1397="はい",C1397&gt;=2026,C1397&lt;=2027),IF(E1397&lt;=0,0,IF(E1397&lt;=30000,E1397,IF(E1397&lt;=60000,ROUNDUP(E1397/2,0)+15000,IF(E1397&lt;=120000,ROUNDUP(E1397/4,0)+30000,60000)))),IF(E1397&lt;=0,0,IF(E1397&lt;=20000,E1397,IF(E1397&lt;=40000,ROUNDUP(E1397/2,0)+10000,IF(E1397&lt;=80000,ROUNDUP(E1397/4,0)+20000,40000)))))+IF(F1397&lt;=0,0,IF(F1397&lt;=25000,F1397,IF(F1397&lt;=50000,ROUNDUP(F1397/2,0)+12500,IF(F1397&lt;=100000,ROUNDUP(F1397/4,0)+25000,50000)))),IF(AND(D1397="はい",C1397&gt;=2026,C1397&lt;=2027),60000,40000)))))</f>
        <v/>
      </c>
      <c r="P1397" s="18">
        <f>IF(G1397&lt;=0,0,IF(G1397&lt;=20000,G1397,IF(G1397&lt;=40000,ROUNDUP(G1397/2,0)+10000,IF(G1397&lt;=80000,ROUNDUP(G1397/4,0)+20000,40000))))</f>
        <v/>
      </c>
      <c r="Q1397" s="18">
        <f>IF(I1397&lt;=0,IF(H1397&lt;=0,0,IF(H1397&lt;=20000,H1397,IF(H1397&lt;=40000,ROUNDUP(H1397/2,0)+10000,IF(H1397&lt;=80000,ROUNDUP(H1397/4,0)+20000,40000)))),IF(H1397&lt;=0,IF(I1397&lt;=0,0,IF(I1397&lt;=25000,I1397,IF(I1397&lt;=50000,ROUNDUP(I1397/2,0)+12500,IF(I1397&lt;=100000,ROUNDUP(I1397/4,0)+25000,50000)))),MAX(IF(I1397&lt;=0,0,IF(I1397&lt;=25000,I1397,IF(I1397&lt;=50000,ROUNDUP(I1397/2,0)+12500,IF(I1397&lt;=100000,ROUNDUP(I1397/4,0)+25000,50000)))),MIN(IF(H1397&lt;=0,0,IF(H1397&lt;=20000,H1397,IF(H1397&lt;=40000,ROUNDUP(H1397/2,0)+10000,IF(H1397&lt;=80000,ROUNDUP(H1397/4,0)+20000,40000))))+IF(I1397&lt;=0,0,IF(I1397&lt;=25000,I1397,IF(I1397&lt;=50000,ROUNDUP(I1397/2,0)+12500,IF(I1397&lt;=100000,ROUNDUP(I1397/4,0)+25000,50000)))),40000))))</f>
        <v/>
      </c>
      <c r="R1397" s="18">
        <f>MIN(120000,O1397+P1397+Q1397)</f>
        <v/>
      </c>
      <c r="S1397" s="18">
        <f>IF(F1397&lt;=0,IF(E1397&lt;=0,0,IF(E1397&lt;=12000,E1397,IF(E1397&lt;=32000,ROUNDUP(E1397/2,0)+6000,IF(E1397&lt;=56000,ROUNDUP(E1397/4,0)+14000,28000)))),IF(E1397&lt;=0,IF(F1397&lt;=0,0,IF(F1397&lt;=15000,F1397,IF(F1397&lt;=40000,ROUNDUP(F1397/2,0)+7500,IF(F1397&lt;=70000,ROUNDUP(F1397/4,0)+17500,35000)))),MAX(IF(F1397&lt;=0,0,IF(F1397&lt;=15000,F1397,IF(F1397&lt;=40000,ROUNDUP(F1397/2,0)+7500,IF(F1397&lt;=70000,ROUNDUP(F1397/4,0)+17500,35000)))),MIN(IF(E1397&lt;=0,0,IF(E1397&lt;=12000,E1397,IF(E1397&lt;=32000,ROUNDUP(E1397/2,0)+6000,IF(E1397&lt;=56000,ROUNDUP(E1397/4,0)+14000,28000))))+IF(F1397&lt;=0,0,IF(F1397&lt;=15000,F1397,IF(F1397&lt;=40000,ROUNDUP(F1397/2,0)+7500,IF(F1397&lt;=70000,ROUNDUP(F1397/4,0)+17500,35000)))),28000))))</f>
        <v/>
      </c>
      <c r="T1397" s="18">
        <f>IF(G1397&lt;=0,0,IF(G1397&lt;=12000,G1397,IF(G1397&lt;=32000,ROUNDUP(G1397/2,0)+6000,IF(G1397&lt;=56000,ROUNDUP(G1397/4,0)+14000,28000))))</f>
        <v/>
      </c>
      <c r="U1397" s="18">
        <f>IF(I1397&lt;=0,IF(H1397&lt;=0,0,IF(H1397&lt;=12000,H1397,IF(H1397&lt;=32000,ROUNDUP(H1397/2,0)+6000,IF(H1397&lt;=56000,ROUNDUP(H1397/4,0)+14000,28000)))),IF(H1397&lt;=0,IF(I1397&lt;=0,0,IF(I1397&lt;=15000,I1397,IF(I1397&lt;=40000,ROUNDUP(I1397/2,0)+7500,IF(I1397&lt;=70000,ROUNDUP(I1397/4,0)+17500,35000)))),MAX(IF(I1397&lt;=0,0,IF(I1397&lt;=15000,I1397,IF(I1397&lt;=40000,ROUNDUP(I1397/2,0)+7500,IF(I1397&lt;=70000,ROUNDUP(I1397/4,0)+17500,35000)))),MIN(IF(H1397&lt;=0,0,IF(H1397&lt;=12000,H1397,IF(H1397&lt;=32000,ROUNDUP(H1397/2,0)+6000,IF(H1397&lt;=56000,ROUNDUP(H1397/4,0)+14000,28000))))+IF(I1397&lt;=0,0,IF(I1397&lt;=15000,I1397,IF(I1397&lt;=40000,ROUNDUP(I1397/2,0)+7500,IF(I1397&lt;=70000,ROUNDUP(I1397/4,0)+17500,35000)))),28000))))</f>
        <v/>
      </c>
      <c r="V1397" s="18">
        <f>MIN(70000,S1397+T1397+U1397)</f>
        <v/>
      </c>
      <c r="W1397" s="18">
        <f>MAX(0,ROUNDDOWN(M1397-J1397-N1397-K1397-0,-3))</f>
        <v/>
      </c>
      <c r="X1397" s="18">
        <f>MAX(0,ROUNDDOWN(M1397-J1397-N1397-K1397-R1397,-3))</f>
        <v/>
      </c>
      <c r="Y1397" s="18">
        <f>IF(W1397&lt;=0,0,ROUNDDOWN((W1397*LOOKUP(W1397,{0,1950001,3300001,6950001,9000001,18000001,40000001},{0.05,0.1,0.2,0.23,0.33,0.4,0.45})-LOOKUP(W1397,{0,1950001,3300001,6950001,9000001,18000001,40000001},{0,97500,427500,636000,1536000,2796000,4796000}))*1.021,-2))</f>
        <v/>
      </c>
      <c r="Z1397" s="18">
        <f>IF(X1397&lt;=0,0,ROUNDDOWN((X1397*LOOKUP(X1397,{0,1950001,3300001,6950001,9000001,18000001,40000001},{0.05,0.1,0.2,0.23,0.33,0.4,0.45})-LOOKUP(X1397,{0,1950001,3300001,6950001,9000001,18000001,40000001},{0,97500,427500,636000,1536000,2796000,4796000}))*1.021,-2))</f>
        <v/>
      </c>
      <c r="AA1397" s="18">
        <f>MAX(0,ROUNDDOWN(M1397-J1397-430000-L1397-0,-3))</f>
        <v/>
      </c>
      <c r="AB1397" s="18">
        <f>MAX(0,ROUNDDOWN(M1397-J1397-430000-L1397-V1397,-3))</f>
        <v/>
      </c>
      <c r="AC1397" s="18">
        <f>IF(M1397&lt;=450000,0,MAX(0,ROUNDDOWN(AA1397*0.06-MIN(50000,AA1397)*0.03,-2))+MAX(0,ROUNDDOWN(AA1397*0.04-MIN(50000,AA1397)*0.02,-2)))</f>
        <v/>
      </c>
      <c r="AD1397" s="18">
        <f>IF(M1397&lt;=450000,0,MAX(0,ROUNDDOWN(AB1397*0.06-MIN(50000,AB1397)*0.03,-2))+MAX(0,ROUNDDOWN(AB1397*0.04-MIN(50000,AB1397)*0.02,-2)))</f>
        <v/>
      </c>
      <c r="AE1397" s="18">
        <f>Y1397-Z1397</f>
        <v/>
      </c>
      <c r="AF1397" s="18">
        <f>AC1397-AD1397</f>
        <v/>
      </c>
      <c r="AG1397" s="18">
        <f>AE1397+AF1397</f>
        <v/>
      </c>
      <c r="AH1397" s="20">
        <f>IF(W1397&lt;=0,0,LOOKUP(W1397,{0,1950001,3300001,6950001,9000001,18000001,40000001},{0.05,0.1,0.2,0.23,0.33,0.4,0.45}))</f>
        <v/>
      </c>
    </row>
    <row r="1398">
      <c r="A1398" t="inlineStr">
        <is>
          <t>1万円刻み 3区分8万円ずつ</t>
        </is>
      </c>
      <c r="B1398" s="18">
        <f>'4_1万円刻み'!$A$440</f>
        <v/>
      </c>
      <c r="C1398" s="19" t="n">
        <v>2026</v>
      </c>
      <c r="D1398" t="inlineStr">
        <is>
          <t>いいえ</t>
        </is>
      </c>
      <c r="E1398" s="18" t="n">
        <v>80000</v>
      </c>
      <c r="F1398" s="18" t="n">
        <v>0</v>
      </c>
      <c r="G1398" s="18" t="n">
        <v>80000</v>
      </c>
      <c r="H1398" s="18" t="n">
        <v>80000</v>
      </c>
      <c r="I1398" s="18" t="n">
        <v>0</v>
      </c>
      <c r="J1398" s="18">
        <f>ROUND(MIN(B1398/12,650000)*12*0.0915+MIN(B1398/12,1390000)*12*(0.0504+0)+B1398*0.005,0)</f>
        <v/>
      </c>
      <c r="K1398" s="18" t="n">
        <v>0</v>
      </c>
      <c r="L1398" s="18" t="n">
        <v>0</v>
      </c>
      <c r="M1398" s="18">
        <f>ROUND(IF(C1398&gt;=2026,IF(B1398&lt;741000,0,IF(B1398&lt;2191000,B1398-740000,IF(B1398&lt;2193000,1451000,IF(B1398&lt;2196000,1453000,IF(B1398&lt;2200000,1456000,IF(B1398&lt;3600000,ROUNDDOWN(B1398/4,-3)*2.8-80000,IF(B1398&lt;6600000,ROUNDDOWN(B1398/4,-3)*3.2-440000,IF(B1398&lt;8500000,ROUNDDOWN(B1398*0.9,0)-1100000,B1398-1950000)))))))),IF(B1398&lt;651000,0,IF(B1398&lt;1900000,B1398-650000,IF(B1398&lt;3600000,ROUNDDOWN(B1398/4,-3)*2.8-80000,IF(B1398&lt;6600000,ROUNDDOWN(B1398/4,-3)*3.2-440000,IF(B1398&lt;8500000,ROUNDDOWN(B1398*0.9,0)-1100000,B1398-1950000)))))),0)</f>
        <v/>
      </c>
      <c r="N1398" s="18">
        <f>IF(M1398&gt;23500000,NA(),IF(C1398&gt;=2026,IF(M1398&lt;=4890000,1040000,IF(M1398&lt;=6550000,670000,620000)),IF(M1398&lt;=1320000,950000,IF(M1398&lt;=3360000,880000,IF(M1398&lt;=4890000,680000,IF(M1398&lt;=6550000,630000,580000))))))</f>
        <v/>
      </c>
      <c r="O1398" s="18">
        <f>IF(F1398&lt;=0,IF(AND(D1398="はい",C1398&gt;=2026,C1398&lt;=2027),IF(E1398&lt;=0,0,IF(E1398&lt;=30000,E1398,IF(E1398&lt;=60000,ROUNDUP(E1398/2,0)+15000,IF(E1398&lt;=120000,ROUNDUP(E1398/4,0)+30000,60000)))),IF(E1398&lt;=0,0,IF(E1398&lt;=20000,E1398,IF(E1398&lt;=40000,ROUNDUP(E1398/2,0)+10000,IF(E1398&lt;=80000,ROUNDUP(E1398/4,0)+20000,40000))))),IF(E1398&lt;=0,IF(F1398&lt;=0,0,IF(F1398&lt;=25000,F1398,IF(F1398&lt;=50000,ROUNDUP(F1398/2,0)+12500,IF(F1398&lt;=100000,ROUNDUP(F1398/4,0)+25000,50000)))),MAX(IF(F1398&lt;=0,0,IF(F1398&lt;=25000,F1398,IF(F1398&lt;=50000,ROUNDUP(F1398/2,0)+12500,IF(F1398&lt;=100000,ROUNDUP(F1398/4,0)+25000,50000)))),MIN(IF(AND(D1398="はい",C1398&gt;=2026,C1398&lt;=2027),IF(E1398&lt;=0,0,IF(E1398&lt;=30000,E1398,IF(E1398&lt;=60000,ROUNDUP(E1398/2,0)+15000,IF(E1398&lt;=120000,ROUNDUP(E1398/4,0)+30000,60000)))),IF(E1398&lt;=0,0,IF(E1398&lt;=20000,E1398,IF(E1398&lt;=40000,ROUNDUP(E1398/2,0)+10000,IF(E1398&lt;=80000,ROUNDUP(E1398/4,0)+20000,40000)))))+IF(F1398&lt;=0,0,IF(F1398&lt;=25000,F1398,IF(F1398&lt;=50000,ROUNDUP(F1398/2,0)+12500,IF(F1398&lt;=100000,ROUNDUP(F1398/4,0)+25000,50000)))),IF(AND(D1398="はい",C1398&gt;=2026,C1398&lt;=2027),60000,40000)))))</f>
        <v/>
      </c>
      <c r="P1398" s="18">
        <f>IF(G1398&lt;=0,0,IF(G1398&lt;=20000,G1398,IF(G1398&lt;=40000,ROUNDUP(G1398/2,0)+10000,IF(G1398&lt;=80000,ROUNDUP(G1398/4,0)+20000,40000))))</f>
        <v/>
      </c>
      <c r="Q1398" s="18">
        <f>IF(I1398&lt;=0,IF(H1398&lt;=0,0,IF(H1398&lt;=20000,H1398,IF(H1398&lt;=40000,ROUNDUP(H1398/2,0)+10000,IF(H1398&lt;=80000,ROUNDUP(H1398/4,0)+20000,40000)))),IF(H1398&lt;=0,IF(I1398&lt;=0,0,IF(I1398&lt;=25000,I1398,IF(I1398&lt;=50000,ROUNDUP(I1398/2,0)+12500,IF(I1398&lt;=100000,ROUNDUP(I1398/4,0)+25000,50000)))),MAX(IF(I1398&lt;=0,0,IF(I1398&lt;=25000,I1398,IF(I1398&lt;=50000,ROUNDUP(I1398/2,0)+12500,IF(I1398&lt;=100000,ROUNDUP(I1398/4,0)+25000,50000)))),MIN(IF(H1398&lt;=0,0,IF(H1398&lt;=20000,H1398,IF(H1398&lt;=40000,ROUNDUP(H1398/2,0)+10000,IF(H1398&lt;=80000,ROUNDUP(H1398/4,0)+20000,40000))))+IF(I1398&lt;=0,0,IF(I1398&lt;=25000,I1398,IF(I1398&lt;=50000,ROUNDUP(I1398/2,0)+12500,IF(I1398&lt;=100000,ROUNDUP(I1398/4,0)+25000,50000)))),40000))))</f>
        <v/>
      </c>
      <c r="R1398" s="18">
        <f>MIN(120000,O1398+P1398+Q1398)</f>
        <v/>
      </c>
      <c r="S1398" s="18">
        <f>IF(F1398&lt;=0,IF(E1398&lt;=0,0,IF(E1398&lt;=12000,E1398,IF(E1398&lt;=32000,ROUNDUP(E1398/2,0)+6000,IF(E1398&lt;=56000,ROUNDUP(E1398/4,0)+14000,28000)))),IF(E1398&lt;=0,IF(F1398&lt;=0,0,IF(F1398&lt;=15000,F1398,IF(F1398&lt;=40000,ROUNDUP(F1398/2,0)+7500,IF(F1398&lt;=70000,ROUNDUP(F1398/4,0)+17500,35000)))),MAX(IF(F1398&lt;=0,0,IF(F1398&lt;=15000,F1398,IF(F1398&lt;=40000,ROUNDUP(F1398/2,0)+7500,IF(F1398&lt;=70000,ROUNDUP(F1398/4,0)+17500,35000)))),MIN(IF(E1398&lt;=0,0,IF(E1398&lt;=12000,E1398,IF(E1398&lt;=32000,ROUNDUP(E1398/2,0)+6000,IF(E1398&lt;=56000,ROUNDUP(E1398/4,0)+14000,28000))))+IF(F1398&lt;=0,0,IF(F1398&lt;=15000,F1398,IF(F1398&lt;=40000,ROUNDUP(F1398/2,0)+7500,IF(F1398&lt;=70000,ROUNDUP(F1398/4,0)+17500,35000)))),28000))))</f>
        <v/>
      </c>
      <c r="T1398" s="18">
        <f>IF(G1398&lt;=0,0,IF(G1398&lt;=12000,G1398,IF(G1398&lt;=32000,ROUNDUP(G1398/2,0)+6000,IF(G1398&lt;=56000,ROUNDUP(G1398/4,0)+14000,28000))))</f>
        <v/>
      </c>
      <c r="U1398" s="18">
        <f>IF(I1398&lt;=0,IF(H1398&lt;=0,0,IF(H1398&lt;=12000,H1398,IF(H1398&lt;=32000,ROUNDUP(H1398/2,0)+6000,IF(H1398&lt;=56000,ROUNDUP(H1398/4,0)+14000,28000)))),IF(H1398&lt;=0,IF(I1398&lt;=0,0,IF(I1398&lt;=15000,I1398,IF(I1398&lt;=40000,ROUNDUP(I1398/2,0)+7500,IF(I1398&lt;=70000,ROUNDUP(I1398/4,0)+17500,35000)))),MAX(IF(I1398&lt;=0,0,IF(I1398&lt;=15000,I1398,IF(I1398&lt;=40000,ROUNDUP(I1398/2,0)+7500,IF(I1398&lt;=70000,ROUNDUP(I1398/4,0)+17500,35000)))),MIN(IF(H1398&lt;=0,0,IF(H1398&lt;=12000,H1398,IF(H1398&lt;=32000,ROUNDUP(H1398/2,0)+6000,IF(H1398&lt;=56000,ROUNDUP(H1398/4,0)+14000,28000))))+IF(I1398&lt;=0,0,IF(I1398&lt;=15000,I1398,IF(I1398&lt;=40000,ROUNDUP(I1398/2,0)+7500,IF(I1398&lt;=70000,ROUNDUP(I1398/4,0)+17500,35000)))),28000))))</f>
        <v/>
      </c>
      <c r="V1398" s="18">
        <f>MIN(70000,S1398+T1398+U1398)</f>
        <v/>
      </c>
      <c r="W1398" s="18">
        <f>MAX(0,ROUNDDOWN(M1398-J1398-N1398-K1398-0,-3))</f>
        <v/>
      </c>
      <c r="X1398" s="18">
        <f>MAX(0,ROUNDDOWN(M1398-J1398-N1398-K1398-R1398,-3))</f>
        <v/>
      </c>
      <c r="Y1398" s="18">
        <f>IF(W1398&lt;=0,0,ROUNDDOWN((W1398*LOOKUP(W1398,{0,1950001,3300001,6950001,9000001,18000001,40000001},{0.05,0.1,0.2,0.23,0.33,0.4,0.45})-LOOKUP(W1398,{0,1950001,3300001,6950001,9000001,18000001,40000001},{0,97500,427500,636000,1536000,2796000,4796000}))*1.021,-2))</f>
        <v/>
      </c>
      <c r="Z1398" s="18">
        <f>IF(X1398&lt;=0,0,ROUNDDOWN((X1398*LOOKUP(X1398,{0,1950001,3300001,6950001,9000001,18000001,40000001},{0.05,0.1,0.2,0.23,0.33,0.4,0.45})-LOOKUP(X1398,{0,1950001,3300001,6950001,9000001,18000001,40000001},{0,97500,427500,636000,1536000,2796000,4796000}))*1.021,-2))</f>
        <v/>
      </c>
      <c r="AA1398" s="18">
        <f>MAX(0,ROUNDDOWN(M1398-J1398-430000-L1398-0,-3))</f>
        <v/>
      </c>
      <c r="AB1398" s="18">
        <f>MAX(0,ROUNDDOWN(M1398-J1398-430000-L1398-V1398,-3))</f>
        <v/>
      </c>
      <c r="AC1398" s="18">
        <f>IF(M1398&lt;=450000,0,MAX(0,ROUNDDOWN(AA1398*0.06-MIN(50000,AA1398)*0.03,-2))+MAX(0,ROUNDDOWN(AA1398*0.04-MIN(50000,AA1398)*0.02,-2)))</f>
        <v/>
      </c>
      <c r="AD1398" s="18">
        <f>IF(M1398&lt;=450000,0,MAX(0,ROUNDDOWN(AB1398*0.06-MIN(50000,AB1398)*0.03,-2))+MAX(0,ROUNDDOWN(AB1398*0.04-MIN(50000,AB1398)*0.02,-2)))</f>
        <v/>
      </c>
      <c r="AE1398" s="18">
        <f>Y1398-Z1398</f>
        <v/>
      </c>
      <c r="AF1398" s="18">
        <f>AC1398-AD1398</f>
        <v/>
      </c>
      <c r="AG1398" s="18">
        <f>AE1398+AF1398</f>
        <v/>
      </c>
      <c r="AH1398" s="20">
        <f>IF(W1398&lt;=0,0,LOOKUP(W1398,{0,1950001,3300001,6950001,9000001,18000001,40000001},{0.05,0.1,0.2,0.23,0.33,0.4,0.45}))</f>
        <v/>
      </c>
    </row>
    <row r="1399">
      <c r="A1399" t="inlineStr">
        <is>
          <t>1万円刻み 一般8万円</t>
        </is>
      </c>
      <c r="B1399" s="18">
        <f>'4_1万円刻み'!$A$440</f>
        <v/>
      </c>
      <c r="C1399" s="19" t="n">
        <v>2026</v>
      </c>
      <c r="D1399" t="inlineStr">
        <is>
          <t>いいえ</t>
        </is>
      </c>
      <c r="E1399" s="18" t="n">
        <v>80000</v>
      </c>
      <c r="F1399" s="18" t="n">
        <v>0</v>
      </c>
      <c r="G1399" s="18" t="n">
        <v>0</v>
      </c>
      <c r="H1399" s="18" t="n">
        <v>0</v>
      </c>
      <c r="I1399" s="18" t="n">
        <v>0</v>
      </c>
      <c r="J1399" s="18">
        <f>ROUND(MIN(B1399/12,650000)*12*0.0915+MIN(B1399/12,1390000)*12*(0.0504+0)+B1399*0.005,0)</f>
        <v/>
      </c>
      <c r="K1399" s="18" t="n">
        <v>0</v>
      </c>
      <c r="L1399" s="18" t="n">
        <v>0</v>
      </c>
      <c r="M1399" s="18">
        <f>ROUND(IF(C1399&gt;=2026,IF(B1399&lt;741000,0,IF(B1399&lt;2191000,B1399-740000,IF(B1399&lt;2193000,1451000,IF(B1399&lt;2196000,1453000,IF(B1399&lt;2200000,1456000,IF(B1399&lt;3600000,ROUNDDOWN(B1399/4,-3)*2.8-80000,IF(B1399&lt;6600000,ROUNDDOWN(B1399/4,-3)*3.2-440000,IF(B1399&lt;8500000,ROUNDDOWN(B1399*0.9,0)-1100000,B1399-1950000)))))))),IF(B1399&lt;651000,0,IF(B1399&lt;1900000,B1399-650000,IF(B1399&lt;3600000,ROUNDDOWN(B1399/4,-3)*2.8-80000,IF(B1399&lt;6600000,ROUNDDOWN(B1399/4,-3)*3.2-440000,IF(B1399&lt;8500000,ROUNDDOWN(B1399*0.9,0)-1100000,B1399-1950000)))))),0)</f>
        <v/>
      </c>
      <c r="N1399" s="18">
        <f>IF(M1399&gt;23500000,NA(),IF(C1399&gt;=2026,IF(M1399&lt;=4890000,1040000,IF(M1399&lt;=6550000,670000,620000)),IF(M1399&lt;=1320000,950000,IF(M1399&lt;=3360000,880000,IF(M1399&lt;=4890000,680000,IF(M1399&lt;=6550000,630000,580000))))))</f>
        <v/>
      </c>
      <c r="O1399" s="18">
        <f>IF(F1399&lt;=0,IF(AND(D1399="はい",C1399&gt;=2026,C1399&lt;=2027),IF(E1399&lt;=0,0,IF(E1399&lt;=30000,E1399,IF(E1399&lt;=60000,ROUNDUP(E1399/2,0)+15000,IF(E1399&lt;=120000,ROUNDUP(E1399/4,0)+30000,60000)))),IF(E1399&lt;=0,0,IF(E1399&lt;=20000,E1399,IF(E1399&lt;=40000,ROUNDUP(E1399/2,0)+10000,IF(E1399&lt;=80000,ROUNDUP(E1399/4,0)+20000,40000))))),IF(E1399&lt;=0,IF(F1399&lt;=0,0,IF(F1399&lt;=25000,F1399,IF(F1399&lt;=50000,ROUNDUP(F1399/2,0)+12500,IF(F1399&lt;=100000,ROUNDUP(F1399/4,0)+25000,50000)))),MAX(IF(F1399&lt;=0,0,IF(F1399&lt;=25000,F1399,IF(F1399&lt;=50000,ROUNDUP(F1399/2,0)+12500,IF(F1399&lt;=100000,ROUNDUP(F1399/4,0)+25000,50000)))),MIN(IF(AND(D1399="はい",C1399&gt;=2026,C1399&lt;=2027),IF(E1399&lt;=0,0,IF(E1399&lt;=30000,E1399,IF(E1399&lt;=60000,ROUNDUP(E1399/2,0)+15000,IF(E1399&lt;=120000,ROUNDUP(E1399/4,0)+30000,60000)))),IF(E1399&lt;=0,0,IF(E1399&lt;=20000,E1399,IF(E1399&lt;=40000,ROUNDUP(E1399/2,0)+10000,IF(E1399&lt;=80000,ROUNDUP(E1399/4,0)+20000,40000)))))+IF(F1399&lt;=0,0,IF(F1399&lt;=25000,F1399,IF(F1399&lt;=50000,ROUNDUP(F1399/2,0)+12500,IF(F1399&lt;=100000,ROUNDUP(F1399/4,0)+25000,50000)))),IF(AND(D1399="はい",C1399&gt;=2026,C1399&lt;=2027),60000,40000)))))</f>
        <v/>
      </c>
      <c r="P1399" s="18">
        <f>IF(G1399&lt;=0,0,IF(G1399&lt;=20000,G1399,IF(G1399&lt;=40000,ROUNDUP(G1399/2,0)+10000,IF(G1399&lt;=80000,ROUNDUP(G1399/4,0)+20000,40000))))</f>
        <v/>
      </c>
      <c r="Q1399" s="18">
        <f>IF(I1399&lt;=0,IF(H1399&lt;=0,0,IF(H1399&lt;=20000,H1399,IF(H1399&lt;=40000,ROUNDUP(H1399/2,0)+10000,IF(H1399&lt;=80000,ROUNDUP(H1399/4,0)+20000,40000)))),IF(H1399&lt;=0,IF(I1399&lt;=0,0,IF(I1399&lt;=25000,I1399,IF(I1399&lt;=50000,ROUNDUP(I1399/2,0)+12500,IF(I1399&lt;=100000,ROUNDUP(I1399/4,0)+25000,50000)))),MAX(IF(I1399&lt;=0,0,IF(I1399&lt;=25000,I1399,IF(I1399&lt;=50000,ROUNDUP(I1399/2,0)+12500,IF(I1399&lt;=100000,ROUNDUP(I1399/4,0)+25000,50000)))),MIN(IF(H1399&lt;=0,0,IF(H1399&lt;=20000,H1399,IF(H1399&lt;=40000,ROUNDUP(H1399/2,0)+10000,IF(H1399&lt;=80000,ROUNDUP(H1399/4,0)+20000,40000))))+IF(I1399&lt;=0,0,IF(I1399&lt;=25000,I1399,IF(I1399&lt;=50000,ROUNDUP(I1399/2,0)+12500,IF(I1399&lt;=100000,ROUNDUP(I1399/4,0)+25000,50000)))),40000))))</f>
        <v/>
      </c>
      <c r="R1399" s="18">
        <f>MIN(120000,O1399+P1399+Q1399)</f>
        <v/>
      </c>
      <c r="S1399" s="18">
        <f>IF(F1399&lt;=0,IF(E1399&lt;=0,0,IF(E1399&lt;=12000,E1399,IF(E1399&lt;=32000,ROUNDUP(E1399/2,0)+6000,IF(E1399&lt;=56000,ROUNDUP(E1399/4,0)+14000,28000)))),IF(E1399&lt;=0,IF(F1399&lt;=0,0,IF(F1399&lt;=15000,F1399,IF(F1399&lt;=40000,ROUNDUP(F1399/2,0)+7500,IF(F1399&lt;=70000,ROUNDUP(F1399/4,0)+17500,35000)))),MAX(IF(F1399&lt;=0,0,IF(F1399&lt;=15000,F1399,IF(F1399&lt;=40000,ROUNDUP(F1399/2,0)+7500,IF(F1399&lt;=70000,ROUNDUP(F1399/4,0)+17500,35000)))),MIN(IF(E1399&lt;=0,0,IF(E1399&lt;=12000,E1399,IF(E1399&lt;=32000,ROUNDUP(E1399/2,0)+6000,IF(E1399&lt;=56000,ROUNDUP(E1399/4,0)+14000,28000))))+IF(F1399&lt;=0,0,IF(F1399&lt;=15000,F1399,IF(F1399&lt;=40000,ROUNDUP(F1399/2,0)+7500,IF(F1399&lt;=70000,ROUNDUP(F1399/4,0)+17500,35000)))),28000))))</f>
        <v/>
      </c>
      <c r="T1399" s="18">
        <f>IF(G1399&lt;=0,0,IF(G1399&lt;=12000,G1399,IF(G1399&lt;=32000,ROUNDUP(G1399/2,0)+6000,IF(G1399&lt;=56000,ROUNDUP(G1399/4,0)+14000,28000))))</f>
        <v/>
      </c>
      <c r="U1399" s="18">
        <f>IF(I1399&lt;=0,IF(H1399&lt;=0,0,IF(H1399&lt;=12000,H1399,IF(H1399&lt;=32000,ROUNDUP(H1399/2,0)+6000,IF(H1399&lt;=56000,ROUNDUP(H1399/4,0)+14000,28000)))),IF(H1399&lt;=0,IF(I1399&lt;=0,0,IF(I1399&lt;=15000,I1399,IF(I1399&lt;=40000,ROUNDUP(I1399/2,0)+7500,IF(I1399&lt;=70000,ROUNDUP(I1399/4,0)+17500,35000)))),MAX(IF(I1399&lt;=0,0,IF(I1399&lt;=15000,I1399,IF(I1399&lt;=40000,ROUNDUP(I1399/2,0)+7500,IF(I1399&lt;=70000,ROUNDUP(I1399/4,0)+17500,35000)))),MIN(IF(H1399&lt;=0,0,IF(H1399&lt;=12000,H1399,IF(H1399&lt;=32000,ROUNDUP(H1399/2,0)+6000,IF(H1399&lt;=56000,ROUNDUP(H1399/4,0)+14000,28000))))+IF(I1399&lt;=0,0,IF(I1399&lt;=15000,I1399,IF(I1399&lt;=40000,ROUNDUP(I1399/2,0)+7500,IF(I1399&lt;=70000,ROUNDUP(I1399/4,0)+17500,35000)))),28000))))</f>
        <v/>
      </c>
      <c r="V1399" s="18">
        <f>MIN(70000,S1399+T1399+U1399)</f>
        <v/>
      </c>
      <c r="W1399" s="18">
        <f>MAX(0,ROUNDDOWN(M1399-J1399-N1399-K1399-0,-3))</f>
        <v/>
      </c>
      <c r="X1399" s="18">
        <f>MAX(0,ROUNDDOWN(M1399-J1399-N1399-K1399-R1399,-3))</f>
        <v/>
      </c>
      <c r="Y1399" s="18">
        <f>IF(W1399&lt;=0,0,ROUNDDOWN((W1399*LOOKUP(W1399,{0,1950001,3300001,6950001,9000001,18000001,40000001},{0.05,0.1,0.2,0.23,0.33,0.4,0.45})-LOOKUP(W1399,{0,1950001,3300001,6950001,9000001,18000001,40000001},{0,97500,427500,636000,1536000,2796000,4796000}))*1.021,-2))</f>
        <v/>
      </c>
      <c r="Z1399" s="18">
        <f>IF(X1399&lt;=0,0,ROUNDDOWN((X1399*LOOKUP(X1399,{0,1950001,3300001,6950001,9000001,18000001,40000001},{0.05,0.1,0.2,0.23,0.33,0.4,0.45})-LOOKUP(X1399,{0,1950001,3300001,6950001,9000001,18000001,40000001},{0,97500,427500,636000,1536000,2796000,4796000}))*1.021,-2))</f>
        <v/>
      </c>
      <c r="AA1399" s="18">
        <f>MAX(0,ROUNDDOWN(M1399-J1399-430000-L1399-0,-3))</f>
        <v/>
      </c>
      <c r="AB1399" s="18">
        <f>MAX(0,ROUNDDOWN(M1399-J1399-430000-L1399-V1399,-3))</f>
        <v/>
      </c>
      <c r="AC1399" s="18">
        <f>IF(M1399&lt;=450000,0,MAX(0,ROUNDDOWN(AA1399*0.06-MIN(50000,AA1399)*0.03,-2))+MAX(0,ROUNDDOWN(AA1399*0.04-MIN(50000,AA1399)*0.02,-2)))</f>
        <v/>
      </c>
      <c r="AD1399" s="18">
        <f>IF(M1399&lt;=450000,0,MAX(0,ROUNDDOWN(AB1399*0.06-MIN(50000,AB1399)*0.03,-2))+MAX(0,ROUNDDOWN(AB1399*0.04-MIN(50000,AB1399)*0.02,-2)))</f>
        <v/>
      </c>
      <c r="AE1399" s="18">
        <f>Y1399-Z1399</f>
        <v/>
      </c>
      <c r="AF1399" s="18">
        <f>AC1399-AD1399</f>
        <v/>
      </c>
      <c r="AG1399" s="18">
        <f>AE1399+AF1399</f>
        <v/>
      </c>
      <c r="AH1399" s="20">
        <f>IF(W1399&lt;=0,0,LOOKUP(W1399,{0,1950001,3300001,6950001,9000001,18000001,40000001},{0.05,0.1,0.2,0.23,0.33,0.4,0.45}))</f>
        <v/>
      </c>
    </row>
    <row r="1400">
      <c r="A1400" t="inlineStr">
        <is>
          <t>1万円刻み 特例あり一般12万円</t>
        </is>
      </c>
      <c r="B1400" s="18">
        <f>'4_1万円刻み'!$A$440</f>
        <v/>
      </c>
      <c r="C1400" s="19" t="n">
        <v>2026</v>
      </c>
      <c r="D1400" t="inlineStr">
        <is>
          <t>はい</t>
        </is>
      </c>
      <c r="E1400" s="18" t="n">
        <v>120000</v>
      </c>
      <c r="F1400" s="18" t="n">
        <v>0</v>
      </c>
      <c r="G1400" s="18" t="n">
        <v>0</v>
      </c>
      <c r="H1400" s="18" t="n">
        <v>0</v>
      </c>
      <c r="I1400" s="18" t="n">
        <v>0</v>
      </c>
      <c r="J1400" s="18">
        <f>ROUND(MIN(B1400/12,650000)*12*0.0915+MIN(B1400/12,1390000)*12*(0.0504+0)+B1400*0.005,0)</f>
        <v/>
      </c>
      <c r="K1400" s="18" t="n">
        <v>0</v>
      </c>
      <c r="L1400" s="18" t="n">
        <v>0</v>
      </c>
      <c r="M1400" s="18">
        <f>ROUND(IF(C1400&gt;=2026,IF(B1400&lt;741000,0,IF(B1400&lt;2191000,B1400-740000,IF(B1400&lt;2193000,1451000,IF(B1400&lt;2196000,1453000,IF(B1400&lt;2200000,1456000,IF(B1400&lt;3600000,ROUNDDOWN(B1400/4,-3)*2.8-80000,IF(B1400&lt;6600000,ROUNDDOWN(B1400/4,-3)*3.2-440000,IF(B1400&lt;8500000,ROUNDDOWN(B1400*0.9,0)-1100000,B1400-1950000)))))))),IF(B1400&lt;651000,0,IF(B1400&lt;1900000,B1400-650000,IF(B1400&lt;3600000,ROUNDDOWN(B1400/4,-3)*2.8-80000,IF(B1400&lt;6600000,ROUNDDOWN(B1400/4,-3)*3.2-440000,IF(B1400&lt;8500000,ROUNDDOWN(B1400*0.9,0)-1100000,B1400-1950000)))))),0)</f>
        <v/>
      </c>
      <c r="N1400" s="18">
        <f>IF(M1400&gt;23500000,NA(),IF(C1400&gt;=2026,IF(M1400&lt;=4890000,1040000,IF(M1400&lt;=6550000,670000,620000)),IF(M1400&lt;=1320000,950000,IF(M1400&lt;=3360000,880000,IF(M1400&lt;=4890000,680000,IF(M1400&lt;=6550000,630000,580000))))))</f>
        <v/>
      </c>
      <c r="O1400" s="18">
        <f>IF(F1400&lt;=0,IF(AND(D1400="はい",C1400&gt;=2026,C1400&lt;=2027),IF(E1400&lt;=0,0,IF(E1400&lt;=30000,E1400,IF(E1400&lt;=60000,ROUNDUP(E1400/2,0)+15000,IF(E1400&lt;=120000,ROUNDUP(E1400/4,0)+30000,60000)))),IF(E1400&lt;=0,0,IF(E1400&lt;=20000,E1400,IF(E1400&lt;=40000,ROUNDUP(E1400/2,0)+10000,IF(E1400&lt;=80000,ROUNDUP(E1400/4,0)+20000,40000))))),IF(E1400&lt;=0,IF(F1400&lt;=0,0,IF(F1400&lt;=25000,F1400,IF(F1400&lt;=50000,ROUNDUP(F1400/2,0)+12500,IF(F1400&lt;=100000,ROUNDUP(F1400/4,0)+25000,50000)))),MAX(IF(F1400&lt;=0,0,IF(F1400&lt;=25000,F1400,IF(F1400&lt;=50000,ROUNDUP(F1400/2,0)+12500,IF(F1400&lt;=100000,ROUNDUP(F1400/4,0)+25000,50000)))),MIN(IF(AND(D1400="はい",C1400&gt;=2026,C1400&lt;=2027),IF(E1400&lt;=0,0,IF(E1400&lt;=30000,E1400,IF(E1400&lt;=60000,ROUNDUP(E1400/2,0)+15000,IF(E1400&lt;=120000,ROUNDUP(E1400/4,0)+30000,60000)))),IF(E1400&lt;=0,0,IF(E1400&lt;=20000,E1400,IF(E1400&lt;=40000,ROUNDUP(E1400/2,0)+10000,IF(E1400&lt;=80000,ROUNDUP(E1400/4,0)+20000,40000)))))+IF(F1400&lt;=0,0,IF(F1400&lt;=25000,F1400,IF(F1400&lt;=50000,ROUNDUP(F1400/2,0)+12500,IF(F1400&lt;=100000,ROUNDUP(F1400/4,0)+25000,50000)))),IF(AND(D1400="はい",C1400&gt;=2026,C1400&lt;=2027),60000,40000)))))</f>
        <v/>
      </c>
      <c r="P1400" s="18">
        <f>IF(G1400&lt;=0,0,IF(G1400&lt;=20000,G1400,IF(G1400&lt;=40000,ROUNDUP(G1400/2,0)+10000,IF(G1400&lt;=80000,ROUNDUP(G1400/4,0)+20000,40000))))</f>
        <v/>
      </c>
      <c r="Q1400" s="18">
        <f>IF(I1400&lt;=0,IF(H1400&lt;=0,0,IF(H1400&lt;=20000,H1400,IF(H1400&lt;=40000,ROUNDUP(H1400/2,0)+10000,IF(H1400&lt;=80000,ROUNDUP(H1400/4,0)+20000,40000)))),IF(H1400&lt;=0,IF(I1400&lt;=0,0,IF(I1400&lt;=25000,I1400,IF(I1400&lt;=50000,ROUNDUP(I1400/2,0)+12500,IF(I1400&lt;=100000,ROUNDUP(I1400/4,0)+25000,50000)))),MAX(IF(I1400&lt;=0,0,IF(I1400&lt;=25000,I1400,IF(I1400&lt;=50000,ROUNDUP(I1400/2,0)+12500,IF(I1400&lt;=100000,ROUNDUP(I1400/4,0)+25000,50000)))),MIN(IF(H1400&lt;=0,0,IF(H1400&lt;=20000,H1400,IF(H1400&lt;=40000,ROUNDUP(H1400/2,0)+10000,IF(H1400&lt;=80000,ROUNDUP(H1400/4,0)+20000,40000))))+IF(I1400&lt;=0,0,IF(I1400&lt;=25000,I1400,IF(I1400&lt;=50000,ROUNDUP(I1400/2,0)+12500,IF(I1400&lt;=100000,ROUNDUP(I1400/4,0)+25000,50000)))),40000))))</f>
        <v/>
      </c>
      <c r="R1400" s="18">
        <f>MIN(120000,O1400+P1400+Q1400)</f>
        <v/>
      </c>
      <c r="S1400" s="18">
        <f>IF(F1400&lt;=0,IF(E1400&lt;=0,0,IF(E1400&lt;=12000,E1400,IF(E1400&lt;=32000,ROUNDUP(E1400/2,0)+6000,IF(E1400&lt;=56000,ROUNDUP(E1400/4,0)+14000,28000)))),IF(E1400&lt;=0,IF(F1400&lt;=0,0,IF(F1400&lt;=15000,F1400,IF(F1400&lt;=40000,ROUNDUP(F1400/2,0)+7500,IF(F1400&lt;=70000,ROUNDUP(F1400/4,0)+17500,35000)))),MAX(IF(F1400&lt;=0,0,IF(F1400&lt;=15000,F1400,IF(F1400&lt;=40000,ROUNDUP(F1400/2,0)+7500,IF(F1400&lt;=70000,ROUNDUP(F1400/4,0)+17500,35000)))),MIN(IF(E1400&lt;=0,0,IF(E1400&lt;=12000,E1400,IF(E1400&lt;=32000,ROUNDUP(E1400/2,0)+6000,IF(E1400&lt;=56000,ROUNDUP(E1400/4,0)+14000,28000))))+IF(F1400&lt;=0,0,IF(F1400&lt;=15000,F1400,IF(F1400&lt;=40000,ROUNDUP(F1400/2,0)+7500,IF(F1400&lt;=70000,ROUNDUP(F1400/4,0)+17500,35000)))),28000))))</f>
        <v/>
      </c>
      <c r="T1400" s="18">
        <f>IF(G1400&lt;=0,0,IF(G1400&lt;=12000,G1400,IF(G1400&lt;=32000,ROUNDUP(G1400/2,0)+6000,IF(G1400&lt;=56000,ROUNDUP(G1400/4,0)+14000,28000))))</f>
        <v/>
      </c>
      <c r="U1400" s="18">
        <f>IF(I1400&lt;=0,IF(H1400&lt;=0,0,IF(H1400&lt;=12000,H1400,IF(H1400&lt;=32000,ROUNDUP(H1400/2,0)+6000,IF(H1400&lt;=56000,ROUNDUP(H1400/4,0)+14000,28000)))),IF(H1400&lt;=0,IF(I1400&lt;=0,0,IF(I1400&lt;=15000,I1400,IF(I1400&lt;=40000,ROUNDUP(I1400/2,0)+7500,IF(I1400&lt;=70000,ROUNDUP(I1400/4,0)+17500,35000)))),MAX(IF(I1400&lt;=0,0,IF(I1400&lt;=15000,I1400,IF(I1400&lt;=40000,ROUNDUP(I1400/2,0)+7500,IF(I1400&lt;=70000,ROUNDUP(I1400/4,0)+17500,35000)))),MIN(IF(H1400&lt;=0,0,IF(H1400&lt;=12000,H1400,IF(H1400&lt;=32000,ROUNDUP(H1400/2,0)+6000,IF(H1400&lt;=56000,ROUNDUP(H1400/4,0)+14000,28000))))+IF(I1400&lt;=0,0,IF(I1400&lt;=15000,I1400,IF(I1400&lt;=40000,ROUNDUP(I1400/2,0)+7500,IF(I1400&lt;=70000,ROUNDUP(I1400/4,0)+17500,35000)))),28000))))</f>
        <v/>
      </c>
      <c r="V1400" s="18">
        <f>MIN(70000,S1400+T1400+U1400)</f>
        <v/>
      </c>
      <c r="W1400" s="18">
        <f>MAX(0,ROUNDDOWN(M1400-J1400-N1400-K1400-0,-3))</f>
        <v/>
      </c>
      <c r="X1400" s="18">
        <f>MAX(0,ROUNDDOWN(M1400-J1400-N1400-K1400-R1400,-3))</f>
        <v/>
      </c>
      <c r="Y1400" s="18">
        <f>IF(W1400&lt;=0,0,ROUNDDOWN((W1400*LOOKUP(W1400,{0,1950001,3300001,6950001,9000001,18000001,40000001},{0.05,0.1,0.2,0.23,0.33,0.4,0.45})-LOOKUP(W1400,{0,1950001,3300001,6950001,9000001,18000001,40000001},{0,97500,427500,636000,1536000,2796000,4796000}))*1.021,-2))</f>
        <v/>
      </c>
      <c r="Z1400" s="18">
        <f>IF(X1400&lt;=0,0,ROUNDDOWN((X1400*LOOKUP(X1400,{0,1950001,3300001,6950001,9000001,18000001,40000001},{0.05,0.1,0.2,0.23,0.33,0.4,0.45})-LOOKUP(X1400,{0,1950001,3300001,6950001,9000001,18000001,40000001},{0,97500,427500,636000,1536000,2796000,4796000}))*1.021,-2))</f>
        <v/>
      </c>
      <c r="AA1400" s="18">
        <f>MAX(0,ROUNDDOWN(M1400-J1400-430000-L1400-0,-3))</f>
        <v/>
      </c>
      <c r="AB1400" s="18">
        <f>MAX(0,ROUNDDOWN(M1400-J1400-430000-L1400-V1400,-3))</f>
        <v/>
      </c>
      <c r="AC1400" s="18">
        <f>IF(M1400&lt;=450000,0,MAX(0,ROUNDDOWN(AA1400*0.06-MIN(50000,AA1400)*0.03,-2))+MAX(0,ROUNDDOWN(AA1400*0.04-MIN(50000,AA1400)*0.02,-2)))</f>
        <v/>
      </c>
      <c r="AD1400" s="18">
        <f>IF(M1400&lt;=450000,0,MAX(0,ROUNDDOWN(AB1400*0.06-MIN(50000,AB1400)*0.03,-2))+MAX(0,ROUNDDOWN(AB1400*0.04-MIN(50000,AB1400)*0.02,-2)))</f>
        <v/>
      </c>
      <c r="AE1400" s="18">
        <f>Y1400-Z1400</f>
        <v/>
      </c>
      <c r="AF1400" s="18">
        <f>AC1400-AD1400</f>
        <v/>
      </c>
      <c r="AG1400" s="18">
        <f>AE1400+AF1400</f>
        <v/>
      </c>
      <c r="AH1400" s="20">
        <f>IF(W1400&lt;=0,0,LOOKUP(W1400,{0,1950001,3300001,6950001,9000001,18000001,40000001},{0.05,0.1,0.2,0.23,0.33,0.4,0.45}))</f>
        <v/>
      </c>
    </row>
    <row r="1401">
      <c r="A1401" t="inlineStr">
        <is>
          <t>1万円刻み 3区分8万円ずつ</t>
        </is>
      </c>
      <c r="B1401" s="18">
        <f>'4_1万円刻み'!$A$441</f>
        <v/>
      </c>
      <c r="C1401" s="19" t="n">
        <v>2026</v>
      </c>
      <c r="D1401" t="inlineStr">
        <is>
          <t>いいえ</t>
        </is>
      </c>
      <c r="E1401" s="18" t="n">
        <v>80000</v>
      </c>
      <c r="F1401" s="18" t="n">
        <v>0</v>
      </c>
      <c r="G1401" s="18" t="n">
        <v>80000</v>
      </c>
      <c r="H1401" s="18" t="n">
        <v>80000</v>
      </c>
      <c r="I1401" s="18" t="n">
        <v>0</v>
      </c>
      <c r="J1401" s="18">
        <f>ROUND(MIN(B1401/12,650000)*12*0.0915+MIN(B1401/12,1390000)*12*(0.0504+0)+B1401*0.005,0)</f>
        <v/>
      </c>
      <c r="K1401" s="18" t="n">
        <v>0</v>
      </c>
      <c r="L1401" s="18" t="n">
        <v>0</v>
      </c>
      <c r="M1401" s="18">
        <f>ROUND(IF(C1401&gt;=2026,IF(B1401&lt;741000,0,IF(B1401&lt;2191000,B1401-740000,IF(B1401&lt;2193000,1451000,IF(B1401&lt;2196000,1453000,IF(B1401&lt;2200000,1456000,IF(B1401&lt;3600000,ROUNDDOWN(B1401/4,-3)*2.8-80000,IF(B1401&lt;6600000,ROUNDDOWN(B1401/4,-3)*3.2-440000,IF(B1401&lt;8500000,ROUNDDOWN(B1401*0.9,0)-1100000,B1401-1950000)))))))),IF(B1401&lt;651000,0,IF(B1401&lt;1900000,B1401-650000,IF(B1401&lt;3600000,ROUNDDOWN(B1401/4,-3)*2.8-80000,IF(B1401&lt;6600000,ROUNDDOWN(B1401/4,-3)*3.2-440000,IF(B1401&lt;8500000,ROUNDDOWN(B1401*0.9,0)-1100000,B1401-1950000)))))),0)</f>
        <v/>
      </c>
      <c r="N1401" s="18">
        <f>IF(M1401&gt;23500000,NA(),IF(C1401&gt;=2026,IF(M1401&lt;=4890000,1040000,IF(M1401&lt;=6550000,670000,620000)),IF(M1401&lt;=1320000,950000,IF(M1401&lt;=3360000,880000,IF(M1401&lt;=4890000,680000,IF(M1401&lt;=6550000,630000,580000))))))</f>
        <v/>
      </c>
      <c r="O1401" s="18">
        <f>IF(F1401&lt;=0,IF(AND(D1401="はい",C1401&gt;=2026,C1401&lt;=2027),IF(E1401&lt;=0,0,IF(E1401&lt;=30000,E1401,IF(E1401&lt;=60000,ROUNDUP(E1401/2,0)+15000,IF(E1401&lt;=120000,ROUNDUP(E1401/4,0)+30000,60000)))),IF(E1401&lt;=0,0,IF(E1401&lt;=20000,E1401,IF(E1401&lt;=40000,ROUNDUP(E1401/2,0)+10000,IF(E1401&lt;=80000,ROUNDUP(E1401/4,0)+20000,40000))))),IF(E1401&lt;=0,IF(F1401&lt;=0,0,IF(F1401&lt;=25000,F1401,IF(F1401&lt;=50000,ROUNDUP(F1401/2,0)+12500,IF(F1401&lt;=100000,ROUNDUP(F1401/4,0)+25000,50000)))),MAX(IF(F1401&lt;=0,0,IF(F1401&lt;=25000,F1401,IF(F1401&lt;=50000,ROUNDUP(F1401/2,0)+12500,IF(F1401&lt;=100000,ROUNDUP(F1401/4,0)+25000,50000)))),MIN(IF(AND(D1401="はい",C1401&gt;=2026,C1401&lt;=2027),IF(E1401&lt;=0,0,IF(E1401&lt;=30000,E1401,IF(E1401&lt;=60000,ROUNDUP(E1401/2,0)+15000,IF(E1401&lt;=120000,ROUNDUP(E1401/4,0)+30000,60000)))),IF(E1401&lt;=0,0,IF(E1401&lt;=20000,E1401,IF(E1401&lt;=40000,ROUNDUP(E1401/2,0)+10000,IF(E1401&lt;=80000,ROUNDUP(E1401/4,0)+20000,40000)))))+IF(F1401&lt;=0,0,IF(F1401&lt;=25000,F1401,IF(F1401&lt;=50000,ROUNDUP(F1401/2,0)+12500,IF(F1401&lt;=100000,ROUNDUP(F1401/4,0)+25000,50000)))),IF(AND(D1401="はい",C1401&gt;=2026,C1401&lt;=2027),60000,40000)))))</f>
        <v/>
      </c>
      <c r="P1401" s="18">
        <f>IF(G1401&lt;=0,0,IF(G1401&lt;=20000,G1401,IF(G1401&lt;=40000,ROUNDUP(G1401/2,0)+10000,IF(G1401&lt;=80000,ROUNDUP(G1401/4,0)+20000,40000))))</f>
        <v/>
      </c>
      <c r="Q1401" s="18">
        <f>IF(I1401&lt;=0,IF(H1401&lt;=0,0,IF(H1401&lt;=20000,H1401,IF(H1401&lt;=40000,ROUNDUP(H1401/2,0)+10000,IF(H1401&lt;=80000,ROUNDUP(H1401/4,0)+20000,40000)))),IF(H1401&lt;=0,IF(I1401&lt;=0,0,IF(I1401&lt;=25000,I1401,IF(I1401&lt;=50000,ROUNDUP(I1401/2,0)+12500,IF(I1401&lt;=100000,ROUNDUP(I1401/4,0)+25000,50000)))),MAX(IF(I1401&lt;=0,0,IF(I1401&lt;=25000,I1401,IF(I1401&lt;=50000,ROUNDUP(I1401/2,0)+12500,IF(I1401&lt;=100000,ROUNDUP(I1401/4,0)+25000,50000)))),MIN(IF(H1401&lt;=0,0,IF(H1401&lt;=20000,H1401,IF(H1401&lt;=40000,ROUNDUP(H1401/2,0)+10000,IF(H1401&lt;=80000,ROUNDUP(H1401/4,0)+20000,40000))))+IF(I1401&lt;=0,0,IF(I1401&lt;=25000,I1401,IF(I1401&lt;=50000,ROUNDUP(I1401/2,0)+12500,IF(I1401&lt;=100000,ROUNDUP(I1401/4,0)+25000,50000)))),40000))))</f>
        <v/>
      </c>
      <c r="R1401" s="18">
        <f>MIN(120000,O1401+P1401+Q1401)</f>
        <v/>
      </c>
      <c r="S1401" s="18">
        <f>IF(F1401&lt;=0,IF(E1401&lt;=0,0,IF(E1401&lt;=12000,E1401,IF(E1401&lt;=32000,ROUNDUP(E1401/2,0)+6000,IF(E1401&lt;=56000,ROUNDUP(E1401/4,0)+14000,28000)))),IF(E1401&lt;=0,IF(F1401&lt;=0,0,IF(F1401&lt;=15000,F1401,IF(F1401&lt;=40000,ROUNDUP(F1401/2,0)+7500,IF(F1401&lt;=70000,ROUNDUP(F1401/4,0)+17500,35000)))),MAX(IF(F1401&lt;=0,0,IF(F1401&lt;=15000,F1401,IF(F1401&lt;=40000,ROUNDUP(F1401/2,0)+7500,IF(F1401&lt;=70000,ROUNDUP(F1401/4,0)+17500,35000)))),MIN(IF(E1401&lt;=0,0,IF(E1401&lt;=12000,E1401,IF(E1401&lt;=32000,ROUNDUP(E1401/2,0)+6000,IF(E1401&lt;=56000,ROUNDUP(E1401/4,0)+14000,28000))))+IF(F1401&lt;=0,0,IF(F1401&lt;=15000,F1401,IF(F1401&lt;=40000,ROUNDUP(F1401/2,0)+7500,IF(F1401&lt;=70000,ROUNDUP(F1401/4,0)+17500,35000)))),28000))))</f>
        <v/>
      </c>
      <c r="T1401" s="18">
        <f>IF(G1401&lt;=0,0,IF(G1401&lt;=12000,G1401,IF(G1401&lt;=32000,ROUNDUP(G1401/2,0)+6000,IF(G1401&lt;=56000,ROUNDUP(G1401/4,0)+14000,28000))))</f>
        <v/>
      </c>
      <c r="U1401" s="18">
        <f>IF(I1401&lt;=0,IF(H1401&lt;=0,0,IF(H1401&lt;=12000,H1401,IF(H1401&lt;=32000,ROUNDUP(H1401/2,0)+6000,IF(H1401&lt;=56000,ROUNDUP(H1401/4,0)+14000,28000)))),IF(H1401&lt;=0,IF(I1401&lt;=0,0,IF(I1401&lt;=15000,I1401,IF(I1401&lt;=40000,ROUNDUP(I1401/2,0)+7500,IF(I1401&lt;=70000,ROUNDUP(I1401/4,0)+17500,35000)))),MAX(IF(I1401&lt;=0,0,IF(I1401&lt;=15000,I1401,IF(I1401&lt;=40000,ROUNDUP(I1401/2,0)+7500,IF(I1401&lt;=70000,ROUNDUP(I1401/4,0)+17500,35000)))),MIN(IF(H1401&lt;=0,0,IF(H1401&lt;=12000,H1401,IF(H1401&lt;=32000,ROUNDUP(H1401/2,0)+6000,IF(H1401&lt;=56000,ROUNDUP(H1401/4,0)+14000,28000))))+IF(I1401&lt;=0,0,IF(I1401&lt;=15000,I1401,IF(I1401&lt;=40000,ROUNDUP(I1401/2,0)+7500,IF(I1401&lt;=70000,ROUNDUP(I1401/4,0)+17500,35000)))),28000))))</f>
        <v/>
      </c>
      <c r="V1401" s="18">
        <f>MIN(70000,S1401+T1401+U1401)</f>
        <v/>
      </c>
      <c r="W1401" s="18">
        <f>MAX(0,ROUNDDOWN(M1401-J1401-N1401-K1401-0,-3))</f>
        <v/>
      </c>
      <c r="X1401" s="18">
        <f>MAX(0,ROUNDDOWN(M1401-J1401-N1401-K1401-R1401,-3))</f>
        <v/>
      </c>
      <c r="Y1401" s="18">
        <f>IF(W1401&lt;=0,0,ROUNDDOWN((W1401*LOOKUP(W1401,{0,1950001,3300001,6950001,9000001,18000001,40000001},{0.05,0.1,0.2,0.23,0.33,0.4,0.45})-LOOKUP(W1401,{0,1950001,3300001,6950001,9000001,18000001,40000001},{0,97500,427500,636000,1536000,2796000,4796000}))*1.021,-2))</f>
        <v/>
      </c>
      <c r="Z1401" s="18">
        <f>IF(X1401&lt;=0,0,ROUNDDOWN((X1401*LOOKUP(X1401,{0,1950001,3300001,6950001,9000001,18000001,40000001},{0.05,0.1,0.2,0.23,0.33,0.4,0.45})-LOOKUP(X1401,{0,1950001,3300001,6950001,9000001,18000001,40000001},{0,97500,427500,636000,1536000,2796000,4796000}))*1.021,-2))</f>
        <v/>
      </c>
      <c r="AA1401" s="18">
        <f>MAX(0,ROUNDDOWN(M1401-J1401-430000-L1401-0,-3))</f>
        <v/>
      </c>
      <c r="AB1401" s="18">
        <f>MAX(0,ROUNDDOWN(M1401-J1401-430000-L1401-V1401,-3))</f>
        <v/>
      </c>
      <c r="AC1401" s="18">
        <f>IF(M1401&lt;=450000,0,MAX(0,ROUNDDOWN(AA1401*0.06-MIN(50000,AA1401)*0.03,-2))+MAX(0,ROUNDDOWN(AA1401*0.04-MIN(50000,AA1401)*0.02,-2)))</f>
        <v/>
      </c>
      <c r="AD1401" s="18">
        <f>IF(M1401&lt;=450000,0,MAX(0,ROUNDDOWN(AB1401*0.06-MIN(50000,AB1401)*0.03,-2))+MAX(0,ROUNDDOWN(AB1401*0.04-MIN(50000,AB1401)*0.02,-2)))</f>
        <v/>
      </c>
      <c r="AE1401" s="18">
        <f>Y1401-Z1401</f>
        <v/>
      </c>
      <c r="AF1401" s="18">
        <f>AC1401-AD1401</f>
        <v/>
      </c>
      <c r="AG1401" s="18">
        <f>AE1401+AF1401</f>
        <v/>
      </c>
      <c r="AH1401" s="20">
        <f>IF(W1401&lt;=0,0,LOOKUP(W1401,{0,1950001,3300001,6950001,9000001,18000001,40000001},{0.05,0.1,0.2,0.23,0.33,0.4,0.45}))</f>
        <v/>
      </c>
    </row>
    <row r="1402">
      <c r="A1402" t="inlineStr">
        <is>
          <t>1万円刻み 一般8万円</t>
        </is>
      </c>
      <c r="B1402" s="18">
        <f>'4_1万円刻み'!$A$441</f>
        <v/>
      </c>
      <c r="C1402" s="19" t="n">
        <v>2026</v>
      </c>
      <c r="D1402" t="inlineStr">
        <is>
          <t>いいえ</t>
        </is>
      </c>
      <c r="E1402" s="18" t="n">
        <v>80000</v>
      </c>
      <c r="F1402" s="18" t="n">
        <v>0</v>
      </c>
      <c r="G1402" s="18" t="n">
        <v>0</v>
      </c>
      <c r="H1402" s="18" t="n">
        <v>0</v>
      </c>
      <c r="I1402" s="18" t="n">
        <v>0</v>
      </c>
      <c r="J1402" s="18">
        <f>ROUND(MIN(B1402/12,650000)*12*0.0915+MIN(B1402/12,1390000)*12*(0.0504+0)+B1402*0.005,0)</f>
        <v/>
      </c>
      <c r="K1402" s="18" t="n">
        <v>0</v>
      </c>
      <c r="L1402" s="18" t="n">
        <v>0</v>
      </c>
      <c r="M1402" s="18">
        <f>ROUND(IF(C1402&gt;=2026,IF(B1402&lt;741000,0,IF(B1402&lt;2191000,B1402-740000,IF(B1402&lt;2193000,1451000,IF(B1402&lt;2196000,1453000,IF(B1402&lt;2200000,1456000,IF(B1402&lt;3600000,ROUNDDOWN(B1402/4,-3)*2.8-80000,IF(B1402&lt;6600000,ROUNDDOWN(B1402/4,-3)*3.2-440000,IF(B1402&lt;8500000,ROUNDDOWN(B1402*0.9,0)-1100000,B1402-1950000)))))))),IF(B1402&lt;651000,0,IF(B1402&lt;1900000,B1402-650000,IF(B1402&lt;3600000,ROUNDDOWN(B1402/4,-3)*2.8-80000,IF(B1402&lt;6600000,ROUNDDOWN(B1402/4,-3)*3.2-440000,IF(B1402&lt;8500000,ROUNDDOWN(B1402*0.9,0)-1100000,B1402-1950000)))))),0)</f>
        <v/>
      </c>
      <c r="N1402" s="18">
        <f>IF(M1402&gt;23500000,NA(),IF(C1402&gt;=2026,IF(M1402&lt;=4890000,1040000,IF(M1402&lt;=6550000,670000,620000)),IF(M1402&lt;=1320000,950000,IF(M1402&lt;=3360000,880000,IF(M1402&lt;=4890000,680000,IF(M1402&lt;=6550000,630000,580000))))))</f>
        <v/>
      </c>
      <c r="O1402" s="18">
        <f>IF(F1402&lt;=0,IF(AND(D1402="はい",C1402&gt;=2026,C1402&lt;=2027),IF(E1402&lt;=0,0,IF(E1402&lt;=30000,E1402,IF(E1402&lt;=60000,ROUNDUP(E1402/2,0)+15000,IF(E1402&lt;=120000,ROUNDUP(E1402/4,0)+30000,60000)))),IF(E1402&lt;=0,0,IF(E1402&lt;=20000,E1402,IF(E1402&lt;=40000,ROUNDUP(E1402/2,0)+10000,IF(E1402&lt;=80000,ROUNDUP(E1402/4,0)+20000,40000))))),IF(E1402&lt;=0,IF(F1402&lt;=0,0,IF(F1402&lt;=25000,F1402,IF(F1402&lt;=50000,ROUNDUP(F1402/2,0)+12500,IF(F1402&lt;=100000,ROUNDUP(F1402/4,0)+25000,50000)))),MAX(IF(F1402&lt;=0,0,IF(F1402&lt;=25000,F1402,IF(F1402&lt;=50000,ROUNDUP(F1402/2,0)+12500,IF(F1402&lt;=100000,ROUNDUP(F1402/4,0)+25000,50000)))),MIN(IF(AND(D1402="はい",C1402&gt;=2026,C1402&lt;=2027),IF(E1402&lt;=0,0,IF(E1402&lt;=30000,E1402,IF(E1402&lt;=60000,ROUNDUP(E1402/2,0)+15000,IF(E1402&lt;=120000,ROUNDUP(E1402/4,0)+30000,60000)))),IF(E1402&lt;=0,0,IF(E1402&lt;=20000,E1402,IF(E1402&lt;=40000,ROUNDUP(E1402/2,0)+10000,IF(E1402&lt;=80000,ROUNDUP(E1402/4,0)+20000,40000)))))+IF(F1402&lt;=0,0,IF(F1402&lt;=25000,F1402,IF(F1402&lt;=50000,ROUNDUP(F1402/2,0)+12500,IF(F1402&lt;=100000,ROUNDUP(F1402/4,0)+25000,50000)))),IF(AND(D1402="はい",C1402&gt;=2026,C1402&lt;=2027),60000,40000)))))</f>
        <v/>
      </c>
      <c r="P1402" s="18">
        <f>IF(G1402&lt;=0,0,IF(G1402&lt;=20000,G1402,IF(G1402&lt;=40000,ROUNDUP(G1402/2,0)+10000,IF(G1402&lt;=80000,ROUNDUP(G1402/4,0)+20000,40000))))</f>
        <v/>
      </c>
      <c r="Q1402" s="18">
        <f>IF(I1402&lt;=0,IF(H1402&lt;=0,0,IF(H1402&lt;=20000,H1402,IF(H1402&lt;=40000,ROUNDUP(H1402/2,0)+10000,IF(H1402&lt;=80000,ROUNDUP(H1402/4,0)+20000,40000)))),IF(H1402&lt;=0,IF(I1402&lt;=0,0,IF(I1402&lt;=25000,I1402,IF(I1402&lt;=50000,ROUNDUP(I1402/2,0)+12500,IF(I1402&lt;=100000,ROUNDUP(I1402/4,0)+25000,50000)))),MAX(IF(I1402&lt;=0,0,IF(I1402&lt;=25000,I1402,IF(I1402&lt;=50000,ROUNDUP(I1402/2,0)+12500,IF(I1402&lt;=100000,ROUNDUP(I1402/4,0)+25000,50000)))),MIN(IF(H1402&lt;=0,0,IF(H1402&lt;=20000,H1402,IF(H1402&lt;=40000,ROUNDUP(H1402/2,0)+10000,IF(H1402&lt;=80000,ROUNDUP(H1402/4,0)+20000,40000))))+IF(I1402&lt;=0,0,IF(I1402&lt;=25000,I1402,IF(I1402&lt;=50000,ROUNDUP(I1402/2,0)+12500,IF(I1402&lt;=100000,ROUNDUP(I1402/4,0)+25000,50000)))),40000))))</f>
        <v/>
      </c>
      <c r="R1402" s="18">
        <f>MIN(120000,O1402+P1402+Q1402)</f>
        <v/>
      </c>
      <c r="S1402" s="18">
        <f>IF(F1402&lt;=0,IF(E1402&lt;=0,0,IF(E1402&lt;=12000,E1402,IF(E1402&lt;=32000,ROUNDUP(E1402/2,0)+6000,IF(E1402&lt;=56000,ROUNDUP(E1402/4,0)+14000,28000)))),IF(E1402&lt;=0,IF(F1402&lt;=0,0,IF(F1402&lt;=15000,F1402,IF(F1402&lt;=40000,ROUNDUP(F1402/2,0)+7500,IF(F1402&lt;=70000,ROUNDUP(F1402/4,0)+17500,35000)))),MAX(IF(F1402&lt;=0,0,IF(F1402&lt;=15000,F1402,IF(F1402&lt;=40000,ROUNDUP(F1402/2,0)+7500,IF(F1402&lt;=70000,ROUNDUP(F1402/4,0)+17500,35000)))),MIN(IF(E1402&lt;=0,0,IF(E1402&lt;=12000,E1402,IF(E1402&lt;=32000,ROUNDUP(E1402/2,0)+6000,IF(E1402&lt;=56000,ROUNDUP(E1402/4,0)+14000,28000))))+IF(F1402&lt;=0,0,IF(F1402&lt;=15000,F1402,IF(F1402&lt;=40000,ROUNDUP(F1402/2,0)+7500,IF(F1402&lt;=70000,ROUNDUP(F1402/4,0)+17500,35000)))),28000))))</f>
        <v/>
      </c>
      <c r="T1402" s="18">
        <f>IF(G1402&lt;=0,0,IF(G1402&lt;=12000,G1402,IF(G1402&lt;=32000,ROUNDUP(G1402/2,0)+6000,IF(G1402&lt;=56000,ROUNDUP(G1402/4,0)+14000,28000))))</f>
        <v/>
      </c>
      <c r="U1402" s="18">
        <f>IF(I1402&lt;=0,IF(H1402&lt;=0,0,IF(H1402&lt;=12000,H1402,IF(H1402&lt;=32000,ROUNDUP(H1402/2,0)+6000,IF(H1402&lt;=56000,ROUNDUP(H1402/4,0)+14000,28000)))),IF(H1402&lt;=0,IF(I1402&lt;=0,0,IF(I1402&lt;=15000,I1402,IF(I1402&lt;=40000,ROUNDUP(I1402/2,0)+7500,IF(I1402&lt;=70000,ROUNDUP(I1402/4,0)+17500,35000)))),MAX(IF(I1402&lt;=0,0,IF(I1402&lt;=15000,I1402,IF(I1402&lt;=40000,ROUNDUP(I1402/2,0)+7500,IF(I1402&lt;=70000,ROUNDUP(I1402/4,0)+17500,35000)))),MIN(IF(H1402&lt;=0,0,IF(H1402&lt;=12000,H1402,IF(H1402&lt;=32000,ROUNDUP(H1402/2,0)+6000,IF(H1402&lt;=56000,ROUNDUP(H1402/4,0)+14000,28000))))+IF(I1402&lt;=0,0,IF(I1402&lt;=15000,I1402,IF(I1402&lt;=40000,ROUNDUP(I1402/2,0)+7500,IF(I1402&lt;=70000,ROUNDUP(I1402/4,0)+17500,35000)))),28000))))</f>
        <v/>
      </c>
      <c r="V1402" s="18">
        <f>MIN(70000,S1402+T1402+U1402)</f>
        <v/>
      </c>
      <c r="W1402" s="18">
        <f>MAX(0,ROUNDDOWN(M1402-J1402-N1402-K1402-0,-3))</f>
        <v/>
      </c>
      <c r="X1402" s="18">
        <f>MAX(0,ROUNDDOWN(M1402-J1402-N1402-K1402-R1402,-3))</f>
        <v/>
      </c>
      <c r="Y1402" s="18">
        <f>IF(W1402&lt;=0,0,ROUNDDOWN((W1402*LOOKUP(W1402,{0,1950001,3300001,6950001,9000001,18000001,40000001},{0.05,0.1,0.2,0.23,0.33,0.4,0.45})-LOOKUP(W1402,{0,1950001,3300001,6950001,9000001,18000001,40000001},{0,97500,427500,636000,1536000,2796000,4796000}))*1.021,-2))</f>
        <v/>
      </c>
      <c r="Z1402" s="18">
        <f>IF(X1402&lt;=0,0,ROUNDDOWN((X1402*LOOKUP(X1402,{0,1950001,3300001,6950001,9000001,18000001,40000001},{0.05,0.1,0.2,0.23,0.33,0.4,0.45})-LOOKUP(X1402,{0,1950001,3300001,6950001,9000001,18000001,40000001},{0,97500,427500,636000,1536000,2796000,4796000}))*1.021,-2))</f>
        <v/>
      </c>
      <c r="AA1402" s="18">
        <f>MAX(0,ROUNDDOWN(M1402-J1402-430000-L1402-0,-3))</f>
        <v/>
      </c>
      <c r="AB1402" s="18">
        <f>MAX(0,ROUNDDOWN(M1402-J1402-430000-L1402-V1402,-3))</f>
        <v/>
      </c>
      <c r="AC1402" s="18">
        <f>IF(M1402&lt;=450000,0,MAX(0,ROUNDDOWN(AA1402*0.06-MIN(50000,AA1402)*0.03,-2))+MAX(0,ROUNDDOWN(AA1402*0.04-MIN(50000,AA1402)*0.02,-2)))</f>
        <v/>
      </c>
      <c r="AD1402" s="18">
        <f>IF(M1402&lt;=450000,0,MAX(0,ROUNDDOWN(AB1402*0.06-MIN(50000,AB1402)*0.03,-2))+MAX(0,ROUNDDOWN(AB1402*0.04-MIN(50000,AB1402)*0.02,-2)))</f>
        <v/>
      </c>
      <c r="AE1402" s="18">
        <f>Y1402-Z1402</f>
        <v/>
      </c>
      <c r="AF1402" s="18">
        <f>AC1402-AD1402</f>
        <v/>
      </c>
      <c r="AG1402" s="18">
        <f>AE1402+AF1402</f>
        <v/>
      </c>
      <c r="AH1402" s="20">
        <f>IF(W1402&lt;=0,0,LOOKUP(W1402,{0,1950001,3300001,6950001,9000001,18000001,40000001},{0.05,0.1,0.2,0.23,0.33,0.4,0.45}))</f>
        <v/>
      </c>
    </row>
    <row r="1403">
      <c r="A1403" t="inlineStr">
        <is>
          <t>1万円刻み 特例あり一般12万円</t>
        </is>
      </c>
      <c r="B1403" s="18">
        <f>'4_1万円刻み'!$A$441</f>
        <v/>
      </c>
      <c r="C1403" s="19" t="n">
        <v>2026</v>
      </c>
      <c r="D1403" t="inlineStr">
        <is>
          <t>はい</t>
        </is>
      </c>
      <c r="E1403" s="18" t="n">
        <v>120000</v>
      </c>
      <c r="F1403" s="18" t="n">
        <v>0</v>
      </c>
      <c r="G1403" s="18" t="n">
        <v>0</v>
      </c>
      <c r="H1403" s="18" t="n">
        <v>0</v>
      </c>
      <c r="I1403" s="18" t="n">
        <v>0</v>
      </c>
      <c r="J1403" s="18">
        <f>ROUND(MIN(B1403/12,650000)*12*0.0915+MIN(B1403/12,1390000)*12*(0.0504+0)+B1403*0.005,0)</f>
        <v/>
      </c>
      <c r="K1403" s="18" t="n">
        <v>0</v>
      </c>
      <c r="L1403" s="18" t="n">
        <v>0</v>
      </c>
      <c r="M1403" s="18">
        <f>ROUND(IF(C1403&gt;=2026,IF(B1403&lt;741000,0,IF(B1403&lt;2191000,B1403-740000,IF(B1403&lt;2193000,1451000,IF(B1403&lt;2196000,1453000,IF(B1403&lt;2200000,1456000,IF(B1403&lt;3600000,ROUNDDOWN(B1403/4,-3)*2.8-80000,IF(B1403&lt;6600000,ROUNDDOWN(B1403/4,-3)*3.2-440000,IF(B1403&lt;8500000,ROUNDDOWN(B1403*0.9,0)-1100000,B1403-1950000)))))))),IF(B1403&lt;651000,0,IF(B1403&lt;1900000,B1403-650000,IF(B1403&lt;3600000,ROUNDDOWN(B1403/4,-3)*2.8-80000,IF(B1403&lt;6600000,ROUNDDOWN(B1403/4,-3)*3.2-440000,IF(B1403&lt;8500000,ROUNDDOWN(B1403*0.9,0)-1100000,B1403-1950000)))))),0)</f>
        <v/>
      </c>
      <c r="N1403" s="18">
        <f>IF(M1403&gt;23500000,NA(),IF(C1403&gt;=2026,IF(M1403&lt;=4890000,1040000,IF(M1403&lt;=6550000,670000,620000)),IF(M1403&lt;=1320000,950000,IF(M1403&lt;=3360000,880000,IF(M1403&lt;=4890000,680000,IF(M1403&lt;=6550000,630000,580000))))))</f>
        <v/>
      </c>
      <c r="O1403" s="18">
        <f>IF(F1403&lt;=0,IF(AND(D1403="はい",C1403&gt;=2026,C1403&lt;=2027),IF(E1403&lt;=0,0,IF(E1403&lt;=30000,E1403,IF(E1403&lt;=60000,ROUNDUP(E1403/2,0)+15000,IF(E1403&lt;=120000,ROUNDUP(E1403/4,0)+30000,60000)))),IF(E1403&lt;=0,0,IF(E1403&lt;=20000,E1403,IF(E1403&lt;=40000,ROUNDUP(E1403/2,0)+10000,IF(E1403&lt;=80000,ROUNDUP(E1403/4,0)+20000,40000))))),IF(E1403&lt;=0,IF(F1403&lt;=0,0,IF(F1403&lt;=25000,F1403,IF(F1403&lt;=50000,ROUNDUP(F1403/2,0)+12500,IF(F1403&lt;=100000,ROUNDUP(F1403/4,0)+25000,50000)))),MAX(IF(F1403&lt;=0,0,IF(F1403&lt;=25000,F1403,IF(F1403&lt;=50000,ROUNDUP(F1403/2,0)+12500,IF(F1403&lt;=100000,ROUNDUP(F1403/4,0)+25000,50000)))),MIN(IF(AND(D1403="はい",C1403&gt;=2026,C1403&lt;=2027),IF(E1403&lt;=0,0,IF(E1403&lt;=30000,E1403,IF(E1403&lt;=60000,ROUNDUP(E1403/2,0)+15000,IF(E1403&lt;=120000,ROUNDUP(E1403/4,0)+30000,60000)))),IF(E1403&lt;=0,0,IF(E1403&lt;=20000,E1403,IF(E1403&lt;=40000,ROUNDUP(E1403/2,0)+10000,IF(E1403&lt;=80000,ROUNDUP(E1403/4,0)+20000,40000)))))+IF(F1403&lt;=0,0,IF(F1403&lt;=25000,F1403,IF(F1403&lt;=50000,ROUNDUP(F1403/2,0)+12500,IF(F1403&lt;=100000,ROUNDUP(F1403/4,0)+25000,50000)))),IF(AND(D1403="はい",C1403&gt;=2026,C1403&lt;=2027),60000,40000)))))</f>
        <v/>
      </c>
      <c r="P1403" s="18">
        <f>IF(G1403&lt;=0,0,IF(G1403&lt;=20000,G1403,IF(G1403&lt;=40000,ROUNDUP(G1403/2,0)+10000,IF(G1403&lt;=80000,ROUNDUP(G1403/4,0)+20000,40000))))</f>
        <v/>
      </c>
      <c r="Q1403" s="18">
        <f>IF(I1403&lt;=0,IF(H1403&lt;=0,0,IF(H1403&lt;=20000,H1403,IF(H1403&lt;=40000,ROUNDUP(H1403/2,0)+10000,IF(H1403&lt;=80000,ROUNDUP(H1403/4,0)+20000,40000)))),IF(H1403&lt;=0,IF(I1403&lt;=0,0,IF(I1403&lt;=25000,I1403,IF(I1403&lt;=50000,ROUNDUP(I1403/2,0)+12500,IF(I1403&lt;=100000,ROUNDUP(I1403/4,0)+25000,50000)))),MAX(IF(I1403&lt;=0,0,IF(I1403&lt;=25000,I1403,IF(I1403&lt;=50000,ROUNDUP(I1403/2,0)+12500,IF(I1403&lt;=100000,ROUNDUP(I1403/4,0)+25000,50000)))),MIN(IF(H1403&lt;=0,0,IF(H1403&lt;=20000,H1403,IF(H1403&lt;=40000,ROUNDUP(H1403/2,0)+10000,IF(H1403&lt;=80000,ROUNDUP(H1403/4,0)+20000,40000))))+IF(I1403&lt;=0,0,IF(I1403&lt;=25000,I1403,IF(I1403&lt;=50000,ROUNDUP(I1403/2,0)+12500,IF(I1403&lt;=100000,ROUNDUP(I1403/4,0)+25000,50000)))),40000))))</f>
        <v/>
      </c>
      <c r="R1403" s="18">
        <f>MIN(120000,O1403+P1403+Q1403)</f>
        <v/>
      </c>
      <c r="S1403" s="18">
        <f>IF(F1403&lt;=0,IF(E1403&lt;=0,0,IF(E1403&lt;=12000,E1403,IF(E1403&lt;=32000,ROUNDUP(E1403/2,0)+6000,IF(E1403&lt;=56000,ROUNDUP(E1403/4,0)+14000,28000)))),IF(E1403&lt;=0,IF(F1403&lt;=0,0,IF(F1403&lt;=15000,F1403,IF(F1403&lt;=40000,ROUNDUP(F1403/2,0)+7500,IF(F1403&lt;=70000,ROUNDUP(F1403/4,0)+17500,35000)))),MAX(IF(F1403&lt;=0,0,IF(F1403&lt;=15000,F1403,IF(F1403&lt;=40000,ROUNDUP(F1403/2,0)+7500,IF(F1403&lt;=70000,ROUNDUP(F1403/4,0)+17500,35000)))),MIN(IF(E1403&lt;=0,0,IF(E1403&lt;=12000,E1403,IF(E1403&lt;=32000,ROUNDUP(E1403/2,0)+6000,IF(E1403&lt;=56000,ROUNDUP(E1403/4,0)+14000,28000))))+IF(F1403&lt;=0,0,IF(F1403&lt;=15000,F1403,IF(F1403&lt;=40000,ROUNDUP(F1403/2,0)+7500,IF(F1403&lt;=70000,ROUNDUP(F1403/4,0)+17500,35000)))),28000))))</f>
        <v/>
      </c>
      <c r="T1403" s="18">
        <f>IF(G1403&lt;=0,0,IF(G1403&lt;=12000,G1403,IF(G1403&lt;=32000,ROUNDUP(G1403/2,0)+6000,IF(G1403&lt;=56000,ROUNDUP(G1403/4,0)+14000,28000))))</f>
        <v/>
      </c>
      <c r="U1403" s="18">
        <f>IF(I1403&lt;=0,IF(H1403&lt;=0,0,IF(H1403&lt;=12000,H1403,IF(H1403&lt;=32000,ROUNDUP(H1403/2,0)+6000,IF(H1403&lt;=56000,ROUNDUP(H1403/4,0)+14000,28000)))),IF(H1403&lt;=0,IF(I1403&lt;=0,0,IF(I1403&lt;=15000,I1403,IF(I1403&lt;=40000,ROUNDUP(I1403/2,0)+7500,IF(I1403&lt;=70000,ROUNDUP(I1403/4,0)+17500,35000)))),MAX(IF(I1403&lt;=0,0,IF(I1403&lt;=15000,I1403,IF(I1403&lt;=40000,ROUNDUP(I1403/2,0)+7500,IF(I1403&lt;=70000,ROUNDUP(I1403/4,0)+17500,35000)))),MIN(IF(H1403&lt;=0,0,IF(H1403&lt;=12000,H1403,IF(H1403&lt;=32000,ROUNDUP(H1403/2,0)+6000,IF(H1403&lt;=56000,ROUNDUP(H1403/4,0)+14000,28000))))+IF(I1403&lt;=0,0,IF(I1403&lt;=15000,I1403,IF(I1403&lt;=40000,ROUNDUP(I1403/2,0)+7500,IF(I1403&lt;=70000,ROUNDUP(I1403/4,0)+17500,35000)))),28000))))</f>
        <v/>
      </c>
      <c r="V1403" s="18">
        <f>MIN(70000,S1403+T1403+U1403)</f>
        <v/>
      </c>
      <c r="W1403" s="18">
        <f>MAX(0,ROUNDDOWN(M1403-J1403-N1403-K1403-0,-3))</f>
        <v/>
      </c>
      <c r="X1403" s="18">
        <f>MAX(0,ROUNDDOWN(M1403-J1403-N1403-K1403-R1403,-3))</f>
        <v/>
      </c>
      <c r="Y1403" s="18">
        <f>IF(W1403&lt;=0,0,ROUNDDOWN((W1403*LOOKUP(W1403,{0,1950001,3300001,6950001,9000001,18000001,40000001},{0.05,0.1,0.2,0.23,0.33,0.4,0.45})-LOOKUP(W1403,{0,1950001,3300001,6950001,9000001,18000001,40000001},{0,97500,427500,636000,1536000,2796000,4796000}))*1.021,-2))</f>
        <v/>
      </c>
      <c r="Z1403" s="18">
        <f>IF(X1403&lt;=0,0,ROUNDDOWN((X1403*LOOKUP(X1403,{0,1950001,3300001,6950001,9000001,18000001,40000001},{0.05,0.1,0.2,0.23,0.33,0.4,0.45})-LOOKUP(X1403,{0,1950001,3300001,6950001,9000001,18000001,40000001},{0,97500,427500,636000,1536000,2796000,4796000}))*1.021,-2))</f>
        <v/>
      </c>
      <c r="AA1403" s="18">
        <f>MAX(0,ROUNDDOWN(M1403-J1403-430000-L1403-0,-3))</f>
        <v/>
      </c>
      <c r="AB1403" s="18">
        <f>MAX(0,ROUNDDOWN(M1403-J1403-430000-L1403-V1403,-3))</f>
        <v/>
      </c>
      <c r="AC1403" s="18">
        <f>IF(M1403&lt;=450000,0,MAX(0,ROUNDDOWN(AA1403*0.06-MIN(50000,AA1403)*0.03,-2))+MAX(0,ROUNDDOWN(AA1403*0.04-MIN(50000,AA1403)*0.02,-2)))</f>
        <v/>
      </c>
      <c r="AD1403" s="18">
        <f>IF(M1403&lt;=450000,0,MAX(0,ROUNDDOWN(AB1403*0.06-MIN(50000,AB1403)*0.03,-2))+MAX(0,ROUNDDOWN(AB1403*0.04-MIN(50000,AB1403)*0.02,-2)))</f>
        <v/>
      </c>
      <c r="AE1403" s="18">
        <f>Y1403-Z1403</f>
        <v/>
      </c>
      <c r="AF1403" s="18">
        <f>AC1403-AD1403</f>
        <v/>
      </c>
      <c r="AG1403" s="18">
        <f>AE1403+AF1403</f>
        <v/>
      </c>
      <c r="AH1403" s="20">
        <f>IF(W1403&lt;=0,0,LOOKUP(W1403,{0,1950001,3300001,6950001,9000001,18000001,40000001},{0.05,0.1,0.2,0.23,0.33,0.4,0.45}))</f>
        <v/>
      </c>
    </row>
    <row r="1404">
      <c r="A1404" t="inlineStr">
        <is>
          <t>1万円刻み 3区分8万円ずつ</t>
        </is>
      </c>
      <c r="B1404" s="18">
        <f>'4_1万円刻み'!$A$442</f>
        <v/>
      </c>
      <c r="C1404" s="19" t="n">
        <v>2026</v>
      </c>
      <c r="D1404" t="inlineStr">
        <is>
          <t>いいえ</t>
        </is>
      </c>
      <c r="E1404" s="18" t="n">
        <v>80000</v>
      </c>
      <c r="F1404" s="18" t="n">
        <v>0</v>
      </c>
      <c r="G1404" s="18" t="n">
        <v>80000</v>
      </c>
      <c r="H1404" s="18" t="n">
        <v>80000</v>
      </c>
      <c r="I1404" s="18" t="n">
        <v>0</v>
      </c>
      <c r="J1404" s="18">
        <f>ROUND(MIN(B1404/12,650000)*12*0.0915+MIN(B1404/12,1390000)*12*(0.0504+0)+B1404*0.005,0)</f>
        <v/>
      </c>
      <c r="K1404" s="18" t="n">
        <v>0</v>
      </c>
      <c r="L1404" s="18" t="n">
        <v>0</v>
      </c>
      <c r="M1404" s="18">
        <f>ROUND(IF(C1404&gt;=2026,IF(B1404&lt;741000,0,IF(B1404&lt;2191000,B1404-740000,IF(B1404&lt;2193000,1451000,IF(B1404&lt;2196000,1453000,IF(B1404&lt;2200000,1456000,IF(B1404&lt;3600000,ROUNDDOWN(B1404/4,-3)*2.8-80000,IF(B1404&lt;6600000,ROUNDDOWN(B1404/4,-3)*3.2-440000,IF(B1404&lt;8500000,ROUNDDOWN(B1404*0.9,0)-1100000,B1404-1950000)))))))),IF(B1404&lt;651000,0,IF(B1404&lt;1900000,B1404-650000,IF(B1404&lt;3600000,ROUNDDOWN(B1404/4,-3)*2.8-80000,IF(B1404&lt;6600000,ROUNDDOWN(B1404/4,-3)*3.2-440000,IF(B1404&lt;8500000,ROUNDDOWN(B1404*0.9,0)-1100000,B1404-1950000)))))),0)</f>
        <v/>
      </c>
      <c r="N1404" s="18">
        <f>IF(M1404&gt;23500000,NA(),IF(C1404&gt;=2026,IF(M1404&lt;=4890000,1040000,IF(M1404&lt;=6550000,670000,620000)),IF(M1404&lt;=1320000,950000,IF(M1404&lt;=3360000,880000,IF(M1404&lt;=4890000,680000,IF(M1404&lt;=6550000,630000,580000))))))</f>
        <v/>
      </c>
      <c r="O1404" s="18">
        <f>IF(F1404&lt;=0,IF(AND(D1404="はい",C1404&gt;=2026,C1404&lt;=2027),IF(E1404&lt;=0,0,IF(E1404&lt;=30000,E1404,IF(E1404&lt;=60000,ROUNDUP(E1404/2,0)+15000,IF(E1404&lt;=120000,ROUNDUP(E1404/4,0)+30000,60000)))),IF(E1404&lt;=0,0,IF(E1404&lt;=20000,E1404,IF(E1404&lt;=40000,ROUNDUP(E1404/2,0)+10000,IF(E1404&lt;=80000,ROUNDUP(E1404/4,0)+20000,40000))))),IF(E1404&lt;=0,IF(F1404&lt;=0,0,IF(F1404&lt;=25000,F1404,IF(F1404&lt;=50000,ROUNDUP(F1404/2,0)+12500,IF(F1404&lt;=100000,ROUNDUP(F1404/4,0)+25000,50000)))),MAX(IF(F1404&lt;=0,0,IF(F1404&lt;=25000,F1404,IF(F1404&lt;=50000,ROUNDUP(F1404/2,0)+12500,IF(F1404&lt;=100000,ROUNDUP(F1404/4,0)+25000,50000)))),MIN(IF(AND(D1404="はい",C1404&gt;=2026,C1404&lt;=2027),IF(E1404&lt;=0,0,IF(E1404&lt;=30000,E1404,IF(E1404&lt;=60000,ROUNDUP(E1404/2,0)+15000,IF(E1404&lt;=120000,ROUNDUP(E1404/4,0)+30000,60000)))),IF(E1404&lt;=0,0,IF(E1404&lt;=20000,E1404,IF(E1404&lt;=40000,ROUNDUP(E1404/2,0)+10000,IF(E1404&lt;=80000,ROUNDUP(E1404/4,0)+20000,40000)))))+IF(F1404&lt;=0,0,IF(F1404&lt;=25000,F1404,IF(F1404&lt;=50000,ROUNDUP(F1404/2,0)+12500,IF(F1404&lt;=100000,ROUNDUP(F1404/4,0)+25000,50000)))),IF(AND(D1404="はい",C1404&gt;=2026,C1404&lt;=2027),60000,40000)))))</f>
        <v/>
      </c>
      <c r="P1404" s="18">
        <f>IF(G1404&lt;=0,0,IF(G1404&lt;=20000,G1404,IF(G1404&lt;=40000,ROUNDUP(G1404/2,0)+10000,IF(G1404&lt;=80000,ROUNDUP(G1404/4,0)+20000,40000))))</f>
        <v/>
      </c>
      <c r="Q1404" s="18">
        <f>IF(I1404&lt;=0,IF(H1404&lt;=0,0,IF(H1404&lt;=20000,H1404,IF(H1404&lt;=40000,ROUNDUP(H1404/2,0)+10000,IF(H1404&lt;=80000,ROUNDUP(H1404/4,0)+20000,40000)))),IF(H1404&lt;=0,IF(I1404&lt;=0,0,IF(I1404&lt;=25000,I1404,IF(I1404&lt;=50000,ROUNDUP(I1404/2,0)+12500,IF(I1404&lt;=100000,ROUNDUP(I1404/4,0)+25000,50000)))),MAX(IF(I1404&lt;=0,0,IF(I1404&lt;=25000,I1404,IF(I1404&lt;=50000,ROUNDUP(I1404/2,0)+12500,IF(I1404&lt;=100000,ROUNDUP(I1404/4,0)+25000,50000)))),MIN(IF(H1404&lt;=0,0,IF(H1404&lt;=20000,H1404,IF(H1404&lt;=40000,ROUNDUP(H1404/2,0)+10000,IF(H1404&lt;=80000,ROUNDUP(H1404/4,0)+20000,40000))))+IF(I1404&lt;=0,0,IF(I1404&lt;=25000,I1404,IF(I1404&lt;=50000,ROUNDUP(I1404/2,0)+12500,IF(I1404&lt;=100000,ROUNDUP(I1404/4,0)+25000,50000)))),40000))))</f>
        <v/>
      </c>
      <c r="R1404" s="18">
        <f>MIN(120000,O1404+P1404+Q1404)</f>
        <v/>
      </c>
      <c r="S1404" s="18">
        <f>IF(F1404&lt;=0,IF(E1404&lt;=0,0,IF(E1404&lt;=12000,E1404,IF(E1404&lt;=32000,ROUNDUP(E1404/2,0)+6000,IF(E1404&lt;=56000,ROUNDUP(E1404/4,0)+14000,28000)))),IF(E1404&lt;=0,IF(F1404&lt;=0,0,IF(F1404&lt;=15000,F1404,IF(F1404&lt;=40000,ROUNDUP(F1404/2,0)+7500,IF(F1404&lt;=70000,ROUNDUP(F1404/4,0)+17500,35000)))),MAX(IF(F1404&lt;=0,0,IF(F1404&lt;=15000,F1404,IF(F1404&lt;=40000,ROUNDUP(F1404/2,0)+7500,IF(F1404&lt;=70000,ROUNDUP(F1404/4,0)+17500,35000)))),MIN(IF(E1404&lt;=0,0,IF(E1404&lt;=12000,E1404,IF(E1404&lt;=32000,ROUNDUP(E1404/2,0)+6000,IF(E1404&lt;=56000,ROUNDUP(E1404/4,0)+14000,28000))))+IF(F1404&lt;=0,0,IF(F1404&lt;=15000,F1404,IF(F1404&lt;=40000,ROUNDUP(F1404/2,0)+7500,IF(F1404&lt;=70000,ROUNDUP(F1404/4,0)+17500,35000)))),28000))))</f>
        <v/>
      </c>
      <c r="T1404" s="18">
        <f>IF(G1404&lt;=0,0,IF(G1404&lt;=12000,G1404,IF(G1404&lt;=32000,ROUNDUP(G1404/2,0)+6000,IF(G1404&lt;=56000,ROUNDUP(G1404/4,0)+14000,28000))))</f>
        <v/>
      </c>
      <c r="U1404" s="18">
        <f>IF(I1404&lt;=0,IF(H1404&lt;=0,0,IF(H1404&lt;=12000,H1404,IF(H1404&lt;=32000,ROUNDUP(H1404/2,0)+6000,IF(H1404&lt;=56000,ROUNDUP(H1404/4,0)+14000,28000)))),IF(H1404&lt;=0,IF(I1404&lt;=0,0,IF(I1404&lt;=15000,I1404,IF(I1404&lt;=40000,ROUNDUP(I1404/2,0)+7500,IF(I1404&lt;=70000,ROUNDUP(I1404/4,0)+17500,35000)))),MAX(IF(I1404&lt;=0,0,IF(I1404&lt;=15000,I1404,IF(I1404&lt;=40000,ROUNDUP(I1404/2,0)+7500,IF(I1404&lt;=70000,ROUNDUP(I1404/4,0)+17500,35000)))),MIN(IF(H1404&lt;=0,0,IF(H1404&lt;=12000,H1404,IF(H1404&lt;=32000,ROUNDUP(H1404/2,0)+6000,IF(H1404&lt;=56000,ROUNDUP(H1404/4,0)+14000,28000))))+IF(I1404&lt;=0,0,IF(I1404&lt;=15000,I1404,IF(I1404&lt;=40000,ROUNDUP(I1404/2,0)+7500,IF(I1404&lt;=70000,ROUNDUP(I1404/4,0)+17500,35000)))),28000))))</f>
        <v/>
      </c>
      <c r="V1404" s="18">
        <f>MIN(70000,S1404+T1404+U1404)</f>
        <v/>
      </c>
      <c r="W1404" s="18">
        <f>MAX(0,ROUNDDOWN(M1404-J1404-N1404-K1404-0,-3))</f>
        <v/>
      </c>
      <c r="X1404" s="18">
        <f>MAX(0,ROUNDDOWN(M1404-J1404-N1404-K1404-R1404,-3))</f>
        <v/>
      </c>
      <c r="Y1404" s="18">
        <f>IF(W1404&lt;=0,0,ROUNDDOWN((W1404*LOOKUP(W1404,{0,1950001,3300001,6950001,9000001,18000001,40000001},{0.05,0.1,0.2,0.23,0.33,0.4,0.45})-LOOKUP(W1404,{0,1950001,3300001,6950001,9000001,18000001,40000001},{0,97500,427500,636000,1536000,2796000,4796000}))*1.021,-2))</f>
        <v/>
      </c>
      <c r="Z1404" s="18">
        <f>IF(X1404&lt;=0,0,ROUNDDOWN((X1404*LOOKUP(X1404,{0,1950001,3300001,6950001,9000001,18000001,40000001},{0.05,0.1,0.2,0.23,0.33,0.4,0.45})-LOOKUP(X1404,{0,1950001,3300001,6950001,9000001,18000001,40000001},{0,97500,427500,636000,1536000,2796000,4796000}))*1.021,-2))</f>
        <v/>
      </c>
      <c r="AA1404" s="18">
        <f>MAX(0,ROUNDDOWN(M1404-J1404-430000-L1404-0,-3))</f>
        <v/>
      </c>
      <c r="AB1404" s="18">
        <f>MAX(0,ROUNDDOWN(M1404-J1404-430000-L1404-V1404,-3))</f>
        <v/>
      </c>
      <c r="AC1404" s="18">
        <f>IF(M1404&lt;=450000,0,MAX(0,ROUNDDOWN(AA1404*0.06-MIN(50000,AA1404)*0.03,-2))+MAX(0,ROUNDDOWN(AA1404*0.04-MIN(50000,AA1404)*0.02,-2)))</f>
        <v/>
      </c>
      <c r="AD1404" s="18">
        <f>IF(M1404&lt;=450000,0,MAX(0,ROUNDDOWN(AB1404*0.06-MIN(50000,AB1404)*0.03,-2))+MAX(0,ROUNDDOWN(AB1404*0.04-MIN(50000,AB1404)*0.02,-2)))</f>
        <v/>
      </c>
      <c r="AE1404" s="18">
        <f>Y1404-Z1404</f>
        <v/>
      </c>
      <c r="AF1404" s="18">
        <f>AC1404-AD1404</f>
        <v/>
      </c>
      <c r="AG1404" s="18">
        <f>AE1404+AF1404</f>
        <v/>
      </c>
      <c r="AH1404" s="20">
        <f>IF(W1404&lt;=0,0,LOOKUP(W1404,{0,1950001,3300001,6950001,9000001,18000001,40000001},{0.05,0.1,0.2,0.23,0.33,0.4,0.45}))</f>
        <v/>
      </c>
    </row>
    <row r="1405">
      <c r="A1405" t="inlineStr">
        <is>
          <t>1万円刻み 一般8万円</t>
        </is>
      </c>
      <c r="B1405" s="18">
        <f>'4_1万円刻み'!$A$442</f>
        <v/>
      </c>
      <c r="C1405" s="19" t="n">
        <v>2026</v>
      </c>
      <c r="D1405" t="inlineStr">
        <is>
          <t>いいえ</t>
        </is>
      </c>
      <c r="E1405" s="18" t="n">
        <v>80000</v>
      </c>
      <c r="F1405" s="18" t="n">
        <v>0</v>
      </c>
      <c r="G1405" s="18" t="n">
        <v>0</v>
      </c>
      <c r="H1405" s="18" t="n">
        <v>0</v>
      </c>
      <c r="I1405" s="18" t="n">
        <v>0</v>
      </c>
      <c r="J1405" s="18">
        <f>ROUND(MIN(B1405/12,650000)*12*0.0915+MIN(B1405/12,1390000)*12*(0.0504+0)+B1405*0.005,0)</f>
        <v/>
      </c>
      <c r="K1405" s="18" t="n">
        <v>0</v>
      </c>
      <c r="L1405" s="18" t="n">
        <v>0</v>
      </c>
      <c r="M1405" s="18">
        <f>ROUND(IF(C1405&gt;=2026,IF(B1405&lt;741000,0,IF(B1405&lt;2191000,B1405-740000,IF(B1405&lt;2193000,1451000,IF(B1405&lt;2196000,1453000,IF(B1405&lt;2200000,1456000,IF(B1405&lt;3600000,ROUNDDOWN(B1405/4,-3)*2.8-80000,IF(B1405&lt;6600000,ROUNDDOWN(B1405/4,-3)*3.2-440000,IF(B1405&lt;8500000,ROUNDDOWN(B1405*0.9,0)-1100000,B1405-1950000)))))))),IF(B1405&lt;651000,0,IF(B1405&lt;1900000,B1405-650000,IF(B1405&lt;3600000,ROUNDDOWN(B1405/4,-3)*2.8-80000,IF(B1405&lt;6600000,ROUNDDOWN(B1405/4,-3)*3.2-440000,IF(B1405&lt;8500000,ROUNDDOWN(B1405*0.9,0)-1100000,B1405-1950000)))))),0)</f>
        <v/>
      </c>
      <c r="N1405" s="18">
        <f>IF(M1405&gt;23500000,NA(),IF(C1405&gt;=2026,IF(M1405&lt;=4890000,1040000,IF(M1405&lt;=6550000,670000,620000)),IF(M1405&lt;=1320000,950000,IF(M1405&lt;=3360000,880000,IF(M1405&lt;=4890000,680000,IF(M1405&lt;=6550000,630000,580000))))))</f>
        <v/>
      </c>
      <c r="O1405" s="18">
        <f>IF(F1405&lt;=0,IF(AND(D1405="はい",C1405&gt;=2026,C1405&lt;=2027),IF(E1405&lt;=0,0,IF(E1405&lt;=30000,E1405,IF(E1405&lt;=60000,ROUNDUP(E1405/2,0)+15000,IF(E1405&lt;=120000,ROUNDUP(E1405/4,0)+30000,60000)))),IF(E1405&lt;=0,0,IF(E1405&lt;=20000,E1405,IF(E1405&lt;=40000,ROUNDUP(E1405/2,0)+10000,IF(E1405&lt;=80000,ROUNDUP(E1405/4,0)+20000,40000))))),IF(E1405&lt;=0,IF(F1405&lt;=0,0,IF(F1405&lt;=25000,F1405,IF(F1405&lt;=50000,ROUNDUP(F1405/2,0)+12500,IF(F1405&lt;=100000,ROUNDUP(F1405/4,0)+25000,50000)))),MAX(IF(F1405&lt;=0,0,IF(F1405&lt;=25000,F1405,IF(F1405&lt;=50000,ROUNDUP(F1405/2,0)+12500,IF(F1405&lt;=100000,ROUNDUP(F1405/4,0)+25000,50000)))),MIN(IF(AND(D1405="はい",C1405&gt;=2026,C1405&lt;=2027),IF(E1405&lt;=0,0,IF(E1405&lt;=30000,E1405,IF(E1405&lt;=60000,ROUNDUP(E1405/2,0)+15000,IF(E1405&lt;=120000,ROUNDUP(E1405/4,0)+30000,60000)))),IF(E1405&lt;=0,0,IF(E1405&lt;=20000,E1405,IF(E1405&lt;=40000,ROUNDUP(E1405/2,0)+10000,IF(E1405&lt;=80000,ROUNDUP(E1405/4,0)+20000,40000)))))+IF(F1405&lt;=0,0,IF(F1405&lt;=25000,F1405,IF(F1405&lt;=50000,ROUNDUP(F1405/2,0)+12500,IF(F1405&lt;=100000,ROUNDUP(F1405/4,0)+25000,50000)))),IF(AND(D1405="はい",C1405&gt;=2026,C1405&lt;=2027),60000,40000)))))</f>
        <v/>
      </c>
      <c r="P1405" s="18">
        <f>IF(G1405&lt;=0,0,IF(G1405&lt;=20000,G1405,IF(G1405&lt;=40000,ROUNDUP(G1405/2,0)+10000,IF(G1405&lt;=80000,ROUNDUP(G1405/4,0)+20000,40000))))</f>
        <v/>
      </c>
      <c r="Q1405" s="18">
        <f>IF(I1405&lt;=0,IF(H1405&lt;=0,0,IF(H1405&lt;=20000,H1405,IF(H1405&lt;=40000,ROUNDUP(H1405/2,0)+10000,IF(H1405&lt;=80000,ROUNDUP(H1405/4,0)+20000,40000)))),IF(H1405&lt;=0,IF(I1405&lt;=0,0,IF(I1405&lt;=25000,I1405,IF(I1405&lt;=50000,ROUNDUP(I1405/2,0)+12500,IF(I1405&lt;=100000,ROUNDUP(I1405/4,0)+25000,50000)))),MAX(IF(I1405&lt;=0,0,IF(I1405&lt;=25000,I1405,IF(I1405&lt;=50000,ROUNDUP(I1405/2,0)+12500,IF(I1405&lt;=100000,ROUNDUP(I1405/4,0)+25000,50000)))),MIN(IF(H1405&lt;=0,0,IF(H1405&lt;=20000,H1405,IF(H1405&lt;=40000,ROUNDUP(H1405/2,0)+10000,IF(H1405&lt;=80000,ROUNDUP(H1405/4,0)+20000,40000))))+IF(I1405&lt;=0,0,IF(I1405&lt;=25000,I1405,IF(I1405&lt;=50000,ROUNDUP(I1405/2,0)+12500,IF(I1405&lt;=100000,ROUNDUP(I1405/4,0)+25000,50000)))),40000))))</f>
        <v/>
      </c>
      <c r="R1405" s="18">
        <f>MIN(120000,O1405+P1405+Q1405)</f>
        <v/>
      </c>
      <c r="S1405" s="18">
        <f>IF(F1405&lt;=0,IF(E1405&lt;=0,0,IF(E1405&lt;=12000,E1405,IF(E1405&lt;=32000,ROUNDUP(E1405/2,0)+6000,IF(E1405&lt;=56000,ROUNDUP(E1405/4,0)+14000,28000)))),IF(E1405&lt;=0,IF(F1405&lt;=0,0,IF(F1405&lt;=15000,F1405,IF(F1405&lt;=40000,ROUNDUP(F1405/2,0)+7500,IF(F1405&lt;=70000,ROUNDUP(F1405/4,0)+17500,35000)))),MAX(IF(F1405&lt;=0,0,IF(F1405&lt;=15000,F1405,IF(F1405&lt;=40000,ROUNDUP(F1405/2,0)+7500,IF(F1405&lt;=70000,ROUNDUP(F1405/4,0)+17500,35000)))),MIN(IF(E1405&lt;=0,0,IF(E1405&lt;=12000,E1405,IF(E1405&lt;=32000,ROUNDUP(E1405/2,0)+6000,IF(E1405&lt;=56000,ROUNDUP(E1405/4,0)+14000,28000))))+IF(F1405&lt;=0,0,IF(F1405&lt;=15000,F1405,IF(F1405&lt;=40000,ROUNDUP(F1405/2,0)+7500,IF(F1405&lt;=70000,ROUNDUP(F1405/4,0)+17500,35000)))),28000))))</f>
        <v/>
      </c>
      <c r="T1405" s="18">
        <f>IF(G1405&lt;=0,0,IF(G1405&lt;=12000,G1405,IF(G1405&lt;=32000,ROUNDUP(G1405/2,0)+6000,IF(G1405&lt;=56000,ROUNDUP(G1405/4,0)+14000,28000))))</f>
        <v/>
      </c>
      <c r="U1405" s="18">
        <f>IF(I1405&lt;=0,IF(H1405&lt;=0,0,IF(H1405&lt;=12000,H1405,IF(H1405&lt;=32000,ROUNDUP(H1405/2,0)+6000,IF(H1405&lt;=56000,ROUNDUP(H1405/4,0)+14000,28000)))),IF(H1405&lt;=0,IF(I1405&lt;=0,0,IF(I1405&lt;=15000,I1405,IF(I1405&lt;=40000,ROUNDUP(I1405/2,0)+7500,IF(I1405&lt;=70000,ROUNDUP(I1405/4,0)+17500,35000)))),MAX(IF(I1405&lt;=0,0,IF(I1405&lt;=15000,I1405,IF(I1405&lt;=40000,ROUNDUP(I1405/2,0)+7500,IF(I1405&lt;=70000,ROUNDUP(I1405/4,0)+17500,35000)))),MIN(IF(H1405&lt;=0,0,IF(H1405&lt;=12000,H1405,IF(H1405&lt;=32000,ROUNDUP(H1405/2,0)+6000,IF(H1405&lt;=56000,ROUNDUP(H1405/4,0)+14000,28000))))+IF(I1405&lt;=0,0,IF(I1405&lt;=15000,I1405,IF(I1405&lt;=40000,ROUNDUP(I1405/2,0)+7500,IF(I1405&lt;=70000,ROUNDUP(I1405/4,0)+17500,35000)))),28000))))</f>
        <v/>
      </c>
      <c r="V1405" s="18">
        <f>MIN(70000,S1405+T1405+U1405)</f>
        <v/>
      </c>
      <c r="W1405" s="18">
        <f>MAX(0,ROUNDDOWN(M1405-J1405-N1405-K1405-0,-3))</f>
        <v/>
      </c>
      <c r="X1405" s="18">
        <f>MAX(0,ROUNDDOWN(M1405-J1405-N1405-K1405-R1405,-3))</f>
        <v/>
      </c>
      <c r="Y1405" s="18">
        <f>IF(W1405&lt;=0,0,ROUNDDOWN((W1405*LOOKUP(W1405,{0,1950001,3300001,6950001,9000001,18000001,40000001},{0.05,0.1,0.2,0.23,0.33,0.4,0.45})-LOOKUP(W1405,{0,1950001,3300001,6950001,9000001,18000001,40000001},{0,97500,427500,636000,1536000,2796000,4796000}))*1.021,-2))</f>
        <v/>
      </c>
      <c r="Z1405" s="18">
        <f>IF(X1405&lt;=0,0,ROUNDDOWN((X1405*LOOKUP(X1405,{0,1950001,3300001,6950001,9000001,18000001,40000001},{0.05,0.1,0.2,0.23,0.33,0.4,0.45})-LOOKUP(X1405,{0,1950001,3300001,6950001,9000001,18000001,40000001},{0,97500,427500,636000,1536000,2796000,4796000}))*1.021,-2))</f>
        <v/>
      </c>
      <c r="AA1405" s="18">
        <f>MAX(0,ROUNDDOWN(M1405-J1405-430000-L1405-0,-3))</f>
        <v/>
      </c>
      <c r="AB1405" s="18">
        <f>MAX(0,ROUNDDOWN(M1405-J1405-430000-L1405-V1405,-3))</f>
        <v/>
      </c>
      <c r="AC1405" s="18">
        <f>IF(M1405&lt;=450000,0,MAX(0,ROUNDDOWN(AA1405*0.06-MIN(50000,AA1405)*0.03,-2))+MAX(0,ROUNDDOWN(AA1405*0.04-MIN(50000,AA1405)*0.02,-2)))</f>
        <v/>
      </c>
      <c r="AD1405" s="18">
        <f>IF(M1405&lt;=450000,0,MAX(0,ROUNDDOWN(AB1405*0.06-MIN(50000,AB1405)*0.03,-2))+MAX(0,ROUNDDOWN(AB1405*0.04-MIN(50000,AB1405)*0.02,-2)))</f>
        <v/>
      </c>
      <c r="AE1405" s="18">
        <f>Y1405-Z1405</f>
        <v/>
      </c>
      <c r="AF1405" s="18">
        <f>AC1405-AD1405</f>
        <v/>
      </c>
      <c r="AG1405" s="18">
        <f>AE1405+AF1405</f>
        <v/>
      </c>
      <c r="AH1405" s="20">
        <f>IF(W1405&lt;=0,0,LOOKUP(W1405,{0,1950001,3300001,6950001,9000001,18000001,40000001},{0.05,0.1,0.2,0.23,0.33,0.4,0.45}))</f>
        <v/>
      </c>
    </row>
    <row r="1406">
      <c r="A1406" t="inlineStr">
        <is>
          <t>1万円刻み 特例あり一般12万円</t>
        </is>
      </c>
      <c r="B1406" s="18">
        <f>'4_1万円刻み'!$A$442</f>
        <v/>
      </c>
      <c r="C1406" s="19" t="n">
        <v>2026</v>
      </c>
      <c r="D1406" t="inlineStr">
        <is>
          <t>はい</t>
        </is>
      </c>
      <c r="E1406" s="18" t="n">
        <v>120000</v>
      </c>
      <c r="F1406" s="18" t="n">
        <v>0</v>
      </c>
      <c r="G1406" s="18" t="n">
        <v>0</v>
      </c>
      <c r="H1406" s="18" t="n">
        <v>0</v>
      </c>
      <c r="I1406" s="18" t="n">
        <v>0</v>
      </c>
      <c r="J1406" s="18">
        <f>ROUND(MIN(B1406/12,650000)*12*0.0915+MIN(B1406/12,1390000)*12*(0.0504+0)+B1406*0.005,0)</f>
        <v/>
      </c>
      <c r="K1406" s="18" t="n">
        <v>0</v>
      </c>
      <c r="L1406" s="18" t="n">
        <v>0</v>
      </c>
      <c r="M1406" s="18">
        <f>ROUND(IF(C1406&gt;=2026,IF(B1406&lt;741000,0,IF(B1406&lt;2191000,B1406-740000,IF(B1406&lt;2193000,1451000,IF(B1406&lt;2196000,1453000,IF(B1406&lt;2200000,1456000,IF(B1406&lt;3600000,ROUNDDOWN(B1406/4,-3)*2.8-80000,IF(B1406&lt;6600000,ROUNDDOWN(B1406/4,-3)*3.2-440000,IF(B1406&lt;8500000,ROUNDDOWN(B1406*0.9,0)-1100000,B1406-1950000)))))))),IF(B1406&lt;651000,0,IF(B1406&lt;1900000,B1406-650000,IF(B1406&lt;3600000,ROUNDDOWN(B1406/4,-3)*2.8-80000,IF(B1406&lt;6600000,ROUNDDOWN(B1406/4,-3)*3.2-440000,IF(B1406&lt;8500000,ROUNDDOWN(B1406*0.9,0)-1100000,B1406-1950000)))))),0)</f>
        <v/>
      </c>
      <c r="N1406" s="18">
        <f>IF(M1406&gt;23500000,NA(),IF(C1406&gt;=2026,IF(M1406&lt;=4890000,1040000,IF(M1406&lt;=6550000,670000,620000)),IF(M1406&lt;=1320000,950000,IF(M1406&lt;=3360000,880000,IF(M1406&lt;=4890000,680000,IF(M1406&lt;=6550000,630000,580000))))))</f>
        <v/>
      </c>
      <c r="O1406" s="18">
        <f>IF(F1406&lt;=0,IF(AND(D1406="はい",C1406&gt;=2026,C1406&lt;=2027),IF(E1406&lt;=0,0,IF(E1406&lt;=30000,E1406,IF(E1406&lt;=60000,ROUNDUP(E1406/2,0)+15000,IF(E1406&lt;=120000,ROUNDUP(E1406/4,0)+30000,60000)))),IF(E1406&lt;=0,0,IF(E1406&lt;=20000,E1406,IF(E1406&lt;=40000,ROUNDUP(E1406/2,0)+10000,IF(E1406&lt;=80000,ROUNDUP(E1406/4,0)+20000,40000))))),IF(E1406&lt;=0,IF(F1406&lt;=0,0,IF(F1406&lt;=25000,F1406,IF(F1406&lt;=50000,ROUNDUP(F1406/2,0)+12500,IF(F1406&lt;=100000,ROUNDUP(F1406/4,0)+25000,50000)))),MAX(IF(F1406&lt;=0,0,IF(F1406&lt;=25000,F1406,IF(F1406&lt;=50000,ROUNDUP(F1406/2,0)+12500,IF(F1406&lt;=100000,ROUNDUP(F1406/4,0)+25000,50000)))),MIN(IF(AND(D1406="はい",C1406&gt;=2026,C1406&lt;=2027),IF(E1406&lt;=0,0,IF(E1406&lt;=30000,E1406,IF(E1406&lt;=60000,ROUNDUP(E1406/2,0)+15000,IF(E1406&lt;=120000,ROUNDUP(E1406/4,0)+30000,60000)))),IF(E1406&lt;=0,0,IF(E1406&lt;=20000,E1406,IF(E1406&lt;=40000,ROUNDUP(E1406/2,0)+10000,IF(E1406&lt;=80000,ROUNDUP(E1406/4,0)+20000,40000)))))+IF(F1406&lt;=0,0,IF(F1406&lt;=25000,F1406,IF(F1406&lt;=50000,ROUNDUP(F1406/2,0)+12500,IF(F1406&lt;=100000,ROUNDUP(F1406/4,0)+25000,50000)))),IF(AND(D1406="はい",C1406&gt;=2026,C1406&lt;=2027),60000,40000)))))</f>
        <v/>
      </c>
      <c r="P1406" s="18">
        <f>IF(G1406&lt;=0,0,IF(G1406&lt;=20000,G1406,IF(G1406&lt;=40000,ROUNDUP(G1406/2,0)+10000,IF(G1406&lt;=80000,ROUNDUP(G1406/4,0)+20000,40000))))</f>
        <v/>
      </c>
      <c r="Q1406" s="18">
        <f>IF(I1406&lt;=0,IF(H1406&lt;=0,0,IF(H1406&lt;=20000,H1406,IF(H1406&lt;=40000,ROUNDUP(H1406/2,0)+10000,IF(H1406&lt;=80000,ROUNDUP(H1406/4,0)+20000,40000)))),IF(H1406&lt;=0,IF(I1406&lt;=0,0,IF(I1406&lt;=25000,I1406,IF(I1406&lt;=50000,ROUNDUP(I1406/2,0)+12500,IF(I1406&lt;=100000,ROUNDUP(I1406/4,0)+25000,50000)))),MAX(IF(I1406&lt;=0,0,IF(I1406&lt;=25000,I1406,IF(I1406&lt;=50000,ROUNDUP(I1406/2,0)+12500,IF(I1406&lt;=100000,ROUNDUP(I1406/4,0)+25000,50000)))),MIN(IF(H1406&lt;=0,0,IF(H1406&lt;=20000,H1406,IF(H1406&lt;=40000,ROUNDUP(H1406/2,0)+10000,IF(H1406&lt;=80000,ROUNDUP(H1406/4,0)+20000,40000))))+IF(I1406&lt;=0,0,IF(I1406&lt;=25000,I1406,IF(I1406&lt;=50000,ROUNDUP(I1406/2,0)+12500,IF(I1406&lt;=100000,ROUNDUP(I1406/4,0)+25000,50000)))),40000))))</f>
        <v/>
      </c>
      <c r="R1406" s="18">
        <f>MIN(120000,O1406+P1406+Q1406)</f>
        <v/>
      </c>
      <c r="S1406" s="18">
        <f>IF(F1406&lt;=0,IF(E1406&lt;=0,0,IF(E1406&lt;=12000,E1406,IF(E1406&lt;=32000,ROUNDUP(E1406/2,0)+6000,IF(E1406&lt;=56000,ROUNDUP(E1406/4,0)+14000,28000)))),IF(E1406&lt;=0,IF(F1406&lt;=0,0,IF(F1406&lt;=15000,F1406,IF(F1406&lt;=40000,ROUNDUP(F1406/2,0)+7500,IF(F1406&lt;=70000,ROUNDUP(F1406/4,0)+17500,35000)))),MAX(IF(F1406&lt;=0,0,IF(F1406&lt;=15000,F1406,IF(F1406&lt;=40000,ROUNDUP(F1406/2,0)+7500,IF(F1406&lt;=70000,ROUNDUP(F1406/4,0)+17500,35000)))),MIN(IF(E1406&lt;=0,0,IF(E1406&lt;=12000,E1406,IF(E1406&lt;=32000,ROUNDUP(E1406/2,0)+6000,IF(E1406&lt;=56000,ROUNDUP(E1406/4,0)+14000,28000))))+IF(F1406&lt;=0,0,IF(F1406&lt;=15000,F1406,IF(F1406&lt;=40000,ROUNDUP(F1406/2,0)+7500,IF(F1406&lt;=70000,ROUNDUP(F1406/4,0)+17500,35000)))),28000))))</f>
        <v/>
      </c>
      <c r="T1406" s="18">
        <f>IF(G1406&lt;=0,0,IF(G1406&lt;=12000,G1406,IF(G1406&lt;=32000,ROUNDUP(G1406/2,0)+6000,IF(G1406&lt;=56000,ROUNDUP(G1406/4,0)+14000,28000))))</f>
        <v/>
      </c>
      <c r="U1406" s="18">
        <f>IF(I1406&lt;=0,IF(H1406&lt;=0,0,IF(H1406&lt;=12000,H1406,IF(H1406&lt;=32000,ROUNDUP(H1406/2,0)+6000,IF(H1406&lt;=56000,ROUNDUP(H1406/4,0)+14000,28000)))),IF(H1406&lt;=0,IF(I1406&lt;=0,0,IF(I1406&lt;=15000,I1406,IF(I1406&lt;=40000,ROUNDUP(I1406/2,0)+7500,IF(I1406&lt;=70000,ROUNDUP(I1406/4,0)+17500,35000)))),MAX(IF(I1406&lt;=0,0,IF(I1406&lt;=15000,I1406,IF(I1406&lt;=40000,ROUNDUP(I1406/2,0)+7500,IF(I1406&lt;=70000,ROUNDUP(I1406/4,0)+17500,35000)))),MIN(IF(H1406&lt;=0,0,IF(H1406&lt;=12000,H1406,IF(H1406&lt;=32000,ROUNDUP(H1406/2,0)+6000,IF(H1406&lt;=56000,ROUNDUP(H1406/4,0)+14000,28000))))+IF(I1406&lt;=0,0,IF(I1406&lt;=15000,I1406,IF(I1406&lt;=40000,ROUNDUP(I1406/2,0)+7500,IF(I1406&lt;=70000,ROUNDUP(I1406/4,0)+17500,35000)))),28000))))</f>
        <v/>
      </c>
      <c r="V1406" s="18">
        <f>MIN(70000,S1406+T1406+U1406)</f>
        <v/>
      </c>
      <c r="W1406" s="18">
        <f>MAX(0,ROUNDDOWN(M1406-J1406-N1406-K1406-0,-3))</f>
        <v/>
      </c>
      <c r="X1406" s="18">
        <f>MAX(0,ROUNDDOWN(M1406-J1406-N1406-K1406-R1406,-3))</f>
        <v/>
      </c>
      <c r="Y1406" s="18">
        <f>IF(W1406&lt;=0,0,ROUNDDOWN((W1406*LOOKUP(W1406,{0,1950001,3300001,6950001,9000001,18000001,40000001},{0.05,0.1,0.2,0.23,0.33,0.4,0.45})-LOOKUP(W1406,{0,1950001,3300001,6950001,9000001,18000001,40000001},{0,97500,427500,636000,1536000,2796000,4796000}))*1.021,-2))</f>
        <v/>
      </c>
      <c r="Z1406" s="18">
        <f>IF(X1406&lt;=0,0,ROUNDDOWN((X1406*LOOKUP(X1406,{0,1950001,3300001,6950001,9000001,18000001,40000001},{0.05,0.1,0.2,0.23,0.33,0.4,0.45})-LOOKUP(X1406,{0,1950001,3300001,6950001,9000001,18000001,40000001},{0,97500,427500,636000,1536000,2796000,4796000}))*1.021,-2))</f>
        <v/>
      </c>
      <c r="AA1406" s="18">
        <f>MAX(0,ROUNDDOWN(M1406-J1406-430000-L1406-0,-3))</f>
        <v/>
      </c>
      <c r="AB1406" s="18">
        <f>MAX(0,ROUNDDOWN(M1406-J1406-430000-L1406-V1406,-3))</f>
        <v/>
      </c>
      <c r="AC1406" s="18">
        <f>IF(M1406&lt;=450000,0,MAX(0,ROUNDDOWN(AA1406*0.06-MIN(50000,AA1406)*0.03,-2))+MAX(0,ROUNDDOWN(AA1406*0.04-MIN(50000,AA1406)*0.02,-2)))</f>
        <v/>
      </c>
      <c r="AD1406" s="18">
        <f>IF(M1406&lt;=450000,0,MAX(0,ROUNDDOWN(AB1406*0.06-MIN(50000,AB1406)*0.03,-2))+MAX(0,ROUNDDOWN(AB1406*0.04-MIN(50000,AB1406)*0.02,-2)))</f>
        <v/>
      </c>
      <c r="AE1406" s="18">
        <f>Y1406-Z1406</f>
        <v/>
      </c>
      <c r="AF1406" s="18">
        <f>AC1406-AD1406</f>
        <v/>
      </c>
      <c r="AG1406" s="18">
        <f>AE1406+AF1406</f>
        <v/>
      </c>
      <c r="AH1406" s="20">
        <f>IF(W1406&lt;=0,0,LOOKUP(W1406,{0,1950001,3300001,6950001,9000001,18000001,40000001},{0.05,0.1,0.2,0.23,0.33,0.4,0.45}))</f>
        <v/>
      </c>
    </row>
    <row r="1407">
      <c r="A1407" t="inlineStr">
        <is>
          <t>1万円刻み 3区分8万円ずつ</t>
        </is>
      </c>
      <c r="B1407" s="18">
        <f>'4_1万円刻み'!$A$443</f>
        <v/>
      </c>
      <c r="C1407" s="19" t="n">
        <v>2026</v>
      </c>
      <c r="D1407" t="inlineStr">
        <is>
          <t>いいえ</t>
        </is>
      </c>
      <c r="E1407" s="18" t="n">
        <v>80000</v>
      </c>
      <c r="F1407" s="18" t="n">
        <v>0</v>
      </c>
      <c r="G1407" s="18" t="n">
        <v>80000</v>
      </c>
      <c r="H1407" s="18" t="n">
        <v>80000</v>
      </c>
      <c r="I1407" s="18" t="n">
        <v>0</v>
      </c>
      <c r="J1407" s="18">
        <f>ROUND(MIN(B1407/12,650000)*12*0.0915+MIN(B1407/12,1390000)*12*(0.0504+0)+B1407*0.005,0)</f>
        <v/>
      </c>
      <c r="K1407" s="18" t="n">
        <v>0</v>
      </c>
      <c r="L1407" s="18" t="n">
        <v>0</v>
      </c>
      <c r="M1407" s="18">
        <f>ROUND(IF(C1407&gt;=2026,IF(B1407&lt;741000,0,IF(B1407&lt;2191000,B1407-740000,IF(B1407&lt;2193000,1451000,IF(B1407&lt;2196000,1453000,IF(B1407&lt;2200000,1456000,IF(B1407&lt;3600000,ROUNDDOWN(B1407/4,-3)*2.8-80000,IF(B1407&lt;6600000,ROUNDDOWN(B1407/4,-3)*3.2-440000,IF(B1407&lt;8500000,ROUNDDOWN(B1407*0.9,0)-1100000,B1407-1950000)))))))),IF(B1407&lt;651000,0,IF(B1407&lt;1900000,B1407-650000,IF(B1407&lt;3600000,ROUNDDOWN(B1407/4,-3)*2.8-80000,IF(B1407&lt;6600000,ROUNDDOWN(B1407/4,-3)*3.2-440000,IF(B1407&lt;8500000,ROUNDDOWN(B1407*0.9,0)-1100000,B1407-1950000)))))),0)</f>
        <v/>
      </c>
      <c r="N1407" s="18">
        <f>IF(M1407&gt;23500000,NA(),IF(C1407&gt;=2026,IF(M1407&lt;=4890000,1040000,IF(M1407&lt;=6550000,670000,620000)),IF(M1407&lt;=1320000,950000,IF(M1407&lt;=3360000,880000,IF(M1407&lt;=4890000,680000,IF(M1407&lt;=6550000,630000,580000))))))</f>
        <v/>
      </c>
      <c r="O1407" s="18">
        <f>IF(F1407&lt;=0,IF(AND(D1407="はい",C1407&gt;=2026,C1407&lt;=2027),IF(E1407&lt;=0,0,IF(E1407&lt;=30000,E1407,IF(E1407&lt;=60000,ROUNDUP(E1407/2,0)+15000,IF(E1407&lt;=120000,ROUNDUP(E1407/4,0)+30000,60000)))),IF(E1407&lt;=0,0,IF(E1407&lt;=20000,E1407,IF(E1407&lt;=40000,ROUNDUP(E1407/2,0)+10000,IF(E1407&lt;=80000,ROUNDUP(E1407/4,0)+20000,40000))))),IF(E1407&lt;=0,IF(F1407&lt;=0,0,IF(F1407&lt;=25000,F1407,IF(F1407&lt;=50000,ROUNDUP(F1407/2,0)+12500,IF(F1407&lt;=100000,ROUNDUP(F1407/4,0)+25000,50000)))),MAX(IF(F1407&lt;=0,0,IF(F1407&lt;=25000,F1407,IF(F1407&lt;=50000,ROUNDUP(F1407/2,0)+12500,IF(F1407&lt;=100000,ROUNDUP(F1407/4,0)+25000,50000)))),MIN(IF(AND(D1407="はい",C1407&gt;=2026,C1407&lt;=2027),IF(E1407&lt;=0,0,IF(E1407&lt;=30000,E1407,IF(E1407&lt;=60000,ROUNDUP(E1407/2,0)+15000,IF(E1407&lt;=120000,ROUNDUP(E1407/4,0)+30000,60000)))),IF(E1407&lt;=0,0,IF(E1407&lt;=20000,E1407,IF(E1407&lt;=40000,ROUNDUP(E1407/2,0)+10000,IF(E1407&lt;=80000,ROUNDUP(E1407/4,0)+20000,40000)))))+IF(F1407&lt;=0,0,IF(F1407&lt;=25000,F1407,IF(F1407&lt;=50000,ROUNDUP(F1407/2,0)+12500,IF(F1407&lt;=100000,ROUNDUP(F1407/4,0)+25000,50000)))),IF(AND(D1407="はい",C1407&gt;=2026,C1407&lt;=2027),60000,40000)))))</f>
        <v/>
      </c>
      <c r="P1407" s="18">
        <f>IF(G1407&lt;=0,0,IF(G1407&lt;=20000,G1407,IF(G1407&lt;=40000,ROUNDUP(G1407/2,0)+10000,IF(G1407&lt;=80000,ROUNDUP(G1407/4,0)+20000,40000))))</f>
        <v/>
      </c>
      <c r="Q1407" s="18">
        <f>IF(I1407&lt;=0,IF(H1407&lt;=0,0,IF(H1407&lt;=20000,H1407,IF(H1407&lt;=40000,ROUNDUP(H1407/2,0)+10000,IF(H1407&lt;=80000,ROUNDUP(H1407/4,0)+20000,40000)))),IF(H1407&lt;=0,IF(I1407&lt;=0,0,IF(I1407&lt;=25000,I1407,IF(I1407&lt;=50000,ROUNDUP(I1407/2,0)+12500,IF(I1407&lt;=100000,ROUNDUP(I1407/4,0)+25000,50000)))),MAX(IF(I1407&lt;=0,0,IF(I1407&lt;=25000,I1407,IF(I1407&lt;=50000,ROUNDUP(I1407/2,0)+12500,IF(I1407&lt;=100000,ROUNDUP(I1407/4,0)+25000,50000)))),MIN(IF(H1407&lt;=0,0,IF(H1407&lt;=20000,H1407,IF(H1407&lt;=40000,ROUNDUP(H1407/2,0)+10000,IF(H1407&lt;=80000,ROUNDUP(H1407/4,0)+20000,40000))))+IF(I1407&lt;=0,0,IF(I1407&lt;=25000,I1407,IF(I1407&lt;=50000,ROUNDUP(I1407/2,0)+12500,IF(I1407&lt;=100000,ROUNDUP(I1407/4,0)+25000,50000)))),40000))))</f>
        <v/>
      </c>
      <c r="R1407" s="18">
        <f>MIN(120000,O1407+P1407+Q1407)</f>
        <v/>
      </c>
      <c r="S1407" s="18">
        <f>IF(F1407&lt;=0,IF(E1407&lt;=0,0,IF(E1407&lt;=12000,E1407,IF(E1407&lt;=32000,ROUNDUP(E1407/2,0)+6000,IF(E1407&lt;=56000,ROUNDUP(E1407/4,0)+14000,28000)))),IF(E1407&lt;=0,IF(F1407&lt;=0,0,IF(F1407&lt;=15000,F1407,IF(F1407&lt;=40000,ROUNDUP(F1407/2,0)+7500,IF(F1407&lt;=70000,ROUNDUP(F1407/4,0)+17500,35000)))),MAX(IF(F1407&lt;=0,0,IF(F1407&lt;=15000,F1407,IF(F1407&lt;=40000,ROUNDUP(F1407/2,0)+7500,IF(F1407&lt;=70000,ROUNDUP(F1407/4,0)+17500,35000)))),MIN(IF(E1407&lt;=0,0,IF(E1407&lt;=12000,E1407,IF(E1407&lt;=32000,ROUNDUP(E1407/2,0)+6000,IF(E1407&lt;=56000,ROUNDUP(E1407/4,0)+14000,28000))))+IF(F1407&lt;=0,0,IF(F1407&lt;=15000,F1407,IF(F1407&lt;=40000,ROUNDUP(F1407/2,0)+7500,IF(F1407&lt;=70000,ROUNDUP(F1407/4,0)+17500,35000)))),28000))))</f>
        <v/>
      </c>
      <c r="T1407" s="18">
        <f>IF(G1407&lt;=0,0,IF(G1407&lt;=12000,G1407,IF(G1407&lt;=32000,ROUNDUP(G1407/2,0)+6000,IF(G1407&lt;=56000,ROUNDUP(G1407/4,0)+14000,28000))))</f>
        <v/>
      </c>
      <c r="U1407" s="18">
        <f>IF(I1407&lt;=0,IF(H1407&lt;=0,0,IF(H1407&lt;=12000,H1407,IF(H1407&lt;=32000,ROUNDUP(H1407/2,0)+6000,IF(H1407&lt;=56000,ROUNDUP(H1407/4,0)+14000,28000)))),IF(H1407&lt;=0,IF(I1407&lt;=0,0,IF(I1407&lt;=15000,I1407,IF(I1407&lt;=40000,ROUNDUP(I1407/2,0)+7500,IF(I1407&lt;=70000,ROUNDUP(I1407/4,0)+17500,35000)))),MAX(IF(I1407&lt;=0,0,IF(I1407&lt;=15000,I1407,IF(I1407&lt;=40000,ROUNDUP(I1407/2,0)+7500,IF(I1407&lt;=70000,ROUNDUP(I1407/4,0)+17500,35000)))),MIN(IF(H1407&lt;=0,0,IF(H1407&lt;=12000,H1407,IF(H1407&lt;=32000,ROUNDUP(H1407/2,0)+6000,IF(H1407&lt;=56000,ROUNDUP(H1407/4,0)+14000,28000))))+IF(I1407&lt;=0,0,IF(I1407&lt;=15000,I1407,IF(I1407&lt;=40000,ROUNDUP(I1407/2,0)+7500,IF(I1407&lt;=70000,ROUNDUP(I1407/4,0)+17500,35000)))),28000))))</f>
        <v/>
      </c>
      <c r="V1407" s="18">
        <f>MIN(70000,S1407+T1407+U1407)</f>
        <v/>
      </c>
      <c r="W1407" s="18">
        <f>MAX(0,ROUNDDOWN(M1407-J1407-N1407-K1407-0,-3))</f>
        <v/>
      </c>
      <c r="X1407" s="18">
        <f>MAX(0,ROUNDDOWN(M1407-J1407-N1407-K1407-R1407,-3))</f>
        <v/>
      </c>
      <c r="Y1407" s="18">
        <f>IF(W1407&lt;=0,0,ROUNDDOWN((W1407*LOOKUP(W1407,{0,1950001,3300001,6950001,9000001,18000001,40000001},{0.05,0.1,0.2,0.23,0.33,0.4,0.45})-LOOKUP(W1407,{0,1950001,3300001,6950001,9000001,18000001,40000001},{0,97500,427500,636000,1536000,2796000,4796000}))*1.021,-2))</f>
        <v/>
      </c>
      <c r="Z1407" s="18">
        <f>IF(X1407&lt;=0,0,ROUNDDOWN((X1407*LOOKUP(X1407,{0,1950001,3300001,6950001,9000001,18000001,40000001},{0.05,0.1,0.2,0.23,0.33,0.4,0.45})-LOOKUP(X1407,{0,1950001,3300001,6950001,9000001,18000001,40000001},{0,97500,427500,636000,1536000,2796000,4796000}))*1.021,-2))</f>
        <v/>
      </c>
      <c r="AA1407" s="18">
        <f>MAX(0,ROUNDDOWN(M1407-J1407-430000-L1407-0,-3))</f>
        <v/>
      </c>
      <c r="AB1407" s="18">
        <f>MAX(0,ROUNDDOWN(M1407-J1407-430000-L1407-V1407,-3))</f>
        <v/>
      </c>
      <c r="AC1407" s="18">
        <f>IF(M1407&lt;=450000,0,MAX(0,ROUNDDOWN(AA1407*0.06-MIN(50000,AA1407)*0.03,-2))+MAX(0,ROUNDDOWN(AA1407*0.04-MIN(50000,AA1407)*0.02,-2)))</f>
        <v/>
      </c>
      <c r="AD1407" s="18">
        <f>IF(M1407&lt;=450000,0,MAX(0,ROUNDDOWN(AB1407*0.06-MIN(50000,AB1407)*0.03,-2))+MAX(0,ROUNDDOWN(AB1407*0.04-MIN(50000,AB1407)*0.02,-2)))</f>
        <v/>
      </c>
      <c r="AE1407" s="18">
        <f>Y1407-Z1407</f>
        <v/>
      </c>
      <c r="AF1407" s="18">
        <f>AC1407-AD1407</f>
        <v/>
      </c>
      <c r="AG1407" s="18">
        <f>AE1407+AF1407</f>
        <v/>
      </c>
      <c r="AH1407" s="20">
        <f>IF(W1407&lt;=0,0,LOOKUP(W1407,{0,1950001,3300001,6950001,9000001,18000001,40000001},{0.05,0.1,0.2,0.23,0.33,0.4,0.45}))</f>
        <v/>
      </c>
    </row>
    <row r="1408">
      <c r="A1408" t="inlineStr">
        <is>
          <t>1万円刻み 一般8万円</t>
        </is>
      </c>
      <c r="B1408" s="18">
        <f>'4_1万円刻み'!$A$443</f>
        <v/>
      </c>
      <c r="C1408" s="19" t="n">
        <v>2026</v>
      </c>
      <c r="D1408" t="inlineStr">
        <is>
          <t>いいえ</t>
        </is>
      </c>
      <c r="E1408" s="18" t="n">
        <v>80000</v>
      </c>
      <c r="F1408" s="18" t="n">
        <v>0</v>
      </c>
      <c r="G1408" s="18" t="n">
        <v>0</v>
      </c>
      <c r="H1408" s="18" t="n">
        <v>0</v>
      </c>
      <c r="I1408" s="18" t="n">
        <v>0</v>
      </c>
      <c r="J1408" s="18">
        <f>ROUND(MIN(B1408/12,650000)*12*0.0915+MIN(B1408/12,1390000)*12*(0.0504+0)+B1408*0.005,0)</f>
        <v/>
      </c>
      <c r="K1408" s="18" t="n">
        <v>0</v>
      </c>
      <c r="L1408" s="18" t="n">
        <v>0</v>
      </c>
      <c r="M1408" s="18">
        <f>ROUND(IF(C1408&gt;=2026,IF(B1408&lt;741000,0,IF(B1408&lt;2191000,B1408-740000,IF(B1408&lt;2193000,1451000,IF(B1408&lt;2196000,1453000,IF(B1408&lt;2200000,1456000,IF(B1408&lt;3600000,ROUNDDOWN(B1408/4,-3)*2.8-80000,IF(B1408&lt;6600000,ROUNDDOWN(B1408/4,-3)*3.2-440000,IF(B1408&lt;8500000,ROUNDDOWN(B1408*0.9,0)-1100000,B1408-1950000)))))))),IF(B1408&lt;651000,0,IF(B1408&lt;1900000,B1408-650000,IF(B1408&lt;3600000,ROUNDDOWN(B1408/4,-3)*2.8-80000,IF(B1408&lt;6600000,ROUNDDOWN(B1408/4,-3)*3.2-440000,IF(B1408&lt;8500000,ROUNDDOWN(B1408*0.9,0)-1100000,B1408-1950000)))))),0)</f>
        <v/>
      </c>
      <c r="N1408" s="18">
        <f>IF(M1408&gt;23500000,NA(),IF(C1408&gt;=2026,IF(M1408&lt;=4890000,1040000,IF(M1408&lt;=6550000,670000,620000)),IF(M1408&lt;=1320000,950000,IF(M1408&lt;=3360000,880000,IF(M1408&lt;=4890000,680000,IF(M1408&lt;=6550000,630000,580000))))))</f>
        <v/>
      </c>
      <c r="O1408" s="18">
        <f>IF(F1408&lt;=0,IF(AND(D1408="はい",C1408&gt;=2026,C1408&lt;=2027),IF(E1408&lt;=0,0,IF(E1408&lt;=30000,E1408,IF(E1408&lt;=60000,ROUNDUP(E1408/2,0)+15000,IF(E1408&lt;=120000,ROUNDUP(E1408/4,0)+30000,60000)))),IF(E1408&lt;=0,0,IF(E1408&lt;=20000,E1408,IF(E1408&lt;=40000,ROUNDUP(E1408/2,0)+10000,IF(E1408&lt;=80000,ROUNDUP(E1408/4,0)+20000,40000))))),IF(E1408&lt;=0,IF(F1408&lt;=0,0,IF(F1408&lt;=25000,F1408,IF(F1408&lt;=50000,ROUNDUP(F1408/2,0)+12500,IF(F1408&lt;=100000,ROUNDUP(F1408/4,0)+25000,50000)))),MAX(IF(F1408&lt;=0,0,IF(F1408&lt;=25000,F1408,IF(F1408&lt;=50000,ROUNDUP(F1408/2,0)+12500,IF(F1408&lt;=100000,ROUNDUP(F1408/4,0)+25000,50000)))),MIN(IF(AND(D1408="はい",C1408&gt;=2026,C1408&lt;=2027),IF(E1408&lt;=0,0,IF(E1408&lt;=30000,E1408,IF(E1408&lt;=60000,ROUNDUP(E1408/2,0)+15000,IF(E1408&lt;=120000,ROUNDUP(E1408/4,0)+30000,60000)))),IF(E1408&lt;=0,0,IF(E1408&lt;=20000,E1408,IF(E1408&lt;=40000,ROUNDUP(E1408/2,0)+10000,IF(E1408&lt;=80000,ROUNDUP(E1408/4,0)+20000,40000)))))+IF(F1408&lt;=0,0,IF(F1408&lt;=25000,F1408,IF(F1408&lt;=50000,ROUNDUP(F1408/2,0)+12500,IF(F1408&lt;=100000,ROUNDUP(F1408/4,0)+25000,50000)))),IF(AND(D1408="はい",C1408&gt;=2026,C1408&lt;=2027),60000,40000)))))</f>
        <v/>
      </c>
      <c r="P1408" s="18">
        <f>IF(G1408&lt;=0,0,IF(G1408&lt;=20000,G1408,IF(G1408&lt;=40000,ROUNDUP(G1408/2,0)+10000,IF(G1408&lt;=80000,ROUNDUP(G1408/4,0)+20000,40000))))</f>
        <v/>
      </c>
      <c r="Q1408" s="18">
        <f>IF(I1408&lt;=0,IF(H1408&lt;=0,0,IF(H1408&lt;=20000,H1408,IF(H1408&lt;=40000,ROUNDUP(H1408/2,0)+10000,IF(H1408&lt;=80000,ROUNDUP(H1408/4,0)+20000,40000)))),IF(H1408&lt;=0,IF(I1408&lt;=0,0,IF(I1408&lt;=25000,I1408,IF(I1408&lt;=50000,ROUNDUP(I1408/2,0)+12500,IF(I1408&lt;=100000,ROUNDUP(I1408/4,0)+25000,50000)))),MAX(IF(I1408&lt;=0,0,IF(I1408&lt;=25000,I1408,IF(I1408&lt;=50000,ROUNDUP(I1408/2,0)+12500,IF(I1408&lt;=100000,ROUNDUP(I1408/4,0)+25000,50000)))),MIN(IF(H1408&lt;=0,0,IF(H1408&lt;=20000,H1408,IF(H1408&lt;=40000,ROUNDUP(H1408/2,0)+10000,IF(H1408&lt;=80000,ROUNDUP(H1408/4,0)+20000,40000))))+IF(I1408&lt;=0,0,IF(I1408&lt;=25000,I1408,IF(I1408&lt;=50000,ROUNDUP(I1408/2,0)+12500,IF(I1408&lt;=100000,ROUNDUP(I1408/4,0)+25000,50000)))),40000))))</f>
        <v/>
      </c>
      <c r="R1408" s="18">
        <f>MIN(120000,O1408+P1408+Q1408)</f>
        <v/>
      </c>
      <c r="S1408" s="18">
        <f>IF(F1408&lt;=0,IF(E1408&lt;=0,0,IF(E1408&lt;=12000,E1408,IF(E1408&lt;=32000,ROUNDUP(E1408/2,0)+6000,IF(E1408&lt;=56000,ROUNDUP(E1408/4,0)+14000,28000)))),IF(E1408&lt;=0,IF(F1408&lt;=0,0,IF(F1408&lt;=15000,F1408,IF(F1408&lt;=40000,ROUNDUP(F1408/2,0)+7500,IF(F1408&lt;=70000,ROUNDUP(F1408/4,0)+17500,35000)))),MAX(IF(F1408&lt;=0,0,IF(F1408&lt;=15000,F1408,IF(F1408&lt;=40000,ROUNDUP(F1408/2,0)+7500,IF(F1408&lt;=70000,ROUNDUP(F1408/4,0)+17500,35000)))),MIN(IF(E1408&lt;=0,0,IF(E1408&lt;=12000,E1408,IF(E1408&lt;=32000,ROUNDUP(E1408/2,0)+6000,IF(E1408&lt;=56000,ROUNDUP(E1408/4,0)+14000,28000))))+IF(F1408&lt;=0,0,IF(F1408&lt;=15000,F1408,IF(F1408&lt;=40000,ROUNDUP(F1408/2,0)+7500,IF(F1408&lt;=70000,ROUNDUP(F1408/4,0)+17500,35000)))),28000))))</f>
        <v/>
      </c>
      <c r="T1408" s="18">
        <f>IF(G1408&lt;=0,0,IF(G1408&lt;=12000,G1408,IF(G1408&lt;=32000,ROUNDUP(G1408/2,0)+6000,IF(G1408&lt;=56000,ROUNDUP(G1408/4,0)+14000,28000))))</f>
        <v/>
      </c>
      <c r="U1408" s="18">
        <f>IF(I1408&lt;=0,IF(H1408&lt;=0,0,IF(H1408&lt;=12000,H1408,IF(H1408&lt;=32000,ROUNDUP(H1408/2,0)+6000,IF(H1408&lt;=56000,ROUNDUP(H1408/4,0)+14000,28000)))),IF(H1408&lt;=0,IF(I1408&lt;=0,0,IF(I1408&lt;=15000,I1408,IF(I1408&lt;=40000,ROUNDUP(I1408/2,0)+7500,IF(I1408&lt;=70000,ROUNDUP(I1408/4,0)+17500,35000)))),MAX(IF(I1408&lt;=0,0,IF(I1408&lt;=15000,I1408,IF(I1408&lt;=40000,ROUNDUP(I1408/2,0)+7500,IF(I1408&lt;=70000,ROUNDUP(I1408/4,0)+17500,35000)))),MIN(IF(H1408&lt;=0,0,IF(H1408&lt;=12000,H1408,IF(H1408&lt;=32000,ROUNDUP(H1408/2,0)+6000,IF(H1408&lt;=56000,ROUNDUP(H1408/4,0)+14000,28000))))+IF(I1408&lt;=0,0,IF(I1408&lt;=15000,I1408,IF(I1408&lt;=40000,ROUNDUP(I1408/2,0)+7500,IF(I1408&lt;=70000,ROUNDUP(I1408/4,0)+17500,35000)))),28000))))</f>
        <v/>
      </c>
      <c r="V1408" s="18">
        <f>MIN(70000,S1408+T1408+U1408)</f>
        <v/>
      </c>
      <c r="W1408" s="18">
        <f>MAX(0,ROUNDDOWN(M1408-J1408-N1408-K1408-0,-3))</f>
        <v/>
      </c>
      <c r="X1408" s="18">
        <f>MAX(0,ROUNDDOWN(M1408-J1408-N1408-K1408-R1408,-3))</f>
        <v/>
      </c>
      <c r="Y1408" s="18">
        <f>IF(W1408&lt;=0,0,ROUNDDOWN((W1408*LOOKUP(W1408,{0,1950001,3300001,6950001,9000001,18000001,40000001},{0.05,0.1,0.2,0.23,0.33,0.4,0.45})-LOOKUP(W1408,{0,1950001,3300001,6950001,9000001,18000001,40000001},{0,97500,427500,636000,1536000,2796000,4796000}))*1.021,-2))</f>
        <v/>
      </c>
      <c r="Z1408" s="18">
        <f>IF(X1408&lt;=0,0,ROUNDDOWN((X1408*LOOKUP(X1408,{0,1950001,3300001,6950001,9000001,18000001,40000001},{0.05,0.1,0.2,0.23,0.33,0.4,0.45})-LOOKUP(X1408,{0,1950001,3300001,6950001,9000001,18000001,40000001},{0,97500,427500,636000,1536000,2796000,4796000}))*1.021,-2))</f>
        <v/>
      </c>
      <c r="AA1408" s="18">
        <f>MAX(0,ROUNDDOWN(M1408-J1408-430000-L1408-0,-3))</f>
        <v/>
      </c>
      <c r="AB1408" s="18">
        <f>MAX(0,ROUNDDOWN(M1408-J1408-430000-L1408-V1408,-3))</f>
        <v/>
      </c>
      <c r="AC1408" s="18">
        <f>IF(M1408&lt;=450000,0,MAX(0,ROUNDDOWN(AA1408*0.06-MIN(50000,AA1408)*0.03,-2))+MAX(0,ROUNDDOWN(AA1408*0.04-MIN(50000,AA1408)*0.02,-2)))</f>
        <v/>
      </c>
      <c r="AD1408" s="18">
        <f>IF(M1408&lt;=450000,0,MAX(0,ROUNDDOWN(AB1408*0.06-MIN(50000,AB1408)*0.03,-2))+MAX(0,ROUNDDOWN(AB1408*0.04-MIN(50000,AB1408)*0.02,-2)))</f>
        <v/>
      </c>
      <c r="AE1408" s="18">
        <f>Y1408-Z1408</f>
        <v/>
      </c>
      <c r="AF1408" s="18">
        <f>AC1408-AD1408</f>
        <v/>
      </c>
      <c r="AG1408" s="18">
        <f>AE1408+AF1408</f>
        <v/>
      </c>
      <c r="AH1408" s="20">
        <f>IF(W1408&lt;=0,0,LOOKUP(W1408,{0,1950001,3300001,6950001,9000001,18000001,40000001},{0.05,0.1,0.2,0.23,0.33,0.4,0.45}))</f>
        <v/>
      </c>
    </row>
    <row r="1409">
      <c r="A1409" t="inlineStr">
        <is>
          <t>1万円刻み 特例あり一般12万円</t>
        </is>
      </c>
      <c r="B1409" s="18">
        <f>'4_1万円刻み'!$A$443</f>
        <v/>
      </c>
      <c r="C1409" s="19" t="n">
        <v>2026</v>
      </c>
      <c r="D1409" t="inlineStr">
        <is>
          <t>はい</t>
        </is>
      </c>
      <c r="E1409" s="18" t="n">
        <v>120000</v>
      </c>
      <c r="F1409" s="18" t="n">
        <v>0</v>
      </c>
      <c r="G1409" s="18" t="n">
        <v>0</v>
      </c>
      <c r="H1409" s="18" t="n">
        <v>0</v>
      </c>
      <c r="I1409" s="18" t="n">
        <v>0</v>
      </c>
      <c r="J1409" s="18">
        <f>ROUND(MIN(B1409/12,650000)*12*0.0915+MIN(B1409/12,1390000)*12*(0.0504+0)+B1409*0.005,0)</f>
        <v/>
      </c>
      <c r="K1409" s="18" t="n">
        <v>0</v>
      </c>
      <c r="L1409" s="18" t="n">
        <v>0</v>
      </c>
      <c r="M1409" s="18">
        <f>ROUND(IF(C1409&gt;=2026,IF(B1409&lt;741000,0,IF(B1409&lt;2191000,B1409-740000,IF(B1409&lt;2193000,1451000,IF(B1409&lt;2196000,1453000,IF(B1409&lt;2200000,1456000,IF(B1409&lt;3600000,ROUNDDOWN(B1409/4,-3)*2.8-80000,IF(B1409&lt;6600000,ROUNDDOWN(B1409/4,-3)*3.2-440000,IF(B1409&lt;8500000,ROUNDDOWN(B1409*0.9,0)-1100000,B1409-1950000)))))))),IF(B1409&lt;651000,0,IF(B1409&lt;1900000,B1409-650000,IF(B1409&lt;3600000,ROUNDDOWN(B1409/4,-3)*2.8-80000,IF(B1409&lt;6600000,ROUNDDOWN(B1409/4,-3)*3.2-440000,IF(B1409&lt;8500000,ROUNDDOWN(B1409*0.9,0)-1100000,B1409-1950000)))))),0)</f>
        <v/>
      </c>
      <c r="N1409" s="18">
        <f>IF(M1409&gt;23500000,NA(),IF(C1409&gt;=2026,IF(M1409&lt;=4890000,1040000,IF(M1409&lt;=6550000,670000,620000)),IF(M1409&lt;=1320000,950000,IF(M1409&lt;=3360000,880000,IF(M1409&lt;=4890000,680000,IF(M1409&lt;=6550000,630000,580000))))))</f>
        <v/>
      </c>
      <c r="O1409" s="18">
        <f>IF(F1409&lt;=0,IF(AND(D1409="はい",C1409&gt;=2026,C1409&lt;=2027),IF(E1409&lt;=0,0,IF(E1409&lt;=30000,E1409,IF(E1409&lt;=60000,ROUNDUP(E1409/2,0)+15000,IF(E1409&lt;=120000,ROUNDUP(E1409/4,0)+30000,60000)))),IF(E1409&lt;=0,0,IF(E1409&lt;=20000,E1409,IF(E1409&lt;=40000,ROUNDUP(E1409/2,0)+10000,IF(E1409&lt;=80000,ROUNDUP(E1409/4,0)+20000,40000))))),IF(E1409&lt;=0,IF(F1409&lt;=0,0,IF(F1409&lt;=25000,F1409,IF(F1409&lt;=50000,ROUNDUP(F1409/2,0)+12500,IF(F1409&lt;=100000,ROUNDUP(F1409/4,0)+25000,50000)))),MAX(IF(F1409&lt;=0,0,IF(F1409&lt;=25000,F1409,IF(F1409&lt;=50000,ROUNDUP(F1409/2,0)+12500,IF(F1409&lt;=100000,ROUNDUP(F1409/4,0)+25000,50000)))),MIN(IF(AND(D1409="はい",C1409&gt;=2026,C1409&lt;=2027),IF(E1409&lt;=0,0,IF(E1409&lt;=30000,E1409,IF(E1409&lt;=60000,ROUNDUP(E1409/2,0)+15000,IF(E1409&lt;=120000,ROUNDUP(E1409/4,0)+30000,60000)))),IF(E1409&lt;=0,0,IF(E1409&lt;=20000,E1409,IF(E1409&lt;=40000,ROUNDUP(E1409/2,0)+10000,IF(E1409&lt;=80000,ROUNDUP(E1409/4,0)+20000,40000)))))+IF(F1409&lt;=0,0,IF(F1409&lt;=25000,F1409,IF(F1409&lt;=50000,ROUNDUP(F1409/2,0)+12500,IF(F1409&lt;=100000,ROUNDUP(F1409/4,0)+25000,50000)))),IF(AND(D1409="はい",C1409&gt;=2026,C1409&lt;=2027),60000,40000)))))</f>
        <v/>
      </c>
      <c r="P1409" s="18">
        <f>IF(G1409&lt;=0,0,IF(G1409&lt;=20000,G1409,IF(G1409&lt;=40000,ROUNDUP(G1409/2,0)+10000,IF(G1409&lt;=80000,ROUNDUP(G1409/4,0)+20000,40000))))</f>
        <v/>
      </c>
      <c r="Q1409" s="18">
        <f>IF(I1409&lt;=0,IF(H1409&lt;=0,0,IF(H1409&lt;=20000,H1409,IF(H1409&lt;=40000,ROUNDUP(H1409/2,0)+10000,IF(H1409&lt;=80000,ROUNDUP(H1409/4,0)+20000,40000)))),IF(H1409&lt;=0,IF(I1409&lt;=0,0,IF(I1409&lt;=25000,I1409,IF(I1409&lt;=50000,ROUNDUP(I1409/2,0)+12500,IF(I1409&lt;=100000,ROUNDUP(I1409/4,0)+25000,50000)))),MAX(IF(I1409&lt;=0,0,IF(I1409&lt;=25000,I1409,IF(I1409&lt;=50000,ROUNDUP(I1409/2,0)+12500,IF(I1409&lt;=100000,ROUNDUP(I1409/4,0)+25000,50000)))),MIN(IF(H1409&lt;=0,0,IF(H1409&lt;=20000,H1409,IF(H1409&lt;=40000,ROUNDUP(H1409/2,0)+10000,IF(H1409&lt;=80000,ROUNDUP(H1409/4,0)+20000,40000))))+IF(I1409&lt;=0,0,IF(I1409&lt;=25000,I1409,IF(I1409&lt;=50000,ROUNDUP(I1409/2,0)+12500,IF(I1409&lt;=100000,ROUNDUP(I1409/4,0)+25000,50000)))),40000))))</f>
        <v/>
      </c>
      <c r="R1409" s="18">
        <f>MIN(120000,O1409+P1409+Q1409)</f>
        <v/>
      </c>
      <c r="S1409" s="18">
        <f>IF(F1409&lt;=0,IF(E1409&lt;=0,0,IF(E1409&lt;=12000,E1409,IF(E1409&lt;=32000,ROUNDUP(E1409/2,0)+6000,IF(E1409&lt;=56000,ROUNDUP(E1409/4,0)+14000,28000)))),IF(E1409&lt;=0,IF(F1409&lt;=0,0,IF(F1409&lt;=15000,F1409,IF(F1409&lt;=40000,ROUNDUP(F1409/2,0)+7500,IF(F1409&lt;=70000,ROUNDUP(F1409/4,0)+17500,35000)))),MAX(IF(F1409&lt;=0,0,IF(F1409&lt;=15000,F1409,IF(F1409&lt;=40000,ROUNDUP(F1409/2,0)+7500,IF(F1409&lt;=70000,ROUNDUP(F1409/4,0)+17500,35000)))),MIN(IF(E1409&lt;=0,0,IF(E1409&lt;=12000,E1409,IF(E1409&lt;=32000,ROUNDUP(E1409/2,0)+6000,IF(E1409&lt;=56000,ROUNDUP(E1409/4,0)+14000,28000))))+IF(F1409&lt;=0,0,IF(F1409&lt;=15000,F1409,IF(F1409&lt;=40000,ROUNDUP(F1409/2,0)+7500,IF(F1409&lt;=70000,ROUNDUP(F1409/4,0)+17500,35000)))),28000))))</f>
        <v/>
      </c>
      <c r="T1409" s="18">
        <f>IF(G1409&lt;=0,0,IF(G1409&lt;=12000,G1409,IF(G1409&lt;=32000,ROUNDUP(G1409/2,0)+6000,IF(G1409&lt;=56000,ROUNDUP(G1409/4,0)+14000,28000))))</f>
        <v/>
      </c>
      <c r="U1409" s="18">
        <f>IF(I1409&lt;=0,IF(H1409&lt;=0,0,IF(H1409&lt;=12000,H1409,IF(H1409&lt;=32000,ROUNDUP(H1409/2,0)+6000,IF(H1409&lt;=56000,ROUNDUP(H1409/4,0)+14000,28000)))),IF(H1409&lt;=0,IF(I1409&lt;=0,0,IF(I1409&lt;=15000,I1409,IF(I1409&lt;=40000,ROUNDUP(I1409/2,0)+7500,IF(I1409&lt;=70000,ROUNDUP(I1409/4,0)+17500,35000)))),MAX(IF(I1409&lt;=0,0,IF(I1409&lt;=15000,I1409,IF(I1409&lt;=40000,ROUNDUP(I1409/2,0)+7500,IF(I1409&lt;=70000,ROUNDUP(I1409/4,0)+17500,35000)))),MIN(IF(H1409&lt;=0,0,IF(H1409&lt;=12000,H1409,IF(H1409&lt;=32000,ROUNDUP(H1409/2,0)+6000,IF(H1409&lt;=56000,ROUNDUP(H1409/4,0)+14000,28000))))+IF(I1409&lt;=0,0,IF(I1409&lt;=15000,I1409,IF(I1409&lt;=40000,ROUNDUP(I1409/2,0)+7500,IF(I1409&lt;=70000,ROUNDUP(I1409/4,0)+17500,35000)))),28000))))</f>
        <v/>
      </c>
      <c r="V1409" s="18">
        <f>MIN(70000,S1409+T1409+U1409)</f>
        <v/>
      </c>
      <c r="W1409" s="18">
        <f>MAX(0,ROUNDDOWN(M1409-J1409-N1409-K1409-0,-3))</f>
        <v/>
      </c>
      <c r="X1409" s="18">
        <f>MAX(0,ROUNDDOWN(M1409-J1409-N1409-K1409-R1409,-3))</f>
        <v/>
      </c>
      <c r="Y1409" s="18">
        <f>IF(W1409&lt;=0,0,ROUNDDOWN((W1409*LOOKUP(W1409,{0,1950001,3300001,6950001,9000001,18000001,40000001},{0.05,0.1,0.2,0.23,0.33,0.4,0.45})-LOOKUP(W1409,{0,1950001,3300001,6950001,9000001,18000001,40000001},{0,97500,427500,636000,1536000,2796000,4796000}))*1.021,-2))</f>
        <v/>
      </c>
      <c r="Z1409" s="18">
        <f>IF(X1409&lt;=0,0,ROUNDDOWN((X1409*LOOKUP(X1409,{0,1950001,3300001,6950001,9000001,18000001,40000001},{0.05,0.1,0.2,0.23,0.33,0.4,0.45})-LOOKUP(X1409,{0,1950001,3300001,6950001,9000001,18000001,40000001},{0,97500,427500,636000,1536000,2796000,4796000}))*1.021,-2))</f>
        <v/>
      </c>
      <c r="AA1409" s="18">
        <f>MAX(0,ROUNDDOWN(M1409-J1409-430000-L1409-0,-3))</f>
        <v/>
      </c>
      <c r="AB1409" s="18">
        <f>MAX(0,ROUNDDOWN(M1409-J1409-430000-L1409-V1409,-3))</f>
        <v/>
      </c>
      <c r="AC1409" s="18">
        <f>IF(M1409&lt;=450000,0,MAX(0,ROUNDDOWN(AA1409*0.06-MIN(50000,AA1409)*0.03,-2))+MAX(0,ROUNDDOWN(AA1409*0.04-MIN(50000,AA1409)*0.02,-2)))</f>
        <v/>
      </c>
      <c r="AD1409" s="18">
        <f>IF(M1409&lt;=450000,0,MAX(0,ROUNDDOWN(AB1409*0.06-MIN(50000,AB1409)*0.03,-2))+MAX(0,ROUNDDOWN(AB1409*0.04-MIN(50000,AB1409)*0.02,-2)))</f>
        <v/>
      </c>
      <c r="AE1409" s="18">
        <f>Y1409-Z1409</f>
        <v/>
      </c>
      <c r="AF1409" s="18">
        <f>AC1409-AD1409</f>
        <v/>
      </c>
      <c r="AG1409" s="18">
        <f>AE1409+AF1409</f>
        <v/>
      </c>
      <c r="AH1409" s="20">
        <f>IF(W1409&lt;=0,0,LOOKUP(W1409,{0,1950001,3300001,6950001,9000001,18000001,40000001},{0.05,0.1,0.2,0.23,0.33,0.4,0.45}))</f>
        <v/>
      </c>
    </row>
    <row r="1410">
      <c r="A1410" t="inlineStr">
        <is>
          <t>1万円刻み 3区分8万円ずつ</t>
        </is>
      </c>
      <c r="B1410" s="18">
        <f>'4_1万円刻み'!$A$444</f>
        <v/>
      </c>
      <c r="C1410" s="19" t="n">
        <v>2026</v>
      </c>
      <c r="D1410" t="inlineStr">
        <is>
          <t>いいえ</t>
        </is>
      </c>
      <c r="E1410" s="18" t="n">
        <v>80000</v>
      </c>
      <c r="F1410" s="18" t="n">
        <v>0</v>
      </c>
      <c r="G1410" s="18" t="n">
        <v>80000</v>
      </c>
      <c r="H1410" s="18" t="n">
        <v>80000</v>
      </c>
      <c r="I1410" s="18" t="n">
        <v>0</v>
      </c>
      <c r="J1410" s="18">
        <f>ROUND(MIN(B1410/12,650000)*12*0.0915+MIN(B1410/12,1390000)*12*(0.0504+0)+B1410*0.005,0)</f>
        <v/>
      </c>
      <c r="K1410" s="18" t="n">
        <v>0</v>
      </c>
      <c r="L1410" s="18" t="n">
        <v>0</v>
      </c>
      <c r="M1410" s="18">
        <f>ROUND(IF(C1410&gt;=2026,IF(B1410&lt;741000,0,IF(B1410&lt;2191000,B1410-740000,IF(B1410&lt;2193000,1451000,IF(B1410&lt;2196000,1453000,IF(B1410&lt;2200000,1456000,IF(B1410&lt;3600000,ROUNDDOWN(B1410/4,-3)*2.8-80000,IF(B1410&lt;6600000,ROUNDDOWN(B1410/4,-3)*3.2-440000,IF(B1410&lt;8500000,ROUNDDOWN(B1410*0.9,0)-1100000,B1410-1950000)))))))),IF(B1410&lt;651000,0,IF(B1410&lt;1900000,B1410-650000,IF(B1410&lt;3600000,ROUNDDOWN(B1410/4,-3)*2.8-80000,IF(B1410&lt;6600000,ROUNDDOWN(B1410/4,-3)*3.2-440000,IF(B1410&lt;8500000,ROUNDDOWN(B1410*0.9,0)-1100000,B1410-1950000)))))),0)</f>
        <v/>
      </c>
      <c r="N1410" s="18">
        <f>IF(M1410&gt;23500000,NA(),IF(C1410&gt;=2026,IF(M1410&lt;=4890000,1040000,IF(M1410&lt;=6550000,670000,620000)),IF(M1410&lt;=1320000,950000,IF(M1410&lt;=3360000,880000,IF(M1410&lt;=4890000,680000,IF(M1410&lt;=6550000,630000,580000))))))</f>
        <v/>
      </c>
      <c r="O1410" s="18">
        <f>IF(F1410&lt;=0,IF(AND(D1410="はい",C1410&gt;=2026,C1410&lt;=2027),IF(E1410&lt;=0,0,IF(E1410&lt;=30000,E1410,IF(E1410&lt;=60000,ROUNDUP(E1410/2,0)+15000,IF(E1410&lt;=120000,ROUNDUP(E1410/4,0)+30000,60000)))),IF(E1410&lt;=0,0,IF(E1410&lt;=20000,E1410,IF(E1410&lt;=40000,ROUNDUP(E1410/2,0)+10000,IF(E1410&lt;=80000,ROUNDUP(E1410/4,0)+20000,40000))))),IF(E1410&lt;=0,IF(F1410&lt;=0,0,IF(F1410&lt;=25000,F1410,IF(F1410&lt;=50000,ROUNDUP(F1410/2,0)+12500,IF(F1410&lt;=100000,ROUNDUP(F1410/4,0)+25000,50000)))),MAX(IF(F1410&lt;=0,0,IF(F1410&lt;=25000,F1410,IF(F1410&lt;=50000,ROUNDUP(F1410/2,0)+12500,IF(F1410&lt;=100000,ROUNDUP(F1410/4,0)+25000,50000)))),MIN(IF(AND(D1410="はい",C1410&gt;=2026,C1410&lt;=2027),IF(E1410&lt;=0,0,IF(E1410&lt;=30000,E1410,IF(E1410&lt;=60000,ROUNDUP(E1410/2,0)+15000,IF(E1410&lt;=120000,ROUNDUP(E1410/4,0)+30000,60000)))),IF(E1410&lt;=0,0,IF(E1410&lt;=20000,E1410,IF(E1410&lt;=40000,ROUNDUP(E1410/2,0)+10000,IF(E1410&lt;=80000,ROUNDUP(E1410/4,0)+20000,40000)))))+IF(F1410&lt;=0,0,IF(F1410&lt;=25000,F1410,IF(F1410&lt;=50000,ROUNDUP(F1410/2,0)+12500,IF(F1410&lt;=100000,ROUNDUP(F1410/4,0)+25000,50000)))),IF(AND(D1410="はい",C1410&gt;=2026,C1410&lt;=2027),60000,40000)))))</f>
        <v/>
      </c>
      <c r="P1410" s="18">
        <f>IF(G1410&lt;=0,0,IF(G1410&lt;=20000,G1410,IF(G1410&lt;=40000,ROUNDUP(G1410/2,0)+10000,IF(G1410&lt;=80000,ROUNDUP(G1410/4,0)+20000,40000))))</f>
        <v/>
      </c>
      <c r="Q1410" s="18">
        <f>IF(I1410&lt;=0,IF(H1410&lt;=0,0,IF(H1410&lt;=20000,H1410,IF(H1410&lt;=40000,ROUNDUP(H1410/2,0)+10000,IF(H1410&lt;=80000,ROUNDUP(H1410/4,0)+20000,40000)))),IF(H1410&lt;=0,IF(I1410&lt;=0,0,IF(I1410&lt;=25000,I1410,IF(I1410&lt;=50000,ROUNDUP(I1410/2,0)+12500,IF(I1410&lt;=100000,ROUNDUP(I1410/4,0)+25000,50000)))),MAX(IF(I1410&lt;=0,0,IF(I1410&lt;=25000,I1410,IF(I1410&lt;=50000,ROUNDUP(I1410/2,0)+12500,IF(I1410&lt;=100000,ROUNDUP(I1410/4,0)+25000,50000)))),MIN(IF(H1410&lt;=0,0,IF(H1410&lt;=20000,H1410,IF(H1410&lt;=40000,ROUNDUP(H1410/2,0)+10000,IF(H1410&lt;=80000,ROUNDUP(H1410/4,0)+20000,40000))))+IF(I1410&lt;=0,0,IF(I1410&lt;=25000,I1410,IF(I1410&lt;=50000,ROUNDUP(I1410/2,0)+12500,IF(I1410&lt;=100000,ROUNDUP(I1410/4,0)+25000,50000)))),40000))))</f>
        <v/>
      </c>
      <c r="R1410" s="18">
        <f>MIN(120000,O1410+P1410+Q1410)</f>
        <v/>
      </c>
      <c r="S1410" s="18">
        <f>IF(F1410&lt;=0,IF(E1410&lt;=0,0,IF(E1410&lt;=12000,E1410,IF(E1410&lt;=32000,ROUNDUP(E1410/2,0)+6000,IF(E1410&lt;=56000,ROUNDUP(E1410/4,0)+14000,28000)))),IF(E1410&lt;=0,IF(F1410&lt;=0,0,IF(F1410&lt;=15000,F1410,IF(F1410&lt;=40000,ROUNDUP(F1410/2,0)+7500,IF(F1410&lt;=70000,ROUNDUP(F1410/4,0)+17500,35000)))),MAX(IF(F1410&lt;=0,0,IF(F1410&lt;=15000,F1410,IF(F1410&lt;=40000,ROUNDUP(F1410/2,0)+7500,IF(F1410&lt;=70000,ROUNDUP(F1410/4,0)+17500,35000)))),MIN(IF(E1410&lt;=0,0,IF(E1410&lt;=12000,E1410,IF(E1410&lt;=32000,ROUNDUP(E1410/2,0)+6000,IF(E1410&lt;=56000,ROUNDUP(E1410/4,0)+14000,28000))))+IF(F1410&lt;=0,0,IF(F1410&lt;=15000,F1410,IF(F1410&lt;=40000,ROUNDUP(F1410/2,0)+7500,IF(F1410&lt;=70000,ROUNDUP(F1410/4,0)+17500,35000)))),28000))))</f>
        <v/>
      </c>
      <c r="T1410" s="18">
        <f>IF(G1410&lt;=0,0,IF(G1410&lt;=12000,G1410,IF(G1410&lt;=32000,ROUNDUP(G1410/2,0)+6000,IF(G1410&lt;=56000,ROUNDUP(G1410/4,0)+14000,28000))))</f>
        <v/>
      </c>
      <c r="U1410" s="18">
        <f>IF(I1410&lt;=0,IF(H1410&lt;=0,0,IF(H1410&lt;=12000,H1410,IF(H1410&lt;=32000,ROUNDUP(H1410/2,0)+6000,IF(H1410&lt;=56000,ROUNDUP(H1410/4,0)+14000,28000)))),IF(H1410&lt;=0,IF(I1410&lt;=0,0,IF(I1410&lt;=15000,I1410,IF(I1410&lt;=40000,ROUNDUP(I1410/2,0)+7500,IF(I1410&lt;=70000,ROUNDUP(I1410/4,0)+17500,35000)))),MAX(IF(I1410&lt;=0,0,IF(I1410&lt;=15000,I1410,IF(I1410&lt;=40000,ROUNDUP(I1410/2,0)+7500,IF(I1410&lt;=70000,ROUNDUP(I1410/4,0)+17500,35000)))),MIN(IF(H1410&lt;=0,0,IF(H1410&lt;=12000,H1410,IF(H1410&lt;=32000,ROUNDUP(H1410/2,0)+6000,IF(H1410&lt;=56000,ROUNDUP(H1410/4,0)+14000,28000))))+IF(I1410&lt;=0,0,IF(I1410&lt;=15000,I1410,IF(I1410&lt;=40000,ROUNDUP(I1410/2,0)+7500,IF(I1410&lt;=70000,ROUNDUP(I1410/4,0)+17500,35000)))),28000))))</f>
        <v/>
      </c>
      <c r="V1410" s="18">
        <f>MIN(70000,S1410+T1410+U1410)</f>
        <v/>
      </c>
      <c r="W1410" s="18">
        <f>MAX(0,ROUNDDOWN(M1410-J1410-N1410-K1410-0,-3))</f>
        <v/>
      </c>
      <c r="X1410" s="18">
        <f>MAX(0,ROUNDDOWN(M1410-J1410-N1410-K1410-R1410,-3))</f>
        <v/>
      </c>
      <c r="Y1410" s="18">
        <f>IF(W1410&lt;=0,0,ROUNDDOWN((W1410*LOOKUP(W1410,{0,1950001,3300001,6950001,9000001,18000001,40000001},{0.05,0.1,0.2,0.23,0.33,0.4,0.45})-LOOKUP(W1410,{0,1950001,3300001,6950001,9000001,18000001,40000001},{0,97500,427500,636000,1536000,2796000,4796000}))*1.021,-2))</f>
        <v/>
      </c>
      <c r="Z1410" s="18">
        <f>IF(X1410&lt;=0,0,ROUNDDOWN((X1410*LOOKUP(X1410,{0,1950001,3300001,6950001,9000001,18000001,40000001},{0.05,0.1,0.2,0.23,0.33,0.4,0.45})-LOOKUP(X1410,{0,1950001,3300001,6950001,9000001,18000001,40000001},{0,97500,427500,636000,1536000,2796000,4796000}))*1.021,-2))</f>
        <v/>
      </c>
      <c r="AA1410" s="18">
        <f>MAX(0,ROUNDDOWN(M1410-J1410-430000-L1410-0,-3))</f>
        <v/>
      </c>
      <c r="AB1410" s="18">
        <f>MAX(0,ROUNDDOWN(M1410-J1410-430000-L1410-V1410,-3))</f>
        <v/>
      </c>
      <c r="AC1410" s="18">
        <f>IF(M1410&lt;=450000,0,MAX(0,ROUNDDOWN(AA1410*0.06-MIN(50000,AA1410)*0.03,-2))+MAX(0,ROUNDDOWN(AA1410*0.04-MIN(50000,AA1410)*0.02,-2)))</f>
        <v/>
      </c>
      <c r="AD1410" s="18">
        <f>IF(M1410&lt;=450000,0,MAX(0,ROUNDDOWN(AB1410*0.06-MIN(50000,AB1410)*0.03,-2))+MAX(0,ROUNDDOWN(AB1410*0.04-MIN(50000,AB1410)*0.02,-2)))</f>
        <v/>
      </c>
      <c r="AE1410" s="18">
        <f>Y1410-Z1410</f>
        <v/>
      </c>
      <c r="AF1410" s="18">
        <f>AC1410-AD1410</f>
        <v/>
      </c>
      <c r="AG1410" s="18">
        <f>AE1410+AF1410</f>
        <v/>
      </c>
      <c r="AH1410" s="20">
        <f>IF(W1410&lt;=0,0,LOOKUP(W1410,{0,1950001,3300001,6950001,9000001,18000001,40000001},{0.05,0.1,0.2,0.23,0.33,0.4,0.45}))</f>
        <v/>
      </c>
    </row>
    <row r="1411">
      <c r="A1411" t="inlineStr">
        <is>
          <t>1万円刻み 一般8万円</t>
        </is>
      </c>
      <c r="B1411" s="18">
        <f>'4_1万円刻み'!$A$444</f>
        <v/>
      </c>
      <c r="C1411" s="19" t="n">
        <v>2026</v>
      </c>
      <c r="D1411" t="inlineStr">
        <is>
          <t>いいえ</t>
        </is>
      </c>
      <c r="E1411" s="18" t="n">
        <v>80000</v>
      </c>
      <c r="F1411" s="18" t="n">
        <v>0</v>
      </c>
      <c r="G1411" s="18" t="n">
        <v>0</v>
      </c>
      <c r="H1411" s="18" t="n">
        <v>0</v>
      </c>
      <c r="I1411" s="18" t="n">
        <v>0</v>
      </c>
      <c r="J1411" s="18">
        <f>ROUND(MIN(B1411/12,650000)*12*0.0915+MIN(B1411/12,1390000)*12*(0.0504+0)+B1411*0.005,0)</f>
        <v/>
      </c>
      <c r="K1411" s="18" t="n">
        <v>0</v>
      </c>
      <c r="L1411" s="18" t="n">
        <v>0</v>
      </c>
      <c r="M1411" s="18">
        <f>ROUND(IF(C1411&gt;=2026,IF(B1411&lt;741000,0,IF(B1411&lt;2191000,B1411-740000,IF(B1411&lt;2193000,1451000,IF(B1411&lt;2196000,1453000,IF(B1411&lt;2200000,1456000,IF(B1411&lt;3600000,ROUNDDOWN(B1411/4,-3)*2.8-80000,IF(B1411&lt;6600000,ROUNDDOWN(B1411/4,-3)*3.2-440000,IF(B1411&lt;8500000,ROUNDDOWN(B1411*0.9,0)-1100000,B1411-1950000)))))))),IF(B1411&lt;651000,0,IF(B1411&lt;1900000,B1411-650000,IF(B1411&lt;3600000,ROUNDDOWN(B1411/4,-3)*2.8-80000,IF(B1411&lt;6600000,ROUNDDOWN(B1411/4,-3)*3.2-440000,IF(B1411&lt;8500000,ROUNDDOWN(B1411*0.9,0)-1100000,B1411-1950000)))))),0)</f>
        <v/>
      </c>
      <c r="N1411" s="18">
        <f>IF(M1411&gt;23500000,NA(),IF(C1411&gt;=2026,IF(M1411&lt;=4890000,1040000,IF(M1411&lt;=6550000,670000,620000)),IF(M1411&lt;=1320000,950000,IF(M1411&lt;=3360000,880000,IF(M1411&lt;=4890000,680000,IF(M1411&lt;=6550000,630000,580000))))))</f>
        <v/>
      </c>
      <c r="O1411" s="18">
        <f>IF(F1411&lt;=0,IF(AND(D1411="はい",C1411&gt;=2026,C1411&lt;=2027),IF(E1411&lt;=0,0,IF(E1411&lt;=30000,E1411,IF(E1411&lt;=60000,ROUNDUP(E1411/2,0)+15000,IF(E1411&lt;=120000,ROUNDUP(E1411/4,0)+30000,60000)))),IF(E1411&lt;=0,0,IF(E1411&lt;=20000,E1411,IF(E1411&lt;=40000,ROUNDUP(E1411/2,0)+10000,IF(E1411&lt;=80000,ROUNDUP(E1411/4,0)+20000,40000))))),IF(E1411&lt;=0,IF(F1411&lt;=0,0,IF(F1411&lt;=25000,F1411,IF(F1411&lt;=50000,ROUNDUP(F1411/2,0)+12500,IF(F1411&lt;=100000,ROUNDUP(F1411/4,0)+25000,50000)))),MAX(IF(F1411&lt;=0,0,IF(F1411&lt;=25000,F1411,IF(F1411&lt;=50000,ROUNDUP(F1411/2,0)+12500,IF(F1411&lt;=100000,ROUNDUP(F1411/4,0)+25000,50000)))),MIN(IF(AND(D1411="はい",C1411&gt;=2026,C1411&lt;=2027),IF(E1411&lt;=0,0,IF(E1411&lt;=30000,E1411,IF(E1411&lt;=60000,ROUNDUP(E1411/2,0)+15000,IF(E1411&lt;=120000,ROUNDUP(E1411/4,0)+30000,60000)))),IF(E1411&lt;=0,0,IF(E1411&lt;=20000,E1411,IF(E1411&lt;=40000,ROUNDUP(E1411/2,0)+10000,IF(E1411&lt;=80000,ROUNDUP(E1411/4,0)+20000,40000)))))+IF(F1411&lt;=0,0,IF(F1411&lt;=25000,F1411,IF(F1411&lt;=50000,ROUNDUP(F1411/2,0)+12500,IF(F1411&lt;=100000,ROUNDUP(F1411/4,0)+25000,50000)))),IF(AND(D1411="はい",C1411&gt;=2026,C1411&lt;=2027),60000,40000)))))</f>
        <v/>
      </c>
      <c r="P1411" s="18">
        <f>IF(G1411&lt;=0,0,IF(G1411&lt;=20000,G1411,IF(G1411&lt;=40000,ROUNDUP(G1411/2,0)+10000,IF(G1411&lt;=80000,ROUNDUP(G1411/4,0)+20000,40000))))</f>
        <v/>
      </c>
      <c r="Q1411" s="18">
        <f>IF(I1411&lt;=0,IF(H1411&lt;=0,0,IF(H1411&lt;=20000,H1411,IF(H1411&lt;=40000,ROUNDUP(H1411/2,0)+10000,IF(H1411&lt;=80000,ROUNDUP(H1411/4,0)+20000,40000)))),IF(H1411&lt;=0,IF(I1411&lt;=0,0,IF(I1411&lt;=25000,I1411,IF(I1411&lt;=50000,ROUNDUP(I1411/2,0)+12500,IF(I1411&lt;=100000,ROUNDUP(I1411/4,0)+25000,50000)))),MAX(IF(I1411&lt;=0,0,IF(I1411&lt;=25000,I1411,IF(I1411&lt;=50000,ROUNDUP(I1411/2,0)+12500,IF(I1411&lt;=100000,ROUNDUP(I1411/4,0)+25000,50000)))),MIN(IF(H1411&lt;=0,0,IF(H1411&lt;=20000,H1411,IF(H1411&lt;=40000,ROUNDUP(H1411/2,0)+10000,IF(H1411&lt;=80000,ROUNDUP(H1411/4,0)+20000,40000))))+IF(I1411&lt;=0,0,IF(I1411&lt;=25000,I1411,IF(I1411&lt;=50000,ROUNDUP(I1411/2,0)+12500,IF(I1411&lt;=100000,ROUNDUP(I1411/4,0)+25000,50000)))),40000))))</f>
        <v/>
      </c>
      <c r="R1411" s="18">
        <f>MIN(120000,O1411+P1411+Q1411)</f>
        <v/>
      </c>
      <c r="S1411" s="18">
        <f>IF(F1411&lt;=0,IF(E1411&lt;=0,0,IF(E1411&lt;=12000,E1411,IF(E1411&lt;=32000,ROUNDUP(E1411/2,0)+6000,IF(E1411&lt;=56000,ROUNDUP(E1411/4,0)+14000,28000)))),IF(E1411&lt;=0,IF(F1411&lt;=0,0,IF(F1411&lt;=15000,F1411,IF(F1411&lt;=40000,ROUNDUP(F1411/2,0)+7500,IF(F1411&lt;=70000,ROUNDUP(F1411/4,0)+17500,35000)))),MAX(IF(F1411&lt;=0,0,IF(F1411&lt;=15000,F1411,IF(F1411&lt;=40000,ROUNDUP(F1411/2,0)+7500,IF(F1411&lt;=70000,ROUNDUP(F1411/4,0)+17500,35000)))),MIN(IF(E1411&lt;=0,0,IF(E1411&lt;=12000,E1411,IF(E1411&lt;=32000,ROUNDUP(E1411/2,0)+6000,IF(E1411&lt;=56000,ROUNDUP(E1411/4,0)+14000,28000))))+IF(F1411&lt;=0,0,IF(F1411&lt;=15000,F1411,IF(F1411&lt;=40000,ROUNDUP(F1411/2,0)+7500,IF(F1411&lt;=70000,ROUNDUP(F1411/4,0)+17500,35000)))),28000))))</f>
        <v/>
      </c>
      <c r="T1411" s="18">
        <f>IF(G1411&lt;=0,0,IF(G1411&lt;=12000,G1411,IF(G1411&lt;=32000,ROUNDUP(G1411/2,0)+6000,IF(G1411&lt;=56000,ROUNDUP(G1411/4,0)+14000,28000))))</f>
        <v/>
      </c>
      <c r="U1411" s="18">
        <f>IF(I1411&lt;=0,IF(H1411&lt;=0,0,IF(H1411&lt;=12000,H1411,IF(H1411&lt;=32000,ROUNDUP(H1411/2,0)+6000,IF(H1411&lt;=56000,ROUNDUP(H1411/4,0)+14000,28000)))),IF(H1411&lt;=0,IF(I1411&lt;=0,0,IF(I1411&lt;=15000,I1411,IF(I1411&lt;=40000,ROUNDUP(I1411/2,0)+7500,IF(I1411&lt;=70000,ROUNDUP(I1411/4,0)+17500,35000)))),MAX(IF(I1411&lt;=0,0,IF(I1411&lt;=15000,I1411,IF(I1411&lt;=40000,ROUNDUP(I1411/2,0)+7500,IF(I1411&lt;=70000,ROUNDUP(I1411/4,0)+17500,35000)))),MIN(IF(H1411&lt;=0,0,IF(H1411&lt;=12000,H1411,IF(H1411&lt;=32000,ROUNDUP(H1411/2,0)+6000,IF(H1411&lt;=56000,ROUNDUP(H1411/4,0)+14000,28000))))+IF(I1411&lt;=0,0,IF(I1411&lt;=15000,I1411,IF(I1411&lt;=40000,ROUNDUP(I1411/2,0)+7500,IF(I1411&lt;=70000,ROUNDUP(I1411/4,0)+17500,35000)))),28000))))</f>
        <v/>
      </c>
      <c r="V1411" s="18">
        <f>MIN(70000,S1411+T1411+U1411)</f>
        <v/>
      </c>
      <c r="W1411" s="18">
        <f>MAX(0,ROUNDDOWN(M1411-J1411-N1411-K1411-0,-3))</f>
        <v/>
      </c>
      <c r="X1411" s="18">
        <f>MAX(0,ROUNDDOWN(M1411-J1411-N1411-K1411-R1411,-3))</f>
        <v/>
      </c>
      <c r="Y1411" s="18">
        <f>IF(W1411&lt;=0,0,ROUNDDOWN((W1411*LOOKUP(W1411,{0,1950001,3300001,6950001,9000001,18000001,40000001},{0.05,0.1,0.2,0.23,0.33,0.4,0.45})-LOOKUP(W1411,{0,1950001,3300001,6950001,9000001,18000001,40000001},{0,97500,427500,636000,1536000,2796000,4796000}))*1.021,-2))</f>
        <v/>
      </c>
      <c r="Z1411" s="18">
        <f>IF(X1411&lt;=0,0,ROUNDDOWN((X1411*LOOKUP(X1411,{0,1950001,3300001,6950001,9000001,18000001,40000001},{0.05,0.1,0.2,0.23,0.33,0.4,0.45})-LOOKUP(X1411,{0,1950001,3300001,6950001,9000001,18000001,40000001},{0,97500,427500,636000,1536000,2796000,4796000}))*1.021,-2))</f>
        <v/>
      </c>
      <c r="AA1411" s="18">
        <f>MAX(0,ROUNDDOWN(M1411-J1411-430000-L1411-0,-3))</f>
        <v/>
      </c>
      <c r="AB1411" s="18">
        <f>MAX(0,ROUNDDOWN(M1411-J1411-430000-L1411-V1411,-3))</f>
        <v/>
      </c>
      <c r="AC1411" s="18">
        <f>IF(M1411&lt;=450000,0,MAX(0,ROUNDDOWN(AA1411*0.06-MIN(50000,AA1411)*0.03,-2))+MAX(0,ROUNDDOWN(AA1411*0.04-MIN(50000,AA1411)*0.02,-2)))</f>
        <v/>
      </c>
      <c r="AD1411" s="18">
        <f>IF(M1411&lt;=450000,0,MAX(0,ROUNDDOWN(AB1411*0.06-MIN(50000,AB1411)*0.03,-2))+MAX(0,ROUNDDOWN(AB1411*0.04-MIN(50000,AB1411)*0.02,-2)))</f>
        <v/>
      </c>
      <c r="AE1411" s="18">
        <f>Y1411-Z1411</f>
        <v/>
      </c>
      <c r="AF1411" s="18">
        <f>AC1411-AD1411</f>
        <v/>
      </c>
      <c r="AG1411" s="18">
        <f>AE1411+AF1411</f>
        <v/>
      </c>
      <c r="AH1411" s="20">
        <f>IF(W1411&lt;=0,0,LOOKUP(W1411,{0,1950001,3300001,6950001,9000001,18000001,40000001},{0.05,0.1,0.2,0.23,0.33,0.4,0.45}))</f>
        <v/>
      </c>
    </row>
    <row r="1412">
      <c r="A1412" t="inlineStr">
        <is>
          <t>1万円刻み 特例あり一般12万円</t>
        </is>
      </c>
      <c r="B1412" s="18">
        <f>'4_1万円刻み'!$A$444</f>
        <v/>
      </c>
      <c r="C1412" s="19" t="n">
        <v>2026</v>
      </c>
      <c r="D1412" t="inlineStr">
        <is>
          <t>はい</t>
        </is>
      </c>
      <c r="E1412" s="18" t="n">
        <v>120000</v>
      </c>
      <c r="F1412" s="18" t="n">
        <v>0</v>
      </c>
      <c r="G1412" s="18" t="n">
        <v>0</v>
      </c>
      <c r="H1412" s="18" t="n">
        <v>0</v>
      </c>
      <c r="I1412" s="18" t="n">
        <v>0</v>
      </c>
      <c r="J1412" s="18">
        <f>ROUND(MIN(B1412/12,650000)*12*0.0915+MIN(B1412/12,1390000)*12*(0.0504+0)+B1412*0.005,0)</f>
        <v/>
      </c>
      <c r="K1412" s="18" t="n">
        <v>0</v>
      </c>
      <c r="L1412" s="18" t="n">
        <v>0</v>
      </c>
      <c r="M1412" s="18">
        <f>ROUND(IF(C1412&gt;=2026,IF(B1412&lt;741000,0,IF(B1412&lt;2191000,B1412-740000,IF(B1412&lt;2193000,1451000,IF(B1412&lt;2196000,1453000,IF(B1412&lt;2200000,1456000,IF(B1412&lt;3600000,ROUNDDOWN(B1412/4,-3)*2.8-80000,IF(B1412&lt;6600000,ROUNDDOWN(B1412/4,-3)*3.2-440000,IF(B1412&lt;8500000,ROUNDDOWN(B1412*0.9,0)-1100000,B1412-1950000)))))))),IF(B1412&lt;651000,0,IF(B1412&lt;1900000,B1412-650000,IF(B1412&lt;3600000,ROUNDDOWN(B1412/4,-3)*2.8-80000,IF(B1412&lt;6600000,ROUNDDOWN(B1412/4,-3)*3.2-440000,IF(B1412&lt;8500000,ROUNDDOWN(B1412*0.9,0)-1100000,B1412-1950000)))))),0)</f>
        <v/>
      </c>
      <c r="N1412" s="18">
        <f>IF(M1412&gt;23500000,NA(),IF(C1412&gt;=2026,IF(M1412&lt;=4890000,1040000,IF(M1412&lt;=6550000,670000,620000)),IF(M1412&lt;=1320000,950000,IF(M1412&lt;=3360000,880000,IF(M1412&lt;=4890000,680000,IF(M1412&lt;=6550000,630000,580000))))))</f>
        <v/>
      </c>
      <c r="O1412" s="18">
        <f>IF(F1412&lt;=0,IF(AND(D1412="はい",C1412&gt;=2026,C1412&lt;=2027),IF(E1412&lt;=0,0,IF(E1412&lt;=30000,E1412,IF(E1412&lt;=60000,ROUNDUP(E1412/2,0)+15000,IF(E1412&lt;=120000,ROUNDUP(E1412/4,0)+30000,60000)))),IF(E1412&lt;=0,0,IF(E1412&lt;=20000,E1412,IF(E1412&lt;=40000,ROUNDUP(E1412/2,0)+10000,IF(E1412&lt;=80000,ROUNDUP(E1412/4,0)+20000,40000))))),IF(E1412&lt;=0,IF(F1412&lt;=0,0,IF(F1412&lt;=25000,F1412,IF(F1412&lt;=50000,ROUNDUP(F1412/2,0)+12500,IF(F1412&lt;=100000,ROUNDUP(F1412/4,0)+25000,50000)))),MAX(IF(F1412&lt;=0,0,IF(F1412&lt;=25000,F1412,IF(F1412&lt;=50000,ROUNDUP(F1412/2,0)+12500,IF(F1412&lt;=100000,ROUNDUP(F1412/4,0)+25000,50000)))),MIN(IF(AND(D1412="はい",C1412&gt;=2026,C1412&lt;=2027),IF(E1412&lt;=0,0,IF(E1412&lt;=30000,E1412,IF(E1412&lt;=60000,ROUNDUP(E1412/2,0)+15000,IF(E1412&lt;=120000,ROUNDUP(E1412/4,0)+30000,60000)))),IF(E1412&lt;=0,0,IF(E1412&lt;=20000,E1412,IF(E1412&lt;=40000,ROUNDUP(E1412/2,0)+10000,IF(E1412&lt;=80000,ROUNDUP(E1412/4,0)+20000,40000)))))+IF(F1412&lt;=0,0,IF(F1412&lt;=25000,F1412,IF(F1412&lt;=50000,ROUNDUP(F1412/2,0)+12500,IF(F1412&lt;=100000,ROUNDUP(F1412/4,0)+25000,50000)))),IF(AND(D1412="はい",C1412&gt;=2026,C1412&lt;=2027),60000,40000)))))</f>
        <v/>
      </c>
      <c r="P1412" s="18">
        <f>IF(G1412&lt;=0,0,IF(G1412&lt;=20000,G1412,IF(G1412&lt;=40000,ROUNDUP(G1412/2,0)+10000,IF(G1412&lt;=80000,ROUNDUP(G1412/4,0)+20000,40000))))</f>
        <v/>
      </c>
      <c r="Q1412" s="18">
        <f>IF(I1412&lt;=0,IF(H1412&lt;=0,0,IF(H1412&lt;=20000,H1412,IF(H1412&lt;=40000,ROUNDUP(H1412/2,0)+10000,IF(H1412&lt;=80000,ROUNDUP(H1412/4,0)+20000,40000)))),IF(H1412&lt;=0,IF(I1412&lt;=0,0,IF(I1412&lt;=25000,I1412,IF(I1412&lt;=50000,ROUNDUP(I1412/2,0)+12500,IF(I1412&lt;=100000,ROUNDUP(I1412/4,0)+25000,50000)))),MAX(IF(I1412&lt;=0,0,IF(I1412&lt;=25000,I1412,IF(I1412&lt;=50000,ROUNDUP(I1412/2,0)+12500,IF(I1412&lt;=100000,ROUNDUP(I1412/4,0)+25000,50000)))),MIN(IF(H1412&lt;=0,0,IF(H1412&lt;=20000,H1412,IF(H1412&lt;=40000,ROUNDUP(H1412/2,0)+10000,IF(H1412&lt;=80000,ROUNDUP(H1412/4,0)+20000,40000))))+IF(I1412&lt;=0,0,IF(I1412&lt;=25000,I1412,IF(I1412&lt;=50000,ROUNDUP(I1412/2,0)+12500,IF(I1412&lt;=100000,ROUNDUP(I1412/4,0)+25000,50000)))),40000))))</f>
        <v/>
      </c>
      <c r="R1412" s="18">
        <f>MIN(120000,O1412+P1412+Q1412)</f>
        <v/>
      </c>
      <c r="S1412" s="18">
        <f>IF(F1412&lt;=0,IF(E1412&lt;=0,0,IF(E1412&lt;=12000,E1412,IF(E1412&lt;=32000,ROUNDUP(E1412/2,0)+6000,IF(E1412&lt;=56000,ROUNDUP(E1412/4,0)+14000,28000)))),IF(E1412&lt;=0,IF(F1412&lt;=0,0,IF(F1412&lt;=15000,F1412,IF(F1412&lt;=40000,ROUNDUP(F1412/2,0)+7500,IF(F1412&lt;=70000,ROUNDUP(F1412/4,0)+17500,35000)))),MAX(IF(F1412&lt;=0,0,IF(F1412&lt;=15000,F1412,IF(F1412&lt;=40000,ROUNDUP(F1412/2,0)+7500,IF(F1412&lt;=70000,ROUNDUP(F1412/4,0)+17500,35000)))),MIN(IF(E1412&lt;=0,0,IF(E1412&lt;=12000,E1412,IF(E1412&lt;=32000,ROUNDUP(E1412/2,0)+6000,IF(E1412&lt;=56000,ROUNDUP(E1412/4,0)+14000,28000))))+IF(F1412&lt;=0,0,IF(F1412&lt;=15000,F1412,IF(F1412&lt;=40000,ROUNDUP(F1412/2,0)+7500,IF(F1412&lt;=70000,ROUNDUP(F1412/4,0)+17500,35000)))),28000))))</f>
        <v/>
      </c>
      <c r="T1412" s="18">
        <f>IF(G1412&lt;=0,0,IF(G1412&lt;=12000,G1412,IF(G1412&lt;=32000,ROUNDUP(G1412/2,0)+6000,IF(G1412&lt;=56000,ROUNDUP(G1412/4,0)+14000,28000))))</f>
        <v/>
      </c>
      <c r="U1412" s="18">
        <f>IF(I1412&lt;=0,IF(H1412&lt;=0,0,IF(H1412&lt;=12000,H1412,IF(H1412&lt;=32000,ROUNDUP(H1412/2,0)+6000,IF(H1412&lt;=56000,ROUNDUP(H1412/4,0)+14000,28000)))),IF(H1412&lt;=0,IF(I1412&lt;=0,0,IF(I1412&lt;=15000,I1412,IF(I1412&lt;=40000,ROUNDUP(I1412/2,0)+7500,IF(I1412&lt;=70000,ROUNDUP(I1412/4,0)+17500,35000)))),MAX(IF(I1412&lt;=0,0,IF(I1412&lt;=15000,I1412,IF(I1412&lt;=40000,ROUNDUP(I1412/2,0)+7500,IF(I1412&lt;=70000,ROUNDUP(I1412/4,0)+17500,35000)))),MIN(IF(H1412&lt;=0,0,IF(H1412&lt;=12000,H1412,IF(H1412&lt;=32000,ROUNDUP(H1412/2,0)+6000,IF(H1412&lt;=56000,ROUNDUP(H1412/4,0)+14000,28000))))+IF(I1412&lt;=0,0,IF(I1412&lt;=15000,I1412,IF(I1412&lt;=40000,ROUNDUP(I1412/2,0)+7500,IF(I1412&lt;=70000,ROUNDUP(I1412/4,0)+17500,35000)))),28000))))</f>
        <v/>
      </c>
      <c r="V1412" s="18">
        <f>MIN(70000,S1412+T1412+U1412)</f>
        <v/>
      </c>
      <c r="W1412" s="18">
        <f>MAX(0,ROUNDDOWN(M1412-J1412-N1412-K1412-0,-3))</f>
        <v/>
      </c>
      <c r="X1412" s="18">
        <f>MAX(0,ROUNDDOWN(M1412-J1412-N1412-K1412-R1412,-3))</f>
        <v/>
      </c>
      <c r="Y1412" s="18">
        <f>IF(W1412&lt;=0,0,ROUNDDOWN((W1412*LOOKUP(W1412,{0,1950001,3300001,6950001,9000001,18000001,40000001},{0.05,0.1,0.2,0.23,0.33,0.4,0.45})-LOOKUP(W1412,{0,1950001,3300001,6950001,9000001,18000001,40000001},{0,97500,427500,636000,1536000,2796000,4796000}))*1.021,-2))</f>
        <v/>
      </c>
      <c r="Z1412" s="18">
        <f>IF(X1412&lt;=0,0,ROUNDDOWN((X1412*LOOKUP(X1412,{0,1950001,3300001,6950001,9000001,18000001,40000001},{0.05,0.1,0.2,0.23,0.33,0.4,0.45})-LOOKUP(X1412,{0,1950001,3300001,6950001,9000001,18000001,40000001},{0,97500,427500,636000,1536000,2796000,4796000}))*1.021,-2))</f>
        <v/>
      </c>
      <c r="AA1412" s="18">
        <f>MAX(0,ROUNDDOWN(M1412-J1412-430000-L1412-0,-3))</f>
        <v/>
      </c>
      <c r="AB1412" s="18">
        <f>MAX(0,ROUNDDOWN(M1412-J1412-430000-L1412-V1412,-3))</f>
        <v/>
      </c>
      <c r="AC1412" s="18">
        <f>IF(M1412&lt;=450000,0,MAX(0,ROUNDDOWN(AA1412*0.06-MIN(50000,AA1412)*0.03,-2))+MAX(0,ROUNDDOWN(AA1412*0.04-MIN(50000,AA1412)*0.02,-2)))</f>
        <v/>
      </c>
      <c r="AD1412" s="18">
        <f>IF(M1412&lt;=450000,0,MAX(0,ROUNDDOWN(AB1412*0.06-MIN(50000,AB1412)*0.03,-2))+MAX(0,ROUNDDOWN(AB1412*0.04-MIN(50000,AB1412)*0.02,-2)))</f>
        <v/>
      </c>
      <c r="AE1412" s="18">
        <f>Y1412-Z1412</f>
        <v/>
      </c>
      <c r="AF1412" s="18">
        <f>AC1412-AD1412</f>
        <v/>
      </c>
      <c r="AG1412" s="18">
        <f>AE1412+AF1412</f>
        <v/>
      </c>
      <c r="AH1412" s="20">
        <f>IF(W1412&lt;=0,0,LOOKUP(W1412,{0,1950001,3300001,6950001,9000001,18000001,40000001},{0.05,0.1,0.2,0.23,0.33,0.4,0.45}))</f>
        <v/>
      </c>
    </row>
    <row r="1413">
      <c r="A1413" t="inlineStr">
        <is>
          <t>1万円刻み 3区分8万円ずつ</t>
        </is>
      </c>
      <c r="B1413" s="18">
        <f>'4_1万円刻み'!$A$445</f>
        <v/>
      </c>
      <c r="C1413" s="19" t="n">
        <v>2026</v>
      </c>
      <c r="D1413" t="inlineStr">
        <is>
          <t>いいえ</t>
        </is>
      </c>
      <c r="E1413" s="18" t="n">
        <v>80000</v>
      </c>
      <c r="F1413" s="18" t="n">
        <v>0</v>
      </c>
      <c r="G1413" s="18" t="n">
        <v>80000</v>
      </c>
      <c r="H1413" s="18" t="n">
        <v>80000</v>
      </c>
      <c r="I1413" s="18" t="n">
        <v>0</v>
      </c>
      <c r="J1413" s="18">
        <f>ROUND(MIN(B1413/12,650000)*12*0.0915+MIN(B1413/12,1390000)*12*(0.0504+0)+B1413*0.005,0)</f>
        <v/>
      </c>
      <c r="K1413" s="18" t="n">
        <v>0</v>
      </c>
      <c r="L1413" s="18" t="n">
        <v>0</v>
      </c>
      <c r="M1413" s="18">
        <f>ROUND(IF(C1413&gt;=2026,IF(B1413&lt;741000,0,IF(B1413&lt;2191000,B1413-740000,IF(B1413&lt;2193000,1451000,IF(B1413&lt;2196000,1453000,IF(B1413&lt;2200000,1456000,IF(B1413&lt;3600000,ROUNDDOWN(B1413/4,-3)*2.8-80000,IF(B1413&lt;6600000,ROUNDDOWN(B1413/4,-3)*3.2-440000,IF(B1413&lt;8500000,ROUNDDOWN(B1413*0.9,0)-1100000,B1413-1950000)))))))),IF(B1413&lt;651000,0,IF(B1413&lt;1900000,B1413-650000,IF(B1413&lt;3600000,ROUNDDOWN(B1413/4,-3)*2.8-80000,IF(B1413&lt;6600000,ROUNDDOWN(B1413/4,-3)*3.2-440000,IF(B1413&lt;8500000,ROUNDDOWN(B1413*0.9,0)-1100000,B1413-1950000)))))),0)</f>
        <v/>
      </c>
      <c r="N1413" s="18">
        <f>IF(M1413&gt;23500000,NA(),IF(C1413&gt;=2026,IF(M1413&lt;=4890000,1040000,IF(M1413&lt;=6550000,670000,620000)),IF(M1413&lt;=1320000,950000,IF(M1413&lt;=3360000,880000,IF(M1413&lt;=4890000,680000,IF(M1413&lt;=6550000,630000,580000))))))</f>
        <v/>
      </c>
      <c r="O1413" s="18">
        <f>IF(F1413&lt;=0,IF(AND(D1413="はい",C1413&gt;=2026,C1413&lt;=2027),IF(E1413&lt;=0,0,IF(E1413&lt;=30000,E1413,IF(E1413&lt;=60000,ROUNDUP(E1413/2,0)+15000,IF(E1413&lt;=120000,ROUNDUP(E1413/4,0)+30000,60000)))),IF(E1413&lt;=0,0,IF(E1413&lt;=20000,E1413,IF(E1413&lt;=40000,ROUNDUP(E1413/2,0)+10000,IF(E1413&lt;=80000,ROUNDUP(E1413/4,0)+20000,40000))))),IF(E1413&lt;=0,IF(F1413&lt;=0,0,IF(F1413&lt;=25000,F1413,IF(F1413&lt;=50000,ROUNDUP(F1413/2,0)+12500,IF(F1413&lt;=100000,ROUNDUP(F1413/4,0)+25000,50000)))),MAX(IF(F1413&lt;=0,0,IF(F1413&lt;=25000,F1413,IF(F1413&lt;=50000,ROUNDUP(F1413/2,0)+12500,IF(F1413&lt;=100000,ROUNDUP(F1413/4,0)+25000,50000)))),MIN(IF(AND(D1413="はい",C1413&gt;=2026,C1413&lt;=2027),IF(E1413&lt;=0,0,IF(E1413&lt;=30000,E1413,IF(E1413&lt;=60000,ROUNDUP(E1413/2,0)+15000,IF(E1413&lt;=120000,ROUNDUP(E1413/4,0)+30000,60000)))),IF(E1413&lt;=0,0,IF(E1413&lt;=20000,E1413,IF(E1413&lt;=40000,ROUNDUP(E1413/2,0)+10000,IF(E1413&lt;=80000,ROUNDUP(E1413/4,0)+20000,40000)))))+IF(F1413&lt;=0,0,IF(F1413&lt;=25000,F1413,IF(F1413&lt;=50000,ROUNDUP(F1413/2,0)+12500,IF(F1413&lt;=100000,ROUNDUP(F1413/4,0)+25000,50000)))),IF(AND(D1413="はい",C1413&gt;=2026,C1413&lt;=2027),60000,40000)))))</f>
        <v/>
      </c>
      <c r="P1413" s="18">
        <f>IF(G1413&lt;=0,0,IF(G1413&lt;=20000,G1413,IF(G1413&lt;=40000,ROUNDUP(G1413/2,0)+10000,IF(G1413&lt;=80000,ROUNDUP(G1413/4,0)+20000,40000))))</f>
        <v/>
      </c>
      <c r="Q1413" s="18">
        <f>IF(I1413&lt;=0,IF(H1413&lt;=0,0,IF(H1413&lt;=20000,H1413,IF(H1413&lt;=40000,ROUNDUP(H1413/2,0)+10000,IF(H1413&lt;=80000,ROUNDUP(H1413/4,0)+20000,40000)))),IF(H1413&lt;=0,IF(I1413&lt;=0,0,IF(I1413&lt;=25000,I1413,IF(I1413&lt;=50000,ROUNDUP(I1413/2,0)+12500,IF(I1413&lt;=100000,ROUNDUP(I1413/4,0)+25000,50000)))),MAX(IF(I1413&lt;=0,0,IF(I1413&lt;=25000,I1413,IF(I1413&lt;=50000,ROUNDUP(I1413/2,0)+12500,IF(I1413&lt;=100000,ROUNDUP(I1413/4,0)+25000,50000)))),MIN(IF(H1413&lt;=0,0,IF(H1413&lt;=20000,H1413,IF(H1413&lt;=40000,ROUNDUP(H1413/2,0)+10000,IF(H1413&lt;=80000,ROUNDUP(H1413/4,0)+20000,40000))))+IF(I1413&lt;=0,0,IF(I1413&lt;=25000,I1413,IF(I1413&lt;=50000,ROUNDUP(I1413/2,0)+12500,IF(I1413&lt;=100000,ROUNDUP(I1413/4,0)+25000,50000)))),40000))))</f>
        <v/>
      </c>
      <c r="R1413" s="18">
        <f>MIN(120000,O1413+P1413+Q1413)</f>
        <v/>
      </c>
      <c r="S1413" s="18">
        <f>IF(F1413&lt;=0,IF(E1413&lt;=0,0,IF(E1413&lt;=12000,E1413,IF(E1413&lt;=32000,ROUNDUP(E1413/2,0)+6000,IF(E1413&lt;=56000,ROUNDUP(E1413/4,0)+14000,28000)))),IF(E1413&lt;=0,IF(F1413&lt;=0,0,IF(F1413&lt;=15000,F1413,IF(F1413&lt;=40000,ROUNDUP(F1413/2,0)+7500,IF(F1413&lt;=70000,ROUNDUP(F1413/4,0)+17500,35000)))),MAX(IF(F1413&lt;=0,0,IF(F1413&lt;=15000,F1413,IF(F1413&lt;=40000,ROUNDUP(F1413/2,0)+7500,IF(F1413&lt;=70000,ROUNDUP(F1413/4,0)+17500,35000)))),MIN(IF(E1413&lt;=0,0,IF(E1413&lt;=12000,E1413,IF(E1413&lt;=32000,ROUNDUP(E1413/2,0)+6000,IF(E1413&lt;=56000,ROUNDUP(E1413/4,0)+14000,28000))))+IF(F1413&lt;=0,0,IF(F1413&lt;=15000,F1413,IF(F1413&lt;=40000,ROUNDUP(F1413/2,0)+7500,IF(F1413&lt;=70000,ROUNDUP(F1413/4,0)+17500,35000)))),28000))))</f>
        <v/>
      </c>
      <c r="T1413" s="18">
        <f>IF(G1413&lt;=0,0,IF(G1413&lt;=12000,G1413,IF(G1413&lt;=32000,ROUNDUP(G1413/2,0)+6000,IF(G1413&lt;=56000,ROUNDUP(G1413/4,0)+14000,28000))))</f>
        <v/>
      </c>
      <c r="U1413" s="18">
        <f>IF(I1413&lt;=0,IF(H1413&lt;=0,0,IF(H1413&lt;=12000,H1413,IF(H1413&lt;=32000,ROUNDUP(H1413/2,0)+6000,IF(H1413&lt;=56000,ROUNDUP(H1413/4,0)+14000,28000)))),IF(H1413&lt;=0,IF(I1413&lt;=0,0,IF(I1413&lt;=15000,I1413,IF(I1413&lt;=40000,ROUNDUP(I1413/2,0)+7500,IF(I1413&lt;=70000,ROUNDUP(I1413/4,0)+17500,35000)))),MAX(IF(I1413&lt;=0,0,IF(I1413&lt;=15000,I1413,IF(I1413&lt;=40000,ROUNDUP(I1413/2,0)+7500,IF(I1413&lt;=70000,ROUNDUP(I1413/4,0)+17500,35000)))),MIN(IF(H1413&lt;=0,0,IF(H1413&lt;=12000,H1413,IF(H1413&lt;=32000,ROUNDUP(H1413/2,0)+6000,IF(H1413&lt;=56000,ROUNDUP(H1413/4,0)+14000,28000))))+IF(I1413&lt;=0,0,IF(I1413&lt;=15000,I1413,IF(I1413&lt;=40000,ROUNDUP(I1413/2,0)+7500,IF(I1413&lt;=70000,ROUNDUP(I1413/4,0)+17500,35000)))),28000))))</f>
        <v/>
      </c>
      <c r="V1413" s="18">
        <f>MIN(70000,S1413+T1413+U1413)</f>
        <v/>
      </c>
      <c r="W1413" s="18">
        <f>MAX(0,ROUNDDOWN(M1413-J1413-N1413-K1413-0,-3))</f>
        <v/>
      </c>
      <c r="X1413" s="18">
        <f>MAX(0,ROUNDDOWN(M1413-J1413-N1413-K1413-R1413,-3))</f>
        <v/>
      </c>
      <c r="Y1413" s="18">
        <f>IF(W1413&lt;=0,0,ROUNDDOWN((W1413*LOOKUP(W1413,{0,1950001,3300001,6950001,9000001,18000001,40000001},{0.05,0.1,0.2,0.23,0.33,0.4,0.45})-LOOKUP(W1413,{0,1950001,3300001,6950001,9000001,18000001,40000001},{0,97500,427500,636000,1536000,2796000,4796000}))*1.021,-2))</f>
        <v/>
      </c>
      <c r="Z1413" s="18">
        <f>IF(X1413&lt;=0,0,ROUNDDOWN((X1413*LOOKUP(X1413,{0,1950001,3300001,6950001,9000001,18000001,40000001},{0.05,0.1,0.2,0.23,0.33,0.4,0.45})-LOOKUP(X1413,{0,1950001,3300001,6950001,9000001,18000001,40000001},{0,97500,427500,636000,1536000,2796000,4796000}))*1.021,-2))</f>
        <v/>
      </c>
      <c r="AA1413" s="18">
        <f>MAX(0,ROUNDDOWN(M1413-J1413-430000-L1413-0,-3))</f>
        <v/>
      </c>
      <c r="AB1413" s="18">
        <f>MAX(0,ROUNDDOWN(M1413-J1413-430000-L1413-V1413,-3))</f>
        <v/>
      </c>
      <c r="AC1413" s="18">
        <f>IF(M1413&lt;=450000,0,MAX(0,ROUNDDOWN(AA1413*0.06-MIN(50000,AA1413)*0.03,-2))+MAX(0,ROUNDDOWN(AA1413*0.04-MIN(50000,AA1413)*0.02,-2)))</f>
        <v/>
      </c>
      <c r="AD1413" s="18">
        <f>IF(M1413&lt;=450000,0,MAX(0,ROUNDDOWN(AB1413*0.06-MIN(50000,AB1413)*0.03,-2))+MAX(0,ROUNDDOWN(AB1413*0.04-MIN(50000,AB1413)*0.02,-2)))</f>
        <v/>
      </c>
      <c r="AE1413" s="18">
        <f>Y1413-Z1413</f>
        <v/>
      </c>
      <c r="AF1413" s="18">
        <f>AC1413-AD1413</f>
        <v/>
      </c>
      <c r="AG1413" s="18">
        <f>AE1413+AF1413</f>
        <v/>
      </c>
      <c r="AH1413" s="20">
        <f>IF(W1413&lt;=0,0,LOOKUP(W1413,{0,1950001,3300001,6950001,9000001,18000001,40000001},{0.05,0.1,0.2,0.23,0.33,0.4,0.45}))</f>
        <v/>
      </c>
    </row>
    <row r="1414">
      <c r="A1414" t="inlineStr">
        <is>
          <t>1万円刻み 一般8万円</t>
        </is>
      </c>
      <c r="B1414" s="18">
        <f>'4_1万円刻み'!$A$445</f>
        <v/>
      </c>
      <c r="C1414" s="19" t="n">
        <v>2026</v>
      </c>
      <c r="D1414" t="inlineStr">
        <is>
          <t>いいえ</t>
        </is>
      </c>
      <c r="E1414" s="18" t="n">
        <v>80000</v>
      </c>
      <c r="F1414" s="18" t="n">
        <v>0</v>
      </c>
      <c r="G1414" s="18" t="n">
        <v>0</v>
      </c>
      <c r="H1414" s="18" t="n">
        <v>0</v>
      </c>
      <c r="I1414" s="18" t="n">
        <v>0</v>
      </c>
      <c r="J1414" s="18">
        <f>ROUND(MIN(B1414/12,650000)*12*0.0915+MIN(B1414/12,1390000)*12*(0.0504+0)+B1414*0.005,0)</f>
        <v/>
      </c>
      <c r="K1414" s="18" t="n">
        <v>0</v>
      </c>
      <c r="L1414" s="18" t="n">
        <v>0</v>
      </c>
      <c r="M1414" s="18">
        <f>ROUND(IF(C1414&gt;=2026,IF(B1414&lt;741000,0,IF(B1414&lt;2191000,B1414-740000,IF(B1414&lt;2193000,1451000,IF(B1414&lt;2196000,1453000,IF(B1414&lt;2200000,1456000,IF(B1414&lt;3600000,ROUNDDOWN(B1414/4,-3)*2.8-80000,IF(B1414&lt;6600000,ROUNDDOWN(B1414/4,-3)*3.2-440000,IF(B1414&lt;8500000,ROUNDDOWN(B1414*0.9,0)-1100000,B1414-1950000)))))))),IF(B1414&lt;651000,0,IF(B1414&lt;1900000,B1414-650000,IF(B1414&lt;3600000,ROUNDDOWN(B1414/4,-3)*2.8-80000,IF(B1414&lt;6600000,ROUNDDOWN(B1414/4,-3)*3.2-440000,IF(B1414&lt;8500000,ROUNDDOWN(B1414*0.9,0)-1100000,B1414-1950000)))))),0)</f>
        <v/>
      </c>
      <c r="N1414" s="18">
        <f>IF(M1414&gt;23500000,NA(),IF(C1414&gt;=2026,IF(M1414&lt;=4890000,1040000,IF(M1414&lt;=6550000,670000,620000)),IF(M1414&lt;=1320000,950000,IF(M1414&lt;=3360000,880000,IF(M1414&lt;=4890000,680000,IF(M1414&lt;=6550000,630000,580000))))))</f>
        <v/>
      </c>
      <c r="O1414" s="18">
        <f>IF(F1414&lt;=0,IF(AND(D1414="はい",C1414&gt;=2026,C1414&lt;=2027),IF(E1414&lt;=0,0,IF(E1414&lt;=30000,E1414,IF(E1414&lt;=60000,ROUNDUP(E1414/2,0)+15000,IF(E1414&lt;=120000,ROUNDUP(E1414/4,0)+30000,60000)))),IF(E1414&lt;=0,0,IF(E1414&lt;=20000,E1414,IF(E1414&lt;=40000,ROUNDUP(E1414/2,0)+10000,IF(E1414&lt;=80000,ROUNDUP(E1414/4,0)+20000,40000))))),IF(E1414&lt;=0,IF(F1414&lt;=0,0,IF(F1414&lt;=25000,F1414,IF(F1414&lt;=50000,ROUNDUP(F1414/2,0)+12500,IF(F1414&lt;=100000,ROUNDUP(F1414/4,0)+25000,50000)))),MAX(IF(F1414&lt;=0,0,IF(F1414&lt;=25000,F1414,IF(F1414&lt;=50000,ROUNDUP(F1414/2,0)+12500,IF(F1414&lt;=100000,ROUNDUP(F1414/4,0)+25000,50000)))),MIN(IF(AND(D1414="はい",C1414&gt;=2026,C1414&lt;=2027),IF(E1414&lt;=0,0,IF(E1414&lt;=30000,E1414,IF(E1414&lt;=60000,ROUNDUP(E1414/2,0)+15000,IF(E1414&lt;=120000,ROUNDUP(E1414/4,0)+30000,60000)))),IF(E1414&lt;=0,0,IF(E1414&lt;=20000,E1414,IF(E1414&lt;=40000,ROUNDUP(E1414/2,0)+10000,IF(E1414&lt;=80000,ROUNDUP(E1414/4,0)+20000,40000)))))+IF(F1414&lt;=0,0,IF(F1414&lt;=25000,F1414,IF(F1414&lt;=50000,ROUNDUP(F1414/2,0)+12500,IF(F1414&lt;=100000,ROUNDUP(F1414/4,0)+25000,50000)))),IF(AND(D1414="はい",C1414&gt;=2026,C1414&lt;=2027),60000,40000)))))</f>
        <v/>
      </c>
      <c r="P1414" s="18">
        <f>IF(G1414&lt;=0,0,IF(G1414&lt;=20000,G1414,IF(G1414&lt;=40000,ROUNDUP(G1414/2,0)+10000,IF(G1414&lt;=80000,ROUNDUP(G1414/4,0)+20000,40000))))</f>
        <v/>
      </c>
      <c r="Q1414" s="18">
        <f>IF(I1414&lt;=0,IF(H1414&lt;=0,0,IF(H1414&lt;=20000,H1414,IF(H1414&lt;=40000,ROUNDUP(H1414/2,0)+10000,IF(H1414&lt;=80000,ROUNDUP(H1414/4,0)+20000,40000)))),IF(H1414&lt;=0,IF(I1414&lt;=0,0,IF(I1414&lt;=25000,I1414,IF(I1414&lt;=50000,ROUNDUP(I1414/2,0)+12500,IF(I1414&lt;=100000,ROUNDUP(I1414/4,0)+25000,50000)))),MAX(IF(I1414&lt;=0,0,IF(I1414&lt;=25000,I1414,IF(I1414&lt;=50000,ROUNDUP(I1414/2,0)+12500,IF(I1414&lt;=100000,ROUNDUP(I1414/4,0)+25000,50000)))),MIN(IF(H1414&lt;=0,0,IF(H1414&lt;=20000,H1414,IF(H1414&lt;=40000,ROUNDUP(H1414/2,0)+10000,IF(H1414&lt;=80000,ROUNDUP(H1414/4,0)+20000,40000))))+IF(I1414&lt;=0,0,IF(I1414&lt;=25000,I1414,IF(I1414&lt;=50000,ROUNDUP(I1414/2,0)+12500,IF(I1414&lt;=100000,ROUNDUP(I1414/4,0)+25000,50000)))),40000))))</f>
        <v/>
      </c>
      <c r="R1414" s="18">
        <f>MIN(120000,O1414+P1414+Q1414)</f>
        <v/>
      </c>
      <c r="S1414" s="18">
        <f>IF(F1414&lt;=0,IF(E1414&lt;=0,0,IF(E1414&lt;=12000,E1414,IF(E1414&lt;=32000,ROUNDUP(E1414/2,0)+6000,IF(E1414&lt;=56000,ROUNDUP(E1414/4,0)+14000,28000)))),IF(E1414&lt;=0,IF(F1414&lt;=0,0,IF(F1414&lt;=15000,F1414,IF(F1414&lt;=40000,ROUNDUP(F1414/2,0)+7500,IF(F1414&lt;=70000,ROUNDUP(F1414/4,0)+17500,35000)))),MAX(IF(F1414&lt;=0,0,IF(F1414&lt;=15000,F1414,IF(F1414&lt;=40000,ROUNDUP(F1414/2,0)+7500,IF(F1414&lt;=70000,ROUNDUP(F1414/4,0)+17500,35000)))),MIN(IF(E1414&lt;=0,0,IF(E1414&lt;=12000,E1414,IF(E1414&lt;=32000,ROUNDUP(E1414/2,0)+6000,IF(E1414&lt;=56000,ROUNDUP(E1414/4,0)+14000,28000))))+IF(F1414&lt;=0,0,IF(F1414&lt;=15000,F1414,IF(F1414&lt;=40000,ROUNDUP(F1414/2,0)+7500,IF(F1414&lt;=70000,ROUNDUP(F1414/4,0)+17500,35000)))),28000))))</f>
        <v/>
      </c>
      <c r="T1414" s="18">
        <f>IF(G1414&lt;=0,0,IF(G1414&lt;=12000,G1414,IF(G1414&lt;=32000,ROUNDUP(G1414/2,0)+6000,IF(G1414&lt;=56000,ROUNDUP(G1414/4,0)+14000,28000))))</f>
        <v/>
      </c>
      <c r="U1414" s="18">
        <f>IF(I1414&lt;=0,IF(H1414&lt;=0,0,IF(H1414&lt;=12000,H1414,IF(H1414&lt;=32000,ROUNDUP(H1414/2,0)+6000,IF(H1414&lt;=56000,ROUNDUP(H1414/4,0)+14000,28000)))),IF(H1414&lt;=0,IF(I1414&lt;=0,0,IF(I1414&lt;=15000,I1414,IF(I1414&lt;=40000,ROUNDUP(I1414/2,0)+7500,IF(I1414&lt;=70000,ROUNDUP(I1414/4,0)+17500,35000)))),MAX(IF(I1414&lt;=0,0,IF(I1414&lt;=15000,I1414,IF(I1414&lt;=40000,ROUNDUP(I1414/2,0)+7500,IF(I1414&lt;=70000,ROUNDUP(I1414/4,0)+17500,35000)))),MIN(IF(H1414&lt;=0,0,IF(H1414&lt;=12000,H1414,IF(H1414&lt;=32000,ROUNDUP(H1414/2,0)+6000,IF(H1414&lt;=56000,ROUNDUP(H1414/4,0)+14000,28000))))+IF(I1414&lt;=0,0,IF(I1414&lt;=15000,I1414,IF(I1414&lt;=40000,ROUNDUP(I1414/2,0)+7500,IF(I1414&lt;=70000,ROUNDUP(I1414/4,0)+17500,35000)))),28000))))</f>
        <v/>
      </c>
      <c r="V1414" s="18">
        <f>MIN(70000,S1414+T1414+U1414)</f>
        <v/>
      </c>
      <c r="W1414" s="18">
        <f>MAX(0,ROUNDDOWN(M1414-J1414-N1414-K1414-0,-3))</f>
        <v/>
      </c>
      <c r="X1414" s="18">
        <f>MAX(0,ROUNDDOWN(M1414-J1414-N1414-K1414-R1414,-3))</f>
        <v/>
      </c>
      <c r="Y1414" s="18">
        <f>IF(W1414&lt;=0,0,ROUNDDOWN((W1414*LOOKUP(W1414,{0,1950001,3300001,6950001,9000001,18000001,40000001},{0.05,0.1,0.2,0.23,0.33,0.4,0.45})-LOOKUP(W1414,{0,1950001,3300001,6950001,9000001,18000001,40000001},{0,97500,427500,636000,1536000,2796000,4796000}))*1.021,-2))</f>
        <v/>
      </c>
      <c r="Z1414" s="18">
        <f>IF(X1414&lt;=0,0,ROUNDDOWN((X1414*LOOKUP(X1414,{0,1950001,3300001,6950001,9000001,18000001,40000001},{0.05,0.1,0.2,0.23,0.33,0.4,0.45})-LOOKUP(X1414,{0,1950001,3300001,6950001,9000001,18000001,40000001},{0,97500,427500,636000,1536000,2796000,4796000}))*1.021,-2))</f>
        <v/>
      </c>
      <c r="AA1414" s="18">
        <f>MAX(0,ROUNDDOWN(M1414-J1414-430000-L1414-0,-3))</f>
        <v/>
      </c>
      <c r="AB1414" s="18">
        <f>MAX(0,ROUNDDOWN(M1414-J1414-430000-L1414-V1414,-3))</f>
        <v/>
      </c>
      <c r="AC1414" s="18">
        <f>IF(M1414&lt;=450000,0,MAX(0,ROUNDDOWN(AA1414*0.06-MIN(50000,AA1414)*0.03,-2))+MAX(0,ROUNDDOWN(AA1414*0.04-MIN(50000,AA1414)*0.02,-2)))</f>
        <v/>
      </c>
      <c r="AD1414" s="18">
        <f>IF(M1414&lt;=450000,0,MAX(0,ROUNDDOWN(AB1414*0.06-MIN(50000,AB1414)*0.03,-2))+MAX(0,ROUNDDOWN(AB1414*0.04-MIN(50000,AB1414)*0.02,-2)))</f>
        <v/>
      </c>
      <c r="AE1414" s="18">
        <f>Y1414-Z1414</f>
        <v/>
      </c>
      <c r="AF1414" s="18">
        <f>AC1414-AD1414</f>
        <v/>
      </c>
      <c r="AG1414" s="18">
        <f>AE1414+AF1414</f>
        <v/>
      </c>
      <c r="AH1414" s="20">
        <f>IF(W1414&lt;=0,0,LOOKUP(W1414,{0,1950001,3300001,6950001,9000001,18000001,40000001},{0.05,0.1,0.2,0.23,0.33,0.4,0.45}))</f>
        <v/>
      </c>
    </row>
    <row r="1415">
      <c r="A1415" t="inlineStr">
        <is>
          <t>1万円刻み 特例あり一般12万円</t>
        </is>
      </c>
      <c r="B1415" s="18">
        <f>'4_1万円刻み'!$A$445</f>
        <v/>
      </c>
      <c r="C1415" s="19" t="n">
        <v>2026</v>
      </c>
      <c r="D1415" t="inlineStr">
        <is>
          <t>はい</t>
        </is>
      </c>
      <c r="E1415" s="18" t="n">
        <v>120000</v>
      </c>
      <c r="F1415" s="18" t="n">
        <v>0</v>
      </c>
      <c r="G1415" s="18" t="n">
        <v>0</v>
      </c>
      <c r="H1415" s="18" t="n">
        <v>0</v>
      </c>
      <c r="I1415" s="18" t="n">
        <v>0</v>
      </c>
      <c r="J1415" s="18">
        <f>ROUND(MIN(B1415/12,650000)*12*0.0915+MIN(B1415/12,1390000)*12*(0.0504+0)+B1415*0.005,0)</f>
        <v/>
      </c>
      <c r="K1415" s="18" t="n">
        <v>0</v>
      </c>
      <c r="L1415" s="18" t="n">
        <v>0</v>
      </c>
      <c r="M1415" s="18">
        <f>ROUND(IF(C1415&gt;=2026,IF(B1415&lt;741000,0,IF(B1415&lt;2191000,B1415-740000,IF(B1415&lt;2193000,1451000,IF(B1415&lt;2196000,1453000,IF(B1415&lt;2200000,1456000,IF(B1415&lt;3600000,ROUNDDOWN(B1415/4,-3)*2.8-80000,IF(B1415&lt;6600000,ROUNDDOWN(B1415/4,-3)*3.2-440000,IF(B1415&lt;8500000,ROUNDDOWN(B1415*0.9,0)-1100000,B1415-1950000)))))))),IF(B1415&lt;651000,0,IF(B1415&lt;1900000,B1415-650000,IF(B1415&lt;3600000,ROUNDDOWN(B1415/4,-3)*2.8-80000,IF(B1415&lt;6600000,ROUNDDOWN(B1415/4,-3)*3.2-440000,IF(B1415&lt;8500000,ROUNDDOWN(B1415*0.9,0)-1100000,B1415-1950000)))))),0)</f>
        <v/>
      </c>
      <c r="N1415" s="18">
        <f>IF(M1415&gt;23500000,NA(),IF(C1415&gt;=2026,IF(M1415&lt;=4890000,1040000,IF(M1415&lt;=6550000,670000,620000)),IF(M1415&lt;=1320000,950000,IF(M1415&lt;=3360000,880000,IF(M1415&lt;=4890000,680000,IF(M1415&lt;=6550000,630000,580000))))))</f>
        <v/>
      </c>
      <c r="O1415" s="18">
        <f>IF(F1415&lt;=0,IF(AND(D1415="はい",C1415&gt;=2026,C1415&lt;=2027),IF(E1415&lt;=0,0,IF(E1415&lt;=30000,E1415,IF(E1415&lt;=60000,ROUNDUP(E1415/2,0)+15000,IF(E1415&lt;=120000,ROUNDUP(E1415/4,0)+30000,60000)))),IF(E1415&lt;=0,0,IF(E1415&lt;=20000,E1415,IF(E1415&lt;=40000,ROUNDUP(E1415/2,0)+10000,IF(E1415&lt;=80000,ROUNDUP(E1415/4,0)+20000,40000))))),IF(E1415&lt;=0,IF(F1415&lt;=0,0,IF(F1415&lt;=25000,F1415,IF(F1415&lt;=50000,ROUNDUP(F1415/2,0)+12500,IF(F1415&lt;=100000,ROUNDUP(F1415/4,0)+25000,50000)))),MAX(IF(F1415&lt;=0,0,IF(F1415&lt;=25000,F1415,IF(F1415&lt;=50000,ROUNDUP(F1415/2,0)+12500,IF(F1415&lt;=100000,ROUNDUP(F1415/4,0)+25000,50000)))),MIN(IF(AND(D1415="はい",C1415&gt;=2026,C1415&lt;=2027),IF(E1415&lt;=0,0,IF(E1415&lt;=30000,E1415,IF(E1415&lt;=60000,ROUNDUP(E1415/2,0)+15000,IF(E1415&lt;=120000,ROUNDUP(E1415/4,0)+30000,60000)))),IF(E1415&lt;=0,0,IF(E1415&lt;=20000,E1415,IF(E1415&lt;=40000,ROUNDUP(E1415/2,0)+10000,IF(E1415&lt;=80000,ROUNDUP(E1415/4,0)+20000,40000)))))+IF(F1415&lt;=0,0,IF(F1415&lt;=25000,F1415,IF(F1415&lt;=50000,ROUNDUP(F1415/2,0)+12500,IF(F1415&lt;=100000,ROUNDUP(F1415/4,0)+25000,50000)))),IF(AND(D1415="はい",C1415&gt;=2026,C1415&lt;=2027),60000,40000)))))</f>
        <v/>
      </c>
      <c r="P1415" s="18">
        <f>IF(G1415&lt;=0,0,IF(G1415&lt;=20000,G1415,IF(G1415&lt;=40000,ROUNDUP(G1415/2,0)+10000,IF(G1415&lt;=80000,ROUNDUP(G1415/4,0)+20000,40000))))</f>
        <v/>
      </c>
      <c r="Q1415" s="18">
        <f>IF(I1415&lt;=0,IF(H1415&lt;=0,0,IF(H1415&lt;=20000,H1415,IF(H1415&lt;=40000,ROUNDUP(H1415/2,0)+10000,IF(H1415&lt;=80000,ROUNDUP(H1415/4,0)+20000,40000)))),IF(H1415&lt;=0,IF(I1415&lt;=0,0,IF(I1415&lt;=25000,I1415,IF(I1415&lt;=50000,ROUNDUP(I1415/2,0)+12500,IF(I1415&lt;=100000,ROUNDUP(I1415/4,0)+25000,50000)))),MAX(IF(I1415&lt;=0,0,IF(I1415&lt;=25000,I1415,IF(I1415&lt;=50000,ROUNDUP(I1415/2,0)+12500,IF(I1415&lt;=100000,ROUNDUP(I1415/4,0)+25000,50000)))),MIN(IF(H1415&lt;=0,0,IF(H1415&lt;=20000,H1415,IF(H1415&lt;=40000,ROUNDUP(H1415/2,0)+10000,IF(H1415&lt;=80000,ROUNDUP(H1415/4,0)+20000,40000))))+IF(I1415&lt;=0,0,IF(I1415&lt;=25000,I1415,IF(I1415&lt;=50000,ROUNDUP(I1415/2,0)+12500,IF(I1415&lt;=100000,ROUNDUP(I1415/4,0)+25000,50000)))),40000))))</f>
        <v/>
      </c>
      <c r="R1415" s="18">
        <f>MIN(120000,O1415+P1415+Q1415)</f>
        <v/>
      </c>
      <c r="S1415" s="18">
        <f>IF(F1415&lt;=0,IF(E1415&lt;=0,0,IF(E1415&lt;=12000,E1415,IF(E1415&lt;=32000,ROUNDUP(E1415/2,0)+6000,IF(E1415&lt;=56000,ROUNDUP(E1415/4,0)+14000,28000)))),IF(E1415&lt;=0,IF(F1415&lt;=0,0,IF(F1415&lt;=15000,F1415,IF(F1415&lt;=40000,ROUNDUP(F1415/2,0)+7500,IF(F1415&lt;=70000,ROUNDUP(F1415/4,0)+17500,35000)))),MAX(IF(F1415&lt;=0,0,IF(F1415&lt;=15000,F1415,IF(F1415&lt;=40000,ROUNDUP(F1415/2,0)+7500,IF(F1415&lt;=70000,ROUNDUP(F1415/4,0)+17500,35000)))),MIN(IF(E1415&lt;=0,0,IF(E1415&lt;=12000,E1415,IF(E1415&lt;=32000,ROUNDUP(E1415/2,0)+6000,IF(E1415&lt;=56000,ROUNDUP(E1415/4,0)+14000,28000))))+IF(F1415&lt;=0,0,IF(F1415&lt;=15000,F1415,IF(F1415&lt;=40000,ROUNDUP(F1415/2,0)+7500,IF(F1415&lt;=70000,ROUNDUP(F1415/4,0)+17500,35000)))),28000))))</f>
        <v/>
      </c>
      <c r="T1415" s="18">
        <f>IF(G1415&lt;=0,0,IF(G1415&lt;=12000,G1415,IF(G1415&lt;=32000,ROUNDUP(G1415/2,0)+6000,IF(G1415&lt;=56000,ROUNDUP(G1415/4,0)+14000,28000))))</f>
        <v/>
      </c>
      <c r="U1415" s="18">
        <f>IF(I1415&lt;=0,IF(H1415&lt;=0,0,IF(H1415&lt;=12000,H1415,IF(H1415&lt;=32000,ROUNDUP(H1415/2,0)+6000,IF(H1415&lt;=56000,ROUNDUP(H1415/4,0)+14000,28000)))),IF(H1415&lt;=0,IF(I1415&lt;=0,0,IF(I1415&lt;=15000,I1415,IF(I1415&lt;=40000,ROUNDUP(I1415/2,0)+7500,IF(I1415&lt;=70000,ROUNDUP(I1415/4,0)+17500,35000)))),MAX(IF(I1415&lt;=0,0,IF(I1415&lt;=15000,I1415,IF(I1415&lt;=40000,ROUNDUP(I1415/2,0)+7500,IF(I1415&lt;=70000,ROUNDUP(I1415/4,0)+17500,35000)))),MIN(IF(H1415&lt;=0,0,IF(H1415&lt;=12000,H1415,IF(H1415&lt;=32000,ROUNDUP(H1415/2,0)+6000,IF(H1415&lt;=56000,ROUNDUP(H1415/4,0)+14000,28000))))+IF(I1415&lt;=0,0,IF(I1415&lt;=15000,I1415,IF(I1415&lt;=40000,ROUNDUP(I1415/2,0)+7500,IF(I1415&lt;=70000,ROUNDUP(I1415/4,0)+17500,35000)))),28000))))</f>
        <v/>
      </c>
      <c r="V1415" s="18">
        <f>MIN(70000,S1415+T1415+U1415)</f>
        <v/>
      </c>
      <c r="W1415" s="18">
        <f>MAX(0,ROUNDDOWN(M1415-J1415-N1415-K1415-0,-3))</f>
        <v/>
      </c>
      <c r="X1415" s="18">
        <f>MAX(0,ROUNDDOWN(M1415-J1415-N1415-K1415-R1415,-3))</f>
        <v/>
      </c>
      <c r="Y1415" s="18">
        <f>IF(W1415&lt;=0,0,ROUNDDOWN((W1415*LOOKUP(W1415,{0,1950001,3300001,6950001,9000001,18000001,40000001},{0.05,0.1,0.2,0.23,0.33,0.4,0.45})-LOOKUP(W1415,{0,1950001,3300001,6950001,9000001,18000001,40000001},{0,97500,427500,636000,1536000,2796000,4796000}))*1.021,-2))</f>
        <v/>
      </c>
      <c r="Z1415" s="18">
        <f>IF(X1415&lt;=0,0,ROUNDDOWN((X1415*LOOKUP(X1415,{0,1950001,3300001,6950001,9000001,18000001,40000001},{0.05,0.1,0.2,0.23,0.33,0.4,0.45})-LOOKUP(X1415,{0,1950001,3300001,6950001,9000001,18000001,40000001},{0,97500,427500,636000,1536000,2796000,4796000}))*1.021,-2))</f>
        <v/>
      </c>
      <c r="AA1415" s="18">
        <f>MAX(0,ROUNDDOWN(M1415-J1415-430000-L1415-0,-3))</f>
        <v/>
      </c>
      <c r="AB1415" s="18">
        <f>MAX(0,ROUNDDOWN(M1415-J1415-430000-L1415-V1415,-3))</f>
        <v/>
      </c>
      <c r="AC1415" s="18">
        <f>IF(M1415&lt;=450000,0,MAX(0,ROUNDDOWN(AA1415*0.06-MIN(50000,AA1415)*0.03,-2))+MAX(0,ROUNDDOWN(AA1415*0.04-MIN(50000,AA1415)*0.02,-2)))</f>
        <v/>
      </c>
      <c r="AD1415" s="18">
        <f>IF(M1415&lt;=450000,0,MAX(0,ROUNDDOWN(AB1415*0.06-MIN(50000,AB1415)*0.03,-2))+MAX(0,ROUNDDOWN(AB1415*0.04-MIN(50000,AB1415)*0.02,-2)))</f>
        <v/>
      </c>
      <c r="AE1415" s="18">
        <f>Y1415-Z1415</f>
        <v/>
      </c>
      <c r="AF1415" s="18">
        <f>AC1415-AD1415</f>
        <v/>
      </c>
      <c r="AG1415" s="18">
        <f>AE1415+AF1415</f>
        <v/>
      </c>
      <c r="AH1415" s="20">
        <f>IF(W1415&lt;=0,0,LOOKUP(W1415,{0,1950001,3300001,6950001,9000001,18000001,40000001},{0.05,0.1,0.2,0.23,0.33,0.4,0.45}))</f>
        <v/>
      </c>
    </row>
    <row r="1416">
      <c r="A1416" t="inlineStr">
        <is>
          <t>1万円刻み 3区分8万円ずつ</t>
        </is>
      </c>
      <c r="B1416" s="18">
        <f>'4_1万円刻み'!$A$446</f>
        <v/>
      </c>
      <c r="C1416" s="19" t="n">
        <v>2026</v>
      </c>
      <c r="D1416" t="inlineStr">
        <is>
          <t>いいえ</t>
        </is>
      </c>
      <c r="E1416" s="18" t="n">
        <v>80000</v>
      </c>
      <c r="F1416" s="18" t="n">
        <v>0</v>
      </c>
      <c r="G1416" s="18" t="n">
        <v>80000</v>
      </c>
      <c r="H1416" s="18" t="n">
        <v>80000</v>
      </c>
      <c r="I1416" s="18" t="n">
        <v>0</v>
      </c>
      <c r="J1416" s="18">
        <f>ROUND(MIN(B1416/12,650000)*12*0.0915+MIN(B1416/12,1390000)*12*(0.0504+0)+B1416*0.005,0)</f>
        <v/>
      </c>
      <c r="K1416" s="18" t="n">
        <v>0</v>
      </c>
      <c r="L1416" s="18" t="n">
        <v>0</v>
      </c>
      <c r="M1416" s="18">
        <f>ROUND(IF(C1416&gt;=2026,IF(B1416&lt;741000,0,IF(B1416&lt;2191000,B1416-740000,IF(B1416&lt;2193000,1451000,IF(B1416&lt;2196000,1453000,IF(B1416&lt;2200000,1456000,IF(B1416&lt;3600000,ROUNDDOWN(B1416/4,-3)*2.8-80000,IF(B1416&lt;6600000,ROUNDDOWN(B1416/4,-3)*3.2-440000,IF(B1416&lt;8500000,ROUNDDOWN(B1416*0.9,0)-1100000,B1416-1950000)))))))),IF(B1416&lt;651000,0,IF(B1416&lt;1900000,B1416-650000,IF(B1416&lt;3600000,ROUNDDOWN(B1416/4,-3)*2.8-80000,IF(B1416&lt;6600000,ROUNDDOWN(B1416/4,-3)*3.2-440000,IF(B1416&lt;8500000,ROUNDDOWN(B1416*0.9,0)-1100000,B1416-1950000)))))),0)</f>
        <v/>
      </c>
      <c r="N1416" s="18">
        <f>IF(M1416&gt;23500000,NA(),IF(C1416&gt;=2026,IF(M1416&lt;=4890000,1040000,IF(M1416&lt;=6550000,670000,620000)),IF(M1416&lt;=1320000,950000,IF(M1416&lt;=3360000,880000,IF(M1416&lt;=4890000,680000,IF(M1416&lt;=6550000,630000,580000))))))</f>
        <v/>
      </c>
      <c r="O1416" s="18">
        <f>IF(F1416&lt;=0,IF(AND(D1416="はい",C1416&gt;=2026,C1416&lt;=2027),IF(E1416&lt;=0,0,IF(E1416&lt;=30000,E1416,IF(E1416&lt;=60000,ROUNDUP(E1416/2,0)+15000,IF(E1416&lt;=120000,ROUNDUP(E1416/4,0)+30000,60000)))),IF(E1416&lt;=0,0,IF(E1416&lt;=20000,E1416,IF(E1416&lt;=40000,ROUNDUP(E1416/2,0)+10000,IF(E1416&lt;=80000,ROUNDUP(E1416/4,0)+20000,40000))))),IF(E1416&lt;=0,IF(F1416&lt;=0,0,IF(F1416&lt;=25000,F1416,IF(F1416&lt;=50000,ROUNDUP(F1416/2,0)+12500,IF(F1416&lt;=100000,ROUNDUP(F1416/4,0)+25000,50000)))),MAX(IF(F1416&lt;=0,0,IF(F1416&lt;=25000,F1416,IF(F1416&lt;=50000,ROUNDUP(F1416/2,0)+12500,IF(F1416&lt;=100000,ROUNDUP(F1416/4,0)+25000,50000)))),MIN(IF(AND(D1416="はい",C1416&gt;=2026,C1416&lt;=2027),IF(E1416&lt;=0,0,IF(E1416&lt;=30000,E1416,IF(E1416&lt;=60000,ROUNDUP(E1416/2,0)+15000,IF(E1416&lt;=120000,ROUNDUP(E1416/4,0)+30000,60000)))),IF(E1416&lt;=0,0,IF(E1416&lt;=20000,E1416,IF(E1416&lt;=40000,ROUNDUP(E1416/2,0)+10000,IF(E1416&lt;=80000,ROUNDUP(E1416/4,0)+20000,40000)))))+IF(F1416&lt;=0,0,IF(F1416&lt;=25000,F1416,IF(F1416&lt;=50000,ROUNDUP(F1416/2,0)+12500,IF(F1416&lt;=100000,ROUNDUP(F1416/4,0)+25000,50000)))),IF(AND(D1416="はい",C1416&gt;=2026,C1416&lt;=2027),60000,40000)))))</f>
        <v/>
      </c>
      <c r="P1416" s="18">
        <f>IF(G1416&lt;=0,0,IF(G1416&lt;=20000,G1416,IF(G1416&lt;=40000,ROUNDUP(G1416/2,0)+10000,IF(G1416&lt;=80000,ROUNDUP(G1416/4,0)+20000,40000))))</f>
        <v/>
      </c>
      <c r="Q1416" s="18">
        <f>IF(I1416&lt;=0,IF(H1416&lt;=0,0,IF(H1416&lt;=20000,H1416,IF(H1416&lt;=40000,ROUNDUP(H1416/2,0)+10000,IF(H1416&lt;=80000,ROUNDUP(H1416/4,0)+20000,40000)))),IF(H1416&lt;=0,IF(I1416&lt;=0,0,IF(I1416&lt;=25000,I1416,IF(I1416&lt;=50000,ROUNDUP(I1416/2,0)+12500,IF(I1416&lt;=100000,ROUNDUP(I1416/4,0)+25000,50000)))),MAX(IF(I1416&lt;=0,0,IF(I1416&lt;=25000,I1416,IF(I1416&lt;=50000,ROUNDUP(I1416/2,0)+12500,IF(I1416&lt;=100000,ROUNDUP(I1416/4,0)+25000,50000)))),MIN(IF(H1416&lt;=0,0,IF(H1416&lt;=20000,H1416,IF(H1416&lt;=40000,ROUNDUP(H1416/2,0)+10000,IF(H1416&lt;=80000,ROUNDUP(H1416/4,0)+20000,40000))))+IF(I1416&lt;=0,0,IF(I1416&lt;=25000,I1416,IF(I1416&lt;=50000,ROUNDUP(I1416/2,0)+12500,IF(I1416&lt;=100000,ROUNDUP(I1416/4,0)+25000,50000)))),40000))))</f>
        <v/>
      </c>
      <c r="R1416" s="18">
        <f>MIN(120000,O1416+P1416+Q1416)</f>
        <v/>
      </c>
      <c r="S1416" s="18">
        <f>IF(F1416&lt;=0,IF(E1416&lt;=0,0,IF(E1416&lt;=12000,E1416,IF(E1416&lt;=32000,ROUNDUP(E1416/2,0)+6000,IF(E1416&lt;=56000,ROUNDUP(E1416/4,0)+14000,28000)))),IF(E1416&lt;=0,IF(F1416&lt;=0,0,IF(F1416&lt;=15000,F1416,IF(F1416&lt;=40000,ROUNDUP(F1416/2,0)+7500,IF(F1416&lt;=70000,ROUNDUP(F1416/4,0)+17500,35000)))),MAX(IF(F1416&lt;=0,0,IF(F1416&lt;=15000,F1416,IF(F1416&lt;=40000,ROUNDUP(F1416/2,0)+7500,IF(F1416&lt;=70000,ROUNDUP(F1416/4,0)+17500,35000)))),MIN(IF(E1416&lt;=0,0,IF(E1416&lt;=12000,E1416,IF(E1416&lt;=32000,ROUNDUP(E1416/2,0)+6000,IF(E1416&lt;=56000,ROUNDUP(E1416/4,0)+14000,28000))))+IF(F1416&lt;=0,0,IF(F1416&lt;=15000,F1416,IF(F1416&lt;=40000,ROUNDUP(F1416/2,0)+7500,IF(F1416&lt;=70000,ROUNDUP(F1416/4,0)+17500,35000)))),28000))))</f>
        <v/>
      </c>
      <c r="T1416" s="18">
        <f>IF(G1416&lt;=0,0,IF(G1416&lt;=12000,G1416,IF(G1416&lt;=32000,ROUNDUP(G1416/2,0)+6000,IF(G1416&lt;=56000,ROUNDUP(G1416/4,0)+14000,28000))))</f>
        <v/>
      </c>
      <c r="U1416" s="18">
        <f>IF(I1416&lt;=0,IF(H1416&lt;=0,0,IF(H1416&lt;=12000,H1416,IF(H1416&lt;=32000,ROUNDUP(H1416/2,0)+6000,IF(H1416&lt;=56000,ROUNDUP(H1416/4,0)+14000,28000)))),IF(H1416&lt;=0,IF(I1416&lt;=0,0,IF(I1416&lt;=15000,I1416,IF(I1416&lt;=40000,ROUNDUP(I1416/2,0)+7500,IF(I1416&lt;=70000,ROUNDUP(I1416/4,0)+17500,35000)))),MAX(IF(I1416&lt;=0,0,IF(I1416&lt;=15000,I1416,IF(I1416&lt;=40000,ROUNDUP(I1416/2,0)+7500,IF(I1416&lt;=70000,ROUNDUP(I1416/4,0)+17500,35000)))),MIN(IF(H1416&lt;=0,0,IF(H1416&lt;=12000,H1416,IF(H1416&lt;=32000,ROUNDUP(H1416/2,0)+6000,IF(H1416&lt;=56000,ROUNDUP(H1416/4,0)+14000,28000))))+IF(I1416&lt;=0,0,IF(I1416&lt;=15000,I1416,IF(I1416&lt;=40000,ROUNDUP(I1416/2,0)+7500,IF(I1416&lt;=70000,ROUNDUP(I1416/4,0)+17500,35000)))),28000))))</f>
        <v/>
      </c>
      <c r="V1416" s="18">
        <f>MIN(70000,S1416+T1416+U1416)</f>
        <v/>
      </c>
      <c r="W1416" s="18">
        <f>MAX(0,ROUNDDOWN(M1416-J1416-N1416-K1416-0,-3))</f>
        <v/>
      </c>
      <c r="X1416" s="18">
        <f>MAX(0,ROUNDDOWN(M1416-J1416-N1416-K1416-R1416,-3))</f>
        <v/>
      </c>
      <c r="Y1416" s="18">
        <f>IF(W1416&lt;=0,0,ROUNDDOWN((W1416*LOOKUP(W1416,{0,1950001,3300001,6950001,9000001,18000001,40000001},{0.05,0.1,0.2,0.23,0.33,0.4,0.45})-LOOKUP(W1416,{0,1950001,3300001,6950001,9000001,18000001,40000001},{0,97500,427500,636000,1536000,2796000,4796000}))*1.021,-2))</f>
        <v/>
      </c>
      <c r="Z1416" s="18">
        <f>IF(X1416&lt;=0,0,ROUNDDOWN((X1416*LOOKUP(X1416,{0,1950001,3300001,6950001,9000001,18000001,40000001},{0.05,0.1,0.2,0.23,0.33,0.4,0.45})-LOOKUP(X1416,{0,1950001,3300001,6950001,9000001,18000001,40000001},{0,97500,427500,636000,1536000,2796000,4796000}))*1.021,-2))</f>
        <v/>
      </c>
      <c r="AA1416" s="18">
        <f>MAX(0,ROUNDDOWN(M1416-J1416-430000-L1416-0,-3))</f>
        <v/>
      </c>
      <c r="AB1416" s="18">
        <f>MAX(0,ROUNDDOWN(M1416-J1416-430000-L1416-V1416,-3))</f>
        <v/>
      </c>
      <c r="AC1416" s="18">
        <f>IF(M1416&lt;=450000,0,MAX(0,ROUNDDOWN(AA1416*0.06-MIN(50000,AA1416)*0.03,-2))+MAX(0,ROUNDDOWN(AA1416*0.04-MIN(50000,AA1416)*0.02,-2)))</f>
        <v/>
      </c>
      <c r="AD1416" s="18">
        <f>IF(M1416&lt;=450000,0,MAX(0,ROUNDDOWN(AB1416*0.06-MIN(50000,AB1416)*0.03,-2))+MAX(0,ROUNDDOWN(AB1416*0.04-MIN(50000,AB1416)*0.02,-2)))</f>
        <v/>
      </c>
      <c r="AE1416" s="18">
        <f>Y1416-Z1416</f>
        <v/>
      </c>
      <c r="AF1416" s="18">
        <f>AC1416-AD1416</f>
        <v/>
      </c>
      <c r="AG1416" s="18">
        <f>AE1416+AF1416</f>
        <v/>
      </c>
      <c r="AH1416" s="20">
        <f>IF(W1416&lt;=0,0,LOOKUP(W1416,{0,1950001,3300001,6950001,9000001,18000001,40000001},{0.05,0.1,0.2,0.23,0.33,0.4,0.45}))</f>
        <v/>
      </c>
    </row>
    <row r="1417">
      <c r="A1417" t="inlineStr">
        <is>
          <t>1万円刻み 一般8万円</t>
        </is>
      </c>
      <c r="B1417" s="18">
        <f>'4_1万円刻み'!$A$446</f>
        <v/>
      </c>
      <c r="C1417" s="19" t="n">
        <v>2026</v>
      </c>
      <c r="D1417" t="inlineStr">
        <is>
          <t>いいえ</t>
        </is>
      </c>
      <c r="E1417" s="18" t="n">
        <v>80000</v>
      </c>
      <c r="F1417" s="18" t="n">
        <v>0</v>
      </c>
      <c r="G1417" s="18" t="n">
        <v>0</v>
      </c>
      <c r="H1417" s="18" t="n">
        <v>0</v>
      </c>
      <c r="I1417" s="18" t="n">
        <v>0</v>
      </c>
      <c r="J1417" s="18">
        <f>ROUND(MIN(B1417/12,650000)*12*0.0915+MIN(B1417/12,1390000)*12*(0.0504+0)+B1417*0.005,0)</f>
        <v/>
      </c>
      <c r="K1417" s="18" t="n">
        <v>0</v>
      </c>
      <c r="L1417" s="18" t="n">
        <v>0</v>
      </c>
      <c r="M1417" s="18">
        <f>ROUND(IF(C1417&gt;=2026,IF(B1417&lt;741000,0,IF(B1417&lt;2191000,B1417-740000,IF(B1417&lt;2193000,1451000,IF(B1417&lt;2196000,1453000,IF(B1417&lt;2200000,1456000,IF(B1417&lt;3600000,ROUNDDOWN(B1417/4,-3)*2.8-80000,IF(B1417&lt;6600000,ROUNDDOWN(B1417/4,-3)*3.2-440000,IF(B1417&lt;8500000,ROUNDDOWN(B1417*0.9,0)-1100000,B1417-1950000)))))))),IF(B1417&lt;651000,0,IF(B1417&lt;1900000,B1417-650000,IF(B1417&lt;3600000,ROUNDDOWN(B1417/4,-3)*2.8-80000,IF(B1417&lt;6600000,ROUNDDOWN(B1417/4,-3)*3.2-440000,IF(B1417&lt;8500000,ROUNDDOWN(B1417*0.9,0)-1100000,B1417-1950000)))))),0)</f>
        <v/>
      </c>
      <c r="N1417" s="18">
        <f>IF(M1417&gt;23500000,NA(),IF(C1417&gt;=2026,IF(M1417&lt;=4890000,1040000,IF(M1417&lt;=6550000,670000,620000)),IF(M1417&lt;=1320000,950000,IF(M1417&lt;=3360000,880000,IF(M1417&lt;=4890000,680000,IF(M1417&lt;=6550000,630000,580000))))))</f>
        <v/>
      </c>
      <c r="O1417" s="18">
        <f>IF(F1417&lt;=0,IF(AND(D1417="はい",C1417&gt;=2026,C1417&lt;=2027),IF(E1417&lt;=0,0,IF(E1417&lt;=30000,E1417,IF(E1417&lt;=60000,ROUNDUP(E1417/2,0)+15000,IF(E1417&lt;=120000,ROUNDUP(E1417/4,0)+30000,60000)))),IF(E1417&lt;=0,0,IF(E1417&lt;=20000,E1417,IF(E1417&lt;=40000,ROUNDUP(E1417/2,0)+10000,IF(E1417&lt;=80000,ROUNDUP(E1417/4,0)+20000,40000))))),IF(E1417&lt;=0,IF(F1417&lt;=0,0,IF(F1417&lt;=25000,F1417,IF(F1417&lt;=50000,ROUNDUP(F1417/2,0)+12500,IF(F1417&lt;=100000,ROUNDUP(F1417/4,0)+25000,50000)))),MAX(IF(F1417&lt;=0,0,IF(F1417&lt;=25000,F1417,IF(F1417&lt;=50000,ROUNDUP(F1417/2,0)+12500,IF(F1417&lt;=100000,ROUNDUP(F1417/4,0)+25000,50000)))),MIN(IF(AND(D1417="はい",C1417&gt;=2026,C1417&lt;=2027),IF(E1417&lt;=0,0,IF(E1417&lt;=30000,E1417,IF(E1417&lt;=60000,ROUNDUP(E1417/2,0)+15000,IF(E1417&lt;=120000,ROUNDUP(E1417/4,0)+30000,60000)))),IF(E1417&lt;=0,0,IF(E1417&lt;=20000,E1417,IF(E1417&lt;=40000,ROUNDUP(E1417/2,0)+10000,IF(E1417&lt;=80000,ROUNDUP(E1417/4,0)+20000,40000)))))+IF(F1417&lt;=0,0,IF(F1417&lt;=25000,F1417,IF(F1417&lt;=50000,ROUNDUP(F1417/2,0)+12500,IF(F1417&lt;=100000,ROUNDUP(F1417/4,0)+25000,50000)))),IF(AND(D1417="はい",C1417&gt;=2026,C1417&lt;=2027),60000,40000)))))</f>
        <v/>
      </c>
      <c r="P1417" s="18">
        <f>IF(G1417&lt;=0,0,IF(G1417&lt;=20000,G1417,IF(G1417&lt;=40000,ROUNDUP(G1417/2,0)+10000,IF(G1417&lt;=80000,ROUNDUP(G1417/4,0)+20000,40000))))</f>
        <v/>
      </c>
      <c r="Q1417" s="18">
        <f>IF(I1417&lt;=0,IF(H1417&lt;=0,0,IF(H1417&lt;=20000,H1417,IF(H1417&lt;=40000,ROUNDUP(H1417/2,0)+10000,IF(H1417&lt;=80000,ROUNDUP(H1417/4,0)+20000,40000)))),IF(H1417&lt;=0,IF(I1417&lt;=0,0,IF(I1417&lt;=25000,I1417,IF(I1417&lt;=50000,ROUNDUP(I1417/2,0)+12500,IF(I1417&lt;=100000,ROUNDUP(I1417/4,0)+25000,50000)))),MAX(IF(I1417&lt;=0,0,IF(I1417&lt;=25000,I1417,IF(I1417&lt;=50000,ROUNDUP(I1417/2,0)+12500,IF(I1417&lt;=100000,ROUNDUP(I1417/4,0)+25000,50000)))),MIN(IF(H1417&lt;=0,0,IF(H1417&lt;=20000,H1417,IF(H1417&lt;=40000,ROUNDUP(H1417/2,0)+10000,IF(H1417&lt;=80000,ROUNDUP(H1417/4,0)+20000,40000))))+IF(I1417&lt;=0,0,IF(I1417&lt;=25000,I1417,IF(I1417&lt;=50000,ROUNDUP(I1417/2,0)+12500,IF(I1417&lt;=100000,ROUNDUP(I1417/4,0)+25000,50000)))),40000))))</f>
        <v/>
      </c>
      <c r="R1417" s="18">
        <f>MIN(120000,O1417+P1417+Q1417)</f>
        <v/>
      </c>
      <c r="S1417" s="18">
        <f>IF(F1417&lt;=0,IF(E1417&lt;=0,0,IF(E1417&lt;=12000,E1417,IF(E1417&lt;=32000,ROUNDUP(E1417/2,0)+6000,IF(E1417&lt;=56000,ROUNDUP(E1417/4,0)+14000,28000)))),IF(E1417&lt;=0,IF(F1417&lt;=0,0,IF(F1417&lt;=15000,F1417,IF(F1417&lt;=40000,ROUNDUP(F1417/2,0)+7500,IF(F1417&lt;=70000,ROUNDUP(F1417/4,0)+17500,35000)))),MAX(IF(F1417&lt;=0,0,IF(F1417&lt;=15000,F1417,IF(F1417&lt;=40000,ROUNDUP(F1417/2,0)+7500,IF(F1417&lt;=70000,ROUNDUP(F1417/4,0)+17500,35000)))),MIN(IF(E1417&lt;=0,0,IF(E1417&lt;=12000,E1417,IF(E1417&lt;=32000,ROUNDUP(E1417/2,0)+6000,IF(E1417&lt;=56000,ROUNDUP(E1417/4,0)+14000,28000))))+IF(F1417&lt;=0,0,IF(F1417&lt;=15000,F1417,IF(F1417&lt;=40000,ROUNDUP(F1417/2,0)+7500,IF(F1417&lt;=70000,ROUNDUP(F1417/4,0)+17500,35000)))),28000))))</f>
        <v/>
      </c>
      <c r="T1417" s="18">
        <f>IF(G1417&lt;=0,0,IF(G1417&lt;=12000,G1417,IF(G1417&lt;=32000,ROUNDUP(G1417/2,0)+6000,IF(G1417&lt;=56000,ROUNDUP(G1417/4,0)+14000,28000))))</f>
        <v/>
      </c>
      <c r="U1417" s="18">
        <f>IF(I1417&lt;=0,IF(H1417&lt;=0,0,IF(H1417&lt;=12000,H1417,IF(H1417&lt;=32000,ROUNDUP(H1417/2,0)+6000,IF(H1417&lt;=56000,ROUNDUP(H1417/4,0)+14000,28000)))),IF(H1417&lt;=0,IF(I1417&lt;=0,0,IF(I1417&lt;=15000,I1417,IF(I1417&lt;=40000,ROUNDUP(I1417/2,0)+7500,IF(I1417&lt;=70000,ROUNDUP(I1417/4,0)+17500,35000)))),MAX(IF(I1417&lt;=0,0,IF(I1417&lt;=15000,I1417,IF(I1417&lt;=40000,ROUNDUP(I1417/2,0)+7500,IF(I1417&lt;=70000,ROUNDUP(I1417/4,0)+17500,35000)))),MIN(IF(H1417&lt;=0,0,IF(H1417&lt;=12000,H1417,IF(H1417&lt;=32000,ROUNDUP(H1417/2,0)+6000,IF(H1417&lt;=56000,ROUNDUP(H1417/4,0)+14000,28000))))+IF(I1417&lt;=0,0,IF(I1417&lt;=15000,I1417,IF(I1417&lt;=40000,ROUNDUP(I1417/2,0)+7500,IF(I1417&lt;=70000,ROUNDUP(I1417/4,0)+17500,35000)))),28000))))</f>
        <v/>
      </c>
      <c r="V1417" s="18">
        <f>MIN(70000,S1417+T1417+U1417)</f>
        <v/>
      </c>
      <c r="W1417" s="18">
        <f>MAX(0,ROUNDDOWN(M1417-J1417-N1417-K1417-0,-3))</f>
        <v/>
      </c>
      <c r="X1417" s="18">
        <f>MAX(0,ROUNDDOWN(M1417-J1417-N1417-K1417-R1417,-3))</f>
        <v/>
      </c>
      <c r="Y1417" s="18">
        <f>IF(W1417&lt;=0,0,ROUNDDOWN((W1417*LOOKUP(W1417,{0,1950001,3300001,6950001,9000001,18000001,40000001},{0.05,0.1,0.2,0.23,0.33,0.4,0.45})-LOOKUP(W1417,{0,1950001,3300001,6950001,9000001,18000001,40000001},{0,97500,427500,636000,1536000,2796000,4796000}))*1.021,-2))</f>
        <v/>
      </c>
      <c r="Z1417" s="18">
        <f>IF(X1417&lt;=0,0,ROUNDDOWN((X1417*LOOKUP(X1417,{0,1950001,3300001,6950001,9000001,18000001,40000001},{0.05,0.1,0.2,0.23,0.33,0.4,0.45})-LOOKUP(X1417,{0,1950001,3300001,6950001,9000001,18000001,40000001},{0,97500,427500,636000,1536000,2796000,4796000}))*1.021,-2))</f>
        <v/>
      </c>
      <c r="AA1417" s="18">
        <f>MAX(0,ROUNDDOWN(M1417-J1417-430000-L1417-0,-3))</f>
        <v/>
      </c>
      <c r="AB1417" s="18">
        <f>MAX(0,ROUNDDOWN(M1417-J1417-430000-L1417-V1417,-3))</f>
        <v/>
      </c>
      <c r="AC1417" s="18">
        <f>IF(M1417&lt;=450000,0,MAX(0,ROUNDDOWN(AA1417*0.06-MIN(50000,AA1417)*0.03,-2))+MAX(0,ROUNDDOWN(AA1417*0.04-MIN(50000,AA1417)*0.02,-2)))</f>
        <v/>
      </c>
      <c r="AD1417" s="18">
        <f>IF(M1417&lt;=450000,0,MAX(0,ROUNDDOWN(AB1417*0.06-MIN(50000,AB1417)*0.03,-2))+MAX(0,ROUNDDOWN(AB1417*0.04-MIN(50000,AB1417)*0.02,-2)))</f>
        <v/>
      </c>
      <c r="AE1417" s="18">
        <f>Y1417-Z1417</f>
        <v/>
      </c>
      <c r="AF1417" s="18">
        <f>AC1417-AD1417</f>
        <v/>
      </c>
      <c r="AG1417" s="18">
        <f>AE1417+AF1417</f>
        <v/>
      </c>
      <c r="AH1417" s="20">
        <f>IF(W1417&lt;=0,0,LOOKUP(W1417,{0,1950001,3300001,6950001,9000001,18000001,40000001},{0.05,0.1,0.2,0.23,0.33,0.4,0.45}))</f>
        <v/>
      </c>
    </row>
    <row r="1418">
      <c r="A1418" t="inlineStr">
        <is>
          <t>1万円刻み 特例あり一般12万円</t>
        </is>
      </c>
      <c r="B1418" s="18">
        <f>'4_1万円刻み'!$A$446</f>
        <v/>
      </c>
      <c r="C1418" s="19" t="n">
        <v>2026</v>
      </c>
      <c r="D1418" t="inlineStr">
        <is>
          <t>はい</t>
        </is>
      </c>
      <c r="E1418" s="18" t="n">
        <v>120000</v>
      </c>
      <c r="F1418" s="18" t="n">
        <v>0</v>
      </c>
      <c r="G1418" s="18" t="n">
        <v>0</v>
      </c>
      <c r="H1418" s="18" t="n">
        <v>0</v>
      </c>
      <c r="I1418" s="18" t="n">
        <v>0</v>
      </c>
      <c r="J1418" s="18">
        <f>ROUND(MIN(B1418/12,650000)*12*0.0915+MIN(B1418/12,1390000)*12*(0.0504+0)+B1418*0.005,0)</f>
        <v/>
      </c>
      <c r="K1418" s="18" t="n">
        <v>0</v>
      </c>
      <c r="L1418" s="18" t="n">
        <v>0</v>
      </c>
      <c r="M1418" s="18">
        <f>ROUND(IF(C1418&gt;=2026,IF(B1418&lt;741000,0,IF(B1418&lt;2191000,B1418-740000,IF(B1418&lt;2193000,1451000,IF(B1418&lt;2196000,1453000,IF(B1418&lt;2200000,1456000,IF(B1418&lt;3600000,ROUNDDOWN(B1418/4,-3)*2.8-80000,IF(B1418&lt;6600000,ROUNDDOWN(B1418/4,-3)*3.2-440000,IF(B1418&lt;8500000,ROUNDDOWN(B1418*0.9,0)-1100000,B1418-1950000)))))))),IF(B1418&lt;651000,0,IF(B1418&lt;1900000,B1418-650000,IF(B1418&lt;3600000,ROUNDDOWN(B1418/4,-3)*2.8-80000,IF(B1418&lt;6600000,ROUNDDOWN(B1418/4,-3)*3.2-440000,IF(B1418&lt;8500000,ROUNDDOWN(B1418*0.9,0)-1100000,B1418-1950000)))))),0)</f>
        <v/>
      </c>
      <c r="N1418" s="18">
        <f>IF(M1418&gt;23500000,NA(),IF(C1418&gt;=2026,IF(M1418&lt;=4890000,1040000,IF(M1418&lt;=6550000,670000,620000)),IF(M1418&lt;=1320000,950000,IF(M1418&lt;=3360000,880000,IF(M1418&lt;=4890000,680000,IF(M1418&lt;=6550000,630000,580000))))))</f>
        <v/>
      </c>
      <c r="O1418" s="18">
        <f>IF(F1418&lt;=0,IF(AND(D1418="はい",C1418&gt;=2026,C1418&lt;=2027),IF(E1418&lt;=0,0,IF(E1418&lt;=30000,E1418,IF(E1418&lt;=60000,ROUNDUP(E1418/2,0)+15000,IF(E1418&lt;=120000,ROUNDUP(E1418/4,0)+30000,60000)))),IF(E1418&lt;=0,0,IF(E1418&lt;=20000,E1418,IF(E1418&lt;=40000,ROUNDUP(E1418/2,0)+10000,IF(E1418&lt;=80000,ROUNDUP(E1418/4,0)+20000,40000))))),IF(E1418&lt;=0,IF(F1418&lt;=0,0,IF(F1418&lt;=25000,F1418,IF(F1418&lt;=50000,ROUNDUP(F1418/2,0)+12500,IF(F1418&lt;=100000,ROUNDUP(F1418/4,0)+25000,50000)))),MAX(IF(F1418&lt;=0,0,IF(F1418&lt;=25000,F1418,IF(F1418&lt;=50000,ROUNDUP(F1418/2,0)+12500,IF(F1418&lt;=100000,ROUNDUP(F1418/4,0)+25000,50000)))),MIN(IF(AND(D1418="はい",C1418&gt;=2026,C1418&lt;=2027),IF(E1418&lt;=0,0,IF(E1418&lt;=30000,E1418,IF(E1418&lt;=60000,ROUNDUP(E1418/2,0)+15000,IF(E1418&lt;=120000,ROUNDUP(E1418/4,0)+30000,60000)))),IF(E1418&lt;=0,0,IF(E1418&lt;=20000,E1418,IF(E1418&lt;=40000,ROUNDUP(E1418/2,0)+10000,IF(E1418&lt;=80000,ROUNDUP(E1418/4,0)+20000,40000)))))+IF(F1418&lt;=0,0,IF(F1418&lt;=25000,F1418,IF(F1418&lt;=50000,ROUNDUP(F1418/2,0)+12500,IF(F1418&lt;=100000,ROUNDUP(F1418/4,0)+25000,50000)))),IF(AND(D1418="はい",C1418&gt;=2026,C1418&lt;=2027),60000,40000)))))</f>
        <v/>
      </c>
      <c r="P1418" s="18">
        <f>IF(G1418&lt;=0,0,IF(G1418&lt;=20000,G1418,IF(G1418&lt;=40000,ROUNDUP(G1418/2,0)+10000,IF(G1418&lt;=80000,ROUNDUP(G1418/4,0)+20000,40000))))</f>
        <v/>
      </c>
      <c r="Q1418" s="18">
        <f>IF(I1418&lt;=0,IF(H1418&lt;=0,0,IF(H1418&lt;=20000,H1418,IF(H1418&lt;=40000,ROUNDUP(H1418/2,0)+10000,IF(H1418&lt;=80000,ROUNDUP(H1418/4,0)+20000,40000)))),IF(H1418&lt;=0,IF(I1418&lt;=0,0,IF(I1418&lt;=25000,I1418,IF(I1418&lt;=50000,ROUNDUP(I1418/2,0)+12500,IF(I1418&lt;=100000,ROUNDUP(I1418/4,0)+25000,50000)))),MAX(IF(I1418&lt;=0,0,IF(I1418&lt;=25000,I1418,IF(I1418&lt;=50000,ROUNDUP(I1418/2,0)+12500,IF(I1418&lt;=100000,ROUNDUP(I1418/4,0)+25000,50000)))),MIN(IF(H1418&lt;=0,0,IF(H1418&lt;=20000,H1418,IF(H1418&lt;=40000,ROUNDUP(H1418/2,0)+10000,IF(H1418&lt;=80000,ROUNDUP(H1418/4,0)+20000,40000))))+IF(I1418&lt;=0,0,IF(I1418&lt;=25000,I1418,IF(I1418&lt;=50000,ROUNDUP(I1418/2,0)+12500,IF(I1418&lt;=100000,ROUNDUP(I1418/4,0)+25000,50000)))),40000))))</f>
        <v/>
      </c>
      <c r="R1418" s="18">
        <f>MIN(120000,O1418+P1418+Q1418)</f>
        <v/>
      </c>
      <c r="S1418" s="18">
        <f>IF(F1418&lt;=0,IF(E1418&lt;=0,0,IF(E1418&lt;=12000,E1418,IF(E1418&lt;=32000,ROUNDUP(E1418/2,0)+6000,IF(E1418&lt;=56000,ROUNDUP(E1418/4,0)+14000,28000)))),IF(E1418&lt;=0,IF(F1418&lt;=0,0,IF(F1418&lt;=15000,F1418,IF(F1418&lt;=40000,ROUNDUP(F1418/2,0)+7500,IF(F1418&lt;=70000,ROUNDUP(F1418/4,0)+17500,35000)))),MAX(IF(F1418&lt;=0,0,IF(F1418&lt;=15000,F1418,IF(F1418&lt;=40000,ROUNDUP(F1418/2,0)+7500,IF(F1418&lt;=70000,ROUNDUP(F1418/4,0)+17500,35000)))),MIN(IF(E1418&lt;=0,0,IF(E1418&lt;=12000,E1418,IF(E1418&lt;=32000,ROUNDUP(E1418/2,0)+6000,IF(E1418&lt;=56000,ROUNDUP(E1418/4,0)+14000,28000))))+IF(F1418&lt;=0,0,IF(F1418&lt;=15000,F1418,IF(F1418&lt;=40000,ROUNDUP(F1418/2,0)+7500,IF(F1418&lt;=70000,ROUNDUP(F1418/4,0)+17500,35000)))),28000))))</f>
        <v/>
      </c>
      <c r="T1418" s="18">
        <f>IF(G1418&lt;=0,0,IF(G1418&lt;=12000,G1418,IF(G1418&lt;=32000,ROUNDUP(G1418/2,0)+6000,IF(G1418&lt;=56000,ROUNDUP(G1418/4,0)+14000,28000))))</f>
        <v/>
      </c>
      <c r="U1418" s="18">
        <f>IF(I1418&lt;=0,IF(H1418&lt;=0,0,IF(H1418&lt;=12000,H1418,IF(H1418&lt;=32000,ROUNDUP(H1418/2,0)+6000,IF(H1418&lt;=56000,ROUNDUP(H1418/4,0)+14000,28000)))),IF(H1418&lt;=0,IF(I1418&lt;=0,0,IF(I1418&lt;=15000,I1418,IF(I1418&lt;=40000,ROUNDUP(I1418/2,0)+7500,IF(I1418&lt;=70000,ROUNDUP(I1418/4,0)+17500,35000)))),MAX(IF(I1418&lt;=0,0,IF(I1418&lt;=15000,I1418,IF(I1418&lt;=40000,ROUNDUP(I1418/2,0)+7500,IF(I1418&lt;=70000,ROUNDUP(I1418/4,0)+17500,35000)))),MIN(IF(H1418&lt;=0,0,IF(H1418&lt;=12000,H1418,IF(H1418&lt;=32000,ROUNDUP(H1418/2,0)+6000,IF(H1418&lt;=56000,ROUNDUP(H1418/4,0)+14000,28000))))+IF(I1418&lt;=0,0,IF(I1418&lt;=15000,I1418,IF(I1418&lt;=40000,ROUNDUP(I1418/2,0)+7500,IF(I1418&lt;=70000,ROUNDUP(I1418/4,0)+17500,35000)))),28000))))</f>
        <v/>
      </c>
      <c r="V1418" s="18">
        <f>MIN(70000,S1418+T1418+U1418)</f>
        <v/>
      </c>
      <c r="W1418" s="18">
        <f>MAX(0,ROUNDDOWN(M1418-J1418-N1418-K1418-0,-3))</f>
        <v/>
      </c>
      <c r="X1418" s="18">
        <f>MAX(0,ROUNDDOWN(M1418-J1418-N1418-K1418-R1418,-3))</f>
        <v/>
      </c>
      <c r="Y1418" s="18">
        <f>IF(W1418&lt;=0,0,ROUNDDOWN((W1418*LOOKUP(W1418,{0,1950001,3300001,6950001,9000001,18000001,40000001},{0.05,0.1,0.2,0.23,0.33,0.4,0.45})-LOOKUP(W1418,{0,1950001,3300001,6950001,9000001,18000001,40000001},{0,97500,427500,636000,1536000,2796000,4796000}))*1.021,-2))</f>
        <v/>
      </c>
      <c r="Z1418" s="18">
        <f>IF(X1418&lt;=0,0,ROUNDDOWN((X1418*LOOKUP(X1418,{0,1950001,3300001,6950001,9000001,18000001,40000001},{0.05,0.1,0.2,0.23,0.33,0.4,0.45})-LOOKUP(X1418,{0,1950001,3300001,6950001,9000001,18000001,40000001},{0,97500,427500,636000,1536000,2796000,4796000}))*1.021,-2))</f>
        <v/>
      </c>
      <c r="AA1418" s="18">
        <f>MAX(0,ROUNDDOWN(M1418-J1418-430000-L1418-0,-3))</f>
        <v/>
      </c>
      <c r="AB1418" s="18">
        <f>MAX(0,ROUNDDOWN(M1418-J1418-430000-L1418-V1418,-3))</f>
        <v/>
      </c>
      <c r="AC1418" s="18">
        <f>IF(M1418&lt;=450000,0,MAX(0,ROUNDDOWN(AA1418*0.06-MIN(50000,AA1418)*0.03,-2))+MAX(0,ROUNDDOWN(AA1418*0.04-MIN(50000,AA1418)*0.02,-2)))</f>
        <v/>
      </c>
      <c r="AD1418" s="18">
        <f>IF(M1418&lt;=450000,0,MAX(0,ROUNDDOWN(AB1418*0.06-MIN(50000,AB1418)*0.03,-2))+MAX(0,ROUNDDOWN(AB1418*0.04-MIN(50000,AB1418)*0.02,-2)))</f>
        <v/>
      </c>
      <c r="AE1418" s="18">
        <f>Y1418-Z1418</f>
        <v/>
      </c>
      <c r="AF1418" s="18">
        <f>AC1418-AD1418</f>
        <v/>
      </c>
      <c r="AG1418" s="18">
        <f>AE1418+AF1418</f>
        <v/>
      </c>
      <c r="AH1418" s="20">
        <f>IF(W1418&lt;=0,0,LOOKUP(W1418,{0,1950001,3300001,6950001,9000001,18000001,40000001},{0.05,0.1,0.2,0.23,0.33,0.4,0.45}))</f>
        <v/>
      </c>
    </row>
    <row r="1419">
      <c r="A1419" t="inlineStr">
        <is>
          <t>1万円刻み 3区分8万円ずつ</t>
        </is>
      </c>
      <c r="B1419" s="18">
        <f>'4_1万円刻み'!$A$447</f>
        <v/>
      </c>
      <c r="C1419" s="19" t="n">
        <v>2026</v>
      </c>
      <c r="D1419" t="inlineStr">
        <is>
          <t>いいえ</t>
        </is>
      </c>
      <c r="E1419" s="18" t="n">
        <v>80000</v>
      </c>
      <c r="F1419" s="18" t="n">
        <v>0</v>
      </c>
      <c r="G1419" s="18" t="n">
        <v>80000</v>
      </c>
      <c r="H1419" s="18" t="n">
        <v>80000</v>
      </c>
      <c r="I1419" s="18" t="n">
        <v>0</v>
      </c>
      <c r="J1419" s="18">
        <f>ROUND(MIN(B1419/12,650000)*12*0.0915+MIN(B1419/12,1390000)*12*(0.0504+0)+B1419*0.005,0)</f>
        <v/>
      </c>
      <c r="K1419" s="18" t="n">
        <v>0</v>
      </c>
      <c r="L1419" s="18" t="n">
        <v>0</v>
      </c>
      <c r="M1419" s="18">
        <f>ROUND(IF(C1419&gt;=2026,IF(B1419&lt;741000,0,IF(B1419&lt;2191000,B1419-740000,IF(B1419&lt;2193000,1451000,IF(B1419&lt;2196000,1453000,IF(B1419&lt;2200000,1456000,IF(B1419&lt;3600000,ROUNDDOWN(B1419/4,-3)*2.8-80000,IF(B1419&lt;6600000,ROUNDDOWN(B1419/4,-3)*3.2-440000,IF(B1419&lt;8500000,ROUNDDOWN(B1419*0.9,0)-1100000,B1419-1950000)))))))),IF(B1419&lt;651000,0,IF(B1419&lt;1900000,B1419-650000,IF(B1419&lt;3600000,ROUNDDOWN(B1419/4,-3)*2.8-80000,IF(B1419&lt;6600000,ROUNDDOWN(B1419/4,-3)*3.2-440000,IF(B1419&lt;8500000,ROUNDDOWN(B1419*0.9,0)-1100000,B1419-1950000)))))),0)</f>
        <v/>
      </c>
      <c r="N1419" s="18">
        <f>IF(M1419&gt;23500000,NA(),IF(C1419&gt;=2026,IF(M1419&lt;=4890000,1040000,IF(M1419&lt;=6550000,670000,620000)),IF(M1419&lt;=1320000,950000,IF(M1419&lt;=3360000,880000,IF(M1419&lt;=4890000,680000,IF(M1419&lt;=6550000,630000,580000))))))</f>
        <v/>
      </c>
      <c r="O1419" s="18">
        <f>IF(F1419&lt;=0,IF(AND(D1419="はい",C1419&gt;=2026,C1419&lt;=2027),IF(E1419&lt;=0,0,IF(E1419&lt;=30000,E1419,IF(E1419&lt;=60000,ROUNDUP(E1419/2,0)+15000,IF(E1419&lt;=120000,ROUNDUP(E1419/4,0)+30000,60000)))),IF(E1419&lt;=0,0,IF(E1419&lt;=20000,E1419,IF(E1419&lt;=40000,ROUNDUP(E1419/2,0)+10000,IF(E1419&lt;=80000,ROUNDUP(E1419/4,0)+20000,40000))))),IF(E1419&lt;=0,IF(F1419&lt;=0,0,IF(F1419&lt;=25000,F1419,IF(F1419&lt;=50000,ROUNDUP(F1419/2,0)+12500,IF(F1419&lt;=100000,ROUNDUP(F1419/4,0)+25000,50000)))),MAX(IF(F1419&lt;=0,0,IF(F1419&lt;=25000,F1419,IF(F1419&lt;=50000,ROUNDUP(F1419/2,0)+12500,IF(F1419&lt;=100000,ROUNDUP(F1419/4,0)+25000,50000)))),MIN(IF(AND(D1419="はい",C1419&gt;=2026,C1419&lt;=2027),IF(E1419&lt;=0,0,IF(E1419&lt;=30000,E1419,IF(E1419&lt;=60000,ROUNDUP(E1419/2,0)+15000,IF(E1419&lt;=120000,ROUNDUP(E1419/4,0)+30000,60000)))),IF(E1419&lt;=0,0,IF(E1419&lt;=20000,E1419,IF(E1419&lt;=40000,ROUNDUP(E1419/2,0)+10000,IF(E1419&lt;=80000,ROUNDUP(E1419/4,0)+20000,40000)))))+IF(F1419&lt;=0,0,IF(F1419&lt;=25000,F1419,IF(F1419&lt;=50000,ROUNDUP(F1419/2,0)+12500,IF(F1419&lt;=100000,ROUNDUP(F1419/4,0)+25000,50000)))),IF(AND(D1419="はい",C1419&gt;=2026,C1419&lt;=2027),60000,40000)))))</f>
        <v/>
      </c>
      <c r="P1419" s="18">
        <f>IF(G1419&lt;=0,0,IF(G1419&lt;=20000,G1419,IF(G1419&lt;=40000,ROUNDUP(G1419/2,0)+10000,IF(G1419&lt;=80000,ROUNDUP(G1419/4,0)+20000,40000))))</f>
        <v/>
      </c>
      <c r="Q1419" s="18">
        <f>IF(I1419&lt;=0,IF(H1419&lt;=0,0,IF(H1419&lt;=20000,H1419,IF(H1419&lt;=40000,ROUNDUP(H1419/2,0)+10000,IF(H1419&lt;=80000,ROUNDUP(H1419/4,0)+20000,40000)))),IF(H1419&lt;=0,IF(I1419&lt;=0,0,IF(I1419&lt;=25000,I1419,IF(I1419&lt;=50000,ROUNDUP(I1419/2,0)+12500,IF(I1419&lt;=100000,ROUNDUP(I1419/4,0)+25000,50000)))),MAX(IF(I1419&lt;=0,0,IF(I1419&lt;=25000,I1419,IF(I1419&lt;=50000,ROUNDUP(I1419/2,0)+12500,IF(I1419&lt;=100000,ROUNDUP(I1419/4,0)+25000,50000)))),MIN(IF(H1419&lt;=0,0,IF(H1419&lt;=20000,H1419,IF(H1419&lt;=40000,ROUNDUP(H1419/2,0)+10000,IF(H1419&lt;=80000,ROUNDUP(H1419/4,0)+20000,40000))))+IF(I1419&lt;=0,0,IF(I1419&lt;=25000,I1419,IF(I1419&lt;=50000,ROUNDUP(I1419/2,0)+12500,IF(I1419&lt;=100000,ROUNDUP(I1419/4,0)+25000,50000)))),40000))))</f>
        <v/>
      </c>
      <c r="R1419" s="18">
        <f>MIN(120000,O1419+P1419+Q1419)</f>
        <v/>
      </c>
      <c r="S1419" s="18">
        <f>IF(F1419&lt;=0,IF(E1419&lt;=0,0,IF(E1419&lt;=12000,E1419,IF(E1419&lt;=32000,ROUNDUP(E1419/2,0)+6000,IF(E1419&lt;=56000,ROUNDUP(E1419/4,0)+14000,28000)))),IF(E1419&lt;=0,IF(F1419&lt;=0,0,IF(F1419&lt;=15000,F1419,IF(F1419&lt;=40000,ROUNDUP(F1419/2,0)+7500,IF(F1419&lt;=70000,ROUNDUP(F1419/4,0)+17500,35000)))),MAX(IF(F1419&lt;=0,0,IF(F1419&lt;=15000,F1419,IF(F1419&lt;=40000,ROUNDUP(F1419/2,0)+7500,IF(F1419&lt;=70000,ROUNDUP(F1419/4,0)+17500,35000)))),MIN(IF(E1419&lt;=0,0,IF(E1419&lt;=12000,E1419,IF(E1419&lt;=32000,ROUNDUP(E1419/2,0)+6000,IF(E1419&lt;=56000,ROUNDUP(E1419/4,0)+14000,28000))))+IF(F1419&lt;=0,0,IF(F1419&lt;=15000,F1419,IF(F1419&lt;=40000,ROUNDUP(F1419/2,0)+7500,IF(F1419&lt;=70000,ROUNDUP(F1419/4,0)+17500,35000)))),28000))))</f>
        <v/>
      </c>
      <c r="T1419" s="18">
        <f>IF(G1419&lt;=0,0,IF(G1419&lt;=12000,G1419,IF(G1419&lt;=32000,ROUNDUP(G1419/2,0)+6000,IF(G1419&lt;=56000,ROUNDUP(G1419/4,0)+14000,28000))))</f>
        <v/>
      </c>
      <c r="U1419" s="18">
        <f>IF(I1419&lt;=0,IF(H1419&lt;=0,0,IF(H1419&lt;=12000,H1419,IF(H1419&lt;=32000,ROUNDUP(H1419/2,0)+6000,IF(H1419&lt;=56000,ROUNDUP(H1419/4,0)+14000,28000)))),IF(H1419&lt;=0,IF(I1419&lt;=0,0,IF(I1419&lt;=15000,I1419,IF(I1419&lt;=40000,ROUNDUP(I1419/2,0)+7500,IF(I1419&lt;=70000,ROUNDUP(I1419/4,0)+17500,35000)))),MAX(IF(I1419&lt;=0,0,IF(I1419&lt;=15000,I1419,IF(I1419&lt;=40000,ROUNDUP(I1419/2,0)+7500,IF(I1419&lt;=70000,ROUNDUP(I1419/4,0)+17500,35000)))),MIN(IF(H1419&lt;=0,0,IF(H1419&lt;=12000,H1419,IF(H1419&lt;=32000,ROUNDUP(H1419/2,0)+6000,IF(H1419&lt;=56000,ROUNDUP(H1419/4,0)+14000,28000))))+IF(I1419&lt;=0,0,IF(I1419&lt;=15000,I1419,IF(I1419&lt;=40000,ROUNDUP(I1419/2,0)+7500,IF(I1419&lt;=70000,ROUNDUP(I1419/4,0)+17500,35000)))),28000))))</f>
        <v/>
      </c>
      <c r="V1419" s="18">
        <f>MIN(70000,S1419+T1419+U1419)</f>
        <v/>
      </c>
      <c r="W1419" s="18">
        <f>MAX(0,ROUNDDOWN(M1419-J1419-N1419-K1419-0,-3))</f>
        <v/>
      </c>
      <c r="X1419" s="18">
        <f>MAX(0,ROUNDDOWN(M1419-J1419-N1419-K1419-R1419,-3))</f>
        <v/>
      </c>
      <c r="Y1419" s="18">
        <f>IF(W1419&lt;=0,0,ROUNDDOWN((W1419*LOOKUP(W1419,{0,1950001,3300001,6950001,9000001,18000001,40000001},{0.05,0.1,0.2,0.23,0.33,0.4,0.45})-LOOKUP(W1419,{0,1950001,3300001,6950001,9000001,18000001,40000001},{0,97500,427500,636000,1536000,2796000,4796000}))*1.021,-2))</f>
        <v/>
      </c>
      <c r="Z1419" s="18">
        <f>IF(X1419&lt;=0,0,ROUNDDOWN((X1419*LOOKUP(X1419,{0,1950001,3300001,6950001,9000001,18000001,40000001},{0.05,0.1,0.2,0.23,0.33,0.4,0.45})-LOOKUP(X1419,{0,1950001,3300001,6950001,9000001,18000001,40000001},{0,97500,427500,636000,1536000,2796000,4796000}))*1.021,-2))</f>
        <v/>
      </c>
      <c r="AA1419" s="18">
        <f>MAX(0,ROUNDDOWN(M1419-J1419-430000-L1419-0,-3))</f>
        <v/>
      </c>
      <c r="AB1419" s="18">
        <f>MAX(0,ROUNDDOWN(M1419-J1419-430000-L1419-V1419,-3))</f>
        <v/>
      </c>
      <c r="AC1419" s="18">
        <f>IF(M1419&lt;=450000,0,MAX(0,ROUNDDOWN(AA1419*0.06-MIN(50000,AA1419)*0.03,-2))+MAX(0,ROUNDDOWN(AA1419*0.04-MIN(50000,AA1419)*0.02,-2)))</f>
        <v/>
      </c>
      <c r="AD1419" s="18">
        <f>IF(M1419&lt;=450000,0,MAX(0,ROUNDDOWN(AB1419*0.06-MIN(50000,AB1419)*0.03,-2))+MAX(0,ROUNDDOWN(AB1419*0.04-MIN(50000,AB1419)*0.02,-2)))</f>
        <v/>
      </c>
      <c r="AE1419" s="18">
        <f>Y1419-Z1419</f>
        <v/>
      </c>
      <c r="AF1419" s="18">
        <f>AC1419-AD1419</f>
        <v/>
      </c>
      <c r="AG1419" s="18">
        <f>AE1419+AF1419</f>
        <v/>
      </c>
      <c r="AH1419" s="20">
        <f>IF(W1419&lt;=0,0,LOOKUP(W1419,{0,1950001,3300001,6950001,9000001,18000001,40000001},{0.05,0.1,0.2,0.23,0.33,0.4,0.45}))</f>
        <v/>
      </c>
    </row>
    <row r="1420">
      <c r="A1420" t="inlineStr">
        <is>
          <t>1万円刻み 一般8万円</t>
        </is>
      </c>
      <c r="B1420" s="18">
        <f>'4_1万円刻み'!$A$447</f>
        <v/>
      </c>
      <c r="C1420" s="19" t="n">
        <v>2026</v>
      </c>
      <c r="D1420" t="inlineStr">
        <is>
          <t>いいえ</t>
        </is>
      </c>
      <c r="E1420" s="18" t="n">
        <v>80000</v>
      </c>
      <c r="F1420" s="18" t="n">
        <v>0</v>
      </c>
      <c r="G1420" s="18" t="n">
        <v>0</v>
      </c>
      <c r="H1420" s="18" t="n">
        <v>0</v>
      </c>
      <c r="I1420" s="18" t="n">
        <v>0</v>
      </c>
      <c r="J1420" s="18">
        <f>ROUND(MIN(B1420/12,650000)*12*0.0915+MIN(B1420/12,1390000)*12*(0.0504+0)+B1420*0.005,0)</f>
        <v/>
      </c>
      <c r="K1420" s="18" t="n">
        <v>0</v>
      </c>
      <c r="L1420" s="18" t="n">
        <v>0</v>
      </c>
      <c r="M1420" s="18">
        <f>ROUND(IF(C1420&gt;=2026,IF(B1420&lt;741000,0,IF(B1420&lt;2191000,B1420-740000,IF(B1420&lt;2193000,1451000,IF(B1420&lt;2196000,1453000,IF(B1420&lt;2200000,1456000,IF(B1420&lt;3600000,ROUNDDOWN(B1420/4,-3)*2.8-80000,IF(B1420&lt;6600000,ROUNDDOWN(B1420/4,-3)*3.2-440000,IF(B1420&lt;8500000,ROUNDDOWN(B1420*0.9,0)-1100000,B1420-1950000)))))))),IF(B1420&lt;651000,0,IF(B1420&lt;1900000,B1420-650000,IF(B1420&lt;3600000,ROUNDDOWN(B1420/4,-3)*2.8-80000,IF(B1420&lt;6600000,ROUNDDOWN(B1420/4,-3)*3.2-440000,IF(B1420&lt;8500000,ROUNDDOWN(B1420*0.9,0)-1100000,B1420-1950000)))))),0)</f>
        <v/>
      </c>
      <c r="N1420" s="18">
        <f>IF(M1420&gt;23500000,NA(),IF(C1420&gt;=2026,IF(M1420&lt;=4890000,1040000,IF(M1420&lt;=6550000,670000,620000)),IF(M1420&lt;=1320000,950000,IF(M1420&lt;=3360000,880000,IF(M1420&lt;=4890000,680000,IF(M1420&lt;=6550000,630000,580000))))))</f>
        <v/>
      </c>
      <c r="O1420" s="18">
        <f>IF(F1420&lt;=0,IF(AND(D1420="はい",C1420&gt;=2026,C1420&lt;=2027),IF(E1420&lt;=0,0,IF(E1420&lt;=30000,E1420,IF(E1420&lt;=60000,ROUNDUP(E1420/2,0)+15000,IF(E1420&lt;=120000,ROUNDUP(E1420/4,0)+30000,60000)))),IF(E1420&lt;=0,0,IF(E1420&lt;=20000,E1420,IF(E1420&lt;=40000,ROUNDUP(E1420/2,0)+10000,IF(E1420&lt;=80000,ROUNDUP(E1420/4,0)+20000,40000))))),IF(E1420&lt;=0,IF(F1420&lt;=0,0,IF(F1420&lt;=25000,F1420,IF(F1420&lt;=50000,ROUNDUP(F1420/2,0)+12500,IF(F1420&lt;=100000,ROUNDUP(F1420/4,0)+25000,50000)))),MAX(IF(F1420&lt;=0,0,IF(F1420&lt;=25000,F1420,IF(F1420&lt;=50000,ROUNDUP(F1420/2,0)+12500,IF(F1420&lt;=100000,ROUNDUP(F1420/4,0)+25000,50000)))),MIN(IF(AND(D1420="はい",C1420&gt;=2026,C1420&lt;=2027),IF(E1420&lt;=0,0,IF(E1420&lt;=30000,E1420,IF(E1420&lt;=60000,ROUNDUP(E1420/2,0)+15000,IF(E1420&lt;=120000,ROUNDUP(E1420/4,0)+30000,60000)))),IF(E1420&lt;=0,0,IF(E1420&lt;=20000,E1420,IF(E1420&lt;=40000,ROUNDUP(E1420/2,0)+10000,IF(E1420&lt;=80000,ROUNDUP(E1420/4,0)+20000,40000)))))+IF(F1420&lt;=0,0,IF(F1420&lt;=25000,F1420,IF(F1420&lt;=50000,ROUNDUP(F1420/2,0)+12500,IF(F1420&lt;=100000,ROUNDUP(F1420/4,0)+25000,50000)))),IF(AND(D1420="はい",C1420&gt;=2026,C1420&lt;=2027),60000,40000)))))</f>
        <v/>
      </c>
      <c r="P1420" s="18">
        <f>IF(G1420&lt;=0,0,IF(G1420&lt;=20000,G1420,IF(G1420&lt;=40000,ROUNDUP(G1420/2,0)+10000,IF(G1420&lt;=80000,ROUNDUP(G1420/4,0)+20000,40000))))</f>
        <v/>
      </c>
      <c r="Q1420" s="18">
        <f>IF(I1420&lt;=0,IF(H1420&lt;=0,0,IF(H1420&lt;=20000,H1420,IF(H1420&lt;=40000,ROUNDUP(H1420/2,0)+10000,IF(H1420&lt;=80000,ROUNDUP(H1420/4,0)+20000,40000)))),IF(H1420&lt;=0,IF(I1420&lt;=0,0,IF(I1420&lt;=25000,I1420,IF(I1420&lt;=50000,ROUNDUP(I1420/2,0)+12500,IF(I1420&lt;=100000,ROUNDUP(I1420/4,0)+25000,50000)))),MAX(IF(I1420&lt;=0,0,IF(I1420&lt;=25000,I1420,IF(I1420&lt;=50000,ROUNDUP(I1420/2,0)+12500,IF(I1420&lt;=100000,ROUNDUP(I1420/4,0)+25000,50000)))),MIN(IF(H1420&lt;=0,0,IF(H1420&lt;=20000,H1420,IF(H1420&lt;=40000,ROUNDUP(H1420/2,0)+10000,IF(H1420&lt;=80000,ROUNDUP(H1420/4,0)+20000,40000))))+IF(I1420&lt;=0,0,IF(I1420&lt;=25000,I1420,IF(I1420&lt;=50000,ROUNDUP(I1420/2,0)+12500,IF(I1420&lt;=100000,ROUNDUP(I1420/4,0)+25000,50000)))),40000))))</f>
        <v/>
      </c>
      <c r="R1420" s="18">
        <f>MIN(120000,O1420+P1420+Q1420)</f>
        <v/>
      </c>
      <c r="S1420" s="18">
        <f>IF(F1420&lt;=0,IF(E1420&lt;=0,0,IF(E1420&lt;=12000,E1420,IF(E1420&lt;=32000,ROUNDUP(E1420/2,0)+6000,IF(E1420&lt;=56000,ROUNDUP(E1420/4,0)+14000,28000)))),IF(E1420&lt;=0,IF(F1420&lt;=0,0,IF(F1420&lt;=15000,F1420,IF(F1420&lt;=40000,ROUNDUP(F1420/2,0)+7500,IF(F1420&lt;=70000,ROUNDUP(F1420/4,0)+17500,35000)))),MAX(IF(F1420&lt;=0,0,IF(F1420&lt;=15000,F1420,IF(F1420&lt;=40000,ROUNDUP(F1420/2,0)+7500,IF(F1420&lt;=70000,ROUNDUP(F1420/4,0)+17500,35000)))),MIN(IF(E1420&lt;=0,0,IF(E1420&lt;=12000,E1420,IF(E1420&lt;=32000,ROUNDUP(E1420/2,0)+6000,IF(E1420&lt;=56000,ROUNDUP(E1420/4,0)+14000,28000))))+IF(F1420&lt;=0,0,IF(F1420&lt;=15000,F1420,IF(F1420&lt;=40000,ROUNDUP(F1420/2,0)+7500,IF(F1420&lt;=70000,ROUNDUP(F1420/4,0)+17500,35000)))),28000))))</f>
        <v/>
      </c>
      <c r="T1420" s="18">
        <f>IF(G1420&lt;=0,0,IF(G1420&lt;=12000,G1420,IF(G1420&lt;=32000,ROUNDUP(G1420/2,0)+6000,IF(G1420&lt;=56000,ROUNDUP(G1420/4,0)+14000,28000))))</f>
        <v/>
      </c>
      <c r="U1420" s="18">
        <f>IF(I1420&lt;=0,IF(H1420&lt;=0,0,IF(H1420&lt;=12000,H1420,IF(H1420&lt;=32000,ROUNDUP(H1420/2,0)+6000,IF(H1420&lt;=56000,ROUNDUP(H1420/4,0)+14000,28000)))),IF(H1420&lt;=0,IF(I1420&lt;=0,0,IF(I1420&lt;=15000,I1420,IF(I1420&lt;=40000,ROUNDUP(I1420/2,0)+7500,IF(I1420&lt;=70000,ROUNDUP(I1420/4,0)+17500,35000)))),MAX(IF(I1420&lt;=0,0,IF(I1420&lt;=15000,I1420,IF(I1420&lt;=40000,ROUNDUP(I1420/2,0)+7500,IF(I1420&lt;=70000,ROUNDUP(I1420/4,0)+17500,35000)))),MIN(IF(H1420&lt;=0,0,IF(H1420&lt;=12000,H1420,IF(H1420&lt;=32000,ROUNDUP(H1420/2,0)+6000,IF(H1420&lt;=56000,ROUNDUP(H1420/4,0)+14000,28000))))+IF(I1420&lt;=0,0,IF(I1420&lt;=15000,I1420,IF(I1420&lt;=40000,ROUNDUP(I1420/2,0)+7500,IF(I1420&lt;=70000,ROUNDUP(I1420/4,0)+17500,35000)))),28000))))</f>
        <v/>
      </c>
      <c r="V1420" s="18">
        <f>MIN(70000,S1420+T1420+U1420)</f>
        <v/>
      </c>
      <c r="W1420" s="18">
        <f>MAX(0,ROUNDDOWN(M1420-J1420-N1420-K1420-0,-3))</f>
        <v/>
      </c>
      <c r="X1420" s="18">
        <f>MAX(0,ROUNDDOWN(M1420-J1420-N1420-K1420-R1420,-3))</f>
        <v/>
      </c>
      <c r="Y1420" s="18">
        <f>IF(W1420&lt;=0,0,ROUNDDOWN((W1420*LOOKUP(W1420,{0,1950001,3300001,6950001,9000001,18000001,40000001},{0.05,0.1,0.2,0.23,0.33,0.4,0.45})-LOOKUP(W1420,{0,1950001,3300001,6950001,9000001,18000001,40000001},{0,97500,427500,636000,1536000,2796000,4796000}))*1.021,-2))</f>
        <v/>
      </c>
      <c r="Z1420" s="18">
        <f>IF(X1420&lt;=0,0,ROUNDDOWN((X1420*LOOKUP(X1420,{0,1950001,3300001,6950001,9000001,18000001,40000001},{0.05,0.1,0.2,0.23,0.33,0.4,0.45})-LOOKUP(X1420,{0,1950001,3300001,6950001,9000001,18000001,40000001},{0,97500,427500,636000,1536000,2796000,4796000}))*1.021,-2))</f>
        <v/>
      </c>
      <c r="AA1420" s="18">
        <f>MAX(0,ROUNDDOWN(M1420-J1420-430000-L1420-0,-3))</f>
        <v/>
      </c>
      <c r="AB1420" s="18">
        <f>MAX(0,ROUNDDOWN(M1420-J1420-430000-L1420-V1420,-3))</f>
        <v/>
      </c>
      <c r="AC1420" s="18">
        <f>IF(M1420&lt;=450000,0,MAX(0,ROUNDDOWN(AA1420*0.06-MIN(50000,AA1420)*0.03,-2))+MAX(0,ROUNDDOWN(AA1420*0.04-MIN(50000,AA1420)*0.02,-2)))</f>
        <v/>
      </c>
      <c r="AD1420" s="18">
        <f>IF(M1420&lt;=450000,0,MAX(0,ROUNDDOWN(AB1420*0.06-MIN(50000,AB1420)*0.03,-2))+MAX(0,ROUNDDOWN(AB1420*0.04-MIN(50000,AB1420)*0.02,-2)))</f>
        <v/>
      </c>
      <c r="AE1420" s="18">
        <f>Y1420-Z1420</f>
        <v/>
      </c>
      <c r="AF1420" s="18">
        <f>AC1420-AD1420</f>
        <v/>
      </c>
      <c r="AG1420" s="18">
        <f>AE1420+AF1420</f>
        <v/>
      </c>
      <c r="AH1420" s="20">
        <f>IF(W1420&lt;=0,0,LOOKUP(W1420,{0,1950001,3300001,6950001,9000001,18000001,40000001},{0.05,0.1,0.2,0.23,0.33,0.4,0.45}))</f>
        <v/>
      </c>
    </row>
    <row r="1421">
      <c r="A1421" t="inlineStr">
        <is>
          <t>1万円刻み 特例あり一般12万円</t>
        </is>
      </c>
      <c r="B1421" s="18">
        <f>'4_1万円刻み'!$A$447</f>
        <v/>
      </c>
      <c r="C1421" s="19" t="n">
        <v>2026</v>
      </c>
      <c r="D1421" t="inlineStr">
        <is>
          <t>はい</t>
        </is>
      </c>
      <c r="E1421" s="18" t="n">
        <v>120000</v>
      </c>
      <c r="F1421" s="18" t="n">
        <v>0</v>
      </c>
      <c r="G1421" s="18" t="n">
        <v>0</v>
      </c>
      <c r="H1421" s="18" t="n">
        <v>0</v>
      </c>
      <c r="I1421" s="18" t="n">
        <v>0</v>
      </c>
      <c r="J1421" s="18">
        <f>ROUND(MIN(B1421/12,650000)*12*0.0915+MIN(B1421/12,1390000)*12*(0.0504+0)+B1421*0.005,0)</f>
        <v/>
      </c>
      <c r="K1421" s="18" t="n">
        <v>0</v>
      </c>
      <c r="L1421" s="18" t="n">
        <v>0</v>
      </c>
      <c r="M1421" s="18">
        <f>ROUND(IF(C1421&gt;=2026,IF(B1421&lt;741000,0,IF(B1421&lt;2191000,B1421-740000,IF(B1421&lt;2193000,1451000,IF(B1421&lt;2196000,1453000,IF(B1421&lt;2200000,1456000,IF(B1421&lt;3600000,ROUNDDOWN(B1421/4,-3)*2.8-80000,IF(B1421&lt;6600000,ROUNDDOWN(B1421/4,-3)*3.2-440000,IF(B1421&lt;8500000,ROUNDDOWN(B1421*0.9,0)-1100000,B1421-1950000)))))))),IF(B1421&lt;651000,0,IF(B1421&lt;1900000,B1421-650000,IF(B1421&lt;3600000,ROUNDDOWN(B1421/4,-3)*2.8-80000,IF(B1421&lt;6600000,ROUNDDOWN(B1421/4,-3)*3.2-440000,IF(B1421&lt;8500000,ROUNDDOWN(B1421*0.9,0)-1100000,B1421-1950000)))))),0)</f>
        <v/>
      </c>
      <c r="N1421" s="18">
        <f>IF(M1421&gt;23500000,NA(),IF(C1421&gt;=2026,IF(M1421&lt;=4890000,1040000,IF(M1421&lt;=6550000,670000,620000)),IF(M1421&lt;=1320000,950000,IF(M1421&lt;=3360000,880000,IF(M1421&lt;=4890000,680000,IF(M1421&lt;=6550000,630000,580000))))))</f>
        <v/>
      </c>
      <c r="O1421" s="18">
        <f>IF(F1421&lt;=0,IF(AND(D1421="はい",C1421&gt;=2026,C1421&lt;=2027),IF(E1421&lt;=0,0,IF(E1421&lt;=30000,E1421,IF(E1421&lt;=60000,ROUNDUP(E1421/2,0)+15000,IF(E1421&lt;=120000,ROUNDUP(E1421/4,0)+30000,60000)))),IF(E1421&lt;=0,0,IF(E1421&lt;=20000,E1421,IF(E1421&lt;=40000,ROUNDUP(E1421/2,0)+10000,IF(E1421&lt;=80000,ROUNDUP(E1421/4,0)+20000,40000))))),IF(E1421&lt;=0,IF(F1421&lt;=0,0,IF(F1421&lt;=25000,F1421,IF(F1421&lt;=50000,ROUNDUP(F1421/2,0)+12500,IF(F1421&lt;=100000,ROUNDUP(F1421/4,0)+25000,50000)))),MAX(IF(F1421&lt;=0,0,IF(F1421&lt;=25000,F1421,IF(F1421&lt;=50000,ROUNDUP(F1421/2,0)+12500,IF(F1421&lt;=100000,ROUNDUP(F1421/4,0)+25000,50000)))),MIN(IF(AND(D1421="はい",C1421&gt;=2026,C1421&lt;=2027),IF(E1421&lt;=0,0,IF(E1421&lt;=30000,E1421,IF(E1421&lt;=60000,ROUNDUP(E1421/2,0)+15000,IF(E1421&lt;=120000,ROUNDUP(E1421/4,0)+30000,60000)))),IF(E1421&lt;=0,0,IF(E1421&lt;=20000,E1421,IF(E1421&lt;=40000,ROUNDUP(E1421/2,0)+10000,IF(E1421&lt;=80000,ROUNDUP(E1421/4,0)+20000,40000)))))+IF(F1421&lt;=0,0,IF(F1421&lt;=25000,F1421,IF(F1421&lt;=50000,ROUNDUP(F1421/2,0)+12500,IF(F1421&lt;=100000,ROUNDUP(F1421/4,0)+25000,50000)))),IF(AND(D1421="はい",C1421&gt;=2026,C1421&lt;=2027),60000,40000)))))</f>
        <v/>
      </c>
      <c r="P1421" s="18">
        <f>IF(G1421&lt;=0,0,IF(G1421&lt;=20000,G1421,IF(G1421&lt;=40000,ROUNDUP(G1421/2,0)+10000,IF(G1421&lt;=80000,ROUNDUP(G1421/4,0)+20000,40000))))</f>
        <v/>
      </c>
      <c r="Q1421" s="18">
        <f>IF(I1421&lt;=0,IF(H1421&lt;=0,0,IF(H1421&lt;=20000,H1421,IF(H1421&lt;=40000,ROUNDUP(H1421/2,0)+10000,IF(H1421&lt;=80000,ROUNDUP(H1421/4,0)+20000,40000)))),IF(H1421&lt;=0,IF(I1421&lt;=0,0,IF(I1421&lt;=25000,I1421,IF(I1421&lt;=50000,ROUNDUP(I1421/2,0)+12500,IF(I1421&lt;=100000,ROUNDUP(I1421/4,0)+25000,50000)))),MAX(IF(I1421&lt;=0,0,IF(I1421&lt;=25000,I1421,IF(I1421&lt;=50000,ROUNDUP(I1421/2,0)+12500,IF(I1421&lt;=100000,ROUNDUP(I1421/4,0)+25000,50000)))),MIN(IF(H1421&lt;=0,0,IF(H1421&lt;=20000,H1421,IF(H1421&lt;=40000,ROUNDUP(H1421/2,0)+10000,IF(H1421&lt;=80000,ROUNDUP(H1421/4,0)+20000,40000))))+IF(I1421&lt;=0,0,IF(I1421&lt;=25000,I1421,IF(I1421&lt;=50000,ROUNDUP(I1421/2,0)+12500,IF(I1421&lt;=100000,ROUNDUP(I1421/4,0)+25000,50000)))),40000))))</f>
        <v/>
      </c>
      <c r="R1421" s="18">
        <f>MIN(120000,O1421+P1421+Q1421)</f>
        <v/>
      </c>
      <c r="S1421" s="18">
        <f>IF(F1421&lt;=0,IF(E1421&lt;=0,0,IF(E1421&lt;=12000,E1421,IF(E1421&lt;=32000,ROUNDUP(E1421/2,0)+6000,IF(E1421&lt;=56000,ROUNDUP(E1421/4,0)+14000,28000)))),IF(E1421&lt;=0,IF(F1421&lt;=0,0,IF(F1421&lt;=15000,F1421,IF(F1421&lt;=40000,ROUNDUP(F1421/2,0)+7500,IF(F1421&lt;=70000,ROUNDUP(F1421/4,0)+17500,35000)))),MAX(IF(F1421&lt;=0,0,IF(F1421&lt;=15000,F1421,IF(F1421&lt;=40000,ROUNDUP(F1421/2,0)+7500,IF(F1421&lt;=70000,ROUNDUP(F1421/4,0)+17500,35000)))),MIN(IF(E1421&lt;=0,0,IF(E1421&lt;=12000,E1421,IF(E1421&lt;=32000,ROUNDUP(E1421/2,0)+6000,IF(E1421&lt;=56000,ROUNDUP(E1421/4,0)+14000,28000))))+IF(F1421&lt;=0,0,IF(F1421&lt;=15000,F1421,IF(F1421&lt;=40000,ROUNDUP(F1421/2,0)+7500,IF(F1421&lt;=70000,ROUNDUP(F1421/4,0)+17500,35000)))),28000))))</f>
        <v/>
      </c>
      <c r="T1421" s="18">
        <f>IF(G1421&lt;=0,0,IF(G1421&lt;=12000,G1421,IF(G1421&lt;=32000,ROUNDUP(G1421/2,0)+6000,IF(G1421&lt;=56000,ROUNDUP(G1421/4,0)+14000,28000))))</f>
        <v/>
      </c>
      <c r="U1421" s="18">
        <f>IF(I1421&lt;=0,IF(H1421&lt;=0,0,IF(H1421&lt;=12000,H1421,IF(H1421&lt;=32000,ROUNDUP(H1421/2,0)+6000,IF(H1421&lt;=56000,ROUNDUP(H1421/4,0)+14000,28000)))),IF(H1421&lt;=0,IF(I1421&lt;=0,0,IF(I1421&lt;=15000,I1421,IF(I1421&lt;=40000,ROUNDUP(I1421/2,0)+7500,IF(I1421&lt;=70000,ROUNDUP(I1421/4,0)+17500,35000)))),MAX(IF(I1421&lt;=0,0,IF(I1421&lt;=15000,I1421,IF(I1421&lt;=40000,ROUNDUP(I1421/2,0)+7500,IF(I1421&lt;=70000,ROUNDUP(I1421/4,0)+17500,35000)))),MIN(IF(H1421&lt;=0,0,IF(H1421&lt;=12000,H1421,IF(H1421&lt;=32000,ROUNDUP(H1421/2,0)+6000,IF(H1421&lt;=56000,ROUNDUP(H1421/4,0)+14000,28000))))+IF(I1421&lt;=0,0,IF(I1421&lt;=15000,I1421,IF(I1421&lt;=40000,ROUNDUP(I1421/2,0)+7500,IF(I1421&lt;=70000,ROUNDUP(I1421/4,0)+17500,35000)))),28000))))</f>
        <v/>
      </c>
      <c r="V1421" s="18">
        <f>MIN(70000,S1421+T1421+U1421)</f>
        <v/>
      </c>
      <c r="W1421" s="18">
        <f>MAX(0,ROUNDDOWN(M1421-J1421-N1421-K1421-0,-3))</f>
        <v/>
      </c>
      <c r="X1421" s="18">
        <f>MAX(0,ROUNDDOWN(M1421-J1421-N1421-K1421-R1421,-3))</f>
        <v/>
      </c>
      <c r="Y1421" s="18">
        <f>IF(W1421&lt;=0,0,ROUNDDOWN((W1421*LOOKUP(W1421,{0,1950001,3300001,6950001,9000001,18000001,40000001},{0.05,0.1,0.2,0.23,0.33,0.4,0.45})-LOOKUP(W1421,{0,1950001,3300001,6950001,9000001,18000001,40000001},{0,97500,427500,636000,1536000,2796000,4796000}))*1.021,-2))</f>
        <v/>
      </c>
      <c r="Z1421" s="18">
        <f>IF(X1421&lt;=0,0,ROUNDDOWN((X1421*LOOKUP(X1421,{0,1950001,3300001,6950001,9000001,18000001,40000001},{0.05,0.1,0.2,0.23,0.33,0.4,0.45})-LOOKUP(X1421,{0,1950001,3300001,6950001,9000001,18000001,40000001},{0,97500,427500,636000,1536000,2796000,4796000}))*1.021,-2))</f>
        <v/>
      </c>
      <c r="AA1421" s="18">
        <f>MAX(0,ROUNDDOWN(M1421-J1421-430000-L1421-0,-3))</f>
        <v/>
      </c>
      <c r="AB1421" s="18">
        <f>MAX(0,ROUNDDOWN(M1421-J1421-430000-L1421-V1421,-3))</f>
        <v/>
      </c>
      <c r="AC1421" s="18">
        <f>IF(M1421&lt;=450000,0,MAX(0,ROUNDDOWN(AA1421*0.06-MIN(50000,AA1421)*0.03,-2))+MAX(0,ROUNDDOWN(AA1421*0.04-MIN(50000,AA1421)*0.02,-2)))</f>
        <v/>
      </c>
      <c r="AD1421" s="18">
        <f>IF(M1421&lt;=450000,0,MAX(0,ROUNDDOWN(AB1421*0.06-MIN(50000,AB1421)*0.03,-2))+MAX(0,ROUNDDOWN(AB1421*0.04-MIN(50000,AB1421)*0.02,-2)))</f>
        <v/>
      </c>
      <c r="AE1421" s="18">
        <f>Y1421-Z1421</f>
        <v/>
      </c>
      <c r="AF1421" s="18">
        <f>AC1421-AD1421</f>
        <v/>
      </c>
      <c r="AG1421" s="18">
        <f>AE1421+AF1421</f>
        <v/>
      </c>
      <c r="AH1421" s="20">
        <f>IF(W1421&lt;=0,0,LOOKUP(W1421,{0,1950001,3300001,6950001,9000001,18000001,40000001},{0.05,0.1,0.2,0.23,0.33,0.4,0.45}))</f>
        <v/>
      </c>
    </row>
    <row r="1422">
      <c r="A1422" t="inlineStr">
        <is>
          <t>1万円刻み 3区分8万円ずつ</t>
        </is>
      </c>
      <c r="B1422" s="18">
        <f>'4_1万円刻み'!$A$448</f>
        <v/>
      </c>
      <c r="C1422" s="19" t="n">
        <v>2026</v>
      </c>
      <c r="D1422" t="inlineStr">
        <is>
          <t>いいえ</t>
        </is>
      </c>
      <c r="E1422" s="18" t="n">
        <v>80000</v>
      </c>
      <c r="F1422" s="18" t="n">
        <v>0</v>
      </c>
      <c r="G1422" s="18" t="n">
        <v>80000</v>
      </c>
      <c r="H1422" s="18" t="n">
        <v>80000</v>
      </c>
      <c r="I1422" s="18" t="n">
        <v>0</v>
      </c>
      <c r="J1422" s="18">
        <f>ROUND(MIN(B1422/12,650000)*12*0.0915+MIN(B1422/12,1390000)*12*(0.0504+0)+B1422*0.005,0)</f>
        <v/>
      </c>
      <c r="K1422" s="18" t="n">
        <v>0</v>
      </c>
      <c r="L1422" s="18" t="n">
        <v>0</v>
      </c>
      <c r="M1422" s="18">
        <f>ROUND(IF(C1422&gt;=2026,IF(B1422&lt;741000,0,IF(B1422&lt;2191000,B1422-740000,IF(B1422&lt;2193000,1451000,IF(B1422&lt;2196000,1453000,IF(B1422&lt;2200000,1456000,IF(B1422&lt;3600000,ROUNDDOWN(B1422/4,-3)*2.8-80000,IF(B1422&lt;6600000,ROUNDDOWN(B1422/4,-3)*3.2-440000,IF(B1422&lt;8500000,ROUNDDOWN(B1422*0.9,0)-1100000,B1422-1950000)))))))),IF(B1422&lt;651000,0,IF(B1422&lt;1900000,B1422-650000,IF(B1422&lt;3600000,ROUNDDOWN(B1422/4,-3)*2.8-80000,IF(B1422&lt;6600000,ROUNDDOWN(B1422/4,-3)*3.2-440000,IF(B1422&lt;8500000,ROUNDDOWN(B1422*0.9,0)-1100000,B1422-1950000)))))),0)</f>
        <v/>
      </c>
      <c r="N1422" s="18">
        <f>IF(M1422&gt;23500000,NA(),IF(C1422&gt;=2026,IF(M1422&lt;=4890000,1040000,IF(M1422&lt;=6550000,670000,620000)),IF(M1422&lt;=1320000,950000,IF(M1422&lt;=3360000,880000,IF(M1422&lt;=4890000,680000,IF(M1422&lt;=6550000,630000,580000))))))</f>
        <v/>
      </c>
      <c r="O1422" s="18">
        <f>IF(F1422&lt;=0,IF(AND(D1422="はい",C1422&gt;=2026,C1422&lt;=2027),IF(E1422&lt;=0,0,IF(E1422&lt;=30000,E1422,IF(E1422&lt;=60000,ROUNDUP(E1422/2,0)+15000,IF(E1422&lt;=120000,ROUNDUP(E1422/4,0)+30000,60000)))),IF(E1422&lt;=0,0,IF(E1422&lt;=20000,E1422,IF(E1422&lt;=40000,ROUNDUP(E1422/2,0)+10000,IF(E1422&lt;=80000,ROUNDUP(E1422/4,0)+20000,40000))))),IF(E1422&lt;=0,IF(F1422&lt;=0,0,IF(F1422&lt;=25000,F1422,IF(F1422&lt;=50000,ROUNDUP(F1422/2,0)+12500,IF(F1422&lt;=100000,ROUNDUP(F1422/4,0)+25000,50000)))),MAX(IF(F1422&lt;=0,0,IF(F1422&lt;=25000,F1422,IF(F1422&lt;=50000,ROUNDUP(F1422/2,0)+12500,IF(F1422&lt;=100000,ROUNDUP(F1422/4,0)+25000,50000)))),MIN(IF(AND(D1422="はい",C1422&gt;=2026,C1422&lt;=2027),IF(E1422&lt;=0,0,IF(E1422&lt;=30000,E1422,IF(E1422&lt;=60000,ROUNDUP(E1422/2,0)+15000,IF(E1422&lt;=120000,ROUNDUP(E1422/4,0)+30000,60000)))),IF(E1422&lt;=0,0,IF(E1422&lt;=20000,E1422,IF(E1422&lt;=40000,ROUNDUP(E1422/2,0)+10000,IF(E1422&lt;=80000,ROUNDUP(E1422/4,0)+20000,40000)))))+IF(F1422&lt;=0,0,IF(F1422&lt;=25000,F1422,IF(F1422&lt;=50000,ROUNDUP(F1422/2,0)+12500,IF(F1422&lt;=100000,ROUNDUP(F1422/4,0)+25000,50000)))),IF(AND(D1422="はい",C1422&gt;=2026,C1422&lt;=2027),60000,40000)))))</f>
        <v/>
      </c>
      <c r="P1422" s="18">
        <f>IF(G1422&lt;=0,0,IF(G1422&lt;=20000,G1422,IF(G1422&lt;=40000,ROUNDUP(G1422/2,0)+10000,IF(G1422&lt;=80000,ROUNDUP(G1422/4,0)+20000,40000))))</f>
        <v/>
      </c>
      <c r="Q1422" s="18">
        <f>IF(I1422&lt;=0,IF(H1422&lt;=0,0,IF(H1422&lt;=20000,H1422,IF(H1422&lt;=40000,ROUNDUP(H1422/2,0)+10000,IF(H1422&lt;=80000,ROUNDUP(H1422/4,0)+20000,40000)))),IF(H1422&lt;=0,IF(I1422&lt;=0,0,IF(I1422&lt;=25000,I1422,IF(I1422&lt;=50000,ROUNDUP(I1422/2,0)+12500,IF(I1422&lt;=100000,ROUNDUP(I1422/4,0)+25000,50000)))),MAX(IF(I1422&lt;=0,0,IF(I1422&lt;=25000,I1422,IF(I1422&lt;=50000,ROUNDUP(I1422/2,0)+12500,IF(I1422&lt;=100000,ROUNDUP(I1422/4,0)+25000,50000)))),MIN(IF(H1422&lt;=0,0,IF(H1422&lt;=20000,H1422,IF(H1422&lt;=40000,ROUNDUP(H1422/2,0)+10000,IF(H1422&lt;=80000,ROUNDUP(H1422/4,0)+20000,40000))))+IF(I1422&lt;=0,0,IF(I1422&lt;=25000,I1422,IF(I1422&lt;=50000,ROUNDUP(I1422/2,0)+12500,IF(I1422&lt;=100000,ROUNDUP(I1422/4,0)+25000,50000)))),40000))))</f>
        <v/>
      </c>
      <c r="R1422" s="18">
        <f>MIN(120000,O1422+P1422+Q1422)</f>
        <v/>
      </c>
      <c r="S1422" s="18">
        <f>IF(F1422&lt;=0,IF(E1422&lt;=0,0,IF(E1422&lt;=12000,E1422,IF(E1422&lt;=32000,ROUNDUP(E1422/2,0)+6000,IF(E1422&lt;=56000,ROUNDUP(E1422/4,0)+14000,28000)))),IF(E1422&lt;=0,IF(F1422&lt;=0,0,IF(F1422&lt;=15000,F1422,IF(F1422&lt;=40000,ROUNDUP(F1422/2,0)+7500,IF(F1422&lt;=70000,ROUNDUP(F1422/4,0)+17500,35000)))),MAX(IF(F1422&lt;=0,0,IF(F1422&lt;=15000,F1422,IF(F1422&lt;=40000,ROUNDUP(F1422/2,0)+7500,IF(F1422&lt;=70000,ROUNDUP(F1422/4,0)+17500,35000)))),MIN(IF(E1422&lt;=0,0,IF(E1422&lt;=12000,E1422,IF(E1422&lt;=32000,ROUNDUP(E1422/2,0)+6000,IF(E1422&lt;=56000,ROUNDUP(E1422/4,0)+14000,28000))))+IF(F1422&lt;=0,0,IF(F1422&lt;=15000,F1422,IF(F1422&lt;=40000,ROUNDUP(F1422/2,0)+7500,IF(F1422&lt;=70000,ROUNDUP(F1422/4,0)+17500,35000)))),28000))))</f>
        <v/>
      </c>
      <c r="T1422" s="18">
        <f>IF(G1422&lt;=0,0,IF(G1422&lt;=12000,G1422,IF(G1422&lt;=32000,ROUNDUP(G1422/2,0)+6000,IF(G1422&lt;=56000,ROUNDUP(G1422/4,0)+14000,28000))))</f>
        <v/>
      </c>
      <c r="U1422" s="18">
        <f>IF(I1422&lt;=0,IF(H1422&lt;=0,0,IF(H1422&lt;=12000,H1422,IF(H1422&lt;=32000,ROUNDUP(H1422/2,0)+6000,IF(H1422&lt;=56000,ROUNDUP(H1422/4,0)+14000,28000)))),IF(H1422&lt;=0,IF(I1422&lt;=0,0,IF(I1422&lt;=15000,I1422,IF(I1422&lt;=40000,ROUNDUP(I1422/2,0)+7500,IF(I1422&lt;=70000,ROUNDUP(I1422/4,0)+17500,35000)))),MAX(IF(I1422&lt;=0,0,IF(I1422&lt;=15000,I1422,IF(I1422&lt;=40000,ROUNDUP(I1422/2,0)+7500,IF(I1422&lt;=70000,ROUNDUP(I1422/4,0)+17500,35000)))),MIN(IF(H1422&lt;=0,0,IF(H1422&lt;=12000,H1422,IF(H1422&lt;=32000,ROUNDUP(H1422/2,0)+6000,IF(H1422&lt;=56000,ROUNDUP(H1422/4,0)+14000,28000))))+IF(I1422&lt;=0,0,IF(I1422&lt;=15000,I1422,IF(I1422&lt;=40000,ROUNDUP(I1422/2,0)+7500,IF(I1422&lt;=70000,ROUNDUP(I1422/4,0)+17500,35000)))),28000))))</f>
        <v/>
      </c>
      <c r="V1422" s="18">
        <f>MIN(70000,S1422+T1422+U1422)</f>
        <v/>
      </c>
      <c r="W1422" s="18">
        <f>MAX(0,ROUNDDOWN(M1422-J1422-N1422-K1422-0,-3))</f>
        <v/>
      </c>
      <c r="X1422" s="18">
        <f>MAX(0,ROUNDDOWN(M1422-J1422-N1422-K1422-R1422,-3))</f>
        <v/>
      </c>
      <c r="Y1422" s="18">
        <f>IF(W1422&lt;=0,0,ROUNDDOWN((W1422*LOOKUP(W1422,{0,1950001,3300001,6950001,9000001,18000001,40000001},{0.05,0.1,0.2,0.23,0.33,0.4,0.45})-LOOKUP(W1422,{0,1950001,3300001,6950001,9000001,18000001,40000001},{0,97500,427500,636000,1536000,2796000,4796000}))*1.021,-2))</f>
        <v/>
      </c>
      <c r="Z1422" s="18">
        <f>IF(X1422&lt;=0,0,ROUNDDOWN((X1422*LOOKUP(X1422,{0,1950001,3300001,6950001,9000001,18000001,40000001},{0.05,0.1,0.2,0.23,0.33,0.4,0.45})-LOOKUP(X1422,{0,1950001,3300001,6950001,9000001,18000001,40000001},{0,97500,427500,636000,1536000,2796000,4796000}))*1.021,-2))</f>
        <v/>
      </c>
      <c r="AA1422" s="18">
        <f>MAX(0,ROUNDDOWN(M1422-J1422-430000-L1422-0,-3))</f>
        <v/>
      </c>
      <c r="AB1422" s="18">
        <f>MAX(0,ROUNDDOWN(M1422-J1422-430000-L1422-V1422,-3))</f>
        <v/>
      </c>
      <c r="AC1422" s="18">
        <f>IF(M1422&lt;=450000,0,MAX(0,ROUNDDOWN(AA1422*0.06-MIN(50000,AA1422)*0.03,-2))+MAX(0,ROUNDDOWN(AA1422*0.04-MIN(50000,AA1422)*0.02,-2)))</f>
        <v/>
      </c>
      <c r="AD1422" s="18">
        <f>IF(M1422&lt;=450000,0,MAX(0,ROUNDDOWN(AB1422*0.06-MIN(50000,AB1422)*0.03,-2))+MAX(0,ROUNDDOWN(AB1422*0.04-MIN(50000,AB1422)*0.02,-2)))</f>
        <v/>
      </c>
      <c r="AE1422" s="18">
        <f>Y1422-Z1422</f>
        <v/>
      </c>
      <c r="AF1422" s="18">
        <f>AC1422-AD1422</f>
        <v/>
      </c>
      <c r="AG1422" s="18">
        <f>AE1422+AF1422</f>
        <v/>
      </c>
      <c r="AH1422" s="20">
        <f>IF(W1422&lt;=0,0,LOOKUP(W1422,{0,1950001,3300001,6950001,9000001,18000001,40000001},{0.05,0.1,0.2,0.23,0.33,0.4,0.45}))</f>
        <v/>
      </c>
    </row>
    <row r="1423">
      <c r="A1423" t="inlineStr">
        <is>
          <t>1万円刻み 一般8万円</t>
        </is>
      </c>
      <c r="B1423" s="18">
        <f>'4_1万円刻み'!$A$448</f>
        <v/>
      </c>
      <c r="C1423" s="19" t="n">
        <v>2026</v>
      </c>
      <c r="D1423" t="inlineStr">
        <is>
          <t>いいえ</t>
        </is>
      </c>
      <c r="E1423" s="18" t="n">
        <v>80000</v>
      </c>
      <c r="F1423" s="18" t="n">
        <v>0</v>
      </c>
      <c r="G1423" s="18" t="n">
        <v>0</v>
      </c>
      <c r="H1423" s="18" t="n">
        <v>0</v>
      </c>
      <c r="I1423" s="18" t="n">
        <v>0</v>
      </c>
      <c r="J1423" s="18">
        <f>ROUND(MIN(B1423/12,650000)*12*0.0915+MIN(B1423/12,1390000)*12*(0.0504+0)+B1423*0.005,0)</f>
        <v/>
      </c>
      <c r="K1423" s="18" t="n">
        <v>0</v>
      </c>
      <c r="L1423" s="18" t="n">
        <v>0</v>
      </c>
      <c r="M1423" s="18">
        <f>ROUND(IF(C1423&gt;=2026,IF(B1423&lt;741000,0,IF(B1423&lt;2191000,B1423-740000,IF(B1423&lt;2193000,1451000,IF(B1423&lt;2196000,1453000,IF(B1423&lt;2200000,1456000,IF(B1423&lt;3600000,ROUNDDOWN(B1423/4,-3)*2.8-80000,IF(B1423&lt;6600000,ROUNDDOWN(B1423/4,-3)*3.2-440000,IF(B1423&lt;8500000,ROUNDDOWN(B1423*0.9,0)-1100000,B1423-1950000)))))))),IF(B1423&lt;651000,0,IF(B1423&lt;1900000,B1423-650000,IF(B1423&lt;3600000,ROUNDDOWN(B1423/4,-3)*2.8-80000,IF(B1423&lt;6600000,ROUNDDOWN(B1423/4,-3)*3.2-440000,IF(B1423&lt;8500000,ROUNDDOWN(B1423*0.9,0)-1100000,B1423-1950000)))))),0)</f>
        <v/>
      </c>
      <c r="N1423" s="18">
        <f>IF(M1423&gt;23500000,NA(),IF(C1423&gt;=2026,IF(M1423&lt;=4890000,1040000,IF(M1423&lt;=6550000,670000,620000)),IF(M1423&lt;=1320000,950000,IF(M1423&lt;=3360000,880000,IF(M1423&lt;=4890000,680000,IF(M1423&lt;=6550000,630000,580000))))))</f>
        <v/>
      </c>
      <c r="O1423" s="18">
        <f>IF(F1423&lt;=0,IF(AND(D1423="はい",C1423&gt;=2026,C1423&lt;=2027),IF(E1423&lt;=0,0,IF(E1423&lt;=30000,E1423,IF(E1423&lt;=60000,ROUNDUP(E1423/2,0)+15000,IF(E1423&lt;=120000,ROUNDUP(E1423/4,0)+30000,60000)))),IF(E1423&lt;=0,0,IF(E1423&lt;=20000,E1423,IF(E1423&lt;=40000,ROUNDUP(E1423/2,0)+10000,IF(E1423&lt;=80000,ROUNDUP(E1423/4,0)+20000,40000))))),IF(E1423&lt;=0,IF(F1423&lt;=0,0,IF(F1423&lt;=25000,F1423,IF(F1423&lt;=50000,ROUNDUP(F1423/2,0)+12500,IF(F1423&lt;=100000,ROUNDUP(F1423/4,0)+25000,50000)))),MAX(IF(F1423&lt;=0,0,IF(F1423&lt;=25000,F1423,IF(F1423&lt;=50000,ROUNDUP(F1423/2,0)+12500,IF(F1423&lt;=100000,ROUNDUP(F1423/4,0)+25000,50000)))),MIN(IF(AND(D1423="はい",C1423&gt;=2026,C1423&lt;=2027),IF(E1423&lt;=0,0,IF(E1423&lt;=30000,E1423,IF(E1423&lt;=60000,ROUNDUP(E1423/2,0)+15000,IF(E1423&lt;=120000,ROUNDUP(E1423/4,0)+30000,60000)))),IF(E1423&lt;=0,0,IF(E1423&lt;=20000,E1423,IF(E1423&lt;=40000,ROUNDUP(E1423/2,0)+10000,IF(E1423&lt;=80000,ROUNDUP(E1423/4,0)+20000,40000)))))+IF(F1423&lt;=0,0,IF(F1423&lt;=25000,F1423,IF(F1423&lt;=50000,ROUNDUP(F1423/2,0)+12500,IF(F1423&lt;=100000,ROUNDUP(F1423/4,0)+25000,50000)))),IF(AND(D1423="はい",C1423&gt;=2026,C1423&lt;=2027),60000,40000)))))</f>
        <v/>
      </c>
      <c r="P1423" s="18">
        <f>IF(G1423&lt;=0,0,IF(G1423&lt;=20000,G1423,IF(G1423&lt;=40000,ROUNDUP(G1423/2,0)+10000,IF(G1423&lt;=80000,ROUNDUP(G1423/4,0)+20000,40000))))</f>
        <v/>
      </c>
      <c r="Q1423" s="18">
        <f>IF(I1423&lt;=0,IF(H1423&lt;=0,0,IF(H1423&lt;=20000,H1423,IF(H1423&lt;=40000,ROUNDUP(H1423/2,0)+10000,IF(H1423&lt;=80000,ROUNDUP(H1423/4,0)+20000,40000)))),IF(H1423&lt;=0,IF(I1423&lt;=0,0,IF(I1423&lt;=25000,I1423,IF(I1423&lt;=50000,ROUNDUP(I1423/2,0)+12500,IF(I1423&lt;=100000,ROUNDUP(I1423/4,0)+25000,50000)))),MAX(IF(I1423&lt;=0,0,IF(I1423&lt;=25000,I1423,IF(I1423&lt;=50000,ROUNDUP(I1423/2,0)+12500,IF(I1423&lt;=100000,ROUNDUP(I1423/4,0)+25000,50000)))),MIN(IF(H1423&lt;=0,0,IF(H1423&lt;=20000,H1423,IF(H1423&lt;=40000,ROUNDUP(H1423/2,0)+10000,IF(H1423&lt;=80000,ROUNDUP(H1423/4,0)+20000,40000))))+IF(I1423&lt;=0,0,IF(I1423&lt;=25000,I1423,IF(I1423&lt;=50000,ROUNDUP(I1423/2,0)+12500,IF(I1423&lt;=100000,ROUNDUP(I1423/4,0)+25000,50000)))),40000))))</f>
        <v/>
      </c>
      <c r="R1423" s="18">
        <f>MIN(120000,O1423+P1423+Q1423)</f>
        <v/>
      </c>
      <c r="S1423" s="18">
        <f>IF(F1423&lt;=0,IF(E1423&lt;=0,0,IF(E1423&lt;=12000,E1423,IF(E1423&lt;=32000,ROUNDUP(E1423/2,0)+6000,IF(E1423&lt;=56000,ROUNDUP(E1423/4,0)+14000,28000)))),IF(E1423&lt;=0,IF(F1423&lt;=0,0,IF(F1423&lt;=15000,F1423,IF(F1423&lt;=40000,ROUNDUP(F1423/2,0)+7500,IF(F1423&lt;=70000,ROUNDUP(F1423/4,0)+17500,35000)))),MAX(IF(F1423&lt;=0,0,IF(F1423&lt;=15000,F1423,IF(F1423&lt;=40000,ROUNDUP(F1423/2,0)+7500,IF(F1423&lt;=70000,ROUNDUP(F1423/4,0)+17500,35000)))),MIN(IF(E1423&lt;=0,0,IF(E1423&lt;=12000,E1423,IF(E1423&lt;=32000,ROUNDUP(E1423/2,0)+6000,IF(E1423&lt;=56000,ROUNDUP(E1423/4,0)+14000,28000))))+IF(F1423&lt;=0,0,IF(F1423&lt;=15000,F1423,IF(F1423&lt;=40000,ROUNDUP(F1423/2,0)+7500,IF(F1423&lt;=70000,ROUNDUP(F1423/4,0)+17500,35000)))),28000))))</f>
        <v/>
      </c>
      <c r="T1423" s="18">
        <f>IF(G1423&lt;=0,0,IF(G1423&lt;=12000,G1423,IF(G1423&lt;=32000,ROUNDUP(G1423/2,0)+6000,IF(G1423&lt;=56000,ROUNDUP(G1423/4,0)+14000,28000))))</f>
        <v/>
      </c>
      <c r="U1423" s="18">
        <f>IF(I1423&lt;=0,IF(H1423&lt;=0,0,IF(H1423&lt;=12000,H1423,IF(H1423&lt;=32000,ROUNDUP(H1423/2,0)+6000,IF(H1423&lt;=56000,ROUNDUP(H1423/4,0)+14000,28000)))),IF(H1423&lt;=0,IF(I1423&lt;=0,0,IF(I1423&lt;=15000,I1423,IF(I1423&lt;=40000,ROUNDUP(I1423/2,0)+7500,IF(I1423&lt;=70000,ROUNDUP(I1423/4,0)+17500,35000)))),MAX(IF(I1423&lt;=0,0,IF(I1423&lt;=15000,I1423,IF(I1423&lt;=40000,ROUNDUP(I1423/2,0)+7500,IF(I1423&lt;=70000,ROUNDUP(I1423/4,0)+17500,35000)))),MIN(IF(H1423&lt;=0,0,IF(H1423&lt;=12000,H1423,IF(H1423&lt;=32000,ROUNDUP(H1423/2,0)+6000,IF(H1423&lt;=56000,ROUNDUP(H1423/4,0)+14000,28000))))+IF(I1423&lt;=0,0,IF(I1423&lt;=15000,I1423,IF(I1423&lt;=40000,ROUNDUP(I1423/2,0)+7500,IF(I1423&lt;=70000,ROUNDUP(I1423/4,0)+17500,35000)))),28000))))</f>
        <v/>
      </c>
      <c r="V1423" s="18">
        <f>MIN(70000,S1423+T1423+U1423)</f>
        <v/>
      </c>
      <c r="W1423" s="18">
        <f>MAX(0,ROUNDDOWN(M1423-J1423-N1423-K1423-0,-3))</f>
        <v/>
      </c>
      <c r="X1423" s="18">
        <f>MAX(0,ROUNDDOWN(M1423-J1423-N1423-K1423-R1423,-3))</f>
        <v/>
      </c>
      <c r="Y1423" s="18">
        <f>IF(W1423&lt;=0,0,ROUNDDOWN((W1423*LOOKUP(W1423,{0,1950001,3300001,6950001,9000001,18000001,40000001},{0.05,0.1,0.2,0.23,0.33,0.4,0.45})-LOOKUP(W1423,{0,1950001,3300001,6950001,9000001,18000001,40000001},{0,97500,427500,636000,1536000,2796000,4796000}))*1.021,-2))</f>
        <v/>
      </c>
      <c r="Z1423" s="18">
        <f>IF(X1423&lt;=0,0,ROUNDDOWN((X1423*LOOKUP(X1423,{0,1950001,3300001,6950001,9000001,18000001,40000001},{0.05,0.1,0.2,0.23,0.33,0.4,0.45})-LOOKUP(X1423,{0,1950001,3300001,6950001,9000001,18000001,40000001},{0,97500,427500,636000,1536000,2796000,4796000}))*1.021,-2))</f>
        <v/>
      </c>
      <c r="AA1423" s="18">
        <f>MAX(0,ROUNDDOWN(M1423-J1423-430000-L1423-0,-3))</f>
        <v/>
      </c>
      <c r="AB1423" s="18">
        <f>MAX(0,ROUNDDOWN(M1423-J1423-430000-L1423-V1423,-3))</f>
        <v/>
      </c>
      <c r="AC1423" s="18">
        <f>IF(M1423&lt;=450000,0,MAX(0,ROUNDDOWN(AA1423*0.06-MIN(50000,AA1423)*0.03,-2))+MAX(0,ROUNDDOWN(AA1423*0.04-MIN(50000,AA1423)*0.02,-2)))</f>
        <v/>
      </c>
      <c r="AD1423" s="18">
        <f>IF(M1423&lt;=450000,0,MAX(0,ROUNDDOWN(AB1423*0.06-MIN(50000,AB1423)*0.03,-2))+MAX(0,ROUNDDOWN(AB1423*0.04-MIN(50000,AB1423)*0.02,-2)))</f>
        <v/>
      </c>
      <c r="AE1423" s="18">
        <f>Y1423-Z1423</f>
        <v/>
      </c>
      <c r="AF1423" s="18">
        <f>AC1423-AD1423</f>
        <v/>
      </c>
      <c r="AG1423" s="18">
        <f>AE1423+AF1423</f>
        <v/>
      </c>
      <c r="AH1423" s="20">
        <f>IF(W1423&lt;=0,0,LOOKUP(W1423,{0,1950001,3300001,6950001,9000001,18000001,40000001},{0.05,0.1,0.2,0.23,0.33,0.4,0.45}))</f>
        <v/>
      </c>
    </row>
    <row r="1424">
      <c r="A1424" t="inlineStr">
        <is>
          <t>1万円刻み 特例あり一般12万円</t>
        </is>
      </c>
      <c r="B1424" s="18">
        <f>'4_1万円刻み'!$A$448</f>
        <v/>
      </c>
      <c r="C1424" s="19" t="n">
        <v>2026</v>
      </c>
      <c r="D1424" t="inlineStr">
        <is>
          <t>はい</t>
        </is>
      </c>
      <c r="E1424" s="18" t="n">
        <v>120000</v>
      </c>
      <c r="F1424" s="18" t="n">
        <v>0</v>
      </c>
      <c r="G1424" s="18" t="n">
        <v>0</v>
      </c>
      <c r="H1424" s="18" t="n">
        <v>0</v>
      </c>
      <c r="I1424" s="18" t="n">
        <v>0</v>
      </c>
      <c r="J1424" s="18">
        <f>ROUND(MIN(B1424/12,650000)*12*0.0915+MIN(B1424/12,1390000)*12*(0.0504+0)+B1424*0.005,0)</f>
        <v/>
      </c>
      <c r="K1424" s="18" t="n">
        <v>0</v>
      </c>
      <c r="L1424" s="18" t="n">
        <v>0</v>
      </c>
      <c r="M1424" s="18">
        <f>ROUND(IF(C1424&gt;=2026,IF(B1424&lt;741000,0,IF(B1424&lt;2191000,B1424-740000,IF(B1424&lt;2193000,1451000,IF(B1424&lt;2196000,1453000,IF(B1424&lt;2200000,1456000,IF(B1424&lt;3600000,ROUNDDOWN(B1424/4,-3)*2.8-80000,IF(B1424&lt;6600000,ROUNDDOWN(B1424/4,-3)*3.2-440000,IF(B1424&lt;8500000,ROUNDDOWN(B1424*0.9,0)-1100000,B1424-1950000)))))))),IF(B1424&lt;651000,0,IF(B1424&lt;1900000,B1424-650000,IF(B1424&lt;3600000,ROUNDDOWN(B1424/4,-3)*2.8-80000,IF(B1424&lt;6600000,ROUNDDOWN(B1424/4,-3)*3.2-440000,IF(B1424&lt;8500000,ROUNDDOWN(B1424*0.9,0)-1100000,B1424-1950000)))))),0)</f>
        <v/>
      </c>
      <c r="N1424" s="18">
        <f>IF(M1424&gt;23500000,NA(),IF(C1424&gt;=2026,IF(M1424&lt;=4890000,1040000,IF(M1424&lt;=6550000,670000,620000)),IF(M1424&lt;=1320000,950000,IF(M1424&lt;=3360000,880000,IF(M1424&lt;=4890000,680000,IF(M1424&lt;=6550000,630000,580000))))))</f>
        <v/>
      </c>
      <c r="O1424" s="18">
        <f>IF(F1424&lt;=0,IF(AND(D1424="はい",C1424&gt;=2026,C1424&lt;=2027),IF(E1424&lt;=0,0,IF(E1424&lt;=30000,E1424,IF(E1424&lt;=60000,ROUNDUP(E1424/2,0)+15000,IF(E1424&lt;=120000,ROUNDUP(E1424/4,0)+30000,60000)))),IF(E1424&lt;=0,0,IF(E1424&lt;=20000,E1424,IF(E1424&lt;=40000,ROUNDUP(E1424/2,0)+10000,IF(E1424&lt;=80000,ROUNDUP(E1424/4,0)+20000,40000))))),IF(E1424&lt;=0,IF(F1424&lt;=0,0,IF(F1424&lt;=25000,F1424,IF(F1424&lt;=50000,ROUNDUP(F1424/2,0)+12500,IF(F1424&lt;=100000,ROUNDUP(F1424/4,0)+25000,50000)))),MAX(IF(F1424&lt;=0,0,IF(F1424&lt;=25000,F1424,IF(F1424&lt;=50000,ROUNDUP(F1424/2,0)+12500,IF(F1424&lt;=100000,ROUNDUP(F1424/4,0)+25000,50000)))),MIN(IF(AND(D1424="はい",C1424&gt;=2026,C1424&lt;=2027),IF(E1424&lt;=0,0,IF(E1424&lt;=30000,E1424,IF(E1424&lt;=60000,ROUNDUP(E1424/2,0)+15000,IF(E1424&lt;=120000,ROUNDUP(E1424/4,0)+30000,60000)))),IF(E1424&lt;=0,0,IF(E1424&lt;=20000,E1424,IF(E1424&lt;=40000,ROUNDUP(E1424/2,0)+10000,IF(E1424&lt;=80000,ROUNDUP(E1424/4,0)+20000,40000)))))+IF(F1424&lt;=0,0,IF(F1424&lt;=25000,F1424,IF(F1424&lt;=50000,ROUNDUP(F1424/2,0)+12500,IF(F1424&lt;=100000,ROUNDUP(F1424/4,0)+25000,50000)))),IF(AND(D1424="はい",C1424&gt;=2026,C1424&lt;=2027),60000,40000)))))</f>
        <v/>
      </c>
      <c r="P1424" s="18">
        <f>IF(G1424&lt;=0,0,IF(G1424&lt;=20000,G1424,IF(G1424&lt;=40000,ROUNDUP(G1424/2,0)+10000,IF(G1424&lt;=80000,ROUNDUP(G1424/4,0)+20000,40000))))</f>
        <v/>
      </c>
      <c r="Q1424" s="18">
        <f>IF(I1424&lt;=0,IF(H1424&lt;=0,0,IF(H1424&lt;=20000,H1424,IF(H1424&lt;=40000,ROUNDUP(H1424/2,0)+10000,IF(H1424&lt;=80000,ROUNDUP(H1424/4,0)+20000,40000)))),IF(H1424&lt;=0,IF(I1424&lt;=0,0,IF(I1424&lt;=25000,I1424,IF(I1424&lt;=50000,ROUNDUP(I1424/2,0)+12500,IF(I1424&lt;=100000,ROUNDUP(I1424/4,0)+25000,50000)))),MAX(IF(I1424&lt;=0,0,IF(I1424&lt;=25000,I1424,IF(I1424&lt;=50000,ROUNDUP(I1424/2,0)+12500,IF(I1424&lt;=100000,ROUNDUP(I1424/4,0)+25000,50000)))),MIN(IF(H1424&lt;=0,0,IF(H1424&lt;=20000,H1424,IF(H1424&lt;=40000,ROUNDUP(H1424/2,0)+10000,IF(H1424&lt;=80000,ROUNDUP(H1424/4,0)+20000,40000))))+IF(I1424&lt;=0,0,IF(I1424&lt;=25000,I1424,IF(I1424&lt;=50000,ROUNDUP(I1424/2,0)+12500,IF(I1424&lt;=100000,ROUNDUP(I1424/4,0)+25000,50000)))),40000))))</f>
        <v/>
      </c>
      <c r="R1424" s="18">
        <f>MIN(120000,O1424+P1424+Q1424)</f>
        <v/>
      </c>
      <c r="S1424" s="18">
        <f>IF(F1424&lt;=0,IF(E1424&lt;=0,0,IF(E1424&lt;=12000,E1424,IF(E1424&lt;=32000,ROUNDUP(E1424/2,0)+6000,IF(E1424&lt;=56000,ROUNDUP(E1424/4,0)+14000,28000)))),IF(E1424&lt;=0,IF(F1424&lt;=0,0,IF(F1424&lt;=15000,F1424,IF(F1424&lt;=40000,ROUNDUP(F1424/2,0)+7500,IF(F1424&lt;=70000,ROUNDUP(F1424/4,0)+17500,35000)))),MAX(IF(F1424&lt;=0,0,IF(F1424&lt;=15000,F1424,IF(F1424&lt;=40000,ROUNDUP(F1424/2,0)+7500,IF(F1424&lt;=70000,ROUNDUP(F1424/4,0)+17500,35000)))),MIN(IF(E1424&lt;=0,0,IF(E1424&lt;=12000,E1424,IF(E1424&lt;=32000,ROUNDUP(E1424/2,0)+6000,IF(E1424&lt;=56000,ROUNDUP(E1424/4,0)+14000,28000))))+IF(F1424&lt;=0,0,IF(F1424&lt;=15000,F1424,IF(F1424&lt;=40000,ROUNDUP(F1424/2,0)+7500,IF(F1424&lt;=70000,ROUNDUP(F1424/4,0)+17500,35000)))),28000))))</f>
        <v/>
      </c>
      <c r="T1424" s="18">
        <f>IF(G1424&lt;=0,0,IF(G1424&lt;=12000,G1424,IF(G1424&lt;=32000,ROUNDUP(G1424/2,0)+6000,IF(G1424&lt;=56000,ROUNDUP(G1424/4,0)+14000,28000))))</f>
        <v/>
      </c>
      <c r="U1424" s="18">
        <f>IF(I1424&lt;=0,IF(H1424&lt;=0,0,IF(H1424&lt;=12000,H1424,IF(H1424&lt;=32000,ROUNDUP(H1424/2,0)+6000,IF(H1424&lt;=56000,ROUNDUP(H1424/4,0)+14000,28000)))),IF(H1424&lt;=0,IF(I1424&lt;=0,0,IF(I1424&lt;=15000,I1424,IF(I1424&lt;=40000,ROUNDUP(I1424/2,0)+7500,IF(I1424&lt;=70000,ROUNDUP(I1424/4,0)+17500,35000)))),MAX(IF(I1424&lt;=0,0,IF(I1424&lt;=15000,I1424,IF(I1424&lt;=40000,ROUNDUP(I1424/2,0)+7500,IF(I1424&lt;=70000,ROUNDUP(I1424/4,0)+17500,35000)))),MIN(IF(H1424&lt;=0,0,IF(H1424&lt;=12000,H1424,IF(H1424&lt;=32000,ROUNDUP(H1424/2,0)+6000,IF(H1424&lt;=56000,ROUNDUP(H1424/4,0)+14000,28000))))+IF(I1424&lt;=0,0,IF(I1424&lt;=15000,I1424,IF(I1424&lt;=40000,ROUNDUP(I1424/2,0)+7500,IF(I1424&lt;=70000,ROUNDUP(I1424/4,0)+17500,35000)))),28000))))</f>
        <v/>
      </c>
      <c r="V1424" s="18">
        <f>MIN(70000,S1424+T1424+U1424)</f>
        <v/>
      </c>
      <c r="W1424" s="18">
        <f>MAX(0,ROUNDDOWN(M1424-J1424-N1424-K1424-0,-3))</f>
        <v/>
      </c>
      <c r="X1424" s="18">
        <f>MAX(0,ROUNDDOWN(M1424-J1424-N1424-K1424-R1424,-3))</f>
        <v/>
      </c>
      <c r="Y1424" s="18">
        <f>IF(W1424&lt;=0,0,ROUNDDOWN((W1424*LOOKUP(W1424,{0,1950001,3300001,6950001,9000001,18000001,40000001},{0.05,0.1,0.2,0.23,0.33,0.4,0.45})-LOOKUP(W1424,{0,1950001,3300001,6950001,9000001,18000001,40000001},{0,97500,427500,636000,1536000,2796000,4796000}))*1.021,-2))</f>
        <v/>
      </c>
      <c r="Z1424" s="18">
        <f>IF(X1424&lt;=0,0,ROUNDDOWN((X1424*LOOKUP(X1424,{0,1950001,3300001,6950001,9000001,18000001,40000001},{0.05,0.1,0.2,0.23,0.33,0.4,0.45})-LOOKUP(X1424,{0,1950001,3300001,6950001,9000001,18000001,40000001},{0,97500,427500,636000,1536000,2796000,4796000}))*1.021,-2))</f>
        <v/>
      </c>
      <c r="AA1424" s="18">
        <f>MAX(0,ROUNDDOWN(M1424-J1424-430000-L1424-0,-3))</f>
        <v/>
      </c>
      <c r="AB1424" s="18">
        <f>MAX(0,ROUNDDOWN(M1424-J1424-430000-L1424-V1424,-3))</f>
        <v/>
      </c>
      <c r="AC1424" s="18">
        <f>IF(M1424&lt;=450000,0,MAX(0,ROUNDDOWN(AA1424*0.06-MIN(50000,AA1424)*0.03,-2))+MAX(0,ROUNDDOWN(AA1424*0.04-MIN(50000,AA1424)*0.02,-2)))</f>
        <v/>
      </c>
      <c r="AD1424" s="18">
        <f>IF(M1424&lt;=450000,0,MAX(0,ROUNDDOWN(AB1424*0.06-MIN(50000,AB1424)*0.03,-2))+MAX(0,ROUNDDOWN(AB1424*0.04-MIN(50000,AB1424)*0.02,-2)))</f>
        <v/>
      </c>
      <c r="AE1424" s="18">
        <f>Y1424-Z1424</f>
        <v/>
      </c>
      <c r="AF1424" s="18">
        <f>AC1424-AD1424</f>
        <v/>
      </c>
      <c r="AG1424" s="18">
        <f>AE1424+AF1424</f>
        <v/>
      </c>
      <c r="AH1424" s="20">
        <f>IF(W1424&lt;=0,0,LOOKUP(W1424,{0,1950001,3300001,6950001,9000001,18000001,40000001},{0.05,0.1,0.2,0.23,0.33,0.4,0.45}))</f>
        <v/>
      </c>
    </row>
    <row r="1425">
      <c r="A1425" t="inlineStr">
        <is>
          <t>1万円刻み 3区分8万円ずつ</t>
        </is>
      </c>
      <c r="B1425" s="18">
        <f>'4_1万円刻み'!$A$449</f>
        <v/>
      </c>
      <c r="C1425" s="19" t="n">
        <v>2026</v>
      </c>
      <c r="D1425" t="inlineStr">
        <is>
          <t>いいえ</t>
        </is>
      </c>
      <c r="E1425" s="18" t="n">
        <v>80000</v>
      </c>
      <c r="F1425" s="18" t="n">
        <v>0</v>
      </c>
      <c r="G1425" s="18" t="n">
        <v>80000</v>
      </c>
      <c r="H1425" s="18" t="n">
        <v>80000</v>
      </c>
      <c r="I1425" s="18" t="n">
        <v>0</v>
      </c>
      <c r="J1425" s="18">
        <f>ROUND(MIN(B1425/12,650000)*12*0.0915+MIN(B1425/12,1390000)*12*(0.0504+0)+B1425*0.005,0)</f>
        <v/>
      </c>
      <c r="K1425" s="18" t="n">
        <v>0</v>
      </c>
      <c r="L1425" s="18" t="n">
        <v>0</v>
      </c>
      <c r="M1425" s="18">
        <f>ROUND(IF(C1425&gt;=2026,IF(B1425&lt;741000,0,IF(B1425&lt;2191000,B1425-740000,IF(B1425&lt;2193000,1451000,IF(B1425&lt;2196000,1453000,IF(B1425&lt;2200000,1456000,IF(B1425&lt;3600000,ROUNDDOWN(B1425/4,-3)*2.8-80000,IF(B1425&lt;6600000,ROUNDDOWN(B1425/4,-3)*3.2-440000,IF(B1425&lt;8500000,ROUNDDOWN(B1425*0.9,0)-1100000,B1425-1950000)))))))),IF(B1425&lt;651000,0,IF(B1425&lt;1900000,B1425-650000,IF(B1425&lt;3600000,ROUNDDOWN(B1425/4,-3)*2.8-80000,IF(B1425&lt;6600000,ROUNDDOWN(B1425/4,-3)*3.2-440000,IF(B1425&lt;8500000,ROUNDDOWN(B1425*0.9,0)-1100000,B1425-1950000)))))),0)</f>
        <v/>
      </c>
      <c r="N1425" s="18">
        <f>IF(M1425&gt;23500000,NA(),IF(C1425&gt;=2026,IF(M1425&lt;=4890000,1040000,IF(M1425&lt;=6550000,670000,620000)),IF(M1425&lt;=1320000,950000,IF(M1425&lt;=3360000,880000,IF(M1425&lt;=4890000,680000,IF(M1425&lt;=6550000,630000,580000))))))</f>
        <v/>
      </c>
      <c r="O1425" s="18">
        <f>IF(F1425&lt;=0,IF(AND(D1425="はい",C1425&gt;=2026,C1425&lt;=2027),IF(E1425&lt;=0,0,IF(E1425&lt;=30000,E1425,IF(E1425&lt;=60000,ROUNDUP(E1425/2,0)+15000,IF(E1425&lt;=120000,ROUNDUP(E1425/4,0)+30000,60000)))),IF(E1425&lt;=0,0,IF(E1425&lt;=20000,E1425,IF(E1425&lt;=40000,ROUNDUP(E1425/2,0)+10000,IF(E1425&lt;=80000,ROUNDUP(E1425/4,0)+20000,40000))))),IF(E1425&lt;=0,IF(F1425&lt;=0,0,IF(F1425&lt;=25000,F1425,IF(F1425&lt;=50000,ROUNDUP(F1425/2,0)+12500,IF(F1425&lt;=100000,ROUNDUP(F1425/4,0)+25000,50000)))),MAX(IF(F1425&lt;=0,0,IF(F1425&lt;=25000,F1425,IF(F1425&lt;=50000,ROUNDUP(F1425/2,0)+12500,IF(F1425&lt;=100000,ROUNDUP(F1425/4,0)+25000,50000)))),MIN(IF(AND(D1425="はい",C1425&gt;=2026,C1425&lt;=2027),IF(E1425&lt;=0,0,IF(E1425&lt;=30000,E1425,IF(E1425&lt;=60000,ROUNDUP(E1425/2,0)+15000,IF(E1425&lt;=120000,ROUNDUP(E1425/4,0)+30000,60000)))),IF(E1425&lt;=0,0,IF(E1425&lt;=20000,E1425,IF(E1425&lt;=40000,ROUNDUP(E1425/2,0)+10000,IF(E1425&lt;=80000,ROUNDUP(E1425/4,0)+20000,40000)))))+IF(F1425&lt;=0,0,IF(F1425&lt;=25000,F1425,IF(F1425&lt;=50000,ROUNDUP(F1425/2,0)+12500,IF(F1425&lt;=100000,ROUNDUP(F1425/4,0)+25000,50000)))),IF(AND(D1425="はい",C1425&gt;=2026,C1425&lt;=2027),60000,40000)))))</f>
        <v/>
      </c>
      <c r="P1425" s="18">
        <f>IF(G1425&lt;=0,0,IF(G1425&lt;=20000,G1425,IF(G1425&lt;=40000,ROUNDUP(G1425/2,0)+10000,IF(G1425&lt;=80000,ROUNDUP(G1425/4,0)+20000,40000))))</f>
        <v/>
      </c>
      <c r="Q1425" s="18">
        <f>IF(I1425&lt;=0,IF(H1425&lt;=0,0,IF(H1425&lt;=20000,H1425,IF(H1425&lt;=40000,ROUNDUP(H1425/2,0)+10000,IF(H1425&lt;=80000,ROUNDUP(H1425/4,0)+20000,40000)))),IF(H1425&lt;=0,IF(I1425&lt;=0,0,IF(I1425&lt;=25000,I1425,IF(I1425&lt;=50000,ROUNDUP(I1425/2,0)+12500,IF(I1425&lt;=100000,ROUNDUP(I1425/4,0)+25000,50000)))),MAX(IF(I1425&lt;=0,0,IF(I1425&lt;=25000,I1425,IF(I1425&lt;=50000,ROUNDUP(I1425/2,0)+12500,IF(I1425&lt;=100000,ROUNDUP(I1425/4,0)+25000,50000)))),MIN(IF(H1425&lt;=0,0,IF(H1425&lt;=20000,H1425,IF(H1425&lt;=40000,ROUNDUP(H1425/2,0)+10000,IF(H1425&lt;=80000,ROUNDUP(H1425/4,0)+20000,40000))))+IF(I1425&lt;=0,0,IF(I1425&lt;=25000,I1425,IF(I1425&lt;=50000,ROUNDUP(I1425/2,0)+12500,IF(I1425&lt;=100000,ROUNDUP(I1425/4,0)+25000,50000)))),40000))))</f>
        <v/>
      </c>
      <c r="R1425" s="18">
        <f>MIN(120000,O1425+P1425+Q1425)</f>
        <v/>
      </c>
      <c r="S1425" s="18">
        <f>IF(F1425&lt;=0,IF(E1425&lt;=0,0,IF(E1425&lt;=12000,E1425,IF(E1425&lt;=32000,ROUNDUP(E1425/2,0)+6000,IF(E1425&lt;=56000,ROUNDUP(E1425/4,0)+14000,28000)))),IF(E1425&lt;=0,IF(F1425&lt;=0,0,IF(F1425&lt;=15000,F1425,IF(F1425&lt;=40000,ROUNDUP(F1425/2,0)+7500,IF(F1425&lt;=70000,ROUNDUP(F1425/4,0)+17500,35000)))),MAX(IF(F1425&lt;=0,0,IF(F1425&lt;=15000,F1425,IF(F1425&lt;=40000,ROUNDUP(F1425/2,0)+7500,IF(F1425&lt;=70000,ROUNDUP(F1425/4,0)+17500,35000)))),MIN(IF(E1425&lt;=0,0,IF(E1425&lt;=12000,E1425,IF(E1425&lt;=32000,ROUNDUP(E1425/2,0)+6000,IF(E1425&lt;=56000,ROUNDUP(E1425/4,0)+14000,28000))))+IF(F1425&lt;=0,0,IF(F1425&lt;=15000,F1425,IF(F1425&lt;=40000,ROUNDUP(F1425/2,0)+7500,IF(F1425&lt;=70000,ROUNDUP(F1425/4,0)+17500,35000)))),28000))))</f>
        <v/>
      </c>
      <c r="T1425" s="18">
        <f>IF(G1425&lt;=0,0,IF(G1425&lt;=12000,G1425,IF(G1425&lt;=32000,ROUNDUP(G1425/2,0)+6000,IF(G1425&lt;=56000,ROUNDUP(G1425/4,0)+14000,28000))))</f>
        <v/>
      </c>
      <c r="U1425" s="18">
        <f>IF(I1425&lt;=0,IF(H1425&lt;=0,0,IF(H1425&lt;=12000,H1425,IF(H1425&lt;=32000,ROUNDUP(H1425/2,0)+6000,IF(H1425&lt;=56000,ROUNDUP(H1425/4,0)+14000,28000)))),IF(H1425&lt;=0,IF(I1425&lt;=0,0,IF(I1425&lt;=15000,I1425,IF(I1425&lt;=40000,ROUNDUP(I1425/2,0)+7500,IF(I1425&lt;=70000,ROUNDUP(I1425/4,0)+17500,35000)))),MAX(IF(I1425&lt;=0,0,IF(I1425&lt;=15000,I1425,IF(I1425&lt;=40000,ROUNDUP(I1425/2,0)+7500,IF(I1425&lt;=70000,ROUNDUP(I1425/4,0)+17500,35000)))),MIN(IF(H1425&lt;=0,0,IF(H1425&lt;=12000,H1425,IF(H1425&lt;=32000,ROUNDUP(H1425/2,0)+6000,IF(H1425&lt;=56000,ROUNDUP(H1425/4,0)+14000,28000))))+IF(I1425&lt;=0,0,IF(I1425&lt;=15000,I1425,IF(I1425&lt;=40000,ROUNDUP(I1425/2,0)+7500,IF(I1425&lt;=70000,ROUNDUP(I1425/4,0)+17500,35000)))),28000))))</f>
        <v/>
      </c>
      <c r="V1425" s="18">
        <f>MIN(70000,S1425+T1425+U1425)</f>
        <v/>
      </c>
      <c r="W1425" s="18">
        <f>MAX(0,ROUNDDOWN(M1425-J1425-N1425-K1425-0,-3))</f>
        <v/>
      </c>
      <c r="X1425" s="18">
        <f>MAX(0,ROUNDDOWN(M1425-J1425-N1425-K1425-R1425,-3))</f>
        <v/>
      </c>
      <c r="Y1425" s="18">
        <f>IF(W1425&lt;=0,0,ROUNDDOWN((W1425*LOOKUP(W1425,{0,1950001,3300001,6950001,9000001,18000001,40000001},{0.05,0.1,0.2,0.23,0.33,0.4,0.45})-LOOKUP(W1425,{0,1950001,3300001,6950001,9000001,18000001,40000001},{0,97500,427500,636000,1536000,2796000,4796000}))*1.021,-2))</f>
        <v/>
      </c>
      <c r="Z1425" s="18">
        <f>IF(X1425&lt;=0,0,ROUNDDOWN((X1425*LOOKUP(X1425,{0,1950001,3300001,6950001,9000001,18000001,40000001},{0.05,0.1,0.2,0.23,0.33,0.4,0.45})-LOOKUP(X1425,{0,1950001,3300001,6950001,9000001,18000001,40000001},{0,97500,427500,636000,1536000,2796000,4796000}))*1.021,-2))</f>
        <v/>
      </c>
      <c r="AA1425" s="18">
        <f>MAX(0,ROUNDDOWN(M1425-J1425-430000-L1425-0,-3))</f>
        <v/>
      </c>
      <c r="AB1425" s="18">
        <f>MAX(0,ROUNDDOWN(M1425-J1425-430000-L1425-V1425,-3))</f>
        <v/>
      </c>
      <c r="AC1425" s="18">
        <f>IF(M1425&lt;=450000,0,MAX(0,ROUNDDOWN(AA1425*0.06-MIN(50000,AA1425)*0.03,-2))+MAX(0,ROUNDDOWN(AA1425*0.04-MIN(50000,AA1425)*0.02,-2)))</f>
        <v/>
      </c>
      <c r="AD1425" s="18">
        <f>IF(M1425&lt;=450000,0,MAX(0,ROUNDDOWN(AB1425*0.06-MIN(50000,AB1425)*0.03,-2))+MAX(0,ROUNDDOWN(AB1425*0.04-MIN(50000,AB1425)*0.02,-2)))</f>
        <v/>
      </c>
      <c r="AE1425" s="18">
        <f>Y1425-Z1425</f>
        <v/>
      </c>
      <c r="AF1425" s="18">
        <f>AC1425-AD1425</f>
        <v/>
      </c>
      <c r="AG1425" s="18">
        <f>AE1425+AF1425</f>
        <v/>
      </c>
      <c r="AH1425" s="20">
        <f>IF(W1425&lt;=0,0,LOOKUP(W1425,{0,1950001,3300001,6950001,9000001,18000001,40000001},{0.05,0.1,0.2,0.23,0.33,0.4,0.45}))</f>
        <v/>
      </c>
    </row>
    <row r="1426">
      <c r="A1426" t="inlineStr">
        <is>
          <t>1万円刻み 一般8万円</t>
        </is>
      </c>
      <c r="B1426" s="18">
        <f>'4_1万円刻み'!$A$449</f>
        <v/>
      </c>
      <c r="C1426" s="19" t="n">
        <v>2026</v>
      </c>
      <c r="D1426" t="inlineStr">
        <is>
          <t>いいえ</t>
        </is>
      </c>
      <c r="E1426" s="18" t="n">
        <v>80000</v>
      </c>
      <c r="F1426" s="18" t="n">
        <v>0</v>
      </c>
      <c r="G1426" s="18" t="n">
        <v>0</v>
      </c>
      <c r="H1426" s="18" t="n">
        <v>0</v>
      </c>
      <c r="I1426" s="18" t="n">
        <v>0</v>
      </c>
      <c r="J1426" s="18">
        <f>ROUND(MIN(B1426/12,650000)*12*0.0915+MIN(B1426/12,1390000)*12*(0.0504+0)+B1426*0.005,0)</f>
        <v/>
      </c>
      <c r="K1426" s="18" t="n">
        <v>0</v>
      </c>
      <c r="L1426" s="18" t="n">
        <v>0</v>
      </c>
      <c r="M1426" s="18">
        <f>ROUND(IF(C1426&gt;=2026,IF(B1426&lt;741000,0,IF(B1426&lt;2191000,B1426-740000,IF(B1426&lt;2193000,1451000,IF(B1426&lt;2196000,1453000,IF(B1426&lt;2200000,1456000,IF(B1426&lt;3600000,ROUNDDOWN(B1426/4,-3)*2.8-80000,IF(B1426&lt;6600000,ROUNDDOWN(B1426/4,-3)*3.2-440000,IF(B1426&lt;8500000,ROUNDDOWN(B1426*0.9,0)-1100000,B1426-1950000)))))))),IF(B1426&lt;651000,0,IF(B1426&lt;1900000,B1426-650000,IF(B1426&lt;3600000,ROUNDDOWN(B1426/4,-3)*2.8-80000,IF(B1426&lt;6600000,ROUNDDOWN(B1426/4,-3)*3.2-440000,IF(B1426&lt;8500000,ROUNDDOWN(B1426*0.9,0)-1100000,B1426-1950000)))))),0)</f>
        <v/>
      </c>
      <c r="N1426" s="18">
        <f>IF(M1426&gt;23500000,NA(),IF(C1426&gt;=2026,IF(M1426&lt;=4890000,1040000,IF(M1426&lt;=6550000,670000,620000)),IF(M1426&lt;=1320000,950000,IF(M1426&lt;=3360000,880000,IF(M1426&lt;=4890000,680000,IF(M1426&lt;=6550000,630000,580000))))))</f>
        <v/>
      </c>
      <c r="O1426" s="18">
        <f>IF(F1426&lt;=0,IF(AND(D1426="はい",C1426&gt;=2026,C1426&lt;=2027),IF(E1426&lt;=0,0,IF(E1426&lt;=30000,E1426,IF(E1426&lt;=60000,ROUNDUP(E1426/2,0)+15000,IF(E1426&lt;=120000,ROUNDUP(E1426/4,0)+30000,60000)))),IF(E1426&lt;=0,0,IF(E1426&lt;=20000,E1426,IF(E1426&lt;=40000,ROUNDUP(E1426/2,0)+10000,IF(E1426&lt;=80000,ROUNDUP(E1426/4,0)+20000,40000))))),IF(E1426&lt;=0,IF(F1426&lt;=0,0,IF(F1426&lt;=25000,F1426,IF(F1426&lt;=50000,ROUNDUP(F1426/2,0)+12500,IF(F1426&lt;=100000,ROUNDUP(F1426/4,0)+25000,50000)))),MAX(IF(F1426&lt;=0,0,IF(F1426&lt;=25000,F1426,IF(F1426&lt;=50000,ROUNDUP(F1426/2,0)+12500,IF(F1426&lt;=100000,ROUNDUP(F1426/4,0)+25000,50000)))),MIN(IF(AND(D1426="はい",C1426&gt;=2026,C1426&lt;=2027),IF(E1426&lt;=0,0,IF(E1426&lt;=30000,E1426,IF(E1426&lt;=60000,ROUNDUP(E1426/2,0)+15000,IF(E1426&lt;=120000,ROUNDUP(E1426/4,0)+30000,60000)))),IF(E1426&lt;=0,0,IF(E1426&lt;=20000,E1426,IF(E1426&lt;=40000,ROUNDUP(E1426/2,0)+10000,IF(E1426&lt;=80000,ROUNDUP(E1426/4,0)+20000,40000)))))+IF(F1426&lt;=0,0,IF(F1426&lt;=25000,F1426,IF(F1426&lt;=50000,ROUNDUP(F1426/2,0)+12500,IF(F1426&lt;=100000,ROUNDUP(F1426/4,0)+25000,50000)))),IF(AND(D1426="はい",C1426&gt;=2026,C1426&lt;=2027),60000,40000)))))</f>
        <v/>
      </c>
      <c r="P1426" s="18">
        <f>IF(G1426&lt;=0,0,IF(G1426&lt;=20000,G1426,IF(G1426&lt;=40000,ROUNDUP(G1426/2,0)+10000,IF(G1426&lt;=80000,ROUNDUP(G1426/4,0)+20000,40000))))</f>
        <v/>
      </c>
      <c r="Q1426" s="18">
        <f>IF(I1426&lt;=0,IF(H1426&lt;=0,0,IF(H1426&lt;=20000,H1426,IF(H1426&lt;=40000,ROUNDUP(H1426/2,0)+10000,IF(H1426&lt;=80000,ROUNDUP(H1426/4,0)+20000,40000)))),IF(H1426&lt;=0,IF(I1426&lt;=0,0,IF(I1426&lt;=25000,I1426,IF(I1426&lt;=50000,ROUNDUP(I1426/2,0)+12500,IF(I1426&lt;=100000,ROUNDUP(I1426/4,0)+25000,50000)))),MAX(IF(I1426&lt;=0,0,IF(I1426&lt;=25000,I1426,IF(I1426&lt;=50000,ROUNDUP(I1426/2,0)+12500,IF(I1426&lt;=100000,ROUNDUP(I1426/4,0)+25000,50000)))),MIN(IF(H1426&lt;=0,0,IF(H1426&lt;=20000,H1426,IF(H1426&lt;=40000,ROUNDUP(H1426/2,0)+10000,IF(H1426&lt;=80000,ROUNDUP(H1426/4,0)+20000,40000))))+IF(I1426&lt;=0,0,IF(I1426&lt;=25000,I1426,IF(I1426&lt;=50000,ROUNDUP(I1426/2,0)+12500,IF(I1426&lt;=100000,ROUNDUP(I1426/4,0)+25000,50000)))),40000))))</f>
        <v/>
      </c>
      <c r="R1426" s="18">
        <f>MIN(120000,O1426+P1426+Q1426)</f>
        <v/>
      </c>
      <c r="S1426" s="18">
        <f>IF(F1426&lt;=0,IF(E1426&lt;=0,0,IF(E1426&lt;=12000,E1426,IF(E1426&lt;=32000,ROUNDUP(E1426/2,0)+6000,IF(E1426&lt;=56000,ROUNDUP(E1426/4,0)+14000,28000)))),IF(E1426&lt;=0,IF(F1426&lt;=0,0,IF(F1426&lt;=15000,F1426,IF(F1426&lt;=40000,ROUNDUP(F1426/2,0)+7500,IF(F1426&lt;=70000,ROUNDUP(F1426/4,0)+17500,35000)))),MAX(IF(F1426&lt;=0,0,IF(F1426&lt;=15000,F1426,IF(F1426&lt;=40000,ROUNDUP(F1426/2,0)+7500,IF(F1426&lt;=70000,ROUNDUP(F1426/4,0)+17500,35000)))),MIN(IF(E1426&lt;=0,0,IF(E1426&lt;=12000,E1426,IF(E1426&lt;=32000,ROUNDUP(E1426/2,0)+6000,IF(E1426&lt;=56000,ROUNDUP(E1426/4,0)+14000,28000))))+IF(F1426&lt;=0,0,IF(F1426&lt;=15000,F1426,IF(F1426&lt;=40000,ROUNDUP(F1426/2,0)+7500,IF(F1426&lt;=70000,ROUNDUP(F1426/4,0)+17500,35000)))),28000))))</f>
        <v/>
      </c>
      <c r="T1426" s="18">
        <f>IF(G1426&lt;=0,0,IF(G1426&lt;=12000,G1426,IF(G1426&lt;=32000,ROUNDUP(G1426/2,0)+6000,IF(G1426&lt;=56000,ROUNDUP(G1426/4,0)+14000,28000))))</f>
        <v/>
      </c>
      <c r="U1426" s="18">
        <f>IF(I1426&lt;=0,IF(H1426&lt;=0,0,IF(H1426&lt;=12000,H1426,IF(H1426&lt;=32000,ROUNDUP(H1426/2,0)+6000,IF(H1426&lt;=56000,ROUNDUP(H1426/4,0)+14000,28000)))),IF(H1426&lt;=0,IF(I1426&lt;=0,0,IF(I1426&lt;=15000,I1426,IF(I1426&lt;=40000,ROUNDUP(I1426/2,0)+7500,IF(I1426&lt;=70000,ROUNDUP(I1426/4,0)+17500,35000)))),MAX(IF(I1426&lt;=0,0,IF(I1426&lt;=15000,I1426,IF(I1426&lt;=40000,ROUNDUP(I1426/2,0)+7500,IF(I1426&lt;=70000,ROUNDUP(I1426/4,0)+17500,35000)))),MIN(IF(H1426&lt;=0,0,IF(H1426&lt;=12000,H1426,IF(H1426&lt;=32000,ROUNDUP(H1426/2,0)+6000,IF(H1426&lt;=56000,ROUNDUP(H1426/4,0)+14000,28000))))+IF(I1426&lt;=0,0,IF(I1426&lt;=15000,I1426,IF(I1426&lt;=40000,ROUNDUP(I1426/2,0)+7500,IF(I1426&lt;=70000,ROUNDUP(I1426/4,0)+17500,35000)))),28000))))</f>
        <v/>
      </c>
      <c r="V1426" s="18">
        <f>MIN(70000,S1426+T1426+U1426)</f>
        <v/>
      </c>
      <c r="W1426" s="18">
        <f>MAX(0,ROUNDDOWN(M1426-J1426-N1426-K1426-0,-3))</f>
        <v/>
      </c>
      <c r="X1426" s="18">
        <f>MAX(0,ROUNDDOWN(M1426-J1426-N1426-K1426-R1426,-3))</f>
        <v/>
      </c>
      <c r="Y1426" s="18">
        <f>IF(W1426&lt;=0,0,ROUNDDOWN((W1426*LOOKUP(W1426,{0,1950001,3300001,6950001,9000001,18000001,40000001},{0.05,0.1,0.2,0.23,0.33,0.4,0.45})-LOOKUP(W1426,{0,1950001,3300001,6950001,9000001,18000001,40000001},{0,97500,427500,636000,1536000,2796000,4796000}))*1.021,-2))</f>
        <v/>
      </c>
      <c r="Z1426" s="18">
        <f>IF(X1426&lt;=0,0,ROUNDDOWN((X1426*LOOKUP(X1426,{0,1950001,3300001,6950001,9000001,18000001,40000001},{0.05,0.1,0.2,0.23,0.33,0.4,0.45})-LOOKUP(X1426,{0,1950001,3300001,6950001,9000001,18000001,40000001},{0,97500,427500,636000,1536000,2796000,4796000}))*1.021,-2))</f>
        <v/>
      </c>
      <c r="AA1426" s="18">
        <f>MAX(0,ROUNDDOWN(M1426-J1426-430000-L1426-0,-3))</f>
        <v/>
      </c>
      <c r="AB1426" s="18">
        <f>MAX(0,ROUNDDOWN(M1426-J1426-430000-L1426-V1426,-3))</f>
        <v/>
      </c>
      <c r="AC1426" s="18">
        <f>IF(M1426&lt;=450000,0,MAX(0,ROUNDDOWN(AA1426*0.06-MIN(50000,AA1426)*0.03,-2))+MAX(0,ROUNDDOWN(AA1426*0.04-MIN(50000,AA1426)*0.02,-2)))</f>
        <v/>
      </c>
      <c r="AD1426" s="18">
        <f>IF(M1426&lt;=450000,0,MAX(0,ROUNDDOWN(AB1426*0.06-MIN(50000,AB1426)*0.03,-2))+MAX(0,ROUNDDOWN(AB1426*0.04-MIN(50000,AB1426)*0.02,-2)))</f>
        <v/>
      </c>
      <c r="AE1426" s="18">
        <f>Y1426-Z1426</f>
        <v/>
      </c>
      <c r="AF1426" s="18">
        <f>AC1426-AD1426</f>
        <v/>
      </c>
      <c r="AG1426" s="18">
        <f>AE1426+AF1426</f>
        <v/>
      </c>
      <c r="AH1426" s="20">
        <f>IF(W1426&lt;=0,0,LOOKUP(W1426,{0,1950001,3300001,6950001,9000001,18000001,40000001},{0.05,0.1,0.2,0.23,0.33,0.4,0.45}))</f>
        <v/>
      </c>
    </row>
    <row r="1427">
      <c r="A1427" t="inlineStr">
        <is>
          <t>1万円刻み 特例あり一般12万円</t>
        </is>
      </c>
      <c r="B1427" s="18">
        <f>'4_1万円刻み'!$A$449</f>
        <v/>
      </c>
      <c r="C1427" s="19" t="n">
        <v>2026</v>
      </c>
      <c r="D1427" t="inlineStr">
        <is>
          <t>はい</t>
        </is>
      </c>
      <c r="E1427" s="18" t="n">
        <v>120000</v>
      </c>
      <c r="F1427" s="18" t="n">
        <v>0</v>
      </c>
      <c r="G1427" s="18" t="n">
        <v>0</v>
      </c>
      <c r="H1427" s="18" t="n">
        <v>0</v>
      </c>
      <c r="I1427" s="18" t="n">
        <v>0</v>
      </c>
      <c r="J1427" s="18">
        <f>ROUND(MIN(B1427/12,650000)*12*0.0915+MIN(B1427/12,1390000)*12*(0.0504+0)+B1427*0.005,0)</f>
        <v/>
      </c>
      <c r="K1427" s="18" t="n">
        <v>0</v>
      </c>
      <c r="L1427" s="18" t="n">
        <v>0</v>
      </c>
      <c r="M1427" s="18">
        <f>ROUND(IF(C1427&gt;=2026,IF(B1427&lt;741000,0,IF(B1427&lt;2191000,B1427-740000,IF(B1427&lt;2193000,1451000,IF(B1427&lt;2196000,1453000,IF(B1427&lt;2200000,1456000,IF(B1427&lt;3600000,ROUNDDOWN(B1427/4,-3)*2.8-80000,IF(B1427&lt;6600000,ROUNDDOWN(B1427/4,-3)*3.2-440000,IF(B1427&lt;8500000,ROUNDDOWN(B1427*0.9,0)-1100000,B1427-1950000)))))))),IF(B1427&lt;651000,0,IF(B1427&lt;1900000,B1427-650000,IF(B1427&lt;3600000,ROUNDDOWN(B1427/4,-3)*2.8-80000,IF(B1427&lt;6600000,ROUNDDOWN(B1427/4,-3)*3.2-440000,IF(B1427&lt;8500000,ROUNDDOWN(B1427*0.9,0)-1100000,B1427-1950000)))))),0)</f>
        <v/>
      </c>
      <c r="N1427" s="18">
        <f>IF(M1427&gt;23500000,NA(),IF(C1427&gt;=2026,IF(M1427&lt;=4890000,1040000,IF(M1427&lt;=6550000,670000,620000)),IF(M1427&lt;=1320000,950000,IF(M1427&lt;=3360000,880000,IF(M1427&lt;=4890000,680000,IF(M1427&lt;=6550000,630000,580000))))))</f>
        <v/>
      </c>
      <c r="O1427" s="18">
        <f>IF(F1427&lt;=0,IF(AND(D1427="はい",C1427&gt;=2026,C1427&lt;=2027),IF(E1427&lt;=0,0,IF(E1427&lt;=30000,E1427,IF(E1427&lt;=60000,ROUNDUP(E1427/2,0)+15000,IF(E1427&lt;=120000,ROUNDUP(E1427/4,0)+30000,60000)))),IF(E1427&lt;=0,0,IF(E1427&lt;=20000,E1427,IF(E1427&lt;=40000,ROUNDUP(E1427/2,0)+10000,IF(E1427&lt;=80000,ROUNDUP(E1427/4,0)+20000,40000))))),IF(E1427&lt;=0,IF(F1427&lt;=0,0,IF(F1427&lt;=25000,F1427,IF(F1427&lt;=50000,ROUNDUP(F1427/2,0)+12500,IF(F1427&lt;=100000,ROUNDUP(F1427/4,0)+25000,50000)))),MAX(IF(F1427&lt;=0,0,IF(F1427&lt;=25000,F1427,IF(F1427&lt;=50000,ROUNDUP(F1427/2,0)+12500,IF(F1427&lt;=100000,ROUNDUP(F1427/4,0)+25000,50000)))),MIN(IF(AND(D1427="はい",C1427&gt;=2026,C1427&lt;=2027),IF(E1427&lt;=0,0,IF(E1427&lt;=30000,E1427,IF(E1427&lt;=60000,ROUNDUP(E1427/2,0)+15000,IF(E1427&lt;=120000,ROUNDUP(E1427/4,0)+30000,60000)))),IF(E1427&lt;=0,0,IF(E1427&lt;=20000,E1427,IF(E1427&lt;=40000,ROUNDUP(E1427/2,0)+10000,IF(E1427&lt;=80000,ROUNDUP(E1427/4,0)+20000,40000)))))+IF(F1427&lt;=0,0,IF(F1427&lt;=25000,F1427,IF(F1427&lt;=50000,ROUNDUP(F1427/2,0)+12500,IF(F1427&lt;=100000,ROUNDUP(F1427/4,0)+25000,50000)))),IF(AND(D1427="はい",C1427&gt;=2026,C1427&lt;=2027),60000,40000)))))</f>
        <v/>
      </c>
      <c r="P1427" s="18">
        <f>IF(G1427&lt;=0,0,IF(G1427&lt;=20000,G1427,IF(G1427&lt;=40000,ROUNDUP(G1427/2,0)+10000,IF(G1427&lt;=80000,ROUNDUP(G1427/4,0)+20000,40000))))</f>
        <v/>
      </c>
      <c r="Q1427" s="18">
        <f>IF(I1427&lt;=0,IF(H1427&lt;=0,0,IF(H1427&lt;=20000,H1427,IF(H1427&lt;=40000,ROUNDUP(H1427/2,0)+10000,IF(H1427&lt;=80000,ROUNDUP(H1427/4,0)+20000,40000)))),IF(H1427&lt;=0,IF(I1427&lt;=0,0,IF(I1427&lt;=25000,I1427,IF(I1427&lt;=50000,ROUNDUP(I1427/2,0)+12500,IF(I1427&lt;=100000,ROUNDUP(I1427/4,0)+25000,50000)))),MAX(IF(I1427&lt;=0,0,IF(I1427&lt;=25000,I1427,IF(I1427&lt;=50000,ROUNDUP(I1427/2,0)+12500,IF(I1427&lt;=100000,ROUNDUP(I1427/4,0)+25000,50000)))),MIN(IF(H1427&lt;=0,0,IF(H1427&lt;=20000,H1427,IF(H1427&lt;=40000,ROUNDUP(H1427/2,0)+10000,IF(H1427&lt;=80000,ROUNDUP(H1427/4,0)+20000,40000))))+IF(I1427&lt;=0,0,IF(I1427&lt;=25000,I1427,IF(I1427&lt;=50000,ROUNDUP(I1427/2,0)+12500,IF(I1427&lt;=100000,ROUNDUP(I1427/4,0)+25000,50000)))),40000))))</f>
        <v/>
      </c>
      <c r="R1427" s="18">
        <f>MIN(120000,O1427+P1427+Q1427)</f>
        <v/>
      </c>
      <c r="S1427" s="18">
        <f>IF(F1427&lt;=0,IF(E1427&lt;=0,0,IF(E1427&lt;=12000,E1427,IF(E1427&lt;=32000,ROUNDUP(E1427/2,0)+6000,IF(E1427&lt;=56000,ROUNDUP(E1427/4,0)+14000,28000)))),IF(E1427&lt;=0,IF(F1427&lt;=0,0,IF(F1427&lt;=15000,F1427,IF(F1427&lt;=40000,ROUNDUP(F1427/2,0)+7500,IF(F1427&lt;=70000,ROUNDUP(F1427/4,0)+17500,35000)))),MAX(IF(F1427&lt;=0,0,IF(F1427&lt;=15000,F1427,IF(F1427&lt;=40000,ROUNDUP(F1427/2,0)+7500,IF(F1427&lt;=70000,ROUNDUP(F1427/4,0)+17500,35000)))),MIN(IF(E1427&lt;=0,0,IF(E1427&lt;=12000,E1427,IF(E1427&lt;=32000,ROUNDUP(E1427/2,0)+6000,IF(E1427&lt;=56000,ROUNDUP(E1427/4,0)+14000,28000))))+IF(F1427&lt;=0,0,IF(F1427&lt;=15000,F1427,IF(F1427&lt;=40000,ROUNDUP(F1427/2,0)+7500,IF(F1427&lt;=70000,ROUNDUP(F1427/4,0)+17500,35000)))),28000))))</f>
        <v/>
      </c>
      <c r="T1427" s="18">
        <f>IF(G1427&lt;=0,0,IF(G1427&lt;=12000,G1427,IF(G1427&lt;=32000,ROUNDUP(G1427/2,0)+6000,IF(G1427&lt;=56000,ROUNDUP(G1427/4,0)+14000,28000))))</f>
        <v/>
      </c>
      <c r="U1427" s="18">
        <f>IF(I1427&lt;=0,IF(H1427&lt;=0,0,IF(H1427&lt;=12000,H1427,IF(H1427&lt;=32000,ROUNDUP(H1427/2,0)+6000,IF(H1427&lt;=56000,ROUNDUP(H1427/4,0)+14000,28000)))),IF(H1427&lt;=0,IF(I1427&lt;=0,0,IF(I1427&lt;=15000,I1427,IF(I1427&lt;=40000,ROUNDUP(I1427/2,0)+7500,IF(I1427&lt;=70000,ROUNDUP(I1427/4,0)+17500,35000)))),MAX(IF(I1427&lt;=0,0,IF(I1427&lt;=15000,I1427,IF(I1427&lt;=40000,ROUNDUP(I1427/2,0)+7500,IF(I1427&lt;=70000,ROUNDUP(I1427/4,0)+17500,35000)))),MIN(IF(H1427&lt;=0,0,IF(H1427&lt;=12000,H1427,IF(H1427&lt;=32000,ROUNDUP(H1427/2,0)+6000,IF(H1427&lt;=56000,ROUNDUP(H1427/4,0)+14000,28000))))+IF(I1427&lt;=0,0,IF(I1427&lt;=15000,I1427,IF(I1427&lt;=40000,ROUNDUP(I1427/2,0)+7500,IF(I1427&lt;=70000,ROUNDUP(I1427/4,0)+17500,35000)))),28000))))</f>
        <v/>
      </c>
      <c r="V1427" s="18">
        <f>MIN(70000,S1427+T1427+U1427)</f>
        <v/>
      </c>
      <c r="W1427" s="18">
        <f>MAX(0,ROUNDDOWN(M1427-J1427-N1427-K1427-0,-3))</f>
        <v/>
      </c>
      <c r="X1427" s="18">
        <f>MAX(0,ROUNDDOWN(M1427-J1427-N1427-K1427-R1427,-3))</f>
        <v/>
      </c>
      <c r="Y1427" s="18">
        <f>IF(W1427&lt;=0,0,ROUNDDOWN((W1427*LOOKUP(W1427,{0,1950001,3300001,6950001,9000001,18000001,40000001},{0.05,0.1,0.2,0.23,0.33,0.4,0.45})-LOOKUP(W1427,{0,1950001,3300001,6950001,9000001,18000001,40000001},{0,97500,427500,636000,1536000,2796000,4796000}))*1.021,-2))</f>
        <v/>
      </c>
      <c r="Z1427" s="18">
        <f>IF(X1427&lt;=0,0,ROUNDDOWN((X1427*LOOKUP(X1427,{0,1950001,3300001,6950001,9000001,18000001,40000001},{0.05,0.1,0.2,0.23,0.33,0.4,0.45})-LOOKUP(X1427,{0,1950001,3300001,6950001,9000001,18000001,40000001},{0,97500,427500,636000,1536000,2796000,4796000}))*1.021,-2))</f>
        <v/>
      </c>
      <c r="AA1427" s="18">
        <f>MAX(0,ROUNDDOWN(M1427-J1427-430000-L1427-0,-3))</f>
        <v/>
      </c>
      <c r="AB1427" s="18">
        <f>MAX(0,ROUNDDOWN(M1427-J1427-430000-L1427-V1427,-3))</f>
        <v/>
      </c>
      <c r="AC1427" s="18">
        <f>IF(M1427&lt;=450000,0,MAX(0,ROUNDDOWN(AA1427*0.06-MIN(50000,AA1427)*0.03,-2))+MAX(0,ROUNDDOWN(AA1427*0.04-MIN(50000,AA1427)*0.02,-2)))</f>
        <v/>
      </c>
      <c r="AD1427" s="18">
        <f>IF(M1427&lt;=450000,0,MAX(0,ROUNDDOWN(AB1427*0.06-MIN(50000,AB1427)*0.03,-2))+MAX(0,ROUNDDOWN(AB1427*0.04-MIN(50000,AB1427)*0.02,-2)))</f>
        <v/>
      </c>
      <c r="AE1427" s="18">
        <f>Y1427-Z1427</f>
        <v/>
      </c>
      <c r="AF1427" s="18">
        <f>AC1427-AD1427</f>
        <v/>
      </c>
      <c r="AG1427" s="18">
        <f>AE1427+AF1427</f>
        <v/>
      </c>
      <c r="AH1427" s="20">
        <f>IF(W1427&lt;=0,0,LOOKUP(W1427,{0,1950001,3300001,6950001,9000001,18000001,40000001},{0.05,0.1,0.2,0.23,0.33,0.4,0.45}))</f>
        <v/>
      </c>
    </row>
    <row r="1428">
      <c r="A1428" t="inlineStr">
        <is>
          <t>1万円刻み 3区分8万円ずつ</t>
        </is>
      </c>
      <c r="B1428" s="18">
        <f>'4_1万円刻み'!$A$450</f>
        <v/>
      </c>
      <c r="C1428" s="19" t="n">
        <v>2026</v>
      </c>
      <c r="D1428" t="inlineStr">
        <is>
          <t>いいえ</t>
        </is>
      </c>
      <c r="E1428" s="18" t="n">
        <v>80000</v>
      </c>
      <c r="F1428" s="18" t="n">
        <v>0</v>
      </c>
      <c r="G1428" s="18" t="n">
        <v>80000</v>
      </c>
      <c r="H1428" s="18" t="n">
        <v>80000</v>
      </c>
      <c r="I1428" s="18" t="n">
        <v>0</v>
      </c>
      <c r="J1428" s="18">
        <f>ROUND(MIN(B1428/12,650000)*12*0.0915+MIN(B1428/12,1390000)*12*(0.0504+0)+B1428*0.005,0)</f>
        <v/>
      </c>
      <c r="K1428" s="18" t="n">
        <v>0</v>
      </c>
      <c r="L1428" s="18" t="n">
        <v>0</v>
      </c>
      <c r="M1428" s="18">
        <f>ROUND(IF(C1428&gt;=2026,IF(B1428&lt;741000,0,IF(B1428&lt;2191000,B1428-740000,IF(B1428&lt;2193000,1451000,IF(B1428&lt;2196000,1453000,IF(B1428&lt;2200000,1456000,IF(B1428&lt;3600000,ROUNDDOWN(B1428/4,-3)*2.8-80000,IF(B1428&lt;6600000,ROUNDDOWN(B1428/4,-3)*3.2-440000,IF(B1428&lt;8500000,ROUNDDOWN(B1428*0.9,0)-1100000,B1428-1950000)))))))),IF(B1428&lt;651000,0,IF(B1428&lt;1900000,B1428-650000,IF(B1428&lt;3600000,ROUNDDOWN(B1428/4,-3)*2.8-80000,IF(B1428&lt;6600000,ROUNDDOWN(B1428/4,-3)*3.2-440000,IF(B1428&lt;8500000,ROUNDDOWN(B1428*0.9,0)-1100000,B1428-1950000)))))),0)</f>
        <v/>
      </c>
      <c r="N1428" s="18">
        <f>IF(M1428&gt;23500000,NA(),IF(C1428&gt;=2026,IF(M1428&lt;=4890000,1040000,IF(M1428&lt;=6550000,670000,620000)),IF(M1428&lt;=1320000,950000,IF(M1428&lt;=3360000,880000,IF(M1428&lt;=4890000,680000,IF(M1428&lt;=6550000,630000,580000))))))</f>
        <v/>
      </c>
      <c r="O1428" s="18">
        <f>IF(F1428&lt;=0,IF(AND(D1428="はい",C1428&gt;=2026,C1428&lt;=2027),IF(E1428&lt;=0,0,IF(E1428&lt;=30000,E1428,IF(E1428&lt;=60000,ROUNDUP(E1428/2,0)+15000,IF(E1428&lt;=120000,ROUNDUP(E1428/4,0)+30000,60000)))),IF(E1428&lt;=0,0,IF(E1428&lt;=20000,E1428,IF(E1428&lt;=40000,ROUNDUP(E1428/2,0)+10000,IF(E1428&lt;=80000,ROUNDUP(E1428/4,0)+20000,40000))))),IF(E1428&lt;=0,IF(F1428&lt;=0,0,IF(F1428&lt;=25000,F1428,IF(F1428&lt;=50000,ROUNDUP(F1428/2,0)+12500,IF(F1428&lt;=100000,ROUNDUP(F1428/4,0)+25000,50000)))),MAX(IF(F1428&lt;=0,0,IF(F1428&lt;=25000,F1428,IF(F1428&lt;=50000,ROUNDUP(F1428/2,0)+12500,IF(F1428&lt;=100000,ROUNDUP(F1428/4,0)+25000,50000)))),MIN(IF(AND(D1428="はい",C1428&gt;=2026,C1428&lt;=2027),IF(E1428&lt;=0,0,IF(E1428&lt;=30000,E1428,IF(E1428&lt;=60000,ROUNDUP(E1428/2,0)+15000,IF(E1428&lt;=120000,ROUNDUP(E1428/4,0)+30000,60000)))),IF(E1428&lt;=0,0,IF(E1428&lt;=20000,E1428,IF(E1428&lt;=40000,ROUNDUP(E1428/2,0)+10000,IF(E1428&lt;=80000,ROUNDUP(E1428/4,0)+20000,40000)))))+IF(F1428&lt;=0,0,IF(F1428&lt;=25000,F1428,IF(F1428&lt;=50000,ROUNDUP(F1428/2,0)+12500,IF(F1428&lt;=100000,ROUNDUP(F1428/4,0)+25000,50000)))),IF(AND(D1428="はい",C1428&gt;=2026,C1428&lt;=2027),60000,40000)))))</f>
        <v/>
      </c>
      <c r="P1428" s="18">
        <f>IF(G1428&lt;=0,0,IF(G1428&lt;=20000,G1428,IF(G1428&lt;=40000,ROUNDUP(G1428/2,0)+10000,IF(G1428&lt;=80000,ROUNDUP(G1428/4,0)+20000,40000))))</f>
        <v/>
      </c>
      <c r="Q1428" s="18">
        <f>IF(I1428&lt;=0,IF(H1428&lt;=0,0,IF(H1428&lt;=20000,H1428,IF(H1428&lt;=40000,ROUNDUP(H1428/2,0)+10000,IF(H1428&lt;=80000,ROUNDUP(H1428/4,0)+20000,40000)))),IF(H1428&lt;=0,IF(I1428&lt;=0,0,IF(I1428&lt;=25000,I1428,IF(I1428&lt;=50000,ROUNDUP(I1428/2,0)+12500,IF(I1428&lt;=100000,ROUNDUP(I1428/4,0)+25000,50000)))),MAX(IF(I1428&lt;=0,0,IF(I1428&lt;=25000,I1428,IF(I1428&lt;=50000,ROUNDUP(I1428/2,0)+12500,IF(I1428&lt;=100000,ROUNDUP(I1428/4,0)+25000,50000)))),MIN(IF(H1428&lt;=0,0,IF(H1428&lt;=20000,H1428,IF(H1428&lt;=40000,ROUNDUP(H1428/2,0)+10000,IF(H1428&lt;=80000,ROUNDUP(H1428/4,0)+20000,40000))))+IF(I1428&lt;=0,0,IF(I1428&lt;=25000,I1428,IF(I1428&lt;=50000,ROUNDUP(I1428/2,0)+12500,IF(I1428&lt;=100000,ROUNDUP(I1428/4,0)+25000,50000)))),40000))))</f>
        <v/>
      </c>
      <c r="R1428" s="18">
        <f>MIN(120000,O1428+P1428+Q1428)</f>
        <v/>
      </c>
      <c r="S1428" s="18">
        <f>IF(F1428&lt;=0,IF(E1428&lt;=0,0,IF(E1428&lt;=12000,E1428,IF(E1428&lt;=32000,ROUNDUP(E1428/2,0)+6000,IF(E1428&lt;=56000,ROUNDUP(E1428/4,0)+14000,28000)))),IF(E1428&lt;=0,IF(F1428&lt;=0,0,IF(F1428&lt;=15000,F1428,IF(F1428&lt;=40000,ROUNDUP(F1428/2,0)+7500,IF(F1428&lt;=70000,ROUNDUP(F1428/4,0)+17500,35000)))),MAX(IF(F1428&lt;=0,0,IF(F1428&lt;=15000,F1428,IF(F1428&lt;=40000,ROUNDUP(F1428/2,0)+7500,IF(F1428&lt;=70000,ROUNDUP(F1428/4,0)+17500,35000)))),MIN(IF(E1428&lt;=0,0,IF(E1428&lt;=12000,E1428,IF(E1428&lt;=32000,ROUNDUP(E1428/2,0)+6000,IF(E1428&lt;=56000,ROUNDUP(E1428/4,0)+14000,28000))))+IF(F1428&lt;=0,0,IF(F1428&lt;=15000,F1428,IF(F1428&lt;=40000,ROUNDUP(F1428/2,0)+7500,IF(F1428&lt;=70000,ROUNDUP(F1428/4,0)+17500,35000)))),28000))))</f>
        <v/>
      </c>
      <c r="T1428" s="18">
        <f>IF(G1428&lt;=0,0,IF(G1428&lt;=12000,G1428,IF(G1428&lt;=32000,ROUNDUP(G1428/2,0)+6000,IF(G1428&lt;=56000,ROUNDUP(G1428/4,0)+14000,28000))))</f>
        <v/>
      </c>
      <c r="U1428" s="18">
        <f>IF(I1428&lt;=0,IF(H1428&lt;=0,0,IF(H1428&lt;=12000,H1428,IF(H1428&lt;=32000,ROUNDUP(H1428/2,0)+6000,IF(H1428&lt;=56000,ROUNDUP(H1428/4,0)+14000,28000)))),IF(H1428&lt;=0,IF(I1428&lt;=0,0,IF(I1428&lt;=15000,I1428,IF(I1428&lt;=40000,ROUNDUP(I1428/2,0)+7500,IF(I1428&lt;=70000,ROUNDUP(I1428/4,0)+17500,35000)))),MAX(IF(I1428&lt;=0,0,IF(I1428&lt;=15000,I1428,IF(I1428&lt;=40000,ROUNDUP(I1428/2,0)+7500,IF(I1428&lt;=70000,ROUNDUP(I1428/4,0)+17500,35000)))),MIN(IF(H1428&lt;=0,0,IF(H1428&lt;=12000,H1428,IF(H1428&lt;=32000,ROUNDUP(H1428/2,0)+6000,IF(H1428&lt;=56000,ROUNDUP(H1428/4,0)+14000,28000))))+IF(I1428&lt;=0,0,IF(I1428&lt;=15000,I1428,IF(I1428&lt;=40000,ROUNDUP(I1428/2,0)+7500,IF(I1428&lt;=70000,ROUNDUP(I1428/4,0)+17500,35000)))),28000))))</f>
        <v/>
      </c>
      <c r="V1428" s="18">
        <f>MIN(70000,S1428+T1428+U1428)</f>
        <v/>
      </c>
      <c r="W1428" s="18">
        <f>MAX(0,ROUNDDOWN(M1428-J1428-N1428-K1428-0,-3))</f>
        <v/>
      </c>
      <c r="X1428" s="18">
        <f>MAX(0,ROUNDDOWN(M1428-J1428-N1428-K1428-R1428,-3))</f>
        <v/>
      </c>
      <c r="Y1428" s="18">
        <f>IF(W1428&lt;=0,0,ROUNDDOWN((W1428*LOOKUP(W1428,{0,1950001,3300001,6950001,9000001,18000001,40000001},{0.05,0.1,0.2,0.23,0.33,0.4,0.45})-LOOKUP(W1428,{0,1950001,3300001,6950001,9000001,18000001,40000001},{0,97500,427500,636000,1536000,2796000,4796000}))*1.021,-2))</f>
        <v/>
      </c>
      <c r="Z1428" s="18">
        <f>IF(X1428&lt;=0,0,ROUNDDOWN((X1428*LOOKUP(X1428,{0,1950001,3300001,6950001,9000001,18000001,40000001},{0.05,0.1,0.2,0.23,0.33,0.4,0.45})-LOOKUP(X1428,{0,1950001,3300001,6950001,9000001,18000001,40000001},{0,97500,427500,636000,1536000,2796000,4796000}))*1.021,-2))</f>
        <v/>
      </c>
      <c r="AA1428" s="18">
        <f>MAX(0,ROUNDDOWN(M1428-J1428-430000-L1428-0,-3))</f>
        <v/>
      </c>
      <c r="AB1428" s="18">
        <f>MAX(0,ROUNDDOWN(M1428-J1428-430000-L1428-V1428,-3))</f>
        <v/>
      </c>
      <c r="AC1428" s="18">
        <f>IF(M1428&lt;=450000,0,MAX(0,ROUNDDOWN(AA1428*0.06-MIN(50000,AA1428)*0.03,-2))+MAX(0,ROUNDDOWN(AA1428*0.04-MIN(50000,AA1428)*0.02,-2)))</f>
        <v/>
      </c>
      <c r="AD1428" s="18">
        <f>IF(M1428&lt;=450000,0,MAX(0,ROUNDDOWN(AB1428*0.06-MIN(50000,AB1428)*0.03,-2))+MAX(0,ROUNDDOWN(AB1428*0.04-MIN(50000,AB1428)*0.02,-2)))</f>
        <v/>
      </c>
      <c r="AE1428" s="18">
        <f>Y1428-Z1428</f>
        <v/>
      </c>
      <c r="AF1428" s="18">
        <f>AC1428-AD1428</f>
        <v/>
      </c>
      <c r="AG1428" s="18">
        <f>AE1428+AF1428</f>
        <v/>
      </c>
      <c r="AH1428" s="20">
        <f>IF(W1428&lt;=0,0,LOOKUP(W1428,{0,1950001,3300001,6950001,9000001,18000001,40000001},{0.05,0.1,0.2,0.23,0.33,0.4,0.45}))</f>
        <v/>
      </c>
    </row>
    <row r="1429">
      <c r="A1429" t="inlineStr">
        <is>
          <t>1万円刻み 一般8万円</t>
        </is>
      </c>
      <c r="B1429" s="18">
        <f>'4_1万円刻み'!$A$450</f>
        <v/>
      </c>
      <c r="C1429" s="19" t="n">
        <v>2026</v>
      </c>
      <c r="D1429" t="inlineStr">
        <is>
          <t>いいえ</t>
        </is>
      </c>
      <c r="E1429" s="18" t="n">
        <v>80000</v>
      </c>
      <c r="F1429" s="18" t="n">
        <v>0</v>
      </c>
      <c r="G1429" s="18" t="n">
        <v>0</v>
      </c>
      <c r="H1429" s="18" t="n">
        <v>0</v>
      </c>
      <c r="I1429" s="18" t="n">
        <v>0</v>
      </c>
      <c r="J1429" s="18">
        <f>ROUND(MIN(B1429/12,650000)*12*0.0915+MIN(B1429/12,1390000)*12*(0.0504+0)+B1429*0.005,0)</f>
        <v/>
      </c>
      <c r="K1429" s="18" t="n">
        <v>0</v>
      </c>
      <c r="L1429" s="18" t="n">
        <v>0</v>
      </c>
      <c r="M1429" s="18">
        <f>ROUND(IF(C1429&gt;=2026,IF(B1429&lt;741000,0,IF(B1429&lt;2191000,B1429-740000,IF(B1429&lt;2193000,1451000,IF(B1429&lt;2196000,1453000,IF(B1429&lt;2200000,1456000,IF(B1429&lt;3600000,ROUNDDOWN(B1429/4,-3)*2.8-80000,IF(B1429&lt;6600000,ROUNDDOWN(B1429/4,-3)*3.2-440000,IF(B1429&lt;8500000,ROUNDDOWN(B1429*0.9,0)-1100000,B1429-1950000)))))))),IF(B1429&lt;651000,0,IF(B1429&lt;1900000,B1429-650000,IF(B1429&lt;3600000,ROUNDDOWN(B1429/4,-3)*2.8-80000,IF(B1429&lt;6600000,ROUNDDOWN(B1429/4,-3)*3.2-440000,IF(B1429&lt;8500000,ROUNDDOWN(B1429*0.9,0)-1100000,B1429-1950000)))))),0)</f>
        <v/>
      </c>
      <c r="N1429" s="18">
        <f>IF(M1429&gt;23500000,NA(),IF(C1429&gt;=2026,IF(M1429&lt;=4890000,1040000,IF(M1429&lt;=6550000,670000,620000)),IF(M1429&lt;=1320000,950000,IF(M1429&lt;=3360000,880000,IF(M1429&lt;=4890000,680000,IF(M1429&lt;=6550000,630000,580000))))))</f>
        <v/>
      </c>
      <c r="O1429" s="18">
        <f>IF(F1429&lt;=0,IF(AND(D1429="はい",C1429&gt;=2026,C1429&lt;=2027),IF(E1429&lt;=0,0,IF(E1429&lt;=30000,E1429,IF(E1429&lt;=60000,ROUNDUP(E1429/2,0)+15000,IF(E1429&lt;=120000,ROUNDUP(E1429/4,0)+30000,60000)))),IF(E1429&lt;=0,0,IF(E1429&lt;=20000,E1429,IF(E1429&lt;=40000,ROUNDUP(E1429/2,0)+10000,IF(E1429&lt;=80000,ROUNDUP(E1429/4,0)+20000,40000))))),IF(E1429&lt;=0,IF(F1429&lt;=0,0,IF(F1429&lt;=25000,F1429,IF(F1429&lt;=50000,ROUNDUP(F1429/2,0)+12500,IF(F1429&lt;=100000,ROUNDUP(F1429/4,0)+25000,50000)))),MAX(IF(F1429&lt;=0,0,IF(F1429&lt;=25000,F1429,IF(F1429&lt;=50000,ROUNDUP(F1429/2,0)+12500,IF(F1429&lt;=100000,ROUNDUP(F1429/4,0)+25000,50000)))),MIN(IF(AND(D1429="はい",C1429&gt;=2026,C1429&lt;=2027),IF(E1429&lt;=0,0,IF(E1429&lt;=30000,E1429,IF(E1429&lt;=60000,ROUNDUP(E1429/2,0)+15000,IF(E1429&lt;=120000,ROUNDUP(E1429/4,0)+30000,60000)))),IF(E1429&lt;=0,0,IF(E1429&lt;=20000,E1429,IF(E1429&lt;=40000,ROUNDUP(E1429/2,0)+10000,IF(E1429&lt;=80000,ROUNDUP(E1429/4,0)+20000,40000)))))+IF(F1429&lt;=0,0,IF(F1429&lt;=25000,F1429,IF(F1429&lt;=50000,ROUNDUP(F1429/2,0)+12500,IF(F1429&lt;=100000,ROUNDUP(F1429/4,0)+25000,50000)))),IF(AND(D1429="はい",C1429&gt;=2026,C1429&lt;=2027),60000,40000)))))</f>
        <v/>
      </c>
      <c r="P1429" s="18">
        <f>IF(G1429&lt;=0,0,IF(G1429&lt;=20000,G1429,IF(G1429&lt;=40000,ROUNDUP(G1429/2,0)+10000,IF(G1429&lt;=80000,ROUNDUP(G1429/4,0)+20000,40000))))</f>
        <v/>
      </c>
      <c r="Q1429" s="18">
        <f>IF(I1429&lt;=0,IF(H1429&lt;=0,0,IF(H1429&lt;=20000,H1429,IF(H1429&lt;=40000,ROUNDUP(H1429/2,0)+10000,IF(H1429&lt;=80000,ROUNDUP(H1429/4,0)+20000,40000)))),IF(H1429&lt;=0,IF(I1429&lt;=0,0,IF(I1429&lt;=25000,I1429,IF(I1429&lt;=50000,ROUNDUP(I1429/2,0)+12500,IF(I1429&lt;=100000,ROUNDUP(I1429/4,0)+25000,50000)))),MAX(IF(I1429&lt;=0,0,IF(I1429&lt;=25000,I1429,IF(I1429&lt;=50000,ROUNDUP(I1429/2,0)+12500,IF(I1429&lt;=100000,ROUNDUP(I1429/4,0)+25000,50000)))),MIN(IF(H1429&lt;=0,0,IF(H1429&lt;=20000,H1429,IF(H1429&lt;=40000,ROUNDUP(H1429/2,0)+10000,IF(H1429&lt;=80000,ROUNDUP(H1429/4,0)+20000,40000))))+IF(I1429&lt;=0,0,IF(I1429&lt;=25000,I1429,IF(I1429&lt;=50000,ROUNDUP(I1429/2,0)+12500,IF(I1429&lt;=100000,ROUNDUP(I1429/4,0)+25000,50000)))),40000))))</f>
        <v/>
      </c>
      <c r="R1429" s="18">
        <f>MIN(120000,O1429+P1429+Q1429)</f>
        <v/>
      </c>
      <c r="S1429" s="18">
        <f>IF(F1429&lt;=0,IF(E1429&lt;=0,0,IF(E1429&lt;=12000,E1429,IF(E1429&lt;=32000,ROUNDUP(E1429/2,0)+6000,IF(E1429&lt;=56000,ROUNDUP(E1429/4,0)+14000,28000)))),IF(E1429&lt;=0,IF(F1429&lt;=0,0,IF(F1429&lt;=15000,F1429,IF(F1429&lt;=40000,ROUNDUP(F1429/2,0)+7500,IF(F1429&lt;=70000,ROUNDUP(F1429/4,0)+17500,35000)))),MAX(IF(F1429&lt;=0,0,IF(F1429&lt;=15000,F1429,IF(F1429&lt;=40000,ROUNDUP(F1429/2,0)+7500,IF(F1429&lt;=70000,ROUNDUP(F1429/4,0)+17500,35000)))),MIN(IF(E1429&lt;=0,0,IF(E1429&lt;=12000,E1429,IF(E1429&lt;=32000,ROUNDUP(E1429/2,0)+6000,IF(E1429&lt;=56000,ROUNDUP(E1429/4,0)+14000,28000))))+IF(F1429&lt;=0,0,IF(F1429&lt;=15000,F1429,IF(F1429&lt;=40000,ROUNDUP(F1429/2,0)+7500,IF(F1429&lt;=70000,ROUNDUP(F1429/4,0)+17500,35000)))),28000))))</f>
        <v/>
      </c>
      <c r="T1429" s="18">
        <f>IF(G1429&lt;=0,0,IF(G1429&lt;=12000,G1429,IF(G1429&lt;=32000,ROUNDUP(G1429/2,0)+6000,IF(G1429&lt;=56000,ROUNDUP(G1429/4,0)+14000,28000))))</f>
        <v/>
      </c>
      <c r="U1429" s="18">
        <f>IF(I1429&lt;=0,IF(H1429&lt;=0,0,IF(H1429&lt;=12000,H1429,IF(H1429&lt;=32000,ROUNDUP(H1429/2,0)+6000,IF(H1429&lt;=56000,ROUNDUP(H1429/4,0)+14000,28000)))),IF(H1429&lt;=0,IF(I1429&lt;=0,0,IF(I1429&lt;=15000,I1429,IF(I1429&lt;=40000,ROUNDUP(I1429/2,0)+7500,IF(I1429&lt;=70000,ROUNDUP(I1429/4,0)+17500,35000)))),MAX(IF(I1429&lt;=0,0,IF(I1429&lt;=15000,I1429,IF(I1429&lt;=40000,ROUNDUP(I1429/2,0)+7500,IF(I1429&lt;=70000,ROUNDUP(I1429/4,0)+17500,35000)))),MIN(IF(H1429&lt;=0,0,IF(H1429&lt;=12000,H1429,IF(H1429&lt;=32000,ROUNDUP(H1429/2,0)+6000,IF(H1429&lt;=56000,ROUNDUP(H1429/4,0)+14000,28000))))+IF(I1429&lt;=0,0,IF(I1429&lt;=15000,I1429,IF(I1429&lt;=40000,ROUNDUP(I1429/2,0)+7500,IF(I1429&lt;=70000,ROUNDUP(I1429/4,0)+17500,35000)))),28000))))</f>
        <v/>
      </c>
      <c r="V1429" s="18">
        <f>MIN(70000,S1429+T1429+U1429)</f>
        <v/>
      </c>
      <c r="W1429" s="18">
        <f>MAX(0,ROUNDDOWN(M1429-J1429-N1429-K1429-0,-3))</f>
        <v/>
      </c>
      <c r="X1429" s="18">
        <f>MAX(0,ROUNDDOWN(M1429-J1429-N1429-K1429-R1429,-3))</f>
        <v/>
      </c>
      <c r="Y1429" s="18">
        <f>IF(W1429&lt;=0,0,ROUNDDOWN((W1429*LOOKUP(W1429,{0,1950001,3300001,6950001,9000001,18000001,40000001},{0.05,0.1,0.2,0.23,0.33,0.4,0.45})-LOOKUP(W1429,{0,1950001,3300001,6950001,9000001,18000001,40000001},{0,97500,427500,636000,1536000,2796000,4796000}))*1.021,-2))</f>
        <v/>
      </c>
      <c r="Z1429" s="18">
        <f>IF(X1429&lt;=0,0,ROUNDDOWN((X1429*LOOKUP(X1429,{0,1950001,3300001,6950001,9000001,18000001,40000001},{0.05,0.1,0.2,0.23,0.33,0.4,0.45})-LOOKUP(X1429,{0,1950001,3300001,6950001,9000001,18000001,40000001},{0,97500,427500,636000,1536000,2796000,4796000}))*1.021,-2))</f>
        <v/>
      </c>
      <c r="AA1429" s="18">
        <f>MAX(0,ROUNDDOWN(M1429-J1429-430000-L1429-0,-3))</f>
        <v/>
      </c>
      <c r="AB1429" s="18">
        <f>MAX(0,ROUNDDOWN(M1429-J1429-430000-L1429-V1429,-3))</f>
        <v/>
      </c>
      <c r="AC1429" s="18">
        <f>IF(M1429&lt;=450000,0,MAX(0,ROUNDDOWN(AA1429*0.06-MIN(50000,AA1429)*0.03,-2))+MAX(0,ROUNDDOWN(AA1429*0.04-MIN(50000,AA1429)*0.02,-2)))</f>
        <v/>
      </c>
      <c r="AD1429" s="18">
        <f>IF(M1429&lt;=450000,0,MAX(0,ROUNDDOWN(AB1429*0.06-MIN(50000,AB1429)*0.03,-2))+MAX(0,ROUNDDOWN(AB1429*0.04-MIN(50000,AB1429)*0.02,-2)))</f>
        <v/>
      </c>
      <c r="AE1429" s="18">
        <f>Y1429-Z1429</f>
        <v/>
      </c>
      <c r="AF1429" s="18">
        <f>AC1429-AD1429</f>
        <v/>
      </c>
      <c r="AG1429" s="18">
        <f>AE1429+AF1429</f>
        <v/>
      </c>
      <c r="AH1429" s="20">
        <f>IF(W1429&lt;=0,0,LOOKUP(W1429,{0,1950001,3300001,6950001,9000001,18000001,40000001},{0.05,0.1,0.2,0.23,0.33,0.4,0.45}))</f>
        <v/>
      </c>
    </row>
    <row r="1430">
      <c r="A1430" t="inlineStr">
        <is>
          <t>1万円刻み 特例あり一般12万円</t>
        </is>
      </c>
      <c r="B1430" s="18">
        <f>'4_1万円刻み'!$A$450</f>
        <v/>
      </c>
      <c r="C1430" s="19" t="n">
        <v>2026</v>
      </c>
      <c r="D1430" t="inlineStr">
        <is>
          <t>はい</t>
        </is>
      </c>
      <c r="E1430" s="18" t="n">
        <v>120000</v>
      </c>
      <c r="F1430" s="18" t="n">
        <v>0</v>
      </c>
      <c r="G1430" s="18" t="n">
        <v>0</v>
      </c>
      <c r="H1430" s="18" t="n">
        <v>0</v>
      </c>
      <c r="I1430" s="18" t="n">
        <v>0</v>
      </c>
      <c r="J1430" s="18">
        <f>ROUND(MIN(B1430/12,650000)*12*0.0915+MIN(B1430/12,1390000)*12*(0.0504+0)+B1430*0.005,0)</f>
        <v/>
      </c>
      <c r="K1430" s="18" t="n">
        <v>0</v>
      </c>
      <c r="L1430" s="18" t="n">
        <v>0</v>
      </c>
      <c r="M1430" s="18">
        <f>ROUND(IF(C1430&gt;=2026,IF(B1430&lt;741000,0,IF(B1430&lt;2191000,B1430-740000,IF(B1430&lt;2193000,1451000,IF(B1430&lt;2196000,1453000,IF(B1430&lt;2200000,1456000,IF(B1430&lt;3600000,ROUNDDOWN(B1430/4,-3)*2.8-80000,IF(B1430&lt;6600000,ROUNDDOWN(B1430/4,-3)*3.2-440000,IF(B1430&lt;8500000,ROUNDDOWN(B1430*0.9,0)-1100000,B1430-1950000)))))))),IF(B1430&lt;651000,0,IF(B1430&lt;1900000,B1430-650000,IF(B1430&lt;3600000,ROUNDDOWN(B1430/4,-3)*2.8-80000,IF(B1430&lt;6600000,ROUNDDOWN(B1430/4,-3)*3.2-440000,IF(B1430&lt;8500000,ROUNDDOWN(B1430*0.9,0)-1100000,B1430-1950000)))))),0)</f>
        <v/>
      </c>
      <c r="N1430" s="18">
        <f>IF(M1430&gt;23500000,NA(),IF(C1430&gt;=2026,IF(M1430&lt;=4890000,1040000,IF(M1430&lt;=6550000,670000,620000)),IF(M1430&lt;=1320000,950000,IF(M1430&lt;=3360000,880000,IF(M1430&lt;=4890000,680000,IF(M1430&lt;=6550000,630000,580000))))))</f>
        <v/>
      </c>
      <c r="O1430" s="18">
        <f>IF(F1430&lt;=0,IF(AND(D1430="はい",C1430&gt;=2026,C1430&lt;=2027),IF(E1430&lt;=0,0,IF(E1430&lt;=30000,E1430,IF(E1430&lt;=60000,ROUNDUP(E1430/2,0)+15000,IF(E1430&lt;=120000,ROUNDUP(E1430/4,0)+30000,60000)))),IF(E1430&lt;=0,0,IF(E1430&lt;=20000,E1430,IF(E1430&lt;=40000,ROUNDUP(E1430/2,0)+10000,IF(E1430&lt;=80000,ROUNDUP(E1430/4,0)+20000,40000))))),IF(E1430&lt;=0,IF(F1430&lt;=0,0,IF(F1430&lt;=25000,F1430,IF(F1430&lt;=50000,ROUNDUP(F1430/2,0)+12500,IF(F1430&lt;=100000,ROUNDUP(F1430/4,0)+25000,50000)))),MAX(IF(F1430&lt;=0,0,IF(F1430&lt;=25000,F1430,IF(F1430&lt;=50000,ROUNDUP(F1430/2,0)+12500,IF(F1430&lt;=100000,ROUNDUP(F1430/4,0)+25000,50000)))),MIN(IF(AND(D1430="はい",C1430&gt;=2026,C1430&lt;=2027),IF(E1430&lt;=0,0,IF(E1430&lt;=30000,E1430,IF(E1430&lt;=60000,ROUNDUP(E1430/2,0)+15000,IF(E1430&lt;=120000,ROUNDUP(E1430/4,0)+30000,60000)))),IF(E1430&lt;=0,0,IF(E1430&lt;=20000,E1430,IF(E1430&lt;=40000,ROUNDUP(E1430/2,0)+10000,IF(E1430&lt;=80000,ROUNDUP(E1430/4,0)+20000,40000)))))+IF(F1430&lt;=0,0,IF(F1430&lt;=25000,F1430,IF(F1430&lt;=50000,ROUNDUP(F1430/2,0)+12500,IF(F1430&lt;=100000,ROUNDUP(F1430/4,0)+25000,50000)))),IF(AND(D1430="はい",C1430&gt;=2026,C1430&lt;=2027),60000,40000)))))</f>
        <v/>
      </c>
      <c r="P1430" s="18">
        <f>IF(G1430&lt;=0,0,IF(G1430&lt;=20000,G1430,IF(G1430&lt;=40000,ROUNDUP(G1430/2,0)+10000,IF(G1430&lt;=80000,ROUNDUP(G1430/4,0)+20000,40000))))</f>
        <v/>
      </c>
      <c r="Q1430" s="18">
        <f>IF(I1430&lt;=0,IF(H1430&lt;=0,0,IF(H1430&lt;=20000,H1430,IF(H1430&lt;=40000,ROUNDUP(H1430/2,0)+10000,IF(H1430&lt;=80000,ROUNDUP(H1430/4,0)+20000,40000)))),IF(H1430&lt;=0,IF(I1430&lt;=0,0,IF(I1430&lt;=25000,I1430,IF(I1430&lt;=50000,ROUNDUP(I1430/2,0)+12500,IF(I1430&lt;=100000,ROUNDUP(I1430/4,0)+25000,50000)))),MAX(IF(I1430&lt;=0,0,IF(I1430&lt;=25000,I1430,IF(I1430&lt;=50000,ROUNDUP(I1430/2,0)+12500,IF(I1430&lt;=100000,ROUNDUP(I1430/4,0)+25000,50000)))),MIN(IF(H1430&lt;=0,0,IF(H1430&lt;=20000,H1430,IF(H1430&lt;=40000,ROUNDUP(H1430/2,0)+10000,IF(H1430&lt;=80000,ROUNDUP(H1430/4,0)+20000,40000))))+IF(I1430&lt;=0,0,IF(I1430&lt;=25000,I1430,IF(I1430&lt;=50000,ROUNDUP(I1430/2,0)+12500,IF(I1430&lt;=100000,ROUNDUP(I1430/4,0)+25000,50000)))),40000))))</f>
        <v/>
      </c>
      <c r="R1430" s="18">
        <f>MIN(120000,O1430+P1430+Q1430)</f>
        <v/>
      </c>
      <c r="S1430" s="18">
        <f>IF(F1430&lt;=0,IF(E1430&lt;=0,0,IF(E1430&lt;=12000,E1430,IF(E1430&lt;=32000,ROUNDUP(E1430/2,0)+6000,IF(E1430&lt;=56000,ROUNDUP(E1430/4,0)+14000,28000)))),IF(E1430&lt;=0,IF(F1430&lt;=0,0,IF(F1430&lt;=15000,F1430,IF(F1430&lt;=40000,ROUNDUP(F1430/2,0)+7500,IF(F1430&lt;=70000,ROUNDUP(F1430/4,0)+17500,35000)))),MAX(IF(F1430&lt;=0,0,IF(F1430&lt;=15000,F1430,IF(F1430&lt;=40000,ROUNDUP(F1430/2,0)+7500,IF(F1430&lt;=70000,ROUNDUP(F1430/4,0)+17500,35000)))),MIN(IF(E1430&lt;=0,0,IF(E1430&lt;=12000,E1430,IF(E1430&lt;=32000,ROUNDUP(E1430/2,0)+6000,IF(E1430&lt;=56000,ROUNDUP(E1430/4,0)+14000,28000))))+IF(F1430&lt;=0,0,IF(F1430&lt;=15000,F1430,IF(F1430&lt;=40000,ROUNDUP(F1430/2,0)+7500,IF(F1430&lt;=70000,ROUNDUP(F1430/4,0)+17500,35000)))),28000))))</f>
        <v/>
      </c>
      <c r="T1430" s="18">
        <f>IF(G1430&lt;=0,0,IF(G1430&lt;=12000,G1430,IF(G1430&lt;=32000,ROUNDUP(G1430/2,0)+6000,IF(G1430&lt;=56000,ROUNDUP(G1430/4,0)+14000,28000))))</f>
        <v/>
      </c>
      <c r="U1430" s="18">
        <f>IF(I1430&lt;=0,IF(H1430&lt;=0,0,IF(H1430&lt;=12000,H1430,IF(H1430&lt;=32000,ROUNDUP(H1430/2,0)+6000,IF(H1430&lt;=56000,ROUNDUP(H1430/4,0)+14000,28000)))),IF(H1430&lt;=0,IF(I1430&lt;=0,0,IF(I1430&lt;=15000,I1430,IF(I1430&lt;=40000,ROUNDUP(I1430/2,0)+7500,IF(I1430&lt;=70000,ROUNDUP(I1430/4,0)+17500,35000)))),MAX(IF(I1430&lt;=0,0,IF(I1430&lt;=15000,I1430,IF(I1430&lt;=40000,ROUNDUP(I1430/2,0)+7500,IF(I1430&lt;=70000,ROUNDUP(I1430/4,0)+17500,35000)))),MIN(IF(H1430&lt;=0,0,IF(H1430&lt;=12000,H1430,IF(H1430&lt;=32000,ROUNDUP(H1430/2,0)+6000,IF(H1430&lt;=56000,ROUNDUP(H1430/4,0)+14000,28000))))+IF(I1430&lt;=0,0,IF(I1430&lt;=15000,I1430,IF(I1430&lt;=40000,ROUNDUP(I1430/2,0)+7500,IF(I1430&lt;=70000,ROUNDUP(I1430/4,0)+17500,35000)))),28000))))</f>
        <v/>
      </c>
      <c r="V1430" s="18">
        <f>MIN(70000,S1430+T1430+U1430)</f>
        <v/>
      </c>
      <c r="W1430" s="18">
        <f>MAX(0,ROUNDDOWN(M1430-J1430-N1430-K1430-0,-3))</f>
        <v/>
      </c>
      <c r="X1430" s="18">
        <f>MAX(0,ROUNDDOWN(M1430-J1430-N1430-K1430-R1430,-3))</f>
        <v/>
      </c>
      <c r="Y1430" s="18">
        <f>IF(W1430&lt;=0,0,ROUNDDOWN((W1430*LOOKUP(W1430,{0,1950001,3300001,6950001,9000001,18000001,40000001},{0.05,0.1,0.2,0.23,0.33,0.4,0.45})-LOOKUP(W1430,{0,1950001,3300001,6950001,9000001,18000001,40000001},{0,97500,427500,636000,1536000,2796000,4796000}))*1.021,-2))</f>
        <v/>
      </c>
      <c r="Z1430" s="18">
        <f>IF(X1430&lt;=0,0,ROUNDDOWN((X1430*LOOKUP(X1430,{0,1950001,3300001,6950001,9000001,18000001,40000001},{0.05,0.1,0.2,0.23,0.33,0.4,0.45})-LOOKUP(X1430,{0,1950001,3300001,6950001,9000001,18000001,40000001},{0,97500,427500,636000,1536000,2796000,4796000}))*1.021,-2))</f>
        <v/>
      </c>
      <c r="AA1430" s="18">
        <f>MAX(0,ROUNDDOWN(M1430-J1430-430000-L1430-0,-3))</f>
        <v/>
      </c>
      <c r="AB1430" s="18">
        <f>MAX(0,ROUNDDOWN(M1430-J1430-430000-L1430-V1430,-3))</f>
        <v/>
      </c>
      <c r="AC1430" s="18">
        <f>IF(M1430&lt;=450000,0,MAX(0,ROUNDDOWN(AA1430*0.06-MIN(50000,AA1430)*0.03,-2))+MAX(0,ROUNDDOWN(AA1430*0.04-MIN(50000,AA1430)*0.02,-2)))</f>
        <v/>
      </c>
      <c r="AD1430" s="18">
        <f>IF(M1430&lt;=450000,0,MAX(0,ROUNDDOWN(AB1430*0.06-MIN(50000,AB1430)*0.03,-2))+MAX(0,ROUNDDOWN(AB1430*0.04-MIN(50000,AB1430)*0.02,-2)))</f>
        <v/>
      </c>
      <c r="AE1430" s="18">
        <f>Y1430-Z1430</f>
        <v/>
      </c>
      <c r="AF1430" s="18">
        <f>AC1430-AD1430</f>
        <v/>
      </c>
      <c r="AG1430" s="18">
        <f>AE1430+AF1430</f>
        <v/>
      </c>
      <c r="AH1430" s="20">
        <f>IF(W1430&lt;=0,0,LOOKUP(W1430,{0,1950001,3300001,6950001,9000001,18000001,40000001},{0.05,0.1,0.2,0.23,0.33,0.4,0.45}))</f>
        <v/>
      </c>
    </row>
    <row r="1431">
      <c r="A1431" t="inlineStr">
        <is>
          <t>1万円刻み 3区分8万円ずつ</t>
        </is>
      </c>
      <c r="B1431" s="18">
        <f>'4_1万円刻み'!$A$451</f>
        <v/>
      </c>
      <c r="C1431" s="19" t="n">
        <v>2026</v>
      </c>
      <c r="D1431" t="inlineStr">
        <is>
          <t>いいえ</t>
        </is>
      </c>
      <c r="E1431" s="18" t="n">
        <v>80000</v>
      </c>
      <c r="F1431" s="18" t="n">
        <v>0</v>
      </c>
      <c r="G1431" s="18" t="n">
        <v>80000</v>
      </c>
      <c r="H1431" s="18" t="n">
        <v>80000</v>
      </c>
      <c r="I1431" s="18" t="n">
        <v>0</v>
      </c>
      <c r="J1431" s="18">
        <f>ROUND(MIN(B1431/12,650000)*12*0.0915+MIN(B1431/12,1390000)*12*(0.0504+0)+B1431*0.005,0)</f>
        <v/>
      </c>
      <c r="K1431" s="18" t="n">
        <v>0</v>
      </c>
      <c r="L1431" s="18" t="n">
        <v>0</v>
      </c>
      <c r="M1431" s="18">
        <f>ROUND(IF(C1431&gt;=2026,IF(B1431&lt;741000,0,IF(B1431&lt;2191000,B1431-740000,IF(B1431&lt;2193000,1451000,IF(B1431&lt;2196000,1453000,IF(B1431&lt;2200000,1456000,IF(B1431&lt;3600000,ROUNDDOWN(B1431/4,-3)*2.8-80000,IF(B1431&lt;6600000,ROUNDDOWN(B1431/4,-3)*3.2-440000,IF(B1431&lt;8500000,ROUNDDOWN(B1431*0.9,0)-1100000,B1431-1950000)))))))),IF(B1431&lt;651000,0,IF(B1431&lt;1900000,B1431-650000,IF(B1431&lt;3600000,ROUNDDOWN(B1431/4,-3)*2.8-80000,IF(B1431&lt;6600000,ROUNDDOWN(B1431/4,-3)*3.2-440000,IF(B1431&lt;8500000,ROUNDDOWN(B1431*0.9,0)-1100000,B1431-1950000)))))),0)</f>
        <v/>
      </c>
      <c r="N1431" s="18">
        <f>IF(M1431&gt;23500000,NA(),IF(C1431&gt;=2026,IF(M1431&lt;=4890000,1040000,IF(M1431&lt;=6550000,670000,620000)),IF(M1431&lt;=1320000,950000,IF(M1431&lt;=3360000,880000,IF(M1431&lt;=4890000,680000,IF(M1431&lt;=6550000,630000,580000))))))</f>
        <v/>
      </c>
      <c r="O1431" s="18">
        <f>IF(F1431&lt;=0,IF(AND(D1431="はい",C1431&gt;=2026,C1431&lt;=2027),IF(E1431&lt;=0,0,IF(E1431&lt;=30000,E1431,IF(E1431&lt;=60000,ROUNDUP(E1431/2,0)+15000,IF(E1431&lt;=120000,ROUNDUP(E1431/4,0)+30000,60000)))),IF(E1431&lt;=0,0,IF(E1431&lt;=20000,E1431,IF(E1431&lt;=40000,ROUNDUP(E1431/2,0)+10000,IF(E1431&lt;=80000,ROUNDUP(E1431/4,0)+20000,40000))))),IF(E1431&lt;=0,IF(F1431&lt;=0,0,IF(F1431&lt;=25000,F1431,IF(F1431&lt;=50000,ROUNDUP(F1431/2,0)+12500,IF(F1431&lt;=100000,ROUNDUP(F1431/4,0)+25000,50000)))),MAX(IF(F1431&lt;=0,0,IF(F1431&lt;=25000,F1431,IF(F1431&lt;=50000,ROUNDUP(F1431/2,0)+12500,IF(F1431&lt;=100000,ROUNDUP(F1431/4,0)+25000,50000)))),MIN(IF(AND(D1431="はい",C1431&gt;=2026,C1431&lt;=2027),IF(E1431&lt;=0,0,IF(E1431&lt;=30000,E1431,IF(E1431&lt;=60000,ROUNDUP(E1431/2,0)+15000,IF(E1431&lt;=120000,ROUNDUP(E1431/4,0)+30000,60000)))),IF(E1431&lt;=0,0,IF(E1431&lt;=20000,E1431,IF(E1431&lt;=40000,ROUNDUP(E1431/2,0)+10000,IF(E1431&lt;=80000,ROUNDUP(E1431/4,0)+20000,40000)))))+IF(F1431&lt;=0,0,IF(F1431&lt;=25000,F1431,IF(F1431&lt;=50000,ROUNDUP(F1431/2,0)+12500,IF(F1431&lt;=100000,ROUNDUP(F1431/4,0)+25000,50000)))),IF(AND(D1431="はい",C1431&gt;=2026,C1431&lt;=2027),60000,40000)))))</f>
        <v/>
      </c>
      <c r="P1431" s="18">
        <f>IF(G1431&lt;=0,0,IF(G1431&lt;=20000,G1431,IF(G1431&lt;=40000,ROUNDUP(G1431/2,0)+10000,IF(G1431&lt;=80000,ROUNDUP(G1431/4,0)+20000,40000))))</f>
        <v/>
      </c>
      <c r="Q1431" s="18">
        <f>IF(I1431&lt;=0,IF(H1431&lt;=0,0,IF(H1431&lt;=20000,H1431,IF(H1431&lt;=40000,ROUNDUP(H1431/2,0)+10000,IF(H1431&lt;=80000,ROUNDUP(H1431/4,0)+20000,40000)))),IF(H1431&lt;=0,IF(I1431&lt;=0,0,IF(I1431&lt;=25000,I1431,IF(I1431&lt;=50000,ROUNDUP(I1431/2,0)+12500,IF(I1431&lt;=100000,ROUNDUP(I1431/4,0)+25000,50000)))),MAX(IF(I1431&lt;=0,0,IF(I1431&lt;=25000,I1431,IF(I1431&lt;=50000,ROUNDUP(I1431/2,0)+12500,IF(I1431&lt;=100000,ROUNDUP(I1431/4,0)+25000,50000)))),MIN(IF(H1431&lt;=0,0,IF(H1431&lt;=20000,H1431,IF(H1431&lt;=40000,ROUNDUP(H1431/2,0)+10000,IF(H1431&lt;=80000,ROUNDUP(H1431/4,0)+20000,40000))))+IF(I1431&lt;=0,0,IF(I1431&lt;=25000,I1431,IF(I1431&lt;=50000,ROUNDUP(I1431/2,0)+12500,IF(I1431&lt;=100000,ROUNDUP(I1431/4,0)+25000,50000)))),40000))))</f>
        <v/>
      </c>
      <c r="R1431" s="18">
        <f>MIN(120000,O1431+P1431+Q1431)</f>
        <v/>
      </c>
      <c r="S1431" s="18">
        <f>IF(F1431&lt;=0,IF(E1431&lt;=0,0,IF(E1431&lt;=12000,E1431,IF(E1431&lt;=32000,ROUNDUP(E1431/2,0)+6000,IF(E1431&lt;=56000,ROUNDUP(E1431/4,0)+14000,28000)))),IF(E1431&lt;=0,IF(F1431&lt;=0,0,IF(F1431&lt;=15000,F1431,IF(F1431&lt;=40000,ROUNDUP(F1431/2,0)+7500,IF(F1431&lt;=70000,ROUNDUP(F1431/4,0)+17500,35000)))),MAX(IF(F1431&lt;=0,0,IF(F1431&lt;=15000,F1431,IF(F1431&lt;=40000,ROUNDUP(F1431/2,0)+7500,IF(F1431&lt;=70000,ROUNDUP(F1431/4,0)+17500,35000)))),MIN(IF(E1431&lt;=0,0,IF(E1431&lt;=12000,E1431,IF(E1431&lt;=32000,ROUNDUP(E1431/2,0)+6000,IF(E1431&lt;=56000,ROUNDUP(E1431/4,0)+14000,28000))))+IF(F1431&lt;=0,0,IF(F1431&lt;=15000,F1431,IF(F1431&lt;=40000,ROUNDUP(F1431/2,0)+7500,IF(F1431&lt;=70000,ROUNDUP(F1431/4,0)+17500,35000)))),28000))))</f>
        <v/>
      </c>
      <c r="T1431" s="18">
        <f>IF(G1431&lt;=0,0,IF(G1431&lt;=12000,G1431,IF(G1431&lt;=32000,ROUNDUP(G1431/2,0)+6000,IF(G1431&lt;=56000,ROUNDUP(G1431/4,0)+14000,28000))))</f>
        <v/>
      </c>
      <c r="U1431" s="18">
        <f>IF(I1431&lt;=0,IF(H1431&lt;=0,0,IF(H1431&lt;=12000,H1431,IF(H1431&lt;=32000,ROUNDUP(H1431/2,0)+6000,IF(H1431&lt;=56000,ROUNDUP(H1431/4,0)+14000,28000)))),IF(H1431&lt;=0,IF(I1431&lt;=0,0,IF(I1431&lt;=15000,I1431,IF(I1431&lt;=40000,ROUNDUP(I1431/2,0)+7500,IF(I1431&lt;=70000,ROUNDUP(I1431/4,0)+17500,35000)))),MAX(IF(I1431&lt;=0,0,IF(I1431&lt;=15000,I1431,IF(I1431&lt;=40000,ROUNDUP(I1431/2,0)+7500,IF(I1431&lt;=70000,ROUNDUP(I1431/4,0)+17500,35000)))),MIN(IF(H1431&lt;=0,0,IF(H1431&lt;=12000,H1431,IF(H1431&lt;=32000,ROUNDUP(H1431/2,0)+6000,IF(H1431&lt;=56000,ROUNDUP(H1431/4,0)+14000,28000))))+IF(I1431&lt;=0,0,IF(I1431&lt;=15000,I1431,IF(I1431&lt;=40000,ROUNDUP(I1431/2,0)+7500,IF(I1431&lt;=70000,ROUNDUP(I1431/4,0)+17500,35000)))),28000))))</f>
        <v/>
      </c>
      <c r="V1431" s="18">
        <f>MIN(70000,S1431+T1431+U1431)</f>
        <v/>
      </c>
      <c r="W1431" s="18">
        <f>MAX(0,ROUNDDOWN(M1431-J1431-N1431-K1431-0,-3))</f>
        <v/>
      </c>
      <c r="X1431" s="18">
        <f>MAX(0,ROUNDDOWN(M1431-J1431-N1431-K1431-R1431,-3))</f>
        <v/>
      </c>
      <c r="Y1431" s="18">
        <f>IF(W1431&lt;=0,0,ROUNDDOWN((W1431*LOOKUP(W1431,{0,1950001,3300001,6950001,9000001,18000001,40000001},{0.05,0.1,0.2,0.23,0.33,0.4,0.45})-LOOKUP(W1431,{0,1950001,3300001,6950001,9000001,18000001,40000001},{0,97500,427500,636000,1536000,2796000,4796000}))*1.021,-2))</f>
        <v/>
      </c>
      <c r="Z1431" s="18">
        <f>IF(X1431&lt;=0,0,ROUNDDOWN((X1431*LOOKUP(X1431,{0,1950001,3300001,6950001,9000001,18000001,40000001},{0.05,0.1,0.2,0.23,0.33,0.4,0.45})-LOOKUP(X1431,{0,1950001,3300001,6950001,9000001,18000001,40000001},{0,97500,427500,636000,1536000,2796000,4796000}))*1.021,-2))</f>
        <v/>
      </c>
      <c r="AA1431" s="18">
        <f>MAX(0,ROUNDDOWN(M1431-J1431-430000-L1431-0,-3))</f>
        <v/>
      </c>
      <c r="AB1431" s="18">
        <f>MAX(0,ROUNDDOWN(M1431-J1431-430000-L1431-V1431,-3))</f>
        <v/>
      </c>
      <c r="AC1431" s="18">
        <f>IF(M1431&lt;=450000,0,MAX(0,ROUNDDOWN(AA1431*0.06-MIN(50000,AA1431)*0.03,-2))+MAX(0,ROUNDDOWN(AA1431*0.04-MIN(50000,AA1431)*0.02,-2)))</f>
        <v/>
      </c>
      <c r="AD1431" s="18">
        <f>IF(M1431&lt;=450000,0,MAX(0,ROUNDDOWN(AB1431*0.06-MIN(50000,AB1431)*0.03,-2))+MAX(0,ROUNDDOWN(AB1431*0.04-MIN(50000,AB1431)*0.02,-2)))</f>
        <v/>
      </c>
      <c r="AE1431" s="18">
        <f>Y1431-Z1431</f>
        <v/>
      </c>
      <c r="AF1431" s="18">
        <f>AC1431-AD1431</f>
        <v/>
      </c>
      <c r="AG1431" s="18">
        <f>AE1431+AF1431</f>
        <v/>
      </c>
      <c r="AH1431" s="20">
        <f>IF(W1431&lt;=0,0,LOOKUP(W1431,{0,1950001,3300001,6950001,9000001,18000001,40000001},{0.05,0.1,0.2,0.23,0.33,0.4,0.45}))</f>
        <v/>
      </c>
    </row>
    <row r="1432">
      <c r="A1432" t="inlineStr">
        <is>
          <t>1万円刻み 一般8万円</t>
        </is>
      </c>
      <c r="B1432" s="18">
        <f>'4_1万円刻み'!$A$451</f>
        <v/>
      </c>
      <c r="C1432" s="19" t="n">
        <v>2026</v>
      </c>
      <c r="D1432" t="inlineStr">
        <is>
          <t>いいえ</t>
        </is>
      </c>
      <c r="E1432" s="18" t="n">
        <v>80000</v>
      </c>
      <c r="F1432" s="18" t="n">
        <v>0</v>
      </c>
      <c r="G1432" s="18" t="n">
        <v>0</v>
      </c>
      <c r="H1432" s="18" t="n">
        <v>0</v>
      </c>
      <c r="I1432" s="18" t="n">
        <v>0</v>
      </c>
      <c r="J1432" s="18">
        <f>ROUND(MIN(B1432/12,650000)*12*0.0915+MIN(B1432/12,1390000)*12*(0.0504+0)+B1432*0.005,0)</f>
        <v/>
      </c>
      <c r="K1432" s="18" t="n">
        <v>0</v>
      </c>
      <c r="L1432" s="18" t="n">
        <v>0</v>
      </c>
      <c r="M1432" s="18">
        <f>ROUND(IF(C1432&gt;=2026,IF(B1432&lt;741000,0,IF(B1432&lt;2191000,B1432-740000,IF(B1432&lt;2193000,1451000,IF(B1432&lt;2196000,1453000,IF(B1432&lt;2200000,1456000,IF(B1432&lt;3600000,ROUNDDOWN(B1432/4,-3)*2.8-80000,IF(B1432&lt;6600000,ROUNDDOWN(B1432/4,-3)*3.2-440000,IF(B1432&lt;8500000,ROUNDDOWN(B1432*0.9,0)-1100000,B1432-1950000)))))))),IF(B1432&lt;651000,0,IF(B1432&lt;1900000,B1432-650000,IF(B1432&lt;3600000,ROUNDDOWN(B1432/4,-3)*2.8-80000,IF(B1432&lt;6600000,ROUNDDOWN(B1432/4,-3)*3.2-440000,IF(B1432&lt;8500000,ROUNDDOWN(B1432*0.9,0)-1100000,B1432-1950000)))))),0)</f>
        <v/>
      </c>
      <c r="N1432" s="18">
        <f>IF(M1432&gt;23500000,NA(),IF(C1432&gt;=2026,IF(M1432&lt;=4890000,1040000,IF(M1432&lt;=6550000,670000,620000)),IF(M1432&lt;=1320000,950000,IF(M1432&lt;=3360000,880000,IF(M1432&lt;=4890000,680000,IF(M1432&lt;=6550000,630000,580000))))))</f>
        <v/>
      </c>
      <c r="O1432" s="18">
        <f>IF(F1432&lt;=0,IF(AND(D1432="はい",C1432&gt;=2026,C1432&lt;=2027),IF(E1432&lt;=0,0,IF(E1432&lt;=30000,E1432,IF(E1432&lt;=60000,ROUNDUP(E1432/2,0)+15000,IF(E1432&lt;=120000,ROUNDUP(E1432/4,0)+30000,60000)))),IF(E1432&lt;=0,0,IF(E1432&lt;=20000,E1432,IF(E1432&lt;=40000,ROUNDUP(E1432/2,0)+10000,IF(E1432&lt;=80000,ROUNDUP(E1432/4,0)+20000,40000))))),IF(E1432&lt;=0,IF(F1432&lt;=0,0,IF(F1432&lt;=25000,F1432,IF(F1432&lt;=50000,ROUNDUP(F1432/2,0)+12500,IF(F1432&lt;=100000,ROUNDUP(F1432/4,0)+25000,50000)))),MAX(IF(F1432&lt;=0,0,IF(F1432&lt;=25000,F1432,IF(F1432&lt;=50000,ROUNDUP(F1432/2,0)+12500,IF(F1432&lt;=100000,ROUNDUP(F1432/4,0)+25000,50000)))),MIN(IF(AND(D1432="はい",C1432&gt;=2026,C1432&lt;=2027),IF(E1432&lt;=0,0,IF(E1432&lt;=30000,E1432,IF(E1432&lt;=60000,ROUNDUP(E1432/2,0)+15000,IF(E1432&lt;=120000,ROUNDUP(E1432/4,0)+30000,60000)))),IF(E1432&lt;=0,0,IF(E1432&lt;=20000,E1432,IF(E1432&lt;=40000,ROUNDUP(E1432/2,0)+10000,IF(E1432&lt;=80000,ROUNDUP(E1432/4,0)+20000,40000)))))+IF(F1432&lt;=0,0,IF(F1432&lt;=25000,F1432,IF(F1432&lt;=50000,ROUNDUP(F1432/2,0)+12500,IF(F1432&lt;=100000,ROUNDUP(F1432/4,0)+25000,50000)))),IF(AND(D1432="はい",C1432&gt;=2026,C1432&lt;=2027),60000,40000)))))</f>
        <v/>
      </c>
      <c r="P1432" s="18">
        <f>IF(G1432&lt;=0,0,IF(G1432&lt;=20000,G1432,IF(G1432&lt;=40000,ROUNDUP(G1432/2,0)+10000,IF(G1432&lt;=80000,ROUNDUP(G1432/4,0)+20000,40000))))</f>
        <v/>
      </c>
      <c r="Q1432" s="18">
        <f>IF(I1432&lt;=0,IF(H1432&lt;=0,0,IF(H1432&lt;=20000,H1432,IF(H1432&lt;=40000,ROUNDUP(H1432/2,0)+10000,IF(H1432&lt;=80000,ROUNDUP(H1432/4,0)+20000,40000)))),IF(H1432&lt;=0,IF(I1432&lt;=0,0,IF(I1432&lt;=25000,I1432,IF(I1432&lt;=50000,ROUNDUP(I1432/2,0)+12500,IF(I1432&lt;=100000,ROUNDUP(I1432/4,0)+25000,50000)))),MAX(IF(I1432&lt;=0,0,IF(I1432&lt;=25000,I1432,IF(I1432&lt;=50000,ROUNDUP(I1432/2,0)+12500,IF(I1432&lt;=100000,ROUNDUP(I1432/4,0)+25000,50000)))),MIN(IF(H1432&lt;=0,0,IF(H1432&lt;=20000,H1432,IF(H1432&lt;=40000,ROUNDUP(H1432/2,0)+10000,IF(H1432&lt;=80000,ROUNDUP(H1432/4,0)+20000,40000))))+IF(I1432&lt;=0,0,IF(I1432&lt;=25000,I1432,IF(I1432&lt;=50000,ROUNDUP(I1432/2,0)+12500,IF(I1432&lt;=100000,ROUNDUP(I1432/4,0)+25000,50000)))),40000))))</f>
        <v/>
      </c>
      <c r="R1432" s="18">
        <f>MIN(120000,O1432+P1432+Q1432)</f>
        <v/>
      </c>
      <c r="S1432" s="18">
        <f>IF(F1432&lt;=0,IF(E1432&lt;=0,0,IF(E1432&lt;=12000,E1432,IF(E1432&lt;=32000,ROUNDUP(E1432/2,0)+6000,IF(E1432&lt;=56000,ROUNDUP(E1432/4,0)+14000,28000)))),IF(E1432&lt;=0,IF(F1432&lt;=0,0,IF(F1432&lt;=15000,F1432,IF(F1432&lt;=40000,ROUNDUP(F1432/2,0)+7500,IF(F1432&lt;=70000,ROUNDUP(F1432/4,0)+17500,35000)))),MAX(IF(F1432&lt;=0,0,IF(F1432&lt;=15000,F1432,IF(F1432&lt;=40000,ROUNDUP(F1432/2,0)+7500,IF(F1432&lt;=70000,ROUNDUP(F1432/4,0)+17500,35000)))),MIN(IF(E1432&lt;=0,0,IF(E1432&lt;=12000,E1432,IF(E1432&lt;=32000,ROUNDUP(E1432/2,0)+6000,IF(E1432&lt;=56000,ROUNDUP(E1432/4,0)+14000,28000))))+IF(F1432&lt;=0,0,IF(F1432&lt;=15000,F1432,IF(F1432&lt;=40000,ROUNDUP(F1432/2,0)+7500,IF(F1432&lt;=70000,ROUNDUP(F1432/4,0)+17500,35000)))),28000))))</f>
        <v/>
      </c>
      <c r="T1432" s="18">
        <f>IF(G1432&lt;=0,0,IF(G1432&lt;=12000,G1432,IF(G1432&lt;=32000,ROUNDUP(G1432/2,0)+6000,IF(G1432&lt;=56000,ROUNDUP(G1432/4,0)+14000,28000))))</f>
        <v/>
      </c>
      <c r="U1432" s="18">
        <f>IF(I1432&lt;=0,IF(H1432&lt;=0,0,IF(H1432&lt;=12000,H1432,IF(H1432&lt;=32000,ROUNDUP(H1432/2,0)+6000,IF(H1432&lt;=56000,ROUNDUP(H1432/4,0)+14000,28000)))),IF(H1432&lt;=0,IF(I1432&lt;=0,0,IF(I1432&lt;=15000,I1432,IF(I1432&lt;=40000,ROUNDUP(I1432/2,0)+7500,IF(I1432&lt;=70000,ROUNDUP(I1432/4,0)+17500,35000)))),MAX(IF(I1432&lt;=0,0,IF(I1432&lt;=15000,I1432,IF(I1432&lt;=40000,ROUNDUP(I1432/2,0)+7500,IF(I1432&lt;=70000,ROUNDUP(I1432/4,0)+17500,35000)))),MIN(IF(H1432&lt;=0,0,IF(H1432&lt;=12000,H1432,IF(H1432&lt;=32000,ROUNDUP(H1432/2,0)+6000,IF(H1432&lt;=56000,ROUNDUP(H1432/4,0)+14000,28000))))+IF(I1432&lt;=0,0,IF(I1432&lt;=15000,I1432,IF(I1432&lt;=40000,ROUNDUP(I1432/2,0)+7500,IF(I1432&lt;=70000,ROUNDUP(I1432/4,0)+17500,35000)))),28000))))</f>
        <v/>
      </c>
      <c r="V1432" s="18">
        <f>MIN(70000,S1432+T1432+U1432)</f>
        <v/>
      </c>
      <c r="W1432" s="18">
        <f>MAX(0,ROUNDDOWN(M1432-J1432-N1432-K1432-0,-3))</f>
        <v/>
      </c>
      <c r="X1432" s="18">
        <f>MAX(0,ROUNDDOWN(M1432-J1432-N1432-K1432-R1432,-3))</f>
        <v/>
      </c>
      <c r="Y1432" s="18">
        <f>IF(W1432&lt;=0,0,ROUNDDOWN((W1432*LOOKUP(W1432,{0,1950001,3300001,6950001,9000001,18000001,40000001},{0.05,0.1,0.2,0.23,0.33,0.4,0.45})-LOOKUP(W1432,{0,1950001,3300001,6950001,9000001,18000001,40000001},{0,97500,427500,636000,1536000,2796000,4796000}))*1.021,-2))</f>
        <v/>
      </c>
      <c r="Z1432" s="18">
        <f>IF(X1432&lt;=0,0,ROUNDDOWN((X1432*LOOKUP(X1432,{0,1950001,3300001,6950001,9000001,18000001,40000001},{0.05,0.1,0.2,0.23,0.33,0.4,0.45})-LOOKUP(X1432,{0,1950001,3300001,6950001,9000001,18000001,40000001},{0,97500,427500,636000,1536000,2796000,4796000}))*1.021,-2))</f>
        <v/>
      </c>
      <c r="AA1432" s="18">
        <f>MAX(0,ROUNDDOWN(M1432-J1432-430000-L1432-0,-3))</f>
        <v/>
      </c>
      <c r="AB1432" s="18">
        <f>MAX(0,ROUNDDOWN(M1432-J1432-430000-L1432-V1432,-3))</f>
        <v/>
      </c>
      <c r="AC1432" s="18">
        <f>IF(M1432&lt;=450000,0,MAX(0,ROUNDDOWN(AA1432*0.06-MIN(50000,AA1432)*0.03,-2))+MAX(0,ROUNDDOWN(AA1432*0.04-MIN(50000,AA1432)*0.02,-2)))</f>
        <v/>
      </c>
      <c r="AD1432" s="18">
        <f>IF(M1432&lt;=450000,0,MAX(0,ROUNDDOWN(AB1432*0.06-MIN(50000,AB1432)*0.03,-2))+MAX(0,ROUNDDOWN(AB1432*0.04-MIN(50000,AB1432)*0.02,-2)))</f>
        <v/>
      </c>
      <c r="AE1432" s="18">
        <f>Y1432-Z1432</f>
        <v/>
      </c>
      <c r="AF1432" s="18">
        <f>AC1432-AD1432</f>
        <v/>
      </c>
      <c r="AG1432" s="18">
        <f>AE1432+AF1432</f>
        <v/>
      </c>
      <c r="AH1432" s="20">
        <f>IF(W1432&lt;=0,0,LOOKUP(W1432,{0,1950001,3300001,6950001,9000001,18000001,40000001},{0.05,0.1,0.2,0.23,0.33,0.4,0.45}))</f>
        <v/>
      </c>
    </row>
    <row r="1433">
      <c r="A1433" t="inlineStr">
        <is>
          <t>1万円刻み 特例あり一般12万円</t>
        </is>
      </c>
      <c r="B1433" s="18">
        <f>'4_1万円刻み'!$A$451</f>
        <v/>
      </c>
      <c r="C1433" s="19" t="n">
        <v>2026</v>
      </c>
      <c r="D1433" t="inlineStr">
        <is>
          <t>はい</t>
        </is>
      </c>
      <c r="E1433" s="18" t="n">
        <v>120000</v>
      </c>
      <c r="F1433" s="18" t="n">
        <v>0</v>
      </c>
      <c r="G1433" s="18" t="n">
        <v>0</v>
      </c>
      <c r="H1433" s="18" t="n">
        <v>0</v>
      </c>
      <c r="I1433" s="18" t="n">
        <v>0</v>
      </c>
      <c r="J1433" s="18">
        <f>ROUND(MIN(B1433/12,650000)*12*0.0915+MIN(B1433/12,1390000)*12*(0.0504+0)+B1433*0.005,0)</f>
        <v/>
      </c>
      <c r="K1433" s="18" t="n">
        <v>0</v>
      </c>
      <c r="L1433" s="18" t="n">
        <v>0</v>
      </c>
      <c r="M1433" s="18">
        <f>ROUND(IF(C1433&gt;=2026,IF(B1433&lt;741000,0,IF(B1433&lt;2191000,B1433-740000,IF(B1433&lt;2193000,1451000,IF(B1433&lt;2196000,1453000,IF(B1433&lt;2200000,1456000,IF(B1433&lt;3600000,ROUNDDOWN(B1433/4,-3)*2.8-80000,IF(B1433&lt;6600000,ROUNDDOWN(B1433/4,-3)*3.2-440000,IF(B1433&lt;8500000,ROUNDDOWN(B1433*0.9,0)-1100000,B1433-1950000)))))))),IF(B1433&lt;651000,0,IF(B1433&lt;1900000,B1433-650000,IF(B1433&lt;3600000,ROUNDDOWN(B1433/4,-3)*2.8-80000,IF(B1433&lt;6600000,ROUNDDOWN(B1433/4,-3)*3.2-440000,IF(B1433&lt;8500000,ROUNDDOWN(B1433*0.9,0)-1100000,B1433-1950000)))))),0)</f>
        <v/>
      </c>
      <c r="N1433" s="18">
        <f>IF(M1433&gt;23500000,NA(),IF(C1433&gt;=2026,IF(M1433&lt;=4890000,1040000,IF(M1433&lt;=6550000,670000,620000)),IF(M1433&lt;=1320000,950000,IF(M1433&lt;=3360000,880000,IF(M1433&lt;=4890000,680000,IF(M1433&lt;=6550000,630000,580000))))))</f>
        <v/>
      </c>
      <c r="O1433" s="18">
        <f>IF(F1433&lt;=0,IF(AND(D1433="はい",C1433&gt;=2026,C1433&lt;=2027),IF(E1433&lt;=0,0,IF(E1433&lt;=30000,E1433,IF(E1433&lt;=60000,ROUNDUP(E1433/2,0)+15000,IF(E1433&lt;=120000,ROUNDUP(E1433/4,0)+30000,60000)))),IF(E1433&lt;=0,0,IF(E1433&lt;=20000,E1433,IF(E1433&lt;=40000,ROUNDUP(E1433/2,0)+10000,IF(E1433&lt;=80000,ROUNDUP(E1433/4,0)+20000,40000))))),IF(E1433&lt;=0,IF(F1433&lt;=0,0,IF(F1433&lt;=25000,F1433,IF(F1433&lt;=50000,ROUNDUP(F1433/2,0)+12500,IF(F1433&lt;=100000,ROUNDUP(F1433/4,0)+25000,50000)))),MAX(IF(F1433&lt;=0,0,IF(F1433&lt;=25000,F1433,IF(F1433&lt;=50000,ROUNDUP(F1433/2,0)+12500,IF(F1433&lt;=100000,ROUNDUP(F1433/4,0)+25000,50000)))),MIN(IF(AND(D1433="はい",C1433&gt;=2026,C1433&lt;=2027),IF(E1433&lt;=0,0,IF(E1433&lt;=30000,E1433,IF(E1433&lt;=60000,ROUNDUP(E1433/2,0)+15000,IF(E1433&lt;=120000,ROUNDUP(E1433/4,0)+30000,60000)))),IF(E1433&lt;=0,0,IF(E1433&lt;=20000,E1433,IF(E1433&lt;=40000,ROUNDUP(E1433/2,0)+10000,IF(E1433&lt;=80000,ROUNDUP(E1433/4,0)+20000,40000)))))+IF(F1433&lt;=0,0,IF(F1433&lt;=25000,F1433,IF(F1433&lt;=50000,ROUNDUP(F1433/2,0)+12500,IF(F1433&lt;=100000,ROUNDUP(F1433/4,0)+25000,50000)))),IF(AND(D1433="はい",C1433&gt;=2026,C1433&lt;=2027),60000,40000)))))</f>
        <v/>
      </c>
      <c r="P1433" s="18">
        <f>IF(G1433&lt;=0,0,IF(G1433&lt;=20000,G1433,IF(G1433&lt;=40000,ROUNDUP(G1433/2,0)+10000,IF(G1433&lt;=80000,ROUNDUP(G1433/4,0)+20000,40000))))</f>
        <v/>
      </c>
      <c r="Q1433" s="18">
        <f>IF(I1433&lt;=0,IF(H1433&lt;=0,0,IF(H1433&lt;=20000,H1433,IF(H1433&lt;=40000,ROUNDUP(H1433/2,0)+10000,IF(H1433&lt;=80000,ROUNDUP(H1433/4,0)+20000,40000)))),IF(H1433&lt;=0,IF(I1433&lt;=0,0,IF(I1433&lt;=25000,I1433,IF(I1433&lt;=50000,ROUNDUP(I1433/2,0)+12500,IF(I1433&lt;=100000,ROUNDUP(I1433/4,0)+25000,50000)))),MAX(IF(I1433&lt;=0,0,IF(I1433&lt;=25000,I1433,IF(I1433&lt;=50000,ROUNDUP(I1433/2,0)+12500,IF(I1433&lt;=100000,ROUNDUP(I1433/4,0)+25000,50000)))),MIN(IF(H1433&lt;=0,0,IF(H1433&lt;=20000,H1433,IF(H1433&lt;=40000,ROUNDUP(H1433/2,0)+10000,IF(H1433&lt;=80000,ROUNDUP(H1433/4,0)+20000,40000))))+IF(I1433&lt;=0,0,IF(I1433&lt;=25000,I1433,IF(I1433&lt;=50000,ROUNDUP(I1433/2,0)+12500,IF(I1433&lt;=100000,ROUNDUP(I1433/4,0)+25000,50000)))),40000))))</f>
        <v/>
      </c>
      <c r="R1433" s="18">
        <f>MIN(120000,O1433+P1433+Q1433)</f>
        <v/>
      </c>
      <c r="S1433" s="18">
        <f>IF(F1433&lt;=0,IF(E1433&lt;=0,0,IF(E1433&lt;=12000,E1433,IF(E1433&lt;=32000,ROUNDUP(E1433/2,0)+6000,IF(E1433&lt;=56000,ROUNDUP(E1433/4,0)+14000,28000)))),IF(E1433&lt;=0,IF(F1433&lt;=0,0,IF(F1433&lt;=15000,F1433,IF(F1433&lt;=40000,ROUNDUP(F1433/2,0)+7500,IF(F1433&lt;=70000,ROUNDUP(F1433/4,0)+17500,35000)))),MAX(IF(F1433&lt;=0,0,IF(F1433&lt;=15000,F1433,IF(F1433&lt;=40000,ROUNDUP(F1433/2,0)+7500,IF(F1433&lt;=70000,ROUNDUP(F1433/4,0)+17500,35000)))),MIN(IF(E1433&lt;=0,0,IF(E1433&lt;=12000,E1433,IF(E1433&lt;=32000,ROUNDUP(E1433/2,0)+6000,IF(E1433&lt;=56000,ROUNDUP(E1433/4,0)+14000,28000))))+IF(F1433&lt;=0,0,IF(F1433&lt;=15000,F1433,IF(F1433&lt;=40000,ROUNDUP(F1433/2,0)+7500,IF(F1433&lt;=70000,ROUNDUP(F1433/4,0)+17500,35000)))),28000))))</f>
        <v/>
      </c>
      <c r="T1433" s="18">
        <f>IF(G1433&lt;=0,0,IF(G1433&lt;=12000,G1433,IF(G1433&lt;=32000,ROUNDUP(G1433/2,0)+6000,IF(G1433&lt;=56000,ROUNDUP(G1433/4,0)+14000,28000))))</f>
        <v/>
      </c>
      <c r="U1433" s="18">
        <f>IF(I1433&lt;=0,IF(H1433&lt;=0,0,IF(H1433&lt;=12000,H1433,IF(H1433&lt;=32000,ROUNDUP(H1433/2,0)+6000,IF(H1433&lt;=56000,ROUNDUP(H1433/4,0)+14000,28000)))),IF(H1433&lt;=0,IF(I1433&lt;=0,0,IF(I1433&lt;=15000,I1433,IF(I1433&lt;=40000,ROUNDUP(I1433/2,0)+7500,IF(I1433&lt;=70000,ROUNDUP(I1433/4,0)+17500,35000)))),MAX(IF(I1433&lt;=0,0,IF(I1433&lt;=15000,I1433,IF(I1433&lt;=40000,ROUNDUP(I1433/2,0)+7500,IF(I1433&lt;=70000,ROUNDUP(I1433/4,0)+17500,35000)))),MIN(IF(H1433&lt;=0,0,IF(H1433&lt;=12000,H1433,IF(H1433&lt;=32000,ROUNDUP(H1433/2,0)+6000,IF(H1433&lt;=56000,ROUNDUP(H1433/4,0)+14000,28000))))+IF(I1433&lt;=0,0,IF(I1433&lt;=15000,I1433,IF(I1433&lt;=40000,ROUNDUP(I1433/2,0)+7500,IF(I1433&lt;=70000,ROUNDUP(I1433/4,0)+17500,35000)))),28000))))</f>
        <v/>
      </c>
      <c r="V1433" s="18">
        <f>MIN(70000,S1433+T1433+U1433)</f>
        <v/>
      </c>
      <c r="W1433" s="18">
        <f>MAX(0,ROUNDDOWN(M1433-J1433-N1433-K1433-0,-3))</f>
        <v/>
      </c>
      <c r="X1433" s="18">
        <f>MAX(0,ROUNDDOWN(M1433-J1433-N1433-K1433-R1433,-3))</f>
        <v/>
      </c>
      <c r="Y1433" s="18">
        <f>IF(W1433&lt;=0,0,ROUNDDOWN((W1433*LOOKUP(W1433,{0,1950001,3300001,6950001,9000001,18000001,40000001},{0.05,0.1,0.2,0.23,0.33,0.4,0.45})-LOOKUP(W1433,{0,1950001,3300001,6950001,9000001,18000001,40000001},{0,97500,427500,636000,1536000,2796000,4796000}))*1.021,-2))</f>
        <v/>
      </c>
      <c r="Z1433" s="18">
        <f>IF(X1433&lt;=0,0,ROUNDDOWN((X1433*LOOKUP(X1433,{0,1950001,3300001,6950001,9000001,18000001,40000001},{0.05,0.1,0.2,0.23,0.33,0.4,0.45})-LOOKUP(X1433,{0,1950001,3300001,6950001,9000001,18000001,40000001},{0,97500,427500,636000,1536000,2796000,4796000}))*1.021,-2))</f>
        <v/>
      </c>
      <c r="AA1433" s="18">
        <f>MAX(0,ROUNDDOWN(M1433-J1433-430000-L1433-0,-3))</f>
        <v/>
      </c>
      <c r="AB1433" s="18">
        <f>MAX(0,ROUNDDOWN(M1433-J1433-430000-L1433-V1433,-3))</f>
        <v/>
      </c>
      <c r="AC1433" s="18">
        <f>IF(M1433&lt;=450000,0,MAX(0,ROUNDDOWN(AA1433*0.06-MIN(50000,AA1433)*0.03,-2))+MAX(0,ROUNDDOWN(AA1433*0.04-MIN(50000,AA1433)*0.02,-2)))</f>
        <v/>
      </c>
      <c r="AD1433" s="18">
        <f>IF(M1433&lt;=450000,0,MAX(0,ROUNDDOWN(AB1433*0.06-MIN(50000,AB1433)*0.03,-2))+MAX(0,ROUNDDOWN(AB1433*0.04-MIN(50000,AB1433)*0.02,-2)))</f>
        <v/>
      </c>
      <c r="AE1433" s="18">
        <f>Y1433-Z1433</f>
        <v/>
      </c>
      <c r="AF1433" s="18">
        <f>AC1433-AD1433</f>
        <v/>
      </c>
      <c r="AG1433" s="18">
        <f>AE1433+AF1433</f>
        <v/>
      </c>
      <c r="AH1433" s="20">
        <f>IF(W1433&lt;=0,0,LOOKUP(W1433,{0,1950001,3300001,6950001,9000001,18000001,40000001},{0.05,0.1,0.2,0.23,0.33,0.4,0.45}))</f>
        <v/>
      </c>
    </row>
    <row r="1434">
      <c r="A1434" t="inlineStr">
        <is>
          <t>1万円刻み 3区分8万円ずつ</t>
        </is>
      </c>
      <c r="B1434" s="18">
        <f>'4_1万円刻み'!$A$452</f>
        <v/>
      </c>
      <c r="C1434" s="19" t="n">
        <v>2026</v>
      </c>
      <c r="D1434" t="inlineStr">
        <is>
          <t>いいえ</t>
        </is>
      </c>
      <c r="E1434" s="18" t="n">
        <v>80000</v>
      </c>
      <c r="F1434" s="18" t="n">
        <v>0</v>
      </c>
      <c r="G1434" s="18" t="n">
        <v>80000</v>
      </c>
      <c r="H1434" s="18" t="n">
        <v>80000</v>
      </c>
      <c r="I1434" s="18" t="n">
        <v>0</v>
      </c>
      <c r="J1434" s="18">
        <f>ROUND(MIN(B1434/12,650000)*12*0.0915+MIN(B1434/12,1390000)*12*(0.0504+0)+B1434*0.005,0)</f>
        <v/>
      </c>
      <c r="K1434" s="18" t="n">
        <v>0</v>
      </c>
      <c r="L1434" s="18" t="n">
        <v>0</v>
      </c>
      <c r="M1434" s="18">
        <f>ROUND(IF(C1434&gt;=2026,IF(B1434&lt;741000,0,IF(B1434&lt;2191000,B1434-740000,IF(B1434&lt;2193000,1451000,IF(B1434&lt;2196000,1453000,IF(B1434&lt;2200000,1456000,IF(B1434&lt;3600000,ROUNDDOWN(B1434/4,-3)*2.8-80000,IF(B1434&lt;6600000,ROUNDDOWN(B1434/4,-3)*3.2-440000,IF(B1434&lt;8500000,ROUNDDOWN(B1434*0.9,0)-1100000,B1434-1950000)))))))),IF(B1434&lt;651000,0,IF(B1434&lt;1900000,B1434-650000,IF(B1434&lt;3600000,ROUNDDOWN(B1434/4,-3)*2.8-80000,IF(B1434&lt;6600000,ROUNDDOWN(B1434/4,-3)*3.2-440000,IF(B1434&lt;8500000,ROUNDDOWN(B1434*0.9,0)-1100000,B1434-1950000)))))),0)</f>
        <v/>
      </c>
      <c r="N1434" s="18">
        <f>IF(M1434&gt;23500000,NA(),IF(C1434&gt;=2026,IF(M1434&lt;=4890000,1040000,IF(M1434&lt;=6550000,670000,620000)),IF(M1434&lt;=1320000,950000,IF(M1434&lt;=3360000,880000,IF(M1434&lt;=4890000,680000,IF(M1434&lt;=6550000,630000,580000))))))</f>
        <v/>
      </c>
      <c r="O1434" s="18">
        <f>IF(F1434&lt;=0,IF(AND(D1434="はい",C1434&gt;=2026,C1434&lt;=2027),IF(E1434&lt;=0,0,IF(E1434&lt;=30000,E1434,IF(E1434&lt;=60000,ROUNDUP(E1434/2,0)+15000,IF(E1434&lt;=120000,ROUNDUP(E1434/4,0)+30000,60000)))),IF(E1434&lt;=0,0,IF(E1434&lt;=20000,E1434,IF(E1434&lt;=40000,ROUNDUP(E1434/2,0)+10000,IF(E1434&lt;=80000,ROUNDUP(E1434/4,0)+20000,40000))))),IF(E1434&lt;=0,IF(F1434&lt;=0,0,IF(F1434&lt;=25000,F1434,IF(F1434&lt;=50000,ROUNDUP(F1434/2,0)+12500,IF(F1434&lt;=100000,ROUNDUP(F1434/4,0)+25000,50000)))),MAX(IF(F1434&lt;=0,0,IF(F1434&lt;=25000,F1434,IF(F1434&lt;=50000,ROUNDUP(F1434/2,0)+12500,IF(F1434&lt;=100000,ROUNDUP(F1434/4,0)+25000,50000)))),MIN(IF(AND(D1434="はい",C1434&gt;=2026,C1434&lt;=2027),IF(E1434&lt;=0,0,IF(E1434&lt;=30000,E1434,IF(E1434&lt;=60000,ROUNDUP(E1434/2,0)+15000,IF(E1434&lt;=120000,ROUNDUP(E1434/4,0)+30000,60000)))),IF(E1434&lt;=0,0,IF(E1434&lt;=20000,E1434,IF(E1434&lt;=40000,ROUNDUP(E1434/2,0)+10000,IF(E1434&lt;=80000,ROUNDUP(E1434/4,0)+20000,40000)))))+IF(F1434&lt;=0,0,IF(F1434&lt;=25000,F1434,IF(F1434&lt;=50000,ROUNDUP(F1434/2,0)+12500,IF(F1434&lt;=100000,ROUNDUP(F1434/4,0)+25000,50000)))),IF(AND(D1434="はい",C1434&gt;=2026,C1434&lt;=2027),60000,40000)))))</f>
        <v/>
      </c>
      <c r="P1434" s="18">
        <f>IF(G1434&lt;=0,0,IF(G1434&lt;=20000,G1434,IF(G1434&lt;=40000,ROUNDUP(G1434/2,0)+10000,IF(G1434&lt;=80000,ROUNDUP(G1434/4,0)+20000,40000))))</f>
        <v/>
      </c>
      <c r="Q1434" s="18">
        <f>IF(I1434&lt;=0,IF(H1434&lt;=0,0,IF(H1434&lt;=20000,H1434,IF(H1434&lt;=40000,ROUNDUP(H1434/2,0)+10000,IF(H1434&lt;=80000,ROUNDUP(H1434/4,0)+20000,40000)))),IF(H1434&lt;=0,IF(I1434&lt;=0,0,IF(I1434&lt;=25000,I1434,IF(I1434&lt;=50000,ROUNDUP(I1434/2,0)+12500,IF(I1434&lt;=100000,ROUNDUP(I1434/4,0)+25000,50000)))),MAX(IF(I1434&lt;=0,0,IF(I1434&lt;=25000,I1434,IF(I1434&lt;=50000,ROUNDUP(I1434/2,0)+12500,IF(I1434&lt;=100000,ROUNDUP(I1434/4,0)+25000,50000)))),MIN(IF(H1434&lt;=0,0,IF(H1434&lt;=20000,H1434,IF(H1434&lt;=40000,ROUNDUP(H1434/2,0)+10000,IF(H1434&lt;=80000,ROUNDUP(H1434/4,0)+20000,40000))))+IF(I1434&lt;=0,0,IF(I1434&lt;=25000,I1434,IF(I1434&lt;=50000,ROUNDUP(I1434/2,0)+12500,IF(I1434&lt;=100000,ROUNDUP(I1434/4,0)+25000,50000)))),40000))))</f>
        <v/>
      </c>
      <c r="R1434" s="18">
        <f>MIN(120000,O1434+P1434+Q1434)</f>
        <v/>
      </c>
      <c r="S1434" s="18">
        <f>IF(F1434&lt;=0,IF(E1434&lt;=0,0,IF(E1434&lt;=12000,E1434,IF(E1434&lt;=32000,ROUNDUP(E1434/2,0)+6000,IF(E1434&lt;=56000,ROUNDUP(E1434/4,0)+14000,28000)))),IF(E1434&lt;=0,IF(F1434&lt;=0,0,IF(F1434&lt;=15000,F1434,IF(F1434&lt;=40000,ROUNDUP(F1434/2,0)+7500,IF(F1434&lt;=70000,ROUNDUP(F1434/4,0)+17500,35000)))),MAX(IF(F1434&lt;=0,0,IF(F1434&lt;=15000,F1434,IF(F1434&lt;=40000,ROUNDUP(F1434/2,0)+7500,IF(F1434&lt;=70000,ROUNDUP(F1434/4,0)+17500,35000)))),MIN(IF(E1434&lt;=0,0,IF(E1434&lt;=12000,E1434,IF(E1434&lt;=32000,ROUNDUP(E1434/2,0)+6000,IF(E1434&lt;=56000,ROUNDUP(E1434/4,0)+14000,28000))))+IF(F1434&lt;=0,0,IF(F1434&lt;=15000,F1434,IF(F1434&lt;=40000,ROUNDUP(F1434/2,0)+7500,IF(F1434&lt;=70000,ROUNDUP(F1434/4,0)+17500,35000)))),28000))))</f>
        <v/>
      </c>
      <c r="T1434" s="18">
        <f>IF(G1434&lt;=0,0,IF(G1434&lt;=12000,G1434,IF(G1434&lt;=32000,ROUNDUP(G1434/2,0)+6000,IF(G1434&lt;=56000,ROUNDUP(G1434/4,0)+14000,28000))))</f>
        <v/>
      </c>
      <c r="U1434" s="18">
        <f>IF(I1434&lt;=0,IF(H1434&lt;=0,0,IF(H1434&lt;=12000,H1434,IF(H1434&lt;=32000,ROUNDUP(H1434/2,0)+6000,IF(H1434&lt;=56000,ROUNDUP(H1434/4,0)+14000,28000)))),IF(H1434&lt;=0,IF(I1434&lt;=0,0,IF(I1434&lt;=15000,I1434,IF(I1434&lt;=40000,ROUNDUP(I1434/2,0)+7500,IF(I1434&lt;=70000,ROUNDUP(I1434/4,0)+17500,35000)))),MAX(IF(I1434&lt;=0,0,IF(I1434&lt;=15000,I1434,IF(I1434&lt;=40000,ROUNDUP(I1434/2,0)+7500,IF(I1434&lt;=70000,ROUNDUP(I1434/4,0)+17500,35000)))),MIN(IF(H1434&lt;=0,0,IF(H1434&lt;=12000,H1434,IF(H1434&lt;=32000,ROUNDUP(H1434/2,0)+6000,IF(H1434&lt;=56000,ROUNDUP(H1434/4,0)+14000,28000))))+IF(I1434&lt;=0,0,IF(I1434&lt;=15000,I1434,IF(I1434&lt;=40000,ROUNDUP(I1434/2,0)+7500,IF(I1434&lt;=70000,ROUNDUP(I1434/4,0)+17500,35000)))),28000))))</f>
        <v/>
      </c>
      <c r="V1434" s="18">
        <f>MIN(70000,S1434+T1434+U1434)</f>
        <v/>
      </c>
      <c r="W1434" s="18">
        <f>MAX(0,ROUNDDOWN(M1434-J1434-N1434-K1434-0,-3))</f>
        <v/>
      </c>
      <c r="X1434" s="18">
        <f>MAX(0,ROUNDDOWN(M1434-J1434-N1434-K1434-R1434,-3))</f>
        <v/>
      </c>
      <c r="Y1434" s="18">
        <f>IF(W1434&lt;=0,0,ROUNDDOWN((W1434*LOOKUP(W1434,{0,1950001,3300001,6950001,9000001,18000001,40000001},{0.05,0.1,0.2,0.23,0.33,0.4,0.45})-LOOKUP(W1434,{0,1950001,3300001,6950001,9000001,18000001,40000001},{0,97500,427500,636000,1536000,2796000,4796000}))*1.021,-2))</f>
        <v/>
      </c>
      <c r="Z1434" s="18">
        <f>IF(X1434&lt;=0,0,ROUNDDOWN((X1434*LOOKUP(X1434,{0,1950001,3300001,6950001,9000001,18000001,40000001},{0.05,0.1,0.2,0.23,0.33,0.4,0.45})-LOOKUP(X1434,{0,1950001,3300001,6950001,9000001,18000001,40000001},{0,97500,427500,636000,1536000,2796000,4796000}))*1.021,-2))</f>
        <v/>
      </c>
      <c r="AA1434" s="18">
        <f>MAX(0,ROUNDDOWN(M1434-J1434-430000-L1434-0,-3))</f>
        <v/>
      </c>
      <c r="AB1434" s="18">
        <f>MAX(0,ROUNDDOWN(M1434-J1434-430000-L1434-V1434,-3))</f>
        <v/>
      </c>
      <c r="AC1434" s="18">
        <f>IF(M1434&lt;=450000,0,MAX(0,ROUNDDOWN(AA1434*0.06-MIN(50000,AA1434)*0.03,-2))+MAX(0,ROUNDDOWN(AA1434*0.04-MIN(50000,AA1434)*0.02,-2)))</f>
        <v/>
      </c>
      <c r="AD1434" s="18">
        <f>IF(M1434&lt;=450000,0,MAX(0,ROUNDDOWN(AB1434*0.06-MIN(50000,AB1434)*0.03,-2))+MAX(0,ROUNDDOWN(AB1434*0.04-MIN(50000,AB1434)*0.02,-2)))</f>
        <v/>
      </c>
      <c r="AE1434" s="18">
        <f>Y1434-Z1434</f>
        <v/>
      </c>
      <c r="AF1434" s="18">
        <f>AC1434-AD1434</f>
        <v/>
      </c>
      <c r="AG1434" s="18">
        <f>AE1434+AF1434</f>
        <v/>
      </c>
      <c r="AH1434" s="20">
        <f>IF(W1434&lt;=0,0,LOOKUP(W1434,{0,1950001,3300001,6950001,9000001,18000001,40000001},{0.05,0.1,0.2,0.23,0.33,0.4,0.45}))</f>
        <v/>
      </c>
    </row>
    <row r="1435">
      <c r="A1435" t="inlineStr">
        <is>
          <t>1万円刻み 一般8万円</t>
        </is>
      </c>
      <c r="B1435" s="18">
        <f>'4_1万円刻み'!$A$452</f>
        <v/>
      </c>
      <c r="C1435" s="19" t="n">
        <v>2026</v>
      </c>
      <c r="D1435" t="inlineStr">
        <is>
          <t>いいえ</t>
        </is>
      </c>
      <c r="E1435" s="18" t="n">
        <v>80000</v>
      </c>
      <c r="F1435" s="18" t="n">
        <v>0</v>
      </c>
      <c r="G1435" s="18" t="n">
        <v>0</v>
      </c>
      <c r="H1435" s="18" t="n">
        <v>0</v>
      </c>
      <c r="I1435" s="18" t="n">
        <v>0</v>
      </c>
      <c r="J1435" s="18">
        <f>ROUND(MIN(B1435/12,650000)*12*0.0915+MIN(B1435/12,1390000)*12*(0.0504+0)+B1435*0.005,0)</f>
        <v/>
      </c>
      <c r="K1435" s="18" t="n">
        <v>0</v>
      </c>
      <c r="L1435" s="18" t="n">
        <v>0</v>
      </c>
      <c r="M1435" s="18">
        <f>ROUND(IF(C1435&gt;=2026,IF(B1435&lt;741000,0,IF(B1435&lt;2191000,B1435-740000,IF(B1435&lt;2193000,1451000,IF(B1435&lt;2196000,1453000,IF(B1435&lt;2200000,1456000,IF(B1435&lt;3600000,ROUNDDOWN(B1435/4,-3)*2.8-80000,IF(B1435&lt;6600000,ROUNDDOWN(B1435/4,-3)*3.2-440000,IF(B1435&lt;8500000,ROUNDDOWN(B1435*0.9,0)-1100000,B1435-1950000)))))))),IF(B1435&lt;651000,0,IF(B1435&lt;1900000,B1435-650000,IF(B1435&lt;3600000,ROUNDDOWN(B1435/4,-3)*2.8-80000,IF(B1435&lt;6600000,ROUNDDOWN(B1435/4,-3)*3.2-440000,IF(B1435&lt;8500000,ROUNDDOWN(B1435*0.9,0)-1100000,B1435-1950000)))))),0)</f>
        <v/>
      </c>
      <c r="N1435" s="18">
        <f>IF(M1435&gt;23500000,NA(),IF(C1435&gt;=2026,IF(M1435&lt;=4890000,1040000,IF(M1435&lt;=6550000,670000,620000)),IF(M1435&lt;=1320000,950000,IF(M1435&lt;=3360000,880000,IF(M1435&lt;=4890000,680000,IF(M1435&lt;=6550000,630000,580000))))))</f>
        <v/>
      </c>
      <c r="O1435" s="18">
        <f>IF(F1435&lt;=0,IF(AND(D1435="はい",C1435&gt;=2026,C1435&lt;=2027),IF(E1435&lt;=0,0,IF(E1435&lt;=30000,E1435,IF(E1435&lt;=60000,ROUNDUP(E1435/2,0)+15000,IF(E1435&lt;=120000,ROUNDUP(E1435/4,0)+30000,60000)))),IF(E1435&lt;=0,0,IF(E1435&lt;=20000,E1435,IF(E1435&lt;=40000,ROUNDUP(E1435/2,0)+10000,IF(E1435&lt;=80000,ROUNDUP(E1435/4,0)+20000,40000))))),IF(E1435&lt;=0,IF(F1435&lt;=0,0,IF(F1435&lt;=25000,F1435,IF(F1435&lt;=50000,ROUNDUP(F1435/2,0)+12500,IF(F1435&lt;=100000,ROUNDUP(F1435/4,0)+25000,50000)))),MAX(IF(F1435&lt;=0,0,IF(F1435&lt;=25000,F1435,IF(F1435&lt;=50000,ROUNDUP(F1435/2,0)+12500,IF(F1435&lt;=100000,ROUNDUP(F1435/4,0)+25000,50000)))),MIN(IF(AND(D1435="はい",C1435&gt;=2026,C1435&lt;=2027),IF(E1435&lt;=0,0,IF(E1435&lt;=30000,E1435,IF(E1435&lt;=60000,ROUNDUP(E1435/2,0)+15000,IF(E1435&lt;=120000,ROUNDUP(E1435/4,0)+30000,60000)))),IF(E1435&lt;=0,0,IF(E1435&lt;=20000,E1435,IF(E1435&lt;=40000,ROUNDUP(E1435/2,0)+10000,IF(E1435&lt;=80000,ROUNDUP(E1435/4,0)+20000,40000)))))+IF(F1435&lt;=0,0,IF(F1435&lt;=25000,F1435,IF(F1435&lt;=50000,ROUNDUP(F1435/2,0)+12500,IF(F1435&lt;=100000,ROUNDUP(F1435/4,0)+25000,50000)))),IF(AND(D1435="はい",C1435&gt;=2026,C1435&lt;=2027),60000,40000)))))</f>
        <v/>
      </c>
      <c r="P1435" s="18">
        <f>IF(G1435&lt;=0,0,IF(G1435&lt;=20000,G1435,IF(G1435&lt;=40000,ROUNDUP(G1435/2,0)+10000,IF(G1435&lt;=80000,ROUNDUP(G1435/4,0)+20000,40000))))</f>
        <v/>
      </c>
      <c r="Q1435" s="18">
        <f>IF(I1435&lt;=0,IF(H1435&lt;=0,0,IF(H1435&lt;=20000,H1435,IF(H1435&lt;=40000,ROUNDUP(H1435/2,0)+10000,IF(H1435&lt;=80000,ROUNDUP(H1435/4,0)+20000,40000)))),IF(H1435&lt;=0,IF(I1435&lt;=0,0,IF(I1435&lt;=25000,I1435,IF(I1435&lt;=50000,ROUNDUP(I1435/2,0)+12500,IF(I1435&lt;=100000,ROUNDUP(I1435/4,0)+25000,50000)))),MAX(IF(I1435&lt;=0,0,IF(I1435&lt;=25000,I1435,IF(I1435&lt;=50000,ROUNDUP(I1435/2,0)+12500,IF(I1435&lt;=100000,ROUNDUP(I1435/4,0)+25000,50000)))),MIN(IF(H1435&lt;=0,0,IF(H1435&lt;=20000,H1435,IF(H1435&lt;=40000,ROUNDUP(H1435/2,0)+10000,IF(H1435&lt;=80000,ROUNDUP(H1435/4,0)+20000,40000))))+IF(I1435&lt;=0,0,IF(I1435&lt;=25000,I1435,IF(I1435&lt;=50000,ROUNDUP(I1435/2,0)+12500,IF(I1435&lt;=100000,ROUNDUP(I1435/4,0)+25000,50000)))),40000))))</f>
        <v/>
      </c>
      <c r="R1435" s="18">
        <f>MIN(120000,O1435+P1435+Q1435)</f>
        <v/>
      </c>
      <c r="S1435" s="18">
        <f>IF(F1435&lt;=0,IF(E1435&lt;=0,0,IF(E1435&lt;=12000,E1435,IF(E1435&lt;=32000,ROUNDUP(E1435/2,0)+6000,IF(E1435&lt;=56000,ROUNDUP(E1435/4,0)+14000,28000)))),IF(E1435&lt;=0,IF(F1435&lt;=0,0,IF(F1435&lt;=15000,F1435,IF(F1435&lt;=40000,ROUNDUP(F1435/2,0)+7500,IF(F1435&lt;=70000,ROUNDUP(F1435/4,0)+17500,35000)))),MAX(IF(F1435&lt;=0,0,IF(F1435&lt;=15000,F1435,IF(F1435&lt;=40000,ROUNDUP(F1435/2,0)+7500,IF(F1435&lt;=70000,ROUNDUP(F1435/4,0)+17500,35000)))),MIN(IF(E1435&lt;=0,0,IF(E1435&lt;=12000,E1435,IF(E1435&lt;=32000,ROUNDUP(E1435/2,0)+6000,IF(E1435&lt;=56000,ROUNDUP(E1435/4,0)+14000,28000))))+IF(F1435&lt;=0,0,IF(F1435&lt;=15000,F1435,IF(F1435&lt;=40000,ROUNDUP(F1435/2,0)+7500,IF(F1435&lt;=70000,ROUNDUP(F1435/4,0)+17500,35000)))),28000))))</f>
        <v/>
      </c>
      <c r="T1435" s="18">
        <f>IF(G1435&lt;=0,0,IF(G1435&lt;=12000,G1435,IF(G1435&lt;=32000,ROUNDUP(G1435/2,0)+6000,IF(G1435&lt;=56000,ROUNDUP(G1435/4,0)+14000,28000))))</f>
        <v/>
      </c>
      <c r="U1435" s="18">
        <f>IF(I1435&lt;=0,IF(H1435&lt;=0,0,IF(H1435&lt;=12000,H1435,IF(H1435&lt;=32000,ROUNDUP(H1435/2,0)+6000,IF(H1435&lt;=56000,ROUNDUP(H1435/4,0)+14000,28000)))),IF(H1435&lt;=0,IF(I1435&lt;=0,0,IF(I1435&lt;=15000,I1435,IF(I1435&lt;=40000,ROUNDUP(I1435/2,0)+7500,IF(I1435&lt;=70000,ROUNDUP(I1435/4,0)+17500,35000)))),MAX(IF(I1435&lt;=0,0,IF(I1435&lt;=15000,I1435,IF(I1435&lt;=40000,ROUNDUP(I1435/2,0)+7500,IF(I1435&lt;=70000,ROUNDUP(I1435/4,0)+17500,35000)))),MIN(IF(H1435&lt;=0,0,IF(H1435&lt;=12000,H1435,IF(H1435&lt;=32000,ROUNDUP(H1435/2,0)+6000,IF(H1435&lt;=56000,ROUNDUP(H1435/4,0)+14000,28000))))+IF(I1435&lt;=0,0,IF(I1435&lt;=15000,I1435,IF(I1435&lt;=40000,ROUNDUP(I1435/2,0)+7500,IF(I1435&lt;=70000,ROUNDUP(I1435/4,0)+17500,35000)))),28000))))</f>
        <v/>
      </c>
      <c r="V1435" s="18">
        <f>MIN(70000,S1435+T1435+U1435)</f>
        <v/>
      </c>
      <c r="W1435" s="18">
        <f>MAX(0,ROUNDDOWN(M1435-J1435-N1435-K1435-0,-3))</f>
        <v/>
      </c>
      <c r="X1435" s="18">
        <f>MAX(0,ROUNDDOWN(M1435-J1435-N1435-K1435-R1435,-3))</f>
        <v/>
      </c>
      <c r="Y1435" s="18">
        <f>IF(W1435&lt;=0,0,ROUNDDOWN((W1435*LOOKUP(W1435,{0,1950001,3300001,6950001,9000001,18000001,40000001},{0.05,0.1,0.2,0.23,0.33,0.4,0.45})-LOOKUP(W1435,{0,1950001,3300001,6950001,9000001,18000001,40000001},{0,97500,427500,636000,1536000,2796000,4796000}))*1.021,-2))</f>
        <v/>
      </c>
      <c r="Z1435" s="18">
        <f>IF(X1435&lt;=0,0,ROUNDDOWN((X1435*LOOKUP(X1435,{0,1950001,3300001,6950001,9000001,18000001,40000001},{0.05,0.1,0.2,0.23,0.33,0.4,0.45})-LOOKUP(X1435,{0,1950001,3300001,6950001,9000001,18000001,40000001},{0,97500,427500,636000,1536000,2796000,4796000}))*1.021,-2))</f>
        <v/>
      </c>
      <c r="AA1435" s="18">
        <f>MAX(0,ROUNDDOWN(M1435-J1435-430000-L1435-0,-3))</f>
        <v/>
      </c>
      <c r="AB1435" s="18">
        <f>MAX(0,ROUNDDOWN(M1435-J1435-430000-L1435-V1435,-3))</f>
        <v/>
      </c>
      <c r="AC1435" s="18">
        <f>IF(M1435&lt;=450000,0,MAX(0,ROUNDDOWN(AA1435*0.06-MIN(50000,AA1435)*0.03,-2))+MAX(0,ROUNDDOWN(AA1435*0.04-MIN(50000,AA1435)*0.02,-2)))</f>
        <v/>
      </c>
      <c r="AD1435" s="18">
        <f>IF(M1435&lt;=450000,0,MAX(0,ROUNDDOWN(AB1435*0.06-MIN(50000,AB1435)*0.03,-2))+MAX(0,ROUNDDOWN(AB1435*0.04-MIN(50000,AB1435)*0.02,-2)))</f>
        <v/>
      </c>
      <c r="AE1435" s="18">
        <f>Y1435-Z1435</f>
        <v/>
      </c>
      <c r="AF1435" s="18">
        <f>AC1435-AD1435</f>
        <v/>
      </c>
      <c r="AG1435" s="18">
        <f>AE1435+AF1435</f>
        <v/>
      </c>
      <c r="AH1435" s="20">
        <f>IF(W1435&lt;=0,0,LOOKUP(W1435,{0,1950001,3300001,6950001,9000001,18000001,40000001},{0.05,0.1,0.2,0.23,0.33,0.4,0.45}))</f>
        <v/>
      </c>
    </row>
    <row r="1436">
      <c r="A1436" t="inlineStr">
        <is>
          <t>1万円刻み 特例あり一般12万円</t>
        </is>
      </c>
      <c r="B1436" s="18">
        <f>'4_1万円刻み'!$A$452</f>
        <v/>
      </c>
      <c r="C1436" s="19" t="n">
        <v>2026</v>
      </c>
      <c r="D1436" t="inlineStr">
        <is>
          <t>はい</t>
        </is>
      </c>
      <c r="E1436" s="18" t="n">
        <v>120000</v>
      </c>
      <c r="F1436" s="18" t="n">
        <v>0</v>
      </c>
      <c r="G1436" s="18" t="n">
        <v>0</v>
      </c>
      <c r="H1436" s="18" t="n">
        <v>0</v>
      </c>
      <c r="I1436" s="18" t="n">
        <v>0</v>
      </c>
      <c r="J1436" s="18">
        <f>ROUND(MIN(B1436/12,650000)*12*0.0915+MIN(B1436/12,1390000)*12*(0.0504+0)+B1436*0.005,0)</f>
        <v/>
      </c>
      <c r="K1436" s="18" t="n">
        <v>0</v>
      </c>
      <c r="L1436" s="18" t="n">
        <v>0</v>
      </c>
      <c r="M1436" s="18">
        <f>ROUND(IF(C1436&gt;=2026,IF(B1436&lt;741000,0,IF(B1436&lt;2191000,B1436-740000,IF(B1436&lt;2193000,1451000,IF(B1436&lt;2196000,1453000,IF(B1436&lt;2200000,1456000,IF(B1436&lt;3600000,ROUNDDOWN(B1436/4,-3)*2.8-80000,IF(B1436&lt;6600000,ROUNDDOWN(B1436/4,-3)*3.2-440000,IF(B1436&lt;8500000,ROUNDDOWN(B1436*0.9,0)-1100000,B1436-1950000)))))))),IF(B1436&lt;651000,0,IF(B1436&lt;1900000,B1436-650000,IF(B1436&lt;3600000,ROUNDDOWN(B1436/4,-3)*2.8-80000,IF(B1436&lt;6600000,ROUNDDOWN(B1436/4,-3)*3.2-440000,IF(B1436&lt;8500000,ROUNDDOWN(B1436*0.9,0)-1100000,B1436-1950000)))))),0)</f>
        <v/>
      </c>
      <c r="N1436" s="18">
        <f>IF(M1436&gt;23500000,NA(),IF(C1436&gt;=2026,IF(M1436&lt;=4890000,1040000,IF(M1436&lt;=6550000,670000,620000)),IF(M1436&lt;=1320000,950000,IF(M1436&lt;=3360000,880000,IF(M1436&lt;=4890000,680000,IF(M1436&lt;=6550000,630000,580000))))))</f>
        <v/>
      </c>
      <c r="O1436" s="18">
        <f>IF(F1436&lt;=0,IF(AND(D1436="はい",C1436&gt;=2026,C1436&lt;=2027),IF(E1436&lt;=0,0,IF(E1436&lt;=30000,E1436,IF(E1436&lt;=60000,ROUNDUP(E1436/2,0)+15000,IF(E1436&lt;=120000,ROUNDUP(E1436/4,0)+30000,60000)))),IF(E1436&lt;=0,0,IF(E1436&lt;=20000,E1436,IF(E1436&lt;=40000,ROUNDUP(E1436/2,0)+10000,IF(E1436&lt;=80000,ROUNDUP(E1436/4,0)+20000,40000))))),IF(E1436&lt;=0,IF(F1436&lt;=0,0,IF(F1436&lt;=25000,F1436,IF(F1436&lt;=50000,ROUNDUP(F1436/2,0)+12500,IF(F1436&lt;=100000,ROUNDUP(F1436/4,0)+25000,50000)))),MAX(IF(F1436&lt;=0,0,IF(F1436&lt;=25000,F1436,IF(F1436&lt;=50000,ROUNDUP(F1436/2,0)+12500,IF(F1436&lt;=100000,ROUNDUP(F1436/4,0)+25000,50000)))),MIN(IF(AND(D1436="はい",C1436&gt;=2026,C1436&lt;=2027),IF(E1436&lt;=0,0,IF(E1436&lt;=30000,E1436,IF(E1436&lt;=60000,ROUNDUP(E1436/2,0)+15000,IF(E1436&lt;=120000,ROUNDUP(E1436/4,0)+30000,60000)))),IF(E1436&lt;=0,0,IF(E1436&lt;=20000,E1436,IF(E1436&lt;=40000,ROUNDUP(E1436/2,0)+10000,IF(E1436&lt;=80000,ROUNDUP(E1436/4,0)+20000,40000)))))+IF(F1436&lt;=0,0,IF(F1436&lt;=25000,F1436,IF(F1436&lt;=50000,ROUNDUP(F1436/2,0)+12500,IF(F1436&lt;=100000,ROUNDUP(F1436/4,0)+25000,50000)))),IF(AND(D1436="はい",C1436&gt;=2026,C1436&lt;=2027),60000,40000)))))</f>
        <v/>
      </c>
      <c r="P1436" s="18">
        <f>IF(G1436&lt;=0,0,IF(G1436&lt;=20000,G1436,IF(G1436&lt;=40000,ROUNDUP(G1436/2,0)+10000,IF(G1436&lt;=80000,ROUNDUP(G1436/4,0)+20000,40000))))</f>
        <v/>
      </c>
      <c r="Q1436" s="18">
        <f>IF(I1436&lt;=0,IF(H1436&lt;=0,0,IF(H1436&lt;=20000,H1436,IF(H1436&lt;=40000,ROUNDUP(H1436/2,0)+10000,IF(H1436&lt;=80000,ROUNDUP(H1436/4,0)+20000,40000)))),IF(H1436&lt;=0,IF(I1436&lt;=0,0,IF(I1436&lt;=25000,I1436,IF(I1436&lt;=50000,ROUNDUP(I1436/2,0)+12500,IF(I1436&lt;=100000,ROUNDUP(I1436/4,0)+25000,50000)))),MAX(IF(I1436&lt;=0,0,IF(I1436&lt;=25000,I1436,IF(I1436&lt;=50000,ROUNDUP(I1436/2,0)+12500,IF(I1436&lt;=100000,ROUNDUP(I1436/4,0)+25000,50000)))),MIN(IF(H1436&lt;=0,0,IF(H1436&lt;=20000,H1436,IF(H1436&lt;=40000,ROUNDUP(H1436/2,0)+10000,IF(H1436&lt;=80000,ROUNDUP(H1436/4,0)+20000,40000))))+IF(I1436&lt;=0,0,IF(I1436&lt;=25000,I1436,IF(I1436&lt;=50000,ROUNDUP(I1436/2,0)+12500,IF(I1436&lt;=100000,ROUNDUP(I1436/4,0)+25000,50000)))),40000))))</f>
        <v/>
      </c>
      <c r="R1436" s="18">
        <f>MIN(120000,O1436+P1436+Q1436)</f>
        <v/>
      </c>
      <c r="S1436" s="18">
        <f>IF(F1436&lt;=0,IF(E1436&lt;=0,0,IF(E1436&lt;=12000,E1436,IF(E1436&lt;=32000,ROUNDUP(E1436/2,0)+6000,IF(E1436&lt;=56000,ROUNDUP(E1436/4,0)+14000,28000)))),IF(E1436&lt;=0,IF(F1436&lt;=0,0,IF(F1436&lt;=15000,F1436,IF(F1436&lt;=40000,ROUNDUP(F1436/2,0)+7500,IF(F1436&lt;=70000,ROUNDUP(F1436/4,0)+17500,35000)))),MAX(IF(F1436&lt;=0,0,IF(F1436&lt;=15000,F1436,IF(F1436&lt;=40000,ROUNDUP(F1436/2,0)+7500,IF(F1436&lt;=70000,ROUNDUP(F1436/4,0)+17500,35000)))),MIN(IF(E1436&lt;=0,0,IF(E1436&lt;=12000,E1436,IF(E1436&lt;=32000,ROUNDUP(E1436/2,0)+6000,IF(E1436&lt;=56000,ROUNDUP(E1436/4,0)+14000,28000))))+IF(F1436&lt;=0,0,IF(F1436&lt;=15000,F1436,IF(F1436&lt;=40000,ROUNDUP(F1436/2,0)+7500,IF(F1436&lt;=70000,ROUNDUP(F1436/4,0)+17500,35000)))),28000))))</f>
        <v/>
      </c>
      <c r="T1436" s="18">
        <f>IF(G1436&lt;=0,0,IF(G1436&lt;=12000,G1436,IF(G1436&lt;=32000,ROUNDUP(G1436/2,0)+6000,IF(G1436&lt;=56000,ROUNDUP(G1436/4,0)+14000,28000))))</f>
        <v/>
      </c>
      <c r="U1436" s="18">
        <f>IF(I1436&lt;=0,IF(H1436&lt;=0,0,IF(H1436&lt;=12000,H1436,IF(H1436&lt;=32000,ROUNDUP(H1436/2,0)+6000,IF(H1436&lt;=56000,ROUNDUP(H1436/4,0)+14000,28000)))),IF(H1436&lt;=0,IF(I1436&lt;=0,0,IF(I1436&lt;=15000,I1436,IF(I1436&lt;=40000,ROUNDUP(I1436/2,0)+7500,IF(I1436&lt;=70000,ROUNDUP(I1436/4,0)+17500,35000)))),MAX(IF(I1436&lt;=0,0,IF(I1436&lt;=15000,I1436,IF(I1436&lt;=40000,ROUNDUP(I1436/2,0)+7500,IF(I1436&lt;=70000,ROUNDUP(I1436/4,0)+17500,35000)))),MIN(IF(H1436&lt;=0,0,IF(H1436&lt;=12000,H1436,IF(H1436&lt;=32000,ROUNDUP(H1436/2,0)+6000,IF(H1436&lt;=56000,ROUNDUP(H1436/4,0)+14000,28000))))+IF(I1436&lt;=0,0,IF(I1436&lt;=15000,I1436,IF(I1436&lt;=40000,ROUNDUP(I1436/2,0)+7500,IF(I1436&lt;=70000,ROUNDUP(I1436/4,0)+17500,35000)))),28000))))</f>
        <v/>
      </c>
      <c r="V1436" s="18">
        <f>MIN(70000,S1436+T1436+U1436)</f>
        <v/>
      </c>
      <c r="W1436" s="18">
        <f>MAX(0,ROUNDDOWN(M1436-J1436-N1436-K1436-0,-3))</f>
        <v/>
      </c>
      <c r="X1436" s="18">
        <f>MAX(0,ROUNDDOWN(M1436-J1436-N1436-K1436-R1436,-3))</f>
        <v/>
      </c>
      <c r="Y1436" s="18">
        <f>IF(W1436&lt;=0,0,ROUNDDOWN((W1436*LOOKUP(W1436,{0,1950001,3300001,6950001,9000001,18000001,40000001},{0.05,0.1,0.2,0.23,0.33,0.4,0.45})-LOOKUP(W1436,{0,1950001,3300001,6950001,9000001,18000001,40000001},{0,97500,427500,636000,1536000,2796000,4796000}))*1.021,-2))</f>
        <v/>
      </c>
      <c r="Z1436" s="18">
        <f>IF(X1436&lt;=0,0,ROUNDDOWN((X1436*LOOKUP(X1436,{0,1950001,3300001,6950001,9000001,18000001,40000001},{0.05,0.1,0.2,0.23,0.33,0.4,0.45})-LOOKUP(X1436,{0,1950001,3300001,6950001,9000001,18000001,40000001},{0,97500,427500,636000,1536000,2796000,4796000}))*1.021,-2))</f>
        <v/>
      </c>
      <c r="AA1436" s="18">
        <f>MAX(0,ROUNDDOWN(M1436-J1436-430000-L1436-0,-3))</f>
        <v/>
      </c>
      <c r="AB1436" s="18">
        <f>MAX(0,ROUNDDOWN(M1436-J1436-430000-L1436-V1436,-3))</f>
        <v/>
      </c>
      <c r="AC1436" s="18">
        <f>IF(M1436&lt;=450000,0,MAX(0,ROUNDDOWN(AA1436*0.06-MIN(50000,AA1436)*0.03,-2))+MAX(0,ROUNDDOWN(AA1436*0.04-MIN(50000,AA1436)*0.02,-2)))</f>
        <v/>
      </c>
      <c r="AD1436" s="18">
        <f>IF(M1436&lt;=450000,0,MAX(0,ROUNDDOWN(AB1436*0.06-MIN(50000,AB1436)*0.03,-2))+MAX(0,ROUNDDOWN(AB1436*0.04-MIN(50000,AB1436)*0.02,-2)))</f>
        <v/>
      </c>
      <c r="AE1436" s="18">
        <f>Y1436-Z1436</f>
        <v/>
      </c>
      <c r="AF1436" s="18">
        <f>AC1436-AD1436</f>
        <v/>
      </c>
      <c r="AG1436" s="18">
        <f>AE1436+AF1436</f>
        <v/>
      </c>
      <c r="AH1436" s="20">
        <f>IF(W1436&lt;=0,0,LOOKUP(W1436,{0,1950001,3300001,6950001,9000001,18000001,40000001},{0.05,0.1,0.2,0.23,0.33,0.4,0.45}))</f>
        <v/>
      </c>
    </row>
    <row r="1437">
      <c r="A1437" t="inlineStr">
        <is>
          <t>1万円刻み 3区分8万円ずつ</t>
        </is>
      </c>
      <c r="B1437" s="18">
        <f>'4_1万円刻み'!$A$453</f>
        <v/>
      </c>
      <c r="C1437" s="19" t="n">
        <v>2026</v>
      </c>
      <c r="D1437" t="inlineStr">
        <is>
          <t>いいえ</t>
        </is>
      </c>
      <c r="E1437" s="18" t="n">
        <v>80000</v>
      </c>
      <c r="F1437" s="18" t="n">
        <v>0</v>
      </c>
      <c r="G1437" s="18" t="n">
        <v>80000</v>
      </c>
      <c r="H1437" s="18" t="n">
        <v>80000</v>
      </c>
      <c r="I1437" s="18" t="n">
        <v>0</v>
      </c>
      <c r="J1437" s="18">
        <f>ROUND(MIN(B1437/12,650000)*12*0.0915+MIN(B1437/12,1390000)*12*(0.0504+0)+B1437*0.005,0)</f>
        <v/>
      </c>
      <c r="K1437" s="18" t="n">
        <v>0</v>
      </c>
      <c r="L1437" s="18" t="n">
        <v>0</v>
      </c>
      <c r="M1437" s="18">
        <f>ROUND(IF(C1437&gt;=2026,IF(B1437&lt;741000,0,IF(B1437&lt;2191000,B1437-740000,IF(B1437&lt;2193000,1451000,IF(B1437&lt;2196000,1453000,IF(B1437&lt;2200000,1456000,IF(B1437&lt;3600000,ROUNDDOWN(B1437/4,-3)*2.8-80000,IF(B1437&lt;6600000,ROUNDDOWN(B1437/4,-3)*3.2-440000,IF(B1437&lt;8500000,ROUNDDOWN(B1437*0.9,0)-1100000,B1437-1950000)))))))),IF(B1437&lt;651000,0,IF(B1437&lt;1900000,B1437-650000,IF(B1437&lt;3600000,ROUNDDOWN(B1437/4,-3)*2.8-80000,IF(B1437&lt;6600000,ROUNDDOWN(B1437/4,-3)*3.2-440000,IF(B1437&lt;8500000,ROUNDDOWN(B1437*0.9,0)-1100000,B1437-1950000)))))),0)</f>
        <v/>
      </c>
      <c r="N1437" s="18">
        <f>IF(M1437&gt;23500000,NA(),IF(C1437&gt;=2026,IF(M1437&lt;=4890000,1040000,IF(M1437&lt;=6550000,670000,620000)),IF(M1437&lt;=1320000,950000,IF(M1437&lt;=3360000,880000,IF(M1437&lt;=4890000,680000,IF(M1437&lt;=6550000,630000,580000))))))</f>
        <v/>
      </c>
      <c r="O1437" s="18">
        <f>IF(F1437&lt;=0,IF(AND(D1437="はい",C1437&gt;=2026,C1437&lt;=2027),IF(E1437&lt;=0,0,IF(E1437&lt;=30000,E1437,IF(E1437&lt;=60000,ROUNDUP(E1437/2,0)+15000,IF(E1437&lt;=120000,ROUNDUP(E1437/4,0)+30000,60000)))),IF(E1437&lt;=0,0,IF(E1437&lt;=20000,E1437,IF(E1437&lt;=40000,ROUNDUP(E1437/2,0)+10000,IF(E1437&lt;=80000,ROUNDUP(E1437/4,0)+20000,40000))))),IF(E1437&lt;=0,IF(F1437&lt;=0,0,IF(F1437&lt;=25000,F1437,IF(F1437&lt;=50000,ROUNDUP(F1437/2,0)+12500,IF(F1437&lt;=100000,ROUNDUP(F1437/4,0)+25000,50000)))),MAX(IF(F1437&lt;=0,0,IF(F1437&lt;=25000,F1437,IF(F1437&lt;=50000,ROUNDUP(F1437/2,0)+12500,IF(F1437&lt;=100000,ROUNDUP(F1437/4,0)+25000,50000)))),MIN(IF(AND(D1437="はい",C1437&gt;=2026,C1437&lt;=2027),IF(E1437&lt;=0,0,IF(E1437&lt;=30000,E1437,IF(E1437&lt;=60000,ROUNDUP(E1437/2,0)+15000,IF(E1437&lt;=120000,ROUNDUP(E1437/4,0)+30000,60000)))),IF(E1437&lt;=0,0,IF(E1437&lt;=20000,E1437,IF(E1437&lt;=40000,ROUNDUP(E1437/2,0)+10000,IF(E1437&lt;=80000,ROUNDUP(E1437/4,0)+20000,40000)))))+IF(F1437&lt;=0,0,IF(F1437&lt;=25000,F1437,IF(F1437&lt;=50000,ROUNDUP(F1437/2,0)+12500,IF(F1437&lt;=100000,ROUNDUP(F1437/4,0)+25000,50000)))),IF(AND(D1437="はい",C1437&gt;=2026,C1437&lt;=2027),60000,40000)))))</f>
        <v/>
      </c>
      <c r="P1437" s="18">
        <f>IF(G1437&lt;=0,0,IF(G1437&lt;=20000,G1437,IF(G1437&lt;=40000,ROUNDUP(G1437/2,0)+10000,IF(G1437&lt;=80000,ROUNDUP(G1437/4,0)+20000,40000))))</f>
        <v/>
      </c>
      <c r="Q1437" s="18">
        <f>IF(I1437&lt;=0,IF(H1437&lt;=0,0,IF(H1437&lt;=20000,H1437,IF(H1437&lt;=40000,ROUNDUP(H1437/2,0)+10000,IF(H1437&lt;=80000,ROUNDUP(H1437/4,0)+20000,40000)))),IF(H1437&lt;=0,IF(I1437&lt;=0,0,IF(I1437&lt;=25000,I1437,IF(I1437&lt;=50000,ROUNDUP(I1437/2,0)+12500,IF(I1437&lt;=100000,ROUNDUP(I1437/4,0)+25000,50000)))),MAX(IF(I1437&lt;=0,0,IF(I1437&lt;=25000,I1437,IF(I1437&lt;=50000,ROUNDUP(I1437/2,0)+12500,IF(I1437&lt;=100000,ROUNDUP(I1437/4,0)+25000,50000)))),MIN(IF(H1437&lt;=0,0,IF(H1437&lt;=20000,H1437,IF(H1437&lt;=40000,ROUNDUP(H1437/2,0)+10000,IF(H1437&lt;=80000,ROUNDUP(H1437/4,0)+20000,40000))))+IF(I1437&lt;=0,0,IF(I1437&lt;=25000,I1437,IF(I1437&lt;=50000,ROUNDUP(I1437/2,0)+12500,IF(I1437&lt;=100000,ROUNDUP(I1437/4,0)+25000,50000)))),40000))))</f>
        <v/>
      </c>
      <c r="R1437" s="18">
        <f>MIN(120000,O1437+P1437+Q1437)</f>
        <v/>
      </c>
      <c r="S1437" s="18">
        <f>IF(F1437&lt;=0,IF(E1437&lt;=0,0,IF(E1437&lt;=12000,E1437,IF(E1437&lt;=32000,ROUNDUP(E1437/2,0)+6000,IF(E1437&lt;=56000,ROUNDUP(E1437/4,0)+14000,28000)))),IF(E1437&lt;=0,IF(F1437&lt;=0,0,IF(F1437&lt;=15000,F1437,IF(F1437&lt;=40000,ROUNDUP(F1437/2,0)+7500,IF(F1437&lt;=70000,ROUNDUP(F1437/4,0)+17500,35000)))),MAX(IF(F1437&lt;=0,0,IF(F1437&lt;=15000,F1437,IF(F1437&lt;=40000,ROUNDUP(F1437/2,0)+7500,IF(F1437&lt;=70000,ROUNDUP(F1437/4,0)+17500,35000)))),MIN(IF(E1437&lt;=0,0,IF(E1437&lt;=12000,E1437,IF(E1437&lt;=32000,ROUNDUP(E1437/2,0)+6000,IF(E1437&lt;=56000,ROUNDUP(E1437/4,0)+14000,28000))))+IF(F1437&lt;=0,0,IF(F1437&lt;=15000,F1437,IF(F1437&lt;=40000,ROUNDUP(F1437/2,0)+7500,IF(F1437&lt;=70000,ROUNDUP(F1437/4,0)+17500,35000)))),28000))))</f>
        <v/>
      </c>
      <c r="T1437" s="18">
        <f>IF(G1437&lt;=0,0,IF(G1437&lt;=12000,G1437,IF(G1437&lt;=32000,ROUNDUP(G1437/2,0)+6000,IF(G1437&lt;=56000,ROUNDUP(G1437/4,0)+14000,28000))))</f>
        <v/>
      </c>
      <c r="U1437" s="18">
        <f>IF(I1437&lt;=0,IF(H1437&lt;=0,0,IF(H1437&lt;=12000,H1437,IF(H1437&lt;=32000,ROUNDUP(H1437/2,0)+6000,IF(H1437&lt;=56000,ROUNDUP(H1437/4,0)+14000,28000)))),IF(H1437&lt;=0,IF(I1437&lt;=0,0,IF(I1437&lt;=15000,I1437,IF(I1437&lt;=40000,ROUNDUP(I1437/2,0)+7500,IF(I1437&lt;=70000,ROUNDUP(I1437/4,0)+17500,35000)))),MAX(IF(I1437&lt;=0,0,IF(I1437&lt;=15000,I1437,IF(I1437&lt;=40000,ROUNDUP(I1437/2,0)+7500,IF(I1437&lt;=70000,ROUNDUP(I1437/4,0)+17500,35000)))),MIN(IF(H1437&lt;=0,0,IF(H1437&lt;=12000,H1437,IF(H1437&lt;=32000,ROUNDUP(H1437/2,0)+6000,IF(H1437&lt;=56000,ROUNDUP(H1437/4,0)+14000,28000))))+IF(I1437&lt;=0,0,IF(I1437&lt;=15000,I1437,IF(I1437&lt;=40000,ROUNDUP(I1437/2,0)+7500,IF(I1437&lt;=70000,ROUNDUP(I1437/4,0)+17500,35000)))),28000))))</f>
        <v/>
      </c>
      <c r="V1437" s="18">
        <f>MIN(70000,S1437+T1437+U1437)</f>
        <v/>
      </c>
      <c r="W1437" s="18">
        <f>MAX(0,ROUNDDOWN(M1437-J1437-N1437-K1437-0,-3))</f>
        <v/>
      </c>
      <c r="X1437" s="18">
        <f>MAX(0,ROUNDDOWN(M1437-J1437-N1437-K1437-R1437,-3))</f>
        <v/>
      </c>
      <c r="Y1437" s="18">
        <f>IF(W1437&lt;=0,0,ROUNDDOWN((W1437*LOOKUP(W1437,{0,1950001,3300001,6950001,9000001,18000001,40000001},{0.05,0.1,0.2,0.23,0.33,0.4,0.45})-LOOKUP(W1437,{0,1950001,3300001,6950001,9000001,18000001,40000001},{0,97500,427500,636000,1536000,2796000,4796000}))*1.021,-2))</f>
        <v/>
      </c>
      <c r="Z1437" s="18">
        <f>IF(X1437&lt;=0,0,ROUNDDOWN((X1437*LOOKUP(X1437,{0,1950001,3300001,6950001,9000001,18000001,40000001},{0.05,0.1,0.2,0.23,0.33,0.4,0.45})-LOOKUP(X1437,{0,1950001,3300001,6950001,9000001,18000001,40000001},{0,97500,427500,636000,1536000,2796000,4796000}))*1.021,-2))</f>
        <v/>
      </c>
      <c r="AA1437" s="18">
        <f>MAX(0,ROUNDDOWN(M1437-J1437-430000-L1437-0,-3))</f>
        <v/>
      </c>
      <c r="AB1437" s="18">
        <f>MAX(0,ROUNDDOWN(M1437-J1437-430000-L1437-V1437,-3))</f>
        <v/>
      </c>
      <c r="AC1437" s="18">
        <f>IF(M1437&lt;=450000,0,MAX(0,ROUNDDOWN(AA1437*0.06-MIN(50000,AA1437)*0.03,-2))+MAX(0,ROUNDDOWN(AA1437*0.04-MIN(50000,AA1437)*0.02,-2)))</f>
        <v/>
      </c>
      <c r="AD1437" s="18">
        <f>IF(M1437&lt;=450000,0,MAX(0,ROUNDDOWN(AB1437*0.06-MIN(50000,AB1437)*0.03,-2))+MAX(0,ROUNDDOWN(AB1437*0.04-MIN(50000,AB1437)*0.02,-2)))</f>
        <v/>
      </c>
      <c r="AE1437" s="18">
        <f>Y1437-Z1437</f>
        <v/>
      </c>
      <c r="AF1437" s="18">
        <f>AC1437-AD1437</f>
        <v/>
      </c>
      <c r="AG1437" s="18">
        <f>AE1437+AF1437</f>
        <v/>
      </c>
      <c r="AH1437" s="20">
        <f>IF(W1437&lt;=0,0,LOOKUP(W1437,{0,1950001,3300001,6950001,9000001,18000001,40000001},{0.05,0.1,0.2,0.23,0.33,0.4,0.45}))</f>
        <v/>
      </c>
    </row>
    <row r="1438">
      <c r="A1438" t="inlineStr">
        <is>
          <t>1万円刻み 一般8万円</t>
        </is>
      </c>
      <c r="B1438" s="18">
        <f>'4_1万円刻み'!$A$453</f>
        <v/>
      </c>
      <c r="C1438" s="19" t="n">
        <v>2026</v>
      </c>
      <c r="D1438" t="inlineStr">
        <is>
          <t>いいえ</t>
        </is>
      </c>
      <c r="E1438" s="18" t="n">
        <v>80000</v>
      </c>
      <c r="F1438" s="18" t="n">
        <v>0</v>
      </c>
      <c r="G1438" s="18" t="n">
        <v>0</v>
      </c>
      <c r="H1438" s="18" t="n">
        <v>0</v>
      </c>
      <c r="I1438" s="18" t="n">
        <v>0</v>
      </c>
      <c r="J1438" s="18">
        <f>ROUND(MIN(B1438/12,650000)*12*0.0915+MIN(B1438/12,1390000)*12*(0.0504+0)+B1438*0.005,0)</f>
        <v/>
      </c>
      <c r="K1438" s="18" t="n">
        <v>0</v>
      </c>
      <c r="L1438" s="18" t="n">
        <v>0</v>
      </c>
      <c r="M1438" s="18">
        <f>ROUND(IF(C1438&gt;=2026,IF(B1438&lt;741000,0,IF(B1438&lt;2191000,B1438-740000,IF(B1438&lt;2193000,1451000,IF(B1438&lt;2196000,1453000,IF(B1438&lt;2200000,1456000,IF(B1438&lt;3600000,ROUNDDOWN(B1438/4,-3)*2.8-80000,IF(B1438&lt;6600000,ROUNDDOWN(B1438/4,-3)*3.2-440000,IF(B1438&lt;8500000,ROUNDDOWN(B1438*0.9,0)-1100000,B1438-1950000)))))))),IF(B1438&lt;651000,0,IF(B1438&lt;1900000,B1438-650000,IF(B1438&lt;3600000,ROUNDDOWN(B1438/4,-3)*2.8-80000,IF(B1438&lt;6600000,ROUNDDOWN(B1438/4,-3)*3.2-440000,IF(B1438&lt;8500000,ROUNDDOWN(B1438*0.9,0)-1100000,B1438-1950000)))))),0)</f>
        <v/>
      </c>
      <c r="N1438" s="18">
        <f>IF(M1438&gt;23500000,NA(),IF(C1438&gt;=2026,IF(M1438&lt;=4890000,1040000,IF(M1438&lt;=6550000,670000,620000)),IF(M1438&lt;=1320000,950000,IF(M1438&lt;=3360000,880000,IF(M1438&lt;=4890000,680000,IF(M1438&lt;=6550000,630000,580000))))))</f>
        <v/>
      </c>
      <c r="O1438" s="18">
        <f>IF(F1438&lt;=0,IF(AND(D1438="はい",C1438&gt;=2026,C1438&lt;=2027),IF(E1438&lt;=0,0,IF(E1438&lt;=30000,E1438,IF(E1438&lt;=60000,ROUNDUP(E1438/2,0)+15000,IF(E1438&lt;=120000,ROUNDUP(E1438/4,0)+30000,60000)))),IF(E1438&lt;=0,0,IF(E1438&lt;=20000,E1438,IF(E1438&lt;=40000,ROUNDUP(E1438/2,0)+10000,IF(E1438&lt;=80000,ROUNDUP(E1438/4,0)+20000,40000))))),IF(E1438&lt;=0,IF(F1438&lt;=0,0,IF(F1438&lt;=25000,F1438,IF(F1438&lt;=50000,ROUNDUP(F1438/2,0)+12500,IF(F1438&lt;=100000,ROUNDUP(F1438/4,0)+25000,50000)))),MAX(IF(F1438&lt;=0,0,IF(F1438&lt;=25000,F1438,IF(F1438&lt;=50000,ROUNDUP(F1438/2,0)+12500,IF(F1438&lt;=100000,ROUNDUP(F1438/4,0)+25000,50000)))),MIN(IF(AND(D1438="はい",C1438&gt;=2026,C1438&lt;=2027),IF(E1438&lt;=0,0,IF(E1438&lt;=30000,E1438,IF(E1438&lt;=60000,ROUNDUP(E1438/2,0)+15000,IF(E1438&lt;=120000,ROUNDUP(E1438/4,0)+30000,60000)))),IF(E1438&lt;=0,0,IF(E1438&lt;=20000,E1438,IF(E1438&lt;=40000,ROUNDUP(E1438/2,0)+10000,IF(E1438&lt;=80000,ROUNDUP(E1438/4,0)+20000,40000)))))+IF(F1438&lt;=0,0,IF(F1438&lt;=25000,F1438,IF(F1438&lt;=50000,ROUNDUP(F1438/2,0)+12500,IF(F1438&lt;=100000,ROUNDUP(F1438/4,0)+25000,50000)))),IF(AND(D1438="はい",C1438&gt;=2026,C1438&lt;=2027),60000,40000)))))</f>
        <v/>
      </c>
      <c r="P1438" s="18">
        <f>IF(G1438&lt;=0,0,IF(G1438&lt;=20000,G1438,IF(G1438&lt;=40000,ROUNDUP(G1438/2,0)+10000,IF(G1438&lt;=80000,ROUNDUP(G1438/4,0)+20000,40000))))</f>
        <v/>
      </c>
      <c r="Q1438" s="18">
        <f>IF(I1438&lt;=0,IF(H1438&lt;=0,0,IF(H1438&lt;=20000,H1438,IF(H1438&lt;=40000,ROUNDUP(H1438/2,0)+10000,IF(H1438&lt;=80000,ROUNDUP(H1438/4,0)+20000,40000)))),IF(H1438&lt;=0,IF(I1438&lt;=0,0,IF(I1438&lt;=25000,I1438,IF(I1438&lt;=50000,ROUNDUP(I1438/2,0)+12500,IF(I1438&lt;=100000,ROUNDUP(I1438/4,0)+25000,50000)))),MAX(IF(I1438&lt;=0,0,IF(I1438&lt;=25000,I1438,IF(I1438&lt;=50000,ROUNDUP(I1438/2,0)+12500,IF(I1438&lt;=100000,ROUNDUP(I1438/4,0)+25000,50000)))),MIN(IF(H1438&lt;=0,0,IF(H1438&lt;=20000,H1438,IF(H1438&lt;=40000,ROUNDUP(H1438/2,0)+10000,IF(H1438&lt;=80000,ROUNDUP(H1438/4,0)+20000,40000))))+IF(I1438&lt;=0,0,IF(I1438&lt;=25000,I1438,IF(I1438&lt;=50000,ROUNDUP(I1438/2,0)+12500,IF(I1438&lt;=100000,ROUNDUP(I1438/4,0)+25000,50000)))),40000))))</f>
        <v/>
      </c>
      <c r="R1438" s="18">
        <f>MIN(120000,O1438+P1438+Q1438)</f>
        <v/>
      </c>
      <c r="S1438" s="18">
        <f>IF(F1438&lt;=0,IF(E1438&lt;=0,0,IF(E1438&lt;=12000,E1438,IF(E1438&lt;=32000,ROUNDUP(E1438/2,0)+6000,IF(E1438&lt;=56000,ROUNDUP(E1438/4,0)+14000,28000)))),IF(E1438&lt;=0,IF(F1438&lt;=0,0,IF(F1438&lt;=15000,F1438,IF(F1438&lt;=40000,ROUNDUP(F1438/2,0)+7500,IF(F1438&lt;=70000,ROUNDUP(F1438/4,0)+17500,35000)))),MAX(IF(F1438&lt;=0,0,IF(F1438&lt;=15000,F1438,IF(F1438&lt;=40000,ROUNDUP(F1438/2,0)+7500,IF(F1438&lt;=70000,ROUNDUP(F1438/4,0)+17500,35000)))),MIN(IF(E1438&lt;=0,0,IF(E1438&lt;=12000,E1438,IF(E1438&lt;=32000,ROUNDUP(E1438/2,0)+6000,IF(E1438&lt;=56000,ROUNDUP(E1438/4,0)+14000,28000))))+IF(F1438&lt;=0,0,IF(F1438&lt;=15000,F1438,IF(F1438&lt;=40000,ROUNDUP(F1438/2,0)+7500,IF(F1438&lt;=70000,ROUNDUP(F1438/4,0)+17500,35000)))),28000))))</f>
        <v/>
      </c>
      <c r="T1438" s="18">
        <f>IF(G1438&lt;=0,0,IF(G1438&lt;=12000,G1438,IF(G1438&lt;=32000,ROUNDUP(G1438/2,0)+6000,IF(G1438&lt;=56000,ROUNDUP(G1438/4,0)+14000,28000))))</f>
        <v/>
      </c>
      <c r="U1438" s="18">
        <f>IF(I1438&lt;=0,IF(H1438&lt;=0,0,IF(H1438&lt;=12000,H1438,IF(H1438&lt;=32000,ROUNDUP(H1438/2,0)+6000,IF(H1438&lt;=56000,ROUNDUP(H1438/4,0)+14000,28000)))),IF(H1438&lt;=0,IF(I1438&lt;=0,0,IF(I1438&lt;=15000,I1438,IF(I1438&lt;=40000,ROUNDUP(I1438/2,0)+7500,IF(I1438&lt;=70000,ROUNDUP(I1438/4,0)+17500,35000)))),MAX(IF(I1438&lt;=0,0,IF(I1438&lt;=15000,I1438,IF(I1438&lt;=40000,ROUNDUP(I1438/2,0)+7500,IF(I1438&lt;=70000,ROUNDUP(I1438/4,0)+17500,35000)))),MIN(IF(H1438&lt;=0,0,IF(H1438&lt;=12000,H1438,IF(H1438&lt;=32000,ROUNDUP(H1438/2,0)+6000,IF(H1438&lt;=56000,ROUNDUP(H1438/4,0)+14000,28000))))+IF(I1438&lt;=0,0,IF(I1438&lt;=15000,I1438,IF(I1438&lt;=40000,ROUNDUP(I1438/2,0)+7500,IF(I1438&lt;=70000,ROUNDUP(I1438/4,0)+17500,35000)))),28000))))</f>
        <v/>
      </c>
      <c r="V1438" s="18">
        <f>MIN(70000,S1438+T1438+U1438)</f>
        <v/>
      </c>
      <c r="W1438" s="18">
        <f>MAX(0,ROUNDDOWN(M1438-J1438-N1438-K1438-0,-3))</f>
        <v/>
      </c>
      <c r="X1438" s="18">
        <f>MAX(0,ROUNDDOWN(M1438-J1438-N1438-K1438-R1438,-3))</f>
        <v/>
      </c>
      <c r="Y1438" s="18">
        <f>IF(W1438&lt;=0,0,ROUNDDOWN((W1438*LOOKUP(W1438,{0,1950001,3300001,6950001,9000001,18000001,40000001},{0.05,0.1,0.2,0.23,0.33,0.4,0.45})-LOOKUP(W1438,{0,1950001,3300001,6950001,9000001,18000001,40000001},{0,97500,427500,636000,1536000,2796000,4796000}))*1.021,-2))</f>
        <v/>
      </c>
      <c r="Z1438" s="18">
        <f>IF(X1438&lt;=0,0,ROUNDDOWN((X1438*LOOKUP(X1438,{0,1950001,3300001,6950001,9000001,18000001,40000001},{0.05,0.1,0.2,0.23,0.33,0.4,0.45})-LOOKUP(X1438,{0,1950001,3300001,6950001,9000001,18000001,40000001},{0,97500,427500,636000,1536000,2796000,4796000}))*1.021,-2))</f>
        <v/>
      </c>
      <c r="AA1438" s="18">
        <f>MAX(0,ROUNDDOWN(M1438-J1438-430000-L1438-0,-3))</f>
        <v/>
      </c>
      <c r="AB1438" s="18">
        <f>MAX(0,ROUNDDOWN(M1438-J1438-430000-L1438-V1438,-3))</f>
        <v/>
      </c>
      <c r="AC1438" s="18">
        <f>IF(M1438&lt;=450000,0,MAX(0,ROUNDDOWN(AA1438*0.06-MIN(50000,AA1438)*0.03,-2))+MAX(0,ROUNDDOWN(AA1438*0.04-MIN(50000,AA1438)*0.02,-2)))</f>
        <v/>
      </c>
      <c r="AD1438" s="18">
        <f>IF(M1438&lt;=450000,0,MAX(0,ROUNDDOWN(AB1438*0.06-MIN(50000,AB1438)*0.03,-2))+MAX(0,ROUNDDOWN(AB1438*0.04-MIN(50000,AB1438)*0.02,-2)))</f>
        <v/>
      </c>
      <c r="AE1438" s="18">
        <f>Y1438-Z1438</f>
        <v/>
      </c>
      <c r="AF1438" s="18">
        <f>AC1438-AD1438</f>
        <v/>
      </c>
      <c r="AG1438" s="18">
        <f>AE1438+AF1438</f>
        <v/>
      </c>
      <c r="AH1438" s="20">
        <f>IF(W1438&lt;=0,0,LOOKUP(W1438,{0,1950001,3300001,6950001,9000001,18000001,40000001},{0.05,0.1,0.2,0.23,0.33,0.4,0.45}))</f>
        <v/>
      </c>
    </row>
    <row r="1439">
      <c r="A1439" t="inlineStr">
        <is>
          <t>1万円刻み 特例あり一般12万円</t>
        </is>
      </c>
      <c r="B1439" s="18">
        <f>'4_1万円刻み'!$A$453</f>
        <v/>
      </c>
      <c r="C1439" s="19" t="n">
        <v>2026</v>
      </c>
      <c r="D1439" t="inlineStr">
        <is>
          <t>はい</t>
        </is>
      </c>
      <c r="E1439" s="18" t="n">
        <v>120000</v>
      </c>
      <c r="F1439" s="18" t="n">
        <v>0</v>
      </c>
      <c r="G1439" s="18" t="n">
        <v>0</v>
      </c>
      <c r="H1439" s="18" t="n">
        <v>0</v>
      </c>
      <c r="I1439" s="18" t="n">
        <v>0</v>
      </c>
      <c r="J1439" s="18">
        <f>ROUND(MIN(B1439/12,650000)*12*0.0915+MIN(B1439/12,1390000)*12*(0.0504+0)+B1439*0.005,0)</f>
        <v/>
      </c>
      <c r="K1439" s="18" t="n">
        <v>0</v>
      </c>
      <c r="L1439" s="18" t="n">
        <v>0</v>
      </c>
      <c r="M1439" s="18">
        <f>ROUND(IF(C1439&gt;=2026,IF(B1439&lt;741000,0,IF(B1439&lt;2191000,B1439-740000,IF(B1439&lt;2193000,1451000,IF(B1439&lt;2196000,1453000,IF(B1439&lt;2200000,1456000,IF(B1439&lt;3600000,ROUNDDOWN(B1439/4,-3)*2.8-80000,IF(B1439&lt;6600000,ROUNDDOWN(B1439/4,-3)*3.2-440000,IF(B1439&lt;8500000,ROUNDDOWN(B1439*0.9,0)-1100000,B1439-1950000)))))))),IF(B1439&lt;651000,0,IF(B1439&lt;1900000,B1439-650000,IF(B1439&lt;3600000,ROUNDDOWN(B1439/4,-3)*2.8-80000,IF(B1439&lt;6600000,ROUNDDOWN(B1439/4,-3)*3.2-440000,IF(B1439&lt;8500000,ROUNDDOWN(B1439*0.9,0)-1100000,B1439-1950000)))))),0)</f>
        <v/>
      </c>
      <c r="N1439" s="18">
        <f>IF(M1439&gt;23500000,NA(),IF(C1439&gt;=2026,IF(M1439&lt;=4890000,1040000,IF(M1439&lt;=6550000,670000,620000)),IF(M1439&lt;=1320000,950000,IF(M1439&lt;=3360000,880000,IF(M1439&lt;=4890000,680000,IF(M1439&lt;=6550000,630000,580000))))))</f>
        <v/>
      </c>
      <c r="O1439" s="18">
        <f>IF(F1439&lt;=0,IF(AND(D1439="はい",C1439&gt;=2026,C1439&lt;=2027),IF(E1439&lt;=0,0,IF(E1439&lt;=30000,E1439,IF(E1439&lt;=60000,ROUNDUP(E1439/2,0)+15000,IF(E1439&lt;=120000,ROUNDUP(E1439/4,0)+30000,60000)))),IF(E1439&lt;=0,0,IF(E1439&lt;=20000,E1439,IF(E1439&lt;=40000,ROUNDUP(E1439/2,0)+10000,IF(E1439&lt;=80000,ROUNDUP(E1439/4,0)+20000,40000))))),IF(E1439&lt;=0,IF(F1439&lt;=0,0,IF(F1439&lt;=25000,F1439,IF(F1439&lt;=50000,ROUNDUP(F1439/2,0)+12500,IF(F1439&lt;=100000,ROUNDUP(F1439/4,0)+25000,50000)))),MAX(IF(F1439&lt;=0,0,IF(F1439&lt;=25000,F1439,IF(F1439&lt;=50000,ROUNDUP(F1439/2,0)+12500,IF(F1439&lt;=100000,ROUNDUP(F1439/4,0)+25000,50000)))),MIN(IF(AND(D1439="はい",C1439&gt;=2026,C1439&lt;=2027),IF(E1439&lt;=0,0,IF(E1439&lt;=30000,E1439,IF(E1439&lt;=60000,ROUNDUP(E1439/2,0)+15000,IF(E1439&lt;=120000,ROUNDUP(E1439/4,0)+30000,60000)))),IF(E1439&lt;=0,0,IF(E1439&lt;=20000,E1439,IF(E1439&lt;=40000,ROUNDUP(E1439/2,0)+10000,IF(E1439&lt;=80000,ROUNDUP(E1439/4,0)+20000,40000)))))+IF(F1439&lt;=0,0,IF(F1439&lt;=25000,F1439,IF(F1439&lt;=50000,ROUNDUP(F1439/2,0)+12500,IF(F1439&lt;=100000,ROUNDUP(F1439/4,0)+25000,50000)))),IF(AND(D1439="はい",C1439&gt;=2026,C1439&lt;=2027),60000,40000)))))</f>
        <v/>
      </c>
      <c r="P1439" s="18">
        <f>IF(G1439&lt;=0,0,IF(G1439&lt;=20000,G1439,IF(G1439&lt;=40000,ROUNDUP(G1439/2,0)+10000,IF(G1439&lt;=80000,ROUNDUP(G1439/4,0)+20000,40000))))</f>
        <v/>
      </c>
      <c r="Q1439" s="18">
        <f>IF(I1439&lt;=0,IF(H1439&lt;=0,0,IF(H1439&lt;=20000,H1439,IF(H1439&lt;=40000,ROUNDUP(H1439/2,0)+10000,IF(H1439&lt;=80000,ROUNDUP(H1439/4,0)+20000,40000)))),IF(H1439&lt;=0,IF(I1439&lt;=0,0,IF(I1439&lt;=25000,I1439,IF(I1439&lt;=50000,ROUNDUP(I1439/2,0)+12500,IF(I1439&lt;=100000,ROUNDUP(I1439/4,0)+25000,50000)))),MAX(IF(I1439&lt;=0,0,IF(I1439&lt;=25000,I1439,IF(I1439&lt;=50000,ROUNDUP(I1439/2,0)+12500,IF(I1439&lt;=100000,ROUNDUP(I1439/4,0)+25000,50000)))),MIN(IF(H1439&lt;=0,0,IF(H1439&lt;=20000,H1439,IF(H1439&lt;=40000,ROUNDUP(H1439/2,0)+10000,IF(H1439&lt;=80000,ROUNDUP(H1439/4,0)+20000,40000))))+IF(I1439&lt;=0,0,IF(I1439&lt;=25000,I1439,IF(I1439&lt;=50000,ROUNDUP(I1439/2,0)+12500,IF(I1439&lt;=100000,ROUNDUP(I1439/4,0)+25000,50000)))),40000))))</f>
        <v/>
      </c>
      <c r="R1439" s="18">
        <f>MIN(120000,O1439+P1439+Q1439)</f>
        <v/>
      </c>
      <c r="S1439" s="18">
        <f>IF(F1439&lt;=0,IF(E1439&lt;=0,0,IF(E1439&lt;=12000,E1439,IF(E1439&lt;=32000,ROUNDUP(E1439/2,0)+6000,IF(E1439&lt;=56000,ROUNDUP(E1439/4,0)+14000,28000)))),IF(E1439&lt;=0,IF(F1439&lt;=0,0,IF(F1439&lt;=15000,F1439,IF(F1439&lt;=40000,ROUNDUP(F1439/2,0)+7500,IF(F1439&lt;=70000,ROUNDUP(F1439/4,0)+17500,35000)))),MAX(IF(F1439&lt;=0,0,IF(F1439&lt;=15000,F1439,IF(F1439&lt;=40000,ROUNDUP(F1439/2,0)+7500,IF(F1439&lt;=70000,ROUNDUP(F1439/4,0)+17500,35000)))),MIN(IF(E1439&lt;=0,0,IF(E1439&lt;=12000,E1439,IF(E1439&lt;=32000,ROUNDUP(E1439/2,0)+6000,IF(E1439&lt;=56000,ROUNDUP(E1439/4,0)+14000,28000))))+IF(F1439&lt;=0,0,IF(F1439&lt;=15000,F1439,IF(F1439&lt;=40000,ROUNDUP(F1439/2,0)+7500,IF(F1439&lt;=70000,ROUNDUP(F1439/4,0)+17500,35000)))),28000))))</f>
        <v/>
      </c>
      <c r="T1439" s="18">
        <f>IF(G1439&lt;=0,0,IF(G1439&lt;=12000,G1439,IF(G1439&lt;=32000,ROUNDUP(G1439/2,0)+6000,IF(G1439&lt;=56000,ROUNDUP(G1439/4,0)+14000,28000))))</f>
        <v/>
      </c>
      <c r="U1439" s="18">
        <f>IF(I1439&lt;=0,IF(H1439&lt;=0,0,IF(H1439&lt;=12000,H1439,IF(H1439&lt;=32000,ROUNDUP(H1439/2,0)+6000,IF(H1439&lt;=56000,ROUNDUP(H1439/4,0)+14000,28000)))),IF(H1439&lt;=0,IF(I1439&lt;=0,0,IF(I1439&lt;=15000,I1439,IF(I1439&lt;=40000,ROUNDUP(I1439/2,0)+7500,IF(I1439&lt;=70000,ROUNDUP(I1439/4,0)+17500,35000)))),MAX(IF(I1439&lt;=0,0,IF(I1439&lt;=15000,I1439,IF(I1439&lt;=40000,ROUNDUP(I1439/2,0)+7500,IF(I1439&lt;=70000,ROUNDUP(I1439/4,0)+17500,35000)))),MIN(IF(H1439&lt;=0,0,IF(H1439&lt;=12000,H1439,IF(H1439&lt;=32000,ROUNDUP(H1439/2,0)+6000,IF(H1439&lt;=56000,ROUNDUP(H1439/4,0)+14000,28000))))+IF(I1439&lt;=0,0,IF(I1439&lt;=15000,I1439,IF(I1439&lt;=40000,ROUNDUP(I1439/2,0)+7500,IF(I1439&lt;=70000,ROUNDUP(I1439/4,0)+17500,35000)))),28000))))</f>
        <v/>
      </c>
      <c r="V1439" s="18">
        <f>MIN(70000,S1439+T1439+U1439)</f>
        <v/>
      </c>
      <c r="W1439" s="18">
        <f>MAX(0,ROUNDDOWN(M1439-J1439-N1439-K1439-0,-3))</f>
        <v/>
      </c>
      <c r="X1439" s="18">
        <f>MAX(0,ROUNDDOWN(M1439-J1439-N1439-K1439-R1439,-3))</f>
        <v/>
      </c>
      <c r="Y1439" s="18">
        <f>IF(W1439&lt;=0,0,ROUNDDOWN((W1439*LOOKUP(W1439,{0,1950001,3300001,6950001,9000001,18000001,40000001},{0.05,0.1,0.2,0.23,0.33,0.4,0.45})-LOOKUP(W1439,{0,1950001,3300001,6950001,9000001,18000001,40000001},{0,97500,427500,636000,1536000,2796000,4796000}))*1.021,-2))</f>
        <v/>
      </c>
      <c r="Z1439" s="18">
        <f>IF(X1439&lt;=0,0,ROUNDDOWN((X1439*LOOKUP(X1439,{0,1950001,3300001,6950001,9000001,18000001,40000001},{0.05,0.1,0.2,0.23,0.33,0.4,0.45})-LOOKUP(X1439,{0,1950001,3300001,6950001,9000001,18000001,40000001},{0,97500,427500,636000,1536000,2796000,4796000}))*1.021,-2))</f>
        <v/>
      </c>
      <c r="AA1439" s="18">
        <f>MAX(0,ROUNDDOWN(M1439-J1439-430000-L1439-0,-3))</f>
        <v/>
      </c>
      <c r="AB1439" s="18">
        <f>MAX(0,ROUNDDOWN(M1439-J1439-430000-L1439-V1439,-3))</f>
        <v/>
      </c>
      <c r="AC1439" s="18">
        <f>IF(M1439&lt;=450000,0,MAX(0,ROUNDDOWN(AA1439*0.06-MIN(50000,AA1439)*0.03,-2))+MAX(0,ROUNDDOWN(AA1439*0.04-MIN(50000,AA1439)*0.02,-2)))</f>
        <v/>
      </c>
      <c r="AD1439" s="18">
        <f>IF(M1439&lt;=450000,0,MAX(0,ROUNDDOWN(AB1439*0.06-MIN(50000,AB1439)*0.03,-2))+MAX(0,ROUNDDOWN(AB1439*0.04-MIN(50000,AB1439)*0.02,-2)))</f>
        <v/>
      </c>
      <c r="AE1439" s="18">
        <f>Y1439-Z1439</f>
        <v/>
      </c>
      <c r="AF1439" s="18">
        <f>AC1439-AD1439</f>
        <v/>
      </c>
      <c r="AG1439" s="18">
        <f>AE1439+AF1439</f>
        <v/>
      </c>
      <c r="AH1439" s="20">
        <f>IF(W1439&lt;=0,0,LOOKUP(W1439,{0,1950001,3300001,6950001,9000001,18000001,40000001},{0.05,0.1,0.2,0.23,0.33,0.4,0.45}))</f>
        <v/>
      </c>
    </row>
    <row r="1440">
      <c r="A1440" t="inlineStr">
        <is>
          <t>1万円刻み 3区分8万円ずつ</t>
        </is>
      </c>
      <c r="B1440" s="18">
        <f>'4_1万円刻み'!$A$454</f>
        <v/>
      </c>
      <c r="C1440" s="19" t="n">
        <v>2026</v>
      </c>
      <c r="D1440" t="inlineStr">
        <is>
          <t>いいえ</t>
        </is>
      </c>
      <c r="E1440" s="18" t="n">
        <v>80000</v>
      </c>
      <c r="F1440" s="18" t="n">
        <v>0</v>
      </c>
      <c r="G1440" s="18" t="n">
        <v>80000</v>
      </c>
      <c r="H1440" s="18" t="n">
        <v>80000</v>
      </c>
      <c r="I1440" s="18" t="n">
        <v>0</v>
      </c>
      <c r="J1440" s="18">
        <f>ROUND(MIN(B1440/12,650000)*12*0.0915+MIN(B1440/12,1390000)*12*(0.0504+0)+B1440*0.005,0)</f>
        <v/>
      </c>
      <c r="K1440" s="18" t="n">
        <v>0</v>
      </c>
      <c r="L1440" s="18" t="n">
        <v>0</v>
      </c>
      <c r="M1440" s="18">
        <f>ROUND(IF(C1440&gt;=2026,IF(B1440&lt;741000,0,IF(B1440&lt;2191000,B1440-740000,IF(B1440&lt;2193000,1451000,IF(B1440&lt;2196000,1453000,IF(B1440&lt;2200000,1456000,IF(B1440&lt;3600000,ROUNDDOWN(B1440/4,-3)*2.8-80000,IF(B1440&lt;6600000,ROUNDDOWN(B1440/4,-3)*3.2-440000,IF(B1440&lt;8500000,ROUNDDOWN(B1440*0.9,0)-1100000,B1440-1950000)))))))),IF(B1440&lt;651000,0,IF(B1440&lt;1900000,B1440-650000,IF(B1440&lt;3600000,ROUNDDOWN(B1440/4,-3)*2.8-80000,IF(B1440&lt;6600000,ROUNDDOWN(B1440/4,-3)*3.2-440000,IF(B1440&lt;8500000,ROUNDDOWN(B1440*0.9,0)-1100000,B1440-1950000)))))),0)</f>
        <v/>
      </c>
      <c r="N1440" s="18">
        <f>IF(M1440&gt;23500000,NA(),IF(C1440&gt;=2026,IF(M1440&lt;=4890000,1040000,IF(M1440&lt;=6550000,670000,620000)),IF(M1440&lt;=1320000,950000,IF(M1440&lt;=3360000,880000,IF(M1440&lt;=4890000,680000,IF(M1440&lt;=6550000,630000,580000))))))</f>
        <v/>
      </c>
      <c r="O1440" s="18">
        <f>IF(F1440&lt;=0,IF(AND(D1440="はい",C1440&gt;=2026,C1440&lt;=2027),IF(E1440&lt;=0,0,IF(E1440&lt;=30000,E1440,IF(E1440&lt;=60000,ROUNDUP(E1440/2,0)+15000,IF(E1440&lt;=120000,ROUNDUP(E1440/4,0)+30000,60000)))),IF(E1440&lt;=0,0,IF(E1440&lt;=20000,E1440,IF(E1440&lt;=40000,ROUNDUP(E1440/2,0)+10000,IF(E1440&lt;=80000,ROUNDUP(E1440/4,0)+20000,40000))))),IF(E1440&lt;=0,IF(F1440&lt;=0,0,IF(F1440&lt;=25000,F1440,IF(F1440&lt;=50000,ROUNDUP(F1440/2,0)+12500,IF(F1440&lt;=100000,ROUNDUP(F1440/4,0)+25000,50000)))),MAX(IF(F1440&lt;=0,0,IF(F1440&lt;=25000,F1440,IF(F1440&lt;=50000,ROUNDUP(F1440/2,0)+12500,IF(F1440&lt;=100000,ROUNDUP(F1440/4,0)+25000,50000)))),MIN(IF(AND(D1440="はい",C1440&gt;=2026,C1440&lt;=2027),IF(E1440&lt;=0,0,IF(E1440&lt;=30000,E1440,IF(E1440&lt;=60000,ROUNDUP(E1440/2,0)+15000,IF(E1440&lt;=120000,ROUNDUP(E1440/4,0)+30000,60000)))),IF(E1440&lt;=0,0,IF(E1440&lt;=20000,E1440,IF(E1440&lt;=40000,ROUNDUP(E1440/2,0)+10000,IF(E1440&lt;=80000,ROUNDUP(E1440/4,0)+20000,40000)))))+IF(F1440&lt;=0,0,IF(F1440&lt;=25000,F1440,IF(F1440&lt;=50000,ROUNDUP(F1440/2,0)+12500,IF(F1440&lt;=100000,ROUNDUP(F1440/4,0)+25000,50000)))),IF(AND(D1440="はい",C1440&gt;=2026,C1440&lt;=2027),60000,40000)))))</f>
        <v/>
      </c>
      <c r="P1440" s="18">
        <f>IF(G1440&lt;=0,0,IF(G1440&lt;=20000,G1440,IF(G1440&lt;=40000,ROUNDUP(G1440/2,0)+10000,IF(G1440&lt;=80000,ROUNDUP(G1440/4,0)+20000,40000))))</f>
        <v/>
      </c>
      <c r="Q1440" s="18">
        <f>IF(I1440&lt;=0,IF(H1440&lt;=0,0,IF(H1440&lt;=20000,H1440,IF(H1440&lt;=40000,ROUNDUP(H1440/2,0)+10000,IF(H1440&lt;=80000,ROUNDUP(H1440/4,0)+20000,40000)))),IF(H1440&lt;=0,IF(I1440&lt;=0,0,IF(I1440&lt;=25000,I1440,IF(I1440&lt;=50000,ROUNDUP(I1440/2,0)+12500,IF(I1440&lt;=100000,ROUNDUP(I1440/4,0)+25000,50000)))),MAX(IF(I1440&lt;=0,0,IF(I1440&lt;=25000,I1440,IF(I1440&lt;=50000,ROUNDUP(I1440/2,0)+12500,IF(I1440&lt;=100000,ROUNDUP(I1440/4,0)+25000,50000)))),MIN(IF(H1440&lt;=0,0,IF(H1440&lt;=20000,H1440,IF(H1440&lt;=40000,ROUNDUP(H1440/2,0)+10000,IF(H1440&lt;=80000,ROUNDUP(H1440/4,0)+20000,40000))))+IF(I1440&lt;=0,0,IF(I1440&lt;=25000,I1440,IF(I1440&lt;=50000,ROUNDUP(I1440/2,0)+12500,IF(I1440&lt;=100000,ROUNDUP(I1440/4,0)+25000,50000)))),40000))))</f>
        <v/>
      </c>
      <c r="R1440" s="18">
        <f>MIN(120000,O1440+P1440+Q1440)</f>
        <v/>
      </c>
      <c r="S1440" s="18">
        <f>IF(F1440&lt;=0,IF(E1440&lt;=0,0,IF(E1440&lt;=12000,E1440,IF(E1440&lt;=32000,ROUNDUP(E1440/2,0)+6000,IF(E1440&lt;=56000,ROUNDUP(E1440/4,0)+14000,28000)))),IF(E1440&lt;=0,IF(F1440&lt;=0,0,IF(F1440&lt;=15000,F1440,IF(F1440&lt;=40000,ROUNDUP(F1440/2,0)+7500,IF(F1440&lt;=70000,ROUNDUP(F1440/4,0)+17500,35000)))),MAX(IF(F1440&lt;=0,0,IF(F1440&lt;=15000,F1440,IF(F1440&lt;=40000,ROUNDUP(F1440/2,0)+7500,IF(F1440&lt;=70000,ROUNDUP(F1440/4,0)+17500,35000)))),MIN(IF(E1440&lt;=0,0,IF(E1440&lt;=12000,E1440,IF(E1440&lt;=32000,ROUNDUP(E1440/2,0)+6000,IF(E1440&lt;=56000,ROUNDUP(E1440/4,0)+14000,28000))))+IF(F1440&lt;=0,0,IF(F1440&lt;=15000,F1440,IF(F1440&lt;=40000,ROUNDUP(F1440/2,0)+7500,IF(F1440&lt;=70000,ROUNDUP(F1440/4,0)+17500,35000)))),28000))))</f>
        <v/>
      </c>
      <c r="T1440" s="18">
        <f>IF(G1440&lt;=0,0,IF(G1440&lt;=12000,G1440,IF(G1440&lt;=32000,ROUNDUP(G1440/2,0)+6000,IF(G1440&lt;=56000,ROUNDUP(G1440/4,0)+14000,28000))))</f>
        <v/>
      </c>
      <c r="U1440" s="18">
        <f>IF(I1440&lt;=0,IF(H1440&lt;=0,0,IF(H1440&lt;=12000,H1440,IF(H1440&lt;=32000,ROUNDUP(H1440/2,0)+6000,IF(H1440&lt;=56000,ROUNDUP(H1440/4,0)+14000,28000)))),IF(H1440&lt;=0,IF(I1440&lt;=0,0,IF(I1440&lt;=15000,I1440,IF(I1440&lt;=40000,ROUNDUP(I1440/2,0)+7500,IF(I1440&lt;=70000,ROUNDUP(I1440/4,0)+17500,35000)))),MAX(IF(I1440&lt;=0,0,IF(I1440&lt;=15000,I1440,IF(I1440&lt;=40000,ROUNDUP(I1440/2,0)+7500,IF(I1440&lt;=70000,ROUNDUP(I1440/4,0)+17500,35000)))),MIN(IF(H1440&lt;=0,0,IF(H1440&lt;=12000,H1440,IF(H1440&lt;=32000,ROUNDUP(H1440/2,0)+6000,IF(H1440&lt;=56000,ROUNDUP(H1440/4,0)+14000,28000))))+IF(I1440&lt;=0,0,IF(I1440&lt;=15000,I1440,IF(I1440&lt;=40000,ROUNDUP(I1440/2,0)+7500,IF(I1440&lt;=70000,ROUNDUP(I1440/4,0)+17500,35000)))),28000))))</f>
        <v/>
      </c>
      <c r="V1440" s="18">
        <f>MIN(70000,S1440+T1440+U1440)</f>
        <v/>
      </c>
      <c r="W1440" s="18">
        <f>MAX(0,ROUNDDOWN(M1440-J1440-N1440-K1440-0,-3))</f>
        <v/>
      </c>
      <c r="X1440" s="18">
        <f>MAX(0,ROUNDDOWN(M1440-J1440-N1440-K1440-R1440,-3))</f>
        <v/>
      </c>
      <c r="Y1440" s="18">
        <f>IF(W1440&lt;=0,0,ROUNDDOWN((W1440*LOOKUP(W1440,{0,1950001,3300001,6950001,9000001,18000001,40000001},{0.05,0.1,0.2,0.23,0.33,0.4,0.45})-LOOKUP(W1440,{0,1950001,3300001,6950001,9000001,18000001,40000001},{0,97500,427500,636000,1536000,2796000,4796000}))*1.021,-2))</f>
        <v/>
      </c>
      <c r="Z1440" s="18">
        <f>IF(X1440&lt;=0,0,ROUNDDOWN((X1440*LOOKUP(X1440,{0,1950001,3300001,6950001,9000001,18000001,40000001},{0.05,0.1,0.2,0.23,0.33,0.4,0.45})-LOOKUP(X1440,{0,1950001,3300001,6950001,9000001,18000001,40000001},{0,97500,427500,636000,1536000,2796000,4796000}))*1.021,-2))</f>
        <v/>
      </c>
      <c r="AA1440" s="18">
        <f>MAX(0,ROUNDDOWN(M1440-J1440-430000-L1440-0,-3))</f>
        <v/>
      </c>
      <c r="AB1440" s="18">
        <f>MAX(0,ROUNDDOWN(M1440-J1440-430000-L1440-V1440,-3))</f>
        <v/>
      </c>
      <c r="AC1440" s="18">
        <f>IF(M1440&lt;=450000,0,MAX(0,ROUNDDOWN(AA1440*0.06-MIN(50000,AA1440)*0.03,-2))+MAX(0,ROUNDDOWN(AA1440*0.04-MIN(50000,AA1440)*0.02,-2)))</f>
        <v/>
      </c>
      <c r="AD1440" s="18">
        <f>IF(M1440&lt;=450000,0,MAX(0,ROUNDDOWN(AB1440*0.06-MIN(50000,AB1440)*0.03,-2))+MAX(0,ROUNDDOWN(AB1440*0.04-MIN(50000,AB1440)*0.02,-2)))</f>
        <v/>
      </c>
      <c r="AE1440" s="18">
        <f>Y1440-Z1440</f>
        <v/>
      </c>
      <c r="AF1440" s="18">
        <f>AC1440-AD1440</f>
        <v/>
      </c>
      <c r="AG1440" s="18">
        <f>AE1440+AF1440</f>
        <v/>
      </c>
      <c r="AH1440" s="20">
        <f>IF(W1440&lt;=0,0,LOOKUP(W1440,{0,1950001,3300001,6950001,9000001,18000001,40000001},{0.05,0.1,0.2,0.23,0.33,0.4,0.45}))</f>
        <v/>
      </c>
    </row>
    <row r="1441">
      <c r="A1441" t="inlineStr">
        <is>
          <t>1万円刻み 一般8万円</t>
        </is>
      </c>
      <c r="B1441" s="18">
        <f>'4_1万円刻み'!$A$454</f>
        <v/>
      </c>
      <c r="C1441" s="19" t="n">
        <v>2026</v>
      </c>
      <c r="D1441" t="inlineStr">
        <is>
          <t>いいえ</t>
        </is>
      </c>
      <c r="E1441" s="18" t="n">
        <v>80000</v>
      </c>
      <c r="F1441" s="18" t="n">
        <v>0</v>
      </c>
      <c r="G1441" s="18" t="n">
        <v>0</v>
      </c>
      <c r="H1441" s="18" t="n">
        <v>0</v>
      </c>
      <c r="I1441" s="18" t="n">
        <v>0</v>
      </c>
      <c r="J1441" s="18">
        <f>ROUND(MIN(B1441/12,650000)*12*0.0915+MIN(B1441/12,1390000)*12*(0.0504+0)+B1441*0.005,0)</f>
        <v/>
      </c>
      <c r="K1441" s="18" t="n">
        <v>0</v>
      </c>
      <c r="L1441" s="18" t="n">
        <v>0</v>
      </c>
      <c r="M1441" s="18">
        <f>ROUND(IF(C1441&gt;=2026,IF(B1441&lt;741000,0,IF(B1441&lt;2191000,B1441-740000,IF(B1441&lt;2193000,1451000,IF(B1441&lt;2196000,1453000,IF(B1441&lt;2200000,1456000,IF(B1441&lt;3600000,ROUNDDOWN(B1441/4,-3)*2.8-80000,IF(B1441&lt;6600000,ROUNDDOWN(B1441/4,-3)*3.2-440000,IF(B1441&lt;8500000,ROUNDDOWN(B1441*0.9,0)-1100000,B1441-1950000)))))))),IF(B1441&lt;651000,0,IF(B1441&lt;1900000,B1441-650000,IF(B1441&lt;3600000,ROUNDDOWN(B1441/4,-3)*2.8-80000,IF(B1441&lt;6600000,ROUNDDOWN(B1441/4,-3)*3.2-440000,IF(B1441&lt;8500000,ROUNDDOWN(B1441*0.9,0)-1100000,B1441-1950000)))))),0)</f>
        <v/>
      </c>
      <c r="N1441" s="18">
        <f>IF(M1441&gt;23500000,NA(),IF(C1441&gt;=2026,IF(M1441&lt;=4890000,1040000,IF(M1441&lt;=6550000,670000,620000)),IF(M1441&lt;=1320000,950000,IF(M1441&lt;=3360000,880000,IF(M1441&lt;=4890000,680000,IF(M1441&lt;=6550000,630000,580000))))))</f>
        <v/>
      </c>
      <c r="O1441" s="18">
        <f>IF(F1441&lt;=0,IF(AND(D1441="はい",C1441&gt;=2026,C1441&lt;=2027),IF(E1441&lt;=0,0,IF(E1441&lt;=30000,E1441,IF(E1441&lt;=60000,ROUNDUP(E1441/2,0)+15000,IF(E1441&lt;=120000,ROUNDUP(E1441/4,0)+30000,60000)))),IF(E1441&lt;=0,0,IF(E1441&lt;=20000,E1441,IF(E1441&lt;=40000,ROUNDUP(E1441/2,0)+10000,IF(E1441&lt;=80000,ROUNDUP(E1441/4,0)+20000,40000))))),IF(E1441&lt;=0,IF(F1441&lt;=0,0,IF(F1441&lt;=25000,F1441,IF(F1441&lt;=50000,ROUNDUP(F1441/2,0)+12500,IF(F1441&lt;=100000,ROUNDUP(F1441/4,0)+25000,50000)))),MAX(IF(F1441&lt;=0,0,IF(F1441&lt;=25000,F1441,IF(F1441&lt;=50000,ROUNDUP(F1441/2,0)+12500,IF(F1441&lt;=100000,ROUNDUP(F1441/4,0)+25000,50000)))),MIN(IF(AND(D1441="はい",C1441&gt;=2026,C1441&lt;=2027),IF(E1441&lt;=0,0,IF(E1441&lt;=30000,E1441,IF(E1441&lt;=60000,ROUNDUP(E1441/2,0)+15000,IF(E1441&lt;=120000,ROUNDUP(E1441/4,0)+30000,60000)))),IF(E1441&lt;=0,0,IF(E1441&lt;=20000,E1441,IF(E1441&lt;=40000,ROUNDUP(E1441/2,0)+10000,IF(E1441&lt;=80000,ROUNDUP(E1441/4,0)+20000,40000)))))+IF(F1441&lt;=0,0,IF(F1441&lt;=25000,F1441,IF(F1441&lt;=50000,ROUNDUP(F1441/2,0)+12500,IF(F1441&lt;=100000,ROUNDUP(F1441/4,0)+25000,50000)))),IF(AND(D1441="はい",C1441&gt;=2026,C1441&lt;=2027),60000,40000)))))</f>
        <v/>
      </c>
      <c r="P1441" s="18">
        <f>IF(G1441&lt;=0,0,IF(G1441&lt;=20000,G1441,IF(G1441&lt;=40000,ROUNDUP(G1441/2,0)+10000,IF(G1441&lt;=80000,ROUNDUP(G1441/4,0)+20000,40000))))</f>
        <v/>
      </c>
      <c r="Q1441" s="18">
        <f>IF(I1441&lt;=0,IF(H1441&lt;=0,0,IF(H1441&lt;=20000,H1441,IF(H1441&lt;=40000,ROUNDUP(H1441/2,0)+10000,IF(H1441&lt;=80000,ROUNDUP(H1441/4,0)+20000,40000)))),IF(H1441&lt;=0,IF(I1441&lt;=0,0,IF(I1441&lt;=25000,I1441,IF(I1441&lt;=50000,ROUNDUP(I1441/2,0)+12500,IF(I1441&lt;=100000,ROUNDUP(I1441/4,0)+25000,50000)))),MAX(IF(I1441&lt;=0,0,IF(I1441&lt;=25000,I1441,IF(I1441&lt;=50000,ROUNDUP(I1441/2,0)+12500,IF(I1441&lt;=100000,ROUNDUP(I1441/4,0)+25000,50000)))),MIN(IF(H1441&lt;=0,0,IF(H1441&lt;=20000,H1441,IF(H1441&lt;=40000,ROUNDUP(H1441/2,0)+10000,IF(H1441&lt;=80000,ROUNDUP(H1441/4,0)+20000,40000))))+IF(I1441&lt;=0,0,IF(I1441&lt;=25000,I1441,IF(I1441&lt;=50000,ROUNDUP(I1441/2,0)+12500,IF(I1441&lt;=100000,ROUNDUP(I1441/4,0)+25000,50000)))),40000))))</f>
        <v/>
      </c>
      <c r="R1441" s="18">
        <f>MIN(120000,O1441+P1441+Q1441)</f>
        <v/>
      </c>
      <c r="S1441" s="18">
        <f>IF(F1441&lt;=0,IF(E1441&lt;=0,0,IF(E1441&lt;=12000,E1441,IF(E1441&lt;=32000,ROUNDUP(E1441/2,0)+6000,IF(E1441&lt;=56000,ROUNDUP(E1441/4,0)+14000,28000)))),IF(E1441&lt;=0,IF(F1441&lt;=0,0,IF(F1441&lt;=15000,F1441,IF(F1441&lt;=40000,ROUNDUP(F1441/2,0)+7500,IF(F1441&lt;=70000,ROUNDUP(F1441/4,0)+17500,35000)))),MAX(IF(F1441&lt;=0,0,IF(F1441&lt;=15000,F1441,IF(F1441&lt;=40000,ROUNDUP(F1441/2,0)+7500,IF(F1441&lt;=70000,ROUNDUP(F1441/4,0)+17500,35000)))),MIN(IF(E1441&lt;=0,0,IF(E1441&lt;=12000,E1441,IF(E1441&lt;=32000,ROUNDUP(E1441/2,0)+6000,IF(E1441&lt;=56000,ROUNDUP(E1441/4,0)+14000,28000))))+IF(F1441&lt;=0,0,IF(F1441&lt;=15000,F1441,IF(F1441&lt;=40000,ROUNDUP(F1441/2,0)+7500,IF(F1441&lt;=70000,ROUNDUP(F1441/4,0)+17500,35000)))),28000))))</f>
        <v/>
      </c>
      <c r="T1441" s="18">
        <f>IF(G1441&lt;=0,0,IF(G1441&lt;=12000,G1441,IF(G1441&lt;=32000,ROUNDUP(G1441/2,0)+6000,IF(G1441&lt;=56000,ROUNDUP(G1441/4,0)+14000,28000))))</f>
        <v/>
      </c>
      <c r="U1441" s="18">
        <f>IF(I1441&lt;=0,IF(H1441&lt;=0,0,IF(H1441&lt;=12000,H1441,IF(H1441&lt;=32000,ROUNDUP(H1441/2,0)+6000,IF(H1441&lt;=56000,ROUNDUP(H1441/4,0)+14000,28000)))),IF(H1441&lt;=0,IF(I1441&lt;=0,0,IF(I1441&lt;=15000,I1441,IF(I1441&lt;=40000,ROUNDUP(I1441/2,0)+7500,IF(I1441&lt;=70000,ROUNDUP(I1441/4,0)+17500,35000)))),MAX(IF(I1441&lt;=0,0,IF(I1441&lt;=15000,I1441,IF(I1441&lt;=40000,ROUNDUP(I1441/2,0)+7500,IF(I1441&lt;=70000,ROUNDUP(I1441/4,0)+17500,35000)))),MIN(IF(H1441&lt;=0,0,IF(H1441&lt;=12000,H1441,IF(H1441&lt;=32000,ROUNDUP(H1441/2,0)+6000,IF(H1441&lt;=56000,ROUNDUP(H1441/4,0)+14000,28000))))+IF(I1441&lt;=0,0,IF(I1441&lt;=15000,I1441,IF(I1441&lt;=40000,ROUNDUP(I1441/2,0)+7500,IF(I1441&lt;=70000,ROUNDUP(I1441/4,0)+17500,35000)))),28000))))</f>
        <v/>
      </c>
      <c r="V1441" s="18">
        <f>MIN(70000,S1441+T1441+U1441)</f>
        <v/>
      </c>
      <c r="W1441" s="18">
        <f>MAX(0,ROUNDDOWN(M1441-J1441-N1441-K1441-0,-3))</f>
        <v/>
      </c>
      <c r="X1441" s="18">
        <f>MAX(0,ROUNDDOWN(M1441-J1441-N1441-K1441-R1441,-3))</f>
        <v/>
      </c>
      <c r="Y1441" s="18">
        <f>IF(W1441&lt;=0,0,ROUNDDOWN((W1441*LOOKUP(W1441,{0,1950001,3300001,6950001,9000001,18000001,40000001},{0.05,0.1,0.2,0.23,0.33,0.4,0.45})-LOOKUP(W1441,{0,1950001,3300001,6950001,9000001,18000001,40000001},{0,97500,427500,636000,1536000,2796000,4796000}))*1.021,-2))</f>
        <v/>
      </c>
      <c r="Z1441" s="18">
        <f>IF(X1441&lt;=0,0,ROUNDDOWN((X1441*LOOKUP(X1441,{0,1950001,3300001,6950001,9000001,18000001,40000001},{0.05,0.1,0.2,0.23,0.33,0.4,0.45})-LOOKUP(X1441,{0,1950001,3300001,6950001,9000001,18000001,40000001},{0,97500,427500,636000,1536000,2796000,4796000}))*1.021,-2))</f>
        <v/>
      </c>
      <c r="AA1441" s="18">
        <f>MAX(0,ROUNDDOWN(M1441-J1441-430000-L1441-0,-3))</f>
        <v/>
      </c>
      <c r="AB1441" s="18">
        <f>MAX(0,ROUNDDOWN(M1441-J1441-430000-L1441-V1441,-3))</f>
        <v/>
      </c>
      <c r="AC1441" s="18">
        <f>IF(M1441&lt;=450000,0,MAX(0,ROUNDDOWN(AA1441*0.06-MIN(50000,AA1441)*0.03,-2))+MAX(0,ROUNDDOWN(AA1441*0.04-MIN(50000,AA1441)*0.02,-2)))</f>
        <v/>
      </c>
      <c r="AD1441" s="18">
        <f>IF(M1441&lt;=450000,0,MAX(0,ROUNDDOWN(AB1441*0.06-MIN(50000,AB1441)*0.03,-2))+MAX(0,ROUNDDOWN(AB1441*0.04-MIN(50000,AB1441)*0.02,-2)))</f>
        <v/>
      </c>
      <c r="AE1441" s="18">
        <f>Y1441-Z1441</f>
        <v/>
      </c>
      <c r="AF1441" s="18">
        <f>AC1441-AD1441</f>
        <v/>
      </c>
      <c r="AG1441" s="18">
        <f>AE1441+AF1441</f>
        <v/>
      </c>
      <c r="AH1441" s="20">
        <f>IF(W1441&lt;=0,0,LOOKUP(W1441,{0,1950001,3300001,6950001,9000001,18000001,40000001},{0.05,0.1,0.2,0.23,0.33,0.4,0.45}))</f>
        <v/>
      </c>
    </row>
    <row r="1442">
      <c r="A1442" t="inlineStr">
        <is>
          <t>1万円刻み 特例あり一般12万円</t>
        </is>
      </c>
      <c r="B1442" s="18">
        <f>'4_1万円刻み'!$A$454</f>
        <v/>
      </c>
      <c r="C1442" s="19" t="n">
        <v>2026</v>
      </c>
      <c r="D1442" t="inlineStr">
        <is>
          <t>はい</t>
        </is>
      </c>
      <c r="E1442" s="18" t="n">
        <v>120000</v>
      </c>
      <c r="F1442" s="18" t="n">
        <v>0</v>
      </c>
      <c r="G1442" s="18" t="n">
        <v>0</v>
      </c>
      <c r="H1442" s="18" t="n">
        <v>0</v>
      </c>
      <c r="I1442" s="18" t="n">
        <v>0</v>
      </c>
      <c r="J1442" s="18">
        <f>ROUND(MIN(B1442/12,650000)*12*0.0915+MIN(B1442/12,1390000)*12*(0.0504+0)+B1442*0.005,0)</f>
        <v/>
      </c>
      <c r="K1442" s="18" t="n">
        <v>0</v>
      </c>
      <c r="L1442" s="18" t="n">
        <v>0</v>
      </c>
      <c r="M1442" s="18">
        <f>ROUND(IF(C1442&gt;=2026,IF(B1442&lt;741000,0,IF(B1442&lt;2191000,B1442-740000,IF(B1442&lt;2193000,1451000,IF(B1442&lt;2196000,1453000,IF(B1442&lt;2200000,1456000,IF(B1442&lt;3600000,ROUNDDOWN(B1442/4,-3)*2.8-80000,IF(B1442&lt;6600000,ROUNDDOWN(B1442/4,-3)*3.2-440000,IF(B1442&lt;8500000,ROUNDDOWN(B1442*0.9,0)-1100000,B1442-1950000)))))))),IF(B1442&lt;651000,0,IF(B1442&lt;1900000,B1442-650000,IF(B1442&lt;3600000,ROUNDDOWN(B1442/4,-3)*2.8-80000,IF(B1442&lt;6600000,ROUNDDOWN(B1442/4,-3)*3.2-440000,IF(B1442&lt;8500000,ROUNDDOWN(B1442*0.9,0)-1100000,B1442-1950000)))))),0)</f>
        <v/>
      </c>
      <c r="N1442" s="18">
        <f>IF(M1442&gt;23500000,NA(),IF(C1442&gt;=2026,IF(M1442&lt;=4890000,1040000,IF(M1442&lt;=6550000,670000,620000)),IF(M1442&lt;=1320000,950000,IF(M1442&lt;=3360000,880000,IF(M1442&lt;=4890000,680000,IF(M1442&lt;=6550000,630000,580000))))))</f>
        <v/>
      </c>
      <c r="O1442" s="18">
        <f>IF(F1442&lt;=0,IF(AND(D1442="はい",C1442&gt;=2026,C1442&lt;=2027),IF(E1442&lt;=0,0,IF(E1442&lt;=30000,E1442,IF(E1442&lt;=60000,ROUNDUP(E1442/2,0)+15000,IF(E1442&lt;=120000,ROUNDUP(E1442/4,0)+30000,60000)))),IF(E1442&lt;=0,0,IF(E1442&lt;=20000,E1442,IF(E1442&lt;=40000,ROUNDUP(E1442/2,0)+10000,IF(E1442&lt;=80000,ROUNDUP(E1442/4,0)+20000,40000))))),IF(E1442&lt;=0,IF(F1442&lt;=0,0,IF(F1442&lt;=25000,F1442,IF(F1442&lt;=50000,ROUNDUP(F1442/2,0)+12500,IF(F1442&lt;=100000,ROUNDUP(F1442/4,0)+25000,50000)))),MAX(IF(F1442&lt;=0,0,IF(F1442&lt;=25000,F1442,IF(F1442&lt;=50000,ROUNDUP(F1442/2,0)+12500,IF(F1442&lt;=100000,ROUNDUP(F1442/4,0)+25000,50000)))),MIN(IF(AND(D1442="はい",C1442&gt;=2026,C1442&lt;=2027),IF(E1442&lt;=0,0,IF(E1442&lt;=30000,E1442,IF(E1442&lt;=60000,ROUNDUP(E1442/2,0)+15000,IF(E1442&lt;=120000,ROUNDUP(E1442/4,0)+30000,60000)))),IF(E1442&lt;=0,0,IF(E1442&lt;=20000,E1442,IF(E1442&lt;=40000,ROUNDUP(E1442/2,0)+10000,IF(E1442&lt;=80000,ROUNDUP(E1442/4,0)+20000,40000)))))+IF(F1442&lt;=0,0,IF(F1442&lt;=25000,F1442,IF(F1442&lt;=50000,ROUNDUP(F1442/2,0)+12500,IF(F1442&lt;=100000,ROUNDUP(F1442/4,0)+25000,50000)))),IF(AND(D1442="はい",C1442&gt;=2026,C1442&lt;=2027),60000,40000)))))</f>
        <v/>
      </c>
      <c r="P1442" s="18">
        <f>IF(G1442&lt;=0,0,IF(G1442&lt;=20000,G1442,IF(G1442&lt;=40000,ROUNDUP(G1442/2,0)+10000,IF(G1442&lt;=80000,ROUNDUP(G1442/4,0)+20000,40000))))</f>
        <v/>
      </c>
      <c r="Q1442" s="18">
        <f>IF(I1442&lt;=0,IF(H1442&lt;=0,0,IF(H1442&lt;=20000,H1442,IF(H1442&lt;=40000,ROUNDUP(H1442/2,0)+10000,IF(H1442&lt;=80000,ROUNDUP(H1442/4,0)+20000,40000)))),IF(H1442&lt;=0,IF(I1442&lt;=0,0,IF(I1442&lt;=25000,I1442,IF(I1442&lt;=50000,ROUNDUP(I1442/2,0)+12500,IF(I1442&lt;=100000,ROUNDUP(I1442/4,0)+25000,50000)))),MAX(IF(I1442&lt;=0,0,IF(I1442&lt;=25000,I1442,IF(I1442&lt;=50000,ROUNDUP(I1442/2,0)+12500,IF(I1442&lt;=100000,ROUNDUP(I1442/4,0)+25000,50000)))),MIN(IF(H1442&lt;=0,0,IF(H1442&lt;=20000,H1442,IF(H1442&lt;=40000,ROUNDUP(H1442/2,0)+10000,IF(H1442&lt;=80000,ROUNDUP(H1442/4,0)+20000,40000))))+IF(I1442&lt;=0,0,IF(I1442&lt;=25000,I1442,IF(I1442&lt;=50000,ROUNDUP(I1442/2,0)+12500,IF(I1442&lt;=100000,ROUNDUP(I1442/4,0)+25000,50000)))),40000))))</f>
        <v/>
      </c>
      <c r="R1442" s="18">
        <f>MIN(120000,O1442+P1442+Q1442)</f>
        <v/>
      </c>
      <c r="S1442" s="18">
        <f>IF(F1442&lt;=0,IF(E1442&lt;=0,0,IF(E1442&lt;=12000,E1442,IF(E1442&lt;=32000,ROUNDUP(E1442/2,0)+6000,IF(E1442&lt;=56000,ROUNDUP(E1442/4,0)+14000,28000)))),IF(E1442&lt;=0,IF(F1442&lt;=0,0,IF(F1442&lt;=15000,F1442,IF(F1442&lt;=40000,ROUNDUP(F1442/2,0)+7500,IF(F1442&lt;=70000,ROUNDUP(F1442/4,0)+17500,35000)))),MAX(IF(F1442&lt;=0,0,IF(F1442&lt;=15000,F1442,IF(F1442&lt;=40000,ROUNDUP(F1442/2,0)+7500,IF(F1442&lt;=70000,ROUNDUP(F1442/4,0)+17500,35000)))),MIN(IF(E1442&lt;=0,0,IF(E1442&lt;=12000,E1442,IF(E1442&lt;=32000,ROUNDUP(E1442/2,0)+6000,IF(E1442&lt;=56000,ROUNDUP(E1442/4,0)+14000,28000))))+IF(F1442&lt;=0,0,IF(F1442&lt;=15000,F1442,IF(F1442&lt;=40000,ROUNDUP(F1442/2,0)+7500,IF(F1442&lt;=70000,ROUNDUP(F1442/4,0)+17500,35000)))),28000))))</f>
        <v/>
      </c>
      <c r="T1442" s="18">
        <f>IF(G1442&lt;=0,0,IF(G1442&lt;=12000,G1442,IF(G1442&lt;=32000,ROUNDUP(G1442/2,0)+6000,IF(G1442&lt;=56000,ROUNDUP(G1442/4,0)+14000,28000))))</f>
        <v/>
      </c>
      <c r="U1442" s="18">
        <f>IF(I1442&lt;=0,IF(H1442&lt;=0,0,IF(H1442&lt;=12000,H1442,IF(H1442&lt;=32000,ROUNDUP(H1442/2,0)+6000,IF(H1442&lt;=56000,ROUNDUP(H1442/4,0)+14000,28000)))),IF(H1442&lt;=0,IF(I1442&lt;=0,0,IF(I1442&lt;=15000,I1442,IF(I1442&lt;=40000,ROUNDUP(I1442/2,0)+7500,IF(I1442&lt;=70000,ROUNDUP(I1442/4,0)+17500,35000)))),MAX(IF(I1442&lt;=0,0,IF(I1442&lt;=15000,I1442,IF(I1442&lt;=40000,ROUNDUP(I1442/2,0)+7500,IF(I1442&lt;=70000,ROUNDUP(I1442/4,0)+17500,35000)))),MIN(IF(H1442&lt;=0,0,IF(H1442&lt;=12000,H1442,IF(H1442&lt;=32000,ROUNDUP(H1442/2,0)+6000,IF(H1442&lt;=56000,ROUNDUP(H1442/4,0)+14000,28000))))+IF(I1442&lt;=0,0,IF(I1442&lt;=15000,I1442,IF(I1442&lt;=40000,ROUNDUP(I1442/2,0)+7500,IF(I1442&lt;=70000,ROUNDUP(I1442/4,0)+17500,35000)))),28000))))</f>
        <v/>
      </c>
      <c r="V1442" s="18">
        <f>MIN(70000,S1442+T1442+U1442)</f>
        <v/>
      </c>
      <c r="W1442" s="18">
        <f>MAX(0,ROUNDDOWN(M1442-J1442-N1442-K1442-0,-3))</f>
        <v/>
      </c>
      <c r="X1442" s="18">
        <f>MAX(0,ROUNDDOWN(M1442-J1442-N1442-K1442-R1442,-3))</f>
        <v/>
      </c>
      <c r="Y1442" s="18">
        <f>IF(W1442&lt;=0,0,ROUNDDOWN((W1442*LOOKUP(W1442,{0,1950001,3300001,6950001,9000001,18000001,40000001},{0.05,0.1,0.2,0.23,0.33,0.4,0.45})-LOOKUP(W1442,{0,1950001,3300001,6950001,9000001,18000001,40000001},{0,97500,427500,636000,1536000,2796000,4796000}))*1.021,-2))</f>
        <v/>
      </c>
      <c r="Z1442" s="18">
        <f>IF(X1442&lt;=0,0,ROUNDDOWN((X1442*LOOKUP(X1442,{0,1950001,3300001,6950001,9000001,18000001,40000001},{0.05,0.1,0.2,0.23,0.33,0.4,0.45})-LOOKUP(X1442,{0,1950001,3300001,6950001,9000001,18000001,40000001},{0,97500,427500,636000,1536000,2796000,4796000}))*1.021,-2))</f>
        <v/>
      </c>
      <c r="AA1442" s="18">
        <f>MAX(0,ROUNDDOWN(M1442-J1442-430000-L1442-0,-3))</f>
        <v/>
      </c>
      <c r="AB1442" s="18">
        <f>MAX(0,ROUNDDOWN(M1442-J1442-430000-L1442-V1442,-3))</f>
        <v/>
      </c>
      <c r="AC1442" s="18">
        <f>IF(M1442&lt;=450000,0,MAX(0,ROUNDDOWN(AA1442*0.06-MIN(50000,AA1442)*0.03,-2))+MAX(0,ROUNDDOWN(AA1442*0.04-MIN(50000,AA1442)*0.02,-2)))</f>
        <v/>
      </c>
      <c r="AD1442" s="18">
        <f>IF(M1442&lt;=450000,0,MAX(0,ROUNDDOWN(AB1442*0.06-MIN(50000,AB1442)*0.03,-2))+MAX(0,ROUNDDOWN(AB1442*0.04-MIN(50000,AB1442)*0.02,-2)))</f>
        <v/>
      </c>
      <c r="AE1442" s="18">
        <f>Y1442-Z1442</f>
        <v/>
      </c>
      <c r="AF1442" s="18">
        <f>AC1442-AD1442</f>
        <v/>
      </c>
      <c r="AG1442" s="18">
        <f>AE1442+AF1442</f>
        <v/>
      </c>
      <c r="AH1442" s="20">
        <f>IF(W1442&lt;=0,0,LOOKUP(W1442,{0,1950001,3300001,6950001,9000001,18000001,40000001},{0.05,0.1,0.2,0.23,0.33,0.4,0.45}))</f>
        <v/>
      </c>
    </row>
    <row r="1443">
      <c r="A1443" t="inlineStr">
        <is>
          <t>1万円刻み 3区分8万円ずつ</t>
        </is>
      </c>
      <c r="B1443" s="18">
        <f>'4_1万円刻み'!$A$455</f>
        <v/>
      </c>
      <c r="C1443" s="19" t="n">
        <v>2026</v>
      </c>
      <c r="D1443" t="inlineStr">
        <is>
          <t>いいえ</t>
        </is>
      </c>
      <c r="E1443" s="18" t="n">
        <v>80000</v>
      </c>
      <c r="F1443" s="18" t="n">
        <v>0</v>
      </c>
      <c r="G1443" s="18" t="n">
        <v>80000</v>
      </c>
      <c r="H1443" s="18" t="n">
        <v>80000</v>
      </c>
      <c r="I1443" s="18" t="n">
        <v>0</v>
      </c>
      <c r="J1443" s="18">
        <f>ROUND(MIN(B1443/12,650000)*12*0.0915+MIN(B1443/12,1390000)*12*(0.0504+0)+B1443*0.005,0)</f>
        <v/>
      </c>
      <c r="K1443" s="18" t="n">
        <v>0</v>
      </c>
      <c r="L1443" s="18" t="n">
        <v>0</v>
      </c>
      <c r="M1443" s="18">
        <f>ROUND(IF(C1443&gt;=2026,IF(B1443&lt;741000,0,IF(B1443&lt;2191000,B1443-740000,IF(B1443&lt;2193000,1451000,IF(B1443&lt;2196000,1453000,IF(B1443&lt;2200000,1456000,IF(B1443&lt;3600000,ROUNDDOWN(B1443/4,-3)*2.8-80000,IF(B1443&lt;6600000,ROUNDDOWN(B1443/4,-3)*3.2-440000,IF(B1443&lt;8500000,ROUNDDOWN(B1443*0.9,0)-1100000,B1443-1950000)))))))),IF(B1443&lt;651000,0,IF(B1443&lt;1900000,B1443-650000,IF(B1443&lt;3600000,ROUNDDOWN(B1443/4,-3)*2.8-80000,IF(B1443&lt;6600000,ROUNDDOWN(B1443/4,-3)*3.2-440000,IF(B1443&lt;8500000,ROUNDDOWN(B1443*0.9,0)-1100000,B1443-1950000)))))),0)</f>
        <v/>
      </c>
      <c r="N1443" s="18">
        <f>IF(M1443&gt;23500000,NA(),IF(C1443&gt;=2026,IF(M1443&lt;=4890000,1040000,IF(M1443&lt;=6550000,670000,620000)),IF(M1443&lt;=1320000,950000,IF(M1443&lt;=3360000,880000,IF(M1443&lt;=4890000,680000,IF(M1443&lt;=6550000,630000,580000))))))</f>
        <v/>
      </c>
      <c r="O1443" s="18">
        <f>IF(F1443&lt;=0,IF(AND(D1443="はい",C1443&gt;=2026,C1443&lt;=2027),IF(E1443&lt;=0,0,IF(E1443&lt;=30000,E1443,IF(E1443&lt;=60000,ROUNDUP(E1443/2,0)+15000,IF(E1443&lt;=120000,ROUNDUP(E1443/4,0)+30000,60000)))),IF(E1443&lt;=0,0,IF(E1443&lt;=20000,E1443,IF(E1443&lt;=40000,ROUNDUP(E1443/2,0)+10000,IF(E1443&lt;=80000,ROUNDUP(E1443/4,0)+20000,40000))))),IF(E1443&lt;=0,IF(F1443&lt;=0,0,IF(F1443&lt;=25000,F1443,IF(F1443&lt;=50000,ROUNDUP(F1443/2,0)+12500,IF(F1443&lt;=100000,ROUNDUP(F1443/4,0)+25000,50000)))),MAX(IF(F1443&lt;=0,0,IF(F1443&lt;=25000,F1443,IF(F1443&lt;=50000,ROUNDUP(F1443/2,0)+12500,IF(F1443&lt;=100000,ROUNDUP(F1443/4,0)+25000,50000)))),MIN(IF(AND(D1443="はい",C1443&gt;=2026,C1443&lt;=2027),IF(E1443&lt;=0,0,IF(E1443&lt;=30000,E1443,IF(E1443&lt;=60000,ROUNDUP(E1443/2,0)+15000,IF(E1443&lt;=120000,ROUNDUP(E1443/4,0)+30000,60000)))),IF(E1443&lt;=0,0,IF(E1443&lt;=20000,E1443,IF(E1443&lt;=40000,ROUNDUP(E1443/2,0)+10000,IF(E1443&lt;=80000,ROUNDUP(E1443/4,0)+20000,40000)))))+IF(F1443&lt;=0,0,IF(F1443&lt;=25000,F1443,IF(F1443&lt;=50000,ROUNDUP(F1443/2,0)+12500,IF(F1443&lt;=100000,ROUNDUP(F1443/4,0)+25000,50000)))),IF(AND(D1443="はい",C1443&gt;=2026,C1443&lt;=2027),60000,40000)))))</f>
        <v/>
      </c>
      <c r="P1443" s="18">
        <f>IF(G1443&lt;=0,0,IF(G1443&lt;=20000,G1443,IF(G1443&lt;=40000,ROUNDUP(G1443/2,0)+10000,IF(G1443&lt;=80000,ROUNDUP(G1443/4,0)+20000,40000))))</f>
        <v/>
      </c>
      <c r="Q1443" s="18">
        <f>IF(I1443&lt;=0,IF(H1443&lt;=0,0,IF(H1443&lt;=20000,H1443,IF(H1443&lt;=40000,ROUNDUP(H1443/2,0)+10000,IF(H1443&lt;=80000,ROUNDUP(H1443/4,0)+20000,40000)))),IF(H1443&lt;=0,IF(I1443&lt;=0,0,IF(I1443&lt;=25000,I1443,IF(I1443&lt;=50000,ROUNDUP(I1443/2,0)+12500,IF(I1443&lt;=100000,ROUNDUP(I1443/4,0)+25000,50000)))),MAX(IF(I1443&lt;=0,0,IF(I1443&lt;=25000,I1443,IF(I1443&lt;=50000,ROUNDUP(I1443/2,0)+12500,IF(I1443&lt;=100000,ROUNDUP(I1443/4,0)+25000,50000)))),MIN(IF(H1443&lt;=0,0,IF(H1443&lt;=20000,H1443,IF(H1443&lt;=40000,ROUNDUP(H1443/2,0)+10000,IF(H1443&lt;=80000,ROUNDUP(H1443/4,0)+20000,40000))))+IF(I1443&lt;=0,0,IF(I1443&lt;=25000,I1443,IF(I1443&lt;=50000,ROUNDUP(I1443/2,0)+12500,IF(I1443&lt;=100000,ROUNDUP(I1443/4,0)+25000,50000)))),40000))))</f>
        <v/>
      </c>
      <c r="R1443" s="18">
        <f>MIN(120000,O1443+P1443+Q1443)</f>
        <v/>
      </c>
      <c r="S1443" s="18">
        <f>IF(F1443&lt;=0,IF(E1443&lt;=0,0,IF(E1443&lt;=12000,E1443,IF(E1443&lt;=32000,ROUNDUP(E1443/2,0)+6000,IF(E1443&lt;=56000,ROUNDUP(E1443/4,0)+14000,28000)))),IF(E1443&lt;=0,IF(F1443&lt;=0,0,IF(F1443&lt;=15000,F1443,IF(F1443&lt;=40000,ROUNDUP(F1443/2,0)+7500,IF(F1443&lt;=70000,ROUNDUP(F1443/4,0)+17500,35000)))),MAX(IF(F1443&lt;=0,0,IF(F1443&lt;=15000,F1443,IF(F1443&lt;=40000,ROUNDUP(F1443/2,0)+7500,IF(F1443&lt;=70000,ROUNDUP(F1443/4,0)+17500,35000)))),MIN(IF(E1443&lt;=0,0,IF(E1443&lt;=12000,E1443,IF(E1443&lt;=32000,ROUNDUP(E1443/2,0)+6000,IF(E1443&lt;=56000,ROUNDUP(E1443/4,0)+14000,28000))))+IF(F1443&lt;=0,0,IF(F1443&lt;=15000,F1443,IF(F1443&lt;=40000,ROUNDUP(F1443/2,0)+7500,IF(F1443&lt;=70000,ROUNDUP(F1443/4,0)+17500,35000)))),28000))))</f>
        <v/>
      </c>
      <c r="T1443" s="18">
        <f>IF(G1443&lt;=0,0,IF(G1443&lt;=12000,G1443,IF(G1443&lt;=32000,ROUNDUP(G1443/2,0)+6000,IF(G1443&lt;=56000,ROUNDUP(G1443/4,0)+14000,28000))))</f>
        <v/>
      </c>
      <c r="U1443" s="18">
        <f>IF(I1443&lt;=0,IF(H1443&lt;=0,0,IF(H1443&lt;=12000,H1443,IF(H1443&lt;=32000,ROUNDUP(H1443/2,0)+6000,IF(H1443&lt;=56000,ROUNDUP(H1443/4,0)+14000,28000)))),IF(H1443&lt;=0,IF(I1443&lt;=0,0,IF(I1443&lt;=15000,I1443,IF(I1443&lt;=40000,ROUNDUP(I1443/2,0)+7500,IF(I1443&lt;=70000,ROUNDUP(I1443/4,0)+17500,35000)))),MAX(IF(I1443&lt;=0,0,IF(I1443&lt;=15000,I1443,IF(I1443&lt;=40000,ROUNDUP(I1443/2,0)+7500,IF(I1443&lt;=70000,ROUNDUP(I1443/4,0)+17500,35000)))),MIN(IF(H1443&lt;=0,0,IF(H1443&lt;=12000,H1443,IF(H1443&lt;=32000,ROUNDUP(H1443/2,0)+6000,IF(H1443&lt;=56000,ROUNDUP(H1443/4,0)+14000,28000))))+IF(I1443&lt;=0,0,IF(I1443&lt;=15000,I1443,IF(I1443&lt;=40000,ROUNDUP(I1443/2,0)+7500,IF(I1443&lt;=70000,ROUNDUP(I1443/4,0)+17500,35000)))),28000))))</f>
        <v/>
      </c>
      <c r="V1443" s="18">
        <f>MIN(70000,S1443+T1443+U1443)</f>
        <v/>
      </c>
      <c r="W1443" s="18">
        <f>MAX(0,ROUNDDOWN(M1443-J1443-N1443-K1443-0,-3))</f>
        <v/>
      </c>
      <c r="X1443" s="18">
        <f>MAX(0,ROUNDDOWN(M1443-J1443-N1443-K1443-R1443,-3))</f>
        <v/>
      </c>
      <c r="Y1443" s="18">
        <f>IF(W1443&lt;=0,0,ROUNDDOWN((W1443*LOOKUP(W1443,{0,1950001,3300001,6950001,9000001,18000001,40000001},{0.05,0.1,0.2,0.23,0.33,0.4,0.45})-LOOKUP(W1443,{0,1950001,3300001,6950001,9000001,18000001,40000001},{0,97500,427500,636000,1536000,2796000,4796000}))*1.021,-2))</f>
        <v/>
      </c>
      <c r="Z1443" s="18">
        <f>IF(X1443&lt;=0,0,ROUNDDOWN((X1443*LOOKUP(X1443,{0,1950001,3300001,6950001,9000001,18000001,40000001},{0.05,0.1,0.2,0.23,0.33,0.4,0.45})-LOOKUP(X1443,{0,1950001,3300001,6950001,9000001,18000001,40000001},{0,97500,427500,636000,1536000,2796000,4796000}))*1.021,-2))</f>
        <v/>
      </c>
      <c r="AA1443" s="18">
        <f>MAX(0,ROUNDDOWN(M1443-J1443-430000-L1443-0,-3))</f>
        <v/>
      </c>
      <c r="AB1443" s="18">
        <f>MAX(0,ROUNDDOWN(M1443-J1443-430000-L1443-V1443,-3))</f>
        <v/>
      </c>
      <c r="AC1443" s="18">
        <f>IF(M1443&lt;=450000,0,MAX(0,ROUNDDOWN(AA1443*0.06-MIN(50000,AA1443)*0.03,-2))+MAX(0,ROUNDDOWN(AA1443*0.04-MIN(50000,AA1443)*0.02,-2)))</f>
        <v/>
      </c>
      <c r="AD1443" s="18">
        <f>IF(M1443&lt;=450000,0,MAX(0,ROUNDDOWN(AB1443*0.06-MIN(50000,AB1443)*0.03,-2))+MAX(0,ROUNDDOWN(AB1443*0.04-MIN(50000,AB1443)*0.02,-2)))</f>
        <v/>
      </c>
      <c r="AE1443" s="18">
        <f>Y1443-Z1443</f>
        <v/>
      </c>
      <c r="AF1443" s="18">
        <f>AC1443-AD1443</f>
        <v/>
      </c>
      <c r="AG1443" s="18">
        <f>AE1443+AF1443</f>
        <v/>
      </c>
      <c r="AH1443" s="20">
        <f>IF(W1443&lt;=0,0,LOOKUP(W1443,{0,1950001,3300001,6950001,9000001,18000001,40000001},{0.05,0.1,0.2,0.23,0.33,0.4,0.45}))</f>
        <v/>
      </c>
    </row>
    <row r="1444">
      <c r="A1444" t="inlineStr">
        <is>
          <t>1万円刻み 一般8万円</t>
        </is>
      </c>
      <c r="B1444" s="18">
        <f>'4_1万円刻み'!$A$455</f>
        <v/>
      </c>
      <c r="C1444" s="19" t="n">
        <v>2026</v>
      </c>
      <c r="D1444" t="inlineStr">
        <is>
          <t>いいえ</t>
        </is>
      </c>
      <c r="E1444" s="18" t="n">
        <v>80000</v>
      </c>
      <c r="F1444" s="18" t="n">
        <v>0</v>
      </c>
      <c r="G1444" s="18" t="n">
        <v>0</v>
      </c>
      <c r="H1444" s="18" t="n">
        <v>0</v>
      </c>
      <c r="I1444" s="18" t="n">
        <v>0</v>
      </c>
      <c r="J1444" s="18">
        <f>ROUND(MIN(B1444/12,650000)*12*0.0915+MIN(B1444/12,1390000)*12*(0.0504+0)+B1444*0.005,0)</f>
        <v/>
      </c>
      <c r="K1444" s="18" t="n">
        <v>0</v>
      </c>
      <c r="L1444" s="18" t="n">
        <v>0</v>
      </c>
      <c r="M1444" s="18">
        <f>ROUND(IF(C1444&gt;=2026,IF(B1444&lt;741000,0,IF(B1444&lt;2191000,B1444-740000,IF(B1444&lt;2193000,1451000,IF(B1444&lt;2196000,1453000,IF(B1444&lt;2200000,1456000,IF(B1444&lt;3600000,ROUNDDOWN(B1444/4,-3)*2.8-80000,IF(B1444&lt;6600000,ROUNDDOWN(B1444/4,-3)*3.2-440000,IF(B1444&lt;8500000,ROUNDDOWN(B1444*0.9,0)-1100000,B1444-1950000)))))))),IF(B1444&lt;651000,0,IF(B1444&lt;1900000,B1444-650000,IF(B1444&lt;3600000,ROUNDDOWN(B1444/4,-3)*2.8-80000,IF(B1444&lt;6600000,ROUNDDOWN(B1444/4,-3)*3.2-440000,IF(B1444&lt;8500000,ROUNDDOWN(B1444*0.9,0)-1100000,B1444-1950000)))))),0)</f>
        <v/>
      </c>
      <c r="N1444" s="18">
        <f>IF(M1444&gt;23500000,NA(),IF(C1444&gt;=2026,IF(M1444&lt;=4890000,1040000,IF(M1444&lt;=6550000,670000,620000)),IF(M1444&lt;=1320000,950000,IF(M1444&lt;=3360000,880000,IF(M1444&lt;=4890000,680000,IF(M1444&lt;=6550000,630000,580000))))))</f>
        <v/>
      </c>
      <c r="O1444" s="18">
        <f>IF(F1444&lt;=0,IF(AND(D1444="はい",C1444&gt;=2026,C1444&lt;=2027),IF(E1444&lt;=0,0,IF(E1444&lt;=30000,E1444,IF(E1444&lt;=60000,ROUNDUP(E1444/2,0)+15000,IF(E1444&lt;=120000,ROUNDUP(E1444/4,0)+30000,60000)))),IF(E1444&lt;=0,0,IF(E1444&lt;=20000,E1444,IF(E1444&lt;=40000,ROUNDUP(E1444/2,0)+10000,IF(E1444&lt;=80000,ROUNDUP(E1444/4,0)+20000,40000))))),IF(E1444&lt;=0,IF(F1444&lt;=0,0,IF(F1444&lt;=25000,F1444,IF(F1444&lt;=50000,ROUNDUP(F1444/2,0)+12500,IF(F1444&lt;=100000,ROUNDUP(F1444/4,0)+25000,50000)))),MAX(IF(F1444&lt;=0,0,IF(F1444&lt;=25000,F1444,IF(F1444&lt;=50000,ROUNDUP(F1444/2,0)+12500,IF(F1444&lt;=100000,ROUNDUP(F1444/4,0)+25000,50000)))),MIN(IF(AND(D1444="はい",C1444&gt;=2026,C1444&lt;=2027),IF(E1444&lt;=0,0,IF(E1444&lt;=30000,E1444,IF(E1444&lt;=60000,ROUNDUP(E1444/2,0)+15000,IF(E1444&lt;=120000,ROUNDUP(E1444/4,0)+30000,60000)))),IF(E1444&lt;=0,0,IF(E1444&lt;=20000,E1444,IF(E1444&lt;=40000,ROUNDUP(E1444/2,0)+10000,IF(E1444&lt;=80000,ROUNDUP(E1444/4,0)+20000,40000)))))+IF(F1444&lt;=0,0,IF(F1444&lt;=25000,F1444,IF(F1444&lt;=50000,ROUNDUP(F1444/2,0)+12500,IF(F1444&lt;=100000,ROUNDUP(F1444/4,0)+25000,50000)))),IF(AND(D1444="はい",C1444&gt;=2026,C1444&lt;=2027),60000,40000)))))</f>
        <v/>
      </c>
      <c r="P1444" s="18">
        <f>IF(G1444&lt;=0,0,IF(G1444&lt;=20000,G1444,IF(G1444&lt;=40000,ROUNDUP(G1444/2,0)+10000,IF(G1444&lt;=80000,ROUNDUP(G1444/4,0)+20000,40000))))</f>
        <v/>
      </c>
      <c r="Q1444" s="18">
        <f>IF(I1444&lt;=0,IF(H1444&lt;=0,0,IF(H1444&lt;=20000,H1444,IF(H1444&lt;=40000,ROUNDUP(H1444/2,0)+10000,IF(H1444&lt;=80000,ROUNDUP(H1444/4,0)+20000,40000)))),IF(H1444&lt;=0,IF(I1444&lt;=0,0,IF(I1444&lt;=25000,I1444,IF(I1444&lt;=50000,ROUNDUP(I1444/2,0)+12500,IF(I1444&lt;=100000,ROUNDUP(I1444/4,0)+25000,50000)))),MAX(IF(I1444&lt;=0,0,IF(I1444&lt;=25000,I1444,IF(I1444&lt;=50000,ROUNDUP(I1444/2,0)+12500,IF(I1444&lt;=100000,ROUNDUP(I1444/4,0)+25000,50000)))),MIN(IF(H1444&lt;=0,0,IF(H1444&lt;=20000,H1444,IF(H1444&lt;=40000,ROUNDUP(H1444/2,0)+10000,IF(H1444&lt;=80000,ROUNDUP(H1444/4,0)+20000,40000))))+IF(I1444&lt;=0,0,IF(I1444&lt;=25000,I1444,IF(I1444&lt;=50000,ROUNDUP(I1444/2,0)+12500,IF(I1444&lt;=100000,ROUNDUP(I1444/4,0)+25000,50000)))),40000))))</f>
        <v/>
      </c>
      <c r="R1444" s="18">
        <f>MIN(120000,O1444+P1444+Q1444)</f>
        <v/>
      </c>
      <c r="S1444" s="18">
        <f>IF(F1444&lt;=0,IF(E1444&lt;=0,0,IF(E1444&lt;=12000,E1444,IF(E1444&lt;=32000,ROUNDUP(E1444/2,0)+6000,IF(E1444&lt;=56000,ROUNDUP(E1444/4,0)+14000,28000)))),IF(E1444&lt;=0,IF(F1444&lt;=0,0,IF(F1444&lt;=15000,F1444,IF(F1444&lt;=40000,ROUNDUP(F1444/2,0)+7500,IF(F1444&lt;=70000,ROUNDUP(F1444/4,0)+17500,35000)))),MAX(IF(F1444&lt;=0,0,IF(F1444&lt;=15000,F1444,IF(F1444&lt;=40000,ROUNDUP(F1444/2,0)+7500,IF(F1444&lt;=70000,ROUNDUP(F1444/4,0)+17500,35000)))),MIN(IF(E1444&lt;=0,0,IF(E1444&lt;=12000,E1444,IF(E1444&lt;=32000,ROUNDUP(E1444/2,0)+6000,IF(E1444&lt;=56000,ROUNDUP(E1444/4,0)+14000,28000))))+IF(F1444&lt;=0,0,IF(F1444&lt;=15000,F1444,IF(F1444&lt;=40000,ROUNDUP(F1444/2,0)+7500,IF(F1444&lt;=70000,ROUNDUP(F1444/4,0)+17500,35000)))),28000))))</f>
        <v/>
      </c>
      <c r="T1444" s="18">
        <f>IF(G1444&lt;=0,0,IF(G1444&lt;=12000,G1444,IF(G1444&lt;=32000,ROUNDUP(G1444/2,0)+6000,IF(G1444&lt;=56000,ROUNDUP(G1444/4,0)+14000,28000))))</f>
        <v/>
      </c>
      <c r="U1444" s="18">
        <f>IF(I1444&lt;=0,IF(H1444&lt;=0,0,IF(H1444&lt;=12000,H1444,IF(H1444&lt;=32000,ROUNDUP(H1444/2,0)+6000,IF(H1444&lt;=56000,ROUNDUP(H1444/4,0)+14000,28000)))),IF(H1444&lt;=0,IF(I1444&lt;=0,0,IF(I1444&lt;=15000,I1444,IF(I1444&lt;=40000,ROUNDUP(I1444/2,0)+7500,IF(I1444&lt;=70000,ROUNDUP(I1444/4,0)+17500,35000)))),MAX(IF(I1444&lt;=0,0,IF(I1444&lt;=15000,I1444,IF(I1444&lt;=40000,ROUNDUP(I1444/2,0)+7500,IF(I1444&lt;=70000,ROUNDUP(I1444/4,0)+17500,35000)))),MIN(IF(H1444&lt;=0,0,IF(H1444&lt;=12000,H1444,IF(H1444&lt;=32000,ROUNDUP(H1444/2,0)+6000,IF(H1444&lt;=56000,ROUNDUP(H1444/4,0)+14000,28000))))+IF(I1444&lt;=0,0,IF(I1444&lt;=15000,I1444,IF(I1444&lt;=40000,ROUNDUP(I1444/2,0)+7500,IF(I1444&lt;=70000,ROUNDUP(I1444/4,0)+17500,35000)))),28000))))</f>
        <v/>
      </c>
      <c r="V1444" s="18">
        <f>MIN(70000,S1444+T1444+U1444)</f>
        <v/>
      </c>
      <c r="W1444" s="18">
        <f>MAX(0,ROUNDDOWN(M1444-J1444-N1444-K1444-0,-3))</f>
        <v/>
      </c>
      <c r="X1444" s="18">
        <f>MAX(0,ROUNDDOWN(M1444-J1444-N1444-K1444-R1444,-3))</f>
        <v/>
      </c>
      <c r="Y1444" s="18">
        <f>IF(W1444&lt;=0,0,ROUNDDOWN((W1444*LOOKUP(W1444,{0,1950001,3300001,6950001,9000001,18000001,40000001},{0.05,0.1,0.2,0.23,0.33,0.4,0.45})-LOOKUP(W1444,{0,1950001,3300001,6950001,9000001,18000001,40000001},{0,97500,427500,636000,1536000,2796000,4796000}))*1.021,-2))</f>
        <v/>
      </c>
      <c r="Z1444" s="18">
        <f>IF(X1444&lt;=0,0,ROUNDDOWN((X1444*LOOKUP(X1444,{0,1950001,3300001,6950001,9000001,18000001,40000001},{0.05,0.1,0.2,0.23,0.33,0.4,0.45})-LOOKUP(X1444,{0,1950001,3300001,6950001,9000001,18000001,40000001},{0,97500,427500,636000,1536000,2796000,4796000}))*1.021,-2))</f>
        <v/>
      </c>
      <c r="AA1444" s="18">
        <f>MAX(0,ROUNDDOWN(M1444-J1444-430000-L1444-0,-3))</f>
        <v/>
      </c>
      <c r="AB1444" s="18">
        <f>MAX(0,ROUNDDOWN(M1444-J1444-430000-L1444-V1444,-3))</f>
        <v/>
      </c>
      <c r="AC1444" s="18">
        <f>IF(M1444&lt;=450000,0,MAX(0,ROUNDDOWN(AA1444*0.06-MIN(50000,AA1444)*0.03,-2))+MAX(0,ROUNDDOWN(AA1444*0.04-MIN(50000,AA1444)*0.02,-2)))</f>
        <v/>
      </c>
      <c r="AD1444" s="18">
        <f>IF(M1444&lt;=450000,0,MAX(0,ROUNDDOWN(AB1444*0.06-MIN(50000,AB1444)*0.03,-2))+MAX(0,ROUNDDOWN(AB1444*0.04-MIN(50000,AB1444)*0.02,-2)))</f>
        <v/>
      </c>
      <c r="AE1444" s="18">
        <f>Y1444-Z1444</f>
        <v/>
      </c>
      <c r="AF1444" s="18">
        <f>AC1444-AD1444</f>
        <v/>
      </c>
      <c r="AG1444" s="18">
        <f>AE1444+AF1444</f>
        <v/>
      </c>
      <c r="AH1444" s="20">
        <f>IF(W1444&lt;=0,0,LOOKUP(W1444,{0,1950001,3300001,6950001,9000001,18000001,40000001},{0.05,0.1,0.2,0.23,0.33,0.4,0.45}))</f>
        <v/>
      </c>
    </row>
    <row r="1445">
      <c r="A1445" t="inlineStr">
        <is>
          <t>1万円刻み 特例あり一般12万円</t>
        </is>
      </c>
      <c r="B1445" s="18">
        <f>'4_1万円刻み'!$A$455</f>
        <v/>
      </c>
      <c r="C1445" s="19" t="n">
        <v>2026</v>
      </c>
      <c r="D1445" t="inlineStr">
        <is>
          <t>はい</t>
        </is>
      </c>
      <c r="E1445" s="18" t="n">
        <v>120000</v>
      </c>
      <c r="F1445" s="18" t="n">
        <v>0</v>
      </c>
      <c r="G1445" s="18" t="n">
        <v>0</v>
      </c>
      <c r="H1445" s="18" t="n">
        <v>0</v>
      </c>
      <c r="I1445" s="18" t="n">
        <v>0</v>
      </c>
      <c r="J1445" s="18">
        <f>ROUND(MIN(B1445/12,650000)*12*0.0915+MIN(B1445/12,1390000)*12*(0.0504+0)+B1445*0.005,0)</f>
        <v/>
      </c>
      <c r="K1445" s="18" t="n">
        <v>0</v>
      </c>
      <c r="L1445" s="18" t="n">
        <v>0</v>
      </c>
      <c r="M1445" s="18">
        <f>ROUND(IF(C1445&gt;=2026,IF(B1445&lt;741000,0,IF(B1445&lt;2191000,B1445-740000,IF(B1445&lt;2193000,1451000,IF(B1445&lt;2196000,1453000,IF(B1445&lt;2200000,1456000,IF(B1445&lt;3600000,ROUNDDOWN(B1445/4,-3)*2.8-80000,IF(B1445&lt;6600000,ROUNDDOWN(B1445/4,-3)*3.2-440000,IF(B1445&lt;8500000,ROUNDDOWN(B1445*0.9,0)-1100000,B1445-1950000)))))))),IF(B1445&lt;651000,0,IF(B1445&lt;1900000,B1445-650000,IF(B1445&lt;3600000,ROUNDDOWN(B1445/4,-3)*2.8-80000,IF(B1445&lt;6600000,ROUNDDOWN(B1445/4,-3)*3.2-440000,IF(B1445&lt;8500000,ROUNDDOWN(B1445*0.9,0)-1100000,B1445-1950000)))))),0)</f>
        <v/>
      </c>
      <c r="N1445" s="18">
        <f>IF(M1445&gt;23500000,NA(),IF(C1445&gt;=2026,IF(M1445&lt;=4890000,1040000,IF(M1445&lt;=6550000,670000,620000)),IF(M1445&lt;=1320000,950000,IF(M1445&lt;=3360000,880000,IF(M1445&lt;=4890000,680000,IF(M1445&lt;=6550000,630000,580000))))))</f>
        <v/>
      </c>
      <c r="O1445" s="18">
        <f>IF(F1445&lt;=0,IF(AND(D1445="はい",C1445&gt;=2026,C1445&lt;=2027),IF(E1445&lt;=0,0,IF(E1445&lt;=30000,E1445,IF(E1445&lt;=60000,ROUNDUP(E1445/2,0)+15000,IF(E1445&lt;=120000,ROUNDUP(E1445/4,0)+30000,60000)))),IF(E1445&lt;=0,0,IF(E1445&lt;=20000,E1445,IF(E1445&lt;=40000,ROUNDUP(E1445/2,0)+10000,IF(E1445&lt;=80000,ROUNDUP(E1445/4,0)+20000,40000))))),IF(E1445&lt;=0,IF(F1445&lt;=0,0,IF(F1445&lt;=25000,F1445,IF(F1445&lt;=50000,ROUNDUP(F1445/2,0)+12500,IF(F1445&lt;=100000,ROUNDUP(F1445/4,0)+25000,50000)))),MAX(IF(F1445&lt;=0,0,IF(F1445&lt;=25000,F1445,IF(F1445&lt;=50000,ROUNDUP(F1445/2,0)+12500,IF(F1445&lt;=100000,ROUNDUP(F1445/4,0)+25000,50000)))),MIN(IF(AND(D1445="はい",C1445&gt;=2026,C1445&lt;=2027),IF(E1445&lt;=0,0,IF(E1445&lt;=30000,E1445,IF(E1445&lt;=60000,ROUNDUP(E1445/2,0)+15000,IF(E1445&lt;=120000,ROUNDUP(E1445/4,0)+30000,60000)))),IF(E1445&lt;=0,0,IF(E1445&lt;=20000,E1445,IF(E1445&lt;=40000,ROUNDUP(E1445/2,0)+10000,IF(E1445&lt;=80000,ROUNDUP(E1445/4,0)+20000,40000)))))+IF(F1445&lt;=0,0,IF(F1445&lt;=25000,F1445,IF(F1445&lt;=50000,ROUNDUP(F1445/2,0)+12500,IF(F1445&lt;=100000,ROUNDUP(F1445/4,0)+25000,50000)))),IF(AND(D1445="はい",C1445&gt;=2026,C1445&lt;=2027),60000,40000)))))</f>
        <v/>
      </c>
      <c r="P1445" s="18">
        <f>IF(G1445&lt;=0,0,IF(G1445&lt;=20000,G1445,IF(G1445&lt;=40000,ROUNDUP(G1445/2,0)+10000,IF(G1445&lt;=80000,ROUNDUP(G1445/4,0)+20000,40000))))</f>
        <v/>
      </c>
      <c r="Q1445" s="18">
        <f>IF(I1445&lt;=0,IF(H1445&lt;=0,0,IF(H1445&lt;=20000,H1445,IF(H1445&lt;=40000,ROUNDUP(H1445/2,0)+10000,IF(H1445&lt;=80000,ROUNDUP(H1445/4,0)+20000,40000)))),IF(H1445&lt;=0,IF(I1445&lt;=0,0,IF(I1445&lt;=25000,I1445,IF(I1445&lt;=50000,ROUNDUP(I1445/2,0)+12500,IF(I1445&lt;=100000,ROUNDUP(I1445/4,0)+25000,50000)))),MAX(IF(I1445&lt;=0,0,IF(I1445&lt;=25000,I1445,IF(I1445&lt;=50000,ROUNDUP(I1445/2,0)+12500,IF(I1445&lt;=100000,ROUNDUP(I1445/4,0)+25000,50000)))),MIN(IF(H1445&lt;=0,0,IF(H1445&lt;=20000,H1445,IF(H1445&lt;=40000,ROUNDUP(H1445/2,0)+10000,IF(H1445&lt;=80000,ROUNDUP(H1445/4,0)+20000,40000))))+IF(I1445&lt;=0,0,IF(I1445&lt;=25000,I1445,IF(I1445&lt;=50000,ROUNDUP(I1445/2,0)+12500,IF(I1445&lt;=100000,ROUNDUP(I1445/4,0)+25000,50000)))),40000))))</f>
        <v/>
      </c>
      <c r="R1445" s="18">
        <f>MIN(120000,O1445+P1445+Q1445)</f>
        <v/>
      </c>
      <c r="S1445" s="18">
        <f>IF(F1445&lt;=0,IF(E1445&lt;=0,0,IF(E1445&lt;=12000,E1445,IF(E1445&lt;=32000,ROUNDUP(E1445/2,0)+6000,IF(E1445&lt;=56000,ROUNDUP(E1445/4,0)+14000,28000)))),IF(E1445&lt;=0,IF(F1445&lt;=0,0,IF(F1445&lt;=15000,F1445,IF(F1445&lt;=40000,ROUNDUP(F1445/2,0)+7500,IF(F1445&lt;=70000,ROUNDUP(F1445/4,0)+17500,35000)))),MAX(IF(F1445&lt;=0,0,IF(F1445&lt;=15000,F1445,IF(F1445&lt;=40000,ROUNDUP(F1445/2,0)+7500,IF(F1445&lt;=70000,ROUNDUP(F1445/4,0)+17500,35000)))),MIN(IF(E1445&lt;=0,0,IF(E1445&lt;=12000,E1445,IF(E1445&lt;=32000,ROUNDUP(E1445/2,0)+6000,IF(E1445&lt;=56000,ROUNDUP(E1445/4,0)+14000,28000))))+IF(F1445&lt;=0,0,IF(F1445&lt;=15000,F1445,IF(F1445&lt;=40000,ROUNDUP(F1445/2,0)+7500,IF(F1445&lt;=70000,ROUNDUP(F1445/4,0)+17500,35000)))),28000))))</f>
        <v/>
      </c>
      <c r="T1445" s="18">
        <f>IF(G1445&lt;=0,0,IF(G1445&lt;=12000,G1445,IF(G1445&lt;=32000,ROUNDUP(G1445/2,0)+6000,IF(G1445&lt;=56000,ROUNDUP(G1445/4,0)+14000,28000))))</f>
        <v/>
      </c>
      <c r="U1445" s="18">
        <f>IF(I1445&lt;=0,IF(H1445&lt;=0,0,IF(H1445&lt;=12000,H1445,IF(H1445&lt;=32000,ROUNDUP(H1445/2,0)+6000,IF(H1445&lt;=56000,ROUNDUP(H1445/4,0)+14000,28000)))),IF(H1445&lt;=0,IF(I1445&lt;=0,0,IF(I1445&lt;=15000,I1445,IF(I1445&lt;=40000,ROUNDUP(I1445/2,0)+7500,IF(I1445&lt;=70000,ROUNDUP(I1445/4,0)+17500,35000)))),MAX(IF(I1445&lt;=0,0,IF(I1445&lt;=15000,I1445,IF(I1445&lt;=40000,ROUNDUP(I1445/2,0)+7500,IF(I1445&lt;=70000,ROUNDUP(I1445/4,0)+17500,35000)))),MIN(IF(H1445&lt;=0,0,IF(H1445&lt;=12000,H1445,IF(H1445&lt;=32000,ROUNDUP(H1445/2,0)+6000,IF(H1445&lt;=56000,ROUNDUP(H1445/4,0)+14000,28000))))+IF(I1445&lt;=0,0,IF(I1445&lt;=15000,I1445,IF(I1445&lt;=40000,ROUNDUP(I1445/2,0)+7500,IF(I1445&lt;=70000,ROUNDUP(I1445/4,0)+17500,35000)))),28000))))</f>
        <v/>
      </c>
      <c r="V1445" s="18">
        <f>MIN(70000,S1445+T1445+U1445)</f>
        <v/>
      </c>
      <c r="W1445" s="18">
        <f>MAX(0,ROUNDDOWN(M1445-J1445-N1445-K1445-0,-3))</f>
        <v/>
      </c>
      <c r="X1445" s="18">
        <f>MAX(0,ROUNDDOWN(M1445-J1445-N1445-K1445-R1445,-3))</f>
        <v/>
      </c>
      <c r="Y1445" s="18">
        <f>IF(W1445&lt;=0,0,ROUNDDOWN((W1445*LOOKUP(W1445,{0,1950001,3300001,6950001,9000001,18000001,40000001},{0.05,0.1,0.2,0.23,0.33,0.4,0.45})-LOOKUP(W1445,{0,1950001,3300001,6950001,9000001,18000001,40000001},{0,97500,427500,636000,1536000,2796000,4796000}))*1.021,-2))</f>
        <v/>
      </c>
      <c r="Z1445" s="18">
        <f>IF(X1445&lt;=0,0,ROUNDDOWN((X1445*LOOKUP(X1445,{0,1950001,3300001,6950001,9000001,18000001,40000001},{0.05,0.1,0.2,0.23,0.33,0.4,0.45})-LOOKUP(X1445,{0,1950001,3300001,6950001,9000001,18000001,40000001},{0,97500,427500,636000,1536000,2796000,4796000}))*1.021,-2))</f>
        <v/>
      </c>
      <c r="AA1445" s="18">
        <f>MAX(0,ROUNDDOWN(M1445-J1445-430000-L1445-0,-3))</f>
        <v/>
      </c>
      <c r="AB1445" s="18">
        <f>MAX(0,ROUNDDOWN(M1445-J1445-430000-L1445-V1445,-3))</f>
        <v/>
      </c>
      <c r="AC1445" s="18">
        <f>IF(M1445&lt;=450000,0,MAX(0,ROUNDDOWN(AA1445*0.06-MIN(50000,AA1445)*0.03,-2))+MAX(0,ROUNDDOWN(AA1445*0.04-MIN(50000,AA1445)*0.02,-2)))</f>
        <v/>
      </c>
      <c r="AD1445" s="18">
        <f>IF(M1445&lt;=450000,0,MAX(0,ROUNDDOWN(AB1445*0.06-MIN(50000,AB1445)*0.03,-2))+MAX(0,ROUNDDOWN(AB1445*0.04-MIN(50000,AB1445)*0.02,-2)))</f>
        <v/>
      </c>
      <c r="AE1445" s="18">
        <f>Y1445-Z1445</f>
        <v/>
      </c>
      <c r="AF1445" s="18">
        <f>AC1445-AD1445</f>
        <v/>
      </c>
      <c r="AG1445" s="18">
        <f>AE1445+AF1445</f>
        <v/>
      </c>
      <c r="AH1445" s="20">
        <f>IF(W1445&lt;=0,0,LOOKUP(W1445,{0,1950001,3300001,6950001,9000001,18000001,40000001},{0.05,0.1,0.2,0.23,0.33,0.4,0.45}))</f>
        <v/>
      </c>
    </row>
    <row r="1446">
      <c r="A1446" t="inlineStr">
        <is>
          <t>1万円刻み 3区分8万円ずつ</t>
        </is>
      </c>
      <c r="B1446" s="18">
        <f>'4_1万円刻み'!$A$456</f>
        <v/>
      </c>
      <c r="C1446" s="19" t="n">
        <v>2026</v>
      </c>
      <c r="D1446" t="inlineStr">
        <is>
          <t>いいえ</t>
        </is>
      </c>
      <c r="E1446" s="18" t="n">
        <v>80000</v>
      </c>
      <c r="F1446" s="18" t="n">
        <v>0</v>
      </c>
      <c r="G1446" s="18" t="n">
        <v>80000</v>
      </c>
      <c r="H1446" s="18" t="n">
        <v>80000</v>
      </c>
      <c r="I1446" s="18" t="n">
        <v>0</v>
      </c>
      <c r="J1446" s="18">
        <f>ROUND(MIN(B1446/12,650000)*12*0.0915+MIN(B1446/12,1390000)*12*(0.0504+0)+B1446*0.005,0)</f>
        <v/>
      </c>
      <c r="K1446" s="18" t="n">
        <v>0</v>
      </c>
      <c r="L1446" s="18" t="n">
        <v>0</v>
      </c>
      <c r="M1446" s="18">
        <f>ROUND(IF(C1446&gt;=2026,IF(B1446&lt;741000,0,IF(B1446&lt;2191000,B1446-740000,IF(B1446&lt;2193000,1451000,IF(B1446&lt;2196000,1453000,IF(B1446&lt;2200000,1456000,IF(B1446&lt;3600000,ROUNDDOWN(B1446/4,-3)*2.8-80000,IF(B1446&lt;6600000,ROUNDDOWN(B1446/4,-3)*3.2-440000,IF(B1446&lt;8500000,ROUNDDOWN(B1446*0.9,0)-1100000,B1446-1950000)))))))),IF(B1446&lt;651000,0,IF(B1446&lt;1900000,B1446-650000,IF(B1446&lt;3600000,ROUNDDOWN(B1446/4,-3)*2.8-80000,IF(B1446&lt;6600000,ROUNDDOWN(B1446/4,-3)*3.2-440000,IF(B1446&lt;8500000,ROUNDDOWN(B1446*0.9,0)-1100000,B1446-1950000)))))),0)</f>
        <v/>
      </c>
      <c r="N1446" s="18">
        <f>IF(M1446&gt;23500000,NA(),IF(C1446&gt;=2026,IF(M1446&lt;=4890000,1040000,IF(M1446&lt;=6550000,670000,620000)),IF(M1446&lt;=1320000,950000,IF(M1446&lt;=3360000,880000,IF(M1446&lt;=4890000,680000,IF(M1446&lt;=6550000,630000,580000))))))</f>
        <v/>
      </c>
      <c r="O1446" s="18">
        <f>IF(F1446&lt;=0,IF(AND(D1446="はい",C1446&gt;=2026,C1446&lt;=2027),IF(E1446&lt;=0,0,IF(E1446&lt;=30000,E1446,IF(E1446&lt;=60000,ROUNDUP(E1446/2,0)+15000,IF(E1446&lt;=120000,ROUNDUP(E1446/4,0)+30000,60000)))),IF(E1446&lt;=0,0,IF(E1446&lt;=20000,E1446,IF(E1446&lt;=40000,ROUNDUP(E1446/2,0)+10000,IF(E1446&lt;=80000,ROUNDUP(E1446/4,0)+20000,40000))))),IF(E1446&lt;=0,IF(F1446&lt;=0,0,IF(F1446&lt;=25000,F1446,IF(F1446&lt;=50000,ROUNDUP(F1446/2,0)+12500,IF(F1446&lt;=100000,ROUNDUP(F1446/4,0)+25000,50000)))),MAX(IF(F1446&lt;=0,0,IF(F1446&lt;=25000,F1446,IF(F1446&lt;=50000,ROUNDUP(F1446/2,0)+12500,IF(F1446&lt;=100000,ROUNDUP(F1446/4,0)+25000,50000)))),MIN(IF(AND(D1446="はい",C1446&gt;=2026,C1446&lt;=2027),IF(E1446&lt;=0,0,IF(E1446&lt;=30000,E1446,IF(E1446&lt;=60000,ROUNDUP(E1446/2,0)+15000,IF(E1446&lt;=120000,ROUNDUP(E1446/4,0)+30000,60000)))),IF(E1446&lt;=0,0,IF(E1446&lt;=20000,E1446,IF(E1446&lt;=40000,ROUNDUP(E1446/2,0)+10000,IF(E1446&lt;=80000,ROUNDUP(E1446/4,0)+20000,40000)))))+IF(F1446&lt;=0,0,IF(F1446&lt;=25000,F1446,IF(F1446&lt;=50000,ROUNDUP(F1446/2,0)+12500,IF(F1446&lt;=100000,ROUNDUP(F1446/4,0)+25000,50000)))),IF(AND(D1446="はい",C1446&gt;=2026,C1446&lt;=2027),60000,40000)))))</f>
        <v/>
      </c>
      <c r="P1446" s="18">
        <f>IF(G1446&lt;=0,0,IF(G1446&lt;=20000,G1446,IF(G1446&lt;=40000,ROUNDUP(G1446/2,0)+10000,IF(G1446&lt;=80000,ROUNDUP(G1446/4,0)+20000,40000))))</f>
        <v/>
      </c>
      <c r="Q1446" s="18">
        <f>IF(I1446&lt;=0,IF(H1446&lt;=0,0,IF(H1446&lt;=20000,H1446,IF(H1446&lt;=40000,ROUNDUP(H1446/2,0)+10000,IF(H1446&lt;=80000,ROUNDUP(H1446/4,0)+20000,40000)))),IF(H1446&lt;=0,IF(I1446&lt;=0,0,IF(I1446&lt;=25000,I1446,IF(I1446&lt;=50000,ROUNDUP(I1446/2,0)+12500,IF(I1446&lt;=100000,ROUNDUP(I1446/4,0)+25000,50000)))),MAX(IF(I1446&lt;=0,0,IF(I1446&lt;=25000,I1446,IF(I1446&lt;=50000,ROUNDUP(I1446/2,0)+12500,IF(I1446&lt;=100000,ROUNDUP(I1446/4,0)+25000,50000)))),MIN(IF(H1446&lt;=0,0,IF(H1446&lt;=20000,H1446,IF(H1446&lt;=40000,ROUNDUP(H1446/2,0)+10000,IF(H1446&lt;=80000,ROUNDUP(H1446/4,0)+20000,40000))))+IF(I1446&lt;=0,0,IF(I1446&lt;=25000,I1446,IF(I1446&lt;=50000,ROUNDUP(I1446/2,0)+12500,IF(I1446&lt;=100000,ROUNDUP(I1446/4,0)+25000,50000)))),40000))))</f>
        <v/>
      </c>
      <c r="R1446" s="18">
        <f>MIN(120000,O1446+P1446+Q1446)</f>
        <v/>
      </c>
      <c r="S1446" s="18">
        <f>IF(F1446&lt;=0,IF(E1446&lt;=0,0,IF(E1446&lt;=12000,E1446,IF(E1446&lt;=32000,ROUNDUP(E1446/2,0)+6000,IF(E1446&lt;=56000,ROUNDUP(E1446/4,0)+14000,28000)))),IF(E1446&lt;=0,IF(F1446&lt;=0,0,IF(F1446&lt;=15000,F1446,IF(F1446&lt;=40000,ROUNDUP(F1446/2,0)+7500,IF(F1446&lt;=70000,ROUNDUP(F1446/4,0)+17500,35000)))),MAX(IF(F1446&lt;=0,0,IF(F1446&lt;=15000,F1446,IF(F1446&lt;=40000,ROUNDUP(F1446/2,0)+7500,IF(F1446&lt;=70000,ROUNDUP(F1446/4,0)+17500,35000)))),MIN(IF(E1446&lt;=0,0,IF(E1446&lt;=12000,E1446,IF(E1446&lt;=32000,ROUNDUP(E1446/2,0)+6000,IF(E1446&lt;=56000,ROUNDUP(E1446/4,0)+14000,28000))))+IF(F1446&lt;=0,0,IF(F1446&lt;=15000,F1446,IF(F1446&lt;=40000,ROUNDUP(F1446/2,0)+7500,IF(F1446&lt;=70000,ROUNDUP(F1446/4,0)+17500,35000)))),28000))))</f>
        <v/>
      </c>
      <c r="T1446" s="18">
        <f>IF(G1446&lt;=0,0,IF(G1446&lt;=12000,G1446,IF(G1446&lt;=32000,ROUNDUP(G1446/2,0)+6000,IF(G1446&lt;=56000,ROUNDUP(G1446/4,0)+14000,28000))))</f>
        <v/>
      </c>
      <c r="U1446" s="18">
        <f>IF(I1446&lt;=0,IF(H1446&lt;=0,0,IF(H1446&lt;=12000,H1446,IF(H1446&lt;=32000,ROUNDUP(H1446/2,0)+6000,IF(H1446&lt;=56000,ROUNDUP(H1446/4,0)+14000,28000)))),IF(H1446&lt;=0,IF(I1446&lt;=0,0,IF(I1446&lt;=15000,I1446,IF(I1446&lt;=40000,ROUNDUP(I1446/2,0)+7500,IF(I1446&lt;=70000,ROUNDUP(I1446/4,0)+17500,35000)))),MAX(IF(I1446&lt;=0,0,IF(I1446&lt;=15000,I1446,IF(I1446&lt;=40000,ROUNDUP(I1446/2,0)+7500,IF(I1446&lt;=70000,ROUNDUP(I1446/4,0)+17500,35000)))),MIN(IF(H1446&lt;=0,0,IF(H1446&lt;=12000,H1446,IF(H1446&lt;=32000,ROUNDUP(H1446/2,0)+6000,IF(H1446&lt;=56000,ROUNDUP(H1446/4,0)+14000,28000))))+IF(I1446&lt;=0,0,IF(I1446&lt;=15000,I1446,IF(I1446&lt;=40000,ROUNDUP(I1446/2,0)+7500,IF(I1446&lt;=70000,ROUNDUP(I1446/4,0)+17500,35000)))),28000))))</f>
        <v/>
      </c>
      <c r="V1446" s="18">
        <f>MIN(70000,S1446+T1446+U1446)</f>
        <v/>
      </c>
      <c r="W1446" s="18">
        <f>MAX(0,ROUNDDOWN(M1446-J1446-N1446-K1446-0,-3))</f>
        <v/>
      </c>
      <c r="X1446" s="18">
        <f>MAX(0,ROUNDDOWN(M1446-J1446-N1446-K1446-R1446,-3))</f>
        <v/>
      </c>
      <c r="Y1446" s="18">
        <f>IF(W1446&lt;=0,0,ROUNDDOWN((W1446*LOOKUP(W1446,{0,1950001,3300001,6950001,9000001,18000001,40000001},{0.05,0.1,0.2,0.23,0.33,0.4,0.45})-LOOKUP(W1446,{0,1950001,3300001,6950001,9000001,18000001,40000001},{0,97500,427500,636000,1536000,2796000,4796000}))*1.021,-2))</f>
        <v/>
      </c>
      <c r="Z1446" s="18">
        <f>IF(X1446&lt;=0,0,ROUNDDOWN((X1446*LOOKUP(X1446,{0,1950001,3300001,6950001,9000001,18000001,40000001},{0.05,0.1,0.2,0.23,0.33,0.4,0.45})-LOOKUP(X1446,{0,1950001,3300001,6950001,9000001,18000001,40000001},{0,97500,427500,636000,1536000,2796000,4796000}))*1.021,-2))</f>
        <v/>
      </c>
      <c r="AA1446" s="18">
        <f>MAX(0,ROUNDDOWN(M1446-J1446-430000-L1446-0,-3))</f>
        <v/>
      </c>
      <c r="AB1446" s="18">
        <f>MAX(0,ROUNDDOWN(M1446-J1446-430000-L1446-V1446,-3))</f>
        <v/>
      </c>
      <c r="AC1446" s="18">
        <f>IF(M1446&lt;=450000,0,MAX(0,ROUNDDOWN(AA1446*0.06-MIN(50000,AA1446)*0.03,-2))+MAX(0,ROUNDDOWN(AA1446*0.04-MIN(50000,AA1446)*0.02,-2)))</f>
        <v/>
      </c>
      <c r="AD1446" s="18">
        <f>IF(M1446&lt;=450000,0,MAX(0,ROUNDDOWN(AB1446*0.06-MIN(50000,AB1446)*0.03,-2))+MAX(0,ROUNDDOWN(AB1446*0.04-MIN(50000,AB1446)*0.02,-2)))</f>
        <v/>
      </c>
      <c r="AE1446" s="18">
        <f>Y1446-Z1446</f>
        <v/>
      </c>
      <c r="AF1446" s="18">
        <f>AC1446-AD1446</f>
        <v/>
      </c>
      <c r="AG1446" s="18">
        <f>AE1446+AF1446</f>
        <v/>
      </c>
      <c r="AH1446" s="20">
        <f>IF(W1446&lt;=0,0,LOOKUP(W1446,{0,1950001,3300001,6950001,9000001,18000001,40000001},{0.05,0.1,0.2,0.23,0.33,0.4,0.45}))</f>
        <v/>
      </c>
    </row>
    <row r="1447">
      <c r="A1447" t="inlineStr">
        <is>
          <t>1万円刻み 一般8万円</t>
        </is>
      </c>
      <c r="B1447" s="18">
        <f>'4_1万円刻み'!$A$456</f>
        <v/>
      </c>
      <c r="C1447" s="19" t="n">
        <v>2026</v>
      </c>
      <c r="D1447" t="inlineStr">
        <is>
          <t>いいえ</t>
        </is>
      </c>
      <c r="E1447" s="18" t="n">
        <v>80000</v>
      </c>
      <c r="F1447" s="18" t="n">
        <v>0</v>
      </c>
      <c r="G1447" s="18" t="n">
        <v>0</v>
      </c>
      <c r="H1447" s="18" t="n">
        <v>0</v>
      </c>
      <c r="I1447" s="18" t="n">
        <v>0</v>
      </c>
      <c r="J1447" s="18">
        <f>ROUND(MIN(B1447/12,650000)*12*0.0915+MIN(B1447/12,1390000)*12*(0.0504+0)+B1447*0.005,0)</f>
        <v/>
      </c>
      <c r="K1447" s="18" t="n">
        <v>0</v>
      </c>
      <c r="L1447" s="18" t="n">
        <v>0</v>
      </c>
      <c r="M1447" s="18">
        <f>ROUND(IF(C1447&gt;=2026,IF(B1447&lt;741000,0,IF(B1447&lt;2191000,B1447-740000,IF(B1447&lt;2193000,1451000,IF(B1447&lt;2196000,1453000,IF(B1447&lt;2200000,1456000,IF(B1447&lt;3600000,ROUNDDOWN(B1447/4,-3)*2.8-80000,IF(B1447&lt;6600000,ROUNDDOWN(B1447/4,-3)*3.2-440000,IF(B1447&lt;8500000,ROUNDDOWN(B1447*0.9,0)-1100000,B1447-1950000)))))))),IF(B1447&lt;651000,0,IF(B1447&lt;1900000,B1447-650000,IF(B1447&lt;3600000,ROUNDDOWN(B1447/4,-3)*2.8-80000,IF(B1447&lt;6600000,ROUNDDOWN(B1447/4,-3)*3.2-440000,IF(B1447&lt;8500000,ROUNDDOWN(B1447*0.9,0)-1100000,B1447-1950000)))))),0)</f>
        <v/>
      </c>
      <c r="N1447" s="18">
        <f>IF(M1447&gt;23500000,NA(),IF(C1447&gt;=2026,IF(M1447&lt;=4890000,1040000,IF(M1447&lt;=6550000,670000,620000)),IF(M1447&lt;=1320000,950000,IF(M1447&lt;=3360000,880000,IF(M1447&lt;=4890000,680000,IF(M1447&lt;=6550000,630000,580000))))))</f>
        <v/>
      </c>
      <c r="O1447" s="18">
        <f>IF(F1447&lt;=0,IF(AND(D1447="はい",C1447&gt;=2026,C1447&lt;=2027),IF(E1447&lt;=0,0,IF(E1447&lt;=30000,E1447,IF(E1447&lt;=60000,ROUNDUP(E1447/2,0)+15000,IF(E1447&lt;=120000,ROUNDUP(E1447/4,0)+30000,60000)))),IF(E1447&lt;=0,0,IF(E1447&lt;=20000,E1447,IF(E1447&lt;=40000,ROUNDUP(E1447/2,0)+10000,IF(E1447&lt;=80000,ROUNDUP(E1447/4,0)+20000,40000))))),IF(E1447&lt;=0,IF(F1447&lt;=0,0,IF(F1447&lt;=25000,F1447,IF(F1447&lt;=50000,ROUNDUP(F1447/2,0)+12500,IF(F1447&lt;=100000,ROUNDUP(F1447/4,0)+25000,50000)))),MAX(IF(F1447&lt;=0,0,IF(F1447&lt;=25000,F1447,IF(F1447&lt;=50000,ROUNDUP(F1447/2,0)+12500,IF(F1447&lt;=100000,ROUNDUP(F1447/4,0)+25000,50000)))),MIN(IF(AND(D1447="はい",C1447&gt;=2026,C1447&lt;=2027),IF(E1447&lt;=0,0,IF(E1447&lt;=30000,E1447,IF(E1447&lt;=60000,ROUNDUP(E1447/2,0)+15000,IF(E1447&lt;=120000,ROUNDUP(E1447/4,0)+30000,60000)))),IF(E1447&lt;=0,0,IF(E1447&lt;=20000,E1447,IF(E1447&lt;=40000,ROUNDUP(E1447/2,0)+10000,IF(E1447&lt;=80000,ROUNDUP(E1447/4,0)+20000,40000)))))+IF(F1447&lt;=0,0,IF(F1447&lt;=25000,F1447,IF(F1447&lt;=50000,ROUNDUP(F1447/2,0)+12500,IF(F1447&lt;=100000,ROUNDUP(F1447/4,0)+25000,50000)))),IF(AND(D1447="はい",C1447&gt;=2026,C1447&lt;=2027),60000,40000)))))</f>
        <v/>
      </c>
      <c r="P1447" s="18">
        <f>IF(G1447&lt;=0,0,IF(G1447&lt;=20000,G1447,IF(G1447&lt;=40000,ROUNDUP(G1447/2,0)+10000,IF(G1447&lt;=80000,ROUNDUP(G1447/4,0)+20000,40000))))</f>
        <v/>
      </c>
      <c r="Q1447" s="18">
        <f>IF(I1447&lt;=0,IF(H1447&lt;=0,0,IF(H1447&lt;=20000,H1447,IF(H1447&lt;=40000,ROUNDUP(H1447/2,0)+10000,IF(H1447&lt;=80000,ROUNDUP(H1447/4,0)+20000,40000)))),IF(H1447&lt;=0,IF(I1447&lt;=0,0,IF(I1447&lt;=25000,I1447,IF(I1447&lt;=50000,ROUNDUP(I1447/2,0)+12500,IF(I1447&lt;=100000,ROUNDUP(I1447/4,0)+25000,50000)))),MAX(IF(I1447&lt;=0,0,IF(I1447&lt;=25000,I1447,IF(I1447&lt;=50000,ROUNDUP(I1447/2,0)+12500,IF(I1447&lt;=100000,ROUNDUP(I1447/4,0)+25000,50000)))),MIN(IF(H1447&lt;=0,0,IF(H1447&lt;=20000,H1447,IF(H1447&lt;=40000,ROUNDUP(H1447/2,0)+10000,IF(H1447&lt;=80000,ROUNDUP(H1447/4,0)+20000,40000))))+IF(I1447&lt;=0,0,IF(I1447&lt;=25000,I1447,IF(I1447&lt;=50000,ROUNDUP(I1447/2,0)+12500,IF(I1447&lt;=100000,ROUNDUP(I1447/4,0)+25000,50000)))),40000))))</f>
        <v/>
      </c>
      <c r="R1447" s="18">
        <f>MIN(120000,O1447+P1447+Q1447)</f>
        <v/>
      </c>
      <c r="S1447" s="18">
        <f>IF(F1447&lt;=0,IF(E1447&lt;=0,0,IF(E1447&lt;=12000,E1447,IF(E1447&lt;=32000,ROUNDUP(E1447/2,0)+6000,IF(E1447&lt;=56000,ROUNDUP(E1447/4,0)+14000,28000)))),IF(E1447&lt;=0,IF(F1447&lt;=0,0,IF(F1447&lt;=15000,F1447,IF(F1447&lt;=40000,ROUNDUP(F1447/2,0)+7500,IF(F1447&lt;=70000,ROUNDUP(F1447/4,0)+17500,35000)))),MAX(IF(F1447&lt;=0,0,IF(F1447&lt;=15000,F1447,IF(F1447&lt;=40000,ROUNDUP(F1447/2,0)+7500,IF(F1447&lt;=70000,ROUNDUP(F1447/4,0)+17500,35000)))),MIN(IF(E1447&lt;=0,0,IF(E1447&lt;=12000,E1447,IF(E1447&lt;=32000,ROUNDUP(E1447/2,0)+6000,IF(E1447&lt;=56000,ROUNDUP(E1447/4,0)+14000,28000))))+IF(F1447&lt;=0,0,IF(F1447&lt;=15000,F1447,IF(F1447&lt;=40000,ROUNDUP(F1447/2,0)+7500,IF(F1447&lt;=70000,ROUNDUP(F1447/4,0)+17500,35000)))),28000))))</f>
        <v/>
      </c>
      <c r="T1447" s="18">
        <f>IF(G1447&lt;=0,0,IF(G1447&lt;=12000,G1447,IF(G1447&lt;=32000,ROUNDUP(G1447/2,0)+6000,IF(G1447&lt;=56000,ROUNDUP(G1447/4,0)+14000,28000))))</f>
        <v/>
      </c>
      <c r="U1447" s="18">
        <f>IF(I1447&lt;=0,IF(H1447&lt;=0,0,IF(H1447&lt;=12000,H1447,IF(H1447&lt;=32000,ROUNDUP(H1447/2,0)+6000,IF(H1447&lt;=56000,ROUNDUP(H1447/4,0)+14000,28000)))),IF(H1447&lt;=0,IF(I1447&lt;=0,0,IF(I1447&lt;=15000,I1447,IF(I1447&lt;=40000,ROUNDUP(I1447/2,0)+7500,IF(I1447&lt;=70000,ROUNDUP(I1447/4,0)+17500,35000)))),MAX(IF(I1447&lt;=0,0,IF(I1447&lt;=15000,I1447,IF(I1447&lt;=40000,ROUNDUP(I1447/2,0)+7500,IF(I1447&lt;=70000,ROUNDUP(I1447/4,0)+17500,35000)))),MIN(IF(H1447&lt;=0,0,IF(H1447&lt;=12000,H1447,IF(H1447&lt;=32000,ROUNDUP(H1447/2,0)+6000,IF(H1447&lt;=56000,ROUNDUP(H1447/4,0)+14000,28000))))+IF(I1447&lt;=0,0,IF(I1447&lt;=15000,I1447,IF(I1447&lt;=40000,ROUNDUP(I1447/2,0)+7500,IF(I1447&lt;=70000,ROUNDUP(I1447/4,0)+17500,35000)))),28000))))</f>
        <v/>
      </c>
      <c r="V1447" s="18">
        <f>MIN(70000,S1447+T1447+U1447)</f>
        <v/>
      </c>
      <c r="W1447" s="18">
        <f>MAX(0,ROUNDDOWN(M1447-J1447-N1447-K1447-0,-3))</f>
        <v/>
      </c>
      <c r="X1447" s="18">
        <f>MAX(0,ROUNDDOWN(M1447-J1447-N1447-K1447-R1447,-3))</f>
        <v/>
      </c>
      <c r="Y1447" s="18">
        <f>IF(W1447&lt;=0,0,ROUNDDOWN((W1447*LOOKUP(W1447,{0,1950001,3300001,6950001,9000001,18000001,40000001},{0.05,0.1,0.2,0.23,0.33,0.4,0.45})-LOOKUP(W1447,{0,1950001,3300001,6950001,9000001,18000001,40000001},{0,97500,427500,636000,1536000,2796000,4796000}))*1.021,-2))</f>
        <v/>
      </c>
      <c r="Z1447" s="18">
        <f>IF(X1447&lt;=0,0,ROUNDDOWN((X1447*LOOKUP(X1447,{0,1950001,3300001,6950001,9000001,18000001,40000001},{0.05,0.1,0.2,0.23,0.33,0.4,0.45})-LOOKUP(X1447,{0,1950001,3300001,6950001,9000001,18000001,40000001},{0,97500,427500,636000,1536000,2796000,4796000}))*1.021,-2))</f>
        <v/>
      </c>
      <c r="AA1447" s="18">
        <f>MAX(0,ROUNDDOWN(M1447-J1447-430000-L1447-0,-3))</f>
        <v/>
      </c>
      <c r="AB1447" s="18">
        <f>MAX(0,ROUNDDOWN(M1447-J1447-430000-L1447-V1447,-3))</f>
        <v/>
      </c>
      <c r="AC1447" s="18">
        <f>IF(M1447&lt;=450000,0,MAX(0,ROUNDDOWN(AA1447*0.06-MIN(50000,AA1447)*0.03,-2))+MAX(0,ROUNDDOWN(AA1447*0.04-MIN(50000,AA1447)*0.02,-2)))</f>
        <v/>
      </c>
      <c r="AD1447" s="18">
        <f>IF(M1447&lt;=450000,0,MAX(0,ROUNDDOWN(AB1447*0.06-MIN(50000,AB1447)*0.03,-2))+MAX(0,ROUNDDOWN(AB1447*0.04-MIN(50000,AB1447)*0.02,-2)))</f>
        <v/>
      </c>
      <c r="AE1447" s="18">
        <f>Y1447-Z1447</f>
        <v/>
      </c>
      <c r="AF1447" s="18">
        <f>AC1447-AD1447</f>
        <v/>
      </c>
      <c r="AG1447" s="18">
        <f>AE1447+AF1447</f>
        <v/>
      </c>
      <c r="AH1447" s="20">
        <f>IF(W1447&lt;=0,0,LOOKUP(W1447,{0,1950001,3300001,6950001,9000001,18000001,40000001},{0.05,0.1,0.2,0.23,0.33,0.4,0.45}))</f>
        <v/>
      </c>
    </row>
    <row r="1448">
      <c r="A1448" t="inlineStr">
        <is>
          <t>1万円刻み 特例あり一般12万円</t>
        </is>
      </c>
      <c r="B1448" s="18">
        <f>'4_1万円刻み'!$A$456</f>
        <v/>
      </c>
      <c r="C1448" s="19" t="n">
        <v>2026</v>
      </c>
      <c r="D1448" t="inlineStr">
        <is>
          <t>はい</t>
        </is>
      </c>
      <c r="E1448" s="18" t="n">
        <v>120000</v>
      </c>
      <c r="F1448" s="18" t="n">
        <v>0</v>
      </c>
      <c r="G1448" s="18" t="n">
        <v>0</v>
      </c>
      <c r="H1448" s="18" t="n">
        <v>0</v>
      </c>
      <c r="I1448" s="18" t="n">
        <v>0</v>
      </c>
      <c r="J1448" s="18">
        <f>ROUND(MIN(B1448/12,650000)*12*0.0915+MIN(B1448/12,1390000)*12*(0.0504+0)+B1448*0.005,0)</f>
        <v/>
      </c>
      <c r="K1448" s="18" t="n">
        <v>0</v>
      </c>
      <c r="L1448" s="18" t="n">
        <v>0</v>
      </c>
      <c r="M1448" s="18">
        <f>ROUND(IF(C1448&gt;=2026,IF(B1448&lt;741000,0,IF(B1448&lt;2191000,B1448-740000,IF(B1448&lt;2193000,1451000,IF(B1448&lt;2196000,1453000,IF(B1448&lt;2200000,1456000,IF(B1448&lt;3600000,ROUNDDOWN(B1448/4,-3)*2.8-80000,IF(B1448&lt;6600000,ROUNDDOWN(B1448/4,-3)*3.2-440000,IF(B1448&lt;8500000,ROUNDDOWN(B1448*0.9,0)-1100000,B1448-1950000)))))))),IF(B1448&lt;651000,0,IF(B1448&lt;1900000,B1448-650000,IF(B1448&lt;3600000,ROUNDDOWN(B1448/4,-3)*2.8-80000,IF(B1448&lt;6600000,ROUNDDOWN(B1448/4,-3)*3.2-440000,IF(B1448&lt;8500000,ROUNDDOWN(B1448*0.9,0)-1100000,B1448-1950000)))))),0)</f>
        <v/>
      </c>
      <c r="N1448" s="18">
        <f>IF(M1448&gt;23500000,NA(),IF(C1448&gt;=2026,IF(M1448&lt;=4890000,1040000,IF(M1448&lt;=6550000,670000,620000)),IF(M1448&lt;=1320000,950000,IF(M1448&lt;=3360000,880000,IF(M1448&lt;=4890000,680000,IF(M1448&lt;=6550000,630000,580000))))))</f>
        <v/>
      </c>
      <c r="O1448" s="18">
        <f>IF(F1448&lt;=0,IF(AND(D1448="はい",C1448&gt;=2026,C1448&lt;=2027),IF(E1448&lt;=0,0,IF(E1448&lt;=30000,E1448,IF(E1448&lt;=60000,ROUNDUP(E1448/2,0)+15000,IF(E1448&lt;=120000,ROUNDUP(E1448/4,0)+30000,60000)))),IF(E1448&lt;=0,0,IF(E1448&lt;=20000,E1448,IF(E1448&lt;=40000,ROUNDUP(E1448/2,0)+10000,IF(E1448&lt;=80000,ROUNDUP(E1448/4,0)+20000,40000))))),IF(E1448&lt;=0,IF(F1448&lt;=0,0,IF(F1448&lt;=25000,F1448,IF(F1448&lt;=50000,ROUNDUP(F1448/2,0)+12500,IF(F1448&lt;=100000,ROUNDUP(F1448/4,0)+25000,50000)))),MAX(IF(F1448&lt;=0,0,IF(F1448&lt;=25000,F1448,IF(F1448&lt;=50000,ROUNDUP(F1448/2,0)+12500,IF(F1448&lt;=100000,ROUNDUP(F1448/4,0)+25000,50000)))),MIN(IF(AND(D1448="はい",C1448&gt;=2026,C1448&lt;=2027),IF(E1448&lt;=0,0,IF(E1448&lt;=30000,E1448,IF(E1448&lt;=60000,ROUNDUP(E1448/2,0)+15000,IF(E1448&lt;=120000,ROUNDUP(E1448/4,0)+30000,60000)))),IF(E1448&lt;=0,0,IF(E1448&lt;=20000,E1448,IF(E1448&lt;=40000,ROUNDUP(E1448/2,0)+10000,IF(E1448&lt;=80000,ROUNDUP(E1448/4,0)+20000,40000)))))+IF(F1448&lt;=0,0,IF(F1448&lt;=25000,F1448,IF(F1448&lt;=50000,ROUNDUP(F1448/2,0)+12500,IF(F1448&lt;=100000,ROUNDUP(F1448/4,0)+25000,50000)))),IF(AND(D1448="はい",C1448&gt;=2026,C1448&lt;=2027),60000,40000)))))</f>
        <v/>
      </c>
      <c r="P1448" s="18">
        <f>IF(G1448&lt;=0,0,IF(G1448&lt;=20000,G1448,IF(G1448&lt;=40000,ROUNDUP(G1448/2,0)+10000,IF(G1448&lt;=80000,ROUNDUP(G1448/4,0)+20000,40000))))</f>
        <v/>
      </c>
      <c r="Q1448" s="18">
        <f>IF(I1448&lt;=0,IF(H1448&lt;=0,0,IF(H1448&lt;=20000,H1448,IF(H1448&lt;=40000,ROUNDUP(H1448/2,0)+10000,IF(H1448&lt;=80000,ROUNDUP(H1448/4,0)+20000,40000)))),IF(H1448&lt;=0,IF(I1448&lt;=0,0,IF(I1448&lt;=25000,I1448,IF(I1448&lt;=50000,ROUNDUP(I1448/2,0)+12500,IF(I1448&lt;=100000,ROUNDUP(I1448/4,0)+25000,50000)))),MAX(IF(I1448&lt;=0,0,IF(I1448&lt;=25000,I1448,IF(I1448&lt;=50000,ROUNDUP(I1448/2,0)+12500,IF(I1448&lt;=100000,ROUNDUP(I1448/4,0)+25000,50000)))),MIN(IF(H1448&lt;=0,0,IF(H1448&lt;=20000,H1448,IF(H1448&lt;=40000,ROUNDUP(H1448/2,0)+10000,IF(H1448&lt;=80000,ROUNDUP(H1448/4,0)+20000,40000))))+IF(I1448&lt;=0,0,IF(I1448&lt;=25000,I1448,IF(I1448&lt;=50000,ROUNDUP(I1448/2,0)+12500,IF(I1448&lt;=100000,ROUNDUP(I1448/4,0)+25000,50000)))),40000))))</f>
        <v/>
      </c>
      <c r="R1448" s="18">
        <f>MIN(120000,O1448+P1448+Q1448)</f>
        <v/>
      </c>
      <c r="S1448" s="18">
        <f>IF(F1448&lt;=0,IF(E1448&lt;=0,0,IF(E1448&lt;=12000,E1448,IF(E1448&lt;=32000,ROUNDUP(E1448/2,0)+6000,IF(E1448&lt;=56000,ROUNDUP(E1448/4,0)+14000,28000)))),IF(E1448&lt;=0,IF(F1448&lt;=0,0,IF(F1448&lt;=15000,F1448,IF(F1448&lt;=40000,ROUNDUP(F1448/2,0)+7500,IF(F1448&lt;=70000,ROUNDUP(F1448/4,0)+17500,35000)))),MAX(IF(F1448&lt;=0,0,IF(F1448&lt;=15000,F1448,IF(F1448&lt;=40000,ROUNDUP(F1448/2,0)+7500,IF(F1448&lt;=70000,ROUNDUP(F1448/4,0)+17500,35000)))),MIN(IF(E1448&lt;=0,0,IF(E1448&lt;=12000,E1448,IF(E1448&lt;=32000,ROUNDUP(E1448/2,0)+6000,IF(E1448&lt;=56000,ROUNDUP(E1448/4,0)+14000,28000))))+IF(F1448&lt;=0,0,IF(F1448&lt;=15000,F1448,IF(F1448&lt;=40000,ROUNDUP(F1448/2,0)+7500,IF(F1448&lt;=70000,ROUNDUP(F1448/4,0)+17500,35000)))),28000))))</f>
        <v/>
      </c>
      <c r="T1448" s="18">
        <f>IF(G1448&lt;=0,0,IF(G1448&lt;=12000,G1448,IF(G1448&lt;=32000,ROUNDUP(G1448/2,0)+6000,IF(G1448&lt;=56000,ROUNDUP(G1448/4,0)+14000,28000))))</f>
        <v/>
      </c>
      <c r="U1448" s="18">
        <f>IF(I1448&lt;=0,IF(H1448&lt;=0,0,IF(H1448&lt;=12000,H1448,IF(H1448&lt;=32000,ROUNDUP(H1448/2,0)+6000,IF(H1448&lt;=56000,ROUNDUP(H1448/4,0)+14000,28000)))),IF(H1448&lt;=0,IF(I1448&lt;=0,0,IF(I1448&lt;=15000,I1448,IF(I1448&lt;=40000,ROUNDUP(I1448/2,0)+7500,IF(I1448&lt;=70000,ROUNDUP(I1448/4,0)+17500,35000)))),MAX(IF(I1448&lt;=0,0,IF(I1448&lt;=15000,I1448,IF(I1448&lt;=40000,ROUNDUP(I1448/2,0)+7500,IF(I1448&lt;=70000,ROUNDUP(I1448/4,0)+17500,35000)))),MIN(IF(H1448&lt;=0,0,IF(H1448&lt;=12000,H1448,IF(H1448&lt;=32000,ROUNDUP(H1448/2,0)+6000,IF(H1448&lt;=56000,ROUNDUP(H1448/4,0)+14000,28000))))+IF(I1448&lt;=0,0,IF(I1448&lt;=15000,I1448,IF(I1448&lt;=40000,ROUNDUP(I1448/2,0)+7500,IF(I1448&lt;=70000,ROUNDUP(I1448/4,0)+17500,35000)))),28000))))</f>
        <v/>
      </c>
      <c r="V1448" s="18">
        <f>MIN(70000,S1448+T1448+U1448)</f>
        <v/>
      </c>
      <c r="W1448" s="18">
        <f>MAX(0,ROUNDDOWN(M1448-J1448-N1448-K1448-0,-3))</f>
        <v/>
      </c>
      <c r="X1448" s="18">
        <f>MAX(0,ROUNDDOWN(M1448-J1448-N1448-K1448-R1448,-3))</f>
        <v/>
      </c>
      <c r="Y1448" s="18">
        <f>IF(W1448&lt;=0,0,ROUNDDOWN((W1448*LOOKUP(W1448,{0,1950001,3300001,6950001,9000001,18000001,40000001},{0.05,0.1,0.2,0.23,0.33,0.4,0.45})-LOOKUP(W1448,{0,1950001,3300001,6950001,9000001,18000001,40000001},{0,97500,427500,636000,1536000,2796000,4796000}))*1.021,-2))</f>
        <v/>
      </c>
      <c r="Z1448" s="18">
        <f>IF(X1448&lt;=0,0,ROUNDDOWN((X1448*LOOKUP(X1448,{0,1950001,3300001,6950001,9000001,18000001,40000001},{0.05,0.1,0.2,0.23,0.33,0.4,0.45})-LOOKUP(X1448,{0,1950001,3300001,6950001,9000001,18000001,40000001},{0,97500,427500,636000,1536000,2796000,4796000}))*1.021,-2))</f>
        <v/>
      </c>
      <c r="AA1448" s="18">
        <f>MAX(0,ROUNDDOWN(M1448-J1448-430000-L1448-0,-3))</f>
        <v/>
      </c>
      <c r="AB1448" s="18">
        <f>MAX(0,ROUNDDOWN(M1448-J1448-430000-L1448-V1448,-3))</f>
        <v/>
      </c>
      <c r="AC1448" s="18">
        <f>IF(M1448&lt;=450000,0,MAX(0,ROUNDDOWN(AA1448*0.06-MIN(50000,AA1448)*0.03,-2))+MAX(0,ROUNDDOWN(AA1448*0.04-MIN(50000,AA1448)*0.02,-2)))</f>
        <v/>
      </c>
      <c r="AD1448" s="18">
        <f>IF(M1448&lt;=450000,0,MAX(0,ROUNDDOWN(AB1448*0.06-MIN(50000,AB1448)*0.03,-2))+MAX(0,ROUNDDOWN(AB1448*0.04-MIN(50000,AB1448)*0.02,-2)))</f>
        <v/>
      </c>
      <c r="AE1448" s="18">
        <f>Y1448-Z1448</f>
        <v/>
      </c>
      <c r="AF1448" s="18">
        <f>AC1448-AD1448</f>
        <v/>
      </c>
      <c r="AG1448" s="18">
        <f>AE1448+AF1448</f>
        <v/>
      </c>
      <c r="AH1448" s="20">
        <f>IF(W1448&lt;=0,0,LOOKUP(W1448,{0,1950001,3300001,6950001,9000001,18000001,40000001},{0.05,0.1,0.2,0.23,0.33,0.4,0.45}))</f>
        <v/>
      </c>
    </row>
    <row r="1449">
      <c r="A1449" t="inlineStr">
        <is>
          <t>1万円刻み 3区分8万円ずつ</t>
        </is>
      </c>
      <c r="B1449" s="18">
        <f>'4_1万円刻み'!$A$457</f>
        <v/>
      </c>
      <c r="C1449" s="19" t="n">
        <v>2026</v>
      </c>
      <c r="D1449" t="inlineStr">
        <is>
          <t>いいえ</t>
        </is>
      </c>
      <c r="E1449" s="18" t="n">
        <v>80000</v>
      </c>
      <c r="F1449" s="18" t="n">
        <v>0</v>
      </c>
      <c r="G1449" s="18" t="n">
        <v>80000</v>
      </c>
      <c r="H1449" s="18" t="n">
        <v>80000</v>
      </c>
      <c r="I1449" s="18" t="n">
        <v>0</v>
      </c>
      <c r="J1449" s="18">
        <f>ROUND(MIN(B1449/12,650000)*12*0.0915+MIN(B1449/12,1390000)*12*(0.0504+0)+B1449*0.005,0)</f>
        <v/>
      </c>
      <c r="K1449" s="18" t="n">
        <v>0</v>
      </c>
      <c r="L1449" s="18" t="n">
        <v>0</v>
      </c>
      <c r="M1449" s="18">
        <f>ROUND(IF(C1449&gt;=2026,IF(B1449&lt;741000,0,IF(B1449&lt;2191000,B1449-740000,IF(B1449&lt;2193000,1451000,IF(B1449&lt;2196000,1453000,IF(B1449&lt;2200000,1456000,IF(B1449&lt;3600000,ROUNDDOWN(B1449/4,-3)*2.8-80000,IF(B1449&lt;6600000,ROUNDDOWN(B1449/4,-3)*3.2-440000,IF(B1449&lt;8500000,ROUNDDOWN(B1449*0.9,0)-1100000,B1449-1950000)))))))),IF(B1449&lt;651000,0,IF(B1449&lt;1900000,B1449-650000,IF(B1449&lt;3600000,ROUNDDOWN(B1449/4,-3)*2.8-80000,IF(B1449&lt;6600000,ROUNDDOWN(B1449/4,-3)*3.2-440000,IF(B1449&lt;8500000,ROUNDDOWN(B1449*0.9,0)-1100000,B1449-1950000)))))),0)</f>
        <v/>
      </c>
      <c r="N1449" s="18">
        <f>IF(M1449&gt;23500000,NA(),IF(C1449&gt;=2026,IF(M1449&lt;=4890000,1040000,IF(M1449&lt;=6550000,670000,620000)),IF(M1449&lt;=1320000,950000,IF(M1449&lt;=3360000,880000,IF(M1449&lt;=4890000,680000,IF(M1449&lt;=6550000,630000,580000))))))</f>
        <v/>
      </c>
      <c r="O1449" s="18">
        <f>IF(F1449&lt;=0,IF(AND(D1449="はい",C1449&gt;=2026,C1449&lt;=2027),IF(E1449&lt;=0,0,IF(E1449&lt;=30000,E1449,IF(E1449&lt;=60000,ROUNDUP(E1449/2,0)+15000,IF(E1449&lt;=120000,ROUNDUP(E1449/4,0)+30000,60000)))),IF(E1449&lt;=0,0,IF(E1449&lt;=20000,E1449,IF(E1449&lt;=40000,ROUNDUP(E1449/2,0)+10000,IF(E1449&lt;=80000,ROUNDUP(E1449/4,0)+20000,40000))))),IF(E1449&lt;=0,IF(F1449&lt;=0,0,IF(F1449&lt;=25000,F1449,IF(F1449&lt;=50000,ROUNDUP(F1449/2,0)+12500,IF(F1449&lt;=100000,ROUNDUP(F1449/4,0)+25000,50000)))),MAX(IF(F1449&lt;=0,0,IF(F1449&lt;=25000,F1449,IF(F1449&lt;=50000,ROUNDUP(F1449/2,0)+12500,IF(F1449&lt;=100000,ROUNDUP(F1449/4,0)+25000,50000)))),MIN(IF(AND(D1449="はい",C1449&gt;=2026,C1449&lt;=2027),IF(E1449&lt;=0,0,IF(E1449&lt;=30000,E1449,IF(E1449&lt;=60000,ROUNDUP(E1449/2,0)+15000,IF(E1449&lt;=120000,ROUNDUP(E1449/4,0)+30000,60000)))),IF(E1449&lt;=0,0,IF(E1449&lt;=20000,E1449,IF(E1449&lt;=40000,ROUNDUP(E1449/2,0)+10000,IF(E1449&lt;=80000,ROUNDUP(E1449/4,0)+20000,40000)))))+IF(F1449&lt;=0,0,IF(F1449&lt;=25000,F1449,IF(F1449&lt;=50000,ROUNDUP(F1449/2,0)+12500,IF(F1449&lt;=100000,ROUNDUP(F1449/4,0)+25000,50000)))),IF(AND(D1449="はい",C1449&gt;=2026,C1449&lt;=2027),60000,40000)))))</f>
        <v/>
      </c>
      <c r="P1449" s="18">
        <f>IF(G1449&lt;=0,0,IF(G1449&lt;=20000,G1449,IF(G1449&lt;=40000,ROUNDUP(G1449/2,0)+10000,IF(G1449&lt;=80000,ROUNDUP(G1449/4,0)+20000,40000))))</f>
        <v/>
      </c>
      <c r="Q1449" s="18">
        <f>IF(I1449&lt;=0,IF(H1449&lt;=0,0,IF(H1449&lt;=20000,H1449,IF(H1449&lt;=40000,ROUNDUP(H1449/2,0)+10000,IF(H1449&lt;=80000,ROUNDUP(H1449/4,0)+20000,40000)))),IF(H1449&lt;=0,IF(I1449&lt;=0,0,IF(I1449&lt;=25000,I1449,IF(I1449&lt;=50000,ROUNDUP(I1449/2,0)+12500,IF(I1449&lt;=100000,ROUNDUP(I1449/4,0)+25000,50000)))),MAX(IF(I1449&lt;=0,0,IF(I1449&lt;=25000,I1449,IF(I1449&lt;=50000,ROUNDUP(I1449/2,0)+12500,IF(I1449&lt;=100000,ROUNDUP(I1449/4,0)+25000,50000)))),MIN(IF(H1449&lt;=0,0,IF(H1449&lt;=20000,H1449,IF(H1449&lt;=40000,ROUNDUP(H1449/2,0)+10000,IF(H1449&lt;=80000,ROUNDUP(H1449/4,0)+20000,40000))))+IF(I1449&lt;=0,0,IF(I1449&lt;=25000,I1449,IF(I1449&lt;=50000,ROUNDUP(I1449/2,0)+12500,IF(I1449&lt;=100000,ROUNDUP(I1449/4,0)+25000,50000)))),40000))))</f>
        <v/>
      </c>
      <c r="R1449" s="18">
        <f>MIN(120000,O1449+P1449+Q1449)</f>
        <v/>
      </c>
      <c r="S1449" s="18">
        <f>IF(F1449&lt;=0,IF(E1449&lt;=0,0,IF(E1449&lt;=12000,E1449,IF(E1449&lt;=32000,ROUNDUP(E1449/2,0)+6000,IF(E1449&lt;=56000,ROUNDUP(E1449/4,0)+14000,28000)))),IF(E1449&lt;=0,IF(F1449&lt;=0,0,IF(F1449&lt;=15000,F1449,IF(F1449&lt;=40000,ROUNDUP(F1449/2,0)+7500,IF(F1449&lt;=70000,ROUNDUP(F1449/4,0)+17500,35000)))),MAX(IF(F1449&lt;=0,0,IF(F1449&lt;=15000,F1449,IF(F1449&lt;=40000,ROUNDUP(F1449/2,0)+7500,IF(F1449&lt;=70000,ROUNDUP(F1449/4,0)+17500,35000)))),MIN(IF(E1449&lt;=0,0,IF(E1449&lt;=12000,E1449,IF(E1449&lt;=32000,ROUNDUP(E1449/2,0)+6000,IF(E1449&lt;=56000,ROUNDUP(E1449/4,0)+14000,28000))))+IF(F1449&lt;=0,0,IF(F1449&lt;=15000,F1449,IF(F1449&lt;=40000,ROUNDUP(F1449/2,0)+7500,IF(F1449&lt;=70000,ROUNDUP(F1449/4,0)+17500,35000)))),28000))))</f>
        <v/>
      </c>
      <c r="T1449" s="18">
        <f>IF(G1449&lt;=0,0,IF(G1449&lt;=12000,G1449,IF(G1449&lt;=32000,ROUNDUP(G1449/2,0)+6000,IF(G1449&lt;=56000,ROUNDUP(G1449/4,0)+14000,28000))))</f>
        <v/>
      </c>
      <c r="U1449" s="18">
        <f>IF(I1449&lt;=0,IF(H1449&lt;=0,0,IF(H1449&lt;=12000,H1449,IF(H1449&lt;=32000,ROUNDUP(H1449/2,0)+6000,IF(H1449&lt;=56000,ROUNDUP(H1449/4,0)+14000,28000)))),IF(H1449&lt;=0,IF(I1449&lt;=0,0,IF(I1449&lt;=15000,I1449,IF(I1449&lt;=40000,ROUNDUP(I1449/2,0)+7500,IF(I1449&lt;=70000,ROUNDUP(I1449/4,0)+17500,35000)))),MAX(IF(I1449&lt;=0,0,IF(I1449&lt;=15000,I1449,IF(I1449&lt;=40000,ROUNDUP(I1449/2,0)+7500,IF(I1449&lt;=70000,ROUNDUP(I1449/4,0)+17500,35000)))),MIN(IF(H1449&lt;=0,0,IF(H1449&lt;=12000,H1449,IF(H1449&lt;=32000,ROUNDUP(H1449/2,0)+6000,IF(H1449&lt;=56000,ROUNDUP(H1449/4,0)+14000,28000))))+IF(I1449&lt;=0,0,IF(I1449&lt;=15000,I1449,IF(I1449&lt;=40000,ROUNDUP(I1449/2,0)+7500,IF(I1449&lt;=70000,ROUNDUP(I1449/4,0)+17500,35000)))),28000))))</f>
        <v/>
      </c>
      <c r="V1449" s="18">
        <f>MIN(70000,S1449+T1449+U1449)</f>
        <v/>
      </c>
      <c r="W1449" s="18">
        <f>MAX(0,ROUNDDOWN(M1449-J1449-N1449-K1449-0,-3))</f>
        <v/>
      </c>
      <c r="X1449" s="18">
        <f>MAX(0,ROUNDDOWN(M1449-J1449-N1449-K1449-R1449,-3))</f>
        <v/>
      </c>
      <c r="Y1449" s="18">
        <f>IF(W1449&lt;=0,0,ROUNDDOWN((W1449*LOOKUP(W1449,{0,1950001,3300001,6950001,9000001,18000001,40000001},{0.05,0.1,0.2,0.23,0.33,0.4,0.45})-LOOKUP(W1449,{0,1950001,3300001,6950001,9000001,18000001,40000001},{0,97500,427500,636000,1536000,2796000,4796000}))*1.021,-2))</f>
        <v/>
      </c>
      <c r="Z1449" s="18">
        <f>IF(X1449&lt;=0,0,ROUNDDOWN((X1449*LOOKUP(X1449,{0,1950001,3300001,6950001,9000001,18000001,40000001},{0.05,0.1,0.2,0.23,0.33,0.4,0.45})-LOOKUP(X1449,{0,1950001,3300001,6950001,9000001,18000001,40000001},{0,97500,427500,636000,1536000,2796000,4796000}))*1.021,-2))</f>
        <v/>
      </c>
      <c r="AA1449" s="18">
        <f>MAX(0,ROUNDDOWN(M1449-J1449-430000-L1449-0,-3))</f>
        <v/>
      </c>
      <c r="AB1449" s="18">
        <f>MAX(0,ROUNDDOWN(M1449-J1449-430000-L1449-V1449,-3))</f>
        <v/>
      </c>
      <c r="AC1449" s="18">
        <f>IF(M1449&lt;=450000,0,MAX(0,ROUNDDOWN(AA1449*0.06-MIN(50000,AA1449)*0.03,-2))+MAX(0,ROUNDDOWN(AA1449*0.04-MIN(50000,AA1449)*0.02,-2)))</f>
        <v/>
      </c>
      <c r="AD1449" s="18">
        <f>IF(M1449&lt;=450000,0,MAX(0,ROUNDDOWN(AB1449*0.06-MIN(50000,AB1449)*0.03,-2))+MAX(0,ROUNDDOWN(AB1449*0.04-MIN(50000,AB1449)*0.02,-2)))</f>
        <v/>
      </c>
      <c r="AE1449" s="18">
        <f>Y1449-Z1449</f>
        <v/>
      </c>
      <c r="AF1449" s="18">
        <f>AC1449-AD1449</f>
        <v/>
      </c>
      <c r="AG1449" s="18">
        <f>AE1449+AF1449</f>
        <v/>
      </c>
      <c r="AH1449" s="20">
        <f>IF(W1449&lt;=0,0,LOOKUP(W1449,{0,1950001,3300001,6950001,9000001,18000001,40000001},{0.05,0.1,0.2,0.23,0.33,0.4,0.45}))</f>
        <v/>
      </c>
    </row>
    <row r="1450">
      <c r="A1450" t="inlineStr">
        <is>
          <t>1万円刻み 一般8万円</t>
        </is>
      </c>
      <c r="B1450" s="18">
        <f>'4_1万円刻み'!$A$457</f>
        <v/>
      </c>
      <c r="C1450" s="19" t="n">
        <v>2026</v>
      </c>
      <c r="D1450" t="inlineStr">
        <is>
          <t>いいえ</t>
        </is>
      </c>
      <c r="E1450" s="18" t="n">
        <v>80000</v>
      </c>
      <c r="F1450" s="18" t="n">
        <v>0</v>
      </c>
      <c r="G1450" s="18" t="n">
        <v>0</v>
      </c>
      <c r="H1450" s="18" t="n">
        <v>0</v>
      </c>
      <c r="I1450" s="18" t="n">
        <v>0</v>
      </c>
      <c r="J1450" s="18">
        <f>ROUND(MIN(B1450/12,650000)*12*0.0915+MIN(B1450/12,1390000)*12*(0.0504+0)+B1450*0.005,0)</f>
        <v/>
      </c>
      <c r="K1450" s="18" t="n">
        <v>0</v>
      </c>
      <c r="L1450" s="18" t="n">
        <v>0</v>
      </c>
      <c r="M1450" s="18">
        <f>ROUND(IF(C1450&gt;=2026,IF(B1450&lt;741000,0,IF(B1450&lt;2191000,B1450-740000,IF(B1450&lt;2193000,1451000,IF(B1450&lt;2196000,1453000,IF(B1450&lt;2200000,1456000,IF(B1450&lt;3600000,ROUNDDOWN(B1450/4,-3)*2.8-80000,IF(B1450&lt;6600000,ROUNDDOWN(B1450/4,-3)*3.2-440000,IF(B1450&lt;8500000,ROUNDDOWN(B1450*0.9,0)-1100000,B1450-1950000)))))))),IF(B1450&lt;651000,0,IF(B1450&lt;1900000,B1450-650000,IF(B1450&lt;3600000,ROUNDDOWN(B1450/4,-3)*2.8-80000,IF(B1450&lt;6600000,ROUNDDOWN(B1450/4,-3)*3.2-440000,IF(B1450&lt;8500000,ROUNDDOWN(B1450*0.9,0)-1100000,B1450-1950000)))))),0)</f>
        <v/>
      </c>
      <c r="N1450" s="18">
        <f>IF(M1450&gt;23500000,NA(),IF(C1450&gt;=2026,IF(M1450&lt;=4890000,1040000,IF(M1450&lt;=6550000,670000,620000)),IF(M1450&lt;=1320000,950000,IF(M1450&lt;=3360000,880000,IF(M1450&lt;=4890000,680000,IF(M1450&lt;=6550000,630000,580000))))))</f>
        <v/>
      </c>
      <c r="O1450" s="18">
        <f>IF(F1450&lt;=0,IF(AND(D1450="はい",C1450&gt;=2026,C1450&lt;=2027),IF(E1450&lt;=0,0,IF(E1450&lt;=30000,E1450,IF(E1450&lt;=60000,ROUNDUP(E1450/2,0)+15000,IF(E1450&lt;=120000,ROUNDUP(E1450/4,0)+30000,60000)))),IF(E1450&lt;=0,0,IF(E1450&lt;=20000,E1450,IF(E1450&lt;=40000,ROUNDUP(E1450/2,0)+10000,IF(E1450&lt;=80000,ROUNDUP(E1450/4,0)+20000,40000))))),IF(E1450&lt;=0,IF(F1450&lt;=0,0,IF(F1450&lt;=25000,F1450,IF(F1450&lt;=50000,ROUNDUP(F1450/2,0)+12500,IF(F1450&lt;=100000,ROUNDUP(F1450/4,0)+25000,50000)))),MAX(IF(F1450&lt;=0,0,IF(F1450&lt;=25000,F1450,IF(F1450&lt;=50000,ROUNDUP(F1450/2,0)+12500,IF(F1450&lt;=100000,ROUNDUP(F1450/4,0)+25000,50000)))),MIN(IF(AND(D1450="はい",C1450&gt;=2026,C1450&lt;=2027),IF(E1450&lt;=0,0,IF(E1450&lt;=30000,E1450,IF(E1450&lt;=60000,ROUNDUP(E1450/2,0)+15000,IF(E1450&lt;=120000,ROUNDUP(E1450/4,0)+30000,60000)))),IF(E1450&lt;=0,0,IF(E1450&lt;=20000,E1450,IF(E1450&lt;=40000,ROUNDUP(E1450/2,0)+10000,IF(E1450&lt;=80000,ROUNDUP(E1450/4,0)+20000,40000)))))+IF(F1450&lt;=0,0,IF(F1450&lt;=25000,F1450,IF(F1450&lt;=50000,ROUNDUP(F1450/2,0)+12500,IF(F1450&lt;=100000,ROUNDUP(F1450/4,0)+25000,50000)))),IF(AND(D1450="はい",C1450&gt;=2026,C1450&lt;=2027),60000,40000)))))</f>
        <v/>
      </c>
      <c r="P1450" s="18">
        <f>IF(G1450&lt;=0,0,IF(G1450&lt;=20000,G1450,IF(G1450&lt;=40000,ROUNDUP(G1450/2,0)+10000,IF(G1450&lt;=80000,ROUNDUP(G1450/4,0)+20000,40000))))</f>
        <v/>
      </c>
      <c r="Q1450" s="18">
        <f>IF(I1450&lt;=0,IF(H1450&lt;=0,0,IF(H1450&lt;=20000,H1450,IF(H1450&lt;=40000,ROUNDUP(H1450/2,0)+10000,IF(H1450&lt;=80000,ROUNDUP(H1450/4,0)+20000,40000)))),IF(H1450&lt;=0,IF(I1450&lt;=0,0,IF(I1450&lt;=25000,I1450,IF(I1450&lt;=50000,ROUNDUP(I1450/2,0)+12500,IF(I1450&lt;=100000,ROUNDUP(I1450/4,0)+25000,50000)))),MAX(IF(I1450&lt;=0,0,IF(I1450&lt;=25000,I1450,IF(I1450&lt;=50000,ROUNDUP(I1450/2,0)+12500,IF(I1450&lt;=100000,ROUNDUP(I1450/4,0)+25000,50000)))),MIN(IF(H1450&lt;=0,0,IF(H1450&lt;=20000,H1450,IF(H1450&lt;=40000,ROUNDUP(H1450/2,0)+10000,IF(H1450&lt;=80000,ROUNDUP(H1450/4,0)+20000,40000))))+IF(I1450&lt;=0,0,IF(I1450&lt;=25000,I1450,IF(I1450&lt;=50000,ROUNDUP(I1450/2,0)+12500,IF(I1450&lt;=100000,ROUNDUP(I1450/4,0)+25000,50000)))),40000))))</f>
        <v/>
      </c>
      <c r="R1450" s="18">
        <f>MIN(120000,O1450+P1450+Q1450)</f>
        <v/>
      </c>
      <c r="S1450" s="18">
        <f>IF(F1450&lt;=0,IF(E1450&lt;=0,0,IF(E1450&lt;=12000,E1450,IF(E1450&lt;=32000,ROUNDUP(E1450/2,0)+6000,IF(E1450&lt;=56000,ROUNDUP(E1450/4,0)+14000,28000)))),IF(E1450&lt;=0,IF(F1450&lt;=0,0,IF(F1450&lt;=15000,F1450,IF(F1450&lt;=40000,ROUNDUP(F1450/2,0)+7500,IF(F1450&lt;=70000,ROUNDUP(F1450/4,0)+17500,35000)))),MAX(IF(F1450&lt;=0,0,IF(F1450&lt;=15000,F1450,IF(F1450&lt;=40000,ROUNDUP(F1450/2,0)+7500,IF(F1450&lt;=70000,ROUNDUP(F1450/4,0)+17500,35000)))),MIN(IF(E1450&lt;=0,0,IF(E1450&lt;=12000,E1450,IF(E1450&lt;=32000,ROUNDUP(E1450/2,0)+6000,IF(E1450&lt;=56000,ROUNDUP(E1450/4,0)+14000,28000))))+IF(F1450&lt;=0,0,IF(F1450&lt;=15000,F1450,IF(F1450&lt;=40000,ROUNDUP(F1450/2,0)+7500,IF(F1450&lt;=70000,ROUNDUP(F1450/4,0)+17500,35000)))),28000))))</f>
        <v/>
      </c>
      <c r="T1450" s="18">
        <f>IF(G1450&lt;=0,0,IF(G1450&lt;=12000,G1450,IF(G1450&lt;=32000,ROUNDUP(G1450/2,0)+6000,IF(G1450&lt;=56000,ROUNDUP(G1450/4,0)+14000,28000))))</f>
        <v/>
      </c>
      <c r="U1450" s="18">
        <f>IF(I1450&lt;=0,IF(H1450&lt;=0,0,IF(H1450&lt;=12000,H1450,IF(H1450&lt;=32000,ROUNDUP(H1450/2,0)+6000,IF(H1450&lt;=56000,ROUNDUP(H1450/4,0)+14000,28000)))),IF(H1450&lt;=0,IF(I1450&lt;=0,0,IF(I1450&lt;=15000,I1450,IF(I1450&lt;=40000,ROUNDUP(I1450/2,0)+7500,IF(I1450&lt;=70000,ROUNDUP(I1450/4,0)+17500,35000)))),MAX(IF(I1450&lt;=0,0,IF(I1450&lt;=15000,I1450,IF(I1450&lt;=40000,ROUNDUP(I1450/2,0)+7500,IF(I1450&lt;=70000,ROUNDUP(I1450/4,0)+17500,35000)))),MIN(IF(H1450&lt;=0,0,IF(H1450&lt;=12000,H1450,IF(H1450&lt;=32000,ROUNDUP(H1450/2,0)+6000,IF(H1450&lt;=56000,ROUNDUP(H1450/4,0)+14000,28000))))+IF(I1450&lt;=0,0,IF(I1450&lt;=15000,I1450,IF(I1450&lt;=40000,ROUNDUP(I1450/2,0)+7500,IF(I1450&lt;=70000,ROUNDUP(I1450/4,0)+17500,35000)))),28000))))</f>
        <v/>
      </c>
      <c r="V1450" s="18">
        <f>MIN(70000,S1450+T1450+U1450)</f>
        <v/>
      </c>
      <c r="W1450" s="18">
        <f>MAX(0,ROUNDDOWN(M1450-J1450-N1450-K1450-0,-3))</f>
        <v/>
      </c>
      <c r="X1450" s="18">
        <f>MAX(0,ROUNDDOWN(M1450-J1450-N1450-K1450-R1450,-3))</f>
        <v/>
      </c>
      <c r="Y1450" s="18">
        <f>IF(W1450&lt;=0,0,ROUNDDOWN((W1450*LOOKUP(W1450,{0,1950001,3300001,6950001,9000001,18000001,40000001},{0.05,0.1,0.2,0.23,0.33,0.4,0.45})-LOOKUP(W1450,{0,1950001,3300001,6950001,9000001,18000001,40000001},{0,97500,427500,636000,1536000,2796000,4796000}))*1.021,-2))</f>
        <v/>
      </c>
      <c r="Z1450" s="18">
        <f>IF(X1450&lt;=0,0,ROUNDDOWN((X1450*LOOKUP(X1450,{0,1950001,3300001,6950001,9000001,18000001,40000001},{0.05,0.1,0.2,0.23,0.33,0.4,0.45})-LOOKUP(X1450,{0,1950001,3300001,6950001,9000001,18000001,40000001},{0,97500,427500,636000,1536000,2796000,4796000}))*1.021,-2))</f>
        <v/>
      </c>
      <c r="AA1450" s="18">
        <f>MAX(0,ROUNDDOWN(M1450-J1450-430000-L1450-0,-3))</f>
        <v/>
      </c>
      <c r="AB1450" s="18">
        <f>MAX(0,ROUNDDOWN(M1450-J1450-430000-L1450-V1450,-3))</f>
        <v/>
      </c>
      <c r="AC1450" s="18">
        <f>IF(M1450&lt;=450000,0,MAX(0,ROUNDDOWN(AA1450*0.06-MIN(50000,AA1450)*0.03,-2))+MAX(0,ROUNDDOWN(AA1450*0.04-MIN(50000,AA1450)*0.02,-2)))</f>
        <v/>
      </c>
      <c r="AD1450" s="18">
        <f>IF(M1450&lt;=450000,0,MAX(0,ROUNDDOWN(AB1450*0.06-MIN(50000,AB1450)*0.03,-2))+MAX(0,ROUNDDOWN(AB1450*0.04-MIN(50000,AB1450)*0.02,-2)))</f>
        <v/>
      </c>
      <c r="AE1450" s="18">
        <f>Y1450-Z1450</f>
        <v/>
      </c>
      <c r="AF1450" s="18">
        <f>AC1450-AD1450</f>
        <v/>
      </c>
      <c r="AG1450" s="18">
        <f>AE1450+AF1450</f>
        <v/>
      </c>
      <c r="AH1450" s="20">
        <f>IF(W1450&lt;=0,0,LOOKUP(W1450,{0,1950001,3300001,6950001,9000001,18000001,40000001},{0.05,0.1,0.2,0.23,0.33,0.4,0.45}))</f>
        <v/>
      </c>
    </row>
    <row r="1451">
      <c r="A1451" t="inlineStr">
        <is>
          <t>1万円刻み 特例あり一般12万円</t>
        </is>
      </c>
      <c r="B1451" s="18">
        <f>'4_1万円刻み'!$A$457</f>
        <v/>
      </c>
      <c r="C1451" s="19" t="n">
        <v>2026</v>
      </c>
      <c r="D1451" t="inlineStr">
        <is>
          <t>はい</t>
        </is>
      </c>
      <c r="E1451" s="18" t="n">
        <v>120000</v>
      </c>
      <c r="F1451" s="18" t="n">
        <v>0</v>
      </c>
      <c r="G1451" s="18" t="n">
        <v>0</v>
      </c>
      <c r="H1451" s="18" t="n">
        <v>0</v>
      </c>
      <c r="I1451" s="18" t="n">
        <v>0</v>
      </c>
      <c r="J1451" s="18">
        <f>ROUND(MIN(B1451/12,650000)*12*0.0915+MIN(B1451/12,1390000)*12*(0.0504+0)+B1451*0.005,0)</f>
        <v/>
      </c>
      <c r="K1451" s="18" t="n">
        <v>0</v>
      </c>
      <c r="L1451" s="18" t="n">
        <v>0</v>
      </c>
      <c r="M1451" s="18">
        <f>ROUND(IF(C1451&gt;=2026,IF(B1451&lt;741000,0,IF(B1451&lt;2191000,B1451-740000,IF(B1451&lt;2193000,1451000,IF(B1451&lt;2196000,1453000,IF(B1451&lt;2200000,1456000,IF(B1451&lt;3600000,ROUNDDOWN(B1451/4,-3)*2.8-80000,IF(B1451&lt;6600000,ROUNDDOWN(B1451/4,-3)*3.2-440000,IF(B1451&lt;8500000,ROUNDDOWN(B1451*0.9,0)-1100000,B1451-1950000)))))))),IF(B1451&lt;651000,0,IF(B1451&lt;1900000,B1451-650000,IF(B1451&lt;3600000,ROUNDDOWN(B1451/4,-3)*2.8-80000,IF(B1451&lt;6600000,ROUNDDOWN(B1451/4,-3)*3.2-440000,IF(B1451&lt;8500000,ROUNDDOWN(B1451*0.9,0)-1100000,B1451-1950000)))))),0)</f>
        <v/>
      </c>
      <c r="N1451" s="18">
        <f>IF(M1451&gt;23500000,NA(),IF(C1451&gt;=2026,IF(M1451&lt;=4890000,1040000,IF(M1451&lt;=6550000,670000,620000)),IF(M1451&lt;=1320000,950000,IF(M1451&lt;=3360000,880000,IF(M1451&lt;=4890000,680000,IF(M1451&lt;=6550000,630000,580000))))))</f>
        <v/>
      </c>
      <c r="O1451" s="18">
        <f>IF(F1451&lt;=0,IF(AND(D1451="はい",C1451&gt;=2026,C1451&lt;=2027),IF(E1451&lt;=0,0,IF(E1451&lt;=30000,E1451,IF(E1451&lt;=60000,ROUNDUP(E1451/2,0)+15000,IF(E1451&lt;=120000,ROUNDUP(E1451/4,0)+30000,60000)))),IF(E1451&lt;=0,0,IF(E1451&lt;=20000,E1451,IF(E1451&lt;=40000,ROUNDUP(E1451/2,0)+10000,IF(E1451&lt;=80000,ROUNDUP(E1451/4,0)+20000,40000))))),IF(E1451&lt;=0,IF(F1451&lt;=0,0,IF(F1451&lt;=25000,F1451,IF(F1451&lt;=50000,ROUNDUP(F1451/2,0)+12500,IF(F1451&lt;=100000,ROUNDUP(F1451/4,0)+25000,50000)))),MAX(IF(F1451&lt;=0,0,IF(F1451&lt;=25000,F1451,IF(F1451&lt;=50000,ROUNDUP(F1451/2,0)+12500,IF(F1451&lt;=100000,ROUNDUP(F1451/4,0)+25000,50000)))),MIN(IF(AND(D1451="はい",C1451&gt;=2026,C1451&lt;=2027),IF(E1451&lt;=0,0,IF(E1451&lt;=30000,E1451,IF(E1451&lt;=60000,ROUNDUP(E1451/2,0)+15000,IF(E1451&lt;=120000,ROUNDUP(E1451/4,0)+30000,60000)))),IF(E1451&lt;=0,0,IF(E1451&lt;=20000,E1451,IF(E1451&lt;=40000,ROUNDUP(E1451/2,0)+10000,IF(E1451&lt;=80000,ROUNDUP(E1451/4,0)+20000,40000)))))+IF(F1451&lt;=0,0,IF(F1451&lt;=25000,F1451,IF(F1451&lt;=50000,ROUNDUP(F1451/2,0)+12500,IF(F1451&lt;=100000,ROUNDUP(F1451/4,0)+25000,50000)))),IF(AND(D1451="はい",C1451&gt;=2026,C1451&lt;=2027),60000,40000)))))</f>
        <v/>
      </c>
      <c r="P1451" s="18">
        <f>IF(G1451&lt;=0,0,IF(G1451&lt;=20000,G1451,IF(G1451&lt;=40000,ROUNDUP(G1451/2,0)+10000,IF(G1451&lt;=80000,ROUNDUP(G1451/4,0)+20000,40000))))</f>
        <v/>
      </c>
      <c r="Q1451" s="18">
        <f>IF(I1451&lt;=0,IF(H1451&lt;=0,0,IF(H1451&lt;=20000,H1451,IF(H1451&lt;=40000,ROUNDUP(H1451/2,0)+10000,IF(H1451&lt;=80000,ROUNDUP(H1451/4,0)+20000,40000)))),IF(H1451&lt;=0,IF(I1451&lt;=0,0,IF(I1451&lt;=25000,I1451,IF(I1451&lt;=50000,ROUNDUP(I1451/2,0)+12500,IF(I1451&lt;=100000,ROUNDUP(I1451/4,0)+25000,50000)))),MAX(IF(I1451&lt;=0,0,IF(I1451&lt;=25000,I1451,IF(I1451&lt;=50000,ROUNDUP(I1451/2,0)+12500,IF(I1451&lt;=100000,ROUNDUP(I1451/4,0)+25000,50000)))),MIN(IF(H1451&lt;=0,0,IF(H1451&lt;=20000,H1451,IF(H1451&lt;=40000,ROUNDUP(H1451/2,0)+10000,IF(H1451&lt;=80000,ROUNDUP(H1451/4,0)+20000,40000))))+IF(I1451&lt;=0,0,IF(I1451&lt;=25000,I1451,IF(I1451&lt;=50000,ROUNDUP(I1451/2,0)+12500,IF(I1451&lt;=100000,ROUNDUP(I1451/4,0)+25000,50000)))),40000))))</f>
        <v/>
      </c>
      <c r="R1451" s="18">
        <f>MIN(120000,O1451+P1451+Q1451)</f>
        <v/>
      </c>
      <c r="S1451" s="18">
        <f>IF(F1451&lt;=0,IF(E1451&lt;=0,0,IF(E1451&lt;=12000,E1451,IF(E1451&lt;=32000,ROUNDUP(E1451/2,0)+6000,IF(E1451&lt;=56000,ROUNDUP(E1451/4,0)+14000,28000)))),IF(E1451&lt;=0,IF(F1451&lt;=0,0,IF(F1451&lt;=15000,F1451,IF(F1451&lt;=40000,ROUNDUP(F1451/2,0)+7500,IF(F1451&lt;=70000,ROUNDUP(F1451/4,0)+17500,35000)))),MAX(IF(F1451&lt;=0,0,IF(F1451&lt;=15000,F1451,IF(F1451&lt;=40000,ROUNDUP(F1451/2,0)+7500,IF(F1451&lt;=70000,ROUNDUP(F1451/4,0)+17500,35000)))),MIN(IF(E1451&lt;=0,0,IF(E1451&lt;=12000,E1451,IF(E1451&lt;=32000,ROUNDUP(E1451/2,0)+6000,IF(E1451&lt;=56000,ROUNDUP(E1451/4,0)+14000,28000))))+IF(F1451&lt;=0,0,IF(F1451&lt;=15000,F1451,IF(F1451&lt;=40000,ROUNDUP(F1451/2,0)+7500,IF(F1451&lt;=70000,ROUNDUP(F1451/4,0)+17500,35000)))),28000))))</f>
        <v/>
      </c>
      <c r="T1451" s="18">
        <f>IF(G1451&lt;=0,0,IF(G1451&lt;=12000,G1451,IF(G1451&lt;=32000,ROUNDUP(G1451/2,0)+6000,IF(G1451&lt;=56000,ROUNDUP(G1451/4,0)+14000,28000))))</f>
        <v/>
      </c>
      <c r="U1451" s="18">
        <f>IF(I1451&lt;=0,IF(H1451&lt;=0,0,IF(H1451&lt;=12000,H1451,IF(H1451&lt;=32000,ROUNDUP(H1451/2,0)+6000,IF(H1451&lt;=56000,ROUNDUP(H1451/4,0)+14000,28000)))),IF(H1451&lt;=0,IF(I1451&lt;=0,0,IF(I1451&lt;=15000,I1451,IF(I1451&lt;=40000,ROUNDUP(I1451/2,0)+7500,IF(I1451&lt;=70000,ROUNDUP(I1451/4,0)+17500,35000)))),MAX(IF(I1451&lt;=0,0,IF(I1451&lt;=15000,I1451,IF(I1451&lt;=40000,ROUNDUP(I1451/2,0)+7500,IF(I1451&lt;=70000,ROUNDUP(I1451/4,0)+17500,35000)))),MIN(IF(H1451&lt;=0,0,IF(H1451&lt;=12000,H1451,IF(H1451&lt;=32000,ROUNDUP(H1451/2,0)+6000,IF(H1451&lt;=56000,ROUNDUP(H1451/4,0)+14000,28000))))+IF(I1451&lt;=0,0,IF(I1451&lt;=15000,I1451,IF(I1451&lt;=40000,ROUNDUP(I1451/2,0)+7500,IF(I1451&lt;=70000,ROUNDUP(I1451/4,0)+17500,35000)))),28000))))</f>
        <v/>
      </c>
      <c r="V1451" s="18">
        <f>MIN(70000,S1451+T1451+U1451)</f>
        <v/>
      </c>
      <c r="W1451" s="18">
        <f>MAX(0,ROUNDDOWN(M1451-J1451-N1451-K1451-0,-3))</f>
        <v/>
      </c>
      <c r="X1451" s="18">
        <f>MAX(0,ROUNDDOWN(M1451-J1451-N1451-K1451-R1451,-3))</f>
        <v/>
      </c>
      <c r="Y1451" s="18">
        <f>IF(W1451&lt;=0,0,ROUNDDOWN((W1451*LOOKUP(W1451,{0,1950001,3300001,6950001,9000001,18000001,40000001},{0.05,0.1,0.2,0.23,0.33,0.4,0.45})-LOOKUP(W1451,{0,1950001,3300001,6950001,9000001,18000001,40000001},{0,97500,427500,636000,1536000,2796000,4796000}))*1.021,-2))</f>
        <v/>
      </c>
      <c r="Z1451" s="18">
        <f>IF(X1451&lt;=0,0,ROUNDDOWN((X1451*LOOKUP(X1451,{0,1950001,3300001,6950001,9000001,18000001,40000001},{0.05,0.1,0.2,0.23,0.33,0.4,0.45})-LOOKUP(X1451,{0,1950001,3300001,6950001,9000001,18000001,40000001},{0,97500,427500,636000,1536000,2796000,4796000}))*1.021,-2))</f>
        <v/>
      </c>
      <c r="AA1451" s="18">
        <f>MAX(0,ROUNDDOWN(M1451-J1451-430000-L1451-0,-3))</f>
        <v/>
      </c>
      <c r="AB1451" s="18">
        <f>MAX(0,ROUNDDOWN(M1451-J1451-430000-L1451-V1451,-3))</f>
        <v/>
      </c>
      <c r="AC1451" s="18">
        <f>IF(M1451&lt;=450000,0,MAX(0,ROUNDDOWN(AA1451*0.06-MIN(50000,AA1451)*0.03,-2))+MAX(0,ROUNDDOWN(AA1451*0.04-MIN(50000,AA1451)*0.02,-2)))</f>
        <v/>
      </c>
      <c r="AD1451" s="18">
        <f>IF(M1451&lt;=450000,0,MAX(0,ROUNDDOWN(AB1451*0.06-MIN(50000,AB1451)*0.03,-2))+MAX(0,ROUNDDOWN(AB1451*0.04-MIN(50000,AB1451)*0.02,-2)))</f>
        <v/>
      </c>
      <c r="AE1451" s="18">
        <f>Y1451-Z1451</f>
        <v/>
      </c>
      <c r="AF1451" s="18">
        <f>AC1451-AD1451</f>
        <v/>
      </c>
      <c r="AG1451" s="18">
        <f>AE1451+AF1451</f>
        <v/>
      </c>
      <c r="AH1451" s="20">
        <f>IF(W1451&lt;=0,0,LOOKUP(W1451,{0,1950001,3300001,6950001,9000001,18000001,40000001},{0.05,0.1,0.2,0.23,0.33,0.4,0.45}))</f>
        <v/>
      </c>
    </row>
    <row r="1452">
      <c r="A1452" t="inlineStr">
        <is>
          <t>1万円刻み 3区分8万円ずつ</t>
        </is>
      </c>
      <c r="B1452" s="18">
        <f>'4_1万円刻み'!$A$458</f>
        <v/>
      </c>
      <c r="C1452" s="19" t="n">
        <v>2026</v>
      </c>
      <c r="D1452" t="inlineStr">
        <is>
          <t>いいえ</t>
        </is>
      </c>
      <c r="E1452" s="18" t="n">
        <v>80000</v>
      </c>
      <c r="F1452" s="18" t="n">
        <v>0</v>
      </c>
      <c r="G1452" s="18" t="n">
        <v>80000</v>
      </c>
      <c r="H1452" s="18" t="n">
        <v>80000</v>
      </c>
      <c r="I1452" s="18" t="n">
        <v>0</v>
      </c>
      <c r="J1452" s="18">
        <f>ROUND(MIN(B1452/12,650000)*12*0.0915+MIN(B1452/12,1390000)*12*(0.0504+0)+B1452*0.005,0)</f>
        <v/>
      </c>
      <c r="K1452" s="18" t="n">
        <v>0</v>
      </c>
      <c r="L1452" s="18" t="n">
        <v>0</v>
      </c>
      <c r="M1452" s="18">
        <f>ROUND(IF(C1452&gt;=2026,IF(B1452&lt;741000,0,IF(B1452&lt;2191000,B1452-740000,IF(B1452&lt;2193000,1451000,IF(B1452&lt;2196000,1453000,IF(B1452&lt;2200000,1456000,IF(B1452&lt;3600000,ROUNDDOWN(B1452/4,-3)*2.8-80000,IF(B1452&lt;6600000,ROUNDDOWN(B1452/4,-3)*3.2-440000,IF(B1452&lt;8500000,ROUNDDOWN(B1452*0.9,0)-1100000,B1452-1950000)))))))),IF(B1452&lt;651000,0,IF(B1452&lt;1900000,B1452-650000,IF(B1452&lt;3600000,ROUNDDOWN(B1452/4,-3)*2.8-80000,IF(B1452&lt;6600000,ROUNDDOWN(B1452/4,-3)*3.2-440000,IF(B1452&lt;8500000,ROUNDDOWN(B1452*0.9,0)-1100000,B1452-1950000)))))),0)</f>
        <v/>
      </c>
      <c r="N1452" s="18">
        <f>IF(M1452&gt;23500000,NA(),IF(C1452&gt;=2026,IF(M1452&lt;=4890000,1040000,IF(M1452&lt;=6550000,670000,620000)),IF(M1452&lt;=1320000,950000,IF(M1452&lt;=3360000,880000,IF(M1452&lt;=4890000,680000,IF(M1452&lt;=6550000,630000,580000))))))</f>
        <v/>
      </c>
      <c r="O1452" s="18">
        <f>IF(F1452&lt;=0,IF(AND(D1452="はい",C1452&gt;=2026,C1452&lt;=2027),IF(E1452&lt;=0,0,IF(E1452&lt;=30000,E1452,IF(E1452&lt;=60000,ROUNDUP(E1452/2,0)+15000,IF(E1452&lt;=120000,ROUNDUP(E1452/4,0)+30000,60000)))),IF(E1452&lt;=0,0,IF(E1452&lt;=20000,E1452,IF(E1452&lt;=40000,ROUNDUP(E1452/2,0)+10000,IF(E1452&lt;=80000,ROUNDUP(E1452/4,0)+20000,40000))))),IF(E1452&lt;=0,IF(F1452&lt;=0,0,IF(F1452&lt;=25000,F1452,IF(F1452&lt;=50000,ROUNDUP(F1452/2,0)+12500,IF(F1452&lt;=100000,ROUNDUP(F1452/4,0)+25000,50000)))),MAX(IF(F1452&lt;=0,0,IF(F1452&lt;=25000,F1452,IF(F1452&lt;=50000,ROUNDUP(F1452/2,0)+12500,IF(F1452&lt;=100000,ROUNDUP(F1452/4,0)+25000,50000)))),MIN(IF(AND(D1452="はい",C1452&gt;=2026,C1452&lt;=2027),IF(E1452&lt;=0,0,IF(E1452&lt;=30000,E1452,IF(E1452&lt;=60000,ROUNDUP(E1452/2,0)+15000,IF(E1452&lt;=120000,ROUNDUP(E1452/4,0)+30000,60000)))),IF(E1452&lt;=0,0,IF(E1452&lt;=20000,E1452,IF(E1452&lt;=40000,ROUNDUP(E1452/2,0)+10000,IF(E1452&lt;=80000,ROUNDUP(E1452/4,0)+20000,40000)))))+IF(F1452&lt;=0,0,IF(F1452&lt;=25000,F1452,IF(F1452&lt;=50000,ROUNDUP(F1452/2,0)+12500,IF(F1452&lt;=100000,ROUNDUP(F1452/4,0)+25000,50000)))),IF(AND(D1452="はい",C1452&gt;=2026,C1452&lt;=2027),60000,40000)))))</f>
        <v/>
      </c>
      <c r="P1452" s="18">
        <f>IF(G1452&lt;=0,0,IF(G1452&lt;=20000,G1452,IF(G1452&lt;=40000,ROUNDUP(G1452/2,0)+10000,IF(G1452&lt;=80000,ROUNDUP(G1452/4,0)+20000,40000))))</f>
        <v/>
      </c>
      <c r="Q1452" s="18">
        <f>IF(I1452&lt;=0,IF(H1452&lt;=0,0,IF(H1452&lt;=20000,H1452,IF(H1452&lt;=40000,ROUNDUP(H1452/2,0)+10000,IF(H1452&lt;=80000,ROUNDUP(H1452/4,0)+20000,40000)))),IF(H1452&lt;=0,IF(I1452&lt;=0,0,IF(I1452&lt;=25000,I1452,IF(I1452&lt;=50000,ROUNDUP(I1452/2,0)+12500,IF(I1452&lt;=100000,ROUNDUP(I1452/4,0)+25000,50000)))),MAX(IF(I1452&lt;=0,0,IF(I1452&lt;=25000,I1452,IF(I1452&lt;=50000,ROUNDUP(I1452/2,0)+12500,IF(I1452&lt;=100000,ROUNDUP(I1452/4,0)+25000,50000)))),MIN(IF(H1452&lt;=0,0,IF(H1452&lt;=20000,H1452,IF(H1452&lt;=40000,ROUNDUP(H1452/2,0)+10000,IF(H1452&lt;=80000,ROUNDUP(H1452/4,0)+20000,40000))))+IF(I1452&lt;=0,0,IF(I1452&lt;=25000,I1452,IF(I1452&lt;=50000,ROUNDUP(I1452/2,0)+12500,IF(I1452&lt;=100000,ROUNDUP(I1452/4,0)+25000,50000)))),40000))))</f>
        <v/>
      </c>
      <c r="R1452" s="18">
        <f>MIN(120000,O1452+P1452+Q1452)</f>
        <v/>
      </c>
      <c r="S1452" s="18">
        <f>IF(F1452&lt;=0,IF(E1452&lt;=0,0,IF(E1452&lt;=12000,E1452,IF(E1452&lt;=32000,ROUNDUP(E1452/2,0)+6000,IF(E1452&lt;=56000,ROUNDUP(E1452/4,0)+14000,28000)))),IF(E1452&lt;=0,IF(F1452&lt;=0,0,IF(F1452&lt;=15000,F1452,IF(F1452&lt;=40000,ROUNDUP(F1452/2,0)+7500,IF(F1452&lt;=70000,ROUNDUP(F1452/4,0)+17500,35000)))),MAX(IF(F1452&lt;=0,0,IF(F1452&lt;=15000,F1452,IF(F1452&lt;=40000,ROUNDUP(F1452/2,0)+7500,IF(F1452&lt;=70000,ROUNDUP(F1452/4,0)+17500,35000)))),MIN(IF(E1452&lt;=0,0,IF(E1452&lt;=12000,E1452,IF(E1452&lt;=32000,ROUNDUP(E1452/2,0)+6000,IF(E1452&lt;=56000,ROUNDUP(E1452/4,0)+14000,28000))))+IF(F1452&lt;=0,0,IF(F1452&lt;=15000,F1452,IF(F1452&lt;=40000,ROUNDUP(F1452/2,0)+7500,IF(F1452&lt;=70000,ROUNDUP(F1452/4,0)+17500,35000)))),28000))))</f>
        <v/>
      </c>
      <c r="T1452" s="18">
        <f>IF(G1452&lt;=0,0,IF(G1452&lt;=12000,G1452,IF(G1452&lt;=32000,ROUNDUP(G1452/2,0)+6000,IF(G1452&lt;=56000,ROUNDUP(G1452/4,0)+14000,28000))))</f>
        <v/>
      </c>
      <c r="U1452" s="18">
        <f>IF(I1452&lt;=0,IF(H1452&lt;=0,0,IF(H1452&lt;=12000,H1452,IF(H1452&lt;=32000,ROUNDUP(H1452/2,0)+6000,IF(H1452&lt;=56000,ROUNDUP(H1452/4,0)+14000,28000)))),IF(H1452&lt;=0,IF(I1452&lt;=0,0,IF(I1452&lt;=15000,I1452,IF(I1452&lt;=40000,ROUNDUP(I1452/2,0)+7500,IF(I1452&lt;=70000,ROUNDUP(I1452/4,0)+17500,35000)))),MAX(IF(I1452&lt;=0,0,IF(I1452&lt;=15000,I1452,IF(I1452&lt;=40000,ROUNDUP(I1452/2,0)+7500,IF(I1452&lt;=70000,ROUNDUP(I1452/4,0)+17500,35000)))),MIN(IF(H1452&lt;=0,0,IF(H1452&lt;=12000,H1452,IF(H1452&lt;=32000,ROUNDUP(H1452/2,0)+6000,IF(H1452&lt;=56000,ROUNDUP(H1452/4,0)+14000,28000))))+IF(I1452&lt;=0,0,IF(I1452&lt;=15000,I1452,IF(I1452&lt;=40000,ROUNDUP(I1452/2,0)+7500,IF(I1452&lt;=70000,ROUNDUP(I1452/4,0)+17500,35000)))),28000))))</f>
        <v/>
      </c>
      <c r="V1452" s="18">
        <f>MIN(70000,S1452+T1452+U1452)</f>
        <v/>
      </c>
      <c r="W1452" s="18">
        <f>MAX(0,ROUNDDOWN(M1452-J1452-N1452-K1452-0,-3))</f>
        <v/>
      </c>
      <c r="X1452" s="18">
        <f>MAX(0,ROUNDDOWN(M1452-J1452-N1452-K1452-R1452,-3))</f>
        <v/>
      </c>
      <c r="Y1452" s="18">
        <f>IF(W1452&lt;=0,0,ROUNDDOWN((W1452*LOOKUP(W1452,{0,1950001,3300001,6950001,9000001,18000001,40000001},{0.05,0.1,0.2,0.23,0.33,0.4,0.45})-LOOKUP(W1452,{0,1950001,3300001,6950001,9000001,18000001,40000001},{0,97500,427500,636000,1536000,2796000,4796000}))*1.021,-2))</f>
        <v/>
      </c>
      <c r="Z1452" s="18">
        <f>IF(X1452&lt;=0,0,ROUNDDOWN((X1452*LOOKUP(X1452,{0,1950001,3300001,6950001,9000001,18000001,40000001},{0.05,0.1,0.2,0.23,0.33,0.4,0.45})-LOOKUP(X1452,{0,1950001,3300001,6950001,9000001,18000001,40000001},{0,97500,427500,636000,1536000,2796000,4796000}))*1.021,-2))</f>
        <v/>
      </c>
      <c r="AA1452" s="18">
        <f>MAX(0,ROUNDDOWN(M1452-J1452-430000-L1452-0,-3))</f>
        <v/>
      </c>
      <c r="AB1452" s="18">
        <f>MAX(0,ROUNDDOWN(M1452-J1452-430000-L1452-V1452,-3))</f>
        <v/>
      </c>
      <c r="AC1452" s="18">
        <f>IF(M1452&lt;=450000,0,MAX(0,ROUNDDOWN(AA1452*0.06-MIN(50000,AA1452)*0.03,-2))+MAX(0,ROUNDDOWN(AA1452*0.04-MIN(50000,AA1452)*0.02,-2)))</f>
        <v/>
      </c>
      <c r="AD1452" s="18">
        <f>IF(M1452&lt;=450000,0,MAX(0,ROUNDDOWN(AB1452*0.06-MIN(50000,AB1452)*0.03,-2))+MAX(0,ROUNDDOWN(AB1452*0.04-MIN(50000,AB1452)*0.02,-2)))</f>
        <v/>
      </c>
      <c r="AE1452" s="18">
        <f>Y1452-Z1452</f>
        <v/>
      </c>
      <c r="AF1452" s="18">
        <f>AC1452-AD1452</f>
        <v/>
      </c>
      <c r="AG1452" s="18">
        <f>AE1452+AF1452</f>
        <v/>
      </c>
      <c r="AH1452" s="20">
        <f>IF(W1452&lt;=0,0,LOOKUP(W1452,{0,1950001,3300001,6950001,9000001,18000001,40000001},{0.05,0.1,0.2,0.23,0.33,0.4,0.45}))</f>
        <v/>
      </c>
    </row>
    <row r="1453">
      <c r="A1453" t="inlineStr">
        <is>
          <t>1万円刻み 一般8万円</t>
        </is>
      </c>
      <c r="B1453" s="18">
        <f>'4_1万円刻み'!$A$458</f>
        <v/>
      </c>
      <c r="C1453" s="19" t="n">
        <v>2026</v>
      </c>
      <c r="D1453" t="inlineStr">
        <is>
          <t>いいえ</t>
        </is>
      </c>
      <c r="E1453" s="18" t="n">
        <v>80000</v>
      </c>
      <c r="F1453" s="18" t="n">
        <v>0</v>
      </c>
      <c r="G1453" s="18" t="n">
        <v>0</v>
      </c>
      <c r="H1453" s="18" t="n">
        <v>0</v>
      </c>
      <c r="I1453" s="18" t="n">
        <v>0</v>
      </c>
      <c r="J1453" s="18">
        <f>ROUND(MIN(B1453/12,650000)*12*0.0915+MIN(B1453/12,1390000)*12*(0.0504+0)+B1453*0.005,0)</f>
        <v/>
      </c>
      <c r="K1453" s="18" t="n">
        <v>0</v>
      </c>
      <c r="L1453" s="18" t="n">
        <v>0</v>
      </c>
      <c r="M1453" s="18">
        <f>ROUND(IF(C1453&gt;=2026,IF(B1453&lt;741000,0,IF(B1453&lt;2191000,B1453-740000,IF(B1453&lt;2193000,1451000,IF(B1453&lt;2196000,1453000,IF(B1453&lt;2200000,1456000,IF(B1453&lt;3600000,ROUNDDOWN(B1453/4,-3)*2.8-80000,IF(B1453&lt;6600000,ROUNDDOWN(B1453/4,-3)*3.2-440000,IF(B1453&lt;8500000,ROUNDDOWN(B1453*0.9,0)-1100000,B1453-1950000)))))))),IF(B1453&lt;651000,0,IF(B1453&lt;1900000,B1453-650000,IF(B1453&lt;3600000,ROUNDDOWN(B1453/4,-3)*2.8-80000,IF(B1453&lt;6600000,ROUNDDOWN(B1453/4,-3)*3.2-440000,IF(B1453&lt;8500000,ROUNDDOWN(B1453*0.9,0)-1100000,B1453-1950000)))))),0)</f>
        <v/>
      </c>
      <c r="N1453" s="18">
        <f>IF(M1453&gt;23500000,NA(),IF(C1453&gt;=2026,IF(M1453&lt;=4890000,1040000,IF(M1453&lt;=6550000,670000,620000)),IF(M1453&lt;=1320000,950000,IF(M1453&lt;=3360000,880000,IF(M1453&lt;=4890000,680000,IF(M1453&lt;=6550000,630000,580000))))))</f>
        <v/>
      </c>
      <c r="O1453" s="18">
        <f>IF(F1453&lt;=0,IF(AND(D1453="はい",C1453&gt;=2026,C1453&lt;=2027),IF(E1453&lt;=0,0,IF(E1453&lt;=30000,E1453,IF(E1453&lt;=60000,ROUNDUP(E1453/2,0)+15000,IF(E1453&lt;=120000,ROUNDUP(E1453/4,0)+30000,60000)))),IF(E1453&lt;=0,0,IF(E1453&lt;=20000,E1453,IF(E1453&lt;=40000,ROUNDUP(E1453/2,0)+10000,IF(E1453&lt;=80000,ROUNDUP(E1453/4,0)+20000,40000))))),IF(E1453&lt;=0,IF(F1453&lt;=0,0,IF(F1453&lt;=25000,F1453,IF(F1453&lt;=50000,ROUNDUP(F1453/2,0)+12500,IF(F1453&lt;=100000,ROUNDUP(F1453/4,0)+25000,50000)))),MAX(IF(F1453&lt;=0,0,IF(F1453&lt;=25000,F1453,IF(F1453&lt;=50000,ROUNDUP(F1453/2,0)+12500,IF(F1453&lt;=100000,ROUNDUP(F1453/4,0)+25000,50000)))),MIN(IF(AND(D1453="はい",C1453&gt;=2026,C1453&lt;=2027),IF(E1453&lt;=0,0,IF(E1453&lt;=30000,E1453,IF(E1453&lt;=60000,ROUNDUP(E1453/2,0)+15000,IF(E1453&lt;=120000,ROUNDUP(E1453/4,0)+30000,60000)))),IF(E1453&lt;=0,0,IF(E1453&lt;=20000,E1453,IF(E1453&lt;=40000,ROUNDUP(E1453/2,0)+10000,IF(E1453&lt;=80000,ROUNDUP(E1453/4,0)+20000,40000)))))+IF(F1453&lt;=0,0,IF(F1453&lt;=25000,F1453,IF(F1453&lt;=50000,ROUNDUP(F1453/2,0)+12500,IF(F1453&lt;=100000,ROUNDUP(F1453/4,0)+25000,50000)))),IF(AND(D1453="はい",C1453&gt;=2026,C1453&lt;=2027),60000,40000)))))</f>
        <v/>
      </c>
      <c r="P1453" s="18">
        <f>IF(G1453&lt;=0,0,IF(G1453&lt;=20000,G1453,IF(G1453&lt;=40000,ROUNDUP(G1453/2,0)+10000,IF(G1453&lt;=80000,ROUNDUP(G1453/4,0)+20000,40000))))</f>
        <v/>
      </c>
      <c r="Q1453" s="18">
        <f>IF(I1453&lt;=0,IF(H1453&lt;=0,0,IF(H1453&lt;=20000,H1453,IF(H1453&lt;=40000,ROUNDUP(H1453/2,0)+10000,IF(H1453&lt;=80000,ROUNDUP(H1453/4,0)+20000,40000)))),IF(H1453&lt;=0,IF(I1453&lt;=0,0,IF(I1453&lt;=25000,I1453,IF(I1453&lt;=50000,ROUNDUP(I1453/2,0)+12500,IF(I1453&lt;=100000,ROUNDUP(I1453/4,0)+25000,50000)))),MAX(IF(I1453&lt;=0,0,IF(I1453&lt;=25000,I1453,IF(I1453&lt;=50000,ROUNDUP(I1453/2,0)+12500,IF(I1453&lt;=100000,ROUNDUP(I1453/4,0)+25000,50000)))),MIN(IF(H1453&lt;=0,0,IF(H1453&lt;=20000,H1453,IF(H1453&lt;=40000,ROUNDUP(H1453/2,0)+10000,IF(H1453&lt;=80000,ROUNDUP(H1453/4,0)+20000,40000))))+IF(I1453&lt;=0,0,IF(I1453&lt;=25000,I1453,IF(I1453&lt;=50000,ROUNDUP(I1453/2,0)+12500,IF(I1453&lt;=100000,ROUNDUP(I1453/4,0)+25000,50000)))),40000))))</f>
        <v/>
      </c>
      <c r="R1453" s="18">
        <f>MIN(120000,O1453+P1453+Q1453)</f>
        <v/>
      </c>
      <c r="S1453" s="18">
        <f>IF(F1453&lt;=0,IF(E1453&lt;=0,0,IF(E1453&lt;=12000,E1453,IF(E1453&lt;=32000,ROUNDUP(E1453/2,0)+6000,IF(E1453&lt;=56000,ROUNDUP(E1453/4,0)+14000,28000)))),IF(E1453&lt;=0,IF(F1453&lt;=0,0,IF(F1453&lt;=15000,F1453,IF(F1453&lt;=40000,ROUNDUP(F1453/2,0)+7500,IF(F1453&lt;=70000,ROUNDUP(F1453/4,0)+17500,35000)))),MAX(IF(F1453&lt;=0,0,IF(F1453&lt;=15000,F1453,IF(F1453&lt;=40000,ROUNDUP(F1453/2,0)+7500,IF(F1453&lt;=70000,ROUNDUP(F1453/4,0)+17500,35000)))),MIN(IF(E1453&lt;=0,0,IF(E1453&lt;=12000,E1453,IF(E1453&lt;=32000,ROUNDUP(E1453/2,0)+6000,IF(E1453&lt;=56000,ROUNDUP(E1453/4,0)+14000,28000))))+IF(F1453&lt;=0,0,IF(F1453&lt;=15000,F1453,IF(F1453&lt;=40000,ROUNDUP(F1453/2,0)+7500,IF(F1453&lt;=70000,ROUNDUP(F1453/4,0)+17500,35000)))),28000))))</f>
        <v/>
      </c>
      <c r="T1453" s="18">
        <f>IF(G1453&lt;=0,0,IF(G1453&lt;=12000,G1453,IF(G1453&lt;=32000,ROUNDUP(G1453/2,0)+6000,IF(G1453&lt;=56000,ROUNDUP(G1453/4,0)+14000,28000))))</f>
        <v/>
      </c>
      <c r="U1453" s="18">
        <f>IF(I1453&lt;=0,IF(H1453&lt;=0,0,IF(H1453&lt;=12000,H1453,IF(H1453&lt;=32000,ROUNDUP(H1453/2,0)+6000,IF(H1453&lt;=56000,ROUNDUP(H1453/4,0)+14000,28000)))),IF(H1453&lt;=0,IF(I1453&lt;=0,0,IF(I1453&lt;=15000,I1453,IF(I1453&lt;=40000,ROUNDUP(I1453/2,0)+7500,IF(I1453&lt;=70000,ROUNDUP(I1453/4,0)+17500,35000)))),MAX(IF(I1453&lt;=0,0,IF(I1453&lt;=15000,I1453,IF(I1453&lt;=40000,ROUNDUP(I1453/2,0)+7500,IF(I1453&lt;=70000,ROUNDUP(I1453/4,0)+17500,35000)))),MIN(IF(H1453&lt;=0,0,IF(H1453&lt;=12000,H1453,IF(H1453&lt;=32000,ROUNDUP(H1453/2,0)+6000,IF(H1453&lt;=56000,ROUNDUP(H1453/4,0)+14000,28000))))+IF(I1453&lt;=0,0,IF(I1453&lt;=15000,I1453,IF(I1453&lt;=40000,ROUNDUP(I1453/2,0)+7500,IF(I1453&lt;=70000,ROUNDUP(I1453/4,0)+17500,35000)))),28000))))</f>
        <v/>
      </c>
      <c r="V1453" s="18">
        <f>MIN(70000,S1453+T1453+U1453)</f>
        <v/>
      </c>
      <c r="W1453" s="18">
        <f>MAX(0,ROUNDDOWN(M1453-J1453-N1453-K1453-0,-3))</f>
        <v/>
      </c>
      <c r="X1453" s="18">
        <f>MAX(0,ROUNDDOWN(M1453-J1453-N1453-K1453-R1453,-3))</f>
        <v/>
      </c>
      <c r="Y1453" s="18">
        <f>IF(W1453&lt;=0,0,ROUNDDOWN((W1453*LOOKUP(W1453,{0,1950001,3300001,6950001,9000001,18000001,40000001},{0.05,0.1,0.2,0.23,0.33,0.4,0.45})-LOOKUP(W1453,{0,1950001,3300001,6950001,9000001,18000001,40000001},{0,97500,427500,636000,1536000,2796000,4796000}))*1.021,-2))</f>
        <v/>
      </c>
      <c r="Z1453" s="18">
        <f>IF(X1453&lt;=0,0,ROUNDDOWN((X1453*LOOKUP(X1453,{0,1950001,3300001,6950001,9000001,18000001,40000001},{0.05,0.1,0.2,0.23,0.33,0.4,0.45})-LOOKUP(X1453,{0,1950001,3300001,6950001,9000001,18000001,40000001},{0,97500,427500,636000,1536000,2796000,4796000}))*1.021,-2))</f>
        <v/>
      </c>
      <c r="AA1453" s="18">
        <f>MAX(0,ROUNDDOWN(M1453-J1453-430000-L1453-0,-3))</f>
        <v/>
      </c>
      <c r="AB1453" s="18">
        <f>MAX(0,ROUNDDOWN(M1453-J1453-430000-L1453-V1453,-3))</f>
        <v/>
      </c>
      <c r="AC1453" s="18">
        <f>IF(M1453&lt;=450000,0,MAX(0,ROUNDDOWN(AA1453*0.06-MIN(50000,AA1453)*0.03,-2))+MAX(0,ROUNDDOWN(AA1453*0.04-MIN(50000,AA1453)*0.02,-2)))</f>
        <v/>
      </c>
      <c r="AD1453" s="18">
        <f>IF(M1453&lt;=450000,0,MAX(0,ROUNDDOWN(AB1453*0.06-MIN(50000,AB1453)*0.03,-2))+MAX(0,ROUNDDOWN(AB1453*0.04-MIN(50000,AB1453)*0.02,-2)))</f>
        <v/>
      </c>
      <c r="AE1453" s="18">
        <f>Y1453-Z1453</f>
        <v/>
      </c>
      <c r="AF1453" s="18">
        <f>AC1453-AD1453</f>
        <v/>
      </c>
      <c r="AG1453" s="18">
        <f>AE1453+AF1453</f>
        <v/>
      </c>
      <c r="AH1453" s="20">
        <f>IF(W1453&lt;=0,0,LOOKUP(W1453,{0,1950001,3300001,6950001,9000001,18000001,40000001},{0.05,0.1,0.2,0.23,0.33,0.4,0.45}))</f>
        <v/>
      </c>
    </row>
    <row r="1454">
      <c r="A1454" t="inlineStr">
        <is>
          <t>1万円刻み 特例あり一般12万円</t>
        </is>
      </c>
      <c r="B1454" s="18">
        <f>'4_1万円刻み'!$A$458</f>
        <v/>
      </c>
      <c r="C1454" s="19" t="n">
        <v>2026</v>
      </c>
      <c r="D1454" t="inlineStr">
        <is>
          <t>はい</t>
        </is>
      </c>
      <c r="E1454" s="18" t="n">
        <v>120000</v>
      </c>
      <c r="F1454" s="18" t="n">
        <v>0</v>
      </c>
      <c r="G1454" s="18" t="n">
        <v>0</v>
      </c>
      <c r="H1454" s="18" t="n">
        <v>0</v>
      </c>
      <c r="I1454" s="18" t="n">
        <v>0</v>
      </c>
      <c r="J1454" s="18">
        <f>ROUND(MIN(B1454/12,650000)*12*0.0915+MIN(B1454/12,1390000)*12*(0.0504+0)+B1454*0.005,0)</f>
        <v/>
      </c>
      <c r="K1454" s="18" t="n">
        <v>0</v>
      </c>
      <c r="L1454" s="18" t="n">
        <v>0</v>
      </c>
      <c r="M1454" s="18">
        <f>ROUND(IF(C1454&gt;=2026,IF(B1454&lt;741000,0,IF(B1454&lt;2191000,B1454-740000,IF(B1454&lt;2193000,1451000,IF(B1454&lt;2196000,1453000,IF(B1454&lt;2200000,1456000,IF(B1454&lt;3600000,ROUNDDOWN(B1454/4,-3)*2.8-80000,IF(B1454&lt;6600000,ROUNDDOWN(B1454/4,-3)*3.2-440000,IF(B1454&lt;8500000,ROUNDDOWN(B1454*0.9,0)-1100000,B1454-1950000)))))))),IF(B1454&lt;651000,0,IF(B1454&lt;1900000,B1454-650000,IF(B1454&lt;3600000,ROUNDDOWN(B1454/4,-3)*2.8-80000,IF(B1454&lt;6600000,ROUNDDOWN(B1454/4,-3)*3.2-440000,IF(B1454&lt;8500000,ROUNDDOWN(B1454*0.9,0)-1100000,B1454-1950000)))))),0)</f>
        <v/>
      </c>
      <c r="N1454" s="18">
        <f>IF(M1454&gt;23500000,NA(),IF(C1454&gt;=2026,IF(M1454&lt;=4890000,1040000,IF(M1454&lt;=6550000,670000,620000)),IF(M1454&lt;=1320000,950000,IF(M1454&lt;=3360000,880000,IF(M1454&lt;=4890000,680000,IF(M1454&lt;=6550000,630000,580000))))))</f>
        <v/>
      </c>
      <c r="O1454" s="18">
        <f>IF(F1454&lt;=0,IF(AND(D1454="はい",C1454&gt;=2026,C1454&lt;=2027),IF(E1454&lt;=0,0,IF(E1454&lt;=30000,E1454,IF(E1454&lt;=60000,ROUNDUP(E1454/2,0)+15000,IF(E1454&lt;=120000,ROUNDUP(E1454/4,0)+30000,60000)))),IF(E1454&lt;=0,0,IF(E1454&lt;=20000,E1454,IF(E1454&lt;=40000,ROUNDUP(E1454/2,0)+10000,IF(E1454&lt;=80000,ROUNDUP(E1454/4,0)+20000,40000))))),IF(E1454&lt;=0,IF(F1454&lt;=0,0,IF(F1454&lt;=25000,F1454,IF(F1454&lt;=50000,ROUNDUP(F1454/2,0)+12500,IF(F1454&lt;=100000,ROUNDUP(F1454/4,0)+25000,50000)))),MAX(IF(F1454&lt;=0,0,IF(F1454&lt;=25000,F1454,IF(F1454&lt;=50000,ROUNDUP(F1454/2,0)+12500,IF(F1454&lt;=100000,ROUNDUP(F1454/4,0)+25000,50000)))),MIN(IF(AND(D1454="はい",C1454&gt;=2026,C1454&lt;=2027),IF(E1454&lt;=0,0,IF(E1454&lt;=30000,E1454,IF(E1454&lt;=60000,ROUNDUP(E1454/2,0)+15000,IF(E1454&lt;=120000,ROUNDUP(E1454/4,0)+30000,60000)))),IF(E1454&lt;=0,0,IF(E1454&lt;=20000,E1454,IF(E1454&lt;=40000,ROUNDUP(E1454/2,0)+10000,IF(E1454&lt;=80000,ROUNDUP(E1454/4,0)+20000,40000)))))+IF(F1454&lt;=0,0,IF(F1454&lt;=25000,F1454,IF(F1454&lt;=50000,ROUNDUP(F1454/2,0)+12500,IF(F1454&lt;=100000,ROUNDUP(F1454/4,0)+25000,50000)))),IF(AND(D1454="はい",C1454&gt;=2026,C1454&lt;=2027),60000,40000)))))</f>
        <v/>
      </c>
      <c r="P1454" s="18">
        <f>IF(G1454&lt;=0,0,IF(G1454&lt;=20000,G1454,IF(G1454&lt;=40000,ROUNDUP(G1454/2,0)+10000,IF(G1454&lt;=80000,ROUNDUP(G1454/4,0)+20000,40000))))</f>
        <v/>
      </c>
      <c r="Q1454" s="18">
        <f>IF(I1454&lt;=0,IF(H1454&lt;=0,0,IF(H1454&lt;=20000,H1454,IF(H1454&lt;=40000,ROUNDUP(H1454/2,0)+10000,IF(H1454&lt;=80000,ROUNDUP(H1454/4,0)+20000,40000)))),IF(H1454&lt;=0,IF(I1454&lt;=0,0,IF(I1454&lt;=25000,I1454,IF(I1454&lt;=50000,ROUNDUP(I1454/2,0)+12500,IF(I1454&lt;=100000,ROUNDUP(I1454/4,0)+25000,50000)))),MAX(IF(I1454&lt;=0,0,IF(I1454&lt;=25000,I1454,IF(I1454&lt;=50000,ROUNDUP(I1454/2,0)+12500,IF(I1454&lt;=100000,ROUNDUP(I1454/4,0)+25000,50000)))),MIN(IF(H1454&lt;=0,0,IF(H1454&lt;=20000,H1454,IF(H1454&lt;=40000,ROUNDUP(H1454/2,0)+10000,IF(H1454&lt;=80000,ROUNDUP(H1454/4,0)+20000,40000))))+IF(I1454&lt;=0,0,IF(I1454&lt;=25000,I1454,IF(I1454&lt;=50000,ROUNDUP(I1454/2,0)+12500,IF(I1454&lt;=100000,ROUNDUP(I1454/4,0)+25000,50000)))),40000))))</f>
        <v/>
      </c>
      <c r="R1454" s="18">
        <f>MIN(120000,O1454+P1454+Q1454)</f>
        <v/>
      </c>
      <c r="S1454" s="18">
        <f>IF(F1454&lt;=0,IF(E1454&lt;=0,0,IF(E1454&lt;=12000,E1454,IF(E1454&lt;=32000,ROUNDUP(E1454/2,0)+6000,IF(E1454&lt;=56000,ROUNDUP(E1454/4,0)+14000,28000)))),IF(E1454&lt;=0,IF(F1454&lt;=0,0,IF(F1454&lt;=15000,F1454,IF(F1454&lt;=40000,ROUNDUP(F1454/2,0)+7500,IF(F1454&lt;=70000,ROUNDUP(F1454/4,0)+17500,35000)))),MAX(IF(F1454&lt;=0,0,IF(F1454&lt;=15000,F1454,IF(F1454&lt;=40000,ROUNDUP(F1454/2,0)+7500,IF(F1454&lt;=70000,ROUNDUP(F1454/4,0)+17500,35000)))),MIN(IF(E1454&lt;=0,0,IF(E1454&lt;=12000,E1454,IF(E1454&lt;=32000,ROUNDUP(E1454/2,0)+6000,IF(E1454&lt;=56000,ROUNDUP(E1454/4,0)+14000,28000))))+IF(F1454&lt;=0,0,IF(F1454&lt;=15000,F1454,IF(F1454&lt;=40000,ROUNDUP(F1454/2,0)+7500,IF(F1454&lt;=70000,ROUNDUP(F1454/4,0)+17500,35000)))),28000))))</f>
        <v/>
      </c>
      <c r="T1454" s="18">
        <f>IF(G1454&lt;=0,0,IF(G1454&lt;=12000,G1454,IF(G1454&lt;=32000,ROUNDUP(G1454/2,0)+6000,IF(G1454&lt;=56000,ROUNDUP(G1454/4,0)+14000,28000))))</f>
        <v/>
      </c>
      <c r="U1454" s="18">
        <f>IF(I1454&lt;=0,IF(H1454&lt;=0,0,IF(H1454&lt;=12000,H1454,IF(H1454&lt;=32000,ROUNDUP(H1454/2,0)+6000,IF(H1454&lt;=56000,ROUNDUP(H1454/4,0)+14000,28000)))),IF(H1454&lt;=0,IF(I1454&lt;=0,0,IF(I1454&lt;=15000,I1454,IF(I1454&lt;=40000,ROUNDUP(I1454/2,0)+7500,IF(I1454&lt;=70000,ROUNDUP(I1454/4,0)+17500,35000)))),MAX(IF(I1454&lt;=0,0,IF(I1454&lt;=15000,I1454,IF(I1454&lt;=40000,ROUNDUP(I1454/2,0)+7500,IF(I1454&lt;=70000,ROUNDUP(I1454/4,0)+17500,35000)))),MIN(IF(H1454&lt;=0,0,IF(H1454&lt;=12000,H1454,IF(H1454&lt;=32000,ROUNDUP(H1454/2,0)+6000,IF(H1454&lt;=56000,ROUNDUP(H1454/4,0)+14000,28000))))+IF(I1454&lt;=0,0,IF(I1454&lt;=15000,I1454,IF(I1454&lt;=40000,ROUNDUP(I1454/2,0)+7500,IF(I1454&lt;=70000,ROUNDUP(I1454/4,0)+17500,35000)))),28000))))</f>
        <v/>
      </c>
      <c r="V1454" s="18">
        <f>MIN(70000,S1454+T1454+U1454)</f>
        <v/>
      </c>
      <c r="W1454" s="18">
        <f>MAX(0,ROUNDDOWN(M1454-J1454-N1454-K1454-0,-3))</f>
        <v/>
      </c>
      <c r="X1454" s="18">
        <f>MAX(0,ROUNDDOWN(M1454-J1454-N1454-K1454-R1454,-3))</f>
        <v/>
      </c>
      <c r="Y1454" s="18">
        <f>IF(W1454&lt;=0,0,ROUNDDOWN((W1454*LOOKUP(W1454,{0,1950001,3300001,6950001,9000001,18000001,40000001},{0.05,0.1,0.2,0.23,0.33,0.4,0.45})-LOOKUP(W1454,{0,1950001,3300001,6950001,9000001,18000001,40000001},{0,97500,427500,636000,1536000,2796000,4796000}))*1.021,-2))</f>
        <v/>
      </c>
      <c r="Z1454" s="18">
        <f>IF(X1454&lt;=0,0,ROUNDDOWN((X1454*LOOKUP(X1454,{0,1950001,3300001,6950001,9000001,18000001,40000001},{0.05,0.1,0.2,0.23,0.33,0.4,0.45})-LOOKUP(X1454,{0,1950001,3300001,6950001,9000001,18000001,40000001},{0,97500,427500,636000,1536000,2796000,4796000}))*1.021,-2))</f>
        <v/>
      </c>
      <c r="AA1454" s="18">
        <f>MAX(0,ROUNDDOWN(M1454-J1454-430000-L1454-0,-3))</f>
        <v/>
      </c>
      <c r="AB1454" s="18">
        <f>MAX(0,ROUNDDOWN(M1454-J1454-430000-L1454-V1454,-3))</f>
        <v/>
      </c>
      <c r="AC1454" s="18">
        <f>IF(M1454&lt;=450000,0,MAX(0,ROUNDDOWN(AA1454*0.06-MIN(50000,AA1454)*0.03,-2))+MAX(0,ROUNDDOWN(AA1454*0.04-MIN(50000,AA1454)*0.02,-2)))</f>
        <v/>
      </c>
      <c r="AD1454" s="18">
        <f>IF(M1454&lt;=450000,0,MAX(0,ROUNDDOWN(AB1454*0.06-MIN(50000,AB1454)*0.03,-2))+MAX(0,ROUNDDOWN(AB1454*0.04-MIN(50000,AB1454)*0.02,-2)))</f>
        <v/>
      </c>
      <c r="AE1454" s="18">
        <f>Y1454-Z1454</f>
        <v/>
      </c>
      <c r="AF1454" s="18">
        <f>AC1454-AD1454</f>
        <v/>
      </c>
      <c r="AG1454" s="18">
        <f>AE1454+AF1454</f>
        <v/>
      </c>
      <c r="AH1454" s="20">
        <f>IF(W1454&lt;=0,0,LOOKUP(W1454,{0,1950001,3300001,6950001,9000001,18000001,40000001},{0.05,0.1,0.2,0.23,0.33,0.4,0.45}))</f>
        <v/>
      </c>
    </row>
    <row r="1455">
      <c r="A1455" t="inlineStr">
        <is>
          <t>1万円刻み 3区分8万円ずつ</t>
        </is>
      </c>
      <c r="B1455" s="18">
        <f>'4_1万円刻み'!$A$459</f>
        <v/>
      </c>
      <c r="C1455" s="19" t="n">
        <v>2026</v>
      </c>
      <c r="D1455" t="inlineStr">
        <is>
          <t>いいえ</t>
        </is>
      </c>
      <c r="E1455" s="18" t="n">
        <v>80000</v>
      </c>
      <c r="F1455" s="18" t="n">
        <v>0</v>
      </c>
      <c r="G1455" s="18" t="n">
        <v>80000</v>
      </c>
      <c r="H1455" s="18" t="n">
        <v>80000</v>
      </c>
      <c r="I1455" s="18" t="n">
        <v>0</v>
      </c>
      <c r="J1455" s="18">
        <f>ROUND(MIN(B1455/12,650000)*12*0.0915+MIN(B1455/12,1390000)*12*(0.0504+0)+B1455*0.005,0)</f>
        <v/>
      </c>
      <c r="K1455" s="18" t="n">
        <v>0</v>
      </c>
      <c r="L1455" s="18" t="n">
        <v>0</v>
      </c>
      <c r="M1455" s="18">
        <f>ROUND(IF(C1455&gt;=2026,IF(B1455&lt;741000,0,IF(B1455&lt;2191000,B1455-740000,IF(B1455&lt;2193000,1451000,IF(B1455&lt;2196000,1453000,IF(B1455&lt;2200000,1456000,IF(B1455&lt;3600000,ROUNDDOWN(B1455/4,-3)*2.8-80000,IF(B1455&lt;6600000,ROUNDDOWN(B1455/4,-3)*3.2-440000,IF(B1455&lt;8500000,ROUNDDOWN(B1455*0.9,0)-1100000,B1455-1950000)))))))),IF(B1455&lt;651000,0,IF(B1455&lt;1900000,B1455-650000,IF(B1455&lt;3600000,ROUNDDOWN(B1455/4,-3)*2.8-80000,IF(B1455&lt;6600000,ROUNDDOWN(B1455/4,-3)*3.2-440000,IF(B1455&lt;8500000,ROUNDDOWN(B1455*0.9,0)-1100000,B1455-1950000)))))),0)</f>
        <v/>
      </c>
      <c r="N1455" s="18">
        <f>IF(M1455&gt;23500000,NA(),IF(C1455&gt;=2026,IF(M1455&lt;=4890000,1040000,IF(M1455&lt;=6550000,670000,620000)),IF(M1455&lt;=1320000,950000,IF(M1455&lt;=3360000,880000,IF(M1455&lt;=4890000,680000,IF(M1455&lt;=6550000,630000,580000))))))</f>
        <v/>
      </c>
      <c r="O1455" s="18">
        <f>IF(F1455&lt;=0,IF(AND(D1455="はい",C1455&gt;=2026,C1455&lt;=2027),IF(E1455&lt;=0,0,IF(E1455&lt;=30000,E1455,IF(E1455&lt;=60000,ROUNDUP(E1455/2,0)+15000,IF(E1455&lt;=120000,ROUNDUP(E1455/4,0)+30000,60000)))),IF(E1455&lt;=0,0,IF(E1455&lt;=20000,E1455,IF(E1455&lt;=40000,ROUNDUP(E1455/2,0)+10000,IF(E1455&lt;=80000,ROUNDUP(E1455/4,0)+20000,40000))))),IF(E1455&lt;=0,IF(F1455&lt;=0,0,IF(F1455&lt;=25000,F1455,IF(F1455&lt;=50000,ROUNDUP(F1455/2,0)+12500,IF(F1455&lt;=100000,ROUNDUP(F1455/4,0)+25000,50000)))),MAX(IF(F1455&lt;=0,0,IF(F1455&lt;=25000,F1455,IF(F1455&lt;=50000,ROUNDUP(F1455/2,0)+12500,IF(F1455&lt;=100000,ROUNDUP(F1455/4,0)+25000,50000)))),MIN(IF(AND(D1455="はい",C1455&gt;=2026,C1455&lt;=2027),IF(E1455&lt;=0,0,IF(E1455&lt;=30000,E1455,IF(E1455&lt;=60000,ROUNDUP(E1455/2,0)+15000,IF(E1455&lt;=120000,ROUNDUP(E1455/4,0)+30000,60000)))),IF(E1455&lt;=0,0,IF(E1455&lt;=20000,E1455,IF(E1455&lt;=40000,ROUNDUP(E1455/2,0)+10000,IF(E1455&lt;=80000,ROUNDUP(E1455/4,0)+20000,40000)))))+IF(F1455&lt;=0,0,IF(F1455&lt;=25000,F1455,IF(F1455&lt;=50000,ROUNDUP(F1455/2,0)+12500,IF(F1455&lt;=100000,ROUNDUP(F1455/4,0)+25000,50000)))),IF(AND(D1455="はい",C1455&gt;=2026,C1455&lt;=2027),60000,40000)))))</f>
        <v/>
      </c>
      <c r="P1455" s="18">
        <f>IF(G1455&lt;=0,0,IF(G1455&lt;=20000,G1455,IF(G1455&lt;=40000,ROUNDUP(G1455/2,0)+10000,IF(G1455&lt;=80000,ROUNDUP(G1455/4,0)+20000,40000))))</f>
        <v/>
      </c>
      <c r="Q1455" s="18">
        <f>IF(I1455&lt;=0,IF(H1455&lt;=0,0,IF(H1455&lt;=20000,H1455,IF(H1455&lt;=40000,ROUNDUP(H1455/2,0)+10000,IF(H1455&lt;=80000,ROUNDUP(H1455/4,0)+20000,40000)))),IF(H1455&lt;=0,IF(I1455&lt;=0,0,IF(I1455&lt;=25000,I1455,IF(I1455&lt;=50000,ROUNDUP(I1455/2,0)+12500,IF(I1455&lt;=100000,ROUNDUP(I1455/4,0)+25000,50000)))),MAX(IF(I1455&lt;=0,0,IF(I1455&lt;=25000,I1455,IF(I1455&lt;=50000,ROUNDUP(I1455/2,0)+12500,IF(I1455&lt;=100000,ROUNDUP(I1455/4,0)+25000,50000)))),MIN(IF(H1455&lt;=0,0,IF(H1455&lt;=20000,H1455,IF(H1455&lt;=40000,ROUNDUP(H1455/2,0)+10000,IF(H1455&lt;=80000,ROUNDUP(H1455/4,0)+20000,40000))))+IF(I1455&lt;=0,0,IF(I1455&lt;=25000,I1455,IF(I1455&lt;=50000,ROUNDUP(I1455/2,0)+12500,IF(I1455&lt;=100000,ROUNDUP(I1455/4,0)+25000,50000)))),40000))))</f>
        <v/>
      </c>
      <c r="R1455" s="18">
        <f>MIN(120000,O1455+P1455+Q1455)</f>
        <v/>
      </c>
      <c r="S1455" s="18">
        <f>IF(F1455&lt;=0,IF(E1455&lt;=0,0,IF(E1455&lt;=12000,E1455,IF(E1455&lt;=32000,ROUNDUP(E1455/2,0)+6000,IF(E1455&lt;=56000,ROUNDUP(E1455/4,0)+14000,28000)))),IF(E1455&lt;=0,IF(F1455&lt;=0,0,IF(F1455&lt;=15000,F1455,IF(F1455&lt;=40000,ROUNDUP(F1455/2,0)+7500,IF(F1455&lt;=70000,ROUNDUP(F1455/4,0)+17500,35000)))),MAX(IF(F1455&lt;=0,0,IF(F1455&lt;=15000,F1455,IF(F1455&lt;=40000,ROUNDUP(F1455/2,0)+7500,IF(F1455&lt;=70000,ROUNDUP(F1455/4,0)+17500,35000)))),MIN(IF(E1455&lt;=0,0,IF(E1455&lt;=12000,E1455,IF(E1455&lt;=32000,ROUNDUP(E1455/2,0)+6000,IF(E1455&lt;=56000,ROUNDUP(E1455/4,0)+14000,28000))))+IF(F1455&lt;=0,0,IF(F1455&lt;=15000,F1455,IF(F1455&lt;=40000,ROUNDUP(F1455/2,0)+7500,IF(F1455&lt;=70000,ROUNDUP(F1455/4,0)+17500,35000)))),28000))))</f>
        <v/>
      </c>
      <c r="T1455" s="18">
        <f>IF(G1455&lt;=0,0,IF(G1455&lt;=12000,G1455,IF(G1455&lt;=32000,ROUNDUP(G1455/2,0)+6000,IF(G1455&lt;=56000,ROUNDUP(G1455/4,0)+14000,28000))))</f>
        <v/>
      </c>
      <c r="U1455" s="18">
        <f>IF(I1455&lt;=0,IF(H1455&lt;=0,0,IF(H1455&lt;=12000,H1455,IF(H1455&lt;=32000,ROUNDUP(H1455/2,0)+6000,IF(H1455&lt;=56000,ROUNDUP(H1455/4,0)+14000,28000)))),IF(H1455&lt;=0,IF(I1455&lt;=0,0,IF(I1455&lt;=15000,I1455,IF(I1455&lt;=40000,ROUNDUP(I1455/2,0)+7500,IF(I1455&lt;=70000,ROUNDUP(I1455/4,0)+17500,35000)))),MAX(IF(I1455&lt;=0,0,IF(I1455&lt;=15000,I1455,IF(I1455&lt;=40000,ROUNDUP(I1455/2,0)+7500,IF(I1455&lt;=70000,ROUNDUP(I1455/4,0)+17500,35000)))),MIN(IF(H1455&lt;=0,0,IF(H1455&lt;=12000,H1455,IF(H1455&lt;=32000,ROUNDUP(H1455/2,0)+6000,IF(H1455&lt;=56000,ROUNDUP(H1455/4,0)+14000,28000))))+IF(I1455&lt;=0,0,IF(I1455&lt;=15000,I1455,IF(I1455&lt;=40000,ROUNDUP(I1455/2,0)+7500,IF(I1455&lt;=70000,ROUNDUP(I1455/4,0)+17500,35000)))),28000))))</f>
        <v/>
      </c>
      <c r="V1455" s="18">
        <f>MIN(70000,S1455+T1455+U1455)</f>
        <v/>
      </c>
      <c r="W1455" s="18">
        <f>MAX(0,ROUNDDOWN(M1455-J1455-N1455-K1455-0,-3))</f>
        <v/>
      </c>
      <c r="X1455" s="18">
        <f>MAX(0,ROUNDDOWN(M1455-J1455-N1455-K1455-R1455,-3))</f>
        <v/>
      </c>
      <c r="Y1455" s="18">
        <f>IF(W1455&lt;=0,0,ROUNDDOWN((W1455*LOOKUP(W1455,{0,1950001,3300001,6950001,9000001,18000001,40000001},{0.05,0.1,0.2,0.23,0.33,0.4,0.45})-LOOKUP(W1455,{0,1950001,3300001,6950001,9000001,18000001,40000001},{0,97500,427500,636000,1536000,2796000,4796000}))*1.021,-2))</f>
        <v/>
      </c>
      <c r="Z1455" s="18">
        <f>IF(X1455&lt;=0,0,ROUNDDOWN((X1455*LOOKUP(X1455,{0,1950001,3300001,6950001,9000001,18000001,40000001},{0.05,0.1,0.2,0.23,0.33,0.4,0.45})-LOOKUP(X1455,{0,1950001,3300001,6950001,9000001,18000001,40000001},{0,97500,427500,636000,1536000,2796000,4796000}))*1.021,-2))</f>
        <v/>
      </c>
      <c r="AA1455" s="18">
        <f>MAX(0,ROUNDDOWN(M1455-J1455-430000-L1455-0,-3))</f>
        <v/>
      </c>
      <c r="AB1455" s="18">
        <f>MAX(0,ROUNDDOWN(M1455-J1455-430000-L1455-V1455,-3))</f>
        <v/>
      </c>
      <c r="AC1455" s="18">
        <f>IF(M1455&lt;=450000,0,MAX(0,ROUNDDOWN(AA1455*0.06-MIN(50000,AA1455)*0.03,-2))+MAX(0,ROUNDDOWN(AA1455*0.04-MIN(50000,AA1455)*0.02,-2)))</f>
        <v/>
      </c>
      <c r="AD1455" s="18">
        <f>IF(M1455&lt;=450000,0,MAX(0,ROUNDDOWN(AB1455*0.06-MIN(50000,AB1455)*0.03,-2))+MAX(0,ROUNDDOWN(AB1455*0.04-MIN(50000,AB1455)*0.02,-2)))</f>
        <v/>
      </c>
      <c r="AE1455" s="18">
        <f>Y1455-Z1455</f>
        <v/>
      </c>
      <c r="AF1455" s="18">
        <f>AC1455-AD1455</f>
        <v/>
      </c>
      <c r="AG1455" s="18">
        <f>AE1455+AF1455</f>
        <v/>
      </c>
      <c r="AH1455" s="20">
        <f>IF(W1455&lt;=0,0,LOOKUP(W1455,{0,1950001,3300001,6950001,9000001,18000001,40000001},{0.05,0.1,0.2,0.23,0.33,0.4,0.45}))</f>
        <v/>
      </c>
    </row>
    <row r="1456">
      <c r="A1456" t="inlineStr">
        <is>
          <t>1万円刻み 一般8万円</t>
        </is>
      </c>
      <c r="B1456" s="18">
        <f>'4_1万円刻み'!$A$459</f>
        <v/>
      </c>
      <c r="C1456" s="19" t="n">
        <v>2026</v>
      </c>
      <c r="D1456" t="inlineStr">
        <is>
          <t>いいえ</t>
        </is>
      </c>
      <c r="E1456" s="18" t="n">
        <v>80000</v>
      </c>
      <c r="F1456" s="18" t="n">
        <v>0</v>
      </c>
      <c r="G1456" s="18" t="n">
        <v>0</v>
      </c>
      <c r="H1456" s="18" t="n">
        <v>0</v>
      </c>
      <c r="I1456" s="18" t="n">
        <v>0</v>
      </c>
      <c r="J1456" s="18">
        <f>ROUND(MIN(B1456/12,650000)*12*0.0915+MIN(B1456/12,1390000)*12*(0.0504+0)+B1456*0.005,0)</f>
        <v/>
      </c>
      <c r="K1456" s="18" t="n">
        <v>0</v>
      </c>
      <c r="L1456" s="18" t="n">
        <v>0</v>
      </c>
      <c r="M1456" s="18">
        <f>ROUND(IF(C1456&gt;=2026,IF(B1456&lt;741000,0,IF(B1456&lt;2191000,B1456-740000,IF(B1456&lt;2193000,1451000,IF(B1456&lt;2196000,1453000,IF(B1456&lt;2200000,1456000,IF(B1456&lt;3600000,ROUNDDOWN(B1456/4,-3)*2.8-80000,IF(B1456&lt;6600000,ROUNDDOWN(B1456/4,-3)*3.2-440000,IF(B1456&lt;8500000,ROUNDDOWN(B1456*0.9,0)-1100000,B1456-1950000)))))))),IF(B1456&lt;651000,0,IF(B1456&lt;1900000,B1456-650000,IF(B1456&lt;3600000,ROUNDDOWN(B1456/4,-3)*2.8-80000,IF(B1456&lt;6600000,ROUNDDOWN(B1456/4,-3)*3.2-440000,IF(B1456&lt;8500000,ROUNDDOWN(B1456*0.9,0)-1100000,B1456-1950000)))))),0)</f>
        <v/>
      </c>
      <c r="N1456" s="18">
        <f>IF(M1456&gt;23500000,NA(),IF(C1456&gt;=2026,IF(M1456&lt;=4890000,1040000,IF(M1456&lt;=6550000,670000,620000)),IF(M1456&lt;=1320000,950000,IF(M1456&lt;=3360000,880000,IF(M1456&lt;=4890000,680000,IF(M1456&lt;=6550000,630000,580000))))))</f>
        <v/>
      </c>
      <c r="O1456" s="18">
        <f>IF(F1456&lt;=0,IF(AND(D1456="はい",C1456&gt;=2026,C1456&lt;=2027),IF(E1456&lt;=0,0,IF(E1456&lt;=30000,E1456,IF(E1456&lt;=60000,ROUNDUP(E1456/2,0)+15000,IF(E1456&lt;=120000,ROUNDUP(E1456/4,0)+30000,60000)))),IF(E1456&lt;=0,0,IF(E1456&lt;=20000,E1456,IF(E1456&lt;=40000,ROUNDUP(E1456/2,0)+10000,IF(E1456&lt;=80000,ROUNDUP(E1456/4,0)+20000,40000))))),IF(E1456&lt;=0,IF(F1456&lt;=0,0,IF(F1456&lt;=25000,F1456,IF(F1456&lt;=50000,ROUNDUP(F1456/2,0)+12500,IF(F1456&lt;=100000,ROUNDUP(F1456/4,0)+25000,50000)))),MAX(IF(F1456&lt;=0,0,IF(F1456&lt;=25000,F1456,IF(F1456&lt;=50000,ROUNDUP(F1456/2,0)+12500,IF(F1456&lt;=100000,ROUNDUP(F1456/4,0)+25000,50000)))),MIN(IF(AND(D1456="はい",C1456&gt;=2026,C1456&lt;=2027),IF(E1456&lt;=0,0,IF(E1456&lt;=30000,E1456,IF(E1456&lt;=60000,ROUNDUP(E1456/2,0)+15000,IF(E1456&lt;=120000,ROUNDUP(E1456/4,0)+30000,60000)))),IF(E1456&lt;=0,0,IF(E1456&lt;=20000,E1456,IF(E1456&lt;=40000,ROUNDUP(E1456/2,0)+10000,IF(E1456&lt;=80000,ROUNDUP(E1456/4,0)+20000,40000)))))+IF(F1456&lt;=0,0,IF(F1456&lt;=25000,F1456,IF(F1456&lt;=50000,ROUNDUP(F1456/2,0)+12500,IF(F1456&lt;=100000,ROUNDUP(F1456/4,0)+25000,50000)))),IF(AND(D1456="はい",C1456&gt;=2026,C1456&lt;=2027),60000,40000)))))</f>
        <v/>
      </c>
      <c r="P1456" s="18">
        <f>IF(G1456&lt;=0,0,IF(G1456&lt;=20000,G1456,IF(G1456&lt;=40000,ROUNDUP(G1456/2,0)+10000,IF(G1456&lt;=80000,ROUNDUP(G1456/4,0)+20000,40000))))</f>
        <v/>
      </c>
      <c r="Q1456" s="18">
        <f>IF(I1456&lt;=0,IF(H1456&lt;=0,0,IF(H1456&lt;=20000,H1456,IF(H1456&lt;=40000,ROUNDUP(H1456/2,0)+10000,IF(H1456&lt;=80000,ROUNDUP(H1456/4,0)+20000,40000)))),IF(H1456&lt;=0,IF(I1456&lt;=0,0,IF(I1456&lt;=25000,I1456,IF(I1456&lt;=50000,ROUNDUP(I1456/2,0)+12500,IF(I1456&lt;=100000,ROUNDUP(I1456/4,0)+25000,50000)))),MAX(IF(I1456&lt;=0,0,IF(I1456&lt;=25000,I1456,IF(I1456&lt;=50000,ROUNDUP(I1456/2,0)+12500,IF(I1456&lt;=100000,ROUNDUP(I1456/4,0)+25000,50000)))),MIN(IF(H1456&lt;=0,0,IF(H1456&lt;=20000,H1456,IF(H1456&lt;=40000,ROUNDUP(H1456/2,0)+10000,IF(H1456&lt;=80000,ROUNDUP(H1456/4,0)+20000,40000))))+IF(I1456&lt;=0,0,IF(I1456&lt;=25000,I1456,IF(I1456&lt;=50000,ROUNDUP(I1456/2,0)+12500,IF(I1456&lt;=100000,ROUNDUP(I1456/4,0)+25000,50000)))),40000))))</f>
        <v/>
      </c>
      <c r="R1456" s="18">
        <f>MIN(120000,O1456+P1456+Q1456)</f>
        <v/>
      </c>
      <c r="S1456" s="18">
        <f>IF(F1456&lt;=0,IF(E1456&lt;=0,0,IF(E1456&lt;=12000,E1456,IF(E1456&lt;=32000,ROUNDUP(E1456/2,0)+6000,IF(E1456&lt;=56000,ROUNDUP(E1456/4,0)+14000,28000)))),IF(E1456&lt;=0,IF(F1456&lt;=0,0,IF(F1456&lt;=15000,F1456,IF(F1456&lt;=40000,ROUNDUP(F1456/2,0)+7500,IF(F1456&lt;=70000,ROUNDUP(F1456/4,0)+17500,35000)))),MAX(IF(F1456&lt;=0,0,IF(F1456&lt;=15000,F1456,IF(F1456&lt;=40000,ROUNDUP(F1456/2,0)+7500,IF(F1456&lt;=70000,ROUNDUP(F1456/4,0)+17500,35000)))),MIN(IF(E1456&lt;=0,0,IF(E1456&lt;=12000,E1456,IF(E1456&lt;=32000,ROUNDUP(E1456/2,0)+6000,IF(E1456&lt;=56000,ROUNDUP(E1456/4,0)+14000,28000))))+IF(F1456&lt;=0,0,IF(F1456&lt;=15000,F1456,IF(F1456&lt;=40000,ROUNDUP(F1456/2,0)+7500,IF(F1456&lt;=70000,ROUNDUP(F1456/4,0)+17500,35000)))),28000))))</f>
        <v/>
      </c>
      <c r="T1456" s="18">
        <f>IF(G1456&lt;=0,0,IF(G1456&lt;=12000,G1456,IF(G1456&lt;=32000,ROUNDUP(G1456/2,0)+6000,IF(G1456&lt;=56000,ROUNDUP(G1456/4,0)+14000,28000))))</f>
        <v/>
      </c>
      <c r="U1456" s="18">
        <f>IF(I1456&lt;=0,IF(H1456&lt;=0,0,IF(H1456&lt;=12000,H1456,IF(H1456&lt;=32000,ROUNDUP(H1456/2,0)+6000,IF(H1456&lt;=56000,ROUNDUP(H1456/4,0)+14000,28000)))),IF(H1456&lt;=0,IF(I1456&lt;=0,0,IF(I1456&lt;=15000,I1456,IF(I1456&lt;=40000,ROUNDUP(I1456/2,0)+7500,IF(I1456&lt;=70000,ROUNDUP(I1456/4,0)+17500,35000)))),MAX(IF(I1456&lt;=0,0,IF(I1456&lt;=15000,I1456,IF(I1456&lt;=40000,ROUNDUP(I1456/2,0)+7500,IF(I1456&lt;=70000,ROUNDUP(I1456/4,0)+17500,35000)))),MIN(IF(H1456&lt;=0,0,IF(H1456&lt;=12000,H1456,IF(H1456&lt;=32000,ROUNDUP(H1456/2,0)+6000,IF(H1456&lt;=56000,ROUNDUP(H1456/4,0)+14000,28000))))+IF(I1456&lt;=0,0,IF(I1456&lt;=15000,I1456,IF(I1456&lt;=40000,ROUNDUP(I1456/2,0)+7500,IF(I1456&lt;=70000,ROUNDUP(I1456/4,0)+17500,35000)))),28000))))</f>
        <v/>
      </c>
      <c r="V1456" s="18">
        <f>MIN(70000,S1456+T1456+U1456)</f>
        <v/>
      </c>
      <c r="W1456" s="18">
        <f>MAX(0,ROUNDDOWN(M1456-J1456-N1456-K1456-0,-3))</f>
        <v/>
      </c>
      <c r="X1456" s="18">
        <f>MAX(0,ROUNDDOWN(M1456-J1456-N1456-K1456-R1456,-3))</f>
        <v/>
      </c>
      <c r="Y1456" s="18">
        <f>IF(W1456&lt;=0,0,ROUNDDOWN((W1456*LOOKUP(W1456,{0,1950001,3300001,6950001,9000001,18000001,40000001},{0.05,0.1,0.2,0.23,0.33,0.4,0.45})-LOOKUP(W1456,{0,1950001,3300001,6950001,9000001,18000001,40000001},{0,97500,427500,636000,1536000,2796000,4796000}))*1.021,-2))</f>
        <v/>
      </c>
      <c r="Z1456" s="18">
        <f>IF(X1456&lt;=0,0,ROUNDDOWN((X1456*LOOKUP(X1456,{0,1950001,3300001,6950001,9000001,18000001,40000001},{0.05,0.1,0.2,0.23,0.33,0.4,0.45})-LOOKUP(X1456,{0,1950001,3300001,6950001,9000001,18000001,40000001},{0,97500,427500,636000,1536000,2796000,4796000}))*1.021,-2))</f>
        <v/>
      </c>
      <c r="AA1456" s="18">
        <f>MAX(0,ROUNDDOWN(M1456-J1456-430000-L1456-0,-3))</f>
        <v/>
      </c>
      <c r="AB1456" s="18">
        <f>MAX(0,ROUNDDOWN(M1456-J1456-430000-L1456-V1456,-3))</f>
        <v/>
      </c>
      <c r="AC1456" s="18">
        <f>IF(M1456&lt;=450000,0,MAX(0,ROUNDDOWN(AA1456*0.06-MIN(50000,AA1456)*0.03,-2))+MAX(0,ROUNDDOWN(AA1456*0.04-MIN(50000,AA1456)*0.02,-2)))</f>
        <v/>
      </c>
      <c r="AD1456" s="18">
        <f>IF(M1456&lt;=450000,0,MAX(0,ROUNDDOWN(AB1456*0.06-MIN(50000,AB1456)*0.03,-2))+MAX(0,ROUNDDOWN(AB1456*0.04-MIN(50000,AB1456)*0.02,-2)))</f>
        <v/>
      </c>
      <c r="AE1456" s="18">
        <f>Y1456-Z1456</f>
        <v/>
      </c>
      <c r="AF1456" s="18">
        <f>AC1456-AD1456</f>
        <v/>
      </c>
      <c r="AG1456" s="18">
        <f>AE1456+AF1456</f>
        <v/>
      </c>
      <c r="AH1456" s="20">
        <f>IF(W1456&lt;=0,0,LOOKUP(W1456,{0,1950001,3300001,6950001,9000001,18000001,40000001},{0.05,0.1,0.2,0.23,0.33,0.4,0.45}))</f>
        <v/>
      </c>
    </row>
    <row r="1457">
      <c r="A1457" t="inlineStr">
        <is>
          <t>1万円刻み 特例あり一般12万円</t>
        </is>
      </c>
      <c r="B1457" s="18">
        <f>'4_1万円刻み'!$A$459</f>
        <v/>
      </c>
      <c r="C1457" s="19" t="n">
        <v>2026</v>
      </c>
      <c r="D1457" t="inlineStr">
        <is>
          <t>はい</t>
        </is>
      </c>
      <c r="E1457" s="18" t="n">
        <v>120000</v>
      </c>
      <c r="F1457" s="18" t="n">
        <v>0</v>
      </c>
      <c r="G1457" s="18" t="n">
        <v>0</v>
      </c>
      <c r="H1457" s="18" t="n">
        <v>0</v>
      </c>
      <c r="I1457" s="18" t="n">
        <v>0</v>
      </c>
      <c r="J1457" s="18">
        <f>ROUND(MIN(B1457/12,650000)*12*0.0915+MIN(B1457/12,1390000)*12*(0.0504+0)+B1457*0.005,0)</f>
        <v/>
      </c>
      <c r="K1457" s="18" t="n">
        <v>0</v>
      </c>
      <c r="L1457" s="18" t="n">
        <v>0</v>
      </c>
      <c r="M1457" s="18">
        <f>ROUND(IF(C1457&gt;=2026,IF(B1457&lt;741000,0,IF(B1457&lt;2191000,B1457-740000,IF(B1457&lt;2193000,1451000,IF(B1457&lt;2196000,1453000,IF(B1457&lt;2200000,1456000,IF(B1457&lt;3600000,ROUNDDOWN(B1457/4,-3)*2.8-80000,IF(B1457&lt;6600000,ROUNDDOWN(B1457/4,-3)*3.2-440000,IF(B1457&lt;8500000,ROUNDDOWN(B1457*0.9,0)-1100000,B1457-1950000)))))))),IF(B1457&lt;651000,0,IF(B1457&lt;1900000,B1457-650000,IF(B1457&lt;3600000,ROUNDDOWN(B1457/4,-3)*2.8-80000,IF(B1457&lt;6600000,ROUNDDOWN(B1457/4,-3)*3.2-440000,IF(B1457&lt;8500000,ROUNDDOWN(B1457*0.9,0)-1100000,B1457-1950000)))))),0)</f>
        <v/>
      </c>
      <c r="N1457" s="18">
        <f>IF(M1457&gt;23500000,NA(),IF(C1457&gt;=2026,IF(M1457&lt;=4890000,1040000,IF(M1457&lt;=6550000,670000,620000)),IF(M1457&lt;=1320000,950000,IF(M1457&lt;=3360000,880000,IF(M1457&lt;=4890000,680000,IF(M1457&lt;=6550000,630000,580000))))))</f>
        <v/>
      </c>
      <c r="O1457" s="18">
        <f>IF(F1457&lt;=0,IF(AND(D1457="はい",C1457&gt;=2026,C1457&lt;=2027),IF(E1457&lt;=0,0,IF(E1457&lt;=30000,E1457,IF(E1457&lt;=60000,ROUNDUP(E1457/2,0)+15000,IF(E1457&lt;=120000,ROUNDUP(E1457/4,0)+30000,60000)))),IF(E1457&lt;=0,0,IF(E1457&lt;=20000,E1457,IF(E1457&lt;=40000,ROUNDUP(E1457/2,0)+10000,IF(E1457&lt;=80000,ROUNDUP(E1457/4,0)+20000,40000))))),IF(E1457&lt;=0,IF(F1457&lt;=0,0,IF(F1457&lt;=25000,F1457,IF(F1457&lt;=50000,ROUNDUP(F1457/2,0)+12500,IF(F1457&lt;=100000,ROUNDUP(F1457/4,0)+25000,50000)))),MAX(IF(F1457&lt;=0,0,IF(F1457&lt;=25000,F1457,IF(F1457&lt;=50000,ROUNDUP(F1457/2,0)+12500,IF(F1457&lt;=100000,ROUNDUP(F1457/4,0)+25000,50000)))),MIN(IF(AND(D1457="はい",C1457&gt;=2026,C1457&lt;=2027),IF(E1457&lt;=0,0,IF(E1457&lt;=30000,E1457,IF(E1457&lt;=60000,ROUNDUP(E1457/2,0)+15000,IF(E1457&lt;=120000,ROUNDUP(E1457/4,0)+30000,60000)))),IF(E1457&lt;=0,0,IF(E1457&lt;=20000,E1457,IF(E1457&lt;=40000,ROUNDUP(E1457/2,0)+10000,IF(E1457&lt;=80000,ROUNDUP(E1457/4,0)+20000,40000)))))+IF(F1457&lt;=0,0,IF(F1457&lt;=25000,F1457,IF(F1457&lt;=50000,ROUNDUP(F1457/2,0)+12500,IF(F1457&lt;=100000,ROUNDUP(F1457/4,0)+25000,50000)))),IF(AND(D1457="はい",C1457&gt;=2026,C1457&lt;=2027),60000,40000)))))</f>
        <v/>
      </c>
      <c r="P1457" s="18">
        <f>IF(G1457&lt;=0,0,IF(G1457&lt;=20000,G1457,IF(G1457&lt;=40000,ROUNDUP(G1457/2,0)+10000,IF(G1457&lt;=80000,ROUNDUP(G1457/4,0)+20000,40000))))</f>
        <v/>
      </c>
      <c r="Q1457" s="18">
        <f>IF(I1457&lt;=0,IF(H1457&lt;=0,0,IF(H1457&lt;=20000,H1457,IF(H1457&lt;=40000,ROUNDUP(H1457/2,0)+10000,IF(H1457&lt;=80000,ROUNDUP(H1457/4,0)+20000,40000)))),IF(H1457&lt;=0,IF(I1457&lt;=0,0,IF(I1457&lt;=25000,I1457,IF(I1457&lt;=50000,ROUNDUP(I1457/2,0)+12500,IF(I1457&lt;=100000,ROUNDUP(I1457/4,0)+25000,50000)))),MAX(IF(I1457&lt;=0,0,IF(I1457&lt;=25000,I1457,IF(I1457&lt;=50000,ROUNDUP(I1457/2,0)+12500,IF(I1457&lt;=100000,ROUNDUP(I1457/4,0)+25000,50000)))),MIN(IF(H1457&lt;=0,0,IF(H1457&lt;=20000,H1457,IF(H1457&lt;=40000,ROUNDUP(H1457/2,0)+10000,IF(H1457&lt;=80000,ROUNDUP(H1457/4,0)+20000,40000))))+IF(I1457&lt;=0,0,IF(I1457&lt;=25000,I1457,IF(I1457&lt;=50000,ROUNDUP(I1457/2,0)+12500,IF(I1457&lt;=100000,ROUNDUP(I1457/4,0)+25000,50000)))),40000))))</f>
        <v/>
      </c>
      <c r="R1457" s="18">
        <f>MIN(120000,O1457+P1457+Q1457)</f>
        <v/>
      </c>
      <c r="S1457" s="18">
        <f>IF(F1457&lt;=0,IF(E1457&lt;=0,0,IF(E1457&lt;=12000,E1457,IF(E1457&lt;=32000,ROUNDUP(E1457/2,0)+6000,IF(E1457&lt;=56000,ROUNDUP(E1457/4,0)+14000,28000)))),IF(E1457&lt;=0,IF(F1457&lt;=0,0,IF(F1457&lt;=15000,F1457,IF(F1457&lt;=40000,ROUNDUP(F1457/2,0)+7500,IF(F1457&lt;=70000,ROUNDUP(F1457/4,0)+17500,35000)))),MAX(IF(F1457&lt;=0,0,IF(F1457&lt;=15000,F1457,IF(F1457&lt;=40000,ROUNDUP(F1457/2,0)+7500,IF(F1457&lt;=70000,ROUNDUP(F1457/4,0)+17500,35000)))),MIN(IF(E1457&lt;=0,0,IF(E1457&lt;=12000,E1457,IF(E1457&lt;=32000,ROUNDUP(E1457/2,0)+6000,IF(E1457&lt;=56000,ROUNDUP(E1457/4,0)+14000,28000))))+IF(F1457&lt;=0,0,IF(F1457&lt;=15000,F1457,IF(F1457&lt;=40000,ROUNDUP(F1457/2,0)+7500,IF(F1457&lt;=70000,ROUNDUP(F1457/4,0)+17500,35000)))),28000))))</f>
        <v/>
      </c>
      <c r="T1457" s="18">
        <f>IF(G1457&lt;=0,0,IF(G1457&lt;=12000,G1457,IF(G1457&lt;=32000,ROUNDUP(G1457/2,0)+6000,IF(G1457&lt;=56000,ROUNDUP(G1457/4,0)+14000,28000))))</f>
        <v/>
      </c>
      <c r="U1457" s="18">
        <f>IF(I1457&lt;=0,IF(H1457&lt;=0,0,IF(H1457&lt;=12000,H1457,IF(H1457&lt;=32000,ROUNDUP(H1457/2,0)+6000,IF(H1457&lt;=56000,ROUNDUP(H1457/4,0)+14000,28000)))),IF(H1457&lt;=0,IF(I1457&lt;=0,0,IF(I1457&lt;=15000,I1457,IF(I1457&lt;=40000,ROUNDUP(I1457/2,0)+7500,IF(I1457&lt;=70000,ROUNDUP(I1457/4,0)+17500,35000)))),MAX(IF(I1457&lt;=0,0,IF(I1457&lt;=15000,I1457,IF(I1457&lt;=40000,ROUNDUP(I1457/2,0)+7500,IF(I1457&lt;=70000,ROUNDUP(I1457/4,0)+17500,35000)))),MIN(IF(H1457&lt;=0,0,IF(H1457&lt;=12000,H1457,IF(H1457&lt;=32000,ROUNDUP(H1457/2,0)+6000,IF(H1457&lt;=56000,ROUNDUP(H1457/4,0)+14000,28000))))+IF(I1457&lt;=0,0,IF(I1457&lt;=15000,I1457,IF(I1457&lt;=40000,ROUNDUP(I1457/2,0)+7500,IF(I1457&lt;=70000,ROUNDUP(I1457/4,0)+17500,35000)))),28000))))</f>
        <v/>
      </c>
      <c r="V1457" s="18">
        <f>MIN(70000,S1457+T1457+U1457)</f>
        <v/>
      </c>
      <c r="W1457" s="18">
        <f>MAX(0,ROUNDDOWN(M1457-J1457-N1457-K1457-0,-3))</f>
        <v/>
      </c>
      <c r="X1457" s="18">
        <f>MAX(0,ROUNDDOWN(M1457-J1457-N1457-K1457-R1457,-3))</f>
        <v/>
      </c>
      <c r="Y1457" s="18">
        <f>IF(W1457&lt;=0,0,ROUNDDOWN((W1457*LOOKUP(W1457,{0,1950001,3300001,6950001,9000001,18000001,40000001},{0.05,0.1,0.2,0.23,0.33,0.4,0.45})-LOOKUP(W1457,{0,1950001,3300001,6950001,9000001,18000001,40000001},{0,97500,427500,636000,1536000,2796000,4796000}))*1.021,-2))</f>
        <v/>
      </c>
      <c r="Z1457" s="18">
        <f>IF(X1457&lt;=0,0,ROUNDDOWN((X1457*LOOKUP(X1457,{0,1950001,3300001,6950001,9000001,18000001,40000001},{0.05,0.1,0.2,0.23,0.33,0.4,0.45})-LOOKUP(X1457,{0,1950001,3300001,6950001,9000001,18000001,40000001},{0,97500,427500,636000,1536000,2796000,4796000}))*1.021,-2))</f>
        <v/>
      </c>
      <c r="AA1457" s="18">
        <f>MAX(0,ROUNDDOWN(M1457-J1457-430000-L1457-0,-3))</f>
        <v/>
      </c>
      <c r="AB1457" s="18">
        <f>MAX(0,ROUNDDOWN(M1457-J1457-430000-L1457-V1457,-3))</f>
        <v/>
      </c>
      <c r="AC1457" s="18">
        <f>IF(M1457&lt;=450000,0,MAX(0,ROUNDDOWN(AA1457*0.06-MIN(50000,AA1457)*0.03,-2))+MAX(0,ROUNDDOWN(AA1457*0.04-MIN(50000,AA1457)*0.02,-2)))</f>
        <v/>
      </c>
      <c r="AD1457" s="18">
        <f>IF(M1457&lt;=450000,0,MAX(0,ROUNDDOWN(AB1457*0.06-MIN(50000,AB1457)*0.03,-2))+MAX(0,ROUNDDOWN(AB1457*0.04-MIN(50000,AB1457)*0.02,-2)))</f>
        <v/>
      </c>
      <c r="AE1457" s="18">
        <f>Y1457-Z1457</f>
        <v/>
      </c>
      <c r="AF1457" s="18">
        <f>AC1457-AD1457</f>
        <v/>
      </c>
      <c r="AG1457" s="18">
        <f>AE1457+AF1457</f>
        <v/>
      </c>
      <c r="AH1457" s="20">
        <f>IF(W1457&lt;=0,0,LOOKUP(W1457,{0,1950001,3300001,6950001,9000001,18000001,40000001},{0.05,0.1,0.2,0.23,0.33,0.4,0.45}))</f>
        <v/>
      </c>
    </row>
    <row r="1458">
      <c r="A1458" t="inlineStr">
        <is>
          <t>1万円刻み 3区分8万円ずつ</t>
        </is>
      </c>
      <c r="B1458" s="18">
        <f>'4_1万円刻み'!$A$460</f>
        <v/>
      </c>
      <c r="C1458" s="19" t="n">
        <v>2026</v>
      </c>
      <c r="D1458" t="inlineStr">
        <is>
          <t>いいえ</t>
        </is>
      </c>
      <c r="E1458" s="18" t="n">
        <v>80000</v>
      </c>
      <c r="F1458" s="18" t="n">
        <v>0</v>
      </c>
      <c r="G1458" s="18" t="n">
        <v>80000</v>
      </c>
      <c r="H1458" s="18" t="n">
        <v>80000</v>
      </c>
      <c r="I1458" s="18" t="n">
        <v>0</v>
      </c>
      <c r="J1458" s="18">
        <f>ROUND(MIN(B1458/12,650000)*12*0.0915+MIN(B1458/12,1390000)*12*(0.0504+0)+B1458*0.005,0)</f>
        <v/>
      </c>
      <c r="K1458" s="18" t="n">
        <v>0</v>
      </c>
      <c r="L1458" s="18" t="n">
        <v>0</v>
      </c>
      <c r="M1458" s="18">
        <f>ROUND(IF(C1458&gt;=2026,IF(B1458&lt;741000,0,IF(B1458&lt;2191000,B1458-740000,IF(B1458&lt;2193000,1451000,IF(B1458&lt;2196000,1453000,IF(B1458&lt;2200000,1456000,IF(B1458&lt;3600000,ROUNDDOWN(B1458/4,-3)*2.8-80000,IF(B1458&lt;6600000,ROUNDDOWN(B1458/4,-3)*3.2-440000,IF(B1458&lt;8500000,ROUNDDOWN(B1458*0.9,0)-1100000,B1458-1950000)))))))),IF(B1458&lt;651000,0,IF(B1458&lt;1900000,B1458-650000,IF(B1458&lt;3600000,ROUNDDOWN(B1458/4,-3)*2.8-80000,IF(B1458&lt;6600000,ROUNDDOWN(B1458/4,-3)*3.2-440000,IF(B1458&lt;8500000,ROUNDDOWN(B1458*0.9,0)-1100000,B1458-1950000)))))),0)</f>
        <v/>
      </c>
      <c r="N1458" s="18">
        <f>IF(M1458&gt;23500000,NA(),IF(C1458&gt;=2026,IF(M1458&lt;=4890000,1040000,IF(M1458&lt;=6550000,670000,620000)),IF(M1458&lt;=1320000,950000,IF(M1458&lt;=3360000,880000,IF(M1458&lt;=4890000,680000,IF(M1458&lt;=6550000,630000,580000))))))</f>
        <v/>
      </c>
      <c r="O1458" s="18">
        <f>IF(F1458&lt;=0,IF(AND(D1458="はい",C1458&gt;=2026,C1458&lt;=2027),IF(E1458&lt;=0,0,IF(E1458&lt;=30000,E1458,IF(E1458&lt;=60000,ROUNDUP(E1458/2,0)+15000,IF(E1458&lt;=120000,ROUNDUP(E1458/4,0)+30000,60000)))),IF(E1458&lt;=0,0,IF(E1458&lt;=20000,E1458,IF(E1458&lt;=40000,ROUNDUP(E1458/2,0)+10000,IF(E1458&lt;=80000,ROUNDUP(E1458/4,0)+20000,40000))))),IF(E1458&lt;=0,IF(F1458&lt;=0,0,IF(F1458&lt;=25000,F1458,IF(F1458&lt;=50000,ROUNDUP(F1458/2,0)+12500,IF(F1458&lt;=100000,ROUNDUP(F1458/4,0)+25000,50000)))),MAX(IF(F1458&lt;=0,0,IF(F1458&lt;=25000,F1458,IF(F1458&lt;=50000,ROUNDUP(F1458/2,0)+12500,IF(F1458&lt;=100000,ROUNDUP(F1458/4,0)+25000,50000)))),MIN(IF(AND(D1458="はい",C1458&gt;=2026,C1458&lt;=2027),IF(E1458&lt;=0,0,IF(E1458&lt;=30000,E1458,IF(E1458&lt;=60000,ROUNDUP(E1458/2,0)+15000,IF(E1458&lt;=120000,ROUNDUP(E1458/4,0)+30000,60000)))),IF(E1458&lt;=0,0,IF(E1458&lt;=20000,E1458,IF(E1458&lt;=40000,ROUNDUP(E1458/2,0)+10000,IF(E1458&lt;=80000,ROUNDUP(E1458/4,0)+20000,40000)))))+IF(F1458&lt;=0,0,IF(F1458&lt;=25000,F1458,IF(F1458&lt;=50000,ROUNDUP(F1458/2,0)+12500,IF(F1458&lt;=100000,ROUNDUP(F1458/4,0)+25000,50000)))),IF(AND(D1458="はい",C1458&gt;=2026,C1458&lt;=2027),60000,40000)))))</f>
        <v/>
      </c>
      <c r="P1458" s="18">
        <f>IF(G1458&lt;=0,0,IF(G1458&lt;=20000,G1458,IF(G1458&lt;=40000,ROUNDUP(G1458/2,0)+10000,IF(G1458&lt;=80000,ROUNDUP(G1458/4,0)+20000,40000))))</f>
        <v/>
      </c>
      <c r="Q1458" s="18">
        <f>IF(I1458&lt;=0,IF(H1458&lt;=0,0,IF(H1458&lt;=20000,H1458,IF(H1458&lt;=40000,ROUNDUP(H1458/2,0)+10000,IF(H1458&lt;=80000,ROUNDUP(H1458/4,0)+20000,40000)))),IF(H1458&lt;=0,IF(I1458&lt;=0,0,IF(I1458&lt;=25000,I1458,IF(I1458&lt;=50000,ROUNDUP(I1458/2,0)+12500,IF(I1458&lt;=100000,ROUNDUP(I1458/4,0)+25000,50000)))),MAX(IF(I1458&lt;=0,0,IF(I1458&lt;=25000,I1458,IF(I1458&lt;=50000,ROUNDUP(I1458/2,0)+12500,IF(I1458&lt;=100000,ROUNDUP(I1458/4,0)+25000,50000)))),MIN(IF(H1458&lt;=0,0,IF(H1458&lt;=20000,H1458,IF(H1458&lt;=40000,ROUNDUP(H1458/2,0)+10000,IF(H1458&lt;=80000,ROUNDUP(H1458/4,0)+20000,40000))))+IF(I1458&lt;=0,0,IF(I1458&lt;=25000,I1458,IF(I1458&lt;=50000,ROUNDUP(I1458/2,0)+12500,IF(I1458&lt;=100000,ROUNDUP(I1458/4,0)+25000,50000)))),40000))))</f>
        <v/>
      </c>
      <c r="R1458" s="18">
        <f>MIN(120000,O1458+P1458+Q1458)</f>
        <v/>
      </c>
      <c r="S1458" s="18">
        <f>IF(F1458&lt;=0,IF(E1458&lt;=0,0,IF(E1458&lt;=12000,E1458,IF(E1458&lt;=32000,ROUNDUP(E1458/2,0)+6000,IF(E1458&lt;=56000,ROUNDUP(E1458/4,0)+14000,28000)))),IF(E1458&lt;=0,IF(F1458&lt;=0,0,IF(F1458&lt;=15000,F1458,IF(F1458&lt;=40000,ROUNDUP(F1458/2,0)+7500,IF(F1458&lt;=70000,ROUNDUP(F1458/4,0)+17500,35000)))),MAX(IF(F1458&lt;=0,0,IF(F1458&lt;=15000,F1458,IF(F1458&lt;=40000,ROUNDUP(F1458/2,0)+7500,IF(F1458&lt;=70000,ROUNDUP(F1458/4,0)+17500,35000)))),MIN(IF(E1458&lt;=0,0,IF(E1458&lt;=12000,E1458,IF(E1458&lt;=32000,ROUNDUP(E1458/2,0)+6000,IF(E1458&lt;=56000,ROUNDUP(E1458/4,0)+14000,28000))))+IF(F1458&lt;=0,0,IF(F1458&lt;=15000,F1458,IF(F1458&lt;=40000,ROUNDUP(F1458/2,0)+7500,IF(F1458&lt;=70000,ROUNDUP(F1458/4,0)+17500,35000)))),28000))))</f>
        <v/>
      </c>
      <c r="T1458" s="18">
        <f>IF(G1458&lt;=0,0,IF(G1458&lt;=12000,G1458,IF(G1458&lt;=32000,ROUNDUP(G1458/2,0)+6000,IF(G1458&lt;=56000,ROUNDUP(G1458/4,0)+14000,28000))))</f>
        <v/>
      </c>
      <c r="U1458" s="18">
        <f>IF(I1458&lt;=0,IF(H1458&lt;=0,0,IF(H1458&lt;=12000,H1458,IF(H1458&lt;=32000,ROUNDUP(H1458/2,0)+6000,IF(H1458&lt;=56000,ROUNDUP(H1458/4,0)+14000,28000)))),IF(H1458&lt;=0,IF(I1458&lt;=0,0,IF(I1458&lt;=15000,I1458,IF(I1458&lt;=40000,ROUNDUP(I1458/2,0)+7500,IF(I1458&lt;=70000,ROUNDUP(I1458/4,0)+17500,35000)))),MAX(IF(I1458&lt;=0,0,IF(I1458&lt;=15000,I1458,IF(I1458&lt;=40000,ROUNDUP(I1458/2,0)+7500,IF(I1458&lt;=70000,ROUNDUP(I1458/4,0)+17500,35000)))),MIN(IF(H1458&lt;=0,0,IF(H1458&lt;=12000,H1458,IF(H1458&lt;=32000,ROUNDUP(H1458/2,0)+6000,IF(H1458&lt;=56000,ROUNDUP(H1458/4,0)+14000,28000))))+IF(I1458&lt;=0,0,IF(I1458&lt;=15000,I1458,IF(I1458&lt;=40000,ROUNDUP(I1458/2,0)+7500,IF(I1458&lt;=70000,ROUNDUP(I1458/4,0)+17500,35000)))),28000))))</f>
        <v/>
      </c>
      <c r="V1458" s="18">
        <f>MIN(70000,S1458+T1458+U1458)</f>
        <v/>
      </c>
      <c r="W1458" s="18">
        <f>MAX(0,ROUNDDOWN(M1458-J1458-N1458-K1458-0,-3))</f>
        <v/>
      </c>
      <c r="X1458" s="18">
        <f>MAX(0,ROUNDDOWN(M1458-J1458-N1458-K1458-R1458,-3))</f>
        <v/>
      </c>
      <c r="Y1458" s="18">
        <f>IF(W1458&lt;=0,0,ROUNDDOWN((W1458*LOOKUP(W1458,{0,1950001,3300001,6950001,9000001,18000001,40000001},{0.05,0.1,0.2,0.23,0.33,0.4,0.45})-LOOKUP(W1458,{0,1950001,3300001,6950001,9000001,18000001,40000001},{0,97500,427500,636000,1536000,2796000,4796000}))*1.021,-2))</f>
        <v/>
      </c>
      <c r="Z1458" s="18">
        <f>IF(X1458&lt;=0,0,ROUNDDOWN((X1458*LOOKUP(X1458,{0,1950001,3300001,6950001,9000001,18000001,40000001},{0.05,0.1,0.2,0.23,0.33,0.4,0.45})-LOOKUP(X1458,{0,1950001,3300001,6950001,9000001,18000001,40000001},{0,97500,427500,636000,1536000,2796000,4796000}))*1.021,-2))</f>
        <v/>
      </c>
      <c r="AA1458" s="18">
        <f>MAX(0,ROUNDDOWN(M1458-J1458-430000-L1458-0,-3))</f>
        <v/>
      </c>
      <c r="AB1458" s="18">
        <f>MAX(0,ROUNDDOWN(M1458-J1458-430000-L1458-V1458,-3))</f>
        <v/>
      </c>
      <c r="AC1458" s="18">
        <f>IF(M1458&lt;=450000,0,MAX(0,ROUNDDOWN(AA1458*0.06-MIN(50000,AA1458)*0.03,-2))+MAX(0,ROUNDDOWN(AA1458*0.04-MIN(50000,AA1458)*0.02,-2)))</f>
        <v/>
      </c>
      <c r="AD1458" s="18">
        <f>IF(M1458&lt;=450000,0,MAX(0,ROUNDDOWN(AB1458*0.06-MIN(50000,AB1458)*0.03,-2))+MAX(0,ROUNDDOWN(AB1458*0.04-MIN(50000,AB1458)*0.02,-2)))</f>
        <v/>
      </c>
      <c r="AE1458" s="18">
        <f>Y1458-Z1458</f>
        <v/>
      </c>
      <c r="AF1458" s="18">
        <f>AC1458-AD1458</f>
        <v/>
      </c>
      <c r="AG1458" s="18">
        <f>AE1458+AF1458</f>
        <v/>
      </c>
      <c r="AH1458" s="20">
        <f>IF(W1458&lt;=0,0,LOOKUP(W1458,{0,1950001,3300001,6950001,9000001,18000001,40000001},{0.05,0.1,0.2,0.23,0.33,0.4,0.45}))</f>
        <v/>
      </c>
    </row>
    <row r="1459">
      <c r="A1459" t="inlineStr">
        <is>
          <t>1万円刻み 一般8万円</t>
        </is>
      </c>
      <c r="B1459" s="18">
        <f>'4_1万円刻み'!$A$460</f>
        <v/>
      </c>
      <c r="C1459" s="19" t="n">
        <v>2026</v>
      </c>
      <c r="D1459" t="inlineStr">
        <is>
          <t>いいえ</t>
        </is>
      </c>
      <c r="E1459" s="18" t="n">
        <v>80000</v>
      </c>
      <c r="F1459" s="18" t="n">
        <v>0</v>
      </c>
      <c r="G1459" s="18" t="n">
        <v>0</v>
      </c>
      <c r="H1459" s="18" t="n">
        <v>0</v>
      </c>
      <c r="I1459" s="18" t="n">
        <v>0</v>
      </c>
      <c r="J1459" s="18">
        <f>ROUND(MIN(B1459/12,650000)*12*0.0915+MIN(B1459/12,1390000)*12*(0.0504+0)+B1459*0.005,0)</f>
        <v/>
      </c>
      <c r="K1459" s="18" t="n">
        <v>0</v>
      </c>
      <c r="L1459" s="18" t="n">
        <v>0</v>
      </c>
      <c r="M1459" s="18">
        <f>ROUND(IF(C1459&gt;=2026,IF(B1459&lt;741000,0,IF(B1459&lt;2191000,B1459-740000,IF(B1459&lt;2193000,1451000,IF(B1459&lt;2196000,1453000,IF(B1459&lt;2200000,1456000,IF(B1459&lt;3600000,ROUNDDOWN(B1459/4,-3)*2.8-80000,IF(B1459&lt;6600000,ROUNDDOWN(B1459/4,-3)*3.2-440000,IF(B1459&lt;8500000,ROUNDDOWN(B1459*0.9,0)-1100000,B1459-1950000)))))))),IF(B1459&lt;651000,0,IF(B1459&lt;1900000,B1459-650000,IF(B1459&lt;3600000,ROUNDDOWN(B1459/4,-3)*2.8-80000,IF(B1459&lt;6600000,ROUNDDOWN(B1459/4,-3)*3.2-440000,IF(B1459&lt;8500000,ROUNDDOWN(B1459*0.9,0)-1100000,B1459-1950000)))))),0)</f>
        <v/>
      </c>
      <c r="N1459" s="18">
        <f>IF(M1459&gt;23500000,NA(),IF(C1459&gt;=2026,IF(M1459&lt;=4890000,1040000,IF(M1459&lt;=6550000,670000,620000)),IF(M1459&lt;=1320000,950000,IF(M1459&lt;=3360000,880000,IF(M1459&lt;=4890000,680000,IF(M1459&lt;=6550000,630000,580000))))))</f>
        <v/>
      </c>
      <c r="O1459" s="18">
        <f>IF(F1459&lt;=0,IF(AND(D1459="はい",C1459&gt;=2026,C1459&lt;=2027),IF(E1459&lt;=0,0,IF(E1459&lt;=30000,E1459,IF(E1459&lt;=60000,ROUNDUP(E1459/2,0)+15000,IF(E1459&lt;=120000,ROUNDUP(E1459/4,0)+30000,60000)))),IF(E1459&lt;=0,0,IF(E1459&lt;=20000,E1459,IF(E1459&lt;=40000,ROUNDUP(E1459/2,0)+10000,IF(E1459&lt;=80000,ROUNDUP(E1459/4,0)+20000,40000))))),IF(E1459&lt;=0,IF(F1459&lt;=0,0,IF(F1459&lt;=25000,F1459,IF(F1459&lt;=50000,ROUNDUP(F1459/2,0)+12500,IF(F1459&lt;=100000,ROUNDUP(F1459/4,0)+25000,50000)))),MAX(IF(F1459&lt;=0,0,IF(F1459&lt;=25000,F1459,IF(F1459&lt;=50000,ROUNDUP(F1459/2,0)+12500,IF(F1459&lt;=100000,ROUNDUP(F1459/4,0)+25000,50000)))),MIN(IF(AND(D1459="はい",C1459&gt;=2026,C1459&lt;=2027),IF(E1459&lt;=0,0,IF(E1459&lt;=30000,E1459,IF(E1459&lt;=60000,ROUNDUP(E1459/2,0)+15000,IF(E1459&lt;=120000,ROUNDUP(E1459/4,0)+30000,60000)))),IF(E1459&lt;=0,0,IF(E1459&lt;=20000,E1459,IF(E1459&lt;=40000,ROUNDUP(E1459/2,0)+10000,IF(E1459&lt;=80000,ROUNDUP(E1459/4,0)+20000,40000)))))+IF(F1459&lt;=0,0,IF(F1459&lt;=25000,F1459,IF(F1459&lt;=50000,ROUNDUP(F1459/2,0)+12500,IF(F1459&lt;=100000,ROUNDUP(F1459/4,0)+25000,50000)))),IF(AND(D1459="はい",C1459&gt;=2026,C1459&lt;=2027),60000,40000)))))</f>
        <v/>
      </c>
      <c r="P1459" s="18">
        <f>IF(G1459&lt;=0,0,IF(G1459&lt;=20000,G1459,IF(G1459&lt;=40000,ROUNDUP(G1459/2,0)+10000,IF(G1459&lt;=80000,ROUNDUP(G1459/4,0)+20000,40000))))</f>
        <v/>
      </c>
      <c r="Q1459" s="18">
        <f>IF(I1459&lt;=0,IF(H1459&lt;=0,0,IF(H1459&lt;=20000,H1459,IF(H1459&lt;=40000,ROUNDUP(H1459/2,0)+10000,IF(H1459&lt;=80000,ROUNDUP(H1459/4,0)+20000,40000)))),IF(H1459&lt;=0,IF(I1459&lt;=0,0,IF(I1459&lt;=25000,I1459,IF(I1459&lt;=50000,ROUNDUP(I1459/2,0)+12500,IF(I1459&lt;=100000,ROUNDUP(I1459/4,0)+25000,50000)))),MAX(IF(I1459&lt;=0,0,IF(I1459&lt;=25000,I1459,IF(I1459&lt;=50000,ROUNDUP(I1459/2,0)+12500,IF(I1459&lt;=100000,ROUNDUP(I1459/4,0)+25000,50000)))),MIN(IF(H1459&lt;=0,0,IF(H1459&lt;=20000,H1459,IF(H1459&lt;=40000,ROUNDUP(H1459/2,0)+10000,IF(H1459&lt;=80000,ROUNDUP(H1459/4,0)+20000,40000))))+IF(I1459&lt;=0,0,IF(I1459&lt;=25000,I1459,IF(I1459&lt;=50000,ROUNDUP(I1459/2,0)+12500,IF(I1459&lt;=100000,ROUNDUP(I1459/4,0)+25000,50000)))),40000))))</f>
        <v/>
      </c>
      <c r="R1459" s="18">
        <f>MIN(120000,O1459+P1459+Q1459)</f>
        <v/>
      </c>
      <c r="S1459" s="18">
        <f>IF(F1459&lt;=0,IF(E1459&lt;=0,0,IF(E1459&lt;=12000,E1459,IF(E1459&lt;=32000,ROUNDUP(E1459/2,0)+6000,IF(E1459&lt;=56000,ROUNDUP(E1459/4,0)+14000,28000)))),IF(E1459&lt;=0,IF(F1459&lt;=0,0,IF(F1459&lt;=15000,F1459,IF(F1459&lt;=40000,ROUNDUP(F1459/2,0)+7500,IF(F1459&lt;=70000,ROUNDUP(F1459/4,0)+17500,35000)))),MAX(IF(F1459&lt;=0,0,IF(F1459&lt;=15000,F1459,IF(F1459&lt;=40000,ROUNDUP(F1459/2,0)+7500,IF(F1459&lt;=70000,ROUNDUP(F1459/4,0)+17500,35000)))),MIN(IF(E1459&lt;=0,0,IF(E1459&lt;=12000,E1459,IF(E1459&lt;=32000,ROUNDUP(E1459/2,0)+6000,IF(E1459&lt;=56000,ROUNDUP(E1459/4,0)+14000,28000))))+IF(F1459&lt;=0,0,IF(F1459&lt;=15000,F1459,IF(F1459&lt;=40000,ROUNDUP(F1459/2,0)+7500,IF(F1459&lt;=70000,ROUNDUP(F1459/4,0)+17500,35000)))),28000))))</f>
        <v/>
      </c>
      <c r="T1459" s="18">
        <f>IF(G1459&lt;=0,0,IF(G1459&lt;=12000,G1459,IF(G1459&lt;=32000,ROUNDUP(G1459/2,0)+6000,IF(G1459&lt;=56000,ROUNDUP(G1459/4,0)+14000,28000))))</f>
        <v/>
      </c>
      <c r="U1459" s="18">
        <f>IF(I1459&lt;=0,IF(H1459&lt;=0,0,IF(H1459&lt;=12000,H1459,IF(H1459&lt;=32000,ROUNDUP(H1459/2,0)+6000,IF(H1459&lt;=56000,ROUNDUP(H1459/4,0)+14000,28000)))),IF(H1459&lt;=0,IF(I1459&lt;=0,0,IF(I1459&lt;=15000,I1459,IF(I1459&lt;=40000,ROUNDUP(I1459/2,0)+7500,IF(I1459&lt;=70000,ROUNDUP(I1459/4,0)+17500,35000)))),MAX(IF(I1459&lt;=0,0,IF(I1459&lt;=15000,I1459,IF(I1459&lt;=40000,ROUNDUP(I1459/2,0)+7500,IF(I1459&lt;=70000,ROUNDUP(I1459/4,0)+17500,35000)))),MIN(IF(H1459&lt;=0,0,IF(H1459&lt;=12000,H1459,IF(H1459&lt;=32000,ROUNDUP(H1459/2,0)+6000,IF(H1459&lt;=56000,ROUNDUP(H1459/4,0)+14000,28000))))+IF(I1459&lt;=0,0,IF(I1459&lt;=15000,I1459,IF(I1459&lt;=40000,ROUNDUP(I1459/2,0)+7500,IF(I1459&lt;=70000,ROUNDUP(I1459/4,0)+17500,35000)))),28000))))</f>
        <v/>
      </c>
      <c r="V1459" s="18">
        <f>MIN(70000,S1459+T1459+U1459)</f>
        <v/>
      </c>
      <c r="W1459" s="18">
        <f>MAX(0,ROUNDDOWN(M1459-J1459-N1459-K1459-0,-3))</f>
        <v/>
      </c>
      <c r="X1459" s="18">
        <f>MAX(0,ROUNDDOWN(M1459-J1459-N1459-K1459-R1459,-3))</f>
        <v/>
      </c>
      <c r="Y1459" s="18">
        <f>IF(W1459&lt;=0,0,ROUNDDOWN((W1459*LOOKUP(W1459,{0,1950001,3300001,6950001,9000001,18000001,40000001},{0.05,0.1,0.2,0.23,0.33,0.4,0.45})-LOOKUP(W1459,{0,1950001,3300001,6950001,9000001,18000001,40000001},{0,97500,427500,636000,1536000,2796000,4796000}))*1.021,-2))</f>
        <v/>
      </c>
      <c r="Z1459" s="18">
        <f>IF(X1459&lt;=0,0,ROUNDDOWN((X1459*LOOKUP(X1459,{0,1950001,3300001,6950001,9000001,18000001,40000001},{0.05,0.1,0.2,0.23,0.33,0.4,0.45})-LOOKUP(X1459,{0,1950001,3300001,6950001,9000001,18000001,40000001},{0,97500,427500,636000,1536000,2796000,4796000}))*1.021,-2))</f>
        <v/>
      </c>
      <c r="AA1459" s="18">
        <f>MAX(0,ROUNDDOWN(M1459-J1459-430000-L1459-0,-3))</f>
        <v/>
      </c>
      <c r="AB1459" s="18">
        <f>MAX(0,ROUNDDOWN(M1459-J1459-430000-L1459-V1459,-3))</f>
        <v/>
      </c>
      <c r="AC1459" s="18">
        <f>IF(M1459&lt;=450000,0,MAX(0,ROUNDDOWN(AA1459*0.06-MIN(50000,AA1459)*0.03,-2))+MAX(0,ROUNDDOWN(AA1459*0.04-MIN(50000,AA1459)*0.02,-2)))</f>
        <v/>
      </c>
      <c r="AD1459" s="18">
        <f>IF(M1459&lt;=450000,0,MAX(0,ROUNDDOWN(AB1459*0.06-MIN(50000,AB1459)*0.03,-2))+MAX(0,ROUNDDOWN(AB1459*0.04-MIN(50000,AB1459)*0.02,-2)))</f>
        <v/>
      </c>
      <c r="AE1459" s="18">
        <f>Y1459-Z1459</f>
        <v/>
      </c>
      <c r="AF1459" s="18">
        <f>AC1459-AD1459</f>
        <v/>
      </c>
      <c r="AG1459" s="18">
        <f>AE1459+AF1459</f>
        <v/>
      </c>
      <c r="AH1459" s="20">
        <f>IF(W1459&lt;=0,0,LOOKUP(W1459,{0,1950001,3300001,6950001,9000001,18000001,40000001},{0.05,0.1,0.2,0.23,0.33,0.4,0.45}))</f>
        <v/>
      </c>
    </row>
    <row r="1460">
      <c r="A1460" t="inlineStr">
        <is>
          <t>1万円刻み 特例あり一般12万円</t>
        </is>
      </c>
      <c r="B1460" s="18">
        <f>'4_1万円刻み'!$A$460</f>
        <v/>
      </c>
      <c r="C1460" s="19" t="n">
        <v>2026</v>
      </c>
      <c r="D1460" t="inlineStr">
        <is>
          <t>はい</t>
        </is>
      </c>
      <c r="E1460" s="18" t="n">
        <v>120000</v>
      </c>
      <c r="F1460" s="18" t="n">
        <v>0</v>
      </c>
      <c r="G1460" s="18" t="n">
        <v>0</v>
      </c>
      <c r="H1460" s="18" t="n">
        <v>0</v>
      </c>
      <c r="I1460" s="18" t="n">
        <v>0</v>
      </c>
      <c r="J1460" s="18">
        <f>ROUND(MIN(B1460/12,650000)*12*0.0915+MIN(B1460/12,1390000)*12*(0.0504+0)+B1460*0.005,0)</f>
        <v/>
      </c>
      <c r="K1460" s="18" t="n">
        <v>0</v>
      </c>
      <c r="L1460" s="18" t="n">
        <v>0</v>
      </c>
      <c r="M1460" s="18">
        <f>ROUND(IF(C1460&gt;=2026,IF(B1460&lt;741000,0,IF(B1460&lt;2191000,B1460-740000,IF(B1460&lt;2193000,1451000,IF(B1460&lt;2196000,1453000,IF(B1460&lt;2200000,1456000,IF(B1460&lt;3600000,ROUNDDOWN(B1460/4,-3)*2.8-80000,IF(B1460&lt;6600000,ROUNDDOWN(B1460/4,-3)*3.2-440000,IF(B1460&lt;8500000,ROUNDDOWN(B1460*0.9,0)-1100000,B1460-1950000)))))))),IF(B1460&lt;651000,0,IF(B1460&lt;1900000,B1460-650000,IF(B1460&lt;3600000,ROUNDDOWN(B1460/4,-3)*2.8-80000,IF(B1460&lt;6600000,ROUNDDOWN(B1460/4,-3)*3.2-440000,IF(B1460&lt;8500000,ROUNDDOWN(B1460*0.9,0)-1100000,B1460-1950000)))))),0)</f>
        <v/>
      </c>
      <c r="N1460" s="18">
        <f>IF(M1460&gt;23500000,NA(),IF(C1460&gt;=2026,IF(M1460&lt;=4890000,1040000,IF(M1460&lt;=6550000,670000,620000)),IF(M1460&lt;=1320000,950000,IF(M1460&lt;=3360000,880000,IF(M1460&lt;=4890000,680000,IF(M1460&lt;=6550000,630000,580000))))))</f>
        <v/>
      </c>
      <c r="O1460" s="18">
        <f>IF(F1460&lt;=0,IF(AND(D1460="はい",C1460&gt;=2026,C1460&lt;=2027),IF(E1460&lt;=0,0,IF(E1460&lt;=30000,E1460,IF(E1460&lt;=60000,ROUNDUP(E1460/2,0)+15000,IF(E1460&lt;=120000,ROUNDUP(E1460/4,0)+30000,60000)))),IF(E1460&lt;=0,0,IF(E1460&lt;=20000,E1460,IF(E1460&lt;=40000,ROUNDUP(E1460/2,0)+10000,IF(E1460&lt;=80000,ROUNDUP(E1460/4,0)+20000,40000))))),IF(E1460&lt;=0,IF(F1460&lt;=0,0,IF(F1460&lt;=25000,F1460,IF(F1460&lt;=50000,ROUNDUP(F1460/2,0)+12500,IF(F1460&lt;=100000,ROUNDUP(F1460/4,0)+25000,50000)))),MAX(IF(F1460&lt;=0,0,IF(F1460&lt;=25000,F1460,IF(F1460&lt;=50000,ROUNDUP(F1460/2,0)+12500,IF(F1460&lt;=100000,ROUNDUP(F1460/4,0)+25000,50000)))),MIN(IF(AND(D1460="はい",C1460&gt;=2026,C1460&lt;=2027),IF(E1460&lt;=0,0,IF(E1460&lt;=30000,E1460,IF(E1460&lt;=60000,ROUNDUP(E1460/2,0)+15000,IF(E1460&lt;=120000,ROUNDUP(E1460/4,0)+30000,60000)))),IF(E1460&lt;=0,0,IF(E1460&lt;=20000,E1460,IF(E1460&lt;=40000,ROUNDUP(E1460/2,0)+10000,IF(E1460&lt;=80000,ROUNDUP(E1460/4,0)+20000,40000)))))+IF(F1460&lt;=0,0,IF(F1460&lt;=25000,F1460,IF(F1460&lt;=50000,ROUNDUP(F1460/2,0)+12500,IF(F1460&lt;=100000,ROUNDUP(F1460/4,0)+25000,50000)))),IF(AND(D1460="はい",C1460&gt;=2026,C1460&lt;=2027),60000,40000)))))</f>
        <v/>
      </c>
      <c r="P1460" s="18">
        <f>IF(G1460&lt;=0,0,IF(G1460&lt;=20000,G1460,IF(G1460&lt;=40000,ROUNDUP(G1460/2,0)+10000,IF(G1460&lt;=80000,ROUNDUP(G1460/4,0)+20000,40000))))</f>
        <v/>
      </c>
      <c r="Q1460" s="18">
        <f>IF(I1460&lt;=0,IF(H1460&lt;=0,0,IF(H1460&lt;=20000,H1460,IF(H1460&lt;=40000,ROUNDUP(H1460/2,0)+10000,IF(H1460&lt;=80000,ROUNDUP(H1460/4,0)+20000,40000)))),IF(H1460&lt;=0,IF(I1460&lt;=0,0,IF(I1460&lt;=25000,I1460,IF(I1460&lt;=50000,ROUNDUP(I1460/2,0)+12500,IF(I1460&lt;=100000,ROUNDUP(I1460/4,0)+25000,50000)))),MAX(IF(I1460&lt;=0,0,IF(I1460&lt;=25000,I1460,IF(I1460&lt;=50000,ROUNDUP(I1460/2,0)+12500,IF(I1460&lt;=100000,ROUNDUP(I1460/4,0)+25000,50000)))),MIN(IF(H1460&lt;=0,0,IF(H1460&lt;=20000,H1460,IF(H1460&lt;=40000,ROUNDUP(H1460/2,0)+10000,IF(H1460&lt;=80000,ROUNDUP(H1460/4,0)+20000,40000))))+IF(I1460&lt;=0,0,IF(I1460&lt;=25000,I1460,IF(I1460&lt;=50000,ROUNDUP(I1460/2,0)+12500,IF(I1460&lt;=100000,ROUNDUP(I1460/4,0)+25000,50000)))),40000))))</f>
        <v/>
      </c>
      <c r="R1460" s="18">
        <f>MIN(120000,O1460+P1460+Q1460)</f>
        <v/>
      </c>
      <c r="S1460" s="18">
        <f>IF(F1460&lt;=0,IF(E1460&lt;=0,0,IF(E1460&lt;=12000,E1460,IF(E1460&lt;=32000,ROUNDUP(E1460/2,0)+6000,IF(E1460&lt;=56000,ROUNDUP(E1460/4,0)+14000,28000)))),IF(E1460&lt;=0,IF(F1460&lt;=0,0,IF(F1460&lt;=15000,F1460,IF(F1460&lt;=40000,ROUNDUP(F1460/2,0)+7500,IF(F1460&lt;=70000,ROUNDUP(F1460/4,0)+17500,35000)))),MAX(IF(F1460&lt;=0,0,IF(F1460&lt;=15000,F1460,IF(F1460&lt;=40000,ROUNDUP(F1460/2,0)+7500,IF(F1460&lt;=70000,ROUNDUP(F1460/4,0)+17500,35000)))),MIN(IF(E1460&lt;=0,0,IF(E1460&lt;=12000,E1460,IF(E1460&lt;=32000,ROUNDUP(E1460/2,0)+6000,IF(E1460&lt;=56000,ROUNDUP(E1460/4,0)+14000,28000))))+IF(F1460&lt;=0,0,IF(F1460&lt;=15000,F1460,IF(F1460&lt;=40000,ROUNDUP(F1460/2,0)+7500,IF(F1460&lt;=70000,ROUNDUP(F1460/4,0)+17500,35000)))),28000))))</f>
        <v/>
      </c>
      <c r="T1460" s="18">
        <f>IF(G1460&lt;=0,0,IF(G1460&lt;=12000,G1460,IF(G1460&lt;=32000,ROUNDUP(G1460/2,0)+6000,IF(G1460&lt;=56000,ROUNDUP(G1460/4,0)+14000,28000))))</f>
        <v/>
      </c>
      <c r="U1460" s="18">
        <f>IF(I1460&lt;=0,IF(H1460&lt;=0,0,IF(H1460&lt;=12000,H1460,IF(H1460&lt;=32000,ROUNDUP(H1460/2,0)+6000,IF(H1460&lt;=56000,ROUNDUP(H1460/4,0)+14000,28000)))),IF(H1460&lt;=0,IF(I1460&lt;=0,0,IF(I1460&lt;=15000,I1460,IF(I1460&lt;=40000,ROUNDUP(I1460/2,0)+7500,IF(I1460&lt;=70000,ROUNDUP(I1460/4,0)+17500,35000)))),MAX(IF(I1460&lt;=0,0,IF(I1460&lt;=15000,I1460,IF(I1460&lt;=40000,ROUNDUP(I1460/2,0)+7500,IF(I1460&lt;=70000,ROUNDUP(I1460/4,0)+17500,35000)))),MIN(IF(H1460&lt;=0,0,IF(H1460&lt;=12000,H1460,IF(H1460&lt;=32000,ROUNDUP(H1460/2,0)+6000,IF(H1460&lt;=56000,ROUNDUP(H1460/4,0)+14000,28000))))+IF(I1460&lt;=0,0,IF(I1460&lt;=15000,I1460,IF(I1460&lt;=40000,ROUNDUP(I1460/2,0)+7500,IF(I1460&lt;=70000,ROUNDUP(I1460/4,0)+17500,35000)))),28000))))</f>
        <v/>
      </c>
      <c r="V1460" s="18">
        <f>MIN(70000,S1460+T1460+U1460)</f>
        <v/>
      </c>
      <c r="W1460" s="18">
        <f>MAX(0,ROUNDDOWN(M1460-J1460-N1460-K1460-0,-3))</f>
        <v/>
      </c>
      <c r="X1460" s="18">
        <f>MAX(0,ROUNDDOWN(M1460-J1460-N1460-K1460-R1460,-3))</f>
        <v/>
      </c>
      <c r="Y1460" s="18">
        <f>IF(W1460&lt;=0,0,ROUNDDOWN((W1460*LOOKUP(W1460,{0,1950001,3300001,6950001,9000001,18000001,40000001},{0.05,0.1,0.2,0.23,0.33,0.4,0.45})-LOOKUP(W1460,{0,1950001,3300001,6950001,9000001,18000001,40000001},{0,97500,427500,636000,1536000,2796000,4796000}))*1.021,-2))</f>
        <v/>
      </c>
      <c r="Z1460" s="18">
        <f>IF(X1460&lt;=0,0,ROUNDDOWN((X1460*LOOKUP(X1460,{0,1950001,3300001,6950001,9000001,18000001,40000001},{0.05,0.1,0.2,0.23,0.33,0.4,0.45})-LOOKUP(X1460,{0,1950001,3300001,6950001,9000001,18000001,40000001},{0,97500,427500,636000,1536000,2796000,4796000}))*1.021,-2))</f>
        <v/>
      </c>
      <c r="AA1460" s="18">
        <f>MAX(0,ROUNDDOWN(M1460-J1460-430000-L1460-0,-3))</f>
        <v/>
      </c>
      <c r="AB1460" s="18">
        <f>MAX(0,ROUNDDOWN(M1460-J1460-430000-L1460-V1460,-3))</f>
        <v/>
      </c>
      <c r="AC1460" s="18">
        <f>IF(M1460&lt;=450000,0,MAX(0,ROUNDDOWN(AA1460*0.06-MIN(50000,AA1460)*0.03,-2))+MAX(0,ROUNDDOWN(AA1460*0.04-MIN(50000,AA1460)*0.02,-2)))</f>
        <v/>
      </c>
      <c r="AD1460" s="18">
        <f>IF(M1460&lt;=450000,0,MAX(0,ROUNDDOWN(AB1460*0.06-MIN(50000,AB1460)*0.03,-2))+MAX(0,ROUNDDOWN(AB1460*0.04-MIN(50000,AB1460)*0.02,-2)))</f>
        <v/>
      </c>
      <c r="AE1460" s="18">
        <f>Y1460-Z1460</f>
        <v/>
      </c>
      <c r="AF1460" s="18">
        <f>AC1460-AD1460</f>
        <v/>
      </c>
      <c r="AG1460" s="18">
        <f>AE1460+AF1460</f>
        <v/>
      </c>
      <c r="AH1460" s="20">
        <f>IF(W1460&lt;=0,0,LOOKUP(W1460,{0,1950001,3300001,6950001,9000001,18000001,40000001},{0.05,0.1,0.2,0.23,0.33,0.4,0.45}))</f>
        <v/>
      </c>
    </row>
    <row r="1461">
      <c r="A1461" t="inlineStr">
        <is>
          <t>1万円刻み 3区分8万円ずつ</t>
        </is>
      </c>
      <c r="B1461" s="18">
        <f>'4_1万円刻み'!$A$461</f>
        <v/>
      </c>
      <c r="C1461" s="19" t="n">
        <v>2026</v>
      </c>
      <c r="D1461" t="inlineStr">
        <is>
          <t>いいえ</t>
        </is>
      </c>
      <c r="E1461" s="18" t="n">
        <v>80000</v>
      </c>
      <c r="F1461" s="18" t="n">
        <v>0</v>
      </c>
      <c r="G1461" s="18" t="n">
        <v>80000</v>
      </c>
      <c r="H1461" s="18" t="n">
        <v>80000</v>
      </c>
      <c r="I1461" s="18" t="n">
        <v>0</v>
      </c>
      <c r="J1461" s="18">
        <f>ROUND(MIN(B1461/12,650000)*12*0.0915+MIN(B1461/12,1390000)*12*(0.0504+0)+B1461*0.005,0)</f>
        <v/>
      </c>
      <c r="K1461" s="18" t="n">
        <v>0</v>
      </c>
      <c r="L1461" s="18" t="n">
        <v>0</v>
      </c>
      <c r="M1461" s="18">
        <f>ROUND(IF(C1461&gt;=2026,IF(B1461&lt;741000,0,IF(B1461&lt;2191000,B1461-740000,IF(B1461&lt;2193000,1451000,IF(B1461&lt;2196000,1453000,IF(B1461&lt;2200000,1456000,IF(B1461&lt;3600000,ROUNDDOWN(B1461/4,-3)*2.8-80000,IF(B1461&lt;6600000,ROUNDDOWN(B1461/4,-3)*3.2-440000,IF(B1461&lt;8500000,ROUNDDOWN(B1461*0.9,0)-1100000,B1461-1950000)))))))),IF(B1461&lt;651000,0,IF(B1461&lt;1900000,B1461-650000,IF(B1461&lt;3600000,ROUNDDOWN(B1461/4,-3)*2.8-80000,IF(B1461&lt;6600000,ROUNDDOWN(B1461/4,-3)*3.2-440000,IF(B1461&lt;8500000,ROUNDDOWN(B1461*0.9,0)-1100000,B1461-1950000)))))),0)</f>
        <v/>
      </c>
      <c r="N1461" s="18">
        <f>IF(M1461&gt;23500000,NA(),IF(C1461&gt;=2026,IF(M1461&lt;=4890000,1040000,IF(M1461&lt;=6550000,670000,620000)),IF(M1461&lt;=1320000,950000,IF(M1461&lt;=3360000,880000,IF(M1461&lt;=4890000,680000,IF(M1461&lt;=6550000,630000,580000))))))</f>
        <v/>
      </c>
      <c r="O1461" s="18">
        <f>IF(F1461&lt;=0,IF(AND(D1461="はい",C1461&gt;=2026,C1461&lt;=2027),IF(E1461&lt;=0,0,IF(E1461&lt;=30000,E1461,IF(E1461&lt;=60000,ROUNDUP(E1461/2,0)+15000,IF(E1461&lt;=120000,ROUNDUP(E1461/4,0)+30000,60000)))),IF(E1461&lt;=0,0,IF(E1461&lt;=20000,E1461,IF(E1461&lt;=40000,ROUNDUP(E1461/2,0)+10000,IF(E1461&lt;=80000,ROUNDUP(E1461/4,0)+20000,40000))))),IF(E1461&lt;=0,IF(F1461&lt;=0,0,IF(F1461&lt;=25000,F1461,IF(F1461&lt;=50000,ROUNDUP(F1461/2,0)+12500,IF(F1461&lt;=100000,ROUNDUP(F1461/4,0)+25000,50000)))),MAX(IF(F1461&lt;=0,0,IF(F1461&lt;=25000,F1461,IF(F1461&lt;=50000,ROUNDUP(F1461/2,0)+12500,IF(F1461&lt;=100000,ROUNDUP(F1461/4,0)+25000,50000)))),MIN(IF(AND(D1461="はい",C1461&gt;=2026,C1461&lt;=2027),IF(E1461&lt;=0,0,IF(E1461&lt;=30000,E1461,IF(E1461&lt;=60000,ROUNDUP(E1461/2,0)+15000,IF(E1461&lt;=120000,ROUNDUP(E1461/4,0)+30000,60000)))),IF(E1461&lt;=0,0,IF(E1461&lt;=20000,E1461,IF(E1461&lt;=40000,ROUNDUP(E1461/2,0)+10000,IF(E1461&lt;=80000,ROUNDUP(E1461/4,0)+20000,40000)))))+IF(F1461&lt;=0,0,IF(F1461&lt;=25000,F1461,IF(F1461&lt;=50000,ROUNDUP(F1461/2,0)+12500,IF(F1461&lt;=100000,ROUNDUP(F1461/4,0)+25000,50000)))),IF(AND(D1461="はい",C1461&gt;=2026,C1461&lt;=2027),60000,40000)))))</f>
        <v/>
      </c>
      <c r="P1461" s="18">
        <f>IF(G1461&lt;=0,0,IF(G1461&lt;=20000,G1461,IF(G1461&lt;=40000,ROUNDUP(G1461/2,0)+10000,IF(G1461&lt;=80000,ROUNDUP(G1461/4,0)+20000,40000))))</f>
        <v/>
      </c>
      <c r="Q1461" s="18">
        <f>IF(I1461&lt;=0,IF(H1461&lt;=0,0,IF(H1461&lt;=20000,H1461,IF(H1461&lt;=40000,ROUNDUP(H1461/2,0)+10000,IF(H1461&lt;=80000,ROUNDUP(H1461/4,0)+20000,40000)))),IF(H1461&lt;=0,IF(I1461&lt;=0,0,IF(I1461&lt;=25000,I1461,IF(I1461&lt;=50000,ROUNDUP(I1461/2,0)+12500,IF(I1461&lt;=100000,ROUNDUP(I1461/4,0)+25000,50000)))),MAX(IF(I1461&lt;=0,0,IF(I1461&lt;=25000,I1461,IF(I1461&lt;=50000,ROUNDUP(I1461/2,0)+12500,IF(I1461&lt;=100000,ROUNDUP(I1461/4,0)+25000,50000)))),MIN(IF(H1461&lt;=0,0,IF(H1461&lt;=20000,H1461,IF(H1461&lt;=40000,ROUNDUP(H1461/2,0)+10000,IF(H1461&lt;=80000,ROUNDUP(H1461/4,0)+20000,40000))))+IF(I1461&lt;=0,0,IF(I1461&lt;=25000,I1461,IF(I1461&lt;=50000,ROUNDUP(I1461/2,0)+12500,IF(I1461&lt;=100000,ROUNDUP(I1461/4,0)+25000,50000)))),40000))))</f>
        <v/>
      </c>
      <c r="R1461" s="18">
        <f>MIN(120000,O1461+P1461+Q1461)</f>
        <v/>
      </c>
      <c r="S1461" s="18">
        <f>IF(F1461&lt;=0,IF(E1461&lt;=0,0,IF(E1461&lt;=12000,E1461,IF(E1461&lt;=32000,ROUNDUP(E1461/2,0)+6000,IF(E1461&lt;=56000,ROUNDUP(E1461/4,0)+14000,28000)))),IF(E1461&lt;=0,IF(F1461&lt;=0,0,IF(F1461&lt;=15000,F1461,IF(F1461&lt;=40000,ROUNDUP(F1461/2,0)+7500,IF(F1461&lt;=70000,ROUNDUP(F1461/4,0)+17500,35000)))),MAX(IF(F1461&lt;=0,0,IF(F1461&lt;=15000,F1461,IF(F1461&lt;=40000,ROUNDUP(F1461/2,0)+7500,IF(F1461&lt;=70000,ROUNDUP(F1461/4,0)+17500,35000)))),MIN(IF(E1461&lt;=0,0,IF(E1461&lt;=12000,E1461,IF(E1461&lt;=32000,ROUNDUP(E1461/2,0)+6000,IF(E1461&lt;=56000,ROUNDUP(E1461/4,0)+14000,28000))))+IF(F1461&lt;=0,0,IF(F1461&lt;=15000,F1461,IF(F1461&lt;=40000,ROUNDUP(F1461/2,0)+7500,IF(F1461&lt;=70000,ROUNDUP(F1461/4,0)+17500,35000)))),28000))))</f>
        <v/>
      </c>
      <c r="T1461" s="18">
        <f>IF(G1461&lt;=0,0,IF(G1461&lt;=12000,G1461,IF(G1461&lt;=32000,ROUNDUP(G1461/2,0)+6000,IF(G1461&lt;=56000,ROUNDUP(G1461/4,0)+14000,28000))))</f>
        <v/>
      </c>
      <c r="U1461" s="18">
        <f>IF(I1461&lt;=0,IF(H1461&lt;=0,0,IF(H1461&lt;=12000,H1461,IF(H1461&lt;=32000,ROUNDUP(H1461/2,0)+6000,IF(H1461&lt;=56000,ROUNDUP(H1461/4,0)+14000,28000)))),IF(H1461&lt;=0,IF(I1461&lt;=0,0,IF(I1461&lt;=15000,I1461,IF(I1461&lt;=40000,ROUNDUP(I1461/2,0)+7500,IF(I1461&lt;=70000,ROUNDUP(I1461/4,0)+17500,35000)))),MAX(IF(I1461&lt;=0,0,IF(I1461&lt;=15000,I1461,IF(I1461&lt;=40000,ROUNDUP(I1461/2,0)+7500,IF(I1461&lt;=70000,ROUNDUP(I1461/4,0)+17500,35000)))),MIN(IF(H1461&lt;=0,0,IF(H1461&lt;=12000,H1461,IF(H1461&lt;=32000,ROUNDUP(H1461/2,0)+6000,IF(H1461&lt;=56000,ROUNDUP(H1461/4,0)+14000,28000))))+IF(I1461&lt;=0,0,IF(I1461&lt;=15000,I1461,IF(I1461&lt;=40000,ROUNDUP(I1461/2,0)+7500,IF(I1461&lt;=70000,ROUNDUP(I1461/4,0)+17500,35000)))),28000))))</f>
        <v/>
      </c>
      <c r="V1461" s="18">
        <f>MIN(70000,S1461+T1461+U1461)</f>
        <v/>
      </c>
      <c r="W1461" s="18">
        <f>MAX(0,ROUNDDOWN(M1461-J1461-N1461-K1461-0,-3))</f>
        <v/>
      </c>
      <c r="X1461" s="18">
        <f>MAX(0,ROUNDDOWN(M1461-J1461-N1461-K1461-R1461,-3))</f>
        <v/>
      </c>
      <c r="Y1461" s="18">
        <f>IF(W1461&lt;=0,0,ROUNDDOWN((W1461*LOOKUP(W1461,{0,1950001,3300001,6950001,9000001,18000001,40000001},{0.05,0.1,0.2,0.23,0.33,0.4,0.45})-LOOKUP(W1461,{0,1950001,3300001,6950001,9000001,18000001,40000001},{0,97500,427500,636000,1536000,2796000,4796000}))*1.021,-2))</f>
        <v/>
      </c>
      <c r="Z1461" s="18">
        <f>IF(X1461&lt;=0,0,ROUNDDOWN((X1461*LOOKUP(X1461,{0,1950001,3300001,6950001,9000001,18000001,40000001},{0.05,0.1,0.2,0.23,0.33,0.4,0.45})-LOOKUP(X1461,{0,1950001,3300001,6950001,9000001,18000001,40000001},{0,97500,427500,636000,1536000,2796000,4796000}))*1.021,-2))</f>
        <v/>
      </c>
      <c r="AA1461" s="18">
        <f>MAX(0,ROUNDDOWN(M1461-J1461-430000-L1461-0,-3))</f>
        <v/>
      </c>
      <c r="AB1461" s="18">
        <f>MAX(0,ROUNDDOWN(M1461-J1461-430000-L1461-V1461,-3))</f>
        <v/>
      </c>
      <c r="AC1461" s="18">
        <f>IF(M1461&lt;=450000,0,MAX(0,ROUNDDOWN(AA1461*0.06-MIN(50000,AA1461)*0.03,-2))+MAX(0,ROUNDDOWN(AA1461*0.04-MIN(50000,AA1461)*0.02,-2)))</f>
        <v/>
      </c>
      <c r="AD1461" s="18">
        <f>IF(M1461&lt;=450000,0,MAX(0,ROUNDDOWN(AB1461*0.06-MIN(50000,AB1461)*0.03,-2))+MAX(0,ROUNDDOWN(AB1461*0.04-MIN(50000,AB1461)*0.02,-2)))</f>
        <v/>
      </c>
      <c r="AE1461" s="18">
        <f>Y1461-Z1461</f>
        <v/>
      </c>
      <c r="AF1461" s="18">
        <f>AC1461-AD1461</f>
        <v/>
      </c>
      <c r="AG1461" s="18">
        <f>AE1461+AF1461</f>
        <v/>
      </c>
      <c r="AH1461" s="20">
        <f>IF(W1461&lt;=0,0,LOOKUP(W1461,{0,1950001,3300001,6950001,9000001,18000001,40000001},{0.05,0.1,0.2,0.23,0.33,0.4,0.45}))</f>
        <v/>
      </c>
    </row>
    <row r="1462">
      <c r="A1462" t="inlineStr">
        <is>
          <t>1万円刻み 一般8万円</t>
        </is>
      </c>
      <c r="B1462" s="18">
        <f>'4_1万円刻み'!$A$461</f>
        <v/>
      </c>
      <c r="C1462" s="19" t="n">
        <v>2026</v>
      </c>
      <c r="D1462" t="inlineStr">
        <is>
          <t>いいえ</t>
        </is>
      </c>
      <c r="E1462" s="18" t="n">
        <v>80000</v>
      </c>
      <c r="F1462" s="18" t="n">
        <v>0</v>
      </c>
      <c r="G1462" s="18" t="n">
        <v>0</v>
      </c>
      <c r="H1462" s="18" t="n">
        <v>0</v>
      </c>
      <c r="I1462" s="18" t="n">
        <v>0</v>
      </c>
      <c r="J1462" s="18">
        <f>ROUND(MIN(B1462/12,650000)*12*0.0915+MIN(B1462/12,1390000)*12*(0.0504+0)+B1462*0.005,0)</f>
        <v/>
      </c>
      <c r="K1462" s="18" t="n">
        <v>0</v>
      </c>
      <c r="L1462" s="18" t="n">
        <v>0</v>
      </c>
      <c r="M1462" s="18">
        <f>ROUND(IF(C1462&gt;=2026,IF(B1462&lt;741000,0,IF(B1462&lt;2191000,B1462-740000,IF(B1462&lt;2193000,1451000,IF(B1462&lt;2196000,1453000,IF(B1462&lt;2200000,1456000,IF(B1462&lt;3600000,ROUNDDOWN(B1462/4,-3)*2.8-80000,IF(B1462&lt;6600000,ROUNDDOWN(B1462/4,-3)*3.2-440000,IF(B1462&lt;8500000,ROUNDDOWN(B1462*0.9,0)-1100000,B1462-1950000)))))))),IF(B1462&lt;651000,0,IF(B1462&lt;1900000,B1462-650000,IF(B1462&lt;3600000,ROUNDDOWN(B1462/4,-3)*2.8-80000,IF(B1462&lt;6600000,ROUNDDOWN(B1462/4,-3)*3.2-440000,IF(B1462&lt;8500000,ROUNDDOWN(B1462*0.9,0)-1100000,B1462-1950000)))))),0)</f>
        <v/>
      </c>
      <c r="N1462" s="18">
        <f>IF(M1462&gt;23500000,NA(),IF(C1462&gt;=2026,IF(M1462&lt;=4890000,1040000,IF(M1462&lt;=6550000,670000,620000)),IF(M1462&lt;=1320000,950000,IF(M1462&lt;=3360000,880000,IF(M1462&lt;=4890000,680000,IF(M1462&lt;=6550000,630000,580000))))))</f>
        <v/>
      </c>
      <c r="O1462" s="18">
        <f>IF(F1462&lt;=0,IF(AND(D1462="はい",C1462&gt;=2026,C1462&lt;=2027),IF(E1462&lt;=0,0,IF(E1462&lt;=30000,E1462,IF(E1462&lt;=60000,ROUNDUP(E1462/2,0)+15000,IF(E1462&lt;=120000,ROUNDUP(E1462/4,0)+30000,60000)))),IF(E1462&lt;=0,0,IF(E1462&lt;=20000,E1462,IF(E1462&lt;=40000,ROUNDUP(E1462/2,0)+10000,IF(E1462&lt;=80000,ROUNDUP(E1462/4,0)+20000,40000))))),IF(E1462&lt;=0,IF(F1462&lt;=0,0,IF(F1462&lt;=25000,F1462,IF(F1462&lt;=50000,ROUNDUP(F1462/2,0)+12500,IF(F1462&lt;=100000,ROUNDUP(F1462/4,0)+25000,50000)))),MAX(IF(F1462&lt;=0,0,IF(F1462&lt;=25000,F1462,IF(F1462&lt;=50000,ROUNDUP(F1462/2,0)+12500,IF(F1462&lt;=100000,ROUNDUP(F1462/4,0)+25000,50000)))),MIN(IF(AND(D1462="はい",C1462&gt;=2026,C1462&lt;=2027),IF(E1462&lt;=0,0,IF(E1462&lt;=30000,E1462,IF(E1462&lt;=60000,ROUNDUP(E1462/2,0)+15000,IF(E1462&lt;=120000,ROUNDUP(E1462/4,0)+30000,60000)))),IF(E1462&lt;=0,0,IF(E1462&lt;=20000,E1462,IF(E1462&lt;=40000,ROUNDUP(E1462/2,0)+10000,IF(E1462&lt;=80000,ROUNDUP(E1462/4,0)+20000,40000)))))+IF(F1462&lt;=0,0,IF(F1462&lt;=25000,F1462,IF(F1462&lt;=50000,ROUNDUP(F1462/2,0)+12500,IF(F1462&lt;=100000,ROUNDUP(F1462/4,0)+25000,50000)))),IF(AND(D1462="はい",C1462&gt;=2026,C1462&lt;=2027),60000,40000)))))</f>
        <v/>
      </c>
      <c r="P1462" s="18">
        <f>IF(G1462&lt;=0,0,IF(G1462&lt;=20000,G1462,IF(G1462&lt;=40000,ROUNDUP(G1462/2,0)+10000,IF(G1462&lt;=80000,ROUNDUP(G1462/4,0)+20000,40000))))</f>
        <v/>
      </c>
      <c r="Q1462" s="18">
        <f>IF(I1462&lt;=0,IF(H1462&lt;=0,0,IF(H1462&lt;=20000,H1462,IF(H1462&lt;=40000,ROUNDUP(H1462/2,0)+10000,IF(H1462&lt;=80000,ROUNDUP(H1462/4,0)+20000,40000)))),IF(H1462&lt;=0,IF(I1462&lt;=0,0,IF(I1462&lt;=25000,I1462,IF(I1462&lt;=50000,ROUNDUP(I1462/2,0)+12500,IF(I1462&lt;=100000,ROUNDUP(I1462/4,0)+25000,50000)))),MAX(IF(I1462&lt;=0,0,IF(I1462&lt;=25000,I1462,IF(I1462&lt;=50000,ROUNDUP(I1462/2,0)+12500,IF(I1462&lt;=100000,ROUNDUP(I1462/4,0)+25000,50000)))),MIN(IF(H1462&lt;=0,0,IF(H1462&lt;=20000,H1462,IF(H1462&lt;=40000,ROUNDUP(H1462/2,0)+10000,IF(H1462&lt;=80000,ROUNDUP(H1462/4,0)+20000,40000))))+IF(I1462&lt;=0,0,IF(I1462&lt;=25000,I1462,IF(I1462&lt;=50000,ROUNDUP(I1462/2,0)+12500,IF(I1462&lt;=100000,ROUNDUP(I1462/4,0)+25000,50000)))),40000))))</f>
        <v/>
      </c>
      <c r="R1462" s="18">
        <f>MIN(120000,O1462+P1462+Q1462)</f>
        <v/>
      </c>
      <c r="S1462" s="18">
        <f>IF(F1462&lt;=0,IF(E1462&lt;=0,0,IF(E1462&lt;=12000,E1462,IF(E1462&lt;=32000,ROUNDUP(E1462/2,0)+6000,IF(E1462&lt;=56000,ROUNDUP(E1462/4,0)+14000,28000)))),IF(E1462&lt;=0,IF(F1462&lt;=0,0,IF(F1462&lt;=15000,F1462,IF(F1462&lt;=40000,ROUNDUP(F1462/2,0)+7500,IF(F1462&lt;=70000,ROUNDUP(F1462/4,0)+17500,35000)))),MAX(IF(F1462&lt;=0,0,IF(F1462&lt;=15000,F1462,IF(F1462&lt;=40000,ROUNDUP(F1462/2,0)+7500,IF(F1462&lt;=70000,ROUNDUP(F1462/4,0)+17500,35000)))),MIN(IF(E1462&lt;=0,0,IF(E1462&lt;=12000,E1462,IF(E1462&lt;=32000,ROUNDUP(E1462/2,0)+6000,IF(E1462&lt;=56000,ROUNDUP(E1462/4,0)+14000,28000))))+IF(F1462&lt;=0,0,IF(F1462&lt;=15000,F1462,IF(F1462&lt;=40000,ROUNDUP(F1462/2,0)+7500,IF(F1462&lt;=70000,ROUNDUP(F1462/4,0)+17500,35000)))),28000))))</f>
        <v/>
      </c>
      <c r="T1462" s="18">
        <f>IF(G1462&lt;=0,0,IF(G1462&lt;=12000,G1462,IF(G1462&lt;=32000,ROUNDUP(G1462/2,0)+6000,IF(G1462&lt;=56000,ROUNDUP(G1462/4,0)+14000,28000))))</f>
        <v/>
      </c>
      <c r="U1462" s="18">
        <f>IF(I1462&lt;=0,IF(H1462&lt;=0,0,IF(H1462&lt;=12000,H1462,IF(H1462&lt;=32000,ROUNDUP(H1462/2,0)+6000,IF(H1462&lt;=56000,ROUNDUP(H1462/4,0)+14000,28000)))),IF(H1462&lt;=0,IF(I1462&lt;=0,0,IF(I1462&lt;=15000,I1462,IF(I1462&lt;=40000,ROUNDUP(I1462/2,0)+7500,IF(I1462&lt;=70000,ROUNDUP(I1462/4,0)+17500,35000)))),MAX(IF(I1462&lt;=0,0,IF(I1462&lt;=15000,I1462,IF(I1462&lt;=40000,ROUNDUP(I1462/2,0)+7500,IF(I1462&lt;=70000,ROUNDUP(I1462/4,0)+17500,35000)))),MIN(IF(H1462&lt;=0,0,IF(H1462&lt;=12000,H1462,IF(H1462&lt;=32000,ROUNDUP(H1462/2,0)+6000,IF(H1462&lt;=56000,ROUNDUP(H1462/4,0)+14000,28000))))+IF(I1462&lt;=0,0,IF(I1462&lt;=15000,I1462,IF(I1462&lt;=40000,ROUNDUP(I1462/2,0)+7500,IF(I1462&lt;=70000,ROUNDUP(I1462/4,0)+17500,35000)))),28000))))</f>
        <v/>
      </c>
      <c r="V1462" s="18">
        <f>MIN(70000,S1462+T1462+U1462)</f>
        <v/>
      </c>
      <c r="W1462" s="18">
        <f>MAX(0,ROUNDDOWN(M1462-J1462-N1462-K1462-0,-3))</f>
        <v/>
      </c>
      <c r="X1462" s="18">
        <f>MAX(0,ROUNDDOWN(M1462-J1462-N1462-K1462-R1462,-3))</f>
        <v/>
      </c>
      <c r="Y1462" s="18">
        <f>IF(W1462&lt;=0,0,ROUNDDOWN((W1462*LOOKUP(W1462,{0,1950001,3300001,6950001,9000001,18000001,40000001},{0.05,0.1,0.2,0.23,0.33,0.4,0.45})-LOOKUP(W1462,{0,1950001,3300001,6950001,9000001,18000001,40000001},{0,97500,427500,636000,1536000,2796000,4796000}))*1.021,-2))</f>
        <v/>
      </c>
      <c r="Z1462" s="18">
        <f>IF(X1462&lt;=0,0,ROUNDDOWN((X1462*LOOKUP(X1462,{0,1950001,3300001,6950001,9000001,18000001,40000001},{0.05,0.1,0.2,0.23,0.33,0.4,0.45})-LOOKUP(X1462,{0,1950001,3300001,6950001,9000001,18000001,40000001},{0,97500,427500,636000,1536000,2796000,4796000}))*1.021,-2))</f>
        <v/>
      </c>
      <c r="AA1462" s="18">
        <f>MAX(0,ROUNDDOWN(M1462-J1462-430000-L1462-0,-3))</f>
        <v/>
      </c>
      <c r="AB1462" s="18">
        <f>MAX(0,ROUNDDOWN(M1462-J1462-430000-L1462-V1462,-3))</f>
        <v/>
      </c>
      <c r="AC1462" s="18">
        <f>IF(M1462&lt;=450000,0,MAX(0,ROUNDDOWN(AA1462*0.06-MIN(50000,AA1462)*0.03,-2))+MAX(0,ROUNDDOWN(AA1462*0.04-MIN(50000,AA1462)*0.02,-2)))</f>
        <v/>
      </c>
      <c r="AD1462" s="18">
        <f>IF(M1462&lt;=450000,0,MAX(0,ROUNDDOWN(AB1462*0.06-MIN(50000,AB1462)*0.03,-2))+MAX(0,ROUNDDOWN(AB1462*0.04-MIN(50000,AB1462)*0.02,-2)))</f>
        <v/>
      </c>
      <c r="AE1462" s="18">
        <f>Y1462-Z1462</f>
        <v/>
      </c>
      <c r="AF1462" s="18">
        <f>AC1462-AD1462</f>
        <v/>
      </c>
      <c r="AG1462" s="18">
        <f>AE1462+AF1462</f>
        <v/>
      </c>
      <c r="AH1462" s="20">
        <f>IF(W1462&lt;=0,0,LOOKUP(W1462,{0,1950001,3300001,6950001,9000001,18000001,40000001},{0.05,0.1,0.2,0.23,0.33,0.4,0.45}))</f>
        <v/>
      </c>
    </row>
    <row r="1463">
      <c r="A1463" t="inlineStr">
        <is>
          <t>1万円刻み 特例あり一般12万円</t>
        </is>
      </c>
      <c r="B1463" s="18">
        <f>'4_1万円刻み'!$A$461</f>
        <v/>
      </c>
      <c r="C1463" s="19" t="n">
        <v>2026</v>
      </c>
      <c r="D1463" t="inlineStr">
        <is>
          <t>はい</t>
        </is>
      </c>
      <c r="E1463" s="18" t="n">
        <v>120000</v>
      </c>
      <c r="F1463" s="18" t="n">
        <v>0</v>
      </c>
      <c r="G1463" s="18" t="n">
        <v>0</v>
      </c>
      <c r="H1463" s="18" t="n">
        <v>0</v>
      </c>
      <c r="I1463" s="18" t="n">
        <v>0</v>
      </c>
      <c r="J1463" s="18">
        <f>ROUND(MIN(B1463/12,650000)*12*0.0915+MIN(B1463/12,1390000)*12*(0.0504+0)+B1463*0.005,0)</f>
        <v/>
      </c>
      <c r="K1463" s="18" t="n">
        <v>0</v>
      </c>
      <c r="L1463" s="18" t="n">
        <v>0</v>
      </c>
      <c r="M1463" s="18">
        <f>ROUND(IF(C1463&gt;=2026,IF(B1463&lt;741000,0,IF(B1463&lt;2191000,B1463-740000,IF(B1463&lt;2193000,1451000,IF(B1463&lt;2196000,1453000,IF(B1463&lt;2200000,1456000,IF(B1463&lt;3600000,ROUNDDOWN(B1463/4,-3)*2.8-80000,IF(B1463&lt;6600000,ROUNDDOWN(B1463/4,-3)*3.2-440000,IF(B1463&lt;8500000,ROUNDDOWN(B1463*0.9,0)-1100000,B1463-1950000)))))))),IF(B1463&lt;651000,0,IF(B1463&lt;1900000,B1463-650000,IF(B1463&lt;3600000,ROUNDDOWN(B1463/4,-3)*2.8-80000,IF(B1463&lt;6600000,ROUNDDOWN(B1463/4,-3)*3.2-440000,IF(B1463&lt;8500000,ROUNDDOWN(B1463*0.9,0)-1100000,B1463-1950000)))))),0)</f>
        <v/>
      </c>
      <c r="N1463" s="18">
        <f>IF(M1463&gt;23500000,NA(),IF(C1463&gt;=2026,IF(M1463&lt;=4890000,1040000,IF(M1463&lt;=6550000,670000,620000)),IF(M1463&lt;=1320000,950000,IF(M1463&lt;=3360000,880000,IF(M1463&lt;=4890000,680000,IF(M1463&lt;=6550000,630000,580000))))))</f>
        <v/>
      </c>
      <c r="O1463" s="18">
        <f>IF(F1463&lt;=0,IF(AND(D1463="はい",C1463&gt;=2026,C1463&lt;=2027),IF(E1463&lt;=0,0,IF(E1463&lt;=30000,E1463,IF(E1463&lt;=60000,ROUNDUP(E1463/2,0)+15000,IF(E1463&lt;=120000,ROUNDUP(E1463/4,0)+30000,60000)))),IF(E1463&lt;=0,0,IF(E1463&lt;=20000,E1463,IF(E1463&lt;=40000,ROUNDUP(E1463/2,0)+10000,IF(E1463&lt;=80000,ROUNDUP(E1463/4,0)+20000,40000))))),IF(E1463&lt;=0,IF(F1463&lt;=0,0,IF(F1463&lt;=25000,F1463,IF(F1463&lt;=50000,ROUNDUP(F1463/2,0)+12500,IF(F1463&lt;=100000,ROUNDUP(F1463/4,0)+25000,50000)))),MAX(IF(F1463&lt;=0,0,IF(F1463&lt;=25000,F1463,IF(F1463&lt;=50000,ROUNDUP(F1463/2,0)+12500,IF(F1463&lt;=100000,ROUNDUP(F1463/4,0)+25000,50000)))),MIN(IF(AND(D1463="はい",C1463&gt;=2026,C1463&lt;=2027),IF(E1463&lt;=0,0,IF(E1463&lt;=30000,E1463,IF(E1463&lt;=60000,ROUNDUP(E1463/2,0)+15000,IF(E1463&lt;=120000,ROUNDUP(E1463/4,0)+30000,60000)))),IF(E1463&lt;=0,0,IF(E1463&lt;=20000,E1463,IF(E1463&lt;=40000,ROUNDUP(E1463/2,0)+10000,IF(E1463&lt;=80000,ROUNDUP(E1463/4,0)+20000,40000)))))+IF(F1463&lt;=0,0,IF(F1463&lt;=25000,F1463,IF(F1463&lt;=50000,ROUNDUP(F1463/2,0)+12500,IF(F1463&lt;=100000,ROUNDUP(F1463/4,0)+25000,50000)))),IF(AND(D1463="はい",C1463&gt;=2026,C1463&lt;=2027),60000,40000)))))</f>
        <v/>
      </c>
      <c r="P1463" s="18">
        <f>IF(G1463&lt;=0,0,IF(G1463&lt;=20000,G1463,IF(G1463&lt;=40000,ROUNDUP(G1463/2,0)+10000,IF(G1463&lt;=80000,ROUNDUP(G1463/4,0)+20000,40000))))</f>
        <v/>
      </c>
      <c r="Q1463" s="18">
        <f>IF(I1463&lt;=0,IF(H1463&lt;=0,0,IF(H1463&lt;=20000,H1463,IF(H1463&lt;=40000,ROUNDUP(H1463/2,0)+10000,IF(H1463&lt;=80000,ROUNDUP(H1463/4,0)+20000,40000)))),IF(H1463&lt;=0,IF(I1463&lt;=0,0,IF(I1463&lt;=25000,I1463,IF(I1463&lt;=50000,ROUNDUP(I1463/2,0)+12500,IF(I1463&lt;=100000,ROUNDUP(I1463/4,0)+25000,50000)))),MAX(IF(I1463&lt;=0,0,IF(I1463&lt;=25000,I1463,IF(I1463&lt;=50000,ROUNDUP(I1463/2,0)+12500,IF(I1463&lt;=100000,ROUNDUP(I1463/4,0)+25000,50000)))),MIN(IF(H1463&lt;=0,0,IF(H1463&lt;=20000,H1463,IF(H1463&lt;=40000,ROUNDUP(H1463/2,0)+10000,IF(H1463&lt;=80000,ROUNDUP(H1463/4,0)+20000,40000))))+IF(I1463&lt;=0,0,IF(I1463&lt;=25000,I1463,IF(I1463&lt;=50000,ROUNDUP(I1463/2,0)+12500,IF(I1463&lt;=100000,ROUNDUP(I1463/4,0)+25000,50000)))),40000))))</f>
        <v/>
      </c>
      <c r="R1463" s="18">
        <f>MIN(120000,O1463+P1463+Q1463)</f>
        <v/>
      </c>
      <c r="S1463" s="18">
        <f>IF(F1463&lt;=0,IF(E1463&lt;=0,0,IF(E1463&lt;=12000,E1463,IF(E1463&lt;=32000,ROUNDUP(E1463/2,0)+6000,IF(E1463&lt;=56000,ROUNDUP(E1463/4,0)+14000,28000)))),IF(E1463&lt;=0,IF(F1463&lt;=0,0,IF(F1463&lt;=15000,F1463,IF(F1463&lt;=40000,ROUNDUP(F1463/2,0)+7500,IF(F1463&lt;=70000,ROUNDUP(F1463/4,0)+17500,35000)))),MAX(IF(F1463&lt;=0,0,IF(F1463&lt;=15000,F1463,IF(F1463&lt;=40000,ROUNDUP(F1463/2,0)+7500,IF(F1463&lt;=70000,ROUNDUP(F1463/4,0)+17500,35000)))),MIN(IF(E1463&lt;=0,0,IF(E1463&lt;=12000,E1463,IF(E1463&lt;=32000,ROUNDUP(E1463/2,0)+6000,IF(E1463&lt;=56000,ROUNDUP(E1463/4,0)+14000,28000))))+IF(F1463&lt;=0,0,IF(F1463&lt;=15000,F1463,IF(F1463&lt;=40000,ROUNDUP(F1463/2,0)+7500,IF(F1463&lt;=70000,ROUNDUP(F1463/4,0)+17500,35000)))),28000))))</f>
        <v/>
      </c>
      <c r="T1463" s="18">
        <f>IF(G1463&lt;=0,0,IF(G1463&lt;=12000,G1463,IF(G1463&lt;=32000,ROUNDUP(G1463/2,0)+6000,IF(G1463&lt;=56000,ROUNDUP(G1463/4,0)+14000,28000))))</f>
        <v/>
      </c>
      <c r="U1463" s="18">
        <f>IF(I1463&lt;=0,IF(H1463&lt;=0,0,IF(H1463&lt;=12000,H1463,IF(H1463&lt;=32000,ROUNDUP(H1463/2,0)+6000,IF(H1463&lt;=56000,ROUNDUP(H1463/4,0)+14000,28000)))),IF(H1463&lt;=0,IF(I1463&lt;=0,0,IF(I1463&lt;=15000,I1463,IF(I1463&lt;=40000,ROUNDUP(I1463/2,0)+7500,IF(I1463&lt;=70000,ROUNDUP(I1463/4,0)+17500,35000)))),MAX(IF(I1463&lt;=0,0,IF(I1463&lt;=15000,I1463,IF(I1463&lt;=40000,ROUNDUP(I1463/2,0)+7500,IF(I1463&lt;=70000,ROUNDUP(I1463/4,0)+17500,35000)))),MIN(IF(H1463&lt;=0,0,IF(H1463&lt;=12000,H1463,IF(H1463&lt;=32000,ROUNDUP(H1463/2,0)+6000,IF(H1463&lt;=56000,ROUNDUP(H1463/4,0)+14000,28000))))+IF(I1463&lt;=0,0,IF(I1463&lt;=15000,I1463,IF(I1463&lt;=40000,ROUNDUP(I1463/2,0)+7500,IF(I1463&lt;=70000,ROUNDUP(I1463/4,0)+17500,35000)))),28000))))</f>
        <v/>
      </c>
      <c r="V1463" s="18">
        <f>MIN(70000,S1463+T1463+U1463)</f>
        <v/>
      </c>
      <c r="W1463" s="18">
        <f>MAX(0,ROUNDDOWN(M1463-J1463-N1463-K1463-0,-3))</f>
        <v/>
      </c>
      <c r="X1463" s="18">
        <f>MAX(0,ROUNDDOWN(M1463-J1463-N1463-K1463-R1463,-3))</f>
        <v/>
      </c>
      <c r="Y1463" s="18">
        <f>IF(W1463&lt;=0,0,ROUNDDOWN((W1463*LOOKUP(W1463,{0,1950001,3300001,6950001,9000001,18000001,40000001},{0.05,0.1,0.2,0.23,0.33,0.4,0.45})-LOOKUP(W1463,{0,1950001,3300001,6950001,9000001,18000001,40000001},{0,97500,427500,636000,1536000,2796000,4796000}))*1.021,-2))</f>
        <v/>
      </c>
      <c r="Z1463" s="18">
        <f>IF(X1463&lt;=0,0,ROUNDDOWN((X1463*LOOKUP(X1463,{0,1950001,3300001,6950001,9000001,18000001,40000001},{0.05,0.1,0.2,0.23,0.33,0.4,0.45})-LOOKUP(X1463,{0,1950001,3300001,6950001,9000001,18000001,40000001},{0,97500,427500,636000,1536000,2796000,4796000}))*1.021,-2))</f>
        <v/>
      </c>
      <c r="AA1463" s="18">
        <f>MAX(0,ROUNDDOWN(M1463-J1463-430000-L1463-0,-3))</f>
        <v/>
      </c>
      <c r="AB1463" s="18">
        <f>MAX(0,ROUNDDOWN(M1463-J1463-430000-L1463-V1463,-3))</f>
        <v/>
      </c>
      <c r="AC1463" s="18">
        <f>IF(M1463&lt;=450000,0,MAX(0,ROUNDDOWN(AA1463*0.06-MIN(50000,AA1463)*0.03,-2))+MAX(0,ROUNDDOWN(AA1463*0.04-MIN(50000,AA1463)*0.02,-2)))</f>
        <v/>
      </c>
      <c r="AD1463" s="18">
        <f>IF(M1463&lt;=450000,0,MAX(0,ROUNDDOWN(AB1463*0.06-MIN(50000,AB1463)*0.03,-2))+MAX(0,ROUNDDOWN(AB1463*0.04-MIN(50000,AB1463)*0.02,-2)))</f>
        <v/>
      </c>
      <c r="AE1463" s="18">
        <f>Y1463-Z1463</f>
        <v/>
      </c>
      <c r="AF1463" s="18">
        <f>AC1463-AD1463</f>
        <v/>
      </c>
      <c r="AG1463" s="18">
        <f>AE1463+AF1463</f>
        <v/>
      </c>
      <c r="AH1463" s="20">
        <f>IF(W1463&lt;=0,0,LOOKUP(W1463,{0,1950001,3300001,6950001,9000001,18000001,40000001},{0.05,0.1,0.2,0.23,0.33,0.4,0.45}))</f>
        <v/>
      </c>
    </row>
    <row r="1464">
      <c r="A1464" t="inlineStr">
        <is>
          <t>1万円刻み 3区分8万円ずつ</t>
        </is>
      </c>
      <c r="B1464" s="18">
        <f>'4_1万円刻み'!$A$462</f>
        <v/>
      </c>
      <c r="C1464" s="19" t="n">
        <v>2026</v>
      </c>
      <c r="D1464" t="inlineStr">
        <is>
          <t>いいえ</t>
        </is>
      </c>
      <c r="E1464" s="18" t="n">
        <v>80000</v>
      </c>
      <c r="F1464" s="18" t="n">
        <v>0</v>
      </c>
      <c r="G1464" s="18" t="n">
        <v>80000</v>
      </c>
      <c r="H1464" s="18" t="n">
        <v>80000</v>
      </c>
      <c r="I1464" s="18" t="n">
        <v>0</v>
      </c>
      <c r="J1464" s="18">
        <f>ROUND(MIN(B1464/12,650000)*12*0.0915+MIN(B1464/12,1390000)*12*(0.0504+0)+B1464*0.005,0)</f>
        <v/>
      </c>
      <c r="K1464" s="18" t="n">
        <v>0</v>
      </c>
      <c r="L1464" s="18" t="n">
        <v>0</v>
      </c>
      <c r="M1464" s="18">
        <f>ROUND(IF(C1464&gt;=2026,IF(B1464&lt;741000,0,IF(B1464&lt;2191000,B1464-740000,IF(B1464&lt;2193000,1451000,IF(B1464&lt;2196000,1453000,IF(B1464&lt;2200000,1456000,IF(B1464&lt;3600000,ROUNDDOWN(B1464/4,-3)*2.8-80000,IF(B1464&lt;6600000,ROUNDDOWN(B1464/4,-3)*3.2-440000,IF(B1464&lt;8500000,ROUNDDOWN(B1464*0.9,0)-1100000,B1464-1950000)))))))),IF(B1464&lt;651000,0,IF(B1464&lt;1900000,B1464-650000,IF(B1464&lt;3600000,ROUNDDOWN(B1464/4,-3)*2.8-80000,IF(B1464&lt;6600000,ROUNDDOWN(B1464/4,-3)*3.2-440000,IF(B1464&lt;8500000,ROUNDDOWN(B1464*0.9,0)-1100000,B1464-1950000)))))),0)</f>
        <v/>
      </c>
      <c r="N1464" s="18">
        <f>IF(M1464&gt;23500000,NA(),IF(C1464&gt;=2026,IF(M1464&lt;=4890000,1040000,IF(M1464&lt;=6550000,670000,620000)),IF(M1464&lt;=1320000,950000,IF(M1464&lt;=3360000,880000,IF(M1464&lt;=4890000,680000,IF(M1464&lt;=6550000,630000,580000))))))</f>
        <v/>
      </c>
      <c r="O1464" s="18">
        <f>IF(F1464&lt;=0,IF(AND(D1464="はい",C1464&gt;=2026,C1464&lt;=2027),IF(E1464&lt;=0,0,IF(E1464&lt;=30000,E1464,IF(E1464&lt;=60000,ROUNDUP(E1464/2,0)+15000,IF(E1464&lt;=120000,ROUNDUP(E1464/4,0)+30000,60000)))),IF(E1464&lt;=0,0,IF(E1464&lt;=20000,E1464,IF(E1464&lt;=40000,ROUNDUP(E1464/2,0)+10000,IF(E1464&lt;=80000,ROUNDUP(E1464/4,0)+20000,40000))))),IF(E1464&lt;=0,IF(F1464&lt;=0,0,IF(F1464&lt;=25000,F1464,IF(F1464&lt;=50000,ROUNDUP(F1464/2,0)+12500,IF(F1464&lt;=100000,ROUNDUP(F1464/4,0)+25000,50000)))),MAX(IF(F1464&lt;=0,0,IF(F1464&lt;=25000,F1464,IF(F1464&lt;=50000,ROUNDUP(F1464/2,0)+12500,IF(F1464&lt;=100000,ROUNDUP(F1464/4,0)+25000,50000)))),MIN(IF(AND(D1464="はい",C1464&gt;=2026,C1464&lt;=2027),IF(E1464&lt;=0,0,IF(E1464&lt;=30000,E1464,IF(E1464&lt;=60000,ROUNDUP(E1464/2,0)+15000,IF(E1464&lt;=120000,ROUNDUP(E1464/4,0)+30000,60000)))),IF(E1464&lt;=0,0,IF(E1464&lt;=20000,E1464,IF(E1464&lt;=40000,ROUNDUP(E1464/2,0)+10000,IF(E1464&lt;=80000,ROUNDUP(E1464/4,0)+20000,40000)))))+IF(F1464&lt;=0,0,IF(F1464&lt;=25000,F1464,IF(F1464&lt;=50000,ROUNDUP(F1464/2,0)+12500,IF(F1464&lt;=100000,ROUNDUP(F1464/4,0)+25000,50000)))),IF(AND(D1464="はい",C1464&gt;=2026,C1464&lt;=2027),60000,40000)))))</f>
        <v/>
      </c>
      <c r="P1464" s="18">
        <f>IF(G1464&lt;=0,0,IF(G1464&lt;=20000,G1464,IF(G1464&lt;=40000,ROUNDUP(G1464/2,0)+10000,IF(G1464&lt;=80000,ROUNDUP(G1464/4,0)+20000,40000))))</f>
        <v/>
      </c>
      <c r="Q1464" s="18">
        <f>IF(I1464&lt;=0,IF(H1464&lt;=0,0,IF(H1464&lt;=20000,H1464,IF(H1464&lt;=40000,ROUNDUP(H1464/2,0)+10000,IF(H1464&lt;=80000,ROUNDUP(H1464/4,0)+20000,40000)))),IF(H1464&lt;=0,IF(I1464&lt;=0,0,IF(I1464&lt;=25000,I1464,IF(I1464&lt;=50000,ROUNDUP(I1464/2,0)+12500,IF(I1464&lt;=100000,ROUNDUP(I1464/4,0)+25000,50000)))),MAX(IF(I1464&lt;=0,0,IF(I1464&lt;=25000,I1464,IF(I1464&lt;=50000,ROUNDUP(I1464/2,0)+12500,IF(I1464&lt;=100000,ROUNDUP(I1464/4,0)+25000,50000)))),MIN(IF(H1464&lt;=0,0,IF(H1464&lt;=20000,H1464,IF(H1464&lt;=40000,ROUNDUP(H1464/2,0)+10000,IF(H1464&lt;=80000,ROUNDUP(H1464/4,0)+20000,40000))))+IF(I1464&lt;=0,0,IF(I1464&lt;=25000,I1464,IF(I1464&lt;=50000,ROUNDUP(I1464/2,0)+12500,IF(I1464&lt;=100000,ROUNDUP(I1464/4,0)+25000,50000)))),40000))))</f>
        <v/>
      </c>
      <c r="R1464" s="18">
        <f>MIN(120000,O1464+P1464+Q1464)</f>
        <v/>
      </c>
      <c r="S1464" s="18">
        <f>IF(F1464&lt;=0,IF(E1464&lt;=0,0,IF(E1464&lt;=12000,E1464,IF(E1464&lt;=32000,ROUNDUP(E1464/2,0)+6000,IF(E1464&lt;=56000,ROUNDUP(E1464/4,0)+14000,28000)))),IF(E1464&lt;=0,IF(F1464&lt;=0,0,IF(F1464&lt;=15000,F1464,IF(F1464&lt;=40000,ROUNDUP(F1464/2,0)+7500,IF(F1464&lt;=70000,ROUNDUP(F1464/4,0)+17500,35000)))),MAX(IF(F1464&lt;=0,0,IF(F1464&lt;=15000,F1464,IF(F1464&lt;=40000,ROUNDUP(F1464/2,0)+7500,IF(F1464&lt;=70000,ROUNDUP(F1464/4,0)+17500,35000)))),MIN(IF(E1464&lt;=0,0,IF(E1464&lt;=12000,E1464,IF(E1464&lt;=32000,ROUNDUP(E1464/2,0)+6000,IF(E1464&lt;=56000,ROUNDUP(E1464/4,0)+14000,28000))))+IF(F1464&lt;=0,0,IF(F1464&lt;=15000,F1464,IF(F1464&lt;=40000,ROUNDUP(F1464/2,0)+7500,IF(F1464&lt;=70000,ROUNDUP(F1464/4,0)+17500,35000)))),28000))))</f>
        <v/>
      </c>
      <c r="T1464" s="18">
        <f>IF(G1464&lt;=0,0,IF(G1464&lt;=12000,G1464,IF(G1464&lt;=32000,ROUNDUP(G1464/2,0)+6000,IF(G1464&lt;=56000,ROUNDUP(G1464/4,0)+14000,28000))))</f>
        <v/>
      </c>
      <c r="U1464" s="18">
        <f>IF(I1464&lt;=0,IF(H1464&lt;=0,0,IF(H1464&lt;=12000,H1464,IF(H1464&lt;=32000,ROUNDUP(H1464/2,0)+6000,IF(H1464&lt;=56000,ROUNDUP(H1464/4,0)+14000,28000)))),IF(H1464&lt;=0,IF(I1464&lt;=0,0,IF(I1464&lt;=15000,I1464,IF(I1464&lt;=40000,ROUNDUP(I1464/2,0)+7500,IF(I1464&lt;=70000,ROUNDUP(I1464/4,0)+17500,35000)))),MAX(IF(I1464&lt;=0,0,IF(I1464&lt;=15000,I1464,IF(I1464&lt;=40000,ROUNDUP(I1464/2,0)+7500,IF(I1464&lt;=70000,ROUNDUP(I1464/4,0)+17500,35000)))),MIN(IF(H1464&lt;=0,0,IF(H1464&lt;=12000,H1464,IF(H1464&lt;=32000,ROUNDUP(H1464/2,0)+6000,IF(H1464&lt;=56000,ROUNDUP(H1464/4,0)+14000,28000))))+IF(I1464&lt;=0,0,IF(I1464&lt;=15000,I1464,IF(I1464&lt;=40000,ROUNDUP(I1464/2,0)+7500,IF(I1464&lt;=70000,ROUNDUP(I1464/4,0)+17500,35000)))),28000))))</f>
        <v/>
      </c>
      <c r="V1464" s="18">
        <f>MIN(70000,S1464+T1464+U1464)</f>
        <v/>
      </c>
      <c r="W1464" s="18">
        <f>MAX(0,ROUNDDOWN(M1464-J1464-N1464-K1464-0,-3))</f>
        <v/>
      </c>
      <c r="X1464" s="18">
        <f>MAX(0,ROUNDDOWN(M1464-J1464-N1464-K1464-R1464,-3))</f>
        <v/>
      </c>
      <c r="Y1464" s="18">
        <f>IF(W1464&lt;=0,0,ROUNDDOWN((W1464*LOOKUP(W1464,{0,1950001,3300001,6950001,9000001,18000001,40000001},{0.05,0.1,0.2,0.23,0.33,0.4,0.45})-LOOKUP(W1464,{0,1950001,3300001,6950001,9000001,18000001,40000001},{0,97500,427500,636000,1536000,2796000,4796000}))*1.021,-2))</f>
        <v/>
      </c>
      <c r="Z1464" s="18">
        <f>IF(X1464&lt;=0,0,ROUNDDOWN((X1464*LOOKUP(X1464,{0,1950001,3300001,6950001,9000001,18000001,40000001},{0.05,0.1,0.2,0.23,0.33,0.4,0.45})-LOOKUP(X1464,{0,1950001,3300001,6950001,9000001,18000001,40000001},{0,97500,427500,636000,1536000,2796000,4796000}))*1.021,-2))</f>
        <v/>
      </c>
      <c r="AA1464" s="18">
        <f>MAX(0,ROUNDDOWN(M1464-J1464-430000-L1464-0,-3))</f>
        <v/>
      </c>
      <c r="AB1464" s="18">
        <f>MAX(0,ROUNDDOWN(M1464-J1464-430000-L1464-V1464,-3))</f>
        <v/>
      </c>
      <c r="AC1464" s="18">
        <f>IF(M1464&lt;=450000,0,MAX(0,ROUNDDOWN(AA1464*0.06-MIN(50000,AA1464)*0.03,-2))+MAX(0,ROUNDDOWN(AA1464*0.04-MIN(50000,AA1464)*0.02,-2)))</f>
        <v/>
      </c>
      <c r="AD1464" s="18">
        <f>IF(M1464&lt;=450000,0,MAX(0,ROUNDDOWN(AB1464*0.06-MIN(50000,AB1464)*0.03,-2))+MAX(0,ROUNDDOWN(AB1464*0.04-MIN(50000,AB1464)*0.02,-2)))</f>
        <v/>
      </c>
      <c r="AE1464" s="18">
        <f>Y1464-Z1464</f>
        <v/>
      </c>
      <c r="AF1464" s="18">
        <f>AC1464-AD1464</f>
        <v/>
      </c>
      <c r="AG1464" s="18">
        <f>AE1464+AF1464</f>
        <v/>
      </c>
      <c r="AH1464" s="20">
        <f>IF(W1464&lt;=0,0,LOOKUP(W1464,{0,1950001,3300001,6950001,9000001,18000001,40000001},{0.05,0.1,0.2,0.23,0.33,0.4,0.45}))</f>
        <v/>
      </c>
    </row>
    <row r="1465">
      <c r="A1465" t="inlineStr">
        <is>
          <t>1万円刻み 一般8万円</t>
        </is>
      </c>
      <c r="B1465" s="18">
        <f>'4_1万円刻み'!$A$462</f>
        <v/>
      </c>
      <c r="C1465" s="19" t="n">
        <v>2026</v>
      </c>
      <c r="D1465" t="inlineStr">
        <is>
          <t>いいえ</t>
        </is>
      </c>
      <c r="E1465" s="18" t="n">
        <v>80000</v>
      </c>
      <c r="F1465" s="18" t="n">
        <v>0</v>
      </c>
      <c r="G1465" s="18" t="n">
        <v>0</v>
      </c>
      <c r="H1465" s="18" t="n">
        <v>0</v>
      </c>
      <c r="I1465" s="18" t="n">
        <v>0</v>
      </c>
      <c r="J1465" s="18">
        <f>ROUND(MIN(B1465/12,650000)*12*0.0915+MIN(B1465/12,1390000)*12*(0.0504+0)+B1465*0.005,0)</f>
        <v/>
      </c>
      <c r="K1465" s="18" t="n">
        <v>0</v>
      </c>
      <c r="L1465" s="18" t="n">
        <v>0</v>
      </c>
      <c r="M1465" s="18">
        <f>ROUND(IF(C1465&gt;=2026,IF(B1465&lt;741000,0,IF(B1465&lt;2191000,B1465-740000,IF(B1465&lt;2193000,1451000,IF(B1465&lt;2196000,1453000,IF(B1465&lt;2200000,1456000,IF(B1465&lt;3600000,ROUNDDOWN(B1465/4,-3)*2.8-80000,IF(B1465&lt;6600000,ROUNDDOWN(B1465/4,-3)*3.2-440000,IF(B1465&lt;8500000,ROUNDDOWN(B1465*0.9,0)-1100000,B1465-1950000)))))))),IF(B1465&lt;651000,0,IF(B1465&lt;1900000,B1465-650000,IF(B1465&lt;3600000,ROUNDDOWN(B1465/4,-3)*2.8-80000,IF(B1465&lt;6600000,ROUNDDOWN(B1465/4,-3)*3.2-440000,IF(B1465&lt;8500000,ROUNDDOWN(B1465*0.9,0)-1100000,B1465-1950000)))))),0)</f>
        <v/>
      </c>
      <c r="N1465" s="18">
        <f>IF(M1465&gt;23500000,NA(),IF(C1465&gt;=2026,IF(M1465&lt;=4890000,1040000,IF(M1465&lt;=6550000,670000,620000)),IF(M1465&lt;=1320000,950000,IF(M1465&lt;=3360000,880000,IF(M1465&lt;=4890000,680000,IF(M1465&lt;=6550000,630000,580000))))))</f>
        <v/>
      </c>
      <c r="O1465" s="18">
        <f>IF(F1465&lt;=0,IF(AND(D1465="はい",C1465&gt;=2026,C1465&lt;=2027),IF(E1465&lt;=0,0,IF(E1465&lt;=30000,E1465,IF(E1465&lt;=60000,ROUNDUP(E1465/2,0)+15000,IF(E1465&lt;=120000,ROUNDUP(E1465/4,0)+30000,60000)))),IF(E1465&lt;=0,0,IF(E1465&lt;=20000,E1465,IF(E1465&lt;=40000,ROUNDUP(E1465/2,0)+10000,IF(E1465&lt;=80000,ROUNDUP(E1465/4,0)+20000,40000))))),IF(E1465&lt;=0,IF(F1465&lt;=0,0,IF(F1465&lt;=25000,F1465,IF(F1465&lt;=50000,ROUNDUP(F1465/2,0)+12500,IF(F1465&lt;=100000,ROUNDUP(F1465/4,0)+25000,50000)))),MAX(IF(F1465&lt;=0,0,IF(F1465&lt;=25000,F1465,IF(F1465&lt;=50000,ROUNDUP(F1465/2,0)+12500,IF(F1465&lt;=100000,ROUNDUP(F1465/4,0)+25000,50000)))),MIN(IF(AND(D1465="はい",C1465&gt;=2026,C1465&lt;=2027),IF(E1465&lt;=0,0,IF(E1465&lt;=30000,E1465,IF(E1465&lt;=60000,ROUNDUP(E1465/2,0)+15000,IF(E1465&lt;=120000,ROUNDUP(E1465/4,0)+30000,60000)))),IF(E1465&lt;=0,0,IF(E1465&lt;=20000,E1465,IF(E1465&lt;=40000,ROUNDUP(E1465/2,0)+10000,IF(E1465&lt;=80000,ROUNDUP(E1465/4,0)+20000,40000)))))+IF(F1465&lt;=0,0,IF(F1465&lt;=25000,F1465,IF(F1465&lt;=50000,ROUNDUP(F1465/2,0)+12500,IF(F1465&lt;=100000,ROUNDUP(F1465/4,0)+25000,50000)))),IF(AND(D1465="はい",C1465&gt;=2026,C1465&lt;=2027),60000,40000)))))</f>
        <v/>
      </c>
      <c r="P1465" s="18">
        <f>IF(G1465&lt;=0,0,IF(G1465&lt;=20000,G1465,IF(G1465&lt;=40000,ROUNDUP(G1465/2,0)+10000,IF(G1465&lt;=80000,ROUNDUP(G1465/4,0)+20000,40000))))</f>
        <v/>
      </c>
      <c r="Q1465" s="18">
        <f>IF(I1465&lt;=0,IF(H1465&lt;=0,0,IF(H1465&lt;=20000,H1465,IF(H1465&lt;=40000,ROUNDUP(H1465/2,0)+10000,IF(H1465&lt;=80000,ROUNDUP(H1465/4,0)+20000,40000)))),IF(H1465&lt;=0,IF(I1465&lt;=0,0,IF(I1465&lt;=25000,I1465,IF(I1465&lt;=50000,ROUNDUP(I1465/2,0)+12500,IF(I1465&lt;=100000,ROUNDUP(I1465/4,0)+25000,50000)))),MAX(IF(I1465&lt;=0,0,IF(I1465&lt;=25000,I1465,IF(I1465&lt;=50000,ROUNDUP(I1465/2,0)+12500,IF(I1465&lt;=100000,ROUNDUP(I1465/4,0)+25000,50000)))),MIN(IF(H1465&lt;=0,0,IF(H1465&lt;=20000,H1465,IF(H1465&lt;=40000,ROUNDUP(H1465/2,0)+10000,IF(H1465&lt;=80000,ROUNDUP(H1465/4,0)+20000,40000))))+IF(I1465&lt;=0,0,IF(I1465&lt;=25000,I1465,IF(I1465&lt;=50000,ROUNDUP(I1465/2,0)+12500,IF(I1465&lt;=100000,ROUNDUP(I1465/4,0)+25000,50000)))),40000))))</f>
        <v/>
      </c>
      <c r="R1465" s="18">
        <f>MIN(120000,O1465+P1465+Q1465)</f>
        <v/>
      </c>
      <c r="S1465" s="18">
        <f>IF(F1465&lt;=0,IF(E1465&lt;=0,0,IF(E1465&lt;=12000,E1465,IF(E1465&lt;=32000,ROUNDUP(E1465/2,0)+6000,IF(E1465&lt;=56000,ROUNDUP(E1465/4,0)+14000,28000)))),IF(E1465&lt;=0,IF(F1465&lt;=0,0,IF(F1465&lt;=15000,F1465,IF(F1465&lt;=40000,ROUNDUP(F1465/2,0)+7500,IF(F1465&lt;=70000,ROUNDUP(F1465/4,0)+17500,35000)))),MAX(IF(F1465&lt;=0,0,IF(F1465&lt;=15000,F1465,IF(F1465&lt;=40000,ROUNDUP(F1465/2,0)+7500,IF(F1465&lt;=70000,ROUNDUP(F1465/4,0)+17500,35000)))),MIN(IF(E1465&lt;=0,0,IF(E1465&lt;=12000,E1465,IF(E1465&lt;=32000,ROUNDUP(E1465/2,0)+6000,IF(E1465&lt;=56000,ROUNDUP(E1465/4,0)+14000,28000))))+IF(F1465&lt;=0,0,IF(F1465&lt;=15000,F1465,IF(F1465&lt;=40000,ROUNDUP(F1465/2,0)+7500,IF(F1465&lt;=70000,ROUNDUP(F1465/4,0)+17500,35000)))),28000))))</f>
        <v/>
      </c>
      <c r="T1465" s="18">
        <f>IF(G1465&lt;=0,0,IF(G1465&lt;=12000,G1465,IF(G1465&lt;=32000,ROUNDUP(G1465/2,0)+6000,IF(G1465&lt;=56000,ROUNDUP(G1465/4,0)+14000,28000))))</f>
        <v/>
      </c>
      <c r="U1465" s="18">
        <f>IF(I1465&lt;=0,IF(H1465&lt;=0,0,IF(H1465&lt;=12000,H1465,IF(H1465&lt;=32000,ROUNDUP(H1465/2,0)+6000,IF(H1465&lt;=56000,ROUNDUP(H1465/4,0)+14000,28000)))),IF(H1465&lt;=0,IF(I1465&lt;=0,0,IF(I1465&lt;=15000,I1465,IF(I1465&lt;=40000,ROUNDUP(I1465/2,0)+7500,IF(I1465&lt;=70000,ROUNDUP(I1465/4,0)+17500,35000)))),MAX(IF(I1465&lt;=0,0,IF(I1465&lt;=15000,I1465,IF(I1465&lt;=40000,ROUNDUP(I1465/2,0)+7500,IF(I1465&lt;=70000,ROUNDUP(I1465/4,0)+17500,35000)))),MIN(IF(H1465&lt;=0,0,IF(H1465&lt;=12000,H1465,IF(H1465&lt;=32000,ROUNDUP(H1465/2,0)+6000,IF(H1465&lt;=56000,ROUNDUP(H1465/4,0)+14000,28000))))+IF(I1465&lt;=0,0,IF(I1465&lt;=15000,I1465,IF(I1465&lt;=40000,ROUNDUP(I1465/2,0)+7500,IF(I1465&lt;=70000,ROUNDUP(I1465/4,0)+17500,35000)))),28000))))</f>
        <v/>
      </c>
      <c r="V1465" s="18">
        <f>MIN(70000,S1465+T1465+U1465)</f>
        <v/>
      </c>
      <c r="W1465" s="18">
        <f>MAX(0,ROUNDDOWN(M1465-J1465-N1465-K1465-0,-3))</f>
        <v/>
      </c>
      <c r="X1465" s="18">
        <f>MAX(0,ROUNDDOWN(M1465-J1465-N1465-K1465-R1465,-3))</f>
        <v/>
      </c>
      <c r="Y1465" s="18">
        <f>IF(W1465&lt;=0,0,ROUNDDOWN((W1465*LOOKUP(W1465,{0,1950001,3300001,6950001,9000001,18000001,40000001},{0.05,0.1,0.2,0.23,0.33,0.4,0.45})-LOOKUP(W1465,{0,1950001,3300001,6950001,9000001,18000001,40000001},{0,97500,427500,636000,1536000,2796000,4796000}))*1.021,-2))</f>
        <v/>
      </c>
      <c r="Z1465" s="18">
        <f>IF(X1465&lt;=0,0,ROUNDDOWN((X1465*LOOKUP(X1465,{0,1950001,3300001,6950001,9000001,18000001,40000001},{0.05,0.1,0.2,0.23,0.33,0.4,0.45})-LOOKUP(X1465,{0,1950001,3300001,6950001,9000001,18000001,40000001},{0,97500,427500,636000,1536000,2796000,4796000}))*1.021,-2))</f>
        <v/>
      </c>
      <c r="AA1465" s="18">
        <f>MAX(0,ROUNDDOWN(M1465-J1465-430000-L1465-0,-3))</f>
        <v/>
      </c>
      <c r="AB1465" s="18">
        <f>MAX(0,ROUNDDOWN(M1465-J1465-430000-L1465-V1465,-3))</f>
        <v/>
      </c>
      <c r="AC1465" s="18">
        <f>IF(M1465&lt;=450000,0,MAX(0,ROUNDDOWN(AA1465*0.06-MIN(50000,AA1465)*0.03,-2))+MAX(0,ROUNDDOWN(AA1465*0.04-MIN(50000,AA1465)*0.02,-2)))</f>
        <v/>
      </c>
      <c r="AD1465" s="18">
        <f>IF(M1465&lt;=450000,0,MAX(0,ROUNDDOWN(AB1465*0.06-MIN(50000,AB1465)*0.03,-2))+MAX(0,ROUNDDOWN(AB1465*0.04-MIN(50000,AB1465)*0.02,-2)))</f>
        <v/>
      </c>
      <c r="AE1465" s="18">
        <f>Y1465-Z1465</f>
        <v/>
      </c>
      <c r="AF1465" s="18">
        <f>AC1465-AD1465</f>
        <v/>
      </c>
      <c r="AG1465" s="18">
        <f>AE1465+AF1465</f>
        <v/>
      </c>
      <c r="AH1465" s="20">
        <f>IF(W1465&lt;=0,0,LOOKUP(W1465,{0,1950001,3300001,6950001,9000001,18000001,40000001},{0.05,0.1,0.2,0.23,0.33,0.4,0.45}))</f>
        <v/>
      </c>
    </row>
    <row r="1466">
      <c r="A1466" t="inlineStr">
        <is>
          <t>1万円刻み 特例あり一般12万円</t>
        </is>
      </c>
      <c r="B1466" s="18">
        <f>'4_1万円刻み'!$A$462</f>
        <v/>
      </c>
      <c r="C1466" s="19" t="n">
        <v>2026</v>
      </c>
      <c r="D1466" t="inlineStr">
        <is>
          <t>はい</t>
        </is>
      </c>
      <c r="E1466" s="18" t="n">
        <v>120000</v>
      </c>
      <c r="F1466" s="18" t="n">
        <v>0</v>
      </c>
      <c r="G1466" s="18" t="n">
        <v>0</v>
      </c>
      <c r="H1466" s="18" t="n">
        <v>0</v>
      </c>
      <c r="I1466" s="18" t="n">
        <v>0</v>
      </c>
      <c r="J1466" s="18">
        <f>ROUND(MIN(B1466/12,650000)*12*0.0915+MIN(B1466/12,1390000)*12*(0.0504+0)+B1466*0.005,0)</f>
        <v/>
      </c>
      <c r="K1466" s="18" t="n">
        <v>0</v>
      </c>
      <c r="L1466" s="18" t="n">
        <v>0</v>
      </c>
      <c r="M1466" s="18">
        <f>ROUND(IF(C1466&gt;=2026,IF(B1466&lt;741000,0,IF(B1466&lt;2191000,B1466-740000,IF(B1466&lt;2193000,1451000,IF(B1466&lt;2196000,1453000,IF(B1466&lt;2200000,1456000,IF(B1466&lt;3600000,ROUNDDOWN(B1466/4,-3)*2.8-80000,IF(B1466&lt;6600000,ROUNDDOWN(B1466/4,-3)*3.2-440000,IF(B1466&lt;8500000,ROUNDDOWN(B1466*0.9,0)-1100000,B1466-1950000)))))))),IF(B1466&lt;651000,0,IF(B1466&lt;1900000,B1466-650000,IF(B1466&lt;3600000,ROUNDDOWN(B1466/4,-3)*2.8-80000,IF(B1466&lt;6600000,ROUNDDOWN(B1466/4,-3)*3.2-440000,IF(B1466&lt;8500000,ROUNDDOWN(B1466*0.9,0)-1100000,B1466-1950000)))))),0)</f>
        <v/>
      </c>
      <c r="N1466" s="18">
        <f>IF(M1466&gt;23500000,NA(),IF(C1466&gt;=2026,IF(M1466&lt;=4890000,1040000,IF(M1466&lt;=6550000,670000,620000)),IF(M1466&lt;=1320000,950000,IF(M1466&lt;=3360000,880000,IF(M1466&lt;=4890000,680000,IF(M1466&lt;=6550000,630000,580000))))))</f>
        <v/>
      </c>
      <c r="O1466" s="18">
        <f>IF(F1466&lt;=0,IF(AND(D1466="はい",C1466&gt;=2026,C1466&lt;=2027),IF(E1466&lt;=0,0,IF(E1466&lt;=30000,E1466,IF(E1466&lt;=60000,ROUNDUP(E1466/2,0)+15000,IF(E1466&lt;=120000,ROUNDUP(E1466/4,0)+30000,60000)))),IF(E1466&lt;=0,0,IF(E1466&lt;=20000,E1466,IF(E1466&lt;=40000,ROUNDUP(E1466/2,0)+10000,IF(E1466&lt;=80000,ROUNDUP(E1466/4,0)+20000,40000))))),IF(E1466&lt;=0,IF(F1466&lt;=0,0,IF(F1466&lt;=25000,F1466,IF(F1466&lt;=50000,ROUNDUP(F1466/2,0)+12500,IF(F1466&lt;=100000,ROUNDUP(F1466/4,0)+25000,50000)))),MAX(IF(F1466&lt;=0,0,IF(F1466&lt;=25000,F1466,IF(F1466&lt;=50000,ROUNDUP(F1466/2,0)+12500,IF(F1466&lt;=100000,ROUNDUP(F1466/4,0)+25000,50000)))),MIN(IF(AND(D1466="はい",C1466&gt;=2026,C1466&lt;=2027),IF(E1466&lt;=0,0,IF(E1466&lt;=30000,E1466,IF(E1466&lt;=60000,ROUNDUP(E1466/2,0)+15000,IF(E1466&lt;=120000,ROUNDUP(E1466/4,0)+30000,60000)))),IF(E1466&lt;=0,0,IF(E1466&lt;=20000,E1466,IF(E1466&lt;=40000,ROUNDUP(E1466/2,0)+10000,IF(E1466&lt;=80000,ROUNDUP(E1466/4,0)+20000,40000)))))+IF(F1466&lt;=0,0,IF(F1466&lt;=25000,F1466,IF(F1466&lt;=50000,ROUNDUP(F1466/2,0)+12500,IF(F1466&lt;=100000,ROUNDUP(F1466/4,0)+25000,50000)))),IF(AND(D1466="はい",C1466&gt;=2026,C1466&lt;=2027),60000,40000)))))</f>
        <v/>
      </c>
      <c r="P1466" s="18">
        <f>IF(G1466&lt;=0,0,IF(G1466&lt;=20000,G1466,IF(G1466&lt;=40000,ROUNDUP(G1466/2,0)+10000,IF(G1466&lt;=80000,ROUNDUP(G1466/4,0)+20000,40000))))</f>
        <v/>
      </c>
      <c r="Q1466" s="18">
        <f>IF(I1466&lt;=0,IF(H1466&lt;=0,0,IF(H1466&lt;=20000,H1466,IF(H1466&lt;=40000,ROUNDUP(H1466/2,0)+10000,IF(H1466&lt;=80000,ROUNDUP(H1466/4,0)+20000,40000)))),IF(H1466&lt;=0,IF(I1466&lt;=0,0,IF(I1466&lt;=25000,I1466,IF(I1466&lt;=50000,ROUNDUP(I1466/2,0)+12500,IF(I1466&lt;=100000,ROUNDUP(I1466/4,0)+25000,50000)))),MAX(IF(I1466&lt;=0,0,IF(I1466&lt;=25000,I1466,IF(I1466&lt;=50000,ROUNDUP(I1466/2,0)+12500,IF(I1466&lt;=100000,ROUNDUP(I1466/4,0)+25000,50000)))),MIN(IF(H1466&lt;=0,0,IF(H1466&lt;=20000,H1466,IF(H1466&lt;=40000,ROUNDUP(H1466/2,0)+10000,IF(H1466&lt;=80000,ROUNDUP(H1466/4,0)+20000,40000))))+IF(I1466&lt;=0,0,IF(I1466&lt;=25000,I1466,IF(I1466&lt;=50000,ROUNDUP(I1466/2,0)+12500,IF(I1466&lt;=100000,ROUNDUP(I1466/4,0)+25000,50000)))),40000))))</f>
        <v/>
      </c>
      <c r="R1466" s="18">
        <f>MIN(120000,O1466+P1466+Q1466)</f>
        <v/>
      </c>
      <c r="S1466" s="18">
        <f>IF(F1466&lt;=0,IF(E1466&lt;=0,0,IF(E1466&lt;=12000,E1466,IF(E1466&lt;=32000,ROUNDUP(E1466/2,0)+6000,IF(E1466&lt;=56000,ROUNDUP(E1466/4,0)+14000,28000)))),IF(E1466&lt;=0,IF(F1466&lt;=0,0,IF(F1466&lt;=15000,F1466,IF(F1466&lt;=40000,ROUNDUP(F1466/2,0)+7500,IF(F1466&lt;=70000,ROUNDUP(F1466/4,0)+17500,35000)))),MAX(IF(F1466&lt;=0,0,IF(F1466&lt;=15000,F1466,IF(F1466&lt;=40000,ROUNDUP(F1466/2,0)+7500,IF(F1466&lt;=70000,ROUNDUP(F1466/4,0)+17500,35000)))),MIN(IF(E1466&lt;=0,0,IF(E1466&lt;=12000,E1466,IF(E1466&lt;=32000,ROUNDUP(E1466/2,0)+6000,IF(E1466&lt;=56000,ROUNDUP(E1466/4,0)+14000,28000))))+IF(F1466&lt;=0,0,IF(F1466&lt;=15000,F1466,IF(F1466&lt;=40000,ROUNDUP(F1466/2,0)+7500,IF(F1466&lt;=70000,ROUNDUP(F1466/4,0)+17500,35000)))),28000))))</f>
        <v/>
      </c>
      <c r="T1466" s="18">
        <f>IF(G1466&lt;=0,0,IF(G1466&lt;=12000,G1466,IF(G1466&lt;=32000,ROUNDUP(G1466/2,0)+6000,IF(G1466&lt;=56000,ROUNDUP(G1466/4,0)+14000,28000))))</f>
        <v/>
      </c>
      <c r="U1466" s="18">
        <f>IF(I1466&lt;=0,IF(H1466&lt;=0,0,IF(H1466&lt;=12000,H1466,IF(H1466&lt;=32000,ROUNDUP(H1466/2,0)+6000,IF(H1466&lt;=56000,ROUNDUP(H1466/4,0)+14000,28000)))),IF(H1466&lt;=0,IF(I1466&lt;=0,0,IF(I1466&lt;=15000,I1466,IF(I1466&lt;=40000,ROUNDUP(I1466/2,0)+7500,IF(I1466&lt;=70000,ROUNDUP(I1466/4,0)+17500,35000)))),MAX(IF(I1466&lt;=0,0,IF(I1466&lt;=15000,I1466,IF(I1466&lt;=40000,ROUNDUP(I1466/2,0)+7500,IF(I1466&lt;=70000,ROUNDUP(I1466/4,0)+17500,35000)))),MIN(IF(H1466&lt;=0,0,IF(H1466&lt;=12000,H1466,IF(H1466&lt;=32000,ROUNDUP(H1466/2,0)+6000,IF(H1466&lt;=56000,ROUNDUP(H1466/4,0)+14000,28000))))+IF(I1466&lt;=0,0,IF(I1466&lt;=15000,I1466,IF(I1466&lt;=40000,ROUNDUP(I1466/2,0)+7500,IF(I1466&lt;=70000,ROUNDUP(I1466/4,0)+17500,35000)))),28000))))</f>
        <v/>
      </c>
      <c r="V1466" s="18">
        <f>MIN(70000,S1466+T1466+U1466)</f>
        <v/>
      </c>
      <c r="W1466" s="18">
        <f>MAX(0,ROUNDDOWN(M1466-J1466-N1466-K1466-0,-3))</f>
        <v/>
      </c>
      <c r="X1466" s="18">
        <f>MAX(0,ROUNDDOWN(M1466-J1466-N1466-K1466-R1466,-3))</f>
        <v/>
      </c>
      <c r="Y1466" s="18">
        <f>IF(W1466&lt;=0,0,ROUNDDOWN((W1466*LOOKUP(W1466,{0,1950001,3300001,6950001,9000001,18000001,40000001},{0.05,0.1,0.2,0.23,0.33,0.4,0.45})-LOOKUP(W1466,{0,1950001,3300001,6950001,9000001,18000001,40000001},{0,97500,427500,636000,1536000,2796000,4796000}))*1.021,-2))</f>
        <v/>
      </c>
      <c r="Z1466" s="18">
        <f>IF(X1466&lt;=0,0,ROUNDDOWN((X1466*LOOKUP(X1466,{0,1950001,3300001,6950001,9000001,18000001,40000001},{0.05,0.1,0.2,0.23,0.33,0.4,0.45})-LOOKUP(X1466,{0,1950001,3300001,6950001,9000001,18000001,40000001},{0,97500,427500,636000,1536000,2796000,4796000}))*1.021,-2))</f>
        <v/>
      </c>
      <c r="AA1466" s="18">
        <f>MAX(0,ROUNDDOWN(M1466-J1466-430000-L1466-0,-3))</f>
        <v/>
      </c>
      <c r="AB1466" s="18">
        <f>MAX(0,ROUNDDOWN(M1466-J1466-430000-L1466-V1466,-3))</f>
        <v/>
      </c>
      <c r="AC1466" s="18">
        <f>IF(M1466&lt;=450000,0,MAX(0,ROUNDDOWN(AA1466*0.06-MIN(50000,AA1466)*0.03,-2))+MAX(0,ROUNDDOWN(AA1466*0.04-MIN(50000,AA1466)*0.02,-2)))</f>
        <v/>
      </c>
      <c r="AD1466" s="18">
        <f>IF(M1466&lt;=450000,0,MAX(0,ROUNDDOWN(AB1466*0.06-MIN(50000,AB1466)*0.03,-2))+MAX(0,ROUNDDOWN(AB1466*0.04-MIN(50000,AB1466)*0.02,-2)))</f>
        <v/>
      </c>
      <c r="AE1466" s="18">
        <f>Y1466-Z1466</f>
        <v/>
      </c>
      <c r="AF1466" s="18">
        <f>AC1466-AD1466</f>
        <v/>
      </c>
      <c r="AG1466" s="18">
        <f>AE1466+AF1466</f>
        <v/>
      </c>
      <c r="AH1466" s="20">
        <f>IF(W1466&lt;=0,0,LOOKUP(W1466,{0,1950001,3300001,6950001,9000001,18000001,40000001},{0.05,0.1,0.2,0.23,0.33,0.4,0.45}))</f>
        <v/>
      </c>
    </row>
    <row r="1467">
      <c r="A1467" t="inlineStr">
        <is>
          <t>1万円刻み 3区分8万円ずつ</t>
        </is>
      </c>
      <c r="B1467" s="18">
        <f>'4_1万円刻み'!$A$463</f>
        <v/>
      </c>
      <c r="C1467" s="19" t="n">
        <v>2026</v>
      </c>
      <c r="D1467" t="inlineStr">
        <is>
          <t>いいえ</t>
        </is>
      </c>
      <c r="E1467" s="18" t="n">
        <v>80000</v>
      </c>
      <c r="F1467" s="18" t="n">
        <v>0</v>
      </c>
      <c r="G1467" s="18" t="n">
        <v>80000</v>
      </c>
      <c r="H1467" s="18" t="n">
        <v>80000</v>
      </c>
      <c r="I1467" s="18" t="n">
        <v>0</v>
      </c>
      <c r="J1467" s="18">
        <f>ROUND(MIN(B1467/12,650000)*12*0.0915+MIN(B1467/12,1390000)*12*(0.0504+0)+B1467*0.005,0)</f>
        <v/>
      </c>
      <c r="K1467" s="18" t="n">
        <v>0</v>
      </c>
      <c r="L1467" s="18" t="n">
        <v>0</v>
      </c>
      <c r="M1467" s="18">
        <f>ROUND(IF(C1467&gt;=2026,IF(B1467&lt;741000,0,IF(B1467&lt;2191000,B1467-740000,IF(B1467&lt;2193000,1451000,IF(B1467&lt;2196000,1453000,IF(B1467&lt;2200000,1456000,IF(B1467&lt;3600000,ROUNDDOWN(B1467/4,-3)*2.8-80000,IF(B1467&lt;6600000,ROUNDDOWN(B1467/4,-3)*3.2-440000,IF(B1467&lt;8500000,ROUNDDOWN(B1467*0.9,0)-1100000,B1467-1950000)))))))),IF(B1467&lt;651000,0,IF(B1467&lt;1900000,B1467-650000,IF(B1467&lt;3600000,ROUNDDOWN(B1467/4,-3)*2.8-80000,IF(B1467&lt;6600000,ROUNDDOWN(B1467/4,-3)*3.2-440000,IF(B1467&lt;8500000,ROUNDDOWN(B1467*0.9,0)-1100000,B1467-1950000)))))),0)</f>
        <v/>
      </c>
      <c r="N1467" s="18">
        <f>IF(M1467&gt;23500000,NA(),IF(C1467&gt;=2026,IF(M1467&lt;=4890000,1040000,IF(M1467&lt;=6550000,670000,620000)),IF(M1467&lt;=1320000,950000,IF(M1467&lt;=3360000,880000,IF(M1467&lt;=4890000,680000,IF(M1467&lt;=6550000,630000,580000))))))</f>
        <v/>
      </c>
      <c r="O1467" s="18">
        <f>IF(F1467&lt;=0,IF(AND(D1467="はい",C1467&gt;=2026,C1467&lt;=2027),IF(E1467&lt;=0,0,IF(E1467&lt;=30000,E1467,IF(E1467&lt;=60000,ROUNDUP(E1467/2,0)+15000,IF(E1467&lt;=120000,ROUNDUP(E1467/4,0)+30000,60000)))),IF(E1467&lt;=0,0,IF(E1467&lt;=20000,E1467,IF(E1467&lt;=40000,ROUNDUP(E1467/2,0)+10000,IF(E1467&lt;=80000,ROUNDUP(E1467/4,0)+20000,40000))))),IF(E1467&lt;=0,IF(F1467&lt;=0,0,IF(F1467&lt;=25000,F1467,IF(F1467&lt;=50000,ROUNDUP(F1467/2,0)+12500,IF(F1467&lt;=100000,ROUNDUP(F1467/4,0)+25000,50000)))),MAX(IF(F1467&lt;=0,0,IF(F1467&lt;=25000,F1467,IF(F1467&lt;=50000,ROUNDUP(F1467/2,0)+12500,IF(F1467&lt;=100000,ROUNDUP(F1467/4,0)+25000,50000)))),MIN(IF(AND(D1467="はい",C1467&gt;=2026,C1467&lt;=2027),IF(E1467&lt;=0,0,IF(E1467&lt;=30000,E1467,IF(E1467&lt;=60000,ROUNDUP(E1467/2,0)+15000,IF(E1467&lt;=120000,ROUNDUP(E1467/4,0)+30000,60000)))),IF(E1467&lt;=0,0,IF(E1467&lt;=20000,E1467,IF(E1467&lt;=40000,ROUNDUP(E1467/2,0)+10000,IF(E1467&lt;=80000,ROUNDUP(E1467/4,0)+20000,40000)))))+IF(F1467&lt;=0,0,IF(F1467&lt;=25000,F1467,IF(F1467&lt;=50000,ROUNDUP(F1467/2,0)+12500,IF(F1467&lt;=100000,ROUNDUP(F1467/4,0)+25000,50000)))),IF(AND(D1467="はい",C1467&gt;=2026,C1467&lt;=2027),60000,40000)))))</f>
        <v/>
      </c>
      <c r="P1467" s="18">
        <f>IF(G1467&lt;=0,0,IF(G1467&lt;=20000,G1467,IF(G1467&lt;=40000,ROUNDUP(G1467/2,0)+10000,IF(G1467&lt;=80000,ROUNDUP(G1467/4,0)+20000,40000))))</f>
        <v/>
      </c>
      <c r="Q1467" s="18">
        <f>IF(I1467&lt;=0,IF(H1467&lt;=0,0,IF(H1467&lt;=20000,H1467,IF(H1467&lt;=40000,ROUNDUP(H1467/2,0)+10000,IF(H1467&lt;=80000,ROUNDUP(H1467/4,0)+20000,40000)))),IF(H1467&lt;=0,IF(I1467&lt;=0,0,IF(I1467&lt;=25000,I1467,IF(I1467&lt;=50000,ROUNDUP(I1467/2,0)+12500,IF(I1467&lt;=100000,ROUNDUP(I1467/4,0)+25000,50000)))),MAX(IF(I1467&lt;=0,0,IF(I1467&lt;=25000,I1467,IF(I1467&lt;=50000,ROUNDUP(I1467/2,0)+12500,IF(I1467&lt;=100000,ROUNDUP(I1467/4,0)+25000,50000)))),MIN(IF(H1467&lt;=0,0,IF(H1467&lt;=20000,H1467,IF(H1467&lt;=40000,ROUNDUP(H1467/2,0)+10000,IF(H1467&lt;=80000,ROUNDUP(H1467/4,0)+20000,40000))))+IF(I1467&lt;=0,0,IF(I1467&lt;=25000,I1467,IF(I1467&lt;=50000,ROUNDUP(I1467/2,0)+12500,IF(I1467&lt;=100000,ROUNDUP(I1467/4,0)+25000,50000)))),40000))))</f>
        <v/>
      </c>
      <c r="R1467" s="18">
        <f>MIN(120000,O1467+P1467+Q1467)</f>
        <v/>
      </c>
      <c r="S1467" s="18">
        <f>IF(F1467&lt;=0,IF(E1467&lt;=0,0,IF(E1467&lt;=12000,E1467,IF(E1467&lt;=32000,ROUNDUP(E1467/2,0)+6000,IF(E1467&lt;=56000,ROUNDUP(E1467/4,0)+14000,28000)))),IF(E1467&lt;=0,IF(F1467&lt;=0,0,IF(F1467&lt;=15000,F1467,IF(F1467&lt;=40000,ROUNDUP(F1467/2,0)+7500,IF(F1467&lt;=70000,ROUNDUP(F1467/4,0)+17500,35000)))),MAX(IF(F1467&lt;=0,0,IF(F1467&lt;=15000,F1467,IF(F1467&lt;=40000,ROUNDUP(F1467/2,0)+7500,IF(F1467&lt;=70000,ROUNDUP(F1467/4,0)+17500,35000)))),MIN(IF(E1467&lt;=0,0,IF(E1467&lt;=12000,E1467,IF(E1467&lt;=32000,ROUNDUP(E1467/2,0)+6000,IF(E1467&lt;=56000,ROUNDUP(E1467/4,0)+14000,28000))))+IF(F1467&lt;=0,0,IF(F1467&lt;=15000,F1467,IF(F1467&lt;=40000,ROUNDUP(F1467/2,0)+7500,IF(F1467&lt;=70000,ROUNDUP(F1467/4,0)+17500,35000)))),28000))))</f>
        <v/>
      </c>
      <c r="T1467" s="18">
        <f>IF(G1467&lt;=0,0,IF(G1467&lt;=12000,G1467,IF(G1467&lt;=32000,ROUNDUP(G1467/2,0)+6000,IF(G1467&lt;=56000,ROUNDUP(G1467/4,0)+14000,28000))))</f>
        <v/>
      </c>
      <c r="U1467" s="18">
        <f>IF(I1467&lt;=0,IF(H1467&lt;=0,0,IF(H1467&lt;=12000,H1467,IF(H1467&lt;=32000,ROUNDUP(H1467/2,0)+6000,IF(H1467&lt;=56000,ROUNDUP(H1467/4,0)+14000,28000)))),IF(H1467&lt;=0,IF(I1467&lt;=0,0,IF(I1467&lt;=15000,I1467,IF(I1467&lt;=40000,ROUNDUP(I1467/2,0)+7500,IF(I1467&lt;=70000,ROUNDUP(I1467/4,0)+17500,35000)))),MAX(IF(I1467&lt;=0,0,IF(I1467&lt;=15000,I1467,IF(I1467&lt;=40000,ROUNDUP(I1467/2,0)+7500,IF(I1467&lt;=70000,ROUNDUP(I1467/4,0)+17500,35000)))),MIN(IF(H1467&lt;=0,0,IF(H1467&lt;=12000,H1467,IF(H1467&lt;=32000,ROUNDUP(H1467/2,0)+6000,IF(H1467&lt;=56000,ROUNDUP(H1467/4,0)+14000,28000))))+IF(I1467&lt;=0,0,IF(I1467&lt;=15000,I1467,IF(I1467&lt;=40000,ROUNDUP(I1467/2,0)+7500,IF(I1467&lt;=70000,ROUNDUP(I1467/4,0)+17500,35000)))),28000))))</f>
        <v/>
      </c>
      <c r="V1467" s="18">
        <f>MIN(70000,S1467+T1467+U1467)</f>
        <v/>
      </c>
      <c r="W1467" s="18">
        <f>MAX(0,ROUNDDOWN(M1467-J1467-N1467-K1467-0,-3))</f>
        <v/>
      </c>
      <c r="X1467" s="18">
        <f>MAX(0,ROUNDDOWN(M1467-J1467-N1467-K1467-R1467,-3))</f>
        <v/>
      </c>
      <c r="Y1467" s="18">
        <f>IF(W1467&lt;=0,0,ROUNDDOWN((W1467*LOOKUP(W1467,{0,1950001,3300001,6950001,9000001,18000001,40000001},{0.05,0.1,0.2,0.23,0.33,0.4,0.45})-LOOKUP(W1467,{0,1950001,3300001,6950001,9000001,18000001,40000001},{0,97500,427500,636000,1536000,2796000,4796000}))*1.021,-2))</f>
        <v/>
      </c>
      <c r="Z1467" s="18">
        <f>IF(X1467&lt;=0,0,ROUNDDOWN((X1467*LOOKUP(X1467,{0,1950001,3300001,6950001,9000001,18000001,40000001},{0.05,0.1,0.2,0.23,0.33,0.4,0.45})-LOOKUP(X1467,{0,1950001,3300001,6950001,9000001,18000001,40000001},{0,97500,427500,636000,1536000,2796000,4796000}))*1.021,-2))</f>
        <v/>
      </c>
      <c r="AA1467" s="18">
        <f>MAX(0,ROUNDDOWN(M1467-J1467-430000-L1467-0,-3))</f>
        <v/>
      </c>
      <c r="AB1467" s="18">
        <f>MAX(0,ROUNDDOWN(M1467-J1467-430000-L1467-V1467,-3))</f>
        <v/>
      </c>
      <c r="AC1467" s="18">
        <f>IF(M1467&lt;=450000,0,MAX(0,ROUNDDOWN(AA1467*0.06-MIN(50000,AA1467)*0.03,-2))+MAX(0,ROUNDDOWN(AA1467*0.04-MIN(50000,AA1467)*0.02,-2)))</f>
        <v/>
      </c>
      <c r="AD1467" s="18">
        <f>IF(M1467&lt;=450000,0,MAX(0,ROUNDDOWN(AB1467*0.06-MIN(50000,AB1467)*0.03,-2))+MAX(0,ROUNDDOWN(AB1467*0.04-MIN(50000,AB1467)*0.02,-2)))</f>
        <v/>
      </c>
      <c r="AE1467" s="18">
        <f>Y1467-Z1467</f>
        <v/>
      </c>
      <c r="AF1467" s="18">
        <f>AC1467-AD1467</f>
        <v/>
      </c>
      <c r="AG1467" s="18">
        <f>AE1467+AF1467</f>
        <v/>
      </c>
      <c r="AH1467" s="20">
        <f>IF(W1467&lt;=0,0,LOOKUP(W1467,{0,1950001,3300001,6950001,9000001,18000001,40000001},{0.05,0.1,0.2,0.23,0.33,0.4,0.45}))</f>
        <v/>
      </c>
    </row>
    <row r="1468">
      <c r="A1468" t="inlineStr">
        <is>
          <t>1万円刻み 一般8万円</t>
        </is>
      </c>
      <c r="B1468" s="18">
        <f>'4_1万円刻み'!$A$463</f>
        <v/>
      </c>
      <c r="C1468" s="19" t="n">
        <v>2026</v>
      </c>
      <c r="D1468" t="inlineStr">
        <is>
          <t>いいえ</t>
        </is>
      </c>
      <c r="E1468" s="18" t="n">
        <v>80000</v>
      </c>
      <c r="F1468" s="18" t="n">
        <v>0</v>
      </c>
      <c r="G1468" s="18" t="n">
        <v>0</v>
      </c>
      <c r="H1468" s="18" t="n">
        <v>0</v>
      </c>
      <c r="I1468" s="18" t="n">
        <v>0</v>
      </c>
      <c r="J1468" s="18">
        <f>ROUND(MIN(B1468/12,650000)*12*0.0915+MIN(B1468/12,1390000)*12*(0.0504+0)+B1468*0.005,0)</f>
        <v/>
      </c>
      <c r="K1468" s="18" t="n">
        <v>0</v>
      </c>
      <c r="L1468" s="18" t="n">
        <v>0</v>
      </c>
      <c r="M1468" s="18">
        <f>ROUND(IF(C1468&gt;=2026,IF(B1468&lt;741000,0,IF(B1468&lt;2191000,B1468-740000,IF(B1468&lt;2193000,1451000,IF(B1468&lt;2196000,1453000,IF(B1468&lt;2200000,1456000,IF(B1468&lt;3600000,ROUNDDOWN(B1468/4,-3)*2.8-80000,IF(B1468&lt;6600000,ROUNDDOWN(B1468/4,-3)*3.2-440000,IF(B1468&lt;8500000,ROUNDDOWN(B1468*0.9,0)-1100000,B1468-1950000)))))))),IF(B1468&lt;651000,0,IF(B1468&lt;1900000,B1468-650000,IF(B1468&lt;3600000,ROUNDDOWN(B1468/4,-3)*2.8-80000,IF(B1468&lt;6600000,ROUNDDOWN(B1468/4,-3)*3.2-440000,IF(B1468&lt;8500000,ROUNDDOWN(B1468*0.9,0)-1100000,B1468-1950000)))))),0)</f>
        <v/>
      </c>
      <c r="N1468" s="18">
        <f>IF(M1468&gt;23500000,NA(),IF(C1468&gt;=2026,IF(M1468&lt;=4890000,1040000,IF(M1468&lt;=6550000,670000,620000)),IF(M1468&lt;=1320000,950000,IF(M1468&lt;=3360000,880000,IF(M1468&lt;=4890000,680000,IF(M1468&lt;=6550000,630000,580000))))))</f>
        <v/>
      </c>
      <c r="O1468" s="18">
        <f>IF(F1468&lt;=0,IF(AND(D1468="はい",C1468&gt;=2026,C1468&lt;=2027),IF(E1468&lt;=0,0,IF(E1468&lt;=30000,E1468,IF(E1468&lt;=60000,ROUNDUP(E1468/2,0)+15000,IF(E1468&lt;=120000,ROUNDUP(E1468/4,0)+30000,60000)))),IF(E1468&lt;=0,0,IF(E1468&lt;=20000,E1468,IF(E1468&lt;=40000,ROUNDUP(E1468/2,0)+10000,IF(E1468&lt;=80000,ROUNDUP(E1468/4,0)+20000,40000))))),IF(E1468&lt;=0,IF(F1468&lt;=0,0,IF(F1468&lt;=25000,F1468,IF(F1468&lt;=50000,ROUNDUP(F1468/2,0)+12500,IF(F1468&lt;=100000,ROUNDUP(F1468/4,0)+25000,50000)))),MAX(IF(F1468&lt;=0,0,IF(F1468&lt;=25000,F1468,IF(F1468&lt;=50000,ROUNDUP(F1468/2,0)+12500,IF(F1468&lt;=100000,ROUNDUP(F1468/4,0)+25000,50000)))),MIN(IF(AND(D1468="はい",C1468&gt;=2026,C1468&lt;=2027),IF(E1468&lt;=0,0,IF(E1468&lt;=30000,E1468,IF(E1468&lt;=60000,ROUNDUP(E1468/2,0)+15000,IF(E1468&lt;=120000,ROUNDUP(E1468/4,0)+30000,60000)))),IF(E1468&lt;=0,0,IF(E1468&lt;=20000,E1468,IF(E1468&lt;=40000,ROUNDUP(E1468/2,0)+10000,IF(E1468&lt;=80000,ROUNDUP(E1468/4,0)+20000,40000)))))+IF(F1468&lt;=0,0,IF(F1468&lt;=25000,F1468,IF(F1468&lt;=50000,ROUNDUP(F1468/2,0)+12500,IF(F1468&lt;=100000,ROUNDUP(F1468/4,0)+25000,50000)))),IF(AND(D1468="はい",C1468&gt;=2026,C1468&lt;=2027),60000,40000)))))</f>
        <v/>
      </c>
      <c r="P1468" s="18">
        <f>IF(G1468&lt;=0,0,IF(G1468&lt;=20000,G1468,IF(G1468&lt;=40000,ROUNDUP(G1468/2,0)+10000,IF(G1468&lt;=80000,ROUNDUP(G1468/4,0)+20000,40000))))</f>
        <v/>
      </c>
      <c r="Q1468" s="18">
        <f>IF(I1468&lt;=0,IF(H1468&lt;=0,0,IF(H1468&lt;=20000,H1468,IF(H1468&lt;=40000,ROUNDUP(H1468/2,0)+10000,IF(H1468&lt;=80000,ROUNDUP(H1468/4,0)+20000,40000)))),IF(H1468&lt;=0,IF(I1468&lt;=0,0,IF(I1468&lt;=25000,I1468,IF(I1468&lt;=50000,ROUNDUP(I1468/2,0)+12500,IF(I1468&lt;=100000,ROUNDUP(I1468/4,0)+25000,50000)))),MAX(IF(I1468&lt;=0,0,IF(I1468&lt;=25000,I1468,IF(I1468&lt;=50000,ROUNDUP(I1468/2,0)+12500,IF(I1468&lt;=100000,ROUNDUP(I1468/4,0)+25000,50000)))),MIN(IF(H1468&lt;=0,0,IF(H1468&lt;=20000,H1468,IF(H1468&lt;=40000,ROUNDUP(H1468/2,0)+10000,IF(H1468&lt;=80000,ROUNDUP(H1468/4,0)+20000,40000))))+IF(I1468&lt;=0,0,IF(I1468&lt;=25000,I1468,IF(I1468&lt;=50000,ROUNDUP(I1468/2,0)+12500,IF(I1468&lt;=100000,ROUNDUP(I1468/4,0)+25000,50000)))),40000))))</f>
        <v/>
      </c>
      <c r="R1468" s="18">
        <f>MIN(120000,O1468+P1468+Q1468)</f>
        <v/>
      </c>
      <c r="S1468" s="18">
        <f>IF(F1468&lt;=0,IF(E1468&lt;=0,0,IF(E1468&lt;=12000,E1468,IF(E1468&lt;=32000,ROUNDUP(E1468/2,0)+6000,IF(E1468&lt;=56000,ROUNDUP(E1468/4,0)+14000,28000)))),IF(E1468&lt;=0,IF(F1468&lt;=0,0,IF(F1468&lt;=15000,F1468,IF(F1468&lt;=40000,ROUNDUP(F1468/2,0)+7500,IF(F1468&lt;=70000,ROUNDUP(F1468/4,0)+17500,35000)))),MAX(IF(F1468&lt;=0,0,IF(F1468&lt;=15000,F1468,IF(F1468&lt;=40000,ROUNDUP(F1468/2,0)+7500,IF(F1468&lt;=70000,ROUNDUP(F1468/4,0)+17500,35000)))),MIN(IF(E1468&lt;=0,0,IF(E1468&lt;=12000,E1468,IF(E1468&lt;=32000,ROUNDUP(E1468/2,0)+6000,IF(E1468&lt;=56000,ROUNDUP(E1468/4,0)+14000,28000))))+IF(F1468&lt;=0,0,IF(F1468&lt;=15000,F1468,IF(F1468&lt;=40000,ROUNDUP(F1468/2,0)+7500,IF(F1468&lt;=70000,ROUNDUP(F1468/4,0)+17500,35000)))),28000))))</f>
        <v/>
      </c>
      <c r="T1468" s="18">
        <f>IF(G1468&lt;=0,0,IF(G1468&lt;=12000,G1468,IF(G1468&lt;=32000,ROUNDUP(G1468/2,0)+6000,IF(G1468&lt;=56000,ROUNDUP(G1468/4,0)+14000,28000))))</f>
        <v/>
      </c>
      <c r="U1468" s="18">
        <f>IF(I1468&lt;=0,IF(H1468&lt;=0,0,IF(H1468&lt;=12000,H1468,IF(H1468&lt;=32000,ROUNDUP(H1468/2,0)+6000,IF(H1468&lt;=56000,ROUNDUP(H1468/4,0)+14000,28000)))),IF(H1468&lt;=0,IF(I1468&lt;=0,0,IF(I1468&lt;=15000,I1468,IF(I1468&lt;=40000,ROUNDUP(I1468/2,0)+7500,IF(I1468&lt;=70000,ROUNDUP(I1468/4,0)+17500,35000)))),MAX(IF(I1468&lt;=0,0,IF(I1468&lt;=15000,I1468,IF(I1468&lt;=40000,ROUNDUP(I1468/2,0)+7500,IF(I1468&lt;=70000,ROUNDUP(I1468/4,0)+17500,35000)))),MIN(IF(H1468&lt;=0,0,IF(H1468&lt;=12000,H1468,IF(H1468&lt;=32000,ROUNDUP(H1468/2,0)+6000,IF(H1468&lt;=56000,ROUNDUP(H1468/4,0)+14000,28000))))+IF(I1468&lt;=0,0,IF(I1468&lt;=15000,I1468,IF(I1468&lt;=40000,ROUNDUP(I1468/2,0)+7500,IF(I1468&lt;=70000,ROUNDUP(I1468/4,0)+17500,35000)))),28000))))</f>
        <v/>
      </c>
      <c r="V1468" s="18">
        <f>MIN(70000,S1468+T1468+U1468)</f>
        <v/>
      </c>
      <c r="W1468" s="18">
        <f>MAX(0,ROUNDDOWN(M1468-J1468-N1468-K1468-0,-3))</f>
        <v/>
      </c>
      <c r="X1468" s="18">
        <f>MAX(0,ROUNDDOWN(M1468-J1468-N1468-K1468-R1468,-3))</f>
        <v/>
      </c>
      <c r="Y1468" s="18">
        <f>IF(W1468&lt;=0,0,ROUNDDOWN((W1468*LOOKUP(W1468,{0,1950001,3300001,6950001,9000001,18000001,40000001},{0.05,0.1,0.2,0.23,0.33,0.4,0.45})-LOOKUP(W1468,{0,1950001,3300001,6950001,9000001,18000001,40000001},{0,97500,427500,636000,1536000,2796000,4796000}))*1.021,-2))</f>
        <v/>
      </c>
      <c r="Z1468" s="18">
        <f>IF(X1468&lt;=0,0,ROUNDDOWN((X1468*LOOKUP(X1468,{0,1950001,3300001,6950001,9000001,18000001,40000001},{0.05,0.1,0.2,0.23,0.33,0.4,0.45})-LOOKUP(X1468,{0,1950001,3300001,6950001,9000001,18000001,40000001},{0,97500,427500,636000,1536000,2796000,4796000}))*1.021,-2))</f>
        <v/>
      </c>
      <c r="AA1468" s="18">
        <f>MAX(0,ROUNDDOWN(M1468-J1468-430000-L1468-0,-3))</f>
        <v/>
      </c>
      <c r="AB1468" s="18">
        <f>MAX(0,ROUNDDOWN(M1468-J1468-430000-L1468-V1468,-3))</f>
        <v/>
      </c>
      <c r="AC1468" s="18">
        <f>IF(M1468&lt;=450000,0,MAX(0,ROUNDDOWN(AA1468*0.06-MIN(50000,AA1468)*0.03,-2))+MAX(0,ROUNDDOWN(AA1468*0.04-MIN(50000,AA1468)*0.02,-2)))</f>
        <v/>
      </c>
      <c r="AD1468" s="18">
        <f>IF(M1468&lt;=450000,0,MAX(0,ROUNDDOWN(AB1468*0.06-MIN(50000,AB1468)*0.03,-2))+MAX(0,ROUNDDOWN(AB1468*0.04-MIN(50000,AB1468)*0.02,-2)))</f>
        <v/>
      </c>
      <c r="AE1468" s="18">
        <f>Y1468-Z1468</f>
        <v/>
      </c>
      <c r="AF1468" s="18">
        <f>AC1468-AD1468</f>
        <v/>
      </c>
      <c r="AG1468" s="18">
        <f>AE1468+AF1468</f>
        <v/>
      </c>
      <c r="AH1468" s="20">
        <f>IF(W1468&lt;=0,0,LOOKUP(W1468,{0,1950001,3300001,6950001,9000001,18000001,40000001},{0.05,0.1,0.2,0.23,0.33,0.4,0.45}))</f>
        <v/>
      </c>
    </row>
    <row r="1469">
      <c r="A1469" t="inlineStr">
        <is>
          <t>1万円刻み 特例あり一般12万円</t>
        </is>
      </c>
      <c r="B1469" s="18">
        <f>'4_1万円刻み'!$A$463</f>
        <v/>
      </c>
      <c r="C1469" s="19" t="n">
        <v>2026</v>
      </c>
      <c r="D1469" t="inlineStr">
        <is>
          <t>はい</t>
        </is>
      </c>
      <c r="E1469" s="18" t="n">
        <v>120000</v>
      </c>
      <c r="F1469" s="18" t="n">
        <v>0</v>
      </c>
      <c r="G1469" s="18" t="n">
        <v>0</v>
      </c>
      <c r="H1469" s="18" t="n">
        <v>0</v>
      </c>
      <c r="I1469" s="18" t="n">
        <v>0</v>
      </c>
      <c r="J1469" s="18">
        <f>ROUND(MIN(B1469/12,650000)*12*0.0915+MIN(B1469/12,1390000)*12*(0.0504+0)+B1469*0.005,0)</f>
        <v/>
      </c>
      <c r="K1469" s="18" t="n">
        <v>0</v>
      </c>
      <c r="L1469" s="18" t="n">
        <v>0</v>
      </c>
      <c r="M1469" s="18">
        <f>ROUND(IF(C1469&gt;=2026,IF(B1469&lt;741000,0,IF(B1469&lt;2191000,B1469-740000,IF(B1469&lt;2193000,1451000,IF(B1469&lt;2196000,1453000,IF(B1469&lt;2200000,1456000,IF(B1469&lt;3600000,ROUNDDOWN(B1469/4,-3)*2.8-80000,IF(B1469&lt;6600000,ROUNDDOWN(B1469/4,-3)*3.2-440000,IF(B1469&lt;8500000,ROUNDDOWN(B1469*0.9,0)-1100000,B1469-1950000)))))))),IF(B1469&lt;651000,0,IF(B1469&lt;1900000,B1469-650000,IF(B1469&lt;3600000,ROUNDDOWN(B1469/4,-3)*2.8-80000,IF(B1469&lt;6600000,ROUNDDOWN(B1469/4,-3)*3.2-440000,IF(B1469&lt;8500000,ROUNDDOWN(B1469*0.9,0)-1100000,B1469-1950000)))))),0)</f>
        <v/>
      </c>
      <c r="N1469" s="18">
        <f>IF(M1469&gt;23500000,NA(),IF(C1469&gt;=2026,IF(M1469&lt;=4890000,1040000,IF(M1469&lt;=6550000,670000,620000)),IF(M1469&lt;=1320000,950000,IF(M1469&lt;=3360000,880000,IF(M1469&lt;=4890000,680000,IF(M1469&lt;=6550000,630000,580000))))))</f>
        <v/>
      </c>
      <c r="O1469" s="18">
        <f>IF(F1469&lt;=0,IF(AND(D1469="はい",C1469&gt;=2026,C1469&lt;=2027),IF(E1469&lt;=0,0,IF(E1469&lt;=30000,E1469,IF(E1469&lt;=60000,ROUNDUP(E1469/2,0)+15000,IF(E1469&lt;=120000,ROUNDUP(E1469/4,0)+30000,60000)))),IF(E1469&lt;=0,0,IF(E1469&lt;=20000,E1469,IF(E1469&lt;=40000,ROUNDUP(E1469/2,0)+10000,IF(E1469&lt;=80000,ROUNDUP(E1469/4,0)+20000,40000))))),IF(E1469&lt;=0,IF(F1469&lt;=0,0,IF(F1469&lt;=25000,F1469,IF(F1469&lt;=50000,ROUNDUP(F1469/2,0)+12500,IF(F1469&lt;=100000,ROUNDUP(F1469/4,0)+25000,50000)))),MAX(IF(F1469&lt;=0,0,IF(F1469&lt;=25000,F1469,IF(F1469&lt;=50000,ROUNDUP(F1469/2,0)+12500,IF(F1469&lt;=100000,ROUNDUP(F1469/4,0)+25000,50000)))),MIN(IF(AND(D1469="はい",C1469&gt;=2026,C1469&lt;=2027),IF(E1469&lt;=0,0,IF(E1469&lt;=30000,E1469,IF(E1469&lt;=60000,ROUNDUP(E1469/2,0)+15000,IF(E1469&lt;=120000,ROUNDUP(E1469/4,0)+30000,60000)))),IF(E1469&lt;=0,0,IF(E1469&lt;=20000,E1469,IF(E1469&lt;=40000,ROUNDUP(E1469/2,0)+10000,IF(E1469&lt;=80000,ROUNDUP(E1469/4,0)+20000,40000)))))+IF(F1469&lt;=0,0,IF(F1469&lt;=25000,F1469,IF(F1469&lt;=50000,ROUNDUP(F1469/2,0)+12500,IF(F1469&lt;=100000,ROUNDUP(F1469/4,0)+25000,50000)))),IF(AND(D1469="はい",C1469&gt;=2026,C1469&lt;=2027),60000,40000)))))</f>
        <v/>
      </c>
      <c r="P1469" s="18">
        <f>IF(G1469&lt;=0,0,IF(G1469&lt;=20000,G1469,IF(G1469&lt;=40000,ROUNDUP(G1469/2,0)+10000,IF(G1469&lt;=80000,ROUNDUP(G1469/4,0)+20000,40000))))</f>
        <v/>
      </c>
      <c r="Q1469" s="18">
        <f>IF(I1469&lt;=0,IF(H1469&lt;=0,0,IF(H1469&lt;=20000,H1469,IF(H1469&lt;=40000,ROUNDUP(H1469/2,0)+10000,IF(H1469&lt;=80000,ROUNDUP(H1469/4,0)+20000,40000)))),IF(H1469&lt;=0,IF(I1469&lt;=0,0,IF(I1469&lt;=25000,I1469,IF(I1469&lt;=50000,ROUNDUP(I1469/2,0)+12500,IF(I1469&lt;=100000,ROUNDUP(I1469/4,0)+25000,50000)))),MAX(IF(I1469&lt;=0,0,IF(I1469&lt;=25000,I1469,IF(I1469&lt;=50000,ROUNDUP(I1469/2,0)+12500,IF(I1469&lt;=100000,ROUNDUP(I1469/4,0)+25000,50000)))),MIN(IF(H1469&lt;=0,0,IF(H1469&lt;=20000,H1469,IF(H1469&lt;=40000,ROUNDUP(H1469/2,0)+10000,IF(H1469&lt;=80000,ROUNDUP(H1469/4,0)+20000,40000))))+IF(I1469&lt;=0,0,IF(I1469&lt;=25000,I1469,IF(I1469&lt;=50000,ROUNDUP(I1469/2,0)+12500,IF(I1469&lt;=100000,ROUNDUP(I1469/4,0)+25000,50000)))),40000))))</f>
        <v/>
      </c>
      <c r="R1469" s="18">
        <f>MIN(120000,O1469+P1469+Q1469)</f>
        <v/>
      </c>
      <c r="S1469" s="18">
        <f>IF(F1469&lt;=0,IF(E1469&lt;=0,0,IF(E1469&lt;=12000,E1469,IF(E1469&lt;=32000,ROUNDUP(E1469/2,0)+6000,IF(E1469&lt;=56000,ROUNDUP(E1469/4,0)+14000,28000)))),IF(E1469&lt;=0,IF(F1469&lt;=0,0,IF(F1469&lt;=15000,F1469,IF(F1469&lt;=40000,ROUNDUP(F1469/2,0)+7500,IF(F1469&lt;=70000,ROUNDUP(F1469/4,0)+17500,35000)))),MAX(IF(F1469&lt;=0,0,IF(F1469&lt;=15000,F1469,IF(F1469&lt;=40000,ROUNDUP(F1469/2,0)+7500,IF(F1469&lt;=70000,ROUNDUP(F1469/4,0)+17500,35000)))),MIN(IF(E1469&lt;=0,0,IF(E1469&lt;=12000,E1469,IF(E1469&lt;=32000,ROUNDUP(E1469/2,0)+6000,IF(E1469&lt;=56000,ROUNDUP(E1469/4,0)+14000,28000))))+IF(F1469&lt;=0,0,IF(F1469&lt;=15000,F1469,IF(F1469&lt;=40000,ROUNDUP(F1469/2,0)+7500,IF(F1469&lt;=70000,ROUNDUP(F1469/4,0)+17500,35000)))),28000))))</f>
        <v/>
      </c>
      <c r="T1469" s="18">
        <f>IF(G1469&lt;=0,0,IF(G1469&lt;=12000,G1469,IF(G1469&lt;=32000,ROUNDUP(G1469/2,0)+6000,IF(G1469&lt;=56000,ROUNDUP(G1469/4,0)+14000,28000))))</f>
        <v/>
      </c>
      <c r="U1469" s="18">
        <f>IF(I1469&lt;=0,IF(H1469&lt;=0,0,IF(H1469&lt;=12000,H1469,IF(H1469&lt;=32000,ROUNDUP(H1469/2,0)+6000,IF(H1469&lt;=56000,ROUNDUP(H1469/4,0)+14000,28000)))),IF(H1469&lt;=0,IF(I1469&lt;=0,0,IF(I1469&lt;=15000,I1469,IF(I1469&lt;=40000,ROUNDUP(I1469/2,0)+7500,IF(I1469&lt;=70000,ROUNDUP(I1469/4,0)+17500,35000)))),MAX(IF(I1469&lt;=0,0,IF(I1469&lt;=15000,I1469,IF(I1469&lt;=40000,ROUNDUP(I1469/2,0)+7500,IF(I1469&lt;=70000,ROUNDUP(I1469/4,0)+17500,35000)))),MIN(IF(H1469&lt;=0,0,IF(H1469&lt;=12000,H1469,IF(H1469&lt;=32000,ROUNDUP(H1469/2,0)+6000,IF(H1469&lt;=56000,ROUNDUP(H1469/4,0)+14000,28000))))+IF(I1469&lt;=0,0,IF(I1469&lt;=15000,I1469,IF(I1469&lt;=40000,ROUNDUP(I1469/2,0)+7500,IF(I1469&lt;=70000,ROUNDUP(I1469/4,0)+17500,35000)))),28000))))</f>
        <v/>
      </c>
      <c r="V1469" s="18">
        <f>MIN(70000,S1469+T1469+U1469)</f>
        <v/>
      </c>
      <c r="W1469" s="18">
        <f>MAX(0,ROUNDDOWN(M1469-J1469-N1469-K1469-0,-3))</f>
        <v/>
      </c>
      <c r="X1469" s="18">
        <f>MAX(0,ROUNDDOWN(M1469-J1469-N1469-K1469-R1469,-3))</f>
        <v/>
      </c>
      <c r="Y1469" s="18">
        <f>IF(W1469&lt;=0,0,ROUNDDOWN((W1469*LOOKUP(W1469,{0,1950001,3300001,6950001,9000001,18000001,40000001},{0.05,0.1,0.2,0.23,0.33,0.4,0.45})-LOOKUP(W1469,{0,1950001,3300001,6950001,9000001,18000001,40000001},{0,97500,427500,636000,1536000,2796000,4796000}))*1.021,-2))</f>
        <v/>
      </c>
      <c r="Z1469" s="18">
        <f>IF(X1469&lt;=0,0,ROUNDDOWN((X1469*LOOKUP(X1469,{0,1950001,3300001,6950001,9000001,18000001,40000001},{0.05,0.1,0.2,0.23,0.33,0.4,0.45})-LOOKUP(X1469,{0,1950001,3300001,6950001,9000001,18000001,40000001},{0,97500,427500,636000,1536000,2796000,4796000}))*1.021,-2))</f>
        <v/>
      </c>
      <c r="AA1469" s="18">
        <f>MAX(0,ROUNDDOWN(M1469-J1469-430000-L1469-0,-3))</f>
        <v/>
      </c>
      <c r="AB1469" s="18">
        <f>MAX(0,ROUNDDOWN(M1469-J1469-430000-L1469-V1469,-3))</f>
        <v/>
      </c>
      <c r="AC1469" s="18">
        <f>IF(M1469&lt;=450000,0,MAX(0,ROUNDDOWN(AA1469*0.06-MIN(50000,AA1469)*0.03,-2))+MAX(0,ROUNDDOWN(AA1469*0.04-MIN(50000,AA1469)*0.02,-2)))</f>
        <v/>
      </c>
      <c r="AD1469" s="18">
        <f>IF(M1469&lt;=450000,0,MAX(0,ROUNDDOWN(AB1469*0.06-MIN(50000,AB1469)*0.03,-2))+MAX(0,ROUNDDOWN(AB1469*0.04-MIN(50000,AB1469)*0.02,-2)))</f>
        <v/>
      </c>
      <c r="AE1469" s="18">
        <f>Y1469-Z1469</f>
        <v/>
      </c>
      <c r="AF1469" s="18">
        <f>AC1469-AD1469</f>
        <v/>
      </c>
      <c r="AG1469" s="18">
        <f>AE1469+AF1469</f>
        <v/>
      </c>
      <c r="AH1469" s="20">
        <f>IF(W1469&lt;=0,0,LOOKUP(W1469,{0,1950001,3300001,6950001,9000001,18000001,40000001},{0.05,0.1,0.2,0.23,0.33,0.4,0.45}))</f>
        <v/>
      </c>
    </row>
    <row r="1470">
      <c r="A1470" t="inlineStr">
        <is>
          <t>1万円刻み 3区分8万円ずつ</t>
        </is>
      </c>
      <c r="B1470" s="18">
        <f>'4_1万円刻み'!$A$464</f>
        <v/>
      </c>
      <c r="C1470" s="19" t="n">
        <v>2026</v>
      </c>
      <c r="D1470" t="inlineStr">
        <is>
          <t>いいえ</t>
        </is>
      </c>
      <c r="E1470" s="18" t="n">
        <v>80000</v>
      </c>
      <c r="F1470" s="18" t="n">
        <v>0</v>
      </c>
      <c r="G1470" s="18" t="n">
        <v>80000</v>
      </c>
      <c r="H1470" s="18" t="n">
        <v>80000</v>
      </c>
      <c r="I1470" s="18" t="n">
        <v>0</v>
      </c>
      <c r="J1470" s="18">
        <f>ROUND(MIN(B1470/12,650000)*12*0.0915+MIN(B1470/12,1390000)*12*(0.0504+0)+B1470*0.005,0)</f>
        <v/>
      </c>
      <c r="K1470" s="18" t="n">
        <v>0</v>
      </c>
      <c r="L1470" s="18" t="n">
        <v>0</v>
      </c>
      <c r="M1470" s="18">
        <f>ROUND(IF(C1470&gt;=2026,IF(B1470&lt;741000,0,IF(B1470&lt;2191000,B1470-740000,IF(B1470&lt;2193000,1451000,IF(B1470&lt;2196000,1453000,IF(B1470&lt;2200000,1456000,IF(B1470&lt;3600000,ROUNDDOWN(B1470/4,-3)*2.8-80000,IF(B1470&lt;6600000,ROUNDDOWN(B1470/4,-3)*3.2-440000,IF(B1470&lt;8500000,ROUNDDOWN(B1470*0.9,0)-1100000,B1470-1950000)))))))),IF(B1470&lt;651000,0,IF(B1470&lt;1900000,B1470-650000,IF(B1470&lt;3600000,ROUNDDOWN(B1470/4,-3)*2.8-80000,IF(B1470&lt;6600000,ROUNDDOWN(B1470/4,-3)*3.2-440000,IF(B1470&lt;8500000,ROUNDDOWN(B1470*0.9,0)-1100000,B1470-1950000)))))),0)</f>
        <v/>
      </c>
      <c r="N1470" s="18">
        <f>IF(M1470&gt;23500000,NA(),IF(C1470&gt;=2026,IF(M1470&lt;=4890000,1040000,IF(M1470&lt;=6550000,670000,620000)),IF(M1470&lt;=1320000,950000,IF(M1470&lt;=3360000,880000,IF(M1470&lt;=4890000,680000,IF(M1470&lt;=6550000,630000,580000))))))</f>
        <v/>
      </c>
      <c r="O1470" s="18">
        <f>IF(F1470&lt;=0,IF(AND(D1470="はい",C1470&gt;=2026,C1470&lt;=2027),IF(E1470&lt;=0,0,IF(E1470&lt;=30000,E1470,IF(E1470&lt;=60000,ROUNDUP(E1470/2,0)+15000,IF(E1470&lt;=120000,ROUNDUP(E1470/4,0)+30000,60000)))),IF(E1470&lt;=0,0,IF(E1470&lt;=20000,E1470,IF(E1470&lt;=40000,ROUNDUP(E1470/2,0)+10000,IF(E1470&lt;=80000,ROUNDUP(E1470/4,0)+20000,40000))))),IF(E1470&lt;=0,IF(F1470&lt;=0,0,IF(F1470&lt;=25000,F1470,IF(F1470&lt;=50000,ROUNDUP(F1470/2,0)+12500,IF(F1470&lt;=100000,ROUNDUP(F1470/4,0)+25000,50000)))),MAX(IF(F1470&lt;=0,0,IF(F1470&lt;=25000,F1470,IF(F1470&lt;=50000,ROUNDUP(F1470/2,0)+12500,IF(F1470&lt;=100000,ROUNDUP(F1470/4,0)+25000,50000)))),MIN(IF(AND(D1470="はい",C1470&gt;=2026,C1470&lt;=2027),IF(E1470&lt;=0,0,IF(E1470&lt;=30000,E1470,IF(E1470&lt;=60000,ROUNDUP(E1470/2,0)+15000,IF(E1470&lt;=120000,ROUNDUP(E1470/4,0)+30000,60000)))),IF(E1470&lt;=0,0,IF(E1470&lt;=20000,E1470,IF(E1470&lt;=40000,ROUNDUP(E1470/2,0)+10000,IF(E1470&lt;=80000,ROUNDUP(E1470/4,0)+20000,40000)))))+IF(F1470&lt;=0,0,IF(F1470&lt;=25000,F1470,IF(F1470&lt;=50000,ROUNDUP(F1470/2,0)+12500,IF(F1470&lt;=100000,ROUNDUP(F1470/4,0)+25000,50000)))),IF(AND(D1470="はい",C1470&gt;=2026,C1470&lt;=2027),60000,40000)))))</f>
        <v/>
      </c>
      <c r="P1470" s="18">
        <f>IF(G1470&lt;=0,0,IF(G1470&lt;=20000,G1470,IF(G1470&lt;=40000,ROUNDUP(G1470/2,0)+10000,IF(G1470&lt;=80000,ROUNDUP(G1470/4,0)+20000,40000))))</f>
        <v/>
      </c>
      <c r="Q1470" s="18">
        <f>IF(I1470&lt;=0,IF(H1470&lt;=0,0,IF(H1470&lt;=20000,H1470,IF(H1470&lt;=40000,ROUNDUP(H1470/2,0)+10000,IF(H1470&lt;=80000,ROUNDUP(H1470/4,0)+20000,40000)))),IF(H1470&lt;=0,IF(I1470&lt;=0,0,IF(I1470&lt;=25000,I1470,IF(I1470&lt;=50000,ROUNDUP(I1470/2,0)+12500,IF(I1470&lt;=100000,ROUNDUP(I1470/4,0)+25000,50000)))),MAX(IF(I1470&lt;=0,0,IF(I1470&lt;=25000,I1470,IF(I1470&lt;=50000,ROUNDUP(I1470/2,0)+12500,IF(I1470&lt;=100000,ROUNDUP(I1470/4,0)+25000,50000)))),MIN(IF(H1470&lt;=0,0,IF(H1470&lt;=20000,H1470,IF(H1470&lt;=40000,ROUNDUP(H1470/2,0)+10000,IF(H1470&lt;=80000,ROUNDUP(H1470/4,0)+20000,40000))))+IF(I1470&lt;=0,0,IF(I1470&lt;=25000,I1470,IF(I1470&lt;=50000,ROUNDUP(I1470/2,0)+12500,IF(I1470&lt;=100000,ROUNDUP(I1470/4,0)+25000,50000)))),40000))))</f>
        <v/>
      </c>
      <c r="R1470" s="18">
        <f>MIN(120000,O1470+P1470+Q1470)</f>
        <v/>
      </c>
      <c r="S1470" s="18">
        <f>IF(F1470&lt;=0,IF(E1470&lt;=0,0,IF(E1470&lt;=12000,E1470,IF(E1470&lt;=32000,ROUNDUP(E1470/2,0)+6000,IF(E1470&lt;=56000,ROUNDUP(E1470/4,0)+14000,28000)))),IF(E1470&lt;=0,IF(F1470&lt;=0,0,IF(F1470&lt;=15000,F1470,IF(F1470&lt;=40000,ROUNDUP(F1470/2,0)+7500,IF(F1470&lt;=70000,ROUNDUP(F1470/4,0)+17500,35000)))),MAX(IF(F1470&lt;=0,0,IF(F1470&lt;=15000,F1470,IF(F1470&lt;=40000,ROUNDUP(F1470/2,0)+7500,IF(F1470&lt;=70000,ROUNDUP(F1470/4,0)+17500,35000)))),MIN(IF(E1470&lt;=0,0,IF(E1470&lt;=12000,E1470,IF(E1470&lt;=32000,ROUNDUP(E1470/2,0)+6000,IF(E1470&lt;=56000,ROUNDUP(E1470/4,0)+14000,28000))))+IF(F1470&lt;=0,0,IF(F1470&lt;=15000,F1470,IF(F1470&lt;=40000,ROUNDUP(F1470/2,0)+7500,IF(F1470&lt;=70000,ROUNDUP(F1470/4,0)+17500,35000)))),28000))))</f>
        <v/>
      </c>
      <c r="T1470" s="18">
        <f>IF(G1470&lt;=0,0,IF(G1470&lt;=12000,G1470,IF(G1470&lt;=32000,ROUNDUP(G1470/2,0)+6000,IF(G1470&lt;=56000,ROUNDUP(G1470/4,0)+14000,28000))))</f>
        <v/>
      </c>
      <c r="U1470" s="18">
        <f>IF(I1470&lt;=0,IF(H1470&lt;=0,0,IF(H1470&lt;=12000,H1470,IF(H1470&lt;=32000,ROUNDUP(H1470/2,0)+6000,IF(H1470&lt;=56000,ROUNDUP(H1470/4,0)+14000,28000)))),IF(H1470&lt;=0,IF(I1470&lt;=0,0,IF(I1470&lt;=15000,I1470,IF(I1470&lt;=40000,ROUNDUP(I1470/2,0)+7500,IF(I1470&lt;=70000,ROUNDUP(I1470/4,0)+17500,35000)))),MAX(IF(I1470&lt;=0,0,IF(I1470&lt;=15000,I1470,IF(I1470&lt;=40000,ROUNDUP(I1470/2,0)+7500,IF(I1470&lt;=70000,ROUNDUP(I1470/4,0)+17500,35000)))),MIN(IF(H1470&lt;=0,0,IF(H1470&lt;=12000,H1470,IF(H1470&lt;=32000,ROUNDUP(H1470/2,0)+6000,IF(H1470&lt;=56000,ROUNDUP(H1470/4,0)+14000,28000))))+IF(I1470&lt;=0,0,IF(I1470&lt;=15000,I1470,IF(I1470&lt;=40000,ROUNDUP(I1470/2,0)+7500,IF(I1470&lt;=70000,ROUNDUP(I1470/4,0)+17500,35000)))),28000))))</f>
        <v/>
      </c>
      <c r="V1470" s="18">
        <f>MIN(70000,S1470+T1470+U1470)</f>
        <v/>
      </c>
      <c r="W1470" s="18">
        <f>MAX(0,ROUNDDOWN(M1470-J1470-N1470-K1470-0,-3))</f>
        <v/>
      </c>
      <c r="X1470" s="18">
        <f>MAX(0,ROUNDDOWN(M1470-J1470-N1470-K1470-R1470,-3))</f>
        <v/>
      </c>
      <c r="Y1470" s="18">
        <f>IF(W1470&lt;=0,0,ROUNDDOWN((W1470*LOOKUP(W1470,{0,1950001,3300001,6950001,9000001,18000001,40000001},{0.05,0.1,0.2,0.23,0.33,0.4,0.45})-LOOKUP(W1470,{0,1950001,3300001,6950001,9000001,18000001,40000001},{0,97500,427500,636000,1536000,2796000,4796000}))*1.021,-2))</f>
        <v/>
      </c>
      <c r="Z1470" s="18">
        <f>IF(X1470&lt;=0,0,ROUNDDOWN((X1470*LOOKUP(X1470,{0,1950001,3300001,6950001,9000001,18000001,40000001},{0.05,0.1,0.2,0.23,0.33,0.4,0.45})-LOOKUP(X1470,{0,1950001,3300001,6950001,9000001,18000001,40000001},{0,97500,427500,636000,1536000,2796000,4796000}))*1.021,-2))</f>
        <v/>
      </c>
      <c r="AA1470" s="18">
        <f>MAX(0,ROUNDDOWN(M1470-J1470-430000-L1470-0,-3))</f>
        <v/>
      </c>
      <c r="AB1470" s="18">
        <f>MAX(0,ROUNDDOWN(M1470-J1470-430000-L1470-V1470,-3))</f>
        <v/>
      </c>
      <c r="AC1470" s="18">
        <f>IF(M1470&lt;=450000,0,MAX(0,ROUNDDOWN(AA1470*0.06-MIN(50000,AA1470)*0.03,-2))+MAX(0,ROUNDDOWN(AA1470*0.04-MIN(50000,AA1470)*0.02,-2)))</f>
        <v/>
      </c>
      <c r="AD1470" s="18">
        <f>IF(M1470&lt;=450000,0,MAX(0,ROUNDDOWN(AB1470*0.06-MIN(50000,AB1470)*0.03,-2))+MAX(0,ROUNDDOWN(AB1470*0.04-MIN(50000,AB1470)*0.02,-2)))</f>
        <v/>
      </c>
      <c r="AE1470" s="18">
        <f>Y1470-Z1470</f>
        <v/>
      </c>
      <c r="AF1470" s="18">
        <f>AC1470-AD1470</f>
        <v/>
      </c>
      <c r="AG1470" s="18">
        <f>AE1470+AF1470</f>
        <v/>
      </c>
      <c r="AH1470" s="20">
        <f>IF(W1470&lt;=0,0,LOOKUP(W1470,{0,1950001,3300001,6950001,9000001,18000001,40000001},{0.05,0.1,0.2,0.23,0.33,0.4,0.45}))</f>
        <v/>
      </c>
    </row>
    <row r="1471">
      <c r="A1471" t="inlineStr">
        <is>
          <t>1万円刻み 一般8万円</t>
        </is>
      </c>
      <c r="B1471" s="18">
        <f>'4_1万円刻み'!$A$464</f>
        <v/>
      </c>
      <c r="C1471" s="19" t="n">
        <v>2026</v>
      </c>
      <c r="D1471" t="inlineStr">
        <is>
          <t>いいえ</t>
        </is>
      </c>
      <c r="E1471" s="18" t="n">
        <v>80000</v>
      </c>
      <c r="F1471" s="18" t="n">
        <v>0</v>
      </c>
      <c r="G1471" s="18" t="n">
        <v>0</v>
      </c>
      <c r="H1471" s="18" t="n">
        <v>0</v>
      </c>
      <c r="I1471" s="18" t="n">
        <v>0</v>
      </c>
      <c r="J1471" s="18">
        <f>ROUND(MIN(B1471/12,650000)*12*0.0915+MIN(B1471/12,1390000)*12*(0.0504+0)+B1471*0.005,0)</f>
        <v/>
      </c>
      <c r="K1471" s="18" t="n">
        <v>0</v>
      </c>
      <c r="L1471" s="18" t="n">
        <v>0</v>
      </c>
      <c r="M1471" s="18">
        <f>ROUND(IF(C1471&gt;=2026,IF(B1471&lt;741000,0,IF(B1471&lt;2191000,B1471-740000,IF(B1471&lt;2193000,1451000,IF(B1471&lt;2196000,1453000,IF(B1471&lt;2200000,1456000,IF(B1471&lt;3600000,ROUNDDOWN(B1471/4,-3)*2.8-80000,IF(B1471&lt;6600000,ROUNDDOWN(B1471/4,-3)*3.2-440000,IF(B1471&lt;8500000,ROUNDDOWN(B1471*0.9,0)-1100000,B1471-1950000)))))))),IF(B1471&lt;651000,0,IF(B1471&lt;1900000,B1471-650000,IF(B1471&lt;3600000,ROUNDDOWN(B1471/4,-3)*2.8-80000,IF(B1471&lt;6600000,ROUNDDOWN(B1471/4,-3)*3.2-440000,IF(B1471&lt;8500000,ROUNDDOWN(B1471*0.9,0)-1100000,B1471-1950000)))))),0)</f>
        <v/>
      </c>
      <c r="N1471" s="18">
        <f>IF(M1471&gt;23500000,NA(),IF(C1471&gt;=2026,IF(M1471&lt;=4890000,1040000,IF(M1471&lt;=6550000,670000,620000)),IF(M1471&lt;=1320000,950000,IF(M1471&lt;=3360000,880000,IF(M1471&lt;=4890000,680000,IF(M1471&lt;=6550000,630000,580000))))))</f>
        <v/>
      </c>
      <c r="O1471" s="18">
        <f>IF(F1471&lt;=0,IF(AND(D1471="はい",C1471&gt;=2026,C1471&lt;=2027),IF(E1471&lt;=0,0,IF(E1471&lt;=30000,E1471,IF(E1471&lt;=60000,ROUNDUP(E1471/2,0)+15000,IF(E1471&lt;=120000,ROUNDUP(E1471/4,0)+30000,60000)))),IF(E1471&lt;=0,0,IF(E1471&lt;=20000,E1471,IF(E1471&lt;=40000,ROUNDUP(E1471/2,0)+10000,IF(E1471&lt;=80000,ROUNDUP(E1471/4,0)+20000,40000))))),IF(E1471&lt;=0,IF(F1471&lt;=0,0,IF(F1471&lt;=25000,F1471,IF(F1471&lt;=50000,ROUNDUP(F1471/2,0)+12500,IF(F1471&lt;=100000,ROUNDUP(F1471/4,0)+25000,50000)))),MAX(IF(F1471&lt;=0,0,IF(F1471&lt;=25000,F1471,IF(F1471&lt;=50000,ROUNDUP(F1471/2,0)+12500,IF(F1471&lt;=100000,ROUNDUP(F1471/4,0)+25000,50000)))),MIN(IF(AND(D1471="はい",C1471&gt;=2026,C1471&lt;=2027),IF(E1471&lt;=0,0,IF(E1471&lt;=30000,E1471,IF(E1471&lt;=60000,ROUNDUP(E1471/2,0)+15000,IF(E1471&lt;=120000,ROUNDUP(E1471/4,0)+30000,60000)))),IF(E1471&lt;=0,0,IF(E1471&lt;=20000,E1471,IF(E1471&lt;=40000,ROUNDUP(E1471/2,0)+10000,IF(E1471&lt;=80000,ROUNDUP(E1471/4,0)+20000,40000)))))+IF(F1471&lt;=0,0,IF(F1471&lt;=25000,F1471,IF(F1471&lt;=50000,ROUNDUP(F1471/2,0)+12500,IF(F1471&lt;=100000,ROUNDUP(F1471/4,0)+25000,50000)))),IF(AND(D1471="はい",C1471&gt;=2026,C1471&lt;=2027),60000,40000)))))</f>
        <v/>
      </c>
      <c r="P1471" s="18">
        <f>IF(G1471&lt;=0,0,IF(G1471&lt;=20000,G1471,IF(G1471&lt;=40000,ROUNDUP(G1471/2,0)+10000,IF(G1471&lt;=80000,ROUNDUP(G1471/4,0)+20000,40000))))</f>
        <v/>
      </c>
      <c r="Q1471" s="18">
        <f>IF(I1471&lt;=0,IF(H1471&lt;=0,0,IF(H1471&lt;=20000,H1471,IF(H1471&lt;=40000,ROUNDUP(H1471/2,0)+10000,IF(H1471&lt;=80000,ROUNDUP(H1471/4,0)+20000,40000)))),IF(H1471&lt;=0,IF(I1471&lt;=0,0,IF(I1471&lt;=25000,I1471,IF(I1471&lt;=50000,ROUNDUP(I1471/2,0)+12500,IF(I1471&lt;=100000,ROUNDUP(I1471/4,0)+25000,50000)))),MAX(IF(I1471&lt;=0,0,IF(I1471&lt;=25000,I1471,IF(I1471&lt;=50000,ROUNDUP(I1471/2,0)+12500,IF(I1471&lt;=100000,ROUNDUP(I1471/4,0)+25000,50000)))),MIN(IF(H1471&lt;=0,0,IF(H1471&lt;=20000,H1471,IF(H1471&lt;=40000,ROUNDUP(H1471/2,0)+10000,IF(H1471&lt;=80000,ROUNDUP(H1471/4,0)+20000,40000))))+IF(I1471&lt;=0,0,IF(I1471&lt;=25000,I1471,IF(I1471&lt;=50000,ROUNDUP(I1471/2,0)+12500,IF(I1471&lt;=100000,ROUNDUP(I1471/4,0)+25000,50000)))),40000))))</f>
        <v/>
      </c>
      <c r="R1471" s="18">
        <f>MIN(120000,O1471+P1471+Q1471)</f>
        <v/>
      </c>
      <c r="S1471" s="18">
        <f>IF(F1471&lt;=0,IF(E1471&lt;=0,0,IF(E1471&lt;=12000,E1471,IF(E1471&lt;=32000,ROUNDUP(E1471/2,0)+6000,IF(E1471&lt;=56000,ROUNDUP(E1471/4,0)+14000,28000)))),IF(E1471&lt;=0,IF(F1471&lt;=0,0,IF(F1471&lt;=15000,F1471,IF(F1471&lt;=40000,ROUNDUP(F1471/2,0)+7500,IF(F1471&lt;=70000,ROUNDUP(F1471/4,0)+17500,35000)))),MAX(IF(F1471&lt;=0,0,IF(F1471&lt;=15000,F1471,IF(F1471&lt;=40000,ROUNDUP(F1471/2,0)+7500,IF(F1471&lt;=70000,ROUNDUP(F1471/4,0)+17500,35000)))),MIN(IF(E1471&lt;=0,0,IF(E1471&lt;=12000,E1471,IF(E1471&lt;=32000,ROUNDUP(E1471/2,0)+6000,IF(E1471&lt;=56000,ROUNDUP(E1471/4,0)+14000,28000))))+IF(F1471&lt;=0,0,IF(F1471&lt;=15000,F1471,IF(F1471&lt;=40000,ROUNDUP(F1471/2,0)+7500,IF(F1471&lt;=70000,ROUNDUP(F1471/4,0)+17500,35000)))),28000))))</f>
        <v/>
      </c>
      <c r="T1471" s="18">
        <f>IF(G1471&lt;=0,0,IF(G1471&lt;=12000,G1471,IF(G1471&lt;=32000,ROUNDUP(G1471/2,0)+6000,IF(G1471&lt;=56000,ROUNDUP(G1471/4,0)+14000,28000))))</f>
        <v/>
      </c>
      <c r="U1471" s="18">
        <f>IF(I1471&lt;=0,IF(H1471&lt;=0,0,IF(H1471&lt;=12000,H1471,IF(H1471&lt;=32000,ROUNDUP(H1471/2,0)+6000,IF(H1471&lt;=56000,ROUNDUP(H1471/4,0)+14000,28000)))),IF(H1471&lt;=0,IF(I1471&lt;=0,0,IF(I1471&lt;=15000,I1471,IF(I1471&lt;=40000,ROUNDUP(I1471/2,0)+7500,IF(I1471&lt;=70000,ROUNDUP(I1471/4,0)+17500,35000)))),MAX(IF(I1471&lt;=0,0,IF(I1471&lt;=15000,I1471,IF(I1471&lt;=40000,ROUNDUP(I1471/2,0)+7500,IF(I1471&lt;=70000,ROUNDUP(I1471/4,0)+17500,35000)))),MIN(IF(H1471&lt;=0,0,IF(H1471&lt;=12000,H1471,IF(H1471&lt;=32000,ROUNDUP(H1471/2,0)+6000,IF(H1471&lt;=56000,ROUNDUP(H1471/4,0)+14000,28000))))+IF(I1471&lt;=0,0,IF(I1471&lt;=15000,I1471,IF(I1471&lt;=40000,ROUNDUP(I1471/2,0)+7500,IF(I1471&lt;=70000,ROUNDUP(I1471/4,0)+17500,35000)))),28000))))</f>
        <v/>
      </c>
      <c r="V1471" s="18">
        <f>MIN(70000,S1471+T1471+U1471)</f>
        <v/>
      </c>
      <c r="W1471" s="18">
        <f>MAX(0,ROUNDDOWN(M1471-J1471-N1471-K1471-0,-3))</f>
        <v/>
      </c>
      <c r="X1471" s="18">
        <f>MAX(0,ROUNDDOWN(M1471-J1471-N1471-K1471-R1471,-3))</f>
        <v/>
      </c>
      <c r="Y1471" s="18">
        <f>IF(W1471&lt;=0,0,ROUNDDOWN((W1471*LOOKUP(W1471,{0,1950001,3300001,6950001,9000001,18000001,40000001},{0.05,0.1,0.2,0.23,0.33,0.4,0.45})-LOOKUP(W1471,{0,1950001,3300001,6950001,9000001,18000001,40000001},{0,97500,427500,636000,1536000,2796000,4796000}))*1.021,-2))</f>
        <v/>
      </c>
      <c r="Z1471" s="18">
        <f>IF(X1471&lt;=0,0,ROUNDDOWN((X1471*LOOKUP(X1471,{0,1950001,3300001,6950001,9000001,18000001,40000001},{0.05,0.1,0.2,0.23,0.33,0.4,0.45})-LOOKUP(X1471,{0,1950001,3300001,6950001,9000001,18000001,40000001},{0,97500,427500,636000,1536000,2796000,4796000}))*1.021,-2))</f>
        <v/>
      </c>
      <c r="AA1471" s="18">
        <f>MAX(0,ROUNDDOWN(M1471-J1471-430000-L1471-0,-3))</f>
        <v/>
      </c>
      <c r="AB1471" s="18">
        <f>MAX(0,ROUNDDOWN(M1471-J1471-430000-L1471-V1471,-3))</f>
        <v/>
      </c>
      <c r="AC1471" s="18">
        <f>IF(M1471&lt;=450000,0,MAX(0,ROUNDDOWN(AA1471*0.06-MIN(50000,AA1471)*0.03,-2))+MAX(0,ROUNDDOWN(AA1471*0.04-MIN(50000,AA1471)*0.02,-2)))</f>
        <v/>
      </c>
      <c r="AD1471" s="18">
        <f>IF(M1471&lt;=450000,0,MAX(0,ROUNDDOWN(AB1471*0.06-MIN(50000,AB1471)*0.03,-2))+MAX(0,ROUNDDOWN(AB1471*0.04-MIN(50000,AB1471)*0.02,-2)))</f>
        <v/>
      </c>
      <c r="AE1471" s="18">
        <f>Y1471-Z1471</f>
        <v/>
      </c>
      <c r="AF1471" s="18">
        <f>AC1471-AD1471</f>
        <v/>
      </c>
      <c r="AG1471" s="18">
        <f>AE1471+AF1471</f>
        <v/>
      </c>
      <c r="AH1471" s="20">
        <f>IF(W1471&lt;=0,0,LOOKUP(W1471,{0,1950001,3300001,6950001,9000001,18000001,40000001},{0.05,0.1,0.2,0.23,0.33,0.4,0.45}))</f>
        <v/>
      </c>
    </row>
    <row r="1472">
      <c r="A1472" t="inlineStr">
        <is>
          <t>1万円刻み 特例あり一般12万円</t>
        </is>
      </c>
      <c r="B1472" s="18">
        <f>'4_1万円刻み'!$A$464</f>
        <v/>
      </c>
      <c r="C1472" s="19" t="n">
        <v>2026</v>
      </c>
      <c r="D1472" t="inlineStr">
        <is>
          <t>はい</t>
        </is>
      </c>
      <c r="E1472" s="18" t="n">
        <v>120000</v>
      </c>
      <c r="F1472" s="18" t="n">
        <v>0</v>
      </c>
      <c r="G1472" s="18" t="n">
        <v>0</v>
      </c>
      <c r="H1472" s="18" t="n">
        <v>0</v>
      </c>
      <c r="I1472" s="18" t="n">
        <v>0</v>
      </c>
      <c r="J1472" s="18">
        <f>ROUND(MIN(B1472/12,650000)*12*0.0915+MIN(B1472/12,1390000)*12*(0.0504+0)+B1472*0.005,0)</f>
        <v/>
      </c>
      <c r="K1472" s="18" t="n">
        <v>0</v>
      </c>
      <c r="L1472" s="18" t="n">
        <v>0</v>
      </c>
      <c r="M1472" s="18">
        <f>ROUND(IF(C1472&gt;=2026,IF(B1472&lt;741000,0,IF(B1472&lt;2191000,B1472-740000,IF(B1472&lt;2193000,1451000,IF(B1472&lt;2196000,1453000,IF(B1472&lt;2200000,1456000,IF(B1472&lt;3600000,ROUNDDOWN(B1472/4,-3)*2.8-80000,IF(B1472&lt;6600000,ROUNDDOWN(B1472/4,-3)*3.2-440000,IF(B1472&lt;8500000,ROUNDDOWN(B1472*0.9,0)-1100000,B1472-1950000)))))))),IF(B1472&lt;651000,0,IF(B1472&lt;1900000,B1472-650000,IF(B1472&lt;3600000,ROUNDDOWN(B1472/4,-3)*2.8-80000,IF(B1472&lt;6600000,ROUNDDOWN(B1472/4,-3)*3.2-440000,IF(B1472&lt;8500000,ROUNDDOWN(B1472*0.9,0)-1100000,B1472-1950000)))))),0)</f>
        <v/>
      </c>
      <c r="N1472" s="18">
        <f>IF(M1472&gt;23500000,NA(),IF(C1472&gt;=2026,IF(M1472&lt;=4890000,1040000,IF(M1472&lt;=6550000,670000,620000)),IF(M1472&lt;=1320000,950000,IF(M1472&lt;=3360000,880000,IF(M1472&lt;=4890000,680000,IF(M1472&lt;=6550000,630000,580000))))))</f>
        <v/>
      </c>
      <c r="O1472" s="18">
        <f>IF(F1472&lt;=0,IF(AND(D1472="はい",C1472&gt;=2026,C1472&lt;=2027),IF(E1472&lt;=0,0,IF(E1472&lt;=30000,E1472,IF(E1472&lt;=60000,ROUNDUP(E1472/2,0)+15000,IF(E1472&lt;=120000,ROUNDUP(E1472/4,0)+30000,60000)))),IF(E1472&lt;=0,0,IF(E1472&lt;=20000,E1472,IF(E1472&lt;=40000,ROUNDUP(E1472/2,0)+10000,IF(E1472&lt;=80000,ROUNDUP(E1472/4,0)+20000,40000))))),IF(E1472&lt;=0,IF(F1472&lt;=0,0,IF(F1472&lt;=25000,F1472,IF(F1472&lt;=50000,ROUNDUP(F1472/2,0)+12500,IF(F1472&lt;=100000,ROUNDUP(F1472/4,0)+25000,50000)))),MAX(IF(F1472&lt;=0,0,IF(F1472&lt;=25000,F1472,IF(F1472&lt;=50000,ROUNDUP(F1472/2,0)+12500,IF(F1472&lt;=100000,ROUNDUP(F1472/4,0)+25000,50000)))),MIN(IF(AND(D1472="はい",C1472&gt;=2026,C1472&lt;=2027),IF(E1472&lt;=0,0,IF(E1472&lt;=30000,E1472,IF(E1472&lt;=60000,ROUNDUP(E1472/2,0)+15000,IF(E1472&lt;=120000,ROUNDUP(E1472/4,0)+30000,60000)))),IF(E1472&lt;=0,0,IF(E1472&lt;=20000,E1472,IF(E1472&lt;=40000,ROUNDUP(E1472/2,0)+10000,IF(E1472&lt;=80000,ROUNDUP(E1472/4,0)+20000,40000)))))+IF(F1472&lt;=0,0,IF(F1472&lt;=25000,F1472,IF(F1472&lt;=50000,ROUNDUP(F1472/2,0)+12500,IF(F1472&lt;=100000,ROUNDUP(F1472/4,0)+25000,50000)))),IF(AND(D1472="はい",C1472&gt;=2026,C1472&lt;=2027),60000,40000)))))</f>
        <v/>
      </c>
      <c r="P1472" s="18">
        <f>IF(G1472&lt;=0,0,IF(G1472&lt;=20000,G1472,IF(G1472&lt;=40000,ROUNDUP(G1472/2,0)+10000,IF(G1472&lt;=80000,ROUNDUP(G1472/4,0)+20000,40000))))</f>
        <v/>
      </c>
      <c r="Q1472" s="18">
        <f>IF(I1472&lt;=0,IF(H1472&lt;=0,0,IF(H1472&lt;=20000,H1472,IF(H1472&lt;=40000,ROUNDUP(H1472/2,0)+10000,IF(H1472&lt;=80000,ROUNDUP(H1472/4,0)+20000,40000)))),IF(H1472&lt;=0,IF(I1472&lt;=0,0,IF(I1472&lt;=25000,I1472,IF(I1472&lt;=50000,ROUNDUP(I1472/2,0)+12500,IF(I1472&lt;=100000,ROUNDUP(I1472/4,0)+25000,50000)))),MAX(IF(I1472&lt;=0,0,IF(I1472&lt;=25000,I1472,IF(I1472&lt;=50000,ROUNDUP(I1472/2,0)+12500,IF(I1472&lt;=100000,ROUNDUP(I1472/4,0)+25000,50000)))),MIN(IF(H1472&lt;=0,0,IF(H1472&lt;=20000,H1472,IF(H1472&lt;=40000,ROUNDUP(H1472/2,0)+10000,IF(H1472&lt;=80000,ROUNDUP(H1472/4,0)+20000,40000))))+IF(I1472&lt;=0,0,IF(I1472&lt;=25000,I1472,IF(I1472&lt;=50000,ROUNDUP(I1472/2,0)+12500,IF(I1472&lt;=100000,ROUNDUP(I1472/4,0)+25000,50000)))),40000))))</f>
        <v/>
      </c>
      <c r="R1472" s="18">
        <f>MIN(120000,O1472+P1472+Q1472)</f>
        <v/>
      </c>
      <c r="S1472" s="18">
        <f>IF(F1472&lt;=0,IF(E1472&lt;=0,0,IF(E1472&lt;=12000,E1472,IF(E1472&lt;=32000,ROUNDUP(E1472/2,0)+6000,IF(E1472&lt;=56000,ROUNDUP(E1472/4,0)+14000,28000)))),IF(E1472&lt;=0,IF(F1472&lt;=0,0,IF(F1472&lt;=15000,F1472,IF(F1472&lt;=40000,ROUNDUP(F1472/2,0)+7500,IF(F1472&lt;=70000,ROUNDUP(F1472/4,0)+17500,35000)))),MAX(IF(F1472&lt;=0,0,IF(F1472&lt;=15000,F1472,IF(F1472&lt;=40000,ROUNDUP(F1472/2,0)+7500,IF(F1472&lt;=70000,ROUNDUP(F1472/4,0)+17500,35000)))),MIN(IF(E1472&lt;=0,0,IF(E1472&lt;=12000,E1472,IF(E1472&lt;=32000,ROUNDUP(E1472/2,0)+6000,IF(E1472&lt;=56000,ROUNDUP(E1472/4,0)+14000,28000))))+IF(F1472&lt;=0,0,IF(F1472&lt;=15000,F1472,IF(F1472&lt;=40000,ROUNDUP(F1472/2,0)+7500,IF(F1472&lt;=70000,ROUNDUP(F1472/4,0)+17500,35000)))),28000))))</f>
        <v/>
      </c>
      <c r="T1472" s="18">
        <f>IF(G1472&lt;=0,0,IF(G1472&lt;=12000,G1472,IF(G1472&lt;=32000,ROUNDUP(G1472/2,0)+6000,IF(G1472&lt;=56000,ROUNDUP(G1472/4,0)+14000,28000))))</f>
        <v/>
      </c>
      <c r="U1472" s="18">
        <f>IF(I1472&lt;=0,IF(H1472&lt;=0,0,IF(H1472&lt;=12000,H1472,IF(H1472&lt;=32000,ROUNDUP(H1472/2,0)+6000,IF(H1472&lt;=56000,ROUNDUP(H1472/4,0)+14000,28000)))),IF(H1472&lt;=0,IF(I1472&lt;=0,0,IF(I1472&lt;=15000,I1472,IF(I1472&lt;=40000,ROUNDUP(I1472/2,0)+7500,IF(I1472&lt;=70000,ROUNDUP(I1472/4,0)+17500,35000)))),MAX(IF(I1472&lt;=0,0,IF(I1472&lt;=15000,I1472,IF(I1472&lt;=40000,ROUNDUP(I1472/2,0)+7500,IF(I1472&lt;=70000,ROUNDUP(I1472/4,0)+17500,35000)))),MIN(IF(H1472&lt;=0,0,IF(H1472&lt;=12000,H1472,IF(H1472&lt;=32000,ROUNDUP(H1472/2,0)+6000,IF(H1472&lt;=56000,ROUNDUP(H1472/4,0)+14000,28000))))+IF(I1472&lt;=0,0,IF(I1472&lt;=15000,I1472,IF(I1472&lt;=40000,ROUNDUP(I1472/2,0)+7500,IF(I1472&lt;=70000,ROUNDUP(I1472/4,0)+17500,35000)))),28000))))</f>
        <v/>
      </c>
      <c r="V1472" s="18">
        <f>MIN(70000,S1472+T1472+U1472)</f>
        <v/>
      </c>
      <c r="W1472" s="18">
        <f>MAX(0,ROUNDDOWN(M1472-J1472-N1472-K1472-0,-3))</f>
        <v/>
      </c>
      <c r="X1472" s="18">
        <f>MAX(0,ROUNDDOWN(M1472-J1472-N1472-K1472-R1472,-3))</f>
        <v/>
      </c>
      <c r="Y1472" s="18">
        <f>IF(W1472&lt;=0,0,ROUNDDOWN((W1472*LOOKUP(W1472,{0,1950001,3300001,6950001,9000001,18000001,40000001},{0.05,0.1,0.2,0.23,0.33,0.4,0.45})-LOOKUP(W1472,{0,1950001,3300001,6950001,9000001,18000001,40000001},{0,97500,427500,636000,1536000,2796000,4796000}))*1.021,-2))</f>
        <v/>
      </c>
      <c r="Z1472" s="18">
        <f>IF(X1472&lt;=0,0,ROUNDDOWN((X1472*LOOKUP(X1472,{0,1950001,3300001,6950001,9000001,18000001,40000001},{0.05,0.1,0.2,0.23,0.33,0.4,0.45})-LOOKUP(X1472,{0,1950001,3300001,6950001,9000001,18000001,40000001},{0,97500,427500,636000,1536000,2796000,4796000}))*1.021,-2))</f>
        <v/>
      </c>
      <c r="AA1472" s="18">
        <f>MAX(0,ROUNDDOWN(M1472-J1472-430000-L1472-0,-3))</f>
        <v/>
      </c>
      <c r="AB1472" s="18">
        <f>MAX(0,ROUNDDOWN(M1472-J1472-430000-L1472-V1472,-3))</f>
        <v/>
      </c>
      <c r="AC1472" s="18">
        <f>IF(M1472&lt;=450000,0,MAX(0,ROUNDDOWN(AA1472*0.06-MIN(50000,AA1472)*0.03,-2))+MAX(0,ROUNDDOWN(AA1472*0.04-MIN(50000,AA1472)*0.02,-2)))</f>
        <v/>
      </c>
      <c r="AD1472" s="18">
        <f>IF(M1472&lt;=450000,0,MAX(0,ROUNDDOWN(AB1472*0.06-MIN(50000,AB1472)*0.03,-2))+MAX(0,ROUNDDOWN(AB1472*0.04-MIN(50000,AB1472)*0.02,-2)))</f>
        <v/>
      </c>
      <c r="AE1472" s="18">
        <f>Y1472-Z1472</f>
        <v/>
      </c>
      <c r="AF1472" s="18">
        <f>AC1472-AD1472</f>
        <v/>
      </c>
      <c r="AG1472" s="18">
        <f>AE1472+AF1472</f>
        <v/>
      </c>
      <c r="AH1472" s="20">
        <f>IF(W1472&lt;=0,0,LOOKUP(W1472,{0,1950001,3300001,6950001,9000001,18000001,40000001},{0.05,0.1,0.2,0.23,0.33,0.4,0.45}))</f>
        <v/>
      </c>
    </row>
    <row r="1473">
      <c r="A1473" t="inlineStr">
        <is>
          <t>1万円刻み 3区分8万円ずつ</t>
        </is>
      </c>
      <c r="B1473" s="18">
        <f>'4_1万円刻み'!$A$465</f>
        <v/>
      </c>
      <c r="C1473" s="19" t="n">
        <v>2026</v>
      </c>
      <c r="D1473" t="inlineStr">
        <is>
          <t>いいえ</t>
        </is>
      </c>
      <c r="E1473" s="18" t="n">
        <v>80000</v>
      </c>
      <c r="F1473" s="18" t="n">
        <v>0</v>
      </c>
      <c r="G1473" s="18" t="n">
        <v>80000</v>
      </c>
      <c r="H1473" s="18" t="n">
        <v>80000</v>
      </c>
      <c r="I1473" s="18" t="n">
        <v>0</v>
      </c>
      <c r="J1473" s="18">
        <f>ROUND(MIN(B1473/12,650000)*12*0.0915+MIN(B1473/12,1390000)*12*(0.0504+0)+B1473*0.005,0)</f>
        <v/>
      </c>
      <c r="K1473" s="18" t="n">
        <v>0</v>
      </c>
      <c r="L1473" s="18" t="n">
        <v>0</v>
      </c>
      <c r="M1473" s="18">
        <f>ROUND(IF(C1473&gt;=2026,IF(B1473&lt;741000,0,IF(B1473&lt;2191000,B1473-740000,IF(B1473&lt;2193000,1451000,IF(B1473&lt;2196000,1453000,IF(B1473&lt;2200000,1456000,IF(B1473&lt;3600000,ROUNDDOWN(B1473/4,-3)*2.8-80000,IF(B1473&lt;6600000,ROUNDDOWN(B1473/4,-3)*3.2-440000,IF(B1473&lt;8500000,ROUNDDOWN(B1473*0.9,0)-1100000,B1473-1950000)))))))),IF(B1473&lt;651000,0,IF(B1473&lt;1900000,B1473-650000,IF(B1473&lt;3600000,ROUNDDOWN(B1473/4,-3)*2.8-80000,IF(B1473&lt;6600000,ROUNDDOWN(B1473/4,-3)*3.2-440000,IF(B1473&lt;8500000,ROUNDDOWN(B1473*0.9,0)-1100000,B1473-1950000)))))),0)</f>
        <v/>
      </c>
      <c r="N1473" s="18">
        <f>IF(M1473&gt;23500000,NA(),IF(C1473&gt;=2026,IF(M1473&lt;=4890000,1040000,IF(M1473&lt;=6550000,670000,620000)),IF(M1473&lt;=1320000,950000,IF(M1473&lt;=3360000,880000,IF(M1473&lt;=4890000,680000,IF(M1473&lt;=6550000,630000,580000))))))</f>
        <v/>
      </c>
      <c r="O1473" s="18">
        <f>IF(F1473&lt;=0,IF(AND(D1473="はい",C1473&gt;=2026,C1473&lt;=2027),IF(E1473&lt;=0,0,IF(E1473&lt;=30000,E1473,IF(E1473&lt;=60000,ROUNDUP(E1473/2,0)+15000,IF(E1473&lt;=120000,ROUNDUP(E1473/4,0)+30000,60000)))),IF(E1473&lt;=0,0,IF(E1473&lt;=20000,E1473,IF(E1473&lt;=40000,ROUNDUP(E1473/2,0)+10000,IF(E1473&lt;=80000,ROUNDUP(E1473/4,0)+20000,40000))))),IF(E1473&lt;=0,IF(F1473&lt;=0,0,IF(F1473&lt;=25000,F1473,IF(F1473&lt;=50000,ROUNDUP(F1473/2,0)+12500,IF(F1473&lt;=100000,ROUNDUP(F1473/4,0)+25000,50000)))),MAX(IF(F1473&lt;=0,0,IF(F1473&lt;=25000,F1473,IF(F1473&lt;=50000,ROUNDUP(F1473/2,0)+12500,IF(F1473&lt;=100000,ROUNDUP(F1473/4,0)+25000,50000)))),MIN(IF(AND(D1473="はい",C1473&gt;=2026,C1473&lt;=2027),IF(E1473&lt;=0,0,IF(E1473&lt;=30000,E1473,IF(E1473&lt;=60000,ROUNDUP(E1473/2,0)+15000,IF(E1473&lt;=120000,ROUNDUP(E1473/4,0)+30000,60000)))),IF(E1473&lt;=0,0,IF(E1473&lt;=20000,E1473,IF(E1473&lt;=40000,ROUNDUP(E1473/2,0)+10000,IF(E1473&lt;=80000,ROUNDUP(E1473/4,0)+20000,40000)))))+IF(F1473&lt;=0,0,IF(F1473&lt;=25000,F1473,IF(F1473&lt;=50000,ROUNDUP(F1473/2,0)+12500,IF(F1473&lt;=100000,ROUNDUP(F1473/4,0)+25000,50000)))),IF(AND(D1473="はい",C1473&gt;=2026,C1473&lt;=2027),60000,40000)))))</f>
        <v/>
      </c>
      <c r="P1473" s="18">
        <f>IF(G1473&lt;=0,0,IF(G1473&lt;=20000,G1473,IF(G1473&lt;=40000,ROUNDUP(G1473/2,0)+10000,IF(G1473&lt;=80000,ROUNDUP(G1473/4,0)+20000,40000))))</f>
        <v/>
      </c>
      <c r="Q1473" s="18">
        <f>IF(I1473&lt;=0,IF(H1473&lt;=0,0,IF(H1473&lt;=20000,H1473,IF(H1473&lt;=40000,ROUNDUP(H1473/2,0)+10000,IF(H1473&lt;=80000,ROUNDUP(H1473/4,0)+20000,40000)))),IF(H1473&lt;=0,IF(I1473&lt;=0,0,IF(I1473&lt;=25000,I1473,IF(I1473&lt;=50000,ROUNDUP(I1473/2,0)+12500,IF(I1473&lt;=100000,ROUNDUP(I1473/4,0)+25000,50000)))),MAX(IF(I1473&lt;=0,0,IF(I1473&lt;=25000,I1473,IF(I1473&lt;=50000,ROUNDUP(I1473/2,0)+12500,IF(I1473&lt;=100000,ROUNDUP(I1473/4,0)+25000,50000)))),MIN(IF(H1473&lt;=0,0,IF(H1473&lt;=20000,H1473,IF(H1473&lt;=40000,ROUNDUP(H1473/2,0)+10000,IF(H1473&lt;=80000,ROUNDUP(H1473/4,0)+20000,40000))))+IF(I1473&lt;=0,0,IF(I1473&lt;=25000,I1473,IF(I1473&lt;=50000,ROUNDUP(I1473/2,0)+12500,IF(I1473&lt;=100000,ROUNDUP(I1473/4,0)+25000,50000)))),40000))))</f>
        <v/>
      </c>
      <c r="R1473" s="18">
        <f>MIN(120000,O1473+P1473+Q1473)</f>
        <v/>
      </c>
      <c r="S1473" s="18">
        <f>IF(F1473&lt;=0,IF(E1473&lt;=0,0,IF(E1473&lt;=12000,E1473,IF(E1473&lt;=32000,ROUNDUP(E1473/2,0)+6000,IF(E1473&lt;=56000,ROUNDUP(E1473/4,0)+14000,28000)))),IF(E1473&lt;=0,IF(F1473&lt;=0,0,IF(F1473&lt;=15000,F1473,IF(F1473&lt;=40000,ROUNDUP(F1473/2,0)+7500,IF(F1473&lt;=70000,ROUNDUP(F1473/4,0)+17500,35000)))),MAX(IF(F1473&lt;=0,0,IF(F1473&lt;=15000,F1473,IF(F1473&lt;=40000,ROUNDUP(F1473/2,0)+7500,IF(F1473&lt;=70000,ROUNDUP(F1473/4,0)+17500,35000)))),MIN(IF(E1473&lt;=0,0,IF(E1473&lt;=12000,E1473,IF(E1473&lt;=32000,ROUNDUP(E1473/2,0)+6000,IF(E1473&lt;=56000,ROUNDUP(E1473/4,0)+14000,28000))))+IF(F1473&lt;=0,0,IF(F1473&lt;=15000,F1473,IF(F1473&lt;=40000,ROUNDUP(F1473/2,0)+7500,IF(F1473&lt;=70000,ROUNDUP(F1473/4,0)+17500,35000)))),28000))))</f>
        <v/>
      </c>
      <c r="T1473" s="18">
        <f>IF(G1473&lt;=0,0,IF(G1473&lt;=12000,G1473,IF(G1473&lt;=32000,ROUNDUP(G1473/2,0)+6000,IF(G1473&lt;=56000,ROUNDUP(G1473/4,0)+14000,28000))))</f>
        <v/>
      </c>
      <c r="U1473" s="18">
        <f>IF(I1473&lt;=0,IF(H1473&lt;=0,0,IF(H1473&lt;=12000,H1473,IF(H1473&lt;=32000,ROUNDUP(H1473/2,0)+6000,IF(H1473&lt;=56000,ROUNDUP(H1473/4,0)+14000,28000)))),IF(H1473&lt;=0,IF(I1473&lt;=0,0,IF(I1473&lt;=15000,I1473,IF(I1473&lt;=40000,ROUNDUP(I1473/2,0)+7500,IF(I1473&lt;=70000,ROUNDUP(I1473/4,0)+17500,35000)))),MAX(IF(I1473&lt;=0,0,IF(I1473&lt;=15000,I1473,IF(I1473&lt;=40000,ROUNDUP(I1473/2,0)+7500,IF(I1473&lt;=70000,ROUNDUP(I1473/4,0)+17500,35000)))),MIN(IF(H1473&lt;=0,0,IF(H1473&lt;=12000,H1473,IF(H1473&lt;=32000,ROUNDUP(H1473/2,0)+6000,IF(H1473&lt;=56000,ROUNDUP(H1473/4,0)+14000,28000))))+IF(I1473&lt;=0,0,IF(I1473&lt;=15000,I1473,IF(I1473&lt;=40000,ROUNDUP(I1473/2,0)+7500,IF(I1473&lt;=70000,ROUNDUP(I1473/4,0)+17500,35000)))),28000))))</f>
        <v/>
      </c>
      <c r="V1473" s="18">
        <f>MIN(70000,S1473+T1473+U1473)</f>
        <v/>
      </c>
      <c r="W1473" s="18">
        <f>MAX(0,ROUNDDOWN(M1473-J1473-N1473-K1473-0,-3))</f>
        <v/>
      </c>
      <c r="X1473" s="18">
        <f>MAX(0,ROUNDDOWN(M1473-J1473-N1473-K1473-R1473,-3))</f>
        <v/>
      </c>
      <c r="Y1473" s="18">
        <f>IF(W1473&lt;=0,0,ROUNDDOWN((W1473*LOOKUP(W1473,{0,1950001,3300001,6950001,9000001,18000001,40000001},{0.05,0.1,0.2,0.23,0.33,0.4,0.45})-LOOKUP(W1473,{0,1950001,3300001,6950001,9000001,18000001,40000001},{0,97500,427500,636000,1536000,2796000,4796000}))*1.021,-2))</f>
        <v/>
      </c>
      <c r="Z1473" s="18">
        <f>IF(X1473&lt;=0,0,ROUNDDOWN((X1473*LOOKUP(X1473,{0,1950001,3300001,6950001,9000001,18000001,40000001},{0.05,0.1,0.2,0.23,0.33,0.4,0.45})-LOOKUP(X1473,{0,1950001,3300001,6950001,9000001,18000001,40000001},{0,97500,427500,636000,1536000,2796000,4796000}))*1.021,-2))</f>
        <v/>
      </c>
      <c r="AA1473" s="18">
        <f>MAX(0,ROUNDDOWN(M1473-J1473-430000-L1473-0,-3))</f>
        <v/>
      </c>
      <c r="AB1473" s="18">
        <f>MAX(0,ROUNDDOWN(M1473-J1473-430000-L1473-V1473,-3))</f>
        <v/>
      </c>
      <c r="AC1473" s="18">
        <f>IF(M1473&lt;=450000,0,MAX(0,ROUNDDOWN(AA1473*0.06-MIN(50000,AA1473)*0.03,-2))+MAX(0,ROUNDDOWN(AA1473*0.04-MIN(50000,AA1473)*0.02,-2)))</f>
        <v/>
      </c>
      <c r="AD1473" s="18">
        <f>IF(M1473&lt;=450000,0,MAX(0,ROUNDDOWN(AB1473*0.06-MIN(50000,AB1473)*0.03,-2))+MAX(0,ROUNDDOWN(AB1473*0.04-MIN(50000,AB1473)*0.02,-2)))</f>
        <v/>
      </c>
      <c r="AE1473" s="18">
        <f>Y1473-Z1473</f>
        <v/>
      </c>
      <c r="AF1473" s="18">
        <f>AC1473-AD1473</f>
        <v/>
      </c>
      <c r="AG1473" s="18">
        <f>AE1473+AF1473</f>
        <v/>
      </c>
      <c r="AH1473" s="20">
        <f>IF(W1473&lt;=0,0,LOOKUP(W1473,{0,1950001,3300001,6950001,9000001,18000001,40000001},{0.05,0.1,0.2,0.23,0.33,0.4,0.45}))</f>
        <v/>
      </c>
    </row>
    <row r="1474">
      <c r="A1474" t="inlineStr">
        <is>
          <t>1万円刻み 一般8万円</t>
        </is>
      </c>
      <c r="B1474" s="18">
        <f>'4_1万円刻み'!$A$465</f>
        <v/>
      </c>
      <c r="C1474" s="19" t="n">
        <v>2026</v>
      </c>
      <c r="D1474" t="inlineStr">
        <is>
          <t>いいえ</t>
        </is>
      </c>
      <c r="E1474" s="18" t="n">
        <v>80000</v>
      </c>
      <c r="F1474" s="18" t="n">
        <v>0</v>
      </c>
      <c r="G1474" s="18" t="n">
        <v>0</v>
      </c>
      <c r="H1474" s="18" t="n">
        <v>0</v>
      </c>
      <c r="I1474" s="18" t="n">
        <v>0</v>
      </c>
      <c r="J1474" s="18">
        <f>ROUND(MIN(B1474/12,650000)*12*0.0915+MIN(B1474/12,1390000)*12*(0.0504+0)+B1474*0.005,0)</f>
        <v/>
      </c>
      <c r="K1474" s="18" t="n">
        <v>0</v>
      </c>
      <c r="L1474" s="18" t="n">
        <v>0</v>
      </c>
      <c r="M1474" s="18">
        <f>ROUND(IF(C1474&gt;=2026,IF(B1474&lt;741000,0,IF(B1474&lt;2191000,B1474-740000,IF(B1474&lt;2193000,1451000,IF(B1474&lt;2196000,1453000,IF(B1474&lt;2200000,1456000,IF(B1474&lt;3600000,ROUNDDOWN(B1474/4,-3)*2.8-80000,IF(B1474&lt;6600000,ROUNDDOWN(B1474/4,-3)*3.2-440000,IF(B1474&lt;8500000,ROUNDDOWN(B1474*0.9,0)-1100000,B1474-1950000)))))))),IF(B1474&lt;651000,0,IF(B1474&lt;1900000,B1474-650000,IF(B1474&lt;3600000,ROUNDDOWN(B1474/4,-3)*2.8-80000,IF(B1474&lt;6600000,ROUNDDOWN(B1474/4,-3)*3.2-440000,IF(B1474&lt;8500000,ROUNDDOWN(B1474*0.9,0)-1100000,B1474-1950000)))))),0)</f>
        <v/>
      </c>
      <c r="N1474" s="18">
        <f>IF(M1474&gt;23500000,NA(),IF(C1474&gt;=2026,IF(M1474&lt;=4890000,1040000,IF(M1474&lt;=6550000,670000,620000)),IF(M1474&lt;=1320000,950000,IF(M1474&lt;=3360000,880000,IF(M1474&lt;=4890000,680000,IF(M1474&lt;=6550000,630000,580000))))))</f>
        <v/>
      </c>
      <c r="O1474" s="18">
        <f>IF(F1474&lt;=0,IF(AND(D1474="はい",C1474&gt;=2026,C1474&lt;=2027),IF(E1474&lt;=0,0,IF(E1474&lt;=30000,E1474,IF(E1474&lt;=60000,ROUNDUP(E1474/2,0)+15000,IF(E1474&lt;=120000,ROUNDUP(E1474/4,0)+30000,60000)))),IF(E1474&lt;=0,0,IF(E1474&lt;=20000,E1474,IF(E1474&lt;=40000,ROUNDUP(E1474/2,0)+10000,IF(E1474&lt;=80000,ROUNDUP(E1474/4,0)+20000,40000))))),IF(E1474&lt;=0,IF(F1474&lt;=0,0,IF(F1474&lt;=25000,F1474,IF(F1474&lt;=50000,ROUNDUP(F1474/2,0)+12500,IF(F1474&lt;=100000,ROUNDUP(F1474/4,0)+25000,50000)))),MAX(IF(F1474&lt;=0,0,IF(F1474&lt;=25000,F1474,IF(F1474&lt;=50000,ROUNDUP(F1474/2,0)+12500,IF(F1474&lt;=100000,ROUNDUP(F1474/4,0)+25000,50000)))),MIN(IF(AND(D1474="はい",C1474&gt;=2026,C1474&lt;=2027),IF(E1474&lt;=0,0,IF(E1474&lt;=30000,E1474,IF(E1474&lt;=60000,ROUNDUP(E1474/2,0)+15000,IF(E1474&lt;=120000,ROUNDUP(E1474/4,0)+30000,60000)))),IF(E1474&lt;=0,0,IF(E1474&lt;=20000,E1474,IF(E1474&lt;=40000,ROUNDUP(E1474/2,0)+10000,IF(E1474&lt;=80000,ROUNDUP(E1474/4,0)+20000,40000)))))+IF(F1474&lt;=0,0,IF(F1474&lt;=25000,F1474,IF(F1474&lt;=50000,ROUNDUP(F1474/2,0)+12500,IF(F1474&lt;=100000,ROUNDUP(F1474/4,0)+25000,50000)))),IF(AND(D1474="はい",C1474&gt;=2026,C1474&lt;=2027),60000,40000)))))</f>
        <v/>
      </c>
      <c r="P1474" s="18">
        <f>IF(G1474&lt;=0,0,IF(G1474&lt;=20000,G1474,IF(G1474&lt;=40000,ROUNDUP(G1474/2,0)+10000,IF(G1474&lt;=80000,ROUNDUP(G1474/4,0)+20000,40000))))</f>
        <v/>
      </c>
      <c r="Q1474" s="18">
        <f>IF(I1474&lt;=0,IF(H1474&lt;=0,0,IF(H1474&lt;=20000,H1474,IF(H1474&lt;=40000,ROUNDUP(H1474/2,0)+10000,IF(H1474&lt;=80000,ROUNDUP(H1474/4,0)+20000,40000)))),IF(H1474&lt;=0,IF(I1474&lt;=0,0,IF(I1474&lt;=25000,I1474,IF(I1474&lt;=50000,ROUNDUP(I1474/2,0)+12500,IF(I1474&lt;=100000,ROUNDUP(I1474/4,0)+25000,50000)))),MAX(IF(I1474&lt;=0,0,IF(I1474&lt;=25000,I1474,IF(I1474&lt;=50000,ROUNDUP(I1474/2,0)+12500,IF(I1474&lt;=100000,ROUNDUP(I1474/4,0)+25000,50000)))),MIN(IF(H1474&lt;=0,0,IF(H1474&lt;=20000,H1474,IF(H1474&lt;=40000,ROUNDUP(H1474/2,0)+10000,IF(H1474&lt;=80000,ROUNDUP(H1474/4,0)+20000,40000))))+IF(I1474&lt;=0,0,IF(I1474&lt;=25000,I1474,IF(I1474&lt;=50000,ROUNDUP(I1474/2,0)+12500,IF(I1474&lt;=100000,ROUNDUP(I1474/4,0)+25000,50000)))),40000))))</f>
        <v/>
      </c>
      <c r="R1474" s="18">
        <f>MIN(120000,O1474+P1474+Q1474)</f>
        <v/>
      </c>
      <c r="S1474" s="18">
        <f>IF(F1474&lt;=0,IF(E1474&lt;=0,0,IF(E1474&lt;=12000,E1474,IF(E1474&lt;=32000,ROUNDUP(E1474/2,0)+6000,IF(E1474&lt;=56000,ROUNDUP(E1474/4,0)+14000,28000)))),IF(E1474&lt;=0,IF(F1474&lt;=0,0,IF(F1474&lt;=15000,F1474,IF(F1474&lt;=40000,ROUNDUP(F1474/2,0)+7500,IF(F1474&lt;=70000,ROUNDUP(F1474/4,0)+17500,35000)))),MAX(IF(F1474&lt;=0,0,IF(F1474&lt;=15000,F1474,IF(F1474&lt;=40000,ROUNDUP(F1474/2,0)+7500,IF(F1474&lt;=70000,ROUNDUP(F1474/4,0)+17500,35000)))),MIN(IF(E1474&lt;=0,0,IF(E1474&lt;=12000,E1474,IF(E1474&lt;=32000,ROUNDUP(E1474/2,0)+6000,IF(E1474&lt;=56000,ROUNDUP(E1474/4,0)+14000,28000))))+IF(F1474&lt;=0,0,IF(F1474&lt;=15000,F1474,IF(F1474&lt;=40000,ROUNDUP(F1474/2,0)+7500,IF(F1474&lt;=70000,ROUNDUP(F1474/4,0)+17500,35000)))),28000))))</f>
        <v/>
      </c>
      <c r="T1474" s="18">
        <f>IF(G1474&lt;=0,0,IF(G1474&lt;=12000,G1474,IF(G1474&lt;=32000,ROUNDUP(G1474/2,0)+6000,IF(G1474&lt;=56000,ROUNDUP(G1474/4,0)+14000,28000))))</f>
        <v/>
      </c>
      <c r="U1474" s="18">
        <f>IF(I1474&lt;=0,IF(H1474&lt;=0,0,IF(H1474&lt;=12000,H1474,IF(H1474&lt;=32000,ROUNDUP(H1474/2,0)+6000,IF(H1474&lt;=56000,ROUNDUP(H1474/4,0)+14000,28000)))),IF(H1474&lt;=0,IF(I1474&lt;=0,0,IF(I1474&lt;=15000,I1474,IF(I1474&lt;=40000,ROUNDUP(I1474/2,0)+7500,IF(I1474&lt;=70000,ROUNDUP(I1474/4,0)+17500,35000)))),MAX(IF(I1474&lt;=0,0,IF(I1474&lt;=15000,I1474,IF(I1474&lt;=40000,ROUNDUP(I1474/2,0)+7500,IF(I1474&lt;=70000,ROUNDUP(I1474/4,0)+17500,35000)))),MIN(IF(H1474&lt;=0,0,IF(H1474&lt;=12000,H1474,IF(H1474&lt;=32000,ROUNDUP(H1474/2,0)+6000,IF(H1474&lt;=56000,ROUNDUP(H1474/4,0)+14000,28000))))+IF(I1474&lt;=0,0,IF(I1474&lt;=15000,I1474,IF(I1474&lt;=40000,ROUNDUP(I1474/2,0)+7500,IF(I1474&lt;=70000,ROUNDUP(I1474/4,0)+17500,35000)))),28000))))</f>
        <v/>
      </c>
      <c r="V1474" s="18">
        <f>MIN(70000,S1474+T1474+U1474)</f>
        <v/>
      </c>
      <c r="W1474" s="18">
        <f>MAX(0,ROUNDDOWN(M1474-J1474-N1474-K1474-0,-3))</f>
        <v/>
      </c>
      <c r="X1474" s="18">
        <f>MAX(0,ROUNDDOWN(M1474-J1474-N1474-K1474-R1474,-3))</f>
        <v/>
      </c>
      <c r="Y1474" s="18">
        <f>IF(W1474&lt;=0,0,ROUNDDOWN((W1474*LOOKUP(W1474,{0,1950001,3300001,6950001,9000001,18000001,40000001},{0.05,0.1,0.2,0.23,0.33,0.4,0.45})-LOOKUP(W1474,{0,1950001,3300001,6950001,9000001,18000001,40000001},{0,97500,427500,636000,1536000,2796000,4796000}))*1.021,-2))</f>
        <v/>
      </c>
      <c r="Z1474" s="18">
        <f>IF(X1474&lt;=0,0,ROUNDDOWN((X1474*LOOKUP(X1474,{0,1950001,3300001,6950001,9000001,18000001,40000001},{0.05,0.1,0.2,0.23,0.33,0.4,0.45})-LOOKUP(X1474,{0,1950001,3300001,6950001,9000001,18000001,40000001},{0,97500,427500,636000,1536000,2796000,4796000}))*1.021,-2))</f>
        <v/>
      </c>
      <c r="AA1474" s="18">
        <f>MAX(0,ROUNDDOWN(M1474-J1474-430000-L1474-0,-3))</f>
        <v/>
      </c>
      <c r="AB1474" s="18">
        <f>MAX(0,ROUNDDOWN(M1474-J1474-430000-L1474-V1474,-3))</f>
        <v/>
      </c>
      <c r="AC1474" s="18">
        <f>IF(M1474&lt;=450000,0,MAX(0,ROUNDDOWN(AA1474*0.06-MIN(50000,AA1474)*0.03,-2))+MAX(0,ROUNDDOWN(AA1474*0.04-MIN(50000,AA1474)*0.02,-2)))</f>
        <v/>
      </c>
      <c r="AD1474" s="18">
        <f>IF(M1474&lt;=450000,0,MAX(0,ROUNDDOWN(AB1474*0.06-MIN(50000,AB1474)*0.03,-2))+MAX(0,ROUNDDOWN(AB1474*0.04-MIN(50000,AB1474)*0.02,-2)))</f>
        <v/>
      </c>
      <c r="AE1474" s="18">
        <f>Y1474-Z1474</f>
        <v/>
      </c>
      <c r="AF1474" s="18">
        <f>AC1474-AD1474</f>
        <v/>
      </c>
      <c r="AG1474" s="18">
        <f>AE1474+AF1474</f>
        <v/>
      </c>
      <c r="AH1474" s="20">
        <f>IF(W1474&lt;=0,0,LOOKUP(W1474,{0,1950001,3300001,6950001,9000001,18000001,40000001},{0.05,0.1,0.2,0.23,0.33,0.4,0.45}))</f>
        <v/>
      </c>
    </row>
    <row r="1475">
      <c r="A1475" t="inlineStr">
        <is>
          <t>1万円刻み 特例あり一般12万円</t>
        </is>
      </c>
      <c r="B1475" s="18">
        <f>'4_1万円刻み'!$A$465</f>
        <v/>
      </c>
      <c r="C1475" s="19" t="n">
        <v>2026</v>
      </c>
      <c r="D1475" t="inlineStr">
        <is>
          <t>はい</t>
        </is>
      </c>
      <c r="E1475" s="18" t="n">
        <v>120000</v>
      </c>
      <c r="F1475" s="18" t="n">
        <v>0</v>
      </c>
      <c r="G1475" s="18" t="n">
        <v>0</v>
      </c>
      <c r="H1475" s="18" t="n">
        <v>0</v>
      </c>
      <c r="I1475" s="18" t="n">
        <v>0</v>
      </c>
      <c r="J1475" s="18">
        <f>ROUND(MIN(B1475/12,650000)*12*0.0915+MIN(B1475/12,1390000)*12*(0.0504+0)+B1475*0.005,0)</f>
        <v/>
      </c>
      <c r="K1475" s="18" t="n">
        <v>0</v>
      </c>
      <c r="L1475" s="18" t="n">
        <v>0</v>
      </c>
      <c r="M1475" s="18">
        <f>ROUND(IF(C1475&gt;=2026,IF(B1475&lt;741000,0,IF(B1475&lt;2191000,B1475-740000,IF(B1475&lt;2193000,1451000,IF(B1475&lt;2196000,1453000,IF(B1475&lt;2200000,1456000,IF(B1475&lt;3600000,ROUNDDOWN(B1475/4,-3)*2.8-80000,IF(B1475&lt;6600000,ROUNDDOWN(B1475/4,-3)*3.2-440000,IF(B1475&lt;8500000,ROUNDDOWN(B1475*0.9,0)-1100000,B1475-1950000)))))))),IF(B1475&lt;651000,0,IF(B1475&lt;1900000,B1475-650000,IF(B1475&lt;3600000,ROUNDDOWN(B1475/4,-3)*2.8-80000,IF(B1475&lt;6600000,ROUNDDOWN(B1475/4,-3)*3.2-440000,IF(B1475&lt;8500000,ROUNDDOWN(B1475*0.9,0)-1100000,B1475-1950000)))))),0)</f>
        <v/>
      </c>
      <c r="N1475" s="18">
        <f>IF(M1475&gt;23500000,NA(),IF(C1475&gt;=2026,IF(M1475&lt;=4890000,1040000,IF(M1475&lt;=6550000,670000,620000)),IF(M1475&lt;=1320000,950000,IF(M1475&lt;=3360000,880000,IF(M1475&lt;=4890000,680000,IF(M1475&lt;=6550000,630000,580000))))))</f>
        <v/>
      </c>
      <c r="O1475" s="18">
        <f>IF(F1475&lt;=0,IF(AND(D1475="はい",C1475&gt;=2026,C1475&lt;=2027),IF(E1475&lt;=0,0,IF(E1475&lt;=30000,E1475,IF(E1475&lt;=60000,ROUNDUP(E1475/2,0)+15000,IF(E1475&lt;=120000,ROUNDUP(E1475/4,0)+30000,60000)))),IF(E1475&lt;=0,0,IF(E1475&lt;=20000,E1475,IF(E1475&lt;=40000,ROUNDUP(E1475/2,0)+10000,IF(E1475&lt;=80000,ROUNDUP(E1475/4,0)+20000,40000))))),IF(E1475&lt;=0,IF(F1475&lt;=0,0,IF(F1475&lt;=25000,F1475,IF(F1475&lt;=50000,ROUNDUP(F1475/2,0)+12500,IF(F1475&lt;=100000,ROUNDUP(F1475/4,0)+25000,50000)))),MAX(IF(F1475&lt;=0,0,IF(F1475&lt;=25000,F1475,IF(F1475&lt;=50000,ROUNDUP(F1475/2,0)+12500,IF(F1475&lt;=100000,ROUNDUP(F1475/4,0)+25000,50000)))),MIN(IF(AND(D1475="はい",C1475&gt;=2026,C1475&lt;=2027),IF(E1475&lt;=0,0,IF(E1475&lt;=30000,E1475,IF(E1475&lt;=60000,ROUNDUP(E1475/2,0)+15000,IF(E1475&lt;=120000,ROUNDUP(E1475/4,0)+30000,60000)))),IF(E1475&lt;=0,0,IF(E1475&lt;=20000,E1475,IF(E1475&lt;=40000,ROUNDUP(E1475/2,0)+10000,IF(E1475&lt;=80000,ROUNDUP(E1475/4,0)+20000,40000)))))+IF(F1475&lt;=0,0,IF(F1475&lt;=25000,F1475,IF(F1475&lt;=50000,ROUNDUP(F1475/2,0)+12500,IF(F1475&lt;=100000,ROUNDUP(F1475/4,0)+25000,50000)))),IF(AND(D1475="はい",C1475&gt;=2026,C1475&lt;=2027),60000,40000)))))</f>
        <v/>
      </c>
      <c r="P1475" s="18">
        <f>IF(G1475&lt;=0,0,IF(G1475&lt;=20000,G1475,IF(G1475&lt;=40000,ROUNDUP(G1475/2,0)+10000,IF(G1475&lt;=80000,ROUNDUP(G1475/4,0)+20000,40000))))</f>
        <v/>
      </c>
      <c r="Q1475" s="18">
        <f>IF(I1475&lt;=0,IF(H1475&lt;=0,0,IF(H1475&lt;=20000,H1475,IF(H1475&lt;=40000,ROUNDUP(H1475/2,0)+10000,IF(H1475&lt;=80000,ROUNDUP(H1475/4,0)+20000,40000)))),IF(H1475&lt;=0,IF(I1475&lt;=0,0,IF(I1475&lt;=25000,I1475,IF(I1475&lt;=50000,ROUNDUP(I1475/2,0)+12500,IF(I1475&lt;=100000,ROUNDUP(I1475/4,0)+25000,50000)))),MAX(IF(I1475&lt;=0,0,IF(I1475&lt;=25000,I1475,IF(I1475&lt;=50000,ROUNDUP(I1475/2,0)+12500,IF(I1475&lt;=100000,ROUNDUP(I1475/4,0)+25000,50000)))),MIN(IF(H1475&lt;=0,0,IF(H1475&lt;=20000,H1475,IF(H1475&lt;=40000,ROUNDUP(H1475/2,0)+10000,IF(H1475&lt;=80000,ROUNDUP(H1475/4,0)+20000,40000))))+IF(I1475&lt;=0,0,IF(I1475&lt;=25000,I1475,IF(I1475&lt;=50000,ROUNDUP(I1475/2,0)+12500,IF(I1475&lt;=100000,ROUNDUP(I1475/4,0)+25000,50000)))),40000))))</f>
        <v/>
      </c>
      <c r="R1475" s="18">
        <f>MIN(120000,O1475+P1475+Q1475)</f>
        <v/>
      </c>
      <c r="S1475" s="18">
        <f>IF(F1475&lt;=0,IF(E1475&lt;=0,0,IF(E1475&lt;=12000,E1475,IF(E1475&lt;=32000,ROUNDUP(E1475/2,0)+6000,IF(E1475&lt;=56000,ROUNDUP(E1475/4,0)+14000,28000)))),IF(E1475&lt;=0,IF(F1475&lt;=0,0,IF(F1475&lt;=15000,F1475,IF(F1475&lt;=40000,ROUNDUP(F1475/2,0)+7500,IF(F1475&lt;=70000,ROUNDUP(F1475/4,0)+17500,35000)))),MAX(IF(F1475&lt;=0,0,IF(F1475&lt;=15000,F1475,IF(F1475&lt;=40000,ROUNDUP(F1475/2,0)+7500,IF(F1475&lt;=70000,ROUNDUP(F1475/4,0)+17500,35000)))),MIN(IF(E1475&lt;=0,0,IF(E1475&lt;=12000,E1475,IF(E1475&lt;=32000,ROUNDUP(E1475/2,0)+6000,IF(E1475&lt;=56000,ROUNDUP(E1475/4,0)+14000,28000))))+IF(F1475&lt;=0,0,IF(F1475&lt;=15000,F1475,IF(F1475&lt;=40000,ROUNDUP(F1475/2,0)+7500,IF(F1475&lt;=70000,ROUNDUP(F1475/4,0)+17500,35000)))),28000))))</f>
        <v/>
      </c>
      <c r="T1475" s="18">
        <f>IF(G1475&lt;=0,0,IF(G1475&lt;=12000,G1475,IF(G1475&lt;=32000,ROUNDUP(G1475/2,0)+6000,IF(G1475&lt;=56000,ROUNDUP(G1475/4,0)+14000,28000))))</f>
        <v/>
      </c>
      <c r="U1475" s="18">
        <f>IF(I1475&lt;=0,IF(H1475&lt;=0,0,IF(H1475&lt;=12000,H1475,IF(H1475&lt;=32000,ROUNDUP(H1475/2,0)+6000,IF(H1475&lt;=56000,ROUNDUP(H1475/4,0)+14000,28000)))),IF(H1475&lt;=0,IF(I1475&lt;=0,0,IF(I1475&lt;=15000,I1475,IF(I1475&lt;=40000,ROUNDUP(I1475/2,0)+7500,IF(I1475&lt;=70000,ROUNDUP(I1475/4,0)+17500,35000)))),MAX(IF(I1475&lt;=0,0,IF(I1475&lt;=15000,I1475,IF(I1475&lt;=40000,ROUNDUP(I1475/2,0)+7500,IF(I1475&lt;=70000,ROUNDUP(I1475/4,0)+17500,35000)))),MIN(IF(H1475&lt;=0,0,IF(H1475&lt;=12000,H1475,IF(H1475&lt;=32000,ROUNDUP(H1475/2,0)+6000,IF(H1475&lt;=56000,ROUNDUP(H1475/4,0)+14000,28000))))+IF(I1475&lt;=0,0,IF(I1475&lt;=15000,I1475,IF(I1475&lt;=40000,ROUNDUP(I1475/2,0)+7500,IF(I1475&lt;=70000,ROUNDUP(I1475/4,0)+17500,35000)))),28000))))</f>
        <v/>
      </c>
      <c r="V1475" s="18">
        <f>MIN(70000,S1475+T1475+U1475)</f>
        <v/>
      </c>
      <c r="W1475" s="18">
        <f>MAX(0,ROUNDDOWN(M1475-J1475-N1475-K1475-0,-3))</f>
        <v/>
      </c>
      <c r="X1475" s="18">
        <f>MAX(0,ROUNDDOWN(M1475-J1475-N1475-K1475-R1475,-3))</f>
        <v/>
      </c>
      <c r="Y1475" s="18">
        <f>IF(W1475&lt;=0,0,ROUNDDOWN((W1475*LOOKUP(W1475,{0,1950001,3300001,6950001,9000001,18000001,40000001},{0.05,0.1,0.2,0.23,0.33,0.4,0.45})-LOOKUP(W1475,{0,1950001,3300001,6950001,9000001,18000001,40000001},{0,97500,427500,636000,1536000,2796000,4796000}))*1.021,-2))</f>
        <v/>
      </c>
      <c r="Z1475" s="18">
        <f>IF(X1475&lt;=0,0,ROUNDDOWN((X1475*LOOKUP(X1475,{0,1950001,3300001,6950001,9000001,18000001,40000001},{0.05,0.1,0.2,0.23,0.33,0.4,0.45})-LOOKUP(X1475,{0,1950001,3300001,6950001,9000001,18000001,40000001},{0,97500,427500,636000,1536000,2796000,4796000}))*1.021,-2))</f>
        <v/>
      </c>
      <c r="AA1475" s="18">
        <f>MAX(0,ROUNDDOWN(M1475-J1475-430000-L1475-0,-3))</f>
        <v/>
      </c>
      <c r="AB1475" s="18">
        <f>MAX(0,ROUNDDOWN(M1475-J1475-430000-L1475-V1475,-3))</f>
        <v/>
      </c>
      <c r="AC1475" s="18">
        <f>IF(M1475&lt;=450000,0,MAX(0,ROUNDDOWN(AA1475*0.06-MIN(50000,AA1475)*0.03,-2))+MAX(0,ROUNDDOWN(AA1475*0.04-MIN(50000,AA1475)*0.02,-2)))</f>
        <v/>
      </c>
      <c r="AD1475" s="18">
        <f>IF(M1475&lt;=450000,0,MAX(0,ROUNDDOWN(AB1475*0.06-MIN(50000,AB1475)*0.03,-2))+MAX(0,ROUNDDOWN(AB1475*0.04-MIN(50000,AB1475)*0.02,-2)))</f>
        <v/>
      </c>
      <c r="AE1475" s="18">
        <f>Y1475-Z1475</f>
        <v/>
      </c>
      <c r="AF1475" s="18">
        <f>AC1475-AD1475</f>
        <v/>
      </c>
      <c r="AG1475" s="18">
        <f>AE1475+AF1475</f>
        <v/>
      </c>
      <c r="AH1475" s="20">
        <f>IF(W1475&lt;=0,0,LOOKUP(W1475,{0,1950001,3300001,6950001,9000001,18000001,40000001},{0.05,0.1,0.2,0.23,0.33,0.4,0.45}))</f>
        <v/>
      </c>
    </row>
    <row r="1476">
      <c r="A1476" t="inlineStr">
        <is>
          <t>1万円刻み 3区分8万円ずつ</t>
        </is>
      </c>
      <c r="B1476" s="18">
        <f>'4_1万円刻み'!$A$466</f>
        <v/>
      </c>
      <c r="C1476" s="19" t="n">
        <v>2026</v>
      </c>
      <c r="D1476" t="inlineStr">
        <is>
          <t>いいえ</t>
        </is>
      </c>
      <c r="E1476" s="18" t="n">
        <v>80000</v>
      </c>
      <c r="F1476" s="18" t="n">
        <v>0</v>
      </c>
      <c r="G1476" s="18" t="n">
        <v>80000</v>
      </c>
      <c r="H1476" s="18" t="n">
        <v>80000</v>
      </c>
      <c r="I1476" s="18" t="n">
        <v>0</v>
      </c>
      <c r="J1476" s="18">
        <f>ROUND(MIN(B1476/12,650000)*12*0.0915+MIN(B1476/12,1390000)*12*(0.0504+0)+B1476*0.005,0)</f>
        <v/>
      </c>
      <c r="K1476" s="18" t="n">
        <v>0</v>
      </c>
      <c r="L1476" s="18" t="n">
        <v>0</v>
      </c>
      <c r="M1476" s="18">
        <f>ROUND(IF(C1476&gt;=2026,IF(B1476&lt;741000,0,IF(B1476&lt;2191000,B1476-740000,IF(B1476&lt;2193000,1451000,IF(B1476&lt;2196000,1453000,IF(B1476&lt;2200000,1456000,IF(B1476&lt;3600000,ROUNDDOWN(B1476/4,-3)*2.8-80000,IF(B1476&lt;6600000,ROUNDDOWN(B1476/4,-3)*3.2-440000,IF(B1476&lt;8500000,ROUNDDOWN(B1476*0.9,0)-1100000,B1476-1950000)))))))),IF(B1476&lt;651000,0,IF(B1476&lt;1900000,B1476-650000,IF(B1476&lt;3600000,ROUNDDOWN(B1476/4,-3)*2.8-80000,IF(B1476&lt;6600000,ROUNDDOWN(B1476/4,-3)*3.2-440000,IF(B1476&lt;8500000,ROUNDDOWN(B1476*0.9,0)-1100000,B1476-1950000)))))),0)</f>
        <v/>
      </c>
      <c r="N1476" s="18">
        <f>IF(M1476&gt;23500000,NA(),IF(C1476&gt;=2026,IF(M1476&lt;=4890000,1040000,IF(M1476&lt;=6550000,670000,620000)),IF(M1476&lt;=1320000,950000,IF(M1476&lt;=3360000,880000,IF(M1476&lt;=4890000,680000,IF(M1476&lt;=6550000,630000,580000))))))</f>
        <v/>
      </c>
      <c r="O1476" s="18">
        <f>IF(F1476&lt;=0,IF(AND(D1476="はい",C1476&gt;=2026,C1476&lt;=2027),IF(E1476&lt;=0,0,IF(E1476&lt;=30000,E1476,IF(E1476&lt;=60000,ROUNDUP(E1476/2,0)+15000,IF(E1476&lt;=120000,ROUNDUP(E1476/4,0)+30000,60000)))),IF(E1476&lt;=0,0,IF(E1476&lt;=20000,E1476,IF(E1476&lt;=40000,ROUNDUP(E1476/2,0)+10000,IF(E1476&lt;=80000,ROUNDUP(E1476/4,0)+20000,40000))))),IF(E1476&lt;=0,IF(F1476&lt;=0,0,IF(F1476&lt;=25000,F1476,IF(F1476&lt;=50000,ROUNDUP(F1476/2,0)+12500,IF(F1476&lt;=100000,ROUNDUP(F1476/4,0)+25000,50000)))),MAX(IF(F1476&lt;=0,0,IF(F1476&lt;=25000,F1476,IF(F1476&lt;=50000,ROUNDUP(F1476/2,0)+12500,IF(F1476&lt;=100000,ROUNDUP(F1476/4,0)+25000,50000)))),MIN(IF(AND(D1476="はい",C1476&gt;=2026,C1476&lt;=2027),IF(E1476&lt;=0,0,IF(E1476&lt;=30000,E1476,IF(E1476&lt;=60000,ROUNDUP(E1476/2,0)+15000,IF(E1476&lt;=120000,ROUNDUP(E1476/4,0)+30000,60000)))),IF(E1476&lt;=0,0,IF(E1476&lt;=20000,E1476,IF(E1476&lt;=40000,ROUNDUP(E1476/2,0)+10000,IF(E1476&lt;=80000,ROUNDUP(E1476/4,0)+20000,40000)))))+IF(F1476&lt;=0,0,IF(F1476&lt;=25000,F1476,IF(F1476&lt;=50000,ROUNDUP(F1476/2,0)+12500,IF(F1476&lt;=100000,ROUNDUP(F1476/4,0)+25000,50000)))),IF(AND(D1476="はい",C1476&gt;=2026,C1476&lt;=2027),60000,40000)))))</f>
        <v/>
      </c>
      <c r="P1476" s="18">
        <f>IF(G1476&lt;=0,0,IF(G1476&lt;=20000,G1476,IF(G1476&lt;=40000,ROUNDUP(G1476/2,0)+10000,IF(G1476&lt;=80000,ROUNDUP(G1476/4,0)+20000,40000))))</f>
        <v/>
      </c>
      <c r="Q1476" s="18">
        <f>IF(I1476&lt;=0,IF(H1476&lt;=0,0,IF(H1476&lt;=20000,H1476,IF(H1476&lt;=40000,ROUNDUP(H1476/2,0)+10000,IF(H1476&lt;=80000,ROUNDUP(H1476/4,0)+20000,40000)))),IF(H1476&lt;=0,IF(I1476&lt;=0,0,IF(I1476&lt;=25000,I1476,IF(I1476&lt;=50000,ROUNDUP(I1476/2,0)+12500,IF(I1476&lt;=100000,ROUNDUP(I1476/4,0)+25000,50000)))),MAX(IF(I1476&lt;=0,0,IF(I1476&lt;=25000,I1476,IF(I1476&lt;=50000,ROUNDUP(I1476/2,0)+12500,IF(I1476&lt;=100000,ROUNDUP(I1476/4,0)+25000,50000)))),MIN(IF(H1476&lt;=0,0,IF(H1476&lt;=20000,H1476,IF(H1476&lt;=40000,ROUNDUP(H1476/2,0)+10000,IF(H1476&lt;=80000,ROUNDUP(H1476/4,0)+20000,40000))))+IF(I1476&lt;=0,0,IF(I1476&lt;=25000,I1476,IF(I1476&lt;=50000,ROUNDUP(I1476/2,0)+12500,IF(I1476&lt;=100000,ROUNDUP(I1476/4,0)+25000,50000)))),40000))))</f>
        <v/>
      </c>
      <c r="R1476" s="18">
        <f>MIN(120000,O1476+P1476+Q1476)</f>
        <v/>
      </c>
      <c r="S1476" s="18">
        <f>IF(F1476&lt;=0,IF(E1476&lt;=0,0,IF(E1476&lt;=12000,E1476,IF(E1476&lt;=32000,ROUNDUP(E1476/2,0)+6000,IF(E1476&lt;=56000,ROUNDUP(E1476/4,0)+14000,28000)))),IF(E1476&lt;=0,IF(F1476&lt;=0,0,IF(F1476&lt;=15000,F1476,IF(F1476&lt;=40000,ROUNDUP(F1476/2,0)+7500,IF(F1476&lt;=70000,ROUNDUP(F1476/4,0)+17500,35000)))),MAX(IF(F1476&lt;=0,0,IF(F1476&lt;=15000,F1476,IF(F1476&lt;=40000,ROUNDUP(F1476/2,0)+7500,IF(F1476&lt;=70000,ROUNDUP(F1476/4,0)+17500,35000)))),MIN(IF(E1476&lt;=0,0,IF(E1476&lt;=12000,E1476,IF(E1476&lt;=32000,ROUNDUP(E1476/2,0)+6000,IF(E1476&lt;=56000,ROUNDUP(E1476/4,0)+14000,28000))))+IF(F1476&lt;=0,0,IF(F1476&lt;=15000,F1476,IF(F1476&lt;=40000,ROUNDUP(F1476/2,0)+7500,IF(F1476&lt;=70000,ROUNDUP(F1476/4,0)+17500,35000)))),28000))))</f>
        <v/>
      </c>
      <c r="T1476" s="18">
        <f>IF(G1476&lt;=0,0,IF(G1476&lt;=12000,G1476,IF(G1476&lt;=32000,ROUNDUP(G1476/2,0)+6000,IF(G1476&lt;=56000,ROUNDUP(G1476/4,0)+14000,28000))))</f>
        <v/>
      </c>
      <c r="U1476" s="18">
        <f>IF(I1476&lt;=0,IF(H1476&lt;=0,0,IF(H1476&lt;=12000,H1476,IF(H1476&lt;=32000,ROUNDUP(H1476/2,0)+6000,IF(H1476&lt;=56000,ROUNDUP(H1476/4,0)+14000,28000)))),IF(H1476&lt;=0,IF(I1476&lt;=0,0,IF(I1476&lt;=15000,I1476,IF(I1476&lt;=40000,ROUNDUP(I1476/2,0)+7500,IF(I1476&lt;=70000,ROUNDUP(I1476/4,0)+17500,35000)))),MAX(IF(I1476&lt;=0,0,IF(I1476&lt;=15000,I1476,IF(I1476&lt;=40000,ROUNDUP(I1476/2,0)+7500,IF(I1476&lt;=70000,ROUNDUP(I1476/4,0)+17500,35000)))),MIN(IF(H1476&lt;=0,0,IF(H1476&lt;=12000,H1476,IF(H1476&lt;=32000,ROUNDUP(H1476/2,0)+6000,IF(H1476&lt;=56000,ROUNDUP(H1476/4,0)+14000,28000))))+IF(I1476&lt;=0,0,IF(I1476&lt;=15000,I1476,IF(I1476&lt;=40000,ROUNDUP(I1476/2,0)+7500,IF(I1476&lt;=70000,ROUNDUP(I1476/4,0)+17500,35000)))),28000))))</f>
        <v/>
      </c>
      <c r="V1476" s="18">
        <f>MIN(70000,S1476+T1476+U1476)</f>
        <v/>
      </c>
      <c r="W1476" s="18">
        <f>MAX(0,ROUNDDOWN(M1476-J1476-N1476-K1476-0,-3))</f>
        <v/>
      </c>
      <c r="X1476" s="18">
        <f>MAX(0,ROUNDDOWN(M1476-J1476-N1476-K1476-R1476,-3))</f>
        <v/>
      </c>
      <c r="Y1476" s="18">
        <f>IF(W1476&lt;=0,0,ROUNDDOWN((W1476*LOOKUP(W1476,{0,1950001,3300001,6950001,9000001,18000001,40000001},{0.05,0.1,0.2,0.23,0.33,0.4,0.45})-LOOKUP(W1476,{0,1950001,3300001,6950001,9000001,18000001,40000001},{0,97500,427500,636000,1536000,2796000,4796000}))*1.021,-2))</f>
        <v/>
      </c>
      <c r="Z1476" s="18">
        <f>IF(X1476&lt;=0,0,ROUNDDOWN((X1476*LOOKUP(X1476,{0,1950001,3300001,6950001,9000001,18000001,40000001},{0.05,0.1,0.2,0.23,0.33,0.4,0.45})-LOOKUP(X1476,{0,1950001,3300001,6950001,9000001,18000001,40000001},{0,97500,427500,636000,1536000,2796000,4796000}))*1.021,-2))</f>
        <v/>
      </c>
      <c r="AA1476" s="18">
        <f>MAX(0,ROUNDDOWN(M1476-J1476-430000-L1476-0,-3))</f>
        <v/>
      </c>
      <c r="AB1476" s="18">
        <f>MAX(0,ROUNDDOWN(M1476-J1476-430000-L1476-V1476,-3))</f>
        <v/>
      </c>
      <c r="AC1476" s="18">
        <f>IF(M1476&lt;=450000,0,MAX(0,ROUNDDOWN(AA1476*0.06-MIN(50000,AA1476)*0.03,-2))+MAX(0,ROUNDDOWN(AA1476*0.04-MIN(50000,AA1476)*0.02,-2)))</f>
        <v/>
      </c>
      <c r="AD1476" s="18">
        <f>IF(M1476&lt;=450000,0,MAX(0,ROUNDDOWN(AB1476*0.06-MIN(50000,AB1476)*0.03,-2))+MAX(0,ROUNDDOWN(AB1476*0.04-MIN(50000,AB1476)*0.02,-2)))</f>
        <v/>
      </c>
      <c r="AE1476" s="18">
        <f>Y1476-Z1476</f>
        <v/>
      </c>
      <c r="AF1476" s="18">
        <f>AC1476-AD1476</f>
        <v/>
      </c>
      <c r="AG1476" s="18">
        <f>AE1476+AF1476</f>
        <v/>
      </c>
      <c r="AH1476" s="20">
        <f>IF(W1476&lt;=0,0,LOOKUP(W1476,{0,1950001,3300001,6950001,9000001,18000001,40000001},{0.05,0.1,0.2,0.23,0.33,0.4,0.45}))</f>
        <v/>
      </c>
    </row>
    <row r="1477">
      <c r="A1477" t="inlineStr">
        <is>
          <t>1万円刻み 一般8万円</t>
        </is>
      </c>
      <c r="B1477" s="18">
        <f>'4_1万円刻み'!$A$466</f>
        <v/>
      </c>
      <c r="C1477" s="19" t="n">
        <v>2026</v>
      </c>
      <c r="D1477" t="inlineStr">
        <is>
          <t>いいえ</t>
        </is>
      </c>
      <c r="E1477" s="18" t="n">
        <v>80000</v>
      </c>
      <c r="F1477" s="18" t="n">
        <v>0</v>
      </c>
      <c r="G1477" s="18" t="n">
        <v>0</v>
      </c>
      <c r="H1477" s="18" t="n">
        <v>0</v>
      </c>
      <c r="I1477" s="18" t="n">
        <v>0</v>
      </c>
      <c r="J1477" s="18">
        <f>ROUND(MIN(B1477/12,650000)*12*0.0915+MIN(B1477/12,1390000)*12*(0.0504+0)+B1477*0.005,0)</f>
        <v/>
      </c>
      <c r="K1477" s="18" t="n">
        <v>0</v>
      </c>
      <c r="L1477" s="18" t="n">
        <v>0</v>
      </c>
      <c r="M1477" s="18">
        <f>ROUND(IF(C1477&gt;=2026,IF(B1477&lt;741000,0,IF(B1477&lt;2191000,B1477-740000,IF(B1477&lt;2193000,1451000,IF(B1477&lt;2196000,1453000,IF(B1477&lt;2200000,1456000,IF(B1477&lt;3600000,ROUNDDOWN(B1477/4,-3)*2.8-80000,IF(B1477&lt;6600000,ROUNDDOWN(B1477/4,-3)*3.2-440000,IF(B1477&lt;8500000,ROUNDDOWN(B1477*0.9,0)-1100000,B1477-1950000)))))))),IF(B1477&lt;651000,0,IF(B1477&lt;1900000,B1477-650000,IF(B1477&lt;3600000,ROUNDDOWN(B1477/4,-3)*2.8-80000,IF(B1477&lt;6600000,ROUNDDOWN(B1477/4,-3)*3.2-440000,IF(B1477&lt;8500000,ROUNDDOWN(B1477*0.9,0)-1100000,B1477-1950000)))))),0)</f>
        <v/>
      </c>
      <c r="N1477" s="18">
        <f>IF(M1477&gt;23500000,NA(),IF(C1477&gt;=2026,IF(M1477&lt;=4890000,1040000,IF(M1477&lt;=6550000,670000,620000)),IF(M1477&lt;=1320000,950000,IF(M1477&lt;=3360000,880000,IF(M1477&lt;=4890000,680000,IF(M1477&lt;=6550000,630000,580000))))))</f>
        <v/>
      </c>
      <c r="O1477" s="18">
        <f>IF(F1477&lt;=0,IF(AND(D1477="はい",C1477&gt;=2026,C1477&lt;=2027),IF(E1477&lt;=0,0,IF(E1477&lt;=30000,E1477,IF(E1477&lt;=60000,ROUNDUP(E1477/2,0)+15000,IF(E1477&lt;=120000,ROUNDUP(E1477/4,0)+30000,60000)))),IF(E1477&lt;=0,0,IF(E1477&lt;=20000,E1477,IF(E1477&lt;=40000,ROUNDUP(E1477/2,0)+10000,IF(E1477&lt;=80000,ROUNDUP(E1477/4,0)+20000,40000))))),IF(E1477&lt;=0,IF(F1477&lt;=0,0,IF(F1477&lt;=25000,F1477,IF(F1477&lt;=50000,ROUNDUP(F1477/2,0)+12500,IF(F1477&lt;=100000,ROUNDUP(F1477/4,0)+25000,50000)))),MAX(IF(F1477&lt;=0,0,IF(F1477&lt;=25000,F1477,IF(F1477&lt;=50000,ROUNDUP(F1477/2,0)+12500,IF(F1477&lt;=100000,ROUNDUP(F1477/4,0)+25000,50000)))),MIN(IF(AND(D1477="はい",C1477&gt;=2026,C1477&lt;=2027),IF(E1477&lt;=0,0,IF(E1477&lt;=30000,E1477,IF(E1477&lt;=60000,ROUNDUP(E1477/2,0)+15000,IF(E1477&lt;=120000,ROUNDUP(E1477/4,0)+30000,60000)))),IF(E1477&lt;=0,0,IF(E1477&lt;=20000,E1477,IF(E1477&lt;=40000,ROUNDUP(E1477/2,0)+10000,IF(E1477&lt;=80000,ROUNDUP(E1477/4,0)+20000,40000)))))+IF(F1477&lt;=0,0,IF(F1477&lt;=25000,F1477,IF(F1477&lt;=50000,ROUNDUP(F1477/2,0)+12500,IF(F1477&lt;=100000,ROUNDUP(F1477/4,0)+25000,50000)))),IF(AND(D1477="はい",C1477&gt;=2026,C1477&lt;=2027),60000,40000)))))</f>
        <v/>
      </c>
      <c r="P1477" s="18">
        <f>IF(G1477&lt;=0,0,IF(G1477&lt;=20000,G1477,IF(G1477&lt;=40000,ROUNDUP(G1477/2,0)+10000,IF(G1477&lt;=80000,ROUNDUP(G1477/4,0)+20000,40000))))</f>
        <v/>
      </c>
      <c r="Q1477" s="18">
        <f>IF(I1477&lt;=0,IF(H1477&lt;=0,0,IF(H1477&lt;=20000,H1477,IF(H1477&lt;=40000,ROUNDUP(H1477/2,0)+10000,IF(H1477&lt;=80000,ROUNDUP(H1477/4,0)+20000,40000)))),IF(H1477&lt;=0,IF(I1477&lt;=0,0,IF(I1477&lt;=25000,I1477,IF(I1477&lt;=50000,ROUNDUP(I1477/2,0)+12500,IF(I1477&lt;=100000,ROUNDUP(I1477/4,0)+25000,50000)))),MAX(IF(I1477&lt;=0,0,IF(I1477&lt;=25000,I1477,IF(I1477&lt;=50000,ROUNDUP(I1477/2,0)+12500,IF(I1477&lt;=100000,ROUNDUP(I1477/4,0)+25000,50000)))),MIN(IF(H1477&lt;=0,0,IF(H1477&lt;=20000,H1477,IF(H1477&lt;=40000,ROUNDUP(H1477/2,0)+10000,IF(H1477&lt;=80000,ROUNDUP(H1477/4,0)+20000,40000))))+IF(I1477&lt;=0,0,IF(I1477&lt;=25000,I1477,IF(I1477&lt;=50000,ROUNDUP(I1477/2,0)+12500,IF(I1477&lt;=100000,ROUNDUP(I1477/4,0)+25000,50000)))),40000))))</f>
        <v/>
      </c>
      <c r="R1477" s="18">
        <f>MIN(120000,O1477+P1477+Q1477)</f>
        <v/>
      </c>
      <c r="S1477" s="18">
        <f>IF(F1477&lt;=0,IF(E1477&lt;=0,0,IF(E1477&lt;=12000,E1477,IF(E1477&lt;=32000,ROUNDUP(E1477/2,0)+6000,IF(E1477&lt;=56000,ROUNDUP(E1477/4,0)+14000,28000)))),IF(E1477&lt;=0,IF(F1477&lt;=0,0,IF(F1477&lt;=15000,F1477,IF(F1477&lt;=40000,ROUNDUP(F1477/2,0)+7500,IF(F1477&lt;=70000,ROUNDUP(F1477/4,0)+17500,35000)))),MAX(IF(F1477&lt;=0,0,IF(F1477&lt;=15000,F1477,IF(F1477&lt;=40000,ROUNDUP(F1477/2,0)+7500,IF(F1477&lt;=70000,ROUNDUP(F1477/4,0)+17500,35000)))),MIN(IF(E1477&lt;=0,0,IF(E1477&lt;=12000,E1477,IF(E1477&lt;=32000,ROUNDUP(E1477/2,0)+6000,IF(E1477&lt;=56000,ROUNDUP(E1477/4,0)+14000,28000))))+IF(F1477&lt;=0,0,IF(F1477&lt;=15000,F1477,IF(F1477&lt;=40000,ROUNDUP(F1477/2,0)+7500,IF(F1477&lt;=70000,ROUNDUP(F1477/4,0)+17500,35000)))),28000))))</f>
        <v/>
      </c>
      <c r="T1477" s="18">
        <f>IF(G1477&lt;=0,0,IF(G1477&lt;=12000,G1477,IF(G1477&lt;=32000,ROUNDUP(G1477/2,0)+6000,IF(G1477&lt;=56000,ROUNDUP(G1477/4,0)+14000,28000))))</f>
        <v/>
      </c>
      <c r="U1477" s="18">
        <f>IF(I1477&lt;=0,IF(H1477&lt;=0,0,IF(H1477&lt;=12000,H1477,IF(H1477&lt;=32000,ROUNDUP(H1477/2,0)+6000,IF(H1477&lt;=56000,ROUNDUP(H1477/4,0)+14000,28000)))),IF(H1477&lt;=0,IF(I1477&lt;=0,0,IF(I1477&lt;=15000,I1477,IF(I1477&lt;=40000,ROUNDUP(I1477/2,0)+7500,IF(I1477&lt;=70000,ROUNDUP(I1477/4,0)+17500,35000)))),MAX(IF(I1477&lt;=0,0,IF(I1477&lt;=15000,I1477,IF(I1477&lt;=40000,ROUNDUP(I1477/2,0)+7500,IF(I1477&lt;=70000,ROUNDUP(I1477/4,0)+17500,35000)))),MIN(IF(H1477&lt;=0,0,IF(H1477&lt;=12000,H1477,IF(H1477&lt;=32000,ROUNDUP(H1477/2,0)+6000,IF(H1477&lt;=56000,ROUNDUP(H1477/4,0)+14000,28000))))+IF(I1477&lt;=0,0,IF(I1477&lt;=15000,I1477,IF(I1477&lt;=40000,ROUNDUP(I1477/2,0)+7500,IF(I1477&lt;=70000,ROUNDUP(I1477/4,0)+17500,35000)))),28000))))</f>
        <v/>
      </c>
      <c r="V1477" s="18">
        <f>MIN(70000,S1477+T1477+U1477)</f>
        <v/>
      </c>
      <c r="W1477" s="18">
        <f>MAX(0,ROUNDDOWN(M1477-J1477-N1477-K1477-0,-3))</f>
        <v/>
      </c>
      <c r="X1477" s="18">
        <f>MAX(0,ROUNDDOWN(M1477-J1477-N1477-K1477-R1477,-3))</f>
        <v/>
      </c>
      <c r="Y1477" s="18">
        <f>IF(W1477&lt;=0,0,ROUNDDOWN((W1477*LOOKUP(W1477,{0,1950001,3300001,6950001,9000001,18000001,40000001},{0.05,0.1,0.2,0.23,0.33,0.4,0.45})-LOOKUP(W1477,{0,1950001,3300001,6950001,9000001,18000001,40000001},{0,97500,427500,636000,1536000,2796000,4796000}))*1.021,-2))</f>
        <v/>
      </c>
      <c r="Z1477" s="18">
        <f>IF(X1477&lt;=0,0,ROUNDDOWN((X1477*LOOKUP(X1477,{0,1950001,3300001,6950001,9000001,18000001,40000001},{0.05,0.1,0.2,0.23,0.33,0.4,0.45})-LOOKUP(X1477,{0,1950001,3300001,6950001,9000001,18000001,40000001},{0,97500,427500,636000,1536000,2796000,4796000}))*1.021,-2))</f>
        <v/>
      </c>
      <c r="AA1477" s="18">
        <f>MAX(0,ROUNDDOWN(M1477-J1477-430000-L1477-0,-3))</f>
        <v/>
      </c>
      <c r="AB1477" s="18">
        <f>MAX(0,ROUNDDOWN(M1477-J1477-430000-L1477-V1477,-3))</f>
        <v/>
      </c>
      <c r="AC1477" s="18">
        <f>IF(M1477&lt;=450000,0,MAX(0,ROUNDDOWN(AA1477*0.06-MIN(50000,AA1477)*0.03,-2))+MAX(0,ROUNDDOWN(AA1477*0.04-MIN(50000,AA1477)*0.02,-2)))</f>
        <v/>
      </c>
      <c r="AD1477" s="18">
        <f>IF(M1477&lt;=450000,0,MAX(0,ROUNDDOWN(AB1477*0.06-MIN(50000,AB1477)*0.03,-2))+MAX(0,ROUNDDOWN(AB1477*0.04-MIN(50000,AB1477)*0.02,-2)))</f>
        <v/>
      </c>
      <c r="AE1477" s="18">
        <f>Y1477-Z1477</f>
        <v/>
      </c>
      <c r="AF1477" s="18">
        <f>AC1477-AD1477</f>
        <v/>
      </c>
      <c r="AG1477" s="18">
        <f>AE1477+AF1477</f>
        <v/>
      </c>
      <c r="AH1477" s="20">
        <f>IF(W1477&lt;=0,0,LOOKUP(W1477,{0,1950001,3300001,6950001,9000001,18000001,40000001},{0.05,0.1,0.2,0.23,0.33,0.4,0.45}))</f>
        <v/>
      </c>
    </row>
    <row r="1478">
      <c r="A1478" t="inlineStr">
        <is>
          <t>1万円刻み 特例あり一般12万円</t>
        </is>
      </c>
      <c r="B1478" s="18">
        <f>'4_1万円刻み'!$A$466</f>
        <v/>
      </c>
      <c r="C1478" s="19" t="n">
        <v>2026</v>
      </c>
      <c r="D1478" t="inlineStr">
        <is>
          <t>はい</t>
        </is>
      </c>
      <c r="E1478" s="18" t="n">
        <v>120000</v>
      </c>
      <c r="F1478" s="18" t="n">
        <v>0</v>
      </c>
      <c r="G1478" s="18" t="n">
        <v>0</v>
      </c>
      <c r="H1478" s="18" t="n">
        <v>0</v>
      </c>
      <c r="I1478" s="18" t="n">
        <v>0</v>
      </c>
      <c r="J1478" s="18">
        <f>ROUND(MIN(B1478/12,650000)*12*0.0915+MIN(B1478/12,1390000)*12*(0.0504+0)+B1478*0.005,0)</f>
        <v/>
      </c>
      <c r="K1478" s="18" t="n">
        <v>0</v>
      </c>
      <c r="L1478" s="18" t="n">
        <v>0</v>
      </c>
      <c r="M1478" s="18">
        <f>ROUND(IF(C1478&gt;=2026,IF(B1478&lt;741000,0,IF(B1478&lt;2191000,B1478-740000,IF(B1478&lt;2193000,1451000,IF(B1478&lt;2196000,1453000,IF(B1478&lt;2200000,1456000,IF(B1478&lt;3600000,ROUNDDOWN(B1478/4,-3)*2.8-80000,IF(B1478&lt;6600000,ROUNDDOWN(B1478/4,-3)*3.2-440000,IF(B1478&lt;8500000,ROUNDDOWN(B1478*0.9,0)-1100000,B1478-1950000)))))))),IF(B1478&lt;651000,0,IF(B1478&lt;1900000,B1478-650000,IF(B1478&lt;3600000,ROUNDDOWN(B1478/4,-3)*2.8-80000,IF(B1478&lt;6600000,ROUNDDOWN(B1478/4,-3)*3.2-440000,IF(B1478&lt;8500000,ROUNDDOWN(B1478*0.9,0)-1100000,B1478-1950000)))))),0)</f>
        <v/>
      </c>
      <c r="N1478" s="18">
        <f>IF(M1478&gt;23500000,NA(),IF(C1478&gt;=2026,IF(M1478&lt;=4890000,1040000,IF(M1478&lt;=6550000,670000,620000)),IF(M1478&lt;=1320000,950000,IF(M1478&lt;=3360000,880000,IF(M1478&lt;=4890000,680000,IF(M1478&lt;=6550000,630000,580000))))))</f>
        <v/>
      </c>
      <c r="O1478" s="18">
        <f>IF(F1478&lt;=0,IF(AND(D1478="はい",C1478&gt;=2026,C1478&lt;=2027),IF(E1478&lt;=0,0,IF(E1478&lt;=30000,E1478,IF(E1478&lt;=60000,ROUNDUP(E1478/2,0)+15000,IF(E1478&lt;=120000,ROUNDUP(E1478/4,0)+30000,60000)))),IF(E1478&lt;=0,0,IF(E1478&lt;=20000,E1478,IF(E1478&lt;=40000,ROUNDUP(E1478/2,0)+10000,IF(E1478&lt;=80000,ROUNDUP(E1478/4,0)+20000,40000))))),IF(E1478&lt;=0,IF(F1478&lt;=0,0,IF(F1478&lt;=25000,F1478,IF(F1478&lt;=50000,ROUNDUP(F1478/2,0)+12500,IF(F1478&lt;=100000,ROUNDUP(F1478/4,0)+25000,50000)))),MAX(IF(F1478&lt;=0,0,IF(F1478&lt;=25000,F1478,IF(F1478&lt;=50000,ROUNDUP(F1478/2,0)+12500,IF(F1478&lt;=100000,ROUNDUP(F1478/4,0)+25000,50000)))),MIN(IF(AND(D1478="はい",C1478&gt;=2026,C1478&lt;=2027),IF(E1478&lt;=0,0,IF(E1478&lt;=30000,E1478,IF(E1478&lt;=60000,ROUNDUP(E1478/2,0)+15000,IF(E1478&lt;=120000,ROUNDUP(E1478/4,0)+30000,60000)))),IF(E1478&lt;=0,0,IF(E1478&lt;=20000,E1478,IF(E1478&lt;=40000,ROUNDUP(E1478/2,0)+10000,IF(E1478&lt;=80000,ROUNDUP(E1478/4,0)+20000,40000)))))+IF(F1478&lt;=0,0,IF(F1478&lt;=25000,F1478,IF(F1478&lt;=50000,ROUNDUP(F1478/2,0)+12500,IF(F1478&lt;=100000,ROUNDUP(F1478/4,0)+25000,50000)))),IF(AND(D1478="はい",C1478&gt;=2026,C1478&lt;=2027),60000,40000)))))</f>
        <v/>
      </c>
      <c r="P1478" s="18">
        <f>IF(G1478&lt;=0,0,IF(G1478&lt;=20000,G1478,IF(G1478&lt;=40000,ROUNDUP(G1478/2,0)+10000,IF(G1478&lt;=80000,ROUNDUP(G1478/4,0)+20000,40000))))</f>
        <v/>
      </c>
      <c r="Q1478" s="18">
        <f>IF(I1478&lt;=0,IF(H1478&lt;=0,0,IF(H1478&lt;=20000,H1478,IF(H1478&lt;=40000,ROUNDUP(H1478/2,0)+10000,IF(H1478&lt;=80000,ROUNDUP(H1478/4,0)+20000,40000)))),IF(H1478&lt;=0,IF(I1478&lt;=0,0,IF(I1478&lt;=25000,I1478,IF(I1478&lt;=50000,ROUNDUP(I1478/2,0)+12500,IF(I1478&lt;=100000,ROUNDUP(I1478/4,0)+25000,50000)))),MAX(IF(I1478&lt;=0,0,IF(I1478&lt;=25000,I1478,IF(I1478&lt;=50000,ROUNDUP(I1478/2,0)+12500,IF(I1478&lt;=100000,ROUNDUP(I1478/4,0)+25000,50000)))),MIN(IF(H1478&lt;=0,0,IF(H1478&lt;=20000,H1478,IF(H1478&lt;=40000,ROUNDUP(H1478/2,0)+10000,IF(H1478&lt;=80000,ROUNDUP(H1478/4,0)+20000,40000))))+IF(I1478&lt;=0,0,IF(I1478&lt;=25000,I1478,IF(I1478&lt;=50000,ROUNDUP(I1478/2,0)+12500,IF(I1478&lt;=100000,ROUNDUP(I1478/4,0)+25000,50000)))),40000))))</f>
        <v/>
      </c>
      <c r="R1478" s="18">
        <f>MIN(120000,O1478+P1478+Q1478)</f>
        <v/>
      </c>
      <c r="S1478" s="18">
        <f>IF(F1478&lt;=0,IF(E1478&lt;=0,0,IF(E1478&lt;=12000,E1478,IF(E1478&lt;=32000,ROUNDUP(E1478/2,0)+6000,IF(E1478&lt;=56000,ROUNDUP(E1478/4,0)+14000,28000)))),IF(E1478&lt;=0,IF(F1478&lt;=0,0,IF(F1478&lt;=15000,F1478,IF(F1478&lt;=40000,ROUNDUP(F1478/2,0)+7500,IF(F1478&lt;=70000,ROUNDUP(F1478/4,0)+17500,35000)))),MAX(IF(F1478&lt;=0,0,IF(F1478&lt;=15000,F1478,IF(F1478&lt;=40000,ROUNDUP(F1478/2,0)+7500,IF(F1478&lt;=70000,ROUNDUP(F1478/4,0)+17500,35000)))),MIN(IF(E1478&lt;=0,0,IF(E1478&lt;=12000,E1478,IF(E1478&lt;=32000,ROUNDUP(E1478/2,0)+6000,IF(E1478&lt;=56000,ROUNDUP(E1478/4,0)+14000,28000))))+IF(F1478&lt;=0,0,IF(F1478&lt;=15000,F1478,IF(F1478&lt;=40000,ROUNDUP(F1478/2,0)+7500,IF(F1478&lt;=70000,ROUNDUP(F1478/4,0)+17500,35000)))),28000))))</f>
        <v/>
      </c>
      <c r="T1478" s="18">
        <f>IF(G1478&lt;=0,0,IF(G1478&lt;=12000,G1478,IF(G1478&lt;=32000,ROUNDUP(G1478/2,0)+6000,IF(G1478&lt;=56000,ROUNDUP(G1478/4,0)+14000,28000))))</f>
        <v/>
      </c>
      <c r="U1478" s="18">
        <f>IF(I1478&lt;=0,IF(H1478&lt;=0,0,IF(H1478&lt;=12000,H1478,IF(H1478&lt;=32000,ROUNDUP(H1478/2,0)+6000,IF(H1478&lt;=56000,ROUNDUP(H1478/4,0)+14000,28000)))),IF(H1478&lt;=0,IF(I1478&lt;=0,0,IF(I1478&lt;=15000,I1478,IF(I1478&lt;=40000,ROUNDUP(I1478/2,0)+7500,IF(I1478&lt;=70000,ROUNDUP(I1478/4,0)+17500,35000)))),MAX(IF(I1478&lt;=0,0,IF(I1478&lt;=15000,I1478,IF(I1478&lt;=40000,ROUNDUP(I1478/2,0)+7500,IF(I1478&lt;=70000,ROUNDUP(I1478/4,0)+17500,35000)))),MIN(IF(H1478&lt;=0,0,IF(H1478&lt;=12000,H1478,IF(H1478&lt;=32000,ROUNDUP(H1478/2,0)+6000,IF(H1478&lt;=56000,ROUNDUP(H1478/4,0)+14000,28000))))+IF(I1478&lt;=0,0,IF(I1478&lt;=15000,I1478,IF(I1478&lt;=40000,ROUNDUP(I1478/2,0)+7500,IF(I1478&lt;=70000,ROUNDUP(I1478/4,0)+17500,35000)))),28000))))</f>
        <v/>
      </c>
      <c r="V1478" s="18">
        <f>MIN(70000,S1478+T1478+U1478)</f>
        <v/>
      </c>
      <c r="W1478" s="18">
        <f>MAX(0,ROUNDDOWN(M1478-J1478-N1478-K1478-0,-3))</f>
        <v/>
      </c>
      <c r="X1478" s="18">
        <f>MAX(0,ROUNDDOWN(M1478-J1478-N1478-K1478-R1478,-3))</f>
        <v/>
      </c>
      <c r="Y1478" s="18">
        <f>IF(W1478&lt;=0,0,ROUNDDOWN((W1478*LOOKUP(W1478,{0,1950001,3300001,6950001,9000001,18000001,40000001},{0.05,0.1,0.2,0.23,0.33,0.4,0.45})-LOOKUP(W1478,{0,1950001,3300001,6950001,9000001,18000001,40000001},{0,97500,427500,636000,1536000,2796000,4796000}))*1.021,-2))</f>
        <v/>
      </c>
      <c r="Z1478" s="18">
        <f>IF(X1478&lt;=0,0,ROUNDDOWN((X1478*LOOKUP(X1478,{0,1950001,3300001,6950001,9000001,18000001,40000001},{0.05,0.1,0.2,0.23,0.33,0.4,0.45})-LOOKUP(X1478,{0,1950001,3300001,6950001,9000001,18000001,40000001},{0,97500,427500,636000,1536000,2796000,4796000}))*1.021,-2))</f>
        <v/>
      </c>
      <c r="AA1478" s="18">
        <f>MAX(0,ROUNDDOWN(M1478-J1478-430000-L1478-0,-3))</f>
        <v/>
      </c>
      <c r="AB1478" s="18">
        <f>MAX(0,ROUNDDOWN(M1478-J1478-430000-L1478-V1478,-3))</f>
        <v/>
      </c>
      <c r="AC1478" s="18">
        <f>IF(M1478&lt;=450000,0,MAX(0,ROUNDDOWN(AA1478*0.06-MIN(50000,AA1478)*0.03,-2))+MAX(0,ROUNDDOWN(AA1478*0.04-MIN(50000,AA1478)*0.02,-2)))</f>
        <v/>
      </c>
      <c r="AD1478" s="18">
        <f>IF(M1478&lt;=450000,0,MAX(0,ROUNDDOWN(AB1478*0.06-MIN(50000,AB1478)*0.03,-2))+MAX(0,ROUNDDOWN(AB1478*0.04-MIN(50000,AB1478)*0.02,-2)))</f>
        <v/>
      </c>
      <c r="AE1478" s="18">
        <f>Y1478-Z1478</f>
        <v/>
      </c>
      <c r="AF1478" s="18">
        <f>AC1478-AD1478</f>
        <v/>
      </c>
      <c r="AG1478" s="18">
        <f>AE1478+AF1478</f>
        <v/>
      </c>
      <c r="AH1478" s="20">
        <f>IF(W1478&lt;=0,0,LOOKUP(W1478,{0,1950001,3300001,6950001,9000001,18000001,40000001},{0.05,0.1,0.2,0.23,0.33,0.4,0.45}))</f>
        <v/>
      </c>
    </row>
    <row r="1479">
      <c r="A1479" t="inlineStr">
        <is>
          <t>1万円刻み 3区分8万円ずつ</t>
        </is>
      </c>
      <c r="B1479" s="18">
        <f>'4_1万円刻み'!$A$467</f>
        <v/>
      </c>
      <c r="C1479" s="19" t="n">
        <v>2026</v>
      </c>
      <c r="D1479" t="inlineStr">
        <is>
          <t>いいえ</t>
        </is>
      </c>
      <c r="E1479" s="18" t="n">
        <v>80000</v>
      </c>
      <c r="F1479" s="18" t="n">
        <v>0</v>
      </c>
      <c r="G1479" s="18" t="n">
        <v>80000</v>
      </c>
      <c r="H1479" s="18" t="n">
        <v>80000</v>
      </c>
      <c r="I1479" s="18" t="n">
        <v>0</v>
      </c>
      <c r="J1479" s="18">
        <f>ROUND(MIN(B1479/12,650000)*12*0.0915+MIN(B1479/12,1390000)*12*(0.0504+0)+B1479*0.005,0)</f>
        <v/>
      </c>
      <c r="K1479" s="18" t="n">
        <v>0</v>
      </c>
      <c r="L1479" s="18" t="n">
        <v>0</v>
      </c>
      <c r="M1479" s="18">
        <f>ROUND(IF(C1479&gt;=2026,IF(B1479&lt;741000,0,IF(B1479&lt;2191000,B1479-740000,IF(B1479&lt;2193000,1451000,IF(B1479&lt;2196000,1453000,IF(B1479&lt;2200000,1456000,IF(B1479&lt;3600000,ROUNDDOWN(B1479/4,-3)*2.8-80000,IF(B1479&lt;6600000,ROUNDDOWN(B1479/4,-3)*3.2-440000,IF(B1479&lt;8500000,ROUNDDOWN(B1479*0.9,0)-1100000,B1479-1950000)))))))),IF(B1479&lt;651000,0,IF(B1479&lt;1900000,B1479-650000,IF(B1479&lt;3600000,ROUNDDOWN(B1479/4,-3)*2.8-80000,IF(B1479&lt;6600000,ROUNDDOWN(B1479/4,-3)*3.2-440000,IF(B1479&lt;8500000,ROUNDDOWN(B1479*0.9,0)-1100000,B1479-1950000)))))),0)</f>
        <v/>
      </c>
      <c r="N1479" s="18">
        <f>IF(M1479&gt;23500000,NA(),IF(C1479&gt;=2026,IF(M1479&lt;=4890000,1040000,IF(M1479&lt;=6550000,670000,620000)),IF(M1479&lt;=1320000,950000,IF(M1479&lt;=3360000,880000,IF(M1479&lt;=4890000,680000,IF(M1479&lt;=6550000,630000,580000))))))</f>
        <v/>
      </c>
      <c r="O1479" s="18">
        <f>IF(F1479&lt;=0,IF(AND(D1479="はい",C1479&gt;=2026,C1479&lt;=2027),IF(E1479&lt;=0,0,IF(E1479&lt;=30000,E1479,IF(E1479&lt;=60000,ROUNDUP(E1479/2,0)+15000,IF(E1479&lt;=120000,ROUNDUP(E1479/4,0)+30000,60000)))),IF(E1479&lt;=0,0,IF(E1479&lt;=20000,E1479,IF(E1479&lt;=40000,ROUNDUP(E1479/2,0)+10000,IF(E1479&lt;=80000,ROUNDUP(E1479/4,0)+20000,40000))))),IF(E1479&lt;=0,IF(F1479&lt;=0,0,IF(F1479&lt;=25000,F1479,IF(F1479&lt;=50000,ROUNDUP(F1479/2,0)+12500,IF(F1479&lt;=100000,ROUNDUP(F1479/4,0)+25000,50000)))),MAX(IF(F1479&lt;=0,0,IF(F1479&lt;=25000,F1479,IF(F1479&lt;=50000,ROUNDUP(F1479/2,0)+12500,IF(F1479&lt;=100000,ROUNDUP(F1479/4,0)+25000,50000)))),MIN(IF(AND(D1479="はい",C1479&gt;=2026,C1479&lt;=2027),IF(E1479&lt;=0,0,IF(E1479&lt;=30000,E1479,IF(E1479&lt;=60000,ROUNDUP(E1479/2,0)+15000,IF(E1479&lt;=120000,ROUNDUP(E1479/4,0)+30000,60000)))),IF(E1479&lt;=0,0,IF(E1479&lt;=20000,E1479,IF(E1479&lt;=40000,ROUNDUP(E1479/2,0)+10000,IF(E1479&lt;=80000,ROUNDUP(E1479/4,0)+20000,40000)))))+IF(F1479&lt;=0,0,IF(F1479&lt;=25000,F1479,IF(F1479&lt;=50000,ROUNDUP(F1479/2,0)+12500,IF(F1479&lt;=100000,ROUNDUP(F1479/4,0)+25000,50000)))),IF(AND(D1479="はい",C1479&gt;=2026,C1479&lt;=2027),60000,40000)))))</f>
        <v/>
      </c>
      <c r="P1479" s="18">
        <f>IF(G1479&lt;=0,0,IF(G1479&lt;=20000,G1479,IF(G1479&lt;=40000,ROUNDUP(G1479/2,0)+10000,IF(G1479&lt;=80000,ROUNDUP(G1479/4,0)+20000,40000))))</f>
        <v/>
      </c>
      <c r="Q1479" s="18">
        <f>IF(I1479&lt;=0,IF(H1479&lt;=0,0,IF(H1479&lt;=20000,H1479,IF(H1479&lt;=40000,ROUNDUP(H1479/2,0)+10000,IF(H1479&lt;=80000,ROUNDUP(H1479/4,0)+20000,40000)))),IF(H1479&lt;=0,IF(I1479&lt;=0,0,IF(I1479&lt;=25000,I1479,IF(I1479&lt;=50000,ROUNDUP(I1479/2,0)+12500,IF(I1479&lt;=100000,ROUNDUP(I1479/4,0)+25000,50000)))),MAX(IF(I1479&lt;=0,0,IF(I1479&lt;=25000,I1479,IF(I1479&lt;=50000,ROUNDUP(I1479/2,0)+12500,IF(I1479&lt;=100000,ROUNDUP(I1479/4,0)+25000,50000)))),MIN(IF(H1479&lt;=0,0,IF(H1479&lt;=20000,H1479,IF(H1479&lt;=40000,ROUNDUP(H1479/2,0)+10000,IF(H1479&lt;=80000,ROUNDUP(H1479/4,0)+20000,40000))))+IF(I1479&lt;=0,0,IF(I1479&lt;=25000,I1479,IF(I1479&lt;=50000,ROUNDUP(I1479/2,0)+12500,IF(I1479&lt;=100000,ROUNDUP(I1479/4,0)+25000,50000)))),40000))))</f>
        <v/>
      </c>
      <c r="R1479" s="18">
        <f>MIN(120000,O1479+P1479+Q1479)</f>
        <v/>
      </c>
      <c r="S1479" s="18">
        <f>IF(F1479&lt;=0,IF(E1479&lt;=0,0,IF(E1479&lt;=12000,E1479,IF(E1479&lt;=32000,ROUNDUP(E1479/2,0)+6000,IF(E1479&lt;=56000,ROUNDUP(E1479/4,0)+14000,28000)))),IF(E1479&lt;=0,IF(F1479&lt;=0,0,IF(F1479&lt;=15000,F1479,IF(F1479&lt;=40000,ROUNDUP(F1479/2,0)+7500,IF(F1479&lt;=70000,ROUNDUP(F1479/4,0)+17500,35000)))),MAX(IF(F1479&lt;=0,0,IF(F1479&lt;=15000,F1479,IF(F1479&lt;=40000,ROUNDUP(F1479/2,0)+7500,IF(F1479&lt;=70000,ROUNDUP(F1479/4,0)+17500,35000)))),MIN(IF(E1479&lt;=0,0,IF(E1479&lt;=12000,E1479,IF(E1479&lt;=32000,ROUNDUP(E1479/2,0)+6000,IF(E1479&lt;=56000,ROUNDUP(E1479/4,0)+14000,28000))))+IF(F1479&lt;=0,0,IF(F1479&lt;=15000,F1479,IF(F1479&lt;=40000,ROUNDUP(F1479/2,0)+7500,IF(F1479&lt;=70000,ROUNDUP(F1479/4,0)+17500,35000)))),28000))))</f>
        <v/>
      </c>
      <c r="T1479" s="18">
        <f>IF(G1479&lt;=0,0,IF(G1479&lt;=12000,G1479,IF(G1479&lt;=32000,ROUNDUP(G1479/2,0)+6000,IF(G1479&lt;=56000,ROUNDUP(G1479/4,0)+14000,28000))))</f>
        <v/>
      </c>
      <c r="U1479" s="18">
        <f>IF(I1479&lt;=0,IF(H1479&lt;=0,0,IF(H1479&lt;=12000,H1479,IF(H1479&lt;=32000,ROUNDUP(H1479/2,0)+6000,IF(H1479&lt;=56000,ROUNDUP(H1479/4,0)+14000,28000)))),IF(H1479&lt;=0,IF(I1479&lt;=0,0,IF(I1479&lt;=15000,I1479,IF(I1479&lt;=40000,ROUNDUP(I1479/2,0)+7500,IF(I1479&lt;=70000,ROUNDUP(I1479/4,0)+17500,35000)))),MAX(IF(I1479&lt;=0,0,IF(I1479&lt;=15000,I1479,IF(I1479&lt;=40000,ROUNDUP(I1479/2,0)+7500,IF(I1479&lt;=70000,ROUNDUP(I1479/4,0)+17500,35000)))),MIN(IF(H1479&lt;=0,0,IF(H1479&lt;=12000,H1479,IF(H1479&lt;=32000,ROUNDUP(H1479/2,0)+6000,IF(H1479&lt;=56000,ROUNDUP(H1479/4,0)+14000,28000))))+IF(I1479&lt;=0,0,IF(I1479&lt;=15000,I1479,IF(I1479&lt;=40000,ROUNDUP(I1479/2,0)+7500,IF(I1479&lt;=70000,ROUNDUP(I1479/4,0)+17500,35000)))),28000))))</f>
        <v/>
      </c>
      <c r="V1479" s="18">
        <f>MIN(70000,S1479+T1479+U1479)</f>
        <v/>
      </c>
      <c r="W1479" s="18">
        <f>MAX(0,ROUNDDOWN(M1479-J1479-N1479-K1479-0,-3))</f>
        <v/>
      </c>
      <c r="X1479" s="18">
        <f>MAX(0,ROUNDDOWN(M1479-J1479-N1479-K1479-R1479,-3))</f>
        <v/>
      </c>
      <c r="Y1479" s="18">
        <f>IF(W1479&lt;=0,0,ROUNDDOWN((W1479*LOOKUP(W1479,{0,1950001,3300001,6950001,9000001,18000001,40000001},{0.05,0.1,0.2,0.23,0.33,0.4,0.45})-LOOKUP(W1479,{0,1950001,3300001,6950001,9000001,18000001,40000001},{0,97500,427500,636000,1536000,2796000,4796000}))*1.021,-2))</f>
        <v/>
      </c>
      <c r="Z1479" s="18">
        <f>IF(X1479&lt;=0,0,ROUNDDOWN((X1479*LOOKUP(X1479,{0,1950001,3300001,6950001,9000001,18000001,40000001},{0.05,0.1,0.2,0.23,0.33,0.4,0.45})-LOOKUP(X1479,{0,1950001,3300001,6950001,9000001,18000001,40000001},{0,97500,427500,636000,1536000,2796000,4796000}))*1.021,-2))</f>
        <v/>
      </c>
      <c r="AA1479" s="18">
        <f>MAX(0,ROUNDDOWN(M1479-J1479-430000-L1479-0,-3))</f>
        <v/>
      </c>
      <c r="AB1479" s="18">
        <f>MAX(0,ROUNDDOWN(M1479-J1479-430000-L1479-V1479,-3))</f>
        <v/>
      </c>
      <c r="AC1479" s="18">
        <f>IF(M1479&lt;=450000,0,MAX(0,ROUNDDOWN(AA1479*0.06-MIN(50000,AA1479)*0.03,-2))+MAX(0,ROUNDDOWN(AA1479*0.04-MIN(50000,AA1479)*0.02,-2)))</f>
        <v/>
      </c>
      <c r="AD1479" s="18">
        <f>IF(M1479&lt;=450000,0,MAX(0,ROUNDDOWN(AB1479*0.06-MIN(50000,AB1479)*0.03,-2))+MAX(0,ROUNDDOWN(AB1479*0.04-MIN(50000,AB1479)*0.02,-2)))</f>
        <v/>
      </c>
      <c r="AE1479" s="18">
        <f>Y1479-Z1479</f>
        <v/>
      </c>
      <c r="AF1479" s="18">
        <f>AC1479-AD1479</f>
        <v/>
      </c>
      <c r="AG1479" s="18">
        <f>AE1479+AF1479</f>
        <v/>
      </c>
      <c r="AH1479" s="20">
        <f>IF(W1479&lt;=0,0,LOOKUP(W1479,{0,1950001,3300001,6950001,9000001,18000001,40000001},{0.05,0.1,0.2,0.23,0.33,0.4,0.45}))</f>
        <v/>
      </c>
    </row>
    <row r="1480">
      <c r="A1480" t="inlineStr">
        <is>
          <t>1万円刻み 一般8万円</t>
        </is>
      </c>
      <c r="B1480" s="18">
        <f>'4_1万円刻み'!$A$467</f>
        <v/>
      </c>
      <c r="C1480" s="19" t="n">
        <v>2026</v>
      </c>
      <c r="D1480" t="inlineStr">
        <is>
          <t>いいえ</t>
        </is>
      </c>
      <c r="E1480" s="18" t="n">
        <v>80000</v>
      </c>
      <c r="F1480" s="18" t="n">
        <v>0</v>
      </c>
      <c r="G1480" s="18" t="n">
        <v>0</v>
      </c>
      <c r="H1480" s="18" t="n">
        <v>0</v>
      </c>
      <c r="I1480" s="18" t="n">
        <v>0</v>
      </c>
      <c r="J1480" s="18">
        <f>ROUND(MIN(B1480/12,650000)*12*0.0915+MIN(B1480/12,1390000)*12*(0.0504+0)+B1480*0.005,0)</f>
        <v/>
      </c>
      <c r="K1480" s="18" t="n">
        <v>0</v>
      </c>
      <c r="L1480" s="18" t="n">
        <v>0</v>
      </c>
      <c r="M1480" s="18">
        <f>ROUND(IF(C1480&gt;=2026,IF(B1480&lt;741000,0,IF(B1480&lt;2191000,B1480-740000,IF(B1480&lt;2193000,1451000,IF(B1480&lt;2196000,1453000,IF(B1480&lt;2200000,1456000,IF(B1480&lt;3600000,ROUNDDOWN(B1480/4,-3)*2.8-80000,IF(B1480&lt;6600000,ROUNDDOWN(B1480/4,-3)*3.2-440000,IF(B1480&lt;8500000,ROUNDDOWN(B1480*0.9,0)-1100000,B1480-1950000)))))))),IF(B1480&lt;651000,0,IF(B1480&lt;1900000,B1480-650000,IF(B1480&lt;3600000,ROUNDDOWN(B1480/4,-3)*2.8-80000,IF(B1480&lt;6600000,ROUNDDOWN(B1480/4,-3)*3.2-440000,IF(B1480&lt;8500000,ROUNDDOWN(B1480*0.9,0)-1100000,B1480-1950000)))))),0)</f>
        <v/>
      </c>
      <c r="N1480" s="18">
        <f>IF(M1480&gt;23500000,NA(),IF(C1480&gt;=2026,IF(M1480&lt;=4890000,1040000,IF(M1480&lt;=6550000,670000,620000)),IF(M1480&lt;=1320000,950000,IF(M1480&lt;=3360000,880000,IF(M1480&lt;=4890000,680000,IF(M1480&lt;=6550000,630000,580000))))))</f>
        <v/>
      </c>
      <c r="O1480" s="18">
        <f>IF(F1480&lt;=0,IF(AND(D1480="はい",C1480&gt;=2026,C1480&lt;=2027),IF(E1480&lt;=0,0,IF(E1480&lt;=30000,E1480,IF(E1480&lt;=60000,ROUNDUP(E1480/2,0)+15000,IF(E1480&lt;=120000,ROUNDUP(E1480/4,0)+30000,60000)))),IF(E1480&lt;=0,0,IF(E1480&lt;=20000,E1480,IF(E1480&lt;=40000,ROUNDUP(E1480/2,0)+10000,IF(E1480&lt;=80000,ROUNDUP(E1480/4,0)+20000,40000))))),IF(E1480&lt;=0,IF(F1480&lt;=0,0,IF(F1480&lt;=25000,F1480,IF(F1480&lt;=50000,ROUNDUP(F1480/2,0)+12500,IF(F1480&lt;=100000,ROUNDUP(F1480/4,0)+25000,50000)))),MAX(IF(F1480&lt;=0,0,IF(F1480&lt;=25000,F1480,IF(F1480&lt;=50000,ROUNDUP(F1480/2,0)+12500,IF(F1480&lt;=100000,ROUNDUP(F1480/4,0)+25000,50000)))),MIN(IF(AND(D1480="はい",C1480&gt;=2026,C1480&lt;=2027),IF(E1480&lt;=0,0,IF(E1480&lt;=30000,E1480,IF(E1480&lt;=60000,ROUNDUP(E1480/2,0)+15000,IF(E1480&lt;=120000,ROUNDUP(E1480/4,0)+30000,60000)))),IF(E1480&lt;=0,0,IF(E1480&lt;=20000,E1480,IF(E1480&lt;=40000,ROUNDUP(E1480/2,0)+10000,IF(E1480&lt;=80000,ROUNDUP(E1480/4,0)+20000,40000)))))+IF(F1480&lt;=0,0,IF(F1480&lt;=25000,F1480,IF(F1480&lt;=50000,ROUNDUP(F1480/2,0)+12500,IF(F1480&lt;=100000,ROUNDUP(F1480/4,0)+25000,50000)))),IF(AND(D1480="はい",C1480&gt;=2026,C1480&lt;=2027),60000,40000)))))</f>
        <v/>
      </c>
      <c r="P1480" s="18">
        <f>IF(G1480&lt;=0,0,IF(G1480&lt;=20000,G1480,IF(G1480&lt;=40000,ROUNDUP(G1480/2,0)+10000,IF(G1480&lt;=80000,ROUNDUP(G1480/4,0)+20000,40000))))</f>
        <v/>
      </c>
      <c r="Q1480" s="18">
        <f>IF(I1480&lt;=0,IF(H1480&lt;=0,0,IF(H1480&lt;=20000,H1480,IF(H1480&lt;=40000,ROUNDUP(H1480/2,0)+10000,IF(H1480&lt;=80000,ROUNDUP(H1480/4,0)+20000,40000)))),IF(H1480&lt;=0,IF(I1480&lt;=0,0,IF(I1480&lt;=25000,I1480,IF(I1480&lt;=50000,ROUNDUP(I1480/2,0)+12500,IF(I1480&lt;=100000,ROUNDUP(I1480/4,0)+25000,50000)))),MAX(IF(I1480&lt;=0,0,IF(I1480&lt;=25000,I1480,IF(I1480&lt;=50000,ROUNDUP(I1480/2,0)+12500,IF(I1480&lt;=100000,ROUNDUP(I1480/4,0)+25000,50000)))),MIN(IF(H1480&lt;=0,0,IF(H1480&lt;=20000,H1480,IF(H1480&lt;=40000,ROUNDUP(H1480/2,0)+10000,IF(H1480&lt;=80000,ROUNDUP(H1480/4,0)+20000,40000))))+IF(I1480&lt;=0,0,IF(I1480&lt;=25000,I1480,IF(I1480&lt;=50000,ROUNDUP(I1480/2,0)+12500,IF(I1480&lt;=100000,ROUNDUP(I1480/4,0)+25000,50000)))),40000))))</f>
        <v/>
      </c>
      <c r="R1480" s="18">
        <f>MIN(120000,O1480+P1480+Q1480)</f>
        <v/>
      </c>
      <c r="S1480" s="18">
        <f>IF(F1480&lt;=0,IF(E1480&lt;=0,0,IF(E1480&lt;=12000,E1480,IF(E1480&lt;=32000,ROUNDUP(E1480/2,0)+6000,IF(E1480&lt;=56000,ROUNDUP(E1480/4,0)+14000,28000)))),IF(E1480&lt;=0,IF(F1480&lt;=0,0,IF(F1480&lt;=15000,F1480,IF(F1480&lt;=40000,ROUNDUP(F1480/2,0)+7500,IF(F1480&lt;=70000,ROUNDUP(F1480/4,0)+17500,35000)))),MAX(IF(F1480&lt;=0,0,IF(F1480&lt;=15000,F1480,IF(F1480&lt;=40000,ROUNDUP(F1480/2,0)+7500,IF(F1480&lt;=70000,ROUNDUP(F1480/4,0)+17500,35000)))),MIN(IF(E1480&lt;=0,0,IF(E1480&lt;=12000,E1480,IF(E1480&lt;=32000,ROUNDUP(E1480/2,0)+6000,IF(E1480&lt;=56000,ROUNDUP(E1480/4,0)+14000,28000))))+IF(F1480&lt;=0,0,IF(F1480&lt;=15000,F1480,IF(F1480&lt;=40000,ROUNDUP(F1480/2,0)+7500,IF(F1480&lt;=70000,ROUNDUP(F1480/4,0)+17500,35000)))),28000))))</f>
        <v/>
      </c>
      <c r="T1480" s="18">
        <f>IF(G1480&lt;=0,0,IF(G1480&lt;=12000,G1480,IF(G1480&lt;=32000,ROUNDUP(G1480/2,0)+6000,IF(G1480&lt;=56000,ROUNDUP(G1480/4,0)+14000,28000))))</f>
        <v/>
      </c>
      <c r="U1480" s="18">
        <f>IF(I1480&lt;=0,IF(H1480&lt;=0,0,IF(H1480&lt;=12000,H1480,IF(H1480&lt;=32000,ROUNDUP(H1480/2,0)+6000,IF(H1480&lt;=56000,ROUNDUP(H1480/4,0)+14000,28000)))),IF(H1480&lt;=0,IF(I1480&lt;=0,0,IF(I1480&lt;=15000,I1480,IF(I1480&lt;=40000,ROUNDUP(I1480/2,0)+7500,IF(I1480&lt;=70000,ROUNDUP(I1480/4,0)+17500,35000)))),MAX(IF(I1480&lt;=0,0,IF(I1480&lt;=15000,I1480,IF(I1480&lt;=40000,ROUNDUP(I1480/2,0)+7500,IF(I1480&lt;=70000,ROUNDUP(I1480/4,0)+17500,35000)))),MIN(IF(H1480&lt;=0,0,IF(H1480&lt;=12000,H1480,IF(H1480&lt;=32000,ROUNDUP(H1480/2,0)+6000,IF(H1480&lt;=56000,ROUNDUP(H1480/4,0)+14000,28000))))+IF(I1480&lt;=0,0,IF(I1480&lt;=15000,I1480,IF(I1480&lt;=40000,ROUNDUP(I1480/2,0)+7500,IF(I1480&lt;=70000,ROUNDUP(I1480/4,0)+17500,35000)))),28000))))</f>
        <v/>
      </c>
      <c r="V1480" s="18">
        <f>MIN(70000,S1480+T1480+U1480)</f>
        <v/>
      </c>
      <c r="W1480" s="18">
        <f>MAX(0,ROUNDDOWN(M1480-J1480-N1480-K1480-0,-3))</f>
        <v/>
      </c>
      <c r="X1480" s="18">
        <f>MAX(0,ROUNDDOWN(M1480-J1480-N1480-K1480-R1480,-3))</f>
        <v/>
      </c>
      <c r="Y1480" s="18">
        <f>IF(W1480&lt;=0,0,ROUNDDOWN((W1480*LOOKUP(W1480,{0,1950001,3300001,6950001,9000001,18000001,40000001},{0.05,0.1,0.2,0.23,0.33,0.4,0.45})-LOOKUP(W1480,{0,1950001,3300001,6950001,9000001,18000001,40000001},{0,97500,427500,636000,1536000,2796000,4796000}))*1.021,-2))</f>
        <v/>
      </c>
      <c r="Z1480" s="18">
        <f>IF(X1480&lt;=0,0,ROUNDDOWN((X1480*LOOKUP(X1480,{0,1950001,3300001,6950001,9000001,18000001,40000001},{0.05,0.1,0.2,0.23,0.33,0.4,0.45})-LOOKUP(X1480,{0,1950001,3300001,6950001,9000001,18000001,40000001},{0,97500,427500,636000,1536000,2796000,4796000}))*1.021,-2))</f>
        <v/>
      </c>
      <c r="AA1480" s="18">
        <f>MAX(0,ROUNDDOWN(M1480-J1480-430000-L1480-0,-3))</f>
        <v/>
      </c>
      <c r="AB1480" s="18">
        <f>MAX(0,ROUNDDOWN(M1480-J1480-430000-L1480-V1480,-3))</f>
        <v/>
      </c>
      <c r="AC1480" s="18">
        <f>IF(M1480&lt;=450000,0,MAX(0,ROUNDDOWN(AA1480*0.06-MIN(50000,AA1480)*0.03,-2))+MAX(0,ROUNDDOWN(AA1480*0.04-MIN(50000,AA1480)*0.02,-2)))</f>
        <v/>
      </c>
      <c r="AD1480" s="18">
        <f>IF(M1480&lt;=450000,0,MAX(0,ROUNDDOWN(AB1480*0.06-MIN(50000,AB1480)*0.03,-2))+MAX(0,ROUNDDOWN(AB1480*0.04-MIN(50000,AB1480)*0.02,-2)))</f>
        <v/>
      </c>
      <c r="AE1480" s="18">
        <f>Y1480-Z1480</f>
        <v/>
      </c>
      <c r="AF1480" s="18">
        <f>AC1480-AD1480</f>
        <v/>
      </c>
      <c r="AG1480" s="18">
        <f>AE1480+AF1480</f>
        <v/>
      </c>
      <c r="AH1480" s="20">
        <f>IF(W1480&lt;=0,0,LOOKUP(W1480,{0,1950001,3300001,6950001,9000001,18000001,40000001},{0.05,0.1,0.2,0.23,0.33,0.4,0.45}))</f>
        <v/>
      </c>
    </row>
    <row r="1481">
      <c r="A1481" t="inlineStr">
        <is>
          <t>1万円刻み 特例あり一般12万円</t>
        </is>
      </c>
      <c r="B1481" s="18">
        <f>'4_1万円刻み'!$A$467</f>
        <v/>
      </c>
      <c r="C1481" s="19" t="n">
        <v>2026</v>
      </c>
      <c r="D1481" t="inlineStr">
        <is>
          <t>はい</t>
        </is>
      </c>
      <c r="E1481" s="18" t="n">
        <v>120000</v>
      </c>
      <c r="F1481" s="18" t="n">
        <v>0</v>
      </c>
      <c r="G1481" s="18" t="n">
        <v>0</v>
      </c>
      <c r="H1481" s="18" t="n">
        <v>0</v>
      </c>
      <c r="I1481" s="18" t="n">
        <v>0</v>
      </c>
      <c r="J1481" s="18">
        <f>ROUND(MIN(B1481/12,650000)*12*0.0915+MIN(B1481/12,1390000)*12*(0.0504+0)+B1481*0.005,0)</f>
        <v/>
      </c>
      <c r="K1481" s="18" t="n">
        <v>0</v>
      </c>
      <c r="L1481" s="18" t="n">
        <v>0</v>
      </c>
      <c r="M1481" s="18">
        <f>ROUND(IF(C1481&gt;=2026,IF(B1481&lt;741000,0,IF(B1481&lt;2191000,B1481-740000,IF(B1481&lt;2193000,1451000,IF(B1481&lt;2196000,1453000,IF(B1481&lt;2200000,1456000,IF(B1481&lt;3600000,ROUNDDOWN(B1481/4,-3)*2.8-80000,IF(B1481&lt;6600000,ROUNDDOWN(B1481/4,-3)*3.2-440000,IF(B1481&lt;8500000,ROUNDDOWN(B1481*0.9,0)-1100000,B1481-1950000)))))))),IF(B1481&lt;651000,0,IF(B1481&lt;1900000,B1481-650000,IF(B1481&lt;3600000,ROUNDDOWN(B1481/4,-3)*2.8-80000,IF(B1481&lt;6600000,ROUNDDOWN(B1481/4,-3)*3.2-440000,IF(B1481&lt;8500000,ROUNDDOWN(B1481*0.9,0)-1100000,B1481-1950000)))))),0)</f>
        <v/>
      </c>
      <c r="N1481" s="18">
        <f>IF(M1481&gt;23500000,NA(),IF(C1481&gt;=2026,IF(M1481&lt;=4890000,1040000,IF(M1481&lt;=6550000,670000,620000)),IF(M1481&lt;=1320000,950000,IF(M1481&lt;=3360000,880000,IF(M1481&lt;=4890000,680000,IF(M1481&lt;=6550000,630000,580000))))))</f>
        <v/>
      </c>
      <c r="O1481" s="18">
        <f>IF(F1481&lt;=0,IF(AND(D1481="はい",C1481&gt;=2026,C1481&lt;=2027),IF(E1481&lt;=0,0,IF(E1481&lt;=30000,E1481,IF(E1481&lt;=60000,ROUNDUP(E1481/2,0)+15000,IF(E1481&lt;=120000,ROUNDUP(E1481/4,0)+30000,60000)))),IF(E1481&lt;=0,0,IF(E1481&lt;=20000,E1481,IF(E1481&lt;=40000,ROUNDUP(E1481/2,0)+10000,IF(E1481&lt;=80000,ROUNDUP(E1481/4,0)+20000,40000))))),IF(E1481&lt;=0,IF(F1481&lt;=0,0,IF(F1481&lt;=25000,F1481,IF(F1481&lt;=50000,ROUNDUP(F1481/2,0)+12500,IF(F1481&lt;=100000,ROUNDUP(F1481/4,0)+25000,50000)))),MAX(IF(F1481&lt;=0,0,IF(F1481&lt;=25000,F1481,IF(F1481&lt;=50000,ROUNDUP(F1481/2,0)+12500,IF(F1481&lt;=100000,ROUNDUP(F1481/4,0)+25000,50000)))),MIN(IF(AND(D1481="はい",C1481&gt;=2026,C1481&lt;=2027),IF(E1481&lt;=0,0,IF(E1481&lt;=30000,E1481,IF(E1481&lt;=60000,ROUNDUP(E1481/2,0)+15000,IF(E1481&lt;=120000,ROUNDUP(E1481/4,0)+30000,60000)))),IF(E1481&lt;=0,0,IF(E1481&lt;=20000,E1481,IF(E1481&lt;=40000,ROUNDUP(E1481/2,0)+10000,IF(E1481&lt;=80000,ROUNDUP(E1481/4,0)+20000,40000)))))+IF(F1481&lt;=0,0,IF(F1481&lt;=25000,F1481,IF(F1481&lt;=50000,ROUNDUP(F1481/2,0)+12500,IF(F1481&lt;=100000,ROUNDUP(F1481/4,0)+25000,50000)))),IF(AND(D1481="はい",C1481&gt;=2026,C1481&lt;=2027),60000,40000)))))</f>
        <v/>
      </c>
      <c r="P1481" s="18">
        <f>IF(G1481&lt;=0,0,IF(G1481&lt;=20000,G1481,IF(G1481&lt;=40000,ROUNDUP(G1481/2,0)+10000,IF(G1481&lt;=80000,ROUNDUP(G1481/4,0)+20000,40000))))</f>
        <v/>
      </c>
      <c r="Q1481" s="18">
        <f>IF(I1481&lt;=0,IF(H1481&lt;=0,0,IF(H1481&lt;=20000,H1481,IF(H1481&lt;=40000,ROUNDUP(H1481/2,0)+10000,IF(H1481&lt;=80000,ROUNDUP(H1481/4,0)+20000,40000)))),IF(H1481&lt;=0,IF(I1481&lt;=0,0,IF(I1481&lt;=25000,I1481,IF(I1481&lt;=50000,ROUNDUP(I1481/2,0)+12500,IF(I1481&lt;=100000,ROUNDUP(I1481/4,0)+25000,50000)))),MAX(IF(I1481&lt;=0,0,IF(I1481&lt;=25000,I1481,IF(I1481&lt;=50000,ROUNDUP(I1481/2,0)+12500,IF(I1481&lt;=100000,ROUNDUP(I1481/4,0)+25000,50000)))),MIN(IF(H1481&lt;=0,0,IF(H1481&lt;=20000,H1481,IF(H1481&lt;=40000,ROUNDUP(H1481/2,0)+10000,IF(H1481&lt;=80000,ROUNDUP(H1481/4,0)+20000,40000))))+IF(I1481&lt;=0,0,IF(I1481&lt;=25000,I1481,IF(I1481&lt;=50000,ROUNDUP(I1481/2,0)+12500,IF(I1481&lt;=100000,ROUNDUP(I1481/4,0)+25000,50000)))),40000))))</f>
        <v/>
      </c>
      <c r="R1481" s="18">
        <f>MIN(120000,O1481+P1481+Q1481)</f>
        <v/>
      </c>
      <c r="S1481" s="18">
        <f>IF(F1481&lt;=0,IF(E1481&lt;=0,0,IF(E1481&lt;=12000,E1481,IF(E1481&lt;=32000,ROUNDUP(E1481/2,0)+6000,IF(E1481&lt;=56000,ROUNDUP(E1481/4,0)+14000,28000)))),IF(E1481&lt;=0,IF(F1481&lt;=0,0,IF(F1481&lt;=15000,F1481,IF(F1481&lt;=40000,ROUNDUP(F1481/2,0)+7500,IF(F1481&lt;=70000,ROUNDUP(F1481/4,0)+17500,35000)))),MAX(IF(F1481&lt;=0,0,IF(F1481&lt;=15000,F1481,IF(F1481&lt;=40000,ROUNDUP(F1481/2,0)+7500,IF(F1481&lt;=70000,ROUNDUP(F1481/4,0)+17500,35000)))),MIN(IF(E1481&lt;=0,0,IF(E1481&lt;=12000,E1481,IF(E1481&lt;=32000,ROUNDUP(E1481/2,0)+6000,IF(E1481&lt;=56000,ROUNDUP(E1481/4,0)+14000,28000))))+IF(F1481&lt;=0,0,IF(F1481&lt;=15000,F1481,IF(F1481&lt;=40000,ROUNDUP(F1481/2,0)+7500,IF(F1481&lt;=70000,ROUNDUP(F1481/4,0)+17500,35000)))),28000))))</f>
        <v/>
      </c>
      <c r="T1481" s="18">
        <f>IF(G1481&lt;=0,0,IF(G1481&lt;=12000,G1481,IF(G1481&lt;=32000,ROUNDUP(G1481/2,0)+6000,IF(G1481&lt;=56000,ROUNDUP(G1481/4,0)+14000,28000))))</f>
        <v/>
      </c>
      <c r="U1481" s="18">
        <f>IF(I1481&lt;=0,IF(H1481&lt;=0,0,IF(H1481&lt;=12000,H1481,IF(H1481&lt;=32000,ROUNDUP(H1481/2,0)+6000,IF(H1481&lt;=56000,ROUNDUP(H1481/4,0)+14000,28000)))),IF(H1481&lt;=0,IF(I1481&lt;=0,0,IF(I1481&lt;=15000,I1481,IF(I1481&lt;=40000,ROUNDUP(I1481/2,0)+7500,IF(I1481&lt;=70000,ROUNDUP(I1481/4,0)+17500,35000)))),MAX(IF(I1481&lt;=0,0,IF(I1481&lt;=15000,I1481,IF(I1481&lt;=40000,ROUNDUP(I1481/2,0)+7500,IF(I1481&lt;=70000,ROUNDUP(I1481/4,0)+17500,35000)))),MIN(IF(H1481&lt;=0,0,IF(H1481&lt;=12000,H1481,IF(H1481&lt;=32000,ROUNDUP(H1481/2,0)+6000,IF(H1481&lt;=56000,ROUNDUP(H1481/4,0)+14000,28000))))+IF(I1481&lt;=0,0,IF(I1481&lt;=15000,I1481,IF(I1481&lt;=40000,ROUNDUP(I1481/2,0)+7500,IF(I1481&lt;=70000,ROUNDUP(I1481/4,0)+17500,35000)))),28000))))</f>
        <v/>
      </c>
      <c r="V1481" s="18">
        <f>MIN(70000,S1481+T1481+U1481)</f>
        <v/>
      </c>
      <c r="W1481" s="18">
        <f>MAX(0,ROUNDDOWN(M1481-J1481-N1481-K1481-0,-3))</f>
        <v/>
      </c>
      <c r="X1481" s="18">
        <f>MAX(0,ROUNDDOWN(M1481-J1481-N1481-K1481-R1481,-3))</f>
        <v/>
      </c>
      <c r="Y1481" s="18">
        <f>IF(W1481&lt;=0,0,ROUNDDOWN((W1481*LOOKUP(W1481,{0,1950001,3300001,6950001,9000001,18000001,40000001},{0.05,0.1,0.2,0.23,0.33,0.4,0.45})-LOOKUP(W1481,{0,1950001,3300001,6950001,9000001,18000001,40000001},{0,97500,427500,636000,1536000,2796000,4796000}))*1.021,-2))</f>
        <v/>
      </c>
      <c r="Z1481" s="18">
        <f>IF(X1481&lt;=0,0,ROUNDDOWN((X1481*LOOKUP(X1481,{0,1950001,3300001,6950001,9000001,18000001,40000001},{0.05,0.1,0.2,0.23,0.33,0.4,0.45})-LOOKUP(X1481,{0,1950001,3300001,6950001,9000001,18000001,40000001},{0,97500,427500,636000,1536000,2796000,4796000}))*1.021,-2))</f>
        <v/>
      </c>
      <c r="AA1481" s="18">
        <f>MAX(0,ROUNDDOWN(M1481-J1481-430000-L1481-0,-3))</f>
        <v/>
      </c>
      <c r="AB1481" s="18">
        <f>MAX(0,ROUNDDOWN(M1481-J1481-430000-L1481-V1481,-3))</f>
        <v/>
      </c>
      <c r="AC1481" s="18">
        <f>IF(M1481&lt;=450000,0,MAX(0,ROUNDDOWN(AA1481*0.06-MIN(50000,AA1481)*0.03,-2))+MAX(0,ROUNDDOWN(AA1481*0.04-MIN(50000,AA1481)*0.02,-2)))</f>
        <v/>
      </c>
      <c r="AD1481" s="18">
        <f>IF(M1481&lt;=450000,0,MAX(0,ROUNDDOWN(AB1481*0.06-MIN(50000,AB1481)*0.03,-2))+MAX(0,ROUNDDOWN(AB1481*0.04-MIN(50000,AB1481)*0.02,-2)))</f>
        <v/>
      </c>
      <c r="AE1481" s="18">
        <f>Y1481-Z1481</f>
        <v/>
      </c>
      <c r="AF1481" s="18">
        <f>AC1481-AD1481</f>
        <v/>
      </c>
      <c r="AG1481" s="18">
        <f>AE1481+AF1481</f>
        <v/>
      </c>
      <c r="AH1481" s="20">
        <f>IF(W1481&lt;=0,0,LOOKUP(W1481,{0,1950001,3300001,6950001,9000001,18000001,40000001},{0.05,0.1,0.2,0.23,0.33,0.4,0.45}))</f>
        <v/>
      </c>
    </row>
    <row r="1482">
      <c r="A1482" t="inlineStr">
        <is>
          <t>1万円刻み 3区分8万円ずつ</t>
        </is>
      </c>
      <c r="B1482" s="18">
        <f>'4_1万円刻み'!$A$468</f>
        <v/>
      </c>
      <c r="C1482" s="19" t="n">
        <v>2026</v>
      </c>
      <c r="D1482" t="inlineStr">
        <is>
          <t>いいえ</t>
        </is>
      </c>
      <c r="E1482" s="18" t="n">
        <v>80000</v>
      </c>
      <c r="F1482" s="18" t="n">
        <v>0</v>
      </c>
      <c r="G1482" s="18" t="n">
        <v>80000</v>
      </c>
      <c r="H1482" s="18" t="n">
        <v>80000</v>
      </c>
      <c r="I1482" s="18" t="n">
        <v>0</v>
      </c>
      <c r="J1482" s="18">
        <f>ROUND(MIN(B1482/12,650000)*12*0.0915+MIN(B1482/12,1390000)*12*(0.0504+0)+B1482*0.005,0)</f>
        <v/>
      </c>
      <c r="K1482" s="18" t="n">
        <v>0</v>
      </c>
      <c r="L1482" s="18" t="n">
        <v>0</v>
      </c>
      <c r="M1482" s="18">
        <f>ROUND(IF(C1482&gt;=2026,IF(B1482&lt;741000,0,IF(B1482&lt;2191000,B1482-740000,IF(B1482&lt;2193000,1451000,IF(B1482&lt;2196000,1453000,IF(B1482&lt;2200000,1456000,IF(B1482&lt;3600000,ROUNDDOWN(B1482/4,-3)*2.8-80000,IF(B1482&lt;6600000,ROUNDDOWN(B1482/4,-3)*3.2-440000,IF(B1482&lt;8500000,ROUNDDOWN(B1482*0.9,0)-1100000,B1482-1950000)))))))),IF(B1482&lt;651000,0,IF(B1482&lt;1900000,B1482-650000,IF(B1482&lt;3600000,ROUNDDOWN(B1482/4,-3)*2.8-80000,IF(B1482&lt;6600000,ROUNDDOWN(B1482/4,-3)*3.2-440000,IF(B1482&lt;8500000,ROUNDDOWN(B1482*0.9,0)-1100000,B1482-1950000)))))),0)</f>
        <v/>
      </c>
      <c r="N1482" s="18">
        <f>IF(M1482&gt;23500000,NA(),IF(C1482&gt;=2026,IF(M1482&lt;=4890000,1040000,IF(M1482&lt;=6550000,670000,620000)),IF(M1482&lt;=1320000,950000,IF(M1482&lt;=3360000,880000,IF(M1482&lt;=4890000,680000,IF(M1482&lt;=6550000,630000,580000))))))</f>
        <v/>
      </c>
      <c r="O1482" s="18">
        <f>IF(F1482&lt;=0,IF(AND(D1482="はい",C1482&gt;=2026,C1482&lt;=2027),IF(E1482&lt;=0,0,IF(E1482&lt;=30000,E1482,IF(E1482&lt;=60000,ROUNDUP(E1482/2,0)+15000,IF(E1482&lt;=120000,ROUNDUP(E1482/4,0)+30000,60000)))),IF(E1482&lt;=0,0,IF(E1482&lt;=20000,E1482,IF(E1482&lt;=40000,ROUNDUP(E1482/2,0)+10000,IF(E1482&lt;=80000,ROUNDUP(E1482/4,0)+20000,40000))))),IF(E1482&lt;=0,IF(F1482&lt;=0,0,IF(F1482&lt;=25000,F1482,IF(F1482&lt;=50000,ROUNDUP(F1482/2,0)+12500,IF(F1482&lt;=100000,ROUNDUP(F1482/4,0)+25000,50000)))),MAX(IF(F1482&lt;=0,0,IF(F1482&lt;=25000,F1482,IF(F1482&lt;=50000,ROUNDUP(F1482/2,0)+12500,IF(F1482&lt;=100000,ROUNDUP(F1482/4,0)+25000,50000)))),MIN(IF(AND(D1482="はい",C1482&gt;=2026,C1482&lt;=2027),IF(E1482&lt;=0,0,IF(E1482&lt;=30000,E1482,IF(E1482&lt;=60000,ROUNDUP(E1482/2,0)+15000,IF(E1482&lt;=120000,ROUNDUP(E1482/4,0)+30000,60000)))),IF(E1482&lt;=0,0,IF(E1482&lt;=20000,E1482,IF(E1482&lt;=40000,ROUNDUP(E1482/2,0)+10000,IF(E1482&lt;=80000,ROUNDUP(E1482/4,0)+20000,40000)))))+IF(F1482&lt;=0,0,IF(F1482&lt;=25000,F1482,IF(F1482&lt;=50000,ROUNDUP(F1482/2,0)+12500,IF(F1482&lt;=100000,ROUNDUP(F1482/4,0)+25000,50000)))),IF(AND(D1482="はい",C1482&gt;=2026,C1482&lt;=2027),60000,40000)))))</f>
        <v/>
      </c>
      <c r="P1482" s="18">
        <f>IF(G1482&lt;=0,0,IF(G1482&lt;=20000,G1482,IF(G1482&lt;=40000,ROUNDUP(G1482/2,0)+10000,IF(G1482&lt;=80000,ROUNDUP(G1482/4,0)+20000,40000))))</f>
        <v/>
      </c>
      <c r="Q1482" s="18">
        <f>IF(I1482&lt;=0,IF(H1482&lt;=0,0,IF(H1482&lt;=20000,H1482,IF(H1482&lt;=40000,ROUNDUP(H1482/2,0)+10000,IF(H1482&lt;=80000,ROUNDUP(H1482/4,0)+20000,40000)))),IF(H1482&lt;=0,IF(I1482&lt;=0,0,IF(I1482&lt;=25000,I1482,IF(I1482&lt;=50000,ROUNDUP(I1482/2,0)+12500,IF(I1482&lt;=100000,ROUNDUP(I1482/4,0)+25000,50000)))),MAX(IF(I1482&lt;=0,0,IF(I1482&lt;=25000,I1482,IF(I1482&lt;=50000,ROUNDUP(I1482/2,0)+12500,IF(I1482&lt;=100000,ROUNDUP(I1482/4,0)+25000,50000)))),MIN(IF(H1482&lt;=0,0,IF(H1482&lt;=20000,H1482,IF(H1482&lt;=40000,ROUNDUP(H1482/2,0)+10000,IF(H1482&lt;=80000,ROUNDUP(H1482/4,0)+20000,40000))))+IF(I1482&lt;=0,0,IF(I1482&lt;=25000,I1482,IF(I1482&lt;=50000,ROUNDUP(I1482/2,0)+12500,IF(I1482&lt;=100000,ROUNDUP(I1482/4,0)+25000,50000)))),40000))))</f>
        <v/>
      </c>
      <c r="R1482" s="18">
        <f>MIN(120000,O1482+P1482+Q1482)</f>
        <v/>
      </c>
      <c r="S1482" s="18">
        <f>IF(F1482&lt;=0,IF(E1482&lt;=0,0,IF(E1482&lt;=12000,E1482,IF(E1482&lt;=32000,ROUNDUP(E1482/2,0)+6000,IF(E1482&lt;=56000,ROUNDUP(E1482/4,0)+14000,28000)))),IF(E1482&lt;=0,IF(F1482&lt;=0,0,IF(F1482&lt;=15000,F1482,IF(F1482&lt;=40000,ROUNDUP(F1482/2,0)+7500,IF(F1482&lt;=70000,ROUNDUP(F1482/4,0)+17500,35000)))),MAX(IF(F1482&lt;=0,0,IF(F1482&lt;=15000,F1482,IF(F1482&lt;=40000,ROUNDUP(F1482/2,0)+7500,IF(F1482&lt;=70000,ROUNDUP(F1482/4,0)+17500,35000)))),MIN(IF(E1482&lt;=0,0,IF(E1482&lt;=12000,E1482,IF(E1482&lt;=32000,ROUNDUP(E1482/2,0)+6000,IF(E1482&lt;=56000,ROUNDUP(E1482/4,0)+14000,28000))))+IF(F1482&lt;=0,0,IF(F1482&lt;=15000,F1482,IF(F1482&lt;=40000,ROUNDUP(F1482/2,0)+7500,IF(F1482&lt;=70000,ROUNDUP(F1482/4,0)+17500,35000)))),28000))))</f>
        <v/>
      </c>
      <c r="T1482" s="18">
        <f>IF(G1482&lt;=0,0,IF(G1482&lt;=12000,G1482,IF(G1482&lt;=32000,ROUNDUP(G1482/2,0)+6000,IF(G1482&lt;=56000,ROUNDUP(G1482/4,0)+14000,28000))))</f>
        <v/>
      </c>
      <c r="U1482" s="18">
        <f>IF(I1482&lt;=0,IF(H1482&lt;=0,0,IF(H1482&lt;=12000,H1482,IF(H1482&lt;=32000,ROUNDUP(H1482/2,0)+6000,IF(H1482&lt;=56000,ROUNDUP(H1482/4,0)+14000,28000)))),IF(H1482&lt;=0,IF(I1482&lt;=0,0,IF(I1482&lt;=15000,I1482,IF(I1482&lt;=40000,ROUNDUP(I1482/2,0)+7500,IF(I1482&lt;=70000,ROUNDUP(I1482/4,0)+17500,35000)))),MAX(IF(I1482&lt;=0,0,IF(I1482&lt;=15000,I1482,IF(I1482&lt;=40000,ROUNDUP(I1482/2,0)+7500,IF(I1482&lt;=70000,ROUNDUP(I1482/4,0)+17500,35000)))),MIN(IF(H1482&lt;=0,0,IF(H1482&lt;=12000,H1482,IF(H1482&lt;=32000,ROUNDUP(H1482/2,0)+6000,IF(H1482&lt;=56000,ROUNDUP(H1482/4,0)+14000,28000))))+IF(I1482&lt;=0,0,IF(I1482&lt;=15000,I1482,IF(I1482&lt;=40000,ROUNDUP(I1482/2,0)+7500,IF(I1482&lt;=70000,ROUNDUP(I1482/4,0)+17500,35000)))),28000))))</f>
        <v/>
      </c>
      <c r="V1482" s="18">
        <f>MIN(70000,S1482+T1482+U1482)</f>
        <v/>
      </c>
      <c r="W1482" s="18">
        <f>MAX(0,ROUNDDOWN(M1482-J1482-N1482-K1482-0,-3))</f>
        <v/>
      </c>
      <c r="X1482" s="18">
        <f>MAX(0,ROUNDDOWN(M1482-J1482-N1482-K1482-R1482,-3))</f>
        <v/>
      </c>
      <c r="Y1482" s="18">
        <f>IF(W1482&lt;=0,0,ROUNDDOWN((W1482*LOOKUP(W1482,{0,1950001,3300001,6950001,9000001,18000001,40000001},{0.05,0.1,0.2,0.23,0.33,0.4,0.45})-LOOKUP(W1482,{0,1950001,3300001,6950001,9000001,18000001,40000001},{0,97500,427500,636000,1536000,2796000,4796000}))*1.021,-2))</f>
        <v/>
      </c>
      <c r="Z1482" s="18">
        <f>IF(X1482&lt;=0,0,ROUNDDOWN((X1482*LOOKUP(X1482,{0,1950001,3300001,6950001,9000001,18000001,40000001},{0.05,0.1,0.2,0.23,0.33,0.4,0.45})-LOOKUP(X1482,{0,1950001,3300001,6950001,9000001,18000001,40000001},{0,97500,427500,636000,1536000,2796000,4796000}))*1.021,-2))</f>
        <v/>
      </c>
      <c r="AA1482" s="18">
        <f>MAX(0,ROUNDDOWN(M1482-J1482-430000-L1482-0,-3))</f>
        <v/>
      </c>
      <c r="AB1482" s="18">
        <f>MAX(0,ROUNDDOWN(M1482-J1482-430000-L1482-V1482,-3))</f>
        <v/>
      </c>
      <c r="AC1482" s="18">
        <f>IF(M1482&lt;=450000,0,MAX(0,ROUNDDOWN(AA1482*0.06-MIN(50000,AA1482)*0.03,-2))+MAX(0,ROUNDDOWN(AA1482*0.04-MIN(50000,AA1482)*0.02,-2)))</f>
        <v/>
      </c>
      <c r="AD1482" s="18">
        <f>IF(M1482&lt;=450000,0,MAX(0,ROUNDDOWN(AB1482*0.06-MIN(50000,AB1482)*0.03,-2))+MAX(0,ROUNDDOWN(AB1482*0.04-MIN(50000,AB1482)*0.02,-2)))</f>
        <v/>
      </c>
      <c r="AE1482" s="18">
        <f>Y1482-Z1482</f>
        <v/>
      </c>
      <c r="AF1482" s="18">
        <f>AC1482-AD1482</f>
        <v/>
      </c>
      <c r="AG1482" s="18">
        <f>AE1482+AF1482</f>
        <v/>
      </c>
      <c r="AH1482" s="20">
        <f>IF(W1482&lt;=0,0,LOOKUP(W1482,{0,1950001,3300001,6950001,9000001,18000001,40000001},{0.05,0.1,0.2,0.23,0.33,0.4,0.45}))</f>
        <v/>
      </c>
    </row>
    <row r="1483">
      <c r="A1483" t="inlineStr">
        <is>
          <t>1万円刻み 一般8万円</t>
        </is>
      </c>
      <c r="B1483" s="18">
        <f>'4_1万円刻み'!$A$468</f>
        <v/>
      </c>
      <c r="C1483" s="19" t="n">
        <v>2026</v>
      </c>
      <c r="D1483" t="inlineStr">
        <is>
          <t>いいえ</t>
        </is>
      </c>
      <c r="E1483" s="18" t="n">
        <v>80000</v>
      </c>
      <c r="F1483" s="18" t="n">
        <v>0</v>
      </c>
      <c r="G1483" s="18" t="n">
        <v>0</v>
      </c>
      <c r="H1483" s="18" t="n">
        <v>0</v>
      </c>
      <c r="I1483" s="18" t="n">
        <v>0</v>
      </c>
      <c r="J1483" s="18">
        <f>ROUND(MIN(B1483/12,650000)*12*0.0915+MIN(B1483/12,1390000)*12*(0.0504+0)+B1483*0.005,0)</f>
        <v/>
      </c>
      <c r="K1483" s="18" t="n">
        <v>0</v>
      </c>
      <c r="L1483" s="18" t="n">
        <v>0</v>
      </c>
      <c r="M1483" s="18">
        <f>ROUND(IF(C1483&gt;=2026,IF(B1483&lt;741000,0,IF(B1483&lt;2191000,B1483-740000,IF(B1483&lt;2193000,1451000,IF(B1483&lt;2196000,1453000,IF(B1483&lt;2200000,1456000,IF(B1483&lt;3600000,ROUNDDOWN(B1483/4,-3)*2.8-80000,IF(B1483&lt;6600000,ROUNDDOWN(B1483/4,-3)*3.2-440000,IF(B1483&lt;8500000,ROUNDDOWN(B1483*0.9,0)-1100000,B1483-1950000)))))))),IF(B1483&lt;651000,0,IF(B1483&lt;1900000,B1483-650000,IF(B1483&lt;3600000,ROUNDDOWN(B1483/4,-3)*2.8-80000,IF(B1483&lt;6600000,ROUNDDOWN(B1483/4,-3)*3.2-440000,IF(B1483&lt;8500000,ROUNDDOWN(B1483*0.9,0)-1100000,B1483-1950000)))))),0)</f>
        <v/>
      </c>
      <c r="N1483" s="18">
        <f>IF(M1483&gt;23500000,NA(),IF(C1483&gt;=2026,IF(M1483&lt;=4890000,1040000,IF(M1483&lt;=6550000,670000,620000)),IF(M1483&lt;=1320000,950000,IF(M1483&lt;=3360000,880000,IF(M1483&lt;=4890000,680000,IF(M1483&lt;=6550000,630000,580000))))))</f>
        <v/>
      </c>
      <c r="O1483" s="18">
        <f>IF(F1483&lt;=0,IF(AND(D1483="はい",C1483&gt;=2026,C1483&lt;=2027),IF(E1483&lt;=0,0,IF(E1483&lt;=30000,E1483,IF(E1483&lt;=60000,ROUNDUP(E1483/2,0)+15000,IF(E1483&lt;=120000,ROUNDUP(E1483/4,0)+30000,60000)))),IF(E1483&lt;=0,0,IF(E1483&lt;=20000,E1483,IF(E1483&lt;=40000,ROUNDUP(E1483/2,0)+10000,IF(E1483&lt;=80000,ROUNDUP(E1483/4,0)+20000,40000))))),IF(E1483&lt;=0,IF(F1483&lt;=0,0,IF(F1483&lt;=25000,F1483,IF(F1483&lt;=50000,ROUNDUP(F1483/2,0)+12500,IF(F1483&lt;=100000,ROUNDUP(F1483/4,0)+25000,50000)))),MAX(IF(F1483&lt;=0,0,IF(F1483&lt;=25000,F1483,IF(F1483&lt;=50000,ROUNDUP(F1483/2,0)+12500,IF(F1483&lt;=100000,ROUNDUP(F1483/4,0)+25000,50000)))),MIN(IF(AND(D1483="はい",C1483&gt;=2026,C1483&lt;=2027),IF(E1483&lt;=0,0,IF(E1483&lt;=30000,E1483,IF(E1483&lt;=60000,ROUNDUP(E1483/2,0)+15000,IF(E1483&lt;=120000,ROUNDUP(E1483/4,0)+30000,60000)))),IF(E1483&lt;=0,0,IF(E1483&lt;=20000,E1483,IF(E1483&lt;=40000,ROUNDUP(E1483/2,0)+10000,IF(E1483&lt;=80000,ROUNDUP(E1483/4,0)+20000,40000)))))+IF(F1483&lt;=0,0,IF(F1483&lt;=25000,F1483,IF(F1483&lt;=50000,ROUNDUP(F1483/2,0)+12500,IF(F1483&lt;=100000,ROUNDUP(F1483/4,0)+25000,50000)))),IF(AND(D1483="はい",C1483&gt;=2026,C1483&lt;=2027),60000,40000)))))</f>
        <v/>
      </c>
      <c r="P1483" s="18">
        <f>IF(G1483&lt;=0,0,IF(G1483&lt;=20000,G1483,IF(G1483&lt;=40000,ROUNDUP(G1483/2,0)+10000,IF(G1483&lt;=80000,ROUNDUP(G1483/4,0)+20000,40000))))</f>
        <v/>
      </c>
      <c r="Q1483" s="18">
        <f>IF(I1483&lt;=0,IF(H1483&lt;=0,0,IF(H1483&lt;=20000,H1483,IF(H1483&lt;=40000,ROUNDUP(H1483/2,0)+10000,IF(H1483&lt;=80000,ROUNDUP(H1483/4,0)+20000,40000)))),IF(H1483&lt;=0,IF(I1483&lt;=0,0,IF(I1483&lt;=25000,I1483,IF(I1483&lt;=50000,ROUNDUP(I1483/2,0)+12500,IF(I1483&lt;=100000,ROUNDUP(I1483/4,0)+25000,50000)))),MAX(IF(I1483&lt;=0,0,IF(I1483&lt;=25000,I1483,IF(I1483&lt;=50000,ROUNDUP(I1483/2,0)+12500,IF(I1483&lt;=100000,ROUNDUP(I1483/4,0)+25000,50000)))),MIN(IF(H1483&lt;=0,0,IF(H1483&lt;=20000,H1483,IF(H1483&lt;=40000,ROUNDUP(H1483/2,0)+10000,IF(H1483&lt;=80000,ROUNDUP(H1483/4,0)+20000,40000))))+IF(I1483&lt;=0,0,IF(I1483&lt;=25000,I1483,IF(I1483&lt;=50000,ROUNDUP(I1483/2,0)+12500,IF(I1483&lt;=100000,ROUNDUP(I1483/4,0)+25000,50000)))),40000))))</f>
        <v/>
      </c>
      <c r="R1483" s="18">
        <f>MIN(120000,O1483+P1483+Q1483)</f>
        <v/>
      </c>
      <c r="S1483" s="18">
        <f>IF(F1483&lt;=0,IF(E1483&lt;=0,0,IF(E1483&lt;=12000,E1483,IF(E1483&lt;=32000,ROUNDUP(E1483/2,0)+6000,IF(E1483&lt;=56000,ROUNDUP(E1483/4,0)+14000,28000)))),IF(E1483&lt;=0,IF(F1483&lt;=0,0,IF(F1483&lt;=15000,F1483,IF(F1483&lt;=40000,ROUNDUP(F1483/2,0)+7500,IF(F1483&lt;=70000,ROUNDUP(F1483/4,0)+17500,35000)))),MAX(IF(F1483&lt;=0,0,IF(F1483&lt;=15000,F1483,IF(F1483&lt;=40000,ROUNDUP(F1483/2,0)+7500,IF(F1483&lt;=70000,ROUNDUP(F1483/4,0)+17500,35000)))),MIN(IF(E1483&lt;=0,0,IF(E1483&lt;=12000,E1483,IF(E1483&lt;=32000,ROUNDUP(E1483/2,0)+6000,IF(E1483&lt;=56000,ROUNDUP(E1483/4,0)+14000,28000))))+IF(F1483&lt;=0,0,IF(F1483&lt;=15000,F1483,IF(F1483&lt;=40000,ROUNDUP(F1483/2,0)+7500,IF(F1483&lt;=70000,ROUNDUP(F1483/4,0)+17500,35000)))),28000))))</f>
        <v/>
      </c>
      <c r="T1483" s="18">
        <f>IF(G1483&lt;=0,0,IF(G1483&lt;=12000,G1483,IF(G1483&lt;=32000,ROUNDUP(G1483/2,0)+6000,IF(G1483&lt;=56000,ROUNDUP(G1483/4,0)+14000,28000))))</f>
        <v/>
      </c>
      <c r="U1483" s="18">
        <f>IF(I1483&lt;=0,IF(H1483&lt;=0,0,IF(H1483&lt;=12000,H1483,IF(H1483&lt;=32000,ROUNDUP(H1483/2,0)+6000,IF(H1483&lt;=56000,ROUNDUP(H1483/4,0)+14000,28000)))),IF(H1483&lt;=0,IF(I1483&lt;=0,0,IF(I1483&lt;=15000,I1483,IF(I1483&lt;=40000,ROUNDUP(I1483/2,0)+7500,IF(I1483&lt;=70000,ROUNDUP(I1483/4,0)+17500,35000)))),MAX(IF(I1483&lt;=0,0,IF(I1483&lt;=15000,I1483,IF(I1483&lt;=40000,ROUNDUP(I1483/2,0)+7500,IF(I1483&lt;=70000,ROUNDUP(I1483/4,0)+17500,35000)))),MIN(IF(H1483&lt;=0,0,IF(H1483&lt;=12000,H1483,IF(H1483&lt;=32000,ROUNDUP(H1483/2,0)+6000,IF(H1483&lt;=56000,ROUNDUP(H1483/4,0)+14000,28000))))+IF(I1483&lt;=0,0,IF(I1483&lt;=15000,I1483,IF(I1483&lt;=40000,ROUNDUP(I1483/2,0)+7500,IF(I1483&lt;=70000,ROUNDUP(I1483/4,0)+17500,35000)))),28000))))</f>
        <v/>
      </c>
      <c r="V1483" s="18">
        <f>MIN(70000,S1483+T1483+U1483)</f>
        <v/>
      </c>
      <c r="W1483" s="18">
        <f>MAX(0,ROUNDDOWN(M1483-J1483-N1483-K1483-0,-3))</f>
        <v/>
      </c>
      <c r="X1483" s="18">
        <f>MAX(0,ROUNDDOWN(M1483-J1483-N1483-K1483-R1483,-3))</f>
        <v/>
      </c>
      <c r="Y1483" s="18">
        <f>IF(W1483&lt;=0,0,ROUNDDOWN((W1483*LOOKUP(W1483,{0,1950001,3300001,6950001,9000001,18000001,40000001},{0.05,0.1,0.2,0.23,0.33,0.4,0.45})-LOOKUP(W1483,{0,1950001,3300001,6950001,9000001,18000001,40000001},{0,97500,427500,636000,1536000,2796000,4796000}))*1.021,-2))</f>
        <v/>
      </c>
      <c r="Z1483" s="18">
        <f>IF(X1483&lt;=0,0,ROUNDDOWN((X1483*LOOKUP(X1483,{0,1950001,3300001,6950001,9000001,18000001,40000001},{0.05,0.1,0.2,0.23,0.33,0.4,0.45})-LOOKUP(X1483,{0,1950001,3300001,6950001,9000001,18000001,40000001},{0,97500,427500,636000,1536000,2796000,4796000}))*1.021,-2))</f>
        <v/>
      </c>
      <c r="AA1483" s="18">
        <f>MAX(0,ROUNDDOWN(M1483-J1483-430000-L1483-0,-3))</f>
        <v/>
      </c>
      <c r="AB1483" s="18">
        <f>MAX(0,ROUNDDOWN(M1483-J1483-430000-L1483-V1483,-3))</f>
        <v/>
      </c>
      <c r="AC1483" s="18">
        <f>IF(M1483&lt;=450000,0,MAX(0,ROUNDDOWN(AA1483*0.06-MIN(50000,AA1483)*0.03,-2))+MAX(0,ROUNDDOWN(AA1483*0.04-MIN(50000,AA1483)*0.02,-2)))</f>
        <v/>
      </c>
      <c r="AD1483" s="18">
        <f>IF(M1483&lt;=450000,0,MAX(0,ROUNDDOWN(AB1483*0.06-MIN(50000,AB1483)*0.03,-2))+MAX(0,ROUNDDOWN(AB1483*0.04-MIN(50000,AB1483)*0.02,-2)))</f>
        <v/>
      </c>
      <c r="AE1483" s="18">
        <f>Y1483-Z1483</f>
        <v/>
      </c>
      <c r="AF1483" s="18">
        <f>AC1483-AD1483</f>
        <v/>
      </c>
      <c r="AG1483" s="18">
        <f>AE1483+AF1483</f>
        <v/>
      </c>
      <c r="AH1483" s="20">
        <f>IF(W1483&lt;=0,0,LOOKUP(W1483,{0,1950001,3300001,6950001,9000001,18000001,40000001},{0.05,0.1,0.2,0.23,0.33,0.4,0.45}))</f>
        <v/>
      </c>
    </row>
    <row r="1484">
      <c r="A1484" t="inlineStr">
        <is>
          <t>1万円刻み 特例あり一般12万円</t>
        </is>
      </c>
      <c r="B1484" s="18">
        <f>'4_1万円刻み'!$A$468</f>
        <v/>
      </c>
      <c r="C1484" s="19" t="n">
        <v>2026</v>
      </c>
      <c r="D1484" t="inlineStr">
        <is>
          <t>はい</t>
        </is>
      </c>
      <c r="E1484" s="18" t="n">
        <v>120000</v>
      </c>
      <c r="F1484" s="18" t="n">
        <v>0</v>
      </c>
      <c r="G1484" s="18" t="n">
        <v>0</v>
      </c>
      <c r="H1484" s="18" t="n">
        <v>0</v>
      </c>
      <c r="I1484" s="18" t="n">
        <v>0</v>
      </c>
      <c r="J1484" s="18">
        <f>ROUND(MIN(B1484/12,650000)*12*0.0915+MIN(B1484/12,1390000)*12*(0.0504+0)+B1484*0.005,0)</f>
        <v/>
      </c>
      <c r="K1484" s="18" t="n">
        <v>0</v>
      </c>
      <c r="L1484" s="18" t="n">
        <v>0</v>
      </c>
      <c r="M1484" s="18">
        <f>ROUND(IF(C1484&gt;=2026,IF(B1484&lt;741000,0,IF(B1484&lt;2191000,B1484-740000,IF(B1484&lt;2193000,1451000,IF(B1484&lt;2196000,1453000,IF(B1484&lt;2200000,1456000,IF(B1484&lt;3600000,ROUNDDOWN(B1484/4,-3)*2.8-80000,IF(B1484&lt;6600000,ROUNDDOWN(B1484/4,-3)*3.2-440000,IF(B1484&lt;8500000,ROUNDDOWN(B1484*0.9,0)-1100000,B1484-1950000)))))))),IF(B1484&lt;651000,0,IF(B1484&lt;1900000,B1484-650000,IF(B1484&lt;3600000,ROUNDDOWN(B1484/4,-3)*2.8-80000,IF(B1484&lt;6600000,ROUNDDOWN(B1484/4,-3)*3.2-440000,IF(B1484&lt;8500000,ROUNDDOWN(B1484*0.9,0)-1100000,B1484-1950000)))))),0)</f>
        <v/>
      </c>
      <c r="N1484" s="18">
        <f>IF(M1484&gt;23500000,NA(),IF(C1484&gt;=2026,IF(M1484&lt;=4890000,1040000,IF(M1484&lt;=6550000,670000,620000)),IF(M1484&lt;=1320000,950000,IF(M1484&lt;=3360000,880000,IF(M1484&lt;=4890000,680000,IF(M1484&lt;=6550000,630000,580000))))))</f>
        <v/>
      </c>
      <c r="O1484" s="18">
        <f>IF(F1484&lt;=0,IF(AND(D1484="はい",C1484&gt;=2026,C1484&lt;=2027),IF(E1484&lt;=0,0,IF(E1484&lt;=30000,E1484,IF(E1484&lt;=60000,ROUNDUP(E1484/2,0)+15000,IF(E1484&lt;=120000,ROUNDUP(E1484/4,0)+30000,60000)))),IF(E1484&lt;=0,0,IF(E1484&lt;=20000,E1484,IF(E1484&lt;=40000,ROUNDUP(E1484/2,0)+10000,IF(E1484&lt;=80000,ROUNDUP(E1484/4,0)+20000,40000))))),IF(E1484&lt;=0,IF(F1484&lt;=0,0,IF(F1484&lt;=25000,F1484,IF(F1484&lt;=50000,ROUNDUP(F1484/2,0)+12500,IF(F1484&lt;=100000,ROUNDUP(F1484/4,0)+25000,50000)))),MAX(IF(F1484&lt;=0,0,IF(F1484&lt;=25000,F1484,IF(F1484&lt;=50000,ROUNDUP(F1484/2,0)+12500,IF(F1484&lt;=100000,ROUNDUP(F1484/4,0)+25000,50000)))),MIN(IF(AND(D1484="はい",C1484&gt;=2026,C1484&lt;=2027),IF(E1484&lt;=0,0,IF(E1484&lt;=30000,E1484,IF(E1484&lt;=60000,ROUNDUP(E1484/2,0)+15000,IF(E1484&lt;=120000,ROUNDUP(E1484/4,0)+30000,60000)))),IF(E1484&lt;=0,0,IF(E1484&lt;=20000,E1484,IF(E1484&lt;=40000,ROUNDUP(E1484/2,0)+10000,IF(E1484&lt;=80000,ROUNDUP(E1484/4,0)+20000,40000)))))+IF(F1484&lt;=0,0,IF(F1484&lt;=25000,F1484,IF(F1484&lt;=50000,ROUNDUP(F1484/2,0)+12500,IF(F1484&lt;=100000,ROUNDUP(F1484/4,0)+25000,50000)))),IF(AND(D1484="はい",C1484&gt;=2026,C1484&lt;=2027),60000,40000)))))</f>
        <v/>
      </c>
      <c r="P1484" s="18">
        <f>IF(G1484&lt;=0,0,IF(G1484&lt;=20000,G1484,IF(G1484&lt;=40000,ROUNDUP(G1484/2,0)+10000,IF(G1484&lt;=80000,ROUNDUP(G1484/4,0)+20000,40000))))</f>
        <v/>
      </c>
      <c r="Q1484" s="18">
        <f>IF(I1484&lt;=0,IF(H1484&lt;=0,0,IF(H1484&lt;=20000,H1484,IF(H1484&lt;=40000,ROUNDUP(H1484/2,0)+10000,IF(H1484&lt;=80000,ROUNDUP(H1484/4,0)+20000,40000)))),IF(H1484&lt;=0,IF(I1484&lt;=0,0,IF(I1484&lt;=25000,I1484,IF(I1484&lt;=50000,ROUNDUP(I1484/2,0)+12500,IF(I1484&lt;=100000,ROUNDUP(I1484/4,0)+25000,50000)))),MAX(IF(I1484&lt;=0,0,IF(I1484&lt;=25000,I1484,IF(I1484&lt;=50000,ROUNDUP(I1484/2,0)+12500,IF(I1484&lt;=100000,ROUNDUP(I1484/4,0)+25000,50000)))),MIN(IF(H1484&lt;=0,0,IF(H1484&lt;=20000,H1484,IF(H1484&lt;=40000,ROUNDUP(H1484/2,0)+10000,IF(H1484&lt;=80000,ROUNDUP(H1484/4,0)+20000,40000))))+IF(I1484&lt;=0,0,IF(I1484&lt;=25000,I1484,IF(I1484&lt;=50000,ROUNDUP(I1484/2,0)+12500,IF(I1484&lt;=100000,ROUNDUP(I1484/4,0)+25000,50000)))),40000))))</f>
        <v/>
      </c>
      <c r="R1484" s="18">
        <f>MIN(120000,O1484+P1484+Q1484)</f>
        <v/>
      </c>
      <c r="S1484" s="18">
        <f>IF(F1484&lt;=0,IF(E1484&lt;=0,0,IF(E1484&lt;=12000,E1484,IF(E1484&lt;=32000,ROUNDUP(E1484/2,0)+6000,IF(E1484&lt;=56000,ROUNDUP(E1484/4,0)+14000,28000)))),IF(E1484&lt;=0,IF(F1484&lt;=0,0,IF(F1484&lt;=15000,F1484,IF(F1484&lt;=40000,ROUNDUP(F1484/2,0)+7500,IF(F1484&lt;=70000,ROUNDUP(F1484/4,0)+17500,35000)))),MAX(IF(F1484&lt;=0,0,IF(F1484&lt;=15000,F1484,IF(F1484&lt;=40000,ROUNDUP(F1484/2,0)+7500,IF(F1484&lt;=70000,ROUNDUP(F1484/4,0)+17500,35000)))),MIN(IF(E1484&lt;=0,0,IF(E1484&lt;=12000,E1484,IF(E1484&lt;=32000,ROUNDUP(E1484/2,0)+6000,IF(E1484&lt;=56000,ROUNDUP(E1484/4,0)+14000,28000))))+IF(F1484&lt;=0,0,IF(F1484&lt;=15000,F1484,IF(F1484&lt;=40000,ROUNDUP(F1484/2,0)+7500,IF(F1484&lt;=70000,ROUNDUP(F1484/4,0)+17500,35000)))),28000))))</f>
        <v/>
      </c>
      <c r="T1484" s="18">
        <f>IF(G1484&lt;=0,0,IF(G1484&lt;=12000,G1484,IF(G1484&lt;=32000,ROUNDUP(G1484/2,0)+6000,IF(G1484&lt;=56000,ROUNDUP(G1484/4,0)+14000,28000))))</f>
        <v/>
      </c>
      <c r="U1484" s="18">
        <f>IF(I1484&lt;=0,IF(H1484&lt;=0,0,IF(H1484&lt;=12000,H1484,IF(H1484&lt;=32000,ROUNDUP(H1484/2,0)+6000,IF(H1484&lt;=56000,ROUNDUP(H1484/4,0)+14000,28000)))),IF(H1484&lt;=0,IF(I1484&lt;=0,0,IF(I1484&lt;=15000,I1484,IF(I1484&lt;=40000,ROUNDUP(I1484/2,0)+7500,IF(I1484&lt;=70000,ROUNDUP(I1484/4,0)+17500,35000)))),MAX(IF(I1484&lt;=0,0,IF(I1484&lt;=15000,I1484,IF(I1484&lt;=40000,ROUNDUP(I1484/2,0)+7500,IF(I1484&lt;=70000,ROUNDUP(I1484/4,0)+17500,35000)))),MIN(IF(H1484&lt;=0,0,IF(H1484&lt;=12000,H1484,IF(H1484&lt;=32000,ROUNDUP(H1484/2,0)+6000,IF(H1484&lt;=56000,ROUNDUP(H1484/4,0)+14000,28000))))+IF(I1484&lt;=0,0,IF(I1484&lt;=15000,I1484,IF(I1484&lt;=40000,ROUNDUP(I1484/2,0)+7500,IF(I1484&lt;=70000,ROUNDUP(I1484/4,0)+17500,35000)))),28000))))</f>
        <v/>
      </c>
      <c r="V1484" s="18">
        <f>MIN(70000,S1484+T1484+U1484)</f>
        <v/>
      </c>
      <c r="W1484" s="18">
        <f>MAX(0,ROUNDDOWN(M1484-J1484-N1484-K1484-0,-3))</f>
        <v/>
      </c>
      <c r="X1484" s="18">
        <f>MAX(0,ROUNDDOWN(M1484-J1484-N1484-K1484-R1484,-3))</f>
        <v/>
      </c>
      <c r="Y1484" s="18">
        <f>IF(W1484&lt;=0,0,ROUNDDOWN((W1484*LOOKUP(W1484,{0,1950001,3300001,6950001,9000001,18000001,40000001},{0.05,0.1,0.2,0.23,0.33,0.4,0.45})-LOOKUP(W1484,{0,1950001,3300001,6950001,9000001,18000001,40000001},{0,97500,427500,636000,1536000,2796000,4796000}))*1.021,-2))</f>
        <v/>
      </c>
      <c r="Z1484" s="18">
        <f>IF(X1484&lt;=0,0,ROUNDDOWN((X1484*LOOKUP(X1484,{0,1950001,3300001,6950001,9000001,18000001,40000001},{0.05,0.1,0.2,0.23,0.33,0.4,0.45})-LOOKUP(X1484,{0,1950001,3300001,6950001,9000001,18000001,40000001},{0,97500,427500,636000,1536000,2796000,4796000}))*1.021,-2))</f>
        <v/>
      </c>
      <c r="AA1484" s="18">
        <f>MAX(0,ROUNDDOWN(M1484-J1484-430000-L1484-0,-3))</f>
        <v/>
      </c>
      <c r="AB1484" s="18">
        <f>MAX(0,ROUNDDOWN(M1484-J1484-430000-L1484-V1484,-3))</f>
        <v/>
      </c>
      <c r="AC1484" s="18">
        <f>IF(M1484&lt;=450000,0,MAX(0,ROUNDDOWN(AA1484*0.06-MIN(50000,AA1484)*0.03,-2))+MAX(0,ROUNDDOWN(AA1484*0.04-MIN(50000,AA1484)*0.02,-2)))</f>
        <v/>
      </c>
      <c r="AD1484" s="18">
        <f>IF(M1484&lt;=450000,0,MAX(0,ROUNDDOWN(AB1484*0.06-MIN(50000,AB1484)*0.03,-2))+MAX(0,ROUNDDOWN(AB1484*0.04-MIN(50000,AB1484)*0.02,-2)))</f>
        <v/>
      </c>
      <c r="AE1484" s="18">
        <f>Y1484-Z1484</f>
        <v/>
      </c>
      <c r="AF1484" s="18">
        <f>AC1484-AD1484</f>
        <v/>
      </c>
      <c r="AG1484" s="18">
        <f>AE1484+AF1484</f>
        <v/>
      </c>
      <c r="AH1484" s="20">
        <f>IF(W1484&lt;=0,0,LOOKUP(W1484,{0,1950001,3300001,6950001,9000001,18000001,40000001},{0.05,0.1,0.2,0.23,0.33,0.4,0.45}))</f>
        <v/>
      </c>
    </row>
    <row r="1485">
      <c r="A1485" t="inlineStr">
        <is>
          <t>1万円刻み 3区分8万円ずつ</t>
        </is>
      </c>
      <c r="B1485" s="18">
        <f>'4_1万円刻み'!$A$469</f>
        <v/>
      </c>
      <c r="C1485" s="19" t="n">
        <v>2026</v>
      </c>
      <c r="D1485" t="inlineStr">
        <is>
          <t>いいえ</t>
        </is>
      </c>
      <c r="E1485" s="18" t="n">
        <v>80000</v>
      </c>
      <c r="F1485" s="18" t="n">
        <v>0</v>
      </c>
      <c r="G1485" s="18" t="n">
        <v>80000</v>
      </c>
      <c r="H1485" s="18" t="n">
        <v>80000</v>
      </c>
      <c r="I1485" s="18" t="n">
        <v>0</v>
      </c>
      <c r="J1485" s="18">
        <f>ROUND(MIN(B1485/12,650000)*12*0.0915+MIN(B1485/12,1390000)*12*(0.0504+0)+B1485*0.005,0)</f>
        <v/>
      </c>
      <c r="K1485" s="18" t="n">
        <v>0</v>
      </c>
      <c r="L1485" s="18" t="n">
        <v>0</v>
      </c>
      <c r="M1485" s="18">
        <f>ROUND(IF(C1485&gt;=2026,IF(B1485&lt;741000,0,IF(B1485&lt;2191000,B1485-740000,IF(B1485&lt;2193000,1451000,IF(B1485&lt;2196000,1453000,IF(B1485&lt;2200000,1456000,IF(B1485&lt;3600000,ROUNDDOWN(B1485/4,-3)*2.8-80000,IF(B1485&lt;6600000,ROUNDDOWN(B1485/4,-3)*3.2-440000,IF(B1485&lt;8500000,ROUNDDOWN(B1485*0.9,0)-1100000,B1485-1950000)))))))),IF(B1485&lt;651000,0,IF(B1485&lt;1900000,B1485-650000,IF(B1485&lt;3600000,ROUNDDOWN(B1485/4,-3)*2.8-80000,IF(B1485&lt;6600000,ROUNDDOWN(B1485/4,-3)*3.2-440000,IF(B1485&lt;8500000,ROUNDDOWN(B1485*0.9,0)-1100000,B1485-1950000)))))),0)</f>
        <v/>
      </c>
      <c r="N1485" s="18">
        <f>IF(M1485&gt;23500000,NA(),IF(C1485&gt;=2026,IF(M1485&lt;=4890000,1040000,IF(M1485&lt;=6550000,670000,620000)),IF(M1485&lt;=1320000,950000,IF(M1485&lt;=3360000,880000,IF(M1485&lt;=4890000,680000,IF(M1485&lt;=6550000,630000,580000))))))</f>
        <v/>
      </c>
      <c r="O1485" s="18">
        <f>IF(F1485&lt;=0,IF(AND(D1485="はい",C1485&gt;=2026,C1485&lt;=2027),IF(E1485&lt;=0,0,IF(E1485&lt;=30000,E1485,IF(E1485&lt;=60000,ROUNDUP(E1485/2,0)+15000,IF(E1485&lt;=120000,ROUNDUP(E1485/4,0)+30000,60000)))),IF(E1485&lt;=0,0,IF(E1485&lt;=20000,E1485,IF(E1485&lt;=40000,ROUNDUP(E1485/2,0)+10000,IF(E1485&lt;=80000,ROUNDUP(E1485/4,0)+20000,40000))))),IF(E1485&lt;=0,IF(F1485&lt;=0,0,IF(F1485&lt;=25000,F1485,IF(F1485&lt;=50000,ROUNDUP(F1485/2,0)+12500,IF(F1485&lt;=100000,ROUNDUP(F1485/4,0)+25000,50000)))),MAX(IF(F1485&lt;=0,0,IF(F1485&lt;=25000,F1485,IF(F1485&lt;=50000,ROUNDUP(F1485/2,0)+12500,IF(F1485&lt;=100000,ROUNDUP(F1485/4,0)+25000,50000)))),MIN(IF(AND(D1485="はい",C1485&gt;=2026,C1485&lt;=2027),IF(E1485&lt;=0,0,IF(E1485&lt;=30000,E1485,IF(E1485&lt;=60000,ROUNDUP(E1485/2,0)+15000,IF(E1485&lt;=120000,ROUNDUP(E1485/4,0)+30000,60000)))),IF(E1485&lt;=0,0,IF(E1485&lt;=20000,E1485,IF(E1485&lt;=40000,ROUNDUP(E1485/2,0)+10000,IF(E1485&lt;=80000,ROUNDUP(E1485/4,0)+20000,40000)))))+IF(F1485&lt;=0,0,IF(F1485&lt;=25000,F1485,IF(F1485&lt;=50000,ROUNDUP(F1485/2,0)+12500,IF(F1485&lt;=100000,ROUNDUP(F1485/4,0)+25000,50000)))),IF(AND(D1485="はい",C1485&gt;=2026,C1485&lt;=2027),60000,40000)))))</f>
        <v/>
      </c>
      <c r="P1485" s="18">
        <f>IF(G1485&lt;=0,0,IF(G1485&lt;=20000,G1485,IF(G1485&lt;=40000,ROUNDUP(G1485/2,0)+10000,IF(G1485&lt;=80000,ROUNDUP(G1485/4,0)+20000,40000))))</f>
        <v/>
      </c>
      <c r="Q1485" s="18">
        <f>IF(I1485&lt;=0,IF(H1485&lt;=0,0,IF(H1485&lt;=20000,H1485,IF(H1485&lt;=40000,ROUNDUP(H1485/2,0)+10000,IF(H1485&lt;=80000,ROUNDUP(H1485/4,0)+20000,40000)))),IF(H1485&lt;=0,IF(I1485&lt;=0,0,IF(I1485&lt;=25000,I1485,IF(I1485&lt;=50000,ROUNDUP(I1485/2,0)+12500,IF(I1485&lt;=100000,ROUNDUP(I1485/4,0)+25000,50000)))),MAX(IF(I1485&lt;=0,0,IF(I1485&lt;=25000,I1485,IF(I1485&lt;=50000,ROUNDUP(I1485/2,0)+12500,IF(I1485&lt;=100000,ROUNDUP(I1485/4,0)+25000,50000)))),MIN(IF(H1485&lt;=0,0,IF(H1485&lt;=20000,H1485,IF(H1485&lt;=40000,ROUNDUP(H1485/2,0)+10000,IF(H1485&lt;=80000,ROUNDUP(H1485/4,0)+20000,40000))))+IF(I1485&lt;=0,0,IF(I1485&lt;=25000,I1485,IF(I1485&lt;=50000,ROUNDUP(I1485/2,0)+12500,IF(I1485&lt;=100000,ROUNDUP(I1485/4,0)+25000,50000)))),40000))))</f>
        <v/>
      </c>
      <c r="R1485" s="18">
        <f>MIN(120000,O1485+P1485+Q1485)</f>
        <v/>
      </c>
      <c r="S1485" s="18">
        <f>IF(F1485&lt;=0,IF(E1485&lt;=0,0,IF(E1485&lt;=12000,E1485,IF(E1485&lt;=32000,ROUNDUP(E1485/2,0)+6000,IF(E1485&lt;=56000,ROUNDUP(E1485/4,0)+14000,28000)))),IF(E1485&lt;=0,IF(F1485&lt;=0,0,IF(F1485&lt;=15000,F1485,IF(F1485&lt;=40000,ROUNDUP(F1485/2,0)+7500,IF(F1485&lt;=70000,ROUNDUP(F1485/4,0)+17500,35000)))),MAX(IF(F1485&lt;=0,0,IF(F1485&lt;=15000,F1485,IF(F1485&lt;=40000,ROUNDUP(F1485/2,0)+7500,IF(F1485&lt;=70000,ROUNDUP(F1485/4,0)+17500,35000)))),MIN(IF(E1485&lt;=0,0,IF(E1485&lt;=12000,E1485,IF(E1485&lt;=32000,ROUNDUP(E1485/2,0)+6000,IF(E1485&lt;=56000,ROUNDUP(E1485/4,0)+14000,28000))))+IF(F1485&lt;=0,0,IF(F1485&lt;=15000,F1485,IF(F1485&lt;=40000,ROUNDUP(F1485/2,0)+7500,IF(F1485&lt;=70000,ROUNDUP(F1485/4,0)+17500,35000)))),28000))))</f>
        <v/>
      </c>
      <c r="T1485" s="18">
        <f>IF(G1485&lt;=0,0,IF(G1485&lt;=12000,G1485,IF(G1485&lt;=32000,ROUNDUP(G1485/2,0)+6000,IF(G1485&lt;=56000,ROUNDUP(G1485/4,0)+14000,28000))))</f>
        <v/>
      </c>
      <c r="U1485" s="18">
        <f>IF(I1485&lt;=0,IF(H1485&lt;=0,0,IF(H1485&lt;=12000,H1485,IF(H1485&lt;=32000,ROUNDUP(H1485/2,0)+6000,IF(H1485&lt;=56000,ROUNDUP(H1485/4,0)+14000,28000)))),IF(H1485&lt;=0,IF(I1485&lt;=0,0,IF(I1485&lt;=15000,I1485,IF(I1485&lt;=40000,ROUNDUP(I1485/2,0)+7500,IF(I1485&lt;=70000,ROUNDUP(I1485/4,0)+17500,35000)))),MAX(IF(I1485&lt;=0,0,IF(I1485&lt;=15000,I1485,IF(I1485&lt;=40000,ROUNDUP(I1485/2,0)+7500,IF(I1485&lt;=70000,ROUNDUP(I1485/4,0)+17500,35000)))),MIN(IF(H1485&lt;=0,0,IF(H1485&lt;=12000,H1485,IF(H1485&lt;=32000,ROUNDUP(H1485/2,0)+6000,IF(H1485&lt;=56000,ROUNDUP(H1485/4,0)+14000,28000))))+IF(I1485&lt;=0,0,IF(I1485&lt;=15000,I1485,IF(I1485&lt;=40000,ROUNDUP(I1485/2,0)+7500,IF(I1485&lt;=70000,ROUNDUP(I1485/4,0)+17500,35000)))),28000))))</f>
        <v/>
      </c>
      <c r="V1485" s="18">
        <f>MIN(70000,S1485+T1485+U1485)</f>
        <v/>
      </c>
      <c r="W1485" s="18">
        <f>MAX(0,ROUNDDOWN(M1485-J1485-N1485-K1485-0,-3))</f>
        <v/>
      </c>
      <c r="X1485" s="18">
        <f>MAX(0,ROUNDDOWN(M1485-J1485-N1485-K1485-R1485,-3))</f>
        <v/>
      </c>
      <c r="Y1485" s="18">
        <f>IF(W1485&lt;=0,0,ROUNDDOWN((W1485*LOOKUP(W1485,{0,1950001,3300001,6950001,9000001,18000001,40000001},{0.05,0.1,0.2,0.23,0.33,0.4,0.45})-LOOKUP(W1485,{0,1950001,3300001,6950001,9000001,18000001,40000001},{0,97500,427500,636000,1536000,2796000,4796000}))*1.021,-2))</f>
        <v/>
      </c>
      <c r="Z1485" s="18">
        <f>IF(X1485&lt;=0,0,ROUNDDOWN((X1485*LOOKUP(X1485,{0,1950001,3300001,6950001,9000001,18000001,40000001},{0.05,0.1,0.2,0.23,0.33,0.4,0.45})-LOOKUP(X1485,{0,1950001,3300001,6950001,9000001,18000001,40000001},{0,97500,427500,636000,1536000,2796000,4796000}))*1.021,-2))</f>
        <v/>
      </c>
      <c r="AA1485" s="18">
        <f>MAX(0,ROUNDDOWN(M1485-J1485-430000-L1485-0,-3))</f>
        <v/>
      </c>
      <c r="AB1485" s="18">
        <f>MAX(0,ROUNDDOWN(M1485-J1485-430000-L1485-V1485,-3))</f>
        <v/>
      </c>
      <c r="AC1485" s="18">
        <f>IF(M1485&lt;=450000,0,MAX(0,ROUNDDOWN(AA1485*0.06-MIN(50000,AA1485)*0.03,-2))+MAX(0,ROUNDDOWN(AA1485*0.04-MIN(50000,AA1485)*0.02,-2)))</f>
        <v/>
      </c>
      <c r="AD1485" s="18">
        <f>IF(M1485&lt;=450000,0,MAX(0,ROUNDDOWN(AB1485*0.06-MIN(50000,AB1485)*0.03,-2))+MAX(0,ROUNDDOWN(AB1485*0.04-MIN(50000,AB1485)*0.02,-2)))</f>
        <v/>
      </c>
      <c r="AE1485" s="18">
        <f>Y1485-Z1485</f>
        <v/>
      </c>
      <c r="AF1485" s="18">
        <f>AC1485-AD1485</f>
        <v/>
      </c>
      <c r="AG1485" s="18">
        <f>AE1485+AF1485</f>
        <v/>
      </c>
      <c r="AH1485" s="20">
        <f>IF(W1485&lt;=0,0,LOOKUP(W1485,{0,1950001,3300001,6950001,9000001,18000001,40000001},{0.05,0.1,0.2,0.23,0.33,0.4,0.45}))</f>
        <v/>
      </c>
    </row>
    <row r="1486">
      <c r="A1486" t="inlineStr">
        <is>
          <t>1万円刻み 一般8万円</t>
        </is>
      </c>
      <c r="B1486" s="18">
        <f>'4_1万円刻み'!$A$469</f>
        <v/>
      </c>
      <c r="C1486" s="19" t="n">
        <v>2026</v>
      </c>
      <c r="D1486" t="inlineStr">
        <is>
          <t>いいえ</t>
        </is>
      </c>
      <c r="E1486" s="18" t="n">
        <v>80000</v>
      </c>
      <c r="F1486" s="18" t="n">
        <v>0</v>
      </c>
      <c r="G1486" s="18" t="n">
        <v>0</v>
      </c>
      <c r="H1486" s="18" t="n">
        <v>0</v>
      </c>
      <c r="I1486" s="18" t="n">
        <v>0</v>
      </c>
      <c r="J1486" s="18">
        <f>ROUND(MIN(B1486/12,650000)*12*0.0915+MIN(B1486/12,1390000)*12*(0.0504+0)+B1486*0.005,0)</f>
        <v/>
      </c>
      <c r="K1486" s="18" t="n">
        <v>0</v>
      </c>
      <c r="L1486" s="18" t="n">
        <v>0</v>
      </c>
      <c r="M1486" s="18">
        <f>ROUND(IF(C1486&gt;=2026,IF(B1486&lt;741000,0,IF(B1486&lt;2191000,B1486-740000,IF(B1486&lt;2193000,1451000,IF(B1486&lt;2196000,1453000,IF(B1486&lt;2200000,1456000,IF(B1486&lt;3600000,ROUNDDOWN(B1486/4,-3)*2.8-80000,IF(B1486&lt;6600000,ROUNDDOWN(B1486/4,-3)*3.2-440000,IF(B1486&lt;8500000,ROUNDDOWN(B1486*0.9,0)-1100000,B1486-1950000)))))))),IF(B1486&lt;651000,0,IF(B1486&lt;1900000,B1486-650000,IF(B1486&lt;3600000,ROUNDDOWN(B1486/4,-3)*2.8-80000,IF(B1486&lt;6600000,ROUNDDOWN(B1486/4,-3)*3.2-440000,IF(B1486&lt;8500000,ROUNDDOWN(B1486*0.9,0)-1100000,B1486-1950000)))))),0)</f>
        <v/>
      </c>
      <c r="N1486" s="18">
        <f>IF(M1486&gt;23500000,NA(),IF(C1486&gt;=2026,IF(M1486&lt;=4890000,1040000,IF(M1486&lt;=6550000,670000,620000)),IF(M1486&lt;=1320000,950000,IF(M1486&lt;=3360000,880000,IF(M1486&lt;=4890000,680000,IF(M1486&lt;=6550000,630000,580000))))))</f>
        <v/>
      </c>
      <c r="O1486" s="18">
        <f>IF(F1486&lt;=0,IF(AND(D1486="はい",C1486&gt;=2026,C1486&lt;=2027),IF(E1486&lt;=0,0,IF(E1486&lt;=30000,E1486,IF(E1486&lt;=60000,ROUNDUP(E1486/2,0)+15000,IF(E1486&lt;=120000,ROUNDUP(E1486/4,0)+30000,60000)))),IF(E1486&lt;=0,0,IF(E1486&lt;=20000,E1486,IF(E1486&lt;=40000,ROUNDUP(E1486/2,0)+10000,IF(E1486&lt;=80000,ROUNDUP(E1486/4,0)+20000,40000))))),IF(E1486&lt;=0,IF(F1486&lt;=0,0,IF(F1486&lt;=25000,F1486,IF(F1486&lt;=50000,ROUNDUP(F1486/2,0)+12500,IF(F1486&lt;=100000,ROUNDUP(F1486/4,0)+25000,50000)))),MAX(IF(F1486&lt;=0,0,IF(F1486&lt;=25000,F1486,IF(F1486&lt;=50000,ROUNDUP(F1486/2,0)+12500,IF(F1486&lt;=100000,ROUNDUP(F1486/4,0)+25000,50000)))),MIN(IF(AND(D1486="はい",C1486&gt;=2026,C1486&lt;=2027),IF(E1486&lt;=0,0,IF(E1486&lt;=30000,E1486,IF(E1486&lt;=60000,ROUNDUP(E1486/2,0)+15000,IF(E1486&lt;=120000,ROUNDUP(E1486/4,0)+30000,60000)))),IF(E1486&lt;=0,0,IF(E1486&lt;=20000,E1486,IF(E1486&lt;=40000,ROUNDUP(E1486/2,0)+10000,IF(E1486&lt;=80000,ROUNDUP(E1486/4,0)+20000,40000)))))+IF(F1486&lt;=0,0,IF(F1486&lt;=25000,F1486,IF(F1486&lt;=50000,ROUNDUP(F1486/2,0)+12500,IF(F1486&lt;=100000,ROUNDUP(F1486/4,0)+25000,50000)))),IF(AND(D1486="はい",C1486&gt;=2026,C1486&lt;=2027),60000,40000)))))</f>
        <v/>
      </c>
      <c r="P1486" s="18">
        <f>IF(G1486&lt;=0,0,IF(G1486&lt;=20000,G1486,IF(G1486&lt;=40000,ROUNDUP(G1486/2,0)+10000,IF(G1486&lt;=80000,ROUNDUP(G1486/4,0)+20000,40000))))</f>
        <v/>
      </c>
      <c r="Q1486" s="18">
        <f>IF(I1486&lt;=0,IF(H1486&lt;=0,0,IF(H1486&lt;=20000,H1486,IF(H1486&lt;=40000,ROUNDUP(H1486/2,0)+10000,IF(H1486&lt;=80000,ROUNDUP(H1486/4,0)+20000,40000)))),IF(H1486&lt;=0,IF(I1486&lt;=0,0,IF(I1486&lt;=25000,I1486,IF(I1486&lt;=50000,ROUNDUP(I1486/2,0)+12500,IF(I1486&lt;=100000,ROUNDUP(I1486/4,0)+25000,50000)))),MAX(IF(I1486&lt;=0,0,IF(I1486&lt;=25000,I1486,IF(I1486&lt;=50000,ROUNDUP(I1486/2,0)+12500,IF(I1486&lt;=100000,ROUNDUP(I1486/4,0)+25000,50000)))),MIN(IF(H1486&lt;=0,0,IF(H1486&lt;=20000,H1486,IF(H1486&lt;=40000,ROUNDUP(H1486/2,0)+10000,IF(H1486&lt;=80000,ROUNDUP(H1486/4,0)+20000,40000))))+IF(I1486&lt;=0,0,IF(I1486&lt;=25000,I1486,IF(I1486&lt;=50000,ROUNDUP(I1486/2,0)+12500,IF(I1486&lt;=100000,ROUNDUP(I1486/4,0)+25000,50000)))),40000))))</f>
        <v/>
      </c>
      <c r="R1486" s="18">
        <f>MIN(120000,O1486+P1486+Q1486)</f>
        <v/>
      </c>
      <c r="S1486" s="18">
        <f>IF(F1486&lt;=0,IF(E1486&lt;=0,0,IF(E1486&lt;=12000,E1486,IF(E1486&lt;=32000,ROUNDUP(E1486/2,0)+6000,IF(E1486&lt;=56000,ROUNDUP(E1486/4,0)+14000,28000)))),IF(E1486&lt;=0,IF(F1486&lt;=0,0,IF(F1486&lt;=15000,F1486,IF(F1486&lt;=40000,ROUNDUP(F1486/2,0)+7500,IF(F1486&lt;=70000,ROUNDUP(F1486/4,0)+17500,35000)))),MAX(IF(F1486&lt;=0,0,IF(F1486&lt;=15000,F1486,IF(F1486&lt;=40000,ROUNDUP(F1486/2,0)+7500,IF(F1486&lt;=70000,ROUNDUP(F1486/4,0)+17500,35000)))),MIN(IF(E1486&lt;=0,0,IF(E1486&lt;=12000,E1486,IF(E1486&lt;=32000,ROUNDUP(E1486/2,0)+6000,IF(E1486&lt;=56000,ROUNDUP(E1486/4,0)+14000,28000))))+IF(F1486&lt;=0,0,IF(F1486&lt;=15000,F1486,IF(F1486&lt;=40000,ROUNDUP(F1486/2,0)+7500,IF(F1486&lt;=70000,ROUNDUP(F1486/4,0)+17500,35000)))),28000))))</f>
        <v/>
      </c>
      <c r="T1486" s="18">
        <f>IF(G1486&lt;=0,0,IF(G1486&lt;=12000,G1486,IF(G1486&lt;=32000,ROUNDUP(G1486/2,0)+6000,IF(G1486&lt;=56000,ROUNDUP(G1486/4,0)+14000,28000))))</f>
        <v/>
      </c>
      <c r="U1486" s="18">
        <f>IF(I1486&lt;=0,IF(H1486&lt;=0,0,IF(H1486&lt;=12000,H1486,IF(H1486&lt;=32000,ROUNDUP(H1486/2,0)+6000,IF(H1486&lt;=56000,ROUNDUP(H1486/4,0)+14000,28000)))),IF(H1486&lt;=0,IF(I1486&lt;=0,0,IF(I1486&lt;=15000,I1486,IF(I1486&lt;=40000,ROUNDUP(I1486/2,0)+7500,IF(I1486&lt;=70000,ROUNDUP(I1486/4,0)+17500,35000)))),MAX(IF(I1486&lt;=0,0,IF(I1486&lt;=15000,I1486,IF(I1486&lt;=40000,ROUNDUP(I1486/2,0)+7500,IF(I1486&lt;=70000,ROUNDUP(I1486/4,0)+17500,35000)))),MIN(IF(H1486&lt;=0,0,IF(H1486&lt;=12000,H1486,IF(H1486&lt;=32000,ROUNDUP(H1486/2,0)+6000,IF(H1486&lt;=56000,ROUNDUP(H1486/4,0)+14000,28000))))+IF(I1486&lt;=0,0,IF(I1486&lt;=15000,I1486,IF(I1486&lt;=40000,ROUNDUP(I1486/2,0)+7500,IF(I1486&lt;=70000,ROUNDUP(I1486/4,0)+17500,35000)))),28000))))</f>
        <v/>
      </c>
      <c r="V1486" s="18">
        <f>MIN(70000,S1486+T1486+U1486)</f>
        <v/>
      </c>
      <c r="W1486" s="18">
        <f>MAX(0,ROUNDDOWN(M1486-J1486-N1486-K1486-0,-3))</f>
        <v/>
      </c>
      <c r="X1486" s="18">
        <f>MAX(0,ROUNDDOWN(M1486-J1486-N1486-K1486-R1486,-3))</f>
        <v/>
      </c>
      <c r="Y1486" s="18">
        <f>IF(W1486&lt;=0,0,ROUNDDOWN((W1486*LOOKUP(W1486,{0,1950001,3300001,6950001,9000001,18000001,40000001},{0.05,0.1,0.2,0.23,0.33,0.4,0.45})-LOOKUP(W1486,{0,1950001,3300001,6950001,9000001,18000001,40000001},{0,97500,427500,636000,1536000,2796000,4796000}))*1.021,-2))</f>
        <v/>
      </c>
      <c r="Z1486" s="18">
        <f>IF(X1486&lt;=0,0,ROUNDDOWN((X1486*LOOKUP(X1486,{0,1950001,3300001,6950001,9000001,18000001,40000001},{0.05,0.1,0.2,0.23,0.33,0.4,0.45})-LOOKUP(X1486,{0,1950001,3300001,6950001,9000001,18000001,40000001},{0,97500,427500,636000,1536000,2796000,4796000}))*1.021,-2))</f>
        <v/>
      </c>
      <c r="AA1486" s="18">
        <f>MAX(0,ROUNDDOWN(M1486-J1486-430000-L1486-0,-3))</f>
        <v/>
      </c>
      <c r="AB1486" s="18">
        <f>MAX(0,ROUNDDOWN(M1486-J1486-430000-L1486-V1486,-3))</f>
        <v/>
      </c>
      <c r="AC1486" s="18">
        <f>IF(M1486&lt;=450000,0,MAX(0,ROUNDDOWN(AA1486*0.06-MIN(50000,AA1486)*0.03,-2))+MAX(0,ROUNDDOWN(AA1486*0.04-MIN(50000,AA1486)*0.02,-2)))</f>
        <v/>
      </c>
      <c r="AD1486" s="18">
        <f>IF(M1486&lt;=450000,0,MAX(0,ROUNDDOWN(AB1486*0.06-MIN(50000,AB1486)*0.03,-2))+MAX(0,ROUNDDOWN(AB1486*0.04-MIN(50000,AB1486)*0.02,-2)))</f>
        <v/>
      </c>
      <c r="AE1486" s="18">
        <f>Y1486-Z1486</f>
        <v/>
      </c>
      <c r="AF1486" s="18">
        <f>AC1486-AD1486</f>
        <v/>
      </c>
      <c r="AG1486" s="18">
        <f>AE1486+AF1486</f>
        <v/>
      </c>
      <c r="AH1486" s="20">
        <f>IF(W1486&lt;=0,0,LOOKUP(W1486,{0,1950001,3300001,6950001,9000001,18000001,40000001},{0.05,0.1,0.2,0.23,0.33,0.4,0.45}))</f>
        <v/>
      </c>
    </row>
    <row r="1487">
      <c r="A1487" t="inlineStr">
        <is>
          <t>1万円刻み 特例あり一般12万円</t>
        </is>
      </c>
      <c r="B1487" s="18">
        <f>'4_1万円刻み'!$A$469</f>
        <v/>
      </c>
      <c r="C1487" s="19" t="n">
        <v>2026</v>
      </c>
      <c r="D1487" t="inlineStr">
        <is>
          <t>はい</t>
        </is>
      </c>
      <c r="E1487" s="18" t="n">
        <v>120000</v>
      </c>
      <c r="F1487" s="18" t="n">
        <v>0</v>
      </c>
      <c r="G1487" s="18" t="n">
        <v>0</v>
      </c>
      <c r="H1487" s="18" t="n">
        <v>0</v>
      </c>
      <c r="I1487" s="18" t="n">
        <v>0</v>
      </c>
      <c r="J1487" s="18">
        <f>ROUND(MIN(B1487/12,650000)*12*0.0915+MIN(B1487/12,1390000)*12*(0.0504+0)+B1487*0.005,0)</f>
        <v/>
      </c>
      <c r="K1487" s="18" t="n">
        <v>0</v>
      </c>
      <c r="L1487" s="18" t="n">
        <v>0</v>
      </c>
      <c r="M1487" s="18">
        <f>ROUND(IF(C1487&gt;=2026,IF(B1487&lt;741000,0,IF(B1487&lt;2191000,B1487-740000,IF(B1487&lt;2193000,1451000,IF(B1487&lt;2196000,1453000,IF(B1487&lt;2200000,1456000,IF(B1487&lt;3600000,ROUNDDOWN(B1487/4,-3)*2.8-80000,IF(B1487&lt;6600000,ROUNDDOWN(B1487/4,-3)*3.2-440000,IF(B1487&lt;8500000,ROUNDDOWN(B1487*0.9,0)-1100000,B1487-1950000)))))))),IF(B1487&lt;651000,0,IF(B1487&lt;1900000,B1487-650000,IF(B1487&lt;3600000,ROUNDDOWN(B1487/4,-3)*2.8-80000,IF(B1487&lt;6600000,ROUNDDOWN(B1487/4,-3)*3.2-440000,IF(B1487&lt;8500000,ROUNDDOWN(B1487*0.9,0)-1100000,B1487-1950000)))))),0)</f>
        <v/>
      </c>
      <c r="N1487" s="18">
        <f>IF(M1487&gt;23500000,NA(),IF(C1487&gt;=2026,IF(M1487&lt;=4890000,1040000,IF(M1487&lt;=6550000,670000,620000)),IF(M1487&lt;=1320000,950000,IF(M1487&lt;=3360000,880000,IF(M1487&lt;=4890000,680000,IF(M1487&lt;=6550000,630000,580000))))))</f>
        <v/>
      </c>
      <c r="O1487" s="18">
        <f>IF(F1487&lt;=0,IF(AND(D1487="はい",C1487&gt;=2026,C1487&lt;=2027),IF(E1487&lt;=0,0,IF(E1487&lt;=30000,E1487,IF(E1487&lt;=60000,ROUNDUP(E1487/2,0)+15000,IF(E1487&lt;=120000,ROUNDUP(E1487/4,0)+30000,60000)))),IF(E1487&lt;=0,0,IF(E1487&lt;=20000,E1487,IF(E1487&lt;=40000,ROUNDUP(E1487/2,0)+10000,IF(E1487&lt;=80000,ROUNDUP(E1487/4,0)+20000,40000))))),IF(E1487&lt;=0,IF(F1487&lt;=0,0,IF(F1487&lt;=25000,F1487,IF(F1487&lt;=50000,ROUNDUP(F1487/2,0)+12500,IF(F1487&lt;=100000,ROUNDUP(F1487/4,0)+25000,50000)))),MAX(IF(F1487&lt;=0,0,IF(F1487&lt;=25000,F1487,IF(F1487&lt;=50000,ROUNDUP(F1487/2,0)+12500,IF(F1487&lt;=100000,ROUNDUP(F1487/4,0)+25000,50000)))),MIN(IF(AND(D1487="はい",C1487&gt;=2026,C1487&lt;=2027),IF(E1487&lt;=0,0,IF(E1487&lt;=30000,E1487,IF(E1487&lt;=60000,ROUNDUP(E1487/2,0)+15000,IF(E1487&lt;=120000,ROUNDUP(E1487/4,0)+30000,60000)))),IF(E1487&lt;=0,0,IF(E1487&lt;=20000,E1487,IF(E1487&lt;=40000,ROUNDUP(E1487/2,0)+10000,IF(E1487&lt;=80000,ROUNDUP(E1487/4,0)+20000,40000)))))+IF(F1487&lt;=0,0,IF(F1487&lt;=25000,F1487,IF(F1487&lt;=50000,ROUNDUP(F1487/2,0)+12500,IF(F1487&lt;=100000,ROUNDUP(F1487/4,0)+25000,50000)))),IF(AND(D1487="はい",C1487&gt;=2026,C1487&lt;=2027),60000,40000)))))</f>
        <v/>
      </c>
      <c r="P1487" s="18">
        <f>IF(G1487&lt;=0,0,IF(G1487&lt;=20000,G1487,IF(G1487&lt;=40000,ROUNDUP(G1487/2,0)+10000,IF(G1487&lt;=80000,ROUNDUP(G1487/4,0)+20000,40000))))</f>
        <v/>
      </c>
      <c r="Q1487" s="18">
        <f>IF(I1487&lt;=0,IF(H1487&lt;=0,0,IF(H1487&lt;=20000,H1487,IF(H1487&lt;=40000,ROUNDUP(H1487/2,0)+10000,IF(H1487&lt;=80000,ROUNDUP(H1487/4,0)+20000,40000)))),IF(H1487&lt;=0,IF(I1487&lt;=0,0,IF(I1487&lt;=25000,I1487,IF(I1487&lt;=50000,ROUNDUP(I1487/2,0)+12500,IF(I1487&lt;=100000,ROUNDUP(I1487/4,0)+25000,50000)))),MAX(IF(I1487&lt;=0,0,IF(I1487&lt;=25000,I1487,IF(I1487&lt;=50000,ROUNDUP(I1487/2,0)+12500,IF(I1487&lt;=100000,ROUNDUP(I1487/4,0)+25000,50000)))),MIN(IF(H1487&lt;=0,0,IF(H1487&lt;=20000,H1487,IF(H1487&lt;=40000,ROUNDUP(H1487/2,0)+10000,IF(H1487&lt;=80000,ROUNDUP(H1487/4,0)+20000,40000))))+IF(I1487&lt;=0,0,IF(I1487&lt;=25000,I1487,IF(I1487&lt;=50000,ROUNDUP(I1487/2,0)+12500,IF(I1487&lt;=100000,ROUNDUP(I1487/4,0)+25000,50000)))),40000))))</f>
        <v/>
      </c>
      <c r="R1487" s="18">
        <f>MIN(120000,O1487+P1487+Q1487)</f>
        <v/>
      </c>
      <c r="S1487" s="18">
        <f>IF(F1487&lt;=0,IF(E1487&lt;=0,0,IF(E1487&lt;=12000,E1487,IF(E1487&lt;=32000,ROUNDUP(E1487/2,0)+6000,IF(E1487&lt;=56000,ROUNDUP(E1487/4,0)+14000,28000)))),IF(E1487&lt;=0,IF(F1487&lt;=0,0,IF(F1487&lt;=15000,F1487,IF(F1487&lt;=40000,ROUNDUP(F1487/2,0)+7500,IF(F1487&lt;=70000,ROUNDUP(F1487/4,0)+17500,35000)))),MAX(IF(F1487&lt;=0,0,IF(F1487&lt;=15000,F1487,IF(F1487&lt;=40000,ROUNDUP(F1487/2,0)+7500,IF(F1487&lt;=70000,ROUNDUP(F1487/4,0)+17500,35000)))),MIN(IF(E1487&lt;=0,0,IF(E1487&lt;=12000,E1487,IF(E1487&lt;=32000,ROUNDUP(E1487/2,0)+6000,IF(E1487&lt;=56000,ROUNDUP(E1487/4,0)+14000,28000))))+IF(F1487&lt;=0,0,IF(F1487&lt;=15000,F1487,IF(F1487&lt;=40000,ROUNDUP(F1487/2,0)+7500,IF(F1487&lt;=70000,ROUNDUP(F1487/4,0)+17500,35000)))),28000))))</f>
        <v/>
      </c>
      <c r="T1487" s="18">
        <f>IF(G1487&lt;=0,0,IF(G1487&lt;=12000,G1487,IF(G1487&lt;=32000,ROUNDUP(G1487/2,0)+6000,IF(G1487&lt;=56000,ROUNDUP(G1487/4,0)+14000,28000))))</f>
        <v/>
      </c>
      <c r="U1487" s="18">
        <f>IF(I1487&lt;=0,IF(H1487&lt;=0,0,IF(H1487&lt;=12000,H1487,IF(H1487&lt;=32000,ROUNDUP(H1487/2,0)+6000,IF(H1487&lt;=56000,ROUNDUP(H1487/4,0)+14000,28000)))),IF(H1487&lt;=0,IF(I1487&lt;=0,0,IF(I1487&lt;=15000,I1487,IF(I1487&lt;=40000,ROUNDUP(I1487/2,0)+7500,IF(I1487&lt;=70000,ROUNDUP(I1487/4,0)+17500,35000)))),MAX(IF(I1487&lt;=0,0,IF(I1487&lt;=15000,I1487,IF(I1487&lt;=40000,ROUNDUP(I1487/2,0)+7500,IF(I1487&lt;=70000,ROUNDUP(I1487/4,0)+17500,35000)))),MIN(IF(H1487&lt;=0,0,IF(H1487&lt;=12000,H1487,IF(H1487&lt;=32000,ROUNDUP(H1487/2,0)+6000,IF(H1487&lt;=56000,ROUNDUP(H1487/4,0)+14000,28000))))+IF(I1487&lt;=0,0,IF(I1487&lt;=15000,I1487,IF(I1487&lt;=40000,ROUNDUP(I1487/2,0)+7500,IF(I1487&lt;=70000,ROUNDUP(I1487/4,0)+17500,35000)))),28000))))</f>
        <v/>
      </c>
      <c r="V1487" s="18">
        <f>MIN(70000,S1487+T1487+U1487)</f>
        <v/>
      </c>
      <c r="W1487" s="18">
        <f>MAX(0,ROUNDDOWN(M1487-J1487-N1487-K1487-0,-3))</f>
        <v/>
      </c>
      <c r="X1487" s="18">
        <f>MAX(0,ROUNDDOWN(M1487-J1487-N1487-K1487-R1487,-3))</f>
        <v/>
      </c>
      <c r="Y1487" s="18">
        <f>IF(W1487&lt;=0,0,ROUNDDOWN((W1487*LOOKUP(W1487,{0,1950001,3300001,6950001,9000001,18000001,40000001},{0.05,0.1,0.2,0.23,0.33,0.4,0.45})-LOOKUP(W1487,{0,1950001,3300001,6950001,9000001,18000001,40000001},{0,97500,427500,636000,1536000,2796000,4796000}))*1.021,-2))</f>
        <v/>
      </c>
      <c r="Z1487" s="18">
        <f>IF(X1487&lt;=0,0,ROUNDDOWN((X1487*LOOKUP(X1487,{0,1950001,3300001,6950001,9000001,18000001,40000001},{0.05,0.1,0.2,0.23,0.33,0.4,0.45})-LOOKUP(X1487,{0,1950001,3300001,6950001,9000001,18000001,40000001},{0,97500,427500,636000,1536000,2796000,4796000}))*1.021,-2))</f>
        <v/>
      </c>
      <c r="AA1487" s="18">
        <f>MAX(0,ROUNDDOWN(M1487-J1487-430000-L1487-0,-3))</f>
        <v/>
      </c>
      <c r="AB1487" s="18">
        <f>MAX(0,ROUNDDOWN(M1487-J1487-430000-L1487-V1487,-3))</f>
        <v/>
      </c>
      <c r="AC1487" s="18">
        <f>IF(M1487&lt;=450000,0,MAX(0,ROUNDDOWN(AA1487*0.06-MIN(50000,AA1487)*0.03,-2))+MAX(0,ROUNDDOWN(AA1487*0.04-MIN(50000,AA1487)*0.02,-2)))</f>
        <v/>
      </c>
      <c r="AD1487" s="18">
        <f>IF(M1487&lt;=450000,0,MAX(0,ROUNDDOWN(AB1487*0.06-MIN(50000,AB1487)*0.03,-2))+MAX(0,ROUNDDOWN(AB1487*0.04-MIN(50000,AB1487)*0.02,-2)))</f>
        <v/>
      </c>
      <c r="AE1487" s="18">
        <f>Y1487-Z1487</f>
        <v/>
      </c>
      <c r="AF1487" s="18">
        <f>AC1487-AD1487</f>
        <v/>
      </c>
      <c r="AG1487" s="18">
        <f>AE1487+AF1487</f>
        <v/>
      </c>
      <c r="AH1487" s="20">
        <f>IF(W1487&lt;=0,0,LOOKUP(W1487,{0,1950001,3300001,6950001,9000001,18000001,40000001},{0.05,0.1,0.2,0.23,0.33,0.4,0.45}))</f>
        <v/>
      </c>
    </row>
    <row r="1488">
      <c r="A1488" t="inlineStr">
        <is>
          <t>1万円刻み 3区分8万円ずつ</t>
        </is>
      </c>
      <c r="B1488" s="18">
        <f>'4_1万円刻み'!$A$470</f>
        <v/>
      </c>
      <c r="C1488" s="19" t="n">
        <v>2026</v>
      </c>
      <c r="D1488" t="inlineStr">
        <is>
          <t>いいえ</t>
        </is>
      </c>
      <c r="E1488" s="18" t="n">
        <v>80000</v>
      </c>
      <c r="F1488" s="18" t="n">
        <v>0</v>
      </c>
      <c r="G1488" s="18" t="n">
        <v>80000</v>
      </c>
      <c r="H1488" s="18" t="n">
        <v>80000</v>
      </c>
      <c r="I1488" s="18" t="n">
        <v>0</v>
      </c>
      <c r="J1488" s="18">
        <f>ROUND(MIN(B1488/12,650000)*12*0.0915+MIN(B1488/12,1390000)*12*(0.0504+0)+B1488*0.005,0)</f>
        <v/>
      </c>
      <c r="K1488" s="18" t="n">
        <v>0</v>
      </c>
      <c r="L1488" s="18" t="n">
        <v>0</v>
      </c>
      <c r="M1488" s="18">
        <f>ROUND(IF(C1488&gt;=2026,IF(B1488&lt;741000,0,IF(B1488&lt;2191000,B1488-740000,IF(B1488&lt;2193000,1451000,IF(B1488&lt;2196000,1453000,IF(B1488&lt;2200000,1456000,IF(B1488&lt;3600000,ROUNDDOWN(B1488/4,-3)*2.8-80000,IF(B1488&lt;6600000,ROUNDDOWN(B1488/4,-3)*3.2-440000,IF(B1488&lt;8500000,ROUNDDOWN(B1488*0.9,0)-1100000,B1488-1950000)))))))),IF(B1488&lt;651000,0,IF(B1488&lt;1900000,B1488-650000,IF(B1488&lt;3600000,ROUNDDOWN(B1488/4,-3)*2.8-80000,IF(B1488&lt;6600000,ROUNDDOWN(B1488/4,-3)*3.2-440000,IF(B1488&lt;8500000,ROUNDDOWN(B1488*0.9,0)-1100000,B1488-1950000)))))),0)</f>
        <v/>
      </c>
      <c r="N1488" s="18">
        <f>IF(M1488&gt;23500000,NA(),IF(C1488&gt;=2026,IF(M1488&lt;=4890000,1040000,IF(M1488&lt;=6550000,670000,620000)),IF(M1488&lt;=1320000,950000,IF(M1488&lt;=3360000,880000,IF(M1488&lt;=4890000,680000,IF(M1488&lt;=6550000,630000,580000))))))</f>
        <v/>
      </c>
      <c r="O1488" s="18">
        <f>IF(F1488&lt;=0,IF(AND(D1488="はい",C1488&gt;=2026,C1488&lt;=2027),IF(E1488&lt;=0,0,IF(E1488&lt;=30000,E1488,IF(E1488&lt;=60000,ROUNDUP(E1488/2,0)+15000,IF(E1488&lt;=120000,ROUNDUP(E1488/4,0)+30000,60000)))),IF(E1488&lt;=0,0,IF(E1488&lt;=20000,E1488,IF(E1488&lt;=40000,ROUNDUP(E1488/2,0)+10000,IF(E1488&lt;=80000,ROUNDUP(E1488/4,0)+20000,40000))))),IF(E1488&lt;=0,IF(F1488&lt;=0,0,IF(F1488&lt;=25000,F1488,IF(F1488&lt;=50000,ROUNDUP(F1488/2,0)+12500,IF(F1488&lt;=100000,ROUNDUP(F1488/4,0)+25000,50000)))),MAX(IF(F1488&lt;=0,0,IF(F1488&lt;=25000,F1488,IF(F1488&lt;=50000,ROUNDUP(F1488/2,0)+12500,IF(F1488&lt;=100000,ROUNDUP(F1488/4,0)+25000,50000)))),MIN(IF(AND(D1488="はい",C1488&gt;=2026,C1488&lt;=2027),IF(E1488&lt;=0,0,IF(E1488&lt;=30000,E1488,IF(E1488&lt;=60000,ROUNDUP(E1488/2,0)+15000,IF(E1488&lt;=120000,ROUNDUP(E1488/4,0)+30000,60000)))),IF(E1488&lt;=0,0,IF(E1488&lt;=20000,E1488,IF(E1488&lt;=40000,ROUNDUP(E1488/2,0)+10000,IF(E1488&lt;=80000,ROUNDUP(E1488/4,0)+20000,40000)))))+IF(F1488&lt;=0,0,IF(F1488&lt;=25000,F1488,IF(F1488&lt;=50000,ROUNDUP(F1488/2,0)+12500,IF(F1488&lt;=100000,ROUNDUP(F1488/4,0)+25000,50000)))),IF(AND(D1488="はい",C1488&gt;=2026,C1488&lt;=2027),60000,40000)))))</f>
        <v/>
      </c>
      <c r="P1488" s="18">
        <f>IF(G1488&lt;=0,0,IF(G1488&lt;=20000,G1488,IF(G1488&lt;=40000,ROUNDUP(G1488/2,0)+10000,IF(G1488&lt;=80000,ROUNDUP(G1488/4,0)+20000,40000))))</f>
        <v/>
      </c>
      <c r="Q1488" s="18">
        <f>IF(I1488&lt;=0,IF(H1488&lt;=0,0,IF(H1488&lt;=20000,H1488,IF(H1488&lt;=40000,ROUNDUP(H1488/2,0)+10000,IF(H1488&lt;=80000,ROUNDUP(H1488/4,0)+20000,40000)))),IF(H1488&lt;=0,IF(I1488&lt;=0,0,IF(I1488&lt;=25000,I1488,IF(I1488&lt;=50000,ROUNDUP(I1488/2,0)+12500,IF(I1488&lt;=100000,ROUNDUP(I1488/4,0)+25000,50000)))),MAX(IF(I1488&lt;=0,0,IF(I1488&lt;=25000,I1488,IF(I1488&lt;=50000,ROUNDUP(I1488/2,0)+12500,IF(I1488&lt;=100000,ROUNDUP(I1488/4,0)+25000,50000)))),MIN(IF(H1488&lt;=0,0,IF(H1488&lt;=20000,H1488,IF(H1488&lt;=40000,ROUNDUP(H1488/2,0)+10000,IF(H1488&lt;=80000,ROUNDUP(H1488/4,0)+20000,40000))))+IF(I1488&lt;=0,0,IF(I1488&lt;=25000,I1488,IF(I1488&lt;=50000,ROUNDUP(I1488/2,0)+12500,IF(I1488&lt;=100000,ROUNDUP(I1488/4,0)+25000,50000)))),40000))))</f>
        <v/>
      </c>
      <c r="R1488" s="18">
        <f>MIN(120000,O1488+P1488+Q1488)</f>
        <v/>
      </c>
      <c r="S1488" s="18">
        <f>IF(F1488&lt;=0,IF(E1488&lt;=0,0,IF(E1488&lt;=12000,E1488,IF(E1488&lt;=32000,ROUNDUP(E1488/2,0)+6000,IF(E1488&lt;=56000,ROUNDUP(E1488/4,0)+14000,28000)))),IF(E1488&lt;=0,IF(F1488&lt;=0,0,IF(F1488&lt;=15000,F1488,IF(F1488&lt;=40000,ROUNDUP(F1488/2,0)+7500,IF(F1488&lt;=70000,ROUNDUP(F1488/4,0)+17500,35000)))),MAX(IF(F1488&lt;=0,0,IF(F1488&lt;=15000,F1488,IF(F1488&lt;=40000,ROUNDUP(F1488/2,0)+7500,IF(F1488&lt;=70000,ROUNDUP(F1488/4,0)+17500,35000)))),MIN(IF(E1488&lt;=0,0,IF(E1488&lt;=12000,E1488,IF(E1488&lt;=32000,ROUNDUP(E1488/2,0)+6000,IF(E1488&lt;=56000,ROUNDUP(E1488/4,0)+14000,28000))))+IF(F1488&lt;=0,0,IF(F1488&lt;=15000,F1488,IF(F1488&lt;=40000,ROUNDUP(F1488/2,0)+7500,IF(F1488&lt;=70000,ROUNDUP(F1488/4,0)+17500,35000)))),28000))))</f>
        <v/>
      </c>
      <c r="T1488" s="18">
        <f>IF(G1488&lt;=0,0,IF(G1488&lt;=12000,G1488,IF(G1488&lt;=32000,ROUNDUP(G1488/2,0)+6000,IF(G1488&lt;=56000,ROUNDUP(G1488/4,0)+14000,28000))))</f>
        <v/>
      </c>
      <c r="U1488" s="18">
        <f>IF(I1488&lt;=0,IF(H1488&lt;=0,0,IF(H1488&lt;=12000,H1488,IF(H1488&lt;=32000,ROUNDUP(H1488/2,0)+6000,IF(H1488&lt;=56000,ROUNDUP(H1488/4,0)+14000,28000)))),IF(H1488&lt;=0,IF(I1488&lt;=0,0,IF(I1488&lt;=15000,I1488,IF(I1488&lt;=40000,ROUNDUP(I1488/2,0)+7500,IF(I1488&lt;=70000,ROUNDUP(I1488/4,0)+17500,35000)))),MAX(IF(I1488&lt;=0,0,IF(I1488&lt;=15000,I1488,IF(I1488&lt;=40000,ROUNDUP(I1488/2,0)+7500,IF(I1488&lt;=70000,ROUNDUP(I1488/4,0)+17500,35000)))),MIN(IF(H1488&lt;=0,0,IF(H1488&lt;=12000,H1488,IF(H1488&lt;=32000,ROUNDUP(H1488/2,0)+6000,IF(H1488&lt;=56000,ROUNDUP(H1488/4,0)+14000,28000))))+IF(I1488&lt;=0,0,IF(I1488&lt;=15000,I1488,IF(I1488&lt;=40000,ROUNDUP(I1488/2,0)+7500,IF(I1488&lt;=70000,ROUNDUP(I1488/4,0)+17500,35000)))),28000))))</f>
        <v/>
      </c>
      <c r="V1488" s="18">
        <f>MIN(70000,S1488+T1488+U1488)</f>
        <v/>
      </c>
      <c r="W1488" s="18">
        <f>MAX(0,ROUNDDOWN(M1488-J1488-N1488-K1488-0,-3))</f>
        <v/>
      </c>
      <c r="X1488" s="18">
        <f>MAX(0,ROUNDDOWN(M1488-J1488-N1488-K1488-R1488,-3))</f>
        <v/>
      </c>
      <c r="Y1488" s="18">
        <f>IF(W1488&lt;=0,0,ROUNDDOWN((W1488*LOOKUP(W1488,{0,1950001,3300001,6950001,9000001,18000001,40000001},{0.05,0.1,0.2,0.23,0.33,0.4,0.45})-LOOKUP(W1488,{0,1950001,3300001,6950001,9000001,18000001,40000001},{0,97500,427500,636000,1536000,2796000,4796000}))*1.021,-2))</f>
        <v/>
      </c>
      <c r="Z1488" s="18">
        <f>IF(X1488&lt;=0,0,ROUNDDOWN((X1488*LOOKUP(X1488,{0,1950001,3300001,6950001,9000001,18000001,40000001},{0.05,0.1,0.2,0.23,0.33,0.4,0.45})-LOOKUP(X1488,{0,1950001,3300001,6950001,9000001,18000001,40000001},{0,97500,427500,636000,1536000,2796000,4796000}))*1.021,-2))</f>
        <v/>
      </c>
      <c r="AA1488" s="18">
        <f>MAX(0,ROUNDDOWN(M1488-J1488-430000-L1488-0,-3))</f>
        <v/>
      </c>
      <c r="AB1488" s="18">
        <f>MAX(0,ROUNDDOWN(M1488-J1488-430000-L1488-V1488,-3))</f>
        <v/>
      </c>
      <c r="AC1488" s="18">
        <f>IF(M1488&lt;=450000,0,MAX(0,ROUNDDOWN(AA1488*0.06-MIN(50000,AA1488)*0.03,-2))+MAX(0,ROUNDDOWN(AA1488*0.04-MIN(50000,AA1488)*0.02,-2)))</f>
        <v/>
      </c>
      <c r="AD1488" s="18">
        <f>IF(M1488&lt;=450000,0,MAX(0,ROUNDDOWN(AB1488*0.06-MIN(50000,AB1488)*0.03,-2))+MAX(0,ROUNDDOWN(AB1488*0.04-MIN(50000,AB1488)*0.02,-2)))</f>
        <v/>
      </c>
      <c r="AE1488" s="18">
        <f>Y1488-Z1488</f>
        <v/>
      </c>
      <c r="AF1488" s="18">
        <f>AC1488-AD1488</f>
        <v/>
      </c>
      <c r="AG1488" s="18">
        <f>AE1488+AF1488</f>
        <v/>
      </c>
      <c r="AH1488" s="20">
        <f>IF(W1488&lt;=0,0,LOOKUP(W1488,{0,1950001,3300001,6950001,9000001,18000001,40000001},{0.05,0.1,0.2,0.23,0.33,0.4,0.45}))</f>
        <v/>
      </c>
    </row>
    <row r="1489">
      <c r="A1489" t="inlineStr">
        <is>
          <t>1万円刻み 一般8万円</t>
        </is>
      </c>
      <c r="B1489" s="18">
        <f>'4_1万円刻み'!$A$470</f>
        <v/>
      </c>
      <c r="C1489" s="19" t="n">
        <v>2026</v>
      </c>
      <c r="D1489" t="inlineStr">
        <is>
          <t>いいえ</t>
        </is>
      </c>
      <c r="E1489" s="18" t="n">
        <v>80000</v>
      </c>
      <c r="F1489" s="18" t="n">
        <v>0</v>
      </c>
      <c r="G1489" s="18" t="n">
        <v>0</v>
      </c>
      <c r="H1489" s="18" t="n">
        <v>0</v>
      </c>
      <c r="I1489" s="18" t="n">
        <v>0</v>
      </c>
      <c r="J1489" s="18">
        <f>ROUND(MIN(B1489/12,650000)*12*0.0915+MIN(B1489/12,1390000)*12*(0.0504+0)+B1489*0.005,0)</f>
        <v/>
      </c>
      <c r="K1489" s="18" t="n">
        <v>0</v>
      </c>
      <c r="L1489" s="18" t="n">
        <v>0</v>
      </c>
      <c r="M1489" s="18">
        <f>ROUND(IF(C1489&gt;=2026,IF(B1489&lt;741000,0,IF(B1489&lt;2191000,B1489-740000,IF(B1489&lt;2193000,1451000,IF(B1489&lt;2196000,1453000,IF(B1489&lt;2200000,1456000,IF(B1489&lt;3600000,ROUNDDOWN(B1489/4,-3)*2.8-80000,IF(B1489&lt;6600000,ROUNDDOWN(B1489/4,-3)*3.2-440000,IF(B1489&lt;8500000,ROUNDDOWN(B1489*0.9,0)-1100000,B1489-1950000)))))))),IF(B1489&lt;651000,0,IF(B1489&lt;1900000,B1489-650000,IF(B1489&lt;3600000,ROUNDDOWN(B1489/4,-3)*2.8-80000,IF(B1489&lt;6600000,ROUNDDOWN(B1489/4,-3)*3.2-440000,IF(B1489&lt;8500000,ROUNDDOWN(B1489*0.9,0)-1100000,B1489-1950000)))))),0)</f>
        <v/>
      </c>
      <c r="N1489" s="18">
        <f>IF(M1489&gt;23500000,NA(),IF(C1489&gt;=2026,IF(M1489&lt;=4890000,1040000,IF(M1489&lt;=6550000,670000,620000)),IF(M1489&lt;=1320000,950000,IF(M1489&lt;=3360000,880000,IF(M1489&lt;=4890000,680000,IF(M1489&lt;=6550000,630000,580000))))))</f>
        <v/>
      </c>
      <c r="O1489" s="18">
        <f>IF(F1489&lt;=0,IF(AND(D1489="はい",C1489&gt;=2026,C1489&lt;=2027),IF(E1489&lt;=0,0,IF(E1489&lt;=30000,E1489,IF(E1489&lt;=60000,ROUNDUP(E1489/2,0)+15000,IF(E1489&lt;=120000,ROUNDUP(E1489/4,0)+30000,60000)))),IF(E1489&lt;=0,0,IF(E1489&lt;=20000,E1489,IF(E1489&lt;=40000,ROUNDUP(E1489/2,0)+10000,IF(E1489&lt;=80000,ROUNDUP(E1489/4,0)+20000,40000))))),IF(E1489&lt;=0,IF(F1489&lt;=0,0,IF(F1489&lt;=25000,F1489,IF(F1489&lt;=50000,ROUNDUP(F1489/2,0)+12500,IF(F1489&lt;=100000,ROUNDUP(F1489/4,0)+25000,50000)))),MAX(IF(F1489&lt;=0,0,IF(F1489&lt;=25000,F1489,IF(F1489&lt;=50000,ROUNDUP(F1489/2,0)+12500,IF(F1489&lt;=100000,ROUNDUP(F1489/4,0)+25000,50000)))),MIN(IF(AND(D1489="はい",C1489&gt;=2026,C1489&lt;=2027),IF(E1489&lt;=0,0,IF(E1489&lt;=30000,E1489,IF(E1489&lt;=60000,ROUNDUP(E1489/2,0)+15000,IF(E1489&lt;=120000,ROUNDUP(E1489/4,0)+30000,60000)))),IF(E1489&lt;=0,0,IF(E1489&lt;=20000,E1489,IF(E1489&lt;=40000,ROUNDUP(E1489/2,0)+10000,IF(E1489&lt;=80000,ROUNDUP(E1489/4,0)+20000,40000)))))+IF(F1489&lt;=0,0,IF(F1489&lt;=25000,F1489,IF(F1489&lt;=50000,ROUNDUP(F1489/2,0)+12500,IF(F1489&lt;=100000,ROUNDUP(F1489/4,0)+25000,50000)))),IF(AND(D1489="はい",C1489&gt;=2026,C1489&lt;=2027),60000,40000)))))</f>
        <v/>
      </c>
      <c r="P1489" s="18">
        <f>IF(G1489&lt;=0,0,IF(G1489&lt;=20000,G1489,IF(G1489&lt;=40000,ROUNDUP(G1489/2,0)+10000,IF(G1489&lt;=80000,ROUNDUP(G1489/4,0)+20000,40000))))</f>
        <v/>
      </c>
      <c r="Q1489" s="18">
        <f>IF(I1489&lt;=0,IF(H1489&lt;=0,0,IF(H1489&lt;=20000,H1489,IF(H1489&lt;=40000,ROUNDUP(H1489/2,0)+10000,IF(H1489&lt;=80000,ROUNDUP(H1489/4,0)+20000,40000)))),IF(H1489&lt;=0,IF(I1489&lt;=0,0,IF(I1489&lt;=25000,I1489,IF(I1489&lt;=50000,ROUNDUP(I1489/2,0)+12500,IF(I1489&lt;=100000,ROUNDUP(I1489/4,0)+25000,50000)))),MAX(IF(I1489&lt;=0,0,IF(I1489&lt;=25000,I1489,IF(I1489&lt;=50000,ROUNDUP(I1489/2,0)+12500,IF(I1489&lt;=100000,ROUNDUP(I1489/4,0)+25000,50000)))),MIN(IF(H1489&lt;=0,0,IF(H1489&lt;=20000,H1489,IF(H1489&lt;=40000,ROUNDUP(H1489/2,0)+10000,IF(H1489&lt;=80000,ROUNDUP(H1489/4,0)+20000,40000))))+IF(I1489&lt;=0,0,IF(I1489&lt;=25000,I1489,IF(I1489&lt;=50000,ROUNDUP(I1489/2,0)+12500,IF(I1489&lt;=100000,ROUNDUP(I1489/4,0)+25000,50000)))),40000))))</f>
        <v/>
      </c>
      <c r="R1489" s="18">
        <f>MIN(120000,O1489+P1489+Q1489)</f>
        <v/>
      </c>
      <c r="S1489" s="18">
        <f>IF(F1489&lt;=0,IF(E1489&lt;=0,0,IF(E1489&lt;=12000,E1489,IF(E1489&lt;=32000,ROUNDUP(E1489/2,0)+6000,IF(E1489&lt;=56000,ROUNDUP(E1489/4,0)+14000,28000)))),IF(E1489&lt;=0,IF(F1489&lt;=0,0,IF(F1489&lt;=15000,F1489,IF(F1489&lt;=40000,ROUNDUP(F1489/2,0)+7500,IF(F1489&lt;=70000,ROUNDUP(F1489/4,0)+17500,35000)))),MAX(IF(F1489&lt;=0,0,IF(F1489&lt;=15000,F1489,IF(F1489&lt;=40000,ROUNDUP(F1489/2,0)+7500,IF(F1489&lt;=70000,ROUNDUP(F1489/4,0)+17500,35000)))),MIN(IF(E1489&lt;=0,0,IF(E1489&lt;=12000,E1489,IF(E1489&lt;=32000,ROUNDUP(E1489/2,0)+6000,IF(E1489&lt;=56000,ROUNDUP(E1489/4,0)+14000,28000))))+IF(F1489&lt;=0,0,IF(F1489&lt;=15000,F1489,IF(F1489&lt;=40000,ROUNDUP(F1489/2,0)+7500,IF(F1489&lt;=70000,ROUNDUP(F1489/4,0)+17500,35000)))),28000))))</f>
        <v/>
      </c>
      <c r="T1489" s="18">
        <f>IF(G1489&lt;=0,0,IF(G1489&lt;=12000,G1489,IF(G1489&lt;=32000,ROUNDUP(G1489/2,0)+6000,IF(G1489&lt;=56000,ROUNDUP(G1489/4,0)+14000,28000))))</f>
        <v/>
      </c>
      <c r="U1489" s="18">
        <f>IF(I1489&lt;=0,IF(H1489&lt;=0,0,IF(H1489&lt;=12000,H1489,IF(H1489&lt;=32000,ROUNDUP(H1489/2,0)+6000,IF(H1489&lt;=56000,ROUNDUP(H1489/4,0)+14000,28000)))),IF(H1489&lt;=0,IF(I1489&lt;=0,0,IF(I1489&lt;=15000,I1489,IF(I1489&lt;=40000,ROUNDUP(I1489/2,0)+7500,IF(I1489&lt;=70000,ROUNDUP(I1489/4,0)+17500,35000)))),MAX(IF(I1489&lt;=0,0,IF(I1489&lt;=15000,I1489,IF(I1489&lt;=40000,ROUNDUP(I1489/2,0)+7500,IF(I1489&lt;=70000,ROUNDUP(I1489/4,0)+17500,35000)))),MIN(IF(H1489&lt;=0,0,IF(H1489&lt;=12000,H1489,IF(H1489&lt;=32000,ROUNDUP(H1489/2,0)+6000,IF(H1489&lt;=56000,ROUNDUP(H1489/4,0)+14000,28000))))+IF(I1489&lt;=0,0,IF(I1489&lt;=15000,I1489,IF(I1489&lt;=40000,ROUNDUP(I1489/2,0)+7500,IF(I1489&lt;=70000,ROUNDUP(I1489/4,0)+17500,35000)))),28000))))</f>
        <v/>
      </c>
      <c r="V1489" s="18">
        <f>MIN(70000,S1489+T1489+U1489)</f>
        <v/>
      </c>
      <c r="W1489" s="18">
        <f>MAX(0,ROUNDDOWN(M1489-J1489-N1489-K1489-0,-3))</f>
        <v/>
      </c>
      <c r="X1489" s="18">
        <f>MAX(0,ROUNDDOWN(M1489-J1489-N1489-K1489-R1489,-3))</f>
        <v/>
      </c>
      <c r="Y1489" s="18">
        <f>IF(W1489&lt;=0,0,ROUNDDOWN((W1489*LOOKUP(W1489,{0,1950001,3300001,6950001,9000001,18000001,40000001},{0.05,0.1,0.2,0.23,0.33,0.4,0.45})-LOOKUP(W1489,{0,1950001,3300001,6950001,9000001,18000001,40000001},{0,97500,427500,636000,1536000,2796000,4796000}))*1.021,-2))</f>
        <v/>
      </c>
      <c r="Z1489" s="18">
        <f>IF(X1489&lt;=0,0,ROUNDDOWN((X1489*LOOKUP(X1489,{0,1950001,3300001,6950001,9000001,18000001,40000001},{0.05,0.1,0.2,0.23,0.33,0.4,0.45})-LOOKUP(X1489,{0,1950001,3300001,6950001,9000001,18000001,40000001},{0,97500,427500,636000,1536000,2796000,4796000}))*1.021,-2))</f>
        <v/>
      </c>
      <c r="AA1489" s="18">
        <f>MAX(0,ROUNDDOWN(M1489-J1489-430000-L1489-0,-3))</f>
        <v/>
      </c>
      <c r="AB1489" s="18">
        <f>MAX(0,ROUNDDOWN(M1489-J1489-430000-L1489-V1489,-3))</f>
        <v/>
      </c>
      <c r="AC1489" s="18">
        <f>IF(M1489&lt;=450000,0,MAX(0,ROUNDDOWN(AA1489*0.06-MIN(50000,AA1489)*0.03,-2))+MAX(0,ROUNDDOWN(AA1489*0.04-MIN(50000,AA1489)*0.02,-2)))</f>
        <v/>
      </c>
      <c r="AD1489" s="18">
        <f>IF(M1489&lt;=450000,0,MAX(0,ROUNDDOWN(AB1489*0.06-MIN(50000,AB1489)*0.03,-2))+MAX(0,ROUNDDOWN(AB1489*0.04-MIN(50000,AB1489)*0.02,-2)))</f>
        <v/>
      </c>
      <c r="AE1489" s="18">
        <f>Y1489-Z1489</f>
        <v/>
      </c>
      <c r="AF1489" s="18">
        <f>AC1489-AD1489</f>
        <v/>
      </c>
      <c r="AG1489" s="18">
        <f>AE1489+AF1489</f>
        <v/>
      </c>
      <c r="AH1489" s="20">
        <f>IF(W1489&lt;=0,0,LOOKUP(W1489,{0,1950001,3300001,6950001,9000001,18000001,40000001},{0.05,0.1,0.2,0.23,0.33,0.4,0.45}))</f>
        <v/>
      </c>
    </row>
    <row r="1490">
      <c r="A1490" t="inlineStr">
        <is>
          <t>1万円刻み 特例あり一般12万円</t>
        </is>
      </c>
      <c r="B1490" s="18">
        <f>'4_1万円刻み'!$A$470</f>
        <v/>
      </c>
      <c r="C1490" s="19" t="n">
        <v>2026</v>
      </c>
      <c r="D1490" t="inlineStr">
        <is>
          <t>はい</t>
        </is>
      </c>
      <c r="E1490" s="18" t="n">
        <v>120000</v>
      </c>
      <c r="F1490" s="18" t="n">
        <v>0</v>
      </c>
      <c r="G1490" s="18" t="n">
        <v>0</v>
      </c>
      <c r="H1490" s="18" t="n">
        <v>0</v>
      </c>
      <c r="I1490" s="18" t="n">
        <v>0</v>
      </c>
      <c r="J1490" s="18">
        <f>ROUND(MIN(B1490/12,650000)*12*0.0915+MIN(B1490/12,1390000)*12*(0.0504+0)+B1490*0.005,0)</f>
        <v/>
      </c>
      <c r="K1490" s="18" t="n">
        <v>0</v>
      </c>
      <c r="L1490" s="18" t="n">
        <v>0</v>
      </c>
      <c r="M1490" s="18">
        <f>ROUND(IF(C1490&gt;=2026,IF(B1490&lt;741000,0,IF(B1490&lt;2191000,B1490-740000,IF(B1490&lt;2193000,1451000,IF(B1490&lt;2196000,1453000,IF(B1490&lt;2200000,1456000,IF(B1490&lt;3600000,ROUNDDOWN(B1490/4,-3)*2.8-80000,IF(B1490&lt;6600000,ROUNDDOWN(B1490/4,-3)*3.2-440000,IF(B1490&lt;8500000,ROUNDDOWN(B1490*0.9,0)-1100000,B1490-1950000)))))))),IF(B1490&lt;651000,0,IF(B1490&lt;1900000,B1490-650000,IF(B1490&lt;3600000,ROUNDDOWN(B1490/4,-3)*2.8-80000,IF(B1490&lt;6600000,ROUNDDOWN(B1490/4,-3)*3.2-440000,IF(B1490&lt;8500000,ROUNDDOWN(B1490*0.9,0)-1100000,B1490-1950000)))))),0)</f>
        <v/>
      </c>
      <c r="N1490" s="18">
        <f>IF(M1490&gt;23500000,NA(),IF(C1490&gt;=2026,IF(M1490&lt;=4890000,1040000,IF(M1490&lt;=6550000,670000,620000)),IF(M1490&lt;=1320000,950000,IF(M1490&lt;=3360000,880000,IF(M1490&lt;=4890000,680000,IF(M1490&lt;=6550000,630000,580000))))))</f>
        <v/>
      </c>
      <c r="O1490" s="18">
        <f>IF(F1490&lt;=0,IF(AND(D1490="はい",C1490&gt;=2026,C1490&lt;=2027),IF(E1490&lt;=0,0,IF(E1490&lt;=30000,E1490,IF(E1490&lt;=60000,ROUNDUP(E1490/2,0)+15000,IF(E1490&lt;=120000,ROUNDUP(E1490/4,0)+30000,60000)))),IF(E1490&lt;=0,0,IF(E1490&lt;=20000,E1490,IF(E1490&lt;=40000,ROUNDUP(E1490/2,0)+10000,IF(E1490&lt;=80000,ROUNDUP(E1490/4,0)+20000,40000))))),IF(E1490&lt;=0,IF(F1490&lt;=0,0,IF(F1490&lt;=25000,F1490,IF(F1490&lt;=50000,ROUNDUP(F1490/2,0)+12500,IF(F1490&lt;=100000,ROUNDUP(F1490/4,0)+25000,50000)))),MAX(IF(F1490&lt;=0,0,IF(F1490&lt;=25000,F1490,IF(F1490&lt;=50000,ROUNDUP(F1490/2,0)+12500,IF(F1490&lt;=100000,ROUNDUP(F1490/4,0)+25000,50000)))),MIN(IF(AND(D1490="はい",C1490&gt;=2026,C1490&lt;=2027),IF(E1490&lt;=0,0,IF(E1490&lt;=30000,E1490,IF(E1490&lt;=60000,ROUNDUP(E1490/2,0)+15000,IF(E1490&lt;=120000,ROUNDUP(E1490/4,0)+30000,60000)))),IF(E1490&lt;=0,0,IF(E1490&lt;=20000,E1490,IF(E1490&lt;=40000,ROUNDUP(E1490/2,0)+10000,IF(E1490&lt;=80000,ROUNDUP(E1490/4,0)+20000,40000)))))+IF(F1490&lt;=0,0,IF(F1490&lt;=25000,F1490,IF(F1490&lt;=50000,ROUNDUP(F1490/2,0)+12500,IF(F1490&lt;=100000,ROUNDUP(F1490/4,0)+25000,50000)))),IF(AND(D1490="はい",C1490&gt;=2026,C1490&lt;=2027),60000,40000)))))</f>
        <v/>
      </c>
      <c r="P1490" s="18">
        <f>IF(G1490&lt;=0,0,IF(G1490&lt;=20000,G1490,IF(G1490&lt;=40000,ROUNDUP(G1490/2,0)+10000,IF(G1490&lt;=80000,ROUNDUP(G1490/4,0)+20000,40000))))</f>
        <v/>
      </c>
      <c r="Q1490" s="18">
        <f>IF(I1490&lt;=0,IF(H1490&lt;=0,0,IF(H1490&lt;=20000,H1490,IF(H1490&lt;=40000,ROUNDUP(H1490/2,0)+10000,IF(H1490&lt;=80000,ROUNDUP(H1490/4,0)+20000,40000)))),IF(H1490&lt;=0,IF(I1490&lt;=0,0,IF(I1490&lt;=25000,I1490,IF(I1490&lt;=50000,ROUNDUP(I1490/2,0)+12500,IF(I1490&lt;=100000,ROUNDUP(I1490/4,0)+25000,50000)))),MAX(IF(I1490&lt;=0,0,IF(I1490&lt;=25000,I1490,IF(I1490&lt;=50000,ROUNDUP(I1490/2,0)+12500,IF(I1490&lt;=100000,ROUNDUP(I1490/4,0)+25000,50000)))),MIN(IF(H1490&lt;=0,0,IF(H1490&lt;=20000,H1490,IF(H1490&lt;=40000,ROUNDUP(H1490/2,0)+10000,IF(H1490&lt;=80000,ROUNDUP(H1490/4,0)+20000,40000))))+IF(I1490&lt;=0,0,IF(I1490&lt;=25000,I1490,IF(I1490&lt;=50000,ROUNDUP(I1490/2,0)+12500,IF(I1490&lt;=100000,ROUNDUP(I1490/4,0)+25000,50000)))),40000))))</f>
        <v/>
      </c>
      <c r="R1490" s="18">
        <f>MIN(120000,O1490+P1490+Q1490)</f>
        <v/>
      </c>
      <c r="S1490" s="18">
        <f>IF(F1490&lt;=0,IF(E1490&lt;=0,0,IF(E1490&lt;=12000,E1490,IF(E1490&lt;=32000,ROUNDUP(E1490/2,0)+6000,IF(E1490&lt;=56000,ROUNDUP(E1490/4,0)+14000,28000)))),IF(E1490&lt;=0,IF(F1490&lt;=0,0,IF(F1490&lt;=15000,F1490,IF(F1490&lt;=40000,ROUNDUP(F1490/2,0)+7500,IF(F1490&lt;=70000,ROUNDUP(F1490/4,0)+17500,35000)))),MAX(IF(F1490&lt;=0,0,IF(F1490&lt;=15000,F1490,IF(F1490&lt;=40000,ROUNDUP(F1490/2,0)+7500,IF(F1490&lt;=70000,ROUNDUP(F1490/4,0)+17500,35000)))),MIN(IF(E1490&lt;=0,0,IF(E1490&lt;=12000,E1490,IF(E1490&lt;=32000,ROUNDUP(E1490/2,0)+6000,IF(E1490&lt;=56000,ROUNDUP(E1490/4,0)+14000,28000))))+IF(F1490&lt;=0,0,IF(F1490&lt;=15000,F1490,IF(F1490&lt;=40000,ROUNDUP(F1490/2,0)+7500,IF(F1490&lt;=70000,ROUNDUP(F1490/4,0)+17500,35000)))),28000))))</f>
        <v/>
      </c>
      <c r="T1490" s="18">
        <f>IF(G1490&lt;=0,0,IF(G1490&lt;=12000,G1490,IF(G1490&lt;=32000,ROUNDUP(G1490/2,0)+6000,IF(G1490&lt;=56000,ROUNDUP(G1490/4,0)+14000,28000))))</f>
        <v/>
      </c>
      <c r="U1490" s="18">
        <f>IF(I1490&lt;=0,IF(H1490&lt;=0,0,IF(H1490&lt;=12000,H1490,IF(H1490&lt;=32000,ROUNDUP(H1490/2,0)+6000,IF(H1490&lt;=56000,ROUNDUP(H1490/4,0)+14000,28000)))),IF(H1490&lt;=0,IF(I1490&lt;=0,0,IF(I1490&lt;=15000,I1490,IF(I1490&lt;=40000,ROUNDUP(I1490/2,0)+7500,IF(I1490&lt;=70000,ROUNDUP(I1490/4,0)+17500,35000)))),MAX(IF(I1490&lt;=0,0,IF(I1490&lt;=15000,I1490,IF(I1490&lt;=40000,ROUNDUP(I1490/2,0)+7500,IF(I1490&lt;=70000,ROUNDUP(I1490/4,0)+17500,35000)))),MIN(IF(H1490&lt;=0,0,IF(H1490&lt;=12000,H1490,IF(H1490&lt;=32000,ROUNDUP(H1490/2,0)+6000,IF(H1490&lt;=56000,ROUNDUP(H1490/4,0)+14000,28000))))+IF(I1490&lt;=0,0,IF(I1490&lt;=15000,I1490,IF(I1490&lt;=40000,ROUNDUP(I1490/2,0)+7500,IF(I1490&lt;=70000,ROUNDUP(I1490/4,0)+17500,35000)))),28000))))</f>
        <v/>
      </c>
      <c r="V1490" s="18">
        <f>MIN(70000,S1490+T1490+U1490)</f>
        <v/>
      </c>
      <c r="W1490" s="18">
        <f>MAX(0,ROUNDDOWN(M1490-J1490-N1490-K1490-0,-3))</f>
        <v/>
      </c>
      <c r="X1490" s="18">
        <f>MAX(0,ROUNDDOWN(M1490-J1490-N1490-K1490-R1490,-3))</f>
        <v/>
      </c>
      <c r="Y1490" s="18">
        <f>IF(W1490&lt;=0,0,ROUNDDOWN((W1490*LOOKUP(W1490,{0,1950001,3300001,6950001,9000001,18000001,40000001},{0.05,0.1,0.2,0.23,0.33,0.4,0.45})-LOOKUP(W1490,{0,1950001,3300001,6950001,9000001,18000001,40000001},{0,97500,427500,636000,1536000,2796000,4796000}))*1.021,-2))</f>
        <v/>
      </c>
      <c r="Z1490" s="18">
        <f>IF(X1490&lt;=0,0,ROUNDDOWN((X1490*LOOKUP(X1490,{0,1950001,3300001,6950001,9000001,18000001,40000001},{0.05,0.1,0.2,0.23,0.33,0.4,0.45})-LOOKUP(X1490,{0,1950001,3300001,6950001,9000001,18000001,40000001},{0,97500,427500,636000,1536000,2796000,4796000}))*1.021,-2))</f>
        <v/>
      </c>
      <c r="AA1490" s="18">
        <f>MAX(0,ROUNDDOWN(M1490-J1490-430000-L1490-0,-3))</f>
        <v/>
      </c>
      <c r="AB1490" s="18">
        <f>MAX(0,ROUNDDOWN(M1490-J1490-430000-L1490-V1490,-3))</f>
        <v/>
      </c>
      <c r="AC1490" s="18">
        <f>IF(M1490&lt;=450000,0,MAX(0,ROUNDDOWN(AA1490*0.06-MIN(50000,AA1490)*0.03,-2))+MAX(0,ROUNDDOWN(AA1490*0.04-MIN(50000,AA1490)*0.02,-2)))</f>
        <v/>
      </c>
      <c r="AD1490" s="18">
        <f>IF(M1490&lt;=450000,0,MAX(0,ROUNDDOWN(AB1490*0.06-MIN(50000,AB1490)*0.03,-2))+MAX(0,ROUNDDOWN(AB1490*0.04-MIN(50000,AB1490)*0.02,-2)))</f>
        <v/>
      </c>
      <c r="AE1490" s="18">
        <f>Y1490-Z1490</f>
        <v/>
      </c>
      <c r="AF1490" s="18">
        <f>AC1490-AD1490</f>
        <v/>
      </c>
      <c r="AG1490" s="18">
        <f>AE1490+AF1490</f>
        <v/>
      </c>
      <c r="AH1490" s="20">
        <f>IF(W1490&lt;=0,0,LOOKUP(W1490,{0,1950001,3300001,6950001,9000001,18000001,40000001},{0.05,0.1,0.2,0.23,0.33,0.4,0.45}))</f>
        <v/>
      </c>
    </row>
    <row r="1491">
      <c r="A1491" t="inlineStr">
        <is>
          <t>1万円刻み 3区分8万円ずつ</t>
        </is>
      </c>
      <c r="B1491" s="18">
        <f>'4_1万円刻み'!$A$471</f>
        <v/>
      </c>
      <c r="C1491" s="19" t="n">
        <v>2026</v>
      </c>
      <c r="D1491" t="inlineStr">
        <is>
          <t>いいえ</t>
        </is>
      </c>
      <c r="E1491" s="18" t="n">
        <v>80000</v>
      </c>
      <c r="F1491" s="18" t="n">
        <v>0</v>
      </c>
      <c r="G1491" s="18" t="n">
        <v>80000</v>
      </c>
      <c r="H1491" s="18" t="n">
        <v>80000</v>
      </c>
      <c r="I1491" s="18" t="n">
        <v>0</v>
      </c>
      <c r="J1491" s="18">
        <f>ROUND(MIN(B1491/12,650000)*12*0.0915+MIN(B1491/12,1390000)*12*(0.0504+0)+B1491*0.005,0)</f>
        <v/>
      </c>
      <c r="K1491" s="18" t="n">
        <v>0</v>
      </c>
      <c r="L1491" s="18" t="n">
        <v>0</v>
      </c>
      <c r="M1491" s="18">
        <f>ROUND(IF(C1491&gt;=2026,IF(B1491&lt;741000,0,IF(B1491&lt;2191000,B1491-740000,IF(B1491&lt;2193000,1451000,IF(B1491&lt;2196000,1453000,IF(B1491&lt;2200000,1456000,IF(B1491&lt;3600000,ROUNDDOWN(B1491/4,-3)*2.8-80000,IF(B1491&lt;6600000,ROUNDDOWN(B1491/4,-3)*3.2-440000,IF(B1491&lt;8500000,ROUNDDOWN(B1491*0.9,0)-1100000,B1491-1950000)))))))),IF(B1491&lt;651000,0,IF(B1491&lt;1900000,B1491-650000,IF(B1491&lt;3600000,ROUNDDOWN(B1491/4,-3)*2.8-80000,IF(B1491&lt;6600000,ROUNDDOWN(B1491/4,-3)*3.2-440000,IF(B1491&lt;8500000,ROUNDDOWN(B1491*0.9,0)-1100000,B1491-1950000)))))),0)</f>
        <v/>
      </c>
      <c r="N1491" s="18">
        <f>IF(M1491&gt;23500000,NA(),IF(C1491&gt;=2026,IF(M1491&lt;=4890000,1040000,IF(M1491&lt;=6550000,670000,620000)),IF(M1491&lt;=1320000,950000,IF(M1491&lt;=3360000,880000,IF(M1491&lt;=4890000,680000,IF(M1491&lt;=6550000,630000,580000))))))</f>
        <v/>
      </c>
      <c r="O1491" s="18">
        <f>IF(F1491&lt;=0,IF(AND(D1491="はい",C1491&gt;=2026,C1491&lt;=2027),IF(E1491&lt;=0,0,IF(E1491&lt;=30000,E1491,IF(E1491&lt;=60000,ROUNDUP(E1491/2,0)+15000,IF(E1491&lt;=120000,ROUNDUP(E1491/4,0)+30000,60000)))),IF(E1491&lt;=0,0,IF(E1491&lt;=20000,E1491,IF(E1491&lt;=40000,ROUNDUP(E1491/2,0)+10000,IF(E1491&lt;=80000,ROUNDUP(E1491/4,0)+20000,40000))))),IF(E1491&lt;=0,IF(F1491&lt;=0,0,IF(F1491&lt;=25000,F1491,IF(F1491&lt;=50000,ROUNDUP(F1491/2,0)+12500,IF(F1491&lt;=100000,ROUNDUP(F1491/4,0)+25000,50000)))),MAX(IF(F1491&lt;=0,0,IF(F1491&lt;=25000,F1491,IF(F1491&lt;=50000,ROUNDUP(F1491/2,0)+12500,IF(F1491&lt;=100000,ROUNDUP(F1491/4,0)+25000,50000)))),MIN(IF(AND(D1491="はい",C1491&gt;=2026,C1491&lt;=2027),IF(E1491&lt;=0,0,IF(E1491&lt;=30000,E1491,IF(E1491&lt;=60000,ROUNDUP(E1491/2,0)+15000,IF(E1491&lt;=120000,ROUNDUP(E1491/4,0)+30000,60000)))),IF(E1491&lt;=0,0,IF(E1491&lt;=20000,E1491,IF(E1491&lt;=40000,ROUNDUP(E1491/2,0)+10000,IF(E1491&lt;=80000,ROUNDUP(E1491/4,0)+20000,40000)))))+IF(F1491&lt;=0,0,IF(F1491&lt;=25000,F1491,IF(F1491&lt;=50000,ROUNDUP(F1491/2,0)+12500,IF(F1491&lt;=100000,ROUNDUP(F1491/4,0)+25000,50000)))),IF(AND(D1491="はい",C1491&gt;=2026,C1491&lt;=2027),60000,40000)))))</f>
        <v/>
      </c>
      <c r="P1491" s="18">
        <f>IF(G1491&lt;=0,0,IF(G1491&lt;=20000,G1491,IF(G1491&lt;=40000,ROUNDUP(G1491/2,0)+10000,IF(G1491&lt;=80000,ROUNDUP(G1491/4,0)+20000,40000))))</f>
        <v/>
      </c>
      <c r="Q1491" s="18">
        <f>IF(I1491&lt;=0,IF(H1491&lt;=0,0,IF(H1491&lt;=20000,H1491,IF(H1491&lt;=40000,ROUNDUP(H1491/2,0)+10000,IF(H1491&lt;=80000,ROUNDUP(H1491/4,0)+20000,40000)))),IF(H1491&lt;=0,IF(I1491&lt;=0,0,IF(I1491&lt;=25000,I1491,IF(I1491&lt;=50000,ROUNDUP(I1491/2,0)+12500,IF(I1491&lt;=100000,ROUNDUP(I1491/4,0)+25000,50000)))),MAX(IF(I1491&lt;=0,0,IF(I1491&lt;=25000,I1491,IF(I1491&lt;=50000,ROUNDUP(I1491/2,0)+12500,IF(I1491&lt;=100000,ROUNDUP(I1491/4,0)+25000,50000)))),MIN(IF(H1491&lt;=0,0,IF(H1491&lt;=20000,H1491,IF(H1491&lt;=40000,ROUNDUP(H1491/2,0)+10000,IF(H1491&lt;=80000,ROUNDUP(H1491/4,0)+20000,40000))))+IF(I1491&lt;=0,0,IF(I1491&lt;=25000,I1491,IF(I1491&lt;=50000,ROUNDUP(I1491/2,0)+12500,IF(I1491&lt;=100000,ROUNDUP(I1491/4,0)+25000,50000)))),40000))))</f>
        <v/>
      </c>
      <c r="R1491" s="18">
        <f>MIN(120000,O1491+P1491+Q1491)</f>
        <v/>
      </c>
      <c r="S1491" s="18">
        <f>IF(F1491&lt;=0,IF(E1491&lt;=0,0,IF(E1491&lt;=12000,E1491,IF(E1491&lt;=32000,ROUNDUP(E1491/2,0)+6000,IF(E1491&lt;=56000,ROUNDUP(E1491/4,0)+14000,28000)))),IF(E1491&lt;=0,IF(F1491&lt;=0,0,IF(F1491&lt;=15000,F1491,IF(F1491&lt;=40000,ROUNDUP(F1491/2,0)+7500,IF(F1491&lt;=70000,ROUNDUP(F1491/4,0)+17500,35000)))),MAX(IF(F1491&lt;=0,0,IF(F1491&lt;=15000,F1491,IF(F1491&lt;=40000,ROUNDUP(F1491/2,0)+7500,IF(F1491&lt;=70000,ROUNDUP(F1491/4,0)+17500,35000)))),MIN(IF(E1491&lt;=0,0,IF(E1491&lt;=12000,E1491,IF(E1491&lt;=32000,ROUNDUP(E1491/2,0)+6000,IF(E1491&lt;=56000,ROUNDUP(E1491/4,0)+14000,28000))))+IF(F1491&lt;=0,0,IF(F1491&lt;=15000,F1491,IF(F1491&lt;=40000,ROUNDUP(F1491/2,0)+7500,IF(F1491&lt;=70000,ROUNDUP(F1491/4,0)+17500,35000)))),28000))))</f>
        <v/>
      </c>
      <c r="T1491" s="18">
        <f>IF(G1491&lt;=0,0,IF(G1491&lt;=12000,G1491,IF(G1491&lt;=32000,ROUNDUP(G1491/2,0)+6000,IF(G1491&lt;=56000,ROUNDUP(G1491/4,0)+14000,28000))))</f>
        <v/>
      </c>
      <c r="U1491" s="18">
        <f>IF(I1491&lt;=0,IF(H1491&lt;=0,0,IF(H1491&lt;=12000,H1491,IF(H1491&lt;=32000,ROUNDUP(H1491/2,0)+6000,IF(H1491&lt;=56000,ROUNDUP(H1491/4,0)+14000,28000)))),IF(H1491&lt;=0,IF(I1491&lt;=0,0,IF(I1491&lt;=15000,I1491,IF(I1491&lt;=40000,ROUNDUP(I1491/2,0)+7500,IF(I1491&lt;=70000,ROUNDUP(I1491/4,0)+17500,35000)))),MAX(IF(I1491&lt;=0,0,IF(I1491&lt;=15000,I1491,IF(I1491&lt;=40000,ROUNDUP(I1491/2,0)+7500,IF(I1491&lt;=70000,ROUNDUP(I1491/4,0)+17500,35000)))),MIN(IF(H1491&lt;=0,0,IF(H1491&lt;=12000,H1491,IF(H1491&lt;=32000,ROUNDUP(H1491/2,0)+6000,IF(H1491&lt;=56000,ROUNDUP(H1491/4,0)+14000,28000))))+IF(I1491&lt;=0,0,IF(I1491&lt;=15000,I1491,IF(I1491&lt;=40000,ROUNDUP(I1491/2,0)+7500,IF(I1491&lt;=70000,ROUNDUP(I1491/4,0)+17500,35000)))),28000))))</f>
        <v/>
      </c>
      <c r="V1491" s="18">
        <f>MIN(70000,S1491+T1491+U1491)</f>
        <v/>
      </c>
      <c r="W1491" s="18">
        <f>MAX(0,ROUNDDOWN(M1491-J1491-N1491-K1491-0,-3))</f>
        <v/>
      </c>
      <c r="X1491" s="18">
        <f>MAX(0,ROUNDDOWN(M1491-J1491-N1491-K1491-R1491,-3))</f>
        <v/>
      </c>
      <c r="Y1491" s="18">
        <f>IF(W1491&lt;=0,0,ROUNDDOWN((W1491*LOOKUP(W1491,{0,1950001,3300001,6950001,9000001,18000001,40000001},{0.05,0.1,0.2,0.23,0.33,0.4,0.45})-LOOKUP(W1491,{0,1950001,3300001,6950001,9000001,18000001,40000001},{0,97500,427500,636000,1536000,2796000,4796000}))*1.021,-2))</f>
        <v/>
      </c>
      <c r="Z1491" s="18">
        <f>IF(X1491&lt;=0,0,ROUNDDOWN((X1491*LOOKUP(X1491,{0,1950001,3300001,6950001,9000001,18000001,40000001},{0.05,0.1,0.2,0.23,0.33,0.4,0.45})-LOOKUP(X1491,{0,1950001,3300001,6950001,9000001,18000001,40000001},{0,97500,427500,636000,1536000,2796000,4796000}))*1.021,-2))</f>
        <v/>
      </c>
      <c r="AA1491" s="18">
        <f>MAX(0,ROUNDDOWN(M1491-J1491-430000-L1491-0,-3))</f>
        <v/>
      </c>
      <c r="AB1491" s="18">
        <f>MAX(0,ROUNDDOWN(M1491-J1491-430000-L1491-V1491,-3))</f>
        <v/>
      </c>
      <c r="AC1491" s="18">
        <f>IF(M1491&lt;=450000,0,MAX(0,ROUNDDOWN(AA1491*0.06-MIN(50000,AA1491)*0.03,-2))+MAX(0,ROUNDDOWN(AA1491*0.04-MIN(50000,AA1491)*0.02,-2)))</f>
        <v/>
      </c>
      <c r="AD1491" s="18">
        <f>IF(M1491&lt;=450000,0,MAX(0,ROUNDDOWN(AB1491*0.06-MIN(50000,AB1491)*0.03,-2))+MAX(0,ROUNDDOWN(AB1491*0.04-MIN(50000,AB1491)*0.02,-2)))</f>
        <v/>
      </c>
      <c r="AE1491" s="18">
        <f>Y1491-Z1491</f>
        <v/>
      </c>
      <c r="AF1491" s="18">
        <f>AC1491-AD1491</f>
        <v/>
      </c>
      <c r="AG1491" s="18">
        <f>AE1491+AF1491</f>
        <v/>
      </c>
      <c r="AH1491" s="20">
        <f>IF(W1491&lt;=0,0,LOOKUP(W1491,{0,1950001,3300001,6950001,9000001,18000001,40000001},{0.05,0.1,0.2,0.23,0.33,0.4,0.45}))</f>
        <v/>
      </c>
    </row>
    <row r="1492">
      <c r="A1492" t="inlineStr">
        <is>
          <t>1万円刻み 一般8万円</t>
        </is>
      </c>
      <c r="B1492" s="18">
        <f>'4_1万円刻み'!$A$471</f>
        <v/>
      </c>
      <c r="C1492" s="19" t="n">
        <v>2026</v>
      </c>
      <c r="D1492" t="inlineStr">
        <is>
          <t>いいえ</t>
        </is>
      </c>
      <c r="E1492" s="18" t="n">
        <v>80000</v>
      </c>
      <c r="F1492" s="18" t="n">
        <v>0</v>
      </c>
      <c r="G1492" s="18" t="n">
        <v>0</v>
      </c>
      <c r="H1492" s="18" t="n">
        <v>0</v>
      </c>
      <c r="I1492" s="18" t="n">
        <v>0</v>
      </c>
      <c r="J1492" s="18">
        <f>ROUND(MIN(B1492/12,650000)*12*0.0915+MIN(B1492/12,1390000)*12*(0.0504+0)+B1492*0.005,0)</f>
        <v/>
      </c>
      <c r="K1492" s="18" t="n">
        <v>0</v>
      </c>
      <c r="L1492" s="18" t="n">
        <v>0</v>
      </c>
      <c r="M1492" s="18">
        <f>ROUND(IF(C1492&gt;=2026,IF(B1492&lt;741000,0,IF(B1492&lt;2191000,B1492-740000,IF(B1492&lt;2193000,1451000,IF(B1492&lt;2196000,1453000,IF(B1492&lt;2200000,1456000,IF(B1492&lt;3600000,ROUNDDOWN(B1492/4,-3)*2.8-80000,IF(B1492&lt;6600000,ROUNDDOWN(B1492/4,-3)*3.2-440000,IF(B1492&lt;8500000,ROUNDDOWN(B1492*0.9,0)-1100000,B1492-1950000)))))))),IF(B1492&lt;651000,0,IF(B1492&lt;1900000,B1492-650000,IF(B1492&lt;3600000,ROUNDDOWN(B1492/4,-3)*2.8-80000,IF(B1492&lt;6600000,ROUNDDOWN(B1492/4,-3)*3.2-440000,IF(B1492&lt;8500000,ROUNDDOWN(B1492*0.9,0)-1100000,B1492-1950000)))))),0)</f>
        <v/>
      </c>
      <c r="N1492" s="18">
        <f>IF(M1492&gt;23500000,NA(),IF(C1492&gt;=2026,IF(M1492&lt;=4890000,1040000,IF(M1492&lt;=6550000,670000,620000)),IF(M1492&lt;=1320000,950000,IF(M1492&lt;=3360000,880000,IF(M1492&lt;=4890000,680000,IF(M1492&lt;=6550000,630000,580000))))))</f>
        <v/>
      </c>
      <c r="O1492" s="18">
        <f>IF(F1492&lt;=0,IF(AND(D1492="はい",C1492&gt;=2026,C1492&lt;=2027),IF(E1492&lt;=0,0,IF(E1492&lt;=30000,E1492,IF(E1492&lt;=60000,ROUNDUP(E1492/2,0)+15000,IF(E1492&lt;=120000,ROUNDUP(E1492/4,0)+30000,60000)))),IF(E1492&lt;=0,0,IF(E1492&lt;=20000,E1492,IF(E1492&lt;=40000,ROUNDUP(E1492/2,0)+10000,IF(E1492&lt;=80000,ROUNDUP(E1492/4,0)+20000,40000))))),IF(E1492&lt;=0,IF(F1492&lt;=0,0,IF(F1492&lt;=25000,F1492,IF(F1492&lt;=50000,ROUNDUP(F1492/2,0)+12500,IF(F1492&lt;=100000,ROUNDUP(F1492/4,0)+25000,50000)))),MAX(IF(F1492&lt;=0,0,IF(F1492&lt;=25000,F1492,IF(F1492&lt;=50000,ROUNDUP(F1492/2,0)+12500,IF(F1492&lt;=100000,ROUNDUP(F1492/4,0)+25000,50000)))),MIN(IF(AND(D1492="はい",C1492&gt;=2026,C1492&lt;=2027),IF(E1492&lt;=0,0,IF(E1492&lt;=30000,E1492,IF(E1492&lt;=60000,ROUNDUP(E1492/2,0)+15000,IF(E1492&lt;=120000,ROUNDUP(E1492/4,0)+30000,60000)))),IF(E1492&lt;=0,0,IF(E1492&lt;=20000,E1492,IF(E1492&lt;=40000,ROUNDUP(E1492/2,0)+10000,IF(E1492&lt;=80000,ROUNDUP(E1492/4,0)+20000,40000)))))+IF(F1492&lt;=0,0,IF(F1492&lt;=25000,F1492,IF(F1492&lt;=50000,ROUNDUP(F1492/2,0)+12500,IF(F1492&lt;=100000,ROUNDUP(F1492/4,0)+25000,50000)))),IF(AND(D1492="はい",C1492&gt;=2026,C1492&lt;=2027),60000,40000)))))</f>
        <v/>
      </c>
      <c r="P1492" s="18">
        <f>IF(G1492&lt;=0,0,IF(G1492&lt;=20000,G1492,IF(G1492&lt;=40000,ROUNDUP(G1492/2,0)+10000,IF(G1492&lt;=80000,ROUNDUP(G1492/4,0)+20000,40000))))</f>
        <v/>
      </c>
      <c r="Q1492" s="18">
        <f>IF(I1492&lt;=0,IF(H1492&lt;=0,0,IF(H1492&lt;=20000,H1492,IF(H1492&lt;=40000,ROUNDUP(H1492/2,0)+10000,IF(H1492&lt;=80000,ROUNDUP(H1492/4,0)+20000,40000)))),IF(H1492&lt;=0,IF(I1492&lt;=0,0,IF(I1492&lt;=25000,I1492,IF(I1492&lt;=50000,ROUNDUP(I1492/2,0)+12500,IF(I1492&lt;=100000,ROUNDUP(I1492/4,0)+25000,50000)))),MAX(IF(I1492&lt;=0,0,IF(I1492&lt;=25000,I1492,IF(I1492&lt;=50000,ROUNDUP(I1492/2,0)+12500,IF(I1492&lt;=100000,ROUNDUP(I1492/4,0)+25000,50000)))),MIN(IF(H1492&lt;=0,0,IF(H1492&lt;=20000,H1492,IF(H1492&lt;=40000,ROUNDUP(H1492/2,0)+10000,IF(H1492&lt;=80000,ROUNDUP(H1492/4,0)+20000,40000))))+IF(I1492&lt;=0,0,IF(I1492&lt;=25000,I1492,IF(I1492&lt;=50000,ROUNDUP(I1492/2,0)+12500,IF(I1492&lt;=100000,ROUNDUP(I1492/4,0)+25000,50000)))),40000))))</f>
        <v/>
      </c>
      <c r="R1492" s="18">
        <f>MIN(120000,O1492+P1492+Q1492)</f>
        <v/>
      </c>
      <c r="S1492" s="18">
        <f>IF(F1492&lt;=0,IF(E1492&lt;=0,0,IF(E1492&lt;=12000,E1492,IF(E1492&lt;=32000,ROUNDUP(E1492/2,0)+6000,IF(E1492&lt;=56000,ROUNDUP(E1492/4,0)+14000,28000)))),IF(E1492&lt;=0,IF(F1492&lt;=0,0,IF(F1492&lt;=15000,F1492,IF(F1492&lt;=40000,ROUNDUP(F1492/2,0)+7500,IF(F1492&lt;=70000,ROUNDUP(F1492/4,0)+17500,35000)))),MAX(IF(F1492&lt;=0,0,IF(F1492&lt;=15000,F1492,IF(F1492&lt;=40000,ROUNDUP(F1492/2,0)+7500,IF(F1492&lt;=70000,ROUNDUP(F1492/4,0)+17500,35000)))),MIN(IF(E1492&lt;=0,0,IF(E1492&lt;=12000,E1492,IF(E1492&lt;=32000,ROUNDUP(E1492/2,0)+6000,IF(E1492&lt;=56000,ROUNDUP(E1492/4,0)+14000,28000))))+IF(F1492&lt;=0,0,IF(F1492&lt;=15000,F1492,IF(F1492&lt;=40000,ROUNDUP(F1492/2,0)+7500,IF(F1492&lt;=70000,ROUNDUP(F1492/4,0)+17500,35000)))),28000))))</f>
        <v/>
      </c>
      <c r="T1492" s="18">
        <f>IF(G1492&lt;=0,0,IF(G1492&lt;=12000,G1492,IF(G1492&lt;=32000,ROUNDUP(G1492/2,0)+6000,IF(G1492&lt;=56000,ROUNDUP(G1492/4,0)+14000,28000))))</f>
        <v/>
      </c>
      <c r="U1492" s="18">
        <f>IF(I1492&lt;=0,IF(H1492&lt;=0,0,IF(H1492&lt;=12000,H1492,IF(H1492&lt;=32000,ROUNDUP(H1492/2,0)+6000,IF(H1492&lt;=56000,ROUNDUP(H1492/4,0)+14000,28000)))),IF(H1492&lt;=0,IF(I1492&lt;=0,0,IF(I1492&lt;=15000,I1492,IF(I1492&lt;=40000,ROUNDUP(I1492/2,0)+7500,IF(I1492&lt;=70000,ROUNDUP(I1492/4,0)+17500,35000)))),MAX(IF(I1492&lt;=0,0,IF(I1492&lt;=15000,I1492,IF(I1492&lt;=40000,ROUNDUP(I1492/2,0)+7500,IF(I1492&lt;=70000,ROUNDUP(I1492/4,0)+17500,35000)))),MIN(IF(H1492&lt;=0,0,IF(H1492&lt;=12000,H1492,IF(H1492&lt;=32000,ROUNDUP(H1492/2,0)+6000,IF(H1492&lt;=56000,ROUNDUP(H1492/4,0)+14000,28000))))+IF(I1492&lt;=0,0,IF(I1492&lt;=15000,I1492,IF(I1492&lt;=40000,ROUNDUP(I1492/2,0)+7500,IF(I1492&lt;=70000,ROUNDUP(I1492/4,0)+17500,35000)))),28000))))</f>
        <v/>
      </c>
      <c r="V1492" s="18">
        <f>MIN(70000,S1492+T1492+U1492)</f>
        <v/>
      </c>
      <c r="W1492" s="18">
        <f>MAX(0,ROUNDDOWN(M1492-J1492-N1492-K1492-0,-3))</f>
        <v/>
      </c>
      <c r="X1492" s="18">
        <f>MAX(0,ROUNDDOWN(M1492-J1492-N1492-K1492-R1492,-3))</f>
        <v/>
      </c>
      <c r="Y1492" s="18">
        <f>IF(W1492&lt;=0,0,ROUNDDOWN((W1492*LOOKUP(W1492,{0,1950001,3300001,6950001,9000001,18000001,40000001},{0.05,0.1,0.2,0.23,0.33,0.4,0.45})-LOOKUP(W1492,{0,1950001,3300001,6950001,9000001,18000001,40000001},{0,97500,427500,636000,1536000,2796000,4796000}))*1.021,-2))</f>
        <v/>
      </c>
      <c r="Z1492" s="18">
        <f>IF(X1492&lt;=0,0,ROUNDDOWN((X1492*LOOKUP(X1492,{0,1950001,3300001,6950001,9000001,18000001,40000001},{0.05,0.1,0.2,0.23,0.33,0.4,0.45})-LOOKUP(X1492,{0,1950001,3300001,6950001,9000001,18000001,40000001},{0,97500,427500,636000,1536000,2796000,4796000}))*1.021,-2))</f>
        <v/>
      </c>
      <c r="AA1492" s="18">
        <f>MAX(0,ROUNDDOWN(M1492-J1492-430000-L1492-0,-3))</f>
        <v/>
      </c>
      <c r="AB1492" s="18">
        <f>MAX(0,ROUNDDOWN(M1492-J1492-430000-L1492-V1492,-3))</f>
        <v/>
      </c>
      <c r="AC1492" s="18">
        <f>IF(M1492&lt;=450000,0,MAX(0,ROUNDDOWN(AA1492*0.06-MIN(50000,AA1492)*0.03,-2))+MAX(0,ROUNDDOWN(AA1492*0.04-MIN(50000,AA1492)*0.02,-2)))</f>
        <v/>
      </c>
      <c r="AD1492" s="18">
        <f>IF(M1492&lt;=450000,0,MAX(0,ROUNDDOWN(AB1492*0.06-MIN(50000,AB1492)*0.03,-2))+MAX(0,ROUNDDOWN(AB1492*0.04-MIN(50000,AB1492)*0.02,-2)))</f>
        <v/>
      </c>
      <c r="AE1492" s="18">
        <f>Y1492-Z1492</f>
        <v/>
      </c>
      <c r="AF1492" s="18">
        <f>AC1492-AD1492</f>
        <v/>
      </c>
      <c r="AG1492" s="18">
        <f>AE1492+AF1492</f>
        <v/>
      </c>
      <c r="AH1492" s="20">
        <f>IF(W1492&lt;=0,0,LOOKUP(W1492,{0,1950001,3300001,6950001,9000001,18000001,40000001},{0.05,0.1,0.2,0.23,0.33,0.4,0.45}))</f>
        <v/>
      </c>
    </row>
    <row r="1493">
      <c r="A1493" t="inlineStr">
        <is>
          <t>1万円刻み 特例あり一般12万円</t>
        </is>
      </c>
      <c r="B1493" s="18">
        <f>'4_1万円刻み'!$A$471</f>
        <v/>
      </c>
      <c r="C1493" s="19" t="n">
        <v>2026</v>
      </c>
      <c r="D1493" t="inlineStr">
        <is>
          <t>はい</t>
        </is>
      </c>
      <c r="E1493" s="18" t="n">
        <v>120000</v>
      </c>
      <c r="F1493" s="18" t="n">
        <v>0</v>
      </c>
      <c r="G1493" s="18" t="n">
        <v>0</v>
      </c>
      <c r="H1493" s="18" t="n">
        <v>0</v>
      </c>
      <c r="I1493" s="18" t="n">
        <v>0</v>
      </c>
      <c r="J1493" s="18">
        <f>ROUND(MIN(B1493/12,650000)*12*0.0915+MIN(B1493/12,1390000)*12*(0.0504+0)+B1493*0.005,0)</f>
        <v/>
      </c>
      <c r="K1493" s="18" t="n">
        <v>0</v>
      </c>
      <c r="L1493" s="18" t="n">
        <v>0</v>
      </c>
      <c r="M1493" s="18">
        <f>ROUND(IF(C1493&gt;=2026,IF(B1493&lt;741000,0,IF(B1493&lt;2191000,B1493-740000,IF(B1493&lt;2193000,1451000,IF(B1493&lt;2196000,1453000,IF(B1493&lt;2200000,1456000,IF(B1493&lt;3600000,ROUNDDOWN(B1493/4,-3)*2.8-80000,IF(B1493&lt;6600000,ROUNDDOWN(B1493/4,-3)*3.2-440000,IF(B1493&lt;8500000,ROUNDDOWN(B1493*0.9,0)-1100000,B1493-1950000)))))))),IF(B1493&lt;651000,0,IF(B1493&lt;1900000,B1493-650000,IF(B1493&lt;3600000,ROUNDDOWN(B1493/4,-3)*2.8-80000,IF(B1493&lt;6600000,ROUNDDOWN(B1493/4,-3)*3.2-440000,IF(B1493&lt;8500000,ROUNDDOWN(B1493*0.9,0)-1100000,B1493-1950000)))))),0)</f>
        <v/>
      </c>
      <c r="N1493" s="18">
        <f>IF(M1493&gt;23500000,NA(),IF(C1493&gt;=2026,IF(M1493&lt;=4890000,1040000,IF(M1493&lt;=6550000,670000,620000)),IF(M1493&lt;=1320000,950000,IF(M1493&lt;=3360000,880000,IF(M1493&lt;=4890000,680000,IF(M1493&lt;=6550000,630000,580000))))))</f>
        <v/>
      </c>
      <c r="O1493" s="18">
        <f>IF(F1493&lt;=0,IF(AND(D1493="はい",C1493&gt;=2026,C1493&lt;=2027),IF(E1493&lt;=0,0,IF(E1493&lt;=30000,E1493,IF(E1493&lt;=60000,ROUNDUP(E1493/2,0)+15000,IF(E1493&lt;=120000,ROUNDUP(E1493/4,0)+30000,60000)))),IF(E1493&lt;=0,0,IF(E1493&lt;=20000,E1493,IF(E1493&lt;=40000,ROUNDUP(E1493/2,0)+10000,IF(E1493&lt;=80000,ROUNDUP(E1493/4,0)+20000,40000))))),IF(E1493&lt;=0,IF(F1493&lt;=0,0,IF(F1493&lt;=25000,F1493,IF(F1493&lt;=50000,ROUNDUP(F1493/2,0)+12500,IF(F1493&lt;=100000,ROUNDUP(F1493/4,0)+25000,50000)))),MAX(IF(F1493&lt;=0,0,IF(F1493&lt;=25000,F1493,IF(F1493&lt;=50000,ROUNDUP(F1493/2,0)+12500,IF(F1493&lt;=100000,ROUNDUP(F1493/4,0)+25000,50000)))),MIN(IF(AND(D1493="はい",C1493&gt;=2026,C1493&lt;=2027),IF(E1493&lt;=0,0,IF(E1493&lt;=30000,E1493,IF(E1493&lt;=60000,ROUNDUP(E1493/2,0)+15000,IF(E1493&lt;=120000,ROUNDUP(E1493/4,0)+30000,60000)))),IF(E1493&lt;=0,0,IF(E1493&lt;=20000,E1493,IF(E1493&lt;=40000,ROUNDUP(E1493/2,0)+10000,IF(E1493&lt;=80000,ROUNDUP(E1493/4,0)+20000,40000)))))+IF(F1493&lt;=0,0,IF(F1493&lt;=25000,F1493,IF(F1493&lt;=50000,ROUNDUP(F1493/2,0)+12500,IF(F1493&lt;=100000,ROUNDUP(F1493/4,0)+25000,50000)))),IF(AND(D1493="はい",C1493&gt;=2026,C1493&lt;=2027),60000,40000)))))</f>
        <v/>
      </c>
      <c r="P1493" s="18">
        <f>IF(G1493&lt;=0,0,IF(G1493&lt;=20000,G1493,IF(G1493&lt;=40000,ROUNDUP(G1493/2,0)+10000,IF(G1493&lt;=80000,ROUNDUP(G1493/4,0)+20000,40000))))</f>
        <v/>
      </c>
      <c r="Q1493" s="18">
        <f>IF(I1493&lt;=0,IF(H1493&lt;=0,0,IF(H1493&lt;=20000,H1493,IF(H1493&lt;=40000,ROUNDUP(H1493/2,0)+10000,IF(H1493&lt;=80000,ROUNDUP(H1493/4,0)+20000,40000)))),IF(H1493&lt;=0,IF(I1493&lt;=0,0,IF(I1493&lt;=25000,I1493,IF(I1493&lt;=50000,ROUNDUP(I1493/2,0)+12500,IF(I1493&lt;=100000,ROUNDUP(I1493/4,0)+25000,50000)))),MAX(IF(I1493&lt;=0,0,IF(I1493&lt;=25000,I1493,IF(I1493&lt;=50000,ROUNDUP(I1493/2,0)+12500,IF(I1493&lt;=100000,ROUNDUP(I1493/4,0)+25000,50000)))),MIN(IF(H1493&lt;=0,0,IF(H1493&lt;=20000,H1493,IF(H1493&lt;=40000,ROUNDUP(H1493/2,0)+10000,IF(H1493&lt;=80000,ROUNDUP(H1493/4,0)+20000,40000))))+IF(I1493&lt;=0,0,IF(I1493&lt;=25000,I1493,IF(I1493&lt;=50000,ROUNDUP(I1493/2,0)+12500,IF(I1493&lt;=100000,ROUNDUP(I1493/4,0)+25000,50000)))),40000))))</f>
        <v/>
      </c>
      <c r="R1493" s="18">
        <f>MIN(120000,O1493+P1493+Q1493)</f>
        <v/>
      </c>
      <c r="S1493" s="18">
        <f>IF(F1493&lt;=0,IF(E1493&lt;=0,0,IF(E1493&lt;=12000,E1493,IF(E1493&lt;=32000,ROUNDUP(E1493/2,0)+6000,IF(E1493&lt;=56000,ROUNDUP(E1493/4,0)+14000,28000)))),IF(E1493&lt;=0,IF(F1493&lt;=0,0,IF(F1493&lt;=15000,F1493,IF(F1493&lt;=40000,ROUNDUP(F1493/2,0)+7500,IF(F1493&lt;=70000,ROUNDUP(F1493/4,0)+17500,35000)))),MAX(IF(F1493&lt;=0,0,IF(F1493&lt;=15000,F1493,IF(F1493&lt;=40000,ROUNDUP(F1493/2,0)+7500,IF(F1493&lt;=70000,ROUNDUP(F1493/4,0)+17500,35000)))),MIN(IF(E1493&lt;=0,0,IF(E1493&lt;=12000,E1493,IF(E1493&lt;=32000,ROUNDUP(E1493/2,0)+6000,IF(E1493&lt;=56000,ROUNDUP(E1493/4,0)+14000,28000))))+IF(F1493&lt;=0,0,IF(F1493&lt;=15000,F1493,IF(F1493&lt;=40000,ROUNDUP(F1493/2,0)+7500,IF(F1493&lt;=70000,ROUNDUP(F1493/4,0)+17500,35000)))),28000))))</f>
        <v/>
      </c>
      <c r="T1493" s="18">
        <f>IF(G1493&lt;=0,0,IF(G1493&lt;=12000,G1493,IF(G1493&lt;=32000,ROUNDUP(G1493/2,0)+6000,IF(G1493&lt;=56000,ROUNDUP(G1493/4,0)+14000,28000))))</f>
        <v/>
      </c>
      <c r="U1493" s="18">
        <f>IF(I1493&lt;=0,IF(H1493&lt;=0,0,IF(H1493&lt;=12000,H1493,IF(H1493&lt;=32000,ROUNDUP(H1493/2,0)+6000,IF(H1493&lt;=56000,ROUNDUP(H1493/4,0)+14000,28000)))),IF(H1493&lt;=0,IF(I1493&lt;=0,0,IF(I1493&lt;=15000,I1493,IF(I1493&lt;=40000,ROUNDUP(I1493/2,0)+7500,IF(I1493&lt;=70000,ROUNDUP(I1493/4,0)+17500,35000)))),MAX(IF(I1493&lt;=0,0,IF(I1493&lt;=15000,I1493,IF(I1493&lt;=40000,ROUNDUP(I1493/2,0)+7500,IF(I1493&lt;=70000,ROUNDUP(I1493/4,0)+17500,35000)))),MIN(IF(H1493&lt;=0,0,IF(H1493&lt;=12000,H1493,IF(H1493&lt;=32000,ROUNDUP(H1493/2,0)+6000,IF(H1493&lt;=56000,ROUNDUP(H1493/4,0)+14000,28000))))+IF(I1493&lt;=0,0,IF(I1493&lt;=15000,I1493,IF(I1493&lt;=40000,ROUNDUP(I1493/2,0)+7500,IF(I1493&lt;=70000,ROUNDUP(I1493/4,0)+17500,35000)))),28000))))</f>
        <v/>
      </c>
      <c r="V1493" s="18">
        <f>MIN(70000,S1493+T1493+U1493)</f>
        <v/>
      </c>
      <c r="W1493" s="18">
        <f>MAX(0,ROUNDDOWN(M1493-J1493-N1493-K1493-0,-3))</f>
        <v/>
      </c>
      <c r="X1493" s="18">
        <f>MAX(0,ROUNDDOWN(M1493-J1493-N1493-K1493-R1493,-3))</f>
        <v/>
      </c>
      <c r="Y1493" s="18">
        <f>IF(W1493&lt;=0,0,ROUNDDOWN((W1493*LOOKUP(W1493,{0,1950001,3300001,6950001,9000001,18000001,40000001},{0.05,0.1,0.2,0.23,0.33,0.4,0.45})-LOOKUP(W1493,{0,1950001,3300001,6950001,9000001,18000001,40000001},{0,97500,427500,636000,1536000,2796000,4796000}))*1.021,-2))</f>
        <v/>
      </c>
      <c r="Z1493" s="18">
        <f>IF(X1493&lt;=0,0,ROUNDDOWN((X1493*LOOKUP(X1493,{0,1950001,3300001,6950001,9000001,18000001,40000001},{0.05,0.1,0.2,0.23,0.33,0.4,0.45})-LOOKUP(X1493,{0,1950001,3300001,6950001,9000001,18000001,40000001},{0,97500,427500,636000,1536000,2796000,4796000}))*1.021,-2))</f>
        <v/>
      </c>
      <c r="AA1493" s="18">
        <f>MAX(0,ROUNDDOWN(M1493-J1493-430000-L1493-0,-3))</f>
        <v/>
      </c>
      <c r="AB1493" s="18">
        <f>MAX(0,ROUNDDOWN(M1493-J1493-430000-L1493-V1493,-3))</f>
        <v/>
      </c>
      <c r="AC1493" s="18">
        <f>IF(M1493&lt;=450000,0,MAX(0,ROUNDDOWN(AA1493*0.06-MIN(50000,AA1493)*0.03,-2))+MAX(0,ROUNDDOWN(AA1493*0.04-MIN(50000,AA1493)*0.02,-2)))</f>
        <v/>
      </c>
      <c r="AD1493" s="18">
        <f>IF(M1493&lt;=450000,0,MAX(0,ROUNDDOWN(AB1493*0.06-MIN(50000,AB1493)*0.03,-2))+MAX(0,ROUNDDOWN(AB1493*0.04-MIN(50000,AB1493)*0.02,-2)))</f>
        <v/>
      </c>
      <c r="AE1493" s="18">
        <f>Y1493-Z1493</f>
        <v/>
      </c>
      <c r="AF1493" s="18">
        <f>AC1493-AD1493</f>
        <v/>
      </c>
      <c r="AG1493" s="18">
        <f>AE1493+AF1493</f>
        <v/>
      </c>
      <c r="AH1493" s="20">
        <f>IF(W1493&lt;=0,0,LOOKUP(W1493,{0,1950001,3300001,6950001,9000001,18000001,40000001},{0.05,0.1,0.2,0.23,0.33,0.4,0.45}))</f>
        <v/>
      </c>
    </row>
    <row r="1494">
      <c r="A1494" t="inlineStr">
        <is>
          <t>1万円刻み 3区分8万円ずつ</t>
        </is>
      </c>
      <c r="B1494" s="18">
        <f>'4_1万円刻み'!$A$472</f>
        <v/>
      </c>
      <c r="C1494" s="19" t="n">
        <v>2026</v>
      </c>
      <c r="D1494" t="inlineStr">
        <is>
          <t>いいえ</t>
        </is>
      </c>
      <c r="E1494" s="18" t="n">
        <v>80000</v>
      </c>
      <c r="F1494" s="18" t="n">
        <v>0</v>
      </c>
      <c r="G1494" s="18" t="n">
        <v>80000</v>
      </c>
      <c r="H1494" s="18" t="n">
        <v>80000</v>
      </c>
      <c r="I1494" s="18" t="n">
        <v>0</v>
      </c>
      <c r="J1494" s="18">
        <f>ROUND(MIN(B1494/12,650000)*12*0.0915+MIN(B1494/12,1390000)*12*(0.0504+0)+B1494*0.005,0)</f>
        <v/>
      </c>
      <c r="K1494" s="18" t="n">
        <v>0</v>
      </c>
      <c r="L1494" s="18" t="n">
        <v>0</v>
      </c>
      <c r="M1494" s="18">
        <f>ROUND(IF(C1494&gt;=2026,IF(B1494&lt;741000,0,IF(B1494&lt;2191000,B1494-740000,IF(B1494&lt;2193000,1451000,IF(B1494&lt;2196000,1453000,IF(B1494&lt;2200000,1456000,IF(B1494&lt;3600000,ROUNDDOWN(B1494/4,-3)*2.8-80000,IF(B1494&lt;6600000,ROUNDDOWN(B1494/4,-3)*3.2-440000,IF(B1494&lt;8500000,ROUNDDOWN(B1494*0.9,0)-1100000,B1494-1950000)))))))),IF(B1494&lt;651000,0,IF(B1494&lt;1900000,B1494-650000,IF(B1494&lt;3600000,ROUNDDOWN(B1494/4,-3)*2.8-80000,IF(B1494&lt;6600000,ROUNDDOWN(B1494/4,-3)*3.2-440000,IF(B1494&lt;8500000,ROUNDDOWN(B1494*0.9,0)-1100000,B1494-1950000)))))),0)</f>
        <v/>
      </c>
      <c r="N1494" s="18">
        <f>IF(M1494&gt;23500000,NA(),IF(C1494&gt;=2026,IF(M1494&lt;=4890000,1040000,IF(M1494&lt;=6550000,670000,620000)),IF(M1494&lt;=1320000,950000,IF(M1494&lt;=3360000,880000,IF(M1494&lt;=4890000,680000,IF(M1494&lt;=6550000,630000,580000))))))</f>
        <v/>
      </c>
      <c r="O1494" s="18">
        <f>IF(F1494&lt;=0,IF(AND(D1494="はい",C1494&gt;=2026,C1494&lt;=2027),IF(E1494&lt;=0,0,IF(E1494&lt;=30000,E1494,IF(E1494&lt;=60000,ROUNDUP(E1494/2,0)+15000,IF(E1494&lt;=120000,ROUNDUP(E1494/4,0)+30000,60000)))),IF(E1494&lt;=0,0,IF(E1494&lt;=20000,E1494,IF(E1494&lt;=40000,ROUNDUP(E1494/2,0)+10000,IF(E1494&lt;=80000,ROUNDUP(E1494/4,0)+20000,40000))))),IF(E1494&lt;=0,IF(F1494&lt;=0,0,IF(F1494&lt;=25000,F1494,IF(F1494&lt;=50000,ROUNDUP(F1494/2,0)+12500,IF(F1494&lt;=100000,ROUNDUP(F1494/4,0)+25000,50000)))),MAX(IF(F1494&lt;=0,0,IF(F1494&lt;=25000,F1494,IF(F1494&lt;=50000,ROUNDUP(F1494/2,0)+12500,IF(F1494&lt;=100000,ROUNDUP(F1494/4,0)+25000,50000)))),MIN(IF(AND(D1494="はい",C1494&gt;=2026,C1494&lt;=2027),IF(E1494&lt;=0,0,IF(E1494&lt;=30000,E1494,IF(E1494&lt;=60000,ROUNDUP(E1494/2,0)+15000,IF(E1494&lt;=120000,ROUNDUP(E1494/4,0)+30000,60000)))),IF(E1494&lt;=0,0,IF(E1494&lt;=20000,E1494,IF(E1494&lt;=40000,ROUNDUP(E1494/2,0)+10000,IF(E1494&lt;=80000,ROUNDUP(E1494/4,0)+20000,40000)))))+IF(F1494&lt;=0,0,IF(F1494&lt;=25000,F1494,IF(F1494&lt;=50000,ROUNDUP(F1494/2,0)+12500,IF(F1494&lt;=100000,ROUNDUP(F1494/4,0)+25000,50000)))),IF(AND(D1494="はい",C1494&gt;=2026,C1494&lt;=2027),60000,40000)))))</f>
        <v/>
      </c>
      <c r="P1494" s="18">
        <f>IF(G1494&lt;=0,0,IF(G1494&lt;=20000,G1494,IF(G1494&lt;=40000,ROUNDUP(G1494/2,0)+10000,IF(G1494&lt;=80000,ROUNDUP(G1494/4,0)+20000,40000))))</f>
        <v/>
      </c>
      <c r="Q1494" s="18">
        <f>IF(I1494&lt;=0,IF(H1494&lt;=0,0,IF(H1494&lt;=20000,H1494,IF(H1494&lt;=40000,ROUNDUP(H1494/2,0)+10000,IF(H1494&lt;=80000,ROUNDUP(H1494/4,0)+20000,40000)))),IF(H1494&lt;=0,IF(I1494&lt;=0,0,IF(I1494&lt;=25000,I1494,IF(I1494&lt;=50000,ROUNDUP(I1494/2,0)+12500,IF(I1494&lt;=100000,ROUNDUP(I1494/4,0)+25000,50000)))),MAX(IF(I1494&lt;=0,0,IF(I1494&lt;=25000,I1494,IF(I1494&lt;=50000,ROUNDUP(I1494/2,0)+12500,IF(I1494&lt;=100000,ROUNDUP(I1494/4,0)+25000,50000)))),MIN(IF(H1494&lt;=0,0,IF(H1494&lt;=20000,H1494,IF(H1494&lt;=40000,ROUNDUP(H1494/2,0)+10000,IF(H1494&lt;=80000,ROUNDUP(H1494/4,0)+20000,40000))))+IF(I1494&lt;=0,0,IF(I1494&lt;=25000,I1494,IF(I1494&lt;=50000,ROUNDUP(I1494/2,0)+12500,IF(I1494&lt;=100000,ROUNDUP(I1494/4,0)+25000,50000)))),40000))))</f>
        <v/>
      </c>
      <c r="R1494" s="18">
        <f>MIN(120000,O1494+P1494+Q1494)</f>
        <v/>
      </c>
      <c r="S1494" s="18">
        <f>IF(F1494&lt;=0,IF(E1494&lt;=0,0,IF(E1494&lt;=12000,E1494,IF(E1494&lt;=32000,ROUNDUP(E1494/2,0)+6000,IF(E1494&lt;=56000,ROUNDUP(E1494/4,0)+14000,28000)))),IF(E1494&lt;=0,IF(F1494&lt;=0,0,IF(F1494&lt;=15000,F1494,IF(F1494&lt;=40000,ROUNDUP(F1494/2,0)+7500,IF(F1494&lt;=70000,ROUNDUP(F1494/4,0)+17500,35000)))),MAX(IF(F1494&lt;=0,0,IF(F1494&lt;=15000,F1494,IF(F1494&lt;=40000,ROUNDUP(F1494/2,0)+7500,IF(F1494&lt;=70000,ROUNDUP(F1494/4,0)+17500,35000)))),MIN(IF(E1494&lt;=0,0,IF(E1494&lt;=12000,E1494,IF(E1494&lt;=32000,ROUNDUP(E1494/2,0)+6000,IF(E1494&lt;=56000,ROUNDUP(E1494/4,0)+14000,28000))))+IF(F1494&lt;=0,0,IF(F1494&lt;=15000,F1494,IF(F1494&lt;=40000,ROUNDUP(F1494/2,0)+7500,IF(F1494&lt;=70000,ROUNDUP(F1494/4,0)+17500,35000)))),28000))))</f>
        <v/>
      </c>
      <c r="T1494" s="18">
        <f>IF(G1494&lt;=0,0,IF(G1494&lt;=12000,G1494,IF(G1494&lt;=32000,ROUNDUP(G1494/2,0)+6000,IF(G1494&lt;=56000,ROUNDUP(G1494/4,0)+14000,28000))))</f>
        <v/>
      </c>
      <c r="U1494" s="18">
        <f>IF(I1494&lt;=0,IF(H1494&lt;=0,0,IF(H1494&lt;=12000,H1494,IF(H1494&lt;=32000,ROUNDUP(H1494/2,0)+6000,IF(H1494&lt;=56000,ROUNDUP(H1494/4,0)+14000,28000)))),IF(H1494&lt;=0,IF(I1494&lt;=0,0,IF(I1494&lt;=15000,I1494,IF(I1494&lt;=40000,ROUNDUP(I1494/2,0)+7500,IF(I1494&lt;=70000,ROUNDUP(I1494/4,0)+17500,35000)))),MAX(IF(I1494&lt;=0,0,IF(I1494&lt;=15000,I1494,IF(I1494&lt;=40000,ROUNDUP(I1494/2,0)+7500,IF(I1494&lt;=70000,ROUNDUP(I1494/4,0)+17500,35000)))),MIN(IF(H1494&lt;=0,0,IF(H1494&lt;=12000,H1494,IF(H1494&lt;=32000,ROUNDUP(H1494/2,0)+6000,IF(H1494&lt;=56000,ROUNDUP(H1494/4,0)+14000,28000))))+IF(I1494&lt;=0,0,IF(I1494&lt;=15000,I1494,IF(I1494&lt;=40000,ROUNDUP(I1494/2,0)+7500,IF(I1494&lt;=70000,ROUNDUP(I1494/4,0)+17500,35000)))),28000))))</f>
        <v/>
      </c>
      <c r="V1494" s="18">
        <f>MIN(70000,S1494+T1494+U1494)</f>
        <v/>
      </c>
      <c r="W1494" s="18">
        <f>MAX(0,ROUNDDOWN(M1494-J1494-N1494-K1494-0,-3))</f>
        <v/>
      </c>
      <c r="X1494" s="18">
        <f>MAX(0,ROUNDDOWN(M1494-J1494-N1494-K1494-R1494,-3))</f>
        <v/>
      </c>
      <c r="Y1494" s="18">
        <f>IF(W1494&lt;=0,0,ROUNDDOWN((W1494*LOOKUP(W1494,{0,1950001,3300001,6950001,9000001,18000001,40000001},{0.05,0.1,0.2,0.23,0.33,0.4,0.45})-LOOKUP(W1494,{0,1950001,3300001,6950001,9000001,18000001,40000001},{0,97500,427500,636000,1536000,2796000,4796000}))*1.021,-2))</f>
        <v/>
      </c>
      <c r="Z1494" s="18">
        <f>IF(X1494&lt;=0,0,ROUNDDOWN((X1494*LOOKUP(X1494,{0,1950001,3300001,6950001,9000001,18000001,40000001},{0.05,0.1,0.2,0.23,0.33,0.4,0.45})-LOOKUP(X1494,{0,1950001,3300001,6950001,9000001,18000001,40000001},{0,97500,427500,636000,1536000,2796000,4796000}))*1.021,-2))</f>
        <v/>
      </c>
      <c r="AA1494" s="18">
        <f>MAX(0,ROUNDDOWN(M1494-J1494-430000-L1494-0,-3))</f>
        <v/>
      </c>
      <c r="AB1494" s="18">
        <f>MAX(0,ROUNDDOWN(M1494-J1494-430000-L1494-V1494,-3))</f>
        <v/>
      </c>
      <c r="AC1494" s="18">
        <f>IF(M1494&lt;=450000,0,MAX(0,ROUNDDOWN(AA1494*0.06-MIN(50000,AA1494)*0.03,-2))+MAX(0,ROUNDDOWN(AA1494*0.04-MIN(50000,AA1494)*0.02,-2)))</f>
        <v/>
      </c>
      <c r="AD1494" s="18">
        <f>IF(M1494&lt;=450000,0,MAX(0,ROUNDDOWN(AB1494*0.06-MIN(50000,AB1494)*0.03,-2))+MAX(0,ROUNDDOWN(AB1494*0.04-MIN(50000,AB1494)*0.02,-2)))</f>
        <v/>
      </c>
      <c r="AE1494" s="18">
        <f>Y1494-Z1494</f>
        <v/>
      </c>
      <c r="AF1494" s="18">
        <f>AC1494-AD1494</f>
        <v/>
      </c>
      <c r="AG1494" s="18">
        <f>AE1494+AF1494</f>
        <v/>
      </c>
      <c r="AH1494" s="20">
        <f>IF(W1494&lt;=0,0,LOOKUP(W1494,{0,1950001,3300001,6950001,9000001,18000001,40000001},{0.05,0.1,0.2,0.23,0.33,0.4,0.45}))</f>
        <v/>
      </c>
    </row>
    <row r="1495">
      <c r="A1495" t="inlineStr">
        <is>
          <t>1万円刻み 一般8万円</t>
        </is>
      </c>
      <c r="B1495" s="18">
        <f>'4_1万円刻み'!$A$472</f>
        <v/>
      </c>
      <c r="C1495" s="19" t="n">
        <v>2026</v>
      </c>
      <c r="D1495" t="inlineStr">
        <is>
          <t>いいえ</t>
        </is>
      </c>
      <c r="E1495" s="18" t="n">
        <v>80000</v>
      </c>
      <c r="F1495" s="18" t="n">
        <v>0</v>
      </c>
      <c r="G1495" s="18" t="n">
        <v>0</v>
      </c>
      <c r="H1495" s="18" t="n">
        <v>0</v>
      </c>
      <c r="I1495" s="18" t="n">
        <v>0</v>
      </c>
      <c r="J1495" s="18">
        <f>ROUND(MIN(B1495/12,650000)*12*0.0915+MIN(B1495/12,1390000)*12*(0.0504+0)+B1495*0.005,0)</f>
        <v/>
      </c>
      <c r="K1495" s="18" t="n">
        <v>0</v>
      </c>
      <c r="L1495" s="18" t="n">
        <v>0</v>
      </c>
      <c r="M1495" s="18">
        <f>ROUND(IF(C1495&gt;=2026,IF(B1495&lt;741000,0,IF(B1495&lt;2191000,B1495-740000,IF(B1495&lt;2193000,1451000,IF(B1495&lt;2196000,1453000,IF(B1495&lt;2200000,1456000,IF(B1495&lt;3600000,ROUNDDOWN(B1495/4,-3)*2.8-80000,IF(B1495&lt;6600000,ROUNDDOWN(B1495/4,-3)*3.2-440000,IF(B1495&lt;8500000,ROUNDDOWN(B1495*0.9,0)-1100000,B1495-1950000)))))))),IF(B1495&lt;651000,0,IF(B1495&lt;1900000,B1495-650000,IF(B1495&lt;3600000,ROUNDDOWN(B1495/4,-3)*2.8-80000,IF(B1495&lt;6600000,ROUNDDOWN(B1495/4,-3)*3.2-440000,IF(B1495&lt;8500000,ROUNDDOWN(B1495*0.9,0)-1100000,B1495-1950000)))))),0)</f>
        <v/>
      </c>
      <c r="N1495" s="18">
        <f>IF(M1495&gt;23500000,NA(),IF(C1495&gt;=2026,IF(M1495&lt;=4890000,1040000,IF(M1495&lt;=6550000,670000,620000)),IF(M1495&lt;=1320000,950000,IF(M1495&lt;=3360000,880000,IF(M1495&lt;=4890000,680000,IF(M1495&lt;=6550000,630000,580000))))))</f>
        <v/>
      </c>
      <c r="O1495" s="18">
        <f>IF(F1495&lt;=0,IF(AND(D1495="はい",C1495&gt;=2026,C1495&lt;=2027),IF(E1495&lt;=0,0,IF(E1495&lt;=30000,E1495,IF(E1495&lt;=60000,ROUNDUP(E1495/2,0)+15000,IF(E1495&lt;=120000,ROUNDUP(E1495/4,0)+30000,60000)))),IF(E1495&lt;=0,0,IF(E1495&lt;=20000,E1495,IF(E1495&lt;=40000,ROUNDUP(E1495/2,0)+10000,IF(E1495&lt;=80000,ROUNDUP(E1495/4,0)+20000,40000))))),IF(E1495&lt;=0,IF(F1495&lt;=0,0,IF(F1495&lt;=25000,F1495,IF(F1495&lt;=50000,ROUNDUP(F1495/2,0)+12500,IF(F1495&lt;=100000,ROUNDUP(F1495/4,0)+25000,50000)))),MAX(IF(F1495&lt;=0,0,IF(F1495&lt;=25000,F1495,IF(F1495&lt;=50000,ROUNDUP(F1495/2,0)+12500,IF(F1495&lt;=100000,ROUNDUP(F1495/4,0)+25000,50000)))),MIN(IF(AND(D1495="はい",C1495&gt;=2026,C1495&lt;=2027),IF(E1495&lt;=0,0,IF(E1495&lt;=30000,E1495,IF(E1495&lt;=60000,ROUNDUP(E1495/2,0)+15000,IF(E1495&lt;=120000,ROUNDUP(E1495/4,0)+30000,60000)))),IF(E1495&lt;=0,0,IF(E1495&lt;=20000,E1495,IF(E1495&lt;=40000,ROUNDUP(E1495/2,0)+10000,IF(E1495&lt;=80000,ROUNDUP(E1495/4,0)+20000,40000)))))+IF(F1495&lt;=0,0,IF(F1495&lt;=25000,F1495,IF(F1495&lt;=50000,ROUNDUP(F1495/2,0)+12500,IF(F1495&lt;=100000,ROUNDUP(F1495/4,0)+25000,50000)))),IF(AND(D1495="はい",C1495&gt;=2026,C1495&lt;=2027),60000,40000)))))</f>
        <v/>
      </c>
      <c r="P1495" s="18">
        <f>IF(G1495&lt;=0,0,IF(G1495&lt;=20000,G1495,IF(G1495&lt;=40000,ROUNDUP(G1495/2,0)+10000,IF(G1495&lt;=80000,ROUNDUP(G1495/4,0)+20000,40000))))</f>
        <v/>
      </c>
      <c r="Q1495" s="18">
        <f>IF(I1495&lt;=0,IF(H1495&lt;=0,0,IF(H1495&lt;=20000,H1495,IF(H1495&lt;=40000,ROUNDUP(H1495/2,0)+10000,IF(H1495&lt;=80000,ROUNDUP(H1495/4,0)+20000,40000)))),IF(H1495&lt;=0,IF(I1495&lt;=0,0,IF(I1495&lt;=25000,I1495,IF(I1495&lt;=50000,ROUNDUP(I1495/2,0)+12500,IF(I1495&lt;=100000,ROUNDUP(I1495/4,0)+25000,50000)))),MAX(IF(I1495&lt;=0,0,IF(I1495&lt;=25000,I1495,IF(I1495&lt;=50000,ROUNDUP(I1495/2,0)+12500,IF(I1495&lt;=100000,ROUNDUP(I1495/4,0)+25000,50000)))),MIN(IF(H1495&lt;=0,0,IF(H1495&lt;=20000,H1495,IF(H1495&lt;=40000,ROUNDUP(H1495/2,0)+10000,IF(H1495&lt;=80000,ROUNDUP(H1495/4,0)+20000,40000))))+IF(I1495&lt;=0,0,IF(I1495&lt;=25000,I1495,IF(I1495&lt;=50000,ROUNDUP(I1495/2,0)+12500,IF(I1495&lt;=100000,ROUNDUP(I1495/4,0)+25000,50000)))),40000))))</f>
        <v/>
      </c>
      <c r="R1495" s="18">
        <f>MIN(120000,O1495+P1495+Q1495)</f>
        <v/>
      </c>
      <c r="S1495" s="18">
        <f>IF(F1495&lt;=0,IF(E1495&lt;=0,0,IF(E1495&lt;=12000,E1495,IF(E1495&lt;=32000,ROUNDUP(E1495/2,0)+6000,IF(E1495&lt;=56000,ROUNDUP(E1495/4,0)+14000,28000)))),IF(E1495&lt;=0,IF(F1495&lt;=0,0,IF(F1495&lt;=15000,F1495,IF(F1495&lt;=40000,ROUNDUP(F1495/2,0)+7500,IF(F1495&lt;=70000,ROUNDUP(F1495/4,0)+17500,35000)))),MAX(IF(F1495&lt;=0,0,IF(F1495&lt;=15000,F1495,IF(F1495&lt;=40000,ROUNDUP(F1495/2,0)+7500,IF(F1495&lt;=70000,ROUNDUP(F1495/4,0)+17500,35000)))),MIN(IF(E1495&lt;=0,0,IF(E1495&lt;=12000,E1495,IF(E1495&lt;=32000,ROUNDUP(E1495/2,0)+6000,IF(E1495&lt;=56000,ROUNDUP(E1495/4,0)+14000,28000))))+IF(F1495&lt;=0,0,IF(F1495&lt;=15000,F1495,IF(F1495&lt;=40000,ROUNDUP(F1495/2,0)+7500,IF(F1495&lt;=70000,ROUNDUP(F1495/4,0)+17500,35000)))),28000))))</f>
        <v/>
      </c>
      <c r="T1495" s="18">
        <f>IF(G1495&lt;=0,0,IF(G1495&lt;=12000,G1495,IF(G1495&lt;=32000,ROUNDUP(G1495/2,0)+6000,IF(G1495&lt;=56000,ROUNDUP(G1495/4,0)+14000,28000))))</f>
        <v/>
      </c>
      <c r="U1495" s="18">
        <f>IF(I1495&lt;=0,IF(H1495&lt;=0,0,IF(H1495&lt;=12000,H1495,IF(H1495&lt;=32000,ROUNDUP(H1495/2,0)+6000,IF(H1495&lt;=56000,ROUNDUP(H1495/4,0)+14000,28000)))),IF(H1495&lt;=0,IF(I1495&lt;=0,0,IF(I1495&lt;=15000,I1495,IF(I1495&lt;=40000,ROUNDUP(I1495/2,0)+7500,IF(I1495&lt;=70000,ROUNDUP(I1495/4,0)+17500,35000)))),MAX(IF(I1495&lt;=0,0,IF(I1495&lt;=15000,I1495,IF(I1495&lt;=40000,ROUNDUP(I1495/2,0)+7500,IF(I1495&lt;=70000,ROUNDUP(I1495/4,0)+17500,35000)))),MIN(IF(H1495&lt;=0,0,IF(H1495&lt;=12000,H1495,IF(H1495&lt;=32000,ROUNDUP(H1495/2,0)+6000,IF(H1495&lt;=56000,ROUNDUP(H1495/4,0)+14000,28000))))+IF(I1495&lt;=0,0,IF(I1495&lt;=15000,I1495,IF(I1495&lt;=40000,ROUNDUP(I1495/2,0)+7500,IF(I1495&lt;=70000,ROUNDUP(I1495/4,0)+17500,35000)))),28000))))</f>
        <v/>
      </c>
      <c r="V1495" s="18">
        <f>MIN(70000,S1495+T1495+U1495)</f>
        <v/>
      </c>
      <c r="W1495" s="18">
        <f>MAX(0,ROUNDDOWN(M1495-J1495-N1495-K1495-0,-3))</f>
        <v/>
      </c>
      <c r="X1495" s="18">
        <f>MAX(0,ROUNDDOWN(M1495-J1495-N1495-K1495-R1495,-3))</f>
        <v/>
      </c>
      <c r="Y1495" s="18">
        <f>IF(W1495&lt;=0,0,ROUNDDOWN((W1495*LOOKUP(W1495,{0,1950001,3300001,6950001,9000001,18000001,40000001},{0.05,0.1,0.2,0.23,0.33,0.4,0.45})-LOOKUP(W1495,{0,1950001,3300001,6950001,9000001,18000001,40000001},{0,97500,427500,636000,1536000,2796000,4796000}))*1.021,-2))</f>
        <v/>
      </c>
      <c r="Z1495" s="18">
        <f>IF(X1495&lt;=0,0,ROUNDDOWN((X1495*LOOKUP(X1495,{0,1950001,3300001,6950001,9000001,18000001,40000001},{0.05,0.1,0.2,0.23,0.33,0.4,0.45})-LOOKUP(X1495,{0,1950001,3300001,6950001,9000001,18000001,40000001},{0,97500,427500,636000,1536000,2796000,4796000}))*1.021,-2))</f>
        <v/>
      </c>
      <c r="AA1495" s="18">
        <f>MAX(0,ROUNDDOWN(M1495-J1495-430000-L1495-0,-3))</f>
        <v/>
      </c>
      <c r="AB1495" s="18">
        <f>MAX(0,ROUNDDOWN(M1495-J1495-430000-L1495-V1495,-3))</f>
        <v/>
      </c>
      <c r="AC1495" s="18">
        <f>IF(M1495&lt;=450000,0,MAX(0,ROUNDDOWN(AA1495*0.06-MIN(50000,AA1495)*0.03,-2))+MAX(0,ROUNDDOWN(AA1495*0.04-MIN(50000,AA1495)*0.02,-2)))</f>
        <v/>
      </c>
      <c r="AD1495" s="18">
        <f>IF(M1495&lt;=450000,0,MAX(0,ROUNDDOWN(AB1495*0.06-MIN(50000,AB1495)*0.03,-2))+MAX(0,ROUNDDOWN(AB1495*0.04-MIN(50000,AB1495)*0.02,-2)))</f>
        <v/>
      </c>
      <c r="AE1495" s="18">
        <f>Y1495-Z1495</f>
        <v/>
      </c>
      <c r="AF1495" s="18">
        <f>AC1495-AD1495</f>
        <v/>
      </c>
      <c r="AG1495" s="18">
        <f>AE1495+AF1495</f>
        <v/>
      </c>
      <c r="AH1495" s="20">
        <f>IF(W1495&lt;=0,0,LOOKUP(W1495,{0,1950001,3300001,6950001,9000001,18000001,40000001},{0.05,0.1,0.2,0.23,0.33,0.4,0.45}))</f>
        <v/>
      </c>
    </row>
    <row r="1496">
      <c r="A1496" t="inlineStr">
        <is>
          <t>1万円刻み 特例あり一般12万円</t>
        </is>
      </c>
      <c r="B1496" s="18">
        <f>'4_1万円刻み'!$A$472</f>
        <v/>
      </c>
      <c r="C1496" s="19" t="n">
        <v>2026</v>
      </c>
      <c r="D1496" t="inlineStr">
        <is>
          <t>はい</t>
        </is>
      </c>
      <c r="E1496" s="18" t="n">
        <v>120000</v>
      </c>
      <c r="F1496" s="18" t="n">
        <v>0</v>
      </c>
      <c r="G1496" s="18" t="n">
        <v>0</v>
      </c>
      <c r="H1496" s="18" t="n">
        <v>0</v>
      </c>
      <c r="I1496" s="18" t="n">
        <v>0</v>
      </c>
      <c r="J1496" s="18">
        <f>ROUND(MIN(B1496/12,650000)*12*0.0915+MIN(B1496/12,1390000)*12*(0.0504+0)+B1496*0.005,0)</f>
        <v/>
      </c>
      <c r="K1496" s="18" t="n">
        <v>0</v>
      </c>
      <c r="L1496" s="18" t="n">
        <v>0</v>
      </c>
      <c r="M1496" s="18">
        <f>ROUND(IF(C1496&gt;=2026,IF(B1496&lt;741000,0,IF(B1496&lt;2191000,B1496-740000,IF(B1496&lt;2193000,1451000,IF(B1496&lt;2196000,1453000,IF(B1496&lt;2200000,1456000,IF(B1496&lt;3600000,ROUNDDOWN(B1496/4,-3)*2.8-80000,IF(B1496&lt;6600000,ROUNDDOWN(B1496/4,-3)*3.2-440000,IF(B1496&lt;8500000,ROUNDDOWN(B1496*0.9,0)-1100000,B1496-1950000)))))))),IF(B1496&lt;651000,0,IF(B1496&lt;1900000,B1496-650000,IF(B1496&lt;3600000,ROUNDDOWN(B1496/4,-3)*2.8-80000,IF(B1496&lt;6600000,ROUNDDOWN(B1496/4,-3)*3.2-440000,IF(B1496&lt;8500000,ROUNDDOWN(B1496*0.9,0)-1100000,B1496-1950000)))))),0)</f>
        <v/>
      </c>
      <c r="N1496" s="18">
        <f>IF(M1496&gt;23500000,NA(),IF(C1496&gt;=2026,IF(M1496&lt;=4890000,1040000,IF(M1496&lt;=6550000,670000,620000)),IF(M1496&lt;=1320000,950000,IF(M1496&lt;=3360000,880000,IF(M1496&lt;=4890000,680000,IF(M1496&lt;=6550000,630000,580000))))))</f>
        <v/>
      </c>
      <c r="O1496" s="18">
        <f>IF(F1496&lt;=0,IF(AND(D1496="はい",C1496&gt;=2026,C1496&lt;=2027),IF(E1496&lt;=0,0,IF(E1496&lt;=30000,E1496,IF(E1496&lt;=60000,ROUNDUP(E1496/2,0)+15000,IF(E1496&lt;=120000,ROUNDUP(E1496/4,0)+30000,60000)))),IF(E1496&lt;=0,0,IF(E1496&lt;=20000,E1496,IF(E1496&lt;=40000,ROUNDUP(E1496/2,0)+10000,IF(E1496&lt;=80000,ROUNDUP(E1496/4,0)+20000,40000))))),IF(E1496&lt;=0,IF(F1496&lt;=0,0,IF(F1496&lt;=25000,F1496,IF(F1496&lt;=50000,ROUNDUP(F1496/2,0)+12500,IF(F1496&lt;=100000,ROUNDUP(F1496/4,0)+25000,50000)))),MAX(IF(F1496&lt;=0,0,IF(F1496&lt;=25000,F1496,IF(F1496&lt;=50000,ROUNDUP(F1496/2,0)+12500,IF(F1496&lt;=100000,ROUNDUP(F1496/4,0)+25000,50000)))),MIN(IF(AND(D1496="はい",C1496&gt;=2026,C1496&lt;=2027),IF(E1496&lt;=0,0,IF(E1496&lt;=30000,E1496,IF(E1496&lt;=60000,ROUNDUP(E1496/2,0)+15000,IF(E1496&lt;=120000,ROUNDUP(E1496/4,0)+30000,60000)))),IF(E1496&lt;=0,0,IF(E1496&lt;=20000,E1496,IF(E1496&lt;=40000,ROUNDUP(E1496/2,0)+10000,IF(E1496&lt;=80000,ROUNDUP(E1496/4,0)+20000,40000)))))+IF(F1496&lt;=0,0,IF(F1496&lt;=25000,F1496,IF(F1496&lt;=50000,ROUNDUP(F1496/2,0)+12500,IF(F1496&lt;=100000,ROUNDUP(F1496/4,0)+25000,50000)))),IF(AND(D1496="はい",C1496&gt;=2026,C1496&lt;=2027),60000,40000)))))</f>
        <v/>
      </c>
      <c r="P1496" s="18">
        <f>IF(G1496&lt;=0,0,IF(G1496&lt;=20000,G1496,IF(G1496&lt;=40000,ROUNDUP(G1496/2,0)+10000,IF(G1496&lt;=80000,ROUNDUP(G1496/4,0)+20000,40000))))</f>
        <v/>
      </c>
      <c r="Q1496" s="18">
        <f>IF(I1496&lt;=0,IF(H1496&lt;=0,0,IF(H1496&lt;=20000,H1496,IF(H1496&lt;=40000,ROUNDUP(H1496/2,0)+10000,IF(H1496&lt;=80000,ROUNDUP(H1496/4,0)+20000,40000)))),IF(H1496&lt;=0,IF(I1496&lt;=0,0,IF(I1496&lt;=25000,I1496,IF(I1496&lt;=50000,ROUNDUP(I1496/2,0)+12500,IF(I1496&lt;=100000,ROUNDUP(I1496/4,0)+25000,50000)))),MAX(IF(I1496&lt;=0,0,IF(I1496&lt;=25000,I1496,IF(I1496&lt;=50000,ROUNDUP(I1496/2,0)+12500,IF(I1496&lt;=100000,ROUNDUP(I1496/4,0)+25000,50000)))),MIN(IF(H1496&lt;=0,0,IF(H1496&lt;=20000,H1496,IF(H1496&lt;=40000,ROUNDUP(H1496/2,0)+10000,IF(H1496&lt;=80000,ROUNDUP(H1496/4,0)+20000,40000))))+IF(I1496&lt;=0,0,IF(I1496&lt;=25000,I1496,IF(I1496&lt;=50000,ROUNDUP(I1496/2,0)+12500,IF(I1496&lt;=100000,ROUNDUP(I1496/4,0)+25000,50000)))),40000))))</f>
        <v/>
      </c>
      <c r="R1496" s="18">
        <f>MIN(120000,O1496+P1496+Q1496)</f>
        <v/>
      </c>
      <c r="S1496" s="18">
        <f>IF(F1496&lt;=0,IF(E1496&lt;=0,0,IF(E1496&lt;=12000,E1496,IF(E1496&lt;=32000,ROUNDUP(E1496/2,0)+6000,IF(E1496&lt;=56000,ROUNDUP(E1496/4,0)+14000,28000)))),IF(E1496&lt;=0,IF(F1496&lt;=0,0,IF(F1496&lt;=15000,F1496,IF(F1496&lt;=40000,ROUNDUP(F1496/2,0)+7500,IF(F1496&lt;=70000,ROUNDUP(F1496/4,0)+17500,35000)))),MAX(IF(F1496&lt;=0,0,IF(F1496&lt;=15000,F1496,IF(F1496&lt;=40000,ROUNDUP(F1496/2,0)+7500,IF(F1496&lt;=70000,ROUNDUP(F1496/4,0)+17500,35000)))),MIN(IF(E1496&lt;=0,0,IF(E1496&lt;=12000,E1496,IF(E1496&lt;=32000,ROUNDUP(E1496/2,0)+6000,IF(E1496&lt;=56000,ROUNDUP(E1496/4,0)+14000,28000))))+IF(F1496&lt;=0,0,IF(F1496&lt;=15000,F1496,IF(F1496&lt;=40000,ROUNDUP(F1496/2,0)+7500,IF(F1496&lt;=70000,ROUNDUP(F1496/4,0)+17500,35000)))),28000))))</f>
        <v/>
      </c>
      <c r="T1496" s="18">
        <f>IF(G1496&lt;=0,0,IF(G1496&lt;=12000,G1496,IF(G1496&lt;=32000,ROUNDUP(G1496/2,0)+6000,IF(G1496&lt;=56000,ROUNDUP(G1496/4,0)+14000,28000))))</f>
        <v/>
      </c>
      <c r="U1496" s="18">
        <f>IF(I1496&lt;=0,IF(H1496&lt;=0,0,IF(H1496&lt;=12000,H1496,IF(H1496&lt;=32000,ROUNDUP(H1496/2,0)+6000,IF(H1496&lt;=56000,ROUNDUP(H1496/4,0)+14000,28000)))),IF(H1496&lt;=0,IF(I1496&lt;=0,0,IF(I1496&lt;=15000,I1496,IF(I1496&lt;=40000,ROUNDUP(I1496/2,0)+7500,IF(I1496&lt;=70000,ROUNDUP(I1496/4,0)+17500,35000)))),MAX(IF(I1496&lt;=0,0,IF(I1496&lt;=15000,I1496,IF(I1496&lt;=40000,ROUNDUP(I1496/2,0)+7500,IF(I1496&lt;=70000,ROUNDUP(I1496/4,0)+17500,35000)))),MIN(IF(H1496&lt;=0,0,IF(H1496&lt;=12000,H1496,IF(H1496&lt;=32000,ROUNDUP(H1496/2,0)+6000,IF(H1496&lt;=56000,ROUNDUP(H1496/4,0)+14000,28000))))+IF(I1496&lt;=0,0,IF(I1496&lt;=15000,I1496,IF(I1496&lt;=40000,ROUNDUP(I1496/2,0)+7500,IF(I1496&lt;=70000,ROUNDUP(I1496/4,0)+17500,35000)))),28000))))</f>
        <v/>
      </c>
      <c r="V1496" s="18">
        <f>MIN(70000,S1496+T1496+U1496)</f>
        <v/>
      </c>
      <c r="W1496" s="18">
        <f>MAX(0,ROUNDDOWN(M1496-J1496-N1496-K1496-0,-3))</f>
        <v/>
      </c>
      <c r="X1496" s="18">
        <f>MAX(0,ROUNDDOWN(M1496-J1496-N1496-K1496-R1496,-3))</f>
        <v/>
      </c>
      <c r="Y1496" s="18">
        <f>IF(W1496&lt;=0,0,ROUNDDOWN((W1496*LOOKUP(W1496,{0,1950001,3300001,6950001,9000001,18000001,40000001},{0.05,0.1,0.2,0.23,0.33,0.4,0.45})-LOOKUP(W1496,{0,1950001,3300001,6950001,9000001,18000001,40000001},{0,97500,427500,636000,1536000,2796000,4796000}))*1.021,-2))</f>
        <v/>
      </c>
      <c r="Z1496" s="18">
        <f>IF(X1496&lt;=0,0,ROUNDDOWN((X1496*LOOKUP(X1496,{0,1950001,3300001,6950001,9000001,18000001,40000001},{0.05,0.1,0.2,0.23,0.33,0.4,0.45})-LOOKUP(X1496,{0,1950001,3300001,6950001,9000001,18000001,40000001},{0,97500,427500,636000,1536000,2796000,4796000}))*1.021,-2))</f>
        <v/>
      </c>
      <c r="AA1496" s="18">
        <f>MAX(0,ROUNDDOWN(M1496-J1496-430000-L1496-0,-3))</f>
        <v/>
      </c>
      <c r="AB1496" s="18">
        <f>MAX(0,ROUNDDOWN(M1496-J1496-430000-L1496-V1496,-3))</f>
        <v/>
      </c>
      <c r="AC1496" s="18">
        <f>IF(M1496&lt;=450000,0,MAX(0,ROUNDDOWN(AA1496*0.06-MIN(50000,AA1496)*0.03,-2))+MAX(0,ROUNDDOWN(AA1496*0.04-MIN(50000,AA1496)*0.02,-2)))</f>
        <v/>
      </c>
      <c r="AD1496" s="18">
        <f>IF(M1496&lt;=450000,0,MAX(0,ROUNDDOWN(AB1496*0.06-MIN(50000,AB1496)*0.03,-2))+MAX(0,ROUNDDOWN(AB1496*0.04-MIN(50000,AB1496)*0.02,-2)))</f>
        <v/>
      </c>
      <c r="AE1496" s="18">
        <f>Y1496-Z1496</f>
        <v/>
      </c>
      <c r="AF1496" s="18">
        <f>AC1496-AD1496</f>
        <v/>
      </c>
      <c r="AG1496" s="18">
        <f>AE1496+AF1496</f>
        <v/>
      </c>
      <c r="AH1496" s="20">
        <f>IF(W1496&lt;=0,0,LOOKUP(W1496,{0,1950001,3300001,6950001,9000001,18000001,40000001},{0.05,0.1,0.2,0.23,0.33,0.4,0.45}))</f>
        <v/>
      </c>
    </row>
    <row r="1497">
      <c r="A1497" t="inlineStr">
        <is>
          <t>1万円刻み 3区分8万円ずつ</t>
        </is>
      </c>
      <c r="B1497" s="18">
        <f>'4_1万円刻み'!$A$473</f>
        <v/>
      </c>
      <c r="C1497" s="19" t="n">
        <v>2026</v>
      </c>
      <c r="D1497" t="inlineStr">
        <is>
          <t>いいえ</t>
        </is>
      </c>
      <c r="E1497" s="18" t="n">
        <v>80000</v>
      </c>
      <c r="F1497" s="18" t="n">
        <v>0</v>
      </c>
      <c r="G1497" s="18" t="n">
        <v>80000</v>
      </c>
      <c r="H1497" s="18" t="n">
        <v>80000</v>
      </c>
      <c r="I1497" s="18" t="n">
        <v>0</v>
      </c>
      <c r="J1497" s="18">
        <f>ROUND(MIN(B1497/12,650000)*12*0.0915+MIN(B1497/12,1390000)*12*(0.0504+0)+B1497*0.005,0)</f>
        <v/>
      </c>
      <c r="K1497" s="18" t="n">
        <v>0</v>
      </c>
      <c r="L1497" s="18" t="n">
        <v>0</v>
      </c>
      <c r="M1497" s="18">
        <f>ROUND(IF(C1497&gt;=2026,IF(B1497&lt;741000,0,IF(B1497&lt;2191000,B1497-740000,IF(B1497&lt;2193000,1451000,IF(B1497&lt;2196000,1453000,IF(B1497&lt;2200000,1456000,IF(B1497&lt;3600000,ROUNDDOWN(B1497/4,-3)*2.8-80000,IF(B1497&lt;6600000,ROUNDDOWN(B1497/4,-3)*3.2-440000,IF(B1497&lt;8500000,ROUNDDOWN(B1497*0.9,0)-1100000,B1497-1950000)))))))),IF(B1497&lt;651000,0,IF(B1497&lt;1900000,B1497-650000,IF(B1497&lt;3600000,ROUNDDOWN(B1497/4,-3)*2.8-80000,IF(B1497&lt;6600000,ROUNDDOWN(B1497/4,-3)*3.2-440000,IF(B1497&lt;8500000,ROUNDDOWN(B1497*0.9,0)-1100000,B1497-1950000)))))),0)</f>
        <v/>
      </c>
      <c r="N1497" s="18">
        <f>IF(M1497&gt;23500000,NA(),IF(C1497&gt;=2026,IF(M1497&lt;=4890000,1040000,IF(M1497&lt;=6550000,670000,620000)),IF(M1497&lt;=1320000,950000,IF(M1497&lt;=3360000,880000,IF(M1497&lt;=4890000,680000,IF(M1497&lt;=6550000,630000,580000))))))</f>
        <v/>
      </c>
      <c r="O1497" s="18">
        <f>IF(F1497&lt;=0,IF(AND(D1497="はい",C1497&gt;=2026,C1497&lt;=2027),IF(E1497&lt;=0,0,IF(E1497&lt;=30000,E1497,IF(E1497&lt;=60000,ROUNDUP(E1497/2,0)+15000,IF(E1497&lt;=120000,ROUNDUP(E1497/4,0)+30000,60000)))),IF(E1497&lt;=0,0,IF(E1497&lt;=20000,E1497,IF(E1497&lt;=40000,ROUNDUP(E1497/2,0)+10000,IF(E1497&lt;=80000,ROUNDUP(E1497/4,0)+20000,40000))))),IF(E1497&lt;=0,IF(F1497&lt;=0,0,IF(F1497&lt;=25000,F1497,IF(F1497&lt;=50000,ROUNDUP(F1497/2,0)+12500,IF(F1497&lt;=100000,ROUNDUP(F1497/4,0)+25000,50000)))),MAX(IF(F1497&lt;=0,0,IF(F1497&lt;=25000,F1497,IF(F1497&lt;=50000,ROUNDUP(F1497/2,0)+12500,IF(F1497&lt;=100000,ROUNDUP(F1497/4,0)+25000,50000)))),MIN(IF(AND(D1497="はい",C1497&gt;=2026,C1497&lt;=2027),IF(E1497&lt;=0,0,IF(E1497&lt;=30000,E1497,IF(E1497&lt;=60000,ROUNDUP(E1497/2,0)+15000,IF(E1497&lt;=120000,ROUNDUP(E1497/4,0)+30000,60000)))),IF(E1497&lt;=0,0,IF(E1497&lt;=20000,E1497,IF(E1497&lt;=40000,ROUNDUP(E1497/2,0)+10000,IF(E1497&lt;=80000,ROUNDUP(E1497/4,0)+20000,40000)))))+IF(F1497&lt;=0,0,IF(F1497&lt;=25000,F1497,IF(F1497&lt;=50000,ROUNDUP(F1497/2,0)+12500,IF(F1497&lt;=100000,ROUNDUP(F1497/4,0)+25000,50000)))),IF(AND(D1497="はい",C1497&gt;=2026,C1497&lt;=2027),60000,40000)))))</f>
        <v/>
      </c>
      <c r="P1497" s="18">
        <f>IF(G1497&lt;=0,0,IF(G1497&lt;=20000,G1497,IF(G1497&lt;=40000,ROUNDUP(G1497/2,0)+10000,IF(G1497&lt;=80000,ROUNDUP(G1497/4,0)+20000,40000))))</f>
        <v/>
      </c>
      <c r="Q1497" s="18">
        <f>IF(I1497&lt;=0,IF(H1497&lt;=0,0,IF(H1497&lt;=20000,H1497,IF(H1497&lt;=40000,ROUNDUP(H1497/2,0)+10000,IF(H1497&lt;=80000,ROUNDUP(H1497/4,0)+20000,40000)))),IF(H1497&lt;=0,IF(I1497&lt;=0,0,IF(I1497&lt;=25000,I1497,IF(I1497&lt;=50000,ROUNDUP(I1497/2,0)+12500,IF(I1497&lt;=100000,ROUNDUP(I1497/4,0)+25000,50000)))),MAX(IF(I1497&lt;=0,0,IF(I1497&lt;=25000,I1497,IF(I1497&lt;=50000,ROUNDUP(I1497/2,0)+12500,IF(I1497&lt;=100000,ROUNDUP(I1497/4,0)+25000,50000)))),MIN(IF(H1497&lt;=0,0,IF(H1497&lt;=20000,H1497,IF(H1497&lt;=40000,ROUNDUP(H1497/2,0)+10000,IF(H1497&lt;=80000,ROUNDUP(H1497/4,0)+20000,40000))))+IF(I1497&lt;=0,0,IF(I1497&lt;=25000,I1497,IF(I1497&lt;=50000,ROUNDUP(I1497/2,0)+12500,IF(I1497&lt;=100000,ROUNDUP(I1497/4,0)+25000,50000)))),40000))))</f>
        <v/>
      </c>
      <c r="R1497" s="18">
        <f>MIN(120000,O1497+P1497+Q1497)</f>
        <v/>
      </c>
      <c r="S1497" s="18">
        <f>IF(F1497&lt;=0,IF(E1497&lt;=0,0,IF(E1497&lt;=12000,E1497,IF(E1497&lt;=32000,ROUNDUP(E1497/2,0)+6000,IF(E1497&lt;=56000,ROUNDUP(E1497/4,0)+14000,28000)))),IF(E1497&lt;=0,IF(F1497&lt;=0,0,IF(F1497&lt;=15000,F1497,IF(F1497&lt;=40000,ROUNDUP(F1497/2,0)+7500,IF(F1497&lt;=70000,ROUNDUP(F1497/4,0)+17500,35000)))),MAX(IF(F1497&lt;=0,0,IF(F1497&lt;=15000,F1497,IF(F1497&lt;=40000,ROUNDUP(F1497/2,0)+7500,IF(F1497&lt;=70000,ROUNDUP(F1497/4,0)+17500,35000)))),MIN(IF(E1497&lt;=0,0,IF(E1497&lt;=12000,E1497,IF(E1497&lt;=32000,ROUNDUP(E1497/2,0)+6000,IF(E1497&lt;=56000,ROUNDUP(E1497/4,0)+14000,28000))))+IF(F1497&lt;=0,0,IF(F1497&lt;=15000,F1497,IF(F1497&lt;=40000,ROUNDUP(F1497/2,0)+7500,IF(F1497&lt;=70000,ROUNDUP(F1497/4,0)+17500,35000)))),28000))))</f>
        <v/>
      </c>
      <c r="T1497" s="18">
        <f>IF(G1497&lt;=0,0,IF(G1497&lt;=12000,G1497,IF(G1497&lt;=32000,ROUNDUP(G1497/2,0)+6000,IF(G1497&lt;=56000,ROUNDUP(G1497/4,0)+14000,28000))))</f>
        <v/>
      </c>
      <c r="U1497" s="18">
        <f>IF(I1497&lt;=0,IF(H1497&lt;=0,0,IF(H1497&lt;=12000,H1497,IF(H1497&lt;=32000,ROUNDUP(H1497/2,0)+6000,IF(H1497&lt;=56000,ROUNDUP(H1497/4,0)+14000,28000)))),IF(H1497&lt;=0,IF(I1497&lt;=0,0,IF(I1497&lt;=15000,I1497,IF(I1497&lt;=40000,ROUNDUP(I1497/2,0)+7500,IF(I1497&lt;=70000,ROUNDUP(I1497/4,0)+17500,35000)))),MAX(IF(I1497&lt;=0,0,IF(I1497&lt;=15000,I1497,IF(I1497&lt;=40000,ROUNDUP(I1497/2,0)+7500,IF(I1497&lt;=70000,ROUNDUP(I1497/4,0)+17500,35000)))),MIN(IF(H1497&lt;=0,0,IF(H1497&lt;=12000,H1497,IF(H1497&lt;=32000,ROUNDUP(H1497/2,0)+6000,IF(H1497&lt;=56000,ROUNDUP(H1497/4,0)+14000,28000))))+IF(I1497&lt;=0,0,IF(I1497&lt;=15000,I1497,IF(I1497&lt;=40000,ROUNDUP(I1497/2,0)+7500,IF(I1497&lt;=70000,ROUNDUP(I1497/4,0)+17500,35000)))),28000))))</f>
        <v/>
      </c>
      <c r="V1497" s="18">
        <f>MIN(70000,S1497+T1497+U1497)</f>
        <v/>
      </c>
      <c r="W1497" s="18">
        <f>MAX(0,ROUNDDOWN(M1497-J1497-N1497-K1497-0,-3))</f>
        <v/>
      </c>
      <c r="X1497" s="18">
        <f>MAX(0,ROUNDDOWN(M1497-J1497-N1497-K1497-R1497,-3))</f>
        <v/>
      </c>
      <c r="Y1497" s="18">
        <f>IF(W1497&lt;=0,0,ROUNDDOWN((W1497*LOOKUP(W1497,{0,1950001,3300001,6950001,9000001,18000001,40000001},{0.05,0.1,0.2,0.23,0.33,0.4,0.45})-LOOKUP(W1497,{0,1950001,3300001,6950001,9000001,18000001,40000001},{0,97500,427500,636000,1536000,2796000,4796000}))*1.021,-2))</f>
        <v/>
      </c>
      <c r="Z1497" s="18">
        <f>IF(X1497&lt;=0,0,ROUNDDOWN((X1497*LOOKUP(X1497,{0,1950001,3300001,6950001,9000001,18000001,40000001},{0.05,0.1,0.2,0.23,0.33,0.4,0.45})-LOOKUP(X1497,{0,1950001,3300001,6950001,9000001,18000001,40000001},{0,97500,427500,636000,1536000,2796000,4796000}))*1.021,-2))</f>
        <v/>
      </c>
      <c r="AA1497" s="18">
        <f>MAX(0,ROUNDDOWN(M1497-J1497-430000-L1497-0,-3))</f>
        <v/>
      </c>
      <c r="AB1497" s="18">
        <f>MAX(0,ROUNDDOWN(M1497-J1497-430000-L1497-V1497,-3))</f>
        <v/>
      </c>
      <c r="AC1497" s="18">
        <f>IF(M1497&lt;=450000,0,MAX(0,ROUNDDOWN(AA1497*0.06-MIN(50000,AA1497)*0.03,-2))+MAX(0,ROUNDDOWN(AA1497*0.04-MIN(50000,AA1497)*0.02,-2)))</f>
        <v/>
      </c>
      <c r="AD1497" s="18">
        <f>IF(M1497&lt;=450000,0,MAX(0,ROUNDDOWN(AB1497*0.06-MIN(50000,AB1497)*0.03,-2))+MAX(0,ROUNDDOWN(AB1497*0.04-MIN(50000,AB1497)*0.02,-2)))</f>
        <v/>
      </c>
      <c r="AE1497" s="18">
        <f>Y1497-Z1497</f>
        <v/>
      </c>
      <c r="AF1497" s="18">
        <f>AC1497-AD1497</f>
        <v/>
      </c>
      <c r="AG1497" s="18">
        <f>AE1497+AF1497</f>
        <v/>
      </c>
      <c r="AH1497" s="20">
        <f>IF(W1497&lt;=0,0,LOOKUP(W1497,{0,1950001,3300001,6950001,9000001,18000001,40000001},{0.05,0.1,0.2,0.23,0.33,0.4,0.45}))</f>
        <v/>
      </c>
    </row>
    <row r="1498">
      <c r="A1498" t="inlineStr">
        <is>
          <t>1万円刻み 一般8万円</t>
        </is>
      </c>
      <c r="B1498" s="18">
        <f>'4_1万円刻み'!$A$473</f>
        <v/>
      </c>
      <c r="C1498" s="19" t="n">
        <v>2026</v>
      </c>
      <c r="D1498" t="inlineStr">
        <is>
          <t>いいえ</t>
        </is>
      </c>
      <c r="E1498" s="18" t="n">
        <v>80000</v>
      </c>
      <c r="F1498" s="18" t="n">
        <v>0</v>
      </c>
      <c r="G1498" s="18" t="n">
        <v>0</v>
      </c>
      <c r="H1498" s="18" t="n">
        <v>0</v>
      </c>
      <c r="I1498" s="18" t="n">
        <v>0</v>
      </c>
      <c r="J1498" s="18">
        <f>ROUND(MIN(B1498/12,650000)*12*0.0915+MIN(B1498/12,1390000)*12*(0.0504+0)+B1498*0.005,0)</f>
        <v/>
      </c>
      <c r="K1498" s="18" t="n">
        <v>0</v>
      </c>
      <c r="L1498" s="18" t="n">
        <v>0</v>
      </c>
      <c r="M1498" s="18">
        <f>ROUND(IF(C1498&gt;=2026,IF(B1498&lt;741000,0,IF(B1498&lt;2191000,B1498-740000,IF(B1498&lt;2193000,1451000,IF(B1498&lt;2196000,1453000,IF(B1498&lt;2200000,1456000,IF(B1498&lt;3600000,ROUNDDOWN(B1498/4,-3)*2.8-80000,IF(B1498&lt;6600000,ROUNDDOWN(B1498/4,-3)*3.2-440000,IF(B1498&lt;8500000,ROUNDDOWN(B1498*0.9,0)-1100000,B1498-1950000)))))))),IF(B1498&lt;651000,0,IF(B1498&lt;1900000,B1498-650000,IF(B1498&lt;3600000,ROUNDDOWN(B1498/4,-3)*2.8-80000,IF(B1498&lt;6600000,ROUNDDOWN(B1498/4,-3)*3.2-440000,IF(B1498&lt;8500000,ROUNDDOWN(B1498*0.9,0)-1100000,B1498-1950000)))))),0)</f>
        <v/>
      </c>
      <c r="N1498" s="18">
        <f>IF(M1498&gt;23500000,NA(),IF(C1498&gt;=2026,IF(M1498&lt;=4890000,1040000,IF(M1498&lt;=6550000,670000,620000)),IF(M1498&lt;=1320000,950000,IF(M1498&lt;=3360000,880000,IF(M1498&lt;=4890000,680000,IF(M1498&lt;=6550000,630000,580000))))))</f>
        <v/>
      </c>
      <c r="O1498" s="18">
        <f>IF(F1498&lt;=0,IF(AND(D1498="はい",C1498&gt;=2026,C1498&lt;=2027),IF(E1498&lt;=0,0,IF(E1498&lt;=30000,E1498,IF(E1498&lt;=60000,ROUNDUP(E1498/2,0)+15000,IF(E1498&lt;=120000,ROUNDUP(E1498/4,0)+30000,60000)))),IF(E1498&lt;=0,0,IF(E1498&lt;=20000,E1498,IF(E1498&lt;=40000,ROUNDUP(E1498/2,0)+10000,IF(E1498&lt;=80000,ROUNDUP(E1498/4,0)+20000,40000))))),IF(E1498&lt;=0,IF(F1498&lt;=0,0,IF(F1498&lt;=25000,F1498,IF(F1498&lt;=50000,ROUNDUP(F1498/2,0)+12500,IF(F1498&lt;=100000,ROUNDUP(F1498/4,0)+25000,50000)))),MAX(IF(F1498&lt;=0,0,IF(F1498&lt;=25000,F1498,IF(F1498&lt;=50000,ROUNDUP(F1498/2,0)+12500,IF(F1498&lt;=100000,ROUNDUP(F1498/4,0)+25000,50000)))),MIN(IF(AND(D1498="はい",C1498&gt;=2026,C1498&lt;=2027),IF(E1498&lt;=0,0,IF(E1498&lt;=30000,E1498,IF(E1498&lt;=60000,ROUNDUP(E1498/2,0)+15000,IF(E1498&lt;=120000,ROUNDUP(E1498/4,0)+30000,60000)))),IF(E1498&lt;=0,0,IF(E1498&lt;=20000,E1498,IF(E1498&lt;=40000,ROUNDUP(E1498/2,0)+10000,IF(E1498&lt;=80000,ROUNDUP(E1498/4,0)+20000,40000)))))+IF(F1498&lt;=0,0,IF(F1498&lt;=25000,F1498,IF(F1498&lt;=50000,ROUNDUP(F1498/2,0)+12500,IF(F1498&lt;=100000,ROUNDUP(F1498/4,0)+25000,50000)))),IF(AND(D1498="はい",C1498&gt;=2026,C1498&lt;=2027),60000,40000)))))</f>
        <v/>
      </c>
      <c r="P1498" s="18">
        <f>IF(G1498&lt;=0,0,IF(G1498&lt;=20000,G1498,IF(G1498&lt;=40000,ROUNDUP(G1498/2,0)+10000,IF(G1498&lt;=80000,ROUNDUP(G1498/4,0)+20000,40000))))</f>
        <v/>
      </c>
      <c r="Q1498" s="18">
        <f>IF(I1498&lt;=0,IF(H1498&lt;=0,0,IF(H1498&lt;=20000,H1498,IF(H1498&lt;=40000,ROUNDUP(H1498/2,0)+10000,IF(H1498&lt;=80000,ROUNDUP(H1498/4,0)+20000,40000)))),IF(H1498&lt;=0,IF(I1498&lt;=0,0,IF(I1498&lt;=25000,I1498,IF(I1498&lt;=50000,ROUNDUP(I1498/2,0)+12500,IF(I1498&lt;=100000,ROUNDUP(I1498/4,0)+25000,50000)))),MAX(IF(I1498&lt;=0,0,IF(I1498&lt;=25000,I1498,IF(I1498&lt;=50000,ROUNDUP(I1498/2,0)+12500,IF(I1498&lt;=100000,ROUNDUP(I1498/4,0)+25000,50000)))),MIN(IF(H1498&lt;=0,0,IF(H1498&lt;=20000,H1498,IF(H1498&lt;=40000,ROUNDUP(H1498/2,0)+10000,IF(H1498&lt;=80000,ROUNDUP(H1498/4,0)+20000,40000))))+IF(I1498&lt;=0,0,IF(I1498&lt;=25000,I1498,IF(I1498&lt;=50000,ROUNDUP(I1498/2,0)+12500,IF(I1498&lt;=100000,ROUNDUP(I1498/4,0)+25000,50000)))),40000))))</f>
        <v/>
      </c>
      <c r="R1498" s="18">
        <f>MIN(120000,O1498+P1498+Q1498)</f>
        <v/>
      </c>
      <c r="S1498" s="18">
        <f>IF(F1498&lt;=0,IF(E1498&lt;=0,0,IF(E1498&lt;=12000,E1498,IF(E1498&lt;=32000,ROUNDUP(E1498/2,0)+6000,IF(E1498&lt;=56000,ROUNDUP(E1498/4,0)+14000,28000)))),IF(E1498&lt;=0,IF(F1498&lt;=0,0,IF(F1498&lt;=15000,F1498,IF(F1498&lt;=40000,ROUNDUP(F1498/2,0)+7500,IF(F1498&lt;=70000,ROUNDUP(F1498/4,0)+17500,35000)))),MAX(IF(F1498&lt;=0,0,IF(F1498&lt;=15000,F1498,IF(F1498&lt;=40000,ROUNDUP(F1498/2,0)+7500,IF(F1498&lt;=70000,ROUNDUP(F1498/4,0)+17500,35000)))),MIN(IF(E1498&lt;=0,0,IF(E1498&lt;=12000,E1498,IF(E1498&lt;=32000,ROUNDUP(E1498/2,0)+6000,IF(E1498&lt;=56000,ROUNDUP(E1498/4,0)+14000,28000))))+IF(F1498&lt;=0,0,IF(F1498&lt;=15000,F1498,IF(F1498&lt;=40000,ROUNDUP(F1498/2,0)+7500,IF(F1498&lt;=70000,ROUNDUP(F1498/4,0)+17500,35000)))),28000))))</f>
        <v/>
      </c>
      <c r="T1498" s="18">
        <f>IF(G1498&lt;=0,0,IF(G1498&lt;=12000,G1498,IF(G1498&lt;=32000,ROUNDUP(G1498/2,0)+6000,IF(G1498&lt;=56000,ROUNDUP(G1498/4,0)+14000,28000))))</f>
        <v/>
      </c>
      <c r="U1498" s="18">
        <f>IF(I1498&lt;=0,IF(H1498&lt;=0,0,IF(H1498&lt;=12000,H1498,IF(H1498&lt;=32000,ROUNDUP(H1498/2,0)+6000,IF(H1498&lt;=56000,ROUNDUP(H1498/4,0)+14000,28000)))),IF(H1498&lt;=0,IF(I1498&lt;=0,0,IF(I1498&lt;=15000,I1498,IF(I1498&lt;=40000,ROUNDUP(I1498/2,0)+7500,IF(I1498&lt;=70000,ROUNDUP(I1498/4,0)+17500,35000)))),MAX(IF(I1498&lt;=0,0,IF(I1498&lt;=15000,I1498,IF(I1498&lt;=40000,ROUNDUP(I1498/2,0)+7500,IF(I1498&lt;=70000,ROUNDUP(I1498/4,0)+17500,35000)))),MIN(IF(H1498&lt;=0,0,IF(H1498&lt;=12000,H1498,IF(H1498&lt;=32000,ROUNDUP(H1498/2,0)+6000,IF(H1498&lt;=56000,ROUNDUP(H1498/4,0)+14000,28000))))+IF(I1498&lt;=0,0,IF(I1498&lt;=15000,I1498,IF(I1498&lt;=40000,ROUNDUP(I1498/2,0)+7500,IF(I1498&lt;=70000,ROUNDUP(I1498/4,0)+17500,35000)))),28000))))</f>
        <v/>
      </c>
      <c r="V1498" s="18">
        <f>MIN(70000,S1498+T1498+U1498)</f>
        <v/>
      </c>
      <c r="W1498" s="18">
        <f>MAX(0,ROUNDDOWN(M1498-J1498-N1498-K1498-0,-3))</f>
        <v/>
      </c>
      <c r="X1498" s="18">
        <f>MAX(0,ROUNDDOWN(M1498-J1498-N1498-K1498-R1498,-3))</f>
        <v/>
      </c>
      <c r="Y1498" s="18">
        <f>IF(W1498&lt;=0,0,ROUNDDOWN((W1498*LOOKUP(W1498,{0,1950001,3300001,6950001,9000001,18000001,40000001},{0.05,0.1,0.2,0.23,0.33,0.4,0.45})-LOOKUP(W1498,{0,1950001,3300001,6950001,9000001,18000001,40000001},{0,97500,427500,636000,1536000,2796000,4796000}))*1.021,-2))</f>
        <v/>
      </c>
      <c r="Z1498" s="18">
        <f>IF(X1498&lt;=0,0,ROUNDDOWN((X1498*LOOKUP(X1498,{0,1950001,3300001,6950001,9000001,18000001,40000001},{0.05,0.1,0.2,0.23,0.33,0.4,0.45})-LOOKUP(X1498,{0,1950001,3300001,6950001,9000001,18000001,40000001},{0,97500,427500,636000,1536000,2796000,4796000}))*1.021,-2))</f>
        <v/>
      </c>
      <c r="AA1498" s="18">
        <f>MAX(0,ROUNDDOWN(M1498-J1498-430000-L1498-0,-3))</f>
        <v/>
      </c>
      <c r="AB1498" s="18">
        <f>MAX(0,ROUNDDOWN(M1498-J1498-430000-L1498-V1498,-3))</f>
        <v/>
      </c>
      <c r="AC1498" s="18">
        <f>IF(M1498&lt;=450000,0,MAX(0,ROUNDDOWN(AA1498*0.06-MIN(50000,AA1498)*0.03,-2))+MAX(0,ROUNDDOWN(AA1498*0.04-MIN(50000,AA1498)*0.02,-2)))</f>
        <v/>
      </c>
      <c r="AD1498" s="18">
        <f>IF(M1498&lt;=450000,0,MAX(0,ROUNDDOWN(AB1498*0.06-MIN(50000,AB1498)*0.03,-2))+MAX(0,ROUNDDOWN(AB1498*0.04-MIN(50000,AB1498)*0.02,-2)))</f>
        <v/>
      </c>
      <c r="AE1498" s="18">
        <f>Y1498-Z1498</f>
        <v/>
      </c>
      <c r="AF1498" s="18">
        <f>AC1498-AD1498</f>
        <v/>
      </c>
      <c r="AG1498" s="18">
        <f>AE1498+AF1498</f>
        <v/>
      </c>
      <c r="AH1498" s="20">
        <f>IF(W1498&lt;=0,0,LOOKUP(W1498,{0,1950001,3300001,6950001,9000001,18000001,40000001},{0.05,0.1,0.2,0.23,0.33,0.4,0.45}))</f>
        <v/>
      </c>
    </row>
    <row r="1499">
      <c r="A1499" t="inlineStr">
        <is>
          <t>1万円刻み 特例あり一般12万円</t>
        </is>
      </c>
      <c r="B1499" s="18">
        <f>'4_1万円刻み'!$A$473</f>
        <v/>
      </c>
      <c r="C1499" s="19" t="n">
        <v>2026</v>
      </c>
      <c r="D1499" t="inlineStr">
        <is>
          <t>はい</t>
        </is>
      </c>
      <c r="E1499" s="18" t="n">
        <v>120000</v>
      </c>
      <c r="F1499" s="18" t="n">
        <v>0</v>
      </c>
      <c r="G1499" s="18" t="n">
        <v>0</v>
      </c>
      <c r="H1499" s="18" t="n">
        <v>0</v>
      </c>
      <c r="I1499" s="18" t="n">
        <v>0</v>
      </c>
      <c r="J1499" s="18">
        <f>ROUND(MIN(B1499/12,650000)*12*0.0915+MIN(B1499/12,1390000)*12*(0.0504+0)+B1499*0.005,0)</f>
        <v/>
      </c>
      <c r="K1499" s="18" t="n">
        <v>0</v>
      </c>
      <c r="L1499" s="18" t="n">
        <v>0</v>
      </c>
      <c r="M1499" s="18">
        <f>ROUND(IF(C1499&gt;=2026,IF(B1499&lt;741000,0,IF(B1499&lt;2191000,B1499-740000,IF(B1499&lt;2193000,1451000,IF(B1499&lt;2196000,1453000,IF(B1499&lt;2200000,1456000,IF(B1499&lt;3600000,ROUNDDOWN(B1499/4,-3)*2.8-80000,IF(B1499&lt;6600000,ROUNDDOWN(B1499/4,-3)*3.2-440000,IF(B1499&lt;8500000,ROUNDDOWN(B1499*0.9,0)-1100000,B1499-1950000)))))))),IF(B1499&lt;651000,0,IF(B1499&lt;1900000,B1499-650000,IF(B1499&lt;3600000,ROUNDDOWN(B1499/4,-3)*2.8-80000,IF(B1499&lt;6600000,ROUNDDOWN(B1499/4,-3)*3.2-440000,IF(B1499&lt;8500000,ROUNDDOWN(B1499*0.9,0)-1100000,B1499-1950000)))))),0)</f>
        <v/>
      </c>
      <c r="N1499" s="18">
        <f>IF(M1499&gt;23500000,NA(),IF(C1499&gt;=2026,IF(M1499&lt;=4890000,1040000,IF(M1499&lt;=6550000,670000,620000)),IF(M1499&lt;=1320000,950000,IF(M1499&lt;=3360000,880000,IF(M1499&lt;=4890000,680000,IF(M1499&lt;=6550000,630000,580000))))))</f>
        <v/>
      </c>
      <c r="O1499" s="18">
        <f>IF(F1499&lt;=0,IF(AND(D1499="はい",C1499&gt;=2026,C1499&lt;=2027),IF(E1499&lt;=0,0,IF(E1499&lt;=30000,E1499,IF(E1499&lt;=60000,ROUNDUP(E1499/2,0)+15000,IF(E1499&lt;=120000,ROUNDUP(E1499/4,0)+30000,60000)))),IF(E1499&lt;=0,0,IF(E1499&lt;=20000,E1499,IF(E1499&lt;=40000,ROUNDUP(E1499/2,0)+10000,IF(E1499&lt;=80000,ROUNDUP(E1499/4,0)+20000,40000))))),IF(E1499&lt;=0,IF(F1499&lt;=0,0,IF(F1499&lt;=25000,F1499,IF(F1499&lt;=50000,ROUNDUP(F1499/2,0)+12500,IF(F1499&lt;=100000,ROUNDUP(F1499/4,0)+25000,50000)))),MAX(IF(F1499&lt;=0,0,IF(F1499&lt;=25000,F1499,IF(F1499&lt;=50000,ROUNDUP(F1499/2,0)+12500,IF(F1499&lt;=100000,ROUNDUP(F1499/4,0)+25000,50000)))),MIN(IF(AND(D1499="はい",C1499&gt;=2026,C1499&lt;=2027),IF(E1499&lt;=0,0,IF(E1499&lt;=30000,E1499,IF(E1499&lt;=60000,ROUNDUP(E1499/2,0)+15000,IF(E1499&lt;=120000,ROUNDUP(E1499/4,0)+30000,60000)))),IF(E1499&lt;=0,0,IF(E1499&lt;=20000,E1499,IF(E1499&lt;=40000,ROUNDUP(E1499/2,0)+10000,IF(E1499&lt;=80000,ROUNDUP(E1499/4,0)+20000,40000)))))+IF(F1499&lt;=0,0,IF(F1499&lt;=25000,F1499,IF(F1499&lt;=50000,ROUNDUP(F1499/2,0)+12500,IF(F1499&lt;=100000,ROUNDUP(F1499/4,0)+25000,50000)))),IF(AND(D1499="はい",C1499&gt;=2026,C1499&lt;=2027),60000,40000)))))</f>
        <v/>
      </c>
      <c r="P1499" s="18">
        <f>IF(G1499&lt;=0,0,IF(G1499&lt;=20000,G1499,IF(G1499&lt;=40000,ROUNDUP(G1499/2,0)+10000,IF(G1499&lt;=80000,ROUNDUP(G1499/4,0)+20000,40000))))</f>
        <v/>
      </c>
      <c r="Q1499" s="18">
        <f>IF(I1499&lt;=0,IF(H1499&lt;=0,0,IF(H1499&lt;=20000,H1499,IF(H1499&lt;=40000,ROUNDUP(H1499/2,0)+10000,IF(H1499&lt;=80000,ROUNDUP(H1499/4,0)+20000,40000)))),IF(H1499&lt;=0,IF(I1499&lt;=0,0,IF(I1499&lt;=25000,I1499,IF(I1499&lt;=50000,ROUNDUP(I1499/2,0)+12500,IF(I1499&lt;=100000,ROUNDUP(I1499/4,0)+25000,50000)))),MAX(IF(I1499&lt;=0,0,IF(I1499&lt;=25000,I1499,IF(I1499&lt;=50000,ROUNDUP(I1499/2,0)+12500,IF(I1499&lt;=100000,ROUNDUP(I1499/4,0)+25000,50000)))),MIN(IF(H1499&lt;=0,0,IF(H1499&lt;=20000,H1499,IF(H1499&lt;=40000,ROUNDUP(H1499/2,0)+10000,IF(H1499&lt;=80000,ROUNDUP(H1499/4,0)+20000,40000))))+IF(I1499&lt;=0,0,IF(I1499&lt;=25000,I1499,IF(I1499&lt;=50000,ROUNDUP(I1499/2,0)+12500,IF(I1499&lt;=100000,ROUNDUP(I1499/4,0)+25000,50000)))),40000))))</f>
        <v/>
      </c>
      <c r="R1499" s="18">
        <f>MIN(120000,O1499+P1499+Q1499)</f>
        <v/>
      </c>
      <c r="S1499" s="18">
        <f>IF(F1499&lt;=0,IF(E1499&lt;=0,0,IF(E1499&lt;=12000,E1499,IF(E1499&lt;=32000,ROUNDUP(E1499/2,0)+6000,IF(E1499&lt;=56000,ROUNDUP(E1499/4,0)+14000,28000)))),IF(E1499&lt;=0,IF(F1499&lt;=0,0,IF(F1499&lt;=15000,F1499,IF(F1499&lt;=40000,ROUNDUP(F1499/2,0)+7500,IF(F1499&lt;=70000,ROUNDUP(F1499/4,0)+17500,35000)))),MAX(IF(F1499&lt;=0,0,IF(F1499&lt;=15000,F1499,IF(F1499&lt;=40000,ROUNDUP(F1499/2,0)+7500,IF(F1499&lt;=70000,ROUNDUP(F1499/4,0)+17500,35000)))),MIN(IF(E1499&lt;=0,0,IF(E1499&lt;=12000,E1499,IF(E1499&lt;=32000,ROUNDUP(E1499/2,0)+6000,IF(E1499&lt;=56000,ROUNDUP(E1499/4,0)+14000,28000))))+IF(F1499&lt;=0,0,IF(F1499&lt;=15000,F1499,IF(F1499&lt;=40000,ROUNDUP(F1499/2,0)+7500,IF(F1499&lt;=70000,ROUNDUP(F1499/4,0)+17500,35000)))),28000))))</f>
        <v/>
      </c>
      <c r="T1499" s="18">
        <f>IF(G1499&lt;=0,0,IF(G1499&lt;=12000,G1499,IF(G1499&lt;=32000,ROUNDUP(G1499/2,0)+6000,IF(G1499&lt;=56000,ROUNDUP(G1499/4,0)+14000,28000))))</f>
        <v/>
      </c>
      <c r="U1499" s="18">
        <f>IF(I1499&lt;=0,IF(H1499&lt;=0,0,IF(H1499&lt;=12000,H1499,IF(H1499&lt;=32000,ROUNDUP(H1499/2,0)+6000,IF(H1499&lt;=56000,ROUNDUP(H1499/4,0)+14000,28000)))),IF(H1499&lt;=0,IF(I1499&lt;=0,0,IF(I1499&lt;=15000,I1499,IF(I1499&lt;=40000,ROUNDUP(I1499/2,0)+7500,IF(I1499&lt;=70000,ROUNDUP(I1499/4,0)+17500,35000)))),MAX(IF(I1499&lt;=0,0,IF(I1499&lt;=15000,I1499,IF(I1499&lt;=40000,ROUNDUP(I1499/2,0)+7500,IF(I1499&lt;=70000,ROUNDUP(I1499/4,0)+17500,35000)))),MIN(IF(H1499&lt;=0,0,IF(H1499&lt;=12000,H1499,IF(H1499&lt;=32000,ROUNDUP(H1499/2,0)+6000,IF(H1499&lt;=56000,ROUNDUP(H1499/4,0)+14000,28000))))+IF(I1499&lt;=0,0,IF(I1499&lt;=15000,I1499,IF(I1499&lt;=40000,ROUNDUP(I1499/2,0)+7500,IF(I1499&lt;=70000,ROUNDUP(I1499/4,0)+17500,35000)))),28000))))</f>
        <v/>
      </c>
      <c r="V1499" s="18">
        <f>MIN(70000,S1499+T1499+U1499)</f>
        <v/>
      </c>
      <c r="W1499" s="18">
        <f>MAX(0,ROUNDDOWN(M1499-J1499-N1499-K1499-0,-3))</f>
        <v/>
      </c>
      <c r="X1499" s="18">
        <f>MAX(0,ROUNDDOWN(M1499-J1499-N1499-K1499-R1499,-3))</f>
        <v/>
      </c>
      <c r="Y1499" s="18">
        <f>IF(W1499&lt;=0,0,ROUNDDOWN((W1499*LOOKUP(W1499,{0,1950001,3300001,6950001,9000001,18000001,40000001},{0.05,0.1,0.2,0.23,0.33,0.4,0.45})-LOOKUP(W1499,{0,1950001,3300001,6950001,9000001,18000001,40000001},{0,97500,427500,636000,1536000,2796000,4796000}))*1.021,-2))</f>
        <v/>
      </c>
      <c r="Z1499" s="18">
        <f>IF(X1499&lt;=0,0,ROUNDDOWN((X1499*LOOKUP(X1499,{0,1950001,3300001,6950001,9000001,18000001,40000001},{0.05,0.1,0.2,0.23,0.33,0.4,0.45})-LOOKUP(X1499,{0,1950001,3300001,6950001,9000001,18000001,40000001},{0,97500,427500,636000,1536000,2796000,4796000}))*1.021,-2))</f>
        <v/>
      </c>
      <c r="AA1499" s="18">
        <f>MAX(0,ROUNDDOWN(M1499-J1499-430000-L1499-0,-3))</f>
        <v/>
      </c>
      <c r="AB1499" s="18">
        <f>MAX(0,ROUNDDOWN(M1499-J1499-430000-L1499-V1499,-3))</f>
        <v/>
      </c>
      <c r="AC1499" s="18">
        <f>IF(M1499&lt;=450000,0,MAX(0,ROUNDDOWN(AA1499*0.06-MIN(50000,AA1499)*0.03,-2))+MAX(0,ROUNDDOWN(AA1499*0.04-MIN(50000,AA1499)*0.02,-2)))</f>
        <v/>
      </c>
      <c r="AD1499" s="18">
        <f>IF(M1499&lt;=450000,0,MAX(0,ROUNDDOWN(AB1499*0.06-MIN(50000,AB1499)*0.03,-2))+MAX(0,ROUNDDOWN(AB1499*0.04-MIN(50000,AB1499)*0.02,-2)))</f>
        <v/>
      </c>
      <c r="AE1499" s="18">
        <f>Y1499-Z1499</f>
        <v/>
      </c>
      <c r="AF1499" s="18">
        <f>AC1499-AD1499</f>
        <v/>
      </c>
      <c r="AG1499" s="18">
        <f>AE1499+AF1499</f>
        <v/>
      </c>
      <c r="AH1499" s="20">
        <f>IF(W1499&lt;=0,0,LOOKUP(W1499,{0,1950001,3300001,6950001,9000001,18000001,40000001},{0.05,0.1,0.2,0.23,0.33,0.4,0.45}))</f>
        <v/>
      </c>
    </row>
    <row r="1500">
      <c r="A1500" t="inlineStr">
        <is>
          <t>1万円刻み 3区分8万円ずつ</t>
        </is>
      </c>
      <c r="B1500" s="18">
        <f>'4_1万円刻み'!$A$474</f>
        <v/>
      </c>
      <c r="C1500" s="19" t="n">
        <v>2026</v>
      </c>
      <c r="D1500" t="inlineStr">
        <is>
          <t>いいえ</t>
        </is>
      </c>
      <c r="E1500" s="18" t="n">
        <v>80000</v>
      </c>
      <c r="F1500" s="18" t="n">
        <v>0</v>
      </c>
      <c r="G1500" s="18" t="n">
        <v>80000</v>
      </c>
      <c r="H1500" s="18" t="n">
        <v>80000</v>
      </c>
      <c r="I1500" s="18" t="n">
        <v>0</v>
      </c>
      <c r="J1500" s="18">
        <f>ROUND(MIN(B1500/12,650000)*12*0.0915+MIN(B1500/12,1390000)*12*(0.0504+0)+B1500*0.005,0)</f>
        <v/>
      </c>
      <c r="K1500" s="18" t="n">
        <v>0</v>
      </c>
      <c r="L1500" s="18" t="n">
        <v>0</v>
      </c>
      <c r="M1500" s="18">
        <f>ROUND(IF(C1500&gt;=2026,IF(B1500&lt;741000,0,IF(B1500&lt;2191000,B1500-740000,IF(B1500&lt;2193000,1451000,IF(B1500&lt;2196000,1453000,IF(B1500&lt;2200000,1456000,IF(B1500&lt;3600000,ROUNDDOWN(B1500/4,-3)*2.8-80000,IF(B1500&lt;6600000,ROUNDDOWN(B1500/4,-3)*3.2-440000,IF(B1500&lt;8500000,ROUNDDOWN(B1500*0.9,0)-1100000,B1500-1950000)))))))),IF(B1500&lt;651000,0,IF(B1500&lt;1900000,B1500-650000,IF(B1500&lt;3600000,ROUNDDOWN(B1500/4,-3)*2.8-80000,IF(B1500&lt;6600000,ROUNDDOWN(B1500/4,-3)*3.2-440000,IF(B1500&lt;8500000,ROUNDDOWN(B1500*0.9,0)-1100000,B1500-1950000)))))),0)</f>
        <v/>
      </c>
      <c r="N1500" s="18">
        <f>IF(M1500&gt;23500000,NA(),IF(C1500&gt;=2026,IF(M1500&lt;=4890000,1040000,IF(M1500&lt;=6550000,670000,620000)),IF(M1500&lt;=1320000,950000,IF(M1500&lt;=3360000,880000,IF(M1500&lt;=4890000,680000,IF(M1500&lt;=6550000,630000,580000))))))</f>
        <v/>
      </c>
      <c r="O1500" s="18">
        <f>IF(F1500&lt;=0,IF(AND(D1500="はい",C1500&gt;=2026,C1500&lt;=2027),IF(E1500&lt;=0,0,IF(E1500&lt;=30000,E1500,IF(E1500&lt;=60000,ROUNDUP(E1500/2,0)+15000,IF(E1500&lt;=120000,ROUNDUP(E1500/4,0)+30000,60000)))),IF(E1500&lt;=0,0,IF(E1500&lt;=20000,E1500,IF(E1500&lt;=40000,ROUNDUP(E1500/2,0)+10000,IF(E1500&lt;=80000,ROUNDUP(E1500/4,0)+20000,40000))))),IF(E1500&lt;=0,IF(F1500&lt;=0,0,IF(F1500&lt;=25000,F1500,IF(F1500&lt;=50000,ROUNDUP(F1500/2,0)+12500,IF(F1500&lt;=100000,ROUNDUP(F1500/4,0)+25000,50000)))),MAX(IF(F1500&lt;=0,0,IF(F1500&lt;=25000,F1500,IF(F1500&lt;=50000,ROUNDUP(F1500/2,0)+12500,IF(F1500&lt;=100000,ROUNDUP(F1500/4,0)+25000,50000)))),MIN(IF(AND(D1500="はい",C1500&gt;=2026,C1500&lt;=2027),IF(E1500&lt;=0,0,IF(E1500&lt;=30000,E1500,IF(E1500&lt;=60000,ROUNDUP(E1500/2,0)+15000,IF(E1500&lt;=120000,ROUNDUP(E1500/4,0)+30000,60000)))),IF(E1500&lt;=0,0,IF(E1500&lt;=20000,E1500,IF(E1500&lt;=40000,ROUNDUP(E1500/2,0)+10000,IF(E1500&lt;=80000,ROUNDUP(E1500/4,0)+20000,40000)))))+IF(F1500&lt;=0,0,IF(F1500&lt;=25000,F1500,IF(F1500&lt;=50000,ROUNDUP(F1500/2,0)+12500,IF(F1500&lt;=100000,ROUNDUP(F1500/4,0)+25000,50000)))),IF(AND(D1500="はい",C1500&gt;=2026,C1500&lt;=2027),60000,40000)))))</f>
        <v/>
      </c>
      <c r="P1500" s="18">
        <f>IF(G1500&lt;=0,0,IF(G1500&lt;=20000,G1500,IF(G1500&lt;=40000,ROUNDUP(G1500/2,0)+10000,IF(G1500&lt;=80000,ROUNDUP(G1500/4,0)+20000,40000))))</f>
        <v/>
      </c>
      <c r="Q1500" s="18">
        <f>IF(I1500&lt;=0,IF(H1500&lt;=0,0,IF(H1500&lt;=20000,H1500,IF(H1500&lt;=40000,ROUNDUP(H1500/2,0)+10000,IF(H1500&lt;=80000,ROUNDUP(H1500/4,0)+20000,40000)))),IF(H1500&lt;=0,IF(I1500&lt;=0,0,IF(I1500&lt;=25000,I1500,IF(I1500&lt;=50000,ROUNDUP(I1500/2,0)+12500,IF(I1500&lt;=100000,ROUNDUP(I1500/4,0)+25000,50000)))),MAX(IF(I1500&lt;=0,0,IF(I1500&lt;=25000,I1500,IF(I1500&lt;=50000,ROUNDUP(I1500/2,0)+12500,IF(I1500&lt;=100000,ROUNDUP(I1500/4,0)+25000,50000)))),MIN(IF(H1500&lt;=0,0,IF(H1500&lt;=20000,H1500,IF(H1500&lt;=40000,ROUNDUP(H1500/2,0)+10000,IF(H1500&lt;=80000,ROUNDUP(H1500/4,0)+20000,40000))))+IF(I1500&lt;=0,0,IF(I1500&lt;=25000,I1500,IF(I1500&lt;=50000,ROUNDUP(I1500/2,0)+12500,IF(I1500&lt;=100000,ROUNDUP(I1500/4,0)+25000,50000)))),40000))))</f>
        <v/>
      </c>
      <c r="R1500" s="18">
        <f>MIN(120000,O1500+P1500+Q1500)</f>
        <v/>
      </c>
      <c r="S1500" s="18">
        <f>IF(F1500&lt;=0,IF(E1500&lt;=0,0,IF(E1500&lt;=12000,E1500,IF(E1500&lt;=32000,ROUNDUP(E1500/2,0)+6000,IF(E1500&lt;=56000,ROUNDUP(E1500/4,0)+14000,28000)))),IF(E1500&lt;=0,IF(F1500&lt;=0,0,IF(F1500&lt;=15000,F1500,IF(F1500&lt;=40000,ROUNDUP(F1500/2,0)+7500,IF(F1500&lt;=70000,ROUNDUP(F1500/4,0)+17500,35000)))),MAX(IF(F1500&lt;=0,0,IF(F1500&lt;=15000,F1500,IF(F1500&lt;=40000,ROUNDUP(F1500/2,0)+7500,IF(F1500&lt;=70000,ROUNDUP(F1500/4,0)+17500,35000)))),MIN(IF(E1500&lt;=0,0,IF(E1500&lt;=12000,E1500,IF(E1500&lt;=32000,ROUNDUP(E1500/2,0)+6000,IF(E1500&lt;=56000,ROUNDUP(E1500/4,0)+14000,28000))))+IF(F1500&lt;=0,0,IF(F1500&lt;=15000,F1500,IF(F1500&lt;=40000,ROUNDUP(F1500/2,0)+7500,IF(F1500&lt;=70000,ROUNDUP(F1500/4,0)+17500,35000)))),28000))))</f>
        <v/>
      </c>
      <c r="T1500" s="18">
        <f>IF(G1500&lt;=0,0,IF(G1500&lt;=12000,G1500,IF(G1500&lt;=32000,ROUNDUP(G1500/2,0)+6000,IF(G1500&lt;=56000,ROUNDUP(G1500/4,0)+14000,28000))))</f>
        <v/>
      </c>
      <c r="U1500" s="18">
        <f>IF(I1500&lt;=0,IF(H1500&lt;=0,0,IF(H1500&lt;=12000,H1500,IF(H1500&lt;=32000,ROUNDUP(H1500/2,0)+6000,IF(H1500&lt;=56000,ROUNDUP(H1500/4,0)+14000,28000)))),IF(H1500&lt;=0,IF(I1500&lt;=0,0,IF(I1500&lt;=15000,I1500,IF(I1500&lt;=40000,ROUNDUP(I1500/2,0)+7500,IF(I1500&lt;=70000,ROUNDUP(I1500/4,0)+17500,35000)))),MAX(IF(I1500&lt;=0,0,IF(I1500&lt;=15000,I1500,IF(I1500&lt;=40000,ROUNDUP(I1500/2,0)+7500,IF(I1500&lt;=70000,ROUNDUP(I1500/4,0)+17500,35000)))),MIN(IF(H1500&lt;=0,0,IF(H1500&lt;=12000,H1500,IF(H1500&lt;=32000,ROUNDUP(H1500/2,0)+6000,IF(H1500&lt;=56000,ROUNDUP(H1500/4,0)+14000,28000))))+IF(I1500&lt;=0,0,IF(I1500&lt;=15000,I1500,IF(I1500&lt;=40000,ROUNDUP(I1500/2,0)+7500,IF(I1500&lt;=70000,ROUNDUP(I1500/4,0)+17500,35000)))),28000))))</f>
        <v/>
      </c>
      <c r="V1500" s="18">
        <f>MIN(70000,S1500+T1500+U1500)</f>
        <v/>
      </c>
      <c r="W1500" s="18">
        <f>MAX(0,ROUNDDOWN(M1500-J1500-N1500-K1500-0,-3))</f>
        <v/>
      </c>
      <c r="X1500" s="18">
        <f>MAX(0,ROUNDDOWN(M1500-J1500-N1500-K1500-R1500,-3))</f>
        <v/>
      </c>
      <c r="Y1500" s="18">
        <f>IF(W1500&lt;=0,0,ROUNDDOWN((W1500*LOOKUP(W1500,{0,1950001,3300001,6950001,9000001,18000001,40000001},{0.05,0.1,0.2,0.23,0.33,0.4,0.45})-LOOKUP(W1500,{0,1950001,3300001,6950001,9000001,18000001,40000001},{0,97500,427500,636000,1536000,2796000,4796000}))*1.021,-2))</f>
        <v/>
      </c>
      <c r="Z1500" s="18">
        <f>IF(X1500&lt;=0,0,ROUNDDOWN((X1500*LOOKUP(X1500,{0,1950001,3300001,6950001,9000001,18000001,40000001},{0.05,0.1,0.2,0.23,0.33,0.4,0.45})-LOOKUP(X1500,{0,1950001,3300001,6950001,9000001,18000001,40000001},{0,97500,427500,636000,1536000,2796000,4796000}))*1.021,-2))</f>
        <v/>
      </c>
      <c r="AA1500" s="18">
        <f>MAX(0,ROUNDDOWN(M1500-J1500-430000-L1500-0,-3))</f>
        <v/>
      </c>
      <c r="AB1500" s="18">
        <f>MAX(0,ROUNDDOWN(M1500-J1500-430000-L1500-V1500,-3))</f>
        <v/>
      </c>
      <c r="AC1500" s="18">
        <f>IF(M1500&lt;=450000,0,MAX(0,ROUNDDOWN(AA1500*0.06-MIN(50000,AA1500)*0.03,-2))+MAX(0,ROUNDDOWN(AA1500*0.04-MIN(50000,AA1500)*0.02,-2)))</f>
        <v/>
      </c>
      <c r="AD1500" s="18">
        <f>IF(M1500&lt;=450000,0,MAX(0,ROUNDDOWN(AB1500*0.06-MIN(50000,AB1500)*0.03,-2))+MAX(0,ROUNDDOWN(AB1500*0.04-MIN(50000,AB1500)*0.02,-2)))</f>
        <v/>
      </c>
      <c r="AE1500" s="18">
        <f>Y1500-Z1500</f>
        <v/>
      </c>
      <c r="AF1500" s="18">
        <f>AC1500-AD1500</f>
        <v/>
      </c>
      <c r="AG1500" s="18">
        <f>AE1500+AF1500</f>
        <v/>
      </c>
      <c r="AH1500" s="20">
        <f>IF(W1500&lt;=0,0,LOOKUP(W1500,{0,1950001,3300001,6950001,9000001,18000001,40000001},{0.05,0.1,0.2,0.23,0.33,0.4,0.45}))</f>
        <v/>
      </c>
    </row>
    <row r="1501">
      <c r="A1501" t="inlineStr">
        <is>
          <t>1万円刻み 一般8万円</t>
        </is>
      </c>
      <c r="B1501" s="18">
        <f>'4_1万円刻み'!$A$474</f>
        <v/>
      </c>
      <c r="C1501" s="19" t="n">
        <v>2026</v>
      </c>
      <c r="D1501" t="inlineStr">
        <is>
          <t>いいえ</t>
        </is>
      </c>
      <c r="E1501" s="18" t="n">
        <v>80000</v>
      </c>
      <c r="F1501" s="18" t="n">
        <v>0</v>
      </c>
      <c r="G1501" s="18" t="n">
        <v>0</v>
      </c>
      <c r="H1501" s="18" t="n">
        <v>0</v>
      </c>
      <c r="I1501" s="18" t="n">
        <v>0</v>
      </c>
      <c r="J1501" s="18">
        <f>ROUND(MIN(B1501/12,650000)*12*0.0915+MIN(B1501/12,1390000)*12*(0.0504+0)+B1501*0.005,0)</f>
        <v/>
      </c>
      <c r="K1501" s="18" t="n">
        <v>0</v>
      </c>
      <c r="L1501" s="18" t="n">
        <v>0</v>
      </c>
      <c r="M1501" s="18">
        <f>ROUND(IF(C1501&gt;=2026,IF(B1501&lt;741000,0,IF(B1501&lt;2191000,B1501-740000,IF(B1501&lt;2193000,1451000,IF(B1501&lt;2196000,1453000,IF(B1501&lt;2200000,1456000,IF(B1501&lt;3600000,ROUNDDOWN(B1501/4,-3)*2.8-80000,IF(B1501&lt;6600000,ROUNDDOWN(B1501/4,-3)*3.2-440000,IF(B1501&lt;8500000,ROUNDDOWN(B1501*0.9,0)-1100000,B1501-1950000)))))))),IF(B1501&lt;651000,0,IF(B1501&lt;1900000,B1501-650000,IF(B1501&lt;3600000,ROUNDDOWN(B1501/4,-3)*2.8-80000,IF(B1501&lt;6600000,ROUNDDOWN(B1501/4,-3)*3.2-440000,IF(B1501&lt;8500000,ROUNDDOWN(B1501*0.9,0)-1100000,B1501-1950000)))))),0)</f>
        <v/>
      </c>
      <c r="N1501" s="18">
        <f>IF(M1501&gt;23500000,NA(),IF(C1501&gt;=2026,IF(M1501&lt;=4890000,1040000,IF(M1501&lt;=6550000,670000,620000)),IF(M1501&lt;=1320000,950000,IF(M1501&lt;=3360000,880000,IF(M1501&lt;=4890000,680000,IF(M1501&lt;=6550000,630000,580000))))))</f>
        <v/>
      </c>
      <c r="O1501" s="18">
        <f>IF(F1501&lt;=0,IF(AND(D1501="はい",C1501&gt;=2026,C1501&lt;=2027),IF(E1501&lt;=0,0,IF(E1501&lt;=30000,E1501,IF(E1501&lt;=60000,ROUNDUP(E1501/2,0)+15000,IF(E1501&lt;=120000,ROUNDUP(E1501/4,0)+30000,60000)))),IF(E1501&lt;=0,0,IF(E1501&lt;=20000,E1501,IF(E1501&lt;=40000,ROUNDUP(E1501/2,0)+10000,IF(E1501&lt;=80000,ROUNDUP(E1501/4,0)+20000,40000))))),IF(E1501&lt;=0,IF(F1501&lt;=0,0,IF(F1501&lt;=25000,F1501,IF(F1501&lt;=50000,ROUNDUP(F1501/2,0)+12500,IF(F1501&lt;=100000,ROUNDUP(F1501/4,0)+25000,50000)))),MAX(IF(F1501&lt;=0,0,IF(F1501&lt;=25000,F1501,IF(F1501&lt;=50000,ROUNDUP(F1501/2,0)+12500,IF(F1501&lt;=100000,ROUNDUP(F1501/4,0)+25000,50000)))),MIN(IF(AND(D1501="はい",C1501&gt;=2026,C1501&lt;=2027),IF(E1501&lt;=0,0,IF(E1501&lt;=30000,E1501,IF(E1501&lt;=60000,ROUNDUP(E1501/2,0)+15000,IF(E1501&lt;=120000,ROUNDUP(E1501/4,0)+30000,60000)))),IF(E1501&lt;=0,0,IF(E1501&lt;=20000,E1501,IF(E1501&lt;=40000,ROUNDUP(E1501/2,0)+10000,IF(E1501&lt;=80000,ROUNDUP(E1501/4,0)+20000,40000)))))+IF(F1501&lt;=0,0,IF(F1501&lt;=25000,F1501,IF(F1501&lt;=50000,ROUNDUP(F1501/2,0)+12500,IF(F1501&lt;=100000,ROUNDUP(F1501/4,0)+25000,50000)))),IF(AND(D1501="はい",C1501&gt;=2026,C1501&lt;=2027),60000,40000)))))</f>
        <v/>
      </c>
      <c r="P1501" s="18">
        <f>IF(G1501&lt;=0,0,IF(G1501&lt;=20000,G1501,IF(G1501&lt;=40000,ROUNDUP(G1501/2,0)+10000,IF(G1501&lt;=80000,ROUNDUP(G1501/4,0)+20000,40000))))</f>
        <v/>
      </c>
      <c r="Q1501" s="18">
        <f>IF(I1501&lt;=0,IF(H1501&lt;=0,0,IF(H1501&lt;=20000,H1501,IF(H1501&lt;=40000,ROUNDUP(H1501/2,0)+10000,IF(H1501&lt;=80000,ROUNDUP(H1501/4,0)+20000,40000)))),IF(H1501&lt;=0,IF(I1501&lt;=0,0,IF(I1501&lt;=25000,I1501,IF(I1501&lt;=50000,ROUNDUP(I1501/2,0)+12500,IF(I1501&lt;=100000,ROUNDUP(I1501/4,0)+25000,50000)))),MAX(IF(I1501&lt;=0,0,IF(I1501&lt;=25000,I1501,IF(I1501&lt;=50000,ROUNDUP(I1501/2,0)+12500,IF(I1501&lt;=100000,ROUNDUP(I1501/4,0)+25000,50000)))),MIN(IF(H1501&lt;=0,0,IF(H1501&lt;=20000,H1501,IF(H1501&lt;=40000,ROUNDUP(H1501/2,0)+10000,IF(H1501&lt;=80000,ROUNDUP(H1501/4,0)+20000,40000))))+IF(I1501&lt;=0,0,IF(I1501&lt;=25000,I1501,IF(I1501&lt;=50000,ROUNDUP(I1501/2,0)+12500,IF(I1501&lt;=100000,ROUNDUP(I1501/4,0)+25000,50000)))),40000))))</f>
        <v/>
      </c>
      <c r="R1501" s="18">
        <f>MIN(120000,O1501+P1501+Q1501)</f>
        <v/>
      </c>
      <c r="S1501" s="18">
        <f>IF(F1501&lt;=0,IF(E1501&lt;=0,0,IF(E1501&lt;=12000,E1501,IF(E1501&lt;=32000,ROUNDUP(E1501/2,0)+6000,IF(E1501&lt;=56000,ROUNDUP(E1501/4,0)+14000,28000)))),IF(E1501&lt;=0,IF(F1501&lt;=0,0,IF(F1501&lt;=15000,F1501,IF(F1501&lt;=40000,ROUNDUP(F1501/2,0)+7500,IF(F1501&lt;=70000,ROUNDUP(F1501/4,0)+17500,35000)))),MAX(IF(F1501&lt;=0,0,IF(F1501&lt;=15000,F1501,IF(F1501&lt;=40000,ROUNDUP(F1501/2,0)+7500,IF(F1501&lt;=70000,ROUNDUP(F1501/4,0)+17500,35000)))),MIN(IF(E1501&lt;=0,0,IF(E1501&lt;=12000,E1501,IF(E1501&lt;=32000,ROUNDUP(E1501/2,0)+6000,IF(E1501&lt;=56000,ROUNDUP(E1501/4,0)+14000,28000))))+IF(F1501&lt;=0,0,IF(F1501&lt;=15000,F1501,IF(F1501&lt;=40000,ROUNDUP(F1501/2,0)+7500,IF(F1501&lt;=70000,ROUNDUP(F1501/4,0)+17500,35000)))),28000))))</f>
        <v/>
      </c>
      <c r="T1501" s="18">
        <f>IF(G1501&lt;=0,0,IF(G1501&lt;=12000,G1501,IF(G1501&lt;=32000,ROUNDUP(G1501/2,0)+6000,IF(G1501&lt;=56000,ROUNDUP(G1501/4,0)+14000,28000))))</f>
        <v/>
      </c>
      <c r="U1501" s="18">
        <f>IF(I1501&lt;=0,IF(H1501&lt;=0,0,IF(H1501&lt;=12000,H1501,IF(H1501&lt;=32000,ROUNDUP(H1501/2,0)+6000,IF(H1501&lt;=56000,ROUNDUP(H1501/4,0)+14000,28000)))),IF(H1501&lt;=0,IF(I1501&lt;=0,0,IF(I1501&lt;=15000,I1501,IF(I1501&lt;=40000,ROUNDUP(I1501/2,0)+7500,IF(I1501&lt;=70000,ROUNDUP(I1501/4,0)+17500,35000)))),MAX(IF(I1501&lt;=0,0,IF(I1501&lt;=15000,I1501,IF(I1501&lt;=40000,ROUNDUP(I1501/2,0)+7500,IF(I1501&lt;=70000,ROUNDUP(I1501/4,0)+17500,35000)))),MIN(IF(H1501&lt;=0,0,IF(H1501&lt;=12000,H1501,IF(H1501&lt;=32000,ROUNDUP(H1501/2,0)+6000,IF(H1501&lt;=56000,ROUNDUP(H1501/4,0)+14000,28000))))+IF(I1501&lt;=0,0,IF(I1501&lt;=15000,I1501,IF(I1501&lt;=40000,ROUNDUP(I1501/2,0)+7500,IF(I1501&lt;=70000,ROUNDUP(I1501/4,0)+17500,35000)))),28000))))</f>
        <v/>
      </c>
      <c r="V1501" s="18">
        <f>MIN(70000,S1501+T1501+U1501)</f>
        <v/>
      </c>
      <c r="W1501" s="18">
        <f>MAX(0,ROUNDDOWN(M1501-J1501-N1501-K1501-0,-3))</f>
        <v/>
      </c>
      <c r="X1501" s="18">
        <f>MAX(0,ROUNDDOWN(M1501-J1501-N1501-K1501-R1501,-3))</f>
        <v/>
      </c>
      <c r="Y1501" s="18">
        <f>IF(W1501&lt;=0,0,ROUNDDOWN((W1501*LOOKUP(W1501,{0,1950001,3300001,6950001,9000001,18000001,40000001},{0.05,0.1,0.2,0.23,0.33,0.4,0.45})-LOOKUP(W1501,{0,1950001,3300001,6950001,9000001,18000001,40000001},{0,97500,427500,636000,1536000,2796000,4796000}))*1.021,-2))</f>
        <v/>
      </c>
      <c r="Z1501" s="18">
        <f>IF(X1501&lt;=0,0,ROUNDDOWN((X1501*LOOKUP(X1501,{0,1950001,3300001,6950001,9000001,18000001,40000001},{0.05,0.1,0.2,0.23,0.33,0.4,0.45})-LOOKUP(X1501,{0,1950001,3300001,6950001,9000001,18000001,40000001},{0,97500,427500,636000,1536000,2796000,4796000}))*1.021,-2))</f>
        <v/>
      </c>
      <c r="AA1501" s="18">
        <f>MAX(0,ROUNDDOWN(M1501-J1501-430000-L1501-0,-3))</f>
        <v/>
      </c>
      <c r="AB1501" s="18">
        <f>MAX(0,ROUNDDOWN(M1501-J1501-430000-L1501-V1501,-3))</f>
        <v/>
      </c>
      <c r="AC1501" s="18">
        <f>IF(M1501&lt;=450000,0,MAX(0,ROUNDDOWN(AA1501*0.06-MIN(50000,AA1501)*0.03,-2))+MAX(0,ROUNDDOWN(AA1501*0.04-MIN(50000,AA1501)*0.02,-2)))</f>
        <v/>
      </c>
      <c r="AD1501" s="18">
        <f>IF(M1501&lt;=450000,0,MAX(0,ROUNDDOWN(AB1501*0.06-MIN(50000,AB1501)*0.03,-2))+MAX(0,ROUNDDOWN(AB1501*0.04-MIN(50000,AB1501)*0.02,-2)))</f>
        <v/>
      </c>
      <c r="AE1501" s="18">
        <f>Y1501-Z1501</f>
        <v/>
      </c>
      <c r="AF1501" s="18">
        <f>AC1501-AD1501</f>
        <v/>
      </c>
      <c r="AG1501" s="18">
        <f>AE1501+AF1501</f>
        <v/>
      </c>
      <c r="AH1501" s="20">
        <f>IF(W1501&lt;=0,0,LOOKUP(W1501,{0,1950001,3300001,6950001,9000001,18000001,40000001},{0.05,0.1,0.2,0.23,0.33,0.4,0.45}))</f>
        <v/>
      </c>
    </row>
    <row r="1502">
      <c r="A1502" t="inlineStr">
        <is>
          <t>1万円刻み 特例あり一般12万円</t>
        </is>
      </c>
      <c r="B1502" s="18">
        <f>'4_1万円刻み'!$A$474</f>
        <v/>
      </c>
      <c r="C1502" s="19" t="n">
        <v>2026</v>
      </c>
      <c r="D1502" t="inlineStr">
        <is>
          <t>はい</t>
        </is>
      </c>
      <c r="E1502" s="18" t="n">
        <v>120000</v>
      </c>
      <c r="F1502" s="18" t="n">
        <v>0</v>
      </c>
      <c r="G1502" s="18" t="n">
        <v>0</v>
      </c>
      <c r="H1502" s="18" t="n">
        <v>0</v>
      </c>
      <c r="I1502" s="18" t="n">
        <v>0</v>
      </c>
      <c r="J1502" s="18">
        <f>ROUND(MIN(B1502/12,650000)*12*0.0915+MIN(B1502/12,1390000)*12*(0.0504+0)+B1502*0.005,0)</f>
        <v/>
      </c>
      <c r="K1502" s="18" t="n">
        <v>0</v>
      </c>
      <c r="L1502" s="18" t="n">
        <v>0</v>
      </c>
      <c r="M1502" s="18">
        <f>ROUND(IF(C1502&gt;=2026,IF(B1502&lt;741000,0,IF(B1502&lt;2191000,B1502-740000,IF(B1502&lt;2193000,1451000,IF(B1502&lt;2196000,1453000,IF(B1502&lt;2200000,1456000,IF(B1502&lt;3600000,ROUNDDOWN(B1502/4,-3)*2.8-80000,IF(B1502&lt;6600000,ROUNDDOWN(B1502/4,-3)*3.2-440000,IF(B1502&lt;8500000,ROUNDDOWN(B1502*0.9,0)-1100000,B1502-1950000)))))))),IF(B1502&lt;651000,0,IF(B1502&lt;1900000,B1502-650000,IF(B1502&lt;3600000,ROUNDDOWN(B1502/4,-3)*2.8-80000,IF(B1502&lt;6600000,ROUNDDOWN(B1502/4,-3)*3.2-440000,IF(B1502&lt;8500000,ROUNDDOWN(B1502*0.9,0)-1100000,B1502-1950000)))))),0)</f>
        <v/>
      </c>
      <c r="N1502" s="18">
        <f>IF(M1502&gt;23500000,NA(),IF(C1502&gt;=2026,IF(M1502&lt;=4890000,1040000,IF(M1502&lt;=6550000,670000,620000)),IF(M1502&lt;=1320000,950000,IF(M1502&lt;=3360000,880000,IF(M1502&lt;=4890000,680000,IF(M1502&lt;=6550000,630000,580000))))))</f>
        <v/>
      </c>
      <c r="O1502" s="18">
        <f>IF(F1502&lt;=0,IF(AND(D1502="はい",C1502&gt;=2026,C1502&lt;=2027),IF(E1502&lt;=0,0,IF(E1502&lt;=30000,E1502,IF(E1502&lt;=60000,ROUNDUP(E1502/2,0)+15000,IF(E1502&lt;=120000,ROUNDUP(E1502/4,0)+30000,60000)))),IF(E1502&lt;=0,0,IF(E1502&lt;=20000,E1502,IF(E1502&lt;=40000,ROUNDUP(E1502/2,0)+10000,IF(E1502&lt;=80000,ROUNDUP(E1502/4,0)+20000,40000))))),IF(E1502&lt;=0,IF(F1502&lt;=0,0,IF(F1502&lt;=25000,F1502,IF(F1502&lt;=50000,ROUNDUP(F1502/2,0)+12500,IF(F1502&lt;=100000,ROUNDUP(F1502/4,0)+25000,50000)))),MAX(IF(F1502&lt;=0,0,IF(F1502&lt;=25000,F1502,IF(F1502&lt;=50000,ROUNDUP(F1502/2,0)+12500,IF(F1502&lt;=100000,ROUNDUP(F1502/4,0)+25000,50000)))),MIN(IF(AND(D1502="はい",C1502&gt;=2026,C1502&lt;=2027),IF(E1502&lt;=0,0,IF(E1502&lt;=30000,E1502,IF(E1502&lt;=60000,ROUNDUP(E1502/2,0)+15000,IF(E1502&lt;=120000,ROUNDUP(E1502/4,0)+30000,60000)))),IF(E1502&lt;=0,0,IF(E1502&lt;=20000,E1502,IF(E1502&lt;=40000,ROUNDUP(E1502/2,0)+10000,IF(E1502&lt;=80000,ROUNDUP(E1502/4,0)+20000,40000)))))+IF(F1502&lt;=0,0,IF(F1502&lt;=25000,F1502,IF(F1502&lt;=50000,ROUNDUP(F1502/2,0)+12500,IF(F1502&lt;=100000,ROUNDUP(F1502/4,0)+25000,50000)))),IF(AND(D1502="はい",C1502&gt;=2026,C1502&lt;=2027),60000,40000)))))</f>
        <v/>
      </c>
      <c r="P1502" s="18">
        <f>IF(G1502&lt;=0,0,IF(G1502&lt;=20000,G1502,IF(G1502&lt;=40000,ROUNDUP(G1502/2,0)+10000,IF(G1502&lt;=80000,ROUNDUP(G1502/4,0)+20000,40000))))</f>
        <v/>
      </c>
      <c r="Q1502" s="18">
        <f>IF(I1502&lt;=0,IF(H1502&lt;=0,0,IF(H1502&lt;=20000,H1502,IF(H1502&lt;=40000,ROUNDUP(H1502/2,0)+10000,IF(H1502&lt;=80000,ROUNDUP(H1502/4,0)+20000,40000)))),IF(H1502&lt;=0,IF(I1502&lt;=0,0,IF(I1502&lt;=25000,I1502,IF(I1502&lt;=50000,ROUNDUP(I1502/2,0)+12500,IF(I1502&lt;=100000,ROUNDUP(I1502/4,0)+25000,50000)))),MAX(IF(I1502&lt;=0,0,IF(I1502&lt;=25000,I1502,IF(I1502&lt;=50000,ROUNDUP(I1502/2,0)+12500,IF(I1502&lt;=100000,ROUNDUP(I1502/4,0)+25000,50000)))),MIN(IF(H1502&lt;=0,0,IF(H1502&lt;=20000,H1502,IF(H1502&lt;=40000,ROUNDUP(H1502/2,0)+10000,IF(H1502&lt;=80000,ROUNDUP(H1502/4,0)+20000,40000))))+IF(I1502&lt;=0,0,IF(I1502&lt;=25000,I1502,IF(I1502&lt;=50000,ROUNDUP(I1502/2,0)+12500,IF(I1502&lt;=100000,ROUNDUP(I1502/4,0)+25000,50000)))),40000))))</f>
        <v/>
      </c>
      <c r="R1502" s="18">
        <f>MIN(120000,O1502+P1502+Q1502)</f>
        <v/>
      </c>
      <c r="S1502" s="18">
        <f>IF(F1502&lt;=0,IF(E1502&lt;=0,0,IF(E1502&lt;=12000,E1502,IF(E1502&lt;=32000,ROUNDUP(E1502/2,0)+6000,IF(E1502&lt;=56000,ROUNDUP(E1502/4,0)+14000,28000)))),IF(E1502&lt;=0,IF(F1502&lt;=0,0,IF(F1502&lt;=15000,F1502,IF(F1502&lt;=40000,ROUNDUP(F1502/2,0)+7500,IF(F1502&lt;=70000,ROUNDUP(F1502/4,0)+17500,35000)))),MAX(IF(F1502&lt;=0,0,IF(F1502&lt;=15000,F1502,IF(F1502&lt;=40000,ROUNDUP(F1502/2,0)+7500,IF(F1502&lt;=70000,ROUNDUP(F1502/4,0)+17500,35000)))),MIN(IF(E1502&lt;=0,0,IF(E1502&lt;=12000,E1502,IF(E1502&lt;=32000,ROUNDUP(E1502/2,0)+6000,IF(E1502&lt;=56000,ROUNDUP(E1502/4,0)+14000,28000))))+IF(F1502&lt;=0,0,IF(F1502&lt;=15000,F1502,IF(F1502&lt;=40000,ROUNDUP(F1502/2,0)+7500,IF(F1502&lt;=70000,ROUNDUP(F1502/4,0)+17500,35000)))),28000))))</f>
        <v/>
      </c>
      <c r="T1502" s="18">
        <f>IF(G1502&lt;=0,0,IF(G1502&lt;=12000,G1502,IF(G1502&lt;=32000,ROUNDUP(G1502/2,0)+6000,IF(G1502&lt;=56000,ROUNDUP(G1502/4,0)+14000,28000))))</f>
        <v/>
      </c>
      <c r="U1502" s="18">
        <f>IF(I1502&lt;=0,IF(H1502&lt;=0,0,IF(H1502&lt;=12000,H1502,IF(H1502&lt;=32000,ROUNDUP(H1502/2,0)+6000,IF(H1502&lt;=56000,ROUNDUP(H1502/4,0)+14000,28000)))),IF(H1502&lt;=0,IF(I1502&lt;=0,0,IF(I1502&lt;=15000,I1502,IF(I1502&lt;=40000,ROUNDUP(I1502/2,0)+7500,IF(I1502&lt;=70000,ROUNDUP(I1502/4,0)+17500,35000)))),MAX(IF(I1502&lt;=0,0,IF(I1502&lt;=15000,I1502,IF(I1502&lt;=40000,ROUNDUP(I1502/2,0)+7500,IF(I1502&lt;=70000,ROUNDUP(I1502/4,0)+17500,35000)))),MIN(IF(H1502&lt;=0,0,IF(H1502&lt;=12000,H1502,IF(H1502&lt;=32000,ROUNDUP(H1502/2,0)+6000,IF(H1502&lt;=56000,ROUNDUP(H1502/4,0)+14000,28000))))+IF(I1502&lt;=0,0,IF(I1502&lt;=15000,I1502,IF(I1502&lt;=40000,ROUNDUP(I1502/2,0)+7500,IF(I1502&lt;=70000,ROUNDUP(I1502/4,0)+17500,35000)))),28000))))</f>
        <v/>
      </c>
      <c r="V1502" s="18">
        <f>MIN(70000,S1502+T1502+U1502)</f>
        <v/>
      </c>
      <c r="W1502" s="18">
        <f>MAX(0,ROUNDDOWN(M1502-J1502-N1502-K1502-0,-3))</f>
        <v/>
      </c>
      <c r="X1502" s="18">
        <f>MAX(0,ROUNDDOWN(M1502-J1502-N1502-K1502-R1502,-3))</f>
        <v/>
      </c>
      <c r="Y1502" s="18">
        <f>IF(W1502&lt;=0,0,ROUNDDOWN((W1502*LOOKUP(W1502,{0,1950001,3300001,6950001,9000001,18000001,40000001},{0.05,0.1,0.2,0.23,0.33,0.4,0.45})-LOOKUP(W1502,{0,1950001,3300001,6950001,9000001,18000001,40000001},{0,97500,427500,636000,1536000,2796000,4796000}))*1.021,-2))</f>
        <v/>
      </c>
      <c r="Z1502" s="18">
        <f>IF(X1502&lt;=0,0,ROUNDDOWN((X1502*LOOKUP(X1502,{0,1950001,3300001,6950001,9000001,18000001,40000001},{0.05,0.1,0.2,0.23,0.33,0.4,0.45})-LOOKUP(X1502,{0,1950001,3300001,6950001,9000001,18000001,40000001},{0,97500,427500,636000,1536000,2796000,4796000}))*1.021,-2))</f>
        <v/>
      </c>
      <c r="AA1502" s="18">
        <f>MAX(0,ROUNDDOWN(M1502-J1502-430000-L1502-0,-3))</f>
        <v/>
      </c>
      <c r="AB1502" s="18">
        <f>MAX(0,ROUNDDOWN(M1502-J1502-430000-L1502-V1502,-3))</f>
        <v/>
      </c>
      <c r="AC1502" s="18">
        <f>IF(M1502&lt;=450000,0,MAX(0,ROUNDDOWN(AA1502*0.06-MIN(50000,AA1502)*0.03,-2))+MAX(0,ROUNDDOWN(AA1502*0.04-MIN(50000,AA1502)*0.02,-2)))</f>
        <v/>
      </c>
      <c r="AD1502" s="18">
        <f>IF(M1502&lt;=450000,0,MAX(0,ROUNDDOWN(AB1502*0.06-MIN(50000,AB1502)*0.03,-2))+MAX(0,ROUNDDOWN(AB1502*0.04-MIN(50000,AB1502)*0.02,-2)))</f>
        <v/>
      </c>
      <c r="AE1502" s="18">
        <f>Y1502-Z1502</f>
        <v/>
      </c>
      <c r="AF1502" s="18">
        <f>AC1502-AD1502</f>
        <v/>
      </c>
      <c r="AG1502" s="18">
        <f>AE1502+AF1502</f>
        <v/>
      </c>
      <c r="AH1502" s="20">
        <f>IF(W1502&lt;=0,0,LOOKUP(W1502,{0,1950001,3300001,6950001,9000001,18000001,40000001},{0.05,0.1,0.2,0.23,0.33,0.4,0.45}))</f>
        <v/>
      </c>
    </row>
    <row r="1503">
      <c r="A1503" t="inlineStr">
        <is>
          <t>1万円刻み 3区分8万円ずつ</t>
        </is>
      </c>
      <c r="B1503" s="18">
        <f>'4_1万円刻み'!$A$475</f>
        <v/>
      </c>
      <c r="C1503" s="19" t="n">
        <v>2026</v>
      </c>
      <c r="D1503" t="inlineStr">
        <is>
          <t>いいえ</t>
        </is>
      </c>
      <c r="E1503" s="18" t="n">
        <v>80000</v>
      </c>
      <c r="F1503" s="18" t="n">
        <v>0</v>
      </c>
      <c r="G1503" s="18" t="n">
        <v>80000</v>
      </c>
      <c r="H1503" s="18" t="n">
        <v>80000</v>
      </c>
      <c r="I1503" s="18" t="n">
        <v>0</v>
      </c>
      <c r="J1503" s="18">
        <f>ROUND(MIN(B1503/12,650000)*12*0.0915+MIN(B1503/12,1390000)*12*(0.0504+0)+B1503*0.005,0)</f>
        <v/>
      </c>
      <c r="K1503" s="18" t="n">
        <v>0</v>
      </c>
      <c r="L1503" s="18" t="n">
        <v>0</v>
      </c>
      <c r="M1503" s="18">
        <f>ROUND(IF(C1503&gt;=2026,IF(B1503&lt;741000,0,IF(B1503&lt;2191000,B1503-740000,IF(B1503&lt;2193000,1451000,IF(B1503&lt;2196000,1453000,IF(B1503&lt;2200000,1456000,IF(B1503&lt;3600000,ROUNDDOWN(B1503/4,-3)*2.8-80000,IF(B1503&lt;6600000,ROUNDDOWN(B1503/4,-3)*3.2-440000,IF(B1503&lt;8500000,ROUNDDOWN(B1503*0.9,0)-1100000,B1503-1950000)))))))),IF(B1503&lt;651000,0,IF(B1503&lt;1900000,B1503-650000,IF(B1503&lt;3600000,ROUNDDOWN(B1503/4,-3)*2.8-80000,IF(B1503&lt;6600000,ROUNDDOWN(B1503/4,-3)*3.2-440000,IF(B1503&lt;8500000,ROUNDDOWN(B1503*0.9,0)-1100000,B1503-1950000)))))),0)</f>
        <v/>
      </c>
      <c r="N1503" s="18">
        <f>IF(M1503&gt;23500000,NA(),IF(C1503&gt;=2026,IF(M1503&lt;=4890000,1040000,IF(M1503&lt;=6550000,670000,620000)),IF(M1503&lt;=1320000,950000,IF(M1503&lt;=3360000,880000,IF(M1503&lt;=4890000,680000,IF(M1503&lt;=6550000,630000,580000))))))</f>
        <v/>
      </c>
      <c r="O1503" s="18">
        <f>IF(F1503&lt;=0,IF(AND(D1503="はい",C1503&gt;=2026,C1503&lt;=2027),IF(E1503&lt;=0,0,IF(E1503&lt;=30000,E1503,IF(E1503&lt;=60000,ROUNDUP(E1503/2,0)+15000,IF(E1503&lt;=120000,ROUNDUP(E1503/4,0)+30000,60000)))),IF(E1503&lt;=0,0,IF(E1503&lt;=20000,E1503,IF(E1503&lt;=40000,ROUNDUP(E1503/2,0)+10000,IF(E1503&lt;=80000,ROUNDUP(E1503/4,0)+20000,40000))))),IF(E1503&lt;=0,IF(F1503&lt;=0,0,IF(F1503&lt;=25000,F1503,IF(F1503&lt;=50000,ROUNDUP(F1503/2,0)+12500,IF(F1503&lt;=100000,ROUNDUP(F1503/4,0)+25000,50000)))),MAX(IF(F1503&lt;=0,0,IF(F1503&lt;=25000,F1503,IF(F1503&lt;=50000,ROUNDUP(F1503/2,0)+12500,IF(F1503&lt;=100000,ROUNDUP(F1503/4,0)+25000,50000)))),MIN(IF(AND(D1503="はい",C1503&gt;=2026,C1503&lt;=2027),IF(E1503&lt;=0,0,IF(E1503&lt;=30000,E1503,IF(E1503&lt;=60000,ROUNDUP(E1503/2,0)+15000,IF(E1503&lt;=120000,ROUNDUP(E1503/4,0)+30000,60000)))),IF(E1503&lt;=0,0,IF(E1503&lt;=20000,E1503,IF(E1503&lt;=40000,ROUNDUP(E1503/2,0)+10000,IF(E1503&lt;=80000,ROUNDUP(E1503/4,0)+20000,40000)))))+IF(F1503&lt;=0,0,IF(F1503&lt;=25000,F1503,IF(F1503&lt;=50000,ROUNDUP(F1503/2,0)+12500,IF(F1503&lt;=100000,ROUNDUP(F1503/4,0)+25000,50000)))),IF(AND(D1503="はい",C1503&gt;=2026,C1503&lt;=2027),60000,40000)))))</f>
        <v/>
      </c>
      <c r="P1503" s="18">
        <f>IF(G1503&lt;=0,0,IF(G1503&lt;=20000,G1503,IF(G1503&lt;=40000,ROUNDUP(G1503/2,0)+10000,IF(G1503&lt;=80000,ROUNDUP(G1503/4,0)+20000,40000))))</f>
        <v/>
      </c>
      <c r="Q1503" s="18">
        <f>IF(I1503&lt;=0,IF(H1503&lt;=0,0,IF(H1503&lt;=20000,H1503,IF(H1503&lt;=40000,ROUNDUP(H1503/2,0)+10000,IF(H1503&lt;=80000,ROUNDUP(H1503/4,0)+20000,40000)))),IF(H1503&lt;=0,IF(I1503&lt;=0,0,IF(I1503&lt;=25000,I1503,IF(I1503&lt;=50000,ROUNDUP(I1503/2,0)+12500,IF(I1503&lt;=100000,ROUNDUP(I1503/4,0)+25000,50000)))),MAX(IF(I1503&lt;=0,0,IF(I1503&lt;=25000,I1503,IF(I1503&lt;=50000,ROUNDUP(I1503/2,0)+12500,IF(I1503&lt;=100000,ROUNDUP(I1503/4,0)+25000,50000)))),MIN(IF(H1503&lt;=0,0,IF(H1503&lt;=20000,H1503,IF(H1503&lt;=40000,ROUNDUP(H1503/2,0)+10000,IF(H1503&lt;=80000,ROUNDUP(H1503/4,0)+20000,40000))))+IF(I1503&lt;=0,0,IF(I1503&lt;=25000,I1503,IF(I1503&lt;=50000,ROUNDUP(I1503/2,0)+12500,IF(I1503&lt;=100000,ROUNDUP(I1503/4,0)+25000,50000)))),40000))))</f>
        <v/>
      </c>
      <c r="R1503" s="18">
        <f>MIN(120000,O1503+P1503+Q1503)</f>
        <v/>
      </c>
      <c r="S1503" s="18">
        <f>IF(F1503&lt;=0,IF(E1503&lt;=0,0,IF(E1503&lt;=12000,E1503,IF(E1503&lt;=32000,ROUNDUP(E1503/2,0)+6000,IF(E1503&lt;=56000,ROUNDUP(E1503/4,0)+14000,28000)))),IF(E1503&lt;=0,IF(F1503&lt;=0,0,IF(F1503&lt;=15000,F1503,IF(F1503&lt;=40000,ROUNDUP(F1503/2,0)+7500,IF(F1503&lt;=70000,ROUNDUP(F1503/4,0)+17500,35000)))),MAX(IF(F1503&lt;=0,0,IF(F1503&lt;=15000,F1503,IF(F1503&lt;=40000,ROUNDUP(F1503/2,0)+7500,IF(F1503&lt;=70000,ROUNDUP(F1503/4,0)+17500,35000)))),MIN(IF(E1503&lt;=0,0,IF(E1503&lt;=12000,E1503,IF(E1503&lt;=32000,ROUNDUP(E1503/2,0)+6000,IF(E1503&lt;=56000,ROUNDUP(E1503/4,0)+14000,28000))))+IF(F1503&lt;=0,0,IF(F1503&lt;=15000,F1503,IF(F1503&lt;=40000,ROUNDUP(F1503/2,0)+7500,IF(F1503&lt;=70000,ROUNDUP(F1503/4,0)+17500,35000)))),28000))))</f>
        <v/>
      </c>
      <c r="T1503" s="18">
        <f>IF(G1503&lt;=0,0,IF(G1503&lt;=12000,G1503,IF(G1503&lt;=32000,ROUNDUP(G1503/2,0)+6000,IF(G1503&lt;=56000,ROUNDUP(G1503/4,0)+14000,28000))))</f>
        <v/>
      </c>
      <c r="U1503" s="18">
        <f>IF(I1503&lt;=0,IF(H1503&lt;=0,0,IF(H1503&lt;=12000,H1503,IF(H1503&lt;=32000,ROUNDUP(H1503/2,0)+6000,IF(H1503&lt;=56000,ROUNDUP(H1503/4,0)+14000,28000)))),IF(H1503&lt;=0,IF(I1503&lt;=0,0,IF(I1503&lt;=15000,I1503,IF(I1503&lt;=40000,ROUNDUP(I1503/2,0)+7500,IF(I1503&lt;=70000,ROUNDUP(I1503/4,0)+17500,35000)))),MAX(IF(I1503&lt;=0,0,IF(I1503&lt;=15000,I1503,IF(I1503&lt;=40000,ROUNDUP(I1503/2,0)+7500,IF(I1503&lt;=70000,ROUNDUP(I1503/4,0)+17500,35000)))),MIN(IF(H1503&lt;=0,0,IF(H1503&lt;=12000,H1503,IF(H1503&lt;=32000,ROUNDUP(H1503/2,0)+6000,IF(H1503&lt;=56000,ROUNDUP(H1503/4,0)+14000,28000))))+IF(I1503&lt;=0,0,IF(I1503&lt;=15000,I1503,IF(I1503&lt;=40000,ROUNDUP(I1503/2,0)+7500,IF(I1503&lt;=70000,ROUNDUP(I1503/4,0)+17500,35000)))),28000))))</f>
        <v/>
      </c>
      <c r="V1503" s="18">
        <f>MIN(70000,S1503+T1503+U1503)</f>
        <v/>
      </c>
      <c r="W1503" s="18">
        <f>MAX(0,ROUNDDOWN(M1503-J1503-N1503-K1503-0,-3))</f>
        <v/>
      </c>
      <c r="X1503" s="18">
        <f>MAX(0,ROUNDDOWN(M1503-J1503-N1503-K1503-R1503,-3))</f>
        <v/>
      </c>
      <c r="Y1503" s="18">
        <f>IF(W1503&lt;=0,0,ROUNDDOWN((W1503*LOOKUP(W1503,{0,1950001,3300001,6950001,9000001,18000001,40000001},{0.05,0.1,0.2,0.23,0.33,0.4,0.45})-LOOKUP(W1503,{0,1950001,3300001,6950001,9000001,18000001,40000001},{0,97500,427500,636000,1536000,2796000,4796000}))*1.021,-2))</f>
        <v/>
      </c>
      <c r="Z1503" s="18">
        <f>IF(X1503&lt;=0,0,ROUNDDOWN((X1503*LOOKUP(X1503,{0,1950001,3300001,6950001,9000001,18000001,40000001},{0.05,0.1,0.2,0.23,0.33,0.4,0.45})-LOOKUP(X1503,{0,1950001,3300001,6950001,9000001,18000001,40000001},{0,97500,427500,636000,1536000,2796000,4796000}))*1.021,-2))</f>
        <v/>
      </c>
      <c r="AA1503" s="18">
        <f>MAX(0,ROUNDDOWN(M1503-J1503-430000-L1503-0,-3))</f>
        <v/>
      </c>
      <c r="AB1503" s="18">
        <f>MAX(0,ROUNDDOWN(M1503-J1503-430000-L1503-V1503,-3))</f>
        <v/>
      </c>
      <c r="AC1503" s="18">
        <f>IF(M1503&lt;=450000,0,MAX(0,ROUNDDOWN(AA1503*0.06-MIN(50000,AA1503)*0.03,-2))+MAX(0,ROUNDDOWN(AA1503*0.04-MIN(50000,AA1503)*0.02,-2)))</f>
        <v/>
      </c>
      <c r="AD1503" s="18">
        <f>IF(M1503&lt;=450000,0,MAX(0,ROUNDDOWN(AB1503*0.06-MIN(50000,AB1503)*0.03,-2))+MAX(0,ROUNDDOWN(AB1503*0.04-MIN(50000,AB1503)*0.02,-2)))</f>
        <v/>
      </c>
      <c r="AE1503" s="18">
        <f>Y1503-Z1503</f>
        <v/>
      </c>
      <c r="AF1503" s="18">
        <f>AC1503-AD1503</f>
        <v/>
      </c>
      <c r="AG1503" s="18">
        <f>AE1503+AF1503</f>
        <v/>
      </c>
      <c r="AH1503" s="20">
        <f>IF(W1503&lt;=0,0,LOOKUP(W1503,{0,1950001,3300001,6950001,9000001,18000001,40000001},{0.05,0.1,0.2,0.23,0.33,0.4,0.45}))</f>
        <v/>
      </c>
    </row>
    <row r="1504">
      <c r="A1504" t="inlineStr">
        <is>
          <t>1万円刻み 一般8万円</t>
        </is>
      </c>
      <c r="B1504" s="18">
        <f>'4_1万円刻み'!$A$475</f>
        <v/>
      </c>
      <c r="C1504" s="19" t="n">
        <v>2026</v>
      </c>
      <c r="D1504" t="inlineStr">
        <is>
          <t>いいえ</t>
        </is>
      </c>
      <c r="E1504" s="18" t="n">
        <v>80000</v>
      </c>
      <c r="F1504" s="18" t="n">
        <v>0</v>
      </c>
      <c r="G1504" s="18" t="n">
        <v>0</v>
      </c>
      <c r="H1504" s="18" t="n">
        <v>0</v>
      </c>
      <c r="I1504" s="18" t="n">
        <v>0</v>
      </c>
      <c r="J1504" s="18">
        <f>ROUND(MIN(B1504/12,650000)*12*0.0915+MIN(B1504/12,1390000)*12*(0.0504+0)+B1504*0.005,0)</f>
        <v/>
      </c>
      <c r="K1504" s="18" t="n">
        <v>0</v>
      </c>
      <c r="L1504" s="18" t="n">
        <v>0</v>
      </c>
      <c r="M1504" s="18">
        <f>ROUND(IF(C1504&gt;=2026,IF(B1504&lt;741000,0,IF(B1504&lt;2191000,B1504-740000,IF(B1504&lt;2193000,1451000,IF(B1504&lt;2196000,1453000,IF(B1504&lt;2200000,1456000,IF(B1504&lt;3600000,ROUNDDOWN(B1504/4,-3)*2.8-80000,IF(B1504&lt;6600000,ROUNDDOWN(B1504/4,-3)*3.2-440000,IF(B1504&lt;8500000,ROUNDDOWN(B1504*0.9,0)-1100000,B1504-1950000)))))))),IF(B1504&lt;651000,0,IF(B1504&lt;1900000,B1504-650000,IF(B1504&lt;3600000,ROUNDDOWN(B1504/4,-3)*2.8-80000,IF(B1504&lt;6600000,ROUNDDOWN(B1504/4,-3)*3.2-440000,IF(B1504&lt;8500000,ROUNDDOWN(B1504*0.9,0)-1100000,B1504-1950000)))))),0)</f>
        <v/>
      </c>
      <c r="N1504" s="18">
        <f>IF(M1504&gt;23500000,NA(),IF(C1504&gt;=2026,IF(M1504&lt;=4890000,1040000,IF(M1504&lt;=6550000,670000,620000)),IF(M1504&lt;=1320000,950000,IF(M1504&lt;=3360000,880000,IF(M1504&lt;=4890000,680000,IF(M1504&lt;=6550000,630000,580000))))))</f>
        <v/>
      </c>
      <c r="O1504" s="18">
        <f>IF(F1504&lt;=0,IF(AND(D1504="はい",C1504&gt;=2026,C1504&lt;=2027),IF(E1504&lt;=0,0,IF(E1504&lt;=30000,E1504,IF(E1504&lt;=60000,ROUNDUP(E1504/2,0)+15000,IF(E1504&lt;=120000,ROUNDUP(E1504/4,0)+30000,60000)))),IF(E1504&lt;=0,0,IF(E1504&lt;=20000,E1504,IF(E1504&lt;=40000,ROUNDUP(E1504/2,0)+10000,IF(E1504&lt;=80000,ROUNDUP(E1504/4,0)+20000,40000))))),IF(E1504&lt;=0,IF(F1504&lt;=0,0,IF(F1504&lt;=25000,F1504,IF(F1504&lt;=50000,ROUNDUP(F1504/2,0)+12500,IF(F1504&lt;=100000,ROUNDUP(F1504/4,0)+25000,50000)))),MAX(IF(F1504&lt;=0,0,IF(F1504&lt;=25000,F1504,IF(F1504&lt;=50000,ROUNDUP(F1504/2,0)+12500,IF(F1504&lt;=100000,ROUNDUP(F1504/4,0)+25000,50000)))),MIN(IF(AND(D1504="はい",C1504&gt;=2026,C1504&lt;=2027),IF(E1504&lt;=0,0,IF(E1504&lt;=30000,E1504,IF(E1504&lt;=60000,ROUNDUP(E1504/2,0)+15000,IF(E1504&lt;=120000,ROUNDUP(E1504/4,0)+30000,60000)))),IF(E1504&lt;=0,0,IF(E1504&lt;=20000,E1504,IF(E1504&lt;=40000,ROUNDUP(E1504/2,0)+10000,IF(E1504&lt;=80000,ROUNDUP(E1504/4,0)+20000,40000)))))+IF(F1504&lt;=0,0,IF(F1504&lt;=25000,F1504,IF(F1504&lt;=50000,ROUNDUP(F1504/2,0)+12500,IF(F1504&lt;=100000,ROUNDUP(F1504/4,0)+25000,50000)))),IF(AND(D1504="はい",C1504&gt;=2026,C1504&lt;=2027),60000,40000)))))</f>
        <v/>
      </c>
      <c r="P1504" s="18">
        <f>IF(G1504&lt;=0,0,IF(G1504&lt;=20000,G1504,IF(G1504&lt;=40000,ROUNDUP(G1504/2,0)+10000,IF(G1504&lt;=80000,ROUNDUP(G1504/4,0)+20000,40000))))</f>
        <v/>
      </c>
      <c r="Q1504" s="18">
        <f>IF(I1504&lt;=0,IF(H1504&lt;=0,0,IF(H1504&lt;=20000,H1504,IF(H1504&lt;=40000,ROUNDUP(H1504/2,0)+10000,IF(H1504&lt;=80000,ROUNDUP(H1504/4,0)+20000,40000)))),IF(H1504&lt;=0,IF(I1504&lt;=0,0,IF(I1504&lt;=25000,I1504,IF(I1504&lt;=50000,ROUNDUP(I1504/2,0)+12500,IF(I1504&lt;=100000,ROUNDUP(I1504/4,0)+25000,50000)))),MAX(IF(I1504&lt;=0,0,IF(I1504&lt;=25000,I1504,IF(I1504&lt;=50000,ROUNDUP(I1504/2,0)+12500,IF(I1504&lt;=100000,ROUNDUP(I1504/4,0)+25000,50000)))),MIN(IF(H1504&lt;=0,0,IF(H1504&lt;=20000,H1504,IF(H1504&lt;=40000,ROUNDUP(H1504/2,0)+10000,IF(H1504&lt;=80000,ROUNDUP(H1504/4,0)+20000,40000))))+IF(I1504&lt;=0,0,IF(I1504&lt;=25000,I1504,IF(I1504&lt;=50000,ROUNDUP(I1504/2,0)+12500,IF(I1504&lt;=100000,ROUNDUP(I1504/4,0)+25000,50000)))),40000))))</f>
        <v/>
      </c>
      <c r="R1504" s="18">
        <f>MIN(120000,O1504+P1504+Q1504)</f>
        <v/>
      </c>
      <c r="S1504" s="18">
        <f>IF(F1504&lt;=0,IF(E1504&lt;=0,0,IF(E1504&lt;=12000,E1504,IF(E1504&lt;=32000,ROUNDUP(E1504/2,0)+6000,IF(E1504&lt;=56000,ROUNDUP(E1504/4,0)+14000,28000)))),IF(E1504&lt;=0,IF(F1504&lt;=0,0,IF(F1504&lt;=15000,F1504,IF(F1504&lt;=40000,ROUNDUP(F1504/2,0)+7500,IF(F1504&lt;=70000,ROUNDUP(F1504/4,0)+17500,35000)))),MAX(IF(F1504&lt;=0,0,IF(F1504&lt;=15000,F1504,IF(F1504&lt;=40000,ROUNDUP(F1504/2,0)+7500,IF(F1504&lt;=70000,ROUNDUP(F1504/4,0)+17500,35000)))),MIN(IF(E1504&lt;=0,0,IF(E1504&lt;=12000,E1504,IF(E1504&lt;=32000,ROUNDUP(E1504/2,0)+6000,IF(E1504&lt;=56000,ROUNDUP(E1504/4,0)+14000,28000))))+IF(F1504&lt;=0,0,IF(F1504&lt;=15000,F1504,IF(F1504&lt;=40000,ROUNDUP(F1504/2,0)+7500,IF(F1504&lt;=70000,ROUNDUP(F1504/4,0)+17500,35000)))),28000))))</f>
        <v/>
      </c>
      <c r="T1504" s="18">
        <f>IF(G1504&lt;=0,0,IF(G1504&lt;=12000,G1504,IF(G1504&lt;=32000,ROUNDUP(G1504/2,0)+6000,IF(G1504&lt;=56000,ROUNDUP(G1504/4,0)+14000,28000))))</f>
        <v/>
      </c>
      <c r="U1504" s="18">
        <f>IF(I1504&lt;=0,IF(H1504&lt;=0,0,IF(H1504&lt;=12000,H1504,IF(H1504&lt;=32000,ROUNDUP(H1504/2,0)+6000,IF(H1504&lt;=56000,ROUNDUP(H1504/4,0)+14000,28000)))),IF(H1504&lt;=0,IF(I1504&lt;=0,0,IF(I1504&lt;=15000,I1504,IF(I1504&lt;=40000,ROUNDUP(I1504/2,0)+7500,IF(I1504&lt;=70000,ROUNDUP(I1504/4,0)+17500,35000)))),MAX(IF(I1504&lt;=0,0,IF(I1504&lt;=15000,I1504,IF(I1504&lt;=40000,ROUNDUP(I1504/2,0)+7500,IF(I1504&lt;=70000,ROUNDUP(I1504/4,0)+17500,35000)))),MIN(IF(H1504&lt;=0,0,IF(H1504&lt;=12000,H1504,IF(H1504&lt;=32000,ROUNDUP(H1504/2,0)+6000,IF(H1504&lt;=56000,ROUNDUP(H1504/4,0)+14000,28000))))+IF(I1504&lt;=0,0,IF(I1504&lt;=15000,I1504,IF(I1504&lt;=40000,ROUNDUP(I1504/2,0)+7500,IF(I1504&lt;=70000,ROUNDUP(I1504/4,0)+17500,35000)))),28000))))</f>
        <v/>
      </c>
      <c r="V1504" s="18">
        <f>MIN(70000,S1504+T1504+U1504)</f>
        <v/>
      </c>
      <c r="W1504" s="18">
        <f>MAX(0,ROUNDDOWN(M1504-J1504-N1504-K1504-0,-3))</f>
        <v/>
      </c>
      <c r="X1504" s="18">
        <f>MAX(0,ROUNDDOWN(M1504-J1504-N1504-K1504-R1504,-3))</f>
        <v/>
      </c>
      <c r="Y1504" s="18">
        <f>IF(W1504&lt;=0,0,ROUNDDOWN((W1504*LOOKUP(W1504,{0,1950001,3300001,6950001,9000001,18000001,40000001},{0.05,0.1,0.2,0.23,0.33,0.4,0.45})-LOOKUP(W1504,{0,1950001,3300001,6950001,9000001,18000001,40000001},{0,97500,427500,636000,1536000,2796000,4796000}))*1.021,-2))</f>
        <v/>
      </c>
      <c r="Z1504" s="18">
        <f>IF(X1504&lt;=0,0,ROUNDDOWN((X1504*LOOKUP(X1504,{0,1950001,3300001,6950001,9000001,18000001,40000001},{0.05,0.1,0.2,0.23,0.33,0.4,0.45})-LOOKUP(X1504,{0,1950001,3300001,6950001,9000001,18000001,40000001},{0,97500,427500,636000,1536000,2796000,4796000}))*1.021,-2))</f>
        <v/>
      </c>
      <c r="AA1504" s="18">
        <f>MAX(0,ROUNDDOWN(M1504-J1504-430000-L1504-0,-3))</f>
        <v/>
      </c>
      <c r="AB1504" s="18">
        <f>MAX(0,ROUNDDOWN(M1504-J1504-430000-L1504-V1504,-3))</f>
        <v/>
      </c>
      <c r="AC1504" s="18">
        <f>IF(M1504&lt;=450000,0,MAX(0,ROUNDDOWN(AA1504*0.06-MIN(50000,AA1504)*0.03,-2))+MAX(0,ROUNDDOWN(AA1504*0.04-MIN(50000,AA1504)*0.02,-2)))</f>
        <v/>
      </c>
      <c r="AD1504" s="18">
        <f>IF(M1504&lt;=450000,0,MAX(0,ROUNDDOWN(AB1504*0.06-MIN(50000,AB1504)*0.03,-2))+MAX(0,ROUNDDOWN(AB1504*0.04-MIN(50000,AB1504)*0.02,-2)))</f>
        <v/>
      </c>
      <c r="AE1504" s="18">
        <f>Y1504-Z1504</f>
        <v/>
      </c>
      <c r="AF1504" s="18">
        <f>AC1504-AD1504</f>
        <v/>
      </c>
      <c r="AG1504" s="18">
        <f>AE1504+AF1504</f>
        <v/>
      </c>
      <c r="AH1504" s="20">
        <f>IF(W1504&lt;=0,0,LOOKUP(W1504,{0,1950001,3300001,6950001,9000001,18000001,40000001},{0.05,0.1,0.2,0.23,0.33,0.4,0.45}))</f>
        <v/>
      </c>
    </row>
    <row r="1505">
      <c r="A1505" t="inlineStr">
        <is>
          <t>1万円刻み 特例あり一般12万円</t>
        </is>
      </c>
      <c r="B1505" s="18">
        <f>'4_1万円刻み'!$A$475</f>
        <v/>
      </c>
      <c r="C1505" s="19" t="n">
        <v>2026</v>
      </c>
      <c r="D1505" t="inlineStr">
        <is>
          <t>はい</t>
        </is>
      </c>
      <c r="E1505" s="18" t="n">
        <v>120000</v>
      </c>
      <c r="F1505" s="18" t="n">
        <v>0</v>
      </c>
      <c r="G1505" s="18" t="n">
        <v>0</v>
      </c>
      <c r="H1505" s="18" t="n">
        <v>0</v>
      </c>
      <c r="I1505" s="18" t="n">
        <v>0</v>
      </c>
      <c r="J1505" s="18">
        <f>ROUND(MIN(B1505/12,650000)*12*0.0915+MIN(B1505/12,1390000)*12*(0.0504+0)+B1505*0.005,0)</f>
        <v/>
      </c>
      <c r="K1505" s="18" t="n">
        <v>0</v>
      </c>
      <c r="L1505" s="18" t="n">
        <v>0</v>
      </c>
      <c r="M1505" s="18">
        <f>ROUND(IF(C1505&gt;=2026,IF(B1505&lt;741000,0,IF(B1505&lt;2191000,B1505-740000,IF(B1505&lt;2193000,1451000,IF(B1505&lt;2196000,1453000,IF(B1505&lt;2200000,1456000,IF(B1505&lt;3600000,ROUNDDOWN(B1505/4,-3)*2.8-80000,IF(B1505&lt;6600000,ROUNDDOWN(B1505/4,-3)*3.2-440000,IF(B1505&lt;8500000,ROUNDDOWN(B1505*0.9,0)-1100000,B1505-1950000)))))))),IF(B1505&lt;651000,0,IF(B1505&lt;1900000,B1505-650000,IF(B1505&lt;3600000,ROUNDDOWN(B1505/4,-3)*2.8-80000,IF(B1505&lt;6600000,ROUNDDOWN(B1505/4,-3)*3.2-440000,IF(B1505&lt;8500000,ROUNDDOWN(B1505*0.9,0)-1100000,B1505-1950000)))))),0)</f>
        <v/>
      </c>
      <c r="N1505" s="18">
        <f>IF(M1505&gt;23500000,NA(),IF(C1505&gt;=2026,IF(M1505&lt;=4890000,1040000,IF(M1505&lt;=6550000,670000,620000)),IF(M1505&lt;=1320000,950000,IF(M1505&lt;=3360000,880000,IF(M1505&lt;=4890000,680000,IF(M1505&lt;=6550000,630000,580000))))))</f>
        <v/>
      </c>
      <c r="O1505" s="18">
        <f>IF(F1505&lt;=0,IF(AND(D1505="はい",C1505&gt;=2026,C1505&lt;=2027),IF(E1505&lt;=0,0,IF(E1505&lt;=30000,E1505,IF(E1505&lt;=60000,ROUNDUP(E1505/2,0)+15000,IF(E1505&lt;=120000,ROUNDUP(E1505/4,0)+30000,60000)))),IF(E1505&lt;=0,0,IF(E1505&lt;=20000,E1505,IF(E1505&lt;=40000,ROUNDUP(E1505/2,0)+10000,IF(E1505&lt;=80000,ROUNDUP(E1505/4,0)+20000,40000))))),IF(E1505&lt;=0,IF(F1505&lt;=0,0,IF(F1505&lt;=25000,F1505,IF(F1505&lt;=50000,ROUNDUP(F1505/2,0)+12500,IF(F1505&lt;=100000,ROUNDUP(F1505/4,0)+25000,50000)))),MAX(IF(F1505&lt;=0,0,IF(F1505&lt;=25000,F1505,IF(F1505&lt;=50000,ROUNDUP(F1505/2,0)+12500,IF(F1505&lt;=100000,ROUNDUP(F1505/4,0)+25000,50000)))),MIN(IF(AND(D1505="はい",C1505&gt;=2026,C1505&lt;=2027),IF(E1505&lt;=0,0,IF(E1505&lt;=30000,E1505,IF(E1505&lt;=60000,ROUNDUP(E1505/2,0)+15000,IF(E1505&lt;=120000,ROUNDUP(E1505/4,0)+30000,60000)))),IF(E1505&lt;=0,0,IF(E1505&lt;=20000,E1505,IF(E1505&lt;=40000,ROUNDUP(E1505/2,0)+10000,IF(E1505&lt;=80000,ROUNDUP(E1505/4,0)+20000,40000)))))+IF(F1505&lt;=0,0,IF(F1505&lt;=25000,F1505,IF(F1505&lt;=50000,ROUNDUP(F1505/2,0)+12500,IF(F1505&lt;=100000,ROUNDUP(F1505/4,0)+25000,50000)))),IF(AND(D1505="はい",C1505&gt;=2026,C1505&lt;=2027),60000,40000)))))</f>
        <v/>
      </c>
      <c r="P1505" s="18">
        <f>IF(G1505&lt;=0,0,IF(G1505&lt;=20000,G1505,IF(G1505&lt;=40000,ROUNDUP(G1505/2,0)+10000,IF(G1505&lt;=80000,ROUNDUP(G1505/4,0)+20000,40000))))</f>
        <v/>
      </c>
      <c r="Q1505" s="18">
        <f>IF(I1505&lt;=0,IF(H1505&lt;=0,0,IF(H1505&lt;=20000,H1505,IF(H1505&lt;=40000,ROUNDUP(H1505/2,0)+10000,IF(H1505&lt;=80000,ROUNDUP(H1505/4,0)+20000,40000)))),IF(H1505&lt;=0,IF(I1505&lt;=0,0,IF(I1505&lt;=25000,I1505,IF(I1505&lt;=50000,ROUNDUP(I1505/2,0)+12500,IF(I1505&lt;=100000,ROUNDUP(I1505/4,0)+25000,50000)))),MAX(IF(I1505&lt;=0,0,IF(I1505&lt;=25000,I1505,IF(I1505&lt;=50000,ROUNDUP(I1505/2,0)+12500,IF(I1505&lt;=100000,ROUNDUP(I1505/4,0)+25000,50000)))),MIN(IF(H1505&lt;=0,0,IF(H1505&lt;=20000,H1505,IF(H1505&lt;=40000,ROUNDUP(H1505/2,0)+10000,IF(H1505&lt;=80000,ROUNDUP(H1505/4,0)+20000,40000))))+IF(I1505&lt;=0,0,IF(I1505&lt;=25000,I1505,IF(I1505&lt;=50000,ROUNDUP(I1505/2,0)+12500,IF(I1505&lt;=100000,ROUNDUP(I1505/4,0)+25000,50000)))),40000))))</f>
        <v/>
      </c>
      <c r="R1505" s="18">
        <f>MIN(120000,O1505+P1505+Q1505)</f>
        <v/>
      </c>
      <c r="S1505" s="18">
        <f>IF(F1505&lt;=0,IF(E1505&lt;=0,0,IF(E1505&lt;=12000,E1505,IF(E1505&lt;=32000,ROUNDUP(E1505/2,0)+6000,IF(E1505&lt;=56000,ROUNDUP(E1505/4,0)+14000,28000)))),IF(E1505&lt;=0,IF(F1505&lt;=0,0,IF(F1505&lt;=15000,F1505,IF(F1505&lt;=40000,ROUNDUP(F1505/2,0)+7500,IF(F1505&lt;=70000,ROUNDUP(F1505/4,0)+17500,35000)))),MAX(IF(F1505&lt;=0,0,IF(F1505&lt;=15000,F1505,IF(F1505&lt;=40000,ROUNDUP(F1505/2,0)+7500,IF(F1505&lt;=70000,ROUNDUP(F1505/4,0)+17500,35000)))),MIN(IF(E1505&lt;=0,0,IF(E1505&lt;=12000,E1505,IF(E1505&lt;=32000,ROUNDUP(E1505/2,0)+6000,IF(E1505&lt;=56000,ROUNDUP(E1505/4,0)+14000,28000))))+IF(F1505&lt;=0,0,IF(F1505&lt;=15000,F1505,IF(F1505&lt;=40000,ROUNDUP(F1505/2,0)+7500,IF(F1505&lt;=70000,ROUNDUP(F1505/4,0)+17500,35000)))),28000))))</f>
        <v/>
      </c>
      <c r="T1505" s="18">
        <f>IF(G1505&lt;=0,0,IF(G1505&lt;=12000,G1505,IF(G1505&lt;=32000,ROUNDUP(G1505/2,0)+6000,IF(G1505&lt;=56000,ROUNDUP(G1505/4,0)+14000,28000))))</f>
        <v/>
      </c>
      <c r="U1505" s="18">
        <f>IF(I1505&lt;=0,IF(H1505&lt;=0,0,IF(H1505&lt;=12000,H1505,IF(H1505&lt;=32000,ROUNDUP(H1505/2,0)+6000,IF(H1505&lt;=56000,ROUNDUP(H1505/4,0)+14000,28000)))),IF(H1505&lt;=0,IF(I1505&lt;=0,0,IF(I1505&lt;=15000,I1505,IF(I1505&lt;=40000,ROUNDUP(I1505/2,0)+7500,IF(I1505&lt;=70000,ROUNDUP(I1505/4,0)+17500,35000)))),MAX(IF(I1505&lt;=0,0,IF(I1505&lt;=15000,I1505,IF(I1505&lt;=40000,ROUNDUP(I1505/2,0)+7500,IF(I1505&lt;=70000,ROUNDUP(I1505/4,0)+17500,35000)))),MIN(IF(H1505&lt;=0,0,IF(H1505&lt;=12000,H1505,IF(H1505&lt;=32000,ROUNDUP(H1505/2,0)+6000,IF(H1505&lt;=56000,ROUNDUP(H1505/4,0)+14000,28000))))+IF(I1505&lt;=0,0,IF(I1505&lt;=15000,I1505,IF(I1505&lt;=40000,ROUNDUP(I1505/2,0)+7500,IF(I1505&lt;=70000,ROUNDUP(I1505/4,0)+17500,35000)))),28000))))</f>
        <v/>
      </c>
      <c r="V1505" s="18">
        <f>MIN(70000,S1505+T1505+U1505)</f>
        <v/>
      </c>
      <c r="W1505" s="18">
        <f>MAX(0,ROUNDDOWN(M1505-J1505-N1505-K1505-0,-3))</f>
        <v/>
      </c>
      <c r="X1505" s="18">
        <f>MAX(0,ROUNDDOWN(M1505-J1505-N1505-K1505-R1505,-3))</f>
        <v/>
      </c>
      <c r="Y1505" s="18">
        <f>IF(W1505&lt;=0,0,ROUNDDOWN((W1505*LOOKUP(W1505,{0,1950001,3300001,6950001,9000001,18000001,40000001},{0.05,0.1,0.2,0.23,0.33,0.4,0.45})-LOOKUP(W1505,{0,1950001,3300001,6950001,9000001,18000001,40000001},{0,97500,427500,636000,1536000,2796000,4796000}))*1.021,-2))</f>
        <v/>
      </c>
      <c r="Z1505" s="18">
        <f>IF(X1505&lt;=0,0,ROUNDDOWN((X1505*LOOKUP(X1505,{0,1950001,3300001,6950001,9000001,18000001,40000001},{0.05,0.1,0.2,0.23,0.33,0.4,0.45})-LOOKUP(X1505,{0,1950001,3300001,6950001,9000001,18000001,40000001},{0,97500,427500,636000,1536000,2796000,4796000}))*1.021,-2))</f>
        <v/>
      </c>
      <c r="AA1505" s="18">
        <f>MAX(0,ROUNDDOWN(M1505-J1505-430000-L1505-0,-3))</f>
        <v/>
      </c>
      <c r="AB1505" s="18">
        <f>MAX(0,ROUNDDOWN(M1505-J1505-430000-L1505-V1505,-3))</f>
        <v/>
      </c>
      <c r="AC1505" s="18">
        <f>IF(M1505&lt;=450000,0,MAX(0,ROUNDDOWN(AA1505*0.06-MIN(50000,AA1505)*0.03,-2))+MAX(0,ROUNDDOWN(AA1505*0.04-MIN(50000,AA1505)*0.02,-2)))</f>
        <v/>
      </c>
      <c r="AD1505" s="18">
        <f>IF(M1505&lt;=450000,0,MAX(0,ROUNDDOWN(AB1505*0.06-MIN(50000,AB1505)*0.03,-2))+MAX(0,ROUNDDOWN(AB1505*0.04-MIN(50000,AB1505)*0.02,-2)))</f>
        <v/>
      </c>
      <c r="AE1505" s="18">
        <f>Y1505-Z1505</f>
        <v/>
      </c>
      <c r="AF1505" s="18">
        <f>AC1505-AD1505</f>
        <v/>
      </c>
      <c r="AG1505" s="18">
        <f>AE1505+AF1505</f>
        <v/>
      </c>
      <c r="AH1505" s="20">
        <f>IF(W1505&lt;=0,0,LOOKUP(W1505,{0,1950001,3300001,6950001,9000001,18000001,40000001},{0.05,0.1,0.2,0.23,0.33,0.4,0.45}))</f>
        <v/>
      </c>
    </row>
    <row r="1506">
      <c r="A1506" t="inlineStr">
        <is>
          <t>1万円刻み 3区分8万円ずつ</t>
        </is>
      </c>
      <c r="B1506" s="18">
        <f>'4_1万円刻み'!$A$476</f>
        <v/>
      </c>
      <c r="C1506" s="19" t="n">
        <v>2026</v>
      </c>
      <c r="D1506" t="inlineStr">
        <is>
          <t>いいえ</t>
        </is>
      </c>
      <c r="E1506" s="18" t="n">
        <v>80000</v>
      </c>
      <c r="F1506" s="18" t="n">
        <v>0</v>
      </c>
      <c r="G1506" s="18" t="n">
        <v>80000</v>
      </c>
      <c r="H1506" s="18" t="n">
        <v>80000</v>
      </c>
      <c r="I1506" s="18" t="n">
        <v>0</v>
      </c>
      <c r="J1506" s="18">
        <f>ROUND(MIN(B1506/12,650000)*12*0.0915+MIN(B1506/12,1390000)*12*(0.0504+0)+B1506*0.005,0)</f>
        <v/>
      </c>
      <c r="K1506" s="18" t="n">
        <v>0</v>
      </c>
      <c r="L1506" s="18" t="n">
        <v>0</v>
      </c>
      <c r="M1506" s="18">
        <f>ROUND(IF(C1506&gt;=2026,IF(B1506&lt;741000,0,IF(B1506&lt;2191000,B1506-740000,IF(B1506&lt;2193000,1451000,IF(B1506&lt;2196000,1453000,IF(B1506&lt;2200000,1456000,IF(B1506&lt;3600000,ROUNDDOWN(B1506/4,-3)*2.8-80000,IF(B1506&lt;6600000,ROUNDDOWN(B1506/4,-3)*3.2-440000,IF(B1506&lt;8500000,ROUNDDOWN(B1506*0.9,0)-1100000,B1506-1950000)))))))),IF(B1506&lt;651000,0,IF(B1506&lt;1900000,B1506-650000,IF(B1506&lt;3600000,ROUNDDOWN(B1506/4,-3)*2.8-80000,IF(B1506&lt;6600000,ROUNDDOWN(B1506/4,-3)*3.2-440000,IF(B1506&lt;8500000,ROUNDDOWN(B1506*0.9,0)-1100000,B1506-1950000)))))),0)</f>
        <v/>
      </c>
      <c r="N1506" s="18">
        <f>IF(M1506&gt;23500000,NA(),IF(C1506&gt;=2026,IF(M1506&lt;=4890000,1040000,IF(M1506&lt;=6550000,670000,620000)),IF(M1506&lt;=1320000,950000,IF(M1506&lt;=3360000,880000,IF(M1506&lt;=4890000,680000,IF(M1506&lt;=6550000,630000,580000))))))</f>
        <v/>
      </c>
      <c r="O1506" s="18">
        <f>IF(F1506&lt;=0,IF(AND(D1506="はい",C1506&gt;=2026,C1506&lt;=2027),IF(E1506&lt;=0,0,IF(E1506&lt;=30000,E1506,IF(E1506&lt;=60000,ROUNDUP(E1506/2,0)+15000,IF(E1506&lt;=120000,ROUNDUP(E1506/4,0)+30000,60000)))),IF(E1506&lt;=0,0,IF(E1506&lt;=20000,E1506,IF(E1506&lt;=40000,ROUNDUP(E1506/2,0)+10000,IF(E1506&lt;=80000,ROUNDUP(E1506/4,0)+20000,40000))))),IF(E1506&lt;=0,IF(F1506&lt;=0,0,IF(F1506&lt;=25000,F1506,IF(F1506&lt;=50000,ROUNDUP(F1506/2,0)+12500,IF(F1506&lt;=100000,ROUNDUP(F1506/4,0)+25000,50000)))),MAX(IF(F1506&lt;=0,0,IF(F1506&lt;=25000,F1506,IF(F1506&lt;=50000,ROUNDUP(F1506/2,0)+12500,IF(F1506&lt;=100000,ROUNDUP(F1506/4,0)+25000,50000)))),MIN(IF(AND(D1506="はい",C1506&gt;=2026,C1506&lt;=2027),IF(E1506&lt;=0,0,IF(E1506&lt;=30000,E1506,IF(E1506&lt;=60000,ROUNDUP(E1506/2,0)+15000,IF(E1506&lt;=120000,ROUNDUP(E1506/4,0)+30000,60000)))),IF(E1506&lt;=0,0,IF(E1506&lt;=20000,E1506,IF(E1506&lt;=40000,ROUNDUP(E1506/2,0)+10000,IF(E1506&lt;=80000,ROUNDUP(E1506/4,0)+20000,40000)))))+IF(F1506&lt;=0,0,IF(F1506&lt;=25000,F1506,IF(F1506&lt;=50000,ROUNDUP(F1506/2,0)+12500,IF(F1506&lt;=100000,ROUNDUP(F1506/4,0)+25000,50000)))),IF(AND(D1506="はい",C1506&gt;=2026,C1506&lt;=2027),60000,40000)))))</f>
        <v/>
      </c>
      <c r="P1506" s="18">
        <f>IF(G1506&lt;=0,0,IF(G1506&lt;=20000,G1506,IF(G1506&lt;=40000,ROUNDUP(G1506/2,0)+10000,IF(G1506&lt;=80000,ROUNDUP(G1506/4,0)+20000,40000))))</f>
        <v/>
      </c>
      <c r="Q1506" s="18">
        <f>IF(I1506&lt;=0,IF(H1506&lt;=0,0,IF(H1506&lt;=20000,H1506,IF(H1506&lt;=40000,ROUNDUP(H1506/2,0)+10000,IF(H1506&lt;=80000,ROUNDUP(H1506/4,0)+20000,40000)))),IF(H1506&lt;=0,IF(I1506&lt;=0,0,IF(I1506&lt;=25000,I1506,IF(I1506&lt;=50000,ROUNDUP(I1506/2,0)+12500,IF(I1506&lt;=100000,ROUNDUP(I1506/4,0)+25000,50000)))),MAX(IF(I1506&lt;=0,0,IF(I1506&lt;=25000,I1506,IF(I1506&lt;=50000,ROUNDUP(I1506/2,0)+12500,IF(I1506&lt;=100000,ROUNDUP(I1506/4,0)+25000,50000)))),MIN(IF(H1506&lt;=0,0,IF(H1506&lt;=20000,H1506,IF(H1506&lt;=40000,ROUNDUP(H1506/2,0)+10000,IF(H1506&lt;=80000,ROUNDUP(H1506/4,0)+20000,40000))))+IF(I1506&lt;=0,0,IF(I1506&lt;=25000,I1506,IF(I1506&lt;=50000,ROUNDUP(I1506/2,0)+12500,IF(I1506&lt;=100000,ROUNDUP(I1506/4,0)+25000,50000)))),40000))))</f>
        <v/>
      </c>
      <c r="R1506" s="18">
        <f>MIN(120000,O1506+P1506+Q1506)</f>
        <v/>
      </c>
      <c r="S1506" s="18">
        <f>IF(F1506&lt;=0,IF(E1506&lt;=0,0,IF(E1506&lt;=12000,E1506,IF(E1506&lt;=32000,ROUNDUP(E1506/2,0)+6000,IF(E1506&lt;=56000,ROUNDUP(E1506/4,0)+14000,28000)))),IF(E1506&lt;=0,IF(F1506&lt;=0,0,IF(F1506&lt;=15000,F1506,IF(F1506&lt;=40000,ROUNDUP(F1506/2,0)+7500,IF(F1506&lt;=70000,ROUNDUP(F1506/4,0)+17500,35000)))),MAX(IF(F1506&lt;=0,0,IF(F1506&lt;=15000,F1506,IF(F1506&lt;=40000,ROUNDUP(F1506/2,0)+7500,IF(F1506&lt;=70000,ROUNDUP(F1506/4,0)+17500,35000)))),MIN(IF(E1506&lt;=0,0,IF(E1506&lt;=12000,E1506,IF(E1506&lt;=32000,ROUNDUP(E1506/2,0)+6000,IF(E1506&lt;=56000,ROUNDUP(E1506/4,0)+14000,28000))))+IF(F1506&lt;=0,0,IF(F1506&lt;=15000,F1506,IF(F1506&lt;=40000,ROUNDUP(F1506/2,0)+7500,IF(F1506&lt;=70000,ROUNDUP(F1506/4,0)+17500,35000)))),28000))))</f>
        <v/>
      </c>
      <c r="T1506" s="18">
        <f>IF(G1506&lt;=0,0,IF(G1506&lt;=12000,G1506,IF(G1506&lt;=32000,ROUNDUP(G1506/2,0)+6000,IF(G1506&lt;=56000,ROUNDUP(G1506/4,0)+14000,28000))))</f>
        <v/>
      </c>
      <c r="U1506" s="18">
        <f>IF(I1506&lt;=0,IF(H1506&lt;=0,0,IF(H1506&lt;=12000,H1506,IF(H1506&lt;=32000,ROUNDUP(H1506/2,0)+6000,IF(H1506&lt;=56000,ROUNDUP(H1506/4,0)+14000,28000)))),IF(H1506&lt;=0,IF(I1506&lt;=0,0,IF(I1506&lt;=15000,I1506,IF(I1506&lt;=40000,ROUNDUP(I1506/2,0)+7500,IF(I1506&lt;=70000,ROUNDUP(I1506/4,0)+17500,35000)))),MAX(IF(I1506&lt;=0,0,IF(I1506&lt;=15000,I1506,IF(I1506&lt;=40000,ROUNDUP(I1506/2,0)+7500,IF(I1506&lt;=70000,ROUNDUP(I1506/4,0)+17500,35000)))),MIN(IF(H1506&lt;=0,0,IF(H1506&lt;=12000,H1506,IF(H1506&lt;=32000,ROUNDUP(H1506/2,0)+6000,IF(H1506&lt;=56000,ROUNDUP(H1506/4,0)+14000,28000))))+IF(I1506&lt;=0,0,IF(I1506&lt;=15000,I1506,IF(I1506&lt;=40000,ROUNDUP(I1506/2,0)+7500,IF(I1506&lt;=70000,ROUNDUP(I1506/4,0)+17500,35000)))),28000))))</f>
        <v/>
      </c>
      <c r="V1506" s="18">
        <f>MIN(70000,S1506+T1506+U1506)</f>
        <v/>
      </c>
      <c r="W1506" s="18">
        <f>MAX(0,ROUNDDOWN(M1506-J1506-N1506-K1506-0,-3))</f>
        <v/>
      </c>
      <c r="X1506" s="18">
        <f>MAX(0,ROUNDDOWN(M1506-J1506-N1506-K1506-R1506,-3))</f>
        <v/>
      </c>
      <c r="Y1506" s="18">
        <f>IF(W1506&lt;=0,0,ROUNDDOWN((W1506*LOOKUP(W1506,{0,1950001,3300001,6950001,9000001,18000001,40000001},{0.05,0.1,0.2,0.23,0.33,0.4,0.45})-LOOKUP(W1506,{0,1950001,3300001,6950001,9000001,18000001,40000001},{0,97500,427500,636000,1536000,2796000,4796000}))*1.021,-2))</f>
        <v/>
      </c>
      <c r="Z1506" s="18">
        <f>IF(X1506&lt;=0,0,ROUNDDOWN((X1506*LOOKUP(X1506,{0,1950001,3300001,6950001,9000001,18000001,40000001},{0.05,0.1,0.2,0.23,0.33,0.4,0.45})-LOOKUP(X1506,{0,1950001,3300001,6950001,9000001,18000001,40000001},{0,97500,427500,636000,1536000,2796000,4796000}))*1.021,-2))</f>
        <v/>
      </c>
      <c r="AA1506" s="18">
        <f>MAX(0,ROUNDDOWN(M1506-J1506-430000-L1506-0,-3))</f>
        <v/>
      </c>
      <c r="AB1506" s="18">
        <f>MAX(0,ROUNDDOWN(M1506-J1506-430000-L1506-V1506,-3))</f>
        <v/>
      </c>
      <c r="AC1506" s="18">
        <f>IF(M1506&lt;=450000,0,MAX(0,ROUNDDOWN(AA1506*0.06-MIN(50000,AA1506)*0.03,-2))+MAX(0,ROUNDDOWN(AA1506*0.04-MIN(50000,AA1506)*0.02,-2)))</f>
        <v/>
      </c>
      <c r="AD1506" s="18">
        <f>IF(M1506&lt;=450000,0,MAX(0,ROUNDDOWN(AB1506*0.06-MIN(50000,AB1506)*0.03,-2))+MAX(0,ROUNDDOWN(AB1506*0.04-MIN(50000,AB1506)*0.02,-2)))</f>
        <v/>
      </c>
      <c r="AE1506" s="18">
        <f>Y1506-Z1506</f>
        <v/>
      </c>
      <c r="AF1506" s="18">
        <f>AC1506-AD1506</f>
        <v/>
      </c>
      <c r="AG1506" s="18">
        <f>AE1506+AF1506</f>
        <v/>
      </c>
      <c r="AH1506" s="20">
        <f>IF(W1506&lt;=0,0,LOOKUP(W1506,{0,1950001,3300001,6950001,9000001,18000001,40000001},{0.05,0.1,0.2,0.23,0.33,0.4,0.45}))</f>
        <v/>
      </c>
    </row>
    <row r="1507">
      <c r="A1507" t="inlineStr">
        <is>
          <t>1万円刻み 一般8万円</t>
        </is>
      </c>
      <c r="B1507" s="18">
        <f>'4_1万円刻み'!$A$476</f>
        <v/>
      </c>
      <c r="C1507" s="19" t="n">
        <v>2026</v>
      </c>
      <c r="D1507" t="inlineStr">
        <is>
          <t>いいえ</t>
        </is>
      </c>
      <c r="E1507" s="18" t="n">
        <v>80000</v>
      </c>
      <c r="F1507" s="18" t="n">
        <v>0</v>
      </c>
      <c r="G1507" s="18" t="n">
        <v>0</v>
      </c>
      <c r="H1507" s="18" t="n">
        <v>0</v>
      </c>
      <c r="I1507" s="18" t="n">
        <v>0</v>
      </c>
      <c r="J1507" s="18">
        <f>ROUND(MIN(B1507/12,650000)*12*0.0915+MIN(B1507/12,1390000)*12*(0.0504+0)+B1507*0.005,0)</f>
        <v/>
      </c>
      <c r="K1507" s="18" t="n">
        <v>0</v>
      </c>
      <c r="L1507" s="18" t="n">
        <v>0</v>
      </c>
      <c r="M1507" s="18">
        <f>ROUND(IF(C1507&gt;=2026,IF(B1507&lt;741000,0,IF(B1507&lt;2191000,B1507-740000,IF(B1507&lt;2193000,1451000,IF(B1507&lt;2196000,1453000,IF(B1507&lt;2200000,1456000,IF(B1507&lt;3600000,ROUNDDOWN(B1507/4,-3)*2.8-80000,IF(B1507&lt;6600000,ROUNDDOWN(B1507/4,-3)*3.2-440000,IF(B1507&lt;8500000,ROUNDDOWN(B1507*0.9,0)-1100000,B1507-1950000)))))))),IF(B1507&lt;651000,0,IF(B1507&lt;1900000,B1507-650000,IF(B1507&lt;3600000,ROUNDDOWN(B1507/4,-3)*2.8-80000,IF(B1507&lt;6600000,ROUNDDOWN(B1507/4,-3)*3.2-440000,IF(B1507&lt;8500000,ROUNDDOWN(B1507*0.9,0)-1100000,B1507-1950000)))))),0)</f>
        <v/>
      </c>
      <c r="N1507" s="18">
        <f>IF(M1507&gt;23500000,NA(),IF(C1507&gt;=2026,IF(M1507&lt;=4890000,1040000,IF(M1507&lt;=6550000,670000,620000)),IF(M1507&lt;=1320000,950000,IF(M1507&lt;=3360000,880000,IF(M1507&lt;=4890000,680000,IF(M1507&lt;=6550000,630000,580000))))))</f>
        <v/>
      </c>
      <c r="O1507" s="18">
        <f>IF(F1507&lt;=0,IF(AND(D1507="はい",C1507&gt;=2026,C1507&lt;=2027),IF(E1507&lt;=0,0,IF(E1507&lt;=30000,E1507,IF(E1507&lt;=60000,ROUNDUP(E1507/2,0)+15000,IF(E1507&lt;=120000,ROUNDUP(E1507/4,0)+30000,60000)))),IF(E1507&lt;=0,0,IF(E1507&lt;=20000,E1507,IF(E1507&lt;=40000,ROUNDUP(E1507/2,0)+10000,IF(E1507&lt;=80000,ROUNDUP(E1507/4,0)+20000,40000))))),IF(E1507&lt;=0,IF(F1507&lt;=0,0,IF(F1507&lt;=25000,F1507,IF(F1507&lt;=50000,ROUNDUP(F1507/2,0)+12500,IF(F1507&lt;=100000,ROUNDUP(F1507/4,0)+25000,50000)))),MAX(IF(F1507&lt;=0,0,IF(F1507&lt;=25000,F1507,IF(F1507&lt;=50000,ROUNDUP(F1507/2,0)+12500,IF(F1507&lt;=100000,ROUNDUP(F1507/4,0)+25000,50000)))),MIN(IF(AND(D1507="はい",C1507&gt;=2026,C1507&lt;=2027),IF(E1507&lt;=0,0,IF(E1507&lt;=30000,E1507,IF(E1507&lt;=60000,ROUNDUP(E1507/2,0)+15000,IF(E1507&lt;=120000,ROUNDUP(E1507/4,0)+30000,60000)))),IF(E1507&lt;=0,0,IF(E1507&lt;=20000,E1507,IF(E1507&lt;=40000,ROUNDUP(E1507/2,0)+10000,IF(E1507&lt;=80000,ROUNDUP(E1507/4,0)+20000,40000)))))+IF(F1507&lt;=0,0,IF(F1507&lt;=25000,F1507,IF(F1507&lt;=50000,ROUNDUP(F1507/2,0)+12500,IF(F1507&lt;=100000,ROUNDUP(F1507/4,0)+25000,50000)))),IF(AND(D1507="はい",C1507&gt;=2026,C1507&lt;=2027),60000,40000)))))</f>
        <v/>
      </c>
      <c r="P1507" s="18">
        <f>IF(G1507&lt;=0,0,IF(G1507&lt;=20000,G1507,IF(G1507&lt;=40000,ROUNDUP(G1507/2,0)+10000,IF(G1507&lt;=80000,ROUNDUP(G1507/4,0)+20000,40000))))</f>
        <v/>
      </c>
      <c r="Q1507" s="18">
        <f>IF(I1507&lt;=0,IF(H1507&lt;=0,0,IF(H1507&lt;=20000,H1507,IF(H1507&lt;=40000,ROUNDUP(H1507/2,0)+10000,IF(H1507&lt;=80000,ROUNDUP(H1507/4,0)+20000,40000)))),IF(H1507&lt;=0,IF(I1507&lt;=0,0,IF(I1507&lt;=25000,I1507,IF(I1507&lt;=50000,ROUNDUP(I1507/2,0)+12500,IF(I1507&lt;=100000,ROUNDUP(I1507/4,0)+25000,50000)))),MAX(IF(I1507&lt;=0,0,IF(I1507&lt;=25000,I1507,IF(I1507&lt;=50000,ROUNDUP(I1507/2,0)+12500,IF(I1507&lt;=100000,ROUNDUP(I1507/4,0)+25000,50000)))),MIN(IF(H1507&lt;=0,0,IF(H1507&lt;=20000,H1507,IF(H1507&lt;=40000,ROUNDUP(H1507/2,0)+10000,IF(H1507&lt;=80000,ROUNDUP(H1507/4,0)+20000,40000))))+IF(I1507&lt;=0,0,IF(I1507&lt;=25000,I1507,IF(I1507&lt;=50000,ROUNDUP(I1507/2,0)+12500,IF(I1507&lt;=100000,ROUNDUP(I1507/4,0)+25000,50000)))),40000))))</f>
        <v/>
      </c>
      <c r="R1507" s="18">
        <f>MIN(120000,O1507+P1507+Q1507)</f>
        <v/>
      </c>
      <c r="S1507" s="18">
        <f>IF(F1507&lt;=0,IF(E1507&lt;=0,0,IF(E1507&lt;=12000,E1507,IF(E1507&lt;=32000,ROUNDUP(E1507/2,0)+6000,IF(E1507&lt;=56000,ROUNDUP(E1507/4,0)+14000,28000)))),IF(E1507&lt;=0,IF(F1507&lt;=0,0,IF(F1507&lt;=15000,F1507,IF(F1507&lt;=40000,ROUNDUP(F1507/2,0)+7500,IF(F1507&lt;=70000,ROUNDUP(F1507/4,0)+17500,35000)))),MAX(IF(F1507&lt;=0,0,IF(F1507&lt;=15000,F1507,IF(F1507&lt;=40000,ROUNDUP(F1507/2,0)+7500,IF(F1507&lt;=70000,ROUNDUP(F1507/4,0)+17500,35000)))),MIN(IF(E1507&lt;=0,0,IF(E1507&lt;=12000,E1507,IF(E1507&lt;=32000,ROUNDUP(E1507/2,0)+6000,IF(E1507&lt;=56000,ROUNDUP(E1507/4,0)+14000,28000))))+IF(F1507&lt;=0,0,IF(F1507&lt;=15000,F1507,IF(F1507&lt;=40000,ROUNDUP(F1507/2,0)+7500,IF(F1507&lt;=70000,ROUNDUP(F1507/4,0)+17500,35000)))),28000))))</f>
        <v/>
      </c>
      <c r="T1507" s="18">
        <f>IF(G1507&lt;=0,0,IF(G1507&lt;=12000,G1507,IF(G1507&lt;=32000,ROUNDUP(G1507/2,0)+6000,IF(G1507&lt;=56000,ROUNDUP(G1507/4,0)+14000,28000))))</f>
        <v/>
      </c>
      <c r="U1507" s="18">
        <f>IF(I1507&lt;=0,IF(H1507&lt;=0,0,IF(H1507&lt;=12000,H1507,IF(H1507&lt;=32000,ROUNDUP(H1507/2,0)+6000,IF(H1507&lt;=56000,ROUNDUP(H1507/4,0)+14000,28000)))),IF(H1507&lt;=0,IF(I1507&lt;=0,0,IF(I1507&lt;=15000,I1507,IF(I1507&lt;=40000,ROUNDUP(I1507/2,0)+7500,IF(I1507&lt;=70000,ROUNDUP(I1507/4,0)+17500,35000)))),MAX(IF(I1507&lt;=0,0,IF(I1507&lt;=15000,I1507,IF(I1507&lt;=40000,ROUNDUP(I1507/2,0)+7500,IF(I1507&lt;=70000,ROUNDUP(I1507/4,0)+17500,35000)))),MIN(IF(H1507&lt;=0,0,IF(H1507&lt;=12000,H1507,IF(H1507&lt;=32000,ROUNDUP(H1507/2,0)+6000,IF(H1507&lt;=56000,ROUNDUP(H1507/4,0)+14000,28000))))+IF(I1507&lt;=0,0,IF(I1507&lt;=15000,I1507,IF(I1507&lt;=40000,ROUNDUP(I1507/2,0)+7500,IF(I1507&lt;=70000,ROUNDUP(I1507/4,0)+17500,35000)))),28000))))</f>
        <v/>
      </c>
      <c r="V1507" s="18">
        <f>MIN(70000,S1507+T1507+U1507)</f>
        <v/>
      </c>
      <c r="W1507" s="18">
        <f>MAX(0,ROUNDDOWN(M1507-J1507-N1507-K1507-0,-3))</f>
        <v/>
      </c>
      <c r="X1507" s="18">
        <f>MAX(0,ROUNDDOWN(M1507-J1507-N1507-K1507-R1507,-3))</f>
        <v/>
      </c>
      <c r="Y1507" s="18">
        <f>IF(W1507&lt;=0,0,ROUNDDOWN((W1507*LOOKUP(W1507,{0,1950001,3300001,6950001,9000001,18000001,40000001},{0.05,0.1,0.2,0.23,0.33,0.4,0.45})-LOOKUP(W1507,{0,1950001,3300001,6950001,9000001,18000001,40000001},{0,97500,427500,636000,1536000,2796000,4796000}))*1.021,-2))</f>
        <v/>
      </c>
      <c r="Z1507" s="18">
        <f>IF(X1507&lt;=0,0,ROUNDDOWN((X1507*LOOKUP(X1507,{0,1950001,3300001,6950001,9000001,18000001,40000001},{0.05,0.1,0.2,0.23,0.33,0.4,0.45})-LOOKUP(X1507,{0,1950001,3300001,6950001,9000001,18000001,40000001},{0,97500,427500,636000,1536000,2796000,4796000}))*1.021,-2))</f>
        <v/>
      </c>
      <c r="AA1507" s="18">
        <f>MAX(0,ROUNDDOWN(M1507-J1507-430000-L1507-0,-3))</f>
        <v/>
      </c>
      <c r="AB1507" s="18">
        <f>MAX(0,ROUNDDOWN(M1507-J1507-430000-L1507-V1507,-3))</f>
        <v/>
      </c>
      <c r="AC1507" s="18">
        <f>IF(M1507&lt;=450000,0,MAX(0,ROUNDDOWN(AA1507*0.06-MIN(50000,AA1507)*0.03,-2))+MAX(0,ROUNDDOWN(AA1507*0.04-MIN(50000,AA1507)*0.02,-2)))</f>
        <v/>
      </c>
      <c r="AD1507" s="18">
        <f>IF(M1507&lt;=450000,0,MAX(0,ROUNDDOWN(AB1507*0.06-MIN(50000,AB1507)*0.03,-2))+MAX(0,ROUNDDOWN(AB1507*0.04-MIN(50000,AB1507)*0.02,-2)))</f>
        <v/>
      </c>
      <c r="AE1507" s="18">
        <f>Y1507-Z1507</f>
        <v/>
      </c>
      <c r="AF1507" s="18">
        <f>AC1507-AD1507</f>
        <v/>
      </c>
      <c r="AG1507" s="18">
        <f>AE1507+AF1507</f>
        <v/>
      </c>
      <c r="AH1507" s="20">
        <f>IF(W1507&lt;=0,0,LOOKUP(W1507,{0,1950001,3300001,6950001,9000001,18000001,40000001},{0.05,0.1,0.2,0.23,0.33,0.4,0.45}))</f>
        <v/>
      </c>
    </row>
    <row r="1508">
      <c r="A1508" t="inlineStr">
        <is>
          <t>1万円刻み 特例あり一般12万円</t>
        </is>
      </c>
      <c r="B1508" s="18">
        <f>'4_1万円刻み'!$A$476</f>
        <v/>
      </c>
      <c r="C1508" s="19" t="n">
        <v>2026</v>
      </c>
      <c r="D1508" t="inlineStr">
        <is>
          <t>はい</t>
        </is>
      </c>
      <c r="E1508" s="18" t="n">
        <v>120000</v>
      </c>
      <c r="F1508" s="18" t="n">
        <v>0</v>
      </c>
      <c r="G1508" s="18" t="n">
        <v>0</v>
      </c>
      <c r="H1508" s="18" t="n">
        <v>0</v>
      </c>
      <c r="I1508" s="18" t="n">
        <v>0</v>
      </c>
      <c r="J1508" s="18">
        <f>ROUND(MIN(B1508/12,650000)*12*0.0915+MIN(B1508/12,1390000)*12*(0.0504+0)+B1508*0.005,0)</f>
        <v/>
      </c>
      <c r="K1508" s="18" t="n">
        <v>0</v>
      </c>
      <c r="L1508" s="18" t="n">
        <v>0</v>
      </c>
      <c r="M1508" s="18">
        <f>ROUND(IF(C1508&gt;=2026,IF(B1508&lt;741000,0,IF(B1508&lt;2191000,B1508-740000,IF(B1508&lt;2193000,1451000,IF(B1508&lt;2196000,1453000,IF(B1508&lt;2200000,1456000,IF(B1508&lt;3600000,ROUNDDOWN(B1508/4,-3)*2.8-80000,IF(B1508&lt;6600000,ROUNDDOWN(B1508/4,-3)*3.2-440000,IF(B1508&lt;8500000,ROUNDDOWN(B1508*0.9,0)-1100000,B1508-1950000)))))))),IF(B1508&lt;651000,0,IF(B1508&lt;1900000,B1508-650000,IF(B1508&lt;3600000,ROUNDDOWN(B1508/4,-3)*2.8-80000,IF(B1508&lt;6600000,ROUNDDOWN(B1508/4,-3)*3.2-440000,IF(B1508&lt;8500000,ROUNDDOWN(B1508*0.9,0)-1100000,B1508-1950000)))))),0)</f>
        <v/>
      </c>
      <c r="N1508" s="18">
        <f>IF(M1508&gt;23500000,NA(),IF(C1508&gt;=2026,IF(M1508&lt;=4890000,1040000,IF(M1508&lt;=6550000,670000,620000)),IF(M1508&lt;=1320000,950000,IF(M1508&lt;=3360000,880000,IF(M1508&lt;=4890000,680000,IF(M1508&lt;=6550000,630000,580000))))))</f>
        <v/>
      </c>
      <c r="O1508" s="18">
        <f>IF(F1508&lt;=0,IF(AND(D1508="はい",C1508&gt;=2026,C1508&lt;=2027),IF(E1508&lt;=0,0,IF(E1508&lt;=30000,E1508,IF(E1508&lt;=60000,ROUNDUP(E1508/2,0)+15000,IF(E1508&lt;=120000,ROUNDUP(E1508/4,0)+30000,60000)))),IF(E1508&lt;=0,0,IF(E1508&lt;=20000,E1508,IF(E1508&lt;=40000,ROUNDUP(E1508/2,0)+10000,IF(E1508&lt;=80000,ROUNDUP(E1508/4,0)+20000,40000))))),IF(E1508&lt;=0,IF(F1508&lt;=0,0,IF(F1508&lt;=25000,F1508,IF(F1508&lt;=50000,ROUNDUP(F1508/2,0)+12500,IF(F1508&lt;=100000,ROUNDUP(F1508/4,0)+25000,50000)))),MAX(IF(F1508&lt;=0,0,IF(F1508&lt;=25000,F1508,IF(F1508&lt;=50000,ROUNDUP(F1508/2,0)+12500,IF(F1508&lt;=100000,ROUNDUP(F1508/4,0)+25000,50000)))),MIN(IF(AND(D1508="はい",C1508&gt;=2026,C1508&lt;=2027),IF(E1508&lt;=0,0,IF(E1508&lt;=30000,E1508,IF(E1508&lt;=60000,ROUNDUP(E1508/2,0)+15000,IF(E1508&lt;=120000,ROUNDUP(E1508/4,0)+30000,60000)))),IF(E1508&lt;=0,0,IF(E1508&lt;=20000,E1508,IF(E1508&lt;=40000,ROUNDUP(E1508/2,0)+10000,IF(E1508&lt;=80000,ROUNDUP(E1508/4,0)+20000,40000)))))+IF(F1508&lt;=0,0,IF(F1508&lt;=25000,F1508,IF(F1508&lt;=50000,ROUNDUP(F1508/2,0)+12500,IF(F1508&lt;=100000,ROUNDUP(F1508/4,0)+25000,50000)))),IF(AND(D1508="はい",C1508&gt;=2026,C1508&lt;=2027),60000,40000)))))</f>
        <v/>
      </c>
      <c r="P1508" s="18">
        <f>IF(G1508&lt;=0,0,IF(G1508&lt;=20000,G1508,IF(G1508&lt;=40000,ROUNDUP(G1508/2,0)+10000,IF(G1508&lt;=80000,ROUNDUP(G1508/4,0)+20000,40000))))</f>
        <v/>
      </c>
      <c r="Q1508" s="18">
        <f>IF(I1508&lt;=0,IF(H1508&lt;=0,0,IF(H1508&lt;=20000,H1508,IF(H1508&lt;=40000,ROUNDUP(H1508/2,0)+10000,IF(H1508&lt;=80000,ROUNDUP(H1508/4,0)+20000,40000)))),IF(H1508&lt;=0,IF(I1508&lt;=0,0,IF(I1508&lt;=25000,I1508,IF(I1508&lt;=50000,ROUNDUP(I1508/2,0)+12500,IF(I1508&lt;=100000,ROUNDUP(I1508/4,0)+25000,50000)))),MAX(IF(I1508&lt;=0,0,IF(I1508&lt;=25000,I1508,IF(I1508&lt;=50000,ROUNDUP(I1508/2,0)+12500,IF(I1508&lt;=100000,ROUNDUP(I1508/4,0)+25000,50000)))),MIN(IF(H1508&lt;=0,0,IF(H1508&lt;=20000,H1508,IF(H1508&lt;=40000,ROUNDUP(H1508/2,0)+10000,IF(H1508&lt;=80000,ROUNDUP(H1508/4,0)+20000,40000))))+IF(I1508&lt;=0,0,IF(I1508&lt;=25000,I1508,IF(I1508&lt;=50000,ROUNDUP(I1508/2,0)+12500,IF(I1508&lt;=100000,ROUNDUP(I1508/4,0)+25000,50000)))),40000))))</f>
        <v/>
      </c>
      <c r="R1508" s="18">
        <f>MIN(120000,O1508+P1508+Q1508)</f>
        <v/>
      </c>
      <c r="S1508" s="18">
        <f>IF(F1508&lt;=0,IF(E1508&lt;=0,0,IF(E1508&lt;=12000,E1508,IF(E1508&lt;=32000,ROUNDUP(E1508/2,0)+6000,IF(E1508&lt;=56000,ROUNDUP(E1508/4,0)+14000,28000)))),IF(E1508&lt;=0,IF(F1508&lt;=0,0,IF(F1508&lt;=15000,F1508,IF(F1508&lt;=40000,ROUNDUP(F1508/2,0)+7500,IF(F1508&lt;=70000,ROUNDUP(F1508/4,0)+17500,35000)))),MAX(IF(F1508&lt;=0,0,IF(F1508&lt;=15000,F1508,IF(F1508&lt;=40000,ROUNDUP(F1508/2,0)+7500,IF(F1508&lt;=70000,ROUNDUP(F1508/4,0)+17500,35000)))),MIN(IF(E1508&lt;=0,0,IF(E1508&lt;=12000,E1508,IF(E1508&lt;=32000,ROUNDUP(E1508/2,0)+6000,IF(E1508&lt;=56000,ROUNDUP(E1508/4,0)+14000,28000))))+IF(F1508&lt;=0,0,IF(F1508&lt;=15000,F1508,IF(F1508&lt;=40000,ROUNDUP(F1508/2,0)+7500,IF(F1508&lt;=70000,ROUNDUP(F1508/4,0)+17500,35000)))),28000))))</f>
        <v/>
      </c>
      <c r="T1508" s="18">
        <f>IF(G1508&lt;=0,0,IF(G1508&lt;=12000,G1508,IF(G1508&lt;=32000,ROUNDUP(G1508/2,0)+6000,IF(G1508&lt;=56000,ROUNDUP(G1508/4,0)+14000,28000))))</f>
        <v/>
      </c>
      <c r="U1508" s="18">
        <f>IF(I1508&lt;=0,IF(H1508&lt;=0,0,IF(H1508&lt;=12000,H1508,IF(H1508&lt;=32000,ROUNDUP(H1508/2,0)+6000,IF(H1508&lt;=56000,ROUNDUP(H1508/4,0)+14000,28000)))),IF(H1508&lt;=0,IF(I1508&lt;=0,0,IF(I1508&lt;=15000,I1508,IF(I1508&lt;=40000,ROUNDUP(I1508/2,0)+7500,IF(I1508&lt;=70000,ROUNDUP(I1508/4,0)+17500,35000)))),MAX(IF(I1508&lt;=0,0,IF(I1508&lt;=15000,I1508,IF(I1508&lt;=40000,ROUNDUP(I1508/2,0)+7500,IF(I1508&lt;=70000,ROUNDUP(I1508/4,0)+17500,35000)))),MIN(IF(H1508&lt;=0,0,IF(H1508&lt;=12000,H1508,IF(H1508&lt;=32000,ROUNDUP(H1508/2,0)+6000,IF(H1508&lt;=56000,ROUNDUP(H1508/4,0)+14000,28000))))+IF(I1508&lt;=0,0,IF(I1508&lt;=15000,I1508,IF(I1508&lt;=40000,ROUNDUP(I1508/2,0)+7500,IF(I1508&lt;=70000,ROUNDUP(I1508/4,0)+17500,35000)))),28000))))</f>
        <v/>
      </c>
      <c r="V1508" s="18">
        <f>MIN(70000,S1508+T1508+U1508)</f>
        <v/>
      </c>
      <c r="W1508" s="18">
        <f>MAX(0,ROUNDDOWN(M1508-J1508-N1508-K1508-0,-3))</f>
        <v/>
      </c>
      <c r="X1508" s="18">
        <f>MAX(0,ROUNDDOWN(M1508-J1508-N1508-K1508-R1508,-3))</f>
        <v/>
      </c>
      <c r="Y1508" s="18">
        <f>IF(W1508&lt;=0,0,ROUNDDOWN((W1508*LOOKUP(W1508,{0,1950001,3300001,6950001,9000001,18000001,40000001},{0.05,0.1,0.2,0.23,0.33,0.4,0.45})-LOOKUP(W1508,{0,1950001,3300001,6950001,9000001,18000001,40000001},{0,97500,427500,636000,1536000,2796000,4796000}))*1.021,-2))</f>
        <v/>
      </c>
      <c r="Z1508" s="18">
        <f>IF(X1508&lt;=0,0,ROUNDDOWN((X1508*LOOKUP(X1508,{0,1950001,3300001,6950001,9000001,18000001,40000001},{0.05,0.1,0.2,0.23,0.33,0.4,0.45})-LOOKUP(X1508,{0,1950001,3300001,6950001,9000001,18000001,40000001},{0,97500,427500,636000,1536000,2796000,4796000}))*1.021,-2))</f>
        <v/>
      </c>
      <c r="AA1508" s="18">
        <f>MAX(0,ROUNDDOWN(M1508-J1508-430000-L1508-0,-3))</f>
        <v/>
      </c>
      <c r="AB1508" s="18">
        <f>MAX(0,ROUNDDOWN(M1508-J1508-430000-L1508-V1508,-3))</f>
        <v/>
      </c>
      <c r="AC1508" s="18">
        <f>IF(M1508&lt;=450000,0,MAX(0,ROUNDDOWN(AA1508*0.06-MIN(50000,AA1508)*0.03,-2))+MAX(0,ROUNDDOWN(AA1508*0.04-MIN(50000,AA1508)*0.02,-2)))</f>
        <v/>
      </c>
      <c r="AD1508" s="18">
        <f>IF(M1508&lt;=450000,0,MAX(0,ROUNDDOWN(AB1508*0.06-MIN(50000,AB1508)*0.03,-2))+MAX(0,ROUNDDOWN(AB1508*0.04-MIN(50000,AB1508)*0.02,-2)))</f>
        <v/>
      </c>
      <c r="AE1508" s="18">
        <f>Y1508-Z1508</f>
        <v/>
      </c>
      <c r="AF1508" s="18">
        <f>AC1508-AD1508</f>
        <v/>
      </c>
      <c r="AG1508" s="18">
        <f>AE1508+AF1508</f>
        <v/>
      </c>
      <c r="AH1508" s="20">
        <f>IF(W1508&lt;=0,0,LOOKUP(W1508,{0,1950001,3300001,6950001,9000001,18000001,40000001},{0.05,0.1,0.2,0.23,0.33,0.4,0.45}))</f>
        <v/>
      </c>
    </row>
    <row r="1509">
      <c r="A1509" t="inlineStr">
        <is>
          <t>1万円刻み 3区分8万円ずつ</t>
        </is>
      </c>
      <c r="B1509" s="18">
        <f>'4_1万円刻み'!$A$477</f>
        <v/>
      </c>
      <c r="C1509" s="19" t="n">
        <v>2026</v>
      </c>
      <c r="D1509" t="inlineStr">
        <is>
          <t>いいえ</t>
        </is>
      </c>
      <c r="E1509" s="18" t="n">
        <v>80000</v>
      </c>
      <c r="F1509" s="18" t="n">
        <v>0</v>
      </c>
      <c r="G1509" s="18" t="n">
        <v>80000</v>
      </c>
      <c r="H1509" s="18" t="n">
        <v>80000</v>
      </c>
      <c r="I1509" s="18" t="n">
        <v>0</v>
      </c>
      <c r="J1509" s="18">
        <f>ROUND(MIN(B1509/12,650000)*12*0.0915+MIN(B1509/12,1390000)*12*(0.0504+0)+B1509*0.005,0)</f>
        <v/>
      </c>
      <c r="K1509" s="18" t="n">
        <v>0</v>
      </c>
      <c r="L1509" s="18" t="n">
        <v>0</v>
      </c>
      <c r="M1509" s="18">
        <f>ROUND(IF(C1509&gt;=2026,IF(B1509&lt;741000,0,IF(B1509&lt;2191000,B1509-740000,IF(B1509&lt;2193000,1451000,IF(B1509&lt;2196000,1453000,IF(B1509&lt;2200000,1456000,IF(B1509&lt;3600000,ROUNDDOWN(B1509/4,-3)*2.8-80000,IF(B1509&lt;6600000,ROUNDDOWN(B1509/4,-3)*3.2-440000,IF(B1509&lt;8500000,ROUNDDOWN(B1509*0.9,0)-1100000,B1509-1950000)))))))),IF(B1509&lt;651000,0,IF(B1509&lt;1900000,B1509-650000,IF(B1509&lt;3600000,ROUNDDOWN(B1509/4,-3)*2.8-80000,IF(B1509&lt;6600000,ROUNDDOWN(B1509/4,-3)*3.2-440000,IF(B1509&lt;8500000,ROUNDDOWN(B1509*0.9,0)-1100000,B1509-1950000)))))),0)</f>
        <v/>
      </c>
      <c r="N1509" s="18">
        <f>IF(M1509&gt;23500000,NA(),IF(C1509&gt;=2026,IF(M1509&lt;=4890000,1040000,IF(M1509&lt;=6550000,670000,620000)),IF(M1509&lt;=1320000,950000,IF(M1509&lt;=3360000,880000,IF(M1509&lt;=4890000,680000,IF(M1509&lt;=6550000,630000,580000))))))</f>
        <v/>
      </c>
      <c r="O1509" s="18">
        <f>IF(F1509&lt;=0,IF(AND(D1509="はい",C1509&gt;=2026,C1509&lt;=2027),IF(E1509&lt;=0,0,IF(E1509&lt;=30000,E1509,IF(E1509&lt;=60000,ROUNDUP(E1509/2,0)+15000,IF(E1509&lt;=120000,ROUNDUP(E1509/4,0)+30000,60000)))),IF(E1509&lt;=0,0,IF(E1509&lt;=20000,E1509,IF(E1509&lt;=40000,ROUNDUP(E1509/2,0)+10000,IF(E1509&lt;=80000,ROUNDUP(E1509/4,0)+20000,40000))))),IF(E1509&lt;=0,IF(F1509&lt;=0,0,IF(F1509&lt;=25000,F1509,IF(F1509&lt;=50000,ROUNDUP(F1509/2,0)+12500,IF(F1509&lt;=100000,ROUNDUP(F1509/4,0)+25000,50000)))),MAX(IF(F1509&lt;=0,0,IF(F1509&lt;=25000,F1509,IF(F1509&lt;=50000,ROUNDUP(F1509/2,0)+12500,IF(F1509&lt;=100000,ROUNDUP(F1509/4,0)+25000,50000)))),MIN(IF(AND(D1509="はい",C1509&gt;=2026,C1509&lt;=2027),IF(E1509&lt;=0,0,IF(E1509&lt;=30000,E1509,IF(E1509&lt;=60000,ROUNDUP(E1509/2,0)+15000,IF(E1509&lt;=120000,ROUNDUP(E1509/4,0)+30000,60000)))),IF(E1509&lt;=0,0,IF(E1509&lt;=20000,E1509,IF(E1509&lt;=40000,ROUNDUP(E1509/2,0)+10000,IF(E1509&lt;=80000,ROUNDUP(E1509/4,0)+20000,40000)))))+IF(F1509&lt;=0,0,IF(F1509&lt;=25000,F1509,IF(F1509&lt;=50000,ROUNDUP(F1509/2,0)+12500,IF(F1509&lt;=100000,ROUNDUP(F1509/4,0)+25000,50000)))),IF(AND(D1509="はい",C1509&gt;=2026,C1509&lt;=2027),60000,40000)))))</f>
        <v/>
      </c>
      <c r="P1509" s="18">
        <f>IF(G1509&lt;=0,0,IF(G1509&lt;=20000,G1509,IF(G1509&lt;=40000,ROUNDUP(G1509/2,0)+10000,IF(G1509&lt;=80000,ROUNDUP(G1509/4,0)+20000,40000))))</f>
        <v/>
      </c>
      <c r="Q1509" s="18">
        <f>IF(I1509&lt;=0,IF(H1509&lt;=0,0,IF(H1509&lt;=20000,H1509,IF(H1509&lt;=40000,ROUNDUP(H1509/2,0)+10000,IF(H1509&lt;=80000,ROUNDUP(H1509/4,0)+20000,40000)))),IF(H1509&lt;=0,IF(I1509&lt;=0,0,IF(I1509&lt;=25000,I1509,IF(I1509&lt;=50000,ROUNDUP(I1509/2,0)+12500,IF(I1509&lt;=100000,ROUNDUP(I1509/4,0)+25000,50000)))),MAX(IF(I1509&lt;=0,0,IF(I1509&lt;=25000,I1509,IF(I1509&lt;=50000,ROUNDUP(I1509/2,0)+12500,IF(I1509&lt;=100000,ROUNDUP(I1509/4,0)+25000,50000)))),MIN(IF(H1509&lt;=0,0,IF(H1509&lt;=20000,H1509,IF(H1509&lt;=40000,ROUNDUP(H1509/2,0)+10000,IF(H1509&lt;=80000,ROUNDUP(H1509/4,0)+20000,40000))))+IF(I1509&lt;=0,0,IF(I1509&lt;=25000,I1509,IF(I1509&lt;=50000,ROUNDUP(I1509/2,0)+12500,IF(I1509&lt;=100000,ROUNDUP(I1509/4,0)+25000,50000)))),40000))))</f>
        <v/>
      </c>
      <c r="R1509" s="18">
        <f>MIN(120000,O1509+P1509+Q1509)</f>
        <v/>
      </c>
      <c r="S1509" s="18">
        <f>IF(F1509&lt;=0,IF(E1509&lt;=0,0,IF(E1509&lt;=12000,E1509,IF(E1509&lt;=32000,ROUNDUP(E1509/2,0)+6000,IF(E1509&lt;=56000,ROUNDUP(E1509/4,0)+14000,28000)))),IF(E1509&lt;=0,IF(F1509&lt;=0,0,IF(F1509&lt;=15000,F1509,IF(F1509&lt;=40000,ROUNDUP(F1509/2,0)+7500,IF(F1509&lt;=70000,ROUNDUP(F1509/4,0)+17500,35000)))),MAX(IF(F1509&lt;=0,0,IF(F1509&lt;=15000,F1509,IF(F1509&lt;=40000,ROUNDUP(F1509/2,0)+7500,IF(F1509&lt;=70000,ROUNDUP(F1509/4,0)+17500,35000)))),MIN(IF(E1509&lt;=0,0,IF(E1509&lt;=12000,E1509,IF(E1509&lt;=32000,ROUNDUP(E1509/2,0)+6000,IF(E1509&lt;=56000,ROUNDUP(E1509/4,0)+14000,28000))))+IF(F1509&lt;=0,0,IF(F1509&lt;=15000,F1509,IF(F1509&lt;=40000,ROUNDUP(F1509/2,0)+7500,IF(F1509&lt;=70000,ROUNDUP(F1509/4,0)+17500,35000)))),28000))))</f>
        <v/>
      </c>
      <c r="T1509" s="18">
        <f>IF(G1509&lt;=0,0,IF(G1509&lt;=12000,G1509,IF(G1509&lt;=32000,ROUNDUP(G1509/2,0)+6000,IF(G1509&lt;=56000,ROUNDUP(G1509/4,0)+14000,28000))))</f>
        <v/>
      </c>
      <c r="U1509" s="18">
        <f>IF(I1509&lt;=0,IF(H1509&lt;=0,0,IF(H1509&lt;=12000,H1509,IF(H1509&lt;=32000,ROUNDUP(H1509/2,0)+6000,IF(H1509&lt;=56000,ROUNDUP(H1509/4,0)+14000,28000)))),IF(H1509&lt;=0,IF(I1509&lt;=0,0,IF(I1509&lt;=15000,I1509,IF(I1509&lt;=40000,ROUNDUP(I1509/2,0)+7500,IF(I1509&lt;=70000,ROUNDUP(I1509/4,0)+17500,35000)))),MAX(IF(I1509&lt;=0,0,IF(I1509&lt;=15000,I1509,IF(I1509&lt;=40000,ROUNDUP(I1509/2,0)+7500,IF(I1509&lt;=70000,ROUNDUP(I1509/4,0)+17500,35000)))),MIN(IF(H1509&lt;=0,0,IF(H1509&lt;=12000,H1509,IF(H1509&lt;=32000,ROUNDUP(H1509/2,0)+6000,IF(H1509&lt;=56000,ROUNDUP(H1509/4,0)+14000,28000))))+IF(I1509&lt;=0,0,IF(I1509&lt;=15000,I1509,IF(I1509&lt;=40000,ROUNDUP(I1509/2,0)+7500,IF(I1509&lt;=70000,ROUNDUP(I1509/4,0)+17500,35000)))),28000))))</f>
        <v/>
      </c>
      <c r="V1509" s="18">
        <f>MIN(70000,S1509+T1509+U1509)</f>
        <v/>
      </c>
      <c r="W1509" s="18">
        <f>MAX(0,ROUNDDOWN(M1509-J1509-N1509-K1509-0,-3))</f>
        <v/>
      </c>
      <c r="X1509" s="18">
        <f>MAX(0,ROUNDDOWN(M1509-J1509-N1509-K1509-R1509,-3))</f>
        <v/>
      </c>
      <c r="Y1509" s="18">
        <f>IF(W1509&lt;=0,0,ROUNDDOWN((W1509*LOOKUP(W1509,{0,1950001,3300001,6950001,9000001,18000001,40000001},{0.05,0.1,0.2,0.23,0.33,0.4,0.45})-LOOKUP(W1509,{0,1950001,3300001,6950001,9000001,18000001,40000001},{0,97500,427500,636000,1536000,2796000,4796000}))*1.021,-2))</f>
        <v/>
      </c>
      <c r="Z1509" s="18">
        <f>IF(X1509&lt;=0,0,ROUNDDOWN((X1509*LOOKUP(X1509,{0,1950001,3300001,6950001,9000001,18000001,40000001},{0.05,0.1,0.2,0.23,0.33,0.4,0.45})-LOOKUP(X1509,{0,1950001,3300001,6950001,9000001,18000001,40000001},{0,97500,427500,636000,1536000,2796000,4796000}))*1.021,-2))</f>
        <v/>
      </c>
      <c r="AA1509" s="18">
        <f>MAX(0,ROUNDDOWN(M1509-J1509-430000-L1509-0,-3))</f>
        <v/>
      </c>
      <c r="AB1509" s="18">
        <f>MAX(0,ROUNDDOWN(M1509-J1509-430000-L1509-V1509,-3))</f>
        <v/>
      </c>
      <c r="AC1509" s="18">
        <f>IF(M1509&lt;=450000,0,MAX(0,ROUNDDOWN(AA1509*0.06-MIN(50000,AA1509)*0.03,-2))+MAX(0,ROUNDDOWN(AA1509*0.04-MIN(50000,AA1509)*0.02,-2)))</f>
        <v/>
      </c>
      <c r="AD1509" s="18">
        <f>IF(M1509&lt;=450000,0,MAX(0,ROUNDDOWN(AB1509*0.06-MIN(50000,AB1509)*0.03,-2))+MAX(0,ROUNDDOWN(AB1509*0.04-MIN(50000,AB1509)*0.02,-2)))</f>
        <v/>
      </c>
      <c r="AE1509" s="18">
        <f>Y1509-Z1509</f>
        <v/>
      </c>
      <c r="AF1509" s="18">
        <f>AC1509-AD1509</f>
        <v/>
      </c>
      <c r="AG1509" s="18">
        <f>AE1509+AF1509</f>
        <v/>
      </c>
      <c r="AH1509" s="20">
        <f>IF(W1509&lt;=0,0,LOOKUP(W1509,{0,1950001,3300001,6950001,9000001,18000001,40000001},{0.05,0.1,0.2,0.23,0.33,0.4,0.45}))</f>
        <v/>
      </c>
    </row>
    <row r="1510">
      <c r="A1510" t="inlineStr">
        <is>
          <t>1万円刻み 一般8万円</t>
        </is>
      </c>
      <c r="B1510" s="18">
        <f>'4_1万円刻み'!$A$477</f>
        <v/>
      </c>
      <c r="C1510" s="19" t="n">
        <v>2026</v>
      </c>
      <c r="D1510" t="inlineStr">
        <is>
          <t>いいえ</t>
        </is>
      </c>
      <c r="E1510" s="18" t="n">
        <v>80000</v>
      </c>
      <c r="F1510" s="18" t="n">
        <v>0</v>
      </c>
      <c r="G1510" s="18" t="n">
        <v>0</v>
      </c>
      <c r="H1510" s="18" t="n">
        <v>0</v>
      </c>
      <c r="I1510" s="18" t="n">
        <v>0</v>
      </c>
      <c r="J1510" s="18">
        <f>ROUND(MIN(B1510/12,650000)*12*0.0915+MIN(B1510/12,1390000)*12*(0.0504+0)+B1510*0.005,0)</f>
        <v/>
      </c>
      <c r="K1510" s="18" t="n">
        <v>0</v>
      </c>
      <c r="L1510" s="18" t="n">
        <v>0</v>
      </c>
      <c r="M1510" s="18">
        <f>ROUND(IF(C1510&gt;=2026,IF(B1510&lt;741000,0,IF(B1510&lt;2191000,B1510-740000,IF(B1510&lt;2193000,1451000,IF(B1510&lt;2196000,1453000,IF(B1510&lt;2200000,1456000,IF(B1510&lt;3600000,ROUNDDOWN(B1510/4,-3)*2.8-80000,IF(B1510&lt;6600000,ROUNDDOWN(B1510/4,-3)*3.2-440000,IF(B1510&lt;8500000,ROUNDDOWN(B1510*0.9,0)-1100000,B1510-1950000)))))))),IF(B1510&lt;651000,0,IF(B1510&lt;1900000,B1510-650000,IF(B1510&lt;3600000,ROUNDDOWN(B1510/4,-3)*2.8-80000,IF(B1510&lt;6600000,ROUNDDOWN(B1510/4,-3)*3.2-440000,IF(B1510&lt;8500000,ROUNDDOWN(B1510*0.9,0)-1100000,B1510-1950000)))))),0)</f>
        <v/>
      </c>
      <c r="N1510" s="18">
        <f>IF(M1510&gt;23500000,NA(),IF(C1510&gt;=2026,IF(M1510&lt;=4890000,1040000,IF(M1510&lt;=6550000,670000,620000)),IF(M1510&lt;=1320000,950000,IF(M1510&lt;=3360000,880000,IF(M1510&lt;=4890000,680000,IF(M1510&lt;=6550000,630000,580000))))))</f>
        <v/>
      </c>
      <c r="O1510" s="18">
        <f>IF(F1510&lt;=0,IF(AND(D1510="はい",C1510&gt;=2026,C1510&lt;=2027),IF(E1510&lt;=0,0,IF(E1510&lt;=30000,E1510,IF(E1510&lt;=60000,ROUNDUP(E1510/2,0)+15000,IF(E1510&lt;=120000,ROUNDUP(E1510/4,0)+30000,60000)))),IF(E1510&lt;=0,0,IF(E1510&lt;=20000,E1510,IF(E1510&lt;=40000,ROUNDUP(E1510/2,0)+10000,IF(E1510&lt;=80000,ROUNDUP(E1510/4,0)+20000,40000))))),IF(E1510&lt;=0,IF(F1510&lt;=0,0,IF(F1510&lt;=25000,F1510,IF(F1510&lt;=50000,ROUNDUP(F1510/2,0)+12500,IF(F1510&lt;=100000,ROUNDUP(F1510/4,0)+25000,50000)))),MAX(IF(F1510&lt;=0,0,IF(F1510&lt;=25000,F1510,IF(F1510&lt;=50000,ROUNDUP(F1510/2,0)+12500,IF(F1510&lt;=100000,ROUNDUP(F1510/4,0)+25000,50000)))),MIN(IF(AND(D1510="はい",C1510&gt;=2026,C1510&lt;=2027),IF(E1510&lt;=0,0,IF(E1510&lt;=30000,E1510,IF(E1510&lt;=60000,ROUNDUP(E1510/2,0)+15000,IF(E1510&lt;=120000,ROUNDUP(E1510/4,0)+30000,60000)))),IF(E1510&lt;=0,0,IF(E1510&lt;=20000,E1510,IF(E1510&lt;=40000,ROUNDUP(E1510/2,0)+10000,IF(E1510&lt;=80000,ROUNDUP(E1510/4,0)+20000,40000)))))+IF(F1510&lt;=0,0,IF(F1510&lt;=25000,F1510,IF(F1510&lt;=50000,ROUNDUP(F1510/2,0)+12500,IF(F1510&lt;=100000,ROUNDUP(F1510/4,0)+25000,50000)))),IF(AND(D1510="はい",C1510&gt;=2026,C1510&lt;=2027),60000,40000)))))</f>
        <v/>
      </c>
      <c r="P1510" s="18">
        <f>IF(G1510&lt;=0,0,IF(G1510&lt;=20000,G1510,IF(G1510&lt;=40000,ROUNDUP(G1510/2,0)+10000,IF(G1510&lt;=80000,ROUNDUP(G1510/4,0)+20000,40000))))</f>
        <v/>
      </c>
      <c r="Q1510" s="18">
        <f>IF(I1510&lt;=0,IF(H1510&lt;=0,0,IF(H1510&lt;=20000,H1510,IF(H1510&lt;=40000,ROUNDUP(H1510/2,0)+10000,IF(H1510&lt;=80000,ROUNDUP(H1510/4,0)+20000,40000)))),IF(H1510&lt;=0,IF(I1510&lt;=0,0,IF(I1510&lt;=25000,I1510,IF(I1510&lt;=50000,ROUNDUP(I1510/2,0)+12500,IF(I1510&lt;=100000,ROUNDUP(I1510/4,0)+25000,50000)))),MAX(IF(I1510&lt;=0,0,IF(I1510&lt;=25000,I1510,IF(I1510&lt;=50000,ROUNDUP(I1510/2,0)+12500,IF(I1510&lt;=100000,ROUNDUP(I1510/4,0)+25000,50000)))),MIN(IF(H1510&lt;=0,0,IF(H1510&lt;=20000,H1510,IF(H1510&lt;=40000,ROUNDUP(H1510/2,0)+10000,IF(H1510&lt;=80000,ROUNDUP(H1510/4,0)+20000,40000))))+IF(I1510&lt;=0,0,IF(I1510&lt;=25000,I1510,IF(I1510&lt;=50000,ROUNDUP(I1510/2,0)+12500,IF(I1510&lt;=100000,ROUNDUP(I1510/4,0)+25000,50000)))),40000))))</f>
        <v/>
      </c>
      <c r="R1510" s="18">
        <f>MIN(120000,O1510+P1510+Q1510)</f>
        <v/>
      </c>
      <c r="S1510" s="18">
        <f>IF(F1510&lt;=0,IF(E1510&lt;=0,0,IF(E1510&lt;=12000,E1510,IF(E1510&lt;=32000,ROUNDUP(E1510/2,0)+6000,IF(E1510&lt;=56000,ROUNDUP(E1510/4,0)+14000,28000)))),IF(E1510&lt;=0,IF(F1510&lt;=0,0,IF(F1510&lt;=15000,F1510,IF(F1510&lt;=40000,ROUNDUP(F1510/2,0)+7500,IF(F1510&lt;=70000,ROUNDUP(F1510/4,0)+17500,35000)))),MAX(IF(F1510&lt;=0,0,IF(F1510&lt;=15000,F1510,IF(F1510&lt;=40000,ROUNDUP(F1510/2,0)+7500,IF(F1510&lt;=70000,ROUNDUP(F1510/4,0)+17500,35000)))),MIN(IF(E1510&lt;=0,0,IF(E1510&lt;=12000,E1510,IF(E1510&lt;=32000,ROUNDUP(E1510/2,0)+6000,IF(E1510&lt;=56000,ROUNDUP(E1510/4,0)+14000,28000))))+IF(F1510&lt;=0,0,IF(F1510&lt;=15000,F1510,IF(F1510&lt;=40000,ROUNDUP(F1510/2,0)+7500,IF(F1510&lt;=70000,ROUNDUP(F1510/4,0)+17500,35000)))),28000))))</f>
        <v/>
      </c>
      <c r="T1510" s="18">
        <f>IF(G1510&lt;=0,0,IF(G1510&lt;=12000,G1510,IF(G1510&lt;=32000,ROUNDUP(G1510/2,0)+6000,IF(G1510&lt;=56000,ROUNDUP(G1510/4,0)+14000,28000))))</f>
        <v/>
      </c>
      <c r="U1510" s="18">
        <f>IF(I1510&lt;=0,IF(H1510&lt;=0,0,IF(H1510&lt;=12000,H1510,IF(H1510&lt;=32000,ROUNDUP(H1510/2,0)+6000,IF(H1510&lt;=56000,ROUNDUP(H1510/4,0)+14000,28000)))),IF(H1510&lt;=0,IF(I1510&lt;=0,0,IF(I1510&lt;=15000,I1510,IF(I1510&lt;=40000,ROUNDUP(I1510/2,0)+7500,IF(I1510&lt;=70000,ROUNDUP(I1510/4,0)+17500,35000)))),MAX(IF(I1510&lt;=0,0,IF(I1510&lt;=15000,I1510,IF(I1510&lt;=40000,ROUNDUP(I1510/2,0)+7500,IF(I1510&lt;=70000,ROUNDUP(I1510/4,0)+17500,35000)))),MIN(IF(H1510&lt;=0,0,IF(H1510&lt;=12000,H1510,IF(H1510&lt;=32000,ROUNDUP(H1510/2,0)+6000,IF(H1510&lt;=56000,ROUNDUP(H1510/4,0)+14000,28000))))+IF(I1510&lt;=0,0,IF(I1510&lt;=15000,I1510,IF(I1510&lt;=40000,ROUNDUP(I1510/2,0)+7500,IF(I1510&lt;=70000,ROUNDUP(I1510/4,0)+17500,35000)))),28000))))</f>
        <v/>
      </c>
      <c r="V1510" s="18">
        <f>MIN(70000,S1510+T1510+U1510)</f>
        <v/>
      </c>
      <c r="W1510" s="18">
        <f>MAX(0,ROUNDDOWN(M1510-J1510-N1510-K1510-0,-3))</f>
        <v/>
      </c>
      <c r="X1510" s="18">
        <f>MAX(0,ROUNDDOWN(M1510-J1510-N1510-K1510-R1510,-3))</f>
        <v/>
      </c>
      <c r="Y1510" s="18">
        <f>IF(W1510&lt;=0,0,ROUNDDOWN((W1510*LOOKUP(W1510,{0,1950001,3300001,6950001,9000001,18000001,40000001},{0.05,0.1,0.2,0.23,0.33,0.4,0.45})-LOOKUP(W1510,{0,1950001,3300001,6950001,9000001,18000001,40000001},{0,97500,427500,636000,1536000,2796000,4796000}))*1.021,-2))</f>
        <v/>
      </c>
      <c r="Z1510" s="18">
        <f>IF(X1510&lt;=0,0,ROUNDDOWN((X1510*LOOKUP(X1510,{0,1950001,3300001,6950001,9000001,18000001,40000001},{0.05,0.1,0.2,0.23,0.33,0.4,0.45})-LOOKUP(X1510,{0,1950001,3300001,6950001,9000001,18000001,40000001},{0,97500,427500,636000,1536000,2796000,4796000}))*1.021,-2))</f>
        <v/>
      </c>
      <c r="AA1510" s="18">
        <f>MAX(0,ROUNDDOWN(M1510-J1510-430000-L1510-0,-3))</f>
        <v/>
      </c>
      <c r="AB1510" s="18">
        <f>MAX(0,ROUNDDOWN(M1510-J1510-430000-L1510-V1510,-3))</f>
        <v/>
      </c>
      <c r="AC1510" s="18">
        <f>IF(M1510&lt;=450000,0,MAX(0,ROUNDDOWN(AA1510*0.06-MIN(50000,AA1510)*0.03,-2))+MAX(0,ROUNDDOWN(AA1510*0.04-MIN(50000,AA1510)*0.02,-2)))</f>
        <v/>
      </c>
      <c r="AD1510" s="18">
        <f>IF(M1510&lt;=450000,0,MAX(0,ROUNDDOWN(AB1510*0.06-MIN(50000,AB1510)*0.03,-2))+MAX(0,ROUNDDOWN(AB1510*0.04-MIN(50000,AB1510)*0.02,-2)))</f>
        <v/>
      </c>
      <c r="AE1510" s="18">
        <f>Y1510-Z1510</f>
        <v/>
      </c>
      <c r="AF1510" s="18">
        <f>AC1510-AD1510</f>
        <v/>
      </c>
      <c r="AG1510" s="18">
        <f>AE1510+AF1510</f>
        <v/>
      </c>
      <c r="AH1510" s="20">
        <f>IF(W1510&lt;=0,0,LOOKUP(W1510,{0,1950001,3300001,6950001,9000001,18000001,40000001},{0.05,0.1,0.2,0.23,0.33,0.4,0.45}))</f>
        <v/>
      </c>
    </row>
    <row r="1511">
      <c r="A1511" t="inlineStr">
        <is>
          <t>1万円刻み 特例あり一般12万円</t>
        </is>
      </c>
      <c r="B1511" s="18">
        <f>'4_1万円刻み'!$A$477</f>
        <v/>
      </c>
      <c r="C1511" s="19" t="n">
        <v>2026</v>
      </c>
      <c r="D1511" t="inlineStr">
        <is>
          <t>はい</t>
        </is>
      </c>
      <c r="E1511" s="18" t="n">
        <v>120000</v>
      </c>
      <c r="F1511" s="18" t="n">
        <v>0</v>
      </c>
      <c r="G1511" s="18" t="n">
        <v>0</v>
      </c>
      <c r="H1511" s="18" t="n">
        <v>0</v>
      </c>
      <c r="I1511" s="18" t="n">
        <v>0</v>
      </c>
      <c r="J1511" s="18">
        <f>ROUND(MIN(B1511/12,650000)*12*0.0915+MIN(B1511/12,1390000)*12*(0.0504+0)+B1511*0.005,0)</f>
        <v/>
      </c>
      <c r="K1511" s="18" t="n">
        <v>0</v>
      </c>
      <c r="L1511" s="18" t="n">
        <v>0</v>
      </c>
      <c r="M1511" s="18">
        <f>ROUND(IF(C1511&gt;=2026,IF(B1511&lt;741000,0,IF(B1511&lt;2191000,B1511-740000,IF(B1511&lt;2193000,1451000,IF(B1511&lt;2196000,1453000,IF(B1511&lt;2200000,1456000,IF(B1511&lt;3600000,ROUNDDOWN(B1511/4,-3)*2.8-80000,IF(B1511&lt;6600000,ROUNDDOWN(B1511/4,-3)*3.2-440000,IF(B1511&lt;8500000,ROUNDDOWN(B1511*0.9,0)-1100000,B1511-1950000)))))))),IF(B1511&lt;651000,0,IF(B1511&lt;1900000,B1511-650000,IF(B1511&lt;3600000,ROUNDDOWN(B1511/4,-3)*2.8-80000,IF(B1511&lt;6600000,ROUNDDOWN(B1511/4,-3)*3.2-440000,IF(B1511&lt;8500000,ROUNDDOWN(B1511*0.9,0)-1100000,B1511-1950000)))))),0)</f>
        <v/>
      </c>
      <c r="N1511" s="18">
        <f>IF(M1511&gt;23500000,NA(),IF(C1511&gt;=2026,IF(M1511&lt;=4890000,1040000,IF(M1511&lt;=6550000,670000,620000)),IF(M1511&lt;=1320000,950000,IF(M1511&lt;=3360000,880000,IF(M1511&lt;=4890000,680000,IF(M1511&lt;=6550000,630000,580000))))))</f>
        <v/>
      </c>
      <c r="O1511" s="18">
        <f>IF(F1511&lt;=0,IF(AND(D1511="はい",C1511&gt;=2026,C1511&lt;=2027),IF(E1511&lt;=0,0,IF(E1511&lt;=30000,E1511,IF(E1511&lt;=60000,ROUNDUP(E1511/2,0)+15000,IF(E1511&lt;=120000,ROUNDUP(E1511/4,0)+30000,60000)))),IF(E1511&lt;=0,0,IF(E1511&lt;=20000,E1511,IF(E1511&lt;=40000,ROUNDUP(E1511/2,0)+10000,IF(E1511&lt;=80000,ROUNDUP(E1511/4,0)+20000,40000))))),IF(E1511&lt;=0,IF(F1511&lt;=0,0,IF(F1511&lt;=25000,F1511,IF(F1511&lt;=50000,ROUNDUP(F1511/2,0)+12500,IF(F1511&lt;=100000,ROUNDUP(F1511/4,0)+25000,50000)))),MAX(IF(F1511&lt;=0,0,IF(F1511&lt;=25000,F1511,IF(F1511&lt;=50000,ROUNDUP(F1511/2,0)+12500,IF(F1511&lt;=100000,ROUNDUP(F1511/4,0)+25000,50000)))),MIN(IF(AND(D1511="はい",C1511&gt;=2026,C1511&lt;=2027),IF(E1511&lt;=0,0,IF(E1511&lt;=30000,E1511,IF(E1511&lt;=60000,ROUNDUP(E1511/2,0)+15000,IF(E1511&lt;=120000,ROUNDUP(E1511/4,0)+30000,60000)))),IF(E1511&lt;=0,0,IF(E1511&lt;=20000,E1511,IF(E1511&lt;=40000,ROUNDUP(E1511/2,0)+10000,IF(E1511&lt;=80000,ROUNDUP(E1511/4,0)+20000,40000)))))+IF(F1511&lt;=0,0,IF(F1511&lt;=25000,F1511,IF(F1511&lt;=50000,ROUNDUP(F1511/2,0)+12500,IF(F1511&lt;=100000,ROUNDUP(F1511/4,0)+25000,50000)))),IF(AND(D1511="はい",C1511&gt;=2026,C1511&lt;=2027),60000,40000)))))</f>
        <v/>
      </c>
      <c r="P1511" s="18">
        <f>IF(G1511&lt;=0,0,IF(G1511&lt;=20000,G1511,IF(G1511&lt;=40000,ROUNDUP(G1511/2,0)+10000,IF(G1511&lt;=80000,ROUNDUP(G1511/4,0)+20000,40000))))</f>
        <v/>
      </c>
      <c r="Q1511" s="18">
        <f>IF(I1511&lt;=0,IF(H1511&lt;=0,0,IF(H1511&lt;=20000,H1511,IF(H1511&lt;=40000,ROUNDUP(H1511/2,0)+10000,IF(H1511&lt;=80000,ROUNDUP(H1511/4,0)+20000,40000)))),IF(H1511&lt;=0,IF(I1511&lt;=0,0,IF(I1511&lt;=25000,I1511,IF(I1511&lt;=50000,ROUNDUP(I1511/2,0)+12500,IF(I1511&lt;=100000,ROUNDUP(I1511/4,0)+25000,50000)))),MAX(IF(I1511&lt;=0,0,IF(I1511&lt;=25000,I1511,IF(I1511&lt;=50000,ROUNDUP(I1511/2,0)+12500,IF(I1511&lt;=100000,ROUNDUP(I1511/4,0)+25000,50000)))),MIN(IF(H1511&lt;=0,0,IF(H1511&lt;=20000,H1511,IF(H1511&lt;=40000,ROUNDUP(H1511/2,0)+10000,IF(H1511&lt;=80000,ROUNDUP(H1511/4,0)+20000,40000))))+IF(I1511&lt;=0,0,IF(I1511&lt;=25000,I1511,IF(I1511&lt;=50000,ROUNDUP(I1511/2,0)+12500,IF(I1511&lt;=100000,ROUNDUP(I1511/4,0)+25000,50000)))),40000))))</f>
        <v/>
      </c>
      <c r="R1511" s="18">
        <f>MIN(120000,O1511+P1511+Q1511)</f>
        <v/>
      </c>
      <c r="S1511" s="18">
        <f>IF(F1511&lt;=0,IF(E1511&lt;=0,0,IF(E1511&lt;=12000,E1511,IF(E1511&lt;=32000,ROUNDUP(E1511/2,0)+6000,IF(E1511&lt;=56000,ROUNDUP(E1511/4,0)+14000,28000)))),IF(E1511&lt;=0,IF(F1511&lt;=0,0,IF(F1511&lt;=15000,F1511,IF(F1511&lt;=40000,ROUNDUP(F1511/2,0)+7500,IF(F1511&lt;=70000,ROUNDUP(F1511/4,0)+17500,35000)))),MAX(IF(F1511&lt;=0,0,IF(F1511&lt;=15000,F1511,IF(F1511&lt;=40000,ROUNDUP(F1511/2,0)+7500,IF(F1511&lt;=70000,ROUNDUP(F1511/4,0)+17500,35000)))),MIN(IF(E1511&lt;=0,0,IF(E1511&lt;=12000,E1511,IF(E1511&lt;=32000,ROUNDUP(E1511/2,0)+6000,IF(E1511&lt;=56000,ROUNDUP(E1511/4,0)+14000,28000))))+IF(F1511&lt;=0,0,IF(F1511&lt;=15000,F1511,IF(F1511&lt;=40000,ROUNDUP(F1511/2,0)+7500,IF(F1511&lt;=70000,ROUNDUP(F1511/4,0)+17500,35000)))),28000))))</f>
        <v/>
      </c>
      <c r="T1511" s="18">
        <f>IF(G1511&lt;=0,0,IF(G1511&lt;=12000,G1511,IF(G1511&lt;=32000,ROUNDUP(G1511/2,0)+6000,IF(G1511&lt;=56000,ROUNDUP(G1511/4,0)+14000,28000))))</f>
        <v/>
      </c>
      <c r="U1511" s="18">
        <f>IF(I1511&lt;=0,IF(H1511&lt;=0,0,IF(H1511&lt;=12000,H1511,IF(H1511&lt;=32000,ROUNDUP(H1511/2,0)+6000,IF(H1511&lt;=56000,ROUNDUP(H1511/4,0)+14000,28000)))),IF(H1511&lt;=0,IF(I1511&lt;=0,0,IF(I1511&lt;=15000,I1511,IF(I1511&lt;=40000,ROUNDUP(I1511/2,0)+7500,IF(I1511&lt;=70000,ROUNDUP(I1511/4,0)+17500,35000)))),MAX(IF(I1511&lt;=0,0,IF(I1511&lt;=15000,I1511,IF(I1511&lt;=40000,ROUNDUP(I1511/2,0)+7500,IF(I1511&lt;=70000,ROUNDUP(I1511/4,0)+17500,35000)))),MIN(IF(H1511&lt;=0,0,IF(H1511&lt;=12000,H1511,IF(H1511&lt;=32000,ROUNDUP(H1511/2,0)+6000,IF(H1511&lt;=56000,ROUNDUP(H1511/4,0)+14000,28000))))+IF(I1511&lt;=0,0,IF(I1511&lt;=15000,I1511,IF(I1511&lt;=40000,ROUNDUP(I1511/2,0)+7500,IF(I1511&lt;=70000,ROUNDUP(I1511/4,0)+17500,35000)))),28000))))</f>
        <v/>
      </c>
      <c r="V1511" s="18">
        <f>MIN(70000,S1511+T1511+U1511)</f>
        <v/>
      </c>
      <c r="W1511" s="18">
        <f>MAX(0,ROUNDDOWN(M1511-J1511-N1511-K1511-0,-3))</f>
        <v/>
      </c>
      <c r="X1511" s="18">
        <f>MAX(0,ROUNDDOWN(M1511-J1511-N1511-K1511-R1511,-3))</f>
        <v/>
      </c>
      <c r="Y1511" s="18">
        <f>IF(W1511&lt;=0,0,ROUNDDOWN((W1511*LOOKUP(W1511,{0,1950001,3300001,6950001,9000001,18000001,40000001},{0.05,0.1,0.2,0.23,0.33,0.4,0.45})-LOOKUP(W1511,{0,1950001,3300001,6950001,9000001,18000001,40000001},{0,97500,427500,636000,1536000,2796000,4796000}))*1.021,-2))</f>
        <v/>
      </c>
      <c r="Z1511" s="18">
        <f>IF(X1511&lt;=0,0,ROUNDDOWN((X1511*LOOKUP(X1511,{0,1950001,3300001,6950001,9000001,18000001,40000001},{0.05,0.1,0.2,0.23,0.33,0.4,0.45})-LOOKUP(X1511,{0,1950001,3300001,6950001,9000001,18000001,40000001},{0,97500,427500,636000,1536000,2796000,4796000}))*1.021,-2))</f>
        <v/>
      </c>
      <c r="AA1511" s="18">
        <f>MAX(0,ROUNDDOWN(M1511-J1511-430000-L1511-0,-3))</f>
        <v/>
      </c>
      <c r="AB1511" s="18">
        <f>MAX(0,ROUNDDOWN(M1511-J1511-430000-L1511-V1511,-3))</f>
        <v/>
      </c>
      <c r="AC1511" s="18">
        <f>IF(M1511&lt;=450000,0,MAX(0,ROUNDDOWN(AA1511*0.06-MIN(50000,AA1511)*0.03,-2))+MAX(0,ROUNDDOWN(AA1511*0.04-MIN(50000,AA1511)*0.02,-2)))</f>
        <v/>
      </c>
      <c r="AD1511" s="18">
        <f>IF(M1511&lt;=450000,0,MAX(0,ROUNDDOWN(AB1511*0.06-MIN(50000,AB1511)*0.03,-2))+MAX(0,ROUNDDOWN(AB1511*0.04-MIN(50000,AB1511)*0.02,-2)))</f>
        <v/>
      </c>
      <c r="AE1511" s="18">
        <f>Y1511-Z1511</f>
        <v/>
      </c>
      <c r="AF1511" s="18">
        <f>AC1511-AD1511</f>
        <v/>
      </c>
      <c r="AG1511" s="18">
        <f>AE1511+AF1511</f>
        <v/>
      </c>
      <c r="AH1511" s="20">
        <f>IF(W1511&lt;=0,0,LOOKUP(W1511,{0,1950001,3300001,6950001,9000001,18000001,40000001},{0.05,0.1,0.2,0.23,0.33,0.4,0.45}))</f>
        <v/>
      </c>
    </row>
    <row r="1512">
      <c r="A1512" t="inlineStr">
        <is>
          <t>1万円刻み 3区分8万円ずつ</t>
        </is>
      </c>
      <c r="B1512" s="18">
        <f>'4_1万円刻み'!$A$478</f>
        <v/>
      </c>
      <c r="C1512" s="19" t="n">
        <v>2026</v>
      </c>
      <c r="D1512" t="inlineStr">
        <is>
          <t>いいえ</t>
        </is>
      </c>
      <c r="E1512" s="18" t="n">
        <v>80000</v>
      </c>
      <c r="F1512" s="18" t="n">
        <v>0</v>
      </c>
      <c r="G1512" s="18" t="n">
        <v>80000</v>
      </c>
      <c r="H1512" s="18" t="n">
        <v>80000</v>
      </c>
      <c r="I1512" s="18" t="n">
        <v>0</v>
      </c>
      <c r="J1512" s="18">
        <f>ROUND(MIN(B1512/12,650000)*12*0.0915+MIN(B1512/12,1390000)*12*(0.0504+0)+B1512*0.005,0)</f>
        <v/>
      </c>
      <c r="K1512" s="18" t="n">
        <v>0</v>
      </c>
      <c r="L1512" s="18" t="n">
        <v>0</v>
      </c>
      <c r="M1512" s="18">
        <f>ROUND(IF(C1512&gt;=2026,IF(B1512&lt;741000,0,IF(B1512&lt;2191000,B1512-740000,IF(B1512&lt;2193000,1451000,IF(B1512&lt;2196000,1453000,IF(B1512&lt;2200000,1456000,IF(B1512&lt;3600000,ROUNDDOWN(B1512/4,-3)*2.8-80000,IF(B1512&lt;6600000,ROUNDDOWN(B1512/4,-3)*3.2-440000,IF(B1512&lt;8500000,ROUNDDOWN(B1512*0.9,0)-1100000,B1512-1950000)))))))),IF(B1512&lt;651000,0,IF(B1512&lt;1900000,B1512-650000,IF(B1512&lt;3600000,ROUNDDOWN(B1512/4,-3)*2.8-80000,IF(B1512&lt;6600000,ROUNDDOWN(B1512/4,-3)*3.2-440000,IF(B1512&lt;8500000,ROUNDDOWN(B1512*0.9,0)-1100000,B1512-1950000)))))),0)</f>
        <v/>
      </c>
      <c r="N1512" s="18">
        <f>IF(M1512&gt;23500000,NA(),IF(C1512&gt;=2026,IF(M1512&lt;=4890000,1040000,IF(M1512&lt;=6550000,670000,620000)),IF(M1512&lt;=1320000,950000,IF(M1512&lt;=3360000,880000,IF(M1512&lt;=4890000,680000,IF(M1512&lt;=6550000,630000,580000))))))</f>
        <v/>
      </c>
      <c r="O1512" s="18">
        <f>IF(F1512&lt;=0,IF(AND(D1512="はい",C1512&gt;=2026,C1512&lt;=2027),IF(E1512&lt;=0,0,IF(E1512&lt;=30000,E1512,IF(E1512&lt;=60000,ROUNDUP(E1512/2,0)+15000,IF(E1512&lt;=120000,ROUNDUP(E1512/4,0)+30000,60000)))),IF(E1512&lt;=0,0,IF(E1512&lt;=20000,E1512,IF(E1512&lt;=40000,ROUNDUP(E1512/2,0)+10000,IF(E1512&lt;=80000,ROUNDUP(E1512/4,0)+20000,40000))))),IF(E1512&lt;=0,IF(F1512&lt;=0,0,IF(F1512&lt;=25000,F1512,IF(F1512&lt;=50000,ROUNDUP(F1512/2,0)+12500,IF(F1512&lt;=100000,ROUNDUP(F1512/4,0)+25000,50000)))),MAX(IF(F1512&lt;=0,0,IF(F1512&lt;=25000,F1512,IF(F1512&lt;=50000,ROUNDUP(F1512/2,0)+12500,IF(F1512&lt;=100000,ROUNDUP(F1512/4,0)+25000,50000)))),MIN(IF(AND(D1512="はい",C1512&gt;=2026,C1512&lt;=2027),IF(E1512&lt;=0,0,IF(E1512&lt;=30000,E1512,IF(E1512&lt;=60000,ROUNDUP(E1512/2,0)+15000,IF(E1512&lt;=120000,ROUNDUP(E1512/4,0)+30000,60000)))),IF(E1512&lt;=0,0,IF(E1512&lt;=20000,E1512,IF(E1512&lt;=40000,ROUNDUP(E1512/2,0)+10000,IF(E1512&lt;=80000,ROUNDUP(E1512/4,0)+20000,40000)))))+IF(F1512&lt;=0,0,IF(F1512&lt;=25000,F1512,IF(F1512&lt;=50000,ROUNDUP(F1512/2,0)+12500,IF(F1512&lt;=100000,ROUNDUP(F1512/4,0)+25000,50000)))),IF(AND(D1512="はい",C1512&gt;=2026,C1512&lt;=2027),60000,40000)))))</f>
        <v/>
      </c>
      <c r="P1512" s="18">
        <f>IF(G1512&lt;=0,0,IF(G1512&lt;=20000,G1512,IF(G1512&lt;=40000,ROUNDUP(G1512/2,0)+10000,IF(G1512&lt;=80000,ROUNDUP(G1512/4,0)+20000,40000))))</f>
        <v/>
      </c>
      <c r="Q1512" s="18">
        <f>IF(I1512&lt;=0,IF(H1512&lt;=0,0,IF(H1512&lt;=20000,H1512,IF(H1512&lt;=40000,ROUNDUP(H1512/2,0)+10000,IF(H1512&lt;=80000,ROUNDUP(H1512/4,0)+20000,40000)))),IF(H1512&lt;=0,IF(I1512&lt;=0,0,IF(I1512&lt;=25000,I1512,IF(I1512&lt;=50000,ROUNDUP(I1512/2,0)+12500,IF(I1512&lt;=100000,ROUNDUP(I1512/4,0)+25000,50000)))),MAX(IF(I1512&lt;=0,0,IF(I1512&lt;=25000,I1512,IF(I1512&lt;=50000,ROUNDUP(I1512/2,0)+12500,IF(I1512&lt;=100000,ROUNDUP(I1512/4,0)+25000,50000)))),MIN(IF(H1512&lt;=0,0,IF(H1512&lt;=20000,H1512,IF(H1512&lt;=40000,ROUNDUP(H1512/2,0)+10000,IF(H1512&lt;=80000,ROUNDUP(H1512/4,0)+20000,40000))))+IF(I1512&lt;=0,0,IF(I1512&lt;=25000,I1512,IF(I1512&lt;=50000,ROUNDUP(I1512/2,0)+12500,IF(I1512&lt;=100000,ROUNDUP(I1512/4,0)+25000,50000)))),40000))))</f>
        <v/>
      </c>
      <c r="R1512" s="18">
        <f>MIN(120000,O1512+P1512+Q1512)</f>
        <v/>
      </c>
      <c r="S1512" s="18">
        <f>IF(F1512&lt;=0,IF(E1512&lt;=0,0,IF(E1512&lt;=12000,E1512,IF(E1512&lt;=32000,ROUNDUP(E1512/2,0)+6000,IF(E1512&lt;=56000,ROUNDUP(E1512/4,0)+14000,28000)))),IF(E1512&lt;=0,IF(F1512&lt;=0,0,IF(F1512&lt;=15000,F1512,IF(F1512&lt;=40000,ROUNDUP(F1512/2,0)+7500,IF(F1512&lt;=70000,ROUNDUP(F1512/4,0)+17500,35000)))),MAX(IF(F1512&lt;=0,0,IF(F1512&lt;=15000,F1512,IF(F1512&lt;=40000,ROUNDUP(F1512/2,0)+7500,IF(F1512&lt;=70000,ROUNDUP(F1512/4,0)+17500,35000)))),MIN(IF(E1512&lt;=0,0,IF(E1512&lt;=12000,E1512,IF(E1512&lt;=32000,ROUNDUP(E1512/2,0)+6000,IF(E1512&lt;=56000,ROUNDUP(E1512/4,0)+14000,28000))))+IF(F1512&lt;=0,0,IF(F1512&lt;=15000,F1512,IF(F1512&lt;=40000,ROUNDUP(F1512/2,0)+7500,IF(F1512&lt;=70000,ROUNDUP(F1512/4,0)+17500,35000)))),28000))))</f>
        <v/>
      </c>
      <c r="T1512" s="18">
        <f>IF(G1512&lt;=0,0,IF(G1512&lt;=12000,G1512,IF(G1512&lt;=32000,ROUNDUP(G1512/2,0)+6000,IF(G1512&lt;=56000,ROUNDUP(G1512/4,0)+14000,28000))))</f>
        <v/>
      </c>
      <c r="U1512" s="18">
        <f>IF(I1512&lt;=0,IF(H1512&lt;=0,0,IF(H1512&lt;=12000,H1512,IF(H1512&lt;=32000,ROUNDUP(H1512/2,0)+6000,IF(H1512&lt;=56000,ROUNDUP(H1512/4,0)+14000,28000)))),IF(H1512&lt;=0,IF(I1512&lt;=0,0,IF(I1512&lt;=15000,I1512,IF(I1512&lt;=40000,ROUNDUP(I1512/2,0)+7500,IF(I1512&lt;=70000,ROUNDUP(I1512/4,0)+17500,35000)))),MAX(IF(I1512&lt;=0,0,IF(I1512&lt;=15000,I1512,IF(I1512&lt;=40000,ROUNDUP(I1512/2,0)+7500,IF(I1512&lt;=70000,ROUNDUP(I1512/4,0)+17500,35000)))),MIN(IF(H1512&lt;=0,0,IF(H1512&lt;=12000,H1512,IF(H1512&lt;=32000,ROUNDUP(H1512/2,0)+6000,IF(H1512&lt;=56000,ROUNDUP(H1512/4,0)+14000,28000))))+IF(I1512&lt;=0,0,IF(I1512&lt;=15000,I1512,IF(I1512&lt;=40000,ROUNDUP(I1512/2,0)+7500,IF(I1512&lt;=70000,ROUNDUP(I1512/4,0)+17500,35000)))),28000))))</f>
        <v/>
      </c>
      <c r="V1512" s="18">
        <f>MIN(70000,S1512+T1512+U1512)</f>
        <v/>
      </c>
      <c r="W1512" s="18">
        <f>MAX(0,ROUNDDOWN(M1512-J1512-N1512-K1512-0,-3))</f>
        <v/>
      </c>
      <c r="X1512" s="18">
        <f>MAX(0,ROUNDDOWN(M1512-J1512-N1512-K1512-R1512,-3))</f>
        <v/>
      </c>
      <c r="Y1512" s="18">
        <f>IF(W1512&lt;=0,0,ROUNDDOWN((W1512*LOOKUP(W1512,{0,1950001,3300001,6950001,9000001,18000001,40000001},{0.05,0.1,0.2,0.23,0.33,0.4,0.45})-LOOKUP(W1512,{0,1950001,3300001,6950001,9000001,18000001,40000001},{0,97500,427500,636000,1536000,2796000,4796000}))*1.021,-2))</f>
        <v/>
      </c>
      <c r="Z1512" s="18">
        <f>IF(X1512&lt;=0,0,ROUNDDOWN((X1512*LOOKUP(X1512,{0,1950001,3300001,6950001,9000001,18000001,40000001},{0.05,0.1,0.2,0.23,0.33,0.4,0.45})-LOOKUP(X1512,{0,1950001,3300001,6950001,9000001,18000001,40000001},{0,97500,427500,636000,1536000,2796000,4796000}))*1.021,-2))</f>
        <v/>
      </c>
      <c r="AA1512" s="18">
        <f>MAX(0,ROUNDDOWN(M1512-J1512-430000-L1512-0,-3))</f>
        <v/>
      </c>
      <c r="AB1512" s="18">
        <f>MAX(0,ROUNDDOWN(M1512-J1512-430000-L1512-V1512,-3))</f>
        <v/>
      </c>
      <c r="AC1512" s="18">
        <f>IF(M1512&lt;=450000,0,MAX(0,ROUNDDOWN(AA1512*0.06-MIN(50000,AA1512)*0.03,-2))+MAX(0,ROUNDDOWN(AA1512*0.04-MIN(50000,AA1512)*0.02,-2)))</f>
        <v/>
      </c>
      <c r="AD1512" s="18">
        <f>IF(M1512&lt;=450000,0,MAX(0,ROUNDDOWN(AB1512*0.06-MIN(50000,AB1512)*0.03,-2))+MAX(0,ROUNDDOWN(AB1512*0.04-MIN(50000,AB1512)*0.02,-2)))</f>
        <v/>
      </c>
      <c r="AE1512" s="18">
        <f>Y1512-Z1512</f>
        <v/>
      </c>
      <c r="AF1512" s="18">
        <f>AC1512-AD1512</f>
        <v/>
      </c>
      <c r="AG1512" s="18">
        <f>AE1512+AF1512</f>
        <v/>
      </c>
      <c r="AH1512" s="20">
        <f>IF(W1512&lt;=0,0,LOOKUP(W1512,{0,1950001,3300001,6950001,9000001,18000001,40000001},{0.05,0.1,0.2,0.23,0.33,0.4,0.45}))</f>
        <v/>
      </c>
    </row>
    <row r="1513">
      <c r="A1513" t="inlineStr">
        <is>
          <t>1万円刻み 一般8万円</t>
        </is>
      </c>
      <c r="B1513" s="18">
        <f>'4_1万円刻み'!$A$478</f>
        <v/>
      </c>
      <c r="C1513" s="19" t="n">
        <v>2026</v>
      </c>
      <c r="D1513" t="inlineStr">
        <is>
          <t>いいえ</t>
        </is>
      </c>
      <c r="E1513" s="18" t="n">
        <v>80000</v>
      </c>
      <c r="F1513" s="18" t="n">
        <v>0</v>
      </c>
      <c r="G1513" s="18" t="n">
        <v>0</v>
      </c>
      <c r="H1513" s="18" t="n">
        <v>0</v>
      </c>
      <c r="I1513" s="18" t="n">
        <v>0</v>
      </c>
      <c r="J1513" s="18">
        <f>ROUND(MIN(B1513/12,650000)*12*0.0915+MIN(B1513/12,1390000)*12*(0.0504+0)+B1513*0.005,0)</f>
        <v/>
      </c>
      <c r="K1513" s="18" t="n">
        <v>0</v>
      </c>
      <c r="L1513" s="18" t="n">
        <v>0</v>
      </c>
      <c r="M1513" s="18">
        <f>ROUND(IF(C1513&gt;=2026,IF(B1513&lt;741000,0,IF(B1513&lt;2191000,B1513-740000,IF(B1513&lt;2193000,1451000,IF(B1513&lt;2196000,1453000,IF(B1513&lt;2200000,1456000,IF(B1513&lt;3600000,ROUNDDOWN(B1513/4,-3)*2.8-80000,IF(B1513&lt;6600000,ROUNDDOWN(B1513/4,-3)*3.2-440000,IF(B1513&lt;8500000,ROUNDDOWN(B1513*0.9,0)-1100000,B1513-1950000)))))))),IF(B1513&lt;651000,0,IF(B1513&lt;1900000,B1513-650000,IF(B1513&lt;3600000,ROUNDDOWN(B1513/4,-3)*2.8-80000,IF(B1513&lt;6600000,ROUNDDOWN(B1513/4,-3)*3.2-440000,IF(B1513&lt;8500000,ROUNDDOWN(B1513*0.9,0)-1100000,B1513-1950000)))))),0)</f>
        <v/>
      </c>
      <c r="N1513" s="18">
        <f>IF(M1513&gt;23500000,NA(),IF(C1513&gt;=2026,IF(M1513&lt;=4890000,1040000,IF(M1513&lt;=6550000,670000,620000)),IF(M1513&lt;=1320000,950000,IF(M1513&lt;=3360000,880000,IF(M1513&lt;=4890000,680000,IF(M1513&lt;=6550000,630000,580000))))))</f>
        <v/>
      </c>
      <c r="O1513" s="18">
        <f>IF(F1513&lt;=0,IF(AND(D1513="はい",C1513&gt;=2026,C1513&lt;=2027),IF(E1513&lt;=0,0,IF(E1513&lt;=30000,E1513,IF(E1513&lt;=60000,ROUNDUP(E1513/2,0)+15000,IF(E1513&lt;=120000,ROUNDUP(E1513/4,0)+30000,60000)))),IF(E1513&lt;=0,0,IF(E1513&lt;=20000,E1513,IF(E1513&lt;=40000,ROUNDUP(E1513/2,0)+10000,IF(E1513&lt;=80000,ROUNDUP(E1513/4,0)+20000,40000))))),IF(E1513&lt;=0,IF(F1513&lt;=0,0,IF(F1513&lt;=25000,F1513,IF(F1513&lt;=50000,ROUNDUP(F1513/2,0)+12500,IF(F1513&lt;=100000,ROUNDUP(F1513/4,0)+25000,50000)))),MAX(IF(F1513&lt;=0,0,IF(F1513&lt;=25000,F1513,IF(F1513&lt;=50000,ROUNDUP(F1513/2,0)+12500,IF(F1513&lt;=100000,ROUNDUP(F1513/4,0)+25000,50000)))),MIN(IF(AND(D1513="はい",C1513&gt;=2026,C1513&lt;=2027),IF(E1513&lt;=0,0,IF(E1513&lt;=30000,E1513,IF(E1513&lt;=60000,ROUNDUP(E1513/2,0)+15000,IF(E1513&lt;=120000,ROUNDUP(E1513/4,0)+30000,60000)))),IF(E1513&lt;=0,0,IF(E1513&lt;=20000,E1513,IF(E1513&lt;=40000,ROUNDUP(E1513/2,0)+10000,IF(E1513&lt;=80000,ROUNDUP(E1513/4,0)+20000,40000)))))+IF(F1513&lt;=0,0,IF(F1513&lt;=25000,F1513,IF(F1513&lt;=50000,ROUNDUP(F1513/2,0)+12500,IF(F1513&lt;=100000,ROUNDUP(F1513/4,0)+25000,50000)))),IF(AND(D1513="はい",C1513&gt;=2026,C1513&lt;=2027),60000,40000)))))</f>
        <v/>
      </c>
      <c r="P1513" s="18">
        <f>IF(G1513&lt;=0,0,IF(G1513&lt;=20000,G1513,IF(G1513&lt;=40000,ROUNDUP(G1513/2,0)+10000,IF(G1513&lt;=80000,ROUNDUP(G1513/4,0)+20000,40000))))</f>
        <v/>
      </c>
      <c r="Q1513" s="18">
        <f>IF(I1513&lt;=0,IF(H1513&lt;=0,0,IF(H1513&lt;=20000,H1513,IF(H1513&lt;=40000,ROUNDUP(H1513/2,0)+10000,IF(H1513&lt;=80000,ROUNDUP(H1513/4,0)+20000,40000)))),IF(H1513&lt;=0,IF(I1513&lt;=0,0,IF(I1513&lt;=25000,I1513,IF(I1513&lt;=50000,ROUNDUP(I1513/2,0)+12500,IF(I1513&lt;=100000,ROUNDUP(I1513/4,0)+25000,50000)))),MAX(IF(I1513&lt;=0,0,IF(I1513&lt;=25000,I1513,IF(I1513&lt;=50000,ROUNDUP(I1513/2,0)+12500,IF(I1513&lt;=100000,ROUNDUP(I1513/4,0)+25000,50000)))),MIN(IF(H1513&lt;=0,0,IF(H1513&lt;=20000,H1513,IF(H1513&lt;=40000,ROUNDUP(H1513/2,0)+10000,IF(H1513&lt;=80000,ROUNDUP(H1513/4,0)+20000,40000))))+IF(I1513&lt;=0,0,IF(I1513&lt;=25000,I1513,IF(I1513&lt;=50000,ROUNDUP(I1513/2,0)+12500,IF(I1513&lt;=100000,ROUNDUP(I1513/4,0)+25000,50000)))),40000))))</f>
        <v/>
      </c>
      <c r="R1513" s="18">
        <f>MIN(120000,O1513+P1513+Q1513)</f>
        <v/>
      </c>
      <c r="S1513" s="18">
        <f>IF(F1513&lt;=0,IF(E1513&lt;=0,0,IF(E1513&lt;=12000,E1513,IF(E1513&lt;=32000,ROUNDUP(E1513/2,0)+6000,IF(E1513&lt;=56000,ROUNDUP(E1513/4,0)+14000,28000)))),IF(E1513&lt;=0,IF(F1513&lt;=0,0,IF(F1513&lt;=15000,F1513,IF(F1513&lt;=40000,ROUNDUP(F1513/2,0)+7500,IF(F1513&lt;=70000,ROUNDUP(F1513/4,0)+17500,35000)))),MAX(IF(F1513&lt;=0,0,IF(F1513&lt;=15000,F1513,IF(F1513&lt;=40000,ROUNDUP(F1513/2,0)+7500,IF(F1513&lt;=70000,ROUNDUP(F1513/4,0)+17500,35000)))),MIN(IF(E1513&lt;=0,0,IF(E1513&lt;=12000,E1513,IF(E1513&lt;=32000,ROUNDUP(E1513/2,0)+6000,IF(E1513&lt;=56000,ROUNDUP(E1513/4,0)+14000,28000))))+IF(F1513&lt;=0,0,IF(F1513&lt;=15000,F1513,IF(F1513&lt;=40000,ROUNDUP(F1513/2,0)+7500,IF(F1513&lt;=70000,ROUNDUP(F1513/4,0)+17500,35000)))),28000))))</f>
        <v/>
      </c>
      <c r="T1513" s="18">
        <f>IF(G1513&lt;=0,0,IF(G1513&lt;=12000,G1513,IF(G1513&lt;=32000,ROUNDUP(G1513/2,0)+6000,IF(G1513&lt;=56000,ROUNDUP(G1513/4,0)+14000,28000))))</f>
        <v/>
      </c>
      <c r="U1513" s="18">
        <f>IF(I1513&lt;=0,IF(H1513&lt;=0,0,IF(H1513&lt;=12000,H1513,IF(H1513&lt;=32000,ROUNDUP(H1513/2,0)+6000,IF(H1513&lt;=56000,ROUNDUP(H1513/4,0)+14000,28000)))),IF(H1513&lt;=0,IF(I1513&lt;=0,0,IF(I1513&lt;=15000,I1513,IF(I1513&lt;=40000,ROUNDUP(I1513/2,0)+7500,IF(I1513&lt;=70000,ROUNDUP(I1513/4,0)+17500,35000)))),MAX(IF(I1513&lt;=0,0,IF(I1513&lt;=15000,I1513,IF(I1513&lt;=40000,ROUNDUP(I1513/2,0)+7500,IF(I1513&lt;=70000,ROUNDUP(I1513/4,0)+17500,35000)))),MIN(IF(H1513&lt;=0,0,IF(H1513&lt;=12000,H1513,IF(H1513&lt;=32000,ROUNDUP(H1513/2,0)+6000,IF(H1513&lt;=56000,ROUNDUP(H1513/4,0)+14000,28000))))+IF(I1513&lt;=0,0,IF(I1513&lt;=15000,I1513,IF(I1513&lt;=40000,ROUNDUP(I1513/2,0)+7500,IF(I1513&lt;=70000,ROUNDUP(I1513/4,0)+17500,35000)))),28000))))</f>
        <v/>
      </c>
      <c r="V1513" s="18">
        <f>MIN(70000,S1513+T1513+U1513)</f>
        <v/>
      </c>
      <c r="W1513" s="18">
        <f>MAX(0,ROUNDDOWN(M1513-J1513-N1513-K1513-0,-3))</f>
        <v/>
      </c>
      <c r="X1513" s="18">
        <f>MAX(0,ROUNDDOWN(M1513-J1513-N1513-K1513-R1513,-3))</f>
        <v/>
      </c>
      <c r="Y1513" s="18">
        <f>IF(W1513&lt;=0,0,ROUNDDOWN((W1513*LOOKUP(W1513,{0,1950001,3300001,6950001,9000001,18000001,40000001},{0.05,0.1,0.2,0.23,0.33,0.4,0.45})-LOOKUP(W1513,{0,1950001,3300001,6950001,9000001,18000001,40000001},{0,97500,427500,636000,1536000,2796000,4796000}))*1.021,-2))</f>
        <v/>
      </c>
      <c r="Z1513" s="18">
        <f>IF(X1513&lt;=0,0,ROUNDDOWN((X1513*LOOKUP(X1513,{0,1950001,3300001,6950001,9000001,18000001,40000001},{0.05,0.1,0.2,0.23,0.33,0.4,0.45})-LOOKUP(X1513,{0,1950001,3300001,6950001,9000001,18000001,40000001},{0,97500,427500,636000,1536000,2796000,4796000}))*1.021,-2))</f>
        <v/>
      </c>
      <c r="AA1513" s="18">
        <f>MAX(0,ROUNDDOWN(M1513-J1513-430000-L1513-0,-3))</f>
        <v/>
      </c>
      <c r="AB1513" s="18">
        <f>MAX(0,ROUNDDOWN(M1513-J1513-430000-L1513-V1513,-3))</f>
        <v/>
      </c>
      <c r="AC1513" s="18">
        <f>IF(M1513&lt;=450000,0,MAX(0,ROUNDDOWN(AA1513*0.06-MIN(50000,AA1513)*0.03,-2))+MAX(0,ROUNDDOWN(AA1513*0.04-MIN(50000,AA1513)*0.02,-2)))</f>
        <v/>
      </c>
      <c r="AD1513" s="18">
        <f>IF(M1513&lt;=450000,0,MAX(0,ROUNDDOWN(AB1513*0.06-MIN(50000,AB1513)*0.03,-2))+MAX(0,ROUNDDOWN(AB1513*0.04-MIN(50000,AB1513)*0.02,-2)))</f>
        <v/>
      </c>
      <c r="AE1513" s="18">
        <f>Y1513-Z1513</f>
        <v/>
      </c>
      <c r="AF1513" s="18">
        <f>AC1513-AD1513</f>
        <v/>
      </c>
      <c r="AG1513" s="18">
        <f>AE1513+AF1513</f>
        <v/>
      </c>
      <c r="AH1513" s="20">
        <f>IF(W1513&lt;=0,0,LOOKUP(W1513,{0,1950001,3300001,6950001,9000001,18000001,40000001},{0.05,0.1,0.2,0.23,0.33,0.4,0.45}))</f>
        <v/>
      </c>
    </row>
    <row r="1514">
      <c r="A1514" t="inlineStr">
        <is>
          <t>1万円刻み 特例あり一般12万円</t>
        </is>
      </c>
      <c r="B1514" s="18">
        <f>'4_1万円刻み'!$A$478</f>
        <v/>
      </c>
      <c r="C1514" s="19" t="n">
        <v>2026</v>
      </c>
      <c r="D1514" t="inlineStr">
        <is>
          <t>はい</t>
        </is>
      </c>
      <c r="E1514" s="18" t="n">
        <v>120000</v>
      </c>
      <c r="F1514" s="18" t="n">
        <v>0</v>
      </c>
      <c r="G1514" s="18" t="n">
        <v>0</v>
      </c>
      <c r="H1514" s="18" t="n">
        <v>0</v>
      </c>
      <c r="I1514" s="18" t="n">
        <v>0</v>
      </c>
      <c r="J1514" s="18">
        <f>ROUND(MIN(B1514/12,650000)*12*0.0915+MIN(B1514/12,1390000)*12*(0.0504+0)+B1514*0.005,0)</f>
        <v/>
      </c>
      <c r="K1514" s="18" t="n">
        <v>0</v>
      </c>
      <c r="L1514" s="18" t="n">
        <v>0</v>
      </c>
      <c r="M1514" s="18">
        <f>ROUND(IF(C1514&gt;=2026,IF(B1514&lt;741000,0,IF(B1514&lt;2191000,B1514-740000,IF(B1514&lt;2193000,1451000,IF(B1514&lt;2196000,1453000,IF(B1514&lt;2200000,1456000,IF(B1514&lt;3600000,ROUNDDOWN(B1514/4,-3)*2.8-80000,IF(B1514&lt;6600000,ROUNDDOWN(B1514/4,-3)*3.2-440000,IF(B1514&lt;8500000,ROUNDDOWN(B1514*0.9,0)-1100000,B1514-1950000)))))))),IF(B1514&lt;651000,0,IF(B1514&lt;1900000,B1514-650000,IF(B1514&lt;3600000,ROUNDDOWN(B1514/4,-3)*2.8-80000,IF(B1514&lt;6600000,ROUNDDOWN(B1514/4,-3)*3.2-440000,IF(B1514&lt;8500000,ROUNDDOWN(B1514*0.9,0)-1100000,B1514-1950000)))))),0)</f>
        <v/>
      </c>
      <c r="N1514" s="18">
        <f>IF(M1514&gt;23500000,NA(),IF(C1514&gt;=2026,IF(M1514&lt;=4890000,1040000,IF(M1514&lt;=6550000,670000,620000)),IF(M1514&lt;=1320000,950000,IF(M1514&lt;=3360000,880000,IF(M1514&lt;=4890000,680000,IF(M1514&lt;=6550000,630000,580000))))))</f>
        <v/>
      </c>
      <c r="O1514" s="18">
        <f>IF(F1514&lt;=0,IF(AND(D1514="はい",C1514&gt;=2026,C1514&lt;=2027),IF(E1514&lt;=0,0,IF(E1514&lt;=30000,E1514,IF(E1514&lt;=60000,ROUNDUP(E1514/2,0)+15000,IF(E1514&lt;=120000,ROUNDUP(E1514/4,0)+30000,60000)))),IF(E1514&lt;=0,0,IF(E1514&lt;=20000,E1514,IF(E1514&lt;=40000,ROUNDUP(E1514/2,0)+10000,IF(E1514&lt;=80000,ROUNDUP(E1514/4,0)+20000,40000))))),IF(E1514&lt;=0,IF(F1514&lt;=0,0,IF(F1514&lt;=25000,F1514,IF(F1514&lt;=50000,ROUNDUP(F1514/2,0)+12500,IF(F1514&lt;=100000,ROUNDUP(F1514/4,0)+25000,50000)))),MAX(IF(F1514&lt;=0,0,IF(F1514&lt;=25000,F1514,IF(F1514&lt;=50000,ROUNDUP(F1514/2,0)+12500,IF(F1514&lt;=100000,ROUNDUP(F1514/4,0)+25000,50000)))),MIN(IF(AND(D1514="はい",C1514&gt;=2026,C1514&lt;=2027),IF(E1514&lt;=0,0,IF(E1514&lt;=30000,E1514,IF(E1514&lt;=60000,ROUNDUP(E1514/2,0)+15000,IF(E1514&lt;=120000,ROUNDUP(E1514/4,0)+30000,60000)))),IF(E1514&lt;=0,0,IF(E1514&lt;=20000,E1514,IF(E1514&lt;=40000,ROUNDUP(E1514/2,0)+10000,IF(E1514&lt;=80000,ROUNDUP(E1514/4,0)+20000,40000)))))+IF(F1514&lt;=0,0,IF(F1514&lt;=25000,F1514,IF(F1514&lt;=50000,ROUNDUP(F1514/2,0)+12500,IF(F1514&lt;=100000,ROUNDUP(F1514/4,0)+25000,50000)))),IF(AND(D1514="はい",C1514&gt;=2026,C1514&lt;=2027),60000,40000)))))</f>
        <v/>
      </c>
      <c r="P1514" s="18">
        <f>IF(G1514&lt;=0,0,IF(G1514&lt;=20000,G1514,IF(G1514&lt;=40000,ROUNDUP(G1514/2,0)+10000,IF(G1514&lt;=80000,ROUNDUP(G1514/4,0)+20000,40000))))</f>
        <v/>
      </c>
      <c r="Q1514" s="18">
        <f>IF(I1514&lt;=0,IF(H1514&lt;=0,0,IF(H1514&lt;=20000,H1514,IF(H1514&lt;=40000,ROUNDUP(H1514/2,0)+10000,IF(H1514&lt;=80000,ROUNDUP(H1514/4,0)+20000,40000)))),IF(H1514&lt;=0,IF(I1514&lt;=0,0,IF(I1514&lt;=25000,I1514,IF(I1514&lt;=50000,ROUNDUP(I1514/2,0)+12500,IF(I1514&lt;=100000,ROUNDUP(I1514/4,0)+25000,50000)))),MAX(IF(I1514&lt;=0,0,IF(I1514&lt;=25000,I1514,IF(I1514&lt;=50000,ROUNDUP(I1514/2,0)+12500,IF(I1514&lt;=100000,ROUNDUP(I1514/4,0)+25000,50000)))),MIN(IF(H1514&lt;=0,0,IF(H1514&lt;=20000,H1514,IF(H1514&lt;=40000,ROUNDUP(H1514/2,0)+10000,IF(H1514&lt;=80000,ROUNDUP(H1514/4,0)+20000,40000))))+IF(I1514&lt;=0,0,IF(I1514&lt;=25000,I1514,IF(I1514&lt;=50000,ROUNDUP(I1514/2,0)+12500,IF(I1514&lt;=100000,ROUNDUP(I1514/4,0)+25000,50000)))),40000))))</f>
        <v/>
      </c>
      <c r="R1514" s="18">
        <f>MIN(120000,O1514+P1514+Q1514)</f>
        <v/>
      </c>
      <c r="S1514" s="18">
        <f>IF(F1514&lt;=0,IF(E1514&lt;=0,0,IF(E1514&lt;=12000,E1514,IF(E1514&lt;=32000,ROUNDUP(E1514/2,0)+6000,IF(E1514&lt;=56000,ROUNDUP(E1514/4,0)+14000,28000)))),IF(E1514&lt;=0,IF(F1514&lt;=0,0,IF(F1514&lt;=15000,F1514,IF(F1514&lt;=40000,ROUNDUP(F1514/2,0)+7500,IF(F1514&lt;=70000,ROUNDUP(F1514/4,0)+17500,35000)))),MAX(IF(F1514&lt;=0,0,IF(F1514&lt;=15000,F1514,IF(F1514&lt;=40000,ROUNDUP(F1514/2,0)+7500,IF(F1514&lt;=70000,ROUNDUP(F1514/4,0)+17500,35000)))),MIN(IF(E1514&lt;=0,0,IF(E1514&lt;=12000,E1514,IF(E1514&lt;=32000,ROUNDUP(E1514/2,0)+6000,IF(E1514&lt;=56000,ROUNDUP(E1514/4,0)+14000,28000))))+IF(F1514&lt;=0,0,IF(F1514&lt;=15000,F1514,IF(F1514&lt;=40000,ROUNDUP(F1514/2,0)+7500,IF(F1514&lt;=70000,ROUNDUP(F1514/4,0)+17500,35000)))),28000))))</f>
        <v/>
      </c>
      <c r="T1514" s="18">
        <f>IF(G1514&lt;=0,0,IF(G1514&lt;=12000,G1514,IF(G1514&lt;=32000,ROUNDUP(G1514/2,0)+6000,IF(G1514&lt;=56000,ROUNDUP(G1514/4,0)+14000,28000))))</f>
        <v/>
      </c>
      <c r="U1514" s="18">
        <f>IF(I1514&lt;=0,IF(H1514&lt;=0,0,IF(H1514&lt;=12000,H1514,IF(H1514&lt;=32000,ROUNDUP(H1514/2,0)+6000,IF(H1514&lt;=56000,ROUNDUP(H1514/4,0)+14000,28000)))),IF(H1514&lt;=0,IF(I1514&lt;=0,0,IF(I1514&lt;=15000,I1514,IF(I1514&lt;=40000,ROUNDUP(I1514/2,0)+7500,IF(I1514&lt;=70000,ROUNDUP(I1514/4,0)+17500,35000)))),MAX(IF(I1514&lt;=0,0,IF(I1514&lt;=15000,I1514,IF(I1514&lt;=40000,ROUNDUP(I1514/2,0)+7500,IF(I1514&lt;=70000,ROUNDUP(I1514/4,0)+17500,35000)))),MIN(IF(H1514&lt;=0,0,IF(H1514&lt;=12000,H1514,IF(H1514&lt;=32000,ROUNDUP(H1514/2,0)+6000,IF(H1514&lt;=56000,ROUNDUP(H1514/4,0)+14000,28000))))+IF(I1514&lt;=0,0,IF(I1514&lt;=15000,I1514,IF(I1514&lt;=40000,ROUNDUP(I1514/2,0)+7500,IF(I1514&lt;=70000,ROUNDUP(I1514/4,0)+17500,35000)))),28000))))</f>
        <v/>
      </c>
      <c r="V1514" s="18">
        <f>MIN(70000,S1514+T1514+U1514)</f>
        <v/>
      </c>
      <c r="W1514" s="18">
        <f>MAX(0,ROUNDDOWN(M1514-J1514-N1514-K1514-0,-3))</f>
        <v/>
      </c>
      <c r="X1514" s="18">
        <f>MAX(0,ROUNDDOWN(M1514-J1514-N1514-K1514-R1514,-3))</f>
        <v/>
      </c>
      <c r="Y1514" s="18">
        <f>IF(W1514&lt;=0,0,ROUNDDOWN((W1514*LOOKUP(W1514,{0,1950001,3300001,6950001,9000001,18000001,40000001},{0.05,0.1,0.2,0.23,0.33,0.4,0.45})-LOOKUP(W1514,{0,1950001,3300001,6950001,9000001,18000001,40000001},{0,97500,427500,636000,1536000,2796000,4796000}))*1.021,-2))</f>
        <v/>
      </c>
      <c r="Z1514" s="18">
        <f>IF(X1514&lt;=0,0,ROUNDDOWN((X1514*LOOKUP(X1514,{0,1950001,3300001,6950001,9000001,18000001,40000001},{0.05,0.1,0.2,0.23,0.33,0.4,0.45})-LOOKUP(X1514,{0,1950001,3300001,6950001,9000001,18000001,40000001},{0,97500,427500,636000,1536000,2796000,4796000}))*1.021,-2))</f>
        <v/>
      </c>
      <c r="AA1514" s="18">
        <f>MAX(0,ROUNDDOWN(M1514-J1514-430000-L1514-0,-3))</f>
        <v/>
      </c>
      <c r="AB1514" s="18">
        <f>MAX(0,ROUNDDOWN(M1514-J1514-430000-L1514-V1514,-3))</f>
        <v/>
      </c>
      <c r="AC1514" s="18">
        <f>IF(M1514&lt;=450000,0,MAX(0,ROUNDDOWN(AA1514*0.06-MIN(50000,AA1514)*0.03,-2))+MAX(0,ROUNDDOWN(AA1514*0.04-MIN(50000,AA1514)*0.02,-2)))</f>
        <v/>
      </c>
      <c r="AD1514" s="18">
        <f>IF(M1514&lt;=450000,0,MAX(0,ROUNDDOWN(AB1514*0.06-MIN(50000,AB1514)*0.03,-2))+MAX(0,ROUNDDOWN(AB1514*0.04-MIN(50000,AB1514)*0.02,-2)))</f>
        <v/>
      </c>
      <c r="AE1514" s="18">
        <f>Y1514-Z1514</f>
        <v/>
      </c>
      <c r="AF1514" s="18">
        <f>AC1514-AD1514</f>
        <v/>
      </c>
      <c r="AG1514" s="18">
        <f>AE1514+AF1514</f>
        <v/>
      </c>
      <c r="AH1514" s="20">
        <f>IF(W1514&lt;=0,0,LOOKUP(W1514,{0,1950001,3300001,6950001,9000001,18000001,40000001},{0.05,0.1,0.2,0.23,0.33,0.4,0.45}))</f>
        <v/>
      </c>
    </row>
    <row r="1515">
      <c r="A1515" t="inlineStr">
        <is>
          <t>1万円刻み 3区分8万円ずつ</t>
        </is>
      </c>
      <c r="B1515" s="18">
        <f>'4_1万円刻み'!$A$479</f>
        <v/>
      </c>
      <c r="C1515" s="19" t="n">
        <v>2026</v>
      </c>
      <c r="D1515" t="inlineStr">
        <is>
          <t>いいえ</t>
        </is>
      </c>
      <c r="E1515" s="18" t="n">
        <v>80000</v>
      </c>
      <c r="F1515" s="18" t="n">
        <v>0</v>
      </c>
      <c r="G1515" s="18" t="n">
        <v>80000</v>
      </c>
      <c r="H1515" s="18" t="n">
        <v>80000</v>
      </c>
      <c r="I1515" s="18" t="n">
        <v>0</v>
      </c>
      <c r="J1515" s="18">
        <f>ROUND(MIN(B1515/12,650000)*12*0.0915+MIN(B1515/12,1390000)*12*(0.0504+0)+B1515*0.005,0)</f>
        <v/>
      </c>
      <c r="K1515" s="18" t="n">
        <v>0</v>
      </c>
      <c r="L1515" s="18" t="n">
        <v>0</v>
      </c>
      <c r="M1515" s="18">
        <f>ROUND(IF(C1515&gt;=2026,IF(B1515&lt;741000,0,IF(B1515&lt;2191000,B1515-740000,IF(B1515&lt;2193000,1451000,IF(B1515&lt;2196000,1453000,IF(B1515&lt;2200000,1456000,IF(B1515&lt;3600000,ROUNDDOWN(B1515/4,-3)*2.8-80000,IF(B1515&lt;6600000,ROUNDDOWN(B1515/4,-3)*3.2-440000,IF(B1515&lt;8500000,ROUNDDOWN(B1515*0.9,0)-1100000,B1515-1950000)))))))),IF(B1515&lt;651000,0,IF(B1515&lt;1900000,B1515-650000,IF(B1515&lt;3600000,ROUNDDOWN(B1515/4,-3)*2.8-80000,IF(B1515&lt;6600000,ROUNDDOWN(B1515/4,-3)*3.2-440000,IF(B1515&lt;8500000,ROUNDDOWN(B1515*0.9,0)-1100000,B1515-1950000)))))),0)</f>
        <v/>
      </c>
      <c r="N1515" s="18">
        <f>IF(M1515&gt;23500000,NA(),IF(C1515&gt;=2026,IF(M1515&lt;=4890000,1040000,IF(M1515&lt;=6550000,670000,620000)),IF(M1515&lt;=1320000,950000,IF(M1515&lt;=3360000,880000,IF(M1515&lt;=4890000,680000,IF(M1515&lt;=6550000,630000,580000))))))</f>
        <v/>
      </c>
      <c r="O1515" s="18">
        <f>IF(F1515&lt;=0,IF(AND(D1515="はい",C1515&gt;=2026,C1515&lt;=2027),IF(E1515&lt;=0,0,IF(E1515&lt;=30000,E1515,IF(E1515&lt;=60000,ROUNDUP(E1515/2,0)+15000,IF(E1515&lt;=120000,ROUNDUP(E1515/4,0)+30000,60000)))),IF(E1515&lt;=0,0,IF(E1515&lt;=20000,E1515,IF(E1515&lt;=40000,ROUNDUP(E1515/2,0)+10000,IF(E1515&lt;=80000,ROUNDUP(E1515/4,0)+20000,40000))))),IF(E1515&lt;=0,IF(F1515&lt;=0,0,IF(F1515&lt;=25000,F1515,IF(F1515&lt;=50000,ROUNDUP(F1515/2,0)+12500,IF(F1515&lt;=100000,ROUNDUP(F1515/4,0)+25000,50000)))),MAX(IF(F1515&lt;=0,0,IF(F1515&lt;=25000,F1515,IF(F1515&lt;=50000,ROUNDUP(F1515/2,0)+12500,IF(F1515&lt;=100000,ROUNDUP(F1515/4,0)+25000,50000)))),MIN(IF(AND(D1515="はい",C1515&gt;=2026,C1515&lt;=2027),IF(E1515&lt;=0,0,IF(E1515&lt;=30000,E1515,IF(E1515&lt;=60000,ROUNDUP(E1515/2,0)+15000,IF(E1515&lt;=120000,ROUNDUP(E1515/4,0)+30000,60000)))),IF(E1515&lt;=0,0,IF(E1515&lt;=20000,E1515,IF(E1515&lt;=40000,ROUNDUP(E1515/2,0)+10000,IF(E1515&lt;=80000,ROUNDUP(E1515/4,0)+20000,40000)))))+IF(F1515&lt;=0,0,IF(F1515&lt;=25000,F1515,IF(F1515&lt;=50000,ROUNDUP(F1515/2,0)+12500,IF(F1515&lt;=100000,ROUNDUP(F1515/4,0)+25000,50000)))),IF(AND(D1515="はい",C1515&gt;=2026,C1515&lt;=2027),60000,40000)))))</f>
        <v/>
      </c>
      <c r="P1515" s="18">
        <f>IF(G1515&lt;=0,0,IF(G1515&lt;=20000,G1515,IF(G1515&lt;=40000,ROUNDUP(G1515/2,0)+10000,IF(G1515&lt;=80000,ROUNDUP(G1515/4,0)+20000,40000))))</f>
        <v/>
      </c>
      <c r="Q1515" s="18">
        <f>IF(I1515&lt;=0,IF(H1515&lt;=0,0,IF(H1515&lt;=20000,H1515,IF(H1515&lt;=40000,ROUNDUP(H1515/2,0)+10000,IF(H1515&lt;=80000,ROUNDUP(H1515/4,0)+20000,40000)))),IF(H1515&lt;=0,IF(I1515&lt;=0,0,IF(I1515&lt;=25000,I1515,IF(I1515&lt;=50000,ROUNDUP(I1515/2,0)+12500,IF(I1515&lt;=100000,ROUNDUP(I1515/4,0)+25000,50000)))),MAX(IF(I1515&lt;=0,0,IF(I1515&lt;=25000,I1515,IF(I1515&lt;=50000,ROUNDUP(I1515/2,0)+12500,IF(I1515&lt;=100000,ROUNDUP(I1515/4,0)+25000,50000)))),MIN(IF(H1515&lt;=0,0,IF(H1515&lt;=20000,H1515,IF(H1515&lt;=40000,ROUNDUP(H1515/2,0)+10000,IF(H1515&lt;=80000,ROUNDUP(H1515/4,0)+20000,40000))))+IF(I1515&lt;=0,0,IF(I1515&lt;=25000,I1515,IF(I1515&lt;=50000,ROUNDUP(I1515/2,0)+12500,IF(I1515&lt;=100000,ROUNDUP(I1515/4,0)+25000,50000)))),40000))))</f>
        <v/>
      </c>
      <c r="R1515" s="18">
        <f>MIN(120000,O1515+P1515+Q1515)</f>
        <v/>
      </c>
      <c r="S1515" s="18">
        <f>IF(F1515&lt;=0,IF(E1515&lt;=0,0,IF(E1515&lt;=12000,E1515,IF(E1515&lt;=32000,ROUNDUP(E1515/2,0)+6000,IF(E1515&lt;=56000,ROUNDUP(E1515/4,0)+14000,28000)))),IF(E1515&lt;=0,IF(F1515&lt;=0,0,IF(F1515&lt;=15000,F1515,IF(F1515&lt;=40000,ROUNDUP(F1515/2,0)+7500,IF(F1515&lt;=70000,ROUNDUP(F1515/4,0)+17500,35000)))),MAX(IF(F1515&lt;=0,0,IF(F1515&lt;=15000,F1515,IF(F1515&lt;=40000,ROUNDUP(F1515/2,0)+7500,IF(F1515&lt;=70000,ROUNDUP(F1515/4,0)+17500,35000)))),MIN(IF(E1515&lt;=0,0,IF(E1515&lt;=12000,E1515,IF(E1515&lt;=32000,ROUNDUP(E1515/2,0)+6000,IF(E1515&lt;=56000,ROUNDUP(E1515/4,0)+14000,28000))))+IF(F1515&lt;=0,0,IF(F1515&lt;=15000,F1515,IF(F1515&lt;=40000,ROUNDUP(F1515/2,0)+7500,IF(F1515&lt;=70000,ROUNDUP(F1515/4,0)+17500,35000)))),28000))))</f>
        <v/>
      </c>
      <c r="T1515" s="18">
        <f>IF(G1515&lt;=0,0,IF(G1515&lt;=12000,G1515,IF(G1515&lt;=32000,ROUNDUP(G1515/2,0)+6000,IF(G1515&lt;=56000,ROUNDUP(G1515/4,0)+14000,28000))))</f>
        <v/>
      </c>
      <c r="U1515" s="18">
        <f>IF(I1515&lt;=0,IF(H1515&lt;=0,0,IF(H1515&lt;=12000,H1515,IF(H1515&lt;=32000,ROUNDUP(H1515/2,0)+6000,IF(H1515&lt;=56000,ROUNDUP(H1515/4,0)+14000,28000)))),IF(H1515&lt;=0,IF(I1515&lt;=0,0,IF(I1515&lt;=15000,I1515,IF(I1515&lt;=40000,ROUNDUP(I1515/2,0)+7500,IF(I1515&lt;=70000,ROUNDUP(I1515/4,0)+17500,35000)))),MAX(IF(I1515&lt;=0,0,IF(I1515&lt;=15000,I1515,IF(I1515&lt;=40000,ROUNDUP(I1515/2,0)+7500,IF(I1515&lt;=70000,ROUNDUP(I1515/4,0)+17500,35000)))),MIN(IF(H1515&lt;=0,0,IF(H1515&lt;=12000,H1515,IF(H1515&lt;=32000,ROUNDUP(H1515/2,0)+6000,IF(H1515&lt;=56000,ROUNDUP(H1515/4,0)+14000,28000))))+IF(I1515&lt;=0,0,IF(I1515&lt;=15000,I1515,IF(I1515&lt;=40000,ROUNDUP(I1515/2,0)+7500,IF(I1515&lt;=70000,ROUNDUP(I1515/4,0)+17500,35000)))),28000))))</f>
        <v/>
      </c>
      <c r="V1515" s="18">
        <f>MIN(70000,S1515+T1515+U1515)</f>
        <v/>
      </c>
      <c r="W1515" s="18">
        <f>MAX(0,ROUNDDOWN(M1515-J1515-N1515-K1515-0,-3))</f>
        <v/>
      </c>
      <c r="X1515" s="18">
        <f>MAX(0,ROUNDDOWN(M1515-J1515-N1515-K1515-R1515,-3))</f>
        <v/>
      </c>
      <c r="Y1515" s="18">
        <f>IF(W1515&lt;=0,0,ROUNDDOWN((W1515*LOOKUP(W1515,{0,1950001,3300001,6950001,9000001,18000001,40000001},{0.05,0.1,0.2,0.23,0.33,0.4,0.45})-LOOKUP(W1515,{0,1950001,3300001,6950001,9000001,18000001,40000001},{0,97500,427500,636000,1536000,2796000,4796000}))*1.021,-2))</f>
        <v/>
      </c>
      <c r="Z1515" s="18">
        <f>IF(X1515&lt;=0,0,ROUNDDOWN((X1515*LOOKUP(X1515,{0,1950001,3300001,6950001,9000001,18000001,40000001},{0.05,0.1,0.2,0.23,0.33,0.4,0.45})-LOOKUP(X1515,{0,1950001,3300001,6950001,9000001,18000001,40000001},{0,97500,427500,636000,1536000,2796000,4796000}))*1.021,-2))</f>
        <v/>
      </c>
      <c r="AA1515" s="18">
        <f>MAX(0,ROUNDDOWN(M1515-J1515-430000-L1515-0,-3))</f>
        <v/>
      </c>
      <c r="AB1515" s="18">
        <f>MAX(0,ROUNDDOWN(M1515-J1515-430000-L1515-V1515,-3))</f>
        <v/>
      </c>
      <c r="AC1515" s="18">
        <f>IF(M1515&lt;=450000,0,MAX(0,ROUNDDOWN(AA1515*0.06-MIN(50000,AA1515)*0.03,-2))+MAX(0,ROUNDDOWN(AA1515*0.04-MIN(50000,AA1515)*0.02,-2)))</f>
        <v/>
      </c>
      <c r="AD1515" s="18">
        <f>IF(M1515&lt;=450000,0,MAX(0,ROUNDDOWN(AB1515*0.06-MIN(50000,AB1515)*0.03,-2))+MAX(0,ROUNDDOWN(AB1515*0.04-MIN(50000,AB1515)*0.02,-2)))</f>
        <v/>
      </c>
      <c r="AE1515" s="18">
        <f>Y1515-Z1515</f>
        <v/>
      </c>
      <c r="AF1515" s="18">
        <f>AC1515-AD1515</f>
        <v/>
      </c>
      <c r="AG1515" s="18">
        <f>AE1515+AF1515</f>
        <v/>
      </c>
      <c r="AH1515" s="20">
        <f>IF(W1515&lt;=0,0,LOOKUP(W1515,{0,1950001,3300001,6950001,9000001,18000001,40000001},{0.05,0.1,0.2,0.23,0.33,0.4,0.45}))</f>
        <v/>
      </c>
    </row>
    <row r="1516">
      <c r="A1516" t="inlineStr">
        <is>
          <t>1万円刻み 一般8万円</t>
        </is>
      </c>
      <c r="B1516" s="18">
        <f>'4_1万円刻み'!$A$479</f>
        <v/>
      </c>
      <c r="C1516" s="19" t="n">
        <v>2026</v>
      </c>
      <c r="D1516" t="inlineStr">
        <is>
          <t>いいえ</t>
        </is>
      </c>
      <c r="E1516" s="18" t="n">
        <v>80000</v>
      </c>
      <c r="F1516" s="18" t="n">
        <v>0</v>
      </c>
      <c r="G1516" s="18" t="n">
        <v>0</v>
      </c>
      <c r="H1516" s="18" t="n">
        <v>0</v>
      </c>
      <c r="I1516" s="18" t="n">
        <v>0</v>
      </c>
      <c r="J1516" s="18">
        <f>ROUND(MIN(B1516/12,650000)*12*0.0915+MIN(B1516/12,1390000)*12*(0.0504+0)+B1516*0.005,0)</f>
        <v/>
      </c>
      <c r="K1516" s="18" t="n">
        <v>0</v>
      </c>
      <c r="L1516" s="18" t="n">
        <v>0</v>
      </c>
      <c r="M1516" s="18">
        <f>ROUND(IF(C1516&gt;=2026,IF(B1516&lt;741000,0,IF(B1516&lt;2191000,B1516-740000,IF(B1516&lt;2193000,1451000,IF(B1516&lt;2196000,1453000,IF(B1516&lt;2200000,1456000,IF(B1516&lt;3600000,ROUNDDOWN(B1516/4,-3)*2.8-80000,IF(B1516&lt;6600000,ROUNDDOWN(B1516/4,-3)*3.2-440000,IF(B1516&lt;8500000,ROUNDDOWN(B1516*0.9,0)-1100000,B1516-1950000)))))))),IF(B1516&lt;651000,0,IF(B1516&lt;1900000,B1516-650000,IF(B1516&lt;3600000,ROUNDDOWN(B1516/4,-3)*2.8-80000,IF(B1516&lt;6600000,ROUNDDOWN(B1516/4,-3)*3.2-440000,IF(B1516&lt;8500000,ROUNDDOWN(B1516*0.9,0)-1100000,B1516-1950000)))))),0)</f>
        <v/>
      </c>
      <c r="N1516" s="18">
        <f>IF(M1516&gt;23500000,NA(),IF(C1516&gt;=2026,IF(M1516&lt;=4890000,1040000,IF(M1516&lt;=6550000,670000,620000)),IF(M1516&lt;=1320000,950000,IF(M1516&lt;=3360000,880000,IF(M1516&lt;=4890000,680000,IF(M1516&lt;=6550000,630000,580000))))))</f>
        <v/>
      </c>
      <c r="O1516" s="18">
        <f>IF(F1516&lt;=0,IF(AND(D1516="はい",C1516&gt;=2026,C1516&lt;=2027),IF(E1516&lt;=0,0,IF(E1516&lt;=30000,E1516,IF(E1516&lt;=60000,ROUNDUP(E1516/2,0)+15000,IF(E1516&lt;=120000,ROUNDUP(E1516/4,0)+30000,60000)))),IF(E1516&lt;=0,0,IF(E1516&lt;=20000,E1516,IF(E1516&lt;=40000,ROUNDUP(E1516/2,0)+10000,IF(E1516&lt;=80000,ROUNDUP(E1516/4,0)+20000,40000))))),IF(E1516&lt;=0,IF(F1516&lt;=0,0,IF(F1516&lt;=25000,F1516,IF(F1516&lt;=50000,ROUNDUP(F1516/2,0)+12500,IF(F1516&lt;=100000,ROUNDUP(F1516/4,0)+25000,50000)))),MAX(IF(F1516&lt;=0,0,IF(F1516&lt;=25000,F1516,IF(F1516&lt;=50000,ROUNDUP(F1516/2,0)+12500,IF(F1516&lt;=100000,ROUNDUP(F1516/4,0)+25000,50000)))),MIN(IF(AND(D1516="はい",C1516&gt;=2026,C1516&lt;=2027),IF(E1516&lt;=0,0,IF(E1516&lt;=30000,E1516,IF(E1516&lt;=60000,ROUNDUP(E1516/2,0)+15000,IF(E1516&lt;=120000,ROUNDUP(E1516/4,0)+30000,60000)))),IF(E1516&lt;=0,0,IF(E1516&lt;=20000,E1516,IF(E1516&lt;=40000,ROUNDUP(E1516/2,0)+10000,IF(E1516&lt;=80000,ROUNDUP(E1516/4,0)+20000,40000)))))+IF(F1516&lt;=0,0,IF(F1516&lt;=25000,F1516,IF(F1516&lt;=50000,ROUNDUP(F1516/2,0)+12500,IF(F1516&lt;=100000,ROUNDUP(F1516/4,0)+25000,50000)))),IF(AND(D1516="はい",C1516&gt;=2026,C1516&lt;=2027),60000,40000)))))</f>
        <v/>
      </c>
      <c r="P1516" s="18">
        <f>IF(G1516&lt;=0,0,IF(G1516&lt;=20000,G1516,IF(G1516&lt;=40000,ROUNDUP(G1516/2,0)+10000,IF(G1516&lt;=80000,ROUNDUP(G1516/4,0)+20000,40000))))</f>
        <v/>
      </c>
      <c r="Q1516" s="18">
        <f>IF(I1516&lt;=0,IF(H1516&lt;=0,0,IF(H1516&lt;=20000,H1516,IF(H1516&lt;=40000,ROUNDUP(H1516/2,0)+10000,IF(H1516&lt;=80000,ROUNDUP(H1516/4,0)+20000,40000)))),IF(H1516&lt;=0,IF(I1516&lt;=0,0,IF(I1516&lt;=25000,I1516,IF(I1516&lt;=50000,ROUNDUP(I1516/2,0)+12500,IF(I1516&lt;=100000,ROUNDUP(I1516/4,0)+25000,50000)))),MAX(IF(I1516&lt;=0,0,IF(I1516&lt;=25000,I1516,IF(I1516&lt;=50000,ROUNDUP(I1516/2,0)+12500,IF(I1516&lt;=100000,ROUNDUP(I1516/4,0)+25000,50000)))),MIN(IF(H1516&lt;=0,0,IF(H1516&lt;=20000,H1516,IF(H1516&lt;=40000,ROUNDUP(H1516/2,0)+10000,IF(H1516&lt;=80000,ROUNDUP(H1516/4,0)+20000,40000))))+IF(I1516&lt;=0,0,IF(I1516&lt;=25000,I1516,IF(I1516&lt;=50000,ROUNDUP(I1516/2,0)+12500,IF(I1516&lt;=100000,ROUNDUP(I1516/4,0)+25000,50000)))),40000))))</f>
        <v/>
      </c>
      <c r="R1516" s="18">
        <f>MIN(120000,O1516+P1516+Q1516)</f>
        <v/>
      </c>
      <c r="S1516" s="18">
        <f>IF(F1516&lt;=0,IF(E1516&lt;=0,0,IF(E1516&lt;=12000,E1516,IF(E1516&lt;=32000,ROUNDUP(E1516/2,0)+6000,IF(E1516&lt;=56000,ROUNDUP(E1516/4,0)+14000,28000)))),IF(E1516&lt;=0,IF(F1516&lt;=0,0,IF(F1516&lt;=15000,F1516,IF(F1516&lt;=40000,ROUNDUP(F1516/2,0)+7500,IF(F1516&lt;=70000,ROUNDUP(F1516/4,0)+17500,35000)))),MAX(IF(F1516&lt;=0,0,IF(F1516&lt;=15000,F1516,IF(F1516&lt;=40000,ROUNDUP(F1516/2,0)+7500,IF(F1516&lt;=70000,ROUNDUP(F1516/4,0)+17500,35000)))),MIN(IF(E1516&lt;=0,0,IF(E1516&lt;=12000,E1516,IF(E1516&lt;=32000,ROUNDUP(E1516/2,0)+6000,IF(E1516&lt;=56000,ROUNDUP(E1516/4,0)+14000,28000))))+IF(F1516&lt;=0,0,IF(F1516&lt;=15000,F1516,IF(F1516&lt;=40000,ROUNDUP(F1516/2,0)+7500,IF(F1516&lt;=70000,ROUNDUP(F1516/4,0)+17500,35000)))),28000))))</f>
        <v/>
      </c>
      <c r="T1516" s="18">
        <f>IF(G1516&lt;=0,0,IF(G1516&lt;=12000,G1516,IF(G1516&lt;=32000,ROUNDUP(G1516/2,0)+6000,IF(G1516&lt;=56000,ROUNDUP(G1516/4,0)+14000,28000))))</f>
        <v/>
      </c>
      <c r="U1516" s="18">
        <f>IF(I1516&lt;=0,IF(H1516&lt;=0,0,IF(H1516&lt;=12000,H1516,IF(H1516&lt;=32000,ROUNDUP(H1516/2,0)+6000,IF(H1516&lt;=56000,ROUNDUP(H1516/4,0)+14000,28000)))),IF(H1516&lt;=0,IF(I1516&lt;=0,0,IF(I1516&lt;=15000,I1516,IF(I1516&lt;=40000,ROUNDUP(I1516/2,0)+7500,IF(I1516&lt;=70000,ROUNDUP(I1516/4,0)+17500,35000)))),MAX(IF(I1516&lt;=0,0,IF(I1516&lt;=15000,I1516,IF(I1516&lt;=40000,ROUNDUP(I1516/2,0)+7500,IF(I1516&lt;=70000,ROUNDUP(I1516/4,0)+17500,35000)))),MIN(IF(H1516&lt;=0,0,IF(H1516&lt;=12000,H1516,IF(H1516&lt;=32000,ROUNDUP(H1516/2,0)+6000,IF(H1516&lt;=56000,ROUNDUP(H1516/4,0)+14000,28000))))+IF(I1516&lt;=0,0,IF(I1516&lt;=15000,I1516,IF(I1516&lt;=40000,ROUNDUP(I1516/2,0)+7500,IF(I1516&lt;=70000,ROUNDUP(I1516/4,0)+17500,35000)))),28000))))</f>
        <v/>
      </c>
      <c r="V1516" s="18">
        <f>MIN(70000,S1516+T1516+U1516)</f>
        <v/>
      </c>
      <c r="W1516" s="18">
        <f>MAX(0,ROUNDDOWN(M1516-J1516-N1516-K1516-0,-3))</f>
        <v/>
      </c>
      <c r="X1516" s="18">
        <f>MAX(0,ROUNDDOWN(M1516-J1516-N1516-K1516-R1516,-3))</f>
        <v/>
      </c>
      <c r="Y1516" s="18">
        <f>IF(W1516&lt;=0,0,ROUNDDOWN((W1516*LOOKUP(W1516,{0,1950001,3300001,6950001,9000001,18000001,40000001},{0.05,0.1,0.2,0.23,0.33,0.4,0.45})-LOOKUP(W1516,{0,1950001,3300001,6950001,9000001,18000001,40000001},{0,97500,427500,636000,1536000,2796000,4796000}))*1.021,-2))</f>
        <v/>
      </c>
      <c r="Z1516" s="18">
        <f>IF(X1516&lt;=0,0,ROUNDDOWN((X1516*LOOKUP(X1516,{0,1950001,3300001,6950001,9000001,18000001,40000001},{0.05,0.1,0.2,0.23,0.33,0.4,0.45})-LOOKUP(X1516,{0,1950001,3300001,6950001,9000001,18000001,40000001},{0,97500,427500,636000,1536000,2796000,4796000}))*1.021,-2))</f>
        <v/>
      </c>
      <c r="AA1516" s="18">
        <f>MAX(0,ROUNDDOWN(M1516-J1516-430000-L1516-0,-3))</f>
        <v/>
      </c>
      <c r="AB1516" s="18">
        <f>MAX(0,ROUNDDOWN(M1516-J1516-430000-L1516-V1516,-3))</f>
        <v/>
      </c>
      <c r="AC1516" s="18">
        <f>IF(M1516&lt;=450000,0,MAX(0,ROUNDDOWN(AA1516*0.06-MIN(50000,AA1516)*0.03,-2))+MAX(0,ROUNDDOWN(AA1516*0.04-MIN(50000,AA1516)*0.02,-2)))</f>
        <v/>
      </c>
      <c r="AD1516" s="18">
        <f>IF(M1516&lt;=450000,0,MAX(0,ROUNDDOWN(AB1516*0.06-MIN(50000,AB1516)*0.03,-2))+MAX(0,ROUNDDOWN(AB1516*0.04-MIN(50000,AB1516)*0.02,-2)))</f>
        <v/>
      </c>
      <c r="AE1516" s="18">
        <f>Y1516-Z1516</f>
        <v/>
      </c>
      <c r="AF1516" s="18">
        <f>AC1516-AD1516</f>
        <v/>
      </c>
      <c r="AG1516" s="18">
        <f>AE1516+AF1516</f>
        <v/>
      </c>
      <c r="AH1516" s="20">
        <f>IF(W1516&lt;=0,0,LOOKUP(W1516,{0,1950001,3300001,6950001,9000001,18000001,40000001},{0.05,0.1,0.2,0.23,0.33,0.4,0.45}))</f>
        <v/>
      </c>
    </row>
    <row r="1517">
      <c r="A1517" t="inlineStr">
        <is>
          <t>1万円刻み 特例あり一般12万円</t>
        </is>
      </c>
      <c r="B1517" s="18">
        <f>'4_1万円刻み'!$A$479</f>
        <v/>
      </c>
      <c r="C1517" s="19" t="n">
        <v>2026</v>
      </c>
      <c r="D1517" t="inlineStr">
        <is>
          <t>はい</t>
        </is>
      </c>
      <c r="E1517" s="18" t="n">
        <v>120000</v>
      </c>
      <c r="F1517" s="18" t="n">
        <v>0</v>
      </c>
      <c r="G1517" s="18" t="n">
        <v>0</v>
      </c>
      <c r="H1517" s="18" t="n">
        <v>0</v>
      </c>
      <c r="I1517" s="18" t="n">
        <v>0</v>
      </c>
      <c r="J1517" s="18">
        <f>ROUND(MIN(B1517/12,650000)*12*0.0915+MIN(B1517/12,1390000)*12*(0.0504+0)+B1517*0.005,0)</f>
        <v/>
      </c>
      <c r="K1517" s="18" t="n">
        <v>0</v>
      </c>
      <c r="L1517" s="18" t="n">
        <v>0</v>
      </c>
      <c r="M1517" s="18">
        <f>ROUND(IF(C1517&gt;=2026,IF(B1517&lt;741000,0,IF(B1517&lt;2191000,B1517-740000,IF(B1517&lt;2193000,1451000,IF(B1517&lt;2196000,1453000,IF(B1517&lt;2200000,1456000,IF(B1517&lt;3600000,ROUNDDOWN(B1517/4,-3)*2.8-80000,IF(B1517&lt;6600000,ROUNDDOWN(B1517/4,-3)*3.2-440000,IF(B1517&lt;8500000,ROUNDDOWN(B1517*0.9,0)-1100000,B1517-1950000)))))))),IF(B1517&lt;651000,0,IF(B1517&lt;1900000,B1517-650000,IF(B1517&lt;3600000,ROUNDDOWN(B1517/4,-3)*2.8-80000,IF(B1517&lt;6600000,ROUNDDOWN(B1517/4,-3)*3.2-440000,IF(B1517&lt;8500000,ROUNDDOWN(B1517*0.9,0)-1100000,B1517-1950000)))))),0)</f>
        <v/>
      </c>
      <c r="N1517" s="18">
        <f>IF(M1517&gt;23500000,NA(),IF(C1517&gt;=2026,IF(M1517&lt;=4890000,1040000,IF(M1517&lt;=6550000,670000,620000)),IF(M1517&lt;=1320000,950000,IF(M1517&lt;=3360000,880000,IF(M1517&lt;=4890000,680000,IF(M1517&lt;=6550000,630000,580000))))))</f>
        <v/>
      </c>
      <c r="O1517" s="18">
        <f>IF(F1517&lt;=0,IF(AND(D1517="はい",C1517&gt;=2026,C1517&lt;=2027),IF(E1517&lt;=0,0,IF(E1517&lt;=30000,E1517,IF(E1517&lt;=60000,ROUNDUP(E1517/2,0)+15000,IF(E1517&lt;=120000,ROUNDUP(E1517/4,0)+30000,60000)))),IF(E1517&lt;=0,0,IF(E1517&lt;=20000,E1517,IF(E1517&lt;=40000,ROUNDUP(E1517/2,0)+10000,IF(E1517&lt;=80000,ROUNDUP(E1517/4,0)+20000,40000))))),IF(E1517&lt;=0,IF(F1517&lt;=0,0,IF(F1517&lt;=25000,F1517,IF(F1517&lt;=50000,ROUNDUP(F1517/2,0)+12500,IF(F1517&lt;=100000,ROUNDUP(F1517/4,0)+25000,50000)))),MAX(IF(F1517&lt;=0,0,IF(F1517&lt;=25000,F1517,IF(F1517&lt;=50000,ROUNDUP(F1517/2,0)+12500,IF(F1517&lt;=100000,ROUNDUP(F1517/4,0)+25000,50000)))),MIN(IF(AND(D1517="はい",C1517&gt;=2026,C1517&lt;=2027),IF(E1517&lt;=0,0,IF(E1517&lt;=30000,E1517,IF(E1517&lt;=60000,ROUNDUP(E1517/2,0)+15000,IF(E1517&lt;=120000,ROUNDUP(E1517/4,0)+30000,60000)))),IF(E1517&lt;=0,0,IF(E1517&lt;=20000,E1517,IF(E1517&lt;=40000,ROUNDUP(E1517/2,0)+10000,IF(E1517&lt;=80000,ROUNDUP(E1517/4,0)+20000,40000)))))+IF(F1517&lt;=0,0,IF(F1517&lt;=25000,F1517,IF(F1517&lt;=50000,ROUNDUP(F1517/2,0)+12500,IF(F1517&lt;=100000,ROUNDUP(F1517/4,0)+25000,50000)))),IF(AND(D1517="はい",C1517&gt;=2026,C1517&lt;=2027),60000,40000)))))</f>
        <v/>
      </c>
      <c r="P1517" s="18">
        <f>IF(G1517&lt;=0,0,IF(G1517&lt;=20000,G1517,IF(G1517&lt;=40000,ROUNDUP(G1517/2,0)+10000,IF(G1517&lt;=80000,ROUNDUP(G1517/4,0)+20000,40000))))</f>
        <v/>
      </c>
      <c r="Q1517" s="18">
        <f>IF(I1517&lt;=0,IF(H1517&lt;=0,0,IF(H1517&lt;=20000,H1517,IF(H1517&lt;=40000,ROUNDUP(H1517/2,0)+10000,IF(H1517&lt;=80000,ROUNDUP(H1517/4,0)+20000,40000)))),IF(H1517&lt;=0,IF(I1517&lt;=0,0,IF(I1517&lt;=25000,I1517,IF(I1517&lt;=50000,ROUNDUP(I1517/2,0)+12500,IF(I1517&lt;=100000,ROUNDUP(I1517/4,0)+25000,50000)))),MAX(IF(I1517&lt;=0,0,IF(I1517&lt;=25000,I1517,IF(I1517&lt;=50000,ROUNDUP(I1517/2,0)+12500,IF(I1517&lt;=100000,ROUNDUP(I1517/4,0)+25000,50000)))),MIN(IF(H1517&lt;=0,0,IF(H1517&lt;=20000,H1517,IF(H1517&lt;=40000,ROUNDUP(H1517/2,0)+10000,IF(H1517&lt;=80000,ROUNDUP(H1517/4,0)+20000,40000))))+IF(I1517&lt;=0,0,IF(I1517&lt;=25000,I1517,IF(I1517&lt;=50000,ROUNDUP(I1517/2,0)+12500,IF(I1517&lt;=100000,ROUNDUP(I1517/4,0)+25000,50000)))),40000))))</f>
        <v/>
      </c>
      <c r="R1517" s="18">
        <f>MIN(120000,O1517+P1517+Q1517)</f>
        <v/>
      </c>
      <c r="S1517" s="18">
        <f>IF(F1517&lt;=0,IF(E1517&lt;=0,0,IF(E1517&lt;=12000,E1517,IF(E1517&lt;=32000,ROUNDUP(E1517/2,0)+6000,IF(E1517&lt;=56000,ROUNDUP(E1517/4,0)+14000,28000)))),IF(E1517&lt;=0,IF(F1517&lt;=0,0,IF(F1517&lt;=15000,F1517,IF(F1517&lt;=40000,ROUNDUP(F1517/2,0)+7500,IF(F1517&lt;=70000,ROUNDUP(F1517/4,0)+17500,35000)))),MAX(IF(F1517&lt;=0,0,IF(F1517&lt;=15000,F1517,IF(F1517&lt;=40000,ROUNDUP(F1517/2,0)+7500,IF(F1517&lt;=70000,ROUNDUP(F1517/4,0)+17500,35000)))),MIN(IF(E1517&lt;=0,0,IF(E1517&lt;=12000,E1517,IF(E1517&lt;=32000,ROUNDUP(E1517/2,0)+6000,IF(E1517&lt;=56000,ROUNDUP(E1517/4,0)+14000,28000))))+IF(F1517&lt;=0,0,IF(F1517&lt;=15000,F1517,IF(F1517&lt;=40000,ROUNDUP(F1517/2,0)+7500,IF(F1517&lt;=70000,ROUNDUP(F1517/4,0)+17500,35000)))),28000))))</f>
        <v/>
      </c>
      <c r="T1517" s="18">
        <f>IF(G1517&lt;=0,0,IF(G1517&lt;=12000,G1517,IF(G1517&lt;=32000,ROUNDUP(G1517/2,0)+6000,IF(G1517&lt;=56000,ROUNDUP(G1517/4,0)+14000,28000))))</f>
        <v/>
      </c>
      <c r="U1517" s="18">
        <f>IF(I1517&lt;=0,IF(H1517&lt;=0,0,IF(H1517&lt;=12000,H1517,IF(H1517&lt;=32000,ROUNDUP(H1517/2,0)+6000,IF(H1517&lt;=56000,ROUNDUP(H1517/4,0)+14000,28000)))),IF(H1517&lt;=0,IF(I1517&lt;=0,0,IF(I1517&lt;=15000,I1517,IF(I1517&lt;=40000,ROUNDUP(I1517/2,0)+7500,IF(I1517&lt;=70000,ROUNDUP(I1517/4,0)+17500,35000)))),MAX(IF(I1517&lt;=0,0,IF(I1517&lt;=15000,I1517,IF(I1517&lt;=40000,ROUNDUP(I1517/2,0)+7500,IF(I1517&lt;=70000,ROUNDUP(I1517/4,0)+17500,35000)))),MIN(IF(H1517&lt;=0,0,IF(H1517&lt;=12000,H1517,IF(H1517&lt;=32000,ROUNDUP(H1517/2,0)+6000,IF(H1517&lt;=56000,ROUNDUP(H1517/4,0)+14000,28000))))+IF(I1517&lt;=0,0,IF(I1517&lt;=15000,I1517,IF(I1517&lt;=40000,ROUNDUP(I1517/2,0)+7500,IF(I1517&lt;=70000,ROUNDUP(I1517/4,0)+17500,35000)))),28000))))</f>
        <v/>
      </c>
      <c r="V1517" s="18">
        <f>MIN(70000,S1517+T1517+U1517)</f>
        <v/>
      </c>
      <c r="W1517" s="18">
        <f>MAX(0,ROUNDDOWN(M1517-J1517-N1517-K1517-0,-3))</f>
        <v/>
      </c>
      <c r="X1517" s="18">
        <f>MAX(0,ROUNDDOWN(M1517-J1517-N1517-K1517-R1517,-3))</f>
        <v/>
      </c>
      <c r="Y1517" s="18">
        <f>IF(W1517&lt;=0,0,ROUNDDOWN((W1517*LOOKUP(W1517,{0,1950001,3300001,6950001,9000001,18000001,40000001},{0.05,0.1,0.2,0.23,0.33,0.4,0.45})-LOOKUP(W1517,{0,1950001,3300001,6950001,9000001,18000001,40000001},{0,97500,427500,636000,1536000,2796000,4796000}))*1.021,-2))</f>
        <v/>
      </c>
      <c r="Z1517" s="18">
        <f>IF(X1517&lt;=0,0,ROUNDDOWN((X1517*LOOKUP(X1517,{0,1950001,3300001,6950001,9000001,18000001,40000001},{0.05,0.1,0.2,0.23,0.33,0.4,0.45})-LOOKUP(X1517,{0,1950001,3300001,6950001,9000001,18000001,40000001},{0,97500,427500,636000,1536000,2796000,4796000}))*1.021,-2))</f>
        <v/>
      </c>
      <c r="AA1517" s="18">
        <f>MAX(0,ROUNDDOWN(M1517-J1517-430000-L1517-0,-3))</f>
        <v/>
      </c>
      <c r="AB1517" s="18">
        <f>MAX(0,ROUNDDOWN(M1517-J1517-430000-L1517-V1517,-3))</f>
        <v/>
      </c>
      <c r="AC1517" s="18">
        <f>IF(M1517&lt;=450000,0,MAX(0,ROUNDDOWN(AA1517*0.06-MIN(50000,AA1517)*0.03,-2))+MAX(0,ROUNDDOWN(AA1517*0.04-MIN(50000,AA1517)*0.02,-2)))</f>
        <v/>
      </c>
      <c r="AD1517" s="18">
        <f>IF(M1517&lt;=450000,0,MAX(0,ROUNDDOWN(AB1517*0.06-MIN(50000,AB1517)*0.03,-2))+MAX(0,ROUNDDOWN(AB1517*0.04-MIN(50000,AB1517)*0.02,-2)))</f>
        <v/>
      </c>
      <c r="AE1517" s="18">
        <f>Y1517-Z1517</f>
        <v/>
      </c>
      <c r="AF1517" s="18">
        <f>AC1517-AD1517</f>
        <v/>
      </c>
      <c r="AG1517" s="18">
        <f>AE1517+AF1517</f>
        <v/>
      </c>
      <c r="AH1517" s="20">
        <f>IF(W1517&lt;=0,0,LOOKUP(W1517,{0,1950001,3300001,6950001,9000001,18000001,40000001},{0.05,0.1,0.2,0.23,0.33,0.4,0.45}))</f>
        <v/>
      </c>
    </row>
    <row r="1518">
      <c r="A1518" t="inlineStr">
        <is>
          <t>1万円刻み 3区分8万円ずつ</t>
        </is>
      </c>
      <c r="B1518" s="18">
        <f>'4_1万円刻み'!$A$480</f>
        <v/>
      </c>
      <c r="C1518" s="19" t="n">
        <v>2026</v>
      </c>
      <c r="D1518" t="inlineStr">
        <is>
          <t>いいえ</t>
        </is>
      </c>
      <c r="E1518" s="18" t="n">
        <v>80000</v>
      </c>
      <c r="F1518" s="18" t="n">
        <v>0</v>
      </c>
      <c r="G1518" s="18" t="n">
        <v>80000</v>
      </c>
      <c r="H1518" s="18" t="n">
        <v>80000</v>
      </c>
      <c r="I1518" s="18" t="n">
        <v>0</v>
      </c>
      <c r="J1518" s="18">
        <f>ROUND(MIN(B1518/12,650000)*12*0.0915+MIN(B1518/12,1390000)*12*(0.0504+0)+B1518*0.005,0)</f>
        <v/>
      </c>
      <c r="K1518" s="18" t="n">
        <v>0</v>
      </c>
      <c r="L1518" s="18" t="n">
        <v>0</v>
      </c>
      <c r="M1518" s="18">
        <f>ROUND(IF(C1518&gt;=2026,IF(B1518&lt;741000,0,IF(B1518&lt;2191000,B1518-740000,IF(B1518&lt;2193000,1451000,IF(B1518&lt;2196000,1453000,IF(B1518&lt;2200000,1456000,IF(B1518&lt;3600000,ROUNDDOWN(B1518/4,-3)*2.8-80000,IF(B1518&lt;6600000,ROUNDDOWN(B1518/4,-3)*3.2-440000,IF(B1518&lt;8500000,ROUNDDOWN(B1518*0.9,0)-1100000,B1518-1950000)))))))),IF(B1518&lt;651000,0,IF(B1518&lt;1900000,B1518-650000,IF(B1518&lt;3600000,ROUNDDOWN(B1518/4,-3)*2.8-80000,IF(B1518&lt;6600000,ROUNDDOWN(B1518/4,-3)*3.2-440000,IF(B1518&lt;8500000,ROUNDDOWN(B1518*0.9,0)-1100000,B1518-1950000)))))),0)</f>
        <v/>
      </c>
      <c r="N1518" s="18">
        <f>IF(M1518&gt;23500000,NA(),IF(C1518&gt;=2026,IF(M1518&lt;=4890000,1040000,IF(M1518&lt;=6550000,670000,620000)),IF(M1518&lt;=1320000,950000,IF(M1518&lt;=3360000,880000,IF(M1518&lt;=4890000,680000,IF(M1518&lt;=6550000,630000,580000))))))</f>
        <v/>
      </c>
      <c r="O1518" s="18">
        <f>IF(F1518&lt;=0,IF(AND(D1518="はい",C1518&gt;=2026,C1518&lt;=2027),IF(E1518&lt;=0,0,IF(E1518&lt;=30000,E1518,IF(E1518&lt;=60000,ROUNDUP(E1518/2,0)+15000,IF(E1518&lt;=120000,ROUNDUP(E1518/4,0)+30000,60000)))),IF(E1518&lt;=0,0,IF(E1518&lt;=20000,E1518,IF(E1518&lt;=40000,ROUNDUP(E1518/2,0)+10000,IF(E1518&lt;=80000,ROUNDUP(E1518/4,0)+20000,40000))))),IF(E1518&lt;=0,IF(F1518&lt;=0,0,IF(F1518&lt;=25000,F1518,IF(F1518&lt;=50000,ROUNDUP(F1518/2,0)+12500,IF(F1518&lt;=100000,ROUNDUP(F1518/4,0)+25000,50000)))),MAX(IF(F1518&lt;=0,0,IF(F1518&lt;=25000,F1518,IF(F1518&lt;=50000,ROUNDUP(F1518/2,0)+12500,IF(F1518&lt;=100000,ROUNDUP(F1518/4,0)+25000,50000)))),MIN(IF(AND(D1518="はい",C1518&gt;=2026,C1518&lt;=2027),IF(E1518&lt;=0,0,IF(E1518&lt;=30000,E1518,IF(E1518&lt;=60000,ROUNDUP(E1518/2,0)+15000,IF(E1518&lt;=120000,ROUNDUP(E1518/4,0)+30000,60000)))),IF(E1518&lt;=0,0,IF(E1518&lt;=20000,E1518,IF(E1518&lt;=40000,ROUNDUP(E1518/2,0)+10000,IF(E1518&lt;=80000,ROUNDUP(E1518/4,0)+20000,40000)))))+IF(F1518&lt;=0,0,IF(F1518&lt;=25000,F1518,IF(F1518&lt;=50000,ROUNDUP(F1518/2,0)+12500,IF(F1518&lt;=100000,ROUNDUP(F1518/4,0)+25000,50000)))),IF(AND(D1518="はい",C1518&gt;=2026,C1518&lt;=2027),60000,40000)))))</f>
        <v/>
      </c>
      <c r="P1518" s="18">
        <f>IF(G1518&lt;=0,0,IF(G1518&lt;=20000,G1518,IF(G1518&lt;=40000,ROUNDUP(G1518/2,0)+10000,IF(G1518&lt;=80000,ROUNDUP(G1518/4,0)+20000,40000))))</f>
        <v/>
      </c>
      <c r="Q1518" s="18">
        <f>IF(I1518&lt;=0,IF(H1518&lt;=0,0,IF(H1518&lt;=20000,H1518,IF(H1518&lt;=40000,ROUNDUP(H1518/2,0)+10000,IF(H1518&lt;=80000,ROUNDUP(H1518/4,0)+20000,40000)))),IF(H1518&lt;=0,IF(I1518&lt;=0,0,IF(I1518&lt;=25000,I1518,IF(I1518&lt;=50000,ROUNDUP(I1518/2,0)+12500,IF(I1518&lt;=100000,ROUNDUP(I1518/4,0)+25000,50000)))),MAX(IF(I1518&lt;=0,0,IF(I1518&lt;=25000,I1518,IF(I1518&lt;=50000,ROUNDUP(I1518/2,0)+12500,IF(I1518&lt;=100000,ROUNDUP(I1518/4,0)+25000,50000)))),MIN(IF(H1518&lt;=0,0,IF(H1518&lt;=20000,H1518,IF(H1518&lt;=40000,ROUNDUP(H1518/2,0)+10000,IF(H1518&lt;=80000,ROUNDUP(H1518/4,0)+20000,40000))))+IF(I1518&lt;=0,0,IF(I1518&lt;=25000,I1518,IF(I1518&lt;=50000,ROUNDUP(I1518/2,0)+12500,IF(I1518&lt;=100000,ROUNDUP(I1518/4,0)+25000,50000)))),40000))))</f>
        <v/>
      </c>
      <c r="R1518" s="18">
        <f>MIN(120000,O1518+P1518+Q1518)</f>
        <v/>
      </c>
      <c r="S1518" s="18">
        <f>IF(F1518&lt;=0,IF(E1518&lt;=0,0,IF(E1518&lt;=12000,E1518,IF(E1518&lt;=32000,ROUNDUP(E1518/2,0)+6000,IF(E1518&lt;=56000,ROUNDUP(E1518/4,0)+14000,28000)))),IF(E1518&lt;=0,IF(F1518&lt;=0,0,IF(F1518&lt;=15000,F1518,IF(F1518&lt;=40000,ROUNDUP(F1518/2,0)+7500,IF(F1518&lt;=70000,ROUNDUP(F1518/4,0)+17500,35000)))),MAX(IF(F1518&lt;=0,0,IF(F1518&lt;=15000,F1518,IF(F1518&lt;=40000,ROUNDUP(F1518/2,0)+7500,IF(F1518&lt;=70000,ROUNDUP(F1518/4,0)+17500,35000)))),MIN(IF(E1518&lt;=0,0,IF(E1518&lt;=12000,E1518,IF(E1518&lt;=32000,ROUNDUP(E1518/2,0)+6000,IF(E1518&lt;=56000,ROUNDUP(E1518/4,0)+14000,28000))))+IF(F1518&lt;=0,0,IF(F1518&lt;=15000,F1518,IF(F1518&lt;=40000,ROUNDUP(F1518/2,0)+7500,IF(F1518&lt;=70000,ROUNDUP(F1518/4,0)+17500,35000)))),28000))))</f>
        <v/>
      </c>
      <c r="T1518" s="18">
        <f>IF(G1518&lt;=0,0,IF(G1518&lt;=12000,G1518,IF(G1518&lt;=32000,ROUNDUP(G1518/2,0)+6000,IF(G1518&lt;=56000,ROUNDUP(G1518/4,0)+14000,28000))))</f>
        <v/>
      </c>
      <c r="U1518" s="18">
        <f>IF(I1518&lt;=0,IF(H1518&lt;=0,0,IF(H1518&lt;=12000,H1518,IF(H1518&lt;=32000,ROUNDUP(H1518/2,0)+6000,IF(H1518&lt;=56000,ROUNDUP(H1518/4,0)+14000,28000)))),IF(H1518&lt;=0,IF(I1518&lt;=0,0,IF(I1518&lt;=15000,I1518,IF(I1518&lt;=40000,ROUNDUP(I1518/2,0)+7500,IF(I1518&lt;=70000,ROUNDUP(I1518/4,0)+17500,35000)))),MAX(IF(I1518&lt;=0,0,IF(I1518&lt;=15000,I1518,IF(I1518&lt;=40000,ROUNDUP(I1518/2,0)+7500,IF(I1518&lt;=70000,ROUNDUP(I1518/4,0)+17500,35000)))),MIN(IF(H1518&lt;=0,0,IF(H1518&lt;=12000,H1518,IF(H1518&lt;=32000,ROUNDUP(H1518/2,0)+6000,IF(H1518&lt;=56000,ROUNDUP(H1518/4,0)+14000,28000))))+IF(I1518&lt;=0,0,IF(I1518&lt;=15000,I1518,IF(I1518&lt;=40000,ROUNDUP(I1518/2,0)+7500,IF(I1518&lt;=70000,ROUNDUP(I1518/4,0)+17500,35000)))),28000))))</f>
        <v/>
      </c>
      <c r="V1518" s="18">
        <f>MIN(70000,S1518+T1518+U1518)</f>
        <v/>
      </c>
      <c r="W1518" s="18">
        <f>MAX(0,ROUNDDOWN(M1518-J1518-N1518-K1518-0,-3))</f>
        <v/>
      </c>
      <c r="X1518" s="18">
        <f>MAX(0,ROUNDDOWN(M1518-J1518-N1518-K1518-R1518,-3))</f>
        <v/>
      </c>
      <c r="Y1518" s="18">
        <f>IF(W1518&lt;=0,0,ROUNDDOWN((W1518*LOOKUP(W1518,{0,1950001,3300001,6950001,9000001,18000001,40000001},{0.05,0.1,0.2,0.23,0.33,0.4,0.45})-LOOKUP(W1518,{0,1950001,3300001,6950001,9000001,18000001,40000001},{0,97500,427500,636000,1536000,2796000,4796000}))*1.021,-2))</f>
        <v/>
      </c>
      <c r="Z1518" s="18">
        <f>IF(X1518&lt;=0,0,ROUNDDOWN((X1518*LOOKUP(X1518,{0,1950001,3300001,6950001,9000001,18000001,40000001},{0.05,0.1,0.2,0.23,0.33,0.4,0.45})-LOOKUP(X1518,{0,1950001,3300001,6950001,9000001,18000001,40000001},{0,97500,427500,636000,1536000,2796000,4796000}))*1.021,-2))</f>
        <v/>
      </c>
      <c r="AA1518" s="18">
        <f>MAX(0,ROUNDDOWN(M1518-J1518-430000-L1518-0,-3))</f>
        <v/>
      </c>
      <c r="AB1518" s="18">
        <f>MAX(0,ROUNDDOWN(M1518-J1518-430000-L1518-V1518,-3))</f>
        <v/>
      </c>
      <c r="AC1518" s="18">
        <f>IF(M1518&lt;=450000,0,MAX(0,ROUNDDOWN(AA1518*0.06-MIN(50000,AA1518)*0.03,-2))+MAX(0,ROUNDDOWN(AA1518*0.04-MIN(50000,AA1518)*0.02,-2)))</f>
        <v/>
      </c>
      <c r="AD1518" s="18">
        <f>IF(M1518&lt;=450000,0,MAX(0,ROUNDDOWN(AB1518*0.06-MIN(50000,AB1518)*0.03,-2))+MAX(0,ROUNDDOWN(AB1518*0.04-MIN(50000,AB1518)*0.02,-2)))</f>
        <v/>
      </c>
      <c r="AE1518" s="18">
        <f>Y1518-Z1518</f>
        <v/>
      </c>
      <c r="AF1518" s="18">
        <f>AC1518-AD1518</f>
        <v/>
      </c>
      <c r="AG1518" s="18">
        <f>AE1518+AF1518</f>
        <v/>
      </c>
      <c r="AH1518" s="20">
        <f>IF(W1518&lt;=0,0,LOOKUP(W1518,{0,1950001,3300001,6950001,9000001,18000001,40000001},{0.05,0.1,0.2,0.23,0.33,0.4,0.45}))</f>
        <v/>
      </c>
    </row>
    <row r="1519">
      <c r="A1519" t="inlineStr">
        <is>
          <t>1万円刻み 一般8万円</t>
        </is>
      </c>
      <c r="B1519" s="18">
        <f>'4_1万円刻み'!$A$480</f>
        <v/>
      </c>
      <c r="C1519" s="19" t="n">
        <v>2026</v>
      </c>
      <c r="D1519" t="inlineStr">
        <is>
          <t>いいえ</t>
        </is>
      </c>
      <c r="E1519" s="18" t="n">
        <v>80000</v>
      </c>
      <c r="F1519" s="18" t="n">
        <v>0</v>
      </c>
      <c r="G1519" s="18" t="n">
        <v>0</v>
      </c>
      <c r="H1519" s="18" t="n">
        <v>0</v>
      </c>
      <c r="I1519" s="18" t="n">
        <v>0</v>
      </c>
      <c r="J1519" s="18">
        <f>ROUND(MIN(B1519/12,650000)*12*0.0915+MIN(B1519/12,1390000)*12*(0.0504+0)+B1519*0.005,0)</f>
        <v/>
      </c>
      <c r="K1519" s="18" t="n">
        <v>0</v>
      </c>
      <c r="L1519" s="18" t="n">
        <v>0</v>
      </c>
      <c r="M1519" s="18">
        <f>ROUND(IF(C1519&gt;=2026,IF(B1519&lt;741000,0,IF(B1519&lt;2191000,B1519-740000,IF(B1519&lt;2193000,1451000,IF(B1519&lt;2196000,1453000,IF(B1519&lt;2200000,1456000,IF(B1519&lt;3600000,ROUNDDOWN(B1519/4,-3)*2.8-80000,IF(B1519&lt;6600000,ROUNDDOWN(B1519/4,-3)*3.2-440000,IF(B1519&lt;8500000,ROUNDDOWN(B1519*0.9,0)-1100000,B1519-1950000)))))))),IF(B1519&lt;651000,0,IF(B1519&lt;1900000,B1519-650000,IF(B1519&lt;3600000,ROUNDDOWN(B1519/4,-3)*2.8-80000,IF(B1519&lt;6600000,ROUNDDOWN(B1519/4,-3)*3.2-440000,IF(B1519&lt;8500000,ROUNDDOWN(B1519*0.9,0)-1100000,B1519-1950000)))))),0)</f>
        <v/>
      </c>
      <c r="N1519" s="18">
        <f>IF(M1519&gt;23500000,NA(),IF(C1519&gt;=2026,IF(M1519&lt;=4890000,1040000,IF(M1519&lt;=6550000,670000,620000)),IF(M1519&lt;=1320000,950000,IF(M1519&lt;=3360000,880000,IF(M1519&lt;=4890000,680000,IF(M1519&lt;=6550000,630000,580000))))))</f>
        <v/>
      </c>
      <c r="O1519" s="18">
        <f>IF(F1519&lt;=0,IF(AND(D1519="はい",C1519&gt;=2026,C1519&lt;=2027),IF(E1519&lt;=0,0,IF(E1519&lt;=30000,E1519,IF(E1519&lt;=60000,ROUNDUP(E1519/2,0)+15000,IF(E1519&lt;=120000,ROUNDUP(E1519/4,0)+30000,60000)))),IF(E1519&lt;=0,0,IF(E1519&lt;=20000,E1519,IF(E1519&lt;=40000,ROUNDUP(E1519/2,0)+10000,IF(E1519&lt;=80000,ROUNDUP(E1519/4,0)+20000,40000))))),IF(E1519&lt;=0,IF(F1519&lt;=0,0,IF(F1519&lt;=25000,F1519,IF(F1519&lt;=50000,ROUNDUP(F1519/2,0)+12500,IF(F1519&lt;=100000,ROUNDUP(F1519/4,0)+25000,50000)))),MAX(IF(F1519&lt;=0,0,IF(F1519&lt;=25000,F1519,IF(F1519&lt;=50000,ROUNDUP(F1519/2,0)+12500,IF(F1519&lt;=100000,ROUNDUP(F1519/4,0)+25000,50000)))),MIN(IF(AND(D1519="はい",C1519&gt;=2026,C1519&lt;=2027),IF(E1519&lt;=0,0,IF(E1519&lt;=30000,E1519,IF(E1519&lt;=60000,ROUNDUP(E1519/2,0)+15000,IF(E1519&lt;=120000,ROUNDUP(E1519/4,0)+30000,60000)))),IF(E1519&lt;=0,0,IF(E1519&lt;=20000,E1519,IF(E1519&lt;=40000,ROUNDUP(E1519/2,0)+10000,IF(E1519&lt;=80000,ROUNDUP(E1519/4,0)+20000,40000)))))+IF(F1519&lt;=0,0,IF(F1519&lt;=25000,F1519,IF(F1519&lt;=50000,ROUNDUP(F1519/2,0)+12500,IF(F1519&lt;=100000,ROUNDUP(F1519/4,0)+25000,50000)))),IF(AND(D1519="はい",C1519&gt;=2026,C1519&lt;=2027),60000,40000)))))</f>
        <v/>
      </c>
      <c r="P1519" s="18">
        <f>IF(G1519&lt;=0,0,IF(G1519&lt;=20000,G1519,IF(G1519&lt;=40000,ROUNDUP(G1519/2,0)+10000,IF(G1519&lt;=80000,ROUNDUP(G1519/4,0)+20000,40000))))</f>
        <v/>
      </c>
      <c r="Q1519" s="18">
        <f>IF(I1519&lt;=0,IF(H1519&lt;=0,0,IF(H1519&lt;=20000,H1519,IF(H1519&lt;=40000,ROUNDUP(H1519/2,0)+10000,IF(H1519&lt;=80000,ROUNDUP(H1519/4,0)+20000,40000)))),IF(H1519&lt;=0,IF(I1519&lt;=0,0,IF(I1519&lt;=25000,I1519,IF(I1519&lt;=50000,ROUNDUP(I1519/2,0)+12500,IF(I1519&lt;=100000,ROUNDUP(I1519/4,0)+25000,50000)))),MAX(IF(I1519&lt;=0,0,IF(I1519&lt;=25000,I1519,IF(I1519&lt;=50000,ROUNDUP(I1519/2,0)+12500,IF(I1519&lt;=100000,ROUNDUP(I1519/4,0)+25000,50000)))),MIN(IF(H1519&lt;=0,0,IF(H1519&lt;=20000,H1519,IF(H1519&lt;=40000,ROUNDUP(H1519/2,0)+10000,IF(H1519&lt;=80000,ROUNDUP(H1519/4,0)+20000,40000))))+IF(I1519&lt;=0,0,IF(I1519&lt;=25000,I1519,IF(I1519&lt;=50000,ROUNDUP(I1519/2,0)+12500,IF(I1519&lt;=100000,ROUNDUP(I1519/4,0)+25000,50000)))),40000))))</f>
        <v/>
      </c>
      <c r="R1519" s="18">
        <f>MIN(120000,O1519+P1519+Q1519)</f>
        <v/>
      </c>
      <c r="S1519" s="18">
        <f>IF(F1519&lt;=0,IF(E1519&lt;=0,0,IF(E1519&lt;=12000,E1519,IF(E1519&lt;=32000,ROUNDUP(E1519/2,0)+6000,IF(E1519&lt;=56000,ROUNDUP(E1519/4,0)+14000,28000)))),IF(E1519&lt;=0,IF(F1519&lt;=0,0,IF(F1519&lt;=15000,F1519,IF(F1519&lt;=40000,ROUNDUP(F1519/2,0)+7500,IF(F1519&lt;=70000,ROUNDUP(F1519/4,0)+17500,35000)))),MAX(IF(F1519&lt;=0,0,IF(F1519&lt;=15000,F1519,IF(F1519&lt;=40000,ROUNDUP(F1519/2,0)+7500,IF(F1519&lt;=70000,ROUNDUP(F1519/4,0)+17500,35000)))),MIN(IF(E1519&lt;=0,0,IF(E1519&lt;=12000,E1519,IF(E1519&lt;=32000,ROUNDUP(E1519/2,0)+6000,IF(E1519&lt;=56000,ROUNDUP(E1519/4,0)+14000,28000))))+IF(F1519&lt;=0,0,IF(F1519&lt;=15000,F1519,IF(F1519&lt;=40000,ROUNDUP(F1519/2,0)+7500,IF(F1519&lt;=70000,ROUNDUP(F1519/4,0)+17500,35000)))),28000))))</f>
        <v/>
      </c>
      <c r="T1519" s="18">
        <f>IF(G1519&lt;=0,0,IF(G1519&lt;=12000,G1519,IF(G1519&lt;=32000,ROUNDUP(G1519/2,0)+6000,IF(G1519&lt;=56000,ROUNDUP(G1519/4,0)+14000,28000))))</f>
        <v/>
      </c>
      <c r="U1519" s="18">
        <f>IF(I1519&lt;=0,IF(H1519&lt;=0,0,IF(H1519&lt;=12000,H1519,IF(H1519&lt;=32000,ROUNDUP(H1519/2,0)+6000,IF(H1519&lt;=56000,ROUNDUP(H1519/4,0)+14000,28000)))),IF(H1519&lt;=0,IF(I1519&lt;=0,0,IF(I1519&lt;=15000,I1519,IF(I1519&lt;=40000,ROUNDUP(I1519/2,0)+7500,IF(I1519&lt;=70000,ROUNDUP(I1519/4,0)+17500,35000)))),MAX(IF(I1519&lt;=0,0,IF(I1519&lt;=15000,I1519,IF(I1519&lt;=40000,ROUNDUP(I1519/2,0)+7500,IF(I1519&lt;=70000,ROUNDUP(I1519/4,0)+17500,35000)))),MIN(IF(H1519&lt;=0,0,IF(H1519&lt;=12000,H1519,IF(H1519&lt;=32000,ROUNDUP(H1519/2,0)+6000,IF(H1519&lt;=56000,ROUNDUP(H1519/4,0)+14000,28000))))+IF(I1519&lt;=0,0,IF(I1519&lt;=15000,I1519,IF(I1519&lt;=40000,ROUNDUP(I1519/2,0)+7500,IF(I1519&lt;=70000,ROUNDUP(I1519/4,0)+17500,35000)))),28000))))</f>
        <v/>
      </c>
      <c r="V1519" s="18">
        <f>MIN(70000,S1519+T1519+U1519)</f>
        <v/>
      </c>
      <c r="W1519" s="18">
        <f>MAX(0,ROUNDDOWN(M1519-J1519-N1519-K1519-0,-3))</f>
        <v/>
      </c>
      <c r="X1519" s="18">
        <f>MAX(0,ROUNDDOWN(M1519-J1519-N1519-K1519-R1519,-3))</f>
        <v/>
      </c>
      <c r="Y1519" s="18">
        <f>IF(W1519&lt;=0,0,ROUNDDOWN((W1519*LOOKUP(W1519,{0,1950001,3300001,6950001,9000001,18000001,40000001},{0.05,0.1,0.2,0.23,0.33,0.4,0.45})-LOOKUP(W1519,{0,1950001,3300001,6950001,9000001,18000001,40000001},{0,97500,427500,636000,1536000,2796000,4796000}))*1.021,-2))</f>
        <v/>
      </c>
      <c r="Z1519" s="18">
        <f>IF(X1519&lt;=0,0,ROUNDDOWN((X1519*LOOKUP(X1519,{0,1950001,3300001,6950001,9000001,18000001,40000001},{0.05,0.1,0.2,0.23,0.33,0.4,0.45})-LOOKUP(X1519,{0,1950001,3300001,6950001,9000001,18000001,40000001},{0,97500,427500,636000,1536000,2796000,4796000}))*1.021,-2))</f>
        <v/>
      </c>
      <c r="AA1519" s="18">
        <f>MAX(0,ROUNDDOWN(M1519-J1519-430000-L1519-0,-3))</f>
        <v/>
      </c>
      <c r="AB1519" s="18">
        <f>MAX(0,ROUNDDOWN(M1519-J1519-430000-L1519-V1519,-3))</f>
        <v/>
      </c>
      <c r="AC1519" s="18">
        <f>IF(M1519&lt;=450000,0,MAX(0,ROUNDDOWN(AA1519*0.06-MIN(50000,AA1519)*0.03,-2))+MAX(0,ROUNDDOWN(AA1519*0.04-MIN(50000,AA1519)*0.02,-2)))</f>
        <v/>
      </c>
      <c r="AD1519" s="18">
        <f>IF(M1519&lt;=450000,0,MAX(0,ROUNDDOWN(AB1519*0.06-MIN(50000,AB1519)*0.03,-2))+MAX(0,ROUNDDOWN(AB1519*0.04-MIN(50000,AB1519)*0.02,-2)))</f>
        <v/>
      </c>
      <c r="AE1519" s="18">
        <f>Y1519-Z1519</f>
        <v/>
      </c>
      <c r="AF1519" s="18">
        <f>AC1519-AD1519</f>
        <v/>
      </c>
      <c r="AG1519" s="18">
        <f>AE1519+AF1519</f>
        <v/>
      </c>
      <c r="AH1519" s="20">
        <f>IF(W1519&lt;=0,0,LOOKUP(W1519,{0,1950001,3300001,6950001,9000001,18000001,40000001},{0.05,0.1,0.2,0.23,0.33,0.4,0.45}))</f>
        <v/>
      </c>
    </row>
    <row r="1520">
      <c r="A1520" t="inlineStr">
        <is>
          <t>1万円刻み 特例あり一般12万円</t>
        </is>
      </c>
      <c r="B1520" s="18">
        <f>'4_1万円刻み'!$A$480</f>
        <v/>
      </c>
      <c r="C1520" s="19" t="n">
        <v>2026</v>
      </c>
      <c r="D1520" t="inlineStr">
        <is>
          <t>はい</t>
        </is>
      </c>
      <c r="E1520" s="18" t="n">
        <v>120000</v>
      </c>
      <c r="F1520" s="18" t="n">
        <v>0</v>
      </c>
      <c r="G1520" s="18" t="n">
        <v>0</v>
      </c>
      <c r="H1520" s="18" t="n">
        <v>0</v>
      </c>
      <c r="I1520" s="18" t="n">
        <v>0</v>
      </c>
      <c r="J1520" s="18">
        <f>ROUND(MIN(B1520/12,650000)*12*0.0915+MIN(B1520/12,1390000)*12*(0.0504+0)+B1520*0.005,0)</f>
        <v/>
      </c>
      <c r="K1520" s="18" t="n">
        <v>0</v>
      </c>
      <c r="L1520" s="18" t="n">
        <v>0</v>
      </c>
      <c r="M1520" s="18">
        <f>ROUND(IF(C1520&gt;=2026,IF(B1520&lt;741000,0,IF(B1520&lt;2191000,B1520-740000,IF(B1520&lt;2193000,1451000,IF(B1520&lt;2196000,1453000,IF(B1520&lt;2200000,1456000,IF(B1520&lt;3600000,ROUNDDOWN(B1520/4,-3)*2.8-80000,IF(B1520&lt;6600000,ROUNDDOWN(B1520/4,-3)*3.2-440000,IF(B1520&lt;8500000,ROUNDDOWN(B1520*0.9,0)-1100000,B1520-1950000)))))))),IF(B1520&lt;651000,0,IF(B1520&lt;1900000,B1520-650000,IF(B1520&lt;3600000,ROUNDDOWN(B1520/4,-3)*2.8-80000,IF(B1520&lt;6600000,ROUNDDOWN(B1520/4,-3)*3.2-440000,IF(B1520&lt;8500000,ROUNDDOWN(B1520*0.9,0)-1100000,B1520-1950000)))))),0)</f>
        <v/>
      </c>
      <c r="N1520" s="18">
        <f>IF(M1520&gt;23500000,NA(),IF(C1520&gt;=2026,IF(M1520&lt;=4890000,1040000,IF(M1520&lt;=6550000,670000,620000)),IF(M1520&lt;=1320000,950000,IF(M1520&lt;=3360000,880000,IF(M1520&lt;=4890000,680000,IF(M1520&lt;=6550000,630000,580000))))))</f>
        <v/>
      </c>
      <c r="O1520" s="18">
        <f>IF(F1520&lt;=0,IF(AND(D1520="はい",C1520&gt;=2026,C1520&lt;=2027),IF(E1520&lt;=0,0,IF(E1520&lt;=30000,E1520,IF(E1520&lt;=60000,ROUNDUP(E1520/2,0)+15000,IF(E1520&lt;=120000,ROUNDUP(E1520/4,0)+30000,60000)))),IF(E1520&lt;=0,0,IF(E1520&lt;=20000,E1520,IF(E1520&lt;=40000,ROUNDUP(E1520/2,0)+10000,IF(E1520&lt;=80000,ROUNDUP(E1520/4,0)+20000,40000))))),IF(E1520&lt;=0,IF(F1520&lt;=0,0,IF(F1520&lt;=25000,F1520,IF(F1520&lt;=50000,ROUNDUP(F1520/2,0)+12500,IF(F1520&lt;=100000,ROUNDUP(F1520/4,0)+25000,50000)))),MAX(IF(F1520&lt;=0,0,IF(F1520&lt;=25000,F1520,IF(F1520&lt;=50000,ROUNDUP(F1520/2,0)+12500,IF(F1520&lt;=100000,ROUNDUP(F1520/4,0)+25000,50000)))),MIN(IF(AND(D1520="はい",C1520&gt;=2026,C1520&lt;=2027),IF(E1520&lt;=0,0,IF(E1520&lt;=30000,E1520,IF(E1520&lt;=60000,ROUNDUP(E1520/2,0)+15000,IF(E1520&lt;=120000,ROUNDUP(E1520/4,0)+30000,60000)))),IF(E1520&lt;=0,0,IF(E1520&lt;=20000,E1520,IF(E1520&lt;=40000,ROUNDUP(E1520/2,0)+10000,IF(E1520&lt;=80000,ROUNDUP(E1520/4,0)+20000,40000)))))+IF(F1520&lt;=0,0,IF(F1520&lt;=25000,F1520,IF(F1520&lt;=50000,ROUNDUP(F1520/2,0)+12500,IF(F1520&lt;=100000,ROUNDUP(F1520/4,0)+25000,50000)))),IF(AND(D1520="はい",C1520&gt;=2026,C1520&lt;=2027),60000,40000)))))</f>
        <v/>
      </c>
      <c r="P1520" s="18">
        <f>IF(G1520&lt;=0,0,IF(G1520&lt;=20000,G1520,IF(G1520&lt;=40000,ROUNDUP(G1520/2,0)+10000,IF(G1520&lt;=80000,ROUNDUP(G1520/4,0)+20000,40000))))</f>
        <v/>
      </c>
      <c r="Q1520" s="18">
        <f>IF(I1520&lt;=0,IF(H1520&lt;=0,0,IF(H1520&lt;=20000,H1520,IF(H1520&lt;=40000,ROUNDUP(H1520/2,0)+10000,IF(H1520&lt;=80000,ROUNDUP(H1520/4,0)+20000,40000)))),IF(H1520&lt;=0,IF(I1520&lt;=0,0,IF(I1520&lt;=25000,I1520,IF(I1520&lt;=50000,ROUNDUP(I1520/2,0)+12500,IF(I1520&lt;=100000,ROUNDUP(I1520/4,0)+25000,50000)))),MAX(IF(I1520&lt;=0,0,IF(I1520&lt;=25000,I1520,IF(I1520&lt;=50000,ROUNDUP(I1520/2,0)+12500,IF(I1520&lt;=100000,ROUNDUP(I1520/4,0)+25000,50000)))),MIN(IF(H1520&lt;=0,0,IF(H1520&lt;=20000,H1520,IF(H1520&lt;=40000,ROUNDUP(H1520/2,0)+10000,IF(H1520&lt;=80000,ROUNDUP(H1520/4,0)+20000,40000))))+IF(I1520&lt;=0,0,IF(I1520&lt;=25000,I1520,IF(I1520&lt;=50000,ROUNDUP(I1520/2,0)+12500,IF(I1520&lt;=100000,ROUNDUP(I1520/4,0)+25000,50000)))),40000))))</f>
        <v/>
      </c>
      <c r="R1520" s="18">
        <f>MIN(120000,O1520+P1520+Q1520)</f>
        <v/>
      </c>
      <c r="S1520" s="18">
        <f>IF(F1520&lt;=0,IF(E1520&lt;=0,0,IF(E1520&lt;=12000,E1520,IF(E1520&lt;=32000,ROUNDUP(E1520/2,0)+6000,IF(E1520&lt;=56000,ROUNDUP(E1520/4,0)+14000,28000)))),IF(E1520&lt;=0,IF(F1520&lt;=0,0,IF(F1520&lt;=15000,F1520,IF(F1520&lt;=40000,ROUNDUP(F1520/2,0)+7500,IF(F1520&lt;=70000,ROUNDUP(F1520/4,0)+17500,35000)))),MAX(IF(F1520&lt;=0,0,IF(F1520&lt;=15000,F1520,IF(F1520&lt;=40000,ROUNDUP(F1520/2,0)+7500,IF(F1520&lt;=70000,ROUNDUP(F1520/4,0)+17500,35000)))),MIN(IF(E1520&lt;=0,0,IF(E1520&lt;=12000,E1520,IF(E1520&lt;=32000,ROUNDUP(E1520/2,0)+6000,IF(E1520&lt;=56000,ROUNDUP(E1520/4,0)+14000,28000))))+IF(F1520&lt;=0,0,IF(F1520&lt;=15000,F1520,IF(F1520&lt;=40000,ROUNDUP(F1520/2,0)+7500,IF(F1520&lt;=70000,ROUNDUP(F1520/4,0)+17500,35000)))),28000))))</f>
        <v/>
      </c>
      <c r="T1520" s="18">
        <f>IF(G1520&lt;=0,0,IF(G1520&lt;=12000,G1520,IF(G1520&lt;=32000,ROUNDUP(G1520/2,0)+6000,IF(G1520&lt;=56000,ROUNDUP(G1520/4,0)+14000,28000))))</f>
        <v/>
      </c>
      <c r="U1520" s="18">
        <f>IF(I1520&lt;=0,IF(H1520&lt;=0,0,IF(H1520&lt;=12000,H1520,IF(H1520&lt;=32000,ROUNDUP(H1520/2,0)+6000,IF(H1520&lt;=56000,ROUNDUP(H1520/4,0)+14000,28000)))),IF(H1520&lt;=0,IF(I1520&lt;=0,0,IF(I1520&lt;=15000,I1520,IF(I1520&lt;=40000,ROUNDUP(I1520/2,0)+7500,IF(I1520&lt;=70000,ROUNDUP(I1520/4,0)+17500,35000)))),MAX(IF(I1520&lt;=0,0,IF(I1520&lt;=15000,I1520,IF(I1520&lt;=40000,ROUNDUP(I1520/2,0)+7500,IF(I1520&lt;=70000,ROUNDUP(I1520/4,0)+17500,35000)))),MIN(IF(H1520&lt;=0,0,IF(H1520&lt;=12000,H1520,IF(H1520&lt;=32000,ROUNDUP(H1520/2,0)+6000,IF(H1520&lt;=56000,ROUNDUP(H1520/4,0)+14000,28000))))+IF(I1520&lt;=0,0,IF(I1520&lt;=15000,I1520,IF(I1520&lt;=40000,ROUNDUP(I1520/2,0)+7500,IF(I1520&lt;=70000,ROUNDUP(I1520/4,0)+17500,35000)))),28000))))</f>
        <v/>
      </c>
      <c r="V1520" s="18">
        <f>MIN(70000,S1520+T1520+U1520)</f>
        <v/>
      </c>
      <c r="W1520" s="18">
        <f>MAX(0,ROUNDDOWN(M1520-J1520-N1520-K1520-0,-3))</f>
        <v/>
      </c>
      <c r="X1520" s="18">
        <f>MAX(0,ROUNDDOWN(M1520-J1520-N1520-K1520-R1520,-3))</f>
        <v/>
      </c>
      <c r="Y1520" s="18">
        <f>IF(W1520&lt;=0,0,ROUNDDOWN((W1520*LOOKUP(W1520,{0,1950001,3300001,6950001,9000001,18000001,40000001},{0.05,0.1,0.2,0.23,0.33,0.4,0.45})-LOOKUP(W1520,{0,1950001,3300001,6950001,9000001,18000001,40000001},{0,97500,427500,636000,1536000,2796000,4796000}))*1.021,-2))</f>
        <v/>
      </c>
      <c r="Z1520" s="18">
        <f>IF(X1520&lt;=0,0,ROUNDDOWN((X1520*LOOKUP(X1520,{0,1950001,3300001,6950001,9000001,18000001,40000001},{0.05,0.1,0.2,0.23,0.33,0.4,0.45})-LOOKUP(X1520,{0,1950001,3300001,6950001,9000001,18000001,40000001},{0,97500,427500,636000,1536000,2796000,4796000}))*1.021,-2))</f>
        <v/>
      </c>
      <c r="AA1520" s="18">
        <f>MAX(0,ROUNDDOWN(M1520-J1520-430000-L1520-0,-3))</f>
        <v/>
      </c>
      <c r="AB1520" s="18">
        <f>MAX(0,ROUNDDOWN(M1520-J1520-430000-L1520-V1520,-3))</f>
        <v/>
      </c>
      <c r="AC1520" s="18">
        <f>IF(M1520&lt;=450000,0,MAX(0,ROUNDDOWN(AA1520*0.06-MIN(50000,AA1520)*0.03,-2))+MAX(0,ROUNDDOWN(AA1520*0.04-MIN(50000,AA1520)*0.02,-2)))</f>
        <v/>
      </c>
      <c r="AD1520" s="18">
        <f>IF(M1520&lt;=450000,0,MAX(0,ROUNDDOWN(AB1520*0.06-MIN(50000,AB1520)*0.03,-2))+MAX(0,ROUNDDOWN(AB1520*0.04-MIN(50000,AB1520)*0.02,-2)))</f>
        <v/>
      </c>
      <c r="AE1520" s="18">
        <f>Y1520-Z1520</f>
        <v/>
      </c>
      <c r="AF1520" s="18">
        <f>AC1520-AD1520</f>
        <v/>
      </c>
      <c r="AG1520" s="18">
        <f>AE1520+AF1520</f>
        <v/>
      </c>
      <c r="AH1520" s="20">
        <f>IF(W1520&lt;=0,0,LOOKUP(W1520,{0,1950001,3300001,6950001,9000001,18000001,40000001},{0.05,0.1,0.2,0.23,0.33,0.4,0.45}))</f>
        <v/>
      </c>
    </row>
    <row r="1521">
      <c r="A1521" t="inlineStr">
        <is>
          <t>1万円刻み 3区分8万円ずつ</t>
        </is>
      </c>
      <c r="B1521" s="18">
        <f>'4_1万円刻み'!$A$481</f>
        <v/>
      </c>
      <c r="C1521" s="19" t="n">
        <v>2026</v>
      </c>
      <c r="D1521" t="inlineStr">
        <is>
          <t>いいえ</t>
        </is>
      </c>
      <c r="E1521" s="18" t="n">
        <v>80000</v>
      </c>
      <c r="F1521" s="18" t="n">
        <v>0</v>
      </c>
      <c r="G1521" s="18" t="n">
        <v>80000</v>
      </c>
      <c r="H1521" s="18" t="n">
        <v>80000</v>
      </c>
      <c r="I1521" s="18" t="n">
        <v>0</v>
      </c>
      <c r="J1521" s="18">
        <f>ROUND(MIN(B1521/12,650000)*12*0.0915+MIN(B1521/12,1390000)*12*(0.0504+0)+B1521*0.005,0)</f>
        <v/>
      </c>
      <c r="K1521" s="18" t="n">
        <v>0</v>
      </c>
      <c r="L1521" s="18" t="n">
        <v>0</v>
      </c>
      <c r="M1521" s="18">
        <f>ROUND(IF(C1521&gt;=2026,IF(B1521&lt;741000,0,IF(B1521&lt;2191000,B1521-740000,IF(B1521&lt;2193000,1451000,IF(B1521&lt;2196000,1453000,IF(B1521&lt;2200000,1456000,IF(B1521&lt;3600000,ROUNDDOWN(B1521/4,-3)*2.8-80000,IF(B1521&lt;6600000,ROUNDDOWN(B1521/4,-3)*3.2-440000,IF(B1521&lt;8500000,ROUNDDOWN(B1521*0.9,0)-1100000,B1521-1950000)))))))),IF(B1521&lt;651000,0,IF(B1521&lt;1900000,B1521-650000,IF(B1521&lt;3600000,ROUNDDOWN(B1521/4,-3)*2.8-80000,IF(B1521&lt;6600000,ROUNDDOWN(B1521/4,-3)*3.2-440000,IF(B1521&lt;8500000,ROUNDDOWN(B1521*0.9,0)-1100000,B1521-1950000)))))),0)</f>
        <v/>
      </c>
      <c r="N1521" s="18">
        <f>IF(M1521&gt;23500000,NA(),IF(C1521&gt;=2026,IF(M1521&lt;=4890000,1040000,IF(M1521&lt;=6550000,670000,620000)),IF(M1521&lt;=1320000,950000,IF(M1521&lt;=3360000,880000,IF(M1521&lt;=4890000,680000,IF(M1521&lt;=6550000,630000,580000))))))</f>
        <v/>
      </c>
      <c r="O1521" s="18">
        <f>IF(F1521&lt;=0,IF(AND(D1521="はい",C1521&gt;=2026,C1521&lt;=2027),IF(E1521&lt;=0,0,IF(E1521&lt;=30000,E1521,IF(E1521&lt;=60000,ROUNDUP(E1521/2,0)+15000,IF(E1521&lt;=120000,ROUNDUP(E1521/4,0)+30000,60000)))),IF(E1521&lt;=0,0,IF(E1521&lt;=20000,E1521,IF(E1521&lt;=40000,ROUNDUP(E1521/2,0)+10000,IF(E1521&lt;=80000,ROUNDUP(E1521/4,0)+20000,40000))))),IF(E1521&lt;=0,IF(F1521&lt;=0,0,IF(F1521&lt;=25000,F1521,IF(F1521&lt;=50000,ROUNDUP(F1521/2,0)+12500,IF(F1521&lt;=100000,ROUNDUP(F1521/4,0)+25000,50000)))),MAX(IF(F1521&lt;=0,0,IF(F1521&lt;=25000,F1521,IF(F1521&lt;=50000,ROUNDUP(F1521/2,0)+12500,IF(F1521&lt;=100000,ROUNDUP(F1521/4,0)+25000,50000)))),MIN(IF(AND(D1521="はい",C1521&gt;=2026,C1521&lt;=2027),IF(E1521&lt;=0,0,IF(E1521&lt;=30000,E1521,IF(E1521&lt;=60000,ROUNDUP(E1521/2,0)+15000,IF(E1521&lt;=120000,ROUNDUP(E1521/4,0)+30000,60000)))),IF(E1521&lt;=0,0,IF(E1521&lt;=20000,E1521,IF(E1521&lt;=40000,ROUNDUP(E1521/2,0)+10000,IF(E1521&lt;=80000,ROUNDUP(E1521/4,0)+20000,40000)))))+IF(F1521&lt;=0,0,IF(F1521&lt;=25000,F1521,IF(F1521&lt;=50000,ROUNDUP(F1521/2,0)+12500,IF(F1521&lt;=100000,ROUNDUP(F1521/4,0)+25000,50000)))),IF(AND(D1521="はい",C1521&gt;=2026,C1521&lt;=2027),60000,40000)))))</f>
        <v/>
      </c>
      <c r="P1521" s="18">
        <f>IF(G1521&lt;=0,0,IF(G1521&lt;=20000,G1521,IF(G1521&lt;=40000,ROUNDUP(G1521/2,0)+10000,IF(G1521&lt;=80000,ROUNDUP(G1521/4,0)+20000,40000))))</f>
        <v/>
      </c>
      <c r="Q1521" s="18">
        <f>IF(I1521&lt;=0,IF(H1521&lt;=0,0,IF(H1521&lt;=20000,H1521,IF(H1521&lt;=40000,ROUNDUP(H1521/2,0)+10000,IF(H1521&lt;=80000,ROUNDUP(H1521/4,0)+20000,40000)))),IF(H1521&lt;=0,IF(I1521&lt;=0,0,IF(I1521&lt;=25000,I1521,IF(I1521&lt;=50000,ROUNDUP(I1521/2,0)+12500,IF(I1521&lt;=100000,ROUNDUP(I1521/4,0)+25000,50000)))),MAX(IF(I1521&lt;=0,0,IF(I1521&lt;=25000,I1521,IF(I1521&lt;=50000,ROUNDUP(I1521/2,0)+12500,IF(I1521&lt;=100000,ROUNDUP(I1521/4,0)+25000,50000)))),MIN(IF(H1521&lt;=0,0,IF(H1521&lt;=20000,H1521,IF(H1521&lt;=40000,ROUNDUP(H1521/2,0)+10000,IF(H1521&lt;=80000,ROUNDUP(H1521/4,0)+20000,40000))))+IF(I1521&lt;=0,0,IF(I1521&lt;=25000,I1521,IF(I1521&lt;=50000,ROUNDUP(I1521/2,0)+12500,IF(I1521&lt;=100000,ROUNDUP(I1521/4,0)+25000,50000)))),40000))))</f>
        <v/>
      </c>
      <c r="R1521" s="18">
        <f>MIN(120000,O1521+P1521+Q1521)</f>
        <v/>
      </c>
      <c r="S1521" s="18">
        <f>IF(F1521&lt;=0,IF(E1521&lt;=0,0,IF(E1521&lt;=12000,E1521,IF(E1521&lt;=32000,ROUNDUP(E1521/2,0)+6000,IF(E1521&lt;=56000,ROUNDUP(E1521/4,0)+14000,28000)))),IF(E1521&lt;=0,IF(F1521&lt;=0,0,IF(F1521&lt;=15000,F1521,IF(F1521&lt;=40000,ROUNDUP(F1521/2,0)+7500,IF(F1521&lt;=70000,ROUNDUP(F1521/4,0)+17500,35000)))),MAX(IF(F1521&lt;=0,0,IF(F1521&lt;=15000,F1521,IF(F1521&lt;=40000,ROUNDUP(F1521/2,0)+7500,IF(F1521&lt;=70000,ROUNDUP(F1521/4,0)+17500,35000)))),MIN(IF(E1521&lt;=0,0,IF(E1521&lt;=12000,E1521,IF(E1521&lt;=32000,ROUNDUP(E1521/2,0)+6000,IF(E1521&lt;=56000,ROUNDUP(E1521/4,0)+14000,28000))))+IF(F1521&lt;=0,0,IF(F1521&lt;=15000,F1521,IF(F1521&lt;=40000,ROUNDUP(F1521/2,0)+7500,IF(F1521&lt;=70000,ROUNDUP(F1521/4,0)+17500,35000)))),28000))))</f>
        <v/>
      </c>
      <c r="T1521" s="18">
        <f>IF(G1521&lt;=0,0,IF(G1521&lt;=12000,G1521,IF(G1521&lt;=32000,ROUNDUP(G1521/2,0)+6000,IF(G1521&lt;=56000,ROUNDUP(G1521/4,0)+14000,28000))))</f>
        <v/>
      </c>
      <c r="U1521" s="18">
        <f>IF(I1521&lt;=0,IF(H1521&lt;=0,0,IF(H1521&lt;=12000,H1521,IF(H1521&lt;=32000,ROUNDUP(H1521/2,0)+6000,IF(H1521&lt;=56000,ROUNDUP(H1521/4,0)+14000,28000)))),IF(H1521&lt;=0,IF(I1521&lt;=0,0,IF(I1521&lt;=15000,I1521,IF(I1521&lt;=40000,ROUNDUP(I1521/2,0)+7500,IF(I1521&lt;=70000,ROUNDUP(I1521/4,0)+17500,35000)))),MAX(IF(I1521&lt;=0,0,IF(I1521&lt;=15000,I1521,IF(I1521&lt;=40000,ROUNDUP(I1521/2,0)+7500,IF(I1521&lt;=70000,ROUNDUP(I1521/4,0)+17500,35000)))),MIN(IF(H1521&lt;=0,0,IF(H1521&lt;=12000,H1521,IF(H1521&lt;=32000,ROUNDUP(H1521/2,0)+6000,IF(H1521&lt;=56000,ROUNDUP(H1521/4,0)+14000,28000))))+IF(I1521&lt;=0,0,IF(I1521&lt;=15000,I1521,IF(I1521&lt;=40000,ROUNDUP(I1521/2,0)+7500,IF(I1521&lt;=70000,ROUNDUP(I1521/4,0)+17500,35000)))),28000))))</f>
        <v/>
      </c>
      <c r="V1521" s="18">
        <f>MIN(70000,S1521+T1521+U1521)</f>
        <v/>
      </c>
      <c r="W1521" s="18">
        <f>MAX(0,ROUNDDOWN(M1521-J1521-N1521-K1521-0,-3))</f>
        <v/>
      </c>
      <c r="X1521" s="18">
        <f>MAX(0,ROUNDDOWN(M1521-J1521-N1521-K1521-R1521,-3))</f>
        <v/>
      </c>
      <c r="Y1521" s="18">
        <f>IF(W1521&lt;=0,0,ROUNDDOWN((W1521*LOOKUP(W1521,{0,1950001,3300001,6950001,9000001,18000001,40000001},{0.05,0.1,0.2,0.23,0.33,0.4,0.45})-LOOKUP(W1521,{0,1950001,3300001,6950001,9000001,18000001,40000001},{0,97500,427500,636000,1536000,2796000,4796000}))*1.021,-2))</f>
        <v/>
      </c>
      <c r="Z1521" s="18">
        <f>IF(X1521&lt;=0,0,ROUNDDOWN((X1521*LOOKUP(X1521,{0,1950001,3300001,6950001,9000001,18000001,40000001},{0.05,0.1,0.2,0.23,0.33,0.4,0.45})-LOOKUP(X1521,{0,1950001,3300001,6950001,9000001,18000001,40000001},{0,97500,427500,636000,1536000,2796000,4796000}))*1.021,-2))</f>
        <v/>
      </c>
      <c r="AA1521" s="18">
        <f>MAX(0,ROUNDDOWN(M1521-J1521-430000-L1521-0,-3))</f>
        <v/>
      </c>
      <c r="AB1521" s="18">
        <f>MAX(0,ROUNDDOWN(M1521-J1521-430000-L1521-V1521,-3))</f>
        <v/>
      </c>
      <c r="AC1521" s="18">
        <f>IF(M1521&lt;=450000,0,MAX(0,ROUNDDOWN(AA1521*0.06-MIN(50000,AA1521)*0.03,-2))+MAX(0,ROUNDDOWN(AA1521*0.04-MIN(50000,AA1521)*0.02,-2)))</f>
        <v/>
      </c>
      <c r="AD1521" s="18">
        <f>IF(M1521&lt;=450000,0,MAX(0,ROUNDDOWN(AB1521*0.06-MIN(50000,AB1521)*0.03,-2))+MAX(0,ROUNDDOWN(AB1521*0.04-MIN(50000,AB1521)*0.02,-2)))</f>
        <v/>
      </c>
      <c r="AE1521" s="18">
        <f>Y1521-Z1521</f>
        <v/>
      </c>
      <c r="AF1521" s="18">
        <f>AC1521-AD1521</f>
        <v/>
      </c>
      <c r="AG1521" s="18">
        <f>AE1521+AF1521</f>
        <v/>
      </c>
      <c r="AH1521" s="20">
        <f>IF(W1521&lt;=0,0,LOOKUP(W1521,{0,1950001,3300001,6950001,9000001,18000001,40000001},{0.05,0.1,0.2,0.23,0.33,0.4,0.45}))</f>
        <v/>
      </c>
    </row>
    <row r="1522">
      <c r="A1522" t="inlineStr">
        <is>
          <t>1万円刻み 一般8万円</t>
        </is>
      </c>
      <c r="B1522" s="18">
        <f>'4_1万円刻み'!$A$481</f>
        <v/>
      </c>
      <c r="C1522" s="19" t="n">
        <v>2026</v>
      </c>
      <c r="D1522" t="inlineStr">
        <is>
          <t>いいえ</t>
        </is>
      </c>
      <c r="E1522" s="18" t="n">
        <v>80000</v>
      </c>
      <c r="F1522" s="18" t="n">
        <v>0</v>
      </c>
      <c r="G1522" s="18" t="n">
        <v>0</v>
      </c>
      <c r="H1522" s="18" t="n">
        <v>0</v>
      </c>
      <c r="I1522" s="18" t="n">
        <v>0</v>
      </c>
      <c r="J1522" s="18">
        <f>ROUND(MIN(B1522/12,650000)*12*0.0915+MIN(B1522/12,1390000)*12*(0.0504+0)+B1522*0.005,0)</f>
        <v/>
      </c>
      <c r="K1522" s="18" t="n">
        <v>0</v>
      </c>
      <c r="L1522" s="18" t="n">
        <v>0</v>
      </c>
      <c r="M1522" s="18">
        <f>ROUND(IF(C1522&gt;=2026,IF(B1522&lt;741000,0,IF(B1522&lt;2191000,B1522-740000,IF(B1522&lt;2193000,1451000,IF(B1522&lt;2196000,1453000,IF(B1522&lt;2200000,1456000,IF(B1522&lt;3600000,ROUNDDOWN(B1522/4,-3)*2.8-80000,IF(B1522&lt;6600000,ROUNDDOWN(B1522/4,-3)*3.2-440000,IF(B1522&lt;8500000,ROUNDDOWN(B1522*0.9,0)-1100000,B1522-1950000)))))))),IF(B1522&lt;651000,0,IF(B1522&lt;1900000,B1522-650000,IF(B1522&lt;3600000,ROUNDDOWN(B1522/4,-3)*2.8-80000,IF(B1522&lt;6600000,ROUNDDOWN(B1522/4,-3)*3.2-440000,IF(B1522&lt;8500000,ROUNDDOWN(B1522*0.9,0)-1100000,B1522-1950000)))))),0)</f>
        <v/>
      </c>
      <c r="N1522" s="18">
        <f>IF(M1522&gt;23500000,NA(),IF(C1522&gt;=2026,IF(M1522&lt;=4890000,1040000,IF(M1522&lt;=6550000,670000,620000)),IF(M1522&lt;=1320000,950000,IF(M1522&lt;=3360000,880000,IF(M1522&lt;=4890000,680000,IF(M1522&lt;=6550000,630000,580000))))))</f>
        <v/>
      </c>
      <c r="O1522" s="18">
        <f>IF(F1522&lt;=0,IF(AND(D1522="はい",C1522&gt;=2026,C1522&lt;=2027),IF(E1522&lt;=0,0,IF(E1522&lt;=30000,E1522,IF(E1522&lt;=60000,ROUNDUP(E1522/2,0)+15000,IF(E1522&lt;=120000,ROUNDUP(E1522/4,0)+30000,60000)))),IF(E1522&lt;=0,0,IF(E1522&lt;=20000,E1522,IF(E1522&lt;=40000,ROUNDUP(E1522/2,0)+10000,IF(E1522&lt;=80000,ROUNDUP(E1522/4,0)+20000,40000))))),IF(E1522&lt;=0,IF(F1522&lt;=0,0,IF(F1522&lt;=25000,F1522,IF(F1522&lt;=50000,ROUNDUP(F1522/2,0)+12500,IF(F1522&lt;=100000,ROUNDUP(F1522/4,0)+25000,50000)))),MAX(IF(F1522&lt;=0,0,IF(F1522&lt;=25000,F1522,IF(F1522&lt;=50000,ROUNDUP(F1522/2,0)+12500,IF(F1522&lt;=100000,ROUNDUP(F1522/4,0)+25000,50000)))),MIN(IF(AND(D1522="はい",C1522&gt;=2026,C1522&lt;=2027),IF(E1522&lt;=0,0,IF(E1522&lt;=30000,E1522,IF(E1522&lt;=60000,ROUNDUP(E1522/2,0)+15000,IF(E1522&lt;=120000,ROUNDUP(E1522/4,0)+30000,60000)))),IF(E1522&lt;=0,0,IF(E1522&lt;=20000,E1522,IF(E1522&lt;=40000,ROUNDUP(E1522/2,0)+10000,IF(E1522&lt;=80000,ROUNDUP(E1522/4,0)+20000,40000)))))+IF(F1522&lt;=0,0,IF(F1522&lt;=25000,F1522,IF(F1522&lt;=50000,ROUNDUP(F1522/2,0)+12500,IF(F1522&lt;=100000,ROUNDUP(F1522/4,0)+25000,50000)))),IF(AND(D1522="はい",C1522&gt;=2026,C1522&lt;=2027),60000,40000)))))</f>
        <v/>
      </c>
      <c r="P1522" s="18">
        <f>IF(G1522&lt;=0,0,IF(G1522&lt;=20000,G1522,IF(G1522&lt;=40000,ROUNDUP(G1522/2,0)+10000,IF(G1522&lt;=80000,ROUNDUP(G1522/4,0)+20000,40000))))</f>
        <v/>
      </c>
      <c r="Q1522" s="18">
        <f>IF(I1522&lt;=0,IF(H1522&lt;=0,0,IF(H1522&lt;=20000,H1522,IF(H1522&lt;=40000,ROUNDUP(H1522/2,0)+10000,IF(H1522&lt;=80000,ROUNDUP(H1522/4,0)+20000,40000)))),IF(H1522&lt;=0,IF(I1522&lt;=0,0,IF(I1522&lt;=25000,I1522,IF(I1522&lt;=50000,ROUNDUP(I1522/2,0)+12500,IF(I1522&lt;=100000,ROUNDUP(I1522/4,0)+25000,50000)))),MAX(IF(I1522&lt;=0,0,IF(I1522&lt;=25000,I1522,IF(I1522&lt;=50000,ROUNDUP(I1522/2,0)+12500,IF(I1522&lt;=100000,ROUNDUP(I1522/4,0)+25000,50000)))),MIN(IF(H1522&lt;=0,0,IF(H1522&lt;=20000,H1522,IF(H1522&lt;=40000,ROUNDUP(H1522/2,0)+10000,IF(H1522&lt;=80000,ROUNDUP(H1522/4,0)+20000,40000))))+IF(I1522&lt;=0,0,IF(I1522&lt;=25000,I1522,IF(I1522&lt;=50000,ROUNDUP(I1522/2,0)+12500,IF(I1522&lt;=100000,ROUNDUP(I1522/4,0)+25000,50000)))),40000))))</f>
        <v/>
      </c>
      <c r="R1522" s="18">
        <f>MIN(120000,O1522+P1522+Q1522)</f>
        <v/>
      </c>
      <c r="S1522" s="18">
        <f>IF(F1522&lt;=0,IF(E1522&lt;=0,0,IF(E1522&lt;=12000,E1522,IF(E1522&lt;=32000,ROUNDUP(E1522/2,0)+6000,IF(E1522&lt;=56000,ROUNDUP(E1522/4,0)+14000,28000)))),IF(E1522&lt;=0,IF(F1522&lt;=0,0,IF(F1522&lt;=15000,F1522,IF(F1522&lt;=40000,ROUNDUP(F1522/2,0)+7500,IF(F1522&lt;=70000,ROUNDUP(F1522/4,0)+17500,35000)))),MAX(IF(F1522&lt;=0,0,IF(F1522&lt;=15000,F1522,IF(F1522&lt;=40000,ROUNDUP(F1522/2,0)+7500,IF(F1522&lt;=70000,ROUNDUP(F1522/4,0)+17500,35000)))),MIN(IF(E1522&lt;=0,0,IF(E1522&lt;=12000,E1522,IF(E1522&lt;=32000,ROUNDUP(E1522/2,0)+6000,IF(E1522&lt;=56000,ROUNDUP(E1522/4,0)+14000,28000))))+IF(F1522&lt;=0,0,IF(F1522&lt;=15000,F1522,IF(F1522&lt;=40000,ROUNDUP(F1522/2,0)+7500,IF(F1522&lt;=70000,ROUNDUP(F1522/4,0)+17500,35000)))),28000))))</f>
        <v/>
      </c>
      <c r="T1522" s="18">
        <f>IF(G1522&lt;=0,0,IF(G1522&lt;=12000,G1522,IF(G1522&lt;=32000,ROUNDUP(G1522/2,0)+6000,IF(G1522&lt;=56000,ROUNDUP(G1522/4,0)+14000,28000))))</f>
        <v/>
      </c>
      <c r="U1522" s="18">
        <f>IF(I1522&lt;=0,IF(H1522&lt;=0,0,IF(H1522&lt;=12000,H1522,IF(H1522&lt;=32000,ROUNDUP(H1522/2,0)+6000,IF(H1522&lt;=56000,ROUNDUP(H1522/4,0)+14000,28000)))),IF(H1522&lt;=0,IF(I1522&lt;=0,0,IF(I1522&lt;=15000,I1522,IF(I1522&lt;=40000,ROUNDUP(I1522/2,0)+7500,IF(I1522&lt;=70000,ROUNDUP(I1522/4,0)+17500,35000)))),MAX(IF(I1522&lt;=0,0,IF(I1522&lt;=15000,I1522,IF(I1522&lt;=40000,ROUNDUP(I1522/2,0)+7500,IF(I1522&lt;=70000,ROUNDUP(I1522/4,0)+17500,35000)))),MIN(IF(H1522&lt;=0,0,IF(H1522&lt;=12000,H1522,IF(H1522&lt;=32000,ROUNDUP(H1522/2,0)+6000,IF(H1522&lt;=56000,ROUNDUP(H1522/4,0)+14000,28000))))+IF(I1522&lt;=0,0,IF(I1522&lt;=15000,I1522,IF(I1522&lt;=40000,ROUNDUP(I1522/2,0)+7500,IF(I1522&lt;=70000,ROUNDUP(I1522/4,0)+17500,35000)))),28000))))</f>
        <v/>
      </c>
      <c r="V1522" s="18">
        <f>MIN(70000,S1522+T1522+U1522)</f>
        <v/>
      </c>
      <c r="W1522" s="18">
        <f>MAX(0,ROUNDDOWN(M1522-J1522-N1522-K1522-0,-3))</f>
        <v/>
      </c>
      <c r="X1522" s="18">
        <f>MAX(0,ROUNDDOWN(M1522-J1522-N1522-K1522-R1522,-3))</f>
        <v/>
      </c>
      <c r="Y1522" s="18">
        <f>IF(W1522&lt;=0,0,ROUNDDOWN((W1522*LOOKUP(W1522,{0,1950001,3300001,6950001,9000001,18000001,40000001},{0.05,0.1,0.2,0.23,0.33,0.4,0.45})-LOOKUP(W1522,{0,1950001,3300001,6950001,9000001,18000001,40000001},{0,97500,427500,636000,1536000,2796000,4796000}))*1.021,-2))</f>
        <v/>
      </c>
      <c r="Z1522" s="18">
        <f>IF(X1522&lt;=0,0,ROUNDDOWN((X1522*LOOKUP(X1522,{0,1950001,3300001,6950001,9000001,18000001,40000001},{0.05,0.1,0.2,0.23,0.33,0.4,0.45})-LOOKUP(X1522,{0,1950001,3300001,6950001,9000001,18000001,40000001},{0,97500,427500,636000,1536000,2796000,4796000}))*1.021,-2))</f>
        <v/>
      </c>
      <c r="AA1522" s="18">
        <f>MAX(0,ROUNDDOWN(M1522-J1522-430000-L1522-0,-3))</f>
        <v/>
      </c>
      <c r="AB1522" s="18">
        <f>MAX(0,ROUNDDOWN(M1522-J1522-430000-L1522-V1522,-3))</f>
        <v/>
      </c>
      <c r="AC1522" s="18">
        <f>IF(M1522&lt;=450000,0,MAX(0,ROUNDDOWN(AA1522*0.06-MIN(50000,AA1522)*0.03,-2))+MAX(0,ROUNDDOWN(AA1522*0.04-MIN(50000,AA1522)*0.02,-2)))</f>
        <v/>
      </c>
      <c r="AD1522" s="18">
        <f>IF(M1522&lt;=450000,0,MAX(0,ROUNDDOWN(AB1522*0.06-MIN(50000,AB1522)*0.03,-2))+MAX(0,ROUNDDOWN(AB1522*0.04-MIN(50000,AB1522)*0.02,-2)))</f>
        <v/>
      </c>
      <c r="AE1522" s="18">
        <f>Y1522-Z1522</f>
        <v/>
      </c>
      <c r="AF1522" s="18">
        <f>AC1522-AD1522</f>
        <v/>
      </c>
      <c r="AG1522" s="18">
        <f>AE1522+AF1522</f>
        <v/>
      </c>
      <c r="AH1522" s="20">
        <f>IF(W1522&lt;=0,0,LOOKUP(W1522,{0,1950001,3300001,6950001,9000001,18000001,40000001},{0.05,0.1,0.2,0.23,0.33,0.4,0.45}))</f>
        <v/>
      </c>
    </row>
    <row r="1523">
      <c r="A1523" t="inlineStr">
        <is>
          <t>1万円刻み 特例あり一般12万円</t>
        </is>
      </c>
      <c r="B1523" s="18">
        <f>'4_1万円刻み'!$A$481</f>
        <v/>
      </c>
      <c r="C1523" s="19" t="n">
        <v>2026</v>
      </c>
      <c r="D1523" t="inlineStr">
        <is>
          <t>はい</t>
        </is>
      </c>
      <c r="E1523" s="18" t="n">
        <v>120000</v>
      </c>
      <c r="F1523" s="18" t="n">
        <v>0</v>
      </c>
      <c r="G1523" s="18" t="n">
        <v>0</v>
      </c>
      <c r="H1523" s="18" t="n">
        <v>0</v>
      </c>
      <c r="I1523" s="18" t="n">
        <v>0</v>
      </c>
      <c r="J1523" s="18">
        <f>ROUND(MIN(B1523/12,650000)*12*0.0915+MIN(B1523/12,1390000)*12*(0.0504+0)+B1523*0.005,0)</f>
        <v/>
      </c>
      <c r="K1523" s="18" t="n">
        <v>0</v>
      </c>
      <c r="L1523" s="18" t="n">
        <v>0</v>
      </c>
      <c r="M1523" s="18">
        <f>ROUND(IF(C1523&gt;=2026,IF(B1523&lt;741000,0,IF(B1523&lt;2191000,B1523-740000,IF(B1523&lt;2193000,1451000,IF(B1523&lt;2196000,1453000,IF(B1523&lt;2200000,1456000,IF(B1523&lt;3600000,ROUNDDOWN(B1523/4,-3)*2.8-80000,IF(B1523&lt;6600000,ROUNDDOWN(B1523/4,-3)*3.2-440000,IF(B1523&lt;8500000,ROUNDDOWN(B1523*0.9,0)-1100000,B1523-1950000)))))))),IF(B1523&lt;651000,0,IF(B1523&lt;1900000,B1523-650000,IF(B1523&lt;3600000,ROUNDDOWN(B1523/4,-3)*2.8-80000,IF(B1523&lt;6600000,ROUNDDOWN(B1523/4,-3)*3.2-440000,IF(B1523&lt;8500000,ROUNDDOWN(B1523*0.9,0)-1100000,B1523-1950000)))))),0)</f>
        <v/>
      </c>
      <c r="N1523" s="18">
        <f>IF(M1523&gt;23500000,NA(),IF(C1523&gt;=2026,IF(M1523&lt;=4890000,1040000,IF(M1523&lt;=6550000,670000,620000)),IF(M1523&lt;=1320000,950000,IF(M1523&lt;=3360000,880000,IF(M1523&lt;=4890000,680000,IF(M1523&lt;=6550000,630000,580000))))))</f>
        <v/>
      </c>
      <c r="O1523" s="18">
        <f>IF(F1523&lt;=0,IF(AND(D1523="はい",C1523&gt;=2026,C1523&lt;=2027),IF(E1523&lt;=0,0,IF(E1523&lt;=30000,E1523,IF(E1523&lt;=60000,ROUNDUP(E1523/2,0)+15000,IF(E1523&lt;=120000,ROUNDUP(E1523/4,0)+30000,60000)))),IF(E1523&lt;=0,0,IF(E1523&lt;=20000,E1523,IF(E1523&lt;=40000,ROUNDUP(E1523/2,0)+10000,IF(E1523&lt;=80000,ROUNDUP(E1523/4,0)+20000,40000))))),IF(E1523&lt;=0,IF(F1523&lt;=0,0,IF(F1523&lt;=25000,F1523,IF(F1523&lt;=50000,ROUNDUP(F1523/2,0)+12500,IF(F1523&lt;=100000,ROUNDUP(F1523/4,0)+25000,50000)))),MAX(IF(F1523&lt;=0,0,IF(F1523&lt;=25000,F1523,IF(F1523&lt;=50000,ROUNDUP(F1523/2,0)+12500,IF(F1523&lt;=100000,ROUNDUP(F1523/4,0)+25000,50000)))),MIN(IF(AND(D1523="はい",C1523&gt;=2026,C1523&lt;=2027),IF(E1523&lt;=0,0,IF(E1523&lt;=30000,E1523,IF(E1523&lt;=60000,ROUNDUP(E1523/2,0)+15000,IF(E1523&lt;=120000,ROUNDUP(E1523/4,0)+30000,60000)))),IF(E1523&lt;=0,0,IF(E1523&lt;=20000,E1523,IF(E1523&lt;=40000,ROUNDUP(E1523/2,0)+10000,IF(E1523&lt;=80000,ROUNDUP(E1523/4,0)+20000,40000)))))+IF(F1523&lt;=0,0,IF(F1523&lt;=25000,F1523,IF(F1523&lt;=50000,ROUNDUP(F1523/2,0)+12500,IF(F1523&lt;=100000,ROUNDUP(F1523/4,0)+25000,50000)))),IF(AND(D1523="はい",C1523&gt;=2026,C1523&lt;=2027),60000,40000)))))</f>
        <v/>
      </c>
      <c r="P1523" s="18">
        <f>IF(G1523&lt;=0,0,IF(G1523&lt;=20000,G1523,IF(G1523&lt;=40000,ROUNDUP(G1523/2,0)+10000,IF(G1523&lt;=80000,ROUNDUP(G1523/4,0)+20000,40000))))</f>
        <v/>
      </c>
      <c r="Q1523" s="18">
        <f>IF(I1523&lt;=0,IF(H1523&lt;=0,0,IF(H1523&lt;=20000,H1523,IF(H1523&lt;=40000,ROUNDUP(H1523/2,0)+10000,IF(H1523&lt;=80000,ROUNDUP(H1523/4,0)+20000,40000)))),IF(H1523&lt;=0,IF(I1523&lt;=0,0,IF(I1523&lt;=25000,I1523,IF(I1523&lt;=50000,ROUNDUP(I1523/2,0)+12500,IF(I1523&lt;=100000,ROUNDUP(I1523/4,0)+25000,50000)))),MAX(IF(I1523&lt;=0,0,IF(I1523&lt;=25000,I1523,IF(I1523&lt;=50000,ROUNDUP(I1523/2,0)+12500,IF(I1523&lt;=100000,ROUNDUP(I1523/4,0)+25000,50000)))),MIN(IF(H1523&lt;=0,0,IF(H1523&lt;=20000,H1523,IF(H1523&lt;=40000,ROUNDUP(H1523/2,0)+10000,IF(H1523&lt;=80000,ROUNDUP(H1523/4,0)+20000,40000))))+IF(I1523&lt;=0,0,IF(I1523&lt;=25000,I1523,IF(I1523&lt;=50000,ROUNDUP(I1523/2,0)+12500,IF(I1523&lt;=100000,ROUNDUP(I1523/4,0)+25000,50000)))),40000))))</f>
        <v/>
      </c>
      <c r="R1523" s="18">
        <f>MIN(120000,O1523+P1523+Q1523)</f>
        <v/>
      </c>
      <c r="S1523" s="18">
        <f>IF(F1523&lt;=0,IF(E1523&lt;=0,0,IF(E1523&lt;=12000,E1523,IF(E1523&lt;=32000,ROUNDUP(E1523/2,0)+6000,IF(E1523&lt;=56000,ROUNDUP(E1523/4,0)+14000,28000)))),IF(E1523&lt;=0,IF(F1523&lt;=0,0,IF(F1523&lt;=15000,F1523,IF(F1523&lt;=40000,ROUNDUP(F1523/2,0)+7500,IF(F1523&lt;=70000,ROUNDUP(F1523/4,0)+17500,35000)))),MAX(IF(F1523&lt;=0,0,IF(F1523&lt;=15000,F1523,IF(F1523&lt;=40000,ROUNDUP(F1523/2,0)+7500,IF(F1523&lt;=70000,ROUNDUP(F1523/4,0)+17500,35000)))),MIN(IF(E1523&lt;=0,0,IF(E1523&lt;=12000,E1523,IF(E1523&lt;=32000,ROUNDUP(E1523/2,0)+6000,IF(E1523&lt;=56000,ROUNDUP(E1523/4,0)+14000,28000))))+IF(F1523&lt;=0,0,IF(F1523&lt;=15000,F1523,IF(F1523&lt;=40000,ROUNDUP(F1523/2,0)+7500,IF(F1523&lt;=70000,ROUNDUP(F1523/4,0)+17500,35000)))),28000))))</f>
        <v/>
      </c>
      <c r="T1523" s="18">
        <f>IF(G1523&lt;=0,0,IF(G1523&lt;=12000,G1523,IF(G1523&lt;=32000,ROUNDUP(G1523/2,0)+6000,IF(G1523&lt;=56000,ROUNDUP(G1523/4,0)+14000,28000))))</f>
        <v/>
      </c>
      <c r="U1523" s="18">
        <f>IF(I1523&lt;=0,IF(H1523&lt;=0,0,IF(H1523&lt;=12000,H1523,IF(H1523&lt;=32000,ROUNDUP(H1523/2,0)+6000,IF(H1523&lt;=56000,ROUNDUP(H1523/4,0)+14000,28000)))),IF(H1523&lt;=0,IF(I1523&lt;=0,0,IF(I1523&lt;=15000,I1523,IF(I1523&lt;=40000,ROUNDUP(I1523/2,0)+7500,IF(I1523&lt;=70000,ROUNDUP(I1523/4,0)+17500,35000)))),MAX(IF(I1523&lt;=0,0,IF(I1523&lt;=15000,I1523,IF(I1523&lt;=40000,ROUNDUP(I1523/2,0)+7500,IF(I1523&lt;=70000,ROUNDUP(I1523/4,0)+17500,35000)))),MIN(IF(H1523&lt;=0,0,IF(H1523&lt;=12000,H1523,IF(H1523&lt;=32000,ROUNDUP(H1523/2,0)+6000,IF(H1523&lt;=56000,ROUNDUP(H1523/4,0)+14000,28000))))+IF(I1523&lt;=0,0,IF(I1523&lt;=15000,I1523,IF(I1523&lt;=40000,ROUNDUP(I1523/2,0)+7500,IF(I1523&lt;=70000,ROUNDUP(I1523/4,0)+17500,35000)))),28000))))</f>
        <v/>
      </c>
      <c r="V1523" s="18">
        <f>MIN(70000,S1523+T1523+U1523)</f>
        <v/>
      </c>
      <c r="W1523" s="18">
        <f>MAX(0,ROUNDDOWN(M1523-J1523-N1523-K1523-0,-3))</f>
        <v/>
      </c>
      <c r="X1523" s="18">
        <f>MAX(0,ROUNDDOWN(M1523-J1523-N1523-K1523-R1523,-3))</f>
        <v/>
      </c>
      <c r="Y1523" s="18">
        <f>IF(W1523&lt;=0,0,ROUNDDOWN((W1523*LOOKUP(W1523,{0,1950001,3300001,6950001,9000001,18000001,40000001},{0.05,0.1,0.2,0.23,0.33,0.4,0.45})-LOOKUP(W1523,{0,1950001,3300001,6950001,9000001,18000001,40000001},{0,97500,427500,636000,1536000,2796000,4796000}))*1.021,-2))</f>
        <v/>
      </c>
      <c r="Z1523" s="18">
        <f>IF(X1523&lt;=0,0,ROUNDDOWN((X1523*LOOKUP(X1523,{0,1950001,3300001,6950001,9000001,18000001,40000001},{0.05,0.1,0.2,0.23,0.33,0.4,0.45})-LOOKUP(X1523,{0,1950001,3300001,6950001,9000001,18000001,40000001},{0,97500,427500,636000,1536000,2796000,4796000}))*1.021,-2))</f>
        <v/>
      </c>
      <c r="AA1523" s="18">
        <f>MAX(0,ROUNDDOWN(M1523-J1523-430000-L1523-0,-3))</f>
        <v/>
      </c>
      <c r="AB1523" s="18">
        <f>MAX(0,ROUNDDOWN(M1523-J1523-430000-L1523-V1523,-3))</f>
        <v/>
      </c>
      <c r="AC1523" s="18">
        <f>IF(M1523&lt;=450000,0,MAX(0,ROUNDDOWN(AA1523*0.06-MIN(50000,AA1523)*0.03,-2))+MAX(0,ROUNDDOWN(AA1523*0.04-MIN(50000,AA1523)*0.02,-2)))</f>
        <v/>
      </c>
      <c r="AD1523" s="18">
        <f>IF(M1523&lt;=450000,0,MAX(0,ROUNDDOWN(AB1523*0.06-MIN(50000,AB1523)*0.03,-2))+MAX(0,ROUNDDOWN(AB1523*0.04-MIN(50000,AB1523)*0.02,-2)))</f>
        <v/>
      </c>
      <c r="AE1523" s="18">
        <f>Y1523-Z1523</f>
        <v/>
      </c>
      <c r="AF1523" s="18">
        <f>AC1523-AD1523</f>
        <v/>
      </c>
      <c r="AG1523" s="18">
        <f>AE1523+AF1523</f>
        <v/>
      </c>
      <c r="AH1523" s="20">
        <f>IF(W1523&lt;=0,0,LOOKUP(W1523,{0,1950001,3300001,6950001,9000001,18000001,40000001},{0.05,0.1,0.2,0.23,0.33,0.4,0.45}))</f>
        <v/>
      </c>
    </row>
    <row r="1524">
      <c r="A1524" t="inlineStr">
        <is>
          <t>1万円刻み 3区分8万円ずつ</t>
        </is>
      </c>
      <c r="B1524" s="18">
        <f>'4_1万円刻み'!$A$482</f>
        <v/>
      </c>
      <c r="C1524" s="19" t="n">
        <v>2026</v>
      </c>
      <c r="D1524" t="inlineStr">
        <is>
          <t>いいえ</t>
        </is>
      </c>
      <c r="E1524" s="18" t="n">
        <v>80000</v>
      </c>
      <c r="F1524" s="18" t="n">
        <v>0</v>
      </c>
      <c r="G1524" s="18" t="n">
        <v>80000</v>
      </c>
      <c r="H1524" s="18" t="n">
        <v>80000</v>
      </c>
      <c r="I1524" s="18" t="n">
        <v>0</v>
      </c>
      <c r="J1524" s="18">
        <f>ROUND(MIN(B1524/12,650000)*12*0.0915+MIN(B1524/12,1390000)*12*(0.0504+0)+B1524*0.005,0)</f>
        <v/>
      </c>
      <c r="K1524" s="18" t="n">
        <v>0</v>
      </c>
      <c r="L1524" s="18" t="n">
        <v>0</v>
      </c>
      <c r="M1524" s="18">
        <f>ROUND(IF(C1524&gt;=2026,IF(B1524&lt;741000,0,IF(B1524&lt;2191000,B1524-740000,IF(B1524&lt;2193000,1451000,IF(B1524&lt;2196000,1453000,IF(B1524&lt;2200000,1456000,IF(B1524&lt;3600000,ROUNDDOWN(B1524/4,-3)*2.8-80000,IF(B1524&lt;6600000,ROUNDDOWN(B1524/4,-3)*3.2-440000,IF(B1524&lt;8500000,ROUNDDOWN(B1524*0.9,0)-1100000,B1524-1950000)))))))),IF(B1524&lt;651000,0,IF(B1524&lt;1900000,B1524-650000,IF(B1524&lt;3600000,ROUNDDOWN(B1524/4,-3)*2.8-80000,IF(B1524&lt;6600000,ROUNDDOWN(B1524/4,-3)*3.2-440000,IF(B1524&lt;8500000,ROUNDDOWN(B1524*0.9,0)-1100000,B1524-1950000)))))),0)</f>
        <v/>
      </c>
      <c r="N1524" s="18">
        <f>IF(M1524&gt;23500000,NA(),IF(C1524&gt;=2026,IF(M1524&lt;=4890000,1040000,IF(M1524&lt;=6550000,670000,620000)),IF(M1524&lt;=1320000,950000,IF(M1524&lt;=3360000,880000,IF(M1524&lt;=4890000,680000,IF(M1524&lt;=6550000,630000,580000))))))</f>
        <v/>
      </c>
      <c r="O1524" s="18">
        <f>IF(F1524&lt;=0,IF(AND(D1524="はい",C1524&gt;=2026,C1524&lt;=2027),IF(E1524&lt;=0,0,IF(E1524&lt;=30000,E1524,IF(E1524&lt;=60000,ROUNDUP(E1524/2,0)+15000,IF(E1524&lt;=120000,ROUNDUP(E1524/4,0)+30000,60000)))),IF(E1524&lt;=0,0,IF(E1524&lt;=20000,E1524,IF(E1524&lt;=40000,ROUNDUP(E1524/2,0)+10000,IF(E1524&lt;=80000,ROUNDUP(E1524/4,0)+20000,40000))))),IF(E1524&lt;=0,IF(F1524&lt;=0,0,IF(F1524&lt;=25000,F1524,IF(F1524&lt;=50000,ROUNDUP(F1524/2,0)+12500,IF(F1524&lt;=100000,ROUNDUP(F1524/4,0)+25000,50000)))),MAX(IF(F1524&lt;=0,0,IF(F1524&lt;=25000,F1524,IF(F1524&lt;=50000,ROUNDUP(F1524/2,0)+12500,IF(F1524&lt;=100000,ROUNDUP(F1524/4,0)+25000,50000)))),MIN(IF(AND(D1524="はい",C1524&gt;=2026,C1524&lt;=2027),IF(E1524&lt;=0,0,IF(E1524&lt;=30000,E1524,IF(E1524&lt;=60000,ROUNDUP(E1524/2,0)+15000,IF(E1524&lt;=120000,ROUNDUP(E1524/4,0)+30000,60000)))),IF(E1524&lt;=0,0,IF(E1524&lt;=20000,E1524,IF(E1524&lt;=40000,ROUNDUP(E1524/2,0)+10000,IF(E1524&lt;=80000,ROUNDUP(E1524/4,0)+20000,40000)))))+IF(F1524&lt;=0,0,IF(F1524&lt;=25000,F1524,IF(F1524&lt;=50000,ROUNDUP(F1524/2,0)+12500,IF(F1524&lt;=100000,ROUNDUP(F1524/4,0)+25000,50000)))),IF(AND(D1524="はい",C1524&gt;=2026,C1524&lt;=2027),60000,40000)))))</f>
        <v/>
      </c>
      <c r="P1524" s="18">
        <f>IF(G1524&lt;=0,0,IF(G1524&lt;=20000,G1524,IF(G1524&lt;=40000,ROUNDUP(G1524/2,0)+10000,IF(G1524&lt;=80000,ROUNDUP(G1524/4,0)+20000,40000))))</f>
        <v/>
      </c>
      <c r="Q1524" s="18">
        <f>IF(I1524&lt;=0,IF(H1524&lt;=0,0,IF(H1524&lt;=20000,H1524,IF(H1524&lt;=40000,ROUNDUP(H1524/2,0)+10000,IF(H1524&lt;=80000,ROUNDUP(H1524/4,0)+20000,40000)))),IF(H1524&lt;=0,IF(I1524&lt;=0,0,IF(I1524&lt;=25000,I1524,IF(I1524&lt;=50000,ROUNDUP(I1524/2,0)+12500,IF(I1524&lt;=100000,ROUNDUP(I1524/4,0)+25000,50000)))),MAX(IF(I1524&lt;=0,0,IF(I1524&lt;=25000,I1524,IF(I1524&lt;=50000,ROUNDUP(I1524/2,0)+12500,IF(I1524&lt;=100000,ROUNDUP(I1524/4,0)+25000,50000)))),MIN(IF(H1524&lt;=0,0,IF(H1524&lt;=20000,H1524,IF(H1524&lt;=40000,ROUNDUP(H1524/2,0)+10000,IF(H1524&lt;=80000,ROUNDUP(H1524/4,0)+20000,40000))))+IF(I1524&lt;=0,0,IF(I1524&lt;=25000,I1524,IF(I1524&lt;=50000,ROUNDUP(I1524/2,0)+12500,IF(I1524&lt;=100000,ROUNDUP(I1524/4,0)+25000,50000)))),40000))))</f>
        <v/>
      </c>
      <c r="R1524" s="18">
        <f>MIN(120000,O1524+P1524+Q1524)</f>
        <v/>
      </c>
      <c r="S1524" s="18">
        <f>IF(F1524&lt;=0,IF(E1524&lt;=0,0,IF(E1524&lt;=12000,E1524,IF(E1524&lt;=32000,ROUNDUP(E1524/2,0)+6000,IF(E1524&lt;=56000,ROUNDUP(E1524/4,0)+14000,28000)))),IF(E1524&lt;=0,IF(F1524&lt;=0,0,IF(F1524&lt;=15000,F1524,IF(F1524&lt;=40000,ROUNDUP(F1524/2,0)+7500,IF(F1524&lt;=70000,ROUNDUP(F1524/4,0)+17500,35000)))),MAX(IF(F1524&lt;=0,0,IF(F1524&lt;=15000,F1524,IF(F1524&lt;=40000,ROUNDUP(F1524/2,0)+7500,IF(F1524&lt;=70000,ROUNDUP(F1524/4,0)+17500,35000)))),MIN(IF(E1524&lt;=0,0,IF(E1524&lt;=12000,E1524,IF(E1524&lt;=32000,ROUNDUP(E1524/2,0)+6000,IF(E1524&lt;=56000,ROUNDUP(E1524/4,0)+14000,28000))))+IF(F1524&lt;=0,0,IF(F1524&lt;=15000,F1524,IF(F1524&lt;=40000,ROUNDUP(F1524/2,0)+7500,IF(F1524&lt;=70000,ROUNDUP(F1524/4,0)+17500,35000)))),28000))))</f>
        <v/>
      </c>
      <c r="T1524" s="18">
        <f>IF(G1524&lt;=0,0,IF(G1524&lt;=12000,G1524,IF(G1524&lt;=32000,ROUNDUP(G1524/2,0)+6000,IF(G1524&lt;=56000,ROUNDUP(G1524/4,0)+14000,28000))))</f>
        <v/>
      </c>
      <c r="U1524" s="18">
        <f>IF(I1524&lt;=0,IF(H1524&lt;=0,0,IF(H1524&lt;=12000,H1524,IF(H1524&lt;=32000,ROUNDUP(H1524/2,0)+6000,IF(H1524&lt;=56000,ROUNDUP(H1524/4,0)+14000,28000)))),IF(H1524&lt;=0,IF(I1524&lt;=0,0,IF(I1524&lt;=15000,I1524,IF(I1524&lt;=40000,ROUNDUP(I1524/2,0)+7500,IF(I1524&lt;=70000,ROUNDUP(I1524/4,0)+17500,35000)))),MAX(IF(I1524&lt;=0,0,IF(I1524&lt;=15000,I1524,IF(I1524&lt;=40000,ROUNDUP(I1524/2,0)+7500,IF(I1524&lt;=70000,ROUNDUP(I1524/4,0)+17500,35000)))),MIN(IF(H1524&lt;=0,0,IF(H1524&lt;=12000,H1524,IF(H1524&lt;=32000,ROUNDUP(H1524/2,0)+6000,IF(H1524&lt;=56000,ROUNDUP(H1524/4,0)+14000,28000))))+IF(I1524&lt;=0,0,IF(I1524&lt;=15000,I1524,IF(I1524&lt;=40000,ROUNDUP(I1524/2,0)+7500,IF(I1524&lt;=70000,ROUNDUP(I1524/4,0)+17500,35000)))),28000))))</f>
        <v/>
      </c>
      <c r="V1524" s="18">
        <f>MIN(70000,S1524+T1524+U1524)</f>
        <v/>
      </c>
      <c r="W1524" s="18">
        <f>MAX(0,ROUNDDOWN(M1524-J1524-N1524-K1524-0,-3))</f>
        <v/>
      </c>
      <c r="X1524" s="18">
        <f>MAX(0,ROUNDDOWN(M1524-J1524-N1524-K1524-R1524,-3))</f>
        <v/>
      </c>
      <c r="Y1524" s="18">
        <f>IF(W1524&lt;=0,0,ROUNDDOWN((W1524*LOOKUP(W1524,{0,1950001,3300001,6950001,9000001,18000001,40000001},{0.05,0.1,0.2,0.23,0.33,0.4,0.45})-LOOKUP(W1524,{0,1950001,3300001,6950001,9000001,18000001,40000001},{0,97500,427500,636000,1536000,2796000,4796000}))*1.021,-2))</f>
        <v/>
      </c>
      <c r="Z1524" s="18">
        <f>IF(X1524&lt;=0,0,ROUNDDOWN((X1524*LOOKUP(X1524,{0,1950001,3300001,6950001,9000001,18000001,40000001},{0.05,0.1,0.2,0.23,0.33,0.4,0.45})-LOOKUP(X1524,{0,1950001,3300001,6950001,9000001,18000001,40000001},{0,97500,427500,636000,1536000,2796000,4796000}))*1.021,-2))</f>
        <v/>
      </c>
      <c r="AA1524" s="18">
        <f>MAX(0,ROUNDDOWN(M1524-J1524-430000-L1524-0,-3))</f>
        <v/>
      </c>
      <c r="AB1524" s="18">
        <f>MAX(0,ROUNDDOWN(M1524-J1524-430000-L1524-V1524,-3))</f>
        <v/>
      </c>
      <c r="AC1524" s="18">
        <f>IF(M1524&lt;=450000,0,MAX(0,ROUNDDOWN(AA1524*0.06-MIN(50000,AA1524)*0.03,-2))+MAX(0,ROUNDDOWN(AA1524*0.04-MIN(50000,AA1524)*0.02,-2)))</f>
        <v/>
      </c>
      <c r="AD1524" s="18">
        <f>IF(M1524&lt;=450000,0,MAX(0,ROUNDDOWN(AB1524*0.06-MIN(50000,AB1524)*0.03,-2))+MAX(0,ROUNDDOWN(AB1524*0.04-MIN(50000,AB1524)*0.02,-2)))</f>
        <v/>
      </c>
      <c r="AE1524" s="18">
        <f>Y1524-Z1524</f>
        <v/>
      </c>
      <c r="AF1524" s="18">
        <f>AC1524-AD1524</f>
        <v/>
      </c>
      <c r="AG1524" s="18">
        <f>AE1524+AF1524</f>
        <v/>
      </c>
      <c r="AH1524" s="20">
        <f>IF(W1524&lt;=0,0,LOOKUP(W1524,{0,1950001,3300001,6950001,9000001,18000001,40000001},{0.05,0.1,0.2,0.23,0.33,0.4,0.45}))</f>
        <v/>
      </c>
    </row>
    <row r="1525">
      <c r="A1525" t="inlineStr">
        <is>
          <t>1万円刻み 一般8万円</t>
        </is>
      </c>
      <c r="B1525" s="18">
        <f>'4_1万円刻み'!$A$482</f>
        <v/>
      </c>
      <c r="C1525" s="19" t="n">
        <v>2026</v>
      </c>
      <c r="D1525" t="inlineStr">
        <is>
          <t>いいえ</t>
        </is>
      </c>
      <c r="E1525" s="18" t="n">
        <v>80000</v>
      </c>
      <c r="F1525" s="18" t="n">
        <v>0</v>
      </c>
      <c r="G1525" s="18" t="n">
        <v>0</v>
      </c>
      <c r="H1525" s="18" t="n">
        <v>0</v>
      </c>
      <c r="I1525" s="18" t="n">
        <v>0</v>
      </c>
      <c r="J1525" s="18">
        <f>ROUND(MIN(B1525/12,650000)*12*0.0915+MIN(B1525/12,1390000)*12*(0.0504+0)+B1525*0.005,0)</f>
        <v/>
      </c>
      <c r="K1525" s="18" t="n">
        <v>0</v>
      </c>
      <c r="L1525" s="18" t="n">
        <v>0</v>
      </c>
      <c r="M1525" s="18">
        <f>ROUND(IF(C1525&gt;=2026,IF(B1525&lt;741000,0,IF(B1525&lt;2191000,B1525-740000,IF(B1525&lt;2193000,1451000,IF(B1525&lt;2196000,1453000,IF(B1525&lt;2200000,1456000,IF(B1525&lt;3600000,ROUNDDOWN(B1525/4,-3)*2.8-80000,IF(B1525&lt;6600000,ROUNDDOWN(B1525/4,-3)*3.2-440000,IF(B1525&lt;8500000,ROUNDDOWN(B1525*0.9,0)-1100000,B1525-1950000)))))))),IF(B1525&lt;651000,0,IF(B1525&lt;1900000,B1525-650000,IF(B1525&lt;3600000,ROUNDDOWN(B1525/4,-3)*2.8-80000,IF(B1525&lt;6600000,ROUNDDOWN(B1525/4,-3)*3.2-440000,IF(B1525&lt;8500000,ROUNDDOWN(B1525*0.9,0)-1100000,B1525-1950000)))))),0)</f>
        <v/>
      </c>
      <c r="N1525" s="18">
        <f>IF(M1525&gt;23500000,NA(),IF(C1525&gt;=2026,IF(M1525&lt;=4890000,1040000,IF(M1525&lt;=6550000,670000,620000)),IF(M1525&lt;=1320000,950000,IF(M1525&lt;=3360000,880000,IF(M1525&lt;=4890000,680000,IF(M1525&lt;=6550000,630000,580000))))))</f>
        <v/>
      </c>
      <c r="O1525" s="18">
        <f>IF(F1525&lt;=0,IF(AND(D1525="はい",C1525&gt;=2026,C1525&lt;=2027),IF(E1525&lt;=0,0,IF(E1525&lt;=30000,E1525,IF(E1525&lt;=60000,ROUNDUP(E1525/2,0)+15000,IF(E1525&lt;=120000,ROUNDUP(E1525/4,0)+30000,60000)))),IF(E1525&lt;=0,0,IF(E1525&lt;=20000,E1525,IF(E1525&lt;=40000,ROUNDUP(E1525/2,0)+10000,IF(E1525&lt;=80000,ROUNDUP(E1525/4,0)+20000,40000))))),IF(E1525&lt;=0,IF(F1525&lt;=0,0,IF(F1525&lt;=25000,F1525,IF(F1525&lt;=50000,ROUNDUP(F1525/2,0)+12500,IF(F1525&lt;=100000,ROUNDUP(F1525/4,0)+25000,50000)))),MAX(IF(F1525&lt;=0,0,IF(F1525&lt;=25000,F1525,IF(F1525&lt;=50000,ROUNDUP(F1525/2,0)+12500,IF(F1525&lt;=100000,ROUNDUP(F1525/4,0)+25000,50000)))),MIN(IF(AND(D1525="はい",C1525&gt;=2026,C1525&lt;=2027),IF(E1525&lt;=0,0,IF(E1525&lt;=30000,E1525,IF(E1525&lt;=60000,ROUNDUP(E1525/2,0)+15000,IF(E1525&lt;=120000,ROUNDUP(E1525/4,0)+30000,60000)))),IF(E1525&lt;=0,0,IF(E1525&lt;=20000,E1525,IF(E1525&lt;=40000,ROUNDUP(E1525/2,0)+10000,IF(E1525&lt;=80000,ROUNDUP(E1525/4,0)+20000,40000)))))+IF(F1525&lt;=0,0,IF(F1525&lt;=25000,F1525,IF(F1525&lt;=50000,ROUNDUP(F1525/2,0)+12500,IF(F1525&lt;=100000,ROUNDUP(F1525/4,0)+25000,50000)))),IF(AND(D1525="はい",C1525&gt;=2026,C1525&lt;=2027),60000,40000)))))</f>
        <v/>
      </c>
      <c r="P1525" s="18">
        <f>IF(G1525&lt;=0,0,IF(G1525&lt;=20000,G1525,IF(G1525&lt;=40000,ROUNDUP(G1525/2,0)+10000,IF(G1525&lt;=80000,ROUNDUP(G1525/4,0)+20000,40000))))</f>
        <v/>
      </c>
      <c r="Q1525" s="18">
        <f>IF(I1525&lt;=0,IF(H1525&lt;=0,0,IF(H1525&lt;=20000,H1525,IF(H1525&lt;=40000,ROUNDUP(H1525/2,0)+10000,IF(H1525&lt;=80000,ROUNDUP(H1525/4,0)+20000,40000)))),IF(H1525&lt;=0,IF(I1525&lt;=0,0,IF(I1525&lt;=25000,I1525,IF(I1525&lt;=50000,ROUNDUP(I1525/2,0)+12500,IF(I1525&lt;=100000,ROUNDUP(I1525/4,0)+25000,50000)))),MAX(IF(I1525&lt;=0,0,IF(I1525&lt;=25000,I1525,IF(I1525&lt;=50000,ROUNDUP(I1525/2,0)+12500,IF(I1525&lt;=100000,ROUNDUP(I1525/4,0)+25000,50000)))),MIN(IF(H1525&lt;=0,0,IF(H1525&lt;=20000,H1525,IF(H1525&lt;=40000,ROUNDUP(H1525/2,0)+10000,IF(H1525&lt;=80000,ROUNDUP(H1525/4,0)+20000,40000))))+IF(I1525&lt;=0,0,IF(I1525&lt;=25000,I1525,IF(I1525&lt;=50000,ROUNDUP(I1525/2,0)+12500,IF(I1525&lt;=100000,ROUNDUP(I1525/4,0)+25000,50000)))),40000))))</f>
        <v/>
      </c>
      <c r="R1525" s="18">
        <f>MIN(120000,O1525+P1525+Q1525)</f>
        <v/>
      </c>
      <c r="S1525" s="18">
        <f>IF(F1525&lt;=0,IF(E1525&lt;=0,0,IF(E1525&lt;=12000,E1525,IF(E1525&lt;=32000,ROUNDUP(E1525/2,0)+6000,IF(E1525&lt;=56000,ROUNDUP(E1525/4,0)+14000,28000)))),IF(E1525&lt;=0,IF(F1525&lt;=0,0,IF(F1525&lt;=15000,F1525,IF(F1525&lt;=40000,ROUNDUP(F1525/2,0)+7500,IF(F1525&lt;=70000,ROUNDUP(F1525/4,0)+17500,35000)))),MAX(IF(F1525&lt;=0,0,IF(F1525&lt;=15000,F1525,IF(F1525&lt;=40000,ROUNDUP(F1525/2,0)+7500,IF(F1525&lt;=70000,ROUNDUP(F1525/4,0)+17500,35000)))),MIN(IF(E1525&lt;=0,0,IF(E1525&lt;=12000,E1525,IF(E1525&lt;=32000,ROUNDUP(E1525/2,0)+6000,IF(E1525&lt;=56000,ROUNDUP(E1525/4,0)+14000,28000))))+IF(F1525&lt;=0,0,IF(F1525&lt;=15000,F1525,IF(F1525&lt;=40000,ROUNDUP(F1525/2,0)+7500,IF(F1525&lt;=70000,ROUNDUP(F1525/4,0)+17500,35000)))),28000))))</f>
        <v/>
      </c>
      <c r="T1525" s="18">
        <f>IF(G1525&lt;=0,0,IF(G1525&lt;=12000,G1525,IF(G1525&lt;=32000,ROUNDUP(G1525/2,0)+6000,IF(G1525&lt;=56000,ROUNDUP(G1525/4,0)+14000,28000))))</f>
        <v/>
      </c>
      <c r="U1525" s="18">
        <f>IF(I1525&lt;=0,IF(H1525&lt;=0,0,IF(H1525&lt;=12000,H1525,IF(H1525&lt;=32000,ROUNDUP(H1525/2,0)+6000,IF(H1525&lt;=56000,ROUNDUP(H1525/4,0)+14000,28000)))),IF(H1525&lt;=0,IF(I1525&lt;=0,0,IF(I1525&lt;=15000,I1525,IF(I1525&lt;=40000,ROUNDUP(I1525/2,0)+7500,IF(I1525&lt;=70000,ROUNDUP(I1525/4,0)+17500,35000)))),MAX(IF(I1525&lt;=0,0,IF(I1525&lt;=15000,I1525,IF(I1525&lt;=40000,ROUNDUP(I1525/2,0)+7500,IF(I1525&lt;=70000,ROUNDUP(I1525/4,0)+17500,35000)))),MIN(IF(H1525&lt;=0,0,IF(H1525&lt;=12000,H1525,IF(H1525&lt;=32000,ROUNDUP(H1525/2,0)+6000,IF(H1525&lt;=56000,ROUNDUP(H1525/4,0)+14000,28000))))+IF(I1525&lt;=0,0,IF(I1525&lt;=15000,I1525,IF(I1525&lt;=40000,ROUNDUP(I1525/2,0)+7500,IF(I1525&lt;=70000,ROUNDUP(I1525/4,0)+17500,35000)))),28000))))</f>
        <v/>
      </c>
      <c r="V1525" s="18">
        <f>MIN(70000,S1525+T1525+U1525)</f>
        <v/>
      </c>
      <c r="W1525" s="18">
        <f>MAX(0,ROUNDDOWN(M1525-J1525-N1525-K1525-0,-3))</f>
        <v/>
      </c>
      <c r="X1525" s="18">
        <f>MAX(0,ROUNDDOWN(M1525-J1525-N1525-K1525-R1525,-3))</f>
        <v/>
      </c>
      <c r="Y1525" s="18">
        <f>IF(W1525&lt;=0,0,ROUNDDOWN((W1525*LOOKUP(W1525,{0,1950001,3300001,6950001,9000001,18000001,40000001},{0.05,0.1,0.2,0.23,0.33,0.4,0.45})-LOOKUP(W1525,{0,1950001,3300001,6950001,9000001,18000001,40000001},{0,97500,427500,636000,1536000,2796000,4796000}))*1.021,-2))</f>
        <v/>
      </c>
      <c r="Z1525" s="18">
        <f>IF(X1525&lt;=0,0,ROUNDDOWN((X1525*LOOKUP(X1525,{0,1950001,3300001,6950001,9000001,18000001,40000001},{0.05,0.1,0.2,0.23,0.33,0.4,0.45})-LOOKUP(X1525,{0,1950001,3300001,6950001,9000001,18000001,40000001},{0,97500,427500,636000,1536000,2796000,4796000}))*1.021,-2))</f>
        <v/>
      </c>
      <c r="AA1525" s="18">
        <f>MAX(0,ROUNDDOWN(M1525-J1525-430000-L1525-0,-3))</f>
        <v/>
      </c>
      <c r="AB1525" s="18">
        <f>MAX(0,ROUNDDOWN(M1525-J1525-430000-L1525-V1525,-3))</f>
        <v/>
      </c>
      <c r="AC1525" s="18">
        <f>IF(M1525&lt;=450000,0,MAX(0,ROUNDDOWN(AA1525*0.06-MIN(50000,AA1525)*0.03,-2))+MAX(0,ROUNDDOWN(AA1525*0.04-MIN(50000,AA1525)*0.02,-2)))</f>
        <v/>
      </c>
      <c r="AD1525" s="18">
        <f>IF(M1525&lt;=450000,0,MAX(0,ROUNDDOWN(AB1525*0.06-MIN(50000,AB1525)*0.03,-2))+MAX(0,ROUNDDOWN(AB1525*0.04-MIN(50000,AB1525)*0.02,-2)))</f>
        <v/>
      </c>
      <c r="AE1525" s="18">
        <f>Y1525-Z1525</f>
        <v/>
      </c>
      <c r="AF1525" s="18">
        <f>AC1525-AD1525</f>
        <v/>
      </c>
      <c r="AG1525" s="18">
        <f>AE1525+AF1525</f>
        <v/>
      </c>
      <c r="AH1525" s="20">
        <f>IF(W1525&lt;=0,0,LOOKUP(W1525,{0,1950001,3300001,6950001,9000001,18000001,40000001},{0.05,0.1,0.2,0.23,0.33,0.4,0.45}))</f>
        <v/>
      </c>
    </row>
    <row r="1526">
      <c r="A1526" t="inlineStr">
        <is>
          <t>1万円刻み 特例あり一般12万円</t>
        </is>
      </c>
      <c r="B1526" s="18">
        <f>'4_1万円刻み'!$A$482</f>
        <v/>
      </c>
      <c r="C1526" s="19" t="n">
        <v>2026</v>
      </c>
      <c r="D1526" t="inlineStr">
        <is>
          <t>はい</t>
        </is>
      </c>
      <c r="E1526" s="18" t="n">
        <v>120000</v>
      </c>
      <c r="F1526" s="18" t="n">
        <v>0</v>
      </c>
      <c r="G1526" s="18" t="n">
        <v>0</v>
      </c>
      <c r="H1526" s="18" t="n">
        <v>0</v>
      </c>
      <c r="I1526" s="18" t="n">
        <v>0</v>
      </c>
      <c r="J1526" s="18">
        <f>ROUND(MIN(B1526/12,650000)*12*0.0915+MIN(B1526/12,1390000)*12*(0.0504+0)+B1526*0.005,0)</f>
        <v/>
      </c>
      <c r="K1526" s="18" t="n">
        <v>0</v>
      </c>
      <c r="L1526" s="18" t="n">
        <v>0</v>
      </c>
      <c r="M1526" s="18">
        <f>ROUND(IF(C1526&gt;=2026,IF(B1526&lt;741000,0,IF(B1526&lt;2191000,B1526-740000,IF(B1526&lt;2193000,1451000,IF(B1526&lt;2196000,1453000,IF(B1526&lt;2200000,1456000,IF(B1526&lt;3600000,ROUNDDOWN(B1526/4,-3)*2.8-80000,IF(B1526&lt;6600000,ROUNDDOWN(B1526/4,-3)*3.2-440000,IF(B1526&lt;8500000,ROUNDDOWN(B1526*0.9,0)-1100000,B1526-1950000)))))))),IF(B1526&lt;651000,0,IF(B1526&lt;1900000,B1526-650000,IF(B1526&lt;3600000,ROUNDDOWN(B1526/4,-3)*2.8-80000,IF(B1526&lt;6600000,ROUNDDOWN(B1526/4,-3)*3.2-440000,IF(B1526&lt;8500000,ROUNDDOWN(B1526*0.9,0)-1100000,B1526-1950000)))))),0)</f>
        <v/>
      </c>
      <c r="N1526" s="18">
        <f>IF(M1526&gt;23500000,NA(),IF(C1526&gt;=2026,IF(M1526&lt;=4890000,1040000,IF(M1526&lt;=6550000,670000,620000)),IF(M1526&lt;=1320000,950000,IF(M1526&lt;=3360000,880000,IF(M1526&lt;=4890000,680000,IF(M1526&lt;=6550000,630000,580000))))))</f>
        <v/>
      </c>
      <c r="O1526" s="18">
        <f>IF(F1526&lt;=0,IF(AND(D1526="はい",C1526&gt;=2026,C1526&lt;=2027),IF(E1526&lt;=0,0,IF(E1526&lt;=30000,E1526,IF(E1526&lt;=60000,ROUNDUP(E1526/2,0)+15000,IF(E1526&lt;=120000,ROUNDUP(E1526/4,0)+30000,60000)))),IF(E1526&lt;=0,0,IF(E1526&lt;=20000,E1526,IF(E1526&lt;=40000,ROUNDUP(E1526/2,0)+10000,IF(E1526&lt;=80000,ROUNDUP(E1526/4,0)+20000,40000))))),IF(E1526&lt;=0,IF(F1526&lt;=0,0,IF(F1526&lt;=25000,F1526,IF(F1526&lt;=50000,ROUNDUP(F1526/2,0)+12500,IF(F1526&lt;=100000,ROUNDUP(F1526/4,0)+25000,50000)))),MAX(IF(F1526&lt;=0,0,IF(F1526&lt;=25000,F1526,IF(F1526&lt;=50000,ROUNDUP(F1526/2,0)+12500,IF(F1526&lt;=100000,ROUNDUP(F1526/4,0)+25000,50000)))),MIN(IF(AND(D1526="はい",C1526&gt;=2026,C1526&lt;=2027),IF(E1526&lt;=0,0,IF(E1526&lt;=30000,E1526,IF(E1526&lt;=60000,ROUNDUP(E1526/2,0)+15000,IF(E1526&lt;=120000,ROUNDUP(E1526/4,0)+30000,60000)))),IF(E1526&lt;=0,0,IF(E1526&lt;=20000,E1526,IF(E1526&lt;=40000,ROUNDUP(E1526/2,0)+10000,IF(E1526&lt;=80000,ROUNDUP(E1526/4,0)+20000,40000)))))+IF(F1526&lt;=0,0,IF(F1526&lt;=25000,F1526,IF(F1526&lt;=50000,ROUNDUP(F1526/2,0)+12500,IF(F1526&lt;=100000,ROUNDUP(F1526/4,0)+25000,50000)))),IF(AND(D1526="はい",C1526&gt;=2026,C1526&lt;=2027),60000,40000)))))</f>
        <v/>
      </c>
      <c r="P1526" s="18">
        <f>IF(G1526&lt;=0,0,IF(G1526&lt;=20000,G1526,IF(G1526&lt;=40000,ROUNDUP(G1526/2,0)+10000,IF(G1526&lt;=80000,ROUNDUP(G1526/4,0)+20000,40000))))</f>
        <v/>
      </c>
      <c r="Q1526" s="18">
        <f>IF(I1526&lt;=0,IF(H1526&lt;=0,0,IF(H1526&lt;=20000,H1526,IF(H1526&lt;=40000,ROUNDUP(H1526/2,0)+10000,IF(H1526&lt;=80000,ROUNDUP(H1526/4,0)+20000,40000)))),IF(H1526&lt;=0,IF(I1526&lt;=0,0,IF(I1526&lt;=25000,I1526,IF(I1526&lt;=50000,ROUNDUP(I1526/2,0)+12500,IF(I1526&lt;=100000,ROUNDUP(I1526/4,0)+25000,50000)))),MAX(IF(I1526&lt;=0,0,IF(I1526&lt;=25000,I1526,IF(I1526&lt;=50000,ROUNDUP(I1526/2,0)+12500,IF(I1526&lt;=100000,ROUNDUP(I1526/4,0)+25000,50000)))),MIN(IF(H1526&lt;=0,0,IF(H1526&lt;=20000,H1526,IF(H1526&lt;=40000,ROUNDUP(H1526/2,0)+10000,IF(H1526&lt;=80000,ROUNDUP(H1526/4,0)+20000,40000))))+IF(I1526&lt;=0,0,IF(I1526&lt;=25000,I1526,IF(I1526&lt;=50000,ROUNDUP(I1526/2,0)+12500,IF(I1526&lt;=100000,ROUNDUP(I1526/4,0)+25000,50000)))),40000))))</f>
        <v/>
      </c>
      <c r="R1526" s="18">
        <f>MIN(120000,O1526+P1526+Q1526)</f>
        <v/>
      </c>
      <c r="S1526" s="18">
        <f>IF(F1526&lt;=0,IF(E1526&lt;=0,0,IF(E1526&lt;=12000,E1526,IF(E1526&lt;=32000,ROUNDUP(E1526/2,0)+6000,IF(E1526&lt;=56000,ROUNDUP(E1526/4,0)+14000,28000)))),IF(E1526&lt;=0,IF(F1526&lt;=0,0,IF(F1526&lt;=15000,F1526,IF(F1526&lt;=40000,ROUNDUP(F1526/2,0)+7500,IF(F1526&lt;=70000,ROUNDUP(F1526/4,0)+17500,35000)))),MAX(IF(F1526&lt;=0,0,IF(F1526&lt;=15000,F1526,IF(F1526&lt;=40000,ROUNDUP(F1526/2,0)+7500,IF(F1526&lt;=70000,ROUNDUP(F1526/4,0)+17500,35000)))),MIN(IF(E1526&lt;=0,0,IF(E1526&lt;=12000,E1526,IF(E1526&lt;=32000,ROUNDUP(E1526/2,0)+6000,IF(E1526&lt;=56000,ROUNDUP(E1526/4,0)+14000,28000))))+IF(F1526&lt;=0,0,IF(F1526&lt;=15000,F1526,IF(F1526&lt;=40000,ROUNDUP(F1526/2,0)+7500,IF(F1526&lt;=70000,ROUNDUP(F1526/4,0)+17500,35000)))),28000))))</f>
        <v/>
      </c>
      <c r="T1526" s="18">
        <f>IF(G1526&lt;=0,0,IF(G1526&lt;=12000,G1526,IF(G1526&lt;=32000,ROUNDUP(G1526/2,0)+6000,IF(G1526&lt;=56000,ROUNDUP(G1526/4,0)+14000,28000))))</f>
        <v/>
      </c>
      <c r="U1526" s="18">
        <f>IF(I1526&lt;=0,IF(H1526&lt;=0,0,IF(H1526&lt;=12000,H1526,IF(H1526&lt;=32000,ROUNDUP(H1526/2,0)+6000,IF(H1526&lt;=56000,ROUNDUP(H1526/4,0)+14000,28000)))),IF(H1526&lt;=0,IF(I1526&lt;=0,0,IF(I1526&lt;=15000,I1526,IF(I1526&lt;=40000,ROUNDUP(I1526/2,0)+7500,IF(I1526&lt;=70000,ROUNDUP(I1526/4,0)+17500,35000)))),MAX(IF(I1526&lt;=0,0,IF(I1526&lt;=15000,I1526,IF(I1526&lt;=40000,ROUNDUP(I1526/2,0)+7500,IF(I1526&lt;=70000,ROUNDUP(I1526/4,0)+17500,35000)))),MIN(IF(H1526&lt;=0,0,IF(H1526&lt;=12000,H1526,IF(H1526&lt;=32000,ROUNDUP(H1526/2,0)+6000,IF(H1526&lt;=56000,ROUNDUP(H1526/4,0)+14000,28000))))+IF(I1526&lt;=0,0,IF(I1526&lt;=15000,I1526,IF(I1526&lt;=40000,ROUNDUP(I1526/2,0)+7500,IF(I1526&lt;=70000,ROUNDUP(I1526/4,0)+17500,35000)))),28000))))</f>
        <v/>
      </c>
      <c r="V1526" s="18">
        <f>MIN(70000,S1526+T1526+U1526)</f>
        <v/>
      </c>
      <c r="W1526" s="18">
        <f>MAX(0,ROUNDDOWN(M1526-J1526-N1526-K1526-0,-3))</f>
        <v/>
      </c>
      <c r="X1526" s="18">
        <f>MAX(0,ROUNDDOWN(M1526-J1526-N1526-K1526-R1526,-3))</f>
        <v/>
      </c>
      <c r="Y1526" s="18">
        <f>IF(W1526&lt;=0,0,ROUNDDOWN((W1526*LOOKUP(W1526,{0,1950001,3300001,6950001,9000001,18000001,40000001},{0.05,0.1,0.2,0.23,0.33,0.4,0.45})-LOOKUP(W1526,{0,1950001,3300001,6950001,9000001,18000001,40000001},{0,97500,427500,636000,1536000,2796000,4796000}))*1.021,-2))</f>
        <v/>
      </c>
      <c r="Z1526" s="18">
        <f>IF(X1526&lt;=0,0,ROUNDDOWN((X1526*LOOKUP(X1526,{0,1950001,3300001,6950001,9000001,18000001,40000001},{0.05,0.1,0.2,0.23,0.33,0.4,0.45})-LOOKUP(X1526,{0,1950001,3300001,6950001,9000001,18000001,40000001},{0,97500,427500,636000,1536000,2796000,4796000}))*1.021,-2))</f>
        <v/>
      </c>
      <c r="AA1526" s="18">
        <f>MAX(0,ROUNDDOWN(M1526-J1526-430000-L1526-0,-3))</f>
        <v/>
      </c>
      <c r="AB1526" s="18">
        <f>MAX(0,ROUNDDOWN(M1526-J1526-430000-L1526-V1526,-3))</f>
        <v/>
      </c>
      <c r="AC1526" s="18">
        <f>IF(M1526&lt;=450000,0,MAX(0,ROUNDDOWN(AA1526*0.06-MIN(50000,AA1526)*0.03,-2))+MAX(0,ROUNDDOWN(AA1526*0.04-MIN(50000,AA1526)*0.02,-2)))</f>
        <v/>
      </c>
      <c r="AD1526" s="18">
        <f>IF(M1526&lt;=450000,0,MAX(0,ROUNDDOWN(AB1526*0.06-MIN(50000,AB1526)*0.03,-2))+MAX(0,ROUNDDOWN(AB1526*0.04-MIN(50000,AB1526)*0.02,-2)))</f>
        <v/>
      </c>
      <c r="AE1526" s="18">
        <f>Y1526-Z1526</f>
        <v/>
      </c>
      <c r="AF1526" s="18">
        <f>AC1526-AD1526</f>
        <v/>
      </c>
      <c r="AG1526" s="18">
        <f>AE1526+AF1526</f>
        <v/>
      </c>
      <c r="AH1526" s="20">
        <f>IF(W1526&lt;=0,0,LOOKUP(W1526,{0,1950001,3300001,6950001,9000001,18000001,40000001},{0.05,0.1,0.2,0.23,0.33,0.4,0.45}))</f>
        <v/>
      </c>
    </row>
    <row r="1527">
      <c r="A1527" t="inlineStr">
        <is>
          <t>1万円刻み 3区分8万円ずつ</t>
        </is>
      </c>
      <c r="B1527" s="18">
        <f>'4_1万円刻み'!$A$483</f>
        <v/>
      </c>
      <c r="C1527" s="19" t="n">
        <v>2026</v>
      </c>
      <c r="D1527" t="inlineStr">
        <is>
          <t>いいえ</t>
        </is>
      </c>
      <c r="E1527" s="18" t="n">
        <v>80000</v>
      </c>
      <c r="F1527" s="18" t="n">
        <v>0</v>
      </c>
      <c r="G1527" s="18" t="n">
        <v>80000</v>
      </c>
      <c r="H1527" s="18" t="n">
        <v>80000</v>
      </c>
      <c r="I1527" s="18" t="n">
        <v>0</v>
      </c>
      <c r="J1527" s="18">
        <f>ROUND(MIN(B1527/12,650000)*12*0.0915+MIN(B1527/12,1390000)*12*(0.0504+0)+B1527*0.005,0)</f>
        <v/>
      </c>
      <c r="K1527" s="18" t="n">
        <v>0</v>
      </c>
      <c r="L1527" s="18" t="n">
        <v>0</v>
      </c>
      <c r="M1527" s="18">
        <f>ROUND(IF(C1527&gt;=2026,IF(B1527&lt;741000,0,IF(B1527&lt;2191000,B1527-740000,IF(B1527&lt;2193000,1451000,IF(B1527&lt;2196000,1453000,IF(B1527&lt;2200000,1456000,IF(B1527&lt;3600000,ROUNDDOWN(B1527/4,-3)*2.8-80000,IF(B1527&lt;6600000,ROUNDDOWN(B1527/4,-3)*3.2-440000,IF(B1527&lt;8500000,ROUNDDOWN(B1527*0.9,0)-1100000,B1527-1950000)))))))),IF(B1527&lt;651000,0,IF(B1527&lt;1900000,B1527-650000,IF(B1527&lt;3600000,ROUNDDOWN(B1527/4,-3)*2.8-80000,IF(B1527&lt;6600000,ROUNDDOWN(B1527/4,-3)*3.2-440000,IF(B1527&lt;8500000,ROUNDDOWN(B1527*0.9,0)-1100000,B1527-1950000)))))),0)</f>
        <v/>
      </c>
      <c r="N1527" s="18">
        <f>IF(M1527&gt;23500000,NA(),IF(C1527&gt;=2026,IF(M1527&lt;=4890000,1040000,IF(M1527&lt;=6550000,670000,620000)),IF(M1527&lt;=1320000,950000,IF(M1527&lt;=3360000,880000,IF(M1527&lt;=4890000,680000,IF(M1527&lt;=6550000,630000,580000))))))</f>
        <v/>
      </c>
      <c r="O1527" s="18">
        <f>IF(F1527&lt;=0,IF(AND(D1527="はい",C1527&gt;=2026,C1527&lt;=2027),IF(E1527&lt;=0,0,IF(E1527&lt;=30000,E1527,IF(E1527&lt;=60000,ROUNDUP(E1527/2,0)+15000,IF(E1527&lt;=120000,ROUNDUP(E1527/4,0)+30000,60000)))),IF(E1527&lt;=0,0,IF(E1527&lt;=20000,E1527,IF(E1527&lt;=40000,ROUNDUP(E1527/2,0)+10000,IF(E1527&lt;=80000,ROUNDUP(E1527/4,0)+20000,40000))))),IF(E1527&lt;=0,IF(F1527&lt;=0,0,IF(F1527&lt;=25000,F1527,IF(F1527&lt;=50000,ROUNDUP(F1527/2,0)+12500,IF(F1527&lt;=100000,ROUNDUP(F1527/4,0)+25000,50000)))),MAX(IF(F1527&lt;=0,0,IF(F1527&lt;=25000,F1527,IF(F1527&lt;=50000,ROUNDUP(F1527/2,0)+12500,IF(F1527&lt;=100000,ROUNDUP(F1527/4,0)+25000,50000)))),MIN(IF(AND(D1527="はい",C1527&gt;=2026,C1527&lt;=2027),IF(E1527&lt;=0,0,IF(E1527&lt;=30000,E1527,IF(E1527&lt;=60000,ROUNDUP(E1527/2,0)+15000,IF(E1527&lt;=120000,ROUNDUP(E1527/4,0)+30000,60000)))),IF(E1527&lt;=0,0,IF(E1527&lt;=20000,E1527,IF(E1527&lt;=40000,ROUNDUP(E1527/2,0)+10000,IF(E1527&lt;=80000,ROUNDUP(E1527/4,0)+20000,40000)))))+IF(F1527&lt;=0,0,IF(F1527&lt;=25000,F1527,IF(F1527&lt;=50000,ROUNDUP(F1527/2,0)+12500,IF(F1527&lt;=100000,ROUNDUP(F1527/4,0)+25000,50000)))),IF(AND(D1527="はい",C1527&gt;=2026,C1527&lt;=2027),60000,40000)))))</f>
        <v/>
      </c>
      <c r="P1527" s="18">
        <f>IF(G1527&lt;=0,0,IF(G1527&lt;=20000,G1527,IF(G1527&lt;=40000,ROUNDUP(G1527/2,0)+10000,IF(G1527&lt;=80000,ROUNDUP(G1527/4,0)+20000,40000))))</f>
        <v/>
      </c>
      <c r="Q1527" s="18">
        <f>IF(I1527&lt;=0,IF(H1527&lt;=0,0,IF(H1527&lt;=20000,H1527,IF(H1527&lt;=40000,ROUNDUP(H1527/2,0)+10000,IF(H1527&lt;=80000,ROUNDUP(H1527/4,0)+20000,40000)))),IF(H1527&lt;=0,IF(I1527&lt;=0,0,IF(I1527&lt;=25000,I1527,IF(I1527&lt;=50000,ROUNDUP(I1527/2,0)+12500,IF(I1527&lt;=100000,ROUNDUP(I1527/4,0)+25000,50000)))),MAX(IF(I1527&lt;=0,0,IF(I1527&lt;=25000,I1527,IF(I1527&lt;=50000,ROUNDUP(I1527/2,0)+12500,IF(I1527&lt;=100000,ROUNDUP(I1527/4,0)+25000,50000)))),MIN(IF(H1527&lt;=0,0,IF(H1527&lt;=20000,H1527,IF(H1527&lt;=40000,ROUNDUP(H1527/2,0)+10000,IF(H1527&lt;=80000,ROUNDUP(H1527/4,0)+20000,40000))))+IF(I1527&lt;=0,0,IF(I1527&lt;=25000,I1527,IF(I1527&lt;=50000,ROUNDUP(I1527/2,0)+12500,IF(I1527&lt;=100000,ROUNDUP(I1527/4,0)+25000,50000)))),40000))))</f>
        <v/>
      </c>
      <c r="R1527" s="18">
        <f>MIN(120000,O1527+P1527+Q1527)</f>
        <v/>
      </c>
      <c r="S1527" s="18">
        <f>IF(F1527&lt;=0,IF(E1527&lt;=0,0,IF(E1527&lt;=12000,E1527,IF(E1527&lt;=32000,ROUNDUP(E1527/2,0)+6000,IF(E1527&lt;=56000,ROUNDUP(E1527/4,0)+14000,28000)))),IF(E1527&lt;=0,IF(F1527&lt;=0,0,IF(F1527&lt;=15000,F1527,IF(F1527&lt;=40000,ROUNDUP(F1527/2,0)+7500,IF(F1527&lt;=70000,ROUNDUP(F1527/4,0)+17500,35000)))),MAX(IF(F1527&lt;=0,0,IF(F1527&lt;=15000,F1527,IF(F1527&lt;=40000,ROUNDUP(F1527/2,0)+7500,IF(F1527&lt;=70000,ROUNDUP(F1527/4,0)+17500,35000)))),MIN(IF(E1527&lt;=0,0,IF(E1527&lt;=12000,E1527,IF(E1527&lt;=32000,ROUNDUP(E1527/2,0)+6000,IF(E1527&lt;=56000,ROUNDUP(E1527/4,0)+14000,28000))))+IF(F1527&lt;=0,0,IF(F1527&lt;=15000,F1527,IF(F1527&lt;=40000,ROUNDUP(F1527/2,0)+7500,IF(F1527&lt;=70000,ROUNDUP(F1527/4,0)+17500,35000)))),28000))))</f>
        <v/>
      </c>
      <c r="T1527" s="18">
        <f>IF(G1527&lt;=0,0,IF(G1527&lt;=12000,G1527,IF(G1527&lt;=32000,ROUNDUP(G1527/2,0)+6000,IF(G1527&lt;=56000,ROUNDUP(G1527/4,0)+14000,28000))))</f>
        <v/>
      </c>
      <c r="U1527" s="18">
        <f>IF(I1527&lt;=0,IF(H1527&lt;=0,0,IF(H1527&lt;=12000,H1527,IF(H1527&lt;=32000,ROUNDUP(H1527/2,0)+6000,IF(H1527&lt;=56000,ROUNDUP(H1527/4,0)+14000,28000)))),IF(H1527&lt;=0,IF(I1527&lt;=0,0,IF(I1527&lt;=15000,I1527,IF(I1527&lt;=40000,ROUNDUP(I1527/2,0)+7500,IF(I1527&lt;=70000,ROUNDUP(I1527/4,0)+17500,35000)))),MAX(IF(I1527&lt;=0,0,IF(I1527&lt;=15000,I1527,IF(I1527&lt;=40000,ROUNDUP(I1527/2,0)+7500,IF(I1527&lt;=70000,ROUNDUP(I1527/4,0)+17500,35000)))),MIN(IF(H1527&lt;=0,0,IF(H1527&lt;=12000,H1527,IF(H1527&lt;=32000,ROUNDUP(H1527/2,0)+6000,IF(H1527&lt;=56000,ROUNDUP(H1527/4,0)+14000,28000))))+IF(I1527&lt;=0,0,IF(I1527&lt;=15000,I1527,IF(I1527&lt;=40000,ROUNDUP(I1527/2,0)+7500,IF(I1527&lt;=70000,ROUNDUP(I1527/4,0)+17500,35000)))),28000))))</f>
        <v/>
      </c>
      <c r="V1527" s="18">
        <f>MIN(70000,S1527+T1527+U1527)</f>
        <v/>
      </c>
      <c r="W1527" s="18">
        <f>MAX(0,ROUNDDOWN(M1527-J1527-N1527-K1527-0,-3))</f>
        <v/>
      </c>
      <c r="X1527" s="18">
        <f>MAX(0,ROUNDDOWN(M1527-J1527-N1527-K1527-R1527,-3))</f>
        <v/>
      </c>
      <c r="Y1527" s="18">
        <f>IF(W1527&lt;=0,0,ROUNDDOWN((W1527*LOOKUP(W1527,{0,1950001,3300001,6950001,9000001,18000001,40000001},{0.05,0.1,0.2,0.23,0.33,0.4,0.45})-LOOKUP(W1527,{0,1950001,3300001,6950001,9000001,18000001,40000001},{0,97500,427500,636000,1536000,2796000,4796000}))*1.021,-2))</f>
        <v/>
      </c>
      <c r="Z1527" s="18">
        <f>IF(X1527&lt;=0,0,ROUNDDOWN((X1527*LOOKUP(X1527,{0,1950001,3300001,6950001,9000001,18000001,40000001},{0.05,0.1,0.2,0.23,0.33,0.4,0.45})-LOOKUP(X1527,{0,1950001,3300001,6950001,9000001,18000001,40000001},{0,97500,427500,636000,1536000,2796000,4796000}))*1.021,-2))</f>
        <v/>
      </c>
      <c r="AA1527" s="18">
        <f>MAX(0,ROUNDDOWN(M1527-J1527-430000-L1527-0,-3))</f>
        <v/>
      </c>
      <c r="AB1527" s="18">
        <f>MAX(0,ROUNDDOWN(M1527-J1527-430000-L1527-V1527,-3))</f>
        <v/>
      </c>
      <c r="AC1527" s="18">
        <f>IF(M1527&lt;=450000,0,MAX(0,ROUNDDOWN(AA1527*0.06-MIN(50000,AA1527)*0.03,-2))+MAX(0,ROUNDDOWN(AA1527*0.04-MIN(50000,AA1527)*0.02,-2)))</f>
        <v/>
      </c>
      <c r="AD1527" s="18">
        <f>IF(M1527&lt;=450000,0,MAX(0,ROUNDDOWN(AB1527*0.06-MIN(50000,AB1527)*0.03,-2))+MAX(0,ROUNDDOWN(AB1527*0.04-MIN(50000,AB1527)*0.02,-2)))</f>
        <v/>
      </c>
      <c r="AE1527" s="18">
        <f>Y1527-Z1527</f>
        <v/>
      </c>
      <c r="AF1527" s="18">
        <f>AC1527-AD1527</f>
        <v/>
      </c>
      <c r="AG1527" s="18">
        <f>AE1527+AF1527</f>
        <v/>
      </c>
      <c r="AH1527" s="20">
        <f>IF(W1527&lt;=0,0,LOOKUP(W1527,{0,1950001,3300001,6950001,9000001,18000001,40000001},{0.05,0.1,0.2,0.23,0.33,0.4,0.45}))</f>
        <v/>
      </c>
    </row>
    <row r="1528">
      <c r="A1528" t="inlineStr">
        <is>
          <t>1万円刻み 一般8万円</t>
        </is>
      </c>
      <c r="B1528" s="18">
        <f>'4_1万円刻み'!$A$483</f>
        <v/>
      </c>
      <c r="C1528" s="19" t="n">
        <v>2026</v>
      </c>
      <c r="D1528" t="inlineStr">
        <is>
          <t>いいえ</t>
        </is>
      </c>
      <c r="E1528" s="18" t="n">
        <v>80000</v>
      </c>
      <c r="F1528" s="18" t="n">
        <v>0</v>
      </c>
      <c r="G1528" s="18" t="n">
        <v>0</v>
      </c>
      <c r="H1528" s="18" t="n">
        <v>0</v>
      </c>
      <c r="I1528" s="18" t="n">
        <v>0</v>
      </c>
      <c r="J1528" s="18">
        <f>ROUND(MIN(B1528/12,650000)*12*0.0915+MIN(B1528/12,1390000)*12*(0.0504+0)+B1528*0.005,0)</f>
        <v/>
      </c>
      <c r="K1528" s="18" t="n">
        <v>0</v>
      </c>
      <c r="L1528" s="18" t="n">
        <v>0</v>
      </c>
      <c r="M1528" s="18">
        <f>ROUND(IF(C1528&gt;=2026,IF(B1528&lt;741000,0,IF(B1528&lt;2191000,B1528-740000,IF(B1528&lt;2193000,1451000,IF(B1528&lt;2196000,1453000,IF(B1528&lt;2200000,1456000,IF(B1528&lt;3600000,ROUNDDOWN(B1528/4,-3)*2.8-80000,IF(B1528&lt;6600000,ROUNDDOWN(B1528/4,-3)*3.2-440000,IF(B1528&lt;8500000,ROUNDDOWN(B1528*0.9,0)-1100000,B1528-1950000)))))))),IF(B1528&lt;651000,0,IF(B1528&lt;1900000,B1528-650000,IF(B1528&lt;3600000,ROUNDDOWN(B1528/4,-3)*2.8-80000,IF(B1528&lt;6600000,ROUNDDOWN(B1528/4,-3)*3.2-440000,IF(B1528&lt;8500000,ROUNDDOWN(B1528*0.9,0)-1100000,B1528-1950000)))))),0)</f>
        <v/>
      </c>
      <c r="N1528" s="18">
        <f>IF(M1528&gt;23500000,NA(),IF(C1528&gt;=2026,IF(M1528&lt;=4890000,1040000,IF(M1528&lt;=6550000,670000,620000)),IF(M1528&lt;=1320000,950000,IF(M1528&lt;=3360000,880000,IF(M1528&lt;=4890000,680000,IF(M1528&lt;=6550000,630000,580000))))))</f>
        <v/>
      </c>
      <c r="O1528" s="18">
        <f>IF(F1528&lt;=0,IF(AND(D1528="はい",C1528&gt;=2026,C1528&lt;=2027),IF(E1528&lt;=0,0,IF(E1528&lt;=30000,E1528,IF(E1528&lt;=60000,ROUNDUP(E1528/2,0)+15000,IF(E1528&lt;=120000,ROUNDUP(E1528/4,0)+30000,60000)))),IF(E1528&lt;=0,0,IF(E1528&lt;=20000,E1528,IF(E1528&lt;=40000,ROUNDUP(E1528/2,0)+10000,IF(E1528&lt;=80000,ROUNDUP(E1528/4,0)+20000,40000))))),IF(E1528&lt;=0,IF(F1528&lt;=0,0,IF(F1528&lt;=25000,F1528,IF(F1528&lt;=50000,ROUNDUP(F1528/2,0)+12500,IF(F1528&lt;=100000,ROUNDUP(F1528/4,0)+25000,50000)))),MAX(IF(F1528&lt;=0,0,IF(F1528&lt;=25000,F1528,IF(F1528&lt;=50000,ROUNDUP(F1528/2,0)+12500,IF(F1528&lt;=100000,ROUNDUP(F1528/4,0)+25000,50000)))),MIN(IF(AND(D1528="はい",C1528&gt;=2026,C1528&lt;=2027),IF(E1528&lt;=0,0,IF(E1528&lt;=30000,E1528,IF(E1528&lt;=60000,ROUNDUP(E1528/2,0)+15000,IF(E1528&lt;=120000,ROUNDUP(E1528/4,0)+30000,60000)))),IF(E1528&lt;=0,0,IF(E1528&lt;=20000,E1528,IF(E1528&lt;=40000,ROUNDUP(E1528/2,0)+10000,IF(E1528&lt;=80000,ROUNDUP(E1528/4,0)+20000,40000)))))+IF(F1528&lt;=0,0,IF(F1528&lt;=25000,F1528,IF(F1528&lt;=50000,ROUNDUP(F1528/2,0)+12500,IF(F1528&lt;=100000,ROUNDUP(F1528/4,0)+25000,50000)))),IF(AND(D1528="はい",C1528&gt;=2026,C1528&lt;=2027),60000,40000)))))</f>
        <v/>
      </c>
      <c r="P1528" s="18">
        <f>IF(G1528&lt;=0,0,IF(G1528&lt;=20000,G1528,IF(G1528&lt;=40000,ROUNDUP(G1528/2,0)+10000,IF(G1528&lt;=80000,ROUNDUP(G1528/4,0)+20000,40000))))</f>
        <v/>
      </c>
      <c r="Q1528" s="18">
        <f>IF(I1528&lt;=0,IF(H1528&lt;=0,0,IF(H1528&lt;=20000,H1528,IF(H1528&lt;=40000,ROUNDUP(H1528/2,0)+10000,IF(H1528&lt;=80000,ROUNDUP(H1528/4,0)+20000,40000)))),IF(H1528&lt;=0,IF(I1528&lt;=0,0,IF(I1528&lt;=25000,I1528,IF(I1528&lt;=50000,ROUNDUP(I1528/2,0)+12500,IF(I1528&lt;=100000,ROUNDUP(I1528/4,0)+25000,50000)))),MAX(IF(I1528&lt;=0,0,IF(I1528&lt;=25000,I1528,IF(I1528&lt;=50000,ROUNDUP(I1528/2,0)+12500,IF(I1528&lt;=100000,ROUNDUP(I1528/4,0)+25000,50000)))),MIN(IF(H1528&lt;=0,0,IF(H1528&lt;=20000,H1528,IF(H1528&lt;=40000,ROUNDUP(H1528/2,0)+10000,IF(H1528&lt;=80000,ROUNDUP(H1528/4,0)+20000,40000))))+IF(I1528&lt;=0,0,IF(I1528&lt;=25000,I1528,IF(I1528&lt;=50000,ROUNDUP(I1528/2,0)+12500,IF(I1528&lt;=100000,ROUNDUP(I1528/4,0)+25000,50000)))),40000))))</f>
        <v/>
      </c>
      <c r="R1528" s="18">
        <f>MIN(120000,O1528+P1528+Q1528)</f>
        <v/>
      </c>
      <c r="S1528" s="18">
        <f>IF(F1528&lt;=0,IF(E1528&lt;=0,0,IF(E1528&lt;=12000,E1528,IF(E1528&lt;=32000,ROUNDUP(E1528/2,0)+6000,IF(E1528&lt;=56000,ROUNDUP(E1528/4,0)+14000,28000)))),IF(E1528&lt;=0,IF(F1528&lt;=0,0,IF(F1528&lt;=15000,F1528,IF(F1528&lt;=40000,ROUNDUP(F1528/2,0)+7500,IF(F1528&lt;=70000,ROUNDUP(F1528/4,0)+17500,35000)))),MAX(IF(F1528&lt;=0,0,IF(F1528&lt;=15000,F1528,IF(F1528&lt;=40000,ROUNDUP(F1528/2,0)+7500,IF(F1528&lt;=70000,ROUNDUP(F1528/4,0)+17500,35000)))),MIN(IF(E1528&lt;=0,0,IF(E1528&lt;=12000,E1528,IF(E1528&lt;=32000,ROUNDUP(E1528/2,0)+6000,IF(E1528&lt;=56000,ROUNDUP(E1528/4,0)+14000,28000))))+IF(F1528&lt;=0,0,IF(F1528&lt;=15000,F1528,IF(F1528&lt;=40000,ROUNDUP(F1528/2,0)+7500,IF(F1528&lt;=70000,ROUNDUP(F1528/4,0)+17500,35000)))),28000))))</f>
        <v/>
      </c>
      <c r="T1528" s="18">
        <f>IF(G1528&lt;=0,0,IF(G1528&lt;=12000,G1528,IF(G1528&lt;=32000,ROUNDUP(G1528/2,0)+6000,IF(G1528&lt;=56000,ROUNDUP(G1528/4,0)+14000,28000))))</f>
        <v/>
      </c>
      <c r="U1528" s="18">
        <f>IF(I1528&lt;=0,IF(H1528&lt;=0,0,IF(H1528&lt;=12000,H1528,IF(H1528&lt;=32000,ROUNDUP(H1528/2,0)+6000,IF(H1528&lt;=56000,ROUNDUP(H1528/4,0)+14000,28000)))),IF(H1528&lt;=0,IF(I1528&lt;=0,0,IF(I1528&lt;=15000,I1528,IF(I1528&lt;=40000,ROUNDUP(I1528/2,0)+7500,IF(I1528&lt;=70000,ROUNDUP(I1528/4,0)+17500,35000)))),MAX(IF(I1528&lt;=0,0,IF(I1528&lt;=15000,I1528,IF(I1528&lt;=40000,ROUNDUP(I1528/2,0)+7500,IF(I1528&lt;=70000,ROUNDUP(I1528/4,0)+17500,35000)))),MIN(IF(H1528&lt;=0,0,IF(H1528&lt;=12000,H1528,IF(H1528&lt;=32000,ROUNDUP(H1528/2,0)+6000,IF(H1528&lt;=56000,ROUNDUP(H1528/4,0)+14000,28000))))+IF(I1528&lt;=0,0,IF(I1528&lt;=15000,I1528,IF(I1528&lt;=40000,ROUNDUP(I1528/2,0)+7500,IF(I1528&lt;=70000,ROUNDUP(I1528/4,0)+17500,35000)))),28000))))</f>
        <v/>
      </c>
      <c r="V1528" s="18">
        <f>MIN(70000,S1528+T1528+U1528)</f>
        <v/>
      </c>
      <c r="W1528" s="18">
        <f>MAX(0,ROUNDDOWN(M1528-J1528-N1528-K1528-0,-3))</f>
        <v/>
      </c>
      <c r="X1528" s="18">
        <f>MAX(0,ROUNDDOWN(M1528-J1528-N1528-K1528-R1528,-3))</f>
        <v/>
      </c>
      <c r="Y1528" s="18">
        <f>IF(W1528&lt;=0,0,ROUNDDOWN((W1528*LOOKUP(W1528,{0,1950001,3300001,6950001,9000001,18000001,40000001},{0.05,0.1,0.2,0.23,0.33,0.4,0.45})-LOOKUP(W1528,{0,1950001,3300001,6950001,9000001,18000001,40000001},{0,97500,427500,636000,1536000,2796000,4796000}))*1.021,-2))</f>
        <v/>
      </c>
      <c r="Z1528" s="18">
        <f>IF(X1528&lt;=0,0,ROUNDDOWN((X1528*LOOKUP(X1528,{0,1950001,3300001,6950001,9000001,18000001,40000001},{0.05,0.1,0.2,0.23,0.33,0.4,0.45})-LOOKUP(X1528,{0,1950001,3300001,6950001,9000001,18000001,40000001},{0,97500,427500,636000,1536000,2796000,4796000}))*1.021,-2))</f>
        <v/>
      </c>
      <c r="AA1528" s="18">
        <f>MAX(0,ROUNDDOWN(M1528-J1528-430000-L1528-0,-3))</f>
        <v/>
      </c>
      <c r="AB1528" s="18">
        <f>MAX(0,ROUNDDOWN(M1528-J1528-430000-L1528-V1528,-3))</f>
        <v/>
      </c>
      <c r="AC1528" s="18">
        <f>IF(M1528&lt;=450000,0,MAX(0,ROUNDDOWN(AA1528*0.06-MIN(50000,AA1528)*0.03,-2))+MAX(0,ROUNDDOWN(AA1528*0.04-MIN(50000,AA1528)*0.02,-2)))</f>
        <v/>
      </c>
      <c r="AD1528" s="18">
        <f>IF(M1528&lt;=450000,0,MAX(0,ROUNDDOWN(AB1528*0.06-MIN(50000,AB1528)*0.03,-2))+MAX(0,ROUNDDOWN(AB1528*0.04-MIN(50000,AB1528)*0.02,-2)))</f>
        <v/>
      </c>
      <c r="AE1528" s="18">
        <f>Y1528-Z1528</f>
        <v/>
      </c>
      <c r="AF1528" s="18">
        <f>AC1528-AD1528</f>
        <v/>
      </c>
      <c r="AG1528" s="18">
        <f>AE1528+AF1528</f>
        <v/>
      </c>
      <c r="AH1528" s="20">
        <f>IF(W1528&lt;=0,0,LOOKUP(W1528,{0,1950001,3300001,6950001,9000001,18000001,40000001},{0.05,0.1,0.2,0.23,0.33,0.4,0.45}))</f>
        <v/>
      </c>
    </row>
    <row r="1529">
      <c r="A1529" t="inlineStr">
        <is>
          <t>1万円刻み 特例あり一般12万円</t>
        </is>
      </c>
      <c r="B1529" s="18">
        <f>'4_1万円刻み'!$A$483</f>
        <v/>
      </c>
      <c r="C1529" s="19" t="n">
        <v>2026</v>
      </c>
      <c r="D1529" t="inlineStr">
        <is>
          <t>はい</t>
        </is>
      </c>
      <c r="E1529" s="18" t="n">
        <v>120000</v>
      </c>
      <c r="F1529" s="18" t="n">
        <v>0</v>
      </c>
      <c r="G1529" s="18" t="n">
        <v>0</v>
      </c>
      <c r="H1529" s="18" t="n">
        <v>0</v>
      </c>
      <c r="I1529" s="18" t="n">
        <v>0</v>
      </c>
      <c r="J1529" s="18">
        <f>ROUND(MIN(B1529/12,650000)*12*0.0915+MIN(B1529/12,1390000)*12*(0.0504+0)+B1529*0.005,0)</f>
        <v/>
      </c>
      <c r="K1529" s="18" t="n">
        <v>0</v>
      </c>
      <c r="L1529" s="18" t="n">
        <v>0</v>
      </c>
      <c r="M1529" s="18">
        <f>ROUND(IF(C1529&gt;=2026,IF(B1529&lt;741000,0,IF(B1529&lt;2191000,B1529-740000,IF(B1529&lt;2193000,1451000,IF(B1529&lt;2196000,1453000,IF(B1529&lt;2200000,1456000,IF(B1529&lt;3600000,ROUNDDOWN(B1529/4,-3)*2.8-80000,IF(B1529&lt;6600000,ROUNDDOWN(B1529/4,-3)*3.2-440000,IF(B1529&lt;8500000,ROUNDDOWN(B1529*0.9,0)-1100000,B1529-1950000)))))))),IF(B1529&lt;651000,0,IF(B1529&lt;1900000,B1529-650000,IF(B1529&lt;3600000,ROUNDDOWN(B1529/4,-3)*2.8-80000,IF(B1529&lt;6600000,ROUNDDOWN(B1529/4,-3)*3.2-440000,IF(B1529&lt;8500000,ROUNDDOWN(B1529*0.9,0)-1100000,B1529-1950000)))))),0)</f>
        <v/>
      </c>
      <c r="N1529" s="18">
        <f>IF(M1529&gt;23500000,NA(),IF(C1529&gt;=2026,IF(M1529&lt;=4890000,1040000,IF(M1529&lt;=6550000,670000,620000)),IF(M1529&lt;=1320000,950000,IF(M1529&lt;=3360000,880000,IF(M1529&lt;=4890000,680000,IF(M1529&lt;=6550000,630000,580000))))))</f>
        <v/>
      </c>
      <c r="O1529" s="18">
        <f>IF(F1529&lt;=0,IF(AND(D1529="はい",C1529&gt;=2026,C1529&lt;=2027),IF(E1529&lt;=0,0,IF(E1529&lt;=30000,E1529,IF(E1529&lt;=60000,ROUNDUP(E1529/2,0)+15000,IF(E1529&lt;=120000,ROUNDUP(E1529/4,0)+30000,60000)))),IF(E1529&lt;=0,0,IF(E1529&lt;=20000,E1529,IF(E1529&lt;=40000,ROUNDUP(E1529/2,0)+10000,IF(E1529&lt;=80000,ROUNDUP(E1529/4,0)+20000,40000))))),IF(E1529&lt;=0,IF(F1529&lt;=0,0,IF(F1529&lt;=25000,F1529,IF(F1529&lt;=50000,ROUNDUP(F1529/2,0)+12500,IF(F1529&lt;=100000,ROUNDUP(F1529/4,0)+25000,50000)))),MAX(IF(F1529&lt;=0,0,IF(F1529&lt;=25000,F1529,IF(F1529&lt;=50000,ROUNDUP(F1529/2,0)+12500,IF(F1529&lt;=100000,ROUNDUP(F1529/4,0)+25000,50000)))),MIN(IF(AND(D1529="はい",C1529&gt;=2026,C1529&lt;=2027),IF(E1529&lt;=0,0,IF(E1529&lt;=30000,E1529,IF(E1529&lt;=60000,ROUNDUP(E1529/2,0)+15000,IF(E1529&lt;=120000,ROUNDUP(E1529/4,0)+30000,60000)))),IF(E1529&lt;=0,0,IF(E1529&lt;=20000,E1529,IF(E1529&lt;=40000,ROUNDUP(E1529/2,0)+10000,IF(E1529&lt;=80000,ROUNDUP(E1529/4,0)+20000,40000)))))+IF(F1529&lt;=0,0,IF(F1529&lt;=25000,F1529,IF(F1529&lt;=50000,ROUNDUP(F1529/2,0)+12500,IF(F1529&lt;=100000,ROUNDUP(F1529/4,0)+25000,50000)))),IF(AND(D1529="はい",C1529&gt;=2026,C1529&lt;=2027),60000,40000)))))</f>
        <v/>
      </c>
      <c r="P1529" s="18">
        <f>IF(G1529&lt;=0,0,IF(G1529&lt;=20000,G1529,IF(G1529&lt;=40000,ROUNDUP(G1529/2,0)+10000,IF(G1529&lt;=80000,ROUNDUP(G1529/4,0)+20000,40000))))</f>
        <v/>
      </c>
      <c r="Q1529" s="18">
        <f>IF(I1529&lt;=0,IF(H1529&lt;=0,0,IF(H1529&lt;=20000,H1529,IF(H1529&lt;=40000,ROUNDUP(H1529/2,0)+10000,IF(H1529&lt;=80000,ROUNDUP(H1529/4,0)+20000,40000)))),IF(H1529&lt;=0,IF(I1529&lt;=0,0,IF(I1529&lt;=25000,I1529,IF(I1529&lt;=50000,ROUNDUP(I1529/2,0)+12500,IF(I1529&lt;=100000,ROUNDUP(I1529/4,0)+25000,50000)))),MAX(IF(I1529&lt;=0,0,IF(I1529&lt;=25000,I1529,IF(I1529&lt;=50000,ROUNDUP(I1529/2,0)+12500,IF(I1529&lt;=100000,ROUNDUP(I1529/4,0)+25000,50000)))),MIN(IF(H1529&lt;=0,0,IF(H1529&lt;=20000,H1529,IF(H1529&lt;=40000,ROUNDUP(H1529/2,0)+10000,IF(H1529&lt;=80000,ROUNDUP(H1529/4,0)+20000,40000))))+IF(I1529&lt;=0,0,IF(I1529&lt;=25000,I1529,IF(I1529&lt;=50000,ROUNDUP(I1529/2,0)+12500,IF(I1529&lt;=100000,ROUNDUP(I1529/4,0)+25000,50000)))),40000))))</f>
        <v/>
      </c>
      <c r="R1529" s="18">
        <f>MIN(120000,O1529+P1529+Q1529)</f>
        <v/>
      </c>
      <c r="S1529" s="18">
        <f>IF(F1529&lt;=0,IF(E1529&lt;=0,0,IF(E1529&lt;=12000,E1529,IF(E1529&lt;=32000,ROUNDUP(E1529/2,0)+6000,IF(E1529&lt;=56000,ROUNDUP(E1529/4,0)+14000,28000)))),IF(E1529&lt;=0,IF(F1529&lt;=0,0,IF(F1529&lt;=15000,F1529,IF(F1529&lt;=40000,ROUNDUP(F1529/2,0)+7500,IF(F1529&lt;=70000,ROUNDUP(F1529/4,0)+17500,35000)))),MAX(IF(F1529&lt;=0,0,IF(F1529&lt;=15000,F1529,IF(F1529&lt;=40000,ROUNDUP(F1529/2,0)+7500,IF(F1529&lt;=70000,ROUNDUP(F1529/4,0)+17500,35000)))),MIN(IF(E1529&lt;=0,0,IF(E1529&lt;=12000,E1529,IF(E1529&lt;=32000,ROUNDUP(E1529/2,0)+6000,IF(E1529&lt;=56000,ROUNDUP(E1529/4,0)+14000,28000))))+IF(F1529&lt;=0,0,IF(F1529&lt;=15000,F1529,IF(F1529&lt;=40000,ROUNDUP(F1529/2,0)+7500,IF(F1529&lt;=70000,ROUNDUP(F1529/4,0)+17500,35000)))),28000))))</f>
        <v/>
      </c>
      <c r="T1529" s="18">
        <f>IF(G1529&lt;=0,0,IF(G1529&lt;=12000,G1529,IF(G1529&lt;=32000,ROUNDUP(G1529/2,0)+6000,IF(G1529&lt;=56000,ROUNDUP(G1529/4,0)+14000,28000))))</f>
        <v/>
      </c>
      <c r="U1529" s="18">
        <f>IF(I1529&lt;=0,IF(H1529&lt;=0,0,IF(H1529&lt;=12000,H1529,IF(H1529&lt;=32000,ROUNDUP(H1529/2,0)+6000,IF(H1529&lt;=56000,ROUNDUP(H1529/4,0)+14000,28000)))),IF(H1529&lt;=0,IF(I1529&lt;=0,0,IF(I1529&lt;=15000,I1529,IF(I1529&lt;=40000,ROUNDUP(I1529/2,0)+7500,IF(I1529&lt;=70000,ROUNDUP(I1529/4,0)+17500,35000)))),MAX(IF(I1529&lt;=0,0,IF(I1529&lt;=15000,I1529,IF(I1529&lt;=40000,ROUNDUP(I1529/2,0)+7500,IF(I1529&lt;=70000,ROUNDUP(I1529/4,0)+17500,35000)))),MIN(IF(H1529&lt;=0,0,IF(H1529&lt;=12000,H1529,IF(H1529&lt;=32000,ROUNDUP(H1529/2,0)+6000,IF(H1529&lt;=56000,ROUNDUP(H1529/4,0)+14000,28000))))+IF(I1529&lt;=0,0,IF(I1529&lt;=15000,I1529,IF(I1529&lt;=40000,ROUNDUP(I1529/2,0)+7500,IF(I1529&lt;=70000,ROUNDUP(I1529/4,0)+17500,35000)))),28000))))</f>
        <v/>
      </c>
      <c r="V1529" s="18">
        <f>MIN(70000,S1529+T1529+U1529)</f>
        <v/>
      </c>
      <c r="W1529" s="18">
        <f>MAX(0,ROUNDDOWN(M1529-J1529-N1529-K1529-0,-3))</f>
        <v/>
      </c>
      <c r="X1529" s="18">
        <f>MAX(0,ROUNDDOWN(M1529-J1529-N1529-K1529-R1529,-3))</f>
        <v/>
      </c>
      <c r="Y1529" s="18">
        <f>IF(W1529&lt;=0,0,ROUNDDOWN((W1529*LOOKUP(W1529,{0,1950001,3300001,6950001,9000001,18000001,40000001},{0.05,0.1,0.2,0.23,0.33,0.4,0.45})-LOOKUP(W1529,{0,1950001,3300001,6950001,9000001,18000001,40000001},{0,97500,427500,636000,1536000,2796000,4796000}))*1.021,-2))</f>
        <v/>
      </c>
      <c r="Z1529" s="18">
        <f>IF(X1529&lt;=0,0,ROUNDDOWN((X1529*LOOKUP(X1529,{0,1950001,3300001,6950001,9000001,18000001,40000001},{0.05,0.1,0.2,0.23,0.33,0.4,0.45})-LOOKUP(X1529,{0,1950001,3300001,6950001,9000001,18000001,40000001},{0,97500,427500,636000,1536000,2796000,4796000}))*1.021,-2))</f>
        <v/>
      </c>
      <c r="AA1529" s="18">
        <f>MAX(0,ROUNDDOWN(M1529-J1529-430000-L1529-0,-3))</f>
        <v/>
      </c>
      <c r="AB1529" s="18">
        <f>MAX(0,ROUNDDOWN(M1529-J1529-430000-L1529-V1529,-3))</f>
        <v/>
      </c>
      <c r="AC1529" s="18">
        <f>IF(M1529&lt;=450000,0,MAX(0,ROUNDDOWN(AA1529*0.06-MIN(50000,AA1529)*0.03,-2))+MAX(0,ROUNDDOWN(AA1529*0.04-MIN(50000,AA1529)*0.02,-2)))</f>
        <v/>
      </c>
      <c r="AD1529" s="18">
        <f>IF(M1529&lt;=450000,0,MAX(0,ROUNDDOWN(AB1529*0.06-MIN(50000,AB1529)*0.03,-2))+MAX(0,ROUNDDOWN(AB1529*0.04-MIN(50000,AB1529)*0.02,-2)))</f>
        <v/>
      </c>
      <c r="AE1529" s="18">
        <f>Y1529-Z1529</f>
        <v/>
      </c>
      <c r="AF1529" s="18">
        <f>AC1529-AD1529</f>
        <v/>
      </c>
      <c r="AG1529" s="18">
        <f>AE1529+AF1529</f>
        <v/>
      </c>
      <c r="AH1529" s="20">
        <f>IF(W1529&lt;=0,0,LOOKUP(W1529,{0,1950001,3300001,6950001,9000001,18000001,40000001},{0.05,0.1,0.2,0.23,0.33,0.4,0.45}))</f>
        <v/>
      </c>
    </row>
    <row r="1530">
      <c r="A1530" t="inlineStr">
        <is>
          <t>1万円刻み 3区分8万円ずつ</t>
        </is>
      </c>
      <c r="B1530" s="18">
        <f>'4_1万円刻み'!$A$484</f>
        <v/>
      </c>
      <c r="C1530" s="19" t="n">
        <v>2026</v>
      </c>
      <c r="D1530" t="inlineStr">
        <is>
          <t>いいえ</t>
        </is>
      </c>
      <c r="E1530" s="18" t="n">
        <v>80000</v>
      </c>
      <c r="F1530" s="18" t="n">
        <v>0</v>
      </c>
      <c r="G1530" s="18" t="n">
        <v>80000</v>
      </c>
      <c r="H1530" s="18" t="n">
        <v>80000</v>
      </c>
      <c r="I1530" s="18" t="n">
        <v>0</v>
      </c>
      <c r="J1530" s="18">
        <f>ROUND(MIN(B1530/12,650000)*12*0.0915+MIN(B1530/12,1390000)*12*(0.0504+0)+B1530*0.005,0)</f>
        <v/>
      </c>
      <c r="K1530" s="18" t="n">
        <v>0</v>
      </c>
      <c r="L1530" s="18" t="n">
        <v>0</v>
      </c>
      <c r="M1530" s="18">
        <f>ROUND(IF(C1530&gt;=2026,IF(B1530&lt;741000,0,IF(B1530&lt;2191000,B1530-740000,IF(B1530&lt;2193000,1451000,IF(B1530&lt;2196000,1453000,IF(B1530&lt;2200000,1456000,IF(B1530&lt;3600000,ROUNDDOWN(B1530/4,-3)*2.8-80000,IF(B1530&lt;6600000,ROUNDDOWN(B1530/4,-3)*3.2-440000,IF(B1530&lt;8500000,ROUNDDOWN(B1530*0.9,0)-1100000,B1530-1950000)))))))),IF(B1530&lt;651000,0,IF(B1530&lt;1900000,B1530-650000,IF(B1530&lt;3600000,ROUNDDOWN(B1530/4,-3)*2.8-80000,IF(B1530&lt;6600000,ROUNDDOWN(B1530/4,-3)*3.2-440000,IF(B1530&lt;8500000,ROUNDDOWN(B1530*0.9,0)-1100000,B1530-1950000)))))),0)</f>
        <v/>
      </c>
      <c r="N1530" s="18">
        <f>IF(M1530&gt;23500000,NA(),IF(C1530&gt;=2026,IF(M1530&lt;=4890000,1040000,IF(M1530&lt;=6550000,670000,620000)),IF(M1530&lt;=1320000,950000,IF(M1530&lt;=3360000,880000,IF(M1530&lt;=4890000,680000,IF(M1530&lt;=6550000,630000,580000))))))</f>
        <v/>
      </c>
      <c r="O1530" s="18">
        <f>IF(F1530&lt;=0,IF(AND(D1530="はい",C1530&gt;=2026,C1530&lt;=2027),IF(E1530&lt;=0,0,IF(E1530&lt;=30000,E1530,IF(E1530&lt;=60000,ROUNDUP(E1530/2,0)+15000,IF(E1530&lt;=120000,ROUNDUP(E1530/4,0)+30000,60000)))),IF(E1530&lt;=0,0,IF(E1530&lt;=20000,E1530,IF(E1530&lt;=40000,ROUNDUP(E1530/2,0)+10000,IF(E1530&lt;=80000,ROUNDUP(E1530/4,0)+20000,40000))))),IF(E1530&lt;=0,IF(F1530&lt;=0,0,IF(F1530&lt;=25000,F1530,IF(F1530&lt;=50000,ROUNDUP(F1530/2,0)+12500,IF(F1530&lt;=100000,ROUNDUP(F1530/4,0)+25000,50000)))),MAX(IF(F1530&lt;=0,0,IF(F1530&lt;=25000,F1530,IF(F1530&lt;=50000,ROUNDUP(F1530/2,0)+12500,IF(F1530&lt;=100000,ROUNDUP(F1530/4,0)+25000,50000)))),MIN(IF(AND(D1530="はい",C1530&gt;=2026,C1530&lt;=2027),IF(E1530&lt;=0,0,IF(E1530&lt;=30000,E1530,IF(E1530&lt;=60000,ROUNDUP(E1530/2,0)+15000,IF(E1530&lt;=120000,ROUNDUP(E1530/4,0)+30000,60000)))),IF(E1530&lt;=0,0,IF(E1530&lt;=20000,E1530,IF(E1530&lt;=40000,ROUNDUP(E1530/2,0)+10000,IF(E1530&lt;=80000,ROUNDUP(E1530/4,0)+20000,40000)))))+IF(F1530&lt;=0,0,IF(F1530&lt;=25000,F1530,IF(F1530&lt;=50000,ROUNDUP(F1530/2,0)+12500,IF(F1530&lt;=100000,ROUNDUP(F1530/4,0)+25000,50000)))),IF(AND(D1530="はい",C1530&gt;=2026,C1530&lt;=2027),60000,40000)))))</f>
        <v/>
      </c>
      <c r="P1530" s="18">
        <f>IF(G1530&lt;=0,0,IF(G1530&lt;=20000,G1530,IF(G1530&lt;=40000,ROUNDUP(G1530/2,0)+10000,IF(G1530&lt;=80000,ROUNDUP(G1530/4,0)+20000,40000))))</f>
        <v/>
      </c>
      <c r="Q1530" s="18">
        <f>IF(I1530&lt;=0,IF(H1530&lt;=0,0,IF(H1530&lt;=20000,H1530,IF(H1530&lt;=40000,ROUNDUP(H1530/2,0)+10000,IF(H1530&lt;=80000,ROUNDUP(H1530/4,0)+20000,40000)))),IF(H1530&lt;=0,IF(I1530&lt;=0,0,IF(I1530&lt;=25000,I1530,IF(I1530&lt;=50000,ROUNDUP(I1530/2,0)+12500,IF(I1530&lt;=100000,ROUNDUP(I1530/4,0)+25000,50000)))),MAX(IF(I1530&lt;=0,0,IF(I1530&lt;=25000,I1530,IF(I1530&lt;=50000,ROUNDUP(I1530/2,0)+12500,IF(I1530&lt;=100000,ROUNDUP(I1530/4,0)+25000,50000)))),MIN(IF(H1530&lt;=0,0,IF(H1530&lt;=20000,H1530,IF(H1530&lt;=40000,ROUNDUP(H1530/2,0)+10000,IF(H1530&lt;=80000,ROUNDUP(H1530/4,0)+20000,40000))))+IF(I1530&lt;=0,0,IF(I1530&lt;=25000,I1530,IF(I1530&lt;=50000,ROUNDUP(I1530/2,0)+12500,IF(I1530&lt;=100000,ROUNDUP(I1530/4,0)+25000,50000)))),40000))))</f>
        <v/>
      </c>
      <c r="R1530" s="18">
        <f>MIN(120000,O1530+P1530+Q1530)</f>
        <v/>
      </c>
      <c r="S1530" s="18">
        <f>IF(F1530&lt;=0,IF(E1530&lt;=0,0,IF(E1530&lt;=12000,E1530,IF(E1530&lt;=32000,ROUNDUP(E1530/2,0)+6000,IF(E1530&lt;=56000,ROUNDUP(E1530/4,0)+14000,28000)))),IF(E1530&lt;=0,IF(F1530&lt;=0,0,IF(F1530&lt;=15000,F1530,IF(F1530&lt;=40000,ROUNDUP(F1530/2,0)+7500,IF(F1530&lt;=70000,ROUNDUP(F1530/4,0)+17500,35000)))),MAX(IF(F1530&lt;=0,0,IF(F1530&lt;=15000,F1530,IF(F1530&lt;=40000,ROUNDUP(F1530/2,0)+7500,IF(F1530&lt;=70000,ROUNDUP(F1530/4,0)+17500,35000)))),MIN(IF(E1530&lt;=0,0,IF(E1530&lt;=12000,E1530,IF(E1530&lt;=32000,ROUNDUP(E1530/2,0)+6000,IF(E1530&lt;=56000,ROUNDUP(E1530/4,0)+14000,28000))))+IF(F1530&lt;=0,0,IF(F1530&lt;=15000,F1530,IF(F1530&lt;=40000,ROUNDUP(F1530/2,0)+7500,IF(F1530&lt;=70000,ROUNDUP(F1530/4,0)+17500,35000)))),28000))))</f>
        <v/>
      </c>
      <c r="T1530" s="18">
        <f>IF(G1530&lt;=0,0,IF(G1530&lt;=12000,G1530,IF(G1530&lt;=32000,ROUNDUP(G1530/2,0)+6000,IF(G1530&lt;=56000,ROUNDUP(G1530/4,0)+14000,28000))))</f>
        <v/>
      </c>
      <c r="U1530" s="18">
        <f>IF(I1530&lt;=0,IF(H1530&lt;=0,0,IF(H1530&lt;=12000,H1530,IF(H1530&lt;=32000,ROUNDUP(H1530/2,0)+6000,IF(H1530&lt;=56000,ROUNDUP(H1530/4,0)+14000,28000)))),IF(H1530&lt;=0,IF(I1530&lt;=0,0,IF(I1530&lt;=15000,I1530,IF(I1530&lt;=40000,ROUNDUP(I1530/2,0)+7500,IF(I1530&lt;=70000,ROUNDUP(I1530/4,0)+17500,35000)))),MAX(IF(I1530&lt;=0,0,IF(I1530&lt;=15000,I1530,IF(I1530&lt;=40000,ROUNDUP(I1530/2,0)+7500,IF(I1530&lt;=70000,ROUNDUP(I1530/4,0)+17500,35000)))),MIN(IF(H1530&lt;=0,0,IF(H1530&lt;=12000,H1530,IF(H1530&lt;=32000,ROUNDUP(H1530/2,0)+6000,IF(H1530&lt;=56000,ROUNDUP(H1530/4,0)+14000,28000))))+IF(I1530&lt;=0,0,IF(I1530&lt;=15000,I1530,IF(I1530&lt;=40000,ROUNDUP(I1530/2,0)+7500,IF(I1530&lt;=70000,ROUNDUP(I1530/4,0)+17500,35000)))),28000))))</f>
        <v/>
      </c>
      <c r="V1530" s="18">
        <f>MIN(70000,S1530+T1530+U1530)</f>
        <v/>
      </c>
      <c r="W1530" s="18">
        <f>MAX(0,ROUNDDOWN(M1530-J1530-N1530-K1530-0,-3))</f>
        <v/>
      </c>
      <c r="X1530" s="18">
        <f>MAX(0,ROUNDDOWN(M1530-J1530-N1530-K1530-R1530,-3))</f>
        <v/>
      </c>
      <c r="Y1530" s="18">
        <f>IF(W1530&lt;=0,0,ROUNDDOWN((W1530*LOOKUP(W1530,{0,1950001,3300001,6950001,9000001,18000001,40000001},{0.05,0.1,0.2,0.23,0.33,0.4,0.45})-LOOKUP(W1530,{0,1950001,3300001,6950001,9000001,18000001,40000001},{0,97500,427500,636000,1536000,2796000,4796000}))*1.021,-2))</f>
        <v/>
      </c>
      <c r="Z1530" s="18">
        <f>IF(X1530&lt;=0,0,ROUNDDOWN((X1530*LOOKUP(X1530,{0,1950001,3300001,6950001,9000001,18000001,40000001},{0.05,0.1,0.2,0.23,0.33,0.4,0.45})-LOOKUP(X1530,{0,1950001,3300001,6950001,9000001,18000001,40000001},{0,97500,427500,636000,1536000,2796000,4796000}))*1.021,-2))</f>
        <v/>
      </c>
      <c r="AA1530" s="18">
        <f>MAX(0,ROUNDDOWN(M1530-J1530-430000-L1530-0,-3))</f>
        <v/>
      </c>
      <c r="AB1530" s="18">
        <f>MAX(0,ROUNDDOWN(M1530-J1530-430000-L1530-V1530,-3))</f>
        <v/>
      </c>
      <c r="AC1530" s="18">
        <f>IF(M1530&lt;=450000,0,MAX(0,ROUNDDOWN(AA1530*0.06-MIN(50000,AA1530)*0.03,-2))+MAX(0,ROUNDDOWN(AA1530*0.04-MIN(50000,AA1530)*0.02,-2)))</f>
        <v/>
      </c>
      <c r="AD1530" s="18">
        <f>IF(M1530&lt;=450000,0,MAX(0,ROUNDDOWN(AB1530*0.06-MIN(50000,AB1530)*0.03,-2))+MAX(0,ROUNDDOWN(AB1530*0.04-MIN(50000,AB1530)*0.02,-2)))</f>
        <v/>
      </c>
      <c r="AE1530" s="18">
        <f>Y1530-Z1530</f>
        <v/>
      </c>
      <c r="AF1530" s="18">
        <f>AC1530-AD1530</f>
        <v/>
      </c>
      <c r="AG1530" s="18">
        <f>AE1530+AF1530</f>
        <v/>
      </c>
      <c r="AH1530" s="20">
        <f>IF(W1530&lt;=0,0,LOOKUP(W1530,{0,1950001,3300001,6950001,9000001,18000001,40000001},{0.05,0.1,0.2,0.23,0.33,0.4,0.45}))</f>
        <v/>
      </c>
    </row>
    <row r="1531">
      <c r="A1531" t="inlineStr">
        <is>
          <t>1万円刻み 一般8万円</t>
        </is>
      </c>
      <c r="B1531" s="18">
        <f>'4_1万円刻み'!$A$484</f>
        <v/>
      </c>
      <c r="C1531" s="19" t="n">
        <v>2026</v>
      </c>
      <c r="D1531" t="inlineStr">
        <is>
          <t>いいえ</t>
        </is>
      </c>
      <c r="E1531" s="18" t="n">
        <v>80000</v>
      </c>
      <c r="F1531" s="18" t="n">
        <v>0</v>
      </c>
      <c r="G1531" s="18" t="n">
        <v>0</v>
      </c>
      <c r="H1531" s="18" t="n">
        <v>0</v>
      </c>
      <c r="I1531" s="18" t="n">
        <v>0</v>
      </c>
      <c r="J1531" s="18">
        <f>ROUND(MIN(B1531/12,650000)*12*0.0915+MIN(B1531/12,1390000)*12*(0.0504+0)+B1531*0.005,0)</f>
        <v/>
      </c>
      <c r="K1531" s="18" t="n">
        <v>0</v>
      </c>
      <c r="L1531" s="18" t="n">
        <v>0</v>
      </c>
      <c r="M1531" s="18">
        <f>ROUND(IF(C1531&gt;=2026,IF(B1531&lt;741000,0,IF(B1531&lt;2191000,B1531-740000,IF(B1531&lt;2193000,1451000,IF(B1531&lt;2196000,1453000,IF(B1531&lt;2200000,1456000,IF(B1531&lt;3600000,ROUNDDOWN(B1531/4,-3)*2.8-80000,IF(B1531&lt;6600000,ROUNDDOWN(B1531/4,-3)*3.2-440000,IF(B1531&lt;8500000,ROUNDDOWN(B1531*0.9,0)-1100000,B1531-1950000)))))))),IF(B1531&lt;651000,0,IF(B1531&lt;1900000,B1531-650000,IF(B1531&lt;3600000,ROUNDDOWN(B1531/4,-3)*2.8-80000,IF(B1531&lt;6600000,ROUNDDOWN(B1531/4,-3)*3.2-440000,IF(B1531&lt;8500000,ROUNDDOWN(B1531*0.9,0)-1100000,B1531-1950000)))))),0)</f>
        <v/>
      </c>
      <c r="N1531" s="18">
        <f>IF(M1531&gt;23500000,NA(),IF(C1531&gt;=2026,IF(M1531&lt;=4890000,1040000,IF(M1531&lt;=6550000,670000,620000)),IF(M1531&lt;=1320000,950000,IF(M1531&lt;=3360000,880000,IF(M1531&lt;=4890000,680000,IF(M1531&lt;=6550000,630000,580000))))))</f>
        <v/>
      </c>
      <c r="O1531" s="18">
        <f>IF(F1531&lt;=0,IF(AND(D1531="はい",C1531&gt;=2026,C1531&lt;=2027),IF(E1531&lt;=0,0,IF(E1531&lt;=30000,E1531,IF(E1531&lt;=60000,ROUNDUP(E1531/2,0)+15000,IF(E1531&lt;=120000,ROUNDUP(E1531/4,0)+30000,60000)))),IF(E1531&lt;=0,0,IF(E1531&lt;=20000,E1531,IF(E1531&lt;=40000,ROUNDUP(E1531/2,0)+10000,IF(E1531&lt;=80000,ROUNDUP(E1531/4,0)+20000,40000))))),IF(E1531&lt;=0,IF(F1531&lt;=0,0,IF(F1531&lt;=25000,F1531,IF(F1531&lt;=50000,ROUNDUP(F1531/2,0)+12500,IF(F1531&lt;=100000,ROUNDUP(F1531/4,0)+25000,50000)))),MAX(IF(F1531&lt;=0,0,IF(F1531&lt;=25000,F1531,IF(F1531&lt;=50000,ROUNDUP(F1531/2,0)+12500,IF(F1531&lt;=100000,ROUNDUP(F1531/4,0)+25000,50000)))),MIN(IF(AND(D1531="はい",C1531&gt;=2026,C1531&lt;=2027),IF(E1531&lt;=0,0,IF(E1531&lt;=30000,E1531,IF(E1531&lt;=60000,ROUNDUP(E1531/2,0)+15000,IF(E1531&lt;=120000,ROUNDUP(E1531/4,0)+30000,60000)))),IF(E1531&lt;=0,0,IF(E1531&lt;=20000,E1531,IF(E1531&lt;=40000,ROUNDUP(E1531/2,0)+10000,IF(E1531&lt;=80000,ROUNDUP(E1531/4,0)+20000,40000)))))+IF(F1531&lt;=0,0,IF(F1531&lt;=25000,F1531,IF(F1531&lt;=50000,ROUNDUP(F1531/2,0)+12500,IF(F1531&lt;=100000,ROUNDUP(F1531/4,0)+25000,50000)))),IF(AND(D1531="はい",C1531&gt;=2026,C1531&lt;=2027),60000,40000)))))</f>
        <v/>
      </c>
      <c r="P1531" s="18">
        <f>IF(G1531&lt;=0,0,IF(G1531&lt;=20000,G1531,IF(G1531&lt;=40000,ROUNDUP(G1531/2,0)+10000,IF(G1531&lt;=80000,ROUNDUP(G1531/4,0)+20000,40000))))</f>
        <v/>
      </c>
      <c r="Q1531" s="18">
        <f>IF(I1531&lt;=0,IF(H1531&lt;=0,0,IF(H1531&lt;=20000,H1531,IF(H1531&lt;=40000,ROUNDUP(H1531/2,0)+10000,IF(H1531&lt;=80000,ROUNDUP(H1531/4,0)+20000,40000)))),IF(H1531&lt;=0,IF(I1531&lt;=0,0,IF(I1531&lt;=25000,I1531,IF(I1531&lt;=50000,ROUNDUP(I1531/2,0)+12500,IF(I1531&lt;=100000,ROUNDUP(I1531/4,0)+25000,50000)))),MAX(IF(I1531&lt;=0,0,IF(I1531&lt;=25000,I1531,IF(I1531&lt;=50000,ROUNDUP(I1531/2,0)+12500,IF(I1531&lt;=100000,ROUNDUP(I1531/4,0)+25000,50000)))),MIN(IF(H1531&lt;=0,0,IF(H1531&lt;=20000,H1531,IF(H1531&lt;=40000,ROUNDUP(H1531/2,0)+10000,IF(H1531&lt;=80000,ROUNDUP(H1531/4,0)+20000,40000))))+IF(I1531&lt;=0,0,IF(I1531&lt;=25000,I1531,IF(I1531&lt;=50000,ROUNDUP(I1531/2,0)+12500,IF(I1531&lt;=100000,ROUNDUP(I1531/4,0)+25000,50000)))),40000))))</f>
        <v/>
      </c>
      <c r="R1531" s="18">
        <f>MIN(120000,O1531+P1531+Q1531)</f>
        <v/>
      </c>
      <c r="S1531" s="18">
        <f>IF(F1531&lt;=0,IF(E1531&lt;=0,0,IF(E1531&lt;=12000,E1531,IF(E1531&lt;=32000,ROUNDUP(E1531/2,0)+6000,IF(E1531&lt;=56000,ROUNDUP(E1531/4,0)+14000,28000)))),IF(E1531&lt;=0,IF(F1531&lt;=0,0,IF(F1531&lt;=15000,F1531,IF(F1531&lt;=40000,ROUNDUP(F1531/2,0)+7500,IF(F1531&lt;=70000,ROUNDUP(F1531/4,0)+17500,35000)))),MAX(IF(F1531&lt;=0,0,IF(F1531&lt;=15000,F1531,IF(F1531&lt;=40000,ROUNDUP(F1531/2,0)+7500,IF(F1531&lt;=70000,ROUNDUP(F1531/4,0)+17500,35000)))),MIN(IF(E1531&lt;=0,0,IF(E1531&lt;=12000,E1531,IF(E1531&lt;=32000,ROUNDUP(E1531/2,0)+6000,IF(E1531&lt;=56000,ROUNDUP(E1531/4,0)+14000,28000))))+IF(F1531&lt;=0,0,IF(F1531&lt;=15000,F1531,IF(F1531&lt;=40000,ROUNDUP(F1531/2,0)+7500,IF(F1531&lt;=70000,ROUNDUP(F1531/4,0)+17500,35000)))),28000))))</f>
        <v/>
      </c>
      <c r="T1531" s="18">
        <f>IF(G1531&lt;=0,0,IF(G1531&lt;=12000,G1531,IF(G1531&lt;=32000,ROUNDUP(G1531/2,0)+6000,IF(G1531&lt;=56000,ROUNDUP(G1531/4,0)+14000,28000))))</f>
        <v/>
      </c>
      <c r="U1531" s="18">
        <f>IF(I1531&lt;=0,IF(H1531&lt;=0,0,IF(H1531&lt;=12000,H1531,IF(H1531&lt;=32000,ROUNDUP(H1531/2,0)+6000,IF(H1531&lt;=56000,ROUNDUP(H1531/4,0)+14000,28000)))),IF(H1531&lt;=0,IF(I1531&lt;=0,0,IF(I1531&lt;=15000,I1531,IF(I1531&lt;=40000,ROUNDUP(I1531/2,0)+7500,IF(I1531&lt;=70000,ROUNDUP(I1531/4,0)+17500,35000)))),MAX(IF(I1531&lt;=0,0,IF(I1531&lt;=15000,I1531,IF(I1531&lt;=40000,ROUNDUP(I1531/2,0)+7500,IF(I1531&lt;=70000,ROUNDUP(I1531/4,0)+17500,35000)))),MIN(IF(H1531&lt;=0,0,IF(H1531&lt;=12000,H1531,IF(H1531&lt;=32000,ROUNDUP(H1531/2,0)+6000,IF(H1531&lt;=56000,ROUNDUP(H1531/4,0)+14000,28000))))+IF(I1531&lt;=0,0,IF(I1531&lt;=15000,I1531,IF(I1531&lt;=40000,ROUNDUP(I1531/2,0)+7500,IF(I1531&lt;=70000,ROUNDUP(I1531/4,0)+17500,35000)))),28000))))</f>
        <v/>
      </c>
      <c r="V1531" s="18">
        <f>MIN(70000,S1531+T1531+U1531)</f>
        <v/>
      </c>
      <c r="W1531" s="18">
        <f>MAX(0,ROUNDDOWN(M1531-J1531-N1531-K1531-0,-3))</f>
        <v/>
      </c>
      <c r="X1531" s="18">
        <f>MAX(0,ROUNDDOWN(M1531-J1531-N1531-K1531-R1531,-3))</f>
        <v/>
      </c>
      <c r="Y1531" s="18">
        <f>IF(W1531&lt;=0,0,ROUNDDOWN((W1531*LOOKUP(W1531,{0,1950001,3300001,6950001,9000001,18000001,40000001},{0.05,0.1,0.2,0.23,0.33,0.4,0.45})-LOOKUP(W1531,{0,1950001,3300001,6950001,9000001,18000001,40000001},{0,97500,427500,636000,1536000,2796000,4796000}))*1.021,-2))</f>
        <v/>
      </c>
      <c r="Z1531" s="18">
        <f>IF(X1531&lt;=0,0,ROUNDDOWN((X1531*LOOKUP(X1531,{0,1950001,3300001,6950001,9000001,18000001,40000001},{0.05,0.1,0.2,0.23,0.33,0.4,0.45})-LOOKUP(X1531,{0,1950001,3300001,6950001,9000001,18000001,40000001},{0,97500,427500,636000,1536000,2796000,4796000}))*1.021,-2))</f>
        <v/>
      </c>
      <c r="AA1531" s="18">
        <f>MAX(0,ROUNDDOWN(M1531-J1531-430000-L1531-0,-3))</f>
        <v/>
      </c>
      <c r="AB1531" s="18">
        <f>MAX(0,ROUNDDOWN(M1531-J1531-430000-L1531-V1531,-3))</f>
        <v/>
      </c>
      <c r="AC1531" s="18">
        <f>IF(M1531&lt;=450000,0,MAX(0,ROUNDDOWN(AA1531*0.06-MIN(50000,AA1531)*0.03,-2))+MAX(0,ROUNDDOWN(AA1531*0.04-MIN(50000,AA1531)*0.02,-2)))</f>
        <v/>
      </c>
      <c r="AD1531" s="18">
        <f>IF(M1531&lt;=450000,0,MAX(0,ROUNDDOWN(AB1531*0.06-MIN(50000,AB1531)*0.03,-2))+MAX(0,ROUNDDOWN(AB1531*0.04-MIN(50000,AB1531)*0.02,-2)))</f>
        <v/>
      </c>
      <c r="AE1531" s="18">
        <f>Y1531-Z1531</f>
        <v/>
      </c>
      <c r="AF1531" s="18">
        <f>AC1531-AD1531</f>
        <v/>
      </c>
      <c r="AG1531" s="18">
        <f>AE1531+AF1531</f>
        <v/>
      </c>
      <c r="AH1531" s="20">
        <f>IF(W1531&lt;=0,0,LOOKUP(W1531,{0,1950001,3300001,6950001,9000001,18000001,40000001},{0.05,0.1,0.2,0.23,0.33,0.4,0.45}))</f>
        <v/>
      </c>
    </row>
    <row r="1532">
      <c r="A1532" t="inlineStr">
        <is>
          <t>1万円刻み 特例あり一般12万円</t>
        </is>
      </c>
      <c r="B1532" s="18">
        <f>'4_1万円刻み'!$A$484</f>
        <v/>
      </c>
      <c r="C1532" s="19" t="n">
        <v>2026</v>
      </c>
      <c r="D1532" t="inlineStr">
        <is>
          <t>はい</t>
        </is>
      </c>
      <c r="E1532" s="18" t="n">
        <v>120000</v>
      </c>
      <c r="F1532" s="18" t="n">
        <v>0</v>
      </c>
      <c r="G1532" s="18" t="n">
        <v>0</v>
      </c>
      <c r="H1532" s="18" t="n">
        <v>0</v>
      </c>
      <c r="I1532" s="18" t="n">
        <v>0</v>
      </c>
      <c r="J1532" s="18">
        <f>ROUND(MIN(B1532/12,650000)*12*0.0915+MIN(B1532/12,1390000)*12*(0.0504+0)+B1532*0.005,0)</f>
        <v/>
      </c>
      <c r="K1532" s="18" t="n">
        <v>0</v>
      </c>
      <c r="L1532" s="18" t="n">
        <v>0</v>
      </c>
      <c r="M1532" s="18">
        <f>ROUND(IF(C1532&gt;=2026,IF(B1532&lt;741000,0,IF(B1532&lt;2191000,B1532-740000,IF(B1532&lt;2193000,1451000,IF(B1532&lt;2196000,1453000,IF(B1532&lt;2200000,1456000,IF(B1532&lt;3600000,ROUNDDOWN(B1532/4,-3)*2.8-80000,IF(B1532&lt;6600000,ROUNDDOWN(B1532/4,-3)*3.2-440000,IF(B1532&lt;8500000,ROUNDDOWN(B1532*0.9,0)-1100000,B1532-1950000)))))))),IF(B1532&lt;651000,0,IF(B1532&lt;1900000,B1532-650000,IF(B1532&lt;3600000,ROUNDDOWN(B1532/4,-3)*2.8-80000,IF(B1532&lt;6600000,ROUNDDOWN(B1532/4,-3)*3.2-440000,IF(B1532&lt;8500000,ROUNDDOWN(B1532*0.9,0)-1100000,B1532-1950000)))))),0)</f>
        <v/>
      </c>
      <c r="N1532" s="18">
        <f>IF(M1532&gt;23500000,NA(),IF(C1532&gt;=2026,IF(M1532&lt;=4890000,1040000,IF(M1532&lt;=6550000,670000,620000)),IF(M1532&lt;=1320000,950000,IF(M1532&lt;=3360000,880000,IF(M1532&lt;=4890000,680000,IF(M1532&lt;=6550000,630000,580000))))))</f>
        <v/>
      </c>
      <c r="O1532" s="18">
        <f>IF(F1532&lt;=0,IF(AND(D1532="はい",C1532&gt;=2026,C1532&lt;=2027),IF(E1532&lt;=0,0,IF(E1532&lt;=30000,E1532,IF(E1532&lt;=60000,ROUNDUP(E1532/2,0)+15000,IF(E1532&lt;=120000,ROUNDUP(E1532/4,0)+30000,60000)))),IF(E1532&lt;=0,0,IF(E1532&lt;=20000,E1532,IF(E1532&lt;=40000,ROUNDUP(E1532/2,0)+10000,IF(E1532&lt;=80000,ROUNDUP(E1532/4,0)+20000,40000))))),IF(E1532&lt;=0,IF(F1532&lt;=0,0,IF(F1532&lt;=25000,F1532,IF(F1532&lt;=50000,ROUNDUP(F1532/2,0)+12500,IF(F1532&lt;=100000,ROUNDUP(F1532/4,0)+25000,50000)))),MAX(IF(F1532&lt;=0,0,IF(F1532&lt;=25000,F1532,IF(F1532&lt;=50000,ROUNDUP(F1532/2,0)+12500,IF(F1532&lt;=100000,ROUNDUP(F1532/4,0)+25000,50000)))),MIN(IF(AND(D1532="はい",C1532&gt;=2026,C1532&lt;=2027),IF(E1532&lt;=0,0,IF(E1532&lt;=30000,E1532,IF(E1532&lt;=60000,ROUNDUP(E1532/2,0)+15000,IF(E1532&lt;=120000,ROUNDUP(E1532/4,0)+30000,60000)))),IF(E1532&lt;=0,0,IF(E1532&lt;=20000,E1532,IF(E1532&lt;=40000,ROUNDUP(E1532/2,0)+10000,IF(E1532&lt;=80000,ROUNDUP(E1532/4,0)+20000,40000)))))+IF(F1532&lt;=0,0,IF(F1532&lt;=25000,F1532,IF(F1532&lt;=50000,ROUNDUP(F1532/2,0)+12500,IF(F1532&lt;=100000,ROUNDUP(F1532/4,0)+25000,50000)))),IF(AND(D1532="はい",C1532&gt;=2026,C1532&lt;=2027),60000,40000)))))</f>
        <v/>
      </c>
      <c r="P1532" s="18">
        <f>IF(G1532&lt;=0,0,IF(G1532&lt;=20000,G1532,IF(G1532&lt;=40000,ROUNDUP(G1532/2,0)+10000,IF(G1532&lt;=80000,ROUNDUP(G1532/4,0)+20000,40000))))</f>
        <v/>
      </c>
      <c r="Q1532" s="18">
        <f>IF(I1532&lt;=0,IF(H1532&lt;=0,0,IF(H1532&lt;=20000,H1532,IF(H1532&lt;=40000,ROUNDUP(H1532/2,0)+10000,IF(H1532&lt;=80000,ROUNDUP(H1532/4,0)+20000,40000)))),IF(H1532&lt;=0,IF(I1532&lt;=0,0,IF(I1532&lt;=25000,I1532,IF(I1532&lt;=50000,ROUNDUP(I1532/2,0)+12500,IF(I1532&lt;=100000,ROUNDUP(I1532/4,0)+25000,50000)))),MAX(IF(I1532&lt;=0,0,IF(I1532&lt;=25000,I1532,IF(I1532&lt;=50000,ROUNDUP(I1532/2,0)+12500,IF(I1532&lt;=100000,ROUNDUP(I1532/4,0)+25000,50000)))),MIN(IF(H1532&lt;=0,0,IF(H1532&lt;=20000,H1532,IF(H1532&lt;=40000,ROUNDUP(H1532/2,0)+10000,IF(H1532&lt;=80000,ROUNDUP(H1532/4,0)+20000,40000))))+IF(I1532&lt;=0,0,IF(I1532&lt;=25000,I1532,IF(I1532&lt;=50000,ROUNDUP(I1532/2,0)+12500,IF(I1532&lt;=100000,ROUNDUP(I1532/4,0)+25000,50000)))),40000))))</f>
        <v/>
      </c>
      <c r="R1532" s="18">
        <f>MIN(120000,O1532+P1532+Q1532)</f>
        <v/>
      </c>
      <c r="S1532" s="18">
        <f>IF(F1532&lt;=0,IF(E1532&lt;=0,0,IF(E1532&lt;=12000,E1532,IF(E1532&lt;=32000,ROUNDUP(E1532/2,0)+6000,IF(E1532&lt;=56000,ROUNDUP(E1532/4,0)+14000,28000)))),IF(E1532&lt;=0,IF(F1532&lt;=0,0,IF(F1532&lt;=15000,F1532,IF(F1532&lt;=40000,ROUNDUP(F1532/2,0)+7500,IF(F1532&lt;=70000,ROUNDUP(F1532/4,0)+17500,35000)))),MAX(IF(F1532&lt;=0,0,IF(F1532&lt;=15000,F1532,IF(F1532&lt;=40000,ROUNDUP(F1532/2,0)+7500,IF(F1532&lt;=70000,ROUNDUP(F1532/4,0)+17500,35000)))),MIN(IF(E1532&lt;=0,0,IF(E1532&lt;=12000,E1532,IF(E1532&lt;=32000,ROUNDUP(E1532/2,0)+6000,IF(E1532&lt;=56000,ROUNDUP(E1532/4,0)+14000,28000))))+IF(F1532&lt;=0,0,IF(F1532&lt;=15000,F1532,IF(F1532&lt;=40000,ROUNDUP(F1532/2,0)+7500,IF(F1532&lt;=70000,ROUNDUP(F1532/4,0)+17500,35000)))),28000))))</f>
        <v/>
      </c>
      <c r="T1532" s="18">
        <f>IF(G1532&lt;=0,0,IF(G1532&lt;=12000,G1532,IF(G1532&lt;=32000,ROUNDUP(G1532/2,0)+6000,IF(G1532&lt;=56000,ROUNDUP(G1532/4,0)+14000,28000))))</f>
        <v/>
      </c>
      <c r="U1532" s="18">
        <f>IF(I1532&lt;=0,IF(H1532&lt;=0,0,IF(H1532&lt;=12000,H1532,IF(H1532&lt;=32000,ROUNDUP(H1532/2,0)+6000,IF(H1532&lt;=56000,ROUNDUP(H1532/4,0)+14000,28000)))),IF(H1532&lt;=0,IF(I1532&lt;=0,0,IF(I1532&lt;=15000,I1532,IF(I1532&lt;=40000,ROUNDUP(I1532/2,0)+7500,IF(I1532&lt;=70000,ROUNDUP(I1532/4,0)+17500,35000)))),MAX(IF(I1532&lt;=0,0,IF(I1532&lt;=15000,I1532,IF(I1532&lt;=40000,ROUNDUP(I1532/2,0)+7500,IF(I1532&lt;=70000,ROUNDUP(I1532/4,0)+17500,35000)))),MIN(IF(H1532&lt;=0,0,IF(H1532&lt;=12000,H1532,IF(H1532&lt;=32000,ROUNDUP(H1532/2,0)+6000,IF(H1532&lt;=56000,ROUNDUP(H1532/4,0)+14000,28000))))+IF(I1532&lt;=0,0,IF(I1532&lt;=15000,I1532,IF(I1532&lt;=40000,ROUNDUP(I1532/2,0)+7500,IF(I1532&lt;=70000,ROUNDUP(I1532/4,0)+17500,35000)))),28000))))</f>
        <v/>
      </c>
      <c r="V1532" s="18">
        <f>MIN(70000,S1532+T1532+U1532)</f>
        <v/>
      </c>
      <c r="W1532" s="18">
        <f>MAX(0,ROUNDDOWN(M1532-J1532-N1532-K1532-0,-3))</f>
        <v/>
      </c>
      <c r="X1532" s="18">
        <f>MAX(0,ROUNDDOWN(M1532-J1532-N1532-K1532-R1532,-3))</f>
        <v/>
      </c>
      <c r="Y1532" s="18">
        <f>IF(W1532&lt;=0,0,ROUNDDOWN((W1532*LOOKUP(W1532,{0,1950001,3300001,6950001,9000001,18000001,40000001},{0.05,0.1,0.2,0.23,0.33,0.4,0.45})-LOOKUP(W1532,{0,1950001,3300001,6950001,9000001,18000001,40000001},{0,97500,427500,636000,1536000,2796000,4796000}))*1.021,-2))</f>
        <v/>
      </c>
      <c r="Z1532" s="18">
        <f>IF(X1532&lt;=0,0,ROUNDDOWN((X1532*LOOKUP(X1532,{0,1950001,3300001,6950001,9000001,18000001,40000001},{0.05,0.1,0.2,0.23,0.33,0.4,0.45})-LOOKUP(X1532,{0,1950001,3300001,6950001,9000001,18000001,40000001},{0,97500,427500,636000,1536000,2796000,4796000}))*1.021,-2))</f>
        <v/>
      </c>
      <c r="AA1532" s="18">
        <f>MAX(0,ROUNDDOWN(M1532-J1532-430000-L1532-0,-3))</f>
        <v/>
      </c>
      <c r="AB1532" s="18">
        <f>MAX(0,ROUNDDOWN(M1532-J1532-430000-L1532-V1532,-3))</f>
        <v/>
      </c>
      <c r="AC1532" s="18">
        <f>IF(M1532&lt;=450000,0,MAX(0,ROUNDDOWN(AA1532*0.06-MIN(50000,AA1532)*0.03,-2))+MAX(0,ROUNDDOWN(AA1532*0.04-MIN(50000,AA1532)*0.02,-2)))</f>
        <v/>
      </c>
      <c r="AD1532" s="18">
        <f>IF(M1532&lt;=450000,0,MAX(0,ROUNDDOWN(AB1532*0.06-MIN(50000,AB1532)*0.03,-2))+MAX(0,ROUNDDOWN(AB1532*0.04-MIN(50000,AB1532)*0.02,-2)))</f>
        <v/>
      </c>
      <c r="AE1532" s="18">
        <f>Y1532-Z1532</f>
        <v/>
      </c>
      <c r="AF1532" s="18">
        <f>AC1532-AD1532</f>
        <v/>
      </c>
      <c r="AG1532" s="18">
        <f>AE1532+AF1532</f>
        <v/>
      </c>
      <c r="AH1532" s="20">
        <f>IF(W1532&lt;=0,0,LOOKUP(W1532,{0,1950001,3300001,6950001,9000001,18000001,40000001},{0.05,0.1,0.2,0.23,0.33,0.4,0.45}))</f>
        <v/>
      </c>
    </row>
    <row r="1533">
      <c r="A1533" t="inlineStr">
        <is>
          <t>1万円刻み 3区分8万円ずつ</t>
        </is>
      </c>
      <c r="B1533" s="18">
        <f>'4_1万円刻み'!$A$485</f>
        <v/>
      </c>
      <c r="C1533" s="19" t="n">
        <v>2026</v>
      </c>
      <c r="D1533" t="inlineStr">
        <is>
          <t>いいえ</t>
        </is>
      </c>
      <c r="E1533" s="18" t="n">
        <v>80000</v>
      </c>
      <c r="F1533" s="18" t="n">
        <v>0</v>
      </c>
      <c r="G1533" s="18" t="n">
        <v>80000</v>
      </c>
      <c r="H1533" s="18" t="n">
        <v>80000</v>
      </c>
      <c r="I1533" s="18" t="n">
        <v>0</v>
      </c>
      <c r="J1533" s="18">
        <f>ROUND(MIN(B1533/12,650000)*12*0.0915+MIN(B1533/12,1390000)*12*(0.0504+0)+B1533*0.005,0)</f>
        <v/>
      </c>
      <c r="K1533" s="18" t="n">
        <v>0</v>
      </c>
      <c r="L1533" s="18" t="n">
        <v>0</v>
      </c>
      <c r="M1533" s="18">
        <f>ROUND(IF(C1533&gt;=2026,IF(B1533&lt;741000,0,IF(B1533&lt;2191000,B1533-740000,IF(B1533&lt;2193000,1451000,IF(B1533&lt;2196000,1453000,IF(B1533&lt;2200000,1456000,IF(B1533&lt;3600000,ROUNDDOWN(B1533/4,-3)*2.8-80000,IF(B1533&lt;6600000,ROUNDDOWN(B1533/4,-3)*3.2-440000,IF(B1533&lt;8500000,ROUNDDOWN(B1533*0.9,0)-1100000,B1533-1950000)))))))),IF(B1533&lt;651000,0,IF(B1533&lt;1900000,B1533-650000,IF(B1533&lt;3600000,ROUNDDOWN(B1533/4,-3)*2.8-80000,IF(B1533&lt;6600000,ROUNDDOWN(B1533/4,-3)*3.2-440000,IF(B1533&lt;8500000,ROUNDDOWN(B1533*0.9,0)-1100000,B1533-1950000)))))),0)</f>
        <v/>
      </c>
      <c r="N1533" s="18">
        <f>IF(M1533&gt;23500000,NA(),IF(C1533&gt;=2026,IF(M1533&lt;=4890000,1040000,IF(M1533&lt;=6550000,670000,620000)),IF(M1533&lt;=1320000,950000,IF(M1533&lt;=3360000,880000,IF(M1533&lt;=4890000,680000,IF(M1533&lt;=6550000,630000,580000))))))</f>
        <v/>
      </c>
      <c r="O1533" s="18">
        <f>IF(F1533&lt;=0,IF(AND(D1533="はい",C1533&gt;=2026,C1533&lt;=2027),IF(E1533&lt;=0,0,IF(E1533&lt;=30000,E1533,IF(E1533&lt;=60000,ROUNDUP(E1533/2,0)+15000,IF(E1533&lt;=120000,ROUNDUP(E1533/4,0)+30000,60000)))),IF(E1533&lt;=0,0,IF(E1533&lt;=20000,E1533,IF(E1533&lt;=40000,ROUNDUP(E1533/2,0)+10000,IF(E1533&lt;=80000,ROUNDUP(E1533/4,0)+20000,40000))))),IF(E1533&lt;=0,IF(F1533&lt;=0,0,IF(F1533&lt;=25000,F1533,IF(F1533&lt;=50000,ROUNDUP(F1533/2,0)+12500,IF(F1533&lt;=100000,ROUNDUP(F1533/4,0)+25000,50000)))),MAX(IF(F1533&lt;=0,0,IF(F1533&lt;=25000,F1533,IF(F1533&lt;=50000,ROUNDUP(F1533/2,0)+12500,IF(F1533&lt;=100000,ROUNDUP(F1533/4,0)+25000,50000)))),MIN(IF(AND(D1533="はい",C1533&gt;=2026,C1533&lt;=2027),IF(E1533&lt;=0,0,IF(E1533&lt;=30000,E1533,IF(E1533&lt;=60000,ROUNDUP(E1533/2,0)+15000,IF(E1533&lt;=120000,ROUNDUP(E1533/4,0)+30000,60000)))),IF(E1533&lt;=0,0,IF(E1533&lt;=20000,E1533,IF(E1533&lt;=40000,ROUNDUP(E1533/2,0)+10000,IF(E1533&lt;=80000,ROUNDUP(E1533/4,0)+20000,40000)))))+IF(F1533&lt;=0,0,IF(F1533&lt;=25000,F1533,IF(F1533&lt;=50000,ROUNDUP(F1533/2,0)+12500,IF(F1533&lt;=100000,ROUNDUP(F1533/4,0)+25000,50000)))),IF(AND(D1533="はい",C1533&gt;=2026,C1533&lt;=2027),60000,40000)))))</f>
        <v/>
      </c>
      <c r="P1533" s="18">
        <f>IF(G1533&lt;=0,0,IF(G1533&lt;=20000,G1533,IF(G1533&lt;=40000,ROUNDUP(G1533/2,0)+10000,IF(G1533&lt;=80000,ROUNDUP(G1533/4,0)+20000,40000))))</f>
        <v/>
      </c>
      <c r="Q1533" s="18">
        <f>IF(I1533&lt;=0,IF(H1533&lt;=0,0,IF(H1533&lt;=20000,H1533,IF(H1533&lt;=40000,ROUNDUP(H1533/2,0)+10000,IF(H1533&lt;=80000,ROUNDUP(H1533/4,0)+20000,40000)))),IF(H1533&lt;=0,IF(I1533&lt;=0,0,IF(I1533&lt;=25000,I1533,IF(I1533&lt;=50000,ROUNDUP(I1533/2,0)+12500,IF(I1533&lt;=100000,ROUNDUP(I1533/4,0)+25000,50000)))),MAX(IF(I1533&lt;=0,0,IF(I1533&lt;=25000,I1533,IF(I1533&lt;=50000,ROUNDUP(I1533/2,0)+12500,IF(I1533&lt;=100000,ROUNDUP(I1533/4,0)+25000,50000)))),MIN(IF(H1533&lt;=0,0,IF(H1533&lt;=20000,H1533,IF(H1533&lt;=40000,ROUNDUP(H1533/2,0)+10000,IF(H1533&lt;=80000,ROUNDUP(H1533/4,0)+20000,40000))))+IF(I1533&lt;=0,0,IF(I1533&lt;=25000,I1533,IF(I1533&lt;=50000,ROUNDUP(I1533/2,0)+12500,IF(I1533&lt;=100000,ROUNDUP(I1533/4,0)+25000,50000)))),40000))))</f>
        <v/>
      </c>
      <c r="R1533" s="18">
        <f>MIN(120000,O1533+P1533+Q1533)</f>
        <v/>
      </c>
      <c r="S1533" s="18">
        <f>IF(F1533&lt;=0,IF(E1533&lt;=0,0,IF(E1533&lt;=12000,E1533,IF(E1533&lt;=32000,ROUNDUP(E1533/2,0)+6000,IF(E1533&lt;=56000,ROUNDUP(E1533/4,0)+14000,28000)))),IF(E1533&lt;=0,IF(F1533&lt;=0,0,IF(F1533&lt;=15000,F1533,IF(F1533&lt;=40000,ROUNDUP(F1533/2,0)+7500,IF(F1533&lt;=70000,ROUNDUP(F1533/4,0)+17500,35000)))),MAX(IF(F1533&lt;=0,0,IF(F1533&lt;=15000,F1533,IF(F1533&lt;=40000,ROUNDUP(F1533/2,0)+7500,IF(F1533&lt;=70000,ROUNDUP(F1533/4,0)+17500,35000)))),MIN(IF(E1533&lt;=0,0,IF(E1533&lt;=12000,E1533,IF(E1533&lt;=32000,ROUNDUP(E1533/2,0)+6000,IF(E1533&lt;=56000,ROUNDUP(E1533/4,0)+14000,28000))))+IF(F1533&lt;=0,0,IF(F1533&lt;=15000,F1533,IF(F1533&lt;=40000,ROUNDUP(F1533/2,0)+7500,IF(F1533&lt;=70000,ROUNDUP(F1533/4,0)+17500,35000)))),28000))))</f>
        <v/>
      </c>
      <c r="T1533" s="18">
        <f>IF(G1533&lt;=0,0,IF(G1533&lt;=12000,G1533,IF(G1533&lt;=32000,ROUNDUP(G1533/2,0)+6000,IF(G1533&lt;=56000,ROUNDUP(G1533/4,0)+14000,28000))))</f>
        <v/>
      </c>
      <c r="U1533" s="18">
        <f>IF(I1533&lt;=0,IF(H1533&lt;=0,0,IF(H1533&lt;=12000,H1533,IF(H1533&lt;=32000,ROUNDUP(H1533/2,0)+6000,IF(H1533&lt;=56000,ROUNDUP(H1533/4,0)+14000,28000)))),IF(H1533&lt;=0,IF(I1533&lt;=0,0,IF(I1533&lt;=15000,I1533,IF(I1533&lt;=40000,ROUNDUP(I1533/2,0)+7500,IF(I1533&lt;=70000,ROUNDUP(I1533/4,0)+17500,35000)))),MAX(IF(I1533&lt;=0,0,IF(I1533&lt;=15000,I1533,IF(I1533&lt;=40000,ROUNDUP(I1533/2,0)+7500,IF(I1533&lt;=70000,ROUNDUP(I1533/4,0)+17500,35000)))),MIN(IF(H1533&lt;=0,0,IF(H1533&lt;=12000,H1533,IF(H1533&lt;=32000,ROUNDUP(H1533/2,0)+6000,IF(H1533&lt;=56000,ROUNDUP(H1533/4,0)+14000,28000))))+IF(I1533&lt;=0,0,IF(I1533&lt;=15000,I1533,IF(I1533&lt;=40000,ROUNDUP(I1533/2,0)+7500,IF(I1533&lt;=70000,ROUNDUP(I1533/4,0)+17500,35000)))),28000))))</f>
        <v/>
      </c>
      <c r="V1533" s="18">
        <f>MIN(70000,S1533+T1533+U1533)</f>
        <v/>
      </c>
      <c r="W1533" s="18">
        <f>MAX(0,ROUNDDOWN(M1533-J1533-N1533-K1533-0,-3))</f>
        <v/>
      </c>
      <c r="X1533" s="18">
        <f>MAX(0,ROUNDDOWN(M1533-J1533-N1533-K1533-R1533,-3))</f>
        <v/>
      </c>
      <c r="Y1533" s="18">
        <f>IF(W1533&lt;=0,0,ROUNDDOWN((W1533*LOOKUP(W1533,{0,1950001,3300001,6950001,9000001,18000001,40000001},{0.05,0.1,0.2,0.23,0.33,0.4,0.45})-LOOKUP(W1533,{0,1950001,3300001,6950001,9000001,18000001,40000001},{0,97500,427500,636000,1536000,2796000,4796000}))*1.021,-2))</f>
        <v/>
      </c>
      <c r="Z1533" s="18">
        <f>IF(X1533&lt;=0,0,ROUNDDOWN((X1533*LOOKUP(X1533,{0,1950001,3300001,6950001,9000001,18000001,40000001},{0.05,0.1,0.2,0.23,0.33,0.4,0.45})-LOOKUP(X1533,{0,1950001,3300001,6950001,9000001,18000001,40000001},{0,97500,427500,636000,1536000,2796000,4796000}))*1.021,-2))</f>
        <v/>
      </c>
      <c r="AA1533" s="18">
        <f>MAX(0,ROUNDDOWN(M1533-J1533-430000-L1533-0,-3))</f>
        <v/>
      </c>
      <c r="AB1533" s="18">
        <f>MAX(0,ROUNDDOWN(M1533-J1533-430000-L1533-V1533,-3))</f>
        <v/>
      </c>
      <c r="AC1533" s="18">
        <f>IF(M1533&lt;=450000,0,MAX(0,ROUNDDOWN(AA1533*0.06-MIN(50000,AA1533)*0.03,-2))+MAX(0,ROUNDDOWN(AA1533*0.04-MIN(50000,AA1533)*0.02,-2)))</f>
        <v/>
      </c>
      <c r="AD1533" s="18">
        <f>IF(M1533&lt;=450000,0,MAX(0,ROUNDDOWN(AB1533*0.06-MIN(50000,AB1533)*0.03,-2))+MAX(0,ROUNDDOWN(AB1533*0.04-MIN(50000,AB1533)*0.02,-2)))</f>
        <v/>
      </c>
      <c r="AE1533" s="18">
        <f>Y1533-Z1533</f>
        <v/>
      </c>
      <c r="AF1533" s="18">
        <f>AC1533-AD1533</f>
        <v/>
      </c>
      <c r="AG1533" s="18">
        <f>AE1533+AF1533</f>
        <v/>
      </c>
      <c r="AH1533" s="20">
        <f>IF(W1533&lt;=0,0,LOOKUP(W1533,{0,1950001,3300001,6950001,9000001,18000001,40000001},{0.05,0.1,0.2,0.23,0.33,0.4,0.45}))</f>
        <v/>
      </c>
    </row>
    <row r="1534">
      <c r="A1534" t="inlineStr">
        <is>
          <t>1万円刻み 一般8万円</t>
        </is>
      </c>
      <c r="B1534" s="18">
        <f>'4_1万円刻み'!$A$485</f>
        <v/>
      </c>
      <c r="C1534" s="19" t="n">
        <v>2026</v>
      </c>
      <c r="D1534" t="inlineStr">
        <is>
          <t>いいえ</t>
        </is>
      </c>
      <c r="E1534" s="18" t="n">
        <v>80000</v>
      </c>
      <c r="F1534" s="18" t="n">
        <v>0</v>
      </c>
      <c r="G1534" s="18" t="n">
        <v>0</v>
      </c>
      <c r="H1534" s="18" t="n">
        <v>0</v>
      </c>
      <c r="I1534" s="18" t="n">
        <v>0</v>
      </c>
      <c r="J1534" s="18">
        <f>ROUND(MIN(B1534/12,650000)*12*0.0915+MIN(B1534/12,1390000)*12*(0.0504+0)+B1534*0.005,0)</f>
        <v/>
      </c>
      <c r="K1534" s="18" t="n">
        <v>0</v>
      </c>
      <c r="L1534" s="18" t="n">
        <v>0</v>
      </c>
      <c r="M1534" s="18">
        <f>ROUND(IF(C1534&gt;=2026,IF(B1534&lt;741000,0,IF(B1534&lt;2191000,B1534-740000,IF(B1534&lt;2193000,1451000,IF(B1534&lt;2196000,1453000,IF(B1534&lt;2200000,1456000,IF(B1534&lt;3600000,ROUNDDOWN(B1534/4,-3)*2.8-80000,IF(B1534&lt;6600000,ROUNDDOWN(B1534/4,-3)*3.2-440000,IF(B1534&lt;8500000,ROUNDDOWN(B1534*0.9,0)-1100000,B1534-1950000)))))))),IF(B1534&lt;651000,0,IF(B1534&lt;1900000,B1534-650000,IF(B1534&lt;3600000,ROUNDDOWN(B1534/4,-3)*2.8-80000,IF(B1534&lt;6600000,ROUNDDOWN(B1534/4,-3)*3.2-440000,IF(B1534&lt;8500000,ROUNDDOWN(B1534*0.9,0)-1100000,B1534-1950000)))))),0)</f>
        <v/>
      </c>
      <c r="N1534" s="18">
        <f>IF(M1534&gt;23500000,NA(),IF(C1534&gt;=2026,IF(M1534&lt;=4890000,1040000,IF(M1534&lt;=6550000,670000,620000)),IF(M1534&lt;=1320000,950000,IF(M1534&lt;=3360000,880000,IF(M1534&lt;=4890000,680000,IF(M1534&lt;=6550000,630000,580000))))))</f>
        <v/>
      </c>
      <c r="O1534" s="18">
        <f>IF(F1534&lt;=0,IF(AND(D1534="はい",C1534&gt;=2026,C1534&lt;=2027),IF(E1534&lt;=0,0,IF(E1534&lt;=30000,E1534,IF(E1534&lt;=60000,ROUNDUP(E1534/2,0)+15000,IF(E1534&lt;=120000,ROUNDUP(E1534/4,0)+30000,60000)))),IF(E1534&lt;=0,0,IF(E1534&lt;=20000,E1534,IF(E1534&lt;=40000,ROUNDUP(E1534/2,0)+10000,IF(E1534&lt;=80000,ROUNDUP(E1534/4,0)+20000,40000))))),IF(E1534&lt;=0,IF(F1534&lt;=0,0,IF(F1534&lt;=25000,F1534,IF(F1534&lt;=50000,ROUNDUP(F1534/2,0)+12500,IF(F1534&lt;=100000,ROUNDUP(F1534/4,0)+25000,50000)))),MAX(IF(F1534&lt;=0,0,IF(F1534&lt;=25000,F1534,IF(F1534&lt;=50000,ROUNDUP(F1534/2,0)+12500,IF(F1534&lt;=100000,ROUNDUP(F1534/4,0)+25000,50000)))),MIN(IF(AND(D1534="はい",C1534&gt;=2026,C1534&lt;=2027),IF(E1534&lt;=0,0,IF(E1534&lt;=30000,E1534,IF(E1534&lt;=60000,ROUNDUP(E1534/2,0)+15000,IF(E1534&lt;=120000,ROUNDUP(E1534/4,0)+30000,60000)))),IF(E1534&lt;=0,0,IF(E1534&lt;=20000,E1534,IF(E1534&lt;=40000,ROUNDUP(E1534/2,0)+10000,IF(E1534&lt;=80000,ROUNDUP(E1534/4,0)+20000,40000)))))+IF(F1534&lt;=0,0,IF(F1534&lt;=25000,F1534,IF(F1534&lt;=50000,ROUNDUP(F1534/2,0)+12500,IF(F1534&lt;=100000,ROUNDUP(F1534/4,0)+25000,50000)))),IF(AND(D1534="はい",C1534&gt;=2026,C1534&lt;=2027),60000,40000)))))</f>
        <v/>
      </c>
      <c r="P1534" s="18">
        <f>IF(G1534&lt;=0,0,IF(G1534&lt;=20000,G1534,IF(G1534&lt;=40000,ROUNDUP(G1534/2,0)+10000,IF(G1534&lt;=80000,ROUNDUP(G1534/4,0)+20000,40000))))</f>
        <v/>
      </c>
      <c r="Q1534" s="18">
        <f>IF(I1534&lt;=0,IF(H1534&lt;=0,0,IF(H1534&lt;=20000,H1534,IF(H1534&lt;=40000,ROUNDUP(H1534/2,0)+10000,IF(H1534&lt;=80000,ROUNDUP(H1534/4,0)+20000,40000)))),IF(H1534&lt;=0,IF(I1534&lt;=0,0,IF(I1534&lt;=25000,I1534,IF(I1534&lt;=50000,ROUNDUP(I1534/2,0)+12500,IF(I1534&lt;=100000,ROUNDUP(I1534/4,0)+25000,50000)))),MAX(IF(I1534&lt;=0,0,IF(I1534&lt;=25000,I1534,IF(I1534&lt;=50000,ROUNDUP(I1534/2,0)+12500,IF(I1534&lt;=100000,ROUNDUP(I1534/4,0)+25000,50000)))),MIN(IF(H1534&lt;=0,0,IF(H1534&lt;=20000,H1534,IF(H1534&lt;=40000,ROUNDUP(H1534/2,0)+10000,IF(H1534&lt;=80000,ROUNDUP(H1534/4,0)+20000,40000))))+IF(I1534&lt;=0,0,IF(I1534&lt;=25000,I1534,IF(I1534&lt;=50000,ROUNDUP(I1534/2,0)+12500,IF(I1534&lt;=100000,ROUNDUP(I1534/4,0)+25000,50000)))),40000))))</f>
        <v/>
      </c>
      <c r="R1534" s="18">
        <f>MIN(120000,O1534+P1534+Q1534)</f>
        <v/>
      </c>
      <c r="S1534" s="18">
        <f>IF(F1534&lt;=0,IF(E1534&lt;=0,0,IF(E1534&lt;=12000,E1534,IF(E1534&lt;=32000,ROUNDUP(E1534/2,0)+6000,IF(E1534&lt;=56000,ROUNDUP(E1534/4,0)+14000,28000)))),IF(E1534&lt;=0,IF(F1534&lt;=0,0,IF(F1534&lt;=15000,F1534,IF(F1534&lt;=40000,ROUNDUP(F1534/2,0)+7500,IF(F1534&lt;=70000,ROUNDUP(F1534/4,0)+17500,35000)))),MAX(IF(F1534&lt;=0,0,IF(F1534&lt;=15000,F1534,IF(F1534&lt;=40000,ROUNDUP(F1534/2,0)+7500,IF(F1534&lt;=70000,ROUNDUP(F1534/4,0)+17500,35000)))),MIN(IF(E1534&lt;=0,0,IF(E1534&lt;=12000,E1534,IF(E1534&lt;=32000,ROUNDUP(E1534/2,0)+6000,IF(E1534&lt;=56000,ROUNDUP(E1534/4,0)+14000,28000))))+IF(F1534&lt;=0,0,IF(F1534&lt;=15000,F1534,IF(F1534&lt;=40000,ROUNDUP(F1534/2,0)+7500,IF(F1534&lt;=70000,ROUNDUP(F1534/4,0)+17500,35000)))),28000))))</f>
        <v/>
      </c>
      <c r="T1534" s="18">
        <f>IF(G1534&lt;=0,0,IF(G1534&lt;=12000,G1534,IF(G1534&lt;=32000,ROUNDUP(G1534/2,0)+6000,IF(G1534&lt;=56000,ROUNDUP(G1534/4,0)+14000,28000))))</f>
        <v/>
      </c>
      <c r="U1534" s="18">
        <f>IF(I1534&lt;=0,IF(H1534&lt;=0,0,IF(H1534&lt;=12000,H1534,IF(H1534&lt;=32000,ROUNDUP(H1534/2,0)+6000,IF(H1534&lt;=56000,ROUNDUP(H1534/4,0)+14000,28000)))),IF(H1534&lt;=0,IF(I1534&lt;=0,0,IF(I1534&lt;=15000,I1534,IF(I1534&lt;=40000,ROUNDUP(I1534/2,0)+7500,IF(I1534&lt;=70000,ROUNDUP(I1534/4,0)+17500,35000)))),MAX(IF(I1534&lt;=0,0,IF(I1534&lt;=15000,I1534,IF(I1534&lt;=40000,ROUNDUP(I1534/2,0)+7500,IF(I1534&lt;=70000,ROUNDUP(I1534/4,0)+17500,35000)))),MIN(IF(H1534&lt;=0,0,IF(H1534&lt;=12000,H1534,IF(H1534&lt;=32000,ROUNDUP(H1534/2,0)+6000,IF(H1534&lt;=56000,ROUNDUP(H1534/4,0)+14000,28000))))+IF(I1534&lt;=0,0,IF(I1534&lt;=15000,I1534,IF(I1534&lt;=40000,ROUNDUP(I1534/2,0)+7500,IF(I1534&lt;=70000,ROUNDUP(I1534/4,0)+17500,35000)))),28000))))</f>
        <v/>
      </c>
      <c r="V1534" s="18">
        <f>MIN(70000,S1534+T1534+U1534)</f>
        <v/>
      </c>
      <c r="W1534" s="18">
        <f>MAX(0,ROUNDDOWN(M1534-J1534-N1534-K1534-0,-3))</f>
        <v/>
      </c>
      <c r="X1534" s="18">
        <f>MAX(0,ROUNDDOWN(M1534-J1534-N1534-K1534-R1534,-3))</f>
        <v/>
      </c>
      <c r="Y1534" s="18">
        <f>IF(W1534&lt;=0,0,ROUNDDOWN((W1534*LOOKUP(W1534,{0,1950001,3300001,6950001,9000001,18000001,40000001},{0.05,0.1,0.2,0.23,0.33,0.4,0.45})-LOOKUP(W1534,{0,1950001,3300001,6950001,9000001,18000001,40000001},{0,97500,427500,636000,1536000,2796000,4796000}))*1.021,-2))</f>
        <v/>
      </c>
      <c r="Z1534" s="18">
        <f>IF(X1534&lt;=0,0,ROUNDDOWN((X1534*LOOKUP(X1534,{0,1950001,3300001,6950001,9000001,18000001,40000001},{0.05,0.1,0.2,0.23,0.33,0.4,0.45})-LOOKUP(X1534,{0,1950001,3300001,6950001,9000001,18000001,40000001},{0,97500,427500,636000,1536000,2796000,4796000}))*1.021,-2))</f>
        <v/>
      </c>
      <c r="AA1534" s="18">
        <f>MAX(0,ROUNDDOWN(M1534-J1534-430000-L1534-0,-3))</f>
        <v/>
      </c>
      <c r="AB1534" s="18">
        <f>MAX(0,ROUNDDOWN(M1534-J1534-430000-L1534-V1534,-3))</f>
        <v/>
      </c>
      <c r="AC1534" s="18">
        <f>IF(M1534&lt;=450000,0,MAX(0,ROUNDDOWN(AA1534*0.06-MIN(50000,AA1534)*0.03,-2))+MAX(0,ROUNDDOWN(AA1534*0.04-MIN(50000,AA1534)*0.02,-2)))</f>
        <v/>
      </c>
      <c r="AD1534" s="18">
        <f>IF(M1534&lt;=450000,0,MAX(0,ROUNDDOWN(AB1534*0.06-MIN(50000,AB1534)*0.03,-2))+MAX(0,ROUNDDOWN(AB1534*0.04-MIN(50000,AB1534)*0.02,-2)))</f>
        <v/>
      </c>
      <c r="AE1534" s="18">
        <f>Y1534-Z1534</f>
        <v/>
      </c>
      <c r="AF1534" s="18">
        <f>AC1534-AD1534</f>
        <v/>
      </c>
      <c r="AG1534" s="18">
        <f>AE1534+AF1534</f>
        <v/>
      </c>
      <c r="AH1534" s="20">
        <f>IF(W1534&lt;=0,0,LOOKUP(W1534,{0,1950001,3300001,6950001,9000001,18000001,40000001},{0.05,0.1,0.2,0.23,0.33,0.4,0.45}))</f>
        <v/>
      </c>
    </row>
    <row r="1535">
      <c r="A1535" t="inlineStr">
        <is>
          <t>1万円刻み 特例あり一般12万円</t>
        </is>
      </c>
      <c r="B1535" s="18">
        <f>'4_1万円刻み'!$A$485</f>
        <v/>
      </c>
      <c r="C1535" s="19" t="n">
        <v>2026</v>
      </c>
      <c r="D1535" t="inlineStr">
        <is>
          <t>はい</t>
        </is>
      </c>
      <c r="E1535" s="18" t="n">
        <v>120000</v>
      </c>
      <c r="F1535" s="18" t="n">
        <v>0</v>
      </c>
      <c r="G1535" s="18" t="n">
        <v>0</v>
      </c>
      <c r="H1535" s="18" t="n">
        <v>0</v>
      </c>
      <c r="I1535" s="18" t="n">
        <v>0</v>
      </c>
      <c r="J1535" s="18">
        <f>ROUND(MIN(B1535/12,650000)*12*0.0915+MIN(B1535/12,1390000)*12*(0.0504+0)+B1535*0.005,0)</f>
        <v/>
      </c>
      <c r="K1535" s="18" t="n">
        <v>0</v>
      </c>
      <c r="L1535" s="18" t="n">
        <v>0</v>
      </c>
      <c r="M1535" s="18">
        <f>ROUND(IF(C1535&gt;=2026,IF(B1535&lt;741000,0,IF(B1535&lt;2191000,B1535-740000,IF(B1535&lt;2193000,1451000,IF(B1535&lt;2196000,1453000,IF(B1535&lt;2200000,1456000,IF(B1535&lt;3600000,ROUNDDOWN(B1535/4,-3)*2.8-80000,IF(B1535&lt;6600000,ROUNDDOWN(B1535/4,-3)*3.2-440000,IF(B1535&lt;8500000,ROUNDDOWN(B1535*0.9,0)-1100000,B1535-1950000)))))))),IF(B1535&lt;651000,0,IF(B1535&lt;1900000,B1535-650000,IF(B1535&lt;3600000,ROUNDDOWN(B1535/4,-3)*2.8-80000,IF(B1535&lt;6600000,ROUNDDOWN(B1535/4,-3)*3.2-440000,IF(B1535&lt;8500000,ROUNDDOWN(B1535*0.9,0)-1100000,B1535-1950000)))))),0)</f>
        <v/>
      </c>
      <c r="N1535" s="18">
        <f>IF(M1535&gt;23500000,NA(),IF(C1535&gt;=2026,IF(M1535&lt;=4890000,1040000,IF(M1535&lt;=6550000,670000,620000)),IF(M1535&lt;=1320000,950000,IF(M1535&lt;=3360000,880000,IF(M1535&lt;=4890000,680000,IF(M1535&lt;=6550000,630000,580000))))))</f>
        <v/>
      </c>
      <c r="O1535" s="18">
        <f>IF(F1535&lt;=0,IF(AND(D1535="はい",C1535&gt;=2026,C1535&lt;=2027),IF(E1535&lt;=0,0,IF(E1535&lt;=30000,E1535,IF(E1535&lt;=60000,ROUNDUP(E1535/2,0)+15000,IF(E1535&lt;=120000,ROUNDUP(E1535/4,0)+30000,60000)))),IF(E1535&lt;=0,0,IF(E1535&lt;=20000,E1535,IF(E1535&lt;=40000,ROUNDUP(E1535/2,0)+10000,IF(E1535&lt;=80000,ROUNDUP(E1535/4,0)+20000,40000))))),IF(E1535&lt;=0,IF(F1535&lt;=0,0,IF(F1535&lt;=25000,F1535,IF(F1535&lt;=50000,ROUNDUP(F1535/2,0)+12500,IF(F1535&lt;=100000,ROUNDUP(F1535/4,0)+25000,50000)))),MAX(IF(F1535&lt;=0,0,IF(F1535&lt;=25000,F1535,IF(F1535&lt;=50000,ROUNDUP(F1535/2,0)+12500,IF(F1535&lt;=100000,ROUNDUP(F1535/4,0)+25000,50000)))),MIN(IF(AND(D1535="はい",C1535&gt;=2026,C1535&lt;=2027),IF(E1535&lt;=0,0,IF(E1535&lt;=30000,E1535,IF(E1535&lt;=60000,ROUNDUP(E1535/2,0)+15000,IF(E1535&lt;=120000,ROUNDUP(E1535/4,0)+30000,60000)))),IF(E1535&lt;=0,0,IF(E1535&lt;=20000,E1535,IF(E1535&lt;=40000,ROUNDUP(E1535/2,0)+10000,IF(E1535&lt;=80000,ROUNDUP(E1535/4,0)+20000,40000)))))+IF(F1535&lt;=0,0,IF(F1535&lt;=25000,F1535,IF(F1535&lt;=50000,ROUNDUP(F1535/2,0)+12500,IF(F1535&lt;=100000,ROUNDUP(F1535/4,0)+25000,50000)))),IF(AND(D1535="はい",C1535&gt;=2026,C1535&lt;=2027),60000,40000)))))</f>
        <v/>
      </c>
      <c r="P1535" s="18">
        <f>IF(G1535&lt;=0,0,IF(G1535&lt;=20000,G1535,IF(G1535&lt;=40000,ROUNDUP(G1535/2,0)+10000,IF(G1535&lt;=80000,ROUNDUP(G1535/4,0)+20000,40000))))</f>
        <v/>
      </c>
      <c r="Q1535" s="18">
        <f>IF(I1535&lt;=0,IF(H1535&lt;=0,0,IF(H1535&lt;=20000,H1535,IF(H1535&lt;=40000,ROUNDUP(H1535/2,0)+10000,IF(H1535&lt;=80000,ROUNDUP(H1535/4,0)+20000,40000)))),IF(H1535&lt;=0,IF(I1535&lt;=0,0,IF(I1535&lt;=25000,I1535,IF(I1535&lt;=50000,ROUNDUP(I1535/2,0)+12500,IF(I1535&lt;=100000,ROUNDUP(I1535/4,0)+25000,50000)))),MAX(IF(I1535&lt;=0,0,IF(I1535&lt;=25000,I1535,IF(I1535&lt;=50000,ROUNDUP(I1535/2,0)+12500,IF(I1535&lt;=100000,ROUNDUP(I1535/4,0)+25000,50000)))),MIN(IF(H1535&lt;=0,0,IF(H1535&lt;=20000,H1535,IF(H1535&lt;=40000,ROUNDUP(H1535/2,0)+10000,IF(H1535&lt;=80000,ROUNDUP(H1535/4,0)+20000,40000))))+IF(I1535&lt;=0,0,IF(I1535&lt;=25000,I1535,IF(I1535&lt;=50000,ROUNDUP(I1535/2,0)+12500,IF(I1535&lt;=100000,ROUNDUP(I1535/4,0)+25000,50000)))),40000))))</f>
        <v/>
      </c>
      <c r="R1535" s="18">
        <f>MIN(120000,O1535+P1535+Q1535)</f>
        <v/>
      </c>
      <c r="S1535" s="18">
        <f>IF(F1535&lt;=0,IF(E1535&lt;=0,0,IF(E1535&lt;=12000,E1535,IF(E1535&lt;=32000,ROUNDUP(E1535/2,0)+6000,IF(E1535&lt;=56000,ROUNDUP(E1535/4,0)+14000,28000)))),IF(E1535&lt;=0,IF(F1535&lt;=0,0,IF(F1535&lt;=15000,F1535,IF(F1535&lt;=40000,ROUNDUP(F1535/2,0)+7500,IF(F1535&lt;=70000,ROUNDUP(F1535/4,0)+17500,35000)))),MAX(IF(F1535&lt;=0,0,IF(F1535&lt;=15000,F1535,IF(F1535&lt;=40000,ROUNDUP(F1535/2,0)+7500,IF(F1535&lt;=70000,ROUNDUP(F1535/4,0)+17500,35000)))),MIN(IF(E1535&lt;=0,0,IF(E1535&lt;=12000,E1535,IF(E1535&lt;=32000,ROUNDUP(E1535/2,0)+6000,IF(E1535&lt;=56000,ROUNDUP(E1535/4,0)+14000,28000))))+IF(F1535&lt;=0,0,IF(F1535&lt;=15000,F1535,IF(F1535&lt;=40000,ROUNDUP(F1535/2,0)+7500,IF(F1535&lt;=70000,ROUNDUP(F1535/4,0)+17500,35000)))),28000))))</f>
        <v/>
      </c>
      <c r="T1535" s="18">
        <f>IF(G1535&lt;=0,0,IF(G1535&lt;=12000,G1535,IF(G1535&lt;=32000,ROUNDUP(G1535/2,0)+6000,IF(G1535&lt;=56000,ROUNDUP(G1535/4,0)+14000,28000))))</f>
        <v/>
      </c>
      <c r="U1535" s="18">
        <f>IF(I1535&lt;=0,IF(H1535&lt;=0,0,IF(H1535&lt;=12000,H1535,IF(H1535&lt;=32000,ROUNDUP(H1535/2,0)+6000,IF(H1535&lt;=56000,ROUNDUP(H1535/4,0)+14000,28000)))),IF(H1535&lt;=0,IF(I1535&lt;=0,0,IF(I1535&lt;=15000,I1535,IF(I1535&lt;=40000,ROUNDUP(I1535/2,0)+7500,IF(I1535&lt;=70000,ROUNDUP(I1535/4,0)+17500,35000)))),MAX(IF(I1535&lt;=0,0,IF(I1535&lt;=15000,I1535,IF(I1535&lt;=40000,ROUNDUP(I1535/2,0)+7500,IF(I1535&lt;=70000,ROUNDUP(I1535/4,0)+17500,35000)))),MIN(IF(H1535&lt;=0,0,IF(H1535&lt;=12000,H1535,IF(H1535&lt;=32000,ROUNDUP(H1535/2,0)+6000,IF(H1535&lt;=56000,ROUNDUP(H1535/4,0)+14000,28000))))+IF(I1535&lt;=0,0,IF(I1535&lt;=15000,I1535,IF(I1535&lt;=40000,ROUNDUP(I1535/2,0)+7500,IF(I1535&lt;=70000,ROUNDUP(I1535/4,0)+17500,35000)))),28000))))</f>
        <v/>
      </c>
      <c r="V1535" s="18">
        <f>MIN(70000,S1535+T1535+U1535)</f>
        <v/>
      </c>
      <c r="W1535" s="18">
        <f>MAX(0,ROUNDDOWN(M1535-J1535-N1535-K1535-0,-3))</f>
        <v/>
      </c>
      <c r="X1535" s="18">
        <f>MAX(0,ROUNDDOWN(M1535-J1535-N1535-K1535-R1535,-3))</f>
        <v/>
      </c>
      <c r="Y1535" s="18">
        <f>IF(W1535&lt;=0,0,ROUNDDOWN((W1535*LOOKUP(W1535,{0,1950001,3300001,6950001,9000001,18000001,40000001},{0.05,0.1,0.2,0.23,0.33,0.4,0.45})-LOOKUP(W1535,{0,1950001,3300001,6950001,9000001,18000001,40000001},{0,97500,427500,636000,1536000,2796000,4796000}))*1.021,-2))</f>
        <v/>
      </c>
      <c r="Z1535" s="18">
        <f>IF(X1535&lt;=0,0,ROUNDDOWN((X1535*LOOKUP(X1535,{0,1950001,3300001,6950001,9000001,18000001,40000001},{0.05,0.1,0.2,0.23,0.33,0.4,0.45})-LOOKUP(X1535,{0,1950001,3300001,6950001,9000001,18000001,40000001},{0,97500,427500,636000,1536000,2796000,4796000}))*1.021,-2))</f>
        <v/>
      </c>
      <c r="AA1535" s="18">
        <f>MAX(0,ROUNDDOWN(M1535-J1535-430000-L1535-0,-3))</f>
        <v/>
      </c>
      <c r="AB1535" s="18">
        <f>MAX(0,ROUNDDOWN(M1535-J1535-430000-L1535-V1535,-3))</f>
        <v/>
      </c>
      <c r="AC1535" s="18">
        <f>IF(M1535&lt;=450000,0,MAX(0,ROUNDDOWN(AA1535*0.06-MIN(50000,AA1535)*0.03,-2))+MAX(0,ROUNDDOWN(AA1535*0.04-MIN(50000,AA1535)*0.02,-2)))</f>
        <v/>
      </c>
      <c r="AD1535" s="18">
        <f>IF(M1535&lt;=450000,0,MAX(0,ROUNDDOWN(AB1535*0.06-MIN(50000,AB1535)*0.03,-2))+MAX(0,ROUNDDOWN(AB1535*0.04-MIN(50000,AB1535)*0.02,-2)))</f>
        <v/>
      </c>
      <c r="AE1535" s="18">
        <f>Y1535-Z1535</f>
        <v/>
      </c>
      <c r="AF1535" s="18">
        <f>AC1535-AD1535</f>
        <v/>
      </c>
      <c r="AG1535" s="18">
        <f>AE1535+AF1535</f>
        <v/>
      </c>
      <c r="AH1535" s="20">
        <f>IF(W1535&lt;=0,0,LOOKUP(W1535,{0,1950001,3300001,6950001,9000001,18000001,40000001},{0.05,0.1,0.2,0.23,0.33,0.4,0.45}))</f>
        <v/>
      </c>
    </row>
    <row r="1536">
      <c r="A1536" t="inlineStr">
        <is>
          <t>1万円刻み 3区分8万円ずつ</t>
        </is>
      </c>
      <c r="B1536" s="18">
        <f>'4_1万円刻み'!$A$486</f>
        <v/>
      </c>
      <c r="C1536" s="19" t="n">
        <v>2026</v>
      </c>
      <c r="D1536" t="inlineStr">
        <is>
          <t>いいえ</t>
        </is>
      </c>
      <c r="E1536" s="18" t="n">
        <v>80000</v>
      </c>
      <c r="F1536" s="18" t="n">
        <v>0</v>
      </c>
      <c r="G1536" s="18" t="n">
        <v>80000</v>
      </c>
      <c r="H1536" s="18" t="n">
        <v>80000</v>
      </c>
      <c r="I1536" s="18" t="n">
        <v>0</v>
      </c>
      <c r="J1536" s="18">
        <f>ROUND(MIN(B1536/12,650000)*12*0.0915+MIN(B1536/12,1390000)*12*(0.0504+0)+B1536*0.005,0)</f>
        <v/>
      </c>
      <c r="K1536" s="18" t="n">
        <v>0</v>
      </c>
      <c r="L1536" s="18" t="n">
        <v>0</v>
      </c>
      <c r="M1536" s="18">
        <f>ROUND(IF(C1536&gt;=2026,IF(B1536&lt;741000,0,IF(B1536&lt;2191000,B1536-740000,IF(B1536&lt;2193000,1451000,IF(B1536&lt;2196000,1453000,IF(B1536&lt;2200000,1456000,IF(B1536&lt;3600000,ROUNDDOWN(B1536/4,-3)*2.8-80000,IF(B1536&lt;6600000,ROUNDDOWN(B1536/4,-3)*3.2-440000,IF(B1536&lt;8500000,ROUNDDOWN(B1536*0.9,0)-1100000,B1536-1950000)))))))),IF(B1536&lt;651000,0,IF(B1536&lt;1900000,B1536-650000,IF(B1536&lt;3600000,ROUNDDOWN(B1536/4,-3)*2.8-80000,IF(B1536&lt;6600000,ROUNDDOWN(B1536/4,-3)*3.2-440000,IF(B1536&lt;8500000,ROUNDDOWN(B1536*0.9,0)-1100000,B1536-1950000)))))),0)</f>
        <v/>
      </c>
      <c r="N1536" s="18">
        <f>IF(M1536&gt;23500000,NA(),IF(C1536&gt;=2026,IF(M1536&lt;=4890000,1040000,IF(M1536&lt;=6550000,670000,620000)),IF(M1536&lt;=1320000,950000,IF(M1536&lt;=3360000,880000,IF(M1536&lt;=4890000,680000,IF(M1536&lt;=6550000,630000,580000))))))</f>
        <v/>
      </c>
      <c r="O1536" s="18">
        <f>IF(F1536&lt;=0,IF(AND(D1536="はい",C1536&gt;=2026,C1536&lt;=2027),IF(E1536&lt;=0,0,IF(E1536&lt;=30000,E1536,IF(E1536&lt;=60000,ROUNDUP(E1536/2,0)+15000,IF(E1536&lt;=120000,ROUNDUP(E1536/4,0)+30000,60000)))),IF(E1536&lt;=0,0,IF(E1536&lt;=20000,E1536,IF(E1536&lt;=40000,ROUNDUP(E1536/2,0)+10000,IF(E1536&lt;=80000,ROUNDUP(E1536/4,0)+20000,40000))))),IF(E1536&lt;=0,IF(F1536&lt;=0,0,IF(F1536&lt;=25000,F1536,IF(F1536&lt;=50000,ROUNDUP(F1536/2,0)+12500,IF(F1536&lt;=100000,ROUNDUP(F1536/4,0)+25000,50000)))),MAX(IF(F1536&lt;=0,0,IF(F1536&lt;=25000,F1536,IF(F1536&lt;=50000,ROUNDUP(F1536/2,0)+12500,IF(F1536&lt;=100000,ROUNDUP(F1536/4,0)+25000,50000)))),MIN(IF(AND(D1536="はい",C1536&gt;=2026,C1536&lt;=2027),IF(E1536&lt;=0,0,IF(E1536&lt;=30000,E1536,IF(E1536&lt;=60000,ROUNDUP(E1536/2,0)+15000,IF(E1536&lt;=120000,ROUNDUP(E1536/4,0)+30000,60000)))),IF(E1536&lt;=0,0,IF(E1536&lt;=20000,E1536,IF(E1536&lt;=40000,ROUNDUP(E1536/2,0)+10000,IF(E1536&lt;=80000,ROUNDUP(E1536/4,0)+20000,40000)))))+IF(F1536&lt;=0,0,IF(F1536&lt;=25000,F1536,IF(F1536&lt;=50000,ROUNDUP(F1536/2,0)+12500,IF(F1536&lt;=100000,ROUNDUP(F1536/4,0)+25000,50000)))),IF(AND(D1536="はい",C1536&gt;=2026,C1536&lt;=2027),60000,40000)))))</f>
        <v/>
      </c>
      <c r="P1536" s="18">
        <f>IF(G1536&lt;=0,0,IF(G1536&lt;=20000,G1536,IF(G1536&lt;=40000,ROUNDUP(G1536/2,0)+10000,IF(G1536&lt;=80000,ROUNDUP(G1536/4,0)+20000,40000))))</f>
        <v/>
      </c>
      <c r="Q1536" s="18">
        <f>IF(I1536&lt;=0,IF(H1536&lt;=0,0,IF(H1536&lt;=20000,H1536,IF(H1536&lt;=40000,ROUNDUP(H1536/2,0)+10000,IF(H1536&lt;=80000,ROUNDUP(H1536/4,0)+20000,40000)))),IF(H1536&lt;=0,IF(I1536&lt;=0,0,IF(I1536&lt;=25000,I1536,IF(I1536&lt;=50000,ROUNDUP(I1536/2,0)+12500,IF(I1536&lt;=100000,ROUNDUP(I1536/4,0)+25000,50000)))),MAX(IF(I1536&lt;=0,0,IF(I1536&lt;=25000,I1536,IF(I1536&lt;=50000,ROUNDUP(I1536/2,0)+12500,IF(I1536&lt;=100000,ROUNDUP(I1536/4,0)+25000,50000)))),MIN(IF(H1536&lt;=0,0,IF(H1536&lt;=20000,H1536,IF(H1536&lt;=40000,ROUNDUP(H1536/2,0)+10000,IF(H1536&lt;=80000,ROUNDUP(H1536/4,0)+20000,40000))))+IF(I1536&lt;=0,0,IF(I1536&lt;=25000,I1536,IF(I1536&lt;=50000,ROUNDUP(I1536/2,0)+12500,IF(I1536&lt;=100000,ROUNDUP(I1536/4,0)+25000,50000)))),40000))))</f>
        <v/>
      </c>
      <c r="R1536" s="18">
        <f>MIN(120000,O1536+P1536+Q1536)</f>
        <v/>
      </c>
      <c r="S1536" s="18">
        <f>IF(F1536&lt;=0,IF(E1536&lt;=0,0,IF(E1536&lt;=12000,E1536,IF(E1536&lt;=32000,ROUNDUP(E1536/2,0)+6000,IF(E1536&lt;=56000,ROUNDUP(E1536/4,0)+14000,28000)))),IF(E1536&lt;=0,IF(F1536&lt;=0,0,IF(F1536&lt;=15000,F1536,IF(F1536&lt;=40000,ROUNDUP(F1536/2,0)+7500,IF(F1536&lt;=70000,ROUNDUP(F1536/4,0)+17500,35000)))),MAX(IF(F1536&lt;=0,0,IF(F1536&lt;=15000,F1536,IF(F1536&lt;=40000,ROUNDUP(F1536/2,0)+7500,IF(F1536&lt;=70000,ROUNDUP(F1536/4,0)+17500,35000)))),MIN(IF(E1536&lt;=0,0,IF(E1536&lt;=12000,E1536,IF(E1536&lt;=32000,ROUNDUP(E1536/2,0)+6000,IF(E1536&lt;=56000,ROUNDUP(E1536/4,0)+14000,28000))))+IF(F1536&lt;=0,0,IF(F1536&lt;=15000,F1536,IF(F1536&lt;=40000,ROUNDUP(F1536/2,0)+7500,IF(F1536&lt;=70000,ROUNDUP(F1536/4,0)+17500,35000)))),28000))))</f>
        <v/>
      </c>
      <c r="T1536" s="18">
        <f>IF(G1536&lt;=0,0,IF(G1536&lt;=12000,G1536,IF(G1536&lt;=32000,ROUNDUP(G1536/2,0)+6000,IF(G1536&lt;=56000,ROUNDUP(G1536/4,0)+14000,28000))))</f>
        <v/>
      </c>
      <c r="U1536" s="18">
        <f>IF(I1536&lt;=0,IF(H1536&lt;=0,0,IF(H1536&lt;=12000,H1536,IF(H1536&lt;=32000,ROUNDUP(H1536/2,0)+6000,IF(H1536&lt;=56000,ROUNDUP(H1536/4,0)+14000,28000)))),IF(H1536&lt;=0,IF(I1536&lt;=0,0,IF(I1536&lt;=15000,I1536,IF(I1536&lt;=40000,ROUNDUP(I1536/2,0)+7500,IF(I1536&lt;=70000,ROUNDUP(I1536/4,0)+17500,35000)))),MAX(IF(I1536&lt;=0,0,IF(I1536&lt;=15000,I1536,IF(I1536&lt;=40000,ROUNDUP(I1536/2,0)+7500,IF(I1536&lt;=70000,ROUNDUP(I1536/4,0)+17500,35000)))),MIN(IF(H1536&lt;=0,0,IF(H1536&lt;=12000,H1536,IF(H1536&lt;=32000,ROUNDUP(H1536/2,0)+6000,IF(H1536&lt;=56000,ROUNDUP(H1536/4,0)+14000,28000))))+IF(I1536&lt;=0,0,IF(I1536&lt;=15000,I1536,IF(I1536&lt;=40000,ROUNDUP(I1536/2,0)+7500,IF(I1536&lt;=70000,ROUNDUP(I1536/4,0)+17500,35000)))),28000))))</f>
        <v/>
      </c>
      <c r="V1536" s="18">
        <f>MIN(70000,S1536+T1536+U1536)</f>
        <v/>
      </c>
      <c r="W1536" s="18">
        <f>MAX(0,ROUNDDOWN(M1536-J1536-N1536-K1536-0,-3))</f>
        <v/>
      </c>
      <c r="X1536" s="18">
        <f>MAX(0,ROUNDDOWN(M1536-J1536-N1536-K1536-R1536,-3))</f>
        <v/>
      </c>
      <c r="Y1536" s="18">
        <f>IF(W1536&lt;=0,0,ROUNDDOWN((W1536*LOOKUP(W1536,{0,1950001,3300001,6950001,9000001,18000001,40000001},{0.05,0.1,0.2,0.23,0.33,0.4,0.45})-LOOKUP(W1536,{0,1950001,3300001,6950001,9000001,18000001,40000001},{0,97500,427500,636000,1536000,2796000,4796000}))*1.021,-2))</f>
        <v/>
      </c>
      <c r="Z1536" s="18">
        <f>IF(X1536&lt;=0,0,ROUNDDOWN((X1536*LOOKUP(X1536,{0,1950001,3300001,6950001,9000001,18000001,40000001},{0.05,0.1,0.2,0.23,0.33,0.4,0.45})-LOOKUP(X1536,{0,1950001,3300001,6950001,9000001,18000001,40000001},{0,97500,427500,636000,1536000,2796000,4796000}))*1.021,-2))</f>
        <v/>
      </c>
      <c r="AA1536" s="18">
        <f>MAX(0,ROUNDDOWN(M1536-J1536-430000-L1536-0,-3))</f>
        <v/>
      </c>
      <c r="AB1536" s="18">
        <f>MAX(0,ROUNDDOWN(M1536-J1536-430000-L1536-V1536,-3))</f>
        <v/>
      </c>
      <c r="AC1536" s="18">
        <f>IF(M1536&lt;=450000,0,MAX(0,ROUNDDOWN(AA1536*0.06-MIN(50000,AA1536)*0.03,-2))+MAX(0,ROUNDDOWN(AA1536*0.04-MIN(50000,AA1536)*0.02,-2)))</f>
        <v/>
      </c>
      <c r="AD1536" s="18">
        <f>IF(M1536&lt;=450000,0,MAX(0,ROUNDDOWN(AB1536*0.06-MIN(50000,AB1536)*0.03,-2))+MAX(0,ROUNDDOWN(AB1536*0.04-MIN(50000,AB1536)*0.02,-2)))</f>
        <v/>
      </c>
      <c r="AE1536" s="18">
        <f>Y1536-Z1536</f>
        <v/>
      </c>
      <c r="AF1536" s="18">
        <f>AC1536-AD1536</f>
        <v/>
      </c>
      <c r="AG1536" s="18">
        <f>AE1536+AF1536</f>
        <v/>
      </c>
      <c r="AH1536" s="20">
        <f>IF(W1536&lt;=0,0,LOOKUP(W1536,{0,1950001,3300001,6950001,9000001,18000001,40000001},{0.05,0.1,0.2,0.23,0.33,0.4,0.45}))</f>
        <v/>
      </c>
    </row>
    <row r="1537">
      <c r="A1537" t="inlineStr">
        <is>
          <t>1万円刻み 一般8万円</t>
        </is>
      </c>
      <c r="B1537" s="18">
        <f>'4_1万円刻み'!$A$486</f>
        <v/>
      </c>
      <c r="C1537" s="19" t="n">
        <v>2026</v>
      </c>
      <c r="D1537" t="inlineStr">
        <is>
          <t>いいえ</t>
        </is>
      </c>
      <c r="E1537" s="18" t="n">
        <v>80000</v>
      </c>
      <c r="F1537" s="18" t="n">
        <v>0</v>
      </c>
      <c r="G1537" s="18" t="n">
        <v>0</v>
      </c>
      <c r="H1537" s="18" t="n">
        <v>0</v>
      </c>
      <c r="I1537" s="18" t="n">
        <v>0</v>
      </c>
      <c r="J1537" s="18">
        <f>ROUND(MIN(B1537/12,650000)*12*0.0915+MIN(B1537/12,1390000)*12*(0.0504+0)+B1537*0.005,0)</f>
        <v/>
      </c>
      <c r="K1537" s="18" t="n">
        <v>0</v>
      </c>
      <c r="L1537" s="18" t="n">
        <v>0</v>
      </c>
      <c r="M1537" s="18">
        <f>ROUND(IF(C1537&gt;=2026,IF(B1537&lt;741000,0,IF(B1537&lt;2191000,B1537-740000,IF(B1537&lt;2193000,1451000,IF(B1537&lt;2196000,1453000,IF(B1537&lt;2200000,1456000,IF(B1537&lt;3600000,ROUNDDOWN(B1537/4,-3)*2.8-80000,IF(B1537&lt;6600000,ROUNDDOWN(B1537/4,-3)*3.2-440000,IF(B1537&lt;8500000,ROUNDDOWN(B1537*0.9,0)-1100000,B1537-1950000)))))))),IF(B1537&lt;651000,0,IF(B1537&lt;1900000,B1537-650000,IF(B1537&lt;3600000,ROUNDDOWN(B1537/4,-3)*2.8-80000,IF(B1537&lt;6600000,ROUNDDOWN(B1537/4,-3)*3.2-440000,IF(B1537&lt;8500000,ROUNDDOWN(B1537*0.9,0)-1100000,B1537-1950000)))))),0)</f>
        <v/>
      </c>
      <c r="N1537" s="18">
        <f>IF(M1537&gt;23500000,NA(),IF(C1537&gt;=2026,IF(M1537&lt;=4890000,1040000,IF(M1537&lt;=6550000,670000,620000)),IF(M1537&lt;=1320000,950000,IF(M1537&lt;=3360000,880000,IF(M1537&lt;=4890000,680000,IF(M1537&lt;=6550000,630000,580000))))))</f>
        <v/>
      </c>
      <c r="O1537" s="18">
        <f>IF(F1537&lt;=0,IF(AND(D1537="はい",C1537&gt;=2026,C1537&lt;=2027),IF(E1537&lt;=0,0,IF(E1537&lt;=30000,E1537,IF(E1537&lt;=60000,ROUNDUP(E1537/2,0)+15000,IF(E1537&lt;=120000,ROUNDUP(E1537/4,0)+30000,60000)))),IF(E1537&lt;=0,0,IF(E1537&lt;=20000,E1537,IF(E1537&lt;=40000,ROUNDUP(E1537/2,0)+10000,IF(E1537&lt;=80000,ROUNDUP(E1537/4,0)+20000,40000))))),IF(E1537&lt;=0,IF(F1537&lt;=0,0,IF(F1537&lt;=25000,F1537,IF(F1537&lt;=50000,ROUNDUP(F1537/2,0)+12500,IF(F1537&lt;=100000,ROUNDUP(F1537/4,0)+25000,50000)))),MAX(IF(F1537&lt;=0,0,IF(F1537&lt;=25000,F1537,IF(F1537&lt;=50000,ROUNDUP(F1537/2,0)+12500,IF(F1537&lt;=100000,ROUNDUP(F1537/4,0)+25000,50000)))),MIN(IF(AND(D1537="はい",C1537&gt;=2026,C1537&lt;=2027),IF(E1537&lt;=0,0,IF(E1537&lt;=30000,E1537,IF(E1537&lt;=60000,ROUNDUP(E1537/2,0)+15000,IF(E1537&lt;=120000,ROUNDUP(E1537/4,0)+30000,60000)))),IF(E1537&lt;=0,0,IF(E1537&lt;=20000,E1537,IF(E1537&lt;=40000,ROUNDUP(E1537/2,0)+10000,IF(E1537&lt;=80000,ROUNDUP(E1537/4,0)+20000,40000)))))+IF(F1537&lt;=0,0,IF(F1537&lt;=25000,F1537,IF(F1537&lt;=50000,ROUNDUP(F1537/2,0)+12500,IF(F1537&lt;=100000,ROUNDUP(F1537/4,0)+25000,50000)))),IF(AND(D1537="はい",C1537&gt;=2026,C1537&lt;=2027),60000,40000)))))</f>
        <v/>
      </c>
      <c r="P1537" s="18">
        <f>IF(G1537&lt;=0,0,IF(G1537&lt;=20000,G1537,IF(G1537&lt;=40000,ROUNDUP(G1537/2,0)+10000,IF(G1537&lt;=80000,ROUNDUP(G1537/4,0)+20000,40000))))</f>
        <v/>
      </c>
      <c r="Q1537" s="18">
        <f>IF(I1537&lt;=0,IF(H1537&lt;=0,0,IF(H1537&lt;=20000,H1537,IF(H1537&lt;=40000,ROUNDUP(H1537/2,0)+10000,IF(H1537&lt;=80000,ROUNDUP(H1537/4,0)+20000,40000)))),IF(H1537&lt;=0,IF(I1537&lt;=0,0,IF(I1537&lt;=25000,I1537,IF(I1537&lt;=50000,ROUNDUP(I1537/2,0)+12500,IF(I1537&lt;=100000,ROUNDUP(I1537/4,0)+25000,50000)))),MAX(IF(I1537&lt;=0,0,IF(I1537&lt;=25000,I1537,IF(I1537&lt;=50000,ROUNDUP(I1537/2,0)+12500,IF(I1537&lt;=100000,ROUNDUP(I1537/4,0)+25000,50000)))),MIN(IF(H1537&lt;=0,0,IF(H1537&lt;=20000,H1537,IF(H1537&lt;=40000,ROUNDUP(H1537/2,0)+10000,IF(H1537&lt;=80000,ROUNDUP(H1537/4,0)+20000,40000))))+IF(I1537&lt;=0,0,IF(I1537&lt;=25000,I1537,IF(I1537&lt;=50000,ROUNDUP(I1537/2,0)+12500,IF(I1537&lt;=100000,ROUNDUP(I1537/4,0)+25000,50000)))),40000))))</f>
        <v/>
      </c>
      <c r="R1537" s="18">
        <f>MIN(120000,O1537+P1537+Q1537)</f>
        <v/>
      </c>
      <c r="S1537" s="18">
        <f>IF(F1537&lt;=0,IF(E1537&lt;=0,0,IF(E1537&lt;=12000,E1537,IF(E1537&lt;=32000,ROUNDUP(E1537/2,0)+6000,IF(E1537&lt;=56000,ROUNDUP(E1537/4,0)+14000,28000)))),IF(E1537&lt;=0,IF(F1537&lt;=0,0,IF(F1537&lt;=15000,F1537,IF(F1537&lt;=40000,ROUNDUP(F1537/2,0)+7500,IF(F1537&lt;=70000,ROUNDUP(F1537/4,0)+17500,35000)))),MAX(IF(F1537&lt;=0,0,IF(F1537&lt;=15000,F1537,IF(F1537&lt;=40000,ROUNDUP(F1537/2,0)+7500,IF(F1537&lt;=70000,ROUNDUP(F1537/4,0)+17500,35000)))),MIN(IF(E1537&lt;=0,0,IF(E1537&lt;=12000,E1537,IF(E1537&lt;=32000,ROUNDUP(E1537/2,0)+6000,IF(E1537&lt;=56000,ROUNDUP(E1537/4,0)+14000,28000))))+IF(F1537&lt;=0,0,IF(F1537&lt;=15000,F1537,IF(F1537&lt;=40000,ROUNDUP(F1537/2,0)+7500,IF(F1537&lt;=70000,ROUNDUP(F1537/4,0)+17500,35000)))),28000))))</f>
        <v/>
      </c>
      <c r="T1537" s="18">
        <f>IF(G1537&lt;=0,0,IF(G1537&lt;=12000,G1537,IF(G1537&lt;=32000,ROUNDUP(G1537/2,0)+6000,IF(G1537&lt;=56000,ROUNDUP(G1537/4,0)+14000,28000))))</f>
        <v/>
      </c>
      <c r="U1537" s="18">
        <f>IF(I1537&lt;=0,IF(H1537&lt;=0,0,IF(H1537&lt;=12000,H1537,IF(H1537&lt;=32000,ROUNDUP(H1537/2,0)+6000,IF(H1537&lt;=56000,ROUNDUP(H1537/4,0)+14000,28000)))),IF(H1537&lt;=0,IF(I1537&lt;=0,0,IF(I1537&lt;=15000,I1537,IF(I1537&lt;=40000,ROUNDUP(I1537/2,0)+7500,IF(I1537&lt;=70000,ROUNDUP(I1537/4,0)+17500,35000)))),MAX(IF(I1537&lt;=0,0,IF(I1537&lt;=15000,I1537,IF(I1537&lt;=40000,ROUNDUP(I1537/2,0)+7500,IF(I1537&lt;=70000,ROUNDUP(I1537/4,0)+17500,35000)))),MIN(IF(H1537&lt;=0,0,IF(H1537&lt;=12000,H1537,IF(H1537&lt;=32000,ROUNDUP(H1537/2,0)+6000,IF(H1537&lt;=56000,ROUNDUP(H1537/4,0)+14000,28000))))+IF(I1537&lt;=0,0,IF(I1537&lt;=15000,I1537,IF(I1537&lt;=40000,ROUNDUP(I1537/2,0)+7500,IF(I1537&lt;=70000,ROUNDUP(I1537/4,0)+17500,35000)))),28000))))</f>
        <v/>
      </c>
      <c r="V1537" s="18">
        <f>MIN(70000,S1537+T1537+U1537)</f>
        <v/>
      </c>
      <c r="W1537" s="18">
        <f>MAX(0,ROUNDDOWN(M1537-J1537-N1537-K1537-0,-3))</f>
        <v/>
      </c>
      <c r="X1537" s="18">
        <f>MAX(0,ROUNDDOWN(M1537-J1537-N1537-K1537-R1537,-3))</f>
        <v/>
      </c>
      <c r="Y1537" s="18">
        <f>IF(W1537&lt;=0,0,ROUNDDOWN((W1537*LOOKUP(W1537,{0,1950001,3300001,6950001,9000001,18000001,40000001},{0.05,0.1,0.2,0.23,0.33,0.4,0.45})-LOOKUP(W1537,{0,1950001,3300001,6950001,9000001,18000001,40000001},{0,97500,427500,636000,1536000,2796000,4796000}))*1.021,-2))</f>
        <v/>
      </c>
      <c r="Z1537" s="18">
        <f>IF(X1537&lt;=0,0,ROUNDDOWN((X1537*LOOKUP(X1537,{0,1950001,3300001,6950001,9000001,18000001,40000001},{0.05,0.1,0.2,0.23,0.33,0.4,0.45})-LOOKUP(X1537,{0,1950001,3300001,6950001,9000001,18000001,40000001},{0,97500,427500,636000,1536000,2796000,4796000}))*1.021,-2))</f>
        <v/>
      </c>
      <c r="AA1537" s="18">
        <f>MAX(0,ROUNDDOWN(M1537-J1537-430000-L1537-0,-3))</f>
        <v/>
      </c>
      <c r="AB1537" s="18">
        <f>MAX(0,ROUNDDOWN(M1537-J1537-430000-L1537-V1537,-3))</f>
        <v/>
      </c>
      <c r="AC1537" s="18">
        <f>IF(M1537&lt;=450000,0,MAX(0,ROUNDDOWN(AA1537*0.06-MIN(50000,AA1537)*0.03,-2))+MAX(0,ROUNDDOWN(AA1537*0.04-MIN(50000,AA1537)*0.02,-2)))</f>
        <v/>
      </c>
      <c r="AD1537" s="18">
        <f>IF(M1537&lt;=450000,0,MAX(0,ROUNDDOWN(AB1537*0.06-MIN(50000,AB1537)*0.03,-2))+MAX(0,ROUNDDOWN(AB1537*0.04-MIN(50000,AB1537)*0.02,-2)))</f>
        <v/>
      </c>
      <c r="AE1537" s="18">
        <f>Y1537-Z1537</f>
        <v/>
      </c>
      <c r="AF1537" s="18">
        <f>AC1537-AD1537</f>
        <v/>
      </c>
      <c r="AG1537" s="18">
        <f>AE1537+AF1537</f>
        <v/>
      </c>
      <c r="AH1537" s="20">
        <f>IF(W1537&lt;=0,0,LOOKUP(W1537,{0,1950001,3300001,6950001,9000001,18000001,40000001},{0.05,0.1,0.2,0.23,0.33,0.4,0.45}))</f>
        <v/>
      </c>
    </row>
    <row r="1538">
      <c r="A1538" t="inlineStr">
        <is>
          <t>1万円刻み 特例あり一般12万円</t>
        </is>
      </c>
      <c r="B1538" s="18">
        <f>'4_1万円刻み'!$A$486</f>
        <v/>
      </c>
      <c r="C1538" s="19" t="n">
        <v>2026</v>
      </c>
      <c r="D1538" t="inlineStr">
        <is>
          <t>はい</t>
        </is>
      </c>
      <c r="E1538" s="18" t="n">
        <v>120000</v>
      </c>
      <c r="F1538" s="18" t="n">
        <v>0</v>
      </c>
      <c r="G1538" s="18" t="n">
        <v>0</v>
      </c>
      <c r="H1538" s="18" t="n">
        <v>0</v>
      </c>
      <c r="I1538" s="18" t="n">
        <v>0</v>
      </c>
      <c r="J1538" s="18">
        <f>ROUND(MIN(B1538/12,650000)*12*0.0915+MIN(B1538/12,1390000)*12*(0.0504+0)+B1538*0.005,0)</f>
        <v/>
      </c>
      <c r="K1538" s="18" t="n">
        <v>0</v>
      </c>
      <c r="L1538" s="18" t="n">
        <v>0</v>
      </c>
      <c r="M1538" s="18">
        <f>ROUND(IF(C1538&gt;=2026,IF(B1538&lt;741000,0,IF(B1538&lt;2191000,B1538-740000,IF(B1538&lt;2193000,1451000,IF(B1538&lt;2196000,1453000,IF(B1538&lt;2200000,1456000,IF(B1538&lt;3600000,ROUNDDOWN(B1538/4,-3)*2.8-80000,IF(B1538&lt;6600000,ROUNDDOWN(B1538/4,-3)*3.2-440000,IF(B1538&lt;8500000,ROUNDDOWN(B1538*0.9,0)-1100000,B1538-1950000)))))))),IF(B1538&lt;651000,0,IF(B1538&lt;1900000,B1538-650000,IF(B1538&lt;3600000,ROUNDDOWN(B1538/4,-3)*2.8-80000,IF(B1538&lt;6600000,ROUNDDOWN(B1538/4,-3)*3.2-440000,IF(B1538&lt;8500000,ROUNDDOWN(B1538*0.9,0)-1100000,B1538-1950000)))))),0)</f>
        <v/>
      </c>
      <c r="N1538" s="18">
        <f>IF(M1538&gt;23500000,NA(),IF(C1538&gt;=2026,IF(M1538&lt;=4890000,1040000,IF(M1538&lt;=6550000,670000,620000)),IF(M1538&lt;=1320000,950000,IF(M1538&lt;=3360000,880000,IF(M1538&lt;=4890000,680000,IF(M1538&lt;=6550000,630000,580000))))))</f>
        <v/>
      </c>
      <c r="O1538" s="18">
        <f>IF(F1538&lt;=0,IF(AND(D1538="はい",C1538&gt;=2026,C1538&lt;=2027),IF(E1538&lt;=0,0,IF(E1538&lt;=30000,E1538,IF(E1538&lt;=60000,ROUNDUP(E1538/2,0)+15000,IF(E1538&lt;=120000,ROUNDUP(E1538/4,0)+30000,60000)))),IF(E1538&lt;=0,0,IF(E1538&lt;=20000,E1538,IF(E1538&lt;=40000,ROUNDUP(E1538/2,0)+10000,IF(E1538&lt;=80000,ROUNDUP(E1538/4,0)+20000,40000))))),IF(E1538&lt;=0,IF(F1538&lt;=0,0,IF(F1538&lt;=25000,F1538,IF(F1538&lt;=50000,ROUNDUP(F1538/2,0)+12500,IF(F1538&lt;=100000,ROUNDUP(F1538/4,0)+25000,50000)))),MAX(IF(F1538&lt;=0,0,IF(F1538&lt;=25000,F1538,IF(F1538&lt;=50000,ROUNDUP(F1538/2,0)+12500,IF(F1538&lt;=100000,ROUNDUP(F1538/4,0)+25000,50000)))),MIN(IF(AND(D1538="はい",C1538&gt;=2026,C1538&lt;=2027),IF(E1538&lt;=0,0,IF(E1538&lt;=30000,E1538,IF(E1538&lt;=60000,ROUNDUP(E1538/2,0)+15000,IF(E1538&lt;=120000,ROUNDUP(E1538/4,0)+30000,60000)))),IF(E1538&lt;=0,0,IF(E1538&lt;=20000,E1538,IF(E1538&lt;=40000,ROUNDUP(E1538/2,0)+10000,IF(E1538&lt;=80000,ROUNDUP(E1538/4,0)+20000,40000)))))+IF(F1538&lt;=0,0,IF(F1538&lt;=25000,F1538,IF(F1538&lt;=50000,ROUNDUP(F1538/2,0)+12500,IF(F1538&lt;=100000,ROUNDUP(F1538/4,0)+25000,50000)))),IF(AND(D1538="はい",C1538&gt;=2026,C1538&lt;=2027),60000,40000)))))</f>
        <v/>
      </c>
      <c r="P1538" s="18">
        <f>IF(G1538&lt;=0,0,IF(G1538&lt;=20000,G1538,IF(G1538&lt;=40000,ROUNDUP(G1538/2,0)+10000,IF(G1538&lt;=80000,ROUNDUP(G1538/4,0)+20000,40000))))</f>
        <v/>
      </c>
      <c r="Q1538" s="18">
        <f>IF(I1538&lt;=0,IF(H1538&lt;=0,0,IF(H1538&lt;=20000,H1538,IF(H1538&lt;=40000,ROUNDUP(H1538/2,0)+10000,IF(H1538&lt;=80000,ROUNDUP(H1538/4,0)+20000,40000)))),IF(H1538&lt;=0,IF(I1538&lt;=0,0,IF(I1538&lt;=25000,I1538,IF(I1538&lt;=50000,ROUNDUP(I1538/2,0)+12500,IF(I1538&lt;=100000,ROUNDUP(I1538/4,0)+25000,50000)))),MAX(IF(I1538&lt;=0,0,IF(I1538&lt;=25000,I1538,IF(I1538&lt;=50000,ROUNDUP(I1538/2,0)+12500,IF(I1538&lt;=100000,ROUNDUP(I1538/4,0)+25000,50000)))),MIN(IF(H1538&lt;=0,0,IF(H1538&lt;=20000,H1538,IF(H1538&lt;=40000,ROUNDUP(H1538/2,0)+10000,IF(H1538&lt;=80000,ROUNDUP(H1538/4,0)+20000,40000))))+IF(I1538&lt;=0,0,IF(I1538&lt;=25000,I1538,IF(I1538&lt;=50000,ROUNDUP(I1538/2,0)+12500,IF(I1538&lt;=100000,ROUNDUP(I1538/4,0)+25000,50000)))),40000))))</f>
        <v/>
      </c>
      <c r="R1538" s="18">
        <f>MIN(120000,O1538+P1538+Q1538)</f>
        <v/>
      </c>
      <c r="S1538" s="18">
        <f>IF(F1538&lt;=0,IF(E1538&lt;=0,0,IF(E1538&lt;=12000,E1538,IF(E1538&lt;=32000,ROUNDUP(E1538/2,0)+6000,IF(E1538&lt;=56000,ROUNDUP(E1538/4,0)+14000,28000)))),IF(E1538&lt;=0,IF(F1538&lt;=0,0,IF(F1538&lt;=15000,F1538,IF(F1538&lt;=40000,ROUNDUP(F1538/2,0)+7500,IF(F1538&lt;=70000,ROUNDUP(F1538/4,0)+17500,35000)))),MAX(IF(F1538&lt;=0,0,IF(F1538&lt;=15000,F1538,IF(F1538&lt;=40000,ROUNDUP(F1538/2,0)+7500,IF(F1538&lt;=70000,ROUNDUP(F1538/4,0)+17500,35000)))),MIN(IF(E1538&lt;=0,0,IF(E1538&lt;=12000,E1538,IF(E1538&lt;=32000,ROUNDUP(E1538/2,0)+6000,IF(E1538&lt;=56000,ROUNDUP(E1538/4,0)+14000,28000))))+IF(F1538&lt;=0,0,IF(F1538&lt;=15000,F1538,IF(F1538&lt;=40000,ROUNDUP(F1538/2,0)+7500,IF(F1538&lt;=70000,ROUNDUP(F1538/4,0)+17500,35000)))),28000))))</f>
        <v/>
      </c>
      <c r="T1538" s="18">
        <f>IF(G1538&lt;=0,0,IF(G1538&lt;=12000,G1538,IF(G1538&lt;=32000,ROUNDUP(G1538/2,0)+6000,IF(G1538&lt;=56000,ROUNDUP(G1538/4,0)+14000,28000))))</f>
        <v/>
      </c>
      <c r="U1538" s="18">
        <f>IF(I1538&lt;=0,IF(H1538&lt;=0,0,IF(H1538&lt;=12000,H1538,IF(H1538&lt;=32000,ROUNDUP(H1538/2,0)+6000,IF(H1538&lt;=56000,ROUNDUP(H1538/4,0)+14000,28000)))),IF(H1538&lt;=0,IF(I1538&lt;=0,0,IF(I1538&lt;=15000,I1538,IF(I1538&lt;=40000,ROUNDUP(I1538/2,0)+7500,IF(I1538&lt;=70000,ROUNDUP(I1538/4,0)+17500,35000)))),MAX(IF(I1538&lt;=0,0,IF(I1538&lt;=15000,I1538,IF(I1538&lt;=40000,ROUNDUP(I1538/2,0)+7500,IF(I1538&lt;=70000,ROUNDUP(I1538/4,0)+17500,35000)))),MIN(IF(H1538&lt;=0,0,IF(H1538&lt;=12000,H1538,IF(H1538&lt;=32000,ROUNDUP(H1538/2,0)+6000,IF(H1538&lt;=56000,ROUNDUP(H1538/4,0)+14000,28000))))+IF(I1538&lt;=0,0,IF(I1538&lt;=15000,I1538,IF(I1538&lt;=40000,ROUNDUP(I1538/2,0)+7500,IF(I1538&lt;=70000,ROUNDUP(I1538/4,0)+17500,35000)))),28000))))</f>
        <v/>
      </c>
      <c r="V1538" s="18">
        <f>MIN(70000,S1538+T1538+U1538)</f>
        <v/>
      </c>
      <c r="W1538" s="18">
        <f>MAX(0,ROUNDDOWN(M1538-J1538-N1538-K1538-0,-3))</f>
        <v/>
      </c>
      <c r="X1538" s="18">
        <f>MAX(0,ROUNDDOWN(M1538-J1538-N1538-K1538-R1538,-3))</f>
        <v/>
      </c>
      <c r="Y1538" s="18">
        <f>IF(W1538&lt;=0,0,ROUNDDOWN((W1538*LOOKUP(W1538,{0,1950001,3300001,6950001,9000001,18000001,40000001},{0.05,0.1,0.2,0.23,0.33,0.4,0.45})-LOOKUP(W1538,{0,1950001,3300001,6950001,9000001,18000001,40000001},{0,97500,427500,636000,1536000,2796000,4796000}))*1.021,-2))</f>
        <v/>
      </c>
      <c r="Z1538" s="18">
        <f>IF(X1538&lt;=0,0,ROUNDDOWN((X1538*LOOKUP(X1538,{0,1950001,3300001,6950001,9000001,18000001,40000001},{0.05,0.1,0.2,0.23,0.33,0.4,0.45})-LOOKUP(X1538,{0,1950001,3300001,6950001,9000001,18000001,40000001},{0,97500,427500,636000,1536000,2796000,4796000}))*1.021,-2))</f>
        <v/>
      </c>
      <c r="AA1538" s="18">
        <f>MAX(0,ROUNDDOWN(M1538-J1538-430000-L1538-0,-3))</f>
        <v/>
      </c>
      <c r="AB1538" s="18">
        <f>MAX(0,ROUNDDOWN(M1538-J1538-430000-L1538-V1538,-3))</f>
        <v/>
      </c>
      <c r="AC1538" s="18">
        <f>IF(M1538&lt;=450000,0,MAX(0,ROUNDDOWN(AA1538*0.06-MIN(50000,AA1538)*0.03,-2))+MAX(0,ROUNDDOWN(AA1538*0.04-MIN(50000,AA1538)*0.02,-2)))</f>
        <v/>
      </c>
      <c r="AD1538" s="18">
        <f>IF(M1538&lt;=450000,0,MAX(0,ROUNDDOWN(AB1538*0.06-MIN(50000,AB1538)*0.03,-2))+MAX(0,ROUNDDOWN(AB1538*0.04-MIN(50000,AB1538)*0.02,-2)))</f>
        <v/>
      </c>
      <c r="AE1538" s="18">
        <f>Y1538-Z1538</f>
        <v/>
      </c>
      <c r="AF1538" s="18">
        <f>AC1538-AD1538</f>
        <v/>
      </c>
      <c r="AG1538" s="18">
        <f>AE1538+AF1538</f>
        <v/>
      </c>
      <c r="AH1538" s="20">
        <f>IF(W1538&lt;=0,0,LOOKUP(W1538,{0,1950001,3300001,6950001,9000001,18000001,40000001},{0.05,0.1,0.2,0.23,0.33,0.4,0.45}))</f>
        <v/>
      </c>
    </row>
    <row r="1539">
      <c r="A1539" t="inlineStr">
        <is>
          <t>1万円刻み 3区分8万円ずつ</t>
        </is>
      </c>
      <c r="B1539" s="18">
        <f>'4_1万円刻み'!$A$487</f>
        <v/>
      </c>
      <c r="C1539" s="19" t="n">
        <v>2026</v>
      </c>
      <c r="D1539" t="inlineStr">
        <is>
          <t>いいえ</t>
        </is>
      </c>
      <c r="E1539" s="18" t="n">
        <v>80000</v>
      </c>
      <c r="F1539" s="18" t="n">
        <v>0</v>
      </c>
      <c r="G1539" s="18" t="n">
        <v>80000</v>
      </c>
      <c r="H1539" s="18" t="n">
        <v>80000</v>
      </c>
      <c r="I1539" s="18" t="n">
        <v>0</v>
      </c>
      <c r="J1539" s="18">
        <f>ROUND(MIN(B1539/12,650000)*12*0.0915+MIN(B1539/12,1390000)*12*(0.0504+0)+B1539*0.005,0)</f>
        <v/>
      </c>
      <c r="K1539" s="18" t="n">
        <v>0</v>
      </c>
      <c r="L1539" s="18" t="n">
        <v>0</v>
      </c>
      <c r="M1539" s="18">
        <f>ROUND(IF(C1539&gt;=2026,IF(B1539&lt;741000,0,IF(B1539&lt;2191000,B1539-740000,IF(B1539&lt;2193000,1451000,IF(B1539&lt;2196000,1453000,IF(B1539&lt;2200000,1456000,IF(B1539&lt;3600000,ROUNDDOWN(B1539/4,-3)*2.8-80000,IF(B1539&lt;6600000,ROUNDDOWN(B1539/4,-3)*3.2-440000,IF(B1539&lt;8500000,ROUNDDOWN(B1539*0.9,0)-1100000,B1539-1950000)))))))),IF(B1539&lt;651000,0,IF(B1539&lt;1900000,B1539-650000,IF(B1539&lt;3600000,ROUNDDOWN(B1539/4,-3)*2.8-80000,IF(B1539&lt;6600000,ROUNDDOWN(B1539/4,-3)*3.2-440000,IF(B1539&lt;8500000,ROUNDDOWN(B1539*0.9,0)-1100000,B1539-1950000)))))),0)</f>
        <v/>
      </c>
      <c r="N1539" s="18">
        <f>IF(M1539&gt;23500000,NA(),IF(C1539&gt;=2026,IF(M1539&lt;=4890000,1040000,IF(M1539&lt;=6550000,670000,620000)),IF(M1539&lt;=1320000,950000,IF(M1539&lt;=3360000,880000,IF(M1539&lt;=4890000,680000,IF(M1539&lt;=6550000,630000,580000))))))</f>
        <v/>
      </c>
      <c r="O1539" s="18">
        <f>IF(F1539&lt;=0,IF(AND(D1539="はい",C1539&gt;=2026,C1539&lt;=2027),IF(E1539&lt;=0,0,IF(E1539&lt;=30000,E1539,IF(E1539&lt;=60000,ROUNDUP(E1539/2,0)+15000,IF(E1539&lt;=120000,ROUNDUP(E1539/4,0)+30000,60000)))),IF(E1539&lt;=0,0,IF(E1539&lt;=20000,E1539,IF(E1539&lt;=40000,ROUNDUP(E1539/2,0)+10000,IF(E1539&lt;=80000,ROUNDUP(E1539/4,0)+20000,40000))))),IF(E1539&lt;=0,IF(F1539&lt;=0,0,IF(F1539&lt;=25000,F1539,IF(F1539&lt;=50000,ROUNDUP(F1539/2,0)+12500,IF(F1539&lt;=100000,ROUNDUP(F1539/4,0)+25000,50000)))),MAX(IF(F1539&lt;=0,0,IF(F1539&lt;=25000,F1539,IF(F1539&lt;=50000,ROUNDUP(F1539/2,0)+12500,IF(F1539&lt;=100000,ROUNDUP(F1539/4,0)+25000,50000)))),MIN(IF(AND(D1539="はい",C1539&gt;=2026,C1539&lt;=2027),IF(E1539&lt;=0,0,IF(E1539&lt;=30000,E1539,IF(E1539&lt;=60000,ROUNDUP(E1539/2,0)+15000,IF(E1539&lt;=120000,ROUNDUP(E1539/4,0)+30000,60000)))),IF(E1539&lt;=0,0,IF(E1539&lt;=20000,E1539,IF(E1539&lt;=40000,ROUNDUP(E1539/2,0)+10000,IF(E1539&lt;=80000,ROUNDUP(E1539/4,0)+20000,40000)))))+IF(F1539&lt;=0,0,IF(F1539&lt;=25000,F1539,IF(F1539&lt;=50000,ROUNDUP(F1539/2,0)+12500,IF(F1539&lt;=100000,ROUNDUP(F1539/4,0)+25000,50000)))),IF(AND(D1539="はい",C1539&gt;=2026,C1539&lt;=2027),60000,40000)))))</f>
        <v/>
      </c>
      <c r="P1539" s="18">
        <f>IF(G1539&lt;=0,0,IF(G1539&lt;=20000,G1539,IF(G1539&lt;=40000,ROUNDUP(G1539/2,0)+10000,IF(G1539&lt;=80000,ROUNDUP(G1539/4,0)+20000,40000))))</f>
        <v/>
      </c>
      <c r="Q1539" s="18">
        <f>IF(I1539&lt;=0,IF(H1539&lt;=0,0,IF(H1539&lt;=20000,H1539,IF(H1539&lt;=40000,ROUNDUP(H1539/2,0)+10000,IF(H1539&lt;=80000,ROUNDUP(H1539/4,0)+20000,40000)))),IF(H1539&lt;=0,IF(I1539&lt;=0,0,IF(I1539&lt;=25000,I1539,IF(I1539&lt;=50000,ROUNDUP(I1539/2,0)+12500,IF(I1539&lt;=100000,ROUNDUP(I1539/4,0)+25000,50000)))),MAX(IF(I1539&lt;=0,0,IF(I1539&lt;=25000,I1539,IF(I1539&lt;=50000,ROUNDUP(I1539/2,0)+12500,IF(I1539&lt;=100000,ROUNDUP(I1539/4,0)+25000,50000)))),MIN(IF(H1539&lt;=0,0,IF(H1539&lt;=20000,H1539,IF(H1539&lt;=40000,ROUNDUP(H1539/2,0)+10000,IF(H1539&lt;=80000,ROUNDUP(H1539/4,0)+20000,40000))))+IF(I1539&lt;=0,0,IF(I1539&lt;=25000,I1539,IF(I1539&lt;=50000,ROUNDUP(I1539/2,0)+12500,IF(I1539&lt;=100000,ROUNDUP(I1539/4,0)+25000,50000)))),40000))))</f>
        <v/>
      </c>
      <c r="R1539" s="18">
        <f>MIN(120000,O1539+P1539+Q1539)</f>
        <v/>
      </c>
      <c r="S1539" s="18">
        <f>IF(F1539&lt;=0,IF(E1539&lt;=0,0,IF(E1539&lt;=12000,E1539,IF(E1539&lt;=32000,ROUNDUP(E1539/2,0)+6000,IF(E1539&lt;=56000,ROUNDUP(E1539/4,0)+14000,28000)))),IF(E1539&lt;=0,IF(F1539&lt;=0,0,IF(F1539&lt;=15000,F1539,IF(F1539&lt;=40000,ROUNDUP(F1539/2,0)+7500,IF(F1539&lt;=70000,ROUNDUP(F1539/4,0)+17500,35000)))),MAX(IF(F1539&lt;=0,0,IF(F1539&lt;=15000,F1539,IF(F1539&lt;=40000,ROUNDUP(F1539/2,0)+7500,IF(F1539&lt;=70000,ROUNDUP(F1539/4,0)+17500,35000)))),MIN(IF(E1539&lt;=0,0,IF(E1539&lt;=12000,E1539,IF(E1539&lt;=32000,ROUNDUP(E1539/2,0)+6000,IF(E1539&lt;=56000,ROUNDUP(E1539/4,0)+14000,28000))))+IF(F1539&lt;=0,0,IF(F1539&lt;=15000,F1539,IF(F1539&lt;=40000,ROUNDUP(F1539/2,0)+7500,IF(F1539&lt;=70000,ROUNDUP(F1539/4,0)+17500,35000)))),28000))))</f>
        <v/>
      </c>
      <c r="T1539" s="18">
        <f>IF(G1539&lt;=0,0,IF(G1539&lt;=12000,G1539,IF(G1539&lt;=32000,ROUNDUP(G1539/2,0)+6000,IF(G1539&lt;=56000,ROUNDUP(G1539/4,0)+14000,28000))))</f>
        <v/>
      </c>
      <c r="U1539" s="18">
        <f>IF(I1539&lt;=0,IF(H1539&lt;=0,0,IF(H1539&lt;=12000,H1539,IF(H1539&lt;=32000,ROUNDUP(H1539/2,0)+6000,IF(H1539&lt;=56000,ROUNDUP(H1539/4,0)+14000,28000)))),IF(H1539&lt;=0,IF(I1539&lt;=0,0,IF(I1539&lt;=15000,I1539,IF(I1539&lt;=40000,ROUNDUP(I1539/2,0)+7500,IF(I1539&lt;=70000,ROUNDUP(I1539/4,0)+17500,35000)))),MAX(IF(I1539&lt;=0,0,IF(I1539&lt;=15000,I1539,IF(I1539&lt;=40000,ROUNDUP(I1539/2,0)+7500,IF(I1539&lt;=70000,ROUNDUP(I1539/4,0)+17500,35000)))),MIN(IF(H1539&lt;=0,0,IF(H1539&lt;=12000,H1539,IF(H1539&lt;=32000,ROUNDUP(H1539/2,0)+6000,IF(H1539&lt;=56000,ROUNDUP(H1539/4,0)+14000,28000))))+IF(I1539&lt;=0,0,IF(I1539&lt;=15000,I1539,IF(I1539&lt;=40000,ROUNDUP(I1539/2,0)+7500,IF(I1539&lt;=70000,ROUNDUP(I1539/4,0)+17500,35000)))),28000))))</f>
        <v/>
      </c>
      <c r="V1539" s="18">
        <f>MIN(70000,S1539+T1539+U1539)</f>
        <v/>
      </c>
      <c r="W1539" s="18">
        <f>MAX(0,ROUNDDOWN(M1539-J1539-N1539-K1539-0,-3))</f>
        <v/>
      </c>
      <c r="X1539" s="18">
        <f>MAX(0,ROUNDDOWN(M1539-J1539-N1539-K1539-R1539,-3))</f>
        <v/>
      </c>
      <c r="Y1539" s="18">
        <f>IF(W1539&lt;=0,0,ROUNDDOWN((W1539*LOOKUP(W1539,{0,1950001,3300001,6950001,9000001,18000001,40000001},{0.05,0.1,0.2,0.23,0.33,0.4,0.45})-LOOKUP(W1539,{0,1950001,3300001,6950001,9000001,18000001,40000001},{0,97500,427500,636000,1536000,2796000,4796000}))*1.021,-2))</f>
        <v/>
      </c>
      <c r="Z1539" s="18">
        <f>IF(X1539&lt;=0,0,ROUNDDOWN((X1539*LOOKUP(X1539,{0,1950001,3300001,6950001,9000001,18000001,40000001},{0.05,0.1,0.2,0.23,0.33,0.4,0.45})-LOOKUP(X1539,{0,1950001,3300001,6950001,9000001,18000001,40000001},{0,97500,427500,636000,1536000,2796000,4796000}))*1.021,-2))</f>
        <v/>
      </c>
      <c r="AA1539" s="18">
        <f>MAX(0,ROUNDDOWN(M1539-J1539-430000-L1539-0,-3))</f>
        <v/>
      </c>
      <c r="AB1539" s="18">
        <f>MAX(0,ROUNDDOWN(M1539-J1539-430000-L1539-V1539,-3))</f>
        <v/>
      </c>
      <c r="AC1539" s="18">
        <f>IF(M1539&lt;=450000,0,MAX(0,ROUNDDOWN(AA1539*0.06-MIN(50000,AA1539)*0.03,-2))+MAX(0,ROUNDDOWN(AA1539*0.04-MIN(50000,AA1539)*0.02,-2)))</f>
        <v/>
      </c>
      <c r="AD1539" s="18">
        <f>IF(M1539&lt;=450000,0,MAX(0,ROUNDDOWN(AB1539*0.06-MIN(50000,AB1539)*0.03,-2))+MAX(0,ROUNDDOWN(AB1539*0.04-MIN(50000,AB1539)*0.02,-2)))</f>
        <v/>
      </c>
      <c r="AE1539" s="18">
        <f>Y1539-Z1539</f>
        <v/>
      </c>
      <c r="AF1539" s="18">
        <f>AC1539-AD1539</f>
        <v/>
      </c>
      <c r="AG1539" s="18">
        <f>AE1539+AF1539</f>
        <v/>
      </c>
      <c r="AH1539" s="20">
        <f>IF(W1539&lt;=0,0,LOOKUP(W1539,{0,1950001,3300001,6950001,9000001,18000001,40000001},{0.05,0.1,0.2,0.23,0.33,0.4,0.45}))</f>
        <v/>
      </c>
    </row>
    <row r="1540">
      <c r="A1540" t="inlineStr">
        <is>
          <t>1万円刻み 一般8万円</t>
        </is>
      </c>
      <c r="B1540" s="18">
        <f>'4_1万円刻み'!$A$487</f>
        <v/>
      </c>
      <c r="C1540" s="19" t="n">
        <v>2026</v>
      </c>
      <c r="D1540" t="inlineStr">
        <is>
          <t>いいえ</t>
        </is>
      </c>
      <c r="E1540" s="18" t="n">
        <v>80000</v>
      </c>
      <c r="F1540" s="18" t="n">
        <v>0</v>
      </c>
      <c r="G1540" s="18" t="n">
        <v>0</v>
      </c>
      <c r="H1540" s="18" t="n">
        <v>0</v>
      </c>
      <c r="I1540" s="18" t="n">
        <v>0</v>
      </c>
      <c r="J1540" s="18">
        <f>ROUND(MIN(B1540/12,650000)*12*0.0915+MIN(B1540/12,1390000)*12*(0.0504+0)+B1540*0.005,0)</f>
        <v/>
      </c>
      <c r="K1540" s="18" t="n">
        <v>0</v>
      </c>
      <c r="L1540" s="18" t="n">
        <v>0</v>
      </c>
      <c r="M1540" s="18">
        <f>ROUND(IF(C1540&gt;=2026,IF(B1540&lt;741000,0,IF(B1540&lt;2191000,B1540-740000,IF(B1540&lt;2193000,1451000,IF(B1540&lt;2196000,1453000,IF(B1540&lt;2200000,1456000,IF(B1540&lt;3600000,ROUNDDOWN(B1540/4,-3)*2.8-80000,IF(B1540&lt;6600000,ROUNDDOWN(B1540/4,-3)*3.2-440000,IF(B1540&lt;8500000,ROUNDDOWN(B1540*0.9,0)-1100000,B1540-1950000)))))))),IF(B1540&lt;651000,0,IF(B1540&lt;1900000,B1540-650000,IF(B1540&lt;3600000,ROUNDDOWN(B1540/4,-3)*2.8-80000,IF(B1540&lt;6600000,ROUNDDOWN(B1540/4,-3)*3.2-440000,IF(B1540&lt;8500000,ROUNDDOWN(B1540*0.9,0)-1100000,B1540-1950000)))))),0)</f>
        <v/>
      </c>
      <c r="N1540" s="18">
        <f>IF(M1540&gt;23500000,NA(),IF(C1540&gt;=2026,IF(M1540&lt;=4890000,1040000,IF(M1540&lt;=6550000,670000,620000)),IF(M1540&lt;=1320000,950000,IF(M1540&lt;=3360000,880000,IF(M1540&lt;=4890000,680000,IF(M1540&lt;=6550000,630000,580000))))))</f>
        <v/>
      </c>
      <c r="O1540" s="18">
        <f>IF(F1540&lt;=0,IF(AND(D1540="はい",C1540&gt;=2026,C1540&lt;=2027),IF(E1540&lt;=0,0,IF(E1540&lt;=30000,E1540,IF(E1540&lt;=60000,ROUNDUP(E1540/2,0)+15000,IF(E1540&lt;=120000,ROUNDUP(E1540/4,0)+30000,60000)))),IF(E1540&lt;=0,0,IF(E1540&lt;=20000,E1540,IF(E1540&lt;=40000,ROUNDUP(E1540/2,0)+10000,IF(E1540&lt;=80000,ROUNDUP(E1540/4,0)+20000,40000))))),IF(E1540&lt;=0,IF(F1540&lt;=0,0,IF(F1540&lt;=25000,F1540,IF(F1540&lt;=50000,ROUNDUP(F1540/2,0)+12500,IF(F1540&lt;=100000,ROUNDUP(F1540/4,0)+25000,50000)))),MAX(IF(F1540&lt;=0,0,IF(F1540&lt;=25000,F1540,IF(F1540&lt;=50000,ROUNDUP(F1540/2,0)+12500,IF(F1540&lt;=100000,ROUNDUP(F1540/4,0)+25000,50000)))),MIN(IF(AND(D1540="はい",C1540&gt;=2026,C1540&lt;=2027),IF(E1540&lt;=0,0,IF(E1540&lt;=30000,E1540,IF(E1540&lt;=60000,ROUNDUP(E1540/2,0)+15000,IF(E1540&lt;=120000,ROUNDUP(E1540/4,0)+30000,60000)))),IF(E1540&lt;=0,0,IF(E1540&lt;=20000,E1540,IF(E1540&lt;=40000,ROUNDUP(E1540/2,0)+10000,IF(E1540&lt;=80000,ROUNDUP(E1540/4,0)+20000,40000)))))+IF(F1540&lt;=0,0,IF(F1540&lt;=25000,F1540,IF(F1540&lt;=50000,ROUNDUP(F1540/2,0)+12500,IF(F1540&lt;=100000,ROUNDUP(F1540/4,0)+25000,50000)))),IF(AND(D1540="はい",C1540&gt;=2026,C1540&lt;=2027),60000,40000)))))</f>
        <v/>
      </c>
      <c r="P1540" s="18">
        <f>IF(G1540&lt;=0,0,IF(G1540&lt;=20000,G1540,IF(G1540&lt;=40000,ROUNDUP(G1540/2,0)+10000,IF(G1540&lt;=80000,ROUNDUP(G1540/4,0)+20000,40000))))</f>
        <v/>
      </c>
      <c r="Q1540" s="18">
        <f>IF(I1540&lt;=0,IF(H1540&lt;=0,0,IF(H1540&lt;=20000,H1540,IF(H1540&lt;=40000,ROUNDUP(H1540/2,0)+10000,IF(H1540&lt;=80000,ROUNDUP(H1540/4,0)+20000,40000)))),IF(H1540&lt;=0,IF(I1540&lt;=0,0,IF(I1540&lt;=25000,I1540,IF(I1540&lt;=50000,ROUNDUP(I1540/2,0)+12500,IF(I1540&lt;=100000,ROUNDUP(I1540/4,0)+25000,50000)))),MAX(IF(I1540&lt;=0,0,IF(I1540&lt;=25000,I1540,IF(I1540&lt;=50000,ROUNDUP(I1540/2,0)+12500,IF(I1540&lt;=100000,ROUNDUP(I1540/4,0)+25000,50000)))),MIN(IF(H1540&lt;=0,0,IF(H1540&lt;=20000,H1540,IF(H1540&lt;=40000,ROUNDUP(H1540/2,0)+10000,IF(H1540&lt;=80000,ROUNDUP(H1540/4,0)+20000,40000))))+IF(I1540&lt;=0,0,IF(I1540&lt;=25000,I1540,IF(I1540&lt;=50000,ROUNDUP(I1540/2,0)+12500,IF(I1540&lt;=100000,ROUNDUP(I1540/4,0)+25000,50000)))),40000))))</f>
        <v/>
      </c>
      <c r="R1540" s="18">
        <f>MIN(120000,O1540+P1540+Q1540)</f>
        <v/>
      </c>
      <c r="S1540" s="18">
        <f>IF(F1540&lt;=0,IF(E1540&lt;=0,0,IF(E1540&lt;=12000,E1540,IF(E1540&lt;=32000,ROUNDUP(E1540/2,0)+6000,IF(E1540&lt;=56000,ROUNDUP(E1540/4,0)+14000,28000)))),IF(E1540&lt;=0,IF(F1540&lt;=0,0,IF(F1540&lt;=15000,F1540,IF(F1540&lt;=40000,ROUNDUP(F1540/2,0)+7500,IF(F1540&lt;=70000,ROUNDUP(F1540/4,0)+17500,35000)))),MAX(IF(F1540&lt;=0,0,IF(F1540&lt;=15000,F1540,IF(F1540&lt;=40000,ROUNDUP(F1540/2,0)+7500,IF(F1540&lt;=70000,ROUNDUP(F1540/4,0)+17500,35000)))),MIN(IF(E1540&lt;=0,0,IF(E1540&lt;=12000,E1540,IF(E1540&lt;=32000,ROUNDUP(E1540/2,0)+6000,IF(E1540&lt;=56000,ROUNDUP(E1540/4,0)+14000,28000))))+IF(F1540&lt;=0,0,IF(F1540&lt;=15000,F1540,IF(F1540&lt;=40000,ROUNDUP(F1540/2,0)+7500,IF(F1540&lt;=70000,ROUNDUP(F1540/4,0)+17500,35000)))),28000))))</f>
        <v/>
      </c>
      <c r="T1540" s="18">
        <f>IF(G1540&lt;=0,0,IF(G1540&lt;=12000,G1540,IF(G1540&lt;=32000,ROUNDUP(G1540/2,0)+6000,IF(G1540&lt;=56000,ROUNDUP(G1540/4,0)+14000,28000))))</f>
        <v/>
      </c>
      <c r="U1540" s="18">
        <f>IF(I1540&lt;=0,IF(H1540&lt;=0,0,IF(H1540&lt;=12000,H1540,IF(H1540&lt;=32000,ROUNDUP(H1540/2,0)+6000,IF(H1540&lt;=56000,ROUNDUP(H1540/4,0)+14000,28000)))),IF(H1540&lt;=0,IF(I1540&lt;=0,0,IF(I1540&lt;=15000,I1540,IF(I1540&lt;=40000,ROUNDUP(I1540/2,0)+7500,IF(I1540&lt;=70000,ROUNDUP(I1540/4,0)+17500,35000)))),MAX(IF(I1540&lt;=0,0,IF(I1540&lt;=15000,I1540,IF(I1540&lt;=40000,ROUNDUP(I1540/2,0)+7500,IF(I1540&lt;=70000,ROUNDUP(I1540/4,0)+17500,35000)))),MIN(IF(H1540&lt;=0,0,IF(H1540&lt;=12000,H1540,IF(H1540&lt;=32000,ROUNDUP(H1540/2,0)+6000,IF(H1540&lt;=56000,ROUNDUP(H1540/4,0)+14000,28000))))+IF(I1540&lt;=0,0,IF(I1540&lt;=15000,I1540,IF(I1540&lt;=40000,ROUNDUP(I1540/2,0)+7500,IF(I1540&lt;=70000,ROUNDUP(I1540/4,0)+17500,35000)))),28000))))</f>
        <v/>
      </c>
      <c r="V1540" s="18">
        <f>MIN(70000,S1540+T1540+U1540)</f>
        <v/>
      </c>
      <c r="W1540" s="18">
        <f>MAX(0,ROUNDDOWN(M1540-J1540-N1540-K1540-0,-3))</f>
        <v/>
      </c>
      <c r="X1540" s="18">
        <f>MAX(0,ROUNDDOWN(M1540-J1540-N1540-K1540-R1540,-3))</f>
        <v/>
      </c>
      <c r="Y1540" s="18">
        <f>IF(W1540&lt;=0,0,ROUNDDOWN((W1540*LOOKUP(W1540,{0,1950001,3300001,6950001,9000001,18000001,40000001},{0.05,0.1,0.2,0.23,0.33,0.4,0.45})-LOOKUP(W1540,{0,1950001,3300001,6950001,9000001,18000001,40000001},{0,97500,427500,636000,1536000,2796000,4796000}))*1.021,-2))</f>
        <v/>
      </c>
      <c r="Z1540" s="18">
        <f>IF(X1540&lt;=0,0,ROUNDDOWN((X1540*LOOKUP(X1540,{0,1950001,3300001,6950001,9000001,18000001,40000001},{0.05,0.1,0.2,0.23,0.33,0.4,0.45})-LOOKUP(X1540,{0,1950001,3300001,6950001,9000001,18000001,40000001},{0,97500,427500,636000,1536000,2796000,4796000}))*1.021,-2))</f>
        <v/>
      </c>
      <c r="AA1540" s="18">
        <f>MAX(0,ROUNDDOWN(M1540-J1540-430000-L1540-0,-3))</f>
        <v/>
      </c>
      <c r="AB1540" s="18">
        <f>MAX(0,ROUNDDOWN(M1540-J1540-430000-L1540-V1540,-3))</f>
        <v/>
      </c>
      <c r="AC1540" s="18">
        <f>IF(M1540&lt;=450000,0,MAX(0,ROUNDDOWN(AA1540*0.06-MIN(50000,AA1540)*0.03,-2))+MAX(0,ROUNDDOWN(AA1540*0.04-MIN(50000,AA1540)*0.02,-2)))</f>
        <v/>
      </c>
      <c r="AD1540" s="18">
        <f>IF(M1540&lt;=450000,0,MAX(0,ROUNDDOWN(AB1540*0.06-MIN(50000,AB1540)*0.03,-2))+MAX(0,ROUNDDOWN(AB1540*0.04-MIN(50000,AB1540)*0.02,-2)))</f>
        <v/>
      </c>
      <c r="AE1540" s="18">
        <f>Y1540-Z1540</f>
        <v/>
      </c>
      <c r="AF1540" s="18">
        <f>AC1540-AD1540</f>
        <v/>
      </c>
      <c r="AG1540" s="18">
        <f>AE1540+AF1540</f>
        <v/>
      </c>
      <c r="AH1540" s="20">
        <f>IF(W1540&lt;=0,0,LOOKUP(W1540,{0,1950001,3300001,6950001,9000001,18000001,40000001},{0.05,0.1,0.2,0.23,0.33,0.4,0.45}))</f>
        <v/>
      </c>
    </row>
    <row r="1541">
      <c r="A1541" t="inlineStr">
        <is>
          <t>1万円刻み 特例あり一般12万円</t>
        </is>
      </c>
      <c r="B1541" s="18">
        <f>'4_1万円刻み'!$A$487</f>
        <v/>
      </c>
      <c r="C1541" s="19" t="n">
        <v>2026</v>
      </c>
      <c r="D1541" t="inlineStr">
        <is>
          <t>はい</t>
        </is>
      </c>
      <c r="E1541" s="18" t="n">
        <v>120000</v>
      </c>
      <c r="F1541" s="18" t="n">
        <v>0</v>
      </c>
      <c r="G1541" s="18" t="n">
        <v>0</v>
      </c>
      <c r="H1541" s="18" t="n">
        <v>0</v>
      </c>
      <c r="I1541" s="18" t="n">
        <v>0</v>
      </c>
      <c r="J1541" s="18">
        <f>ROUND(MIN(B1541/12,650000)*12*0.0915+MIN(B1541/12,1390000)*12*(0.0504+0)+B1541*0.005,0)</f>
        <v/>
      </c>
      <c r="K1541" s="18" t="n">
        <v>0</v>
      </c>
      <c r="L1541" s="18" t="n">
        <v>0</v>
      </c>
      <c r="M1541" s="18">
        <f>ROUND(IF(C1541&gt;=2026,IF(B1541&lt;741000,0,IF(B1541&lt;2191000,B1541-740000,IF(B1541&lt;2193000,1451000,IF(B1541&lt;2196000,1453000,IF(B1541&lt;2200000,1456000,IF(B1541&lt;3600000,ROUNDDOWN(B1541/4,-3)*2.8-80000,IF(B1541&lt;6600000,ROUNDDOWN(B1541/4,-3)*3.2-440000,IF(B1541&lt;8500000,ROUNDDOWN(B1541*0.9,0)-1100000,B1541-1950000)))))))),IF(B1541&lt;651000,0,IF(B1541&lt;1900000,B1541-650000,IF(B1541&lt;3600000,ROUNDDOWN(B1541/4,-3)*2.8-80000,IF(B1541&lt;6600000,ROUNDDOWN(B1541/4,-3)*3.2-440000,IF(B1541&lt;8500000,ROUNDDOWN(B1541*0.9,0)-1100000,B1541-1950000)))))),0)</f>
        <v/>
      </c>
      <c r="N1541" s="18">
        <f>IF(M1541&gt;23500000,NA(),IF(C1541&gt;=2026,IF(M1541&lt;=4890000,1040000,IF(M1541&lt;=6550000,670000,620000)),IF(M1541&lt;=1320000,950000,IF(M1541&lt;=3360000,880000,IF(M1541&lt;=4890000,680000,IF(M1541&lt;=6550000,630000,580000))))))</f>
        <v/>
      </c>
      <c r="O1541" s="18">
        <f>IF(F1541&lt;=0,IF(AND(D1541="はい",C1541&gt;=2026,C1541&lt;=2027),IF(E1541&lt;=0,0,IF(E1541&lt;=30000,E1541,IF(E1541&lt;=60000,ROUNDUP(E1541/2,0)+15000,IF(E1541&lt;=120000,ROUNDUP(E1541/4,0)+30000,60000)))),IF(E1541&lt;=0,0,IF(E1541&lt;=20000,E1541,IF(E1541&lt;=40000,ROUNDUP(E1541/2,0)+10000,IF(E1541&lt;=80000,ROUNDUP(E1541/4,0)+20000,40000))))),IF(E1541&lt;=0,IF(F1541&lt;=0,0,IF(F1541&lt;=25000,F1541,IF(F1541&lt;=50000,ROUNDUP(F1541/2,0)+12500,IF(F1541&lt;=100000,ROUNDUP(F1541/4,0)+25000,50000)))),MAX(IF(F1541&lt;=0,0,IF(F1541&lt;=25000,F1541,IF(F1541&lt;=50000,ROUNDUP(F1541/2,0)+12500,IF(F1541&lt;=100000,ROUNDUP(F1541/4,0)+25000,50000)))),MIN(IF(AND(D1541="はい",C1541&gt;=2026,C1541&lt;=2027),IF(E1541&lt;=0,0,IF(E1541&lt;=30000,E1541,IF(E1541&lt;=60000,ROUNDUP(E1541/2,0)+15000,IF(E1541&lt;=120000,ROUNDUP(E1541/4,0)+30000,60000)))),IF(E1541&lt;=0,0,IF(E1541&lt;=20000,E1541,IF(E1541&lt;=40000,ROUNDUP(E1541/2,0)+10000,IF(E1541&lt;=80000,ROUNDUP(E1541/4,0)+20000,40000)))))+IF(F1541&lt;=0,0,IF(F1541&lt;=25000,F1541,IF(F1541&lt;=50000,ROUNDUP(F1541/2,0)+12500,IF(F1541&lt;=100000,ROUNDUP(F1541/4,0)+25000,50000)))),IF(AND(D1541="はい",C1541&gt;=2026,C1541&lt;=2027),60000,40000)))))</f>
        <v/>
      </c>
      <c r="P1541" s="18">
        <f>IF(G1541&lt;=0,0,IF(G1541&lt;=20000,G1541,IF(G1541&lt;=40000,ROUNDUP(G1541/2,0)+10000,IF(G1541&lt;=80000,ROUNDUP(G1541/4,0)+20000,40000))))</f>
        <v/>
      </c>
      <c r="Q1541" s="18">
        <f>IF(I1541&lt;=0,IF(H1541&lt;=0,0,IF(H1541&lt;=20000,H1541,IF(H1541&lt;=40000,ROUNDUP(H1541/2,0)+10000,IF(H1541&lt;=80000,ROUNDUP(H1541/4,0)+20000,40000)))),IF(H1541&lt;=0,IF(I1541&lt;=0,0,IF(I1541&lt;=25000,I1541,IF(I1541&lt;=50000,ROUNDUP(I1541/2,0)+12500,IF(I1541&lt;=100000,ROUNDUP(I1541/4,0)+25000,50000)))),MAX(IF(I1541&lt;=0,0,IF(I1541&lt;=25000,I1541,IF(I1541&lt;=50000,ROUNDUP(I1541/2,0)+12500,IF(I1541&lt;=100000,ROUNDUP(I1541/4,0)+25000,50000)))),MIN(IF(H1541&lt;=0,0,IF(H1541&lt;=20000,H1541,IF(H1541&lt;=40000,ROUNDUP(H1541/2,0)+10000,IF(H1541&lt;=80000,ROUNDUP(H1541/4,0)+20000,40000))))+IF(I1541&lt;=0,0,IF(I1541&lt;=25000,I1541,IF(I1541&lt;=50000,ROUNDUP(I1541/2,0)+12500,IF(I1541&lt;=100000,ROUNDUP(I1541/4,0)+25000,50000)))),40000))))</f>
        <v/>
      </c>
      <c r="R1541" s="18">
        <f>MIN(120000,O1541+P1541+Q1541)</f>
        <v/>
      </c>
      <c r="S1541" s="18">
        <f>IF(F1541&lt;=0,IF(E1541&lt;=0,0,IF(E1541&lt;=12000,E1541,IF(E1541&lt;=32000,ROUNDUP(E1541/2,0)+6000,IF(E1541&lt;=56000,ROUNDUP(E1541/4,0)+14000,28000)))),IF(E1541&lt;=0,IF(F1541&lt;=0,0,IF(F1541&lt;=15000,F1541,IF(F1541&lt;=40000,ROUNDUP(F1541/2,0)+7500,IF(F1541&lt;=70000,ROUNDUP(F1541/4,0)+17500,35000)))),MAX(IF(F1541&lt;=0,0,IF(F1541&lt;=15000,F1541,IF(F1541&lt;=40000,ROUNDUP(F1541/2,0)+7500,IF(F1541&lt;=70000,ROUNDUP(F1541/4,0)+17500,35000)))),MIN(IF(E1541&lt;=0,0,IF(E1541&lt;=12000,E1541,IF(E1541&lt;=32000,ROUNDUP(E1541/2,0)+6000,IF(E1541&lt;=56000,ROUNDUP(E1541/4,0)+14000,28000))))+IF(F1541&lt;=0,0,IF(F1541&lt;=15000,F1541,IF(F1541&lt;=40000,ROUNDUP(F1541/2,0)+7500,IF(F1541&lt;=70000,ROUNDUP(F1541/4,0)+17500,35000)))),28000))))</f>
        <v/>
      </c>
      <c r="T1541" s="18">
        <f>IF(G1541&lt;=0,0,IF(G1541&lt;=12000,G1541,IF(G1541&lt;=32000,ROUNDUP(G1541/2,0)+6000,IF(G1541&lt;=56000,ROUNDUP(G1541/4,0)+14000,28000))))</f>
        <v/>
      </c>
      <c r="U1541" s="18">
        <f>IF(I1541&lt;=0,IF(H1541&lt;=0,0,IF(H1541&lt;=12000,H1541,IF(H1541&lt;=32000,ROUNDUP(H1541/2,0)+6000,IF(H1541&lt;=56000,ROUNDUP(H1541/4,0)+14000,28000)))),IF(H1541&lt;=0,IF(I1541&lt;=0,0,IF(I1541&lt;=15000,I1541,IF(I1541&lt;=40000,ROUNDUP(I1541/2,0)+7500,IF(I1541&lt;=70000,ROUNDUP(I1541/4,0)+17500,35000)))),MAX(IF(I1541&lt;=0,0,IF(I1541&lt;=15000,I1541,IF(I1541&lt;=40000,ROUNDUP(I1541/2,0)+7500,IF(I1541&lt;=70000,ROUNDUP(I1541/4,0)+17500,35000)))),MIN(IF(H1541&lt;=0,0,IF(H1541&lt;=12000,H1541,IF(H1541&lt;=32000,ROUNDUP(H1541/2,0)+6000,IF(H1541&lt;=56000,ROUNDUP(H1541/4,0)+14000,28000))))+IF(I1541&lt;=0,0,IF(I1541&lt;=15000,I1541,IF(I1541&lt;=40000,ROUNDUP(I1541/2,0)+7500,IF(I1541&lt;=70000,ROUNDUP(I1541/4,0)+17500,35000)))),28000))))</f>
        <v/>
      </c>
      <c r="V1541" s="18">
        <f>MIN(70000,S1541+T1541+U1541)</f>
        <v/>
      </c>
      <c r="W1541" s="18">
        <f>MAX(0,ROUNDDOWN(M1541-J1541-N1541-K1541-0,-3))</f>
        <v/>
      </c>
      <c r="X1541" s="18">
        <f>MAX(0,ROUNDDOWN(M1541-J1541-N1541-K1541-R1541,-3))</f>
        <v/>
      </c>
      <c r="Y1541" s="18">
        <f>IF(W1541&lt;=0,0,ROUNDDOWN((W1541*LOOKUP(W1541,{0,1950001,3300001,6950001,9000001,18000001,40000001},{0.05,0.1,0.2,0.23,0.33,0.4,0.45})-LOOKUP(W1541,{0,1950001,3300001,6950001,9000001,18000001,40000001},{0,97500,427500,636000,1536000,2796000,4796000}))*1.021,-2))</f>
        <v/>
      </c>
      <c r="Z1541" s="18">
        <f>IF(X1541&lt;=0,0,ROUNDDOWN((X1541*LOOKUP(X1541,{0,1950001,3300001,6950001,9000001,18000001,40000001},{0.05,0.1,0.2,0.23,0.33,0.4,0.45})-LOOKUP(X1541,{0,1950001,3300001,6950001,9000001,18000001,40000001},{0,97500,427500,636000,1536000,2796000,4796000}))*1.021,-2))</f>
        <v/>
      </c>
      <c r="AA1541" s="18">
        <f>MAX(0,ROUNDDOWN(M1541-J1541-430000-L1541-0,-3))</f>
        <v/>
      </c>
      <c r="AB1541" s="18">
        <f>MAX(0,ROUNDDOWN(M1541-J1541-430000-L1541-V1541,-3))</f>
        <v/>
      </c>
      <c r="AC1541" s="18">
        <f>IF(M1541&lt;=450000,0,MAX(0,ROUNDDOWN(AA1541*0.06-MIN(50000,AA1541)*0.03,-2))+MAX(0,ROUNDDOWN(AA1541*0.04-MIN(50000,AA1541)*0.02,-2)))</f>
        <v/>
      </c>
      <c r="AD1541" s="18">
        <f>IF(M1541&lt;=450000,0,MAX(0,ROUNDDOWN(AB1541*0.06-MIN(50000,AB1541)*0.03,-2))+MAX(0,ROUNDDOWN(AB1541*0.04-MIN(50000,AB1541)*0.02,-2)))</f>
        <v/>
      </c>
      <c r="AE1541" s="18">
        <f>Y1541-Z1541</f>
        <v/>
      </c>
      <c r="AF1541" s="18">
        <f>AC1541-AD1541</f>
        <v/>
      </c>
      <c r="AG1541" s="18">
        <f>AE1541+AF1541</f>
        <v/>
      </c>
      <c r="AH1541" s="20">
        <f>IF(W1541&lt;=0,0,LOOKUP(W1541,{0,1950001,3300001,6950001,9000001,18000001,40000001},{0.05,0.1,0.2,0.23,0.33,0.4,0.45}))</f>
        <v/>
      </c>
    </row>
    <row r="1542">
      <c r="A1542" t="inlineStr">
        <is>
          <t>1万円刻み 3区分8万円ずつ</t>
        </is>
      </c>
      <c r="B1542" s="18">
        <f>'4_1万円刻み'!$A$488</f>
        <v/>
      </c>
      <c r="C1542" s="19" t="n">
        <v>2026</v>
      </c>
      <c r="D1542" t="inlineStr">
        <is>
          <t>いいえ</t>
        </is>
      </c>
      <c r="E1542" s="18" t="n">
        <v>80000</v>
      </c>
      <c r="F1542" s="18" t="n">
        <v>0</v>
      </c>
      <c r="G1542" s="18" t="n">
        <v>80000</v>
      </c>
      <c r="H1542" s="18" t="n">
        <v>80000</v>
      </c>
      <c r="I1542" s="18" t="n">
        <v>0</v>
      </c>
      <c r="J1542" s="18">
        <f>ROUND(MIN(B1542/12,650000)*12*0.0915+MIN(B1542/12,1390000)*12*(0.0504+0)+B1542*0.005,0)</f>
        <v/>
      </c>
      <c r="K1542" s="18" t="n">
        <v>0</v>
      </c>
      <c r="L1542" s="18" t="n">
        <v>0</v>
      </c>
      <c r="M1542" s="18">
        <f>ROUND(IF(C1542&gt;=2026,IF(B1542&lt;741000,0,IF(B1542&lt;2191000,B1542-740000,IF(B1542&lt;2193000,1451000,IF(B1542&lt;2196000,1453000,IF(B1542&lt;2200000,1456000,IF(B1542&lt;3600000,ROUNDDOWN(B1542/4,-3)*2.8-80000,IF(B1542&lt;6600000,ROUNDDOWN(B1542/4,-3)*3.2-440000,IF(B1542&lt;8500000,ROUNDDOWN(B1542*0.9,0)-1100000,B1542-1950000)))))))),IF(B1542&lt;651000,0,IF(B1542&lt;1900000,B1542-650000,IF(B1542&lt;3600000,ROUNDDOWN(B1542/4,-3)*2.8-80000,IF(B1542&lt;6600000,ROUNDDOWN(B1542/4,-3)*3.2-440000,IF(B1542&lt;8500000,ROUNDDOWN(B1542*0.9,0)-1100000,B1542-1950000)))))),0)</f>
        <v/>
      </c>
      <c r="N1542" s="18">
        <f>IF(M1542&gt;23500000,NA(),IF(C1542&gt;=2026,IF(M1542&lt;=4890000,1040000,IF(M1542&lt;=6550000,670000,620000)),IF(M1542&lt;=1320000,950000,IF(M1542&lt;=3360000,880000,IF(M1542&lt;=4890000,680000,IF(M1542&lt;=6550000,630000,580000))))))</f>
        <v/>
      </c>
      <c r="O1542" s="18">
        <f>IF(F1542&lt;=0,IF(AND(D1542="はい",C1542&gt;=2026,C1542&lt;=2027),IF(E1542&lt;=0,0,IF(E1542&lt;=30000,E1542,IF(E1542&lt;=60000,ROUNDUP(E1542/2,0)+15000,IF(E1542&lt;=120000,ROUNDUP(E1542/4,0)+30000,60000)))),IF(E1542&lt;=0,0,IF(E1542&lt;=20000,E1542,IF(E1542&lt;=40000,ROUNDUP(E1542/2,0)+10000,IF(E1542&lt;=80000,ROUNDUP(E1542/4,0)+20000,40000))))),IF(E1542&lt;=0,IF(F1542&lt;=0,0,IF(F1542&lt;=25000,F1542,IF(F1542&lt;=50000,ROUNDUP(F1542/2,0)+12500,IF(F1542&lt;=100000,ROUNDUP(F1542/4,0)+25000,50000)))),MAX(IF(F1542&lt;=0,0,IF(F1542&lt;=25000,F1542,IF(F1542&lt;=50000,ROUNDUP(F1542/2,0)+12500,IF(F1542&lt;=100000,ROUNDUP(F1542/4,0)+25000,50000)))),MIN(IF(AND(D1542="はい",C1542&gt;=2026,C1542&lt;=2027),IF(E1542&lt;=0,0,IF(E1542&lt;=30000,E1542,IF(E1542&lt;=60000,ROUNDUP(E1542/2,0)+15000,IF(E1542&lt;=120000,ROUNDUP(E1542/4,0)+30000,60000)))),IF(E1542&lt;=0,0,IF(E1542&lt;=20000,E1542,IF(E1542&lt;=40000,ROUNDUP(E1542/2,0)+10000,IF(E1542&lt;=80000,ROUNDUP(E1542/4,0)+20000,40000)))))+IF(F1542&lt;=0,0,IF(F1542&lt;=25000,F1542,IF(F1542&lt;=50000,ROUNDUP(F1542/2,0)+12500,IF(F1542&lt;=100000,ROUNDUP(F1542/4,0)+25000,50000)))),IF(AND(D1542="はい",C1542&gt;=2026,C1542&lt;=2027),60000,40000)))))</f>
        <v/>
      </c>
      <c r="P1542" s="18">
        <f>IF(G1542&lt;=0,0,IF(G1542&lt;=20000,G1542,IF(G1542&lt;=40000,ROUNDUP(G1542/2,0)+10000,IF(G1542&lt;=80000,ROUNDUP(G1542/4,0)+20000,40000))))</f>
        <v/>
      </c>
      <c r="Q1542" s="18">
        <f>IF(I1542&lt;=0,IF(H1542&lt;=0,0,IF(H1542&lt;=20000,H1542,IF(H1542&lt;=40000,ROUNDUP(H1542/2,0)+10000,IF(H1542&lt;=80000,ROUNDUP(H1542/4,0)+20000,40000)))),IF(H1542&lt;=0,IF(I1542&lt;=0,0,IF(I1542&lt;=25000,I1542,IF(I1542&lt;=50000,ROUNDUP(I1542/2,0)+12500,IF(I1542&lt;=100000,ROUNDUP(I1542/4,0)+25000,50000)))),MAX(IF(I1542&lt;=0,0,IF(I1542&lt;=25000,I1542,IF(I1542&lt;=50000,ROUNDUP(I1542/2,0)+12500,IF(I1542&lt;=100000,ROUNDUP(I1542/4,0)+25000,50000)))),MIN(IF(H1542&lt;=0,0,IF(H1542&lt;=20000,H1542,IF(H1542&lt;=40000,ROUNDUP(H1542/2,0)+10000,IF(H1542&lt;=80000,ROUNDUP(H1542/4,0)+20000,40000))))+IF(I1542&lt;=0,0,IF(I1542&lt;=25000,I1542,IF(I1542&lt;=50000,ROUNDUP(I1542/2,0)+12500,IF(I1542&lt;=100000,ROUNDUP(I1542/4,0)+25000,50000)))),40000))))</f>
        <v/>
      </c>
      <c r="R1542" s="18">
        <f>MIN(120000,O1542+P1542+Q1542)</f>
        <v/>
      </c>
      <c r="S1542" s="18">
        <f>IF(F1542&lt;=0,IF(E1542&lt;=0,0,IF(E1542&lt;=12000,E1542,IF(E1542&lt;=32000,ROUNDUP(E1542/2,0)+6000,IF(E1542&lt;=56000,ROUNDUP(E1542/4,0)+14000,28000)))),IF(E1542&lt;=0,IF(F1542&lt;=0,0,IF(F1542&lt;=15000,F1542,IF(F1542&lt;=40000,ROUNDUP(F1542/2,0)+7500,IF(F1542&lt;=70000,ROUNDUP(F1542/4,0)+17500,35000)))),MAX(IF(F1542&lt;=0,0,IF(F1542&lt;=15000,F1542,IF(F1542&lt;=40000,ROUNDUP(F1542/2,0)+7500,IF(F1542&lt;=70000,ROUNDUP(F1542/4,0)+17500,35000)))),MIN(IF(E1542&lt;=0,0,IF(E1542&lt;=12000,E1542,IF(E1542&lt;=32000,ROUNDUP(E1542/2,0)+6000,IF(E1542&lt;=56000,ROUNDUP(E1542/4,0)+14000,28000))))+IF(F1542&lt;=0,0,IF(F1542&lt;=15000,F1542,IF(F1542&lt;=40000,ROUNDUP(F1542/2,0)+7500,IF(F1542&lt;=70000,ROUNDUP(F1542/4,0)+17500,35000)))),28000))))</f>
        <v/>
      </c>
      <c r="T1542" s="18">
        <f>IF(G1542&lt;=0,0,IF(G1542&lt;=12000,G1542,IF(G1542&lt;=32000,ROUNDUP(G1542/2,0)+6000,IF(G1542&lt;=56000,ROUNDUP(G1542/4,0)+14000,28000))))</f>
        <v/>
      </c>
      <c r="U1542" s="18">
        <f>IF(I1542&lt;=0,IF(H1542&lt;=0,0,IF(H1542&lt;=12000,H1542,IF(H1542&lt;=32000,ROUNDUP(H1542/2,0)+6000,IF(H1542&lt;=56000,ROUNDUP(H1542/4,0)+14000,28000)))),IF(H1542&lt;=0,IF(I1542&lt;=0,0,IF(I1542&lt;=15000,I1542,IF(I1542&lt;=40000,ROUNDUP(I1542/2,0)+7500,IF(I1542&lt;=70000,ROUNDUP(I1542/4,0)+17500,35000)))),MAX(IF(I1542&lt;=0,0,IF(I1542&lt;=15000,I1542,IF(I1542&lt;=40000,ROUNDUP(I1542/2,0)+7500,IF(I1542&lt;=70000,ROUNDUP(I1542/4,0)+17500,35000)))),MIN(IF(H1542&lt;=0,0,IF(H1542&lt;=12000,H1542,IF(H1542&lt;=32000,ROUNDUP(H1542/2,0)+6000,IF(H1542&lt;=56000,ROUNDUP(H1542/4,0)+14000,28000))))+IF(I1542&lt;=0,0,IF(I1542&lt;=15000,I1542,IF(I1542&lt;=40000,ROUNDUP(I1542/2,0)+7500,IF(I1542&lt;=70000,ROUNDUP(I1542/4,0)+17500,35000)))),28000))))</f>
        <v/>
      </c>
      <c r="V1542" s="18">
        <f>MIN(70000,S1542+T1542+U1542)</f>
        <v/>
      </c>
      <c r="W1542" s="18">
        <f>MAX(0,ROUNDDOWN(M1542-J1542-N1542-K1542-0,-3))</f>
        <v/>
      </c>
      <c r="X1542" s="18">
        <f>MAX(0,ROUNDDOWN(M1542-J1542-N1542-K1542-R1542,-3))</f>
        <v/>
      </c>
      <c r="Y1542" s="18">
        <f>IF(W1542&lt;=0,0,ROUNDDOWN((W1542*LOOKUP(W1542,{0,1950001,3300001,6950001,9000001,18000001,40000001},{0.05,0.1,0.2,0.23,0.33,0.4,0.45})-LOOKUP(W1542,{0,1950001,3300001,6950001,9000001,18000001,40000001},{0,97500,427500,636000,1536000,2796000,4796000}))*1.021,-2))</f>
        <v/>
      </c>
      <c r="Z1542" s="18">
        <f>IF(X1542&lt;=0,0,ROUNDDOWN((X1542*LOOKUP(X1542,{0,1950001,3300001,6950001,9000001,18000001,40000001},{0.05,0.1,0.2,0.23,0.33,0.4,0.45})-LOOKUP(X1542,{0,1950001,3300001,6950001,9000001,18000001,40000001},{0,97500,427500,636000,1536000,2796000,4796000}))*1.021,-2))</f>
        <v/>
      </c>
      <c r="AA1542" s="18">
        <f>MAX(0,ROUNDDOWN(M1542-J1542-430000-L1542-0,-3))</f>
        <v/>
      </c>
      <c r="AB1542" s="18">
        <f>MAX(0,ROUNDDOWN(M1542-J1542-430000-L1542-V1542,-3))</f>
        <v/>
      </c>
      <c r="AC1542" s="18">
        <f>IF(M1542&lt;=450000,0,MAX(0,ROUNDDOWN(AA1542*0.06-MIN(50000,AA1542)*0.03,-2))+MAX(0,ROUNDDOWN(AA1542*0.04-MIN(50000,AA1542)*0.02,-2)))</f>
        <v/>
      </c>
      <c r="AD1542" s="18">
        <f>IF(M1542&lt;=450000,0,MAX(0,ROUNDDOWN(AB1542*0.06-MIN(50000,AB1542)*0.03,-2))+MAX(0,ROUNDDOWN(AB1542*0.04-MIN(50000,AB1542)*0.02,-2)))</f>
        <v/>
      </c>
      <c r="AE1542" s="18">
        <f>Y1542-Z1542</f>
        <v/>
      </c>
      <c r="AF1542" s="18">
        <f>AC1542-AD1542</f>
        <v/>
      </c>
      <c r="AG1542" s="18">
        <f>AE1542+AF1542</f>
        <v/>
      </c>
      <c r="AH1542" s="20">
        <f>IF(W1542&lt;=0,0,LOOKUP(W1542,{0,1950001,3300001,6950001,9000001,18000001,40000001},{0.05,0.1,0.2,0.23,0.33,0.4,0.45}))</f>
        <v/>
      </c>
    </row>
    <row r="1543">
      <c r="A1543" t="inlineStr">
        <is>
          <t>1万円刻み 一般8万円</t>
        </is>
      </c>
      <c r="B1543" s="18">
        <f>'4_1万円刻み'!$A$488</f>
        <v/>
      </c>
      <c r="C1543" s="19" t="n">
        <v>2026</v>
      </c>
      <c r="D1543" t="inlineStr">
        <is>
          <t>いいえ</t>
        </is>
      </c>
      <c r="E1543" s="18" t="n">
        <v>80000</v>
      </c>
      <c r="F1543" s="18" t="n">
        <v>0</v>
      </c>
      <c r="G1543" s="18" t="n">
        <v>0</v>
      </c>
      <c r="H1543" s="18" t="n">
        <v>0</v>
      </c>
      <c r="I1543" s="18" t="n">
        <v>0</v>
      </c>
      <c r="J1543" s="18">
        <f>ROUND(MIN(B1543/12,650000)*12*0.0915+MIN(B1543/12,1390000)*12*(0.0504+0)+B1543*0.005,0)</f>
        <v/>
      </c>
      <c r="K1543" s="18" t="n">
        <v>0</v>
      </c>
      <c r="L1543" s="18" t="n">
        <v>0</v>
      </c>
      <c r="M1543" s="18">
        <f>ROUND(IF(C1543&gt;=2026,IF(B1543&lt;741000,0,IF(B1543&lt;2191000,B1543-740000,IF(B1543&lt;2193000,1451000,IF(B1543&lt;2196000,1453000,IF(B1543&lt;2200000,1456000,IF(B1543&lt;3600000,ROUNDDOWN(B1543/4,-3)*2.8-80000,IF(B1543&lt;6600000,ROUNDDOWN(B1543/4,-3)*3.2-440000,IF(B1543&lt;8500000,ROUNDDOWN(B1543*0.9,0)-1100000,B1543-1950000)))))))),IF(B1543&lt;651000,0,IF(B1543&lt;1900000,B1543-650000,IF(B1543&lt;3600000,ROUNDDOWN(B1543/4,-3)*2.8-80000,IF(B1543&lt;6600000,ROUNDDOWN(B1543/4,-3)*3.2-440000,IF(B1543&lt;8500000,ROUNDDOWN(B1543*0.9,0)-1100000,B1543-1950000)))))),0)</f>
        <v/>
      </c>
      <c r="N1543" s="18">
        <f>IF(M1543&gt;23500000,NA(),IF(C1543&gt;=2026,IF(M1543&lt;=4890000,1040000,IF(M1543&lt;=6550000,670000,620000)),IF(M1543&lt;=1320000,950000,IF(M1543&lt;=3360000,880000,IF(M1543&lt;=4890000,680000,IF(M1543&lt;=6550000,630000,580000))))))</f>
        <v/>
      </c>
      <c r="O1543" s="18">
        <f>IF(F1543&lt;=0,IF(AND(D1543="はい",C1543&gt;=2026,C1543&lt;=2027),IF(E1543&lt;=0,0,IF(E1543&lt;=30000,E1543,IF(E1543&lt;=60000,ROUNDUP(E1543/2,0)+15000,IF(E1543&lt;=120000,ROUNDUP(E1543/4,0)+30000,60000)))),IF(E1543&lt;=0,0,IF(E1543&lt;=20000,E1543,IF(E1543&lt;=40000,ROUNDUP(E1543/2,0)+10000,IF(E1543&lt;=80000,ROUNDUP(E1543/4,0)+20000,40000))))),IF(E1543&lt;=0,IF(F1543&lt;=0,0,IF(F1543&lt;=25000,F1543,IF(F1543&lt;=50000,ROUNDUP(F1543/2,0)+12500,IF(F1543&lt;=100000,ROUNDUP(F1543/4,0)+25000,50000)))),MAX(IF(F1543&lt;=0,0,IF(F1543&lt;=25000,F1543,IF(F1543&lt;=50000,ROUNDUP(F1543/2,0)+12500,IF(F1543&lt;=100000,ROUNDUP(F1543/4,0)+25000,50000)))),MIN(IF(AND(D1543="はい",C1543&gt;=2026,C1543&lt;=2027),IF(E1543&lt;=0,0,IF(E1543&lt;=30000,E1543,IF(E1543&lt;=60000,ROUNDUP(E1543/2,0)+15000,IF(E1543&lt;=120000,ROUNDUP(E1543/4,0)+30000,60000)))),IF(E1543&lt;=0,0,IF(E1543&lt;=20000,E1543,IF(E1543&lt;=40000,ROUNDUP(E1543/2,0)+10000,IF(E1543&lt;=80000,ROUNDUP(E1543/4,0)+20000,40000)))))+IF(F1543&lt;=0,0,IF(F1543&lt;=25000,F1543,IF(F1543&lt;=50000,ROUNDUP(F1543/2,0)+12500,IF(F1543&lt;=100000,ROUNDUP(F1543/4,0)+25000,50000)))),IF(AND(D1543="はい",C1543&gt;=2026,C1543&lt;=2027),60000,40000)))))</f>
        <v/>
      </c>
      <c r="P1543" s="18">
        <f>IF(G1543&lt;=0,0,IF(G1543&lt;=20000,G1543,IF(G1543&lt;=40000,ROUNDUP(G1543/2,0)+10000,IF(G1543&lt;=80000,ROUNDUP(G1543/4,0)+20000,40000))))</f>
        <v/>
      </c>
      <c r="Q1543" s="18">
        <f>IF(I1543&lt;=0,IF(H1543&lt;=0,0,IF(H1543&lt;=20000,H1543,IF(H1543&lt;=40000,ROUNDUP(H1543/2,0)+10000,IF(H1543&lt;=80000,ROUNDUP(H1543/4,0)+20000,40000)))),IF(H1543&lt;=0,IF(I1543&lt;=0,0,IF(I1543&lt;=25000,I1543,IF(I1543&lt;=50000,ROUNDUP(I1543/2,0)+12500,IF(I1543&lt;=100000,ROUNDUP(I1543/4,0)+25000,50000)))),MAX(IF(I1543&lt;=0,0,IF(I1543&lt;=25000,I1543,IF(I1543&lt;=50000,ROUNDUP(I1543/2,0)+12500,IF(I1543&lt;=100000,ROUNDUP(I1543/4,0)+25000,50000)))),MIN(IF(H1543&lt;=0,0,IF(H1543&lt;=20000,H1543,IF(H1543&lt;=40000,ROUNDUP(H1543/2,0)+10000,IF(H1543&lt;=80000,ROUNDUP(H1543/4,0)+20000,40000))))+IF(I1543&lt;=0,0,IF(I1543&lt;=25000,I1543,IF(I1543&lt;=50000,ROUNDUP(I1543/2,0)+12500,IF(I1543&lt;=100000,ROUNDUP(I1543/4,0)+25000,50000)))),40000))))</f>
        <v/>
      </c>
      <c r="R1543" s="18">
        <f>MIN(120000,O1543+P1543+Q1543)</f>
        <v/>
      </c>
      <c r="S1543" s="18">
        <f>IF(F1543&lt;=0,IF(E1543&lt;=0,0,IF(E1543&lt;=12000,E1543,IF(E1543&lt;=32000,ROUNDUP(E1543/2,0)+6000,IF(E1543&lt;=56000,ROUNDUP(E1543/4,0)+14000,28000)))),IF(E1543&lt;=0,IF(F1543&lt;=0,0,IF(F1543&lt;=15000,F1543,IF(F1543&lt;=40000,ROUNDUP(F1543/2,0)+7500,IF(F1543&lt;=70000,ROUNDUP(F1543/4,0)+17500,35000)))),MAX(IF(F1543&lt;=0,0,IF(F1543&lt;=15000,F1543,IF(F1543&lt;=40000,ROUNDUP(F1543/2,0)+7500,IF(F1543&lt;=70000,ROUNDUP(F1543/4,0)+17500,35000)))),MIN(IF(E1543&lt;=0,0,IF(E1543&lt;=12000,E1543,IF(E1543&lt;=32000,ROUNDUP(E1543/2,0)+6000,IF(E1543&lt;=56000,ROUNDUP(E1543/4,0)+14000,28000))))+IF(F1543&lt;=0,0,IF(F1543&lt;=15000,F1543,IF(F1543&lt;=40000,ROUNDUP(F1543/2,0)+7500,IF(F1543&lt;=70000,ROUNDUP(F1543/4,0)+17500,35000)))),28000))))</f>
        <v/>
      </c>
      <c r="T1543" s="18">
        <f>IF(G1543&lt;=0,0,IF(G1543&lt;=12000,G1543,IF(G1543&lt;=32000,ROUNDUP(G1543/2,0)+6000,IF(G1543&lt;=56000,ROUNDUP(G1543/4,0)+14000,28000))))</f>
        <v/>
      </c>
      <c r="U1543" s="18">
        <f>IF(I1543&lt;=0,IF(H1543&lt;=0,0,IF(H1543&lt;=12000,H1543,IF(H1543&lt;=32000,ROUNDUP(H1543/2,0)+6000,IF(H1543&lt;=56000,ROUNDUP(H1543/4,0)+14000,28000)))),IF(H1543&lt;=0,IF(I1543&lt;=0,0,IF(I1543&lt;=15000,I1543,IF(I1543&lt;=40000,ROUNDUP(I1543/2,0)+7500,IF(I1543&lt;=70000,ROUNDUP(I1543/4,0)+17500,35000)))),MAX(IF(I1543&lt;=0,0,IF(I1543&lt;=15000,I1543,IF(I1543&lt;=40000,ROUNDUP(I1543/2,0)+7500,IF(I1543&lt;=70000,ROUNDUP(I1543/4,0)+17500,35000)))),MIN(IF(H1543&lt;=0,0,IF(H1543&lt;=12000,H1543,IF(H1543&lt;=32000,ROUNDUP(H1543/2,0)+6000,IF(H1543&lt;=56000,ROUNDUP(H1543/4,0)+14000,28000))))+IF(I1543&lt;=0,0,IF(I1543&lt;=15000,I1543,IF(I1543&lt;=40000,ROUNDUP(I1543/2,0)+7500,IF(I1543&lt;=70000,ROUNDUP(I1543/4,0)+17500,35000)))),28000))))</f>
        <v/>
      </c>
      <c r="V1543" s="18">
        <f>MIN(70000,S1543+T1543+U1543)</f>
        <v/>
      </c>
      <c r="W1543" s="18">
        <f>MAX(0,ROUNDDOWN(M1543-J1543-N1543-K1543-0,-3))</f>
        <v/>
      </c>
      <c r="X1543" s="18">
        <f>MAX(0,ROUNDDOWN(M1543-J1543-N1543-K1543-R1543,-3))</f>
        <v/>
      </c>
      <c r="Y1543" s="18">
        <f>IF(W1543&lt;=0,0,ROUNDDOWN((W1543*LOOKUP(W1543,{0,1950001,3300001,6950001,9000001,18000001,40000001},{0.05,0.1,0.2,0.23,0.33,0.4,0.45})-LOOKUP(W1543,{0,1950001,3300001,6950001,9000001,18000001,40000001},{0,97500,427500,636000,1536000,2796000,4796000}))*1.021,-2))</f>
        <v/>
      </c>
      <c r="Z1543" s="18">
        <f>IF(X1543&lt;=0,0,ROUNDDOWN((X1543*LOOKUP(X1543,{0,1950001,3300001,6950001,9000001,18000001,40000001},{0.05,0.1,0.2,0.23,0.33,0.4,0.45})-LOOKUP(X1543,{0,1950001,3300001,6950001,9000001,18000001,40000001},{0,97500,427500,636000,1536000,2796000,4796000}))*1.021,-2))</f>
        <v/>
      </c>
      <c r="AA1543" s="18">
        <f>MAX(0,ROUNDDOWN(M1543-J1543-430000-L1543-0,-3))</f>
        <v/>
      </c>
      <c r="AB1543" s="18">
        <f>MAX(0,ROUNDDOWN(M1543-J1543-430000-L1543-V1543,-3))</f>
        <v/>
      </c>
      <c r="AC1543" s="18">
        <f>IF(M1543&lt;=450000,0,MAX(0,ROUNDDOWN(AA1543*0.06-MIN(50000,AA1543)*0.03,-2))+MAX(0,ROUNDDOWN(AA1543*0.04-MIN(50000,AA1543)*0.02,-2)))</f>
        <v/>
      </c>
      <c r="AD1543" s="18">
        <f>IF(M1543&lt;=450000,0,MAX(0,ROUNDDOWN(AB1543*0.06-MIN(50000,AB1543)*0.03,-2))+MAX(0,ROUNDDOWN(AB1543*0.04-MIN(50000,AB1543)*0.02,-2)))</f>
        <v/>
      </c>
      <c r="AE1543" s="18">
        <f>Y1543-Z1543</f>
        <v/>
      </c>
      <c r="AF1543" s="18">
        <f>AC1543-AD1543</f>
        <v/>
      </c>
      <c r="AG1543" s="18">
        <f>AE1543+AF1543</f>
        <v/>
      </c>
      <c r="AH1543" s="20">
        <f>IF(W1543&lt;=0,0,LOOKUP(W1543,{0,1950001,3300001,6950001,9000001,18000001,40000001},{0.05,0.1,0.2,0.23,0.33,0.4,0.45}))</f>
        <v/>
      </c>
    </row>
    <row r="1544">
      <c r="A1544" t="inlineStr">
        <is>
          <t>1万円刻み 特例あり一般12万円</t>
        </is>
      </c>
      <c r="B1544" s="18">
        <f>'4_1万円刻み'!$A$488</f>
        <v/>
      </c>
      <c r="C1544" s="19" t="n">
        <v>2026</v>
      </c>
      <c r="D1544" t="inlineStr">
        <is>
          <t>はい</t>
        </is>
      </c>
      <c r="E1544" s="18" t="n">
        <v>120000</v>
      </c>
      <c r="F1544" s="18" t="n">
        <v>0</v>
      </c>
      <c r="G1544" s="18" t="n">
        <v>0</v>
      </c>
      <c r="H1544" s="18" t="n">
        <v>0</v>
      </c>
      <c r="I1544" s="18" t="n">
        <v>0</v>
      </c>
      <c r="J1544" s="18">
        <f>ROUND(MIN(B1544/12,650000)*12*0.0915+MIN(B1544/12,1390000)*12*(0.0504+0)+B1544*0.005,0)</f>
        <v/>
      </c>
      <c r="K1544" s="18" t="n">
        <v>0</v>
      </c>
      <c r="L1544" s="18" t="n">
        <v>0</v>
      </c>
      <c r="M1544" s="18">
        <f>ROUND(IF(C1544&gt;=2026,IF(B1544&lt;741000,0,IF(B1544&lt;2191000,B1544-740000,IF(B1544&lt;2193000,1451000,IF(B1544&lt;2196000,1453000,IF(B1544&lt;2200000,1456000,IF(B1544&lt;3600000,ROUNDDOWN(B1544/4,-3)*2.8-80000,IF(B1544&lt;6600000,ROUNDDOWN(B1544/4,-3)*3.2-440000,IF(B1544&lt;8500000,ROUNDDOWN(B1544*0.9,0)-1100000,B1544-1950000)))))))),IF(B1544&lt;651000,0,IF(B1544&lt;1900000,B1544-650000,IF(B1544&lt;3600000,ROUNDDOWN(B1544/4,-3)*2.8-80000,IF(B1544&lt;6600000,ROUNDDOWN(B1544/4,-3)*3.2-440000,IF(B1544&lt;8500000,ROUNDDOWN(B1544*0.9,0)-1100000,B1544-1950000)))))),0)</f>
        <v/>
      </c>
      <c r="N1544" s="18">
        <f>IF(M1544&gt;23500000,NA(),IF(C1544&gt;=2026,IF(M1544&lt;=4890000,1040000,IF(M1544&lt;=6550000,670000,620000)),IF(M1544&lt;=1320000,950000,IF(M1544&lt;=3360000,880000,IF(M1544&lt;=4890000,680000,IF(M1544&lt;=6550000,630000,580000))))))</f>
        <v/>
      </c>
      <c r="O1544" s="18">
        <f>IF(F1544&lt;=0,IF(AND(D1544="はい",C1544&gt;=2026,C1544&lt;=2027),IF(E1544&lt;=0,0,IF(E1544&lt;=30000,E1544,IF(E1544&lt;=60000,ROUNDUP(E1544/2,0)+15000,IF(E1544&lt;=120000,ROUNDUP(E1544/4,0)+30000,60000)))),IF(E1544&lt;=0,0,IF(E1544&lt;=20000,E1544,IF(E1544&lt;=40000,ROUNDUP(E1544/2,0)+10000,IF(E1544&lt;=80000,ROUNDUP(E1544/4,0)+20000,40000))))),IF(E1544&lt;=0,IF(F1544&lt;=0,0,IF(F1544&lt;=25000,F1544,IF(F1544&lt;=50000,ROUNDUP(F1544/2,0)+12500,IF(F1544&lt;=100000,ROUNDUP(F1544/4,0)+25000,50000)))),MAX(IF(F1544&lt;=0,0,IF(F1544&lt;=25000,F1544,IF(F1544&lt;=50000,ROUNDUP(F1544/2,0)+12500,IF(F1544&lt;=100000,ROUNDUP(F1544/4,0)+25000,50000)))),MIN(IF(AND(D1544="はい",C1544&gt;=2026,C1544&lt;=2027),IF(E1544&lt;=0,0,IF(E1544&lt;=30000,E1544,IF(E1544&lt;=60000,ROUNDUP(E1544/2,0)+15000,IF(E1544&lt;=120000,ROUNDUP(E1544/4,0)+30000,60000)))),IF(E1544&lt;=0,0,IF(E1544&lt;=20000,E1544,IF(E1544&lt;=40000,ROUNDUP(E1544/2,0)+10000,IF(E1544&lt;=80000,ROUNDUP(E1544/4,0)+20000,40000)))))+IF(F1544&lt;=0,0,IF(F1544&lt;=25000,F1544,IF(F1544&lt;=50000,ROUNDUP(F1544/2,0)+12500,IF(F1544&lt;=100000,ROUNDUP(F1544/4,0)+25000,50000)))),IF(AND(D1544="はい",C1544&gt;=2026,C1544&lt;=2027),60000,40000)))))</f>
        <v/>
      </c>
      <c r="P1544" s="18">
        <f>IF(G1544&lt;=0,0,IF(G1544&lt;=20000,G1544,IF(G1544&lt;=40000,ROUNDUP(G1544/2,0)+10000,IF(G1544&lt;=80000,ROUNDUP(G1544/4,0)+20000,40000))))</f>
        <v/>
      </c>
      <c r="Q1544" s="18">
        <f>IF(I1544&lt;=0,IF(H1544&lt;=0,0,IF(H1544&lt;=20000,H1544,IF(H1544&lt;=40000,ROUNDUP(H1544/2,0)+10000,IF(H1544&lt;=80000,ROUNDUP(H1544/4,0)+20000,40000)))),IF(H1544&lt;=0,IF(I1544&lt;=0,0,IF(I1544&lt;=25000,I1544,IF(I1544&lt;=50000,ROUNDUP(I1544/2,0)+12500,IF(I1544&lt;=100000,ROUNDUP(I1544/4,0)+25000,50000)))),MAX(IF(I1544&lt;=0,0,IF(I1544&lt;=25000,I1544,IF(I1544&lt;=50000,ROUNDUP(I1544/2,0)+12500,IF(I1544&lt;=100000,ROUNDUP(I1544/4,0)+25000,50000)))),MIN(IF(H1544&lt;=0,0,IF(H1544&lt;=20000,H1544,IF(H1544&lt;=40000,ROUNDUP(H1544/2,0)+10000,IF(H1544&lt;=80000,ROUNDUP(H1544/4,0)+20000,40000))))+IF(I1544&lt;=0,0,IF(I1544&lt;=25000,I1544,IF(I1544&lt;=50000,ROUNDUP(I1544/2,0)+12500,IF(I1544&lt;=100000,ROUNDUP(I1544/4,0)+25000,50000)))),40000))))</f>
        <v/>
      </c>
      <c r="R1544" s="18">
        <f>MIN(120000,O1544+P1544+Q1544)</f>
        <v/>
      </c>
      <c r="S1544" s="18">
        <f>IF(F1544&lt;=0,IF(E1544&lt;=0,0,IF(E1544&lt;=12000,E1544,IF(E1544&lt;=32000,ROUNDUP(E1544/2,0)+6000,IF(E1544&lt;=56000,ROUNDUP(E1544/4,0)+14000,28000)))),IF(E1544&lt;=0,IF(F1544&lt;=0,0,IF(F1544&lt;=15000,F1544,IF(F1544&lt;=40000,ROUNDUP(F1544/2,0)+7500,IF(F1544&lt;=70000,ROUNDUP(F1544/4,0)+17500,35000)))),MAX(IF(F1544&lt;=0,0,IF(F1544&lt;=15000,F1544,IF(F1544&lt;=40000,ROUNDUP(F1544/2,0)+7500,IF(F1544&lt;=70000,ROUNDUP(F1544/4,0)+17500,35000)))),MIN(IF(E1544&lt;=0,0,IF(E1544&lt;=12000,E1544,IF(E1544&lt;=32000,ROUNDUP(E1544/2,0)+6000,IF(E1544&lt;=56000,ROUNDUP(E1544/4,0)+14000,28000))))+IF(F1544&lt;=0,0,IF(F1544&lt;=15000,F1544,IF(F1544&lt;=40000,ROUNDUP(F1544/2,0)+7500,IF(F1544&lt;=70000,ROUNDUP(F1544/4,0)+17500,35000)))),28000))))</f>
        <v/>
      </c>
      <c r="T1544" s="18">
        <f>IF(G1544&lt;=0,0,IF(G1544&lt;=12000,G1544,IF(G1544&lt;=32000,ROUNDUP(G1544/2,0)+6000,IF(G1544&lt;=56000,ROUNDUP(G1544/4,0)+14000,28000))))</f>
        <v/>
      </c>
      <c r="U1544" s="18">
        <f>IF(I1544&lt;=0,IF(H1544&lt;=0,0,IF(H1544&lt;=12000,H1544,IF(H1544&lt;=32000,ROUNDUP(H1544/2,0)+6000,IF(H1544&lt;=56000,ROUNDUP(H1544/4,0)+14000,28000)))),IF(H1544&lt;=0,IF(I1544&lt;=0,0,IF(I1544&lt;=15000,I1544,IF(I1544&lt;=40000,ROUNDUP(I1544/2,0)+7500,IF(I1544&lt;=70000,ROUNDUP(I1544/4,0)+17500,35000)))),MAX(IF(I1544&lt;=0,0,IF(I1544&lt;=15000,I1544,IF(I1544&lt;=40000,ROUNDUP(I1544/2,0)+7500,IF(I1544&lt;=70000,ROUNDUP(I1544/4,0)+17500,35000)))),MIN(IF(H1544&lt;=0,0,IF(H1544&lt;=12000,H1544,IF(H1544&lt;=32000,ROUNDUP(H1544/2,0)+6000,IF(H1544&lt;=56000,ROUNDUP(H1544/4,0)+14000,28000))))+IF(I1544&lt;=0,0,IF(I1544&lt;=15000,I1544,IF(I1544&lt;=40000,ROUNDUP(I1544/2,0)+7500,IF(I1544&lt;=70000,ROUNDUP(I1544/4,0)+17500,35000)))),28000))))</f>
        <v/>
      </c>
      <c r="V1544" s="18">
        <f>MIN(70000,S1544+T1544+U1544)</f>
        <v/>
      </c>
      <c r="W1544" s="18">
        <f>MAX(0,ROUNDDOWN(M1544-J1544-N1544-K1544-0,-3))</f>
        <v/>
      </c>
      <c r="X1544" s="18">
        <f>MAX(0,ROUNDDOWN(M1544-J1544-N1544-K1544-R1544,-3))</f>
        <v/>
      </c>
      <c r="Y1544" s="18">
        <f>IF(W1544&lt;=0,0,ROUNDDOWN((W1544*LOOKUP(W1544,{0,1950001,3300001,6950001,9000001,18000001,40000001},{0.05,0.1,0.2,0.23,0.33,0.4,0.45})-LOOKUP(W1544,{0,1950001,3300001,6950001,9000001,18000001,40000001},{0,97500,427500,636000,1536000,2796000,4796000}))*1.021,-2))</f>
        <v/>
      </c>
      <c r="Z1544" s="18">
        <f>IF(X1544&lt;=0,0,ROUNDDOWN((X1544*LOOKUP(X1544,{0,1950001,3300001,6950001,9000001,18000001,40000001},{0.05,0.1,0.2,0.23,0.33,0.4,0.45})-LOOKUP(X1544,{0,1950001,3300001,6950001,9000001,18000001,40000001},{0,97500,427500,636000,1536000,2796000,4796000}))*1.021,-2))</f>
        <v/>
      </c>
      <c r="AA1544" s="18">
        <f>MAX(0,ROUNDDOWN(M1544-J1544-430000-L1544-0,-3))</f>
        <v/>
      </c>
      <c r="AB1544" s="18">
        <f>MAX(0,ROUNDDOWN(M1544-J1544-430000-L1544-V1544,-3))</f>
        <v/>
      </c>
      <c r="AC1544" s="18">
        <f>IF(M1544&lt;=450000,0,MAX(0,ROUNDDOWN(AA1544*0.06-MIN(50000,AA1544)*0.03,-2))+MAX(0,ROUNDDOWN(AA1544*0.04-MIN(50000,AA1544)*0.02,-2)))</f>
        <v/>
      </c>
      <c r="AD1544" s="18">
        <f>IF(M1544&lt;=450000,0,MAX(0,ROUNDDOWN(AB1544*0.06-MIN(50000,AB1544)*0.03,-2))+MAX(0,ROUNDDOWN(AB1544*0.04-MIN(50000,AB1544)*0.02,-2)))</f>
        <v/>
      </c>
      <c r="AE1544" s="18">
        <f>Y1544-Z1544</f>
        <v/>
      </c>
      <c r="AF1544" s="18">
        <f>AC1544-AD1544</f>
        <v/>
      </c>
      <c r="AG1544" s="18">
        <f>AE1544+AF1544</f>
        <v/>
      </c>
      <c r="AH1544" s="20">
        <f>IF(W1544&lt;=0,0,LOOKUP(W1544,{0,1950001,3300001,6950001,9000001,18000001,40000001},{0.05,0.1,0.2,0.23,0.33,0.4,0.45}))</f>
        <v/>
      </c>
    </row>
    <row r="1545">
      <c r="A1545" t="inlineStr">
        <is>
          <t>1万円刻み 3区分8万円ずつ</t>
        </is>
      </c>
      <c r="B1545" s="18">
        <f>'4_1万円刻み'!$A$489</f>
        <v/>
      </c>
      <c r="C1545" s="19" t="n">
        <v>2026</v>
      </c>
      <c r="D1545" t="inlineStr">
        <is>
          <t>いいえ</t>
        </is>
      </c>
      <c r="E1545" s="18" t="n">
        <v>80000</v>
      </c>
      <c r="F1545" s="18" t="n">
        <v>0</v>
      </c>
      <c r="G1545" s="18" t="n">
        <v>80000</v>
      </c>
      <c r="H1545" s="18" t="n">
        <v>80000</v>
      </c>
      <c r="I1545" s="18" t="n">
        <v>0</v>
      </c>
      <c r="J1545" s="18">
        <f>ROUND(MIN(B1545/12,650000)*12*0.0915+MIN(B1545/12,1390000)*12*(0.0504+0)+B1545*0.005,0)</f>
        <v/>
      </c>
      <c r="K1545" s="18" t="n">
        <v>0</v>
      </c>
      <c r="L1545" s="18" t="n">
        <v>0</v>
      </c>
      <c r="M1545" s="18">
        <f>ROUND(IF(C1545&gt;=2026,IF(B1545&lt;741000,0,IF(B1545&lt;2191000,B1545-740000,IF(B1545&lt;2193000,1451000,IF(B1545&lt;2196000,1453000,IF(B1545&lt;2200000,1456000,IF(B1545&lt;3600000,ROUNDDOWN(B1545/4,-3)*2.8-80000,IF(B1545&lt;6600000,ROUNDDOWN(B1545/4,-3)*3.2-440000,IF(B1545&lt;8500000,ROUNDDOWN(B1545*0.9,0)-1100000,B1545-1950000)))))))),IF(B1545&lt;651000,0,IF(B1545&lt;1900000,B1545-650000,IF(B1545&lt;3600000,ROUNDDOWN(B1545/4,-3)*2.8-80000,IF(B1545&lt;6600000,ROUNDDOWN(B1545/4,-3)*3.2-440000,IF(B1545&lt;8500000,ROUNDDOWN(B1545*0.9,0)-1100000,B1545-1950000)))))),0)</f>
        <v/>
      </c>
      <c r="N1545" s="18">
        <f>IF(M1545&gt;23500000,NA(),IF(C1545&gt;=2026,IF(M1545&lt;=4890000,1040000,IF(M1545&lt;=6550000,670000,620000)),IF(M1545&lt;=1320000,950000,IF(M1545&lt;=3360000,880000,IF(M1545&lt;=4890000,680000,IF(M1545&lt;=6550000,630000,580000))))))</f>
        <v/>
      </c>
      <c r="O1545" s="18">
        <f>IF(F1545&lt;=0,IF(AND(D1545="はい",C1545&gt;=2026,C1545&lt;=2027),IF(E1545&lt;=0,0,IF(E1545&lt;=30000,E1545,IF(E1545&lt;=60000,ROUNDUP(E1545/2,0)+15000,IF(E1545&lt;=120000,ROUNDUP(E1545/4,0)+30000,60000)))),IF(E1545&lt;=0,0,IF(E1545&lt;=20000,E1545,IF(E1545&lt;=40000,ROUNDUP(E1545/2,0)+10000,IF(E1545&lt;=80000,ROUNDUP(E1545/4,0)+20000,40000))))),IF(E1545&lt;=0,IF(F1545&lt;=0,0,IF(F1545&lt;=25000,F1545,IF(F1545&lt;=50000,ROUNDUP(F1545/2,0)+12500,IF(F1545&lt;=100000,ROUNDUP(F1545/4,0)+25000,50000)))),MAX(IF(F1545&lt;=0,0,IF(F1545&lt;=25000,F1545,IF(F1545&lt;=50000,ROUNDUP(F1545/2,0)+12500,IF(F1545&lt;=100000,ROUNDUP(F1545/4,0)+25000,50000)))),MIN(IF(AND(D1545="はい",C1545&gt;=2026,C1545&lt;=2027),IF(E1545&lt;=0,0,IF(E1545&lt;=30000,E1545,IF(E1545&lt;=60000,ROUNDUP(E1545/2,0)+15000,IF(E1545&lt;=120000,ROUNDUP(E1545/4,0)+30000,60000)))),IF(E1545&lt;=0,0,IF(E1545&lt;=20000,E1545,IF(E1545&lt;=40000,ROUNDUP(E1545/2,0)+10000,IF(E1545&lt;=80000,ROUNDUP(E1545/4,0)+20000,40000)))))+IF(F1545&lt;=0,0,IF(F1545&lt;=25000,F1545,IF(F1545&lt;=50000,ROUNDUP(F1545/2,0)+12500,IF(F1545&lt;=100000,ROUNDUP(F1545/4,0)+25000,50000)))),IF(AND(D1545="はい",C1545&gt;=2026,C1545&lt;=2027),60000,40000)))))</f>
        <v/>
      </c>
      <c r="P1545" s="18">
        <f>IF(G1545&lt;=0,0,IF(G1545&lt;=20000,G1545,IF(G1545&lt;=40000,ROUNDUP(G1545/2,0)+10000,IF(G1545&lt;=80000,ROUNDUP(G1545/4,0)+20000,40000))))</f>
        <v/>
      </c>
      <c r="Q1545" s="18">
        <f>IF(I1545&lt;=0,IF(H1545&lt;=0,0,IF(H1545&lt;=20000,H1545,IF(H1545&lt;=40000,ROUNDUP(H1545/2,0)+10000,IF(H1545&lt;=80000,ROUNDUP(H1545/4,0)+20000,40000)))),IF(H1545&lt;=0,IF(I1545&lt;=0,0,IF(I1545&lt;=25000,I1545,IF(I1545&lt;=50000,ROUNDUP(I1545/2,0)+12500,IF(I1545&lt;=100000,ROUNDUP(I1545/4,0)+25000,50000)))),MAX(IF(I1545&lt;=0,0,IF(I1545&lt;=25000,I1545,IF(I1545&lt;=50000,ROUNDUP(I1545/2,0)+12500,IF(I1545&lt;=100000,ROUNDUP(I1545/4,0)+25000,50000)))),MIN(IF(H1545&lt;=0,0,IF(H1545&lt;=20000,H1545,IF(H1545&lt;=40000,ROUNDUP(H1545/2,0)+10000,IF(H1545&lt;=80000,ROUNDUP(H1545/4,0)+20000,40000))))+IF(I1545&lt;=0,0,IF(I1545&lt;=25000,I1545,IF(I1545&lt;=50000,ROUNDUP(I1545/2,0)+12500,IF(I1545&lt;=100000,ROUNDUP(I1545/4,0)+25000,50000)))),40000))))</f>
        <v/>
      </c>
      <c r="R1545" s="18">
        <f>MIN(120000,O1545+P1545+Q1545)</f>
        <v/>
      </c>
      <c r="S1545" s="18">
        <f>IF(F1545&lt;=0,IF(E1545&lt;=0,0,IF(E1545&lt;=12000,E1545,IF(E1545&lt;=32000,ROUNDUP(E1545/2,0)+6000,IF(E1545&lt;=56000,ROUNDUP(E1545/4,0)+14000,28000)))),IF(E1545&lt;=0,IF(F1545&lt;=0,0,IF(F1545&lt;=15000,F1545,IF(F1545&lt;=40000,ROUNDUP(F1545/2,0)+7500,IF(F1545&lt;=70000,ROUNDUP(F1545/4,0)+17500,35000)))),MAX(IF(F1545&lt;=0,0,IF(F1545&lt;=15000,F1545,IF(F1545&lt;=40000,ROUNDUP(F1545/2,0)+7500,IF(F1545&lt;=70000,ROUNDUP(F1545/4,0)+17500,35000)))),MIN(IF(E1545&lt;=0,0,IF(E1545&lt;=12000,E1545,IF(E1545&lt;=32000,ROUNDUP(E1545/2,0)+6000,IF(E1545&lt;=56000,ROUNDUP(E1545/4,0)+14000,28000))))+IF(F1545&lt;=0,0,IF(F1545&lt;=15000,F1545,IF(F1545&lt;=40000,ROUNDUP(F1545/2,0)+7500,IF(F1545&lt;=70000,ROUNDUP(F1545/4,0)+17500,35000)))),28000))))</f>
        <v/>
      </c>
      <c r="T1545" s="18">
        <f>IF(G1545&lt;=0,0,IF(G1545&lt;=12000,G1545,IF(G1545&lt;=32000,ROUNDUP(G1545/2,0)+6000,IF(G1545&lt;=56000,ROUNDUP(G1545/4,0)+14000,28000))))</f>
        <v/>
      </c>
      <c r="U1545" s="18">
        <f>IF(I1545&lt;=0,IF(H1545&lt;=0,0,IF(H1545&lt;=12000,H1545,IF(H1545&lt;=32000,ROUNDUP(H1545/2,0)+6000,IF(H1545&lt;=56000,ROUNDUP(H1545/4,0)+14000,28000)))),IF(H1545&lt;=0,IF(I1545&lt;=0,0,IF(I1545&lt;=15000,I1545,IF(I1545&lt;=40000,ROUNDUP(I1545/2,0)+7500,IF(I1545&lt;=70000,ROUNDUP(I1545/4,0)+17500,35000)))),MAX(IF(I1545&lt;=0,0,IF(I1545&lt;=15000,I1545,IF(I1545&lt;=40000,ROUNDUP(I1545/2,0)+7500,IF(I1545&lt;=70000,ROUNDUP(I1545/4,0)+17500,35000)))),MIN(IF(H1545&lt;=0,0,IF(H1545&lt;=12000,H1545,IF(H1545&lt;=32000,ROUNDUP(H1545/2,0)+6000,IF(H1545&lt;=56000,ROUNDUP(H1545/4,0)+14000,28000))))+IF(I1545&lt;=0,0,IF(I1545&lt;=15000,I1545,IF(I1545&lt;=40000,ROUNDUP(I1545/2,0)+7500,IF(I1545&lt;=70000,ROUNDUP(I1545/4,0)+17500,35000)))),28000))))</f>
        <v/>
      </c>
      <c r="V1545" s="18">
        <f>MIN(70000,S1545+T1545+U1545)</f>
        <v/>
      </c>
      <c r="W1545" s="18">
        <f>MAX(0,ROUNDDOWN(M1545-J1545-N1545-K1545-0,-3))</f>
        <v/>
      </c>
      <c r="X1545" s="18">
        <f>MAX(0,ROUNDDOWN(M1545-J1545-N1545-K1545-R1545,-3))</f>
        <v/>
      </c>
      <c r="Y1545" s="18">
        <f>IF(W1545&lt;=0,0,ROUNDDOWN((W1545*LOOKUP(W1545,{0,1950001,3300001,6950001,9000001,18000001,40000001},{0.05,0.1,0.2,0.23,0.33,0.4,0.45})-LOOKUP(W1545,{0,1950001,3300001,6950001,9000001,18000001,40000001},{0,97500,427500,636000,1536000,2796000,4796000}))*1.021,-2))</f>
        <v/>
      </c>
      <c r="Z1545" s="18">
        <f>IF(X1545&lt;=0,0,ROUNDDOWN((X1545*LOOKUP(X1545,{0,1950001,3300001,6950001,9000001,18000001,40000001},{0.05,0.1,0.2,0.23,0.33,0.4,0.45})-LOOKUP(X1545,{0,1950001,3300001,6950001,9000001,18000001,40000001},{0,97500,427500,636000,1536000,2796000,4796000}))*1.021,-2))</f>
        <v/>
      </c>
      <c r="AA1545" s="18">
        <f>MAX(0,ROUNDDOWN(M1545-J1545-430000-L1545-0,-3))</f>
        <v/>
      </c>
      <c r="AB1545" s="18">
        <f>MAX(0,ROUNDDOWN(M1545-J1545-430000-L1545-V1545,-3))</f>
        <v/>
      </c>
      <c r="AC1545" s="18">
        <f>IF(M1545&lt;=450000,0,MAX(0,ROUNDDOWN(AA1545*0.06-MIN(50000,AA1545)*0.03,-2))+MAX(0,ROUNDDOWN(AA1545*0.04-MIN(50000,AA1545)*0.02,-2)))</f>
        <v/>
      </c>
      <c r="AD1545" s="18">
        <f>IF(M1545&lt;=450000,0,MAX(0,ROUNDDOWN(AB1545*0.06-MIN(50000,AB1545)*0.03,-2))+MAX(0,ROUNDDOWN(AB1545*0.04-MIN(50000,AB1545)*0.02,-2)))</f>
        <v/>
      </c>
      <c r="AE1545" s="18">
        <f>Y1545-Z1545</f>
        <v/>
      </c>
      <c r="AF1545" s="18">
        <f>AC1545-AD1545</f>
        <v/>
      </c>
      <c r="AG1545" s="18">
        <f>AE1545+AF1545</f>
        <v/>
      </c>
      <c r="AH1545" s="20">
        <f>IF(W1545&lt;=0,0,LOOKUP(W1545,{0,1950001,3300001,6950001,9000001,18000001,40000001},{0.05,0.1,0.2,0.23,0.33,0.4,0.45}))</f>
        <v/>
      </c>
    </row>
    <row r="1546">
      <c r="A1546" t="inlineStr">
        <is>
          <t>1万円刻み 一般8万円</t>
        </is>
      </c>
      <c r="B1546" s="18">
        <f>'4_1万円刻み'!$A$489</f>
        <v/>
      </c>
      <c r="C1546" s="19" t="n">
        <v>2026</v>
      </c>
      <c r="D1546" t="inlineStr">
        <is>
          <t>いいえ</t>
        </is>
      </c>
      <c r="E1546" s="18" t="n">
        <v>80000</v>
      </c>
      <c r="F1546" s="18" t="n">
        <v>0</v>
      </c>
      <c r="G1546" s="18" t="n">
        <v>0</v>
      </c>
      <c r="H1546" s="18" t="n">
        <v>0</v>
      </c>
      <c r="I1546" s="18" t="n">
        <v>0</v>
      </c>
      <c r="J1546" s="18">
        <f>ROUND(MIN(B1546/12,650000)*12*0.0915+MIN(B1546/12,1390000)*12*(0.0504+0)+B1546*0.005,0)</f>
        <v/>
      </c>
      <c r="K1546" s="18" t="n">
        <v>0</v>
      </c>
      <c r="L1546" s="18" t="n">
        <v>0</v>
      </c>
      <c r="M1546" s="18">
        <f>ROUND(IF(C1546&gt;=2026,IF(B1546&lt;741000,0,IF(B1546&lt;2191000,B1546-740000,IF(B1546&lt;2193000,1451000,IF(B1546&lt;2196000,1453000,IF(B1546&lt;2200000,1456000,IF(B1546&lt;3600000,ROUNDDOWN(B1546/4,-3)*2.8-80000,IF(B1546&lt;6600000,ROUNDDOWN(B1546/4,-3)*3.2-440000,IF(B1546&lt;8500000,ROUNDDOWN(B1546*0.9,0)-1100000,B1546-1950000)))))))),IF(B1546&lt;651000,0,IF(B1546&lt;1900000,B1546-650000,IF(B1546&lt;3600000,ROUNDDOWN(B1546/4,-3)*2.8-80000,IF(B1546&lt;6600000,ROUNDDOWN(B1546/4,-3)*3.2-440000,IF(B1546&lt;8500000,ROUNDDOWN(B1546*0.9,0)-1100000,B1546-1950000)))))),0)</f>
        <v/>
      </c>
      <c r="N1546" s="18">
        <f>IF(M1546&gt;23500000,NA(),IF(C1546&gt;=2026,IF(M1546&lt;=4890000,1040000,IF(M1546&lt;=6550000,670000,620000)),IF(M1546&lt;=1320000,950000,IF(M1546&lt;=3360000,880000,IF(M1546&lt;=4890000,680000,IF(M1546&lt;=6550000,630000,580000))))))</f>
        <v/>
      </c>
      <c r="O1546" s="18">
        <f>IF(F1546&lt;=0,IF(AND(D1546="はい",C1546&gt;=2026,C1546&lt;=2027),IF(E1546&lt;=0,0,IF(E1546&lt;=30000,E1546,IF(E1546&lt;=60000,ROUNDUP(E1546/2,0)+15000,IF(E1546&lt;=120000,ROUNDUP(E1546/4,0)+30000,60000)))),IF(E1546&lt;=0,0,IF(E1546&lt;=20000,E1546,IF(E1546&lt;=40000,ROUNDUP(E1546/2,0)+10000,IF(E1546&lt;=80000,ROUNDUP(E1546/4,0)+20000,40000))))),IF(E1546&lt;=0,IF(F1546&lt;=0,0,IF(F1546&lt;=25000,F1546,IF(F1546&lt;=50000,ROUNDUP(F1546/2,0)+12500,IF(F1546&lt;=100000,ROUNDUP(F1546/4,0)+25000,50000)))),MAX(IF(F1546&lt;=0,0,IF(F1546&lt;=25000,F1546,IF(F1546&lt;=50000,ROUNDUP(F1546/2,0)+12500,IF(F1546&lt;=100000,ROUNDUP(F1546/4,0)+25000,50000)))),MIN(IF(AND(D1546="はい",C1546&gt;=2026,C1546&lt;=2027),IF(E1546&lt;=0,0,IF(E1546&lt;=30000,E1546,IF(E1546&lt;=60000,ROUNDUP(E1546/2,0)+15000,IF(E1546&lt;=120000,ROUNDUP(E1546/4,0)+30000,60000)))),IF(E1546&lt;=0,0,IF(E1546&lt;=20000,E1546,IF(E1546&lt;=40000,ROUNDUP(E1546/2,0)+10000,IF(E1546&lt;=80000,ROUNDUP(E1546/4,0)+20000,40000)))))+IF(F1546&lt;=0,0,IF(F1546&lt;=25000,F1546,IF(F1546&lt;=50000,ROUNDUP(F1546/2,0)+12500,IF(F1546&lt;=100000,ROUNDUP(F1546/4,0)+25000,50000)))),IF(AND(D1546="はい",C1546&gt;=2026,C1546&lt;=2027),60000,40000)))))</f>
        <v/>
      </c>
      <c r="P1546" s="18">
        <f>IF(G1546&lt;=0,0,IF(G1546&lt;=20000,G1546,IF(G1546&lt;=40000,ROUNDUP(G1546/2,0)+10000,IF(G1546&lt;=80000,ROUNDUP(G1546/4,0)+20000,40000))))</f>
        <v/>
      </c>
      <c r="Q1546" s="18">
        <f>IF(I1546&lt;=0,IF(H1546&lt;=0,0,IF(H1546&lt;=20000,H1546,IF(H1546&lt;=40000,ROUNDUP(H1546/2,0)+10000,IF(H1546&lt;=80000,ROUNDUP(H1546/4,0)+20000,40000)))),IF(H1546&lt;=0,IF(I1546&lt;=0,0,IF(I1546&lt;=25000,I1546,IF(I1546&lt;=50000,ROUNDUP(I1546/2,0)+12500,IF(I1546&lt;=100000,ROUNDUP(I1546/4,0)+25000,50000)))),MAX(IF(I1546&lt;=0,0,IF(I1546&lt;=25000,I1546,IF(I1546&lt;=50000,ROUNDUP(I1546/2,0)+12500,IF(I1546&lt;=100000,ROUNDUP(I1546/4,0)+25000,50000)))),MIN(IF(H1546&lt;=0,0,IF(H1546&lt;=20000,H1546,IF(H1546&lt;=40000,ROUNDUP(H1546/2,0)+10000,IF(H1546&lt;=80000,ROUNDUP(H1546/4,0)+20000,40000))))+IF(I1546&lt;=0,0,IF(I1546&lt;=25000,I1546,IF(I1546&lt;=50000,ROUNDUP(I1546/2,0)+12500,IF(I1546&lt;=100000,ROUNDUP(I1546/4,0)+25000,50000)))),40000))))</f>
        <v/>
      </c>
      <c r="R1546" s="18">
        <f>MIN(120000,O1546+P1546+Q1546)</f>
        <v/>
      </c>
      <c r="S1546" s="18">
        <f>IF(F1546&lt;=0,IF(E1546&lt;=0,0,IF(E1546&lt;=12000,E1546,IF(E1546&lt;=32000,ROUNDUP(E1546/2,0)+6000,IF(E1546&lt;=56000,ROUNDUP(E1546/4,0)+14000,28000)))),IF(E1546&lt;=0,IF(F1546&lt;=0,0,IF(F1546&lt;=15000,F1546,IF(F1546&lt;=40000,ROUNDUP(F1546/2,0)+7500,IF(F1546&lt;=70000,ROUNDUP(F1546/4,0)+17500,35000)))),MAX(IF(F1546&lt;=0,0,IF(F1546&lt;=15000,F1546,IF(F1546&lt;=40000,ROUNDUP(F1546/2,0)+7500,IF(F1546&lt;=70000,ROUNDUP(F1546/4,0)+17500,35000)))),MIN(IF(E1546&lt;=0,0,IF(E1546&lt;=12000,E1546,IF(E1546&lt;=32000,ROUNDUP(E1546/2,0)+6000,IF(E1546&lt;=56000,ROUNDUP(E1546/4,0)+14000,28000))))+IF(F1546&lt;=0,0,IF(F1546&lt;=15000,F1546,IF(F1546&lt;=40000,ROUNDUP(F1546/2,0)+7500,IF(F1546&lt;=70000,ROUNDUP(F1546/4,0)+17500,35000)))),28000))))</f>
        <v/>
      </c>
      <c r="T1546" s="18">
        <f>IF(G1546&lt;=0,0,IF(G1546&lt;=12000,G1546,IF(G1546&lt;=32000,ROUNDUP(G1546/2,0)+6000,IF(G1546&lt;=56000,ROUNDUP(G1546/4,0)+14000,28000))))</f>
        <v/>
      </c>
      <c r="U1546" s="18">
        <f>IF(I1546&lt;=0,IF(H1546&lt;=0,0,IF(H1546&lt;=12000,H1546,IF(H1546&lt;=32000,ROUNDUP(H1546/2,0)+6000,IF(H1546&lt;=56000,ROUNDUP(H1546/4,0)+14000,28000)))),IF(H1546&lt;=0,IF(I1546&lt;=0,0,IF(I1546&lt;=15000,I1546,IF(I1546&lt;=40000,ROUNDUP(I1546/2,0)+7500,IF(I1546&lt;=70000,ROUNDUP(I1546/4,0)+17500,35000)))),MAX(IF(I1546&lt;=0,0,IF(I1546&lt;=15000,I1546,IF(I1546&lt;=40000,ROUNDUP(I1546/2,0)+7500,IF(I1546&lt;=70000,ROUNDUP(I1546/4,0)+17500,35000)))),MIN(IF(H1546&lt;=0,0,IF(H1546&lt;=12000,H1546,IF(H1546&lt;=32000,ROUNDUP(H1546/2,0)+6000,IF(H1546&lt;=56000,ROUNDUP(H1546/4,0)+14000,28000))))+IF(I1546&lt;=0,0,IF(I1546&lt;=15000,I1546,IF(I1546&lt;=40000,ROUNDUP(I1546/2,0)+7500,IF(I1546&lt;=70000,ROUNDUP(I1546/4,0)+17500,35000)))),28000))))</f>
        <v/>
      </c>
      <c r="V1546" s="18">
        <f>MIN(70000,S1546+T1546+U1546)</f>
        <v/>
      </c>
      <c r="W1546" s="18">
        <f>MAX(0,ROUNDDOWN(M1546-J1546-N1546-K1546-0,-3))</f>
        <v/>
      </c>
      <c r="X1546" s="18">
        <f>MAX(0,ROUNDDOWN(M1546-J1546-N1546-K1546-R1546,-3))</f>
        <v/>
      </c>
      <c r="Y1546" s="18">
        <f>IF(W1546&lt;=0,0,ROUNDDOWN((W1546*LOOKUP(W1546,{0,1950001,3300001,6950001,9000001,18000001,40000001},{0.05,0.1,0.2,0.23,0.33,0.4,0.45})-LOOKUP(W1546,{0,1950001,3300001,6950001,9000001,18000001,40000001},{0,97500,427500,636000,1536000,2796000,4796000}))*1.021,-2))</f>
        <v/>
      </c>
      <c r="Z1546" s="18">
        <f>IF(X1546&lt;=0,0,ROUNDDOWN((X1546*LOOKUP(X1546,{0,1950001,3300001,6950001,9000001,18000001,40000001},{0.05,0.1,0.2,0.23,0.33,0.4,0.45})-LOOKUP(X1546,{0,1950001,3300001,6950001,9000001,18000001,40000001},{0,97500,427500,636000,1536000,2796000,4796000}))*1.021,-2))</f>
        <v/>
      </c>
      <c r="AA1546" s="18">
        <f>MAX(0,ROUNDDOWN(M1546-J1546-430000-L1546-0,-3))</f>
        <v/>
      </c>
      <c r="AB1546" s="18">
        <f>MAX(0,ROUNDDOWN(M1546-J1546-430000-L1546-V1546,-3))</f>
        <v/>
      </c>
      <c r="AC1546" s="18">
        <f>IF(M1546&lt;=450000,0,MAX(0,ROUNDDOWN(AA1546*0.06-MIN(50000,AA1546)*0.03,-2))+MAX(0,ROUNDDOWN(AA1546*0.04-MIN(50000,AA1546)*0.02,-2)))</f>
        <v/>
      </c>
      <c r="AD1546" s="18">
        <f>IF(M1546&lt;=450000,0,MAX(0,ROUNDDOWN(AB1546*0.06-MIN(50000,AB1546)*0.03,-2))+MAX(0,ROUNDDOWN(AB1546*0.04-MIN(50000,AB1546)*0.02,-2)))</f>
        <v/>
      </c>
      <c r="AE1546" s="18">
        <f>Y1546-Z1546</f>
        <v/>
      </c>
      <c r="AF1546" s="18">
        <f>AC1546-AD1546</f>
        <v/>
      </c>
      <c r="AG1546" s="18">
        <f>AE1546+AF1546</f>
        <v/>
      </c>
      <c r="AH1546" s="20">
        <f>IF(W1546&lt;=0,0,LOOKUP(W1546,{0,1950001,3300001,6950001,9000001,18000001,40000001},{0.05,0.1,0.2,0.23,0.33,0.4,0.45}))</f>
        <v/>
      </c>
    </row>
    <row r="1547">
      <c r="A1547" t="inlineStr">
        <is>
          <t>1万円刻み 特例あり一般12万円</t>
        </is>
      </c>
      <c r="B1547" s="18">
        <f>'4_1万円刻み'!$A$489</f>
        <v/>
      </c>
      <c r="C1547" s="19" t="n">
        <v>2026</v>
      </c>
      <c r="D1547" t="inlineStr">
        <is>
          <t>はい</t>
        </is>
      </c>
      <c r="E1547" s="18" t="n">
        <v>120000</v>
      </c>
      <c r="F1547" s="18" t="n">
        <v>0</v>
      </c>
      <c r="G1547" s="18" t="n">
        <v>0</v>
      </c>
      <c r="H1547" s="18" t="n">
        <v>0</v>
      </c>
      <c r="I1547" s="18" t="n">
        <v>0</v>
      </c>
      <c r="J1547" s="18">
        <f>ROUND(MIN(B1547/12,650000)*12*0.0915+MIN(B1547/12,1390000)*12*(0.0504+0)+B1547*0.005,0)</f>
        <v/>
      </c>
      <c r="K1547" s="18" t="n">
        <v>0</v>
      </c>
      <c r="L1547" s="18" t="n">
        <v>0</v>
      </c>
      <c r="M1547" s="18">
        <f>ROUND(IF(C1547&gt;=2026,IF(B1547&lt;741000,0,IF(B1547&lt;2191000,B1547-740000,IF(B1547&lt;2193000,1451000,IF(B1547&lt;2196000,1453000,IF(B1547&lt;2200000,1456000,IF(B1547&lt;3600000,ROUNDDOWN(B1547/4,-3)*2.8-80000,IF(B1547&lt;6600000,ROUNDDOWN(B1547/4,-3)*3.2-440000,IF(B1547&lt;8500000,ROUNDDOWN(B1547*0.9,0)-1100000,B1547-1950000)))))))),IF(B1547&lt;651000,0,IF(B1547&lt;1900000,B1547-650000,IF(B1547&lt;3600000,ROUNDDOWN(B1547/4,-3)*2.8-80000,IF(B1547&lt;6600000,ROUNDDOWN(B1547/4,-3)*3.2-440000,IF(B1547&lt;8500000,ROUNDDOWN(B1547*0.9,0)-1100000,B1547-1950000)))))),0)</f>
        <v/>
      </c>
      <c r="N1547" s="18">
        <f>IF(M1547&gt;23500000,NA(),IF(C1547&gt;=2026,IF(M1547&lt;=4890000,1040000,IF(M1547&lt;=6550000,670000,620000)),IF(M1547&lt;=1320000,950000,IF(M1547&lt;=3360000,880000,IF(M1547&lt;=4890000,680000,IF(M1547&lt;=6550000,630000,580000))))))</f>
        <v/>
      </c>
      <c r="O1547" s="18">
        <f>IF(F1547&lt;=0,IF(AND(D1547="はい",C1547&gt;=2026,C1547&lt;=2027),IF(E1547&lt;=0,0,IF(E1547&lt;=30000,E1547,IF(E1547&lt;=60000,ROUNDUP(E1547/2,0)+15000,IF(E1547&lt;=120000,ROUNDUP(E1547/4,0)+30000,60000)))),IF(E1547&lt;=0,0,IF(E1547&lt;=20000,E1547,IF(E1547&lt;=40000,ROUNDUP(E1547/2,0)+10000,IF(E1547&lt;=80000,ROUNDUP(E1547/4,0)+20000,40000))))),IF(E1547&lt;=0,IF(F1547&lt;=0,0,IF(F1547&lt;=25000,F1547,IF(F1547&lt;=50000,ROUNDUP(F1547/2,0)+12500,IF(F1547&lt;=100000,ROUNDUP(F1547/4,0)+25000,50000)))),MAX(IF(F1547&lt;=0,0,IF(F1547&lt;=25000,F1547,IF(F1547&lt;=50000,ROUNDUP(F1547/2,0)+12500,IF(F1547&lt;=100000,ROUNDUP(F1547/4,0)+25000,50000)))),MIN(IF(AND(D1547="はい",C1547&gt;=2026,C1547&lt;=2027),IF(E1547&lt;=0,0,IF(E1547&lt;=30000,E1547,IF(E1547&lt;=60000,ROUNDUP(E1547/2,0)+15000,IF(E1547&lt;=120000,ROUNDUP(E1547/4,0)+30000,60000)))),IF(E1547&lt;=0,0,IF(E1547&lt;=20000,E1547,IF(E1547&lt;=40000,ROUNDUP(E1547/2,0)+10000,IF(E1547&lt;=80000,ROUNDUP(E1547/4,0)+20000,40000)))))+IF(F1547&lt;=0,0,IF(F1547&lt;=25000,F1547,IF(F1547&lt;=50000,ROUNDUP(F1547/2,0)+12500,IF(F1547&lt;=100000,ROUNDUP(F1547/4,0)+25000,50000)))),IF(AND(D1547="はい",C1547&gt;=2026,C1547&lt;=2027),60000,40000)))))</f>
        <v/>
      </c>
      <c r="P1547" s="18">
        <f>IF(G1547&lt;=0,0,IF(G1547&lt;=20000,G1547,IF(G1547&lt;=40000,ROUNDUP(G1547/2,0)+10000,IF(G1547&lt;=80000,ROUNDUP(G1547/4,0)+20000,40000))))</f>
        <v/>
      </c>
      <c r="Q1547" s="18">
        <f>IF(I1547&lt;=0,IF(H1547&lt;=0,0,IF(H1547&lt;=20000,H1547,IF(H1547&lt;=40000,ROUNDUP(H1547/2,0)+10000,IF(H1547&lt;=80000,ROUNDUP(H1547/4,0)+20000,40000)))),IF(H1547&lt;=0,IF(I1547&lt;=0,0,IF(I1547&lt;=25000,I1547,IF(I1547&lt;=50000,ROUNDUP(I1547/2,0)+12500,IF(I1547&lt;=100000,ROUNDUP(I1547/4,0)+25000,50000)))),MAX(IF(I1547&lt;=0,0,IF(I1547&lt;=25000,I1547,IF(I1547&lt;=50000,ROUNDUP(I1547/2,0)+12500,IF(I1547&lt;=100000,ROUNDUP(I1547/4,0)+25000,50000)))),MIN(IF(H1547&lt;=0,0,IF(H1547&lt;=20000,H1547,IF(H1547&lt;=40000,ROUNDUP(H1547/2,0)+10000,IF(H1547&lt;=80000,ROUNDUP(H1547/4,0)+20000,40000))))+IF(I1547&lt;=0,0,IF(I1547&lt;=25000,I1547,IF(I1547&lt;=50000,ROUNDUP(I1547/2,0)+12500,IF(I1547&lt;=100000,ROUNDUP(I1547/4,0)+25000,50000)))),40000))))</f>
        <v/>
      </c>
      <c r="R1547" s="18">
        <f>MIN(120000,O1547+P1547+Q1547)</f>
        <v/>
      </c>
      <c r="S1547" s="18">
        <f>IF(F1547&lt;=0,IF(E1547&lt;=0,0,IF(E1547&lt;=12000,E1547,IF(E1547&lt;=32000,ROUNDUP(E1547/2,0)+6000,IF(E1547&lt;=56000,ROUNDUP(E1547/4,0)+14000,28000)))),IF(E1547&lt;=0,IF(F1547&lt;=0,0,IF(F1547&lt;=15000,F1547,IF(F1547&lt;=40000,ROUNDUP(F1547/2,0)+7500,IF(F1547&lt;=70000,ROUNDUP(F1547/4,0)+17500,35000)))),MAX(IF(F1547&lt;=0,0,IF(F1547&lt;=15000,F1547,IF(F1547&lt;=40000,ROUNDUP(F1547/2,0)+7500,IF(F1547&lt;=70000,ROUNDUP(F1547/4,0)+17500,35000)))),MIN(IF(E1547&lt;=0,0,IF(E1547&lt;=12000,E1547,IF(E1547&lt;=32000,ROUNDUP(E1547/2,0)+6000,IF(E1547&lt;=56000,ROUNDUP(E1547/4,0)+14000,28000))))+IF(F1547&lt;=0,0,IF(F1547&lt;=15000,F1547,IF(F1547&lt;=40000,ROUNDUP(F1547/2,0)+7500,IF(F1547&lt;=70000,ROUNDUP(F1547/4,0)+17500,35000)))),28000))))</f>
        <v/>
      </c>
      <c r="T1547" s="18">
        <f>IF(G1547&lt;=0,0,IF(G1547&lt;=12000,G1547,IF(G1547&lt;=32000,ROUNDUP(G1547/2,0)+6000,IF(G1547&lt;=56000,ROUNDUP(G1547/4,0)+14000,28000))))</f>
        <v/>
      </c>
      <c r="U1547" s="18">
        <f>IF(I1547&lt;=0,IF(H1547&lt;=0,0,IF(H1547&lt;=12000,H1547,IF(H1547&lt;=32000,ROUNDUP(H1547/2,0)+6000,IF(H1547&lt;=56000,ROUNDUP(H1547/4,0)+14000,28000)))),IF(H1547&lt;=0,IF(I1547&lt;=0,0,IF(I1547&lt;=15000,I1547,IF(I1547&lt;=40000,ROUNDUP(I1547/2,0)+7500,IF(I1547&lt;=70000,ROUNDUP(I1547/4,0)+17500,35000)))),MAX(IF(I1547&lt;=0,0,IF(I1547&lt;=15000,I1547,IF(I1547&lt;=40000,ROUNDUP(I1547/2,0)+7500,IF(I1547&lt;=70000,ROUNDUP(I1547/4,0)+17500,35000)))),MIN(IF(H1547&lt;=0,0,IF(H1547&lt;=12000,H1547,IF(H1547&lt;=32000,ROUNDUP(H1547/2,0)+6000,IF(H1547&lt;=56000,ROUNDUP(H1547/4,0)+14000,28000))))+IF(I1547&lt;=0,0,IF(I1547&lt;=15000,I1547,IF(I1547&lt;=40000,ROUNDUP(I1547/2,0)+7500,IF(I1547&lt;=70000,ROUNDUP(I1547/4,0)+17500,35000)))),28000))))</f>
        <v/>
      </c>
      <c r="V1547" s="18">
        <f>MIN(70000,S1547+T1547+U1547)</f>
        <v/>
      </c>
      <c r="W1547" s="18">
        <f>MAX(0,ROUNDDOWN(M1547-J1547-N1547-K1547-0,-3))</f>
        <v/>
      </c>
      <c r="X1547" s="18">
        <f>MAX(0,ROUNDDOWN(M1547-J1547-N1547-K1547-R1547,-3))</f>
        <v/>
      </c>
      <c r="Y1547" s="18">
        <f>IF(W1547&lt;=0,0,ROUNDDOWN((W1547*LOOKUP(W1547,{0,1950001,3300001,6950001,9000001,18000001,40000001},{0.05,0.1,0.2,0.23,0.33,0.4,0.45})-LOOKUP(W1547,{0,1950001,3300001,6950001,9000001,18000001,40000001},{0,97500,427500,636000,1536000,2796000,4796000}))*1.021,-2))</f>
        <v/>
      </c>
      <c r="Z1547" s="18">
        <f>IF(X1547&lt;=0,0,ROUNDDOWN((X1547*LOOKUP(X1547,{0,1950001,3300001,6950001,9000001,18000001,40000001},{0.05,0.1,0.2,0.23,0.33,0.4,0.45})-LOOKUP(X1547,{0,1950001,3300001,6950001,9000001,18000001,40000001},{0,97500,427500,636000,1536000,2796000,4796000}))*1.021,-2))</f>
        <v/>
      </c>
      <c r="AA1547" s="18">
        <f>MAX(0,ROUNDDOWN(M1547-J1547-430000-L1547-0,-3))</f>
        <v/>
      </c>
      <c r="AB1547" s="18">
        <f>MAX(0,ROUNDDOWN(M1547-J1547-430000-L1547-V1547,-3))</f>
        <v/>
      </c>
      <c r="AC1547" s="18">
        <f>IF(M1547&lt;=450000,0,MAX(0,ROUNDDOWN(AA1547*0.06-MIN(50000,AA1547)*0.03,-2))+MAX(0,ROUNDDOWN(AA1547*0.04-MIN(50000,AA1547)*0.02,-2)))</f>
        <v/>
      </c>
      <c r="AD1547" s="18">
        <f>IF(M1547&lt;=450000,0,MAX(0,ROUNDDOWN(AB1547*0.06-MIN(50000,AB1547)*0.03,-2))+MAX(0,ROUNDDOWN(AB1547*0.04-MIN(50000,AB1547)*0.02,-2)))</f>
        <v/>
      </c>
      <c r="AE1547" s="18">
        <f>Y1547-Z1547</f>
        <v/>
      </c>
      <c r="AF1547" s="18">
        <f>AC1547-AD1547</f>
        <v/>
      </c>
      <c r="AG1547" s="18">
        <f>AE1547+AF1547</f>
        <v/>
      </c>
      <c r="AH1547" s="20">
        <f>IF(W1547&lt;=0,0,LOOKUP(W1547,{0,1950001,3300001,6950001,9000001,18000001,40000001},{0.05,0.1,0.2,0.23,0.33,0.4,0.45}))</f>
        <v/>
      </c>
    </row>
    <row r="1548">
      <c r="A1548" t="inlineStr">
        <is>
          <t>1万円刻み 3区分8万円ずつ</t>
        </is>
      </c>
      <c r="B1548" s="18">
        <f>'4_1万円刻み'!$A$490</f>
        <v/>
      </c>
      <c r="C1548" s="19" t="n">
        <v>2026</v>
      </c>
      <c r="D1548" t="inlineStr">
        <is>
          <t>いいえ</t>
        </is>
      </c>
      <c r="E1548" s="18" t="n">
        <v>80000</v>
      </c>
      <c r="F1548" s="18" t="n">
        <v>0</v>
      </c>
      <c r="G1548" s="18" t="n">
        <v>80000</v>
      </c>
      <c r="H1548" s="18" t="n">
        <v>80000</v>
      </c>
      <c r="I1548" s="18" t="n">
        <v>0</v>
      </c>
      <c r="J1548" s="18">
        <f>ROUND(MIN(B1548/12,650000)*12*0.0915+MIN(B1548/12,1390000)*12*(0.0504+0)+B1548*0.005,0)</f>
        <v/>
      </c>
      <c r="K1548" s="18" t="n">
        <v>0</v>
      </c>
      <c r="L1548" s="18" t="n">
        <v>0</v>
      </c>
      <c r="M1548" s="18">
        <f>ROUND(IF(C1548&gt;=2026,IF(B1548&lt;741000,0,IF(B1548&lt;2191000,B1548-740000,IF(B1548&lt;2193000,1451000,IF(B1548&lt;2196000,1453000,IF(B1548&lt;2200000,1456000,IF(B1548&lt;3600000,ROUNDDOWN(B1548/4,-3)*2.8-80000,IF(B1548&lt;6600000,ROUNDDOWN(B1548/4,-3)*3.2-440000,IF(B1548&lt;8500000,ROUNDDOWN(B1548*0.9,0)-1100000,B1548-1950000)))))))),IF(B1548&lt;651000,0,IF(B1548&lt;1900000,B1548-650000,IF(B1548&lt;3600000,ROUNDDOWN(B1548/4,-3)*2.8-80000,IF(B1548&lt;6600000,ROUNDDOWN(B1548/4,-3)*3.2-440000,IF(B1548&lt;8500000,ROUNDDOWN(B1548*0.9,0)-1100000,B1548-1950000)))))),0)</f>
        <v/>
      </c>
      <c r="N1548" s="18">
        <f>IF(M1548&gt;23500000,NA(),IF(C1548&gt;=2026,IF(M1548&lt;=4890000,1040000,IF(M1548&lt;=6550000,670000,620000)),IF(M1548&lt;=1320000,950000,IF(M1548&lt;=3360000,880000,IF(M1548&lt;=4890000,680000,IF(M1548&lt;=6550000,630000,580000))))))</f>
        <v/>
      </c>
      <c r="O1548" s="18">
        <f>IF(F1548&lt;=0,IF(AND(D1548="はい",C1548&gt;=2026,C1548&lt;=2027),IF(E1548&lt;=0,0,IF(E1548&lt;=30000,E1548,IF(E1548&lt;=60000,ROUNDUP(E1548/2,0)+15000,IF(E1548&lt;=120000,ROUNDUP(E1548/4,0)+30000,60000)))),IF(E1548&lt;=0,0,IF(E1548&lt;=20000,E1548,IF(E1548&lt;=40000,ROUNDUP(E1548/2,0)+10000,IF(E1548&lt;=80000,ROUNDUP(E1548/4,0)+20000,40000))))),IF(E1548&lt;=0,IF(F1548&lt;=0,0,IF(F1548&lt;=25000,F1548,IF(F1548&lt;=50000,ROUNDUP(F1548/2,0)+12500,IF(F1548&lt;=100000,ROUNDUP(F1548/4,0)+25000,50000)))),MAX(IF(F1548&lt;=0,0,IF(F1548&lt;=25000,F1548,IF(F1548&lt;=50000,ROUNDUP(F1548/2,0)+12500,IF(F1548&lt;=100000,ROUNDUP(F1548/4,0)+25000,50000)))),MIN(IF(AND(D1548="はい",C1548&gt;=2026,C1548&lt;=2027),IF(E1548&lt;=0,0,IF(E1548&lt;=30000,E1548,IF(E1548&lt;=60000,ROUNDUP(E1548/2,0)+15000,IF(E1548&lt;=120000,ROUNDUP(E1548/4,0)+30000,60000)))),IF(E1548&lt;=0,0,IF(E1548&lt;=20000,E1548,IF(E1548&lt;=40000,ROUNDUP(E1548/2,0)+10000,IF(E1548&lt;=80000,ROUNDUP(E1548/4,0)+20000,40000)))))+IF(F1548&lt;=0,0,IF(F1548&lt;=25000,F1548,IF(F1548&lt;=50000,ROUNDUP(F1548/2,0)+12500,IF(F1548&lt;=100000,ROUNDUP(F1548/4,0)+25000,50000)))),IF(AND(D1548="はい",C1548&gt;=2026,C1548&lt;=2027),60000,40000)))))</f>
        <v/>
      </c>
      <c r="P1548" s="18">
        <f>IF(G1548&lt;=0,0,IF(G1548&lt;=20000,G1548,IF(G1548&lt;=40000,ROUNDUP(G1548/2,0)+10000,IF(G1548&lt;=80000,ROUNDUP(G1548/4,0)+20000,40000))))</f>
        <v/>
      </c>
      <c r="Q1548" s="18">
        <f>IF(I1548&lt;=0,IF(H1548&lt;=0,0,IF(H1548&lt;=20000,H1548,IF(H1548&lt;=40000,ROUNDUP(H1548/2,0)+10000,IF(H1548&lt;=80000,ROUNDUP(H1548/4,0)+20000,40000)))),IF(H1548&lt;=0,IF(I1548&lt;=0,0,IF(I1548&lt;=25000,I1548,IF(I1548&lt;=50000,ROUNDUP(I1548/2,0)+12500,IF(I1548&lt;=100000,ROUNDUP(I1548/4,0)+25000,50000)))),MAX(IF(I1548&lt;=0,0,IF(I1548&lt;=25000,I1548,IF(I1548&lt;=50000,ROUNDUP(I1548/2,0)+12500,IF(I1548&lt;=100000,ROUNDUP(I1548/4,0)+25000,50000)))),MIN(IF(H1548&lt;=0,0,IF(H1548&lt;=20000,H1548,IF(H1548&lt;=40000,ROUNDUP(H1548/2,0)+10000,IF(H1548&lt;=80000,ROUNDUP(H1548/4,0)+20000,40000))))+IF(I1548&lt;=0,0,IF(I1548&lt;=25000,I1548,IF(I1548&lt;=50000,ROUNDUP(I1548/2,0)+12500,IF(I1548&lt;=100000,ROUNDUP(I1548/4,0)+25000,50000)))),40000))))</f>
        <v/>
      </c>
      <c r="R1548" s="18">
        <f>MIN(120000,O1548+P1548+Q1548)</f>
        <v/>
      </c>
      <c r="S1548" s="18">
        <f>IF(F1548&lt;=0,IF(E1548&lt;=0,0,IF(E1548&lt;=12000,E1548,IF(E1548&lt;=32000,ROUNDUP(E1548/2,0)+6000,IF(E1548&lt;=56000,ROUNDUP(E1548/4,0)+14000,28000)))),IF(E1548&lt;=0,IF(F1548&lt;=0,0,IF(F1548&lt;=15000,F1548,IF(F1548&lt;=40000,ROUNDUP(F1548/2,0)+7500,IF(F1548&lt;=70000,ROUNDUP(F1548/4,0)+17500,35000)))),MAX(IF(F1548&lt;=0,0,IF(F1548&lt;=15000,F1548,IF(F1548&lt;=40000,ROUNDUP(F1548/2,0)+7500,IF(F1548&lt;=70000,ROUNDUP(F1548/4,0)+17500,35000)))),MIN(IF(E1548&lt;=0,0,IF(E1548&lt;=12000,E1548,IF(E1548&lt;=32000,ROUNDUP(E1548/2,0)+6000,IF(E1548&lt;=56000,ROUNDUP(E1548/4,0)+14000,28000))))+IF(F1548&lt;=0,0,IF(F1548&lt;=15000,F1548,IF(F1548&lt;=40000,ROUNDUP(F1548/2,0)+7500,IF(F1548&lt;=70000,ROUNDUP(F1548/4,0)+17500,35000)))),28000))))</f>
        <v/>
      </c>
      <c r="T1548" s="18">
        <f>IF(G1548&lt;=0,0,IF(G1548&lt;=12000,G1548,IF(G1548&lt;=32000,ROUNDUP(G1548/2,0)+6000,IF(G1548&lt;=56000,ROUNDUP(G1548/4,0)+14000,28000))))</f>
        <v/>
      </c>
      <c r="U1548" s="18">
        <f>IF(I1548&lt;=0,IF(H1548&lt;=0,0,IF(H1548&lt;=12000,H1548,IF(H1548&lt;=32000,ROUNDUP(H1548/2,0)+6000,IF(H1548&lt;=56000,ROUNDUP(H1548/4,0)+14000,28000)))),IF(H1548&lt;=0,IF(I1548&lt;=0,0,IF(I1548&lt;=15000,I1548,IF(I1548&lt;=40000,ROUNDUP(I1548/2,0)+7500,IF(I1548&lt;=70000,ROUNDUP(I1548/4,0)+17500,35000)))),MAX(IF(I1548&lt;=0,0,IF(I1548&lt;=15000,I1548,IF(I1548&lt;=40000,ROUNDUP(I1548/2,0)+7500,IF(I1548&lt;=70000,ROUNDUP(I1548/4,0)+17500,35000)))),MIN(IF(H1548&lt;=0,0,IF(H1548&lt;=12000,H1548,IF(H1548&lt;=32000,ROUNDUP(H1548/2,0)+6000,IF(H1548&lt;=56000,ROUNDUP(H1548/4,0)+14000,28000))))+IF(I1548&lt;=0,0,IF(I1548&lt;=15000,I1548,IF(I1548&lt;=40000,ROUNDUP(I1548/2,0)+7500,IF(I1548&lt;=70000,ROUNDUP(I1548/4,0)+17500,35000)))),28000))))</f>
        <v/>
      </c>
      <c r="V1548" s="18">
        <f>MIN(70000,S1548+T1548+U1548)</f>
        <v/>
      </c>
      <c r="W1548" s="18">
        <f>MAX(0,ROUNDDOWN(M1548-J1548-N1548-K1548-0,-3))</f>
        <v/>
      </c>
      <c r="X1548" s="18">
        <f>MAX(0,ROUNDDOWN(M1548-J1548-N1548-K1548-R1548,-3))</f>
        <v/>
      </c>
      <c r="Y1548" s="18">
        <f>IF(W1548&lt;=0,0,ROUNDDOWN((W1548*LOOKUP(W1548,{0,1950001,3300001,6950001,9000001,18000001,40000001},{0.05,0.1,0.2,0.23,0.33,0.4,0.45})-LOOKUP(W1548,{0,1950001,3300001,6950001,9000001,18000001,40000001},{0,97500,427500,636000,1536000,2796000,4796000}))*1.021,-2))</f>
        <v/>
      </c>
      <c r="Z1548" s="18">
        <f>IF(X1548&lt;=0,0,ROUNDDOWN((X1548*LOOKUP(X1548,{0,1950001,3300001,6950001,9000001,18000001,40000001},{0.05,0.1,0.2,0.23,0.33,0.4,0.45})-LOOKUP(X1548,{0,1950001,3300001,6950001,9000001,18000001,40000001},{0,97500,427500,636000,1536000,2796000,4796000}))*1.021,-2))</f>
        <v/>
      </c>
      <c r="AA1548" s="18">
        <f>MAX(0,ROUNDDOWN(M1548-J1548-430000-L1548-0,-3))</f>
        <v/>
      </c>
      <c r="AB1548" s="18">
        <f>MAX(0,ROUNDDOWN(M1548-J1548-430000-L1548-V1548,-3))</f>
        <v/>
      </c>
      <c r="AC1548" s="18">
        <f>IF(M1548&lt;=450000,0,MAX(0,ROUNDDOWN(AA1548*0.06-MIN(50000,AA1548)*0.03,-2))+MAX(0,ROUNDDOWN(AA1548*0.04-MIN(50000,AA1548)*0.02,-2)))</f>
        <v/>
      </c>
      <c r="AD1548" s="18">
        <f>IF(M1548&lt;=450000,0,MAX(0,ROUNDDOWN(AB1548*0.06-MIN(50000,AB1548)*0.03,-2))+MAX(0,ROUNDDOWN(AB1548*0.04-MIN(50000,AB1548)*0.02,-2)))</f>
        <v/>
      </c>
      <c r="AE1548" s="18">
        <f>Y1548-Z1548</f>
        <v/>
      </c>
      <c r="AF1548" s="18">
        <f>AC1548-AD1548</f>
        <v/>
      </c>
      <c r="AG1548" s="18">
        <f>AE1548+AF1548</f>
        <v/>
      </c>
      <c r="AH1548" s="20">
        <f>IF(W1548&lt;=0,0,LOOKUP(W1548,{0,1950001,3300001,6950001,9000001,18000001,40000001},{0.05,0.1,0.2,0.23,0.33,0.4,0.45}))</f>
        <v/>
      </c>
    </row>
    <row r="1549">
      <c r="A1549" t="inlineStr">
        <is>
          <t>1万円刻み 一般8万円</t>
        </is>
      </c>
      <c r="B1549" s="18">
        <f>'4_1万円刻み'!$A$490</f>
        <v/>
      </c>
      <c r="C1549" s="19" t="n">
        <v>2026</v>
      </c>
      <c r="D1549" t="inlineStr">
        <is>
          <t>いいえ</t>
        </is>
      </c>
      <c r="E1549" s="18" t="n">
        <v>80000</v>
      </c>
      <c r="F1549" s="18" t="n">
        <v>0</v>
      </c>
      <c r="G1549" s="18" t="n">
        <v>0</v>
      </c>
      <c r="H1549" s="18" t="n">
        <v>0</v>
      </c>
      <c r="I1549" s="18" t="n">
        <v>0</v>
      </c>
      <c r="J1549" s="18">
        <f>ROUND(MIN(B1549/12,650000)*12*0.0915+MIN(B1549/12,1390000)*12*(0.0504+0)+B1549*0.005,0)</f>
        <v/>
      </c>
      <c r="K1549" s="18" t="n">
        <v>0</v>
      </c>
      <c r="L1549" s="18" t="n">
        <v>0</v>
      </c>
      <c r="M1549" s="18">
        <f>ROUND(IF(C1549&gt;=2026,IF(B1549&lt;741000,0,IF(B1549&lt;2191000,B1549-740000,IF(B1549&lt;2193000,1451000,IF(B1549&lt;2196000,1453000,IF(B1549&lt;2200000,1456000,IF(B1549&lt;3600000,ROUNDDOWN(B1549/4,-3)*2.8-80000,IF(B1549&lt;6600000,ROUNDDOWN(B1549/4,-3)*3.2-440000,IF(B1549&lt;8500000,ROUNDDOWN(B1549*0.9,0)-1100000,B1549-1950000)))))))),IF(B1549&lt;651000,0,IF(B1549&lt;1900000,B1549-650000,IF(B1549&lt;3600000,ROUNDDOWN(B1549/4,-3)*2.8-80000,IF(B1549&lt;6600000,ROUNDDOWN(B1549/4,-3)*3.2-440000,IF(B1549&lt;8500000,ROUNDDOWN(B1549*0.9,0)-1100000,B1549-1950000)))))),0)</f>
        <v/>
      </c>
      <c r="N1549" s="18">
        <f>IF(M1549&gt;23500000,NA(),IF(C1549&gt;=2026,IF(M1549&lt;=4890000,1040000,IF(M1549&lt;=6550000,670000,620000)),IF(M1549&lt;=1320000,950000,IF(M1549&lt;=3360000,880000,IF(M1549&lt;=4890000,680000,IF(M1549&lt;=6550000,630000,580000))))))</f>
        <v/>
      </c>
      <c r="O1549" s="18">
        <f>IF(F1549&lt;=0,IF(AND(D1549="はい",C1549&gt;=2026,C1549&lt;=2027),IF(E1549&lt;=0,0,IF(E1549&lt;=30000,E1549,IF(E1549&lt;=60000,ROUNDUP(E1549/2,0)+15000,IF(E1549&lt;=120000,ROUNDUP(E1549/4,0)+30000,60000)))),IF(E1549&lt;=0,0,IF(E1549&lt;=20000,E1549,IF(E1549&lt;=40000,ROUNDUP(E1549/2,0)+10000,IF(E1549&lt;=80000,ROUNDUP(E1549/4,0)+20000,40000))))),IF(E1549&lt;=0,IF(F1549&lt;=0,0,IF(F1549&lt;=25000,F1549,IF(F1549&lt;=50000,ROUNDUP(F1549/2,0)+12500,IF(F1549&lt;=100000,ROUNDUP(F1549/4,0)+25000,50000)))),MAX(IF(F1549&lt;=0,0,IF(F1549&lt;=25000,F1549,IF(F1549&lt;=50000,ROUNDUP(F1549/2,0)+12500,IF(F1549&lt;=100000,ROUNDUP(F1549/4,0)+25000,50000)))),MIN(IF(AND(D1549="はい",C1549&gt;=2026,C1549&lt;=2027),IF(E1549&lt;=0,0,IF(E1549&lt;=30000,E1549,IF(E1549&lt;=60000,ROUNDUP(E1549/2,0)+15000,IF(E1549&lt;=120000,ROUNDUP(E1549/4,0)+30000,60000)))),IF(E1549&lt;=0,0,IF(E1549&lt;=20000,E1549,IF(E1549&lt;=40000,ROUNDUP(E1549/2,0)+10000,IF(E1549&lt;=80000,ROUNDUP(E1549/4,0)+20000,40000)))))+IF(F1549&lt;=0,0,IF(F1549&lt;=25000,F1549,IF(F1549&lt;=50000,ROUNDUP(F1549/2,0)+12500,IF(F1549&lt;=100000,ROUNDUP(F1549/4,0)+25000,50000)))),IF(AND(D1549="はい",C1549&gt;=2026,C1549&lt;=2027),60000,40000)))))</f>
        <v/>
      </c>
      <c r="P1549" s="18">
        <f>IF(G1549&lt;=0,0,IF(G1549&lt;=20000,G1549,IF(G1549&lt;=40000,ROUNDUP(G1549/2,0)+10000,IF(G1549&lt;=80000,ROUNDUP(G1549/4,0)+20000,40000))))</f>
        <v/>
      </c>
      <c r="Q1549" s="18">
        <f>IF(I1549&lt;=0,IF(H1549&lt;=0,0,IF(H1549&lt;=20000,H1549,IF(H1549&lt;=40000,ROUNDUP(H1549/2,0)+10000,IF(H1549&lt;=80000,ROUNDUP(H1549/4,0)+20000,40000)))),IF(H1549&lt;=0,IF(I1549&lt;=0,0,IF(I1549&lt;=25000,I1549,IF(I1549&lt;=50000,ROUNDUP(I1549/2,0)+12500,IF(I1549&lt;=100000,ROUNDUP(I1549/4,0)+25000,50000)))),MAX(IF(I1549&lt;=0,0,IF(I1549&lt;=25000,I1549,IF(I1549&lt;=50000,ROUNDUP(I1549/2,0)+12500,IF(I1549&lt;=100000,ROUNDUP(I1549/4,0)+25000,50000)))),MIN(IF(H1549&lt;=0,0,IF(H1549&lt;=20000,H1549,IF(H1549&lt;=40000,ROUNDUP(H1549/2,0)+10000,IF(H1549&lt;=80000,ROUNDUP(H1549/4,0)+20000,40000))))+IF(I1549&lt;=0,0,IF(I1549&lt;=25000,I1549,IF(I1549&lt;=50000,ROUNDUP(I1549/2,0)+12500,IF(I1549&lt;=100000,ROUNDUP(I1549/4,0)+25000,50000)))),40000))))</f>
        <v/>
      </c>
      <c r="R1549" s="18">
        <f>MIN(120000,O1549+P1549+Q1549)</f>
        <v/>
      </c>
      <c r="S1549" s="18">
        <f>IF(F1549&lt;=0,IF(E1549&lt;=0,0,IF(E1549&lt;=12000,E1549,IF(E1549&lt;=32000,ROUNDUP(E1549/2,0)+6000,IF(E1549&lt;=56000,ROUNDUP(E1549/4,0)+14000,28000)))),IF(E1549&lt;=0,IF(F1549&lt;=0,0,IF(F1549&lt;=15000,F1549,IF(F1549&lt;=40000,ROUNDUP(F1549/2,0)+7500,IF(F1549&lt;=70000,ROUNDUP(F1549/4,0)+17500,35000)))),MAX(IF(F1549&lt;=0,0,IF(F1549&lt;=15000,F1549,IF(F1549&lt;=40000,ROUNDUP(F1549/2,0)+7500,IF(F1549&lt;=70000,ROUNDUP(F1549/4,0)+17500,35000)))),MIN(IF(E1549&lt;=0,0,IF(E1549&lt;=12000,E1549,IF(E1549&lt;=32000,ROUNDUP(E1549/2,0)+6000,IF(E1549&lt;=56000,ROUNDUP(E1549/4,0)+14000,28000))))+IF(F1549&lt;=0,0,IF(F1549&lt;=15000,F1549,IF(F1549&lt;=40000,ROUNDUP(F1549/2,0)+7500,IF(F1549&lt;=70000,ROUNDUP(F1549/4,0)+17500,35000)))),28000))))</f>
        <v/>
      </c>
      <c r="T1549" s="18">
        <f>IF(G1549&lt;=0,0,IF(G1549&lt;=12000,G1549,IF(G1549&lt;=32000,ROUNDUP(G1549/2,0)+6000,IF(G1549&lt;=56000,ROUNDUP(G1549/4,0)+14000,28000))))</f>
        <v/>
      </c>
      <c r="U1549" s="18">
        <f>IF(I1549&lt;=0,IF(H1549&lt;=0,0,IF(H1549&lt;=12000,H1549,IF(H1549&lt;=32000,ROUNDUP(H1549/2,0)+6000,IF(H1549&lt;=56000,ROUNDUP(H1549/4,0)+14000,28000)))),IF(H1549&lt;=0,IF(I1549&lt;=0,0,IF(I1549&lt;=15000,I1549,IF(I1549&lt;=40000,ROUNDUP(I1549/2,0)+7500,IF(I1549&lt;=70000,ROUNDUP(I1549/4,0)+17500,35000)))),MAX(IF(I1549&lt;=0,0,IF(I1549&lt;=15000,I1549,IF(I1549&lt;=40000,ROUNDUP(I1549/2,0)+7500,IF(I1549&lt;=70000,ROUNDUP(I1549/4,0)+17500,35000)))),MIN(IF(H1549&lt;=0,0,IF(H1549&lt;=12000,H1549,IF(H1549&lt;=32000,ROUNDUP(H1549/2,0)+6000,IF(H1549&lt;=56000,ROUNDUP(H1549/4,0)+14000,28000))))+IF(I1549&lt;=0,0,IF(I1549&lt;=15000,I1549,IF(I1549&lt;=40000,ROUNDUP(I1549/2,0)+7500,IF(I1549&lt;=70000,ROUNDUP(I1549/4,0)+17500,35000)))),28000))))</f>
        <v/>
      </c>
      <c r="V1549" s="18">
        <f>MIN(70000,S1549+T1549+U1549)</f>
        <v/>
      </c>
      <c r="W1549" s="18">
        <f>MAX(0,ROUNDDOWN(M1549-J1549-N1549-K1549-0,-3))</f>
        <v/>
      </c>
      <c r="X1549" s="18">
        <f>MAX(0,ROUNDDOWN(M1549-J1549-N1549-K1549-R1549,-3))</f>
        <v/>
      </c>
      <c r="Y1549" s="18">
        <f>IF(W1549&lt;=0,0,ROUNDDOWN((W1549*LOOKUP(W1549,{0,1950001,3300001,6950001,9000001,18000001,40000001},{0.05,0.1,0.2,0.23,0.33,0.4,0.45})-LOOKUP(W1549,{0,1950001,3300001,6950001,9000001,18000001,40000001},{0,97500,427500,636000,1536000,2796000,4796000}))*1.021,-2))</f>
        <v/>
      </c>
      <c r="Z1549" s="18">
        <f>IF(X1549&lt;=0,0,ROUNDDOWN((X1549*LOOKUP(X1549,{0,1950001,3300001,6950001,9000001,18000001,40000001},{0.05,0.1,0.2,0.23,0.33,0.4,0.45})-LOOKUP(X1549,{0,1950001,3300001,6950001,9000001,18000001,40000001},{0,97500,427500,636000,1536000,2796000,4796000}))*1.021,-2))</f>
        <v/>
      </c>
      <c r="AA1549" s="18">
        <f>MAX(0,ROUNDDOWN(M1549-J1549-430000-L1549-0,-3))</f>
        <v/>
      </c>
      <c r="AB1549" s="18">
        <f>MAX(0,ROUNDDOWN(M1549-J1549-430000-L1549-V1549,-3))</f>
        <v/>
      </c>
      <c r="AC1549" s="18">
        <f>IF(M1549&lt;=450000,0,MAX(0,ROUNDDOWN(AA1549*0.06-MIN(50000,AA1549)*0.03,-2))+MAX(0,ROUNDDOWN(AA1549*0.04-MIN(50000,AA1549)*0.02,-2)))</f>
        <v/>
      </c>
      <c r="AD1549" s="18">
        <f>IF(M1549&lt;=450000,0,MAX(0,ROUNDDOWN(AB1549*0.06-MIN(50000,AB1549)*0.03,-2))+MAX(0,ROUNDDOWN(AB1549*0.04-MIN(50000,AB1549)*0.02,-2)))</f>
        <v/>
      </c>
      <c r="AE1549" s="18">
        <f>Y1549-Z1549</f>
        <v/>
      </c>
      <c r="AF1549" s="18">
        <f>AC1549-AD1549</f>
        <v/>
      </c>
      <c r="AG1549" s="18">
        <f>AE1549+AF1549</f>
        <v/>
      </c>
      <c r="AH1549" s="20">
        <f>IF(W1549&lt;=0,0,LOOKUP(W1549,{0,1950001,3300001,6950001,9000001,18000001,40000001},{0.05,0.1,0.2,0.23,0.33,0.4,0.45}))</f>
        <v/>
      </c>
    </row>
    <row r="1550">
      <c r="A1550" t="inlineStr">
        <is>
          <t>1万円刻み 特例あり一般12万円</t>
        </is>
      </c>
      <c r="B1550" s="18">
        <f>'4_1万円刻み'!$A$490</f>
        <v/>
      </c>
      <c r="C1550" s="19" t="n">
        <v>2026</v>
      </c>
      <c r="D1550" t="inlineStr">
        <is>
          <t>はい</t>
        </is>
      </c>
      <c r="E1550" s="18" t="n">
        <v>120000</v>
      </c>
      <c r="F1550" s="18" t="n">
        <v>0</v>
      </c>
      <c r="G1550" s="18" t="n">
        <v>0</v>
      </c>
      <c r="H1550" s="18" t="n">
        <v>0</v>
      </c>
      <c r="I1550" s="18" t="n">
        <v>0</v>
      </c>
      <c r="J1550" s="18">
        <f>ROUND(MIN(B1550/12,650000)*12*0.0915+MIN(B1550/12,1390000)*12*(0.0504+0)+B1550*0.005,0)</f>
        <v/>
      </c>
      <c r="K1550" s="18" t="n">
        <v>0</v>
      </c>
      <c r="L1550" s="18" t="n">
        <v>0</v>
      </c>
      <c r="M1550" s="18">
        <f>ROUND(IF(C1550&gt;=2026,IF(B1550&lt;741000,0,IF(B1550&lt;2191000,B1550-740000,IF(B1550&lt;2193000,1451000,IF(B1550&lt;2196000,1453000,IF(B1550&lt;2200000,1456000,IF(B1550&lt;3600000,ROUNDDOWN(B1550/4,-3)*2.8-80000,IF(B1550&lt;6600000,ROUNDDOWN(B1550/4,-3)*3.2-440000,IF(B1550&lt;8500000,ROUNDDOWN(B1550*0.9,0)-1100000,B1550-1950000)))))))),IF(B1550&lt;651000,0,IF(B1550&lt;1900000,B1550-650000,IF(B1550&lt;3600000,ROUNDDOWN(B1550/4,-3)*2.8-80000,IF(B1550&lt;6600000,ROUNDDOWN(B1550/4,-3)*3.2-440000,IF(B1550&lt;8500000,ROUNDDOWN(B1550*0.9,0)-1100000,B1550-1950000)))))),0)</f>
        <v/>
      </c>
      <c r="N1550" s="18">
        <f>IF(M1550&gt;23500000,NA(),IF(C1550&gt;=2026,IF(M1550&lt;=4890000,1040000,IF(M1550&lt;=6550000,670000,620000)),IF(M1550&lt;=1320000,950000,IF(M1550&lt;=3360000,880000,IF(M1550&lt;=4890000,680000,IF(M1550&lt;=6550000,630000,580000))))))</f>
        <v/>
      </c>
      <c r="O1550" s="18">
        <f>IF(F1550&lt;=0,IF(AND(D1550="はい",C1550&gt;=2026,C1550&lt;=2027),IF(E1550&lt;=0,0,IF(E1550&lt;=30000,E1550,IF(E1550&lt;=60000,ROUNDUP(E1550/2,0)+15000,IF(E1550&lt;=120000,ROUNDUP(E1550/4,0)+30000,60000)))),IF(E1550&lt;=0,0,IF(E1550&lt;=20000,E1550,IF(E1550&lt;=40000,ROUNDUP(E1550/2,0)+10000,IF(E1550&lt;=80000,ROUNDUP(E1550/4,0)+20000,40000))))),IF(E1550&lt;=0,IF(F1550&lt;=0,0,IF(F1550&lt;=25000,F1550,IF(F1550&lt;=50000,ROUNDUP(F1550/2,0)+12500,IF(F1550&lt;=100000,ROUNDUP(F1550/4,0)+25000,50000)))),MAX(IF(F1550&lt;=0,0,IF(F1550&lt;=25000,F1550,IF(F1550&lt;=50000,ROUNDUP(F1550/2,0)+12500,IF(F1550&lt;=100000,ROUNDUP(F1550/4,0)+25000,50000)))),MIN(IF(AND(D1550="はい",C1550&gt;=2026,C1550&lt;=2027),IF(E1550&lt;=0,0,IF(E1550&lt;=30000,E1550,IF(E1550&lt;=60000,ROUNDUP(E1550/2,0)+15000,IF(E1550&lt;=120000,ROUNDUP(E1550/4,0)+30000,60000)))),IF(E1550&lt;=0,0,IF(E1550&lt;=20000,E1550,IF(E1550&lt;=40000,ROUNDUP(E1550/2,0)+10000,IF(E1550&lt;=80000,ROUNDUP(E1550/4,0)+20000,40000)))))+IF(F1550&lt;=0,0,IF(F1550&lt;=25000,F1550,IF(F1550&lt;=50000,ROUNDUP(F1550/2,0)+12500,IF(F1550&lt;=100000,ROUNDUP(F1550/4,0)+25000,50000)))),IF(AND(D1550="はい",C1550&gt;=2026,C1550&lt;=2027),60000,40000)))))</f>
        <v/>
      </c>
      <c r="P1550" s="18">
        <f>IF(G1550&lt;=0,0,IF(G1550&lt;=20000,G1550,IF(G1550&lt;=40000,ROUNDUP(G1550/2,0)+10000,IF(G1550&lt;=80000,ROUNDUP(G1550/4,0)+20000,40000))))</f>
        <v/>
      </c>
      <c r="Q1550" s="18">
        <f>IF(I1550&lt;=0,IF(H1550&lt;=0,0,IF(H1550&lt;=20000,H1550,IF(H1550&lt;=40000,ROUNDUP(H1550/2,0)+10000,IF(H1550&lt;=80000,ROUNDUP(H1550/4,0)+20000,40000)))),IF(H1550&lt;=0,IF(I1550&lt;=0,0,IF(I1550&lt;=25000,I1550,IF(I1550&lt;=50000,ROUNDUP(I1550/2,0)+12500,IF(I1550&lt;=100000,ROUNDUP(I1550/4,0)+25000,50000)))),MAX(IF(I1550&lt;=0,0,IF(I1550&lt;=25000,I1550,IF(I1550&lt;=50000,ROUNDUP(I1550/2,0)+12500,IF(I1550&lt;=100000,ROUNDUP(I1550/4,0)+25000,50000)))),MIN(IF(H1550&lt;=0,0,IF(H1550&lt;=20000,H1550,IF(H1550&lt;=40000,ROUNDUP(H1550/2,0)+10000,IF(H1550&lt;=80000,ROUNDUP(H1550/4,0)+20000,40000))))+IF(I1550&lt;=0,0,IF(I1550&lt;=25000,I1550,IF(I1550&lt;=50000,ROUNDUP(I1550/2,0)+12500,IF(I1550&lt;=100000,ROUNDUP(I1550/4,0)+25000,50000)))),40000))))</f>
        <v/>
      </c>
      <c r="R1550" s="18">
        <f>MIN(120000,O1550+P1550+Q1550)</f>
        <v/>
      </c>
      <c r="S1550" s="18">
        <f>IF(F1550&lt;=0,IF(E1550&lt;=0,0,IF(E1550&lt;=12000,E1550,IF(E1550&lt;=32000,ROUNDUP(E1550/2,0)+6000,IF(E1550&lt;=56000,ROUNDUP(E1550/4,0)+14000,28000)))),IF(E1550&lt;=0,IF(F1550&lt;=0,0,IF(F1550&lt;=15000,F1550,IF(F1550&lt;=40000,ROUNDUP(F1550/2,0)+7500,IF(F1550&lt;=70000,ROUNDUP(F1550/4,0)+17500,35000)))),MAX(IF(F1550&lt;=0,0,IF(F1550&lt;=15000,F1550,IF(F1550&lt;=40000,ROUNDUP(F1550/2,0)+7500,IF(F1550&lt;=70000,ROUNDUP(F1550/4,0)+17500,35000)))),MIN(IF(E1550&lt;=0,0,IF(E1550&lt;=12000,E1550,IF(E1550&lt;=32000,ROUNDUP(E1550/2,0)+6000,IF(E1550&lt;=56000,ROUNDUP(E1550/4,0)+14000,28000))))+IF(F1550&lt;=0,0,IF(F1550&lt;=15000,F1550,IF(F1550&lt;=40000,ROUNDUP(F1550/2,0)+7500,IF(F1550&lt;=70000,ROUNDUP(F1550/4,0)+17500,35000)))),28000))))</f>
        <v/>
      </c>
      <c r="T1550" s="18">
        <f>IF(G1550&lt;=0,0,IF(G1550&lt;=12000,G1550,IF(G1550&lt;=32000,ROUNDUP(G1550/2,0)+6000,IF(G1550&lt;=56000,ROUNDUP(G1550/4,0)+14000,28000))))</f>
        <v/>
      </c>
      <c r="U1550" s="18">
        <f>IF(I1550&lt;=0,IF(H1550&lt;=0,0,IF(H1550&lt;=12000,H1550,IF(H1550&lt;=32000,ROUNDUP(H1550/2,0)+6000,IF(H1550&lt;=56000,ROUNDUP(H1550/4,0)+14000,28000)))),IF(H1550&lt;=0,IF(I1550&lt;=0,0,IF(I1550&lt;=15000,I1550,IF(I1550&lt;=40000,ROUNDUP(I1550/2,0)+7500,IF(I1550&lt;=70000,ROUNDUP(I1550/4,0)+17500,35000)))),MAX(IF(I1550&lt;=0,0,IF(I1550&lt;=15000,I1550,IF(I1550&lt;=40000,ROUNDUP(I1550/2,0)+7500,IF(I1550&lt;=70000,ROUNDUP(I1550/4,0)+17500,35000)))),MIN(IF(H1550&lt;=0,0,IF(H1550&lt;=12000,H1550,IF(H1550&lt;=32000,ROUNDUP(H1550/2,0)+6000,IF(H1550&lt;=56000,ROUNDUP(H1550/4,0)+14000,28000))))+IF(I1550&lt;=0,0,IF(I1550&lt;=15000,I1550,IF(I1550&lt;=40000,ROUNDUP(I1550/2,0)+7500,IF(I1550&lt;=70000,ROUNDUP(I1550/4,0)+17500,35000)))),28000))))</f>
        <v/>
      </c>
      <c r="V1550" s="18">
        <f>MIN(70000,S1550+T1550+U1550)</f>
        <v/>
      </c>
      <c r="W1550" s="18">
        <f>MAX(0,ROUNDDOWN(M1550-J1550-N1550-K1550-0,-3))</f>
        <v/>
      </c>
      <c r="X1550" s="18">
        <f>MAX(0,ROUNDDOWN(M1550-J1550-N1550-K1550-R1550,-3))</f>
        <v/>
      </c>
      <c r="Y1550" s="18">
        <f>IF(W1550&lt;=0,0,ROUNDDOWN((W1550*LOOKUP(W1550,{0,1950001,3300001,6950001,9000001,18000001,40000001},{0.05,0.1,0.2,0.23,0.33,0.4,0.45})-LOOKUP(W1550,{0,1950001,3300001,6950001,9000001,18000001,40000001},{0,97500,427500,636000,1536000,2796000,4796000}))*1.021,-2))</f>
        <v/>
      </c>
      <c r="Z1550" s="18">
        <f>IF(X1550&lt;=0,0,ROUNDDOWN((X1550*LOOKUP(X1550,{0,1950001,3300001,6950001,9000001,18000001,40000001},{0.05,0.1,0.2,0.23,0.33,0.4,0.45})-LOOKUP(X1550,{0,1950001,3300001,6950001,9000001,18000001,40000001},{0,97500,427500,636000,1536000,2796000,4796000}))*1.021,-2))</f>
        <v/>
      </c>
      <c r="AA1550" s="18">
        <f>MAX(0,ROUNDDOWN(M1550-J1550-430000-L1550-0,-3))</f>
        <v/>
      </c>
      <c r="AB1550" s="18">
        <f>MAX(0,ROUNDDOWN(M1550-J1550-430000-L1550-V1550,-3))</f>
        <v/>
      </c>
      <c r="AC1550" s="18">
        <f>IF(M1550&lt;=450000,0,MAX(0,ROUNDDOWN(AA1550*0.06-MIN(50000,AA1550)*0.03,-2))+MAX(0,ROUNDDOWN(AA1550*0.04-MIN(50000,AA1550)*0.02,-2)))</f>
        <v/>
      </c>
      <c r="AD1550" s="18">
        <f>IF(M1550&lt;=450000,0,MAX(0,ROUNDDOWN(AB1550*0.06-MIN(50000,AB1550)*0.03,-2))+MAX(0,ROUNDDOWN(AB1550*0.04-MIN(50000,AB1550)*0.02,-2)))</f>
        <v/>
      </c>
      <c r="AE1550" s="18">
        <f>Y1550-Z1550</f>
        <v/>
      </c>
      <c r="AF1550" s="18">
        <f>AC1550-AD1550</f>
        <v/>
      </c>
      <c r="AG1550" s="18">
        <f>AE1550+AF1550</f>
        <v/>
      </c>
      <c r="AH1550" s="20">
        <f>IF(W1550&lt;=0,0,LOOKUP(W1550,{0,1950001,3300001,6950001,9000001,18000001,40000001},{0.05,0.1,0.2,0.23,0.33,0.4,0.45}))</f>
        <v/>
      </c>
    </row>
    <row r="1551">
      <c r="A1551" t="inlineStr">
        <is>
          <t>1万円刻み 3区分8万円ずつ</t>
        </is>
      </c>
      <c r="B1551" s="18">
        <f>'4_1万円刻み'!$A$491</f>
        <v/>
      </c>
      <c r="C1551" s="19" t="n">
        <v>2026</v>
      </c>
      <c r="D1551" t="inlineStr">
        <is>
          <t>いいえ</t>
        </is>
      </c>
      <c r="E1551" s="18" t="n">
        <v>80000</v>
      </c>
      <c r="F1551" s="18" t="n">
        <v>0</v>
      </c>
      <c r="G1551" s="18" t="n">
        <v>80000</v>
      </c>
      <c r="H1551" s="18" t="n">
        <v>80000</v>
      </c>
      <c r="I1551" s="18" t="n">
        <v>0</v>
      </c>
      <c r="J1551" s="18">
        <f>ROUND(MIN(B1551/12,650000)*12*0.0915+MIN(B1551/12,1390000)*12*(0.0504+0)+B1551*0.005,0)</f>
        <v/>
      </c>
      <c r="K1551" s="18" t="n">
        <v>0</v>
      </c>
      <c r="L1551" s="18" t="n">
        <v>0</v>
      </c>
      <c r="M1551" s="18">
        <f>ROUND(IF(C1551&gt;=2026,IF(B1551&lt;741000,0,IF(B1551&lt;2191000,B1551-740000,IF(B1551&lt;2193000,1451000,IF(B1551&lt;2196000,1453000,IF(B1551&lt;2200000,1456000,IF(B1551&lt;3600000,ROUNDDOWN(B1551/4,-3)*2.8-80000,IF(B1551&lt;6600000,ROUNDDOWN(B1551/4,-3)*3.2-440000,IF(B1551&lt;8500000,ROUNDDOWN(B1551*0.9,0)-1100000,B1551-1950000)))))))),IF(B1551&lt;651000,0,IF(B1551&lt;1900000,B1551-650000,IF(B1551&lt;3600000,ROUNDDOWN(B1551/4,-3)*2.8-80000,IF(B1551&lt;6600000,ROUNDDOWN(B1551/4,-3)*3.2-440000,IF(B1551&lt;8500000,ROUNDDOWN(B1551*0.9,0)-1100000,B1551-1950000)))))),0)</f>
        <v/>
      </c>
      <c r="N1551" s="18">
        <f>IF(M1551&gt;23500000,NA(),IF(C1551&gt;=2026,IF(M1551&lt;=4890000,1040000,IF(M1551&lt;=6550000,670000,620000)),IF(M1551&lt;=1320000,950000,IF(M1551&lt;=3360000,880000,IF(M1551&lt;=4890000,680000,IF(M1551&lt;=6550000,630000,580000))))))</f>
        <v/>
      </c>
      <c r="O1551" s="18">
        <f>IF(F1551&lt;=0,IF(AND(D1551="はい",C1551&gt;=2026,C1551&lt;=2027),IF(E1551&lt;=0,0,IF(E1551&lt;=30000,E1551,IF(E1551&lt;=60000,ROUNDUP(E1551/2,0)+15000,IF(E1551&lt;=120000,ROUNDUP(E1551/4,0)+30000,60000)))),IF(E1551&lt;=0,0,IF(E1551&lt;=20000,E1551,IF(E1551&lt;=40000,ROUNDUP(E1551/2,0)+10000,IF(E1551&lt;=80000,ROUNDUP(E1551/4,0)+20000,40000))))),IF(E1551&lt;=0,IF(F1551&lt;=0,0,IF(F1551&lt;=25000,F1551,IF(F1551&lt;=50000,ROUNDUP(F1551/2,0)+12500,IF(F1551&lt;=100000,ROUNDUP(F1551/4,0)+25000,50000)))),MAX(IF(F1551&lt;=0,0,IF(F1551&lt;=25000,F1551,IF(F1551&lt;=50000,ROUNDUP(F1551/2,0)+12500,IF(F1551&lt;=100000,ROUNDUP(F1551/4,0)+25000,50000)))),MIN(IF(AND(D1551="はい",C1551&gt;=2026,C1551&lt;=2027),IF(E1551&lt;=0,0,IF(E1551&lt;=30000,E1551,IF(E1551&lt;=60000,ROUNDUP(E1551/2,0)+15000,IF(E1551&lt;=120000,ROUNDUP(E1551/4,0)+30000,60000)))),IF(E1551&lt;=0,0,IF(E1551&lt;=20000,E1551,IF(E1551&lt;=40000,ROUNDUP(E1551/2,0)+10000,IF(E1551&lt;=80000,ROUNDUP(E1551/4,0)+20000,40000)))))+IF(F1551&lt;=0,0,IF(F1551&lt;=25000,F1551,IF(F1551&lt;=50000,ROUNDUP(F1551/2,0)+12500,IF(F1551&lt;=100000,ROUNDUP(F1551/4,0)+25000,50000)))),IF(AND(D1551="はい",C1551&gt;=2026,C1551&lt;=2027),60000,40000)))))</f>
        <v/>
      </c>
      <c r="P1551" s="18">
        <f>IF(G1551&lt;=0,0,IF(G1551&lt;=20000,G1551,IF(G1551&lt;=40000,ROUNDUP(G1551/2,0)+10000,IF(G1551&lt;=80000,ROUNDUP(G1551/4,0)+20000,40000))))</f>
        <v/>
      </c>
      <c r="Q1551" s="18">
        <f>IF(I1551&lt;=0,IF(H1551&lt;=0,0,IF(H1551&lt;=20000,H1551,IF(H1551&lt;=40000,ROUNDUP(H1551/2,0)+10000,IF(H1551&lt;=80000,ROUNDUP(H1551/4,0)+20000,40000)))),IF(H1551&lt;=0,IF(I1551&lt;=0,0,IF(I1551&lt;=25000,I1551,IF(I1551&lt;=50000,ROUNDUP(I1551/2,0)+12500,IF(I1551&lt;=100000,ROUNDUP(I1551/4,0)+25000,50000)))),MAX(IF(I1551&lt;=0,0,IF(I1551&lt;=25000,I1551,IF(I1551&lt;=50000,ROUNDUP(I1551/2,0)+12500,IF(I1551&lt;=100000,ROUNDUP(I1551/4,0)+25000,50000)))),MIN(IF(H1551&lt;=0,0,IF(H1551&lt;=20000,H1551,IF(H1551&lt;=40000,ROUNDUP(H1551/2,0)+10000,IF(H1551&lt;=80000,ROUNDUP(H1551/4,0)+20000,40000))))+IF(I1551&lt;=0,0,IF(I1551&lt;=25000,I1551,IF(I1551&lt;=50000,ROUNDUP(I1551/2,0)+12500,IF(I1551&lt;=100000,ROUNDUP(I1551/4,0)+25000,50000)))),40000))))</f>
        <v/>
      </c>
      <c r="R1551" s="18">
        <f>MIN(120000,O1551+P1551+Q1551)</f>
        <v/>
      </c>
      <c r="S1551" s="18">
        <f>IF(F1551&lt;=0,IF(E1551&lt;=0,0,IF(E1551&lt;=12000,E1551,IF(E1551&lt;=32000,ROUNDUP(E1551/2,0)+6000,IF(E1551&lt;=56000,ROUNDUP(E1551/4,0)+14000,28000)))),IF(E1551&lt;=0,IF(F1551&lt;=0,0,IF(F1551&lt;=15000,F1551,IF(F1551&lt;=40000,ROUNDUP(F1551/2,0)+7500,IF(F1551&lt;=70000,ROUNDUP(F1551/4,0)+17500,35000)))),MAX(IF(F1551&lt;=0,0,IF(F1551&lt;=15000,F1551,IF(F1551&lt;=40000,ROUNDUP(F1551/2,0)+7500,IF(F1551&lt;=70000,ROUNDUP(F1551/4,0)+17500,35000)))),MIN(IF(E1551&lt;=0,0,IF(E1551&lt;=12000,E1551,IF(E1551&lt;=32000,ROUNDUP(E1551/2,0)+6000,IF(E1551&lt;=56000,ROUNDUP(E1551/4,0)+14000,28000))))+IF(F1551&lt;=0,0,IF(F1551&lt;=15000,F1551,IF(F1551&lt;=40000,ROUNDUP(F1551/2,0)+7500,IF(F1551&lt;=70000,ROUNDUP(F1551/4,0)+17500,35000)))),28000))))</f>
        <v/>
      </c>
      <c r="T1551" s="18">
        <f>IF(G1551&lt;=0,0,IF(G1551&lt;=12000,G1551,IF(G1551&lt;=32000,ROUNDUP(G1551/2,0)+6000,IF(G1551&lt;=56000,ROUNDUP(G1551/4,0)+14000,28000))))</f>
        <v/>
      </c>
      <c r="U1551" s="18">
        <f>IF(I1551&lt;=0,IF(H1551&lt;=0,0,IF(H1551&lt;=12000,H1551,IF(H1551&lt;=32000,ROUNDUP(H1551/2,0)+6000,IF(H1551&lt;=56000,ROUNDUP(H1551/4,0)+14000,28000)))),IF(H1551&lt;=0,IF(I1551&lt;=0,0,IF(I1551&lt;=15000,I1551,IF(I1551&lt;=40000,ROUNDUP(I1551/2,0)+7500,IF(I1551&lt;=70000,ROUNDUP(I1551/4,0)+17500,35000)))),MAX(IF(I1551&lt;=0,0,IF(I1551&lt;=15000,I1551,IF(I1551&lt;=40000,ROUNDUP(I1551/2,0)+7500,IF(I1551&lt;=70000,ROUNDUP(I1551/4,0)+17500,35000)))),MIN(IF(H1551&lt;=0,0,IF(H1551&lt;=12000,H1551,IF(H1551&lt;=32000,ROUNDUP(H1551/2,0)+6000,IF(H1551&lt;=56000,ROUNDUP(H1551/4,0)+14000,28000))))+IF(I1551&lt;=0,0,IF(I1551&lt;=15000,I1551,IF(I1551&lt;=40000,ROUNDUP(I1551/2,0)+7500,IF(I1551&lt;=70000,ROUNDUP(I1551/4,0)+17500,35000)))),28000))))</f>
        <v/>
      </c>
      <c r="V1551" s="18">
        <f>MIN(70000,S1551+T1551+U1551)</f>
        <v/>
      </c>
      <c r="W1551" s="18">
        <f>MAX(0,ROUNDDOWN(M1551-J1551-N1551-K1551-0,-3))</f>
        <v/>
      </c>
      <c r="X1551" s="18">
        <f>MAX(0,ROUNDDOWN(M1551-J1551-N1551-K1551-R1551,-3))</f>
        <v/>
      </c>
      <c r="Y1551" s="18">
        <f>IF(W1551&lt;=0,0,ROUNDDOWN((W1551*LOOKUP(W1551,{0,1950001,3300001,6950001,9000001,18000001,40000001},{0.05,0.1,0.2,0.23,0.33,0.4,0.45})-LOOKUP(W1551,{0,1950001,3300001,6950001,9000001,18000001,40000001},{0,97500,427500,636000,1536000,2796000,4796000}))*1.021,-2))</f>
        <v/>
      </c>
      <c r="Z1551" s="18">
        <f>IF(X1551&lt;=0,0,ROUNDDOWN((X1551*LOOKUP(X1551,{0,1950001,3300001,6950001,9000001,18000001,40000001},{0.05,0.1,0.2,0.23,0.33,0.4,0.45})-LOOKUP(X1551,{0,1950001,3300001,6950001,9000001,18000001,40000001},{0,97500,427500,636000,1536000,2796000,4796000}))*1.021,-2))</f>
        <v/>
      </c>
      <c r="AA1551" s="18">
        <f>MAX(0,ROUNDDOWN(M1551-J1551-430000-L1551-0,-3))</f>
        <v/>
      </c>
      <c r="AB1551" s="18">
        <f>MAX(0,ROUNDDOWN(M1551-J1551-430000-L1551-V1551,-3))</f>
        <v/>
      </c>
      <c r="AC1551" s="18">
        <f>IF(M1551&lt;=450000,0,MAX(0,ROUNDDOWN(AA1551*0.06-MIN(50000,AA1551)*0.03,-2))+MAX(0,ROUNDDOWN(AA1551*0.04-MIN(50000,AA1551)*0.02,-2)))</f>
        <v/>
      </c>
      <c r="AD1551" s="18">
        <f>IF(M1551&lt;=450000,0,MAX(0,ROUNDDOWN(AB1551*0.06-MIN(50000,AB1551)*0.03,-2))+MAX(0,ROUNDDOWN(AB1551*0.04-MIN(50000,AB1551)*0.02,-2)))</f>
        <v/>
      </c>
      <c r="AE1551" s="18">
        <f>Y1551-Z1551</f>
        <v/>
      </c>
      <c r="AF1551" s="18">
        <f>AC1551-AD1551</f>
        <v/>
      </c>
      <c r="AG1551" s="18">
        <f>AE1551+AF1551</f>
        <v/>
      </c>
      <c r="AH1551" s="20">
        <f>IF(W1551&lt;=0,0,LOOKUP(W1551,{0,1950001,3300001,6950001,9000001,18000001,40000001},{0.05,0.1,0.2,0.23,0.33,0.4,0.45}))</f>
        <v/>
      </c>
    </row>
    <row r="1552">
      <c r="A1552" t="inlineStr">
        <is>
          <t>1万円刻み 一般8万円</t>
        </is>
      </c>
      <c r="B1552" s="18">
        <f>'4_1万円刻み'!$A$491</f>
        <v/>
      </c>
      <c r="C1552" s="19" t="n">
        <v>2026</v>
      </c>
      <c r="D1552" t="inlineStr">
        <is>
          <t>いいえ</t>
        </is>
      </c>
      <c r="E1552" s="18" t="n">
        <v>80000</v>
      </c>
      <c r="F1552" s="18" t="n">
        <v>0</v>
      </c>
      <c r="G1552" s="18" t="n">
        <v>0</v>
      </c>
      <c r="H1552" s="18" t="n">
        <v>0</v>
      </c>
      <c r="I1552" s="18" t="n">
        <v>0</v>
      </c>
      <c r="J1552" s="18">
        <f>ROUND(MIN(B1552/12,650000)*12*0.0915+MIN(B1552/12,1390000)*12*(0.0504+0)+B1552*0.005,0)</f>
        <v/>
      </c>
      <c r="K1552" s="18" t="n">
        <v>0</v>
      </c>
      <c r="L1552" s="18" t="n">
        <v>0</v>
      </c>
      <c r="M1552" s="18">
        <f>ROUND(IF(C1552&gt;=2026,IF(B1552&lt;741000,0,IF(B1552&lt;2191000,B1552-740000,IF(B1552&lt;2193000,1451000,IF(B1552&lt;2196000,1453000,IF(B1552&lt;2200000,1456000,IF(B1552&lt;3600000,ROUNDDOWN(B1552/4,-3)*2.8-80000,IF(B1552&lt;6600000,ROUNDDOWN(B1552/4,-3)*3.2-440000,IF(B1552&lt;8500000,ROUNDDOWN(B1552*0.9,0)-1100000,B1552-1950000)))))))),IF(B1552&lt;651000,0,IF(B1552&lt;1900000,B1552-650000,IF(B1552&lt;3600000,ROUNDDOWN(B1552/4,-3)*2.8-80000,IF(B1552&lt;6600000,ROUNDDOWN(B1552/4,-3)*3.2-440000,IF(B1552&lt;8500000,ROUNDDOWN(B1552*0.9,0)-1100000,B1552-1950000)))))),0)</f>
        <v/>
      </c>
      <c r="N1552" s="18">
        <f>IF(M1552&gt;23500000,NA(),IF(C1552&gt;=2026,IF(M1552&lt;=4890000,1040000,IF(M1552&lt;=6550000,670000,620000)),IF(M1552&lt;=1320000,950000,IF(M1552&lt;=3360000,880000,IF(M1552&lt;=4890000,680000,IF(M1552&lt;=6550000,630000,580000))))))</f>
        <v/>
      </c>
      <c r="O1552" s="18">
        <f>IF(F1552&lt;=0,IF(AND(D1552="はい",C1552&gt;=2026,C1552&lt;=2027),IF(E1552&lt;=0,0,IF(E1552&lt;=30000,E1552,IF(E1552&lt;=60000,ROUNDUP(E1552/2,0)+15000,IF(E1552&lt;=120000,ROUNDUP(E1552/4,0)+30000,60000)))),IF(E1552&lt;=0,0,IF(E1552&lt;=20000,E1552,IF(E1552&lt;=40000,ROUNDUP(E1552/2,0)+10000,IF(E1552&lt;=80000,ROUNDUP(E1552/4,0)+20000,40000))))),IF(E1552&lt;=0,IF(F1552&lt;=0,0,IF(F1552&lt;=25000,F1552,IF(F1552&lt;=50000,ROUNDUP(F1552/2,0)+12500,IF(F1552&lt;=100000,ROUNDUP(F1552/4,0)+25000,50000)))),MAX(IF(F1552&lt;=0,0,IF(F1552&lt;=25000,F1552,IF(F1552&lt;=50000,ROUNDUP(F1552/2,0)+12500,IF(F1552&lt;=100000,ROUNDUP(F1552/4,0)+25000,50000)))),MIN(IF(AND(D1552="はい",C1552&gt;=2026,C1552&lt;=2027),IF(E1552&lt;=0,0,IF(E1552&lt;=30000,E1552,IF(E1552&lt;=60000,ROUNDUP(E1552/2,0)+15000,IF(E1552&lt;=120000,ROUNDUP(E1552/4,0)+30000,60000)))),IF(E1552&lt;=0,0,IF(E1552&lt;=20000,E1552,IF(E1552&lt;=40000,ROUNDUP(E1552/2,0)+10000,IF(E1552&lt;=80000,ROUNDUP(E1552/4,0)+20000,40000)))))+IF(F1552&lt;=0,0,IF(F1552&lt;=25000,F1552,IF(F1552&lt;=50000,ROUNDUP(F1552/2,0)+12500,IF(F1552&lt;=100000,ROUNDUP(F1552/4,0)+25000,50000)))),IF(AND(D1552="はい",C1552&gt;=2026,C1552&lt;=2027),60000,40000)))))</f>
        <v/>
      </c>
      <c r="P1552" s="18">
        <f>IF(G1552&lt;=0,0,IF(G1552&lt;=20000,G1552,IF(G1552&lt;=40000,ROUNDUP(G1552/2,0)+10000,IF(G1552&lt;=80000,ROUNDUP(G1552/4,0)+20000,40000))))</f>
        <v/>
      </c>
      <c r="Q1552" s="18">
        <f>IF(I1552&lt;=0,IF(H1552&lt;=0,0,IF(H1552&lt;=20000,H1552,IF(H1552&lt;=40000,ROUNDUP(H1552/2,0)+10000,IF(H1552&lt;=80000,ROUNDUP(H1552/4,0)+20000,40000)))),IF(H1552&lt;=0,IF(I1552&lt;=0,0,IF(I1552&lt;=25000,I1552,IF(I1552&lt;=50000,ROUNDUP(I1552/2,0)+12500,IF(I1552&lt;=100000,ROUNDUP(I1552/4,0)+25000,50000)))),MAX(IF(I1552&lt;=0,0,IF(I1552&lt;=25000,I1552,IF(I1552&lt;=50000,ROUNDUP(I1552/2,0)+12500,IF(I1552&lt;=100000,ROUNDUP(I1552/4,0)+25000,50000)))),MIN(IF(H1552&lt;=0,0,IF(H1552&lt;=20000,H1552,IF(H1552&lt;=40000,ROUNDUP(H1552/2,0)+10000,IF(H1552&lt;=80000,ROUNDUP(H1552/4,0)+20000,40000))))+IF(I1552&lt;=0,0,IF(I1552&lt;=25000,I1552,IF(I1552&lt;=50000,ROUNDUP(I1552/2,0)+12500,IF(I1552&lt;=100000,ROUNDUP(I1552/4,0)+25000,50000)))),40000))))</f>
        <v/>
      </c>
      <c r="R1552" s="18">
        <f>MIN(120000,O1552+P1552+Q1552)</f>
        <v/>
      </c>
      <c r="S1552" s="18">
        <f>IF(F1552&lt;=0,IF(E1552&lt;=0,0,IF(E1552&lt;=12000,E1552,IF(E1552&lt;=32000,ROUNDUP(E1552/2,0)+6000,IF(E1552&lt;=56000,ROUNDUP(E1552/4,0)+14000,28000)))),IF(E1552&lt;=0,IF(F1552&lt;=0,0,IF(F1552&lt;=15000,F1552,IF(F1552&lt;=40000,ROUNDUP(F1552/2,0)+7500,IF(F1552&lt;=70000,ROUNDUP(F1552/4,0)+17500,35000)))),MAX(IF(F1552&lt;=0,0,IF(F1552&lt;=15000,F1552,IF(F1552&lt;=40000,ROUNDUP(F1552/2,0)+7500,IF(F1552&lt;=70000,ROUNDUP(F1552/4,0)+17500,35000)))),MIN(IF(E1552&lt;=0,0,IF(E1552&lt;=12000,E1552,IF(E1552&lt;=32000,ROUNDUP(E1552/2,0)+6000,IF(E1552&lt;=56000,ROUNDUP(E1552/4,0)+14000,28000))))+IF(F1552&lt;=0,0,IF(F1552&lt;=15000,F1552,IF(F1552&lt;=40000,ROUNDUP(F1552/2,0)+7500,IF(F1552&lt;=70000,ROUNDUP(F1552/4,0)+17500,35000)))),28000))))</f>
        <v/>
      </c>
      <c r="T1552" s="18">
        <f>IF(G1552&lt;=0,0,IF(G1552&lt;=12000,G1552,IF(G1552&lt;=32000,ROUNDUP(G1552/2,0)+6000,IF(G1552&lt;=56000,ROUNDUP(G1552/4,0)+14000,28000))))</f>
        <v/>
      </c>
      <c r="U1552" s="18">
        <f>IF(I1552&lt;=0,IF(H1552&lt;=0,0,IF(H1552&lt;=12000,H1552,IF(H1552&lt;=32000,ROUNDUP(H1552/2,0)+6000,IF(H1552&lt;=56000,ROUNDUP(H1552/4,0)+14000,28000)))),IF(H1552&lt;=0,IF(I1552&lt;=0,0,IF(I1552&lt;=15000,I1552,IF(I1552&lt;=40000,ROUNDUP(I1552/2,0)+7500,IF(I1552&lt;=70000,ROUNDUP(I1552/4,0)+17500,35000)))),MAX(IF(I1552&lt;=0,0,IF(I1552&lt;=15000,I1552,IF(I1552&lt;=40000,ROUNDUP(I1552/2,0)+7500,IF(I1552&lt;=70000,ROUNDUP(I1552/4,0)+17500,35000)))),MIN(IF(H1552&lt;=0,0,IF(H1552&lt;=12000,H1552,IF(H1552&lt;=32000,ROUNDUP(H1552/2,0)+6000,IF(H1552&lt;=56000,ROUNDUP(H1552/4,0)+14000,28000))))+IF(I1552&lt;=0,0,IF(I1552&lt;=15000,I1552,IF(I1552&lt;=40000,ROUNDUP(I1552/2,0)+7500,IF(I1552&lt;=70000,ROUNDUP(I1552/4,0)+17500,35000)))),28000))))</f>
        <v/>
      </c>
      <c r="V1552" s="18">
        <f>MIN(70000,S1552+T1552+U1552)</f>
        <v/>
      </c>
      <c r="W1552" s="18">
        <f>MAX(0,ROUNDDOWN(M1552-J1552-N1552-K1552-0,-3))</f>
        <v/>
      </c>
      <c r="X1552" s="18">
        <f>MAX(0,ROUNDDOWN(M1552-J1552-N1552-K1552-R1552,-3))</f>
        <v/>
      </c>
      <c r="Y1552" s="18">
        <f>IF(W1552&lt;=0,0,ROUNDDOWN((W1552*LOOKUP(W1552,{0,1950001,3300001,6950001,9000001,18000001,40000001},{0.05,0.1,0.2,0.23,0.33,0.4,0.45})-LOOKUP(W1552,{0,1950001,3300001,6950001,9000001,18000001,40000001},{0,97500,427500,636000,1536000,2796000,4796000}))*1.021,-2))</f>
        <v/>
      </c>
      <c r="Z1552" s="18">
        <f>IF(X1552&lt;=0,0,ROUNDDOWN((X1552*LOOKUP(X1552,{0,1950001,3300001,6950001,9000001,18000001,40000001},{0.05,0.1,0.2,0.23,0.33,0.4,0.45})-LOOKUP(X1552,{0,1950001,3300001,6950001,9000001,18000001,40000001},{0,97500,427500,636000,1536000,2796000,4796000}))*1.021,-2))</f>
        <v/>
      </c>
      <c r="AA1552" s="18">
        <f>MAX(0,ROUNDDOWN(M1552-J1552-430000-L1552-0,-3))</f>
        <v/>
      </c>
      <c r="AB1552" s="18">
        <f>MAX(0,ROUNDDOWN(M1552-J1552-430000-L1552-V1552,-3))</f>
        <v/>
      </c>
      <c r="AC1552" s="18">
        <f>IF(M1552&lt;=450000,0,MAX(0,ROUNDDOWN(AA1552*0.06-MIN(50000,AA1552)*0.03,-2))+MAX(0,ROUNDDOWN(AA1552*0.04-MIN(50000,AA1552)*0.02,-2)))</f>
        <v/>
      </c>
      <c r="AD1552" s="18">
        <f>IF(M1552&lt;=450000,0,MAX(0,ROUNDDOWN(AB1552*0.06-MIN(50000,AB1552)*0.03,-2))+MAX(0,ROUNDDOWN(AB1552*0.04-MIN(50000,AB1552)*0.02,-2)))</f>
        <v/>
      </c>
      <c r="AE1552" s="18">
        <f>Y1552-Z1552</f>
        <v/>
      </c>
      <c r="AF1552" s="18">
        <f>AC1552-AD1552</f>
        <v/>
      </c>
      <c r="AG1552" s="18">
        <f>AE1552+AF1552</f>
        <v/>
      </c>
      <c r="AH1552" s="20">
        <f>IF(W1552&lt;=0,0,LOOKUP(W1552,{0,1950001,3300001,6950001,9000001,18000001,40000001},{0.05,0.1,0.2,0.23,0.33,0.4,0.45}))</f>
        <v/>
      </c>
    </row>
    <row r="1553">
      <c r="A1553" t="inlineStr">
        <is>
          <t>1万円刻み 特例あり一般12万円</t>
        </is>
      </c>
      <c r="B1553" s="18">
        <f>'4_1万円刻み'!$A$491</f>
        <v/>
      </c>
      <c r="C1553" s="19" t="n">
        <v>2026</v>
      </c>
      <c r="D1553" t="inlineStr">
        <is>
          <t>はい</t>
        </is>
      </c>
      <c r="E1553" s="18" t="n">
        <v>120000</v>
      </c>
      <c r="F1553" s="18" t="n">
        <v>0</v>
      </c>
      <c r="G1553" s="18" t="n">
        <v>0</v>
      </c>
      <c r="H1553" s="18" t="n">
        <v>0</v>
      </c>
      <c r="I1553" s="18" t="n">
        <v>0</v>
      </c>
      <c r="J1553" s="18">
        <f>ROUND(MIN(B1553/12,650000)*12*0.0915+MIN(B1553/12,1390000)*12*(0.0504+0)+B1553*0.005,0)</f>
        <v/>
      </c>
      <c r="K1553" s="18" t="n">
        <v>0</v>
      </c>
      <c r="L1553" s="18" t="n">
        <v>0</v>
      </c>
      <c r="M1553" s="18">
        <f>ROUND(IF(C1553&gt;=2026,IF(B1553&lt;741000,0,IF(B1553&lt;2191000,B1553-740000,IF(B1553&lt;2193000,1451000,IF(B1553&lt;2196000,1453000,IF(B1553&lt;2200000,1456000,IF(B1553&lt;3600000,ROUNDDOWN(B1553/4,-3)*2.8-80000,IF(B1553&lt;6600000,ROUNDDOWN(B1553/4,-3)*3.2-440000,IF(B1553&lt;8500000,ROUNDDOWN(B1553*0.9,0)-1100000,B1553-1950000)))))))),IF(B1553&lt;651000,0,IF(B1553&lt;1900000,B1553-650000,IF(B1553&lt;3600000,ROUNDDOWN(B1553/4,-3)*2.8-80000,IF(B1553&lt;6600000,ROUNDDOWN(B1553/4,-3)*3.2-440000,IF(B1553&lt;8500000,ROUNDDOWN(B1553*0.9,0)-1100000,B1553-1950000)))))),0)</f>
        <v/>
      </c>
      <c r="N1553" s="18">
        <f>IF(M1553&gt;23500000,NA(),IF(C1553&gt;=2026,IF(M1553&lt;=4890000,1040000,IF(M1553&lt;=6550000,670000,620000)),IF(M1553&lt;=1320000,950000,IF(M1553&lt;=3360000,880000,IF(M1553&lt;=4890000,680000,IF(M1553&lt;=6550000,630000,580000))))))</f>
        <v/>
      </c>
      <c r="O1553" s="18">
        <f>IF(F1553&lt;=0,IF(AND(D1553="はい",C1553&gt;=2026,C1553&lt;=2027),IF(E1553&lt;=0,0,IF(E1553&lt;=30000,E1553,IF(E1553&lt;=60000,ROUNDUP(E1553/2,0)+15000,IF(E1553&lt;=120000,ROUNDUP(E1553/4,0)+30000,60000)))),IF(E1553&lt;=0,0,IF(E1553&lt;=20000,E1553,IF(E1553&lt;=40000,ROUNDUP(E1553/2,0)+10000,IF(E1553&lt;=80000,ROUNDUP(E1553/4,0)+20000,40000))))),IF(E1553&lt;=0,IF(F1553&lt;=0,0,IF(F1553&lt;=25000,F1553,IF(F1553&lt;=50000,ROUNDUP(F1553/2,0)+12500,IF(F1553&lt;=100000,ROUNDUP(F1553/4,0)+25000,50000)))),MAX(IF(F1553&lt;=0,0,IF(F1553&lt;=25000,F1553,IF(F1553&lt;=50000,ROUNDUP(F1553/2,0)+12500,IF(F1553&lt;=100000,ROUNDUP(F1553/4,0)+25000,50000)))),MIN(IF(AND(D1553="はい",C1553&gt;=2026,C1553&lt;=2027),IF(E1553&lt;=0,0,IF(E1553&lt;=30000,E1553,IF(E1553&lt;=60000,ROUNDUP(E1553/2,0)+15000,IF(E1553&lt;=120000,ROUNDUP(E1553/4,0)+30000,60000)))),IF(E1553&lt;=0,0,IF(E1553&lt;=20000,E1553,IF(E1553&lt;=40000,ROUNDUP(E1553/2,0)+10000,IF(E1553&lt;=80000,ROUNDUP(E1553/4,0)+20000,40000)))))+IF(F1553&lt;=0,0,IF(F1553&lt;=25000,F1553,IF(F1553&lt;=50000,ROUNDUP(F1553/2,0)+12500,IF(F1553&lt;=100000,ROUNDUP(F1553/4,0)+25000,50000)))),IF(AND(D1553="はい",C1553&gt;=2026,C1553&lt;=2027),60000,40000)))))</f>
        <v/>
      </c>
      <c r="P1553" s="18">
        <f>IF(G1553&lt;=0,0,IF(G1553&lt;=20000,G1553,IF(G1553&lt;=40000,ROUNDUP(G1553/2,0)+10000,IF(G1553&lt;=80000,ROUNDUP(G1553/4,0)+20000,40000))))</f>
        <v/>
      </c>
      <c r="Q1553" s="18">
        <f>IF(I1553&lt;=0,IF(H1553&lt;=0,0,IF(H1553&lt;=20000,H1553,IF(H1553&lt;=40000,ROUNDUP(H1553/2,0)+10000,IF(H1553&lt;=80000,ROUNDUP(H1553/4,0)+20000,40000)))),IF(H1553&lt;=0,IF(I1553&lt;=0,0,IF(I1553&lt;=25000,I1553,IF(I1553&lt;=50000,ROUNDUP(I1553/2,0)+12500,IF(I1553&lt;=100000,ROUNDUP(I1553/4,0)+25000,50000)))),MAX(IF(I1553&lt;=0,0,IF(I1553&lt;=25000,I1553,IF(I1553&lt;=50000,ROUNDUP(I1553/2,0)+12500,IF(I1553&lt;=100000,ROUNDUP(I1553/4,0)+25000,50000)))),MIN(IF(H1553&lt;=0,0,IF(H1553&lt;=20000,H1553,IF(H1553&lt;=40000,ROUNDUP(H1553/2,0)+10000,IF(H1553&lt;=80000,ROUNDUP(H1553/4,0)+20000,40000))))+IF(I1553&lt;=0,0,IF(I1553&lt;=25000,I1553,IF(I1553&lt;=50000,ROUNDUP(I1553/2,0)+12500,IF(I1553&lt;=100000,ROUNDUP(I1553/4,0)+25000,50000)))),40000))))</f>
        <v/>
      </c>
      <c r="R1553" s="18">
        <f>MIN(120000,O1553+P1553+Q1553)</f>
        <v/>
      </c>
      <c r="S1553" s="18">
        <f>IF(F1553&lt;=0,IF(E1553&lt;=0,0,IF(E1553&lt;=12000,E1553,IF(E1553&lt;=32000,ROUNDUP(E1553/2,0)+6000,IF(E1553&lt;=56000,ROUNDUP(E1553/4,0)+14000,28000)))),IF(E1553&lt;=0,IF(F1553&lt;=0,0,IF(F1553&lt;=15000,F1553,IF(F1553&lt;=40000,ROUNDUP(F1553/2,0)+7500,IF(F1553&lt;=70000,ROUNDUP(F1553/4,0)+17500,35000)))),MAX(IF(F1553&lt;=0,0,IF(F1553&lt;=15000,F1553,IF(F1553&lt;=40000,ROUNDUP(F1553/2,0)+7500,IF(F1553&lt;=70000,ROUNDUP(F1553/4,0)+17500,35000)))),MIN(IF(E1553&lt;=0,0,IF(E1553&lt;=12000,E1553,IF(E1553&lt;=32000,ROUNDUP(E1553/2,0)+6000,IF(E1553&lt;=56000,ROUNDUP(E1553/4,0)+14000,28000))))+IF(F1553&lt;=0,0,IF(F1553&lt;=15000,F1553,IF(F1553&lt;=40000,ROUNDUP(F1553/2,0)+7500,IF(F1553&lt;=70000,ROUNDUP(F1553/4,0)+17500,35000)))),28000))))</f>
        <v/>
      </c>
      <c r="T1553" s="18">
        <f>IF(G1553&lt;=0,0,IF(G1553&lt;=12000,G1553,IF(G1553&lt;=32000,ROUNDUP(G1553/2,0)+6000,IF(G1553&lt;=56000,ROUNDUP(G1553/4,0)+14000,28000))))</f>
        <v/>
      </c>
      <c r="U1553" s="18">
        <f>IF(I1553&lt;=0,IF(H1553&lt;=0,0,IF(H1553&lt;=12000,H1553,IF(H1553&lt;=32000,ROUNDUP(H1553/2,0)+6000,IF(H1553&lt;=56000,ROUNDUP(H1553/4,0)+14000,28000)))),IF(H1553&lt;=0,IF(I1553&lt;=0,0,IF(I1553&lt;=15000,I1553,IF(I1553&lt;=40000,ROUNDUP(I1553/2,0)+7500,IF(I1553&lt;=70000,ROUNDUP(I1553/4,0)+17500,35000)))),MAX(IF(I1553&lt;=0,0,IF(I1553&lt;=15000,I1553,IF(I1553&lt;=40000,ROUNDUP(I1553/2,0)+7500,IF(I1553&lt;=70000,ROUNDUP(I1553/4,0)+17500,35000)))),MIN(IF(H1553&lt;=0,0,IF(H1553&lt;=12000,H1553,IF(H1553&lt;=32000,ROUNDUP(H1553/2,0)+6000,IF(H1553&lt;=56000,ROUNDUP(H1553/4,0)+14000,28000))))+IF(I1553&lt;=0,0,IF(I1553&lt;=15000,I1553,IF(I1553&lt;=40000,ROUNDUP(I1553/2,0)+7500,IF(I1553&lt;=70000,ROUNDUP(I1553/4,0)+17500,35000)))),28000))))</f>
        <v/>
      </c>
      <c r="V1553" s="18">
        <f>MIN(70000,S1553+T1553+U1553)</f>
        <v/>
      </c>
      <c r="W1553" s="18">
        <f>MAX(0,ROUNDDOWN(M1553-J1553-N1553-K1553-0,-3))</f>
        <v/>
      </c>
      <c r="X1553" s="18">
        <f>MAX(0,ROUNDDOWN(M1553-J1553-N1553-K1553-R1553,-3))</f>
        <v/>
      </c>
      <c r="Y1553" s="18">
        <f>IF(W1553&lt;=0,0,ROUNDDOWN((W1553*LOOKUP(W1553,{0,1950001,3300001,6950001,9000001,18000001,40000001},{0.05,0.1,0.2,0.23,0.33,0.4,0.45})-LOOKUP(W1553,{0,1950001,3300001,6950001,9000001,18000001,40000001},{0,97500,427500,636000,1536000,2796000,4796000}))*1.021,-2))</f>
        <v/>
      </c>
      <c r="Z1553" s="18">
        <f>IF(X1553&lt;=0,0,ROUNDDOWN((X1553*LOOKUP(X1553,{0,1950001,3300001,6950001,9000001,18000001,40000001},{0.05,0.1,0.2,0.23,0.33,0.4,0.45})-LOOKUP(X1553,{0,1950001,3300001,6950001,9000001,18000001,40000001},{0,97500,427500,636000,1536000,2796000,4796000}))*1.021,-2))</f>
        <v/>
      </c>
      <c r="AA1553" s="18">
        <f>MAX(0,ROUNDDOWN(M1553-J1553-430000-L1553-0,-3))</f>
        <v/>
      </c>
      <c r="AB1553" s="18">
        <f>MAX(0,ROUNDDOWN(M1553-J1553-430000-L1553-V1553,-3))</f>
        <v/>
      </c>
      <c r="AC1553" s="18">
        <f>IF(M1553&lt;=450000,0,MAX(0,ROUNDDOWN(AA1553*0.06-MIN(50000,AA1553)*0.03,-2))+MAX(0,ROUNDDOWN(AA1553*0.04-MIN(50000,AA1553)*0.02,-2)))</f>
        <v/>
      </c>
      <c r="AD1553" s="18">
        <f>IF(M1553&lt;=450000,0,MAX(0,ROUNDDOWN(AB1553*0.06-MIN(50000,AB1553)*0.03,-2))+MAX(0,ROUNDDOWN(AB1553*0.04-MIN(50000,AB1553)*0.02,-2)))</f>
        <v/>
      </c>
      <c r="AE1553" s="18">
        <f>Y1553-Z1553</f>
        <v/>
      </c>
      <c r="AF1553" s="18">
        <f>AC1553-AD1553</f>
        <v/>
      </c>
      <c r="AG1553" s="18">
        <f>AE1553+AF1553</f>
        <v/>
      </c>
      <c r="AH1553" s="20">
        <f>IF(W1553&lt;=0,0,LOOKUP(W1553,{0,1950001,3300001,6950001,9000001,18000001,40000001},{0.05,0.1,0.2,0.23,0.33,0.4,0.45}))</f>
        <v/>
      </c>
    </row>
    <row r="1554">
      <c r="A1554" t="inlineStr">
        <is>
          <t>1万円刻み 3区分8万円ずつ</t>
        </is>
      </c>
      <c r="B1554" s="18">
        <f>'4_1万円刻み'!$A$492</f>
        <v/>
      </c>
      <c r="C1554" s="19" t="n">
        <v>2026</v>
      </c>
      <c r="D1554" t="inlineStr">
        <is>
          <t>いいえ</t>
        </is>
      </c>
      <c r="E1554" s="18" t="n">
        <v>80000</v>
      </c>
      <c r="F1554" s="18" t="n">
        <v>0</v>
      </c>
      <c r="G1554" s="18" t="n">
        <v>80000</v>
      </c>
      <c r="H1554" s="18" t="n">
        <v>80000</v>
      </c>
      <c r="I1554" s="18" t="n">
        <v>0</v>
      </c>
      <c r="J1554" s="18">
        <f>ROUND(MIN(B1554/12,650000)*12*0.0915+MIN(B1554/12,1390000)*12*(0.0504+0)+B1554*0.005,0)</f>
        <v/>
      </c>
      <c r="K1554" s="18" t="n">
        <v>0</v>
      </c>
      <c r="L1554" s="18" t="n">
        <v>0</v>
      </c>
      <c r="M1554" s="18">
        <f>ROUND(IF(C1554&gt;=2026,IF(B1554&lt;741000,0,IF(B1554&lt;2191000,B1554-740000,IF(B1554&lt;2193000,1451000,IF(B1554&lt;2196000,1453000,IF(B1554&lt;2200000,1456000,IF(B1554&lt;3600000,ROUNDDOWN(B1554/4,-3)*2.8-80000,IF(B1554&lt;6600000,ROUNDDOWN(B1554/4,-3)*3.2-440000,IF(B1554&lt;8500000,ROUNDDOWN(B1554*0.9,0)-1100000,B1554-1950000)))))))),IF(B1554&lt;651000,0,IF(B1554&lt;1900000,B1554-650000,IF(B1554&lt;3600000,ROUNDDOWN(B1554/4,-3)*2.8-80000,IF(B1554&lt;6600000,ROUNDDOWN(B1554/4,-3)*3.2-440000,IF(B1554&lt;8500000,ROUNDDOWN(B1554*0.9,0)-1100000,B1554-1950000)))))),0)</f>
        <v/>
      </c>
      <c r="N1554" s="18">
        <f>IF(M1554&gt;23500000,NA(),IF(C1554&gt;=2026,IF(M1554&lt;=4890000,1040000,IF(M1554&lt;=6550000,670000,620000)),IF(M1554&lt;=1320000,950000,IF(M1554&lt;=3360000,880000,IF(M1554&lt;=4890000,680000,IF(M1554&lt;=6550000,630000,580000))))))</f>
        <v/>
      </c>
      <c r="O1554" s="18">
        <f>IF(F1554&lt;=0,IF(AND(D1554="はい",C1554&gt;=2026,C1554&lt;=2027),IF(E1554&lt;=0,0,IF(E1554&lt;=30000,E1554,IF(E1554&lt;=60000,ROUNDUP(E1554/2,0)+15000,IF(E1554&lt;=120000,ROUNDUP(E1554/4,0)+30000,60000)))),IF(E1554&lt;=0,0,IF(E1554&lt;=20000,E1554,IF(E1554&lt;=40000,ROUNDUP(E1554/2,0)+10000,IF(E1554&lt;=80000,ROUNDUP(E1554/4,0)+20000,40000))))),IF(E1554&lt;=0,IF(F1554&lt;=0,0,IF(F1554&lt;=25000,F1554,IF(F1554&lt;=50000,ROUNDUP(F1554/2,0)+12500,IF(F1554&lt;=100000,ROUNDUP(F1554/4,0)+25000,50000)))),MAX(IF(F1554&lt;=0,0,IF(F1554&lt;=25000,F1554,IF(F1554&lt;=50000,ROUNDUP(F1554/2,0)+12500,IF(F1554&lt;=100000,ROUNDUP(F1554/4,0)+25000,50000)))),MIN(IF(AND(D1554="はい",C1554&gt;=2026,C1554&lt;=2027),IF(E1554&lt;=0,0,IF(E1554&lt;=30000,E1554,IF(E1554&lt;=60000,ROUNDUP(E1554/2,0)+15000,IF(E1554&lt;=120000,ROUNDUP(E1554/4,0)+30000,60000)))),IF(E1554&lt;=0,0,IF(E1554&lt;=20000,E1554,IF(E1554&lt;=40000,ROUNDUP(E1554/2,0)+10000,IF(E1554&lt;=80000,ROUNDUP(E1554/4,0)+20000,40000)))))+IF(F1554&lt;=0,0,IF(F1554&lt;=25000,F1554,IF(F1554&lt;=50000,ROUNDUP(F1554/2,0)+12500,IF(F1554&lt;=100000,ROUNDUP(F1554/4,0)+25000,50000)))),IF(AND(D1554="はい",C1554&gt;=2026,C1554&lt;=2027),60000,40000)))))</f>
        <v/>
      </c>
      <c r="P1554" s="18">
        <f>IF(G1554&lt;=0,0,IF(G1554&lt;=20000,G1554,IF(G1554&lt;=40000,ROUNDUP(G1554/2,0)+10000,IF(G1554&lt;=80000,ROUNDUP(G1554/4,0)+20000,40000))))</f>
        <v/>
      </c>
      <c r="Q1554" s="18">
        <f>IF(I1554&lt;=0,IF(H1554&lt;=0,0,IF(H1554&lt;=20000,H1554,IF(H1554&lt;=40000,ROUNDUP(H1554/2,0)+10000,IF(H1554&lt;=80000,ROUNDUP(H1554/4,0)+20000,40000)))),IF(H1554&lt;=0,IF(I1554&lt;=0,0,IF(I1554&lt;=25000,I1554,IF(I1554&lt;=50000,ROUNDUP(I1554/2,0)+12500,IF(I1554&lt;=100000,ROUNDUP(I1554/4,0)+25000,50000)))),MAX(IF(I1554&lt;=0,0,IF(I1554&lt;=25000,I1554,IF(I1554&lt;=50000,ROUNDUP(I1554/2,0)+12500,IF(I1554&lt;=100000,ROUNDUP(I1554/4,0)+25000,50000)))),MIN(IF(H1554&lt;=0,0,IF(H1554&lt;=20000,H1554,IF(H1554&lt;=40000,ROUNDUP(H1554/2,0)+10000,IF(H1554&lt;=80000,ROUNDUP(H1554/4,0)+20000,40000))))+IF(I1554&lt;=0,0,IF(I1554&lt;=25000,I1554,IF(I1554&lt;=50000,ROUNDUP(I1554/2,0)+12500,IF(I1554&lt;=100000,ROUNDUP(I1554/4,0)+25000,50000)))),40000))))</f>
        <v/>
      </c>
      <c r="R1554" s="18">
        <f>MIN(120000,O1554+P1554+Q1554)</f>
        <v/>
      </c>
      <c r="S1554" s="18">
        <f>IF(F1554&lt;=0,IF(E1554&lt;=0,0,IF(E1554&lt;=12000,E1554,IF(E1554&lt;=32000,ROUNDUP(E1554/2,0)+6000,IF(E1554&lt;=56000,ROUNDUP(E1554/4,0)+14000,28000)))),IF(E1554&lt;=0,IF(F1554&lt;=0,0,IF(F1554&lt;=15000,F1554,IF(F1554&lt;=40000,ROUNDUP(F1554/2,0)+7500,IF(F1554&lt;=70000,ROUNDUP(F1554/4,0)+17500,35000)))),MAX(IF(F1554&lt;=0,0,IF(F1554&lt;=15000,F1554,IF(F1554&lt;=40000,ROUNDUP(F1554/2,0)+7500,IF(F1554&lt;=70000,ROUNDUP(F1554/4,0)+17500,35000)))),MIN(IF(E1554&lt;=0,0,IF(E1554&lt;=12000,E1554,IF(E1554&lt;=32000,ROUNDUP(E1554/2,0)+6000,IF(E1554&lt;=56000,ROUNDUP(E1554/4,0)+14000,28000))))+IF(F1554&lt;=0,0,IF(F1554&lt;=15000,F1554,IF(F1554&lt;=40000,ROUNDUP(F1554/2,0)+7500,IF(F1554&lt;=70000,ROUNDUP(F1554/4,0)+17500,35000)))),28000))))</f>
        <v/>
      </c>
      <c r="T1554" s="18">
        <f>IF(G1554&lt;=0,0,IF(G1554&lt;=12000,G1554,IF(G1554&lt;=32000,ROUNDUP(G1554/2,0)+6000,IF(G1554&lt;=56000,ROUNDUP(G1554/4,0)+14000,28000))))</f>
        <v/>
      </c>
      <c r="U1554" s="18">
        <f>IF(I1554&lt;=0,IF(H1554&lt;=0,0,IF(H1554&lt;=12000,H1554,IF(H1554&lt;=32000,ROUNDUP(H1554/2,0)+6000,IF(H1554&lt;=56000,ROUNDUP(H1554/4,0)+14000,28000)))),IF(H1554&lt;=0,IF(I1554&lt;=0,0,IF(I1554&lt;=15000,I1554,IF(I1554&lt;=40000,ROUNDUP(I1554/2,0)+7500,IF(I1554&lt;=70000,ROUNDUP(I1554/4,0)+17500,35000)))),MAX(IF(I1554&lt;=0,0,IF(I1554&lt;=15000,I1554,IF(I1554&lt;=40000,ROUNDUP(I1554/2,0)+7500,IF(I1554&lt;=70000,ROUNDUP(I1554/4,0)+17500,35000)))),MIN(IF(H1554&lt;=0,0,IF(H1554&lt;=12000,H1554,IF(H1554&lt;=32000,ROUNDUP(H1554/2,0)+6000,IF(H1554&lt;=56000,ROUNDUP(H1554/4,0)+14000,28000))))+IF(I1554&lt;=0,0,IF(I1554&lt;=15000,I1554,IF(I1554&lt;=40000,ROUNDUP(I1554/2,0)+7500,IF(I1554&lt;=70000,ROUNDUP(I1554/4,0)+17500,35000)))),28000))))</f>
        <v/>
      </c>
      <c r="V1554" s="18">
        <f>MIN(70000,S1554+T1554+U1554)</f>
        <v/>
      </c>
      <c r="W1554" s="18">
        <f>MAX(0,ROUNDDOWN(M1554-J1554-N1554-K1554-0,-3))</f>
        <v/>
      </c>
      <c r="X1554" s="18">
        <f>MAX(0,ROUNDDOWN(M1554-J1554-N1554-K1554-R1554,-3))</f>
        <v/>
      </c>
      <c r="Y1554" s="18">
        <f>IF(W1554&lt;=0,0,ROUNDDOWN((W1554*LOOKUP(W1554,{0,1950001,3300001,6950001,9000001,18000001,40000001},{0.05,0.1,0.2,0.23,0.33,0.4,0.45})-LOOKUP(W1554,{0,1950001,3300001,6950001,9000001,18000001,40000001},{0,97500,427500,636000,1536000,2796000,4796000}))*1.021,-2))</f>
        <v/>
      </c>
      <c r="Z1554" s="18">
        <f>IF(X1554&lt;=0,0,ROUNDDOWN((X1554*LOOKUP(X1554,{0,1950001,3300001,6950001,9000001,18000001,40000001},{0.05,0.1,0.2,0.23,0.33,0.4,0.45})-LOOKUP(X1554,{0,1950001,3300001,6950001,9000001,18000001,40000001},{0,97500,427500,636000,1536000,2796000,4796000}))*1.021,-2))</f>
        <v/>
      </c>
      <c r="AA1554" s="18">
        <f>MAX(0,ROUNDDOWN(M1554-J1554-430000-L1554-0,-3))</f>
        <v/>
      </c>
      <c r="AB1554" s="18">
        <f>MAX(0,ROUNDDOWN(M1554-J1554-430000-L1554-V1554,-3))</f>
        <v/>
      </c>
      <c r="AC1554" s="18">
        <f>IF(M1554&lt;=450000,0,MAX(0,ROUNDDOWN(AA1554*0.06-MIN(50000,AA1554)*0.03,-2))+MAX(0,ROUNDDOWN(AA1554*0.04-MIN(50000,AA1554)*0.02,-2)))</f>
        <v/>
      </c>
      <c r="AD1554" s="18">
        <f>IF(M1554&lt;=450000,0,MAX(0,ROUNDDOWN(AB1554*0.06-MIN(50000,AB1554)*0.03,-2))+MAX(0,ROUNDDOWN(AB1554*0.04-MIN(50000,AB1554)*0.02,-2)))</f>
        <v/>
      </c>
      <c r="AE1554" s="18">
        <f>Y1554-Z1554</f>
        <v/>
      </c>
      <c r="AF1554" s="18">
        <f>AC1554-AD1554</f>
        <v/>
      </c>
      <c r="AG1554" s="18">
        <f>AE1554+AF1554</f>
        <v/>
      </c>
      <c r="AH1554" s="20">
        <f>IF(W1554&lt;=0,0,LOOKUP(W1554,{0,1950001,3300001,6950001,9000001,18000001,40000001},{0.05,0.1,0.2,0.23,0.33,0.4,0.45}))</f>
        <v/>
      </c>
    </row>
    <row r="1555">
      <c r="A1555" t="inlineStr">
        <is>
          <t>1万円刻み 一般8万円</t>
        </is>
      </c>
      <c r="B1555" s="18">
        <f>'4_1万円刻み'!$A$492</f>
        <v/>
      </c>
      <c r="C1555" s="19" t="n">
        <v>2026</v>
      </c>
      <c r="D1555" t="inlineStr">
        <is>
          <t>いいえ</t>
        </is>
      </c>
      <c r="E1555" s="18" t="n">
        <v>80000</v>
      </c>
      <c r="F1555" s="18" t="n">
        <v>0</v>
      </c>
      <c r="G1555" s="18" t="n">
        <v>0</v>
      </c>
      <c r="H1555" s="18" t="n">
        <v>0</v>
      </c>
      <c r="I1555" s="18" t="n">
        <v>0</v>
      </c>
      <c r="J1555" s="18">
        <f>ROUND(MIN(B1555/12,650000)*12*0.0915+MIN(B1555/12,1390000)*12*(0.0504+0)+B1555*0.005,0)</f>
        <v/>
      </c>
      <c r="K1555" s="18" t="n">
        <v>0</v>
      </c>
      <c r="L1555" s="18" t="n">
        <v>0</v>
      </c>
      <c r="M1555" s="18">
        <f>ROUND(IF(C1555&gt;=2026,IF(B1555&lt;741000,0,IF(B1555&lt;2191000,B1555-740000,IF(B1555&lt;2193000,1451000,IF(B1555&lt;2196000,1453000,IF(B1555&lt;2200000,1456000,IF(B1555&lt;3600000,ROUNDDOWN(B1555/4,-3)*2.8-80000,IF(B1555&lt;6600000,ROUNDDOWN(B1555/4,-3)*3.2-440000,IF(B1555&lt;8500000,ROUNDDOWN(B1555*0.9,0)-1100000,B1555-1950000)))))))),IF(B1555&lt;651000,0,IF(B1555&lt;1900000,B1555-650000,IF(B1555&lt;3600000,ROUNDDOWN(B1555/4,-3)*2.8-80000,IF(B1555&lt;6600000,ROUNDDOWN(B1555/4,-3)*3.2-440000,IF(B1555&lt;8500000,ROUNDDOWN(B1555*0.9,0)-1100000,B1555-1950000)))))),0)</f>
        <v/>
      </c>
      <c r="N1555" s="18">
        <f>IF(M1555&gt;23500000,NA(),IF(C1555&gt;=2026,IF(M1555&lt;=4890000,1040000,IF(M1555&lt;=6550000,670000,620000)),IF(M1555&lt;=1320000,950000,IF(M1555&lt;=3360000,880000,IF(M1555&lt;=4890000,680000,IF(M1555&lt;=6550000,630000,580000))))))</f>
        <v/>
      </c>
      <c r="O1555" s="18">
        <f>IF(F1555&lt;=0,IF(AND(D1555="はい",C1555&gt;=2026,C1555&lt;=2027),IF(E1555&lt;=0,0,IF(E1555&lt;=30000,E1555,IF(E1555&lt;=60000,ROUNDUP(E1555/2,0)+15000,IF(E1555&lt;=120000,ROUNDUP(E1555/4,0)+30000,60000)))),IF(E1555&lt;=0,0,IF(E1555&lt;=20000,E1555,IF(E1555&lt;=40000,ROUNDUP(E1555/2,0)+10000,IF(E1555&lt;=80000,ROUNDUP(E1555/4,0)+20000,40000))))),IF(E1555&lt;=0,IF(F1555&lt;=0,0,IF(F1555&lt;=25000,F1555,IF(F1555&lt;=50000,ROUNDUP(F1555/2,0)+12500,IF(F1555&lt;=100000,ROUNDUP(F1555/4,0)+25000,50000)))),MAX(IF(F1555&lt;=0,0,IF(F1555&lt;=25000,F1555,IF(F1555&lt;=50000,ROUNDUP(F1555/2,0)+12500,IF(F1555&lt;=100000,ROUNDUP(F1555/4,0)+25000,50000)))),MIN(IF(AND(D1555="はい",C1555&gt;=2026,C1555&lt;=2027),IF(E1555&lt;=0,0,IF(E1555&lt;=30000,E1555,IF(E1555&lt;=60000,ROUNDUP(E1555/2,0)+15000,IF(E1555&lt;=120000,ROUNDUP(E1555/4,0)+30000,60000)))),IF(E1555&lt;=0,0,IF(E1555&lt;=20000,E1555,IF(E1555&lt;=40000,ROUNDUP(E1555/2,0)+10000,IF(E1555&lt;=80000,ROUNDUP(E1555/4,0)+20000,40000)))))+IF(F1555&lt;=0,0,IF(F1555&lt;=25000,F1555,IF(F1555&lt;=50000,ROUNDUP(F1555/2,0)+12500,IF(F1555&lt;=100000,ROUNDUP(F1555/4,0)+25000,50000)))),IF(AND(D1555="はい",C1555&gt;=2026,C1555&lt;=2027),60000,40000)))))</f>
        <v/>
      </c>
      <c r="P1555" s="18">
        <f>IF(G1555&lt;=0,0,IF(G1555&lt;=20000,G1555,IF(G1555&lt;=40000,ROUNDUP(G1555/2,0)+10000,IF(G1555&lt;=80000,ROUNDUP(G1555/4,0)+20000,40000))))</f>
        <v/>
      </c>
      <c r="Q1555" s="18">
        <f>IF(I1555&lt;=0,IF(H1555&lt;=0,0,IF(H1555&lt;=20000,H1555,IF(H1555&lt;=40000,ROUNDUP(H1555/2,0)+10000,IF(H1555&lt;=80000,ROUNDUP(H1555/4,0)+20000,40000)))),IF(H1555&lt;=0,IF(I1555&lt;=0,0,IF(I1555&lt;=25000,I1555,IF(I1555&lt;=50000,ROUNDUP(I1555/2,0)+12500,IF(I1555&lt;=100000,ROUNDUP(I1555/4,0)+25000,50000)))),MAX(IF(I1555&lt;=0,0,IF(I1555&lt;=25000,I1555,IF(I1555&lt;=50000,ROUNDUP(I1555/2,0)+12500,IF(I1555&lt;=100000,ROUNDUP(I1555/4,0)+25000,50000)))),MIN(IF(H1555&lt;=0,0,IF(H1555&lt;=20000,H1555,IF(H1555&lt;=40000,ROUNDUP(H1555/2,0)+10000,IF(H1555&lt;=80000,ROUNDUP(H1555/4,0)+20000,40000))))+IF(I1555&lt;=0,0,IF(I1555&lt;=25000,I1555,IF(I1555&lt;=50000,ROUNDUP(I1555/2,0)+12500,IF(I1555&lt;=100000,ROUNDUP(I1555/4,0)+25000,50000)))),40000))))</f>
        <v/>
      </c>
      <c r="R1555" s="18">
        <f>MIN(120000,O1555+P1555+Q1555)</f>
        <v/>
      </c>
      <c r="S1555" s="18">
        <f>IF(F1555&lt;=0,IF(E1555&lt;=0,0,IF(E1555&lt;=12000,E1555,IF(E1555&lt;=32000,ROUNDUP(E1555/2,0)+6000,IF(E1555&lt;=56000,ROUNDUP(E1555/4,0)+14000,28000)))),IF(E1555&lt;=0,IF(F1555&lt;=0,0,IF(F1555&lt;=15000,F1555,IF(F1555&lt;=40000,ROUNDUP(F1555/2,0)+7500,IF(F1555&lt;=70000,ROUNDUP(F1555/4,0)+17500,35000)))),MAX(IF(F1555&lt;=0,0,IF(F1555&lt;=15000,F1555,IF(F1555&lt;=40000,ROUNDUP(F1555/2,0)+7500,IF(F1555&lt;=70000,ROUNDUP(F1555/4,0)+17500,35000)))),MIN(IF(E1555&lt;=0,0,IF(E1555&lt;=12000,E1555,IF(E1555&lt;=32000,ROUNDUP(E1555/2,0)+6000,IF(E1555&lt;=56000,ROUNDUP(E1555/4,0)+14000,28000))))+IF(F1555&lt;=0,0,IF(F1555&lt;=15000,F1555,IF(F1555&lt;=40000,ROUNDUP(F1555/2,0)+7500,IF(F1555&lt;=70000,ROUNDUP(F1555/4,0)+17500,35000)))),28000))))</f>
        <v/>
      </c>
      <c r="T1555" s="18">
        <f>IF(G1555&lt;=0,0,IF(G1555&lt;=12000,G1555,IF(G1555&lt;=32000,ROUNDUP(G1555/2,0)+6000,IF(G1555&lt;=56000,ROUNDUP(G1555/4,0)+14000,28000))))</f>
        <v/>
      </c>
      <c r="U1555" s="18">
        <f>IF(I1555&lt;=0,IF(H1555&lt;=0,0,IF(H1555&lt;=12000,H1555,IF(H1555&lt;=32000,ROUNDUP(H1555/2,0)+6000,IF(H1555&lt;=56000,ROUNDUP(H1555/4,0)+14000,28000)))),IF(H1555&lt;=0,IF(I1555&lt;=0,0,IF(I1555&lt;=15000,I1555,IF(I1555&lt;=40000,ROUNDUP(I1555/2,0)+7500,IF(I1555&lt;=70000,ROUNDUP(I1555/4,0)+17500,35000)))),MAX(IF(I1555&lt;=0,0,IF(I1555&lt;=15000,I1555,IF(I1555&lt;=40000,ROUNDUP(I1555/2,0)+7500,IF(I1555&lt;=70000,ROUNDUP(I1555/4,0)+17500,35000)))),MIN(IF(H1555&lt;=0,0,IF(H1555&lt;=12000,H1555,IF(H1555&lt;=32000,ROUNDUP(H1555/2,0)+6000,IF(H1555&lt;=56000,ROUNDUP(H1555/4,0)+14000,28000))))+IF(I1555&lt;=0,0,IF(I1555&lt;=15000,I1555,IF(I1555&lt;=40000,ROUNDUP(I1555/2,0)+7500,IF(I1555&lt;=70000,ROUNDUP(I1555/4,0)+17500,35000)))),28000))))</f>
        <v/>
      </c>
      <c r="V1555" s="18">
        <f>MIN(70000,S1555+T1555+U1555)</f>
        <v/>
      </c>
      <c r="W1555" s="18">
        <f>MAX(0,ROUNDDOWN(M1555-J1555-N1555-K1555-0,-3))</f>
        <v/>
      </c>
      <c r="X1555" s="18">
        <f>MAX(0,ROUNDDOWN(M1555-J1555-N1555-K1555-R1555,-3))</f>
        <v/>
      </c>
      <c r="Y1555" s="18">
        <f>IF(W1555&lt;=0,0,ROUNDDOWN((W1555*LOOKUP(W1555,{0,1950001,3300001,6950001,9000001,18000001,40000001},{0.05,0.1,0.2,0.23,0.33,0.4,0.45})-LOOKUP(W1555,{0,1950001,3300001,6950001,9000001,18000001,40000001},{0,97500,427500,636000,1536000,2796000,4796000}))*1.021,-2))</f>
        <v/>
      </c>
      <c r="Z1555" s="18">
        <f>IF(X1555&lt;=0,0,ROUNDDOWN((X1555*LOOKUP(X1555,{0,1950001,3300001,6950001,9000001,18000001,40000001},{0.05,0.1,0.2,0.23,0.33,0.4,0.45})-LOOKUP(X1555,{0,1950001,3300001,6950001,9000001,18000001,40000001},{0,97500,427500,636000,1536000,2796000,4796000}))*1.021,-2))</f>
        <v/>
      </c>
      <c r="AA1555" s="18">
        <f>MAX(0,ROUNDDOWN(M1555-J1555-430000-L1555-0,-3))</f>
        <v/>
      </c>
      <c r="AB1555" s="18">
        <f>MAX(0,ROUNDDOWN(M1555-J1555-430000-L1555-V1555,-3))</f>
        <v/>
      </c>
      <c r="AC1555" s="18">
        <f>IF(M1555&lt;=450000,0,MAX(0,ROUNDDOWN(AA1555*0.06-MIN(50000,AA1555)*0.03,-2))+MAX(0,ROUNDDOWN(AA1555*0.04-MIN(50000,AA1555)*0.02,-2)))</f>
        <v/>
      </c>
      <c r="AD1555" s="18">
        <f>IF(M1555&lt;=450000,0,MAX(0,ROUNDDOWN(AB1555*0.06-MIN(50000,AB1555)*0.03,-2))+MAX(0,ROUNDDOWN(AB1555*0.04-MIN(50000,AB1555)*0.02,-2)))</f>
        <v/>
      </c>
      <c r="AE1555" s="18">
        <f>Y1555-Z1555</f>
        <v/>
      </c>
      <c r="AF1555" s="18">
        <f>AC1555-AD1555</f>
        <v/>
      </c>
      <c r="AG1555" s="18">
        <f>AE1555+AF1555</f>
        <v/>
      </c>
      <c r="AH1555" s="20">
        <f>IF(W1555&lt;=0,0,LOOKUP(W1555,{0,1950001,3300001,6950001,9000001,18000001,40000001},{0.05,0.1,0.2,0.23,0.33,0.4,0.45}))</f>
        <v/>
      </c>
    </row>
    <row r="1556">
      <c r="A1556" t="inlineStr">
        <is>
          <t>1万円刻み 特例あり一般12万円</t>
        </is>
      </c>
      <c r="B1556" s="18">
        <f>'4_1万円刻み'!$A$492</f>
        <v/>
      </c>
      <c r="C1556" s="19" t="n">
        <v>2026</v>
      </c>
      <c r="D1556" t="inlineStr">
        <is>
          <t>はい</t>
        </is>
      </c>
      <c r="E1556" s="18" t="n">
        <v>120000</v>
      </c>
      <c r="F1556" s="18" t="n">
        <v>0</v>
      </c>
      <c r="G1556" s="18" t="n">
        <v>0</v>
      </c>
      <c r="H1556" s="18" t="n">
        <v>0</v>
      </c>
      <c r="I1556" s="18" t="n">
        <v>0</v>
      </c>
      <c r="J1556" s="18">
        <f>ROUND(MIN(B1556/12,650000)*12*0.0915+MIN(B1556/12,1390000)*12*(0.0504+0)+B1556*0.005,0)</f>
        <v/>
      </c>
      <c r="K1556" s="18" t="n">
        <v>0</v>
      </c>
      <c r="L1556" s="18" t="n">
        <v>0</v>
      </c>
      <c r="M1556" s="18">
        <f>ROUND(IF(C1556&gt;=2026,IF(B1556&lt;741000,0,IF(B1556&lt;2191000,B1556-740000,IF(B1556&lt;2193000,1451000,IF(B1556&lt;2196000,1453000,IF(B1556&lt;2200000,1456000,IF(B1556&lt;3600000,ROUNDDOWN(B1556/4,-3)*2.8-80000,IF(B1556&lt;6600000,ROUNDDOWN(B1556/4,-3)*3.2-440000,IF(B1556&lt;8500000,ROUNDDOWN(B1556*0.9,0)-1100000,B1556-1950000)))))))),IF(B1556&lt;651000,0,IF(B1556&lt;1900000,B1556-650000,IF(B1556&lt;3600000,ROUNDDOWN(B1556/4,-3)*2.8-80000,IF(B1556&lt;6600000,ROUNDDOWN(B1556/4,-3)*3.2-440000,IF(B1556&lt;8500000,ROUNDDOWN(B1556*0.9,0)-1100000,B1556-1950000)))))),0)</f>
        <v/>
      </c>
      <c r="N1556" s="18">
        <f>IF(M1556&gt;23500000,NA(),IF(C1556&gt;=2026,IF(M1556&lt;=4890000,1040000,IF(M1556&lt;=6550000,670000,620000)),IF(M1556&lt;=1320000,950000,IF(M1556&lt;=3360000,880000,IF(M1556&lt;=4890000,680000,IF(M1556&lt;=6550000,630000,580000))))))</f>
        <v/>
      </c>
      <c r="O1556" s="18">
        <f>IF(F1556&lt;=0,IF(AND(D1556="はい",C1556&gt;=2026,C1556&lt;=2027),IF(E1556&lt;=0,0,IF(E1556&lt;=30000,E1556,IF(E1556&lt;=60000,ROUNDUP(E1556/2,0)+15000,IF(E1556&lt;=120000,ROUNDUP(E1556/4,0)+30000,60000)))),IF(E1556&lt;=0,0,IF(E1556&lt;=20000,E1556,IF(E1556&lt;=40000,ROUNDUP(E1556/2,0)+10000,IF(E1556&lt;=80000,ROUNDUP(E1556/4,0)+20000,40000))))),IF(E1556&lt;=0,IF(F1556&lt;=0,0,IF(F1556&lt;=25000,F1556,IF(F1556&lt;=50000,ROUNDUP(F1556/2,0)+12500,IF(F1556&lt;=100000,ROUNDUP(F1556/4,0)+25000,50000)))),MAX(IF(F1556&lt;=0,0,IF(F1556&lt;=25000,F1556,IF(F1556&lt;=50000,ROUNDUP(F1556/2,0)+12500,IF(F1556&lt;=100000,ROUNDUP(F1556/4,0)+25000,50000)))),MIN(IF(AND(D1556="はい",C1556&gt;=2026,C1556&lt;=2027),IF(E1556&lt;=0,0,IF(E1556&lt;=30000,E1556,IF(E1556&lt;=60000,ROUNDUP(E1556/2,0)+15000,IF(E1556&lt;=120000,ROUNDUP(E1556/4,0)+30000,60000)))),IF(E1556&lt;=0,0,IF(E1556&lt;=20000,E1556,IF(E1556&lt;=40000,ROUNDUP(E1556/2,0)+10000,IF(E1556&lt;=80000,ROUNDUP(E1556/4,0)+20000,40000)))))+IF(F1556&lt;=0,0,IF(F1556&lt;=25000,F1556,IF(F1556&lt;=50000,ROUNDUP(F1556/2,0)+12500,IF(F1556&lt;=100000,ROUNDUP(F1556/4,0)+25000,50000)))),IF(AND(D1556="はい",C1556&gt;=2026,C1556&lt;=2027),60000,40000)))))</f>
        <v/>
      </c>
      <c r="P1556" s="18">
        <f>IF(G1556&lt;=0,0,IF(G1556&lt;=20000,G1556,IF(G1556&lt;=40000,ROUNDUP(G1556/2,0)+10000,IF(G1556&lt;=80000,ROUNDUP(G1556/4,0)+20000,40000))))</f>
        <v/>
      </c>
      <c r="Q1556" s="18">
        <f>IF(I1556&lt;=0,IF(H1556&lt;=0,0,IF(H1556&lt;=20000,H1556,IF(H1556&lt;=40000,ROUNDUP(H1556/2,0)+10000,IF(H1556&lt;=80000,ROUNDUP(H1556/4,0)+20000,40000)))),IF(H1556&lt;=0,IF(I1556&lt;=0,0,IF(I1556&lt;=25000,I1556,IF(I1556&lt;=50000,ROUNDUP(I1556/2,0)+12500,IF(I1556&lt;=100000,ROUNDUP(I1556/4,0)+25000,50000)))),MAX(IF(I1556&lt;=0,0,IF(I1556&lt;=25000,I1556,IF(I1556&lt;=50000,ROUNDUP(I1556/2,0)+12500,IF(I1556&lt;=100000,ROUNDUP(I1556/4,0)+25000,50000)))),MIN(IF(H1556&lt;=0,0,IF(H1556&lt;=20000,H1556,IF(H1556&lt;=40000,ROUNDUP(H1556/2,0)+10000,IF(H1556&lt;=80000,ROUNDUP(H1556/4,0)+20000,40000))))+IF(I1556&lt;=0,0,IF(I1556&lt;=25000,I1556,IF(I1556&lt;=50000,ROUNDUP(I1556/2,0)+12500,IF(I1556&lt;=100000,ROUNDUP(I1556/4,0)+25000,50000)))),40000))))</f>
        <v/>
      </c>
      <c r="R1556" s="18">
        <f>MIN(120000,O1556+P1556+Q1556)</f>
        <v/>
      </c>
      <c r="S1556" s="18">
        <f>IF(F1556&lt;=0,IF(E1556&lt;=0,0,IF(E1556&lt;=12000,E1556,IF(E1556&lt;=32000,ROUNDUP(E1556/2,0)+6000,IF(E1556&lt;=56000,ROUNDUP(E1556/4,0)+14000,28000)))),IF(E1556&lt;=0,IF(F1556&lt;=0,0,IF(F1556&lt;=15000,F1556,IF(F1556&lt;=40000,ROUNDUP(F1556/2,0)+7500,IF(F1556&lt;=70000,ROUNDUP(F1556/4,0)+17500,35000)))),MAX(IF(F1556&lt;=0,0,IF(F1556&lt;=15000,F1556,IF(F1556&lt;=40000,ROUNDUP(F1556/2,0)+7500,IF(F1556&lt;=70000,ROUNDUP(F1556/4,0)+17500,35000)))),MIN(IF(E1556&lt;=0,0,IF(E1556&lt;=12000,E1556,IF(E1556&lt;=32000,ROUNDUP(E1556/2,0)+6000,IF(E1556&lt;=56000,ROUNDUP(E1556/4,0)+14000,28000))))+IF(F1556&lt;=0,0,IF(F1556&lt;=15000,F1556,IF(F1556&lt;=40000,ROUNDUP(F1556/2,0)+7500,IF(F1556&lt;=70000,ROUNDUP(F1556/4,0)+17500,35000)))),28000))))</f>
        <v/>
      </c>
      <c r="T1556" s="18">
        <f>IF(G1556&lt;=0,0,IF(G1556&lt;=12000,G1556,IF(G1556&lt;=32000,ROUNDUP(G1556/2,0)+6000,IF(G1556&lt;=56000,ROUNDUP(G1556/4,0)+14000,28000))))</f>
        <v/>
      </c>
      <c r="U1556" s="18">
        <f>IF(I1556&lt;=0,IF(H1556&lt;=0,0,IF(H1556&lt;=12000,H1556,IF(H1556&lt;=32000,ROUNDUP(H1556/2,0)+6000,IF(H1556&lt;=56000,ROUNDUP(H1556/4,0)+14000,28000)))),IF(H1556&lt;=0,IF(I1556&lt;=0,0,IF(I1556&lt;=15000,I1556,IF(I1556&lt;=40000,ROUNDUP(I1556/2,0)+7500,IF(I1556&lt;=70000,ROUNDUP(I1556/4,0)+17500,35000)))),MAX(IF(I1556&lt;=0,0,IF(I1556&lt;=15000,I1556,IF(I1556&lt;=40000,ROUNDUP(I1556/2,0)+7500,IF(I1556&lt;=70000,ROUNDUP(I1556/4,0)+17500,35000)))),MIN(IF(H1556&lt;=0,0,IF(H1556&lt;=12000,H1556,IF(H1556&lt;=32000,ROUNDUP(H1556/2,0)+6000,IF(H1556&lt;=56000,ROUNDUP(H1556/4,0)+14000,28000))))+IF(I1556&lt;=0,0,IF(I1556&lt;=15000,I1556,IF(I1556&lt;=40000,ROUNDUP(I1556/2,0)+7500,IF(I1556&lt;=70000,ROUNDUP(I1556/4,0)+17500,35000)))),28000))))</f>
        <v/>
      </c>
      <c r="V1556" s="18">
        <f>MIN(70000,S1556+T1556+U1556)</f>
        <v/>
      </c>
      <c r="W1556" s="18">
        <f>MAX(0,ROUNDDOWN(M1556-J1556-N1556-K1556-0,-3))</f>
        <v/>
      </c>
      <c r="X1556" s="18">
        <f>MAX(0,ROUNDDOWN(M1556-J1556-N1556-K1556-R1556,-3))</f>
        <v/>
      </c>
      <c r="Y1556" s="18">
        <f>IF(W1556&lt;=0,0,ROUNDDOWN((W1556*LOOKUP(W1556,{0,1950001,3300001,6950001,9000001,18000001,40000001},{0.05,0.1,0.2,0.23,0.33,0.4,0.45})-LOOKUP(W1556,{0,1950001,3300001,6950001,9000001,18000001,40000001},{0,97500,427500,636000,1536000,2796000,4796000}))*1.021,-2))</f>
        <v/>
      </c>
      <c r="Z1556" s="18">
        <f>IF(X1556&lt;=0,0,ROUNDDOWN((X1556*LOOKUP(X1556,{0,1950001,3300001,6950001,9000001,18000001,40000001},{0.05,0.1,0.2,0.23,0.33,0.4,0.45})-LOOKUP(X1556,{0,1950001,3300001,6950001,9000001,18000001,40000001},{0,97500,427500,636000,1536000,2796000,4796000}))*1.021,-2))</f>
        <v/>
      </c>
      <c r="AA1556" s="18">
        <f>MAX(0,ROUNDDOWN(M1556-J1556-430000-L1556-0,-3))</f>
        <v/>
      </c>
      <c r="AB1556" s="18">
        <f>MAX(0,ROUNDDOWN(M1556-J1556-430000-L1556-V1556,-3))</f>
        <v/>
      </c>
      <c r="AC1556" s="18">
        <f>IF(M1556&lt;=450000,0,MAX(0,ROUNDDOWN(AA1556*0.06-MIN(50000,AA1556)*0.03,-2))+MAX(0,ROUNDDOWN(AA1556*0.04-MIN(50000,AA1556)*0.02,-2)))</f>
        <v/>
      </c>
      <c r="AD1556" s="18">
        <f>IF(M1556&lt;=450000,0,MAX(0,ROUNDDOWN(AB1556*0.06-MIN(50000,AB1556)*0.03,-2))+MAX(0,ROUNDDOWN(AB1556*0.04-MIN(50000,AB1556)*0.02,-2)))</f>
        <v/>
      </c>
      <c r="AE1556" s="18">
        <f>Y1556-Z1556</f>
        <v/>
      </c>
      <c r="AF1556" s="18">
        <f>AC1556-AD1556</f>
        <v/>
      </c>
      <c r="AG1556" s="18">
        <f>AE1556+AF1556</f>
        <v/>
      </c>
      <c r="AH1556" s="20">
        <f>IF(W1556&lt;=0,0,LOOKUP(W1556,{0,1950001,3300001,6950001,9000001,18000001,40000001},{0.05,0.1,0.2,0.23,0.33,0.4,0.45}))</f>
        <v/>
      </c>
    </row>
    <row r="1557">
      <c r="A1557" t="inlineStr">
        <is>
          <t>1万円刻み 3区分8万円ずつ</t>
        </is>
      </c>
      <c r="B1557" s="18">
        <f>'4_1万円刻み'!$A$493</f>
        <v/>
      </c>
      <c r="C1557" s="19" t="n">
        <v>2026</v>
      </c>
      <c r="D1557" t="inlineStr">
        <is>
          <t>いいえ</t>
        </is>
      </c>
      <c r="E1557" s="18" t="n">
        <v>80000</v>
      </c>
      <c r="F1557" s="18" t="n">
        <v>0</v>
      </c>
      <c r="G1557" s="18" t="n">
        <v>80000</v>
      </c>
      <c r="H1557" s="18" t="n">
        <v>80000</v>
      </c>
      <c r="I1557" s="18" t="n">
        <v>0</v>
      </c>
      <c r="J1557" s="18">
        <f>ROUND(MIN(B1557/12,650000)*12*0.0915+MIN(B1557/12,1390000)*12*(0.0504+0)+B1557*0.005,0)</f>
        <v/>
      </c>
      <c r="K1557" s="18" t="n">
        <v>0</v>
      </c>
      <c r="L1557" s="18" t="n">
        <v>0</v>
      </c>
      <c r="M1557" s="18">
        <f>ROUND(IF(C1557&gt;=2026,IF(B1557&lt;741000,0,IF(B1557&lt;2191000,B1557-740000,IF(B1557&lt;2193000,1451000,IF(B1557&lt;2196000,1453000,IF(B1557&lt;2200000,1456000,IF(B1557&lt;3600000,ROUNDDOWN(B1557/4,-3)*2.8-80000,IF(B1557&lt;6600000,ROUNDDOWN(B1557/4,-3)*3.2-440000,IF(B1557&lt;8500000,ROUNDDOWN(B1557*0.9,0)-1100000,B1557-1950000)))))))),IF(B1557&lt;651000,0,IF(B1557&lt;1900000,B1557-650000,IF(B1557&lt;3600000,ROUNDDOWN(B1557/4,-3)*2.8-80000,IF(B1557&lt;6600000,ROUNDDOWN(B1557/4,-3)*3.2-440000,IF(B1557&lt;8500000,ROUNDDOWN(B1557*0.9,0)-1100000,B1557-1950000)))))),0)</f>
        <v/>
      </c>
      <c r="N1557" s="18">
        <f>IF(M1557&gt;23500000,NA(),IF(C1557&gt;=2026,IF(M1557&lt;=4890000,1040000,IF(M1557&lt;=6550000,670000,620000)),IF(M1557&lt;=1320000,950000,IF(M1557&lt;=3360000,880000,IF(M1557&lt;=4890000,680000,IF(M1557&lt;=6550000,630000,580000))))))</f>
        <v/>
      </c>
      <c r="O1557" s="18">
        <f>IF(F1557&lt;=0,IF(AND(D1557="はい",C1557&gt;=2026,C1557&lt;=2027),IF(E1557&lt;=0,0,IF(E1557&lt;=30000,E1557,IF(E1557&lt;=60000,ROUNDUP(E1557/2,0)+15000,IF(E1557&lt;=120000,ROUNDUP(E1557/4,0)+30000,60000)))),IF(E1557&lt;=0,0,IF(E1557&lt;=20000,E1557,IF(E1557&lt;=40000,ROUNDUP(E1557/2,0)+10000,IF(E1557&lt;=80000,ROUNDUP(E1557/4,0)+20000,40000))))),IF(E1557&lt;=0,IF(F1557&lt;=0,0,IF(F1557&lt;=25000,F1557,IF(F1557&lt;=50000,ROUNDUP(F1557/2,0)+12500,IF(F1557&lt;=100000,ROUNDUP(F1557/4,0)+25000,50000)))),MAX(IF(F1557&lt;=0,0,IF(F1557&lt;=25000,F1557,IF(F1557&lt;=50000,ROUNDUP(F1557/2,0)+12500,IF(F1557&lt;=100000,ROUNDUP(F1557/4,0)+25000,50000)))),MIN(IF(AND(D1557="はい",C1557&gt;=2026,C1557&lt;=2027),IF(E1557&lt;=0,0,IF(E1557&lt;=30000,E1557,IF(E1557&lt;=60000,ROUNDUP(E1557/2,0)+15000,IF(E1557&lt;=120000,ROUNDUP(E1557/4,0)+30000,60000)))),IF(E1557&lt;=0,0,IF(E1557&lt;=20000,E1557,IF(E1557&lt;=40000,ROUNDUP(E1557/2,0)+10000,IF(E1557&lt;=80000,ROUNDUP(E1557/4,0)+20000,40000)))))+IF(F1557&lt;=0,0,IF(F1557&lt;=25000,F1557,IF(F1557&lt;=50000,ROUNDUP(F1557/2,0)+12500,IF(F1557&lt;=100000,ROUNDUP(F1557/4,0)+25000,50000)))),IF(AND(D1557="はい",C1557&gt;=2026,C1557&lt;=2027),60000,40000)))))</f>
        <v/>
      </c>
      <c r="P1557" s="18">
        <f>IF(G1557&lt;=0,0,IF(G1557&lt;=20000,G1557,IF(G1557&lt;=40000,ROUNDUP(G1557/2,0)+10000,IF(G1557&lt;=80000,ROUNDUP(G1557/4,0)+20000,40000))))</f>
        <v/>
      </c>
      <c r="Q1557" s="18">
        <f>IF(I1557&lt;=0,IF(H1557&lt;=0,0,IF(H1557&lt;=20000,H1557,IF(H1557&lt;=40000,ROUNDUP(H1557/2,0)+10000,IF(H1557&lt;=80000,ROUNDUP(H1557/4,0)+20000,40000)))),IF(H1557&lt;=0,IF(I1557&lt;=0,0,IF(I1557&lt;=25000,I1557,IF(I1557&lt;=50000,ROUNDUP(I1557/2,0)+12500,IF(I1557&lt;=100000,ROUNDUP(I1557/4,0)+25000,50000)))),MAX(IF(I1557&lt;=0,0,IF(I1557&lt;=25000,I1557,IF(I1557&lt;=50000,ROUNDUP(I1557/2,0)+12500,IF(I1557&lt;=100000,ROUNDUP(I1557/4,0)+25000,50000)))),MIN(IF(H1557&lt;=0,0,IF(H1557&lt;=20000,H1557,IF(H1557&lt;=40000,ROUNDUP(H1557/2,0)+10000,IF(H1557&lt;=80000,ROUNDUP(H1557/4,0)+20000,40000))))+IF(I1557&lt;=0,0,IF(I1557&lt;=25000,I1557,IF(I1557&lt;=50000,ROUNDUP(I1557/2,0)+12500,IF(I1557&lt;=100000,ROUNDUP(I1557/4,0)+25000,50000)))),40000))))</f>
        <v/>
      </c>
      <c r="R1557" s="18">
        <f>MIN(120000,O1557+P1557+Q1557)</f>
        <v/>
      </c>
      <c r="S1557" s="18">
        <f>IF(F1557&lt;=0,IF(E1557&lt;=0,0,IF(E1557&lt;=12000,E1557,IF(E1557&lt;=32000,ROUNDUP(E1557/2,0)+6000,IF(E1557&lt;=56000,ROUNDUP(E1557/4,0)+14000,28000)))),IF(E1557&lt;=0,IF(F1557&lt;=0,0,IF(F1557&lt;=15000,F1557,IF(F1557&lt;=40000,ROUNDUP(F1557/2,0)+7500,IF(F1557&lt;=70000,ROUNDUP(F1557/4,0)+17500,35000)))),MAX(IF(F1557&lt;=0,0,IF(F1557&lt;=15000,F1557,IF(F1557&lt;=40000,ROUNDUP(F1557/2,0)+7500,IF(F1557&lt;=70000,ROUNDUP(F1557/4,0)+17500,35000)))),MIN(IF(E1557&lt;=0,0,IF(E1557&lt;=12000,E1557,IF(E1557&lt;=32000,ROUNDUP(E1557/2,0)+6000,IF(E1557&lt;=56000,ROUNDUP(E1557/4,0)+14000,28000))))+IF(F1557&lt;=0,0,IF(F1557&lt;=15000,F1557,IF(F1557&lt;=40000,ROUNDUP(F1557/2,0)+7500,IF(F1557&lt;=70000,ROUNDUP(F1557/4,0)+17500,35000)))),28000))))</f>
        <v/>
      </c>
      <c r="T1557" s="18">
        <f>IF(G1557&lt;=0,0,IF(G1557&lt;=12000,G1557,IF(G1557&lt;=32000,ROUNDUP(G1557/2,0)+6000,IF(G1557&lt;=56000,ROUNDUP(G1557/4,0)+14000,28000))))</f>
        <v/>
      </c>
      <c r="U1557" s="18">
        <f>IF(I1557&lt;=0,IF(H1557&lt;=0,0,IF(H1557&lt;=12000,H1557,IF(H1557&lt;=32000,ROUNDUP(H1557/2,0)+6000,IF(H1557&lt;=56000,ROUNDUP(H1557/4,0)+14000,28000)))),IF(H1557&lt;=0,IF(I1557&lt;=0,0,IF(I1557&lt;=15000,I1557,IF(I1557&lt;=40000,ROUNDUP(I1557/2,0)+7500,IF(I1557&lt;=70000,ROUNDUP(I1557/4,0)+17500,35000)))),MAX(IF(I1557&lt;=0,0,IF(I1557&lt;=15000,I1557,IF(I1557&lt;=40000,ROUNDUP(I1557/2,0)+7500,IF(I1557&lt;=70000,ROUNDUP(I1557/4,0)+17500,35000)))),MIN(IF(H1557&lt;=0,0,IF(H1557&lt;=12000,H1557,IF(H1557&lt;=32000,ROUNDUP(H1557/2,0)+6000,IF(H1557&lt;=56000,ROUNDUP(H1557/4,0)+14000,28000))))+IF(I1557&lt;=0,0,IF(I1557&lt;=15000,I1557,IF(I1557&lt;=40000,ROUNDUP(I1557/2,0)+7500,IF(I1557&lt;=70000,ROUNDUP(I1557/4,0)+17500,35000)))),28000))))</f>
        <v/>
      </c>
      <c r="V1557" s="18">
        <f>MIN(70000,S1557+T1557+U1557)</f>
        <v/>
      </c>
      <c r="W1557" s="18">
        <f>MAX(0,ROUNDDOWN(M1557-J1557-N1557-K1557-0,-3))</f>
        <v/>
      </c>
      <c r="X1557" s="18">
        <f>MAX(0,ROUNDDOWN(M1557-J1557-N1557-K1557-R1557,-3))</f>
        <v/>
      </c>
      <c r="Y1557" s="18">
        <f>IF(W1557&lt;=0,0,ROUNDDOWN((W1557*LOOKUP(W1557,{0,1950001,3300001,6950001,9000001,18000001,40000001},{0.05,0.1,0.2,0.23,0.33,0.4,0.45})-LOOKUP(W1557,{0,1950001,3300001,6950001,9000001,18000001,40000001},{0,97500,427500,636000,1536000,2796000,4796000}))*1.021,-2))</f>
        <v/>
      </c>
      <c r="Z1557" s="18">
        <f>IF(X1557&lt;=0,0,ROUNDDOWN((X1557*LOOKUP(X1557,{0,1950001,3300001,6950001,9000001,18000001,40000001},{0.05,0.1,0.2,0.23,0.33,0.4,0.45})-LOOKUP(X1557,{0,1950001,3300001,6950001,9000001,18000001,40000001},{0,97500,427500,636000,1536000,2796000,4796000}))*1.021,-2))</f>
        <v/>
      </c>
      <c r="AA1557" s="18">
        <f>MAX(0,ROUNDDOWN(M1557-J1557-430000-L1557-0,-3))</f>
        <v/>
      </c>
      <c r="AB1557" s="18">
        <f>MAX(0,ROUNDDOWN(M1557-J1557-430000-L1557-V1557,-3))</f>
        <v/>
      </c>
      <c r="AC1557" s="18">
        <f>IF(M1557&lt;=450000,0,MAX(0,ROUNDDOWN(AA1557*0.06-MIN(50000,AA1557)*0.03,-2))+MAX(0,ROUNDDOWN(AA1557*0.04-MIN(50000,AA1557)*0.02,-2)))</f>
        <v/>
      </c>
      <c r="AD1557" s="18">
        <f>IF(M1557&lt;=450000,0,MAX(0,ROUNDDOWN(AB1557*0.06-MIN(50000,AB1557)*0.03,-2))+MAX(0,ROUNDDOWN(AB1557*0.04-MIN(50000,AB1557)*0.02,-2)))</f>
        <v/>
      </c>
      <c r="AE1557" s="18">
        <f>Y1557-Z1557</f>
        <v/>
      </c>
      <c r="AF1557" s="18">
        <f>AC1557-AD1557</f>
        <v/>
      </c>
      <c r="AG1557" s="18">
        <f>AE1557+AF1557</f>
        <v/>
      </c>
      <c r="AH1557" s="20">
        <f>IF(W1557&lt;=0,0,LOOKUP(W1557,{0,1950001,3300001,6950001,9000001,18000001,40000001},{0.05,0.1,0.2,0.23,0.33,0.4,0.45}))</f>
        <v/>
      </c>
    </row>
    <row r="1558">
      <c r="A1558" t="inlineStr">
        <is>
          <t>1万円刻み 一般8万円</t>
        </is>
      </c>
      <c r="B1558" s="18">
        <f>'4_1万円刻み'!$A$493</f>
        <v/>
      </c>
      <c r="C1558" s="19" t="n">
        <v>2026</v>
      </c>
      <c r="D1558" t="inlineStr">
        <is>
          <t>いいえ</t>
        </is>
      </c>
      <c r="E1558" s="18" t="n">
        <v>80000</v>
      </c>
      <c r="F1558" s="18" t="n">
        <v>0</v>
      </c>
      <c r="G1558" s="18" t="n">
        <v>0</v>
      </c>
      <c r="H1558" s="18" t="n">
        <v>0</v>
      </c>
      <c r="I1558" s="18" t="n">
        <v>0</v>
      </c>
      <c r="J1558" s="18">
        <f>ROUND(MIN(B1558/12,650000)*12*0.0915+MIN(B1558/12,1390000)*12*(0.0504+0)+B1558*0.005,0)</f>
        <v/>
      </c>
      <c r="K1558" s="18" t="n">
        <v>0</v>
      </c>
      <c r="L1558" s="18" t="n">
        <v>0</v>
      </c>
      <c r="M1558" s="18">
        <f>ROUND(IF(C1558&gt;=2026,IF(B1558&lt;741000,0,IF(B1558&lt;2191000,B1558-740000,IF(B1558&lt;2193000,1451000,IF(B1558&lt;2196000,1453000,IF(B1558&lt;2200000,1456000,IF(B1558&lt;3600000,ROUNDDOWN(B1558/4,-3)*2.8-80000,IF(B1558&lt;6600000,ROUNDDOWN(B1558/4,-3)*3.2-440000,IF(B1558&lt;8500000,ROUNDDOWN(B1558*0.9,0)-1100000,B1558-1950000)))))))),IF(B1558&lt;651000,0,IF(B1558&lt;1900000,B1558-650000,IF(B1558&lt;3600000,ROUNDDOWN(B1558/4,-3)*2.8-80000,IF(B1558&lt;6600000,ROUNDDOWN(B1558/4,-3)*3.2-440000,IF(B1558&lt;8500000,ROUNDDOWN(B1558*0.9,0)-1100000,B1558-1950000)))))),0)</f>
        <v/>
      </c>
      <c r="N1558" s="18">
        <f>IF(M1558&gt;23500000,NA(),IF(C1558&gt;=2026,IF(M1558&lt;=4890000,1040000,IF(M1558&lt;=6550000,670000,620000)),IF(M1558&lt;=1320000,950000,IF(M1558&lt;=3360000,880000,IF(M1558&lt;=4890000,680000,IF(M1558&lt;=6550000,630000,580000))))))</f>
        <v/>
      </c>
      <c r="O1558" s="18">
        <f>IF(F1558&lt;=0,IF(AND(D1558="はい",C1558&gt;=2026,C1558&lt;=2027),IF(E1558&lt;=0,0,IF(E1558&lt;=30000,E1558,IF(E1558&lt;=60000,ROUNDUP(E1558/2,0)+15000,IF(E1558&lt;=120000,ROUNDUP(E1558/4,0)+30000,60000)))),IF(E1558&lt;=0,0,IF(E1558&lt;=20000,E1558,IF(E1558&lt;=40000,ROUNDUP(E1558/2,0)+10000,IF(E1558&lt;=80000,ROUNDUP(E1558/4,0)+20000,40000))))),IF(E1558&lt;=0,IF(F1558&lt;=0,0,IF(F1558&lt;=25000,F1558,IF(F1558&lt;=50000,ROUNDUP(F1558/2,0)+12500,IF(F1558&lt;=100000,ROUNDUP(F1558/4,0)+25000,50000)))),MAX(IF(F1558&lt;=0,0,IF(F1558&lt;=25000,F1558,IF(F1558&lt;=50000,ROUNDUP(F1558/2,0)+12500,IF(F1558&lt;=100000,ROUNDUP(F1558/4,0)+25000,50000)))),MIN(IF(AND(D1558="はい",C1558&gt;=2026,C1558&lt;=2027),IF(E1558&lt;=0,0,IF(E1558&lt;=30000,E1558,IF(E1558&lt;=60000,ROUNDUP(E1558/2,0)+15000,IF(E1558&lt;=120000,ROUNDUP(E1558/4,0)+30000,60000)))),IF(E1558&lt;=0,0,IF(E1558&lt;=20000,E1558,IF(E1558&lt;=40000,ROUNDUP(E1558/2,0)+10000,IF(E1558&lt;=80000,ROUNDUP(E1558/4,0)+20000,40000)))))+IF(F1558&lt;=0,0,IF(F1558&lt;=25000,F1558,IF(F1558&lt;=50000,ROUNDUP(F1558/2,0)+12500,IF(F1558&lt;=100000,ROUNDUP(F1558/4,0)+25000,50000)))),IF(AND(D1558="はい",C1558&gt;=2026,C1558&lt;=2027),60000,40000)))))</f>
        <v/>
      </c>
      <c r="P1558" s="18">
        <f>IF(G1558&lt;=0,0,IF(G1558&lt;=20000,G1558,IF(G1558&lt;=40000,ROUNDUP(G1558/2,0)+10000,IF(G1558&lt;=80000,ROUNDUP(G1558/4,0)+20000,40000))))</f>
        <v/>
      </c>
      <c r="Q1558" s="18">
        <f>IF(I1558&lt;=0,IF(H1558&lt;=0,0,IF(H1558&lt;=20000,H1558,IF(H1558&lt;=40000,ROUNDUP(H1558/2,0)+10000,IF(H1558&lt;=80000,ROUNDUP(H1558/4,0)+20000,40000)))),IF(H1558&lt;=0,IF(I1558&lt;=0,0,IF(I1558&lt;=25000,I1558,IF(I1558&lt;=50000,ROUNDUP(I1558/2,0)+12500,IF(I1558&lt;=100000,ROUNDUP(I1558/4,0)+25000,50000)))),MAX(IF(I1558&lt;=0,0,IF(I1558&lt;=25000,I1558,IF(I1558&lt;=50000,ROUNDUP(I1558/2,0)+12500,IF(I1558&lt;=100000,ROUNDUP(I1558/4,0)+25000,50000)))),MIN(IF(H1558&lt;=0,0,IF(H1558&lt;=20000,H1558,IF(H1558&lt;=40000,ROUNDUP(H1558/2,0)+10000,IF(H1558&lt;=80000,ROUNDUP(H1558/4,0)+20000,40000))))+IF(I1558&lt;=0,0,IF(I1558&lt;=25000,I1558,IF(I1558&lt;=50000,ROUNDUP(I1558/2,0)+12500,IF(I1558&lt;=100000,ROUNDUP(I1558/4,0)+25000,50000)))),40000))))</f>
        <v/>
      </c>
      <c r="R1558" s="18">
        <f>MIN(120000,O1558+P1558+Q1558)</f>
        <v/>
      </c>
      <c r="S1558" s="18">
        <f>IF(F1558&lt;=0,IF(E1558&lt;=0,0,IF(E1558&lt;=12000,E1558,IF(E1558&lt;=32000,ROUNDUP(E1558/2,0)+6000,IF(E1558&lt;=56000,ROUNDUP(E1558/4,0)+14000,28000)))),IF(E1558&lt;=0,IF(F1558&lt;=0,0,IF(F1558&lt;=15000,F1558,IF(F1558&lt;=40000,ROUNDUP(F1558/2,0)+7500,IF(F1558&lt;=70000,ROUNDUP(F1558/4,0)+17500,35000)))),MAX(IF(F1558&lt;=0,0,IF(F1558&lt;=15000,F1558,IF(F1558&lt;=40000,ROUNDUP(F1558/2,0)+7500,IF(F1558&lt;=70000,ROUNDUP(F1558/4,0)+17500,35000)))),MIN(IF(E1558&lt;=0,0,IF(E1558&lt;=12000,E1558,IF(E1558&lt;=32000,ROUNDUP(E1558/2,0)+6000,IF(E1558&lt;=56000,ROUNDUP(E1558/4,0)+14000,28000))))+IF(F1558&lt;=0,0,IF(F1558&lt;=15000,F1558,IF(F1558&lt;=40000,ROUNDUP(F1558/2,0)+7500,IF(F1558&lt;=70000,ROUNDUP(F1558/4,0)+17500,35000)))),28000))))</f>
        <v/>
      </c>
      <c r="T1558" s="18">
        <f>IF(G1558&lt;=0,0,IF(G1558&lt;=12000,G1558,IF(G1558&lt;=32000,ROUNDUP(G1558/2,0)+6000,IF(G1558&lt;=56000,ROUNDUP(G1558/4,0)+14000,28000))))</f>
        <v/>
      </c>
      <c r="U1558" s="18">
        <f>IF(I1558&lt;=0,IF(H1558&lt;=0,0,IF(H1558&lt;=12000,H1558,IF(H1558&lt;=32000,ROUNDUP(H1558/2,0)+6000,IF(H1558&lt;=56000,ROUNDUP(H1558/4,0)+14000,28000)))),IF(H1558&lt;=0,IF(I1558&lt;=0,0,IF(I1558&lt;=15000,I1558,IF(I1558&lt;=40000,ROUNDUP(I1558/2,0)+7500,IF(I1558&lt;=70000,ROUNDUP(I1558/4,0)+17500,35000)))),MAX(IF(I1558&lt;=0,0,IF(I1558&lt;=15000,I1558,IF(I1558&lt;=40000,ROUNDUP(I1558/2,0)+7500,IF(I1558&lt;=70000,ROUNDUP(I1558/4,0)+17500,35000)))),MIN(IF(H1558&lt;=0,0,IF(H1558&lt;=12000,H1558,IF(H1558&lt;=32000,ROUNDUP(H1558/2,0)+6000,IF(H1558&lt;=56000,ROUNDUP(H1558/4,0)+14000,28000))))+IF(I1558&lt;=0,0,IF(I1558&lt;=15000,I1558,IF(I1558&lt;=40000,ROUNDUP(I1558/2,0)+7500,IF(I1558&lt;=70000,ROUNDUP(I1558/4,0)+17500,35000)))),28000))))</f>
        <v/>
      </c>
      <c r="V1558" s="18">
        <f>MIN(70000,S1558+T1558+U1558)</f>
        <v/>
      </c>
      <c r="W1558" s="18">
        <f>MAX(0,ROUNDDOWN(M1558-J1558-N1558-K1558-0,-3))</f>
        <v/>
      </c>
      <c r="X1558" s="18">
        <f>MAX(0,ROUNDDOWN(M1558-J1558-N1558-K1558-R1558,-3))</f>
        <v/>
      </c>
      <c r="Y1558" s="18">
        <f>IF(W1558&lt;=0,0,ROUNDDOWN((W1558*LOOKUP(W1558,{0,1950001,3300001,6950001,9000001,18000001,40000001},{0.05,0.1,0.2,0.23,0.33,0.4,0.45})-LOOKUP(W1558,{0,1950001,3300001,6950001,9000001,18000001,40000001},{0,97500,427500,636000,1536000,2796000,4796000}))*1.021,-2))</f>
        <v/>
      </c>
      <c r="Z1558" s="18">
        <f>IF(X1558&lt;=0,0,ROUNDDOWN((X1558*LOOKUP(X1558,{0,1950001,3300001,6950001,9000001,18000001,40000001},{0.05,0.1,0.2,0.23,0.33,0.4,0.45})-LOOKUP(X1558,{0,1950001,3300001,6950001,9000001,18000001,40000001},{0,97500,427500,636000,1536000,2796000,4796000}))*1.021,-2))</f>
        <v/>
      </c>
      <c r="AA1558" s="18">
        <f>MAX(0,ROUNDDOWN(M1558-J1558-430000-L1558-0,-3))</f>
        <v/>
      </c>
      <c r="AB1558" s="18">
        <f>MAX(0,ROUNDDOWN(M1558-J1558-430000-L1558-V1558,-3))</f>
        <v/>
      </c>
      <c r="AC1558" s="18">
        <f>IF(M1558&lt;=450000,0,MAX(0,ROUNDDOWN(AA1558*0.06-MIN(50000,AA1558)*0.03,-2))+MAX(0,ROUNDDOWN(AA1558*0.04-MIN(50000,AA1558)*0.02,-2)))</f>
        <v/>
      </c>
      <c r="AD1558" s="18">
        <f>IF(M1558&lt;=450000,0,MAX(0,ROUNDDOWN(AB1558*0.06-MIN(50000,AB1558)*0.03,-2))+MAX(0,ROUNDDOWN(AB1558*0.04-MIN(50000,AB1558)*0.02,-2)))</f>
        <v/>
      </c>
      <c r="AE1558" s="18">
        <f>Y1558-Z1558</f>
        <v/>
      </c>
      <c r="AF1558" s="18">
        <f>AC1558-AD1558</f>
        <v/>
      </c>
      <c r="AG1558" s="18">
        <f>AE1558+AF1558</f>
        <v/>
      </c>
      <c r="AH1558" s="20">
        <f>IF(W1558&lt;=0,0,LOOKUP(W1558,{0,1950001,3300001,6950001,9000001,18000001,40000001},{0.05,0.1,0.2,0.23,0.33,0.4,0.45}))</f>
        <v/>
      </c>
    </row>
    <row r="1559">
      <c r="A1559" t="inlineStr">
        <is>
          <t>1万円刻み 特例あり一般12万円</t>
        </is>
      </c>
      <c r="B1559" s="18">
        <f>'4_1万円刻み'!$A$493</f>
        <v/>
      </c>
      <c r="C1559" s="19" t="n">
        <v>2026</v>
      </c>
      <c r="D1559" t="inlineStr">
        <is>
          <t>はい</t>
        </is>
      </c>
      <c r="E1559" s="18" t="n">
        <v>120000</v>
      </c>
      <c r="F1559" s="18" t="n">
        <v>0</v>
      </c>
      <c r="G1559" s="18" t="n">
        <v>0</v>
      </c>
      <c r="H1559" s="18" t="n">
        <v>0</v>
      </c>
      <c r="I1559" s="18" t="n">
        <v>0</v>
      </c>
      <c r="J1559" s="18">
        <f>ROUND(MIN(B1559/12,650000)*12*0.0915+MIN(B1559/12,1390000)*12*(0.0504+0)+B1559*0.005,0)</f>
        <v/>
      </c>
      <c r="K1559" s="18" t="n">
        <v>0</v>
      </c>
      <c r="L1559" s="18" t="n">
        <v>0</v>
      </c>
      <c r="M1559" s="18">
        <f>ROUND(IF(C1559&gt;=2026,IF(B1559&lt;741000,0,IF(B1559&lt;2191000,B1559-740000,IF(B1559&lt;2193000,1451000,IF(B1559&lt;2196000,1453000,IF(B1559&lt;2200000,1456000,IF(B1559&lt;3600000,ROUNDDOWN(B1559/4,-3)*2.8-80000,IF(B1559&lt;6600000,ROUNDDOWN(B1559/4,-3)*3.2-440000,IF(B1559&lt;8500000,ROUNDDOWN(B1559*0.9,0)-1100000,B1559-1950000)))))))),IF(B1559&lt;651000,0,IF(B1559&lt;1900000,B1559-650000,IF(B1559&lt;3600000,ROUNDDOWN(B1559/4,-3)*2.8-80000,IF(B1559&lt;6600000,ROUNDDOWN(B1559/4,-3)*3.2-440000,IF(B1559&lt;8500000,ROUNDDOWN(B1559*0.9,0)-1100000,B1559-1950000)))))),0)</f>
        <v/>
      </c>
      <c r="N1559" s="18">
        <f>IF(M1559&gt;23500000,NA(),IF(C1559&gt;=2026,IF(M1559&lt;=4890000,1040000,IF(M1559&lt;=6550000,670000,620000)),IF(M1559&lt;=1320000,950000,IF(M1559&lt;=3360000,880000,IF(M1559&lt;=4890000,680000,IF(M1559&lt;=6550000,630000,580000))))))</f>
        <v/>
      </c>
      <c r="O1559" s="18">
        <f>IF(F1559&lt;=0,IF(AND(D1559="はい",C1559&gt;=2026,C1559&lt;=2027),IF(E1559&lt;=0,0,IF(E1559&lt;=30000,E1559,IF(E1559&lt;=60000,ROUNDUP(E1559/2,0)+15000,IF(E1559&lt;=120000,ROUNDUP(E1559/4,0)+30000,60000)))),IF(E1559&lt;=0,0,IF(E1559&lt;=20000,E1559,IF(E1559&lt;=40000,ROUNDUP(E1559/2,0)+10000,IF(E1559&lt;=80000,ROUNDUP(E1559/4,0)+20000,40000))))),IF(E1559&lt;=0,IF(F1559&lt;=0,0,IF(F1559&lt;=25000,F1559,IF(F1559&lt;=50000,ROUNDUP(F1559/2,0)+12500,IF(F1559&lt;=100000,ROUNDUP(F1559/4,0)+25000,50000)))),MAX(IF(F1559&lt;=0,0,IF(F1559&lt;=25000,F1559,IF(F1559&lt;=50000,ROUNDUP(F1559/2,0)+12500,IF(F1559&lt;=100000,ROUNDUP(F1559/4,0)+25000,50000)))),MIN(IF(AND(D1559="はい",C1559&gt;=2026,C1559&lt;=2027),IF(E1559&lt;=0,0,IF(E1559&lt;=30000,E1559,IF(E1559&lt;=60000,ROUNDUP(E1559/2,0)+15000,IF(E1559&lt;=120000,ROUNDUP(E1559/4,0)+30000,60000)))),IF(E1559&lt;=0,0,IF(E1559&lt;=20000,E1559,IF(E1559&lt;=40000,ROUNDUP(E1559/2,0)+10000,IF(E1559&lt;=80000,ROUNDUP(E1559/4,0)+20000,40000)))))+IF(F1559&lt;=0,0,IF(F1559&lt;=25000,F1559,IF(F1559&lt;=50000,ROUNDUP(F1559/2,0)+12500,IF(F1559&lt;=100000,ROUNDUP(F1559/4,0)+25000,50000)))),IF(AND(D1559="はい",C1559&gt;=2026,C1559&lt;=2027),60000,40000)))))</f>
        <v/>
      </c>
      <c r="P1559" s="18">
        <f>IF(G1559&lt;=0,0,IF(G1559&lt;=20000,G1559,IF(G1559&lt;=40000,ROUNDUP(G1559/2,0)+10000,IF(G1559&lt;=80000,ROUNDUP(G1559/4,0)+20000,40000))))</f>
        <v/>
      </c>
      <c r="Q1559" s="18">
        <f>IF(I1559&lt;=0,IF(H1559&lt;=0,0,IF(H1559&lt;=20000,H1559,IF(H1559&lt;=40000,ROUNDUP(H1559/2,0)+10000,IF(H1559&lt;=80000,ROUNDUP(H1559/4,0)+20000,40000)))),IF(H1559&lt;=0,IF(I1559&lt;=0,0,IF(I1559&lt;=25000,I1559,IF(I1559&lt;=50000,ROUNDUP(I1559/2,0)+12500,IF(I1559&lt;=100000,ROUNDUP(I1559/4,0)+25000,50000)))),MAX(IF(I1559&lt;=0,0,IF(I1559&lt;=25000,I1559,IF(I1559&lt;=50000,ROUNDUP(I1559/2,0)+12500,IF(I1559&lt;=100000,ROUNDUP(I1559/4,0)+25000,50000)))),MIN(IF(H1559&lt;=0,0,IF(H1559&lt;=20000,H1559,IF(H1559&lt;=40000,ROUNDUP(H1559/2,0)+10000,IF(H1559&lt;=80000,ROUNDUP(H1559/4,0)+20000,40000))))+IF(I1559&lt;=0,0,IF(I1559&lt;=25000,I1559,IF(I1559&lt;=50000,ROUNDUP(I1559/2,0)+12500,IF(I1559&lt;=100000,ROUNDUP(I1559/4,0)+25000,50000)))),40000))))</f>
        <v/>
      </c>
      <c r="R1559" s="18">
        <f>MIN(120000,O1559+P1559+Q1559)</f>
        <v/>
      </c>
      <c r="S1559" s="18">
        <f>IF(F1559&lt;=0,IF(E1559&lt;=0,0,IF(E1559&lt;=12000,E1559,IF(E1559&lt;=32000,ROUNDUP(E1559/2,0)+6000,IF(E1559&lt;=56000,ROUNDUP(E1559/4,0)+14000,28000)))),IF(E1559&lt;=0,IF(F1559&lt;=0,0,IF(F1559&lt;=15000,F1559,IF(F1559&lt;=40000,ROUNDUP(F1559/2,0)+7500,IF(F1559&lt;=70000,ROUNDUP(F1559/4,0)+17500,35000)))),MAX(IF(F1559&lt;=0,0,IF(F1559&lt;=15000,F1559,IF(F1559&lt;=40000,ROUNDUP(F1559/2,0)+7500,IF(F1559&lt;=70000,ROUNDUP(F1559/4,0)+17500,35000)))),MIN(IF(E1559&lt;=0,0,IF(E1559&lt;=12000,E1559,IF(E1559&lt;=32000,ROUNDUP(E1559/2,0)+6000,IF(E1559&lt;=56000,ROUNDUP(E1559/4,0)+14000,28000))))+IF(F1559&lt;=0,0,IF(F1559&lt;=15000,F1559,IF(F1559&lt;=40000,ROUNDUP(F1559/2,0)+7500,IF(F1559&lt;=70000,ROUNDUP(F1559/4,0)+17500,35000)))),28000))))</f>
        <v/>
      </c>
      <c r="T1559" s="18">
        <f>IF(G1559&lt;=0,0,IF(G1559&lt;=12000,G1559,IF(G1559&lt;=32000,ROUNDUP(G1559/2,0)+6000,IF(G1559&lt;=56000,ROUNDUP(G1559/4,0)+14000,28000))))</f>
        <v/>
      </c>
      <c r="U1559" s="18">
        <f>IF(I1559&lt;=0,IF(H1559&lt;=0,0,IF(H1559&lt;=12000,H1559,IF(H1559&lt;=32000,ROUNDUP(H1559/2,0)+6000,IF(H1559&lt;=56000,ROUNDUP(H1559/4,0)+14000,28000)))),IF(H1559&lt;=0,IF(I1559&lt;=0,0,IF(I1559&lt;=15000,I1559,IF(I1559&lt;=40000,ROUNDUP(I1559/2,0)+7500,IF(I1559&lt;=70000,ROUNDUP(I1559/4,0)+17500,35000)))),MAX(IF(I1559&lt;=0,0,IF(I1559&lt;=15000,I1559,IF(I1559&lt;=40000,ROUNDUP(I1559/2,0)+7500,IF(I1559&lt;=70000,ROUNDUP(I1559/4,0)+17500,35000)))),MIN(IF(H1559&lt;=0,0,IF(H1559&lt;=12000,H1559,IF(H1559&lt;=32000,ROUNDUP(H1559/2,0)+6000,IF(H1559&lt;=56000,ROUNDUP(H1559/4,0)+14000,28000))))+IF(I1559&lt;=0,0,IF(I1559&lt;=15000,I1559,IF(I1559&lt;=40000,ROUNDUP(I1559/2,0)+7500,IF(I1559&lt;=70000,ROUNDUP(I1559/4,0)+17500,35000)))),28000))))</f>
        <v/>
      </c>
      <c r="V1559" s="18">
        <f>MIN(70000,S1559+T1559+U1559)</f>
        <v/>
      </c>
      <c r="W1559" s="18">
        <f>MAX(0,ROUNDDOWN(M1559-J1559-N1559-K1559-0,-3))</f>
        <v/>
      </c>
      <c r="X1559" s="18">
        <f>MAX(0,ROUNDDOWN(M1559-J1559-N1559-K1559-R1559,-3))</f>
        <v/>
      </c>
      <c r="Y1559" s="18">
        <f>IF(W1559&lt;=0,0,ROUNDDOWN((W1559*LOOKUP(W1559,{0,1950001,3300001,6950001,9000001,18000001,40000001},{0.05,0.1,0.2,0.23,0.33,0.4,0.45})-LOOKUP(W1559,{0,1950001,3300001,6950001,9000001,18000001,40000001},{0,97500,427500,636000,1536000,2796000,4796000}))*1.021,-2))</f>
        <v/>
      </c>
      <c r="Z1559" s="18">
        <f>IF(X1559&lt;=0,0,ROUNDDOWN((X1559*LOOKUP(X1559,{0,1950001,3300001,6950001,9000001,18000001,40000001},{0.05,0.1,0.2,0.23,0.33,0.4,0.45})-LOOKUP(X1559,{0,1950001,3300001,6950001,9000001,18000001,40000001},{0,97500,427500,636000,1536000,2796000,4796000}))*1.021,-2))</f>
        <v/>
      </c>
      <c r="AA1559" s="18">
        <f>MAX(0,ROUNDDOWN(M1559-J1559-430000-L1559-0,-3))</f>
        <v/>
      </c>
      <c r="AB1559" s="18">
        <f>MAX(0,ROUNDDOWN(M1559-J1559-430000-L1559-V1559,-3))</f>
        <v/>
      </c>
      <c r="AC1559" s="18">
        <f>IF(M1559&lt;=450000,0,MAX(0,ROUNDDOWN(AA1559*0.06-MIN(50000,AA1559)*0.03,-2))+MAX(0,ROUNDDOWN(AA1559*0.04-MIN(50000,AA1559)*0.02,-2)))</f>
        <v/>
      </c>
      <c r="AD1559" s="18">
        <f>IF(M1559&lt;=450000,0,MAX(0,ROUNDDOWN(AB1559*0.06-MIN(50000,AB1559)*0.03,-2))+MAX(0,ROUNDDOWN(AB1559*0.04-MIN(50000,AB1559)*0.02,-2)))</f>
        <v/>
      </c>
      <c r="AE1559" s="18">
        <f>Y1559-Z1559</f>
        <v/>
      </c>
      <c r="AF1559" s="18">
        <f>AC1559-AD1559</f>
        <v/>
      </c>
      <c r="AG1559" s="18">
        <f>AE1559+AF1559</f>
        <v/>
      </c>
      <c r="AH1559" s="20">
        <f>IF(W1559&lt;=0,0,LOOKUP(W1559,{0,1950001,3300001,6950001,9000001,18000001,40000001},{0.05,0.1,0.2,0.23,0.33,0.4,0.45}))</f>
        <v/>
      </c>
    </row>
    <row r="1560">
      <c r="A1560" t="inlineStr">
        <is>
          <t>1万円刻み 3区分8万円ずつ</t>
        </is>
      </c>
      <c r="B1560" s="18">
        <f>'4_1万円刻み'!$A$494</f>
        <v/>
      </c>
      <c r="C1560" s="19" t="n">
        <v>2026</v>
      </c>
      <c r="D1560" t="inlineStr">
        <is>
          <t>いいえ</t>
        </is>
      </c>
      <c r="E1560" s="18" t="n">
        <v>80000</v>
      </c>
      <c r="F1560" s="18" t="n">
        <v>0</v>
      </c>
      <c r="G1560" s="18" t="n">
        <v>80000</v>
      </c>
      <c r="H1560" s="18" t="n">
        <v>80000</v>
      </c>
      <c r="I1560" s="18" t="n">
        <v>0</v>
      </c>
      <c r="J1560" s="18">
        <f>ROUND(MIN(B1560/12,650000)*12*0.0915+MIN(B1560/12,1390000)*12*(0.0504+0)+B1560*0.005,0)</f>
        <v/>
      </c>
      <c r="K1560" s="18" t="n">
        <v>0</v>
      </c>
      <c r="L1560" s="18" t="n">
        <v>0</v>
      </c>
      <c r="M1560" s="18">
        <f>ROUND(IF(C1560&gt;=2026,IF(B1560&lt;741000,0,IF(B1560&lt;2191000,B1560-740000,IF(B1560&lt;2193000,1451000,IF(B1560&lt;2196000,1453000,IF(B1560&lt;2200000,1456000,IF(B1560&lt;3600000,ROUNDDOWN(B1560/4,-3)*2.8-80000,IF(B1560&lt;6600000,ROUNDDOWN(B1560/4,-3)*3.2-440000,IF(B1560&lt;8500000,ROUNDDOWN(B1560*0.9,0)-1100000,B1560-1950000)))))))),IF(B1560&lt;651000,0,IF(B1560&lt;1900000,B1560-650000,IF(B1560&lt;3600000,ROUNDDOWN(B1560/4,-3)*2.8-80000,IF(B1560&lt;6600000,ROUNDDOWN(B1560/4,-3)*3.2-440000,IF(B1560&lt;8500000,ROUNDDOWN(B1560*0.9,0)-1100000,B1560-1950000)))))),0)</f>
        <v/>
      </c>
      <c r="N1560" s="18">
        <f>IF(M1560&gt;23500000,NA(),IF(C1560&gt;=2026,IF(M1560&lt;=4890000,1040000,IF(M1560&lt;=6550000,670000,620000)),IF(M1560&lt;=1320000,950000,IF(M1560&lt;=3360000,880000,IF(M1560&lt;=4890000,680000,IF(M1560&lt;=6550000,630000,580000))))))</f>
        <v/>
      </c>
      <c r="O1560" s="18">
        <f>IF(F1560&lt;=0,IF(AND(D1560="はい",C1560&gt;=2026,C1560&lt;=2027),IF(E1560&lt;=0,0,IF(E1560&lt;=30000,E1560,IF(E1560&lt;=60000,ROUNDUP(E1560/2,0)+15000,IF(E1560&lt;=120000,ROUNDUP(E1560/4,0)+30000,60000)))),IF(E1560&lt;=0,0,IF(E1560&lt;=20000,E1560,IF(E1560&lt;=40000,ROUNDUP(E1560/2,0)+10000,IF(E1560&lt;=80000,ROUNDUP(E1560/4,0)+20000,40000))))),IF(E1560&lt;=0,IF(F1560&lt;=0,0,IF(F1560&lt;=25000,F1560,IF(F1560&lt;=50000,ROUNDUP(F1560/2,0)+12500,IF(F1560&lt;=100000,ROUNDUP(F1560/4,0)+25000,50000)))),MAX(IF(F1560&lt;=0,0,IF(F1560&lt;=25000,F1560,IF(F1560&lt;=50000,ROUNDUP(F1560/2,0)+12500,IF(F1560&lt;=100000,ROUNDUP(F1560/4,0)+25000,50000)))),MIN(IF(AND(D1560="はい",C1560&gt;=2026,C1560&lt;=2027),IF(E1560&lt;=0,0,IF(E1560&lt;=30000,E1560,IF(E1560&lt;=60000,ROUNDUP(E1560/2,0)+15000,IF(E1560&lt;=120000,ROUNDUP(E1560/4,0)+30000,60000)))),IF(E1560&lt;=0,0,IF(E1560&lt;=20000,E1560,IF(E1560&lt;=40000,ROUNDUP(E1560/2,0)+10000,IF(E1560&lt;=80000,ROUNDUP(E1560/4,0)+20000,40000)))))+IF(F1560&lt;=0,0,IF(F1560&lt;=25000,F1560,IF(F1560&lt;=50000,ROUNDUP(F1560/2,0)+12500,IF(F1560&lt;=100000,ROUNDUP(F1560/4,0)+25000,50000)))),IF(AND(D1560="はい",C1560&gt;=2026,C1560&lt;=2027),60000,40000)))))</f>
        <v/>
      </c>
      <c r="P1560" s="18">
        <f>IF(G1560&lt;=0,0,IF(G1560&lt;=20000,G1560,IF(G1560&lt;=40000,ROUNDUP(G1560/2,0)+10000,IF(G1560&lt;=80000,ROUNDUP(G1560/4,0)+20000,40000))))</f>
        <v/>
      </c>
      <c r="Q1560" s="18">
        <f>IF(I1560&lt;=0,IF(H1560&lt;=0,0,IF(H1560&lt;=20000,H1560,IF(H1560&lt;=40000,ROUNDUP(H1560/2,0)+10000,IF(H1560&lt;=80000,ROUNDUP(H1560/4,0)+20000,40000)))),IF(H1560&lt;=0,IF(I1560&lt;=0,0,IF(I1560&lt;=25000,I1560,IF(I1560&lt;=50000,ROUNDUP(I1560/2,0)+12500,IF(I1560&lt;=100000,ROUNDUP(I1560/4,0)+25000,50000)))),MAX(IF(I1560&lt;=0,0,IF(I1560&lt;=25000,I1560,IF(I1560&lt;=50000,ROUNDUP(I1560/2,0)+12500,IF(I1560&lt;=100000,ROUNDUP(I1560/4,0)+25000,50000)))),MIN(IF(H1560&lt;=0,0,IF(H1560&lt;=20000,H1560,IF(H1560&lt;=40000,ROUNDUP(H1560/2,0)+10000,IF(H1560&lt;=80000,ROUNDUP(H1560/4,0)+20000,40000))))+IF(I1560&lt;=0,0,IF(I1560&lt;=25000,I1560,IF(I1560&lt;=50000,ROUNDUP(I1560/2,0)+12500,IF(I1560&lt;=100000,ROUNDUP(I1560/4,0)+25000,50000)))),40000))))</f>
        <v/>
      </c>
      <c r="R1560" s="18">
        <f>MIN(120000,O1560+P1560+Q1560)</f>
        <v/>
      </c>
      <c r="S1560" s="18">
        <f>IF(F1560&lt;=0,IF(E1560&lt;=0,0,IF(E1560&lt;=12000,E1560,IF(E1560&lt;=32000,ROUNDUP(E1560/2,0)+6000,IF(E1560&lt;=56000,ROUNDUP(E1560/4,0)+14000,28000)))),IF(E1560&lt;=0,IF(F1560&lt;=0,0,IF(F1560&lt;=15000,F1560,IF(F1560&lt;=40000,ROUNDUP(F1560/2,0)+7500,IF(F1560&lt;=70000,ROUNDUP(F1560/4,0)+17500,35000)))),MAX(IF(F1560&lt;=0,0,IF(F1560&lt;=15000,F1560,IF(F1560&lt;=40000,ROUNDUP(F1560/2,0)+7500,IF(F1560&lt;=70000,ROUNDUP(F1560/4,0)+17500,35000)))),MIN(IF(E1560&lt;=0,0,IF(E1560&lt;=12000,E1560,IF(E1560&lt;=32000,ROUNDUP(E1560/2,0)+6000,IF(E1560&lt;=56000,ROUNDUP(E1560/4,0)+14000,28000))))+IF(F1560&lt;=0,0,IF(F1560&lt;=15000,F1560,IF(F1560&lt;=40000,ROUNDUP(F1560/2,0)+7500,IF(F1560&lt;=70000,ROUNDUP(F1560/4,0)+17500,35000)))),28000))))</f>
        <v/>
      </c>
      <c r="T1560" s="18">
        <f>IF(G1560&lt;=0,0,IF(G1560&lt;=12000,G1560,IF(G1560&lt;=32000,ROUNDUP(G1560/2,0)+6000,IF(G1560&lt;=56000,ROUNDUP(G1560/4,0)+14000,28000))))</f>
        <v/>
      </c>
      <c r="U1560" s="18">
        <f>IF(I1560&lt;=0,IF(H1560&lt;=0,0,IF(H1560&lt;=12000,H1560,IF(H1560&lt;=32000,ROUNDUP(H1560/2,0)+6000,IF(H1560&lt;=56000,ROUNDUP(H1560/4,0)+14000,28000)))),IF(H1560&lt;=0,IF(I1560&lt;=0,0,IF(I1560&lt;=15000,I1560,IF(I1560&lt;=40000,ROUNDUP(I1560/2,0)+7500,IF(I1560&lt;=70000,ROUNDUP(I1560/4,0)+17500,35000)))),MAX(IF(I1560&lt;=0,0,IF(I1560&lt;=15000,I1560,IF(I1560&lt;=40000,ROUNDUP(I1560/2,0)+7500,IF(I1560&lt;=70000,ROUNDUP(I1560/4,0)+17500,35000)))),MIN(IF(H1560&lt;=0,0,IF(H1560&lt;=12000,H1560,IF(H1560&lt;=32000,ROUNDUP(H1560/2,0)+6000,IF(H1560&lt;=56000,ROUNDUP(H1560/4,0)+14000,28000))))+IF(I1560&lt;=0,0,IF(I1560&lt;=15000,I1560,IF(I1560&lt;=40000,ROUNDUP(I1560/2,0)+7500,IF(I1560&lt;=70000,ROUNDUP(I1560/4,0)+17500,35000)))),28000))))</f>
        <v/>
      </c>
      <c r="V1560" s="18">
        <f>MIN(70000,S1560+T1560+U1560)</f>
        <v/>
      </c>
      <c r="W1560" s="18">
        <f>MAX(0,ROUNDDOWN(M1560-J1560-N1560-K1560-0,-3))</f>
        <v/>
      </c>
      <c r="X1560" s="18">
        <f>MAX(0,ROUNDDOWN(M1560-J1560-N1560-K1560-R1560,-3))</f>
        <v/>
      </c>
      <c r="Y1560" s="18">
        <f>IF(W1560&lt;=0,0,ROUNDDOWN((W1560*LOOKUP(W1560,{0,1950001,3300001,6950001,9000001,18000001,40000001},{0.05,0.1,0.2,0.23,0.33,0.4,0.45})-LOOKUP(W1560,{0,1950001,3300001,6950001,9000001,18000001,40000001},{0,97500,427500,636000,1536000,2796000,4796000}))*1.021,-2))</f>
        <v/>
      </c>
      <c r="Z1560" s="18">
        <f>IF(X1560&lt;=0,0,ROUNDDOWN((X1560*LOOKUP(X1560,{0,1950001,3300001,6950001,9000001,18000001,40000001},{0.05,0.1,0.2,0.23,0.33,0.4,0.45})-LOOKUP(X1560,{0,1950001,3300001,6950001,9000001,18000001,40000001},{0,97500,427500,636000,1536000,2796000,4796000}))*1.021,-2))</f>
        <v/>
      </c>
      <c r="AA1560" s="18">
        <f>MAX(0,ROUNDDOWN(M1560-J1560-430000-L1560-0,-3))</f>
        <v/>
      </c>
      <c r="AB1560" s="18">
        <f>MAX(0,ROUNDDOWN(M1560-J1560-430000-L1560-V1560,-3))</f>
        <v/>
      </c>
      <c r="AC1560" s="18">
        <f>IF(M1560&lt;=450000,0,MAX(0,ROUNDDOWN(AA1560*0.06-MIN(50000,AA1560)*0.03,-2))+MAX(0,ROUNDDOWN(AA1560*0.04-MIN(50000,AA1560)*0.02,-2)))</f>
        <v/>
      </c>
      <c r="AD1560" s="18">
        <f>IF(M1560&lt;=450000,0,MAX(0,ROUNDDOWN(AB1560*0.06-MIN(50000,AB1560)*0.03,-2))+MAX(0,ROUNDDOWN(AB1560*0.04-MIN(50000,AB1560)*0.02,-2)))</f>
        <v/>
      </c>
      <c r="AE1560" s="18">
        <f>Y1560-Z1560</f>
        <v/>
      </c>
      <c r="AF1560" s="18">
        <f>AC1560-AD1560</f>
        <v/>
      </c>
      <c r="AG1560" s="18">
        <f>AE1560+AF1560</f>
        <v/>
      </c>
      <c r="AH1560" s="20">
        <f>IF(W1560&lt;=0,0,LOOKUP(W1560,{0,1950001,3300001,6950001,9000001,18000001,40000001},{0.05,0.1,0.2,0.23,0.33,0.4,0.45}))</f>
        <v/>
      </c>
    </row>
    <row r="1561">
      <c r="A1561" t="inlineStr">
        <is>
          <t>1万円刻み 一般8万円</t>
        </is>
      </c>
      <c r="B1561" s="18">
        <f>'4_1万円刻み'!$A$494</f>
        <v/>
      </c>
      <c r="C1561" s="19" t="n">
        <v>2026</v>
      </c>
      <c r="D1561" t="inlineStr">
        <is>
          <t>いいえ</t>
        </is>
      </c>
      <c r="E1561" s="18" t="n">
        <v>80000</v>
      </c>
      <c r="F1561" s="18" t="n">
        <v>0</v>
      </c>
      <c r="G1561" s="18" t="n">
        <v>0</v>
      </c>
      <c r="H1561" s="18" t="n">
        <v>0</v>
      </c>
      <c r="I1561" s="18" t="n">
        <v>0</v>
      </c>
      <c r="J1561" s="18">
        <f>ROUND(MIN(B1561/12,650000)*12*0.0915+MIN(B1561/12,1390000)*12*(0.0504+0)+B1561*0.005,0)</f>
        <v/>
      </c>
      <c r="K1561" s="18" t="n">
        <v>0</v>
      </c>
      <c r="L1561" s="18" t="n">
        <v>0</v>
      </c>
      <c r="M1561" s="18">
        <f>ROUND(IF(C1561&gt;=2026,IF(B1561&lt;741000,0,IF(B1561&lt;2191000,B1561-740000,IF(B1561&lt;2193000,1451000,IF(B1561&lt;2196000,1453000,IF(B1561&lt;2200000,1456000,IF(B1561&lt;3600000,ROUNDDOWN(B1561/4,-3)*2.8-80000,IF(B1561&lt;6600000,ROUNDDOWN(B1561/4,-3)*3.2-440000,IF(B1561&lt;8500000,ROUNDDOWN(B1561*0.9,0)-1100000,B1561-1950000)))))))),IF(B1561&lt;651000,0,IF(B1561&lt;1900000,B1561-650000,IF(B1561&lt;3600000,ROUNDDOWN(B1561/4,-3)*2.8-80000,IF(B1561&lt;6600000,ROUNDDOWN(B1561/4,-3)*3.2-440000,IF(B1561&lt;8500000,ROUNDDOWN(B1561*0.9,0)-1100000,B1561-1950000)))))),0)</f>
        <v/>
      </c>
      <c r="N1561" s="18">
        <f>IF(M1561&gt;23500000,NA(),IF(C1561&gt;=2026,IF(M1561&lt;=4890000,1040000,IF(M1561&lt;=6550000,670000,620000)),IF(M1561&lt;=1320000,950000,IF(M1561&lt;=3360000,880000,IF(M1561&lt;=4890000,680000,IF(M1561&lt;=6550000,630000,580000))))))</f>
        <v/>
      </c>
      <c r="O1561" s="18">
        <f>IF(F1561&lt;=0,IF(AND(D1561="はい",C1561&gt;=2026,C1561&lt;=2027),IF(E1561&lt;=0,0,IF(E1561&lt;=30000,E1561,IF(E1561&lt;=60000,ROUNDUP(E1561/2,0)+15000,IF(E1561&lt;=120000,ROUNDUP(E1561/4,0)+30000,60000)))),IF(E1561&lt;=0,0,IF(E1561&lt;=20000,E1561,IF(E1561&lt;=40000,ROUNDUP(E1561/2,0)+10000,IF(E1561&lt;=80000,ROUNDUP(E1561/4,0)+20000,40000))))),IF(E1561&lt;=0,IF(F1561&lt;=0,0,IF(F1561&lt;=25000,F1561,IF(F1561&lt;=50000,ROUNDUP(F1561/2,0)+12500,IF(F1561&lt;=100000,ROUNDUP(F1561/4,0)+25000,50000)))),MAX(IF(F1561&lt;=0,0,IF(F1561&lt;=25000,F1561,IF(F1561&lt;=50000,ROUNDUP(F1561/2,0)+12500,IF(F1561&lt;=100000,ROUNDUP(F1561/4,0)+25000,50000)))),MIN(IF(AND(D1561="はい",C1561&gt;=2026,C1561&lt;=2027),IF(E1561&lt;=0,0,IF(E1561&lt;=30000,E1561,IF(E1561&lt;=60000,ROUNDUP(E1561/2,0)+15000,IF(E1561&lt;=120000,ROUNDUP(E1561/4,0)+30000,60000)))),IF(E1561&lt;=0,0,IF(E1561&lt;=20000,E1561,IF(E1561&lt;=40000,ROUNDUP(E1561/2,0)+10000,IF(E1561&lt;=80000,ROUNDUP(E1561/4,0)+20000,40000)))))+IF(F1561&lt;=0,0,IF(F1561&lt;=25000,F1561,IF(F1561&lt;=50000,ROUNDUP(F1561/2,0)+12500,IF(F1561&lt;=100000,ROUNDUP(F1561/4,0)+25000,50000)))),IF(AND(D1561="はい",C1561&gt;=2026,C1561&lt;=2027),60000,40000)))))</f>
        <v/>
      </c>
      <c r="P1561" s="18">
        <f>IF(G1561&lt;=0,0,IF(G1561&lt;=20000,G1561,IF(G1561&lt;=40000,ROUNDUP(G1561/2,0)+10000,IF(G1561&lt;=80000,ROUNDUP(G1561/4,0)+20000,40000))))</f>
        <v/>
      </c>
      <c r="Q1561" s="18">
        <f>IF(I1561&lt;=0,IF(H1561&lt;=0,0,IF(H1561&lt;=20000,H1561,IF(H1561&lt;=40000,ROUNDUP(H1561/2,0)+10000,IF(H1561&lt;=80000,ROUNDUP(H1561/4,0)+20000,40000)))),IF(H1561&lt;=0,IF(I1561&lt;=0,0,IF(I1561&lt;=25000,I1561,IF(I1561&lt;=50000,ROUNDUP(I1561/2,0)+12500,IF(I1561&lt;=100000,ROUNDUP(I1561/4,0)+25000,50000)))),MAX(IF(I1561&lt;=0,0,IF(I1561&lt;=25000,I1561,IF(I1561&lt;=50000,ROUNDUP(I1561/2,0)+12500,IF(I1561&lt;=100000,ROUNDUP(I1561/4,0)+25000,50000)))),MIN(IF(H1561&lt;=0,0,IF(H1561&lt;=20000,H1561,IF(H1561&lt;=40000,ROUNDUP(H1561/2,0)+10000,IF(H1561&lt;=80000,ROUNDUP(H1561/4,0)+20000,40000))))+IF(I1561&lt;=0,0,IF(I1561&lt;=25000,I1561,IF(I1561&lt;=50000,ROUNDUP(I1561/2,0)+12500,IF(I1561&lt;=100000,ROUNDUP(I1561/4,0)+25000,50000)))),40000))))</f>
        <v/>
      </c>
      <c r="R1561" s="18">
        <f>MIN(120000,O1561+P1561+Q1561)</f>
        <v/>
      </c>
      <c r="S1561" s="18">
        <f>IF(F1561&lt;=0,IF(E1561&lt;=0,0,IF(E1561&lt;=12000,E1561,IF(E1561&lt;=32000,ROUNDUP(E1561/2,0)+6000,IF(E1561&lt;=56000,ROUNDUP(E1561/4,0)+14000,28000)))),IF(E1561&lt;=0,IF(F1561&lt;=0,0,IF(F1561&lt;=15000,F1561,IF(F1561&lt;=40000,ROUNDUP(F1561/2,0)+7500,IF(F1561&lt;=70000,ROUNDUP(F1561/4,0)+17500,35000)))),MAX(IF(F1561&lt;=0,0,IF(F1561&lt;=15000,F1561,IF(F1561&lt;=40000,ROUNDUP(F1561/2,0)+7500,IF(F1561&lt;=70000,ROUNDUP(F1561/4,0)+17500,35000)))),MIN(IF(E1561&lt;=0,0,IF(E1561&lt;=12000,E1561,IF(E1561&lt;=32000,ROUNDUP(E1561/2,0)+6000,IF(E1561&lt;=56000,ROUNDUP(E1561/4,0)+14000,28000))))+IF(F1561&lt;=0,0,IF(F1561&lt;=15000,F1561,IF(F1561&lt;=40000,ROUNDUP(F1561/2,0)+7500,IF(F1561&lt;=70000,ROUNDUP(F1561/4,0)+17500,35000)))),28000))))</f>
        <v/>
      </c>
      <c r="T1561" s="18">
        <f>IF(G1561&lt;=0,0,IF(G1561&lt;=12000,G1561,IF(G1561&lt;=32000,ROUNDUP(G1561/2,0)+6000,IF(G1561&lt;=56000,ROUNDUP(G1561/4,0)+14000,28000))))</f>
        <v/>
      </c>
      <c r="U1561" s="18">
        <f>IF(I1561&lt;=0,IF(H1561&lt;=0,0,IF(H1561&lt;=12000,H1561,IF(H1561&lt;=32000,ROUNDUP(H1561/2,0)+6000,IF(H1561&lt;=56000,ROUNDUP(H1561/4,0)+14000,28000)))),IF(H1561&lt;=0,IF(I1561&lt;=0,0,IF(I1561&lt;=15000,I1561,IF(I1561&lt;=40000,ROUNDUP(I1561/2,0)+7500,IF(I1561&lt;=70000,ROUNDUP(I1561/4,0)+17500,35000)))),MAX(IF(I1561&lt;=0,0,IF(I1561&lt;=15000,I1561,IF(I1561&lt;=40000,ROUNDUP(I1561/2,0)+7500,IF(I1561&lt;=70000,ROUNDUP(I1561/4,0)+17500,35000)))),MIN(IF(H1561&lt;=0,0,IF(H1561&lt;=12000,H1561,IF(H1561&lt;=32000,ROUNDUP(H1561/2,0)+6000,IF(H1561&lt;=56000,ROUNDUP(H1561/4,0)+14000,28000))))+IF(I1561&lt;=0,0,IF(I1561&lt;=15000,I1561,IF(I1561&lt;=40000,ROUNDUP(I1561/2,0)+7500,IF(I1561&lt;=70000,ROUNDUP(I1561/4,0)+17500,35000)))),28000))))</f>
        <v/>
      </c>
      <c r="V1561" s="18">
        <f>MIN(70000,S1561+T1561+U1561)</f>
        <v/>
      </c>
      <c r="W1561" s="18">
        <f>MAX(0,ROUNDDOWN(M1561-J1561-N1561-K1561-0,-3))</f>
        <v/>
      </c>
      <c r="X1561" s="18">
        <f>MAX(0,ROUNDDOWN(M1561-J1561-N1561-K1561-R1561,-3))</f>
        <v/>
      </c>
      <c r="Y1561" s="18">
        <f>IF(W1561&lt;=0,0,ROUNDDOWN((W1561*LOOKUP(W1561,{0,1950001,3300001,6950001,9000001,18000001,40000001},{0.05,0.1,0.2,0.23,0.33,0.4,0.45})-LOOKUP(W1561,{0,1950001,3300001,6950001,9000001,18000001,40000001},{0,97500,427500,636000,1536000,2796000,4796000}))*1.021,-2))</f>
        <v/>
      </c>
      <c r="Z1561" s="18">
        <f>IF(X1561&lt;=0,0,ROUNDDOWN((X1561*LOOKUP(X1561,{0,1950001,3300001,6950001,9000001,18000001,40000001},{0.05,0.1,0.2,0.23,0.33,0.4,0.45})-LOOKUP(X1561,{0,1950001,3300001,6950001,9000001,18000001,40000001},{0,97500,427500,636000,1536000,2796000,4796000}))*1.021,-2))</f>
        <v/>
      </c>
      <c r="AA1561" s="18">
        <f>MAX(0,ROUNDDOWN(M1561-J1561-430000-L1561-0,-3))</f>
        <v/>
      </c>
      <c r="AB1561" s="18">
        <f>MAX(0,ROUNDDOWN(M1561-J1561-430000-L1561-V1561,-3))</f>
        <v/>
      </c>
      <c r="AC1561" s="18">
        <f>IF(M1561&lt;=450000,0,MAX(0,ROUNDDOWN(AA1561*0.06-MIN(50000,AA1561)*0.03,-2))+MAX(0,ROUNDDOWN(AA1561*0.04-MIN(50000,AA1561)*0.02,-2)))</f>
        <v/>
      </c>
      <c r="AD1561" s="18">
        <f>IF(M1561&lt;=450000,0,MAX(0,ROUNDDOWN(AB1561*0.06-MIN(50000,AB1561)*0.03,-2))+MAX(0,ROUNDDOWN(AB1561*0.04-MIN(50000,AB1561)*0.02,-2)))</f>
        <v/>
      </c>
      <c r="AE1561" s="18">
        <f>Y1561-Z1561</f>
        <v/>
      </c>
      <c r="AF1561" s="18">
        <f>AC1561-AD1561</f>
        <v/>
      </c>
      <c r="AG1561" s="18">
        <f>AE1561+AF1561</f>
        <v/>
      </c>
      <c r="AH1561" s="20">
        <f>IF(W1561&lt;=0,0,LOOKUP(W1561,{0,1950001,3300001,6950001,9000001,18000001,40000001},{0.05,0.1,0.2,0.23,0.33,0.4,0.45}))</f>
        <v/>
      </c>
    </row>
    <row r="1562">
      <c r="A1562" t="inlineStr">
        <is>
          <t>1万円刻み 特例あり一般12万円</t>
        </is>
      </c>
      <c r="B1562" s="18">
        <f>'4_1万円刻み'!$A$494</f>
        <v/>
      </c>
      <c r="C1562" s="19" t="n">
        <v>2026</v>
      </c>
      <c r="D1562" t="inlineStr">
        <is>
          <t>はい</t>
        </is>
      </c>
      <c r="E1562" s="18" t="n">
        <v>120000</v>
      </c>
      <c r="F1562" s="18" t="n">
        <v>0</v>
      </c>
      <c r="G1562" s="18" t="n">
        <v>0</v>
      </c>
      <c r="H1562" s="18" t="n">
        <v>0</v>
      </c>
      <c r="I1562" s="18" t="n">
        <v>0</v>
      </c>
      <c r="J1562" s="18">
        <f>ROUND(MIN(B1562/12,650000)*12*0.0915+MIN(B1562/12,1390000)*12*(0.0504+0)+B1562*0.005,0)</f>
        <v/>
      </c>
      <c r="K1562" s="18" t="n">
        <v>0</v>
      </c>
      <c r="L1562" s="18" t="n">
        <v>0</v>
      </c>
      <c r="M1562" s="18">
        <f>ROUND(IF(C1562&gt;=2026,IF(B1562&lt;741000,0,IF(B1562&lt;2191000,B1562-740000,IF(B1562&lt;2193000,1451000,IF(B1562&lt;2196000,1453000,IF(B1562&lt;2200000,1456000,IF(B1562&lt;3600000,ROUNDDOWN(B1562/4,-3)*2.8-80000,IF(B1562&lt;6600000,ROUNDDOWN(B1562/4,-3)*3.2-440000,IF(B1562&lt;8500000,ROUNDDOWN(B1562*0.9,0)-1100000,B1562-1950000)))))))),IF(B1562&lt;651000,0,IF(B1562&lt;1900000,B1562-650000,IF(B1562&lt;3600000,ROUNDDOWN(B1562/4,-3)*2.8-80000,IF(B1562&lt;6600000,ROUNDDOWN(B1562/4,-3)*3.2-440000,IF(B1562&lt;8500000,ROUNDDOWN(B1562*0.9,0)-1100000,B1562-1950000)))))),0)</f>
        <v/>
      </c>
      <c r="N1562" s="18">
        <f>IF(M1562&gt;23500000,NA(),IF(C1562&gt;=2026,IF(M1562&lt;=4890000,1040000,IF(M1562&lt;=6550000,670000,620000)),IF(M1562&lt;=1320000,950000,IF(M1562&lt;=3360000,880000,IF(M1562&lt;=4890000,680000,IF(M1562&lt;=6550000,630000,580000))))))</f>
        <v/>
      </c>
      <c r="O1562" s="18">
        <f>IF(F1562&lt;=0,IF(AND(D1562="はい",C1562&gt;=2026,C1562&lt;=2027),IF(E1562&lt;=0,0,IF(E1562&lt;=30000,E1562,IF(E1562&lt;=60000,ROUNDUP(E1562/2,0)+15000,IF(E1562&lt;=120000,ROUNDUP(E1562/4,0)+30000,60000)))),IF(E1562&lt;=0,0,IF(E1562&lt;=20000,E1562,IF(E1562&lt;=40000,ROUNDUP(E1562/2,0)+10000,IF(E1562&lt;=80000,ROUNDUP(E1562/4,0)+20000,40000))))),IF(E1562&lt;=0,IF(F1562&lt;=0,0,IF(F1562&lt;=25000,F1562,IF(F1562&lt;=50000,ROUNDUP(F1562/2,0)+12500,IF(F1562&lt;=100000,ROUNDUP(F1562/4,0)+25000,50000)))),MAX(IF(F1562&lt;=0,0,IF(F1562&lt;=25000,F1562,IF(F1562&lt;=50000,ROUNDUP(F1562/2,0)+12500,IF(F1562&lt;=100000,ROUNDUP(F1562/4,0)+25000,50000)))),MIN(IF(AND(D1562="はい",C1562&gt;=2026,C1562&lt;=2027),IF(E1562&lt;=0,0,IF(E1562&lt;=30000,E1562,IF(E1562&lt;=60000,ROUNDUP(E1562/2,0)+15000,IF(E1562&lt;=120000,ROUNDUP(E1562/4,0)+30000,60000)))),IF(E1562&lt;=0,0,IF(E1562&lt;=20000,E1562,IF(E1562&lt;=40000,ROUNDUP(E1562/2,0)+10000,IF(E1562&lt;=80000,ROUNDUP(E1562/4,0)+20000,40000)))))+IF(F1562&lt;=0,0,IF(F1562&lt;=25000,F1562,IF(F1562&lt;=50000,ROUNDUP(F1562/2,0)+12500,IF(F1562&lt;=100000,ROUNDUP(F1562/4,0)+25000,50000)))),IF(AND(D1562="はい",C1562&gt;=2026,C1562&lt;=2027),60000,40000)))))</f>
        <v/>
      </c>
      <c r="P1562" s="18">
        <f>IF(G1562&lt;=0,0,IF(G1562&lt;=20000,G1562,IF(G1562&lt;=40000,ROUNDUP(G1562/2,0)+10000,IF(G1562&lt;=80000,ROUNDUP(G1562/4,0)+20000,40000))))</f>
        <v/>
      </c>
      <c r="Q1562" s="18">
        <f>IF(I1562&lt;=0,IF(H1562&lt;=0,0,IF(H1562&lt;=20000,H1562,IF(H1562&lt;=40000,ROUNDUP(H1562/2,0)+10000,IF(H1562&lt;=80000,ROUNDUP(H1562/4,0)+20000,40000)))),IF(H1562&lt;=0,IF(I1562&lt;=0,0,IF(I1562&lt;=25000,I1562,IF(I1562&lt;=50000,ROUNDUP(I1562/2,0)+12500,IF(I1562&lt;=100000,ROUNDUP(I1562/4,0)+25000,50000)))),MAX(IF(I1562&lt;=0,0,IF(I1562&lt;=25000,I1562,IF(I1562&lt;=50000,ROUNDUP(I1562/2,0)+12500,IF(I1562&lt;=100000,ROUNDUP(I1562/4,0)+25000,50000)))),MIN(IF(H1562&lt;=0,0,IF(H1562&lt;=20000,H1562,IF(H1562&lt;=40000,ROUNDUP(H1562/2,0)+10000,IF(H1562&lt;=80000,ROUNDUP(H1562/4,0)+20000,40000))))+IF(I1562&lt;=0,0,IF(I1562&lt;=25000,I1562,IF(I1562&lt;=50000,ROUNDUP(I1562/2,0)+12500,IF(I1562&lt;=100000,ROUNDUP(I1562/4,0)+25000,50000)))),40000))))</f>
        <v/>
      </c>
      <c r="R1562" s="18">
        <f>MIN(120000,O1562+P1562+Q1562)</f>
        <v/>
      </c>
      <c r="S1562" s="18">
        <f>IF(F1562&lt;=0,IF(E1562&lt;=0,0,IF(E1562&lt;=12000,E1562,IF(E1562&lt;=32000,ROUNDUP(E1562/2,0)+6000,IF(E1562&lt;=56000,ROUNDUP(E1562/4,0)+14000,28000)))),IF(E1562&lt;=0,IF(F1562&lt;=0,0,IF(F1562&lt;=15000,F1562,IF(F1562&lt;=40000,ROUNDUP(F1562/2,0)+7500,IF(F1562&lt;=70000,ROUNDUP(F1562/4,0)+17500,35000)))),MAX(IF(F1562&lt;=0,0,IF(F1562&lt;=15000,F1562,IF(F1562&lt;=40000,ROUNDUP(F1562/2,0)+7500,IF(F1562&lt;=70000,ROUNDUP(F1562/4,0)+17500,35000)))),MIN(IF(E1562&lt;=0,0,IF(E1562&lt;=12000,E1562,IF(E1562&lt;=32000,ROUNDUP(E1562/2,0)+6000,IF(E1562&lt;=56000,ROUNDUP(E1562/4,0)+14000,28000))))+IF(F1562&lt;=0,0,IF(F1562&lt;=15000,F1562,IF(F1562&lt;=40000,ROUNDUP(F1562/2,0)+7500,IF(F1562&lt;=70000,ROUNDUP(F1562/4,0)+17500,35000)))),28000))))</f>
        <v/>
      </c>
      <c r="T1562" s="18">
        <f>IF(G1562&lt;=0,0,IF(G1562&lt;=12000,G1562,IF(G1562&lt;=32000,ROUNDUP(G1562/2,0)+6000,IF(G1562&lt;=56000,ROUNDUP(G1562/4,0)+14000,28000))))</f>
        <v/>
      </c>
      <c r="U1562" s="18">
        <f>IF(I1562&lt;=0,IF(H1562&lt;=0,0,IF(H1562&lt;=12000,H1562,IF(H1562&lt;=32000,ROUNDUP(H1562/2,0)+6000,IF(H1562&lt;=56000,ROUNDUP(H1562/4,0)+14000,28000)))),IF(H1562&lt;=0,IF(I1562&lt;=0,0,IF(I1562&lt;=15000,I1562,IF(I1562&lt;=40000,ROUNDUP(I1562/2,0)+7500,IF(I1562&lt;=70000,ROUNDUP(I1562/4,0)+17500,35000)))),MAX(IF(I1562&lt;=0,0,IF(I1562&lt;=15000,I1562,IF(I1562&lt;=40000,ROUNDUP(I1562/2,0)+7500,IF(I1562&lt;=70000,ROUNDUP(I1562/4,0)+17500,35000)))),MIN(IF(H1562&lt;=0,0,IF(H1562&lt;=12000,H1562,IF(H1562&lt;=32000,ROUNDUP(H1562/2,0)+6000,IF(H1562&lt;=56000,ROUNDUP(H1562/4,0)+14000,28000))))+IF(I1562&lt;=0,0,IF(I1562&lt;=15000,I1562,IF(I1562&lt;=40000,ROUNDUP(I1562/2,0)+7500,IF(I1562&lt;=70000,ROUNDUP(I1562/4,0)+17500,35000)))),28000))))</f>
        <v/>
      </c>
      <c r="V1562" s="18">
        <f>MIN(70000,S1562+T1562+U1562)</f>
        <v/>
      </c>
      <c r="W1562" s="18">
        <f>MAX(0,ROUNDDOWN(M1562-J1562-N1562-K1562-0,-3))</f>
        <v/>
      </c>
      <c r="X1562" s="18">
        <f>MAX(0,ROUNDDOWN(M1562-J1562-N1562-K1562-R1562,-3))</f>
        <v/>
      </c>
      <c r="Y1562" s="18">
        <f>IF(W1562&lt;=0,0,ROUNDDOWN((W1562*LOOKUP(W1562,{0,1950001,3300001,6950001,9000001,18000001,40000001},{0.05,0.1,0.2,0.23,0.33,0.4,0.45})-LOOKUP(W1562,{0,1950001,3300001,6950001,9000001,18000001,40000001},{0,97500,427500,636000,1536000,2796000,4796000}))*1.021,-2))</f>
        <v/>
      </c>
      <c r="Z1562" s="18">
        <f>IF(X1562&lt;=0,0,ROUNDDOWN((X1562*LOOKUP(X1562,{0,1950001,3300001,6950001,9000001,18000001,40000001},{0.05,0.1,0.2,0.23,0.33,0.4,0.45})-LOOKUP(X1562,{0,1950001,3300001,6950001,9000001,18000001,40000001},{0,97500,427500,636000,1536000,2796000,4796000}))*1.021,-2))</f>
        <v/>
      </c>
      <c r="AA1562" s="18">
        <f>MAX(0,ROUNDDOWN(M1562-J1562-430000-L1562-0,-3))</f>
        <v/>
      </c>
      <c r="AB1562" s="18">
        <f>MAX(0,ROUNDDOWN(M1562-J1562-430000-L1562-V1562,-3))</f>
        <v/>
      </c>
      <c r="AC1562" s="18">
        <f>IF(M1562&lt;=450000,0,MAX(0,ROUNDDOWN(AA1562*0.06-MIN(50000,AA1562)*0.03,-2))+MAX(0,ROUNDDOWN(AA1562*0.04-MIN(50000,AA1562)*0.02,-2)))</f>
        <v/>
      </c>
      <c r="AD1562" s="18">
        <f>IF(M1562&lt;=450000,0,MAX(0,ROUNDDOWN(AB1562*0.06-MIN(50000,AB1562)*0.03,-2))+MAX(0,ROUNDDOWN(AB1562*0.04-MIN(50000,AB1562)*0.02,-2)))</f>
        <v/>
      </c>
      <c r="AE1562" s="18">
        <f>Y1562-Z1562</f>
        <v/>
      </c>
      <c r="AF1562" s="18">
        <f>AC1562-AD1562</f>
        <v/>
      </c>
      <c r="AG1562" s="18">
        <f>AE1562+AF1562</f>
        <v/>
      </c>
      <c r="AH1562" s="20">
        <f>IF(W1562&lt;=0,0,LOOKUP(W1562,{0,1950001,3300001,6950001,9000001,18000001,40000001},{0.05,0.1,0.2,0.23,0.33,0.4,0.45}))</f>
        <v/>
      </c>
    </row>
    <row r="1563">
      <c r="A1563" t="inlineStr">
        <is>
          <t>1万円刻み 3区分8万円ずつ</t>
        </is>
      </c>
      <c r="B1563" s="18">
        <f>'4_1万円刻み'!$A$495</f>
        <v/>
      </c>
      <c r="C1563" s="19" t="n">
        <v>2026</v>
      </c>
      <c r="D1563" t="inlineStr">
        <is>
          <t>いいえ</t>
        </is>
      </c>
      <c r="E1563" s="18" t="n">
        <v>80000</v>
      </c>
      <c r="F1563" s="18" t="n">
        <v>0</v>
      </c>
      <c r="G1563" s="18" t="n">
        <v>80000</v>
      </c>
      <c r="H1563" s="18" t="n">
        <v>80000</v>
      </c>
      <c r="I1563" s="18" t="n">
        <v>0</v>
      </c>
      <c r="J1563" s="18">
        <f>ROUND(MIN(B1563/12,650000)*12*0.0915+MIN(B1563/12,1390000)*12*(0.0504+0)+B1563*0.005,0)</f>
        <v/>
      </c>
      <c r="K1563" s="18" t="n">
        <v>0</v>
      </c>
      <c r="L1563" s="18" t="n">
        <v>0</v>
      </c>
      <c r="M1563" s="18">
        <f>ROUND(IF(C1563&gt;=2026,IF(B1563&lt;741000,0,IF(B1563&lt;2191000,B1563-740000,IF(B1563&lt;2193000,1451000,IF(B1563&lt;2196000,1453000,IF(B1563&lt;2200000,1456000,IF(B1563&lt;3600000,ROUNDDOWN(B1563/4,-3)*2.8-80000,IF(B1563&lt;6600000,ROUNDDOWN(B1563/4,-3)*3.2-440000,IF(B1563&lt;8500000,ROUNDDOWN(B1563*0.9,0)-1100000,B1563-1950000)))))))),IF(B1563&lt;651000,0,IF(B1563&lt;1900000,B1563-650000,IF(B1563&lt;3600000,ROUNDDOWN(B1563/4,-3)*2.8-80000,IF(B1563&lt;6600000,ROUNDDOWN(B1563/4,-3)*3.2-440000,IF(B1563&lt;8500000,ROUNDDOWN(B1563*0.9,0)-1100000,B1563-1950000)))))),0)</f>
        <v/>
      </c>
      <c r="N1563" s="18">
        <f>IF(M1563&gt;23500000,NA(),IF(C1563&gt;=2026,IF(M1563&lt;=4890000,1040000,IF(M1563&lt;=6550000,670000,620000)),IF(M1563&lt;=1320000,950000,IF(M1563&lt;=3360000,880000,IF(M1563&lt;=4890000,680000,IF(M1563&lt;=6550000,630000,580000))))))</f>
        <v/>
      </c>
      <c r="O1563" s="18">
        <f>IF(F1563&lt;=0,IF(AND(D1563="はい",C1563&gt;=2026,C1563&lt;=2027),IF(E1563&lt;=0,0,IF(E1563&lt;=30000,E1563,IF(E1563&lt;=60000,ROUNDUP(E1563/2,0)+15000,IF(E1563&lt;=120000,ROUNDUP(E1563/4,0)+30000,60000)))),IF(E1563&lt;=0,0,IF(E1563&lt;=20000,E1563,IF(E1563&lt;=40000,ROUNDUP(E1563/2,0)+10000,IF(E1563&lt;=80000,ROUNDUP(E1563/4,0)+20000,40000))))),IF(E1563&lt;=0,IF(F1563&lt;=0,0,IF(F1563&lt;=25000,F1563,IF(F1563&lt;=50000,ROUNDUP(F1563/2,0)+12500,IF(F1563&lt;=100000,ROUNDUP(F1563/4,0)+25000,50000)))),MAX(IF(F1563&lt;=0,0,IF(F1563&lt;=25000,F1563,IF(F1563&lt;=50000,ROUNDUP(F1563/2,0)+12500,IF(F1563&lt;=100000,ROUNDUP(F1563/4,0)+25000,50000)))),MIN(IF(AND(D1563="はい",C1563&gt;=2026,C1563&lt;=2027),IF(E1563&lt;=0,0,IF(E1563&lt;=30000,E1563,IF(E1563&lt;=60000,ROUNDUP(E1563/2,0)+15000,IF(E1563&lt;=120000,ROUNDUP(E1563/4,0)+30000,60000)))),IF(E1563&lt;=0,0,IF(E1563&lt;=20000,E1563,IF(E1563&lt;=40000,ROUNDUP(E1563/2,0)+10000,IF(E1563&lt;=80000,ROUNDUP(E1563/4,0)+20000,40000)))))+IF(F1563&lt;=0,0,IF(F1563&lt;=25000,F1563,IF(F1563&lt;=50000,ROUNDUP(F1563/2,0)+12500,IF(F1563&lt;=100000,ROUNDUP(F1563/4,0)+25000,50000)))),IF(AND(D1563="はい",C1563&gt;=2026,C1563&lt;=2027),60000,40000)))))</f>
        <v/>
      </c>
      <c r="P1563" s="18">
        <f>IF(G1563&lt;=0,0,IF(G1563&lt;=20000,G1563,IF(G1563&lt;=40000,ROUNDUP(G1563/2,0)+10000,IF(G1563&lt;=80000,ROUNDUP(G1563/4,0)+20000,40000))))</f>
        <v/>
      </c>
      <c r="Q1563" s="18">
        <f>IF(I1563&lt;=0,IF(H1563&lt;=0,0,IF(H1563&lt;=20000,H1563,IF(H1563&lt;=40000,ROUNDUP(H1563/2,0)+10000,IF(H1563&lt;=80000,ROUNDUP(H1563/4,0)+20000,40000)))),IF(H1563&lt;=0,IF(I1563&lt;=0,0,IF(I1563&lt;=25000,I1563,IF(I1563&lt;=50000,ROUNDUP(I1563/2,0)+12500,IF(I1563&lt;=100000,ROUNDUP(I1563/4,0)+25000,50000)))),MAX(IF(I1563&lt;=0,0,IF(I1563&lt;=25000,I1563,IF(I1563&lt;=50000,ROUNDUP(I1563/2,0)+12500,IF(I1563&lt;=100000,ROUNDUP(I1563/4,0)+25000,50000)))),MIN(IF(H1563&lt;=0,0,IF(H1563&lt;=20000,H1563,IF(H1563&lt;=40000,ROUNDUP(H1563/2,0)+10000,IF(H1563&lt;=80000,ROUNDUP(H1563/4,0)+20000,40000))))+IF(I1563&lt;=0,0,IF(I1563&lt;=25000,I1563,IF(I1563&lt;=50000,ROUNDUP(I1563/2,0)+12500,IF(I1563&lt;=100000,ROUNDUP(I1563/4,0)+25000,50000)))),40000))))</f>
        <v/>
      </c>
      <c r="R1563" s="18">
        <f>MIN(120000,O1563+P1563+Q1563)</f>
        <v/>
      </c>
      <c r="S1563" s="18">
        <f>IF(F1563&lt;=0,IF(E1563&lt;=0,0,IF(E1563&lt;=12000,E1563,IF(E1563&lt;=32000,ROUNDUP(E1563/2,0)+6000,IF(E1563&lt;=56000,ROUNDUP(E1563/4,0)+14000,28000)))),IF(E1563&lt;=0,IF(F1563&lt;=0,0,IF(F1563&lt;=15000,F1563,IF(F1563&lt;=40000,ROUNDUP(F1563/2,0)+7500,IF(F1563&lt;=70000,ROUNDUP(F1563/4,0)+17500,35000)))),MAX(IF(F1563&lt;=0,0,IF(F1563&lt;=15000,F1563,IF(F1563&lt;=40000,ROUNDUP(F1563/2,0)+7500,IF(F1563&lt;=70000,ROUNDUP(F1563/4,0)+17500,35000)))),MIN(IF(E1563&lt;=0,0,IF(E1563&lt;=12000,E1563,IF(E1563&lt;=32000,ROUNDUP(E1563/2,0)+6000,IF(E1563&lt;=56000,ROUNDUP(E1563/4,0)+14000,28000))))+IF(F1563&lt;=0,0,IF(F1563&lt;=15000,F1563,IF(F1563&lt;=40000,ROUNDUP(F1563/2,0)+7500,IF(F1563&lt;=70000,ROUNDUP(F1563/4,0)+17500,35000)))),28000))))</f>
        <v/>
      </c>
      <c r="T1563" s="18">
        <f>IF(G1563&lt;=0,0,IF(G1563&lt;=12000,G1563,IF(G1563&lt;=32000,ROUNDUP(G1563/2,0)+6000,IF(G1563&lt;=56000,ROUNDUP(G1563/4,0)+14000,28000))))</f>
        <v/>
      </c>
      <c r="U1563" s="18">
        <f>IF(I1563&lt;=0,IF(H1563&lt;=0,0,IF(H1563&lt;=12000,H1563,IF(H1563&lt;=32000,ROUNDUP(H1563/2,0)+6000,IF(H1563&lt;=56000,ROUNDUP(H1563/4,0)+14000,28000)))),IF(H1563&lt;=0,IF(I1563&lt;=0,0,IF(I1563&lt;=15000,I1563,IF(I1563&lt;=40000,ROUNDUP(I1563/2,0)+7500,IF(I1563&lt;=70000,ROUNDUP(I1563/4,0)+17500,35000)))),MAX(IF(I1563&lt;=0,0,IF(I1563&lt;=15000,I1563,IF(I1563&lt;=40000,ROUNDUP(I1563/2,0)+7500,IF(I1563&lt;=70000,ROUNDUP(I1563/4,0)+17500,35000)))),MIN(IF(H1563&lt;=0,0,IF(H1563&lt;=12000,H1563,IF(H1563&lt;=32000,ROUNDUP(H1563/2,0)+6000,IF(H1563&lt;=56000,ROUNDUP(H1563/4,0)+14000,28000))))+IF(I1563&lt;=0,0,IF(I1563&lt;=15000,I1563,IF(I1563&lt;=40000,ROUNDUP(I1563/2,0)+7500,IF(I1563&lt;=70000,ROUNDUP(I1563/4,0)+17500,35000)))),28000))))</f>
        <v/>
      </c>
      <c r="V1563" s="18">
        <f>MIN(70000,S1563+T1563+U1563)</f>
        <v/>
      </c>
      <c r="W1563" s="18">
        <f>MAX(0,ROUNDDOWN(M1563-J1563-N1563-K1563-0,-3))</f>
        <v/>
      </c>
      <c r="X1563" s="18">
        <f>MAX(0,ROUNDDOWN(M1563-J1563-N1563-K1563-R1563,-3))</f>
        <v/>
      </c>
      <c r="Y1563" s="18">
        <f>IF(W1563&lt;=0,0,ROUNDDOWN((W1563*LOOKUP(W1563,{0,1950001,3300001,6950001,9000001,18000001,40000001},{0.05,0.1,0.2,0.23,0.33,0.4,0.45})-LOOKUP(W1563,{0,1950001,3300001,6950001,9000001,18000001,40000001},{0,97500,427500,636000,1536000,2796000,4796000}))*1.021,-2))</f>
        <v/>
      </c>
      <c r="Z1563" s="18">
        <f>IF(X1563&lt;=0,0,ROUNDDOWN((X1563*LOOKUP(X1563,{0,1950001,3300001,6950001,9000001,18000001,40000001},{0.05,0.1,0.2,0.23,0.33,0.4,0.45})-LOOKUP(X1563,{0,1950001,3300001,6950001,9000001,18000001,40000001},{0,97500,427500,636000,1536000,2796000,4796000}))*1.021,-2))</f>
        <v/>
      </c>
      <c r="AA1563" s="18">
        <f>MAX(0,ROUNDDOWN(M1563-J1563-430000-L1563-0,-3))</f>
        <v/>
      </c>
      <c r="AB1563" s="18">
        <f>MAX(0,ROUNDDOWN(M1563-J1563-430000-L1563-V1563,-3))</f>
        <v/>
      </c>
      <c r="AC1563" s="18">
        <f>IF(M1563&lt;=450000,0,MAX(0,ROUNDDOWN(AA1563*0.06-MIN(50000,AA1563)*0.03,-2))+MAX(0,ROUNDDOWN(AA1563*0.04-MIN(50000,AA1563)*0.02,-2)))</f>
        <v/>
      </c>
      <c r="AD1563" s="18">
        <f>IF(M1563&lt;=450000,0,MAX(0,ROUNDDOWN(AB1563*0.06-MIN(50000,AB1563)*0.03,-2))+MAX(0,ROUNDDOWN(AB1563*0.04-MIN(50000,AB1563)*0.02,-2)))</f>
        <v/>
      </c>
      <c r="AE1563" s="18">
        <f>Y1563-Z1563</f>
        <v/>
      </c>
      <c r="AF1563" s="18">
        <f>AC1563-AD1563</f>
        <v/>
      </c>
      <c r="AG1563" s="18">
        <f>AE1563+AF1563</f>
        <v/>
      </c>
      <c r="AH1563" s="20">
        <f>IF(W1563&lt;=0,0,LOOKUP(W1563,{0,1950001,3300001,6950001,9000001,18000001,40000001},{0.05,0.1,0.2,0.23,0.33,0.4,0.45}))</f>
        <v/>
      </c>
    </row>
    <row r="1564">
      <c r="A1564" t="inlineStr">
        <is>
          <t>1万円刻み 一般8万円</t>
        </is>
      </c>
      <c r="B1564" s="18">
        <f>'4_1万円刻み'!$A$495</f>
        <v/>
      </c>
      <c r="C1564" s="19" t="n">
        <v>2026</v>
      </c>
      <c r="D1564" t="inlineStr">
        <is>
          <t>いいえ</t>
        </is>
      </c>
      <c r="E1564" s="18" t="n">
        <v>80000</v>
      </c>
      <c r="F1564" s="18" t="n">
        <v>0</v>
      </c>
      <c r="G1564" s="18" t="n">
        <v>0</v>
      </c>
      <c r="H1564" s="18" t="n">
        <v>0</v>
      </c>
      <c r="I1564" s="18" t="n">
        <v>0</v>
      </c>
      <c r="J1564" s="18">
        <f>ROUND(MIN(B1564/12,650000)*12*0.0915+MIN(B1564/12,1390000)*12*(0.0504+0)+B1564*0.005,0)</f>
        <v/>
      </c>
      <c r="K1564" s="18" t="n">
        <v>0</v>
      </c>
      <c r="L1564" s="18" t="n">
        <v>0</v>
      </c>
      <c r="M1564" s="18">
        <f>ROUND(IF(C1564&gt;=2026,IF(B1564&lt;741000,0,IF(B1564&lt;2191000,B1564-740000,IF(B1564&lt;2193000,1451000,IF(B1564&lt;2196000,1453000,IF(B1564&lt;2200000,1456000,IF(B1564&lt;3600000,ROUNDDOWN(B1564/4,-3)*2.8-80000,IF(B1564&lt;6600000,ROUNDDOWN(B1564/4,-3)*3.2-440000,IF(B1564&lt;8500000,ROUNDDOWN(B1564*0.9,0)-1100000,B1564-1950000)))))))),IF(B1564&lt;651000,0,IF(B1564&lt;1900000,B1564-650000,IF(B1564&lt;3600000,ROUNDDOWN(B1564/4,-3)*2.8-80000,IF(B1564&lt;6600000,ROUNDDOWN(B1564/4,-3)*3.2-440000,IF(B1564&lt;8500000,ROUNDDOWN(B1564*0.9,0)-1100000,B1564-1950000)))))),0)</f>
        <v/>
      </c>
      <c r="N1564" s="18">
        <f>IF(M1564&gt;23500000,NA(),IF(C1564&gt;=2026,IF(M1564&lt;=4890000,1040000,IF(M1564&lt;=6550000,670000,620000)),IF(M1564&lt;=1320000,950000,IF(M1564&lt;=3360000,880000,IF(M1564&lt;=4890000,680000,IF(M1564&lt;=6550000,630000,580000))))))</f>
        <v/>
      </c>
      <c r="O1564" s="18">
        <f>IF(F1564&lt;=0,IF(AND(D1564="はい",C1564&gt;=2026,C1564&lt;=2027),IF(E1564&lt;=0,0,IF(E1564&lt;=30000,E1564,IF(E1564&lt;=60000,ROUNDUP(E1564/2,0)+15000,IF(E1564&lt;=120000,ROUNDUP(E1564/4,0)+30000,60000)))),IF(E1564&lt;=0,0,IF(E1564&lt;=20000,E1564,IF(E1564&lt;=40000,ROUNDUP(E1564/2,0)+10000,IF(E1564&lt;=80000,ROUNDUP(E1564/4,0)+20000,40000))))),IF(E1564&lt;=0,IF(F1564&lt;=0,0,IF(F1564&lt;=25000,F1564,IF(F1564&lt;=50000,ROUNDUP(F1564/2,0)+12500,IF(F1564&lt;=100000,ROUNDUP(F1564/4,0)+25000,50000)))),MAX(IF(F1564&lt;=0,0,IF(F1564&lt;=25000,F1564,IF(F1564&lt;=50000,ROUNDUP(F1564/2,0)+12500,IF(F1564&lt;=100000,ROUNDUP(F1564/4,0)+25000,50000)))),MIN(IF(AND(D1564="はい",C1564&gt;=2026,C1564&lt;=2027),IF(E1564&lt;=0,0,IF(E1564&lt;=30000,E1564,IF(E1564&lt;=60000,ROUNDUP(E1564/2,0)+15000,IF(E1564&lt;=120000,ROUNDUP(E1564/4,0)+30000,60000)))),IF(E1564&lt;=0,0,IF(E1564&lt;=20000,E1564,IF(E1564&lt;=40000,ROUNDUP(E1564/2,0)+10000,IF(E1564&lt;=80000,ROUNDUP(E1564/4,0)+20000,40000)))))+IF(F1564&lt;=0,0,IF(F1564&lt;=25000,F1564,IF(F1564&lt;=50000,ROUNDUP(F1564/2,0)+12500,IF(F1564&lt;=100000,ROUNDUP(F1564/4,0)+25000,50000)))),IF(AND(D1564="はい",C1564&gt;=2026,C1564&lt;=2027),60000,40000)))))</f>
        <v/>
      </c>
      <c r="P1564" s="18">
        <f>IF(G1564&lt;=0,0,IF(G1564&lt;=20000,G1564,IF(G1564&lt;=40000,ROUNDUP(G1564/2,0)+10000,IF(G1564&lt;=80000,ROUNDUP(G1564/4,0)+20000,40000))))</f>
        <v/>
      </c>
      <c r="Q1564" s="18">
        <f>IF(I1564&lt;=0,IF(H1564&lt;=0,0,IF(H1564&lt;=20000,H1564,IF(H1564&lt;=40000,ROUNDUP(H1564/2,0)+10000,IF(H1564&lt;=80000,ROUNDUP(H1564/4,0)+20000,40000)))),IF(H1564&lt;=0,IF(I1564&lt;=0,0,IF(I1564&lt;=25000,I1564,IF(I1564&lt;=50000,ROUNDUP(I1564/2,0)+12500,IF(I1564&lt;=100000,ROUNDUP(I1564/4,0)+25000,50000)))),MAX(IF(I1564&lt;=0,0,IF(I1564&lt;=25000,I1564,IF(I1564&lt;=50000,ROUNDUP(I1564/2,0)+12500,IF(I1564&lt;=100000,ROUNDUP(I1564/4,0)+25000,50000)))),MIN(IF(H1564&lt;=0,0,IF(H1564&lt;=20000,H1564,IF(H1564&lt;=40000,ROUNDUP(H1564/2,0)+10000,IF(H1564&lt;=80000,ROUNDUP(H1564/4,0)+20000,40000))))+IF(I1564&lt;=0,0,IF(I1564&lt;=25000,I1564,IF(I1564&lt;=50000,ROUNDUP(I1564/2,0)+12500,IF(I1564&lt;=100000,ROUNDUP(I1564/4,0)+25000,50000)))),40000))))</f>
        <v/>
      </c>
      <c r="R1564" s="18">
        <f>MIN(120000,O1564+P1564+Q1564)</f>
        <v/>
      </c>
      <c r="S1564" s="18">
        <f>IF(F1564&lt;=0,IF(E1564&lt;=0,0,IF(E1564&lt;=12000,E1564,IF(E1564&lt;=32000,ROUNDUP(E1564/2,0)+6000,IF(E1564&lt;=56000,ROUNDUP(E1564/4,0)+14000,28000)))),IF(E1564&lt;=0,IF(F1564&lt;=0,0,IF(F1564&lt;=15000,F1564,IF(F1564&lt;=40000,ROUNDUP(F1564/2,0)+7500,IF(F1564&lt;=70000,ROUNDUP(F1564/4,0)+17500,35000)))),MAX(IF(F1564&lt;=0,0,IF(F1564&lt;=15000,F1564,IF(F1564&lt;=40000,ROUNDUP(F1564/2,0)+7500,IF(F1564&lt;=70000,ROUNDUP(F1564/4,0)+17500,35000)))),MIN(IF(E1564&lt;=0,0,IF(E1564&lt;=12000,E1564,IF(E1564&lt;=32000,ROUNDUP(E1564/2,0)+6000,IF(E1564&lt;=56000,ROUNDUP(E1564/4,0)+14000,28000))))+IF(F1564&lt;=0,0,IF(F1564&lt;=15000,F1564,IF(F1564&lt;=40000,ROUNDUP(F1564/2,0)+7500,IF(F1564&lt;=70000,ROUNDUP(F1564/4,0)+17500,35000)))),28000))))</f>
        <v/>
      </c>
      <c r="T1564" s="18">
        <f>IF(G1564&lt;=0,0,IF(G1564&lt;=12000,G1564,IF(G1564&lt;=32000,ROUNDUP(G1564/2,0)+6000,IF(G1564&lt;=56000,ROUNDUP(G1564/4,0)+14000,28000))))</f>
        <v/>
      </c>
      <c r="U1564" s="18">
        <f>IF(I1564&lt;=0,IF(H1564&lt;=0,0,IF(H1564&lt;=12000,H1564,IF(H1564&lt;=32000,ROUNDUP(H1564/2,0)+6000,IF(H1564&lt;=56000,ROUNDUP(H1564/4,0)+14000,28000)))),IF(H1564&lt;=0,IF(I1564&lt;=0,0,IF(I1564&lt;=15000,I1564,IF(I1564&lt;=40000,ROUNDUP(I1564/2,0)+7500,IF(I1564&lt;=70000,ROUNDUP(I1564/4,0)+17500,35000)))),MAX(IF(I1564&lt;=0,0,IF(I1564&lt;=15000,I1564,IF(I1564&lt;=40000,ROUNDUP(I1564/2,0)+7500,IF(I1564&lt;=70000,ROUNDUP(I1564/4,0)+17500,35000)))),MIN(IF(H1564&lt;=0,0,IF(H1564&lt;=12000,H1564,IF(H1564&lt;=32000,ROUNDUP(H1564/2,0)+6000,IF(H1564&lt;=56000,ROUNDUP(H1564/4,0)+14000,28000))))+IF(I1564&lt;=0,0,IF(I1564&lt;=15000,I1564,IF(I1564&lt;=40000,ROUNDUP(I1564/2,0)+7500,IF(I1564&lt;=70000,ROUNDUP(I1564/4,0)+17500,35000)))),28000))))</f>
        <v/>
      </c>
      <c r="V1564" s="18">
        <f>MIN(70000,S1564+T1564+U1564)</f>
        <v/>
      </c>
      <c r="W1564" s="18">
        <f>MAX(0,ROUNDDOWN(M1564-J1564-N1564-K1564-0,-3))</f>
        <v/>
      </c>
      <c r="X1564" s="18">
        <f>MAX(0,ROUNDDOWN(M1564-J1564-N1564-K1564-R1564,-3))</f>
        <v/>
      </c>
      <c r="Y1564" s="18">
        <f>IF(W1564&lt;=0,0,ROUNDDOWN((W1564*LOOKUP(W1564,{0,1950001,3300001,6950001,9000001,18000001,40000001},{0.05,0.1,0.2,0.23,0.33,0.4,0.45})-LOOKUP(W1564,{0,1950001,3300001,6950001,9000001,18000001,40000001},{0,97500,427500,636000,1536000,2796000,4796000}))*1.021,-2))</f>
        <v/>
      </c>
      <c r="Z1564" s="18">
        <f>IF(X1564&lt;=0,0,ROUNDDOWN((X1564*LOOKUP(X1564,{0,1950001,3300001,6950001,9000001,18000001,40000001},{0.05,0.1,0.2,0.23,0.33,0.4,0.45})-LOOKUP(X1564,{0,1950001,3300001,6950001,9000001,18000001,40000001},{0,97500,427500,636000,1536000,2796000,4796000}))*1.021,-2))</f>
        <v/>
      </c>
      <c r="AA1564" s="18">
        <f>MAX(0,ROUNDDOWN(M1564-J1564-430000-L1564-0,-3))</f>
        <v/>
      </c>
      <c r="AB1564" s="18">
        <f>MAX(0,ROUNDDOWN(M1564-J1564-430000-L1564-V1564,-3))</f>
        <v/>
      </c>
      <c r="AC1564" s="18">
        <f>IF(M1564&lt;=450000,0,MAX(0,ROUNDDOWN(AA1564*0.06-MIN(50000,AA1564)*0.03,-2))+MAX(0,ROUNDDOWN(AA1564*0.04-MIN(50000,AA1564)*0.02,-2)))</f>
        <v/>
      </c>
      <c r="AD1564" s="18">
        <f>IF(M1564&lt;=450000,0,MAX(0,ROUNDDOWN(AB1564*0.06-MIN(50000,AB1564)*0.03,-2))+MAX(0,ROUNDDOWN(AB1564*0.04-MIN(50000,AB1564)*0.02,-2)))</f>
        <v/>
      </c>
      <c r="AE1564" s="18">
        <f>Y1564-Z1564</f>
        <v/>
      </c>
      <c r="AF1564" s="18">
        <f>AC1564-AD1564</f>
        <v/>
      </c>
      <c r="AG1564" s="18">
        <f>AE1564+AF1564</f>
        <v/>
      </c>
      <c r="AH1564" s="20">
        <f>IF(W1564&lt;=0,0,LOOKUP(W1564,{0,1950001,3300001,6950001,9000001,18000001,40000001},{0.05,0.1,0.2,0.23,0.33,0.4,0.45}))</f>
        <v/>
      </c>
    </row>
    <row r="1565">
      <c r="A1565" t="inlineStr">
        <is>
          <t>1万円刻み 特例あり一般12万円</t>
        </is>
      </c>
      <c r="B1565" s="18">
        <f>'4_1万円刻み'!$A$495</f>
        <v/>
      </c>
      <c r="C1565" s="19" t="n">
        <v>2026</v>
      </c>
      <c r="D1565" t="inlineStr">
        <is>
          <t>はい</t>
        </is>
      </c>
      <c r="E1565" s="18" t="n">
        <v>120000</v>
      </c>
      <c r="F1565" s="18" t="n">
        <v>0</v>
      </c>
      <c r="G1565" s="18" t="n">
        <v>0</v>
      </c>
      <c r="H1565" s="18" t="n">
        <v>0</v>
      </c>
      <c r="I1565" s="18" t="n">
        <v>0</v>
      </c>
      <c r="J1565" s="18">
        <f>ROUND(MIN(B1565/12,650000)*12*0.0915+MIN(B1565/12,1390000)*12*(0.0504+0)+B1565*0.005,0)</f>
        <v/>
      </c>
      <c r="K1565" s="18" t="n">
        <v>0</v>
      </c>
      <c r="L1565" s="18" t="n">
        <v>0</v>
      </c>
      <c r="M1565" s="18">
        <f>ROUND(IF(C1565&gt;=2026,IF(B1565&lt;741000,0,IF(B1565&lt;2191000,B1565-740000,IF(B1565&lt;2193000,1451000,IF(B1565&lt;2196000,1453000,IF(B1565&lt;2200000,1456000,IF(B1565&lt;3600000,ROUNDDOWN(B1565/4,-3)*2.8-80000,IF(B1565&lt;6600000,ROUNDDOWN(B1565/4,-3)*3.2-440000,IF(B1565&lt;8500000,ROUNDDOWN(B1565*0.9,0)-1100000,B1565-1950000)))))))),IF(B1565&lt;651000,0,IF(B1565&lt;1900000,B1565-650000,IF(B1565&lt;3600000,ROUNDDOWN(B1565/4,-3)*2.8-80000,IF(B1565&lt;6600000,ROUNDDOWN(B1565/4,-3)*3.2-440000,IF(B1565&lt;8500000,ROUNDDOWN(B1565*0.9,0)-1100000,B1565-1950000)))))),0)</f>
        <v/>
      </c>
      <c r="N1565" s="18">
        <f>IF(M1565&gt;23500000,NA(),IF(C1565&gt;=2026,IF(M1565&lt;=4890000,1040000,IF(M1565&lt;=6550000,670000,620000)),IF(M1565&lt;=1320000,950000,IF(M1565&lt;=3360000,880000,IF(M1565&lt;=4890000,680000,IF(M1565&lt;=6550000,630000,580000))))))</f>
        <v/>
      </c>
      <c r="O1565" s="18">
        <f>IF(F1565&lt;=0,IF(AND(D1565="はい",C1565&gt;=2026,C1565&lt;=2027),IF(E1565&lt;=0,0,IF(E1565&lt;=30000,E1565,IF(E1565&lt;=60000,ROUNDUP(E1565/2,0)+15000,IF(E1565&lt;=120000,ROUNDUP(E1565/4,0)+30000,60000)))),IF(E1565&lt;=0,0,IF(E1565&lt;=20000,E1565,IF(E1565&lt;=40000,ROUNDUP(E1565/2,0)+10000,IF(E1565&lt;=80000,ROUNDUP(E1565/4,0)+20000,40000))))),IF(E1565&lt;=0,IF(F1565&lt;=0,0,IF(F1565&lt;=25000,F1565,IF(F1565&lt;=50000,ROUNDUP(F1565/2,0)+12500,IF(F1565&lt;=100000,ROUNDUP(F1565/4,0)+25000,50000)))),MAX(IF(F1565&lt;=0,0,IF(F1565&lt;=25000,F1565,IF(F1565&lt;=50000,ROUNDUP(F1565/2,0)+12500,IF(F1565&lt;=100000,ROUNDUP(F1565/4,0)+25000,50000)))),MIN(IF(AND(D1565="はい",C1565&gt;=2026,C1565&lt;=2027),IF(E1565&lt;=0,0,IF(E1565&lt;=30000,E1565,IF(E1565&lt;=60000,ROUNDUP(E1565/2,0)+15000,IF(E1565&lt;=120000,ROUNDUP(E1565/4,0)+30000,60000)))),IF(E1565&lt;=0,0,IF(E1565&lt;=20000,E1565,IF(E1565&lt;=40000,ROUNDUP(E1565/2,0)+10000,IF(E1565&lt;=80000,ROUNDUP(E1565/4,0)+20000,40000)))))+IF(F1565&lt;=0,0,IF(F1565&lt;=25000,F1565,IF(F1565&lt;=50000,ROUNDUP(F1565/2,0)+12500,IF(F1565&lt;=100000,ROUNDUP(F1565/4,0)+25000,50000)))),IF(AND(D1565="はい",C1565&gt;=2026,C1565&lt;=2027),60000,40000)))))</f>
        <v/>
      </c>
      <c r="P1565" s="18">
        <f>IF(G1565&lt;=0,0,IF(G1565&lt;=20000,G1565,IF(G1565&lt;=40000,ROUNDUP(G1565/2,0)+10000,IF(G1565&lt;=80000,ROUNDUP(G1565/4,0)+20000,40000))))</f>
        <v/>
      </c>
      <c r="Q1565" s="18">
        <f>IF(I1565&lt;=0,IF(H1565&lt;=0,0,IF(H1565&lt;=20000,H1565,IF(H1565&lt;=40000,ROUNDUP(H1565/2,0)+10000,IF(H1565&lt;=80000,ROUNDUP(H1565/4,0)+20000,40000)))),IF(H1565&lt;=0,IF(I1565&lt;=0,0,IF(I1565&lt;=25000,I1565,IF(I1565&lt;=50000,ROUNDUP(I1565/2,0)+12500,IF(I1565&lt;=100000,ROUNDUP(I1565/4,0)+25000,50000)))),MAX(IF(I1565&lt;=0,0,IF(I1565&lt;=25000,I1565,IF(I1565&lt;=50000,ROUNDUP(I1565/2,0)+12500,IF(I1565&lt;=100000,ROUNDUP(I1565/4,0)+25000,50000)))),MIN(IF(H1565&lt;=0,0,IF(H1565&lt;=20000,H1565,IF(H1565&lt;=40000,ROUNDUP(H1565/2,0)+10000,IF(H1565&lt;=80000,ROUNDUP(H1565/4,0)+20000,40000))))+IF(I1565&lt;=0,0,IF(I1565&lt;=25000,I1565,IF(I1565&lt;=50000,ROUNDUP(I1565/2,0)+12500,IF(I1565&lt;=100000,ROUNDUP(I1565/4,0)+25000,50000)))),40000))))</f>
        <v/>
      </c>
      <c r="R1565" s="18">
        <f>MIN(120000,O1565+P1565+Q1565)</f>
        <v/>
      </c>
      <c r="S1565" s="18">
        <f>IF(F1565&lt;=0,IF(E1565&lt;=0,0,IF(E1565&lt;=12000,E1565,IF(E1565&lt;=32000,ROUNDUP(E1565/2,0)+6000,IF(E1565&lt;=56000,ROUNDUP(E1565/4,0)+14000,28000)))),IF(E1565&lt;=0,IF(F1565&lt;=0,0,IF(F1565&lt;=15000,F1565,IF(F1565&lt;=40000,ROUNDUP(F1565/2,0)+7500,IF(F1565&lt;=70000,ROUNDUP(F1565/4,0)+17500,35000)))),MAX(IF(F1565&lt;=0,0,IF(F1565&lt;=15000,F1565,IF(F1565&lt;=40000,ROUNDUP(F1565/2,0)+7500,IF(F1565&lt;=70000,ROUNDUP(F1565/4,0)+17500,35000)))),MIN(IF(E1565&lt;=0,0,IF(E1565&lt;=12000,E1565,IF(E1565&lt;=32000,ROUNDUP(E1565/2,0)+6000,IF(E1565&lt;=56000,ROUNDUP(E1565/4,0)+14000,28000))))+IF(F1565&lt;=0,0,IF(F1565&lt;=15000,F1565,IF(F1565&lt;=40000,ROUNDUP(F1565/2,0)+7500,IF(F1565&lt;=70000,ROUNDUP(F1565/4,0)+17500,35000)))),28000))))</f>
        <v/>
      </c>
      <c r="T1565" s="18">
        <f>IF(G1565&lt;=0,0,IF(G1565&lt;=12000,G1565,IF(G1565&lt;=32000,ROUNDUP(G1565/2,0)+6000,IF(G1565&lt;=56000,ROUNDUP(G1565/4,0)+14000,28000))))</f>
        <v/>
      </c>
      <c r="U1565" s="18">
        <f>IF(I1565&lt;=0,IF(H1565&lt;=0,0,IF(H1565&lt;=12000,H1565,IF(H1565&lt;=32000,ROUNDUP(H1565/2,0)+6000,IF(H1565&lt;=56000,ROUNDUP(H1565/4,0)+14000,28000)))),IF(H1565&lt;=0,IF(I1565&lt;=0,0,IF(I1565&lt;=15000,I1565,IF(I1565&lt;=40000,ROUNDUP(I1565/2,0)+7500,IF(I1565&lt;=70000,ROUNDUP(I1565/4,0)+17500,35000)))),MAX(IF(I1565&lt;=0,0,IF(I1565&lt;=15000,I1565,IF(I1565&lt;=40000,ROUNDUP(I1565/2,0)+7500,IF(I1565&lt;=70000,ROUNDUP(I1565/4,0)+17500,35000)))),MIN(IF(H1565&lt;=0,0,IF(H1565&lt;=12000,H1565,IF(H1565&lt;=32000,ROUNDUP(H1565/2,0)+6000,IF(H1565&lt;=56000,ROUNDUP(H1565/4,0)+14000,28000))))+IF(I1565&lt;=0,0,IF(I1565&lt;=15000,I1565,IF(I1565&lt;=40000,ROUNDUP(I1565/2,0)+7500,IF(I1565&lt;=70000,ROUNDUP(I1565/4,0)+17500,35000)))),28000))))</f>
        <v/>
      </c>
      <c r="V1565" s="18">
        <f>MIN(70000,S1565+T1565+U1565)</f>
        <v/>
      </c>
      <c r="W1565" s="18">
        <f>MAX(0,ROUNDDOWN(M1565-J1565-N1565-K1565-0,-3))</f>
        <v/>
      </c>
      <c r="X1565" s="18">
        <f>MAX(0,ROUNDDOWN(M1565-J1565-N1565-K1565-R1565,-3))</f>
        <v/>
      </c>
      <c r="Y1565" s="18">
        <f>IF(W1565&lt;=0,0,ROUNDDOWN((W1565*LOOKUP(W1565,{0,1950001,3300001,6950001,9000001,18000001,40000001},{0.05,0.1,0.2,0.23,0.33,0.4,0.45})-LOOKUP(W1565,{0,1950001,3300001,6950001,9000001,18000001,40000001},{0,97500,427500,636000,1536000,2796000,4796000}))*1.021,-2))</f>
        <v/>
      </c>
      <c r="Z1565" s="18">
        <f>IF(X1565&lt;=0,0,ROUNDDOWN((X1565*LOOKUP(X1565,{0,1950001,3300001,6950001,9000001,18000001,40000001},{0.05,0.1,0.2,0.23,0.33,0.4,0.45})-LOOKUP(X1565,{0,1950001,3300001,6950001,9000001,18000001,40000001},{0,97500,427500,636000,1536000,2796000,4796000}))*1.021,-2))</f>
        <v/>
      </c>
      <c r="AA1565" s="18">
        <f>MAX(0,ROUNDDOWN(M1565-J1565-430000-L1565-0,-3))</f>
        <v/>
      </c>
      <c r="AB1565" s="18">
        <f>MAX(0,ROUNDDOWN(M1565-J1565-430000-L1565-V1565,-3))</f>
        <v/>
      </c>
      <c r="AC1565" s="18">
        <f>IF(M1565&lt;=450000,0,MAX(0,ROUNDDOWN(AA1565*0.06-MIN(50000,AA1565)*0.03,-2))+MAX(0,ROUNDDOWN(AA1565*0.04-MIN(50000,AA1565)*0.02,-2)))</f>
        <v/>
      </c>
      <c r="AD1565" s="18">
        <f>IF(M1565&lt;=450000,0,MAX(0,ROUNDDOWN(AB1565*0.06-MIN(50000,AB1565)*0.03,-2))+MAX(0,ROUNDDOWN(AB1565*0.04-MIN(50000,AB1565)*0.02,-2)))</f>
        <v/>
      </c>
      <c r="AE1565" s="18">
        <f>Y1565-Z1565</f>
        <v/>
      </c>
      <c r="AF1565" s="18">
        <f>AC1565-AD1565</f>
        <v/>
      </c>
      <c r="AG1565" s="18">
        <f>AE1565+AF1565</f>
        <v/>
      </c>
      <c r="AH1565" s="20">
        <f>IF(W1565&lt;=0,0,LOOKUP(W1565,{0,1950001,3300001,6950001,9000001,18000001,40000001},{0.05,0.1,0.2,0.23,0.33,0.4,0.45}))</f>
        <v/>
      </c>
    </row>
    <row r="1566">
      <c r="A1566" t="inlineStr">
        <is>
          <t>1万円刻み 3区分8万円ずつ</t>
        </is>
      </c>
      <c r="B1566" s="18">
        <f>'4_1万円刻み'!$A$496</f>
        <v/>
      </c>
      <c r="C1566" s="19" t="n">
        <v>2026</v>
      </c>
      <c r="D1566" t="inlineStr">
        <is>
          <t>いいえ</t>
        </is>
      </c>
      <c r="E1566" s="18" t="n">
        <v>80000</v>
      </c>
      <c r="F1566" s="18" t="n">
        <v>0</v>
      </c>
      <c r="G1566" s="18" t="n">
        <v>80000</v>
      </c>
      <c r="H1566" s="18" t="n">
        <v>80000</v>
      </c>
      <c r="I1566" s="18" t="n">
        <v>0</v>
      </c>
      <c r="J1566" s="18">
        <f>ROUND(MIN(B1566/12,650000)*12*0.0915+MIN(B1566/12,1390000)*12*(0.0504+0)+B1566*0.005,0)</f>
        <v/>
      </c>
      <c r="K1566" s="18" t="n">
        <v>0</v>
      </c>
      <c r="L1566" s="18" t="n">
        <v>0</v>
      </c>
      <c r="M1566" s="18">
        <f>ROUND(IF(C1566&gt;=2026,IF(B1566&lt;741000,0,IF(B1566&lt;2191000,B1566-740000,IF(B1566&lt;2193000,1451000,IF(B1566&lt;2196000,1453000,IF(B1566&lt;2200000,1456000,IF(B1566&lt;3600000,ROUNDDOWN(B1566/4,-3)*2.8-80000,IF(B1566&lt;6600000,ROUNDDOWN(B1566/4,-3)*3.2-440000,IF(B1566&lt;8500000,ROUNDDOWN(B1566*0.9,0)-1100000,B1566-1950000)))))))),IF(B1566&lt;651000,0,IF(B1566&lt;1900000,B1566-650000,IF(B1566&lt;3600000,ROUNDDOWN(B1566/4,-3)*2.8-80000,IF(B1566&lt;6600000,ROUNDDOWN(B1566/4,-3)*3.2-440000,IF(B1566&lt;8500000,ROUNDDOWN(B1566*0.9,0)-1100000,B1566-1950000)))))),0)</f>
        <v/>
      </c>
      <c r="N1566" s="18">
        <f>IF(M1566&gt;23500000,NA(),IF(C1566&gt;=2026,IF(M1566&lt;=4890000,1040000,IF(M1566&lt;=6550000,670000,620000)),IF(M1566&lt;=1320000,950000,IF(M1566&lt;=3360000,880000,IF(M1566&lt;=4890000,680000,IF(M1566&lt;=6550000,630000,580000))))))</f>
        <v/>
      </c>
      <c r="O1566" s="18">
        <f>IF(F1566&lt;=0,IF(AND(D1566="はい",C1566&gt;=2026,C1566&lt;=2027),IF(E1566&lt;=0,0,IF(E1566&lt;=30000,E1566,IF(E1566&lt;=60000,ROUNDUP(E1566/2,0)+15000,IF(E1566&lt;=120000,ROUNDUP(E1566/4,0)+30000,60000)))),IF(E1566&lt;=0,0,IF(E1566&lt;=20000,E1566,IF(E1566&lt;=40000,ROUNDUP(E1566/2,0)+10000,IF(E1566&lt;=80000,ROUNDUP(E1566/4,0)+20000,40000))))),IF(E1566&lt;=0,IF(F1566&lt;=0,0,IF(F1566&lt;=25000,F1566,IF(F1566&lt;=50000,ROUNDUP(F1566/2,0)+12500,IF(F1566&lt;=100000,ROUNDUP(F1566/4,0)+25000,50000)))),MAX(IF(F1566&lt;=0,0,IF(F1566&lt;=25000,F1566,IF(F1566&lt;=50000,ROUNDUP(F1566/2,0)+12500,IF(F1566&lt;=100000,ROUNDUP(F1566/4,0)+25000,50000)))),MIN(IF(AND(D1566="はい",C1566&gt;=2026,C1566&lt;=2027),IF(E1566&lt;=0,0,IF(E1566&lt;=30000,E1566,IF(E1566&lt;=60000,ROUNDUP(E1566/2,0)+15000,IF(E1566&lt;=120000,ROUNDUP(E1566/4,0)+30000,60000)))),IF(E1566&lt;=0,0,IF(E1566&lt;=20000,E1566,IF(E1566&lt;=40000,ROUNDUP(E1566/2,0)+10000,IF(E1566&lt;=80000,ROUNDUP(E1566/4,0)+20000,40000)))))+IF(F1566&lt;=0,0,IF(F1566&lt;=25000,F1566,IF(F1566&lt;=50000,ROUNDUP(F1566/2,0)+12500,IF(F1566&lt;=100000,ROUNDUP(F1566/4,0)+25000,50000)))),IF(AND(D1566="はい",C1566&gt;=2026,C1566&lt;=2027),60000,40000)))))</f>
        <v/>
      </c>
      <c r="P1566" s="18">
        <f>IF(G1566&lt;=0,0,IF(G1566&lt;=20000,G1566,IF(G1566&lt;=40000,ROUNDUP(G1566/2,0)+10000,IF(G1566&lt;=80000,ROUNDUP(G1566/4,0)+20000,40000))))</f>
        <v/>
      </c>
      <c r="Q1566" s="18">
        <f>IF(I1566&lt;=0,IF(H1566&lt;=0,0,IF(H1566&lt;=20000,H1566,IF(H1566&lt;=40000,ROUNDUP(H1566/2,0)+10000,IF(H1566&lt;=80000,ROUNDUP(H1566/4,0)+20000,40000)))),IF(H1566&lt;=0,IF(I1566&lt;=0,0,IF(I1566&lt;=25000,I1566,IF(I1566&lt;=50000,ROUNDUP(I1566/2,0)+12500,IF(I1566&lt;=100000,ROUNDUP(I1566/4,0)+25000,50000)))),MAX(IF(I1566&lt;=0,0,IF(I1566&lt;=25000,I1566,IF(I1566&lt;=50000,ROUNDUP(I1566/2,0)+12500,IF(I1566&lt;=100000,ROUNDUP(I1566/4,0)+25000,50000)))),MIN(IF(H1566&lt;=0,0,IF(H1566&lt;=20000,H1566,IF(H1566&lt;=40000,ROUNDUP(H1566/2,0)+10000,IF(H1566&lt;=80000,ROUNDUP(H1566/4,0)+20000,40000))))+IF(I1566&lt;=0,0,IF(I1566&lt;=25000,I1566,IF(I1566&lt;=50000,ROUNDUP(I1566/2,0)+12500,IF(I1566&lt;=100000,ROUNDUP(I1566/4,0)+25000,50000)))),40000))))</f>
        <v/>
      </c>
      <c r="R1566" s="18">
        <f>MIN(120000,O1566+P1566+Q1566)</f>
        <v/>
      </c>
      <c r="S1566" s="18">
        <f>IF(F1566&lt;=0,IF(E1566&lt;=0,0,IF(E1566&lt;=12000,E1566,IF(E1566&lt;=32000,ROUNDUP(E1566/2,0)+6000,IF(E1566&lt;=56000,ROUNDUP(E1566/4,0)+14000,28000)))),IF(E1566&lt;=0,IF(F1566&lt;=0,0,IF(F1566&lt;=15000,F1566,IF(F1566&lt;=40000,ROUNDUP(F1566/2,0)+7500,IF(F1566&lt;=70000,ROUNDUP(F1566/4,0)+17500,35000)))),MAX(IF(F1566&lt;=0,0,IF(F1566&lt;=15000,F1566,IF(F1566&lt;=40000,ROUNDUP(F1566/2,0)+7500,IF(F1566&lt;=70000,ROUNDUP(F1566/4,0)+17500,35000)))),MIN(IF(E1566&lt;=0,0,IF(E1566&lt;=12000,E1566,IF(E1566&lt;=32000,ROUNDUP(E1566/2,0)+6000,IF(E1566&lt;=56000,ROUNDUP(E1566/4,0)+14000,28000))))+IF(F1566&lt;=0,0,IF(F1566&lt;=15000,F1566,IF(F1566&lt;=40000,ROUNDUP(F1566/2,0)+7500,IF(F1566&lt;=70000,ROUNDUP(F1566/4,0)+17500,35000)))),28000))))</f>
        <v/>
      </c>
      <c r="T1566" s="18">
        <f>IF(G1566&lt;=0,0,IF(G1566&lt;=12000,G1566,IF(G1566&lt;=32000,ROUNDUP(G1566/2,0)+6000,IF(G1566&lt;=56000,ROUNDUP(G1566/4,0)+14000,28000))))</f>
        <v/>
      </c>
      <c r="U1566" s="18">
        <f>IF(I1566&lt;=0,IF(H1566&lt;=0,0,IF(H1566&lt;=12000,H1566,IF(H1566&lt;=32000,ROUNDUP(H1566/2,0)+6000,IF(H1566&lt;=56000,ROUNDUP(H1566/4,0)+14000,28000)))),IF(H1566&lt;=0,IF(I1566&lt;=0,0,IF(I1566&lt;=15000,I1566,IF(I1566&lt;=40000,ROUNDUP(I1566/2,0)+7500,IF(I1566&lt;=70000,ROUNDUP(I1566/4,0)+17500,35000)))),MAX(IF(I1566&lt;=0,0,IF(I1566&lt;=15000,I1566,IF(I1566&lt;=40000,ROUNDUP(I1566/2,0)+7500,IF(I1566&lt;=70000,ROUNDUP(I1566/4,0)+17500,35000)))),MIN(IF(H1566&lt;=0,0,IF(H1566&lt;=12000,H1566,IF(H1566&lt;=32000,ROUNDUP(H1566/2,0)+6000,IF(H1566&lt;=56000,ROUNDUP(H1566/4,0)+14000,28000))))+IF(I1566&lt;=0,0,IF(I1566&lt;=15000,I1566,IF(I1566&lt;=40000,ROUNDUP(I1566/2,0)+7500,IF(I1566&lt;=70000,ROUNDUP(I1566/4,0)+17500,35000)))),28000))))</f>
        <v/>
      </c>
      <c r="V1566" s="18">
        <f>MIN(70000,S1566+T1566+U1566)</f>
        <v/>
      </c>
      <c r="W1566" s="18">
        <f>MAX(0,ROUNDDOWN(M1566-J1566-N1566-K1566-0,-3))</f>
        <v/>
      </c>
      <c r="X1566" s="18">
        <f>MAX(0,ROUNDDOWN(M1566-J1566-N1566-K1566-R1566,-3))</f>
        <v/>
      </c>
      <c r="Y1566" s="18">
        <f>IF(W1566&lt;=0,0,ROUNDDOWN((W1566*LOOKUP(W1566,{0,1950001,3300001,6950001,9000001,18000001,40000001},{0.05,0.1,0.2,0.23,0.33,0.4,0.45})-LOOKUP(W1566,{0,1950001,3300001,6950001,9000001,18000001,40000001},{0,97500,427500,636000,1536000,2796000,4796000}))*1.021,-2))</f>
        <v/>
      </c>
      <c r="Z1566" s="18">
        <f>IF(X1566&lt;=0,0,ROUNDDOWN((X1566*LOOKUP(X1566,{0,1950001,3300001,6950001,9000001,18000001,40000001},{0.05,0.1,0.2,0.23,0.33,0.4,0.45})-LOOKUP(X1566,{0,1950001,3300001,6950001,9000001,18000001,40000001},{0,97500,427500,636000,1536000,2796000,4796000}))*1.021,-2))</f>
        <v/>
      </c>
      <c r="AA1566" s="18">
        <f>MAX(0,ROUNDDOWN(M1566-J1566-430000-L1566-0,-3))</f>
        <v/>
      </c>
      <c r="AB1566" s="18">
        <f>MAX(0,ROUNDDOWN(M1566-J1566-430000-L1566-V1566,-3))</f>
        <v/>
      </c>
      <c r="AC1566" s="18">
        <f>IF(M1566&lt;=450000,0,MAX(0,ROUNDDOWN(AA1566*0.06-MIN(50000,AA1566)*0.03,-2))+MAX(0,ROUNDDOWN(AA1566*0.04-MIN(50000,AA1566)*0.02,-2)))</f>
        <v/>
      </c>
      <c r="AD1566" s="18">
        <f>IF(M1566&lt;=450000,0,MAX(0,ROUNDDOWN(AB1566*0.06-MIN(50000,AB1566)*0.03,-2))+MAX(0,ROUNDDOWN(AB1566*0.04-MIN(50000,AB1566)*0.02,-2)))</f>
        <v/>
      </c>
      <c r="AE1566" s="18">
        <f>Y1566-Z1566</f>
        <v/>
      </c>
      <c r="AF1566" s="18">
        <f>AC1566-AD1566</f>
        <v/>
      </c>
      <c r="AG1566" s="18">
        <f>AE1566+AF1566</f>
        <v/>
      </c>
      <c r="AH1566" s="20">
        <f>IF(W1566&lt;=0,0,LOOKUP(W1566,{0,1950001,3300001,6950001,9000001,18000001,40000001},{0.05,0.1,0.2,0.23,0.33,0.4,0.45}))</f>
        <v/>
      </c>
    </row>
    <row r="1567">
      <c r="A1567" t="inlineStr">
        <is>
          <t>1万円刻み 一般8万円</t>
        </is>
      </c>
      <c r="B1567" s="18">
        <f>'4_1万円刻み'!$A$496</f>
        <v/>
      </c>
      <c r="C1567" s="19" t="n">
        <v>2026</v>
      </c>
      <c r="D1567" t="inlineStr">
        <is>
          <t>いいえ</t>
        </is>
      </c>
      <c r="E1567" s="18" t="n">
        <v>80000</v>
      </c>
      <c r="F1567" s="18" t="n">
        <v>0</v>
      </c>
      <c r="G1567" s="18" t="n">
        <v>0</v>
      </c>
      <c r="H1567" s="18" t="n">
        <v>0</v>
      </c>
      <c r="I1567" s="18" t="n">
        <v>0</v>
      </c>
      <c r="J1567" s="18">
        <f>ROUND(MIN(B1567/12,650000)*12*0.0915+MIN(B1567/12,1390000)*12*(0.0504+0)+B1567*0.005,0)</f>
        <v/>
      </c>
      <c r="K1567" s="18" t="n">
        <v>0</v>
      </c>
      <c r="L1567" s="18" t="n">
        <v>0</v>
      </c>
      <c r="M1567" s="18">
        <f>ROUND(IF(C1567&gt;=2026,IF(B1567&lt;741000,0,IF(B1567&lt;2191000,B1567-740000,IF(B1567&lt;2193000,1451000,IF(B1567&lt;2196000,1453000,IF(B1567&lt;2200000,1456000,IF(B1567&lt;3600000,ROUNDDOWN(B1567/4,-3)*2.8-80000,IF(B1567&lt;6600000,ROUNDDOWN(B1567/4,-3)*3.2-440000,IF(B1567&lt;8500000,ROUNDDOWN(B1567*0.9,0)-1100000,B1567-1950000)))))))),IF(B1567&lt;651000,0,IF(B1567&lt;1900000,B1567-650000,IF(B1567&lt;3600000,ROUNDDOWN(B1567/4,-3)*2.8-80000,IF(B1567&lt;6600000,ROUNDDOWN(B1567/4,-3)*3.2-440000,IF(B1567&lt;8500000,ROUNDDOWN(B1567*0.9,0)-1100000,B1567-1950000)))))),0)</f>
        <v/>
      </c>
      <c r="N1567" s="18">
        <f>IF(M1567&gt;23500000,NA(),IF(C1567&gt;=2026,IF(M1567&lt;=4890000,1040000,IF(M1567&lt;=6550000,670000,620000)),IF(M1567&lt;=1320000,950000,IF(M1567&lt;=3360000,880000,IF(M1567&lt;=4890000,680000,IF(M1567&lt;=6550000,630000,580000))))))</f>
        <v/>
      </c>
      <c r="O1567" s="18">
        <f>IF(F1567&lt;=0,IF(AND(D1567="はい",C1567&gt;=2026,C1567&lt;=2027),IF(E1567&lt;=0,0,IF(E1567&lt;=30000,E1567,IF(E1567&lt;=60000,ROUNDUP(E1567/2,0)+15000,IF(E1567&lt;=120000,ROUNDUP(E1567/4,0)+30000,60000)))),IF(E1567&lt;=0,0,IF(E1567&lt;=20000,E1567,IF(E1567&lt;=40000,ROUNDUP(E1567/2,0)+10000,IF(E1567&lt;=80000,ROUNDUP(E1567/4,0)+20000,40000))))),IF(E1567&lt;=0,IF(F1567&lt;=0,0,IF(F1567&lt;=25000,F1567,IF(F1567&lt;=50000,ROUNDUP(F1567/2,0)+12500,IF(F1567&lt;=100000,ROUNDUP(F1567/4,0)+25000,50000)))),MAX(IF(F1567&lt;=0,0,IF(F1567&lt;=25000,F1567,IF(F1567&lt;=50000,ROUNDUP(F1567/2,0)+12500,IF(F1567&lt;=100000,ROUNDUP(F1567/4,0)+25000,50000)))),MIN(IF(AND(D1567="はい",C1567&gt;=2026,C1567&lt;=2027),IF(E1567&lt;=0,0,IF(E1567&lt;=30000,E1567,IF(E1567&lt;=60000,ROUNDUP(E1567/2,0)+15000,IF(E1567&lt;=120000,ROUNDUP(E1567/4,0)+30000,60000)))),IF(E1567&lt;=0,0,IF(E1567&lt;=20000,E1567,IF(E1567&lt;=40000,ROUNDUP(E1567/2,0)+10000,IF(E1567&lt;=80000,ROUNDUP(E1567/4,0)+20000,40000)))))+IF(F1567&lt;=0,0,IF(F1567&lt;=25000,F1567,IF(F1567&lt;=50000,ROUNDUP(F1567/2,0)+12500,IF(F1567&lt;=100000,ROUNDUP(F1567/4,0)+25000,50000)))),IF(AND(D1567="はい",C1567&gt;=2026,C1567&lt;=2027),60000,40000)))))</f>
        <v/>
      </c>
      <c r="P1567" s="18">
        <f>IF(G1567&lt;=0,0,IF(G1567&lt;=20000,G1567,IF(G1567&lt;=40000,ROUNDUP(G1567/2,0)+10000,IF(G1567&lt;=80000,ROUNDUP(G1567/4,0)+20000,40000))))</f>
        <v/>
      </c>
      <c r="Q1567" s="18">
        <f>IF(I1567&lt;=0,IF(H1567&lt;=0,0,IF(H1567&lt;=20000,H1567,IF(H1567&lt;=40000,ROUNDUP(H1567/2,0)+10000,IF(H1567&lt;=80000,ROUNDUP(H1567/4,0)+20000,40000)))),IF(H1567&lt;=0,IF(I1567&lt;=0,0,IF(I1567&lt;=25000,I1567,IF(I1567&lt;=50000,ROUNDUP(I1567/2,0)+12500,IF(I1567&lt;=100000,ROUNDUP(I1567/4,0)+25000,50000)))),MAX(IF(I1567&lt;=0,0,IF(I1567&lt;=25000,I1567,IF(I1567&lt;=50000,ROUNDUP(I1567/2,0)+12500,IF(I1567&lt;=100000,ROUNDUP(I1567/4,0)+25000,50000)))),MIN(IF(H1567&lt;=0,0,IF(H1567&lt;=20000,H1567,IF(H1567&lt;=40000,ROUNDUP(H1567/2,0)+10000,IF(H1567&lt;=80000,ROUNDUP(H1567/4,0)+20000,40000))))+IF(I1567&lt;=0,0,IF(I1567&lt;=25000,I1567,IF(I1567&lt;=50000,ROUNDUP(I1567/2,0)+12500,IF(I1567&lt;=100000,ROUNDUP(I1567/4,0)+25000,50000)))),40000))))</f>
        <v/>
      </c>
      <c r="R1567" s="18">
        <f>MIN(120000,O1567+P1567+Q1567)</f>
        <v/>
      </c>
      <c r="S1567" s="18">
        <f>IF(F1567&lt;=0,IF(E1567&lt;=0,0,IF(E1567&lt;=12000,E1567,IF(E1567&lt;=32000,ROUNDUP(E1567/2,0)+6000,IF(E1567&lt;=56000,ROUNDUP(E1567/4,0)+14000,28000)))),IF(E1567&lt;=0,IF(F1567&lt;=0,0,IF(F1567&lt;=15000,F1567,IF(F1567&lt;=40000,ROUNDUP(F1567/2,0)+7500,IF(F1567&lt;=70000,ROUNDUP(F1567/4,0)+17500,35000)))),MAX(IF(F1567&lt;=0,0,IF(F1567&lt;=15000,F1567,IF(F1567&lt;=40000,ROUNDUP(F1567/2,0)+7500,IF(F1567&lt;=70000,ROUNDUP(F1567/4,0)+17500,35000)))),MIN(IF(E1567&lt;=0,0,IF(E1567&lt;=12000,E1567,IF(E1567&lt;=32000,ROUNDUP(E1567/2,0)+6000,IF(E1567&lt;=56000,ROUNDUP(E1567/4,0)+14000,28000))))+IF(F1567&lt;=0,0,IF(F1567&lt;=15000,F1567,IF(F1567&lt;=40000,ROUNDUP(F1567/2,0)+7500,IF(F1567&lt;=70000,ROUNDUP(F1567/4,0)+17500,35000)))),28000))))</f>
        <v/>
      </c>
      <c r="T1567" s="18">
        <f>IF(G1567&lt;=0,0,IF(G1567&lt;=12000,G1567,IF(G1567&lt;=32000,ROUNDUP(G1567/2,0)+6000,IF(G1567&lt;=56000,ROUNDUP(G1567/4,0)+14000,28000))))</f>
        <v/>
      </c>
      <c r="U1567" s="18">
        <f>IF(I1567&lt;=0,IF(H1567&lt;=0,0,IF(H1567&lt;=12000,H1567,IF(H1567&lt;=32000,ROUNDUP(H1567/2,0)+6000,IF(H1567&lt;=56000,ROUNDUP(H1567/4,0)+14000,28000)))),IF(H1567&lt;=0,IF(I1567&lt;=0,0,IF(I1567&lt;=15000,I1567,IF(I1567&lt;=40000,ROUNDUP(I1567/2,0)+7500,IF(I1567&lt;=70000,ROUNDUP(I1567/4,0)+17500,35000)))),MAX(IF(I1567&lt;=0,0,IF(I1567&lt;=15000,I1567,IF(I1567&lt;=40000,ROUNDUP(I1567/2,0)+7500,IF(I1567&lt;=70000,ROUNDUP(I1567/4,0)+17500,35000)))),MIN(IF(H1567&lt;=0,0,IF(H1567&lt;=12000,H1567,IF(H1567&lt;=32000,ROUNDUP(H1567/2,0)+6000,IF(H1567&lt;=56000,ROUNDUP(H1567/4,0)+14000,28000))))+IF(I1567&lt;=0,0,IF(I1567&lt;=15000,I1567,IF(I1567&lt;=40000,ROUNDUP(I1567/2,0)+7500,IF(I1567&lt;=70000,ROUNDUP(I1567/4,0)+17500,35000)))),28000))))</f>
        <v/>
      </c>
      <c r="V1567" s="18">
        <f>MIN(70000,S1567+T1567+U1567)</f>
        <v/>
      </c>
      <c r="W1567" s="18">
        <f>MAX(0,ROUNDDOWN(M1567-J1567-N1567-K1567-0,-3))</f>
        <v/>
      </c>
      <c r="X1567" s="18">
        <f>MAX(0,ROUNDDOWN(M1567-J1567-N1567-K1567-R1567,-3))</f>
        <v/>
      </c>
      <c r="Y1567" s="18">
        <f>IF(W1567&lt;=0,0,ROUNDDOWN((W1567*LOOKUP(W1567,{0,1950001,3300001,6950001,9000001,18000001,40000001},{0.05,0.1,0.2,0.23,0.33,0.4,0.45})-LOOKUP(W1567,{0,1950001,3300001,6950001,9000001,18000001,40000001},{0,97500,427500,636000,1536000,2796000,4796000}))*1.021,-2))</f>
        <v/>
      </c>
      <c r="Z1567" s="18">
        <f>IF(X1567&lt;=0,0,ROUNDDOWN((X1567*LOOKUP(X1567,{0,1950001,3300001,6950001,9000001,18000001,40000001},{0.05,0.1,0.2,0.23,0.33,0.4,0.45})-LOOKUP(X1567,{0,1950001,3300001,6950001,9000001,18000001,40000001},{0,97500,427500,636000,1536000,2796000,4796000}))*1.021,-2))</f>
        <v/>
      </c>
      <c r="AA1567" s="18">
        <f>MAX(0,ROUNDDOWN(M1567-J1567-430000-L1567-0,-3))</f>
        <v/>
      </c>
      <c r="AB1567" s="18">
        <f>MAX(0,ROUNDDOWN(M1567-J1567-430000-L1567-V1567,-3))</f>
        <v/>
      </c>
      <c r="AC1567" s="18">
        <f>IF(M1567&lt;=450000,0,MAX(0,ROUNDDOWN(AA1567*0.06-MIN(50000,AA1567)*0.03,-2))+MAX(0,ROUNDDOWN(AA1567*0.04-MIN(50000,AA1567)*0.02,-2)))</f>
        <v/>
      </c>
      <c r="AD1567" s="18">
        <f>IF(M1567&lt;=450000,0,MAX(0,ROUNDDOWN(AB1567*0.06-MIN(50000,AB1567)*0.03,-2))+MAX(0,ROUNDDOWN(AB1567*0.04-MIN(50000,AB1567)*0.02,-2)))</f>
        <v/>
      </c>
      <c r="AE1567" s="18">
        <f>Y1567-Z1567</f>
        <v/>
      </c>
      <c r="AF1567" s="18">
        <f>AC1567-AD1567</f>
        <v/>
      </c>
      <c r="AG1567" s="18">
        <f>AE1567+AF1567</f>
        <v/>
      </c>
      <c r="AH1567" s="20">
        <f>IF(W1567&lt;=0,0,LOOKUP(W1567,{0,1950001,3300001,6950001,9000001,18000001,40000001},{0.05,0.1,0.2,0.23,0.33,0.4,0.45}))</f>
        <v/>
      </c>
    </row>
    <row r="1568">
      <c r="A1568" t="inlineStr">
        <is>
          <t>1万円刻み 特例あり一般12万円</t>
        </is>
      </c>
      <c r="B1568" s="18">
        <f>'4_1万円刻み'!$A$496</f>
        <v/>
      </c>
      <c r="C1568" s="19" t="n">
        <v>2026</v>
      </c>
      <c r="D1568" t="inlineStr">
        <is>
          <t>はい</t>
        </is>
      </c>
      <c r="E1568" s="18" t="n">
        <v>120000</v>
      </c>
      <c r="F1568" s="18" t="n">
        <v>0</v>
      </c>
      <c r="G1568" s="18" t="n">
        <v>0</v>
      </c>
      <c r="H1568" s="18" t="n">
        <v>0</v>
      </c>
      <c r="I1568" s="18" t="n">
        <v>0</v>
      </c>
      <c r="J1568" s="18">
        <f>ROUND(MIN(B1568/12,650000)*12*0.0915+MIN(B1568/12,1390000)*12*(0.0504+0)+B1568*0.005,0)</f>
        <v/>
      </c>
      <c r="K1568" s="18" t="n">
        <v>0</v>
      </c>
      <c r="L1568" s="18" t="n">
        <v>0</v>
      </c>
      <c r="M1568" s="18">
        <f>ROUND(IF(C1568&gt;=2026,IF(B1568&lt;741000,0,IF(B1568&lt;2191000,B1568-740000,IF(B1568&lt;2193000,1451000,IF(B1568&lt;2196000,1453000,IF(B1568&lt;2200000,1456000,IF(B1568&lt;3600000,ROUNDDOWN(B1568/4,-3)*2.8-80000,IF(B1568&lt;6600000,ROUNDDOWN(B1568/4,-3)*3.2-440000,IF(B1568&lt;8500000,ROUNDDOWN(B1568*0.9,0)-1100000,B1568-1950000)))))))),IF(B1568&lt;651000,0,IF(B1568&lt;1900000,B1568-650000,IF(B1568&lt;3600000,ROUNDDOWN(B1568/4,-3)*2.8-80000,IF(B1568&lt;6600000,ROUNDDOWN(B1568/4,-3)*3.2-440000,IF(B1568&lt;8500000,ROUNDDOWN(B1568*0.9,0)-1100000,B1568-1950000)))))),0)</f>
        <v/>
      </c>
      <c r="N1568" s="18">
        <f>IF(M1568&gt;23500000,NA(),IF(C1568&gt;=2026,IF(M1568&lt;=4890000,1040000,IF(M1568&lt;=6550000,670000,620000)),IF(M1568&lt;=1320000,950000,IF(M1568&lt;=3360000,880000,IF(M1568&lt;=4890000,680000,IF(M1568&lt;=6550000,630000,580000))))))</f>
        <v/>
      </c>
      <c r="O1568" s="18">
        <f>IF(F1568&lt;=0,IF(AND(D1568="はい",C1568&gt;=2026,C1568&lt;=2027),IF(E1568&lt;=0,0,IF(E1568&lt;=30000,E1568,IF(E1568&lt;=60000,ROUNDUP(E1568/2,0)+15000,IF(E1568&lt;=120000,ROUNDUP(E1568/4,0)+30000,60000)))),IF(E1568&lt;=0,0,IF(E1568&lt;=20000,E1568,IF(E1568&lt;=40000,ROUNDUP(E1568/2,0)+10000,IF(E1568&lt;=80000,ROUNDUP(E1568/4,0)+20000,40000))))),IF(E1568&lt;=0,IF(F1568&lt;=0,0,IF(F1568&lt;=25000,F1568,IF(F1568&lt;=50000,ROUNDUP(F1568/2,0)+12500,IF(F1568&lt;=100000,ROUNDUP(F1568/4,0)+25000,50000)))),MAX(IF(F1568&lt;=0,0,IF(F1568&lt;=25000,F1568,IF(F1568&lt;=50000,ROUNDUP(F1568/2,0)+12500,IF(F1568&lt;=100000,ROUNDUP(F1568/4,0)+25000,50000)))),MIN(IF(AND(D1568="はい",C1568&gt;=2026,C1568&lt;=2027),IF(E1568&lt;=0,0,IF(E1568&lt;=30000,E1568,IF(E1568&lt;=60000,ROUNDUP(E1568/2,0)+15000,IF(E1568&lt;=120000,ROUNDUP(E1568/4,0)+30000,60000)))),IF(E1568&lt;=0,0,IF(E1568&lt;=20000,E1568,IF(E1568&lt;=40000,ROUNDUP(E1568/2,0)+10000,IF(E1568&lt;=80000,ROUNDUP(E1568/4,0)+20000,40000)))))+IF(F1568&lt;=0,0,IF(F1568&lt;=25000,F1568,IF(F1568&lt;=50000,ROUNDUP(F1568/2,0)+12500,IF(F1568&lt;=100000,ROUNDUP(F1568/4,0)+25000,50000)))),IF(AND(D1568="はい",C1568&gt;=2026,C1568&lt;=2027),60000,40000)))))</f>
        <v/>
      </c>
      <c r="P1568" s="18">
        <f>IF(G1568&lt;=0,0,IF(G1568&lt;=20000,G1568,IF(G1568&lt;=40000,ROUNDUP(G1568/2,0)+10000,IF(G1568&lt;=80000,ROUNDUP(G1568/4,0)+20000,40000))))</f>
        <v/>
      </c>
      <c r="Q1568" s="18">
        <f>IF(I1568&lt;=0,IF(H1568&lt;=0,0,IF(H1568&lt;=20000,H1568,IF(H1568&lt;=40000,ROUNDUP(H1568/2,0)+10000,IF(H1568&lt;=80000,ROUNDUP(H1568/4,0)+20000,40000)))),IF(H1568&lt;=0,IF(I1568&lt;=0,0,IF(I1568&lt;=25000,I1568,IF(I1568&lt;=50000,ROUNDUP(I1568/2,0)+12500,IF(I1568&lt;=100000,ROUNDUP(I1568/4,0)+25000,50000)))),MAX(IF(I1568&lt;=0,0,IF(I1568&lt;=25000,I1568,IF(I1568&lt;=50000,ROUNDUP(I1568/2,0)+12500,IF(I1568&lt;=100000,ROUNDUP(I1568/4,0)+25000,50000)))),MIN(IF(H1568&lt;=0,0,IF(H1568&lt;=20000,H1568,IF(H1568&lt;=40000,ROUNDUP(H1568/2,0)+10000,IF(H1568&lt;=80000,ROUNDUP(H1568/4,0)+20000,40000))))+IF(I1568&lt;=0,0,IF(I1568&lt;=25000,I1568,IF(I1568&lt;=50000,ROUNDUP(I1568/2,0)+12500,IF(I1568&lt;=100000,ROUNDUP(I1568/4,0)+25000,50000)))),40000))))</f>
        <v/>
      </c>
      <c r="R1568" s="18">
        <f>MIN(120000,O1568+P1568+Q1568)</f>
        <v/>
      </c>
      <c r="S1568" s="18">
        <f>IF(F1568&lt;=0,IF(E1568&lt;=0,0,IF(E1568&lt;=12000,E1568,IF(E1568&lt;=32000,ROUNDUP(E1568/2,0)+6000,IF(E1568&lt;=56000,ROUNDUP(E1568/4,0)+14000,28000)))),IF(E1568&lt;=0,IF(F1568&lt;=0,0,IF(F1568&lt;=15000,F1568,IF(F1568&lt;=40000,ROUNDUP(F1568/2,0)+7500,IF(F1568&lt;=70000,ROUNDUP(F1568/4,0)+17500,35000)))),MAX(IF(F1568&lt;=0,0,IF(F1568&lt;=15000,F1568,IF(F1568&lt;=40000,ROUNDUP(F1568/2,0)+7500,IF(F1568&lt;=70000,ROUNDUP(F1568/4,0)+17500,35000)))),MIN(IF(E1568&lt;=0,0,IF(E1568&lt;=12000,E1568,IF(E1568&lt;=32000,ROUNDUP(E1568/2,0)+6000,IF(E1568&lt;=56000,ROUNDUP(E1568/4,0)+14000,28000))))+IF(F1568&lt;=0,0,IF(F1568&lt;=15000,F1568,IF(F1568&lt;=40000,ROUNDUP(F1568/2,0)+7500,IF(F1568&lt;=70000,ROUNDUP(F1568/4,0)+17500,35000)))),28000))))</f>
        <v/>
      </c>
      <c r="T1568" s="18">
        <f>IF(G1568&lt;=0,0,IF(G1568&lt;=12000,G1568,IF(G1568&lt;=32000,ROUNDUP(G1568/2,0)+6000,IF(G1568&lt;=56000,ROUNDUP(G1568/4,0)+14000,28000))))</f>
        <v/>
      </c>
      <c r="U1568" s="18">
        <f>IF(I1568&lt;=0,IF(H1568&lt;=0,0,IF(H1568&lt;=12000,H1568,IF(H1568&lt;=32000,ROUNDUP(H1568/2,0)+6000,IF(H1568&lt;=56000,ROUNDUP(H1568/4,0)+14000,28000)))),IF(H1568&lt;=0,IF(I1568&lt;=0,0,IF(I1568&lt;=15000,I1568,IF(I1568&lt;=40000,ROUNDUP(I1568/2,0)+7500,IF(I1568&lt;=70000,ROUNDUP(I1568/4,0)+17500,35000)))),MAX(IF(I1568&lt;=0,0,IF(I1568&lt;=15000,I1568,IF(I1568&lt;=40000,ROUNDUP(I1568/2,0)+7500,IF(I1568&lt;=70000,ROUNDUP(I1568/4,0)+17500,35000)))),MIN(IF(H1568&lt;=0,0,IF(H1568&lt;=12000,H1568,IF(H1568&lt;=32000,ROUNDUP(H1568/2,0)+6000,IF(H1568&lt;=56000,ROUNDUP(H1568/4,0)+14000,28000))))+IF(I1568&lt;=0,0,IF(I1568&lt;=15000,I1568,IF(I1568&lt;=40000,ROUNDUP(I1568/2,0)+7500,IF(I1568&lt;=70000,ROUNDUP(I1568/4,0)+17500,35000)))),28000))))</f>
        <v/>
      </c>
      <c r="V1568" s="18">
        <f>MIN(70000,S1568+T1568+U1568)</f>
        <v/>
      </c>
      <c r="W1568" s="18">
        <f>MAX(0,ROUNDDOWN(M1568-J1568-N1568-K1568-0,-3))</f>
        <v/>
      </c>
      <c r="X1568" s="18">
        <f>MAX(0,ROUNDDOWN(M1568-J1568-N1568-K1568-R1568,-3))</f>
        <v/>
      </c>
      <c r="Y1568" s="18">
        <f>IF(W1568&lt;=0,0,ROUNDDOWN((W1568*LOOKUP(W1568,{0,1950001,3300001,6950001,9000001,18000001,40000001},{0.05,0.1,0.2,0.23,0.33,0.4,0.45})-LOOKUP(W1568,{0,1950001,3300001,6950001,9000001,18000001,40000001},{0,97500,427500,636000,1536000,2796000,4796000}))*1.021,-2))</f>
        <v/>
      </c>
      <c r="Z1568" s="18">
        <f>IF(X1568&lt;=0,0,ROUNDDOWN((X1568*LOOKUP(X1568,{0,1950001,3300001,6950001,9000001,18000001,40000001},{0.05,0.1,0.2,0.23,0.33,0.4,0.45})-LOOKUP(X1568,{0,1950001,3300001,6950001,9000001,18000001,40000001},{0,97500,427500,636000,1536000,2796000,4796000}))*1.021,-2))</f>
        <v/>
      </c>
      <c r="AA1568" s="18">
        <f>MAX(0,ROUNDDOWN(M1568-J1568-430000-L1568-0,-3))</f>
        <v/>
      </c>
      <c r="AB1568" s="18">
        <f>MAX(0,ROUNDDOWN(M1568-J1568-430000-L1568-V1568,-3))</f>
        <v/>
      </c>
      <c r="AC1568" s="18">
        <f>IF(M1568&lt;=450000,0,MAX(0,ROUNDDOWN(AA1568*0.06-MIN(50000,AA1568)*0.03,-2))+MAX(0,ROUNDDOWN(AA1568*0.04-MIN(50000,AA1568)*0.02,-2)))</f>
        <v/>
      </c>
      <c r="AD1568" s="18">
        <f>IF(M1568&lt;=450000,0,MAX(0,ROUNDDOWN(AB1568*0.06-MIN(50000,AB1568)*0.03,-2))+MAX(0,ROUNDDOWN(AB1568*0.04-MIN(50000,AB1568)*0.02,-2)))</f>
        <v/>
      </c>
      <c r="AE1568" s="18">
        <f>Y1568-Z1568</f>
        <v/>
      </c>
      <c r="AF1568" s="18">
        <f>AC1568-AD1568</f>
        <v/>
      </c>
      <c r="AG1568" s="18">
        <f>AE1568+AF1568</f>
        <v/>
      </c>
      <c r="AH1568" s="20">
        <f>IF(W1568&lt;=0,0,LOOKUP(W1568,{0,1950001,3300001,6950001,9000001,18000001,40000001},{0.05,0.1,0.2,0.23,0.33,0.4,0.45}))</f>
        <v/>
      </c>
    </row>
    <row r="1569">
      <c r="A1569" t="inlineStr">
        <is>
          <t>1万円刻み 3区分8万円ずつ</t>
        </is>
      </c>
      <c r="B1569" s="18">
        <f>'4_1万円刻み'!$A$497</f>
        <v/>
      </c>
      <c r="C1569" s="19" t="n">
        <v>2026</v>
      </c>
      <c r="D1569" t="inlineStr">
        <is>
          <t>いいえ</t>
        </is>
      </c>
      <c r="E1569" s="18" t="n">
        <v>80000</v>
      </c>
      <c r="F1569" s="18" t="n">
        <v>0</v>
      </c>
      <c r="G1569" s="18" t="n">
        <v>80000</v>
      </c>
      <c r="H1569" s="18" t="n">
        <v>80000</v>
      </c>
      <c r="I1569" s="18" t="n">
        <v>0</v>
      </c>
      <c r="J1569" s="18">
        <f>ROUND(MIN(B1569/12,650000)*12*0.0915+MIN(B1569/12,1390000)*12*(0.0504+0)+B1569*0.005,0)</f>
        <v/>
      </c>
      <c r="K1569" s="18" t="n">
        <v>0</v>
      </c>
      <c r="L1569" s="18" t="n">
        <v>0</v>
      </c>
      <c r="M1569" s="18">
        <f>ROUND(IF(C1569&gt;=2026,IF(B1569&lt;741000,0,IF(B1569&lt;2191000,B1569-740000,IF(B1569&lt;2193000,1451000,IF(B1569&lt;2196000,1453000,IF(B1569&lt;2200000,1456000,IF(B1569&lt;3600000,ROUNDDOWN(B1569/4,-3)*2.8-80000,IF(B1569&lt;6600000,ROUNDDOWN(B1569/4,-3)*3.2-440000,IF(B1569&lt;8500000,ROUNDDOWN(B1569*0.9,0)-1100000,B1569-1950000)))))))),IF(B1569&lt;651000,0,IF(B1569&lt;1900000,B1569-650000,IF(B1569&lt;3600000,ROUNDDOWN(B1569/4,-3)*2.8-80000,IF(B1569&lt;6600000,ROUNDDOWN(B1569/4,-3)*3.2-440000,IF(B1569&lt;8500000,ROUNDDOWN(B1569*0.9,0)-1100000,B1569-1950000)))))),0)</f>
        <v/>
      </c>
      <c r="N1569" s="18">
        <f>IF(M1569&gt;23500000,NA(),IF(C1569&gt;=2026,IF(M1569&lt;=4890000,1040000,IF(M1569&lt;=6550000,670000,620000)),IF(M1569&lt;=1320000,950000,IF(M1569&lt;=3360000,880000,IF(M1569&lt;=4890000,680000,IF(M1569&lt;=6550000,630000,580000))))))</f>
        <v/>
      </c>
      <c r="O1569" s="18">
        <f>IF(F1569&lt;=0,IF(AND(D1569="はい",C1569&gt;=2026,C1569&lt;=2027),IF(E1569&lt;=0,0,IF(E1569&lt;=30000,E1569,IF(E1569&lt;=60000,ROUNDUP(E1569/2,0)+15000,IF(E1569&lt;=120000,ROUNDUP(E1569/4,0)+30000,60000)))),IF(E1569&lt;=0,0,IF(E1569&lt;=20000,E1569,IF(E1569&lt;=40000,ROUNDUP(E1569/2,0)+10000,IF(E1569&lt;=80000,ROUNDUP(E1569/4,0)+20000,40000))))),IF(E1569&lt;=0,IF(F1569&lt;=0,0,IF(F1569&lt;=25000,F1569,IF(F1569&lt;=50000,ROUNDUP(F1569/2,0)+12500,IF(F1569&lt;=100000,ROUNDUP(F1569/4,0)+25000,50000)))),MAX(IF(F1569&lt;=0,0,IF(F1569&lt;=25000,F1569,IF(F1569&lt;=50000,ROUNDUP(F1569/2,0)+12500,IF(F1569&lt;=100000,ROUNDUP(F1569/4,0)+25000,50000)))),MIN(IF(AND(D1569="はい",C1569&gt;=2026,C1569&lt;=2027),IF(E1569&lt;=0,0,IF(E1569&lt;=30000,E1569,IF(E1569&lt;=60000,ROUNDUP(E1569/2,0)+15000,IF(E1569&lt;=120000,ROUNDUP(E1569/4,0)+30000,60000)))),IF(E1569&lt;=0,0,IF(E1569&lt;=20000,E1569,IF(E1569&lt;=40000,ROUNDUP(E1569/2,0)+10000,IF(E1569&lt;=80000,ROUNDUP(E1569/4,0)+20000,40000)))))+IF(F1569&lt;=0,0,IF(F1569&lt;=25000,F1569,IF(F1569&lt;=50000,ROUNDUP(F1569/2,0)+12500,IF(F1569&lt;=100000,ROUNDUP(F1569/4,0)+25000,50000)))),IF(AND(D1569="はい",C1569&gt;=2026,C1569&lt;=2027),60000,40000)))))</f>
        <v/>
      </c>
      <c r="P1569" s="18">
        <f>IF(G1569&lt;=0,0,IF(G1569&lt;=20000,G1569,IF(G1569&lt;=40000,ROUNDUP(G1569/2,0)+10000,IF(G1569&lt;=80000,ROUNDUP(G1569/4,0)+20000,40000))))</f>
        <v/>
      </c>
      <c r="Q1569" s="18">
        <f>IF(I1569&lt;=0,IF(H1569&lt;=0,0,IF(H1569&lt;=20000,H1569,IF(H1569&lt;=40000,ROUNDUP(H1569/2,0)+10000,IF(H1569&lt;=80000,ROUNDUP(H1569/4,0)+20000,40000)))),IF(H1569&lt;=0,IF(I1569&lt;=0,0,IF(I1569&lt;=25000,I1569,IF(I1569&lt;=50000,ROUNDUP(I1569/2,0)+12500,IF(I1569&lt;=100000,ROUNDUP(I1569/4,0)+25000,50000)))),MAX(IF(I1569&lt;=0,0,IF(I1569&lt;=25000,I1569,IF(I1569&lt;=50000,ROUNDUP(I1569/2,0)+12500,IF(I1569&lt;=100000,ROUNDUP(I1569/4,0)+25000,50000)))),MIN(IF(H1569&lt;=0,0,IF(H1569&lt;=20000,H1569,IF(H1569&lt;=40000,ROUNDUP(H1569/2,0)+10000,IF(H1569&lt;=80000,ROUNDUP(H1569/4,0)+20000,40000))))+IF(I1569&lt;=0,0,IF(I1569&lt;=25000,I1569,IF(I1569&lt;=50000,ROUNDUP(I1569/2,0)+12500,IF(I1569&lt;=100000,ROUNDUP(I1569/4,0)+25000,50000)))),40000))))</f>
        <v/>
      </c>
      <c r="R1569" s="18">
        <f>MIN(120000,O1569+P1569+Q1569)</f>
        <v/>
      </c>
      <c r="S1569" s="18">
        <f>IF(F1569&lt;=0,IF(E1569&lt;=0,0,IF(E1569&lt;=12000,E1569,IF(E1569&lt;=32000,ROUNDUP(E1569/2,0)+6000,IF(E1569&lt;=56000,ROUNDUP(E1569/4,0)+14000,28000)))),IF(E1569&lt;=0,IF(F1569&lt;=0,0,IF(F1569&lt;=15000,F1569,IF(F1569&lt;=40000,ROUNDUP(F1569/2,0)+7500,IF(F1569&lt;=70000,ROUNDUP(F1569/4,0)+17500,35000)))),MAX(IF(F1569&lt;=0,0,IF(F1569&lt;=15000,F1569,IF(F1569&lt;=40000,ROUNDUP(F1569/2,0)+7500,IF(F1569&lt;=70000,ROUNDUP(F1569/4,0)+17500,35000)))),MIN(IF(E1569&lt;=0,0,IF(E1569&lt;=12000,E1569,IF(E1569&lt;=32000,ROUNDUP(E1569/2,0)+6000,IF(E1569&lt;=56000,ROUNDUP(E1569/4,0)+14000,28000))))+IF(F1569&lt;=0,0,IF(F1569&lt;=15000,F1569,IF(F1569&lt;=40000,ROUNDUP(F1569/2,0)+7500,IF(F1569&lt;=70000,ROUNDUP(F1569/4,0)+17500,35000)))),28000))))</f>
        <v/>
      </c>
      <c r="T1569" s="18">
        <f>IF(G1569&lt;=0,0,IF(G1569&lt;=12000,G1569,IF(G1569&lt;=32000,ROUNDUP(G1569/2,0)+6000,IF(G1569&lt;=56000,ROUNDUP(G1569/4,0)+14000,28000))))</f>
        <v/>
      </c>
      <c r="U1569" s="18">
        <f>IF(I1569&lt;=0,IF(H1569&lt;=0,0,IF(H1569&lt;=12000,H1569,IF(H1569&lt;=32000,ROUNDUP(H1569/2,0)+6000,IF(H1569&lt;=56000,ROUNDUP(H1569/4,0)+14000,28000)))),IF(H1569&lt;=0,IF(I1569&lt;=0,0,IF(I1569&lt;=15000,I1569,IF(I1569&lt;=40000,ROUNDUP(I1569/2,0)+7500,IF(I1569&lt;=70000,ROUNDUP(I1569/4,0)+17500,35000)))),MAX(IF(I1569&lt;=0,0,IF(I1569&lt;=15000,I1569,IF(I1569&lt;=40000,ROUNDUP(I1569/2,0)+7500,IF(I1569&lt;=70000,ROUNDUP(I1569/4,0)+17500,35000)))),MIN(IF(H1569&lt;=0,0,IF(H1569&lt;=12000,H1569,IF(H1569&lt;=32000,ROUNDUP(H1569/2,0)+6000,IF(H1569&lt;=56000,ROUNDUP(H1569/4,0)+14000,28000))))+IF(I1569&lt;=0,0,IF(I1569&lt;=15000,I1569,IF(I1569&lt;=40000,ROUNDUP(I1569/2,0)+7500,IF(I1569&lt;=70000,ROUNDUP(I1569/4,0)+17500,35000)))),28000))))</f>
        <v/>
      </c>
      <c r="V1569" s="18">
        <f>MIN(70000,S1569+T1569+U1569)</f>
        <v/>
      </c>
      <c r="W1569" s="18">
        <f>MAX(0,ROUNDDOWN(M1569-J1569-N1569-K1569-0,-3))</f>
        <v/>
      </c>
      <c r="X1569" s="18">
        <f>MAX(0,ROUNDDOWN(M1569-J1569-N1569-K1569-R1569,-3))</f>
        <v/>
      </c>
      <c r="Y1569" s="18">
        <f>IF(W1569&lt;=0,0,ROUNDDOWN((W1569*LOOKUP(W1569,{0,1950001,3300001,6950001,9000001,18000001,40000001},{0.05,0.1,0.2,0.23,0.33,0.4,0.45})-LOOKUP(W1569,{0,1950001,3300001,6950001,9000001,18000001,40000001},{0,97500,427500,636000,1536000,2796000,4796000}))*1.021,-2))</f>
        <v/>
      </c>
      <c r="Z1569" s="18">
        <f>IF(X1569&lt;=0,0,ROUNDDOWN((X1569*LOOKUP(X1569,{0,1950001,3300001,6950001,9000001,18000001,40000001},{0.05,0.1,0.2,0.23,0.33,0.4,0.45})-LOOKUP(X1569,{0,1950001,3300001,6950001,9000001,18000001,40000001},{0,97500,427500,636000,1536000,2796000,4796000}))*1.021,-2))</f>
        <v/>
      </c>
      <c r="AA1569" s="18">
        <f>MAX(0,ROUNDDOWN(M1569-J1569-430000-L1569-0,-3))</f>
        <v/>
      </c>
      <c r="AB1569" s="18">
        <f>MAX(0,ROUNDDOWN(M1569-J1569-430000-L1569-V1569,-3))</f>
        <v/>
      </c>
      <c r="AC1569" s="18">
        <f>IF(M1569&lt;=450000,0,MAX(0,ROUNDDOWN(AA1569*0.06-MIN(50000,AA1569)*0.03,-2))+MAX(0,ROUNDDOWN(AA1569*0.04-MIN(50000,AA1569)*0.02,-2)))</f>
        <v/>
      </c>
      <c r="AD1569" s="18">
        <f>IF(M1569&lt;=450000,0,MAX(0,ROUNDDOWN(AB1569*0.06-MIN(50000,AB1569)*0.03,-2))+MAX(0,ROUNDDOWN(AB1569*0.04-MIN(50000,AB1569)*0.02,-2)))</f>
        <v/>
      </c>
      <c r="AE1569" s="18">
        <f>Y1569-Z1569</f>
        <v/>
      </c>
      <c r="AF1569" s="18">
        <f>AC1569-AD1569</f>
        <v/>
      </c>
      <c r="AG1569" s="18">
        <f>AE1569+AF1569</f>
        <v/>
      </c>
      <c r="AH1569" s="20">
        <f>IF(W1569&lt;=0,0,LOOKUP(W1569,{0,1950001,3300001,6950001,9000001,18000001,40000001},{0.05,0.1,0.2,0.23,0.33,0.4,0.45}))</f>
        <v/>
      </c>
    </row>
    <row r="1570">
      <c r="A1570" t="inlineStr">
        <is>
          <t>1万円刻み 一般8万円</t>
        </is>
      </c>
      <c r="B1570" s="18">
        <f>'4_1万円刻み'!$A$497</f>
        <v/>
      </c>
      <c r="C1570" s="19" t="n">
        <v>2026</v>
      </c>
      <c r="D1570" t="inlineStr">
        <is>
          <t>いいえ</t>
        </is>
      </c>
      <c r="E1570" s="18" t="n">
        <v>80000</v>
      </c>
      <c r="F1570" s="18" t="n">
        <v>0</v>
      </c>
      <c r="G1570" s="18" t="n">
        <v>0</v>
      </c>
      <c r="H1570" s="18" t="n">
        <v>0</v>
      </c>
      <c r="I1570" s="18" t="n">
        <v>0</v>
      </c>
      <c r="J1570" s="18">
        <f>ROUND(MIN(B1570/12,650000)*12*0.0915+MIN(B1570/12,1390000)*12*(0.0504+0)+B1570*0.005,0)</f>
        <v/>
      </c>
      <c r="K1570" s="18" t="n">
        <v>0</v>
      </c>
      <c r="L1570" s="18" t="n">
        <v>0</v>
      </c>
      <c r="M1570" s="18">
        <f>ROUND(IF(C1570&gt;=2026,IF(B1570&lt;741000,0,IF(B1570&lt;2191000,B1570-740000,IF(B1570&lt;2193000,1451000,IF(B1570&lt;2196000,1453000,IF(B1570&lt;2200000,1456000,IF(B1570&lt;3600000,ROUNDDOWN(B1570/4,-3)*2.8-80000,IF(B1570&lt;6600000,ROUNDDOWN(B1570/4,-3)*3.2-440000,IF(B1570&lt;8500000,ROUNDDOWN(B1570*0.9,0)-1100000,B1570-1950000)))))))),IF(B1570&lt;651000,0,IF(B1570&lt;1900000,B1570-650000,IF(B1570&lt;3600000,ROUNDDOWN(B1570/4,-3)*2.8-80000,IF(B1570&lt;6600000,ROUNDDOWN(B1570/4,-3)*3.2-440000,IF(B1570&lt;8500000,ROUNDDOWN(B1570*0.9,0)-1100000,B1570-1950000)))))),0)</f>
        <v/>
      </c>
      <c r="N1570" s="18">
        <f>IF(M1570&gt;23500000,NA(),IF(C1570&gt;=2026,IF(M1570&lt;=4890000,1040000,IF(M1570&lt;=6550000,670000,620000)),IF(M1570&lt;=1320000,950000,IF(M1570&lt;=3360000,880000,IF(M1570&lt;=4890000,680000,IF(M1570&lt;=6550000,630000,580000))))))</f>
        <v/>
      </c>
      <c r="O1570" s="18">
        <f>IF(F1570&lt;=0,IF(AND(D1570="はい",C1570&gt;=2026,C1570&lt;=2027),IF(E1570&lt;=0,0,IF(E1570&lt;=30000,E1570,IF(E1570&lt;=60000,ROUNDUP(E1570/2,0)+15000,IF(E1570&lt;=120000,ROUNDUP(E1570/4,0)+30000,60000)))),IF(E1570&lt;=0,0,IF(E1570&lt;=20000,E1570,IF(E1570&lt;=40000,ROUNDUP(E1570/2,0)+10000,IF(E1570&lt;=80000,ROUNDUP(E1570/4,0)+20000,40000))))),IF(E1570&lt;=0,IF(F1570&lt;=0,0,IF(F1570&lt;=25000,F1570,IF(F1570&lt;=50000,ROUNDUP(F1570/2,0)+12500,IF(F1570&lt;=100000,ROUNDUP(F1570/4,0)+25000,50000)))),MAX(IF(F1570&lt;=0,0,IF(F1570&lt;=25000,F1570,IF(F1570&lt;=50000,ROUNDUP(F1570/2,0)+12500,IF(F1570&lt;=100000,ROUNDUP(F1570/4,0)+25000,50000)))),MIN(IF(AND(D1570="はい",C1570&gt;=2026,C1570&lt;=2027),IF(E1570&lt;=0,0,IF(E1570&lt;=30000,E1570,IF(E1570&lt;=60000,ROUNDUP(E1570/2,0)+15000,IF(E1570&lt;=120000,ROUNDUP(E1570/4,0)+30000,60000)))),IF(E1570&lt;=0,0,IF(E1570&lt;=20000,E1570,IF(E1570&lt;=40000,ROUNDUP(E1570/2,0)+10000,IF(E1570&lt;=80000,ROUNDUP(E1570/4,0)+20000,40000)))))+IF(F1570&lt;=0,0,IF(F1570&lt;=25000,F1570,IF(F1570&lt;=50000,ROUNDUP(F1570/2,0)+12500,IF(F1570&lt;=100000,ROUNDUP(F1570/4,0)+25000,50000)))),IF(AND(D1570="はい",C1570&gt;=2026,C1570&lt;=2027),60000,40000)))))</f>
        <v/>
      </c>
      <c r="P1570" s="18">
        <f>IF(G1570&lt;=0,0,IF(G1570&lt;=20000,G1570,IF(G1570&lt;=40000,ROUNDUP(G1570/2,0)+10000,IF(G1570&lt;=80000,ROUNDUP(G1570/4,0)+20000,40000))))</f>
        <v/>
      </c>
      <c r="Q1570" s="18">
        <f>IF(I1570&lt;=0,IF(H1570&lt;=0,0,IF(H1570&lt;=20000,H1570,IF(H1570&lt;=40000,ROUNDUP(H1570/2,0)+10000,IF(H1570&lt;=80000,ROUNDUP(H1570/4,0)+20000,40000)))),IF(H1570&lt;=0,IF(I1570&lt;=0,0,IF(I1570&lt;=25000,I1570,IF(I1570&lt;=50000,ROUNDUP(I1570/2,0)+12500,IF(I1570&lt;=100000,ROUNDUP(I1570/4,0)+25000,50000)))),MAX(IF(I1570&lt;=0,0,IF(I1570&lt;=25000,I1570,IF(I1570&lt;=50000,ROUNDUP(I1570/2,0)+12500,IF(I1570&lt;=100000,ROUNDUP(I1570/4,0)+25000,50000)))),MIN(IF(H1570&lt;=0,0,IF(H1570&lt;=20000,H1570,IF(H1570&lt;=40000,ROUNDUP(H1570/2,0)+10000,IF(H1570&lt;=80000,ROUNDUP(H1570/4,0)+20000,40000))))+IF(I1570&lt;=0,0,IF(I1570&lt;=25000,I1570,IF(I1570&lt;=50000,ROUNDUP(I1570/2,0)+12500,IF(I1570&lt;=100000,ROUNDUP(I1570/4,0)+25000,50000)))),40000))))</f>
        <v/>
      </c>
      <c r="R1570" s="18">
        <f>MIN(120000,O1570+P1570+Q1570)</f>
        <v/>
      </c>
      <c r="S1570" s="18">
        <f>IF(F1570&lt;=0,IF(E1570&lt;=0,0,IF(E1570&lt;=12000,E1570,IF(E1570&lt;=32000,ROUNDUP(E1570/2,0)+6000,IF(E1570&lt;=56000,ROUNDUP(E1570/4,0)+14000,28000)))),IF(E1570&lt;=0,IF(F1570&lt;=0,0,IF(F1570&lt;=15000,F1570,IF(F1570&lt;=40000,ROUNDUP(F1570/2,0)+7500,IF(F1570&lt;=70000,ROUNDUP(F1570/4,0)+17500,35000)))),MAX(IF(F1570&lt;=0,0,IF(F1570&lt;=15000,F1570,IF(F1570&lt;=40000,ROUNDUP(F1570/2,0)+7500,IF(F1570&lt;=70000,ROUNDUP(F1570/4,0)+17500,35000)))),MIN(IF(E1570&lt;=0,0,IF(E1570&lt;=12000,E1570,IF(E1570&lt;=32000,ROUNDUP(E1570/2,0)+6000,IF(E1570&lt;=56000,ROUNDUP(E1570/4,0)+14000,28000))))+IF(F1570&lt;=0,0,IF(F1570&lt;=15000,F1570,IF(F1570&lt;=40000,ROUNDUP(F1570/2,0)+7500,IF(F1570&lt;=70000,ROUNDUP(F1570/4,0)+17500,35000)))),28000))))</f>
        <v/>
      </c>
      <c r="T1570" s="18">
        <f>IF(G1570&lt;=0,0,IF(G1570&lt;=12000,G1570,IF(G1570&lt;=32000,ROUNDUP(G1570/2,0)+6000,IF(G1570&lt;=56000,ROUNDUP(G1570/4,0)+14000,28000))))</f>
        <v/>
      </c>
      <c r="U1570" s="18">
        <f>IF(I1570&lt;=0,IF(H1570&lt;=0,0,IF(H1570&lt;=12000,H1570,IF(H1570&lt;=32000,ROUNDUP(H1570/2,0)+6000,IF(H1570&lt;=56000,ROUNDUP(H1570/4,0)+14000,28000)))),IF(H1570&lt;=0,IF(I1570&lt;=0,0,IF(I1570&lt;=15000,I1570,IF(I1570&lt;=40000,ROUNDUP(I1570/2,0)+7500,IF(I1570&lt;=70000,ROUNDUP(I1570/4,0)+17500,35000)))),MAX(IF(I1570&lt;=0,0,IF(I1570&lt;=15000,I1570,IF(I1570&lt;=40000,ROUNDUP(I1570/2,0)+7500,IF(I1570&lt;=70000,ROUNDUP(I1570/4,0)+17500,35000)))),MIN(IF(H1570&lt;=0,0,IF(H1570&lt;=12000,H1570,IF(H1570&lt;=32000,ROUNDUP(H1570/2,0)+6000,IF(H1570&lt;=56000,ROUNDUP(H1570/4,0)+14000,28000))))+IF(I1570&lt;=0,0,IF(I1570&lt;=15000,I1570,IF(I1570&lt;=40000,ROUNDUP(I1570/2,0)+7500,IF(I1570&lt;=70000,ROUNDUP(I1570/4,0)+17500,35000)))),28000))))</f>
        <v/>
      </c>
      <c r="V1570" s="18">
        <f>MIN(70000,S1570+T1570+U1570)</f>
        <v/>
      </c>
      <c r="W1570" s="18">
        <f>MAX(0,ROUNDDOWN(M1570-J1570-N1570-K1570-0,-3))</f>
        <v/>
      </c>
      <c r="X1570" s="18">
        <f>MAX(0,ROUNDDOWN(M1570-J1570-N1570-K1570-R1570,-3))</f>
        <v/>
      </c>
      <c r="Y1570" s="18">
        <f>IF(W1570&lt;=0,0,ROUNDDOWN((W1570*LOOKUP(W1570,{0,1950001,3300001,6950001,9000001,18000001,40000001},{0.05,0.1,0.2,0.23,0.33,0.4,0.45})-LOOKUP(W1570,{0,1950001,3300001,6950001,9000001,18000001,40000001},{0,97500,427500,636000,1536000,2796000,4796000}))*1.021,-2))</f>
        <v/>
      </c>
      <c r="Z1570" s="18">
        <f>IF(X1570&lt;=0,0,ROUNDDOWN((X1570*LOOKUP(X1570,{0,1950001,3300001,6950001,9000001,18000001,40000001},{0.05,0.1,0.2,0.23,0.33,0.4,0.45})-LOOKUP(X1570,{0,1950001,3300001,6950001,9000001,18000001,40000001},{0,97500,427500,636000,1536000,2796000,4796000}))*1.021,-2))</f>
        <v/>
      </c>
      <c r="AA1570" s="18">
        <f>MAX(0,ROUNDDOWN(M1570-J1570-430000-L1570-0,-3))</f>
        <v/>
      </c>
      <c r="AB1570" s="18">
        <f>MAX(0,ROUNDDOWN(M1570-J1570-430000-L1570-V1570,-3))</f>
        <v/>
      </c>
      <c r="AC1570" s="18">
        <f>IF(M1570&lt;=450000,0,MAX(0,ROUNDDOWN(AA1570*0.06-MIN(50000,AA1570)*0.03,-2))+MAX(0,ROUNDDOWN(AA1570*0.04-MIN(50000,AA1570)*0.02,-2)))</f>
        <v/>
      </c>
      <c r="AD1570" s="18">
        <f>IF(M1570&lt;=450000,0,MAX(0,ROUNDDOWN(AB1570*0.06-MIN(50000,AB1570)*0.03,-2))+MAX(0,ROUNDDOWN(AB1570*0.04-MIN(50000,AB1570)*0.02,-2)))</f>
        <v/>
      </c>
      <c r="AE1570" s="18">
        <f>Y1570-Z1570</f>
        <v/>
      </c>
      <c r="AF1570" s="18">
        <f>AC1570-AD1570</f>
        <v/>
      </c>
      <c r="AG1570" s="18">
        <f>AE1570+AF1570</f>
        <v/>
      </c>
      <c r="AH1570" s="20">
        <f>IF(W1570&lt;=0,0,LOOKUP(W1570,{0,1950001,3300001,6950001,9000001,18000001,40000001},{0.05,0.1,0.2,0.23,0.33,0.4,0.45}))</f>
        <v/>
      </c>
    </row>
    <row r="1571">
      <c r="A1571" t="inlineStr">
        <is>
          <t>1万円刻み 特例あり一般12万円</t>
        </is>
      </c>
      <c r="B1571" s="18">
        <f>'4_1万円刻み'!$A$497</f>
        <v/>
      </c>
      <c r="C1571" s="19" t="n">
        <v>2026</v>
      </c>
      <c r="D1571" t="inlineStr">
        <is>
          <t>はい</t>
        </is>
      </c>
      <c r="E1571" s="18" t="n">
        <v>120000</v>
      </c>
      <c r="F1571" s="18" t="n">
        <v>0</v>
      </c>
      <c r="G1571" s="18" t="n">
        <v>0</v>
      </c>
      <c r="H1571" s="18" t="n">
        <v>0</v>
      </c>
      <c r="I1571" s="18" t="n">
        <v>0</v>
      </c>
      <c r="J1571" s="18">
        <f>ROUND(MIN(B1571/12,650000)*12*0.0915+MIN(B1571/12,1390000)*12*(0.0504+0)+B1571*0.005,0)</f>
        <v/>
      </c>
      <c r="K1571" s="18" t="n">
        <v>0</v>
      </c>
      <c r="L1571" s="18" t="n">
        <v>0</v>
      </c>
      <c r="M1571" s="18">
        <f>ROUND(IF(C1571&gt;=2026,IF(B1571&lt;741000,0,IF(B1571&lt;2191000,B1571-740000,IF(B1571&lt;2193000,1451000,IF(B1571&lt;2196000,1453000,IF(B1571&lt;2200000,1456000,IF(B1571&lt;3600000,ROUNDDOWN(B1571/4,-3)*2.8-80000,IF(B1571&lt;6600000,ROUNDDOWN(B1571/4,-3)*3.2-440000,IF(B1571&lt;8500000,ROUNDDOWN(B1571*0.9,0)-1100000,B1571-1950000)))))))),IF(B1571&lt;651000,0,IF(B1571&lt;1900000,B1571-650000,IF(B1571&lt;3600000,ROUNDDOWN(B1571/4,-3)*2.8-80000,IF(B1571&lt;6600000,ROUNDDOWN(B1571/4,-3)*3.2-440000,IF(B1571&lt;8500000,ROUNDDOWN(B1571*0.9,0)-1100000,B1571-1950000)))))),0)</f>
        <v/>
      </c>
      <c r="N1571" s="18">
        <f>IF(M1571&gt;23500000,NA(),IF(C1571&gt;=2026,IF(M1571&lt;=4890000,1040000,IF(M1571&lt;=6550000,670000,620000)),IF(M1571&lt;=1320000,950000,IF(M1571&lt;=3360000,880000,IF(M1571&lt;=4890000,680000,IF(M1571&lt;=6550000,630000,580000))))))</f>
        <v/>
      </c>
      <c r="O1571" s="18">
        <f>IF(F1571&lt;=0,IF(AND(D1571="はい",C1571&gt;=2026,C1571&lt;=2027),IF(E1571&lt;=0,0,IF(E1571&lt;=30000,E1571,IF(E1571&lt;=60000,ROUNDUP(E1571/2,0)+15000,IF(E1571&lt;=120000,ROUNDUP(E1571/4,0)+30000,60000)))),IF(E1571&lt;=0,0,IF(E1571&lt;=20000,E1571,IF(E1571&lt;=40000,ROUNDUP(E1571/2,0)+10000,IF(E1571&lt;=80000,ROUNDUP(E1571/4,0)+20000,40000))))),IF(E1571&lt;=0,IF(F1571&lt;=0,0,IF(F1571&lt;=25000,F1571,IF(F1571&lt;=50000,ROUNDUP(F1571/2,0)+12500,IF(F1571&lt;=100000,ROUNDUP(F1571/4,0)+25000,50000)))),MAX(IF(F1571&lt;=0,0,IF(F1571&lt;=25000,F1571,IF(F1571&lt;=50000,ROUNDUP(F1571/2,0)+12500,IF(F1571&lt;=100000,ROUNDUP(F1571/4,0)+25000,50000)))),MIN(IF(AND(D1571="はい",C1571&gt;=2026,C1571&lt;=2027),IF(E1571&lt;=0,0,IF(E1571&lt;=30000,E1571,IF(E1571&lt;=60000,ROUNDUP(E1571/2,0)+15000,IF(E1571&lt;=120000,ROUNDUP(E1571/4,0)+30000,60000)))),IF(E1571&lt;=0,0,IF(E1571&lt;=20000,E1571,IF(E1571&lt;=40000,ROUNDUP(E1571/2,0)+10000,IF(E1571&lt;=80000,ROUNDUP(E1571/4,0)+20000,40000)))))+IF(F1571&lt;=0,0,IF(F1571&lt;=25000,F1571,IF(F1571&lt;=50000,ROUNDUP(F1571/2,0)+12500,IF(F1571&lt;=100000,ROUNDUP(F1571/4,0)+25000,50000)))),IF(AND(D1571="はい",C1571&gt;=2026,C1571&lt;=2027),60000,40000)))))</f>
        <v/>
      </c>
      <c r="P1571" s="18">
        <f>IF(G1571&lt;=0,0,IF(G1571&lt;=20000,G1571,IF(G1571&lt;=40000,ROUNDUP(G1571/2,0)+10000,IF(G1571&lt;=80000,ROUNDUP(G1571/4,0)+20000,40000))))</f>
        <v/>
      </c>
      <c r="Q1571" s="18">
        <f>IF(I1571&lt;=0,IF(H1571&lt;=0,0,IF(H1571&lt;=20000,H1571,IF(H1571&lt;=40000,ROUNDUP(H1571/2,0)+10000,IF(H1571&lt;=80000,ROUNDUP(H1571/4,0)+20000,40000)))),IF(H1571&lt;=0,IF(I1571&lt;=0,0,IF(I1571&lt;=25000,I1571,IF(I1571&lt;=50000,ROUNDUP(I1571/2,0)+12500,IF(I1571&lt;=100000,ROUNDUP(I1571/4,0)+25000,50000)))),MAX(IF(I1571&lt;=0,0,IF(I1571&lt;=25000,I1571,IF(I1571&lt;=50000,ROUNDUP(I1571/2,0)+12500,IF(I1571&lt;=100000,ROUNDUP(I1571/4,0)+25000,50000)))),MIN(IF(H1571&lt;=0,0,IF(H1571&lt;=20000,H1571,IF(H1571&lt;=40000,ROUNDUP(H1571/2,0)+10000,IF(H1571&lt;=80000,ROUNDUP(H1571/4,0)+20000,40000))))+IF(I1571&lt;=0,0,IF(I1571&lt;=25000,I1571,IF(I1571&lt;=50000,ROUNDUP(I1571/2,0)+12500,IF(I1571&lt;=100000,ROUNDUP(I1571/4,0)+25000,50000)))),40000))))</f>
        <v/>
      </c>
      <c r="R1571" s="18">
        <f>MIN(120000,O1571+P1571+Q1571)</f>
        <v/>
      </c>
      <c r="S1571" s="18">
        <f>IF(F1571&lt;=0,IF(E1571&lt;=0,0,IF(E1571&lt;=12000,E1571,IF(E1571&lt;=32000,ROUNDUP(E1571/2,0)+6000,IF(E1571&lt;=56000,ROUNDUP(E1571/4,0)+14000,28000)))),IF(E1571&lt;=0,IF(F1571&lt;=0,0,IF(F1571&lt;=15000,F1571,IF(F1571&lt;=40000,ROUNDUP(F1571/2,0)+7500,IF(F1571&lt;=70000,ROUNDUP(F1571/4,0)+17500,35000)))),MAX(IF(F1571&lt;=0,0,IF(F1571&lt;=15000,F1571,IF(F1571&lt;=40000,ROUNDUP(F1571/2,0)+7500,IF(F1571&lt;=70000,ROUNDUP(F1571/4,0)+17500,35000)))),MIN(IF(E1571&lt;=0,0,IF(E1571&lt;=12000,E1571,IF(E1571&lt;=32000,ROUNDUP(E1571/2,0)+6000,IF(E1571&lt;=56000,ROUNDUP(E1571/4,0)+14000,28000))))+IF(F1571&lt;=0,0,IF(F1571&lt;=15000,F1571,IF(F1571&lt;=40000,ROUNDUP(F1571/2,0)+7500,IF(F1571&lt;=70000,ROUNDUP(F1571/4,0)+17500,35000)))),28000))))</f>
        <v/>
      </c>
      <c r="T1571" s="18">
        <f>IF(G1571&lt;=0,0,IF(G1571&lt;=12000,G1571,IF(G1571&lt;=32000,ROUNDUP(G1571/2,0)+6000,IF(G1571&lt;=56000,ROUNDUP(G1571/4,0)+14000,28000))))</f>
        <v/>
      </c>
      <c r="U1571" s="18">
        <f>IF(I1571&lt;=0,IF(H1571&lt;=0,0,IF(H1571&lt;=12000,H1571,IF(H1571&lt;=32000,ROUNDUP(H1571/2,0)+6000,IF(H1571&lt;=56000,ROUNDUP(H1571/4,0)+14000,28000)))),IF(H1571&lt;=0,IF(I1571&lt;=0,0,IF(I1571&lt;=15000,I1571,IF(I1571&lt;=40000,ROUNDUP(I1571/2,0)+7500,IF(I1571&lt;=70000,ROUNDUP(I1571/4,0)+17500,35000)))),MAX(IF(I1571&lt;=0,0,IF(I1571&lt;=15000,I1571,IF(I1571&lt;=40000,ROUNDUP(I1571/2,0)+7500,IF(I1571&lt;=70000,ROUNDUP(I1571/4,0)+17500,35000)))),MIN(IF(H1571&lt;=0,0,IF(H1571&lt;=12000,H1571,IF(H1571&lt;=32000,ROUNDUP(H1571/2,0)+6000,IF(H1571&lt;=56000,ROUNDUP(H1571/4,0)+14000,28000))))+IF(I1571&lt;=0,0,IF(I1571&lt;=15000,I1571,IF(I1571&lt;=40000,ROUNDUP(I1571/2,0)+7500,IF(I1571&lt;=70000,ROUNDUP(I1571/4,0)+17500,35000)))),28000))))</f>
        <v/>
      </c>
      <c r="V1571" s="18">
        <f>MIN(70000,S1571+T1571+U1571)</f>
        <v/>
      </c>
      <c r="W1571" s="18">
        <f>MAX(0,ROUNDDOWN(M1571-J1571-N1571-K1571-0,-3))</f>
        <v/>
      </c>
      <c r="X1571" s="18">
        <f>MAX(0,ROUNDDOWN(M1571-J1571-N1571-K1571-R1571,-3))</f>
        <v/>
      </c>
      <c r="Y1571" s="18">
        <f>IF(W1571&lt;=0,0,ROUNDDOWN((W1571*LOOKUP(W1571,{0,1950001,3300001,6950001,9000001,18000001,40000001},{0.05,0.1,0.2,0.23,0.33,0.4,0.45})-LOOKUP(W1571,{0,1950001,3300001,6950001,9000001,18000001,40000001},{0,97500,427500,636000,1536000,2796000,4796000}))*1.021,-2))</f>
        <v/>
      </c>
      <c r="Z1571" s="18">
        <f>IF(X1571&lt;=0,0,ROUNDDOWN((X1571*LOOKUP(X1571,{0,1950001,3300001,6950001,9000001,18000001,40000001},{0.05,0.1,0.2,0.23,0.33,0.4,0.45})-LOOKUP(X1571,{0,1950001,3300001,6950001,9000001,18000001,40000001},{0,97500,427500,636000,1536000,2796000,4796000}))*1.021,-2))</f>
        <v/>
      </c>
      <c r="AA1571" s="18">
        <f>MAX(0,ROUNDDOWN(M1571-J1571-430000-L1571-0,-3))</f>
        <v/>
      </c>
      <c r="AB1571" s="18">
        <f>MAX(0,ROUNDDOWN(M1571-J1571-430000-L1571-V1571,-3))</f>
        <v/>
      </c>
      <c r="AC1571" s="18">
        <f>IF(M1571&lt;=450000,0,MAX(0,ROUNDDOWN(AA1571*0.06-MIN(50000,AA1571)*0.03,-2))+MAX(0,ROUNDDOWN(AA1571*0.04-MIN(50000,AA1571)*0.02,-2)))</f>
        <v/>
      </c>
      <c r="AD1571" s="18">
        <f>IF(M1571&lt;=450000,0,MAX(0,ROUNDDOWN(AB1571*0.06-MIN(50000,AB1571)*0.03,-2))+MAX(0,ROUNDDOWN(AB1571*0.04-MIN(50000,AB1571)*0.02,-2)))</f>
        <v/>
      </c>
      <c r="AE1571" s="18">
        <f>Y1571-Z1571</f>
        <v/>
      </c>
      <c r="AF1571" s="18">
        <f>AC1571-AD1571</f>
        <v/>
      </c>
      <c r="AG1571" s="18">
        <f>AE1571+AF1571</f>
        <v/>
      </c>
      <c r="AH1571" s="20">
        <f>IF(W1571&lt;=0,0,LOOKUP(W1571,{0,1950001,3300001,6950001,9000001,18000001,40000001},{0.05,0.1,0.2,0.23,0.33,0.4,0.45}))</f>
        <v/>
      </c>
    </row>
    <row r="1572">
      <c r="A1572" t="inlineStr">
        <is>
          <t>1万円刻み 3区分8万円ずつ</t>
        </is>
      </c>
      <c r="B1572" s="18">
        <f>'4_1万円刻み'!$A$498</f>
        <v/>
      </c>
      <c r="C1572" s="19" t="n">
        <v>2026</v>
      </c>
      <c r="D1572" t="inlineStr">
        <is>
          <t>いいえ</t>
        </is>
      </c>
      <c r="E1572" s="18" t="n">
        <v>80000</v>
      </c>
      <c r="F1572" s="18" t="n">
        <v>0</v>
      </c>
      <c r="G1572" s="18" t="n">
        <v>80000</v>
      </c>
      <c r="H1572" s="18" t="n">
        <v>80000</v>
      </c>
      <c r="I1572" s="18" t="n">
        <v>0</v>
      </c>
      <c r="J1572" s="18">
        <f>ROUND(MIN(B1572/12,650000)*12*0.0915+MIN(B1572/12,1390000)*12*(0.0504+0)+B1572*0.005,0)</f>
        <v/>
      </c>
      <c r="K1572" s="18" t="n">
        <v>0</v>
      </c>
      <c r="L1572" s="18" t="n">
        <v>0</v>
      </c>
      <c r="M1572" s="18">
        <f>ROUND(IF(C1572&gt;=2026,IF(B1572&lt;741000,0,IF(B1572&lt;2191000,B1572-740000,IF(B1572&lt;2193000,1451000,IF(B1572&lt;2196000,1453000,IF(B1572&lt;2200000,1456000,IF(B1572&lt;3600000,ROUNDDOWN(B1572/4,-3)*2.8-80000,IF(B1572&lt;6600000,ROUNDDOWN(B1572/4,-3)*3.2-440000,IF(B1572&lt;8500000,ROUNDDOWN(B1572*0.9,0)-1100000,B1572-1950000)))))))),IF(B1572&lt;651000,0,IF(B1572&lt;1900000,B1572-650000,IF(B1572&lt;3600000,ROUNDDOWN(B1572/4,-3)*2.8-80000,IF(B1572&lt;6600000,ROUNDDOWN(B1572/4,-3)*3.2-440000,IF(B1572&lt;8500000,ROUNDDOWN(B1572*0.9,0)-1100000,B1572-1950000)))))),0)</f>
        <v/>
      </c>
      <c r="N1572" s="18">
        <f>IF(M1572&gt;23500000,NA(),IF(C1572&gt;=2026,IF(M1572&lt;=4890000,1040000,IF(M1572&lt;=6550000,670000,620000)),IF(M1572&lt;=1320000,950000,IF(M1572&lt;=3360000,880000,IF(M1572&lt;=4890000,680000,IF(M1572&lt;=6550000,630000,580000))))))</f>
        <v/>
      </c>
      <c r="O1572" s="18">
        <f>IF(F1572&lt;=0,IF(AND(D1572="はい",C1572&gt;=2026,C1572&lt;=2027),IF(E1572&lt;=0,0,IF(E1572&lt;=30000,E1572,IF(E1572&lt;=60000,ROUNDUP(E1572/2,0)+15000,IF(E1572&lt;=120000,ROUNDUP(E1572/4,0)+30000,60000)))),IF(E1572&lt;=0,0,IF(E1572&lt;=20000,E1572,IF(E1572&lt;=40000,ROUNDUP(E1572/2,0)+10000,IF(E1572&lt;=80000,ROUNDUP(E1572/4,0)+20000,40000))))),IF(E1572&lt;=0,IF(F1572&lt;=0,0,IF(F1572&lt;=25000,F1572,IF(F1572&lt;=50000,ROUNDUP(F1572/2,0)+12500,IF(F1572&lt;=100000,ROUNDUP(F1572/4,0)+25000,50000)))),MAX(IF(F1572&lt;=0,0,IF(F1572&lt;=25000,F1572,IF(F1572&lt;=50000,ROUNDUP(F1572/2,0)+12500,IF(F1572&lt;=100000,ROUNDUP(F1572/4,0)+25000,50000)))),MIN(IF(AND(D1572="はい",C1572&gt;=2026,C1572&lt;=2027),IF(E1572&lt;=0,0,IF(E1572&lt;=30000,E1572,IF(E1572&lt;=60000,ROUNDUP(E1572/2,0)+15000,IF(E1572&lt;=120000,ROUNDUP(E1572/4,0)+30000,60000)))),IF(E1572&lt;=0,0,IF(E1572&lt;=20000,E1572,IF(E1572&lt;=40000,ROUNDUP(E1572/2,0)+10000,IF(E1572&lt;=80000,ROUNDUP(E1572/4,0)+20000,40000)))))+IF(F1572&lt;=0,0,IF(F1572&lt;=25000,F1572,IF(F1572&lt;=50000,ROUNDUP(F1572/2,0)+12500,IF(F1572&lt;=100000,ROUNDUP(F1572/4,0)+25000,50000)))),IF(AND(D1572="はい",C1572&gt;=2026,C1572&lt;=2027),60000,40000)))))</f>
        <v/>
      </c>
      <c r="P1572" s="18">
        <f>IF(G1572&lt;=0,0,IF(G1572&lt;=20000,G1572,IF(G1572&lt;=40000,ROUNDUP(G1572/2,0)+10000,IF(G1572&lt;=80000,ROUNDUP(G1572/4,0)+20000,40000))))</f>
        <v/>
      </c>
      <c r="Q1572" s="18">
        <f>IF(I1572&lt;=0,IF(H1572&lt;=0,0,IF(H1572&lt;=20000,H1572,IF(H1572&lt;=40000,ROUNDUP(H1572/2,0)+10000,IF(H1572&lt;=80000,ROUNDUP(H1572/4,0)+20000,40000)))),IF(H1572&lt;=0,IF(I1572&lt;=0,0,IF(I1572&lt;=25000,I1572,IF(I1572&lt;=50000,ROUNDUP(I1572/2,0)+12500,IF(I1572&lt;=100000,ROUNDUP(I1572/4,0)+25000,50000)))),MAX(IF(I1572&lt;=0,0,IF(I1572&lt;=25000,I1572,IF(I1572&lt;=50000,ROUNDUP(I1572/2,0)+12500,IF(I1572&lt;=100000,ROUNDUP(I1572/4,0)+25000,50000)))),MIN(IF(H1572&lt;=0,0,IF(H1572&lt;=20000,H1572,IF(H1572&lt;=40000,ROUNDUP(H1572/2,0)+10000,IF(H1572&lt;=80000,ROUNDUP(H1572/4,0)+20000,40000))))+IF(I1572&lt;=0,0,IF(I1572&lt;=25000,I1572,IF(I1572&lt;=50000,ROUNDUP(I1572/2,0)+12500,IF(I1572&lt;=100000,ROUNDUP(I1572/4,0)+25000,50000)))),40000))))</f>
        <v/>
      </c>
      <c r="R1572" s="18">
        <f>MIN(120000,O1572+P1572+Q1572)</f>
        <v/>
      </c>
      <c r="S1572" s="18">
        <f>IF(F1572&lt;=0,IF(E1572&lt;=0,0,IF(E1572&lt;=12000,E1572,IF(E1572&lt;=32000,ROUNDUP(E1572/2,0)+6000,IF(E1572&lt;=56000,ROUNDUP(E1572/4,0)+14000,28000)))),IF(E1572&lt;=0,IF(F1572&lt;=0,0,IF(F1572&lt;=15000,F1572,IF(F1572&lt;=40000,ROUNDUP(F1572/2,0)+7500,IF(F1572&lt;=70000,ROUNDUP(F1572/4,0)+17500,35000)))),MAX(IF(F1572&lt;=0,0,IF(F1572&lt;=15000,F1572,IF(F1572&lt;=40000,ROUNDUP(F1572/2,0)+7500,IF(F1572&lt;=70000,ROUNDUP(F1572/4,0)+17500,35000)))),MIN(IF(E1572&lt;=0,0,IF(E1572&lt;=12000,E1572,IF(E1572&lt;=32000,ROUNDUP(E1572/2,0)+6000,IF(E1572&lt;=56000,ROUNDUP(E1572/4,0)+14000,28000))))+IF(F1572&lt;=0,0,IF(F1572&lt;=15000,F1572,IF(F1572&lt;=40000,ROUNDUP(F1572/2,0)+7500,IF(F1572&lt;=70000,ROUNDUP(F1572/4,0)+17500,35000)))),28000))))</f>
        <v/>
      </c>
      <c r="T1572" s="18">
        <f>IF(G1572&lt;=0,0,IF(G1572&lt;=12000,G1572,IF(G1572&lt;=32000,ROUNDUP(G1572/2,0)+6000,IF(G1572&lt;=56000,ROUNDUP(G1572/4,0)+14000,28000))))</f>
        <v/>
      </c>
      <c r="U1572" s="18">
        <f>IF(I1572&lt;=0,IF(H1572&lt;=0,0,IF(H1572&lt;=12000,H1572,IF(H1572&lt;=32000,ROUNDUP(H1572/2,0)+6000,IF(H1572&lt;=56000,ROUNDUP(H1572/4,0)+14000,28000)))),IF(H1572&lt;=0,IF(I1572&lt;=0,0,IF(I1572&lt;=15000,I1572,IF(I1572&lt;=40000,ROUNDUP(I1572/2,0)+7500,IF(I1572&lt;=70000,ROUNDUP(I1572/4,0)+17500,35000)))),MAX(IF(I1572&lt;=0,0,IF(I1572&lt;=15000,I1572,IF(I1572&lt;=40000,ROUNDUP(I1572/2,0)+7500,IF(I1572&lt;=70000,ROUNDUP(I1572/4,0)+17500,35000)))),MIN(IF(H1572&lt;=0,0,IF(H1572&lt;=12000,H1572,IF(H1572&lt;=32000,ROUNDUP(H1572/2,0)+6000,IF(H1572&lt;=56000,ROUNDUP(H1572/4,0)+14000,28000))))+IF(I1572&lt;=0,0,IF(I1572&lt;=15000,I1572,IF(I1572&lt;=40000,ROUNDUP(I1572/2,0)+7500,IF(I1572&lt;=70000,ROUNDUP(I1572/4,0)+17500,35000)))),28000))))</f>
        <v/>
      </c>
      <c r="V1572" s="18">
        <f>MIN(70000,S1572+T1572+U1572)</f>
        <v/>
      </c>
      <c r="W1572" s="18">
        <f>MAX(0,ROUNDDOWN(M1572-J1572-N1572-K1572-0,-3))</f>
        <v/>
      </c>
      <c r="X1572" s="18">
        <f>MAX(0,ROUNDDOWN(M1572-J1572-N1572-K1572-R1572,-3))</f>
        <v/>
      </c>
      <c r="Y1572" s="18">
        <f>IF(W1572&lt;=0,0,ROUNDDOWN((W1572*LOOKUP(W1572,{0,1950001,3300001,6950001,9000001,18000001,40000001},{0.05,0.1,0.2,0.23,0.33,0.4,0.45})-LOOKUP(W1572,{0,1950001,3300001,6950001,9000001,18000001,40000001},{0,97500,427500,636000,1536000,2796000,4796000}))*1.021,-2))</f>
        <v/>
      </c>
      <c r="Z1572" s="18">
        <f>IF(X1572&lt;=0,0,ROUNDDOWN((X1572*LOOKUP(X1572,{0,1950001,3300001,6950001,9000001,18000001,40000001},{0.05,0.1,0.2,0.23,0.33,0.4,0.45})-LOOKUP(X1572,{0,1950001,3300001,6950001,9000001,18000001,40000001},{0,97500,427500,636000,1536000,2796000,4796000}))*1.021,-2))</f>
        <v/>
      </c>
      <c r="AA1572" s="18">
        <f>MAX(0,ROUNDDOWN(M1572-J1572-430000-L1572-0,-3))</f>
        <v/>
      </c>
      <c r="AB1572" s="18">
        <f>MAX(0,ROUNDDOWN(M1572-J1572-430000-L1572-V1572,-3))</f>
        <v/>
      </c>
      <c r="AC1572" s="18">
        <f>IF(M1572&lt;=450000,0,MAX(0,ROUNDDOWN(AA1572*0.06-MIN(50000,AA1572)*0.03,-2))+MAX(0,ROUNDDOWN(AA1572*0.04-MIN(50000,AA1572)*0.02,-2)))</f>
        <v/>
      </c>
      <c r="AD1572" s="18">
        <f>IF(M1572&lt;=450000,0,MAX(0,ROUNDDOWN(AB1572*0.06-MIN(50000,AB1572)*0.03,-2))+MAX(0,ROUNDDOWN(AB1572*0.04-MIN(50000,AB1572)*0.02,-2)))</f>
        <v/>
      </c>
      <c r="AE1572" s="18">
        <f>Y1572-Z1572</f>
        <v/>
      </c>
      <c r="AF1572" s="18">
        <f>AC1572-AD1572</f>
        <v/>
      </c>
      <c r="AG1572" s="18">
        <f>AE1572+AF1572</f>
        <v/>
      </c>
      <c r="AH1572" s="20">
        <f>IF(W1572&lt;=0,0,LOOKUP(W1572,{0,1950001,3300001,6950001,9000001,18000001,40000001},{0.05,0.1,0.2,0.23,0.33,0.4,0.45}))</f>
        <v/>
      </c>
    </row>
    <row r="1573">
      <c r="A1573" t="inlineStr">
        <is>
          <t>1万円刻み 一般8万円</t>
        </is>
      </c>
      <c r="B1573" s="18">
        <f>'4_1万円刻み'!$A$498</f>
        <v/>
      </c>
      <c r="C1573" s="19" t="n">
        <v>2026</v>
      </c>
      <c r="D1573" t="inlineStr">
        <is>
          <t>いいえ</t>
        </is>
      </c>
      <c r="E1573" s="18" t="n">
        <v>80000</v>
      </c>
      <c r="F1573" s="18" t="n">
        <v>0</v>
      </c>
      <c r="G1573" s="18" t="n">
        <v>0</v>
      </c>
      <c r="H1573" s="18" t="n">
        <v>0</v>
      </c>
      <c r="I1573" s="18" t="n">
        <v>0</v>
      </c>
      <c r="J1573" s="18">
        <f>ROUND(MIN(B1573/12,650000)*12*0.0915+MIN(B1573/12,1390000)*12*(0.0504+0)+B1573*0.005,0)</f>
        <v/>
      </c>
      <c r="K1573" s="18" t="n">
        <v>0</v>
      </c>
      <c r="L1573" s="18" t="n">
        <v>0</v>
      </c>
      <c r="M1573" s="18">
        <f>ROUND(IF(C1573&gt;=2026,IF(B1573&lt;741000,0,IF(B1573&lt;2191000,B1573-740000,IF(B1573&lt;2193000,1451000,IF(B1573&lt;2196000,1453000,IF(B1573&lt;2200000,1456000,IF(B1573&lt;3600000,ROUNDDOWN(B1573/4,-3)*2.8-80000,IF(B1573&lt;6600000,ROUNDDOWN(B1573/4,-3)*3.2-440000,IF(B1573&lt;8500000,ROUNDDOWN(B1573*0.9,0)-1100000,B1573-1950000)))))))),IF(B1573&lt;651000,0,IF(B1573&lt;1900000,B1573-650000,IF(B1573&lt;3600000,ROUNDDOWN(B1573/4,-3)*2.8-80000,IF(B1573&lt;6600000,ROUNDDOWN(B1573/4,-3)*3.2-440000,IF(B1573&lt;8500000,ROUNDDOWN(B1573*0.9,0)-1100000,B1573-1950000)))))),0)</f>
        <v/>
      </c>
      <c r="N1573" s="18">
        <f>IF(M1573&gt;23500000,NA(),IF(C1573&gt;=2026,IF(M1573&lt;=4890000,1040000,IF(M1573&lt;=6550000,670000,620000)),IF(M1573&lt;=1320000,950000,IF(M1573&lt;=3360000,880000,IF(M1573&lt;=4890000,680000,IF(M1573&lt;=6550000,630000,580000))))))</f>
        <v/>
      </c>
      <c r="O1573" s="18">
        <f>IF(F1573&lt;=0,IF(AND(D1573="はい",C1573&gt;=2026,C1573&lt;=2027),IF(E1573&lt;=0,0,IF(E1573&lt;=30000,E1573,IF(E1573&lt;=60000,ROUNDUP(E1573/2,0)+15000,IF(E1573&lt;=120000,ROUNDUP(E1573/4,0)+30000,60000)))),IF(E1573&lt;=0,0,IF(E1573&lt;=20000,E1573,IF(E1573&lt;=40000,ROUNDUP(E1573/2,0)+10000,IF(E1573&lt;=80000,ROUNDUP(E1573/4,0)+20000,40000))))),IF(E1573&lt;=0,IF(F1573&lt;=0,0,IF(F1573&lt;=25000,F1573,IF(F1573&lt;=50000,ROUNDUP(F1573/2,0)+12500,IF(F1573&lt;=100000,ROUNDUP(F1573/4,0)+25000,50000)))),MAX(IF(F1573&lt;=0,0,IF(F1573&lt;=25000,F1573,IF(F1573&lt;=50000,ROUNDUP(F1573/2,0)+12500,IF(F1573&lt;=100000,ROUNDUP(F1573/4,0)+25000,50000)))),MIN(IF(AND(D1573="はい",C1573&gt;=2026,C1573&lt;=2027),IF(E1573&lt;=0,0,IF(E1573&lt;=30000,E1573,IF(E1573&lt;=60000,ROUNDUP(E1573/2,0)+15000,IF(E1573&lt;=120000,ROUNDUP(E1573/4,0)+30000,60000)))),IF(E1573&lt;=0,0,IF(E1573&lt;=20000,E1573,IF(E1573&lt;=40000,ROUNDUP(E1573/2,0)+10000,IF(E1573&lt;=80000,ROUNDUP(E1573/4,0)+20000,40000)))))+IF(F1573&lt;=0,0,IF(F1573&lt;=25000,F1573,IF(F1573&lt;=50000,ROUNDUP(F1573/2,0)+12500,IF(F1573&lt;=100000,ROUNDUP(F1573/4,0)+25000,50000)))),IF(AND(D1573="はい",C1573&gt;=2026,C1573&lt;=2027),60000,40000)))))</f>
        <v/>
      </c>
      <c r="P1573" s="18">
        <f>IF(G1573&lt;=0,0,IF(G1573&lt;=20000,G1573,IF(G1573&lt;=40000,ROUNDUP(G1573/2,0)+10000,IF(G1573&lt;=80000,ROUNDUP(G1573/4,0)+20000,40000))))</f>
        <v/>
      </c>
      <c r="Q1573" s="18">
        <f>IF(I1573&lt;=0,IF(H1573&lt;=0,0,IF(H1573&lt;=20000,H1573,IF(H1573&lt;=40000,ROUNDUP(H1573/2,0)+10000,IF(H1573&lt;=80000,ROUNDUP(H1573/4,0)+20000,40000)))),IF(H1573&lt;=0,IF(I1573&lt;=0,0,IF(I1573&lt;=25000,I1573,IF(I1573&lt;=50000,ROUNDUP(I1573/2,0)+12500,IF(I1573&lt;=100000,ROUNDUP(I1573/4,0)+25000,50000)))),MAX(IF(I1573&lt;=0,0,IF(I1573&lt;=25000,I1573,IF(I1573&lt;=50000,ROUNDUP(I1573/2,0)+12500,IF(I1573&lt;=100000,ROUNDUP(I1573/4,0)+25000,50000)))),MIN(IF(H1573&lt;=0,0,IF(H1573&lt;=20000,H1573,IF(H1573&lt;=40000,ROUNDUP(H1573/2,0)+10000,IF(H1573&lt;=80000,ROUNDUP(H1573/4,0)+20000,40000))))+IF(I1573&lt;=0,0,IF(I1573&lt;=25000,I1573,IF(I1573&lt;=50000,ROUNDUP(I1573/2,0)+12500,IF(I1573&lt;=100000,ROUNDUP(I1573/4,0)+25000,50000)))),40000))))</f>
        <v/>
      </c>
      <c r="R1573" s="18">
        <f>MIN(120000,O1573+P1573+Q1573)</f>
        <v/>
      </c>
      <c r="S1573" s="18">
        <f>IF(F1573&lt;=0,IF(E1573&lt;=0,0,IF(E1573&lt;=12000,E1573,IF(E1573&lt;=32000,ROUNDUP(E1573/2,0)+6000,IF(E1573&lt;=56000,ROUNDUP(E1573/4,0)+14000,28000)))),IF(E1573&lt;=0,IF(F1573&lt;=0,0,IF(F1573&lt;=15000,F1573,IF(F1573&lt;=40000,ROUNDUP(F1573/2,0)+7500,IF(F1573&lt;=70000,ROUNDUP(F1573/4,0)+17500,35000)))),MAX(IF(F1573&lt;=0,0,IF(F1573&lt;=15000,F1573,IF(F1573&lt;=40000,ROUNDUP(F1573/2,0)+7500,IF(F1573&lt;=70000,ROUNDUP(F1573/4,0)+17500,35000)))),MIN(IF(E1573&lt;=0,0,IF(E1573&lt;=12000,E1573,IF(E1573&lt;=32000,ROUNDUP(E1573/2,0)+6000,IF(E1573&lt;=56000,ROUNDUP(E1573/4,0)+14000,28000))))+IF(F1573&lt;=0,0,IF(F1573&lt;=15000,F1573,IF(F1573&lt;=40000,ROUNDUP(F1573/2,0)+7500,IF(F1573&lt;=70000,ROUNDUP(F1573/4,0)+17500,35000)))),28000))))</f>
        <v/>
      </c>
      <c r="T1573" s="18">
        <f>IF(G1573&lt;=0,0,IF(G1573&lt;=12000,G1573,IF(G1573&lt;=32000,ROUNDUP(G1573/2,0)+6000,IF(G1573&lt;=56000,ROUNDUP(G1573/4,0)+14000,28000))))</f>
        <v/>
      </c>
      <c r="U1573" s="18">
        <f>IF(I1573&lt;=0,IF(H1573&lt;=0,0,IF(H1573&lt;=12000,H1573,IF(H1573&lt;=32000,ROUNDUP(H1573/2,0)+6000,IF(H1573&lt;=56000,ROUNDUP(H1573/4,0)+14000,28000)))),IF(H1573&lt;=0,IF(I1573&lt;=0,0,IF(I1573&lt;=15000,I1573,IF(I1573&lt;=40000,ROUNDUP(I1573/2,0)+7500,IF(I1573&lt;=70000,ROUNDUP(I1573/4,0)+17500,35000)))),MAX(IF(I1573&lt;=0,0,IF(I1573&lt;=15000,I1573,IF(I1573&lt;=40000,ROUNDUP(I1573/2,0)+7500,IF(I1573&lt;=70000,ROUNDUP(I1573/4,0)+17500,35000)))),MIN(IF(H1573&lt;=0,0,IF(H1573&lt;=12000,H1573,IF(H1573&lt;=32000,ROUNDUP(H1573/2,0)+6000,IF(H1573&lt;=56000,ROUNDUP(H1573/4,0)+14000,28000))))+IF(I1573&lt;=0,0,IF(I1573&lt;=15000,I1573,IF(I1573&lt;=40000,ROUNDUP(I1573/2,0)+7500,IF(I1573&lt;=70000,ROUNDUP(I1573/4,0)+17500,35000)))),28000))))</f>
        <v/>
      </c>
      <c r="V1573" s="18">
        <f>MIN(70000,S1573+T1573+U1573)</f>
        <v/>
      </c>
      <c r="W1573" s="18">
        <f>MAX(0,ROUNDDOWN(M1573-J1573-N1573-K1573-0,-3))</f>
        <v/>
      </c>
      <c r="X1573" s="18">
        <f>MAX(0,ROUNDDOWN(M1573-J1573-N1573-K1573-R1573,-3))</f>
        <v/>
      </c>
      <c r="Y1573" s="18">
        <f>IF(W1573&lt;=0,0,ROUNDDOWN((W1573*LOOKUP(W1573,{0,1950001,3300001,6950001,9000001,18000001,40000001},{0.05,0.1,0.2,0.23,0.33,0.4,0.45})-LOOKUP(W1573,{0,1950001,3300001,6950001,9000001,18000001,40000001},{0,97500,427500,636000,1536000,2796000,4796000}))*1.021,-2))</f>
        <v/>
      </c>
      <c r="Z1573" s="18">
        <f>IF(X1573&lt;=0,0,ROUNDDOWN((X1573*LOOKUP(X1573,{0,1950001,3300001,6950001,9000001,18000001,40000001},{0.05,0.1,0.2,0.23,0.33,0.4,0.45})-LOOKUP(X1573,{0,1950001,3300001,6950001,9000001,18000001,40000001},{0,97500,427500,636000,1536000,2796000,4796000}))*1.021,-2))</f>
        <v/>
      </c>
      <c r="AA1573" s="18">
        <f>MAX(0,ROUNDDOWN(M1573-J1573-430000-L1573-0,-3))</f>
        <v/>
      </c>
      <c r="AB1573" s="18">
        <f>MAX(0,ROUNDDOWN(M1573-J1573-430000-L1573-V1573,-3))</f>
        <v/>
      </c>
      <c r="AC1573" s="18">
        <f>IF(M1573&lt;=450000,0,MAX(0,ROUNDDOWN(AA1573*0.06-MIN(50000,AA1573)*0.03,-2))+MAX(0,ROUNDDOWN(AA1573*0.04-MIN(50000,AA1573)*0.02,-2)))</f>
        <v/>
      </c>
      <c r="AD1573" s="18">
        <f>IF(M1573&lt;=450000,0,MAX(0,ROUNDDOWN(AB1573*0.06-MIN(50000,AB1573)*0.03,-2))+MAX(0,ROUNDDOWN(AB1573*0.04-MIN(50000,AB1573)*0.02,-2)))</f>
        <v/>
      </c>
      <c r="AE1573" s="18">
        <f>Y1573-Z1573</f>
        <v/>
      </c>
      <c r="AF1573" s="18">
        <f>AC1573-AD1573</f>
        <v/>
      </c>
      <c r="AG1573" s="18">
        <f>AE1573+AF1573</f>
        <v/>
      </c>
      <c r="AH1573" s="20">
        <f>IF(W1573&lt;=0,0,LOOKUP(W1573,{0,1950001,3300001,6950001,9000001,18000001,40000001},{0.05,0.1,0.2,0.23,0.33,0.4,0.45}))</f>
        <v/>
      </c>
    </row>
    <row r="1574">
      <c r="A1574" t="inlineStr">
        <is>
          <t>1万円刻み 特例あり一般12万円</t>
        </is>
      </c>
      <c r="B1574" s="18">
        <f>'4_1万円刻み'!$A$498</f>
        <v/>
      </c>
      <c r="C1574" s="19" t="n">
        <v>2026</v>
      </c>
      <c r="D1574" t="inlineStr">
        <is>
          <t>はい</t>
        </is>
      </c>
      <c r="E1574" s="18" t="n">
        <v>120000</v>
      </c>
      <c r="F1574" s="18" t="n">
        <v>0</v>
      </c>
      <c r="G1574" s="18" t="n">
        <v>0</v>
      </c>
      <c r="H1574" s="18" t="n">
        <v>0</v>
      </c>
      <c r="I1574" s="18" t="n">
        <v>0</v>
      </c>
      <c r="J1574" s="18">
        <f>ROUND(MIN(B1574/12,650000)*12*0.0915+MIN(B1574/12,1390000)*12*(0.0504+0)+B1574*0.005,0)</f>
        <v/>
      </c>
      <c r="K1574" s="18" t="n">
        <v>0</v>
      </c>
      <c r="L1574" s="18" t="n">
        <v>0</v>
      </c>
      <c r="M1574" s="18">
        <f>ROUND(IF(C1574&gt;=2026,IF(B1574&lt;741000,0,IF(B1574&lt;2191000,B1574-740000,IF(B1574&lt;2193000,1451000,IF(B1574&lt;2196000,1453000,IF(B1574&lt;2200000,1456000,IF(B1574&lt;3600000,ROUNDDOWN(B1574/4,-3)*2.8-80000,IF(B1574&lt;6600000,ROUNDDOWN(B1574/4,-3)*3.2-440000,IF(B1574&lt;8500000,ROUNDDOWN(B1574*0.9,0)-1100000,B1574-1950000)))))))),IF(B1574&lt;651000,0,IF(B1574&lt;1900000,B1574-650000,IF(B1574&lt;3600000,ROUNDDOWN(B1574/4,-3)*2.8-80000,IF(B1574&lt;6600000,ROUNDDOWN(B1574/4,-3)*3.2-440000,IF(B1574&lt;8500000,ROUNDDOWN(B1574*0.9,0)-1100000,B1574-1950000)))))),0)</f>
        <v/>
      </c>
      <c r="N1574" s="18">
        <f>IF(M1574&gt;23500000,NA(),IF(C1574&gt;=2026,IF(M1574&lt;=4890000,1040000,IF(M1574&lt;=6550000,670000,620000)),IF(M1574&lt;=1320000,950000,IF(M1574&lt;=3360000,880000,IF(M1574&lt;=4890000,680000,IF(M1574&lt;=6550000,630000,580000))))))</f>
        <v/>
      </c>
      <c r="O1574" s="18">
        <f>IF(F1574&lt;=0,IF(AND(D1574="はい",C1574&gt;=2026,C1574&lt;=2027),IF(E1574&lt;=0,0,IF(E1574&lt;=30000,E1574,IF(E1574&lt;=60000,ROUNDUP(E1574/2,0)+15000,IF(E1574&lt;=120000,ROUNDUP(E1574/4,0)+30000,60000)))),IF(E1574&lt;=0,0,IF(E1574&lt;=20000,E1574,IF(E1574&lt;=40000,ROUNDUP(E1574/2,0)+10000,IF(E1574&lt;=80000,ROUNDUP(E1574/4,0)+20000,40000))))),IF(E1574&lt;=0,IF(F1574&lt;=0,0,IF(F1574&lt;=25000,F1574,IF(F1574&lt;=50000,ROUNDUP(F1574/2,0)+12500,IF(F1574&lt;=100000,ROUNDUP(F1574/4,0)+25000,50000)))),MAX(IF(F1574&lt;=0,0,IF(F1574&lt;=25000,F1574,IF(F1574&lt;=50000,ROUNDUP(F1574/2,0)+12500,IF(F1574&lt;=100000,ROUNDUP(F1574/4,0)+25000,50000)))),MIN(IF(AND(D1574="はい",C1574&gt;=2026,C1574&lt;=2027),IF(E1574&lt;=0,0,IF(E1574&lt;=30000,E1574,IF(E1574&lt;=60000,ROUNDUP(E1574/2,0)+15000,IF(E1574&lt;=120000,ROUNDUP(E1574/4,0)+30000,60000)))),IF(E1574&lt;=0,0,IF(E1574&lt;=20000,E1574,IF(E1574&lt;=40000,ROUNDUP(E1574/2,0)+10000,IF(E1574&lt;=80000,ROUNDUP(E1574/4,0)+20000,40000)))))+IF(F1574&lt;=0,0,IF(F1574&lt;=25000,F1574,IF(F1574&lt;=50000,ROUNDUP(F1574/2,0)+12500,IF(F1574&lt;=100000,ROUNDUP(F1574/4,0)+25000,50000)))),IF(AND(D1574="はい",C1574&gt;=2026,C1574&lt;=2027),60000,40000)))))</f>
        <v/>
      </c>
      <c r="P1574" s="18">
        <f>IF(G1574&lt;=0,0,IF(G1574&lt;=20000,G1574,IF(G1574&lt;=40000,ROUNDUP(G1574/2,0)+10000,IF(G1574&lt;=80000,ROUNDUP(G1574/4,0)+20000,40000))))</f>
        <v/>
      </c>
      <c r="Q1574" s="18">
        <f>IF(I1574&lt;=0,IF(H1574&lt;=0,0,IF(H1574&lt;=20000,H1574,IF(H1574&lt;=40000,ROUNDUP(H1574/2,0)+10000,IF(H1574&lt;=80000,ROUNDUP(H1574/4,0)+20000,40000)))),IF(H1574&lt;=0,IF(I1574&lt;=0,0,IF(I1574&lt;=25000,I1574,IF(I1574&lt;=50000,ROUNDUP(I1574/2,0)+12500,IF(I1574&lt;=100000,ROUNDUP(I1574/4,0)+25000,50000)))),MAX(IF(I1574&lt;=0,0,IF(I1574&lt;=25000,I1574,IF(I1574&lt;=50000,ROUNDUP(I1574/2,0)+12500,IF(I1574&lt;=100000,ROUNDUP(I1574/4,0)+25000,50000)))),MIN(IF(H1574&lt;=0,0,IF(H1574&lt;=20000,H1574,IF(H1574&lt;=40000,ROUNDUP(H1574/2,0)+10000,IF(H1574&lt;=80000,ROUNDUP(H1574/4,0)+20000,40000))))+IF(I1574&lt;=0,0,IF(I1574&lt;=25000,I1574,IF(I1574&lt;=50000,ROUNDUP(I1574/2,0)+12500,IF(I1574&lt;=100000,ROUNDUP(I1574/4,0)+25000,50000)))),40000))))</f>
        <v/>
      </c>
      <c r="R1574" s="18">
        <f>MIN(120000,O1574+P1574+Q1574)</f>
        <v/>
      </c>
      <c r="S1574" s="18">
        <f>IF(F1574&lt;=0,IF(E1574&lt;=0,0,IF(E1574&lt;=12000,E1574,IF(E1574&lt;=32000,ROUNDUP(E1574/2,0)+6000,IF(E1574&lt;=56000,ROUNDUP(E1574/4,0)+14000,28000)))),IF(E1574&lt;=0,IF(F1574&lt;=0,0,IF(F1574&lt;=15000,F1574,IF(F1574&lt;=40000,ROUNDUP(F1574/2,0)+7500,IF(F1574&lt;=70000,ROUNDUP(F1574/4,0)+17500,35000)))),MAX(IF(F1574&lt;=0,0,IF(F1574&lt;=15000,F1574,IF(F1574&lt;=40000,ROUNDUP(F1574/2,0)+7500,IF(F1574&lt;=70000,ROUNDUP(F1574/4,0)+17500,35000)))),MIN(IF(E1574&lt;=0,0,IF(E1574&lt;=12000,E1574,IF(E1574&lt;=32000,ROUNDUP(E1574/2,0)+6000,IF(E1574&lt;=56000,ROUNDUP(E1574/4,0)+14000,28000))))+IF(F1574&lt;=0,0,IF(F1574&lt;=15000,F1574,IF(F1574&lt;=40000,ROUNDUP(F1574/2,0)+7500,IF(F1574&lt;=70000,ROUNDUP(F1574/4,0)+17500,35000)))),28000))))</f>
        <v/>
      </c>
      <c r="T1574" s="18">
        <f>IF(G1574&lt;=0,0,IF(G1574&lt;=12000,G1574,IF(G1574&lt;=32000,ROUNDUP(G1574/2,0)+6000,IF(G1574&lt;=56000,ROUNDUP(G1574/4,0)+14000,28000))))</f>
        <v/>
      </c>
      <c r="U1574" s="18">
        <f>IF(I1574&lt;=0,IF(H1574&lt;=0,0,IF(H1574&lt;=12000,H1574,IF(H1574&lt;=32000,ROUNDUP(H1574/2,0)+6000,IF(H1574&lt;=56000,ROUNDUP(H1574/4,0)+14000,28000)))),IF(H1574&lt;=0,IF(I1574&lt;=0,0,IF(I1574&lt;=15000,I1574,IF(I1574&lt;=40000,ROUNDUP(I1574/2,0)+7500,IF(I1574&lt;=70000,ROUNDUP(I1574/4,0)+17500,35000)))),MAX(IF(I1574&lt;=0,0,IF(I1574&lt;=15000,I1574,IF(I1574&lt;=40000,ROUNDUP(I1574/2,0)+7500,IF(I1574&lt;=70000,ROUNDUP(I1574/4,0)+17500,35000)))),MIN(IF(H1574&lt;=0,0,IF(H1574&lt;=12000,H1574,IF(H1574&lt;=32000,ROUNDUP(H1574/2,0)+6000,IF(H1574&lt;=56000,ROUNDUP(H1574/4,0)+14000,28000))))+IF(I1574&lt;=0,0,IF(I1574&lt;=15000,I1574,IF(I1574&lt;=40000,ROUNDUP(I1574/2,0)+7500,IF(I1574&lt;=70000,ROUNDUP(I1574/4,0)+17500,35000)))),28000))))</f>
        <v/>
      </c>
      <c r="V1574" s="18">
        <f>MIN(70000,S1574+T1574+U1574)</f>
        <v/>
      </c>
      <c r="W1574" s="18">
        <f>MAX(0,ROUNDDOWN(M1574-J1574-N1574-K1574-0,-3))</f>
        <v/>
      </c>
      <c r="X1574" s="18">
        <f>MAX(0,ROUNDDOWN(M1574-J1574-N1574-K1574-R1574,-3))</f>
        <v/>
      </c>
      <c r="Y1574" s="18">
        <f>IF(W1574&lt;=0,0,ROUNDDOWN((W1574*LOOKUP(W1574,{0,1950001,3300001,6950001,9000001,18000001,40000001},{0.05,0.1,0.2,0.23,0.33,0.4,0.45})-LOOKUP(W1574,{0,1950001,3300001,6950001,9000001,18000001,40000001},{0,97500,427500,636000,1536000,2796000,4796000}))*1.021,-2))</f>
        <v/>
      </c>
      <c r="Z1574" s="18">
        <f>IF(X1574&lt;=0,0,ROUNDDOWN((X1574*LOOKUP(X1574,{0,1950001,3300001,6950001,9000001,18000001,40000001},{0.05,0.1,0.2,0.23,0.33,0.4,0.45})-LOOKUP(X1574,{0,1950001,3300001,6950001,9000001,18000001,40000001},{0,97500,427500,636000,1536000,2796000,4796000}))*1.021,-2))</f>
        <v/>
      </c>
      <c r="AA1574" s="18">
        <f>MAX(0,ROUNDDOWN(M1574-J1574-430000-L1574-0,-3))</f>
        <v/>
      </c>
      <c r="AB1574" s="18">
        <f>MAX(0,ROUNDDOWN(M1574-J1574-430000-L1574-V1574,-3))</f>
        <v/>
      </c>
      <c r="AC1574" s="18">
        <f>IF(M1574&lt;=450000,0,MAX(0,ROUNDDOWN(AA1574*0.06-MIN(50000,AA1574)*0.03,-2))+MAX(0,ROUNDDOWN(AA1574*0.04-MIN(50000,AA1574)*0.02,-2)))</f>
        <v/>
      </c>
      <c r="AD1574" s="18">
        <f>IF(M1574&lt;=450000,0,MAX(0,ROUNDDOWN(AB1574*0.06-MIN(50000,AB1574)*0.03,-2))+MAX(0,ROUNDDOWN(AB1574*0.04-MIN(50000,AB1574)*0.02,-2)))</f>
        <v/>
      </c>
      <c r="AE1574" s="18">
        <f>Y1574-Z1574</f>
        <v/>
      </c>
      <c r="AF1574" s="18">
        <f>AC1574-AD1574</f>
        <v/>
      </c>
      <c r="AG1574" s="18">
        <f>AE1574+AF1574</f>
        <v/>
      </c>
      <c r="AH1574" s="20">
        <f>IF(W1574&lt;=0,0,LOOKUP(W1574,{0,1950001,3300001,6950001,9000001,18000001,40000001},{0.05,0.1,0.2,0.23,0.33,0.4,0.45}))</f>
        <v/>
      </c>
    </row>
    <row r="1575">
      <c r="A1575" t="inlineStr">
        <is>
          <t>1万円刻み 3区分8万円ずつ</t>
        </is>
      </c>
      <c r="B1575" s="18">
        <f>'4_1万円刻み'!$A$499</f>
        <v/>
      </c>
      <c r="C1575" s="19" t="n">
        <v>2026</v>
      </c>
      <c r="D1575" t="inlineStr">
        <is>
          <t>いいえ</t>
        </is>
      </c>
      <c r="E1575" s="18" t="n">
        <v>80000</v>
      </c>
      <c r="F1575" s="18" t="n">
        <v>0</v>
      </c>
      <c r="G1575" s="18" t="n">
        <v>80000</v>
      </c>
      <c r="H1575" s="18" t="n">
        <v>80000</v>
      </c>
      <c r="I1575" s="18" t="n">
        <v>0</v>
      </c>
      <c r="J1575" s="18">
        <f>ROUND(MIN(B1575/12,650000)*12*0.0915+MIN(B1575/12,1390000)*12*(0.0504+0)+B1575*0.005,0)</f>
        <v/>
      </c>
      <c r="K1575" s="18" t="n">
        <v>0</v>
      </c>
      <c r="L1575" s="18" t="n">
        <v>0</v>
      </c>
      <c r="M1575" s="18">
        <f>ROUND(IF(C1575&gt;=2026,IF(B1575&lt;741000,0,IF(B1575&lt;2191000,B1575-740000,IF(B1575&lt;2193000,1451000,IF(B1575&lt;2196000,1453000,IF(B1575&lt;2200000,1456000,IF(B1575&lt;3600000,ROUNDDOWN(B1575/4,-3)*2.8-80000,IF(B1575&lt;6600000,ROUNDDOWN(B1575/4,-3)*3.2-440000,IF(B1575&lt;8500000,ROUNDDOWN(B1575*0.9,0)-1100000,B1575-1950000)))))))),IF(B1575&lt;651000,0,IF(B1575&lt;1900000,B1575-650000,IF(B1575&lt;3600000,ROUNDDOWN(B1575/4,-3)*2.8-80000,IF(B1575&lt;6600000,ROUNDDOWN(B1575/4,-3)*3.2-440000,IF(B1575&lt;8500000,ROUNDDOWN(B1575*0.9,0)-1100000,B1575-1950000)))))),0)</f>
        <v/>
      </c>
      <c r="N1575" s="18">
        <f>IF(M1575&gt;23500000,NA(),IF(C1575&gt;=2026,IF(M1575&lt;=4890000,1040000,IF(M1575&lt;=6550000,670000,620000)),IF(M1575&lt;=1320000,950000,IF(M1575&lt;=3360000,880000,IF(M1575&lt;=4890000,680000,IF(M1575&lt;=6550000,630000,580000))))))</f>
        <v/>
      </c>
      <c r="O1575" s="18">
        <f>IF(F1575&lt;=0,IF(AND(D1575="はい",C1575&gt;=2026,C1575&lt;=2027),IF(E1575&lt;=0,0,IF(E1575&lt;=30000,E1575,IF(E1575&lt;=60000,ROUNDUP(E1575/2,0)+15000,IF(E1575&lt;=120000,ROUNDUP(E1575/4,0)+30000,60000)))),IF(E1575&lt;=0,0,IF(E1575&lt;=20000,E1575,IF(E1575&lt;=40000,ROUNDUP(E1575/2,0)+10000,IF(E1575&lt;=80000,ROUNDUP(E1575/4,0)+20000,40000))))),IF(E1575&lt;=0,IF(F1575&lt;=0,0,IF(F1575&lt;=25000,F1575,IF(F1575&lt;=50000,ROUNDUP(F1575/2,0)+12500,IF(F1575&lt;=100000,ROUNDUP(F1575/4,0)+25000,50000)))),MAX(IF(F1575&lt;=0,0,IF(F1575&lt;=25000,F1575,IF(F1575&lt;=50000,ROUNDUP(F1575/2,0)+12500,IF(F1575&lt;=100000,ROUNDUP(F1575/4,0)+25000,50000)))),MIN(IF(AND(D1575="はい",C1575&gt;=2026,C1575&lt;=2027),IF(E1575&lt;=0,0,IF(E1575&lt;=30000,E1575,IF(E1575&lt;=60000,ROUNDUP(E1575/2,0)+15000,IF(E1575&lt;=120000,ROUNDUP(E1575/4,0)+30000,60000)))),IF(E1575&lt;=0,0,IF(E1575&lt;=20000,E1575,IF(E1575&lt;=40000,ROUNDUP(E1575/2,0)+10000,IF(E1575&lt;=80000,ROUNDUP(E1575/4,0)+20000,40000)))))+IF(F1575&lt;=0,0,IF(F1575&lt;=25000,F1575,IF(F1575&lt;=50000,ROUNDUP(F1575/2,0)+12500,IF(F1575&lt;=100000,ROUNDUP(F1575/4,0)+25000,50000)))),IF(AND(D1575="はい",C1575&gt;=2026,C1575&lt;=2027),60000,40000)))))</f>
        <v/>
      </c>
      <c r="P1575" s="18">
        <f>IF(G1575&lt;=0,0,IF(G1575&lt;=20000,G1575,IF(G1575&lt;=40000,ROUNDUP(G1575/2,0)+10000,IF(G1575&lt;=80000,ROUNDUP(G1575/4,0)+20000,40000))))</f>
        <v/>
      </c>
      <c r="Q1575" s="18">
        <f>IF(I1575&lt;=0,IF(H1575&lt;=0,0,IF(H1575&lt;=20000,H1575,IF(H1575&lt;=40000,ROUNDUP(H1575/2,0)+10000,IF(H1575&lt;=80000,ROUNDUP(H1575/4,0)+20000,40000)))),IF(H1575&lt;=0,IF(I1575&lt;=0,0,IF(I1575&lt;=25000,I1575,IF(I1575&lt;=50000,ROUNDUP(I1575/2,0)+12500,IF(I1575&lt;=100000,ROUNDUP(I1575/4,0)+25000,50000)))),MAX(IF(I1575&lt;=0,0,IF(I1575&lt;=25000,I1575,IF(I1575&lt;=50000,ROUNDUP(I1575/2,0)+12500,IF(I1575&lt;=100000,ROUNDUP(I1575/4,0)+25000,50000)))),MIN(IF(H1575&lt;=0,0,IF(H1575&lt;=20000,H1575,IF(H1575&lt;=40000,ROUNDUP(H1575/2,0)+10000,IF(H1575&lt;=80000,ROUNDUP(H1575/4,0)+20000,40000))))+IF(I1575&lt;=0,0,IF(I1575&lt;=25000,I1575,IF(I1575&lt;=50000,ROUNDUP(I1575/2,0)+12500,IF(I1575&lt;=100000,ROUNDUP(I1575/4,0)+25000,50000)))),40000))))</f>
        <v/>
      </c>
      <c r="R1575" s="18">
        <f>MIN(120000,O1575+P1575+Q1575)</f>
        <v/>
      </c>
      <c r="S1575" s="18">
        <f>IF(F1575&lt;=0,IF(E1575&lt;=0,0,IF(E1575&lt;=12000,E1575,IF(E1575&lt;=32000,ROUNDUP(E1575/2,0)+6000,IF(E1575&lt;=56000,ROUNDUP(E1575/4,0)+14000,28000)))),IF(E1575&lt;=0,IF(F1575&lt;=0,0,IF(F1575&lt;=15000,F1575,IF(F1575&lt;=40000,ROUNDUP(F1575/2,0)+7500,IF(F1575&lt;=70000,ROUNDUP(F1575/4,0)+17500,35000)))),MAX(IF(F1575&lt;=0,0,IF(F1575&lt;=15000,F1575,IF(F1575&lt;=40000,ROUNDUP(F1575/2,0)+7500,IF(F1575&lt;=70000,ROUNDUP(F1575/4,0)+17500,35000)))),MIN(IF(E1575&lt;=0,0,IF(E1575&lt;=12000,E1575,IF(E1575&lt;=32000,ROUNDUP(E1575/2,0)+6000,IF(E1575&lt;=56000,ROUNDUP(E1575/4,0)+14000,28000))))+IF(F1575&lt;=0,0,IF(F1575&lt;=15000,F1575,IF(F1575&lt;=40000,ROUNDUP(F1575/2,0)+7500,IF(F1575&lt;=70000,ROUNDUP(F1575/4,0)+17500,35000)))),28000))))</f>
        <v/>
      </c>
      <c r="T1575" s="18">
        <f>IF(G1575&lt;=0,0,IF(G1575&lt;=12000,G1575,IF(G1575&lt;=32000,ROUNDUP(G1575/2,0)+6000,IF(G1575&lt;=56000,ROUNDUP(G1575/4,0)+14000,28000))))</f>
        <v/>
      </c>
      <c r="U1575" s="18">
        <f>IF(I1575&lt;=0,IF(H1575&lt;=0,0,IF(H1575&lt;=12000,H1575,IF(H1575&lt;=32000,ROUNDUP(H1575/2,0)+6000,IF(H1575&lt;=56000,ROUNDUP(H1575/4,0)+14000,28000)))),IF(H1575&lt;=0,IF(I1575&lt;=0,0,IF(I1575&lt;=15000,I1575,IF(I1575&lt;=40000,ROUNDUP(I1575/2,0)+7500,IF(I1575&lt;=70000,ROUNDUP(I1575/4,0)+17500,35000)))),MAX(IF(I1575&lt;=0,0,IF(I1575&lt;=15000,I1575,IF(I1575&lt;=40000,ROUNDUP(I1575/2,0)+7500,IF(I1575&lt;=70000,ROUNDUP(I1575/4,0)+17500,35000)))),MIN(IF(H1575&lt;=0,0,IF(H1575&lt;=12000,H1575,IF(H1575&lt;=32000,ROUNDUP(H1575/2,0)+6000,IF(H1575&lt;=56000,ROUNDUP(H1575/4,0)+14000,28000))))+IF(I1575&lt;=0,0,IF(I1575&lt;=15000,I1575,IF(I1575&lt;=40000,ROUNDUP(I1575/2,0)+7500,IF(I1575&lt;=70000,ROUNDUP(I1575/4,0)+17500,35000)))),28000))))</f>
        <v/>
      </c>
      <c r="V1575" s="18">
        <f>MIN(70000,S1575+T1575+U1575)</f>
        <v/>
      </c>
      <c r="W1575" s="18">
        <f>MAX(0,ROUNDDOWN(M1575-J1575-N1575-K1575-0,-3))</f>
        <v/>
      </c>
      <c r="X1575" s="18">
        <f>MAX(0,ROUNDDOWN(M1575-J1575-N1575-K1575-R1575,-3))</f>
        <v/>
      </c>
      <c r="Y1575" s="18">
        <f>IF(W1575&lt;=0,0,ROUNDDOWN((W1575*LOOKUP(W1575,{0,1950001,3300001,6950001,9000001,18000001,40000001},{0.05,0.1,0.2,0.23,0.33,0.4,0.45})-LOOKUP(W1575,{0,1950001,3300001,6950001,9000001,18000001,40000001},{0,97500,427500,636000,1536000,2796000,4796000}))*1.021,-2))</f>
        <v/>
      </c>
      <c r="Z1575" s="18">
        <f>IF(X1575&lt;=0,0,ROUNDDOWN((X1575*LOOKUP(X1575,{0,1950001,3300001,6950001,9000001,18000001,40000001},{0.05,0.1,0.2,0.23,0.33,0.4,0.45})-LOOKUP(X1575,{0,1950001,3300001,6950001,9000001,18000001,40000001},{0,97500,427500,636000,1536000,2796000,4796000}))*1.021,-2))</f>
        <v/>
      </c>
      <c r="AA1575" s="18">
        <f>MAX(0,ROUNDDOWN(M1575-J1575-430000-L1575-0,-3))</f>
        <v/>
      </c>
      <c r="AB1575" s="18">
        <f>MAX(0,ROUNDDOWN(M1575-J1575-430000-L1575-V1575,-3))</f>
        <v/>
      </c>
      <c r="AC1575" s="18">
        <f>IF(M1575&lt;=450000,0,MAX(0,ROUNDDOWN(AA1575*0.06-MIN(50000,AA1575)*0.03,-2))+MAX(0,ROUNDDOWN(AA1575*0.04-MIN(50000,AA1575)*0.02,-2)))</f>
        <v/>
      </c>
      <c r="AD1575" s="18">
        <f>IF(M1575&lt;=450000,0,MAX(0,ROUNDDOWN(AB1575*0.06-MIN(50000,AB1575)*0.03,-2))+MAX(0,ROUNDDOWN(AB1575*0.04-MIN(50000,AB1575)*0.02,-2)))</f>
        <v/>
      </c>
      <c r="AE1575" s="18">
        <f>Y1575-Z1575</f>
        <v/>
      </c>
      <c r="AF1575" s="18">
        <f>AC1575-AD1575</f>
        <v/>
      </c>
      <c r="AG1575" s="18">
        <f>AE1575+AF1575</f>
        <v/>
      </c>
      <c r="AH1575" s="20">
        <f>IF(W1575&lt;=0,0,LOOKUP(W1575,{0,1950001,3300001,6950001,9000001,18000001,40000001},{0.05,0.1,0.2,0.23,0.33,0.4,0.45}))</f>
        <v/>
      </c>
    </row>
    <row r="1576">
      <c r="A1576" t="inlineStr">
        <is>
          <t>1万円刻み 一般8万円</t>
        </is>
      </c>
      <c r="B1576" s="18">
        <f>'4_1万円刻み'!$A$499</f>
        <v/>
      </c>
      <c r="C1576" s="19" t="n">
        <v>2026</v>
      </c>
      <c r="D1576" t="inlineStr">
        <is>
          <t>いいえ</t>
        </is>
      </c>
      <c r="E1576" s="18" t="n">
        <v>80000</v>
      </c>
      <c r="F1576" s="18" t="n">
        <v>0</v>
      </c>
      <c r="G1576" s="18" t="n">
        <v>0</v>
      </c>
      <c r="H1576" s="18" t="n">
        <v>0</v>
      </c>
      <c r="I1576" s="18" t="n">
        <v>0</v>
      </c>
      <c r="J1576" s="18">
        <f>ROUND(MIN(B1576/12,650000)*12*0.0915+MIN(B1576/12,1390000)*12*(0.0504+0)+B1576*0.005,0)</f>
        <v/>
      </c>
      <c r="K1576" s="18" t="n">
        <v>0</v>
      </c>
      <c r="L1576" s="18" t="n">
        <v>0</v>
      </c>
      <c r="M1576" s="18">
        <f>ROUND(IF(C1576&gt;=2026,IF(B1576&lt;741000,0,IF(B1576&lt;2191000,B1576-740000,IF(B1576&lt;2193000,1451000,IF(B1576&lt;2196000,1453000,IF(B1576&lt;2200000,1456000,IF(B1576&lt;3600000,ROUNDDOWN(B1576/4,-3)*2.8-80000,IF(B1576&lt;6600000,ROUNDDOWN(B1576/4,-3)*3.2-440000,IF(B1576&lt;8500000,ROUNDDOWN(B1576*0.9,0)-1100000,B1576-1950000)))))))),IF(B1576&lt;651000,0,IF(B1576&lt;1900000,B1576-650000,IF(B1576&lt;3600000,ROUNDDOWN(B1576/4,-3)*2.8-80000,IF(B1576&lt;6600000,ROUNDDOWN(B1576/4,-3)*3.2-440000,IF(B1576&lt;8500000,ROUNDDOWN(B1576*0.9,0)-1100000,B1576-1950000)))))),0)</f>
        <v/>
      </c>
      <c r="N1576" s="18">
        <f>IF(M1576&gt;23500000,NA(),IF(C1576&gt;=2026,IF(M1576&lt;=4890000,1040000,IF(M1576&lt;=6550000,670000,620000)),IF(M1576&lt;=1320000,950000,IF(M1576&lt;=3360000,880000,IF(M1576&lt;=4890000,680000,IF(M1576&lt;=6550000,630000,580000))))))</f>
        <v/>
      </c>
      <c r="O1576" s="18">
        <f>IF(F1576&lt;=0,IF(AND(D1576="はい",C1576&gt;=2026,C1576&lt;=2027),IF(E1576&lt;=0,0,IF(E1576&lt;=30000,E1576,IF(E1576&lt;=60000,ROUNDUP(E1576/2,0)+15000,IF(E1576&lt;=120000,ROUNDUP(E1576/4,0)+30000,60000)))),IF(E1576&lt;=0,0,IF(E1576&lt;=20000,E1576,IF(E1576&lt;=40000,ROUNDUP(E1576/2,0)+10000,IF(E1576&lt;=80000,ROUNDUP(E1576/4,0)+20000,40000))))),IF(E1576&lt;=0,IF(F1576&lt;=0,0,IF(F1576&lt;=25000,F1576,IF(F1576&lt;=50000,ROUNDUP(F1576/2,0)+12500,IF(F1576&lt;=100000,ROUNDUP(F1576/4,0)+25000,50000)))),MAX(IF(F1576&lt;=0,0,IF(F1576&lt;=25000,F1576,IF(F1576&lt;=50000,ROUNDUP(F1576/2,0)+12500,IF(F1576&lt;=100000,ROUNDUP(F1576/4,0)+25000,50000)))),MIN(IF(AND(D1576="はい",C1576&gt;=2026,C1576&lt;=2027),IF(E1576&lt;=0,0,IF(E1576&lt;=30000,E1576,IF(E1576&lt;=60000,ROUNDUP(E1576/2,0)+15000,IF(E1576&lt;=120000,ROUNDUP(E1576/4,0)+30000,60000)))),IF(E1576&lt;=0,0,IF(E1576&lt;=20000,E1576,IF(E1576&lt;=40000,ROUNDUP(E1576/2,0)+10000,IF(E1576&lt;=80000,ROUNDUP(E1576/4,0)+20000,40000)))))+IF(F1576&lt;=0,0,IF(F1576&lt;=25000,F1576,IF(F1576&lt;=50000,ROUNDUP(F1576/2,0)+12500,IF(F1576&lt;=100000,ROUNDUP(F1576/4,0)+25000,50000)))),IF(AND(D1576="はい",C1576&gt;=2026,C1576&lt;=2027),60000,40000)))))</f>
        <v/>
      </c>
      <c r="P1576" s="18">
        <f>IF(G1576&lt;=0,0,IF(G1576&lt;=20000,G1576,IF(G1576&lt;=40000,ROUNDUP(G1576/2,0)+10000,IF(G1576&lt;=80000,ROUNDUP(G1576/4,0)+20000,40000))))</f>
        <v/>
      </c>
      <c r="Q1576" s="18">
        <f>IF(I1576&lt;=0,IF(H1576&lt;=0,0,IF(H1576&lt;=20000,H1576,IF(H1576&lt;=40000,ROUNDUP(H1576/2,0)+10000,IF(H1576&lt;=80000,ROUNDUP(H1576/4,0)+20000,40000)))),IF(H1576&lt;=0,IF(I1576&lt;=0,0,IF(I1576&lt;=25000,I1576,IF(I1576&lt;=50000,ROUNDUP(I1576/2,0)+12500,IF(I1576&lt;=100000,ROUNDUP(I1576/4,0)+25000,50000)))),MAX(IF(I1576&lt;=0,0,IF(I1576&lt;=25000,I1576,IF(I1576&lt;=50000,ROUNDUP(I1576/2,0)+12500,IF(I1576&lt;=100000,ROUNDUP(I1576/4,0)+25000,50000)))),MIN(IF(H1576&lt;=0,0,IF(H1576&lt;=20000,H1576,IF(H1576&lt;=40000,ROUNDUP(H1576/2,0)+10000,IF(H1576&lt;=80000,ROUNDUP(H1576/4,0)+20000,40000))))+IF(I1576&lt;=0,0,IF(I1576&lt;=25000,I1576,IF(I1576&lt;=50000,ROUNDUP(I1576/2,0)+12500,IF(I1576&lt;=100000,ROUNDUP(I1576/4,0)+25000,50000)))),40000))))</f>
        <v/>
      </c>
      <c r="R1576" s="18">
        <f>MIN(120000,O1576+P1576+Q1576)</f>
        <v/>
      </c>
      <c r="S1576" s="18">
        <f>IF(F1576&lt;=0,IF(E1576&lt;=0,0,IF(E1576&lt;=12000,E1576,IF(E1576&lt;=32000,ROUNDUP(E1576/2,0)+6000,IF(E1576&lt;=56000,ROUNDUP(E1576/4,0)+14000,28000)))),IF(E1576&lt;=0,IF(F1576&lt;=0,0,IF(F1576&lt;=15000,F1576,IF(F1576&lt;=40000,ROUNDUP(F1576/2,0)+7500,IF(F1576&lt;=70000,ROUNDUP(F1576/4,0)+17500,35000)))),MAX(IF(F1576&lt;=0,0,IF(F1576&lt;=15000,F1576,IF(F1576&lt;=40000,ROUNDUP(F1576/2,0)+7500,IF(F1576&lt;=70000,ROUNDUP(F1576/4,0)+17500,35000)))),MIN(IF(E1576&lt;=0,0,IF(E1576&lt;=12000,E1576,IF(E1576&lt;=32000,ROUNDUP(E1576/2,0)+6000,IF(E1576&lt;=56000,ROUNDUP(E1576/4,0)+14000,28000))))+IF(F1576&lt;=0,0,IF(F1576&lt;=15000,F1576,IF(F1576&lt;=40000,ROUNDUP(F1576/2,0)+7500,IF(F1576&lt;=70000,ROUNDUP(F1576/4,0)+17500,35000)))),28000))))</f>
        <v/>
      </c>
      <c r="T1576" s="18">
        <f>IF(G1576&lt;=0,0,IF(G1576&lt;=12000,G1576,IF(G1576&lt;=32000,ROUNDUP(G1576/2,0)+6000,IF(G1576&lt;=56000,ROUNDUP(G1576/4,0)+14000,28000))))</f>
        <v/>
      </c>
      <c r="U1576" s="18">
        <f>IF(I1576&lt;=0,IF(H1576&lt;=0,0,IF(H1576&lt;=12000,H1576,IF(H1576&lt;=32000,ROUNDUP(H1576/2,0)+6000,IF(H1576&lt;=56000,ROUNDUP(H1576/4,0)+14000,28000)))),IF(H1576&lt;=0,IF(I1576&lt;=0,0,IF(I1576&lt;=15000,I1576,IF(I1576&lt;=40000,ROUNDUP(I1576/2,0)+7500,IF(I1576&lt;=70000,ROUNDUP(I1576/4,0)+17500,35000)))),MAX(IF(I1576&lt;=0,0,IF(I1576&lt;=15000,I1576,IF(I1576&lt;=40000,ROUNDUP(I1576/2,0)+7500,IF(I1576&lt;=70000,ROUNDUP(I1576/4,0)+17500,35000)))),MIN(IF(H1576&lt;=0,0,IF(H1576&lt;=12000,H1576,IF(H1576&lt;=32000,ROUNDUP(H1576/2,0)+6000,IF(H1576&lt;=56000,ROUNDUP(H1576/4,0)+14000,28000))))+IF(I1576&lt;=0,0,IF(I1576&lt;=15000,I1576,IF(I1576&lt;=40000,ROUNDUP(I1576/2,0)+7500,IF(I1576&lt;=70000,ROUNDUP(I1576/4,0)+17500,35000)))),28000))))</f>
        <v/>
      </c>
      <c r="V1576" s="18">
        <f>MIN(70000,S1576+T1576+U1576)</f>
        <v/>
      </c>
      <c r="W1576" s="18">
        <f>MAX(0,ROUNDDOWN(M1576-J1576-N1576-K1576-0,-3))</f>
        <v/>
      </c>
      <c r="X1576" s="18">
        <f>MAX(0,ROUNDDOWN(M1576-J1576-N1576-K1576-R1576,-3))</f>
        <v/>
      </c>
      <c r="Y1576" s="18">
        <f>IF(W1576&lt;=0,0,ROUNDDOWN((W1576*LOOKUP(W1576,{0,1950001,3300001,6950001,9000001,18000001,40000001},{0.05,0.1,0.2,0.23,0.33,0.4,0.45})-LOOKUP(W1576,{0,1950001,3300001,6950001,9000001,18000001,40000001},{0,97500,427500,636000,1536000,2796000,4796000}))*1.021,-2))</f>
        <v/>
      </c>
      <c r="Z1576" s="18">
        <f>IF(X1576&lt;=0,0,ROUNDDOWN((X1576*LOOKUP(X1576,{0,1950001,3300001,6950001,9000001,18000001,40000001},{0.05,0.1,0.2,0.23,0.33,0.4,0.45})-LOOKUP(X1576,{0,1950001,3300001,6950001,9000001,18000001,40000001},{0,97500,427500,636000,1536000,2796000,4796000}))*1.021,-2))</f>
        <v/>
      </c>
      <c r="AA1576" s="18">
        <f>MAX(0,ROUNDDOWN(M1576-J1576-430000-L1576-0,-3))</f>
        <v/>
      </c>
      <c r="AB1576" s="18">
        <f>MAX(0,ROUNDDOWN(M1576-J1576-430000-L1576-V1576,-3))</f>
        <v/>
      </c>
      <c r="AC1576" s="18">
        <f>IF(M1576&lt;=450000,0,MAX(0,ROUNDDOWN(AA1576*0.06-MIN(50000,AA1576)*0.03,-2))+MAX(0,ROUNDDOWN(AA1576*0.04-MIN(50000,AA1576)*0.02,-2)))</f>
        <v/>
      </c>
      <c r="AD1576" s="18">
        <f>IF(M1576&lt;=450000,0,MAX(0,ROUNDDOWN(AB1576*0.06-MIN(50000,AB1576)*0.03,-2))+MAX(0,ROUNDDOWN(AB1576*0.04-MIN(50000,AB1576)*0.02,-2)))</f>
        <v/>
      </c>
      <c r="AE1576" s="18">
        <f>Y1576-Z1576</f>
        <v/>
      </c>
      <c r="AF1576" s="18">
        <f>AC1576-AD1576</f>
        <v/>
      </c>
      <c r="AG1576" s="18">
        <f>AE1576+AF1576</f>
        <v/>
      </c>
      <c r="AH1576" s="20">
        <f>IF(W1576&lt;=0,0,LOOKUP(W1576,{0,1950001,3300001,6950001,9000001,18000001,40000001},{0.05,0.1,0.2,0.23,0.33,0.4,0.45}))</f>
        <v/>
      </c>
    </row>
    <row r="1577">
      <c r="A1577" t="inlineStr">
        <is>
          <t>1万円刻み 特例あり一般12万円</t>
        </is>
      </c>
      <c r="B1577" s="18">
        <f>'4_1万円刻み'!$A$499</f>
        <v/>
      </c>
      <c r="C1577" s="19" t="n">
        <v>2026</v>
      </c>
      <c r="D1577" t="inlineStr">
        <is>
          <t>はい</t>
        </is>
      </c>
      <c r="E1577" s="18" t="n">
        <v>120000</v>
      </c>
      <c r="F1577" s="18" t="n">
        <v>0</v>
      </c>
      <c r="G1577" s="18" t="n">
        <v>0</v>
      </c>
      <c r="H1577" s="18" t="n">
        <v>0</v>
      </c>
      <c r="I1577" s="18" t="n">
        <v>0</v>
      </c>
      <c r="J1577" s="18">
        <f>ROUND(MIN(B1577/12,650000)*12*0.0915+MIN(B1577/12,1390000)*12*(0.0504+0)+B1577*0.005,0)</f>
        <v/>
      </c>
      <c r="K1577" s="18" t="n">
        <v>0</v>
      </c>
      <c r="L1577" s="18" t="n">
        <v>0</v>
      </c>
      <c r="M1577" s="18">
        <f>ROUND(IF(C1577&gt;=2026,IF(B1577&lt;741000,0,IF(B1577&lt;2191000,B1577-740000,IF(B1577&lt;2193000,1451000,IF(B1577&lt;2196000,1453000,IF(B1577&lt;2200000,1456000,IF(B1577&lt;3600000,ROUNDDOWN(B1577/4,-3)*2.8-80000,IF(B1577&lt;6600000,ROUNDDOWN(B1577/4,-3)*3.2-440000,IF(B1577&lt;8500000,ROUNDDOWN(B1577*0.9,0)-1100000,B1577-1950000)))))))),IF(B1577&lt;651000,0,IF(B1577&lt;1900000,B1577-650000,IF(B1577&lt;3600000,ROUNDDOWN(B1577/4,-3)*2.8-80000,IF(B1577&lt;6600000,ROUNDDOWN(B1577/4,-3)*3.2-440000,IF(B1577&lt;8500000,ROUNDDOWN(B1577*0.9,0)-1100000,B1577-1950000)))))),0)</f>
        <v/>
      </c>
      <c r="N1577" s="18">
        <f>IF(M1577&gt;23500000,NA(),IF(C1577&gt;=2026,IF(M1577&lt;=4890000,1040000,IF(M1577&lt;=6550000,670000,620000)),IF(M1577&lt;=1320000,950000,IF(M1577&lt;=3360000,880000,IF(M1577&lt;=4890000,680000,IF(M1577&lt;=6550000,630000,580000))))))</f>
        <v/>
      </c>
      <c r="O1577" s="18">
        <f>IF(F1577&lt;=0,IF(AND(D1577="はい",C1577&gt;=2026,C1577&lt;=2027),IF(E1577&lt;=0,0,IF(E1577&lt;=30000,E1577,IF(E1577&lt;=60000,ROUNDUP(E1577/2,0)+15000,IF(E1577&lt;=120000,ROUNDUP(E1577/4,0)+30000,60000)))),IF(E1577&lt;=0,0,IF(E1577&lt;=20000,E1577,IF(E1577&lt;=40000,ROUNDUP(E1577/2,0)+10000,IF(E1577&lt;=80000,ROUNDUP(E1577/4,0)+20000,40000))))),IF(E1577&lt;=0,IF(F1577&lt;=0,0,IF(F1577&lt;=25000,F1577,IF(F1577&lt;=50000,ROUNDUP(F1577/2,0)+12500,IF(F1577&lt;=100000,ROUNDUP(F1577/4,0)+25000,50000)))),MAX(IF(F1577&lt;=0,0,IF(F1577&lt;=25000,F1577,IF(F1577&lt;=50000,ROUNDUP(F1577/2,0)+12500,IF(F1577&lt;=100000,ROUNDUP(F1577/4,0)+25000,50000)))),MIN(IF(AND(D1577="はい",C1577&gt;=2026,C1577&lt;=2027),IF(E1577&lt;=0,0,IF(E1577&lt;=30000,E1577,IF(E1577&lt;=60000,ROUNDUP(E1577/2,0)+15000,IF(E1577&lt;=120000,ROUNDUP(E1577/4,0)+30000,60000)))),IF(E1577&lt;=0,0,IF(E1577&lt;=20000,E1577,IF(E1577&lt;=40000,ROUNDUP(E1577/2,0)+10000,IF(E1577&lt;=80000,ROUNDUP(E1577/4,0)+20000,40000)))))+IF(F1577&lt;=0,0,IF(F1577&lt;=25000,F1577,IF(F1577&lt;=50000,ROUNDUP(F1577/2,0)+12500,IF(F1577&lt;=100000,ROUNDUP(F1577/4,0)+25000,50000)))),IF(AND(D1577="はい",C1577&gt;=2026,C1577&lt;=2027),60000,40000)))))</f>
        <v/>
      </c>
      <c r="P1577" s="18">
        <f>IF(G1577&lt;=0,0,IF(G1577&lt;=20000,G1577,IF(G1577&lt;=40000,ROUNDUP(G1577/2,0)+10000,IF(G1577&lt;=80000,ROUNDUP(G1577/4,0)+20000,40000))))</f>
        <v/>
      </c>
      <c r="Q1577" s="18">
        <f>IF(I1577&lt;=0,IF(H1577&lt;=0,0,IF(H1577&lt;=20000,H1577,IF(H1577&lt;=40000,ROUNDUP(H1577/2,0)+10000,IF(H1577&lt;=80000,ROUNDUP(H1577/4,0)+20000,40000)))),IF(H1577&lt;=0,IF(I1577&lt;=0,0,IF(I1577&lt;=25000,I1577,IF(I1577&lt;=50000,ROUNDUP(I1577/2,0)+12500,IF(I1577&lt;=100000,ROUNDUP(I1577/4,0)+25000,50000)))),MAX(IF(I1577&lt;=0,0,IF(I1577&lt;=25000,I1577,IF(I1577&lt;=50000,ROUNDUP(I1577/2,0)+12500,IF(I1577&lt;=100000,ROUNDUP(I1577/4,0)+25000,50000)))),MIN(IF(H1577&lt;=0,0,IF(H1577&lt;=20000,H1577,IF(H1577&lt;=40000,ROUNDUP(H1577/2,0)+10000,IF(H1577&lt;=80000,ROUNDUP(H1577/4,0)+20000,40000))))+IF(I1577&lt;=0,0,IF(I1577&lt;=25000,I1577,IF(I1577&lt;=50000,ROUNDUP(I1577/2,0)+12500,IF(I1577&lt;=100000,ROUNDUP(I1577/4,0)+25000,50000)))),40000))))</f>
        <v/>
      </c>
      <c r="R1577" s="18">
        <f>MIN(120000,O1577+P1577+Q1577)</f>
        <v/>
      </c>
      <c r="S1577" s="18">
        <f>IF(F1577&lt;=0,IF(E1577&lt;=0,0,IF(E1577&lt;=12000,E1577,IF(E1577&lt;=32000,ROUNDUP(E1577/2,0)+6000,IF(E1577&lt;=56000,ROUNDUP(E1577/4,0)+14000,28000)))),IF(E1577&lt;=0,IF(F1577&lt;=0,0,IF(F1577&lt;=15000,F1577,IF(F1577&lt;=40000,ROUNDUP(F1577/2,0)+7500,IF(F1577&lt;=70000,ROUNDUP(F1577/4,0)+17500,35000)))),MAX(IF(F1577&lt;=0,0,IF(F1577&lt;=15000,F1577,IF(F1577&lt;=40000,ROUNDUP(F1577/2,0)+7500,IF(F1577&lt;=70000,ROUNDUP(F1577/4,0)+17500,35000)))),MIN(IF(E1577&lt;=0,0,IF(E1577&lt;=12000,E1577,IF(E1577&lt;=32000,ROUNDUP(E1577/2,0)+6000,IF(E1577&lt;=56000,ROUNDUP(E1577/4,0)+14000,28000))))+IF(F1577&lt;=0,0,IF(F1577&lt;=15000,F1577,IF(F1577&lt;=40000,ROUNDUP(F1577/2,0)+7500,IF(F1577&lt;=70000,ROUNDUP(F1577/4,0)+17500,35000)))),28000))))</f>
        <v/>
      </c>
      <c r="T1577" s="18">
        <f>IF(G1577&lt;=0,0,IF(G1577&lt;=12000,G1577,IF(G1577&lt;=32000,ROUNDUP(G1577/2,0)+6000,IF(G1577&lt;=56000,ROUNDUP(G1577/4,0)+14000,28000))))</f>
        <v/>
      </c>
      <c r="U1577" s="18">
        <f>IF(I1577&lt;=0,IF(H1577&lt;=0,0,IF(H1577&lt;=12000,H1577,IF(H1577&lt;=32000,ROUNDUP(H1577/2,0)+6000,IF(H1577&lt;=56000,ROUNDUP(H1577/4,0)+14000,28000)))),IF(H1577&lt;=0,IF(I1577&lt;=0,0,IF(I1577&lt;=15000,I1577,IF(I1577&lt;=40000,ROUNDUP(I1577/2,0)+7500,IF(I1577&lt;=70000,ROUNDUP(I1577/4,0)+17500,35000)))),MAX(IF(I1577&lt;=0,0,IF(I1577&lt;=15000,I1577,IF(I1577&lt;=40000,ROUNDUP(I1577/2,0)+7500,IF(I1577&lt;=70000,ROUNDUP(I1577/4,0)+17500,35000)))),MIN(IF(H1577&lt;=0,0,IF(H1577&lt;=12000,H1577,IF(H1577&lt;=32000,ROUNDUP(H1577/2,0)+6000,IF(H1577&lt;=56000,ROUNDUP(H1577/4,0)+14000,28000))))+IF(I1577&lt;=0,0,IF(I1577&lt;=15000,I1577,IF(I1577&lt;=40000,ROUNDUP(I1577/2,0)+7500,IF(I1577&lt;=70000,ROUNDUP(I1577/4,0)+17500,35000)))),28000))))</f>
        <v/>
      </c>
      <c r="V1577" s="18">
        <f>MIN(70000,S1577+T1577+U1577)</f>
        <v/>
      </c>
      <c r="W1577" s="18">
        <f>MAX(0,ROUNDDOWN(M1577-J1577-N1577-K1577-0,-3))</f>
        <v/>
      </c>
      <c r="X1577" s="18">
        <f>MAX(0,ROUNDDOWN(M1577-J1577-N1577-K1577-R1577,-3))</f>
        <v/>
      </c>
      <c r="Y1577" s="18">
        <f>IF(W1577&lt;=0,0,ROUNDDOWN((W1577*LOOKUP(W1577,{0,1950001,3300001,6950001,9000001,18000001,40000001},{0.05,0.1,0.2,0.23,0.33,0.4,0.45})-LOOKUP(W1577,{0,1950001,3300001,6950001,9000001,18000001,40000001},{0,97500,427500,636000,1536000,2796000,4796000}))*1.021,-2))</f>
        <v/>
      </c>
      <c r="Z1577" s="18">
        <f>IF(X1577&lt;=0,0,ROUNDDOWN((X1577*LOOKUP(X1577,{0,1950001,3300001,6950001,9000001,18000001,40000001},{0.05,0.1,0.2,0.23,0.33,0.4,0.45})-LOOKUP(X1577,{0,1950001,3300001,6950001,9000001,18000001,40000001},{0,97500,427500,636000,1536000,2796000,4796000}))*1.021,-2))</f>
        <v/>
      </c>
      <c r="AA1577" s="18">
        <f>MAX(0,ROUNDDOWN(M1577-J1577-430000-L1577-0,-3))</f>
        <v/>
      </c>
      <c r="AB1577" s="18">
        <f>MAX(0,ROUNDDOWN(M1577-J1577-430000-L1577-V1577,-3))</f>
        <v/>
      </c>
      <c r="AC1577" s="18">
        <f>IF(M1577&lt;=450000,0,MAX(0,ROUNDDOWN(AA1577*0.06-MIN(50000,AA1577)*0.03,-2))+MAX(0,ROUNDDOWN(AA1577*0.04-MIN(50000,AA1577)*0.02,-2)))</f>
        <v/>
      </c>
      <c r="AD1577" s="18">
        <f>IF(M1577&lt;=450000,0,MAX(0,ROUNDDOWN(AB1577*0.06-MIN(50000,AB1577)*0.03,-2))+MAX(0,ROUNDDOWN(AB1577*0.04-MIN(50000,AB1577)*0.02,-2)))</f>
        <v/>
      </c>
      <c r="AE1577" s="18">
        <f>Y1577-Z1577</f>
        <v/>
      </c>
      <c r="AF1577" s="18">
        <f>AC1577-AD1577</f>
        <v/>
      </c>
      <c r="AG1577" s="18">
        <f>AE1577+AF1577</f>
        <v/>
      </c>
      <c r="AH1577" s="20">
        <f>IF(W1577&lt;=0,0,LOOKUP(W1577,{0,1950001,3300001,6950001,9000001,18000001,40000001},{0.05,0.1,0.2,0.23,0.33,0.4,0.45}))</f>
        <v/>
      </c>
    </row>
    <row r="1578">
      <c r="A1578" t="inlineStr">
        <is>
          <t>1万円刻み 3区分8万円ずつ</t>
        </is>
      </c>
      <c r="B1578" s="18">
        <f>'4_1万円刻み'!$A$500</f>
        <v/>
      </c>
      <c r="C1578" s="19" t="n">
        <v>2026</v>
      </c>
      <c r="D1578" t="inlineStr">
        <is>
          <t>いいえ</t>
        </is>
      </c>
      <c r="E1578" s="18" t="n">
        <v>80000</v>
      </c>
      <c r="F1578" s="18" t="n">
        <v>0</v>
      </c>
      <c r="G1578" s="18" t="n">
        <v>80000</v>
      </c>
      <c r="H1578" s="18" t="n">
        <v>80000</v>
      </c>
      <c r="I1578" s="18" t="n">
        <v>0</v>
      </c>
      <c r="J1578" s="18">
        <f>ROUND(MIN(B1578/12,650000)*12*0.0915+MIN(B1578/12,1390000)*12*(0.0504+0)+B1578*0.005,0)</f>
        <v/>
      </c>
      <c r="K1578" s="18" t="n">
        <v>0</v>
      </c>
      <c r="L1578" s="18" t="n">
        <v>0</v>
      </c>
      <c r="M1578" s="18">
        <f>ROUND(IF(C1578&gt;=2026,IF(B1578&lt;741000,0,IF(B1578&lt;2191000,B1578-740000,IF(B1578&lt;2193000,1451000,IF(B1578&lt;2196000,1453000,IF(B1578&lt;2200000,1456000,IF(B1578&lt;3600000,ROUNDDOWN(B1578/4,-3)*2.8-80000,IF(B1578&lt;6600000,ROUNDDOWN(B1578/4,-3)*3.2-440000,IF(B1578&lt;8500000,ROUNDDOWN(B1578*0.9,0)-1100000,B1578-1950000)))))))),IF(B1578&lt;651000,0,IF(B1578&lt;1900000,B1578-650000,IF(B1578&lt;3600000,ROUNDDOWN(B1578/4,-3)*2.8-80000,IF(B1578&lt;6600000,ROUNDDOWN(B1578/4,-3)*3.2-440000,IF(B1578&lt;8500000,ROUNDDOWN(B1578*0.9,0)-1100000,B1578-1950000)))))),0)</f>
        <v/>
      </c>
      <c r="N1578" s="18">
        <f>IF(M1578&gt;23500000,NA(),IF(C1578&gt;=2026,IF(M1578&lt;=4890000,1040000,IF(M1578&lt;=6550000,670000,620000)),IF(M1578&lt;=1320000,950000,IF(M1578&lt;=3360000,880000,IF(M1578&lt;=4890000,680000,IF(M1578&lt;=6550000,630000,580000))))))</f>
        <v/>
      </c>
      <c r="O1578" s="18">
        <f>IF(F1578&lt;=0,IF(AND(D1578="はい",C1578&gt;=2026,C1578&lt;=2027),IF(E1578&lt;=0,0,IF(E1578&lt;=30000,E1578,IF(E1578&lt;=60000,ROUNDUP(E1578/2,0)+15000,IF(E1578&lt;=120000,ROUNDUP(E1578/4,0)+30000,60000)))),IF(E1578&lt;=0,0,IF(E1578&lt;=20000,E1578,IF(E1578&lt;=40000,ROUNDUP(E1578/2,0)+10000,IF(E1578&lt;=80000,ROUNDUP(E1578/4,0)+20000,40000))))),IF(E1578&lt;=0,IF(F1578&lt;=0,0,IF(F1578&lt;=25000,F1578,IF(F1578&lt;=50000,ROUNDUP(F1578/2,0)+12500,IF(F1578&lt;=100000,ROUNDUP(F1578/4,0)+25000,50000)))),MAX(IF(F1578&lt;=0,0,IF(F1578&lt;=25000,F1578,IF(F1578&lt;=50000,ROUNDUP(F1578/2,0)+12500,IF(F1578&lt;=100000,ROUNDUP(F1578/4,0)+25000,50000)))),MIN(IF(AND(D1578="はい",C1578&gt;=2026,C1578&lt;=2027),IF(E1578&lt;=0,0,IF(E1578&lt;=30000,E1578,IF(E1578&lt;=60000,ROUNDUP(E1578/2,0)+15000,IF(E1578&lt;=120000,ROUNDUP(E1578/4,0)+30000,60000)))),IF(E1578&lt;=0,0,IF(E1578&lt;=20000,E1578,IF(E1578&lt;=40000,ROUNDUP(E1578/2,0)+10000,IF(E1578&lt;=80000,ROUNDUP(E1578/4,0)+20000,40000)))))+IF(F1578&lt;=0,0,IF(F1578&lt;=25000,F1578,IF(F1578&lt;=50000,ROUNDUP(F1578/2,0)+12500,IF(F1578&lt;=100000,ROUNDUP(F1578/4,0)+25000,50000)))),IF(AND(D1578="はい",C1578&gt;=2026,C1578&lt;=2027),60000,40000)))))</f>
        <v/>
      </c>
      <c r="P1578" s="18">
        <f>IF(G1578&lt;=0,0,IF(G1578&lt;=20000,G1578,IF(G1578&lt;=40000,ROUNDUP(G1578/2,0)+10000,IF(G1578&lt;=80000,ROUNDUP(G1578/4,0)+20000,40000))))</f>
        <v/>
      </c>
      <c r="Q1578" s="18">
        <f>IF(I1578&lt;=0,IF(H1578&lt;=0,0,IF(H1578&lt;=20000,H1578,IF(H1578&lt;=40000,ROUNDUP(H1578/2,0)+10000,IF(H1578&lt;=80000,ROUNDUP(H1578/4,0)+20000,40000)))),IF(H1578&lt;=0,IF(I1578&lt;=0,0,IF(I1578&lt;=25000,I1578,IF(I1578&lt;=50000,ROUNDUP(I1578/2,0)+12500,IF(I1578&lt;=100000,ROUNDUP(I1578/4,0)+25000,50000)))),MAX(IF(I1578&lt;=0,0,IF(I1578&lt;=25000,I1578,IF(I1578&lt;=50000,ROUNDUP(I1578/2,0)+12500,IF(I1578&lt;=100000,ROUNDUP(I1578/4,0)+25000,50000)))),MIN(IF(H1578&lt;=0,0,IF(H1578&lt;=20000,H1578,IF(H1578&lt;=40000,ROUNDUP(H1578/2,0)+10000,IF(H1578&lt;=80000,ROUNDUP(H1578/4,0)+20000,40000))))+IF(I1578&lt;=0,0,IF(I1578&lt;=25000,I1578,IF(I1578&lt;=50000,ROUNDUP(I1578/2,0)+12500,IF(I1578&lt;=100000,ROUNDUP(I1578/4,0)+25000,50000)))),40000))))</f>
        <v/>
      </c>
      <c r="R1578" s="18">
        <f>MIN(120000,O1578+P1578+Q1578)</f>
        <v/>
      </c>
      <c r="S1578" s="18">
        <f>IF(F1578&lt;=0,IF(E1578&lt;=0,0,IF(E1578&lt;=12000,E1578,IF(E1578&lt;=32000,ROUNDUP(E1578/2,0)+6000,IF(E1578&lt;=56000,ROUNDUP(E1578/4,0)+14000,28000)))),IF(E1578&lt;=0,IF(F1578&lt;=0,0,IF(F1578&lt;=15000,F1578,IF(F1578&lt;=40000,ROUNDUP(F1578/2,0)+7500,IF(F1578&lt;=70000,ROUNDUP(F1578/4,0)+17500,35000)))),MAX(IF(F1578&lt;=0,0,IF(F1578&lt;=15000,F1578,IF(F1578&lt;=40000,ROUNDUP(F1578/2,0)+7500,IF(F1578&lt;=70000,ROUNDUP(F1578/4,0)+17500,35000)))),MIN(IF(E1578&lt;=0,0,IF(E1578&lt;=12000,E1578,IF(E1578&lt;=32000,ROUNDUP(E1578/2,0)+6000,IF(E1578&lt;=56000,ROUNDUP(E1578/4,0)+14000,28000))))+IF(F1578&lt;=0,0,IF(F1578&lt;=15000,F1578,IF(F1578&lt;=40000,ROUNDUP(F1578/2,0)+7500,IF(F1578&lt;=70000,ROUNDUP(F1578/4,0)+17500,35000)))),28000))))</f>
        <v/>
      </c>
      <c r="T1578" s="18">
        <f>IF(G1578&lt;=0,0,IF(G1578&lt;=12000,G1578,IF(G1578&lt;=32000,ROUNDUP(G1578/2,0)+6000,IF(G1578&lt;=56000,ROUNDUP(G1578/4,0)+14000,28000))))</f>
        <v/>
      </c>
      <c r="U1578" s="18">
        <f>IF(I1578&lt;=0,IF(H1578&lt;=0,0,IF(H1578&lt;=12000,H1578,IF(H1578&lt;=32000,ROUNDUP(H1578/2,0)+6000,IF(H1578&lt;=56000,ROUNDUP(H1578/4,0)+14000,28000)))),IF(H1578&lt;=0,IF(I1578&lt;=0,0,IF(I1578&lt;=15000,I1578,IF(I1578&lt;=40000,ROUNDUP(I1578/2,0)+7500,IF(I1578&lt;=70000,ROUNDUP(I1578/4,0)+17500,35000)))),MAX(IF(I1578&lt;=0,0,IF(I1578&lt;=15000,I1578,IF(I1578&lt;=40000,ROUNDUP(I1578/2,0)+7500,IF(I1578&lt;=70000,ROUNDUP(I1578/4,0)+17500,35000)))),MIN(IF(H1578&lt;=0,0,IF(H1578&lt;=12000,H1578,IF(H1578&lt;=32000,ROUNDUP(H1578/2,0)+6000,IF(H1578&lt;=56000,ROUNDUP(H1578/4,0)+14000,28000))))+IF(I1578&lt;=0,0,IF(I1578&lt;=15000,I1578,IF(I1578&lt;=40000,ROUNDUP(I1578/2,0)+7500,IF(I1578&lt;=70000,ROUNDUP(I1578/4,0)+17500,35000)))),28000))))</f>
        <v/>
      </c>
      <c r="V1578" s="18">
        <f>MIN(70000,S1578+T1578+U1578)</f>
        <v/>
      </c>
      <c r="W1578" s="18">
        <f>MAX(0,ROUNDDOWN(M1578-J1578-N1578-K1578-0,-3))</f>
        <v/>
      </c>
      <c r="X1578" s="18">
        <f>MAX(0,ROUNDDOWN(M1578-J1578-N1578-K1578-R1578,-3))</f>
        <v/>
      </c>
      <c r="Y1578" s="18">
        <f>IF(W1578&lt;=0,0,ROUNDDOWN((W1578*LOOKUP(W1578,{0,1950001,3300001,6950001,9000001,18000001,40000001},{0.05,0.1,0.2,0.23,0.33,0.4,0.45})-LOOKUP(W1578,{0,1950001,3300001,6950001,9000001,18000001,40000001},{0,97500,427500,636000,1536000,2796000,4796000}))*1.021,-2))</f>
        <v/>
      </c>
      <c r="Z1578" s="18">
        <f>IF(X1578&lt;=0,0,ROUNDDOWN((X1578*LOOKUP(X1578,{0,1950001,3300001,6950001,9000001,18000001,40000001},{0.05,0.1,0.2,0.23,0.33,0.4,0.45})-LOOKUP(X1578,{0,1950001,3300001,6950001,9000001,18000001,40000001},{0,97500,427500,636000,1536000,2796000,4796000}))*1.021,-2))</f>
        <v/>
      </c>
      <c r="AA1578" s="18">
        <f>MAX(0,ROUNDDOWN(M1578-J1578-430000-L1578-0,-3))</f>
        <v/>
      </c>
      <c r="AB1578" s="18">
        <f>MAX(0,ROUNDDOWN(M1578-J1578-430000-L1578-V1578,-3))</f>
        <v/>
      </c>
      <c r="AC1578" s="18">
        <f>IF(M1578&lt;=450000,0,MAX(0,ROUNDDOWN(AA1578*0.06-MIN(50000,AA1578)*0.03,-2))+MAX(0,ROUNDDOWN(AA1578*0.04-MIN(50000,AA1578)*0.02,-2)))</f>
        <v/>
      </c>
      <c r="AD1578" s="18">
        <f>IF(M1578&lt;=450000,0,MAX(0,ROUNDDOWN(AB1578*0.06-MIN(50000,AB1578)*0.03,-2))+MAX(0,ROUNDDOWN(AB1578*0.04-MIN(50000,AB1578)*0.02,-2)))</f>
        <v/>
      </c>
      <c r="AE1578" s="18">
        <f>Y1578-Z1578</f>
        <v/>
      </c>
      <c r="AF1578" s="18">
        <f>AC1578-AD1578</f>
        <v/>
      </c>
      <c r="AG1578" s="18">
        <f>AE1578+AF1578</f>
        <v/>
      </c>
      <c r="AH1578" s="20">
        <f>IF(W1578&lt;=0,0,LOOKUP(W1578,{0,1950001,3300001,6950001,9000001,18000001,40000001},{0.05,0.1,0.2,0.23,0.33,0.4,0.45}))</f>
        <v/>
      </c>
    </row>
    <row r="1579">
      <c r="A1579" t="inlineStr">
        <is>
          <t>1万円刻み 一般8万円</t>
        </is>
      </c>
      <c r="B1579" s="18">
        <f>'4_1万円刻み'!$A$500</f>
        <v/>
      </c>
      <c r="C1579" s="19" t="n">
        <v>2026</v>
      </c>
      <c r="D1579" t="inlineStr">
        <is>
          <t>いいえ</t>
        </is>
      </c>
      <c r="E1579" s="18" t="n">
        <v>80000</v>
      </c>
      <c r="F1579" s="18" t="n">
        <v>0</v>
      </c>
      <c r="G1579" s="18" t="n">
        <v>0</v>
      </c>
      <c r="H1579" s="18" t="n">
        <v>0</v>
      </c>
      <c r="I1579" s="18" t="n">
        <v>0</v>
      </c>
      <c r="J1579" s="18">
        <f>ROUND(MIN(B1579/12,650000)*12*0.0915+MIN(B1579/12,1390000)*12*(0.0504+0)+B1579*0.005,0)</f>
        <v/>
      </c>
      <c r="K1579" s="18" t="n">
        <v>0</v>
      </c>
      <c r="L1579" s="18" t="n">
        <v>0</v>
      </c>
      <c r="M1579" s="18">
        <f>ROUND(IF(C1579&gt;=2026,IF(B1579&lt;741000,0,IF(B1579&lt;2191000,B1579-740000,IF(B1579&lt;2193000,1451000,IF(B1579&lt;2196000,1453000,IF(B1579&lt;2200000,1456000,IF(B1579&lt;3600000,ROUNDDOWN(B1579/4,-3)*2.8-80000,IF(B1579&lt;6600000,ROUNDDOWN(B1579/4,-3)*3.2-440000,IF(B1579&lt;8500000,ROUNDDOWN(B1579*0.9,0)-1100000,B1579-1950000)))))))),IF(B1579&lt;651000,0,IF(B1579&lt;1900000,B1579-650000,IF(B1579&lt;3600000,ROUNDDOWN(B1579/4,-3)*2.8-80000,IF(B1579&lt;6600000,ROUNDDOWN(B1579/4,-3)*3.2-440000,IF(B1579&lt;8500000,ROUNDDOWN(B1579*0.9,0)-1100000,B1579-1950000)))))),0)</f>
        <v/>
      </c>
      <c r="N1579" s="18">
        <f>IF(M1579&gt;23500000,NA(),IF(C1579&gt;=2026,IF(M1579&lt;=4890000,1040000,IF(M1579&lt;=6550000,670000,620000)),IF(M1579&lt;=1320000,950000,IF(M1579&lt;=3360000,880000,IF(M1579&lt;=4890000,680000,IF(M1579&lt;=6550000,630000,580000))))))</f>
        <v/>
      </c>
      <c r="O1579" s="18">
        <f>IF(F1579&lt;=0,IF(AND(D1579="はい",C1579&gt;=2026,C1579&lt;=2027),IF(E1579&lt;=0,0,IF(E1579&lt;=30000,E1579,IF(E1579&lt;=60000,ROUNDUP(E1579/2,0)+15000,IF(E1579&lt;=120000,ROUNDUP(E1579/4,0)+30000,60000)))),IF(E1579&lt;=0,0,IF(E1579&lt;=20000,E1579,IF(E1579&lt;=40000,ROUNDUP(E1579/2,0)+10000,IF(E1579&lt;=80000,ROUNDUP(E1579/4,0)+20000,40000))))),IF(E1579&lt;=0,IF(F1579&lt;=0,0,IF(F1579&lt;=25000,F1579,IF(F1579&lt;=50000,ROUNDUP(F1579/2,0)+12500,IF(F1579&lt;=100000,ROUNDUP(F1579/4,0)+25000,50000)))),MAX(IF(F1579&lt;=0,0,IF(F1579&lt;=25000,F1579,IF(F1579&lt;=50000,ROUNDUP(F1579/2,0)+12500,IF(F1579&lt;=100000,ROUNDUP(F1579/4,0)+25000,50000)))),MIN(IF(AND(D1579="はい",C1579&gt;=2026,C1579&lt;=2027),IF(E1579&lt;=0,0,IF(E1579&lt;=30000,E1579,IF(E1579&lt;=60000,ROUNDUP(E1579/2,0)+15000,IF(E1579&lt;=120000,ROUNDUP(E1579/4,0)+30000,60000)))),IF(E1579&lt;=0,0,IF(E1579&lt;=20000,E1579,IF(E1579&lt;=40000,ROUNDUP(E1579/2,0)+10000,IF(E1579&lt;=80000,ROUNDUP(E1579/4,0)+20000,40000)))))+IF(F1579&lt;=0,0,IF(F1579&lt;=25000,F1579,IF(F1579&lt;=50000,ROUNDUP(F1579/2,0)+12500,IF(F1579&lt;=100000,ROUNDUP(F1579/4,0)+25000,50000)))),IF(AND(D1579="はい",C1579&gt;=2026,C1579&lt;=2027),60000,40000)))))</f>
        <v/>
      </c>
      <c r="P1579" s="18">
        <f>IF(G1579&lt;=0,0,IF(G1579&lt;=20000,G1579,IF(G1579&lt;=40000,ROUNDUP(G1579/2,0)+10000,IF(G1579&lt;=80000,ROUNDUP(G1579/4,0)+20000,40000))))</f>
        <v/>
      </c>
      <c r="Q1579" s="18">
        <f>IF(I1579&lt;=0,IF(H1579&lt;=0,0,IF(H1579&lt;=20000,H1579,IF(H1579&lt;=40000,ROUNDUP(H1579/2,0)+10000,IF(H1579&lt;=80000,ROUNDUP(H1579/4,0)+20000,40000)))),IF(H1579&lt;=0,IF(I1579&lt;=0,0,IF(I1579&lt;=25000,I1579,IF(I1579&lt;=50000,ROUNDUP(I1579/2,0)+12500,IF(I1579&lt;=100000,ROUNDUP(I1579/4,0)+25000,50000)))),MAX(IF(I1579&lt;=0,0,IF(I1579&lt;=25000,I1579,IF(I1579&lt;=50000,ROUNDUP(I1579/2,0)+12500,IF(I1579&lt;=100000,ROUNDUP(I1579/4,0)+25000,50000)))),MIN(IF(H1579&lt;=0,0,IF(H1579&lt;=20000,H1579,IF(H1579&lt;=40000,ROUNDUP(H1579/2,0)+10000,IF(H1579&lt;=80000,ROUNDUP(H1579/4,0)+20000,40000))))+IF(I1579&lt;=0,0,IF(I1579&lt;=25000,I1579,IF(I1579&lt;=50000,ROUNDUP(I1579/2,0)+12500,IF(I1579&lt;=100000,ROUNDUP(I1579/4,0)+25000,50000)))),40000))))</f>
        <v/>
      </c>
      <c r="R1579" s="18">
        <f>MIN(120000,O1579+P1579+Q1579)</f>
        <v/>
      </c>
      <c r="S1579" s="18">
        <f>IF(F1579&lt;=0,IF(E1579&lt;=0,0,IF(E1579&lt;=12000,E1579,IF(E1579&lt;=32000,ROUNDUP(E1579/2,0)+6000,IF(E1579&lt;=56000,ROUNDUP(E1579/4,0)+14000,28000)))),IF(E1579&lt;=0,IF(F1579&lt;=0,0,IF(F1579&lt;=15000,F1579,IF(F1579&lt;=40000,ROUNDUP(F1579/2,0)+7500,IF(F1579&lt;=70000,ROUNDUP(F1579/4,0)+17500,35000)))),MAX(IF(F1579&lt;=0,0,IF(F1579&lt;=15000,F1579,IF(F1579&lt;=40000,ROUNDUP(F1579/2,0)+7500,IF(F1579&lt;=70000,ROUNDUP(F1579/4,0)+17500,35000)))),MIN(IF(E1579&lt;=0,0,IF(E1579&lt;=12000,E1579,IF(E1579&lt;=32000,ROUNDUP(E1579/2,0)+6000,IF(E1579&lt;=56000,ROUNDUP(E1579/4,0)+14000,28000))))+IF(F1579&lt;=0,0,IF(F1579&lt;=15000,F1579,IF(F1579&lt;=40000,ROUNDUP(F1579/2,0)+7500,IF(F1579&lt;=70000,ROUNDUP(F1579/4,0)+17500,35000)))),28000))))</f>
        <v/>
      </c>
      <c r="T1579" s="18">
        <f>IF(G1579&lt;=0,0,IF(G1579&lt;=12000,G1579,IF(G1579&lt;=32000,ROUNDUP(G1579/2,0)+6000,IF(G1579&lt;=56000,ROUNDUP(G1579/4,0)+14000,28000))))</f>
        <v/>
      </c>
      <c r="U1579" s="18">
        <f>IF(I1579&lt;=0,IF(H1579&lt;=0,0,IF(H1579&lt;=12000,H1579,IF(H1579&lt;=32000,ROUNDUP(H1579/2,0)+6000,IF(H1579&lt;=56000,ROUNDUP(H1579/4,0)+14000,28000)))),IF(H1579&lt;=0,IF(I1579&lt;=0,0,IF(I1579&lt;=15000,I1579,IF(I1579&lt;=40000,ROUNDUP(I1579/2,0)+7500,IF(I1579&lt;=70000,ROUNDUP(I1579/4,0)+17500,35000)))),MAX(IF(I1579&lt;=0,0,IF(I1579&lt;=15000,I1579,IF(I1579&lt;=40000,ROUNDUP(I1579/2,0)+7500,IF(I1579&lt;=70000,ROUNDUP(I1579/4,0)+17500,35000)))),MIN(IF(H1579&lt;=0,0,IF(H1579&lt;=12000,H1579,IF(H1579&lt;=32000,ROUNDUP(H1579/2,0)+6000,IF(H1579&lt;=56000,ROUNDUP(H1579/4,0)+14000,28000))))+IF(I1579&lt;=0,0,IF(I1579&lt;=15000,I1579,IF(I1579&lt;=40000,ROUNDUP(I1579/2,0)+7500,IF(I1579&lt;=70000,ROUNDUP(I1579/4,0)+17500,35000)))),28000))))</f>
        <v/>
      </c>
      <c r="V1579" s="18">
        <f>MIN(70000,S1579+T1579+U1579)</f>
        <v/>
      </c>
      <c r="W1579" s="18">
        <f>MAX(0,ROUNDDOWN(M1579-J1579-N1579-K1579-0,-3))</f>
        <v/>
      </c>
      <c r="X1579" s="18">
        <f>MAX(0,ROUNDDOWN(M1579-J1579-N1579-K1579-R1579,-3))</f>
        <v/>
      </c>
      <c r="Y1579" s="18">
        <f>IF(W1579&lt;=0,0,ROUNDDOWN((W1579*LOOKUP(W1579,{0,1950001,3300001,6950001,9000001,18000001,40000001},{0.05,0.1,0.2,0.23,0.33,0.4,0.45})-LOOKUP(W1579,{0,1950001,3300001,6950001,9000001,18000001,40000001},{0,97500,427500,636000,1536000,2796000,4796000}))*1.021,-2))</f>
        <v/>
      </c>
      <c r="Z1579" s="18">
        <f>IF(X1579&lt;=0,0,ROUNDDOWN((X1579*LOOKUP(X1579,{0,1950001,3300001,6950001,9000001,18000001,40000001},{0.05,0.1,0.2,0.23,0.33,0.4,0.45})-LOOKUP(X1579,{0,1950001,3300001,6950001,9000001,18000001,40000001},{0,97500,427500,636000,1536000,2796000,4796000}))*1.021,-2))</f>
        <v/>
      </c>
      <c r="AA1579" s="18">
        <f>MAX(0,ROUNDDOWN(M1579-J1579-430000-L1579-0,-3))</f>
        <v/>
      </c>
      <c r="AB1579" s="18">
        <f>MAX(0,ROUNDDOWN(M1579-J1579-430000-L1579-V1579,-3))</f>
        <v/>
      </c>
      <c r="AC1579" s="18">
        <f>IF(M1579&lt;=450000,0,MAX(0,ROUNDDOWN(AA1579*0.06-MIN(50000,AA1579)*0.03,-2))+MAX(0,ROUNDDOWN(AA1579*0.04-MIN(50000,AA1579)*0.02,-2)))</f>
        <v/>
      </c>
      <c r="AD1579" s="18">
        <f>IF(M1579&lt;=450000,0,MAX(0,ROUNDDOWN(AB1579*0.06-MIN(50000,AB1579)*0.03,-2))+MAX(0,ROUNDDOWN(AB1579*0.04-MIN(50000,AB1579)*0.02,-2)))</f>
        <v/>
      </c>
      <c r="AE1579" s="18">
        <f>Y1579-Z1579</f>
        <v/>
      </c>
      <c r="AF1579" s="18">
        <f>AC1579-AD1579</f>
        <v/>
      </c>
      <c r="AG1579" s="18">
        <f>AE1579+AF1579</f>
        <v/>
      </c>
      <c r="AH1579" s="20">
        <f>IF(W1579&lt;=0,0,LOOKUP(W1579,{0,1950001,3300001,6950001,9000001,18000001,40000001},{0.05,0.1,0.2,0.23,0.33,0.4,0.45}))</f>
        <v/>
      </c>
    </row>
    <row r="1580">
      <c r="A1580" t="inlineStr">
        <is>
          <t>1万円刻み 特例あり一般12万円</t>
        </is>
      </c>
      <c r="B1580" s="18">
        <f>'4_1万円刻み'!$A$500</f>
        <v/>
      </c>
      <c r="C1580" s="19" t="n">
        <v>2026</v>
      </c>
      <c r="D1580" t="inlineStr">
        <is>
          <t>はい</t>
        </is>
      </c>
      <c r="E1580" s="18" t="n">
        <v>120000</v>
      </c>
      <c r="F1580" s="18" t="n">
        <v>0</v>
      </c>
      <c r="G1580" s="18" t="n">
        <v>0</v>
      </c>
      <c r="H1580" s="18" t="n">
        <v>0</v>
      </c>
      <c r="I1580" s="18" t="n">
        <v>0</v>
      </c>
      <c r="J1580" s="18">
        <f>ROUND(MIN(B1580/12,650000)*12*0.0915+MIN(B1580/12,1390000)*12*(0.0504+0)+B1580*0.005,0)</f>
        <v/>
      </c>
      <c r="K1580" s="18" t="n">
        <v>0</v>
      </c>
      <c r="L1580" s="18" t="n">
        <v>0</v>
      </c>
      <c r="M1580" s="18">
        <f>ROUND(IF(C1580&gt;=2026,IF(B1580&lt;741000,0,IF(B1580&lt;2191000,B1580-740000,IF(B1580&lt;2193000,1451000,IF(B1580&lt;2196000,1453000,IF(B1580&lt;2200000,1456000,IF(B1580&lt;3600000,ROUNDDOWN(B1580/4,-3)*2.8-80000,IF(B1580&lt;6600000,ROUNDDOWN(B1580/4,-3)*3.2-440000,IF(B1580&lt;8500000,ROUNDDOWN(B1580*0.9,0)-1100000,B1580-1950000)))))))),IF(B1580&lt;651000,0,IF(B1580&lt;1900000,B1580-650000,IF(B1580&lt;3600000,ROUNDDOWN(B1580/4,-3)*2.8-80000,IF(B1580&lt;6600000,ROUNDDOWN(B1580/4,-3)*3.2-440000,IF(B1580&lt;8500000,ROUNDDOWN(B1580*0.9,0)-1100000,B1580-1950000)))))),0)</f>
        <v/>
      </c>
      <c r="N1580" s="18">
        <f>IF(M1580&gt;23500000,NA(),IF(C1580&gt;=2026,IF(M1580&lt;=4890000,1040000,IF(M1580&lt;=6550000,670000,620000)),IF(M1580&lt;=1320000,950000,IF(M1580&lt;=3360000,880000,IF(M1580&lt;=4890000,680000,IF(M1580&lt;=6550000,630000,580000))))))</f>
        <v/>
      </c>
      <c r="O1580" s="18">
        <f>IF(F1580&lt;=0,IF(AND(D1580="はい",C1580&gt;=2026,C1580&lt;=2027),IF(E1580&lt;=0,0,IF(E1580&lt;=30000,E1580,IF(E1580&lt;=60000,ROUNDUP(E1580/2,0)+15000,IF(E1580&lt;=120000,ROUNDUP(E1580/4,0)+30000,60000)))),IF(E1580&lt;=0,0,IF(E1580&lt;=20000,E1580,IF(E1580&lt;=40000,ROUNDUP(E1580/2,0)+10000,IF(E1580&lt;=80000,ROUNDUP(E1580/4,0)+20000,40000))))),IF(E1580&lt;=0,IF(F1580&lt;=0,0,IF(F1580&lt;=25000,F1580,IF(F1580&lt;=50000,ROUNDUP(F1580/2,0)+12500,IF(F1580&lt;=100000,ROUNDUP(F1580/4,0)+25000,50000)))),MAX(IF(F1580&lt;=0,0,IF(F1580&lt;=25000,F1580,IF(F1580&lt;=50000,ROUNDUP(F1580/2,0)+12500,IF(F1580&lt;=100000,ROUNDUP(F1580/4,0)+25000,50000)))),MIN(IF(AND(D1580="はい",C1580&gt;=2026,C1580&lt;=2027),IF(E1580&lt;=0,0,IF(E1580&lt;=30000,E1580,IF(E1580&lt;=60000,ROUNDUP(E1580/2,0)+15000,IF(E1580&lt;=120000,ROUNDUP(E1580/4,0)+30000,60000)))),IF(E1580&lt;=0,0,IF(E1580&lt;=20000,E1580,IF(E1580&lt;=40000,ROUNDUP(E1580/2,0)+10000,IF(E1580&lt;=80000,ROUNDUP(E1580/4,0)+20000,40000)))))+IF(F1580&lt;=0,0,IF(F1580&lt;=25000,F1580,IF(F1580&lt;=50000,ROUNDUP(F1580/2,0)+12500,IF(F1580&lt;=100000,ROUNDUP(F1580/4,0)+25000,50000)))),IF(AND(D1580="はい",C1580&gt;=2026,C1580&lt;=2027),60000,40000)))))</f>
        <v/>
      </c>
      <c r="P1580" s="18">
        <f>IF(G1580&lt;=0,0,IF(G1580&lt;=20000,G1580,IF(G1580&lt;=40000,ROUNDUP(G1580/2,0)+10000,IF(G1580&lt;=80000,ROUNDUP(G1580/4,0)+20000,40000))))</f>
        <v/>
      </c>
      <c r="Q1580" s="18">
        <f>IF(I1580&lt;=0,IF(H1580&lt;=0,0,IF(H1580&lt;=20000,H1580,IF(H1580&lt;=40000,ROUNDUP(H1580/2,0)+10000,IF(H1580&lt;=80000,ROUNDUP(H1580/4,0)+20000,40000)))),IF(H1580&lt;=0,IF(I1580&lt;=0,0,IF(I1580&lt;=25000,I1580,IF(I1580&lt;=50000,ROUNDUP(I1580/2,0)+12500,IF(I1580&lt;=100000,ROUNDUP(I1580/4,0)+25000,50000)))),MAX(IF(I1580&lt;=0,0,IF(I1580&lt;=25000,I1580,IF(I1580&lt;=50000,ROUNDUP(I1580/2,0)+12500,IF(I1580&lt;=100000,ROUNDUP(I1580/4,0)+25000,50000)))),MIN(IF(H1580&lt;=0,0,IF(H1580&lt;=20000,H1580,IF(H1580&lt;=40000,ROUNDUP(H1580/2,0)+10000,IF(H1580&lt;=80000,ROUNDUP(H1580/4,0)+20000,40000))))+IF(I1580&lt;=0,0,IF(I1580&lt;=25000,I1580,IF(I1580&lt;=50000,ROUNDUP(I1580/2,0)+12500,IF(I1580&lt;=100000,ROUNDUP(I1580/4,0)+25000,50000)))),40000))))</f>
        <v/>
      </c>
      <c r="R1580" s="18">
        <f>MIN(120000,O1580+P1580+Q1580)</f>
        <v/>
      </c>
      <c r="S1580" s="18">
        <f>IF(F1580&lt;=0,IF(E1580&lt;=0,0,IF(E1580&lt;=12000,E1580,IF(E1580&lt;=32000,ROUNDUP(E1580/2,0)+6000,IF(E1580&lt;=56000,ROUNDUP(E1580/4,0)+14000,28000)))),IF(E1580&lt;=0,IF(F1580&lt;=0,0,IF(F1580&lt;=15000,F1580,IF(F1580&lt;=40000,ROUNDUP(F1580/2,0)+7500,IF(F1580&lt;=70000,ROUNDUP(F1580/4,0)+17500,35000)))),MAX(IF(F1580&lt;=0,0,IF(F1580&lt;=15000,F1580,IF(F1580&lt;=40000,ROUNDUP(F1580/2,0)+7500,IF(F1580&lt;=70000,ROUNDUP(F1580/4,0)+17500,35000)))),MIN(IF(E1580&lt;=0,0,IF(E1580&lt;=12000,E1580,IF(E1580&lt;=32000,ROUNDUP(E1580/2,0)+6000,IF(E1580&lt;=56000,ROUNDUP(E1580/4,0)+14000,28000))))+IF(F1580&lt;=0,0,IF(F1580&lt;=15000,F1580,IF(F1580&lt;=40000,ROUNDUP(F1580/2,0)+7500,IF(F1580&lt;=70000,ROUNDUP(F1580/4,0)+17500,35000)))),28000))))</f>
        <v/>
      </c>
      <c r="T1580" s="18">
        <f>IF(G1580&lt;=0,0,IF(G1580&lt;=12000,G1580,IF(G1580&lt;=32000,ROUNDUP(G1580/2,0)+6000,IF(G1580&lt;=56000,ROUNDUP(G1580/4,0)+14000,28000))))</f>
        <v/>
      </c>
      <c r="U1580" s="18">
        <f>IF(I1580&lt;=0,IF(H1580&lt;=0,0,IF(H1580&lt;=12000,H1580,IF(H1580&lt;=32000,ROUNDUP(H1580/2,0)+6000,IF(H1580&lt;=56000,ROUNDUP(H1580/4,0)+14000,28000)))),IF(H1580&lt;=0,IF(I1580&lt;=0,0,IF(I1580&lt;=15000,I1580,IF(I1580&lt;=40000,ROUNDUP(I1580/2,0)+7500,IF(I1580&lt;=70000,ROUNDUP(I1580/4,0)+17500,35000)))),MAX(IF(I1580&lt;=0,0,IF(I1580&lt;=15000,I1580,IF(I1580&lt;=40000,ROUNDUP(I1580/2,0)+7500,IF(I1580&lt;=70000,ROUNDUP(I1580/4,0)+17500,35000)))),MIN(IF(H1580&lt;=0,0,IF(H1580&lt;=12000,H1580,IF(H1580&lt;=32000,ROUNDUP(H1580/2,0)+6000,IF(H1580&lt;=56000,ROUNDUP(H1580/4,0)+14000,28000))))+IF(I1580&lt;=0,0,IF(I1580&lt;=15000,I1580,IF(I1580&lt;=40000,ROUNDUP(I1580/2,0)+7500,IF(I1580&lt;=70000,ROUNDUP(I1580/4,0)+17500,35000)))),28000))))</f>
        <v/>
      </c>
      <c r="V1580" s="18">
        <f>MIN(70000,S1580+T1580+U1580)</f>
        <v/>
      </c>
      <c r="W1580" s="18">
        <f>MAX(0,ROUNDDOWN(M1580-J1580-N1580-K1580-0,-3))</f>
        <v/>
      </c>
      <c r="X1580" s="18">
        <f>MAX(0,ROUNDDOWN(M1580-J1580-N1580-K1580-R1580,-3))</f>
        <v/>
      </c>
      <c r="Y1580" s="18">
        <f>IF(W1580&lt;=0,0,ROUNDDOWN((W1580*LOOKUP(W1580,{0,1950001,3300001,6950001,9000001,18000001,40000001},{0.05,0.1,0.2,0.23,0.33,0.4,0.45})-LOOKUP(W1580,{0,1950001,3300001,6950001,9000001,18000001,40000001},{0,97500,427500,636000,1536000,2796000,4796000}))*1.021,-2))</f>
        <v/>
      </c>
      <c r="Z1580" s="18">
        <f>IF(X1580&lt;=0,0,ROUNDDOWN((X1580*LOOKUP(X1580,{0,1950001,3300001,6950001,9000001,18000001,40000001},{0.05,0.1,0.2,0.23,0.33,0.4,0.45})-LOOKUP(X1580,{0,1950001,3300001,6950001,9000001,18000001,40000001},{0,97500,427500,636000,1536000,2796000,4796000}))*1.021,-2))</f>
        <v/>
      </c>
      <c r="AA1580" s="18">
        <f>MAX(0,ROUNDDOWN(M1580-J1580-430000-L1580-0,-3))</f>
        <v/>
      </c>
      <c r="AB1580" s="18">
        <f>MAX(0,ROUNDDOWN(M1580-J1580-430000-L1580-V1580,-3))</f>
        <v/>
      </c>
      <c r="AC1580" s="18">
        <f>IF(M1580&lt;=450000,0,MAX(0,ROUNDDOWN(AA1580*0.06-MIN(50000,AA1580)*0.03,-2))+MAX(0,ROUNDDOWN(AA1580*0.04-MIN(50000,AA1580)*0.02,-2)))</f>
        <v/>
      </c>
      <c r="AD1580" s="18">
        <f>IF(M1580&lt;=450000,0,MAX(0,ROUNDDOWN(AB1580*0.06-MIN(50000,AB1580)*0.03,-2))+MAX(0,ROUNDDOWN(AB1580*0.04-MIN(50000,AB1580)*0.02,-2)))</f>
        <v/>
      </c>
      <c r="AE1580" s="18">
        <f>Y1580-Z1580</f>
        <v/>
      </c>
      <c r="AF1580" s="18">
        <f>AC1580-AD1580</f>
        <v/>
      </c>
      <c r="AG1580" s="18">
        <f>AE1580+AF1580</f>
        <v/>
      </c>
      <c r="AH1580" s="20">
        <f>IF(W1580&lt;=0,0,LOOKUP(W1580,{0,1950001,3300001,6950001,9000001,18000001,40000001},{0.05,0.1,0.2,0.23,0.33,0.4,0.45}))</f>
        <v/>
      </c>
    </row>
    <row r="1581">
      <c r="A1581" t="inlineStr">
        <is>
          <t>1万円刻み 3区分8万円ずつ</t>
        </is>
      </c>
      <c r="B1581" s="18">
        <f>'4_1万円刻み'!$A$501</f>
        <v/>
      </c>
      <c r="C1581" s="19" t="n">
        <v>2026</v>
      </c>
      <c r="D1581" t="inlineStr">
        <is>
          <t>いいえ</t>
        </is>
      </c>
      <c r="E1581" s="18" t="n">
        <v>80000</v>
      </c>
      <c r="F1581" s="18" t="n">
        <v>0</v>
      </c>
      <c r="G1581" s="18" t="n">
        <v>80000</v>
      </c>
      <c r="H1581" s="18" t="n">
        <v>80000</v>
      </c>
      <c r="I1581" s="18" t="n">
        <v>0</v>
      </c>
      <c r="J1581" s="18">
        <f>ROUND(MIN(B1581/12,650000)*12*0.0915+MIN(B1581/12,1390000)*12*(0.0504+0)+B1581*0.005,0)</f>
        <v/>
      </c>
      <c r="K1581" s="18" t="n">
        <v>0</v>
      </c>
      <c r="L1581" s="18" t="n">
        <v>0</v>
      </c>
      <c r="M1581" s="18">
        <f>ROUND(IF(C1581&gt;=2026,IF(B1581&lt;741000,0,IF(B1581&lt;2191000,B1581-740000,IF(B1581&lt;2193000,1451000,IF(B1581&lt;2196000,1453000,IF(B1581&lt;2200000,1456000,IF(B1581&lt;3600000,ROUNDDOWN(B1581/4,-3)*2.8-80000,IF(B1581&lt;6600000,ROUNDDOWN(B1581/4,-3)*3.2-440000,IF(B1581&lt;8500000,ROUNDDOWN(B1581*0.9,0)-1100000,B1581-1950000)))))))),IF(B1581&lt;651000,0,IF(B1581&lt;1900000,B1581-650000,IF(B1581&lt;3600000,ROUNDDOWN(B1581/4,-3)*2.8-80000,IF(B1581&lt;6600000,ROUNDDOWN(B1581/4,-3)*3.2-440000,IF(B1581&lt;8500000,ROUNDDOWN(B1581*0.9,0)-1100000,B1581-1950000)))))),0)</f>
        <v/>
      </c>
      <c r="N1581" s="18">
        <f>IF(M1581&gt;23500000,NA(),IF(C1581&gt;=2026,IF(M1581&lt;=4890000,1040000,IF(M1581&lt;=6550000,670000,620000)),IF(M1581&lt;=1320000,950000,IF(M1581&lt;=3360000,880000,IF(M1581&lt;=4890000,680000,IF(M1581&lt;=6550000,630000,580000))))))</f>
        <v/>
      </c>
      <c r="O1581" s="18">
        <f>IF(F1581&lt;=0,IF(AND(D1581="はい",C1581&gt;=2026,C1581&lt;=2027),IF(E1581&lt;=0,0,IF(E1581&lt;=30000,E1581,IF(E1581&lt;=60000,ROUNDUP(E1581/2,0)+15000,IF(E1581&lt;=120000,ROUNDUP(E1581/4,0)+30000,60000)))),IF(E1581&lt;=0,0,IF(E1581&lt;=20000,E1581,IF(E1581&lt;=40000,ROUNDUP(E1581/2,0)+10000,IF(E1581&lt;=80000,ROUNDUP(E1581/4,0)+20000,40000))))),IF(E1581&lt;=0,IF(F1581&lt;=0,0,IF(F1581&lt;=25000,F1581,IF(F1581&lt;=50000,ROUNDUP(F1581/2,0)+12500,IF(F1581&lt;=100000,ROUNDUP(F1581/4,0)+25000,50000)))),MAX(IF(F1581&lt;=0,0,IF(F1581&lt;=25000,F1581,IF(F1581&lt;=50000,ROUNDUP(F1581/2,0)+12500,IF(F1581&lt;=100000,ROUNDUP(F1581/4,0)+25000,50000)))),MIN(IF(AND(D1581="はい",C1581&gt;=2026,C1581&lt;=2027),IF(E1581&lt;=0,0,IF(E1581&lt;=30000,E1581,IF(E1581&lt;=60000,ROUNDUP(E1581/2,0)+15000,IF(E1581&lt;=120000,ROUNDUP(E1581/4,0)+30000,60000)))),IF(E1581&lt;=0,0,IF(E1581&lt;=20000,E1581,IF(E1581&lt;=40000,ROUNDUP(E1581/2,0)+10000,IF(E1581&lt;=80000,ROUNDUP(E1581/4,0)+20000,40000)))))+IF(F1581&lt;=0,0,IF(F1581&lt;=25000,F1581,IF(F1581&lt;=50000,ROUNDUP(F1581/2,0)+12500,IF(F1581&lt;=100000,ROUNDUP(F1581/4,0)+25000,50000)))),IF(AND(D1581="はい",C1581&gt;=2026,C1581&lt;=2027),60000,40000)))))</f>
        <v/>
      </c>
      <c r="P1581" s="18">
        <f>IF(G1581&lt;=0,0,IF(G1581&lt;=20000,G1581,IF(G1581&lt;=40000,ROUNDUP(G1581/2,0)+10000,IF(G1581&lt;=80000,ROUNDUP(G1581/4,0)+20000,40000))))</f>
        <v/>
      </c>
      <c r="Q1581" s="18">
        <f>IF(I1581&lt;=0,IF(H1581&lt;=0,0,IF(H1581&lt;=20000,H1581,IF(H1581&lt;=40000,ROUNDUP(H1581/2,0)+10000,IF(H1581&lt;=80000,ROUNDUP(H1581/4,0)+20000,40000)))),IF(H1581&lt;=0,IF(I1581&lt;=0,0,IF(I1581&lt;=25000,I1581,IF(I1581&lt;=50000,ROUNDUP(I1581/2,0)+12500,IF(I1581&lt;=100000,ROUNDUP(I1581/4,0)+25000,50000)))),MAX(IF(I1581&lt;=0,0,IF(I1581&lt;=25000,I1581,IF(I1581&lt;=50000,ROUNDUP(I1581/2,0)+12500,IF(I1581&lt;=100000,ROUNDUP(I1581/4,0)+25000,50000)))),MIN(IF(H1581&lt;=0,0,IF(H1581&lt;=20000,H1581,IF(H1581&lt;=40000,ROUNDUP(H1581/2,0)+10000,IF(H1581&lt;=80000,ROUNDUP(H1581/4,0)+20000,40000))))+IF(I1581&lt;=0,0,IF(I1581&lt;=25000,I1581,IF(I1581&lt;=50000,ROUNDUP(I1581/2,0)+12500,IF(I1581&lt;=100000,ROUNDUP(I1581/4,0)+25000,50000)))),40000))))</f>
        <v/>
      </c>
      <c r="R1581" s="18">
        <f>MIN(120000,O1581+P1581+Q1581)</f>
        <v/>
      </c>
      <c r="S1581" s="18">
        <f>IF(F1581&lt;=0,IF(E1581&lt;=0,0,IF(E1581&lt;=12000,E1581,IF(E1581&lt;=32000,ROUNDUP(E1581/2,0)+6000,IF(E1581&lt;=56000,ROUNDUP(E1581/4,0)+14000,28000)))),IF(E1581&lt;=0,IF(F1581&lt;=0,0,IF(F1581&lt;=15000,F1581,IF(F1581&lt;=40000,ROUNDUP(F1581/2,0)+7500,IF(F1581&lt;=70000,ROUNDUP(F1581/4,0)+17500,35000)))),MAX(IF(F1581&lt;=0,0,IF(F1581&lt;=15000,F1581,IF(F1581&lt;=40000,ROUNDUP(F1581/2,0)+7500,IF(F1581&lt;=70000,ROUNDUP(F1581/4,0)+17500,35000)))),MIN(IF(E1581&lt;=0,0,IF(E1581&lt;=12000,E1581,IF(E1581&lt;=32000,ROUNDUP(E1581/2,0)+6000,IF(E1581&lt;=56000,ROUNDUP(E1581/4,0)+14000,28000))))+IF(F1581&lt;=0,0,IF(F1581&lt;=15000,F1581,IF(F1581&lt;=40000,ROUNDUP(F1581/2,0)+7500,IF(F1581&lt;=70000,ROUNDUP(F1581/4,0)+17500,35000)))),28000))))</f>
        <v/>
      </c>
      <c r="T1581" s="18">
        <f>IF(G1581&lt;=0,0,IF(G1581&lt;=12000,G1581,IF(G1581&lt;=32000,ROUNDUP(G1581/2,0)+6000,IF(G1581&lt;=56000,ROUNDUP(G1581/4,0)+14000,28000))))</f>
        <v/>
      </c>
      <c r="U1581" s="18">
        <f>IF(I1581&lt;=0,IF(H1581&lt;=0,0,IF(H1581&lt;=12000,H1581,IF(H1581&lt;=32000,ROUNDUP(H1581/2,0)+6000,IF(H1581&lt;=56000,ROUNDUP(H1581/4,0)+14000,28000)))),IF(H1581&lt;=0,IF(I1581&lt;=0,0,IF(I1581&lt;=15000,I1581,IF(I1581&lt;=40000,ROUNDUP(I1581/2,0)+7500,IF(I1581&lt;=70000,ROUNDUP(I1581/4,0)+17500,35000)))),MAX(IF(I1581&lt;=0,0,IF(I1581&lt;=15000,I1581,IF(I1581&lt;=40000,ROUNDUP(I1581/2,0)+7500,IF(I1581&lt;=70000,ROUNDUP(I1581/4,0)+17500,35000)))),MIN(IF(H1581&lt;=0,0,IF(H1581&lt;=12000,H1581,IF(H1581&lt;=32000,ROUNDUP(H1581/2,0)+6000,IF(H1581&lt;=56000,ROUNDUP(H1581/4,0)+14000,28000))))+IF(I1581&lt;=0,0,IF(I1581&lt;=15000,I1581,IF(I1581&lt;=40000,ROUNDUP(I1581/2,0)+7500,IF(I1581&lt;=70000,ROUNDUP(I1581/4,0)+17500,35000)))),28000))))</f>
        <v/>
      </c>
      <c r="V1581" s="18">
        <f>MIN(70000,S1581+T1581+U1581)</f>
        <v/>
      </c>
      <c r="W1581" s="18">
        <f>MAX(0,ROUNDDOWN(M1581-J1581-N1581-K1581-0,-3))</f>
        <v/>
      </c>
      <c r="X1581" s="18">
        <f>MAX(0,ROUNDDOWN(M1581-J1581-N1581-K1581-R1581,-3))</f>
        <v/>
      </c>
      <c r="Y1581" s="18">
        <f>IF(W1581&lt;=0,0,ROUNDDOWN((W1581*LOOKUP(W1581,{0,1950001,3300001,6950001,9000001,18000001,40000001},{0.05,0.1,0.2,0.23,0.33,0.4,0.45})-LOOKUP(W1581,{0,1950001,3300001,6950001,9000001,18000001,40000001},{0,97500,427500,636000,1536000,2796000,4796000}))*1.021,-2))</f>
        <v/>
      </c>
      <c r="Z1581" s="18">
        <f>IF(X1581&lt;=0,0,ROUNDDOWN((X1581*LOOKUP(X1581,{0,1950001,3300001,6950001,9000001,18000001,40000001},{0.05,0.1,0.2,0.23,0.33,0.4,0.45})-LOOKUP(X1581,{0,1950001,3300001,6950001,9000001,18000001,40000001},{0,97500,427500,636000,1536000,2796000,4796000}))*1.021,-2))</f>
        <v/>
      </c>
      <c r="AA1581" s="18">
        <f>MAX(0,ROUNDDOWN(M1581-J1581-430000-L1581-0,-3))</f>
        <v/>
      </c>
      <c r="AB1581" s="18">
        <f>MAX(0,ROUNDDOWN(M1581-J1581-430000-L1581-V1581,-3))</f>
        <v/>
      </c>
      <c r="AC1581" s="18">
        <f>IF(M1581&lt;=450000,0,MAX(0,ROUNDDOWN(AA1581*0.06-MIN(50000,AA1581)*0.03,-2))+MAX(0,ROUNDDOWN(AA1581*0.04-MIN(50000,AA1581)*0.02,-2)))</f>
        <v/>
      </c>
      <c r="AD1581" s="18">
        <f>IF(M1581&lt;=450000,0,MAX(0,ROUNDDOWN(AB1581*0.06-MIN(50000,AB1581)*0.03,-2))+MAX(0,ROUNDDOWN(AB1581*0.04-MIN(50000,AB1581)*0.02,-2)))</f>
        <v/>
      </c>
      <c r="AE1581" s="18">
        <f>Y1581-Z1581</f>
        <v/>
      </c>
      <c r="AF1581" s="18">
        <f>AC1581-AD1581</f>
        <v/>
      </c>
      <c r="AG1581" s="18">
        <f>AE1581+AF1581</f>
        <v/>
      </c>
      <c r="AH1581" s="20">
        <f>IF(W1581&lt;=0,0,LOOKUP(W1581,{0,1950001,3300001,6950001,9000001,18000001,40000001},{0.05,0.1,0.2,0.23,0.33,0.4,0.45}))</f>
        <v/>
      </c>
    </row>
    <row r="1582">
      <c r="A1582" t="inlineStr">
        <is>
          <t>1万円刻み 一般8万円</t>
        </is>
      </c>
      <c r="B1582" s="18">
        <f>'4_1万円刻み'!$A$501</f>
        <v/>
      </c>
      <c r="C1582" s="19" t="n">
        <v>2026</v>
      </c>
      <c r="D1582" t="inlineStr">
        <is>
          <t>いいえ</t>
        </is>
      </c>
      <c r="E1582" s="18" t="n">
        <v>80000</v>
      </c>
      <c r="F1582" s="18" t="n">
        <v>0</v>
      </c>
      <c r="G1582" s="18" t="n">
        <v>0</v>
      </c>
      <c r="H1582" s="18" t="n">
        <v>0</v>
      </c>
      <c r="I1582" s="18" t="n">
        <v>0</v>
      </c>
      <c r="J1582" s="18">
        <f>ROUND(MIN(B1582/12,650000)*12*0.0915+MIN(B1582/12,1390000)*12*(0.0504+0)+B1582*0.005,0)</f>
        <v/>
      </c>
      <c r="K1582" s="18" t="n">
        <v>0</v>
      </c>
      <c r="L1582" s="18" t="n">
        <v>0</v>
      </c>
      <c r="M1582" s="18">
        <f>ROUND(IF(C1582&gt;=2026,IF(B1582&lt;741000,0,IF(B1582&lt;2191000,B1582-740000,IF(B1582&lt;2193000,1451000,IF(B1582&lt;2196000,1453000,IF(B1582&lt;2200000,1456000,IF(B1582&lt;3600000,ROUNDDOWN(B1582/4,-3)*2.8-80000,IF(B1582&lt;6600000,ROUNDDOWN(B1582/4,-3)*3.2-440000,IF(B1582&lt;8500000,ROUNDDOWN(B1582*0.9,0)-1100000,B1582-1950000)))))))),IF(B1582&lt;651000,0,IF(B1582&lt;1900000,B1582-650000,IF(B1582&lt;3600000,ROUNDDOWN(B1582/4,-3)*2.8-80000,IF(B1582&lt;6600000,ROUNDDOWN(B1582/4,-3)*3.2-440000,IF(B1582&lt;8500000,ROUNDDOWN(B1582*0.9,0)-1100000,B1582-1950000)))))),0)</f>
        <v/>
      </c>
      <c r="N1582" s="18">
        <f>IF(M1582&gt;23500000,NA(),IF(C1582&gt;=2026,IF(M1582&lt;=4890000,1040000,IF(M1582&lt;=6550000,670000,620000)),IF(M1582&lt;=1320000,950000,IF(M1582&lt;=3360000,880000,IF(M1582&lt;=4890000,680000,IF(M1582&lt;=6550000,630000,580000))))))</f>
        <v/>
      </c>
      <c r="O1582" s="18">
        <f>IF(F1582&lt;=0,IF(AND(D1582="はい",C1582&gt;=2026,C1582&lt;=2027),IF(E1582&lt;=0,0,IF(E1582&lt;=30000,E1582,IF(E1582&lt;=60000,ROUNDUP(E1582/2,0)+15000,IF(E1582&lt;=120000,ROUNDUP(E1582/4,0)+30000,60000)))),IF(E1582&lt;=0,0,IF(E1582&lt;=20000,E1582,IF(E1582&lt;=40000,ROUNDUP(E1582/2,0)+10000,IF(E1582&lt;=80000,ROUNDUP(E1582/4,0)+20000,40000))))),IF(E1582&lt;=0,IF(F1582&lt;=0,0,IF(F1582&lt;=25000,F1582,IF(F1582&lt;=50000,ROUNDUP(F1582/2,0)+12500,IF(F1582&lt;=100000,ROUNDUP(F1582/4,0)+25000,50000)))),MAX(IF(F1582&lt;=0,0,IF(F1582&lt;=25000,F1582,IF(F1582&lt;=50000,ROUNDUP(F1582/2,0)+12500,IF(F1582&lt;=100000,ROUNDUP(F1582/4,0)+25000,50000)))),MIN(IF(AND(D1582="はい",C1582&gt;=2026,C1582&lt;=2027),IF(E1582&lt;=0,0,IF(E1582&lt;=30000,E1582,IF(E1582&lt;=60000,ROUNDUP(E1582/2,0)+15000,IF(E1582&lt;=120000,ROUNDUP(E1582/4,0)+30000,60000)))),IF(E1582&lt;=0,0,IF(E1582&lt;=20000,E1582,IF(E1582&lt;=40000,ROUNDUP(E1582/2,0)+10000,IF(E1582&lt;=80000,ROUNDUP(E1582/4,0)+20000,40000)))))+IF(F1582&lt;=0,0,IF(F1582&lt;=25000,F1582,IF(F1582&lt;=50000,ROUNDUP(F1582/2,0)+12500,IF(F1582&lt;=100000,ROUNDUP(F1582/4,0)+25000,50000)))),IF(AND(D1582="はい",C1582&gt;=2026,C1582&lt;=2027),60000,40000)))))</f>
        <v/>
      </c>
      <c r="P1582" s="18">
        <f>IF(G1582&lt;=0,0,IF(G1582&lt;=20000,G1582,IF(G1582&lt;=40000,ROUNDUP(G1582/2,0)+10000,IF(G1582&lt;=80000,ROUNDUP(G1582/4,0)+20000,40000))))</f>
        <v/>
      </c>
      <c r="Q1582" s="18">
        <f>IF(I1582&lt;=0,IF(H1582&lt;=0,0,IF(H1582&lt;=20000,H1582,IF(H1582&lt;=40000,ROUNDUP(H1582/2,0)+10000,IF(H1582&lt;=80000,ROUNDUP(H1582/4,0)+20000,40000)))),IF(H1582&lt;=0,IF(I1582&lt;=0,0,IF(I1582&lt;=25000,I1582,IF(I1582&lt;=50000,ROUNDUP(I1582/2,0)+12500,IF(I1582&lt;=100000,ROUNDUP(I1582/4,0)+25000,50000)))),MAX(IF(I1582&lt;=0,0,IF(I1582&lt;=25000,I1582,IF(I1582&lt;=50000,ROUNDUP(I1582/2,0)+12500,IF(I1582&lt;=100000,ROUNDUP(I1582/4,0)+25000,50000)))),MIN(IF(H1582&lt;=0,0,IF(H1582&lt;=20000,H1582,IF(H1582&lt;=40000,ROUNDUP(H1582/2,0)+10000,IF(H1582&lt;=80000,ROUNDUP(H1582/4,0)+20000,40000))))+IF(I1582&lt;=0,0,IF(I1582&lt;=25000,I1582,IF(I1582&lt;=50000,ROUNDUP(I1582/2,0)+12500,IF(I1582&lt;=100000,ROUNDUP(I1582/4,0)+25000,50000)))),40000))))</f>
        <v/>
      </c>
      <c r="R1582" s="18">
        <f>MIN(120000,O1582+P1582+Q1582)</f>
        <v/>
      </c>
      <c r="S1582" s="18">
        <f>IF(F1582&lt;=0,IF(E1582&lt;=0,0,IF(E1582&lt;=12000,E1582,IF(E1582&lt;=32000,ROUNDUP(E1582/2,0)+6000,IF(E1582&lt;=56000,ROUNDUP(E1582/4,0)+14000,28000)))),IF(E1582&lt;=0,IF(F1582&lt;=0,0,IF(F1582&lt;=15000,F1582,IF(F1582&lt;=40000,ROUNDUP(F1582/2,0)+7500,IF(F1582&lt;=70000,ROUNDUP(F1582/4,0)+17500,35000)))),MAX(IF(F1582&lt;=0,0,IF(F1582&lt;=15000,F1582,IF(F1582&lt;=40000,ROUNDUP(F1582/2,0)+7500,IF(F1582&lt;=70000,ROUNDUP(F1582/4,0)+17500,35000)))),MIN(IF(E1582&lt;=0,0,IF(E1582&lt;=12000,E1582,IF(E1582&lt;=32000,ROUNDUP(E1582/2,0)+6000,IF(E1582&lt;=56000,ROUNDUP(E1582/4,0)+14000,28000))))+IF(F1582&lt;=0,0,IF(F1582&lt;=15000,F1582,IF(F1582&lt;=40000,ROUNDUP(F1582/2,0)+7500,IF(F1582&lt;=70000,ROUNDUP(F1582/4,0)+17500,35000)))),28000))))</f>
        <v/>
      </c>
      <c r="T1582" s="18">
        <f>IF(G1582&lt;=0,0,IF(G1582&lt;=12000,G1582,IF(G1582&lt;=32000,ROUNDUP(G1582/2,0)+6000,IF(G1582&lt;=56000,ROUNDUP(G1582/4,0)+14000,28000))))</f>
        <v/>
      </c>
      <c r="U1582" s="18">
        <f>IF(I1582&lt;=0,IF(H1582&lt;=0,0,IF(H1582&lt;=12000,H1582,IF(H1582&lt;=32000,ROUNDUP(H1582/2,0)+6000,IF(H1582&lt;=56000,ROUNDUP(H1582/4,0)+14000,28000)))),IF(H1582&lt;=0,IF(I1582&lt;=0,0,IF(I1582&lt;=15000,I1582,IF(I1582&lt;=40000,ROUNDUP(I1582/2,0)+7500,IF(I1582&lt;=70000,ROUNDUP(I1582/4,0)+17500,35000)))),MAX(IF(I1582&lt;=0,0,IF(I1582&lt;=15000,I1582,IF(I1582&lt;=40000,ROUNDUP(I1582/2,0)+7500,IF(I1582&lt;=70000,ROUNDUP(I1582/4,0)+17500,35000)))),MIN(IF(H1582&lt;=0,0,IF(H1582&lt;=12000,H1582,IF(H1582&lt;=32000,ROUNDUP(H1582/2,0)+6000,IF(H1582&lt;=56000,ROUNDUP(H1582/4,0)+14000,28000))))+IF(I1582&lt;=0,0,IF(I1582&lt;=15000,I1582,IF(I1582&lt;=40000,ROUNDUP(I1582/2,0)+7500,IF(I1582&lt;=70000,ROUNDUP(I1582/4,0)+17500,35000)))),28000))))</f>
        <v/>
      </c>
      <c r="V1582" s="18">
        <f>MIN(70000,S1582+T1582+U1582)</f>
        <v/>
      </c>
      <c r="W1582" s="18">
        <f>MAX(0,ROUNDDOWN(M1582-J1582-N1582-K1582-0,-3))</f>
        <v/>
      </c>
      <c r="X1582" s="18">
        <f>MAX(0,ROUNDDOWN(M1582-J1582-N1582-K1582-R1582,-3))</f>
        <v/>
      </c>
      <c r="Y1582" s="18">
        <f>IF(W1582&lt;=0,0,ROUNDDOWN((W1582*LOOKUP(W1582,{0,1950001,3300001,6950001,9000001,18000001,40000001},{0.05,0.1,0.2,0.23,0.33,0.4,0.45})-LOOKUP(W1582,{0,1950001,3300001,6950001,9000001,18000001,40000001},{0,97500,427500,636000,1536000,2796000,4796000}))*1.021,-2))</f>
        <v/>
      </c>
      <c r="Z1582" s="18">
        <f>IF(X1582&lt;=0,0,ROUNDDOWN((X1582*LOOKUP(X1582,{0,1950001,3300001,6950001,9000001,18000001,40000001},{0.05,0.1,0.2,0.23,0.33,0.4,0.45})-LOOKUP(X1582,{0,1950001,3300001,6950001,9000001,18000001,40000001},{0,97500,427500,636000,1536000,2796000,4796000}))*1.021,-2))</f>
        <v/>
      </c>
      <c r="AA1582" s="18">
        <f>MAX(0,ROUNDDOWN(M1582-J1582-430000-L1582-0,-3))</f>
        <v/>
      </c>
      <c r="AB1582" s="18">
        <f>MAX(0,ROUNDDOWN(M1582-J1582-430000-L1582-V1582,-3))</f>
        <v/>
      </c>
      <c r="AC1582" s="18">
        <f>IF(M1582&lt;=450000,0,MAX(0,ROUNDDOWN(AA1582*0.06-MIN(50000,AA1582)*0.03,-2))+MAX(0,ROUNDDOWN(AA1582*0.04-MIN(50000,AA1582)*0.02,-2)))</f>
        <v/>
      </c>
      <c r="AD1582" s="18">
        <f>IF(M1582&lt;=450000,0,MAX(0,ROUNDDOWN(AB1582*0.06-MIN(50000,AB1582)*0.03,-2))+MAX(0,ROUNDDOWN(AB1582*0.04-MIN(50000,AB1582)*0.02,-2)))</f>
        <v/>
      </c>
      <c r="AE1582" s="18">
        <f>Y1582-Z1582</f>
        <v/>
      </c>
      <c r="AF1582" s="18">
        <f>AC1582-AD1582</f>
        <v/>
      </c>
      <c r="AG1582" s="18">
        <f>AE1582+AF1582</f>
        <v/>
      </c>
      <c r="AH1582" s="20">
        <f>IF(W1582&lt;=0,0,LOOKUP(W1582,{0,1950001,3300001,6950001,9000001,18000001,40000001},{0.05,0.1,0.2,0.23,0.33,0.4,0.45}))</f>
        <v/>
      </c>
    </row>
    <row r="1583">
      <c r="A1583" t="inlineStr">
        <is>
          <t>1万円刻み 特例あり一般12万円</t>
        </is>
      </c>
      <c r="B1583" s="18">
        <f>'4_1万円刻み'!$A$501</f>
        <v/>
      </c>
      <c r="C1583" s="19" t="n">
        <v>2026</v>
      </c>
      <c r="D1583" t="inlineStr">
        <is>
          <t>はい</t>
        </is>
      </c>
      <c r="E1583" s="18" t="n">
        <v>120000</v>
      </c>
      <c r="F1583" s="18" t="n">
        <v>0</v>
      </c>
      <c r="G1583" s="18" t="n">
        <v>0</v>
      </c>
      <c r="H1583" s="18" t="n">
        <v>0</v>
      </c>
      <c r="I1583" s="18" t="n">
        <v>0</v>
      </c>
      <c r="J1583" s="18">
        <f>ROUND(MIN(B1583/12,650000)*12*0.0915+MIN(B1583/12,1390000)*12*(0.0504+0)+B1583*0.005,0)</f>
        <v/>
      </c>
      <c r="K1583" s="18" t="n">
        <v>0</v>
      </c>
      <c r="L1583" s="18" t="n">
        <v>0</v>
      </c>
      <c r="M1583" s="18">
        <f>ROUND(IF(C1583&gt;=2026,IF(B1583&lt;741000,0,IF(B1583&lt;2191000,B1583-740000,IF(B1583&lt;2193000,1451000,IF(B1583&lt;2196000,1453000,IF(B1583&lt;2200000,1456000,IF(B1583&lt;3600000,ROUNDDOWN(B1583/4,-3)*2.8-80000,IF(B1583&lt;6600000,ROUNDDOWN(B1583/4,-3)*3.2-440000,IF(B1583&lt;8500000,ROUNDDOWN(B1583*0.9,0)-1100000,B1583-1950000)))))))),IF(B1583&lt;651000,0,IF(B1583&lt;1900000,B1583-650000,IF(B1583&lt;3600000,ROUNDDOWN(B1583/4,-3)*2.8-80000,IF(B1583&lt;6600000,ROUNDDOWN(B1583/4,-3)*3.2-440000,IF(B1583&lt;8500000,ROUNDDOWN(B1583*0.9,0)-1100000,B1583-1950000)))))),0)</f>
        <v/>
      </c>
      <c r="N1583" s="18">
        <f>IF(M1583&gt;23500000,NA(),IF(C1583&gt;=2026,IF(M1583&lt;=4890000,1040000,IF(M1583&lt;=6550000,670000,620000)),IF(M1583&lt;=1320000,950000,IF(M1583&lt;=3360000,880000,IF(M1583&lt;=4890000,680000,IF(M1583&lt;=6550000,630000,580000))))))</f>
        <v/>
      </c>
      <c r="O1583" s="18">
        <f>IF(F1583&lt;=0,IF(AND(D1583="はい",C1583&gt;=2026,C1583&lt;=2027),IF(E1583&lt;=0,0,IF(E1583&lt;=30000,E1583,IF(E1583&lt;=60000,ROUNDUP(E1583/2,0)+15000,IF(E1583&lt;=120000,ROUNDUP(E1583/4,0)+30000,60000)))),IF(E1583&lt;=0,0,IF(E1583&lt;=20000,E1583,IF(E1583&lt;=40000,ROUNDUP(E1583/2,0)+10000,IF(E1583&lt;=80000,ROUNDUP(E1583/4,0)+20000,40000))))),IF(E1583&lt;=0,IF(F1583&lt;=0,0,IF(F1583&lt;=25000,F1583,IF(F1583&lt;=50000,ROUNDUP(F1583/2,0)+12500,IF(F1583&lt;=100000,ROUNDUP(F1583/4,0)+25000,50000)))),MAX(IF(F1583&lt;=0,0,IF(F1583&lt;=25000,F1583,IF(F1583&lt;=50000,ROUNDUP(F1583/2,0)+12500,IF(F1583&lt;=100000,ROUNDUP(F1583/4,0)+25000,50000)))),MIN(IF(AND(D1583="はい",C1583&gt;=2026,C1583&lt;=2027),IF(E1583&lt;=0,0,IF(E1583&lt;=30000,E1583,IF(E1583&lt;=60000,ROUNDUP(E1583/2,0)+15000,IF(E1583&lt;=120000,ROUNDUP(E1583/4,0)+30000,60000)))),IF(E1583&lt;=0,0,IF(E1583&lt;=20000,E1583,IF(E1583&lt;=40000,ROUNDUP(E1583/2,0)+10000,IF(E1583&lt;=80000,ROUNDUP(E1583/4,0)+20000,40000)))))+IF(F1583&lt;=0,0,IF(F1583&lt;=25000,F1583,IF(F1583&lt;=50000,ROUNDUP(F1583/2,0)+12500,IF(F1583&lt;=100000,ROUNDUP(F1583/4,0)+25000,50000)))),IF(AND(D1583="はい",C1583&gt;=2026,C1583&lt;=2027),60000,40000)))))</f>
        <v/>
      </c>
      <c r="P1583" s="18">
        <f>IF(G1583&lt;=0,0,IF(G1583&lt;=20000,G1583,IF(G1583&lt;=40000,ROUNDUP(G1583/2,0)+10000,IF(G1583&lt;=80000,ROUNDUP(G1583/4,0)+20000,40000))))</f>
        <v/>
      </c>
      <c r="Q1583" s="18">
        <f>IF(I1583&lt;=0,IF(H1583&lt;=0,0,IF(H1583&lt;=20000,H1583,IF(H1583&lt;=40000,ROUNDUP(H1583/2,0)+10000,IF(H1583&lt;=80000,ROUNDUP(H1583/4,0)+20000,40000)))),IF(H1583&lt;=0,IF(I1583&lt;=0,0,IF(I1583&lt;=25000,I1583,IF(I1583&lt;=50000,ROUNDUP(I1583/2,0)+12500,IF(I1583&lt;=100000,ROUNDUP(I1583/4,0)+25000,50000)))),MAX(IF(I1583&lt;=0,0,IF(I1583&lt;=25000,I1583,IF(I1583&lt;=50000,ROUNDUP(I1583/2,0)+12500,IF(I1583&lt;=100000,ROUNDUP(I1583/4,0)+25000,50000)))),MIN(IF(H1583&lt;=0,0,IF(H1583&lt;=20000,H1583,IF(H1583&lt;=40000,ROUNDUP(H1583/2,0)+10000,IF(H1583&lt;=80000,ROUNDUP(H1583/4,0)+20000,40000))))+IF(I1583&lt;=0,0,IF(I1583&lt;=25000,I1583,IF(I1583&lt;=50000,ROUNDUP(I1583/2,0)+12500,IF(I1583&lt;=100000,ROUNDUP(I1583/4,0)+25000,50000)))),40000))))</f>
        <v/>
      </c>
      <c r="R1583" s="18">
        <f>MIN(120000,O1583+P1583+Q1583)</f>
        <v/>
      </c>
      <c r="S1583" s="18">
        <f>IF(F1583&lt;=0,IF(E1583&lt;=0,0,IF(E1583&lt;=12000,E1583,IF(E1583&lt;=32000,ROUNDUP(E1583/2,0)+6000,IF(E1583&lt;=56000,ROUNDUP(E1583/4,0)+14000,28000)))),IF(E1583&lt;=0,IF(F1583&lt;=0,0,IF(F1583&lt;=15000,F1583,IF(F1583&lt;=40000,ROUNDUP(F1583/2,0)+7500,IF(F1583&lt;=70000,ROUNDUP(F1583/4,0)+17500,35000)))),MAX(IF(F1583&lt;=0,0,IF(F1583&lt;=15000,F1583,IF(F1583&lt;=40000,ROUNDUP(F1583/2,0)+7500,IF(F1583&lt;=70000,ROUNDUP(F1583/4,0)+17500,35000)))),MIN(IF(E1583&lt;=0,0,IF(E1583&lt;=12000,E1583,IF(E1583&lt;=32000,ROUNDUP(E1583/2,0)+6000,IF(E1583&lt;=56000,ROUNDUP(E1583/4,0)+14000,28000))))+IF(F1583&lt;=0,0,IF(F1583&lt;=15000,F1583,IF(F1583&lt;=40000,ROUNDUP(F1583/2,0)+7500,IF(F1583&lt;=70000,ROUNDUP(F1583/4,0)+17500,35000)))),28000))))</f>
        <v/>
      </c>
      <c r="T1583" s="18">
        <f>IF(G1583&lt;=0,0,IF(G1583&lt;=12000,G1583,IF(G1583&lt;=32000,ROUNDUP(G1583/2,0)+6000,IF(G1583&lt;=56000,ROUNDUP(G1583/4,0)+14000,28000))))</f>
        <v/>
      </c>
      <c r="U1583" s="18">
        <f>IF(I1583&lt;=0,IF(H1583&lt;=0,0,IF(H1583&lt;=12000,H1583,IF(H1583&lt;=32000,ROUNDUP(H1583/2,0)+6000,IF(H1583&lt;=56000,ROUNDUP(H1583/4,0)+14000,28000)))),IF(H1583&lt;=0,IF(I1583&lt;=0,0,IF(I1583&lt;=15000,I1583,IF(I1583&lt;=40000,ROUNDUP(I1583/2,0)+7500,IF(I1583&lt;=70000,ROUNDUP(I1583/4,0)+17500,35000)))),MAX(IF(I1583&lt;=0,0,IF(I1583&lt;=15000,I1583,IF(I1583&lt;=40000,ROUNDUP(I1583/2,0)+7500,IF(I1583&lt;=70000,ROUNDUP(I1583/4,0)+17500,35000)))),MIN(IF(H1583&lt;=0,0,IF(H1583&lt;=12000,H1583,IF(H1583&lt;=32000,ROUNDUP(H1583/2,0)+6000,IF(H1583&lt;=56000,ROUNDUP(H1583/4,0)+14000,28000))))+IF(I1583&lt;=0,0,IF(I1583&lt;=15000,I1583,IF(I1583&lt;=40000,ROUNDUP(I1583/2,0)+7500,IF(I1583&lt;=70000,ROUNDUP(I1583/4,0)+17500,35000)))),28000))))</f>
        <v/>
      </c>
      <c r="V1583" s="18">
        <f>MIN(70000,S1583+T1583+U1583)</f>
        <v/>
      </c>
      <c r="W1583" s="18">
        <f>MAX(0,ROUNDDOWN(M1583-J1583-N1583-K1583-0,-3))</f>
        <v/>
      </c>
      <c r="X1583" s="18">
        <f>MAX(0,ROUNDDOWN(M1583-J1583-N1583-K1583-R1583,-3))</f>
        <v/>
      </c>
      <c r="Y1583" s="18">
        <f>IF(W1583&lt;=0,0,ROUNDDOWN((W1583*LOOKUP(W1583,{0,1950001,3300001,6950001,9000001,18000001,40000001},{0.05,0.1,0.2,0.23,0.33,0.4,0.45})-LOOKUP(W1583,{0,1950001,3300001,6950001,9000001,18000001,40000001},{0,97500,427500,636000,1536000,2796000,4796000}))*1.021,-2))</f>
        <v/>
      </c>
      <c r="Z1583" s="18">
        <f>IF(X1583&lt;=0,0,ROUNDDOWN((X1583*LOOKUP(X1583,{0,1950001,3300001,6950001,9000001,18000001,40000001},{0.05,0.1,0.2,0.23,0.33,0.4,0.45})-LOOKUP(X1583,{0,1950001,3300001,6950001,9000001,18000001,40000001},{0,97500,427500,636000,1536000,2796000,4796000}))*1.021,-2))</f>
        <v/>
      </c>
      <c r="AA1583" s="18">
        <f>MAX(0,ROUNDDOWN(M1583-J1583-430000-L1583-0,-3))</f>
        <v/>
      </c>
      <c r="AB1583" s="18">
        <f>MAX(0,ROUNDDOWN(M1583-J1583-430000-L1583-V1583,-3))</f>
        <v/>
      </c>
      <c r="AC1583" s="18">
        <f>IF(M1583&lt;=450000,0,MAX(0,ROUNDDOWN(AA1583*0.06-MIN(50000,AA1583)*0.03,-2))+MAX(0,ROUNDDOWN(AA1583*0.04-MIN(50000,AA1583)*0.02,-2)))</f>
        <v/>
      </c>
      <c r="AD1583" s="18">
        <f>IF(M1583&lt;=450000,0,MAX(0,ROUNDDOWN(AB1583*0.06-MIN(50000,AB1583)*0.03,-2))+MAX(0,ROUNDDOWN(AB1583*0.04-MIN(50000,AB1583)*0.02,-2)))</f>
        <v/>
      </c>
      <c r="AE1583" s="18">
        <f>Y1583-Z1583</f>
        <v/>
      </c>
      <c r="AF1583" s="18">
        <f>AC1583-AD1583</f>
        <v/>
      </c>
      <c r="AG1583" s="18">
        <f>AE1583+AF1583</f>
        <v/>
      </c>
      <c r="AH1583" s="20">
        <f>IF(W1583&lt;=0,0,LOOKUP(W1583,{0,1950001,3300001,6950001,9000001,18000001,40000001},{0.05,0.1,0.2,0.23,0.33,0.4,0.45}))</f>
        <v/>
      </c>
    </row>
    <row r="1584">
      <c r="A1584" t="inlineStr">
        <is>
          <t>1万円刻み 3区分8万円ずつ</t>
        </is>
      </c>
      <c r="B1584" s="18">
        <f>'4_1万円刻み'!$A$502</f>
        <v/>
      </c>
      <c r="C1584" s="19" t="n">
        <v>2026</v>
      </c>
      <c r="D1584" t="inlineStr">
        <is>
          <t>いいえ</t>
        </is>
      </c>
      <c r="E1584" s="18" t="n">
        <v>80000</v>
      </c>
      <c r="F1584" s="18" t="n">
        <v>0</v>
      </c>
      <c r="G1584" s="18" t="n">
        <v>80000</v>
      </c>
      <c r="H1584" s="18" t="n">
        <v>80000</v>
      </c>
      <c r="I1584" s="18" t="n">
        <v>0</v>
      </c>
      <c r="J1584" s="18">
        <f>ROUND(MIN(B1584/12,650000)*12*0.0915+MIN(B1584/12,1390000)*12*(0.0504+0)+B1584*0.005,0)</f>
        <v/>
      </c>
      <c r="K1584" s="18" t="n">
        <v>0</v>
      </c>
      <c r="L1584" s="18" t="n">
        <v>0</v>
      </c>
      <c r="M1584" s="18">
        <f>ROUND(IF(C1584&gt;=2026,IF(B1584&lt;741000,0,IF(B1584&lt;2191000,B1584-740000,IF(B1584&lt;2193000,1451000,IF(B1584&lt;2196000,1453000,IF(B1584&lt;2200000,1456000,IF(B1584&lt;3600000,ROUNDDOWN(B1584/4,-3)*2.8-80000,IF(B1584&lt;6600000,ROUNDDOWN(B1584/4,-3)*3.2-440000,IF(B1584&lt;8500000,ROUNDDOWN(B1584*0.9,0)-1100000,B1584-1950000)))))))),IF(B1584&lt;651000,0,IF(B1584&lt;1900000,B1584-650000,IF(B1584&lt;3600000,ROUNDDOWN(B1584/4,-3)*2.8-80000,IF(B1584&lt;6600000,ROUNDDOWN(B1584/4,-3)*3.2-440000,IF(B1584&lt;8500000,ROUNDDOWN(B1584*0.9,0)-1100000,B1584-1950000)))))),0)</f>
        <v/>
      </c>
      <c r="N1584" s="18">
        <f>IF(M1584&gt;23500000,NA(),IF(C1584&gt;=2026,IF(M1584&lt;=4890000,1040000,IF(M1584&lt;=6550000,670000,620000)),IF(M1584&lt;=1320000,950000,IF(M1584&lt;=3360000,880000,IF(M1584&lt;=4890000,680000,IF(M1584&lt;=6550000,630000,580000))))))</f>
        <v/>
      </c>
      <c r="O1584" s="18">
        <f>IF(F1584&lt;=0,IF(AND(D1584="はい",C1584&gt;=2026,C1584&lt;=2027),IF(E1584&lt;=0,0,IF(E1584&lt;=30000,E1584,IF(E1584&lt;=60000,ROUNDUP(E1584/2,0)+15000,IF(E1584&lt;=120000,ROUNDUP(E1584/4,0)+30000,60000)))),IF(E1584&lt;=0,0,IF(E1584&lt;=20000,E1584,IF(E1584&lt;=40000,ROUNDUP(E1584/2,0)+10000,IF(E1584&lt;=80000,ROUNDUP(E1584/4,0)+20000,40000))))),IF(E1584&lt;=0,IF(F1584&lt;=0,0,IF(F1584&lt;=25000,F1584,IF(F1584&lt;=50000,ROUNDUP(F1584/2,0)+12500,IF(F1584&lt;=100000,ROUNDUP(F1584/4,0)+25000,50000)))),MAX(IF(F1584&lt;=0,0,IF(F1584&lt;=25000,F1584,IF(F1584&lt;=50000,ROUNDUP(F1584/2,0)+12500,IF(F1584&lt;=100000,ROUNDUP(F1584/4,0)+25000,50000)))),MIN(IF(AND(D1584="はい",C1584&gt;=2026,C1584&lt;=2027),IF(E1584&lt;=0,0,IF(E1584&lt;=30000,E1584,IF(E1584&lt;=60000,ROUNDUP(E1584/2,0)+15000,IF(E1584&lt;=120000,ROUNDUP(E1584/4,0)+30000,60000)))),IF(E1584&lt;=0,0,IF(E1584&lt;=20000,E1584,IF(E1584&lt;=40000,ROUNDUP(E1584/2,0)+10000,IF(E1584&lt;=80000,ROUNDUP(E1584/4,0)+20000,40000)))))+IF(F1584&lt;=0,0,IF(F1584&lt;=25000,F1584,IF(F1584&lt;=50000,ROUNDUP(F1584/2,0)+12500,IF(F1584&lt;=100000,ROUNDUP(F1584/4,0)+25000,50000)))),IF(AND(D1584="はい",C1584&gt;=2026,C1584&lt;=2027),60000,40000)))))</f>
        <v/>
      </c>
      <c r="P1584" s="18">
        <f>IF(G1584&lt;=0,0,IF(G1584&lt;=20000,G1584,IF(G1584&lt;=40000,ROUNDUP(G1584/2,0)+10000,IF(G1584&lt;=80000,ROUNDUP(G1584/4,0)+20000,40000))))</f>
        <v/>
      </c>
      <c r="Q1584" s="18">
        <f>IF(I1584&lt;=0,IF(H1584&lt;=0,0,IF(H1584&lt;=20000,H1584,IF(H1584&lt;=40000,ROUNDUP(H1584/2,0)+10000,IF(H1584&lt;=80000,ROUNDUP(H1584/4,0)+20000,40000)))),IF(H1584&lt;=0,IF(I1584&lt;=0,0,IF(I1584&lt;=25000,I1584,IF(I1584&lt;=50000,ROUNDUP(I1584/2,0)+12500,IF(I1584&lt;=100000,ROUNDUP(I1584/4,0)+25000,50000)))),MAX(IF(I1584&lt;=0,0,IF(I1584&lt;=25000,I1584,IF(I1584&lt;=50000,ROUNDUP(I1584/2,0)+12500,IF(I1584&lt;=100000,ROUNDUP(I1584/4,0)+25000,50000)))),MIN(IF(H1584&lt;=0,0,IF(H1584&lt;=20000,H1584,IF(H1584&lt;=40000,ROUNDUP(H1584/2,0)+10000,IF(H1584&lt;=80000,ROUNDUP(H1584/4,0)+20000,40000))))+IF(I1584&lt;=0,0,IF(I1584&lt;=25000,I1584,IF(I1584&lt;=50000,ROUNDUP(I1584/2,0)+12500,IF(I1584&lt;=100000,ROUNDUP(I1584/4,0)+25000,50000)))),40000))))</f>
        <v/>
      </c>
      <c r="R1584" s="18">
        <f>MIN(120000,O1584+P1584+Q1584)</f>
        <v/>
      </c>
      <c r="S1584" s="18">
        <f>IF(F1584&lt;=0,IF(E1584&lt;=0,0,IF(E1584&lt;=12000,E1584,IF(E1584&lt;=32000,ROUNDUP(E1584/2,0)+6000,IF(E1584&lt;=56000,ROUNDUP(E1584/4,0)+14000,28000)))),IF(E1584&lt;=0,IF(F1584&lt;=0,0,IF(F1584&lt;=15000,F1584,IF(F1584&lt;=40000,ROUNDUP(F1584/2,0)+7500,IF(F1584&lt;=70000,ROUNDUP(F1584/4,0)+17500,35000)))),MAX(IF(F1584&lt;=0,0,IF(F1584&lt;=15000,F1584,IF(F1584&lt;=40000,ROUNDUP(F1584/2,0)+7500,IF(F1584&lt;=70000,ROUNDUP(F1584/4,0)+17500,35000)))),MIN(IF(E1584&lt;=0,0,IF(E1584&lt;=12000,E1584,IF(E1584&lt;=32000,ROUNDUP(E1584/2,0)+6000,IF(E1584&lt;=56000,ROUNDUP(E1584/4,0)+14000,28000))))+IF(F1584&lt;=0,0,IF(F1584&lt;=15000,F1584,IF(F1584&lt;=40000,ROUNDUP(F1584/2,0)+7500,IF(F1584&lt;=70000,ROUNDUP(F1584/4,0)+17500,35000)))),28000))))</f>
        <v/>
      </c>
      <c r="T1584" s="18">
        <f>IF(G1584&lt;=0,0,IF(G1584&lt;=12000,G1584,IF(G1584&lt;=32000,ROUNDUP(G1584/2,0)+6000,IF(G1584&lt;=56000,ROUNDUP(G1584/4,0)+14000,28000))))</f>
        <v/>
      </c>
      <c r="U1584" s="18">
        <f>IF(I1584&lt;=0,IF(H1584&lt;=0,0,IF(H1584&lt;=12000,H1584,IF(H1584&lt;=32000,ROUNDUP(H1584/2,0)+6000,IF(H1584&lt;=56000,ROUNDUP(H1584/4,0)+14000,28000)))),IF(H1584&lt;=0,IF(I1584&lt;=0,0,IF(I1584&lt;=15000,I1584,IF(I1584&lt;=40000,ROUNDUP(I1584/2,0)+7500,IF(I1584&lt;=70000,ROUNDUP(I1584/4,0)+17500,35000)))),MAX(IF(I1584&lt;=0,0,IF(I1584&lt;=15000,I1584,IF(I1584&lt;=40000,ROUNDUP(I1584/2,0)+7500,IF(I1584&lt;=70000,ROUNDUP(I1584/4,0)+17500,35000)))),MIN(IF(H1584&lt;=0,0,IF(H1584&lt;=12000,H1584,IF(H1584&lt;=32000,ROUNDUP(H1584/2,0)+6000,IF(H1584&lt;=56000,ROUNDUP(H1584/4,0)+14000,28000))))+IF(I1584&lt;=0,0,IF(I1584&lt;=15000,I1584,IF(I1584&lt;=40000,ROUNDUP(I1584/2,0)+7500,IF(I1584&lt;=70000,ROUNDUP(I1584/4,0)+17500,35000)))),28000))))</f>
        <v/>
      </c>
      <c r="V1584" s="18">
        <f>MIN(70000,S1584+T1584+U1584)</f>
        <v/>
      </c>
      <c r="W1584" s="18">
        <f>MAX(0,ROUNDDOWN(M1584-J1584-N1584-K1584-0,-3))</f>
        <v/>
      </c>
      <c r="X1584" s="18">
        <f>MAX(0,ROUNDDOWN(M1584-J1584-N1584-K1584-R1584,-3))</f>
        <v/>
      </c>
      <c r="Y1584" s="18">
        <f>IF(W1584&lt;=0,0,ROUNDDOWN((W1584*LOOKUP(W1584,{0,1950001,3300001,6950001,9000001,18000001,40000001},{0.05,0.1,0.2,0.23,0.33,0.4,0.45})-LOOKUP(W1584,{0,1950001,3300001,6950001,9000001,18000001,40000001},{0,97500,427500,636000,1536000,2796000,4796000}))*1.021,-2))</f>
        <v/>
      </c>
      <c r="Z1584" s="18">
        <f>IF(X1584&lt;=0,0,ROUNDDOWN((X1584*LOOKUP(X1584,{0,1950001,3300001,6950001,9000001,18000001,40000001},{0.05,0.1,0.2,0.23,0.33,0.4,0.45})-LOOKUP(X1584,{0,1950001,3300001,6950001,9000001,18000001,40000001},{0,97500,427500,636000,1536000,2796000,4796000}))*1.021,-2))</f>
        <v/>
      </c>
      <c r="AA1584" s="18">
        <f>MAX(0,ROUNDDOWN(M1584-J1584-430000-L1584-0,-3))</f>
        <v/>
      </c>
      <c r="AB1584" s="18">
        <f>MAX(0,ROUNDDOWN(M1584-J1584-430000-L1584-V1584,-3))</f>
        <v/>
      </c>
      <c r="AC1584" s="18">
        <f>IF(M1584&lt;=450000,0,MAX(0,ROUNDDOWN(AA1584*0.06-MIN(50000,AA1584)*0.03,-2))+MAX(0,ROUNDDOWN(AA1584*0.04-MIN(50000,AA1584)*0.02,-2)))</f>
        <v/>
      </c>
      <c r="AD1584" s="18">
        <f>IF(M1584&lt;=450000,0,MAX(0,ROUNDDOWN(AB1584*0.06-MIN(50000,AB1584)*0.03,-2))+MAX(0,ROUNDDOWN(AB1584*0.04-MIN(50000,AB1584)*0.02,-2)))</f>
        <v/>
      </c>
      <c r="AE1584" s="18">
        <f>Y1584-Z1584</f>
        <v/>
      </c>
      <c r="AF1584" s="18">
        <f>AC1584-AD1584</f>
        <v/>
      </c>
      <c r="AG1584" s="18">
        <f>AE1584+AF1584</f>
        <v/>
      </c>
      <c r="AH1584" s="20">
        <f>IF(W1584&lt;=0,0,LOOKUP(W1584,{0,1950001,3300001,6950001,9000001,18000001,40000001},{0.05,0.1,0.2,0.23,0.33,0.4,0.45}))</f>
        <v/>
      </c>
    </row>
    <row r="1585">
      <c r="A1585" t="inlineStr">
        <is>
          <t>1万円刻み 一般8万円</t>
        </is>
      </c>
      <c r="B1585" s="18">
        <f>'4_1万円刻み'!$A$502</f>
        <v/>
      </c>
      <c r="C1585" s="19" t="n">
        <v>2026</v>
      </c>
      <c r="D1585" t="inlineStr">
        <is>
          <t>いいえ</t>
        </is>
      </c>
      <c r="E1585" s="18" t="n">
        <v>80000</v>
      </c>
      <c r="F1585" s="18" t="n">
        <v>0</v>
      </c>
      <c r="G1585" s="18" t="n">
        <v>0</v>
      </c>
      <c r="H1585" s="18" t="n">
        <v>0</v>
      </c>
      <c r="I1585" s="18" t="n">
        <v>0</v>
      </c>
      <c r="J1585" s="18">
        <f>ROUND(MIN(B1585/12,650000)*12*0.0915+MIN(B1585/12,1390000)*12*(0.0504+0)+B1585*0.005,0)</f>
        <v/>
      </c>
      <c r="K1585" s="18" t="n">
        <v>0</v>
      </c>
      <c r="L1585" s="18" t="n">
        <v>0</v>
      </c>
      <c r="M1585" s="18">
        <f>ROUND(IF(C1585&gt;=2026,IF(B1585&lt;741000,0,IF(B1585&lt;2191000,B1585-740000,IF(B1585&lt;2193000,1451000,IF(B1585&lt;2196000,1453000,IF(B1585&lt;2200000,1456000,IF(B1585&lt;3600000,ROUNDDOWN(B1585/4,-3)*2.8-80000,IF(B1585&lt;6600000,ROUNDDOWN(B1585/4,-3)*3.2-440000,IF(B1585&lt;8500000,ROUNDDOWN(B1585*0.9,0)-1100000,B1585-1950000)))))))),IF(B1585&lt;651000,0,IF(B1585&lt;1900000,B1585-650000,IF(B1585&lt;3600000,ROUNDDOWN(B1585/4,-3)*2.8-80000,IF(B1585&lt;6600000,ROUNDDOWN(B1585/4,-3)*3.2-440000,IF(B1585&lt;8500000,ROUNDDOWN(B1585*0.9,0)-1100000,B1585-1950000)))))),0)</f>
        <v/>
      </c>
      <c r="N1585" s="18">
        <f>IF(M1585&gt;23500000,NA(),IF(C1585&gt;=2026,IF(M1585&lt;=4890000,1040000,IF(M1585&lt;=6550000,670000,620000)),IF(M1585&lt;=1320000,950000,IF(M1585&lt;=3360000,880000,IF(M1585&lt;=4890000,680000,IF(M1585&lt;=6550000,630000,580000))))))</f>
        <v/>
      </c>
      <c r="O1585" s="18">
        <f>IF(F1585&lt;=0,IF(AND(D1585="はい",C1585&gt;=2026,C1585&lt;=2027),IF(E1585&lt;=0,0,IF(E1585&lt;=30000,E1585,IF(E1585&lt;=60000,ROUNDUP(E1585/2,0)+15000,IF(E1585&lt;=120000,ROUNDUP(E1585/4,0)+30000,60000)))),IF(E1585&lt;=0,0,IF(E1585&lt;=20000,E1585,IF(E1585&lt;=40000,ROUNDUP(E1585/2,0)+10000,IF(E1585&lt;=80000,ROUNDUP(E1585/4,0)+20000,40000))))),IF(E1585&lt;=0,IF(F1585&lt;=0,0,IF(F1585&lt;=25000,F1585,IF(F1585&lt;=50000,ROUNDUP(F1585/2,0)+12500,IF(F1585&lt;=100000,ROUNDUP(F1585/4,0)+25000,50000)))),MAX(IF(F1585&lt;=0,0,IF(F1585&lt;=25000,F1585,IF(F1585&lt;=50000,ROUNDUP(F1585/2,0)+12500,IF(F1585&lt;=100000,ROUNDUP(F1585/4,0)+25000,50000)))),MIN(IF(AND(D1585="はい",C1585&gt;=2026,C1585&lt;=2027),IF(E1585&lt;=0,0,IF(E1585&lt;=30000,E1585,IF(E1585&lt;=60000,ROUNDUP(E1585/2,0)+15000,IF(E1585&lt;=120000,ROUNDUP(E1585/4,0)+30000,60000)))),IF(E1585&lt;=0,0,IF(E1585&lt;=20000,E1585,IF(E1585&lt;=40000,ROUNDUP(E1585/2,0)+10000,IF(E1585&lt;=80000,ROUNDUP(E1585/4,0)+20000,40000)))))+IF(F1585&lt;=0,0,IF(F1585&lt;=25000,F1585,IF(F1585&lt;=50000,ROUNDUP(F1585/2,0)+12500,IF(F1585&lt;=100000,ROUNDUP(F1585/4,0)+25000,50000)))),IF(AND(D1585="はい",C1585&gt;=2026,C1585&lt;=2027),60000,40000)))))</f>
        <v/>
      </c>
      <c r="P1585" s="18">
        <f>IF(G1585&lt;=0,0,IF(G1585&lt;=20000,G1585,IF(G1585&lt;=40000,ROUNDUP(G1585/2,0)+10000,IF(G1585&lt;=80000,ROUNDUP(G1585/4,0)+20000,40000))))</f>
        <v/>
      </c>
      <c r="Q1585" s="18">
        <f>IF(I1585&lt;=0,IF(H1585&lt;=0,0,IF(H1585&lt;=20000,H1585,IF(H1585&lt;=40000,ROUNDUP(H1585/2,0)+10000,IF(H1585&lt;=80000,ROUNDUP(H1585/4,0)+20000,40000)))),IF(H1585&lt;=0,IF(I1585&lt;=0,0,IF(I1585&lt;=25000,I1585,IF(I1585&lt;=50000,ROUNDUP(I1585/2,0)+12500,IF(I1585&lt;=100000,ROUNDUP(I1585/4,0)+25000,50000)))),MAX(IF(I1585&lt;=0,0,IF(I1585&lt;=25000,I1585,IF(I1585&lt;=50000,ROUNDUP(I1585/2,0)+12500,IF(I1585&lt;=100000,ROUNDUP(I1585/4,0)+25000,50000)))),MIN(IF(H1585&lt;=0,0,IF(H1585&lt;=20000,H1585,IF(H1585&lt;=40000,ROUNDUP(H1585/2,0)+10000,IF(H1585&lt;=80000,ROUNDUP(H1585/4,0)+20000,40000))))+IF(I1585&lt;=0,0,IF(I1585&lt;=25000,I1585,IF(I1585&lt;=50000,ROUNDUP(I1585/2,0)+12500,IF(I1585&lt;=100000,ROUNDUP(I1585/4,0)+25000,50000)))),40000))))</f>
        <v/>
      </c>
      <c r="R1585" s="18">
        <f>MIN(120000,O1585+P1585+Q1585)</f>
        <v/>
      </c>
      <c r="S1585" s="18">
        <f>IF(F1585&lt;=0,IF(E1585&lt;=0,0,IF(E1585&lt;=12000,E1585,IF(E1585&lt;=32000,ROUNDUP(E1585/2,0)+6000,IF(E1585&lt;=56000,ROUNDUP(E1585/4,0)+14000,28000)))),IF(E1585&lt;=0,IF(F1585&lt;=0,0,IF(F1585&lt;=15000,F1585,IF(F1585&lt;=40000,ROUNDUP(F1585/2,0)+7500,IF(F1585&lt;=70000,ROUNDUP(F1585/4,0)+17500,35000)))),MAX(IF(F1585&lt;=0,0,IF(F1585&lt;=15000,F1585,IF(F1585&lt;=40000,ROUNDUP(F1585/2,0)+7500,IF(F1585&lt;=70000,ROUNDUP(F1585/4,0)+17500,35000)))),MIN(IF(E1585&lt;=0,0,IF(E1585&lt;=12000,E1585,IF(E1585&lt;=32000,ROUNDUP(E1585/2,0)+6000,IF(E1585&lt;=56000,ROUNDUP(E1585/4,0)+14000,28000))))+IF(F1585&lt;=0,0,IF(F1585&lt;=15000,F1585,IF(F1585&lt;=40000,ROUNDUP(F1585/2,0)+7500,IF(F1585&lt;=70000,ROUNDUP(F1585/4,0)+17500,35000)))),28000))))</f>
        <v/>
      </c>
      <c r="T1585" s="18">
        <f>IF(G1585&lt;=0,0,IF(G1585&lt;=12000,G1585,IF(G1585&lt;=32000,ROUNDUP(G1585/2,0)+6000,IF(G1585&lt;=56000,ROUNDUP(G1585/4,0)+14000,28000))))</f>
        <v/>
      </c>
      <c r="U1585" s="18">
        <f>IF(I1585&lt;=0,IF(H1585&lt;=0,0,IF(H1585&lt;=12000,H1585,IF(H1585&lt;=32000,ROUNDUP(H1585/2,0)+6000,IF(H1585&lt;=56000,ROUNDUP(H1585/4,0)+14000,28000)))),IF(H1585&lt;=0,IF(I1585&lt;=0,0,IF(I1585&lt;=15000,I1585,IF(I1585&lt;=40000,ROUNDUP(I1585/2,0)+7500,IF(I1585&lt;=70000,ROUNDUP(I1585/4,0)+17500,35000)))),MAX(IF(I1585&lt;=0,0,IF(I1585&lt;=15000,I1585,IF(I1585&lt;=40000,ROUNDUP(I1585/2,0)+7500,IF(I1585&lt;=70000,ROUNDUP(I1585/4,0)+17500,35000)))),MIN(IF(H1585&lt;=0,0,IF(H1585&lt;=12000,H1585,IF(H1585&lt;=32000,ROUNDUP(H1585/2,0)+6000,IF(H1585&lt;=56000,ROUNDUP(H1585/4,0)+14000,28000))))+IF(I1585&lt;=0,0,IF(I1585&lt;=15000,I1585,IF(I1585&lt;=40000,ROUNDUP(I1585/2,0)+7500,IF(I1585&lt;=70000,ROUNDUP(I1585/4,0)+17500,35000)))),28000))))</f>
        <v/>
      </c>
      <c r="V1585" s="18">
        <f>MIN(70000,S1585+T1585+U1585)</f>
        <v/>
      </c>
      <c r="W1585" s="18">
        <f>MAX(0,ROUNDDOWN(M1585-J1585-N1585-K1585-0,-3))</f>
        <v/>
      </c>
      <c r="X1585" s="18">
        <f>MAX(0,ROUNDDOWN(M1585-J1585-N1585-K1585-R1585,-3))</f>
        <v/>
      </c>
      <c r="Y1585" s="18">
        <f>IF(W1585&lt;=0,0,ROUNDDOWN((W1585*LOOKUP(W1585,{0,1950001,3300001,6950001,9000001,18000001,40000001},{0.05,0.1,0.2,0.23,0.33,0.4,0.45})-LOOKUP(W1585,{0,1950001,3300001,6950001,9000001,18000001,40000001},{0,97500,427500,636000,1536000,2796000,4796000}))*1.021,-2))</f>
        <v/>
      </c>
      <c r="Z1585" s="18">
        <f>IF(X1585&lt;=0,0,ROUNDDOWN((X1585*LOOKUP(X1585,{0,1950001,3300001,6950001,9000001,18000001,40000001},{0.05,0.1,0.2,0.23,0.33,0.4,0.45})-LOOKUP(X1585,{0,1950001,3300001,6950001,9000001,18000001,40000001},{0,97500,427500,636000,1536000,2796000,4796000}))*1.021,-2))</f>
        <v/>
      </c>
      <c r="AA1585" s="18">
        <f>MAX(0,ROUNDDOWN(M1585-J1585-430000-L1585-0,-3))</f>
        <v/>
      </c>
      <c r="AB1585" s="18">
        <f>MAX(0,ROUNDDOWN(M1585-J1585-430000-L1585-V1585,-3))</f>
        <v/>
      </c>
      <c r="AC1585" s="18">
        <f>IF(M1585&lt;=450000,0,MAX(0,ROUNDDOWN(AA1585*0.06-MIN(50000,AA1585)*0.03,-2))+MAX(0,ROUNDDOWN(AA1585*0.04-MIN(50000,AA1585)*0.02,-2)))</f>
        <v/>
      </c>
      <c r="AD1585" s="18">
        <f>IF(M1585&lt;=450000,0,MAX(0,ROUNDDOWN(AB1585*0.06-MIN(50000,AB1585)*0.03,-2))+MAX(0,ROUNDDOWN(AB1585*0.04-MIN(50000,AB1585)*0.02,-2)))</f>
        <v/>
      </c>
      <c r="AE1585" s="18">
        <f>Y1585-Z1585</f>
        <v/>
      </c>
      <c r="AF1585" s="18">
        <f>AC1585-AD1585</f>
        <v/>
      </c>
      <c r="AG1585" s="18">
        <f>AE1585+AF1585</f>
        <v/>
      </c>
      <c r="AH1585" s="20">
        <f>IF(W1585&lt;=0,0,LOOKUP(W1585,{0,1950001,3300001,6950001,9000001,18000001,40000001},{0.05,0.1,0.2,0.23,0.33,0.4,0.45}))</f>
        <v/>
      </c>
    </row>
    <row r="1586">
      <c r="A1586" t="inlineStr">
        <is>
          <t>1万円刻み 特例あり一般12万円</t>
        </is>
      </c>
      <c r="B1586" s="18">
        <f>'4_1万円刻み'!$A$502</f>
        <v/>
      </c>
      <c r="C1586" s="19" t="n">
        <v>2026</v>
      </c>
      <c r="D1586" t="inlineStr">
        <is>
          <t>はい</t>
        </is>
      </c>
      <c r="E1586" s="18" t="n">
        <v>120000</v>
      </c>
      <c r="F1586" s="18" t="n">
        <v>0</v>
      </c>
      <c r="G1586" s="18" t="n">
        <v>0</v>
      </c>
      <c r="H1586" s="18" t="n">
        <v>0</v>
      </c>
      <c r="I1586" s="18" t="n">
        <v>0</v>
      </c>
      <c r="J1586" s="18">
        <f>ROUND(MIN(B1586/12,650000)*12*0.0915+MIN(B1586/12,1390000)*12*(0.0504+0)+B1586*0.005,0)</f>
        <v/>
      </c>
      <c r="K1586" s="18" t="n">
        <v>0</v>
      </c>
      <c r="L1586" s="18" t="n">
        <v>0</v>
      </c>
      <c r="M1586" s="18">
        <f>ROUND(IF(C1586&gt;=2026,IF(B1586&lt;741000,0,IF(B1586&lt;2191000,B1586-740000,IF(B1586&lt;2193000,1451000,IF(B1586&lt;2196000,1453000,IF(B1586&lt;2200000,1456000,IF(B1586&lt;3600000,ROUNDDOWN(B1586/4,-3)*2.8-80000,IF(B1586&lt;6600000,ROUNDDOWN(B1586/4,-3)*3.2-440000,IF(B1586&lt;8500000,ROUNDDOWN(B1586*0.9,0)-1100000,B1586-1950000)))))))),IF(B1586&lt;651000,0,IF(B1586&lt;1900000,B1586-650000,IF(B1586&lt;3600000,ROUNDDOWN(B1586/4,-3)*2.8-80000,IF(B1586&lt;6600000,ROUNDDOWN(B1586/4,-3)*3.2-440000,IF(B1586&lt;8500000,ROUNDDOWN(B1586*0.9,0)-1100000,B1586-1950000)))))),0)</f>
        <v/>
      </c>
      <c r="N1586" s="18">
        <f>IF(M1586&gt;23500000,NA(),IF(C1586&gt;=2026,IF(M1586&lt;=4890000,1040000,IF(M1586&lt;=6550000,670000,620000)),IF(M1586&lt;=1320000,950000,IF(M1586&lt;=3360000,880000,IF(M1586&lt;=4890000,680000,IF(M1586&lt;=6550000,630000,580000))))))</f>
        <v/>
      </c>
      <c r="O1586" s="18">
        <f>IF(F1586&lt;=0,IF(AND(D1586="はい",C1586&gt;=2026,C1586&lt;=2027),IF(E1586&lt;=0,0,IF(E1586&lt;=30000,E1586,IF(E1586&lt;=60000,ROUNDUP(E1586/2,0)+15000,IF(E1586&lt;=120000,ROUNDUP(E1586/4,0)+30000,60000)))),IF(E1586&lt;=0,0,IF(E1586&lt;=20000,E1586,IF(E1586&lt;=40000,ROUNDUP(E1586/2,0)+10000,IF(E1586&lt;=80000,ROUNDUP(E1586/4,0)+20000,40000))))),IF(E1586&lt;=0,IF(F1586&lt;=0,0,IF(F1586&lt;=25000,F1586,IF(F1586&lt;=50000,ROUNDUP(F1586/2,0)+12500,IF(F1586&lt;=100000,ROUNDUP(F1586/4,0)+25000,50000)))),MAX(IF(F1586&lt;=0,0,IF(F1586&lt;=25000,F1586,IF(F1586&lt;=50000,ROUNDUP(F1586/2,0)+12500,IF(F1586&lt;=100000,ROUNDUP(F1586/4,0)+25000,50000)))),MIN(IF(AND(D1586="はい",C1586&gt;=2026,C1586&lt;=2027),IF(E1586&lt;=0,0,IF(E1586&lt;=30000,E1586,IF(E1586&lt;=60000,ROUNDUP(E1586/2,0)+15000,IF(E1586&lt;=120000,ROUNDUP(E1586/4,0)+30000,60000)))),IF(E1586&lt;=0,0,IF(E1586&lt;=20000,E1586,IF(E1586&lt;=40000,ROUNDUP(E1586/2,0)+10000,IF(E1586&lt;=80000,ROUNDUP(E1586/4,0)+20000,40000)))))+IF(F1586&lt;=0,0,IF(F1586&lt;=25000,F1586,IF(F1586&lt;=50000,ROUNDUP(F1586/2,0)+12500,IF(F1586&lt;=100000,ROUNDUP(F1586/4,0)+25000,50000)))),IF(AND(D1586="はい",C1586&gt;=2026,C1586&lt;=2027),60000,40000)))))</f>
        <v/>
      </c>
      <c r="P1586" s="18">
        <f>IF(G1586&lt;=0,0,IF(G1586&lt;=20000,G1586,IF(G1586&lt;=40000,ROUNDUP(G1586/2,0)+10000,IF(G1586&lt;=80000,ROUNDUP(G1586/4,0)+20000,40000))))</f>
        <v/>
      </c>
      <c r="Q1586" s="18">
        <f>IF(I1586&lt;=0,IF(H1586&lt;=0,0,IF(H1586&lt;=20000,H1586,IF(H1586&lt;=40000,ROUNDUP(H1586/2,0)+10000,IF(H1586&lt;=80000,ROUNDUP(H1586/4,0)+20000,40000)))),IF(H1586&lt;=0,IF(I1586&lt;=0,0,IF(I1586&lt;=25000,I1586,IF(I1586&lt;=50000,ROUNDUP(I1586/2,0)+12500,IF(I1586&lt;=100000,ROUNDUP(I1586/4,0)+25000,50000)))),MAX(IF(I1586&lt;=0,0,IF(I1586&lt;=25000,I1586,IF(I1586&lt;=50000,ROUNDUP(I1586/2,0)+12500,IF(I1586&lt;=100000,ROUNDUP(I1586/4,0)+25000,50000)))),MIN(IF(H1586&lt;=0,0,IF(H1586&lt;=20000,H1586,IF(H1586&lt;=40000,ROUNDUP(H1586/2,0)+10000,IF(H1586&lt;=80000,ROUNDUP(H1586/4,0)+20000,40000))))+IF(I1586&lt;=0,0,IF(I1586&lt;=25000,I1586,IF(I1586&lt;=50000,ROUNDUP(I1586/2,0)+12500,IF(I1586&lt;=100000,ROUNDUP(I1586/4,0)+25000,50000)))),40000))))</f>
        <v/>
      </c>
      <c r="R1586" s="18">
        <f>MIN(120000,O1586+P1586+Q1586)</f>
        <v/>
      </c>
      <c r="S1586" s="18">
        <f>IF(F1586&lt;=0,IF(E1586&lt;=0,0,IF(E1586&lt;=12000,E1586,IF(E1586&lt;=32000,ROUNDUP(E1586/2,0)+6000,IF(E1586&lt;=56000,ROUNDUP(E1586/4,0)+14000,28000)))),IF(E1586&lt;=0,IF(F1586&lt;=0,0,IF(F1586&lt;=15000,F1586,IF(F1586&lt;=40000,ROUNDUP(F1586/2,0)+7500,IF(F1586&lt;=70000,ROUNDUP(F1586/4,0)+17500,35000)))),MAX(IF(F1586&lt;=0,0,IF(F1586&lt;=15000,F1586,IF(F1586&lt;=40000,ROUNDUP(F1586/2,0)+7500,IF(F1586&lt;=70000,ROUNDUP(F1586/4,0)+17500,35000)))),MIN(IF(E1586&lt;=0,0,IF(E1586&lt;=12000,E1586,IF(E1586&lt;=32000,ROUNDUP(E1586/2,0)+6000,IF(E1586&lt;=56000,ROUNDUP(E1586/4,0)+14000,28000))))+IF(F1586&lt;=0,0,IF(F1586&lt;=15000,F1586,IF(F1586&lt;=40000,ROUNDUP(F1586/2,0)+7500,IF(F1586&lt;=70000,ROUNDUP(F1586/4,0)+17500,35000)))),28000))))</f>
        <v/>
      </c>
      <c r="T1586" s="18">
        <f>IF(G1586&lt;=0,0,IF(G1586&lt;=12000,G1586,IF(G1586&lt;=32000,ROUNDUP(G1586/2,0)+6000,IF(G1586&lt;=56000,ROUNDUP(G1586/4,0)+14000,28000))))</f>
        <v/>
      </c>
      <c r="U1586" s="18">
        <f>IF(I1586&lt;=0,IF(H1586&lt;=0,0,IF(H1586&lt;=12000,H1586,IF(H1586&lt;=32000,ROUNDUP(H1586/2,0)+6000,IF(H1586&lt;=56000,ROUNDUP(H1586/4,0)+14000,28000)))),IF(H1586&lt;=0,IF(I1586&lt;=0,0,IF(I1586&lt;=15000,I1586,IF(I1586&lt;=40000,ROUNDUP(I1586/2,0)+7500,IF(I1586&lt;=70000,ROUNDUP(I1586/4,0)+17500,35000)))),MAX(IF(I1586&lt;=0,0,IF(I1586&lt;=15000,I1586,IF(I1586&lt;=40000,ROUNDUP(I1586/2,0)+7500,IF(I1586&lt;=70000,ROUNDUP(I1586/4,0)+17500,35000)))),MIN(IF(H1586&lt;=0,0,IF(H1586&lt;=12000,H1586,IF(H1586&lt;=32000,ROUNDUP(H1586/2,0)+6000,IF(H1586&lt;=56000,ROUNDUP(H1586/4,0)+14000,28000))))+IF(I1586&lt;=0,0,IF(I1586&lt;=15000,I1586,IF(I1586&lt;=40000,ROUNDUP(I1586/2,0)+7500,IF(I1586&lt;=70000,ROUNDUP(I1586/4,0)+17500,35000)))),28000))))</f>
        <v/>
      </c>
      <c r="V1586" s="18">
        <f>MIN(70000,S1586+T1586+U1586)</f>
        <v/>
      </c>
      <c r="W1586" s="18">
        <f>MAX(0,ROUNDDOWN(M1586-J1586-N1586-K1586-0,-3))</f>
        <v/>
      </c>
      <c r="X1586" s="18">
        <f>MAX(0,ROUNDDOWN(M1586-J1586-N1586-K1586-R1586,-3))</f>
        <v/>
      </c>
      <c r="Y1586" s="18">
        <f>IF(W1586&lt;=0,0,ROUNDDOWN((W1586*LOOKUP(W1586,{0,1950001,3300001,6950001,9000001,18000001,40000001},{0.05,0.1,0.2,0.23,0.33,0.4,0.45})-LOOKUP(W1586,{0,1950001,3300001,6950001,9000001,18000001,40000001},{0,97500,427500,636000,1536000,2796000,4796000}))*1.021,-2))</f>
        <v/>
      </c>
      <c r="Z1586" s="18">
        <f>IF(X1586&lt;=0,0,ROUNDDOWN((X1586*LOOKUP(X1586,{0,1950001,3300001,6950001,9000001,18000001,40000001},{0.05,0.1,0.2,0.23,0.33,0.4,0.45})-LOOKUP(X1586,{0,1950001,3300001,6950001,9000001,18000001,40000001},{0,97500,427500,636000,1536000,2796000,4796000}))*1.021,-2))</f>
        <v/>
      </c>
      <c r="AA1586" s="18">
        <f>MAX(0,ROUNDDOWN(M1586-J1586-430000-L1586-0,-3))</f>
        <v/>
      </c>
      <c r="AB1586" s="18">
        <f>MAX(0,ROUNDDOWN(M1586-J1586-430000-L1586-V1586,-3))</f>
        <v/>
      </c>
      <c r="AC1586" s="18">
        <f>IF(M1586&lt;=450000,0,MAX(0,ROUNDDOWN(AA1586*0.06-MIN(50000,AA1586)*0.03,-2))+MAX(0,ROUNDDOWN(AA1586*0.04-MIN(50000,AA1586)*0.02,-2)))</f>
        <v/>
      </c>
      <c r="AD1586" s="18">
        <f>IF(M1586&lt;=450000,0,MAX(0,ROUNDDOWN(AB1586*0.06-MIN(50000,AB1586)*0.03,-2))+MAX(0,ROUNDDOWN(AB1586*0.04-MIN(50000,AB1586)*0.02,-2)))</f>
        <v/>
      </c>
      <c r="AE1586" s="18">
        <f>Y1586-Z1586</f>
        <v/>
      </c>
      <c r="AF1586" s="18">
        <f>AC1586-AD1586</f>
        <v/>
      </c>
      <c r="AG1586" s="18">
        <f>AE1586+AF1586</f>
        <v/>
      </c>
      <c r="AH1586" s="20">
        <f>IF(W1586&lt;=0,0,LOOKUP(W1586,{0,1950001,3300001,6950001,9000001,18000001,40000001},{0.05,0.1,0.2,0.23,0.33,0.4,0.45}))</f>
        <v/>
      </c>
    </row>
    <row r="1587">
      <c r="A1587" t="inlineStr">
        <is>
          <t>1万円刻み 3区分8万円ずつ</t>
        </is>
      </c>
      <c r="B1587" s="18">
        <f>'4_1万円刻み'!$A$503</f>
        <v/>
      </c>
      <c r="C1587" s="19" t="n">
        <v>2026</v>
      </c>
      <c r="D1587" t="inlineStr">
        <is>
          <t>いいえ</t>
        </is>
      </c>
      <c r="E1587" s="18" t="n">
        <v>80000</v>
      </c>
      <c r="F1587" s="18" t="n">
        <v>0</v>
      </c>
      <c r="G1587" s="18" t="n">
        <v>80000</v>
      </c>
      <c r="H1587" s="18" t="n">
        <v>80000</v>
      </c>
      <c r="I1587" s="18" t="n">
        <v>0</v>
      </c>
      <c r="J1587" s="18">
        <f>ROUND(MIN(B1587/12,650000)*12*0.0915+MIN(B1587/12,1390000)*12*(0.0504+0)+B1587*0.005,0)</f>
        <v/>
      </c>
      <c r="K1587" s="18" t="n">
        <v>0</v>
      </c>
      <c r="L1587" s="18" t="n">
        <v>0</v>
      </c>
      <c r="M1587" s="18">
        <f>ROUND(IF(C1587&gt;=2026,IF(B1587&lt;741000,0,IF(B1587&lt;2191000,B1587-740000,IF(B1587&lt;2193000,1451000,IF(B1587&lt;2196000,1453000,IF(B1587&lt;2200000,1456000,IF(B1587&lt;3600000,ROUNDDOWN(B1587/4,-3)*2.8-80000,IF(B1587&lt;6600000,ROUNDDOWN(B1587/4,-3)*3.2-440000,IF(B1587&lt;8500000,ROUNDDOWN(B1587*0.9,0)-1100000,B1587-1950000)))))))),IF(B1587&lt;651000,0,IF(B1587&lt;1900000,B1587-650000,IF(B1587&lt;3600000,ROUNDDOWN(B1587/4,-3)*2.8-80000,IF(B1587&lt;6600000,ROUNDDOWN(B1587/4,-3)*3.2-440000,IF(B1587&lt;8500000,ROUNDDOWN(B1587*0.9,0)-1100000,B1587-1950000)))))),0)</f>
        <v/>
      </c>
      <c r="N1587" s="18">
        <f>IF(M1587&gt;23500000,NA(),IF(C1587&gt;=2026,IF(M1587&lt;=4890000,1040000,IF(M1587&lt;=6550000,670000,620000)),IF(M1587&lt;=1320000,950000,IF(M1587&lt;=3360000,880000,IF(M1587&lt;=4890000,680000,IF(M1587&lt;=6550000,630000,580000))))))</f>
        <v/>
      </c>
      <c r="O1587" s="18">
        <f>IF(F1587&lt;=0,IF(AND(D1587="はい",C1587&gt;=2026,C1587&lt;=2027),IF(E1587&lt;=0,0,IF(E1587&lt;=30000,E1587,IF(E1587&lt;=60000,ROUNDUP(E1587/2,0)+15000,IF(E1587&lt;=120000,ROUNDUP(E1587/4,0)+30000,60000)))),IF(E1587&lt;=0,0,IF(E1587&lt;=20000,E1587,IF(E1587&lt;=40000,ROUNDUP(E1587/2,0)+10000,IF(E1587&lt;=80000,ROUNDUP(E1587/4,0)+20000,40000))))),IF(E1587&lt;=0,IF(F1587&lt;=0,0,IF(F1587&lt;=25000,F1587,IF(F1587&lt;=50000,ROUNDUP(F1587/2,0)+12500,IF(F1587&lt;=100000,ROUNDUP(F1587/4,0)+25000,50000)))),MAX(IF(F1587&lt;=0,0,IF(F1587&lt;=25000,F1587,IF(F1587&lt;=50000,ROUNDUP(F1587/2,0)+12500,IF(F1587&lt;=100000,ROUNDUP(F1587/4,0)+25000,50000)))),MIN(IF(AND(D1587="はい",C1587&gt;=2026,C1587&lt;=2027),IF(E1587&lt;=0,0,IF(E1587&lt;=30000,E1587,IF(E1587&lt;=60000,ROUNDUP(E1587/2,0)+15000,IF(E1587&lt;=120000,ROUNDUP(E1587/4,0)+30000,60000)))),IF(E1587&lt;=0,0,IF(E1587&lt;=20000,E1587,IF(E1587&lt;=40000,ROUNDUP(E1587/2,0)+10000,IF(E1587&lt;=80000,ROUNDUP(E1587/4,0)+20000,40000)))))+IF(F1587&lt;=0,0,IF(F1587&lt;=25000,F1587,IF(F1587&lt;=50000,ROUNDUP(F1587/2,0)+12500,IF(F1587&lt;=100000,ROUNDUP(F1587/4,0)+25000,50000)))),IF(AND(D1587="はい",C1587&gt;=2026,C1587&lt;=2027),60000,40000)))))</f>
        <v/>
      </c>
      <c r="P1587" s="18">
        <f>IF(G1587&lt;=0,0,IF(G1587&lt;=20000,G1587,IF(G1587&lt;=40000,ROUNDUP(G1587/2,0)+10000,IF(G1587&lt;=80000,ROUNDUP(G1587/4,0)+20000,40000))))</f>
        <v/>
      </c>
      <c r="Q1587" s="18">
        <f>IF(I1587&lt;=0,IF(H1587&lt;=0,0,IF(H1587&lt;=20000,H1587,IF(H1587&lt;=40000,ROUNDUP(H1587/2,0)+10000,IF(H1587&lt;=80000,ROUNDUP(H1587/4,0)+20000,40000)))),IF(H1587&lt;=0,IF(I1587&lt;=0,0,IF(I1587&lt;=25000,I1587,IF(I1587&lt;=50000,ROUNDUP(I1587/2,0)+12500,IF(I1587&lt;=100000,ROUNDUP(I1587/4,0)+25000,50000)))),MAX(IF(I1587&lt;=0,0,IF(I1587&lt;=25000,I1587,IF(I1587&lt;=50000,ROUNDUP(I1587/2,0)+12500,IF(I1587&lt;=100000,ROUNDUP(I1587/4,0)+25000,50000)))),MIN(IF(H1587&lt;=0,0,IF(H1587&lt;=20000,H1587,IF(H1587&lt;=40000,ROUNDUP(H1587/2,0)+10000,IF(H1587&lt;=80000,ROUNDUP(H1587/4,0)+20000,40000))))+IF(I1587&lt;=0,0,IF(I1587&lt;=25000,I1587,IF(I1587&lt;=50000,ROUNDUP(I1587/2,0)+12500,IF(I1587&lt;=100000,ROUNDUP(I1587/4,0)+25000,50000)))),40000))))</f>
        <v/>
      </c>
      <c r="R1587" s="18">
        <f>MIN(120000,O1587+P1587+Q1587)</f>
        <v/>
      </c>
      <c r="S1587" s="18">
        <f>IF(F1587&lt;=0,IF(E1587&lt;=0,0,IF(E1587&lt;=12000,E1587,IF(E1587&lt;=32000,ROUNDUP(E1587/2,0)+6000,IF(E1587&lt;=56000,ROUNDUP(E1587/4,0)+14000,28000)))),IF(E1587&lt;=0,IF(F1587&lt;=0,0,IF(F1587&lt;=15000,F1587,IF(F1587&lt;=40000,ROUNDUP(F1587/2,0)+7500,IF(F1587&lt;=70000,ROUNDUP(F1587/4,0)+17500,35000)))),MAX(IF(F1587&lt;=0,0,IF(F1587&lt;=15000,F1587,IF(F1587&lt;=40000,ROUNDUP(F1587/2,0)+7500,IF(F1587&lt;=70000,ROUNDUP(F1587/4,0)+17500,35000)))),MIN(IF(E1587&lt;=0,0,IF(E1587&lt;=12000,E1587,IF(E1587&lt;=32000,ROUNDUP(E1587/2,0)+6000,IF(E1587&lt;=56000,ROUNDUP(E1587/4,0)+14000,28000))))+IF(F1587&lt;=0,0,IF(F1587&lt;=15000,F1587,IF(F1587&lt;=40000,ROUNDUP(F1587/2,0)+7500,IF(F1587&lt;=70000,ROUNDUP(F1587/4,0)+17500,35000)))),28000))))</f>
        <v/>
      </c>
      <c r="T1587" s="18">
        <f>IF(G1587&lt;=0,0,IF(G1587&lt;=12000,G1587,IF(G1587&lt;=32000,ROUNDUP(G1587/2,0)+6000,IF(G1587&lt;=56000,ROUNDUP(G1587/4,0)+14000,28000))))</f>
        <v/>
      </c>
      <c r="U1587" s="18">
        <f>IF(I1587&lt;=0,IF(H1587&lt;=0,0,IF(H1587&lt;=12000,H1587,IF(H1587&lt;=32000,ROUNDUP(H1587/2,0)+6000,IF(H1587&lt;=56000,ROUNDUP(H1587/4,0)+14000,28000)))),IF(H1587&lt;=0,IF(I1587&lt;=0,0,IF(I1587&lt;=15000,I1587,IF(I1587&lt;=40000,ROUNDUP(I1587/2,0)+7500,IF(I1587&lt;=70000,ROUNDUP(I1587/4,0)+17500,35000)))),MAX(IF(I1587&lt;=0,0,IF(I1587&lt;=15000,I1587,IF(I1587&lt;=40000,ROUNDUP(I1587/2,0)+7500,IF(I1587&lt;=70000,ROUNDUP(I1587/4,0)+17500,35000)))),MIN(IF(H1587&lt;=0,0,IF(H1587&lt;=12000,H1587,IF(H1587&lt;=32000,ROUNDUP(H1587/2,0)+6000,IF(H1587&lt;=56000,ROUNDUP(H1587/4,0)+14000,28000))))+IF(I1587&lt;=0,0,IF(I1587&lt;=15000,I1587,IF(I1587&lt;=40000,ROUNDUP(I1587/2,0)+7500,IF(I1587&lt;=70000,ROUNDUP(I1587/4,0)+17500,35000)))),28000))))</f>
        <v/>
      </c>
      <c r="V1587" s="18">
        <f>MIN(70000,S1587+T1587+U1587)</f>
        <v/>
      </c>
      <c r="W1587" s="18">
        <f>MAX(0,ROUNDDOWN(M1587-J1587-N1587-K1587-0,-3))</f>
        <v/>
      </c>
      <c r="X1587" s="18">
        <f>MAX(0,ROUNDDOWN(M1587-J1587-N1587-K1587-R1587,-3))</f>
        <v/>
      </c>
      <c r="Y1587" s="18">
        <f>IF(W1587&lt;=0,0,ROUNDDOWN((W1587*LOOKUP(W1587,{0,1950001,3300001,6950001,9000001,18000001,40000001},{0.05,0.1,0.2,0.23,0.33,0.4,0.45})-LOOKUP(W1587,{0,1950001,3300001,6950001,9000001,18000001,40000001},{0,97500,427500,636000,1536000,2796000,4796000}))*1.021,-2))</f>
        <v/>
      </c>
      <c r="Z1587" s="18">
        <f>IF(X1587&lt;=0,0,ROUNDDOWN((X1587*LOOKUP(X1587,{0,1950001,3300001,6950001,9000001,18000001,40000001},{0.05,0.1,0.2,0.23,0.33,0.4,0.45})-LOOKUP(X1587,{0,1950001,3300001,6950001,9000001,18000001,40000001},{0,97500,427500,636000,1536000,2796000,4796000}))*1.021,-2))</f>
        <v/>
      </c>
      <c r="AA1587" s="18">
        <f>MAX(0,ROUNDDOWN(M1587-J1587-430000-L1587-0,-3))</f>
        <v/>
      </c>
      <c r="AB1587" s="18">
        <f>MAX(0,ROUNDDOWN(M1587-J1587-430000-L1587-V1587,-3))</f>
        <v/>
      </c>
      <c r="AC1587" s="18">
        <f>IF(M1587&lt;=450000,0,MAX(0,ROUNDDOWN(AA1587*0.06-MIN(50000,AA1587)*0.03,-2))+MAX(0,ROUNDDOWN(AA1587*0.04-MIN(50000,AA1587)*0.02,-2)))</f>
        <v/>
      </c>
      <c r="AD1587" s="18">
        <f>IF(M1587&lt;=450000,0,MAX(0,ROUNDDOWN(AB1587*0.06-MIN(50000,AB1587)*0.03,-2))+MAX(0,ROUNDDOWN(AB1587*0.04-MIN(50000,AB1587)*0.02,-2)))</f>
        <v/>
      </c>
      <c r="AE1587" s="18">
        <f>Y1587-Z1587</f>
        <v/>
      </c>
      <c r="AF1587" s="18">
        <f>AC1587-AD1587</f>
        <v/>
      </c>
      <c r="AG1587" s="18">
        <f>AE1587+AF1587</f>
        <v/>
      </c>
      <c r="AH1587" s="20">
        <f>IF(W1587&lt;=0,0,LOOKUP(W1587,{0,1950001,3300001,6950001,9000001,18000001,40000001},{0.05,0.1,0.2,0.23,0.33,0.4,0.45}))</f>
        <v/>
      </c>
    </row>
    <row r="1588">
      <c r="A1588" t="inlineStr">
        <is>
          <t>1万円刻み 一般8万円</t>
        </is>
      </c>
      <c r="B1588" s="18">
        <f>'4_1万円刻み'!$A$503</f>
        <v/>
      </c>
      <c r="C1588" s="19" t="n">
        <v>2026</v>
      </c>
      <c r="D1588" t="inlineStr">
        <is>
          <t>いいえ</t>
        </is>
      </c>
      <c r="E1588" s="18" t="n">
        <v>80000</v>
      </c>
      <c r="F1588" s="18" t="n">
        <v>0</v>
      </c>
      <c r="G1588" s="18" t="n">
        <v>0</v>
      </c>
      <c r="H1588" s="18" t="n">
        <v>0</v>
      </c>
      <c r="I1588" s="18" t="n">
        <v>0</v>
      </c>
      <c r="J1588" s="18">
        <f>ROUND(MIN(B1588/12,650000)*12*0.0915+MIN(B1588/12,1390000)*12*(0.0504+0)+B1588*0.005,0)</f>
        <v/>
      </c>
      <c r="K1588" s="18" t="n">
        <v>0</v>
      </c>
      <c r="L1588" s="18" t="n">
        <v>0</v>
      </c>
      <c r="M1588" s="18">
        <f>ROUND(IF(C1588&gt;=2026,IF(B1588&lt;741000,0,IF(B1588&lt;2191000,B1588-740000,IF(B1588&lt;2193000,1451000,IF(B1588&lt;2196000,1453000,IF(B1588&lt;2200000,1456000,IF(B1588&lt;3600000,ROUNDDOWN(B1588/4,-3)*2.8-80000,IF(B1588&lt;6600000,ROUNDDOWN(B1588/4,-3)*3.2-440000,IF(B1588&lt;8500000,ROUNDDOWN(B1588*0.9,0)-1100000,B1588-1950000)))))))),IF(B1588&lt;651000,0,IF(B1588&lt;1900000,B1588-650000,IF(B1588&lt;3600000,ROUNDDOWN(B1588/4,-3)*2.8-80000,IF(B1588&lt;6600000,ROUNDDOWN(B1588/4,-3)*3.2-440000,IF(B1588&lt;8500000,ROUNDDOWN(B1588*0.9,0)-1100000,B1588-1950000)))))),0)</f>
        <v/>
      </c>
      <c r="N1588" s="18">
        <f>IF(M1588&gt;23500000,NA(),IF(C1588&gt;=2026,IF(M1588&lt;=4890000,1040000,IF(M1588&lt;=6550000,670000,620000)),IF(M1588&lt;=1320000,950000,IF(M1588&lt;=3360000,880000,IF(M1588&lt;=4890000,680000,IF(M1588&lt;=6550000,630000,580000))))))</f>
        <v/>
      </c>
      <c r="O1588" s="18">
        <f>IF(F1588&lt;=0,IF(AND(D1588="はい",C1588&gt;=2026,C1588&lt;=2027),IF(E1588&lt;=0,0,IF(E1588&lt;=30000,E1588,IF(E1588&lt;=60000,ROUNDUP(E1588/2,0)+15000,IF(E1588&lt;=120000,ROUNDUP(E1588/4,0)+30000,60000)))),IF(E1588&lt;=0,0,IF(E1588&lt;=20000,E1588,IF(E1588&lt;=40000,ROUNDUP(E1588/2,0)+10000,IF(E1588&lt;=80000,ROUNDUP(E1588/4,0)+20000,40000))))),IF(E1588&lt;=0,IF(F1588&lt;=0,0,IF(F1588&lt;=25000,F1588,IF(F1588&lt;=50000,ROUNDUP(F1588/2,0)+12500,IF(F1588&lt;=100000,ROUNDUP(F1588/4,0)+25000,50000)))),MAX(IF(F1588&lt;=0,0,IF(F1588&lt;=25000,F1588,IF(F1588&lt;=50000,ROUNDUP(F1588/2,0)+12500,IF(F1588&lt;=100000,ROUNDUP(F1588/4,0)+25000,50000)))),MIN(IF(AND(D1588="はい",C1588&gt;=2026,C1588&lt;=2027),IF(E1588&lt;=0,0,IF(E1588&lt;=30000,E1588,IF(E1588&lt;=60000,ROUNDUP(E1588/2,0)+15000,IF(E1588&lt;=120000,ROUNDUP(E1588/4,0)+30000,60000)))),IF(E1588&lt;=0,0,IF(E1588&lt;=20000,E1588,IF(E1588&lt;=40000,ROUNDUP(E1588/2,0)+10000,IF(E1588&lt;=80000,ROUNDUP(E1588/4,0)+20000,40000)))))+IF(F1588&lt;=0,0,IF(F1588&lt;=25000,F1588,IF(F1588&lt;=50000,ROUNDUP(F1588/2,0)+12500,IF(F1588&lt;=100000,ROUNDUP(F1588/4,0)+25000,50000)))),IF(AND(D1588="はい",C1588&gt;=2026,C1588&lt;=2027),60000,40000)))))</f>
        <v/>
      </c>
      <c r="P1588" s="18">
        <f>IF(G1588&lt;=0,0,IF(G1588&lt;=20000,G1588,IF(G1588&lt;=40000,ROUNDUP(G1588/2,0)+10000,IF(G1588&lt;=80000,ROUNDUP(G1588/4,0)+20000,40000))))</f>
        <v/>
      </c>
      <c r="Q1588" s="18">
        <f>IF(I1588&lt;=0,IF(H1588&lt;=0,0,IF(H1588&lt;=20000,H1588,IF(H1588&lt;=40000,ROUNDUP(H1588/2,0)+10000,IF(H1588&lt;=80000,ROUNDUP(H1588/4,0)+20000,40000)))),IF(H1588&lt;=0,IF(I1588&lt;=0,0,IF(I1588&lt;=25000,I1588,IF(I1588&lt;=50000,ROUNDUP(I1588/2,0)+12500,IF(I1588&lt;=100000,ROUNDUP(I1588/4,0)+25000,50000)))),MAX(IF(I1588&lt;=0,0,IF(I1588&lt;=25000,I1588,IF(I1588&lt;=50000,ROUNDUP(I1588/2,0)+12500,IF(I1588&lt;=100000,ROUNDUP(I1588/4,0)+25000,50000)))),MIN(IF(H1588&lt;=0,0,IF(H1588&lt;=20000,H1588,IF(H1588&lt;=40000,ROUNDUP(H1588/2,0)+10000,IF(H1588&lt;=80000,ROUNDUP(H1588/4,0)+20000,40000))))+IF(I1588&lt;=0,0,IF(I1588&lt;=25000,I1588,IF(I1588&lt;=50000,ROUNDUP(I1588/2,0)+12500,IF(I1588&lt;=100000,ROUNDUP(I1588/4,0)+25000,50000)))),40000))))</f>
        <v/>
      </c>
      <c r="R1588" s="18">
        <f>MIN(120000,O1588+P1588+Q1588)</f>
        <v/>
      </c>
      <c r="S1588" s="18">
        <f>IF(F1588&lt;=0,IF(E1588&lt;=0,0,IF(E1588&lt;=12000,E1588,IF(E1588&lt;=32000,ROUNDUP(E1588/2,0)+6000,IF(E1588&lt;=56000,ROUNDUP(E1588/4,0)+14000,28000)))),IF(E1588&lt;=0,IF(F1588&lt;=0,0,IF(F1588&lt;=15000,F1588,IF(F1588&lt;=40000,ROUNDUP(F1588/2,0)+7500,IF(F1588&lt;=70000,ROUNDUP(F1588/4,0)+17500,35000)))),MAX(IF(F1588&lt;=0,0,IF(F1588&lt;=15000,F1588,IF(F1588&lt;=40000,ROUNDUP(F1588/2,0)+7500,IF(F1588&lt;=70000,ROUNDUP(F1588/4,0)+17500,35000)))),MIN(IF(E1588&lt;=0,0,IF(E1588&lt;=12000,E1588,IF(E1588&lt;=32000,ROUNDUP(E1588/2,0)+6000,IF(E1588&lt;=56000,ROUNDUP(E1588/4,0)+14000,28000))))+IF(F1588&lt;=0,0,IF(F1588&lt;=15000,F1588,IF(F1588&lt;=40000,ROUNDUP(F1588/2,0)+7500,IF(F1588&lt;=70000,ROUNDUP(F1588/4,0)+17500,35000)))),28000))))</f>
        <v/>
      </c>
      <c r="T1588" s="18">
        <f>IF(G1588&lt;=0,0,IF(G1588&lt;=12000,G1588,IF(G1588&lt;=32000,ROUNDUP(G1588/2,0)+6000,IF(G1588&lt;=56000,ROUNDUP(G1588/4,0)+14000,28000))))</f>
        <v/>
      </c>
      <c r="U1588" s="18">
        <f>IF(I1588&lt;=0,IF(H1588&lt;=0,0,IF(H1588&lt;=12000,H1588,IF(H1588&lt;=32000,ROUNDUP(H1588/2,0)+6000,IF(H1588&lt;=56000,ROUNDUP(H1588/4,0)+14000,28000)))),IF(H1588&lt;=0,IF(I1588&lt;=0,0,IF(I1588&lt;=15000,I1588,IF(I1588&lt;=40000,ROUNDUP(I1588/2,0)+7500,IF(I1588&lt;=70000,ROUNDUP(I1588/4,0)+17500,35000)))),MAX(IF(I1588&lt;=0,0,IF(I1588&lt;=15000,I1588,IF(I1588&lt;=40000,ROUNDUP(I1588/2,0)+7500,IF(I1588&lt;=70000,ROUNDUP(I1588/4,0)+17500,35000)))),MIN(IF(H1588&lt;=0,0,IF(H1588&lt;=12000,H1588,IF(H1588&lt;=32000,ROUNDUP(H1588/2,0)+6000,IF(H1588&lt;=56000,ROUNDUP(H1588/4,0)+14000,28000))))+IF(I1588&lt;=0,0,IF(I1588&lt;=15000,I1588,IF(I1588&lt;=40000,ROUNDUP(I1588/2,0)+7500,IF(I1588&lt;=70000,ROUNDUP(I1588/4,0)+17500,35000)))),28000))))</f>
        <v/>
      </c>
      <c r="V1588" s="18">
        <f>MIN(70000,S1588+T1588+U1588)</f>
        <v/>
      </c>
      <c r="W1588" s="18">
        <f>MAX(0,ROUNDDOWN(M1588-J1588-N1588-K1588-0,-3))</f>
        <v/>
      </c>
      <c r="X1588" s="18">
        <f>MAX(0,ROUNDDOWN(M1588-J1588-N1588-K1588-R1588,-3))</f>
        <v/>
      </c>
      <c r="Y1588" s="18">
        <f>IF(W1588&lt;=0,0,ROUNDDOWN((W1588*LOOKUP(W1588,{0,1950001,3300001,6950001,9000001,18000001,40000001},{0.05,0.1,0.2,0.23,0.33,0.4,0.45})-LOOKUP(W1588,{0,1950001,3300001,6950001,9000001,18000001,40000001},{0,97500,427500,636000,1536000,2796000,4796000}))*1.021,-2))</f>
        <v/>
      </c>
      <c r="Z1588" s="18">
        <f>IF(X1588&lt;=0,0,ROUNDDOWN((X1588*LOOKUP(X1588,{0,1950001,3300001,6950001,9000001,18000001,40000001},{0.05,0.1,0.2,0.23,0.33,0.4,0.45})-LOOKUP(X1588,{0,1950001,3300001,6950001,9000001,18000001,40000001},{0,97500,427500,636000,1536000,2796000,4796000}))*1.021,-2))</f>
        <v/>
      </c>
      <c r="AA1588" s="18">
        <f>MAX(0,ROUNDDOWN(M1588-J1588-430000-L1588-0,-3))</f>
        <v/>
      </c>
      <c r="AB1588" s="18">
        <f>MAX(0,ROUNDDOWN(M1588-J1588-430000-L1588-V1588,-3))</f>
        <v/>
      </c>
      <c r="AC1588" s="18">
        <f>IF(M1588&lt;=450000,0,MAX(0,ROUNDDOWN(AA1588*0.06-MIN(50000,AA1588)*0.03,-2))+MAX(0,ROUNDDOWN(AA1588*0.04-MIN(50000,AA1588)*0.02,-2)))</f>
        <v/>
      </c>
      <c r="AD1588" s="18">
        <f>IF(M1588&lt;=450000,0,MAX(0,ROUNDDOWN(AB1588*0.06-MIN(50000,AB1588)*0.03,-2))+MAX(0,ROUNDDOWN(AB1588*0.04-MIN(50000,AB1588)*0.02,-2)))</f>
        <v/>
      </c>
      <c r="AE1588" s="18">
        <f>Y1588-Z1588</f>
        <v/>
      </c>
      <c r="AF1588" s="18">
        <f>AC1588-AD1588</f>
        <v/>
      </c>
      <c r="AG1588" s="18">
        <f>AE1588+AF1588</f>
        <v/>
      </c>
      <c r="AH1588" s="20">
        <f>IF(W1588&lt;=0,0,LOOKUP(W1588,{0,1950001,3300001,6950001,9000001,18000001,40000001},{0.05,0.1,0.2,0.23,0.33,0.4,0.45}))</f>
        <v/>
      </c>
    </row>
    <row r="1589">
      <c r="A1589" t="inlineStr">
        <is>
          <t>1万円刻み 特例あり一般12万円</t>
        </is>
      </c>
      <c r="B1589" s="18">
        <f>'4_1万円刻み'!$A$503</f>
        <v/>
      </c>
      <c r="C1589" s="19" t="n">
        <v>2026</v>
      </c>
      <c r="D1589" t="inlineStr">
        <is>
          <t>はい</t>
        </is>
      </c>
      <c r="E1589" s="18" t="n">
        <v>120000</v>
      </c>
      <c r="F1589" s="18" t="n">
        <v>0</v>
      </c>
      <c r="G1589" s="18" t="n">
        <v>0</v>
      </c>
      <c r="H1589" s="18" t="n">
        <v>0</v>
      </c>
      <c r="I1589" s="18" t="n">
        <v>0</v>
      </c>
      <c r="J1589" s="18">
        <f>ROUND(MIN(B1589/12,650000)*12*0.0915+MIN(B1589/12,1390000)*12*(0.0504+0)+B1589*0.005,0)</f>
        <v/>
      </c>
      <c r="K1589" s="18" t="n">
        <v>0</v>
      </c>
      <c r="L1589" s="18" t="n">
        <v>0</v>
      </c>
      <c r="M1589" s="18">
        <f>ROUND(IF(C1589&gt;=2026,IF(B1589&lt;741000,0,IF(B1589&lt;2191000,B1589-740000,IF(B1589&lt;2193000,1451000,IF(B1589&lt;2196000,1453000,IF(B1589&lt;2200000,1456000,IF(B1589&lt;3600000,ROUNDDOWN(B1589/4,-3)*2.8-80000,IF(B1589&lt;6600000,ROUNDDOWN(B1589/4,-3)*3.2-440000,IF(B1589&lt;8500000,ROUNDDOWN(B1589*0.9,0)-1100000,B1589-1950000)))))))),IF(B1589&lt;651000,0,IF(B1589&lt;1900000,B1589-650000,IF(B1589&lt;3600000,ROUNDDOWN(B1589/4,-3)*2.8-80000,IF(B1589&lt;6600000,ROUNDDOWN(B1589/4,-3)*3.2-440000,IF(B1589&lt;8500000,ROUNDDOWN(B1589*0.9,0)-1100000,B1589-1950000)))))),0)</f>
        <v/>
      </c>
      <c r="N1589" s="18">
        <f>IF(M1589&gt;23500000,NA(),IF(C1589&gt;=2026,IF(M1589&lt;=4890000,1040000,IF(M1589&lt;=6550000,670000,620000)),IF(M1589&lt;=1320000,950000,IF(M1589&lt;=3360000,880000,IF(M1589&lt;=4890000,680000,IF(M1589&lt;=6550000,630000,580000))))))</f>
        <v/>
      </c>
      <c r="O1589" s="18">
        <f>IF(F1589&lt;=0,IF(AND(D1589="はい",C1589&gt;=2026,C1589&lt;=2027),IF(E1589&lt;=0,0,IF(E1589&lt;=30000,E1589,IF(E1589&lt;=60000,ROUNDUP(E1589/2,0)+15000,IF(E1589&lt;=120000,ROUNDUP(E1589/4,0)+30000,60000)))),IF(E1589&lt;=0,0,IF(E1589&lt;=20000,E1589,IF(E1589&lt;=40000,ROUNDUP(E1589/2,0)+10000,IF(E1589&lt;=80000,ROUNDUP(E1589/4,0)+20000,40000))))),IF(E1589&lt;=0,IF(F1589&lt;=0,0,IF(F1589&lt;=25000,F1589,IF(F1589&lt;=50000,ROUNDUP(F1589/2,0)+12500,IF(F1589&lt;=100000,ROUNDUP(F1589/4,0)+25000,50000)))),MAX(IF(F1589&lt;=0,0,IF(F1589&lt;=25000,F1589,IF(F1589&lt;=50000,ROUNDUP(F1589/2,0)+12500,IF(F1589&lt;=100000,ROUNDUP(F1589/4,0)+25000,50000)))),MIN(IF(AND(D1589="はい",C1589&gt;=2026,C1589&lt;=2027),IF(E1589&lt;=0,0,IF(E1589&lt;=30000,E1589,IF(E1589&lt;=60000,ROUNDUP(E1589/2,0)+15000,IF(E1589&lt;=120000,ROUNDUP(E1589/4,0)+30000,60000)))),IF(E1589&lt;=0,0,IF(E1589&lt;=20000,E1589,IF(E1589&lt;=40000,ROUNDUP(E1589/2,0)+10000,IF(E1589&lt;=80000,ROUNDUP(E1589/4,0)+20000,40000)))))+IF(F1589&lt;=0,0,IF(F1589&lt;=25000,F1589,IF(F1589&lt;=50000,ROUNDUP(F1589/2,0)+12500,IF(F1589&lt;=100000,ROUNDUP(F1589/4,0)+25000,50000)))),IF(AND(D1589="はい",C1589&gt;=2026,C1589&lt;=2027),60000,40000)))))</f>
        <v/>
      </c>
      <c r="P1589" s="18">
        <f>IF(G1589&lt;=0,0,IF(G1589&lt;=20000,G1589,IF(G1589&lt;=40000,ROUNDUP(G1589/2,0)+10000,IF(G1589&lt;=80000,ROUNDUP(G1589/4,0)+20000,40000))))</f>
        <v/>
      </c>
      <c r="Q1589" s="18">
        <f>IF(I1589&lt;=0,IF(H1589&lt;=0,0,IF(H1589&lt;=20000,H1589,IF(H1589&lt;=40000,ROUNDUP(H1589/2,0)+10000,IF(H1589&lt;=80000,ROUNDUP(H1589/4,0)+20000,40000)))),IF(H1589&lt;=0,IF(I1589&lt;=0,0,IF(I1589&lt;=25000,I1589,IF(I1589&lt;=50000,ROUNDUP(I1589/2,0)+12500,IF(I1589&lt;=100000,ROUNDUP(I1589/4,0)+25000,50000)))),MAX(IF(I1589&lt;=0,0,IF(I1589&lt;=25000,I1589,IF(I1589&lt;=50000,ROUNDUP(I1589/2,0)+12500,IF(I1589&lt;=100000,ROUNDUP(I1589/4,0)+25000,50000)))),MIN(IF(H1589&lt;=0,0,IF(H1589&lt;=20000,H1589,IF(H1589&lt;=40000,ROUNDUP(H1589/2,0)+10000,IF(H1589&lt;=80000,ROUNDUP(H1589/4,0)+20000,40000))))+IF(I1589&lt;=0,0,IF(I1589&lt;=25000,I1589,IF(I1589&lt;=50000,ROUNDUP(I1589/2,0)+12500,IF(I1589&lt;=100000,ROUNDUP(I1589/4,0)+25000,50000)))),40000))))</f>
        <v/>
      </c>
      <c r="R1589" s="18">
        <f>MIN(120000,O1589+P1589+Q1589)</f>
        <v/>
      </c>
      <c r="S1589" s="18">
        <f>IF(F1589&lt;=0,IF(E1589&lt;=0,0,IF(E1589&lt;=12000,E1589,IF(E1589&lt;=32000,ROUNDUP(E1589/2,0)+6000,IF(E1589&lt;=56000,ROUNDUP(E1589/4,0)+14000,28000)))),IF(E1589&lt;=0,IF(F1589&lt;=0,0,IF(F1589&lt;=15000,F1589,IF(F1589&lt;=40000,ROUNDUP(F1589/2,0)+7500,IF(F1589&lt;=70000,ROUNDUP(F1589/4,0)+17500,35000)))),MAX(IF(F1589&lt;=0,0,IF(F1589&lt;=15000,F1589,IF(F1589&lt;=40000,ROUNDUP(F1589/2,0)+7500,IF(F1589&lt;=70000,ROUNDUP(F1589/4,0)+17500,35000)))),MIN(IF(E1589&lt;=0,0,IF(E1589&lt;=12000,E1589,IF(E1589&lt;=32000,ROUNDUP(E1589/2,0)+6000,IF(E1589&lt;=56000,ROUNDUP(E1589/4,0)+14000,28000))))+IF(F1589&lt;=0,0,IF(F1589&lt;=15000,F1589,IF(F1589&lt;=40000,ROUNDUP(F1589/2,0)+7500,IF(F1589&lt;=70000,ROUNDUP(F1589/4,0)+17500,35000)))),28000))))</f>
        <v/>
      </c>
      <c r="T1589" s="18">
        <f>IF(G1589&lt;=0,0,IF(G1589&lt;=12000,G1589,IF(G1589&lt;=32000,ROUNDUP(G1589/2,0)+6000,IF(G1589&lt;=56000,ROUNDUP(G1589/4,0)+14000,28000))))</f>
        <v/>
      </c>
      <c r="U1589" s="18">
        <f>IF(I1589&lt;=0,IF(H1589&lt;=0,0,IF(H1589&lt;=12000,H1589,IF(H1589&lt;=32000,ROUNDUP(H1589/2,0)+6000,IF(H1589&lt;=56000,ROUNDUP(H1589/4,0)+14000,28000)))),IF(H1589&lt;=0,IF(I1589&lt;=0,0,IF(I1589&lt;=15000,I1589,IF(I1589&lt;=40000,ROUNDUP(I1589/2,0)+7500,IF(I1589&lt;=70000,ROUNDUP(I1589/4,0)+17500,35000)))),MAX(IF(I1589&lt;=0,0,IF(I1589&lt;=15000,I1589,IF(I1589&lt;=40000,ROUNDUP(I1589/2,0)+7500,IF(I1589&lt;=70000,ROUNDUP(I1589/4,0)+17500,35000)))),MIN(IF(H1589&lt;=0,0,IF(H1589&lt;=12000,H1589,IF(H1589&lt;=32000,ROUNDUP(H1589/2,0)+6000,IF(H1589&lt;=56000,ROUNDUP(H1589/4,0)+14000,28000))))+IF(I1589&lt;=0,0,IF(I1589&lt;=15000,I1589,IF(I1589&lt;=40000,ROUNDUP(I1589/2,0)+7500,IF(I1589&lt;=70000,ROUNDUP(I1589/4,0)+17500,35000)))),28000))))</f>
        <v/>
      </c>
      <c r="V1589" s="18">
        <f>MIN(70000,S1589+T1589+U1589)</f>
        <v/>
      </c>
      <c r="W1589" s="18">
        <f>MAX(0,ROUNDDOWN(M1589-J1589-N1589-K1589-0,-3))</f>
        <v/>
      </c>
      <c r="X1589" s="18">
        <f>MAX(0,ROUNDDOWN(M1589-J1589-N1589-K1589-R1589,-3))</f>
        <v/>
      </c>
      <c r="Y1589" s="18">
        <f>IF(W1589&lt;=0,0,ROUNDDOWN((W1589*LOOKUP(W1589,{0,1950001,3300001,6950001,9000001,18000001,40000001},{0.05,0.1,0.2,0.23,0.33,0.4,0.45})-LOOKUP(W1589,{0,1950001,3300001,6950001,9000001,18000001,40000001},{0,97500,427500,636000,1536000,2796000,4796000}))*1.021,-2))</f>
        <v/>
      </c>
      <c r="Z1589" s="18">
        <f>IF(X1589&lt;=0,0,ROUNDDOWN((X1589*LOOKUP(X1589,{0,1950001,3300001,6950001,9000001,18000001,40000001},{0.05,0.1,0.2,0.23,0.33,0.4,0.45})-LOOKUP(X1589,{0,1950001,3300001,6950001,9000001,18000001,40000001},{0,97500,427500,636000,1536000,2796000,4796000}))*1.021,-2))</f>
        <v/>
      </c>
      <c r="AA1589" s="18">
        <f>MAX(0,ROUNDDOWN(M1589-J1589-430000-L1589-0,-3))</f>
        <v/>
      </c>
      <c r="AB1589" s="18">
        <f>MAX(0,ROUNDDOWN(M1589-J1589-430000-L1589-V1589,-3))</f>
        <v/>
      </c>
      <c r="AC1589" s="18">
        <f>IF(M1589&lt;=450000,0,MAX(0,ROUNDDOWN(AA1589*0.06-MIN(50000,AA1589)*0.03,-2))+MAX(0,ROUNDDOWN(AA1589*0.04-MIN(50000,AA1589)*0.02,-2)))</f>
        <v/>
      </c>
      <c r="AD1589" s="18">
        <f>IF(M1589&lt;=450000,0,MAX(0,ROUNDDOWN(AB1589*0.06-MIN(50000,AB1589)*0.03,-2))+MAX(0,ROUNDDOWN(AB1589*0.04-MIN(50000,AB1589)*0.02,-2)))</f>
        <v/>
      </c>
      <c r="AE1589" s="18">
        <f>Y1589-Z1589</f>
        <v/>
      </c>
      <c r="AF1589" s="18">
        <f>AC1589-AD1589</f>
        <v/>
      </c>
      <c r="AG1589" s="18">
        <f>AE1589+AF1589</f>
        <v/>
      </c>
      <c r="AH1589" s="20">
        <f>IF(W1589&lt;=0,0,LOOKUP(W1589,{0,1950001,3300001,6950001,9000001,18000001,40000001},{0.05,0.1,0.2,0.23,0.33,0.4,0.45}))</f>
        <v/>
      </c>
    </row>
    <row r="1590">
      <c r="A1590" t="inlineStr">
        <is>
          <t>1万円刻み 3区分8万円ずつ</t>
        </is>
      </c>
      <c r="B1590" s="18">
        <f>'4_1万円刻み'!$A$504</f>
        <v/>
      </c>
      <c r="C1590" s="19" t="n">
        <v>2026</v>
      </c>
      <c r="D1590" t="inlineStr">
        <is>
          <t>いいえ</t>
        </is>
      </c>
      <c r="E1590" s="18" t="n">
        <v>80000</v>
      </c>
      <c r="F1590" s="18" t="n">
        <v>0</v>
      </c>
      <c r="G1590" s="18" t="n">
        <v>80000</v>
      </c>
      <c r="H1590" s="18" t="n">
        <v>80000</v>
      </c>
      <c r="I1590" s="18" t="n">
        <v>0</v>
      </c>
      <c r="J1590" s="18">
        <f>ROUND(MIN(B1590/12,650000)*12*0.0915+MIN(B1590/12,1390000)*12*(0.0504+0)+B1590*0.005,0)</f>
        <v/>
      </c>
      <c r="K1590" s="18" t="n">
        <v>0</v>
      </c>
      <c r="L1590" s="18" t="n">
        <v>0</v>
      </c>
      <c r="M1590" s="18">
        <f>ROUND(IF(C1590&gt;=2026,IF(B1590&lt;741000,0,IF(B1590&lt;2191000,B1590-740000,IF(B1590&lt;2193000,1451000,IF(B1590&lt;2196000,1453000,IF(B1590&lt;2200000,1456000,IF(B1590&lt;3600000,ROUNDDOWN(B1590/4,-3)*2.8-80000,IF(B1590&lt;6600000,ROUNDDOWN(B1590/4,-3)*3.2-440000,IF(B1590&lt;8500000,ROUNDDOWN(B1590*0.9,0)-1100000,B1590-1950000)))))))),IF(B1590&lt;651000,0,IF(B1590&lt;1900000,B1590-650000,IF(B1590&lt;3600000,ROUNDDOWN(B1590/4,-3)*2.8-80000,IF(B1590&lt;6600000,ROUNDDOWN(B1590/4,-3)*3.2-440000,IF(B1590&lt;8500000,ROUNDDOWN(B1590*0.9,0)-1100000,B1590-1950000)))))),0)</f>
        <v/>
      </c>
      <c r="N1590" s="18">
        <f>IF(M1590&gt;23500000,NA(),IF(C1590&gt;=2026,IF(M1590&lt;=4890000,1040000,IF(M1590&lt;=6550000,670000,620000)),IF(M1590&lt;=1320000,950000,IF(M1590&lt;=3360000,880000,IF(M1590&lt;=4890000,680000,IF(M1590&lt;=6550000,630000,580000))))))</f>
        <v/>
      </c>
      <c r="O1590" s="18">
        <f>IF(F1590&lt;=0,IF(AND(D1590="はい",C1590&gt;=2026,C1590&lt;=2027),IF(E1590&lt;=0,0,IF(E1590&lt;=30000,E1590,IF(E1590&lt;=60000,ROUNDUP(E1590/2,0)+15000,IF(E1590&lt;=120000,ROUNDUP(E1590/4,0)+30000,60000)))),IF(E1590&lt;=0,0,IF(E1590&lt;=20000,E1590,IF(E1590&lt;=40000,ROUNDUP(E1590/2,0)+10000,IF(E1590&lt;=80000,ROUNDUP(E1590/4,0)+20000,40000))))),IF(E1590&lt;=0,IF(F1590&lt;=0,0,IF(F1590&lt;=25000,F1590,IF(F1590&lt;=50000,ROUNDUP(F1590/2,0)+12500,IF(F1590&lt;=100000,ROUNDUP(F1590/4,0)+25000,50000)))),MAX(IF(F1590&lt;=0,0,IF(F1590&lt;=25000,F1590,IF(F1590&lt;=50000,ROUNDUP(F1590/2,0)+12500,IF(F1590&lt;=100000,ROUNDUP(F1590/4,0)+25000,50000)))),MIN(IF(AND(D1590="はい",C1590&gt;=2026,C1590&lt;=2027),IF(E1590&lt;=0,0,IF(E1590&lt;=30000,E1590,IF(E1590&lt;=60000,ROUNDUP(E1590/2,0)+15000,IF(E1590&lt;=120000,ROUNDUP(E1590/4,0)+30000,60000)))),IF(E1590&lt;=0,0,IF(E1590&lt;=20000,E1590,IF(E1590&lt;=40000,ROUNDUP(E1590/2,0)+10000,IF(E1590&lt;=80000,ROUNDUP(E1590/4,0)+20000,40000)))))+IF(F1590&lt;=0,0,IF(F1590&lt;=25000,F1590,IF(F1590&lt;=50000,ROUNDUP(F1590/2,0)+12500,IF(F1590&lt;=100000,ROUNDUP(F1590/4,0)+25000,50000)))),IF(AND(D1590="はい",C1590&gt;=2026,C1590&lt;=2027),60000,40000)))))</f>
        <v/>
      </c>
      <c r="P1590" s="18">
        <f>IF(G1590&lt;=0,0,IF(G1590&lt;=20000,G1590,IF(G1590&lt;=40000,ROUNDUP(G1590/2,0)+10000,IF(G1590&lt;=80000,ROUNDUP(G1590/4,0)+20000,40000))))</f>
        <v/>
      </c>
      <c r="Q1590" s="18">
        <f>IF(I1590&lt;=0,IF(H1590&lt;=0,0,IF(H1590&lt;=20000,H1590,IF(H1590&lt;=40000,ROUNDUP(H1590/2,0)+10000,IF(H1590&lt;=80000,ROUNDUP(H1590/4,0)+20000,40000)))),IF(H1590&lt;=0,IF(I1590&lt;=0,0,IF(I1590&lt;=25000,I1590,IF(I1590&lt;=50000,ROUNDUP(I1590/2,0)+12500,IF(I1590&lt;=100000,ROUNDUP(I1590/4,0)+25000,50000)))),MAX(IF(I1590&lt;=0,0,IF(I1590&lt;=25000,I1590,IF(I1590&lt;=50000,ROUNDUP(I1590/2,0)+12500,IF(I1590&lt;=100000,ROUNDUP(I1590/4,0)+25000,50000)))),MIN(IF(H1590&lt;=0,0,IF(H1590&lt;=20000,H1590,IF(H1590&lt;=40000,ROUNDUP(H1590/2,0)+10000,IF(H1590&lt;=80000,ROUNDUP(H1590/4,0)+20000,40000))))+IF(I1590&lt;=0,0,IF(I1590&lt;=25000,I1590,IF(I1590&lt;=50000,ROUNDUP(I1590/2,0)+12500,IF(I1590&lt;=100000,ROUNDUP(I1590/4,0)+25000,50000)))),40000))))</f>
        <v/>
      </c>
      <c r="R1590" s="18">
        <f>MIN(120000,O1590+P1590+Q1590)</f>
        <v/>
      </c>
      <c r="S1590" s="18">
        <f>IF(F1590&lt;=0,IF(E1590&lt;=0,0,IF(E1590&lt;=12000,E1590,IF(E1590&lt;=32000,ROUNDUP(E1590/2,0)+6000,IF(E1590&lt;=56000,ROUNDUP(E1590/4,0)+14000,28000)))),IF(E1590&lt;=0,IF(F1590&lt;=0,0,IF(F1590&lt;=15000,F1590,IF(F1590&lt;=40000,ROUNDUP(F1590/2,0)+7500,IF(F1590&lt;=70000,ROUNDUP(F1590/4,0)+17500,35000)))),MAX(IF(F1590&lt;=0,0,IF(F1590&lt;=15000,F1590,IF(F1590&lt;=40000,ROUNDUP(F1590/2,0)+7500,IF(F1590&lt;=70000,ROUNDUP(F1590/4,0)+17500,35000)))),MIN(IF(E1590&lt;=0,0,IF(E1590&lt;=12000,E1590,IF(E1590&lt;=32000,ROUNDUP(E1590/2,0)+6000,IF(E1590&lt;=56000,ROUNDUP(E1590/4,0)+14000,28000))))+IF(F1590&lt;=0,0,IF(F1590&lt;=15000,F1590,IF(F1590&lt;=40000,ROUNDUP(F1590/2,0)+7500,IF(F1590&lt;=70000,ROUNDUP(F1590/4,0)+17500,35000)))),28000))))</f>
        <v/>
      </c>
      <c r="T1590" s="18">
        <f>IF(G1590&lt;=0,0,IF(G1590&lt;=12000,G1590,IF(G1590&lt;=32000,ROUNDUP(G1590/2,0)+6000,IF(G1590&lt;=56000,ROUNDUP(G1590/4,0)+14000,28000))))</f>
        <v/>
      </c>
      <c r="U1590" s="18">
        <f>IF(I1590&lt;=0,IF(H1590&lt;=0,0,IF(H1590&lt;=12000,H1590,IF(H1590&lt;=32000,ROUNDUP(H1590/2,0)+6000,IF(H1590&lt;=56000,ROUNDUP(H1590/4,0)+14000,28000)))),IF(H1590&lt;=0,IF(I1590&lt;=0,0,IF(I1590&lt;=15000,I1590,IF(I1590&lt;=40000,ROUNDUP(I1590/2,0)+7500,IF(I1590&lt;=70000,ROUNDUP(I1590/4,0)+17500,35000)))),MAX(IF(I1590&lt;=0,0,IF(I1590&lt;=15000,I1590,IF(I1590&lt;=40000,ROUNDUP(I1590/2,0)+7500,IF(I1590&lt;=70000,ROUNDUP(I1590/4,0)+17500,35000)))),MIN(IF(H1590&lt;=0,0,IF(H1590&lt;=12000,H1590,IF(H1590&lt;=32000,ROUNDUP(H1590/2,0)+6000,IF(H1590&lt;=56000,ROUNDUP(H1590/4,0)+14000,28000))))+IF(I1590&lt;=0,0,IF(I1590&lt;=15000,I1590,IF(I1590&lt;=40000,ROUNDUP(I1590/2,0)+7500,IF(I1590&lt;=70000,ROUNDUP(I1590/4,0)+17500,35000)))),28000))))</f>
        <v/>
      </c>
      <c r="V1590" s="18">
        <f>MIN(70000,S1590+T1590+U1590)</f>
        <v/>
      </c>
      <c r="W1590" s="18">
        <f>MAX(0,ROUNDDOWN(M1590-J1590-N1590-K1590-0,-3))</f>
        <v/>
      </c>
      <c r="X1590" s="18">
        <f>MAX(0,ROUNDDOWN(M1590-J1590-N1590-K1590-R1590,-3))</f>
        <v/>
      </c>
      <c r="Y1590" s="18">
        <f>IF(W1590&lt;=0,0,ROUNDDOWN((W1590*LOOKUP(W1590,{0,1950001,3300001,6950001,9000001,18000001,40000001},{0.05,0.1,0.2,0.23,0.33,0.4,0.45})-LOOKUP(W1590,{0,1950001,3300001,6950001,9000001,18000001,40000001},{0,97500,427500,636000,1536000,2796000,4796000}))*1.021,-2))</f>
        <v/>
      </c>
      <c r="Z1590" s="18">
        <f>IF(X1590&lt;=0,0,ROUNDDOWN((X1590*LOOKUP(X1590,{0,1950001,3300001,6950001,9000001,18000001,40000001},{0.05,0.1,0.2,0.23,0.33,0.4,0.45})-LOOKUP(X1590,{0,1950001,3300001,6950001,9000001,18000001,40000001},{0,97500,427500,636000,1536000,2796000,4796000}))*1.021,-2))</f>
        <v/>
      </c>
      <c r="AA1590" s="18">
        <f>MAX(0,ROUNDDOWN(M1590-J1590-430000-L1590-0,-3))</f>
        <v/>
      </c>
      <c r="AB1590" s="18">
        <f>MAX(0,ROUNDDOWN(M1590-J1590-430000-L1590-V1590,-3))</f>
        <v/>
      </c>
      <c r="AC1590" s="18">
        <f>IF(M1590&lt;=450000,0,MAX(0,ROUNDDOWN(AA1590*0.06-MIN(50000,AA1590)*0.03,-2))+MAX(0,ROUNDDOWN(AA1590*0.04-MIN(50000,AA1590)*0.02,-2)))</f>
        <v/>
      </c>
      <c r="AD1590" s="18">
        <f>IF(M1590&lt;=450000,0,MAX(0,ROUNDDOWN(AB1590*0.06-MIN(50000,AB1590)*0.03,-2))+MAX(0,ROUNDDOWN(AB1590*0.04-MIN(50000,AB1590)*0.02,-2)))</f>
        <v/>
      </c>
      <c r="AE1590" s="18">
        <f>Y1590-Z1590</f>
        <v/>
      </c>
      <c r="AF1590" s="18">
        <f>AC1590-AD1590</f>
        <v/>
      </c>
      <c r="AG1590" s="18">
        <f>AE1590+AF1590</f>
        <v/>
      </c>
      <c r="AH1590" s="20">
        <f>IF(W1590&lt;=0,0,LOOKUP(W1590,{0,1950001,3300001,6950001,9000001,18000001,40000001},{0.05,0.1,0.2,0.23,0.33,0.4,0.45}))</f>
        <v/>
      </c>
    </row>
    <row r="1591">
      <c r="A1591" t="inlineStr">
        <is>
          <t>1万円刻み 一般8万円</t>
        </is>
      </c>
      <c r="B1591" s="18">
        <f>'4_1万円刻み'!$A$504</f>
        <v/>
      </c>
      <c r="C1591" s="19" t="n">
        <v>2026</v>
      </c>
      <c r="D1591" t="inlineStr">
        <is>
          <t>いいえ</t>
        </is>
      </c>
      <c r="E1591" s="18" t="n">
        <v>80000</v>
      </c>
      <c r="F1591" s="18" t="n">
        <v>0</v>
      </c>
      <c r="G1591" s="18" t="n">
        <v>0</v>
      </c>
      <c r="H1591" s="18" t="n">
        <v>0</v>
      </c>
      <c r="I1591" s="18" t="n">
        <v>0</v>
      </c>
      <c r="J1591" s="18">
        <f>ROUND(MIN(B1591/12,650000)*12*0.0915+MIN(B1591/12,1390000)*12*(0.0504+0)+B1591*0.005,0)</f>
        <v/>
      </c>
      <c r="K1591" s="18" t="n">
        <v>0</v>
      </c>
      <c r="L1591" s="18" t="n">
        <v>0</v>
      </c>
      <c r="M1591" s="18">
        <f>ROUND(IF(C1591&gt;=2026,IF(B1591&lt;741000,0,IF(B1591&lt;2191000,B1591-740000,IF(B1591&lt;2193000,1451000,IF(B1591&lt;2196000,1453000,IF(B1591&lt;2200000,1456000,IF(B1591&lt;3600000,ROUNDDOWN(B1591/4,-3)*2.8-80000,IF(B1591&lt;6600000,ROUNDDOWN(B1591/4,-3)*3.2-440000,IF(B1591&lt;8500000,ROUNDDOWN(B1591*0.9,0)-1100000,B1591-1950000)))))))),IF(B1591&lt;651000,0,IF(B1591&lt;1900000,B1591-650000,IF(B1591&lt;3600000,ROUNDDOWN(B1591/4,-3)*2.8-80000,IF(B1591&lt;6600000,ROUNDDOWN(B1591/4,-3)*3.2-440000,IF(B1591&lt;8500000,ROUNDDOWN(B1591*0.9,0)-1100000,B1591-1950000)))))),0)</f>
        <v/>
      </c>
      <c r="N1591" s="18">
        <f>IF(M1591&gt;23500000,NA(),IF(C1591&gt;=2026,IF(M1591&lt;=4890000,1040000,IF(M1591&lt;=6550000,670000,620000)),IF(M1591&lt;=1320000,950000,IF(M1591&lt;=3360000,880000,IF(M1591&lt;=4890000,680000,IF(M1591&lt;=6550000,630000,580000))))))</f>
        <v/>
      </c>
      <c r="O1591" s="18">
        <f>IF(F1591&lt;=0,IF(AND(D1591="はい",C1591&gt;=2026,C1591&lt;=2027),IF(E1591&lt;=0,0,IF(E1591&lt;=30000,E1591,IF(E1591&lt;=60000,ROUNDUP(E1591/2,0)+15000,IF(E1591&lt;=120000,ROUNDUP(E1591/4,0)+30000,60000)))),IF(E1591&lt;=0,0,IF(E1591&lt;=20000,E1591,IF(E1591&lt;=40000,ROUNDUP(E1591/2,0)+10000,IF(E1591&lt;=80000,ROUNDUP(E1591/4,0)+20000,40000))))),IF(E1591&lt;=0,IF(F1591&lt;=0,0,IF(F1591&lt;=25000,F1591,IF(F1591&lt;=50000,ROUNDUP(F1591/2,0)+12500,IF(F1591&lt;=100000,ROUNDUP(F1591/4,0)+25000,50000)))),MAX(IF(F1591&lt;=0,0,IF(F1591&lt;=25000,F1591,IF(F1591&lt;=50000,ROUNDUP(F1591/2,0)+12500,IF(F1591&lt;=100000,ROUNDUP(F1591/4,0)+25000,50000)))),MIN(IF(AND(D1591="はい",C1591&gt;=2026,C1591&lt;=2027),IF(E1591&lt;=0,0,IF(E1591&lt;=30000,E1591,IF(E1591&lt;=60000,ROUNDUP(E1591/2,0)+15000,IF(E1591&lt;=120000,ROUNDUP(E1591/4,0)+30000,60000)))),IF(E1591&lt;=0,0,IF(E1591&lt;=20000,E1591,IF(E1591&lt;=40000,ROUNDUP(E1591/2,0)+10000,IF(E1591&lt;=80000,ROUNDUP(E1591/4,0)+20000,40000)))))+IF(F1591&lt;=0,0,IF(F1591&lt;=25000,F1591,IF(F1591&lt;=50000,ROUNDUP(F1591/2,0)+12500,IF(F1591&lt;=100000,ROUNDUP(F1591/4,0)+25000,50000)))),IF(AND(D1591="はい",C1591&gt;=2026,C1591&lt;=2027),60000,40000)))))</f>
        <v/>
      </c>
      <c r="P1591" s="18">
        <f>IF(G1591&lt;=0,0,IF(G1591&lt;=20000,G1591,IF(G1591&lt;=40000,ROUNDUP(G1591/2,0)+10000,IF(G1591&lt;=80000,ROUNDUP(G1591/4,0)+20000,40000))))</f>
        <v/>
      </c>
      <c r="Q1591" s="18">
        <f>IF(I1591&lt;=0,IF(H1591&lt;=0,0,IF(H1591&lt;=20000,H1591,IF(H1591&lt;=40000,ROUNDUP(H1591/2,0)+10000,IF(H1591&lt;=80000,ROUNDUP(H1591/4,0)+20000,40000)))),IF(H1591&lt;=0,IF(I1591&lt;=0,0,IF(I1591&lt;=25000,I1591,IF(I1591&lt;=50000,ROUNDUP(I1591/2,0)+12500,IF(I1591&lt;=100000,ROUNDUP(I1591/4,0)+25000,50000)))),MAX(IF(I1591&lt;=0,0,IF(I1591&lt;=25000,I1591,IF(I1591&lt;=50000,ROUNDUP(I1591/2,0)+12500,IF(I1591&lt;=100000,ROUNDUP(I1591/4,0)+25000,50000)))),MIN(IF(H1591&lt;=0,0,IF(H1591&lt;=20000,H1591,IF(H1591&lt;=40000,ROUNDUP(H1591/2,0)+10000,IF(H1591&lt;=80000,ROUNDUP(H1591/4,0)+20000,40000))))+IF(I1591&lt;=0,0,IF(I1591&lt;=25000,I1591,IF(I1591&lt;=50000,ROUNDUP(I1591/2,0)+12500,IF(I1591&lt;=100000,ROUNDUP(I1591/4,0)+25000,50000)))),40000))))</f>
        <v/>
      </c>
      <c r="R1591" s="18">
        <f>MIN(120000,O1591+P1591+Q1591)</f>
        <v/>
      </c>
      <c r="S1591" s="18">
        <f>IF(F1591&lt;=0,IF(E1591&lt;=0,0,IF(E1591&lt;=12000,E1591,IF(E1591&lt;=32000,ROUNDUP(E1591/2,0)+6000,IF(E1591&lt;=56000,ROUNDUP(E1591/4,0)+14000,28000)))),IF(E1591&lt;=0,IF(F1591&lt;=0,0,IF(F1591&lt;=15000,F1591,IF(F1591&lt;=40000,ROUNDUP(F1591/2,0)+7500,IF(F1591&lt;=70000,ROUNDUP(F1591/4,0)+17500,35000)))),MAX(IF(F1591&lt;=0,0,IF(F1591&lt;=15000,F1591,IF(F1591&lt;=40000,ROUNDUP(F1591/2,0)+7500,IF(F1591&lt;=70000,ROUNDUP(F1591/4,0)+17500,35000)))),MIN(IF(E1591&lt;=0,0,IF(E1591&lt;=12000,E1591,IF(E1591&lt;=32000,ROUNDUP(E1591/2,0)+6000,IF(E1591&lt;=56000,ROUNDUP(E1591/4,0)+14000,28000))))+IF(F1591&lt;=0,0,IF(F1591&lt;=15000,F1591,IF(F1591&lt;=40000,ROUNDUP(F1591/2,0)+7500,IF(F1591&lt;=70000,ROUNDUP(F1591/4,0)+17500,35000)))),28000))))</f>
        <v/>
      </c>
      <c r="T1591" s="18">
        <f>IF(G1591&lt;=0,0,IF(G1591&lt;=12000,G1591,IF(G1591&lt;=32000,ROUNDUP(G1591/2,0)+6000,IF(G1591&lt;=56000,ROUNDUP(G1591/4,0)+14000,28000))))</f>
        <v/>
      </c>
      <c r="U1591" s="18">
        <f>IF(I1591&lt;=0,IF(H1591&lt;=0,0,IF(H1591&lt;=12000,H1591,IF(H1591&lt;=32000,ROUNDUP(H1591/2,0)+6000,IF(H1591&lt;=56000,ROUNDUP(H1591/4,0)+14000,28000)))),IF(H1591&lt;=0,IF(I1591&lt;=0,0,IF(I1591&lt;=15000,I1591,IF(I1591&lt;=40000,ROUNDUP(I1591/2,0)+7500,IF(I1591&lt;=70000,ROUNDUP(I1591/4,0)+17500,35000)))),MAX(IF(I1591&lt;=0,0,IF(I1591&lt;=15000,I1591,IF(I1591&lt;=40000,ROUNDUP(I1591/2,0)+7500,IF(I1591&lt;=70000,ROUNDUP(I1591/4,0)+17500,35000)))),MIN(IF(H1591&lt;=0,0,IF(H1591&lt;=12000,H1591,IF(H1591&lt;=32000,ROUNDUP(H1591/2,0)+6000,IF(H1591&lt;=56000,ROUNDUP(H1591/4,0)+14000,28000))))+IF(I1591&lt;=0,0,IF(I1591&lt;=15000,I1591,IF(I1591&lt;=40000,ROUNDUP(I1591/2,0)+7500,IF(I1591&lt;=70000,ROUNDUP(I1591/4,0)+17500,35000)))),28000))))</f>
        <v/>
      </c>
      <c r="V1591" s="18">
        <f>MIN(70000,S1591+T1591+U1591)</f>
        <v/>
      </c>
      <c r="W1591" s="18">
        <f>MAX(0,ROUNDDOWN(M1591-J1591-N1591-K1591-0,-3))</f>
        <v/>
      </c>
      <c r="X1591" s="18">
        <f>MAX(0,ROUNDDOWN(M1591-J1591-N1591-K1591-R1591,-3))</f>
        <v/>
      </c>
      <c r="Y1591" s="18">
        <f>IF(W1591&lt;=0,0,ROUNDDOWN((W1591*LOOKUP(W1591,{0,1950001,3300001,6950001,9000001,18000001,40000001},{0.05,0.1,0.2,0.23,0.33,0.4,0.45})-LOOKUP(W1591,{0,1950001,3300001,6950001,9000001,18000001,40000001},{0,97500,427500,636000,1536000,2796000,4796000}))*1.021,-2))</f>
        <v/>
      </c>
      <c r="Z1591" s="18">
        <f>IF(X1591&lt;=0,0,ROUNDDOWN((X1591*LOOKUP(X1591,{0,1950001,3300001,6950001,9000001,18000001,40000001},{0.05,0.1,0.2,0.23,0.33,0.4,0.45})-LOOKUP(X1591,{0,1950001,3300001,6950001,9000001,18000001,40000001},{0,97500,427500,636000,1536000,2796000,4796000}))*1.021,-2))</f>
        <v/>
      </c>
      <c r="AA1591" s="18">
        <f>MAX(0,ROUNDDOWN(M1591-J1591-430000-L1591-0,-3))</f>
        <v/>
      </c>
      <c r="AB1591" s="18">
        <f>MAX(0,ROUNDDOWN(M1591-J1591-430000-L1591-V1591,-3))</f>
        <v/>
      </c>
      <c r="AC1591" s="18">
        <f>IF(M1591&lt;=450000,0,MAX(0,ROUNDDOWN(AA1591*0.06-MIN(50000,AA1591)*0.03,-2))+MAX(0,ROUNDDOWN(AA1591*0.04-MIN(50000,AA1591)*0.02,-2)))</f>
        <v/>
      </c>
      <c r="AD1591" s="18">
        <f>IF(M1591&lt;=450000,0,MAX(0,ROUNDDOWN(AB1591*0.06-MIN(50000,AB1591)*0.03,-2))+MAX(0,ROUNDDOWN(AB1591*0.04-MIN(50000,AB1591)*0.02,-2)))</f>
        <v/>
      </c>
      <c r="AE1591" s="18">
        <f>Y1591-Z1591</f>
        <v/>
      </c>
      <c r="AF1591" s="18">
        <f>AC1591-AD1591</f>
        <v/>
      </c>
      <c r="AG1591" s="18">
        <f>AE1591+AF1591</f>
        <v/>
      </c>
      <c r="AH1591" s="20">
        <f>IF(W1591&lt;=0,0,LOOKUP(W1591,{0,1950001,3300001,6950001,9000001,18000001,40000001},{0.05,0.1,0.2,0.23,0.33,0.4,0.45}))</f>
        <v/>
      </c>
    </row>
    <row r="1592">
      <c r="A1592" t="inlineStr">
        <is>
          <t>1万円刻み 特例あり一般12万円</t>
        </is>
      </c>
      <c r="B1592" s="18">
        <f>'4_1万円刻み'!$A$504</f>
        <v/>
      </c>
      <c r="C1592" s="19" t="n">
        <v>2026</v>
      </c>
      <c r="D1592" t="inlineStr">
        <is>
          <t>はい</t>
        </is>
      </c>
      <c r="E1592" s="18" t="n">
        <v>120000</v>
      </c>
      <c r="F1592" s="18" t="n">
        <v>0</v>
      </c>
      <c r="G1592" s="18" t="n">
        <v>0</v>
      </c>
      <c r="H1592" s="18" t="n">
        <v>0</v>
      </c>
      <c r="I1592" s="18" t="n">
        <v>0</v>
      </c>
      <c r="J1592" s="18">
        <f>ROUND(MIN(B1592/12,650000)*12*0.0915+MIN(B1592/12,1390000)*12*(0.0504+0)+B1592*0.005,0)</f>
        <v/>
      </c>
      <c r="K1592" s="18" t="n">
        <v>0</v>
      </c>
      <c r="L1592" s="18" t="n">
        <v>0</v>
      </c>
      <c r="M1592" s="18">
        <f>ROUND(IF(C1592&gt;=2026,IF(B1592&lt;741000,0,IF(B1592&lt;2191000,B1592-740000,IF(B1592&lt;2193000,1451000,IF(B1592&lt;2196000,1453000,IF(B1592&lt;2200000,1456000,IF(B1592&lt;3600000,ROUNDDOWN(B1592/4,-3)*2.8-80000,IF(B1592&lt;6600000,ROUNDDOWN(B1592/4,-3)*3.2-440000,IF(B1592&lt;8500000,ROUNDDOWN(B1592*0.9,0)-1100000,B1592-1950000)))))))),IF(B1592&lt;651000,0,IF(B1592&lt;1900000,B1592-650000,IF(B1592&lt;3600000,ROUNDDOWN(B1592/4,-3)*2.8-80000,IF(B1592&lt;6600000,ROUNDDOWN(B1592/4,-3)*3.2-440000,IF(B1592&lt;8500000,ROUNDDOWN(B1592*0.9,0)-1100000,B1592-1950000)))))),0)</f>
        <v/>
      </c>
      <c r="N1592" s="18">
        <f>IF(M1592&gt;23500000,NA(),IF(C1592&gt;=2026,IF(M1592&lt;=4890000,1040000,IF(M1592&lt;=6550000,670000,620000)),IF(M1592&lt;=1320000,950000,IF(M1592&lt;=3360000,880000,IF(M1592&lt;=4890000,680000,IF(M1592&lt;=6550000,630000,580000))))))</f>
        <v/>
      </c>
      <c r="O1592" s="18">
        <f>IF(F1592&lt;=0,IF(AND(D1592="はい",C1592&gt;=2026,C1592&lt;=2027),IF(E1592&lt;=0,0,IF(E1592&lt;=30000,E1592,IF(E1592&lt;=60000,ROUNDUP(E1592/2,0)+15000,IF(E1592&lt;=120000,ROUNDUP(E1592/4,0)+30000,60000)))),IF(E1592&lt;=0,0,IF(E1592&lt;=20000,E1592,IF(E1592&lt;=40000,ROUNDUP(E1592/2,0)+10000,IF(E1592&lt;=80000,ROUNDUP(E1592/4,0)+20000,40000))))),IF(E1592&lt;=0,IF(F1592&lt;=0,0,IF(F1592&lt;=25000,F1592,IF(F1592&lt;=50000,ROUNDUP(F1592/2,0)+12500,IF(F1592&lt;=100000,ROUNDUP(F1592/4,0)+25000,50000)))),MAX(IF(F1592&lt;=0,0,IF(F1592&lt;=25000,F1592,IF(F1592&lt;=50000,ROUNDUP(F1592/2,0)+12500,IF(F1592&lt;=100000,ROUNDUP(F1592/4,0)+25000,50000)))),MIN(IF(AND(D1592="はい",C1592&gt;=2026,C1592&lt;=2027),IF(E1592&lt;=0,0,IF(E1592&lt;=30000,E1592,IF(E1592&lt;=60000,ROUNDUP(E1592/2,0)+15000,IF(E1592&lt;=120000,ROUNDUP(E1592/4,0)+30000,60000)))),IF(E1592&lt;=0,0,IF(E1592&lt;=20000,E1592,IF(E1592&lt;=40000,ROUNDUP(E1592/2,0)+10000,IF(E1592&lt;=80000,ROUNDUP(E1592/4,0)+20000,40000)))))+IF(F1592&lt;=0,0,IF(F1592&lt;=25000,F1592,IF(F1592&lt;=50000,ROUNDUP(F1592/2,0)+12500,IF(F1592&lt;=100000,ROUNDUP(F1592/4,0)+25000,50000)))),IF(AND(D1592="はい",C1592&gt;=2026,C1592&lt;=2027),60000,40000)))))</f>
        <v/>
      </c>
      <c r="P1592" s="18">
        <f>IF(G1592&lt;=0,0,IF(G1592&lt;=20000,G1592,IF(G1592&lt;=40000,ROUNDUP(G1592/2,0)+10000,IF(G1592&lt;=80000,ROUNDUP(G1592/4,0)+20000,40000))))</f>
        <v/>
      </c>
      <c r="Q1592" s="18">
        <f>IF(I1592&lt;=0,IF(H1592&lt;=0,0,IF(H1592&lt;=20000,H1592,IF(H1592&lt;=40000,ROUNDUP(H1592/2,0)+10000,IF(H1592&lt;=80000,ROUNDUP(H1592/4,0)+20000,40000)))),IF(H1592&lt;=0,IF(I1592&lt;=0,0,IF(I1592&lt;=25000,I1592,IF(I1592&lt;=50000,ROUNDUP(I1592/2,0)+12500,IF(I1592&lt;=100000,ROUNDUP(I1592/4,0)+25000,50000)))),MAX(IF(I1592&lt;=0,0,IF(I1592&lt;=25000,I1592,IF(I1592&lt;=50000,ROUNDUP(I1592/2,0)+12500,IF(I1592&lt;=100000,ROUNDUP(I1592/4,0)+25000,50000)))),MIN(IF(H1592&lt;=0,0,IF(H1592&lt;=20000,H1592,IF(H1592&lt;=40000,ROUNDUP(H1592/2,0)+10000,IF(H1592&lt;=80000,ROUNDUP(H1592/4,0)+20000,40000))))+IF(I1592&lt;=0,0,IF(I1592&lt;=25000,I1592,IF(I1592&lt;=50000,ROUNDUP(I1592/2,0)+12500,IF(I1592&lt;=100000,ROUNDUP(I1592/4,0)+25000,50000)))),40000))))</f>
        <v/>
      </c>
      <c r="R1592" s="18">
        <f>MIN(120000,O1592+P1592+Q1592)</f>
        <v/>
      </c>
      <c r="S1592" s="18">
        <f>IF(F1592&lt;=0,IF(E1592&lt;=0,0,IF(E1592&lt;=12000,E1592,IF(E1592&lt;=32000,ROUNDUP(E1592/2,0)+6000,IF(E1592&lt;=56000,ROUNDUP(E1592/4,0)+14000,28000)))),IF(E1592&lt;=0,IF(F1592&lt;=0,0,IF(F1592&lt;=15000,F1592,IF(F1592&lt;=40000,ROUNDUP(F1592/2,0)+7500,IF(F1592&lt;=70000,ROUNDUP(F1592/4,0)+17500,35000)))),MAX(IF(F1592&lt;=0,0,IF(F1592&lt;=15000,F1592,IF(F1592&lt;=40000,ROUNDUP(F1592/2,0)+7500,IF(F1592&lt;=70000,ROUNDUP(F1592/4,0)+17500,35000)))),MIN(IF(E1592&lt;=0,0,IF(E1592&lt;=12000,E1592,IF(E1592&lt;=32000,ROUNDUP(E1592/2,0)+6000,IF(E1592&lt;=56000,ROUNDUP(E1592/4,0)+14000,28000))))+IF(F1592&lt;=0,0,IF(F1592&lt;=15000,F1592,IF(F1592&lt;=40000,ROUNDUP(F1592/2,0)+7500,IF(F1592&lt;=70000,ROUNDUP(F1592/4,0)+17500,35000)))),28000))))</f>
        <v/>
      </c>
      <c r="T1592" s="18">
        <f>IF(G1592&lt;=0,0,IF(G1592&lt;=12000,G1592,IF(G1592&lt;=32000,ROUNDUP(G1592/2,0)+6000,IF(G1592&lt;=56000,ROUNDUP(G1592/4,0)+14000,28000))))</f>
        <v/>
      </c>
      <c r="U1592" s="18">
        <f>IF(I1592&lt;=0,IF(H1592&lt;=0,0,IF(H1592&lt;=12000,H1592,IF(H1592&lt;=32000,ROUNDUP(H1592/2,0)+6000,IF(H1592&lt;=56000,ROUNDUP(H1592/4,0)+14000,28000)))),IF(H1592&lt;=0,IF(I1592&lt;=0,0,IF(I1592&lt;=15000,I1592,IF(I1592&lt;=40000,ROUNDUP(I1592/2,0)+7500,IF(I1592&lt;=70000,ROUNDUP(I1592/4,0)+17500,35000)))),MAX(IF(I1592&lt;=0,0,IF(I1592&lt;=15000,I1592,IF(I1592&lt;=40000,ROUNDUP(I1592/2,0)+7500,IF(I1592&lt;=70000,ROUNDUP(I1592/4,0)+17500,35000)))),MIN(IF(H1592&lt;=0,0,IF(H1592&lt;=12000,H1592,IF(H1592&lt;=32000,ROUNDUP(H1592/2,0)+6000,IF(H1592&lt;=56000,ROUNDUP(H1592/4,0)+14000,28000))))+IF(I1592&lt;=0,0,IF(I1592&lt;=15000,I1592,IF(I1592&lt;=40000,ROUNDUP(I1592/2,0)+7500,IF(I1592&lt;=70000,ROUNDUP(I1592/4,0)+17500,35000)))),28000))))</f>
        <v/>
      </c>
      <c r="V1592" s="18">
        <f>MIN(70000,S1592+T1592+U1592)</f>
        <v/>
      </c>
      <c r="W1592" s="18">
        <f>MAX(0,ROUNDDOWN(M1592-J1592-N1592-K1592-0,-3))</f>
        <v/>
      </c>
      <c r="X1592" s="18">
        <f>MAX(0,ROUNDDOWN(M1592-J1592-N1592-K1592-R1592,-3))</f>
        <v/>
      </c>
      <c r="Y1592" s="18">
        <f>IF(W1592&lt;=0,0,ROUNDDOWN((W1592*LOOKUP(W1592,{0,1950001,3300001,6950001,9000001,18000001,40000001},{0.05,0.1,0.2,0.23,0.33,0.4,0.45})-LOOKUP(W1592,{0,1950001,3300001,6950001,9000001,18000001,40000001},{0,97500,427500,636000,1536000,2796000,4796000}))*1.021,-2))</f>
        <v/>
      </c>
      <c r="Z1592" s="18">
        <f>IF(X1592&lt;=0,0,ROUNDDOWN((X1592*LOOKUP(X1592,{0,1950001,3300001,6950001,9000001,18000001,40000001},{0.05,0.1,0.2,0.23,0.33,0.4,0.45})-LOOKUP(X1592,{0,1950001,3300001,6950001,9000001,18000001,40000001},{0,97500,427500,636000,1536000,2796000,4796000}))*1.021,-2))</f>
        <v/>
      </c>
      <c r="AA1592" s="18">
        <f>MAX(0,ROUNDDOWN(M1592-J1592-430000-L1592-0,-3))</f>
        <v/>
      </c>
      <c r="AB1592" s="18">
        <f>MAX(0,ROUNDDOWN(M1592-J1592-430000-L1592-V1592,-3))</f>
        <v/>
      </c>
      <c r="AC1592" s="18">
        <f>IF(M1592&lt;=450000,0,MAX(0,ROUNDDOWN(AA1592*0.06-MIN(50000,AA1592)*0.03,-2))+MAX(0,ROUNDDOWN(AA1592*0.04-MIN(50000,AA1592)*0.02,-2)))</f>
        <v/>
      </c>
      <c r="AD1592" s="18">
        <f>IF(M1592&lt;=450000,0,MAX(0,ROUNDDOWN(AB1592*0.06-MIN(50000,AB1592)*0.03,-2))+MAX(0,ROUNDDOWN(AB1592*0.04-MIN(50000,AB1592)*0.02,-2)))</f>
        <v/>
      </c>
      <c r="AE1592" s="18">
        <f>Y1592-Z1592</f>
        <v/>
      </c>
      <c r="AF1592" s="18">
        <f>AC1592-AD1592</f>
        <v/>
      </c>
      <c r="AG1592" s="18">
        <f>AE1592+AF1592</f>
        <v/>
      </c>
      <c r="AH1592" s="20">
        <f>IF(W1592&lt;=0,0,LOOKUP(W1592,{0,1950001,3300001,6950001,9000001,18000001,40000001},{0.05,0.1,0.2,0.23,0.33,0.4,0.45}))</f>
        <v/>
      </c>
    </row>
    <row r="1593">
      <c r="A1593" t="inlineStr">
        <is>
          <t>1万円刻み 3区分8万円ずつ</t>
        </is>
      </c>
      <c r="B1593" s="18">
        <f>'4_1万円刻み'!$A$505</f>
        <v/>
      </c>
      <c r="C1593" s="19" t="n">
        <v>2026</v>
      </c>
      <c r="D1593" t="inlineStr">
        <is>
          <t>いいえ</t>
        </is>
      </c>
      <c r="E1593" s="18" t="n">
        <v>80000</v>
      </c>
      <c r="F1593" s="18" t="n">
        <v>0</v>
      </c>
      <c r="G1593" s="18" t="n">
        <v>80000</v>
      </c>
      <c r="H1593" s="18" t="n">
        <v>80000</v>
      </c>
      <c r="I1593" s="18" t="n">
        <v>0</v>
      </c>
      <c r="J1593" s="18">
        <f>ROUND(MIN(B1593/12,650000)*12*0.0915+MIN(B1593/12,1390000)*12*(0.0504+0)+B1593*0.005,0)</f>
        <v/>
      </c>
      <c r="K1593" s="18" t="n">
        <v>0</v>
      </c>
      <c r="L1593" s="18" t="n">
        <v>0</v>
      </c>
      <c r="M1593" s="18">
        <f>ROUND(IF(C1593&gt;=2026,IF(B1593&lt;741000,0,IF(B1593&lt;2191000,B1593-740000,IF(B1593&lt;2193000,1451000,IF(B1593&lt;2196000,1453000,IF(B1593&lt;2200000,1456000,IF(B1593&lt;3600000,ROUNDDOWN(B1593/4,-3)*2.8-80000,IF(B1593&lt;6600000,ROUNDDOWN(B1593/4,-3)*3.2-440000,IF(B1593&lt;8500000,ROUNDDOWN(B1593*0.9,0)-1100000,B1593-1950000)))))))),IF(B1593&lt;651000,0,IF(B1593&lt;1900000,B1593-650000,IF(B1593&lt;3600000,ROUNDDOWN(B1593/4,-3)*2.8-80000,IF(B1593&lt;6600000,ROUNDDOWN(B1593/4,-3)*3.2-440000,IF(B1593&lt;8500000,ROUNDDOWN(B1593*0.9,0)-1100000,B1593-1950000)))))),0)</f>
        <v/>
      </c>
      <c r="N1593" s="18">
        <f>IF(M1593&gt;23500000,NA(),IF(C1593&gt;=2026,IF(M1593&lt;=4890000,1040000,IF(M1593&lt;=6550000,670000,620000)),IF(M1593&lt;=1320000,950000,IF(M1593&lt;=3360000,880000,IF(M1593&lt;=4890000,680000,IF(M1593&lt;=6550000,630000,580000))))))</f>
        <v/>
      </c>
      <c r="O1593" s="18">
        <f>IF(F1593&lt;=0,IF(AND(D1593="はい",C1593&gt;=2026,C1593&lt;=2027),IF(E1593&lt;=0,0,IF(E1593&lt;=30000,E1593,IF(E1593&lt;=60000,ROUNDUP(E1593/2,0)+15000,IF(E1593&lt;=120000,ROUNDUP(E1593/4,0)+30000,60000)))),IF(E1593&lt;=0,0,IF(E1593&lt;=20000,E1593,IF(E1593&lt;=40000,ROUNDUP(E1593/2,0)+10000,IF(E1593&lt;=80000,ROUNDUP(E1593/4,0)+20000,40000))))),IF(E1593&lt;=0,IF(F1593&lt;=0,0,IF(F1593&lt;=25000,F1593,IF(F1593&lt;=50000,ROUNDUP(F1593/2,0)+12500,IF(F1593&lt;=100000,ROUNDUP(F1593/4,0)+25000,50000)))),MAX(IF(F1593&lt;=0,0,IF(F1593&lt;=25000,F1593,IF(F1593&lt;=50000,ROUNDUP(F1593/2,0)+12500,IF(F1593&lt;=100000,ROUNDUP(F1593/4,0)+25000,50000)))),MIN(IF(AND(D1593="はい",C1593&gt;=2026,C1593&lt;=2027),IF(E1593&lt;=0,0,IF(E1593&lt;=30000,E1593,IF(E1593&lt;=60000,ROUNDUP(E1593/2,0)+15000,IF(E1593&lt;=120000,ROUNDUP(E1593/4,0)+30000,60000)))),IF(E1593&lt;=0,0,IF(E1593&lt;=20000,E1593,IF(E1593&lt;=40000,ROUNDUP(E1593/2,0)+10000,IF(E1593&lt;=80000,ROUNDUP(E1593/4,0)+20000,40000)))))+IF(F1593&lt;=0,0,IF(F1593&lt;=25000,F1593,IF(F1593&lt;=50000,ROUNDUP(F1593/2,0)+12500,IF(F1593&lt;=100000,ROUNDUP(F1593/4,0)+25000,50000)))),IF(AND(D1593="はい",C1593&gt;=2026,C1593&lt;=2027),60000,40000)))))</f>
        <v/>
      </c>
      <c r="P1593" s="18">
        <f>IF(G1593&lt;=0,0,IF(G1593&lt;=20000,G1593,IF(G1593&lt;=40000,ROUNDUP(G1593/2,0)+10000,IF(G1593&lt;=80000,ROUNDUP(G1593/4,0)+20000,40000))))</f>
        <v/>
      </c>
      <c r="Q1593" s="18">
        <f>IF(I1593&lt;=0,IF(H1593&lt;=0,0,IF(H1593&lt;=20000,H1593,IF(H1593&lt;=40000,ROUNDUP(H1593/2,0)+10000,IF(H1593&lt;=80000,ROUNDUP(H1593/4,0)+20000,40000)))),IF(H1593&lt;=0,IF(I1593&lt;=0,0,IF(I1593&lt;=25000,I1593,IF(I1593&lt;=50000,ROUNDUP(I1593/2,0)+12500,IF(I1593&lt;=100000,ROUNDUP(I1593/4,0)+25000,50000)))),MAX(IF(I1593&lt;=0,0,IF(I1593&lt;=25000,I1593,IF(I1593&lt;=50000,ROUNDUP(I1593/2,0)+12500,IF(I1593&lt;=100000,ROUNDUP(I1593/4,0)+25000,50000)))),MIN(IF(H1593&lt;=0,0,IF(H1593&lt;=20000,H1593,IF(H1593&lt;=40000,ROUNDUP(H1593/2,0)+10000,IF(H1593&lt;=80000,ROUNDUP(H1593/4,0)+20000,40000))))+IF(I1593&lt;=0,0,IF(I1593&lt;=25000,I1593,IF(I1593&lt;=50000,ROUNDUP(I1593/2,0)+12500,IF(I1593&lt;=100000,ROUNDUP(I1593/4,0)+25000,50000)))),40000))))</f>
        <v/>
      </c>
      <c r="R1593" s="18">
        <f>MIN(120000,O1593+P1593+Q1593)</f>
        <v/>
      </c>
      <c r="S1593" s="18">
        <f>IF(F1593&lt;=0,IF(E1593&lt;=0,0,IF(E1593&lt;=12000,E1593,IF(E1593&lt;=32000,ROUNDUP(E1593/2,0)+6000,IF(E1593&lt;=56000,ROUNDUP(E1593/4,0)+14000,28000)))),IF(E1593&lt;=0,IF(F1593&lt;=0,0,IF(F1593&lt;=15000,F1593,IF(F1593&lt;=40000,ROUNDUP(F1593/2,0)+7500,IF(F1593&lt;=70000,ROUNDUP(F1593/4,0)+17500,35000)))),MAX(IF(F1593&lt;=0,0,IF(F1593&lt;=15000,F1593,IF(F1593&lt;=40000,ROUNDUP(F1593/2,0)+7500,IF(F1593&lt;=70000,ROUNDUP(F1593/4,0)+17500,35000)))),MIN(IF(E1593&lt;=0,0,IF(E1593&lt;=12000,E1593,IF(E1593&lt;=32000,ROUNDUP(E1593/2,0)+6000,IF(E1593&lt;=56000,ROUNDUP(E1593/4,0)+14000,28000))))+IF(F1593&lt;=0,0,IF(F1593&lt;=15000,F1593,IF(F1593&lt;=40000,ROUNDUP(F1593/2,0)+7500,IF(F1593&lt;=70000,ROUNDUP(F1593/4,0)+17500,35000)))),28000))))</f>
        <v/>
      </c>
      <c r="T1593" s="18">
        <f>IF(G1593&lt;=0,0,IF(G1593&lt;=12000,G1593,IF(G1593&lt;=32000,ROUNDUP(G1593/2,0)+6000,IF(G1593&lt;=56000,ROUNDUP(G1593/4,0)+14000,28000))))</f>
        <v/>
      </c>
      <c r="U1593" s="18">
        <f>IF(I1593&lt;=0,IF(H1593&lt;=0,0,IF(H1593&lt;=12000,H1593,IF(H1593&lt;=32000,ROUNDUP(H1593/2,0)+6000,IF(H1593&lt;=56000,ROUNDUP(H1593/4,0)+14000,28000)))),IF(H1593&lt;=0,IF(I1593&lt;=0,0,IF(I1593&lt;=15000,I1593,IF(I1593&lt;=40000,ROUNDUP(I1593/2,0)+7500,IF(I1593&lt;=70000,ROUNDUP(I1593/4,0)+17500,35000)))),MAX(IF(I1593&lt;=0,0,IF(I1593&lt;=15000,I1593,IF(I1593&lt;=40000,ROUNDUP(I1593/2,0)+7500,IF(I1593&lt;=70000,ROUNDUP(I1593/4,0)+17500,35000)))),MIN(IF(H1593&lt;=0,0,IF(H1593&lt;=12000,H1593,IF(H1593&lt;=32000,ROUNDUP(H1593/2,0)+6000,IF(H1593&lt;=56000,ROUNDUP(H1593/4,0)+14000,28000))))+IF(I1593&lt;=0,0,IF(I1593&lt;=15000,I1593,IF(I1593&lt;=40000,ROUNDUP(I1593/2,0)+7500,IF(I1593&lt;=70000,ROUNDUP(I1593/4,0)+17500,35000)))),28000))))</f>
        <v/>
      </c>
      <c r="V1593" s="18">
        <f>MIN(70000,S1593+T1593+U1593)</f>
        <v/>
      </c>
      <c r="W1593" s="18">
        <f>MAX(0,ROUNDDOWN(M1593-J1593-N1593-K1593-0,-3))</f>
        <v/>
      </c>
      <c r="X1593" s="18">
        <f>MAX(0,ROUNDDOWN(M1593-J1593-N1593-K1593-R1593,-3))</f>
        <v/>
      </c>
      <c r="Y1593" s="18">
        <f>IF(W1593&lt;=0,0,ROUNDDOWN((W1593*LOOKUP(W1593,{0,1950001,3300001,6950001,9000001,18000001,40000001},{0.05,0.1,0.2,0.23,0.33,0.4,0.45})-LOOKUP(W1593,{0,1950001,3300001,6950001,9000001,18000001,40000001},{0,97500,427500,636000,1536000,2796000,4796000}))*1.021,-2))</f>
        <v/>
      </c>
      <c r="Z1593" s="18">
        <f>IF(X1593&lt;=0,0,ROUNDDOWN((X1593*LOOKUP(X1593,{0,1950001,3300001,6950001,9000001,18000001,40000001},{0.05,0.1,0.2,0.23,0.33,0.4,0.45})-LOOKUP(X1593,{0,1950001,3300001,6950001,9000001,18000001,40000001},{0,97500,427500,636000,1536000,2796000,4796000}))*1.021,-2))</f>
        <v/>
      </c>
      <c r="AA1593" s="18">
        <f>MAX(0,ROUNDDOWN(M1593-J1593-430000-L1593-0,-3))</f>
        <v/>
      </c>
      <c r="AB1593" s="18">
        <f>MAX(0,ROUNDDOWN(M1593-J1593-430000-L1593-V1593,-3))</f>
        <v/>
      </c>
      <c r="AC1593" s="18">
        <f>IF(M1593&lt;=450000,0,MAX(0,ROUNDDOWN(AA1593*0.06-MIN(50000,AA1593)*0.03,-2))+MAX(0,ROUNDDOWN(AA1593*0.04-MIN(50000,AA1593)*0.02,-2)))</f>
        <v/>
      </c>
      <c r="AD1593" s="18">
        <f>IF(M1593&lt;=450000,0,MAX(0,ROUNDDOWN(AB1593*0.06-MIN(50000,AB1593)*0.03,-2))+MAX(0,ROUNDDOWN(AB1593*0.04-MIN(50000,AB1593)*0.02,-2)))</f>
        <v/>
      </c>
      <c r="AE1593" s="18">
        <f>Y1593-Z1593</f>
        <v/>
      </c>
      <c r="AF1593" s="18">
        <f>AC1593-AD1593</f>
        <v/>
      </c>
      <c r="AG1593" s="18">
        <f>AE1593+AF1593</f>
        <v/>
      </c>
      <c r="AH1593" s="20">
        <f>IF(W1593&lt;=0,0,LOOKUP(W1593,{0,1950001,3300001,6950001,9000001,18000001,40000001},{0.05,0.1,0.2,0.23,0.33,0.4,0.45}))</f>
        <v/>
      </c>
    </row>
    <row r="1594">
      <c r="A1594" t="inlineStr">
        <is>
          <t>1万円刻み 一般8万円</t>
        </is>
      </c>
      <c r="B1594" s="18">
        <f>'4_1万円刻み'!$A$505</f>
        <v/>
      </c>
      <c r="C1594" s="19" t="n">
        <v>2026</v>
      </c>
      <c r="D1594" t="inlineStr">
        <is>
          <t>いいえ</t>
        </is>
      </c>
      <c r="E1594" s="18" t="n">
        <v>80000</v>
      </c>
      <c r="F1594" s="18" t="n">
        <v>0</v>
      </c>
      <c r="G1594" s="18" t="n">
        <v>0</v>
      </c>
      <c r="H1594" s="18" t="n">
        <v>0</v>
      </c>
      <c r="I1594" s="18" t="n">
        <v>0</v>
      </c>
      <c r="J1594" s="18">
        <f>ROUND(MIN(B1594/12,650000)*12*0.0915+MIN(B1594/12,1390000)*12*(0.0504+0)+B1594*0.005,0)</f>
        <v/>
      </c>
      <c r="K1594" s="18" t="n">
        <v>0</v>
      </c>
      <c r="L1594" s="18" t="n">
        <v>0</v>
      </c>
      <c r="M1594" s="18">
        <f>ROUND(IF(C1594&gt;=2026,IF(B1594&lt;741000,0,IF(B1594&lt;2191000,B1594-740000,IF(B1594&lt;2193000,1451000,IF(B1594&lt;2196000,1453000,IF(B1594&lt;2200000,1456000,IF(B1594&lt;3600000,ROUNDDOWN(B1594/4,-3)*2.8-80000,IF(B1594&lt;6600000,ROUNDDOWN(B1594/4,-3)*3.2-440000,IF(B1594&lt;8500000,ROUNDDOWN(B1594*0.9,0)-1100000,B1594-1950000)))))))),IF(B1594&lt;651000,0,IF(B1594&lt;1900000,B1594-650000,IF(B1594&lt;3600000,ROUNDDOWN(B1594/4,-3)*2.8-80000,IF(B1594&lt;6600000,ROUNDDOWN(B1594/4,-3)*3.2-440000,IF(B1594&lt;8500000,ROUNDDOWN(B1594*0.9,0)-1100000,B1594-1950000)))))),0)</f>
        <v/>
      </c>
      <c r="N1594" s="18">
        <f>IF(M1594&gt;23500000,NA(),IF(C1594&gt;=2026,IF(M1594&lt;=4890000,1040000,IF(M1594&lt;=6550000,670000,620000)),IF(M1594&lt;=1320000,950000,IF(M1594&lt;=3360000,880000,IF(M1594&lt;=4890000,680000,IF(M1594&lt;=6550000,630000,580000))))))</f>
        <v/>
      </c>
      <c r="O1594" s="18">
        <f>IF(F1594&lt;=0,IF(AND(D1594="はい",C1594&gt;=2026,C1594&lt;=2027),IF(E1594&lt;=0,0,IF(E1594&lt;=30000,E1594,IF(E1594&lt;=60000,ROUNDUP(E1594/2,0)+15000,IF(E1594&lt;=120000,ROUNDUP(E1594/4,0)+30000,60000)))),IF(E1594&lt;=0,0,IF(E1594&lt;=20000,E1594,IF(E1594&lt;=40000,ROUNDUP(E1594/2,0)+10000,IF(E1594&lt;=80000,ROUNDUP(E1594/4,0)+20000,40000))))),IF(E1594&lt;=0,IF(F1594&lt;=0,0,IF(F1594&lt;=25000,F1594,IF(F1594&lt;=50000,ROUNDUP(F1594/2,0)+12500,IF(F1594&lt;=100000,ROUNDUP(F1594/4,0)+25000,50000)))),MAX(IF(F1594&lt;=0,0,IF(F1594&lt;=25000,F1594,IF(F1594&lt;=50000,ROUNDUP(F1594/2,0)+12500,IF(F1594&lt;=100000,ROUNDUP(F1594/4,0)+25000,50000)))),MIN(IF(AND(D1594="はい",C1594&gt;=2026,C1594&lt;=2027),IF(E1594&lt;=0,0,IF(E1594&lt;=30000,E1594,IF(E1594&lt;=60000,ROUNDUP(E1594/2,0)+15000,IF(E1594&lt;=120000,ROUNDUP(E1594/4,0)+30000,60000)))),IF(E1594&lt;=0,0,IF(E1594&lt;=20000,E1594,IF(E1594&lt;=40000,ROUNDUP(E1594/2,0)+10000,IF(E1594&lt;=80000,ROUNDUP(E1594/4,0)+20000,40000)))))+IF(F1594&lt;=0,0,IF(F1594&lt;=25000,F1594,IF(F1594&lt;=50000,ROUNDUP(F1594/2,0)+12500,IF(F1594&lt;=100000,ROUNDUP(F1594/4,0)+25000,50000)))),IF(AND(D1594="はい",C1594&gt;=2026,C1594&lt;=2027),60000,40000)))))</f>
        <v/>
      </c>
      <c r="P1594" s="18">
        <f>IF(G1594&lt;=0,0,IF(G1594&lt;=20000,G1594,IF(G1594&lt;=40000,ROUNDUP(G1594/2,0)+10000,IF(G1594&lt;=80000,ROUNDUP(G1594/4,0)+20000,40000))))</f>
        <v/>
      </c>
      <c r="Q1594" s="18">
        <f>IF(I1594&lt;=0,IF(H1594&lt;=0,0,IF(H1594&lt;=20000,H1594,IF(H1594&lt;=40000,ROUNDUP(H1594/2,0)+10000,IF(H1594&lt;=80000,ROUNDUP(H1594/4,0)+20000,40000)))),IF(H1594&lt;=0,IF(I1594&lt;=0,0,IF(I1594&lt;=25000,I1594,IF(I1594&lt;=50000,ROUNDUP(I1594/2,0)+12500,IF(I1594&lt;=100000,ROUNDUP(I1594/4,0)+25000,50000)))),MAX(IF(I1594&lt;=0,0,IF(I1594&lt;=25000,I1594,IF(I1594&lt;=50000,ROUNDUP(I1594/2,0)+12500,IF(I1594&lt;=100000,ROUNDUP(I1594/4,0)+25000,50000)))),MIN(IF(H1594&lt;=0,0,IF(H1594&lt;=20000,H1594,IF(H1594&lt;=40000,ROUNDUP(H1594/2,0)+10000,IF(H1594&lt;=80000,ROUNDUP(H1594/4,0)+20000,40000))))+IF(I1594&lt;=0,0,IF(I1594&lt;=25000,I1594,IF(I1594&lt;=50000,ROUNDUP(I1594/2,0)+12500,IF(I1594&lt;=100000,ROUNDUP(I1594/4,0)+25000,50000)))),40000))))</f>
        <v/>
      </c>
      <c r="R1594" s="18">
        <f>MIN(120000,O1594+P1594+Q1594)</f>
        <v/>
      </c>
      <c r="S1594" s="18">
        <f>IF(F1594&lt;=0,IF(E1594&lt;=0,0,IF(E1594&lt;=12000,E1594,IF(E1594&lt;=32000,ROUNDUP(E1594/2,0)+6000,IF(E1594&lt;=56000,ROUNDUP(E1594/4,0)+14000,28000)))),IF(E1594&lt;=0,IF(F1594&lt;=0,0,IF(F1594&lt;=15000,F1594,IF(F1594&lt;=40000,ROUNDUP(F1594/2,0)+7500,IF(F1594&lt;=70000,ROUNDUP(F1594/4,0)+17500,35000)))),MAX(IF(F1594&lt;=0,0,IF(F1594&lt;=15000,F1594,IF(F1594&lt;=40000,ROUNDUP(F1594/2,0)+7500,IF(F1594&lt;=70000,ROUNDUP(F1594/4,0)+17500,35000)))),MIN(IF(E1594&lt;=0,0,IF(E1594&lt;=12000,E1594,IF(E1594&lt;=32000,ROUNDUP(E1594/2,0)+6000,IF(E1594&lt;=56000,ROUNDUP(E1594/4,0)+14000,28000))))+IF(F1594&lt;=0,0,IF(F1594&lt;=15000,F1594,IF(F1594&lt;=40000,ROUNDUP(F1594/2,0)+7500,IF(F1594&lt;=70000,ROUNDUP(F1594/4,0)+17500,35000)))),28000))))</f>
        <v/>
      </c>
      <c r="T1594" s="18">
        <f>IF(G1594&lt;=0,0,IF(G1594&lt;=12000,G1594,IF(G1594&lt;=32000,ROUNDUP(G1594/2,0)+6000,IF(G1594&lt;=56000,ROUNDUP(G1594/4,0)+14000,28000))))</f>
        <v/>
      </c>
      <c r="U1594" s="18">
        <f>IF(I1594&lt;=0,IF(H1594&lt;=0,0,IF(H1594&lt;=12000,H1594,IF(H1594&lt;=32000,ROUNDUP(H1594/2,0)+6000,IF(H1594&lt;=56000,ROUNDUP(H1594/4,0)+14000,28000)))),IF(H1594&lt;=0,IF(I1594&lt;=0,0,IF(I1594&lt;=15000,I1594,IF(I1594&lt;=40000,ROUNDUP(I1594/2,0)+7500,IF(I1594&lt;=70000,ROUNDUP(I1594/4,0)+17500,35000)))),MAX(IF(I1594&lt;=0,0,IF(I1594&lt;=15000,I1594,IF(I1594&lt;=40000,ROUNDUP(I1594/2,0)+7500,IF(I1594&lt;=70000,ROUNDUP(I1594/4,0)+17500,35000)))),MIN(IF(H1594&lt;=0,0,IF(H1594&lt;=12000,H1594,IF(H1594&lt;=32000,ROUNDUP(H1594/2,0)+6000,IF(H1594&lt;=56000,ROUNDUP(H1594/4,0)+14000,28000))))+IF(I1594&lt;=0,0,IF(I1594&lt;=15000,I1594,IF(I1594&lt;=40000,ROUNDUP(I1594/2,0)+7500,IF(I1594&lt;=70000,ROUNDUP(I1594/4,0)+17500,35000)))),28000))))</f>
        <v/>
      </c>
      <c r="V1594" s="18">
        <f>MIN(70000,S1594+T1594+U1594)</f>
        <v/>
      </c>
      <c r="W1594" s="18">
        <f>MAX(0,ROUNDDOWN(M1594-J1594-N1594-K1594-0,-3))</f>
        <v/>
      </c>
      <c r="X1594" s="18">
        <f>MAX(0,ROUNDDOWN(M1594-J1594-N1594-K1594-R1594,-3))</f>
        <v/>
      </c>
      <c r="Y1594" s="18">
        <f>IF(W1594&lt;=0,0,ROUNDDOWN((W1594*LOOKUP(W1594,{0,1950001,3300001,6950001,9000001,18000001,40000001},{0.05,0.1,0.2,0.23,0.33,0.4,0.45})-LOOKUP(W1594,{0,1950001,3300001,6950001,9000001,18000001,40000001},{0,97500,427500,636000,1536000,2796000,4796000}))*1.021,-2))</f>
        <v/>
      </c>
      <c r="Z1594" s="18">
        <f>IF(X1594&lt;=0,0,ROUNDDOWN((X1594*LOOKUP(X1594,{0,1950001,3300001,6950001,9000001,18000001,40000001},{0.05,0.1,0.2,0.23,0.33,0.4,0.45})-LOOKUP(X1594,{0,1950001,3300001,6950001,9000001,18000001,40000001},{0,97500,427500,636000,1536000,2796000,4796000}))*1.021,-2))</f>
        <v/>
      </c>
      <c r="AA1594" s="18">
        <f>MAX(0,ROUNDDOWN(M1594-J1594-430000-L1594-0,-3))</f>
        <v/>
      </c>
      <c r="AB1594" s="18">
        <f>MAX(0,ROUNDDOWN(M1594-J1594-430000-L1594-V1594,-3))</f>
        <v/>
      </c>
      <c r="AC1594" s="18">
        <f>IF(M1594&lt;=450000,0,MAX(0,ROUNDDOWN(AA1594*0.06-MIN(50000,AA1594)*0.03,-2))+MAX(0,ROUNDDOWN(AA1594*0.04-MIN(50000,AA1594)*0.02,-2)))</f>
        <v/>
      </c>
      <c r="AD1594" s="18">
        <f>IF(M1594&lt;=450000,0,MAX(0,ROUNDDOWN(AB1594*0.06-MIN(50000,AB1594)*0.03,-2))+MAX(0,ROUNDDOWN(AB1594*0.04-MIN(50000,AB1594)*0.02,-2)))</f>
        <v/>
      </c>
      <c r="AE1594" s="18">
        <f>Y1594-Z1594</f>
        <v/>
      </c>
      <c r="AF1594" s="18">
        <f>AC1594-AD1594</f>
        <v/>
      </c>
      <c r="AG1594" s="18">
        <f>AE1594+AF1594</f>
        <v/>
      </c>
      <c r="AH1594" s="20">
        <f>IF(W1594&lt;=0,0,LOOKUP(W1594,{0,1950001,3300001,6950001,9000001,18000001,40000001},{0.05,0.1,0.2,0.23,0.33,0.4,0.45}))</f>
        <v/>
      </c>
    </row>
    <row r="1595">
      <c r="A1595" t="inlineStr">
        <is>
          <t>1万円刻み 特例あり一般12万円</t>
        </is>
      </c>
      <c r="B1595" s="18">
        <f>'4_1万円刻み'!$A$505</f>
        <v/>
      </c>
      <c r="C1595" s="19" t="n">
        <v>2026</v>
      </c>
      <c r="D1595" t="inlineStr">
        <is>
          <t>はい</t>
        </is>
      </c>
      <c r="E1595" s="18" t="n">
        <v>120000</v>
      </c>
      <c r="F1595" s="18" t="n">
        <v>0</v>
      </c>
      <c r="G1595" s="18" t="n">
        <v>0</v>
      </c>
      <c r="H1595" s="18" t="n">
        <v>0</v>
      </c>
      <c r="I1595" s="18" t="n">
        <v>0</v>
      </c>
      <c r="J1595" s="18">
        <f>ROUND(MIN(B1595/12,650000)*12*0.0915+MIN(B1595/12,1390000)*12*(0.0504+0)+B1595*0.005,0)</f>
        <v/>
      </c>
      <c r="K1595" s="18" t="n">
        <v>0</v>
      </c>
      <c r="L1595" s="18" t="n">
        <v>0</v>
      </c>
      <c r="M1595" s="18">
        <f>ROUND(IF(C1595&gt;=2026,IF(B1595&lt;741000,0,IF(B1595&lt;2191000,B1595-740000,IF(B1595&lt;2193000,1451000,IF(B1595&lt;2196000,1453000,IF(B1595&lt;2200000,1456000,IF(B1595&lt;3600000,ROUNDDOWN(B1595/4,-3)*2.8-80000,IF(B1595&lt;6600000,ROUNDDOWN(B1595/4,-3)*3.2-440000,IF(B1595&lt;8500000,ROUNDDOWN(B1595*0.9,0)-1100000,B1595-1950000)))))))),IF(B1595&lt;651000,0,IF(B1595&lt;1900000,B1595-650000,IF(B1595&lt;3600000,ROUNDDOWN(B1595/4,-3)*2.8-80000,IF(B1595&lt;6600000,ROUNDDOWN(B1595/4,-3)*3.2-440000,IF(B1595&lt;8500000,ROUNDDOWN(B1595*0.9,0)-1100000,B1595-1950000)))))),0)</f>
        <v/>
      </c>
      <c r="N1595" s="18">
        <f>IF(M1595&gt;23500000,NA(),IF(C1595&gt;=2026,IF(M1595&lt;=4890000,1040000,IF(M1595&lt;=6550000,670000,620000)),IF(M1595&lt;=1320000,950000,IF(M1595&lt;=3360000,880000,IF(M1595&lt;=4890000,680000,IF(M1595&lt;=6550000,630000,580000))))))</f>
        <v/>
      </c>
      <c r="O1595" s="18">
        <f>IF(F1595&lt;=0,IF(AND(D1595="はい",C1595&gt;=2026,C1595&lt;=2027),IF(E1595&lt;=0,0,IF(E1595&lt;=30000,E1595,IF(E1595&lt;=60000,ROUNDUP(E1595/2,0)+15000,IF(E1595&lt;=120000,ROUNDUP(E1595/4,0)+30000,60000)))),IF(E1595&lt;=0,0,IF(E1595&lt;=20000,E1595,IF(E1595&lt;=40000,ROUNDUP(E1595/2,0)+10000,IF(E1595&lt;=80000,ROUNDUP(E1595/4,0)+20000,40000))))),IF(E1595&lt;=0,IF(F1595&lt;=0,0,IF(F1595&lt;=25000,F1595,IF(F1595&lt;=50000,ROUNDUP(F1595/2,0)+12500,IF(F1595&lt;=100000,ROUNDUP(F1595/4,0)+25000,50000)))),MAX(IF(F1595&lt;=0,0,IF(F1595&lt;=25000,F1595,IF(F1595&lt;=50000,ROUNDUP(F1595/2,0)+12500,IF(F1595&lt;=100000,ROUNDUP(F1595/4,0)+25000,50000)))),MIN(IF(AND(D1595="はい",C1595&gt;=2026,C1595&lt;=2027),IF(E1595&lt;=0,0,IF(E1595&lt;=30000,E1595,IF(E1595&lt;=60000,ROUNDUP(E1595/2,0)+15000,IF(E1595&lt;=120000,ROUNDUP(E1595/4,0)+30000,60000)))),IF(E1595&lt;=0,0,IF(E1595&lt;=20000,E1595,IF(E1595&lt;=40000,ROUNDUP(E1595/2,0)+10000,IF(E1595&lt;=80000,ROUNDUP(E1595/4,0)+20000,40000)))))+IF(F1595&lt;=0,0,IF(F1595&lt;=25000,F1595,IF(F1595&lt;=50000,ROUNDUP(F1595/2,0)+12500,IF(F1595&lt;=100000,ROUNDUP(F1595/4,0)+25000,50000)))),IF(AND(D1595="はい",C1595&gt;=2026,C1595&lt;=2027),60000,40000)))))</f>
        <v/>
      </c>
      <c r="P1595" s="18">
        <f>IF(G1595&lt;=0,0,IF(G1595&lt;=20000,G1595,IF(G1595&lt;=40000,ROUNDUP(G1595/2,0)+10000,IF(G1595&lt;=80000,ROUNDUP(G1595/4,0)+20000,40000))))</f>
        <v/>
      </c>
      <c r="Q1595" s="18">
        <f>IF(I1595&lt;=0,IF(H1595&lt;=0,0,IF(H1595&lt;=20000,H1595,IF(H1595&lt;=40000,ROUNDUP(H1595/2,0)+10000,IF(H1595&lt;=80000,ROUNDUP(H1595/4,0)+20000,40000)))),IF(H1595&lt;=0,IF(I1595&lt;=0,0,IF(I1595&lt;=25000,I1595,IF(I1595&lt;=50000,ROUNDUP(I1595/2,0)+12500,IF(I1595&lt;=100000,ROUNDUP(I1595/4,0)+25000,50000)))),MAX(IF(I1595&lt;=0,0,IF(I1595&lt;=25000,I1595,IF(I1595&lt;=50000,ROUNDUP(I1595/2,0)+12500,IF(I1595&lt;=100000,ROUNDUP(I1595/4,0)+25000,50000)))),MIN(IF(H1595&lt;=0,0,IF(H1595&lt;=20000,H1595,IF(H1595&lt;=40000,ROUNDUP(H1595/2,0)+10000,IF(H1595&lt;=80000,ROUNDUP(H1595/4,0)+20000,40000))))+IF(I1595&lt;=0,0,IF(I1595&lt;=25000,I1595,IF(I1595&lt;=50000,ROUNDUP(I1595/2,0)+12500,IF(I1595&lt;=100000,ROUNDUP(I1595/4,0)+25000,50000)))),40000))))</f>
        <v/>
      </c>
      <c r="R1595" s="18">
        <f>MIN(120000,O1595+P1595+Q1595)</f>
        <v/>
      </c>
      <c r="S1595" s="18">
        <f>IF(F1595&lt;=0,IF(E1595&lt;=0,0,IF(E1595&lt;=12000,E1595,IF(E1595&lt;=32000,ROUNDUP(E1595/2,0)+6000,IF(E1595&lt;=56000,ROUNDUP(E1595/4,0)+14000,28000)))),IF(E1595&lt;=0,IF(F1595&lt;=0,0,IF(F1595&lt;=15000,F1595,IF(F1595&lt;=40000,ROUNDUP(F1595/2,0)+7500,IF(F1595&lt;=70000,ROUNDUP(F1595/4,0)+17500,35000)))),MAX(IF(F1595&lt;=0,0,IF(F1595&lt;=15000,F1595,IF(F1595&lt;=40000,ROUNDUP(F1595/2,0)+7500,IF(F1595&lt;=70000,ROUNDUP(F1595/4,0)+17500,35000)))),MIN(IF(E1595&lt;=0,0,IF(E1595&lt;=12000,E1595,IF(E1595&lt;=32000,ROUNDUP(E1595/2,0)+6000,IF(E1595&lt;=56000,ROUNDUP(E1595/4,0)+14000,28000))))+IF(F1595&lt;=0,0,IF(F1595&lt;=15000,F1595,IF(F1595&lt;=40000,ROUNDUP(F1595/2,0)+7500,IF(F1595&lt;=70000,ROUNDUP(F1595/4,0)+17500,35000)))),28000))))</f>
        <v/>
      </c>
      <c r="T1595" s="18">
        <f>IF(G1595&lt;=0,0,IF(G1595&lt;=12000,G1595,IF(G1595&lt;=32000,ROUNDUP(G1595/2,0)+6000,IF(G1595&lt;=56000,ROUNDUP(G1595/4,0)+14000,28000))))</f>
        <v/>
      </c>
      <c r="U1595" s="18">
        <f>IF(I1595&lt;=0,IF(H1595&lt;=0,0,IF(H1595&lt;=12000,H1595,IF(H1595&lt;=32000,ROUNDUP(H1595/2,0)+6000,IF(H1595&lt;=56000,ROUNDUP(H1595/4,0)+14000,28000)))),IF(H1595&lt;=0,IF(I1595&lt;=0,0,IF(I1595&lt;=15000,I1595,IF(I1595&lt;=40000,ROUNDUP(I1595/2,0)+7500,IF(I1595&lt;=70000,ROUNDUP(I1595/4,0)+17500,35000)))),MAX(IF(I1595&lt;=0,0,IF(I1595&lt;=15000,I1595,IF(I1595&lt;=40000,ROUNDUP(I1595/2,0)+7500,IF(I1595&lt;=70000,ROUNDUP(I1595/4,0)+17500,35000)))),MIN(IF(H1595&lt;=0,0,IF(H1595&lt;=12000,H1595,IF(H1595&lt;=32000,ROUNDUP(H1595/2,0)+6000,IF(H1595&lt;=56000,ROUNDUP(H1595/4,0)+14000,28000))))+IF(I1595&lt;=0,0,IF(I1595&lt;=15000,I1595,IF(I1595&lt;=40000,ROUNDUP(I1595/2,0)+7500,IF(I1595&lt;=70000,ROUNDUP(I1595/4,0)+17500,35000)))),28000))))</f>
        <v/>
      </c>
      <c r="V1595" s="18">
        <f>MIN(70000,S1595+T1595+U1595)</f>
        <v/>
      </c>
      <c r="W1595" s="18">
        <f>MAX(0,ROUNDDOWN(M1595-J1595-N1595-K1595-0,-3))</f>
        <v/>
      </c>
      <c r="X1595" s="18">
        <f>MAX(0,ROUNDDOWN(M1595-J1595-N1595-K1595-R1595,-3))</f>
        <v/>
      </c>
      <c r="Y1595" s="18">
        <f>IF(W1595&lt;=0,0,ROUNDDOWN((W1595*LOOKUP(W1595,{0,1950001,3300001,6950001,9000001,18000001,40000001},{0.05,0.1,0.2,0.23,0.33,0.4,0.45})-LOOKUP(W1595,{0,1950001,3300001,6950001,9000001,18000001,40000001},{0,97500,427500,636000,1536000,2796000,4796000}))*1.021,-2))</f>
        <v/>
      </c>
      <c r="Z1595" s="18">
        <f>IF(X1595&lt;=0,0,ROUNDDOWN((X1595*LOOKUP(X1595,{0,1950001,3300001,6950001,9000001,18000001,40000001},{0.05,0.1,0.2,0.23,0.33,0.4,0.45})-LOOKUP(X1595,{0,1950001,3300001,6950001,9000001,18000001,40000001},{0,97500,427500,636000,1536000,2796000,4796000}))*1.021,-2))</f>
        <v/>
      </c>
      <c r="AA1595" s="18">
        <f>MAX(0,ROUNDDOWN(M1595-J1595-430000-L1595-0,-3))</f>
        <v/>
      </c>
      <c r="AB1595" s="18">
        <f>MAX(0,ROUNDDOWN(M1595-J1595-430000-L1595-V1595,-3))</f>
        <v/>
      </c>
      <c r="AC1595" s="18">
        <f>IF(M1595&lt;=450000,0,MAX(0,ROUNDDOWN(AA1595*0.06-MIN(50000,AA1595)*0.03,-2))+MAX(0,ROUNDDOWN(AA1595*0.04-MIN(50000,AA1595)*0.02,-2)))</f>
        <v/>
      </c>
      <c r="AD1595" s="18">
        <f>IF(M1595&lt;=450000,0,MAX(0,ROUNDDOWN(AB1595*0.06-MIN(50000,AB1595)*0.03,-2))+MAX(0,ROUNDDOWN(AB1595*0.04-MIN(50000,AB1595)*0.02,-2)))</f>
        <v/>
      </c>
      <c r="AE1595" s="18">
        <f>Y1595-Z1595</f>
        <v/>
      </c>
      <c r="AF1595" s="18">
        <f>AC1595-AD1595</f>
        <v/>
      </c>
      <c r="AG1595" s="18">
        <f>AE1595+AF1595</f>
        <v/>
      </c>
      <c r="AH1595" s="20">
        <f>IF(W1595&lt;=0,0,LOOKUP(W1595,{0,1950001,3300001,6950001,9000001,18000001,40000001},{0.05,0.1,0.2,0.23,0.33,0.4,0.45}))</f>
        <v/>
      </c>
    </row>
    <row r="1596">
      <c r="A1596" t="inlineStr">
        <is>
          <t>1万円刻み 3区分8万円ずつ</t>
        </is>
      </c>
      <c r="B1596" s="18">
        <f>'4_1万円刻み'!$A$506</f>
        <v/>
      </c>
      <c r="C1596" s="19" t="n">
        <v>2026</v>
      </c>
      <c r="D1596" t="inlineStr">
        <is>
          <t>いいえ</t>
        </is>
      </c>
      <c r="E1596" s="18" t="n">
        <v>80000</v>
      </c>
      <c r="F1596" s="18" t="n">
        <v>0</v>
      </c>
      <c r="G1596" s="18" t="n">
        <v>80000</v>
      </c>
      <c r="H1596" s="18" t="n">
        <v>80000</v>
      </c>
      <c r="I1596" s="18" t="n">
        <v>0</v>
      </c>
      <c r="J1596" s="18">
        <f>ROUND(MIN(B1596/12,650000)*12*0.0915+MIN(B1596/12,1390000)*12*(0.0504+0)+B1596*0.005,0)</f>
        <v/>
      </c>
      <c r="K1596" s="18" t="n">
        <v>0</v>
      </c>
      <c r="L1596" s="18" t="n">
        <v>0</v>
      </c>
      <c r="M1596" s="18">
        <f>ROUND(IF(C1596&gt;=2026,IF(B1596&lt;741000,0,IF(B1596&lt;2191000,B1596-740000,IF(B1596&lt;2193000,1451000,IF(B1596&lt;2196000,1453000,IF(B1596&lt;2200000,1456000,IF(B1596&lt;3600000,ROUNDDOWN(B1596/4,-3)*2.8-80000,IF(B1596&lt;6600000,ROUNDDOWN(B1596/4,-3)*3.2-440000,IF(B1596&lt;8500000,ROUNDDOWN(B1596*0.9,0)-1100000,B1596-1950000)))))))),IF(B1596&lt;651000,0,IF(B1596&lt;1900000,B1596-650000,IF(B1596&lt;3600000,ROUNDDOWN(B1596/4,-3)*2.8-80000,IF(B1596&lt;6600000,ROUNDDOWN(B1596/4,-3)*3.2-440000,IF(B1596&lt;8500000,ROUNDDOWN(B1596*0.9,0)-1100000,B1596-1950000)))))),0)</f>
        <v/>
      </c>
      <c r="N1596" s="18">
        <f>IF(M1596&gt;23500000,NA(),IF(C1596&gt;=2026,IF(M1596&lt;=4890000,1040000,IF(M1596&lt;=6550000,670000,620000)),IF(M1596&lt;=1320000,950000,IF(M1596&lt;=3360000,880000,IF(M1596&lt;=4890000,680000,IF(M1596&lt;=6550000,630000,580000))))))</f>
        <v/>
      </c>
      <c r="O1596" s="18">
        <f>IF(F1596&lt;=0,IF(AND(D1596="はい",C1596&gt;=2026,C1596&lt;=2027),IF(E1596&lt;=0,0,IF(E1596&lt;=30000,E1596,IF(E1596&lt;=60000,ROUNDUP(E1596/2,0)+15000,IF(E1596&lt;=120000,ROUNDUP(E1596/4,0)+30000,60000)))),IF(E1596&lt;=0,0,IF(E1596&lt;=20000,E1596,IF(E1596&lt;=40000,ROUNDUP(E1596/2,0)+10000,IF(E1596&lt;=80000,ROUNDUP(E1596/4,0)+20000,40000))))),IF(E1596&lt;=0,IF(F1596&lt;=0,0,IF(F1596&lt;=25000,F1596,IF(F1596&lt;=50000,ROUNDUP(F1596/2,0)+12500,IF(F1596&lt;=100000,ROUNDUP(F1596/4,0)+25000,50000)))),MAX(IF(F1596&lt;=0,0,IF(F1596&lt;=25000,F1596,IF(F1596&lt;=50000,ROUNDUP(F1596/2,0)+12500,IF(F1596&lt;=100000,ROUNDUP(F1596/4,0)+25000,50000)))),MIN(IF(AND(D1596="はい",C1596&gt;=2026,C1596&lt;=2027),IF(E1596&lt;=0,0,IF(E1596&lt;=30000,E1596,IF(E1596&lt;=60000,ROUNDUP(E1596/2,0)+15000,IF(E1596&lt;=120000,ROUNDUP(E1596/4,0)+30000,60000)))),IF(E1596&lt;=0,0,IF(E1596&lt;=20000,E1596,IF(E1596&lt;=40000,ROUNDUP(E1596/2,0)+10000,IF(E1596&lt;=80000,ROUNDUP(E1596/4,0)+20000,40000)))))+IF(F1596&lt;=0,0,IF(F1596&lt;=25000,F1596,IF(F1596&lt;=50000,ROUNDUP(F1596/2,0)+12500,IF(F1596&lt;=100000,ROUNDUP(F1596/4,0)+25000,50000)))),IF(AND(D1596="はい",C1596&gt;=2026,C1596&lt;=2027),60000,40000)))))</f>
        <v/>
      </c>
      <c r="P1596" s="18">
        <f>IF(G1596&lt;=0,0,IF(G1596&lt;=20000,G1596,IF(G1596&lt;=40000,ROUNDUP(G1596/2,0)+10000,IF(G1596&lt;=80000,ROUNDUP(G1596/4,0)+20000,40000))))</f>
        <v/>
      </c>
      <c r="Q1596" s="18">
        <f>IF(I1596&lt;=0,IF(H1596&lt;=0,0,IF(H1596&lt;=20000,H1596,IF(H1596&lt;=40000,ROUNDUP(H1596/2,0)+10000,IF(H1596&lt;=80000,ROUNDUP(H1596/4,0)+20000,40000)))),IF(H1596&lt;=0,IF(I1596&lt;=0,0,IF(I1596&lt;=25000,I1596,IF(I1596&lt;=50000,ROUNDUP(I1596/2,0)+12500,IF(I1596&lt;=100000,ROUNDUP(I1596/4,0)+25000,50000)))),MAX(IF(I1596&lt;=0,0,IF(I1596&lt;=25000,I1596,IF(I1596&lt;=50000,ROUNDUP(I1596/2,0)+12500,IF(I1596&lt;=100000,ROUNDUP(I1596/4,0)+25000,50000)))),MIN(IF(H1596&lt;=0,0,IF(H1596&lt;=20000,H1596,IF(H1596&lt;=40000,ROUNDUP(H1596/2,0)+10000,IF(H1596&lt;=80000,ROUNDUP(H1596/4,0)+20000,40000))))+IF(I1596&lt;=0,0,IF(I1596&lt;=25000,I1596,IF(I1596&lt;=50000,ROUNDUP(I1596/2,0)+12500,IF(I1596&lt;=100000,ROUNDUP(I1596/4,0)+25000,50000)))),40000))))</f>
        <v/>
      </c>
      <c r="R1596" s="18">
        <f>MIN(120000,O1596+P1596+Q1596)</f>
        <v/>
      </c>
      <c r="S1596" s="18">
        <f>IF(F1596&lt;=0,IF(E1596&lt;=0,0,IF(E1596&lt;=12000,E1596,IF(E1596&lt;=32000,ROUNDUP(E1596/2,0)+6000,IF(E1596&lt;=56000,ROUNDUP(E1596/4,0)+14000,28000)))),IF(E1596&lt;=0,IF(F1596&lt;=0,0,IF(F1596&lt;=15000,F1596,IF(F1596&lt;=40000,ROUNDUP(F1596/2,0)+7500,IF(F1596&lt;=70000,ROUNDUP(F1596/4,0)+17500,35000)))),MAX(IF(F1596&lt;=0,0,IF(F1596&lt;=15000,F1596,IF(F1596&lt;=40000,ROUNDUP(F1596/2,0)+7500,IF(F1596&lt;=70000,ROUNDUP(F1596/4,0)+17500,35000)))),MIN(IF(E1596&lt;=0,0,IF(E1596&lt;=12000,E1596,IF(E1596&lt;=32000,ROUNDUP(E1596/2,0)+6000,IF(E1596&lt;=56000,ROUNDUP(E1596/4,0)+14000,28000))))+IF(F1596&lt;=0,0,IF(F1596&lt;=15000,F1596,IF(F1596&lt;=40000,ROUNDUP(F1596/2,0)+7500,IF(F1596&lt;=70000,ROUNDUP(F1596/4,0)+17500,35000)))),28000))))</f>
        <v/>
      </c>
      <c r="T1596" s="18">
        <f>IF(G1596&lt;=0,0,IF(G1596&lt;=12000,G1596,IF(G1596&lt;=32000,ROUNDUP(G1596/2,0)+6000,IF(G1596&lt;=56000,ROUNDUP(G1596/4,0)+14000,28000))))</f>
        <v/>
      </c>
      <c r="U1596" s="18">
        <f>IF(I1596&lt;=0,IF(H1596&lt;=0,0,IF(H1596&lt;=12000,H1596,IF(H1596&lt;=32000,ROUNDUP(H1596/2,0)+6000,IF(H1596&lt;=56000,ROUNDUP(H1596/4,0)+14000,28000)))),IF(H1596&lt;=0,IF(I1596&lt;=0,0,IF(I1596&lt;=15000,I1596,IF(I1596&lt;=40000,ROUNDUP(I1596/2,0)+7500,IF(I1596&lt;=70000,ROUNDUP(I1596/4,0)+17500,35000)))),MAX(IF(I1596&lt;=0,0,IF(I1596&lt;=15000,I1596,IF(I1596&lt;=40000,ROUNDUP(I1596/2,0)+7500,IF(I1596&lt;=70000,ROUNDUP(I1596/4,0)+17500,35000)))),MIN(IF(H1596&lt;=0,0,IF(H1596&lt;=12000,H1596,IF(H1596&lt;=32000,ROUNDUP(H1596/2,0)+6000,IF(H1596&lt;=56000,ROUNDUP(H1596/4,0)+14000,28000))))+IF(I1596&lt;=0,0,IF(I1596&lt;=15000,I1596,IF(I1596&lt;=40000,ROUNDUP(I1596/2,0)+7500,IF(I1596&lt;=70000,ROUNDUP(I1596/4,0)+17500,35000)))),28000))))</f>
        <v/>
      </c>
      <c r="V1596" s="18">
        <f>MIN(70000,S1596+T1596+U1596)</f>
        <v/>
      </c>
      <c r="W1596" s="18">
        <f>MAX(0,ROUNDDOWN(M1596-J1596-N1596-K1596-0,-3))</f>
        <v/>
      </c>
      <c r="X1596" s="18">
        <f>MAX(0,ROUNDDOWN(M1596-J1596-N1596-K1596-R1596,-3))</f>
        <v/>
      </c>
      <c r="Y1596" s="18">
        <f>IF(W1596&lt;=0,0,ROUNDDOWN((W1596*LOOKUP(W1596,{0,1950001,3300001,6950001,9000001,18000001,40000001},{0.05,0.1,0.2,0.23,0.33,0.4,0.45})-LOOKUP(W1596,{0,1950001,3300001,6950001,9000001,18000001,40000001},{0,97500,427500,636000,1536000,2796000,4796000}))*1.021,-2))</f>
        <v/>
      </c>
      <c r="Z1596" s="18">
        <f>IF(X1596&lt;=0,0,ROUNDDOWN((X1596*LOOKUP(X1596,{0,1950001,3300001,6950001,9000001,18000001,40000001},{0.05,0.1,0.2,0.23,0.33,0.4,0.45})-LOOKUP(X1596,{0,1950001,3300001,6950001,9000001,18000001,40000001},{0,97500,427500,636000,1536000,2796000,4796000}))*1.021,-2))</f>
        <v/>
      </c>
      <c r="AA1596" s="18">
        <f>MAX(0,ROUNDDOWN(M1596-J1596-430000-L1596-0,-3))</f>
        <v/>
      </c>
      <c r="AB1596" s="18">
        <f>MAX(0,ROUNDDOWN(M1596-J1596-430000-L1596-V1596,-3))</f>
        <v/>
      </c>
      <c r="AC1596" s="18">
        <f>IF(M1596&lt;=450000,0,MAX(0,ROUNDDOWN(AA1596*0.06-MIN(50000,AA1596)*0.03,-2))+MAX(0,ROUNDDOWN(AA1596*0.04-MIN(50000,AA1596)*0.02,-2)))</f>
        <v/>
      </c>
      <c r="AD1596" s="18">
        <f>IF(M1596&lt;=450000,0,MAX(0,ROUNDDOWN(AB1596*0.06-MIN(50000,AB1596)*0.03,-2))+MAX(0,ROUNDDOWN(AB1596*0.04-MIN(50000,AB1596)*0.02,-2)))</f>
        <v/>
      </c>
      <c r="AE1596" s="18">
        <f>Y1596-Z1596</f>
        <v/>
      </c>
      <c r="AF1596" s="18">
        <f>AC1596-AD1596</f>
        <v/>
      </c>
      <c r="AG1596" s="18">
        <f>AE1596+AF1596</f>
        <v/>
      </c>
      <c r="AH1596" s="20">
        <f>IF(W1596&lt;=0,0,LOOKUP(W1596,{0,1950001,3300001,6950001,9000001,18000001,40000001},{0.05,0.1,0.2,0.23,0.33,0.4,0.45}))</f>
        <v/>
      </c>
    </row>
    <row r="1597">
      <c r="A1597" t="inlineStr">
        <is>
          <t>1万円刻み 一般8万円</t>
        </is>
      </c>
      <c r="B1597" s="18">
        <f>'4_1万円刻み'!$A$506</f>
        <v/>
      </c>
      <c r="C1597" s="19" t="n">
        <v>2026</v>
      </c>
      <c r="D1597" t="inlineStr">
        <is>
          <t>いいえ</t>
        </is>
      </c>
      <c r="E1597" s="18" t="n">
        <v>80000</v>
      </c>
      <c r="F1597" s="18" t="n">
        <v>0</v>
      </c>
      <c r="G1597" s="18" t="n">
        <v>0</v>
      </c>
      <c r="H1597" s="18" t="n">
        <v>0</v>
      </c>
      <c r="I1597" s="18" t="n">
        <v>0</v>
      </c>
      <c r="J1597" s="18">
        <f>ROUND(MIN(B1597/12,650000)*12*0.0915+MIN(B1597/12,1390000)*12*(0.0504+0)+B1597*0.005,0)</f>
        <v/>
      </c>
      <c r="K1597" s="18" t="n">
        <v>0</v>
      </c>
      <c r="L1597" s="18" t="n">
        <v>0</v>
      </c>
      <c r="M1597" s="18">
        <f>ROUND(IF(C1597&gt;=2026,IF(B1597&lt;741000,0,IF(B1597&lt;2191000,B1597-740000,IF(B1597&lt;2193000,1451000,IF(B1597&lt;2196000,1453000,IF(B1597&lt;2200000,1456000,IF(B1597&lt;3600000,ROUNDDOWN(B1597/4,-3)*2.8-80000,IF(B1597&lt;6600000,ROUNDDOWN(B1597/4,-3)*3.2-440000,IF(B1597&lt;8500000,ROUNDDOWN(B1597*0.9,0)-1100000,B1597-1950000)))))))),IF(B1597&lt;651000,0,IF(B1597&lt;1900000,B1597-650000,IF(B1597&lt;3600000,ROUNDDOWN(B1597/4,-3)*2.8-80000,IF(B1597&lt;6600000,ROUNDDOWN(B1597/4,-3)*3.2-440000,IF(B1597&lt;8500000,ROUNDDOWN(B1597*0.9,0)-1100000,B1597-1950000)))))),0)</f>
        <v/>
      </c>
      <c r="N1597" s="18">
        <f>IF(M1597&gt;23500000,NA(),IF(C1597&gt;=2026,IF(M1597&lt;=4890000,1040000,IF(M1597&lt;=6550000,670000,620000)),IF(M1597&lt;=1320000,950000,IF(M1597&lt;=3360000,880000,IF(M1597&lt;=4890000,680000,IF(M1597&lt;=6550000,630000,580000))))))</f>
        <v/>
      </c>
      <c r="O1597" s="18">
        <f>IF(F1597&lt;=0,IF(AND(D1597="はい",C1597&gt;=2026,C1597&lt;=2027),IF(E1597&lt;=0,0,IF(E1597&lt;=30000,E1597,IF(E1597&lt;=60000,ROUNDUP(E1597/2,0)+15000,IF(E1597&lt;=120000,ROUNDUP(E1597/4,0)+30000,60000)))),IF(E1597&lt;=0,0,IF(E1597&lt;=20000,E1597,IF(E1597&lt;=40000,ROUNDUP(E1597/2,0)+10000,IF(E1597&lt;=80000,ROUNDUP(E1597/4,0)+20000,40000))))),IF(E1597&lt;=0,IF(F1597&lt;=0,0,IF(F1597&lt;=25000,F1597,IF(F1597&lt;=50000,ROUNDUP(F1597/2,0)+12500,IF(F1597&lt;=100000,ROUNDUP(F1597/4,0)+25000,50000)))),MAX(IF(F1597&lt;=0,0,IF(F1597&lt;=25000,F1597,IF(F1597&lt;=50000,ROUNDUP(F1597/2,0)+12500,IF(F1597&lt;=100000,ROUNDUP(F1597/4,0)+25000,50000)))),MIN(IF(AND(D1597="はい",C1597&gt;=2026,C1597&lt;=2027),IF(E1597&lt;=0,0,IF(E1597&lt;=30000,E1597,IF(E1597&lt;=60000,ROUNDUP(E1597/2,0)+15000,IF(E1597&lt;=120000,ROUNDUP(E1597/4,0)+30000,60000)))),IF(E1597&lt;=0,0,IF(E1597&lt;=20000,E1597,IF(E1597&lt;=40000,ROUNDUP(E1597/2,0)+10000,IF(E1597&lt;=80000,ROUNDUP(E1597/4,0)+20000,40000)))))+IF(F1597&lt;=0,0,IF(F1597&lt;=25000,F1597,IF(F1597&lt;=50000,ROUNDUP(F1597/2,0)+12500,IF(F1597&lt;=100000,ROUNDUP(F1597/4,0)+25000,50000)))),IF(AND(D1597="はい",C1597&gt;=2026,C1597&lt;=2027),60000,40000)))))</f>
        <v/>
      </c>
      <c r="P1597" s="18">
        <f>IF(G1597&lt;=0,0,IF(G1597&lt;=20000,G1597,IF(G1597&lt;=40000,ROUNDUP(G1597/2,0)+10000,IF(G1597&lt;=80000,ROUNDUP(G1597/4,0)+20000,40000))))</f>
        <v/>
      </c>
      <c r="Q1597" s="18">
        <f>IF(I1597&lt;=0,IF(H1597&lt;=0,0,IF(H1597&lt;=20000,H1597,IF(H1597&lt;=40000,ROUNDUP(H1597/2,0)+10000,IF(H1597&lt;=80000,ROUNDUP(H1597/4,0)+20000,40000)))),IF(H1597&lt;=0,IF(I1597&lt;=0,0,IF(I1597&lt;=25000,I1597,IF(I1597&lt;=50000,ROUNDUP(I1597/2,0)+12500,IF(I1597&lt;=100000,ROUNDUP(I1597/4,0)+25000,50000)))),MAX(IF(I1597&lt;=0,0,IF(I1597&lt;=25000,I1597,IF(I1597&lt;=50000,ROUNDUP(I1597/2,0)+12500,IF(I1597&lt;=100000,ROUNDUP(I1597/4,0)+25000,50000)))),MIN(IF(H1597&lt;=0,0,IF(H1597&lt;=20000,H1597,IF(H1597&lt;=40000,ROUNDUP(H1597/2,0)+10000,IF(H1597&lt;=80000,ROUNDUP(H1597/4,0)+20000,40000))))+IF(I1597&lt;=0,0,IF(I1597&lt;=25000,I1597,IF(I1597&lt;=50000,ROUNDUP(I1597/2,0)+12500,IF(I1597&lt;=100000,ROUNDUP(I1597/4,0)+25000,50000)))),40000))))</f>
        <v/>
      </c>
      <c r="R1597" s="18">
        <f>MIN(120000,O1597+P1597+Q1597)</f>
        <v/>
      </c>
      <c r="S1597" s="18">
        <f>IF(F1597&lt;=0,IF(E1597&lt;=0,0,IF(E1597&lt;=12000,E1597,IF(E1597&lt;=32000,ROUNDUP(E1597/2,0)+6000,IF(E1597&lt;=56000,ROUNDUP(E1597/4,0)+14000,28000)))),IF(E1597&lt;=0,IF(F1597&lt;=0,0,IF(F1597&lt;=15000,F1597,IF(F1597&lt;=40000,ROUNDUP(F1597/2,0)+7500,IF(F1597&lt;=70000,ROUNDUP(F1597/4,0)+17500,35000)))),MAX(IF(F1597&lt;=0,0,IF(F1597&lt;=15000,F1597,IF(F1597&lt;=40000,ROUNDUP(F1597/2,0)+7500,IF(F1597&lt;=70000,ROUNDUP(F1597/4,0)+17500,35000)))),MIN(IF(E1597&lt;=0,0,IF(E1597&lt;=12000,E1597,IF(E1597&lt;=32000,ROUNDUP(E1597/2,0)+6000,IF(E1597&lt;=56000,ROUNDUP(E1597/4,0)+14000,28000))))+IF(F1597&lt;=0,0,IF(F1597&lt;=15000,F1597,IF(F1597&lt;=40000,ROUNDUP(F1597/2,0)+7500,IF(F1597&lt;=70000,ROUNDUP(F1597/4,0)+17500,35000)))),28000))))</f>
        <v/>
      </c>
      <c r="T1597" s="18">
        <f>IF(G1597&lt;=0,0,IF(G1597&lt;=12000,G1597,IF(G1597&lt;=32000,ROUNDUP(G1597/2,0)+6000,IF(G1597&lt;=56000,ROUNDUP(G1597/4,0)+14000,28000))))</f>
        <v/>
      </c>
      <c r="U1597" s="18">
        <f>IF(I1597&lt;=0,IF(H1597&lt;=0,0,IF(H1597&lt;=12000,H1597,IF(H1597&lt;=32000,ROUNDUP(H1597/2,0)+6000,IF(H1597&lt;=56000,ROUNDUP(H1597/4,0)+14000,28000)))),IF(H1597&lt;=0,IF(I1597&lt;=0,0,IF(I1597&lt;=15000,I1597,IF(I1597&lt;=40000,ROUNDUP(I1597/2,0)+7500,IF(I1597&lt;=70000,ROUNDUP(I1597/4,0)+17500,35000)))),MAX(IF(I1597&lt;=0,0,IF(I1597&lt;=15000,I1597,IF(I1597&lt;=40000,ROUNDUP(I1597/2,0)+7500,IF(I1597&lt;=70000,ROUNDUP(I1597/4,0)+17500,35000)))),MIN(IF(H1597&lt;=0,0,IF(H1597&lt;=12000,H1597,IF(H1597&lt;=32000,ROUNDUP(H1597/2,0)+6000,IF(H1597&lt;=56000,ROUNDUP(H1597/4,0)+14000,28000))))+IF(I1597&lt;=0,0,IF(I1597&lt;=15000,I1597,IF(I1597&lt;=40000,ROUNDUP(I1597/2,0)+7500,IF(I1597&lt;=70000,ROUNDUP(I1597/4,0)+17500,35000)))),28000))))</f>
        <v/>
      </c>
      <c r="V1597" s="18">
        <f>MIN(70000,S1597+T1597+U1597)</f>
        <v/>
      </c>
      <c r="W1597" s="18">
        <f>MAX(0,ROUNDDOWN(M1597-J1597-N1597-K1597-0,-3))</f>
        <v/>
      </c>
      <c r="X1597" s="18">
        <f>MAX(0,ROUNDDOWN(M1597-J1597-N1597-K1597-R1597,-3))</f>
        <v/>
      </c>
      <c r="Y1597" s="18">
        <f>IF(W1597&lt;=0,0,ROUNDDOWN((W1597*LOOKUP(W1597,{0,1950001,3300001,6950001,9000001,18000001,40000001},{0.05,0.1,0.2,0.23,0.33,0.4,0.45})-LOOKUP(W1597,{0,1950001,3300001,6950001,9000001,18000001,40000001},{0,97500,427500,636000,1536000,2796000,4796000}))*1.021,-2))</f>
        <v/>
      </c>
      <c r="Z1597" s="18">
        <f>IF(X1597&lt;=0,0,ROUNDDOWN((X1597*LOOKUP(X1597,{0,1950001,3300001,6950001,9000001,18000001,40000001},{0.05,0.1,0.2,0.23,0.33,0.4,0.45})-LOOKUP(X1597,{0,1950001,3300001,6950001,9000001,18000001,40000001},{0,97500,427500,636000,1536000,2796000,4796000}))*1.021,-2))</f>
        <v/>
      </c>
      <c r="AA1597" s="18">
        <f>MAX(0,ROUNDDOWN(M1597-J1597-430000-L1597-0,-3))</f>
        <v/>
      </c>
      <c r="AB1597" s="18">
        <f>MAX(0,ROUNDDOWN(M1597-J1597-430000-L1597-V1597,-3))</f>
        <v/>
      </c>
      <c r="AC1597" s="18">
        <f>IF(M1597&lt;=450000,0,MAX(0,ROUNDDOWN(AA1597*0.06-MIN(50000,AA1597)*0.03,-2))+MAX(0,ROUNDDOWN(AA1597*0.04-MIN(50000,AA1597)*0.02,-2)))</f>
        <v/>
      </c>
      <c r="AD1597" s="18">
        <f>IF(M1597&lt;=450000,0,MAX(0,ROUNDDOWN(AB1597*0.06-MIN(50000,AB1597)*0.03,-2))+MAX(0,ROUNDDOWN(AB1597*0.04-MIN(50000,AB1597)*0.02,-2)))</f>
        <v/>
      </c>
      <c r="AE1597" s="18">
        <f>Y1597-Z1597</f>
        <v/>
      </c>
      <c r="AF1597" s="18">
        <f>AC1597-AD1597</f>
        <v/>
      </c>
      <c r="AG1597" s="18">
        <f>AE1597+AF1597</f>
        <v/>
      </c>
      <c r="AH1597" s="20">
        <f>IF(W1597&lt;=0,0,LOOKUP(W1597,{0,1950001,3300001,6950001,9000001,18000001,40000001},{0.05,0.1,0.2,0.23,0.33,0.4,0.45}))</f>
        <v/>
      </c>
    </row>
    <row r="1598">
      <c r="A1598" t="inlineStr">
        <is>
          <t>1万円刻み 特例あり一般12万円</t>
        </is>
      </c>
      <c r="B1598" s="18">
        <f>'4_1万円刻み'!$A$506</f>
        <v/>
      </c>
      <c r="C1598" s="19" t="n">
        <v>2026</v>
      </c>
      <c r="D1598" t="inlineStr">
        <is>
          <t>はい</t>
        </is>
      </c>
      <c r="E1598" s="18" t="n">
        <v>120000</v>
      </c>
      <c r="F1598" s="18" t="n">
        <v>0</v>
      </c>
      <c r="G1598" s="18" t="n">
        <v>0</v>
      </c>
      <c r="H1598" s="18" t="n">
        <v>0</v>
      </c>
      <c r="I1598" s="18" t="n">
        <v>0</v>
      </c>
      <c r="J1598" s="18">
        <f>ROUND(MIN(B1598/12,650000)*12*0.0915+MIN(B1598/12,1390000)*12*(0.0504+0)+B1598*0.005,0)</f>
        <v/>
      </c>
      <c r="K1598" s="18" t="n">
        <v>0</v>
      </c>
      <c r="L1598" s="18" t="n">
        <v>0</v>
      </c>
      <c r="M1598" s="18">
        <f>ROUND(IF(C1598&gt;=2026,IF(B1598&lt;741000,0,IF(B1598&lt;2191000,B1598-740000,IF(B1598&lt;2193000,1451000,IF(B1598&lt;2196000,1453000,IF(B1598&lt;2200000,1456000,IF(B1598&lt;3600000,ROUNDDOWN(B1598/4,-3)*2.8-80000,IF(B1598&lt;6600000,ROUNDDOWN(B1598/4,-3)*3.2-440000,IF(B1598&lt;8500000,ROUNDDOWN(B1598*0.9,0)-1100000,B1598-1950000)))))))),IF(B1598&lt;651000,0,IF(B1598&lt;1900000,B1598-650000,IF(B1598&lt;3600000,ROUNDDOWN(B1598/4,-3)*2.8-80000,IF(B1598&lt;6600000,ROUNDDOWN(B1598/4,-3)*3.2-440000,IF(B1598&lt;8500000,ROUNDDOWN(B1598*0.9,0)-1100000,B1598-1950000)))))),0)</f>
        <v/>
      </c>
      <c r="N1598" s="18">
        <f>IF(M1598&gt;23500000,NA(),IF(C1598&gt;=2026,IF(M1598&lt;=4890000,1040000,IF(M1598&lt;=6550000,670000,620000)),IF(M1598&lt;=1320000,950000,IF(M1598&lt;=3360000,880000,IF(M1598&lt;=4890000,680000,IF(M1598&lt;=6550000,630000,580000))))))</f>
        <v/>
      </c>
      <c r="O1598" s="18">
        <f>IF(F1598&lt;=0,IF(AND(D1598="はい",C1598&gt;=2026,C1598&lt;=2027),IF(E1598&lt;=0,0,IF(E1598&lt;=30000,E1598,IF(E1598&lt;=60000,ROUNDUP(E1598/2,0)+15000,IF(E1598&lt;=120000,ROUNDUP(E1598/4,0)+30000,60000)))),IF(E1598&lt;=0,0,IF(E1598&lt;=20000,E1598,IF(E1598&lt;=40000,ROUNDUP(E1598/2,0)+10000,IF(E1598&lt;=80000,ROUNDUP(E1598/4,0)+20000,40000))))),IF(E1598&lt;=0,IF(F1598&lt;=0,0,IF(F1598&lt;=25000,F1598,IF(F1598&lt;=50000,ROUNDUP(F1598/2,0)+12500,IF(F1598&lt;=100000,ROUNDUP(F1598/4,0)+25000,50000)))),MAX(IF(F1598&lt;=0,0,IF(F1598&lt;=25000,F1598,IF(F1598&lt;=50000,ROUNDUP(F1598/2,0)+12500,IF(F1598&lt;=100000,ROUNDUP(F1598/4,0)+25000,50000)))),MIN(IF(AND(D1598="はい",C1598&gt;=2026,C1598&lt;=2027),IF(E1598&lt;=0,0,IF(E1598&lt;=30000,E1598,IF(E1598&lt;=60000,ROUNDUP(E1598/2,0)+15000,IF(E1598&lt;=120000,ROUNDUP(E1598/4,0)+30000,60000)))),IF(E1598&lt;=0,0,IF(E1598&lt;=20000,E1598,IF(E1598&lt;=40000,ROUNDUP(E1598/2,0)+10000,IF(E1598&lt;=80000,ROUNDUP(E1598/4,0)+20000,40000)))))+IF(F1598&lt;=0,0,IF(F1598&lt;=25000,F1598,IF(F1598&lt;=50000,ROUNDUP(F1598/2,0)+12500,IF(F1598&lt;=100000,ROUNDUP(F1598/4,0)+25000,50000)))),IF(AND(D1598="はい",C1598&gt;=2026,C1598&lt;=2027),60000,40000)))))</f>
        <v/>
      </c>
      <c r="P1598" s="18">
        <f>IF(G1598&lt;=0,0,IF(G1598&lt;=20000,G1598,IF(G1598&lt;=40000,ROUNDUP(G1598/2,0)+10000,IF(G1598&lt;=80000,ROUNDUP(G1598/4,0)+20000,40000))))</f>
        <v/>
      </c>
      <c r="Q1598" s="18">
        <f>IF(I1598&lt;=0,IF(H1598&lt;=0,0,IF(H1598&lt;=20000,H1598,IF(H1598&lt;=40000,ROUNDUP(H1598/2,0)+10000,IF(H1598&lt;=80000,ROUNDUP(H1598/4,0)+20000,40000)))),IF(H1598&lt;=0,IF(I1598&lt;=0,0,IF(I1598&lt;=25000,I1598,IF(I1598&lt;=50000,ROUNDUP(I1598/2,0)+12500,IF(I1598&lt;=100000,ROUNDUP(I1598/4,0)+25000,50000)))),MAX(IF(I1598&lt;=0,0,IF(I1598&lt;=25000,I1598,IF(I1598&lt;=50000,ROUNDUP(I1598/2,0)+12500,IF(I1598&lt;=100000,ROUNDUP(I1598/4,0)+25000,50000)))),MIN(IF(H1598&lt;=0,0,IF(H1598&lt;=20000,H1598,IF(H1598&lt;=40000,ROUNDUP(H1598/2,0)+10000,IF(H1598&lt;=80000,ROUNDUP(H1598/4,0)+20000,40000))))+IF(I1598&lt;=0,0,IF(I1598&lt;=25000,I1598,IF(I1598&lt;=50000,ROUNDUP(I1598/2,0)+12500,IF(I1598&lt;=100000,ROUNDUP(I1598/4,0)+25000,50000)))),40000))))</f>
        <v/>
      </c>
      <c r="R1598" s="18">
        <f>MIN(120000,O1598+P1598+Q1598)</f>
        <v/>
      </c>
      <c r="S1598" s="18">
        <f>IF(F1598&lt;=0,IF(E1598&lt;=0,0,IF(E1598&lt;=12000,E1598,IF(E1598&lt;=32000,ROUNDUP(E1598/2,0)+6000,IF(E1598&lt;=56000,ROUNDUP(E1598/4,0)+14000,28000)))),IF(E1598&lt;=0,IF(F1598&lt;=0,0,IF(F1598&lt;=15000,F1598,IF(F1598&lt;=40000,ROUNDUP(F1598/2,0)+7500,IF(F1598&lt;=70000,ROUNDUP(F1598/4,0)+17500,35000)))),MAX(IF(F1598&lt;=0,0,IF(F1598&lt;=15000,F1598,IF(F1598&lt;=40000,ROUNDUP(F1598/2,0)+7500,IF(F1598&lt;=70000,ROUNDUP(F1598/4,0)+17500,35000)))),MIN(IF(E1598&lt;=0,0,IF(E1598&lt;=12000,E1598,IF(E1598&lt;=32000,ROUNDUP(E1598/2,0)+6000,IF(E1598&lt;=56000,ROUNDUP(E1598/4,0)+14000,28000))))+IF(F1598&lt;=0,0,IF(F1598&lt;=15000,F1598,IF(F1598&lt;=40000,ROUNDUP(F1598/2,0)+7500,IF(F1598&lt;=70000,ROUNDUP(F1598/4,0)+17500,35000)))),28000))))</f>
        <v/>
      </c>
      <c r="T1598" s="18">
        <f>IF(G1598&lt;=0,0,IF(G1598&lt;=12000,G1598,IF(G1598&lt;=32000,ROUNDUP(G1598/2,0)+6000,IF(G1598&lt;=56000,ROUNDUP(G1598/4,0)+14000,28000))))</f>
        <v/>
      </c>
      <c r="U1598" s="18">
        <f>IF(I1598&lt;=0,IF(H1598&lt;=0,0,IF(H1598&lt;=12000,H1598,IF(H1598&lt;=32000,ROUNDUP(H1598/2,0)+6000,IF(H1598&lt;=56000,ROUNDUP(H1598/4,0)+14000,28000)))),IF(H1598&lt;=0,IF(I1598&lt;=0,0,IF(I1598&lt;=15000,I1598,IF(I1598&lt;=40000,ROUNDUP(I1598/2,0)+7500,IF(I1598&lt;=70000,ROUNDUP(I1598/4,0)+17500,35000)))),MAX(IF(I1598&lt;=0,0,IF(I1598&lt;=15000,I1598,IF(I1598&lt;=40000,ROUNDUP(I1598/2,0)+7500,IF(I1598&lt;=70000,ROUNDUP(I1598/4,0)+17500,35000)))),MIN(IF(H1598&lt;=0,0,IF(H1598&lt;=12000,H1598,IF(H1598&lt;=32000,ROUNDUP(H1598/2,0)+6000,IF(H1598&lt;=56000,ROUNDUP(H1598/4,0)+14000,28000))))+IF(I1598&lt;=0,0,IF(I1598&lt;=15000,I1598,IF(I1598&lt;=40000,ROUNDUP(I1598/2,0)+7500,IF(I1598&lt;=70000,ROUNDUP(I1598/4,0)+17500,35000)))),28000))))</f>
        <v/>
      </c>
      <c r="V1598" s="18">
        <f>MIN(70000,S1598+T1598+U1598)</f>
        <v/>
      </c>
      <c r="W1598" s="18">
        <f>MAX(0,ROUNDDOWN(M1598-J1598-N1598-K1598-0,-3))</f>
        <v/>
      </c>
      <c r="X1598" s="18">
        <f>MAX(0,ROUNDDOWN(M1598-J1598-N1598-K1598-R1598,-3))</f>
        <v/>
      </c>
      <c r="Y1598" s="18">
        <f>IF(W1598&lt;=0,0,ROUNDDOWN((W1598*LOOKUP(W1598,{0,1950001,3300001,6950001,9000001,18000001,40000001},{0.05,0.1,0.2,0.23,0.33,0.4,0.45})-LOOKUP(W1598,{0,1950001,3300001,6950001,9000001,18000001,40000001},{0,97500,427500,636000,1536000,2796000,4796000}))*1.021,-2))</f>
        <v/>
      </c>
      <c r="Z1598" s="18">
        <f>IF(X1598&lt;=0,0,ROUNDDOWN((X1598*LOOKUP(X1598,{0,1950001,3300001,6950001,9000001,18000001,40000001},{0.05,0.1,0.2,0.23,0.33,0.4,0.45})-LOOKUP(X1598,{0,1950001,3300001,6950001,9000001,18000001,40000001},{0,97500,427500,636000,1536000,2796000,4796000}))*1.021,-2))</f>
        <v/>
      </c>
      <c r="AA1598" s="18">
        <f>MAX(0,ROUNDDOWN(M1598-J1598-430000-L1598-0,-3))</f>
        <v/>
      </c>
      <c r="AB1598" s="18">
        <f>MAX(0,ROUNDDOWN(M1598-J1598-430000-L1598-V1598,-3))</f>
        <v/>
      </c>
      <c r="AC1598" s="18">
        <f>IF(M1598&lt;=450000,0,MAX(0,ROUNDDOWN(AA1598*0.06-MIN(50000,AA1598)*0.03,-2))+MAX(0,ROUNDDOWN(AA1598*0.04-MIN(50000,AA1598)*0.02,-2)))</f>
        <v/>
      </c>
      <c r="AD1598" s="18">
        <f>IF(M1598&lt;=450000,0,MAX(0,ROUNDDOWN(AB1598*0.06-MIN(50000,AB1598)*0.03,-2))+MAX(0,ROUNDDOWN(AB1598*0.04-MIN(50000,AB1598)*0.02,-2)))</f>
        <v/>
      </c>
      <c r="AE1598" s="18">
        <f>Y1598-Z1598</f>
        <v/>
      </c>
      <c r="AF1598" s="18">
        <f>AC1598-AD1598</f>
        <v/>
      </c>
      <c r="AG1598" s="18">
        <f>AE1598+AF1598</f>
        <v/>
      </c>
      <c r="AH1598" s="20">
        <f>IF(W1598&lt;=0,0,LOOKUP(W1598,{0,1950001,3300001,6950001,9000001,18000001,40000001},{0.05,0.1,0.2,0.23,0.33,0.4,0.45}))</f>
        <v/>
      </c>
    </row>
    <row r="1599">
      <c r="A1599" t="inlineStr">
        <is>
          <t>1万円刻み 3区分8万円ずつ</t>
        </is>
      </c>
      <c r="B1599" s="18">
        <f>'4_1万円刻み'!$A$507</f>
        <v/>
      </c>
      <c r="C1599" s="19" t="n">
        <v>2026</v>
      </c>
      <c r="D1599" t="inlineStr">
        <is>
          <t>いいえ</t>
        </is>
      </c>
      <c r="E1599" s="18" t="n">
        <v>80000</v>
      </c>
      <c r="F1599" s="18" t="n">
        <v>0</v>
      </c>
      <c r="G1599" s="18" t="n">
        <v>80000</v>
      </c>
      <c r="H1599" s="18" t="n">
        <v>80000</v>
      </c>
      <c r="I1599" s="18" t="n">
        <v>0</v>
      </c>
      <c r="J1599" s="18">
        <f>ROUND(MIN(B1599/12,650000)*12*0.0915+MIN(B1599/12,1390000)*12*(0.0504+0)+B1599*0.005,0)</f>
        <v/>
      </c>
      <c r="K1599" s="18" t="n">
        <v>0</v>
      </c>
      <c r="L1599" s="18" t="n">
        <v>0</v>
      </c>
      <c r="M1599" s="18">
        <f>ROUND(IF(C1599&gt;=2026,IF(B1599&lt;741000,0,IF(B1599&lt;2191000,B1599-740000,IF(B1599&lt;2193000,1451000,IF(B1599&lt;2196000,1453000,IF(B1599&lt;2200000,1456000,IF(B1599&lt;3600000,ROUNDDOWN(B1599/4,-3)*2.8-80000,IF(B1599&lt;6600000,ROUNDDOWN(B1599/4,-3)*3.2-440000,IF(B1599&lt;8500000,ROUNDDOWN(B1599*0.9,0)-1100000,B1599-1950000)))))))),IF(B1599&lt;651000,0,IF(B1599&lt;1900000,B1599-650000,IF(B1599&lt;3600000,ROUNDDOWN(B1599/4,-3)*2.8-80000,IF(B1599&lt;6600000,ROUNDDOWN(B1599/4,-3)*3.2-440000,IF(B1599&lt;8500000,ROUNDDOWN(B1599*0.9,0)-1100000,B1599-1950000)))))),0)</f>
        <v/>
      </c>
      <c r="N1599" s="18">
        <f>IF(M1599&gt;23500000,NA(),IF(C1599&gt;=2026,IF(M1599&lt;=4890000,1040000,IF(M1599&lt;=6550000,670000,620000)),IF(M1599&lt;=1320000,950000,IF(M1599&lt;=3360000,880000,IF(M1599&lt;=4890000,680000,IF(M1599&lt;=6550000,630000,580000))))))</f>
        <v/>
      </c>
      <c r="O1599" s="18">
        <f>IF(F1599&lt;=0,IF(AND(D1599="はい",C1599&gt;=2026,C1599&lt;=2027),IF(E1599&lt;=0,0,IF(E1599&lt;=30000,E1599,IF(E1599&lt;=60000,ROUNDUP(E1599/2,0)+15000,IF(E1599&lt;=120000,ROUNDUP(E1599/4,0)+30000,60000)))),IF(E1599&lt;=0,0,IF(E1599&lt;=20000,E1599,IF(E1599&lt;=40000,ROUNDUP(E1599/2,0)+10000,IF(E1599&lt;=80000,ROUNDUP(E1599/4,0)+20000,40000))))),IF(E1599&lt;=0,IF(F1599&lt;=0,0,IF(F1599&lt;=25000,F1599,IF(F1599&lt;=50000,ROUNDUP(F1599/2,0)+12500,IF(F1599&lt;=100000,ROUNDUP(F1599/4,0)+25000,50000)))),MAX(IF(F1599&lt;=0,0,IF(F1599&lt;=25000,F1599,IF(F1599&lt;=50000,ROUNDUP(F1599/2,0)+12500,IF(F1599&lt;=100000,ROUNDUP(F1599/4,0)+25000,50000)))),MIN(IF(AND(D1599="はい",C1599&gt;=2026,C1599&lt;=2027),IF(E1599&lt;=0,0,IF(E1599&lt;=30000,E1599,IF(E1599&lt;=60000,ROUNDUP(E1599/2,0)+15000,IF(E1599&lt;=120000,ROUNDUP(E1599/4,0)+30000,60000)))),IF(E1599&lt;=0,0,IF(E1599&lt;=20000,E1599,IF(E1599&lt;=40000,ROUNDUP(E1599/2,0)+10000,IF(E1599&lt;=80000,ROUNDUP(E1599/4,0)+20000,40000)))))+IF(F1599&lt;=0,0,IF(F1599&lt;=25000,F1599,IF(F1599&lt;=50000,ROUNDUP(F1599/2,0)+12500,IF(F1599&lt;=100000,ROUNDUP(F1599/4,0)+25000,50000)))),IF(AND(D1599="はい",C1599&gt;=2026,C1599&lt;=2027),60000,40000)))))</f>
        <v/>
      </c>
      <c r="P1599" s="18">
        <f>IF(G1599&lt;=0,0,IF(G1599&lt;=20000,G1599,IF(G1599&lt;=40000,ROUNDUP(G1599/2,0)+10000,IF(G1599&lt;=80000,ROUNDUP(G1599/4,0)+20000,40000))))</f>
        <v/>
      </c>
      <c r="Q1599" s="18">
        <f>IF(I1599&lt;=0,IF(H1599&lt;=0,0,IF(H1599&lt;=20000,H1599,IF(H1599&lt;=40000,ROUNDUP(H1599/2,0)+10000,IF(H1599&lt;=80000,ROUNDUP(H1599/4,0)+20000,40000)))),IF(H1599&lt;=0,IF(I1599&lt;=0,0,IF(I1599&lt;=25000,I1599,IF(I1599&lt;=50000,ROUNDUP(I1599/2,0)+12500,IF(I1599&lt;=100000,ROUNDUP(I1599/4,0)+25000,50000)))),MAX(IF(I1599&lt;=0,0,IF(I1599&lt;=25000,I1599,IF(I1599&lt;=50000,ROUNDUP(I1599/2,0)+12500,IF(I1599&lt;=100000,ROUNDUP(I1599/4,0)+25000,50000)))),MIN(IF(H1599&lt;=0,0,IF(H1599&lt;=20000,H1599,IF(H1599&lt;=40000,ROUNDUP(H1599/2,0)+10000,IF(H1599&lt;=80000,ROUNDUP(H1599/4,0)+20000,40000))))+IF(I1599&lt;=0,0,IF(I1599&lt;=25000,I1599,IF(I1599&lt;=50000,ROUNDUP(I1599/2,0)+12500,IF(I1599&lt;=100000,ROUNDUP(I1599/4,0)+25000,50000)))),40000))))</f>
        <v/>
      </c>
      <c r="R1599" s="18">
        <f>MIN(120000,O1599+P1599+Q1599)</f>
        <v/>
      </c>
      <c r="S1599" s="18">
        <f>IF(F1599&lt;=0,IF(E1599&lt;=0,0,IF(E1599&lt;=12000,E1599,IF(E1599&lt;=32000,ROUNDUP(E1599/2,0)+6000,IF(E1599&lt;=56000,ROUNDUP(E1599/4,0)+14000,28000)))),IF(E1599&lt;=0,IF(F1599&lt;=0,0,IF(F1599&lt;=15000,F1599,IF(F1599&lt;=40000,ROUNDUP(F1599/2,0)+7500,IF(F1599&lt;=70000,ROUNDUP(F1599/4,0)+17500,35000)))),MAX(IF(F1599&lt;=0,0,IF(F1599&lt;=15000,F1599,IF(F1599&lt;=40000,ROUNDUP(F1599/2,0)+7500,IF(F1599&lt;=70000,ROUNDUP(F1599/4,0)+17500,35000)))),MIN(IF(E1599&lt;=0,0,IF(E1599&lt;=12000,E1599,IF(E1599&lt;=32000,ROUNDUP(E1599/2,0)+6000,IF(E1599&lt;=56000,ROUNDUP(E1599/4,0)+14000,28000))))+IF(F1599&lt;=0,0,IF(F1599&lt;=15000,F1599,IF(F1599&lt;=40000,ROUNDUP(F1599/2,0)+7500,IF(F1599&lt;=70000,ROUNDUP(F1599/4,0)+17500,35000)))),28000))))</f>
        <v/>
      </c>
      <c r="T1599" s="18">
        <f>IF(G1599&lt;=0,0,IF(G1599&lt;=12000,G1599,IF(G1599&lt;=32000,ROUNDUP(G1599/2,0)+6000,IF(G1599&lt;=56000,ROUNDUP(G1599/4,0)+14000,28000))))</f>
        <v/>
      </c>
      <c r="U1599" s="18">
        <f>IF(I1599&lt;=0,IF(H1599&lt;=0,0,IF(H1599&lt;=12000,H1599,IF(H1599&lt;=32000,ROUNDUP(H1599/2,0)+6000,IF(H1599&lt;=56000,ROUNDUP(H1599/4,0)+14000,28000)))),IF(H1599&lt;=0,IF(I1599&lt;=0,0,IF(I1599&lt;=15000,I1599,IF(I1599&lt;=40000,ROUNDUP(I1599/2,0)+7500,IF(I1599&lt;=70000,ROUNDUP(I1599/4,0)+17500,35000)))),MAX(IF(I1599&lt;=0,0,IF(I1599&lt;=15000,I1599,IF(I1599&lt;=40000,ROUNDUP(I1599/2,0)+7500,IF(I1599&lt;=70000,ROUNDUP(I1599/4,0)+17500,35000)))),MIN(IF(H1599&lt;=0,0,IF(H1599&lt;=12000,H1599,IF(H1599&lt;=32000,ROUNDUP(H1599/2,0)+6000,IF(H1599&lt;=56000,ROUNDUP(H1599/4,0)+14000,28000))))+IF(I1599&lt;=0,0,IF(I1599&lt;=15000,I1599,IF(I1599&lt;=40000,ROUNDUP(I1599/2,0)+7500,IF(I1599&lt;=70000,ROUNDUP(I1599/4,0)+17500,35000)))),28000))))</f>
        <v/>
      </c>
      <c r="V1599" s="18">
        <f>MIN(70000,S1599+T1599+U1599)</f>
        <v/>
      </c>
      <c r="W1599" s="18">
        <f>MAX(0,ROUNDDOWN(M1599-J1599-N1599-K1599-0,-3))</f>
        <v/>
      </c>
      <c r="X1599" s="18">
        <f>MAX(0,ROUNDDOWN(M1599-J1599-N1599-K1599-R1599,-3))</f>
        <v/>
      </c>
      <c r="Y1599" s="18">
        <f>IF(W1599&lt;=0,0,ROUNDDOWN((W1599*LOOKUP(W1599,{0,1950001,3300001,6950001,9000001,18000001,40000001},{0.05,0.1,0.2,0.23,0.33,0.4,0.45})-LOOKUP(W1599,{0,1950001,3300001,6950001,9000001,18000001,40000001},{0,97500,427500,636000,1536000,2796000,4796000}))*1.021,-2))</f>
        <v/>
      </c>
      <c r="Z1599" s="18">
        <f>IF(X1599&lt;=0,0,ROUNDDOWN((X1599*LOOKUP(X1599,{0,1950001,3300001,6950001,9000001,18000001,40000001},{0.05,0.1,0.2,0.23,0.33,0.4,0.45})-LOOKUP(X1599,{0,1950001,3300001,6950001,9000001,18000001,40000001},{0,97500,427500,636000,1536000,2796000,4796000}))*1.021,-2))</f>
        <v/>
      </c>
      <c r="AA1599" s="18">
        <f>MAX(0,ROUNDDOWN(M1599-J1599-430000-L1599-0,-3))</f>
        <v/>
      </c>
      <c r="AB1599" s="18">
        <f>MAX(0,ROUNDDOWN(M1599-J1599-430000-L1599-V1599,-3))</f>
        <v/>
      </c>
      <c r="AC1599" s="18">
        <f>IF(M1599&lt;=450000,0,MAX(0,ROUNDDOWN(AA1599*0.06-MIN(50000,AA1599)*0.03,-2))+MAX(0,ROUNDDOWN(AA1599*0.04-MIN(50000,AA1599)*0.02,-2)))</f>
        <v/>
      </c>
      <c r="AD1599" s="18">
        <f>IF(M1599&lt;=450000,0,MAX(0,ROUNDDOWN(AB1599*0.06-MIN(50000,AB1599)*0.03,-2))+MAX(0,ROUNDDOWN(AB1599*0.04-MIN(50000,AB1599)*0.02,-2)))</f>
        <v/>
      </c>
      <c r="AE1599" s="18">
        <f>Y1599-Z1599</f>
        <v/>
      </c>
      <c r="AF1599" s="18">
        <f>AC1599-AD1599</f>
        <v/>
      </c>
      <c r="AG1599" s="18">
        <f>AE1599+AF1599</f>
        <v/>
      </c>
      <c r="AH1599" s="20">
        <f>IF(W1599&lt;=0,0,LOOKUP(W1599,{0,1950001,3300001,6950001,9000001,18000001,40000001},{0.05,0.1,0.2,0.23,0.33,0.4,0.45}))</f>
        <v/>
      </c>
    </row>
    <row r="1600">
      <c r="A1600" t="inlineStr">
        <is>
          <t>1万円刻み 一般8万円</t>
        </is>
      </c>
      <c r="B1600" s="18">
        <f>'4_1万円刻み'!$A$507</f>
        <v/>
      </c>
      <c r="C1600" s="19" t="n">
        <v>2026</v>
      </c>
      <c r="D1600" t="inlineStr">
        <is>
          <t>いいえ</t>
        </is>
      </c>
      <c r="E1600" s="18" t="n">
        <v>80000</v>
      </c>
      <c r="F1600" s="18" t="n">
        <v>0</v>
      </c>
      <c r="G1600" s="18" t="n">
        <v>0</v>
      </c>
      <c r="H1600" s="18" t="n">
        <v>0</v>
      </c>
      <c r="I1600" s="18" t="n">
        <v>0</v>
      </c>
      <c r="J1600" s="18">
        <f>ROUND(MIN(B1600/12,650000)*12*0.0915+MIN(B1600/12,1390000)*12*(0.0504+0)+B1600*0.005,0)</f>
        <v/>
      </c>
      <c r="K1600" s="18" t="n">
        <v>0</v>
      </c>
      <c r="L1600" s="18" t="n">
        <v>0</v>
      </c>
      <c r="M1600" s="18">
        <f>ROUND(IF(C1600&gt;=2026,IF(B1600&lt;741000,0,IF(B1600&lt;2191000,B1600-740000,IF(B1600&lt;2193000,1451000,IF(B1600&lt;2196000,1453000,IF(B1600&lt;2200000,1456000,IF(B1600&lt;3600000,ROUNDDOWN(B1600/4,-3)*2.8-80000,IF(B1600&lt;6600000,ROUNDDOWN(B1600/4,-3)*3.2-440000,IF(B1600&lt;8500000,ROUNDDOWN(B1600*0.9,0)-1100000,B1600-1950000)))))))),IF(B1600&lt;651000,0,IF(B1600&lt;1900000,B1600-650000,IF(B1600&lt;3600000,ROUNDDOWN(B1600/4,-3)*2.8-80000,IF(B1600&lt;6600000,ROUNDDOWN(B1600/4,-3)*3.2-440000,IF(B1600&lt;8500000,ROUNDDOWN(B1600*0.9,0)-1100000,B1600-1950000)))))),0)</f>
        <v/>
      </c>
      <c r="N1600" s="18">
        <f>IF(M1600&gt;23500000,NA(),IF(C1600&gt;=2026,IF(M1600&lt;=4890000,1040000,IF(M1600&lt;=6550000,670000,620000)),IF(M1600&lt;=1320000,950000,IF(M1600&lt;=3360000,880000,IF(M1600&lt;=4890000,680000,IF(M1600&lt;=6550000,630000,580000))))))</f>
        <v/>
      </c>
      <c r="O1600" s="18">
        <f>IF(F1600&lt;=0,IF(AND(D1600="はい",C1600&gt;=2026,C1600&lt;=2027),IF(E1600&lt;=0,0,IF(E1600&lt;=30000,E1600,IF(E1600&lt;=60000,ROUNDUP(E1600/2,0)+15000,IF(E1600&lt;=120000,ROUNDUP(E1600/4,0)+30000,60000)))),IF(E1600&lt;=0,0,IF(E1600&lt;=20000,E1600,IF(E1600&lt;=40000,ROUNDUP(E1600/2,0)+10000,IF(E1600&lt;=80000,ROUNDUP(E1600/4,0)+20000,40000))))),IF(E1600&lt;=0,IF(F1600&lt;=0,0,IF(F1600&lt;=25000,F1600,IF(F1600&lt;=50000,ROUNDUP(F1600/2,0)+12500,IF(F1600&lt;=100000,ROUNDUP(F1600/4,0)+25000,50000)))),MAX(IF(F1600&lt;=0,0,IF(F1600&lt;=25000,F1600,IF(F1600&lt;=50000,ROUNDUP(F1600/2,0)+12500,IF(F1600&lt;=100000,ROUNDUP(F1600/4,0)+25000,50000)))),MIN(IF(AND(D1600="はい",C1600&gt;=2026,C1600&lt;=2027),IF(E1600&lt;=0,0,IF(E1600&lt;=30000,E1600,IF(E1600&lt;=60000,ROUNDUP(E1600/2,0)+15000,IF(E1600&lt;=120000,ROUNDUP(E1600/4,0)+30000,60000)))),IF(E1600&lt;=0,0,IF(E1600&lt;=20000,E1600,IF(E1600&lt;=40000,ROUNDUP(E1600/2,0)+10000,IF(E1600&lt;=80000,ROUNDUP(E1600/4,0)+20000,40000)))))+IF(F1600&lt;=0,0,IF(F1600&lt;=25000,F1600,IF(F1600&lt;=50000,ROUNDUP(F1600/2,0)+12500,IF(F1600&lt;=100000,ROUNDUP(F1600/4,0)+25000,50000)))),IF(AND(D1600="はい",C1600&gt;=2026,C1600&lt;=2027),60000,40000)))))</f>
        <v/>
      </c>
      <c r="P1600" s="18">
        <f>IF(G1600&lt;=0,0,IF(G1600&lt;=20000,G1600,IF(G1600&lt;=40000,ROUNDUP(G1600/2,0)+10000,IF(G1600&lt;=80000,ROUNDUP(G1600/4,0)+20000,40000))))</f>
        <v/>
      </c>
      <c r="Q1600" s="18">
        <f>IF(I1600&lt;=0,IF(H1600&lt;=0,0,IF(H1600&lt;=20000,H1600,IF(H1600&lt;=40000,ROUNDUP(H1600/2,0)+10000,IF(H1600&lt;=80000,ROUNDUP(H1600/4,0)+20000,40000)))),IF(H1600&lt;=0,IF(I1600&lt;=0,0,IF(I1600&lt;=25000,I1600,IF(I1600&lt;=50000,ROUNDUP(I1600/2,0)+12500,IF(I1600&lt;=100000,ROUNDUP(I1600/4,0)+25000,50000)))),MAX(IF(I1600&lt;=0,0,IF(I1600&lt;=25000,I1600,IF(I1600&lt;=50000,ROUNDUP(I1600/2,0)+12500,IF(I1600&lt;=100000,ROUNDUP(I1600/4,0)+25000,50000)))),MIN(IF(H1600&lt;=0,0,IF(H1600&lt;=20000,H1600,IF(H1600&lt;=40000,ROUNDUP(H1600/2,0)+10000,IF(H1600&lt;=80000,ROUNDUP(H1600/4,0)+20000,40000))))+IF(I1600&lt;=0,0,IF(I1600&lt;=25000,I1600,IF(I1600&lt;=50000,ROUNDUP(I1600/2,0)+12500,IF(I1600&lt;=100000,ROUNDUP(I1600/4,0)+25000,50000)))),40000))))</f>
        <v/>
      </c>
      <c r="R1600" s="18">
        <f>MIN(120000,O1600+P1600+Q1600)</f>
        <v/>
      </c>
      <c r="S1600" s="18">
        <f>IF(F1600&lt;=0,IF(E1600&lt;=0,0,IF(E1600&lt;=12000,E1600,IF(E1600&lt;=32000,ROUNDUP(E1600/2,0)+6000,IF(E1600&lt;=56000,ROUNDUP(E1600/4,0)+14000,28000)))),IF(E1600&lt;=0,IF(F1600&lt;=0,0,IF(F1600&lt;=15000,F1600,IF(F1600&lt;=40000,ROUNDUP(F1600/2,0)+7500,IF(F1600&lt;=70000,ROUNDUP(F1600/4,0)+17500,35000)))),MAX(IF(F1600&lt;=0,0,IF(F1600&lt;=15000,F1600,IF(F1600&lt;=40000,ROUNDUP(F1600/2,0)+7500,IF(F1600&lt;=70000,ROUNDUP(F1600/4,0)+17500,35000)))),MIN(IF(E1600&lt;=0,0,IF(E1600&lt;=12000,E1600,IF(E1600&lt;=32000,ROUNDUP(E1600/2,0)+6000,IF(E1600&lt;=56000,ROUNDUP(E1600/4,0)+14000,28000))))+IF(F1600&lt;=0,0,IF(F1600&lt;=15000,F1600,IF(F1600&lt;=40000,ROUNDUP(F1600/2,0)+7500,IF(F1600&lt;=70000,ROUNDUP(F1600/4,0)+17500,35000)))),28000))))</f>
        <v/>
      </c>
      <c r="T1600" s="18">
        <f>IF(G1600&lt;=0,0,IF(G1600&lt;=12000,G1600,IF(G1600&lt;=32000,ROUNDUP(G1600/2,0)+6000,IF(G1600&lt;=56000,ROUNDUP(G1600/4,0)+14000,28000))))</f>
        <v/>
      </c>
      <c r="U1600" s="18">
        <f>IF(I1600&lt;=0,IF(H1600&lt;=0,0,IF(H1600&lt;=12000,H1600,IF(H1600&lt;=32000,ROUNDUP(H1600/2,0)+6000,IF(H1600&lt;=56000,ROUNDUP(H1600/4,0)+14000,28000)))),IF(H1600&lt;=0,IF(I1600&lt;=0,0,IF(I1600&lt;=15000,I1600,IF(I1600&lt;=40000,ROUNDUP(I1600/2,0)+7500,IF(I1600&lt;=70000,ROUNDUP(I1600/4,0)+17500,35000)))),MAX(IF(I1600&lt;=0,0,IF(I1600&lt;=15000,I1600,IF(I1600&lt;=40000,ROUNDUP(I1600/2,0)+7500,IF(I1600&lt;=70000,ROUNDUP(I1600/4,0)+17500,35000)))),MIN(IF(H1600&lt;=0,0,IF(H1600&lt;=12000,H1600,IF(H1600&lt;=32000,ROUNDUP(H1600/2,0)+6000,IF(H1600&lt;=56000,ROUNDUP(H1600/4,0)+14000,28000))))+IF(I1600&lt;=0,0,IF(I1600&lt;=15000,I1600,IF(I1600&lt;=40000,ROUNDUP(I1600/2,0)+7500,IF(I1600&lt;=70000,ROUNDUP(I1600/4,0)+17500,35000)))),28000))))</f>
        <v/>
      </c>
      <c r="V1600" s="18">
        <f>MIN(70000,S1600+T1600+U1600)</f>
        <v/>
      </c>
      <c r="W1600" s="18">
        <f>MAX(0,ROUNDDOWN(M1600-J1600-N1600-K1600-0,-3))</f>
        <v/>
      </c>
      <c r="X1600" s="18">
        <f>MAX(0,ROUNDDOWN(M1600-J1600-N1600-K1600-R1600,-3))</f>
        <v/>
      </c>
      <c r="Y1600" s="18">
        <f>IF(W1600&lt;=0,0,ROUNDDOWN((W1600*LOOKUP(W1600,{0,1950001,3300001,6950001,9000001,18000001,40000001},{0.05,0.1,0.2,0.23,0.33,0.4,0.45})-LOOKUP(W1600,{0,1950001,3300001,6950001,9000001,18000001,40000001},{0,97500,427500,636000,1536000,2796000,4796000}))*1.021,-2))</f>
        <v/>
      </c>
      <c r="Z1600" s="18">
        <f>IF(X1600&lt;=0,0,ROUNDDOWN((X1600*LOOKUP(X1600,{0,1950001,3300001,6950001,9000001,18000001,40000001},{0.05,0.1,0.2,0.23,0.33,0.4,0.45})-LOOKUP(X1600,{0,1950001,3300001,6950001,9000001,18000001,40000001},{0,97500,427500,636000,1536000,2796000,4796000}))*1.021,-2))</f>
        <v/>
      </c>
      <c r="AA1600" s="18">
        <f>MAX(0,ROUNDDOWN(M1600-J1600-430000-L1600-0,-3))</f>
        <v/>
      </c>
      <c r="AB1600" s="18">
        <f>MAX(0,ROUNDDOWN(M1600-J1600-430000-L1600-V1600,-3))</f>
        <v/>
      </c>
      <c r="AC1600" s="18">
        <f>IF(M1600&lt;=450000,0,MAX(0,ROUNDDOWN(AA1600*0.06-MIN(50000,AA1600)*0.03,-2))+MAX(0,ROUNDDOWN(AA1600*0.04-MIN(50000,AA1600)*0.02,-2)))</f>
        <v/>
      </c>
      <c r="AD1600" s="18">
        <f>IF(M1600&lt;=450000,0,MAX(0,ROUNDDOWN(AB1600*0.06-MIN(50000,AB1600)*0.03,-2))+MAX(0,ROUNDDOWN(AB1600*0.04-MIN(50000,AB1600)*0.02,-2)))</f>
        <v/>
      </c>
      <c r="AE1600" s="18">
        <f>Y1600-Z1600</f>
        <v/>
      </c>
      <c r="AF1600" s="18">
        <f>AC1600-AD1600</f>
        <v/>
      </c>
      <c r="AG1600" s="18">
        <f>AE1600+AF1600</f>
        <v/>
      </c>
      <c r="AH1600" s="20">
        <f>IF(W1600&lt;=0,0,LOOKUP(W1600,{0,1950001,3300001,6950001,9000001,18000001,40000001},{0.05,0.1,0.2,0.23,0.33,0.4,0.45}))</f>
        <v/>
      </c>
    </row>
    <row r="1601">
      <c r="A1601" t="inlineStr">
        <is>
          <t>1万円刻み 特例あり一般12万円</t>
        </is>
      </c>
      <c r="B1601" s="18">
        <f>'4_1万円刻み'!$A$507</f>
        <v/>
      </c>
      <c r="C1601" s="19" t="n">
        <v>2026</v>
      </c>
      <c r="D1601" t="inlineStr">
        <is>
          <t>はい</t>
        </is>
      </c>
      <c r="E1601" s="18" t="n">
        <v>120000</v>
      </c>
      <c r="F1601" s="18" t="n">
        <v>0</v>
      </c>
      <c r="G1601" s="18" t="n">
        <v>0</v>
      </c>
      <c r="H1601" s="18" t="n">
        <v>0</v>
      </c>
      <c r="I1601" s="18" t="n">
        <v>0</v>
      </c>
      <c r="J1601" s="18">
        <f>ROUND(MIN(B1601/12,650000)*12*0.0915+MIN(B1601/12,1390000)*12*(0.0504+0)+B1601*0.005,0)</f>
        <v/>
      </c>
      <c r="K1601" s="18" t="n">
        <v>0</v>
      </c>
      <c r="L1601" s="18" t="n">
        <v>0</v>
      </c>
      <c r="M1601" s="18">
        <f>ROUND(IF(C1601&gt;=2026,IF(B1601&lt;741000,0,IF(B1601&lt;2191000,B1601-740000,IF(B1601&lt;2193000,1451000,IF(B1601&lt;2196000,1453000,IF(B1601&lt;2200000,1456000,IF(B1601&lt;3600000,ROUNDDOWN(B1601/4,-3)*2.8-80000,IF(B1601&lt;6600000,ROUNDDOWN(B1601/4,-3)*3.2-440000,IF(B1601&lt;8500000,ROUNDDOWN(B1601*0.9,0)-1100000,B1601-1950000)))))))),IF(B1601&lt;651000,0,IF(B1601&lt;1900000,B1601-650000,IF(B1601&lt;3600000,ROUNDDOWN(B1601/4,-3)*2.8-80000,IF(B1601&lt;6600000,ROUNDDOWN(B1601/4,-3)*3.2-440000,IF(B1601&lt;8500000,ROUNDDOWN(B1601*0.9,0)-1100000,B1601-1950000)))))),0)</f>
        <v/>
      </c>
      <c r="N1601" s="18">
        <f>IF(M1601&gt;23500000,NA(),IF(C1601&gt;=2026,IF(M1601&lt;=4890000,1040000,IF(M1601&lt;=6550000,670000,620000)),IF(M1601&lt;=1320000,950000,IF(M1601&lt;=3360000,880000,IF(M1601&lt;=4890000,680000,IF(M1601&lt;=6550000,630000,580000))))))</f>
        <v/>
      </c>
      <c r="O1601" s="18">
        <f>IF(F1601&lt;=0,IF(AND(D1601="はい",C1601&gt;=2026,C1601&lt;=2027),IF(E1601&lt;=0,0,IF(E1601&lt;=30000,E1601,IF(E1601&lt;=60000,ROUNDUP(E1601/2,0)+15000,IF(E1601&lt;=120000,ROUNDUP(E1601/4,0)+30000,60000)))),IF(E1601&lt;=0,0,IF(E1601&lt;=20000,E1601,IF(E1601&lt;=40000,ROUNDUP(E1601/2,0)+10000,IF(E1601&lt;=80000,ROUNDUP(E1601/4,0)+20000,40000))))),IF(E1601&lt;=0,IF(F1601&lt;=0,0,IF(F1601&lt;=25000,F1601,IF(F1601&lt;=50000,ROUNDUP(F1601/2,0)+12500,IF(F1601&lt;=100000,ROUNDUP(F1601/4,0)+25000,50000)))),MAX(IF(F1601&lt;=0,0,IF(F1601&lt;=25000,F1601,IF(F1601&lt;=50000,ROUNDUP(F1601/2,0)+12500,IF(F1601&lt;=100000,ROUNDUP(F1601/4,0)+25000,50000)))),MIN(IF(AND(D1601="はい",C1601&gt;=2026,C1601&lt;=2027),IF(E1601&lt;=0,0,IF(E1601&lt;=30000,E1601,IF(E1601&lt;=60000,ROUNDUP(E1601/2,0)+15000,IF(E1601&lt;=120000,ROUNDUP(E1601/4,0)+30000,60000)))),IF(E1601&lt;=0,0,IF(E1601&lt;=20000,E1601,IF(E1601&lt;=40000,ROUNDUP(E1601/2,0)+10000,IF(E1601&lt;=80000,ROUNDUP(E1601/4,0)+20000,40000)))))+IF(F1601&lt;=0,0,IF(F1601&lt;=25000,F1601,IF(F1601&lt;=50000,ROUNDUP(F1601/2,0)+12500,IF(F1601&lt;=100000,ROUNDUP(F1601/4,0)+25000,50000)))),IF(AND(D1601="はい",C1601&gt;=2026,C1601&lt;=2027),60000,40000)))))</f>
        <v/>
      </c>
      <c r="P1601" s="18">
        <f>IF(G1601&lt;=0,0,IF(G1601&lt;=20000,G1601,IF(G1601&lt;=40000,ROUNDUP(G1601/2,0)+10000,IF(G1601&lt;=80000,ROUNDUP(G1601/4,0)+20000,40000))))</f>
        <v/>
      </c>
      <c r="Q1601" s="18">
        <f>IF(I1601&lt;=0,IF(H1601&lt;=0,0,IF(H1601&lt;=20000,H1601,IF(H1601&lt;=40000,ROUNDUP(H1601/2,0)+10000,IF(H1601&lt;=80000,ROUNDUP(H1601/4,0)+20000,40000)))),IF(H1601&lt;=0,IF(I1601&lt;=0,0,IF(I1601&lt;=25000,I1601,IF(I1601&lt;=50000,ROUNDUP(I1601/2,0)+12500,IF(I1601&lt;=100000,ROUNDUP(I1601/4,0)+25000,50000)))),MAX(IF(I1601&lt;=0,0,IF(I1601&lt;=25000,I1601,IF(I1601&lt;=50000,ROUNDUP(I1601/2,0)+12500,IF(I1601&lt;=100000,ROUNDUP(I1601/4,0)+25000,50000)))),MIN(IF(H1601&lt;=0,0,IF(H1601&lt;=20000,H1601,IF(H1601&lt;=40000,ROUNDUP(H1601/2,0)+10000,IF(H1601&lt;=80000,ROUNDUP(H1601/4,0)+20000,40000))))+IF(I1601&lt;=0,0,IF(I1601&lt;=25000,I1601,IF(I1601&lt;=50000,ROUNDUP(I1601/2,0)+12500,IF(I1601&lt;=100000,ROUNDUP(I1601/4,0)+25000,50000)))),40000))))</f>
        <v/>
      </c>
      <c r="R1601" s="18">
        <f>MIN(120000,O1601+P1601+Q1601)</f>
        <v/>
      </c>
      <c r="S1601" s="18">
        <f>IF(F1601&lt;=0,IF(E1601&lt;=0,0,IF(E1601&lt;=12000,E1601,IF(E1601&lt;=32000,ROUNDUP(E1601/2,0)+6000,IF(E1601&lt;=56000,ROUNDUP(E1601/4,0)+14000,28000)))),IF(E1601&lt;=0,IF(F1601&lt;=0,0,IF(F1601&lt;=15000,F1601,IF(F1601&lt;=40000,ROUNDUP(F1601/2,0)+7500,IF(F1601&lt;=70000,ROUNDUP(F1601/4,0)+17500,35000)))),MAX(IF(F1601&lt;=0,0,IF(F1601&lt;=15000,F1601,IF(F1601&lt;=40000,ROUNDUP(F1601/2,0)+7500,IF(F1601&lt;=70000,ROUNDUP(F1601/4,0)+17500,35000)))),MIN(IF(E1601&lt;=0,0,IF(E1601&lt;=12000,E1601,IF(E1601&lt;=32000,ROUNDUP(E1601/2,0)+6000,IF(E1601&lt;=56000,ROUNDUP(E1601/4,0)+14000,28000))))+IF(F1601&lt;=0,0,IF(F1601&lt;=15000,F1601,IF(F1601&lt;=40000,ROUNDUP(F1601/2,0)+7500,IF(F1601&lt;=70000,ROUNDUP(F1601/4,0)+17500,35000)))),28000))))</f>
        <v/>
      </c>
      <c r="T1601" s="18">
        <f>IF(G1601&lt;=0,0,IF(G1601&lt;=12000,G1601,IF(G1601&lt;=32000,ROUNDUP(G1601/2,0)+6000,IF(G1601&lt;=56000,ROUNDUP(G1601/4,0)+14000,28000))))</f>
        <v/>
      </c>
      <c r="U1601" s="18">
        <f>IF(I1601&lt;=0,IF(H1601&lt;=0,0,IF(H1601&lt;=12000,H1601,IF(H1601&lt;=32000,ROUNDUP(H1601/2,0)+6000,IF(H1601&lt;=56000,ROUNDUP(H1601/4,0)+14000,28000)))),IF(H1601&lt;=0,IF(I1601&lt;=0,0,IF(I1601&lt;=15000,I1601,IF(I1601&lt;=40000,ROUNDUP(I1601/2,0)+7500,IF(I1601&lt;=70000,ROUNDUP(I1601/4,0)+17500,35000)))),MAX(IF(I1601&lt;=0,0,IF(I1601&lt;=15000,I1601,IF(I1601&lt;=40000,ROUNDUP(I1601/2,0)+7500,IF(I1601&lt;=70000,ROUNDUP(I1601/4,0)+17500,35000)))),MIN(IF(H1601&lt;=0,0,IF(H1601&lt;=12000,H1601,IF(H1601&lt;=32000,ROUNDUP(H1601/2,0)+6000,IF(H1601&lt;=56000,ROUNDUP(H1601/4,0)+14000,28000))))+IF(I1601&lt;=0,0,IF(I1601&lt;=15000,I1601,IF(I1601&lt;=40000,ROUNDUP(I1601/2,0)+7500,IF(I1601&lt;=70000,ROUNDUP(I1601/4,0)+17500,35000)))),28000))))</f>
        <v/>
      </c>
      <c r="V1601" s="18">
        <f>MIN(70000,S1601+T1601+U1601)</f>
        <v/>
      </c>
      <c r="W1601" s="18">
        <f>MAX(0,ROUNDDOWN(M1601-J1601-N1601-K1601-0,-3))</f>
        <v/>
      </c>
      <c r="X1601" s="18">
        <f>MAX(0,ROUNDDOWN(M1601-J1601-N1601-K1601-R1601,-3))</f>
        <v/>
      </c>
      <c r="Y1601" s="18">
        <f>IF(W1601&lt;=0,0,ROUNDDOWN((W1601*LOOKUP(W1601,{0,1950001,3300001,6950001,9000001,18000001,40000001},{0.05,0.1,0.2,0.23,0.33,0.4,0.45})-LOOKUP(W1601,{0,1950001,3300001,6950001,9000001,18000001,40000001},{0,97500,427500,636000,1536000,2796000,4796000}))*1.021,-2))</f>
        <v/>
      </c>
      <c r="Z1601" s="18">
        <f>IF(X1601&lt;=0,0,ROUNDDOWN((X1601*LOOKUP(X1601,{0,1950001,3300001,6950001,9000001,18000001,40000001},{0.05,0.1,0.2,0.23,0.33,0.4,0.45})-LOOKUP(X1601,{0,1950001,3300001,6950001,9000001,18000001,40000001},{0,97500,427500,636000,1536000,2796000,4796000}))*1.021,-2))</f>
        <v/>
      </c>
      <c r="AA1601" s="18">
        <f>MAX(0,ROUNDDOWN(M1601-J1601-430000-L1601-0,-3))</f>
        <v/>
      </c>
      <c r="AB1601" s="18">
        <f>MAX(0,ROUNDDOWN(M1601-J1601-430000-L1601-V1601,-3))</f>
        <v/>
      </c>
      <c r="AC1601" s="18">
        <f>IF(M1601&lt;=450000,0,MAX(0,ROUNDDOWN(AA1601*0.06-MIN(50000,AA1601)*0.03,-2))+MAX(0,ROUNDDOWN(AA1601*0.04-MIN(50000,AA1601)*0.02,-2)))</f>
        <v/>
      </c>
      <c r="AD1601" s="18">
        <f>IF(M1601&lt;=450000,0,MAX(0,ROUNDDOWN(AB1601*0.06-MIN(50000,AB1601)*0.03,-2))+MAX(0,ROUNDDOWN(AB1601*0.04-MIN(50000,AB1601)*0.02,-2)))</f>
        <v/>
      </c>
      <c r="AE1601" s="18">
        <f>Y1601-Z1601</f>
        <v/>
      </c>
      <c r="AF1601" s="18">
        <f>AC1601-AD1601</f>
        <v/>
      </c>
      <c r="AG1601" s="18">
        <f>AE1601+AF1601</f>
        <v/>
      </c>
      <c r="AH1601" s="20">
        <f>IF(W1601&lt;=0,0,LOOKUP(W1601,{0,1950001,3300001,6950001,9000001,18000001,40000001},{0.05,0.1,0.2,0.23,0.33,0.4,0.45}))</f>
        <v/>
      </c>
    </row>
    <row r="1602">
      <c r="A1602" t="inlineStr">
        <is>
          <t>1万円刻み 3区分8万円ずつ</t>
        </is>
      </c>
      <c r="B1602" s="18">
        <f>'4_1万円刻み'!$A$508</f>
        <v/>
      </c>
      <c r="C1602" s="19" t="n">
        <v>2026</v>
      </c>
      <c r="D1602" t="inlineStr">
        <is>
          <t>いいえ</t>
        </is>
      </c>
      <c r="E1602" s="18" t="n">
        <v>80000</v>
      </c>
      <c r="F1602" s="18" t="n">
        <v>0</v>
      </c>
      <c r="G1602" s="18" t="n">
        <v>80000</v>
      </c>
      <c r="H1602" s="18" t="n">
        <v>80000</v>
      </c>
      <c r="I1602" s="18" t="n">
        <v>0</v>
      </c>
      <c r="J1602" s="18">
        <f>ROUND(MIN(B1602/12,650000)*12*0.0915+MIN(B1602/12,1390000)*12*(0.0504+0)+B1602*0.005,0)</f>
        <v/>
      </c>
      <c r="K1602" s="18" t="n">
        <v>0</v>
      </c>
      <c r="L1602" s="18" t="n">
        <v>0</v>
      </c>
      <c r="M1602" s="18">
        <f>ROUND(IF(C1602&gt;=2026,IF(B1602&lt;741000,0,IF(B1602&lt;2191000,B1602-740000,IF(B1602&lt;2193000,1451000,IF(B1602&lt;2196000,1453000,IF(B1602&lt;2200000,1456000,IF(B1602&lt;3600000,ROUNDDOWN(B1602/4,-3)*2.8-80000,IF(B1602&lt;6600000,ROUNDDOWN(B1602/4,-3)*3.2-440000,IF(B1602&lt;8500000,ROUNDDOWN(B1602*0.9,0)-1100000,B1602-1950000)))))))),IF(B1602&lt;651000,0,IF(B1602&lt;1900000,B1602-650000,IF(B1602&lt;3600000,ROUNDDOWN(B1602/4,-3)*2.8-80000,IF(B1602&lt;6600000,ROUNDDOWN(B1602/4,-3)*3.2-440000,IF(B1602&lt;8500000,ROUNDDOWN(B1602*0.9,0)-1100000,B1602-1950000)))))),0)</f>
        <v/>
      </c>
      <c r="N1602" s="18">
        <f>IF(M1602&gt;23500000,NA(),IF(C1602&gt;=2026,IF(M1602&lt;=4890000,1040000,IF(M1602&lt;=6550000,670000,620000)),IF(M1602&lt;=1320000,950000,IF(M1602&lt;=3360000,880000,IF(M1602&lt;=4890000,680000,IF(M1602&lt;=6550000,630000,580000))))))</f>
        <v/>
      </c>
      <c r="O1602" s="18">
        <f>IF(F1602&lt;=0,IF(AND(D1602="はい",C1602&gt;=2026,C1602&lt;=2027),IF(E1602&lt;=0,0,IF(E1602&lt;=30000,E1602,IF(E1602&lt;=60000,ROUNDUP(E1602/2,0)+15000,IF(E1602&lt;=120000,ROUNDUP(E1602/4,0)+30000,60000)))),IF(E1602&lt;=0,0,IF(E1602&lt;=20000,E1602,IF(E1602&lt;=40000,ROUNDUP(E1602/2,0)+10000,IF(E1602&lt;=80000,ROUNDUP(E1602/4,0)+20000,40000))))),IF(E1602&lt;=0,IF(F1602&lt;=0,0,IF(F1602&lt;=25000,F1602,IF(F1602&lt;=50000,ROUNDUP(F1602/2,0)+12500,IF(F1602&lt;=100000,ROUNDUP(F1602/4,0)+25000,50000)))),MAX(IF(F1602&lt;=0,0,IF(F1602&lt;=25000,F1602,IF(F1602&lt;=50000,ROUNDUP(F1602/2,0)+12500,IF(F1602&lt;=100000,ROUNDUP(F1602/4,0)+25000,50000)))),MIN(IF(AND(D1602="はい",C1602&gt;=2026,C1602&lt;=2027),IF(E1602&lt;=0,0,IF(E1602&lt;=30000,E1602,IF(E1602&lt;=60000,ROUNDUP(E1602/2,0)+15000,IF(E1602&lt;=120000,ROUNDUP(E1602/4,0)+30000,60000)))),IF(E1602&lt;=0,0,IF(E1602&lt;=20000,E1602,IF(E1602&lt;=40000,ROUNDUP(E1602/2,0)+10000,IF(E1602&lt;=80000,ROUNDUP(E1602/4,0)+20000,40000)))))+IF(F1602&lt;=0,0,IF(F1602&lt;=25000,F1602,IF(F1602&lt;=50000,ROUNDUP(F1602/2,0)+12500,IF(F1602&lt;=100000,ROUNDUP(F1602/4,0)+25000,50000)))),IF(AND(D1602="はい",C1602&gt;=2026,C1602&lt;=2027),60000,40000)))))</f>
        <v/>
      </c>
      <c r="P1602" s="18">
        <f>IF(G1602&lt;=0,0,IF(G1602&lt;=20000,G1602,IF(G1602&lt;=40000,ROUNDUP(G1602/2,0)+10000,IF(G1602&lt;=80000,ROUNDUP(G1602/4,0)+20000,40000))))</f>
        <v/>
      </c>
      <c r="Q1602" s="18">
        <f>IF(I1602&lt;=0,IF(H1602&lt;=0,0,IF(H1602&lt;=20000,H1602,IF(H1602&lt;=40000,ROUNDUP(H1602/2,0)+10000,IF(H1602&lt;=80000,ROUNDUP(H1602/4,0)+20000,40000)))),IF(H1602&lt;=0,IF(I1602&lt;=0,0,IF(I1602&lt;=25000,I1602,IF(I1602&lt;=50000,ROUNDUP(I1602/2,0)+12500,IF(I1602&lt;=100000,ROUNDUP(I1602/4,0)+25000,50000)))),MAX(IF(I1602&lt;=0,0,IF(I1602&lt;=25000,I1602,IF(I1602&lt;=50000,ROUNDUP(I1602/2,0)+12500,IF(I1602&lt;=100000,ROUNDUP(I1602/4,0)+25000,50000)))),MIN(IF(H1602&lt;=0,0,IF(H1602&lt;=20000,H1602,IF(H1602&lt;=40000,ROUNDUP(H1602/2,0)+10000,IF(H1602&lt;=80000,ROUNDUP(H1602/4,0)+20000,40000))))+IF(I1602&lt;=0,0,IF(I1602&lt;=25000,I1602,IF(I1602&lt;=50000,ROUNDUP(I1602/2,0)+12500,IF(I1602&lt;=100000,ROUNDUP(I1602/4,0)+25000,50000)))),40000))))</f>
        <v/>
      </c>
      <c r="R1602" s="18">
        <f>MIN(120000,O1602+P1602+Q1602)</f>
        <v/>
      </c>
      <c r="S1602" s="18">
        <f>IF(F1602&lt;=0,IF(E1602&lt;=0,0,IF(E1602&lt;=12000,E1602,IF(E1602&lt;=32000,ROUNDUP(E1602/2,0)+6000,IF(E1602&lt;=56000,ROUNDUP(E1602/4,0)+14000,28000)))),IF(E1602&lt;=0,IF(F1602&lt;=0,0,IF(F1602&lt;=15000,F1602,IF(F1602&lt;=40000,ROUNDUP(F1602/2,0)+7500,IF(F1602&lt;=70000,ROUNDUP(F1602/4,0)+17500,35000)))),MAX(IF(F1602&lt;=0,0,IF(F1602&lt;=15000,F1602,IF(F1602&lt;=40000,ROUNDUP(F1602/2,0)+7500,IF(F1602&lt;=70000,ROUNDUP(F1602/4,0)+17500,35000)))),MIN(IF(E1602&lt;=0,0,IF(E1602&lt;=12000,E1602,IF(E1602&lt;=32000,ROUNDUP(E1602/2,0)+6000,IF(E1602&lt;=56000,ROUNDUP(E1602/4,0)+14000,28000))))+IF(F1602&lt;=0,0,IF(F1602&lt;=15000,F1602,IF(F1602&lt;=40000,ROUNDUP(F1602/2,0)+7500,IF(F1602&lt;=70000,ROUNDUP(F1602/4,0)+17500,35000)))),28000))))</f>
        <v/>
      </c>
      <c r="T1602" s="18">
        <f>IF(G1602&lt;=0,0,IF(G1602&lt;=12000,G1602,IF(G1602&lt;=32000,ROUNDUP(G1602/2,0)+6000,IF(G1602&lt;=56000,ROUNDUP(G1602/4,0)+14000,28000))))</f>
        <v/>
      </c>
      <c r="U1602" s="18">
        <f>IF(I1602&lt;=0,IF(H1602&lt;=0,0,IF(H1602&lt;=12000,H1602,IF(H1602&lt;=32000,ROUNDUP(H1602/2,0)+6000,IF(H1602&lt;=56000,ROUNDUP(H1602/4,0)+14000,28000)))),IF(H1602&lt;=0,IF(I1602&lt;=0,0,IF(I1602&lt;=15000,I1602,IF(I1602&lt;=40000,ROUNDUP(I1602/2,0)+7500,IF(I1602&lt;=70000,ROUNDUP(I1602/4,0)+17500,35000)))),MAX(IF(I1602&lt;=0,0,IF(I1602&lt;=15000,I1602,IF(I1602&lt;=40000,ROUNDUP(I1602/2,0)+7500,IF(I1602&lt;=70000,ROUNDUP(I1602/4,0)+17500,35000)))),MIN(IF(H1602&lt;=0,0,IF(H1602&lt;=12000,H1602,IF(H1602&lt;=32000,ROUNDUP(H1602/2,0)+6000,IF(H1602&lt;=56000,ROUNDUP(H1602/4,0)+14000,28000))))+IF(I1602&lt;=0,0,IF(I1602&lt;=15000,I1602,IF(I1602&lt;=40000,ROUNDUP(I1602/2,0)+7500,IF(I1602&lt;=70000,ROUNDUP(I1602/4,0)+17500,35000)))),28000))))</f>
        <v/>
      </c>
      <c r="V1602" s="18">
        <f>MIN(70000,S1602+T1602+U1602)</f>
        <v/>
      </c>
      <c r="W1602" s="18">
        <f>MAX(0,ROUNDDOWN(M1602-J1602-N1602-K1602-0,-3))</f>
        <v/>
      </c>
      <c r="X1602" s="18">
        <f>MAX(0,ROUNDDOWN(M1602-J1602-N1602-K1602-R1602,-3))</f>
        <v/>
      </c>
      <c r="Y1602" s="18">
        <f>IF(W1602&lt;=0,0,ROUNDDOWN((W1602*LOOKUP(W1602,{0,1950001,3300001,6950001,9000001,18000001,40000001},{0.05,0.1,0.2,0.23,0.33,0.4,0.45})-LOOKUP(W1602,{0,1950001,3300001,6950001,9000001,18000001,40000001},{0,97500,427500,636000,1536000,2796000,4796000}))*1.021,-2))</f>
        <v/>
      </c>
      <c r="Z1602" s="18">
        <f>IF(X1602&lt;=0,0,ROUNDDOWN((X1602*LOOKUP(X1602,{0,1950001,3300001,6950001,9000001,18000001,40000001},{0.05,0.1,0.2,0.23,0.33,0.4,0.45})-LOOKUP(X1602,{0,1950001,3300001,6950001,9000001,18000001,40000001},{0,97500,427500,636000,1536000,2796000,4796000}))*1.021,-2))</f>
        <v/>
      </c>
      <c r="AA1602" s="18">
        <f>MAX(0,ROUNDDOWN(M1602-J1602-430000-L1602-0,-3))</f>
        <v/>
      </c>
      <c r="AB1602" s="18">
        <f>MAX(0,ROUNDDOWN(M1602-J1602-430000-L1602-V1602,-3))</f>
        <v/>
      </c>
      <c r="AC1602" s="18">
        <f>IF(M1602&lt;=450000,0,MAX(0,ROUNDDOWN(AA1602*0.06-MIN(50000,AA1602)*0.03,-2))+MAX(0,ROUNDDOWN(AA1602*0.04-MIN(50000,AA1602)*0.02,-2)))</f>
        <v/>
      </c>
      <c r="AD1602" s="18">
        <f>IF(M1602&lt;=450000,0,MAX(0,ROUNDDOWN(AB1602*0.06-MIN(50000,AB1602)*0.03,-2))+MAX(0,ROUNDDOWN(AB1602*0.04-MIN(50000,AB1602)*0.02,-2)))</f>
        <v/>
      </c>
      <c r="AE1602" s="18">
        <f>Y1602-Z1602</f>
        <v/>
      </c>
      <c r="AF1602" s="18">
        <f>AC1602-AD1602</f>
        <v/>
      </c>
      <c r="AG1602" s="18">
        <f>AE1602+AF1602</f>
        <v/>
      </c>
      <c r="AH1602" s="20">
        <f>IF(W1602&lt;=0,0,LOOKUP(W1602,{0,1950001,3300001,6950001,9000001,18000001,40000001},{0.05,0.1,0.2,0.23,0.33,0.4,0.45}))</f>
        <v/>
      </c>
    </row>
    <row r="1603">
      <c r="A1603" t="inlineStr">
        <is>
          <t>1万円刻み 一般8万円</t>
        </is>
      </c>
      <c r="B1603" s="18">
        <f>'4_1万円刻み'!$A$508</f>
        <v/>
      </c>
      <c r="C1603" s="19" t="n">
        <v>2026</v>
      </c>
      <c r="D1603" t="inlineStr">
        <is>
          <t>いいえ</t>
        </is>
      </c>
      <c r="E1603" s="18" t="n">
        <v>80000</v>
      </c>
      <c r="F1603" s="18" t="n">
        <v>0</v>
      </c>
      <c r="G1603" s="18" t="n">
        <v>0</v>
      </c>
      <c r="H1603" s="18" t="n">
        <v>0</v>
      </c>
      <c r="I1603" s="18" t="n">
        <v>0</v>
      </c>
      <c r="J1603" s="18">
        <f>ROUND(MIN(B1603/12,650000)*12*0.0915+MIN(B1603/12,1390000)*12*(0.0504+0)+B1603*0.005,0)</f>
        <v/>
      </c>
      <c r="K1603" s="18" t="n">
        <v>0</v>
      </c>
      <c r="L1603" s="18" t="n">
        <v>0</v>
      </c>
      <c r="M1603" s="18">
        <f>ROUND(IF(C1603&gt;=2026,IF(B1603&lt;741000,0,IF(B1603&lt;2191000,B1603-740000,IF(B1603&lt;2193000,1451000,IF(B1603&lt;2196000,1453000,IF(B1603&lt;2200000,1456000,IF(B1603&lt;3600000,ROUNDDOWN(B1603/4,-3)*2.8-80000,IF(B1603&lt;6600000,ROUNDDOWN(B1603/4,-3)*3.2-440000,IF(B1603&lt;8500000,ROUNDDOWN(B1603*0.9,0)-1100000,B1603-1950000)))))))),IF(B1603&lt;651000,0,IF(B1603&lt;1900000,B1603-650000,IF(B1603&lt;3600000,ROUNDDOWN(B1603/4,-3)*2.8-80000,IF(B1603&lt;6600000,ROUNDDOWN(B1603/4,-3)*3.2-440000,IF(B1603&lt;8500000,ROUNDDOWN(B1603*0.9,0)-1100000,B1603-1950000)))))),0)</f>
        <v/>
      </c>
      <c r="N1603" s="18">
        <f>IF(M1603&gt;23500000,NA(),IF(C1603&gt;=2026,IF(M1603&lt;=4890000,1040000,IF(M1603&lt;=6550000,670000,620000)),IF(M1603&lt;=1320000,950000,IF(M1603&lt;=3360000,880000,IF(M1603&lt;=4890000,680000,IF(M1603&lt;=6550000,630000,580000))))))</f>
        <v/>
      </c>
      <c r="O1603" s="18">
        <f>IF(F1603&lt;=0,IF(AND(D1603="はい",C1603&gt;=2026,C1603&lt;=2027),IF(E1603&lt;=0,0,IF(E1603&lt;=30000,E1603,IF(E1603&lt;=60000,ROUNDUP(E1603/2,0)+15000,IF(E1603&lt;=120000,ROUNDUP(E1603/4,0)+30000,60000)))),IF(E1603&lt;=0,0,IF(E1603&lt;=20000,E1603,IF(E1603&lt;=40000,ROUNDUP(E1603/2,0)+10000,IF(E1603&lt;=80000,ROUNDUP(E1603/4,0)+20000,40000))))),IF(E1603&lt;=0,IF(F1603&lt;=0,0,IF(F1603&lt;=25000,F1603,IF(F1603&lt;=50000,ROUNDUP(F1603/2,0)+12500,IF(F1603&lt;=100000,ROUNDUP(F1603/4,0)+25000,50000)))),MAX(IF(F1603&lt;=0,0,IF(F1603&lt;=25000,F1603,IF(F1603&lt;=50000,ROUNDUP(F1603/2,0)+12500,IF(F1603&lt;=100000,ROUNDUP(F1603/4,0)+25000,50000)))),MIN(IF(AND(D1603="はい",C1603&gt;=2026,C1603&lt;=2027),IF(E1603&lt;=0,0,IF(E1603&lt;=30000,E1603,IF(E1603&lt;=60000,ROUNDUP(E1603/2,0)+15000,IF(E1603&lt;=120000,ROUNDUP(E1603/4,0)+30000,60000)))),IF(E1603&lt;=0,0,IF(E1603&lt;=20000,E1603,IF(E1603&lt;=40000,ROUNDUP(E1603/2,0)+10000,IF(E1603&lt;=80000,ROUNDUP(E1603/4,0)+20000,40000)))))+IF(F1603&lt;=0,0,IF(F1603&lt;=25000,F1603,IF(F1603&lt;=50000,ROUNDUP(F1603/2,0)+12500,IF(F1603&lt;=100000,ROUNDUP(F1603/4,0)+25000,50000)))),IF(AND(D1603="はい",C1603&gt;=2026,C1603&lt;=2027),60000,40000)))))</f>
        <v/>
      </c>
      <c r="P1603" s="18">
        <f>IF(G1603&lt;=0,0,IF(G1603&lt;=20000,G1603,IF(G1603&lt;=40000,ROUNDUP(G1603/2,0)+10000,IF(G1603&lt;=80000,ROUNDUP(G1603/4,0)+20000,40000))))</f>
        <v/>
      </c>
      <c r="Q1603" s="18">
        <f>IF(I1603&lt;=0,IF(H1603&lt;=0,0,IF(H1603&lt;=20000,H1603,IF(H1603&lt;=40000,ROUNDUP(H1603/2,0)+10000,IF(H1603&lt;=80000,ROUNDUP(H1603/4,0)+20000,40000)))),IF(H1603&lt;=0,IF(I1603&lt;=0,0,IF(I1603&lt;=25000,I1603,IF(I1603&lt;=50000,ROUNDUP(I1603/2,0)+12500,IF(I1603&lt;=100000,ROUNDUP(I1603/4,0)+25000,50000)))),MAX(IF(I1603&lt;=0,0,IF(I1603&lt;=25000,I1603,IF(I1603&lt;=50000,ROUNDUP(I1603/2,0)+12500,IF(I1603&lt;=100000,ROUNDUP(I1603/4,0)+25000,50000)))),MIN(IF(H1603&lt;=0,0,IF(H1603&lt;=20000,H1603,IF(H1603&lt;=40000,ROUNDUP(H1603/2,0)+10000,IF(H1603&lt;=80000,ROUNDUP(H1603/4,0)+20000,40000))))+IF(I1603&lt;=0,0,IF(I1603&lt;=25000,I1603,IF(I1603&lt;=50000,ROUNDUP(I1603/2,0)+12500,IF(I1603&lt;=100000,ROUNDUP(I1603/4,0)+25000,50000)))),40000))))</f>
        <v/>
      </c>
      <c r="R1603" s="18">
        <f>MIN(120000,O1603+P1603+Q1603)</f>
        <v/>
      </c>
      <c r="S1603" s="18">
        <f>IF(F1603&lt;=0,IF(E1603&lt;=0,0,IF(E1603&lt;=12000,E1603,IF(E1603&lt;=32000,ROUNDUP(E1603/2,0)+6000,IF(E1603&lt;=56000,ROUNDUP(E1603/4,0)+14000,28000)))),IF(E1603&lt;=0,IF(F1603&lt;=0,0,IF(F1603&lt;=15000,F1603,IF(F1603&lt;=40000,ROUNDUP(F1603/2,0)+7500,IF(F1603&lt;=70000,ROUNDUP(F1603/4,0)+17500,35000)))),MAX(IF(F1603&lt;=0,0,IF(F1603&lt;=15000,F1603,IF(F1603&lt;=40000,ROUNDUP(F1603/2,0)+7500,IF(F1603&lt;=70000,ROUNDUP(F1603/4,0)+17500,35000)))),MIN(IF(E1603&lt;=0,0,IF(E1603&lt;=12000,E1603,IF(E1603&lt;=32000,ROUNDUP(E1603/2,0)+6000,IF(E1603&lt;=56000,ROUNDUP(E1603/4,0)+14000,28000))))+IF(F1603&lt;=0,0,IF(F1603&lt;=15000,F1603,IF(F1603&lt;=40000,ROUNDUP(F1603/2,0)+7500,IF(F1603&lt;=70000,ROUNDUP(F1603/4,0)+17500,35000)))),28000))))</f>
        <v/>
      </c>
      <c r="T1603" s="18">
        <f>IF(G1603&lt;=0,0,IF(G1603&lt;=12000,G1603,IF(G1603&lt;=32000,ROUNDUP(G1603/2,0)+6000,IF(G1603&lt;=56000,ROUNDUP(G1603/4,0)+14000,28000))))</f>
        <v/>
      </c>
      <c r="U1603" s="18">
        <f>IF(I1603&lt;=0,IF(H1603&lt;=0,0,IF(H1603&lt;=12000,H1603,IF(H1603&lt;=32000,ROUNDUP(H1603/2,0)+6000,IF(H1603&lt;=56000,ROUNDUP(H1603/4,0)+14000,28000)))),IF(H1603&lt;=0,IF(I1603&lt;=0,0,IF(I1603&lt;=15000,I1603,IF(I1603&lt;=40000,ROUNDUP(I1603/2,0)+7500,IF(I1603&lt;=70000,ROUNDUP(I1603/4,0)+17500,35000)))),MAX(IF(I1603&lt;=0,0,IF(I1603&lt;=15000,I1603,IF(I1603&lt;=40000,ROUNDUP(I1603/2,0)+7500,IF(I1603&lt;=70000,ROUNDUP(I1603/4,0)+17500,35000)))),MIN(IF(H1603&lt;=0,0,IF(H1603&lt;=12000,H1603,IF(H1603&lt;=32000,ROUNDUP(H1603/2,0)+6000,IF(H1603&lt;=56000,ROUNDUP(H1603/4,0)+14000,28000))))+IF(I1603&lt;=0,0,IF(I1603&lt;=15000,I1603,IF(I1603&lt;=40000,ROUNDUP(I1603/2,0)+7500,IF(I1603&lt;=70000,ROUNDUP(I1603/4,0)+17500,35000)))),28000))))</f>
        <v/>
      </c>
      <c r="V1603" s="18">
        <f>MIN(70000,S1603+T1603+U1603)</f>
        <v/>
      </c>
      <c r="W1603" s="18">
        <f>MAX(0,ROUNDDOWN(M1603-J1603-N1603-K1603-0,-3))</f>
        <v/>
      </c>
      <c r="X1603" s="18">
        <f>MAX(0,ROUNDDOWN(M1603-J1603-N1603-K1603-R1603,-3))</f>
        <v/>
      </c>
      <c r="Y1603" s="18">
        <f>IF(W1603&lt;=0,0,ROUNDDOWN((W1603*LOOKUP(W1603,{0,1950001,3300001,6950001,9000001,18000001,40000001},{0.05,0.1,0.2,0.23,0.33,0.4,0.45})-LOOKUP(W1603,{0,1950001,3300001,6950001,9000001,18000001,40000001},{0,97500,427500,636000,1536000,2796000,4796000}))*1.021,-2))</f>
        <v/>
      </c>
      <c r="Z1603" s="18">
        <f>IF(X1603&lt;=0,0,ROUNDDOWN((X1603*LOOKUP(X1603,{0,1950001,3300001,6950001,9000001,18000001,40000001},{0.05,0.1,0.2,0.23,0.33,0.4,0.45})-LOOKUP(X1603,{0,1950001,3300001,6950001,9000001,18000001,40000001},{0,97500,427500,636000,1536000,2796000,4796000}))*1.021,-2))</f>
        <v/>
      </c>
      <c r="AA1603" s="18">
        <f>MAX(0,ROUNDDOWN(M1603-J1603-430000-L1603-0,-3))</f>
        <v/>
      </c>
      <c r="AB1603" s="18">
        <f>MAX(0,ROUNDDOWN(M1603-J1603-430000-L1603-V1603,-3))</f>
        <v/>
      </c>
      <c r="AC1603" s="18">
        <f>IF(M1603&lt;=450000,0,MAX(0,ROUNDDOWN(AA1603*0.06-MIN(50000,AA1603)*0.03,-2))+MAX(0,ROUNDDOWN(AA1603*0.04-MIN(50000,AA1603)*0.02,-2)))</f>
        <v/>
      </c>
      <c r="AD1603" s="18">
        <f>IF(M1603&lt;=450000,0,MAX(0,ROUNDDOWN(AB1603*0.06-MIN(50000,AB1603)*0.03,-2))+MAX(0,ROUNDDOWN(AB1603*0.04-MIN(50000,AB1603)*0.02,-2)))</f>
        <v/>
      </c>
      <c r="AE1603" s="18">
        <f>Y1603-Z1603</f>
        <v/>
      </c>
      <c r="AF1603" s="18">
        <f>AC1603-AD1603</f>
        <v/>
      </c>
      <c r="AG1603" s="18">
        <f>AE1603+AF1603</f>
        <v/>
      </c>
      <c r="AH1603" s="20">
        <f>IF(W1603&lt;=0,0,LOOKUP(W1603,{0,1950001,3300001,6950001,9000001,18000001,40000001},{0.05,0.1,0.2,0.23,0.33,0.4,0.45}))</f>
        <v/>
      </c>
    </row>
    <row r="1604">
      <c r="A1604" t="inlineStr">
        <is>
          <t>1万円刻み 特例あり一般12万円</t>
        </is>
      </c>
      <c r="B1604" s="18">
        <f>'4_1万円刻み'!$A$508</f>
        <v/>
      </c>
      <c r="C1604" s="19" t="n">
        <v>2026</v>
      </c>
      <c r="D1604" t="inlineStr">
        <is>
          <t>はい</t>
        </is>
      </c>
      <c r="E1604" s="18" t="n">
        <v>120000</v>
      </c>
      <c r="F1604" s="18" t="n">
        <v>0</v>
      </c>
      <c r="G1604" s="18" t="n">
        <v>0</v>
      </c>
      <c r="H1604" s="18" t="n">
        <v>0</v>
      </c>
      <c r="I1604" s="18" t="n">
        <v>0</v>
      </c>
      <c r="J1604" s="18">
        <f>ROUND(MIN(B1604/12,650000)*12*0.0915+MIN(B1604/12,1390000)*12*(0.0504+0)+B1604*0.005,0)</f>
        <v/>
      </c>
      <c r="K1604" s="18" t="n">
        <v>0</v>
      </c>
      <c r="L1604" s="18" t="n">
        <v>0</v>
      </c>
      <c r="M1604" s="18">
        <f>ROUND(IF(C1604&gt;=2026,IF(B1604&lt;741000,0,IF(B1604&lt;2191000,B1604-740000,IF(B1604&lt;2193000,1451000,IF(B1604&lt;2196000,1453000,IF(B1604&lt;2200000,1456000,IF(B1604&lt;3600000,ROUNDDOWN(B1604/4,-3)*2.8-80000,IF(B1604&lt;6600000,ROUNDDOWN(B1604/4,-3)*3.2-440000,IF(B1604&lt;8500000,ROUNDDOWN(B1604*0.9,0)-1100000,B1604-1950000)))))))),IF(B1604&lt;651000,0,IF(B1604&lt;1900000,B1604-650000,IF(B1604&lt;3600000,ROUNDDOWN(B1604/4,-3)*2.8-80000,IF(B1604&lt;6600000,ROUNDDOWN(B1604/4,-3)*3.2-440000,IF(B1604&lt;8500000,ROUNDDOWN(B1604*0.9,0)-1100000,B1604-1950000)))))),0)</f>
        <v/>
      </c>
      <c r="N1604" s="18">
        <f>IF(M1604&gt;23500000,NA(),IF(C1604&gt;=2026,IF(M1604&lt;=4890000,1040000,IF(M1604&lt;=6550000,670000,620000)),IF(M1604&lt;=1320000,950000,IF(M1604&lt;=3360000,880000,IF(M1604&lt;=4890000,680000,IF(M1604&lt;=6550000,630000,580000))))))</f>
        <v/>
      </c>
      <c r="O1604" s="18">
        <f>IF(F1604&lt;=0,IF(AND(D1604="はい",C1604&gt;=2026,C1604&lt;=2027),IF(E1604&lt;=0,0,IF(E1604&lt;=30000,E1604,IF(E1604&lt;=60000,ROUNDUP(E1604/2,0)+15000,IF(E1604&lt;=120000,ROUNDUP(E1604/4,0)+30000,60000)))),IF(E1604&lt;=0,0,IF(E1604&lt;=20000,E1604,IF(E1604&lt;=40000,ROUNDUP(E1604/2,0)+10000,IF(E1604&lt;=80000,ROUNDUP(E1604/4,0)+20000,40000))))),IF(E1604&lt;=0,IF(F1604&lt;=0,0,IF(F1604&lt;=25000,F1604,IF(F1604&lt;=50000,ROUNDUP(F1604/2,0)+12500,IF(F1604&lt;=100000,ROUNDUP(F1604/4,0)+25000,50000)))),MAX(IF(F1604&lt;=0,0,IF(F1604&lt;=25000,F1604,IF(F1604&lt;=50000,ROUNDUP(F1604/2,0)+12500,IF(F1604&lt;=100000,ROUNDUP(F1604/4,0)+25000,50000)))),MIN(IF(AND(D1604="はい",C1604&gt;=2026,C1604&lt;=2027),IF(E1604&lt;=0,0,IF(E1604&lt;=30000,E1604,IF(E1604&lt;=60000,ROUNDUP(E1604/2,0)+15000,IF(E1604&lt;=120000,ROUNDUP(E1604/4,0)+30000,60000)))),IF(E1604&lt;=0,0,IF(E1604&lt;=20000,E1604,IF(E1604&lt;=40000,ROUNDUP(E1604/2,0)+10000,IF(E1604&lt;=80000,ROUNDUP(E1604/4,0)+20000,40000)))))+IF(F1604&lt;=0,0,IF(F1604&lt;=25000,F1604,IF(F1604&lt;=50000,ROUNDUP(F1604/2,0)+12500,IF(F1604&lt;=100000,ROUNDUP(F1604/4,0)+25000,50000)))),IF(AND(D1604="はい",C1604&gt;=2026,C1604&lt;=2027),60000,40000)))))</f>
        <v/>
      </c>
      <c r="P1604" s="18">
        <f>IF(G1604&lt;=0,0,IF(G1604&lt;=20000,G1604,IF(G1604&lt;=40000,ROUNDUP(G1604/2,0)+10000,IF(G1604&lt;=80000,ROUNDUP(G1604/4,0)+20000,40000))))</f>
        <v/>
      </c>
      <c r="Q1604" s="18">
        <f>IF(I1604&lt;=0,IF(H1604&lt;=0,0,IF(H1604&lt;=20000,H1604,IF(H1604&lt;=40000,ROUNDUP(H1604/2,0)+10000,IF(H1604&lt;=80000,ROUNDUP(H1604/4,0)+20000,40000)))),IF(H1604&lt;=0,IF(I1604&lt;=0,0,IF(I1604&lt;=25000,I1604,IF(I1604&lt;=50000,ROUNDUP(I1604/2,0)+12500,IF(I1604&lt;=100000,ROUNDUP(I1604/4,0)+25000,50000)))),MAX(IF(I1604&lt;=0,0,IF(I1604&lt;=25000,I1604,IF(I1604&lt;=50000,ROUNDUP(I1604/2,0)+12500,IF(I1604&lt;=100000,ROUNDUP(I1604/4,0)+25000,50000)))),MIN(IF(H1604&lt;=0,0,IF(H1604&lt;=20000,H1604,IF(H1604&lt;=40000,ROUNDUP(H1604/2,0)+10000,IF(H1604&lt;=80000,ROUNDUP(H1604/4,0)+20000,40000))))+IF(I1604&lt;=0,0,IF(I1604&lt;=25000,I1604,IF(I1604&lt;=50000,ROUNDUP(I1604/2,0)+12500,IF(I1604&lt;=100000,ROUNDUP(I1604/4,0)+25000,50000)))),40000))))</f>
        <v/>
      </c>
      <c r="R1604" s="18">
        <f>MIN(120000,O1604+P1604+Q1604)</f>
        <v/>
      </c>
      <c r="S1604" s="18">
        <f>IF(F1604&lt;=0,IF(E1604&lt;=0,0,IF(E1604&lt;=12000,E1604,IF(E1604&lt;=32000,ROUNDUP(E1604/2,0)+6000,IF(E1604&lt;=56000,ROUNDUP(E1604/4,0)+14000,28000)))),IF(E1604&lt;=0,IF(F1604&lt;=0,0,IF(F1604&lt;=15000,F1604,IF(F1604&lt;=40000,ROUNDUP(F1604/2,0)+7500,IF(F1604&lt;=70000,ROUNDUP(F1604/4,0)+17500,35000)))),MAX(IF(F1604&lt;=0,0,IF(F1604&lt;=15000,F1604,IF(F1604&lt;=40000,ROUNDUP(F1604/2,0)+7500,IF(F1604&lt;=70000,ROUNDUP(F1604/4,0)+17500,35000)))),MIN(IF(E1604&lt;=0,0,IF(E1604&lt;=12000,E1604,IF(E1604&lt;=32000,ROUNDUP(E1604/2,0)+6000,IF(E1604&lt;=56000,ROUNDUP(E1604/4,0)+14000,28000))))+IF(F1604&lt;=0,0,IF(F1604&lt;=15000,F1604,IF(F1604&lt;=40000,ROUNDUP(F1604/2,0)+7500,IF(F1604&lt;=70000,ROUNDUP(F1604/4,0)+17500,35000)))),28000))))</f>
        <v/>
      </c>
      <c r="T1604" s="18">
        <f>IF(G1604&lt;=0,0,IF(G1604&lt;=12000,G1604,IF(G1604&lt;=32000,ROUNDUP(G1604/2,0)+6000,IF(G1604&lt;=56000,ROUNDUP(G1604/4,0)+14000,28000))))</f>
        <v/>
      </c>
      <c r="U1604" s="18">
        <f>IF(I1604&lt;=0,IF(H1604&lt;=0,0,IF(H1604&lt;=12000,H1604,IF(H1604&lt;=32000,ROUNDUP(H1604/2,0)+6000,IF(H1604&lt;=56000,ROUNDUP(H1604/4,0)+14000,28000)))),IF(H1604&lt;=0,IF(I1604&lt;=0,0,IF(I1604&lt;=15000,I1604,IF(I1604&lt;=40000,ROUNDUP(I1604/2,0)+7500,IF(I1604&lt;=70000,ROUNDUP(I1604/4,0)+17500,35000)))),MAX(IF(I1604&lt;=0,0,IF(I1604&lt;=15000,I1604,IF(I1604&lt;=40000,ROUNDUP(I1604/2,0)+7500,IF(I1604&lt;=70000,ROUNDUP(I1604/4,0)+17500,35000)))),MIN(IF(H1604&lt;=0,0,IF(H1604&lt;=12000,H1604,IF(H1604&lt;=32000,ROUNDUP(H1604/2,0)+6000,IF(H1604&lt;=56000,ROUNDUP(H1604/4,0)+14000,28000))))+IF(I1604&lt;=0,0,IF(I1604&lt;=15000,I1604,IF(I1604&lt;=40000,ROUNDUP(I1604/2,0)+7500,IF(I1604&lt;=70000,ROUNDUP(I1604/4,0)+17500,35000)))),28000))))</f>
        <v/>
      </c>
      <c r="V1604" s="18">
        <f>MIN(70000,S1604+T1604+U1604)</f>
        <v/>
      </c>
      <c r="W1604" s="18">
        <f>MAX(0,ROUNDDOWN(M1604-J1604-N1604-K1604-0,-3))</f>
        <v/>
      </c>
      <c r="X1604" s="18">
        <f>MAX(0,ROUNDDOWN(M1604-J1604-N1604-K1604-R1604,-3))</f>
        <v/>
      </c>
      <c r="Y1604" s="18">
        <f>IF(W1604&lt;=0,0,ROUNDDOWN((W1604*LOOKUP(W1604,{0,1950001,3300001,6950001,9000001,18000001,40000001},{0.05,0.1,0.2,0.23,0.33,0.4,0.45})-LOOKUP(W1604,{0,1950001,3300001,6950001,9000001,18000001,40000001},{0,97500,427500,636000,1536000,2796000,4796000}))*1.021,-2))</f>
        <v/>
      </c>
      <c r="Z1604" s="18">
        <f>IF(X1604&lt;=0,0,ROUNDDOWN((X1604*LOOKUP(X1604,{0,1950001,3300001,6950001,9000001,18000001,40000001},{0.05,0.1,0.2,0.23,0.33,0.4,0.45})-LOOKUP(X1604,{0,1950001,3300001,6950001,9000001,18000001,40000001},{0,97500,427500,636000,1536000,2796000,4796000}))*1.021,-2))</f>
        <v/>
      </c>
      <c r="AA1604" s="18">
        <f>MAX(0,ROUNDDOWN(M1604-J1604-430000-L1604-0,-3))</f>
        <v/>
      </c>
      <c r="AB1604" s="18">
        <f>MAX(0,ROUNDDOWN(M1604-J1604-430000-L1604-V1604,-3))</f>
        <v/>
      </c>
      <c r="AC1604" s="18">
        <f>IF(M1604&lt;=450000,0,MAX(0,ROUNDDOWN(AA1604*0.06-MIN(50000,AA1604)*0.03,-2))+MAX(0,ROUNDDOWN(AA1604*0.04-MIN(50000,AA1604)*0.02,-2)))</f>
        <v/>
      </c>
      <c r="AD1604" s="18">
        <f>IF(M1604&lt;=450000,0,MAX(0,ROUNDDOWN(AB1604*0.06-MIN(50000,AB1604)*0.03,-2))+MAX(0,ROUNDDOWN(AB1604*0.04-MIN(50000,AB1604)*0.02,-2)))</f>
        <v/>
      </c>
      <c r="AE1604" s="18">
        <f>Y1604-Z1604</f>
        <v/>
      </c>
      <c r="AF1604" s="18">
        <f>AC1604-AD1604</f>
        <v/>
      </c>
      <c r="AG1604" s="18">
        <f>AE1604+AF1604</f>
        <v/>
      </c>
      <c r="AH1604" s="20">
        <f>IF(W1604&lt;=0,0,LOOKUP(W1604,{0,1950001,3300001,6950001,9000001,18000001,40000001},{0.05,0.1,0.2,0.23,0.33,0.4,0.45}))</f>
        <v/>
      </c>
    </row>
    <row r="1605">
      <c r="A1605" t="inlineStr">
        <is>
          <t>1万円刻み 3区分8万円ずつ</t>
        </is>
      </c>
      <c r="B1605" s="18">
        <f>'4_1万円刻み'!$A$509</f>
        <v/>
      </c>
      <c r="C1605" s="19" t="n">
        <v>2026</v>
      </c>
      <c r="D1605" t="inlineStr">
        <is>
          <t>いいえ</t>
        </is>
      </c>
      <c r="E1605" s="18" t="n">
        <v>80000</v>
      </c>
      <c r="F1605" s="18" t="n">
        <v>0</v>
      </c>
      <c r="G1605" s="18" t="n">
        <v>80000</v>
      </c>
      <c r="H1605" s="18" t="n">
        <v>80000</v>
      </c>
      <c r="I1605" s="18" t="n">
        <v>0</v>
      </c>
      <c r="J1605" s="18">
        <f>ROUND(MIN(B1605/12,650000)*12*0.0915+MIN(B1605/12,1390000)*12*(0.0504+0)+B1605*0.005,0)</f>
        <v/>
      </c>
      <c r="K1605" s="18" t="n">
        <v>0</v>
      </c>
      <c r="L1605" s="18" t="n">
        <v>0</v>
      </c>
      <c r="M1605" s="18">
        <f>ROUND(IF(C1605&gt;=2026,IF(B1605&lt;741000,0,IF(B1605&lt;2191000,B1605-740000,IF(B1605&lt;2193000,1451000,IF(B1605&lt;2196000,1453000,IF(B1605&lt;2200000,1456000,IF(B1605&lt;3600000,ROUNDDOWN(B1605/4,-3)*2.8-80000,IF(B1605&lt;6600000,ROUNDDOWN(B1605/4,-3)*3.2-440000,IF(B1605&lt;8500000,ROUNDDOWN(B1605*0.9,0)-1100000,B1605-1950000)))))))),IF(B1605&lt;651000,0,IF(B1605&lt;1900000,B1605-650000,IF(B1605&lt;3600000,ROUNDDOWN(B1605/4,-3)*2.8-80000,IF(B1605&lt;6600000,ROUNDDOWN(B1605/4,-3)*3.2-440000,IF(B1605&lt;8500000,ROUNDDOWN(B1605*0.9,0)-1100000,B1605-1950000)))))),0)</f>
        <v/>
      </c>
      <c r="N1605" s="18">
        <f>IF(M1605&gt;23500000,NA(),IF(C1605&gt;=2026,IF(M1605&lt;=4890000,1040000,IF(M1605&lt;=6550000,670000,620000)),IF(M1605&lt;=1320000,950000,IF(M1605&lt;=3360000,880000,IF(M1605&lt;=4890000,680000,IF(M1605&lt;=6550000,630000,580000))))))</f>
        <v/>
      </c>
      <c r="O1605" s="18">
        <f>IF(F1605&lt;=0,IF(AND(D1605="はい",C1605&gt;=2026,C1605&lt;=2027),IF(E1605&lt;=0,0,IF(E1605&lt;=30000,E1605,IF(E1605&lt;=60000,ROUNDUP(E1605/2,0)+15000,IF(E1605&lt;=120000,ROUNDUP(E1605/4,0)+30000,60000)))),IF(E1605&lt;=0,0,IF(E1605&lt;=20000,E1605,IF(E1605&lt;=40000,ROUNDUP(E1605/2,0)+10000,IF(E1605&lt;=80000,ROUNDUP(E1605/4,0)+20000,40000))))),IF(E1605&lt;=0,IF(F1605&lt;=0,0,IF(F1605&lt;=25000,F1605,IF(F1605&lt;=50000,ROUNDUP(F1605/2,0)+12500,IF(F1605&lt;=100000,ROUNDUP(F1605/4,0)+25000,50000)))),MAX(IF(F1605&lt;=0,0,IF(F1605&lt;=25000,F1605,IF(F1605&lt;=50000,ROUNDUP(F1605/2,0)+12500,IF(F1605&lt;=100000,ROUNDUP(F1605/4,0)+25000,50000)))),MIN(IF(AND(D1605="はい",C1605&gt;=2026,C1605&lt;=2027),IF(E1605&lt;=0,0,IF(E1605&lt;=30000,E1605,IF(E1605&lt;=60000,ROUNDUP(E1605/2,0)+15000,IF(E1605&lt;=120000,ROUNDUP(E1605/4,0)+30000,60000)))),IF(E1605&lt;=0,0,IF(E1605&lt;=20000,E1605,IF(E1605&lt;=40000,ROUNDUP(E1605/2,0)+10000,IF(E1605&lt;=80000,ROUNDUP(E1605/4,0)+20000,40000)))))+IF(F1605&lt;=0,0,IF(F1605&lt;=25000,F1605,IF(F1605&lt;=50000,ROUNDUP(F1605/2,0)+12500,IF(F1605&lt;=100000,ROUNDUP(F1605/4,0)+25000,50000)))),IF(AND(D1605="はい",C1605&gt;=2026,C1605&lt;=2027),60000,40000)))))</f>
        <v/>
      </c>
      <c r="P1605" s="18">
        <f>IF(G1605&lt;=0,0,IF(G1605&lt;=20000,G1605,IF(G1605&lt;=40000,ROUNDUP(G1605/2,0)+10000,IF(G1605&lt;=80000,ROUNDUP(G1605/4,0)+20000,40000))))</f>
        <v/>
      </c>
      <c r="Q1605" s="18">
        <f>IF(I1605&lt;=0,IF(H1605&lt;=0,0,IF(H1605&lt;=20000,H1605,IF(H1605&lt;=40000,ROUNDUP(H1605/2,0)+10000,IF(H1605&lt;=80000,ROUNDUP(H1605/4,0)+20000,40000)))),IF(H1605&lt;=0,IF(I1605&lt;=0,0,IF(I1605&lt;=25000,I1605,IF(I1605&lt;=50000,ROUNDUP(I1605/2,0)+12500,IF(I1605&lt;=100000,ROUNDUP(I1605/4,0)+25000,50000)))),MAX(IF(I1605&lt;=0,0,IF(I1605&lt;=25000,I1605,IF(I1605&lt;=50000,ROUNDUP(I1605/2,0)+12500,IF(I1605&lt;=100000,ROUNDUP(I1605/4,0)+25000,50000)))),MIN(IF(H1605&lt;=0,0,IF(H1605&lt;=20000,H1605,IF(H1605&lt;=40000,ROUNDUP(H1605/2,0)+10000,IF(H1605&lt;=80000,ROUNDUP(H1605/4,0)+20000,40000))))+IF(I1605&lt;=0,0,IF(I1605&lt;=25000,I1605,IF(I1605&lt;=50000,ROUNDUP(I1605/2,0)+12500,IF(I1605&lt;=100000,ROUNDUP(I1605/4,0)+25000,50000)))),40000))))</f>
        <v/>
      </c>
      <c r="R1605" s="18">
        <f>MIN(120000,O1605+P1605+Q1605)</f>
        <v/>
      </c>
      <c r="S1605" s="18">
        <f>IF(F1605&lt;=0,IF(E1605&lt;=0,0,IF(E1605&lt;=12000,E1605,IF(E1605&lt;=32000,ROUNDUP(E1605/2,0)+6000,IF(E1605&lt;=56000,ROUNDUP(E1605/4,0)+14000,28000)))),IF(E1605&lt;=0,IF(F1605&lt;=0,0,IF(F1605&lt;=15000,F1605,IF(F1605&lt;=40000,ROUNDUP(F1605/2,0)+7500,IF(F1605&lt;=70000,ROUNDUP(F1605/4,0)+17500,35000)))),MAX(IF(F1605&lt;=0,0,IF(F1605&lt;=15000,F1605,IF(F1605&lt;=40000,ROUNDUP(F1605/2,0)+7500,IF(F1605&lt;=70000,ROUNDUP(F1605/4,0)+17500,35000)))),MIN(IF(E1605&lt;=0,0,IF(E1605&lt;=12000,E1605,IF(E1605&lt;=32000,ROUNDUP(E1605/2,0)+6000,IF(E1605&lt;=56000,ROUNDUP(E1605/4,0)+14000,28000))))+IF(F1605&lt;=0,0,IF(F1605&lt;=15000,F1605,IF(F1605&lt;=40000,ROUNDUP(F1605/2,0)+7500,IF(F1605&lt;=70000,ROUNDUP(F1605/4,0)+17500,35000)))),28000))))</f>
        <v/>
      </c>
      <c r="T1605" s="18">
        <f>IF(G1605&lt;=0,0,IF(G1605&lt;=12000,G1605,IF(G1605&lt;=32000,ROUNDUP(G1605/2,0)+6000,IF(G1605&lt;=56000,ROUNDUP(G1605/4,0)+14000,28000))))</f>
        <v/>
      </c>
      <c r="U1605" s="18">
        <f>IF(I1605&lt;=0,IF(H1605&lt;=0,0,IF(H1605&lt;=12000,H1605,IF(H1605&lt;=32000,ROUNDUP(H1605/2,0)+6000,IF(H1605&lt;=56000,ROUNDUP(H1605/4,0)+14000,28000)))),IF(H1605&lt;=0,IF(I1605&lt;=0,0,IF(I1605&lt;=15000,I1605,IF(I1605&lt;=40000,ROUNDUP(I1605/2,0)+7500,IF(I1605&lt;=70000,ROUNDUP(I1605/4,0)+17500,35000)))),MAX(IF(I1605&lt;=0,0,IF(I1605&lt;=15000,I1605,IF(I1605&lt;=40000,ROUNDUP(I1605/2,0)+7500,IF(I1605&lt;=70000,ROUNDUP(I1605/4,0)+17500,35000)))),MIN(IF(H1605&lt;=0,0,IF(H1605&lt;=12000,H1605,IF(H1605&lt;=32000,ROUNDUP(H1605/2,0)+6000,IF(H1605&lt;=56000,ROUNDUP(H1605/4,0)+14000,28000))))+IF(I1605&lt;=0,0,IF(I1605&lt;=15000,I1605,IF(I1605&lt;=40000,ROUNDUP(I1605/2,0)+7500,IF(I1605&lt;=70000,ROUNDUP(I1605/4,0)+17500,35000)))),28000))))</f>
        <v/>
      </c>
      <c r="V1605" s="18">
        <f>MIN(70000,S1605+T1605+U1605)</f>
        <v/>
      </c>
      <c r="W1605" s="18">
        <f>MAX(0,ROUNDDOWN(M1605-J1605-N1605-K1605-0,-3))</f>
        <v/>
      </c>
      <c r="X1605" s="18">
        <f>MAX(0,ROUNDDOWN(M1605-J1605-N1605-K1605-R1605,-3))</f>
        <v/>
      </c>
      <c r="Y1605" s="18">
        <f>IF(W1605&lt;=0,0,ROUNDDOWN((W1605*LOOKUP(W1605,{0,1950001,3300001,6950001,9000001,18000001,40000001},{0.05,0.1,0.2,0.23,0.33,0.4,0.45})-LOOKUP(W1605,{0,1950001,3300001,6950001,9000001,18000001,40000001},{0,97500,427500,636000,1536000,2796000,4796000}))*1.021,-2))</f>
        <v/>
      </c>
      <c r="Z1605" s="18">
        <f>IF(X1605&lt;=0,0,ROUNDDOWN((X1605*LOOKUP(X1605,{0,1950001,3300001,6950001,9000001,18000001,40000001},{0.05,0.1,0.2,0.23,0.33,0.4,0.45})-LOOKUP(X1605,{0,1950001,3300001,6950001,9000001,18000001,40000001},{0,97500,427500,636000,1536000,2796000,4796000}))*1.021,-2))</f>
        <v/>
      </c>
      <c r="AA1605" s="18">
        <f>MAX(0,ROUNDDOWN(M1605-J1605-430000-L1605-0,-3))</f>
        <v/>
      </c>
      <c r="AB1605" s="18">
        <f>MAX(0,ROUNDDOWN(M1605-J1605-430000-L1605-V1605,-3))</f>
        <v/>
      </c>
      <c r="AC1605" s="18">
        <f>IF(M1605&lt;=450000,0,MAX(0,ROUNDDOWN(AA1605*0.06-MIN(50000,AA1605)*0.03,-2))+MAX(0,ROUNDDOWN(AA1605*0.04-MIN(50000,AA1605)*0.02,-2)))</f>
        <v/>
      </c>
      <c r="AD1605" s="18">
        <f>IF(M1605&lt;=450000,0,MAX(0,ROUNDDOWN(AB1605*0.06-MIN(50000,AB1605)*0.03,-2))+MAX(0,ROUNDDOWN(AB1605*0.04-MIN(50000,AB1605)*0.02,-2)))</f>
        <v/>
      </c>
      <c r="AE1605" s="18">
        <f>Y1605-Z1605</f>
        <v/>
      </c>
      <c r="AF1605" s="18">
        <f>AC1605-AD1605</f>
        <v/>
      </c>
      <c r="AG1605" s="18">
        <f>AE1605+AF1605</f>
        <v/>
      </c>
      <c r="AH1605" s="20">
        <f>IF(W1605&lt;=0,0,LOOKUP(W1605,{0,1950001,3300001,6950001,9000001,18000001,40000001},{0.05,0.1,0.2,0.23,0.33,0.4,0.45}))</f>
        <v/>
      </c>
    </row>
    <row r="1606">
      <c r="A1606" t="inlineStr">
        <is>
          <t>1万円刻み 一般8万円</t>
        </is>
      </c>
      <c r="B1606" s="18">
        <f>'4_1万円刻み'!$A$509</f>
        <v/>
      </c>
      <c r="C1606" s="19" t="n">
        <v>2026</v>
      </c>
      <c r="D1606" t="inlineStr">
        <is>
          <t>いいえ</t>
        </is>
      </c>
      <c r="E1606" s="18" t="n">
        <v>80000</v>
      </c>
      <c r="F1606" s="18" t="n">
        <v>0</v>
      </c>
      <c r="G1606" s="18" t="n">
        <v>0</v>
      </c>
      <c r="H1606" s="18" t="n">
        <v>0</v>
      </c>
      <c r="I1606" s="18" t="n">
        <v>0</v>
      </c>
      <c r="J1606" s="18">
        <f>ROUND(MIN(B1606/12,650000)*12*0.0915+MIN(B1606/12,1390000)*12*(0.0504+0)+B1606*0.005,0)</f>
        <v/>
      </c>
      <c r="K1606" s="18" t="n">
        <v>0</v>
      </c>
      <c r="L1606" s="18" t="n">
        <v>0</v>
      </c>
      <c r="M1606" s="18">
        <f>ROUND(IF(C1606&gt;=2026,IF(B1606&lt;741000,0,IF(B1606&lt;2191000,B1606-740000,IF(B1606&lt;2193000,1451000,IF(B1606&lt;2196000,1453000,IF(B1606&lt;2200000,1456000,IF(B1606&lt;3600000,ROUNDDOWN(B1606/4,-3)*2.8-80000,IF(B1606&lt;6600000,ROUNDDOWN(B1606/4,-3)*3.2-440000,IF(B1606&lt;8500000,ROUNDDOWN(B1606*0.9,0)-1100000,B1606-1950000)))))))),IF(B1606&lt;651000,0,IF(B1606&lt;1900000,B1606-650000,IF(B1606&lt;3600000,ROUNDDOWN(B1606/4,-3)*2.8-80000,IF(B1606&lt;6600000,ROUNDDOWN(B1606/4,-3)*3.2-440000,IF(B1606&lt;8500000,ROUNDDOWN(B1606*0.9,0)-1100000,B1606-1950000)))))),0)</f>
        <v/>
      </c>
      <c r="N1606" s="18">
        <f>IF(M1606&gt;23500000,NA(),IF(C1606&gt;=2026,IF(M1606&lt;=4890000,1040000,IF(M1606&lt;=6550000,670000,620000)),IF(M1606&lt;=1320000,950000,IF(M1606&lt;=3360000,880000,IF(M1606&lt;=4890000,680000,IF(M1606&lt;=6550000,630000,580000))))))</f>
        <v/>
      </c>
      <c r="O1606" s="18">
        <f>IF(F1606&lt;=0,IF(AND(D1606="はい",C1606&gt;=2026,C1606&lt;=2027),IF(E1606&lt;=0,0,IF(E1606&lt;=30000,E1606,IF(E1606&lt;=60000,ROUNDUP(E1606/2,0)+15000,IF(E1606&lt;=120000,ROUNDUP(E1606/4,0)+30000,60000)))),IF(E1606&lt;=0,0,IF(E1606&lt;=20000,E1606,IF(E1606&lt;=40000,ROUNDUP(E1606/2,0)+10000,IF(E1606&lt;=80000,ROUNDUP(E1606/4,0)+20000,40000))))),IF(E1606&lt;=0,IF(F1606&lt;=0,0,IF(F1606&lt;=25000,F1606,IF(F1606&lt;=50000,ROUNDUP(F1606/2,0)+12500,IF(F1606&lt;=100000,ROUNDUP(F1606/4,0)+25000,50000)))),MAX(IF(F1606&lt;=0,0,IF(F1606&lt;=25000,F1606,IF(F1606&lt;=50000,ROUNDUP(F1606/2,0)+12500,IF(F1606&lt;=100000,ROUNDUP(F1606/4,0)+25000,50000)))),MIN(IF(AND(D1606="はい",C1606&gt;=2026,C1606&lt;=2027),IF(E1606&lt;=0,0,IF(E1606&lt;=30000,E1606,IF(E1606&lt;=60000,ROUNDUP(E1606/2,0)+15000,IF(E1606&lt;=120000,ROUNDUP(E1606/4,0)+30000,60000)))),IF(E1606&lt;=0,0,IF(E1606&lt;=20000,E1606,IF(E1606&lt;=40000,ROUNDUP(E1606/2,0)+10000,IF(E1606&lt;=80000,ROUNDUP(E1606/4,0)+20000,40000)))))+IF(F1606&lt;=0,0,IF(F1606&lt;=25000,F1606,IF(F1606&lt;=50000,ROUNDUP(F1606/2,0)+12500,IF(F1606&lt;=100000,ROUNDUP(F1606/4,0)+25000,50000)))),IF(AND(D1606="はい",C1606&gt;=2026,C1606&lt;=2027),60000,40000)))))</f>
        <v/>
      </c>
      <c r="P1606" s="18">
        <f>IF(G1606&lt;=0,0,IF(G1606&lt;=20000,G1606,IF(G1606&lt;=40000,ROUNDUP(G1606/2,0)+10000,IF(G1606&lt;=80000,ROUNDUP(G1606/4,0)+20000,40000))))</f>
        <v/>
      </c>
      <c r="Q1606" s="18">
        <f>IF(I1606&lt;=0,IF(H1606&lt;=0,0,IF(H1606&lt;=20000,H1606,IF(H1606&lt;=40000,ROUNDUP(H1606/2,0)+10000,IF(H1606&lt;=80000,ROUNDUP(H1606/4,0)+20000,40000)))),IF(H1606&lt;=0,IF(I1606&lt;=0,0,IF(I1606&lt;=25000,I1606,IF(I1606&lt;=50000,ROUNDUP(I1606/2,0)+12500,IF(I1606&lt;=100000,ROUNDUP(I1606/4,0)+25000,50000)))),MAX(IF(I1606&lt;=0,0,IF(I1606&lt;=25000,I1606,IF(I1606&lt;=50000,ROUNDUP(I1606/2,0)+12500,IF(I1606&lt;=100000,ROUNDUP(I1606/4,0)+25000,50000)))),MIN(IF(H1606&lt;=0,0,IF(H1606&lt;=20000,H1606,IF(H1606&lt;=40000,ROUNDUP(H1606/2,0)+10000,IF(H1606&lt;=80000,ROUNDUP(H1606/4,0)+20000,40000))))+IF(I1606&lt;=0,0,IF(I1606&lt;=25000,I1606,IF(I1606&lt;=50000,ROUNDUP(I1606/2,0)+12500,IF(I1606&lt;=100000,ROUNDUP(I1606/4,0)+25000,50000)))),40000))))</f>
        <v/>
      </c>
      <c r="R1606" s="18">
        <f>MIN(120000,O1606+P1606+Q1606)</f>
        <v/>
      </c>
      <c r="S1606" s="18">
        <f>IF(F1606&lt;=0,IF(E1606&lt;=0,0,IF(E1606&lt;=12000,E1606,IF(E1606&lt;=32000,ROUNDUP(E1606/2,0)+6000,IF(E1606&lt;=56000,ROUNDUP(E1606/4,0)+14000,28000)))),IF(E1606&lt;=0,IF(F1606&lt;=0,0,IF(F1606&lt;=15000,F1606,IF(F1606&lt;=40000,ROUNDUP(F1606/2,0)+7500,IF(F1606&lt;=70000,ROUNDUP(F1606/4,0)+17500,35000)))),MAX(IF(F1606&lt;=0,0,IF(F1606&lt;=15000,F1606,IF(F1606&lt;=40000,ROUNDUP(F1606/2,0)+7500,IF(F1606&lt;=70000,ROUNDUP(F1606/4,0)+17500,35000)))),MIN(IF(E1606&lt;=0,0,IF(E1606&lt;=12000,E1606,IF(E1606&lt;=32000,ROUNDUP(E1606/2,0)+6000,IF(E1606&lt;=56000,ROUNDUP(E1606/4,0)+14000,28000))))+IF(F1606&lt;=0,0,IF(F1606&lt;=15000,F1606,IF(F1606&lt;=40000,ROUNDUP(F1606/2,0)+7500,IF(F1606&lt;=70000,ROUNDUP(F1606/4,0)+17500,35000)))),28000))))</f>
        <v/>
      </c>
      <c r="T1606" s="18">
        <f>IF(G1606&lt;=0,0,IF(G1606&lt;=12000,G1606,IF(G1606&lt;=32000,ROUNDUP(G1606/2,0)+6000,IF(G1606&lt;=56000,ROUNDUP(G1606/4,0)+14000,28000))))</f>
        <v/>
      </c>
      <c r="U1606" s="18">
        <f>IF(I1606&lt;=0,IF(H1606&lt;=0,0,IF(H1606&lt;=12000,H1606,IF(H1606&lt;=32000,ROUNDUP(H1606/2,0)+6000,IF(H1606&lt;=56000,ROUNDUP(H1606/4,0)+14000,28000)))),IF(H1606&lt;=0,IF(I1606&lt;=0,0,IF(I1606&lt;=15000,I1606,IF(I1606&lt;=40000,ROUNDUP(I1606/2,0)+7500,IF(I1606&lt;=70000,ROUNDUP(I1606/4,0)+17500,35000)))),MAX(IF(I1606&lt;=0,0,IF(I1606&lt;=15000,I1606,IF(I1606&lt;=40000,ROUNDUP(I1606/2,0)+7500,IF(I1606&lt;=70000,ROUNDUP(I1606/4,0)+17500,35000)))),MIN(IF(H1606&lt;=0,0,IF(H1606&lt;=12000,H1606,IF(H1606&lt;=32000,ROUNDUP(H1606/2,0)+6000,IF(H1606&lt;=56000,ROUNDUP(H1606/4,0)+14000,28000))))+IF(I1606&lt;=0,0,IF(I1606&lt;=15000,I1606,IF(I1606&lt;=40000,ROUNDUP(I1606/2,0)+7500,IF(I1606&lt;=70000,ROUNDUP(I1606/4,0)+17500,35000)))),28000))))</f>
        <v/>
      </c>
      <c r="V1606" s="18">
        <f>MIN(70000,S1606+T1606+U1606)</f>
        <v/>
      </c>
      <c r="W1606" s="18">
        <f>MAX(0,ROUNDDOWN(M1606-J1606-N1606-K1606-0,-3))</f>
        <v/>
      </c>
      <c r="X1606" s="18">
        <f>MAX(0,ROUNDDOWN(M1606-J1606-N1606-K1606-R1606,-3))</f>
        <v/>
      </c>
      <c r="Y1606" s="18">
        <f>IF(W1606&lt;=0,0,ROUNDDOWN((W1606*LOOKUP(W1606,{0,1950001,3300001,6950001,9000001,18000001,40000001},{0.05,0.1,0.2,0.23,0.33,0.4,0.45})-LOOKUP(W1606,{0,1950001,3300001,6950001,9000001,18000001,40000001},{0,97500,427500,636000,1536000,2796000,4796000}))*1.021,-2))</f>
        <v/>
      </c>
      <c r="Z1606" s="18">
        <f>IF(X1606&lt;=0,0,ROUNDDOWN((X1606*LOOKUP(X1606,{0,1950001,3300001,6950001,9000001,18000001,40000001},{0.05,0.1,0.2,0.23,0.33,0.4,0.45})-LOOKUP(X1606,{0,1950001,3300001,6950001,9000001,18000001,40000001},{0,97500,427500,636000,1536000,2796000,4796000}))*1.021,-2))</f>
        <v/>
      </c>
      <c r="AA1606" s="18">
        <f>MAX(0,ROUNDDOWN(M1606-J1606-430000-L1606-0,-3))</f>
        <v/>
      </c>
      <c r="AB1606" s="18">
        <f>MAX(0,ROUNDDOWN(M1606-J1606-430000-L1606-V1606,-3))</f>
        <v/>
      </c>
      <c r="AC1606" s="18">
        <f>IF(M1606&lt;=450000,0,MAX(0,ROUNDDOWN(AA1606*0.06-MIN(50000,AA1606)*0.03,-2))+MAX(0,ROUNDDOWN(AA1606*0.04-MIN(50000,AA1606)*0.02,-2)))</f>
        <v/>
      </c>
      <c r="AD1606" s="18">
        <f>IF(M1606&lt;=450000,0,MAX(0,ROUNDDOWN(AB1606*0.06-MIN(50000,AB1606)*0.03,-2))+MAX(0,ROUNDDOWN(AB1606*0.04-MIN(50000,AB1606)*0.02,-2)))</f>
        <v/>
      </c>
      <c r="AE1606" s="18">
        <f>Y1606-Z1606</f>
        <v/>
      </c>
      <c r="AF1606" s="18">
        <f>AC1606-AD1606</f>
        <v/>
      </c>
      <c r="AG1606" s="18">
        <f>AE1606+AF1606</f>
        <v/>
      </c>
      <c r="AH1606" s="20">
        <f>IF(W1606&lt;=0,0,LOOKUP(W1606,{0,1950001,3300001,6950001,9000001,18000001,40000001},{0.05,0.1,0.2,0.23,0.33,0.4,0.45}))</f>
        <v/>
      </c>
    </row>
    <row r="1607">
      <c r="A1607" t="inlineStr">
        <is>
          <t>1万円刻み 特例あり一般12万円</t>
        </is>
      </c>
      <c r="B1607" s="18">
        <f>'4_1万円刻み'!$A$509</f>
        <v/>
      </c>
      <c r="C1607" s="19" t="n">
        <v>2026</v>
      </c>
      <c r="D1607" t="inlineStr">
        <is>
          <t>はい</t>
        </is>
      </c>
      <c r="E1607" s="18" t="n">
        <v>120000</v>
      </c>
      <c r="F1607" s="18" t="n">
        <v>0</v>
      </c>
      <c r="G1607" s="18" t="n">
        <v>0</v>
      </c>
      <c r="H1607" s="18" t="n">
        <v>0</v>
      </c>
      <c r="I1607" s="18" t="n">
        <v>0</v>
      </c>
      <c r="J1607" s="18">
        <f>ROUND(MIN(B1607/12,650000)*12*0.0915+MIN(B1607/12,1390000)*12*(0.0504+0)+B1607*0.005,0)</f>
        <v/>
      </c>
      <c r="K1607" s="18" t="n">
        <v>0</v>
      </c>
      <c r="L1607" s="18" t="n">
        <v>0</v>
      </c>
      <c r="M1607" s="18">
        <f>ROUND(IF(C1607&gt;=2026,IF(B1607&lt;741000,0,IF(B1607&lt;2191000,B1607-740000,IF(B1607&lt;2193000,1451000,IF(B1607&lt;2196000,1453000,IF(B1607&lt;2200000,1456000,IF(B1607&lt;3600000,ROUNDDOWN(B1607/4,-3)*2.8-80000,IF(B1607&lt;6600000,ROUNDDOWN(B1607/4,-3)*3.2-440000,IF(B1607&lt;8500000,ROUNDDOWN(B1607*0.9,0)-1100000,B1607-1950000)))))))),IF(B1607&lt;651000,0,IF(B1607&lt;1900000,B1607-650000,IF(B1607&lt;3600000,ROUNDDOWN(B1607/4,-3)*2.8-80000,IF(B1607&lt;6600000,ROUNDDOWN(B1607/4,-3)*3.2-440000,IF(B1607&lt;8500000,ROUNDDOWN(B1607*0.9,0)-1100000,B1607-1950000)))))),0)</f>
        <v/>
      </c>
      <c r="N1607" s="18">
        <f>IF(M1607&gt;23500000,NA(),IF(C1607&gt;=2026,IF(M1607&lt;=4890000,1040000,IF(M1607&lt;=6550000,670000,620000)),IF(M1607&lt;=1320000,950000,IF(M1607&lt;=3360000,880000,IF(M1607&lt;=4890000,680000,IF(M1607&lt;=6550000,630000,580000))))))</f>
        <v/>
      </c>
      <c r="O1607" s="18">
        <f>IF(F1607&lt;=0,IF(AND(D1607="はい",C1607&gt;=2026,C1607&lt;=2027),IF(E1607&lt;=0,0,IF(E1607&lt;=30000,E1607,IF(E1607&lt;=60000,ROUNDUP(E1607/2,0)+15000,IF(E1607&lt;=120000,ROUNDUP(E1607/4,0)+30000,60000)))),IF(E1607&lt;=0,0,IF(E1607&lt;=20000,E1607,IF(E1607&lt;=40000,ROUNDUP(E1607/2,0)+10000,IF(E1607&lt;=80000,ROUNDUP(E1607/4,0)+20000,40000))))),IF(E1607&lt;=0,IF(F1607&lt;=0,0,IF(F1607&lt;=25000,F1607,IF(F1607&lt;=50000,ROUNDUP(F1607/2,0)+12500,IF(F1607&lt;=100000,ROUNDUP(F1607/4,0)+25000,50000)))),MAX(IF(F1607&lt;=0,0,IF(F1607&lt;=25000,F1607,IF(F1607&lt;=50000,ROUNDUP(F1607/2,0)+12500,IF(F1607&lt;=100000,ROUNDUP(F1607/4,0)+25000,50000)))),MIN(IF(AND(D1607="はい",C1607&gt;=2026,C1607&lt;=2027),IF(E1607&lt;=0,0,IF(E1607&lt;=30000,E1607,IF(E1607&lt;=60000,ROUNDUP(E1607/2,0)+15000,IF(E1607&lt;=120000,ROUNDUP(E1607/4,0)+30000,60000)))),IF(E1607&lt;=0,0,IF(E1607&lt;=20000,E1607,IF(E1607&lt;=40000,ROUNDUP(E1607/2,0)+10000,IF(E1607&lt;=80000,ROUNDUP(E1607/4,0)+20000,40000)))))+IF(F1607&lt;=0,0,IF(F1607&lt;=25000,F1607,IF(F1607&lt;=50000,ROUNDUP(F1607/2,0)+12500,IF(F1607&lt;=100000,ROUNDUP(F1607/4,0)+25000,50000)))),IF(AND(D1607="はい",C1607&gt;=2026,C1607&lt;=2027),60000,40000)))))</f>
        <v/>
      </c>
      <c r="P1607" s="18">
        <f>IF(G1607&lt;=0,0,IF(G1607&lt;=20000,G1607,IF(G1607&lt;=40000,ROUNDUP(G1607/2,0)+10000,IF(G1607&lt;=80000,ROUNDUP(G1607/4,0)+20000,40000))))</f>
        <v/>
      </c>
      <c r="Q1607" s="18">
        <f>IF(I1607&lt;=0,IF(H1607&lt;=0,0,IF(H1607&lt;=20000,H1607,IF(H1607&lt;=40000,ROUNDUP(H1607/2,0)+10000,IF(H1607&lt;=80000,ROUNDUP(H1607/4,0)+20000,40000)))),IF(H1607&lt;=0,IF(I1607&lt;=0,0,IF(I1607&lt;=25000,I1607,IF(I1607&lt;=50000,ROUNDUP(I1607/2,0)+12500,IF(I1607&lt;=100000,ROUNDUP(I1607/4,0)+25000,50000)))),MAX(IF(I1607&lt;=0,0,IF(I1607&lt;=25000,I1607,IF(I1607&lt;=50000,ROUNDUP(I1607/2,0)+12500,IF(I1607&lt;=100000,ROUNDUP(I1607/4,0)+25000,50000)))),MIN(IF(H1607&lt;=0,0,IF(H1607&lt;=20000,H1607,IF(H1607&lt;=40000,ROUNDUP(H1607/2,0)+10000,IF(H1607&lt;=80000,ROUNDUP(H1607/4,0)+20000,40000))))+IF(I1607&lt;=0,0,IF(I1607&lt;=25000,I1607,IF(I1607&lt;=50000,ROUNDUP(I1607/2,0)+12500,IF(I1607&lt;=100000,ROUNDUP(I1607/4,0)+25000,50000)))),40000))))</f>
        <v/>
      </c>
      <c r="R1607" s="18">
        <f>MIN(120000,O1607+P1607+Q1607)</f>
        <v/>
      </c>
      <c r="S1607" s="18">
        <f>IF(F1607&lt;=0,IF(E1607&lt;=0,0,IF(E1607&lt;=12000,E1607,IF(E1607&lt;=32000,ROUNDUP(E1607/2,0)+6000,IF(E1607&lt;=56000,ROUNDUP(E1607/4,0)+14000,28000)))),IF(E1607&lt;=0,IF(F1607&lt;=0,0,IF(F1607&lt;=15000,F1607,IF(F1607&lt;=40000,ROUNDUP(F1607/2,0)+7500,IF(F1607&lt;=70000,ROUNDUP(F1607/4,0)+17500,35000)))),MAX(IF(F1607&lt;=0,0,IF(F1607&lt;=15000,F1607,IF(F1607&lt;=40000,ROUNDUP(F1607/2,0)+7500,IF(F1607&lt;=70000,ROUNDUP(F1607/4,0)+17500,35000)))),MIN(IF(E1607&lt;=0,0,IF(E1607&lt;=12000,E1607,IF(E1607&lt;=32000,ROUNDUP(E1607/2,0)+6000,IF(E1607&lt;=56000,ROUNDUP(E1607/4,0)+14000,28000))))+IF(F1607&lt;=0,0,IF(F1607&lt;=15000,F1607,IF(F1607&lt;=40000,ROUNDUP(F1607/2,0)+7500,IF(F1607&lt;=70000,ROUNDUP(F1607/4,0)+17500,35000)))),28000))))</f>
        <v/>
      </c>
      <c r="T1607" s="18">
        <f>IF(G1607&lt;=0,0,IF(G1607&lt;=12000,G1607,IF(G1607&lt;=32000,ROUNDUP(G1607/2,0)+6000,IF(G1607&lt;=56000,ROUNDUP(G1607/4,0)+14000,28000))))</f>
        <v/>
      </c>
      <c r="U1607" s="18">
        <f>IF(I1607&lt;=0,IF(H1607&lt;=0,0,IF(H1607&lt;=12000,H1607,IF(H1607&lt;=32000,ROUNDUP(H1607/2,0)+6000,IF(H1607&lt;=56000,ROUNDUP(H1607/4,0)+14000,28000)))),IF(H1607&lt;=0,IF(I1607&lt;=0,0,IF(I1607&lt;=15000,I1607,IF(I1607&lt;=40000,ROUNDUP(I1607/2,0)+7500,IF(I1607&lt;=70000,ROUNDUP(I1607/4,0)+17500,35000)))),MAX(IF(I1607&lt;=0,0,IF(I1607&lt;=15000,I1607,IF(I1607&lt;=40000,ROUNDUP(I1607/2,0)+7500,IF(I1607&lt;=70000,ROUNDUP(I1607/4,0)+17500,35000)))),MIN(IF(H1607&lt;=0,0,IF(H1607&lt;=12000,H1607,IF(H1607&lt;=32000,ROUNDUP(H1607/2,0)+6000,IF(H1607&lt;=56000,ROUNDUP(H1607/4,0)+14000,28000))))+IF(I1607&lt;=0,0,IF(I1607&lt;=15000,I1607,IF(I1607&lt;=40000,ROUNDUP(I1607/2,0)+7500,IF(I1607&lt;=70000,ROUNDUP(I1607/4,0)+17500,35000)))),28000))))</f>
        <v/>
      </c>
      <c r="V1607" s="18">
        <f>MIN(70000,S1607+T1607+U1607)</f>
        <v/>
      </c>
      <c r="W1607" s="18">
        <f>MAX(0,ROUNDDOWN(M1607-J1607-N1607-K1607-0,-3))</f>
        <v/>
      </c>
      <c r="X1607" s="18">
        <f>MAX(0,ROUNDDOWN(M1607-J1607-N1607-K1607-R1607,-3))</f>
        <v/>
      </c>
      <c r="Y1607" s="18">
        <f>IF(W1607&lt;=0,0,ROUNDDOWN((W1607*LOOKUP(W1607,{0,1950001,3300001,6950001,9000001,18000001,40000001},{0.05,0.1,0.2,0.23,0.33,0.4,0.45})-LOOKUP(W1607,{0,1950001,3300001,6950001,9000001,18000001,40000001},{0,97500,427500,636000,1536000,2796000,4796000}))*1.021,-2))</f>
        <v/>
      </c>
      <c r="Z1607" s="18">
        <f>IF(X1607&lt;=0,0,ROUNDDOWN((X1607*LOOKUP(X1607,{0,1950001,3300001,6950001,9000001,18000001,40000001},{0.05,0.1,0.2,0.23,0.33,0.4,0.45})-LOOKUP(X1607,{0,1950001,3300001,6950001,9000001,18000001,40000001},{0,97500,427500,636000,1536000,2796000,4796000}))*1.021,-2))</f>
        <v/>
      </c>
      <c r="AA1607" s="18">
        <f>MAX(0,ROUNDDOWN(M1607-J1607-430000-L1607-0,-3))</f>
        <v/>
      </c>
      <c r="AB1607" s="18">
        <f>MAX(0,ROUNDDOWN(M1607-J1607-430000-L1607-V1607,-3))</f>
        <v/>
      </c>
      <c r="AC1607" s="18">
        <f>IF(M1607&lt;=450000,0,MAX(0,ROUNDDOWN(AA1607*0.06-MIN(50000,AA1607)*0.03,-2))+MAX(0,ROUNDDOWN(AA1607*0.04-MIN(50000,AA1607)*0.02,-2)))</f>
        <v/>
      </c>
      <c r="AD1607" s="18">
        <f>IF(M1607&lt;=450000,0,MAX(0,ROUNDDOWN(AB1607*0.06-MIN(50000,AB1607)*0.03,-2))+MAX(0,ROUNDDOWN(AB1607*0.04-MIN(50000,AB1607)*0.02,-2)))</f>
        <v/>
      </c>
      <c r="AE1607" s="18">
        <f>Y1607-Z1607</f>
        <v/>
      </c>
      <c r="AF1607" s="18">
        <f>AC1607-AD1607</f>
        <v/>
      </c>
      <c r="AG1607" s="18">
        <f>AE1607+AF1607</f>
        <v/>
      </c>
      <c r="AH1607" s="20">
        <f>IF(W1607&lt;=0,0,LOOKUP(W1607,{0,1950001,3300001,6950001,9000001,18000001,40000001},{0.05,0.1,0.2,0.23,0.33,0.4,0.45}))</f>
        <v/>
      </c>
    </row>
    <row r="1608">
      <c r="A1608" t="inlineStr">
        <is>
          <t>1万円刻み 3区分8万円ずつ</t>
        </is>
      </c>
      <c r="B1608" s="18">
        <f>'4_1万円刻み'!$A$510</f>
        <v/>
      </c>
      <c r="C1608" s="19" t="n">
        <v>2026</v>
      </c>
      <c r="D1608" t="inlineStr">
        <is>
          <t>いいえ</t>
        </is>
      </c>
      <c r="E1608" s="18" t="n">
        <v>80000</v>
      </c>
      <c r="F1608" s="18" t="n">
        <v>0</v>
      </c>
      <c r="G1608" s="18" t="n">
        <v>80000</v>
      </c>
      <c r="H1608" s="18" t="n">
        <v>80000</v>
      </c>
      <c r="I1608" s="18" t="n">
        <v>0</v>
      </c>
      <c r="J1608" s="18">
        <f>ROUND(MIN(B1608/12,650000)*12*0.0915+MIN(B1608/12,1390000)*12*(0.0504+0)+B1608*0.005,0)</f>
        <v/>
      </c>
      <c r="K1608" s="18" t="n">
        <v>0</v>
      </c>
      <c r="L1608" s="18" t="n">
        <v>0</v>
      </c>
      <c r="M1608" s="18">
        <f>ROUND(IF(C1608&gt;=2026,IF(B1608&lt;741000,0,IF(B1608&lt;2191000,B1608-740000,IF(B1608&lt;2193000,1451000,IF(B1608&lt;2196000,1453000,IF(B1608&lt;2200000,1456000,IF(B1608&lt;3600000,ROUNDDOWN(B1608/4,-3)*2.8-80000,IF(B1608&lt;6600000,ROUNDDOWN(B1608/4,-3)*3.2-440000,IF(B1608&lt;8500000,ROUNDDOWN(B1608*0.9,0)-1100000,B1608-1950000)))))))),IF(B1608&lt;651000,0,IF(B1608&lt;1900000,B1608-650000,IF(B1608&lt;3600000,ROUNDDOWN(B1608/4,-3)*2.8-80000,IF(B1608&lt;6600000,ROUNDDOWN(B1608/4,-3)*3.2-440000,IF(B1608&lt;8500000,ROUNDDOWN(B1608*0.9,0)-1100000,B1608-1950000)))))),0)</f>
        <v/>
      </c>
      <c r="N1608" s="18">
        <f>IF(M1608&gt;23500000,NA(),IF(C1608&gt;=2026,IF(M1608&lt;=4890000,1040000,IF(M1608&lt;=6550000,670000,620000)),IF(M1608&lt;=1320000,950000,IF(M1608&lt;=3360000,880000,IF(M1608&lt;=4890000,680000,IF(M1608&lt;=6550000,630000,580000))))))</f>
        <v/>
      </c>
      <c r="O1608" s="18">
        <f>IF(F1608&lt;=0,IF(AND(D1608="はい",C1608&gt;=2026,C1608&lt;=2027),IF(E1608&lt;=0,0,IF(E1608&lt;=30000,E1608,IF(E1608&lt;=60000,ROUNDUP(E1608/2,0)+15000,IF(E1608&lt;=120000,ROUNDUP(E1608/4,0)+30000,60000)))),IF(E1608&lt;=0,0,IF(E1608&lt;=20000,E1608,IF(E1608&lt;=40000,ROUNDUP(E1608/2,0)+10000,IF(E1608&lt;=80000,ROUNDUP(E1608/4,0)+20000,40000))))),IF(E1608&lt;=0,IF(F1608&lt;=0,0,IF(F1608&lt;=25000,F1608,IF(F1608&lt;=50000,ROUNDUP(F1608/2,0)+12500,IF(F1608&lt;=100000,ROUNDUP(F1608/4,0)+25000,50000)))),MAX(IF(F1608&lt;=0,0,IF(F1608&lt;=25000,F1608,IF(F1608&lt;=50000,ROUNDUP(F1608/2,0)+12500,IF(F1608&lt;=100000,ROUNDUP(F1608/4,0)+25000,50000)))),MIN(IF(AND(D1608="はい",C1608&gt;=2026,C1608&lt;=2027),IF(E1608&lt;=0,0,IF(E1608&lt;=30000,E1608,IF(E1608&lt;=60000,ROUNDUP(E1608/2,0)+15000,IF(E1608&lt;=120000,ROUNDUP(E1608/4,0)+30000,60000)))),IF(E1608&lt;=0,0,IF(E1608&lt;=20000,E1608,IF(E1608&lt;=40000,ROUNDUP(E1608/2,0)+10000,IF(E1608&lt;=80000,ROUNDUP(E1608/4,0)+20000,40000)))))+IF(F1608&lt;=0,0,IF(F1608&lt;=25000,F1608,IF(F1608&lt;=50000,ROUNDUP(F1608/2,0)+12500,IF(F1608&lt;=100000,ROUNDUP(F1608/4,0)+25000,50000)))),IF(AND(D1608="はい",C1608&gt;=2026,C1608&lt;=2027),60000,40000)))))</f>
        <v/>
      </c>
      <c r="P1608" s="18">
        <f>IF(G1608&lt;=0,0,IF(G1608&lt;=20000,G1608,IF(G1608&lt;=40000,ROUNDUP(G1608/2,0)+10000,IF(G1608&lt;=80000,ROUNDUP(G1608/4,0)+20000,40000))))</f>
        <v/>
      </c>
      <c r="Q1608" s="18">
        <f>IF(I1608&lt;=0,IF(H1608&lt;=0,0,IF(H1608&lt;=20000,H1608,IF(H1608&lt;=40000,ROUNDUP(H1608/2,0)+10000,IF(H1608&lt;=80000,ROUNDUP(H1608/4,0)+20000,40000)))),IF(H1608&lt;=0,IF(I1608&lt;=0,0,IF(I1608&lt;=25000,I1608,IF(I1608&lt;=50000,ROUNDUP(I1608/2,0)+12500,IF(I1608&lt;=100000,ROUNDUP(I1608/4,0)+25000,50000)))),MAX(IF(I1608&lt;=0,0,IF(I1608&lt;=25000,I1608,IF(I1608&lt;=50000,ROUNDUP(I1608/2,0)+12500,IF(I1608&lt;=100000,ROUNDUP(I1608/4,0)+25000,50000)))),MIN(IF(H1608&lt;=0,0,IF(H1608&lt;=20000,H1608,IF(H1608&lt;=40000,ROUNDUP(H1608/2,0)+10000,IF(H1608&lt;=80000,ROUNDUP(H1608/4,0)+20000,40000))))+IF(I1608&lt;=0,0,IF(I1608&lt;=25000,I1608,IF(I1608&lt;=50000,ROUNDUP(I1608/2,0)+12500,IF(I1608&lt;=100000,ROUNDUP(I1608/4,0)+25000,50000)))),40000))))</f>
        <v/>
      </c>
      <c r="R1608" s="18">
        <f>MIN(120000,O1608+P1608+Q1608)</f>
        <v/>
      </c>
      <c r="S1608" s="18">
        <f>IF(F1608&lt;=0,IF(E1608&lt;=0,0,IF(E1608&lt;=12000,E1608,IF(E1608&lt;=32000,ROUNDUP(E1608/2,0)+6000,IF(E1608&lt;=56000,ROUNDUP(E1608/4,0)+14000,28000)))),IF(E1608&lt;=0,IF(F1608&lt;=0,0,IF(F1608&lt;=15000,F1608,IF(F1608&lt;=40000,ROUNDUP(F1608/2,0)+7500,IF(F1608&lt;=70000,ROUNDUP(F1608/4,0)+17500,35000)))),MAX(IF(F1608&lt;=0,0,IF(F1608&lt;=15000,F1608,IF(F1608&lt;=40000,ROUNDUP(F1608/2,0)+7500,IF(F1608&lt;=70000,ROUNDUP(F1608/4,0)+17500,35000)))),MIN(IF(E1608&lt;=0,0,IF(E1608&lt;=12000,E1608,IF(E1608&lt;=32000,ROUNDUP(E1608/2,0)+6000,IF(E1608&lt;=56000,ROUNDUP(E1608/4,0)+14000,28000))))+IF(F1608&lt;=0,0,IF(F1608&lt;=15000,F1608,IF(F1608&lt;=40000,ROUNDUP(F1608/2,0)+7500,IF(F1608&lt;=70000,ROUNDUP(F1608/4,0)+17500,35000)))),28000))))</f>
        <v/>
      </c>
      <c r="T1608" s="18">
        <f>IF(G1608&lt;=0,0,IF(G1608&lt;=12000,G1608,IF(G1608&lt;=32000,ROUNDUP(G1608/2,0)+6000,IF(G1608&lt;=56000,ROUNDUP(G1608/4,0)+14000,28000))))</f>
        <v/>
      </c>
      <c r="U1608" s="18">
        <f>IF(I1608&lt;=0,IF(H1608&lt;=0,0,IF(H1608&lt;=12000,H1608,IF(H1608&lt;=32000,ROUNDUP(H1608/2,0)+6000,IF(H1608&lt;=56000,ROUNDUP(H1608/4,0)+14000,28000)))),IF(H1608&lt;=0,IF(I1608&lt;=0,0,IF(I1608&lt;=15000,I1608,IF(I1608&lt;=40000,ROUNDUP(I1608/2,0)+7500,IF(I1608&lt;=70000,ROUNDUP(I1608/4,0)+17500,35000)))),MAX(IF(I1608&lt;=0,0,IF(I1608&lt;=15000,I1608,IF(I1608&lt;=40000,ROUNDUP(I1608/2,0)+7500,IF(I1608&lt;=70000,ROUNDUP(I1608/4,0)+17500,35000)))),MIN(IF(H1608&lt;=0,0,IF(H1608&lt;=12000,H1608,IF(H1608&lt;=32000,ROUNDUP(H1608/2,0)+6000,IF(H1608&lt;=56000,ROUNDUP(H1608/4,0)+14000,28000))))+IF(I1608&lt;=0,0,IF(I1608&lt;=15000,I1608,IF(I1608&lt;=40000,ROUNDUP(I1608/2,0)+7500,IF(I1608&lt;=70000,ROUNDUP(I1608/4,0)+17500,35000)))),28000))))</f>
        <v/>
      </c>
      <c r="V1608" s="18">
        <f>MIN(70000,S1608+T1608+U1608)</f>
        <v/>
      </c>
      <c r="W1608" s="18">
        <f>MAX(0,ROUNDDOWN(M1608-J1608-N1608-K1608-0,-3))</f>
        <v/>
      </c>
      <c r="X1608" s="18">
        <f>MAX(0,ROUNDDOWN(M1608-J1608-N1608-K1608-R1608,-3))</f>
        <v/>
      </c>
      <c r="Y1608" s="18">
        <f>IF(W1608&lt;=0,0,ROUNDDOWN((W1608*LOOKUP(W1608,{0,1950001,3300001,6950001,9000001,18000001,40000001},{0.05,0.1,0.2,0.23,0.33,0.4,0.45})-LOOKUP(W1608,{0,1950001,3300001,6950001,9000001,18000001,40000001},{0,97500,427500,636000,1536000,2796000,4796000}))*1.021,-2))</f>
        <v/>
      </c>
      <c r="Z1608" s="18">
        <f>IF(X1608&lt;=0,0,ROUNDDOWN((X1608*LOOKUP(X1608,{0,1950001,3300001,6950001,9000001,18000001,40000001},{0.05,0.1,0.2,0.23,0.33,0.4,0.45})-LOOKUP(X1608,{0,1950001,3300001,6950001,9000001,18000001,40000001},{0,97500,427500,636000,1536000,2796000,4796000}))*1.021,-2))</f>
        <v/>
      </c>
      <c r="AA1608" s="18">
        <f>MAX(0,ROUNDDOWN(M1608-J1608-430000-L1608-0,-3))</f>
        <v/>
      </c>
      <c r="AB1608" s="18">
        <f>MAX(0,ROUNDDOWN(M1608-J1608-430000-L1608-V1608,-3))</f>
        <v/>
      </c>
      <c r="AC1608" s="18">
        <f>IF(M1608&lt;=450000,0,MAX(0,ROUNDDOWN(AA1608*0.06-MIN(50000,AA1608)*0.03,-2))+MAX(0,ROUNDDOWN(AA1608*0.04-MIN(50000,AA1608)*0.02,-2)))</f>
        <v/>
      </c>
      <c r="AD1608" s="18">
        <f>IF(M1608&lt;=450000,0,MAX(0,ROUNDDOWN(AB1608*0.06-MIN(50000,AB1608)*0.03,-2))+MAX(0,ROUNDDOWN(AB1608*0.04-MIN(50000,AB1608)*0.02,-2)))</f>
        <v/>
      </c>
      <c r="AE1608" s="18">
        <f>Y1608-Z1608</f>
        <v/>
      </c>
      <c r="AF1608" s="18">
        <f>AC1608-AD1608</f>
        <v/>
      </c>
      <c r="AG1608" s="18">
        <f>AE1608+AF1608</f>
        <v/>
      </c>
      <c r="AH1608" s="20">
        <f>IF(W1608&lt;=0,0,LOOKUP(W1608,{0,1950001,3300001,6950001,9000001,18000001,40000001},{0.05,0.1,0.2,0.23,0.33,0.4,0.45}))</f>
        <v/>
      </c>
    </row>
    <row r="1609">
      <c r="A1609" t="inlineStr">
        <is>
          <t>1万円刻み 一般8万円</t>
        </is>
      </c>
      <c r="B1609" s="18">
        <f>'4_1万円刻み'!$A$510</f>
        <v/>
      </c>
      <c r="C1609" s="19" t="n">
        <v>2026</v>
      </c>
      <c r="D1609" t="inlineStr">
        <is>
          <t>いいえ</t>
        </is>
      </c>
      <c r="E1609" s="18" t="n">
        <v>80000</v>
      </c>
      <c r="F1609" s="18" t="n">
        <v>0</v>
      </c>
      <c r="G1609" s="18" t="n">
        <v>0</v>
      </c>
      <c r="H1609" s="18" t="n">
        <v>0</v>
      </c>
      <c r="I1609" s="18" t="n">
        <v>0</v>
      </c>
      <c r="J1609" s="18">
        <f>ROUND(MIN(B1609/12,650000)*12*0.0915+MIN(B1609/12,1390000)*12*(0.0504+0)+B1609*0.005,0)</f>
        <v/>
      </c>
      <c r="K1609" s="18" t="n">
        <v>0</v>
      </c>
      <c r="L1609" s="18" t="n">
        <v>0</v>
      </c>
      <c r="M1609" s="18">
        <f>ROUND(IF(C1609&gt;=2026,IF(B1609&lt;741000,0,IF(B1609&lt;2191000,B1609-740000,IF(B1609&lt;2193000,1451000,IF(B1609&lt;2196000,1453000,IF(B1609&lt;2200000,1456000,IF(B1609&lt;3600000,ROUNDDOWN(B1609/4,-3)*2.8-80000,IF(B1609&lt;6600000,ROUNDDOWN(B1609/4,-3)*3.2-440000,IF(B1609&lt;8500000,ROUNDDOWN(B1609*0.9,0)-1100000,B1609-1950000)))))))),IF(B1609&lt;651000,0,IF(B1609&lt;1900000,B1609-650000,IF(B1609&lt;3600000,ROUNDDOWN(B1609/4,-3)*2.8-80000,IF(B1609&lt;6600000,ROUNDDOWN(B1609/4,-3)*3.2-440000,IF(B1609&lt;8500000,ROUNDDOWN(B1609*0.9,0)-1100000,B1609-1950000)))))),0)</f>
        <v/>
      </c>
      <c r="N1609" s="18">
        <f>IF(M1609&gt;23500000,NA(),IF(C1609&gt;=2026,IF(M1609&lt;=4890000,1040000,IF(M1609&lt;=6550000,670000,620000)),IF(M1609&lt;=1320000,950000,IF(M1609&lt;=3360000,880000,IF(M1609&lt;=4890000,680000,IF(M1609&lt;=6550000,630000,580000))))))</f>
        <v/>
      </c>
      <c r="O1609" s="18">
        <f>IF(F1609&lt;=0,IF(AND(D1609="はい",C1609&gt;=2026,C1609&lt;=2027),IF(E1609&lt;=0,0,IF(E1609&lt;=30000,E1609,IF(E1609&lt;=60000,ROUNDUP(E1609/2,0)+15000,IF(E1609&lt;=120000,ROUNDUP(E1609/4,0)+30000,60000)))),IF(E1609&lt;=0,0,IF(E1609&lt;=20000,E1609,IF(E1609&lt;=40000,ROUNDUP(E1609/2,0)+10000,IF(E1609&lt;=80000,ROUNDUP(E1609/4,0)+20000,40000))))),IF(E1609&lt;=0,IF(F1609&lt;=0,0,IF(F1609&lt;=25000,F1609,IF(F1609&lt;=50000,ROUNDUP(F1609/2,0)+12500,IF(F1609&lt;=100000,ROUNDUP(F1609/4,0)+25000,50000)))),MAX(IF(F1609&lt;=0,0,IF(F1609&lt;=25000,F1609,IF(F1609&lt;=50000,ROUNDUP(F1609/2,0)+12500,IF(F1609&lt;=100000,ROUNDUP(F1609/4,0)+25000,50000)))),MIN(IF(AND(D1609="はい",C1609&gt;=2026,C1609&lt;=2027),IF(E1609&lt;=0,0,IF(E1609&lt;=30000,E1609,IF(E1609&lt;=60000,ROUNDUP(E1609/2,0)+15000,IF(E1609&lt;=120000,ROUNDUP(E1609/4,0)+30000,60000)))),IF(E1609&lt;=0,0,IF(E1609&lt;=20000,E1609,IF(E1609&lt;=40000,ROUNDUP(E1609/2,0)+10000,IF(E1609&lt;=80000,ROUNDUP(E1609/4,0)+20000,40000)))))+IF(F1609&lt;=0,0,IF(F1609&lt;=25000,F1609,IF(F1609&lt;=50000,ROUNDUP(F1609/2,0)+12500,IF(F1609&lt;=100000,ROUNDUP(F1609/4,0)+25000,50000)))),IF(AND(D1609="はい",C1609&gt;=2026,C1609&lt;=2027),60000,40000)))))</f>
        <v/>
      </c>
      <c r="P1609" s="18">
        <f>IF(G1609&lt;=0,0,IF(G1609&lt;=20000,G1609,IF(G1609&lt;=40000,ROUNDUP(G1609/2,0)+10000,IF(G1609&lt;=80000,ROUNDUP(G1609/4,0)+20000,40000))))</f>
        <v/>
      </c>
      <c r="Q1609" s="18">
        <f>IF(I1609&lt;=0,IF(H1609&lt;=0,0,IF(H1609&lt;=20000,H1609,IF(H1609&lt;=40000,ROUNDUP(H1609/2,0)+10000,IF(H1609&lt;=80000,ROUNDUP(H1609/4,0)+20000,40000)))),IF(H1609&lt;=0,IF(I1609&lt;=0,0,IF(I1609&lt;=25000,I1609,IF(I1609&lt;=50000,ROUNDUP(I1609/2,0)+12500,IF(I1609&lt;=100000,ROUNDUP(I1609/4,0)+25000,50000)))),MAX(IF(I1609&lt;=0,0,IF(I1609&lt;=25000,I1609,IF(I1609&lt;=50000,ROUNDUP(I1609/2,0)+12500,IF(I1609&lt;=100000,ROUNDUP(I1609/4,0)+25000,50000)))),MIN(IF(H1609&lt;=0,0,IF(H1609&lt;=20000,H1609,IF(H1609&lt;=40000,ROUNDUP(H1609/2,0)+10000,IF(H1609&lt;=80000,ROUNDUP(H1609/4,0)+20000,40000))))+IF(I1609&lt;=0,0,IF(I1609&lt;=25000,I1609,IF(I1609&lt;=50000,ROUNDUP(I1609/2,0)+12500,IF(I1609&lt;=100000,ROUNDUP(I1609/4,0)+25000,50000)))),40000))))</f>
        <v/>
      </c>
      <c r="R1609" s="18">
        <f>MIN(120000,O1609+P1609+Q1609)</f>
        <v/>
      </c>
      <c r="S1609" s="18">
        <f>IF(F1609&lt;=0,IF(E1609&lt;=0,0,IF(E1609&lt;=12000,E1609,IF(E1609&lt;=32000,ROUNDUP(E1609/2,0)+6000,IF(E1609&lt;=56000,ROUNDUP(E1609/4,0)+14000,28000)))),IF(E1609&lt;=0,IF(F1609&lt;=0,0,IF(F1609&lt;=15000,F1609,IF(F1609&lt;=40000,ROUNDUP(F1609/2,0)+7500,IF(F1609&lt;=70000,ROUNDUP(F1609/4,0)+17500,35000)))),MAX(IF(F1609&lt;=0,0,IF(F1609&lt;=15000,F1609,IF(F1609&lt;=40000,ROUNDUP(F1609/2,0)+7500,IF(F1609&lt;=70000,ROUNDUP(F1609/4,0)+17500,35000)))),MIN(IF(E1609&lt;=0,0,IF(E1609&lt;=12000,E1609,IF(E1609&lt;=32000,ROUNDUP(E1609/2,0)+6000,IF(E1609&lt;=56000,ROUNDUP(E1609/4,0)+14000,28000))))+IF(F1609&lt;=0,0,IF(F1609&lt;=15000,F1609,IF(F1609&lt;=40000,ROUNDUP(F1609/2,0)+7500,IF(F1609&lt;=70000,ROUNDUP(F1609/4,0)+17500,35000)))),28000))))</f>
        <v/>
      </c>
      <c r="T1609" s="18">
        <f>IF(G1609&lt;=0,0,IF(G1609&lt;=12000,G1609,IF(G1609&lt;=32000,ROUNDUP(G1609/2,0)+6000,IF(G1609&lt;=56000,ROUNDUP(G1609/4,0)+14000,28000))))</f>
        <v/>
      </c>
      <c r="U1609" s="18">
        <f>IF(I1609&lt;=0,IF(H1609&lt;=0,0,IF(H1609&lt;=12000,H1609,IF(H1609&lt;=32000,ROUNDUP(H1609/2,0)+6000,IF(H1609&lt;=56000,ROUNDUP(H1609/4,0)+14000,28000)))),IF(H1609&lt;=0,IF(I1609&lt;=0,0,IF(I1609&lt;=15000,I1609,IF(I1609&lt;=40000,ROUNDUP(I1609/2,0)+7500,IF(I1609&lt;=70000,ROUNDUP(I1609/4,0)+17500,35000)))),MAX(IF(I1609&lt;=0,0,IF(I1609&lt;=15000,I1609,IF(I1609&lt;=40000,ROUNDUP(I1609/2,0)+7500,IF(I1609&lt;=70000,ROUNDUP(I1609/4,0)+17500,35000)))),MIN(IF(H1609&lt;=0,0,IF(H1609&lt;=12000,H1609,IF(H1609&lt;=32000,ROUNDUP(H1609/2,0)+6000,IF(H1609&lt;=56000,ROUNDUP(H1609/4,0)+14000,28000))))+IF(I1609&lt;=0,0,IF(I1609&lt;=15000,I1609,IF(I1609&lt;=40000,ROUNDUP(I1609/2,0)+7500,IF(I1609&lt;=70000,ROUNDUP(I1609/4,0)+17500,35000)))),28000))))</f>
        <v/>
      </c>
      <c r="V1609" s="18">
        <f>MIN(70000,S1609+T1609+U1609)</f>
        <v/>
      </c>
      <c r="W1609" s="18">
        <f>MAX(0,ROUNDDOWN(M1609-J1609-N1609-K1609-0,-3))</f>
        <v/>
      </c>
      <c r="X1609" s="18">
        <f>MAX(0,ROUNDDOWN(M1609-J1609-N1609-K1609-R1609,-3))</f>
        <v/>
      </c>
      <c r="Y1609" s="18">
        <f>IF(W1609&lt;=0,0,ROUNDDOWN((W1609*LOOKUP(W1609,{0,1950001,3300001,6950001,9000001,18000001,40000001},{0.05,0.1,0.2,0.23,0.33,0.4,0.45})-LOOKUP(W1609,{0,1950001,3300001,6950001,9000001,18000001,40000001},{0,97500,427500,636000,1536000,2796000,4796000}))*1.021,-2))</f>
        <v/>
      </c>
      <c r="Z1609" s="18">
        <f>IF(X1609&lt;=0,0,ROUNDDOWN((X1609*LOOKUP(X1609,{0,1950001,3300001,6950001,9000001,18000001,40000001},{0.05,0.1,0.2,0.23,0.33,0.4,0.45})-LOOKUP(X1609,{0,1950001,3300001,6950001,9000001,18000001,40000001},{0,97500,427500,636000,1536000,2796000,4796000}))*1.021,-2))</f>
        <v/>
      </c>
      <c r="AA1609" s="18">
        <f>MAX(0,ROUNDDOWN(M1609-J1609-430000-L1609-0,-3))</f>
        <v/>
      </c>
      <c r="AB1609" s="18">
        <f>MAX(0,ROUNDDOWN(M1609-J1609-430000-L1609-V1609,-3))</f>
        <v/>
      </c>
      <c r="AC1609" s="18">
        <f>IF(M1609&lt;=450000,0,MAX(0,ROUNDDOWN(AA1609*0.06-MIN(50000,AA1609)*0.03,-2))+MAX(0,ROUNDDOWN(AA1609*0.04-MIN(50000,AA1609)*0.02,-2)))</f>
        <v/>
      </c>
      <c r="AD1609" s="18">
        <f>IF(M1609&lt;=450000,0,MAX(0,ROUNDDOWN(AB1609*0.06-MIN(50000,AB1609)*0.03,-2))+MAX(0,ROUNDDOWN(AB1609*0.04-MIN(50000,AB1609)*0.02,-2)))</f>
        <v/>
      </c>
      <c r="AE1609" s="18">
        <f>Y1609-Z1609</f>
        <v/>
      </c>
      <c r="AF1609" s="18">
        <f>AC1609-AD1609</f>
        <v/>
      </c>
      <c r="AG1609" s="18">
        <f>AE1609+AF1609</f>
        <v/>
      </c>
      <c r="AH1609" s="20">
        <f>IF(W1609&lt;=0,0,LOOKUP(W1609,{0,1950001,3300001,6950001,9000001,18000001,40000001},{0.05,0.1,0.2,0.23,0.33,0.4,0.45}))</f>
        <v/>
      </c>
    </row>
    <row r="1610">
      <c r="A1610" t="inlineStr">
        <is>
          <t>1万円刻み 特例あり一般12万円</t>
        </is>
      </c>
      <c r="B1610" s="18">
        <f>'4_1万円刻み'!$A$510</f>
        <v/>
      </c>
      <c r="C1610" s="19" t="n">
        <v>2026</v>
      </c>
      <c r="D1610" t="inlineStr">
        <is>
          <t>はい</t>
        </is>
      </c>
      <c r="E1610" s="18" t="n">
        <v>120000</v>
      </c>
      <c r="F1610" s="18" t="n">
        <v>0</v>
      </c>
      <c r="G1610" s="18" t="n">
        <v>0</v>
      </c>
      <c r="H1610" s="18" t="n">
        <v>0</v>
      </c>
      <c r="I1610" s="18" t="n">
        <v>0</v>
      </c>
      <c r="J1610" s="18">
        <f>ROUND(MIN(B1610/12,650000)*12*0.0915+MIN(B1610/12,1390000)*12*(0.0504+0)+B1610*0.005,0)</f>
        <v/>
      </c>
      <c r="K1610" s="18" t="n">
        <v>0</v>
      </c>
      <c r="L1610" s="18" t="n">
        <v>0</v>
      </c>
      <c r="M1610" s="18">
        <f>ROUND(IF(C1610&gt;=2026,IF(B1610&lt;741000,0,IF(B1610&lt;2191000,B1610-740000,IF(B1610&lt;2193000,1451000,IF(B1610&lt;2196000,1453000,IF(B1610&lt;2200000,1456000,IF(B1610&lt;3600000,ROUNDDOWN(B1610/4,-3)*2.8-80000,IF(B1610&lt;6600000,ROUNDDOWN(B1610/4,-3)*3.2-440000,IF(B1610&lt;8500000,ROUNDDOWN(B1610*0.9,0)-1100000,B1610-1950000)))))))),IF(B1610&lt;651000,0,IF(B1610&lt;1900000,B1610-650000,IF(B1610&lt;3600000,ROUNDDOWN(B1610/4,-3)*2.8-80000,IF(B1610&lt;6600000,ROUNDDOWN(B1610/4,-3)*3.2-440000,IF(B1610&lt;8500000,ROUNDDOWN(B1610*0.9,0)-1100000,B1610-1950000)))))),0)</f>
        <v/>
      </c>
      <c r="N1610" s="18">
        <f>IF(M1610&gt;23500000,NA(),IF(C1610&gt;=2026,IF(M1610&lt;=4890000,1040000,IF(M1610&lt;=6550000,670000,620000)),IF(M1610&lt;=1320000,950000,IF(M1610&lt;=3360000,880000,IF(M1610&lt;=4890000,680000,IF(M1610&lt;=6550000,630000,580000))))))</f>
        <v/>
      </c>
      <c r="O1610" s="18">
        <f>IF(F1610&lt;=0,IF(AND(D1610="はい",C1610&gt;=2026,C1610&lt;=2027),IF(E1610&lt;=0,0,IF(E1610&lt;=30000,E1610,IF(E1610&lt;=60000,ROUNDUP(E1610/2,0)+15000,IF(E1610&lt;=120000,ROUNDUP(E1610/4,0)+30000,60000)))),IF(E1610&lt;=0,0,IF(E1610&lt;=20000,E1610,IF(E1610&lt;=40000,ROUNDUP(E1610/2,0)+10000,IF(E1610&lt;=80000,ROUNDUP(E1610/4,0)+20000,40000))))),IF(E1610&lt;=0,IF(F1610&lt;=0,0,IF(F1610&lt;=25000,F1610,IF(F1610&lt;=50000,ROUNDUP(F1610/2,0)+12500,IF(F1610&lt;=100000,ROUNDUP(F1610/4,0)+25000,50000)))),MAX(IF(F1610&lt;=0,0,IF(F1610&lt;=25000,F1610,IF(F1610&lt;=50000,ROUNDUP(F1610/2,0)+12500,IF(F1610&lt;=100000,ROUNDUP(F1610/4,0)+25000,50000)))),MIN(IF(AND(D1610="はい",C1610&gt;=2026,C1610&lt;=2027),IF(E1610&lt;=0,0,IF(E1610&lt;=30000,E1610,IF(E1610&lt;=60000,ROUNDUP(E1610/2,0)+15000,IF(E1610&lt;=120000,ROUNDUP(E1610/4,0)+30000,60000)))),IF(E1610&lt;=0,0,IF(E1610&lt;=20000,E1610,IF(E1610&lt;=40000,ROUNDUP(E1610/2,0)+10000,IF(E1610&lt;=80000,ROUNDUP(E1610/4,0)+20000,40000)))))+IF(F1610&lt;=0,0,IF(F1610&lt;=25000,F1610,IF(F1610&lt;=50000,ROUNDUP(F1610/2,0)+12500,IF(F1610&lt;=100000,ROUNDUP(F1610/4,0)+25000,50000)))),IF(AND(D1610="はい",C1610&gt;=2026,C1610&lt;=2027),60000,40000)))))</f>
        <v/>
      </c>
      <c r="P1610" s="18">
        <f>IF(G1610&lt;=0,0,IF(G1610&lt;=20000,G1610,IF(G1610&lt;=40000,ROUNDUP(G1610/2,0)+10000,IF(G1610&lt;=80000,ROUNDUP(G1610/4,0)+20000,40000))))</f>
        <v/>
      </c>
      <c r="Q1610" s="18">
        <f>IF(I1610&lt;=0,IF(H1610&lt;=0,0,IF(H1610&lt;=20000,H1610,IF(H1610&lt;=40000,ROUNDUP(H1610/2,0)+10000,IF(H1610&lt;=80000,ROUNDUP(H1610/4,0)+20000,40000)))),IF(H1610&lt;=0,IF(I1610&lt;=0,0,IF(I1610&lt;=25000,I1610,IF(I1610&lt;=50000,ROUNDUP(I1610/2,0)+12500,IF(I1610&lt;=100000,ROUNDUP(I1610/4,0)+25000,50000)))),MAX(IF(I1610&lt;=0,0,IF(I1610&lt;=25000,I1610,IF(I1610&lt;=50000,ROUNDUP(I1610/2,0)+12500,IF(I1610&lt;=100000,ROUNDUP(I1610/4,0)+25000,50000)))),MIN(IF(H1610&lt;=0,0,IF(H1610&lt;=20000,H1610,IF(H1610&lt;=40000,ROUNDUP(H1610/2,0)+10000,IF(H1610&lt;=80000,ROUNDUP(H1610/4,0)+20000,40000))))+IF(I1610&lt;=0,0,IF(I1610&lt;=25000,I1610,IF(I1610&lt;=50000,ROUNDUP(I1610/2,0)+12500,IF(I1610&lt;=100000,ROUNDUP(I1610/4,0)+25000,50000)))),40000))))</f>
        <v/>
      </c>
      <c r="R1610" s="18">
        <f>MIN(120000,O1610+P1610+Q1610)</f>
        <v/>
      </c>
      <c r="S1610" s="18">
        <f>IF(F1610&lt;=0,IF(E1610&lt;=0,0,IF(E1610&lt;=12000,E1610,IF(E1610&lt;=32000,ROUNDUP(E1610/2,0)+6000,IF(E1610&lt;=56000,ROUNDUP(E1610/4,0)+14000,28000)))),IF(E1610&lt;=0,IF(F1610&lt;=0,0,IF(F1610&lt;=15000,F1610,IF(F1610&lt;=40000,ROUNDUP(F1610/2,0)+7500,IF(F1610&lt;=70000,ROUNDUP(F1610/4,0)+17500,35000)))),MAX(IF(F1610&lt;=0,0,IF(F1610&lt;=15000,F1610,IF(F1610&lt;=40000,ROUNDUP(F1610/2,0)+7500,IF(F1610&lt;=70000,ROUNDUP(F1610/4,0)+17500,35000)))),MIN(IF(E1610&lt;=0,0,IF(E1610&lt;=12000,E1610,IF(E1610&lt;=32000,ROUNDUP(E1610/2,0)+6000,IF(E1610&lt;=56000,ROUNDUP(E1610/4,0)+14000,28000))))+IF(F1610&lt;=0,0,IF(F1610&lt;=15000,F1610,IF(F1610&lt;=40000,ROUNDUP(F1610/2,0)+7500,IF(F1610&lt;=70000,ROUNDUP(F1610/4,0)+17500,35000)))),28000))))</f>
        <v/>
      </c>
      <c r="T1610" s="18">
        <f>IF(G1610&lt;=0,0,IF(G1610&lt;=12000,G1610,IF(G1610&lt;=32000,ROUNDUP(G1610/2,0)+6000,IF(G1610&lt;=56000,ROUNDUP(G1610/4,0)+14000,28000))))</f>
        <v/>
      </c>
      <c r="U1610" s="18">
        <f>IF(I1610&lt;=0,IF(H1610&lt;=0,0,IF(H1610&lt;=12000,H1610,IF(H1610&lt;=32000,ROUNDUP(H1610/2,0)+6000,IF(H1610&lt;=56000,ROUNDUP(H1610/4,0)+14000,28000)))),IF(H1610&lt;=0,IF(I1610&lt;=0,0,IF(I1610&lt;=15000,I1610,IF(I1610&lt;=40000,ROUNDUP(I1610/2,0)+7500,IF(I1610&lt;=70000,ROUNDUP(I1610/4,0)+17500,35000)))),MAX(IF(I1610&lt;=0,0,IF(I1610&lt;=15000,I1610,IF(I1610&lt;=40000,ROUNDUP(I1610/2,0)+7500,IF(I1610&lt;=70000,ROUNDUP(I1610/4,0)+17500,35000)))),MIN(IF(H1610&lt;=0,0,IF(H1610&lt;=12000,H1610,IF(H1610&lt;=32000,ROUNDUP(H1610/2,0)+6000,IF(H1610&lt;=56000,ROUNDUP(H1610/4,0)+14000,28000))))+IF(I1610&lt;=0,0,IF(I1610&lt;=15000,I1610,IF(I1610&lt;=40000,ROUNDUP(I1610/2,0)+7500,IF(I1610&lt;=70000,ROUNDUP(I1610/4,0)+17500,35000)))),28000))))</f>
        <v/>
      </c>
      <c r="V1610" s="18">
        <f>MIN(70000,S1610+T1610+U1610)</f>
        <v/>
      </c>
      <c r="W1610" s="18">
        <f>MAX(0,ROUNDDOWN(M1610-J1610-N1610-K1610-0,-3))</f>
        <v/>
      </c>
      <c r="X1610" s="18">
        <f>MAX(0,ROUNDDOWN(M1610-J1610-N1610-K1610-R1610,-3))</f>
        <v/>
      </c>
      <c r="Y1610" s="18">
        <f>IF(W1610&lt;=0,0,ROUNDDOWN((W1610*LOOKUP(W1610,{0,1950001,3300001,6950001,9000001,18000001,40000001},{0.05,0.1,0.2,0.23,0.33,0.4,0.45})-LOOKUP(W1610,{0,1950001,3300001,6950001,9000001,18000001,40000001},{0,97500,427500,636000,1536000,2796000,4796000}))*1.021,-2))</f>
        <v/>
      </c>
      <c r="Z1610" s="18">
        <f>IF(X1610&lt;=0,0,ROUNDDOWN((X1610*LOOKUP(X1610,{0,1950001,3300001,6950001,9000001,18000001,40000001},{0.05,0.1,0.2,0.23,0.33,0.4,0.45})-LOOKUP(X1610,{0,1950001,3300001,6950001,9000001,18000001,40000001},{0,97500,427500,636000,1536000,2796000,4796000}))*1.021,-2))</f>
        <v/>
      </c>
      <c r="AA1610" s="18">
        <f>MAX(0,ROUNDDOWN(M1610-J1610-430000-L1610-0,-3))</f>
        <v/>
      </c>
      <c r="AB1610" s="18">
        <f>MAX(0,ROUNDDOWN(M1610-J1610-430000-L1610-V1610,-3))</f>
        <v/>
      </c>
      <c r="AC1610" s="18">
        <f>IF(M1610&lt;=450000,0,MAX(0,ROUNDDOWN(AA1610*0.06-MIN(50000,AA1610)*0.03,-2))+MAX(0,ROUNDDOWN(AA1610*0.04-MIN(50000,AA1610)*0.02,-2)))</f>
        <v/>
      </c>
      <c r="AD1610" s="18">
        <f>IF(M1610&lt;=450000,0,MAX(0,ROUNDDOWN(AB1610*0.06-MIN(50000,AB1610)*0.03,-2))+MAX(0,ROUNDDOWN(AB1610*0.04-MIN(50000,AB1610)*0.02,-2)))</f>
        <v/>
      </c>
      <c r="AE1610" s="18">
        <f>Y1610-Z1610</f>
        <v/>
      </c>
      <c r="AF1610" s="18">
        <f>AC1610-AD1610</f>
        <v/>
      </c>
      <c r="AG1610" s="18">
        <f>AE1610+AF1610</f>
        <v/>
      </c>
      <c r="AH1610" s="20">
        <f>IF(W1610&lt;=0,0,LOOKUP(W1610,{0,1950001,3300001,6950001,9000001,18000001,40000001},{0.05,0.1,0.2,0.23,0.33,0.4,0.45}))</f>
        <v/>
      </c>
    </row>
    <row r="1611">
      <c r="A1611" t="inlineStr">
        <is>
          <t>1万円刻み 3区分8万円ずつ</t>
        </is>
      </c>
      <c r="B1611" s="18">
        <f>'4_1万円刻み'!$A$511</f>
        <v/>
      </c>
      <c r="C1611" s="19" t="n">
        <v>2026</v>
      </c>
      <c r="D1611" t="inlineStr">
        <is>
          <t>いいえ</t>
        </is>
      </c>
      <c r="E1611" s="18" t="n">
        <v>80000</v>
      </c>
      <c r="F1611" s="18" t="n">
        <v>0</v>
      </c>
      <c r="G1611" s="18" t="n">
        <v>80000</v>
      </c>
      <c r="H1611" s="18" t="n">
        <v>80000</v>
      </c>
      <c r="I1611" s="18" t="n">
        <v>0</v>
      </c>
      <c r="J1611" s="18">
        <f>ROUND(MIN(B1611/12,650000)*12*0.0915+MIN(B1611/12,1390000)*12*(0.0504+0)+B1611*0.005,0)</f>
        <v/>
      </c>
      <c r="K1611" s="18" t="n">
        <v>0</v>
      </c>
      <c r="L1611" s="18" t="n">
        <v>0</v>
      </c>
      <c r="M1611" s="18">
        <f>ROUND(IF(C1611&gt;=2026,IF(B1611&lt;741000,0,IF(B1611&lt;2191000,B1611-740000,IF(B1611&lt;2193000,1451000,IF(B1611&lt;2196000,1453000,IF(B1611&lt;2200000,1456000,IF(B1611&lt;3600000,ROUNDDOWN(B1611/4,-3)*2.8-80000,IF(B1611&lt;6600000,ROUNDDOWN(B1611/4,-3)*3.2-440000,IF(B1611&lt;8500000,ROUNDDOWN(B1611*0.9,0)-1100000,B1611-1950000)))))))),IF(B1611&lt;651000,0,IF(B1611&lt;1900000,B1611-650000,IF(B1611&lt;3600000,ROUNDDOWN(B1611/4,-3)*2.8-80000,IF(B1611&lt;6600000,ROUNDDOWN(B1611/4,-3)*3.2-440000,IF(B1611&lt;8500000,ROUNDDOWN(B1611*0.9,0)-1100000,B1611-1950000)))))),0)</f>
        <v/>
      </c>
      <c r="N1611" s="18">
        <f>IF(M1611&gt;23500000,NA(),IF(C1611&gt;=2026,IF(M1611&lt;=4890000,1040000,IF(M1611&lt;=6550000,670000,620000)),IF(M1611&lt;=1320000,950000,IF(M1611&lt;=3360000,880000,IF(M1611&lt;=4890000,680000,IF(M1611&lt;=6550000,630000,580000))))))</f>
        <v/>
      </c>
      <c r="O1611" s="18">
        <f>IF(F1611&lt;=0,IF(AND(D1611="はい",C1611&gt;=2026,C1611&lt;=2027),IF(E1611&lt;=0,0,IF(E1611&lt;=30000,E1611,IF(E1611&lt;=60000,ROUNDUP(E1611/2,0)+15000,IF(E1611&lt;=120000,ROUNDUP(E1611/4,0)+30000,60000)))),IF(E1611&lt;=0,0,IF(E1611&lt;=20000,E1611,IF(E1611&lt;=40000,ROUNDUP(E1611/2,0)+10000,IF(E1611&lt;=80000,ROUNDUP(E1611/4,0)+20000,40000))))),IF(E1611&lt;=0,IF(F1611&lt;=0,0,IF(F1611&lt;=25000,F1611,IF(F1611&lt;=50000,ROUNDUP(F1611/2,0)+12500,IF(F1611&lt;=100000,ROUNDUP(F1611/4,0)+25000,50000)))),MAX(IF(F1611&lt;=0,0,IF(F1611&lt;=25000,F1611,IF(F1611&lt;=50000,ROUNDUP(F1611/2,0)+12500,IF(F1611&lt;=100000,ROUNDUP(F1611/4,0)+25000,50000)))),MIN(IF(AND(D1611="はい",C1611&gt;=2026,C1611&lt;=2027),IF(E1611&lt;=0,0,IF(E1611&lt;=30000,E1611,IF(E1611&lt;=60000,ROUNDUP(E1611/2,0)+15000,IF(E1611&lt;=120000,ROUNDUP(E1611/4,0)+30000,60000)))),IF(E1611&lt;=0,0,IF(E1611&lt;=20000,E1611,IF(E1611&lt;=40000,ROUNDUP(E1611/2,0)+10000,IF(E1611&lt;=80000,ROUNDUP(E1611/4,0)+20000,40000)))))+IF(F1611&lt;=0,0,IF(F1611&lt;=25000,F1611,IF(F1611&lt;=50000,ROUNDUP(F1611/2,0)+12500,IF(F1611&lt;=100000,ROUNDUP(F1611/4,0)+25000,50000)))),IF(AND(D1611="はい",C1611&gt;=2026,C1611&lt;=2027),60000,40000)))))</f>
        <v/>
      </c>
      <c r="P1611" s="18">
        <f>IF(G1611&lt;=0,0,IF(G1611&lt;=20000,G1611,IF(G1611&lt;=40000,ROUNDUP(G1611/2,0)+10000,IF(G1611&lt;=80000,ROUNDUP(G1611/4,0)+20000,40000))))</f>
        <v/>
      </c>
      <c r="Q1611" s="18">
        <f>IF(I1611&lt;=0,IF(H1611&lt;=0,0,IF(H1611&lt;=20000,H1611,IF(H1611&lt;=40000,ROUNDUP(H1611/2,0)+10000,IF(H1611&lt;=80000,ROUNDUP(H1611/4,0)+20000,40000)))),IF(H1611&lt;=0,IF(I1611&lt;=0,0,IF(I1611&lt;=25000,I1611,IF(I1611&lt;=50000,ROUNDUP(I1611/2,0)+12500,IF(I1611&lt;=100000,ROUNDUP(I1611/4,0)+25000,50000)))),MAX(IF(I1611&lt;=0,0,IF(I1611&lt;=25000,I1611,IF(I1611&lt;=50000,ROUNDUP(I1611/2,0)+12500,IF(I1611&lt;=100000,ROUNDUP(I1611/4,0)+25000,50000)))),MIN(IF(H1611&lt;=0,0,IF(H1611&lt;=20000,H1611,IF(H1611&lt;=40000,ROUNDUP(H1611/2,0)+10000,IF(H1611&lt;=80000,ROUNDUP(H1611/4,0)+20000,40000))))+IF(I1611&lt;=0,0,IF(I1611&lt;=25000,I1611,IF(I1611&lt;=50000,ROUNDUP(I1611/2,0)+12500,IF(I1611&lt;=100000,ROUNDUP(I1611/4,0)+25000,50000)))),40000))))</f>
        <v/>
      </c>
      <c r="R1611" s="18">
        <f>MIN(120000,O1611+P1611+Q1611)</f>
        <v/>
      </c>
      <c r="S1611" s="18">
        <f>IF(F1611&lt;=0,IF(E1611&lt;=0,0,IF(E1611&lt;=12000,E1611,IF(E1611&lt;=32000,ROUNDUP(E1611/2,0)+6000,IF(E1611&lt;=56000,ROUNDUP(E1611/4,0)+14000,28000)))),IF(E1611&lt;=0,IF(F1611&lt;=0,0,IF(F1611&lt;=15000,F1611,IF(F1611&lt;=40000,ROUNDUP(F1611/2,0)+7500,IF(F1611&lt;=70000,ROUNDUP(F1611/4,0)+17500,35000)))),MAX(IF(F1611&lt;=0,0,IF(F1611&lt;=15000,F1611,IF(F1611&lt;=40000,ROUNDUP(F1611/2,0)+7500,IF(F1611&lt;=70000,ROUNDUP(F1611/4,0)+17500,35000)))),MIN(IF(E1611&lt;=0,0,IF(E1611&lt;=12000,E1611,IF(E1611&lt;=32000,ROUNDUP(E1611/2,0)+6000,IF(E1611&lt;=56000,ROUNDUP(E1611/4,0)+14000,28000))))+IF(F1611&lt;=0,0,IF(F1611&lt;=15000,F1611,IF(F1611&lt;=40000,ROUNDUP(F1611/2,0)+7500,IF(F1611&lt;=70000,ROUNDUP(F1611/4,0)+17500,35000)))),28000))))</f>
        <v/>
      </c>
      <c r="T1611" s="18">
        <f>IF(G1611&lt;=0,0,IF(G1611&lt;=12000,G1611,IF(G1611&lt;=32000,ROUNDUP(G1611/2,0)+6000,IF(G1611&lt;=56000,ROUNDUP(G1611/4,0)+14000,28000))))</f>
        <v/>
      </c>
      <c r="U1611" s="18">
        <f>IF(I1611&lt;=0,IF(H1611&lt;=0,0,IF(H1611&lt;=12000,H1611,IF(H1611&lt;=32000,ROUNDUP(H1611/2,0)+6000,IF(H1611&lt;=56000,ROUNDUP(H1611/4,0)+14000,28000)))),IF(H1611&lt;=0,IF(I1611&lt;=0,0,IF(I1611&lt;=15000,I1611,IF(I1611&lt;=40000,ROUNDUP(I1611/2,0)+7500,IF(I1611&lt;=70000,ROUNDUP(I1611/4,0)+17500,35000)))),MAX(IF(I1611&lt;=0,0,IF(I1611&lt;=15000,I1611,IF(I1611&lt;=40000,ROUNDUP(I1611/2,0)+7500,IF(I1611&lt;=70000,ROUNDUP(I1611/4,0)+17500,35000)))),MIN(IF(H1611&lt;=0,0,IF(H1611&lt;=12000,H1611,IF(H1611&lt;=32000,ROUNDUP(H1611/2,0)+6000,IF(H1611&lt;=56000,ROUNDUP(H1611/4,0)+14000,28000))))+IF(I1611&lt;=0,0,IF(I1611&lt;=15000,I1611,IF(I1611&lt;=40000,ROUNDUP(I1611/2,0)+7500,IF(I1611&lt;=70000,ROUNDUP(I1611/4,0)+17500,35000)))),28000))))</f>
        <v/>
      </c>
      <c r="V1611" s="18">
        <f>MIN(70000,S1611+T1611+U1611)</f>
        <v/>
      </c>
      <c r="W1611" s="18">
        <f>MAX(0,ROUNDDOWN(M1611-J1611-N1611-K1611-0,-3))</f>
        <v/>
      </c>
      <c r="X1611" s="18">
        <f>MAX(0,ROUNDDOWN(M1611-J1611-N1611-K1611-R1611,-3))</f>
        <v/>
      </c>
      <c r="Y1611" s="18">
        <f>IF(W1611&lt;=0,0,ROUNDDOWN((W1611*LOOKUP(W1611,{0,1950001,3300001,6950001,9000001,18000001,40000001},{0.05,0.1,0.2,0.23,0.33,0.4,0.45})-LOOKUP(W1611,{0,1950001,3300001,6950001,9000001,18000001,40000001},{0,97500,427500,636000,1536000,2796000,4796000}))*1.021,-2))</f>
        <v/>
      </c>
      <c r="Z1611" s="18">
        <f>IF(X1611&lt;=0,0,ROUNDDOWN((X1611*LOOKUP(X1611,{0,1950001,3300001,6950001,9000001,18000001,40000001},{0.05,0.1,0.2,0.23,0.33,0.4,0.45})-LOOKUP(X1611,{0,1950001,3300001,6950001,9000001,18000001,40000001},{0,97500,427500,636000,1536000,2796000,4796000}))*1.021,-2))</f>
        <v/>
      </c>
      <c r="AA1611" s="18">
        <f>MAX(0,ROUNDDOWN(M1611-J1611-430000-L1611-0,-3))</f>
        <v/>
      </c>
      <c r="AB1611" s="18">
        <f>MAX(0,ROUNDDOWN(M1611-J1611-430000-L1611-V1611,-3))</f>
        <v/>
      </c>
      <c r="AC1611" s="18">
        <f>IF(M1611&lt;=450000,0,MAX(0,ROUNDDOWN(AA1611*0.06-MIN(50000,AA1611)*0.03,-2))+MAX(0,ROUNDDOWN(AA1611*0.04-MIN(50000,AA1611)*0.02,-2)))</f>
        <v/>
      </c>
      <c r="AD1611" s="18">
        <f>IF(M1611&lt;=450000,0,MAX(0,ROUNDDOWN(AB1611*0.06-MIN(50000,AB1611)*0.03,-2))+MAX(0,ROUNDDOWN(AB1611*0.04-MIN(50000,AB1611)*0.02,-2)))</f>
        <v/>
      </c>
      <c r="AE1611" s="18">
        <f>Y1611-Z1611</f>
        <v/>
      </c>
      <c r="AF1611" s="18">
        <f>AC1611-AD1611</f>
        <v/>
      </c>
      <c r="AG1611" s="18">
        <f>AE1611+AF1611</f>
        <v/>
      </c>
      <c r="AH1611" s="20">
        <f>IF(W1611&lt;=0,0,LOOKUP(W1611,{0,1950001,3300001,6950001,9000001,18000001,40000001},{0.05,0.1,0.2,0.23,0.33,0.4,0.45}))</f>
        <v/>
      </c>
    </row>
    <row r="1612">
      <c r="A1612" t="inlineStr">
        <is>
          <t>1万円刻み 一般8万円</t>
        </is>
      </c>
      <c r="B1612" s="18">
        <f>'4_1万円刻み'!$A$511</f>
        <v/>
      </c>
      <c r="C1612" s="19" t="n">
        <v>2026</v>
      </c>
      <c r="D1612" t="inlineStr">
        <is>
          <t>いいえ</t>
        </is>
      </c>
      <c r="E1612" s="18" t="n">
        <v>80000</v>
      </c>
      <c r="F1612" s="18" t="n">
        <v>0</v>
      </c>
      <c r="G1612" s="18" t="n">
        <v>0</v>
      </c>
      <c r="H1612" s="18" t="n">
        <v>0</v>
      </c>
      <c r="I1612" s="18" t="n">
        <v>0</v>
      </c>
      <c r="J1612" s="18">
        <f>ROUND(MIN(B1612/12,650000)*12*0.0915+MIN(B1612/12,1390000)*12*(0.0504+0)+B1612*0.005,0)</f>
        <v/>
      </c>
      <c r="K1612" s="18" t="n">
        <v>0</v>
      </c>
      <c r="L1612" s="18" t="n">
        <v>0</v>
      </c>
      <c r="M1612" s="18">
        <f>ROUND(IF(C1612&gt;=2026,IF(B1612&lt;741000,0,IF(B1612&lt;2191000,B1612-740000,IF(B1612&lt;2193000,1451000,IF(B1612&lt;2196000,1453000,IF(B1612&lt;2200000,1456000,IF(B1612&lt;3600000,ROUNDDOWN(B1612/4,-3)*2.8-80000,IF(B1612&lt;6600000,ROUNDDOWN(B1612/4,-3)*3.2-440000,IF(B1612&lt;8500000,ROUNDDOWN(B1612*0.9,0)-1100000,B1612-1950000)))))))),IF(B1612&lt;651000,0,IF(B1612&lt;1900000,B1612-650000,IF(B1612&lt;3600000,ROUNDDOWN(B1612/4,-3)*2.8-80000,IF(B1612&lt;6600000,ROUNDDOWN(B1612/4,-3)*3.2-440000,IF(B1612&lt;8500000,ROUNDDOWN(B1612*0.9,0)-1100000,B1612-1950000)))))),0)</f>
        <v/>
      </c>
      <c r="N1612" s="18">
        <f>IF(M1612&gt;23500000,NA(),IF(C1612&gt;=2026,IF(M1612&lt;=4890000,1040000,IF(M1612&lt;=6550000,670000,620000)),IF(M1612&lt;=1320000,950000,IF(M1612&lt;=3360000,880000,IF(M1612&lt;=4890000,680000,IF(M1612&lt;=6550000,630000,580000))))))</f>
        <v/>
      </c>
      <c r="O1612" s="18">
        <f>IF(F1612&lt;=0,IF(AND(D1612="はい",C1612&gt;=2026,C1612&lt;=2027),IF(E1612&lt;=0,0,IF(E1612&lt;=30000,E1612,IF(E1612&lt;=60000,ROUNDUP(E1612/2,0)+15000,IF(E1612&lt;=120000,ROUNDUP(E1612/4,0)+30000,60000)))),IF(E1612&lt;=0,0,IF(E1612&lt;=20000,E1612,IF(E1612&lt;=40000,ROUNDUP(E1612/2,0)+10000,IF(E1612&lt;=80000,ROUNDUP(E1612/4,0)+20000,40000))))),IF(E1612&lt;=0,IF(F1612&lt;=0,0,IF(F1612&lt;=25000,F1612,IF(F1612&lt;=50000,ROUNDUP(F1612/2,0)+12500,IF(F1612&lt;=100000,ROUNDUP(F1612/4,0)+25000,50000)))),MAX(IF(F1612&lt;=0,0,IF(F1612&lt;=25000,F1612,IF(F1612&lt;=50000,ROUNDUP(F1612/2,0)+12500,IF(F1612&lt;=100000,ROUNDUP(F1612/4,0)+25000,50000)))),MIN(IF(AND(D1612="はい",C1612&gt;=2026,C1612&lt;=2027),IF(E1612&lt;=0,0,IF(E1612&lt;=30000,E1612,IF(E1612&lt;=60000,ROUNDUP(E1612/2,0)+15000,IF(E1612&lt;=120000,ROUNDUP(E1612/4,0)+30000,60000)))),IF(E1612&lt;=0,0,IF(E1612&lt;=20000,E1612,IF(E1612&lt;=40000,ROUNDUP(E1612/2,0)+10000,IF(E1612&lt;=80000,ROUNDUP(E1612/4,0)+20000,40000)))))+IF(F1612&lt;=0,0,IF(F1612&lt;=25000,F1612,IF(F1612&lt;=50000,ROUNDUP(F1612/2,0)+12500,IF(F1612&lt;=100000,ROUNDUP(F1612/4,0)+25000,50000)))),IF(AND(D1612="はい",C1612&gt;=2026,C1612&lt;=2027),60000,40000)))))</f>
        <v/>
      </c>
      <c r="P1612" s="18">
        <f>IF(G1612&lt;=0,0,IF(G1612&lt;=20000,G1612,IF(G1612&lt;=40000,ROUNDUP(G1612/2,0)+10000,IF(G1612&lt;=80000,ROUNDUP(G1612/4,0)+20000,40000))))</f>
        <v/>
      </c>
      <c r="Q1612" s="18">
        <f>IF(I1612&lt;=0,IF(H1612&lt;=0,0,IF(H1612&lt;=20000,H1612,IF(H1612&lt;=40000,ROUNDUP(H1612/2,0)+10000,IF(H1612&lt;=80000,ROUNDUP(H1612/4,0)+20000,40000)))),IF(H1612&lt;=0,IF(I1612&lt;=0,0,IF(I1612&lt;=25000,I1612,IF(I1612&lt;=50000,ROUNDUP(I1612/2,0)+12500,IF(I1612&lt;=100000,ROUNDUP(I1612/4,0)+25000,50000)))),MAX(IF(I1612&lt;=0,0,IF(I1612&lt;=25000,I1612,IF(I1612&lt;=50000,ROUNDUP(I1612/2,0)+12500,IF(I1612&lt;=100000,ROUNDUP(I1612/4,0)+25000,50000)))),MIN(IF(H1612&lt;=0,0,IF(H1612&lt;=20000,H1612,IF(H1612&lt;=40000,ROUNDUP(H1612/2,0)+10000,IF(H1612&lt;=80000,ROUNDUP(H1612/4,0)+20000,40000))))+IF(I1612&lt;=0,0,IF(I1612&lt;=25000,I1612,IF(I1612&lt;=50000,ROUNDUP(I1612/2,0)+12500,IF(I1612&lt;=100000,ROUNDUP(I1612/4,0)+25000,50000)))),40000))))</f>
        <v/>
      </c>
      <c r="R1612" s="18">
        <f>MIN(120000,O1612+P1612+Q1612)</f>
        <v/>
      </c>
      <c r="S1612" s="18">
        <f>IF(F1612&lt;=0,IF(E1612&lt;=0,0,IF(E1612&lt;=12000,E1612,IF(E1612&lt;=32000,ROUNDUP(E1612/2,0)+6000,IF(E1612&lt;=56000,ROUNDUP(E1612/4,0)+14000,28000)))),IF(E1612&lt;=0,IF(F1612&lt;=0,0,IF(F1612&lt;=15000,F1612,IF(F1612&lt;=40000,ROUNDUP(F1612/2,0)+7500,IF(F1612&lt;=70000,ROUNDUP(F1612/4,0)+17500,35000)))),MAX(IF(F1612&lt;=0,0,IF(F1612&lt;=15000,F1612,IF(F1612&lt;=40000,ROUNDUP(F1612/2,0)+7500,IF(F1612&lt;=70000,ROUNDUP(F1612/4,0)+17500,35000)))),MIN(IF(E1612&lt;=0,0,IF(E1612&lt;=12000,E1612,IF(E1612&lt;=32000,ROUNDUP(E1612/2,0)+6000,IF(E1612&lt;=56000,ROUNDUP(E1612/4,0)+14000,28000))))+IF(F1612&lt;=0,0,IF(F1612&lt;=15000,F1612,IF(F1612&lt;=40000,ROUNDUP(F1612/2,0)+7500,IF(F1612&lt;=70000,ROUNDUP(F1612/4,0)+17500,35000)))),28000))))</f>
        <v/>
      </c>
      <c r="T1612" s="18">
        <f>IF(G1612&lt;=0,0,IF(G1612&lt;=12000,G1612,IF(G1612&lt;=32000,ROUNDUP(G1612/2,0)+6000,IF(G1612&lt;=56000,ROUNDUP(G1612/4,0)+14000,28000))))</f>
        <v/>
      </c>
      <c r="U1612" s="18">
        <f>IF(I1612&lt;=0,IF(H1612&lt;=0,0,IF(H1612&lt;=12000,H1612,IF(H1612&lt;=32000,ROUNDUP(H1612/2,0)+6000,IF(H1612&lt;=56000,ROUNDUP(H1612/4,0)+14000,28000)))),IF(H1612&lt;=0,IF(I1612&lt;=0,0,IF(I1612&lt;=15000,I1612,IF(I1612&lt;=40000,ROUNDUP(I1612/2,0)+7500,IF(I1612&lt;=70000,ROUNDUP(I1612/4,0)+17500,35000)))),MAX(IF(I1612&lt;=0,0,IF(I1612&lt;=15000,I1612,IF(I1612&lt;=40000,ROUNDUP(I1612/2,0)+7500,IF(I1612&lt;=70000,ROUNDUP(I1612/4,0)+17500,35000)))),MIN(IF(H1612&lt;=0,0,IF(H1612&lt;=12000,H1612,IF(H1612&lt;=32000,ROUNDUP(H1612/2,0)+6000,IF(H1612&lt;=56000,ROUNDUP(H1612/4,0)+14000,28000))))+IF(I1612&lt;=0,0,IF(I1612&lt;=15000,I1612,IF(I1612&lt;=40000,ROUNDUP(I1612/2,0)+7500,IF(I1612&lt;=70000,ROUNDUP(I1612/4,0)+17500,35000)))),28000))))</f>
        <v/>
      </c>
      <c r="V1612" s="18">
        <f>MIN(70000,S1612+T1612+U1612)</f>
        <v/>
      </c>
      <c r="W1612" s="18">
        <f>MAX(0,ROUNDDOWN(M1612-J1612-N1612-K1612-0,-3))</f>
        <v/>
      </c>
      <c r="X1612" s="18">
        <f>MAX(0,ROUNDDOWN(M1612-J1612-N1612-K1612-R1612,-3))</f>
        <v/>
      </c>
      <c r="Y1612" s="18">
        <f>IF(W1612&lt;=0,0,ROUNDDOWN((W1612*LOOKUP(W1612,{0,1950001,3300001,6950001,9000001,18000001,40000001},{0.05,0.1,0.2,0.23,0.33,0.4,0.45})-LOOKUP(W1612,{0,1950001,3300001,6950001,9000001,18000001,40000001},{0,97500,427500,636000,1536000,2796000,4796000}))*1.021,-2))</f>
        <v/>
      </c>
      <c r="Z1612" s="18">
        <f>IF(X1612&lt;=0,0,ROUNDDOWN((X1612*LOOKUP(X1612,{0,1950001,3300001,6950001,9000001,18000001,40000001},{0.05,0.1,0.2,0.23,0.33,0.4,0.45})-LOOKUP(X1612,{0,1950001,3300001,6950001,9000001,18000001,40000001},{0,97500,427500,636000,1536000,2796000,4796000}))*1.021,-2))</f>
        <v/>
      </c>
      <c r="AA1612" s="18">
        <f>MAX(0,ROUNDDOWN(M1612-J1612-430000-L1612-0,-3))</f>
        <v/>
      </c>
      <c r="AB1612" s="18">
        <f>MAX(0,ROUNDDOWN(M1612-J1612-430000-L1612-V1612,-3))</f>
        <v/>
      </c>
      <c r="AC1612" s="18">
        <f>IF(M1612&lt;=450000,0,MAX(0,ROUNDDOWN(AA1612*0.06-MIN(50000,AA1612)*0.03,-2))+MAX(0,ROUNDDOWN(AA1612*0.04-MIN(50000,AA1612)*0.02,-2)))</f>
        <v/>
      </c>
      <c r="AD1612" s="18">
        <f>IF(M1612&lt;=450000,0,MAX(0,ROUNDDOWN(AB1612*0.06-MIN(50000,AB1612)*0.03,-2))+MAX(0,ROUNDDOWN(AB1612*0.04-MIN(50000,AB1612)*0.02,-2)))</f>
        <v/>
      </c>
      <c r="AE1612" s="18">
        <f>Y1612-Z1612</f>
        <v/>
      </c>
      <c r="AF1612" s="18">
        <f>AC1612-AD1612</f>
        <v/>
      </c>
      <c r="AG1612" s="18">
        <f>AE1612+AF1612</f>
        <v/>
      </c>
      <c r="AH1612" s="20">
        <f>IF(W1612&lt;=0,0,LOOKUP(W1612,{0,1950001,3300001,6950001,9000001,18000001,40000001},{0.05,0.1,0.2,0.23,0.33,0.4,0.45}))</f>
        <v/>
      </c>
    </row>
    <row r="1613">
      <c r="A1613" t="inlineStr">
        <is>
          <t>1万円刻み 特例あり一般12万円</t>
        </is>
      </c>
      <c r="B1613" s="18">
        <f>'4_1万円刻み'!$A$511</f>
        <v/>
      </c>
      <c r="C1613" s="19" t="n">
        <v>2026</v>
      </c>
      <c r="D1613" t="inlineStr">
        <is>
          <t>はい</t>
        </is>
      </c>
      <c r="E1613" s="18" t="n">
        <v>120000</v>
      </c>
      <c r="F1613" s="18" t="n">
        <v>0</v>
      </c>
      <c r="G1613" s="18" t="n">
        <v>0</v>
      </c>
      <c r="H1613" s="18" t="n">
        <v>0</v>
      </c>
      <c r="I1613" s="18" t="n">
        <v>0</v>
      </c>
      <c r="J1613" s="18">
        <f>ROUND(MIN(B1613/12,650000)*12*0.0915+MIN(B1613/12,1390000)*12*(0.0504+0)+B1613*0.005,0)</f>
        <v/>
      </c>
      <c r="K1613" s="18" t="n">
        <v>0</v>
      </c>
      <c r="L1613" s="18" t="n">
        <v>0</v>
      </c>
      <c r="M1613" s="18">
        <f>ROUND(IF(C1613&gt;=2026,IF(B1613&lt;741000,0,IF(B1613&lt;2191000,B1613-740000,IF(B1613&lt;2193000,1451000,IF(B1613&lt;2196000,1453000,IF(B1613&lt;2200000,1456000,IF(B1613&lt;3600000,ROUNDDOWN(B1613/4,-3)*2.8-80000,IF(B1613&lt;6600000,ROUNDDOWN(B1613/4,-3)*3.2-440000,IF(B1613&lt;8500000,ROUNDDOWN(B1613*0.9,0)-1100000,B1613-1950000)))))))),IF(B1613&lt;651000,0,IF(B1613&lt;1900000,B1613-650000,IF(B1613&lt;3600000,ROUNDDOWN(B1613/4,-3)*2.8-80000,IF(B1613&lt;6600000,ROUNDDOWN(B1613/4,-3)*3.2-440000,IF(B1613&lt;8500000,ROUNDDOWN(B1613*0.9,0)-1100000,B1613-1950000)))))),0)</f>
        <v/>
      </c>
      <c r="N1613" s="18">
        <f>IF(M1613&gt;23500000,NA(),IF(C1613&gt;=2026,IF(M1613&lt;=4890000,1040000,IF(M1613&lt;=6550000,670000,620000)),IF(M1613&lt;=1320000,950000,IF(M1613&lt;=3360000,880000,IF(M1613&lt;=4890000,680000,IF(M1613&lt;=6550000,630000,580000))))))</f>
        <v/>
      </c>
      <c r="O1613" s="18">
        <f>IF(F1613&lt;=0,IF(AND(D1613="はい",C1613&gt;=2026,C1613&lt;=2027),IF(E1613&lt;=0,0,IF(E1613&lt;=30000,E1613,IF(E1613&lt;=60000,ROUNDUP(E1613/2,0)+15000,IF(E1613&lt;=120000,ROUNDUP(E1613/4,0)+30000,60000)))),IF(E1613&lt;=0,0,IF(E1613&lt;=20000,E1613,IF(E1613&lt;=40000,ROUNDUP(E1613/2,0)+10000,IF(E1613&lt;=80000,ROUNDUP(E1613/4,0)+20000,40000))))),IF(E1613&lt;=0,IF(F1613&lt;=0,0,IF(F1613&lt;=25000,F1613,IF(F1613&lt;=50000,ROUNDUP(F1613/2,0)+12500,IF(F1613&lt;=100000,ROUNDUP(F1613/4,0)+25000,50000)))),MAX(IF(F1613&lt;=0,0,IF(F1613&lt;=25000,F1613,IF(F1613&lt;=50000,ROUNDUP(F1613/2,0)+12500,IF(F1613&lt;=100000,ROUNDUP(F1613/4,0)+25000,50000)))),MIN(IF(AND(D1613="はい",C1613&gt;=2026,C1613&lt;=2027),IF(E1613&lt;=0,0,IF(E1613&lt;=30000,E1613,IF(E1613&lt;=60000,ROUNDUP(E1613/2,0)+15000,IF(E1613&lt;=120000,ROUNDUP(E1613/4,0)+30000,60000)))),IF(E1613&lt;=0,0,IF(E1613&lt;=20000,E1613,IF(E1613&lt;=40000,ROUNDUP(E1613/2,0)+10000,IF(E1613&lt;=80000,ROUNDUP(E1613/4,0)+20000,40000)))))+IF(F1613&lt;=0,0,IF(F1613&lt;=25000,F1613,IF(F1613&lt;=50000,ROUNDUP(F1613/2,0)+12500,IF(F1613&lt;=100000,ROUNDUP(F1613/4,0)+25000,50000)))),IF(AND(D1613="はい",C1613&gt;=2026,C1613&lt;=2027),60000,40000)))))</f>
        <v/>
      </c>
      <c r="P1613" s="18">
        <f>IF(G1613&lt;=0,0,IF(G1613&lt;=20000,G1613,IF(G1613&lt;=40000,ROUNDUP(G1613/2,0)+10000,IF(G1613&lt;=80000,ROUNDUP(G1613/4,0)+20000,40000))))</f>
        <v/>
      </c>
      <c r="Q1613" s="18">
        <f>IF(I1613&lt;=0,IF(H1613&lt;=0,0,IF(H1613&lt;=20000,H1613,IF(H1613&lt;=40000,ROUNDUP(H1613/2,0)+10000,IF(H1613&lt;=80000,ROUNDUP(H1613/4,0)+20000,40000)))),IF(H1613&lt;=0,IF(I1613&lt;=0,0,IF(I1613&lt;=25000,I1613,IF(I1613&lt;=50000,ROUNDUP(I1613/2,0)+12500,IF(I1613&lt;=100000,ROUNDUP(I1613/4,0)+25000,50000)))),MAX(IF(I1613&lt;=0,0,IF(I1613&lt;=25000,I1613,IF(I1613&lt;=50000,ROUNDUP(I1613/2,0)+12500,IF(I1613&lt;=100000,ROUNDUP(I1613/4,0)+25000,50000)))),MIN(IF(H1613&lt;=0,0,IF(H1613&lt;=20000,H1613,IF(H1613&lt;=40000,ROUNDUP(H1613/2,0)+10000,IF(H1613&lt;=80000,ROUNDUP(H1613/4,0)+20000,40000))))+IF(I1613&lt;=0,0,IF(I1613&lt;=25000,I1613,IF(I1613&lt;=50000,ROUNDUP(I1613/2,0)+12500,IF(I1613&lt;=100000,ROUNDUP(I1613/4,0)+25000,50000)))),40000))))</f>
        <v/>
      </c>
      <c r="R1613" s="18">
        <f>MIN(120000,O1613+P1613+Q1613)</f>
        <v/>
      </c>
      <c r="S1613" s="18">
        <f>IF(F1613&lt;=0,IF(E1613&lt;=0,0,IF(E1613&lt;=12000,E1613,IF(E1613&lt;=32000,ROUNDUP(E1613/2,0)+6000,IF(E1613&lt;=56000,ROUNDUP(E1613/4,0)+14000,28000)))),IF(E1613&lt;=0,IF(F1613&lt;=0,0,IF(F1613&lt;=15000,F1613,IF(F1613&lt;=40000,ROUNDUP(F1613/2,0)+7500,IF(F1613&lt;=70000,ROUNDUP(F1613/4,0)+17500,35000)))),MAX(IF(F1613&lt;=0,0,IF(F1613&lt;=15000,F1613,IF(F1613&lt;=40000,ROUNDUP(F1613/2,0)+7500,IF(F1613&lt;=70000,ROUNDUP(F1613/4,0)+17500,35000)))),MIN(IF(E1613&lt;=0,0,IF(E1613&lt;=12000,E1613,IF(E1613&lt;=32000,ROUNDUP(E1613/2,0)+6000,IF(E1613&lt;=56000,ROUNDUP(E1613/4,0)+14000,28000))))+IF(F1613&lt;=0,0,IF(F1613&lt;=15000,F1613,IF(F1613&lt;=40000,ROUNDUP(F1613/2,0)+7500,IF(F1613&lt;=70000,ROUNDUP(F1613/4,0)+17500,35000)))),28000))))</f>
        <v/>
      </c>
      <c r="T1613" s="18">
        <f>IF(G1613&lt;=0,0,IF(G1613&lt;=12000,G1613,IF(G1613&lt;=32000,ROUNDUP(G1613/2,0)+6000,IF(G1613&lt;=56000,ROUNDUP(G1613/4,0)+14000,28000))))</f>
        <v/>
      </c>
      <c r="U1613" s="18">
        <f>IF(I1613&lt;=0,IF(H1613&lt;=0,0,IF(H1613&lt;=12000,H1613,IF(H1613&lt;=32000,ROUNDUP(H1613/2,0)+6000,IF(H1613&lt;=56000,ROUNDUP(H1613/4,0)+14000,28000)))),IF(H1613&lt;=0,IF(I1613&lt;=0,0,IF(I1613&lt;=15000,I1613,IF(I1613&lt;=40000,ROUNDUP(I1613/2,0)+7500,IF(I1613&lt;=70000,ROUNDUP(I1613/4,0)+17500,35000)))),MAX(IF(I1613&lt;=0,0,IF(I1613&lt;=15000,I1613,IF(I1613&lt;=40000,ROUNDUP(I1613/2,0)+7500,IF(I1613&lt;=70000,ROUNDUP(I1613/4,0)+17500,35000)))),MIN(IF(H1613&lt;=0,0,IF(H1613&lt;=12000,H1613,IF(H1613&lt;=32000,ROUNDUP(H1613/2,0)+6000,IF(H1613&lt;=56000,ROUNDUP(H1613/4,0)+14000,28000))))+IF(I1613&lt;=0,0,IF(I1613&lt;=15000,I1613,IF(I1613&lt;=40000,ROUNDUP(I1613/2,0)+7500,IF(I1613&lt;=70000,ROUNDUP(I1613/4,0)+17500,35000)))),28000))))</f>
        <v/>
      </c>
      <c r="V1613" s="18">
        <f>MIN(70000,S1613+T1613+U1613)</f>
        <v/>
      </c>
      <c r="W1613" s="18">
        <f>MAX(0,ROUNDDOWN(M1613-J1613-N1613-K1613-0,-3))</f>
        <v/>
      </c>
      <c r="X1613" s="18">
        <f>MAX(0,ROUNDDOWN(M1613-J1613-N1613-K1613-R1613,-3))</f>
        <v/>
      </c>
      <c r="Y1613" s="18">
        <f>IF(W1613&lt;=0,0,ROUNDDOWN((W1613*LOOKUP(W1613,{0,1950001,3300001,6950001,9000001,18000001,40000001},{0.05,0.1,0.2,0.23,0.33,0.4,0.45})-LOOKUP(W1613,{0,1950001,3300001,6950001,9000001,18000001,40000001},{0,97500,427500,636000,1536000,2796000,4796000}))*1.021,-2))</f>
        <v/>
      </c>
      <c r="Z1613" s="18">
        <f>IF(X1613&lt;=0,0,ROUNDDOWN((X1613*LOOKUP(X1613,{0,1950001,3300001,6950001,9000001,18000001,40000001},{0.05,0.1,0.2,0.23,0.33,0.4,0.45})-LOOKUP(X1613,{0,1950001,3300001,6950001,9000001,18000001,40000001},{0,97500,427500,636000,1536000,2796000,4796000}))*1.021,-2))</f>
        <v/>
      </c>
      <c r="AA1613" s="18">
        <f>MAX(0,ROUNDDOWN(M1613-J1613-430000-L1613-0,-3))</f>
        <v/>
      </c>
      <c r="AB1613" s="18">
        <f>MAX(0,ROUNDDOWN(M1613-J1613-430000-L1613-V1613,-3))</f>
        <v/>
      </c>
      <c r="AC1613" s="18">
        <f>IF(M1613&lt;=450000,0,MAX(0,ROUNDDOWN(AA1613*0.06-MIN(50000,AA1613)*0.03,-2))+MAX(0,ROUNDDOWN(AA1613*0.04-MIN(50000,AA1613)*0.02,-2)))</f>
        <v/>
      </c>
      <c r="AD1613" s="18">
        <f>IF(M1613&lt;=450000,0,MAX(0,ROUNDDOWN(AB1613*0.06-MIN(50000,AB1613)*0.03,-2))+MAX(0,ROUNDDOWN(AB1613*0.04-MIN(50000,AB1613)*0.02,-2)))</f>
        <v/>
      </c>
      <c r="AE1613" s="18">
        <f>Y1613-Z1613</f>
        <v/>
      </c>
      <c r="AF1613" s="18">
        <f>AC1613-AD1613</f>
        <v/>
      </c>
      <c r="AG1613" s="18">
        <f>AE1613+AF1613</f>
        <v/>
      </c>
      <c r="AH1613" s="20">
        <f>IF(W1613&lt;=0,0,LOOKUP(W1613,{0,1950001,3300001,6950001,9000001,18000001,40000001},{0.05,0.1,0.2,0.23,0.33,0.4,0.45}))</f>
        <v/>
      </c>
    </row>
    <row r="1614">
      <c r="A1614" t="inlineStr">
        <is>
          <t>1万円刻み 3区分8万円ずつ</t>
        </is>
      </c>
      <c r="B1614" s="18">
        <f>'4_1万円刻み'!$A$512</f>
        <v/>
      </c>
      <c r="C1614" s="19" t="n">
        <v>2026</v>
      </c>
      <c r="D1614" t="inlineStr">
        <is>
          <t>いいえ</t>
        </is>
      </c>
      <c r="E1614" s="18" t="n">
        <v>80000</v>
      </c>
      <c r="F1614" s="18" t="n">
        <v>0</v>
      </c>
      <c r="G1614" s="18" t="n">
        <v>80000</v>
      </c>
      <c r="H1614" s="18" t="n">
        <v>80000</v>
      </c>
      <c r="I1614" s="18" t="n">
        <v>0</v>
      </c>
      <c r="J1614" s="18">
        <f>ROUND(MIN(B1614/12,650000)*12*0.0915+MIN(B1614/12,1390000)*12*(0.0504+0)+B1614*0.005,0)</f>
        <v/>
      </c>
      <c r="K1614" s="18" t="n">
        <v>0</v>
      </c>
      <c r="L1614" s="18" t="n">
        <v>0</v>
      </c>
      <c r="M1614" s="18">
        <f>ROUND(IF(C1614&gt;=2026,IF(B1614&lt;741000,0,IF(B1614&lt;2191000,B1614-740000,IF(B1614&lt;2193000,1451000,IF(B1614&lt;2196000,1453000,IF(B1614&lt;2200000,1456000,IF(B1614&lt;3600000,ROUNDDOWN(B1614/4,-3)*2.8-80000,IF(B1614&lt;6600000,ROUNDDOWN(B1614/4,-3)*3.2-440000,IF(B1614&lt;8500000,ROUNDDOWN(B1614*0.9,0)-1100000,B1614-1950000)))))))),IF(B1614&lt;651000,0,IF(B1614&lt;1900000,B1614-650000,IF(B1614&lt;3600000,ROUNDDOWN(B1614/4,-3)*2.8-80000,IF(B1614&lt;6600000,ROUNDDOWN(B1614/4,-3)*3.2-440000,IF(B1614&lt;8500000,ROUNDDOWN(B1614*0.9,0)-1100000,B1614-1950000)))))),0)</f>
        <v/>
      </c>
      <c r="N1614" s="18">
        <f>IF(M1614&gt;23500000,NA(),IF(C1614&gt;=2026,IF(M1614&lt;=4890000,1040000,IF(M1614&lt;=6550000,670000,620000)),IF(M1614&lt;=1320000,950000,IF(M1614&lt;=3360000,880000,IF(M1614&lt;=4890000,680000,IF(M1614&lt;=6550000,630000,580000))))))</f>
        <v/>
      </c>
      <c r="O1614" s="18">
        <f>IF(F1614&lt;=0,IF(AND(D1614="はい",C1614&gt;=2026,C1614&lt;=2027),IF(E1614&lt;=0,0,IF(E1614&lt;=30000,E1614,IF(E1614&lt;=60000,ROUNDUP(E1614/2,0)+15000,IF(E1614&lt;=120000,ROUNDUP(E1614/4,0)+30000,60000)))),IF(E1614&lt;=0,0,IF(E1614&lt;=20000,E1614,IF(E1614&lt;=40000,ROUNDUP(E1614/2,0)+10000,IF(E1614&lt;=80000,ROUNDUP(E1614/4,0)+20000,40000))))),IF(E1614&lt;=0,IF(F1614&lt;=0,0,IF(F1614&lt;=25000,F1614,IF(F1614&lt;=50000,ROUNDUP(F1614/2,0)+12500,IF(F1614&lt;=100000,ROUNDUP(F1614/4,0)+25000,50000)))),MAX(IF(F1614&lt;=0,0,IF(F1614&lt;=25000,F1614,IF(F1614&lt;=50000,ROUNDUP(F1614/2,0)+12500,IF(F1614&lt;=100000,ROUNDUP(F1614/4,0)+25000,50000)))),MIN(IF(AND(D1614="はい",C1614&gt;=2026,C1614&lt;=2027),IF(E1614&lt;=0,0,IF(E1614&lt;=30000,E1614,IF(E1614&lt;=60000,ROUNDUP(E1614/2,0)+15000,IF(E1614&lt;=120000,ROUNDUP(E1614/4,0)+30000,60000)))),IF(E1614&lt;=0,0,IF(E1614&lt;=20000,E1614,IF(E1614&lt;=40000,ROUNDUP(E1614/2,0)+10000,IF(E1614&lt;=80000,ROUNDUP(E1614/4,0)+20000,40000)))))+IF(F1614&lt;=0,0,IF(F1614&lt;=25000,F1614,IF(F1614&lt;=50000,ROUNDUP(F1614/2,0)+12500,IF(F1614&lt;=100000,ROUNDUP(F1614/4,0)+25000,50000)))),IF(AND(D1614="はい",C1614&gt;=2026,C1614&lt;=2027),60000,40000)))))</f>
        <v/>
      </c>
      <c r="P1614" s="18">
        <f>IF(G1614&lt;=0,0,IF(G1614&lt;=20000,G1614,IF(G1614&lt;=40000,ROUNDUP(G1614/2,0)+10000,IF(G1614&lt;=80000,ROUNDUP(G1614/4,0)+20000,40000))))</f>
        <v/>
      </c>
      <c r="Q1614" s="18">
        <f>IF(I1614&lt;=0,IF(H1614&lt;=0,0,IF(H1614&lt;=20000,H1614,IF(H1614&lt;=40000,ROUNDUP(H1614/2,0)+10000,IF(H1614&lt;=80000,ROUNDUP(H1614/4,0)+20000,40000)))),IF(H1614&lt;=0,IF(I1614&lt;=0,0,IF(I1614&lt;=25000,I1614,IF(I1614&lt;=50000,ROUNDUP(I1614/2,0)+12500,IF(I1614&lt;=100000,ROUNDUP(I1614/4,0)+25000,50000)))),MAX(IF(I1614&lt;=0,0,IF(I1614&lt;=25000,I1614,IF(I1614&lt;=50000,ROUNDUP(I1614/2,0)+12500,IF(I1614&lt;=100000,ROUNDUP(I1614/4,0)+25000,50000)))),MIN(IF(H1614&lt;=0,0,IF(H1614&lt;=20000,H1614,IF(H1614&lt;=40000,ROUNDUP(H1614/2,0)+10000,IF(H1614&lt;=80000,ROUNDUP(H1614/4,0)+20000,40000))))+IF(I1614&lt;=0,0,IF(I1614&lt;=25000,I1614,IF(I1614&lt;=50000,ROUNDUP(I1614/2,0)+12500,IF(I1614&lt;=100000,ROUNDUP(I1614/4,0)+25000,50000)))),40000))))</f>
        <v/>
      </c>
      <c r="R1614" s="18">
        <f>MIN(120000,O1614+P1614+Q1614)</f>
        <v/>
      </c>
      <c r="S1614" s="18">
        <f>IF(F1614&lt;=0,IF(E1614&lt;=0,0,IF(E1614&lt;=12000,E1614,IF(E1614&lt;=32000,ROUNDUP(E1614/2,0)+6000,IF(E1614&lt;=56000,ROUNDUP(E1614/4,0)+14000,28000)))),IF(E1614&lt;=0,IF(F1614&lt;=0,0,IF(F1614&lt;=15000,F1614,IF(F1614&lt;=40000,ROUNDUP(F1614/2,0)+7500,IF(F1614&lt;=70000,ROUNDUP(F1614/4,0)+17500,35000)))),MAX(IF(F1614&lt;=0,0,IF(F1614&lt;=15000,F1614,IF(F1614&lt;=40000,ROUNDUP(F1614/2,0)+7500,IF(F1614&lt;=70000,ROUNDUP(F1614/4,0)+17500,35000)))),MIN(IF(E1614&lt;=0,0,IF(E1614&lt;=12000,E1614,IF(E1614&lt;=32000,ROUNDUP(E1614/2,0)+6000,IF(E1614&lt;=56000,ROUNDUP(E1614/4,0)+14000,28000))))+IF(F1614&lt;=0,0,IF(F1614&lt;=15000,F1614,IF(F1614&lt;=40000,ROUNDUP(F1614/2,0)+7500,IF(F1614&lt;=70000,ROUNDUP(F1614/4,0)+17500,35000)))),28000))))</f>
        <v/>
      </c>
      <c r="T1614" s="18">
        <f>IF(G1614&lt;=0,0,IF(G1614&lt;=12000,G1614,IF(G1614&lt;=32000,ROUNDUP(G1614/2,0)+6000,IF(G1614&lt;=56000,ROUNDUP(G1614/4,0)+14000,28000))))</f>
        <v/>
      </c>
      <c r="U1614" s="18">
        <f>IF(I1614&lt;=0,IF(H1614&lt;=0,0,IF(H1614&lt;=12000,H1614,IF(H1614&lt;=32000,ROUNDUP(H1614/2,0)+6000,IF(H1614&lt;=56000,ROUNDUP(H1614/4,0)+14000,28000)))),IF(H1614&lt;=0,IF(I1614&lt;=0,0,IF(I1614&lt;=15000,I1614,IF(I1614&lt;=40000,ROUNDUP(I1614/2,0)+7500,IF(I1614&lt;=70000,ROUNDUP(I1614/4,0)+17500,35000)))),MAX(IF(I1614&lt;=0,0,IF(I1614&lt;=15000,I1614,IF(I1614&lt;=40000,ROUNDUP(I1614/2,0)+7500,IF(I1614&lt;=70000,ROUNDUP(I1614/4,0)+17500,35000)))),MIN(IF(H1614&lt;=0,0,IF(H1614&lt;=12000,H1614,IF(H1614&lt;=32000,ROUNDUP(H1614/2,0)+6000,IF(H1614&lt;=56000,ROUNDUP(H1614/4,0)+14000,28000))))+IF(I1614&lt;=0,0,IF(I1614&lt;=15000,I1614,IF(I1614&lt;=40000,ROUNDUP(I1614/2,0)+7500,IF(I1614&lt;=70000,ROUNDUP(I1614/4,0)+17500,35000)))),28000))))</f>
        <v/>
      </c>
      <c r="V1614" s="18">
        <f>MIN(70000,S1614+T1614+U1614)</f>
        <v/>
      </c>
      <c r="W1614" s="18">
        <f>MAX(0,ROUNDDOWN(M1614-J1614-N1614-K1614-0,-3))</f>
        <v/>
      </c>
      <c r="X1614" s="18">
        <f>MAX(0,ROUNDDOWN(M1614-J1614-N1614-K1614-R1614,-3))</f>
        <v/>
      </c>
      <c r="Y1614" s="18">
        <f>IF(W1614&lt;=0,0,ROUNDDOWN((W1614*LOOKUP(W1614,{0,1950001,3300001,6950001,9000001,18000001,40000001},{0.05,0.1,0.2,0.23,0.33,0.4,0.45})-LOOKUP(W1614,{0,1950001,3300001,6950001,9000001,18000001,40000001},{0,97500,427500,636000,1536000,2796000,4796000}))*1.021,-2))</f>
        <v/>
      </c>
      <c r="Z1614" s="18">
        <f>IF(X1614&lt;=0,0,ROUNDDOWN((X1614*LOOKUP(X1614,{0,1950001,3300001,6950001,9000001,18000001,40000001},{0.05,0.1,0.2,0.23,0.33,0.4,0.45})-LOOKUP(X1614,{0,1950001,3300001,6950001,9000001,18000001,40000001},{0,97500,427500,636000,1536000,2796000,4796000}))*1.021,-2))</f>
        <v/>
      </c>
      <c r="AA1614" s="18">
        <f>MAX(0,ROUNDDOWN(M1614-J1614-430000-L1614-0,-3))</f>
        <v/>
      </c>
      <c r="AB1614" s="18">
        <f>MAX(0,ROUNDDOWN(M1614-J1614-430000-L1614-V1614,-3))</f>
        <v/>
      </c>
      <c r="AC1614" s="18">
        <f>IF(M1614&lt;=450000,0,MAX(0,ROUNDDOWN(AA1614*0.06-MIN(50000,AA1614)*0.03,-2))+MAX(0,ROUNDDOWN(AA1614*0.04-MIN(50000,AA1614)*0.02,-2)))</f>
        <v/>
      </c>
      <c r="AD1614" s="18">
        <f>IF(M1614&lt;=450000,0,MAX(0,ROUNDDOWN(AB1614*0.06-MIN(50000,AB1614)*0.03,-2))+MAX(0,ROUNDDOWN(AB1614*0.04-MIN(50000,AB1614)*0.02,-2)))</f>
        <v/>
      </c>
      <c r="AE1614" s="18">
        <f>Y1614-Z1614</f>
        <v/>
      </c>
      <c r="AF1614" s="18">
        <f>AC1614-AD1614</f>
        <v/>
      </c>
      <c r="AG1614" s="18">
        <f>AE1614+AF1614</f>
        <v/>
      </c>
      <c r="AH1614" s="20">
        <f>IF(W1614&lt;=0,0,LOOKUP(W1614,{0,1950001,3300001,6950001,9000001,18000001,40000001},{0.05,0.1,0.2,0.23,0.33,0.4,0.45}))</f>
        <v/>
      </c>
    </row>
    <row r="1615">
      <c r="A1615" t="inlineStr">
        <is>
          <t>1万円刻み 一般8万円</t>
        </is>
      </c>
      <c r="B1615" s="18">
        <f>'4_1万円刻み'!$A$512</f>
        <v/>
      </c>
      <c r="C1615" s="19" t="n">
        <v>2026</v>
      </c>
      <c r="D1615" t="inlineStr">
        <is>
          <t>いいえ</t>
        </is>
      </c>
      <c r="E1615" s="18" t="n">
        <v>80000</v>
      </c>
      <c r="F1615" s="18" t="n">
        <v>0</v>
      </c>
      <c r="G1615" s="18" t="n">
        <v>0</v>
      </c>
      <c r="H1615" s="18" t="n">
        <v>0</v>
      </c>
      <c r="I1615" s="18" t="n">
        <v>0</v>
      </c>
      <c r="J1615" s="18">
        <f>ROUND(MIN(B1615/12,650000)*12*0.0915+MIN(B1615/12,1390000)*12*(0.0504+0)+B1615*0.005,0)</f>
        <v/>
      </c>
      <c r="K1615" s="18" t="n">
        <v>0</v>
      </c>
      <c r="L1615" s="18" t="n">
        <v>0</v>
      </c>
      <c r="M1615" s="18">
        <f>ROUND(IF(C1615&gt;=2026,IF(B1615&lt;741000,0,IF(B1615&lt;2191000,B1615-740000,IF(B1615&lt;2193000,1451000,IF(B1615&lt;2196000,1453000,IF(B1615&lt;2200000,1456000,IF(B1615&lt;3600000,ROUNDDOWN(B1615/4,-3)*2.8-80000,IF(B1615&lt;6600000,ROUNDDOWN(B1615/4,-3)*3.2-440000,IF(B1615&lt;8500000,ROUNDDOWN(B1615*0.9,0)-1100000,B1615-1950000)))))))),IF(B1615&lt;651000,0,IF(B1615&lt;1900000,B1615-650000,IF(B1615&lt;3600000,ROUNDDOWN(B1615/4,-3)*2.8-80000,IF(B1615&lt;6600000,ROUNDDOWN(B1615/4,-3)*3.2-440000,IF(B1615&lt;8500000,ROUNDDOWN(B1615*0.9,0)-1100000,B1615-1950000)))))),0)</f>
        <v/>
      </c>
      <c r="N1615" s="18">
        <f>IF(M1615&gt;23500000,NA(),IF(C1615&gt;=2026,IF(M1615&lt;=4890000,1040000,IF(M1615&lt;=6550000,670000,620000)),IF(M1615&lt;=1320000,950000,IF(M1615&lt;=3360000,880000,IF(M1615&lt;=4890000,680000,IF(M1615&lt;=6550000,630000,580000))))))</f>
        <v/>
      </c>
      <c r="O1615" s="18">
        <f>IF(F1615&lt;=0,IF(AND(D1615="はい",C1615&gt;=2026,C1615&lt;=2027),IF(E1615&lt;=0,0,IF(E1615&lt;=30000,E1615,IF(E1615&lt;=60000,ROUNDUP(E1615/2,0)+15000,IF(E1615&lt;=120000,ROUNDUP(E1615/4,0)+30000,60000)))),IF(E1615&lt;=0,0,IF(E1615&lt;=20000,E1615,IF(E1615&lt;=40000,ROUNDUP(E1615/2,0)+10000,IF(E1615&lt;=80000,ROUNDUP(E1615/4,0)+20000,40000))))),IF(E1615&lt;=0,IF(F1615&lt;=0,0,IF(F1615&lt;=25000,F1615,IF(F1615&lt;=50000,ROUNDUP(F1615/2,0)+12500,IF(F1615&lt;=100000,ROUNDUP(F1615/4,0)+25000,50000)))),MAX(IF(F1615&lt;=0,0,IF(F1615&lt;=25000,F1615,IF(F1615&lt;=50000,ROUNDUP(F1615/2,0)+12500,IF(F1615&lt;=100000,ROUNDUP(F1615/4,0)+25000,50000)))),MIN(IF(AND(D1615="はい",C1615&gt;=2026,C1615&lt;=2027),IF(E1615&lt;=0,0,IF(E1615&lt;=30000,E1615,IF(E1615&lt;=60000,ROUNDUP(E1615/2,0)+15000,IF(E1615&lt;=120000,ROUNDUP(E1615/4,0)+30000,60000)))),IF(E1615&lt;=0,0,IF(E1615&lt;=20000,E1615,IF(E1615&lt;=40000,ROUNDUP(E1615/2,0)+10000,IF(E1615&lt;=80000,ROUNDUP(E1615/4,0)+20000,40000)))))+IF(F1615&lt;=0,0,IF(F1615&lt;=25000,F1615,IF(F1615&lt;=50000,ROUNDUP(F1615/2,0)+12500,IF(F1615&lt;=100000,ROUNDUP(F1615/4,0)+25000,50000)))),IF(AND(D1615="はい",C1615&gt;=2026,C1615&lt;=2027),60000,40000)))))</f>
        <v/>
      </c>
      <c r="P1615" s="18">
        <f>IF(G1615&lt;=0,0,IF(G1615&lt;=20000,G1615,IF(G1615&lt;=40000,ROUNDUP(G1615/2,0)+10000,IF(G1615&lt;=80000,ROUNDUP(G1615/4,0)+20000,40000))))</f>
        <v/>
      </c>
      <c r="Q1615" s="18">
        <f>IF(I1615&lt;=0,IF(H1615&lt;=0,0,IF(H1615&lt;=20000,H1615,IF(H1615&lt;=40000,ROUNDUP(H1615/2,0)+10000,IF(H1615&lt;=80000,ROUNDUP(H1615/4,0)+20000,40000)))),IF(H1615&lt;=0,IF(I1615&lt;=0,0,IF(I1615&lt;=25000,I1615,IF(I1615&lt;=50000,ROUNDUP(I1615/2,0)+12500,IF(I1615&lt;=100000,ROUNDUP(I1615/4,0)+25000,50000)))),MAX(IF(I1615&lt;=0,0,IF(I1615&lt;=25000,I1615,IF(I1615&lt;=50000,ROUNDUP(I1615/2,0)+12500,IF(I1615&lt;=100000,ROUNDUP(I1615/4,0)+25000,50000)))),MIN(IF(H1615&lt;=0,0,IF(H1615&lt;=20000,H1615,IF(H1615&lt;=40000,ROUNDUP(H1615/2,0)+10000,IF(H1615&lt;=80000,ROUNDUP(H1615/4,0)+20000,40000))))+IF(I1615&lt;=0,0,IF(I1615&lt;=25000,I1615,IF(I1615&lt;=50000,ROUNDUP(I1615/2,0)+12500,IF(I1615&lt;=100000,ROUNDUP(I1615/4,0)+25000,50000)))),40000))))</f>
        <v/>
      </c>
      <c r="R1615" s="18">
        <f>MIN(120000,O1615+P1615+Q1615)</f>
        <v/>
      </c>
      <c r="S1615" s="18">
        <f>IF(F1615&lt;=0,IF(E1615&lt;=0,0,IF(E1615&lt;=12000,E1615,IF(E1615&lt;=32000,ROUNDUP(E1615/2,0)+6000,IF(E1615&lt;=56000,ROUNDUP(E1615/4,0)+14000,28000)))),IF(E1615&lt;=0,IF(F1615&lt;=0,0,IF(F1615&lt;=15000,F1615,IF(F1615&lt;=40000,ROUNDUP(F1615/2,0)+7500,IF(F1615&lt;=70000,ROUNDUP(F1615/4,0)+17500,35000)))),MAX(IF(F1615&lt;=0,0,IF(F1615&lt;=15000,F1615,IF(F1615&lt;=40000,ROUNDUP(F1615/2,0)+7500,IF(F1615&lt;=70000,ROUNDUP(F1615/4,0)+17500,35000)))),MIN(IF(E1615&lt;=0,0,IF(E1615&lt;=12000,E1615,IF(E1615&lt;=32000,ROUNDUP(E1615/2,0)+6000,IF(E1615&lt;=56000,ROUNDUP(E1615/4,0)+14000,28000))))+IF(F1615&lt;=0,0,IF(F1615&lt;=15000,F1615,IF(F1615&lt;=40000,ROUNDUP(F1615/2,0)+7500,IF(F1615&lt;=70000,ROUNDUP(F1615/4,0)+17500,35000)))),28000))))</f>
        <v/>
      </c>
      <c r="T1615" s="18">
        <f>IF(G1615&lt;=0,0,IF(G1615&lt;=12000,G1615,IF(G1615&lt;=32000,ROUNDUP(G1615/2,0)+6000,IF(G1615&lt;=56000,ROUNDUP(G1615/4,0)+14000,28000))))</f>
        <v/>
      </c>
      <c r="U1615" s="18">
        <f>IF(I1615&lt;=0,IF(H1615&lt;=0,0,IF(H1615&lt;=12000,H1615,IF(H1615&lt;=32000,ROUNDUP(H1615/2,0)+6000,IF(H1615&lt;=56000,ROUNDUP(H1615/4,0)+14000,28000)))),IF(H1615&lt;=0,IF(I1615&lt;=0,0,IF(I1615&lt;=15000,I1615,IF(I1615&lt;=40000,ROUNDUP(I1615/2,0)+7500,IF(I1615&lt;=70000,ROUNDUP(I1615/4,0)+17500,35000)))),MAX(IF(I1615&lt;=0,0,IF(I1615&lt;=15000,I1615,IF(I1615&lt;=40000,ROUNDUP(I1615/2,0)+7500,IF(I1615&lt;=70000,ROUNDUP(I1615/4,0)+17500,35000)))),MIN(IF(H1615&lt;=0,0,IF(H1615&lt;=12000,H1615,IF(H1615&lt;=32000,ROUNDUP(H1615/2,0)+6000,IF(H1615&lt;=56000,ROUNDUP(H1615/4,0)+14000,28000))))+IF(I1615&lt;=0,0,IF(I1615&lt;=15000,I1615,IF(I1615&lt;=40000,ROUNDUP(I1615/2,0)+7500,IF(I1615&lt;=70000,ROUNDUP(I1615/4,0)+17500,35000)))),28000))))</f>
        <v/>
      </c>
      <c r="V1615" s="18">
        <f>MIN(70000,S1615+T1615+U1615)</f>
        <v/>
      </c>
      <c r="W1615" s="18">
        <f>MAX(0,ROUNDDOWN(M1615-J1615-N1615-K1615-0,-3))</f>
        <v/>
      </c>
      <c r="X1615" s="18">
        <f>MAX(0,ROUNDDOWN(M1615-J1615-N1615-K1615-R1615,-3))</f>
        <v/>
      </c>
      <c r="Y1615" s="18">
        <f>IF(W1615&lt;=0,0,ROUNDDOWN((W1615*LOOKUP(W1615,{0,1950001,3300001,6950001,9000001,18000001,40000001},{0.05,0.1,0.2,0.23,0.33,0.4,0.45})-LOOKUP(W1615,{0,1950001,3300001,6950001,9000001,18000001,40000001},{0,97500,427500,636000,1536000,2796000,4796000}))*1.021,-2))</f>
        <v/>
      </c>
      <c r="Z1615" s="18">
        <f>IF(X1615&lt;=0,0,ROUNDDOWN((X1615*LOOKUP(X1615,{0,1950001,3300001,6950001,9000001,18000001,40000001},{0.05,0.1,0.2,0.23,0.33,0.4,0.45})-LOOKUP(X1615,{0,1950001,3300001,6950001,9000001,18000001,40000001},{0,97500,427500,636000,1536000,2796000,4796000}))*1.021,-2))</f>
        <v/>
      </c>
      <c r="AA1615" s="18">
        <f>MAX(0,ROUNDDOWN(M1615-J1615-430000-L1615-0,-3))</f>
        <v/>
      </c>
      <c r="AB1615" s="18">
        <f>MAX(0,ROUNDDOWN(M1615-J1615-430000-L1615-V1615,-3))</f>
        <v/>
      </c>
      <c r="AC1615" s="18">
        <f>IF(M1615&lt;=450000,0,MAX(0,ROUNDDOWN(AA1615*0.06-MIN(50000,AA1615)*0.03,-2))+MAX(0,ROUNDDOWN(AA1615*0.04-MIN(50000,AA1615)*0.02,-2)))</f>
        <v/>
      </c>
      <c r="AD1615" s="18">
        <f>IF(M1615&lt;=450000,0,MAX(0,ROUNDDOWN(AB1615*0.06-MIN(50000,AB1615)*0.03,-2))+MAX(0,ROUNDDOWN(AB1615*0.04-MIN(50000,AB1615)*0.02,-2)))</f>
        <v/>
      </c>
      <c r="AE1615" s="18">
        <f>Y1615-Z1615</f>
        <v/>
      </c>
      <c r="AF1615" s="18">
        <f>AC1615-AD1615</f>
        <v/>
      </c>
      <c r="AG1615" s="18">
        <f>AE1615+AF1615</f>
        <v/>
      </c>
      <c r="AH1615" s="20">
        <f>IF(W1615&lt;=0,0,LOOKUP(W1615,{0,1950001,3300001,6950001,9000001,18000001,40000001},{0.05,0.1,0.2,0.23,0.33,0.4,0.45}))</f>
        <v/>
      </c>
    </row>
    <row r="1616">
      <c r="A1616" t="inlineStr">
        <is>
          <t>1万円刻み 特例あり一般12万円</t>
        </is>
      </c>
      <c r="B1616" s="18">
        <f>'4_1万円刻み'!$A$512</f>
        <v/>
      </c>
      <c r="C1616" s="19" t="n">
        <v>2026</v>
      </c>
      <c r="D1616" t="inlineStr">
        <is>
          <t>はい</t>
        </is>
      </c>
      <c r="E1616" s="18" t="n">
        <v>120000</v>
      </c>
      <c r="F1616" s="18" t="n">
        <v>0</v>
      </c>
      <c r="G1616" s="18" t="n">
        <v>0</v>
      </c>
      <c r="H1616" s="18" t="n">
        <v>0</v>
      </c>
      <c r="I1616" s="18" t="n">
        <v>0</v>
      </c>
      <c r="J1616" s="18">
        <f>ROUND(MIN(B1616/12,650000)*12*0.0915+MIN(B1616/12,1390000)*12*(0.0504+0)+B1616*0.005,0)</f>
        <v/>
      </c>
      <c r="K1616" s="18" t="n">
        <v>0</v>
      </c>
      <c r="L1616" s="18" t="n">
        <v>0</v>
      </c>
      <c r="M1616" s="18">
        <f>ROUND(IF(C1616&gt;=2026,IF(B1616&lt;741000,0,IF(B1616&lt;2191000,B1616-740000,IF(B1616&lt;2193000,1451000,IF(B1616&lt;2196000,1453000,IF(B1616&lt;2200000,1456000,IF(B1616&lt;3600000,ROUNDDOWN(B1616/4,-3)*2.8-80000,IF(B1616&lt;6600000,ROUNDDOWN(B1616/4,-3)*3.2-440000,IF(B1616&lt;8500000,ROUNDDOWN(B1616*0.9,0)-1100000,B1616-1950000)))))))),IF(B1616&lt;651000,0,IF(B1616&lt;1900000,B1616-650000,IF(B1616&lt;3600000,ROUNDDOWN(B1616/4,-3)*2.8-80000,IF(B1616&lt;6600000,ROUNDDOWN(B1616/4,-3)*3.2-440000,IF(B1616&lt;8500000,ROUNDDOWN(B1616*0.9,0)-1100000,B1616-1950000)))))),0)</f>
        <v/>
      </c>
      <c r="N1616" s="18">
        <f>IF(M1616&gt;23500000,NA(),IF(C1616&gt;=2026,IF(M1616&lt;=4890000,1040000,IF(M1616&lt;=6550000,670000,620000)),IF(M1616&lt;=1320000,950000,IF(M1616&lt;=3360000,880000,IF(M1616&lt;=4890000,680000,IF(M1616&lt;=6550000,630000,580000))))))</f>
        <v/>
      </c>
      <c r="O1616" s="18">
        <f>IF(F1616&lt;=0,IF(AND(D1616="はい",C1616&gt;=2026,C1616&lt;=2027),IF(E1616&lt;=0,0,IF(E1616&lt;=30000,E1616,IF(E1616&lt;=60000,ROUNDUP(E1616/2,0)+15000,IF(E1616&lt;=120000,ROUNDUP(E1616/4,0)+30000,60000)))),IF(E1616&lt;=0,0,IF(E1616&lt;=20000,E1616,IF(E1616&lt;=40000,ROUNDUP(E1616/2,0)+10000,IF(E1616&lt;=80000,ROUNDUP(E1616/4,0)+20000,40000))))),IF(E1616&lt;=0,IF(F1616&lt;=0,0,IF(F1616&lt;=25000,F1616,IF(F1616&lt;=50000,ROUNDUP(F1616/2,0)+12500,IF(F1616&lt;=100000,ROUNDUP(F1616/4,0)+25000,50000)))),MAX(IF(F1616&lt;=0,0,IF(F1616&lt;=25000,F1616,IF(F1616&lt;=50000,ROUNDUP(F1616/2,0)+12500,IF(F1616&lt;=100000,ROUNDUP(F1616/4,0)+25000,50000)))),MIN(IF(AND(D1616="はい",C1616&gt;=2026,C1616&lt;=2027),IF(E1616&lt;=0,0,IF(E1616&lt;=30000,E1616,IF(E1616&lt;=60000,ROUNDUP(E1616/2,0)+15000,IF(E1616&lt;=120000,ROUNDUP(E1616/4,0)+30000,60000)))),IF(E1616&lt;=0,0,IF(E1616&lt;=20000,E1616,IF(E1616&lt;=40000,ROUNDUP(E1616/2,0)+10000,IF(E1616&lt;=80000,ROUNDUP(E1616/4,0)+20000,40000)))))+IF(F1616&lt;=0,0,IF(F1616&lt;=25000,F1616,IF(F1616&lt;=50000,ROUNDUP(F1616/2,0)+12500,IF(F1616&lt;=100000,ROUNDUP(F1616/4,0)+25000,50000)))),IF(AND(D1616="はい",C1616&gt;=2026,C1616&lt;=2027),60000,40000)))))</f>
        <v/>
      </c>
      <c r="P1616" s="18">
        <f>IF(G1616&lt;=0,0,IF(G1616&lt;=20000,G1616,IF(G1616&lt;=40000,ROUNDUP(G1616/2,0)+10000,IF(G1616&lt;=80000,ROUNDUP(G1616/4,0)+20000,40000))))</f>
        <v/>
      </c>
      <c r="Q1616" s="18">
        <f>IF(I1616&lt;=0,IF(H1616&lt;=0,0,IF(H1616&lt;=20000,H1616,IF(H1616&lt;=40000,ROUNDUP(H1616/2,0)+10000,IF(H1616&lt;=80000,ROUNDUP(H1616/4,0)+20000,40000)))),IF(H1616&lt;=0,IF(I1616&lt;=0,0,IF(I1616&lt;=25000,I1616,IF(I1616&lt;=50000,ROUNDUP(I1616/2,0)+12500,IF(I1616&lt;=100000,ROUNDUP(I1616/4,0)+25000,50000)))),MAX(IF(I1616&lt;=0,0,IF(I1616&lt;=25000,I1616,IF(I1616&lt;=50000,ROUNDUP(I1616/2,0)+12500,IF(I1616&lt;=100000,ROUNDUP(I1616/4,0)+25000,50000)))),MIN(IF(H1616&lt;=0,0,IF(H1616&lt;=20000,H1616,IF(H1616&lt;=40000,ROUNDUP(H1616/2,0)+10000,IF(H1616&lt;=80000,ROUNDUP(H1616/4,0)+20000,40000))))+IF(I1616&lt;=0,0,IF(I1616&lt;=25000,I1616,IF(I1616&lt;=50000,ROUNDUP(I1616/2,0)+12500,IF(I1616&lt;=100000,ROUNDUP(I1616/4,0)+25000,50000)))),40000))))</f>
        <v/>
      </c>
      <c r="R1616" s="18">
        <f>MIN(120000,O1616+P1616+Q1616)</f>
        <v/>
      </c>
      <c r="S1616" s="18">
        <f>IF(F1616&lt;=0,IF(E1616&lt;=0,0,IF(E1616&lt;=12000,E1616,IF(E1616&lt;=32000,ROUNDUP(E1616/2,0)+6000,IF(E1616&lt;=56000,ROUNDUP(E1616/4,0)+14000,28000)))),IF(E1616&lt;=0,IF(F1616&lt;=0,0,IF(F1616&lt;=15000,F1616,IF(F1616&lt;=40000,ROUNDUP(F1616/2,0)+7500,IF(F1616&lt;=70000,ROUNDUP(F1616/4,0)+17500,35000)))),MAX(IF(F1616&lt;=0,0,IF(F1616&lt;=15000,F1616,IF(F1616&lt;=40000,ROUNDUP(F1616/2,0)+7500,IF(F1616&lt;=70000,ROUNDUP(F1616/4,0)+17500,35000)))),MIN(IF(E1616&lt;=0,0,IF(E1616&lt;=12000,E1616,IF(E1616&lt;=32000,ROUNDUP(E1616/2,0)+6000,IF(E1616&lt;=56000,ROUNDUP(E1616/4,0)+14000,28000))))+IF(F1616&lt;=0,0,IF(F1616&lt;=15000,F1616,IF(F1616&lt;=40000,ROUNDUP(F1616/2,0)+7500,IF(F1616&lt;=70000,ROUNDUP(F1616/4,0)+17500,35000)))),28000))))</f>
        <v/>
      </c>
      <c r="T1616" s="18">
        <f>IF(G1616&lt;=0,0,IF(G1616&lt;=12000,G1616,IF(G1616&lt;=32000,ROUNDUP(G1616/2,0)+6000,IF(G1616&lt;=56000,ROUNDUP(G1616/4,0)+14000,28000))))</f>
        <v/>
      </c>
      <c r="U1616" s="18">
        <f>IF(I1616&lt;=0,IF(H1616&lt;=0,0,IF(H1616&lt;=12000,H1616,IF(H1616&lt;=32000,ROUNDUP(H1616/2,0)+6000,IF(H1616&lt;=56000,ROUNDUP(H1616/4,0)+14000,28000)))),IF(H1616&lt;=0,IF(I1616&lt;=0,0,IF(I1616&lt;=15000,I1616,IF(I1616&lt;=40000,ROUNDUP(I1616/2,0)+7500,IF(I1616&lt;=70000,ROUNDUP(I1616/4,0)+17500,35000)))),MAX(IF(I1616&lt;=0,0,IF(I1616&lt;=15000,I1616,IF(I1616&lt;=40000,ROUNDUP(I1616/2,0)+7500,IF(I1616&lt;=70000,ROUNDUP(I1616/4,0)+17500,35000)))),MIN(IF(H1616&lt;=0,0,IF(H1616&lt;=12000,H1616,IF(H1616&lt;=32000,ROUNDUP(H1616/2,0)+6000,IF(H1616&lt;=56000,ROUNDUP(H1616/4,0)+14000,28000))))+IF(I1616&lt;=0,0,IF(I1616&lt;=15000,I1616,IF(I1616&lt;=40000,ROUNDUP(I1616/2,0)+7500,IF(I1616&lt;=70000,ROUNDUP(I1616/4,0)+17500,35000)))),28000))))</f>
        <v/>
      </c>
      <c r="V1616" s="18">
        <f>MIN(70000,S1616+T1616+U1616)</f>
        <v/>
      </c>
      <c r="W1616" s="18">
        <f>MAX(0,ROUNDDOWN(M1616-J1616-N1616-K1616-0,-3))</f>
        <v/>
      </c>
      <c r="X1616" s="18">
        <f>MAX(0,ROUNDDOWN(M1616-J1616-N1616-K1616-R1616,-3))</f>
        <v/>
      </c>
      <c r="Y1616" s="18">
        <f>IF(W1616&lt;=0,0,ROUNDDOWN((W1616*LOOKUP(W1616,{0,1950001,3300001,6950001,9000001,18000001,40000001},{0.05,0.1,0.2,0.23,0.33,0.4,0.45})-LOOKUP(W1616,{0,1950001,3300001,6950001,9000001,18000001,40000001},{0,97500,427500,636000,1536000,2796000,4796000}))*1.021,-2))</f>
        <v/>
      </c>
      <c r="Z1616" s="18">
        <f>IF(X1616&lt;=0,0,ROUNDDOWN((X1616*LOOKUP(X1616,{0,1950001,3300001,6950001,9000001,18000001,40000001},{0.05,0.1,0.2,0.23,0.33,0.4,0.45})-LOOKUP(X1616,{0,1950001,3300001,6950001,9000001,18000001,40000001},{0,97500,427500,636000,1536000,2796000,4796000}))*1.021,-2))</f>
        <v/>
      </c>
      <c r="AA1616" s="18">
        <f>MAX(0,ROUNDDOWN(M1616-J1616-430000-L1616-0,-3))</f>
        <v/>
      </c>
      <c r="AB1616" s="18">
        <f>MAX(0,ROUNDDOWN(M1616-J1616-430000-L1616-V1616,-3))</f>
        <v/>
      </c>
      <c r="AC1616" s="18">
        <f>IF(M1616&lt;=450000,0,MAX(0,ROUNDDOWN(AA1616*0.06-MIN(50000,AA1616)*0.03,-2))+MAX(0,ROUNDDOWN(AA1616*0.04-MIN(50000,AA1616)*0.02,-2)))</f>
        <v/>
      </c>
      <c r="AD1616" s="18">
        <f>IF(M1616&lt;=450000,0,MAX(0,ROUNDDOWN(AB1616*0.06-MIN(50000,AB1616)*0.03,-2))+MAX(0,ROUNDDOWN(AB1616*0.04-MIN(50000,AB1616)*0.02,-2)))</f>
        <v/>
      </c>
      <c r="AE1616" s="18">
        <f>Y1616-Z1616</f>
        <v/>
      </c>
      <c r="AF1616" s="18">
        <f>AC1616-AD1616</f>
        <v/>
      </c>
      <c r="AG1616" s="18">
        <f>AE1616+AF1616</f>
        <v/>
      </c>
      <c r="AH1616" s="20">
        <f>IF(W1616&lt;=0,0,LOOKUP(W1616,{0,1950001,3300001,6950001,9000001,18000001,40000001},{0.05,0.1,0.2,0.23,0.33,0.4,0.45}))</f>
        <v/>
      </c>
    </row>
    <row r="1617">
      <c r="A1617" t="inlineStr">
        <is>
          <t>1万円刻み 3区分8万円ずつ</t>
        </is>
      </c>
      <c r="B1617" s="18">
        <f>'4_1万円刻み'!$A$513</f>
        <v/>
      </c>
      <c r="C1617" s="19" t="n">
        <v>2026</v>
      </c>
      <c r="D1617" t="inlineStr">
        <is>
          <t>いいえ</t>
        </is>
      </c>
      <c r="E1617" s="18" t="n">
        <v>80000</v>
      </c>
      <c r="F1617" s="18" t="n">
        <v>0</v>
      </c>
      <c r="G1617" s="18" t="n">
        <v>80000</v>
      </c>
      <c r="H1617" s="18" t="n">
        <v>80000</v>
      </c>
      <c r="I1617" s="18" t="n">
        <v>0</v>
      </c>
      <c r="J1617" s="18">
        <f>ROUND(MIN(B1617/12,650000)*12*0.0915+MIN(B1617/12,1390000)*12*(0.0504+0)+B1617*0.005,0)</f>
        <v/>
      </c>
      <c r="K1617" s="18" t="n">
        <v>0</v>
      </c>
      <c r="L1617" s="18" t="n">
        <v>0</v>
      </c>
      <c r="M1617" s="18">
        <f>ROUND(IF(C1617&gt;=2026,IF(B1617&lt;741000,0,IF(B1617&lt;2191000,B1617-740000,IF(B1617&lt;2193000,1451000,IF(B1617&lt;2196000,1453000,IF(B1617&lt;2200000,1456000,IF(B1617&lt;3600000,ROUNDDOWN(B1617/4,-3)*2.8-80000,IF(B1617&lt;6600000,ROUNDDOWN(B1617/4,-3)*3.2-440000,IF(B1617&lt;8500000,ROUNDDOWN(B1617*0.9,0)-1100000,B1617-1950000)))))))),IF(B1617&lt;651000,0,IF(B1617&lt;1900000,B1617-650000,IF(B1617&lt;3600000,ROUNDDOWN(B1617/4,-3)*2.8-80000,IF(B1617&lt;6600000,ROUNDDOWN(B1617/4,-3)*3.2-440000,IF(B1617&lt;8500000,ROUNDDOWN(B1617*0.9,0)-1100000,B1617-1950000)))))),0)</f>
        <v/>
      </c>
      <c r="N1617" s="18">
        <f>IF(M1617&gt;23500000,NA(),IF(C1617&gt;=2026,IF(M1617&lt;=4890000,1040000,IF(M1617&lt;=6550000,670000,620000)),IF(M1617&lt;=1320000,950000,IF(M1617&lt;=3360000,880000,IF(M1617&lt;=4890000,680000,IF(M1617&lt;=6550000,630000,580000))))))</f>
        <v/>
      </c>
      <c r="O1617" s="18">
        <f>IF(F1617&lt;=0,IF(AND(D1617="はい",C1617&gt;=2026,C1617&lt;=2027),IF(E1617&lt;=0,0,IF(E1617&lt;=30000,E1617,IF(E1617&lt;=60000,ROUNDUP(E1617/2,0)+15000,IF(E1617&lt;=120000,ROUNDUP(E1617/4,0)+30000,60000)))),IF(E1617&lt;=0,0,IF(E1617&lt;=20000,E1617,IF(E1617&lt;=40000,ROUNDUP(E1617/2,0)+10000,IF(E1617&lt;=80000,ROUNDUP(E1617/4,0)+20000,40000))))),IF(E1617&lt;=0,IF(F1617&lt;=0,0,IF(F1617&lt;=25000,F1617,IF(F1617&lt;=50000,ROUNDUP(F1617/2,0)+12500,IF(F1617&lt;=100000,ROUNDUP(F1617/4,0)+25000,50000)))),MAX(IF(F1617&lt;=0,0,IF(F1617&lt;=25000,F1617,IF(F1617&lt;=50000,ROUNDUP(F1617/2,0)+12500,IF(F1617&lt;=100000,ROUNDUP(F1617/4,0)+25000,50000)))),MIN(IF(AND(D1617="はい",C1617&gt;=2026,C1617&lt;=2027),IF(E1617&lt;=0,0,IF(E1617&lt;=30000,E1617,IF(E1617&lt;=60000,ROUNDUP(E1617/2,0)+15000,IF(E1617&lt;=120000,ROUNDUP(E1617/4,0)+30000,60000)))),IF(E1617&lt;=0,0,IF(E1617&lt;=20000,E1617,IF(E1617&lt;=40000,ROUNDUP(E1617/2,0)+10000,IF(E1617&lt;=80000,ROUNDUP(E1617/4,0)+20000,40000)))))+IF(F1617&lt;=0,0,IF(F1617&lt;=25000,F1617,IF(F1617&lt;=50000,ROUNDUP(F1617/2,0)+12500,IF(F1617&lt;=100000,ROUNDUP(F1617/4,0)+25000,50000)))),IF(AND(D1617="はい",C1617&gt;=2026,C1617&lt;=2027),60000,40000)))))</f>
        <v/>
      </c>
      <c r="P1617" s="18">
        <f>IF(G1617&lt;=0,0,IF(G1617&lt;=20000,G1617,IF(G1617&lt;=40000,ROUNDUP(G1617/2,0)+10000,IF(G1617&lt;=80000,ROUNDUP(G1617/4,0)+20000,40000))))</f>
        <v/>
      </c>
      <c r="Q1617" s="18">
        <f>IF(I1617&lt;=0,IF(H1617&lt;=0,0,IF(H1617&lt;=20000,H1617,IF(H1617&lt;=40000,ROUNDUP(H1617/2,0)+10000,IF(H1617&lt;=80000,ROUNDUP(H1617/4,0)+20000,40000)))),IF(H1617&lt;=0,IF(I1617&lt;=0,0,IF(I1617&lt;=25000,I1617,IF(I1617&lt;=50000,ROUNDUP(I1617/2,0)+12500,IF(I1617&lt;=100000,ROUNDUP(I1617/4,0)+25000,50000)))),MAX(IF(I1617&lt;=0,0,IF(I1617&lt;=25000,I1617,IF(I1617&lt;=50000,ROUNDUP(I1617/2,0)+12500,IF(I1617&lt;=100000,ROUNDUP(I1617/4,0)+25000,50000)))),MIN(IF(H1617&lt;=0,0,IF(H1617&lt;=20000,H1617,IF(H1617&lt;=40000,ROUNDUP(H1617/2,0)+10000,IF(H1617&lt;=80000,ROUNDUP(H1617/4,0)+20000,40000))))+IF(I1617&lt;=0,0,IF(I1617&lt;=25000,I1617,IF(I1617&lt;=50000,ROUNDUP(I1617/2,0)+12500,IF(I1617&lt;=100000,ROUNDUP(I1617/4,0)+25000,50000)))),40000))))</f>
        <v/>
      </c>
      <c r="R1617" s="18">
        <f>MIN(120000,O1617+P1617+Q1617)</f>
        <v/>
      </c>
      <c r="S1617" s="18">
        <f>IF(F1617&lt;=0,IF(E1617&lt;=0,0,IF(E1617&lt;=12000,E1617,IF(E1617&lt;=32000,ROUNDUP(E1617/2,0)+6000,IF(E1617&lt;=56000,ROUNDUP(E1617/4,0)+14000,28000)))),IF(E1617&lt;=0,IF(F1617&lt;=0,0,IF(F1617&lt;=15000,F1617,IF(F1617&lt;=40000,ROUNDUP(F1617/2,0)+7500,IF(F1617&lt;=70000,ROUNDUP(F1617/4,0)+17500,35000)))),MAX(IF(F1617&lt;=0,0,IF(F1617&lt;=15000,F1617,IF(F1617&lt;=40000,ROUNDUP(F1617/2,0)+7500,IF(F1617&lt;=70000,ROUNDUP(F1617/4,0)+17500,35000)))),MIN(IF(E1617&lt;=0,0,IF(E1617&lt;=12000,E1617,IF(E1617&lt;=32000,ROUNDUP(E1617/2,0)+6000,IF(E1617&lt;=56000,ROUNDUP(E1617/4,0)+14000,28000))))+IF(F1617&lt;=0,0,IF(F1617&lt;=15000,F1617,IF(F1617&lt;=40000,ROUNDUP(F1617/2,0)+7500,IF(F1617&lt;=70000,ROUNDUP(F1617/4,0)+17500,35000)))),28000))))</f>
        <v/>
      </c>
      <c r="T1617" s="18">
        <f>IF(G1617&lt;=0,0,IF(G1617&lt;=12000,G1617,IF(G1617&lt;=32000,ROUNDUP(G1617/2,0)+6000,IF(G1617&lt;=56000,ROUNDUP(G1617/4,0)+14000,28000))))</f>
        <v/>
      </c>
      <c r="U1617" s="18">
        <f>IF(I1617&lt;=0,IF(H1617&lt;=0,0,IF(H1617&lt;=12000,H1617,IF(H1617&lt;=32000,ROUNDUP(H1617/2,0)+6000,IF(H1617&lt;=56000,ROUNDUP(H1617/4,0)+14000,28000)))),IF(H1617&lt;=0,IF(I1617&lt;=0,0,IF(I1617&lt;=15000,I1617,IF(I1617&lt;=40000,ROUNDUP(I1617/2,0)+7500,IF(I1617&lt;=70000,ROUNDUP(I1617/4,0)+17500,35000)))),MAX(IF(I1617&lt;=0,0,IF(I1617&lt;=15000,I1617,IF(I1617&lt;=40000,ROUNDUP(I1617/2,0)+7500,IF(I1617&lt;=70000,ROUNDUP(I1617/4,0)+17500,35000)))),MIN(IF(H1617&lt;=0,0,IF(H1617&lt;=12000,H1617,IF(H1617&lt;=32000,ROUNDUP(H1617/2,0)+6000,IF(H1617&lt;=56000,ROUNDUP(H1617/4,0)+14000,28000))))+IF(I1617&lt;=0,0,IF(I1617&lt;=15000,I1617,IF(I1617&lt;=40000,ROUNDUP(I1617/2,0)+7500,IF(I1617&lt;=70000,ROUNDUP(I1617/4,0)+17500,35000)))),28000))))</f>
        <v/>
      </c>
      <c r="V1617" s="18">
        <f>MIN(70000,S1617+T1617+U1617)</f>
        <v/>
      </c>
      <c r="W1617" s="18">
        <f>MAX(0,ROUNDDOWN(M1617-J1617-N1617-K1617-0,-3))</f>
        <v/>
      </c>
      <c r="X1617" s="18">
        <f>MAX(0,ROUNDDOWN(M1617-J1617-N1617-K1617-R1617,-3))</f>
        <v/>
      </c>
      <c r="Y1617" s="18">
        <f>IF(W1617&lt;=0,0,ROUNDDOWN((W1617*LOOKUP(W1617,{0,1950001,3300001,6950001,9000001,18000001,40000001},{0.05,0.1,0.2,0.23,0.33,0.4,0.45})-LOOKUP(W1617,{0,1950001,3300001,6950001,9000001,18000001,40000001},{0,97500,427500,636000,1536000,2796000,4796000}))*1.021,-2))</f>
        <v/>
      </c>
      <c r="Z1617" s="18">
        <f>IF(X1617&lt;=0,0,ROUNDDOWN((X1617*LOOKUP(X1617,{0,1950001,3300001,6950001,9000001,18000001,40000001},{0.05,0.1,0.2,0.23,0.33,0.4,0.45})-LOOKUP(X1617,{0,1950001,3300001,6950001,9000001,18000001,40000001},{0,97500,427500,636000,1536000,2796000,4796000}))*1.021,-2))</f>
        <v/>
      </c>
      <c r="AA1617" s="18">
        <f>MAX(0,ROUNDDOWN(M1617-J1617-430000-L1617-0,-3))</f>
        <v/>
      </c>
      <c r="AB1617" s="18">
        <f>MAX(0,ROUNDDOWN(M1617-J1617-430000-L1617-V1617,-3))</f>
        <v/>
      </c>
      <c r="AC1617" s="18">
        <f>IF(M1617&lt;=450000,0,MAX(0,ROUNDDOWN(AA1617*0.06-MIN(50000,AA1617)*0.03,-2))+MAX(0,ROUNDDOWN(AA1617*0.04-MIN(50000,AA1617)*0.02,-2)))</f>
        <v/>
      </c>
      <c r="AD1617" s="18">
        <f>IF(M1617&lt;=450000,0,MAX(0,ROUNDDOWN(AB1617*0.06-MIN(50000,AB1617)*0.03,-2))+MAX(0,ROUNDDOWN(AB1617*0.04-MIN(50000,AB1617)*0.02,-2)))</f>
        <v/>
      </c>
      <c r="AE1617" s="18">
        <f>Y1617-Z1617</f>
        <v/>
      </c>
      <c r="AF1617" s="18">
        <f>AC1617-AD1617</f>
        <v/>
      </c>
      <c r="AG1617" s="18">
        <f>AE1617+AF1617</f>
        <v/>
      </c>
      <c r="AH1617" s="20">
        <f>IF(W1617&lt;=0,0,LOOKUP(W1617,{0,1950001,3300001,6950001,9000001,18000001,40000001},{0.05,0.1,0.2,0.23,0.33,0.4,0.45}))</f>
        <v/>
      </c>
    </row>
    <row r="1618">
      <c r="A1618" t="inlineStr">
        <is>
          <t>1万円刻み 一般8万円</t>
        </is>
      </c>
      <c r="B1618" s="18">
        <f>'4_1万円刻み'!$A$513</f>
        <v/>
      </c>
      <c r="C1618" s="19" t="n">
        <v>2026</v>
      </c>
      <c r="D1618" t="inlineStr">
        <is>
          <t>いいえ</t>
        </is>
      </c>
      <c r="E1618" s="18" t="n">
        <v>80000</v>
      </c>
      <c r="F1618" s="18" t="n">
        <v>0</v>
      </c>
      <c r="G1618" s="18" t="n">
        <v>0</v>
      </c>
      <c r="H1618" s="18" t="n">
        <v>0</v>
      </c>
      <c r="I1618" s="18" t="n">
        <v>0</v>
      </c>
      <c r="J1618" s="18">
        <f>ROUND(MIN(B1618/12,650000)*12*0.0915+MIN(B1618/12,1390000)*12*(0.0504+0)+B1618*0.005,0)</f>
        <v/>
      </c>
      <c r="K1618" s="18" t="n">
        <v>0</v>
      </c>
      <c r="L1618" s="18" t="n">
        <v>0</v>
      </c>
      <c r="M1618" s="18">
        <f>ROUND(IF(C1618&gt;=2026,IF(B1618&lt;741000,0,IF(B1618&lt;2191000,B1618-740000,IF(B1618&lt;2193000,1451000,IF(B1618&lt;2196000,1453000,IF(B1618&lt;2200000,1456000,IF(B1618&lt;3600000,ROUNDDOWN(B1618/4,-3)*2.8-80000,IF(B1618&lt;6600000,ROUNDDOWN(B1618/4,-3)*3.2-440000,IF(B1618&lt;8500000,ROUNDDOWN(B1618*0.9,0)-1100000,B1618-1950000)))))))),IF(B1618&lt;651000,0,IF(B1618&lt;1900000,B1618-650000,IF(B1618&lt;3600000,ROUNDDOWN(B1618/4,-3)*2.8-80000,IF(B1618&lt;6600000,ROUNDDOWN(B1618/4,-3)*3.2-440000,IF(B1618&lt;8500000,ROUNDDOWN(B1618*0.9,0)-1100000,B1618-1950000)))))),0)</f>
        <v/>
      </c>
      <c r="N1618" s="18">
        <f>IF(M1618&gt;23500000,NA(),IF(C1618&gt;=2026,IF(M1618&lt;=4890000,1040000,IF(M1618&lt;=6550000,670000,620000)),IF(M1618&lt;=1320000,950000,IF(M1618&lt;=3360000,880000,IF(M1618&lt;=4890000,680000,IF(M1618&lt;=6550000,630000,580000))))))</f>
        <v/>
      </c>
      <c r="O1618" s="18">
        <f>IF(F1618&lt;=0,IF(AND(D1618="はい",C1618&gt;=2026,C1618&lt;=2027),IF(E1618&lt;=0,0,IF(E1618&lt;=30000,E1618,IF(E1618&lt;=60000,ROUNDUP(E1618/2,0)+15000,IF(E1618&lt;=120000,ROUNDUP(E1618/4,0)+30000,60000)))),IF(E1618&lt;=0,0,IF(E1618&lt;=20000,E1618,IF(E1618&lt;=40000,ROUNDUP(E1618/2,0)+10000,IF(E1618&lt;=80000,ROUNDUP(E1618/4,0)+20000,40000))))),IF(E1618&lt;=0,IF(F1618&lt;=0,0,IF(F1618&lt;=25000,F1618,IF(F1618&lt;=50000,ROUNDUP(F1618/2,0)+12500,IF(F1618&lt;=100000,ROUNDUP(F1618/4,0)+25000,50000)))),MAX(IF(F1618&lt;=0,0,IF(F1618&lt;=25000,F1618,IF(F1618&lt;=50000,ROUNDUP(F1618/2,0)+12500,IF(F1618&lt;=100000,ROUNDUP(F1618/4,0)+25000,50000)))),MIN(IF(AND(D1618="はい",C1618&gt;=2026,C1618&lt;=2027),IF(E1618&lt;=0,0,IF(E1618&lt;=30000,E1618,IF(E1618&lt;=60000,ROUNDUP(E1618/2,0)+15000,IF(E1618&lt;=120000,ROUNDUP(E1618/4,0)+30000,60000)))),IF(E1618&lt;=0,0,IF(E1618&lt;=20000,E1618,IF(E1618&lt;=40000,ROUNDUP(E1618/2,0)+10000,IF(E1618&lt;=80000,ROUNDUP(E1618/4,0)+20000,40000)))))+IF(F1618&lt;=0,0,IF(F1618&lt;=25000,F1618,IF(F1618&lt;=50000,ROUNDUP(F1618/2,0)+12500,IF(F1618&lt;=100000,ROUNDUP(F1618/4,0)+25000,50000)))),IF(AND(D1618="はい",C1618&gt;=2026,C1618&lt;=2027),60000,40000)))))</f>
        <v/>
      </c>
      <c r="P1618" s="18">
        <f>IF(G1618&lt;=0,0,IF(G1618&lt;=20000,G1618,IF(G1618&lt;=40000,ROUNDUP(G1618/2,0)+10000,IF(G1618&lt;=80000,ROUNDUP(G1618/4,0)+20000,40000))))</f>
        <v/>
      </c>
      <c r="Q1618" s="18">
        <f>IF(I1618&lt;=0,IF(H1618&lt;=0,0,IF(H1618&lt;=20000,H1618,IF(H1618&lt;=40000,ROUNDUP(H1618/2,0)+10000,IF(H1618&lt;=80000,ROUNDUP(H1618/4,0)+20000,40000)))),IF(H1618&lt;=0,IF(I1618&lt;=0,0,IF(I1618&lt;=25000,I1618,IF(I1618&lt;=50000,ROUNDUP(I1618/2,0)+12500,IF(I1618&lt;=100000,ROUNDUP(I1618/4,0)+25000,50000)))),MAX(IF(I1618&lt;=0,0,IF(I1618&lt;=25000,I1618,IF(I1618&lt;=50000,ROUNDUP(I1618/2,0)+12500,IF(I1618&lt;=100000,ROUNDUP(I1618/4,0)+25000,50000)))),MIN(IF(H1618&lt;=0,0,IF(H1618&lt;=20000,H1618,IF(H1618&lt;=40000,ROUNDUP(H1618/2,0)+10000,IF(H1618&lt;=80000,ROUNDUP(H1618/4,0)+20000,40000))))+IF(I1618&lt;=0,0,IF(I1618&lt;=25000,I1618,IF(I1618&lt;=50000,ROUNDUP(I1618/2,0)+12500,IF(I1618&lt;=100000,ROUNDUP(I1618/4,0)+25000,50000)))),40000))))</f>
        <v/>
      </c>
      <c r="R1618" s="18">
        <f>MIN(120000,O1618+P1618+Q1618)</f>
        <v/>
      </c>
      <c r="S1618" s="18">
        <f>IF(F1618&lt;=0,IF(E1618&lt;=0,0,IF(E1618&lt;=12000,E1618,IF(E1618&lt;=32000,ROUNDUP(E1618/2,0)+6000,IF(E1618&lt;=56000,ROUNDUP(E1618/4,0)+14000,28000)))),IF(E1618&lt;=0,IF(F1618&lt;=0,0,IF(F1618&lt;=15000,F1618,IF(F1618&lt;=40000,ROUNDUP(F1618/2,0)+7500,IF(F1618&lt;=70000,ROUNDUP(F1618/4,0)+17500,35000)))),MAX(IF(F1618&lt;=0,0,IF(F1618&lt;=15000,F1618,IF(F1618&lt;=40000,ROUNDUP(F1618/2,0)+7500,IF(F1618&lt;=70000,ROUNDUP(F1618/4,0)+17500,35000)))),MIN(IF(E1618&lt;=0,0,IF(E1618&lt;=12000,E1618,IF(E1618&lt;=32000,ROUNDUP(E1618/2,0)+6000,IF(E1618&lt;=56000,ROUNDUP(E1618/4,0)+14000,28000))))+IF(F1618&lt;=0,0,IF(F1618&lt;=15000,F1618,IF(F1618&lt;=40000,ROUNDUP(F1618/2,0)+7500,IF(F1618&lt;=70000,ROUNDUP(F1618/4,0)+17500,35000)))),28000))))</f>
        <v/>
      </c>
      <c r="T1618" s="18">
        <f>IF(G1618&lt;=0,0,IF(G1618&lt;=12000,G1618,IF(G1618&lt;=32000,ROUNDUP(G1618/2,0)+6000,IF(G1618&lt;=56000,ROUNDUP(G1618/4,0)+14000,28000))))</f>
        <v/>
      </c>
      <c r="U1618" s="18">
        <f>IF(I1618&lt;=0,IF(H1618&lt;=0,0,IF(H1618&lt;=12000,H1618,IF(H1618&lt;=32000,ROUNDUP(H1618/2,0)+6000,IF(H1618&lt;=56000,ROUNDUP(H1618/4,0)+14000,28000)))),IF(H1618&lt;=0,IF(I1618&lt;=0,0,IF(I1618&lt;=15000,I1618,IF(I1618&lt;=40000,ROUNDUP(I1618/2,0)+7500,IF(I1618&lt;=70000,ROUNDUP(I1618/4,0)+17500,35000)))),MAX(IF(I1618&lt;=0,0,IF(I1618&lt;=15000,I1618,IF(I1618&lt;=40000,ROUNDUP(I1618/2,0)+7500,IF(I1618&lt;=70000,ROUNDUP(I1618/4,0)+17500,35000)))),MIN(IF(H1618&lt;=0,0,IF(H1618&lt;=12000,H1618,IF(H1618&lt;=32000,ROUNDUP(H1618/2,0)+6000,IF(H1618&lt;=56000,ROUNDUP(H1618/4,0)+14000,28000))))+IF(I1618&lt;=0,0,IF(I1618&lt;=15000,I1618,IF(I1618&lt;=40000,ROUNDUP(I1618/2,0)+7500,IF(I1618&lt;=70000,ROUNDUP(I1618/4,0)+17500,35000)))),28000))))</f>
        <v/>
      </c>
      <c r="V1618" s="18">
        <f>MIN(70000,S1618+T1618+U1618)</f>
        <v/>
      </c>
      <c r="W1618" s="18">
        <f>MAX(0,ROUNDDOWN(M1618-J1618-N1618-K1618-0,-3))</f>
        <v/>
      </c>
      <c r="X1618" s="18">
        <f>MAX(0,ROUNDDOWN(M1618-J1618-N1618-K1618-R1618,-3))</f>
        <v/>
      </c>
      <c r="Y1618" s="18">
        <f>IF(W1618&lt;=0,0,ROUNDDOWN((W1618*LOOKUP(W1618,{0,1950001,3300001,6950001,9000001,18000001,40000001},{0.05,0.1,0.2,0.23,0.33,0.4,0.45})-LOOKUP(W1618,{0,1950001,3300001,6950001,9000001,18000001,40000001},{0,97500,427500,636000,1536000,2796000,4796000}))*1.021,-2))</f>
        <v/>
      </c>
      <c r="Z1618" s="18">
        <f>IF(X1618&lt;=0,0,ROUNDDOWN((X1618*LOOKUP(X1618,{0,1950001,3300001,6950001,9000001,18000001,40000001},{0.05,0.1,0.2,0.23,0.33,0.4,0.45})-LOOKUP(X1618,{0,1950001,3300001,6950001,9000001,18000001,40000001},{0,97500,427500,636000,1536000,2796000,4796000}))*1.021,-2))</f>
        <v/>
      </c>
      <c r="AA1618" s="18">
        <f>MAX(0,ROUNDDOWN(M1618-J1618-430000-L1618-0,-3))</f>
        <v/>
      </c>
      <c r="AB1618" s="18">
        <f>MAX(0,ROUNDDOWN(M1618-J1618-430000-L1618-V1618,-3))</f>
        <v/>
      </c>
      <c r="AC1618" s="18">
        <f>IF(M1618&lt;=450000,0,MAX(0,ROUNDDOWN(AA1618*0.06-MIN(50000,AA1618)*0.03,-2))+MAX(0,ROUNDDOWN(AA1618*0.04-MIN(50000,AA1618)*0.02,-2)))</f>
        <v/>
      </c>
      <c r="AD1618" s="18">
        <f>IF(M1618&lt;=450000,0,MAX(0,ROUNDDOWN(AB1618*0.06-MIN(50000,AB1618)*0.03,-2))+MAX(0,ROUNDDOWN(AB1618*0.04-MIN(50000,AB1618)*0.02,-2)))</f>
        <v/>
      </c>
      <c r="AE1618" s="18">
        <f>Y1618-Z1618</f>
        <v/>
      </c>
      <c r="AF1618" s="18">
        <f>AC1618-AD1618</f>
        <v/>
      </c>
      <c r="AG1618" s="18">
        <f>AE1618+AF1618</f>
        <v/>
      </c>
      <c r="AH1618" s="20">
        <f>IF(W1618&lt;=0,0,LOOKUP(W1618,{0,1950001,3300001,6950001,9000001,18000001,40000001},{0.05,0.1,0.2,0.23,0.33,0.4,0.45}))</f>
        <v/>
      </c>
    </row>
    <row r="1619">
      <c r="A1619" t="inlineStr">
        <is>
          <t>1万円刻み 特例あり一般12万円</t>
        </is>
      </c>
      <c r="B1619" s="18">
        <f>'4_1万円刻み'!$A$513</f>
        <v/>
      </c>
      <c r="C1619" s="19" t="n">
        <v>2026</v>
      </c>
      <c r="D1619" t="inlineStr">
        <is>
          <t>はい</t>
        </is>
      </c>
      <c r="E1619" s="18" t="n">
        <v>120000</v>
      </c>
      <c r="F1619" s="18" t="n">
        <v>0</v>
      </c>
      <c r="G1619" s="18" t="n">
        <v>0</v>
      </c>
      <c r="H1619" s="18" t="n">
        <v>0</v>
      </c>
      <c r="I1619" s="18" t="n">
        <v>0</v>
      </c>
      <c r="J1619" s="18">
        <f>ROUND(MIN(B1619/12,650000)*12*0.0915+MIN(B1619/12,1390000)*12*(0.0504+0)+B1619*0.005,0)</f>
        <v/>
      </c>
      <c r="K1619" s="18" t="n">
        <v>0</v>
      </c>
      <c r="L1619" s="18" t="n">
        <v>0</v>
      </c>
      <c r="M1619" s="18">
        <f>ROUND(IF(C1619&gt;=2026,IF(B1619&lt;741000,0,IF(B1619&lt;2191000,B1619-740000,IF(B1619&lt;2193000,1451000,IF(B1619&lt;2196000,1453000,IF(B1619&lt;2200000,1456000,IF(B1619&lt;3600000,ROUNDDOWN(B1619/4,-3)*2.8-80000,IF(B1619&lt;6600000,ROUNDDOWN(B1619/4,-3)*3.2-440000,IF(B1619&lt;8500000,ROUNDDOWN(B1619*0.9,0)-1100000,B1619-1950000)))))))),IF(B1619&lt;651000,0,IF(B1619&lt;1900000,B1619-650000,IF(B1619&lt;3600000,ROUNDDOWN(B1619/4,-3)*2.8-80000,IF(B1619&lt;6600000,ROUNDDOWN(B1619/4,-3)*3.2-440000,IF(B1619&lt;8500000,ROUNDDOWN(B1619*0.9,0)-1100000,B1619-1950000)))))),0)</f>
        <v/>
      </c>
      <c r="N1619" s="18">
        <f>IF(M1619&gt;23500000,NA(),IF(C1619&gt;=2026,IF(M1619&lt;=4890000,1040000,IF(M1619&lt;=6550000,670000,620000)),IF(M1619&lt;=1320000,950000,IF(M1619&lt;=3360000,880000,IF(M1619&lt;=4890000,680000,IF(M1619&lt;=6550000,630000,580000))))))</f>
        <v/>
      </c>
      <c r="O1619" s="18">
        <f>IF(F1619&lt;=0,IF(AND(D1619="はい",C1619&gt;=2026,C1619&lt;=2027),IF(E1619&lt;=0,0,IF(E1619&lt;=30000,E1619,IF(E1619&lt;=60000,ROUNDUP(E1619/2,0)+15000,IF(E1619&lt;=120000,ROUNDUP(E1619/4,0)+30000,60000)))),IF(E1619&lt;=0,0,IF(E1619&lt;=20000,E1619,IF(E1619&lt;=40000,ROUNDUP(E1619/2,0)+10000,IF(E1619&lt;=80000,ROUNDUP(E1619/4,0)+20000,40000))))),IF(E1619&lt;=0,IF(F1619&lt;=0,0,IF(F1619&lt;=25000,F1619,IF(F1619&lt;=50000,ROUNDUP(F1619/2,0)+12500,IF(F1619&lt;=100000,ROUNDUP(F1619/4,0)+25000,50000)))),MAX(IF(F1619&lt;=0,0,IF(F1619&lt;=25000,F1619,IF(F1619&lt;=50000,ROUNDUP(F1619/2,0)+12500,IF(F1619&lt;=100000,ROUNDUP(F1619/4,0)+25000,50000)))),MIN(IF(AND(D1619="はい",C1619&gt;=2026,C1619&lt;=2027),IF(E1619&lt;=0,0,IF(E1619&lt;=30000,E1619,IF(E1619&lt;=60000,ROUNDUP(E1619/2,0)+15000,IF(E1619&lt;=120000,ROUNDUP(E1619/4,0)+30000,60000)))),IF(E1619&lt;=0,0,IF(E1619&lt;=20000,E1619,IF(E1619&lt;=40000,ROUNDUP(E1619/2,0)+10000,IF(E1619&lt;=80000,ROUNDUP(E1619/4,0)+20000,40000)))))+IF(F1619&lt;=0,0,IF(F1619&lt;=25000,F1619,IF(F1619&lt;=50000,ROUNDUP(F1619/2,0)+12500,IF(F1619&lt;=100000,ROUNDUP(F1619/4,0)+25000,50000)))),IF(AND(D1619="はい",C1619&gt;=2026,C1619&lt;=2027),60000,40000)))))</f>
        <v/>
      </c>
      <c r="P1619" s="18">
        <f>IF(G1619&lt;=0,0,IF(G1619&lt;=20000,G1619,IF(G1619&lt;=40000,ROUNDUP(G1619/2,0)+10000,IF(G1619&lt;=80000,ROUNDUP(G1619/4,0)+20000,40000))))</f>
        <v/>
      </c>
      <c r="Q1619" s="18">
        <f>IF(I1619&lt;=0,IF(H1619&lt;=0,0,IF(H1619&lt;=20000,H1619,IF(H1619&lt;=40000,ROUNDUP(H1619/2,0)+10000,IF(H1619&lt;=80000,ROUNDUP(H1619/4,0)+20000,40000)))),IF(H1619&lt;=0,IF(I1619&lt;=0,0,IF(I1619&lt;=25000,I1619,IF(I1619&lt;=50000,ROUNDUP(I1619/2,0)+12500,IF(I1619&lt;=100000,ROUNDUP(I1619/4,0)+25000,50000)))),MAX(IF(I1619&lt;=0,0,IF(I1619&lt;=25000,I1619,IF(I1619&lt;=50000,ROUNDUP(I1619/2,0)+12500,IF(I1619&lt;=100000,ROUNDUP(I1619/4,0)+25000,50000)))),MIN(IF(H1619&lt;=0,0,IF(H1619&lt;=20000,H1619,IF(H1619&lt;=40000,ROUNDUP(H1619/2,0)+10000,IF(H1619&lt;=80000,ROUNDUP(H1619/4,0)+20000,40000))))+IF(I1619&lt;=0,0,IF(I1619&lt;=25000,I1619,IF(I1619&lt;=50000,ROUNDUP(I1619/2,0)+12500,IF(I1619&lt;=100000,ROUNDUP(I1619/4,0)+25000,50000)))),40000))))</f>
        <v/>
      </c>
      <c r="R1619" s="18">
        <f>MIN(120000,O1619+P1619+Q1619)</f>
        <v/>
      </c>
      <c r="S1619" s="18">
        <f>IF(F1619&lt;=0,IF(E1619&lt;=0,0,IF(E1619&lt;=12000,E1619,IF(E1619&lt;=32000,ROUNDUP(E1619/2,0)+6000,IF(E1619&lt;=56000,ROUNDUP(E1619/4,0)+14000,28000)))),IF(E1619&lt;=0,IF(F1619&lt;=0,0,IF(F1619&lt;=15000,F1619,IF(F1619&lt;=40000,ROUNDUP(F1619/2,0)+7500,IF(F1619&lt;=70000,ROUNDUP(F1619/4,0)+17500,35000)))),MAX(IF(F1619&lt;=0,0,IF(F1619&lt;=15000,F1619,IF(F1619&lt;=40000,ROUNDUP(F1619/2,0)+7500,IF(F1619&lt;=70000,ROUNDUP(F1619/4,0)+17500,35000)))),MIN(IF(E1619&lt;=0,0,IF(E1619&lt;=12000,E1619,IF(E1619&lt;=32000,ROUNDUP(E1619/2,0)+6000,IF(E1619&lt;=56000,ROUNDUP(E1619/4,0)+14000,28000))))+IF(F1619&lt;=0,0,IF(F1619&lt;=15000,F1619,IF(F1619&lt;=40000,ROUNDUP(F1619/2,0)+7500,IF(F1619&lt;=70000,ROUNDUP(F1619/4,0)+17500,35000)))),28000))))</f>
        <v/>
      </c>
      <c r="T1619" s="18">
        <f>IF(G1619&lt;=0,0,IF(G1619&lt;=12000,G1619,IF(G1619&lt;=32000,ROUNDUP(G1619/2,0)+6000,IF(G1619&lt;=56000,ROUNDUP(G1619/4,0)+14000,28000))))</f>
        <v/>
      </c>
      <c r="U1619" s="18">
        <f>IF(I1619&lt;=0,IF(H1619&lt;=0,0,IF(H1619&lt;=12000,H1619,IF(H1619&lt;=32000,ROUNDUP(H1619/2,0)+6000,IF(H1619&lt;=56000,ROUNDUP(H1619/4,0)+14000,28000)))),IF(H1619&lt;=0,IF(I1619&lt;=0,0,IF(I1619&lt;=15000,I1619,IF(I1619&lt;=40000,ROUNDUP(I1619/2,0)+7500,IF(I1619&lt;=70000,ROUNDUP(I1619/4,0)+17500,35000)))),MAX(IF(I1619&lt;=0,0,IF(I1619&lt;=15000,I1619,IF(I1619&lt;=40000,ROUNDUP(I1619/2,0)+7500,IF(I1619&lt;=70000,ROUNDUP(I1619/4,0)+17500,35000)))),MIN(IF(H1619&lt;=0,0,IF(H1619&lt;=12000,H1619,IF(H1619&lt;=32000,ROUNDUP(H1619/2,0)+6000,IF(H1619&lt;=56000,ROUNDUP(H1619/4,0)+14000,28000))))+IF(I1619&lt;=0,0,IF(I1619&lt;=15000,I1619,IF(I1619&lt;=40000,ROUNDUP(I1619/2,0)+7500,IF(I1619&lt;=70000,ROUNDUP(I1619/4,0)+17500,35000)))),28000))))</f>
        <v/>
      </c>
      <c r="V1619" s="18">
        <f>MIN(70000,S1619+T1619+U1619)</f>
        <v/>
      </c>
      <c r="W1619" s="18">
        <f>MAX(0,ROUNDDOWN(M1619-J1619-N1619-K1619-0,-3))</f>
        <v/>
      </c>
      <c r="X1619" s="18">
        <f>MAX(0,ROUNDDOWN(M1619-J1619-N1619-K1619-R1619,-3))</f>
        <v/>
      </c>
      <c r="Y1619" s="18">
        <f>IF(W1619&lt;=0,0,ROUNDDOWN((W1619*LOOKUP(W1619,{0,1950001,3300001,6950001,9000001,18000001,40000001},{0.05,0.1,0.2,0.23,0.33,0.4,0.45})-LOOKUP(W1619,{0,1950001,3300001,6950001,9000001,18000001,40000001},{0,97500,427500,636000,1536000,2796000,4796000}))*1.021,-2))</f>
        <v/>
      </c>
      <c r="Z1619" s="18">
        <f>IF(X1619&lt;=0,0,ROUNDDOWN((X1619*LOOKUP(X1619,{0,1950001,3300001,6950001,9000001,18000001,40000001},{0.05,0.1,0.2,0.23,0.33,0.4,0.45})-LOOKUP(X1619,{0,1950001,3300001,6950001,9000001,18000001,40000001},{0,97500,427500,636000,1536000,2796000,4796000}))*1.021,-2))</f>
        <v/>
      </c>
      <c r="AA1619" s="18">
        <f>MAX(0,ROUNDDOWN(M1619-J1619-430000-L1619-0,-3))</f>
        <v/>
      </c>
      <c r="AB1619" s="18">
        <f>MAX(0,ROUNDDOWN(M1619-J1619-430000-L1619-V1619,-3))</f>
        <v/>
      </c>
      <c r="AC1619" s="18">
        <f>IF(M1619&lt;=450000,0,MAX(0,ROUNDDOWN(AA1619*0.06-MIN(50000,AA1619)*0.03,-2))+MAX(0,ROUNDDOWN(AA1619*0.04-MIN(50000,AA1619)*0.02,-2)))</f>
        <v/>
      </c>
      <c r="AD1619" s="18">
        <f>IF(M1619&lt;=450000,0,MAX(0,ROUNDDOWN(AB1619*0.06-MIN(50000,AB1619)*0.03,-2))+MAX(0,ROUNDDOWN(AB1619*0.04-MIN(50000,AB1619)*0.02,-2)))</f>
        <v/>
      </c>
      <c r="AE1619" s="18">
        <f>Y1619-Z1619</f>
        <v/>
      </c>
      <c r="AF1619" s="18">
        <f>AC1619-AD1619</f>
        <v/>
      </c>
      <c r="AG1619" s="18">
        <f>AE1619+AF1619</f>
        <v/>
      </c>
      <c r="AH1619" s="20">
        <f>IF(W1619&lt;=0,0,LOOKUP(W1619,{0,1950001,3300001,6950001,9000001,18000001,40000001},{0.05,0.1,0.2,0.23,0.33,0.4,0.45}))</f>
        <v/>
      </c>
    </row>
    <row r="1620">
      <c r="A1620" t="inlineStr">
        <is>
          <t>1万円刻み 3区分8万円ずつ</t>
        </is>
      </c>
      <c r="B1620" s="18">
        <f>'4_1万円刻み'!$A$514</f>
        <v/>
      </c>
      <c r="C1620" s="19" t="n">
        <v>2026</v>
      </c>
      <c r="D1620" t="inlineStr">
        <is>
          <t>いいえ</t>
        </is>
      </c>
      <c r="E1620" s="18" t="n">
        <v>80000</v>
      </c>
      <c r="F1620" s="18" t="n">
        <v>0</v>
      </c>
      <c r="G1620" s="18" t="n">
        <v>80000</v>
      </c>
      <c r="H1620" s="18" t="n">
        <v>80000</v>
      </c>
      <c r="I1620" s="18" t="n">
        <v>0</v>
      </c>
      <c r="J1620" s="18">
        <f>ROUND(MIN(B1620/12,650000)*12*0.0915+MIN(B1620/12,1390000)*12*(0.0504+0)+B1620*0.005,0)</f>
        <v/>
      </c>
      <c r="K1620" s="18" t="n">
        <v>0</v>
      </c>
      <c r="L1620" s="18" t="n">
        <v>0</v>
      </c>
      <c r="M1620" s="18">
        <f>ROUND(IF(C1620&gt;=2026,IF(B1620&lt;741000,0,IF(B1620&lt;2191000,B1620-740000,IF(B1620&lt;2193000,1451000,IF(B1620&lt;2196000,1453000,IF(B1620&lt;2200000,1456000,IF(B1620&lt;3600000,ROUNDDOWN(B1620/4,-3)*2.8-80000,IF(B1620&lt;6600000,ROUNDDOWN(B1620/4,-3)*3.2-440000,IF(B1620&lt;8500000,ROUNDDOWN(B1620*0.9,0)-1100000,B1620-1950000)))))))),IF(B1620&lt;651000,0,IF(B1620&lt;1900000,B1620-650000,IF(B1620&lt;3600000,ROUNDDOWN(B1620/4,-3)*2.8-80000,IF(B1620&lt;6600000,ROUNDDOWN(B1620/4,-3)*3.2-440000,IF(B1620&lt;8500000,ROUNDDOWN(B1620*0.9,0)-1100000,B1620-1950000)))))),0)</f>
        <v/>
      </c>
      <c r="N1620" s="18">
        <f>IF(M1620&gt;23500000,NA(),IF(C1620&gt;=2026,IF(M1620&lt;=4890000,1040000,IF(M1620&lt;=6550000,670000,620000)),IF(M1620&lt;=1320000,950000,IF(M1620&lt;=3360000,880000,IF(M1620&lt;=4890000,680000,IF(M1620&lt;=6550000,630000,580000))))))</f>
        <v/>
      </c>
      <c r="O1620" s="18">
        <f>IF(F1620&lt;=0,IF(AND(D1620="はい",C1620&gt;=2026,C1620&lt;=2027),IF(E1620&lt;=0,0,IF(E1620&lt;=30000,E1620,IF(E1620&lt;=60000,ROUNDUP(E1620/2,0)+15000,IF(E1620&lt;=120000,ROUNDUP(E1620/4,0)+30000,60000)))),IF(E1620&lt;=0,0,IF(E1620&lt;=20000,E1620,IF(E1620&lt;=40000,ROUNDUP(E1620/2,0)+10000,IF(E1620&lt;=80000,ROUNDUP(E1620/4,0)+20000,40000))))),IF(E1620&lt;=0,IF(F1620&lt;=0,0,IF(F1620&lt;=25000,F1620,IF(F1620&lt;=50000,ROUNDUP(F1620/2,0)+12500,IF(F1620&lt;=100000,ROUNDUP(F1620/4,0)+25000,50000)))),MAX(IF(F1620&lt;=0,0,IF(F1620&lt;=25000,F1620,IF(F1620&lt;=50000,ROUNDUP(F1620/2,0)+12500,IF(F1620&lt;=100000,ROUNDUP(F1620/4,0)+25000,50000)))),MIN(IF(AND(D1620="はい",C1620&gt;=2026,C1620&lt;=2027),IF(E1620&lt;=0,0,IF(E1620&lt;=30000,E1620,IF(E1620&lt;=60000,ROUNDUP(E1620/2,0)+15000,IF(E1620&lt;=120000,ROUNDUP(E1620/4,0)+30000,60000)))),IF(E1620&lt;=0,0,IF(E1620&lt;=20000,E1620,IF(E1620&lt;=40000,ROUNDUP(E1620/2,0)+10000,IF(E1620&lt;=80000,ROUNDUP(E1620/4,0)+20000,40000)))))+IF(F1620&lt;=0,0,IF(F1620&lt;=25000,F1620,IF(F1620&lt;=50000,ROUNDUP(F1620/2,0)+12500,IF(F1620&lt;=100000,ROUNDUP(F1620/4,0)+25000,50000)))),IF(AND(D1620="はい",C1620&gt;=2026,C1620&lt;=2027),60000,40000)))))</f>
        <v/>
      </c>
      <c r="P1620" s="18">
        <f>IF(G1620&lt;=0,0,IF(G1620&lt;=20000,G1620,IF(G1620&lt;=40000,ROUNDUP(G1620/2,0)+10000,IF(G1620&lt;=80000,ROUNDUP(G1620/4,0)+20000,40000))))</f>
        <v/>
      </c>
      <c r="Q1620" s="18">
        <f>IF(I1620&lt;=0,IF(H1620&lt;=0,0,IF(H1620&lt;=20000,H1620,IF(H1620&lt;=40000,ROUNDUP(H1620/2,0)+10000,IF(H1620&lt;=80000,ROUNDUP(H1620/4,0)+20000,40000)))),IF(H1620&lt;=0,IF(I1620&lt;=0,0,IF(I1620&lt;=25000,I1620,IF(I1620&lt;=50000,ROUNDUP(I1620/2,0)+12500,IF(I1620&lt;=100000,ROUNDUP(I1620/4,0)+25000,50000)))),MAX(IF(I1620&lt;=0,0,IF(I1620&lt;=25000,I1620,IF(I1620&lt;=50000,ROUNDUP(I1620/2,0)+12500,IF(I1620&lt;=100000,ROUNDUP(I1620/4,0)+25000,50000)))),MIN(IF(H1620&lt;=0,0,IF(H1620&lt;=20000,H1620,IF(H1620&lt;=40000,ROUNDUP(H1620/2,0)+10000,IF(H1620&lt;=80000,ROUNDUP(H1620/4,0)+20000,40000))))+IF(I1620&lt;=0,0,IF(I1620&lt;=25000,I1620,IF(I1620&lt;=50000,ROUNDUP(I1620/2,0)+12500,IF(I1620&lt;=100000,ROUNDUP(I1620/4,0)+25000,50000)))),40000))))</f>
        <v/>
      </c>
      <c r="R1620" s="18">
        <f>MIN(120000,O1620+P1620+Q1620)</f>
        <v/>
      </c>
      <c r="S1620" s="18">
        <f>IF(F1620&lt;=0,IF(E1620&lt;=0,0,IF(E1620&lt;=12000,E1620,IF(E1620&lt;=32000,ROUNDUP(E1620/2,0)+6000,IF(E1620&lt;=56000,ROUNDUP(E1620/4,0)+14000,28000)))),IF(E1620&lt;=0,IF(F1620&lt;=0,0,IF(F1620&lt;=15000,F1620,IF(F1620&lt;=40000,ROUNDUP(F1620/2,0)+7500,IF(F1620&lt;=70000,ROUNDUP(F1620/4,0)+17500,35000)))),MAX(IF(F1620&lt;=0,0,IF(F1620&lt;=15000,F1620,IF(F1620&lt;=40000,ROUNDUP(F1620/2,0)+7500,IF(F1620&lt;=70000,ROUNDUP(F1620/4,0)+17500,35000)))),MIN(IF(E1620&lt;=0,0,IF(E1620&lt;=12000,E1620,IF(E1620&lt;=32000,ROUNDUP(E1620/2,0)+6000,IF(E1620&lt;=56000,ROUNDUP(E1620/4,0)+14000,28000))))+IF(F1620&lt;=0,0,IF(F1620&lt;=15000,F1620,IF(F1620&lt;=40000,ROUNDUP(F1620/2,0)+7500,IF(F1620&lt;=70000,ROUNDUP(F1620/4,0)+17500,35000)))),28000))))</f>
        <v/>
      </c>
      <c r="T1620" s="18">
        <f>IF(G1620&lt;=0,0,IF(G1620&lt;=12000,G1620,IF(G1620&lt;=32000,ROUNDUP(G1620/2,0)+6000,IF(G1620&lt;=56000,ROUNDUP(G1620/4,0)+14000,28000))))</f>
        <v/>
      </c>
      <c r="U1620" s="18">
        <f>IF(I1620&lt;=0,IF(H1620&lt;=0,0,IF(H1620&lt;=12000,H1620,IF(H1620&lt;=32000,ROUNDUP(H1620/2,0)+6000,IF(H1620&lt;=56000,ROUNDUP(H1620/4,0)+14000,28000)))),IF(H1620&lt;=0,IF(I1620&lt;=0,0,IF(I1620&lt;=15000,I1620,IF(I1620&lt;=40000,ROUNDUP(I1620/2,0)+7500,IF(I1620&lt;=70000,ROUNDUP(I1620/4,0)+17500,35000)))),MAX(IF(I1620&lt;=0,0,IF(I1620&lt;=15000,I1620,IF(I1620&lt;=40000,ROUNDUP(I1620/2,0)+7500,IF(I1620&lt;=70000,ROUNDUP(I1620/4,0)+17500,35000)))),MIN(IF(H1620&lt;=0,0,IF(H1620&lt;=12000,H1620,IF(H1620&lt;=32000,ROUNDUP(H1620/2,0)+6000,IF(H1620&lt;=56000,ROUNDUP(H1620/4,0)+14000,28000))))+IF(I1620&lt;=0,0,IF(I1620&lt;=15000,I1620,IF(I1620&lt;=40000,ROUNDUP(I1620/2,0)+7500,IF(I1620&lt;=70000,ROUNDUP(I1620/4,0)+17500,35000)))),28000))))</f>
        <v/>
      </c>
      <c r="V1620" s="18">
        <f>MIN(70000,S1620+T1620+U1620)</f>
        <v/>
      </c>
      <c r="W1620" s="18">
        <f>MAX(0,ROUNDDOWN(M1620-J1620-N1620-K1620-0,-3))</f>
        <v/>
      </c>
      <c r="X1620" s="18">
        <f>MAX(0,ROUNDDOWN(M1620-J1620-N1620-K1620-R1620,-3))</f>
        <v/>
      </c>
      <c r="Y1620" s="18">
        <f>IF(W1620&lt;=0,0,ROUNDDOWN((W1620*LOOKUP(W1620,{0,1950001,3300001,6950001,9000001,18000001,40000001},{0.05,0.1,0.2,0.23,0.33,0.4,0.45})-LOOKUP(W1620,{0,1950001,3300001,6950001,9000001,18000001,40000001},{0,97500,427500,636000,1536000,2796000,4796000}))*1.021,-2))</f>
        <v/>
      </c>
      <c r="Z1620" s="18">
        <f>IF(X1620&lt;=0,0,ROUNDDOWN((X1620*LOOKUP(X1620,{0,1950001,3300001,6950001,9000001,18000001,40000001},{0.05,0.1,0.2,0.23,0.33,0.4,0.45})-LOOKUP(X1620,{0,1950001,3300001,6950001,9000001,18000001,40000001},{0,97500,427500,636000,1536000,2796000,4796000}))*1.021,-2))</f>
        <v/>
      </c>
      <c r="AA1620" s="18">
        <f>MAX(0,ROUNDDOWN(M1620-J1620-430000-L1620-0,-3))</f>
        <v/>
      </c>
      <c r="AB1620" s="18">
        <f>MAX(0,ROUNDDOWN(M1620-J1620-430000-L1620-V1620,-3))</f>
        <v/>
      </c>
      <c r="AC1620" s="18">
        <f>IF(M1620&lt;=450000,0,MAX(0,ROUNDDOWN(AA1620*0.06-MIN(50000,AA1620)*0.03,-2))+MAX(0,ROUNDDOWN(AA1620*0.04-MIN(50000,AA1620)*0.02,-2)))</f>
        <v/>
      </c>
      <c r="AD1620" s="18">
        <f>IF(M1620&lt;=450000,0,MAX(0,ROUNDDOWN(AB1620*0.06-MIN(50000,AB1620)*0.03,-2))+MAX(0,ROUNDDOWN(AB1620*0.04-MIN(50000,AB1620)*0.02,-2)))</f>
        <v/>
      </c>
      <c r="AE1620" s="18">
        <f>Y1620-Z1620</f>
        <v/>
      </c>
      <c r="AF1620" s="18">
        <f>AC1620-AD1620</f>
        <v/>
      </c>
      <c r="AG1620" s="18">
        <f>AE1620+AF1620</f>
        <v/>
      </c>
      <c r="AH1620" s="20">
        <f>IF(W1620&lt;=0,0,LOOKUP(W1620,{0,1950001,3300001,6950001,9000001,18000001,40000001},{0.05,0.1,0.2,0.23,0.33,0.4,0.45}))</f>
        <v/>
      </c>
    </row>
    <row r="1621">
      <c r="A1621" t="inlineStr">
        <is>
          <t>1万円刻み 一般8万円</t>
        </is>
      </c>
      <c r="B1621" s="18">
        <f>'4_1万円刻み'!$A$514</f>
        <v/>
      </c>
      <c r="C1621" s="19" t="n">
        <v>2026</v>
      </c>
      <c r="D1621" t="inlineStr">
        <is>
          <t>いいえ</t>
        </is>
      </c>
      <c r="E1621" s="18" t="n">
        <v>80000</v>
      </c>
      <c r="F1621" s="18" t="n">
        <v>0</v>
      </c>
      <c r="G1621" s="18" t="n">
        <v>0</v>
      </c>
      <c r="H1621" s="18" t="n">
        <v>0</v>
      </c>
      <c r="I1621" s="18" t="n">
        <v>0</v>
      </c>
      <c r="J1621" s="18">
        <f>ROUND(MIN(B1621/12,650000)*12*0.0915+MIN(B1621/12,1390000)*12*(0.0504+0)+B1621*0.005,0)</f>
        <v/>
      </c>
      <c r="K1621" s="18" t="n">
        <v>0</v>
      </c>
      <c r="L1621" s="18" t="n">
        <v>0</v>
      </c>
      <c r="M1621" s="18">
        <f>ROUND(IF(C1621&gt;=2026,IF(B1621&lt;741000,0,IF(B1621&lt;2191000,B1621-740000,IF(B1621&lt;2193000,1451000,IF(B1621&lt;2196000,1453000,IF(B1621&lt;2200000,1456000,IF(B1621&lt;3600000,ROUNDDOWN(B1621/4,-3)*2.8-80000,IF(B1621&lt;6600000,ROUNDDOWN(B1621/4,-3)*3.2-440000,IF(B1621&lt;8500000,ROUNDDOWN(B1621*0.9,0)-1100000,B1621-1950000)))))))),IF(B1621&lt;651000,0,IF(B1621&lt;1900000,B1621-650000,IF(B1621&lt;3600000,ROUNDDOWN(B1621/4,-3)*2.8-80000,IF(B1621&lt;6600000,ROUNDDOWN(B1621/4,-3)*3.2-440000,IF(B1621&lt;8500000,ROUNDDOWN(B1621*0.9,0)-1100000,B1621-1950000)))))),0)</f>
        <v/>
      </c>
      <c r="N1621" s="18">
        <f>IF(M1621&gt;23500000,NA(),IF(C1621&gt;=2026,IF(M1621&lt;=4890000,1040000,IF(M1621&lt;=6550000,670000,620000)),IF(M1621&lt;=1320000,950000,IF(M1621&lt;=3360000,880000,IF(M1621&lt;=4890000,680000,IF(M1621&lt;=6550000,630000,580000))))))</f>
        <v/>
      </c>
      <c r="O1621" s="18">
        <f>IF(F1621&lt;=0,IF(AND(D1621="はい",C1621&gt;=2026,C1621&lt;=2027),IF(E1621&lt;=0,0,IF(E1621&lt;=30000,E1621,IF(E1621&lt;=60000,ROUNDUP(E1621/2,0)+15000,IF(E1621&lt;=120000,ROUNDUP(E1621/4,0)+30000,60000)))),IF(E1621&lt;=0,0,IF(E1621&lt;=20000,E1621,IF(E1621&lt;=40000,ROUNDUP(E1621/2,0)+10000,IF(E1621&lt;=80000,ROUNDUP(E1621/4,0)+20000,40000))))),IF(E1621&lt;=0,IF(F1621&lt;=0,0,IF(F1621&lt;=25000,F1621,IF(F1621&lt;=50000,ROUNDUP(F1621/2,0)+12500,IF(F1621&lt;=100000,ROUNDUP(F1621/4,0)+25000,50000)))),MAX(IF(F1621&lt;=0,0,IF(F1621&lt;=25000,F1621,IF(F1621&lt;=50000,ROUNDUP(F1621/2,0)+12500,IF(F1621&lt;=100000,ROUNDUP(F1621/4,0)+25000,50000)))),MIN(IF(AND(D1621="はい",C1621&gt;=2026,C1621&lt;=2027),IF(E1621&lt;=0,0,IF(E1621&lt;=30000,E1621,IF(E1621&lt;=60000,ROUNDUP(E1621/2,0)+15000,IF(E1621&lt;=120000,ROUNDUP(E1621/4,0)+30000,60000)))),IF(E1621&lt;=0,0,IF(E1621&lt;=20000,E1621,IF(E1621&lt;=40000,ROUNDUP(E1621/2,0)+10000,IF(E1621&lt;=80000,ROUNDUP(E1621/4,0)+20000,40000)))))+IF(F1621&lt;=0,0,IF(F1621&lt;=25000,F1621,IF(F1621&lt;=50000,ROUNDUP(F1621/2,0)+12500,IF(F1621&lt;=100000,ROUNDUP(F1621/4,0)+25000,50000)))),IF(AND(D1621="はい",C1621&gt;=2026,C1621&lt;=2027),60000,40000)))))</f>
        <v/>
      </c>
      <c r="P1621" s="18">
        <f>IF(G1621&lt;=0,0,IF(G1621&lt;=20000,G1621,IF(G1621&lt;=40000,ROUNDUP(G1621/2,0)+10000,IF(G1621&lt;=80000,ROUNDUP(G1621/4,0)+20000,40000))))</f>
        <v/>
      </c>
      <c r="Q1621" s="18">
        <f>IF(I1621&lt;=0,IF(H1621&lt;=0,0,IF(H1621&lt;=20000,H1621,IF(H1621&lt;=40000,ROUNDUP(H1621/2,0)+10000,IF(H1621&lt;=80000,ROUNDUP(H1621/4,0)+20000,40000)))),IF(H1621&lt;=0,IF(I1621&lt;=0,0,IF(I1621&lt;=25000,I1621,IF(I1621&lt;=50000,ROUNDUP(I1621/2,0)+12500,IF(I1621&lt;=100000,ROUNDUP(I1621/4,0)+25000,50000)))),MAX(IF(I1621&lt;=0,0,IF(I1621&lt;=25000,I1621,IF(I1621&lt;=50000,ROUNDUP(I1621/2,0)+12500,IF(I1621&lt;=100000,ROUNDUP(I1621/4,0)+25000,50000)))),MIN(IF(H1621&lt;=0,0,IF(H1621&lt;=20000,H1621,IF(H1621&lt;=40000,ROUNDUP(H1621/2,0)+10000,IF(H1621&lt;=80000,ROUNDUP(H1621/4,0)+20000,40000))))+IF(I1621&lt;=0,0,IF(I1621&lt;=25000,I1621,IF(I1621&lt;=50000,ROUNDUP(I1621/2,0)+12500,IF(I1621&lt;=100000,ROUNDUP(I1621/4,0)+25000,50000)))),40000))))</f>
        <v/>
      </c>
      <c r="R1621" s="18">
        <f>MIN(120000,O1621+P1621+Q1621)</f>
        <v/>
      </c>
      <c r="S1621" s="18">
        <f>IF(F1621&lt;=0,IF(E1621&lt;=0,0,IF(E1621&lt;=12000,E1621,IF(E1621&lt;=32000,ROUNDUP(E1621/2,0)+6000,IF(E1621&lt;=56000,ROUNDUP(E1621/4,0)+14000,28000)))),IF(E1621&lt;=0,IF(F1621&lt;=0,0,IF(F1621&lt;=15000,F1621,IF(F1621&lt;=40000,ROUNDUP(F1621/2,0)+7500,IF(F1621&lt;=70000,ROUNDUP(F1621/4,0)+17500,35000)))),MAX(IF(F1621&lt;=0,0,IF(F1621&lt;=15000,F1621,IF(F1621&lt;=40000,ROUNDUP(F1621/2,0)+7500,IF(F1621&lt;=70000,ROUNDUP(F1621/4,0)+17500,35000)))),MIN(IF(E1621&lt;=0,0,IF(E1621&lt;=12000,E1621,IF(E1621&lt;=32000,ROUNDUP(E1621/2,0)+6000,IF(E1621&lt;=56000,ROUNDUP(E1621/4,0)+14000,28000))))+IF(F1621&lt;=0,0,IF(F1621&lt;=15000,F1621,IF(F1621&lt;=40000,ROUNDUP(F1621/2,0)+7500,IF(F1621&lt;=70000,ROUNDUP(F1621/4,0)+17500,35000)))),28000))))</f>
        <v/>
      </c>
      <c r="T1621" s="18">
        <f>IF(G1621&lt;=0,0,IF(G1621&lt;=12000,G1621,IF(G1621&lt;=32000,ROUNDUP(G1621/2,0)+6000,IF(G1621&lt;=56000,ROUNDUP(G1621/4,0)+14000,28000))))</f>
        <v/>
      </c>
      <c r="U1621" s="18">
        <f>IF(I1621&lt;=0,IF(H1621&lt;=0,0,IF(H1621&lt;=12000,H1621,IF(H1621&lt;=32000,ROUNDUP(H1621/2,0)+6000,IF(H1621&lt;=56000,ROUNDUP(H1621/4,0)+14000,28000)))),IF(H1621&lt;=0,IF(I1621&lt;=0,0,IF(I1621&lt;=15000,I1621,IF(I1621&lt;=40000,ROUNDUP(I1621/2,0)+7500,IF(I1621&lt;=70000,ROUNDUP(I1621/4,0)+17500,35000)))),MAX(IF(I1621&lt;=0,0,IF(I1621&lt;=15000,I1621,IF(I1621&lt;=40000,ROUNDUP(I1621/2,0)+7500,IF(I1621&lt;=70000,ROUNDUP(I1621/4,0)+17500,35000)))),MIN(IF(H1621&lt;=0,0,IF(H1621&lt;=12000,H1621,IF(H1621&lt;=32000,ROUNDUP(H1621/2,0)+6000,IF(H1621&lt;=56000,ROUNDUP(H1621/4,0)+14000,28000))))+IF(I1621&lt;=0,0,IF(I1621&lt;=15000,I1621,IF(I1621&lt;=40000,ROUNDUP(I1621/2,0)+7500,IF(I1621&lt;=70000,ROUNDUP(I1621/4,0)+17500,35000)))),28000))))</f>
        <v/>
      </c>
      <c r="V1621" s="18">
        <f>MIN(70000,S1621+T1621+U1621)</f>
        <v/>
      </c>
      <c r="W1621" s="18">
        <f>MAX(0,ROUNDDOWN(M1621-J1621-N1621-K1621-0,-3))</f>
        <v/>
      </c>
      <c r="X1621" s="18">
        <f>MAX(0,ROUNDDOWN(M1621-J1621-N1621-K1621-R1621,-3))</f>
        <v/>
      </c>
      <c r="Y1621" s="18">
        <f>IF(W1621&lt;=0,0,ROUNDDOWN((W1621*LOOKUP(W1621,{0,1950001,3300001,6950001,9000001,18000001,40000001},{0.05,0.1,0.2,0.23,0.33,0.4,0.45})-LOOKUP(W1621,{0,1950001,3300001,6950001,9000001,18000001,40000001},{0,97500,427500,636000,1536000,2796000,4796000}))*1.021,-2))</f>
        <v/>
      </c>
      <c r="Z1621" s="18">
        <f>IF(X1621&lt;=0,0,ROUNDDOWN((X1621*LOOKUP(X1621,{0,1950001,3300001,6950001,9000001,18000001,40000001},{0.05,0.1,0.2,0.23,0.33,0.4,0.45})-LOOKUP(X1621,{0,1950001,3300001,6950001,9000001,18000001,40000001},{0,97500,427500,636000,1536000,2796000,4796000}))*1.021,-2))</f>
        <v/>
      </c>
      <c r="AA1621" s="18">
        <f>MAX(0,ROUNDDOWN(M1621-J1621-430000-L1621-0,-3))</f>
        <v/>
      </c>
      <c r="AB1621" s="18">
        <f>MAX(0,ROUNDDOWN(M1621-J1621-430000-L1621-V1621,-3))</f>
        <v/>
      </c>
      <c r="AC1621" s="18">
        <f>IF(M1621&lt;=450000,0,MAX(0,ROUNDDOWN(AA1621*0.06-MIN(50000,AA1621)*0.03,-2))+MAX(0,ROUNDDOWN(AA1621*0.04-MIN(50000,AA1621)*0.02,-2)))</f>
        <v/>
      </c>
      <c r="AD1621" s="18">
        <f>IF(M1621&lt;=450000,0,MAX(0,ROUNDDOWN(AB1621*0.06-MIN(50000,AB1621)*0.03,-2))+MAX(0,ROUNDDOWN(AB1621*0.04-MIN(50000,AB1621)*0.02,-2)))</f>
        <v/>
      </c>
      <c r="AE1621" s="18">
        <f>Y1621-Z1621</f>
        <v/>
      </c>
      <c r="AF1621" s="18">
        <f>AC1621-AD1621</f>
        <v/>
      </c>
      <c r="AG1621" s="18">
        <f>AE1621+AF1621</f>
        <v/>
      </c>
      <c r="AH1621" s="20">
        <f>IF(W1621&lt;=0,0,LOOKUP(W1621,{0,1950001,3300001,6950001,9000001,18000001,40000001},{0.05,0.1,0.2,0.23,0.33,0.4,0.45}))</f>
        <v/>
      </c>
    </row>
    <row r="1622">
      <c r="A1622" t="inlineStr">
        <is>
          <t>1万円刻み 特例あり一般12万円</t>
        </is>
      </c>
      <c r="B1622" s="18">
        <f>'4_1万円刻み'!$A$514</f>
        <v/>
      </c>
      <c r="C1622" s="19" t="n">
        <v>2026</v>
      </c>
      <c r="D1622" t="inlineStr">
        <is>
          <t>はい</t>
        </is>
      </c>
      <c r="E1622" s="18" t="n">
        <v>120000</v>
      </c>
      <c r="F1622" s="18" t="n">
        <v>0</v>
      </c>
      <c r="G1622" s="18" t="n">
        <v>0</v>
      </c>
      <c r="H1622" s="18" t="n">
        <v>0</v>
      </c>
      <c r="I1622" s="18" t="n">
        <v>0</v>
      </c>
      <c r="J1622" s="18">
        <f>ROUND(MIN(B1622/12,650000)*12*0.0915+MIN(B1622/12,1390000)*12*(0.0504+0)+B1622*0.005,0)</f>
        <v/>
      </c>
      <c r="K1622" s="18" t="n">
        <v>0</v>
      </c>
      <c r="L1622" s="18" t="n">
        <v>0</v>
      </c>
      <c r="M1622" s="18">
        <f>ROUND(IF(C1622&gt;=2026,IF(B1622&lt;741000,0,IF(B1622&lt;2191000,B1622-740000,IF(B1622&lt;2193000,1451000,IF(B1622&lt;2196000,1453000,IF(B1622&lt;2200000,1456000,IF(B1622&lt;3600000,ROUNDDOWN(B1622/4,-3)*2.8-80000,IF(B1622&lt;6600000,ROUNDDOWN(B1622/4,-3)*3.2-440000,IF(B1622&lt;8500000,ROUNDDOWN(B1622*0.9,0)-1100000,B1622-1950000)))))))),IF(B1622&lt;651000,0,IF(B1622&lt;1900000,B1622-650000,IF(B1622&lt;3600000,ROUNDDOWN(B1622/4,-3)*2.8-80000,IF(B1622&lt;6600000,ROUNDDOWN(B1622/4,-3)*3.2-440000,IF(B1622&lt;8500000,ROUNDDOWN(B1622*0.9,0)-1100000,B1622-1950000)))))),0)</f>
        <v/>
      </c>
      <c r="N1622" s="18">
        <f>IF(M1622&gt;23500000,NA(),IF(C1622&gt;=2026,IF(M1622&lt;=4890000,1040000,IF(M1622&lt;=6550000,670000,620000)),IF(M1622&lt;=1320000,950000,IF(M1622&lt;=3360000,880000,IF(M1622&lt;=4890000,680000,IF(M1622&lt;=6550000,630000,580000))))))</f>
        <v/>
      </c>
      <c r="O1622" s="18">
        <f>IF(F1622&lt;=0,IF(AND(D1622="はい",C1622&gt;=2026,C1622&lt;=2027),IF(E1622&lt;=0,0,IF(E1622&lt;=30000,E1622,IF(E1622&lt;=60000,ROUNDUP(E1622/2,0)+15000,IF(E1622&lt;=120000,ROUNDUP(E1622/4,0)+30000,60000)))),IF(E1622&lt;=0,0,IF(E1622&lt;=20000,E1622,IF(E1622&lt;=40000,ROUNDUP(E1622/2,0)+10000,IF(E1622&lt;=80000,ROUNDUP(E1622/4,0)+20000,40000))))),IF(E1622&lt;=0,IF(F1622&lt;=0,0,IF(F1622&lt;=25000,F1622,IF(F1622&lt;=50000,ROUNDUP(F1622/2,0)+12500,IF(F1622&lt;=100000,ROUNDUP(F1622/4,0)+25000,50000)))),MAX(IF(F1622&lt;=0,0,IF(F1622&lt;=25000,F1622,IF(F1622&lt;=50000,ROUNDUP(F1622/2,0)+12500,IF(F1622&lt;=100000,ROUNDUP(F1622/4,0)+25000,50000)))),MIN(IF(AND(D1622="はい",C1622&gt;=2026,C1622&lt;=2027),IF(E1622&lt;=0,0,IF(E1622&lt;=30000,E1622,IF(E1622&lt;=60000,ROUNDUP(E1622/2,0)+15000,IF(E1622&lt;=120000,ROUNDUP(E1622/4,0)+30000,60000)))),IF(E1622&lt;=0,0,IF(E1622&lt;=20000,E1622,IF(E1622&lt;=40000,ROUNDUP(E1622/2,0)+10000,IF(E1622&lt;=80000,ROUNDUP(E1622/4,0)+20000,40000)))))+IF(F1622&lt;=0,0,IF(F1622&lt;=25000,F1622,IF(F1622&lt;=50000,ROUNDUP(F1622/2,0)+12500,IF(F1622&lt;=100000,ROUNDUP(F1622/4,0)+25000,50000)))),IF(AND(D1622="はい",C1622&gt;=2026,C1622&lt;=2027),60000,40000)))))</f>
        <v/>
      </c>
      <c r="P1622" s="18">
        <f>IF(G1622&lt;=0,0,IF(G1622&lt;=20000,G1622,IF(G1622&lt;=40000,ROUNDUP(G1622/2,0)+10000,IF(G1622&lt;=80000,ROUNDUP(G1622/4,0)+20000,40000))))</f>
        <v/>
      </c>
      <c r="Q1622" s="18">
        <f>IF(I1622&lt;=0,IF(H1622&lt;=0,0,IF(H1622&lt;=20000,H1622,IF(H1622&lt;=40000,ROUNDUP(H1622/2,0)+10000,IF(H1622&lt;=80000,ROUNDUP(H1622/4,0)+20000,40000)))),IF(H1622&lt;=0,IF(I1622&lt;=0,0,IF(I1622&lt;=25000,I1622,IF(I1622&lt;=50000,ROUNDUP(I1622/2,0)+12500,IF(I1622&lt;=100000,ROUNDUP(I1622/4,0)+25000,50000)))),MAX(IF(I1622&lt;=0,0,IF(I1622&lt;=25000,I1622,IF(I1622&lt;=50000,ROUNDUP(I1622/2,0)+12500,IF(I1622&lt;=100000,ROUNDUP(I1622/4,0)+25000,50000)))),MIN(IF(H1622&lt;=0,0,IF(H1622&lt;=20000,H1622,IF(H1622&lt;=40000,ROUNDUP(H1622/2,0)+10000,IF(H1622&lt;=80000,ROUNDUP(H1622/4,0)+20000,40000))))+IF(I1622&lt;=0,0,IF(I1622&lt;=25000,I1622,IF(I1622&lt;=50000,ROUNDUP(I1622/2,0)+12500,IF(I1622&lt;=100000,ROUNDUP(I1622/4,0)+25000,50000)))),40000))))</f>
        <v/>
      </c>
      <c r="R1622" s="18">
        <f>MIN(120000,O1622+P1622+Q1622)</f>
        <v/>
      </c>
      <c r="S1622" s="18">
        <f>IF(F1622&lt;=0,IF(E1622&lt;=0,0,IF(E1622&lt;=12000,E1622,IF(E1622&lt;=32000,ROUNDUP(E1622/2,0)+6000,IF(E1622&lt;=56000,ROUNDUP(E1622/4,0)+14000,28000)))),IF(E1622&lt;=0,IF(F1622&lt;=0,0,IF(F1622&lt;=15000,F1622,IF(F1622&lt;=40000,ROUNDUP(F1622/2,0)+7500,IF(F1622&lt;=70000,ROUNDUP(F1622/4,0)+17500,35000)))),MAX(IF(F1622&lt;=0,0,IF(F1622&lt;=15000,F1622,IF(F1622&lt;=40000,ROUNDUP(F1622/2,0)+7500,IF(F1622&lt;=70000,ROUNDUP(F1622/4,0)+17500,35000)))),MIN(IF(E1622&lt;=0,0,IF(E1622&lt;=12000,E1622,IF(E1622&lt;=32000,ROUNDUP(E1622/2,0)+6000,IF(E1622&lt;=56000,ROUNDUP(E1622/4,0)+14000,28000))))+IF(F1622&lt;=0,0,IF(F1622&lt;=15000,F1622,IF(F1622&lt;=40000,ROUNDUP(F1622/2,0)+7500,IF(F1622&lt;=70000,ROUNDUP(F1622/4,0)+17500,35000)))),28000))))</f>
        <v/>
      </c>
      <c r="T1622" s="18">
        <f>IF(G1622&lt;=0,0,IF(G1622&lt;=12000,G1622,IF(G1622&lt;=32000,ROUNDUP(G1622/2,0)+6000,IF(G1622&lt;=56000,ROUNDUP(G1622/4,0)+14000,28000))))</f>
        <v/>
      </c>
      <c r="U1622" s="18">
        <f>IF(I1622&lt;=0,IF(H1622&lt;=0,0,IF(H1622&lt;=12000,H1622,IF(H1622&lt;=32000,ROUNDUP(H1622/2,0)+6000,IF(H1622&lt;=56000,ROUNDUP(H1622/4,0)+14000,28000)))),IF(H1622&lt;=0,IF(I1622&lt;=0,0,IF(I1622&lt;=15000,I1622,IF(I1622&lt;=40000,ROUNDUP(I1622/2,0)+7500,IF(I1622&lt;=70000,ROUNDUP(I1622/4,0)+17500,35000)))),MAX(IF(I1622&lt;=0,0,IF(I1622&lt;=15000,I1622,IF(I1622&lt;=40000,ROUNDUP(I1622/2,0)+7500,IF(I1622&lt;=70000,ROUNDUP(I1622/4,0)+17500,35000)))),MIN(IF(H1622&lt;=0,0,IF(H1622&lt;=12000,H1622,IF(H1622&lt;=32000,ROUNDUP(H1622/2,0)+6000,IF(H1622&lt;=56000,ROUNDUP(H1622/4,0)+14000,28000))))+IF(I1622&lt;=0,0,IF(I1622&lt;=15000,I1622,IF(I1622&lt;=40000,ROUNDUP(I1622/2,0)+7500,IF(I1622&lt;=70000,ROUNDUP(I1622/4,0)+17500,35000)))),28000))))</f>
        <v/>
      </c>
      <c r="V1622" s="18">
        <f>MIN(70000,S1622+T1622+U1622)</f>
        <v/>
      </c>
      <c r="W1622" s="18">
        <f>MAX(0,ROUNDDOWN(M1622-J1622-N1622-K1622-0,-3))</f>
        <v/>
      </c>
      <c r="X1622" s="18">
        <f>MAX(0,ROUNDDOWN(M1622-J1622-N1622-K1622-R1622,-3))</f>
        <v/>
      </c>
      <c r="Y1622" s="18">
        <f>IF(W1622&lt;=0,0,ROUNDDOWN((W1622*LOOKUP(W1622,{0,1950001,3300001,6950001,9000001,18000001,40000001},{0.05,0.1,0.2,0.23,0.33,0.4,0.45})-LOOKUP(W1622,{0,1950001,3300001,6950001,9000001,18000001,40000001},{0,97500,427500,636000,1536000,2796000,4796000}))*1.021,-2))</f>
        <v/>
      </c>
      <c r="Z1622" s="18">
        <f>IF(X1622&lt;=0,0,ROUNDDOWN((X1622*LOOKUP(X1622,{0,1950001,3300001,6950001,9000001,18000001,40000001},{0.05,0.1,0.2,0.23,0.33,0.4,0.45})-LOOKUP(X1622,{0,1950001,3300001,6950001,9000001,18000001,40000001},{0,97500,427500,636000,1536000,2796000,4796000}))*1.021,-2))</f>
        <v/>
      </c>
      <c r="AA1622" s="18">
        <f>MAX(0,ROUNDDOWN(M1622-J1622-430000-L1622-0,-3))</f>
        <v/>
      </c>
      <c r="AB1622" s="18">
        <f>MAX(0,ROUNDDOWN(M1622-J1622-430000-L1622-V1622,-3))</f>
        <v/>
      </c>
      <c r="AC1622" s="18">
        <f>IF(M1622&lt;=450000,0,MAX(0,ROUNDDOWN(AA1622*0.06-MIN(50000,AA1622)*0.03,-2))+MAX(0,ROUNDDOWN(AA1622*0.04-MIN(50000,AA1622)*0.02,-2)))</f>
        <v/>
      </c>
      <c r="AD1622" s="18">
        <f>IF(M1622&lt;=450000,0,MAX(0,ROUNDDOWN(AB1622*0.06-MIN(50000,AB1622)*0.03,-2))+MAX(0,ROUNDDOWN(AB1622*0.04-MIN(50000,AB1622)*0.02,-2)))</f>
        <v/>
      </c>
      <c r="AE1622" s="18">
        <f>Y1622-Z1622</f>
        <v/>
      </c>
      <c r="AF1622" s="18">
        <f>AC1622-AD1622</f>
        <v/>
      </c>
      <c r="AG1622" s="18">
        <f>AE1622+AF1622</f>
        <v/>
      </c>
      <c r="AH1622" s="20">
        <f>IF(W1622&lt;=0,0,LOOKUP(W1622,{0,1950001,3300001,6950001,9000001,18000001,40000001},{0.05,0.1,0.2,0.23,0.33,0.4,0.45}))</f>
        <v/>
      </c>
    </row>
    <row r="1623">
      <c r="A1623" t="inlineStr">
        <is>
          <t>1万円刻み 3区分8万円ずつ</t>
        </is>
      </c>
      <c r="B1623" s="18">
        <f>'4_1万円刻み'!$A$515</f>
        <v/>
      </c>
      <c r="C1623" s="19" t="n">
        <v>2026</v>
      </c>
      <c r="D1623" t="inlineStr">
        <is>
          <t>いいえ</t>
        </is>
      </c>
      <c r="E1623" s="18" t="n">
        <v>80000</v>
      </c>
      <c r="F1623" s="18" t="n">
        <v>0</v>
      </c>
      <c r="G1623" s="18" t="n">
        <v>80000</v>
      </c>
      <c r="H1623" s="18" t="n">
        <v>80000</v>
      </c>
      <c r="I1623" s="18" t="n">
        <v>0</v>
      </c>
      <c r="J1623" s="18">
        <f>ROUND(MIN(B1623/12,650000)*12*0.0915+MIN(B1623/12,1390000)*12*(0.0504+0)+B1623*0.005,0)</f>
        <v/>
      </c>
      <c r="K1623" s="18" t="n">
        <v>0</v>
      </c>
      <c r="L1623" s="18" t="n">
        <v>0</v>
      </c>
      <c r="M1623" s="18">
        <f>ROUND(IF(C1623&gt;=2026,IF(B1623&lt;741000,0,IF(B1623&lt;2191000,B1623-740000,IF(B1623&lt;2193000,1451000,IF(B1623&lt;2196000,1453000,IF(B1623&lt;2200000,1456000,IF(B1623&lt;3600000,ROUNDDOWN(B1623/4,-3)*2.8-80000,IF(B1623&lt;6600000,ROUNDDOWN(B1623/4,-3)*3.2-440000,IF(B1623&lt;8500000,ROUNDDOWN(B1623*0.9,0)-1100000,B1623-1950000)))))))),IF(B1623&lt;651000,0,IF(B1623&lt;1900000,B1623-650000,IF(B1623&lt;3600000,ROUNDDOWN(B1623/4,-3)*2.8-80000,IF(B1623&lt;6600000,ROUNDDOWN(B1623/4,-3)*3.2-440000,IF(B1623&lt;8500000,ROUNDDOWN(B1623*0.9,0)-1100000,B1623-1950000)))))),0)</f>
        <v/>
      </c>
      <c r="N1623" s="18">
        <f>IF(M1623&gt;23500000,NA(),IF(C1623&gt;=2026,IF(M1623&lt;=4890000,1040000,IF(M1623&lt;=6550000,670000,620000)),IF(M1623&lt;=1320000,950000,IF(M1623&lt;=3360000,880000,IF(M1623&lt;=4890000,680000,IF(M1623&lt;=6550000,630000,580000))))))</f>
        <v/>
      </c>
      <c r="O1623" s="18">
        <f>IF(F1623&lt;=0,IF(AND(D1623="はい",C1623&gt;=2026,C1623&lt;=2027),IF(E1623&lt;=0,0,IF(E1623&lt;=30000,E1623,IF(E1623&lt;=60000,ROUNDUP(E1623/2,0)+15000,IF(E1623&lt;=120000,ROUNDUP(E1623/4,0)+30000,60000)))),IF(E1623&lt;=0,0,IF(E1623&lt;=20000,E1623,IF(E1623&lt;=40000,ROUNDUP(E1623/2,0)+10000,IF(E1623&lt;=80000,ROUNDUP(E1623/4,0)+20000,40000))))),IF(E1623&lt;=0,IF(F1623&lt;=0,0,IF(F1623&lt;=25000,F1623,IF(F1623&lt;=50000,ROUNDUP(F1623/2,0)+12500,IF(F1623&lt;=100000,ROUNDUP(F1623/4,0)+25000,50000)))),MAX(IF(F1623&lt;=0,0,IF(F1623&lt;=25000,F1623,IF(F1623&lt;=50000,ROUNDUP(F1623/2,0)+12500,IF(F1623&lt;=100000,ROUNDUP(F1623/4,0)+25000,50000)))),MIN(IF(AND(D1623="はい",C1623&gt;=2026,C1623&lt;=2027),IF(E1623&lt;=0,0,IF(E1623&lt;=30000,E1623,IF(E1623&lt;=60000,ROUNDUP(E1623/2,0)+15000,IF(E1623&lt;=120000,ROUNDUP(E1623/4,0)+30000,60000)))),IF(E1623&lt;=0,0,IF(E1623&lt;=20000,E1623,IF(E1623&lt;=40000,ROUNDUP(E1623/2,0)+10000,IF(E1623&lt;=80000,ROUNDUP(E1623/4,0)+20000,40000)))))+IF(F1623&lt;=0,0,IF(F1623&lt;=25000,F1623,IF(F1623&lt;=50000,ROUNDUP(F1623/2,0)+12500,IF(F1623&lt;=100000,ROUNDUP(F1623/4,0)+25000,50000)))),IF(AND(D1623="はい",C1623&gt;=2026,C1623&lt;=2027),60000,40000)))))</f>
        <v/>
      </c>
      <c r="P1623" s="18">
        <f>IF(G1623&lt;=0,0,IF(G1623&lt;=20000,G1623,IF(G1623&lt;=40000,ROUNDUP(G1623/2,0)+10000,IF(G1623&lt;=80000,ROUNDUP(G1623/4,0)+20000,40000))))</f>
        <v/>
      </c>
      <c r="Q1623" s="18">
        <f>IF(I1623&lt;=0,IF(H1623&lt;=0,0,IF(H1623&lt;=20000,H1623,IF(H1623&lt;=40000,ROUNDUP(H1623/2,0)+10000,IF(H1623&lt;=80000,ROUNDUP(H1623/4,0)+20000,40000)))),IF(H1623&lt;=0,IF(I1623&lt;=0,0,IF(I1623&lt;=25000,I1623,IF(I1623&lt;=50000,ROUNDUP(I1623/2,0)+12500,IF(I1623&lt;=100000,ROUNDUP(I1623/4,0)+25000,50000)))),MAX(IF(I1623&lt;=0,0,IF(I1623&lt;=25000,I1623,IF(I1623&lt;=50000,ROUNDUP(I1623/2,0)+12500,IF(I1623&lt;=100000,ROUNDUP(I1623/4,0)+25000,50000)))),MIN(IF(H1623&lt;=0,0,IF(H1623&lt;=20000,H1623,IF(H1623&lt;=40000,ROUNDUP(H1623/2,0)+10000,IF(H1623&lt;=80000,ROUNDUP(H1623/4,0)+20000,40000))))+IF(I1623&lt;=0,0,IF(I1623&lt;=25000,I1623,IF(I1623&lt;=50000,ROUNDUP(I1623/2,0)+12500,IF(I1623&lt;=100000,ROUNDUP(I1623/4,0)+25000,50000)))),40000))))</f>
        <v/>
      </c>
      <c r="R1623" s="18">
        <f>MIN(120000,O1623+P1623+Q1623)</f>
        <v/>
      </c>
      <c r="S1623" s="18">
        <f>IF(F1623&lt;=0,IF(E1623&lt;=0,0,IF(E1623&lt;=12000,E1623,IF(E1623&lt;=32000,ROUNDUP(E1623/2,0)+6000,IF(E1623&lt;=56000,ROUNDUP(E1623/4,0)+14000,28000)))),IF(E1623&lt;=0,IF(F1623&lt;=0,0,IF(F1623&lt;=15000,F1623,IF(F1623&lt;=40000,ROUNDUP(F1623/2,0)+7500,IF(F1623&lt;=70000,ROUNDUP(F1623/4,0)+17500,35000)))),MAX(IF(F1623&lt;=0,0,IF(F1623&lt;=15000,F1623,IF(F1623&lt;=40000,ROUNDUP(F1623/2,0)+7500,IF(F1623&lt;=70000,ROUNDUP(F1623/4,0)+17500,35000)))),MIN(IF(E1623&lt;=0,0,IF(E1623&lt;=12000,E1623,IF(E1623&lt;=32000,ROUNDUP(E1623/2,0)+6000,IF(E1623&lt;=56000,ROUNDUP(E1623/4,0)+14000,28000))))+IF(F1623&lt;=0,0,IF(F1623&lt;=15000,F1623,IF(F1623&lt;=40000,ROUNDUP(F1623/2,0)+7500,IF(F1623&lt;=70000,ROUNDUP(F1623/4,0)+17500,35000)))),28000))))</f>
        <v/>
      </c>
      <c r="T1623" s="18">
        <f>IF(G1623&lt;=0,0,IF(G1623&lt;=12000,G1623,IF(G1623&lt;=32000,ROUNDUP(G1623/2,0)+6000,IF(G1623&lt;=56000,ROUNDUP(G1623/4,0)+14000,28000))))</f>
        <v/>
      </c>
      <c r="U1623" s="18">
        <f>IF(I1623&lt;=0,IF(H1623&lt;=0,0,IF(H1623&lt;=12000,H1623,IF(H1623&lt;=32000,ROUNDUP(H1623/2,0)+6000,IF(H1623&lt;=56000,ROUNDUP(H1623/4,0)+14000,28000)))),IF(H1623&lt;=0,IF(I1623&lt;=0,0,IF(I1623&lt;=15000,I1623,IF(I1623&lt;=40000,ROUNDUP(I1623/2,0)+7500,IF(I1623&lt;=70000,ROUNDUP(I1623/4,0)+17500,35000)))),MAX(IF(I1623&lt;=0,0,IF(I1623&lt;=15000,I1623,IF(I1623&lt;=40000,ROUNDUP(I1623/2,0)+7500,IF(I1623&lt;=70000,ROUNDUP(I1623/4,0)+17500,35000)))),MIN(IF(H1623&lt;=0,0,IF(H1623&lt;=12000,H1623,IF(H1623&lt;=32000,ROUNDUP(H1623/2,0)+6000,IF(H1623&lt;=56000,ROUNDUP(H1623/4,0)+14000,28000))))+IF(I1623&lt;=0,0,IF(I1623&lt;=15000,I1623,IF(I1623&lt;=40000,ROUNDUP(I1623/2,0)+7500,IF(I1623&lt;=70000,ROUNDUP(I1623/4,0)+17500,35000)))),28000))))</f>
        <v/>
      </c>
      <c r="V1623" s="18">
        <f>MIN(70000,S1623+T1623+U1623)</f>
        <v/>
      </c>
      <c r="W1623" s="18">
        <f>MAX(0,ROUNDDOWN(M1623-J1623-N1623-K1623-0,-3))</f>
        <v/>
      </c>
      <c r="X1623" s="18">
        <f>MAX(0,ROUNDDOWN(M1623-J1623-N1623-K1623-R1623,-3))</f>
        <v/>
      </c>
      <c r="Y1623" s="18">
        <f>IF(W1623&lt;=0,0,ROUNDDOWN((W1623*LOOKUP(W1623,{0,1950001,3300001,6950001,9000001,18000001,40000001},{0.05,0.1,0.2,0.23,0.33,0.4,0.45})-LOOKUP(W1623,{0,1950001,3300001,6950001,9000001,18000001,40000001},{0,97500,427500,636000,1536000,2796000,4796000}))*1.021,-2))</f>
        <v/>
      </c>
      <c r="Z1623" s="18">
        <f>IF(X1623&lt;=0,0,ROUNDDOWN((X1623*LOOKUP(X1623,{0,1950001,3300001,6950001,9000001,18000001,40000001},{0.05,0.1,0.2,0.23,0.33,0.4,0.45})-LOOKUP(X1623,{0,1950001,3300001,6950001,9000001,18000001,40000001},{0,97500,427500,636000,1536000,2796000,4796000}))*1.021,-2))</f>
        <v/>
      </c>
      <c r="AA1623" s="18">
        <f>MAX(0,ROUNDDOWN(M1623-J1623-430000-L1623-0,-3))</f>
        <v/>
      </c>
      <c r="AB1623" s="18">
        <f>MAX(0,ROUNDDOWN(M1623-J1623-430000-L1623-V1623,-3))</f>
        <v/>
      </c>
      <c r="AC1623" s="18">
        <f>IF(M1623&lt;=450000,0,MAX(0,ROUNDDOWN(AA1623*0.06-MIN(50000,AA1623)*0.03,-2))+MAX(0,ROUNDDOWN(AA1623*0.04-MIN(50000,AA1623)*0.02,-2)))</f>
        <v/>
      </c>
      <c r="AD1623" s="18">
        <f>IF(M1623&lt;=450000,0,MAX(0,ROUNDDOWN(AB1623*0.06-MIN(50000,AB1623)*0.03,-2))+MAX(0,ROUNDDOWN(AB1623*0.04-MIN(50000,AB1623)*0.02,-2)))</f>
        <v/>
      </c>
      <c r="AE1623" s="18">
        <f>Y1623-Z1623</f>
        <v/>
      </c>
      <c r="AF1623" s="18">
        <f>AC1623-AD1623</f>
        <v/>
      </c>
      <c r="AG1623" s="18">
        <f>AE1623+AF1623</f>
        <v/>
      </c>
      <c r="AH1623" s="20">
        <f>IF(W1623&lt;=0,0,LOOKUP(W1623,{0,1950001,3300001,6950001,9000001,18000001,40000001},{0.05,0.1,0.2,0.23,0.33,0.4,0.45}))</f>
        <v/>
      </c>
    </row>
    <row r="1624">
      <c r="A1624" t="inlineStr">
        <is>
          <t>1万円刻み 一般8万円</t>
        </is>
      </c>
      <c r="B1624" s="18">
        <f>'4_1万円刻み'!$A$515</f>
        <v/>
      </c>
      <c r="C1624" s="19" t="n">
        <v>2026</v>
      </c>
      <c r="D1624" t="inlineStr">
        <is>
          <t>いいえ</t>
        </is>
      </c>
      <c r="E1624" s="18" t="n">
        <v>80000</v>
      </c>
      <c r="F1624" s="18" t="n">
        <v>0</v>
      </c>
      <c r="G1624" s="18" t="n">
        <v>0</v>
      </c>
      <c r="H1624" s="18" t="n">
        <v>0</v>
      </c>
      <c r="I1624" s="18" t="n">
        <v>0</v>
      </c>
      <c r="J1624" s="18">
        <f>ROUND(MIN(B1624/12,650000)*12*0.0915+MIN(B1624/12,1390000)*12*(0.0504+0)+B1624*0.005,0)</f>
        <v/>
      </c>
      <c r="K1624" s="18" t="n">
        <v>0</v>
      </c>
      <c r="L1624" s="18" t="n">
        <v>0</v>
      </c>
      <c r="M1624" s="18">
        <f>ROUND(IF(C1624&gt;=2026,IF(B1624&lt;741000,0,IF(B1624&lt;2191000,B1624-740000,IF(B1624&lt;2193000,1451000,IF(B1624&lt;2196000,1453000,IF(B1624&lt;2200000,1456000,IF(B1624&lt;3600000,ROUNDDOWN(B1624/4,-3)*2.8-80000,IF(B1624&lt;6600000,ROUNDDOWN(B1624/4,-3)*3.2-440000,IF(B1624&lt;8500000,ROUNDDOWN(B1624*0.9,0)-1100000,B1624-1950000)))))))),IF(B1624&lt;651000,0,IF(B1624&lt;1900000,B1624-650000,IF(B1624&lt;3600000,ROUNDDOWN(B1624/4,-3)*2.8-80000,IF(B1624&lt;6600000,ROUNDDOWN(B1624/4,-3)*3.2-440000,IF(B1624&lt;8500000,ROUNDDOWN(B1624*0.9,0)-1100000,B1624-1950000)))))),0)</f>
        <v/>
      </c>
      <c r="N1624" s="18">
        <f>IF(M1624&gt;23500000,NA(),IF(C1624&gt;=2026,IF(M1624&lt;=4890000,1040000,IF(M1624&lt;=6550000,670000,620000)),IF(M1624&lt;=1320000,950000,IF(M1624&lt;=3360000,880000,IF(M1624&lt;=4890000,680000,IF(M1624&lt;=6550000,630000,580000))))))</f>
        <v/>
      </c>
      <c r="O1624" s="18">
        <f>IF(F1624&lt;=0,IF(AND(D1624="はい",C1624&gt;=2026,C1624&lt;=2027),IF(E1624&lt;=0,0,IF(E1624&lt;=30000,E1624,IF(E1624&lt;=60000,ROUNDUP(E1624/2,0)+15000,IF(E1624&lt;=120000,ROUNDUP(E1624/4,0)+30000,60000)))),IF(E1624&lt;=0,0,IF(E1624&lt;=20000,E1624,IF(E1624&lt;=40000,ROUNDUP(E1624/2,0)+10000,IF(E1624&lt;=80000,ROUNDUP(E1624/4,0)+20000,40000))))),IF(E1624&lt;=0,IF(F1624&lt;=0,0,IF(F1624&lt;=25000,F1624,IF(F1624&lt;=50000,ROUNDUP(F1624/2,0)+12500,IF(F1624&lt;=100000,ROUNDUP(F1624/4,0)+25000,50000)))),MAX(IF(F1624&lt;=0,0,IF(F1624&lt;=25000,F1624,IF(F1624&lt;=50000,ROUNDUP(F1624/2,0)+12500,IF(F1624&lt;=100000,ROUNDUP(F1624/4,0)+25000,50000)))),MIN(IF(AND(D1624="はい",C1624&gt;=2026,C1624&lt;=2027),IF(E1624&lt;=0,0,IF(E1624&lt;=30000,E1624,IF(E1624&lt;=60000,ROUNDUP(E1624/2,0)+15000,IF(E1624&lt;=120000,ROUNDUP(E1624/4,0)+30000,60000)))),IF(E1624&lt;=0,0,IF(E1624&lt;=20000,E1624,IF(E1624&lt;=40000,ROUNDUP(E1624/2,0)+10000,IF(E1624&lt;=80000,ROUNDUP(E1624/4,0)+20000,40000)))))+IF(F1624&lt;=0,0,IF(F1624&lt;=25000,F1624,IF(F1624&lt;=50000,ROUNDUP(F1624/2,0)+12500,IF(F1624&lt;=100000,ROUNDUP(F1624/4,0)+25000,50000)))),IF(AND(D1624="はい",C1624&gt;=2026,C1624&lt;=2027),60000,40000)))))</f>
        <v/>
      </c>
      <c r="P1624" s="18">
        <f>IF(G1624&lt;=0,0,IF(G1624&lt;=20000,G1624,IF(G1624&lt;=40000,ROUNDUP(G1624/2,0)+10000,IF(G1624&lt;=80000,ROUNDUP(G1624/4,0)+20000,40000))))</f>
        <v/>
      </c>
      <c r="Q1624" s="18">
        <f>IF(I1624&lt;=0,IF(H1624&lt;=0,0,IF(H1624&lt;=20000,H1624,IF(H1624&lt;=40000,ROUNDUP(H1624/2,0)+10000,IF(H1624&lt;=80000,ROUNDUP(H1624/4,0)+20000,40000)))),IF(H1624&lt;=0,IF(I1624&lt;=0,0,IF(I1624&lt;=25000,I1624,IF(I1624&lt;=50000,ROUNDUP(I1624/2,0)+12500,IF(I1624&lt;=100000,ROUNDUP(I1624/4,0)+25000,50000)))),MAX(IF(I1624&lt;=0,0,IF(I1624&lt;=25000,I1624,IF(I1624&lt;=50000,ROUNDUP(I1624/2,0)+12500,IF(I1624&lt;=100000,ROUNDUP(I1624/4,0)+25000,50000)))),MIN(IF(H1624&lt;=0,0,IF(H1624&lt;=20000,H1624,IF(H1624&lt;=40000,ROUNDUP(H1624/2,0)+10000,IF(H1624&lt;=80000,ROUNDUP(H1624/4,0)+20000,40000))))+IF(I1624&lt;=0,0,IF(I1624&lt;=25000,I1624,IF(I1624&lt;=50000,ROUNDUP(I1624/2,0)+12500,IF(I1624&lt;=100000,ROUNDUP(I1624/4,0)+25000,50000)))),40000))))</f>
        <v/>
      </c>
      <c r="R1624" s="18">
        <f>MIN(120000,O1624+P1624+Q1624)</f>
        <v/>
      </c>
      <c r="S1624" s="18">
        <f>IF(F1624&lt;=0,IF(E1624&lt;=0,0,IF(E1624&lt;=12000,E1624,IF(E1624&lt;=32000,ROUNDUP(E1624/2,0)+6000,IF(E1624&lt;=56000,ROUNDUP(E1624/4,0)+14000,28000)))),IF(E1624&lt;=0,IF(F1624&lt;=0,0,IF(F1624&lt;=15000,F1624,IF(F1624&lt;=40000,ROUNDUP(F1624/2,0)+7500,IF(F1624&lt;=70000,ROUNDUP(F1624/4,0)+17500,35000)))),MAX(IF(F1624&lt;=0,0,IF(F1624&lt;=15000,F1624,IF(F1624&lt;=40000,ROUNDUP(F1624/2,0)+7500,IF(F1624&lt;=70000,ROUNDUP(F1624/4,0)+17500,35000)))),MIN(IF(E1624&lt;=0,0,IF(E1624&lt;=12000,E1624,IF(E1624&lt;=32000,ROUNDUP(E1624/2,0)+6000,IF(E1624&lt;=56000,ROUNDUP(E1624/4,0)+14000,28000))))+IF(F1624&lt;=0,0,IF(F1624&lt;=15000,F1624,IF(F1624&lt;=40000,ROUNDUP(F1624/2,0)+7500,IF(F1624&lt;=70000,ROUNDUP(F1624/4,0)+17500,35000)))),28000))))</f>
        <v/>
      </c>
      <c r="T1624" s="18">
        <f>IF(G1624&lt;=0,0,IF(G1624&lt;=12000,G1624,IF(G1624&lt;=32000,ROUNDUP(G1624/2,0)+6000,IF(G1624&lt;=56000,ROUNDUP(G1624/4,0)+14000,28000))))</f>
        <v/>
      </c>
      <c r="U1624" s="18">
        <f>IF(I1624&lt;=0,IF(H1624&lt;=0,0,IF(H1624&lt;=12000,H1624,IF(H1624&lt;=32000,ROUNDUP(H1624/2,0)+6000,IF(H1624&lt;=56000,ROUNDUP(H1624/4,0)+14000,28000)))),IF(H1624&lt;=0,IF(I1624&lt;=0,0,IF(I1624&lt;=15000,I1624,IF(I1624&lt;=40000,ROUNDUP(I1624/2,0)+7500,IF(I1624&lt;=70000,ROUNDUP(I1624/4,0)+17500,35000)))),MAX(IF(I1624&lt;=0,0,IF(I1624&lt;=15000,I1624,IF(I1624&lt;=40000,ROUNDUP(I1624/2,0)+7500,IF(I1624&lt;=70000,ROUNDUP(I1624/4,0)+17500,35000)))),MIN(IF(H1624&lt;=0,0,IF(H1624&lt;=12000,H1624,IF(H1624&lt;=32000,ROUNDUP(H1624/2,0)+6000,IF(H1624&lt;=56000,ROUNDUP(H1624/4,0)+14000,28000))))+IF(I1624&lt;=0,0,IF(I1624&lt;=15000,I1624,IF(I1624&lt;=40000,ROUNDUP(I1624/2,0)+7500,IF(I1624&lt;=70000,ROUNDUP(I1624/4,0)+17500,35000)))),28000))))</f>
        <v/>
      </c>
      <c r="V1624" s="18">
        <f>MIN(70000,S1624+T1624+U1624)</f>
        <v/>
      </c>
      <c r="W1624" s="18">
        <f>MAX(0,ROUNDDOWN(M1624-J1624-N1624-K1624-0,-3))</f>
        <v/>
      </c>
      <c r="X1624" s="18">
        <f>MAX(0,ROUNDDOWN(M1624-J1624-N1624-K1624-R1624,-3))</f>
        <v/>
      </c>
      <c r="Y1624" s="18">
        <f>IF(W1624&lt;=0,0,ROUNDDOWN((W1624*LOOKUP(W1624,{0,1950001,3300001,6950001,9000001,18000001,40000001},{0.05,0.1,0.2,0.23,0.33,0.4,0.45})-LOOKUP(W1624,{0,1950001,3300001,6950001,9000001,18000001,40000001},{0,97500,427500,636000,1536000,2796000,4796000}))*1.021,-2))</f>
        <v/>
      </c>
      <c r="Z1624" s="18">
        <f>IF(X1624&lt;=0,0,ROUNDDOWN((X1624*LOOKUP(X1624,{0,1950001,3300001,6950001,9000001,18000001,40000001},{0.05,0.1,0.2,0.23,0.33,0.4,0.45})-LOOKUP(X1624,{0,1950001,3300001,6950001,9000001,18000001,40000001},{0,97500,427500,636000,1536000,2796000,4796000}))*1.021,-2))</f>
        <v/>
      </c>
      <c r="AA1624" s="18">
        <f>MAX(0,ROUNDDOWN(M1624-J1624-430000-L1624-0,-3))</f>
        <v/>
      </c>
      <c r="AB1624" s="18">
        <f>MAX(0,ROUNDDOWN(M1624-J1624-430000-L1624-V1624,-3))</f>
        <v/>
      </c>
      <c r="AC1624" s="18">
        <f>IF(M1624&lt;=450000,0,MAX(0,ROUNDDOWN(AA1624*0.06-MIN(50000,AA1624)*0.03,-2))+MAX(0,ROUNDDOWN(AA1624*0.04-MIN(50000,AA1624)*0.02,-2)))</f>
        <v/>
      </c>
      <c r="AD1624" s="18">
        <f>IF(M1624&lt;=450000,0,MAX(0,ROUNDDOWN(AB1624*0.06-MIN(50000,AB1624)*0.03,-2))+MAX(0,ROUNDDOWN(AB1624*0.04-MIN(50000,AB1624)*0.02,-2)))</f>
        <v/>
      </c>
      <c r="AE1624" s="18">
        <f>Y1624-Z1624</f>
        <v/>
      </c>
      <c r="AF1624" s="18">
        <f>AC1624-AD1624</f>
        <v/>
      </c>
      <c r="AG1624" s="18">
        <f>AE1624+AF1624</f>
        <v/>
      </c>
      <c r="AH1624" s="20">
        <f>IF(W1624&lt;=0,0,LOOKUP(W1624,{0,1950001,3300001,6950001,9000001,18000001,40000001},{0.05,0.1,0.2,0.23,0.33,0.4,0.45}))</f>
        <v/>
      </c>
    </row>
    <row r="1625">
      <c r="A1625" t="inlineStr">
        <is>
          <t>1万円刻み 特例あり一般12万円</t>
        </is>
      </c>
      <c r="B1625" s="18">
        <f>'4_1万円刻み'!$A$515</f>
        <v/>
      </c>
      <c r="C1625" s="19" t="n">
        <v>2026</v>
      </c>
      <c r="D1625" t="inlineStr">
        <is>
          <t>はい</t>
        </is>
      </c>
      <c r="E1625" s="18" t="n">
        <v>120000</v>
      </c>
      <c r="F1625" s="18" t="n">
        <v>0</v>
      </c>
      <c r="G1625" s="18" t="n">
        <v>0</v>
      </c>
      <c r="H1625" s="18" t="n">
        <v>0</v>
      </c>
      <c r="I1625" s="18" t="n">
        <v>0</v>
      </c>
      <c r="J1625" s="18">
        <f>ROUND(MIN(B1625/12,650000)*12*0.0915+MIN(B1625/12,1390000)*12*(0.0504+0)+B1625*0.005,0)</f>
        <v/>
      </c>
      <c r="K1625" s="18" t="n">
        <v>0</v>
      </c>
      <c r="L1625" s="18" t="n">
        <v>0</v>
      </c>
      <c r="M1625" s="18">
        <f>ROUND(IF(C1625&gt;=2026,IF(B1625&lt;741000,0,IF(B1625&lt;2191000,B1625-740000,IF(B1625&lt;2193000,1451000,IF(B1625&lt;2196000,1453000,IF(B1625&lt;2200000,1456000,IF(B1625&lt;3600000,ROUNDDOWN(B1625/4,-3)*2.8-80000,IF(B1625&lt;6600000,ROUNDDOWN(B1625/4,-3)*3.2-440000,IF(B1625&lt;8500000,ROUNDDOWN(B1625*0.9,0)-1100000,B1625-1950000)))))))),IF(B1625&lt;651000,0,IF(B1625&lt;1900000,B1625-650000,IF(B1625&lt;3600000,ROUNDDOWN(B1625/4,-3)*2.8-80000,IF(B1625&lt;6600000,ROUNDDOWN(B1625/4,-3)*3.2-440000,IF(B1625&lt;8500000,ROUNDDOWN(B1625*0.9,0)-1100000,B1625-1950000)))))),0)</f>
        <v/>
      </c>
      <c r="N1625" s="18">
        <f>IF(M1625&gt;23500000,NA(),IF(C1625&gt;=2026,IF(M1625&lt;=4890000,1040000,IF(M1625&lt;=6550000,670000,620000)),IF(M1625&lt;=1320000,950000,IF(M1625&lt;=3360000,880000,IF(M1625&lt;=4890000,680000,IF(M1625&lt;=6550000,630000,580000))))))</f>
        <v/>
      </c>
      <c r="O1625" s="18">
        <f>IF(F1625&lt;=0,IF(AND(D1625="はい",C1625&gt;=2026,C1625&lt;=2027),IF(E1625&lt;=0,0,IF(E1625&lt;=30000,E1625,IF(E1625&lt;=60000,ROUNDUP(E1625/2,0)+15000,IF(E1625&lt;=120000,ROUNDUP(E1625/4,0)+30000,60000)))),IF(E1625&lt;=0,0,IF(E1625&lt;=20000,E1625,IF(E1625&lt;=40000,ROUNDUP(E1625/2,0)+10000,IF(E1625&lt;=80000,ROUNDUP(E1625/4,0)+20000,40000))))),IF(E1625&lt;=0,IF(F1625&lt;=0,0,IF(F1625&lt;=25000,F1625,IF(F1625&lt;=50000,ROUNDUP(F1625/2,0)+12500,IF(F1625&lt;=100000,ROUNDUP(F1625/4,0)+25000,50000)))),MAX(IF(F1625&lt;=0,0,IF(F1625&lt;=25000,F1625,IF(F1625&lt;=50000,ROUNDUP(F1625/2,0)+12500,IF(F1625&lt;=100000,ROUNDUP(F1625/4,0)+25000,50000)))),MIN(IF(AND(D1625="はい",C1625&gt;=2026,C1625&lt;=2027),IF(E1625&lt;=0,0,IF(E1625&lt;=30000,E1625,IF(E1625&lt;=60000,ROUNDUP(E1625/2,0)+15000,IF(E1625&lt;=120000,ROUNDUP(E1625/4,0)+30000,60000)))),IF(E1625&lt;=0,0,IF(E1625&lt;=20000,E1625,IF(E1625&lt;=40000,ROUNDUP(E1625/2,0)+10000,IF(E1625&lt;=80000,ROUNDUP(E1625/4,0)+20000,40000)))))+IF(F1625&lt;=0,0,IF(F1625&lt;=25000,F1625,IF(F1625&lt;=50000,ROUNDUP(F1625/2,0)+12500,IF(F1625&lt;=100000,ROUNDUP(F1625/4,0)+25000,50000)))),IF(AND(D1625="はい",C1625&gt;=2026,C1625&lt;=2027),60000,40000)))))</f>
        <v/>
      </c>
      <c r="P1625" s="18">
        <f>IF(G1625&lt;=0,0,IF(G1625&lt;=20000,G1625,IF(G1625&lt;=40000,ROUNDUP(G1625/2,0)+10000,IF(G1625&lt;=80000,ROUNDUP(G1625/4,0)+20000,40000))))</f>
        <v/>
      </c>
      <c r="Q1625" s="18">
        <f>IF(I1625&lt;=0,IF(H1625&lt;=0,0,IF(H1625&lt;=20000,H1625,IF(H1625&lt;=40000,ROUNDUP(H1625/2,0)+10000,IF(H1625&lt;=80000,ROUNDUP(H1625/4,0)+20000,40000)))),IF(H1625&lt;=0,IF(I1625&lt;=0,0,IF(I1625&lt;=25000,I1625,IF(I1625&lt;=50000,ROUNDUP(I1625/2,0)+12500,IF(I1625&lt;=100000,ROUNDUP(I1625/4,0)+25000,50000)))),MAX(IF(I1625&lt;=0,0,IF(I1625&lt;=25000,I1625,IF(I1625&lt;=50000,ROUNDUP(I1625/2,0)+12500,IF(I1625&lt;=100000,ROUNDUP(I1625/4,0)+25000,50000)))),MIN(IF(H1625&lt;=0,0,IF(H1625&lt;=20000,H1625,IF(H1625&lt;=40000,ROUNDUP(H1625/2,0)+10000,IF(H1625&lt;=80000,ROUNDUP(H1625/4,0)+20000,40000))))+IF(I1625&lt;=0,0,IF(I1625&lt;=25000,I1625,IF(I1625&lt;=50000,ROUNDUP(I1625/2,0)+12500,IF(I1625&lt;=100000,ROUNDUP(I1625/4,0)+25000,50000)))),40000))))</f>
        <v/>
      </c>
      <c r="R1625" s="18">
        <f>MIN(120000,O1625+P1625+Q1625)</f>
        <v/>
      </c>
      <c r="S1625" s="18">
        <f>IF(F1625&lt;=0,IF(E1625&lt;=0,0,IF(E1625&lt;=12000,E1625,IF(E1625&lt;=32000,ROUNDUP(E1625/2,0)+6000,IF(E1625&lt;=56000,ROUNDUP(E1625/4,0)+14000,28000)))),IF(E1625&lt;=0,IF(F1625&lt;=0,0,IF(F1625&lt;=15000,F1625,IF(F1625&lt;=40000,ROUNDUP(F1625/2,0)+7500,IF(F1625&lt;=70000,ROUNDUP(F1625/4,0)+17500,35000)))),MAX(IF(F1625&lt;=0,0,IF(F1625&lt;=15000,F1625,IF(F1625&lt;=40000,ROUNDUP(F1625/2,0)+7500,IF(F1625&lt;=70000,ROUNDUP(F1625/4,0)+17500,35000)))),MIN(IF(E1625&lt;=0,0,IF(E1625&lt;=12000,E1625,IF(E1625&lt;=32000,ROUNDUP(E1625/2,0)+6000,IF(E1625&lt;=56000,ROUNDUP(E1625/4,0)+14000,28000))))+IF(F1625&lt;=0,0,IF(F1625&lt;=15000,F1625,IF(F1625&lt;=40000,ROUNDUP(F1625/2,0)+7500,IF(F1625&lt;=70000,ROUNDUP(F1625/4,0)+17500,35000)))),28000))))</f>
        <v/>
      </c>
      <c r="T1625" s="18">
        <f>IF(G1625&lt;=0,0,IF(G1625&lt;=12000,G1625,IF(G1625&lt;=32000,ROUNDUP(G1625/2,0)+6000,IF(G1625&lt;=56000,ROUNDUP(G1625/4,0)+14000,28000))))</f>
        <v/>
      </c>
      <c r="U1625" s="18">
        <f>IF(I1625&lt;=0,IF(H1625&lt;=0,0,IF(H1625&lt;=12000,H1625,IF(H1625&lt;=32000,ROUNDUP(H1625/2,0)+6000,IF(H1625&lt;=56000,ROUNDUP(H1625/4,0)+14000,28000)))),IF(H1625&lt;=0,IF(I1625&lt;=0,0,IF(I1625&lt;=15000,I1625,IF(I1625&lt;=40000,ROUNDUP(I1625/2,0)+7500,IF(I1625&lt;=70000,ROUNDUP(I1625/4,0)+17500,35000)))),MAX(IF(I1625&lt;=0,0,IF(I1625&lt;=15000,I1625,IF(I1625&lt;=40000,ROUNDUP(I1625/2,0)+7500,IF(I1625&lt;=70000,ROUNDUP(I1625/4,0)+17500,35000)))),MIN(IF(H1625&lt;=0,0,IF(H1625&lt;=12000,H1625,IF(H1625&lt;=32000,ROUNDUP(H1625/2,0)+6000,IF(H1625&lt;=56000,ROUNDUP(H1625/4,0)+14000,28000))))+IF(I1625&lt;=0,0,IF(I1625&lt;=15000,I1625,IF(I1625&lt;=40000,ROUNDUP(I1625/2,0)+7500,IF(I1625&lt;=70000,ROUNDUP(I1625/4,0)+17500,35000)))),28000))))</f>
        <v/>
      </c>
      <c r="V1625" s="18">
        <f>MIN(70000,S1625+T1625+U1625)</f>
        <v/>
      </c>
      <c r="W1625" s="18">
        <f>MAX(0,ROUNDDOWN(M1625-J1625-N1625-K1625-0,-3))</f>
        <v/>
      </c>
      <c r="X1625" s="18">
        <f>MAX(0,ROUNDDOWN(M1625-J1625-N1625-K1625-R1625,-3))</f>
        <v/>
      </c>
      <c r="Y1625" s="18">
        <f>IF(W1625&lt;=0,0,ROUNDDOWN((W1625*LOOKUP(W1625,{0,1950001,3300001,6950001,9000001,18000001,40000001},{0.05,0.1,0.2,0.23,0.33,0.4,0.45})-LOOKUP(W1625,{0,1950001,3300001,6950001,9000001,18000001,40000001},{0,97500,427500,636000,1536000,2796000,4796000}))*1.021,-2))</f>
        <v/>
      </c>
      <c r="Z1625" s="18">
        <f>IF(X1625&lt;=0,0,ROUNDDOWN((X1625*LOOKUP(X1625,{0,1950001,3300001,6950001,9000001,18000001,40000001},{0.05,0.1,0.2,0.23,0.33,0.4,0.45})-LOOKUP(X1625,{0,1950001,3300001,6950001,9000001,18000001,40000001},{0,97500,427500,636000,1536000,2796000,4796000}))*1.021,-2))</f>
        <v/>
      </c>
      <c r="AA1625" s="18">
        <f>MAX(0,ROUNDDOWN(M1625-J1625-430000-L1625-0,-3))</f>
        <v/>
      </c>
      <c r="AB1625" s="18">
        <f>MAX(0,ROUNDDOWN(M1625-J1625-430000-L1625-V1625,-3))</f>
        <v/>
      </c>
      <c r="AC1625" s="18">
        <f>IF(M1625&lt;=450000,0,MAX(0,ROUNDDOWN(AA1625*0.06-MIN(50000,AA1625)*0.03,-2))+MAX(0,ROUNDDOWN(AA1625*0.04-MIN(50000,AA1625)*0.02,-2)))</f>
        <v/>
      </c>
      <c r="AD1625" s="18">
        <f>IF(M1625&lt;=450000,0,MAX(0,ROUNDDOWN(AB1625*0.06-MIN(50000,AB1625)*0.03,-2))+MAX(0,ROUNDDOWN(AB1625*0.04-MIN(50000,AB1625)*0.02,-2)))</f>
        <v/>
      </c>
      <c r="AE1625" s="18">
        <f>Y1625-Z1625</f>
        <v/>
      </c>
      <c r="AF1625" s="18">
        <f>AC1625-AD1625</f>
        <v/>
      </c>
      <c r="AG1625" s="18">
        <f>AE1625+AF1625</f>
        <v/>
      </c>
      <c r="AH1625" s="20">
        <f>IF(W1625&lt;=0,0,LOOKUP(W1625,{0,1950001,3300001,6950001,9000001,18000001,40000001},{0.05,0.1,0.2,0.23,0.33,0.4,0.45}))</f>
        <v/>
      </c>
    </row>
    <row r="1626">
      <c r="A1626" t="inlineStr">
        <is>
          <t>1万円刻み 3区分8万円ずつ</t>
        </is>
      </c>
      <c r="B1626" s="18">
        <f>'4_1万円刻み'!$A$516</f>
        <v/>
      </c>
      <c r="C1626" s="19" t="n">
        <v>2026</v>
      </c>
      <c r="D1626" t="inlineStr">
        <is>
          <t>いいえ</t>
        </is>
      </c>
      <c r="E1626" s="18" t="n">
        <v>80000</v>
      </c>
      <c r="F1626" s="18" t="n">
        <v>0</v>
      </c>
      <c r="G1626" s="18" t="n">
        <v>80000</v>
      </c>
      <c r="H1626" s="18" t="n">
        <v>80000</v>
      </c>
      <c r="I1626" s="18" t="n">
        <v>0</v>
      </c>
      <c r="J1626" s="18">
        <f>ROUND(MIN(B1626/12,650000)*12*0.0915+MIN(B1626/12,1390000)*12*(0.0504+0)+B1626*0.005,0)</f>
        <v/>
      </c>
      <c r="K1626" s="18" t="n">
        <v>0</v>
      </c>
      <c r="L1626" s="18" t="n">
        <v>0</v>
      </c>
      <c r="M1626" s="18">
        <f>ROUND(IF(C1626&gt;=2026,IF(B1626&lt;741000,0,IF(B1626&lt;2191000,B1626-740000,IF(B1626&lt;2193000,1451000,IF(B1626&lt;2196000,1453000,IF(B1626&lt;2200000,1456000,IF(B1626&lt;3600000,ROUNDDOWN(B1626/4,-3)*2.8-80000,IF(B1626&lt;6600000,ROUNDDOWN(B1626/4,-3)*3.2-440000,IF(B1626&lt;8500000,ROUNDDOWN(B1626*0.9,0)-1100000,B1626-1950000)))))))),IF(B1626&lt;651000,0,IF(B1626&lt;1900000,B1626-650000,IF(B1626&lt;3600000,ROUNDDOWN(B1626/4,-3)*2.8-80000,IF(B1626&lt;6600000,ROUNDDOWN(B1626/4,-3)*3.2-440000,IF(B1626&lt;8500000,ROUNDDOWN(B1626*0.9,0)-1100000,B1626-1950000)))))),0)</f>
        <v/>
      </c>
      <c r="N1626" s="18">
        <f>IF(M1626&gt;23500000,NA(),IF(C1626&gt;=2026,IF(M1626&lt;=4890000,1040000,IF(M1626&lt;=6550000,670000,620000)),IF(M1626&lt;=1320000,950000,IF(M1626&lt;=3360000,880000,IF(M1626&lt;=4890000,680000,IF(M1626&lt;=6550000,630000,580000))))))</f>
        <v/>
      </c>
      <c r="O1626" s="18">
        <f>IF(F1626&lt;=0,IF(AND(D1626="はい",C1626&gt;=2026,C1626&lt;=2027),IF(E1626&lt;=0,0,IF(E1626&lt;=30000,E1626,IF(E1626&lt;=60000,ROUNDUP(E1626/2,0)+15000,IF(E1626&lt;=120000,ROUNDUP(E1626/4,0)+30000,60000)))),IF(E1626&lt;=0,0,IF(E1626&lt;=20000,E1626,IF(E1626&lt;=40000,ROUNDUP(E1626/2,0)+10000,IF(E1626&lt;=80000,ROUNDUP(E1626/4,0)+20000,40000))))),IF(E1626&lt;=0,IF(F1626&lt;=0,0,IF(F1626&lt;=25000,F1626,IF(F1626&lt;=50000,ROUNDUP(F1626/2,0)+12500,IF(F1626&lt;=100000,ROUNDUP(F1626/4,0)+25000,50000)))),MAX(IF(F1626&lt;=0,0,IF(F1626&lt;=25000,F1626,IF(F1626&lt;=50000,ROUNDUP(F1626/2,0)+12500,IF(F1626&lt;=100000,ROUNDUP(F1626/4,0)+25000,50000)))),MIN(IF(AND(D1626="はい",C1626&gt;=2026,C1626&lt;=2027),IF(E1626&lt;=0,0,IF(E1626&lt;=30000,E1626,IF(E1626&lt;=60000,ROUNDUP(E1626/2,0)+15000,IF(E1626&lt;=120000,ROUNDUP(E1626/4,0)+30000,60000)))),IF(E1626&lt;=0,0,IF(E1626&lt;=20000,E1626,IF(E1626&lt;=40000,ROUNDUP(E1626/2,0)+10000,IF(E1626&lt;=80000,ROUNDUP(E1626/4,0)+20000,40000)))))+IF(F1626&lt;=0,0,IF(F1626&lt;=25000,F1626,IF(F1626&lt;=50000,ROUNDUP(F1626/2,0)+12500,IF(F1626&lt;=100000,ROUNDUP(F1626/4,0)+25000,50000)))),IF(AND(D1626="はい",C1626&gt;=2026,C1626&lt;=2027),60000,40000)))))</f>
        <v/>
      </c>
      <c r="P1626" s="18">
        <f>IF(G1626&lt;=0,0,IF(G1626&lt;=20000,G1626,IF(G1626&lt;=40000,ROUNDUP(G1626/2,0)+10000,IF(G1626&lt;=80000,ROUNDUP(G1626/4,0)+20000,40000))))</f>
        <v/>
      </c>
      <c r="Q1626" s="18">
        <f>IF(I1626&lt;=0,IF(H1626&lt;=0,0,IF(H1626&lt;=20000,H1626,IF(H1626&lt;=40000,ROUNDUP(H1626/2,0)+10000,IF(H1626&lt;=80000,ROUNDUP(H1626/4,0)+20000,40000)))),IF(H1626&lt;=0,IF(I1626&lt;=0,0,IF(I1626&lt;=25000,I1626,IF(I1626&lt;=50000,ROUNDUP(I1626/2,0)+12500,IF(I1626&lt;=100000,ROUNDUP(I1626/4,0)+25000,50000)))),MAX(IF(I1626&lt;=0,0,IF(I1626&lt;=25000,I1626,IF(I1626&lt;=50000,ROUNDUP(I1626/2,0)+12500,IF(I1626&lt;=100000,ROUNDUP(I1626/4,0)+25000,50000)))),MIN(IF(H1626&lt;=0,0,IF(H1626&lt;=20000,H1626,IF(H1626&lt;=40000,ROUNDUP(H1626/2,0)+10000,IF(H1626&lt;=80000,ROUNDUP(H1626/4,0)+20000,40000))))+IF(I1626&lt;=0,0,IF(I1626&lt;=25000,I1626,IF(I1626&lt;=50000,ROUNDUP(I1626/2,0)+12500,IF(I1626&lt;=100000,ROUNDUP(I1626/4,0)+25000,50000)))),40000))))</f>
        <v/>
      </c>
      <c r="R1626" s="18">
        <f>MIN(120000,O1626+P1626+Q1626)</f>
        <v/>
      </c>
      <c r="S1626" s="18">
        <f>IF(F1626&lt;=0,IF(E1626&lt;=0,0,IF(E1626&lt;=12000,E1626,IF(E1626&lt;=32000,ROUNDUP(E1626/2,0)+6000,IF(E1626&lt;=56000,ROUNDUP(E1626/4,0)+14000,28000)))),IF(E1626&lt;=0,IF(F1626&lt;=0,0,IF(F1626&lt;=15000,F1626,IF(F1626&lt;=40000,ROUNDUP(F1626/2,0)+7500,IF(F1626&lt;=70000,ROUNDUP(F1626/4,0)+17500,35000)))),MAX(IF(F1626&lt;=0,0,IF(F1626&lt;=15000,F1626,IF(F1626&lt;=40000,ROUNDUP(F1626/2,0)+7500,IF(F1626&lt;=70000,ROUNDUP(F1626/4,0)+17500,35000)))),MIN(IF(E1626&lt;=0,0,IF(E1626&lt;=12000,E1626,IF(E1626&lt;=32000,ROUNDUP(E1626/2,0)+6000,IF(E1626&lt;=56000,ROUNDUP(E1626/4,0)+14000,28000))))+IF(F1626&lt;=0,0,IF(F1626&lt;=15000,F1626,IF(F1626&lt;=40000,ROUNDUP(F1626/2,0)+7500,IF(F1626&lt;=70000,ROUNDUP(F1626/4,0)+17500,35000)))),28000))))</f>
        <v/>
      </c>
      <c r="T1626" s="18">
        <f>IF(G1626&lt;=0,0,IF(G1626&lt;=12000,G1626,IF(G1626&lt;=32000,ROUNDUP(G1626/2,0)+6000,IF(G1626&lt;=56000,ROUNDUP(G1626/4,0)+14000,28000))))</f>
        <v/>
      </c>
      <c r="U1626" s="18">
        <f>IF(I1626&lt;=0,IF(H1626&lt;=0,0,IF(H1626&lt;=12000,H1626,IF(H1626&lt;=32000,ROUNDUP(H1626/2,0)+6000,IF(H1626&lt;=56000,ROUNDUP(H1626/4,0)+14000,28000)))),IF(H1626&lt;=0,IF(I1626&lt;=0,0,IF(I1626&lt;=15000,I1626,IF(I1626&lt;=40000,ROUNDUP(I1626/2,0)+7500,IF(I1626&lt;=70000,ROUNDUP(I1626/4,0)+17500,35000)))),MAX(IF(I1626&lt;=0,0,IF(I1626&lt;=15000,I1626,IF(I1626&lt;=40000,ROUNDUP(I1626/2,0)+7500,IF(I1626&lt;=70000,ROUNDUP(I1626/4,0)+17500,35000)))),MIN(IF(H1626&lt;=0,0,IF(H1626&lt;=12000,H1626,IF(H1626&lt;=32000,ROUNDUP(H1626/2,0)+6000,IF(H1626&lt;=56000,ROUNDUP(H1626/4,0)+14000,28000))))+IF(I1626&lt;=0,0,IF(I1626&lt;=15000,I1626,IF(I1626&lt;=40000,ROUNDUP(I1626/2,0)+7500,IF(I1626&lt;=70000,ROUNDUP(I1626/4,0)+17500,35000)))),28000))))</f>
        <v/>
      </c>
      <c r="V1626" s="18">
        <f>MIN(70000,S1626+T1626+U1626)</f>
        <v/>
      </c>
      <c r="W1626" s="18">
        <f>MAX(0,ROUNDDOWN(M1626-J1626-N1626-K1626-0,-3))</f>
        <v/>
      </c>
      <c r="X1626" s="18">
        <f>MAX(0,ROUNDDOWN(M1626-J1626-N1626-K1626-R1626,-3))</f>
        <v/>
      </c>
      <c r="Y1626" s="18">
        <f>IF(W1626&lt;=0,0,ROUNDDOWN((W1626*LOOKUP(W1626,{0,1950001,3300001,6950001,9000001,18000001,40000001},{0.05,0.1,0.2,0.23,0.33,0.4,0.45})-LOOKUP(W1626,{0,1950001,3300001,6950001,9000001,18000001,40000001},{0,97500,427500,636000,1536000,2796000,4796000}))*1.021,-2))</f>
        <v/>
      </c>
      <c r="Z1626" s="18">
        <f>IF(X1626&lt;=0,0,ROUNDDOWN((X1626*LOOKUP(X1626,{0,1950001,3300001,6950001,9000001,18000001,40000001},{0.05,0.1,0.2,0.23,0.33,0.4,0.45})-LOOKUP(X1626,{0,1950001,3300001,6950001,9000001,18000001,40000001},{0,97500,427500,636000,1536000,2796000,4796000}))*1.021,-2))</f>
        <v/>
      </c>
      <c r="AA1626" s="18">
        <f>MAX(0,ROUNDDOWN(M1626-J1626-430000-L1626-0,-3))</f>
        <v/>
      </c>
      <c r="AB1626" s="18">
        <f>MAX(0,ROUNDDOWN(M1626-J1626-430000-L1626-V1626,-3))</f>
        <v/>
      </c>
      <c r="AC1626" s="18">
        <f>IF(M1626&lt;=450000,0,MAX(0,ROUNDDOWN(AA1626*0.06-MIN(50000,AA1626)*0.03,-2))+MAX(0,ROUNDDOWN(AA1626*0.04-MIN(50000,AA1626)*0.02,-2)))</f>
        <v/>
      </c>
      <c r="AD1626" s="18">
        <f>IF(M1626&lt;=450000,0,MAX(0,ROUNDDOWN(AB1626*0.06-MIN(50000,AB1626)*0.03,-2))+MAX(0,ROUNDDOWN(AB1626*0.04-MIN(50000,AB1626)*0.02,-2)))</f>
        <v/>
      </c>
      <c r="AE1626" s="18">
        <f>Y1626-Z1626</f>
        <v/>
      </c>
      <c r="AF1626" s="18">
        <f>AC1626-AD1626</f>
        <v/>
      </c>
      <c r="AG1626" s="18">
        <f>AE1626+AF1626</f>
        <v/>
      </c>
      <c r="AH1626" s="20">
        <f>IF(W1626&lt;=0,0,LOOKUP(W1626,{0,1950001,3300001,6950001,9000001,18000001,40000001},{0.05,0.1,0.2,0.23,0.33,0.4,0.45}))</f>
        <v/>
      </c>
    </row>
    <row r="1627">
      <c r="A1627" t="inlineStr">
        <is>
          <t>1万円刻み 一般8万円</t>
        </is>
      </c>
      <c r="B1627" s="18">
        <f>'4_1万円刻み'!$A$516</f>
        <v/>
      </c>
      <c r="C1627" s="19" t="n">
        <v>2026</v>
      </c>
      <c r="D1627" t="inlineStr">
        <is>
          <t>いいえ</t>
        </is>
      </c>
      <c r="E1627" s="18" t="n">
        <v>80000</v>
      </c>
      <c r="F1627" s="18" t="n">
        <v>0</v>
      </c>
      <c r="G1627" s="18" t="n">
        <v>0</v>
      </c>
      <c r="H1627" s="18" t="n">
        <v>0</v>
      </c>
      <c r="I1627" s="18" t="n">
        <v>0</v>
      </c>
      <c r="J1627" s="18">
        <f>ROUND(MIN(B1627/12,650000)*12*0.0915+MIN(B1627/12,1390000)*12*(0.0504+0)+B1627*0.005,0)</f>
        <v/>
      </c>
      <c r="K1627" s="18" t="n">
        <v>0</v>
      </c>
      <c r="L1627" s="18" t="n">
        <v>0</v>
      </c>
      <c r="M1627" s="18">
        <f>ROUND(IF(C1627&gt;=2026,IF(B1627&lt;741000,0,IF(B1627&lt;2191000,B1627-740000,IF(B1627&lt;2193000,1451000,IF(B1627&lt;2196000,1453000,IF(B1627&lt;2200000,1456000,IF(B1627&lt;3600000,ROUNDDOWN(B1627/4,-3)*2.8-80000,IF(B1627&lt;6600000,ROUNDDOWN(B1627/4,-3)*3.2-440000,IF(B1627&lt;8500000,ROUNDDOWN(B1627*0.9,0)-1100000,B1627-1950000)))))))),IF(B1627&lt;651000,0,IF(B1627&lt;1900000,B1627-650000,IF(B1627&lt;3600000,ROUNDDOWN(B1627/4,-3)*2.8-80000,IF(B1627&lt;6600000,ROUNDDOWN(B1627/4,-3)*3.2-440000,IF(B1627&lt;8500000,ROUNDDOWN(B1627*0.9,0)-1100000,B1627-1950000)))))),0)</f>
        <v/>
      </c>
      <c r="N1627" s="18">
        <f>IF(M1627&gt;23500000,NA(),IF(C1627&gt;=2026,IF(M1627&lt;=4890000,1040000,IF(M1627&lt;=6550000,670000,620000)),IF(M1627&lt;=1320000,950000,IF(M1627&lt;=3360000,880000,IF(M1627&lt;=4890000,680000,IF(M1627&lt;=6550000,630000,580000))))))</f>
        <v/>
      </c>
      <c r="O1627" s="18">
        <f>IF(F1627&lt;=0,IF(AND(D1627="はい",C1627&gt;=2026,C1627&lt;=2027),IF(E1627&lt;=0,0,IF(E1627&lt;=30000,E1627,IF(E1627&lt;=60000,ROUNDUP(E1627/2,0)+15000,IF(E1627&lt;=120000,ROUNDUP(E1627/4,0)+30000,60000)))),IF(E1627&lt;=0,0,IF(E1627&lt;=20000,E1627,IF(E1627&lt;=40000,ROUNDUP(E1627/2,0)+10000,IF(E1627&lt;=80000,ROUNDUP(E1627/4,0)+20000,40000))))),IF(E1627&lt;=0,IF(F1627&lt;=0,0,IF(F1627&lt;=25000,F1627,IF(F1627&lt;=50000,ROUNDUP(F1627/2,0)+12500,IF(F1627&lt;=100000,ROUNDUP(F1627/4,0)+25000,50000)))),MAX(IF(F1627&lt;=0,0,IF(F1627&lt;=25000,F1627,IF(F1627&lt;=50000,ROUNDUP(F1627/2,0)+12500,IF(F1627&lt;=100000,ROUNDUP(F1627/4,0)+25000,50000)))),MIN(IF(AND(D1627="はい",C1627&gt;=2026,C1627&lt;=2027),IF(E1627&lt;=0,0,IF(E1627&lt;=30000,E1627,IF(E1627&lt;=60000,ROUNDUP(E1627/2,0)+15000,IF(E1627&lt;=120000,ROUNDUP(E1627/4,0)+30000,60000)))),IF(E1627&lt;=0,0,IF(E1627&lt;=20000,E1627,IF(E1627&lt;=40000,ROUNDUP(E1627/2,0)+10000,IF(E1627&lt;=80000,ROUNDUP(E1627/4,0)+20000,40000)))))+IF(F1627&lt;=0,0,IF(F1627&lt;=25000,F1627,IF(F1627&lt;=50000,ROUNDUP(F1627/2,0)+12500,IF(F1627&lt;=100000,ROUNDUP(F1627/4,0)+25000,50000)))),IF(AND(D1627="はい",C1627&gt;=2026,C1627&lt;=2027),60000,40000)))))</f>
        <v/>
      </c>
      <c r="P1627" s="18">
        <f>IF(G1627&lt;=0,0,IF(G1627&lt;=20000,G1627,IF(G1627&lt;=40000,ROUNDUP(G1627/2,0)+10000,IF(G1627&lt;=80000,ROUNDUP(G1627/4,0)+20000,40000))))</f>
        <v/>
      </c>
      <c r="Q1627" s="18">
        <f>IF(I1627&lt;=0,IF(H1627&lt;=0,0,IF(H1627&lt;=20000,H1627,IF(H1627&lt;=40000,ROUNDUP(H1627/2,0)+10000,IF(H1627&lt;=80000,ROUNDUP(H1627/4,0)+20000,40000)))),IF(H1627&lt;=0,IF(I1627&lt;=0,0,IF(I1627&lt;=25000,I1627,IF(I1627&lt;=50000,ROUNDUP(I1627/2,0)+12500,IF(I1627&lt;=100000,ROUNDUP(I1627/4,0)+25000,50000)))),MAX(IF(I1627&lt;=0,0,IF(I1627&lt;=25000,I1627,IF(I1627&lt;=50000,ROUNDUP(I1627/2,0)+12500,IF(I1627&lt;=100000,ROUNDUP(I1627/4,0)+25000,50000)))),MIN(IF(H1627&lt;=0,0,IF(H1627&lt;=20000,H1627,IF(H1627&lt;=40000,ROUNDUP(H1627/2,0)+10000,IF(H1627&lt;=80000,ROUNDUP(H1627/4,0)+20000,40000))))+IF(I1627&lt;=0,0,IF(I1627&lt;=25000,I1627,IF(I1627&lt;=50000,ROUNDUP(I1627/2,0)+12500,IF(I1627&lt;=100000,ROUNDUP(I1627/4,0)+25000,50000)))),40000))))</f>
        <v/>
      </c>
      <c r="R1627" s="18">
        <f>MIN(120000,O1627+P1627+Q1627)</f>
        <v/>
      </c>
      <c r="S1627" s="18">
        <f>IF(F1627&lt;=0,IF(E1627&lt;=0,0,IF(E1627&lt;=12000,E1627,IF(E1627&lt;=32000,ROUNDUP(E1627/2,0)+6000,IF(E1627&lt;=56000,ROUNDUP(E1627/4,0)+14000,28000)))),IF(E1627&lt;=0,IF(F1627&lt;=0,0,IF(F1627&lt;=15000,F1627,IF(F1627&lt;=40000,ROUNDUP(F1627/2,0)+7500,IF(F1627&lt;=70000,ROUNDUP(F1627/4,0)+17500,35000)))),MAX(IF(F1627&lt;=0,0,IF(F1627&lt;=15000,F1627,IF(F1627&lt;=40000,ROUNDUP(F1627/2,0)+7500,IF(F1627&lt;=70000,ROUNDUP(F1627/4,0)+17500,35000)))),MIN(IF(E1627&lt;=0,0,IF(E1627&lt;=12000,E1627,IF(E1627&lt;=32000,ROUNDUP(E1627/2,0)+6000,IF(E1627&lt;=56000,ROUNDUP(E1627/4,0)+14000,28000))))+IF(F1627&lt;=0,0,IF(F1627&lt;=15000,F1627,IF(F1627&lt;=40000,ROUNDUP(F1627/2,0)+7500,IF(F1627&lt;=70000,ROUNDUP(F1627/4,0)+17500,35000)))),28000))))</f>
        <v/>
      </c>
      <c r="T1627" s="18">
        <f>IF(G1627&lt;=0,0,IF(G1627&lt;=12000,G1627,IF(G1627&lt;=32000,ROUNDUP(G1627/2,0)+6000,IF(G1627&lt;=56000,ROUNDUP(G1627/4,0)+14000,28000))))</f>
        <v/>
      </c>
      <c r="U1627" s="18">
        <f>IF(I1627&lt;=0,IF(H1627&lt;=0,0,IF(H1627&lt;=12000,H1627,IF(H1627&lt;=32000,ROUNDUP(H1627/2,0)+6000,IF(H1627&lt;=56000,ROUNDUP(H1627/4,0)+14000,28000)))),IF(H1627&lt;=0,IF(I1627&lt;=0,0,IF(I1627&lt;=15000,I1627,IF(I1627&lt;=40000,ROUNDUP(I1627/2,0)+7500,IF(I1627&lt;=70000,ROUNDUP(I1627/4,0)+17500,35000)))),MAX(IF(I1627&lt;=0,0,IF(I1627&lt;=15000,I1627,IF(I1627&lt;=40000,ROUNDUP(I1627/2,0)+7500,IF(I1627&lt;=70000,ROUNDUP(I1627/4,0)+17500,35000)))),MIN(IF(H1627&lt;=0,0,IF(H1627&lt;=12000,H1627,IF(H1627&lt;=32000,ROUNDUP(H1627/2,0)+6000,IF(H1627&lt;=56000,ROUNDUP(H1627/4,0)+14000,28000))))+IF(I1627&lt;=0,0,IF(I1627&lt;=15000,I1627,IF(I1627&lt;=40000,ROUNDUP(I1627/2,0)+7500,IF(I1627&lt;=70000,ROUNDUP(I1627/4,0)+17500,35000)))),28000))))</f>
        <v/>
      </c>
      <c r="V1627" s="18">
        <f>MIN(70000,S1627+T1627+U1627)</f>
        <v/>
      </c>
      <c r="W1627" s="18">
        <f>MAX(0,ROUNDDOWN(M1627-J1627-N1627-K1627-0,-3))</f>
        <v/>
      </c>
      <c r="X1627" s="18">
        <f>MAX(0,ROUNDDOWN(M1627-J1627-N1627-K1627-R1627,-3))</f>
        <v/>
      </c>
      <c r="Y1627" s="18">
        <f>IF(W1627&lt;=0,0,ROUNDDOWN((W1627*LOOKUP(W1627,{0,1950001,3300001,6950001,9000001,18000001,40000001},{0.05,0.1,0.2,0.23,0.33,0.4,0.45})-LOOKUP(W1627,{0,1950001,3300001,6950001,9000001,18000001,40000001},{0,97500,427500,636000,1536000,2796000,4796000}))*1.021,-2))</f>
        <v/>
      </c>
      <c r="Z1627" s="18">
        <f>IF(X1627&lt;=0,0,ROUNDDOWN((X1627*LOOKUP(X1627,{0,1950001,3300001,6950001,9000001,18000001,40000001},{0.05,0.1,0.2,0.23,0.33,0.4,0.45})-LOOKUP(X1627,{0,1950001,3300001,6950001,9000001,18000001,40000001},{0,97500,427500,636000,1536000,2796000,4796000}))*1.021,-2))</f>
        <v/>
      </c>
      <c r="AA1627" s="18">
        <f>MAX(0,ROUNDDOWN(M1627-J1627-430000-L1627-0,-3))</f>
        <v/>
      </c>
      <c r="AB1627" s="18">
        <f>MAX(0,ROUNDDOWN(M1627-J1627-430000-L1627-V1627,-3))</f>
        <v/>
      </c>
      <c r="AC1627" s="18">
        <f>IF(M1627&lt;=450000,0,MAX(0,ROUNDDOWN(AA1627*0.06-MIN(50000,AA1627)*0.03,-2))+MAX(0,ROUNDDOWN(AA1627*0.04-MIN(50000,AA1627)*0.02,-2)))</f>
        <v/>
      </c>
      <c r="AD1627" s="18">
        <f>IF(M1627&lt;=450000,0,MAX(0,ROUNDDOWN(AB1627*0.06-MIN(50000,AB1627)*0.03,-2))+MAX(0,ROUNDDOWN(AB1627*0.04-MIN(50000,AB1627)*0.02,-2)))</f>
        <v/>
      </c>
      <c r="AE1627" s="18">
        <f>Y1627-Z1627</f>
        <v/>
      </c>
      <c r="AF1627" s="18">
        <f>AC1627-AD1627</f>
        <v/>
      </c>
      <c r="AG1627" s="18">
        <f>AE1627+AF1627</f>
        <v/>
      </c>
      <c r="AH1627" s="20">
        <f>IF(W1627&lt;=0,0,LOOKUP(W1627,{0,1950001,3300001,6950001,9000001,18000001,40000001},{0.05,0.1,0.2,0.23,0.33,0.4,0.45}))</f>
        <v/>
      </c>
    </row>
    <row r="1628">
      <c r="A1628" t="inlineStr">
        <is>
          <t>1万円刻み 特例あり一般12万円</t>
        </is>
      </c>
      <c r="B1628" s="18">
        <f>'4_1万円刻み'!$A$516</f>
        <v/>
      </c>
      <c r="C1628" s="19" t="n">
        <v>2026</v>
      </c>
      <c r="D1628" t="inlineStr">
        <is>
          <t>はい</t>
        </is>
      </c>
      <c r="E1628" s="18" t="n">
        <v>120000</v>
      </c>
      <c r="F1628" s="18" t="n">
        <v>0</v>
      </c>
      <c r="G1628" s="18" t="n">
        <v>0</v>
      </c>
      <c r="H1628" s="18" t="n">
        <v>0</v>
      </c>
      <c r="I1628" s="18" t="n">
        <v>0</v>
      </c>
      <c r="J1628" s="18">
        <f>ROUND(MIN(B1628/12,650000)*12*0.0915+MIN(B1628/12,1390000)*12*(0.0504+0)+B1628*0.005,0)</f>
        <v/>
      </c>
      <c r="K1628" s="18" t="n">
        <v>0</v>
      </c>
      <c r="L1628" s="18" t="n">
        <v>0</v>
      </c>
      <c r="M1628" s="18">
        <f>ROUND(IF(C1628&gt;=2026,IF(B1628&lt;741000,0,IF(B1628&lt;2191000,B1628-740000,IF(B1628&lt;2193000,1451000,IF(B1628&lt;2196000,1453000,IF(B1628&lt;2200000,1456000,IF(B1628&lt;3600000,ROUNDDOWN(B1628/4,-3)*2.8-80000,IF(B1628&lt;6600000,ROUNDDOWN(B1628/4,-3)*3.2-440000,IF(B1628&lt;8500000,ROUNDDOWN(B1628*0.9,0)-1100000,B1628-1950000)))))))),IF(B1628&lt;651000,0,IF(B1628&lt;1900000,B1628-650000,IF(B1628&lt;3600000,ROUNDDOWN(B1628/4,-3)*2.8-80000,IF(B1628&lt;6600000,ROUNDDOWN(B1628/4,-3)*3.2-440000,IF(B1628&lt;8500000,ROUNDDOWN(B1628*0.9,0)-1100000,B1628-1950000)))))),0)</f>
        <v/>
      </c>
      <c r="N1628" s="18">
        <f>IF(M1628&gt;23500000,NA(),IF(C1628&gt;=2026,IF(M1628&lt;=4890000,1040000,IF(M1628&lt;=6550000,670000,620000)),IF(M1628&lt;=1320000,950000,IF(M1628&lt;=3360000,880000,IF(M1628&lt;=4890000,680000,IF(M1628&lt;=6550000,630000,580000))))))</f>
        <v/>
      </c>
      <c r="O1628" s="18">
        <f>IF(F1628&lt;=0,IF(AND(D1628="はい",C1628&gt;=2026,C1628&lt;=2027),IF(E1628&lt;=0,0,IF(E1628&lt;=30000,E1628,IF(E1628&lt;=60000,ROUNDUP(E1628/2,0)+15000,IF(E1628&lt;=120000,ROUNDUP(E1628/4,0)+30000,60000)))),IF(E1628&lt;=0,0,IF(E1628&lt;=20000,E1628,IF(E1628&lt;=40000,ROUNDUP(E1628/2,0)+10000,IF(E1628&lt;=80000,ROUNDUP(E1628/4,0)+20000,40000))))),IF(E1628&lt;=0,IF(F1628&lt;=0,0,IF(F1628&lt;=25000,F1628,IF(F1628&lt;=50000,ROUNDUP(F1628/2,0)+12500,IF(F1628&lt;=100000,ROUNDUP(F1628/4,0)+25000,50000)))),MAX(IF(F1628&lt;=0,0,IF(F1628&lt;=25000,F1628,IF(F1628&lt;=50000,ROUNDUP(F1628/2,0)+12500,IF(F1628&lt;=100000,ROUNDUP(F1628/4,0)+25000,50000)))),MIN(IF(AND(D1628="はい",C1628&gt;=2026,C1628&lt;=2027),IF(E1628&lt;=0,0,IF(E1628&lt;=30000,E1628,IF(E1628&lt;=60000,ROUNDUP(E1628/2,0)+15000,IF(E1628&lt;=120000,ROUNDUP(E1628/4,0)+30000,60000)))),IF(E1628&lt;=0,0,IF(E1628&lt;=20000,E1628,IF(E1628&lt;=40000,ROUNDUP(E1628/2,0)+10000,IF(E1628&lt;=80000,ROUNDUP(E1628/4,0)+20000,40000)))))+IF(F1628&lt;=0,0,IF(F1628&lt;=25000,F1628,IF(F1628&lt;=50000,ROUNDUP(F1628/2,0)+12500,IF(F1628&lt;=100000,ROUNDUP(F1628/4,0)+25000,50000)))),IF(AND(D1628="はい",C1628&gt;=2026,C1628&lt;=2027),60000,40000)))))</f>
        <v/>
      </c>
      <c r="P1628" s="18">
        <f>IF(G1628&lt;=0,0,IF(G1628&lt;=20000,G1628,IF(G1628&lt;=40000,ROUNDUP(G1628/2,0)+10000,IF(G1628&lt;=80000,ROUNDUP(G1628/4,0)+20000,40000))))</f>
        <v/>
      </c>
      <c r="Q1628" s="18">
        <f>IF(I1628&lt;=0,IF(H1628&lt;=0,0,IF(H1628&lt;=20000,H1628,IF(H1628&lt;=40000,ROUNDUP(H1628/2,0)+10000,IF(H1628&lt;=80000,ROUNDUP(H1628/4,0)+20000,40000)))),IF(H1628&lt;=0,IF(I1628&lt;=0,0,IF(I1628&lt;=25000,I1628,IF(I1628&lt;=50000,ROUNDUP(I1628/2,0)+12500,IF(I1628&lt;=100000,ROUNDUP(I1628/4,0)+25000,50000)))),MAX(IF(I1628&lt;=0,0,IF(I1628&lt;=25000,I1628,IF(I1628&lt;=50000,ROUNDUP(I1628/2,0)+12500,IF(I1628&lt;=100000,ROUNDUP(I1628/4,0)+25000,50000)))),MIN(IF(H1628&lt;=0,0,IF(H1628&lt;=20000,H1628,IF(H1628&lt;=40000,ROUNDUP(H1628/2,0)+10000,IF(H1628&lt;=80000,ROUNDUP(H1628/4,0)+20000,40000))))+IF(I1628&lt;=0,0,IF(I1628&lt;=25000,I1628,IF(I1628&lt;=50000,ROUNDUP(I1628/2,0)+12500,IF(I1628&lt;=100000,ROUNDUP(I1628/4,0)+25000,50000)))),40000))))</f>
        <v/>
      </c>
      <c r="R1628" s="18">
        <f>MIN(120000,O1628+P1628+Q1628)</f>
        <v/>
      </c>
      <c r="S1628" s="18">
        <f>IF(F1628&lt;=0,IF(E1628&lt;=0,0,IF(E1628&lt;=12000,E1628,IF(E1628&lt;=32000,ROUNDUP(E1628/2,0)+6000,IF(E1628&lt;=56000,ROUNDUP(E1628/4,0)+14000,28000)))),IF(E1628&lt;=0,IF(F1628&lt;=0,0,IF(F1628&lt;=15000,F1628,IF(F1628&lt;=40000,ROUNDUP(F1628/2,0)+7500,IF(F1628&lt;=70000,ROUNDUP(F1628/4,0)+17500,35000)))),MAX(IF(F1628&lt;=0,0,IF(F1628&lt;=15000,F1628,IF(F1628&lt;=40000,ROUNDUP(F1628/2,0)+7500,IF(F1628&lt;=70000,ROUNDUP(F1628/4,0)+17500,35000)))),MIN(IF(E1628&lt;=0,0,IF(E1628&lt;=12000,E1628,IF(E1628&lt;=32000,ROUNDUP(E1628/2,0)+6000,IF(E1628&lt;=56000,ROUNDUP(E1628/4,0)+14000,28000))))+IF(F1628&lt;=0,0,IF(F1628&lt;=15000,F1628,IF(F1628&lt;=40000,ROUNDUP(F1628/2,0)+7500,IF(F1628&lt;=70000,ROUNDUP(F1628/4,0)+17500,35000)))),28000))))</f>
        <v/>
      </c>
      <c r="T1628" s="18">
        <f>IF(G1628&lt;=0,0,IF(G1628&lt;=12000,G1628,IF(G1628&lt;=32000,ROUNDUP(G1628/2,0)+6000,IF(G1628&lt;=56000,ROUNDUP(G1628/4,0)+14000,28000))))</f>
        <v/>
      </c>
      <c r="U1628" s="18">
        <f>IF(I1628&lt;=0,IF(H1628&lt;=0,0,IF(H1628&lt;=12000,H1628,IF(H1628&lt;=32000,ROUNDUP(H1628/2,0)+6000,IF(H1628&lt;=56000,ROUNDUP(H1628/4,0)+14000,28000)))),IF(H1628&lt;=0,IF(I1628&lt;=0,0,IF(I1628&lt;=15000,I1628,IF(I1628&lt;=40000,ROUNDUP(I1628/2,0)+7500,IF(I1628&lt;=70000,ROUNDUP(I1628/4,0)+17500,35000)))),MAX(IF(I1628&lt;=0,0,IF(I1628&lt;=15000,I1628,IF(I1628&lt;=40000,ROUNDUP(I1628/2,0)+7500,IF(I1628&lt;=70000,ROUNDUP(I1628/4,0)+17500,35000)))),MIN(IF(H1628&lt;=0,0,IF(H1628&lt;=12000,H1628,IF(H1628&lt;=32000,ROUNDUP(H1628/2,0)+6000,IF(H1628&lt;=56000,ROUNDUP(H1628/4,0)+14000,28000))))+IF(I1628&lt;=0,0,IF(I1628&lt;=15000,I1628,IF(I1628&lt;=40000,ROUNDUP(I1628/2,0)+7500,IF(I1628&lt;=70000,ROUNDUP(I1628/4,0)+17500,35000)))),28000))))</f>
        <v/>
      </c>
      <c r="V1628" s="18">
        <f>MIN(70000,S1628+T1628+U1628)</f>
        <v/>
      </c>
      <c r="W1628" s="18">
        <f>MAX(0,ROUNDDOWN(M1628-J1628-N1628-K1628-0,-3))</f>
        <v/>
      </c>
      <c r="X1628" s="18">
        <f>MAX(0,ROUNDDOWN(M1628-J1628-N1628-K1628-R1628,-3))</f>
        <v/>
      </c>
      <c r="Y1628" s="18">
        <f>IF(W1628&lt;=0,0,ROUNDDOWN((W1628*LOOKUP(W1628,{0,1950001,3300001,6950001,9000001,18000001,40000001},{0.05,0.1,0.2,0.23,0.33,0.4,0.45})-LOOKUP(W1628,{0,1950001,3300001,6950001,9000001,18000001,40000001},{0,97500,427500,636000,1536000,2796000,4796000}))*1.021,-2))</f>
        <v/>
      </c>
      <c r="Z1628" s="18">
        <f>IF(X1628&lt;=0,0,ROUNDDOWN((X1628*LOOKUP(X1628,{0,1950001,3300001,6950001,9000001,18000001,40000001},{0.05,0.1,0.2,0.23,0.33,0.4,0.45})-LOOKUP(X1628,{0,1950001,3300001,6950001,9000001,18000001,40000001},{0,97500,427500,636000,1536000,2796000,4796000}))*1.021,-2))</f>
        <v/>
      </c>
      <c r="AA1628" s="18">
        <f>MAX(0,ROUNDDOWN(M1628-J1628-430000-L1628-0,-3))</f>
        <v/>
      </c>
      <c r="AB1628" s="18">
        <f>MAX(0,ROUNDDOWN(M1628-J1628-430000-L1628-V1628,-3))</f>
        <v/>
      </c>
      <c r="AC1628" s="18">
        <f>IF(M1628&lt;=450000,0,MAX(0,ROUNDDOWN(AA1628*0.06-MIN(50000,AA1628)*0.03,-2))+MAX(0,ROUNDDOWN(AA1628*0.04-MIN(50000,AA1628)*0.02,-2)))</f>
        <v/>
      </c>
      <c r="AD1628" s="18">
        <f>IF(M1628&lt;=450000,0,MAX(0,ROUNDDOWN(AB1628*0.06-MIN(50000,AB1628)*0.03,-2))+MAX(0,ROUNDDOWN(AB1628*0.04-MIN(50000,AB1628)*0.02,-2)))</f>
        <v/>
      </c>
      <c r="AE1628" s="18">
        <f>Y1628-Z1628</f>
        <v/>
      </c>
      <c r="AF1628" s="18">
        <f>AC1628-AD1628</f>
        <v/>
      </c>
      <c r="AG1628" s="18">
        <f>AE1628+AF1628</f>
        <v/>
      </c>
      <c r="AH1628" s="20">
        <f>IF(W1628&lt;=0,0,LOOKUP(W1628,{0,1950001,3300001,6950001,9000001,18000001,40000001},{0.05,0.1,0.2,0.23,0.33,0.4,0.45}))</f>
        <v/>
      </c>
    </row>
    <row r="1629">
      <c r="A1629" t="inlineStr">
        <is>
          <t>1万円刻み 3区分8万円ずつ</t>
        </is>
      </c>
      <c r="B1629" s="18">
        <f>'4_1万円刻み'!$A$517</f>
        <v/>
      </c>
      <c r="C1629" s="19" t="n">
        <v>2026</v>
      </c>
      <c r="D1629" t="inlineStr">
        <is>
          <t>いいえ</t>
        </is>
      </c>
      <c r="E1629" s="18" t="n">
        <v>80000</v>
      </c>
      <c r="F1629" s="18" t="n">
        <v>0</v>
      </c>
      <c r="G1629" s="18" t="n">
        <v>80000</v>
      </c>
      <c r="H1629" s="18" t="n">
        <v>80000</v>
      </c>
      <c r="I1629" s="18" t="n">
        <v>0</v>
      </c>
      <c r="J1629" s="18">
        <f>ROUND(MIN(B1629/12,650000)*12*0.0915+MIN(B1629/12,1390000)*12*(0.0504+0)+B1629*0.005,0)</f>
        <v/>
      </c>
      <c r="K1629" s="18" t="n">
        <v>0</v>
      </c>
      <c r="L1629" s="18" t="n">
        <v>0</v>
      </c>
      <c r="M1629" s="18">
        <f>ROUND(IF(C1629&gt;=2026,IF(B1629&lt;741000,0,IF(B1629&lt;2191000,B1629-740000,IF(B1629&lt;2193000,1451000,IF(B1629&lt;2196000,1453000,IF(B1629&lt;2200000,1456000,IF(B1629&lt;3600000,ROUNDDOWN(B1629/4,-3)*2.8-80000,IF(B1629&lt;6600000,ROUNDDOWN(B1629/4,-3)*3.2-440000,IF(B1629&lt;8500000,ROUNDDOWN(B1629*0.9,0)-1100000,B1629-1950000)))))))),IF(B1629&lt;651000,0,IF(B1629&lt;1900000,B1629-650000,IF(B1629&lt;3600000,ROUNDDOWN(B1629/4,-3)*2.8-80000,IF(B1629&lt;6600000,ROUNDDOWN(B1629/4,-3)*3.2-440000,IF(B1629&lt;8500000,ROUNDDOWN(B1629*0.9,0)-1100000,B1629-1950000)))))),0)</f>
        <v/>
      </c>
      <c r="N1629" s="18">
        <f>IF(M1629&gt;23500000,NA(),IF(C1629&gt;=2026,IF(M1629&lt;=4890000,1040000,IF(M1629&lt;=6550000,670000,620000)),IF(M1629&lt;=1320000,950000,IF(M1629&lt;=3360000,880000,IF(M1629&lt;=4890000,680000,IF(M1629&lt;=6550000,630000,580000))))))</f>
        <v/>
      </c>
      <c r="O1629" s="18">
        <f>IF(F1629&lt;=0,IF(AND(D1629="はい",C1629&gt;=2026,C1629&lt;=2027),IF(E1629&lt;=0,0,IF(E1629&lt;=30000,E1629,IF(E1629&lt;=60000,ROUNDUP(E1629/2,0)+15000,IF(E1629&lt;=120000,ROUNDUP(E1629/4,0)+30000,60000)))),IF(E1629&lt;=0,0,IF(E1629&lt;=20000,E1629,IF(E1629&lt;=40000,ROUNDUP(E1629/2,0)+10000,IF(E1629&lt;=80000,ROUNDUP(E1629/4,0)+20000,40000))))),IF(E1629&lt;=0,IF(F1629&lt;=0,0,IF(F1629&lt;=25000,F1629,IF(F1629&lt;=50000,ROUNDUP(F1629/2,0)+12500,IF(F1629&lt;=100000,ROUNDUP(F1629/4,0)+25000,50000)))),MAX(IF(F1629&lt;=0,0,IF(F1629&lt;=25000,F1629,IF(F1629&lt;=50000,ROUNDUP(F1629/2,0)+12500,IF(F1629&lt;=100000,ROUNDUP(F1629/4,0)+25000,50000)))),MIN(IF(AND(D1629="はい",C1629&gt;=2026,C1629&lt;=2027),IF(E1629&lt;=0,0,IF(E1629&lt;=30000,E1629,IF(E1629&lt;=60000,ROUNDUP(E1629/2,0)+15000,IF(E1629&lt;=120000,ROUNDUP(E1629/4,0)+30000,60000)))),IF(E1629&lt;=0,0,IF(E1629&lt;=20000,E1629,IF(E1629&lt;=40000,ROUNDUP(E1629/2,0)+10000,IF(E1629&lt;=80000,ROUNDUP(E1629/4,0)+20000,40000)))))+IF(F1629&lt;=0,0,IF(F1629&lt;=25000,F1629,IF(F1629&lt;=50000,ROUNDUP(F1629/2,0)+12500,IF(F1629&lt;=100000,ROUNDUP(F1629/4,0)+25000,50000)))),IF(AND(D1629="はい",C1629&gt;=2026,C1629&lt;=2027),60000,40000)))))</f>
        <v/>
      </c>
      <c r="P1629" s="18">
        <f>IF(G1629&lt;=0,0,IF(G1629&lt;=20000,G1629,IF(G1629&lt;=40000,ROUNDUP(G1629/2,0)+10000,IF(G1629&lt;=80000,ROUNDUP(G1629/4,0)+20000,40000))))</f>
        <v/>
      </c>
      <c r="Q1629" s="18">
        <f>IF(I1629&lt;=0,IF(H1629&lt;=0,0,IF(H1629&lt;=20000,H1629,IF(H1629&lt;=40000,ROUNDUP(H1629/2,0)+10000,IF(H1629&lt;=80000,ROUNDUP(H1629/4,0)+20000,40000)))),IF(H1629&lt;=0,IF(I1629&lt;=0,0,IF(I1629&lt;=25000,I1629,IF(I1629&lt;=50000,ROUNDUP(I1629/2,0)+12500,IF(I1629&lt;=100000,ROUNDUP(I1629/4,0)+25000,50000)))),MAX(IF(I1629&lt;=0,0,IF(I1629&lt;=25000,I1629,IF(I1629&lt;=50000,ROUNDUP(I1629/2,0)+12500,IF(I1629&lt;=100000,ROUNDUP(I1629/4,0)+25000,50000)))),MIN(IF(H1629&lt;=0,0,IF(H1629&lt;=20000,H1629,IF(H1629&lt;=40000,ROUNDUP(H1629/2,0)+10000,IF(H1629&lt;=80000,ROUNDUP(H1629/4,0)+20000,40000))))+IF(I1629&lt;=0,0,IF(I1629&lt;=25000,I1629,IF(I1629&lt;=50000,ROUNDUP(I1629/2,0)+12500,IF(I1629&lt;=100000,ROUNDUP(I1629/4,0)+25000,50000)))),40000))))</f>
        <v/>
      </c>
      <c r="R1629" s="18">
        <f>MIN(120000,O1629+P1629+Q1629)</f>
        <v/>
      </c>
      <c r="S1629" s="18">
        <f>IF(F1629&lt;=0,IF(E1629&lt;=0,0,IF(E1629&lt;=12000,E1629,IF(E1629&lt;=32000,ROUNDUP(E1629/2,0)+6000,IF(E1629&lt;=56000,ROUNDUP(E1629/4,0)+14000,28000)))),IF(E1629&lt;=0,IF(F1629&lt;=0,0,IF(F1629&lt;=15000,F1629,IF(F1629&lt;=40000,ROUNDUP(F1629/2,0)+7500,IF(F1629&lt;=70000,ROUNDUP(F1629/4,0)+17500,35000)))),MAX(IF(F1629&lt;=0,0,IF(F1629&lt;=15000,F1629,IF(F1629&lt;=40000,ROUNDUP(F1629/2,0)+7500,IF(F1629&lt;=70000,ROUNDUP(F1629/4,0)+17500,35000)))),MIN(IF(E1629&lt;=0,0,IF(E1629&lt;=12000,E1629,IF(E1629&lt;=32000,ROUNDUP(E1629/2,0)+6000,IF(E1629&lt;=56000,ROUNDUP(E1629/4,0)+14000,28000))))+IF(F1629&lt;=0,0,IF(F1629&lt;=15000,F1629,IF(F1629&lt;=40000,ROUNDUP(F1629/2,0)+7500,IF(F1629&lt;=70000,ROUNDUP(F1629/4,0)+17500,35000)))),28000))))</f>
        <v/>
      </c>
      <c r="T1629" s="18">
        <f>IF(G1629&lt;=0,0,IF(G1629&lt;=12000,G1629,IF(G1629&lt;=32000,ROUNDUP(G1629/2,0)+6000,IF(G1629&lt;=56000,ROUNDUP(G1629/4,0)+14000,28000))))</f>
        <v/>
      </c>
      <c r="U1629" s="18">
        <f>IF(I1629&lt;=0,IF(H1629&lt;=0,0,IF(H1629&lt;=12000,H1629,IF(H1629&lt;=32000,ROUNDUP(H1629/2,0)+6000,IF(H1629&lt;=56000,ROUNDUP(H1629/4,0)+14000,28000)))),IF(H1629&lt;=0,IF(I1629&lt;=0,0,IF(I1629&lt;=15000,I1629,IF(I1629&lt;=40000,ROUNDUP(I1629/2,0)+7500,IF(I1629&lt;=70000,ROUNDUP(I1629/4,0)+17500,35000)))),MAX(IF(I1629&lt;=0,0,IF(I1629&lt;=15000,I1629,IF(I1629&lt;=40000,ROUNDUP(I1629/2,0)+7500,IF(I1629&lt;=70000,ROUNDUP(I1629/4,0)+17500,35000)))),MIN(IF(H1629&lt;=0,0,IF(H1629&lt;=12000,H1629,IF(H1629&lt;=32000,ROUNDUP(H1629/2,0)+6000,IF(H1629&lt;=56000,ROUNDUP(H1629/4,0)+14000,28000))))+IF(I1629&lt;=0,0,IF(I1629&lt;=15000,I1629,IF(I1629&lt;=40000,ROUNDUP(I1629/2,0)+7500,IF(I1629&lt;=70000,ROUNDUP(I1629/4,0)+17500,35000)))),28000))))</f>
        <v/>
      </c>
      <c r="V1629" s="18">
        <f>MIN(70000,S1629+T1629+U1629)</f>
        <v/>
      </c>
      <c r="W1629" s="18">
        <f>MAX(0,ROUNDDOWN(M1629-J1629-N1629-K1629-0,-3))</f>
        <v/>
      </c>
      <c r="X1629" s="18">
        <f>MAX(0,ROUNDDOWN(M1629-J1629-N1629-K1629-R1629,-3))</f>
        <v/>
      </c>
      <c r="Y1629" s="18">
        <f>IF(W1629&lt;=0,0,ROUNDDOWN((W1629*LOOKUP(W1629,{0,1950001,3300001,6950001,9000001,18000001,40000001},{0.05,0.1,0.2,0.23,0.33,0.4,0.45})-LOOKUP(W1629,{0,1950001,3300001,6950001,9000001,18000001,40000001},{0,97500,427500,636000,1536000,2796000,4796000}))*1.021,-2))</f>
        <v/>
      </c>
      <c r="Z1629" s="18">
        <f>IF(X1629&lt;=0,0,ROUNDDOWN((X1629*LOOKUP(X1629,{0,1950001,3300001,6950001,9000001,18000001,40000001},{0.05,0.1,0.2,0.23,0.33,0.4,0.45})-LOOKUP(X1629,{0,1950001,3300001,6950001,9000001,18000001,40000001},{0,97500,427500,636000,1536000,2796000,4796000}))*1.021,-2))</f>
        <v/>
      </c>
      <c r="AA1629" s="18">
        <f>MAX(0,ROUNDDOWN(M1629-J1629-430000-L1629-0,-3))</f>
        <v/>
      </c>
      <c r="AB1629" s="18">
        <f>MAX(0,ROUNDDOWN(M1629-J1629-430000-L1629-V1629,-3))</f>
        <v/>
      </c>
      <c r="AC1629" s="18">
        <f>IF(M1629&lt;=450000,0,MAX(0,ROUNDDOWN(AA1629*0.06-MIN(50000,AA1629)*0.03,-2))+MAX(0,ROUNDDOWN(AA1629*0.04-MIN(50000,AA1629)*0.02,-2)))</f>
        <v/>
      </c>
      <c r="AD1629" s="18">
        <f>IF(M1629&lt;=450000,0,MAX(0,ROUNDDOWN(AB1629*0.06-MIN(50000,AB1629)*0.03,-2))+MAX(0,ROUNDDOWN(AB1629*0.04-MIN(50000,AB1629)*0.02,-2)))</f>
        <v/>
      </c>
      <c r="AE1629" s="18">
        <f>Y1629-Z1629</f>
        <v/>
      </c>
      <c r="AF1629" s="18">
        <f>AC1629-AD1629</f>
        <v/>
      </c>
      <c r="AG1629" s="18">
        <f>AE1629+AF1629</f>
        <v/>
      </c>
      <c r="AH1629" s="20">
        <f>IF(W1629&lt;=0,0,LOOKUP(W1629,{0,1950001,3300001,6950001,9000001,18000001,40000001},{0.05,0.1,0.2,0.23,0.33,0.4,0.45}))</f>
        <v/>
      </c>
    </row>
    <row r="1630">
      <c r="A1630" t="inlineStr">
        <is>
          <t>1万円刻み 一般8万円</t>
        </is>
      </c>
      <c r="B1630" s="18">
        <f>'4_1万円刻み'!$A$517</f>
        <v/>
      </c>
      <c r="C1630" s="19" t="n">
        <v>2026</v>
      </c>
      <c r="D1630" t="inlineStr">
        <is>
          <t>いいえ</t>
        </is>
      </c>
      <c r="E1630" s="18" t="n">
        <v>80000</v>
      </c>
      <c r="F1630" s="18" t="n">
        <v>0</v>
      </c>
      <c r="G1630" s="18" t="n">
        <v>0</v>
      </c>
      <c r="H1630" s="18" t="n">
        <v>0</v>
      </c>
      <c r="I1630" s="18" t="n">
        <v>0</v>
      </c>
      <c r="J1630" s="18">
        <f>ROUND(MIN(B1630/12,650000)*12*0.0915+MIN(B1630/12,1390000)*12*(0.0504+0)+B1630*0.005,0)</f>
        <v/>
      </c>
      <c r="K1630" s="18" t="n">
        <v>0</v>
      </c>
      <c r="L1630" s="18" t="n">
        <v>0</v>
      </c>
      <c r="M1630" s="18">
        <f>ROUND(IF(C1630&gt;=2026,IF(B1630&lt;741000,0,IF(B1630&lt;2191000,B1630-740000,IF(B1630&lt;2193000,1451000,IF(B1630&lt;2196000,1453000,IF(B1630&lt;2200000,1456000,IF(B1630&lt;3600000,ROUNDDOWN(B1630/4,-3)*2.8-80000,IF(B1630&lt;6600000,ROUNDDOWN(B1630/4,-3)*3.2-440000,IF(B1630&lt;8500000,ROUNDDOWN(B1630*0.9,0)-1100000,B1630-1950000)))))))),IF(B1630&lt;651000,0,IF(B1630&lt;1900000,B1630-650000,IF(B1630&lt;3600000,ROUNDDOWN(B1630/4,-3)*2.8-80000,IF(B1630&lt;6600000,ROUNDDOWN(B1630/4,-3)*3.2-440000,IF(B1630&lt;8500000,ROUNDDOWN(B1630*0.9,0)-1100000,B1630-1950000)))))),0)</f>
        <v/>
      </c>
      <c r="N1630" s="18">
        <f>IF(M1630&gt;23500000,NA(),IF(C1630&gt;=2026,IF(M1630&lt;=4890000,1040000,IF(M1630&lt;=6550000,670000,620000)),IF(M1630&lt;=1320000,950000,IF(M1630&lt;=3360000,880000,IF(M1630&lt;=4890000,680000,IF(M1630&lt;=6550000,630000,580000))))))</f>
        <v/>
      </c>
      <c r="O1630" s="18">
        <f>IF(F1630&lt;=0,IF(AND(D1630="はい",C1630&gt;=2026,C1630&lt;=2027),IF(E1630&lt;=0,0,IF(E1630&lt;=30000,E1630,IF(E1630&lt;=60000,ROUNDUP(E1630/2,0)+15000,IF(E1630&lt;=120000,ROUNDUP(E1630/4,0)+30000,60000)))),IF(E1630&lt;=0,0,IF(E1630&lt;=20000,E1630,IF(E1630&lt;=40000,ROUNDUP(E1630/2,0)+10000,IF(E1630&lt;=80000,ROUNDUP(E1630/4,0)+20000,40000))))),IF(E1630&lt;=0,IF(F1630&lt;=0,0,IF(F1630&lt;=25000,F1630,IF(F1630&lt;=50000,ROUNDUP(F1630/2,0)+12500,IF(F1630&lt;=100000,ROUNDUP(F1630/4,0)+25000,50000)))),MAX(IF(F1630&lt;=0,0,IF(F1630&lt;=25000,F1630,IF(F1630&lt;=50000,ROUNDUP(F1630/2,0)+12500,IF(F1630&lt;=100000,ROUNDUP(F1630/4,0)+25000,50000)))),MIN(IF(AND(D1630="はい",C1630&gt;=2026,C1630&lt;=2027),IF(E1630&lt;=0,0,IF(E1630&lt;=30000,E1630,IF(E1630&lt;=60000,ROUNDUP(E1630/2,0)+15000,IF(E1630&lt;=120000,ROUNDUP(E1630/4,0)+30000,60000)))),IF(E1630&lt;=0,0,IF(E1630&lt;=20000,E1630,IF(E1630&lt;=40000,ROUNDUP(E1630/2,0)+10000,IF(E1630&lt;=80000,ROUNDUP(E1630/4,0)+20000,40000)))))+IF(F1630&lt;=0,0,IF(F1630&lt;=25000,F1630,IF(F1630&lt;=50000,ROUNDUP(F1630/2,0)+12500,IF(F1630&lt;=100000,ROUNDUP(F1630/4,0)+25000,50000)))),IF(AND(D1630="はい",C1630&gt;=2026,C1630&lt;=2027),60000,40000)))))</f>
        <v/>
      </c>
      <c r="P1630" s="18">
        <f>IF(G1630&lt;=0,0,IF(G1630&lt;=20000,G1630,IF(G1630&lt;=40000,ROUNDUP(G1630/2,0)+10000,IF(G1630&lt;=80000,ROUNDUP(G1630/4,0)+20000,40000))))</f>
        <v/>
      </c>
      <c r="Q1630" s="18">
        <f>IF(I1630&lt;=0,IF(H1630&lt;=0,0,IF(H1630&lt;=20000,H1630,IF(H1630&lt;=40000,ROUNDUP(H1630/2,0)+10000,IF(H1630&lt;=80000,ROUNDUP(H1630/4,0)+20000,40000)))),IF(H1630&lt;=0,IF(I1630&lt;=0,0,IF(I1630&lt;=25000,I1630,IF(I1630&lt;=50000,ROUNDUP(I1630/2,0)+12500,IF(I1630&lt;=100000,ROUNDUP(I1630/4,0)+25000,50000)))),MAX(IF(I1630&lt;=0,0,IF(I1630&lt;=25000,I1630,IF(I1630&lt;=50000,ROUNDUP(I1630/2,0)+12500,IF(I1630&lt;=100000,ROUNDUP(I1630/4,0)+25000,50000)))),MIN(IF(H1630&lt;=0,0,IF(H1630&lt;=20000,H1630,IF(H1630&lt;=40000,ROUNDUP(H1630/2,0)+10000,IF(H1630&lt;=80000,ROUNDUP(H1630/4,0)+20000,40000))))+IF(I1630&lt;=0,0,IF(I1630&lt;=25000,I1630,IF(I1630&lt;=50000,ROUNDUP(I1630/2,0)+12500,IF(I1630&lt;=100000,ROUNDUP(I1630/4,0)+25000,50000)))),40000))))</f>
        <v/>
      </c>
      <c r="R1630" s="18">
        <f>MIN(120000,O1630+P1630+Q1630)</f>
        <v/>
      </c>
      <c r="S1630" s="18">
        <f>IF(F1630&lt;=0,IF(E1630&lt;=0,0,IF(E1630&lt;=12000,E1630,IF(E1630&lt;=32000,ROUNDUP(E1630/2,0)+6000,IF(E1630&lt;=56000,ROUNDUP(E1630/4,0)+14000,28000)))),IF(E1630&lt;=0,IF(F1630&lt;=0,0,IF(F1630&lt;=15000,F1630,IF(F1630&lt;=40000,ROUNDUP(F1630/2,0)+7500,IF(F1630&lt;=70000,ROUNDUP(F1630/4,0)+17500,35000)))),MAX(IF(F1630&lt;=0,0,IF(F1630&lt;=15000,F1630,IF(F1630&lt;=40000,ROUNDUP(F1630/2,0)+7500,IF(F1630&lt;=70000,ROUNDUP(F1630/4,0)+17500,35000)))),MIN(IF(E1630&lt;=0,0,IF(E1630&lt;=12000,E1630,IF(E1630&lt;=32000,ROUNDUP(E1630/2,0)+6000,IF(E1630&lt;=56000,ROUNDUP(E1630/4,0)+14000,28000))))+IF(F1630&lt;=0,0,IF(F1630&lt;=15000,F1630,IF(F1630&lt;=40000,ROUNDUP(F1630/2,0)+7500,IF(F1630&lt;=70000,ROUNDUP(F1630/4,0)+17500,35000)))),28000))))</f>
        <v/>
      </c>
      <c r="T1630" s="18">
        <f>IF(G1630&lt;=0,0,IF(G1630&lt;=12000,G1630,IF(G1630&lt;=32000,ROUNDUP(G1630/2,0)+6000,IF(G1630&lt;=56000,ROUNDUP(G1630/4,0)+14000,28000))))</f>
        <v/>
      </c>
      <c r="U1630" s="18">
        <f>IF(I1630&lt;=0,IF(H1630&lt;=0,0,IF(H1630&lt;=12000,H1630,IF(H1630&lt;=32000,ROUNDUP(H1630/2,0)+6000,IF(H1630&lt;=56000,ROUNDUP(H1630/4,0)+14000,28000)))),IF(H1630&lt;=0,IF(I1630&lt;=0,0,IF(I1630&lt;=15000,I1630,IF(I1630&lt;=40000,ROUNDUP(I1630/2,0)+7500,IF(I1630&lt;=70000,ROUNDUP(I1630/4,0)+17500,35000)))),MAX(IF(I1630&lt;=0,0,IF(I1630&lt;=15000,I1630,IF(I1630&lt;=40000,ROUNDUP(I1630/2,0)+7500,IF(I1630&lt;=70000,ROUNDUP(I1630/4,0)+17500,35000)))),MIN(IF(H1630&lt;=0,0,IF(H1630&lt;=12000,H1630,IF(H1630&lt;=32000,ROUNDUP(H1630/2,0)+6000,IF(H1630&lt;=56000,ROUNDUP(H1630/4,0)+14000,28000))))+IF(I1630&lt;=0,0,IF(I1630&lt;=15000,I1630,IF(I1630&lt;=40000,ROUNDUP(I1630/2,0)+7500,IF(I1630&lt;=70000,ROUNDUP(I1630/4,0)+17500,35000)))),28000))))</f>
        <v/>
      </c>
      <c r="V1630" s="18">
        <f>MIN(70000,S1630+T1630+U1630)</f>
        <v/>
      </c>
      <c r="W1630" s="18">
        <f>MAX(0,ROUNDDOWN(M1630-J1630-N1630-K1630-0,-3))</f>
        <v/>
      </c>
      <c r="X1630" s="18">
        <f>MAX(0,ROUNDDOWN(M1630-J1630-N1630-K1630-R1630,-3))</f>
        <v/>
      </c>
      <c r="Y1630" s="18">
        <f>IF(W1630&lt;=0,0,ROUNDDOWN((W1630*LOOKUP(W1630,{0,1950001,3300001,6950001,9000001,18000001,40000001},{0.05,0.1,0.2,0.23,0.33,0.4,0.45})-LOOKUP(W1630,{0,1950001,3300001,6950001,9000001,18000001,40000001},{0,97500,427500,636000,1536000,2796000,4796000}))*1.021,-2))</f>
        <v/>
      </c>
      <c r="Z1630" s="18">
        <f>IF(X1630&lt;=0,0,ROUNDDOWN((X1630*LOOKUP(X1630,{0,1950001,3300001,6950001,9000001,18000001,40000001},{0.05,0.1,0.2,0.23,0.33,0.4,0.45})-LOOKUP(X1630,{0,1950001,3300001,6950001,9000001,18000001,40000001},{0,97500,427500,636000,1536000,2796000,4796000}))*1.021,-2))</f>
        <v/>
      </c>
      <c r="AA1630" s="18">
        <f>MAX(0,ROUNDDOWN(M1630-J1630-430000-L1630-0,-3))</f>
        <v/>
      </c>
      <c r="AB1630" s="18">
        <f>MAX(0,ROUNDDOWN(M1630-J1630-430000-L1630-V1630,-3))</f>
        <v/>
      </c>
      <c r="AC1630" s="18">
        <f>IF(M1630&lt;=450000,0,MAX(0,ROUNDDOWN(AA1630*0.06-MIN(50000,AA1630)*0.03,-2))+MAX(0,ROUNDDOWN(AA1630*0.04-MIN(50000,AA1630)*0.02,-2)))</f>
        <v/>
      </c>
      <c r="AD1630" s="18">
        <f>IF(M1630&lt;=450000,0,MAX(0,ROUNDDOWN(AB1630*0.06-MIN(50000,AB1630)*0.03,-2))+MAX(0,ROUNDDOWN(AB1630*0.04-MIN(50000,AB1630)*0.02,-2)))</f>
        <v/>
      </c>
      <c r="AE1630" s="18">
        <f>Y1630-Z1630</f>
        <v/>
      </c>
      <c r="AF1630" s="18">
        <f>AC1630-AD1630</f>
        <v/>
      </c>
      <c r="AG1630" s="18">
        <f>AE1630+AF1630</f>
        <v/>
      </c>
      <c r="AH1630" s="20">
        <f>IF(W1630&lt;=0,0,LOOKUP(W1630,{0,1950001,3300001,6950001,9000001,18000001,40000001},{0.05,0.1,0.2,0.23,0.33,0.4,0.45}))</f>
        <v/>
      </c>
    </row>
    <row r="1631">
      <c r="A1631" t="inlineStr">
        <is>
          <t>1万円刻み 特例あり一般12万円</t>
        </is>
      </c>
      <c r="B1631" s="18">
        <f>'4_1万円刻み'!$A$517</f>
        <v/>
      </c>
      <c r="C1631" s="19" t="n">
        <v>2026</v>
      </c>
      <c r="D1631" t="inlineStr">
        <is>
          <t>はい</t>
        </is>
      </c>
      <c r="E1631" s="18" t="n">
        <v>120000</v>
      </c>
      <c r="F1631" s="18" t="n">
        <v>0</v>
      </c>
      <c r="G1631" s="18" t="n">
        <v>0</v>
      </c>
      <c r="H1631" s="18" t="n">
        <v>0</v>
      </c>
      <c r="I1631" s="18" t="n">
        <v>0</v>
      </c>
      <c r="J1631" s="18">
        <f>ROUND(MIN(B1631/12,650000)*12*0.0915+MIN(B1631/12,1390000)*12*(0.0504+0)+B1631*0.005,0)</f>
        <v/>
      </c>
      <c r="K1631" s="18" t="n">
        <v>0</v>
      </c>
      <c r="L1631" s="18" t="n">
        <v>0</v>
      </c>
      <c r="M1631" s="18">
        <f>ROUND(IF(C1631&gt;=2026,IF(B1631&lt;741000,0,IF(B1631&lt;2191000,B1631-740000,IF(B1631&lt;2193000,1451000,IF(B1631&lt;2196000,1453000,IF(B1631&lt;2200000,1456000,IF(B1631&lt;3600000,ROUNDDOWN(B1631/4,-3)*2.8-80000,IF(B1631&lt;6600000,ROUNDDOWN(B1631/4,-3)*3.2-440000,IF(B1631&lt;8500000,ROUNDDOWN(B1631*0.9,0)-1100000,B1631-1950000)))))))),IF(B1631&lt;651000,0,IF(B1631&lt;1900000,B1631-650000,IF(B1631&lt;3600000,ROUNDDOWN(B1631/4,-3)*2.8-80000,IF(B1631&lt;6600000,ROUNDDOWN(B1631/4,-3)*3.2-440000,IF(B1631&lt;8500000,ROUNDDOWN(B1631*0.9,0)-1100000,B1631-1950000)))))),0)</f>
        <v/>
      </c>
      <c r="N1631" s="18">
        <f>IF(M1631&gt;23500000,NA(),IF(C1631&gt;=2026,IF(M1631&lt;=4890000,1040000,IF(M1631&lt;=6550000,670000,620000)),IF(M1631&lt;=1320000,950000,IF(M1631&lt;=3360000,880000,IF(M1631&lt;=4890000,680000,IF(M1631&lt;=6550000,630000,580000))))))</f>
        <v/>
      </c>
      <c r="O1631" s="18">
        <f>IF(F1631&lt;=0,IF(AND(D1631="はい",C1631&gt;=2026,C1631&lt;=2027),IF(E1631&lt;=0,0,IF(E1631&lt;=30000,E1631,IF(E1631&lt;=60000,ROUNDUP(E1631/2,0)+15000,IF(E1631&lt;=120000,ROUNDUP(E1631/4,0)+30000,60000)))),IF(E1631&lt;=0,0,IF(E1631&lt;=20000,E1631,IF(E1631&lt;=40000,ROUNDUP(E1631/2,0)+10000,IF(E1631&lt;=80000,ROUNDUP(E1631/4,0)+20000,40000))))),IF(E1631&lt;=0,IF(F1631&lt;=0,0,IF(F1631&lt;=25000,F1631,IF(F1631&lt;=50000,ROUNDUP(F1631/2,0)+12500,IF(F1631&lt;=100000,ROUNDUP(F1631/4,0)+25000,50000)))),MAX(IF(F1631&lt;=0,0,IF(F1631&lt;=25000,F1631,IF(F1631&lt;=50000,ROUNDUP(F1631/2,0)+12500,IF(F1631&lt;=100000,ROUNDUP(F1631/4,0)+25000,50000)))),MIN(IF(AND(D1631="はい",C1631&gt;=2026,C1631&lt;=2027),IF(E1631&lt;=0,0,IF(E1631&lt;=30000,E1631,IF(E1631&lt;=60000,ROUNDUP(E1631/2,0)+15000,IF(E1631&lt;=120000,ROUNDUP(E1631/4,0)+30000,60000)))),IF(E1631&lt;=0,0,IF(E1631&lt;=20000,E1631,IF(E1631&lt;=40000,ROUNDUP(E1631/2,0)+10000,IF(E1631&lt;=80000,ROUNDUP(E1631/4,0)+20000,40000)))))+IF(F1631&lt;=0,0,IF(F1631&lt;=25000,F1631,IF(F1631&lt;=50000,ROUNDUP(F1631/2,0)+12500,IF(F1631&lt;=100000,ROUNDUP(F1631/4,0)+25000,50000)))),IF(AND(D1631="はい",C1631&gt;=2026,C1631&lt;=2027),60000,40000)))))</f>
        <v/>
      </c>
      <c r="P1631" s="18">
        <f>IF(G1631&lt;=0,0,IF(G1631&lt;=20000,G1631,IF(G1631&lt;=40000,ROUNDUP(G1631/2,0)+10000,IF(G1631&lt;=80000,ROUNDUP(G1631/4,0)+20000,40000))))</f>
        <v/>
      </c>
      <c r="Q1631" s="18">
        <f>IF(I1631&lt;=0,IF(H1631&lt;=0,0,IF(H1631&lt;=20000,H1631,IF(H1631&lt;=40000,ROUNDUP(H1631/2,0)+10000,IF(H1631&lt;=80000,ROUNDUP(H1631/4,0)+20000,40000)))),IF(H1631&lt;=0,IF(I1631&lt;=0,0,IF(I1631&lt;=25000,I1631,IF(I1631&lt;=50000,ROUNDUP(I1631/2,0)+12500,IF(I1631&lt;=100000,ROUNDUP(I1631/4,0)+25000,50000)))),MAX(IF(I1631&lt;=0,0,IF(I1631&lt;=25000,I1631,IF(I1631&lt;=50000,ROUNDUP(I1631/2,0)+12500,IF(I1631&lt;=100000,ROUNDUP(I1631/4,0)+25000,50000)))),MIN(IF(H1631&lt;=0,0,IF(H1631&lt;=20000,H1631,IF(H1631&lt;=40000,ROUNDUP(H1631/2,0)+10000,IF(H1631&lt;=80000,ROUNDUP(H1631/4,0)+20000,40000))))+IF(I1631&lt;=0,0,IF(I1631&lt;=25000,I1631,IF(I1631&lt;=50000,ROUNDUP(I1631/2,0)+12500,IF(I1631&lt;=100000,ROUNDUP(I1631/4,0)+25000,50000)))),40000))))</f>
        <v/>
      </c>
      <c r="R1631" s="18">
        <f>MIN(120000,O1631+P1631+Q1631)</f>
        <v/>
      </c>
      <c r="S1631" s="18">
        <f>IF(F1631&lt;=0,IF(E1631&lt;=0,0,IF(E1631&lt;=12000,E1631,IF(E1631&lt;=32000,ROUNDUP(E1631/2,0)+6000,IF(E1631&lt;=56000,ROUNDUP(E1631/4,0)+14000,28000)))),IF(E1631&lt;=0,IF(F1631&lt;=0,0,IF(F1631&lt;=15000,F1631,IF(F1631&lt;=40000,ROUNDUP(F1631/2,0)+7500,IF(F1631&lt;=70000,ROUNDUP(F1631/4,0)+17500,35000)))),MAX(IF(F1631&lt;=0,0,IF(F1631&lt;=15000,F1631,IF(F1631&lt;=40000,ROUNDUP(F1631/2,0)+7500,IF(F1631&lt;=70000,ROUNDUP(F1631/4,0)+17500,35000)))),MIN(IF(E1631&lt;=0,0,IF(E1631&lt;=12000,E1631,IF(E1631&lt;=32000,ROUNDUP(E1631/2,0)+6000,IF(E1631&lt;=56000,ROUNDUP(E1631/4,0)+14000,28000))))+IF(F1631&lt;=0,0,IF(F1631&lt;=15000,F1631,IF(F1631&lt;=40000,ROUNDUP(F1631/2,0)+7500,IF(F1631&lt;=70000,ROUNDUP(F1631/4,0)+17500,35000)))),28000))))</f>
        <v/>
      </c>
      <c r="T1631" s="18">
        <f>IF(G1631&lt;=0,0,IF(G1631&lt;=12000,G1631,IF(G1631&lt;=32000,ROUNDUP(G1631/2,0)+6000,IF(G1631&lt;=56000,ROUNDUP(G1631/4,0)+14000,28000))))</f>
        <v/>
      </c>
      <c r="U1631" s="18">
        <f>IF(I1631&lt;=0,IF(H1631&lt;=0,0,IF(H1631&lt;=12000,H1631,IF(H1631&lt;=32000,ROUNDUP(H1631/2,0)+6000,IF(H1631&lt;=56000,ROUNDUP(H1631/4,0)+14000,28000)))),IF(H1631&lt;=0,IF(I1631&lt;=0,0,IF(I1631&lt;=15000,I1631,IF(I1631&lt;=40000,ROUNDUP(I1631/2,0)+7500,IF(I1631&lt;=70000,ROUNDUP(I1631/4,0)+17500,35000)))),MAX(IF(I1631&lt;=0,0,IF(I1631&lt;=15000,I1631,IF(I1631&lt;=40000,ROUNDUP(I1631/2,0)+7500,IF(I1631&lt;=70000,ROUNDUP(I1631/4,0)+17500,35000)))),MIN(IF(H1631&lt;=0,0,IF(H1631&lt;=12000,H1631,IF(H1631&lt;=32000,ROUNDUP(H1631/2,0)+6000,IF(H1631&lt;=56000,ROUNDUP(H1631/4,0)+14000,28000))))+IF(I1631&lt;=0,0,IF(I1631&lt;=15000,I1631,IF(I1631&lt;=40000,ROUNDUP(I1631/2,0)+7500,IF(I1631&lt;=70000,ROUNDUP(I1631/4,0)+17500,35000)))),28000))))</f>
        <v/>
      </c>
      <c r="V1631" s="18">
        <f>MIN(70000,S1631+T1631+U1631)</f>
        <v/>
      </c>
      <c r="W1631" s="18">
        <f>MAX(0,ROUNDDOWN(M1631-J1631-N1631-K1631-0,-3))</f>
        <v/>
      </c>
      <c r="X1631" s="18">
        <f>MAX(0,ROUNDDOWN(M1631-J1631-N1631-K1631-R1631,-3))</f>
        <v/>
      </c>
      <c r="Y1631" s="18">
        <f>IF(W1631&lt;=0,0,ROUNDDOWN((W1631*LOOKUP(W1631,{0,1950001,3300001,6950001,9000001,18000001,40000001},{0.05,0.1,0.2,0.23,0.33,0.4,0.45})-LOOKUP(W1631,{0,1950001,3300001,6950001,9000001,18000001,40000001},{0,97500,427500,636000,1536000,2796000,4796000}))*1.021,-2))</f>
        <v/>
      </c>
      <c r="Z1631" s="18">
        <f>IF(X1631&lt;=0,0,ROUNDDOWN((X1631*LOOKUP(X1631,{0,1950001,3300001,6950001,9000001,18000001,40000001},{0.05,0.1,0.2,0.23,0.33,0.4,0.45})-LOOKUP(X1631,{0,1950001,3300001,6950001,9000001,18000001,40000001},{0,97500,427500,636000,1536000,2796000,4796000}))*1.021,-2))</f>
        <v/>
      </c>
      <c r="AA1631" s="18">
        <f>MAX(0,ROUNDDOWN(M1631-J1631-430000-L1631-0,-3))</f>
        <v/>
      </c>
      <c r="AB1631" s="18">
        <f>MAX(0,ROUNDDOWN(M1631-J1631-430000-L1631-V1631,-3))</f>
        <v/>
      </c>
      <c r="AC1631" s="18">
        <f>IF(M1631&lt;=450000,0,MAX(0,ROUNDDOWN(AA1631*0.06-MIN(50000,AA1631)*0.03,-2))+MAX(0,ROUNDDOWN(AA1631*0.04-MIN(50000,AA1631)*0.02,-2)))</f>
        <v/>
      </c>
      <c r="AD1631" s="18">
        <f>IF(M1631&lt;=450000,0,MAX(0,ROUNDDOWN(AB1631*0.06-MIN(50000,AB1631)*0.03,-2))+MAX(0,ROUNDDOWN(AB1631*0.04-MIN(50000,AB1631)*0.02,-2)))</f>
        <v/>
      </c>
      <c r="AE1631" s="18">
        <f>Y1631-Z1631</f>
        <v/>
      </c>
      <c r="AF1631" s="18">
        <f>AC1631-AD1631</f>
        <v/>
      </c>
      <c r="AG1631" s="18">
        <f>AE1631+AF1631</f>
        <v/>
      </c>
      <c r="AH1631" s="20">
        <f>IF(W1631&lt;=0,0,LOOKUP(W1631,{0,1950001,3300001,6950001,9000001,18000001,40000001},{0.05,0.1,0.2,0.23,0.33,0.4,0.45}))</f>
        <v/>
      </c>
    </row>
    <row r="1632">
      <c r="A1632" t="inlineStr">
        <is>
          <t>1万円刻み 3区分8万円ずつ</t>
        </is>
      </c>
      <c r="B1632" s="18">
        <f>'4_1万円刻み'!$A$518</f>
        <v/>
      </c>
      <c r="C1632" s="19" t="n">
        <v>2026</v>
      </c>
      <c r="D1632" t="inlineStr">
        <is>
          <t>いいえ</t>
        </is>
      </c>
      <c r="E1632" s="18" t="n">
        <v>80000</v>
      </c>
      <c r="F1632" s="18" t="n">
        <v>0</v>
      </c>
      <c r="G1632" s="18" t="n">
        <v>80000</v>
      </c>
      <c r="H1632" s="18" t="n">
        <v>80000</v>
      </c>
      <c r="I1632" s="18" t="n">
        <v>0</v>
      </c>
      <c r="J1632" s="18">
        <f>ROUND(MIN(B1632/12,650000)*12*0.0915+MIN(B1632/12,1390000)*12*(0.0504+0)+B1632*0.005,0)</f>
        <v/>
      </c>
      <c r="K1632" s="18" t="n">
        <v>0</v>
      </c>
      <c r="L1632" s="18" t="n">
        <v>0</v>
      </c>
      <c r="M1632" s="18">
        <f>ROUND(IF(C1632&gt;=2026,IF(B1632&lt;741000,0,IF(B1632&lt;2191000,B1632-740000,IF(B1632&lt;2193000,1451000,IF(B1632&lt;2196000,1453000,IF(B1632&lt;2200000,1456000,IF(B1632&lt;3600000,ROUNDDOWN(B1632/4,-3)*2.8-80000,IF(B1632&lt;6600000,ROUNDDOWN(B1632/4,-3)*3.2-440000,IF(B1632&lt;8500000,ROUNDDOWN(B1632*0.9,0)-1100000,B1632-1950000)))))))),IF(B1632&lt;651000,0,IF(B1632&lt;1900000,B1632-650000,IF(B1632&lt;3600000,ROUNDDOWN(B1632/4,-3)*2.8-80000,IF(B1632&lt;6600000,ROUNDDOWN(B1632/4,-3)*3.2-440000,IF(B1632&lt;8500000,ROUNDDOWN(B1632*0.9,0)-1100000,B1632-1950000)))))),0)</f>
        <v/>
      </c>
      <c r="N1632" s="18">
        <f>IF(M1632&gt;23500000,NA(),IF(C1632&gt;=2026,IF(M1632&lt;=4890000,1040000,IF(M1632&lt;=6550000,670000,620000)),IF(M1632&lt;=1320000,950000,IF(M1632&lt;=3360000,880000,IF(M1632&lt;=4890000,680000,IF(M1632&lt;=6550000,630000,580000))))))</f>
        <v/>
      </c>
      <c r="O1632" s="18">
        <f>IF(F1632&lt;=0,IF(AND(D1632="はい",C1632&gt;=2026,C1632&lt;=2027),IF(E1632&lt;=0,0,IF(E1632&lt;=30000,E1632,IF(E1632&lt;=60000,ROUNDUP(E1632/2,0)+15000,IF(E1632&lt;=120000,ROUNDUP(E1632/4,0)+30000,60000)))),IF(E1632&lt;=0,0,IF(E1632&lt;=20000,E1632,IF(E1632&lt;=40000,ROUNDUP(E1632/2,0)+10000,IF(E1632&lt;=80000,ROUNDUP(E1632/4,0)+20000,40000))))),IF(E1632&lt;=0,IF(F1632&lt;=0,0,IF(F1632&lt;=25000,F1632,IF(F1632&lt;=50000,ROUNDUP(F1632/2,0)+12500,IF(F1632&lt;=100000,ROUNDUP(F1632/4,0)+25000,50000)))),MAX(IF(F1632&lt;=0,0,IF(F1632&lt;=25000,F1632,IF(F1632&lt;=50000,ROUNDUP(F1632/2,0)+12500,IF(F1632&lt;=100000,ROUNDUP(F1632/4,0)+25000,50000)))),MIN(IF(AND(D1632="はい",C1632&gt;=2026,C1632&lt;=2027),IF(E1632&lt;=0,0,IF(E1632&lt;=30000,E1632,IF(E1632&lt;=60000,ROUNDUP(E1632/2,0)+15000,IF(E1632&lt;=120000,ROUNDUP(E1632/4,0)+30000,60000)))),IF(E1632&lt;=0,0,IF(E1632&lt;=20000,E1632,IF(E1632&lt;=40000,ROUNDUP(E1632/2,0)+10000,IF(E1632&lt;=80000,ROUNDUP(E1632/4,0)+20000,40000)))))+IF(F1632&lt;=0,0,IF(F1632&lt;=25000,F1632,IF(F1632&lt;=50000,ROUNDUP(F1632/2,0)+12500,IF(F1632&lt;=100000,ROUNDUP(F1632/4,0)+25000,50000)))),IF(AND(D1632="はい",C1632&gt;=2026,C1632&lt;=2027),60000,40000)))))</f>
        <v/>
      </c>
      <c r="P1632" s="18">
        <f>IF(G1632&lt;=0,0,IF(G1632&lt;=20000,G1632,IF(G1632&lt;=40000,ROUNDUP(G1632/2,0)+10000,IF(G1632&lt;=80000,ROUNDUP(G1632/4,0)+20000,40000))))</f>
        <v/>
      </c>
      <c r="Q1632" s="18">
        <f>IF(I1632&lt;=0,IF(H1632&lt;=0,0,IF(H1632&lt;=20000,H1632,IF(H1632&lt;=40000,ROUNDUP(H1632/2,0)+10000,IF(H1632&lt;=80000,ROUNDUP(H1632/4,0)+20000,40000)))),IF(H1632&lt;=0,IF(I1632&lt;=0,0,IF(I1632&lt;=25000,I1632,IF(I1632&lt;=50000,ROUNDUP(I1632/2,0)+12500,IF(I1632&lt;=100000,ROUNDUP(I1632/4,0)+25000,50000)))),MAX(IF(I1632&lt;=0,0,IF(I1632&lt;=25000,I1632,IF(I1632&lt;=50000,ROUNDUP(I1632/2,0)+12500,IF(I1632&lt;=100000,ROUNDUP(I1632/4,0)+25000,50000)))),MIN(IF(H1632&lt;=0,0,IF(H1632&lt;=20000,H1632,IF(H1632&lt;=40000,ROUNDUP(H1632/2,0)+10000,IF(H1632&lt;=80000,ROUNDUP(H1632/4,0)+20000,40000))))+IF(I1632&lt;=0,0,IF(I1632&lt;=25000,I1632,IF(I1632&lt;=50000,ROUNDUP(I1632/2,0)+12500,IF(I1632&lt;=100000,ROUNDUP(I1632/4,0)+25000,50000)))),40000))))</f>
        <v/>
      </c>
      <c r="R1632" s="18">
        <f>MIN(120000,O1632+P1632+Q1632)</f>
        <v/>
      </c>
      <c r="S1632" s="18">
        <f>IF(F1632&lt;=0,IF(E1632&lt;=0,0,IF(E1632&lt;=12000,E1632,IF(E1632&lt;=32000,ROUNDUP(E1632/2,0)+6000,IF(E1632&lt;=56000,ROUNDUP(E1632/4,0)+14000,28000)))),IF(E1632&lt;=0,IF(F1632&lt;=0,0,IF(F1632&lt;=15000,F1632,IF(F1632&lt;=40000,ROUNDUP(F1632/2,0)+7500,IF(F1632&lt;=70000,ROUNDUP(F1632/4,0)+17500,35000)))),MAX(IF(F1632&lt;=0,0,IF(F1632&lt;=15000,F1632,IF(F1632&lt;=40000,ROUNDUP(F1632/2,0)+7500,IF(F1632&lt;=70000,ROUNDUP(F1632/4,0)+17500,35000)))),MIN(IF(E1632&lt;=0,0,IF(E1632&lt;=12000,E1632,IF(E1632&lt;=32000,ROUNDUP(E1632/2,0)+6000,IF(E1632&lt;=56000,ROUNDUP(E1632/4,0)+14000,28000))))+IF(F1632&lt;=0,0,IF(F1632&lt;=15000,F1632,IF(F1632&lt;=40000,ROUNDUP(F1632/2,0)+7500,IF(F1632&lt;=70000,ROUNDUP(F1632/4,0)+17500,35000)))),28000))))</f>
        <v/>
      </c>
      <c r="T1632" s="18">
        <f>IF(G1632&lt;=0,0,IF(G1632&lt;=12000,G1632,IF(G1632&lt;=32000,ROUNDUP(G1632/2,0)+6000,IF(G1632&lt;=56000,ROUNDUP(G1632/4,0)+14000,28000))))</f>
        <v/>
      </c>
      <c r="U1632" s="18">
        <f>IF(I1632&lt;=0,IF(H1632&lt;=0,0,IF(H1632&lt;=12000,H1632,IF(H1632&lt;=32000,ROUNDUP(H1632/2,0)+6000,IF(H1632&lt;=56000,ROUNDUP(H1632/4,0)+14000,28000)))),IF(H1632&lt;=0,IF(I1632&lt;=0,0,IF(I1632&lt;=15000,I1632,IF(I1632&lt;=40000,ROUNDUP(I1632/2,0)+7500,IF(I1632&lt;=70000,ROUNDUP(I1632/4,0)+17500,35000)))),MAX(IF(I1632&lt;=0,0,IF(I1632&lt;=15000,I1632,IF(I1632&lt;=40000,ROUNDUP(I1632/2,0)+7500,IF(I1632&lt;=70000,ROUNDUP(I1632/4,0)+17500,35000)))),MIN(IF(H1632&lt;=0,0,IF(H1632&lt;=12000,H1632,IF(H1632&lt;=32000,ROUNDUP(H1632/2,0)+6000,IF(H1632&lt;=56000,ROUNDUP(H1632/4,0)+14000,28000))))+IF(I1632&lt;=0,0,IF(I1632&lt;=15000,I1632,IF(I1632&lt;=40000,ROUNDUP(I1632/2,0)+7500,IF(I1632&lt;=70000,ROUNDUP(I1632/4,0)+17500,35000)))),28000))))</f>
        <v/>
      </c>
      <c r="V1632" s="18">
        <f>MIN(70000,S1632+T1632+U1632)</f>
        <v/>
      </c>
      <c r="W1632" s="18">
        <f>MAX(0,ROUNDDOWN(M1632-J1632-N1632-K1632-0,-3))</f>
        <v/>
      </c>
      <c r="X1632" s="18">
        <f>MAX(0,ROUNDDOWN(M1632-J1632-N1632-K1632-R1632,-3))</f>
        <v/>
      </c>
      <c r="Y1632" s="18">
        <f>IF(W1632&lt;=0,0,ROUNDDOWN((W1632*LOOKUP(W1632,{0,1950001,3300001,6950001,9000001,18000001,40000001},{0.05,0.1,0.2,0.23,0.33,0.4,0.45})-LOOKUP(W1632,{0,1950001,3300001,6950001,9000001,18000001,40000001},{0,97500,427500,636000,1536000,2796000,4796000}))*1.021,-2))</f>
        <v/>
      </c>
      <c r="Z1632" s="18">
        <f>IF(X1632&lt;=0,0,ROUNDDOWN((X1632*LOOKUP(X1632,{0,1950001,3300001,6950001,9000001,18000001,40000001},{0.05,0.1,0.2,0.23,0.33,0.4,0.45})-LOOKUP(X1632,{0,1950001,3300001,6950001,9000001,18000001,40000001},{0,97500,427500,636000,1536000,2796000,4796000}))*1.021,-2))</f>
        <v/>
      </c>
      <c r="AA1632" s="18">
        <f>MAX(0,ROUNDDOWN(M1632-J1632-430000-L1632-0,-3))</f>
        <v/>
      </c>
      <c r="AB1632" s="18">
        <f>MAX(0,ROUNDDOWN(M1632-J1632-430000-L1632-V1632,-3))</f>
        <v/>
      </c>
      <c r="AC1632" s="18">
        <f>IF(M1632&lt;=450000,0,MAX(0,ROUNDDOWN(AA1632*0.06-MIN(50000,AA1632)*0.03,-2))+MAX(0,ROUNDDOWN(AA1632*0.04-MIN(50000,AA1632)*0.02,-2)))</f>
        <v/>
      </c>
      <c r="AD1632" s="18">
        <f>IF(M1632&lt;=450000,0,MAX(0,ROUNDDOWN(AB1632*0.06-MIN(50000,AB1632)*0.03,-2))+MAX(0,ROUNDDOWN(AB1632*0.04-MIN(50000,AB1632)*0.02,-2)))</f>
        <v/>
      </c>
      <c r="AE1632" s="18">
        <f>Y1632-Z1632</f>
        <v/>
      </c>
      <c r="AF1632" s="18">
        <f>AC1632-AD1632</f>
        <v/>
      </c>
      <c r="AG1632" s="18">
        <f>AE1632+AF1632</f>
        <v/>
      </c>
      <c r="AH1632" s="20">
        <f>IF(W1632&lt;=0,0,LOOKUP(W1632,{0,1950001,3300001,6950001,9000001,18000001,40000001},{0.05,0.1,0.2,0.23,0.33,0.4,0.45}))</f>
        <v/>
      </c>
    </row>
    <row r="1633">
      <c r="A1633" t="inlineStr">
        <is>
          <t>1万円刻み 一般8万円</t>
        </is>
      </c>
      <c r="B1633" s="18">
        <f>'4_1万円刻み'!$A$518</f>
        <v/>
      </c>
      <c r="C1633" s="19" t="n">
        <v>2026</v>
      </c>
      <c r="D1633" t="inlineStr">
        <is>
          <t>いいえ</t>
        </is>
      </c>
      <c r="E1633" s="18" t="n">
        <v>80000</v>
      </c>
      <c r="F1633" s="18" t="n">
        <v>0</v>
      </c>
      <c r="G1633" s="18" t="n">
        <v>0</v>
      </c>
      <c r="H1633" s="18" t="n">
        <v>0</v>
      </c>
      <c r="I1633" s="18" t="n">
        <v>0</v>
      </c>
      <c r="J1633" s="18">
        <f>ROUND(MIN(B1633/12,650000)*12*0.0915+MIN(B1633/12,1390000)*12*(0.0504+0)+B1633*0.005,0)</f>
        <v/>
      </c>
      <c r="K1633" s="18" t="n">
        <v>0</v>
      </c>
      <c r="L1633" s="18" t="n">
        <v>0</v>
      </c>
      <c r="M1633" s="18">
        <f>ROUND(IF(C1633&gt;=2026,IF(B1633&lt;741000,0,IF(B1633&lt;2191000,B1633-740000,IF(B1633&lt;2193000,1451000,IF(B1633&lt;2196000,1453000,IF(B1633&lt;2200000,1456000,IF(B1633&lt;3600000,ROUNDDOWN(B1633/4,-3)*2.8-80000,IF(B1633&lt;6600000,ROUNDDOWN(B1633/4,-3)*3.2-440000,IF(B1633&lt;8500000,ROUNDDOWN(B1633*0.9,0)-1100000,B1633-1950000)))))))),IF(B1633&lt;651000,0,IF(B1633&lt;1900000,B1633-650000,IF(B1633&lt;3600000,ROUNDDOWN(B1633/4,-3)*2.8-80000,IF(B1633&lt;6600000,ROUNDDOWN(B1633/4,-3)*3.2-440000,IF(B1633&lt;8500000,ROUNDDOWN(B1633*0.9,0)-1100000,B1633-1950000)))))),0)</f>
        <v/>
      </c>
      <c r="N1633" s="18">
        <f>IF(M1633&gt;23500000,NA(),IF(C1633&gt;=2026,IF(M1633&lt;=4890000,1040000,IF(M1633&lt;=6550000,670000,620000)),IF(M1633&lt;=1320000,950000,IF(M1633&lt;=3360000,880000,IF(M1633&lt;=4890000,680000,IF(M1633&lt;=6550000,630000,580000))))))</f>
        <v/>
      </c>
      <c r="O1633" s="18">
        <f>IF(F1633&lt;=0,IF(AND(D1633="はい",C1633&gt;=2026,C1633&lt;=2027),IF(E1633&lt;=0,0,IF(E1633&lt;=30000,E1633,IF(E1633&lt;=60000,ROUNDUP(E1633/2,0)+15000,IF(E1633&lt;=120000,ROUNDUP(E1633/4,0)+30000,60000)))),IF(E1633&lt;=0,0,IF(E1633&lt;=20000,E1633,IF(E1633&lt;=40000,ROUNDUP(E1633/2,0)+10000,IF(E1633&lt;=80000,ROUNDUP(E1633/4,0)+20000,40000))))),IF(E1633&lt;=0,IF(F1633&lt;=0,0,IF(F1633&lt;=25000,F1633,IF(F1633&lt;=50000,ROUNDUP(F1633/2,0)+12500,IF(F1633&lt;=100000,ROUNDUP(F1633/4,0)+25000,50000)))),MAX(IF(F1633&lt;=0,0,IF(F1633&lt;=25000,F1633,IF(F1633&lt;=50000,ROUNDUP(F1633/2,0)+12500,IF(F1633&lt;=100000,ROUNDUP(F1633/4,0)+25000,50000)))),MIN(IF(AND(D1633="はい",C1633&gt;=2026,C1633&lt;=2027),IF(E1633&lt;=0,0,IF(E1633&lt;=30000,E1633,IF(E1633&lt;=60000,ROUNDUP(E1633/2,0)+15000,IF(E1633&lt;=120000,ROUNDUP(E1633/4,0)+30000,60000)))),IF(E1633&lt;=0,0,IF(E1633&lt;=20000,E1633,IF(E1633&lt;=40000,ROUNDUP(E1633/2,0)+10000,IF(E1633&lt;=80000,ROUNDUP(E1633/4,0)+20000,40000)))))+IF(F1633&lt;=0,0,IF(F1633&lt;=25000,F1633,IF(F1633&lt;=50000,ROUNDUP(F1633/2,0)+12500,IF(F1633&lt;=100000,ROUNDUP(F1633/4,0)+25000,50000)))),IF(AND(D1633="はい",C1633&gt;=2026,C1633&lt;=2027),60000,40000)))))</f>
        <v/>
      </c>
      <c r="P1633" s="18">
        <f>IF(G1633&lt;=0,0,IF(G1633&lt;=20000,G1633,IF(G1633&lt;=40000,ROUNDUP(G1633/2,0)+10000,IF(G1633&lt;=80000,ROUNDUP(G1633/4,0)+20000,40000))))</f>
        <v/>
      </c>
      <c r="Q1633" s="18">
        <f>IF(I1633&lt;=0,IF(H1633&lt;=0,0,IF(H1633&lt;=20000,H1633,IF(H1633&lt;=40000,ROUNDUP(H1633/2,0)+10000,IF(H1633&lt;=80000,ROUNDUP(H1633/4,0)+20000,40000)))),IF(H1633&lt;=0,IF(I1633&lt;=0,0,IF(I1633&lt;=25000,I1633,IF(I1633&lt;=50000,ROUNDUP(I1633/2,0)+12500,IF(I1633&lt;=100000,ROUNDUP(I1633/4,0)+25000,50000)))),MAX(IF(I1633&lt;=0,0,IF(I1633&lt;=25000,I1633,IF(I1633&lt;=50000,ROUNDUP(I1633/2,0)+12500,IF(I1633&lt;=100000,ROUNDUP(I1633/4,0)+25000,50000)))),MIN(IF(H1633&lt;=0,0,IF(H1633&lt;=20000,H1633,IF(H1633&lt;=40000,ROUNDUP(H1633/2,0)+10000,IF(H1633&lt;=80000,ROUNDUP(H1633/4,0)+20000,40000))))+IF(I1633&lt;=0,0,IF(I1633&lt;=25000,I1633,IF(I1633&lt;=50000,ROUNDUP(I1633/2,0)+12500,IF(I1633&lt;=100000,ROUNDUP(I1633/4,0)+25000,50000)))),40000))))</f>
        <v/>
      </c>
      <c r="R1633" s="18">
        <f>MIN(120000,O1633+P1633+Q1633)</f>
        <v/>
      </c>
      <c r="S1633" s="18">
        <f>IF(F1633&lt;=0,IF(E1633&lt;=0,0,IF(E1633&lt;=12000,E1633,IF(E1633&lt;=32000,ROUNDUP(E1633/2,0)+6000,IF(E1633&lt;=56000,ROUNDUP(E1633/4,0)+14000,28000)))),IF(E1633&lt;=0,IF(F1633&lt;=0,0,IF(F1633&lt;=15000,F1633,IF(F1633&lt;=40000,ROUNDUP(F1633/2,0)+7500,IF(F1633&lt;=70000,ROUNDUP(F1633/4,0)+17500,35000)))),MAX(IF(F1633&lt;=0,0,IF(F1633&lt;=15000,F1633,IF(F1633&lt;=40000,ROUNDUP(F1633/2,0)+7500,IF(F1633&lt;=70000,ROUNDUP(F1633/4,0)+17500,35000)))),MIN(IF(E1633&lt;=0,0,IF(E1633&lt;=12000,E1633,IF(E1633&lt;=32000,ROUNDUP(E1633/2,0)+6000,IF(E1633&lt;=56000,ROUNDUP(E1633/4,0)+14000,28000))))+IF(F1633&lt;=0,0,IF(F1633&lt;=15000,F1633,IF(F1633&lt;=40000,ROUNDUP(F1633/2,0)+7500,IF(F1633&lt;=70000,ROUNDUP(F1633/4,0)+17500,35000)))),28000))))</f>
        <v/>
      </c>
      <c r="T1633" s="18">
        <f>IF(G1633&lt;=0,0,IF(G1633&lt;=12000,G1633,IF(G1633&lt;=32000,ROUNDUP(G1633/2,0)+6000,IF(G1633&lt;=56000,ROUNDUP(G1633/4,0)+14000,28000))))</f>
        <v/>
      </c>
      <c r="U1633" s="18">
        <f>IF(I1633&lt;=0,IF(H1633&lt;=0,0,IF(H1633&lt;=12000,H1633,IF(H1633&lt;=32000,ROUNDUP(H1633/2,0)+6000,IF(H1633&lt;=56000,ROUNDUP(H1633/4,0)+14000,28000)))),IF(H1633&lt;=0,IF(I1633&lt;=0,0,IF(I1633&lt;=15000,I1633,IF(I1633&lt;=40000,ROUNDUP(I1633/2,0)+7500,IF(I1633&lt;=70000,ROUNDUP(I1633/4,0)+17500,35000)))),MAX(IF(I1633&lt;=0,0,IF(I1633&lt;=15000,I1633,IF(I1633&lt;=40000,ROUNDUP(I1633/2,0)+7500,IF(I1633&lt;=70000,ROUNDUP(I1633/4,0)+17500,35000)))),MIN(IF(H1633&lt;=0,0,IF(H1633&lt;=12000,H1633,IF(H1633&lt;=32000,ROUNDUP(H1633/2,0)+6000,IF(H1633&lt;=56000,ROUNDUP(H1633/4,0)+14000,28000))))+IF(I1633&lt;=0,0,IF(I1633&lt;=15000,I1633,IF(I1633&lt;=40000,ROUNDUP(I1633/2,0)+7500,IF(I1633&lt;=70000,ROUNDUP(I1633/4,0)+17500,35000)))),28000))))</f>
        <v/>
      </c>
      <c r="V1633" s="18">
        <f>MIN(70000,S1633+T1633+U1633)</f>
        <v/>
      </c>
      <c r="W1633" s="18">
        <f>MAX(0,ROUNDDOWN(M1633-J1633-N1633-K1633-0,-3))</f>
        <v/>
      </c>
      <c r="X1633" s="18">
        <f>MAX(0,ROUNDDOWN(M1633-J1633-N1633-K1633-R1633,-3))</f>
        <v/>
      </c>
      <c r="Y1633" s="18">
        <f>IF(W1633&lt;=0,0,ROUNDDOWN((W1633*LOOKUP(W1633,{0,1950001,3300001,6950001,9000001,18000001,40000001},{0.05,0.1,0.2,0.23,0.33,0.4,0.45})-LOOKUP(W1633,{0,1950001,3300001,6950001,9000001,18000001,40000001},{0,97500,427500,636000,1536000,2796000,4796000}))*1.021,-2))</f>
        <v/>
      </c>
      <c r="Z1633" s="18">
        <f>IF(X1633&lt;=0,0,ROUNDDOWN((X1633*LOOKUP(X1633,{0,1950001,3300001,6950001,9000001,18000001,40000001},{0.05,0.1,0.2,0.23,0.33,0.4,0.45})-LOOKUP(X1633,{0,1950001,3300001,6950001,9000001,18000001,40000001},{0,97500,427500,636000,1536000,2796000,4796000}))*1.021,-2))</f>
        <v/>
      </c>
      <c r="AA1633" s="18">
        <f>MAX(0,ROUNDDOWN(M1633-J1633-430000-L1633-0,-3))</f>
        <v/>
      </c>
      <c r="AB1633" s="18">
        <f>MAX(0,ROUNDDOWN(M1633-J1633-430000-L1633-V1633,-3))</f>
        <v/>
      </c>
      <c r="AC1633" s="18">
        <f>IF(M1633&lt;=450000,0,MAX(0,ROUNDDOWN(AA1633*0.06-MIN(50000,AA1633)*0.03,-2))+MAX(0,ROUNDDOWN(AA1633*0.04-MIN(50000,AA1633)*0.02,-2)))</f>
        <v/>
      </c>
      <c r="AD1633" s="18">
        <f>IF(M1633&lt;=450000,0,MAX(0,ROUNDDOWN(AB1633*0.06-MIN(50000,AB1633)*0.03,-2))+MAX(0,ROUNDDOWN(AB1633*0.04-MIN(50000,AB1633)*0.02,-2)))</f>
        <v/>
      </c>
      <c r="AE1633" s="18">
        <f>Y1633-Z1633</f>
        <v/>
      </c>
      <c r="AF1633" s="18">
        <f>AC1633-AD1633</f>
        <v/>
      </c>
      <c r="AG1633" s="18">
        <f>AE1633+AF1633</f>
        <v/>
      </c>
      <c r="AH1633" s="20">
        <f>IF(W1633&lt;=0,0,LOOKUP(W1633,{0,1950001,3300001,6950001,9000001,18000001,40000001},{0.05,0.1,0.2,0.23,0.33,0.4,0.45}))</f>
        <v/>
      </c>
    </row>
    <row r="1634">
      <c r="A1634" t="inlineStr">
        <is>
          <t>1万円刻み 特例あり一般12万円</t>
        </is>
      </c>
      <c r="B1634" s="18">
        <f>'4_1万円刻み'!$A$518</f>
        <v/>
      </c>
      <c r="C1634" s="19" t="n">
        <v>2026</v>
      </c>
      <c r="D1634" t="inlineStr">
        <is>
          <t>はい</t>
        </is>
      </c>
      <c r="E1634" s="18" t="n">
        <v>120000</v>
      </c>
      <c r="F1634" s="18" t="n">
        <v>0</v>
      </c>
      <c r="G1634" s="18" t="n">
        <v>0</v>
      </c>
      <c r="H1634" s="18" t="n">
        <v>0</v>
      </c>
      <c r="I1634" s="18" t="n">
        <v>0</v>
      </c>
      <c r="J1634" s="18">
        <f>ROUND(MIN(B1634/12,650000)*12*0.0915+MIN(B1634/12,1390000)*12*(0.0504+0)+B1634*0.005,0)</f>
        <v/>
      </c>
      <c r="K1634" s="18" t="n">
        <v>0</v>
      </c>
      <c r="L1634" s="18" t="n">
        <v>0</v>
      </c>
      <c r="M1634" s="18">
        <f>ROUND(IF(C1634&gt;=2026,IF(B1634&lt;741000,0,IF(B1634&lt;2191000,B1634-740000,IF(B1634&lt;2193000,1451000,IF(B1634&lt;2196000,1453000,IF(B1634&lt;2200000,1456000,IF(B1634&lt;3600000,ROUNDDOWN(B1634/4,-3)*2.8-80000,IF(B1634&lt;6600000,ROUNDDOWN(B1634/4,-3)*3.2-440000,IF(B1634&lt;8500000,ROUNDDOWN(B1634*0.9,0)-1100000,B1634-1950000)))))))),IF(B1634&lt;651000,0,IF(B1634&lt;1900000,B1634-650000,IF(B1634&lt;3600000,ROUNDDOWN(B1634/4,-3)*2.8-80000,IF(B1634&lt;6600000,ROUNDDOWN(B1634/4,-3)*3.2-440000,IF(B1634&lt;8500000,ROUNDDOWN(B1634*0.9,0)-1100000,B1634-1950000)))))),0)</f>
        <v/>
      </c>
      <c r="N1634" s="18">
        <f>IF(M1634&gt;23500000,NA(),IF(C1634&gt;=2026,IF(M1634&lt;=4890000,1040000,IF(M1634&lt;=6550000,670000,620000)),IF(M1634&lt;=1320000,950000,IF(M1634&lt;=3360000,880000,IF(M1634&lt;=4890000,680000,IF(M1634&lt;=6550000,630000,580000))))))</f>
        <v/>
      </c>
      <c r="O1634" s="18">
        <f>IF(F1634&lt;=0,IF(AND(D1634="はい",C1634&gt;=2026,C1634&lt;=2027),IF(E1634&lt;=0,0,IF(E1634&lt;=30000,E1634,IF(E1634&lt;=60000,ROUNDUP(E1634/2,0)+15000,IF(E1634&lt;=120000,ROUNDUP(E1634/4,0)+30000,60000)))),IF(E1634&lt;=0,0,IF(E1634&lt;=20000,E1634,IF(E1634&lt;=40000,ROUNDUP(E1634/2,0)+10000,IF(E1634&lt;=80000,ROUNDUP(E1634/4,0)+20000,40000))))),IF(E1634&lt;=0,IF(F1634&lt;=0,0,IF(F1634&lt;=25000,F1634,IF(F1634&lt;=50000,ROUNDUP(F1634/2,0)+12500,IF(F1634&lt;=100000,ROUNDUP(F1634/4,0)+25000,50000)))),MAX(IF(F1634&lt;=0,0,IF(F1634&lt;=25000,F1634,IF(F1634&lt;=50000,ROUNDUP(F1634/2,0)+12500,IF(F1634&lt;=100000,ROUNDUP(F1634/4,0)+25000,50000)))),MIN(IF(AND(D1634="はい",C1634&gt;=2026,C1634&lt;=2027),IF(E1634&lt;=0,0,IF(E1634&lt;=30000,E1634,IF(E1634&lt;=60000,ROUNDUP(E1634/2,0)+15000,IF(E1634&lt;=120000,ROUNDUP(E1634/4,0)+30000,60000)))),IF(E1634&lt;=0,0,IF(E1634&lt;=20000,E1634,IF(E1634&lt;=40000,ROUNDUP(E1634/2,0)+10000,IF(E1634&lt;=80000,ROUNDUP(E1634/4,0)+20000,40000)))))+IF(F1634&lt;=0,0,IF(F1634&lt;=25000,F1634,IF(F1634&lt;=50000,ROUNDUP(F1634/2,0)+12500,IF(F1634&lt;=100000,ROUNDUP(F1634/4,0)+25000,50000)))),IF(AND(D1634="はい",C1634&gt;=2026,C1634&lt;=2027),60000,40000)))))</f>
        <v/>
      </c>
      <c r="P1634" s="18">
        <f>IF(G1634&lt;=0,0,IF(G1634&lt;=20000,G1634,IF(G1634&lt;=40000,ROUNDUP(G1634/2,0)+10000,IF(G1634&lt;=80000,ROUNDUP(G1634/4,0)+20000,40000))))</f>
        <v/>
      </c>
      <c r="Q1634" s="18">
        <f>IF(I1634&lt;=0,IF(H1634&lt;=0,0,IF(H1634&lt;=20000,H1634,IF(H1634&lt;=40000,ROUNDUP(H1634/2,0)+10000,IF(H1634&lt;=80000,ROUNDUP(H1634/4,0)+20000,40000)))),IF(H1634&lt;=0,IF(I1634&lt;=0,0,IF(I1634&lt;=25000,I1634,IF(I1634&lt;=50000,ROUNDUP(I1634/2,0)+12500,IF(I1634&lt;=100000,ROUNDUP(I1634/4,0)+25000,50000)))),MAX(IF(I1634&lt;=0,0,IF(I1634&lt;=25000,I1634,IF(I1634&lt;=50000,ROUNDUP(I1634/2,0)+12500,IF(I1634&lt;=100000,ROUNDUP(I1634/4,0)+25000,50000)))),MIN(IF(H1634&lt;=0,0,IF(H1634&lt;=20000,H1634,IF(H1634&lt;=40000,ROUNDUP(H1634/2,0)+10000,IF(H1634&lt;=80000,ROUNDUP(H1634/4,0)+20000,40000))))+IF(I1634&lt;=0,0,IF(I1634&lt;=25000,I1634,IF(I1634&lt;=50000,ROUNDUP(I1634/2,0)+12500,IF(I1634&lt;=100000,ROUNDUP(I1634/4,0)+25000,50000)))),40000))))</f>
        <v/>
      </c>
      <c r="R1634" s="18">
        <f>MIN(120000,O1634+P1634+Q1634)</f>
        <v/>
      </c>
      <c r="S1634" s="18">
        <f>IF(F1634&lt;=0,IF(E1634&lt;=0,0,IF(E1634&lt;=12000,E1634,IF(E1634&lt;=32000,ROUNDUP(E1634/2,0)+6000,IF(E1634&lt;=56000,ROUNDUP(E1634/4,0)+14000,28000)))),IF(E1634&lt;=0,IF(F1634&lt;=0,0,IF(F1634&lt;=15000,F1634,IF(F1634&lt;=40000,ROUNDUP(F1634/2,0)+7500,IF(F1634&lt;=70000,ROUNDUP(F1634/4,0)+17500,35000)))),MAX(IF(F1634&lt;=0,0,IF(F1634&lt;=15000,F1634,IF(F1634&lt;=40000,ROUNDUP(F1634/2,0)+7500,IF(F1634&lt;=70000,ROUNDUP(F1634/4,0)+17500,35000)))),MIN(IF(E1634&lt;=0,0,IF(E1634&lt;=12000,E1634,IF(E1634&lt;=32000,ROUNDUP(E1634/2,0)+6000,IF(E1634&lt;=56000,ROUNDUP(E1634/4,0)+14000,28000))))+IF(F1634&lt;=0,0,IF(F1634&lt;=15000,F1634,IF(F1634&lt;=40000,ROUNDUP(F1634/2,0)+7500,IF(F1634&lt;=70000,ROUNDUP(F1634/4,0)+17500,35000)))),28000))))</f>
        <v/>
      </c>
      <c r="T1634" s="18">
        <f>IF(G1634&lt;=0,0,IF(G1634&lt;=12000,G1634,IF(G1634&lt;=32000,ROUNDUP(G1634/2,0)+6000,IF(G1634&lt;=56000,ROUNDUP(G1634/4,0)+14000,28000))))</f>
        <v/>
      </c>
      <c r="U1634" s="18">
        <f>IF(I1634&lt;=0,IF(H1634&lt;=0,0,IF(H1634&lt;=12000,H1634,IF(H1634&lt;=32000,ROUNDUP(H1634/2,0)+6000,IF(H1634&lt;=56000,ROUNDUP(H1634/4,0)+14000,28000)))),IF(H1634&lt;=0,IF(I1634&lt;=0,0,IF(I1634&lt;=15000,I1634,IF(I1634&lt;=40000,ROUNDUP(I1634/2,0)+7500,IF(I1634&lt;=70000,ROUNDUP(I1634/4,0)+17500,35000)))),MAX(IF(I1634&lt;=0,0,IF(I1634&lt;=15000,I1634,IF(I1634&lt;=40000,ROUNDUP(I1634/2,0)+7500,IF(I1634&lt;=70000,ROUNDUP(I1634/4,0)+17500,35000)))),MIN(IF(H1634&lt;=0,0,IF(H1634&lt;=12000,H1634,IF(H1634&lt;=32000,ROUNDUP(H1634/2,0)+6000,IF(H1634&lt;=56000,ROUNDUP(H1634/4,0)+14000,28000))))+IF(I1634&lt;=0,0,IF(I1634&lt;=15000,I1634,IF(I1634&lt;=40000,ROUNDUP(I1634/2,0)+7500,IF(I1634&lt;=70000,ROUNDUP(I1634/4,0)+17500,35000)))),28000))))</f>
        <v/>
      </c>
      <c r="V1634" s="18">
        <f>MIN(70000,S1634+T1634+U1634)</f>
        <v/>
      </c>
      <c r="W1634" s="18">
        <f>MAX(0,ROUNDDOWN(M1634-J1634-N1634-K1634-0,-3))</f>
        <v/>
      </c>
      <c r="X1634" s="18">
        <f>MAX(0,ROUNDDOWN(M1634-J1634-N1634-K1634-R1634,-3))</f>
        <v/>
      </c>
      <c r="Y1634" s="18">
        <f>IF(W1634&lt;=0,0,ROUNDDOWN((W1634*LOOKUP(W1634,{0,1950001,3300001,6950001,9000001,18000001,40000001},{0.05,0.1,0.2,0.23,0.33,0.4,0.45})-LOOKUP(W1634,{0,1950001,3300001,6950001,9000001,18000001,40000001},{0,97500,427500,636000,1536000,2796000,4796000}))*1.021,-2))</f>
        <v/>
      </c>
      <c r="Z1634" s="18">
        <f>IF(X1634&lt;=0,0,ROUNDDOWN((X1634*LOOKUP(X1634,{0,1950001,3300001,6950001,9000001,18000001,40000001},{0.05,0.1,0.2,0.23,0.33,0.4,0.45})-LOOKUP(X1634,{0,1950001,3300001,6950001,9000001,18000001,40000001},{0,97500,427500,636000,1536000,2796000,4796000}))*1.021,-2))</f>
        <v/>
      </c>
      <c r="AA1634" s="18">
        <f>MAX(0,ROUNDDOWN(M1634-J1634-430000-L1634-0,-3))</f>
        <v/>
      </c>
      <c r="AB1634" s="18">
        <f>MAX(0,ROUNDDOWN(M1634-J1634-430000-L1634-V1634,-3))</f>
        <v/>
      </c>
      <c r="AC1634" s="18">
        <f>IF(M1634&lt;=450000,0,MAX(0,ROUNDDOWN(AA1634*0.06-MIN(50000,AA1634)*0.03,-2))+MAX(0,ROUNDDOWN(AA1634*0.04-MIN(50000,AA1634)*0.02,-2)))</f>
        <v/>
      </c>
      <c r="AD1634" s="18">
        <f>IF(M1634&lt;=450000,0,MAX(0,ROUNDDOWN(AB1634*0.06-MIN(50000,AB1634)*0.03,-2))+MAX(0,ROUNDDOWN(AB1634*0.04-MIN(50000,AB1634)*0.02,-2)))</f>
        <v/>
      </c>
      <c r="AE1634" s="18">
        <f>Y1634-Z1634</f>
        <v/>
      </c>
      <c r="AF1634" s="18">
        <f>AC1634-AD1634</f>
        <v/>
      </c>
      <c r="AG1634" s="18">
        <f>AE1634+AF1634</f>
        <v/>
      </c>
      <c r="AH1634" s="20">
        <f>IF(W1634&lt;=0,0,LOOKUP(W1634,{0,1950001,3300001,6950001,9000001,18000001,40000001},{0.05,0.1,0.2,0.23,0.33,0.4,0.45}))</f>
        <v/>
      </c>
    </row>
    <row r="1635">
      <c r="A1635" t="inlineStr">
        <is>
          <t>1万円刻み 3区分8万円ずつ</t>
        </is>
      </c>
      <c r="B1635" s="18">
        <f>'4_1万円刻み'!$A$519</f>
        <v/>
      </c>
      <c r="C1635" s="19" t="n">
        <v>2026</v>
      </c>
      <c r="D1635" t="inlineStr">
        <is>
          <t>いいえ</t>
        </is>
      </c>
      <c r="E1635" s="18" t="n">
        <v>80000</v>
      </c>
      <c r="F1635" s="18" t="n">
        <v>0</v>
      </c>
      <c r="G1635" s="18" t="n">
        <v>80000</v>
      </c>
      <c r="H1635" s="18" t="n">
        <v>80000</v>
      </c>
      <c r="I1635" s="18" t="n">
        <v>0</v>
      </c>
      <c r="J1635" s="18">
        <f>ROUND(MIN(B1635/12,650000)*12*0.0915+MIN(B1635/12,1390000)*12*(0.0504+0)+B1635*0.005,0)</f>
        <v/>
      </c>
      <c r="K1635" s="18" t="n">
        <v>0</v>
      </c>
      <c r="L1635" s="18" t="n">
        <v>0</v>
      </c>
      <c r="M1635" s="18">
        <f>ROUND(IF(C1635&gt;=2026,IF(B1635&lt;741000,0,IF(B1635&lt;2191000,B1635-740000,IF(B1635&lt;2193000,1451000,IF(B1635&lt;2196000,1453000,IF(B1635&lt;2200000,1456000,IF(B1635&lt;3600000,ROUNDDOWN(B1635/4,-3)*2.8-80000,IF(B1635&lt;6600000,ROUNDDOWN(B1635/4,-3)*3.2-440000,IF(B1635&lt;8500000,ROUNDDOWN(B1635*0.9,0)-1100000,B1635-1950000)))))))),IF(B1635&lt;651000,0,IF(B1635&lt;1900000,B1635-650000,IF(B1635&lt;3600000,ROUNDDOWN(B1635/4,-3)*2.8-80000,IF(B1635&lt;6600000,ROUNDDOWN(B1635/4,-3)*3.2-440000,IF(B1635&lt;8500000,ROUNDDOWN(B1635*0.9,0)-1100000,B1635-1950000)))))),0)</f>
        <v/>
      </c>
      <c r="N1635" s="18">
        <f>IF(M1635&gt;23500000,NA(),IF(C1635&gt;=2026,IF(M1635&lt;=4890000,1040000,IF(M1635&lt;=6550000,670000,620000)),IF(M1635&lt;=1320000,950000,IF(M1635&lt;=3360000,880000,IF(M1635&lt;=4890000,680000,IF(M1635&lt;=6550000,630000,580000))))))</f>
        <v/>
      </c>
      <c r="O1635" s="18">
        <f>IF(F1635&lt;=0,IF(AND(D1635="はい",C1635&gt;=2026,C1635&lt;=2027),IF(E1635&lt;=0,0,IF(E1635&lt;=30000,E1635,IF(E1635&lt;=60000,ROUNDUP(E1635/2,0)+15000,IF(E1635&lt;=120000,ROUNDUP(E1635/4,0)+30000,60000)))),IF(E1635&lt;=0,0,IF(E1635&lt;=20000,E1635,IF(E1635&lt;=40000,ROUNDUP(E1635/2,0)+10000,IF(E1635&lt;=80000,ROUNDUP(E1635/4,0)+20000,40000))))),IF(E1635&lt;=0,IF(F1635&lt;=0,0,IF(F1635&lt;=25000,F1635,IF(F1635&lt;=50000,ROUNDUP(F1635/2,0)+12500,IF(F1635&lt;=100000,ROUNDUP(F1635/4,0)+25000,50000)))),MAX(IF(F1635&lt;=0,0,IF(F1635&lt;=25000,F1635,IF(F1635&lt;=50000,ROUNDUP(F1635/2,0)+12500,IF(F1635&lt;=100000,ROUNDUP(F1635/4,0)+25000,50000)))),MIN(IF(AND(D1635="はい",C1635&gt;=2026,C1635&lt;=2027),IF(E1635&lt;=0,0,IF(E1635&lt;=30000,E1635,IF(E1635&lt;=60000,ROUNDUP(E1635/2,0)+15000,IF(E1635&lt;=120000,ROUNDUP(E1635/4,0)+30000,60000)))),IF(E1635&lt;=0,0,IF(E1635&lt;=20000,E1635,IF(E1635&lt;=40000,ROUNDUP(E1635/2,0)+10000,IF(E1635&lt;=80000,ROUNDUP(E1635/4,0)+20000,40000)))))+IF(F1635&lt;=0,0,IF(F1635&lt;=25000,F1635,IF(F1635&lt;=50000,ROUNDUP(F1635/2,0)+12500,IF(F1635&lt;=100000,ROUNDUP(F1635/4,0)+25000,50000)))),IF(AND(D1635="はい",C1635&gt;=2026,C1635&lt;=2027),60000,40000)))))</f>
        <v/>
      </c>
      <c r="P1635" s="18">
        <f>IF(G1635&lt;=0,0,IF(G1635&lt;=20000,G1635,IF(G1635&lt;=40000,ROUNDUP(G1635/2,0)+10000,IF(G1635&lt;=80000,ROUNDUP(G1635/4,0)+20000,40000))))</f>
        <v/>
      </c>
      <c r="Q1635" s="18">
        <f>IF(I1635&lt;=0,IF(H1635&lt;=0,0,IF(H1635&lt;=20000,H1635,IF(H1635&lt;=40000,ROUNDUP(H1635/2,0)+10000,IF(H1635&lt;=80000,ROUNDUP(H1635/4,0)+20000,40000)))),IF(H1635&lt;=0,IF(I1635&lt;=0,0,IF(I1635&lt;=25000,I1635,IF(I1635&lt;=50000,ROUNDUP(I1635/2,0)+12500,IF(I1635&lt;=100000,ROUNDUP(I1635/4,0)+25000,50000)))),MAX(IF(I1635&lt;=0,0,IF(I1635&lt;=25000,I1635,IF(I1635&lt;=50000,ROUNDUP(I1635/2,0)+12500,IF(I1635&lt;=100000,ROUNDUP(I1635/4,0)+25000,50000)))),MIN(IF(H1635&lt;=0,0,IF(H1635&lt;=20000,H1635,IF(H1635&lt;=40000,ROUNDUP(H1635/2,0)+10000,IF(H1635&lt;=80000,ROUNDUP(H1635/4,0)+20000,40000))))+IF(I1635&lt;=0,0,IF(I1635&lt;=25000,I1635,IF(I1635&lt;=50000,ROUNDUP(I1635/2,0)+12500,IF(I1635&lt;=100000,ROUNDUP(I1635/4,0)+25000,50000)))),40000))))</f>
        <v/>
      </c>
      <c r="R1635" s="18">
        <f>MIN(120000,O1635+P1635+Q1635)</f>
        <v/>
      </c>
      <c r="S1635" s="18">
        <f>IF(F1635&lt;=0,IF(E1635&lt;=0,0,IF(E1635&lt;=12000,E1635,IF(E1635&lt;=32000,ROUNDUP(E1635/2,0)+6000,IF(E1635&lt;=56000,ROUNDUP(E1635/4,0)+14000,28000)))),IF(E1635&lt;=0,IF(F1635&lt;=0,0,IF(F1635&lt;=15000,F1635,IF(F1635&lt;=40000,ROUNDUP(F1635/2,0)+7500,IF(F1635&lt;=70000,ROUNDUP(F1635/4,0)+17500,35000)))),MAX(IF(F1635&lt;=0,0,IF(F1635&lt;=15000,F1635,IF(F1635&lt;=40000,ROUNDUP(F1635/2,0)+7500,IF(F1635&lt;=70000,ROUNDUP(F1635/4,0)+17500,35000)))),MIN(IF(E1635&lt;=0,0,IF(E1635&lt;=12000,E1635,IF(E1635&lt;=32000,ROUNDUP(E1635/2,0)+6000,IF(E1635&lt;=56000,ROUNDUP(E1635/4,0)+14000,28000))))+IF(F1635&lt;=0,0,IF(F1635&lt;=15000,F1635,IF(F1635&lt;=40000,ROUNDUP(F1635/2,0)+7500,IF(F1635&lt;=70000,ROUNDUP(F1635/4,0)+17500,35000)))),28000))))</f>
        <v/>
      </c>
      <c r="T1635" s="18">
        <f>IF(G1635&lt;=0,0,IF(G1635&lt;=12000,G1635,IF(G1635&lt;=32000,ROUNDUP(G1635/2,0)+6000,IF(G1635&lt;=56000,ROUNDUP(G1635/4,0)+14000,28000))))</f>
        <v/>
      </c>
      <c r="U1635" s="18">
        <f>IF(I1635&lt;=0,IF(H1635&lt;=0,0,IF(H1635&lt;=12000,H1635,IF(H1635&lt;=32000,ROUNDUP(H1635/2,0)+6000,IF(H1635&lt;=56000,ROUNDUP(H1635/4,0)+14000,28000)))),IF(H1635&lt;=0,IF(I1635&lt;=0,0,IF(I1635&lt;=15000,I1635,IF(I1635&lt;=40000,ROUNDUP(I1635/2,0)+7500,IF(I1635&lt;=70000,ROUNDUP(I1635/4,0)+17500,35000)))),MAX(IF(I1635&lt;=0,0,IF(I1635&lt;=15000,I1635,IF(I1635&lt;=40000,ROUNDUP(I1635/2,0)+7500,IF(I1635&lt;=70000,ROUNDUP(I1635/4,0)+17500,35000)))),MIN(IF(H1635&lt;=0,0,IF(H1635&lt;=12000,H1635,IF(H1635&lt;=32000,ROUNDUP(H1635/2,0)+6000,IF(H1635&lt;=56000,ROUNDUP(H1635/4,0)+14000,28000))))+IF(I1635&lt;=0,0,IF(I1635&lt;=15000,I1635,IF(I1635&lt;=40000,ROUNDUP(I1635/2,0)+7500,IF(I1635&lt;=70000,ROUNDUP(I1635/4,0)+17500,35000)))),28000))))</f>
        <v/>
      </c>
      <c r="V1635" s="18">
        <f>MIN(70000,S1635+T1635+U1635)</f>
        <v/>
      </c>
      <c r="W1635" s="18">
        <f>MAX(0,ROUNDDOWN(M1635-J1635-N1635-K1635-0,-3))</f>
        <v/>
      </c>
      <c r="X1635" s="18">
        <f>MAX(0,ROUNDDOWN(M1635-J1635-N1635-K1635-R1635,-3))</f>
        <v/>
      </c>
      <c r="Y1635" s="18">
        <f>IF(W1635&lt;=0,0,ROUNDDOWN((W1635*LOOKUP(W1635,{0,1950001,3300001,6950001,9000001,18000001,40000001},{0.05,0.1,0.2,0.23,0.33,0.4,0.45})-LOOKUP(W1635,{0,1950001,3300001,6950001,9000001,18000001,40000001},{0,97500,427500,636000,1536000,2796000,4796000}))*1.021,-2))</f>
        <v/>
      </c>
      <c r="Z1635" s="18">
        <f>IF(X1635&lt;=0,0,ROUNDDOWN((X1635*LOOKUP(X1635,{0,1950001,3300001,6950001,9000001,18000001,40000001},{0.05,0.1,0.2,0.23,0.33,0.4,0.45})-LOOKUP(X1635,{0,1950001,3300001,6950001,9000001,18000001,40000001},{0,97500,427500,636000,1536000,2796000,4796000}))*1.021,-2))</f>
        <v/>
      </c>
      <c r="AA1635" s="18">
        <f>MAX(0,ROUNDDOWN(M1635-J1635-430000-L1635-0,-3))</f>
        <v/>
      </c>
      <c r="AB1635" s="18">
        <f>MAX(0,ROUNDDOWN(M1635-J1635-430000-L1635-V1635,-3))</f>
        <v/>
      </c>
      <c r="AC1635" s="18">
        <f>IF(M1635&lt;=450000,0,MAX(0,ROUNDDOWN(AA1635*0.06-MIN(50000,AA1635)*0.03,-2))+MAX(0,ROUNDDOWN(AA1635*0.04-MIN(50000,AA1635)*0.02,-2)))</f>
        <v/>
      </c>
      <c r="AD1635" s="18">
        <f>IF(M1635&lt;=450000,0,MAX(0,ROUNDDOWN(AB1635*0.06-MIN(50000,AB1635)*0.03,-2))+MAX(0,ROUNDDOWN(AB1635*0.04-MIN(50000,AB1635)*0.02,-2)))</f>
        <v/>
      </c>
      <c r="AE1635" s="18">
        <f>Y1635-Z1635</f>
        <v/>
      </c>
      <c r="AF1635" s="18">
        <f>AC1635-AD1635</f>
        <v/>
      </c>
      <c r="AG1635" s="18">
        <f>AE1635+AF1635</f>
        <v/>
      </c>
      <c r="AH1635" s="20">
        <f>IF(W1635&lt;=0,0,LOOKUP(W1635,{0,1950001,3300001,6950001,9000001,18000001,40000001},{0.05,0.1,0.2,0.23,0.33,0.4,0.45}))</f>
        <v/>
      </c>
    </row>
    <row r="1636">
      <c r="A1636" t="inlineStr">
        <is>
          <t>1万円刻み 一般8万円</t>
        </is>
      </c>
      <c r="B1636" s="18">
        <f>'4_1万円刻み'!$A$519</f>
        <v/>
      </c>
      <c r="C1636" s="19" t="n">
        <v>2026</v>
      </c>
      <c r="D1636" t="inlineStr">
        <is>
          <t>いいえ</t>
        </is>
      </c>
      <c r="E1636" s="18" t="n">
        <v>80000</v>
      </c>
      <c r="F1636" s="18" t="n">
        <v>0</v>
      </c>
      <c r="G1636" s="18" t="n">
        <v>0</v>
      </c>
      <c r="H1636" s="18" t="n">
        <v>0</v>
      </c>
      <c r="I1636" s="18" t="n">
        <v>0</v>
      </c>
      <c r="J1636" s="18">
        <f>ROUND(MIN(B1636/12,650000)*12*0.0915+MIN(B1636/12,1390000)*12*(0.0504+0)+B1636*0.005,0)</f>
        <v/>
      </c>
      <c r="K1636" s="18" t="n">
        <v>0</v>
      </c>
      <c r="L1636" s="18" t="n">
        <v>0</v>
      </c>
      <c r="M1636" s="18">
        <f>ROUND(IF(C1636&gt;=2026,IF(B1636&lt;741000,0,IF(B1636&lt;2191000,B1636-740000,IF(B1636&lt;2193000,1451000,IF(B1636&lt;2196000,1453000,IF(B1636&lt;2200000,1456000,IF(B1636&lt;3600000,ROUNDDOWN(B1636/4,-3)*2.8-80000,IF(B1636&lt;6600000,ROUNDDOWN(B1636/4,-3)*3.2-440000,IF(B1636&lt;8500000,ROUNDDOWN(B1636*0.9,0)-1100000,B1636-1950000)))))))),IF(B1636&lt;651000,0,IF(B1636&lt;1900000,B1636-650000,IF(B1636&lt;3600000,ROUNDDOWN(B1636/4,-3)*2.8-80000,IF(B1636&lt;6600000,ROUNDDOWN(B1636/4,-3)*3.2-440000,IF(B1636&lt;8500000,ROUNDDOWN(B1636*0.9,0)-1100000,B1636-1950000)))))),0)</f>
        <v/>
      </c>
      <c r="N1636" s="18">
        <f>IF(M1636&gt;23500000,NA(),IF(C1636&gt;=2026,IF(M1636&lt;=4890000,1040000,IF(M1636&lt;=6550000,670000,620000)),IF(M1636&lt;=1320000,950000,IF(M1636&lt;=3360000,880000,IF(M1636&lt;=4890000,680000,IF(M1636&lt;=6550000,630000,580000))))))</f>
        <v/>
      </c>
      <c r="O1636" s="18">
        <f>IF(F1636&lt;=0,IF(AND(D1636="はい",C1636&gt;=2026,C1636&lt;=2027),IF(E1636&lt;=0,0,IF(E1636&lt;=30000,E1636,IF(E1636&lt;=60000,ROUNDUP(E1636/2,0)+15000,IF(E1636&lt;=120000,ROUNDUP(E1636/4,0)+30000,60000)))),IF(E1636&lt;=0,0,IF(E1636&lt;=20000,E1636,IF(E1636&lt;=40000,ROUNDUP(E1636/2,0)+10000,IF(E1636&lt;=80000,ROUNDUP(E1636/4,0)+20000,40000))))),IF(E1636&lt;=0,IF(F1636&lt;=0,0,IF(F1636&lt;=25000,F1636,IF(F1636&lt;=50000,ROUNDUP(F1636/2,0)+12500,IF(F1636&lt;=100000,ROUNDUP(F1636/4,0)+25000,50000)))),MAX(IF(F1636&lt;=0,0,IF(F1636&lt;=25000,F1636,IF(F1636&lt;=50000,ROUNDUP(F1636/2,0)+12500,IF(F1636&lt;=100000,ROUNDUP(F1636/4,0)+25000,50000)))),MIN(IF(AND(D1636="はい",C1636&gt;=2026,C1636&lt;=2027),IF(E1636&lt;=0,0,IF(E1636&lt;=30000,E1636,IF(E1636&lt;=60000,ROUNDUP(E1636/2,0)+15000,IF(E1636&lt;=120000,ROUNDUP(E1636/4,0)+30000,60000)))),IF(E1636&lt;=0,0,IF(E1636&lt;=20000,E1636,IF(E1636&lt;=40000,ROUNDUP(E1636/2,0)+10000,IF(E1636&lt;=80000,ROUNDUP(E1636/4,0)+20000,40000)))))+IF(F1636&lt;=0,0,IF(F1636&lt;=25000,F1636,IF(F1636&lt;=50000,ROUNDUP(F1636/2,0)+12500,IF(F1636&lt;=100000,ROUNDUP(F1636/4,0)+25000,50000)))),IF(AND(D1636="はい",C1636&gt;=2026,C1636&lt;=2027),60000,40000)))))</f>
        <v/>
      </c>
      <c r="P1636" s="18">
        <f>IF(G1636&lt;=0,0,IF(G1636&lt;=20000,G1636,IF(G1636&lt;=40000,ROUNDUP(G1636/2,0)+10000,IF(G1636&lt;=80000,ROUNDUP(G1636/4,0)+20000,40000))))</f>
        <v/>
      </c>
      <c r="Q1636" s="18">
        <f>IF(I1636&lt;=0,IF(H1636&lt;=0,0,IF(H1636&lt;=20000,H1636,IF(H1636&lt;=40000,ROUNDUP(H1636/2,0)+10000,IF(H1636&lt;=80000,ROUNDUP(H1636/4,0)+20000,40000)))),IF(H1636&lt;=0,IF(I1636&lt;=0,0,IF(I1636&lt;=25000,I1636,IF(I1636&lt;=50000,ROUNDUP(I1636/2,0)+12500,IF(I1636&lt;=100000,ROUNDUP(I1636/4,0)+25000,50000)))),MAX(IF(I1636&lt;=0,0,IF(I1636&lt;=25000,I1636,IF(I1636&lt;=50000,ROUNDUP(I1636/2,0)+12500,IF(I1636&lt;=100000,ROUNDUP(I1636/4,0)+25000,50000)))),MIN(IF(H1636&lt;=0,0,IF(H1636&lt;=20000,H1636,IF(H1636&lt;=40000,ROUNDUP(H1636/2,0)+10000,IF(H1636&lt;=80000,ROUNDUP(H1636/4,0)+20000,40000))))+IF(I1636&lt;=0,0,IF(I1636&lt;=25000,I1636,IF(I1636&lt;=50000,ROUNDUP(I1636/2,0)+12500,IF(I1636&lt;=100000,ROUNDUP(I1636/4,0)+25000,50000)))),40000))))</f>
        <v/>
      </c>
      <c r="R1636" s="18">
        <f>MIN(120000,O1636+P1636+Q1636)</f>
        <v/>
      </c>
      <c r="S1636" s="18">
        <f>IF(F1636&lt;=0,IF(E1636&lt;=0,0,IF(E1636&lt;=12000,E1636,IF(E1636&lt;=32000,ROUNDUP(E1636/2,0)+6000,IF(E1636&lt;=56000,ROUNDUP(E1636/4,0)+14000,28000)))),IF(E1636&lt;=0,IF(F1636&lt;=0,0,IF(F1636&lt;=15000,F1636,IF(F1636&lt;=40000,ROUNDUP(F1636/2,0)+7500,IF(F1636&lt;=70000,ROUNDUP(F1636/4,0)+17500,35000)))),MAX(IF(F1636&lt;=0,0,IF(F1636&lt;=15000,F1636,IF(F1636&lt;=40000,ROUNDUP(F1636/2,0)+7500,IF(F1636&lt;=70000,ROUNDUP(F1636/4,0)+17500,35000)))),MIN(IF(E1636&lt;=0,0,IF(E1636&lt;=12000,E1636,IF(E1636&lt;=32000,ROUNDUP(E1636/2,0)+6000,IF(E1636&lt;=56000,ROUNDUP(E1636/4,0)+14000,28000))))+IF(F1636&lt;=0,0,IF(F1636&lt;=15000,F1636,IF(F1636&lt;=40000,ROUNDUP(F1636/2,0)+7500,IF(F1636&lt;=70000,ROUNDUP(F1636/4,0)+17500,35000)))),28000))))</f>
        <v/>
      </c>
      <c r="T1636" s="18">
        <f>IF(G1636&lt;=0,0,IF(G1636&lt;=12000,G1636,IF(G1636&lt;=32000,ROUNDUP(G1636/2,0)+6000,IF(G1636&lt;=56000,ROUNDUP(G1636/4,0)+14000,28000))))</f>
        <v/>
      </c>
      <c r="U1636" s="18">
        <f>IF(I1636&lt;=0,IF(H1636&lt;=0,0,IF(H1636&lt;=12000,H1636,IF(H1636&lt;=32000,ROUNDUP(H1636/2,0)+6000,IF(H1636&lt;=56000,ROUNDUP(H1636/4,0)+14000,28000)))),IF(H1636&lt;=0,IF(I1636&lt;=0,0,IF(I1636&lt;=15000,I1636,IF(I1636&lt;=40000,ROUNDUP(I1636/2,0)+7500,IF(I1636&lt;=70000,ROUNDUP(I1636/4,0)+17500,35000)))),MAX(IF(I1636&lt;=0,0,IF(I1636&lt;=15000,I1636,IF(I1636&lt;=40000,ROUNDUP(I1636/2,0)+7500,IF(I1636&lt;=70000,ROUNDUP(I1636/4,0)+17500,35000)))),MIN(IF(H1636&lt;=0,0,IF(H1636&lt;=12000,H1636,IF(H1636&lt;=32000,ROUNDUP(H1636/2,0)+6000,IF(H1636&lt;=56000,ROUNDUP(H1636/4,0)+14000,28000))))+IF(I1636&lt;=0,0,IF(I1636&lt;=15000,I1636,IF(I1636&lt;=40000,ROUNDUP(I1636/2,0)+7500,IF(I1636&lt;=70000,ROUNDUP(I1636/4,0)+17500,35000)))),28000))))</f>
        <v/>
      </c>
      <c r="V1636" s="18">
        <f>MIN(70000,S1636+T1636+U1636)</f>
        <v/>
      </c>
      <c r="W1636" s="18">
        <f>MAX(0,ROUNDDOWN(M1636-J1636-N1636-K1636-0,-3))</f>
        <v/>
      </c>
      <c r="X1636" s="18">
        <f>MAX(0,ROUNDDOWN(M1636-J1636-N1636-K1636-R1636,-3))</f>
        <v/>
      </c>
      <c r="Y1636" s="18">
        <f>IF(W1636&lt;=0,0,ROUNDDOWN((W1636*LOOKUP(W1636,{0,1950001,3300001,6950001,9000001,18000001,40000001},{0.05,0.1,0.2,0.23,0.33,0.4,0.45})-LOOKUP(W1636,{0,1950001,3300001,6950001,9000001,18000001,40000001},{0,97500,427500,636000,1536000,2796000,4796000}))*1.021,-2))</f>
        <v/>
      </c>
      <c r="Z1636" s="18">
        <f>IF(X1636&lt;=0,0,ROUNDDOWN((X1636*LOOKUP(X1636,{0,1950001,3300001,6950001,9000001,18000001,40000001},{0.05,0.1,0.2,0.23,0.33,0.4,0.45})-LOOKUP(X1636,{0,1950001,3300001,6950001,9000001,18000001,40000001},{0,97500,427500,636000,1536000,2796000,4796000}))*1.021,-2))</f>
        <v/>
      </c>
      <c r="AA1636" s="18">
        <f>MAX(0,ROUNDDOWN(M1636-J1636-430000-L1636-0,-3))</f>
        <v/>
      </c>
      <c r="AB1636" s="18">
        <f>MAX(0,ROUNDDOWN(M1636-J1636-430000-L1636-V1636,-3))</f>
        <v/>
      </c>
      <c r="AC1636" s="18">
        <f>IF(M1636&lt;=450000,0,MAX(0,ROUNDDOWN(AA1636*0.06-MIN(50000,AA1636)*0.03,-2))+MAX(0,ROUNDDOWN(AA1636*0.04-MIN(50000,AA1636)*0.02,-2)))</f>
        <v/>
      </c>
      <c r="AD1636" s="18">
        <f>IF(M1636&lt;=450000,0,MAX(0,ROUNDDOWN(AB1636*0.06-MIN(50000,AB1636)*0.03,-2))+MAX(0,ROUNDDOWN(AB1636*0.04-MIN(50000,AB1636)*0.02,-2)))</f>
        <v/>
      </c>
      <c r="AE1636" s="18">
        <f>Y1636-Z1636</f>
        <v/>
      </c>
      <c r="AF1636" s="18">
        <f>AC1636-AD1636</f>
        <v/>
      </c>
      <c r="AG1636" s="18">
        <f>AE1636+AF1636</f>
        <v/>
      </c>
      <c r="AH1636" s="20">
        <f>IF(W1636&lt;=0,0,LOOKUP(W1636,{0,1950001,3300001,6950001,9000001,18000001,40000001},{0.05,0.1,0.2,0.23,0.33,0.4,0.45}))</f>
        <v/>
      </c>
    </row>
    <row r="1637">
      <c r="A1637" t="inlineStr">
        <is>
          <t>1万円刻み 特例あり一般12万円</t>
        </is>
      </c>
      <c r="B1637" s="18">
        <f>'4_1万円刻み'!$A$519</f>
        <v/>
      </c>
      <c r="C1637" s="19" t="n">
        <v>2026</v>
      </c>
      <c r="D1637" t="inlineStr">
        <is>
          <t>はい</t>
        </is>
      </c>
      <c r="E1637" s="18" t="n">
        <v>120000</v>
      </c>
      <c r="F1637" s="18" t="n">
        <v>0</v>
      </c>
      <c r="G1637" s="18" t="n">
        <v>0</v>
      </c>
      <c r="H1637" s="18" t="n">
        <v>0</v>
      </c>
      <c r="I1637" s="18" t="n">
        <v>0</v>
      </c>
      <c r="J1637" s="18">
        <f>ROUND(MIN(B1637/12,650000)*12*0.0915+MIN(B1637/12,1390000)*12*(0.0504+0)+B1637*0.005,0)</f>
        <v/>
      </c>
      <c r="K1637" s="18" t="n">
        <v>0</v>
      </c>
      <c r="L1637" s="18" t="n">
        <v>0</v>
      </c>
      <c r="M1637" s="18">
        <f>ROUND(IF(C1637&gt;=2026,IF(B1637&lt;741000,0,IF(B1637&lt;2191000,B1637-740000,IF(B1637&lt;2193000,1451000,IF(B1637&lt;2196000,1453000,IF(B1637&lt;2200000,1456000,IF(B1637&lt;3600000,ROUNDDOWN(B1637/4,-3)*2.8-80000,IF(B1637&lt;6600000,ROUNDDOWN(B1637/4,-3)*3.2-440000,IF(B1637&lt;8500000,ROUNDDOWN(B1637*0.9,0)-1100000,B1637-1950000)))))))),IF(B1637&lt;651000,0,IF(B1637&lt;1900000,B1637-650000,IF(B1637&lt;3600000,ROUNDDOWN(B1637/4,-3)*2.8-80000,IF(B1637&lt;6600000,ROUNDDOWN(B1637/4,-3)*3.2-440000,IF(B1637&lt;8500000,ROUNDDOWN(B1637*0.9,0)-1100000,B1637-1950000)))))),0)</f>
        <v/>
      </c>
      <c r="N1637" s="18">
        <f>IF(M1637&gt;23500000,NA(),IF(C1637&gt;=2026,IF(M1637&lt;=4890000,1040000,IF(M1637&lt;=6550000,670000,620000)),IF(M1637&lt;=1320000,950000,IF(M1637&lt;=3360000,880000,IF(M1637&lt;=4890000,680000,IF(M1637&lt;=6550000,630000,580000))))))</f>
        <v/>
      </c>
      <c r="O1637" s="18">
        <f>IF(F1637&lt;=0,IF(AND(D1637="はい",C1637&gt;=2026,C1637&lt;=2027),IF(E1637&lt;=0,0,IF(E1637&lt;=30000,E1637,IF(E1637&lt;=60000,ROUNDUP(E1637/2,0)+15000,IF(E1637&lt;=120000,ROUNDUP(E1637/4,0)+30000,60000)))),IF(E1637&lt;=0,0,IF(E1637&lt;=20000,E1637,IF(E1637&lt;=40000,ROUNDUP(E1637/2,0)+10000,IF(E1637&lt;=80000,ROUNDUP(E1637/4,0)+20000,40000))))),IF(E1637&lt;=0,IF(F1637&lt;=0,0,IF(F1637&lt;=25000,F1637,IF(F1637&lt;=50000,ROUNDUP(F1637/2,0)+12500,IF(F1637&lt;=100000,ROUNDUP(F1637/4,0)+25000,50000)))),MAX(IF(F1637&lt;=0,0,IF(F1637&lt;=25000,F1637,IF(F1637&lt;=50000,ROUNDUP(F1637/2,0)+12500,IF(F1637&lt;=100000,ROUNDUP(F1637/4,0)+25000,50000)))),MIN(IF(AND(D1637="はい",C1637&gt;=2026,C1637&lt;=2027),IF(E1637&lt;=0,0,IF(E1637&lt;=30000,E1637,IF(E1637&lt;=60000,ROUNDUP(E1637/2,0)+15000,IF(E1637&lt;=120000,ROUNDUP(E1637/4,0)+30000,60000)))),IF(E1637&lt;=0,0,IF(E1637&lt;=20000,E1637,IF(E1637&lt;=40000,ROUNDUP(E1637/2,0)+10000,IF(E1637&lt;=80000,ROUNDUP(E1637/4,0)+20000,40000)))))+IF(F1637&lt;=0,0,IF(F1637&lt;=25000,F1637,IF(F1637&lt;=50000,ROUNDUP(F1637/2,0)+12500,IF(F1637&lt;=100000,ROUNDUP(F1637/4,0)+25000,50000)))),IF(AND(D1637="はい",C1637&gt;=2026,C1637&lt;=2027),60000,40000)))))</f>
        <v/>
      </c>
      <c r="P1637" s="18">
        <f>IF(G1637&lt;=0,0,IF(G1637&lt;=20000,G1637,IF(G1637&lt;=40000,ROUNDUP(G1637/2,0)+10000,IF(G1637&lt;=80000,ROUNDUP(G1637/4,0)+20000,40000))))</f>
        <v/>
      </c>
      <c r="Q1637" s="18">
        <f>IF(I1637&lt;=0,IF(H1637&lt;=0,0,IF(H1637&lt;=20000,H1637,IF(H1637&lt;=40000,ROUNDUP(H1637/2,0)+10000,IF(H1637&lt;=80000,ROUNDUP(H1637/4,0)+20000,40000)))),IF(H1637&lt;=0,IF(I1637&lt;=0,0,IF(I1637&lt;=25000,I1637,IF(I1637&lt;=50000,ROUNDUP(I1637/2,0)+12500,IF(I1637&lt;=100000,ROUNDUP(I1637/4,0)+25000,50000)))),MAX(IF(I1637&lt;=0,0,IF(I1637&lt;=25000,I1637,IF(I1637&lt;=50000,ROUNDUP(I1637/2,0)+12500,IF(I1637&lt;=100000,ROUNDUP(I1637/4,0)+25000,50000)))),MIN(IF(H1637&lt;=0,0,IF(H1637&lt;=20000,H1637,IF(H1637&lt;=40000,ROUNDUP(H1637/2,0)+10000,IF(H1637&lt;=80000,ROUNDUP(H1637/4,0)+20000,40000))))+IF(I1637&lt;=0,0,IF(I1637&lt;=25000,I1637,IF(I1637&lt;=50000,ROUNDUP(I1637/2,0)+12500,IF(I1637&lt;=100000,ROUNDUP(I1637/4,0)+25000,50000)))),40000))))</f>
        <v/>
      </c>
      <c r="R1637" s="18">
        <f>MIN(120000,O1637+P1637+Q1637)</f>
        <v/>
      </c>
      <c r="S1637" s="18">
        <f>IF(F1637&lt;=0,IF(E1637&lt;=0,0,IF(E1637&lt;=12000,E1637,IF(E1637&lt;=32000,ROUNDUP(E1637/2,0)+6000,IF(E1637&lt;=56000,ROUNDUP(E1637/4,0)+14000,28000)))),IF(E1637&lt;=0,IF(F1637&lt;=0,0,IF(F1637&lt;=15000,F1637,IF(F1637&lt;=40000,ROUNDUP(F1637/2,0)+7500,IF(F1637&lt;=70000,ROUNDUP(F1637/4,0)+17500,35000)))),MAX(IF(F1637&lt;=0,0,IF(F1637&lt;=15000,F1637,IF(F1637&lt;=40000,ROUNDUP(F1637/2,0)+7500,IF(F1637&lt;=70000,ROUNDUP(F1637/4,0)+17500,35000)))),MIN(IF(E1637&lt;=0,0,IF(E1637&lt;=12000,E1637,IF(E1637&lt;=32000,ROUNDUP(E1637/2,0)+6000,IF(E1637&lt;=56000,ROUNDUP(E1637/4,0)+14000,28000))))+IF(F1637&lt;=0,0,IF(F1637&lt;=15000,F1637,IF(F1637&lt;=40000,ROUNDUP(F1637/2,0)+7500,IF(F1637&lt;=70000,ROUNDUP(F1637/4,0)+17500,35000)))),28000))))</f>
        <v/>
      </c>
      <c r="T1637" s="18">
        <f>IF(G1637&lt;=0,0,IF(G1637&lt;=12000,G1637,IF(G1637&lt;=32000,ROUNDUP(G1637/2,0)+6000,IF(G1637&lt;=56000,ROUNDUP(G1637/4,0)+14000,28000))))</f>
        <v/>
      </c>
      <c r="U1637" s="18">
        <f>IF(I1637&lt;=0,IF(H1637&lt;=0,0,IF(H1637&lt;=12000,H1637,IF(H1637&lt;=32000,ROUNDUP(H1637/2,0)+6000,IF(H1637&lt;=56000,ROUNDUP(H1637/4,0)+14000,28000)))),IF(H1637&lt;=0,IF(I1637&lt;=0,0,IF(I1637&lt;=15000,I1637,IF(I1637&lt;=40000,ROUNDUP(I1637/2,0)+7500,IF(I1637&lt;=70000,ROUNDUP(I1637/4,0)+17500,35000)))),MAX(IF(I1637&lt;=0,0,IF(I1637&lt;=15000,I1637,IF(I1637&lt;=40000,ROUNDUP(I1637/2,0)+7500,IF(I1637&lt;=70000,ROUNDUP(I1637/4,0)+17500,35000)))),MIN(IF(H1637&lt;=0,0,IF(H1637&lt;=12000,H1637,IF(H1637&lt;=32000,ROUNDUP(H1637/2,0)+6000,IF(H1637&lt;=56000,ROUNDUP(H1637/4,0)+14000,28000))))+IF(I1637&lt;=0,0,IF(I1637&lt;=15000,I1637,IF(I1637&lt;=40000,ROUNDUP(I1637/2,0)+7500,IF(I1637&lt;=70000,ROUNDUP(I1637/4,0)+17500,35000)))),28000))))</f>
        <v/>
      </c>
      <c r="V1637" s="18">
        <f>MIN(70000,S1637+T1637+U1637)</f>
        <v/>
      </c>
      <c r="W1637" s="18">
        <f>MAX(0,ROUNDDOWN(M1637-J1637-N1637-K1637-0,-3))</f>
        <v/>
      </c>
      <c r="X1637" s="18">
        <f>MAX(0,ROUNDDOWN(M1637-J1637-N1637-K1637-R1637,-3))</f>
        <v/>
      </c>
      <c r="Y1637" s="18">
        <f>IF(W1637&lt;=0,0,ROUNDDOWN((W1637*LOOKUP(W1637,{0,1950001,3300001,6950001,9000001,18000001,40000001},{0.05,0.1,0.2,0.23,0.33,0.4,0.45})-LOOKUP(W1637,{0,1950001,3300001,6950001,9000001,18000001,40000001},{0,97500,427500,636000,1536000,2796000,4796000}))*1.021,-2))</f>
        <v/>
      </c>
      <c r="Z1637" s="18">
        <f>IF(X1637&lt;=0,0,ROUNDDOWN((X1637*LOOKUP(X1637,{0,1950001,3300001,6950001,9000001,18000001,40000001},{0.05,0.1,0.2,0.23,0.33,0.4,0.45})-LOOKUP(X1637,{0,1950001,3300001,6950001,9000001,18000001,40000001},{0,97500,427500,636000,1536000,2796000,4796000}))*1.021,-2))</f>
        <v/>
      </c>
      <c r="AA1637" s="18">
        <f>MAX(0,ROUNDDOWN(M1637-J1637-430000-L1637-0,-3))</f>
        <v/>
      </c>
      <c r="AB1637" s="18">
        <f>MAX(0,ROUNDDOWN(M1637-J1637-430000-L1637-V1637,-3))</f>
        <v/>
      </c>
      <c r="AC1637" s="18">
        <f>IF(M1637&lt;=450000,0,MAX(0,ROUNDDOWN(AA1637*0.06-MIN(50000,AA1637)*0.03,-2))+MAX(0,ROUNDDOWN(AA1637*0.04-MIN(50000,AA1637)*0.02,-2)))</f>
        <v/>
      </c>
      <c r="AD1637" s="18">
        <f>IF(M1637&lt;=450000,0,MAX(0,ROUNDDOWN(AB1637*0.06-MIN(50000,AB1637)*0.03,-2))+MAX(0,ROUNDDOWN(AB1637*0.04-MIN(50000,AB1637)*0.02,-2)))</f>
        <v/>
      </c>
      <c r="AE1637" s="18">
        <f>Y1637-Z1637</f>
        <v/>
      </c>
      <c r="AF1637" s="18">
        <f>AC1637-AD1637</f>
        <v/>
      </c>
      <c r="AG1637" s="18">
        <f>AE1637+AF1637</f>
        <v/>
      </c>
      <c r="AH1637" s="20">
        <f>IF(W1637&lt;=0,0,LOOKUP(W1637,{0,1950001,3300001,6950001,9000001,18000001,40000001},{0.05,0.1,0.2,0.23,0.33,0.4,0.45}))</f>
        <v/>
      </c>
    </row>
    <row r="1638">
      <c r="A1638" t="inlineStr">
        <is>
          <t>1万円刻み 3区分8万円ずつ</t>
        </is>
      </c>
      <c r="B1638" s="18">
        <f>'4_1万円刻み'!$A$520</f>
        <v/>
      </c>
      <c r="C1638" s="19" t="n">
        <v>2026</v>
      </c>
      <c r="D1638" t="inlineStr">
        <is>
          <t>いいえ</t>
        </is>
      </c>
      <c r="E1638" s="18" t="n">
        <v>80000</v>
      </c>
      <c r="F1638" s="18" t="n">
        <v>0</v>
      </c>
      <c r="G1638" s="18" t="n">
        <v>80000</v>
      </c>
      <c r="H1638" s="18" t="n">
        <v>80000</v>
      </c>
      <c r="I1638" s="18" t="n">
        <v>0</v>
      </c>
      <c r="J1638" s="18">
        <f>ROUND(MIN(B1638/12,650000)*12*0.0915+MIN(B1638/12,1390000)*12*(0.0504+0)+B1638*0.005,0)</f>
        <v/>
      </c>
      <c r="K1638" s="18" t="n">
        <v>0</v>
      </c>
      <c r="L1638" s="18" t="n">
        <v>0</v>
      </c>
      <c r="M1638" s="18">
        <f>ROUND(IF(C1638&gt;=2026,IF(B1638&lt;741000,0,IF(B1638&lt;2191000,B1638-740000,IF(B1638&lt;2193000,1451000,IF(B1638&lt;2196000,1453000,IF(B1638&lt;2200000,1456000,IF(B1638&lt;3600000,ROUNDDOWN(B1638/4,-3)*2.8-80000,IF(B1638&lt;6600000,ROUNDDOWN(B1638/4,-3)*3.2-440000,IF(B1638&lt;8500000,ROUNDDOWN(B1638*0.9,0)-1100000,B1638-1950000)))))))),IF(B1638&lt;651000,0,IF(B1638&lt;1900000,B1638-650000,IF(B1638&lt;3600000,ROUNDDOWN(B1638/4,-3)*2.8-80000,IF(B1638&lt;6600000,ROUNDDOWN(B1638/4,-3)*3.2-440000,IF(B1638&lt;8500000,ROUNDDOWN(B1638*0.9,0)-1100000,B1638-1950000)))))),0)</f>
        <v/>
      </c>
      <c r="N1638" s="18">
        <f>IF(M1638&gt;23500000,NA(),IF(C1638&gt;=2026,IF(M1638&lt;=4890000,1040000,IF(M1638&lt;=6550000,670000,620000)),IF(M1638&lt;=1320000,950000,IF(M1638&lt;=3360000,880000,IF(M1638&lt;=4890000,680000,IF(M1638&lt;=6550000,630000,580000))))))</f>
        <v/>
      </c>
      <c r="O1638" s="18">
        <f>IF(F1638&lt;=0,IF(AND(D1638="はい",C1638&gt;=2026,C1638&lt;=2027),IF(E1638&lt;=0,0,IF(E1638&lt;=30000,E1638,IF(E1638&lt;=60000,ROUNDUP(E1638/2,0)+15000,IF(E1638&lt;=120000,ROUNDUP(E1638/4,0)+30000,60000)))),IF(E1638&lt;=0,0,IF(E1638&lt;=20000,E1638,IF(E1638&lt;=40000,ROUNDUP(E1638/2,0)+10000,IF(E1638&lt;=80000,ROUNDUP(E1638/4,0)+20000,40000))))),IF(E1638&lt;=0,IF(F1638&lt;=0,0,IF(F1638&lt;=25000,F1638,IF(F1638&lt;=50000,ROUNDUP(F1638/2,0)+12500,IF(F1638&lt;=100000,ROUNDUP(F1638/4,0)+25000,50000)))),MAX(IF(F1638&lt;=0,0,IF(F1638&lt;=25000,F1638,IF(F1638&lt;=50000,ROUNDUP(F1638/2,0)+12500,IF(F1638&lt;=100000,ROUNDUP(F1638/4,0)+25000,50000)))),MIN(IF(AND(D1638="はい",C1638&gt;=2026,C1638&lt;=2027),IF(E1638&lt;=0,0,IF(E1638&lt;=30000,E1638,IF(E1638&lt;=60000,ROUNDUP(E1638/2,0)+15000,IF(E1638&lt;=120000,ROUNDUP(E1638/4,0)+30000,60000)))),IF(E1638&lt;=0,0,IF(E1638&lt;=20000,E1638,IF(E1638&lt;=40000,ROUNDUP(E1638/2,0)+10000,IF(E1638&lt;=80000,ROUNDUP(E1638/4,0)+20000,40000)))))+IF(F1638&lt;=0,0,IF(F1638&lt;=25000,F1638,IF(F1638&lt;=50000,ROUNDUP(F1638/2,0)+12500,IF(F1638&lt;=100000,ROUNDUP(F1638/4,0)+25000,50000)))),IF(AND(D1638="はい",C1638&gt;=2026,C1638&lt;=2027),60000,40000)))))</f>
        <v/>
      </c>
      <c r="P1638" s="18">
        <f>IF(G1638&lt;=0,0,IF(G1638&lt;=20000,G1638,IF(G1638&lt;=40000,ROUNDUP(G1638/2,0)+10000,IF(G1638&lt;=80000,ROUNDUP(G1638/4,0)+20000,40000))))</f>
        <v/>
      </c>
      <c r="Q1638" s="18">
        <f>IF(I1638&lt;=0,IF(H1638&lt;=0,0,IF(H1638&lt;=20000,H1638,IF(H1638&lt;=40000,ROUNDUP(H1638/2,0)+10000,IF(H1638&lt;=80000,ROUNDUP(H1638/4,0)+20000,40000)))),IF(H1638&lt;=0,IF(I1638&lt;=0,0,IF(I1638&lt;=25000,I1638,IF(I1638&lt;=50000,ROUNDUP(I1638/2,0)+12500,IF(I1638&lt;=100000,ROUNDUP(I1638/4,0)+25000,50000)))),MAX(IF(I1638&lt;=0,0,IF(I1638&lt;=25000,I1638,IF(I1638&lt;=50000,ROUNDUP(I1638/2,0)+12500,IF(I1638&lt;=100000,ROUNDUP(I1638/4,0)+25000,50000)))),MIN(IF(H1638&lt;=0,0,IF(H1638&lt;=20000,H1638,IF(H1638&lt;=40000,ROUNDUP(H1638/2,0)+10000,IF(H1638&lt;=80000,ROUNDUP(H1638/4,0)+20000,40000))))+IF(I1638&lt;=0,0,IF(I1638&lt;=25000,I1638,IF(I1638&lt;=50000,ROUNDUP(I1638/2,0)+12500,IF(I1638&lt;=100000,ROUNDUP(I1638/4,0)+25000,50000)))),40000))))</f>
        <v/>
      </c>
      <c r="R1638" s="18">
        <f>MIN(120000,O1638+P1638+Q1638)</f>
        <v/>
      </c>
      <c r="S1638" s="18">
        <f>IF(F1638&lt;=0,IF(E1638&lt;=0,0,IF(E1638&lt;=12000,E1638,IF(E1638&lt;=32000,ROUNDUP(E1638/2,0)+6000,IF(E1638&lt;=56000,ROUNDUP(E1638/4,0)+14000,28000)))),IF(E1638&lt;=0,IF(F1638&lt;=0,0,IF(F1638&lt;=15000,F1638,IF(F1638&lt;=40000,ROUNDUP(F1638/2,0)+7500,IF(F1638&lt;=70000,ROUNDUP(F1638/4,0)+17500,35000)))),MAX(IF(F1638&lt;=0,0,IF(F1638&lt;=15000,F1638,IF(F1638&lt;=40000,ROUNDUP(F1638/2,0)+7500,IF(F1638&lt;=70000,ROUNDUP(F1638/4,0)+17500,35000)))),MIN(IF(E1638&lt;=0,0,IF(E1638&lt;=12000,E1638,IF(E1638&lt;=32000,ROUNDUP(E1638/2,0)+6000,IF(E1638&lt;=56000,ROUNDUP(E1638/4,0)+14000,28000))))+IF(F1638&lt;=0,0,IF(F1638&lt;=15000,F1638,IF(F1638&lt;=40000,ROUNDUP(F1638/2,0)+7500,IF(F1638&lt;=70000,ROUNDUP(F1638/4,0)+17500,35000)))),28000))))</f>
        <v/>
      </c>
      <c r="T1638" s="18">
        <f>IF(G1638&lt;=0,0,IF(G1638&lt;=12000,G1638,IF(G1638&lt;=32000,ROUNDUP(G1638/2,0)+6000,IF(G1638&lt;=56000,ROUNDUP(G1638/4,0)+14000,28000))))</f>
        <v/>
      </c>
      <c r="U1638" s="18">
        <f>IF(I1638&lt;=0,IF(H1638&lt;=0,0,IF(H1638&lt;=12000,H1638,IF(H1638&lt;=32000,ROUNDUP(H1638/2,0)+6000,IF(H1638&lt;=56000,ROUNDUP(H1638/4,0)+14000,28000)))),IF(H1638&lt;=0,IF(I1638&lt;=0,0,IF(I1638&lt;=15000,I1638,IF(I1638&lt;=40000,ROUNDUP(I1638/2,0)+7500,IF(I1638&lt;=70000,ROUNDUP(I1638/4,0)+17500,35000)))),MAX(IF(I1638&lt;=0,0,IF(I1638&lt;=15000,I1638,IF(I1638&lt;=40000,ROUNDUP(I1638/2,0)+7500,IF(I1638&lt;=70000,ROUNDUP(I1638/4,0)+17500,35000)))),MIN(IF(H1638&lt;=0,0,IF(H1638&lt;=12000,H1638,IF(H1638&lt;=32000,ROUNDUP(H1638/2,0)+6000,IF(H1638&lt;=56000,ROUNDUP(H1638/4,0)+14000,28000))))+IF(I1638&lt;=0,0,IF(I1638&lt;=15000,I1638,IF(I1638&lt;=40000,ROUNDUP(I1638/2,0)+7500,IF(I1638&lt;=70000,ROUNDUP(I1638/4,0)+17500,35000)))),28000))))</f>
        <v/>
      </c>
      <c r="V1638" s="18">
        <f>MIN(70000,S1638+T1638+U1638)</f>
        <v/>
      </c>
      <c r="W1638" s="18">
        <f>MAX(0,ROUNDDOWN(M1638-J1638-N1638-K1638-0,-3))</f>
        <v/>
      </c>
      <c r="X1638" s="18">
        <f>MAX(0,ROUNDDOWN(M1638-J1638-N1638-K1638-R1638,-3))</f>
        <v/>
      </c>
      <c r="Y1638" s="18">
        <f>IF(W1638&lt;=0,0,ROUNDDOWN((W1638*LOOKUP(W1638,{0,1950001,3300001,6950001,9000001,18000001,40000001},{0.05,0.1,0.2,0.23,0.33,0.4,0.45})-LOOKUP(W1638,{0,1950001,3300001,6950001,9000001,18000001,40000001},{0,97500,427500,636000,1536000,2796000,4796000}))*1.021,-2))</f>
        <v/>
      </c>
      <c r="Z1638" s="18">
        <f>IF(X1638&lt;=0,0,ROUNDDOWN((X1638*LOOKUP(X1638,{0,1950001,3300001,6950001,9000001,18000001,40000001},{0.05,0.1,0.2,0.23,0.33,0.4,0.45})-LOOKUP(X1638,{0,1950001,3300001,6950001,9000001,18000001,40000001},{0,97500,427500,636000,1536000,2796000,4796000}))*1.021,-2))</f>
        <v/>
      </c>
      <c r="AA1638" s="18">
        <f>MAX(0,ROUNDDOWN(M1638-J1638-430000-L1638-0,-3))</f>
        <v/>
      </c>
      <c r="AB1638" s="18">
        <f>MAX(0,ROUNDDOWN(M1638-J1638-430000-L1638-V1638,-3))</f>
        <v/>
      </c>
      <c r="AC1638" s="18">
        <f>IF(M1638&lt;=450000,0,MAX(0,ROUNDDOWN(AA1638*0.06-MIN(50000,AA1638)*0.03,-2))+MAX(0,ROUNDDOWN(AA1638*0.04-MIN(50000,AA1638)*0.02,-2)))</f>
        <v/>
      </c>
      <c r="AD1638" s="18">
        <f>IF(M1638&lt;=450000,0,MAX(0,ROUNDDOWN(AB1638*0.06-MIN(50000,AB1638)*0.03,-2))+MAX(0,ROUNDDOWN(AB1638*0.04-MIN(50000,AB1638)*0.02,-2)))</f>
        <v/>
      </c>
      <c r="AE1638" s="18">
        <f>Y1638-Z1638</f>
        <v/>
      </c>
      <c r="AF1638" s="18">
        <f>AC1638-AD1638</f>
        <v/>
      </c>
      <c r="AG1638" s="18">
        <f>AE1638+AF1638</f>
        <v/>
      </c>
      <c r="AH1638" s="20">
        <f>IF(W1638&lt;=0,0,LOOKUP(W1638,{0,1950001,3300001,6950001,9000001,18000001,40000001},{0.05,0.1,0.2,0.23,0.33,0.4,0.45}))</f>
        <v/>
      </c>
    </row>
    <row r="1639">
      <c r="A1639" t="inlineStr">
        <is>
          <t>1万円刻み 一般8万円</t>
        </is>
      </c>
      <c r="B1639" s="18">
        <f>'4_1万円刻み'!$A$520</f>
        <v/>
      </c>
      <c r="C1639" s="19" t="n">
        <v>2026</v>
      </c>
      <c r="D1639" t="inlineStr">
        <is>
          <t>いいえ</t>
        </is>
      </c>
      <c r="E1639" s="18" t="n">
        <v>80000</v>
      </c>
      <c r="F1639" s="18" t="n">
        <v>0</v>
      </c>
      <c r="G1639" s="18" t="n">
        <v>0</v>
      </c>
      <c r="H1639" s="18" t="n">
        <v>0</v>
      </c>
      <c r="I1639" s="18" t="n">
        <v>0</v>
      </c>
      <c r="J1639" s="18">
        <f>ROUND(MIN(B1639/12,650000)*12*0.0915+MIN(B1639/12,1390000)*12*(0.0504+0)+B1639*0.005,0)</f>
        <v/>
      </c>
      <c r="K1639" s="18" t="n">
        <v>0</v>
      </c>
      <c r="L1639" s="18" t="n">
        <v>0</v>
      </c>
      <c r="M1639" s="18">
        <f>ROUND(IF(C1639&gt;=2026,IF(B1639&lt;741000,0,IF(B1639&lt;2191000,B1639-740000,IF(B1639&lt;2193000,1451000,IF(B1639&lt;2196000,1453000,IF(B1639&lt;2200000,1456000,IF(B1639&lt;3600000,ROUNDDOWN(B1639/4,-3)*2.8-80000,IF(B1639&lt;6600000,ROUNDDOWN(B1639/4,-3)*3.2-440000,IF(B1639&lt;8500000,ROUNDDOWN(B1639*0.9,0)-1100000,B1639-1950000)))))))),IF(B1639&lt;651000,0,IF(B1639&lt;1900000,B1639-650000,IF(B1639&lt;3600000,ROUNDDOWN(B1639/4,-3)*2.8-80000,IF(B1639&lt;6600000,ROUNDDOWN(B1639/4,-3)*3.2-440000,IF(B1639&lt;8500000,ROUNDDOWN(B1639*0.9,0)-1100000,B1639-1950000)))))),0)</f>
        <v/>
      </c>
      <c r="N1639" s="18">
        <f>IF(M1639&gt;23500000,NA(),IF(C1639&gt;=2026,IF(M1639&lt;=4890000,1040000,IF(M1639&lt;=6550000,670000,620000)),IF(M1639&lt;=1320000,950000,IF(M1639&lt;=3360000,880000,IF(M1639&lt;=4890000,680000,IF(M1639&lt;=6550000,630000,580000))))))</f>
        <v/>
      </c>
      <c r="O1639" s="18">
        <f>IF(F1639&lt;=0,IF(AND(D1639="はい",C1639&gt;=2026,C1639&lt;=2027),IF(E1639&lt;=0,0,IF(E1639&lt;=30000,E1639,IF(E1639&lt;=60000,ROUNDUP(E1639/2,0)+15000,IF(E1639&lt;=120000,ROUNDUP(E1639/4,0)+30000,60000)))),IF(E1639&lt;=0,0,IF(E1639&lt;=20000,E1639,IF(E1639&lt;=40000,ROUNDUP(E1639/2,0)+10000,IF(E1639&lt;=80000,ROUNDUP(E1639/4,0)+20000,40000))))),IF(E1639&lt;=0,IF(F1639&lt;=0,0,IF(F1639&lt;=25000,F1639,IF(F1639&lt;=50000,ROUNDUP(F1639/2,0)+12500,IF(F1639&lt;=100000,ROUNDUP(F1639/4,0)+25000,50000)))),MAX(IF(F1639&lt;=0,0,IF(F1639&lt;=25000,F1639,IF(F1639&lt;=50000,ROUNDUP(F1639/2,0)+12500,IF(F1639&lt;=100000,ROUNDUP(F1639/4,0)+25000,50000)))),MIN(IF(AND(D1639="はい",C1639&gt;=2026,C1639&lt;=2027),IF(E1639&lt;=0,0,IF(E1639&lt;=30000,E1639,IF(E1639&lt;=60000,ROUNDUP(E1639/2,0)+15000,IF(E1639&lt;=120000,ROUNDUP(E1639/4,0)+30000,60000)))),IF(E1639&lt;=0,0,IF(E1639&lt;=20000,E1639,IF(E1639&lt;=40000,ROUNDUP(E1639/2,0)+10000,IF(E1639&lt;=80000,ROUNDUP(E1639/4,0)+20000,40000)))))+IF(F1639&lt;=0,0,IF(F1639&lt;=25000,F1639,IF(F1639&lt;=50000,ROUNDUP(F1639/2,0)+12500,IF(F1639&lt;=100000,ROUNDUP(F1639/4,0)+25000,50000)))),IF(AND(D1639="はい",C1639&gt;=2026,C1639&lt;=2027),60000,40000)))))</f>
        <v/>
      </c>
      <c r="P1639" s="18">
        <f>IF(G1639&lt;=0,0,IF(G1639&lt;=20000,G1639,IF(G1639&lt;=40000,ROUNDUP(G1639/2,0)+10000,IF(G1639&lt;=80000,ROUNDUP(G1639/4,0)+20000,40000))))</f>
        <v/>
      </c>
      <c r="Q1639" s="18">
        <f>IF(I1639&lt;=0,IF(H1639&lt;=0,0,IF(H1639&lt;=20000,H1639,IF(H1639&lt;=40000,ROUNDUP(H1639/2,0)+10000,IF(H1639&lt;=80000,ROUNDUP(H1639/4,0)+20000,40000)))),IF(H1639&lt;=0,IF(I1639&lt;=0,0,IF(I1639&lt;=25000,I1639,IF(I1639&lt;=50000,ROUNDUP(I1639/2,0)+12500,IF(I1639&lt;=100000,ROUNDUP(I1639/4,0)+25000,50000)))),MAX(IF(I1639&lt;=0,0,IF(I1639&lt;=25000,I1639,IF(I1639&lt;=50000,ROUNDUP(I1639/2,0)+12500,IF(I1639&lt;=100000,ROUNDUP(I1639/4,0)+25000,50000)))),MIN(IF(H1639&lt;=0,0,IF(H1639&lt;=20000,H1639,IF(H1639&lt;=40000,ROUNDUP(H1639/2,0)+10000,IF(H1639&lt;=80000,ROUNDUP(H1639/4,0)+20000,40000))))+IF(I1639&lt;=0,0,IF(I1639&lt;=25000,I1639,IF(I1639&lt;=50000,ROUNDUP(I1639/2,0)+12500,IF(I1639&lt;=100000,ROUNDUP(I1639/4,0)+25000,50000)))),40000))))</f>
        <v/>
      </c>
      <c r="R1639" s="18">
        <f>MIN(120000,O1639+P1639+Q1639)</f>
        <v/>
      </c>
      <c r="S1639" s="18">
        <f>IF(F1639&lt;=0,IF(E1639&lt;=0,0,IF(E1639&lt;=12000,E1639,IF(E1639&lt;=32000,ROUNDUP(E1639/2,0)+6000,IF(E1639&lt;=56000,ROUNDUP(E1639/4,0)+14000,28000)))),IF(E1639&lt;=0,IF(F1639&lt;=0,0,IF(F1639&lt;=15000,F1639,IF(F1639&lt;=40000,ROUNDUP(F1639/2,0)+7500,IF(F1639&lt;=70000,ROUNDUP(F1639/4,0)+17500,35000)))),MAX(IF(F1639&lt;=0,0,IF(F1639&lt;=15000,F1639,IF(F1639&lt;=40000,ROUNDUP(F1639/2,0)+7500,IF(F1639&lt;=70000,ROUNDUP(F1639/4,0)+17500,35000)))),MIN(IF(E1639&lt;=0,0,IF(E1639&lt;=12000,E1639,IF(E1639&lt;=32000,ROUNDUP(E1639/2,0)+6000,IF(E1639&lt;=56000,ROUNDUP(E1639/4,0)+14000,28000))))+IF(F1639&lt;=0,0,IF(F1639&lt;=15000,F1639,IF(F1639&lt;=40000,ROUNDUP(F1639/2,0)+7500,IF(F1639&lt;=70000,ROUNDUP(F1639/4,0)+17500,35000)))),28000))))</f>
        <v/>
      </c>
      <c r="T1639" s="18">
        <f>IF(G1639&lt;=0,0,IF(G1639&lt;=12000,G1639,IF(G1639&lt;=32000,ROUNDUP(G1639/2,0)+6000,IF(G1639&lt;=56000,ROUNDUP(G1639/4,0)+14000,28000))))</f>
        <v/>
      </c>
      <c r="U1639" s="18">
        <f>IF(I1639&lt;=0,IF(H1639&lt;=0,0,IF(H1639&lt;=12000,H1639,IF(H1639&lt;=32000,ROUNDUP(H1639/2,0)+6000,IF(H1639&lt;=56000,ROUNDUP(H1639/4,0)+14000,28000)))),IF(H1639&lt;=0,IF(I1639&lt;=0,0,IF(I1639&lt;=15000,I1639,IF(I1639&lt;=40000,ROUNDUP(I1639/2,0)+7500,IF(I1639&lt;=70000,ROUNDUP(I1639/4,0)+17500,35000)))),MAX(IF(I1639&lt;=0,0,IF(I1639&lt;=15000,I1639,IF(I1639&lt;=40000,ROUNDUP(I1639/2,0)+7500,IF(I1639&lt;=70000,ROUNDUP(I1639/4,0)+17500,35000)))),MIN(IF(H1639&lt;=0,0,IF(H1639&lt;=12000,H1639,IF(H1639&lt;=32000,ROUNDUP(H1639/2,0)+6000,IF(H1639&lt;=56000,ROUNDUP(H1639/4,0)+14000,28000))))+IF(I1639&lt;=0,0,IF(I1639&lt;=15000,I1639,IF(I1639&lt;=40000,ROUNDUP(I1639/2,0)+7500,IF(I1639&lt;=70000,ROUNDUP(I1639/4,0)+17500,35000)))),28000))))</f>
        <v/>
      </c>
      <c r="V1639" s="18">
        <f>MIN(70000,S1639+T1639+U1639)</f>
        <v/>
      </c>
      <c r="W1639" s="18">
        <f>MAX(0,ROUNDDOWN(M1639-J1639-N1639-K1639-0,-3))</f>
        <v/>
      </c>
      <c r="X1639" s="18">
        <f>MAX(0,ROUNDDOWN(M1639-J1639-N1639-K1639-R1639,-3))</f>
        <v/>
      </c>
      <c r="Y1639" s="18">
        <f>IF(W1639&lt;=0,0,ROUNDDOWN((W1639*LOOKUP(W1639,{0,1950001,3300001,6950001,9000001,18000001,40000001},{0.05,0.1,0.2,0.23,0.33,0.4,0.45})-LOOKUP(W1639,{0,1950001,3300001,6950001,9000001,18000001,40000001},{0,97500,427500,636000,1536000,2796000,4796000}))*1.021,-2))</f>
        <v/>
      </c>
      <c r="Z1639" s="18">
        <f>IF(X1639&lt;=0,0,ROUNDDOWN((X1639*LOOKUP(X1639,{0,1950001,3300001,6950001,9000001,18000001,40000001},{0.05,0.1,0.2,0.23,0.33,0.4,0.45})-LOOKUP(X1639,{0,1950001,3300001,6950001,9000001,18000001,40000001},{0,97500,427500,636000,1536000,2796000,4796000}))*1.021,-2))</f>
        <v/>
      </c>
      <c r="AA1639" s="18">
        <f>MAX(0,ROUNDDOWN(M1639-J1639-430000-L1639-0,-3))</f>
        <v/>
      </c>
      <c r="AB1639" s="18">
        <f>MAX(0,ROUNDDOWN(M1639-J1639-430000-L1639-V1639,-3))</f>
        <v/>
      </c>
      <c r="AC1639" s="18">
        <f>IF(M1639&lt;=450000,0,MAX(0,ROUNDDOWN(AA1639*0.06-MIN(50000,AA1639)*0.03,-2))+MAX(0,ROUNDDOWN(AA1639*0.04-MIN(50000,AA1639)*0.02,-2)))</f>
        <v/>
      </c>
      <c r="AD1639" s="18">
        <f>IF(M1639&lt;=450000,0,MAX(0,ROUNDDOWN(AB1639*0.06-MIN(50000,AB1639)*0.03,-2))+MAX(0,ROUNDDOWN(AB1639*0.04-MIN(50000,AB1639)*0.02,-2)))</f>
        <v/>
      </c>
      <c r="AE1639" s="18">
        <f>Y1639-Z1639</f>
        <v/>
      </c>
      <c r="AF1639" s="18">
        <f>AC1639-AD1639</f>
        <v/>
      </c>
      <c r="AG1639" s="18">
        <f>AE1639+AF1639</f>
        <v/>
      </c>
      <c r="AH1639" s="20">
        <f>IF(W1639&lt;=0,0,LOOKUP(W1639,{0,1950001,3300001,6950001,9000001,18000001,40000001},{0.05,0.1,0.2,0.23,0.33,0.4,0.45}))</f>
        <v/>
      </c>
    </row>
    <row r="1640">
      <c r="A1640" t="inlineStr">
        <is>
          <t>1万円刻み 特例あり一般12万円</t>
        </is>
      </c>
      <c r="B1640" s="18">
        <f>'4_1万円刻み'!$A$520</f>
        <v/>
      </c>
      <c r="C1640" s="19" t="n">
        <v>2026</v>
      </c>
      <c r="D1640" t="inlineStr">
        <is>
          <t>はい</t>
        </is>
      </c>
      <c r="E1640" s="18" t="n">
        <v>120000</v>
      </c>
      <c r="F1640" s="18" t="n">
        <v>0</v>
      </c>
      <c r="G1640" s="18" t="n">
        <v>0</v>
      </c>
      <c r="H1640" s="18" t="n">
        <v>0</v>
      </c>
      <c r="I1640" s="18" t="n">
        <v>0</v>
      </c>
      <c r="J1640" s="18">
        <f>ROUND(MIN(B1640/12,650000)*12*0.0915+MIN(B1640/12,1390000)*12*(0.0504+0)+B1640*0.005,0)</f>
        <v/>
      </c>
      <c r="K1640" s="18" t="n">
        <v>0</v>
      </c>
      <c r="L1640" s="18" t="n">
        <v>0</v>
      </c>
      <c r="M1640" s="18">
        <f>ROUND(IF(C1640&gt;=2026,IF(B1640&lt;741000,0,IF(B1640&lt;2191000,B1640-740000,IF(B1640&lt;2193000,1451000,IF(B1640&lt;2196000,1453000,IF(B1640&lt;2200000,1456000,IF(B1640&lt;3600000,ROUNDDOWN(B1640/4,-3)*2.8-80000,IF(B1640&lt;6600000,ROUNDDOWN(B1640/4,-3)*3.2-440000,IF(B1640&lt;8500000,ROUNDDOWN(B1640*0.9,0)-1100000,B1640-1950000)))))))),IF(B1640&lt;651000,0,IF(B1640&lt;1900000,B1640-650000,IF(B1640&lt;3600000,ROUNDDOWN(B1640/4,-3)*2.8-80000,IF(B1640&lt;6600000,ROUNDDOWN(B1640/4,-3)*3.2-440000,IF(B1640&lt;8500000,ROUNDDOWN(B1640*0.9,0)-1100000,B1640-1950000)))))),0)</f>
        <v/>
      </c>
      <c r="N1640" s="18">
        <f>IF(M1640&gt;23500000,NA(),IF(C1640&gt;=2026,IF(M1640&lt;=4890000,1040000,IF(M1640&lt;=6550000,670000,620000)),IF(M1640&lt;=1320000,950000,IF(M1640&lt;=3360000,880000,IF(M1640&lt;=4890000,680000,IF(M1640&lt;=6550000,630000,580000))))))</f>
        <v/>
      </c>
      <c r="O1640" s="18">
        <f>IF(F1640&lt;=0,IF(AND(D1640="はい",C1640&gt;=2026,C1640&lt;=2027),IF(E1640&lt;=0,0,IF(E1640&lt;=30000,E1640,IF(E1640&lt;=60000,ROUNDUP(E1640/2,0)+15000,IF(E1640&lt;=120000,ROUNDUP(E1640/4,0)+30000,60000)))),IF(E1640&lt;=0,0,IF(E1640&lt;=20000,E1640,IF(E1640&lt;=40000,ROUNDUP(E1640/2,0)+10000,IF(E1640&lt;=80000,ROUNDUP(E1640/4,0)+20000,40000))))),IF(E1640&lt;=0,IF(F1640&lt;=0,0,IF(F1640&lt;=25000,F1640,IF(F1640&lt;=50000,ROUNDUP(F1640/2,0)+12500,IF(F1640&lt;=100000,ROUNDUP(F1640/4,0)+25000,50000)))),MAX(IF(F1640&lt;=0,0,IF(F1640&lt;=25000,F1640,IF(F1640&lt;=50000,ROUNDUP(F1640/2,0)+12500,IF(F1640&lt;=100000,ROUNDUP(F1640/4,0)+25000,50000)))),MIN(IF(AND(D1640="はい",C1640&gt;=2026,C1640&lt;=2027),IF(E1640&lt;=0,0,IF(E1640&lt;=30000,E1640,IF(E1640&lt;=60000,ROUNDUP(E1640/2,0)+15000,IF(E1640&lt;=120000,ROUNDUP(E1640/4,0)+30000,60000)))),IF(E1640&lt;=0,0,IF(E1640&lt;=20000,E1640,IF(E1640&lt;=40000,ROUNDUP(E1640/2,0)+10000,IF(E1640&lt;=80000,ROUNDUP(E1640/4,0)+20000,40000)))))+IF(F1640&lt;=0,0,IF(F1640&lt;=25000,F1640,IF(F1640&lt;=50000,ROUNDUP(F1640/2,0)+12500,IF(F1640&lt;=100000,ROUNDUP(F1640/4,0)+25000,50000)))),IF(AND(D1640="はい",C1640&gt;=2026,C1640&lt;=2027),60000,40000)))))</f>
        <v/>
      </c>
      <c r="P1640" s="18">
        <f>IF(G1640&lt;=0,0,IF(G1640&lt;=20000,G1640,IF(G1640&lt;=40000,ROUNDUP(G1640/2,0)+10000,IF(G1640&lt;=80000,ROUNDUP(G1640/4,0)+20000,40000))))</f>
        <v/>
      </c>
      <c r="Q1640" s="18">
        <f>IF(I1640&lt;=0,IF(H1640&lt;=0,0,IF(H1640&lt;=20000,H1640,IF(H1640&lt;=40000,ROUNDUP(H1640/2,0)+10000,IF(H1640&lt;=80000,ROUNDUP(H1640/4,0)+20000,40000)))),IF(H1640&lt;=0,IF(I1640&lt;=0,0,IF(I1640&lt;=25000,I1640,IF(I1640&lt;=50000,ROUNDUP(I1640/2,0)+12500,IF(I1640&lt;=100000,ROUNDUP(I1640/4,0)+25000,50000)))),MAX(IF(I1640&lt;=0,0,IF(I1640&lt;=25000,I1640,IF(I1640&lt;=50000,ROUNDUP(I1640/2,0)+12500,IF(I1640&lt;=100000,ROUNDUP(I1640/4,0)+25000,50000)))),MIN(IF(H1640&lt;=0,0,IF(H1640&lt;=20000,H1640,IF(H1640&lt;=40000,ROUNDUP(H1640/2,0)+10000,IF(H1640&lt;=80000,ROUNDUP(H1640/4,0)+20000,40000))))+IF(I1640&lt;=0,0,IF(I1640&lt;=25000,I1640,IF(I1640&lt;=50000,ROUNDUP(I1640/2,0)+12500,IF(I1640&lt;=100000,ROUNDUP(I1640/4,0)+25000,50000)))),40000))))</f>
        <v/>
      </c>
      <c r="R1640" s="18">
        <f>MIN(120000,O1640+P1640+Q1640)</f>
        <v/>
      </c>
      <c r="S1640" s="18">
        <f>IF(F1640&lt;=0,IF(E1640&lt;=0,0,IF(E1640&lt;=12000,E1640,IF(E1640&lt;=32000,ROUNDUP(E1640/2,0)+6000,IF(E1640&lt;=56000,ROUNDUP(E1640/4,0)+14000,28000)))),IF(E1640&lt;=0,IF(F1640&lt;=0,0,IF(F1640&lt;=15000,F1640,IF(F1640&lt;=40000,ROUNDUP(F1640/2,0)+7500,IF(F1640&lt;=70000,ROUNDUP(F1640/4,0)+17500,35000)))),MAX(IF(F1640&lt;=0,0,IF(F1640&lt;=15000,F1640,IF(F1640&lt;=40000,ROUNDUP(F1640/2,0)+7500,IF(F1640&lt;=70000,ROUNDUP(F1640/4,0)+17500,35000)))),MIN(IF(E1640&lt;=0,0,IF(E1640&lt;=12000,E1640,IF(E1640&lt;=32000,ROUNDUP(E1640/2,0)+6000,IF(E1640&lt;=56000,ROUNDUP(E1640/4,0)+14000,28000))))+IF(F1640&lt;=0,0,IF(F1640&lt;=15000,F1640,IF(F1640&lt;=40000,ROUNDUP(F1640/2,0)+7500,IF(F1640&lt;=70000,ROUNDUP(F1640/4,0)+17500,35000)))),28000))))</f>
        <v/>
      </c>
      <c r="T1640" s="18">
        <f>IF(G1640&lt;=0,0,IF(G1640&lt;=12000,G1640,IF(G1640&lt;=32000,ROUNDUP(G1640/2,0)+6000,IF(G1640&lt;=56000,ROUNDUP(G1640/4,0)+14000,28000))))</f>
        <v/>
      </c>
      <c r="U1640" s="18">
        <f>IF(I1640&lt;=0,IF(H1640&lt;=0,0,IF(H1640&lt;=12000,H1640,IF(H1640&lt;=32000,ROUNDUP(H1640/2,0)+6000,IF(H1640&lt;=56000,ROUNDUP(H1640/4,0)+14000,28000)))),IF(H1640&lt;=0,IF(I1640&lt;=0,0,IF(I1640&lt;=15000,I1640,IF(I1640&lt;=40000,ROUNDUP(I1640/2,0)+7500,IF(I1640&lt;=70000,ROUNDUP(I1640/4,0)+17500,35000)))),MAX(IF(I1640&lt;=0,0,IF(I1640&lt;=15000,I1640,IF(I1640&lt;=40000,ROUNDUP(I1640/2,0)+7500,IF(I1640&lt;=70000,ROUNDUP(I1640/4,0)+17500,35000)))),MIN(IF(H1640&lt;=0,0,IF(H1640&lt;=12000,H1640,IF(H1640&lt;=32000,ROUNDUP(H1640/2,0)+6000,IF(H1640&lt;=56000,ROUNDUP(H1640/4,0)+14000,28000))))+IF(I1640&lt;=0,0,IF(I1640&lt;=15000,I1640,IF(I1640&lt;=40000,ROUNDUP(I1640/2,0)+7500,IF(I1640&lt;=70000,ROUNDUP(I1640/4,0)+17500,35000)))),28000))))</f>
        <v/>
      </c>
      <c r="V1640" s="18">
        <f>MIN(70000,S1640+T1640+U1640)</f>
        <v/>
      </c>
      <c r="W1640" s="18">
        <f>MAX(0,ROUNDDOWN(M1640-J1640-N1640-K1640-0,-3))</f>
        <v/>
      </c>
      <c r="X1640" s="18">
        <f>MAX(0,ROUNDDOWN(M1640-J1640-N1640-K1640-R1640,-3))</f>
        <v/>
      </c>
      <c r="Y1640" s="18">
        <f>IF(W1640&lt;=0,0,ROUNDDOWN((W1640*LOOKUP(W1640,{0,1950001,3300001,6950001,9000001,18000001,40000001},{0.05,0.1,0.2,0.23,0.33,0.4,0.45})-LOOKUP(W1640,{0,1950001,3300001,6950001,9000001,18000001,40000001},{0,97500,427500,636000,1536000,2796000,4796000}))*1.021,-2))</f>
        <v/>
      </c>
      <c r="Z1640" s="18">
        <f>IF(X1640&lt;=0,0,ROUNDDOWN((X1640*LOOKUP(X1640,{0,1950001,3300001,6950001,9000001,18000001,40000001},{0.05,0.1,0.2,0.23,0.33,0.4,0.45})-LOOKUP(X1640,{0,1950001,3300001,6950001,9000001,18000001,40000001},{0,97500,427500,636000,1536000,2796000,4796000}))*1.021,-2))</f>
        <v/>
      </c>
      <c r="AA1640" s="18">
        <f>MAX(0,ROUNDDOWN(M1640-J1640-430000-L1640-0,-3))</f>
        <v/>
      </c>
      <c r="AB1640" s="18">
        <f>MAX(0,ROUNDDOWN(M1640-J1640-430000-L1640-V1640,-3))</f>
        <v/>
      </c>
      <c r="AC1640" s="18">
        <f>IF(M1640&lt;=450000,0,MAX(0,ROUNDDOWN(AA1640*0.06-MIN(50000,AA1640)*0.03,-2))+MAX(0,ROUNDDOWN(AA1640*0.04-MIN(50000,AA1640)*0.02,-2)))</f>
        <v/>
      </c>
      <c r="AD1640" s="18">
        <f>IF(M1640&lt;=450000,0,MAX(0,ROUNDDOWN(AB1640*0.06-MIN(50000,AB1640)*0.03,-2))+MAX(0,ROUNDDOWN(AB1640*0.04-MIN(50000,AB1640)*0.02,-2)))</f>
        <v/>
      </c>
      <c r="AE1640" s="18">
        <f>Y1640-Z1640</f>
        <v/>
      </c>
      <c r="AF1640" s="18">
        <f>AC1640-AD1640</f>
        <v/>
      </c>
      <c r="AG1640" s="18">
        <f>AE1640+AF1640</f>
        <v/>
      </c>
      <c r="AH1640" s="20">
        <f>IF(W1640&lt;=0,0,LOOKUP(W1640,{0,1950001,3300001,6950001,9000001,18000001,40000001},{0.05,0.1,0.2,0.23,0.33,0.4,0.45}))</f>
        <v/>
      </c>
    </row>
    <row r="1641">
      <c r="A1641" t="inlineStr">
        <is>
          <t>1万円刻み 3区分8万円ずつ</t>
        </is>
      </c>
      <c r="B1641" s="18">
        <f>'4_1万円刻み'!$A$521</f>
        <v/>
      </c>
      <c r="C1641" s="19" t="n">
        <v>2026</v>
      </c>
      <c r="D1641" t="inlineStr">
        <is>
          <t>いいえ</t>
        </is>
      </c>
      <c r="E1641" s="18" t="n">
        <v>80000</v>
      </c>
      <c r="F1641" s="18" t="n">
        <v>0</v>
      </c>
      <c r="G1641" s="18" t="n">
        <v>80000</v>
      </c>
      <c r="H1641" s="18" t="n">
        <v>80000</v>
      </c>
      <c r="I1641" s="18" t="n">
        <v>0</v>
      </c>
      <c r="J1641" s="18">
        <f>ROUND(MIN(B1641/12,650000)*12*0.0915+MIN(B1641/12,1390000)*12*(0.0504+0)+B1641*0.005,0)</f>
        <v/>
      </c>
      <c r="K1641" s="18" t="n">
        <v>0</v>
      </c>
      <c r="L1641" s="18" t="n">
        <v>0</v>
      </c>
      <c r="M1641" s="18">
        <f>ROUND(IF(C1641&gt;=2026,IF(B1641&lt;741000,0,IF(B1641&lt;2191000,B1641-740000,IF(B1641&lt;2193000,1451000,IF(B1641&lt;2196000,1453000,IF(B1641&lt;2200000,1456000,IF(B1641&lt;3600000,ROUNDDOWN(B1641/4,-3)*2.8-80000,IF(B1641&lt;6600000,ROUNDDOWN(B1641/4,-3)*3.2-440000,IF(B1641&lt;8500000,ROUNDDOWN(B1641*0.9,0)-1100000,B1641-1950000)))))))),IF(B1641&lt;651000,0,IF(B1641&lt;1900000,B1641-650000,IF(B1641&lt;3600000,ROUNDDOWN(B1641/4,-3)*2.8-80000,IF(B1641&lt;6600000,ROUNDDOWN(B1641/4,-3)*3.2-440000,IF(B1641&lt;8500000,ROUNDDOWN(B1641*0.9,0)-1100000,B1641-1950000)))))),0)</f>
        <v/>
      </c>
      <c r="N1641" s="18">
        <f>IF(M1641&gt;23500000,NA(),IF(C1641&gt;=2026,IF(M1641&lt;=4890000,1040000,IF(M1641&lt;=6550000,670000,620000)),IF(M1641&lt;=1320000,950000,IF(M1641&lt;=3360000,880000,IF(M1641&lt;=4890000,680000,IF(M1641&lt;=6550000,630000,580000))))))</f>
        <v/>
      </c>
      <c r="O1641" s="18">
        <f>IF(F1641&lt;=0,IF(AND(D1641="はい",C1641&gt;=2026,C1641&lt;=2027),IF(E1641&lt;=0,0,IF(E1641&lt;=30000,E1641,IF(E1641&lt;=60000,ROUNDUP(E1641/2,0)+15000,IF(E1641&lt;=120000,ROUNDUP(E1641/4,0)+30000,60000)))),IF(E1641&lt;=0,0,IF(E1641&lt;=20000,E1641,IF(E1641&lt;=40000,ROUNDUP(E1641/2,0)+10000,IF(E1641&lt;=80000,ROUNDUP(E1641/4,0)+20000,40000))))),IF(E1641&lt;=0,IF(F1641&lt;=0,0,IF(F1641&lt;=25000,F1641,IF(F1641&lt;=50000,ROUNDUP(F1641/2,0)+12500,IF(F1641&lt;=100000,ROUNDUP(F1641/4,0)+25000,50000)))),MAX(IF(F1641&lt;=0,0,IF(F1641&lt;=25000,F1641,IF(F1641&lt;=50000,ROUNDUP(F1641/2,0)+12500,IF(F1641&lt;=100000,ROUNDUP(F1641/4,0)+25000,50000)))),MIN(IF(AND(D1641="はい",C1641&gt;=2026,C1641&lt;=2027),IF(E1641&lt;=0,0,IF(E1641&lt;=30000,E1641,IF(E1641&lt;=60000,ROUNDUP(E1641/2,0)+15000,IF(E1641&lt;=120000,ROUNDUP(E1641/4,0)+30000,60000)))),IF(E1641&lt;=0,0,IF(E1641&lt;=20000,E1641,IF(E1641&lt;=40000,ROUNDUP(E1641/2,0)+10000,IF(E1641&lt;=80000,ROUNDUP(E1641/4,0)+20000,40000)))))+IF(F1641&lt;=0,0,IF(F1641&lt;=25000,F1641,IF(F1641&lt;=50000,ROUNDUP(F1641/2,0)+12500,IF(F1641&lt;=100000,ROUNDUP(F1641/4,0)+25000,50000)))),IF(AND(D1641="はい",C1641&gt;=2026,C1641&lt;=2027),60000,40000)))))</f>
        <v/>
      </c>
      <c r="P1641" s="18">
        <f>IF(G1641&lt;=0,0,IF(G1641&lt;=20000,G1641,IF(G1641&lt;=40000,ROUNDUP(G1641/2,0)+10000,IF(G1641&lt;=80000,ROUNDUP(G1641/4,0)+20000,40000))))</f>
        <v/>
      </c>
      <c r="Q1641" s="18">
        <f>IF(I1641&lt;=0,IF(H1641&lt;=0,0,IF(H1641&lt;=20000,H1641,IF(H1641&lt;=40000,ROUNDUP(H1641/2,0)+10000,IF(H1641&lt;=80000,ROUNDUP(H1641/4,0)+20000,40000)))),IF(H1641&lt;=0,IF(I1641&lt;=0,0,IF(I1641&lt;=25000,I1641,IF(I1641&lt;=50000,ROUNDUP(I1641/2,0)+12500,IF(I1641&lt;=100000,ROUNDUP(I1641/4,0)+25000,50000)))),MAX(IF(I1641&lt;=0,0,IF(I1641&lt;=25000,I1641,IF(I1641&lt;=50000,ROUNDUP(I1641/2,0)+12500,IF(I1641&lt;=100000,ROUNDUP(I1641/4,0)+25000,50000)))),MIN(IF(H1641&lt;=0,0,IF(H1641&lt;=20000,H1641,IF(H1641&lt;=40000,ROUNDUP(H1641/2,0)+10000,IF(H1641&lt;=80000,ROUNDUP(H1641/4,0)+20000,40000))))+IF(I1641&lt;=0,0,IF(I1641&lt;=25000,I1641,IF(I1641&lt;=50000,ROUNDUP(I1641/2,0)+12500,IF(I1641&lt;=100000,ROUNDUP(I1641/4,0)+25000,50000)))),40000))))</f>
        <v/>
      </c>
      <c r="R1641" s="18">
        <f>MIN(120000,O1641+P1641+Q1641)</f>
        <v/>
      </c>
      <c r="S1641" s="18">
        <f>IF(F1641&lt;=0,IF(E1641&lt;=0,0,IF(E1641&lt;=12000,E1641,IF(E1641&lt;=32000,ROUNDUP(E1641/2,0)+6000,IF(E1641&lt;=56000,ROUNDUP(E1641/4,0)+14000,28000)))),IF(E1641&lt;=0,IF(F1641&lt;=0,0,IF(F1641&lt;=15000,F1641,IF(F1641&lt;=40000,ROUNDUP(F1641/2,0)+7500,IF(F1641&lt;=70000,ROUNDUP(F1641/4,0)+17500,35000)))),MAX(IF(F1641&lt;=0,0,IF(F1641&lt;=15000,F1641,IF(F1641&lt;=40000,ROUNDUP(F1641/2,0)+7500,IF(F1641&lt;=70000,ROUNDUP(F1641/4,0)+17500,35000)))),MIN(IF(E1641&lt;=0,0,IF(E1641&lt;=12000,E1641,IF(E1641&lt;=32000,ROUNDUP(E1641/2,0)+6000,IF(E1641&lt;=56000,ROUNDUP(E1641/4,0)+14000,28000))))+IF(F1641&lt;=0,0,IF(F1641&lt;=15000,F1641,IF(F1641&lt;=40000,ROUNDUP(F1641/2,0)+7500,IF(F1641&lt;=70000,ROUNDUP(F1641/4,0)+17500,35000)))),28000))))</f>
        <v/>
      </c>
      <c r="T1641" s="18">
        <f>IF(G1641&lt;=0,0,IF(G1641&lt;=12000,G1641,IF(G1641&lt;=32000,ROUNDUP(G1641/2,0)+6000,IF(G1641&lt;=56000,ROUNDUP(G1641/4,0)+14000,28000))))</f>
        <v/>
      </c>
      <c r="U1641" s="18">
        <f>IF(I1641&lt;=0,IF(H1641&lt;=0,0,IF(H1641&lt;=12000,H1641,IF(H1641&lt;=32000,ROUNDUP(H1641/2,0)+6000,IF(H1641&lt;=56000,ROUNDUP(H1641/4,0)+14000,28000)))),IF(H1641&lt;=0,IF(I1641&lt;=0,0,IF(I1641&lt;=15000,I1641,IF(I1641&lt;=40000,ROUNDUP(I1641/2,0)+7500,IF(I1641&lt;=70000,ROUNDUP(I1641/4,0)+17500,35000)))),MAX(IF(I1641&lt;=0,0,IF(I1641&lt;=15000,I1641,IF(I1641&lt;=40000,ROUNDUP(I1641/2,0)+7500,IF(I1641&lt;=70000,ROUNDUP(I1641/4,0)+17500,35000)))),MIN(IF(H1641&lt;=0,0,IF(H1641&lt;=12000,H1641,IF(H1641&lt;=32000,ROUNDUP(H1641/2,0)+6000,IF(H1641&lt;=56000,ROUNDUP(H1641/4,0)+14000,28000))))+IF(I1641&lt;=0,0,IF(I1641&lt;=15000,I1641,IF(I1641&lt;=40000,ROUNDUP(I1641/2,0)+7500,IF(I1641&lt;=70000,ROUNDUP(I1641/4,0)+17500,35000)))),28000))))</f>
        <v/>
      </c>
      <c r="V1641" s="18">
        <f>MIN(70000,S1641+T1641+U1641)</f>
        <v/>
      </c>
      <c r="W1641" s="18">
        <f>MAX(0,ROUNDDOWN(M1641-J1641-N1641-K1641-0,-3))</f>
        <v/>
      </c>
      <c r="X1641" s="18">
        <f>MAX(0,ROUNDDOWN(M1641-J1641-N1641-K1641-R1641,-3))</f>
        <v/>
      </c>
      <c r="Y1641" s="18">
        <f>IF(W1641&lt;=0,0,ROUNDDOWN((W1641*LOOKUP(W1641,{0,1950001,3300001,6950001,9000001,18000001,40000001},{0.05,0.1,0.2,0.23,0.33,0.4,0.45})-LOOKUP(W1641,{0,1950001,3300001,6950001,9000001,18000001,40000001},{0,97500,427500,636000,1536000,2796000,4796000}))*1.021,-2))</f>
        <v/>
      </c>
      <c r="Z1641" s="18">
        <f>IF(X1641&lt;=0,0,ROUNDDOWN((X1641*LOOKUP(X1641,{0,1950001,3300001,6950001,9000001,18000001,40000001},{0.05,0.1,0.2,0.23,0.33,0.4,0.45})-LOOKUP(X1641,{0,1950001,3300001,6950001,9000001,18000001,40000001},{0,97500,427500,636000,1536000,2796000,4796000}))*1.021,-2))</f>
        <v/>
      </c>
      <c r="AA1641" s="18">
        <f>MAX(0,ROUNDDOWN(M1641-J1641-430000-L1641-0,-3))</f>
        <v/>
      </c>
      <c r="AB1641" s="18">
        <f>MAX(0,ROUNDDOWN(M1641-J1641-430000-L1641-V1641,-3))</f>
        <v/>
      </c>
      <c r="AC1641" s="18">
        <f>IF(M1641&lt;=450000,0,MAX(0,ROUNDDOWN(AA1641*0.06-MIN(50000,AA1641)*0.03,-2))+MAX(0,ROUNDDOWN(AA1641*0.04-MIN(50000,AA1641)*0.02,-2)))</f>
        <v/>
      </c>
      <c r="AD1641" s="18">
        <f>IF(M1641&lt;=450000,0,MAX(0,ROUNDDOWN(AB1641*0.06-MIN(50000,AB1641)*0.03,-2))+MAX(0,ROUNDDOWN(AB1641*0.04-MIN(50000,AB1641)*0.02,-2)))</f>
        <v/>
      </c>
      <c r="AE1641" s="18">
        <f>Y1641-Z1641</f>
        <v/>
      </c>
      <c r="AF1641" s="18">
        <f>AC1641-AD1641</f>
        <v/>
      </c>
      <c r="AG1641" s="18">
        <f>AE1641+AF1641</f>
        <v/>
      </c>
      <c r="AH1641" s="20">
        <f>IF(W1641&lt;=0,0,LOOKUP(W1641,{0,1950001,3300001,6950001,9000001,18000001,40000001},{0.05,0.1,0.2,0.23,0.33,0.4,0.45}))</f>
        <v/>
      </c>
    </row>
    <row r="1642">
      <c r="A1642" t="inlineStr">
        <is>
          <t>1万円刻み 一般8万円</t>
        </is>
      </c>
      <c r="B1642" s="18">
        <f>'4_1万円刻み'!$A$521</f>
        <v/>
      </c>
      <c r="C1642" s="19" t="n">
        <v>2026</v>
      </c>
      <c r="D1642" t="inlineStr">
        <is>
          <t>いいえ</t>
        </is>
      </c>
      <c r="E1642" s="18" t="n">
        <v>80000</v>
      </c>
      <c r="F1642" s="18" t="n">
        <v>0</v>
      </c>
      <c r="G1642" s="18" t="n">
        <v>0</v>
      </c>
      <c r="H1642" s="18" t="n">
        <v>0</v>
      </c>
      <c r="I1642" s="18" t="n">
        <v>0</v>
      </c>
      <c r="J1642" s="18">
        <f>ROUND(MIN(B1642/12,650000)*12*0.0915+MIN(B1642/12,1390000)*12*(0.0504+0)+B1642*0.005,0)</f>
        <v/>
      </c>
      <c r="K1642" s="18" t="n">
        <v>0</v>
      </c>
      <c r="L1642" s="18" t="n">
        <v>0</v>
      </c>
      <c r="M1642" s="18">
        <f>ROUND(IF(C1642&gt;=2026,IF(B1642&lt;741000,0,IF(B1642&lt;2191000,B1642-740000,IF(B1642&lt;2193000,1451000,IF(B1642&lt;2196000,1453000,IF(B1642&lt;2200000,1456000,IF(B1642&lt;3600000,ROUNDDOWN(B1642/4,-3)*2.8-80000,IF(B1642&lt;6600000,ROUNDDOWN(B1642/4,-3)*3.2-440000,IF(B1642&lt;8500000,ROUNDDOWN(B1642*0.9,0)-1100000,B1642-1950000)))))))),IF(B1642&lt;651000,0,IF(B1642&lt;1900000,B1642-650000,IF(B1642&lt;3600000,ROUNDDOWN(B1642/4,-3)*2.8-80000,IF(B1642&lt;6600000,ROUNDDOWN(B1642/4,-3)*3.2-440000,IF(B1642&lt;8500000,ROUNDDOWN(B1642*0.9,0)-1100000,B1642-1950000)))))),0)</f>
        <v/>
      </c>
      <c r="N1642" s="18">
        <f>IF(M1642&gt;23500000,NA(),IF(C1642&gt;=2026,IF(M1642&lt;=4890000,1040000,IF(M1642&lt;=6550000,670000,620000)),IF(M1642&lt;=1320000,950000,IF(M1642&lt;=3360000,880000,IF(M1642&lt;=4890000,680000,IF(M1642&lt;=6550000,630000,580000))))))</f>
        <v/>
      </c>
      <c r="O1642" s="18">
        <f>IF(F1642&lt;=0,IF(AND(D1642="はい",C1642&gt;=2026,C1642&lt;=2027),IF(E1642&lt;=0,0,IF(E1642&lt;=30000,E1642,IF(E1642&lt;=60000,ROUNDUP(E1642/2,0)+15000,IF(E1642&lt;=120000,ROUNDUP(E1642/4,0)+30000,60000)))),IF(E1642&lt;=0,0,IF(E1642&lt;=20000,E1642,IF(E1642&lt;=40000,ROUNDUP(E1642/2,0)+10000,IF(E1642&lt;=80000,ROUNDUP(E1642/4,0)+20000,40000))))),IF(E1642&lt;=0,IF(F1642&lt;=0,0,IF(F1642&lt;=25000,F1642,IF(F1642&lt;=50000,ROUNDUP(F1642/2,0)+12500,IF(F1642&lt;=100000,ROUNDUP(F1642/4,0)+25000,50000)))),MAX(IF(F1642&lt;=0,0,IF(F1642&lt;=25000,F1642,IF(F1642&lt;=50000,ROUNDUP(F1642/2,0)+12500,IF(F1642&lt;=100000,ROUNDUP(F1642/4,0)+25000,50000)))),MIN(IF(AND(D1642="はい",C1642&gt;=2026,C1642&lt;=2027),IF(E1642&lt;=0,0,IF(E1642&lt;=30000,E1642,IF(E1642&lt;=60000,ROUNDUP(E1642/2,0)+15000,IF(E1642&lt;=120000,ROUNDUP(E1642/4,0)+30000,60000)))),IF(E1642&lt;=0,0,IF(E1642&lt;=20000,E1642,IF(E1642&lt;=40000,ROUNDUP(E1642/2,0)+10000,IF(E1642&lt;=80000,ROUNDUP(E1642/4,0)+20000,40000)))))+IF(F1642&lt;=0,0,IF(F1642&lt;=25000,F1642,IF(F1642&lt;=50000,ROUNDUP(F1642/2,0)+12500,IF(F1642&lt;=100000,ROUNDUP(F1642/4,0)+25000,50000)))),IF(AND(D1642="はい",C1642&gt;=2026,C1642&lt;=2027),60000,40000)))))</f>
        <v/>
      </c>
      <c r="P1642" s="18">
        <f>IF(G1642&lt;=0,0,IF(G1642&lt;=20000,G1642,IF(G1642&lt;=40000,ROUNDUP(G1642/2,0)+10000,IF(G1642&lt;=80000,ROUNDUP(G1642/4,0)+20000,40000))))</f>
        <v/>
      </c>
      <c r="Q1642" s="18">
        <f>IF(I1642&lt;=0,IF(H1642&lt;=0,0,IF(H1642&lt;=20000,H1642,IF(H1642&lt;=40000,ROUNDUP(H1642/2,0)+10000,IF(H1642&lt;=80000,ROUNDUP(H1642/4,0)+20000,40000)))),IF(H1642&lt;=0,IF(I1642&lt;=0,0,IF(I1642&lt;=25000,I1642,IF(I1642&lt;=50000,ROUNDUP(I1642/2,0)+12500,IF(I1642&lt;=100000,ROUNDUP(I1642/4,0)+25000,50000)))),MAX(IF(I1642&lt;=0,0,IF(I1642&lt;=25000,I1642,IF(I1642&lt;=50000,ROUNDUP(I1642/2,0)+12500,IF(I1642&lt;=100000,ROUNDUP(I1642/4,0)+25000,50000)))),MIN(IF(H1642&lt;=0,0,IF(H1642&lt;=20000,H1642,IF(H1642&lt;=40000,ROUNDUP(H1642/2,0)+10000,IF(H1642&lt;=80000,ROUNDUP(H1642/4,0)+20000,40000))))+IF(I1642&lt;=0,0,IF(I1642&lt;=25000,I1642,IF(I1642&lt;=50000,ROUNDUP(I1642/2,0)+12500,IF(I1642&lt;=100000,ROUNDUP(I1642/4,0)+25000,50000)))),40000))))</f>
        <v/>
      </c>
      <c r="R1642" s="18">
        <f>MIN(120000,O1642+P1642+Q1642)</f>
        <v/>
      </c>
      <c r="S1642" s="18">
        <f>IF(F1642&lt;=0,IF(E1642&lt;=0,0,IF(E1642&lt;=12000,E1642,IF(E1642&lt;=32000,ROUNDUP(E1642/2,0)+6000,IF(E1642&lt;=56000,ROUNDUP(E1642/4,0)+14000,28000)))),IF(E1642&lt;=0,IF(F1642&lt;=0,0,IF(F1642&lt;=15000,F1642,IF(F1642&lt;=40000,ROUNDUP(F1642/2,0)+7500,IF(F1642&lt;=70000,ROUNDUP(F1642/4,0)+17500,35000)))),MAX(IF(F1642&lt;=0,0,IF(F1642&lt;=15000,F1642,IF(F1642&lt;=40000,ROUNDUP(F1642/2,0)+7500,IF(F1642&lt;=70000,ROUNDUP(F1642/4,0)+17500,35000)))),MIN(IF(E1642&lt;=0,0,IF(E1642&lt;=12000,E1642,IF(E1642&lt;=32000,ROUNDUP(E1642/2,0)+6000,IF(E1642&lt;=56000,ROUNDUP(E1642/4,0)+14000,28000))))+IF(F1642&lt;=0,0,IF(F1642&lt;=15000,F1642,IF(F1642&lt;=40000,ROUNDUP(F1642/2,0)+7500,IF(F1642&lt;=70000,ROUNDUP(F1642/4,0)+17500,35000)))),28000))))</f>
        <v/>
      </c>
      <c r="T1642" s="18">
        <f>IF(G1642&lt;=0,0,IF(G1642&lt;=12000,G1642,IF(G1642&lt;=32000,ROUNDUP(G1642/2,0)+6000,IF(G1642&lt;=56000,ROUNDUP(G1642/4,0)+14000,28000))))</f>
        <v/>
      </c>
      <c r="U1642" s="18">
        <f>IF(I1642&lt;=0,IF(H1642&lt;=0,0,IF(H1642&lt;=12000,H1642,IF(H1642&lt;=32000,ROUNDUP(H1642/2,0)+6000,IF(H1642&lt;=56000,ROUNDUP(H1642/4,0)+14000,28000)))),IF(H1642&lt;=0,IF(I1642&lt;=0,0,IF(I1642&lt;=15000,I1642,IF(I1642&lt;=40000,ROUNDUP(I1642/2,0)+7500,IF(I1642&lt;=70000,ROUNDUP(I1642/4,0)+17500,35000)))),MAX(IF(I1642&lt;=0,0,IF(I1642&lt;=15000,I1642,IF(I1642&lt;=40000,ROUNDUP(I1642/2,0)+7500,IF(I1642&lt;=70000,ROUNDUP(I1642/4,0)+17500,35000)))),MIN(IF(H1642&lt;=0,0,IF(H1642&lt;=12000,H1642,IF(H1642&lt;=32000,ROUNDUP(H1642/2,0)+6000,IF(H1642&lt;=56000,ROUNDUP(H1642/4,0)+14000,28000))))+IF(I1642&lt;=0,0,IF(I1642&lt;=15000,I1642,IF(I1642&lt;=40000,ROUNDUP(I1642/2,0)+7500,IF(I1642&lt;=70000,ROUNDUP(I1642/4,0)+17500,35000)))),28000))))</f>
        <v/>
      </c>
      <c r="V1642" s="18">
        <f>MIN(70000,S1642+T1642+U1642)</f>
        <v/>
      </c>
      <c r="W1642" s="18">
        <f>MAX(0,ROUNDDOWN(M1642-J1642-N1642-K1642-0,-3))</f>
        <v/>
      </c>
      <c r="X1642" s="18">
        <f>MAX(0,ROUNDDOWN(M1642-J1642-N1642-K1642-R1642,-3))</f>
        <v/>
      </c>
      <c r="Y1642" s="18">
        <f>IF(W1642&lt;=0,0,ROUNDDOWN((W1642*LOOKUP(W1642,{0,1950001,3300001,6950001,9000001,18000001,40000001},{0.05,0.1,0.2,0.23,0.33,0.4,0.45})-LOOKUP(W1642,{0,1950001,3300001,6950001,9000001,18000001,40000001},{0,97500,427500,636000,1536000,2796000,4796000}))*1.021,-2))</f>
        <v/>
      </c>
      <c r="Z1642" s="18">
        <f>IF(X1642&lt;=0,0,ROUNDDOWN((X1642*LOOKUP(X1642,{0,1950001,3300001,6950001,9000001,18000001,40000001},{0.05,0.1,0.2,0.23,0.33,0.4,0.45})-LOOKUP(X1642,{0,1950001,3300001,6950001,9000001,18000001,40000001},{0,97500,427500,636000,1536000,2796000,4796000}))*1.021,-2))</f>
        <v/>
      </c>
      <c r="AA1642" s="18">
        <f>MAX(0,ROUNDDOWN(M1642-J1642-430000-L1642-0,-3))</f>
        <v/>
      </c>
      <c r="AB1642" s="18">
        <f>MAX(0,ROUNDDOWN(M1642-J1642-430000-L1642-V1642,-3))</f>
        <v/>
      </c>
      <c r="AC1642" s="18">
        <f>IF(M1642&lt;=450000,0,MAX(0,ROUNDDOWN(AA1642*0.06-MIN(50000,AA1642)*0.03,-2))+MAX(0,ROUNDDOWN(AA1642*0.04-MIN(50000,AA1642)*0.02,-2)))</f>
        <v/>
      </c>
      <c r="AD1642" s="18">
        <f>IF(M1642&lt;=450000,0,MAX(0,ROUNDDOWN(AB1642*0.06-MIN(50000,AB1642)*0.03,-2))+MAX(0,ROUNDDOWN(AB1642*0.04-MIN(50000,AB1642)*0.02,-2)))</f>
        <v/>
      </c>
      <c r="AE1642" s="18">
        <f>Y1642-Z1642</f>
        <v/>
      </c>
      <c r="AF1642" s="18">
        <f>AC1642-AD1642</f>
        <v/>
      </c>
      <c r="AG1642" s="18">
        <f>AE1642+AF1642</f>
        <v/>
      </c>
      <c r="AH1642" s="20">
        <f>IF(W1642&lt;=0,0,LOOKUP(W1642,{0,1950001,3300001,6950001,9000001,18000001,40000001},{0.05,0.1,0.2,0.23,0.33,0.4,0.45}))</f>
        <v/>
      </c>
    </row>
    <row r="1643">
      <c r="A1643" t="inlineStr">
        <is>
          <t>1万円刻み 特例あり一般12万円</t>
        </is>
      </c>
      <c r="B1643" s="18">
        <f>'4_1万円刻み'!$A$521</f>
        <v/>
      </c>
      <c r="C1643" s="19" t="n">
        <v>2026</v>
      </c>
      <c r="D1643" t="inlineStr">
        <is>
          <t>はい</t>
        </is>
      </c>
      <c r="E1643" s="18" t="n">
        <v>120000</v>
      </c>
      <c r="F1643" s="18" t="n">
        <v>0</v>
      </c>
      <c r="G1643" s="18" t="n">
        <v>0</v>
      </c>
      <c r="H1643" s="18" t="n">
        <v>0</v>
      </c>
      <c r="I1643" s="18" t="n">
        <v>0</v>
      </c>
      <c r="J1643" s="18">
        <f>ROUND(MIN(B1643/12,650000)*12*0.0915+MIN(B1643/12,1390000)*12*(0.0504+0)+B1643*0.005,0)</f>
        <v/>
      </c>
      <c r="K1643" s="18" t="n">
        <v>0</v>
      </c>
      <c r="L1643" s="18" t="n">
        <v>0</v>
      </c>
      <c r="M1643" s="18">
        <f>ROUND(IF(C1643&gt;=2026,IF(B1643&lt;741000,0,IF(B1643&lt;2191000,B1643-740000,IF(B1643&lt;2193000,1451000,IF(B1643&lt;2196000,1453000,IF(B1643&lt;2200000,1456000,IF(B1643&lt;3600000,ROUNDDOWN(B1643/4,-3)*2.8-80000,IF(B1643&lt;6600000,ROUNDDOWN(B1643/4,-3)*3.2-440000,IF(B1643&lt;8500000,ROUNDDOWN(B1643*0.9,0)-1100000,B1643-1950000)))))))),IF(B1643&lt;651000,0,IF(B1643&lt;1900000,B1643-650000,IF(B1643&lt;3600000,ROUNDDOWN(B1643/4,-3)*2.8-80000,IF(B1643&lt;6600000,ROUNDDOWN(B1643/4,-3)*3.2-440000,IF(B1643&lt;8500000,ROUNDDOWN(B1643*0.9,0)-1100000,B1643-1950000)))))),0)</f>
        <v/>
      </c>
      <c r="N1643" s="18">
        <f>IF(M1643&gt;23500000,NA(),IF(C1643&gt;=2026,IF(M1643&lt;=4890000,1040000,IF(M1643&lt;=6550000,670000,620000)),IF(M1643&lt;=1320000,950000,IF(M1643&lt;=3360000,880000,IF(M1643&lt;=4890000,680000,IF(M1643&lt;=6550000,630000,580000))))))</f>
        <v/>
      </c>
      <c r="O1643" s="18">
        <f>IF(F1643&lt;=0,IF(AND(D1643="はい",C1643&gt;=2026,C1643&lt;=2027),IF(E1643&lt;=0,0,IF(E1643&lt;=30000,E1643,IF(E1643&lt;=60000,ROUNDUP(E1643/2,0)+15000,IF(E1643&lt;=120000,ROUNDUP(E1643/4,0)+30000,60000)))),IF(E1643&lt;=0,0,IF(E1643&lt;=20000,E1643,IF(E1643&lt;=40000,ROUNDUP(E1643/2,0)+10000,IF(E1643&lt;=80000,ROUNDUP(E1643/4,0)+20000,40000))))),IF(E1643&lt;=0,IF(F1643&lt;=0,0,IF(F1643&lt;=25000,F1643,IF(F1643&lt;=50000,ROUNDUP(F1643/2,0)+12500,IF(F1643&lt;=100000,ROUNDUP(F1643/4,0)+25000,50000)))),MAX(IF(F1643&lt;=0,0,IF(F1643&lt;=25000,F1643,IF(F1643&lt;=50000,ROUNDUP(F1643/2,0)+12500,IF(F1643&lt;=100000,ROUNDUP(F1643/4,0)+25000,50000)))),MIN(IF(AND(D1643="はい",C1643&gt;=2026,C1643&lt;=2027),IF(E1643&lt;=0,0,IF(E1643&lt;=30000,E1643,IF(E1643&lt;=60000,ROUNDUP(E1643/2,0)+15000,IF(E1643&lt;=120000,ROUNDUP(E1643/4,0)+30000,60000)))),IF(E1643&lt;=0,0,IF(E1643&lt;=20000,E1643,IF(E1643&lt;=40000,ROUNDUP(E1643/2,0)+10000,IF(E1643&lt;=80000,ROUNDUP(E1643/4,0)+20000,40000)))))+IF(F1643&lt;=0,0,IF(F1643&lt;=25000,F1643,IF(F1643&lt;=50000,ROUNDUP(F1643/2,0)+12500,IF(F1643&lt;=100000,ROUNDUP(F1643/4,0)+25000,50000)))),IF(AND(D1643="はい",C1643&gt;=2026,C1643&lt;=2027),60000,40000)))))</f>
        <v/>
      </c>
      <c r="P1643" s="18">
        <f>IF(G1643&lt;=0,0,IF(G1643&lt;=20000,G1643,IF(G1643&lt;=40000,ROUNDUP(G1643/2,0)+10000,IF(G1643&lt;=80000,ROUNDUP(G1643/4,0)+20000,40000))))</f>
        <v/>
      </c>
      <c r="Q1643" s="18">
        <f>IF(I1643&lt;=0,IF(H1643&lt;=0,0,IF(H1643&lt;=20000,H1643,IF(H1643&lt;=40000,ROUNDUP(H1643/2,0)+10000,IF(H1643&lt;=80000,ROUNDUP(H1643/4,0)+20000,40000)))),IF(H1643&lt;=0,IF(I1643&lt;=0,0,IF(I1643&lt;=25000,I1643,IF(I1643&lt;=50000,ROUNDUP(I1643/2,0)+12500,IF(I1643&lt;=100000,ROUNDUP(I1643/4,0)+25000,50000)))),MAX(IF(I1643&lt;=0,0,IF(I1643&lt;=25000,I1643,IF(I1643&lt;=50000,ROUNDUP(I1643/2,0)+12500,IF(I1643&lt;=100000,ROUNDUP(I1643/4,0)+25000,50000)))),MIN(IF(H1643&lt;=0,0,IF(H1643&lt;=20000,H1643,IF(H1643&lt;=40000,ROUNDUP(H1643/2,0)+10000,IF(H1643&lt;=80000,ROUNDUP(H1643/4,0)+20000,40000))))+IF(I1643&lt;=0,0,IF(I1643&lt;=25000,I1643,IF(I1643&lt;=50000,ROUNDUP(I1643/2,0)+12500,IF(I1643&lt;=100000,ROUNDUP(I1643/4,0)+25000,50000)))),40000))))</f>
        <v/>
      </c>
      <c r="R1643" s="18">
        <f>MIN(120000,O1643+P1643+Q1643)</f>
        <v/>
      </c>
      <c r="S1643" s="18">
        <f>IF(F1643&lt;=0,IF(E1643&lt;=0,0,IF(E1643&lt;=12000,E1643,IF(E1643&lt;=32000,ROUNDUP(E1643/2,0)+6000,IF(E1643&lt;=56000,ROUNDUP(E1643/4,0)+14000,28000)))),IF(E1643&lt;=0,IF(F1643&lt;=0,0,IF(F1643&lt;=15000,F1643,IF(F1643&lt;=40000,ROUNDUP(F1643/2,0)+7500,IF(F1643&lt;=70000,ROUNDUP(F1643/4,0)+17500,35000)))),MAX(IF(F1643&lt;=0,0,IF(F1643&lt;=15000,F1643,IF(F1643&lt;=40000,ROUNDUP(F1643/2,0)+7500,IF(F1643&lt;=70000,ROUNDUP(F1643/4,0)+17500,35000)))),MIN(IF(E1643&lt;=0,0,IF(E1643&lt;=12000,E1643,IF(E1643&lt;=32000,ROUNDUP(E1643/2,0)+6000,IF(E1643&lt;=56000,ROUNDUP(E1643/4,0)+14000,28000))))+IF(F1643&lt;=0,0,IF(F1643&lt;=15000,F1643,IF(F1643&lt;=40000,ROUNDUP(F1643/2,0)+7500,IF(F1643&lt;=70000,ROUNDUP(F1643/4,0)+17500,35000)))),28000))))</f>
        <v/>
      </c>
      <c r="T1643" s="18">
        <f>IF(G1643&lt;=0,0,IF(G1643&lt;=12000,G1643,IF(G1643&lt;=32000,ROUNDUP(G1643/2,0)+6000,IF(G1643&lt;=56000,ROUNDUP(G1643/4,0)+14000,28000))))</f>
        <v/>
      </c>
      <c r="U1643" s="18">
        <f>IF(I1643&lt;=0,IF(H1643&lt;=0,0,IF(H1643&lt;=12000,H1643,IF(H1643&lt;=32000,ROUNDUP(H1643/2,0)+6000,IF(H1643&lt;=56000,ROUNDUP(H1643/4,0)+14000,28000)))),IF(H1643&lt;=0,IF(I1643&lt;=0,0,IF(I1643&lt;=15000,I1643,IF(I1643&lt;=40000,ROUNDUP(I1643/2,0)+7500,IF(I1643&lt;=70000,ROUNDUP(I1643/4,0)+17500,35000)))),MAX(IF(I1643&lt;=0,0,IF(I1643&lt;=15000,I1643,IF(I1643&lt;=40000,ROUNDUP(I1643/2,0)+7500,IF(I1643&lt;=70000,ROUNDUP(I1643/4,0)+17500,35000)))),MIN(IF(H1643&lt;=0,0,IF(H1643&lt;=12000,H1643,IF(H1643&lt;=32000,ROUNDUP(H1643/2,0)+6000,IF(H1643&lt;=56000,ROUNDUP(H1643/4,0)+14000,28000))))+IF(I1643&lt;=0,0,IF(I1643&lt;=15000,I1643,IF(I1643&lt;=40000,ROUNDUP(I1643/2,0)+7500,IF(I1643&lt;=70000,ROUNDUP(I1643/4,0)+17500,35000)))),28000))))</f>
        <v/>
      </c>
      <c r="V1643" s="18">
        <f>MIN(70000,S1643+T1643+U1643)</f>
        <v/>
      </c>
      <c r="W1643" s="18">
        <f>MAX(0,ROUNDDOWN(M1643-J1643-N1643-K1643-0,-3))</f>
        <v/>
      </c>
      <c r="X1643" s="18">
        <f>MAX(0,ROUNDDOWN(M1643-J1643-N1643-K1643-R1643,-3))</f>
        <v/>
      </c>
      <c r="Y1643" s="18">
        <f>IF(W1643&lt;=0,0,ROUNDDOWN((W1643*LOOKUP(W1643,{0,1950001,3300001,6950001,9000001,18000001,40000001},{0.05,0.1,0.2,0.23,0.33,0.4,0.45})-LOOKUP(W1643,{0,1950001,3300001,6950001,9000001,18000001,40000001},{0,97500,427500,636000,1536000,2796000,4796000}))*1.021,-2))</f>
        <v/>
      </c>
      <c r="Z1643" s="18">
        <f>IF(X1643&lt;=0,0,ROUNDDOWN((X1643*LOOKUP(X1643,{0,1950001,3300001,6950001,9000001,18000001,40000001},{0.05,0.1,0.2,0.23,0.33,0.4,0.45})-LOOKUP(X1643,{0,1950001,3300001,6950001,9000001,18000001,40000001},{0,97500,427500,636000,1536000,2796000,4796000}))*1.021,-2))</f>
        <v/>
      </c>
      <c r="AA1643" s="18">
        <f>MAX(0,ROUNDDOWN(M1643-J1643-430000-L1643-0,-3))</f>
        <v/>
      </c>
      <c r="AB1643" s="18">
        <f>MAX(0,ROUNDDOWN(M1643-J1643-430000-L1643-V1643,-3))</f>
        <v/>
      </c>
      <c r="AC1643" s="18">
        <f>IF(M1643&lt;=450000,0,MAX(0,ROUNDDOWN(AA1643*0.06-MIN(50000,AA1643)*0.03,-2))+MAX(0,ROUNDDOWN(AA1643*0.04-MIN(50000,AA1643)*0.02,-2)))</f>
        <v/>
      </c>
      <c r="AD1643" s="18">
        <f>IF(M1643&lt;=450000,0,MAX(0,ROUNDDOWN(AB1643*0.06-MIN(50000,AB1643)*0.03,-2))+MAX(0,ROUNDDOWN(AB1643*0.04-MIN(50000,AB1643)*0.02,-2)))</f>
        <v/>
      </c>
      <c r="AE1643" s="18">
        <f>Y1643-Z1643</f>
        <v/>
      </c>
      <c r="AF1643" s="18">
        <f>AC1643-AD1643</f>
        <v/>
      </c>
      <c r="AG1643" s="18">
        <f>AE1643+AF1643</f>
        <v/>
      </c>
      <c r="AH1643" s="20">
        <f>IF(W1643&lt;=0,0,LOOKUP(W1643,{0,1950001,3300001,6950001,9000001,18000001,40000001},{0.05,0.1,0.2,0.23,0.33,0.4,0.45}))</f>
        <v/>
      </c>
    </row>
    <row r="1644">
      <c r="A1644" t="inlineStr">
        <is>
          <t>1万円刻み 3区分8万円ずつ</t>
        </is>
      </c>
      <c r="B1644" s="18">
        <f>'4_1万円刻み'!$A$522</f>
        <v/>
      </c>
      <c r="C1644" s="19" t="n">
        <v>2026</v>
      </c>
      <c r="D1644" t="inlineStr">
        <is>
          <t>いいえ</t>
        </is>
      </c>
      <c r="E1644" s="18" t="n">
        <v>80000</v>
      </c>
      <c r="F1644" s="18" t="n">
        <v>0</v>
      </c>
      <c r="G1644" s="18" t="n">
        <v>80000</v>
      </c>
      <c r="H1644" s="18" t="n">
        <v>80000</v>
      </c>
      <c r="I1644" s="18" t="n">
        <v>0</v>
      </c>
      <c r="J1644" s="18">
        <f>ROUND(MIN(B1644/12,650000)*12*0.0915+MIN(B1644/12,1390000)*12*(0.0504+0)+B1644*0.005,0)</f>
        <v/>
      </c>
      <c r="K1644" s="18" t="n">
        <v>0</v>
      </c>
      <c r="L1644" s="18" t="n">
        <v>0</v>
      </c>
      <c r="M1644" s="18">
        <f>ROUND(IF(C1644&gt;=2026,IF(B1644&lt;741000,0,IF(B1644&lt;2191000,B1644-740000,IF(B1644&lt;2193000,1451000,IF(B1644&lt;2196000,1453000,IF(B1644&lt;2200000,1456000,IF(B1644&lt;3600000,ROUNDDOWN(B1644/4,-3)*2.8-80000,IF(B1644&lt;6600000,ROUNDDOWN(B1644/4,-3)*3.2-440000,IF(B1644&lt;8500000,ROUNDDOWN(B1644*0.9,0)-1100000,B1644-1950000)))))))),IF(B1644&lt;651000,0,IF(B1644&lt;1900000,B1644-650000,IF(B1644&lt;3600000,ROUNDDOWN(B1644/4,-3)*2.8-80000,IF(B1644&lt;6600000,ROUNDDOWN(B1644/4,-3)*3.2-440000,IF(B1644&lt;8500000,ROUNDDOWN(B1644*0.9,0)-1100000,B1644-1950000)))))),0)</f>
        <v/>
      </c>
      <c r="N1644" s="18">
        <f>IF(M1644&gt;23500000,NA(),IF(C1644&gt;=2026,IF(M1644&lt;=4890000,1040000,IF(M1644&lt;=6550000,670000,620000)),IF(M1644&lt;=1320000,950000,IF(M1644&lt;=3360000,880000,IF(M1644&lt;=4890000,680000,IF(M1644&lt;=6550000,630000,580000))))))</f>
        <v/>
      </c>
      <c r="O1644" s="18">
        <f>IF(F1644&lt;=0,IF(AND(D1644="はい",C1644&gt;=2026,C1644&lt;=2027),IF(E1644&lt;=0,0,IF(E1644&lt;=30000,E1644,IF(E1644&lt;=60000,ROUNDUP(E1644/2,0)+15000,IF(E1644&lt;=120000,ROUNDUP(E1644/4,0)+30000,60000)))),IF(E1644&lt;=0,0,IF(E1644&lt;=20000,E1644,IF(E1644&lt;=40000,ROUNDUP(E1644/2,0)+10000,IF(E1644&lt;=80000,ROUNDUP(E1644/4,0)+20000,40000))))),IF(E1644&lt;=0,IF(F1644&lt;=0,0,IF(F1644&lt;=25000,F1644,IF(F1644&lt;=50000,ROUNDUP(F1644/2,0)+12500,IF(F1644&lt;=100000,ROUNDUP(F1644/4,0)+25000,50000)))),MAX(IF(F1644&lt;=0,0,IF(F1644&lt;=25000,F1644,IF(F1644&lt;=50000,ROUNDUP(F1644/2,0)+12500,IF(F1644&lt;=100000,ROUNDUP(F1644/4,0)+25000,50000)))),MIN(IF(AND(D1644="はい",C1644&gt;=2026,C1644&lt;=2027),IF(E1644&lt;=0,0,IF(E1644&lt;=30000,E1644,IF(E1644&lt;=60000,ROUNDUP(E1644/2,0)+15000,IF(E1644&lt;=120000,ROUNDUP(E1644/4,0)+30000,60000)))),IF(E1644&lt;=0,0,IF(E1644&lt;=20000,E1644,IF(E1644&lt;=40000,ROUNDUP(E1644/2,0)+10000,IF(E1644&lt;=80000,ROUNDUP(E1644/4,0)+20000,40000)))))+IF(F1644&lt;=0,0,IF(F1644&lt;=25000,F1644,IF(F1644&lt;=50000,ROUNDUP(F1644/2,0)+12500,IF(F1644&lt;=100000,ROUNDUP(F1644/4,0)+25000,50000)))),IF(AND(D1644="はい",C1644&gt;=2026,C1644&lt;=2027),60000,40000)))))</f>
        <v/>
      </c>
      <c r="P1644" s="18">
        <f>IF(G1644&lt;=0,0,IF(G1644&lt;=20000,G1644,IF(G1644&lt;=40000,ROUNDUP(G1644/2,0)+10000,IF(G1644&lt;=80000,ROUNDUP(G1644/4,0)+20000,40000))))</f>
        <v/>
      </c>
      <c r="Q1644" s="18">
        <f>IF(I1644&lt;=0,IF(H1644&lt;=0,0,IF(H1644&lt;=20000,H1644,IF(H1644&lt;=40000,ROUNDUP(H1644/2,0)+10000,IF(H1644&lt;=80000,ROUNDUP(H1644/4,0)+20000,40000)))),IF(H1644&lt;=0,IF(I1644&lt;=0,0,IF(I1644&lt;=25000,I1644,IF(I1644&lt;=50000,ROUNDUP(I1644/2,0)+12500,IF(I1644&lt;=100000,ROUNDUP(I1644/4,0)+25000,50000)))),MAX(IF(I1644&lt;=0,0,IF(I1644&lt;=25000,I1644,IF(I1644&lt;=50000,ROUNDUP(I1644/2,0)+12500,IF(I1644&lt;=100000,ROUNDUP(I1644/4,0)+25000,50000)))),MIN(IF(H1644&lt;=0,0,IF(H1644&lt;=20000,H1644,IF(H1644&lt;=40000,ROUNDUP(H1644/2,0)+10000,IF(H1644&lt;=80000,ROUNDUP(H1644/4,0)+20000,40000))))+IF(I1644&lt;=0,0,IF(I1644&lt;=25000,I1644,IF(I1644&lt;=50000,ROUNDUP(I1644/2,0)+12500,IF(I1644&lt;=100000,ROUNDUP(I1644/4,0)+25000,50000)))),40000))))</f>
        <v/>
      </c>
      <c r="R1644" s="18">
        <f>MIN(120000,O1644+P1644+Q1644)</f>
        <v/>
      </c>
      <c r="S1644" s="18">
        <f>IF(F1644&lt;=0,IF(E1644&lt;=0,0,IF(E1644&lt;=12000,E1644,IF(E1644&lt;=32000,ROUNDUP(E1644/2,0)+6000,IF(E1644&lt;=56000,ROUNDUP(E1644/4,0)+14000,28000)))),IF(E1644&lt;=0,IF(F1644&lt;=0,0,IF(F1644&lt;=15000,F1644,IF(F1644&lt;=40000,ROUNDUP(F1644/2,0)+7500,IF(F1644&lt;=70000,ROUNDUP(F1644/4,0)+17500,35000)))),MAX(IF(F1644&lt;=0,0,IF(F1644&lt;=15000,F1644,IF(F1644&lt;=40000,ROUNDUP(F1644/2,0)+7500,IF(F1644&lt;=70000,ROUNDUP(F1644/4,0)+17500,35000)))),MIN(IF(E1644&lt;=0,0,IF(E1644&lt;=12000,E1644,IF(E1644&lt;=32000,ROUNDUP(E1644/2,0)+6000,IF(E1644&lt;=56000,ROUNDUP(E1644/4,0)+14000,28000))))+IF(F1644&lt;=0,0,IF(F1644&lt;=15000,F1644,IF(F1644&lt;=40000,ROUNDUP(F1644/2,0)+7500,IF(F1644&lt;=70000,ROUNDUP(F1644/4,0)+17500,35000)))),28000))))</f>
        <v/>
      </c>
      <c r="T1644" s="18">
        <f>IF(G1644&lt;=0,0,IF(G1644&lt;=12000,G1644,IF(G1644&lt;=32000,ROUNDUP(G1644/2,0)+6000,IF(G1644&lt;=56000,ROUNDUP(G1644/4,0)+14000,28000))))</f>
        <v/>
      </c>
      <c r="U1644" s="18">
        <f>IF(I1644&lt;=0,IF(H1644&lt;=0,0,IF(H1644&lt;=12000,H1644,IF(H1644&lt;=32000,ROUNDUP(H1644/2,0)+6000,IF(H1644&lt;=56000,ROUNDUP(H1644/4,0)+14000,28000)))),IF(H1644&lt;=0,IF(I1644&lt;=0,0,IF(I1644&lt;=15000,I1644,IF(I1644&lt;=40000,ROUNDUP(I1644/2,0)+7500,IF(I1644&lt;=70000,ROUNDUP(I1644/4,0)+17500,35000)))),MAX(IF(I1644&lt;=0,0,IF(I1644&lt;=15000,I1644,IF(I1644&lt;=40000,ROUNDUP(I1644/2,0)+7500,IF(I1644&lt;=70000,ROUNDUP(I1644/4,0)+17500,35000)))),MIN(IF(H1644&lt;=0,0,IF(H1644&lt;=12000,H1644,IF(H1644&lt;=32000,ROUNDUP(H1644/2,0)+6000,IF(H1644&lt;=56000,ROUNDUP(H1644/4,0)+14000,28000))))+IF(I1644&lt;=0,0,IF(I1644&lt;=15000,I1644,IF(I1644&lt;=40000,ROUNDUP(I1644/2,0)+7500,IF(I1644&lt;=70000,ROUNDUP(I1644/4,0)+17500,35000)))),28000))))</f>
        <v/>
      </c>
      <c r="V1644" s="18">
        <f>MIN(70000,S1644+T1644+U1644)</f>
        <v/>
      </c>
      <c r="W1644" s="18">
        <f>MAX(0,ROUNDDOWN(M1644-J1644-N1644-K1644-0,-3))</f>
        <v/>
      </c>
      <c r="X1644" s="18">
        <f>MAX(0,ROUNDDOWN(M1644-J1644-N1644-K1644-R1644,-3))</f>
        <v/>
      </c>
      <c r="Y1644" s="18">
        <f>IF(W1644&lt;=0,0,ROUNDDOWN((W1644*LOOKUP(W1644,{0,1950001,3300001,6950001,9000001,18000001,40000001},{0.05,0.1,0.2,0.23,0.33,0.4,0.45})-LOOKUP(W1644,{0,1950001,3300001,6950001,9000001,18000001,40000001},{0,97500,427500,636000,1536000,2796000,4796000}))*1.021,-2))</f>
        <v/>
      </c>
      <c r="Z1644" s="18">
        <f>IF(X1644&lt;=0,0,ROUNDDOWN((X1644*LOOKUP(X1644,{0,1950001,3300001,6950001,9000001,18000001,40000001},{0.05,0.1,0.2,0.23,0.33,0.4,0.45})-LOOKUP(X1644,{0,1950001,3300001,6950001,9000001,18000001,40000001},{0,97500,427500,636000,1536000,2796000,4796000}))*1.021,-2))</f>
        <v/>
      </c>
      <c r="AA1644" s="18">
        <f>MAX(0,ROUNDDOWN(M1644-J1644-430000-L1644-0,-3))</f>
        <v/>
      </c>
      <c r="AB1644" s="18">
        <f>MAX(0,ROUNDDOWN(M1644-J1644-430000-L1644-V1644,-3))</f>
        <v/>
      </c>
      <c r="AC1644" s="18">
        <f>IF(M1644&lt;=450000,0,MAX(0,ROUNDDOWN(AA1644*0.06-MIN(50000,AA1644)*0.03,-2))+MAX(0,ROUNDDOWN(AA1644*0.04-MIN(50000,AA1644)*0.02,-2)))</f>
        <v/>
      </c>
      <c r="AD1644" s="18">
        <f>IF(M1644&lt;=450000,0,MAX(0,ROUNDDOWN(AB1644*0.06-MIN(50000,AB1644)*0.03,-2))+MAX(0,ROUNDDOWN(AB1644*0.04-MIN(50000,AB1644)*0.02,-2)))</f>
        <v/>
      </c>
      <c r="AE1644" s="18">
        <f>Y1644-Z1644</f>
        <v/>
      </c>
      <c r="AF1644" s="18">
        <f>AC1644-AD1644</f>
        <v/>
      </c>
      <c r="AG1644" s="18">
        <f>AE1644+AF1644</f>
        <v/>
      </c>
      <c r="AH1644" s="20">
        <f>IF(W1644&lt;=0,0,LOOKUP(W1644,{0,1950001,3300001,6950001,9000001,18000001,40000001},{0.05,0.1,0.2,0.23,0.33,0.4,0.45}))</f>
        <v/>
      </c>
    </row>
    <row r="1645">
      <c r="A1645" t="inlineStr">
        <is>
          <t>1万円刻み 一般8万円</t>
        </is>
      </c>
      <c r="B1645" s="18">
        <f>'4_1万円刻み'!$A$522</f>
        <v/>
      </c>
      <c r="C1645" s="19" t="n">
        <v>2026</v>
      </c>
      <c r="D1645" t="inlineStr">
        <is>
          <t>いいえ</t>
        </is>
      </c>
      <c r="E1645" s="18" t="n">
        <v>80000</v>
      </c>
      <c r="F1645" s="18" t="n">
        <v>0</v>
      </c>
      <c r="G1645" s="18" t="n">
        <v>0</v>
      </c>
      <c r="H1645" s="18" t="n">
        <v>0</v>
      </c>
      <c r="I1645" s="18" t="n">
        <v>0</v>
      </c>
      <c r="J1645" s="18">
        <f>ROUND(MIN(B1645/12,650000)*12*0.0915+MIN(B1645/12,1390000)*12*(0.0504+0)+B1645*0.005,0)</f>
        <v/>
      </c>
      <c r="K1645" s="18" t="n">
        <v>0</v>
      </c>
      <c r="L1645" s="18" t="n">
        <v>0</v>
      </c>
      <c r="M1645" s="18">
        <f>ROUND(IF(C1645&gt;=2026,IF(B1645&lt;741000,0,IF(B1645&lt;2191000,B1645-740000,IF(B1645&lt;2193000,1451000,IF(B1645&lt;2196000,1453000,IF(B1645&lt;2200000,1456000,IF(B1645&lt;3600000,ROUNDDOWN(B1645/4,-3)*2.8-80000,IF(B1645&lt;6600000,ROUNDDOWN(B1645/4,-3)*3.2-440000,IF(B1645&lt;8500000,ROUNDDOWN(B1645*0.9,0)-1100000,B1645-1950000)))))))),IF(B1645&lt;651000,0,IF(B1645&lt;1900000,B1645-650000,IF(B1645&lt;3600000,ROUNDDOWN(B1645/4,-3)*2.8-80000,IF(B1645&lt;6600000,ROUNDDOWN(B1645/4,-3)*3.2-440000,IF(B1645&lt;8500000,ROUNDDOWN(B1645*0.9,0)-1100000,B1645-1950000)))))),0)</f>
        <v/>
      </c>
      <c r="N1645" s="18">
        <f>IF(M1645&gt;23500000,NA(),IF(C1645&gt;=2026,IF(M1645&lt;=4890000,1040000,IF(M1645&lt;=6550000,670000,620000)),IF(M1645&lt;=1320000,950000,IF(M1645&lt;=3360000,880000,IF(M1645&lt;=4890000,680000,IF(M1645&lt;=6550000,630000,580000))))))</f>
        <v/>
      </c>
      <c r="O1645" s="18">
        <f>IF(F1645&lt;=0,IF(AND(D1645="はい",C1645&gt;=2026,C1645&lt;=2027),IF(E1645&lt;=0,0,IF(E1645&lt;=30000,E1645,IF(E1645&lt;=60000,ROUNDUP(E1645/2,0)+15000,IF(E1645&lt;=120000,ROUNDUP(E1645/4,0)+30000,60000)))),IF(E1645&lt;=0,0,IF(E1645&lt;=20000,E1645,IF(E1645&lt;=40000,ROUNDUP(E1645/2,0)+10000,IF(E1645&lt;=80000,ROUNDUP(E1645/4,0)+20000,40000))))),IF(E1645&lt;=0,IF(F1645&lt;=0,0,IF(F1645&lt;=25000,F1645,IF(F1645&lt;=50000,ROUNDUP(F1645/2,0)+12500,IF(F1645&lt;=100000,ROUNDUP(F1645/4,0)+25000,50000)))),MAX(IF(F1645&lt;=0,0,IF(F1645&lt;=25000,F1645,IF(F1645&lt;=50000,ROUNDUP(F1645/2,0)+12500,IF(F1645&lt;=100000,ROUNDUP(F1645/4,0)+25000,50000)))),MIN(IF(AND(D1645="はい",C1645&gt;=2026,C1645&lt;=2027),IF(E1645&lt;=0,0,IF(E1645&lt;=30000,E1645,IF(E1645&lt;=60000,ROUNDUP(E1645/2,0)+15000,IF(E1645&lt;=120000,ROUNDUP(E1645/4,0)+30000,60000)))),IF(E1645&lt;=0,0,IF(E1645&lt;=20000,E1645,IF(E1645&lt;=40000,ROUNDUP(E1645/2,0)+10000,IF(E1645&lt;=80000,ROUNDUP(E1645/4,0)+20000,40000)))))+IF(F1645&lt;=0,0,IF(F1645&lt;=25000,F1645,IF(F1645&lt;=50000,ROUNDUP(F1645/2,0)+12500,IF(F1645&lt;=100000,ROUNDUP(F1645/4,0)+25000,50000)))),IF(AND(D1645="はい",C1645&gt;=2026,C1645&lt;=2027),60000,40000)))))</f>
        <v/>
      </c>
      <c r="P1645" s="18">
        <f>IF(G1645&lt;=0,0,IF(G1645&lt;=20000,G1645,IF(G1645&lt;=40000,ROUNDUP(G1645/2,0)+10000,IF(G1645&lt;=80000,ROUNDUP(G1645/4,0)+20000,40000))))</f>
        <v/>
      </c>
      <c r="Q1645" s="18">
        <f>IF(I1645&lt;=0,IF(H1645&lt;=0,0,IF(H1645&lt;=20000,H1645,IF(H1645&lt;=40000,ROUNDUP(H1645/2,0)+10000,IF(H1645&lt;=80000,ROUNDUP(H1645/4,0)+20000,40000)))),IF(H1645&lt;=0,IF(I1645&lt;=0,0,IF(I1645&lt;=25000,I1645,IF(I1645&lt;=50000,ROUNDUP(I1645/2,0)+12500,IF(I1645&lt;=100000,ROUNDUP(I1645/4,0)+25000,50000)))),MAX(IF(I1645&lt;=0,0,IF(I1645&lt;=25000,I1645,IF(I1645&lt;=50000,ROUNDUP(I1645/2,0)+12500,IF(I1645&lt;=100000,ROUNDUP(I1645/4,0)+25000,50000)))),MIN(IF(H1645&lt;=0,0,IF(H1645&lt;=20000,H1645,IF(H1645&lt;=40000,ROUNDUP(H1645/2,0)+10000,IF(H1645&lt;=80000,ROUNDUP(H1645/4,0)+20000,40000))))+IF(I1645&lt;=0,0,IF(I1645&lt;=25000,I1645,IF(I1645&lt;=50000,ROUNDUP(I1645/2,0)+12500,IF(I1645&lt;=100000,ROUNDUP(I1645/4,0)+25000,50000)))),40000))))</f>
        <v/>
      </c>
      <c r="R1645" s="18">
        <f>MIN(120000,O1645+P1645+Q1645)</f>
        <v/>
      </c>
      <c r="S1645" s="18">
        <f>IF(F1645&lt;=0,IF(E1645&lt;=0,0,IF(E1645&lt;=12000,E1645,IF(E1645&lt;=32000,ROUNDUP(E1645/2,0)+6000,IF(E1645&lt;=56000,ROUNDUP(E1645/4,0)+14000,28000)))),IF(E1645&lt;=0,IF(F1645&lt;=0,0,IF(F1645&lt;=15000,F1645,IF(F1645&lt;=40000,ROUNDUP(F1645/2,0)+7500,IF(F1645&lt;=70000,ROUNDUP(F1645/4,0)+17500,35000)))),MAX(IF(F1645&lt;=0,0,IF(F1645&lt;=15000,F1645,IF(F1645&lt;=40000,ROUNDUP(F1645/2,0)+7500,IF(F1645&lt;=70000,ROUNDUP(F1645/4,0)+17500,35000)))),MIN(IF(E1645&lt;=0,0,IF(E1645&lt;=12000,E1645,IF(E1645&lt;=32000,ROUNDUP(E1645/2,0)+6000,IF(E1645&lt;=56000,ROUNDUP(E1645/4,0)+14000,28000))))+IF(F1645&lt;=0,0,IF(F1645&lt;=15000,F1645,IF(F1645&lt;=40000,ROUNDUP(F1645/2,0)+7500,IF(F1645&lt;=70000,ROUNDUP(F1645/4,0)+17500,35000)))),28000))))</f>
        <v/>
      </c>
      <c r="T1645" s="18">
        <f>IF(G1645&lt;=0,0,IF(G1645&lt;=12000,G1645,IF(G1645&lt;=32000,ROUNDUP(G1645/2,0)+6000,IF(G1645&lt;=56000,ROUNDUP(G1645/4,0)+14000,28000))))</f>
        <v/>
      </c>
      <c r="U1645" s="18">
        <f>IF(I1645&lt;=0,IF(H1645&lt;=0,0,IF(H1645&lt;=12000,H1645,IF(H1645&lt;=32000,ROUNDUP(H1645/2,0)+6000,IF(H1645&lt;=56000,ROUNDUP(H1645/4,0)+14000,28000)))),IF(H1645&lt;=0,IF(I1645&lt;=0,0,IF(I1645&lt;=15000,I1645,IF(I1645&lt;=40000,ROUNDUP(I1645/2,0)+7500,IF(I1645&lt;=70000,ROUNDUP(I1645/4,0)+17500,35000)))),MAX(IF(I1645&lt;=0,0,IF(I1645&lt;=15000,I1645,IF(I1645&lt;=40000,ROUNDUP(I1645/2,0)+7500,IF(I1645&lt;=70000,ROUNDUP(I1645/4,0)+17500,35000)))),MIN(IF(H1645&lt;=0,0,IF(H1645&lt;=12000,H1645,IF(H1645&lt;=32000,ROUNDUP(H1645/2,0)+6000,IF(H1645&lt;=56000,ROUNDUP(H1645/4,0)+14000,28000))))+IF(I1645&lt;=0,0,IF(I1645&lt;=15000,I1645,IF(I1645&lt;=40000,ROUNDUP(I1645/2,0)+7500,IF(I1645&lt;=70000,ROUNDUP(I1645/4,0)+17500,35000)))),28000))))</f>
        <v/>
      </c>
      <c r="V1645" s="18">
        <f>MIN(70000,S1645+T1645+U1645)</f>
        <v/>
      </c>
      <c r="W1645" s="18">
        <f>MAX(0,ROUNDDOWN(M1645-J1645-N1645-K1645-0,-3))</f>
        <v/>
      </c>
      <c r="X1645" s="18">
        <f>MAX(0,ROUNDDOWN(M1645-J1645-N1645-K1645-R1645,-3))</f>
        <v/>
      </c>
      <c r="Y1645" s="18">
        <f>IF(W1645&lt;=0,0,ROUNDDOWN((W1645*LOOKUP(W1645,{0,1950001,3300001,6950001,9000001,18000001,40000001},{0.05,0.1,0.2,0.23,0.33,0.4,0.45})-LOOKUP(W1645,{0,1950001,3300001,6950001,9000001,18000001,40000001},{0,97500,427500,636000,1536000,2796000,4796000}))*1.021,-2))</f>
        <v/>
      </c>
      <c r="Z1645" s="18">
        <f>IF(X1645&lt;=0,0,ROUNDDOWN((X1645*LOOKUP(X1645,{0,1950001,3300001,6950001,9000001,18000001,40000001},{0.05,0.1,0.2,0.23,0.33,0.4,0.45})-LOOKUP(X1645,{0,1950001,3300001,6950001,9000001,18000001,40000001},{0,97500,427500,636000,1536000,2796000,4796000}))*1.021,-2))</f>
        <v/>
      </c>
      <c r="AA1645" s="18">
        <f>MAX(0,ROUNDDOWN(M1645-J1645-430000-L1645-0,-3))</f>
        <v/>
      </c>
      <c r="AB1645" s="18">
        <f>MAX(0,ROUNDDOWN(M1645-J1645-430000-L1645-V1645,-3))</f>
        <v/>
      </c>
      <c r="AC1645" s="18">
        <f>IF(M1645&lt;=450000,0,MAX(0,ROUNDDOWN(AA1645*0.06-MIN(50000,AA1645)*0.03,-2))+MAX(0,ROUNDDOWN(AA1645*0.04-MIN(50000,AA1645)*0.02,-2)))</f>
        <v/>
      </c>
      <c r="AD1645" s="18">
        <f>IF(M1645&lt;=450000,0,MAX(0,ROUNDDOWN(AB1645*0.06-MIN(50000,AB1645)*0.03,-2))+MAX(0,ROUNDDOWN(AB1645*0.04-MIN(50000,AB1645)*0.02,-2)))</f>
        <v/>
      </c>
      <c r="AE1645" s="18">
        <f>Y1645-Z1645</f>
        <v/>
      </c>
      <c r="AF1645" s="18">
        <f>AC1645-AD1645</f>
        <v/>
      </c>
      <c r="AG1645" s="18">
        <f>AE1645+AF1645</f>
        <v/>
      </c>
      <c r="AH1645" s="20">
        <f>IF(W1645&lt;=0,0,LOOKUP(W1645,{0,1950001,3300001,6950001,9000001,18000001,40000001},{0.05,0.1,0.2,0.23,0.33,0.4,0.45}))</f>
        <v/>
      </c>
    </row>
    <row r="1646">
      <c r="A1646" t="inlineStr">
        <is>
          <t>1万円刻み 特例あり一般12万円</t>
        </is>
      </c>
      <c r="B1646" s="18">
        <f>'4_1万円刻み'!$A$522</f>
        <v/>
      </c>
      <c r="C1646" s="19" t="n">
        <v>2026</v>
      </c>
      <c r="D1646" t="inlineStr">
        <is>
          <t>はい</t>
        </is>
      </c>
      <c r="E1646" s="18" t="n">
        <v>120000</v>
      </c>
      <c r="F1646" s="18" t="n">
        <v>0</v>
      </c>
      <c r="G1646" s="18" t="n">
        <v>0</v>
      </c>
      <c r="H1646" s="18" t="n">
        <v>0</v>
      </c>
      <c r="I1646" s="18" t="n">
        <v>0</v>
      </c>
      <c r="J1646" s="18">
        <f>ROUND(MIN(B1646/12,650000)*12*0.0915+MIN(B1646/12,1390000)*12*(0.0504+0)+B1646*0.005,0)</f>
        <v/>
      </c>
      <c r="K1646" s="18" t="n">
        <v>0</v>
      </c>
      <c r="L1646" s="18" t="n">
        <v>0</v>
      </c>
      <c r="M1646" s="18">
        <f>ROUND(IF(C1646&gt;=2026,IF(B1646&lt;741000,0,IF(B1646&lt;2191000,B1646-740000,IF(B1646&lt;2193000,1451000,IF(B1646&lt;2196000,1453000,IF(B1646&lt;2200000,1456000,IF(B1646&lt;3600000,ROUNDDOWN(B1646/4,-3)*2.8-80000,IF(B1646&lt;6600000,ROUNDDOWN(B1646/4,-3)*3.2-440000,IF(B1646&lt;8500000,ROUNDDOWN(B1646*0.9,0)-1100000,B1646-1950000)))))))),IF(B1646&lt;651000,0,IF(B1646&lt;1900000,B1646-650000,IF(B1646&lt;3600000,ROUNDDOWN(B1646/4,-3)*2.8-80000,IF(B1646&lt;6600000,ROUNDDOWN(B1646/4,-3)*3.2-440000,IF(B1646&lt;8500000,ROUNDDOWN(B1646*0.9,0)-1100000,B1646-1950000)))))),0)</f>
        <v/>
      </c>
      <c r="N1646" s="18">
        <f>IF(M1646&gt;23500000,NA(),IF(C1646&gt;=2026,IF(M1646&lt;=4890000,1040000,IF(M1646&lt;=6550000,670000,620000)),IF(M1646&lt;=1320000,950000,IF(M1646&lt;=3360000,880000,IF(M1646&lt;=4890000,680000,IF(M1646&lt;=6550000,630000,580000))))))</f>
        <v/>
      </c>
      <c r="O1646" s="18">
        <f>IF(F1646&lt;=0,IF(AND(D1646="はい",C1646&gt;=2026,C1646&lt;=2027),IF(E1646&lt;=0,0,IF(E1646&lt;=30000,E1646,IF(E1646&lt;=60000,ROUNDUP(E1646/2,0)+15000,IF(E1646&lt;=120000,ROUNDUP(E1646/4,0)+30000,60000)))),IF(E1646&lt;=0,0,IF(E1646&lt;=20000,E1646,IF(E1646&lt;=40000,ROUNDUP(E1646/2,0)+10000,IF(E1646&lt;=80000,ROUNDUP(E1646/4,0)+20000,40000))))),IF(E1646&lt;=0,IF(F1646&lt;=0,0,IF(F1646&lt;=25000,F1646,IF(F1646&lt;=50000,ROUNDUP(F1646/2,0)+12500,IF(F1646&lt;=100000,ROUNDUP(F1646/4,0)+25000,50000)))),MAX(IF(F1646&lt;=0,0,IF(F1646&lt;=25000,F1646,IF(F1646&lt;=50000,ROUNDUP(F1646/2,0)+12500,IF(F1646&lt;=100000,ROUNDUP(F1646/4,0)+25000,50000)))),MIN(IF(AND(D1646="はい",C1646&gt;=2026,C1646&lt;=2027),IF(E1646&lt;=0,0,IF(E1646&lt;=30000,E1646,IF(E1646&lt;=60000,ROUNDUP(E1646/2,0)+15000,IF(E1646&lt;=120000,ROUNDUP(E1646/4,0)+30000,60000)))),IF(E1646&lt;=0,0,IF(E1646&lt;=20000,E1646,IF(E1646&lt;=40000,ROUNDUP(E1646/2,0)+10000,IF(E1646&lt;=80000,ROUNDUP(E1646/4,0)+20000,40000)))))+IF(F1646&lt;=0,0,IF(F1646&lt;=25000,F1646,IF(F1646&lt;=50000,ROUNDUP(F1646/2,0)+12500,IF(F1646&lt;=100000,ROUNDUP(F1646/4,0)+25000,50000)))),IF(AND(D1646="はい",C1646&gt;=2026,C1646&lt;=2027),60000,40000)))))</f>
        <v/>
      </c>
      <c r="P1646" s="18">
        <f>IF(G1646&lt;=0,0,IF(G1646&lt;=20000,G1646,IF(G1646&lt;=40000,ROUNDUP(G1646/2,0)+10000,IF(G1646&lt;=80000,ROUNDUP(G1646/4,0)+20000,40000))))</f>
        <v/>
      </c>
      <c r="Q1646" s="18">
        <f>IF(I1646&lt;=0,IF(H1646&lt;=0,0,IF(H1646&lt;=20000,H1646,IF(H1646&lt;=40000,ROUNDUP(H1646/2,0)+10000,IF(H1646&lt;=80000,ROUNDUP(H1646/4,0)+20000,40000)))),IF(H1646&lt;=0,IF(I1646&lt;=0,0,IF(I1646&lt;=25000,I1646,IF(I1646&lt;=50000,ROUNDUP(I1646/2,0)+12500,IF(I1646&lt;=100000,ROUNDUP(I1646/4,0)+25000,50000)))),MAX(IF(I1646&lt;=0,0,IF(I1646&lt;=25000,I1646,IF(I1646&lt;=50000,ROUNDUP(I1646/2,0)+12500,IF(I1646&lt;=100000,ROUNDUP(I1646/4,0)+25000,50000)))),MIN(IF(H1646&lt;=0,0,IF(H1646&lt;=20000,H1646,IF(H1646&lt;=40000,ROUNDUP(H1646/2,0)+10000,IF(H1646&lt;=80000,ROUNDUP(H1646/4,0)+20000,40000))))+IF(I1646&lt;=0,0,IF(I1646&lt;=25000,I1646,IF(I1646&lt;=50000,ROUNDUP(I1646/2,0)+12500,IF(I1646&lt;=100000,ROUNDUP(I1646/4,0)+25000,50000)))),40000))))</f>
        <v/>
      </c>
      <c r="R1646" s="18">
        <f>MIN(120000,O1646+P1646+Q1646)</f>
        <v/>
      </c>
      <c r="S1646" s="18">
        <f>IF(F1646&lt;=0,IF(E1646&lt;=0,0,IF(E1646&lt;=12000,E1646,IF(E1646&lt;=32000,ROUNDUP(E1646/2,0)+6000,IF(E1646&lt;=56000,ROUNDUP(E1646/4,0)+14000,28000)))),IF(E1646&lt;=0,IF(F1646&lt;=0,0,IF(F1646&lt;=15000,F1646,IF(F1646&lt;=40000,ROUNDUP(F1646/2,0)+7500,IF(F1646&lt;=70000,ROUNDUP(F1646/4,0)+17500,35000)))),MAX(IF(F1646&lt;=0,0,IF(F1646&lt;=15000,F1646,IF(F1646&lt;=40000,ROUNDUP(F1646/2,0)+7500,IF(F1646&lt;=70000,ROUNDUP(F1646/4,0)+17500,35000)))),MIN(IF(E1646&lt;=0,0,IF(E1646&lt;=12000,E1646,IF(E1646&lt;=32000,ROUNDUP(E1646/2,0)+6000,IF(E1646&lt;=56000,ROUNDUP(E1646/4,0)+14000,28000))))+IF(F1646&lt;=0,0,IF(F1646&lt;=15000,F1646,IF(F1646&lt;=40000,ROUNDUP(F1646/2,0)+7500,IF(F1646&lt;=70000,ROUNDUP(F1646/4,0)+17500,35000)))),28000))))</f>
        <v/>
      </c>
      <c r="T1646" s="18">
        <f>IF(G1646&lt;=0,0,IF(G1646&lt;=12000,G1646,IF(G1646&lt;=32000,ROUNDUP(G1646/2,0)+6000,IF(G1646&lt;=56000,ROUNDUP(G1646/4,0)+14000,28000))))</f>
        <v/>
      </c>
      <c r="U1646" s="18">
        <f>IF(I1646&lt;=0,IF(H1646&lt;=0,0,IF(H1646&lt;=12000,H1646,IF(H1646&lt;=32000,ROUNDUP(H1646/2,0)+6000,IF(H1646&lt;=56000,ROUNDUP(H1646/4,0)+14000,28000)))),IF(H1646&lt;=0,IF(I1646&lt;=0,0,IF(I1646&lt;=15000,I1646,IF(I1646&lt;=40000,ROUNDUP(I1646/2,0)+7500,IF(I1646&lt;=70000,ROUNDUP(I1646/4,0)+17500,35000)))),MAX(IF(I1646&lt;=0,0,IF(I1646&lt;=15000,I1646,IF(I1646&lt;=40000,ROUNDUP(I1646/2,0)+7500,IF(I1646&lt;=70000,ROUNDUP(I1646/4,0)+17500,35000)))),MIN(IF(H1646&lt;=0,0,IF(H1646&lt;=12000,H1646,IF(H1646&lt;=32000,ROUNDUP(H1646/2,0)+6000,IF(H1646&lt;=56000,ROUNDUP(H1646/4,0)+14000,28000))))+IF(I1646&lt;=0,0,IF(I1646&lt;=15000,I1646,IF(I1646&lt;=40000,ROUNDUP(I1646/2,0)+7500,IF(I1646&lt;=70000,ROUNDUP(I1646/4,0)+17500,35000)))),28000))))</f>
        <v/>
      </c>
      <c r="V1646" s="18">
        <f>MIN(70000,S1646+T1646+U1646)</f>
        <v/>
      </c>
      <c r="W1646" s="18">
        <f>MAX(0,ROUNDDOWN(M1646-J1646-N1646-K1646-0,-3))</f>
        <v/>
      </c>
      <c r="X1646" s="18">
        <f>MAX(0,ROUNDDOWN(M1646-J1646-N1646-K1646-R1646,-3))</f>
        <v/>
      </c>
      <c r="Y1646" s="18">
        <f>IF(W1646&lt;=0,0,ROUNDDOWN((W1646*LOOKUP(W1646,{0,1950001,3300001,6950001,9000001,18000001,40000001},{0.05,0.1,0.2,0.23,0.33,0.4,0.45})-LOOKUP(W1646,{0,1950001,3300001,6950001,9000001,18000001,40000001},{0,97500,427500,636000,1536000,2796000,4796000}))*1.021,-2))</f>
        <v/>
      </c>
      <c r="Z1646" s="18">
        <f>IF(X1646&lt;=0,0,ROUNDDOWN((X1646*LOOKUP(X1646,{0,1950001,3300001,6950001,9000001,18000001,40000001},{0.05,0.1,0.2,0.23,0.33,0.4,0.45})-LOOKUP(X1646,{0,1950001,3300001,6950001,9000001,18000001,40000001},{0,97500,427500,636000,1536000,2796000,4796000}))*1.021,-2))</f>
        <v/>
      </c>
      <c r="AA1646" s="18">
        <f>MAX(0,ROUNDDOWN(M1646-J1646-430000-L1646-0,-3))</f>
        <v/>
      </c>
      <c r="AB1646" s="18">
        <f>MAX(0,ROUNDDOWN(M1646-J1646-430000-L1646-V1646,-3))</f>
        <v/>
      </c>
      <c r="AC1646" s="18">
        <f>IF(M1646&lt;=450000,0,MAX(0,ROUNDDOWN(AA1646*0.06-MIN(50000,AA1646)*0.03,-2))+MAX(0,ROUNDDOWN(AA1646*0.04-MIN(50000,AA1646)*0.02,-2)))</f>
        <v/>
      </c>
      <c r="AD1646" s="18">
        <f>IF(M1646&lt;=450000,0,MAX(0,ROUNDDOWN(AB1646*0.06-MIN(50000,AB1646)*0.03,-2))+MAX(0,ROUNDDOWN(AB1646*0.04-MIN(50000,AB1646)*0.02,-2)))</f>
        <v/>
      </c>
      <c r="AE1646" s="18">
        <f>Y1646-Z1646</f>
        <v/>
      </c>
      <c r="AF1646" s="18">
        <f>AC1646-AD1646</f>
        <v/>
      </c>
      <c r="AG1646" s="18">
        <f>AE1646+AF1646</f>
        <v/>
      </c>
      <c r="AH1646" s="20">
        <f>IF(W1646&lt;=0,0,LOOKUP(W1646,{0,1950001,3300001,6950001,9000001,18000001,40000001},{0.05,0.1,0.2,0.23,0.33,0.4,0.45}))</f>
        <v/>
      </c>
    </row>
    <row r="1647">
      <c r="A1647" t="inlineStr">
        <is>
          <t>1万円刻み 3区分8万円ずつ</t>
        </is>
      </c>
      <c r="B1647" s="18">
        <f>'4_1万円刻み'!$A$523</f>
        <v/>
      </c>
      <c r="C1647" s="19" t="n">
        <v>2026</v>
      </c>
      <c r="D1647" t="inlineStr">
        <is>
          <t>いいえ</t>
        </is>
      </c>
      <c r="E1647" s="18" t="n">
        <v>80000</v>
      </c>
      <c r="F1647" s="18" t="n">
        <v>0</v>
      </c>
      <c r="G1647" s="18" t="n">
        <v>80000</v>
      </c>
      <c r="H1647" s="18" t="n">
        <v>80000</v>
      </c>
      <c r="I1647" s="18" t="n">
        <v>0</v>
      </c>
      <c r="J1647" s="18">
        <f>ROUND(MIN(B1647/12,650000)*12*0.0915+MIN(B1647/12,1390000)*12*(0.0504+0)+B1647*0.005,0)</f>
        <v/>
      </c>
      <c r="K1647" s="18" t="n">
        <v>0</v>
      </c>
      <c r="L1647" s="18" t="n">
        <v>0</v>
      </c>
      <c r="M1647" s="18">
        <f>ROUND(IF(C1647&gt;=2026,IF(B1647&lt;741000,0,IF(B1647&lt;2191000,B1647-740000,IF(B1647&lt;2193000,1451000,IF(B1647&lt;2196000,1453000,IF(B1647&lt;2200000,1456000,IF(B1647&lt;3600000,ROUNDDOWN(B1647/4,-3)*2.8-80000,IF(B1647&lt;6600000,ROUNDDOWN(B1647/4,-3)*3.2-440000,IF(B1647&lt;8500000,ROUNDDOWN(B1647*0.9,0)-1100000,B1647-1950000)))))))),IF(B1647&lt;651000,0,IF(B1647&lt;1900000,B1647-650000,IF(B1647&lt;3600000,ROUNDDOWN(B1647/4,-3)*2.8-80000,IF(B1647&lt;6600000,ROUNDDOWN(B1647/4,-3)*3.2-440000,IF(B1647&lt;8500000,ROUNDDOWN(B1647*0.9,0)-1100000,B1647-1950000)))))),0)</f>
        <v/>
      </c>
      <c r="N1647" s="18">
        <f>IF(M1647&gt;23500000,NA(),IF(C1647&gt;=2026,IF(M1647&lt;=4890000,1040000,IF(M1647&lt;=6550000,670000,620000)),IF(M1647&lt;=1320000,950000,IF(M1647&lt;=3360000,880000,IF(M1647&lt;=4890000,680000,IF(M1647&lt;=6550000,630000,580000))))))</f>
        <v/>
      </c>
      <c r="O1647" s="18">
        <f>IF(F1647&lt;=0,IF(AND(D1647="はい",C1647&gt;=2026,C1647&lt;=2027),IF(E1647&lt;=0,0,IF(E1647&lt;=30000,E1647,IF(E1647&lt;=60000,ROUNDUP(E1647/2,0)+15000,IF(E1647&lt;=120000,ROUNDUP(E1647/4,0)+30000,60000)))),IF(E1647&lt;=0,0,IF(E1647&lt;=20000,E1647,IF(E1647&lt;=40000,ROUNDUP(E1647/2,0)+10000,IF(E1647&lt;=80000,ROUNDUP(E1647/4,0)+20000,40000))))),IF(E1647&lt;=0,IF(F1647&lt;=0,0,IF(F1647&lt;=25000,F1647,IF(F1647&lt;=50000,ROUNDUP(F1647/2,0)+12500,IF(F1647&lt;=100000,ROUNDUP(F1647/4,0)+25000,50000)))),MAX(IF(F1647&lt;=0,0,IF(F1647&lt;=25000,F1647,IF(F1647&lt;=50000,ROUNDUP(F1647/2,0)+12500,IF(F1647&lt;=100000,ROUNDUP(F1647/4,0)+25000,50000)))),MIN(IF(AND(D1647="はい",C1647&gt;=2026,C1647&lt;=2027),IF(E1647&lt;=0,0,IF(E1647&lt;=30000,E1647,IF(E1647&lt;=60000,ROUNDUP(E1647/2,0)+15000,IF(E1647&lt;=120000,ROUNDUP(E1647/4,0)+30000,60000)))),IF(E1647&lt;=0,0,IF(E1647&lt;=20000,E1647,IF(E1647&lt;=40000,ROUNDUP(E1647/2,0)+10000,IF(E1647&lt;=80000,ROUNDUP(E1647/4,0)+20000,40000)))))+IF(F1647&lt;=0,0,IF(F1647&lt;=25000,F1647,IF(F1647&lt;=50000,ROUNDUP(F1647/2,0)+12500,IF(F1647&lt;=100000,ROUNDUP(F1647/4,0)+25000,50000)))),IF(AND(D1647="はい",C1647&gt;=2026,C1647&lt;=2027),60000,40000)))))</f>
        <v/>
      </c>
      <c r="P1647" s="18">
        <f>IF(G1647&lt;=0,0,IF(G1647&lt;=20000,G1647,IF(G1647&lt;=40000,ROUNDUP(G1647/2,0)+10000,IF(G1647&lt;=80000,ROUNDUP(G1647/4,0)+20000,40000))))</f>
        <v/>
      </c>
      <c r="Q1647" s="18">
        <f>IF(I1647&lt;=0,IF(H1647&lt;=0,0,IF(H1647&lt;=20000,H1647,IF(H1647&lt;=40000,ROUNDUP(H1647/2,0)+10000,IF(H1647&lt;=80000,ROUNDUP(H1647/4,0)+20000,40000)))),IF(H1647&lt;=0,IF(I1647&lt;=0,0,IF(I1647&lt;=25000,I1647,IF(I1647&lt;=50000,ROUNDUP(I1647/2,0)+12500,IF(I1647&lt;=100000,ROUNDUP(I1647/4,0)+25000,50000)))),MAX(IF(I1647&lt;=0,0,IF(I1647&lt;=25000,I1647,IF(I1647&lt;=50000,ROUNDUP(I1647/2,0)+12500,IF(I1647&lt;=100000,ROUNDUP(I1647/4,0)+25000,50000)))),MIN(IF(H1647&lt;=0,0,IF(H1647&lt;=20000,H1647,IF(H1647&lt;=40000,ROUNDUP(H1647/2,0)+10000,IF(H1647&lt;=80000,ROUNDUP(H1647/4,0)+20000,40000))))+IF(I1647&lt;=0,0,IF(I1647&lt;=25000,I1647,IF(I1647&lt;=50000,ROUNDUP(I1647/2,0)+12500,IF(I1647&lt;=100000,ROUNDUP(I1647/4,0)+25000,50000)))),40000))))</f>
        <v/>
      </c>
      <c r="R1647" s="18">
        <f>MIN(120000,O1647+P1647+Q1647)</f>
        <v/>
      </c>
      <c r="S1647" s="18">
        <f>IF(F1647&lt;=0,IF(E1647&lt;=0,0,IF(E1647&lt;=12000,E1647,IF(E1647&lt;=32000,ROUNDUP(E1647/2,0)+6000,IF(E1647&lt;=56000,ROUNDUP(E1647/4,0)+14000,28000)))),IF(E1647&lt;=0,IF(F1647&lt;=0,0,IF(F1647&lt;=15000,F1647,IF(F1647&lt;=40000,ROUNDUP(F1647/2,0)+7500,IF(F1647&lt;=70000,ROUNDUP(F1647/4,0)+17500,35000)))),MAX(IF(F1647&lt;=0,0,IF(F1647&lt;=15000,F1647,IF(F1647&lt;=40000,ROUNDUP(F1647/2,0)+7500,IF(F1647&lt;=70000,ROUNDUP(F1647/4,0)+17500,35000)))),MIN(IF(E1647&lt;=0,0,IF(E1647&lt;=12000,E1647,IF(E1647&lt;=32000,ROUNDUP(E1647/2,0)+6000,IF(E1647&lt;=56000,ROUNDUP(E1647/4,0)+14000,28000))))+IF(F1647&lt;=0,0,IF(F1647&lt;=15000,F1647,IF(F1647&lt;=40000,ROUNDUP(F1647/2,0)+7500,IF(F1647&lt;=70000,ROUNDUP(F1647/4,0)+17500,35000)))),28000))))</f>
        <v/>
      </c>
      <c r="T1647" s="18">
        <f>IF(G1647&lt;=0,0,IF(G1647&lt;=12000,G1647,IF(G1647&lt;=32000,ROUNDUP(G1647/2,0)+6000,IF(G1647&lt;=56000,ROUNDUP(G1647/4,0)+14000,28000))))</f>
        <v/>
      </c>
      <c r="U1647" s="18">
        <f>IF(I1647&lt;=0,IF(H1647&lt;=0,0,IF(H1647&lt;=12000,H1647,IF(H1647&lt;=32000,ROUNDUP(H1647/2,0)+6000,IF(H1647&lt;=56000,ROUNDUP(H1647/4,0)+14000,28000)))),IF(H1647&lt;=0,IF(I1647&lt;=0,0,IF(I1647&lt;=15000,I1647,IF(I1647&lt;=40000,ROUNDUP(I1647/2,0)+7500,IF(I1647&lt;=70000,ROUNDUP(I1647/4,0)+17500,35000)))),MAX(IF(I1647&lt;=0,0,IF(I1647&lt;=15000,I1647,IF(I1647&lt;=40000,ROUNDUP(I1647/2,0)+7500,IF(I1647&lt;=70000,ROUNDUP(I1647/4,0)+17500,35000)))),MIN(IF(H1647&lt;=0,0,IF(H1647&lt;=12000,H1647,IF(H1647&lt;=32000,ROUNDUP(H1647/2,0)+6000,IF(H1647&lt;=56000,ROUNDUP(H1647/4,0)+14000,28000))))+IF(I1647&lt;=0,0,IF(I1647&lt;=15000,I1647,IF(I1647&lt;=40000,ROUNDUP(I1647/2,0)+7500,IF(I1647&lt;=70000,ROUNDUP(I1647/4,0)+17500,35000)))),28000))))</f>
        <v/>
      </c>
      <c r="V1647" s="18">
        <f>MIN(70000,S1647+T1647+U1647)</f>
        <v/>
      </c>
      <c r="W1647" s="18">
        <f>MAX(0,ROUNDDOWN(M1647-J1647-N1647-K1647-0,-3))</f>
        <v/>
      </c>
      <c r="X1647" s="18">
        <f>MAX(0,ROUNDDOWN(M1647-J1647-N1647-K1647-R1647,-3))</f>
        <v/>
      </c>
      <c r="Y1647" s="18">
        <f>IF(W1647&lt;=0,0,ROUNDDOWN((W1647*LOOKUP(W1647,{0,1950001,3300001,6950001,9000001,18000001,40000001},{0.05,0.1,0.2,0.23,0.33,0.4,0.45})-LOOKUP(W1647,{0,1950001,3300001,6950001,9000001,18000001,40000001},{0,97500,427500,636000,1536000,2796000,4796000}))*1.021,-2))</f>
        <v/>
      </c>
      <c r="Z1647" s="18">
        <f>IF(X1647&lt;=0,0,ROUNDDOWN((X1647*LOOKUP(X1647,{0,1950001,3300001,6950001,9000001,18000001,40000001},{0.05,0.1,0.2,0.23,0.33,0.4,0.45})-LOOKUP(X1647,{0,1950001,3300001,6950001,9000001,18000001,40000001},{0,97500,427500,636000,1536000,2796000,4796000}))*1.021,-2))</f>
        <v/>
      </c>
      <c r="AA1647" s="18">
        <f>MAX(0,ROUNDDOWN(M1647-J1647-430000-L1647-0,-3))</f>
        <v/>
      </c>
      <c r="AB1647" s="18">
        <f>MAX(0,ROUNDDOWN(M1647-J1647-430000-L1647-V1647,-3))</f>
        <v/>
      </c>
      <c r="AC1647" s="18">
        <f>IF(M1647&lt;=450000,0,MAX(0,ROUNDDOWN(AA1647*0.06-MIN(50000,AA1647)*0.03,-2))+MAX(0,ROUNDDOWN(AA1647*0.04-MIN(50000,AA1647)*0.02,-2)))</f>
        <v/>
      </c>
      <c r="AD1647" s="18">
        <f>IF(M1647&lt;=450000,0,MAX(0,ROUNDDOWN(AB1647*0.06-MIN(50000,AB1647)*0.03,-2))+MAX(0,ROUNDDOWN(AB1647*0.04-MIN(50000,AB1647)*0.02,-2)))</f>
        <v/>
      </c>
      <c r="AE1647" s="18">
        <f>Y1647-Z1647</f>
        <v/>
      </c>
      <c r="AF1647" s="18">
        <f>AC1647-AD1647</f>
        <v/>
      </c>
      <c r="AG1647" s="18">
        <f>AE1647+AF1647</f>
        <v/>
      </c>
      <c r="AH1647" s="20">
        <f>IF(W1647&lt;=0,0,LOOKUP(W1647,{0,1950001,3300001,6950001,9000001,18000001,40000001},{0.05,0.1,0.2,0.23,0.33,0.4,0.45}))</f>
        <v/>
      </c>
    </row>
    <row r="1648">
      <c r="A1648" t="inlineStr">
        <is>
          <t>1万円刻み 一般8万円</t>
        </is>
      </c>
      <c r="B1648" s="18">
        <f>'4_1万円刻み'!$A$523</f>
        <v/>
      </c>
      <c r="C1648" s="19" t="n">
        <v>2026</v>
      </c>
      <c r="D1648" t="inlineStr">
        <is>
          <t>いいえ</t>
        </is>
      </c>
      <c r="E1648" s="18" t="n">
        <v>80000</v>
      </c>
      <c r="F1648" s="18" t="n">
        <v>0</v>
      </c>
      <c r="G1648" s="18" t="n">
        <v>0</v>
      </c>
      <c r="H1648" s="18" t="n">
        <v>0</v>
      </c>
      <c r="I1648" s="18" t="n">
        <v>0</v>
      </c>
      <c r="J1648" s="18">
        <f>ROUND(MIN(B1648/12,650000)*12*0.0915+MIN(B1648/12,1390000)*12*(0.0504+0)+B1648*0.005,0)</f>
        <v/>
      </c>
      <c r="K1648" s="18" t="n">
        <v>0</v>
      </c>
      <c r="L1648" s="18" t="n">
        <v>0</v>
      </c>
      <c r="M1648" s="18">
        <f>ROUND(IF(C1648&gt;=2026,IF(B1648&lt;741000,0,IF(B1648&lt;2191000,B1648-740000,IF(B1648&lt;2193000,1451000,IF(B1648&lt;2196000,1453000,IF(B1648&lt;2200000,1456000,IF(B1648&lt;3600000,ROUNDDOWN(B1648/4,-3)*2.8-80000,IF(B1648&lt;6600000,ROUNDDOWN(B1648/4,-3)*3.2-440000,IF(B1648&lt;8500000,ROUNDDOWN(B1648*0.9,0)-1100000,B1648-1950000)))))))),IF(B1648&lt;651000,0,IF(B1648&lt;1900000,B1648-650000,IF(B1648&lt;3600000,ROUNDDOWN(B1648/4,-3)*2.8-80000,IF(B1648&lt;6600000,ROUNDDOWN(B1648/4,-3)*3.2-440000,IF(B1648&lt;8500000,ROUNDDOWN(B1648*0.9,0)-1100000,B1648-1950000)))))),0)</f>
        <v/>
      </c>
      <c r="N1648" s="18">
        <f>IF(M1648&gt;23500000,NA(),IF(C1648&gt;=2026,IF(M1648&lt;=4890000,1040000,IF(M1648&lt;=6550000,670000,620000)),IF(M1648&lt;=1320000,950000,IF(M1648&lt;=3360000,880000,IF(M1648&lt;=4890000,680000,IF(M1648&lt;=6550000,630000,580000))))))</f>
        <v/>
      </c>
      <c r="O1648" s="18">
        <f>IF(F1648&lt;=0,IF(AND(D1648="はい",C1648&gt;=2026,C1648&lt;=2027),IF(E1648&lt;=0,0,IF(E1648&lt;=30000,E1648,IF(E1648&lt;=60000,ROUNDUP(E1648/2,0)+15000,IF(E1648&lt;=120000,ROUNDUP(E1648/4,0)+30000,60000)))),IF(E1648&lt;=0,0,IF(E1648&lt;=20000,E1648,IF(E1648&lt;=40000,ROUNDUP(E1648/2,0)+10000,IF(E1648&lt;=80000,ROUNDUP(E1648/4,0)+20000,40000))))),IF(E1648&lt;=0,IF(F1648&lt;=0,0,IF(F1648&lt;=25000,F1648,IF(F1648&lt;=50000,ROUNDUP(F1648/2,0)+12500,IF(F1648&lt;=100000,ROUNDUP(F1648/4,0)+25000,50000)))),MAX(IF(F1648&lt;=0,0,IF(F1648&lt;=25000,F1648,IF(F1648&lt;=50000,ROUNDUP(F1648/2,0)+12500,IF(F1648&lt;=100000,ROUNDUP(F1648/4,0)+25000,50000)))),MIN(IF(AND(D1648="はい",C1648&gt;=2026,C1648&lt;=2027),IF(E1648&lt;=0,0,IF(E1648&lt;=30000,E1648,IF(E1648&lt;=60000,ROUNDUP(E1648/2,0)+15000,IF(E1648&lt;=120000,ROUNDUP(E1648/4,0)+30000,60000)))),IF(E1648&lt;=0,0,IF(E1648&lt;=20000,E1648,IF(E1648&lt;=40000,ROUNDUP(E1648/2,0)+10000,IF(E1648&lt;=80000,ROUNDUP(E1648/4,0)+20000,40000)))))+IF(F1648&lt;=0,0,IF(F1648&lt;=25000,F1648,IF(F1648&lt;=50000,ROUNDUP(F1648/2,0)+12500,IF(F1648&lt;=100000,ROUNDUP(F1648/4,0)+25000,50000)))),IF(AND(D1648="はい",C1648&gt;=2026,C1648&lt;=2027),60000,40000)))))</f>
        <v/>
      </c>
      <c r="P1648" s="18">
        <f>IF(G1648&lt;=0,0,IF(G1648&lt;=20000,G1648,IF(G1648&lt;=40000,ROUNDUP(G1648/2,0)+10000,IF(G1648&lt;=80000,ROUNDUP(G1648/4,0)+20000,40000))))</f>
        <v/>
      </c>
      <c r="Q1648" s="18">
        <f>IF(I1648&lt;=0,IF(H1648&lt;=0,0,IF(H1648&lt;=20000,H1648,IF(H1648&lt;=40000,ROUNDUP(H1648/2,0)+10000,IF(H1648&lt;=80000,ROUNDUP(H1648/4,0)+20000,40000)))),IF(H1648&lt;=0,IF(I1648&lt;=0,0,IF(I1648&lt;=25000,I1648,IF(I1648&lt;=50000,ROUNDUP(I1648/2,0)+12500,IF(I1648&lt;=100000,ROUNDUP(I1648/4,0)+25000,50000)))),MAX(IF(I1648&lt;=0,0,IF(I1648&lt;=25000,I1648,IF(I1648&lt;=50000,ROUNDUP(I1648/2,0)+12500,IF(I1648&lt;=100000,ROUNDUP(I1648/4,0)+25000,50000)))),MIN(IF(H1648&lt;=0,0,IF(H1648&lt;=20000,H1648,IF(H1648&lt;=40000,ROUNDUP(H1648/2,0)+10000,IF(H1648&lt;=80000,ROUNDUP(H1648/4,0)+20000,40000))))+IF(I1648&lt;=0,0,IF(I1648&lt;=25000,I1648,IF(I1648&lt;=50000,ROUNDUP(I1648/2,0)+12500,IF(I1648&lt;=100000,ROUNDUP(I1648/4,0)+25000,50000)))),40000))))</f>
        <v/>
      </c>
      <c r="R1648" s="18">
        <f>MIN(120000,O1648+P1648+Q1648)</f>
        <v/>
      </c>
      <c r="S1648" s="18">
        <f>IF(F1648&lt;=0,IF(E1648&lt;=0,0,IF(E1648&lt;=12000,E1648,IF(E1648&lt;=32000,ROUNDUP(E1648/2,0)+6000,IF(E1648&lt;=56000,ROUNDUP(E1648/4,0)+14000,28000)))),IF(E1648&lt;=0,IF(F1648&lt;=0,0,IF(F1648&lt;=15000,F1648,IF(F1648&lt;=40000,ROUNDUP(F1648/2,0)+7500,IF(F1648&lt;=70000,ROUNDUP(F1648/4,0)+17500,35000)))),MAX(IF(F1648&lt;=0,0,IF(F1648&lt;=15000,F1648,IF(F1648&lt;=40000,ROUNDUP(F1648/2,0)+7500,IF(F1648&lt;=70000,ROUNDUP(F1648/4,0)+17500,35000)))),MIN(IF(E1648&lt;=0,0,IF(E1648&lt;=12000,E1648,IF(E1648&lt;=32000,ROUNDUP(E1648/2,0)+6000,IF(E1648&lt;=56000,ROUNDUP(E1648/4,0)+14000,28000))))+IF(F1648&lt;=0,0,IF(F1648&lt;=15000,F1648,IF(F1648&lt;=40000,ROUNDUP(F1648/2,0)+7500,IF(F1648&lt;=70000,ROUNDUP(F1648/4,0)+17500,35000)))),28000))))</f>
        <v/>
      </c>
      <c r="T1648" s="18">
        <f>IF(G1648&lt;=0,0,IF(G1648&lt;=12000,G1648,IF(G1648&lt;=32000,ROUNDUP(G1648/2,0)+6000,IF(G1648&lt;=56000,ROUNDUP(G1648/4,0)+14000,28000))))</f>
        <v/>
      </c>
      <c r="U1648" s="18">
        <f>IF(I1648&lt;=0,IF(H1648&lt;=0,0,IF(H1648&lt;=12000,H1648,IF(H1648&lt;=32000,ROUNDUP(H1648/2,0)+6000,IF(H1648&lt;=56000,ROUNDUP(H1648/4,0)+14000,28000)))),IF(H1648&lt;=0,IF(I1648&lt;=0,0,IF(I1648&lt;=15000,I1648,IF(I1648&lt;=40000,ROUNDUP(I1648/2,0)+7500,IF(I1648&lt;=70000,ROUNDUP(I1648/4,0)+17500,35000)))),MAX(IF(I1648&lt;=0,0,IF(I1648&lt;=15000,I1648,IF(I1648&lt;=40000,ROUNDUP(I1648/2,0)+7500,IF(I1648&lt;=70000,ROUNDUP(I1648/4,0)+17500,35000)))),MIN(IF(H1648&lt;=0,0,IF(H1648&lt;=12000,H1648,IF(H1648&lt;=32000,ROUNDUP(H1648/2,0)+6000,IF(H1648&lt;=56000,ROUNDUP(H1648/4,0)+14000,28000))))+IF(I1648&lt;=0,0,IF(I1648&lt;=15000,I1648,IF(I1648&lt;=40000,ROUNDUP(I1648/2,0)+7500,IF(I1648&lt;=70000,ROUNDUP(I1648/4,0)+17500,35000)))),28000))))</f>
        <v/>
      </c>
      <c r="V1648" s="18">
        <f>MIN(70000,S1648+T1648+U1648)</f>
        <v/>
      </c>
      <c r="W1648" s="18">
        <f>MAX(0,ROUNDDOWN(M1648-J1648-N1648-K1648-0,-3))</f>
        <v/>
      </c>
      <c r="X1648" s="18">
        <f>MAX(0,ROUNDDOWN(M1648-J1648-N1648-K1648-R1648,-3))</f>
        <v/>
      </c>
      <c r="Y1648" s="18">
        <f>IF(W1648&lt;=0,0,ROUNDDOWN((W1648*LOOKUP(W1648,{0,1950001,3300001,6950001,9000001,18000001,40000001},{0.05,0.1,0.2,0.23,0.33,0.4,0.45})-LOOKUP(W1648,{0,1950001,3300001,6950001,9000001,18000001,40000001},{0,97500,427500,636000,1536000,2796000,4796000}))*1.021,-2))</f>
        <v/>
      </c>
      <c r="Z1648" s="18">
        <f>IF(X1648&lt;=0,0,ROUNDDOWN((X1648*LOOKUP(X1648,{0,1950001,3300001,6950001,9000001,18000001,40000001},{0.05,0.1,0.2,0.23,0.33,0.4,0.45})-LOOKUP(X1648,{0,1950001,3300001,6950001,9000001,18000001,40000001},{0,97500,427500,636000,1536000,2796000,4796000}))*1.021,-2))</f>
        <v/>
      </c>
      <c r="AA1648" s="18">
        <f>MAX(0,ROUNDDOWN(M1648-J1648-430000-L1648-0,-3))</f>
        <v/>
      </c>
      <c r="AB1648" s="18">
        <f>MAX(0,ROUNDDOWN(M1648-J1648-430000-L1648-V1648,-3))</f>
        <v/>
      </c>
      <c r="AC1648" s="18">
        <f>IF(M1648&lt;=450000,0,MAX(0,ROUNDDOWN(AA1648*0.06-MIN(50000,AA1648)*0.03,-2))+MAX(0,ROUNDDOWN(AA1648*0.04-MIN(50000,AA1648)*0.02,-2)))</f>
        <v/>
      </c>
      <c r="AD1648" s="18">
        <f>IF(M1648&lt;=450000,0,MAX(0,ROUNDDOWN(AB1648*0.06-MIN(50000,AB1648)*0.03,-2))+MAX(0,ROUNDDOWN(AB1648*0.04-MIN(50000,AB1648)*0.02,-2)))</f>
        <v/>
      </c>
      <c r="AE1648" s="18">
        <f>Y1648-Z1648</f>
        <v/>
      </c>
      <c r="AF1648" s="18">
        <f>AC1648-AD1648</f>
        <v/>
      </c>
      <c r="AG1648" s="18">
        <f>AE1648+AF1648</f>
        <v/>
      </c>
      <c r="AH1648" s="20">
        <f>IF(W1648&lt;=0,0,LOOKUP(W1648,{0,1950001,3300001,6950001,9000001,18000001,40000001},{0.05,0.1,0.2,0.23,0.33,0.4,0.45}))</f>
        <v/>
      </c>
    </row>
    <row r="1649">
      <c r="A1649" t="inlineStr">
        <is>
          <t>1万円刻み 特例あり一般12万円</t>
        </is>
      </c>
      <c r="B1649" s="18">
        <f>'4_1万円刻み'!$A$523</f>
        <v/>
      </c>
      <c r="C1649" s="19" t="n">
        <v>2026</v>
      </c>
      <c r="D1649" t="inlineStr">
        <is>
          <t>はい</t>
        </is>
      </c>
      <c r="E1649" s="18" t="n">
        <v>120000</v>
      </c>
      <c r="F1649" s="18" t="n">
        <v>0</v>
      </c>
      <c r="G1649" s="18" t="n">
        <v>0</v>
      </c>
      <c r="H1649" s="18" t="n">
        <v>0</v>
      </c>
      <c r="I1649" s="18" t="n">
        <v>0</v>
      </c>
      <c r="J1649" s="18">
        <f>ROUND(MIN(B1649/12,650000)*12*0.0915+MIN(B1649/12,1390000)*12*(0.0504+0)+B1649*0.005,0)</f>
        <v/>
      </c>
      <c r="K1649" s="18" t="n">
        <v>0</v>
      </c>
      <c r="L1649" s="18" t="n">
        <v>0</v>
      </c>
      <c r="M1649" s="18">
        <f>ROUND(IF(C1649&gt;=2026,IF(B1649&lt;741000,0,IF(B1649&lt;2191000,B1649-740000,IF(B1649&lt;2193000,1451000,IF(B1649&lt;2196000,1453000,IF(B1649&lt;2200000,1456000,IF(B1649&lt;3600000,ROUNDDOWN(B1649/4,-3)*2.8-80000,IF(B1649&lt;6600000,ROUNDDOWN(B1649/4,-3)*3.2-440000,IF(B1649&lt;8500000,ROUNDDOWN(B1649*0.9,0)-1100000,B1649-1950000)))))))),IF(B1649&lt;651000,0,IF(B1649&lt;1900000,B1649-650000,IF(B1649&lt;3600000,ROUNDDOWN(B1649/4,-3)*2.8-80000,IF(B1649&lt;6600000,ROUNDDOWN(B1649/4,-3)*3.2-440000,IF(B1649&lt;8500000,ROUNDDOWN(B1649*0.9,0)-1100000,B1649-1950000)))))),0)</f>
        <v/>
      </c>
      <c r="N1649" s="18">
        <f>IF(M1649&gt;23500000,NA(),IF(C1649&gt;=2026,IF(M1649&lt;=4890000,1040000,IF(M1649&lt;=6550000,670000,620000)),IF(M1649&lt;=1320000,950000,IF(M1649&lt;=3360000,880000,IF(M1649&lt;=4890000,680000,IF(M1649&lt;=6550000,630000,580000))))))</f>
        <v/>
      </c>
      <c r="O1649" s="18">
        <f>IF(F1649&lt;=0,IF(AND(D1649="はい",C1649&gt;=2026,C1649&lt;=2027),IF(E1649&lt;=0,0,IF(E1649&lt;=30000,E1649,IF(E1649&lt;=60000,ROUNDUP(E1649/2,0)+15000,IF(E1649&lt;=120000,ROUNDUP(E1649/4,0)+30000,60000)))),IF(E1649&lt;=0,0,IF(E1649&lt;=20000,E1649,IF(E1649&lt;=40000,ROUNDUP(E1649/2,0)+10000,IF(E1649&lt;=80000,ROUNDUP(E1649/4,0)+20000,40000))))),IF(E1649&lt;=0,IF(F1649&lt;=0,0,IF(F1649&lt;=25000,F1649,IF(F1649&lt;=50000,ROUNDUP(F1649/2,0)+12500,IF(F1649&lt;=100000,ROUNDUP(F1649/4,0)+25000,50000)))),MAX(IF(F1649&lt;=0,0,IF(F1649&lt;=25000,F1649,IF(F1649&lt;=50000,ROUNDUP(F1649/2,0)+12500,IF(F1649&lt;=100000,ROUNDUP(F1649/4,0)+25000,50000)))),MIN(IF(AND(D1649="はい",C1649&gt;=2026,C1649&lt;=2027),IF(E1649&lt;=0,0,IF(E1649&lt;=30000,E1649,IF(E1649&lt;=60000,ROUNDUP(E1649/2,0)+15000,IF(E1649&lt;=120000,ROUNDUP(E1649/4,0)+30000,60000)))),IF(E1649&lt;=0,0,IF(E1649&lt;=20000,E1649,IF(E1649&lt;=40000,ROUNDUP(E1649/2,0)+10000,IF(E1649&lt;=80000,ROUNDUP(E1649/4,0)+20000,40000)))))+IF(F1649&lt;=0,0,IF(F1649&lt;=25000,F1649,IF(F1649&lt;=50000,ROUNDUP(F1649/2,0)+12500,IF(F1649&lt;=100000,ROUNDUP(F1649/4,0)+25000,50000)))),IF(AND(D1649="はい",C1649&gt;=2026,C1649&lt;=2027),60000,40000)))))</f>
        <v/>
      </c>
      <c r="P1649" s="18">
        <f>IF(G1649&lt;=0,0,IF(G1649&lt;=20000,G1649,IF(G1649&lt;=40000,ROUNDUP(G1649/2,0)+10000,IF(G1649&lt;=80000,ROUNDUP(G1649/4,0)+20000,40000))))</f>
        <v/>
      </c>
      <c r="Q1649" s="18">
        <f>IF(I1649&lt;=0,IF(H1649&lt;=0,0,IF(H1649&lt;=20000,H1649,IF(H1649&lt;=40000,ROUNDUP(H1649/2,0)+10000,IF(H1649&lt;=80000,ROUNDUP(H1649/4,0)+20000,40000)))),IF(H1649&lt;=0,IF(I1649&lt;=0,0,IF(I1649&lt;=25000,I1649,IF(I1649&lt;=50000,ROUNDUP(I1649/2,0)+12500,IF(I1649&lt;=100000,ROUNDUP(I1649/4,0)+25000,50000)))),MAX(IF(I1649&lt;=0,0,IF(I1649&lt;=25000,I1649,IF(I1649&lt;=50000,ROUNDUP(I1649/2,0)+12500,IF(I1649&lt;=100000,ROUNDUP(I1649/4,0)+25000,50000)))),MIN(IF(H1649&lt;=0,0,IF(H1649&lt;=20000,H1649,IF(H1649&lt;=40000,ROUNDUP(H1649/2,0)+10000,IF(H1649&lt;=80000,ROUNDUP(H1649/4,0)+20000,40000))))+IF(I1649&lt;=0,0,IF(I1649&lt;=25000,I1649,IF(I1649&lt;=50000,ROUNDUP(I1649/2,0)+12500,IF(I1649&lt;=100000,ROUNDUP(I1649/4,0)+25000,50000)))),40000))))</f>
        <v/>
      </c>
      <c r="R1649" s="18">
        <f>MIN(120000,O1649+P1649+Q1649)</f>
        <v/>
      </c>
      <c r="S1649" s="18">
        <f>IF(F1649&lt;=0,IF(E1649&lt;=0,0,IF(E1649&lt;=12000,E1649,IF(E1649&lt;=32000,ROUNDUP(E1649/2,0)+6000,IF(E1649&lt;=56000,ROUNDUP(E1649/4,0)+14000,28000)))),IF(E1649&lt;=0,IF(F1649&lt;=0,0,IF(F1649&lt;=15000,F1649,IF(F1649&lt;=40000,ROUNDUP(F1649/2,0)+7500,IF(F1649&lt;=70000,ROUNDUP(F1649/4,0)+17500,35000)))),MAX(IF(F1649&lt;=0,0,IF(F1649&lt;=15000,F1649,IF(F1649&lt;=40000,ROUNDUP(F1649/2,0)+7500,IF(F1649&lt;=70000,ROUNDUP(F1649/4,0)+17500,35000)))),MIN(IF(E1649&lt;=0,0,IF(E1649&lt;=12000,E1649,IF(E1649&lt;=32000,ROUNDUP(E1649/2,0)+6000,IF(E1649&lt;=56000,ROUNDUP(E1649/4,0)+14000,28000))))+IF(F1649&lt;=0,0,IF(F1649&lt;=15000,F1649,IF(F1649&lt;=40000,ROUNDUP(F1649/2,0)+7500,IF(F1649&lt;=70000,ROUNDUP(F1649/4,0)+17500,35000)))),28000))))</f>
        <v/>
      </c>
      <c r="T1649" s="18">
        <f>IF(G1649&lt;=0,0,IF(G1649&lt;=12000,G1649,IF(G1649&lt;=32000,ROUNDUP(G1649/2,0)+6000,IF(G1649&lt;=56000,ROUNDUP(G1649/4,0)+14000,28000))))</f>
        <v/>
      </c>
      <c r="U1649" s="18">
        <f>IF(I1649&lt;=0,IF(H1649&lt;=0,0,IF(H1649&lt;=12000,H1649,IF(H1649&lt;=32000,ROUNDUP(H1649/2,0)+6000,IF(H1649&lt;=56000,ROUNDUP(H1649/4,0)+14000,28000)))),IF(H1649&lt;=0,IF(I1649&lt;=0,0,IF(I1649&lt;=15000,I1649,IF(I1649&lt;=40000,ROUNDUP(I1649/2,0)+7500,IF(I1649&lt;=70000,ROUNDUP(I1649/4,0)+17500,35000)))),MAX(IF(I1649&lt;=0,0,IF(I1649&lt;=15000,I1649,IF(I1649&lt;=40000,ROUNDUP(I1649/2,0)+7500,IF(I1649&lt;=70000,ROUNDUP(I1649/4,0)+17500,35000)))),MIN(IF(H1649&lt;=0,0,IF(H1649&lt;=12000,H1649,IF(H1649&lt;=32000,ROUNDUP(H1649/2,0)+6000,IF(H1649&lt;=56000,ROUNDUP(H1649/4,0)+14000,28000))))+IF(I1649&lt;=0,0,IF(I1649&lt;=15000,I1649,IF(I1649&lt;=40000,ROUNDUP(I1649/2,0)+7500,IF(I1649&lt;=70000,ROUNDUP(I1649/4,0)+17500,35000)))),28000))))</f>
        <v/>
      </c>
      <c r="V1649" s="18">
        <f>MIN(70000,S1649+T1649+U1649)</f>
        <v/>
      </c>
      <c r="W1649" s="18">
        <f>MAX(0,ROUNDDOWN(M1649-J1649-N1649-K1649-0,-3))</f>
        <v/>
      </c>
      <c r="X1649" s="18">
        <f>MAX(0,ROUNDDOWN(M1649-J1649-N1649-K1649-R1649,-3))</f>
        <v/>
      </c>
      <c r="Y1649" s="18">
        <f>IF(W1649&lt;=0,0,ROUNDDOWN((W1649*LOOKUP(W1649,{0,1950001,3300001,6950001,9000001,18000001,40000001},{0.05,0.1,0.2,0.23,0.33,0.4,0.45})-LOOKUP(W1649,{0,1950001,3300001,6950001,9000001,18000001,40000001},{0,97500,427500,636000,1536000,2796000,4796000}))*1.021,-2))</f>
        <v/>
      </c>
      <c r="Z1649" s="18">
        <f>IF(X1649&lt;=0,0,ROUNDDOWN((X1649*LOOKUP(X1649,{0,1950001,3300001,6950001,9000001,18000001,40000001},{0.05,0.1,0.2,0.23,0.33,0.4,0.45})-LOOKUP(X1649,{0,1950001,3300001,6950001,9000001,18000001,40000001},{0,97500,427500,636000,1536000,2796000,4796000}))*1.021,-2))</f>
        <v/>
      </c>
      <c r="AA1649" s="18">
        <f>MAX(0,ROUNDDOWN(M1649-J1649-430000-L1649-0,-3))</f>
        <v/>
      </c>
      <c r="AB1649" s="18">
        <f>MAX(0,ROUNDDOWN(M1649-J1649-430000-L1649-V1649,-3))</f>
        <v/>
      </c>
      <c r="AC1649" s="18">
        <f>IF(M1649&lt;=450000,0,MAX(0,ROUNDDOWN(AA1649*0.06-MIN(50000,AA1649)*0.03,-2))+MAX(0,ROUNDDOWN(AA1649*0.04-MIN(50000,AA1649)*0.02,-2)))</f>
        <v/>
      </c>
      <c r="AD1649" s="18">
        <f>IF(M1649&lt;=450000,0,MAX(0,ROUNDDOWN(AB1649*0.06-MIN(50000,AB1649)*0.03,-2))+MAX(0,ROUNDDOWN(AB1649*0.04-MIN(50000,AB1649)*0.02,-2)))</f>
        <v/>
      </c>
      <c r="AE1649" s="18">
        <f>Y1649-Z1649</f>
        <v/>
      </c>
      <c r="AF1649" s="18">
        <f>AC1649-AD1649</f>
        <v/>
      </c>
      <c r="AG1649" s="18">
        <f>AE1649+AF1649</f>
        <v/>
      </c>
      <c r="AH1649" s="20">
        <f>IF(W1649&lt;=0,0,LOOKUP(W1649,{0,1950001,3300001,6950001,9000001,18000001,40000001},{0.05,0.1,0.2,0.23,0.33,0.4,0.45}))</f>
        <v/>
      </c>
    </row>
    <row r="1650">
      <c r="A1650" t="inlineStr">
        <is>
          <t>1万円刻み 3区分8万円ずつ</t>
        </is>
      </c>
      <c r="B1650" s="18">
        <f>'4_1万円刻み'!$A$524</f>
        <v/>
      </c>
      <c r="C1650" s="19" t="n">
        <v>2026</v>
      </c>
      <c r="D1650" t="inlineStr">
        <is>
          <t>いいえ</t>
        </is>
      </c>
      <c r="E1650" s="18" t="n">
        <v>80000</v>
      </c>
      <c r="F1650" s="18" t="n">
        <v>0</v>
      </c>
      <c r="G1650" s="18" t="n">
        <v>80000</v>
      </c>
      <c r="H1650" s="18" t="n">
        <v>80000</v>
      </c>
      <c r="I1650" s="18" t="n">
        <v>0</v>
      </c>
      <c r="J1650" s="18">
        <f>ROUND(MIN(B1650/12,650000)*12*0.0915+MIN(B1650/12,1390000)*12*(0.0504+0)+B1650*0.005,0)</f>
        <v/>
      </c>
      <c r="K1650" s="18" t="n">
        <v>0</v>
      </c>
      <c r="L1650" s="18" t="n">
        <v>0</v>
      </c>
      <c r="M1650" s="18">
        <f>ROUND(IF(C1650&gt;=2026,IF(B1650&lt;741000,0,IF(B1650&lt;2191000,B1650-740000,IF(B1650&lt;2193000,1451000,IF(B1650&lt;2196000,1453000,IF(B1650&lt;2200000,1456000,IF(B1650&lt;3600000,ROUNDDOWN(B1650/4,-3)*2.8-80000,IF(B1650&lt;6600000,ROUNDDOWN(B1650/4,-3)*3.2-440000,IF(B1650&lt;8500000,ROUNDDOWN(B1650*0.9,0)-1100000,B1650-1950000)))))))),IF(B1650&lt;651000,0,IF(B1650&lt;1900000,B1650-650000,IF(B1650&lt;3600000,ROUNDDOWN(B1650/4,-3)*2.8-80000,IF(B1650&lt;6600000,ROUNDDOWN(B1650/4,-3)*3.2-440000,IF(B1650&lt;8500000,ROUNDDOWN(B1650*0.9,0)-1100000,B1650-1950000)))))),0)</f>
        <v/>
      </c>
      <c r="N1650" s="18">
        <f>IF(M1650&gt;23500000,NA(),IF(C1650&gt;=2026,IF(M1650&lt;=4890000,1040000,IF(M1650&lt;=6550000,670000,620000)),IF(M1650&lt;=1320000,950000,IF(M1650&lt;=3360000,880000,IF(M1650&lt;=4890000,680000,IF(M1650&lt;=6550000,630000,580000))))))</f>
        <v/>
      </c>
      <c r="O1650" s="18">
        <f>IF(F1650&lt;=0,IF(AND(D1650="はい",C1650&gt;=2026,C1650&lt;=2027),IF(E1650&lt;=0,0,IF(E1650&lt;=30000,E1650,IF(E1650&lt;=60000,ROUNDUP(E1650/2,0)+15000,IF(E1650&lt;=120000,ROUNDUP(E1650/4,0)+30000,60000)))),IF(E1650&lt;=0,0,IF(E1650&lt;=20000,E1650,IF(E1650&lt;=40000,ROUNDUP(E1650/2,0)+10000,IF(E1650&lt;=80000,ROUNDUP(E1650/4,0)+20000,40000))))),IF(E1650&lt;=0,IF(F1650&lt;=0,0,IF(F1650&lt;=25000,F1650,IF(F1650&lt;=50000,ROUNDUP(F1650/2,0)+12500,IF(F1650&lt;=100000,ROUNDUP(F1650/4,0)+25000,50000)))),MAX(IF(F1650&lt;=0,0,IF(F1650&lt;=25000,F1650,IF(F1650&lt;=50000,ROUNDUP(F1650/2,0)+12500,IF(F1650&lt;=100000,ROUNDUP(F1650/4,0)+25000,50000)))),MIN(IF(AND(D1650="はい",C1650&gt;=2026,C1650&lt;=2027),IF(E1650&lt;=0,0,IF(E1650&lt;=30000,E1650,IF(E1650&lt;=60000,ROUNDUP(E1650/2,0)+15000,IF(E1650&lt;=120000,ROUNDUP(E1650/4,0)+30000,60000)))),IF(E1650&lt;=0,0,IF(E1650&lt;=20000,E1650,IF(E1650&lt;=40000,ROUNDUP(E1650/2,0)+10000,IF(E1650&lt;=80000,ROUNDUP(E1650/4,0)+20000,40000)))))+IF(F1650&lt;=0,0,IF(F1650&lt;=25000,F1650,IF(F1650&lt;=50000,ROUNDUP(F1650/2,0)+12500,IF(F1650&lt;=100000,ROUNDUP(F1650/4,0)+25000,50000)))),IF(AND(D1650="はい",C1650&gt;=2026,C1650&lt;=2027),60000,40000)))))</f>
        <v/>
      </c>
      <c r="P1650" s="18">
        <f>IF(G1650&lt;=0,0,IF(G1650&lt;=20000,G1650,IF(G1650&lt;=40000,ROUNDUP(G1650/2,0)+10000,IF(G1650&lt;=80000,ROUNDUP(G1650/4,0)+20000,40000))))</f>
        <v/>
      </c>
      <c r="Q1650" s="18">
        <f>IF(I1650&lt;=0,IF(H1650&lt;=0,0,IF(H1650&lt;=20000,H1650,IF(H1650&lt;=40000,ROUNDUP(H1650/2,0)+10000,IF(H1650&lt;=80000,ROUNDUP(H1650/4,0)+20000,40000)))),IF(H1650&lt;=0,IF(I1650&lt;=0,0,IF(I1650&lt;=25000,I1650,IF(I1650&lt;=50000,ROUNDUP(I1650/2,0)+12500,IF(I1650&lt;=100000,ROUNDUP(I1650/4,0)+25000,50000)))),MAX(IF(I1650&lt;=0,0,IF(I1650&lt;=25000,I1650,IF(I1650&lt;=50000,ROUNDUP(I1650/2,0)+12500,IF(I1650&lt;=100000,ROUNDUP(I1650/4,0)+25000,50000)))),MIN(IF(H1650&lt;=0,0,IF(H1650&lt;=20000,H1650,IF(H1650&lt;=40000,ROUNDUP(H1650/2,0)+10000,IF(H1650&lt;=80000,ROUNDUP(H1650/4,0)+20000,40000))))+IF(I1650&lt;=0,0,IF(I1650&lt;=25000,I1650,IF(I1650&lt;=50000,ROUNDUP(I1650/2,0)+12500,IF(I1650&lt;=100000,ROUNDUP(I1650/4,0)+25000,50000)))),40000))))</f>
        <v/>
      </c>
      <c r="R1650" s="18">
        <f>MIN(120000,O1650+P1650+Q1650)</f>
        <v/>
      </c>
      <c r="S1650" s="18">
        <f>IF(F1650&lt;=0,IF(E1650&lt;=0,0,IF(E1650&lt;=12000,E1650,IF(E1650&lt;=32000,ROUNDUP(E1650/2,0)+6000,IF(E1650&lt;=56000,ROUNDUP(E1650/4,0)+14000,28000)))),IF(E1650&lt;=0,IF(F1650&lt;=0,0,IF(F1650&lt;=15000,F1650,IF(F1650&lt;=40000,ROUNDUP(F1650/2,0)+7500,IF(F1650&lt;=70000,ROUNDUP(F1650/4,0)+17500,35000)))),MAX(IF(F1650&lt;=0,0,IF(F1650&lt;=15000,F1650,IF(F1650&lt;=40000,ROUNDUP(F1650/2,0)+7500,IF(F1650&lt;=70000,ROUNDUP(F1650/4,0)+17500,35000)))),MIN(IF(E1650&lt;=0,0,IF(E1650&lt;=12000,E1650,IF(E1650&lt;=32000,ROUNDUP(E1650/2,0)+6000,IF(E1650&lt;=56000,ROUNDUP(E1650/4,0)+14000,28000))))+IF(F1650&lt;=0,0,IF(F1650&lt;=15000,F1650,IF(F1650&lt;=40000,ROUNDUP(F1650/2,0)+7500,IF(F1650&lt;=70000,ROUNDUP(F1650/4,0)+17500,35000)))),28000))))</f>
        <v/>
      </c>
      <c r="T1650" s="18">
        <f>IF(G1650&lt;=0,0,IF(G1650&lt;=12000,G1650,IF(G1650&lt;=32000,ROUNDUP(G1650/2,0)+6000,IF(G1650&lt;=56000,ROUNDUP(G1650/4,0)+14000,28000))))</f>
        <v/>
      </c>
      <c r="U1650" s="18">
        <f>IF(I1650&lt;=0,IF(H1650&lt;=0,0,IF(H1650&lt;=12000,H1650,IF(H1650&lt;=32000,ROUNDUP(H1650/2,0)+6000,IF(H1650&lt;=56000,ROUNDUP(H1650/4,0)+14000,28000)))),IF(H1650&lt;=0,IF(I1650&lt;=0,0,IF(I1650&lt;=15000,I1650,IF(I1650&lt;=40000,ROUNDUP(I1650/2,0)+7500,IF(I1650&lt;=70000,ROUNDUP(I1650/4,0)+17500,35000)))),MAX(IF(I1650&lt;=0,0,IF(I1650&lt;=15000,I1650,IF(I1650&lt;=40000,ROUNDUP(I1650/2,0)+7500,IF(I1650&lt;=70000,ROUNDUP(I1650/4,0)+17500,35000)))),MIN(IF(H1650&lt;=0,0,IF(H1650&lt;=12000,H1650,IF(H1650&lt;=32000,ROUNDUP(H1650/2,0)+6000,IF(H1650&lt;=56000,ROUNDUP(H1650/4,0)+14000,28000))))+IF(I1650&lt;=0,0,IF(I1650&lt;=15000,I1650,IF(I1650&lt;=40000,ROUNDUP(I1650/2,0)+7500,IF(I1650&lt;=70000,ROUNDUP(I1650/4,0)+17500,35000)))),28000))))</f>
        <v/>
      </c>
      <c r="V1650" s="18">
        <f>MIN(70000,S1650+T1650+U1650)</f>
        <v/>
      </c>
      <c r="W1650" s="18">
        <f>MAX(0,ROUNDDOWN(M1650-J1650-N1650-K1650-0,-3))</f>
        <v/>
      </c>
      <c r="X1650" s="18">
        <f>MAX(0,ROUNDDOWN(M1650-J1650-N1650-K1650-R1650,-3))</f>
        <v/>
      </c>
      <c r="Y1650" s="18">
        <f>IF(W1650&lt;=0,0,ROUNDDOWN((W1650*LOOKUP(W1650,{0,1950001,3300001,6950001,9000001,18000001,40000001},{0.05,0.1,0.2,0.23,0.33,0.4,0.45})-LOOKUP(W1650,{0,1950001,3300001,6950001,9000001,18000001,40000001},{0,97500,427500,636000,1536000,2796000,4796000}))*1.021,-2))</f>
        <v/>
      </c>
      <c r="Z1650" s="18">
        <f>IF(X1650&lt;=0,0,ROUNDDOWN((X1650*LOOKUP(X1650,{0,1950001,3300001,6950001,9000001,18000001,40000001},{0.05,0.1,0.2,0.23,0.33,0.4,0.45})-LOOKUP(X1650,{0,1950001,3300001,6950001,9000001,18000001,40000001},{0,97500,427500,636000,1536000,2796000,4796000}))*1.021,-2))</f>
        <v/>
      </c>
      <c r="AA1650" s="18">
        <f>MAX(0,ROUNDDOWN(M1650-J1650-430000-L1650-0,-3))</f>
        <v/>
      </c>
      <c r="AB1650" s="18">
        <f>MAX(0,ROUNDDOWN(M1650-J1650-430000-L1650-V1650,-3))</f>
        <v/>
      </c>
      <c r="AC1650" s="18">
        <f>IF(M1650&lt;=450000,0,MAX(0,ROUNDDOWN(AA1650*0.06-MIN(50000,AA1650)*0.03,-2))+MAX(0,ROUNDDOWN(AA1650*0.04-MIN(50000,AA1650)*0.02,-2)))</f>
        <v/>
      </c>
      <c r="AD1650" s="18">
        <f>IF(M1650&lt;=450000,0,MAX(0,ROUNDDOWN(AB1650*0.06-MIN(50000,AB1650)*0.03,-2))+MAX(0,ROUNDDOWN(AB1650*0.04-MIN(50000,AB1650)*0.02,-2)))</f>
        <v/>
      </c>
      <c r="AE1650" s="18">
        <f>Y1650-Z1650</f>
        <v/>
      </c>
      <c r="AF1650" s="18">
        <f>AC1650-AD1650</f>
        <v/>
      </c>
      <c r="AG1650" s="18">
        <f>AE1650+AF1650</f>
        <v/>
      </c>
      <c r="AH1650" s="20">
        <f>IF(W1650&lt;=0,0,LOOKUP(W1650,{0,1950001,3300001,6950001,9000001,18000001,40000001},{0.05,0.1,0.2,0.23,0.33,0.4,0.45}))</f>
        <v/>
      </c>
    </row>
    <row r="1651">
      <c r="A1651" t="inlineStr">
        <is>
          <t>1万円刻み 一般8万円</t>
        </is>
      </c>
      <c r="B1651" s="18">
        <f>'4_1万円刻み'!$A$524</f>
        <v/>
      </c>
      <c r="C1651" s="19" t="n">
        <v>2026</v>
      </c>
      <c r="D1651" t="inlineStr">
        <is>
          <t>いいえ</t>
        </is>
      </c>
      <c r="E1651" s="18" t="n">
        <v>80000</v>
      </c>
      <c r="F1651" s="18" t="n">
        <v>0</v>
      </c>
      <c r="G1651" s="18" t="n">
        <v>0</v>
      </c>
      <c r="H1651" s="18" t="n">
        <v>0</v>
      </c>
      <c r="I1651" s="18" t="n">
        <v>0</v>
      </c>
      <c r="J1651" s="18">
        <f>ROUND(MIN(B1651/12,650000)*12*0.0915+MIN(B1651/12,1390000)*12*(0.0504+0)+B1651*0.005,0)</f>
        <v/>
      </c>
      <c r="K1651" s="18" t="n">
        <v>0</v>
      </c>
      <c r="L1651" s="18" t="n">
        <v>0</v>
      </c>
      <c r="M1651" s="18">
        <f>ROUND(IF(C1651&gt;=2026,IF(B1651&lt;741000,0,IF(B1651&lt;2191000,B1651-740000,IF(B1651&lt;2193000,1451000,IF(B1651&lt;2196000,1453000,IF(B1651&lt;2200000,1456000,IF(B1651&lt;3600000,ROUNDDOWN(B1651/4,-3)*2.8-80000,IF(B1651&lt;6600000,ROUNDDOWN(B1651/4,-3)*3.2-440000,IF(B1651&lt;8500000,ROUNDDOWN(B1651*0.9,0)-1100000,B1651-1950000)))))))),IF(B1651&lt;651000,0,IF(B1651&lt;1900000,B1651-650000,IF(B1651&lt;3600000,ROUNDDOWN(B1651/4,-3)*2.8-80000,IF(B1651&lt;6600000,ROUNDDOWN(B1651/4,-3)*3.2-440000,IF(B1651&lt;8500000,ROUNDDOWN(B1651*0.9,0)-1100000,B1651-1950000)))))),0)</f>
        <v/>
      </c>
      <c r="N1651" s="18">
        <f>IF(M1651&gt;23500000,NA(),IF(C1651&gt;=2026,IF(M1651&lt;=4890000,1040000,IF(M1651&lt;=6550000,670000,620000)),IF(M1651&lt;=1320000,950000,IF(M1651&lt;=3360000,880000,IF(M1651&lt;=4890000,680000,IF(M1651&lt;=6550000,630000,580000))))))</f>
        <v/>
      </c>
      <c r="O1651" s="18">
        <f>IF(F1651&lt;=0,IF(AND(D1651="はい",C1651&gt;=2026,C1651&lt;=2027),IF(E1651&lt;=0,0,IF(E1651&lt;=30000,E1651,IF(E1651&lt;=60000,ROUNDUP(E1651/2,0)+15000,IF(E1651&lt;=120000,ROUNDUP(E1651/4,0)+30000,60000)))),IF(E1651&lt;=0,0,IF(E1651&lt;=20000,E1651,IF(E1651&lt;=40000,ROUNDUP(E1651/2,0)+10000,IF(E1651&lt;=80000,ROUNDUP(E1651/4,0)+20000,40000))))),IF(E1651&lt;=0,IF(F1651&lt;=0,0,IF(F1651&lt;=25000,F1651,IF(F1651&lt;=50000,ROUNDUP(F1651/2,0)+12500,IF(F1651&lt;=100000,ROUNDUP(F1651/4,0)+25000,50000)))),MAX(IF(F1651&lt;=0,0,IF(F1651&lt;=25000,F1651,IF(F1651&lt;=50000,ROUNDUP(F1651/2,0)+12500,IF(F1651&lt;=100000,ROUNDUP(F1651/4,0)+25000,50000)))),MIN(IF(AND(D1651="はい",C1651&gt;=2026,C1651&lt;=2027),IF(E1651&lt;=0,0,IF(E1651&lt;=30000,E1651,IF(E1651&lt;=60000,ROUNDUP(E1651/2,0)+15000,IF(E1651&lt;=120000,ROUNDUP(E1651/4,0)+30000,60000)))),IF(E1651&lt;=0,0,IF(E1651&lt;=20000,E1651,IF(E1651&lt;=40000,ROUNDUP(E1651/2,0)+10000,IF(E1651&lt;=80000,ROUNDUP(E1651/4,0)+20000,40000)))))+IF(F1651&lt;=0,0,IF(F1651&lt;=25000,F1651,IF(F1651&lt;=50000,ROUNDUP(F1651/2,0)+12500,IF(F1651&lt;=100000,ROUNDUP(F1651/4,0)+25000,50000)))),IF(AND(D1651="はい",C1651&gt;=2026,C1651&lt;=2027),60000,40000)))))</f>
        <v/>
      </c>
      <c r="P1651" s="18">
        <f>IF(G1651&lt;=0,0,IF(G1651&lt;=20000,G1651,IF(G1651&lt;=40000,ROUNDUP(G1651/2,0)+10000,IF(G1651&lt;=80000,ROUNDUP(G1651/4,0)+20000,40000))))</f>
        <v/>
      </c>
      <c r="Q1651" s="18">
        <f>IF(I1651&lt;=0,IF(H1651&lt;=0,0,IF(H1651&lt;=20000,H1651,IF(H1651&lt;=40000,ROUNDUP(H1651/2,0)+10000,IF(H1651&lt;=80000,ROUNDUP(H1651/4,0)+20000,40000)))),IF(H1651&lt;=0,IF(I1651&lt;=0,0,IF(I1651&lt;=25000,I1651,IF(I1651&lt;=50000,ROUNDUP(I1651/2,0)+12500,IF(I1651&lt;=100000,ROUNDUP(I1651/4,0)+25000,50000)))),MAX(IF(I1651&lt;=0,0,IF(I1651&lt;=25000,I1651,IF(I1651&lt;=50000,ROUNDUP(I1651/2,0)+12500,IF(I1651&lt;=100000,ROUNDUP(I1651/4,0)+25000,50000)))),MIN(IF(H1651&lt;=0,0,IF(H1651&lt;=20000,H1651,IF(H1651&lt;=40000,ROUNDUP(H1651/2,0)+10000,IF(H1651&lt;=80000,ROUNDUP(H1651/4,0)+20000,40000))))+IF(I1651&lt;=0,0,IF(I1651&lt;=25000,I1651,IF(I1651&lt;=50000,ROUNDUP(I1651/2,0)+12500,IF(I1651&lt;=100000,ROUNDUP(I1651/4,0)+25000,50000)))),40000))))</f>
        <v/>
      </c>
      <c r="R1651" s="18">
        <f>MIN(120000,O1651+P1651+Q1651)</f>
        <v/>
      </c>
      <c r="S1651" s="18">
        <f>IF(F1651&lt;=0,IF(E1651&lt;=0,0,IF(E1651&lt;=12000,E1651,IF(E1651&lt;=32000,ROUNDUP(E1651/2,0)+6000,IF(E1651&lt;=56000,ROUNDUP(E1651/4,0)+14000,28000)))),IF(E1651&lt;=0,IF(F1651&lt;=0,0,IF(F1651&lt;=15000,F1651,IF(F1651&lt;=40000,ROUNDUP(F1651/2,0)+7500,IF(F1651&lt;=70000,ROUNDUP(F1651/4,0)+17500,35000)))),MAX(IF(F1651&lt;=0,0,IF(F1651&lt;=15000,F1651,IF(F1651&lt;=40000,ROUNDUP(F1651/2,0)+7500,IF(F1651&lt;=70000,ROUNDUP(F1651/4,0)+17500,35000)))),MIN(IF(E1651&lt;=0,0,IF(E1651&lt;=12000,E1651,IF(E1651&lt;=32000,ROUNDUP(E1651/2,0)+6000,IF(E1651&lt;=56000,ROUNDUP(E1651/4,0)+14000,28000))))+IF(F1651&lt;=0,0,IF(F1651&lt;=15000,F1651,IF(F1651&lt;=40000,ROUNDUP(F1651/2,0)+7500,IF(F1651&lt;=70000,ROUNDUP(F1651/4,0)+17500,35000)))),28000))))</f>
        <v/>
      </c>
      <c r="T1651" s="18">
        <f>IF(G1651&lt;=0,0,IF(G1651&lt;=12000,G1651,IF(G1651&lt;=32000,ROUNDUP(G1651/2,0)+6000,IF(G1651&lt;=56000,ROUNDUP(G1651/4,0)+14000,28000))))</f>
        <v/>
      </c>
      <c r="U1651" s="18">
        <f>IF(I1651&lt;=0,IF(H1651&lt;=0,0,IF(H1651&lt;=12000,H1651,IF(H1651&lt;=32000,ROUNDUP(H1651/2,0)+6000,IF(H1651&lt;=56000,ROUNDUP(H1651/4,0)+14000,28000)))),IF(H1651&lt;=0,IF(I1651&lt;=0,0,IF(I1651&lt;=15000,I1651,IF(I1651&lt;=40000,ROUNDUP(I1651/2,0)+7500,IF(I1651&lt;=70000,ROUNDUP(I1651/4,0)+17500,35000)))),MAX(IF(I1651&lt;=0,0,IF(I1651&lt;=15000,I1651,IF(I1651&lt;=40000,ROUNDUP(I1651/2,0)+7500,IF(I1651&lt;=70000,ROUNDUP(I1651/4,0)+17500,35000)))),MIN(IF(H1651&lt;=0,0,IF(H1651&lt;=12000,H1651,IF(H1651&lt;=32000,ROUNDUP(H1651/2,0)+6000,IF(H1651&lt;=56000,ROUNDUP(H1651/4,0)+14000,28000))))+IF(I1651&lt;=0,0,IF(I1651&lt;=15000,I1651,IF(I1651&lt;=40000,ROUNDUP(I1651/2,0)+7500,IF(I1651&lt;=70000,ROUNDUP(I1651/4,0)+17500,35000)))),28000))))</f>
        <v/>
      </c>
      <c r="V1651" s="18">
        <f>MIN(70000,S1651+T1651+U1651)</f>
        <v/>
      </c>
      <c r="W1651" s="18">
        <f>MAX(0,ROUNDDOWN(M1651-J1651-N1651-K1651-0,-3))</f>
        <v/>
      </c>
      <c r="X1651" s="18">
        <f>MAX(0,ROUNDDOWN(M1651-J1651-N1651-K1651-R1651,-3))</f>
        <v/>
      </c>
      <c r="Y1651" s="18">
        <f>IF(W1651&lt;=0,0,ROUNDDOWN((W1651*LOOKUP(W1651,{0,1950001,3300001,6950001,9000001,18000001,40000001},{0.05,0.1,0.2,0.23,0.33,0.4,0.45})-LOOKUP(W1651,{0,1950001,3300001,6950001,9000001,18000001,40000001},{0,97500,427500,636000,1536000,2796000,4796000}))*1.021,-2))</f>
        <v/>
      </c>
      <c r="Z1651" s="18">
        <f>IF(X1651&lt;=0,0,ROUNDDOWN((X1651*LOOKUP(X1651,{0,1950001,3300001,6950001,9000001,18000001,40000001},{0.05,0.1,0.2,0.23,0.33,0.4,0.45})-LOOKUP(X1651,{0,1950001,3300001,6950001,9000001,18000001,40000001},{0,97500,427500,636000,1536000,2796000,4796000}))*1.021,-2))</f>
        <v/>
      </c>
      <c r="AA1651" s="18">
        <f>MAX(0,ROUNDDOWN(M1651-J1651-430000-L1651-0,-3))</f>
        <v/>
      </c>
      <c r="AB1651" s="18">
        <f>MAX(0,ROUNDDOWN(M1651-J1651-430000-L1651-V1651,-3))</f>
        <v/>
      </c>
      <c r="AC1651" s="18">
        <f>IF(M1651&lt;=450000,0,MAX(0,ROUNDDOWN(AA1651*0.06-MIN(50000,AA1651)*0.03,-2))+MAX(0,ROUNDDOWN(AA1651*0.04-MIN(50000,AA1651)*0.02,-2)))</f>
        <v/>
      </c>
      <c r="AD1651" s="18">
        <f>IF(M1651&lt;=450000,0,MAX(0,ROUNDDOWN(AB1651*0.06-MIN(50000,AB1651)*0.03,-2))+MAX(0,ROUNDDOWN(AB1651*0.04-MIN(50000,AB1651)*0.02,-2)))</f>
        <v/>
      </c>
      <c r="AE1651" s="18">
        <f>Y1651-Z1651</f>
        <v/>
      </c>
      <c r="AF1651" s="18">
        <f>AC1651-AD1651</f>
        <v/>
      </c>
      <c r="AG1651" s="18">
        <f>AE1651+AF1651</f>
        <v/>
      </c>
      <c r="AH1651" s="20">
        <f>IF(W1651&lt;=0,0,LOOKUP(W1651,{0,1950001,3300001,6950001,9000001,18000001,40000001},{0.05,0.1,0.2,0.23,0.33,0.4,0.45}))</f>
        <v/>
      </c>
    </row>
    <row r="1652">
      <c r="A1652" t="inlineStr">
        <is>
          <t>1万円刻み 特例あり一般12万円</t>
        </is>
      </c>
      <c r="B1652" s="18">
        <f>'4_1万円刻み'!$A$524</f>
        <v/>
      </c>
      <c r="C1652" s="19" t="n">
        <v>2026</v>
      </c>
      <c r="D1652" t="inlineStr">
        <is>
          <t>はい</t>
        </is>
      </c>
      <c r="E1652" s="18" t="n">
        <v>120000</v>
      </c>
      <c r="F1652" s="18" t="n">
        <v>0</v>
      </c>
      <c r="G1652" s="18" t="n">
        <v>0</v>
      </c>
      <c r="H1652" s="18" t="n">
        <v>0</v>
      </c>
      <c r="I1652" s="18" t="n">
        <v>0</v>
      </c>
      <c r="J1652" s="18">
        <f>ROUND(MIN(B1652/12,650000)*12*0.0915+MIN(B1652/12,1390000)*12*(0.0504+0)+B1652*0.005,0)</f>
        <v/>
      </c>
      <c r="K1652" s="18" t="n">
        <v>0</v>
      </c>
      <c r="L1652" s="18" t="n">
        <v>0</v>
      </c>
      <c r="M1652" s="18">
        <f>ROUND(IF(C1652&gt;=2026,IF(B1652&lt;741000,0,IF(B1652&lt;2191000,B1652-740000,IF(B1652&lt;2193000,1451000,IF(B1652&lt;2196000,1453000,IF(B1652&lt;2200000,1456000,IF(B1652&lt;3600000,ROUNDDOWN(B1652/4,-3)*2.8-80000,IF(B1652&lt;6600000,ROUNDDOWN(B1652/4,-3)*3.2-440000,IF(B1652&lt;8500000,ROUNDDOWN(B1652*0.9,0)-1100000,B1652-1950000)))))))),IF(B1652&lt;651000,0,IF(B1652&lt;1900000,B1652-650000,IF(B1652&lt;3600000,ROUNDDOWN(B1652/4,-3)*2.8-80000,IF(B1652&lt;6600000,ROUNDDOWN(B1652/4,-3)*3.2-440000,IF(B1652&lt;8500000,ROUNDDOWN(B1652*0.9,0)-1100000,B1652-1950000)))))),0)</f>
        <v/>
      </c>
      <c r="N1652" s="18">
        <f>IF(M1652&gt;23500000,NA(),IF(C1652&gt;=2026,IF(M1652&lt;=4890000,1040000,IF(M1652&lt;=6550000,670000,620000)),IF(M1652&lt;=1320000,950000,IF(M1652&lt;=3360000,880000,IF(M1652&lt;=4890000,680000,IF(M1652&lt;=6550000,630000,580000))))))</f>
        <v/>
      </c>
      <c r="O1652" s="18">
        <f>IF(F1652&lt;=0,IF(AND(D1652="はい",C1652&gt;=2026,C1652&lt;=2027),IF(E1652&lt;=0,0,IF(E1652&lt;=30000,E1652,IF(E1652&lt;=60000,ROUNDUP(E1652/2,0)+15000,IF(E1652&lt;=120000,ROUNDUP(E1652/4,0)+30000,60000)))),IF(E1652&lt;=0,0,IF(E1652&lt;=20000,E1652,IF(E1652&lt;=40000,ROUNDUP(E1652/2,0)+10000,IF(E1652&lt;=80000,ROUNDUP(E1652/4,0)+20000,40000))))),IF(E1652&lt;=0,IF(F1652&lt;=0,0,IF(F1652&lt;=25000,F1652,IF(F1652&lt;=50000,ROUNDUP(F1652/2,0)+12500,IF(F1652&lt;=100000,ROUNDUP(F1652/4,0)+25000,50000)))),MAX(IF(F1652&lt;=0,0,IF(F1652&lt;=25000,F1652,IF(F1652&lt;=50000,ROUNDUP(F1652/2,0)+12500,IF(F1652&lt;=100000,ROUNDUP(F1652/4,0)+25000,50000)))),MIN(IF(AND(D1652="はい",C1652&gt;=2026,C1652&lt;=2027),IF(E1652&lt;=0,0,IF(E1652&lt;=30000,E1652,IF(E1652&lt;=60000,ROUNDUP(E1652/2,0)+15000,IF(E1652&lt;=120000,ROUNDUP(E1652/4,0)+30000,60000)))),IF(E1652&lt;=0,0,IF(E1652&lt;=20000,E1652,IF(E1652&lt;=40000,ROUNDUP(E1652/2,0)+10000,IF(E1652&lt;=80000,ROUNDUP(E1652/4,0)+20000,40000)))))+IF(F1652&lt;=0,0,IF(F1652&lt;=25000,F1652,IF(F1652&lt;=50000,ROUNDUP(F1652/2,0)+12500,IF(F1652&lt;=100000,ROUNDUP(F1652/4,0)+25000,50000)))),IF(AND(D1652="はい",C1652&gt;=2026,C1652&lt;=2027),60000,40000)))))</f>
        <v/>
      </c>
      <c r="P1652" s="18">
        <f>IF(G1652&lt;=0,0,IF(G1652&lt;=20000,G1652,IF(G1652&lt;=40000,ROUNDUP(G1652/2,0)+10000,IF(G1652&lt;=80000,ROUNDUP(G1652/4,0)+20000,40000))))</f>
        <v/>
      </c>
      <c r="Q1652" s="18">
        <f>IF(I1652&lt;=0,IF(H1652&lt;=0,0,IF(H1652&lt;=20000,H1652,IF(H1652&lt;=40000,ROUNDUP(H1652/2,0)+10000,IF(H1652&lt;=80000,ROUNDUP(H1652/4,0)+20000,40000)))),IF(H1652&lt;=0,IF(I1652&lt;=0,0,IF(I1652&lt;=25000,I1652,IF(I1652&lt;=50000,ROUNDUP(I1652/2,0)+12500,IF(I1652&lt;=100000,ROUNDUP(I1652/4,0)+25000,50000)))),MAX(IF(I1652&lt;=0,0,IF(I1652&lt;=25000,I1652,IF(I1652&lt;=50000,ROUNDUP(I1652/2,0)+12500,IF(I1652&lt;=100000,ROUNDUP(I1652/4,0)+25000,50000)))),MIN(IF(H1652&lt;=0,0,IF(H1652&lt;=20000,H1652,IF(H1652&lt;=40000,ROUNDUP(H1652/2,0)+10000,IF(H1652&lt;=80000,ROUNDUP(H1652/4,0)+20000,40000))))+IF(I1652&lt;=0,0,IF(I1652&lt;=25000,I1652,IF(I1652&lt;=50000,ROUNDUP(I1652/2,0)+12500,IF(I1652&lt;=100000,ROUNDUP(I1652/4,0)+25000,50000)))),40000))))</f>
        <v/>
      </c>
      <c r="R1652" s="18">
        <f>MIN(120000,O1652+P1652+Q1652)</f>
        <v/>
      </c>
      <c r="S1652" s="18">
        <f>IF(F1652&lt;=0,IF(E1652&lt;=0,0,IF(E1652&lt;=12000,E1652,IF(E1652&lt;=32000,ROUNDUP(E1652/2,0)+6000,IF(E1652&lt;=56000,ROUNDUP(E1652/4,0)+14000,28000)))),IF(E1652&lt;=0,IF(F1652&lt;=0,0,IF(F1652&lt;=15000,F1652,IF(F1652&lt;=40000,ROUNDUP(F1652/2,0)+7500,IF(F1652&lt;=70000,ROUNDUP(F1652/4,0)+17500,35000)))),MAX(IF(F1652&lt;=0,0,IF(F1652&lt;=15000,F1652,IF(F1652&lt;=40000,ROUNDUP(F1652/2,0)+7500,IF(F1652&lt;=70000,ROUNDUP(F1652/4,0)+17500,35000)))),MIN(IF(E1652&lt;=0,0,IF(E1652&lt;=12000,E1652,IF(E1652&lt;=32000,ROUNDUP(E1652/2,0)+6000,IF(E1652&lt;=56000,ROUNDUP(E1652/4,0)+14000,28000))))+IF(F1652&lt;=0,0,IF(F1652&lt;=15000,F1652,IF(F1652&lt;=40000,ROUNDUP(F1652/2,0)+7500,IF(F1652&lt;=70000,ROUNDUP(F1652/4,0)+17500,35000)))),28000))))</f>
        <v/>
      </c>
      <c r="T1652" s="18">
        <f>IF(G1652&lt;=0,0,IF(G1652&lt;=12000,G1652,IF(G1652&lt;=32000,ROUNDUP(G1652/2,0)+6000,IF(G1652&lt;=56000,ROUNDUP(G1652/4,0)+14000,28000))))</f>
        <v/>
      </c>
      <c r="U1652" s="18">
        <f>IF(I1652&lt;=0,IF(H1652&lt;=0,0,IF(H1652&lt;=12000,H1652,IF(H1652&lt;=32000,ROUNDUP(H1652/2,0)+6000,IF(H1652&lt;=56000,ROUNDUP(H1652/4,0)+14000,28000)))),IF(H1652&lt;=0,IF(I1652&lt;=0,0,IF(I1652&lt;=15000,I1652,IF(I1652&lt;=40000,ROUNDUP(I1652/2,0)+7500,IF(I1652&lt;=70000,ROUNDUP(I1652/4,0)+17500,35000)))),MAX(IF(I1652&lt;=0,0,IF(I1652&lt;=15000,I1652,IF(I1652&lt;=40000,ROUNDUP(I1652/2,0)+7500,IF(I1652&lt;=70000,ROUNDUP(I1652/4,0)+17500,35000)))),MIN(IF(H1652&lt;=0,0,IF(H1652&lt;=12000,H1652,IF(H1652&lt;=32000,ROUNDUP(H1652/2,0)+6000,IF(H1652&lt;=56000,ROUNDUP(H1652/4,0)+14000,28000))))+IF(I1652&lt;=0,0,IF(I1652&lt;=15000,I1652,IF(I1652&lt;=40000,ROUNDUP(I1652/2,0)+7500,IF(I1652&lt;=70000,ROUNDUP(I1652/4,0)+17500,35000)))),28000))))</f>
        <v/>
      </c>
      <c r="V1652" s="18">
        <f>MIN(70000,S1652+T1652+U1652)</f>
        <v/>
      </c>
      <c r="W1652" s="18">
        <f>MAX(0,ROUNDDOWN(M1652-J1652-N1652-K1652-0,-3))</f>
        <v/>
      </c>
      <c r="X1652" s="18">
        <f>MAX(0,ROUNDDOWN(M1652-J1652-N1652-K1652-R1652,-3))</f>
        <v/>
      </c>
      <c r="Y1652" s="18">
        <f>IF(W1652&lt;=0,0,ROUNDDOWN((W1652*LOOKUP(W1652,{0,1950001,3300001,6950001,9000001,18000001,40000001},{0.05,0.1,0.2,0.23,0.33,0.4,0.45})-LOOKUP(W1652,{0,1950001,3300001,6950001,9000001,18000001,40000001},{0,97500,427500,636000,1536000,2796000,4796000}))*1.021,-2))</f>
        <v/>
      </c>
      <c r="Z1652" s="18">
        <f>IF(X1652&lt;=0,0,ROUNDDOWN((X1652*LOOKUP(X1652,{0,1950001,3300001,6950001,9000001,18000001,40000001},{0.05,0.1,0.2,0.23,0.33,0.4,0.45})-LOOKUP(X1652,{0,1950001,3300001,6950001,9000001,18000001,40000001},{0,97500,427500,636000,1536000,2796000,4796000}))*1.021,-2))</f>
        <v/>
      </c>
      <c r="AA1652" s="18">
        <f>MAX(0,ROUNDDOWN(M1652-J1652-430000-L1652-0,-3))</f>
        <v/>
      </c>
      <c r="AB1652" s="18">
        <f>MAX(0,ROUNDDOWN(M1652-J1652-430000-L1652-V1652,-3))</f>
        <v/>
      </c>
      <c r="AC1652" s="18">
        <f>IF(M1652&lt;=450000,0,MAX(0,ROUNDDOWN(AA1652*0.06-MIN(50000,AA1652)*0.03,-2))+MAX(0,ROUNDDOWN(AA1652*0.04-MIN(50000,AA1652)*0.02,-2)))</f>
        <v/>
      </c>
      <c r="AD1652" s="18">
        <f>IF(M1652&lt;=450000,0,MAX(0,ROUNDDOWN(AB1652*0.06-MIN(50000,AB1652)*0.03,-2))+MAX(0,ROUNDDOWN(AB1652*0.04-MIN(50000,AB1652)*0.02,-2)))</f>
        <v/>
      </c>
      <c r="AE1652" s="18">
        <f>Y1652-Z1652</f>
        <v/>
      </c>
      <c r="AF1652" s="18">
        <f>AC1652-AD1652</f>
        <v/>
      </c>
      <c r="AG1652" s="18">
        <f>AE1652+AF1652</f>
        <v/>
      </c>
      <c r="AH1652" s="20">
        <f>IF(W1652&lt;=0,0,LOOKUP(W1652,{0,1950001,3300001,6950001,9000001,18000001,40000001},{0.05,0.1,0.2,0.23,0.33,0.4,0.45}))</f>
        <v/>
      </c>
    </row>
    <row r="1653">
      <c r="A1653" t="inlineStr">
        <is>
          <t>1万円刻み 3区分8万円ずつ</t>
        </is>
      </c>
      <c r="B1653" s="18">
        <f>'4_1万円刻み'!$A$525</f>
        <v/>
      </c>
      <c r="C1653" s="19" t="n">
        <v>2026</v>
      </c>
      <c r="D1653" t="inlineStr">
        <is>
          <t>いいえ</t>
        </is>
      </c>
      <c r="E1653" s="18" t="n">
        <v>80000</v>
      </c>
      <c r="F1653" s="18" t="n">
        <v>0</v>
      </c>
      <c r="G1653" s="18" t="n">
        <v>80000</v>
      </c>
      <c r="H1653" s="18" t="n">
        <v>80000</v>
      </c>
      <c r="I1653" s="18" t="n">
        <v>0</v>
      </c>
      <c r="J1653" s="18">
        <f>ROUND(MIN(B1653/12,650000)*12*0.0915+MIN(B1653/12,1390000)*12*(0.0504+0)+B1653*0.005,0)</f>
        <v/>
      </c>
      <c r="K1653" s="18" t="n">
        <v>0</v>
      </c>
      <c r="L1653" s="18" t="n">
        <v>0</v>
      </c>
      <c r="M1653" s="18">
        <f>ROUND(IF(C1653&gt;=2026,IF(B1653&lt;741000,0,IF(B1653&lt;2191000,B1653-740000,IF(B1653&lt;2193000,1451000,IF(B1653&lt;2196000,1453000,IF(B1653&lt;2200000,1456000,IF(B1653&lt;3600000,ROUNDDOWN(B1653/4,-3)*2.8-80000,IF(B1653&lt;6600000,ROUNDDOWN(B1653/4,-3)*3.2-440000,IF(B1653&lt;8500000,ROUNDDOWN(B1653*0.9,0)-1100000,B1653-1950000)))))))),IF(B1653&lt;651000,0,IF(B1653&lt;1900000,B1653-650000,IF(B1653&lt;3600000,ROUNDDOWN(B1653/4,-3)*2.8-80000,IF(B1653&lt;6600000,ROUNDDOWN(B1653/4,-3)*3.2-440000,IF(B1653&lt;8500000,ROUNDDOWN(B1653*0.9,0)-1100000,B1653-1950000)))))),0)</f>
        <v/>
      </c>
      <c r="N1653" s="18">
        <f>IF(M1653&gt;23500000,NA(),IF(C1653&gt;=2026,IF(M1653&lt;=4890000,1040000,IF(M1653&lt;=6550000,670000,620000)),IF(M1653&lt;=1320000,950000,IF(M1653&lt;=3360000,880000,IF(M1653&lt;=4890000,680000,IF(M1653&lt;=6550000,630000,580000))))))</f>
        <v/>
      </c>
      <c r="O1653" s="18">
        <f>IF(F1653&lt;=0,IF(AND(D1653="はい",C1653&gt;=2026,C1653&lt;=2027),IF(E1653&lt;=0,0,IF(E1653&lt;=30000,E1653,IF(E1653&lt;=60000,ROUNDUP(E1653/2,0)+15000,IF(E1653&lt;=120000,ROUNDUP(E1653/4,0)+30000,60000)))),IF(E1653&lt;=0,0,IF(E1653&lt;=20000,E1653,IF(E1653&lt;=40000,ROUNDUP(E1653/2,0)+10000,IF(E1653&lt;=80000,ROUNDUP(E1653/4,0)+20000,40000))))),IF(E1653&lt;=0,IF(F1653&lt;=0,0,IF(F1653&lt;=25000,F1653,IF(F1653&lt;=50000,ROUNDUP(F1653/2,0)+12500,IF(F1653&lt;=100000,ROUNDUP(F1653/4,0)+25000,50000)))),MAX(IF(F1653&lt;=0,0,IF(F1653&lt;=25000,F1653,IF(F1653&lt;=50000,ROUNDUP(F1653/2,0)+12500,IF(F1653&lt;=100000,ROUNDUP(F1653/4,0)+25000,50000)))),MIN(IF(AND(D1653="はい",C1653&gt;=2026,C1653&lt;=2027),IF(E1653&lt;=0,0,IF(E1653&lt;=30000,E1653,IF(E1653&lt;=60000,ROUNDUP(E1653/2,0)+15000,IF(E1653&lt;=120000,ROUNDUP(E1653/4,0)+30000,60000)))),IF(E1653&lt;=0,0,IF(E1653&lt;=20000,E1653,IF(E1653&lt;=40000,ROUNDUP(E1653/2,0)+10000,IF(E1653&lt;=80000,ROUNDUP(E1653/4,0)+20000,40000)))))+IF(F1653&lt;=0,0,IF(F1653&lt;=25000,F1653,IF(F1653&lt;=50000,ROUNDUP(F1653/2,0)+12500,IF(F1653&lt;=100000,ROUNDUP(F1653/4,0)+25000,50000)))),IF(AND(D1653="はい",C1653&gt;=2026,C1653&lt;=2027),60000,40000)))))</f>
        <v/>
      </c>
      <c r="P1653" s="18">
        <f>IF(G1653&lt;=0,0,IF(G1653&lt;=20000,G1653,IF(G1653&lt;=40000,ROUNDUP(G1653/2,0)+10000,IF(G1653&lt;=80000,ROUNDUP(G1653/4,0)+20000,40000))))</f>
        <v/>
      </c>
      <c r="Q1653" s="18">
        <f>IF(I1653&lt;=0,IF(H1653&lt;=0,0,IF(H1653&lt;=20000,H1653,IF(H1653&lt;=40000,ROUNDUP(H1653/2,0)+10000,IF(H1653&lt;=80000,ROUNDUP(H1653/4,0)+20000,40000)))),IF(H1653&lt;=0,IF(I1653&lt;=0,0,IF(I1653&lt;=25000,I1653,IF(I1653&lt;=50000,ROUNDUP(I1653/2,0)+12500,IF(I1653&lt;=100000,ROUNDUP(I1653/4,0)+25000,50000)))),MAX(IF(I1653&lt;=0,0,IF(I1653&lt;=25000,I1653,IF(I1653&lt;=50000,ROUNDUP(I1653/2,0)+12500,IF(I1653&lt;=100000,ROUNDUP(I1653/4,0)+25000,50000)))),MIN(IF(H1653&lt;=0,0,IF(H1653&lt;=20000,H1653,IF(H1653&lt;=40000,ROUNDUP(H1653/2,0)+10000,IF(H1653&lt;=80000,ROUNDUP(H1653/4,0)+20000,40000))))+IF(I1653&lt;=0,0,IF(I1653&lt;=25000,I1653,IF(I1653&lt;=50000,ROUNDUP(I1653/2,0)+12500,IF(I1653&lt;=100000,ROUNDUP(I1653/4,0)+25000,50000)))),40000))))</f>
        <v/>
      </c>
      <c r="R1653" s="18">
        <f>MIN(120000,O1653+P1653+Q1653)</f>
        <v/>
      </c>
      <c r="S1653" s="18">
        <f>IF(F1653&lt;=0,IF(E1653&lt;=0,0,IF(E1653&lt;=12000,E1653,IF(E1653&lt;=32000,ROUNDUP(E1653/2,0)+6000,IF(E1653&lt;=56000,ROUNDUP(E1653/4,0)+14000,28000)))),IF(E1653&lt;=0,IF(F1653&lt;=0,0,IF(F1653&lt;=15000,F1653,IF(F1653&lt;=40000,ROUNDUP(F1653/2,0)+7500,IF(F1653&lt;=70000,ROUNDUP(F1653/4,0)+17500,35000)))),MAX(IF(F1653&lt;=0,0,IF(F1653&lt;=15000,F1653,IF(F1653&lt;=40000,ROUNDUP(F1653/2,0)+7500,IF(F1653&lt;=70000,ROUNDUP(F1653/4,0)+17500,35000)))),MIN(IF(E1653&lt;=0,0,IF(E1653&lt;=12000,E1653,IF(E1653&lt;=32000,ROUNDUP(E1653/2,0)+6000,IF(E1653&lt;=56000,ROUNDUP(E1653/4,0)+14000,28000))))+IF(F1653&lt;=0,0,IF(F1653&lt;=15000,F1653,IF(F1653&lt;=40000,ROUNDUP(F1653/2,0)+7500,IF(F1653&lt;=70000,ROUNDUP(F1653/4,0)+17500,35000)))),28000))))</f>
        <v/>
      </c>
      <c r="T1653" s="18">
        <f>IF(G1653&lt;=0,0,IF(G1653&lt;=12000,G1653,IF(G1653&lt;=32000,ROUNDUP(G1653/2,0)+6000,IF(G1653&lt;=56000,ROUNDUP(G1653/4,0)+14000,28000))))</f>
        <v/>
      </c>
      <c r="U1653" s="18">
        <f>IF(I1653&lt;=0,IF(H1653&lt;=0,0,IF(H1653&lt;=12000,H1653,IF(H1653&lt;=32000,ROUNDUP(H1653/2,0)+6000,IF(H1653&lt;=56000,ROUNDUP(H1653/4,0)+14000,28000)))),IF(H1653&lt;=0,IF(I1653&lt;=0,0,IF(I1653&lt;=15000,I1653,IF(I1653&lt;=40000,ROUNDUP(I1653/2,0)+7500,IF(I1653&lt;=70000,ROUNDUP(I1653/4,0)+17500,35000)))),MAX(IF(I1653&lt;=0,0,IF(I1653&lt;=15000,I1653,IF(I1653&lt;=40000,ROUNDUP(I1653/2,0)+7500,IF(I1653&lt;=70000,ROUNDUP(I1653/4,0)+17500,35000)))),MIN(IF(H1653&lt;=0,0,IF(H1653&lt;=12000,H1653,IF(H1653&lt;=32000,ROUNDUP(H1653/2,0)+6000,IF(H1653&lt;=56000,ROUNDUP(H1653/4,0)+14000,28000))))+IF(I1653&lt;=0,0,IF(I1653&lt;=15000,I1653,IF(I1653&lt;=40000,ROUNDUP(I1653/2,0)+7500,IF(I1653&lt;=70000,ROUNDUP(I1653/4,0)+17500,35000)))),28000))))</f>
        <v/>
      </c>
      <c r="V1653" s="18">
        <f>MIN(70000,S1653+T1653+U1653)</f>
        <v/>
      </c>
      <c r="W1653" s="18">
        <f>MAX(0,ROUNDDOWN(M1653-J1653-N1653-K1653-0,-3))</f>
        <v/>
      </c>
      <c r="X1653" s="18">
        <f>MAX(0,ROUNDDOWN(M1653-J1653-N1653-K1653-R1653,-3))</f>
        <v/>
      </c>
      <c r="Y1653" s="18">
        <f>IF(W1653&lt;=0,0,ROUNDDOWN((W1653*LOOKUP(W1653,{0,1950001,3300001,6950001,9000001,18000001,40000001},{0.05,0.1,0.2,0.23,0.33,0.4,0.45})-LOOKUP(W1653,{0,1950001,3300001,6950001,9000001,18000001,40000001},{0,97500,427500,636000,1536000,2796000,4796000}))*1.021,-2))</f>
        <v/>
      </c>
      <c r="Z1653" s="18">
        <f>IF(X1653&lt;=0,0,ROUNDDOWN((X1653*LOOKUP(X1653,{0,1950001,3300001,6950001,9000001,18000001,40000001},{0.05,0.1,0.2,0.23,0.33,0.4,0.45})-LOOKUP(X1653,{0,1950001,3300001,6950001,9000001,18000001,40000001},{0,97500,427500,636000,1536000,2796000,4796000}))*1.021,-2))</f>
        <v/>
      </c>
      <c r="AA1653" s="18">
        <f>MAX(0,ROUNDDOWN(M1653-J1653-430000-L1653-0,-3))</f>
        <v/>
      </c>
      <c r="AB1653" s="18">
        <f>MAX(0,ROUNDDOWN(M1653-J1653-430000-L1653-V1653,-3))</f>
        <v/>
      </c>
      <c r="AC1653" s="18">
        <f>IF(M1653&lt;=450000,0,MAX(0,ROUNDDOWN(AA1653*0.06-MIN(50000,AA1653)*0.03,-2))+MAX(0,ROUNDDOWN(AA1653*0.04-MIN(50000,AA1653)*0.02,-2)))</f>
        <v/>
      </c>
      <c r="AD1653" s="18">
        <f>IF(M1653&lt;=450000,0,MAX(0,ROUNDDOWN(AB1653*0.06-MIN(50000,AB1653)*0.03,-2))+MAX(0,ROUNDDOWN(AB1653*0.04-MIN(50000,AB1653)*0.02,-2)))</f>
        <v/>
      </c>
      <c r="AE1653" s="18">
        <f>Y1653-Z1653</f>
        <v/>
      </c>
      <c r="AF1653" s="18">
        <f>AC1653-AD1653</f>
        <v/>
      </c>
      <c r="AG1653" s="18">
        <f>AE1653+AF1653</f>
        <v/>
      </c>
      <c r="AH1653" s="20">
        <f>IF(W1653&lt;=0,0,LOOKUP(W1653,{0,1950001,3300001,6950001,9000001,18000001,40000001},{0.05,0.1,0.2,0.23,0.33,0.4,0.45}))</f>
        <v/>
      </c>
    </row>
    <row r="1654">
      <c r="A1654" t="inlineStr">
        <is>
          <t>1万円刻み 一般8万円</t>
        </is>
      </c>
      <c r="B1654" s="18">
        <f>'4_1万円刻み'!$A$525</f>
        <v/>
      </c>
      <c r="C1654" s="19" t="n">
        <v>2026</v>
      </c>
      <c r="D1654" t="inlineStr">
        <is>
          <t>いいえ</t>
        </is>
      </c>
      <c r="E1654" s="18" t="n">
        <v>80000</v>
      </c>
      <c r="F1654" s="18" t="n">
        <v>0</v>
      </c>
      <c r="G1654" s="18" t="n">
        <v>0</v>
      </c>
      <c r="H1654" s="18" t="n">
        <v>0</v>
      </c>
      <c r="I1654" s="18" t="n">
        <v>0</v>
      </c>
      <c r="J1654" s="18">
        <f>ROUND(MIN(B1654/12,650000)*12*0.0915+MIN(B1654/12,1390000)*12*(0.0504+0)+B1654*0.005,0)</f>
        <v/>
      </c>
      <c r="K1654" s="18" t="n">
        <v>0</v>
      </c>
      <c r="L1654" s="18" t="n">
        <v>0</v>
      </c>
      <c r="M1654" s="18">
        <f>ROUND(IF(C1654&gt;=2026,IF(B1654&lt;741000,0,IF(B1654&lt;2191000,B1654-740000,IF(B1654&lt;2193000,1451000,IF(B1654&lt;2196000,1453000,IF(B1654&lt;2200000,1456000,IF(B1654&lt;3600000,ROUNDDOWN(B1654/4,-3)*2.8-80000,IF(B1654&lt;6600000,ROUNDDOWN(B1654/4,-3)*3.2-440000,IF(B1654&lt;8500000,ROUNDDOWN(B1654*0.9,0)-1100000,B1654-1950000)))))))),IF(B1654&lt;651000,0,IF(B1654&lt;1900000,B1654-650000,IF(B1654&lt;3600000,ROUNDDOWN(B1654/4,-3)*2.8-80000,IF(B1654&lt;6600000,ROUNDDOWN(B1654/4,-3)*3.2-440000,IF(B1654&lt;8500000,ROUNDDOWN(B1654*0.9,0)-1100000,B1654-1950000)))))),0)</f>
        <v/>
      </c>
      <c r="N1654" s="18">
        <f>IF(M1654&gt;23500000,NA(),IF(C1654&gt;=2026,IF(M1654&lt;=4890000,1040000,IF(M1654&lt;=6550000,670000,620000)),IF(M1654&lt;=1320000,950000,IF(M1654&lt;=3360000,880000,IF(M1654&lt;=4890000,680000,IF(M1654&lt;=6550000,630000,580000))))))</f>
        <v/>
      </c>
      <c r="O1654" s="18">
        <f>IF(F1654&lt;=0,IF(AND(D1654="はい",C1654&gt;=2026,C1654&lt;=2027),IF(E1654&lt;=0,0,IF(E1654&lt;=30000,E1654,IF(E1654&lt;=60000,ROUNDUP(E1654/2,0)+15000,IF(E1654&lt;=120000,ROUNDUP(E1654/4,0)+30000,60000)))),IF(E1654&lt;=0,0,IF(E1654&lt;=20000,E1654,IF(E1654&lt;=40000,ROUNDUP(E1654/2,0)+10000,IF(E1654&lt;=80000,ROUNDUP(E1654/4,0)+20000,40000))))),IF(E1654&lt;=0,IF(F1654&lt;=0,0,IF(F1654&lt;=25000,F1654,IF(F1654&lt;=50000,ROUNDUP(F1654/2,0)+12500,IF(F1654&lt;=100000,ROUNDUP(F1654/4,0)+25000,50000)))),MAX(IF(F1654&lt;=0,0,IF(F1654&lt;=25000,F1654,IF(F1654&lt;=50000,ROUNDUP(F1654/2,0)+12500,IF(F1654&lt;=100000,ROUNDUP(F1654/4,0)+25000,50000)))),MIN(IF(AND(D1654="はい",C1654&gt;=2026,C1654&lt;=2027),IF(E1654&lt;=0,0,IF(E1654&lt;=30000,E1654,IF(E1654&lt;=60000,ROUNDUP(E1654/2,0)+15000,IF(E1654&lt;=120000,ROUNDUP(E1654/4,0)+30000,60000)))),IF(E1654&lt;=0,0,IF(E1654&lt;=20000,E1654,IF(E1654&lt;=40000,ROUNDUP(E1654/2,0)+10000,IF(E1654&lt;=80000,ROUNDUP(E1654/4,0)+20000,40000)))))+IF(F1654&lt;=0,0,IF(F1654&lt;=25000,F1654,IF(F1654&lt;=50000,ROUNDUP(F1654/2,0)+12500,IF(F1654&lt;=100000,ROUNDUP(F1654/4,0)+25000,50000)))),IF(AND(D1654="はい",C1654&gt;=2026,C1654&lt;=2027),60000,40000)))))</f>
        <v/>
      </c>
      <c r="P1654" s="18">
        <f>IF(G1654&lt;=0,0,IF(G1654&lt;=20000,G1654,IF(G1654&lt;=40000,ROUNDUP(G1654/2,0)+10000,IF(G1654&lt;=80000,ROUNDUP(G1654/4,0)+20000,40000))))</f>
        <v/>
      </c>
      <c r="Q1654" s="18">
        <f>IF(I1654&lt;=0,IF(H1654&lt;=0,0,IF(H1654&lt;=20000,H1654,IF(H1654&lt;=40000,ROUNDUP(H1654/2,0)+10000,IF(H1654&lt;=80000,ROUNDUP(H1654/4,0)+20000,40000)))),IF(H1654&lt;=0,IF(I1654&lt;=0,0,IF(I1654&lt;=25000,I1654,IF(I1654&lt;=50000,ROUNDUP(I1654/2,0)+12500,IF(I1654&lt;=100000,ROUNDUP(I1654/4,0)+25000,50000)))),MAX(IF(I1654&lt;=0,0,IF(I1654&lt;=25000,I1654,IF(I1654&lt;=50000,ROUNDUP(I1654/2,0)+12500,IF(I1654&lt;=100000,ROUNDUP(I1654/4,0)+25000,50000)))),MIN(IF(H1654&lt;=0,0,IF(H1654&lt;=20000,H1654,IF(H1654&lt;=40000,ROUNDUP(H1654/2,0)+10000,IF(H1654&lt;=80000,ROUNDUP(H1654/4,0)+20000,40000))))+IF(I1654&lt;=0,0,IF(I1654&lt;=25000,I1654,IF(I1654&lt;=50000,ROUNDUP(I1654/2,0)+12500,IF(I1654&lt;=100000,ROUNDUP(I1654/4,0)+25000,50000)))),40000))))</f>
        <v/>
      </c>
      <c r="R1654" s="18">
        <f>MIN(120000,O1654+P1654+Q1654)</f>
        <v/>
      </c>
      <c r="S1654" s="18">
        <f>IF(F1654&lt;=0,IF(E1654&lt;=0,0,IF(E1654&lt;=12000,E1654,IF(E1654&lt;=32000,ROUNDUP(E1654/2,0)+6000,IF(E1654&lt;=56000,ROUNDUP(E1654/4,0)+14000,28000)))),IF(E1654&lt;=0,IF(F1654&lt;=0,0,IF(F1654&lt;=15000,F1654,IF(F1654&lt;=40000,ROUNDUP(F1654/2,0)+7500,IF(F1654&lt;=70000,ROUNDUP(F1654/4,0)+17500,35000)))),MAX(IF(F1654&lt;=0,0,IF(F1654&lt;=15000,F1654,IF(F1654&lt;=40000,ROUNDUP(F1654/2,0)+7500,IF(F1654&lt;=70000,ROUNDUP(F1654/4,0)+17500,35000)))),MIN(IF(E1654&lt;=0,0,IF(E1654&lt;=12000,E1654,IF(E1654&lt;=32000,ROUNDUP(E1654/2,0)+6000,IF(E1654&lt;=56000,ROUNDUP(E1654/4,0)+14000,28000))))+IF(F1654&lt;=0,0,IF(F1654&lt;=15000,F1654,IF(F1654&lt;=40000,ROUNDUP(F1654/2,0)+7500,IF(F1654&lt;=70000,ROUNDUP(F1654/4,0)+17500,35000)))),28000))))</f>
        <v/>
      </c>
      <c r="T1654" s="18">
        <f>IF(G1654&lt;=0,0,IF(G1654&lt;=12000,G1654,IF(G1654&lt;=32000,ROUNDUP(G1654/2,0)+6000,IF(G1654&lt;=56000,ROUNDUP(G1654/4,0)+14000,28000))))</f>
        <v/>
      </c>
      <c r="U1654" s="18">
        <f>IF(I1654&lt;=0,IF(H1654&lt;=0,0,IF(H1654&lt;=12000,H1654,IF(H1654&lt;=32000,ROUNDUP(H1654/2,0)+6000,IF(H1654&lt;=56000,ROUNDUP(H1654/4,0)+14000,28000)))),IF(H1654&lt;=0,IF(I1654&lt;=0,0,IF(I1654&lt;=15000,I1654,IF(I1654&lt;=40000,ROUNDUP(I1654/2,0)+7500,IF(I1654&lt;=70000,ROUNDUP(I1654/4,0)+17500,35000)))),MAX(IF(I1654&lt;=0,0,IF(I1654&lt;=15000,I1654,IF(I1654&lt;=40000,ROUNDUP(I1654/2,0)+7500,IF(I1654&lt;=70000,ROUNDUP(I1654/4,0)+17500,35000)))),MIN(IF(H1654&lt;=0,0,IF(H1654&lt;=12000,H1654,IF(H1654&lt;=32000,ROUNDUP(H1654/2,0)+6000,IF(H1654&lt;=56000,ROUNDUP(H1654/4,0)+14000,28000))))+IF(I1654&lt;=0,0,IF(I1654&lt;=15000,I1654,IF(I1654&lt;=40000,ROUNDUP(I1654/2,0)+7500,IF(I1654&lt;=70000,ROUNDUP(I1654/4,0)+17500,35000)))),28000))))</f>
        <v/>
      </c>
      <c r="V1654" s="18">
        <f>MIN(70000,S1654+T1654+U1654)</f>
        <v/>
      </c>
      <c r="W1654" s="18">
        <f>MAX(0,ROUNDDOWN(M1654-J1654-N1654-K1654-0,-3))</f>
        <v/>
      </c>
      <c r="X1654" s="18">
        <f>MAX(0,ROUNDDOWN(M1654-J1654-N1654-K1654-R1654,-3))</f>
        <v/>
      </c>
      <c r="Y1654" s="18">
        <f>IF(W1654&lt;=0,0,ROUNDDOWN((W1654*LOOKUP(W1654,{0,1950001,3300001,6950001,9000001,18000001,40000001},{0.05,0.1,0.2,0.23,0.33,0.4,0.45})-LOOKUP(W1654,{0,1950001,3300001,6950001,9000001,18000001,40000001},{0,97500,427500,636000,1536000,2796000,4796000}))*1.021,-2))</f>
        <v/>
      </c>
      <c r="Z1654" s="18">
        <f>IF(X1654&lt;=0,0,ROUNDDOWN((X1654*LOOKUP(X1654,{0,1950001,3300001,6950001,9000001,18000001,40000001},{0.05,0.1,0.2,0.23,0.33,0.4,0.45})-LOOKUP(X1654,{0,1950001,3300001,6950001,9000001,18000001,40000001},{0,97500,427500,636000,1536000,2796000,4796000}))*1.021,-2))</f>
        <v/>
      </c>
      <c r="AA1654" s="18">
        <f>MAX(0,ROUNDDOWN(M1654-J1654-430000-L1654-0,-3))</f>
        <v/>
      </c>
      <c r="AB1654" s="18">
        <f>MAX(0,ROUNDDOWN(M1654-J1654-430000-L1654-V1654,-3))</f>
        <v/>
      </c>
      <c r="AC1654" s="18">
        <f>IF(M1654&lt;=450000,0,MAX(0,ROUNDDOWN(AA1654*0.06-MIN(50000,AA1654)*0.03,-2))+MAX(0,ROUNDDOWN(AA1654*0.04-MIN(50000,AA1654)*0.02,-2)))</f>
        <v/>
      </c>
      <c r="AD1654" s="18">
        <f>IF(M1654&lt;=450000,0,MAX(0,ROUNDDOWN(AB1654*0.06-MIN(50000,AB1654)*0.03,-2))+MAX(0,ROUNDDOWN(AB1654*0.04-MIN(50000,AB1654)*0.02,-2)))</f>
        <v/>
      </c>
      <c r="AE1654" s="18">
        <f>Y1654-Z1654</f>
        <v/>
      </c>
      <c r="AF1654" s="18">
        <f>AC1654-AD1654</f>
        <v/>
      </c>
      <c r="AG1654" s="18">
        <f>AE1654+AF1654</f>
        <v/>
      </c>
      <c r="AH1654" s="20">
        <f>IF(W1654&lt;=0,0,LOOKUP(W1654,{0,1950001,3300001,6950001,9000001,18000001,40000001},{0.05,0.1,0.2,0.23,0.33,0.4,0.45}))</f>
        <v/>
      </c>
    </row>
    <row r="1655">
      <c r="A1655" t="inlineStr">
        <is>
          <t>1万円刻み 特例あり一般12万円</t>
        </is>
      </c>
      <c r="B1655" s="18">
        <f>'4_1万円刻み'!$A$525</f>
        <v/>
      </c>
      <c r="C1655" s="19" t="n">
        <v>2026</v>
      </c>
      <c r="D1655" t="inlineStr">
        <is>
          <t>はい</t>
        </is>
      </c>
      <c r="E1655" s="18" t="n">
        <v>120000</v>
      </c>
      <c r="F1655" s="18" t="n">
        <v>0</v>
      </c>
      <c r="G1655" s="18" t="n">
        <v>0</v>
      </c>
      <c r="H1655" s="18" t="n">
        <v>0</v>
      </c>
      <c r="I1655" s="18" t="n">
        <v>0</v>
      </c>
      <c r="J1655" s="18">
        <f>ROUND(MIN(B1655/12,650000)*12*0.0915+MIN(B1655/12,1390000)*12*(0.0504+0)+B1655*0.005,0)</f>
        <v/>
      </c>
      <c r="K1655" s="18" t="n">
        <v>0</v>
      </c>
      <c r="L1655" s="18" t="n">
        <v>0</v>
      </c>
      <c r="M1655" s="18">
        <f>ROUND(IF(C1655&gt;=2026,IF(B1655&lt;741000,0,IF(B1655&lt;2191000,B1655-740000,IF(B1655&lt;2193000,1451000,IF(B1655&lt;2196000,1453000,IF(B1655&lt;2200000,1456000,IF(B1655&lt;3600000,ROUNDDOWN(B1655/4,-3)*2.8-80000,IF(B1655&lt;6600000,ROUNDDOWN(B1655/4,-3)*3.2-440000,IF(B1655&lt;8500000,ROUNDDOWN(B1655*0.9,0)-1100000,B1655-1950000)))))))),IF(B1655&lt;651000,0,IF(B1655&lt;1900000,B1655-650000,IF(B1655&lt;3600000,ROUNDDOWN(B1655/4,-3)*2.8-80000,IF(B1655&lt;6600000,ROUNDDOWN(B1655/4,-3)*3.2-440000,IF(B1655&lt;8500000,ROUNDDOWN(B1655*0.9,0)-1100000,B1655-1950000)))))),0)</f>
        <v/>
      </c>
      <c r="N1655" s="18">
        <f>IF(M1655&gt;23500000,NA(),IF(C1655&gt;=2026,IF(M1655&lt;=4890000,1040000,IF(M1655&lt;=6550000,670000,620000)),IF(M1655&lt;=1320000,950000,IF(M1655&lt;=3360000,880000,IF(M1655&lt;=4890000,680000,IF(M1655&lt;=6550000,630000,580000))))))</f>
        <v/>
      </c>
      <c r="O1655" s="18">
        <f>IF(F1655&lt;=0,IF(AND(D1655="はい",C1655&gt;=2026,C1655&lt;=2027),IF(E1655&lt;=0,0,IF(E1655&lt;=30000,E1655,IF(E1655&lt;=60000,ROUNDUP(E1655/2,0)+15000,IF(E1655&lt;=120000,ROUNDUP(E1655/4,0)+30000,60000)))),IF(E1655&lt;=0,0,IF(E1655&lt;=20000,E1655,IF(E1655&lt;=40000,ROUNDUP(E1655/2,0)+10000,IF(E1655&lt;=80000,ROUNDUP(E1655/4,0)+20000,40000))))),IF(E1655&lt;=0,IF(F1655&lt;=0,0,IF(F1655&lt;=25000,F1655,IF(F1655&lt;=50000,ROUNDUP(F1655/2,0)+12500,IF(F1655&lt;=100000,ROUNDUP(F1655/4,0)+25000,50000)))),MAX(IF(F1655&lt;=0,0,IF(F1655&lt;=25000,F1655,IF(F1655&lt;=50000,ROUNDUP(F1655/2,0)+12500,IF(F1655&lt;=100000,ROUNDUP(F1655/4,0)+25000,50000)))),MIN(IF(AND(D1655="はい",C1655&gt;=2026,C1655&lt;=2027),IF(E1655&lt;=0,0,IF(E1655&lt;=30000,E1655,IF(E1655&lt;=60000,ROUNDUP(E1655/2,0)+15000,IF(E1655&lt;=120000,ROUNDUP(E1655/4,0)+30000,60000)))),IF(E1655&lt;=0,0,IF(E1655&lt;=20000,E1655,IF(E1655&lt;=40000,ROUNDUP(E1655/2,0)+10000,IF(E1655&lt;=80000,ROUNDUP(E1655/4,0)+20000,40000)))))+IF(F1655&lt;=0,0,IF(F1655&lt;=25000,F1655,IF(F1655&lt;=50000,ROUNDUP(F1655/2,0)+12500,IF(F1655&lt;=100000,ROUNDUP(F1655/4,0)+25000,50000)))),IF(AND(D1655="はい",C1655&gt;=2026,C1655&lt;=2027),60000,40000)))))</f>
        <v/>
      </c>
      <c r="P1655" s="18">
        <f>IF(G1655&lt;=0,0,IF(G1655&lt;=20000,G1655,IF(G1655&lt;=40000,ROUNDUP(G1655/2,0)+10000,IF(G1655&lt;=80000,ROUNDUP(G1655/4,0)+20000,40000))))</f>
        <v/>
      </c>
      <c r="Q1655" s="18">
        <f>IF(I1655&lt;=0,IF(H1655&lt;=0,0,IF(H1655&lt;=20000,H1655,IF(H1655&lt;=40000,ROUNDUP(H1655/2,0)+10000,IF(H1655&lt;=80000,ROUNDUP(H1655/4,0)+20000,40000)))),IF(H1655&lt;=0,IF(I1655&lt;=0,0,IF(I1655&lt;=25000,I1655,IF(I1655&lt;=50000,ROUNDUP(I1655/2,0)+12500,IF(I1655&lt;=100000,ROUNDUP(I1655/4,0)+25000,50000)))),MAX(IF(I1655&lt;=0,0,IF(I1655&lt;=25000,I1655,IF(I1655&lt;=50000,ROUNDUP(I1655/2,0)+12500,IF(I1655&lt;=100000,ROUNDUP(I1655/4,0)+25000,50000)))),MIN(IF(H1655&lt;=0,0,IF(H1655&lt;=20000,H1655,IF(H1655&lt;=40000,ROUNDUP(H1655/2,0)+10000,IF(H1655&lt;=80000,ROUNDUP(H1655/4,0)+20000,40000))))+IF(I1655&lt;=0,0,IF(I1655&lt;=25000,I1655,IF(I1655&lt;=50000,ROUNDUP(I1655/2,0)+12500,IF(I1655&lt;=100000,ROUNDUP(I1655/4,0)+25000,50000)))),40000))))</f>
        <v/>
      </c>
      <c r="R1655" s="18">
        <f>MIN(120000,O1655+P1655+Q1655)</f>
        <v/>
      </c>
      <c r="S1655" s="18">
        <f>IF(F1655&lt;=0,IF(E1655&lt;=0,0,IF(E1655&lt;=12000,E1655,IF(E1655&lt;=32000,ROUNDUP(E1655/2,0)+6000,IF(E1655&lt;=56000,ROUNDUP(E1655/4,0)+14000,28000)))),IF(E1655&lt;=0,IF(F1655&lt;=0,0,IF(F1655&lt;=15000,F1655,IF(F1655&lt;=40000,ROUNDUP(F1655/2,0)+7500,IF(F1655&lt;=70000,ROUNDUP(F1655/4,0)+17500,35000)))),MAX(IF(F1655&lt;=0,0,IF(F1655&lt;=15000,F1655,IF(F1655&lt;=40000,ROUNDUP(F1655/2,0)+7500,IF(F1655&lt;=70000,ROUNDUP(F1655/4,0)+17500,35000)))),MIN(IF(E1655&lt;=0,0,IF(E1655&lt;=12000,E1655,IF(E1655&lt;=32000,ROUNDUP(E1655/2,0)+6000,IF(E1655&lt;=56000,ROUNDUP(E1655/4,0)+14000,28000))))+IF(F1655&lt;=0,0,IF(F1655&lt;=15000,F1655,IF(F1655&lt;=40000,ROUNDUP(F1655/2,0)+7500,IF(F1655&lt;=70000,ROUNDUP(F1655/4,0)+17500,35000)))),28000))))</f>
        <v/>
      </c>
      <c r="T1655" s="18">
        <f>IF(G1655&lt;=0,0,IF(G1655&lt;=12000,G1655,IF(G1655&lt;=32000,ROUNDUP(G1655/2,0)+6000,IF(G1655&lt;=56000,ROUNDUP(G1655/4,0)+14000,28000))))</f>
        <v/>
      </c>
      <c r="U1655" s="18">
        <f>IF(I1655&lt;=0,IF(H1655&lt;=0,0,IF(H1655&lt;=12000,H1655,IF(H1655&lt;=32000,ROUNDUP(H1655/2,0)+6000,IF(H1655&lt;=56000,ROUNDUP(H1655/4,0)+14000,28000)))),IF(H1655&lt;=0,IF(I1655&lt;=0,0,IF(I1655&lt;=15000,I1655,IF(I1655&lt;=40000,ROUNDUP(I1655/2,0)+7500,IF(I1655&lt;=70000,ROUNDUP(I1655/4,0)+17500,35000)))),MAX(IF(I1655&lt;=0,0,IF(I1655&lt;=15000,I1655,IF(I1655&lt;=40000,ROUNDUP(I1655/2,0)+7500,IF(I1655&lt;=70000,ROUNDUP(I1655/4,0)+17500,35000)))),MIN(IF(H1655&lt;=0,0,IF(H1655&lt;=12000,H1655,IF(H1655&lt;=32000,ROUNDUP(H1655/2,0)+6000,IF(H1655&lt;=56000,ROUNDUP(H1655/4,0)+14000,28000))))+IF(I1655&lt;=0,0,IF(I1655&lt;=15000,I1655,IF(I1655&lt;=40000,ROUNDUP(I1655/2,0)+7500,IF(I1655&lt;=70000,ROUNDUP(I1655/4,0)+17500,35000)))),28000))))</f>
        <v/>
      </c>
      <c r="V1655" s="18">
        <f>MIN(70000,S1655+T1655+U1655)</f>
        <v/>
      </c>
      <c r="W1655" s="18">
        <f>MAX(0,ROUNDDOWN(M1655-J1655-N1655-K1655-0,-3))</f>
        <v/>
      </c>
      <c r="X1655" s="18">
        <f>MAX(0,ROUNDDOWN(M1655-J1655-N1655-K1655-R1655,-3))</f>
        <v/>
      </c>
      <c r="Y1655" s="18">
        <f>IF(W1655&lt;=0,0,ROUNDDOWN((W1655*LOOKUP(W1655,{0,1950001,3300001,6950001,9000001,18000001,40000001},{0.05,0.1,0.2,0.23,0.33,0.4,0.45})-LOOKUP(W1655,{0,1950001,3300001,6950001,9000001,18000001,40000001},{0,97500,427500,636000,1536000,2796000,4796000}))*1.021,-2))</f>
        <v/>
      </c>
      <c r="Z1655" s="18">
        <f>IF(X1655&lt;=0,0,ROUNDDOWN((X1655*LOOKUP(X1655,{0,1950001,3300001,6950001,9000001,18000001,40000001},{0.05,0.1,0.2,0.23,0.33,0.4,0.45})-LOOKUP(X1655,{0,1950001,3300001,6950001,9000001,18000001,40000001},{0,97500,427500,636000,1536000,2796000,4796000}))*1.021,-2))</f>
        <v/>
      </c>
      <c r="AA1655" s="18">
        <f>MAX(0,ROUNDDOWN(M1655-J1655-430000-L1655-0,-3))</f>
        <v/>
      </c>
      <c r="AB1655" s="18">
        <f>MAX(0,ROUNDDOWN(M1655-J1655-430000-L1655-V1655,-3))</f>
        <v/>
      </c>
      <c r="AC1655" s="18">
        <f>IF(M1655&lt;=450000,0,MAX(0,ROUNDDOWN(AA1655*0.06-MIN(50000,AA1655)*0.03,-2))+MAX(0,ROUNDDOWN(AA1655*0.04-MIN(50000,AA1655)*0.02,-2)))</f>
        <v/>
      </c>
      <c r="AD1655" s="18">
        <f>IF(M1655&lt;=450000,0,MAX(0,ROUNDDOWN(AB1655*0.06-MIN(50000,AB1655)*0.03,-2))+MAX(0,ROUNDDOWN(AB1655*0.04-MIN(50000,AB1655)*0.02,-2)))</f>
        <v/>
      </c>
      <c r="AE1655" s="18">
        <f>Y1655-Z1655</f>
        <v/>
      </c>
      <c r="AF1655" s="18">
        <f>AC1655-AD1655</f>
        <v/>
      </c>
      <c r="AG1655" s="18">
        <f>AE1655+AF1655</f>
        <v/>
      </c>
      <c r="AH1655" s="20">
        <f>IF(W1655&lt;=0,0,LOOKUP(W1655,{0,1950001,3300001,6950001,9000001,18000001,40000001},{0.05,0.1,0.2,0.23,0.33,0.4,0.45}))</f>
        <v/>
      </c>
    </row>
    <row r="1656">
      <c r="A1656" t="inlineStr">
        <is>
          <t>1万円刻み 3区分8万円ずつ</t>
        </is>
      </c>
      <c r="B1656" s="18">
        <f>'4_1万円刻み'!$A$526</f>
        <v/>
      </c>
      <c r="C1656" s="19" t="n">
        <v>2026</v>
      </c>
      <c r="D1656" t="inlineStr">
        <is>
          <t>いいえ</t>
        </is>
      </c>
      <c r="E1656" s="18" t="n">
        <v>80000</v>
      </c>
      <c r="F1656" s="18" t="n">
        <v>0</v>
      </c>
      <c r="G1656" s="18" t="n">
        <v>80000</v>
      </c>
      <c r="H1656" s="18" t="n">
        <v>80000</v>
      </c>
      <c r="I1656" s="18" t="n">
        <v>0</v>
      </c>
      <c r="J1656" s="18">
        <f>ROUND(MIN(B1656/12,650000)*12*0.0915+MIN(B1656/12,1390000)*12*(0.0504+0)+B1656*0.005,0)</f>
        <v/>
      </c>
      <c r="K1656" s="18" t="n">
        <v>0</v>
      </c>
      <c r="L1656" s="18" t="n">
        <v>0</v>
      </c>
      <c r="M1656" s="18">
        <f>ROUND(IF(C1656&gt;=2026,IF(B1656&lt;741000,0,IF(B1656&lt;2191000,B1656-740000,IF(B1656&lt;2193000,1451000,IF(B1656&lt;2196000,1453000,IF(B1656&lt;2200000,1456000,IF(B1656&lt;3600000,ROUNDDOWN(B1656/4,-3)*2.8-80000,IF(B1656&lt;6600000,ROUNDDOWN(B1656/4,-3)*3.2-440000,IF(B1656&lt;8500000,ROUNDDOWN(B1656*0.9,0)-1100000,B1656-1950000)))))))),IF(B1656&lt;651000,0,IF(B1656&lt;1900000,B1656-650000,IF(B1656&lt;3600000,ROUNDDOWN(B1656/4,-3)*2.8-80000,IF(B1656&lt;6600000,ROUNDDOWN(B1656/4,-3)*3.2-440000,IF(B1656&lt;8500000,ROUNDDOWN(B1656*0.9,0)-1100000,B1656-1950000)))))),0)</f>
        <v/>
      </c>
      <c r="N1656" s="18">
        <f>IF(M1656&gt;23500000,NA(),IF(C1656&gt;=2026,IF(M1656&lt;=4890000,1040000,IF(M1656&lt;=6550000,670000,620000)),IF(M1656&lt;=1320000,950000,IF(M1656&lt;=3360000,880000,IF(M1656&lt;=4890000,680000,IF(M1656&lt;=6550000,630000,580000))))))</f>
        <v/>
      </c>
      <c r="O1656" s="18">
        <f>IF(F1656&lt;=0,IF(AND(D1656="はい",C1656&gt;=2026,C1656&lt;=2027),IF(E1656&lt;=0,0,IF(E1656&lt;=30000,E1656,IF(E1656&lt;=60000,ROUNDUP(E1656/2,0)+15000,IF(E1656&lt;=120000,ROUNDUP(E1656/4,0)+30000,60000)))),IF(E1656&lt;=0,0,IF(E1656&lt;=20000,E1656,IF(E1656&lt;=40000,ROUNDUP(E1656/2,0)+10000,IF(E1656&lt;=80000,ROUNDUP(E1656/4,0)+20000,40000))))),IF(E1656&lt;=0,IF(F1656&lt;=0,0,IF(F1656&lt;=25000,F1656,IF(F1656&lt;=50000,ROUNDUP(F1656/2,0)+12500,IF(F1656&lt;=100000,ROUNDUP(F1656/4,0)+25000,50000)))),MAX(IF(F1656&lt;=0,0,IF(F1656&lt;=25000,F1656,IF(F1656&lt;=50000,ROUNDUP(F1656/2,0)+12500,IF(F1656&lt;=100000,ROUNDUP(F1656/4,0)+25000,50000)))),MIN(IF(AND(D1656="はい",C1656&gt;=2026,C1656&lt;=2027),IF(E1656&lt;=0,0,IF(E1656&lt;=30000,E1656,IF(E1656&lt;=60000,ROUNDUP(E1656/2,0)+15000,IF(E1656&lt;=120000,ROUNDUP(E1656/4,0)+30000,60000)))),IF(E1656&lt;=0,0,IF(E1656&lt;=20000,E1656,IF(E1656&lt;=40000,ROUNDUP(E1656/2,0)+10000,IF(E1656&lt;=80000,ROUNDUP(E1656/4,0)+20000,40000)))))+IF(F1656&lt;=0,0,IF(F1656&lt;=25000,F1656,IF(F1656&lt;=50000,ROUNDUP(F1656/2,0)+12500,IF(F1656&lt;=100000,ROUNDUP(F1656/4,0)+25000,50000)))),IF(AND(D1656="はい",C1656&gt;=2026,C1656&lt;=2027),60000,40000)))))</f>
        <v/>
      </c>
      <c r="P1656" s="18">
        <f>IF(G1656&lt;=0,0,IF(G1656&lt;=20000,G1656,IF(G1656&lt;=40000,ROUNDUP(G1656/2,0)+10000,IF(G1656&lt;=80000,ROUNDUP(G1656/4,0)+20000,40000))))</f>
        <v/>
      </c>
      <c r="Q1656" s="18">
        <f>IF(I1656&lt;=0,IF(H1656&lt;=0,0,IF(H1656&lt;=20000,H1656,IF(H1656&lt;=40000,ROUNDUP(H1656/2,0)+10000,IF(H1656&lt;=80000,ROUNDUP(H1656/4,0)+20000,40000)))),IF(H1656&lt;=0,IF(I1656&lt;=0,0,IF(I1656&lt;=25000,I1656,IF(I1656&lt;=50000,ROUNDUP(I1656/2,0)+12500,IF(I1656&lt;=100000,ROUNDUP(I1656/4,0)+25000,50000)))),MAX(IF(I1656&lt;=0,0,IF(I1656&lt;=25000,I1656,IF(I1656&lt;=50000,ROUNDUP(I1656/2,0)+12500,IF(I1656&lt;=100000,ROUNDUP(I1656/4,0)+25000,50000)))),MIN(IF(H1656&lt;=0,0,IF(H1656&lt;=20000,H1656,IF(H1656&lt;=40000,ROUNDUP(H1656/2,0)+10000,IF(H1656&lt;=80000,ROUNDUP(H1656/4,0)+20000,40000))))+IF(I1656&lt;=0,0,IF(I1656&lt;=25000,I1656,IF(I1656&lt;=50000,ROUNDUP(I1656/2,0)+12500,IF(I1656&lt;=100000,ROUNDUP(I1656/4,0)+25000,50000)))),40000))))</f>
        <v/>
      </c>
      <c r="R1656" s="18">
        <f>MIN(120000,O1656+P1656+Q1656)</f>
        <v/>
      </c>
      <c r="S1656" s="18">
        <f>IF(F1656&lt;=0,IF(E1656&lt;=0,0,IF(E1656&lt;=12000,E1656,IF(E1656&lt;=32000,ROUNDUP(E1656/2,0)+6000,IF(E1656&lt;=56000,ROUNDUP(E1656/4,0)+14000,28000)))),IF(E1656&lt;=0,IF(F1656&lt;=0,0,IF(F1656&lt;=15000,F1656,IF(F1656&lt;=40000,ROUNDUP(F1656/2,0)+7500,IF(F1656&lt;=70000,ROUNDUP(F1656/4,0)+17500,35000)))),MAX(IF(F1656&lt;=0,0,IF(F1656&lt;=15000,F1656,IF(F1656&lt;=40000,ROUNDUP(F1656/2,0)+7500,IF(F1656&lt;=70000,ROUNDUP(F1656/4,0)+17500,35000)))),MIN(IF(E1656&lt;=0,0,IF(E1656&lt;=12000,E1656,IF(E1656&lt;=32000,ROUNDUP(E1656/2,0)+6000,IF(E1656&lt;=56000,ROUNDUP(E1656/4,0)+14000,28000))))+IF(F1656&lt;=0,0,IF(F1656&lt;=15000,F1656,IF(F1656&lt;=40000,ROUNDUP(F1656/2,0)+7500,IF(F1656&lt;=70000,ROUNDUP(F1656/4,0)+17500,35000)))),28000))))</f>
        <v/>
      </c>
      <c r="T1656" s="18">
        <f>IF(G1656&lt;=0,0,IF(G1656&lt;=12000,G1656,IF(G1656&lt;=32000,ROUNDUP(G1656/2,0)+6000,IF(G1656&lt;=56000,ROUNDUP(G1656/4,0)+14000,28000))))</f>
        <v/>
      </c>
      <c r="U1656" s="18">
        <f>IF(I1656&lt;=0,IF(H1656&lt;=0,0,IF(H1656&lt;=12000,H1656,IF(H1656&lt;=32000,ROUNDUP(H1656/2,0)+6000,IF(H1656&lt;=56000,ROUNDUP(H1656/4,0)+14000,28000)))),IF(H1656&lt;=0,IF(I1656&lt;=0,0,IF(I1656&lt;=15000,I1656,IF(I1656&lt;=40000,ROUNDUP(I1656/2,0)+7500,IF(I1656&lt;=70000,ROUNDUP(I1656/4,0)+17500,35000)))),MAX(IF(I1656&lt;=0,0,IF(I1656&lt;=15000,I1656,IF(I1656&lt;=40000,ROUNDUP(I1656/2,0)+7500,IF(I1656&lt;=70000,ROUNDUP(I1656/4,0)+17500,35000)))),MIN(IF(H1656&lt;=0,0,IF(H1656&lt;=12000,H1656,IF(H1656&lt;=32000,ROUNDUP(H1656/2,0)+6000,IF(H1656&lt;=56000,ROUNDUP(H1656/4,0)+14000,28000))))+IF(I1656&lt;=0,0,IF(I1656&lt;=15000,I1656,IF(I1656&lt;=40000,ROUNDUP(I1656/2,0)+7500,IF(I1656&lt;=70000,ROUNDUP(I1656/4,0)+17500,35000)))),28000))))</f>
        <v/>
      </c>
      <c r="V1656" s="18">
        <f>MIN(70000,S1656+T1656+U1656)</f>
        <v/>
      </c>
      <c r="W1656" s="18">
        <f>MAX(0,ROUNDDOWN(M1656-J1656-N1656-K1656-0,-3))</f>
        <v/>
      </c>
      <c r="X1656" s="18">
        <f>MAX(0,ROUNDDOWN(M1656-J1656-N1656-K1656-R1656,-3))</f>
        <v/>
      </c>
      <c r="Y1656" s="18">
        <f>IF(W1656&lt;=0,0,ROUNDDOWN((W1656*LOOKUP(W1656,{0,1950001,3300001,6950001,9000001,18000001,40000001},{0.05,0.1,0.2,0.23,0.33,0.4,0.45})-LOOKUP(W1656,{0,1950001,3300001,6950001,9000001,18000001,40000001},{0,97500,427500,636000,1536000,2796000,4796000}))*1.021,-2))</f>
        <v/>
      </c>
      <c r="Z1656" s="18">
        <f>IF(X1656&lt;=0,0,ROUNDDOWN((X1656*LOOKUP(X1656,{0,1950001,3300001,6950001,9000001,18000001,40000001},{0.05,0.1,0.2,0.23,0.33,0.4,0.45})-LOOKUP(X1656,{0,1950001,3300001,6950001,9000001,18000001,40000001},{0,97500,427500,636000,1536000,2796000,4796000}))*1.021,-2))</f>
        <v/>
      </c>
      <c r="AA1656" s="18">
        <f>MAX(0,ROUNDDOWN(M1656-J1656-430000-L1656-0,-3))</f>
        <v/>
      </c>
      <c r="AB1656" s="18">
        <f>MAX(0,ROUNDDOWN(M1656-J1656-430000-L1656-V1656,-3))</f>
        <v/>
      </c>
      <c r="AC1656" s="18">
        <f>IF(M1656&lt;=450000,0,MAX(0,ROUNDDOWN(AA1656*0.06-MIN(50000,AA1656)*0.03,-2))+MAX(0,ROUNDDOWN(AA1656*0.04-MIN(50000,AA1656)*0.02,-2)))</f>
        <v/>
      </c>
      <c r="AD1656" s="18">
        <f>IF(M1656&lt;=450000,0,MAX(0,ROUNDDOWN(AB1656*0.06-MIN(50000,AB1656)*0.03,-2))+MAX(0,ROUNDDOWN(AB1656*0.04-MIN(50000,AB1656)*0.02,-2)))</f>
        <v/>
      </c>
      <c r="AE1656" s="18">
        <f>Y1656-Z1656</f>
        <v/>
      </c>
      <c r="AF1656" s="18">
        <f>AC1656-AD1656</f>
        <v/>
      </c>
      <c r="AG1656" s="18">
        <f>AE1656+AF1656</f>
        <v/>
      </c>
      <c r="AH1656" s="20">
        <f>IF(W1656&lt;=0,0,LOOKUP(W1656,{0,1950001,3300001,6950001,9000001,18000001,40000001},{0.05,0.1,0.2,0.23,0.33,0.4,0.45}))</f>
        <v/>
      </c>
    </row>
    <row r="1657">
      <c r="A1657" t="inlineStr">
        <is>
          <t>1万円刻み 一般8万円</t>
        </is>
      </c>
      <c r="B1657" s="18">
        <f>'4_1万円刻み'!$A$526</f>
        <v/>
      </c>
      <c r="C1657" s="19" t="n">
        <v>2026</v>
      </c>
      <c r="D1657" t="inlineStr">
        <is>
          <t>いいえ</t>
        </is>
      </c>
      <c r="E1657" s="18" t="n">
        <v>80000</v>
      </c>
      <c r="F1657" s="18" t="n">
        <v>0</v>
      </c>
      <c r="G1657" s="18" t="n">
        <v>0</v>
      </c>
      <c r="H1657" s="18" t="n">
        <v>0</v>
      </c>
      <c r="I1657" s="18" t="n">
        <v>0</v>
      </c>
      <c r="J1657" s="18">
        <f>ROUND(MIN(B1657/12,650000)*12*0.0915+MIN(B1657/12,1390000)*12*(0.0504+0)+B1657*0.005,0)</f>
        <v/>
      </c>
      <c r="K1657" s="18" t="n">
        <v>0</v>
      </c>
      <c r="L1657" s="18" t="n">
        <v>0</v>
      </c>
      <c r="M1657" s="18">
        <f>ROUND(IF(C1657&gt;=2026,IF(B1657&lt;741000,0,IF(B1657&lt;2191000,B1657-740000,IF(B1657&lt;2193000,1451000,IF(B1657&lt;2196000,1453000,IF(B1657&lt;2200000,1456000,IF(B1657&lt;3600000,ROUNDDOWN(B1657/4,-3)*2.8-80000,IF(B1657&lt;6600000,ROUNDDOWN(B1657/4,-3)*3.2-440000,IF(B1657&lt;8500000,ROUNDDOWN(B1657*0.9,0)-1100000,B1657-1950000)))))))),IF(B1657&lt;651000,0,IF(B1657&lt;1900000,B1657-650000,IF(B1657&lt;3600000,ROUNDDOWN(B1657/4,-3)*2.8-80000,IF(B1657&lt;6600000,ROUNDDOWN(B1657/4,-3)*3.2-440000,IF(B1657&lt;8500000,ROUNDDOWN(B1657*0.9,0)-1100000,B1657-1950000)))))),0)</f>
        <v/>
      </c>
      <c r="N1657" s="18">
        <f>IF(M1657&gt;23500000,NA(),IF(C1657&gt;=2026,IF(M1657&lt;=4890000,1040000,IF(M1657&lt;=6550000,670000,620000)),IF(M1657&lt;=1320000,950000,IF(M1657&lt;=3360000,880000,IF(M1657&lt;=4890000,680000,IF(M1657&lt;=6550000,630000,580000))))))</f>
        <v/>
      </c>
      <c r="O1657" s="18">
        <f>IF(F1657&lt;=0,IF(AND(D1657="はい",C1657&gt;=2026,C1657&lt;=2027),IF(E1657&lt;=0,0,IF(E1657&lt;=30000,E1657,IF(E1657&lt;=60000,ROUNDUP(E1657/2,0)+15000,IF(E1657&lt;=120000,ROUNDUP(E1657/4,0)+30000,60000)))),IF(E1657&lt;=0,0,IF(E1657&lt;=20000,E1657,IF(E1657&lt;=40000,ROUNDUP(E1657/2,0)+10000,IF(E1657&lt;=80000,ROUNDUP(E1657/4,0)+20000,40000))))),IF(E1657&lt;=0,IF(F1657&lt;=0,0,IF(F1657&lt;=25000,F1657,IF(F1657&lt;=50000,ROUNDUP(F1657/2,0)+12500,IF(F1657&lt;=100000,ROUNDUP(F1657/4,0)+25000,50000)))),MAX(IF(F1657&lt;=0,0,IF(F1657&lt;=25000,F1657,IF(F1657&lt;=50000,ROUNDUP(F1657/2,0)+12500,IF(F1657&lt;=100000,ROUNDUP(F1657/4,0)+25000,50000)))),MIN(IF(AND(D1657="はい",C1657&gt;=2026,C1657&lt;=2027),IF(E1657&lt;=0,0,IF(E1657&lt;=30000,E1657,IF(E1657&lt;=60000,ROUNDUP(E1657/2,0)+15000,IF(E1657&lt;=120000,ROUNDUP(E1657/4,0)+30000,60000)))),IF(E1657&lt;=0,0,IF(E1657&lt;=20000,E1657,IF(E1657&lt;=40000,ROUNDUP(E1657/2,0)+10000,IF(E1657&lt;=80000,ROUNDUP(E1657/4,0)+20000,40000)))))+IF(F1657&lt;=0,0,IF(F1657&lt;=25000,F1657,IF(F1657&lt;=50000,ROUNDUP(F1657/2,0)+12500,IF(F1657&lt;=100000,ROUNDUP(F1657/4,0)+25000,50000)))),IF(AND(D1657="はい",C1657&gt;=2026,C1657&lt;=2027),60000,40000)))))</f>
        <v/>
      </c>
      <c r="P1657" s="18">
        <f>IF(G1657&lt;=0,0,IF(G1657&lt;=20000,G1657,IF(G1657&lt;=40000,ROUNDUP(G1657/2,0)+10000,IF(G1657&lt;=80000,ROUNDUP(G1657/4,0)+20000,40000))))</f>
        <v/>
      </c>
      <c r="Q1657" s="18">
        <f>IF(I1657&lt;=0,IF(H1657&lt;=0,0,IF(H1657&lt;=20000,H1657,IF(H1657&lt;=40000,ROUNDUP(H1657/2,0)+10000,IF(H1657&lt;=80000,ROUNDUP(H1657/4,0)+20000,40000)))),IF(H1657&lt;=0,IF(I1657&lt;=0,0,IF(I1657&lt;=25000,I1657,IF(I1657&lt;=50000,ROUNDUP(I1657/2,0)+12500,IF(I1657&lt;=100000,ROUNDUP(I1657/4,0)+25000,50000)))),MAX(IF(I1657&lt;=0,0,IF(I1657&lt;=25000,I1657,IF(I1657&lt;=50000,ROUNDUP(I1657/2,0)+12500,IF(I1657&lt;=100000,ROUNDUP(I1657/4,0)+25000,50000)))),MIN(IF(H1657&lt;=0,0,IF(H1657&lt;=20000,H1657,IF(H1657&lt;=40000,ROUNDUP(H1657/2,0)+10000,IF(H1657&lt;=80000,ROUNDUP(H1657/4,0)+20000,40000))))+IF(I1657&lt;=0,0,IF(I1657&lt;=25000,I1657,IF(I1657&lt;=50000,ROUNDUP(I1657/2,0)+12500,IF(I1657&lt;=100000,ROUNDUP(I1657/4,0)+25000,50000)))),40000))))</f>
        <v/>
      </c>
      <c r="R1657" s="18">
        <f>MIN(120000,O1657+P1657+Q1657)</f>
        <v/>
      </c>
      <c r="S1657" s="18">
        <f>IF(F1657&lt;=0,IF(E1657&lt;=0,0,IF(E1657&lt;=12000,E1657,IF(E1657&lt;=32000,ROUNDUP(E1657/2,0)+6000,IF(E1657&lt;=56000,ROUNDUP(E1657/4,0)+14000,28000)))),IF(E1657&lt;=0,IF(F1657&lt;=0,0,IF(F1657&lt;=15000,F1657,IF(F1657&lt;=40000,ROUNDUP(F1657/2,0)+7500,IF(F1657&lt;=70000,ROUNDUP(F1657/4,0)+17500,35000)))),MAX(IF(F1657&lt;=0,0,IF(F1657&lt;=15000,F1657,IF(F1657&lt;=40000,ROUNDUP(F1657/2,0)+7500,IF(F1657&lt;=70000,ROUNDUP(F1657/4,0)+17500,35000)))),MIN(IF(E1657&lt;=0,0,IF(E1657&lt;=12000,E1657,IF(E1657&lt;=32000,ROUNDUP(E1657/2,0)+6000,IF(E1657&lt;=56000,ROUNDUP(E1657/4,0)+14000,28000))))+IF(F1657&lt;=0,0,IF(F1657&lt;=15000,F1657,IF(F1657&lt;=40000,ROUNDUP(F1657/2,0)+7500,IF(F1657&lt;=70000,ROUNDUP(F1657/4,0)+17500,35000)))),28000))))</f>
        <v/>
      </c>
      <c r="T1657" s="18">
        <f>IF(G1657&lt;=0,0,IF(G1657&lt;=12000,G1657,IF(G1657&lt;=32000,ROUNDUP(G1657/2,0)+6000,IF(G1657&lt;=56000,ROUNDUP(G1657/4,0)+14000,28000))))</f>
        <v/>
      </c>
      <c r="U1657" s="18">
        <f>IF(I1657&lt;=0,IF(H1657&lt;=0,0,IF(H1657&lt;=12000,H1657,IF(H1657&lt;=32000,ROUNDUP(H1657/2,0)+6000,IF(H1657&lt;=56000,ROUNDUP(H1657/4,0)+14000,28000)))),IF(H1657&lt;=0,IF(I1657&lt;=0,0,IF(I1657&lt;=15000,I1657,IF(I1657&lt;=40000,ROUNDUP(I1657/2,0)+7500,IF(I1657&lt;=70000,ROUNDUP(I1657/4,0)+17500,35000)))),MAX(IF(I1657&lt;=0,0,IF(I1657&lt;=15000,I1657,IF(I1657&lt;=40000,ROUNDUP(I1657/2,0)+7500,IF(I1657&lt;=70000,ROUNDUP(I1657/4,0)+17500,35000)))),MIN(IF(H1657&lt;=0,0,IF(H1657&lt;=12000,H1657,IF(H1657&lt;=32000,ROUNDUP(H1657/2,0)+6000,IF(H1657&lt;=56000,ROUNDUP(H1657/4,0)+14000,28000))))+IF(I1657&lt;=0,0,IF(I1657&lt;=15000,I1657,IF(I1657&lt;=40000,ROUNDUP(I1657/2,0)+7500,IF(I1657&lt;=70000,ROUNDUP(I1657/4,0)+17500,35000)))),28000))))</f>
        <v/>
      </c>
      <c r="V1657" s="18">
        <f>MIN(70000,S1657+T1657+U1657)</f>
        <v/>
      </c>
      <c r="W1657" s="18">
        <f>MAX(0,ROUNDDOWN(M1657-J1657-N1657-K1657-0,-3))</f>
        <v/>
      </c>
      <c r="X1657" s="18">
        <f>MAX(0,ROUNDDOWN(M1657-J1657-N1657-K1657-R1657,-3))</f>
        <v/>
      </c>
      <c r="Y1657" s="18">
        <f>IF(W1657&lt;=0,0,ROUNDDOWN((W1657*LOOKUP(W1657,{0,1950001,3300001,6950001,9000001,18000001,40000001},{0.05,0.1,0.2,0.23,0.33,0.4,0.45})-LOOKUP(W1657,{0,1950001,3300001,6950001,9000001,18000001,40000001},{0,97500,427500,636000,1536000,2796000,4796000}))*1.021,-2))</f>
        <v/>
      </c>
      <c r="Z1657" s="18">
        <f>IF(X1657&lt;=0,0,ROUNDDOWN((X1657*LOOKUP(X1657,{0,1950001,3300001,6950001,9000001,18000001,40000001},{0.05,0.1,0.2,0.23,0.33,0.4,0.45})-LOOKUP(X1657,{0,1950001,3300001,6950001,9000001,18000001,40000001},{0,97500,427500,636000,1536000,2796000,4796000}))*1.021,-2))</f>
        <v/>
      </c>
      <c r="AA1657" s="18">
        <f>MAX(0,ROUNDDOWN(M1657-J1657-430000-L1657-0,-3))</f>
        <v/>
      </c>
      <c r="AB1657" s="18">
        <f>MAX(0,ROUNDDOWN(M1657-J1657-430000-L1657-V1657,-3))</f>
        <v/>
      </c>
      <c r="AC1657" s="18">
        <f>IF(M1657&lt;=450000,0,MAX(0,ROUNDDOWN(AA1657*0.06-MIN(50000,AA1657)*0.03,-2))+MAX(0,ROUNDDOWN(AA1657*0.04-MIN(50000,AA1657)*0.02,-2)))</f>
        <v/>
      </c>
      <c r="AD1657" s="18">
        <f>IF(M1657&lt;=450000,0,MAX(0,ROUNDDOWN(AB1657*0.06-MIN(50000,AB1657)*0.03,-2))+MAX(0,ROUNDDOWN(AB1657*0.04-MIN(50000,AB1657)*0.02,-2)))</f>
        <v/>
      </c>
      <c r="AE1657" s="18">
        <f>Y1657-Z1657</f>
        <v/>
      </c>
      <c r="AF1657" s="18">
        <f>AC1657-AD1657</f>
        <v/>
      </c>
      <c r="AG1657" s="18">
        <f>AE1657+AF1657</f>
        <v/>
      </c>
      <c r="AH1657" s="20">
        <f>IF(W1657&lt;=0,0,LOOKUP(W1657,{0,1950001,3300001,6950001,9000001,18000001,40000001},{0.05,0.1,0.2,0.23,0.33,0.4,0.45}))</f>
        <v/>
      </c>
    </row>
    <row r="1658">
      <c r="A1658" t="inlineStr">
        <is>
          <t>1万円刻み 特例あり一般12万円</t>
        </is>
      </c>
      <c r="B1658" s="18">
        <f>'4_1万円刻み'!$A$526</f>
        <v/>
      </c>
      <c r="C1658" s="19" t="n">
        <v>2026</v>
      </c>
      <c r="D1658" t="inlineStr">
        <is>
          <t>はい</t>
        </is>
      </c>
      <c r="E1658" s="18" t="n">
        <v>120000</v>
      </c>
      <c r="F1658" s="18" t="n">
        <v>0</v>
      </c>
      <c r="G1658" s="18" t="n">
        <v>0</v>
      </c>
      <c r="H1658" s="18" t="n">
        <v>0</v>
      </c>
      <c r="I1658" s="18" t="n">
        <v>0</v>
      </c>
      <c r="J1658" s="18">
        <f>ROUND(MIN(B1658/12,650000)*12*0.0915+MIN(B1658/12,1390000)*12*(0.0504+0)+B1658*0.005,0)</f>
        <v/>
      </c>
      <c r="K1658" s="18" t="n">
        <v>0</v>
      </c>
      <c r="L1658" s="18" t="n">
        <v>0</v>
      </c>
      <c r="M1658" s="18">
        <f>ROUND(IF(C1658&gt;=2026,IF(B1658&lt;741000,0,IF(B1658&lt;2191000,B1658-740000,IF(B1658&lt;2193000,1451000,IF(B1658&lt;2196000,1453000,IF(B1658&lt;2200000,1456000,IF(B1658&lt;3600000,ROUNDDOWN(B1658/4,-3)*2.8-80000,IF(B1658&lt;6600000,ROUNDDOWN(B1658/4,-3)*3.2-440000,IF(B1658&lt;8500000,ROUNDDOWN(B1658*0.9,0)-1100000,B1658-1950000)))))))),IF(B1658&lt;651000,0,IF(B1658&lt;1900000,B1658-650000,IF(B1658&lt;3600000,ROUNDDOWN(B1658/4,-3)*2.8-80000,IF(B1658&lt;6600000,ROUNDDOWN(B1658/4,-3)*3.2-440000,IF(B1658&lt;8500000,ROUNDDOWN(B1658*0.9,0)-1100000,B1658-1950000)))))),0)</f>
        <v/>
      </c>
      <c r="N1658" s="18">
        <f>IF(M1658&gt;23500000,NA(),IF(C1658&gt;=2026,IF(M1658&lt;=4890000,1040000,IF(M1658&lt;=6550000,670000,620000)),IF(M1658&lt;=1320000,950000,IF(M1658&lt;=3360000,880000,IF(M1658&lt;=4890000,680000,IF(M1658&lt;=6550000,630000,580000))))))</f>
        <v/>
      </c>
      <c r="O1658" s="18">
        <f>IF(F1658&lt;=0,IF(AND(D1658="はい",C1658&gt;=2026,C1658&lt;=2027),IF(E1658&lt;=0,0,IF(E1658&lt;=30000,E1658,IF(E1658&lt;=60000,ROUNDUP(E1658/2,0)+15000,IF(E1658&lt;=120000,ROUNDUP(E1658/4,0)+30000,60000)))),IF(E1658&lt;=0,0,IF(E1658&lt;=20000,E1658,IF(E1658&lt;=40000,ROUNDUP(E1658/2,0)+10000,IF(E1658&lt;=80000,ROUNDUP(E1658/4,0)+20000,40000))))),IF(E1658&lt;=0,IF(F1658&lt;=0,0,IF(F1658&lt;=25000,F1658,IF(F1658&lt;=50000,ROUNDUP(F1658/2,0)+12500,IF(F1658&lt;=100000,ROUNDUP(F1658/4,0)+25000,50000)))),MAX(IF(F1658&lt;=0,0,IF(F1658&lt;=25000,F1658,IF(F1658&lt;=50000,ROUNDUP(F1658/2,0)+12500,IF(F1658&lt;=100000,ROUNDUP(F1658/4,0)+25000,50000)))),MIN(IF(AND(D1658="はい",C1658&gt;=2026,C1658&lt;=2027),IF(E1658&lt;=0,0,IF(E1658&lt;=30000,E1658,IF(E1658&lt;=60000,ROUNDUP(E1658/2,0)+15000,IF(E1658&lt;=120000,ROUNDUP(E1658/4,0)+30000,60000)))),IF(E1658&lt;=0,0,IF(E1658&lt;=20000,E1658,IF(E1658&lt;=40000,ROUNDUP(E1658/2,0)+10000,IF(E1658&lt;=80000,ROUNDUP(E1658/4,0)+20000,40000)))))+IF(F1658&lt;=0,0,IF(F1658&lt;=25000,F1658,IF(F1658&lt;=50000,ROUNDUP(F1658/2,0)+12500,IF(F1658&lt;=100000,ROUNDUP(F1658/4,0)+25000,50000)))),IF(AND(D1658="はい",C1658&gt;=2026,C1658&lt;=2027),60000,40000)))))</f>
        <v/>
      </c>
      <c r="P1658" s="18">
        <f>IF(G1658&lt;=0,0,IF(G1658&lt;=20000,G1658,IF(G1658&lt;=40000,ROUNDUP(G1658/2,0)+10000,IF(G1658&lt;=80000,ROUNDUP(G1658/4,0)+20000,40000))))</f>
        <v/>
      </c>
      <c r="Q1658" s="18">
        <f>IF(I1658&lt;=0,IF(H1658&lt;=0,0,IF(H1658&lt;=20000,H1658,IF(H1658&lt;=40000,ROUNDUP(H1658/2,0)+10000,IF(H1658&lt;=80000,ROUNDUP(H1658/4,0)+20000,40000)))),IF(H1658&lt;=0,IF(I1658&lt;=0,0,IF(I1658&lt;=25000,I1658,IF(I1658&lt;=50000,ROUNDUP(I1658/2,0)+12500,IF(I1658&lt;=100000,ROUNDUP(I1658/4,0)+25000,50000)))),MAX(IF(I1658&lt;=0,0,IF(I1658&lt;=25000,I1658,IF(I1658&lt;=50000,ROUNDUP(I1658/2,0)+12500,IF(I1658&lt;=100000,ROUNDUP(I1658/4,0)+25000,50000)))),MIN(IF(H1658&lt;=0,0,IF(H1658&lt;=20000,H1658,IF(H1658&lt;=40000,ROUNDUP(H1658/2,0)+10000,IF(H1658&lt;=80000,ROUNDUP(H1658/4,0)+20000,40000))))+IF(I1658&lt;=0,0,IF(I1658&lt;=25000,I1658,IF(I1658&lt;=50000,ROUNDUP(I1658/2,0)+12500,IF(I1658&lt;=100000,ROUNDUP(I1658/4,0)+25000,50000)))),40000))))</f>
        <v/>
      </c>
      <c r="R1658" s="18">
        <f>MIN(120000,O1658+P1658+Q1658)</f>
        <v/>
      </c>
      <c r="S1658" s="18">
        <f>IF(F1658&lt;=0,IF(E1658&lt;=0,0,IF(E1658&lt;=12000,E1658,IF(E1658&lt;=32000,ROUNDUP(E1658/2,0)+6000,IF(E1658&lt;=56000,ROUNDUP(E1658/4,0)+14000,28000)))),IF(E1658&lt;=0,IF(F1658&lt;=0,0,IF(F1658&lt;=15000,F1658,IF(F1658&lt;=40000,ROUNDUP(F1658/2,0)+7500,IF(F1658&lt;=70000,ROUNDUP(F1658/4,0)+17500,35000)))),MAX(IF(F1658&lt;=0,0,IF(F1658&lt;=15000,F1658,IF(F1658&lt;=40000,ROUNDUP(F1658/2,0)+7500,IF(F1658&lt;=70000,ROUNDUP(F1658/4,0)+17500,35000)))),MIN(IF(E1658&lt;=0,0,IF(E1658&lt;=12000,E1658,IF(E1658&lt;=32000,ROUNDUP(E1658/2,0)+6000,IF(E1658&lt;=56000,ROUNDUP(E1658/4,0)+14000,28000))))+IF(F1658&lt;=0,0,IF(F1658&lt;=15000,F1658,IF(F1658&lt;=40000,ROUNDUP(F1658/2,0)+7500,IF(F1658&lt;=70000,ROUNDUP(F1658/4,0)+17500,35000)))),28000))))</f>
        <v/>
      </c>
      <c r="T1658" s="18">
        <f>IF(G1658&lt;=0,0,IF(G1658&lt;=12000,G1658,IF(G1658&lt;=32000,ROUNDUP(G1658/2,0)+6000,IF(G1658&lt;=56000,ROUNDUP(G1658/4,0)+14000,28000))))</f>
        <v/>
      </c>
      <c r="U1658" s="18">
        <f>IF(I1658&lt;=0,IF(H1658&lt;=0,0,IF(H1658&lt;=12000,H1658,IF(H1658&lt;=32000,ROUNDUP(H1658/2,0)+6000,IF(H1658&lt;=56000,ROUNDUP(H1658/4,0)+14000,28000)))),IF(H1658&lt;=0,IF(I1658&lt;=0,0,IF(I1658&lt;=15000,I1658,IF(I1658&lt;=40000,ROUNDUP(I1658/2,0)+7500,IF(I1658&lt;=70000,ROUNDUP(I1658/4,0)+17500,35000)))),MAX(IF(I1658&lt;=0,0,IF(I1658&lt;=15000,I1658,IF(I1658&lt;=40000,ROUNDUP(I1658/2,0)+7500,IF(I1658&lt;=70000,ROUNDUP(I1658/4,0)+17500,35000)))),MIN(IF(H1658&lt;=0,0,IF(H1658&lt;=12000,H1658,IF(H1658&lt;=32000,ROUNDUP(H1658/2,0)+6000,IF(H1658&lt;=56000,ROUNDUP(H1658/4,0)+14000,28000))))+IF(I1658&lt;=0,0,IF(I1658&lt;=15000,I1658,IF(I1658&lt;=40000,ROUNDUP(I1658/2,0)+7500,IF(I1658&lt;=70000,ROUNDUP(I1658/4,0)+17500,35000)))),28000))))</f>
        <v/>
      </c>
      <c r="V1658" s="18">
        <f>MIN(70000,S1658+T1658+U1658)</f>
        <v/>
      </c>
      <c r="W1658" s="18">
        <f>MAX(0,ROUNDDOWN(M1658-J1658-N1658-K1658-0,-3))</f>
        <v/>
      </c>
      <c r="X1658" s="18">
        <f>MAX(0,ROUNDDOWN(M1658-J1658-N1658-K1658-R1658,-3))</f>
        <v/>
      </c>
      <c r="Y1658" s="18">
        <f>IF(W1658&lt;=0,0,ROUNDDOWN((W1658*LOOKUP(W1658,{0,1950001,3300001,6950001,9000001,18000001,40000001},{0.05,0.1,0.2,0.23,0.33,0.4,0.45})-LOOKUP(W1658,{0,1950001,3300001,6950001,9000001,18000001,40000001},{0,97500,427500,636000,1536000,2796000,4796000}))*1.021,-2))</f>
        <v/>
      </c>
      <c r="Z1658" s="18">
        <f>IF(X1658&lt;=0,0,ROUNDDOWN((X1658*LOOKUP(X1658,{0,1950001,3300001,6950001,9000001,18000001,40000001},{0.05,0.1,0.2,0.23,0.33,0.4,0.45})-LOOKUP(X1658,{0,1950001,3300001,6950001,9000001,18000001,40000001},{0,97500,427500,636000,1536000,2796000,4796000}))*1.021,-2))</f>
        <v/>
      </c>
      <c r="AA1658" s="18">
        <f>MAX(0,ROUNDDOWN(M1658-J1658-430000-L1658-0,-3))</f>
        <v/>
      </c>
      <c r="AB1658" s="18">
        <f>MAX(0,ROUNDDOWN(M1658-J1658-430000-L1658-V1658,-3))</f>
        <v/>
      </c>
      <c r="AC1658" s="18">
        <f>IF(M1658&lt;=450000,0,MAX(0,ROUNDDOWN(AA1658*0.06-MIN(50000,AA1658)*0.03,-2))+MAX(0,ROUNDDOWN(AA1658*0.04-MIN(50000,AA1658)*0.02,-2)))</f>
        <v/>
      </c>
      <c r="AD1658" s="18">
        <f>IF(M1658&lt;=450000,0,MAX(0,ROUNDDOWN(AB1658*0.06-MIN(50000,AB1658)*0.03,-2))+MAX(0,ROUNDDOWN(AB1658*0.04-MIN(50000,AB1658)*0.02,-2)))</f>
        <v/>
      </c>
      <c r="AE1658" s="18">
        <f>Y1658-Z1658</f>
        <v/>
      </c>
      <c r="AF1658" s="18">
        <f>AC1658-AD1658</f>
        <v/>
      </c>
      <c r="AG1658" s="18">
        <f>AE1658+AF1658</f>
        <v/>
      </c>
      <c r="AH1658" s="20">
        <f>IF(W1658&lt;=0,0,LOOKUP(W1658,{0,1950001,3300001,6950001,9000001,18000001,40000001},{0.05,0.1,0.2,0.23,0.33,0.4,0.45}))</f>
        <v/>
      </c>
    </row>
    <row r="1659">
      <c r="A1659" t="inlineStr">
        <is>
          <t>1万円刻み 3区分8万円ずつ</t>
        </is>
      </c>
      <c r="B1659" s="18">
        <f>'4_1万円刻み'!$A$527</f>
        <v/>
      </c>
      <c r="C1659" s="19" t="n">
        <v>2026</v>
      </c>
      <c r="D1659" t="inlineStr">
        <is>
          <t>いいえ</t>
        </is>
      </c>
      <c r="E1659" s="18" t="n">
        <v>80000</v>
      </c>
      <c r="F1659" s="18" t="n">
        <v>0</v>
      </c>
      <c r="G1659" s="18" t="n">
        <v>80000</v>
      </c>
      <c r="H1659" s="18" t="n">
        <v>80000</v>
      </c>
      <c r="I1659" s="18" t="n">
        <v>0</v>
      </c>
      <c r="J1659" s="18">
        <f>ROUND(MIN(B1659/12,650000)*12*0.0915+MIN(B1659/12,1390000)*12*(0.0504+0)+B1659*0.005,0)</f>
        <v/>
      </c>
      <c r="K1659" s="18" t="n">
        <v>0</v>
      </c>
      <c r="L1659" s="18" t="n">
        <v>0</v>
      </c>
      <c r="M1659" s="18">
        <f>ROUND(IF(C1659&gt;=2026,IF(B1659&lt;741000,0,IF(B1659&lt;2191000,B1659-740000,IF(B1659&lt;2193000,1451000,IF(B1659&lt;2196000,1453000,IF(B1659&lt;2200000,1456000,IF(B1659&lt;3600000,ROUNDDOWN(B1659/4,-3)*2.8-80000,IF(B1659&lt;6600000,ROUNDDOWN(B1659/4,-3)*3.2-440000,IF(B1659&lt;8500000,ROUNDDOWN(B1659*0.9,0)-1100000,B1659-1950000)))))))),IF(B1659&lt;651000,0,IF(B1659&lt;1900000,B1659-650000,IF(B1659&lt;3600000,ROUNDDOWN(B1659/4,-3)*2.8-80000,IF(B1659&lt;6600000,ROUNDDOWN(B1659/4,-3)*3.2-440000,IF(B1659&lt;8500000,ROUNDDOWN(B1659*0.9,0)-1100000,B1659-1950000)))))),0)</f>
        <v/>
      </c>
      <c r="N1659" s="18">
        <f>IF(M1659&gt;23500000,NA(),IF(C1659&gt;=2026,IF(M1659&lt;=4890000,1040000,IF(M1659&lt;=6550000,670000,620000)),IF(M1659&lt;=1320000,950000,IF(M1659&lt;=3360000,880000,IF(M1659&lt;=4890000,680000,IF(M1659&lt;=6550000,630000,580000))))))</f>
        <v/>
      </c>
      <c r="O1659" s="18">
        <f>IF(F1659&lt;=0,IF(AND(D1659="はい",C1659&gt;=2026,C1659&lt;=2027),IF(E1659&lt;=0,0,IF(E1659&lt;=30000,E1659,IF(E1659&lt;=60000,ROUNDUP(E1659/2,0)+15000,IF(E1659&lt;=120000,ROUNDUP(E1659/4,0)+30000,60000)))),IF(E1659&lt;=0,0,IF(E1659&lt;=20000,E1659,IF(E1659&lt;=40000,ROUNDUP(E1659/2,0)+10000,IF(E1659&lt;=80000,ROUNDUP(E1659/4,0)+20000,40000))))),IF(E1659&lt;=0,IF(F1659&lt;=0,0,IF(F1659&lt;=25000,F1659,IF(F1659&lt;=50000,ROUNDUP(F1659/2,0)+12500,IF(F1659&lt;=100000,ROUNDUP(F1659/4,0)+25000,50000)))),MAX(IF(F1659&lt;=0,0,IF(F1659&lt;=25000,F1659,IF(F1659&lt;=50000,ROUNDUP(F1659/2,0)+12500,IF(F1659&lt;=100000,ROUNDUP(F1659/4,0)+25000,50000)))),MIN(IF(AND(D1659="はい",C1659&gt;=2026,C1659&lt;=2027),IF(E1659&lt;=0,0,IF(E1659&lt;=30000,E1659,IF(E1659&lt;=60000,ROUNDUP(E1659/2,0)+15000,IF(E1659&lt;=120000,ROUNDUP(E1659/4,0)+30000,60000)))),IF(E1659&lt;=0,0,IF(E1659&lt;=20000,E1659,IF(E1659&lt;=40000,ROUNDUP(E1659/2,0)+10000,IF(E1659&lt;=80000,ROUNDUP(E1659/4,0)+20000,40000)))))+IF(F1659&lt;=0,0,IF(F1659&lt;=25000,F1659,IF(F1659&lt;=50000,ROUNDUP(F1659/2,0)+12500,IF(F1659&lt;=100000,ROUNDUP(F1659/4,0)+25000,50000)))),IF(AND(D1659="はい",C1659&gt;=2026,C1659&lt;=2027),60000,40000)))))</f>
        <v/>
      </c>
      <c r="P1659" s="18">
        <f>IF(G1659&lt;=0,0,IF(G1659&lt;=20000,G1659,IF(G1659&lt;=40000,ROUNDUP(G1659/2,0)+10000,IF(G1659&lt;=80000,ROUNDUP(G1659/4,0)+20000,40000))))</f>
        <v/>
      </c>
      <c r="Q1659" s="18">
        <f>IF(I1659&lt;=0,IF(H1659&lt;=0,0,IF(H1659&lt;=20000,H1659,IF(H1659&lt;=40000,ROUNDUP(H1659/2,0)+10000,IF(H1659&lt;=80000,ROUNDUP(H1659/4,0)+20000,40000)))),IF(H1659&lt;=0,IF(I1659&lt;=0,0,IF(I1659&lt;=25000,I1659,IF(I1659&lt;=50000,ROUNDUP(I1659/2,0)+12500,IF(I1659&lt;=100000,ROUNDUP(I1659/4,0)+25000,50000)))),MAX(IF(I1659&lt;=0,0,IF(I1659&lt;=25000,I1659,IF(I1659&lt;=50000,ROUNDUP(I1659/2,0)+12500,IF(I1659&lt;=100000,ROUNDUP(I1659/4,0)+25000,50000)))),MIN(IF(H1659&lt;=0,0,IF(H1659&lt;=20000,H1659,IF(H1659&lt;=40000,ROUNDUP(H1659/2,0)+10000,IF(H1659&lt;=80000,ROUNDUP(H1659/4,0)+20000,40000))))+IF(I1659&lt;=0,0,IF(I1659&lt;=25000,I1659,IF(I1659&lt;=50000,ROUNDUP(I1659/2,0)+12500,IF(I1659&lt;=100000,ROUNDUP(I1659/4,0)+25000,50000)))),40000))))</f>
        <v/>
      </c>
      <c r="R1659" s="18">
        <f>MIN(120000,O1659+P1659+Q1659)</f>
        <v/>
      </c>
      <c r="S1659" s="18">
        <f>IF(F1659&lt;=0,IF(E1659&lt;=0,0,IF(E1659&lt;=12000,E1659,IF(E1659&lt;=32000,ROUNDUP(E1659/2,0)+6000,IF(E1659&lt;=56000,ROUNDUP(E1659/4,0)+14000,28000)))),IF(E1659&lt;=0,IF(F1659&lt;=0,0,IF(F1659&lt;=15000,F1659,IF(F1659&lt;=40000,ROUNDUP(F1659/2,0)+7500,IF(F1659&lt;=70000,ROUNDUP(F1659/4,0)+17500,35000)))),MAX(IF(F1659&lt;=0,0,IF(F1659&lt;=15000,F1659,IF(F1659&lt;=40000,ROUNDUP(F1659/2,0)+7500,IF(F1659&lt;=70000,ROUNDUP(F1659/4,0)+17500,35000)))),MIN(IF(E1659&lt;=0,0,IF(E1659&lt;=12000,E1659,IF(E1659&lt;=32000,ROUNDUP(E1659/2,0)+6000,IF(E1659&lt;=56000,ROUNDUP(E1659/4,0)+14000,28000))))+IF(F1659&lt;=0,0,IF(F1659&lt;=15000,F1659,IF(F1659&lt;=40000,ROUNDUP(F1659/2,0)+7500,IF(F1659&lt;=70000,ROUNDUP(F1659/4,0)+17500,35000)))),28000))))</f>
        <v/>
      </c>
      <c r="T1659" s="18">
        <f>IF(G1659&lt;=0,0,IF(G1659&lt;=12000,G1659,IF(G1659&lt;=32000,ROUNDUP(G1659/2,0)+6000,IF(G1659&lt;=56000,ROUNDUP(G1659/4,0)+14000,28000))))</f>
        <v/>
      </c>
      <c r="U1659" s="18">
        <f>IF(I1659&lt;=0,IF(H1659&lt;=0,0,IF(H1659&lt;=12000,H1659,IF(H1659&lt;=32000,ROUNDUP(H1659/2,0)+6000,IF(H1659&lt;=56000,ROUNDUP(H1659/4,0)+14000,28000)))),IF(H1659&lt;=0,IF(I1659&lt;=0,0,IF(I1659&lt;=15000,I1659,IF(I1659&lt;=40000,ROUNDUP(I1659/2,0)+7500,IF(I1659&lt;=70000,ROUNDUP(I1659/4,0)+17500,35000)))),MAX(IF(I1659&lt;=0,0,IF(I1659&lt;=15000,I1659,IF(I1659&lt;=40000,ROUNDUP(I1659/2,0)+7500,IF(I1659&lt;=70000,ROUNDUP(I1659/4,0)+17500,35000)))),MIN(IF(H1659&lt;=0,0,IF(H1659&lt;=12000,H1659,IF(H1659&lt;=32000,ROUNDUP(H1659/2,0)+6000,IF(H1659&lt;=56000,ROUNDUP(H1659/4,0)+14000,28000))))+IF(I1659&lt;=0,0,IF(I1659&lt;=15000,I1659,IF(I1659&lt;=40000,ROUNDUP(I1659/2,0)+7500,IF(I1659&lt;=70000,ROUNDUP(I1659/4,0)+17500,35000)))),28000))))</f>
        <v/>
      </c>
      <c r="V1659" s="18">
        <f>MIN(70000,S1659+T1659+U1659)</f>
        <v/>
      </c>
      <c r="W1659" s="18">
        <f>MAX(0,ROUNDDOWN(M1659-J1659-N1659-K1659-0,-3))</f>
        <v/>
      </c>
      <c r="X1659" s="18">
        <f>MAX(0,ROUNDDOWN(M1659-J1659-N1659-K1659-R1659,-3))</f>
        <v/>
      </c>
      <c r="Y1659" s="18">
        <f>IF(W1659&lt;=0,0,ROUNDDOWN((W1659*LOOKUP(W1659,{0,1950001,3300001,6950001,9000001,18000001,40000001},{0.05,0.1,0.2,0.23,0.33,0.4,0.45})-LOOKUP(W1659,{0,1950001,3300001,6950001,9000001,18000001,40000001},{0,97500,427500,636000,1536000,2796000,4796000}))*1.021,-2))</f>
        <v/>
      </c>
      <c r="Z1659" s="18">
        <f>IF(X1659&lt;=0,0,ROUNDDOWN((X1659*LOOKUP(X1659,{0,1950001,3300001,6950001,9000001,18000001,40000001},{0.05,0.1,0.2,0.23,0.33,0.4,0.45})-LOOKUP(X1659,{0,1950001,3300001,6950001,9000001,18000001,40000001},{0,97500,427500,636000,1536000,2796000,4796000}))*1.021,-2))</f>
        <v/>
      </c>
      <c r="AA1659" s="18">
        <f>MAX(0,ROUNDDOWN(M1659-J1659-430000-L1659-0,-3))</f>
        <v/>
      </c>
      <c r="AB1659" s="18">
        <f>MAX(0,ROUNDDOWN(M1659-J1659-430000-L1659-V1659,-3))</f>
        <v/>
      </c>
      <c r="AC1659" s="18">
        <f>IF(M1659&lt;=450000,0,MAX(0,ROUNDDOWN(AA1659*0.06-MIN(50000,AA1659)*0.03,-2))+MAX(0,ROUNDDOWN(AA1659*0.04-MIN(50000,AA1659)*0.02,-2)))</f>
        <v/>
      </c>
      <c r="AD1659" s="18">
        <f>IF(M1659&lt;=450000,0,MAX(0,ROUNDDOWN(AB1659*0.06-MIN(50000,AB1659)*0.03,-2))+MAX(0,ROUNDDOWN(AB1659*0.04-MIN(50000,AB1659)*0.02,-2)))</f>
        <v/>
      </c>
      <c r="AE1659" s="18">
        <f>Y1659-Z1659</f>
        <v/>
      </c>
      <c r="AF1659" s="18">
        <f>AC1659-AD1659</f>
        <v/>
      </c>
      <c r="AG1659" s="18">
        <f>AE1659+AF1659</f>
        <v/>
      </c>
      <c r="AH1659" s="20">
        <f>IF(W1659&lt;=0,0,LOOKUP(W1659,{0,1950001,3300001,6950001,9000001,18000001,40000001},{0.05,0.1,0.2,0.23,0.33,0.4,0.45}))</f>
        <v/>
      </c>
    </row>
    <row r="1660">
      <c r="A1660" t="inlineStr">
        <is>
          <t>1万円刻み 一般8万円</t>
        </is>
      </c>
      <c r="B1660" s="18">
        <f>'4_1万円刻み'!$A$527</f>
        <v/>
      </c>
      <c r="C1660" s="19" t="n">
        <v>2026</v>
      </c>
      <c r="D1660" t="inlineStr">
        <is>
          <t>いいえ</t>
        </is>
      </c>
      <c r="E1660" s="18" t="n">
        <v>80000</v>
      </c>
      <c r="F1660" s="18" t="n">
        <v>0</v>
      </c>
      <c r="G1660" s="18" t="n">
        <v>0</v>
      </c>
      <c r="H1660" s="18" t="n">
        <v>0</v>
      </c>
      <c r="I1660" s="18" t="n">
        <v>0</v>
      </c>
      <c r="J1660" s="18">
        <f>ROUND(MIN(B1660/12,650000)*12*0.0915+MIN(B1660/12,1390000)*12*(0.0504+0)+B1660*0.005,0)</f>
        <v/>
      </c>
      <c r="K1660" s="18" t="n">
        <v>0</v>
      </c>
      <c r="L1660" s="18" t="n">
        <v>0</v>
      </c>
      <c r="M1660" s="18">
        <f>ROUND(IF(C1660&gt;=2026,IF(B1660&lt;741000,0,IF(B1660&lt;2191000,B1660-740000,IF(B1660&lt;2193000,1451000,IF(B1660&lt;2196000,1453000,IF(B1660&lt;2200000,1456000,IF(B1660&lt;3600000,ROUNDDOWN(B1660/4,-3)*2.8-80000,IF(B1660&lt;6600000,ROUNDDOWN(B1660/4,-3)*3.2-440000,IF(B1660&lt;8500000,ROUNDDOWN(B1660*0.9,0)-1100000,B1660-1950000)))))))),IF(B1660&lt;651000,0,IF(B1660&lt;1900000,B1660-650000,IF(B1660&lt;3600000,ROUNDDOWN(B1660/4,-3)*2.8-80000,IF(B1660&lt;6600000,ROUNDDOWN(B1660/4,-3)*3.2-440000,IF(B1660&lt;8500000,ROUNDDOWN(B1660*0.9,0)-1100000,B1660-1950000)))))),0)</f>
        <v/>
      </c>
      <c r="N1660" s="18">
        <f>IF(M1660&gt;23500000,NA(),IF(C1660&gt;=2026,IF(M1660&lt;=4890000,1040000,IF(M1660&lt;=6550000,670000,620000)),IF(M1660&lt;=1320000,950000,IF(M1660&lt;=3360000,880000,IF(M1660&lt;=4890000,680000,IF(M1660&lt;=6550000,630000,580000))))))</f>
        <v/>
      </c>
      <c r="O1660" s="18">
        <f>IF(F1660&lt;=0,IF(AND(D1660="はい",C1660&gt;=2026,C1660&lt;=2027),IF(E1660&lt;=0,0,IF(E1660&lt;=30000,E1660,IF(E1660&lt;=60000,ROUNDUP(E1660/2,0)+15000,IF(E1660&lt;=120000,ROUNDUP(E1660/4,0)+30000,60000)))),IF(E1660&lt;=0,0,IF(E1660&lt;=20000,E1660,IF(E1660&lt;=40000,ROUNDUP(E1660/2,0)+10000,IF(E1660&lt;=80000,ROUNDUP(E1660/4,0)+20000,40000))))),IF(E1660&lt;=0,IF(F1660&lt;=0,0,IF(F1660&lt;=25000,F1660,IF(F1660&lt;=50000,ROUNDUP(F1660/2,0)+12500,IF(F1660&lt;=100000,ROUNDUP(F1660/4,0)+25000,50000)))),MAX(IF(F1660&lt;=0,0,IF(F1660&lt;=25000,F1660,IF(F1660&lt;=50000,ROUNDUP(F1660/2,0)+12500,IF(F1660&lt;=100000,ROUNDUP(F1660/4,0)+25000,50000)))),MIN(IF(AND(D1660="はい",C1660&gt;=2026,C1660&lt;=2027),IF(E1660&lt;=0,0,IF(E1660&lt;=30000,E1660,IF(E1660&lt;=60000,ROUNDUP(E1660/2,0)+15000,IF(E1660&lt;=120000,ROUNDUP(E1660/4,0)+30000,60000)))),IF(E1660&lt;=0,0,IF(E1660&lt;=20000,E1660,IF(E1660&lt;=40000,ROUNDUP(E1660/2,0)+10000,IF(E1660&lt;=80000,ROUNDUP(E1660/4,0)+20000,40000)))))+IF(F1660&lt;=0,0,IF(F1660&lt;=25000,F1660,IF(F1660&lt;=50000,ROUNDUP(F1660/2,0)+12500,IF(F1660&lt;=100000,ROUNDUP(F1660/4,0)+25000,50000)))),IF(AND(D1660="はい",C1660&gt;=2026,C1660&lt;=2027),60000,40000)))))</f>
        <v/>
      </c>
      <c r="P1660" s="18">
        <f>IF(G1660&lt;=0,0,IF(G1660&lt;=20000,G1660,IF(G1660&lt;=40000,ROUNDUP(G1660/2,0)+10000,IF(G1660&lt;=80000,ROUNDUP(G1660/4,0)+20000,40000))))</f>
        <v/>
      </c>
      <c r="Q1660" s="18">
        <f>IF(I1660&lt;=0,IF(H1660&lt;=0,0,IF(H1660&lt;=20000,H1660,IF(H1660&lt;=40000,ROUNDUP(H1660/2,0)+10000,IF(H1660&lt;=80000,ROUNDUP(H1660/4,0)+20000,40000)))),IF(H1660&lt;=0,IF(I1660&lt;=0,0,IF(I1660&lt;=25000,I1660,IF(I1660&lt;=50000,ROUNDUP(I1660/2,0)+12500,IF(I1660&lt;=100000,ROUNDUP(I1660/4,0)+25000,50000)))),MAX(IF(I1660&lt;=0,0,IF(I1660&lt;=25000,I1660,IF(I1660&lt;=50000,ROUNDUP(I1660/2,0)+12500,IF(I1660&lt;=100000,ROUNDUP(I1660/4,0)+25000,50000)))),MIN(IF(H1660&lt;=0,0,IF(H1660&lt;=20000,H1660,IF(H1660&lt;=40000,ROUNDUP(H1660/2,0)+10000,IF(H1660&lt;=80000,ROUNDUP(H1660/4,0)+20000,40000))))+IF(I1660&lt;=0,0,IF(I1660&lt;=25000,I1660,IF(I1660&lt;=50000,ROUNDUP(I1660/2,0)+12500,IF(I1660&lt;=100000,ROUNDUP(I1660/4,0)+25000,50000)))),40000))))</f>
        <v/>
      </c>
      <c r="R1660" s="18">
        <f>MIN(120000,O1660+P1660+Q1660)</f>
        <v/>
      </c>
      <c r="S1660" s="18">
        <f>IF(F1660&lt;=0,IF(E1660&lt;=0,0,IF(E1660&lt;=12000,E1660,IF(E1660&lt;=32000,ROUNDUP(E1660/2,0)+6000,IF(E1660&lt;=56000,ROUNDUP(E1660/4,0)+14000,28000)))),IF(E1660&lt;=0,IF(F1660&lt;=0,0,IF(F1660&lt;=15000,F1660,IF(F1660&lt;=40000,ROUNDUP(F1660/2,0)+7500,IF(F1660&lt;=70000,ROUNDUP(F1660/4,0)+17500,35000)))),MAX(IF(F1660&lt;=0,0,IF(F1660&lt;=15000,F1660,IF(F1660&lt;=40000,ROUNDUP(F1660/2,0)+7500,IF(F1660&lt;=70000,ROUNDUP(F1660/4,0)+17500,35000)))),MIN(IF(E1660&lt;=0,0,IF(E1660&lt;=12000,E1660,IF(E1660&lt;=32000,ROUNDUP(E1660/2,0)+6000,IF(E1660&lt;=56000,ROUNDUP(E1660/4,0)+14000,28000))))+IF(F1660&lt;=0,0,IF(F1660&lt;=15000,F1660,IF(F1660&lt;=40000,ROUNDUP(F1660/2,0)+7500,IF(F1660&lt;=70000,ROUNDUP(F1660/4,0)+17500,35000)))),28000))))</f>
        <v/>
      </c>
      <c r="T1660" s="18">
        <f>IF(G1660&lt;=0,0,IF(G1660&lt;=12000,G1660,IF(G1660&lt;=32000,ROUNDUP(G1660/2,0)+6000,IF(G1660&lt;=56000,ROUNDUP(G1660/4,0)+14000,28000))))</f>
        <v/>
      </c>
      <c r="U1660" s="18">
        <f>IF(I1660&lt;=0,IF(H1660&lt;=0,0,IF(H1660&lt;=12000,H1660,IF(H1660&lt;=32000,ROUNDUP(H1660/2,0)+6000,IF(H1660&lt;=56000,ROUNDUP(H1660/4,0)+14000,28000)))),IF(H1660&lt;=0,IF(I1660&lt;=0,0,IF(I1660&lt;=15000,I1660,IF(I1660&lt;=40000,ROUNDUP(I1660/2,0)+7500,IF(I1660&lt;=70000,ROUNDUP(I1660/4,0)+17500,35000)))),MAX(IF(I1660&lt;=0,0,IF(I1660&lt;=15000,I1660,IF(I1660&lt;=40000,ROUNDUP(I1660/2,0)+7500,IF(I1660&lt;=70000,ROUNDUP(I1660/4,0)+17500,35000)))),MIN(IF(H1660&lt;=0,0,IF(H1660&lt;=12000,H1660,IF(H1660&lt;=32000,ROUNDUP(H1660/2,0)+6000,IF(H1660&lt;=56000,ROUNDUP(H1660/4,0)+14000,28000))))+IF(I1660&lt;=0,0,IF(I1660&lt;=15000,I1660,IF(I1660&lt;=40000,ROUNDUP(I1660/2,0)+7500,IF(I1660&lt;=70000,ROUNDUP(I1660/4,0)+17500,35000)))),28000))))</f>
        <v/>
      </c>
      <c r="V1660" s="18">
        <f>MIN(70000,S1660+T1660+U1660)</f>
        <v/>
      </c>
      <c r="W1660" s="18">
        <f>MAX(0,ROUNDDOWN(M1660-J1660-N1660-K1660-0,-3))</f>
        <v/>
      </c>
      <c r="X1660" s="18">
        <f>MAX(0,ROUNDDOWN(M1660-J1660-N1660-K1660-R1660,-3))</f>
        <v/>
      </c>
      <c r="Y1660" s="18">
        <f>IF(W1660&lt;=0,0,ROUNDDOWN((W1660*LOOKUP(W1660,{0,1950001,3300001,6950001,9000001,18000001,40000001},{0.05,0.1,0.2,0.23,0.33,0.4,0.45})-LOOKUP(W1660,{0,1950001,3300001,6950001,9000001,18000001,40000001},{0,97500,427500,636000,1536000,2796000,4796000}))*1.021,-2))</f>
        <v/>
      </c>
      <c r="Z1660" s="18">
        <f>IF(X1660&lt;=0,0,ROUNDDOWN((X1660*LOOKUP(X1660,{0,1950001,3300001,6950001,9000001,18000001,40000001},{0.05,0.1,0.2,0.23,0.33,0.4,0.45})-LOOKUP(X1660,{0,1950001,3300001,6950001,9000001,18000001,40000001},{0,97500,427500,636000,1536000,2796000,4796000}))*1.021,-2))</f>
        <v/>
      </c>
      <c r="AA1660" s="18">
        <f>MAX(0,ROUNDDOWN(M1660-J1660-430000-L1660-0,-3))</f>
        <v/>
      </c>
      <c r="AB1660" s="18">
        <f>MAX(0,ROUNDDOWN(M1660-J1660-430000-L1660-V1660,-3))</f>
        <v/>
      </c>
      <c r="AC1660" s="18">
        <f>IF(M1660&lt;=450000,0,MAX(0,ROUNDDOWN(AA1660*0.06-MIN(50000,AA1660)*0.03,-2))+MAX(0,ROUNDDOWN(AA1660*0.04-MIN(50000,AA1660)*0.02,-2)))</f>
        <v/>
      </c>
      <c r="AD1660" s="18">
        <f>IF(M1660&lt;=450000,0,MAX(0,ROUNDDOWN(AB1660*0.06-MIN(50000,AB1660)*0.03,-2))+MAX(0,ROUNDDOWN(AB1660*0.04-MIN(50000,AB1660)*0.02,-2)))</f>
        <v/>
      </c>
      <c r="AE1660" s="18">
        <f>Y1660-Z1660</f>
        <v/>
      </c>
      <c r="AF1660" s="18">
        <f>AC1660-AD1660</f>
        <v/>
      </c>
      <c r="AG1660" s="18">
        <f>AE1660+AF1660</f>
        <v/>
      </c>
      <c r="AH1660" s="20">
        <f>IF(W1660&lt;=0,0,LOOKUP(W1660,{0,1950001,3300001,6950001,9000001,18000001,40000001},{0.05,0.1,0.2,0.23,0.33,0.4,0.45}))</f>
        <v/>
      </c>
    </row>
    <row r="1661">
      <c r="A1661" t="inlineStr">
        <is>
          <t>1万円刻み 特例あり一般12万円</t>
        </is>
      </c>
      <c r="B1661" s="18">
        <f>'4_1万円刻み'!$A$527</f>
        <v/>
      </c>
      <c r="C1661" s="19" t="n">
        <v>2026</v>
      </c>
      <c r="D1661" t="inlineStr">
        <is>
          <t>はい</t>
        </is>
      </c>
      <c r="E1661" s="18" t="n">
        <v>120000</v>
      </c>
      <c r="F1661" s="18" t="n">
        <v>0</v>
      </c>
      <c r="G1661" s="18" t="n">
        <v>0</v>
      </c>
      <c r="H1661" s="18" t="n">
        <v>0</v>
      </c>
      <c r="I1661" s="18" t="n">
        <v>0</v>
      </c>
      <c r="J1661" s="18">
        <f>ROUND(MIN(B1661/12,650000)*12*0.0915+MIN(B1661/12,1390000)*12*(0.0504+0)+B1661*0.005,0)</f>
        <v/>
      </c>
      <c r="K1661" s="18" t="n">
        <v>0</v>
      </c>
      <c r="L1661" s="18" t="n">
        <v>0</v>
      </c>
      <c r="M1661" s="18">
        <f>ROUND(IF(C1661&gt;=2026,IF(B1661&lt;741000,0,IF(B1661&lt;2191000,B1661-740000,IF(B1661&lt;2193000,1451000,IF(B1661&lt;2196000,1453000,IF(B1661&lt;2200000,1456000,IF(B1661&lt;3600000,ROUNDDOWN(B1661/4,-3)*2.8-80000,IF(B1661&lt;6600000,ROUNDDOWN(B1661/4,-3)*3.2-440000,IF(B1661&lt;8500000,ROUNDDOWN(B1661*0.9,0)-1100000,B1661-1950000)))))))),IF(B1661&lt;651000,0,IF(B1661&lt;1900000,B1661-650000,IF(B1661&lt;3600000,ROUNDDOWN(B1661/4,-3)*2.8-80000,IF(B1661&lt;6600000,ROUNDDOWN(B1661/4,-3)*3.2-440000,IF(B1661&lt;8500000,ROUNDDOWN(B1661*0.9,0)-1100000,B1661-1950000)))))),0)</f>
        <v/>
      </c>
      <c r="N1661" s="18">
        <f>IF(M1661&gt;23500000,NA(),IF(C1661&gt;=2026,IF(M1661&lt;=4890000,1040000,IF(M1661&lt;=6550000,670000,620000)),IF(M1661&lt;=1320000,950000,IF(M1661&lt;=3360000,880000,IF(M1661&lt;=4890000,680000,IF(M1661&lt;=6550000,630000,580000))))))</f>
        <v/>
      </c>
      <c r="O1661" s="18">
        <f>IF(F1661&lt;=0,IF(AND(D1661="はい",C1661&gt;=2026,C1661&lt;=2027),IF(E1661&lt;=0,0,IF(E1661&lt;=30000,E1661,IF(E1661&lt;=60000,ROUNDUP(E1661/2,0)+15000,IF(E1661&lt;=120000,ROUNDUP(E1661/4,0)+30000,60000)))),IF(E1661&lt;=0,0,IF(E1661&lt;=20000,E1661,IF(E1661&lt;=40000,ROUNDUP(E1661/2,0)+10000,IF(E1661&lt;=80000,ROUNDUP(E1661/4,0)+20000,40000))))),IF(E1661&lt;=0,IF(F1661&lt;=0,0,IF(F1661&lt;=25000,F1661,IF(F1661&lt;=50000,ROUNDUP(F1661/2,0)+12500,IF(F1661&lt;=100000,ROUNDUP(F1661/4,0)+25000,50000)))),MAX(IF(F1661&lt;=0,0,IF(F1661&lt;=25000,F1661,IF(F1661&lt;=50000,ROUNDUP(F1661/2,0)+12500,IF(F1661&lt;=100000,ROUNDUP(F1661/4,0)+25000,50000)))),MIN(IF(AND(D1661="はい",C1661&gt;=2026,C1661&lt;=2027),IF(E1661&lt;=0,0,IF(E1661&lt;=30000,E1661,IF(E1661&lt;=60000,ROUNDUP(E1661/2,0)+15000,IF(E1661&lt;=120000,ROUNDUP(E1661/4,0)+30000,60000)))),IF(E1661&lt;=0,0,IF(E1661&lt;=20000,E1661,IF(E1661&lt;=40000,ROUNDUP(E1661/2,0)+10000,IF(E1661&lt;=80000,ROUNDUP(E1661/4,0)+20000,40000)))))+IF(F1661&lt;=0,0,IF(F1661&lt;=25000,F1661,IF(F1661&lt;=50000,ROUNDUP(F1661/2,0)+12500,IF(F1661&lt;=100000,ROUNDUP(F1661/4,0)+25000,50000)))),IF(AND(D1661="はい",C1661&gt;=2026,C1661&lt;=2027),60000,40000)))))</f>
        <v/>
      </c>
      <c r="P1661" s="18">
        <f>IF(G1661&lt;=0,0,IF(G1661&lt;=20000,G1661,IF(G1661&lt;=40000,ROUNDUP(G1661/2,0)+10000,IF(G1661&lt;=80000,ROUNDUP(G1661/4,0)+20000,40000))))</f>
        <v/>
      </c>
      <c r="Q1661" s="18">
        <f>IF(I1661&lt;=0,IF(H1661&lt;=0,0,IF(H1661&lt;=20000,H1661,IF(H1661&lt;=40000,ROUNDUP(H1661/2,0)+10000,IF(H1661&lt;=80000,ROUNDUP(H1661/4,0)+20000,40000)))),IF(H1661&lt;=0,IF(I1661&lt;=0,0,IF(I1661&lt;=25000,I1661,IF(I1661&lt;=50000,ROUNDUP(I1661/2,0)+12500,IF(I1661&lt;=100000,ROUNDUP(I1661/4,0)+25000,50000)))),MAX(IF(I1661&lt;=0,0,IF(I1661&lt;=25000,I1661,IF(I1661&lt;=50000,ROUNDUP(I1661/2,0)+12500,IF(I1661&lt;=100000,ROUNDUP(I1661/4,0)+25000,50000)))),MIN(IF(H1661&lt;=0,0,IF(H1661&lt;=20000,H1661,IF(H1661&lt;=40000,ROUNDUP(H1661/2,0)+10000,IF(H1661&lt;=80000,ROUNDUP(H1661/4,0)+20000,40000))))+IF(I1661&lt;=0,0,IF(I1661&lt;=25000,I1661,IF(I1661&lt;=50000,ROUNDUP(I1661/2,0)+12500,IF(I1661&lt;=100000,ROUNDUP(I1661/4,0)+25000,50000)))),40000))))</f>
        <v/>
      </c>
      <c r="R1661" s="18">
        <f>MIN(120000,O1661+P1661+Q1661)</f>
        <v/>
      </c>
      <c r="S1661" s="18">
        <f>IF(F1661&lt;=0,IF(E1661&lt;=0,0,IF(E1661&lt;=12000,E1661,IF(E1661&lt;=32000,ROUNDUP(E1661/2,0)+6000,IF(E1661&lt;=56000,ROUNDUP(E1661/4,0)+14000,28000)))),IF(E1661&lt;=0,IF(F1661&lt;=0,0,IF(F1661&lt;=15000,F1661,IF(F1661&lt;=40000,ROUNDUP(F1661/2,0)+7500,IF(F1661&lt;=70000,ROUNDUP(F1661/4,0)+17500,35000)))),MAX(IF(F1661&lt;=0,0,IF(F1661&lt;=15000,F1661,IF(F1661&lt;=40000,ROUNDUP(F1661/2,0)+7500,IF(F1661&lt;=70000,ROUNDUP(F1661/4,0)+17500,35000)))),MIN(IF(E1661&lt;=0,0,IF(E1661&lt;=12000,E1661,IF(E1661&lt;=32000,ROUNDUP(E1661/2,0)+6000,IF(E1661&lt;=56000,ROUNDUP(E1661/4,0)+14000,28000))))+IF(F1661&lt;=0,0,IF(F1661&lt;=15000,F1661,IF(F1661&lt;=40000,ROUNDUP(F1661/2,0)+7500,IF(F1661&lt;=70000,ROUNDUP(F1661/4,0)+17500,35000)))),28000))))</f>
        <v/>
      </c>
      <c r="T1661" s="18">
        <f>IF(G1661&lt;=0,0,IF(G1661&lt;=12000,G1661,IF(G1661&lt;=32000,ROUNDUP(G1661/2,0)+6000,IF(G1661&lt;=56000,ROUNDUP(G1661/4,0)+14000,28000))))</f>
        <v/>
      </c>
      <c r="U1661" s="18">
        <f>IF(I1661&lt;=0,IF(H1661&lt;=0,0,IF(H1661&lt;=12000,H1661,IF(H1661&lt;=32000,ROUNDUP(H1661/2,0)+6000,IF(H1661&lt;=56000,ROUNDUP(H1661/4,0)+14000,28000)))),IF(H1661&lt;=0,IF(I1661&lt;=0,0,IF(I1661&lt;=15000,I1661,IF(I1661&lt;=40000,ROUNDUP(I1661/2,0)+7500,IF(I1661&lt;=70000,ROUNDUP(I1661/4,0)+17500,35000)))),MAX(IF(I1661&lt;=0,0,IF(I1661&lt;=15000,I1661,IF(I1661&lt;=40000,ROUNDUP(I1661/2,0)+7500,IF(I1661&lt;=70000,ROUNDUP(I1661/4,0)+17500,35000)))),MIN(IF(H1661&lt;=0,0,IF(H1661&lt;=12000,H1661,IF(H1661&lt;=32000,ROUNDUP(H1661/2,0)+6000,IF(H1661&lt;=56000,ROUNDUP(H1661/4,0)+14000,28000))))+IF(I1661&lt;=0,0,IF(I1661&lt;=15000,I1661,IF(I1661&lt;=40000,ROUNDUP(I1661/2,0)+7500,IF(I1661&lt;=70000,ROUNDUP(I1661/4,0)+17500,35000)))),28000))))</f>
        <v/>
      </c>
      <c r="V1661" s="18">
        <f>MIN(70000,S1661+T1661+U1661)</f>
        <v/>
      </c>
      <c r="W1661" s="18">
        <f>MAX(0,ROUNDDOWN(M1661-J1661-N1661-K1661-0,-3))</f>
        <v/>
      </c>
      <c r="X1661" s="18">
        <f>MAX(0,ROUNDDOWN(M1661-J1661-N1661-K1661-R1661,-3))</f>
        <v/>
      </c>
      <c r="Y1661" s="18">
        <f>IF(W1661&lt;=0,0,ROUNDDOWN((W1661*LOOKUP(W1661,{0,1950001,3300001,6950001,9000001,18000001,40000001},{0.05,0.1,0.2,0.23,0.33,0.4,0.45})-LOOKUP(W1661,{0,1950001,3300001,6950001,9000001,18000001,40000001},{0,97500,427500,636000,1536000,2796000,4796000}))*1.021,-2))</f>
        <v/>
      </c>
      <c r="Z1661" s="18">
        <f>IF(X1661&lt;=0,0,ROUNDDOWN((X1661*LOOKUP(X1661,{0,1950001,3300001,6950001,9000001,18000001,40000001},{0.05,0.1,0.2,0.23,0.33,0.4,0.45})-LOOKUP(X1661,{0,1950001,3300001,6950001,9000001,18000001,40000001},{0,97500,427500,636000,1536000,2796000,4796000}))*1.021,-2))</f>
        <v/>
      </c>
      <c r="AA1661" s="18">
        <f>MAX(0,ROUNDDOWN(M1661-J1661-430000-L1661-0,-3))</f>
        <v/>
      </c>
      <c r="AB1661" s="18">
        <f>MAX(0,ROUNDDOWN(M1661-J1661-430000-L1661-V1661,-3))</f>
        <v/>
      </c>
      <c r="AC1661" s="18">
        <f>IF(M1661&lt;=450000,0,MAX(0,ROUNDDOWN(AA1661*0.06-MIN(50000,AA1661)*0.03,-2))+MAX(0,ROUNDDOWN(AA1661*0.04-MIN(50000,AA1661)*0.02,-2)))</f>
        <v/>
      </c>
      <c r="AD1661" s="18">
        <f>IF(M1661&lt;=450000,0,MAX(0,ROUNDDOWN(AB1661*0.06-MIN(50000,AB1661)*0.03,-2))+MAX(0,ROUNDDOWN(AB1661*0.04-MIN(50000,AB1661)*0.02,-2)))</f>
        <v/>
      </c>
      <c r="AE1661" s="18">
        <f>Y1661-Z1661</f>
        <v/>
      </c>
      <c r="AF1661" s="18">
        <f>AC1661-AD1661</f>
        <v/>
      </c>
      <c r="AG1661" s="18">
        <f>AE1661+AF1661</f>
        <v/>
      </c>
      <c r="AH1661" s="20">
        <f>IF(W1661&lt;=0,0,LOOKUP(W1661,{0,1950001,3300001,6950001,9000001,18000001,40000001},{0.05,0.1,0.2,0.23,0.33,0.4,0.45}))</f>
        <v/>
      </c>
    </row>
    <row r="1662">
      <c r="A1662" t="inlineStr">
        <is>
          <t>1万円刻み 3区分8万円ずつ</t>
        </is>
      </c>
      <c r="B1662" s="18">
        <f>'4_1万円刻み'!$A$528</f>
        <v/>
      </c>
      <c r="C1662" s="19" t="n">
        <v>2026</v>
      </c>
      <c r="D1662" t="inlineStr">
        <is>
          <t>いいえ</t>
        </is>
      </c>
      <c r="E1662" s="18" t="n">
        <v>80000</v>
      </c>
      <c r="F1662" s="18" t="n">
        <v>0</v>
      </c>
      <c r="G1662" s="18" t="n">
        <v>80000</v>
      </c>
      <c r="H1662" s="18" t="n">
        <v>80000</v>
      </c>
      <c r="I1662" s="18" t="n">
        <v>0</v>
      </c>
      <c r="J1662" s="18">
        <f>ROUND(MIN(B1662/12,650000)*12*0.0915+MIN(B1662/12,1390000)*12*(0.0504+0)+B1662*0.005,0)</f>
        <v/>
      </c>
      <c r="K1662" s="18" t="n">
        <v>0</v>
      </c>
      <c r="L1662" s="18" t="n">
        <v>0</v>
      </c>
      <c r="M1662" s="18">
        <f>ROUND(IF(C1662&gt;=2026,IF(B1662&lt;741000,0,IF(B1662&lt;2191000,B1662-740000,IF(B1662&lt;2193000,1451000,IF(B1662&lt;2196000,1453000,IF(B1662&lt;2200000,1456000,IF(B1662&lt;3600000,ROUNDDOWN(B1662/4,-3)*2.8-80000,IF(B1662&lt;6600000,ROUNDDOWN(B1662/4,-3)*3.2-440000,IF(B1662&lt;8500000,ROUNDDOWN(B1662*0.9,0)-1100000,B1662-1950000)))))))),IF(B1662&lt;651000,0,IF(B1662&lt;1900000,B1662-650000,IF(B1662&lt;3600000,ROUNDDOWN(B1662/4,-3)*2.8-80000,IF(B1662&lt;6600000,ROUNDDOWN(B1662/4,-3)*3.2-440000,IF(B1662&lt;8500000,ROUNDDOWN(B1662*0.9,0)-1100000,B1662-1950000)))))),0)</f>
        <v/>
      </c>
      <c r="N1662" s="18">
        <f>IF(M1662&gt;23500000,NA(),IF(C1662&gt;=2026,IF(M1662&lt;=4890000,1040000,IF(M1662&lt;=6550000,670000,620000)),IF(M1662&lt;=1320000,950000,IF(M1662&lt;=3360000,880000,IF(M1662&lt;=4890000,680000,IF(M1662&lt;=6550000,630000,580000))))))</f>
        <v/>
      </c>
      <c r="O1662" s="18">
        <f>IF(F1662&lt;=0,IF(AND(D1662="はい",C1662&gt;=2026,C1662&lt;=2027),IF(E1662&lt;=0,0,IF(E1662&lt;=30000,E1662,IF(E1662&lt;=60000,ROUNDUP(E1662/2,0)+15000,IF(E1662&lt;=120000,ROUNDUP(E1662/4,0)+30000,60000)))),IF(E1662&lt;=0,0,IF(E1662&lt;=20000,E1662,IF(E1662&lt;=40000,ROUNDUP(E1662/2,0)+10000,IF(E1662&lt;=80000,ROUNDUP(E1662/4,0)+20000,40000))))),IF(E1662&lt;=0,IF(F1662&lt;=0,0,IF(F1662&lt;=25000,F1662,IF(F1662&lt;=50000,ROUNDUP(F1662/2,0)+12500,IF(F1662&lt;=100000,ROUNDUP(F1662/4,0)+25000,50000)))),MAX(IF(F1662&lt;=0,0,IF(F1662&lt;=25000,F1662,IF(F1662&lt;=50000,ROUNDUP(F1662/2,0)+12500,IF(F1662&lt;=100000,ROUNDUP(F1662/4,0)+25000,50000)))),MIN(IF(AND(D1662="はい",C1662&gt;=2026,C1662&lt;=2027),IF(E1662&lt;=0,0,IF(E1662&lt;=30000,E1662,IF(E1662&lt;=60000,ROUNDUP(E1662/2,0)+15000,IF(E1662&lt;=120000,ROUNDUP(E1662/4,0)+30000,60000)))),IF(E1662&lt;=0,0,IF(E1662&lt;=20000,E1662,IF(E1662&lt;=40000,ROUNDUP(E1662/2,0)+10000,IF(E1662&lt;=80000,ROUNDUP(E1662/4,0)+20000,40000)))))+IF(F1662&lt;=0,0,IF(F1662&lt;=25000,F1662,IF(F1662&lt;=50000,ROUNDUP(F1662/2,0)+12500,IF(F1662&lt;=100000,ROUNDUP(F1662/4,0)+25000,50000)))),IF(AND(D1662="はい",C1662&gt;=2026,C1662&lt;=2027),60000,40000)))))</f>
        <v/>
      </c>
      <c r="P1662" s="18">
        <f>IF(G1662&lt;=0,0,IF(G1662&lt;=20000,G1662,IF(G1662&lt;=40000,ROUNDUP(G1662/2,0)+10000,IF(G1662&lt;=80000,ROUNDUP(G1662/4,0)+20000,40000))))</f>
        <v/>
      </c>
      <c r="Q1662" s="18">
        <f>IF(I1662&lt;=0,IF(H1662&lt;=0,0,IF(H1662&lt;=20000,H1662,IF(H1662&lt;=40000,ROUNDUP(H1662/2,0)+10000,IF(H1662&lt;=80000,ROUNDUP(H1662/4,0)+20000,40000)))),IF(H1662&lt;=0,IF(I1662&lt;=0,0,IF(I1662&lt;=25000,I1662,IF(I1662&lt;=50000,ROUNDUP(I1662/2,0)+12500,IF(I1662&lt;=100000,ROUNDUP(I1662/4,0)+25000,50000)))),MAX(IF(I1662&lt;=0,0,IF(I1662&lt;=25000,I1662,IF(I1662&lt;=50000,ROUNDUP(I1662/2,0)+12500,IF(I1662&lt;=100000,ROUNDUP(I1662/4,0)+25000,50000)))),MIN(IF(H1662&lt;=0,0,IF(H1662&lt;=20000,H1662,IF(H1662&lt;=40000,ROUNDUP(H1662/2,0)+10000,IF(H1662&lt;=80000,ROUNDUP(H1662/4,0)+20000,40000))))+IF(I1662&lt;=0,0,IF(I1662&lt;=25000,I1662,IF(I1662&lt;=50000,ROUNDUP(I1662/2,0)+12500,IF(I1662&lt;=100000,ROUNDUP(I1662/4,0)+25000,50000)))),40000))))</f>
        <v/>
      </c>
      <c r="R1662" s="18">
        <f>MIN(120000,O1662+P1662+Q1662)</f>
        <v/>
      </c>
      <c r="S1662" s="18">
        <f>IF(F1662&lt;=0,IF(E1662&lt;=0,0,IF(E1662&lt;=12000,E1662,IF(E1662&lt;=32000,ROUNDUP(E1662/2,0)+6000,IF(E1662&lt;=56000,ROUNDUP(E1662/4,0)+14000,28000)))),IF(E1662&lt;=0,IF(F1662&lt;=0,0,IF(F1662&lt;=15000,F1662,IF(F1662&lt;=40000,ROUNDUP(F1662/2,0)+7500,IF(F1662&lt;=70000,ROUNDUP(F1662/4,0)+17500,35000)))),MAX(IF(F1662&lt;=0,0,IF(F1662&lt;=15000,F1662,IF(F1662&lt;=40000,ROUNDUP(F1662/2,0)+7500,IF(F1662&lt;=70000,ROUNDUP(F1662/4,0)+17500,35000)))),MIN(IF(E1662&lt;=0,0,IF(E1662&lt;=12000,E1662,IF(E1662&lt;=32000,ROUNDUP(E1662/2,0)+6000,IF(E1662&lt;=56000,ROUNDUP(E1662/4,0)+14000,28000))))+IF(F1662&lt;=0,0,IF(F1662&lt;=15000,F1662,IF(F1662&lt;=40000,ROUNDUP(F1662/2,0)+7500,IF(F1662&lt;=70000,ROUNDUP(F1662/4,0)+17500,35000)))),28000))))</f>
        <v/>
      </c>
      <c r="T1662" s="18">
        <f>IF(G1662&lt;=0,0,IF(G1662&lt;=12000,G1662,IF(G1662&lt;=32000,ROUNDUP(G1662/2,0)+6000,IF(G1662&lt;=56000,ROUNDUP(G1662/4,0)+14000,28000))))</f>
        <v/>
      </c>
      <c r="U1662" s="18">
        <f>IF(I1662&lt;=0,IF(H1662&lt;=0,0,IF(H1662&lt;=12000,H1662,IF(H1662&lt;=32000,ROUNDUP(H1662/2,0)+6000,IF(H1662&lt;=56000,ROUNDUP(H1662/4,0)+14000,28000)))),IF(H1662&lt;=0,IF(I1662&lt;=0,0,IF(I1662&lt;=15000,I1662,IF(I1662&lt;=40000,ROUNDUP(I1662/2,0)+7500,IF(I1662&lt;=70000,ROUNDUP(I1662/4,0)+17500,35000)))),MAX(IF(I1662&lt;=0,0,IF(I1662&lt;=15000,I1662,IF(I1662&lt;=40000,ROUNDUP(I1662/2,0)+7500,IF(I1662&lt;=70000,ROUNDUP(I1662/4,0)+17500,35000)))),MIN(IF(H1662&lt;=0,0,IF(H1662&lt;=12000,H1662,IF(H1662&lt;=32000,ROUNDUP(H1662/2,0)+6000,IF(H1662&lt;=56000,ROUNDUP(H1662/4,0)+14000,28000))))+IF(I1662&lt;=0,0,IF(I1662&lt;=15000,I1662,IF(I1662&lt;=40000,ROUNDUP(I1662/2,0)+7500,IF(I1662&lt;=70000,ROUNDUP(I1662/4,0)+17500,35000)))),28000))))</f>
        <v/>
      </c>
      <c r="V1662" s="18">
        <f>MIN(70000,S1662+T1662+U1662)</f>
        <v/>
      </c>
      <c r="W1662" s="18">
        <f>MAX(0,ROUNDDOWN(M1662-J1662-N1662-K1662-0,-3))</f>
        <v/>
      </c>
      <c r="X1662" s="18">
        <f>MAX(0,ROUNDDOWN(M1662-J1662-N1662-K1662-R1662,-3))</f>
        <v/>
      </c>
      <c r="Y1662" s="18">
        <f>IF(W1662&lt;=0,0,ROUNDDOWN((W1662*LOOKUP(W1662,{0,1950001,3300001,6950001,9000001,18000001,40000001},{0.05,0.1,0.2,0.23,0.33,0.4,0.45})-LOOKUP(W1662,{0,1950001,3300001,6950001,9000001,18000001,40000001},{0,97500,427500,636000,1536000,2796000,4796000}))*1.021,-2))</f>
        <v/>
      </c>
      <c r="Z1662" s="18">
        <f>IF(X1662&lt;=0,0,ROUNDDOWN((X1662*LOOKUP(X1662,{0,1950001,3300001,6950001,9000001,18000001,40000001},{0.05,0.1,0.2,0.23,0.33,0.4,0.45})-LOOKUP(X1662,{0,1950001,3300001,6950001,9000001,18000001,40000001},{0,97500,427500,636000,1536000,2796000,4796000}))*1.021,-2))</f>
        <v/>
      </c>
      <c r="AA1662" s="18">
        <f>MAX(0,ROUNDDOWN(M1662-J1662-430000-L1662-0,-3))</f>
        <v/>
      </c>
      <c r="AB1662" s="18">
        <f>MAX(0,ROUNDDOWN(M1662-J1662-430000-L1662-V1662,-3))</f>
        <v/>
      </c>
      <c r="AC1662" s="18">
        <f>IF(M1662&lt;=450000,0,MAX(0,ROUNDDOWN(AA1662*0.06-MIN(50000,AA1662)*0.03,-2))+MAX(0,ROUNDDOWN(AA1662*0.04-MIN(50000,AA1662)*0.02,-2)))</f>
        <v/>
      </c>
      <c r="AD1662" s="18">
        <f>IF(M1662&lt;=450000,0,MAX(0,ROUNDDOWN(AB1662*0.06-MIN(50000,AB1662)*0.03,-2))+MAX(0,ROUNDDOWN(AB1662*0.04-MIN(50000,AB1662)*0.02,-2)))</f>
        <v/>
      </c>
      <c r="AE1662" s="18">
        <f>Y1662-Z1662</f>
        <v/>
      </c>
      <c r="AF1662" s="18">
        <f>AC1662-AD1662</f>
        <v/>
      </c>
      <c r="AG1662" s="18">
        <f>AE1662+AF1662</f>
        <v/>
      </c>
      <c r="AH1662" s="20">
        <f>IF(W1662&lt;=0,0,LOOKUP(W1662,{0,1950001,3300001,6950001,9000001,18000001,40000001},{0.05,0.1,0.2,0.23,0.33,0.4,0.45}))</f>
        <v/>
      </c>
    </row>
    <row r="1663">
      <c r="A1663" t="inlineStr">
        <is>
          <t>1万円刻み 一般8万円</t>
        </is>
      </c>
      <c r="B1663" s="18">
        <f>'4_1万円刻み'!$A$528</f>
        <v/>
      </c>
      <c r="C1663" s="19" t="n">
        <v>2026</v>
      </c>
      <c r="D1663" t="inlineStr">
        <is>
          <t>いいえ</t>
        </is>
      </c>
      <c r="E1663" s="18" t="n">
        <v>80000</v>
      </c>
      <c r="F1663" s="18" t="n">
        <v>0</v>
      </c>
      <c r="G1663" s="18" t="n">
        <v>0</v>
      </c>
      <c r="H1663" s="18" t="n">
        <v>0</v>
      </c>
      <c r="I1663" s="18" t="n">
        <v>0</v>
      </c>
      <c r="J1663" s="18">
        <f>ROUND(MIN(B1663/12,650000)*12*0.0915+MIN(B1663/12,1390000)*12*(0.0504+0)+B1663*0.005,0)</f>
        <v/>
      </c>
      <c r="K1663" s="18" t="n">
        <v>0</v>
      </c>
      <c r="L1663" s="18" t="n">
        <v>0</v>
      </c>
      <c r="M1663" s="18">
        <f>ROUND(IF(C1663&gt;=2026,IF(B1663&lt;741000,0,IF(B1663&lt;2191000,B1663-740000,IF(B1663&lt;2193000,1451000,IF(B1663&lt;2196000,1453000,IF(B1663&lt;2200000,1456000,IF(B1663&lt;3600000,ROUNDDOWN(B1663/4,-3)*2.8-80000,IF(B1663&lt;6600000,ROUNDDOWN(B1663/4,-3)*3.2-440000,IF(B1663&lt;8500000,ROUNDDOWN(B1663*0.9,0)-1100000,B1663-1950000)))))))),IF(B1663&lt;651000,0,IF(B1663&lt;1900000,B1663-650000,IF(B1663&lt;3600000,ROUNDDOWN(B1663/4,-3)*2.8-80000,IF(B1663&lt;6600000,ROUNDDOWN(B1663/4,-3)*3.2-440000,IF(B1663&lt;8500000,ROUNDDOWN(B1663*0.9,0)-1100000,B1663-1950000)))))),0)</f>
        <v/>
      </c>
      <c r="N1663" s="18">
        <f>IF(M1663&gt;23500000,NA(),IF(C1663&gt;=2026,IF(M1663&lt;=4890000,1040000,IF(M1663&lt;=6550000,670000,620000)),IF(M1663&lt;=1320000,950000,IF(M1663&lt;=3360000,880000,IF(M1663&lt;=4890000,680000,IF(M1663&lt;=6550000,630000,580000))))))</f>
        <v/>
      </c>
      <c r="O1663" s="18">
        <f>IF(F1663&lt;=0,IF(AND(D1663="はい",C1663&gt;=2026,C1663&lt;=2027),IF(E1663&lt;=0,0,IF(E1663&lt;=30000,E1663,IF(E1663&lt;=60000,ROUNDUP(E1663/2,0)+15000,IF(E1663&lt;=120000,ROUNDUP(E1663/4,0)+30000,60000)))),IF(E1663&lt;=0,0,IF(E1663&lt;=20000,E1663,IF(E1663&lt;=40000,ROUNDUP(E1663/2,0)+10000,IF(E1663&lt;=80000,ROUNDUP(E1663/4,0)+20000,40000))))),IF(E1663&lt;=0,IF(F1663&lt;=0,0,IF(F1663&lt;=25000,F1663,IF(F1663&lt;=50000,ROUNDUP(F1663/2,0)+12500,IF(F1663&lt;=100000,ROUNDUP(F1663/4,0)+25000,50000)))),MAX(IF(F1663&lt;=0,0,IF(F1663&lt;=25000,F1663,IF(F1663&lt;=50000,ROUNDUP(F1663/2,0)+12500,IF(F1663&lt;=100000,ROUNDUP(F1663/4,0)+25000,50000)))),MIN(IF(AND(D1663="はい",C1663&gt;=2026,C1663&lt;=2027),IF(E1663&lt;=0,0,IF(E1663&lt;=30000,E1663,IF(E1663&lt;=60000,ROUNDUP(E1663/2,0)+15000,IF(E1663&lt;=120000,ROUNDUP(E1663/4,0)+30000,60000)))),IF(E1663&lt;=0,0,IF(E1663&lt;=20000,E1663,IF(E1663&lt;=40000,ROUNDUP(E1663/2,0)+10000,IF(E1663&lt;=80000,ROUNDUP(E1663/4,0)+20000,40000)))))+IF(F1663&lt;=0,0,IF(F1663&lt;=25000,F1663,IF(F1663&lt;=50000,ROUNDUP(F1663/2,0)+12500,IF(F1663&lt;=100000,ROUNDUP(F1663/4,0)+25000,50000)))),IF(AND(D1663="はい",C1663&gt;=2026,C1663&lt;=2027),60000,40000)))))</f>
        <v/>
      </c>
      <c r="P1663" s="18">
        <f>IF(G1663&lt;=0,0,IF(G1663&lt;=20000,G1663,IF(G1663&lt;=40000,ROUNDUP(G1663/2,0)+10000,IF(G1663&lt;=80000,ROUNDUP(G1663/4,0)+20000,40000))))</f>
        <v/>
      </c>
      <c r="Q1663" s="18">
        <f>IF(I1663&lt;=0,IF(H1663&lt;=0,0,IF(H1663&lt;=20000,H1663,IF(H1663&lt;=40000,ROUNDUP(H1663/2,0)+10000,IF(H1663&lt;=80000,ROUNDUP(H1663/4,0)+20000,40000)))),IF(H1663&lt;=0,IF(I1663&lt;=0,0,IF(I1663&lt;=25000,I1663,IF(I1663&lt;=50000,ROUNDUP(I1663/2,0)+12500,IF(I1663&lt;=100000,ROUNDUP(I1663/4,0)+25000,50000)))),MAX(IF(I1663&lt;=0,0,IF(I1663&lt;=25000,I1663,IF(I1663&lt;=50000,ROUNDUP(I1663/2,0)+12500,IF(I1663&lt;=100000,ROUNDUP(I1663/4,0)+25000,50000)))),MIN(IF(H1663&lt;=0,0,IF(H1663&lt;=20000,H1663,IF(H1663&lt;=40000,ROUNDUP(H1663/2,0)+10000,IF(H1663&lt;=80000,ROUNDUP(H1663/4,0)+20000,40000))))+IF(I1663&lt;=0,0,IF(I1663&lt;=25000,I1663,IF(I1663&lt;=50000,ROUNDUP(I1663/2,0)+12500,IF(I1663&lt;=100000,ROUNDUP(I1663/4,0)+25000,50000)))),40000))))</f>
        <v/>
      </c>
      <c r="R1663" s="18">
        <f>MIN(120000,O1663+P1663+Q1663)</f>
        <v/>
      </c>
      <c r="S1663" s="18">
        <f>IF(F1663&lt;=0,IF(E1663&lt;=0,0,IF(E1663&lt;=12000,E1663,IF(E1663&lt;=32000,ROUNDUP(E1663/2,0)+6000,IF(E1663&lt;=56000,ROUNDUP(E1663/4,0)+14000,28000)))),IF(E1663&lt;=0,IF(F1663&lt;=0,0,IF(F1663&lt;=15000,F1663,IF(F1663&lt;=40000,ROUNDUP(F1663/2,0)+7500,IF(F1663&lt;=70000,ROUNDUP(F1663/4,0)+17500,35000)))),MAX(IF(F1663&lt;=0,0,IF(F1663&lt;=15000,F1663,IF(F1663&lt;=40000,ROUNDUP(F1663/2,0)+7500,IF(F1663&lt;=70000,ROUNDUP(F1663/4,0)+17500,35000)))),MIN(IF(E1663&lt;=0,0,IF(E1663&lt;=12000,E1663,IF(E1663&lt;=32000,ROUNDUP(E1663/2,0)+6000,IF(E1663&lt;=56000,ROUNDUP(E1663/4,0)+14000,28000))))+IF(F1663&lt;=0,0,IF(F1663&lt;=15000,F1663,IF(F1663&lt;=40000,ROUNDUP(F1663/2,0)+7500,IF(F1663&lt;=70000,ROUNDUP(F1663/4,0)+17500,35000)))),28000))))</f>
        <v/>
      </c>
      <c r="T1663" s="18">
        <f>IF(G1663&lt;=0,0,IF(G1663&lt;=12000,G1663,IF(G1663&lt;=32000,ROUNDUP(G1663/2,0)+6000,IF(G1663&lt;=56000,ROUNDUP(G1663/4,0)+14000,28000))))</f>
        <v/>
      </c>
      <c r="U1663" s="18">
        <f>IF(I1663&lt;=0,IF(H1663&lt;=0,0,IF(H1663&lt;=12000,H1663,IF(H1663&lt;=32000,ROUNDUP(H1663/2,0)+6000,IF(H1663&lt;=56000,ROUNDUP(H1663/4,0)+14000,28000)))),IF(H1663&lt;=0,IF(I1663&lt;=0,0,IF(I1663&lt;=15000,I1663,IF(I1663&lt;=40000,ROUNDUP(I1663/2,0)+7500,IF(I1663&lt;=70000,ROUNDUP(I1663/4,0)+17500,35000)))),MAX(IF(I1663&lt;=0,0,IF(I1663&lt;=15000,I1663,IF(I1663&lt;=40000,ROUNDUP(I1663/2,0)+7500,IF(I1663&lt;=70000,ROUNDUP(I1663/4,0)+17500,35000)))),MIN(IF(H1663&lt;=0,0,IF(H1663&lt;=12000,H1663,IF(H1663&lt;=32000,ROUNDUP(H1663/2,0)+6000,IF(H1663&lt;=56000,ROUNDUP(H1663/4,0)+14000,28000))))+IF(I1663&lt;=0,0,IF(I1663&lt;=15000,I1663,IF(I1663&lt;=40000,ROUNDUP(I1663/2,0)+7500,IF(I1663&lt;=70000,ROUNDUP(I1663/4,0)+17500,35000)))),28000))))</f>
        <v/>
      </c>
      <c r="V1663" s="18">
        <f>MIN(70000,S1663+T1663+U1663)</f>
        <v/>
      </c>
      <c r="W1663" s="18">
        <f>MAX(0,ROUNDDOWN(M1663-J1663-N1663-K1663-0,-3))</f>
        <v/>
      </c>
      <c r="X1663" s="18">
        <f>MAX(0,ROUNDDOWN(M1663-J1663-N1663-K1663-R1663,-3))</f>
        <v/>
      </c>
      <c r="Y1663" s="18">
        <f>IF(W1663&lt;=0,0,ROUNDDOWN((W1663*LOOKUP(W1663,{0,1950001,3300001,6950001,9000001,18000001,40000001},{0.05,0.1,0.2,0.23,0.33,0.4,0.45})-LOOKUP(W1663,{0,1950001,3300001,6950001,9000001,18000001,40000001},{0,97500,427500,636000,1536000,2796000,4796000}))*1.021,-2))</f>
        <v/>
      </c>
      <c r="Z1663" s="18">
        <f>IF(X1663&lt;=0,0,ROUNDDOWN((X1663*LOOKUP(X1663,{0,1950001,3300001,6950001,9000001,18000001,40000001},{0.05,0.1,0.2,0.23,0.33,0.4,0.45})-LOOKUP(X1663,{0,1950001,3300001,6950001,9000001,18000001,40000001},{0,97500,427500,636000,1536000,2796000,4796000}))*1.021,-2))</f>
        <v/>
      </c>
      <c r="AA1663" s="18">
        <f>MAX(0,ROUNDDOWN(M1663-J1663-430000-L1663-0,-3))</f>
        <v/>
      </c>
      <c r="AB1663" s="18">
        <f>MAX(0,ROUNDDOWN(M1663-J1663-430000-L1663-V1663,-3))</f>
        <v/>
      </c>
      <c r="AC1663" s="18">
        <f>IF(M1663&lt;=450000,0,MAX(0,ROUNDDOWN(AA1663*0.06-MIN(50000,AA1663)*0.03,-2))+MAX(0,ROUNDDOWN(AA1663*0.04-MIN(50000,AA1663)*0.02,-2)))</f>
        <v/>
      </c>
      <c r="AD1663" s="18">
        <f>IF(M1663&lt;=450000,0,MAX(0,ROUNDDOWN(AB1663*0.06-MIN(50000,AB1663)*0.03,-2))+MAX(0,ROUNDDOWN(AB1663*0.04-MIN(50000,AB1663)*0.02,-2)))</f>
        <v/>
      </c>
      <c r="AE1663" s="18">
        <f>Y1663-Z1663</f>
        <v/>
      </c>
      <c r="AF1663" s="18">
        <f>AC1663-AD1663</f>
        <v/>
      </c>
      <c r="AG1663" s="18">
        <f>AE1663+AF1663</f>
        <v/>
      </c>
      <c r="AH1663" s="20">
        <f>IF(W1663&lt;=0,0,LOOKUP(W1663,{0,1950001,3300001,6950001,9000001,18000001,40000001},{0.05,0.1,0.2,0.23,0.33,0.4,0.45}))</f>
        <v/>
      </c>
    </row>
    <row r="1664">
      <c r="A1664" t="inlineStr">
        <is>
          <t>1万円刻み 特例あり一般12万円</t>
        </is>
      </c>
      <c r="B1664" s="18">
        <f>'4_1万円刻み'!$A$528</f>
        <v/>
      </c>
      <c r="C1664" s="19" t="n">
        <v>2026</v>
      </c>
      <c r="D1664" t="inlineStr">
        <is>
          <t>はい</t>
        </is>
      </c>
      <c r="E1664" s="18" t="n">
        <v>120000</v>
      </c>
      <c r="F1664" s="18" t="n">
        <v>0</v>
      </c>
      <c r="G1664" s="18" t="n">
        <v>0</v>
      </c>
      <c r="H1664" s="18" t="n">
        <v>0</v>
      </c>
      <c r="I1664" s="18" t="n">
        <v>0</v>
      </c>
      <c r="J1664" s="18">
        <f>ROUND(MIN(B1664/12,650000)*12*0.0915+MIN(B1664/12,1390000)*12*(0.0504+0)+B1664*0.005,0)</f>
        <v/>
      </c>
      <c r="K1664" s="18" t="n">
        <v>0</v>
      </c>
      <c r="L1664" s="18" t="n">
        <v>0</v>
      </c>
      <c r="M1664" s="18">
        <f>ROUND(IF(C1664&gt;=2026,IF(B1664&lt;741000,0,IF(B1664&lt;2191000,B1664-740000,IF(B1664&lt;2193000,1451000,IF(B1664&lt;2196000,1453000,IF(B1664&lt;2200000,1456000,IF(B1664&lt;3600000,ROUNDDOWN(B1664/4,-3)*2.8-80000,IF(B1664&lt;6600000,ROUNDDOWN(B1664/4,-3)*3.2-440000,IF(B1664&lt;8500000,ROUNDDOWN(B1664*0.9,0)-1100000,B1664-1950000)))))))),IF(B1664&lt;651000,0,IF(B1664&lt;1900000,B1664-650000,IF(B1664&lt;3600000,ROUNDDOWN(B1664/4,-3)*2.8-80000,IF(B1664&lt;6600000,ROUNDDOWN(B1664/4,-3)*3.2-440000,IF(B1664&lt;8500000,ROUNDDOWN(B1664*0.9,0)-1100000,B1664-1950000)))))),0)</f>
        <v/>
      </c>
      <c r="N1664" s="18">
        <f>IF(M1664&gt;23500000,NA(),IF(C1664&gt;=2026,IF(M1664&lt;=4890000,1040000,IF(M1664&lt;=6550000,670000,620000)),IF(M1664&lt;=1320000,950000,IF(M1664&lt;=3360000,880000,IF(M1664&lt;=4890000,680000,IF(M1664&lt;=6550000,630000,580000))))))</f>
        <v/>
      </c>
      <c r="O1664" s="18">
        <f>IF(F1664&lt;=0,IF(AND(D1664="はい",C1664&gt;=2026,C1664&lt;=2027),IF(E1664&lt;=0,0,IF(E1664&lt;=30000,E1664,IF(E1664&lt;=60000,ROUNDUP(E1664/2,0)+15000,IF(E1664&lt;=120000,ROUNDUP(E1664/4,0)+30000,60000)))),IF(E1664&lt;=0,0,IF(E1664&lt;=20000,E1664,IF(E1664&lt;=40000,ROUNDUP(E1664/2,0)+10000,IF(E1664&lt;=80000,ROUNDUP(E1664/4,0)+20000,40000))))),IF(E1664&lt;=0,IF(F1664&lt;=0,0,IF(F1664&lt;=25000,F1664,IF(F1664&lt;=50000,ROUNDUP(F1664/2,0)+12500,IF(F1664&lt;=100000,ROUNDUP(F1664/4,0)+25000,50000)))),MAX(IF(F1664&lt;=0,0,IF(F1664&lt;=25000,F1664,IF(F1664&lt;=50000,ROUNDUP(F1664/2,0)+12500,IF(F1664&lt;=100000,ROUNDUP(F1664/4,0)+25000,50000)))),MIN(IF(AND(D1664="はい",C1664&gt;=2026,C1664&lt;=2027),IF(E1664&lt;=0,0,IF(E1664&lt;=30000,E1664,IF(E1664&lt;=60000,ROUNDUP(E1664/2,0)+15000,IF(E1664&lt;=120000,ROUNDUP(E1664/4,0)+30000,60000)))),IF(E1664&lt;=0,0,IF(E1664&lt;=20000,E1664,IF(E1664&lt;=40000,ROUNDUP(E1664/2,0)+10000,IF(E1664&lt;=80000,ROUNDUP(E1664/4,0)+20000,40000)))))+IF(F1664&lt;=0,0,IF(F1664&lt;=25000,F1664,IF(F1664&lt;=50000,ROUNDUP(F1664/2,0)+12500,IF(F1664&lt;=100000,ROUNDUP(F1664/4,0)+25000,50000)))),IF(AND(D1664="はい",C1664&gt;=2026,C1664&lt;=2027),60000,40000)))))</f>
        <v/>
      </c>
      <c r="P1664" s="18">
        <f>IF(G1664&lt;=0,0,IF(G1664&lt;=20000,G1664,IF(G1664&lt;=40000,ROUNDUP(G1664/2,0)+10000,IF(G1664&lt;=80000,ROUNDUP(G1664/4,0)+20000,40000))))</f>
        <v/>
      </c>
      <c r="Q1664" s="18">
        <f>IF(I1664&lt;=0,IF(H1664&lt;=0,0,IF(H1664&lt;=20000,H1664,IF(H1664&lt;=40000,ROUNDUP(H1664/2,0)+10000,IF(H1664&lt;=80000,ROUNDUP(H1664/4,0)+20000,40000)))),IF(H1664&lt;=0,IF(I1664&lt;=0,0,IF(I1664&lt;=25000,I1664,IF(I1664&lt;=50000,ROUNDUP(I1664/2,0)+12500,IF(I1664&lt;=100000,ROUNDUP(I1664/4,0)+25000,50000)))),MAX(IF(I1664&lt;=0,0,IF(I1664&lt;=25000,I1664,IF(I1664&lt;=50000,ROUNDUP(I1664/2,0)+12500,IF(I1664&lt;=100000,ROUNDUP(I1664/4,0)+25000,50000)))),MIN(IF(H1664&lt;=0,0,IF(H1664&lt;=20000,H1664,IF(H1664&lt;=40000,ROUNDUP(H1664/2,0)+10000,IF(H1664&lt;=80000,ROUNDUP(H1664/4,0)+20000,40000))))+IF(I1664&lt;=0,0,IF(I1664&lt;=25000,I1664,IF(I1664&lt;=50000,ROUNDUP(I1664/2,0)+12500,IF(I1664&lt;=100000,ROUNDUP(I1664/4,0)+25000,50000)))),40000))))</f>
        <v/>
      </c>
      <c r="R1664" s="18">
        <f>MIN(120000,O1664+P1664+Q1664)</f>
        <v/>
      </c>
      <c r="S1664" s="18">
        <f>IF(F1664&lt;=0,IF(E1664&lt;=0,0,IF(E1664&lt;=12000,E1664,IF(E1664&lt;=32000,ROUNDUP(E1664/2,0)+6000,IF(E1664&lt;=56000,ROUNDUP(E1664/4,0)+14000,28000)))),IF(E1664&lt;=0,IF(F1664&lt;=0,0,IF(F1664&lt;=15000,F1664,IF(F1664&lt;=40000,ROUNDUP(F1664/2,0)+7500,IF(F1664&lt;=70000,ROUNDUP(F1664/4,0)+17500,35000)))),MAX(IF(F1664&lt;=0,0,IF(F1664&lt;=15000,F1664,IF(F1664&lt;=40000,ROUNDUP(F1664/2,0)+7500,IF(F1664&lt;=70000,ROUNDUP(F1664/4,0)+17500,35000)))),MIN(IF(E1664&lt;=0,0,IF(E1664&lt;=12000,E1664,IF(E1664&lt;=32000,ROUNDUP(E1664/2,0)+6000,IF(E1664&lt;=56000,ROUNDUP(E1664/4,0)+14000,28000))))+IF(F1664&lt;=0,0,IF(F1664&lt;=15000,F1664,IF(F1664&lt;=40000,ROUNDUP(F1664/2,0)+7500,IF(F1664&lt;=70000,ROUNDUP(F1664/4,0)+17500,35000)))),28000))))</f>
        <v/>
      </c>
      <c r="T1664" s="18">
        <f>IF(G1664&lt;=0,0,IF(G1664&lt;=12000,G1664,IF(G1664&lt;=32000,ROUNDUP(G1664/2,0)+6000,IF(G1664&lt;=56000,ROUNDUP(G1664/4,0)+14000,28000))))</f>
        <v/>
      </c>
      <c r="U1664" s="18">
        <f>IF(I1664&lt;=0,IF(H1664&lt;=0,0,IF(H1664&lt;=12000,H1664,IF(H1664&lt;=32000,ROUNDUP(H1664/2,0)+6000,IF(H1664&lt;=56000,ROUNDUP(H1664/4,0)+14000,28000)))),IF(H1664&lt;=0,IF(I1664&lt;=0,0,IF(I1664&lt;=15000,I1664,IF(I1664&lt;=40000,ROUNDUP(I1664/2,0)+7500,IF(I1664&lt;=70000,ROUNDUP(I1664/4,0)+17500,35000)))),MAX(IF(I1664&lt;=0,0,IF(I1664&lt;=15000,I1664,IF(I1664&lt;=40000,ROUNDUP(I1664/2,0)+7500,IF(I1664&lt;=70000,ROUNDUP(I1664/4,0)+17500,35000)))),MIN(IF(H1664&lt;=0,0,IF(H1664&lt;=12000,H1664,IF(H1664&lt;=32000,ROUNDUP(H1664/2,0)+6000,IF(H1664&lt;=56000,ROUNDUP(H1664/4,0)+14000,28000))))+IF(I1664&lt;=0,0,IF(I1664&lt;=15000,I1664,IF(I1664&lt;=40000,ROUNDUP(I1664/2,0)+7500,IF(I1664&lt;=70000,ROUNDUP(I1664/4,0)+17500,35000)))),28000))))</f>
        <v/>
      </c>
      <c r="V1664" s="18">
        <f>MIN(70000,S1664+T1664+U1664)</f>
        <v/>
      </c>
      <c r="W1664" s="18">
        <f>MAX(0,ROUNDDOWN(M1664-J1664-N1664-K1664-0,-3))</f>
        <v/>
      </c>
      <c r="X1664" s="18">
        <f>MAX(0,ROUNDDOWN(M1664-J1664-N1664-K1664-R1664,-3))</f>
        <v/>
      </c>
      <c r="Y1664" s="18">
        <f>IF(W1664&lt;=0,0,ROUNDDOWN((W1664*LOOKUP(W1664,{0,1950001,3300001,6950001,9000001,18000001,40000001},{0.05,0.1,0.2,0.23,0.33,0.4,0.45})-LOOKUP(W1664,{0,1950001,3300001,6950001,9000001,18000001,40000001},{0,97500,427500,636000,1536000,2796000,4796000}))*1.021,-2))</f>
        <v/>
      </c>
      <c r="Z1664" s="18">
        <f>IF(X1664&lt;=0,0,ROUNDDOWN((X1664*LOOKUP(X1664,{0,1950001,3300001,6950001,9000001,18000001,40000001},{0.05,0.1,0.2,0.23,0.33,0.4,0.45})-LOOKUP(X1664,{0,1950001,3300001,6950001,9000001,18000001,40000001},{0,97500,427500,636000,1536000,2796000,4796000}))*1.021,-2))</f>
        <v/>
      </c>
      <c r="AA1664" s="18">
        <f>MAX(0,ROUNDDOWN(M1664-J1664-430000-L1664-0,-3))</f>
        <v/>
      </c>
      <c r="AB1664" s="18">
        <f>MAX(0,ROUNDDOWN(M1664-J1664-430000-L1664-V1664,-3))</f>
        <v/>
      </c>
      <c r="AC1664" s="18">
        <f>IF(M1664&lt;=450000,0,MAX(0,ROUNDDOWN(AA1664*0.06-MIN(50000,AA1664)*0.03,-2))+MAX(0,ROUNDDOWN(AA1664*0.04-MIN(50000,AA1664)*0.02,-2)))</f>
        <v/>
      </c>
      <c r="AD1664" s="18">
        <f>IF(M1664&lt;=450000,0,MAX(0,ROUNDDOWN(AB1664*0.06-MIN(50000,AB1664)*0.03,-2))+MAX(0,ROUNDDOWN(AB1664*0.04-MIN(50000,AB1664)*0.02,-2)))</f>
        <v/>
      </c>
      <c r="AE1664" s="18">
        <f>Y1664-Z1664</f>
        <v/>
      </c>
      <c r="AF1664" s="18">
        <f>AC1664-AD1664</f>
        <v/>
      </c>
      <c r="AG1664" s="18">
        <f>AE1664+AF1664</f>
        <v/>
      </c>
      <c r="AH1664" s="20">
        <f>IF(W1664&lt;=0,0,LOOKUP(W1664,{0,1950001,3300001,6950001,9000001,18000001,40000001},{0.05,0.1,0.2,0.23,0.33,0.4,0.45}))</f>
        <v/>
      </c>
    </row>
    <row r="1665">
      <c r="A1665" t="inlineStr">
        <is>
          <t>1万円刻み 3区分8万円ずつ</t>
        </is>
      </c>
      <c r="B1665" s="18">
        <f>'4_1万円刻み'!$A$529</f>
        <v/>
      </c>
      <c r="C1665" s="19" t="n">
        <v>2026</v>
      </c>
      <c r="D1665" t="inlineStr">
        <is>
          <t>いいえ</t>
        </is>
      </c>
      <c r="E1665" s="18" t="n">
        <v>80000</v>
      </c>
      <c r="F1665" s="18" t="n">
        <v>0</v>
      </c>
      <c r="G1665" s="18" t="n">
        <v>80000</v>
      </c>
      <c r="H1665" s="18" t="n">
        <v>80000</v>
      </c>
      <c r="I1665" s="18" t="n">
        <v>0</v>
      </c>
      <c r="J1665" s="18">
        <f>ROUND(MIN(B1665/12,650000)*12*0.0915+MIN(B1665/12,1390000)*12*(0.0504+0)+B1665*0.005,0)</f>
        <v/>
      </c>
      <c r="K1665" s="18" t="n">
        <v>0</v>
      </c>
      <c r="L1665" s="18" t="n">
        <v>0</v>
      </c>
      <c r="M1665" s="18">
        <f>ROUND(IF(C1665&gt;=2026,IF(B1665&lt;741000,0,IF(B1665&lt;2191000,B1665-740000,IF(B1665&lt;2193000,1451000,IF(B1665&lt;2196000,1453000,IF(B1665&lt;2200000,1456000,IF(B1665&lt;3600000,ROUNDDOWN(B1665/4,-3)*2.8-80000,IF(B1665&lt;6600000,ROUNDDOWN(B1665/4,-3)*3.2-440000,IF(B1665&lt;8500000,ROUNDDOWN(B1665*0.9,0)-1100000,B1665-1950000)))))))),IF(B1665&lt;651000,0,IF(B1665&lt;1900000,B1665-650000,IF(B1665&lt;3600000,ROUNDDOWN(B1665/4,-3)*2.8-80000,IF(B1665&lt;6600000,ROUNDDOWN(B1665/4,-3)*3.2-440000,IF(B1665&lt;8500000,ROUNDDOWN(B1665*0.9,0)-1100000,B1665-1950000)))))),0)</f>
        <v/>
      </c>
      <c r="N1665" s="18">
        <f>IF(M1665&gt;23500000,NA(),IF(C1665&gt;=2026,IF(M1665&lt;=4890000,1040000,IF(M1665&lt;=6550000,670000,620000)),IF(M1665&lt;=1320000,950000,IF(M1665&lt;=3360000,880000,IF(M1665&lt;=4890000,680000,IF(M1665&lt;=6550000,630000,580000))))))</f>
        <v/>
      </c>
      <c r="O1665" s="18">
        <f>IF(F1665&lt;=0,IF(AND(D1665="はい",C1665&gt;=2026,C1665&lt;=2027),IF(E1665&lt;=0,0,IF(E1665&lt;=30000,E1665,IF(E1665&lt;=60000,ROUNDUP(E1665/2,0)+15000,IF(E1665&lt;=120000,ROUNDUP(E1665/4,0)+30000,60000)))),IF(E1665&lt;=0,0,IF(E1665&lt;=20000,E1665,IF(E1665&lt;=40000,ROUNDUP(E1665/2,0)+10000,IF(E1665&lt;=80000,ROUNDUP(E1665/4,0)+20000,40000))))),IF(E1665&lt;=0,IF(F1665&lt;=0,0,IF(F1665&lt;=25000,F1665,IF(F1665&lt;=50000,ROUNDUP(F1665/2,0)+12500,IF(F1665&lt;=100000,ROUNDUP(F1665/4,0)+25000,50000)))),MAX(IF(F1665&lt;=0,0,IF(F1665&lt;=25000,F1665,IF(F1665&lt;=50000,ROUNDUP(F1665/2,0)+12500,IF(F1665&lt;=100000,ROUNDUP(F1665/4,0)+25000,50000)))),MIN(IF(AND(D1665="はい",C1665&gt;=2026,C1665&lt;=2027),IF(E1665&lt;=0,0,IF(E1665&lt;=30000,E1665,IF(E1665&lt;=60000,ROUNDUP(E1665/2,0)+15000,IF(E1665&lt;=120000,ROUNDUP(E1665/4,0)+30000,60000)))),IF(E1665&lt;=0,0,IF(E1665&lt;=20000,E1665,IF(E1665&lt;=40000,ROUNDUP(E1665/2,0)+10000,IF(E1665&lt;=80000,ROUNDUP(E1665/4,0)+20000,40000)))))+IF(F1665&lt;=0,0,IF(F1665&lt;=25000,F1665,IF(F1665&lt;=50000,ROUNDUP(F1665/2,0)+12500,IF(F1665&lt;=100000,ROUNDUP(F1665/4,0)+25000,50000)))),IF(AND(D1665="はい",C1665&gt;=2026,C1665&lt;=2027),60000,40000)))))</f>
        <v/>
      </c>
      <c r="P1665" s="18">
        <f>IF(G1665&lt;=0,0,IF(G1665&lt;=20000,G1665,IF(G1665&lt;=40000,ROUNDUP(G1665/2,0)+10000,IF(G1665&lt;=80000,ROUNDUP(G1665/4,0)+20000,40000))))</f>
        <v/>
      </c>
      <c r="Q1665" s="18">
        <f>IF(I1665&lt;=0,IF(H1665&lt;=0,0,IF(H1665&lt;=20000,H1665,IF(H1665&lt;=40000,ROUNDUP(H1665/2,0)+10000,IF(H1665&lt;=80000,ROUNDUP(H1665/4,0)+20000,40000)))),IF(H1665&lt;=0,IF(I1665&lt;=0,0,IF(I1665&lt;=25000,I1665,IF(I1665&lt;=50000,ROUNDUP(I1665/2,0)+12500,IF(I1665&lt;=100000,ROUNDUP(I1665/4,0)+25000,50000)))),MAX(IF(I1665&lt;=0,0,IF(I1665&lt;=25000,I1665,IF(I1665&lt;=50000,ROUNDUP(I1665/2,0)+12500,IF(I1665&lt;=100000,ROUNDUP(I1665/4,0)+25000,50000)))),MIN(IF(H1665&lt;=0,0,IF(H1665&lt;=20000,H1665,IF(H1665&lt;=40000,ROUNDUP(H1665/2,0)+10000,IF(H1665&lt;=80000,ROUNDUP(H1665/4,0)+20000,40000))))+IF(I1665&lt;=0,0,IF(I1665&lt;=25000,I1665,IF(I1665&lt;=50000,ROUNDUP(I1665/2,0)+12500,IF(I1665&lt;=100000,ROUNDUP(I1665/4,0)+25000,50000)))),40000))))</f>
        <v/>
      </c>
      <c r="R1665" s="18">
        <f>MIN(120000,O1665+P1665+Q1665)</f>
        <v/>
      </c>
      <c r="S1665" s="18">
        <f>IF(F1665&lt;=0,IF(E1665&lt;=0,0,IF(E1665&lt;=12000,E1665,IF(E1665&lt;=32000,ROUNDUP(E1665/2,0)+6000,IF(E1665&lt;=56000,ROUNDUP(E1665/4,0)+14000,28000)))),IF(E1665&lt;=0,IF(F1665&lt;=0,0,IF(F1665&lt;=15000,F1665,IF(F1665&lt;=40000,ROUNDUP(F1665/2,0)+7500,IF(F1665&lt;=70000,ROUNDUP(F1665/4,0)+17500,35000)))),MAX(IF(F1665&lt;=0,0,IF(F1665&lt;=15000,F1665,IF(F1665&lt;=40000,ROUNDUP(F1665/2,0)+7500,IF(F1665&lt;=70000,ROUNDUP(F1665/4,0)+17500,35000)))),MIN(IF(E1665&lt;=0,0,IF(E1665&lt;=12000,E1665,IF(E1665&lt;=32000,ROUNDUP(E1665/2,0)+6000,IF(E1665&lt;=56000,ROUNDUP(E1665/4,0)+14000,28000))))+IF(F1665&lt;=0,0,IF(F1665&lt;=15000,F1665,IF(F1665&lt;=40000,ROUNDUP(F1665/2,0)+7500,IF(F1665&lt;=70000,ROUNDUP(F1665/4,0)+17500,35000)))),28000))))</f>
        <v/>
      </c>
      <c r="T1665" s="18">
        <f>IF(G1665&lt;=0,0,IF(G1665&lt;=12000,G1665,IF(G1665&lt;=32000,ROUNDUP(G1665/2,0)+6000,IF(G1665&lt;=56000,ROUNDUP(G1665/4,0)+14000,28000))))</f>
        <v/>
      </c>
      <c r="U1665" s="18">
        <f>IF(I1665&lt;=0,IF(H1665&lt;=0,0,IF(H1665&lt;=12000,H1665,IF(H1665&lt;=32000,ROUNDUP(H1665/2,0)+6000,IF(H1665&lt;=56000,ROUNDUP(H1665/4,0)+14000,28000)))),IF(H1665&lt;=0,IF(I1665&lt;=0,0,IF(I1665&lt;=15000,I1665,IF(I1665&lt;=40000,ROUNDUP(I1665/2,0)+7500,IF(I1665&lt;=70000,ROUNDUP(I1665/4,0)+17500,35000)))),MAX(IF(I1665&lt;=0,0,IF(I1665&lt;=15000,I1665,IF(I1665&lt;=40000,ROUNDUP(I1665/2,0)+7500,IF(I1665&lt;=70000,ROUNDUP(I1665/4,0)+17500,35000)))),MIN(IF(H1665&lt;=0,0,IF(H1665&lt;=12000,H1665,IF(H1665&lt;=32000,ROUNDUP(H1665/2,0)+6000,IF(H1665&lt;=56000,ROUNDUP(H1665/4,0)+14000,28000))))+IF(I1665&lt;=0,0,IF(I1665&lt;=15000,I1665,IF(I1665&lt;=40000,ROUNDUP(I1665/2,0)+7500,IF(I1665&lt;=70000,ROUNDUP(I1665/4,0)+17500,35000)))),28000))))</f>
        <v/>
      </c>
      <c r="V1665" s="18">
        <f>MIN(70000,S1665+T1665+U1665)</f>
        <v/>
      </c>
      <c r="W1665" s="18">
        <f>MAX(0,ROUNDDOWN(M1665-J1665-N1665-K1665-0,-3))</f>
        <v/>
      </c>
      <c r="X1665" s="18">
        <f>MAX(0,ROUNDDOWN(M1665-J1665-N1665-K1665-R1665,-3))</f>
        <v/>
      </c>
      <c r="Y1665" s="18">
        <f>IF(W1665&lt;=0,0,ROUNDDOWN((W1665*LOOKUP(W1665,{0,1950001,3300001,6950001,9000001,18000001,40000001},{0.05,0.1,0.2,0.23,0.33,0.4,0.45})-LOOKUP(W1665,{0,1950001,3300001,6950001,9000001,18000001,40000001},{0,97500,427500,636000,1536000,2796000,4796000}))*1.021,-2))</f>
        <v/>
      </c>
      <c r="Z1665" s="18">
        <f>IF(X1665&lt;=0,0,ROUNDDOWN((X1665*LOOKUP(X1665,{0,1950001,3300001,6950001,9000001,18000001,40000001},{0.05,0.1,0.2,0.23,0.33,0.4,0.45})-LOOKUP(X1665,{0,1950001,3300001,6950001,9000001,18000001,40000001},{0,97500,427500,636000,1536000,2796000,4796000}))*1.021,-2))</f>
        <v/>
      </c>
      <c r="AA1665" s="18">
        <f>MAX(0,ROUNDDOWN(M1665-J1665-430000-L1665-0,-3))</f>
        <v/>
      </c>
      <c r="AB1665" s="18">
        <f>MAX(0,ROUNDDOWN(M1665-J1665-430000-L1665-V1665,-3))</f>
        <v/>
      </c>
      <c r="AC1665" s="18">
        <f>IF(M1665&lt;=450000,0,MAX(0,ROUNDDOWN(AA1665*0.06-MIN(50000,AA1665)*0.03,-2))+MAX(0,ROUNDDOWN(AA1665*0.04-MIN(50000,AA1665)*0.02,-2)))</f>
        <v/>
      </c>
      <c r="AD1665" s="18">
        <f>IF(M1665&lt;=450000,0,MAX(0,ROUNDDOWN(AB1665*0.06-MIN(50000,AB1665)*0.03,-2))+MAX(0,ROUNDDOWN(AB1665*0.04-MIN(50000,AB1665)*0.02,-2)))</f>
        <v/>
      </c>
      <c r="AE1665" s="18">
        <f>Y1665-Z1665</f>
        <v/>
      </c>
      <c r="AF1665" s="18">
        <f>AC1665-AD1665</f>
        <v/>
      </c>
      <c r="AG1665" s="18">
        <f>AE1665+AF1665</f>
        <v/>
      </c>
      <c r="AH1665" s="20">
        <f>IF(W1665&lt;=0,0,LOOKUP(W1665,{0,1950001,3300001,6950001,9000001,18000001,40000001},{0.05,0.1,0.2,0.23,0.33,0.4,0.45}))</f>
        <v/>
      </c>
    </row>
    <row r="1666">
      <c r="A1666" t="inlineStr">
        <is>
          <t>1万円刻み 一般8万円</t>
        </is>
      </c>
      <c r="B1666" s="18">
        <f>'4_1万円刻み'!$A$529</f>
        <v/>
      </c>
      <c r="C1666" s="19" t="n">
        <v>2026</v>
      </c>
      <c r="D1666" t="inlineStr">
        <is>
          <t>いいえ</t>
        </is>
      </c>
      <c r="E1666" s="18" t="n">
        <v>80000</v>
      </c>
      <c r="F1666" s="18" t="n">
        <v>0</v>
      </c>
      <c r="G1666" s="18" t="n">
        <v>0</v>
      </c>
      <c r="H1666" s="18" t="n">
        <v>0</v>
      </c>
      <c r="I1666" s="18" t="n">
        <v>0</v>
      </c>
      <c r="J1666" s="18">
        <f>ROUND(MIN(B1666/12,650000)*12*0.0915+MIN(B1666/12,1390000)*12*(0.0504+0)+B1666*0.005,0)</f>
        <v/>
      </c>
      <c r="K1666" s="18" t="n">
        <v>0</v>
      </c>
      <c r="L1666" s="18" t="n">
        <v>0</v>
      </c>
      <c r="M1666" s="18">
        <f>ROUND(IF(C1666&gt;=2026,IF(B1666&lt;741000,0,IF(B1666&lt;2191000,B1666-740000,IF(B1666&lt;2193000,1451000,IF(B1666&lt;2196000,1453000,IF(B1666&lt;2200000,1456000,IF(B1666&lt;3600000,ROUNDDOWN(B1666/4,-3)*2.8-80000,IF(B1666&lt;6600000,ROUNDDOWN(B1666/4,-3)*3.2-440000,IF(B1666&lt;8500000,ROUNDDOWN(B1666*0.9,0)-1100000,B1666-1950000)))))))),IF(B1666&lt;651000,0,IF(B1666&lt;1900000,B1666-650000,IF(B1666&lt;3600000,ROUNDDOWN(B1666/4,-3)*2.8-80000,IF(B1666&lt;6600000,ROUNDDOWN(B1666/4,-3)*3.2-440000,IF(B1666&lt;8500000,ROUNDDOWN(B1666*0.9,0)-1100000,B1666-1950000)))))),0)</f>
        <v/>
      </c>
      <c r="N1666" s="18">
        <f>IF(M1666&gt;23500000,NA(),IF(C1666&gt;=2026,IF(M1666&lt;=4890000,1040000,IF(M1666&lt;=6550000,670000,620000)),IF(M1666&lt;=1320000,950000,IF(M1666&lt;=3360000,880000,IF(M1666&lt;=4890000,680000,IF(M1666&lt;=6550000,630000,580000))))))</f>
        <v/>
      </c>
      <c r="O1666" s="18">
        <f>IF(F1666&lt;=0,IF(AND(D1666="はい",C1666&gt;=2026,C1666&lt;=2027),IF(E1666&lt;=0,0,IF(E1666&lt;=30000,E1666,IF(E1666&lt;=60000,ROUNDUP(E1666/2,0)+15000,IF(E1666&lt;=120000,ROUNDUP(E1666/4,0)+30000,60000)))),IF(E1666&lt;=0,0,IF(E1666&lt;=20000,E1666,IF(E1666&lt;=40000,ROUNDUP(E1666/2,0)+10000,IF(E1666&lt;=80000,ROUNDUP(E1666/4,0)+20000,40000))))),IF(E1666&lt;=0,IF(F1666&lt;=0,0,IF(F1666&lt;=25000,F1666,IF(F1666&lt;=50000,ROUNDUP(F1666/2,0)+12500,IF(F1666&lt;=100000,ROUNDUP(F1666/4,0)+25000,50000)))),MAX(IF(F1666&lt;=0,0,IF(F1666&lt;=25000,F1666,IF(F1666&lt;=50000,ROUNDUP(F1666/2,0)+12500,IF(F1666&lt;=100000,ROUNDUP(F1666/4,0)+25000,50000)))),MIN(IF(AND(D1666="はい",C1666&gt;=2026,C1666&lt;=2027),IF(E1666&lt;=0,0,IF(E1666&lt;=30000,E1666,IF(E1666&lt;=60000,ROUNDUP(E1666/2,0)+15000,IF(E1666&lt;=120000,ROUNDUP(E1666/4,0)+30000,60000)))),IF(E1666&lt;=0,0,IF(E1666&lt;=20000,E1666,IF(E1666&lt;=40000,ROUNDUP(E1666/2,0)+10000,IF(E1666&lt;=80000,ROUNDUP(E1666/4,0)+20000,40000)))))+IF(F1666&lt;=0,0,IF(F1666&lt;=25000,F1666,IF(F1666&lt;=50000,ROUNDUP(F1666/2,0)+12500,IF(F1666&lt;=100000,ROUNDUP(F1666/4,0)+25000,50000)))),IF(AND(D1666="はい",C1666&gt;=2026,C1666&lt;=2027),60000,40000)))))</f>
        <v/>
      </c>
      <c r="P1666" s="18">
        <f>IF(G1666&lt;=0,0,IF(G1666&lt;=20000,G1666,IF(G1666&lt;=40000,ROUNDUP(G1666/2,0)+10000,IF(G1666&lt;=80000,ROUNDUP(G1666/4,0)+20000,40000))))</f>
        <v/>
      </c>
      <c r="Q1666" s="18">
        <f>IF(I1666&lt;=0,IF(H1666&lt;=0,0,IF(H1666&lt;=20000,H1666,IF(H1666&lt;=40000,ROUNDUP(H1666/2,0)+10000,IF(H1666&lt;=80000,ROUNDUP(H1666/4,0)+20000,40000)))),IF(H1666&lt;=0,IF(I1666&lt;=0,0,IF(I1666&lt;=25000,I1666,IF(I1666&lt;=50000,ROUNDUP(I1666/2,0)+12500,IF(I1666&lt;=100000,ROUNDUP(I1666/4,0)+25000,50000)))),MAX(IF(I1666&lt;=0,0,IF(I1666&lt;=25000,I1666,IF(I1666&lt;=50000,ROUNDUP(I1666/2,0)+12500,IF(I1666&lt;=100000,ROUNDUP(I1666/4,0)+25000,50000)))),MIN(IF(H1666&lt;=0,0,IF(H1666&lt;=20000,H1666,IF(H1666&lt;=40000,ROUNDUP(H1666/2,0)+10000,IF(H1666&lt;=80000,ROUNDUP(H1666/4,0)+20000,40000))))+IF(I1666&lt;=0,0,IF(I1666&lt;=25000,I1666,IF(I1666&lt;=50000,ROUNDUP(I1666/2,0)+12500,IF(I1666&lt;=100000,ROUNDUP(I1666/4,0)+25000,50000)))),40000))))</f>
        <v/>
      </c>
      <c r="R1666" s="18">
        <f>MIN(120000,O1666+P1666+Q1666)</f>
        <v/>
      </c>
      <c r="S1666" s="18">
        <f>IF(F1666&lt;=0,IF(E1666&lt;=0,0,IF(E1666&lt;=12000,E1666,IF(E1666&lt;=32000,ROUNDUP(E1666/2,0)+6000,IF(E1666&lt;=56000,ROUNDUP(E1666/4,0)+14000,28000)))),IF(E1666&lt;=0,IF(F1666&lt;=0,0,IF(F1666&lt;=15000,F1666,IF(F1666&lt;=40000,ROUNDUP(F1666/2,0)+7500,IF(F1666&lt;=70000,ROUNDUP(F1666/4,0)+17500,35000)))),MAX(IF(F1666&lt;=0,0,IF(F1666&lt;=15000,F1666,IF(F1666&lt;=40000,ROUNDUP(F1666/2,0)+7500,IF(F1666&lt;=70000,ROUNDUP(F1666/4,0)+17500,35000)))),MIN(IF(E1666&lt;=0,0,IF(E1666&lt;=12000,E1666,IF(E1666&lt;=32000,ROUNDUP(E1666/2,0)+6000,IF(E1666&lt;=56000,ROUNDUP(E1666/4,0)+14000,28000))))+IF(F1666&lt;=0,0,IF(F1666&lt;=15000,F1666,IF(F1666&lt;=40000,ROUNDUP(F1666/2,0)+7500,IF(F1666&lt;=70000,ROUNDUP(F1666/4,0)+17500,35000)))),28000))))</f>
        <v/>
      </c>
      <c r="T1666" s="18">
        <f>IF(G1666&lt;=0,0,IF(G1666&lt;=12000,G1666,IF(G1666&lt;=32000,ROUNDUP(G1666/2,0)+6000,IF(G1666&lt;=56000,ROUNDUP(G1666/4,0)+14000,28000))))</f>
        <v/>
      </c>
      <c r="U1666" s="18">
        <f>IF(I1666&lt;=0,IF(H1666&lt;=0,0,IF(H1666&lt;=12000,H1666,IF(H1666&lt;=32000,ROUNDUP(H1666/2,0)+6000,IF(H1666&lt;=56000,ROUNDUP(H1666/4,0)+14000,28000)))),IF(H1666&lt;=0,IF(I1666&lt;=0,0,IF(I1666&lt;=15000,I1666,IF(I1666&lt;=40000,ROUNDUP(I1666/2,0)+7500,IF(I1666&lt;=70000,ROUNDUP(I1666/4,0)+17500,35000)))),MAX(IF(I1666&lt;=0,0,IF(I1666&lt;=15000,I1666,IF(I1666&lt;=40000,ROUNDUP(I1666/2,0)+7500,IF(I1666&lt;=70000,ROUNDUP(I1666/4,0)+17500,35000)))),MIN(IF(H1666&lt;=0,0,IF(H1666&lt;=12000,H1666,IF(H1666&lt;=32000,ROUNDUP(H1666/2,0)+6000,IF(H1666&lt;=56000,ROUNDUP(H1666/4,0)+14000,28000))))+IF(I1666&lt;=0,0,IF(I1666&lt;=15000,I1666,IF(I1666&lt;=40000,ROUNDUP(I1666/2,0)+7500,IF(I1666&lt;=70000,ROUNDUP(I1666/4,0)+17500,35000)))),28000))))</f>
        <v/>
      </c>
      <c r="V1666" s="18">
        <f>MIN(70000,S1666+T1666+U1666)</f>
        <v/>
      </c>
      <c r="W1666" s="18">
        <f>MAX(0,ROUNDDOWN(M1666-J1666-N1666-K1666-0,-3))</f>
        <v/>
      </c>
      <c r="X1666" s="18">
        <f>MAX(0,ROUNDDOWN(M1666-J1666-N1666-K1666-R1666,-3))</f>
        <v/>
      </c>
      <c r="Y1666" s="18">
        <f>IF(W1666&lt;=0,0,ROUNDDOWN((W1666*LOOKUP(W1666,{0,1950001,3300001,6950001,9000001,18000001,40000001},{0.05,0.1,0.2,0.23,0.33,0.4,0.45})-LOOKUP(W1666,{0,1950001,3300001,6950001,9000001,18000001,40000001},{0,97500,427500,636000,1536000,2796000,4796000}))*1.021,-2))</f>
        <v/>
      </c>
      <c r="Z1666" s="18">
        <f>IF(X1666&lt;=0,0,ROUNDDOWN((X1666*LOOKUP(X1666,{0,1950001,3300001,6950001,9000001,18000001,40000001},{0.05,0.1,0.2,0.23,0.33,0.4,0.45})-LOOKUP(X1666,{0,1950001,3300001,6950001,9000001,18000001,40000001},{0,97500,427500,636000,1536000,2796000,4796000}))*1.021,-2))</f>
        <v/>
      </c>
      <c r="AA1666" s="18">
        <f>MAX(0,ROUNDDOWN(M1666-J1666-430000-L1666-0,-3))</f>
        <v/>
      </c>
      <c r="AB1666" s="18">
        <f>MAX(0,ROUNDDOWN(M1666-J1666-430000-L1666-V1666,-3))</f>
        <v/>
      </c>
      <c r="AC1666" s="18">
        <f>IF(M1666&lt;=450000,0,MAX(0,ROUNDDOWN(AA1666*0.06-MIN(50000,AA1666)*0.03,-2))+MAX(0,ROUNDDOWN(AA1666*0.04-MIN(50000,AA1666)*0.02,-2)))</f>
        <v/>
      </c>
      <c r="AD1666" s="18">
        <f>IF(M1666&lt;=450000,0,MAX(0,ROUNDDOWN(AB1666*0.06-MIN(50000,AB1666)*0.03,-2))+MAX(0,ROUNDDOWN(AB1666*0.04-MIN(50000,AB1666)*0.02,-2)))</f>
        <v/>
      </c>
      <c r="AE1666" s="18">
        <f>Y1666-Z1666</f>
        <v/>
      </c>
      <c r="AF1666" s="18">
        <f>AC1666-AD1666</f>
        <v/>
      </c>
      <c r="AG1666" s="18">
        <f>AE1666+AF1666</f>
        <v/>
      </c>
      <c r="AH1666" s="20">
        <f>IF(W1666&lt;=0,0,LOOKUP(W1666,{0,1950001,3300001,6950001,9000001,18000001,40000001},{0.05,0.1,0.2,0.23,0.33,0.4,0.45}))</f>
        <v/>
      </c>
    </row>
    <row r="1667">
      <c r="A1667" t="inlineStr">
        <is>
          <t>1万円刻み 特例あり一般12万円</t>
        </is>
      </c>
      <c r="B1667" s="18">
        <f>'4_1万円刻み'!$A$529</f>
        <v/>
      </c>
      <c r="C1667" s="19" t="n">
        <v>2026</v>
      </c>
      <c r="D1667" t="inlineStr">
        <is>
          <t>はい</t>
        </is>
      </c>
      <c r="E1667" s="18" t="n">
        <v>120000</v>
      </c>
      <c r="F1667" s="18" t="n">
        <v>0</v>
      </c>
      <c r="G1667" s="18" t="n">
        <v>0</v>
      </c>
      <c r="H1667" s="18" t="n">
        <v>0</v>
      </c>
      <c r="I1667" s="18" t="n">
        <v>0</v>
      </c>
      <c r="J1667" s="18">
        <f>ROUND(MIN(B1667/12,650000)*12*0.0915+MIN(B1667/12,1390000)*12*(0.0504+0)+B1667*0.005,0)</f>
        <v/>
      </c>
      <c r="K1667" s="18" t="n">
        <v>0</v>
      </c>
      <c r="L1667" s="18" t="n">
        <v>0</v>
      </c>
      <c r="M1667" s="18">
        <f>ROUND(IF(C1667&gt;=2026,IF(B1667&lt;741000,0,IF(B1667&lt;2191000,B1667-740000,IF(B1667&lt;2193000,1451000,IF(B1667&lt;2196000,1453000,IF(B1667&lt;2200000,1456000,IF(B1667&lt;3600000,ROUNDDOWN(B1667/4,-3)*2.8-80000,IF(B1667&lt;6600000,ROUNDDOWN(B1667/4,-3)*3.2-440000,IF(B1667&lt;8500000,ROUNDDOWN(B1667*0.9,0)-1100000,B1667-1950000)))))))),IF(B1667&lt;651000,0,IF(B1667&lt;1900000,B1667-650000,IF(B1667&lt;3600000,ROUNDDOWN(B1667/4,-3)*2.8-80000,IF(B1667&lt;6600000,ROUNDDOWN(B1667/4,-3)*3.2-440000,IF(B1667&lt;8500000,ROUNDDOWN(B1667*0.9,0)-1100000,B1667-1950000)))))),0)</f>
        <v/>
      </c>
      <c r="N1667" s="18">
        <f>IF(M1667&gt;23500000,NA(),IF(C1667&gt;=2026,IF(M1667&lt;=4890000,1040000,IF(M1667&lt;=6550000,670000,620000)),IF(M1667&lt;=1320000,950000,IF(M1667&lt;=3360000,880000,IF(M1667&lt;=4890000,680000,IF(M1667&lt;=6550000,630000,580000))))))</f>
        <v/>
      </c>
      <c r="O1667" s="18">
        <f>IF(F1667&lt;=0,IF(AND(D1667="はい",C1667&gt;=2026,C1667&lt;=2027),IF(E1667&lt;=0,0,IF(E1667&lt;=30000,E1667,IF(E1667&lt;=60000,ROUNDUP(E1667/2,0)+15000,IF(E1667&lt;=120000,ROUNDUP(E1667/4,0)+30000,60000)))),IF(E1667&lt;=0,0,IF(E1667&lt;=20000,E1667,IF(E1667&lt;=40000,ROUNDUP(E1667/2,0)+10000,IF(E1667&lt;=80000,ROUNDUP(E1667/4,0)+20000,40000))))),IF(E1667&lt;=0,IF(F1667&lt;=0,0,IF(F1667&lt;=25000,F1667,IF(F1667&lt;=50000,ROUNDUP(F1667/2,0)+12500,IF(F1667&lt;=100000,ROUNDUP(F1667/4,0)+25000,50000)))),MAX(IF(F1667&lt;=0,0,IF(F1667&lt;=25000,F1667,IF(F1667&lt;=50000,ROUNDUP(F1667/2,0)+12500,IF(F1667&lt;=100000,ROUNDUP(F1667/4,0)+25000,50000)))),MIN(IF(AND(D1667="はい",C1667&gt;=2026,C1667&lt;=2027),IF(E1667&lt;=0,0,IF(E1667&lt;=30000,E1667,IF(E1667&lt;=60000,ROUNDUP(E1667/2,0)+15000,IF(E1667&lt;=120000,ROUNDUP(E1667/4,0)+30000,60000)))),IF(E1667&lt;=0,0,IF(E1667&lt;=20000,E1667,IF(E1667&lt;=40000,ROUNDUP(E1667/2,0)+10000,IF(E1667&lt;=80000,ROUNDUP(E1667/4,0)+20000,40000)))))+IF(F1667&lt;=0,0,IF(F1667&lt;=25000,F1667,IF(F1667&lt;=50000,ROUNDUP(F1667/2,0)+12500,IF(F1667&lt;=100000,ROUNDUP(F1667/4,0)+25000,50000)))),IF(AND(D1667="はい",C1667&gt;=2026,C1667&lt;=2027),60000,40000)))))</f>
        <v/>
      </c>
      <c r="P1667" s="18">
        <f>IF(G1667&lt;=0,0,IF(G1667&lt;=20000,G1667,IF(G1667&lt;=40000,ROUNDUP(G1667/2,0)+10000,IF(G1667&lt;=80000,ROUNDUP(G1667/4,0)+20000,40000))))</f>
        <v/>
      </c>
      <c r="Q1667" s="18">
        <f>IF(I1667&lt;=0,IF(H1667&lt;=0,0,IF(H1667&lt;=20000,H1667,IF(H1667&lt;=40000,ROUNDUP(H1667/2,0)+10000,IF(H1667&lt;=80000,ROUNDUP(H1667/4,0)+20000,40000)))),IF(H1667&lt;=0,IF(I1667&lt;=0,0,IF(I1667&lt;=25000,I1667,IF(I1667&lt;=50000,ROUNDUP(I1667/2,0)+12500,IF(I1667&lt;=100000,ROUNDUP(I1667/4,0)+25000,50000)))),MAX(IF(I1667&lt;=0,0,IF(I1667&lt;=25000,I1667,IF(I1667&lt;=50000,ROUNDUP(I1667/2,0)+12500,IF(I1667&lt;=100000,ROUNDUP(I1667/4,0)+25000,50000)))),MIN(IF(H1667&lt;=0,0,IF(H1667&lt;=20000,H1667,IF(H1667&lt;=40000,ROUNDUP(H1667/2,0)+10000,IF(H1667&lt;=80000,ROUNDUP(H1667/4,0)+20000,40000))))+IF(I1667&lt;=0,0,IF(I1667&lt;=25000,I1667,IF(I1667&lt;=50000,ROUNDUP(I1667/2,0)+12500,IF(I1667&lt;=100000,ROUNDUP(I1667/4,0)+25000,50000)))),40000))))</f>
        <v/>
      </c>
      <c r="R1667" s="18">
        <f>MIN(120000,O1667+P1667+Q1667)</f>
        <v/>
      </c>
      <c r="S1667" s="18">
        <f>IF(F1667&lt;=0,IF(E1667&lt;=0,0,IF(E1667&lt;=12000,E1667,IF(E1667&lt;=32000,ROUNDUP(E1667/2,0)+6000,IF(E1667&lt;=56000,ROUNDUP(E1667/4,0)+14000,28000)))),IF(E1667&lt;=0,IF(F1667&lt;=0,0,IF(F1667&lt;=15000,F1667,IF(F1667&lt;=40000,ROUNDUP(F1667/2,0)+7500,IF(F1667&lt;=70000,ROUNDUP(F1667/4,0)+17500,35000)))),MAX(IF(F1667&lt;=0,0,IF(F1667&lt;=15000,F1667,IF(F1667&lt;=40000,ROUNDUP(F1667/2,0)+7500,IF(F1667&lt;=70000,ROUNDUP(F1667/4,0)+17500,35000)))),MIN(IF(E1667&lt;=0,0,IF(E1667&lt;=12000,E1667,IF(E1667&lt;=32000,ROUNDUP(E1667/2,0)+6000,IF(E1667&lt;=56000,ROUNDUP(E1667/4,0)+14000,28000))))+IF(F1667&lt;=0,0,IF(F1667&lt;=15000,F1667,IF(F1667&lt;=40000,ROUNDUP(F1667/2,0)+7500,IF(F1667&lt;=70000,ROUNDUP(F1667/4,0)+17500,35000)))),28000))))</f>
        <v/>
      </c>
      <c r="T1667" s="18">
        <f>IF(G1667&lt;=0,0,IF(G1667&lt;=12000,G1667,IF(G1667&lt;=32000,ROUNDUP(G1667/2,0)+6000,IF(G1667&lt;=56000,ROUNDUP(G1667/4,0)+14000,28000))))</f>
        <v/>
      </c>
      <c r="U1667" s="18">
        <f>IF(I1667&lt;=0,IF(H1667&lt;=0,0,IF(H1667&lt;=12000,H1667,IF(H1667&lt;=32000,ROUNDUP(H1667/2,0)+6000,IF(H1667&lt;=56000,ROUNDUP(H1667/4,0)+14000,28000)))),IF(H1667&lt;=0,IF(I1667&lt;=0,0,IF(I1667&lt;=15000,I1667,IF(I1667&lt;=40000,ROUNDUP(I1667/2,0)+7500,IF(I1667&lt;=70000,ROUNDUP(I1667/4,0)+17500,35000)))),MAX(IF(I1667&lt;=0,0,IF(I1667&lt;=15000,I1667,IF(I1667&lt;=40000,ROUNDUP(I1667/2,0)+7500,IF(I1667&lt;=70000,ROUNDUP(I1667/4,0)+17500,35000)))),MIN(IF(H1667&lt;=0,0,IF(H1667&lt;=12000,H1667,IF(H1667&lt;=32000,ROUNDUP(H1667/2,0)+6000,IF(H1667&lt;=56000,ROUNDUP(H1667/4,0)+14000,28000))))+IF(I1667&lt;=0,0,IF(I1667&lt;=15000,I1667,IF(I1667&lt;=40000,ROUNDUP(I1667/2,0)+7500,IF(I1667&lt;=70000,ROUNDUP(I1667/4,0)+17500,35000)))),28000))))</f>
        <v/>
      </c>
      <c r="V1667" s="18">
        <f>MIN(70000,S1667+T1667+U1667)</f>
        <v/>
      </c>
      <c r="W1667" s="18">
        <f>MAX(0,ROUNDDOWN(M1667-J1667-N1667-K1667-0,-3))</f>
        <v/>
      </c>
      <c r="X1667" s="18">
        <f>MAX(0,ROUNDDOWN(M1667-J1667-N1667-K1667-R1667,-3))</f>
        <v/>
      </c>
      <c r="Y1667" s="18">
        <f>IF(W1667&lt;=0,0,ROUNDDOWN((W1667*LOOKUP(W1667,{0,1950001,3300001,6950001,9000001,18000001,40000001},{0.05,0.1,0.2,0.23,0.33,0.4,0.45})-LOOKUP(W1667,{0,1950001,3300001,6950001,9000001,18000001,40000001},{0,97500,427500,636000,1536000,2796000,4796000}))*1.021,-2))</f>
        <v/>
      </c>
      <c r="Z1667" s="18">
        <f>IF(X1667&lt;=0,0,ROUNDDOWN((X1667*LOOKUP(X1667,{0,1950001,3300001,6950001,9000001,18000001,40000001},{0.05,0.1,0.2,0.23,0.33,0.4,0.45})-LOOKUP(X1667,{0,1950001,3300001,6950001,9000001,18000001,40000001},{0,97500,427500,636000,1536000,2796000,4796000}))*1.021,-2))</f>
        <v/>
      </c>
      <c r="AA1667" s="18">
        <f>MAX(0,ROUNDDOWN(M1667-J1667-430000-L1667-0,-3))</f>
        <v/>
      </c>
      <c r="AB1667" s="18">
        <f>MAX(0,ROUNDDOWN(M1667-J1667-430000-L1667-V1667,-3))</f>
        <v/>
      </c>
      <c r="AC1667" s="18">
        <f>IF(M1667&lt;=450000,0,MAX(0,ROUNDDOWN(AA1667*0.06-MIN(50000,AA1667)*0.03,-2))+MAX(0,ROUNDDOWN(AA1667*0.04-MIN(50000,AA1667)*0.02,-2)))</f>
        <v/>
      </c>
      <c r="AD1667" s="18">
        <f>IF(M1667&lt;=450000,0,MAX(0,ROUNDDOWN(AB1667*0.06-MIN(50000,AB1667)*0.03,-2))+MAX(0,ROUNDDOWN(AB1667*0.04-MIN(50000,AB1667)*0.02,-2)))</f>
        <v/>
      </c>
      <c r="AE1667" s="18">
        <f>Y1667-Z1667</f>
        <v/>
      </c>
      <c r="AF1667" s="18">
        <f>AC1667-AD1667</f>
        <v/>
      </c>
      <c r="AG1667" s="18">
        <f>AE1667+AF1667</f>
        <v/>
      </c>
      <c r="AH1667" s="20">
        <f>IF(W1667&lt;=0,0,LOOKUP(W1667,{0,1950001,3300001,6950001,9000001,18000001,40000001},{0.05,0.1,0.2,0.23,0.33,0.4,0.45}))</f>
        <v/>
      </c>
    </row>
    <row r="1668">
      <c r="A1668" t="inlineStr">
        <is>
          <t>1万円刻み 3区分8万円ずつ</t>
        </is>
      </c>
      <c r="B1668" s="18">
        <f>'4_1万円刻み'!$A$530</f>
        <v/>
      </c>
      <c r="C1668" s="19" t="n">
        <v>2026</v>
      </c>
      <c r="D1668" t="inlineStr">
        <is>
          <t>いいえ</t>
        </is>
      </c>
      <c r="E1668" s="18" t="n">
        <v>80000</v>
      </c>
      <c r="F1668" s="18" t="n">
        <v>0</v>
      </c>
      <c r="G1668" s="18" t="n">
        <v>80000</v>
      </c>
      <c r="H1668" s="18" t="n">
        <v>80000</v>
      </c>
      <c r="I1668" s="18" t="n">
        <v>0</v>
      </c>
      <c r="J1668" s="18">
        <f>ROUND(MIN(B1668/12,650000)*12*0.0915+MIN(B1668/12,1390000)*12*(0.0504+0)+B1668*0.005,0)</f>
        <v/>
      </c>
      <c r="K1668" s="18" t="n">
        <v>0</v>
      </c>
      <c r="L1668" s="18" t="n">
        <v>0</v>
      </c>
      <c r="M1668" s="18">
        <f>ROUND(IF(C1668&gt;=2026,IF(B1668&lt;741000,0,IF(B1668&lt;2191000,B1668-740000,IF(B1668&lt;2193000,1451000,IF(B1668&lt;2196000,1453000,IF(B1668&lt;2200000,1456000,IF(B1668&lt;3600000,ROUNDDOWN(B1668/4,-3)*2.8-80000,IF(B1668&lt;6600000,ROUNDDOWN(B1668/4,-3)*3.2-440000,IF(B1668&lt;8500000,ROUNDDOWN(B1668*0.9,0)-1100000,B1668-1950000)))))))),IF(B1668&lt;651000,0,IF(B1668&lt;1900000,B1668-650000,IF(B1668&lt;3600000,ROUNDDOWN(B1668/4,-3)*2.8-80000,IF(B1668&lt;6600000,ROUNDDOWN(B1668/4,-3)*3.2-440000,IF(B1668&lt;8500000,ROUNDDOWN(B1668*0.9,0)-1100000,B1668-1950000)))))),0)</f>
        <v/>
      </c>
      <c r="N1668" s="18">
        <f>IF(M1668&gt;23500000,NA(),IF(C1668&gt;=2026,IF(M1668&lt;=4890000,1040000,IF(M1668&lt;=6550000,670000,620000)),IF(M1668&lt;=1320000,950000,IF(M1668&lt;=3360000,880000,IF(M1668&lt;=4890000,680000,IF(M1668&lt;=6550000,630000,580000))))))</f>
        <v/>
      </c>
      <c r="O1668" s="18">
        <f>IF(F1668&lt;=0,IF(AND(D1668="はい",C1668&gt;=2026,C1668&lt;=2027),IF(E1668&lt;=0,0,IF(E1668&lt;=30000,E1668,IF(E1668&lt;=60000,ROUNDUP(E1668/2,0)+15000,IF(E1668&lt;=120000,ROUNDUP(E1668/4,0)+30000,60000)))),IF(E1668&lt;=0,0,IF(E1668&lt;=20000,E1668,IF(E1668&lt;=40000,ROUNDUP(E1668/2,0)+10000,IF(E1668&lt;=80000,ROUNDUP(E1668/4,0)+20000,40000))))),IF(E1668&lt;=0,IF(F1668&lt;=0,0,IF(F1668&lt;=25000,F1668,IF(F1668&lt;=50000,ROUNDUP(F1668/2,0)+12500,IF(F1668&lt;=100000,ROUNDUP(F1668/4,0)+25000,50000)))),MAX(IF(F1668&lt;=0,0,IF(F1668&lt;=25000,F1668,IF(F1668&lt;=50000,ROUNDUP(F1668/2,0)+12500,IF(F1668&lt;=100000,ROUNDUP(F1668/4,0)+25000,50000)))),MIN(IF(AND(D1668="はい",C1668&gt;=2026,C1668&lt;=2027),IF(E1668&lt;=0,0,IF(E1668&lt;=30000,E1668,IF(E1668&lt;=60000,ROUNDUP(E1668/2,0)+15000,IF(E1668&lt;=120000,ROUNDUP(E1668/4,0)+30000,60000)))),IF(E1668&lt;=0,0,IF(E1668&lt;=20000,E1668,IF(E1668&lt;=40000,ROUNDUP(E1668/2,0)+10000,IF(E1668&lt;=80000,ROUNDUP(E1668/4,0)+20000,40000)))))+IF(F1668&lt;=0,0,IF(F1668&lt;=25000,F1668,IF(F1668&lt;=50000,ROUNDUP(F1668/2,0)+12500,IF(F1668&lt;=100000,ROUNDUP(F1668/4,0)+25000,50000)))),IF(AND(D1668="はい",C1668&gt;=2026,C1668&lt;=2027),60000,40000)))))</f>
        <v/>
      </c>
      <c r="P1668" s="18">
        <f>IF(G1668&lt;=0,0,IF(G1668&lt;=20000,G1668,IF(G1668&lt;=40000,ROUNDUP(G1668/2,0)+10000,IF(G1668&lt;=80000,ROUNDUP(G1668/4,0)+20000,40000))))</f>
        <v/>
      </c>
      <c r="Q1668" s="18">
        <f>IF(I1668&lt;=0,IF(H1668&lt;=0,0,IF(H1668&lt;=20000,H1668,IF(H1668&lt;=40000,ROUNDUP(H1668/2,0)+10000,IF(H1668&lt;=80000,ROUNDUP(H1668/4,0)+20000,40000)))),IF(H1668&lt;=0,IF(I1668&lt;=0,0,IF(I1668&lt;=25000,I1668,IF(I1668&lt;=50000,ROUNDUP(I1668/2,0)+12500,IF(I1668&lt;=100000,ROUNDUP(I1668/4,0)+25000,50000)))),MAX(IF(I1668&lt;=0,0,IF(I1668&lt;=25000,I1668,IF(I1668&lt;=50000,ROUNDUP(I1668/2,0)+12500,IF(I1668&lt;=100000,ROUNDUP(I1668/4,0)+25000,50000)))),MIN(IF(H1668&lt;=0,0,IF(H1668&lt;=20000,H1668,IF(H1668&lt;=40000,ROUNDUP(H1668/2,0)+10000,IF(H1668&lt;=80000,ROUNDUP(H1668/4,0)+20000,40000))))+IF(I1668&lt;=0,0,IF(I1668&lt;=25000,I1668,IF(I1668&lt;=50000,ROUNDUP(I1668/2,0)+12500,IF(I1668&lt;=100000,ROUNDUP(I1668/4,0)+25000,50000)))),40000))))</f>
        <v/>
      </c>
      <c r="R1668" s="18">
        <f>MIN(120000,O1668+P1668+Q1668)</f>
        <v/>
      </c>
      <c r="S1668" s="18">
        <f>IF(F1668&lt;=0,IF(E1668&lt;=0,0,IF(E1668&lt;=12000,E1668,IF(E1668&lt;=32000,ROUNDUP(E1668/2,0)+6000,IF(E1668&lt;=56000,ROUNDUP(E1668/4,0)+14000,28000)))),IF(E1668&lt;=0,IF(F1668&lt;=0,0,IF(F1668&lt;=15000,F1668,IF(F1668&lt;=40000,ROUNDUP(F1668/2,0)+7500,IF(F1668&lt;=70000,ROUNDUP(F1668/4,0)+17500,35000)))),MAX(IF(F1668&lt;=0,0,IF(F1668&lt;=15000,F1668,IF(F1668&lt;=40000,ROUNDUP(F1668/2,0)+7500,IF(F1668&lt;=70000,ROUNDUP(F1668/4,0)+17500,35000)))),MIN(IF(E1668&lt;=0,0,IF(E1668&lt;=12000,E1668,IF(E1668&lt;=32000,ROUNDUP(E1668/2,0)+6000,IF(E1668&lt;=56000,ROUNDUP(E1668/4,0)+14000,28000))))+IF(F1668&lt;=0,0,IF(F1668&lt;=15000,F1668,IF(F1668&lt;=40000,ROUNDUP(F1668/2,0)+7500,IF(F1668&lt;=70000,ROUNDUP(F1668/4,0)+17500,35000)))),28000))))</f>
        <v/>
      </c>
      <c r="T1668" s="18">
        <f>IF(G1668&lt;=0,0,IF(G1668&lt;=12000,G1668,IF(G1668&lt;=32000,ROUNDUP(G1668/2,0)+6000,IF(G1668&lt;=56000,ROUNDUP(G1668/4,0)+14000,28000))))</f>
        <v/>
      </c>
      <c r="U1668" s="18">
        <f>IF(I1668&lt;=0,IF(H1668&lt;=0,0,IF(H1668&lt;=12000,H1668,IF(H1668&lt;=32000,ROUNDUP(H1668/2,0)+6000,IF(H1668&lt;=56000,ROUNDUP(H1668/4,0)+14000,28000)))),IF(H1668&lt;=0,IF(I1668&lt;=0,0,IF(I1668&lt;=15000,I1668,IF(I1668&lt;=40000,ROUNDUP(I1668/2,0)+7500,IF(I1668&lt;=70000,ROUNDUP(I1668/4,0)+17500,35000)))),MAX(IF(I1668&lt;=0,0,IF(I1668&lt;=15000,I1668,IF(I1668&lt;=40000,ROUNDUP(I1668/2,0)+7500,IF(I1668&lt;=70000,ROUNDUP(I1668/4,0)+17500,35000)))),MIN(IF(H1668&lt;=0,0,IF(H1668&lt;=12000,H1668,IF(H1668&lt;=32000,ROUNDUP(H1668/2,0)+6000,IF(H1668&lt;=56000,ROUNDUP(H1668/4,0)+14000,28000))))+IF(I1668&lt;=0,0,IF(I1668&lt;=15000,I1668,IF(I1668&lt;=40000,ROUNDUP(I1668/2,0)+7500,IF(I1668&lt;=70000,ROUNDUP(I1668/4,0)+17500,35000)))),28000))))</f>
        <v/>
      </c>
      <c r="V1668" s="18">
        <f>MIN(70000,S1668+T1668+U1668)</f>
        <v/>
      </c>
      <c r="W1668" s="18">
        <f>MAX(0,ROUNDDOWN(M1668-J1668-N1668-K1668-0,-3))</f>
        <v/>
      </c>
      <c r="X1668" s="18">
        <f>MAX(0,ROUNDDOWN(M1668-J1668-N1668-K1668-R1668,-3))</f>
        <v/>
      </c>
      <c r="Y1668" s="18">
        <f>IF(W1668&lt;=0,0,ROUNDDOWN((W1668*LOOKUP(W1668,{0,1950001,3300001,6950001,9000001,18000001,40000001},{0.05,0.1,0.2,0.23,0.33,0.4,0.45})-LOOKUP(W1668,{0,1950001,3300001,6950001,9000001,18000001,40000001},{0,97500,427500,636000,1536000,2796000,4796000}))*1.021,-2))</f>
        <v/>
      </c>
      <c r="Z1668" s="18">
        <f>IF(X1668&lt;=0,0,ROUNDDOWN((X1668*LOOKUP(X1668,{0,1950001,3300001,6950001,9000001,18000001,40000001},{0.05,0.1,0.2,0.23,0.33,0.4,0.45})-LOOKUP(X1668,{0,1950001,3300001,6950001,9000001,18000001,40000001},{0,97500,427500,636000,1536000,2796000,4796000}))*1.021,-2))</f>
        <v/>
      </c>
      <c r="AA1668" s="18">
        <f>MAX(0,ROUNDDOWN(M1668-J1668-430000-L1668-0,-3))</f>
        <v/>
      </c>
      <c r="AB1668" s="18">
        <f>MAX(0,ROUNDDOWN(M1668-J1668-430000-L1668-V1668,-3))</f>
        <v/>
      </c>
      <c r="AC1668" s="18">
        <f>IF(M1668&lt;=450000,0,MAX(0,ROUNDDOWN(AA1668*0.06-MIN(50000,AA1668)*0.03,-2))+MAX(0,ROUNDDOWN(AA1668*0.04-MIN(50000,AA1668)*0.02,-2)))</f>
        <v/>
      </c>
      <c r="AD1668" s="18">
        <f>IF(M1668&lt;=450000,0,MAX(0,ROUNDDOWN(AB1668*0.06-MIN(50000,AB1668)*0.03,-2))+MAX(0,ROUNDDOWN(AB1668*0.04-MIN(50000,AB1668)*0.02,-2)))</f>
        <v/>
      </c>
      <c r="AE1668" s="18">
        <f>Y1668-Z1668</f>
        <v/>
      </c>
      <c r="AF1668" s="18">
        <f>AC1668-AD1668</f>
        <v/>
      </c>
      <c r="AG1668" s="18">
        <f>AE1668+AF1668</f>
        <v/>
      </c>
      <c r="AH1668" s="20">
        <f>IF(W1668&lt;=0,0,LOOKUP(W1668,{0,1950001,3300001,6950001,9000001,18000001,40000001},{0.05,0.1,0.2,0.23,0.33,0.4,0.45}))</f>
        <v/>
      </c>
    </row>
    <row r="1669">
      <c r="A1669" t="inlineStr">
        <is>
          <t>1万円刻み 一般8万円</t>
        </is>
      </c>
      <c r="B1669" s="18">
        <f>'4_1万円刻み'!$A$530</f>
        <v/>
      </c>
      <c r="C1669" s="19" t="n">
        <v>2026</v>
      </c>
      <c r="D1669" t="inlineStr">
        <is>
          <t>いいえ</t>
        </is>
      </c>
      <c r="E1669" s="18" t="n">
        <v>80000</v>
      </c>
      <c r="F1669" s="18" t="n">
        <v>0</v>
      </c>
      <c r="G1669" s="18" t="n">
        <v>0</v>
      </c>
      <c r="H1669" s="18" t="n">
        <v>0</v>
      </c>
      <c r="I1669" s="18" t="n">
        <v>0</v>
      </c>
      <c r="J1669" s="18">
        <f>ROUND(MIN(B1669/12,650000)*12*0.0915+MIN(B1669/12,1390000)*12*(0.0504+0)+B1669*0.005,0)</f>
        <v/>
      </c>
      <c r="K1669" s="18" t="n">
        <v>0</v>
      </c>
      <c r="L1669" s="18" t="n">
        <v>0</v>
      </c>
      <c r="M1669" s="18">
        <f>ROUND(IF(C1669&gt;=2026,IF(B1669&lt;741000,0,IF(B1669&lt;2191000,B1669-740000,IF(B1669&lt;2193000,1451000,IF(B1669&lt;2196000,1453000,IF(B1669&lt;2200000,1456000,IF(B1669&lt;3600000,ROUNDDOWN(B1669/4,-3)*2.8-80000,IF(B1669&lt;6600000,ROUNDDOWN(B1669/4,-3)*3.2-440000,IF(B1669&lt;8500000,ROUNDDOWN(B1669*0.9,0)-1100000,B1669-1950000)))))))),IF(B1669&lt;651000,0,IF(B1669&lt;1900000,B1669-650000,IF(B1669&lt;3600000,ROUNDDOWN(B1669/4,-3)*2.8-80000,IF(B1669&lt;6600000,ROUNDDOWN(B1669/4,-3)*3.2-440000,IF(B1669&lt;8500000,ROUNDDOWN(B1669*0.9,0)-1100000,B1669-1950000)))))),0)</f>
        <v/>
      </c>
      <c r="N1669" s="18">
        <f>IF(M1669&gt;23500000,NA(),IF(C1669&gt;=2026,IF(M1669&lt;=4890000,1040000,IF(M1669&lt;=6550000,670000,620000)),IF(M1669&lt;=1320000,950000,IF(M1669&lt;=3360000,880000,IF(M1669&lt;=4890000,680000,IF(M1669&lt;=6550000,630000,580000))))))</f>
        <v/>
      </c>
      <c r="O1669" s="18">
        <f>IF(F1669&lt;=0,IF(AND(D1669="はい",C1669&gt;=2026,C1669&lt;=2027),IF(E1669&lt;=0,0,IF(E1669&lt;=30000,E1669,IF(E1669&lt;=60000,ROUNDUP(E1669/2,0)+15000,IF(E1669&lt;=120000,ROUNDUP(E1669/4,0)+30000,60000)))),IF(E1669&lt;=0,0,IF(E1669&lt;=20000,E1669,IF(E1669&lt;=40000,ROUNDUP(E1669/2,0)+10000,IF(E1669&lt;=80000,ROUNDUP(E1669/4,0)+20000,40000))))),IF(E1669&lt;=0,IF(F1669&lt;=0,0,IF(F1669&lt;=25000,F1669,IF(F1669&lt;=50000,ROUNDUP(F1669/2,0)+12500,IF(F1669&lt;=100000,ROUNDUP(F1669/4,0)+25000,50000)))),MAX(IF(F1669&lt;=0,0,IF(F1669&lt;=25000,F1669,IF(F1669&lt;=50000,ROUNDUP(F1669/2,0)+12500,IF(F1669&lt;=100000,ROUNDUP(F1669/4,0)+25000,50000)))),MIN(IF(AND(D1669="はい",C1669&gt;=2026,C1669&lt;=2027),IF(E1669&lt;=0,0,IF(E1669&lt;=30000,E1669,IF(E1669&lt;=60000,ROUNDUP(E1669/2,0)+15000,IF(E1669&lt;=120000,ROUNDUP(E1669/4,0)+30000,60000)))),IF(E1669&lt;=0,0,IF(E1669&lt;=20000,E1669,IF(E1669&lt;=40000,ROUNDUP(E1669/2,0)+10000,IF(E1669&lt;=80000,ROUNDUP(E1669/4,0)+20000,40000)))))+IF(F1669&lt;=0,0,IF(F1669&lt;=25000,F1669,IF(F1669&lt;=50000,ROUNDUP(F1669/2,0)+12500,IF(F1669&lt;=100000,ROUNDUP(F1669/4,0)+25000,50000)))),IF(AND(D1669="はい",C1669&gt;=2026,C1669&lt;=2027),60000,40000)))))</f>
        <v/>
      </c>
      <c r="P1669" s="18">
        <f>IF(G1669&lt;=0,0,IF(G1669&lt;=20000,G1669,IF(G1669&lt;=40000,ROUNDUP(G1669/2,0)+10000,IF(G1669&lt;=80000,ROUNDUP(G1669/4,0)+20000,40000))))</f>
        <v/>
      </c>
      <c r="Q1669" s="18">
        <f>IF(I1669&lt;=0,IF(H1669&lt;=0,0,IF(H1669&lt;=20000,H1669,IF(H1669&lt;=40000,ROUNDUP(H1669/2,0)+10000,IF(H1669&lt;=80000,ROUNDUP(H1669/4,0)+20000,40000)))),IF(H1669&lt;=0,IF(I1669&lt;=0,0,IF(I1669&lt;=25000,I1669,IF(I1669&lt;=50000,ROUNDUP(I1669/2,0)+12500,IF(I1669&lt;=100000,ROUNDUP(I1669/4,0)+25000,50000)))),MAX(IF(I1669&lt;=0,0,IF(I1669&lt;=25000,I1669,IF(I1669&lt;=50000,ROUNDUP(I1669/2,0)+12500,IF(I1669&lt;=100000,ROUNDUP(I1669/4,0)+25000,50000)))),MIN(IF(H1669&lt;=0,0,IF(H1669&lt;=20000,H1669,IF(H1669&lt;=40000,ROUNDUP(H1669/2,0)+10000,IF(H1669&lt;=80000,ROUNDUP(H1669/4,0)+20000,40000))))+IF(I1669&lt;=0,0,IF(I1669&lt;=25000,I1669,IF(I1669&lt;=50000,ROUNDUP(I1669/2,0)+12500,IF(I1669&lt;=100000,ROUNDUP(I1669/4,0)+25000,50000)))),40000))))</f>
        <v/>
      </c>
      <c r="R1669" s="18">
        <f>MIN(120000,O1669+P1669+Q1669)</f>
        <v/>
      </c>
      <c r="S1669" s="18">
        <f>IF(F1669&lt;=0,IF(E1669&lt;=0,0,IF(E1669&lt;=12000,E1669,IF(E1669&lt;=32000,ROUNDUP(E1669/2,0)+6000,IF(E1669&lt;=56000,ROUNDUP(E1669/4,0)+14000,28000)))),IF(E1669&lt;=0,IF(F1669&lt;=0,0,IF(F1669&lt;=15000,F1669,IF(F1669&lt;=40000,ROUNDUP(F1669/2,0)+7500,IF(F1669&lt;=70000,ROUNDUP(F1669/4,0)+17500,35000)))),MAX(IF(F1669&lt;=0,0,IF(F1669&lt;=15000,F1669,IF(F1669&lt;=40000,ROUNDUP(F1669/2,0)+7500,IF(F1669&lt;=70000,ROUNDUP(F1669/4,0)+17500,35000)))),MIN(IF(E1669&lt;=0,0,IF(E1669&lt;=12000,E1669,IF(E1669&lt;=32000,ROUNDUP(E1669/2,0)+6000,IF(E1669&lt;=56000,ROUNDUP(E1669/4,0)+14000,28000))))+IF(F1669&lt;=0,0,IF(F1669&lt;=15000,F1669,IF(F1669&lt;=40000,ROUNDUP(F1669/2,0)+7500,IF(F1669&lt;=70000,ROUNDUP(F1669/4,0)+17500,35000)))),28000))))</f>
        <v/>
      </c>
      <c r="T1669" s="18">
        <f>IF(G1669&lt;=0,0,IF(G1669&lt;=12000,G1669,IF(G1669&lt;=32000,ROUNDUP(G1669/2,0)+6000,IF(G1669&lt;=56000,ROUNDUP(G1669/4,0)+14000,28000))))</f>
        <v/>
      </c>
      <c r="U1669" s="18">
        <f>IF(I1669&lt;=0,IF(H1669&lt;=0,0,IF(H1669&lt;=12000,H1669,IF(H1669&lt;=32000,ROUNDUP(H1669/2,0)+6000,IF(H1669&lt;=56000,ROUNDUP(H1669/4,0)+14000,28000)))),IF(H1669&lt;=0,IF(I1669&lt;=0,0,IF(I1669&lt;=15000,I1669,IF(I1669&lt;=40000,ROUNDUP(I1669/2,0)+7500,IF(I1669&lt;=70000,ROUNDUP(I1669/4,0)+17500,35000)))),MAX(IF(I1669&lt;=0,0,IF(I1669&lt;=15000,I1669,IF(I1669&lt;=40000,ROUNDUP(I1669/2,0)+7500,IF(I1669&lt;=70000,ROUNDUP(I1669/4,0)+17500,35000)))),MIN(IF(H1669&lt;=0,0,IF(H1669&lt;=12000,H1669,IF(H1669&lt;=32000,ROUNDUP(H1669/2,0)+6000,IF(H1669&lt;=56000,ROUNDUP(H1669/4,0)+14000,28000))))+IF(I1669&lt;=0,0,IF(I1669&lt;=15000,I1669,IF(I1669&lt;=40000,ROUNDUP(I1669/2,0)+7500,IF(I1669&lt;=70000,ROUNDUP(I1669/4,0)+17500,35000)))),28000))))</f>
        <v/>
      </c>
      <c r="V1669" s="18">
        <f>MIN(70000,S1669+T1669+U1669)</f>
        <v/>
      </c>
      <c r="W1669" s="18">
        <f>MAX(0,ROUNDDOWN(M1669-J1669-N1669-K1669-0,-3))</f>
        <v/>
      </c>
      <c r="X1669" s="18">
        <f>MAX(0,ROUNDDOWN(M1669-J1669-N1669-K1669-R1669,-3))</f>
        <v/>
      </c>
      <c r="Y1669" s="18">
        <f>IF(W1669&lt;=0,0,ROUNDDOWN((W1669*LOOKUP(W1669,{0,1950001,3300001,6950001,9000001,18000001,40000001},{0.05,0.1,0.2,0.23,0.33,0.4,0.45})-LOOKUP(W1669,{0,1950001,3300001,6950001,9000001,18000001,40000001},{0,97500,427500,636000,1536000,2796000,4796000}))*1.021,-2))</f>
        <v/>
      </c>
      <c r="Z1669" s="18">
        <f>IF(X1669&lt;=0,0,ROUNDDOWN((X1669*LOOKUP(X1669,{0,1950001,3300001,6950001,9000001,18000001,40000001},{0.05,0.1,0.2,0.23,0.33,0.4,0.45})-LOOKUP(X1669,{0,1950001,3300001,6950001,9000001,18000001,40000001},{0,97500,427500,636000,1536000,2796000,4796000}))*1.021,-2))</f>
        <v/>
      </c>
      <c r="AA1669" s="18">
        <f>MAX(0,ROUNDDOWN(M1669-J1669-430000-L1669-0,-3))</f>
        <v/>
      </c>
      <c r="AB1669" s="18">
        <f>MAX(0,ROUNDDOWN(M1669-J1669-430000-L1669-V1669,-3))</f>
        <v/>
      </c>
      <c r="AC1669" s="18">
        <f>IF(M1669&lt;=450000,0,MAX(0,ROUNDDOWN(AA1669*0.06-MIN(50000,AA1669)*0.03,-2))+MAX(0,ROUNDDOWN(AA1669*0.04-MIN(50000,AA1669)*0.02,-2)))</f>
        <v/>
      </c>
      <c r="AD1669" s="18">
        <f>IF(M1669&lt;=450000,0,MAX(0,ROUNDDOWN(AB1669*0.06-MIN(50000,AB1669)*0.03,-2))+MAX(0,ROUNDDOWN(AB1669*0.04-MIN(50000,AB1669)*0.02,-2)))</f>
        <v/>
      </c>
      <c r="AE1669" s="18">
        <f>Y1669-Z1669</f>
        <v/>
      </c>
      <c r="AF1669" s="18">
        <f>AC1669-AD1669</f>
        <v/>
      </c>
      <c r="AG1669" s="18">
        <f>AE1669+AF1669</f>
        <v/>
      </c>
      <c r="AH1669" s="20">
        <f>IF(W1669&lt;=0,0,LOOKUP(W1669,{0,1950001,3300001,6950001,9000001,18000001,40000001},{0.05,0.1,0.2,0.23,0.33,0.4,0.45}))</f>
        <v/>
      </c>
    </row>
    <row r="1670">
      <c r="A1670" t="inlineStr">
        <is>
          <t>1万円刻み 特例あり一般12万円</t>
        </is>
      </c>
      <c r="B1670" s="18">
        <f>'4_1万円刻み'!$A$530</f>
        <v/>
      </c>
      <c r="C1670" s="19" t="n">
        <v>2026</v>
      </c>
      <c r="D1670" t="inlineStr">
        <is>
          <t>はい</t>
        </is>
      </c>
      <c r="E1670" s="18" t="n">
        <v>120000</v>
      </c>
      <c r="F1670" s="18" t="n">
        <v>0</v>
      </c>
      <c r="G1670" s="18" t="n">
        <v>0</v>
      </c>
      <c r="H1670" s="18" t="n">
        <v>0</v>
      </c>
      <c r="I1670" s="18" t="n">
        <v>0</v>
      </c>
      <c r="J1670" s="18">
        <f>ROUND(MIN(B1670/12,650000)*12*0.0915+MIN(B1670/12,1390000)*12*(0.0504+0)+B1670*0.005,0)</f>
        <v/>
      </c>
      <c r="K1670" s="18" t="n">
        <v>0</v>
      </c>
      <c r="L1670" s="18" t="n">
        <v>0</v>
      </c>
      <c r="M1670" s="18">
        <f>ROUND(IF(C1670&gt;=2026,IF(B1670&lt;741000,0,IF(B1670&lt;2191000,B1670-740000,IF(B1670&lt;2193000,1451000,IF(B1670&lt;2196000,1453000,IF(B1670&lt;2200000,1456000,IF(B1670&lt;3600000,ROUNDDOWN(B1670/4,-3)*2.8-80000,IF(B1670&lt;6600000,ROUNDDOWN(B1670/4,-3)*3.2-440000,IF(B1670&lt;8500000,ROUNDDOWN(B1670*0.9,0)-1100000,B1670-1950000)))))))),IF(B1670&lt;651000,0,IF(B1670&lt;1900000,B1670-650000,IF(B1670&lt;3600000,ROUNDDOWN(B1670/4,-3)*2.8-80000,IF(B1670&lt;6600000,ROUNDDOWN(B1670/4,-3)*3.2-440000,IF(B1670&lt;8500000,ROUNDDOWN(B1670*0.9,0)-1100000,B1670-1950000)))))),0)</f>
        <v/>
      </c>
      <c r="N1670" s="18">
        <f>IF(M1670&gt;23500000,NA(),IF(C1670&gt;=2026,IF(M1670&lt;=4890000,1040000,IF(M1670&lt;=6550000,670000,620000)),IF(M1670&lt;=1320000,950000,IF(M1670&lt;=3360000,880000,IF(M1670&lt;=4890000,680000,IF(M1670&lt;=6550000,630000,580000))))))</f>
        <v/>
      </c>
      <c r="O1670" s="18">
        <f>IF(F1670&lt;=0,IF(AND(D1670="はい",C1670&gt;=2026,C1670&lt;=2027),IF(E1670&lt;=0,0,IF(E1670&lt;=30000,E1670,IF(E1670&lt;=60000,ROUNDUP(E1670/2,0)+15000,IF(E1670&lt;=120000,ROUNDUP(E1670/4,0)+30000,60000)))),IF(E1670&lt;=0,0,IF(E1670&lt;=20000,E1670,IF(E1670&lt;=40000,ROUNDUP(E1670/2,0)+10000,IF(E1670&lt;=80000,ROUNDUP(E1670/4,0)+20000,40000))))),IF(E1670&lt;=0,IF(F1670&lt;=0,0,IF(F1670&lt;=25000,F1670,IF(F1670&lt;=50000,ROUNDUP(F1670/2,0)+12500,IF(F1670&lt;=100000,ROUNDUP(F1670/4,0)+25000,50000)))),MAX(IF(F1670&lt;=0,0,IF(F1670&lt;=25000,F1670,IF(F1670&lt;=50000,ROUNDUP(F1670/2,0)+12500,IF(F1670&lt;=100000,ROUNDUP(F1670/4,0)+25000,50000)))),MIN(IF(AND(D1670="はい",C1670&gt;=2026,C1670&lt;=2027),IF(E1670&lt;=0,0,IF(E1670&lt;=30000,E1670,IF(E1670&lt;=60000,ROUNDUP(E1670/2,0)+15000,IF(E1670&lt;=120000,ROUNDUP(E1670/4,0)+30000,60000)))),IF(E1670&lt;=0,0,IF(E1670&lt;=20000,E1670,IF(E1670&lt;=40000,ROUNDUP(E1670/2,0)+10000,IF(E1670&lt;=80000,ROUNDUP(E1670/4,0)+20000,40000)))))+IF(F1670&lt;=0,0,IF(F1670&lt;=25000,F1670,IF(F1670&lt;=50000,ROUNDUP(F1670/2,0)+12500,IF(F1670&lt;=100000,ROUNDUP(F1670/4,0)+25000,50000)))),IF(AND(D1670="はい",C1670&gt;=2026,C1670&lt;=2027),60000,40000)))))</f>
        <v/>
      </c>
      <c r="P1670" s="18">
        <f>IF(G1670&lt;=0,0,IF(G1670&lt;=20000,G1670,IF(G1670&lt;=40000,ROUNDUP(G1670/2,0)+10000,IF(G1670&lt;=80000,ROUNDUP(G1670/4,0)+20000,40000))))</f>
        <v/>
      </c>
      <c r="Q1670" s="18">
        <f>IF(I1670&lt;=0,IF(H1670&lt;=0,0,IF(H1670&lt;=20000,H1670,IF(H1670&lt;=40000,ROUNDUP(H1670/2,0)+10000,IF(H1670&lt;=80000,ROUNDUP(H1670/4,0)+20000,40000)))),IF(H1670&lt;=0,IF(I1670&lt;=0,0,IF(I1670&lt;=25000,I1670,IF(I1670&lt;=50000,ROUNDUP(I1670/2,0)+12500,IF(I1670&lt;=100000,ROUNDUP(I1670/4,0)+25000,50000)))),MAX(IF(I1670&lt;=0,0,IF(I1670&lt;=25000,I1670,IF(I1670&lt;=50000,ROUNDUP(I1670/2,0)+12500,IF(I1670&lt;=100000,ROUNDUP(I1670/4,0)+25000,50000)))),MIN(IF(H1670&lt;=0,0,IF(H1670&lt;=20000,H1670,IF(H1670&lt;=40000,ROUNDUP(H1670/2,0)+10000,IF(H1670&lt;=80000,ROUNDUP(H1670/4,0)+20000,40000))))+IF(I1670&lt;=0,0,IF(I1670&lt;=25000,I1670,IF(I1670&lt;=50000,ROUNDUP(I1670/2,0)+12500,IF(I1670&lt;=100000,ROUNDUP(I1670/4,0)+25000,50000)))),40000))))</f>
        <v/>
      </c>
      <c r="R1670" s="18">
        <f>MIN(120000,O1670+P1670+Q1670)</f>
        <v/>
      </c>
      <c r="S1670" s="18">
        <f>IF(F1670&lt;=0,IF(E1670&lt;=0,0,IF(E1670&lt;=12000,E1670,IF(E1670&lt;=32000,ROUNDUP(E1670/2,0)+6000,IF(E1670&lt;=56000,ROUNDUP(E1670/4,0)+14000,28000)))),IF(E1670&lt;=0,IF(F1670&lt;=0,0,IF(F1670&lt;=15000,F1670,IF(F1670&lt;=40000,ROUNDUP(F1670/2,0)+7500,IF(F1670&lt;=70000,ROUNDUP(F1670/4,0)+17500,35000)))),MAX(IF(F1670&lt;=0,0,IF(F1670&lt;=15000,F1670,IF(F1670&lt;=40000,ROUNDUP(F1670/2,0)+7500,IF(F1670&lt;=70000,ROUNDUP(F1670/4,0)+17500,35000)))),MIN(IF(E1670&lt;=0,0,IF(E1670&lt;=12000,E1670,IF(E1670&lt;=32000,ROUNDUP(E1670/2,0)+6000,IF(E1670&lt;=56000,ROUNDUP(E1670/4,0)+14000,28000))))+IF(F1670&lt;=0,0,IF(F1670&lt;=15000,F1670,IF(F1670&lt;=40000,ROUNDUP(F1670/2,0)+7500,IF(F1670&lt;=70000,ROUNDUP(F1670/4,0)+17500,35000)))),28000))))</f>
        <v/>
      </c>
      <c r="T1670" s="18">
        <f>IF(G1670&lt;=0,0,IF(G1670&lt;=12000,G1670,IF(G1670&lt;=32000,ROUNDUP(G1670/2,0)+6000,IF(G1670&lt;=56000,ROUNDUP(G1670/4,0)+14000,28000))))</f>
        <v/>
      </c>
      <c r="U1670" s="18">
        <f>IF(I1670&lt;=0,IF(H1670&lt;=0,0,IF(H1670&lt;=12000,H1670,IF(H1670&lt;=32000,ROUNDUP(H1670/2,0)+6000,IF(H1670&lt;=56000,ROUNDUP(H1670/4,0)+14000,28000)))),IF(H1670&lt;=0,IF(I1670&lt;=0,0,IF(I1670&lt;=15000,I1670,IF(I1670&lt;=40000,ROUNDUP(I1670/2,0)+7500,IF(I1670&lt;=70000,ROUNDUP(I1670/4,0)+17500,35000)))),MAX(IF(I1670&lt;=0,0,IF(I1670&lt;=15000,I1670,IF(I1670&lt;=40000,ROUNDUP(I1670/2,0)+7500,IF(I1670&lt;=70000,ROUNDUP(I1670/4,0)+17500,35000)))),MIN(IF(H1670&lt;=0,0,IF(H1670&lt;=12000,H1670,IF(H1670&lt;=32000,ROUNDUP(H1670/2,0)+6000,IF(H1670&lt;=56000,ROUNDUP(H1670/4,0)+14000,28000))))+IF(I1670&lt;=0,0,IF(I1670&lt;=15000,I1670,IF(I1670&lt;=40000,ROUNDUP(I1670/2,0)+7500,IF(I1670&lt;=70000,ROUNDUP(I1670/4,0)+17500,35000)))),28000))))</f>
        <v/>
      </c>
      <c r="V1670" s="18">
        <f>MIN(70000,S1670+T1670+U1670)</f>
        <v/>
      </c>
      <c r="W1670" s="18">
        <f>MAX(0,ROUNDDOWN(M1670-J1670-N1670-K1670-0,-3))</f>
        <v/>
      </c>
      <c r="X1670" s="18">
        <f>MAX(0,ROUNDDOWN(M1670-J1670-N1670-K1670-R1670,-3))</f>
        <v/>
      </c>
      <c r="Y1670" s="18">
        <f>IF(W1670&lt;=0,0,ROUNDDOWN((W1670*LOOKUP(W1670,{0,1950001,3300001,6950001,9000001,18000001,40000001},{0.05,0.1,0.2,0.23,0.33,0.4,0.45})-LOOKUP(W1670,{0,1950001,3300001,6950001,9000001,18000001,40000001},{0,97500,427500,636000,1536000,2796000,4796000}))*1.021,-2))</f>
        <v/>
      </c>
      <c r="Z1670" s="18">
        <f>IF(X1670&lt;=0,0,ROUNDDOWN((X1670*LOOKUP(X1670,{0,1950001,3300001,6950001,9000001,18000001,40000001},{0.05,0.1,0.2,0.23,0.33,0.4,0.45})-LOOKUP(X1670,{0,1950001,3300001,6950001,9000001,18000001,40000001},{0,97500,427500,636000,1536000,2796000,4796000}))*1.021,-2))</f>
        <v/>
      </c>
      <c r="AA1670" s="18">
        <f>MAX(0,ROUNDDOWN(M1670-J1670-430000-L1670-0,-3))</f>
        <v/>
      </c>
      <c r="AB1670" s="18">
        <f>MAX(0,ROUNDDOWN(M1670-J1670-430000-L1670-V1670,-3))</f>
        <v/>
      </c>
      <c r="AC1670" s="18">
        <f>IF(M1670&lt;=450000,0,MAX(0,ROUNDDOWN(AA1670*0.06-MIN(50000,AA1670)*0.03,-2))+MAX(0,ROUNDDOWN(AA1670*0.04-MIN(50000,AA1670)*0.02,-2)))</f>
        <v/>
      </c>
      <c r="AD1670" s="18">
        <f>IF(M1670&lt;=450000,0,MAX(0,ROUNDDOWN(AB1670*0.06-MIN(50000,AB1670)*0.03,-2))+MAX(0,ROUNDDOWN(AB1670*0.04-MIN(50000,AB1670)*0.02,-2)))</f>
        <v/>
      </c>
      <c r="AE1670" s="18">
        <f>Y1670-Z1670</f>
        <v/>
      </c>
      <c r="AF1670" s="18">
        <f>AC1670-AD1670</f>
        <v/>
      </c>
      <c r="AG1670" s="18">
        <f>AE1670+AF1670</f>
        <v/>
      </c>
      <c r="AH1670" s="20">
        <f>IF(W1670&lt;=0,0,LOOKUP(W1670,{0,1950001,3300001,6950001,9000001,18000001,40000001},{0.05,0.1,0.2,0.23,0.33,0.4,0.45}))</f>
        <v/>
      </c>
    </row>
    <row r="1671">
      <c r="A1671" t="inlineStr">
        <is>
          <t>1万円刻み 3区分8万円ずつ</t>
        </is>
      </c>
      <c r="B1671" s="18">
        <f>'4_1万円刻み'!$A$531</f>
        <v/>
      </c>
      <c r="C1671" s="19" t="n">
        <v>2026</v>
      </c>
      <c r="D1671" t="inlineStr">
        <is>
          <t>いいえ</t>
        </is>
      </c>
      <c r="E1671" s="18" t="n">
        <v>80000</v>
      </c>
      <c r="F1671" s="18" t="n">
        <v>0</v>
      </c>
      <c r="G1671" s="18" t="n">
        <v>80000</v>
      </c>
      <c r="H1671" s="18" t="n">
        <v>80000</v>
      </c>
      <c r="I1671" s="18" t="n">
        <v>0</v>
      </c>
      <c r="J1671" s="18">
        <f>ROUND(MIN(B1671/12,650000)*12*0.0915+MIN(B1671/12,1390000)*12*(0.0504+0)+B1671*0.005,0)</f>
        <v/>
      </c>
      <c r="K1671" s="18" t="n">
        <v>0</v>
      </c>
      <c r="L1671" s="18" t="n">
        <v>0</v>
      </c>
      <c r="M1671" s="18">
        <f>ROUND(IF(C1671&gt;=2026,IF(B1671&lt;741000,0,IF(B1671&lt;2191000,B1671-740000,IF(B1671&lt;2193000,1451000,IF(B1671&lt;2196000,1453000,IF(B1671&lt;2200000,1456000,IF(B1671&lt;3600000,ROUNDDOWN(B1671/4,-3)*2.8-80000,IF(B1671&lt;6600000,ROUNDDOWN(B1671/4,-3)*3.2-440000,IF(B1671&lt;8500000,ROUNDDOWN(B1671*0.9,0)-1100000,B1671-1950000)))))))),IF(B1671&lt;651000,0,IF(B1671&lt;1900000,B1671-650000,IF(B1671&lt;3600000,ROUNDDOWN(B1671/4,-3)*2.8-80000,IF(B1671&lt;6600000,ROUNDDOWN(B1671/4,-3)*3.2-440000,IF(B1671&lt;8500000,ROUNDDOWN(B1671*0.9,0)-1100000,B1671-1950000)))))),0)</f>
        <v/>
      </c>
      <c r="N1671" s="18">
        <f>IF(M1671&gt;23500000,NA(),IF(C1671&gt;=2026,IF(M1671&lt;=4890000,1040000,IF(M1671&lt;=6550000,670000,620000)),IF(M1671&lt;=1320000,950000,IF(M1671&lt;=3360000,880000,IF(M1671&lt;=4890000,680000,IF(M1671&lt;=6550000,630000,580000))))))</f>
        <v/>
      </c>
      <c r="O1671" s="18">
        <f>IF(F1671&lt;=0,IF(AND(D1671="はい",C1671&gt;=2026,C1671&lt;=2027),IF(E1671&lt;=0,0,IF(E1671&lt;=30000,E1671,IF(E1671&lt;=60000,ROUNDUP(E1671/2,0)+15000,IF(E1671&lt;=120000,ROUNDUP(E1671/4,0)+30000,60000)))),IF(E1671&lt;=0,0,IF(E1671&lt;=20000,E1671,IF(E1671&lt;=40000,ROUNDUP(E1671/2,0)+10000,IF(E1671&lt;=80000,ROUNDUP(E1671/4,0)+20000,40000))))),IF(E1671&lt;=0,IF(F1671&lt;=0,0,IF(F1671&lt;=25000,F1671,IF(F1671&lt;=50000,ROUNDUP(F1671/2,0)+12500,IF(F1671&lt;=100000,ROUNDUP(F1671/4,0)+25000,50000)))),MAX(IF(F1671&lt;=0,0,IF(F1671&lt;=25000,F1671,IF(F1671&lt;=50000,ROUNDUP(F1671/2,0)+12500,IF(F1671&lt;=100000,ROUNDUP(F1671/4,0)+25000,50000)))),MIN(IF(AND(D1671="はい",C1671&gt;=2026,C1671&lt;=2027),IF(E1671&lt;=0,0,IF(E1671&lt;=30000,E1671,IF(E1671&lt;=60000,ROUNDUP(E1671/2,0)+15000,IF(E1671&lt;=120000,ROUNDUP(E1671/4,0)+30000,60000)))),IF(E1671&lt;=0,0,IF(E1671&lt;=20000,E1671,IF(E1671&lt;=40000,ROUNDUP(E1671/2,0)+10000,IF(E1671&lt;=80000,ROUNDUP(E1671/4,0)+20000,40000)))))+IF(F1671&lt;=0,0,IF(F1671&lt;=25000,F1671,IF(F1671&lt;=50000,ROUNDUP(F1671/2,0)+12500,IF(F1671&lt;=100000,ROUNDUP(F1671/4,0)+25000,50000)))),IF(AND(D1671="はい",C1671&gt;=2026,C1671&lt;=2027),60000,40000)))))</f>
        <v/>
      </c>
      <c r="P1671" s="18">
        <f>IF(G1671&lt;=0,0,IF(G1671&lt;=20000,G1671,IF(G1671&lt;=40000,ROUNDUP(G1671/2,0)+10000,IF(G1671&lt;=80000,ROUNDUP(G1671/4,0)+20000,40000))))</f>
        <v/>
      </c>
      <c r="Q1671" s="18">
        <f>IF(I1671&lt;=0,IF(H1671&lt;=0,0,IF(H1671&lt;=20000,H1671,IF(H1671&lt;=40000,ROUNDUP(H1671/2,0)+10000,IF(H1671&lt;=80000,ROUNDUP(H1671/4,0)+20000,40000)))),IF(H1671&lt;=0,IF(I1671&lt;=0,0,IF(I1671&lt;=25000,I1671,IF(I1671&lt;=50000,ROUNDUP(I1671/2,0)+12500,IF(I1671&lt;=100000,ROUNDUP(I1671/4,0)+25000,50000)))),MAX(IF(I1671&lt;=0,0,IF(I1671&lt;=25000,I1671,IF(I1671&lt;=50000,ROUNDUP(I1671/2,0)+12500,IF(I1671&lt;=100000,ROUNDUP(I1671/4,0)+25000,50000)))),MIN(IF(H1671&lt;=0,0,IF(H1671&lt;=20000,H1671,IF(H1671&lt;=40000,ROUNDUP(H1671/2,0)+10000,IF(H1671&lt;=80000,ROUNDUP(H1671/4,0)+20000,40000))))+IF(I1671&lt;=0,0,IF(I1671&lt;=25000,I1671,IF(I1671&lt;=50000,ROUNDUP(I1671/2,0)+12500,IF(I1671&lt;=100000,ROUNDUP(I1671/4,0)+25000,50000)))),40000))))</f>
        <v/>
      </c>
      <c r="R1671" s="18">
        <f>MIN(120000,O1671+P1671+Q1671)</f>
        <v/>
      </c>
      <c r="S1671" s="18">
        <f>IF(F1671&lt;=0,IF(E1671&lt;=0,0,IF(E1671&lt;=12000,E1671,IF(E1671&lt;=32000,ROUNDUP(E1671/2,0)+6000,IF(E1671&lt;=56000,ROUNDUP(E1671/4,0)+14000,28000)))),IF(E1671&lt;=0,IF(F1671&lt;=0,0,IF(F1671&lt;=15000,F1671,IF(F1671&lt;=40000,ROUNDUP(F1671/2,0)+7500,IF(F1671&lt;=70000,ROUNDUP(F1671/4,0)+17500,35000)))),MAX(IF(F1671&lt;=0,0,IF(F1671&lt;=15000,F1671,IF(F1671&lt;=40000,ROUNDUP(F1671/2,0)+7500,IF(F1671&lt;=70000,ROUNDUP(F1671/4,0)+17500,35000)))),MIN(IF(E1671&lt;=0,0,IF(E1671&lt;=12000,E1671,IF(E1671&lt;=32000,ROUNDUP(E1671/2,0)+6000,IF(E1671&lt;=56000,ROUNDUP(E1671/4,0)+14000,28000))))+IF(F1671&lt;=0,0,IF(F1671&lt;=15000,F1671,IF(F1671&lt;=40000,ROUNDUP(F1671/2,0)+7500,IF(F1671&lt;=70000,ROUNDUP(F1671/4,0)+17500,35000)))),28000))))</f>
        <v/>
      </c>
      <c r="T1671" s="18">
        <f>IF(G1671&lt;=0,0,IF(G1671&lt;=12000,G1671,IF(G1671&lt;=32000,ROUNDUP(G1671/2,0)+6000,IF(G1671&lt;=56000,ROUNDUP(G1671/4,0)+14000,28000))))</f>
        <v/>
      </c>
      <c r="U1671" s="18">
        <f>IF(I1671&lt;=0,IF(H1671&lt;=0,0,IF(H1671&lt;=12000,H1671,IF(H1671&lt;=32000,ROUNDUP(H1671/2,0)+6000,IF(H1671&lt;=56000,ROUNDUP(H1671/4,0)+14000,28000)))),IF(H1671&lt;=0,IF(I1671&lt;=0,0,IF(I1671&lt;=15000,I1671,IF(I1671&lt;=40000,ROUNDUP(I1671/2,0)+7500,IF(I1671&lt;=70000,ROUNDUP(I1671/4,0)+17500,35000)))),MAX(IF(I1671&lt;=0,0,IF(I1671&lt;=15000,I1671,IF(I1671&lt;=40000,ROUNDUP(I1671/2,0)+7500,IF(I1671&lt;=70000,ROUNDUP(I1671/4,0)+17500,35000)))),MIN(IF(H1671&lt;=0,0,IF(H1671&lt;=12000,H1671,IF(H1671&lt;=32000,ROUNDUP(H1671/2,0)+6000,IF(H1671&lt;=56000,ROUNDUP(H1671/4,0)+14000,28000))))+IF(I1671&lt;=0,0,IF(I1671&lt;=15000,I1671,IF(I1671&lt;=40000,ROUNDUP(I1671/2,0)+7500,IF(I1671&lt;=70000,ROUNDUP(I1671/4,0)+17500,35000)))),28000))))</f>
        <v/>
      </c>
      <c r="V1671" s="18">
        <f>MIN(70000,S1671+T1671+U1671)</f>
        <v/>
      </c>
      <c r="W1671" s="18">
        <f>MAX(0,ROUNDDOWN(M1671-J1671-N1671-K1671-0,-3))</f>
        <v/>
      </c>
      <c r="X1671" s="18">
        <f>MAX(0,ROUNDDOWN(M1671-J1671-N1671-K1671-R1671,-3))</f>
        <v/>
      </c>
      <c r="Y1671" s="18">
        <f>IF(W1671&lt;=0,0,ROUNDDOWN((W1671*LOOKUP(W1671,{0,1950001,3300001,6950001,9000001,18000001,40000001},{0.05,0.1,0.2,0.23,0.33,0.4,0.45})-LOOKUP(W1671,{0,1950001,3300001,6950001,9000001,18000001,40000001},{0,97500,427500,636000,1536000,2796000,4796000}))*1.021,-2))</f>
        <v/>
      </c>
      <c r="Z1671" s="18">
        <f>IF(X1671&lt;=0,0,ROUNDDOWN((X1671*LOOKUP(X1671,{0,1950001,3300001,6950001,9000001,18000001,40000001},{0.05,0.1,0.2,0.23,0.33,0.4,0.45})-LOOKUP(X1671,{0,1950001,3300001,6950001,9000001,18000001,40000001},{0,97500,427500,636000,1536000,2796000,4796000}))*1.021,-2))</f>
        <v/>
      </c>
      <c r="AA1671" s="18">
        <f>MAX(0,ROUNDDOWN(M1671-J1671-430000-L1671-0,-3))</f>
        <v/>
      </c>
      <c r="AB1671" s="18">
        <f>MAX(0,ROUNDDOWN(M1671-J1671-430000-L1671-V1671,-3))</f>
        <v/>
      </c>
      <c r="AC1671" s="18">
        <f>IF(M1671&lt;=450000,0,MAX(0,ROUNDDOWN(AA1671*0.06-MIN(50000,AA1671)*0.03,-2))+MAX(0,ROUNDDOWN(AA1671*0.04-MIN(50000,AA1671)*0.02,-2)))</f>
        <v/>
      </c>
      <c r="AD1671" s="18">
        <f>IF(M1671&lt;=450000,0,MAX(0,ROUNDDOWN(AB1671*0.06-MIN(50000,AB1671)*0.03,-2))+MAX(0,ROUNDDOWN(AB1671*0.04-MIN(50000,AB1671)*0.02,-2)))</f>
        <v/>
      </c>
      <c r="AE1671" s="18">
        <f>Y1671-Z1671</f>
        <v/>
      </c>
      <c r="AF1671" s="18">
        <f>AC1671-AD1671</f>
        <v/>
      </c>
      <c r="AG1671" s="18">
        <f>AE1671+AF1671</f>
        <v/>
      </c>
      <c r="AH1671" s="20">
        <f>IF(W1671&lt;=0,0,LOOKUP(W1671,{0,1950001,3300001,6950001,9000001,18000001,40000001},{0.05,0.1,0.2,0.23,0.33,0.4,0.45}))</f>
        <v/>
      </c>
    </row>
    <row r="1672">
      <c r="A1672" t="inlineStr">
        <is>
          <t>1万円刻み 一般8万円</t>
        </is>
      </c>
      <c r="B1672" s="18">
        <f>'4_1万円刻み'!$A$531</f>
        <v/>
      </c>
      <c r="C1672" s="19" t="n">
        <v>2026</v>
      </c>
      <c r="D1672" t="inlineStr">
        <is>
          <t>いいえ</t>
        </is>
      </c>
      <c r="E1672" s="18" t="n">
        <v>80000</v>
      </c>
      <c r="F1672" s="18" t="n">
        <v>0</v>
      </c>
      <c r="G1672" s="18" t="n">
        <v>0</v>
      </c>
      <c r="H1672" s="18" t="n">
        <v>0</v>
      </c>
      <c r="I1672" s="18" t="n">
        <v>0</v>
      </c>
      <c r="J1672" s="18">
        <f>ROUND(MIN(B1672/12,650000)*12*0.0915+MIN(B1672/12,1390000)*12*(0.0504+0)+B1672*0.005,0)</f>
        <v/>
      </c>
      <c r="K1672" s="18" t="n">
        <v>0</v>
      </c>
      <c r="L1672" s="18" t="n">
        <v>0</v>
      </c>
      <c r="M1672" s="18">
        <f>ROUND(IF(C1672&gt;=2026,IF(B1672&lt;741000,0,IF(B1672&lt;2191000,B1672-740000,IF(B1672&lt;2193000,1451000,IF(B1672&lt;2196000,1453000,IF(B1672&lt;2200000,1456000,IF(B1672&lt;3600000,ROUNDDOWN(B1672/4,-3)*2.8-80000,IF(B1672&lt;6600000,ROUNDDOWN(B1672/4,-3)*3.2-440000,IF(B1672&lt;8500000,ROUNDDOWN(B1672*0.9,0)-1100000,B1672-1950000)))))))),IF(B1672&lt;651000,0,IF(B1672&lt;1900000,B1672-650000,IF(B1672&lt;3600000,ROUNDDOWN(B1672/4,-3)*2.8-80000,IF(B1672&lt;6600000,ROUNDDOWN(B1672/4,-3)*3.2-440000,IF(B1672&lt;8500000,ROUNDDOWN(B1672*0.9,0)-1100000,B1672-1950000)))))),0)</f>
        <v/>
      </c>
      <c r="N1672" s="18">
        <f>IF(M1672&gt;23500000,NA(),IF(C1672&gt;=2026,IF(M1672&lt;=4890000,1040000,IF(M1672&lt;=6550000,670000,620000)),IF(M1672&lt;=1320000,950000,IF(M1672&lt;=3360000,880000,IF(M1672&lt;=4890000,680000,IF(M1672&lt;=6550000,630000,580000))))))</f>
        <v/>
      </c>
      <c r="O1672" s="18">
        <f>IF(F1672&lt;=0,IF(AND(D1672="はい",C1672&gt;=2026,C1672&lt;=2027),IF(E1672&lt;=0,0,IF(E1672&lt;=30000,E1672,IF(E1672&lt;=60000,ROUNDUP(E1672/2,0)+15000,IF(E1672&lt;=120000,ROUNDUP(E1672/4,0)+30000,60000)))),IF(E1672&lt;=0,0,IF(E1672&lt;=20000,E1672,IF(E1672&lt;=40000,ROUNDUP(E1672/2,0)+10000,IF(E1672&lt;=80000,ROUNDUP(E1672/4,0)+20000,40000))))),IF(E1672&lt;=0,IF(F1672&lt;=0,0,IF(F1672&lt;=25000,F1672,IF(F1672&lt;=50000,ROUNDUP(F1672/2,0)+12500,IF(F1672&lt;=100000,ROUNDUP(F1672/4,0)+25000,50000)))),MAX(IF(F1672&lt;=0,0,IF(F1672&lt;=25000,F1672,IF(F1672&lt;=50000,ROUNDUP(F1672/2,0)+12500,IF(F1672&lt;=100000,ROUNDUP(F1672/4,0)+25000,50000)))),MIN(IF(AND(D1672="はい",C1672&gt;=2026,C1672&lt;=2027),IF(E1672&lt;=0,0,IF(E1672&lt;=30000,E1672,IF(E1672&lt;=60000,ROUNDUP(E1672/2,0)+15000,IF(E1672&lt;=120000,ROUNDUP(E1672/4,0)+30000,60000)))),IF(E1672&lt;=0,0,IF(E1672&lt;=20000,E1672,IF(E1672&lt;=40000,ROUNDUP(E1672/2,0)+10000,IF(E1672&lt;=80000,ROUNDUP(E1672/4,0)+20000,40000)))))+IF(F1672&lt;=0,0,IF(F1672&lt;=25000,F1672,IF(F1672&lt;=50000,ROUNDUP(F1672/2,0)+12500,IF(F1672&lt;=100000,ROUNDUP(F1672/4,0)+25000,50000)))),IF(AND(D1672="はい",C1672&gt;=2026,C1672&lt;=2027),60000,40000)))))</f>
        <v/>
      </c>
      <c r="P1672" s="18">
        <f>IF(G1672&lt;=0,0,IF(G1672&lt;=20000,G1672,IF(G1672&lt;=40000,ROUNDUP(G1672/2,0)+10000,IF(G1672&lt;=80000,ROUNDUP(G1672/4,0)+20000,40000))))</f>
        <v/>
      </c>
      <c r="Q1672" s="18">
        <f>IF(I1672&lt;=0,IF(H1672&lt;=0,0,IF(H1672&lt;=20000,H1672,IF(H1672&lt;=40000,ROUNDUP(H1672/2,0)+10000,IF(H1672&lt;=80000,ROUNDUP(H1672/4,0)+20000,40000)))),IF(H1672&lt;=0,IF(I1672&lt;=0,0,IF(I1672&lt;=25000,I1672,IF(I1672&lt;=50000,ROUNDUP(I1672/2,0)+12500,IF(I1672&lt;=100000,ROUNDUP(I1672/4,0)+25000,50000)))),MAX(IF(I1672&lt;=0,0,IF(I1672&lt;=25000,I1672,IF(I1672&lt;=50000,ROUNDUP(I1672/2,0)+12500,IF(I1672&lt;=100000,ROUNDUP(I1672/4,0)+25000,50000)))),MIN(IF(H1672&lt;=0,0,IF(H1672&lt;=20000,H1672,IF(H1672&lt;=40000,ROUNDUP(H1672/2,0)+10000,IF(H1672&lt;=80000,ROUNDUP(H1672/4,0)+20000,40000))))+IF(I1672&lt;=0,0,IF(I1672&lt;=25000,I1672,IF(I1672&lt;=50000,ROUNDUP(I1672/2,0)+12500,IF(I1672&lt;=100000,ROUNDUP(I1672/4,0)+25000,50000)))),40000))))</f>
        <v/>
      </c>
      <c r="R1672" s="18">
        <f>MIN(120000,O1672+P1672+Q1672)</f>
        <v/>
      </c>
      <c r="S1672" s="18">
        <f>IF(F1672&lt;=0,IF(E1672&lt;=0,0,IF(E1672&lt;=12000,E1672,IF(E1672&lt;=32000,ROUNDUP(E1672/2,0)+6000,IF(E1672&lt;=56000,ROUNDUP(E1672/4,0)+14000,28000)))),IF(E1672&lt;=0,IF(F1672&lt;=0,0,IF(F1672&lt;=15000,F1672,IF(F1672&lt;=40000,ROUNDUP(F1672/2,0)+7500,IF(F1672&lt;=70000,ROUNDUP(F1672/4,0)+17500,35000)))),MAX(IF(F1672&lt;=0,0,IF(F1672&lt;=15000,F1672,IF(F1672&lt;=40000,ROUNDUP(F1672/2,0)+7500,IF(F1672&lt;=70000,ROUNDUP(F1672/4,0)+17500,35000)))),MIN(IF(E1672&lt;=0,0,IF(E1672&lt;=12000,E1672,IF(E1672&lt;=32000,ROUNDUP(E1672/2,0)+6000,IF(E1672&lt;=56000,ROUNDUP(E1672/4,0)+14000,28000))))+IF(F1672&lt;=0,0,IF(F1672&lt;=15000,F1672,IF(F1672&lt;=40000,ROUNDUP(F1672/2,0)+7500,IF(F1672&lt;=70000,ROUNDUP(F1672/4,0)+17500,35000)))),28000))))</f>
        <v/>
      </c>
      <c r="T1672" s="18">
        <f>IF(G1672&lt;=0,0,IF(G1672&lt;=12000,G1672,IF(G1672&lt;=32000,ROUNDUP(G1672/2,0)+6000,IF(G1672&lt;=56000,ROUNDUP(G1672/4,0)+14000,28000))))</f>
        <v/>
      </c>
      <c r="U1672" s="18">
        <f>IF(I1672&lt;=0,IF(H1672&lt;=0,0,IF(H1672&lt;=12000,H1672,IF(H1672&lt;=32000,ROUNDUP(H1672/2,0)+6000,IF(H1672&lt;=56000,ROUNDUP(H1672/4,0)+14000,28000)))),IF(H1672&lt;=0,IF(I1672&lt;=0,0,IF(I1672&lt;=15000,I1672,IF(I1672&lt;=40000,ROUNDUP(I1672/2,0)+7500,IF(I1672&lt;=70000,ROUNDUP(I1672/4,0)+17500,35000)))),MAX(IF(I1672&lt;=0,0,IF(I1672&lt;=15000,I1672,IF(I1672&lt;=40000,ROUNDUP(I1672/2,0)+7500,IF(I1672&lt;=70000,ROUNDUP(I1672/4,0)+17500,35000)))),MIN(IF(H1672&lt;=0,0,IF(H1672&lt;=12000,H1672,IF(H1672&lt;=32000,ROUNDUP(H1672/2,0)+6000,IF(H1672&lt;=56000,ROUNDUP(H1672/4,0)+14000,28000))))+IF(I1672&lt;=0,0,IF(I1672&lt;=15000,I1672,IF(I1672&lt;=40000,ROUNDUP(I1672/2,0)+7500,IF(I1672&lt;=70000,ROUNDUP(I1672/4,0)+17500,35000)))),28000))))</f>
        <v/>
      </c>
      <c r="V1672" s="18">
        <f>MIN(70000,S1672+T1672+U1672)</f>
        <v/>
      </c>
      <c r="W1672" s="18">
        <f>MAX(0,ROUNDDOWN(M1672-J1672-N1672-K1672-0,-3))</f>
        <v/>
      </c>
      <c r="X1672" s="18">
        <f>MAX(0,ROUNDDOWN(M1672-J1672-N1672-K1672-R1672,-3))</f>
        <v/>
      </c>
      <c r="Y1672" s="18">
        <f>IF(W1672&lt;=0,0,ROUNDDOWN((W1672*LOOKUP(W1672,{0,1950001,3300001,6950001,9000001,18000001,40000001},{0.05,0.1,0.2,0.23,0.33,0.4,0.45})-LOOKUP(W1672,{0,1950001,3300001,6950001,9000001,18000001,40000001},{0,97500,427500,636000,1536000,2796000,4796000}))*1.021,-2))</f>
        <v/>
      </c>
      <c r="Z1672" s="18">
        <f>IF(X1672&lt;=0,0,ROUNDDOWN((X1672*LOOKUP(X1672,{0,1950001,3300001,6950001,9000001,18000001,40000001},{0.05,0.1,0.2,0.23,0.33,0.4,0.45})-LOOKUP(X1672,{0,1950001,3300001,6950001,9000001,18000001,40000001},{0,97500,427500,636000,1536000,2796000,4796000}))*1.021,-2))</f>
        <v/>
      </c>
      <c r="AA1672" s="18">
        <f>MAX(0,ROUNDDOWN(M1672-J1672-430000-L1672-0,-3))</f>
        <v/>
      </c>
      <c r="AB1672" s="18">
        <f>MAX(0,ROUNDDOWN(M1672-J1672-430000-L1672-V1672,-3))</f>
        <v/>
      </c>
      <c r="AC1672" s="18">
        <f>IF(M1672&lt;=450000,0,MAX(0,ROUNDDOWN(AA1672*0.06-MIN(50000,AA1672)*0.03,-2))+MAX(0,ROUNDDOWN(AA1672*0.04-MIN(50000,AA1672)*0.02,-2)))</f>
        <v/>
      </c>
      <c r="AD1672" s="18">
        <f>IF(M1672&lt;=450000,0,MAX(0,ROUNDDOWN(AB1672*0.06-MIN(50000,AB1672)*0.03,-2))+MAX(0,ROUNDDOWN(AB1672*0.04-MIN(50000,AB1672)*0.02,-2)))</f>
        <v/>
      </c>
      <c r="AE1672" s="18">
        <f>Y1672-Z1672</f>
        <v/>
      </c>
      <c r="AF1672" s="18">
        <f>AC1672-AD1672</f>
        <v/>
      </c>
      <c r="AG1672" s="18">
        <f>AE1672+AF1672</f>
        <v/>
      </c>
      <c r="AH1672" s="20">
        <f>IF(W1672&lt;=0,0,LOOKUP(W1672,{0,1950001,3300001,6950001,9000001,18000001,40000001},{0.05,0.1,0.2,0.23,0.33,0.4,0.45}))</f>
        <v/>
      </c>
    </row>
    <row r="1673">
      <c r="A1673" t="inlineStr">
        <is>
          <t>1万円刻み 特例あり一般12万円</t>
        </is>
      </c>
      <c r="B1673" s="18">
        <f>'4_1万円刻み'!$A$531</f>
        <v/>
      </c>
      <c r="C1673" s="19" t="n">
        <v>2026</v>
      </c>
      <c r="D1673" t="inlineStr">
        <is>
          <t>はい</t>
        </is>
      </c>
      <c r="E1673" s="18" t="n">
        <v>120000</v>
      </c>
      <c r="F1673" s="18" t="n">
        <v>0</v>
      </c>
      <c r="G1673" s="18" t="n">
        <v>0</v>
      </c>
      <c r="H1673" s="18" t="n">
        <v>0</v>
      </c>
      <c r="I1673" s="18" t="n">
        <v>0</v>
      </c>
      <c r="J1673" s="18">
        <f>ROUND(MIN(B1673/12,650000)*12*0.0915+MIN(B1673/12,1390000)*12*(0.0504+0)+B1673*0.005,0)</f>
        <v/>
      </c>
      <c r="K1673" s="18" t="n">
        <v>0</v>
      </c>
      <c r="L1673" s="18" t="n">
        <v>0</v>
      </c>
      <c r="M1673" s="18">
        <f>ROUND(IF(C1673&gt;=2026,IF(B1673&lt;741000,0,IF(B1673&lt;2191000,B1673-740000,IF(B1673&lt;2193000,1451000,IF(B1673&lt;2196000,1453000,IF(B1673&lt;2200000,1456000,IF(B1673&lt;3600000,ROUNDDOWN(B1673/4,-3)*2.8-80000,IF(B1673&lt;6600000,ROUNDDOWN(B1673/4,-3)*3.2-440000,IF(B1673&lt;8500000,ROUNDDOWN(B1673*0.9,0)-1100000,B1673-1950000)))))))),IF(B1673&lt;651000,0,IF(B1673&lt;1900000,B1673-650000,IF(B1673&lt;3600000,ROUNDDOWN(B1673/4,-3)*2.8-80000,IF(B1673&lt;6600000,ROUNDDOWN(B1673/4,-3)*3.2-440000,IF(B1673&lt;8500000,ROUNDDOWN(B1673*0.9,0)-1100000,B1673-1950000)))))),0)</f>
        <v/>
      </c>
      <c r="N1673" s="18">
        <f>IF(M1673&gt;23500000,NA(),IF(C1673&gt;=2026,IF(M1673&lt;=4890000,1040000,IF(M1673&lt;=6550000,670000,620000)),IF(M1673&lt;=1320000,950000,IF(M1673&lt;=3360000,880000,IF(M1673&lt;=4890000,680000,IF(M1673&lt;=6550000,630000,580000))))))</f>
        <v/>
      </c>
      <c r="O1673" s="18">
        <f>IF(F1673&lt;=0,IF(AND(D1673="はい",C1673&gt;=2026,C1673&lt;=2027),IF(E1673&lt;=0,0,IF(E1673&lt;=30000,E1673,IF(E1673&lt;=60000,ROUNDUP(E1673/2,0)+15000,IF(E1673&lt;=120000,ROUNDUP(E1673/4,0)+30000,60000)))),IF(E1673&lt;=0,0,IF(E1673&lt;=20000,E1673,IF(E1673&lt;=40000,ROUNDUP(E1673/2,0)+10000,IF(E1673&lt;=80000,ROUNDUP(E1673/4,0)+20000,40000))))),IF(E1673&lt;=0,IF(F1673&lt;=0,0,IF(F1673&lt;=25000,F1673,IF(F1673&lt;=50000,ROUNDUP(F1673/2,0)+12500,IF(F1673&lt;=100000,ROUNDUP(F1673/4,0)+25000,50000)))),MAX(IF(F1673&lt;=0,0,IF(F1673&lt;=25000,F1673,IF(F1673&lt;=50000,ROUNDUP(F1673/2,0)+12500,IF(F1673&lt;=100000,ROUNDUP(F1673/4,0)+25000,50000)))),MIN(IF(AND(D1673="はい",C1673&gt;=2026,C1673&lt;=2027),IF(E1673&lt;=0,0,IF(E1673&lt;=30000,E1673,IF(E1673&lt;=60000,ROUNDUP(E1673/2,0)+15000,IF(E1673&lt;=120000,ROUNDUP(E1673/4,0)+30000,60000)))),IF(E1673&lt;=0,0,IF(E1673&lt;=20000,E1673,IF(E1673&lt;=40000,ROUNDUP(E1673/2,0)+10000,IF(E1673&lt;=80000,ROUNDUP(E1673/4,0)+20000,40000)))))+IF(F1673&lt;=0,0,IF(F1673&lt;=25000,F1673,IF(F1673&lt;=50000,ROUNDUP(F1673/2,0)+12500,IF(F1673&lt;=100000,ROUNDUP(F1673/4,0)+25000,50000)))),IF(AND(D1673="はい",C1673&gt;=2026,C1673&lt;=2027),60000,40000)))))</f>
        <v/>
      </c>
      <c r="P1673" s="18">
        <f>IF(G1673&lt;=0,0,IF(G1673&lt;=20000,G1673,IF(G1673&lt;=40000,ROUNDUP(G1673/2,0)+10000,IF(G1673&lt;=80000,ROUNDUP(G1673/4,0)+20000,40000))))</f>
        <v/>
      </c>
      <c r="Q1673" s="18">
        <f>IF(I1673&lt;=0,IF(H1673&lt;=0,0,IF(H1673&lt;=20000,H1673,IF(H1673&lt;=40000,ROUNDUP(H1673/2,0)+10000,IF(H1673&lt;=80000,ROUNDUP(H1673/4,0)+20000,40000)))),IF(H1673&lt;=0,IF(I1673&lt;=0,0,IF(I1673&lt;=25000,I1673,IF(I1673&lt;=50000,ROUNDUP(I1673/2,0)+12500,IF(I1673&lt;=100000,ROUNDUP(I1673/4,0)+25000,50000)))),MAX(IF(I1673&lt;=0,0,IF(I1673&lt;=25000,I1673,IF(I1673&lt;=50000,ROUNDUP(I1673/2,0)+12500,IF(I1673&lt;=100000,ROUNDUP(I1673/4,0)+25000,50000)))),MIN(IF(H1673&lt;=0,0,IF(H1673&lt;=20000,H1673,IF(H1673&lt;=40000,ROUNDUP(H1673/2,0)+10000,IF(H1673&lt;=80000,ROUNDUP(H1673/4,0)+20000,40000))))+IF(I1673&lt;=0,0,IF(I1673&lt;=25000,I1673,IF(I1673&lt;=50000,ROUNDUP(I1673/2,0)+12500,IF(I1673&lt;=100000,ROUNDUP(I1673/4,0)+25000,50000)))),40000))))</f>
        <v/>
      </c>
      <c r="R1673" s="18">
        <f>MIN(120000,O1673+P1673+Q1673)</f>
        <v/>
      </c>
      <c r="S1673" s="18">
        <f>IF(F1673&lt;=0,IF(E1673&lt;=0,0,IF(E1673&lt;=12000,E1673,IF(E1673&lt;=32000,ROUNDUP(E1673/2,0)+6000,IF(E1673&lt;=56000,ROUNDUP(E1673/4,0)+14000,28000)))),IF(E1673&lt;=0,IF(F1673&lt;=0,0,IF(F1673&lt;=15000,F1673,IF(F1673&lt;=40000,ROUNDUP(F1673/2,0)+7500,IF(F1673&lt;=70000,ROUNDUP(F1673/4,0)+17500,35000)))),MAX(IF(F1673&lt;=0,0,IF(F1673&lt;=15000,F1673,IF(F1673&lt;=40000,ROUNDUP(F1673/2,0)+7500,IF(F1673&lt;=70000,ROUNDUP(F1673/4,0)+17500,35000)))),MIN(IF(E1673&lt;=0,0,IF(E1673&lt;=12000,E1673,IF(E1673&lt;=32000,ROUNDUP(E1673/2,0)+6000,IF(E1673&lt;=56000,ROUNDUP(E1673/4,0)+14000,28000))))+IF(F1673&lt;=0,0,IF(F1673&lt;=15000,F1673,IF(F1673&lt;=40000,ROUNDUP(F1673/2,0)+7500,IF(F1673&lt;=70000,ROUNDUP(F1673/4,0)+17500,35000)))),28000))))</f>
        <v/>
      </c>
      <c r="T1673" s="18">
        <f>IF(G1673&lt;=0,0,IF(G1673&lt;=12000,G1673,IF(G1673&lt;=32000,ROUNDUP(G1673/2,0)+6000,IF(G1673&lt;=56000,ROUNDUP(G1673/4,0)+14000,28000))))</f>
        <v/>
      </c>
      <c r="U1673" s="18">
        <f>IF(I1673&lt;=0,IF(H1673&lt;=0,0,IF(H1673&lt;=12000,H1673,IF(H1673&lt;=32000,ROUNDUP(H1673/2,0)+6000,IF(H1673&lt;=56000,ROUNDUP(H1673/4,0)+14000,28000)))),IF(H1673&lt;=0,IF(I1673&lt;=0,0,IF(I1673&lt;=15000,I1673,IF(I1673&lt;=40000,ROUNDUP(I1673/2,0)+7500,IF(I1673&lt;=70000,ROUNDUP(I1673/4,0)+17500,35000)))),MAX(IF(I1673&lt;=0,0,IF(I1673&lt;=15000,I1673,IF(I1673&lt;=40000,ROUNDUP(I1673/2,0)+7500,IF(I1673&lt;=70000,ROUNDUP(I1673/4,0)+17500,35000)))),MIN(IF(H1673&lt;=0,0,IF(H1673&lt;=12000,H1673,IF(H1673&lt;=32000,ROUNDUP(H1673/2,0)+6000,IF(H1673&lt;=56000,ROUNDUP(H1673/4,0)+14000,28000))))+IF(I1673&lt;=0,0,IF(I1673&lt;=15000,I1673,IF(I1673&lt;=40000,ROUNDUP(I1673/2,0)+7500,IF(I1673&lt;=70000,ROUNDUP(I1673/4,0)+17500,35000)))),28000))))</f>
        <v/>
      </c>
      <c r="V1673" s="18">
        <f>MIN(70000,S1673+T1673+U1673)</f>
        <v/>
      </c>
      <c r="W1673" s="18">
        <f>MAX(0,ROUNDDOWN(M1673-J1673-N1673-K1673-0,-3))</f>
        <v/>
      </c>
      <c r="X1673" s="18">
        <f>MAX(0,ROUNDDOWN(M1673-J1673-N1673-K1673-R1673,-3))</f>
        <v/>
      </c>
      <c r="Y1673" s="18">
        <f>IF(W1673&lt;=0,0,ROUNDDOWN((W1673*LOOKUP(W1673,{0,1950001,3300001,6950001,9000001,18000001,40000001},{0.05,0.1,0.2,0.23,0.33,0.4,0.45})-LOOKUP(W1673,{0,1950001,3300001,6950001,9000001,18000001,40000001},{0,97500,427500,636000,1536000,2796000,4796000}))*1.021,-2))</f>
        <v/>
      </c>
      <c r="Z1673" s="18">
        <f>IF(X1673&lt;=0,0,ROUNDDOWN((X1673*LOOKUP(X1673,{0,1950001,3300001,6950001,9000001,18000001,40000001},{0.05,0.1,0.2,0.23,0.33,0.4,0.45})-LOOKUP(X1673,{0,1950001,3300001,6950001,9000001,18000001,40000001},{0,97500,427500,636000,1536000,2796000,4796000}))*1.021,-2))</f>
        <v/>
      </c>
      <c r="AA1673" s="18">
        <f>MAX(0,ROUNDDOWN(M1673-J1673-430000-L1673-0,-3))</f>
        <v/>
      </c>
      <c r="AB1673" s="18">
        <f>MAX(0,ROUNDDOWN(M1673-J1673-430000-L1673-V1673,-3))</f>
        <v/>
      </c>
      <c r="AC1673" s="18">
        <f>IF(M1673&lt;=450000,0,MAX(0,ROUNDDOWN(AA1673*0.06-MIN(50000,AA1673)*0.03,-2))+MAX(0,ROUNDDOWN(AA1673*0.04-MIN(50000,AA1673)*0.02,-2)))</f>
        <v/>
      </c>
      <c r="AD1673" s="18">
        <f>IF(M1673&lt;=450000,0,MAX(0,ROUNDDOWN(AB1673*0.06-MIN(50000,AB1673)*0.03,-2))+MAX(0,ROUNDDOWN(AB1673*0.04-MIN(50000,AB1673)*0.02,-2)))</f>
        <v/>
      </c>
      <c r="AE1673" s="18">
        <f>Y1673-Z1673</f>
        <v/>
      </c>
      <c r="AF1673" s="18">
        <f>AC1673-AD1673</f>
        <v/>
      </c>
      <c r="AG1673" s="18">
        <f>AE1673+AF1673</f>
        <v/>
      </c>
      <c r="AH1673" s="20">
        <f>IF(W1673&lt;=0,0,LOOKUP(W1673,{0,1950001,3300001,6950001,9000001,18000001,40000001},{0.05,0.1,0.2,0.23,0.33,0.4,0.45}))</f>
        <v/>
      </c>
    </row>
    <row r="1674">
      <c r="A1674" t="inlineStr">
        <is>
          <t>1万円刻み 3区分8万円ずつ</t>
        </is>
      </c>
      <c r="B1674" s="18">
        <f>'4_1万円刻み'!$A$532</f>
        <v/>
      </c>
      <c r="C1674" s="19" t="n">
        <v>2026</v>
      </c>
      <c r="D1674" t="inlineStr">
        <is>
          <t>いいえ</t>
        </is>
      </c>
      <c r="E1674" s="18" t="n">
        <v>80000</v>
      </c>
      <c r="F1674" s="18" t="n">
        <v>0</v>
      </c>
      <c r="G1674" s="18" t="n">
        <v>80000</v>
      </c>
      <c r="H1674" s="18" t="n">
        <v>80000</v>
      </c>
      <c r="I1674" s="18" t="n">
        <v>0</v>
      </c>
      <c r="J1674" s="18">
        <f>ROUND(MIN(B1674/12,650000)*12*0.0915+MIN(B1674/12,1390000)*12*(0.0504+0)+B1674*0.005,0)</f>
        <v/>
      </c>
      <c r="K1674" s="18" t="n">
        <v>0</v>
      </c>
      <c r="L1674" s="18" t="n">
        <v>0</v>
      </c>
      <c r="M1674" s="18">
        <f>ROUND(IF(C1674&gt;=2026,IF(B1674&lt;741000,0,IF(B1674&lt;2191000,B1674-740000,IF(B1674&lt;2193000,1451000,IF(B1674&lt;2196000,1453000,IF(B1674&lt;2200000,1456000,IF(B1674&lt;3600000,ROUNDDOWN(B1674/4,-3)*2.8-80000,IF(B1674&lt;6600000,ROUNDDOWN(B1674/4,-3)*3.2-440000,IF(B1674&lt;8500000,ROUNDDOWN(B1674*0.9,0)-1100000,B1674-1950000)))))))),IF(B1674&lt;651000,0,IF(B1674&lt;1900000,B1674-650000,IF(B1674&lt;3600000,ROUNDDOWN(B1674/4,-3)*2.8-80000,IF(B1674&lt;6600000,ROUNDDOWN(B1674/4,-3)*3.2-440000,IF(B1674&lt;8500000,ROUNDDOWN(B1674*0.9,0)-1100000,B1674-1950000)))))),0)</f>
        <v/>
      </c>
      <c r="N1674" s="18">
        <f>IF(M1674&gt;23500000,NA(),IF(C1674&gt;=2026,IF(M1674&lt;=4890000,1040000,IF(M1674&lt;=6550000,670000,620000)),IF(M1674&lt;=1320000,950000,IF(M1674&lt;=3360000,880000,IF(M1674&lt;=4890000,680000,IF(M1674&lt;=6550000,630000,580000))))))</f>
        <v/>
      </c>
      <c r="O1674" s="18">
        <f>IF(F1674&lt;=0,IF(AND(D1674="はい",C1674&gt;=2026,C1674&lt;=2027),IF(E1674&lt;=0,0,IF(E1674&lt;=30000,E1674,IF(E1674&lt;=60000,ROUNDUP(E1674/2,0)+15000,IF(E1674&lt;=120000,ROUNDUP(E1674/4,0)+30000,60000)))),IF(E1674&lt;=0,0,IF(E1674&lt;=20000,E1674,IF(E1674&lt;=40000,ROUNDUP(E1674/2,0)+10000,IF(E1674&lt;=80000,ROUNDUP(E1674/4,0)+20000,40000))))),IF(E1674&lt;=0,IF(F1674&lt;=0,0,IF(F1674&lt;=25000,F1674,IF(F1674&lt;=50000,ROUNDUP(F1674/2,0)+12500,IF(F1674&lt;=100000,ROUNDUP(F1674/4,0)+25000,50000)))),MAX(IF(F1674&lt;=0,0,IF(F1674&lt;=25000,F1674,IF(F1674&lt;=50000,ROUNDUP(F1674/2,0)+12500,IF(F1674&lt;=100000,ROUNDUP(F1674/4,0)+25000,50000)))),MIN(IF(AND(D1674="はい",C1674&gt;=2026,C1674&lt;=2027),IF(E1674&lt;=0,0,IF(E1674&lt;=30000,E1674,IF(E1674&lt;=60000,ROUNDUP(E1674/2,0)+15000,IF(E1674&lt;=120000,ROUNDUP(E1674/4,0)+30000,60000)))),IF(E1674&lt;=0,0,IF(E1674&lt;=20000,E1674,IF(E1674&lt;=40000,ROUNDUP(E1674/2,0)+10000,IF(E1674&lt;=80000,ROUNDUP(E1674/4,0)+20000,40000)))))+IF(F1674&lt;=0,0,IF(F1674&lt;=25000,F1674,IF(F1674&lt;=50000,ROUNDUP(F1674/2,0)+12500,IF(F1674&lt;=100000,ROUNDUP(F1674/4,0)+25000,50000)))),IF(AND(D1674="はい",C1674&gt;=2026,C1674&lt;=2027),60000,40000)))))</f>
        <v/>
      </c>
      <c r="P1674" s="18">
        <f>IF(G1674&lt;=0,0,IF(G1674&lt;=20000,G1674,IF(G1674&lt;=40000,ROUNDUP(G1674/2,0)+10000,IF(G1674&lt;=80000,ROUNDUP(G1674/4,0)+20000,40000))))</f>
        <v/>
      </c>
      <c r="Q1674" s="18">
        <f>IF(I1674&lt;=0,IF(H1674&lt;=0,0,IF(H1674&lt;=20000,H1674,IF(H1674&lt;=40000,ROUNDUP(H1674/2,0)+10000,IF(H1674&lt;=80000,ROUNDUP(H1674/4,0)+20000,40000)))),IF(H1674&lt;=0,IF(I1674&lt;=0,0,IF(I1674&lt;=25000,I1674,IF(I1674&lt;=50000,ROUNDUP(I1674/2,0)+12500,IF(I1674&lt;=100000,ROUNDUP(I1674/4,0)+25000,50000)))),MAX(IF(I1674&lt;=0,0,IF(I1674&lt;=25000,I1674,IF(I1674&lt;=50000,ROUNDUP(I1674/2,0)+12500,IF(I1674&lt;=100000,ROUNDUP(I1674/4,0)+25000,50000)))),MIN(IF(H1674&lt;=0,0,IF(H1674&lt;=20000,H1674,IF(H1674&lt;=40000,ROUNDUP(H1674/2,0)+10000,IF(H1674&lt;=80000,ROUNDUP(H1674/4,0)+20000,40000))))+IF(I1674&lt;=0,0,IF(I1674&lt;=25000,I1674,IF(I1674&lt;=50000,ROUNDUP(I1674/2,0)+12500,IF(I1674&lt;=100000,ROUNDUP(I1674/4,0)+25000,50000)))),40000))))</f>
        <v/>
      </c>
      <c r="R1674" s="18">
        <f>MIN(120000,O1674+P1674+Q1674)</f>
        <v/>
      </c>
      <c r="S1674" s="18">
        <f>IF(F1674&lt;=0,IF(E1674&lt;=0,0,IF(E1674&lt;=12000,E1674,IF(E1674&lt;=32000,ROUNDUP(E1674/2,0)+6000,IF(E1674&lt;=56000,ROUNDUP(E1674/4,0)+14000,28000)))),IF(E1674&lt;=0,IF(F1674&lt;=0,0,IF(F1674&lt;=15000,F1674,IF(F1674&lt;=40000,ROUNDUP(F1674/2,0)+7500,IF(F1674&lt;=70000,ROUNDUP(F1674/4,0)+17500,35000)))),MAX(IF(F1674&lt;=0,0,IF(F1674&lt;=15000,F1674,IF(F1674&lt;=40000,ROUNDUP(F1674/2,0)+7500,IF(F1674&lt;=70000,ROUNDUP(F1674/4,0)+17500,35000)))),MIN(IF(E1674&lt;=0,0,IF(E1674&lt;=12000,E1674,IF(E1674&lt;=32000,ROUNDUP(E1674/2,0)+6000,IF(E1674&lt;=56000,ROUNDUP(E1674/4,0)+14000,28000))))+IF(F1674&lt;=0,0,IF(F1674&lt;=15000,F1674,IF(F1674&lt;=40000,ROUNDUP(F1674/2,0)+7500,IF(F1674&lt;=70000,ROUNDUP(F1674/4,0)+17500,35000)))),28000))))</f>
        <v/>
      </c>
      <c r="T1674" s="18">
        <f>IF(G1674&lt;=0,0,IF(G1674&lt;=12000,G1674,IF(G1674&lt;=32000,ROUNDUP(G1674/2,0)+6000,IF(G1674&lt;=56000,ROUNDUP(G1674/4,0)+14000,28000))))</f>
        <v/>
      </c>
      <c r="U1674" s="18">
        <f>IF(I1674&lt;=0,IF(H1674&lt;=0,0,IF(H1674&lt;=12000,H1674,IF(H1674&lt;=32000,ROUNDUP(H1674/2,0)+6000,IF(H1674&lt;=56000,ROUNDUP(H1674/4,0)+14000,28000)))),IF(H1674&lt;=0,IF(I1674&lt;=0,0,IF(I1674&lt;=15000,I1674,IF(I1674&lt;=40000,ROUNDUP(I1674/2,0)+7500,IF(I1674&lt;=70000,ROUNDUP(I1674/4,0)+17500,35000)))),MAX(IF(I1674&lt;=0,0,IF(I1674&lt;=15000,I1674,IF(I1674&lt;=40000,ROUNDUP(I1674/2,0)+7500,IF(I1674&lt;=70000,ROUNDUP(I1674/4,0)+17500,35000)))),MIN(IF(H1674&lt;=0,0,IF(H1674&lt;=12000,H1674,IF(H1674&lt;=32000,ROUNDUP(H1674/2,0)+6000,IF(H1674&lt;=56000,ROUNDUP(H1674/4,0)+14000,28000))))+IF(I1674&lt;=0,0,IF(I1674&lt;=15000,I1674,IF(I1674&lt;=40000,ROUNDUP(I1674/2,0)+7500,IF(I1674&lt;=70000,ROUNDUP(I1674/4,0)+17500,35000)))),28000))))</f>
        <v/>
      </c>
      <c r="V1674" s="18">
        <f>MIN(70000,S1674+T1674+U1674)</f>
        <v/>
      </c>
      <c r="W1674" s="18">
        <f>MAX(0,ROUNDDOWN(M1674-J1674-N1674-K1674-0,-3))</f>
        <v/>
      </c>
      <c r="X1674" s="18">
        <f>MAX(0,ROUNDDOWN(M1674-J1674-N1674-K1674-R1674,-3))</f>
        <v/>
      </c>
      <c r="Y1674" s="18">
        <f>IF(W1674&lt;=0,0,ROUNDDOWN((W1674*LOOKUP(W1674,{0,1950001,3300001,6950001,9000001,18000001,40000001},{0.05,0.1,0.2,0.23,0.33,0.4,0.45})-LOOKUP(W1674,{0,1950001,3300001,6950001,9000001,18000001,40000001},{0,97500,427500,636000,1536000,2796000,4796000}))*1.021,-2))</f>
        <v/>
      </c>
      <c r="Z1674" s="18">
        <f>IF(X1674&lt;=0,0,ROUNDDOWN((X1674*LOOKUP(X1674,{0,1950001,3300001,6950001,9000001,18000001,40000001},{0.05,0.1,0.2,0.23,0.33,0.4,0.45})-LOOKUP(X1674,{0,1950001,3300001,6950001,9000001,18000001,40000001},{0,97500,427500,636000,1536000,2796000,4796000}))*1.021,-2))</f>
        <v/>
      </c>
      <c r="AA1674" s="18">
        <f>MAX(0,ROUNDDOWN(M1674-J1674-430000-L1674-0,-3))</f>
        <v/>
      </c>
      <c r="AB1674" s="18">
        <f>MAX(0,ROUNDDOWN(M1674-J1674-430000-L1674-V1674,-3))</f>
        <v/>
      </c>
      <c r="AC1674" s="18">
        <f>IF(M1674&lt;=450000,0,MAX(0,ROUNDDOWN(AA1674*0.06-MIN(50000,AA1674)*0.03,-2))+MAX(0,ROUNDDOWN(AA1674*0.04-MIN(50000,AA1674)*0.02,-2)))</f>
        <v/>
      </c>
      <c r="AD1674" s="18">
        <f>IF(M1674&lt;=450000,0,MAX(0,ROUNDDOWN(AB1674*0.06-MIN(50000,AB1674)*0.03,-2))+MAX(0,ROUNDDOWN(AB1674*0.04-MIN(50000,AB1674)*0.02,-2)))</f>
        <v/>
      </c>
      <c r="AE1674" s="18">
        <f>Y1674-Z1674</f>
        <v/>
      </c>
      <c r="AF1674" s="18">
        <f>AC1674-AD1674</f>
        <v/>
      </c>
      <c r="AG1674" s="18">
        <f>AE1674+AF1674</f>
        <v/>
      </c>
      <c r="AH1674" s="20">
        <f>IF(W1674&lt;=0,0,LOOKUP(W1674,{0,1950001,3300001,6950001,9000001,18000001,40000001},{0.05,0.1,0.2,0.23,0.33,0.4,0.45}))</f>
        <v/>
      </c>
    </row>
    <row r="1675">
      <c r="A1675" t="inlineStr">
        <is>
          <t>1万円刻み 一般8万円</t>
        </is>
      </c>
      <c r="B1675" s="18">
        <f>'4_1万円刻み'!$A$532</f>
        <v/>
      </c>
      <c r="C1675" s="19" t="n">
        <v>2026</v>
      </c>
      <c r="D1675" t="inlineStr">
        <is>
          <t>いいえ</t>
        </is>
      </c>
      <c r="E1675" s="18" t="n">
        <v>80000</v>
      </c>
      <c r="F1675" s="18" t="n">
        <v>0</v>
      </c>
      <c r="G1675" s="18" t="n">
        <v>0</v>
      </c>
      <c r="H1675" s="18" t="n">
        <v>0</v>
      </c>
      <c r="I1675" s="18" t="n">
        <v>0</v>
      </c>
      <c r="J1675" s="18">
        <f>ROUND(MIN(B1675/12,650000)*12*0.0915+MIN(B1675/12,1390000)*12*(0.0504+0)+B1675*0.005,0)</f>
        <v/>
      </c>
      <c r="K1675" s="18" t="n">
        <v>0</v>
      </c>
      <c r="L1675" s="18" t="n">
        <v>0</v>
      </c>
      <c r="M1675" s="18">
        <f>ROUND(IF(C1675&gt;=2026,IF(B1675&lt;741000,0,IF(B1675&lt;2191000,B1675-740000,IF(B1675&lt;2193000,1451000,IF(B1675&lt;2196000,1453000,IF(B1675&lt;2200000,1456000,IF(B1675&lt;3600000,ROUNDDOWN(B1675/4,-3)*2.8-80000,IF(B1675&lt;6600000,ROUNDDOWN(B1675/4,-3)*3.2-440000,IF(B1675&lt;8500000,ROUNDDOWN(B1675*0.9,0)-1100000,B1675-1950000)))))))),IF(B1675&lt;651000,0,IF(B1675&lt;1900000,B1675-650000,IF(B1675&lt;3600000,ROUNDDOWN(B1675/4,-3)*2.8-80000,IF(B1675&lt;6600000,ROUNDDOWN(B1675/4,-3)*3.2-440000,IF(B1675&lt;8500000,ROUNDDOWN(B1675*0.9,0)-1100000,B1675-1950000)))))),0)</f>
        <v/>
      </c>
      <c r="N1675" s="18">
        <f>IF(M1675&gt;23500000,NA(),IF(C1675&gt;=2026,IF(M1675&lt;=4890000,1040000,IF(M1675&lt;=6550000,670000,620000)),IF(M1675&lt;=1320000,950000,IF(M1675&lt;=3360000,880000,IF(M1675&lt;=4890000,680000,IF(M1675&lt;=6550000,630000,580000))))))</f>
        <v/>
      </c>
      <c r="O1675" s="18">
        <f>IF(F1675&lt;=0,IF(AND(D1675="はい",C1675&gt;=2026,C1675&lt;=2027),IF(E1675&lt;=0,0,IF(E1675&lt;=30000,E1675,IF(E1675&lt;=60000,ROUNDUP(E1675/2,0)+15000,IF(E1675&lt;=120000,ROUNDUP(E1675/4,0)+30000,60000)))),IF(E1675&lt;=0,0,IF(E1675&lt;=20000,E1675,IF(E1675&lt;=40000,ROUNDUP(E1675/2,0)+10000,IF(E1675&lt;=80000,ROUNDUP(E1675/4,0)+20000,40000))))),IF(E1675&lt;=0,IF(F1675&lt;=0,0,IF(F1675&lt;=25000,F1675,IF(F1675&lt;=50000,ROUNDUP(F1675/2,0)+12500,IF(F1675&lt;=100000,ROUNDUP(F1675/4,0)+25000,50000)))),MAX(IF(F1675&lt;=0,0,IF(F1675&lt;=25000,F1675,IF(F1675&lt;=50000,ROUNDUP(F1675/2,0)+12500,IF(F1675&lt;=100000,ROUNDUP(F1675/4,0)+25000,50000)))),MIN(IF(AND(D1675="はい",C1675&gt;=2026,C1675&lt;=2027),IF(E1675&lt;=0,0,IF(E1675&lt;=30000,E1675,IF(E1675&lt;=60000,ROUNDUP(E1675/2,0)+15000,IF(E1675&lt;=120000,ROUNDUP(E1675/4,0)+30000,60000)))),IF(E1675&lt;=0,0,IF(E1675&lt;=20000,E1675,IF(E1675&lt;=40000,ROUNDUP(E1675/2,0)+10000,IF(E1675&lt;=80000,ROUNDUP(E1675/4,0)+20000,40000)))))+IF(F1675&lt;=0,0,IF(F1675&lt;=25000,F1675,IF(F1675&lt;=50000,ROUNDUP(F1675/2,0)+12500,IF(F1675&lt;=100000,ROUNDUP(F1675/4,0)+25000,50000)))),IF(AND(D1675="はい",C1675&gt;=2026,C1675&lt;=2027),60000,40000)))))</f>
        <v/>
      </c>
      <c r="P1675" s="18">
        <f>IF(G1675&lt;=0,0,IF(G1675&lt;=20000,G1675,IF(G1675&lt;=40000,ROUNDUP(G1675/2,0)+10000,IF(G1675&lt;=80000,ROUNDUP(G1675/4,0)+20000,40000))))</f>
        <v/>
      </c>
      <c r="Q1675" s="18">
        <f>IF(I1675&lt;=0,IF(H1675&lt;=0,0,IF(H1675&lt;=20000,H1675,IF(H1675&lt;=40000,ROUNDUP(H1675/2,0)+10000,IF(H1675&lt;=80000,ROUNDUP(H1675/4,0)+20000,40000)))),IF(H1675&lt;=0,IF(I1675&lt;=0,0,IF(I1675&lt;=25000,I1675,IF(I1675&lt;=50000,ROUNDUP(I1675/2,0)+12500,IF(I1675&lt;=100000,ROUNDUP(I1675/4,0)+25000,50000)))),MAX(IF(I1675&lt;=0,0,IF(I1675&lt;=25000,I1675,IF(I1675&lt;=50000,ROUNDUP(I1675/2,0)+12500,IF(I1675&lt;=100000,ROUNDUP(I1675/4,0)+25000,50000)))),MIN(IF(H1675&lt;=0,0,IF(H1675&lt;=20000,H1675,IF(H1675&lt;=40000,ROUNDUP(H1675/2,0)+10000,IF(H1675&lt;=80000,ROUNDUP(H1675/4,0)+20000,40000))))+IF(I1675&lt;=0,0,IF(I1675&lt;=25000,I1675,IF(I1675&lt;=50000,ROUNDUP(I1675/2,0)+12500,IF(I1675&lt;=100000,ROUNDUP(I1675/4,0)+25000,50000)))),40000))))</f>
        <v/>
      </c>
      <c r="R1675" s="18">
        <f>MIN(120000,O1675+P1675+Q1675)</f>
        <v/>
      </c>
      <c r="S1675" s="18">
        <f>IF(F1675&lt;=0,IF(E1675&lt;=0,0,IF(E1675&lt;=12000,E1675,IF(E1675&lt;=32000,ROUNDUP(E1675/2,0)+6000,IF(E1675&lt;=56000,ROUNDUP(E1675/4,0)+14000,28000)))),IF(E1675&lt;=0,IF(F1675&lt;=0,0,IF(F1675&lt;=15000,F1675,IF(F1675&lt;=40000,ROUNDUP(F1675/2,0)+7500,IF(F1675&lt;=70000,ROUNDUP(F1675/4,0)+17500,35000)))),MAX(IF(F1675&lt;=0,0,IF(F1675&lt;=15000,F1675,IF(F1675&lt;=40000,ROUNDUP(F1675/2,0)+7500,IF(F1675&lt;=70000,ROUNDUP(F1675/4,0)+17500,35000)))),MIN(IF(E1675&lt;=0,0,IF(E1675&lt;=12000,E1675,IF(E1675&lt;=32000,ROUNDUP(E1675/2,0)+6000,IF(E1675&lt;=56000,ROUNDUP(E1675/4,0)+14000,28000))))+IF(F1675&lt;=0,0,IF(F1675&lt;=15000,F1675,IF(F1675&lt;=40000,ROUNDUP(F1675/2,0)+7500,IF(F1675&lt;=70000,ROUNDUP(F1675/4,0)+17500,35000)))),28000))))</f>
        <v/>
      </c>
      <c r="T1675" s="18">
        <f>IF(G1675&lt;=0,0,IF(G1675&lt;=12000,G1675,IF(G1675&lt;=32000,ROUNDUP(G1675/2,0)+6000,IF(G1675&lt;=56000,ROUNDUP(G1675/4,0)+14000,28000))))</f>
        <v/>
      </c>
      <c r="U1675" s="18">
        <f>IF(I1675&lt;=0,IF(H1675&lt;=0,0,IF(H1675&lt;=12000,H1675,IF(H1675&lt;=32000,ROUNDUP(H1675/2,0)+6000,IF(H1675&lt;=56000,ROUNDUP(H1675/4,0)+14000,28000)))),IF(H1675&lt;=0,IF(I1675&lt;=0,0,IF(I1675&lt;=15000,I1675,IF(I1675&lt;=40000,ROUNDUP(I1675/2,0)+7500,IF(I1675&lt;=70000,ROUNDUP(I1675/4,0)+17500,35000)))),MAX(IF(I1675&lt;=0,0,IF(I1675&lt;=15000,I1675,IF(I1675&lt;=40000,ROUNDUP(I1675/2,0)+7500,IF(I1675&lt;=70000,ROUNDUP(I1675/4,0)+17500,35000)))),MIN(IF(H1675&lt;=0,0,IF(H1675&lt;=12000,H1675,IF(H1675&lt;=32000,ROUNDUP(H1675/2,0)+6000,IF(H1675&lt;=56000,ROUNDUP(H1675/4,0)+14000,28000))))+IF(I1675&lt;=0,0,IF(I1675&lt;=15000,I1675,IF(I1675&lt;=40000,ROUNDUP(I1675/2,0)+7500,IF(I1675&lt;=70000,ROUNDUP(I1675/4,0)+17500,35000)))),28000))))</f>
        <v/>
      </c>
      <c r="V1675" s="18">
        <f>MIN(70000,S1675+T1675+U1675)</f>
        <v/>
      </c>
      <c r="W1675" s="18">
        <f>MAX(0,ROUNDDOWN(M1675-J1675-N1675-K1675-0,-3))</f>
        <v/>
      </c>
      <c r="X1675" s="18">
        <f>MAX(0,ROUNDDOWN(M1675-J1675-N1675-K1675-R1675,-3))</f>
        <v/>
      </c>
      <c r="Y1675" s="18">
        <f>IF(W1675&lt;=0,0,ROUNDDOWN((W1675*LOOKUP(W1675,{0,1950001,3300001,6950001,9000001,18000001,40000001},{0.05,0.1,0.2,0.23,0.33,0.4,0.45})-LOOKUP(W1675,{0,1950001,3300001,6950001,9000001,18000001,40000001},{0,97500,427500,636000,1536000,2796000,4796000}))*1.021,-2))</f>
        <v/>
      </c>
      <c r="Z1675" s="18">
        <f>IF(X1675&lt;=0,0,ROUNDDOWN((X1675*LOOKUP(X1675,{0,1950001,3300001,6950001,9000001,18000001,40000001},{0.05,0.1,0.2,0.23,0.33,0.4,0.45})-LOOKUP(X1675,{0,1950001,3300001,6950001,9000001,18000001,40000001},{0,97500,427500,636000,1536000,2796000,4796000}))*1.021,-2))</f>
        <v/>
      </c>
      <c r="AA1675" s="18">
        <f>MAX(0,ROUNDDOWN(M1675-J1675-430000-L1675-0,-3))</f>
        <v/>
      </c>
      <c r="AB1675" s="18">
        <f>MAX(0,ROUNDDOWN(M1675-J1675-430000-L1675-V1675,-3))</f>
        <v/>
      </c>
      <c r="AC1675" s="18">
        <f>IF(M1675&lt;=450000,0,MAX(0,ROUNDDOWN(AA1675*0.06-MIN(50000,AA1675)*0.03,-2))+MAX(0,ROUNDDOWN(AA1675*0.04-MIN(50000,AA1675)*0.02,-2)))</f>
        <v/>
      </c>
      <c r="AD1675" s="18">
        <f>IF(M1675&lt;=450000,0,MAX(0,ROUNDDOWN(AB1675*0.06-MIN(50000,AB1675)*0.03,-2))+MAX(0,ROUNDDOWN(AB1675*0.04-MIN(50000,AB1675)*0.02,-2)))</f>
        <v/>
      </c>
      <c r="AE1675" s="18">
        <f>Y1675-Z1675</f>
        <v/>
      </c>
      <c r="AF1675" s="18">
        <f>AC1675-AD1675</f>
        <v/>
      </c>
      <c r="AG1675" s="18">
        <f>AE1675+AF1675</f>
        <v/>
      </c>
      <c r="AH1675" s="20">
        <f>IF(W1675&lt;=0,0,LOOKUP(W1675,{0,1950001,3300001,6950001,9000001,18000001,40000001},{0.05,0.1,0.2,0.23,0.33,0.4,0.45}))</f>
        <v/>
      </c>
    </row>
    <row r="1676">
      <c r="A1676" t="inlineStr">
        <is>
          <t>1万円刻み 特例あり一般12万円</t>
        </is>
      </c>
      <c r="B1676" s="18">
        <f>'4_1万円刻み'!$A$532</f>
        <v/>
      </c>
      <c r="C1676" s="19" t="n">
        <v>2026</v>
      </c>
      <c r="D1676" t="inlineStr">
        <is>
          <t>はい</t>
        </is>
      </c>
      <c r="E1676" s="18" t="n">
        <v>120000</v>
      </c>
      <c r="F1676" s="18" t="n">
        <v>0</v>
      </c>
      <c r="G1676" s="18" t="n">
        <v>0</v>
      </c>
      <c r="H1676" s="18" t="n">
        <v>0</v>
      </c>
      <c r="I1676" s="18" t="n">
        <v>0</v>
      </c>
      <c r="J1676" s="18">
        <f>ROUND(MIN(B1676/12,650000)*12*0.0915+MIN(B1676/12,1390000)*12*(0.0504+0)+B1676*0.005,0)</f>
        <v/>
      </c>
      <c r="K1676" s="18" t="n">
        <v>0</v>
      </c>
      <c r="L1676" s="18" t="n">
        <v>0</v>
      </c>
      <c r="M1676" s="18">
        <f>ROUND(IF(C1676&gt;=2026,IF(B1676&lt;741000,0,IF(B1676&lt;2191000,B1676-740000,IF(B1676&lt;2193000,1451000,IF(B1676&lt;2196000,1453000,IF(B1676&lt;2200000,1456000,IF(B1676&lt;3600000,ROUNDDOWN(B1676/4,-3)*2.8-80000,IF(B1676&lt;6600000,ROUNDDOWN(B1676/4,-3)*3.2-440000,IF(B1676&lt;8500000,ROUNDDOWN(B1676*0.9,0)-1100000,B1676-1950000)))))))),IF(B1676&lt;651000,0,IF(B1676&lt;1900000,B1676-650000,IF(B1676&lt;3600000,ROUNDDOWN(B1676/4,-3)*2.8-80000,IF(B1676&lt;6600000,ROUNDDOWN(B1676/4,-3)*3.2-440000,IF(B1676&lt;8500000,ROUNDDOWN(B1676*0.9,0)-1100000,B1676-1950000)))))),0)</f>
        <v/>
      </c>
      <c r="N1676" s="18">
        <f>IF(M1676&gt;23500000,NA(),IF(C1676&gt;=2026,IF(M1676&lt;=4890000,1040000,IF(M1676&lt;=6550000,670000,620000)),IF(M1676&lt;=1320000,950000,IF(M1676&lt;=3360000,880000,IF(M1676&lt;=4890000,680000,IF(M1676&lt;=6550000,630000,580000))))))</f>
        <v/>
      </c>
      <c r="O1676" s="18">
        <f>IF(F1676&lt;=0,IF(AND(D1676="はい",C1676&gt;=2026,C1676&lt;=2027),IF(E1676&lt;=0,0,IF(E1676&lt;=30000,E1676,IF(E1676&lt;=60000,ROUNDUP(E1676/2,0)+15000,IF(E1676&lt;=120000,ROUNDUP(E1676/4,0)+30000,60000)))),IF(E1676&lt;=0,0,IF(E1676&lt;=20000,E1676,IF(E1676&lt;=40000,ROUNDUP(E1676/2,0)+10000,IF(E1676&lt;=80000,ROUNDUP(E1676/4,0)+20000,40000))))),IF(E1676&lt;=0,IF(F1676&lt;=0,0,IF(F1676&lt;=25000,F1676,IF(F1676&lt;=50000,ROUNDUP(F1676/2,0)+12500,IF(F1676&lt;=100000,ROUNDUP(F1676/4,0)+25000,50000)))),MAX(IF(F1676&lt;=0,0,IF(F1676&lt;=25000,F1676,IF(F1676&lt;=50000,ROUNDUP(F1676/2,0)+12500,IF(F1676&lt;=100000,ROUNDUP(F1676/4,0)+25000,50000)))),MIN(IF(AND(D1676="はい",C1676&gt;=2026,C1676&lt;=2027),IF(E1676&lt;=0,0,IF(E1676&lt;=30000,E1676,IF(E1676&lt;=60000,ROUNDUP(E1676/2,0)+15000,IF(E1676&lt;=120000,ROUNDUP(E1676/4,0)+30000,60000)))),IF(E1676&lt;=0,0,IF(E1676&lt;=20000,E1676,IF(E1676&lt;=40000,ROUNDUP(E1676/2,0)+10000,IF(E1676&lt;=80000,ROUNDUP(E1676/4,0)+20000,40000)))))+IF(F1676&lt;=0,0,IF(F1676&lt;=25000,F1676,IF(F1676&lt;=50000,ROUNDUP(F1676/2,0)+12500,IF(F1676&lt;=100000,ROUNDUP(F1676/4,0)+25000,50000)))),IF(AND(D1676="はい",C1676&gt;=2026,C1676&lt;=2027),60000,40000)))))</f>
        <v/>
      </c>
      <c r="P1676" s="18">
        <f>IF(G1676&lt;=0,0,IF(G1676&lt;=20000,G1676,IF(G1676&lt;=40000,ROUNDUP(G1676/2,0)+10000,IF(G1676&lt;=80000,ROUNDUP(G1676/4,0)+20000,40000))))</f>
        <v/>
      </c>
      <c r="Q1676" s="18">
        <f>IF(I1676&lt;=0,IF(H1676&lt;=0,0,IF(H1676&lt;=20000,H1676,IF(H1676&lt;=40000,ROUNDUP(H1676/2,0)+10000,IF(H1676&lt;=80000,ROUNDUP(H1676/4,0)+20000,40000)))),IF(H1676&lt;=0,IF(I1676&lt;=0,0,IF(I1676&lt;=25000,I1676,IF(I1676&lt;=50000,ROUNDUP(I1676/2,0)+12500,IF(I1676&lt;=100000,ROUNDUP(I1676/4,0)+25000,50000)))),MAX(IF(I1676&lt;=0,0,IF(I1676&lt;=25000,I1676,IF(I1676&lt;=50000,ROUNDUP(I1676/2,0)+12500,IF(I1676&lt;=100000,ROUNDUP(I1676/4,0)+25000,50000)))),MIN(IF(H1676&lt;=0,0,IF(H1676&lt;=20000,H1676,IF(H1676&lt;=40000,ROUNDUP(H1676/2,0)+10000,IF(H1676&lt;=80000,ROUNDUP(H1676/4,0)+20000,40000))))+IF(I1676&lt;=0,0,IF(I1676&lt;=25000,I1676,IF(I1676&lt;=50000,ROUNDUP(I1676/2,0)+12500,IF(I1676&lt;=100000,ROUNDUP(I1676/4,0)+25000,50000)))),40000))))</f>
        <v/>
      </c>
      <c r="R1676" s="18">
        <f>MIN(120000,O1676+P1676+Q1676)</f>
        <v/>
      </c>
      <c r="S1676" s="18">
        <f>IF(F1676&lt;=0,IF(E1676&lt;=0,0,IF(E1676&lt;=12000,E1676,IF(E1676&lt;=32000,ROUNDUP(E1676/2,0)+6000,IF(E1676&lt;=56000,ROUNDUP(E1676/4,0)+14000,28000)))),IF(E1676&lt;=0,IF(F1676&lt;=0,0,IF(F1676&lt;=15000,F1676,IF(F1676&lt;=40000,ROUNDUP(F1676/2,0)+7500,IF(F1676&lt;=70000,ROUNDUP(F1676/4,0)+17500,35000)))),MAX(IF(F1676&lt;=0,0,IF(F1676&lt;=15000,F1676,IF(F1676&lt;=40000,ROUNDUP(F1676/2,0)+7500,IF(F1676&lt;=70000,ROUNDUP(F1676/4,0)+17500,35000)))),MIN(IF(E1676&lt;=0,0,IF(E1676&lt;=12000,E1676,IF(E1676&lt;=32000,ROUNDUP(E1676/2,0)+6000,IF(E1676&lt;=56000,ROUNDUP(E1676/4,0)+14000,28000))))+IF(F1676&lt;=0,0,IF(F1676&lt;=15000,F1676,IF(F1676&lt;=40000,ROUNDUP(F1676/2,0)+7500,IF(F1676&lt;=70000,ROUNDUP(F1676/4,0)+17500,35000)))),28000))))</f>
        <v/>
      </c>
      <c r="T1676" s="18">
        <f>IF(G1676&lt;=0,0,IF(G1676&lt;=12000,G1676,IF(G1676&lt;=32000,ROUNDUP(G1676/2,0)+6000,IF(G1676&lt;=56000,ROUNDUP(G1676/4,0)+14000,28000))))</f>
        <v/>
      </c>
      <c r="U1676" s="18">
        <f>IF(I1676&lt;=0,IF(H1676&lt;=0,0,IF(H1676&lt;=12000,H1676,IF(H1676&lt;=32000,ROUNDUP(H1676/2,0)+6000,IF(H1676&lt;=56000,ROUNDUP(H1676/4,0)+14000,28000)))),IF(H1676&lt;=0,IF(I1676&lt;=0,0,IF(I1676&lt;=15000,I1676,IF(I1676&lt;=40000,ROUNDUP(I1676/2,0)+7500,IF(I1676&lt;=70000,ROUNDUP(I1676/4,0)+17500,35000)))),MAX(IF(I1676&lt;=0,0,IF(I1676&lt;=15000,I1676,IF(I1676&lt;=40000,ROUNDUP(I1676/2,0)+7500,IF(I1676&lt;=70000,ROUNDUP(I1676/4,0)+17500,35000)))),MIN(IF(H1676&lt;=0,0,IF(H1676&lt;=12000,H1676,IF(H1676&lt;=32000,ROUNDUP(H1676/2,0)+6000,IF(H1676&lt;=56000,ROUNDUP(H1676/4,0)+14000,28000))))+IF(I1676&lt;=0,0,IF(I1676&lt;=15000,I1676,IF(I1676&lt;=40000,ROUNDUP(I1676/2,0)+7500,IF(I1676&lt;=70000,ROUNDUP(I1676/4,0)+17500,35000)))),28000))))</f>
        <v/>
      </c>
      <c r="V1676" s="18">
        <f>MIN(70000,S1676+T1676+U1676)</f>
        <v/>
      </c>
      <c r="W1676" s="18">
        <f>MAX(0,ROUNDDOWN(M1676-J1676-N1676-K1676-0,-3))</f>
        <v/>
      </c>
      <c r="X1676" s="18">
        <f>MAX(0,ROUNDDOWN(M1676-J1676-N1676-K1676-R1676,-3))</f>
        <v/>
      </c>
      <c r="Y1676" s="18">
        <f>IF(W1676&lt;=0,0,ROUNDDOWN((W1676*LOOKUP(W1676,{0,1950001,3300001,6950001,9000001,18000001,40000001},{0.05,0.1,0.2,0.23,0.33,0.4,0.45})-LOOKUP(W1676,{0,1950001,3300001,6950001,9000001,18000001,40000001},{0,97500,427500,636000,1536000,2796000,4796000}))*1.021,-2))</f>
        <v/>
      </c>
      <c r="Z1676" s="18">
        <f>IF(X1676&lt;=0,0,ROUNDDOWN((X1676*LOOKUP(X1676,{0,1950001,3300001,6950001,9000001,18000001,40000001},{0.05,0.1,0.2,0.23,0.33,0.4,0.45})-LOOKUP(X1676,{0,1950001,3300001,6950001,9000001,18000001,40000001},{0,97500,427500,636000,1536000,2796000,4796000}))*1.021,-2))</f>
        <v/>
      </c>
      <c r="AA1676" s="18">
        <f>MAX(0,ROUNDDOWN(M1676-J1676-430000-L1676-0,-3))</f>
        <v/>
      </c>
      <c r="AB1676" s="18">
        <f>MAX(0,ROUNDDOWN(M1676-J1676-430000-L1676-V1676,-3))</f>
        <v/>
      </c>
      <c r="AC1676" s="18">
        <f>IF(M1676&lt;=450000,0,MAX(0,ROUNDDOWN(AA1676*0.06-MIN(50000,AA1676)*0.03,-2))+MAX(0,ROUNDDOWN(AA1676*0.04-MIN(50000,AA1676)*0.02,-2)))</f>
        <v/>
      </c>
      <c r="AD1676" s="18">
        <f>IF(M1676&lt;=450000,0,MAX(0,ROUNDDOWN(AB1676*0.06-MIN(50000,AB1676)*0.03,-2))+MAX(0,ROUNDDOWN(AB1676*0.04-MIN(50000,AB1676)*0.02,-2)))</f>
        <v/>
      </c>
      <c r="AE1676" s="18">
        <f>Y1676-Z1676</f>
        <v/>
      </c>
      <c r="AF1676" s="18">
        <f>AC1676-AD1676</f>
        <v/>
      </c>
      <c r="AG1676" s="18">
        <f>AE1676+AF1676</f>
        <v/>
      </c>
      <c r="AH1676" s="20">
        <f>IF(W1676&lt;=0,0,LOOKUP(W1676,{0,1950001,3300001,6950001,9000001,18000001,40000001},{0.05,0.1,0.2,0.23,0.33,0.4,0.45}))</f>
        <v/>
      </c>
    </row>
    <row r="1677">
      <c r="A1677" t="inlineStr">
        <is>
          <t>1万円刻み 3区分8万円ずつ</t>
        </is>
      </c>
      <c r="B1677" s="18">
        <f>'4_1万円刻み'!$A$533</f>
        <v/>
      </c>
      <c r="C1677" s="19" t="n">
        <v>2026</v>
      </c>
      <c r="D1677" t="inlineStr">
        <is>
          <t>いいえ</t>
        </is>
      </c>
      <c r="E1677" s="18" t="n">
        <v>80000</v>
      </c>
      <c r="F1677" s="18" t="n">
        <v>0</v>
      </c>
      <c r="G1677" s="18" t="n">
        <v>80000</v>
      </c>
      <c r="H1677" s="18" t="n">
        <v>80000</v>
      </c>
      <c r="I1677" s="18" t="n">
        <v>0</v>
      </c>
      <c r="J1677" s="18">
        <f>ROUND(MIN(B1677/12,650000)*12*0.0915+MIN(B1677/12,1390000)*12*(0.0504+0)+B1677*0.005,0)</f>
        <v/>
      </c>
      <c r="K1677" s="18" t="n">
        <v>0</v>
      </c>
      <c r="L1677" s="18" t="n">
        <v>0</v>
      </c>
      <c r="M1677" s="18">
        <f>ROUND(IF(C1677&gt;=2026,IF(B1677&lt;741000,0,IF(B1677&lt;2191000,B1677-740000,IF(B1677&lt;2193000,1451000,IF(B1677&lt;2196000,1453000,IF(B1677&lt;2200000,1456000,IF(B1677&lt;3600000,ROUNDDOWN(B1677/4,-3)*2.8-80000,IF(B1677&lt;6600000,ROUNDDOWN(B1677/4,-3)*3.2-440000,IF(B1677&lt;8500000,ROUNDDOWN(B1677*0.9,0)-1100000,B1677-1950000)))))))),IF(B1677&lt;651000,0,IF(B1677&lt;1900000,B1677-650000,IF(B1677&lt;3600000,ROUNDDOWN(B1677/4,-3)*2.8-80000,IF(B1677&lt;6600000,ROUNDDOWN(B1677/4,-3)*3.2-440000,IF(B1677&lt;8500000,ROUNDDOWN(B1677*0.9,0)-1100000,B1677-1950000)))))),0)</f>
        <v/>
      </c>
      <c r="N1677" s="18">
        <f>IF(M1677&gt;23500000,NA(),IF(C1677&gt;=2026,IF(M1677&lt;=4890000,1040000,IF(M1677&lt;=6550000,670000,620000)),IF(M1677&lt;=1320000,950000,IF(M1677&lt;=3360000,880000,IF(M1677&lt;=4890000,680000,IF(M1677&lt;=6550000,630000,580000))))))</f>
        <v/>
      </c>
      <c r="O1677" s="18">
        <f>IF(F1677&lt;=0,IF(AND(D1677="はい",C1677&gt;=2026,C1677&lt;=2027),IF(E1677&lt;=0,0,IF(E1677&lt;=30000,E1677,IF(E1677&lt;=60000,ROUNDUP(E1677/2,0)+15000,IF(E1677&lt;=120000,ROUNDUP(E1677/4,0)+30000,60000)))),IF(E1677&lt;=0,0,IF(E1677&lt;=20000,E1677,IF(E1677&lt;=40000,ROUNDUP(E1677/2,0)+10000,IF(E1677&lt;=80000,ROUNDUP(E1677/4,0)+20000,40000))))),IF(E1677&lt;=0,IF(F1677&lt;=0,0,IF(F1677&lt;=25000,F1677,IF(F1677&lt;=50000,ROUNDUP(F1677/2,0)+12500,IF(F1677&lt;=100000,ROUNDUP(F1677/4,0)+25000,50000)))),MAX(IF(F1677&lt;=0,0,IF(F1677&lt;=25000,F1677,IF(F1677&lt;=50000,ROUNDUP(F1677/2,0)+12500,IF(F1677&lt;=100000,ROUNDUP(F1677/4,0)+25000,50000)))),MIN(IF(AND(D1677="はい",C1677&gt;=2026,C1677&lt;=2027),IF(E1677&lt;=0,0,IF(E1677&lt;=30000,E1677,IF(E1677&lt;=60000,ROUNDUP(E1677/2,0)+15000,IF(E1677&lt;=120000,ROUNDUP(E1677/4,0)+30000,60000)))),IF(E1677&lt;=0,0,IF(E1677&lt;=20000,E1677,IF(E1677&lt;=40000,ROUNDUP(E1677/2,0)+10000,IF(E1677&lt;=80000,ROUNDUP(E1677/4,0)+20000,40000)))))+IF(F1677&lt;=0,0,IF(F1677&lt;=25000,F1677,IF(F1677&lt;=50000,ROUNDUP(F1677/2,0)+12500,IF(F1677&lt;=100000,ROUNDUP(F1677/4,0)+25000,50000)))),IF(AND(D1677="はい",C1677&gt;=2026,C1677&lt;=2027),60000,40000)))))</f>
        <v/>
      </c>
      <c r="P1677" s="18">
        <f>IF(G1677&lt;=0,0,IF(G1677&lt;=20000,G1677,IF(G1677&lt;=40000,ROUNDUP(G1677/2,0)+10000,IF(G1677&lt;=80000,ROUNDUP(G1677/4,0)+20000,40000))))</f>
        <v/>
      </c>
      <c r="Q1677" s="18">
        <f>IF(I1677&lt;=0,IF(H1677&lt;=0,0,IF(H1677&lt;=20000,H1677,IF(H1677&lt;=40000,ROUNDUP(H1677/2,0)+10000,IF(H1677&lt;=80000,ROUNDUP(H1677/4,0)+20000,40000)))),IF(H1677&lt;=0,IF(I1677&lt;=0,0,IF(I1677&lt;=25000,I1677,IF(I1677&lt;=50000,ROUNDUP(I1677/2,0)+12500,IF(I1677&lt;=100000,ROUNDUP(I1677/4,0)+25000,50000)))),MAX(IF(I1677&lt;=0,0,IF(I1677&lt;=25000,I1677,IF(I1677&lt;=50000,ROUNDUP(I1677/2,0)+12500,IF(I1677&lt;=100000,ROUNDUP(I1677/4,0)+25000,50000)))),MIN(IF(H1677&lt;=0,0,IF(H1677&lt;=20000,H1677,IF(H1677&lt;=40000,ROUNDUP(H1677/2,0)+10000,IF(H1677&lt;=80000,ROUNDUP(H1677/4,0)+20000,40000))))+IF(I1677&lt;=0,0,IF(I1677&lt;=25000,I1677,IF(I1677&lt;=50000,ROUNDUP(I1677/2,0)+12500,IF(I1677&lt;=100000,ROUNDUP(I1677/4,0)+25000,50000)))),40000))))</f>
        <v/>
      </c>
      <c r="R1677" s="18">
        <f>MIN(120000,O1677+P1677+Q1677)</f>
        <v/>
      </c>
      <c r="S1677" s="18">
        <f>IF(F1677&lt;=0,IF(E1677&lt;=0,0,IF(E1677&lt;=12000,E1677,IF(E1677&lt;=32000,ROUNDUP(E1677/2,0)+6000,IF(E1677&lt;=56000,ROUNDUP(E1677/4,0)+14000,28000)))),IF(E1677&lt;=0,IF(F1677&lt;=0,0,IF(F1677&lt;=15000,F1677,IF(F1677&lt;=40000,ROUNDUP(F1677/2,0)+7500,IF(F1677&lt;=70000,ROUNDUP(F1677/4,0)+17500,35000)))),MAX(IF(F1677&lt;=0,0,IF(F1677&lt;=15000,F1677,IF(F1677&lt;=40000,ROUNDUP(F1677/2,0)+7500,IF(F1677&lt;=70000,ROUNDUP(F1677/4,0)+17500,35000)))),MIN(IF(E1677&lt;=0,0,IF(E1677&lt;=12000,E1677,IF(E1677&lt;=32000,ROUNDUP(E1677/2,0)+6000,IF(E1677&lt;=56000,ROUNDUP(E1677/4,0)+14000,28000))))+IF(F1677&lt;=0,0,IF(F1677&lt;=15000,F1677,IF(F1677&lt;=40000,ROUNDUP(F1677/2,0)+7500,IF(F1677&lt;=70000,ROUNDUP(F1677/4,0)+17500,35000)))),28000))))</f>
        <v/>
      </c>
      <c r="T1677" s="18">
        <f>IF(G1677&lt;=0,0,IF(G1677&lt;=12000,G1677,IF(G1677&lt;=32000,ROUNDUP(G1677/2,0)+6000,IF(G1677&lt;=56000,ROUNDUP(G1677/4,0)+14000,28000))))</f>
        <v/>
      </c>
      <c r="U1677" s="18">
        <f>IF(I1677&lt;=0,IF(H1677&lt;=0,0,IF(H1677&lt;=12000,H1677,IF(H1677&lt;=32000,ROUNDUP(H1677/2,0)+6000,IF(H1677&lt;=56000,ROUNDUP(H1677/4,0)+14000,28000)))),IF(H1677&lt;=0,IF(I1677&lt;=0,0,IF(I1677&lt;=15000,I1677,IF(I1677&lt;=40000,ROUNDUP(I1677/2,0)+7500,IF(I1677&lt;=70000,ROUNDUP(I1677/4,0)+17500,35000)))),MAX(IF(I1677&lt;=0,0,IF(I1677&lt;=15000,I1677,IF(I1677&lt;=40000,ROUNDUP(I1677/2,0)+7500,IF(I1677&lt;=70000,ROUNDUP(I1677/4,0)+17500,35000)))),MIN(IF(H1677&lt;=0,0,IF(H1677&lt;=12000,H1677,IF(H1677&lt;=32000,ROUNDUP(H1677/2,0)+6000,IF(H1677&lt;=56000,ROUNDUP(H1677/4,0)+14000,28000))))+IF(I1677&lt;=0,0,IF(I1677&lt;=15000,I1677,IF(I1677&lt;=40000,ROUNDUP(I1677/2,0)+7500,IF(I1677&lt;=70000,ROUNDUP(I1677/4,0)+17500,35000)))),28000))))</f>
        <v/>
      </c>
      <c r="V1677" s="18">
        <f>MIN(70000,S1677+T1677+U1677)</f>
        <v/>
      </c>
      <c r="W1677" s="18">
        <f>MAX(0,ROUNDDOWN(M1677-J1677-N1677-K1677-0,-3))</f>
        <v/>
      </c>
      <c r="X1677" s="18">
        <f>MAX(0,ROUNDDOWN(M1677-J1677-N1677-K1677-R1677,-3))</f>
        <v/>
      </c>
      <c r="Y1677" s="18">
        <f>IF(W1677&lt;=0,0,ROUNDDOWN((W1677*LOOKUP(W1677,{0,1950001,3300001,6950001,9000001,18000001,40000001},{0.05,0.1,0.2,0.23,0.33,0.4,0.45})-LOOKUP(W1677,{0,1950001,3300001,6950001,9000001,18000001,40000001},{0,97500,427500,636000,1536000,2796000,4796000}))*1.021,-2))</f>
        <v/>
      </c>
      <c r="Z1677" s="18">
        <f>IF(X1677&lt;=0,0,ROUNDDOWN((X1677*LOOKUP(X1677,{0,1950001,3300001,6950001,9000001,18000001,40000001},{0.05,0.1,0.2,0.23,0.33,0.4,0.45})-LOOKUP(X1677,{0,1950001,3300001,6950001,9000001,18000001,40000001},{0,97500,427500,636000,1536000,2796000,4796000}))*1.021,-2))</f>
        <v/>
      </c>
      <c r="AA1677" s="18">
        <f>MAX(0,ROUNDDOWN(M1677-J1677-430000-L1677-0,-3))</f>
        <v/>
      </c>
      <c r="AB1677" s="18">
        <f>MAX(0,ROUNDDOWN(M1677-J1677-430000-L1677-V1677,-3))</f>
        <v/>
      </c>
      <c r="AC1677" s="18">
        <f>IF(M1677&lt;=450000,0,MAX(0,ROUNDDOWN(AA1677*0.06-MIN(50000,AA1677)*0.03,-2))+MAX(0,ROUNDDOWN(AA1677*0.04-MIN(50000,AA1677)*0.02,-2)))</f>
        <v/>
      </c>
      <c r="AD1677" s="18">
        <f>IF(M1677&lt;=450000,0,MAX(0,ROUNDDOWN(AB1677*0.06-MIN(50000,AB1677)*0.03,-2))+MAX(0,ROUNDDOWN(AB1677*0.04-MIN(50000,AB1677)*0.02,-2)))</f>
        <v/>
      </c>
      <c r="AE1677" s="18">
        <f>Y1677-Z1677</f>
        <v/>
      </c>
      <c r="AF1677" s="18">
        <f>AC1677-AD1677</f>
        <v/>
      </c>
      <c r="AG1677" s="18">
        <f>AE1677+AF1677</f>
        <v/>
      </c>
      <c r="AH1677" s="20">
        <f>IF(W1677&lt;=0,0,LOOKUP(W1677,{0,1950001,3300001,6950001,9000001,18000001,40000001},{0.05,0.1,0.2,0.23,0.33,0.4,0.45}))</f>
        <v/>
      </c>
    </row>
    <row r="1678">
      <c r="A1678" t="inlineStr">
        <is>
          <t>1万円刻み 一般8万円</t>
        </is>
      </c>
      <c r="B1678" s="18">
        <f>'4_1万円刻み'!$A$533</f>
        <v/>
      </c>
      <c r="C1678" s="19" t="n">
        <v>2026</v>
      </c>
      <c r="D1678" t="inlineStr">
        <is>
          <t>いいえ</t>
        </is>
      </c>
      <c r="E1678" s="18" t="n">
        <v>80000</v>
      </c>
      <c r="F1678" s="18" t="n">
        <v>0</v>
      </c>
      <c r="G1678" s="18" t="n">
        <v>0</v>
      </c>
      <c r="H1678" s="18" t="n">
        <v>0</v>
      </c>
      <c r="I1678" s="18" t="n">
        <v>0</v>
      </c>
      <c r="J1678" s="18">
        <f>ROUND(MIN(B1678/12,650000)*12*0.0915+MIN(B1678/12,1390000)*12*(0.0504+0)+B1678*0.005,0)</f>
        <v/>
      </c>
      <c r="K1678" s="18" t="n">
        <v>0</v>
      </c>
      <c r="L1678" s="18" t="n">
        <v>0</v>
      </c>
      <c r="M1678" s="18">
        <f>ROUND(IF(C1678&gt;=2026,IF(B1678&lt;741000,0,IF(B1678&lt;2191000,B1678-740000,IF(B1678&lt;2193000,1451000,IF(B1678&lt;2196000,1453000,IF(B1678&lt;2200000,1456000,IF(B1678&lt;3600000,ROUNDDOWN(B1678/4,-3)*2.8-80000,IF(B1678&lt;6600000,ROUNDDOWN(B1678/4,-3)*3.2-440000,IF(B1678&lt;8500000,ROUNDDOWN(B1678*0.9,0)-1100000,B1678-1950000)))))))),IF(B1678&lt;651000,0,IF(B1678&lt;1900000,B1678-650000,IF(B1678&lt;3600000,ROUNDDOWN(B1678/4,-3)*2.8-80000,IF(B1678&lt;6600000,ROUNDDOWN(B1678/4,-3)*3.2-440000,IF(B1678&lt;8500000,ROUNDDOWN(B1678*0.9,0)-1100000,B1678-1950000)))))),0)</f>
        <v/>
      </c>
      <c r="N1678" s="18">
        <f>IF(M1678&gt;23500000,NA(),IF(C1678&gt;=2026,IF(M1678&lt;=4890000,1040000,IF(M1678&lt;=6550000,670000,620000)),IF(M1678&lt;=1320000,950000,IF(M1678&lt;=3360000,880000,IF(M1678&lt;=4890000,680000,IF(M1678&lt;=6550000,630000,580000))))))</f>
        <v/>
      </c>
      <c r="O1678" s="18">
        <f>IF(F1678&lt;=0,IF(AND(D1678="はい",C1678&gt;=2026,C1678&lt;=2027),IF(E1678&lt;=0,0,IF(E1678&lt;=30000,E1678,IF(E1678&lt;=60000,ROUNDUP(E1678/2,0)+15000,IF(E1678&lt;=120000,ROUNDUP(E1678/4,0)+30000,60000)))),IF(E1678&lt;=0,0,IF(E1678&lt;=20000,E1678,IF(E1678&lt;=40000,ROUNDUP(E1678/2,0)+10000,IF(E1678&lt;=80000,ROUNDUP(E1678/4,0)+20000,40000))))),IF(E1678&lt;=0,IF(F1678&lt;=0,0,IF(F1678&lt;=25000,F1678,IF(F1678&lt;=50000,ROUNDUP(F1678/2,0)+12500,IF(F1678&lt;=100000,ROUNDUP(F1678/4,0)+25000,50000)))),MAX(IF(F1678&lt;=0,0,IF(F1678&lt;=25000,F1678,IF(F1678&lt;=50000,ROUNDUP(F1678/2,0)+12500,IF(F1678&lt;=100000,ROUNDUP(F1678/4,0)+25000,50000)))),MIN(IF(AND(D1678="はい",C1678&gt;=2026,C1678&lt;=2027),IF(E1678&lt;=0,0,IF(E1678&lt;=30000,E1678,IF(E1678&lt;=60000,ROUNDUP(E1678/2,0)+15000,IF(E1678&lt;=120000,ROUNDUP(E1678/4,0)+30000,60000)))),IF(E1678&lt;=0,0,IF(E1678&lt;=20000,E1678,IF(E1678&lt;=40000,ROUNDUP(E1678/2,0)+10000,IF(E1678&lt;=80000,ROUNDUP(E1678/4,0)+20000,40000)))))+IF(F1678&lt;=0,0,IF(F1678&lt;=25000,F1678,IF(F1678&lt;=50000,ROUNDUP(F1678/2,0)+12500,IF(F1678&lt;=100000,ROUNDUP(F1678/4,0)+25000,50000)))),IF(AND(D1678="はい",C1678&gt;=2026,C1678&lt;=2027),60000,40000)))))</f>
        <v/>
      </c>
      <c r="P1678" s="18">
        <f>IF(G1678&lt;=0,0,IF(G1678&lt;=20000,G1678,IF(G1678&lt;=40000,ROUNDUP(G1678/2,0)+10000,IF(G1678&lt;=80000,ROUNDUP(G1678/4,0)+20000,40000))))</f>
        <v/>
      </c>
      <c r="Q1678" s="18">
        <f>IF(I1678&lt;=0,IF(H1678&lt;=0,0,IF(H1678&lt;=20000,H1678,IF(H1678&lt;=40000,ROUNDUP(H1678/2,0)+10000,IF(H1678&lt;=80000,ROUNDUP(H1678/4,0)+20000,40000)))),IF(H1678&lt;=0,IF(I1678&lt;=0,0,IF(I1678&lt;=25000,I1678,IF(I1678&lt;=50000,ROUNDUP(I1678/2,0)+12500,IF(I1678&lt;=100000,ROUNDUP(I1678/4,0)+25000,50000)))),MAX(IF(I1678&lt;=0,0,IF(I1678&lt;=25000,I1678,IF(I1678&lt;=50000,ROUNDUP(I1678/2,0)+12500,IF(I1678&lt;=100000,ROUNDUP(I1678/4,0)+25000,50000)))),MIN(IF(H1678&lt;=0,0,IF(H1678&lt;=20000,H1678,IF(H1678&lt;=40000,ROUNDUP(H1678/2,0)+10000,IF(H1678&lt;=80000,ROUNDUP(H1678/4,0)+20000,40000))))+IF(I1678&lt;=0,0,IF(I1678&lt;=25000,I1678,IF(I1678&lt;=50000,ROUNDUP(I1678/2,0)+12500,IF(I1678&lt;=100000,ROUNDUP(I1678/4,0)+25000,50000)))),40000))))</f>
        <v/>
      </c>
      <c r="R1678" s="18">
        <f>MIN(120000,O1678+P1678+Q1678)</f>
        <v/>
      </c>
      <c r="S1678" s="18">
        <f>IF(F1678&lt;=0,IF(E1678&lt;=0,0,IF(E1678&lt;=12000,E1678,IF(E1678&lt;=32000,ROUNDUP(E1678/2,0)+6000,IF(E1678&lt;=56000,ROUNDUP(E1678/4,0)+14000,28000)))),IF(E1678&lt;=0,IF(F1678&lt;=0,0,IF(F1678&lt;=15000,F1678,IF(F1678&lt;=40000,ROUNDUP(F1678/2,0)+7500,IF(F1678&lt;=70000,ROUNDUP(F1678/4,0)+17500,35000)))),MAX(IF(F1678&lt;=0,0,IF(F1678&lt;=15000,F1678,IF(F1678&lt;=40000,ROUNDUP(F1678/2,0)+7500,IF(F1678&lt;=70000,ROUNDUP(F1678/4,0)+17500,35000)))),MIN(IF(E1678&lt;=0,0,IF(E1678&lt;=12000,E1678,IF(E1678&lt;=32000,ROUNDUP(E1678/2,0)+6000,IF(E1678&lt;=56000,ROUNDUP(E1678/4,0)+14000,28000))))+IF(F1678&lt;=0,0,IF(F1678&lt;=15000,F1678,IF(F1678&lt;=40000,ROUNDUP(F1678/2,0)+7500,IF(F1678&lt;=70000,ROUNDUP(F1678/4,0)+17500,35000)))),28000))))</f>
        <v/>
      </c>
      <c r="T1678" s="18">
        <f>IF(G1678&lt;=0,0,IF(G1678&lt;=12000,G1678,IF(G1678&lt;=32000,ROUNDUP(G1678/2,0)+6000,IF(G1678&lt;=56000,ROUNDUP(G1678/4,0)+14000,28000))))</f>
        <v/>
      </c>
      <c r="U1678" s="18">
        <f>IF(I1678&lt;=0,IF(H1678&lt;=0,0,IF(H1678&lt;=12000,H1678,IF(H1678&lt;=32000,ROUNDUP(H1678/2,0)+6000,IF(H1678&lt;=56000,ROUNDUP(H1678/4,0)+14000,28000)))),IF(H1678&lt;=0,IF(I1678&lt;=0,0,IF(I1678&lt;=15000,I1678,IF(I1678&lt;=40000,ROUNDUP(I1678/2,0)+7500,IF(I1678&lt;=70000,ROUNDUP(I1678/4,0)+17500,35000)))),MAX(IF(I1678&lt;=0,0,IF(I1678&lt;=15000,I1678,IF(I1678&lt;=40000,ROUNDUP(I1678/2,0)+7500,IF(I1678&lt;=70000,ROUNDUP(I1678/4,0)+17500,35000)))),MIN(IF(H1678&lt;=0,0,IF(H1678&lt;=12000,H1678,IF(H1678&lt;=32000,ROUNDUP(H1678/2,0)+6000,IF(H1678&lt;=56000,ROUNDUP(H1678/4,0)+14000,28000))))+IF(I1678&lt;=0,0,IF(I1678&lt;=15000,I1678,IF(I1678&lt;=40000,ROUNDUP(I1678/2,0)+7500,IF(I1678&lt;=70000,ROUNDUP(I1678/4,0)+17500,35000)))),28000))))</f>
        <v/>
      </c>
      <c r="V1678" s="18">
        <f>MIN(70000,S1678+T1678+U1678)</f>
        <v/>
      </c>
      <c r="W1678" s="18">
        <f>MAX(0,ROUNDDOWN(M1678-J1678-N1678-K1678-0,-3))</f>
        <v/>
      </c>
      <c r="X1678" s="18">
        <f>MAX(0,ROUNDDOWN(M1678-J1678-N1678-K1678-R1678,-3))</f>
        <v/>
      </c>
      <c r="Y1678" s="18">
        <f>IF(W1678&lt;=0,0,ROUNDDOWN((W1678*LOOKUP(W1678,{0,1950001,3300001,6950001,9000001,18000001,40000001},{0.05,0.1,0.2,0.23,0.33,0.4,0.45})-LOOKUP(W1678,{0,1950001,3300001,6950001,9000001,18000001,40000001},{0,97500,427500,636000,1536000,2796000,4796000}))*1.021,-2))</f>
        <v/>
      </c>
      <c r="Z1678" s="18">
        <f>IF(X1678&lt;=0,0,ROUNDDOWN((X1678*LOOKUP(X1678,{0,1950001,3300001,6950001,9000001,18000001,40000001},{0.05,0.1,0.2,0.23,0.33,0.4,0.45})-LOOKUP(X1678,{0,1950001,3300001,6950001,9000001,18000001,40000001},{0,97500,427500,636000,1536000,2796000,4796000}))*1.021,-2))</f>
        <v/>
      </c>
      <c r="AA1678" s="18">
        <f>MAX(0,ROUNDDOWN(M1678-J1678-430000-L1678-0,-3))</f>
        <v/>
      </c>
      <c r="AB1678" s="18">
        <f>MAX(0,ROUNDDOWN(M1678-J1678-430000-L1678-V1678,-3))</f>
        <v/>
      </c>
      <c r="AC1678" s="18">
        <f>IF(M1678&lt;=450000,0,MAX(0,ROUNDDOWN(AA1678*0.06-MIN(50000,AA1678)*0.03,-2))+MAX(0,ROUNDDOWN(AA1678*0.04-MIN(50000,AA1678)*0.02,-2)))</f>
        <v/>
      </c>
      <c r="AD1678" s="18">
        <f>IF(M1678&lt;=450000,0,MAX(0,ROUNDDOWN(AB1678*0.06-MIN(50000,AB1678)*0.03,-2))+MAX(0,ROUNDDOWN(AB1678*0.04-MIN(50000,AB1678)*0.02,-2)))</f>
        <v/>
      </c>
      <c r="AE1678" s="18">
        <f>Y1678-Z1678</f>
        <v/>
      </c>
      <c r="AF1678" s="18">
        <f>AC1678-AD1678</f>
        <v/>
      </c>
      <c r="AG1678" s="18">
        <f>AE1678+AF1678</f>
        <v/>
      </c>
      <c r="AH1678" s="20">
        <f>IF(W1678&lt;=0,0,LOOKUP(W1678,{0,1950001,3300001,6950001,9000001,18000001,40000001},{0.05,0.1,0.2,0.23,0.33,0.4,0.45}))</f>
        <v/>
      </c>
    </row>
    <row r="1679">
      <c r="A1679" t="inlineStr">
        <is>
          <t>1万円刻み 特例あり一般12万円</t>
        </is>
      </c>
      <c r="B1679" s="18">
        <f>'4_1万円刻み'!$A$533</f>
        <v/>
      </c>
      <c r="C1679" s="19" t="n">
        <v>2026</v>
      </c>
      <c r="D1679" t="inlineStr">
        <is>
          <t>はい</t>
        </is>
      </c>
      <c r="E1679" s="18" t="n">
        <v>120000</v>
      </c>
      <c r="F1679" s="18" t="n">
        <v>0</v>
      </c>
      <c r="G1679" s="18" t="n">
        <v>0</v>
      </c>
      <c r="H1679" s="18" t="n">
        <v>0</v>
      </c>
      <c r="I1679" s="18" t="n">
        <v>0</v>
      </c>
      <c r="J1679" s="18">
        <f>ROUND(MIN(B1679/12,650000)*12*0.0915+MIN(B1679/12,1390000)*12*(0.0504+0)+B1679*0.005,0)</f>
        <v/>
      </c>
      <c r="K1679" s="18" t="n">
        <v>0</v>
      </c>
      <c r="L1679" s="18" t="n">
        <v>0</v>
      </c>
      <c r="M1679" s="18">
        <f>ROUND(IF(C1679&gt;=2026,IF(B1679&lt;741000,0,IF(B1679&lt;2191000,B1679-740000,IF(B1679&lt;2193000,1451000,IF(B1679&lt;2196000,1453000,IF(B1679&lt;2200000,1456000,IF(B1679&lt;3600000,ROUNDDOWN(B1679/4,-3)*2.8-80000,IF(B1679&lt;6600000,ROUNDDOWN(B1679/4,-3)*3.2-440000,IF(B1679&lt;8500000,ROUNDDOWN(B1679*0.9,0)-1100000,B1679-1950000)))))))),IF(B1679&lt;651000,0,IF(B1679&lt;1900000,B1679-650000,IF(B1679&lt;3600000,ROUNDDOWN(B1679/4,-3)*2.8-80000,IF(B1679&lt;6600000,ROUNDDOWN(B1679/4,-3)*3.2-440000,IF(B1679&lt;8500000,ROUNDDOWN(B1679*0.9,0)-1100000,B1679-1950000)))))),0)</f>
        <v/>
      </c>
      <c r="N1679" s="18">
        <f>IF(M1679&gt;23500000,NA(),IF(C1679&gt;=2026,IF(M1679&lt;=4890000,1040000,IF(M1679&lt;=6550000,670000,620000)),IF(M1679&lt;=1320000,950000,IF(M1679&lt;=3360000,880000,IF(M1679&lt;=4890000,680000,IF(M1679&lt;=6550000,630000,580000))))))</f>
        <v/>
      </c>
      <c r="O1679" s="18">
        <f>IF(F1679&lt;=0,IF(AND(D1679="はい",C1679&gt;=2026,C1679&lt;=2027),IF(E1679&lt;=0,0,IF(E1679&lt;=30000,E1679,IF(E1679&lt;=60000,ROUNDUP(E1679/2,0)+15000,IF(E1679&lt;=120000,ROUNDUP(E1679/4,0)+30000,60000)))),IF(E1679&lt;=0,0,IF(E1679&lt;=20000,E1679,IF(E1679&lt;=40000,ROUNDUP(E1679/2,0)+10000,IF(E1679&lt;=80000,ROUNDUP(E1679/4,0)+20000,40000))))),IF(E1679&lt;=0,IF(F1679&lt;=0,0,IF(F1679&lt;=25000,F1679,IF(F1679&lt;=50000,ROUNDUP(F1679/2,0)+12500,IF(F1679&lt;=100000,ROUNDUP(F1679/4,0)+25000,50000)))),MAX(IF(F1679&lt;=0,0,IF(F1679&lt;=25000,F1679,IF(F1679&lt;=50000,ROUNDUP(F1679/2,0)+12500,IF(F1679&lt;=100000,ROUNDUP(F1679/4,0)+25000,50000)))),MIN(IF(AND(D1679="はい",C1679&gt;=2026,C1679&lt;=2027),IF(E1679&lt;=0,0,IF(E1679&lt;=30000,E1679,IF(E1679&lt;=60000,ROUNDUP(E1679/2,0)+15000,IF(E1679&lt;=120000,ROUNDUP(E1679/4,0)+30000,60000)))),IF(E1679&lt;=0,0,IF(E1679&lt;=20000,E1679,IF(E1679&lt;=40000,ROUNDUP(E1679/2,0)+10000,IF(E1679&lt;=80000,ROUNDUP(E1679/4,0)+20000,40000)))))+IF(F1679&lt;=0,0,IF(F1679&lt;=25000,F1679,IF(F1679&lt;=50000,ROUNDUP(F1679/2,0)+12500,IF(F1679&lt;=100000,ROUNDUP(F1679/4,0)+25000,50000)))),IF(AND(D1679="はい",C1679&gt;=2026,C1679&lt;=2027),60000,40000)))))</f>
        <v/>
      </c>
      <c r="P1679" s="18">
        <f>IF(G1679&lt;=0,0,IF(G1679&lt;=20000,G1679,IF(G1679&lt;=40000,ROUNDUP(G1679/2,0)+10000,IF(G1679&lt;=80000,ROUNDUP(G1679/4,0)+20000,40000))))</f>
        <v/>
      </c>
      <c r="Q1679" s="18">
        <f>IF(I1679&lt;=0,IF(H1679&lt;=0,0,IF(H1679&lt;=20000,H1679,IF(H1679&lt;=40000,ROUNDUP(H1679/2,0)+10000,IF(H1679&lt;=80000,ROUNDUP(H1679/4,0)+20000,40000)))),IF(H1679&lt;=0,IF(I1679&lt;=0,0,IF(I1679&lt;=25000,I1679,IF(I1679&lt;=50000,ROUNDUP(I1679/2,0)+12500,IF(I1679&lt;=100000,ROUNDUP(I1679/4,0)+25000,50000)))),MAX(IF(I1679&lt;=0,0,IF(I1679&lt;=25000,I1679,IF(I1679&lt;=50000,ROUNDUP(I1679/2,0)+12500,IF(I1679&lt;=100000,ROUNDUP(I1679/4,0)+25000,50000)))),MIN(IF(H1679&lt;=0,0,IF(H1679&lt;=20000,H1679,IF(H1679&lt;=40000,ROUNDUP(H1679/2,0)+10000,IF(H1679&lt;=80000,ROUNDUP(H1679/4,0)+20000,40000))))+IF(I1679&lt;=0,0,IF(I1679&lt;=25000,I1679,IF(I1679&lt;=50000,ROUNDUP(I1679/2,0)+12500,IF(I1679&lt;=100000,ROUNDUP(I1679/4,0)+25000,50000)))),40000))))</f>
        <v/>
      </c>
      <c r="R1679" s="18">
        <f>MIN(120000,O1679+P1679+Q1679)</f>
        <v/>
      </c>
      <c r="S1679" s="18">
        <f>IF(F1679&lt;=0,IF(E1679&lt;=0,0,IF(E1679&lt;=12000,E1679,IF(E1679&lt;=32000,ROUNDUP(E1679/2,0)+6000,IF(E1679&lt;=56000,ROUNDUP(E1679/4,0)+14000,28000)))),IF(E1679&lt;=0,IF(F1679&lt;=0,0,IF(F1679&lt;=15000,F1679,IF(F1679&lt;=40000,ROUNDUP(F1679/2,0)+7500,IF(F1679&lt;=70000,ROUNDUP(F1679/4,0)+17500,35000)))),MAX(IF(F1679&lt;=0,0,IF(F1679&lt;=15000,F1679,IF(F1679&lt;=40000,ROUNDUP(F1679/2,0)+7500,IF(F1679&lt;=70000,ROUNDUP(F1679/4,0)+17500,35000)))),MIN(IF(E1679&lt;=0,0,IF(E1679&lt;=12000,E1679,IF(E1679&lt;=32000,ROUNDUP(E1679/2,0)+6000,IF(E1679&lt;=56000,ROUNDUP(E1679/4,0)+14000,28000))))+IF(F1679&lt;=0,0,IF(F1679&lt;=15000,F1679,IF(F1679&lt;=40000,ROUNDUP(F1679/2,0)+7500,IF(F1679&lt;=70000,ROUNDUP(F1679/4,0)+17500,35000)))),28000))))</f>
        <v/>
      </c>
      <c r="T1679" s="18">
        <f>IF(G1679&lt;=0,0,IF(G1679&lt;=12000,G1679,IF(G1679&lt;=32000,ROUNDUP(G1679/2,0)+6000,IF(G1679&lt;=56000,ROUNDUP(G1679/4,0)+14000,28000))))</f>
        <v/>
      </c>
      <c r="U1679" s="18">
        <f>IF(I1679&lt;=0,IF(H1679&lt;=0,0,IF(H1679&lt;=12000,H1679,IF(H1679&lt;=32000,ROUNDUP(H1679/2,0)+6000,IF(H1679&lt;=56000,ROUNDUP(H1679/4,0)+14000,28000)))),IF(H1679&lt;=0,IF(I1679&lt;=0,0,IF(I1679&lt;=15000,I1679,IF(I1679&lt;=40000,ROUNDUP(I1679/2,0)+7500,IF(I1679&lt;=70000,ROUNDUP(I1679/4,0)+17500,35000)))),MAX(IF(I1679&lt;=0,0,IF(I1679&lt;=15000,I1679,IF(I1679&lt;=40000,ROUNDUP(I1679/2,0)+7500,IF(I1679&lt;=70000,ROUNDUP(I1679/4,0)+17500,35000)))),MIN(IF(H1679&lt;=0,0,IF(H1679&lt;=12000,H1679,IF(H1679&lt;=32000,ROUNDUP(H1679/2,0)+6000,IF(H1679&lt;=56000,ROUNDUP(H1679/4,0)+14000,28000))))+IF(I1679&lt;=0,0,IF(I1679&lt;=15000,I1679,IF(I1679&lt;=40000,ROUNDUP(I1679/2,0)+7500,IF(I1679&lt;=70000,ROUNDUP(I1679/4,0)+17500,35000)))),28000))))</f>
        <v/>
      </c>
      <c r="V1679" s="18">
        <f>MIN(70000,S1679+T1679+U1679)</f>
        <v/>
      </c>
      <c r="W1679" s="18">
        <f>MAX(0,ROUNDDOWN(M1679-J1679-N1679-K1679-0,-3))</f>
        <v/>
      </c>
      <c r="X1679" s="18">
        <f>MAX(0,ROUNDDOWN(M1679-J1679-N1679-K1679-R1679,-3))</f>
        <v/>
      </c>
      <c r="Y1679" s="18">
        <f>IF(W1679&lt;=0,0,ROUNDDOWN((W1679*LOOKUP(W1679,{0,1950001,3300001,6950001,9000001,18000001,40000001},{0.05,0.1,0.2,0.23,0.33,0.4,0.45})-LOOKUP(W1679,{0,1950001,3300001,6950001,9000001,18000001,40000001},{0,97500,427500,636000,1536000,2796000,4796000}))*1.021,-2))</f>
        <v/>
      </c>
      <c r="Z1679" s="18">
        <f>IF(X1679&lt;=0,0,ROUNDDOWN((X1679*LOOKUP(X1679,{0,1950001,3300001,6950001,9000001,18000001,40000001},{0.05,0.1,0.2,0.23,0.33,0.4,0.45})-LOOKUP(X1679,{0,1950001,3300001,6950001,9000001,18000001,40000001},{0,97500,427500,636000,1536000,2796000,4796000}))*1.021,-2))</f>
        <v/>
      </c>
      <c r="AA1679" s="18">
        <f>MAX(0,ROUNDDOWN(M1679-J1679-430000-L1679-0,-3))</f>
        <v/>
      </c>
      <c r="AB1679" s="18">
        <f>MAX(0,ROUNDDOWN(M1679-J1679-430000-L1679-V1679,-3))</f>
        <v/>
      </c>
      <c r="AC1679" s="18">
        <f>IF(M1679&lt;=450000,0,MAX(0,ROUNDDOWN(AA1679*0.06-MIN(50000,AA1679)*0.03,-2))+MAX(0,ROUNDDOWN(AA1679*0.04-MIN(50000,AA1679)*0.02,-2)))</f>
        <v/>
      </c>
      <c r="AD1679" s="18">
        <f>IF(M1679&lt;=450000,0,MAX(0,ROUNDDOWN(AB1679*0.06-MIN(50000,AB1679)*0.03,-2))+MAX(0,ROUNDDOWN(AB1679*0.04-MIN(50000,AB1679)*0.02,-2)))</f>
        <v/>
      </c>
      <c r="AE1679" s="18">
        <f>Y1679-Z1679</f>
        <v/>
      </c>
      <c r="AF1679" s="18">
        <f>AC1679-AD1679</f>
        <v/>
      </c>
      <c r="AG1679" s="18">
        <f>AE1679+AF1679</f>
        <v/>
      </c>
      <c r="AH1679" s="20">
        <f>IF(W1679&lt;=0,0,LOOKUP(W1679,{0,1950001,3300001,6950001,9000001,18000001,40000001},{0.05,0.1,0.2,0.23,0.33,0.4,0.45}))</f>
        <v/>
      </c>
    </row>
    <row r="1680">
      <c r="A1680" t="inlineStr">
        <is>
          <t>1万円刻み 3区分8万円ずつ</t>
        </is>
      </c>
      <c r="B1680" s="18">
        <f>'4_1万円刻み'!$A$534</f>
        <v/>
      </c>
      <c r="C1680" s="19" t="n">
        <v>2026</v>
      </c>
      <c r="D1680" t="inlineStr">
        <is>
          <t>いいえ</t>
        </is>
      </c>
      <c r="E1680" s="18" t="n">
        <v>80000</v>
      </c>
      <c r="F1680" s="18" t="n">
        <v>0</v>
      </c>
      <c r="G1680" s="18" t="n">
        <v>80000</v>
      </c>
      <c r="H1680" s="18" t="n">
        <v>80000</v>
      </c>
      <c r="I1680" s="18" t="n">
        <v>0</v>
      </c>
      <c r="J1680" s="18">
        <f>ROUND(MIN(B1680/12,650000)*12*0.0915+MIN(B1680/12,1390000)*12*(0.0504+0)+B1680*0.005,0)</f>
        <v/>
      </c>
      <c r="K1680" s="18" t="n">
        <v>0</v>
      </c>
      <c r="L1680" s="18" t="n">
        <v>0</v>
      </c>
      <c r="M1680" s="18">
        <f>ROUND(IF(C1680&gt;=2026,IF(B1680&lt;741000,0,IF(B1680&lt;2191000,B1680-740000,IF(B1680&lt;2193000,1451000,IF(B1680&lt;2196000,1453000,IF(B1680&lt;2200000,1456000,IF(B1680&lt;3600000,ROUNDDOWN(B1680/4,-3)*2.8-80000,IF(B1680&lt;6600000,ROUNDDOWN(B1680/4,-3)*3.2-440000,IF(B1680&lt;8500000,ROUNDDOWN(B1680*0.9,0)-1100000,B1680-1950000)))))))),IF(B1680&lt;651000,0,IF(B1680&lt;1900000,B1680-650000,IF(B1680&lt;3600000,ROUNDDOWN(B1680/4,-3)*2.8-80000,IF(B1680&lt;6600000,ROUNDDOWN(B1680/4,-3)*3.2-440000,IF(B1680&lt;8500000,ROUNDDOWN(B1680*0.9,0)-1100000,B1680-1950000)))))),0)</f>
        <v/>
      </c>
      <c r="N1680" s="18">
        <f>IF(M1680&gt;23500000,NA(),IF(C1680&gt;=2026,IF(M1680&lt;=4890000,1040000,IF(M1680&lt;=6550000,670000,620000)),IF(M1680&lt;=1320000,950000,IF(M1680&lt;=3360000,880000,IF(M1680&lt;=4890000,680000,IF(M1680&lt;=6550000,630000,580000))))))</f>
        <v/>
      </c>
      <c r="O1680" s="18">
        <f>IF(F1680&lt;=0,IF(AND(D1680="はい",C1680&gt;=2026,C1680&lt;=2027),IF(E1680&lt;=0,0,IF(E1680&lt;=30000,E1680,IF(E1680&lt;=60000,ROUNDUP(E1680/2,0)+15000,IF(E1680&lt;=120000,ROUNDUP(E1680/4,0)+30000,60000)))),IF(E1680&lt;=0,0,IF(E1680&lt;=20000,E1680,IF(E1680&lt;=40000,ROUNDUP(E1680/2,0)+10000,IF(E1680&lt;=80000,ROUNDUP(E1680/4,0)+20000,40000))))),IF(E1680&lt;=0,IF(F1680&lt;=0,0,IF(F1680&lt;=25000,F1680,IF(F1680&lt;=50000,ROUNDUP(F1680/2,0)+12500,IF(F1680&lt;=100000,ROUNDUP(F1680/4,0)+25000,50000)))),MAX(IF(F1680&lt;=0,0,IF(F1680&lt;=25000,F1680,IF(F1680&lt;=50000,ROUNDUP(F1680/2,0)+12500,IF(F1680&lt;=100000,ROUNDUP(F1680/4,0)+25000,50000)))),MIN(IF(AND(D1680="はい",C1680&gt;=2026,C1680&lt;=2027),IF(E1680&lt;=0,0,IF(E1680&lt;=30000,E1680,IF(E1680&lt;=60000,ROUNDUP(E1680/2,0)+15000,IF(E1680&lt;=120000,ROUNDUP(E1680/4,0)+30000,60000)))),IF(E1680&lt;=0,0,IF(E1680&lt;=20000,E1680,IF(E1680&lt;=40000,ROUNDUP(E1680/2,0)+10000,IF(E1680&lt;=80000,ROUNDUP(E1680/4,0)+20000,40000)))))+IF(F1680&lt;=0,0,IF(F1680&lt;=25000,F1680,IF(F1680&lt;=50000,ROUNDUP(F1680/2,0)+12500,IF(F1680&lt;=100000,ROUNDUP(F1680/4,0)+25000,50000)))),IF(AND(D1680="はい",C1680&gt;=2026,C1680&lt;=2027),60000,40000)))))</f>
        <v/>
      </c>
      <c r="P1680" s="18">
        <f>IF(G1680&lt;=0,0,IF(G1680&lt;=20000,G1680,IF(G1680&lt;=40000,ROUNDUP(G1680/2,0)+10000,IF(G1680&lt;=80000,ROUNDUP(G1680/4,0)+20000,40000))))</f>
        <v/>
      </c>
      <c r="Q1680" s="18">
        <f>IF(I1680&lt;=0,IF(H1680&lt;=0,0,IF(H1680&lt;=20000,H1680,IF(H1680&lt;=40000,ROUNDUP(H1680/2,0)+10000,IF(H1680&lt;=80000,ROUNDUP(H1680/4,0)+20000,40000)))),IF(H1680&lt;=0,IF(I1680&lt;=0,0,IF(I1680&lt;=25000,I1680,IF(I1680&lt;=50000,ROUNDUP(I1680/2,0)+12500,IF(I1680&lt;=100000,ROUNDUP(I1680/4,0)+25000,50000)))),MAX(IF(I1680&lt;=0,0,IF(I1680&lt;=25000,I1680,IF(I1680&lt;=50000,ROUNDUP(I1680/2,0)+12500,IF(I1680&lt;=100000,ROUNDUP(I1680/4,0)+25000,50000)))),MIN(IF(H1680&lt;=0,0,IF(H1680&lt;=20000,H1680,IF(H1680&lt;=40000,ROUNDUP(H1680/2,0)+10000,IF(H1680&lt;=80000,ROUNDUP(H1680/4,0)+20000,40000))))+IF(I1680&lt;=0,0,IF(I1680&lt;=25000,I1680,IF(I1680&lt;=50000,ROUNDUP(I1680/2,0)+12500,IF(I1680&lt;=100000,ROUNDUP(I1680/4,0)+25000,50000)))),40000))))</f>
        <v/>
      </c>
      <c r="R1680" s="18">
        <f>MIN(120000,O1680+P1680+Q1680)</f>
        <v/>
      </c>
      <c r="S1680" s="18">
        <f>IF(F1680&lt;=0,IF(E1680&lt;=0,0,IF(E1680&lt;=12000,E1680,IF(E1680&lt;=32000,ROUNDUP(E1680/2,0)+6000,IF(E1680&lt;=56000,ROUNDUP(E1680/4,0)+14000,28000)))),IF(E1680&lt;=0,IF(F1680&lt;=0,0,IF(F1680&lt;=15000,F1680,IF(F1680&lt;=40000,ROUNDUP(F1680/2,0)+7500,IF(F1680&lt;=70000,ROUNDUP(F1680/4,0)+17500,35000)))),MAX(IF(F1680&lt;=0,0,IF(F1680&lt;=15000,F1680,IF(F1680&lt;=40000,ROUNDUP(F1680/2,0)+7500,IF(F1680&lt;=70000,ROUNDUP(F1680/4,0)+17500,35000)))),MIN(IF(E1680&lt;=0,0,IF(E1680&lt;=12000,E1680,IF(E1680&lt;=32000,ROUNDUP(E1680/2,0)+6000,IF(E1680&lt;=56000,ROUNDUP(E1680/4,0)+14000,28000))))+IF(F1680&lt;=0,0,IF(F1680&lt;=15000,F1680,IF(F1680&lt;=40000,ROUNDUP(F1680/2,0)+7500,IF(F1680&lt;=70000,ROUNDUP(F1680/4,0)+17500,35000)))),28000))))</f>
        <v/>
      </c>
      <c r="T1680" s="18">
        <f>IF(G1680&lt;=0,0,IF(G1680&lt;=12000,G1680,IF(G1680&lt;=32000,ROUNDUP(G1680/2,0)+6000,IF(G1680&lt;=56000,ROUNDUP(G1680/4,0)+14000,28000))))</f>
        <v/>
      </c>
      <c r="U1680" s="18">
        <f>IF(I1680&lt;=0,IF(H1680&lt;=0,0,IF(H1680&lt;=12000,H1680,IF(H1680&lt;=32000,ROUNDUP(H1680/2,0)+6000,IF(H1680&lt;=56000,ROUNDUP(H1680/4,0)+14000,28000)))),IF(H1680&lt;=0,IF(I1680&lt;=0,0,IF(I1680&lt;=15000,I1680,IF(I1680&lt;=40000,ROUNDUP(I1680/2,0)+7500,IF(I1680&lt;=70000,ROUNDUP(I1680/4,0)+17500,35000)))),MAX(IF(I1680&lt;=0,0,IF(I1680&lt;=15000,I1680,IF(I1680&lt;=40000,ROUNDUP(I1680/2,0)+7500,IF(I1680&lt;=70000,ROUNDUP(I1680/4,0)+17500,35000)))),MIN(IF(H1680&lt;=0,0,IF(H1680&lt;=12000,H1680,IF(H1680&lt;=32000,ROUNDUP(H1680/2,0)+6000,IF(H1680&lt;=56000,ROUNDUP(H1680/4,0)+14000,28000))))+IF(I1680&lt;=0,0,IF(I1680&lt;=15000,I1680,IF(I1680&lt;=40000,ROUNDUP(I1680/2,0)+7500,IF(I1680&lt;=70000,ROUNDUP(I1680/4,0)+17500,35000)))),28000))))</f>
        <v/>
      </c>
      <c r="V1680" s="18">
        <f>MIN(70000,S1680+T1680+U1680)</f>
        <v/>
      </c>
      <c r="W1680" s="18">
        <f>MAX(0,ROUNDDOWN(M1680-J1680-N1680-K1680-0,-3))</f>
        <v/>
      </c>
      <c r="X1680" s="18">
        <f>MAX(0,ROUNDDOWN(M1680-J1680-N1680-K1680-R1680,-3))</f>
        <v/>
      </c>
      <c r="Y1680" s="18">
        <f>IF(W1680&lt;=0,0,ROUNDDOWN((W1680*LOOKUP(W1680,{0,1950001,3300001,6950001,9000001,18000001,40000001},{0.05,0.1,0.2,0.23,0.33,0.4,0.45})-LOOKUP(W1680,{0,1950001,3300001,6950001,9000001,18000001,40000001},{0,97500,427500,636000,1536000,2796000,4796000}))*1.021,-2))</f>
        <v/>
      </c>
      <c r="Z1680" s="18">
        <f>IF(X1680&lt;=0,0,ROUNDDOWN((X1680*LOOKUP(X1680,{0,1950001,3300001,6950001,9000001,18000001,40000001},{0.05,0.1,0.2,0.23,0.33,0.4,0.45})-LOOKUP(X1680,{0,1950001,3300001,6950001,9000001,18000001,40000001},{0,97500,427500,636000,1536000,2796000,4796000}))*1.021,-2))</f>
        <v/>
      </c>
      <c r="AA1680" s="18">
        <f>MAX(0,ROUNDDOWN(M1680-J1680-430000-L1680-0,-3))</f>
        <v/>
      </c>
      <c r="AB1680" s="18">
        <f>MAX(0,ROUNDDOWN(M1680-J1680-430000-L1680-V1680,-3))</f>
        <v/>
      </c>
      <c r="AC1680" s="18">
        <f>IF(M1680&lt;=450000,0,MAX(0,ROUNDDOWN(AA1680*0.06-MIN(50000,AA1680)*0.03,-2))+MAX(0,ROUNDDOWN(AA1680*0.04-MIN(50000,AA1680)*0.02,-2)))</f>
        <v/>
      </c>
      <c r="AD1680" s="18">
        <f>IF(M1680&lt;=450000,0,MAX(0,ROUNDDOWN(AB1680*0.06-MIN(50000,AB1680)*0.03,-2))+MAX(0,ROUNDDOWN(AB1680*0.04-MIN(50000,AB1680)*0.02,-2)))</f>
        <v/>
      </c>
      <c r="AE1680" s="18">
        <f>Y1680-Z1680</f>
        <v/>
      </c>
      <c r="AF1680" s="18">
        <f>AC1680-AD1680</f>
        <v/>
      </c>
      <c r="AG1680" s="18">
        <f>AE1680+AF1680</f>
        <v/>
      </c>
      <c r="AH1680" s="20">
        <f>IF(W1680&lt;=0,0,LOOKUP(W1680,{0,1950001,3300001,6950001,9000001,18000001,40000001},{0.05,0.1,0.2,0.23,0.33,0.4,0.45}))</f>
        <v/>
      </c>
    </row>
    <row r="1681">
      <c r="A1681" t="inlineStr">
        <is>
          <t>1万円刻み 一般8万円</t>
        </is>
      </c>
      <c r="B1681" s="18">
        <f>'4_1万円刻み'!$A$534</f>
        <v/>
      </c>
      <c r="C1681" s="19" t="n">
        <v>2026</v>
      </c>
      <c r="D1681" t="inlineStr">
        <is>
          <t>いいえ</t>
        </is>
      </c>
      <c r="E1681" s="18" t="n">
        <v>80000</v>
      </c>
      <c r="F1681" s="18" t="n">
        <v>0</v>
      </c>
      <c r="G1681" s="18" t="n">
        <v>0</v>
      </c>
      <c r="H1681" s="18" t="n">
        <v>0</v>
      </c>
      <c r="I1681" s="18" t="n">
        <v>0</v>
      </c>
      <c r="J1681" s="18">
        <f>ROUND(MIN(B1681/12,650000)*12*0.0915+MIN(B1681/12,1390000)*12*(0.0504+0)+B1681*0.005,0)</f>
        <v/>
      </c>
      <c r="K1681" s="18" t="n">
        <v>0</v>
      </c>
      <c r="L1681" s="18" t="n">
        <v>0</v>
      </c>
      <c r="M1681" s="18">
        <f>ROUND(IF(C1681&gt;=2026,IF(B1681&lt;741000,0,IF(B1681&lt;2191000,B1681-740000,IF(B1681&lt;2193000,1451000,IF(B1681&lt;2196000,1453000,IF(B1681&lt;2200000,1456000,IF(B1681&lt;3600000,ROUNDDOWN(B1681/4,-3)*2.8-80000,IF(B1681&lt;6600000,ROUNDDOWN(B1681/4,-3)*3.2-440000,IF(B1681&lt;8500000,ROUNDDOWN(B1681*0.9,0)-1100000,B1681-1950000)))))))),IF(B1681&lt;651000,0,IF(B1681&lt;1900000,B1681-650000,IF(B1681&lt;3600000,ROUNDDOWN(B1681/4,-3)*2.8-80000,IF(B1681&lt;6600000,ROUNDDOWN(B1681/4,-3)*3.2-440000,IF(B1681&lt;8500000,ROUNDDOWN(B1681*0.9,0)-1100000,B1681-1950000)))))),0)</f>
        <v/>
      </c>
      <c r="N1681" s="18">
        <f>IF(M1681&gt;23500000,NA(),IF(C1681&gt;=2026,IF(M1681&lt;=4890000,1040000,IF(M1681&lt;=6550000,670000,620000)),IF(M1681&lt;=1320000,950000,IF(M1681&lt;=3360000,880000,IF(M1681&lt;=4890000,680000,IF(M1681&lt;=6550000,630000,580000))))))</f>
        <v/>
      </c>
      <c r="O1681" s="18">
        <f>IF(F1681&lt;=0,IF(AND(D1681="はい",C1681&gt;=2026,C1681&lt;=2027),IF(E1681&lt;=0,0,IF(E1681&lt;=30000,E1681,IF(E1681&lt;=60000,ROUNDUP(E1681/2,0)+15000,IF(E1681&lt;=120000,ROUNDUP(E1681/4,0)+30000,60000)))),IF(E1681&lt;=0,0,IF(E1681&lt;=20000,E1681,IF(E1681&lt;=40000,ROUNDUP(E1681/2,0)+10000,IF(E1681&lt;=80000,ROUNDUP(E1681/4,0)+20000,40000))))),IF(E1681&lt;=0,IF(F1681&lt;=0,0,IF(F1681&lt;=25000,F1681,IF(F1681&lt;=50000,ROUNDUP(F1681/2,0)+12500,IF(F1681&lt;=100000,ROUNDUP(F1681/4,0)+25000,50000)))),MAX(IF(F1681&lt;=0,0,IF(F1681&lt;=25000,F1681,IF(F1681&lt;=50000,ROUNDUP(F1681/2,0)+12500,IF(F1681&lt;=100000,ROUNDUP(F1681/4,0)+25000,50000)))),MIN(IF(AND(D1681="はい",C1681&gt;=2026,C1681&lt;=2027),IF(E1681&lt;=0,0,IF(E1681&lt;=30000,E1681,IF(E1681&lt;=60000,ROUNDUP(E1681/2,0)+15000,IF(E1681&lt;=120000,ROUNDUP(E1681/4,0)+30000,60000)))),IF(E1681&lt;=0,0,IF(E1681&lt;=20000,E1681,IF(E1681&lt;=40000,ROUNDUP(E1681/2,0)+10000,IF(E1681&lt;=80000,ROUNDUP(E1681/4,0)+20000,40000)))))+IF(F1681&lt;=0,0,IF(F1681&lt;=25000,F1681,IF(F1681&lt;=50000,ROUNDUP(F1681/2,0)+12500,IF(F1681&lt;=100000,ROUNDUP(F1681/4,0)+25000,50000)))),IF(AND(D1681="はい",C1681&gt;=2026,C1681&lt;=2027),60000,40000)))))</f>
        <v/>
      </c>
      <c r="P1681" s="18">
        <f>IF(G1681&lt;=0,0,IF(G1681&lt;=20000,G1681,IF(G1681&lt;=40000,ROUNDUP(G1681/2,0)+10000,IF(G1681&lt;=80000,ROUNDUP(G1681/4,0)+20000,40000))))</f>
        <v/>
      </c>
      <c r="Q1681" s="18">
        <f>IF(I1681&lt;=0,IF(H1681&lt;=0,0,IF(H1681&lt;=20000,H1681,IF(H1681&lt;=40000,ROUNDUP(H1681/2,0)+10000,IF(H1681&lt;=80000,ROUNDUP(H1681/4,0)+20000,40000)))),IF(H1681&lt;=0,IF(I1681&lt;=0,0,IF(I1681&lt;=25000,I1681,IF(I1681&lt;=50000,ROUNDUP(I1681/2,0)+12500,IF(I1681&lt;=100000,ROUNDUP(I1681/4,0)+25000,50000)))),MAX(IF(I1681&lt;=0,0,IF(I1681&lt;=25000,I1681,IF(I1681&lt;=50000,ROUNDUP(I1681/2,0)+12500,IF(I1681&lt;=100000,ROUNDUP(I1681/4,0)+25000,50000)))),MIN(IF(H1681&lt;=0,0,IF(H1681&lt;=20000,H1681,IF(H1681&lt;=40000,ROUNDUP(H1681/2,0)+10000,IF(H1681&lt;=80000,ROUNDUP(H1681/4,0)+20000,40000))))+IF(I1681&lt;=0,0,IF(I1681&lt;=25000,I1681,IF(I1681&lt;=50000,ROUNDUP(I1681/2,0)+12500,IF(I1681&lt;=100000,ROUNDUP(I1681/4,0)+25000,50000)))),40000))))</f>
        <v/>
      </c>
      <c r="R1681" s="18">
        <f>MIN(120000,O1681+P1681+Q1681)</f>
        <v/>
      </c>
      <c r="S1681" s="18">
        <f>IF(F1681&lt;=0,IF(E1681&lt;=0,0,IF(E1681&lt;=12000,E1681,IF(E1681&lt;=32000,ROUNDUP(E1681/2,0)+6000,IF(E1681&lt;=56000,ROUNDUP(E1681/4,0)+14000,28000)))),IF(E1681&lt;=0,IF(F1681&lt;=0,0,IF(F1681&lt;=15000,F1681,IF(F1681&lt;=40000,ROUNDUP(F1681/2,0)+7500,IF(F1681&lt;=70000,ROUNDUP(F1681/4,0)+17500,35000)))),MAX(IF(F1681&lt;=0,0,IF(F1681&lt;=15000,F1681,IF(F1681&lt;=40000,ROUNDUP(F1681/2,0)+7500,IF(F1681&lt;=70000,ROUNDUP(F1681/4,0)+17500,35000)))),MIN(IF(E1681&lt;=0,0,IF(E1681&lt;=12000,E1681,IF(E1681&lt;=32000,ROUNDUP(E1681/2,0)+6000,IF(E1681&lt;=56000,ROUNDUP(E1681/4,0)+14000,28000))))+IF(F1681&lt;=0,0,IF(F1681&lt;=15000,F1681,IF(F1681&lt;=40000,ROUNDUP(F1681/2,0)+7500,IF(F1681&lt;=70000,ROUNDUP(F1681/4,0)+17500,35000)))),28000))))</f>
        <v/>
      </c>
      <c r="T1681" s="18">
        <f>IF(G1681&lt;=0,0,IF(G1681&lt;=12000,G1681,IF(G1681&lt;=32000,ROUNDUP(G1681/2,0)+6000,IF(G1681&lt;=56000,ROUNDUP(G1681/4,0)+14000,28000))))</f>
        <v/>
      </c>
      <c r="U1681" s="18">
        <f>IF(I1681&lt;=0,IF(H1681&lt;=0,0,IF(H1681&lt;=12000,H1681,IF(H1681&lt;=32000,ROUNDUP(H1681/2,0)+6000,IF(H1681&lt;=56000,ROUNDUP(H1681/4,0)+14000,28000)))),IF(H1681&lt;=0,IF(I1681&lt;=0,0,IF(I1681&lt;=15000,I1681,IF(I1681&lt;=40000,ROUNDUP(I1681/2,0)+7500,IF(I1681&lt;=70000,ROUNDUP(I1681/4,0)+17500,35000)))),MAX(IF(I1681&lt;=0,0,IF(I1681&lt;=15000,I1681,IF(I1681&lt;=40000,ROUNDUP(I1681/2,0)+7500,IF(I1681&lt;=70000,ROUNDUP(I1681/4,0)+17500,35000)))),MIN(IF(H1681&lt;=0,0,IF(H1681&lt;=12000,H1681,IF(H1681&lt;=32000,ROUNDUP(H1681/2,0)+6000,IF(H1681&lt;=56000,ROUNDUP(H1681/4,0)+14000,28000))))+IF(I1681&lt;=0,0,IF(I1681&lt;=15000,I1681,IF(I1681&lt;=40000,ROUNDUP(I1681/2,0)+7500,IF(I1681&lt;=70000,ROUNDUP(I1681/4,0)+17500,35000)))),28000))))</f>
        <v/>
      </c>
      <c r="V1681" s="18">
        <f>MIN(70000,S1681+T1681+U1681)</f>
        <v/>
      </c>
      <c r="W1681" s="18">
        <f>MAX(0,ROUNDDOWN(M1681-J1681-N1681-K1681-0,-3))</f>
        <v/>
      </c>
      <c r="X1681" s="18">
        <f>MAX(0,ROUNDDOWN(M1681-J1681-N1681-K1681-R1681,-3))</f>
        <v/>
      </c>
      <c r="Y1681" s="18">
        <f>IF(W1681&lt;=0,0,ROUNDDOWN((W1681*LOOKUP(W1681,{0,1950001,3300001,6950001,9000001,18000001,40000001},{0.05,0.1,0.2,0.23,0.33,0.4,0.45})-LOOKUP(W1681,{0,1950001,3300001,6950001,9000001,18000001,40000001},{0,97500,427500,636000,1536000,2796000,4796000}))*1.021,-2))</f>
        <v/>
      </c>
      <c r="Z1681" s="18">
        <f>IF(X1681&lt;=0,0,ROUNDDOWN((X1681*LOOKUP(X1681,{0,1950001,3300001,6950001,9000001,18000001,40000001},{0.05,0.1,0.2,0.23,0.33,0.4,0.45})-LOOKUP(X1681,{0,1950001,3300001,6950001,9000001,18000001,40000001},{0,97500,427500,636000,1536000,2796000,4796000}))*1.021,-2))</f>
        <v/>
      </c>
      <c r="AA1681" s="18">
        <f>MAX(0,ROUNDDOWN(M1681-J1681-430000-L1681-0,-3))</f>
        <v/>
      </c>
      <c r="AB1681" s="18">
        <f>MAX(0,ROUNDDOWN(M1681-J1681-430000-L1681-V1681,-3))</f>
        <v/>
      </c>
      <c r="AC1681" s="18">
        <f>IF(M1681&lt;=450000,0,MAX(0,ROUNDDOWN(AA1681*0.06-MIN(50000,AA1681)*0.03,-2))+MAX(0,ROUNDDOWN(AA1681*0.04-MIN(50000,AA1681)*0.02,-2)))</f>
        <v/>
      </c>
      <c r="AD1681" s="18">
        <f>IF(M1681&lt;=450000,0,MAX(0,ROUNDDOWN(AB1681*0.06-MIN(50000,AB1681)*0.03,-2))+MAX(0,ROUNDDOWN(AB1681*0.04-MIN(50000,AB1681)*0.02,-2)))</f>
        <v/>
      </c>
      <c r="AE1681" s="18">
        <f>Y1681-Z1681</f>
        <v/>
      </c>
      <c r="AF1681" s="18">
        <f>AC1681-AD1681</f>
        <v/>
      </c>
      <c r="AG1681" s="18">
        <f>AE1681+AF1681</f>
        <v/>
      </c>
      <c r="AH1681" s="20">
        <f>IF(W1681&lt;=0,0,LOOKUP(W1681,{0,1950001,3300001,6950001,9000001,18000001,40000001},{0.05,0.1,0.2,0.23,0.33,0.4,0.45}))</f>
        <v/>
      </c>
    </row>
    <row r="1682">
      <c r="A1682" t="inlineStr">
        <is>
          <t>1万円刻み 特例あり一般12万円</t>
        </is>
      </c>
      <c r="B1682" s="18">
        <f>'4_1万円刻み'!$A$534</f>
        <v/>
      </c>
      <c r="C1682" s="19" t="n">
        <v>2026</v>
      </c>
      <c r="D1682" t="inlineStr">
        <is>
          <t>はい</t>
        </is>
      </c>
      <c r="E1682" s="18" t="n">
        <v>120000</v>
      </c>
      <c r="F1682" s="18" t="n">
        <v>0</v>
      </c>
      <c r="G1682" s="18" t="n">
        <v>0</v>
      </c>
      <c r="H1682" s="18" t="n">
        <v>0</v>
      </c>
      <c r="I1682" s="18" t="n">
        <v>0</v>
      </c>
      <c r="J1682" s="18">
        <f>ROUND(MIN(B1682/12,650000)*12*0.0915+MIN(B1682/12,1390000)*12*(0.0504+0)+B1682*0.005,0)</f>
        <v/>
      </c>
      <c r="K1682" s="18" t="n">
        <v>0</v>
      </c>
      <c r="L1682" s="18" t="n">
        <v>0</v>
      </c>
      <c r="M1682" s="18">
        <f>ROUND(IF(C1682&gt;=2026,IF(B1682&lt;741000,0,IF(B1682&lt;2191000,B1682-740000,IF(B1682&lt;2193000,1451000,IF(B1682&lt;2196000,1453000,IF(B1682&lt;2200000,1456000,IF(B1682&lt;3600000,ROUNDDOWN(B1682/4,-3)*2.8-80000,IF(B1682&lt;6600000,ROUNDDOWN(B1682/4,-3)*3.2-440000,IF(B1682&lt;8500000,ROUNDDOWN(B1682*0.9,0)-1100000,B1682-1950000)))))))),IF(B1682&lt;651000,0,IF(B1682&lt;1900000,B1682-650000,IF(B1682&lt;3600000,ROUNDDOWN(B1682/4,-3)*2.8-80000,IF(B1682&lt;6600000,ROUNDDOWN(B1682/4,-3)*3.2-440000,IF(B1682&lt;8500000,ROUNDDOWN(B1682*0.9,0)-1100000,B1682-1950000)))))),0)</f>
        <v/>
      </c>
      <c r="N1682" s="18">
        <f>IF(M1682&gt;23500000,NA(),IF(C1682&gt;=2026,IF(M1682&lt;=4890000,1040000,IF(M1682&lt;=6550000,670000,620000)),IF(M1682&lt;=1320000,950000,IF(M1682&lt;=3360000,880000,IF(M1682&lt;=4890000,680000,IF(M1682&lt;=6550000,630000,580000))))))</f>
        <v/>
      </c>
      <c r="O1682" s="18">
        <f>IF(F1682&lt;=0,IF(AND(D1682="はい",C1682&gt;=2026,C1682&lt;=2027),IF(E1682&lt;=0,0,IF(E1682&lt;=30000,E1682,IF(E1682&lt;=60000,ROUNDUP(E1682/2,0)+15000,IF(E1682&lt;=120000,ROUNDUP(E1682/4,0)+30000,60000)))),IF(E1682&lt;=0,0,IF(E1682&lt;=20000,E1682,IF(E1682&lt;=40000,ROUNDUP(E1682/2,0)+10000,IF(E1682&lt;=80000,ROUNDUP(E1682/4,0)+20000,40000))))),IF(E1682&lt;=0,IF(F1682&lt;=0,0,IF(F1682&lt;=25000,F1682,IF(F1682&lt;=50000,ROUNDUP(F1682/2,0)+12500,IF(F1682&lt;=100000,ROUNDUP(F1682/4,0)+25000,50000)))),MAX(IF(F1682&lt;=0,0,IF(F1682&lt;=25000,F1682,IF(F1682&lt;=50000,ROUNDUP(F1682/2,0)+12500,IF(F1682&lt;=100000,ROUNDUP(F1682/4,0)+25000,50000)))),MIN(IF(AND(D1682="はい",C1682&gt;=2026,C1682&lt;=2027),IF(E1682&lt;=0,0,IF(E1682&lt;=30000,E1682,IF(E1682&lt;=60000,ROUNDUP(E1682/2,0)+15000,IF(E1682&lt;=120000,ROUNDUP(E1682/4,0)+30000,60000)))),IF(E1682&lt;=0,0,IF(E1682&lt;=20000,E1682,IF(E1682&lt;=40000,ROUNDUP(E1682/2,0)+10000,IF(E1682&lt;=80000,ROUNDUP(E1682/4,0)+20000,40000)))))+IF(F1682&lt;=0,0,IF(F1682&lt;=25000,F1682,IF(F1682&lt;=50000,ROUNDUP(F1682/2,0)+12500,IF(F1682&lt;=100000,ROUNDUP(F1682/4,0)+25000,50000)))),IF(AND(D1682="はい",C1682&gt;=2026,C1682&lt;=2027),60000,40000)))))</f>
        <v/>
      </c>
      <c r="P1682" s="18">
        <f>IF(G1682&lt;=0,0,IF(G1682&lt;=20000,G1682,IF(G1682&lt;=40000,ROUNDUP(G1682/2,0)+10000,IF(G1682&lt;=80000,ROUNDUP(G1682/4,0)+20000,40000))))</f>
        <v/>
      </c>
      <c r="Q1682" s="18">
        <f>IF(I1682&lt;=0,IF(H1682&lt;=0,0,IF(H1682&lt;=20000,H1682,IF(H1682&lt;=40000,ROUNDUP(H1682/2,0)+10000,IF(H1682&lt;=80000,ROUNDUP(H1682/4,0)+20000,40000)))),IF(H1682&lt;=0,IF(I1682&lt;=0,0,IF(I1682&lt;=25000,I1682,IF(I1682&lt;=50000,ROUNDUP(I1682/2,0)+12500,IF(I1682&lt;=100000,ROUNDUP(I1682/4,0)+25000,50000)))),MAX(IF(I1682&lt;=0,0,IF(I1682&lt;=25000,I1682,IF(I1682&lt;=50000,ROUNDUP(I1682/2,0)+12500,IF(I1682&lt;=100000,ROUNDUP(I1682/4,0)+25000,50000)))),MIN(IF(H1682&lt;=0,0,IF(H1682&lt;=20000,H1682,IF(H1682&lt;=40000,ROUNDUP(H1682/2,0)+10000,IF(H1682&lt;=80000,ROUNDUP(H1682/4,0)+20000,40000))))+IF(I1682&lt;=0,0,IF(I1682&lt;=25000,I1682,IF(I1682&lt;=50000,ROUNDUP(I1682/2,0)+12500,IF(I1682&lt;=100000,ROUNDUP(I1682/4,0)+25000,50000)))),40000))))</f>
        <v/>
      </c>
      <c r="R1682" s="18">
        <f>MIN(120000,O1682+P1682+Q1682)</f>
        <v/>
      </c>
      <c r="S1682" s="18">
        <f>IF(F1682&lt;=0,IF(E1682&lt;=0,0,IF(E1682&lt;=12000,E1682,IF(E1682&lt;=32000,ROUNDUP(E1682/2,0)+6000,IF(E1682&lt;=56000,ROUNDUP(E1682/4,0)+14000,28000)))),IF(E1682&lt;=0,IF(F1682&lt;=0,0,IF(F1682&lt;=15000,F1682,IF(F1682&lt;=40000,ROUNDUP(F1682/2,0)+7500,IF(F1682&lt;=70000,ROUNDUP(F1682/4,0)+17500,35000)))),MAX(IF(F1682&lt;=0,0,IF(F1682&lt;=15000,F1682,IF(F1682&lt;=40000,ROUNDUP(F1682/2,0)+7500,IF(F1682&lt;=70000,ROUNDUP(F1682/4,0)+17500,35000)))),MIN(IF(E1682&lt;=0,0,IF(E1682&lt;=12000,E1682,IF(E1682&lt;=32000,ROUNDUP(E1682/2,0)+6000,IF(E1682&lt;=56000,ROUNDUP(E1682/4,0)+14000,28000))))+IF(F1682&lt;=0,0,IF(F1682&lt;=15000,F1682,IF(F1682&lt;=40000,ROUNDUP(F1682/2,0)+7500,IF(F1682&lt;=70000,ROUNDUP(F1682/4,0)+17500,35000)))),28000))))</f>
        <v/>
      </c>
      <c r="T1682" s="18">
        <f>IF(G1682&lt;=0,0,IF(G1682&lt;=12000,G1682,IF(G1682&lt;=32000,ROUNDUP(G1682/2,0)+6000,IF(G1682&lt;=56000,ROUNDUP(G1682/4,0)+14000,28000))))</f>
        <v/>
      </c>
      <c r="U1682" s="18">
        <f>IF(I1682&lt;=0,IF(H1682&lt;=0,0,IF(H1682&lt;=12000,H1682,IF(H1682&lt;=32000,ROUNDUP(H1682/2,0)+6000,IF(H1682&lt;=56000,ROUNDUP(H1682/4,0)+14000,28000)))),IF(H1682&lt;=0,IF(I1682&lt;=0,0,IF(I1682&lt;=15000,I1682,IF(I1682&lt;=40000,ROUNDUP(I1682/2,0)+7500,IF(I1682&lt;=70000,ROUNDUP(I1682/4,0)+17500,35000)))),MAX(IF(I1682&lt;=0,0,IF(I1682&lt;=15000,I1682,IF(I1682&lt;=40000,ROUNDUP(I1682/2,0)+7500,IF(I1682&lt;=70000,ROUNDUP(I1682/4,0)+17500,35000)))),MIN(IF(H1682&lt;=0,0,IF(H1682&lt;=12000,H1682,IF(H1682&lt;=32000,ROUNDUP(H1682/2,0)+6000,IF(H1682&lt;=56000,ROUNDUP(H1682/4,0)+14000,28000))))+IF(I1682&lt;=0,0,IF(I1682&lt;=15000,I1682,IF(I1682&lt;=40000,ROUNDUP(I1682/2,0)+7500,IF(I1682&lt;=70000,ROUNDUP(I1682/4,0)+17500,35000)))),28000))))</f>
        <v/>
      </c>
      <c r="V1682" s="18">
        <f>MIN(70000,S1682+T1682+U1682)</f>
        <v/>
      </c>
      <c r="W1682" s="18">
        <f>MAX(0,ROUNDDOWN(M1682-J1682-N1682-K1682-0,-3))</f>
        <v/>
      </c>
      <c r="X1682" s="18">
        <f>MAX(0,ROUNDDOWN(M1682-J1682-N1682-K1682-R1682,-3))</f>
        <v/>
      </c>
      <c r="Y1682" s="18">
        <f>IF(W1682&lt;=0,0,ROUNDDOWN((W1682*LOOKUP(W1682,{0,1950001,3300001,6950001,9000001,18000001,40000001},{0.05,0.1,0.2,0.23,0.33,0.4,0.45})-LOOKUP(W1682,{0,1950001,3300001,6950001,9000001,18000001,40000001},{0,97500,427500,636000,1536000,2796000,4796000}))*1.021,-2))</f>
        <v/>
      </c>
      <c r="Z1682" s="18">
        <f>IF(X1682&lt;=0,0,ROUNDDOWN((X1682*LOOKUP(X1682,{0,1950001,3300001,6950001,9000001,18000001,40000001},{0.05,0.1,0.2,0.23,0.33,0.4,0.45})-LOOKUP(X1682,{0,1950001,3300001,6950001,9000001,18000001,40000001},{0,97500,427500,636000,1536000,2796000,4796000}))*1.021,-2))</f>
        <v/>
      </c>
      <c r="AA1682" s="18">
        <f>MAX(0,ROUNDDOWN(M1682-J1682-430000-L1682-0,-3))</f>
        <v/>
      </c>
      <c r="AB1682" s="18">
        <f>MAX(0,ROUNDDOWN(M1682-J1682-430000-L1682-V1682,-3))</f>
        <v/>
      </c>
      <c r="AC1682" s="18">
        <f>IF(M1682&lt;=450000,0,MAX(0,ROUNDDOWN(AA1682*0.06-MIN(50000,AA1682)*0.03,-2))+MAX(0,ROUNDDOWN(AA1682*0.04-MIN(50000,AA1682)*0.02,-2)))</f>
        <v/>
      </c>
      <c r="AD1682" s="18">
        <f>IF(M1682&lt;=450000,0,MAX(0,ROUNDDOWN(AB1682*0.06-MIN(50000,AB1682)*0.03,-2))+MAX(0,ROUNDDOWN(AB1682*0.04-MIN(50000,AB1682)*0.02,-2)))</f>
        <v/>
      </c>
      <c r="AE1682" s="18">
        <f>Y1682-Z1682</f>
        <v/>
      </c>
      <c r="AF1682" s="18">
        <f>AC1682-AD1682</f>
        <v/>
      </c>
      <c r="AG1682" s="18">
        <f>AE1682+AF1682</f>
        <v/>
      </c>
      <c r="AH1682" s="20">
        <f>IF(W1682&lt;=0,0,LOOKUP(W1682,{0,1950001,3300001,6950001,9000001,18000001,40000001},{0.05,0.1,0.2,0.23,0.33,0.4,0.45}))</f>
        <v/>
      </c>
    </row>
    <row r="1683">
      <c r="A1683" t="inlineStr">
        <is>
          <t>1万円刻み 3区分8万円ずつ</t>
        </is>
      </c>
      <c r="B1683" s="18">
        <f>'4_1万円刻み'!$A$535</f>
        <v/>
      </c>
      <c r="C1683" s="19" t="n">
        <v>2026</v>
      </c>
      <c r="D1683" t="inlineStr">
        <is>
          <t>いいえ</t>
        </is>
      </c>
      <c r="E1683" s="18" t="n">
        <v>80000</v>
      </c>
      <c r="F1683" s="18" t="n">
        <v>0</v>
      </c>
      <c r="G1683" s="18" t="n">
        <v>80000</v>
      </c>
      <c r="H1683" s="18" t="n">
        <v>80000</v>
      </c>
      <c r="I1683" s="18" t="n">
        <v>0</v>
      </c>
      <c r="J1683" s="18">
        <f>ROUND(MIN(B1683/12,650000)*12*0.0915+MIN(B1683/12,1390000)*12*(0.0504+0)+B1683*0.005,0)</f>
        <v/>
      </c>
      <c r="K1683" s="18" t="n">
        <v>0</v>
      </c>
      <c r="L1683" s="18" t="n">
        <v>0</v>
      </c>
      <c r="M1683" s="18">
        <f>ROUND(IF(C1683&gt;=2026,IF(B1683&lt;741000,0,IF(B1683&lt;2191000,B1683-740000,IF(B1683&lt;2193000,1451000,IF(B1683&lt;2196000,1453000,IF(B1683&lt;2200000,1456000,IF(B1683&lt;3600000,ROUNDDOWN(B1683/4,-3)*2.8-80000,IF(B1683&lt;6600000,ROUNDDOWN(B1683/4,-3)*3.2-440000,IF(B1683&lt;8500000,ROUNDDOWN(B1683*0.9,0)-1100000,B1683-1950000)))))))),IF(B1683&lt;651000,0,IF(B1683&lt;1900000,B1683-650000,IF(B1683&lt;3600000,ROUNDDOWN(B1683/4,-3)*2.8-80000,IF(B1683&lt;6600000,ROUNDDOWN(B1683/4,-3)*3.2-440000,IF(B1683&lt;8500000,ROUNDDOWN(B1683*0.9,0)-1100000,B1683-1950000)))))),0)</f>
        <v/>
      </c>
      <c r="N1683" s="18">
        <f>IF(M1683&gt;23500000,NA(),IF(C1683&gt;=2026,IF(M1683&lt;=4890000,1040000,IF(M1683&lt;=6550000,670000,620000)),IF(M1683&lt;=1320000,950000,IF(M1683&lt;=3360000,880000,IF(M1683&lt;=4890000,680000,IF(M1683&lt;=6550000,630000,580000))))))</f>
        <v/>
      </c>
      <c r="O1683" s="18">
        <f>IF(F1683&lt;=0,IF(AND(D1683="はい",C1683&gt;=2026,C1683&lt;=2027),IF(E1683&lt;=0,0,IF(E1683&lt;=30000,E1683,IF(E1683&lt;=60000,ROUNDUP(E1683/2,0)+15000,IF(E1683&lt;=120000,ROUNDUP(E1683/4,0)+30000,60000)))),IF(E1683&lt;=0,0,IF(E1683&lt;=20000,E1683,IF(E1683&lt;=40000,ROUNDUP(E1683/2,0)+10000,IF(E1683&lt;=80000,ROUNDUP(E1683/4,0)+20000,40000))))),IF(E1683&lt;=0,IF(F1683&lt;=0,0,IF(F1683&lt;=25000,F1683,IF(F1683&lt;=50000,ROUNDUP(F1683/2,0)+12500,IF(F1683&lt;=100000,ROUNDUP(F1683/4,0)+25000,50000)))),MAX(IF(F1683&lt;=0,0,IF(F1683&lt;=25000,F1683,IF(F1683&lt;=50000,ROUNDUP(F1683/2,0)+12500,IF(F1683&lt;=100000,ROUNDUP(F1683/4,0)+25000,50000)))),MIN(IF(AND(D1683="はい",C1683&gt;=2026,C1683&lt;=2027),IF(E1683&lt;=0,0,IF(E1683&lt;=30000,E1683,IF(E1683&lt;=60000,ROUNDUP(E1683/2,0)+15000,IF(E1683&lt;=120000,ROUNDUP(E1683/4,0)+30000,60000)))),IF(E1683&lt;=0,0,IF(E1683&lt;=20000,E1683,IF(E1683&lt;=40000,ROUNDUP(E1683/2,0)+10000,IF(E1683&lt;=80000,ROUNDUP(E1683/4,0)+20000,40000)))))+IF(F1683&lt;=0,0,IF(F1683&lt;=25000,F1683,IF(F1683&lt;=50000,ROUNDUP(F1683/2,0)+12500,IF(F1683&lt;=100000,ROUNDUP(F1683/4,0)+25000,50000)))),IF(AND(D1683="はい",C1683&gt;=2026,C1683&lt;=2027),60000,40000)))))</f>
        <v/>
      </c>
      <c r="P1683" s="18">
        <f>IF(G1683&lt;=0,0,IF(G1683&lt;=20000,G1683,IF(G1683&lt;=40000,ROUNDUP(G1683/2,0)+10000,IF(G1683&lt;=80000,ROUNDUP(G1683/4,0)+20000,40000))))</f>
        <v/>
      </c>
      <c r="Q1683" s="18">
        <f>IF(I1683&lt;=0,IF(H1683&lt;=0,0,IF(H1683&lt;=20000,H1683,IF(H1683&lt;=40000,ROUNDUP(H1683/2,0)+10000,IF(H1683&lt;=80000,ROUNDUP(H1683/4,0)+20000,40000)))),IF(H1683&lt;=0,IF(I1683&lt;=0,0,IF(I1683&lt;=25000,I1683,IF(I1683&lt;=50000,ROUNDUP(I1683/2,0)+12500,IF(I1683&lt;=100000,ROUNDUP(I1683/4,0)+25000,50000)))),MAX(IF(I1683&lt;=0,0,IF(I1683&lt;=25000,I1683,IF(I1683&lt;=50000,ROUNDUP(I1683/2,0)+12500,IF(I1683&lt;=100000,ROUNDUP(I1683/4,0)+25000,50000)))),MIN(IF(H1683&lt;=0,0,IF(H1683&lt;=20000,H1683,IF(H1683&lt;=40000,ROUNDUP(H1683/2,0)+10000,IF(H1683&lt;=80000,ROUNDUP(H1683/4,0)+20000,40000))))+IF(I1683&lt;=0,0,IF(I1683&lt;=25000,I1683,IF(I1683&lt;=50000,ROUNDUP(I1683/2,0)+12500,IF(I1683&lt;=100000,ROUNDUP(I1683/4,0)+25000,50000)))),40000))))</f>
        <v/>
      </c>
      <c r="R1683" s="18">
        <f>MIN(120000,O1683+P1683+Q1683)</f>
        <v/>
      </c>
      <c r="S1683" s="18">
        <f>IF(F1683&lt;=0,IF(E1683&lt;=0,0,IF(E1683&lt;=12000,E1683,IF(E1683&lt;=32000,ROUNDUP(E1683/2,0)+6000,IF(E1683&lt;=56000,ROUNDUP(E1683/4,0)+14000,28000)))),IF(E1683&lt;=0,IF(F1683&lt;=0,0,IF(F1683&lt;=15000,F1683,IF(F1683&lt;=40000,ROUNDUP(F1683/2,0)+7500,IF(F1683&lt;=70000,ROUNDUP(F1683/4,0)+17500,35000)))),MAX(IF(F1683&lt;=0,0,IF(F1683&lt;=15000,F1683,IF(F1683&lt;=40000,ROUNDUP(F1683/2,0)+7500,IF(F1683&lt;=70000,ROUNDUP(F1683/4,0)+17500,35000)))),MIN(IF(E1683&lt;=0,0,IF(E1683&lt;=12000,E1683,IF(E1683&lt;=32000,ROUNDUP(E1683/2,0)+6000,IF(E1683&lt;=56000,ROUNDUP(E1683/4,0)+14000,28000))))+IF(F1683&lt;=0,0,IF(F1683&lt;=15000,F1683,IF(F1683&lt;=40000,ROUNDUP(F1683/2,0)+7500,IF(F1683&lt;=70000,ROUNDUP(F1683/4,0)+17500,35000)))),28000))))</f>
        <v/>
      </c>
      <c r="T1683" s="18">
        <f>IF(G1683&lt;=0,0,IF(G1683&lt;=12000,G1683,IF(G1683&lt;=32000,ROUNDUP(G1683/2,0)+6000,IF(G1683&lt;=56000,ROUNDUP(G1683/4,0)+14000,28000))))</f>
        <v/>
      </c>
      <c r="U1683" s="18">
        <f>IF(I1683&lt;=0,IF(H1683&lt;=0,0,IF(H1683&lt;=12000,H1683,IF(H1683&lt;=32000,ROUNDUP(H1683/2,0)+6000,IF(H1683&lt;=56000,ROUNDUP(H1683/4,0)+14000,28000)))),IF(H1683&lt;=0,IF(I1683&lt;=0,0,IF(I1683&lt;=15000,I1683,IF(I1683&lt;=40000,ROUNDUP(I1683/2,0)+7500,IF(I1683&lt;=70000,ROUNDUP(I1683/4,0)+17500,35000)))),MAX(IF(I1683&lt;=0,0,IF(I1683&lt;=15000,I1683,IF(I1683&lt;=40000,ROUNDUP(I1683/2,0)+7500,IF(I1683&lt;=70000,ROUNDUP(I1683/4,0)+17500,35000)))),MIN(IF(H1683&lt;=0,0,IF(H1683&lt;=12000,H1683,IF(H1683&lt;=32000,ROUNDUP(H1683/2,0)+6000,IF(H1683&lt;=56000,ROUNDUP(H1683/4,0)+14000,28000))))+IF(I1683&lt;=0,0,IF(I1683&lt;=15000,I1683,IF(I1683&lt;=40000,ROUNDUP(I1683/2,0)+7500,IF(I1683&lt;=70000,ROUNDUP(I1683/4,0)+17500,35000)))),28000))))</f>
        <v/>
      </c>
      <c r="V1683" s="18">
        <f>MIN(70000,S1683+T1683+U1683)</f>
        <v/>
      </c>
      <c r="W1683" s="18">
        <f>MAX(0,ROUNDDOWN(M1683-J1683-N1683-K1683-0,-3))</f>
        <v/>
      </c>
      <c r="X1683" s="18">
        <f>MAX(0,ROUNDDOWN(M1683-J1683-N1683-K1683-R1683,-3))</f>
        <v/>
      </c>
      <c r="Y1683" s="18">
        <f>IF(W1683&lt;=0,0,ROUNDDOWN((W1683*LOOKUP(W1683,{0,1950001,3300001,6950001,9000001,18000001,40000001},{0.05,0.1,0.2,0.23,0.33,0.4,0.45})-LOOKUP(W1683,{0,1950001,3300001,6950001,9000001,18000001,40000001},{0,97500,427500,636000,1536000,2796000,4796000}))*1.021,-2))</f>
        <v/>
      </c>
      <c r="Z1683" s="18">
        <f>IF(X1683&lt;=0,0,ROUNDDOWN((X1683*LOOKUP(X1683,{0,1950001,3300001,6950001,9000001,18000001,40000001},{0.05,0.1,0.2,0.23,0.33,0.4,0.45})-LOOKUP(X1683,{0,1950001,3300001,6950001,9000001,18000001,40000001},{0,97500,427500,636000,1536000,2796000,4796000}))*1.021,-2))</f>
        <v/>
      </c>
      <c r="AA1683" s="18">
        <f>MAX(0,ROUNDDOWN(M1683-J1683-430000-L1683-0,-3))</f>
        <v/>
      </c>
      <c r="AB1683" s="18">
        <f>MAX(0,ROUNDDOWN(M1683-J1683-430000-L1683-V1683,-3))</f>
        <v/>
      </c>
      <c r="AC1683" s="18">
        <f>IF(M1683&lt;=450000,0,MAX(0,ROUNDDOWN(AA1683*0.06-MIN(50000,AA1683)*0.03,-2))+MAX(0,ROUNDDOWN(AA1683*0.04-MIN(50000,AA1683)*0.02,-2)))</f>
        <v/>
      </c>
      <c r="AD1683" s="18">
        <f>IF(M1683&lt;=450000,0,MAX(0,ROUNDDOWN(AB1683*0.06-MIN(50000,AB1683)*0.03,-2))+MAX(0,ROUNDDOWN(AB1683*0.04-MIN(50000,AB1683)*0.02,-2)))</f>
        <v/>
      </c>
      <c r="AE1683" s="18">
        <f>Y1683-Z1683</f>
        <v/>
      </c>
      <c r="AF1683" s="18">
        <f>AC1683-AD1683</f>
        <v/>
      </c>
      <c r="AG1683" s="18">
        <f>AE1683+AF1683</f>
        <v/>
      </c>
      <c r="AH1683" s="20">
        <f>IF(W1683&lt;=0,0,LOOKUP(W1683,{0,1950001,3300001,6950001,9000001,18000001,40000001},{0.05,0.1,0.2,0.23,0.33,0.4,0.45}))</f>
        <v/>
      </c>
    </row>
    <row r="1684">
      <c r="A1684" t="inlineStr">
        <is>
          <t>1万円刻み 一般8万円</t>
        </is>
      </c>
      <c r="B1684" s="18">
        <f>'4_1万円刻み'!$A$535</f>
        <v/>
      </c>
      <c r="C1684" s="19" t="n">
        <v>2026</v>
      </c>
      <c r="D1684" t="inlineStr">
        <is>
          <t>いいえ</t>
        </is>
      </c>
      <c r="E1684" s="18" t="n">
        <v>80000</v>
      </c>
      <c r="F1684" s="18" t="n">
        <v>0</v>
      </c>
      <c r="G1684" s="18" t="n">
        <v>0</v>
      </c>
      <c r="H1684" s="18" t="n">
        <v>0</v>
      </c>
      <c r="I1684" s="18" t="n">
        <v>0</v>
      </c>
      <c r="J1684" s="18">
        <f>ROUND(MIN(B1684/12,650000)*12*0.0915+MIN(B1684/12,1390000)*12*(0.0504+0)+B1684*0.005,0)</f>
        <v/>
      </c>
      <c r="K1684" s="18" t="n">
        <v>0</v>
      </c>
      <c r="L1684" s="18" t="n">
        <v>0</v>
      </c>
      <c r="M1684" s="18">
        <f>ROUND(IF(C1684&gt;=2026,IF(B1684&lt;741000,0,IF(B1684&lt;2191000,B1684-740000,IF(B1684&lt;2193000,1451000,IF(B1684&lt;2196000,1453000,IF(B1684&lt;2200000,1456000,IF(B1684&lt;3600000,ROUNDDOWN(B1684/4,-3)*2.8-80000,IF(B1684&lt;6600000,ROUNDDOWN(B1684/4,-3)*3.2-440000,IF(B1684&lt;8500000,ROUNDDOWN(B1684*0.9,0)-1100000,B1684-1950000)))))))),IF(B1684&lt;651000,0,IF(B1684&lt;1900000,B1684-650000,IF(B1684&lt;3600000,ROUNDDOWN(B1684/4,-3)*2.8-80000,IF(B1684&lt;6600000,ROUNDDOWN(B1684/4,-3)*3.2-440000,IF(B1684&lt;8500000,ROUNDDOWN(B1684*0.9,0)-1100000,B1684-1950000)))))),0)</f>
        <v/>
      </c>
      <c r="N1684" s="18">
        <f>IF(M1684&gt;23500000,NA(),IF(C1684&gt;=2026,IF(M1684&lt;=4890000,1040000,IF(M1684&lt;=6550000,670000,620000)),IF(M1684&lt;=1320000,950000,IF(M1684&lt;=3360000,880000,IF(M1684&lt;=4890000,680000,IF(M1684&lt;=6550000,630000,580000))))))</f>
        <v/>
      </c>
      <c r="O1684" s="18">
        <f>IF(F1684&lt;=0,IF(AND(D1684="はい",C1684&gt;=2026,C1684&lt;=2027),IF(E1684&lt;=0,0,IF(E1684&lt;=30000,E1684,IF(E1684&lt;=60000,ROUNDUP(E1684/2,0)+15000,IF(E1684&lt;=120000,ROUNDUP(E1684/4,0)+30000,60000)))),IF(E1684&lt;=0,0,IF(E1684&lt;=20000,E1684,IF(E1684&lt;=40000,ROUNDUP(E1684/2,0)+10000,IF(E1684&lt;=80000,ROUNDUP(E1684/4,0)+20000,40000))))),IF(E1684&lt;=0,IF(F1684&lt;=0,0,IF(F1684&lt;=25000,F1684,IF(F1684&lt;=50000,ROUNDUP(F1684/2,0)+12500,IF(F1684&lt;=100000,ROUNDUP(F1684/4,0)+25000,50000)))),MAX(IF(F1684&lt;=0,0,IF(F1684&lt;=25000,F1684,IF(F1684&lt;=50000,ROUNDUP(F1684/2,0)+12500,IF(F1684&lt;=100000,ROUNDUP(F1684/4,0)+25000,50000)))),MIN(IF(AND(D1684="はい",C1684&gt;=2026,C1684&lt;=2027),IF(E1684&lt;=0,0,IF(E1684&lt;=30000,E1684,IF(E1684&lt;=60000,ROUNDUP(E1684/2,0)+15000,IF(E1684&lt;=120000,ROUNDUP(E1684/4,0)+30000,60000)))),IF(E1684&lt;=0,0,IF(E1684&lt;=20000,E1684,IF(E1684&lt;=40000,ROUNDUP(E1684/2,0)+10000,IF(E1684&lt;=80000,ROUNDUP(E1684/4,0)+20000,40000)))))+IF(F1684&lt;=0,0,IF(F1684&lt;=25000,F1684,IF(F1684&lt;=50000,ROUNDUP(F1684/2,0)+12500,IF(F1684&lt;=100000,ROUNDUP(F1684/4,0)+25000,50000)))),IF(AND(D1684="はい",C1684&gt;=2026,C1684&lt;=2027),60000,40000)))))</f>
        <v/>
      </c>
      <c r="P1684" s="18">
        <f>IF(G1684&lt;=0,0,IF(G1684&lt;=20000,G1684,IF(G1684&lt;=40000,ROUNDUP(G1684/2,0)+10000,IF(G1684&lt;=80000,ROUNDUP(G1684/4,0)+20000,40000))))</f>
        <v/>
      </c>
      <c r="Q1684" s="18">
        <f>IF(I1684&lt;=0,IF(H1684&lt;=0,0,IF(H1684&lt;=20000,H1684,IF(H1684&lt;=40000,ROUNDUP(H1684/2,0)+10000,IF(H1684&lt;=80000,ROUNDUP(H1684/4,0)+20000,40000)))),IF(H1684&lt;=0,IF(I1684&lt;=0,0,IF(I1684&lt;=25000,I1684,IF(I1684&lt;=50000,ROUNDUP(I1684/2,0)+12500,IF(I1684&lt;=100000,ROUNDUP(I1684/4,0)+25000,50000)))),MAX(IF(I1684&lt;=0,0,IF(I1684&lt;=25000,I1684,IF(I1684&lt;=50000,ROUNDUP(I1684/2,0)+12500,IF(I1684&lt;=100000,ROUNDUP(I1684/4,0)+25000,50000)))),MIN(IF(H1684&lt;=0,0,IF(H1684&lt;=20000,H1684,IF(H1684&lt;=40000,ROUNDUP(H1684/2,0)+10000,IF(H1684&lt;=80000,ROUNDUP(H1684/4,0)+20000,40000))))+IF(I1684&lt;=0,0,IF(I1684&lt;=25000,I1684,IF(I1684&lt;=50000,ROUNDUP(I1684/2,0)+12500,IF(I1684&lt;=100000,ROUNDUP(I1684/4,0)+25000,50000)))),40000))))</f>
        <v/>
      </c>
      <c r="R1684" s="18">
        <f>MIN(120000,O1684+P1684+Q1684)</f>
        <v/>
      </c>
      <c r="S1684" s="18">
        <f>IF(F1684&lt;=0,IF(E1684&lt;=0,0,IF(E1684&lt;=12000,E1684,IF(E1684&lt;=32000,ROUNDUP(E1684/2,0)+6000,IF(E1684&lt;=56000,ROUNDUP(E1684/4,0)+14000,28000)))),IF(E1684&lt;=0,IF(F1684&lt;=0,0,IF(F1684&lt;=15000,F1684,IF(F1684&lt;=40000,ROUNDUP(F1684/2,0)+7500,IF(F1684&lt;=70000,ROUNDUP(F1684/4,0)+17500,35000)))),MAX(IF(F1684&lt;=0,0,IF(F1684&lt;=15000,F1684,IF(F1684&lt;=40000,ROUNDUP(F1684/2,0)+7500,IF(F1684&lt;=70000,ROUNDUP(F1684/4,0)+17500,35000)))),MIN(IF(E1684&lt;=0,0,IF(E1684&lt;=12000,E1684,IF(E1684&lt;=32000,ROUNDUP(E1684/2,0)+6000,IF(E1684&lt;=56000,ROUNDUP(E1684/4,0)+14000,28000))))+IF(F1684&lt;=0,0,IF(F1684&lt;=15000,F1684,IF(F1684&lt;=40000,ROUNDUP(F1684/2,0)+7500,IF(F1684&lt;=70000,ROUNDUP(F1684/4,0)+17500,35000)))),28000))))</f>
        <v/>
      </c>
      <c r="T1684" s="18">
        <f>IF(G1684&lt;=0,0,IF(G1684&lt;=12000,G1684,IF(G1684&lt;=32000,ROUNDUP(G1684/2,0)+6000,IF(G1684&lt;=56000,ROUNDUP(G1684/4,0)+14000,28000))))</f>
        <v/>
      </c>
      <c r="U1684" s="18">
        <f>IF(I1684&lt;=0,IF(H1684&lt;=0,0,IF(H1684&lt;=12000,H1684,IF(H1684&lt;=32000,ROUNDUP(H1684/2,0)+6000,IF(H1684&lt;=56000,ROUNDUP(H1684/4,0)+14000,28000)))),IF(H1684&lt;=0,IF(I1684&lt;=0,0,IF(I1684&lt;=15000,I1684,IF(I1684&lt;=40000,ROUNDUP(I1684/2,0)+7500,IF(I1684&lt;=70000,ROUNDUP(I1684/4,0)+17500,35000)))),MAX(IF(I1684&lt;=0,0,IF(I1684&lt;=15000,I1684,IF(I1684&lt;=40000,ROUNDUP(I1684/2,0)+7500,IF(I1684&lt;=70000,ROUNDUP(I1684/4,0)+17500,35000)))),MIN(IF(H1684&lt;=0,0,IF(H1684&lt;=12000,H1684,IF(H1684&lt;=32000,ROUNDUP(H1684/2,0)+6000,IF(H1684&lt;=56000,ROUNDUP(H1684/4,0)+14000,28000))))+IF(I1684&lt;=0,0,IF(I1684&lt;=15000,I1684,IF(I1684&lt;=40000,ROUNDUP(I1684/2,0)+7500,IF(I1684&lt;=70000,ROUNDUP(I1684/4,0)+17500,35000)))),28000))))</f>
        <v/>
      </c>
      <c r="V1684" s="18">
        <f>MIN(70000,S1684+T1684+U1684)</f>
        <v/>
      </c>
      <c r="W1684" s="18">
        <f>MAX(0,ROUNDDOWN(M1684-J1684-N1684-K1684-0,-3))</f>
        <v/>
      </c>
      <c r="X1684" s="18">
        <f>MAX(0,ROUNDDOWN(M1684-J1684-N1684-K1684-R1684,-3))</f>
        <v/>
      </c>
      <c r="Y1684" s="18">
        <f>IF(W1684&lt;=0,0,ROUNDDOWN((W1684*LOOKUP(W1684,{0,1950001,3300001,6950001,9000001,18000001,40000001},{0.05,0.1,0.2,0.23,0.33,0.4,0.45})-LOOKUP(W1684,{0,1950001,3300001,6950001,9000001,18000001,40000001},{0,97500,427500,636000,1536000,2796000,4796000}))*1.021,-2))</f>
        <v/>
      </c>
      <c r="Z1684" s="18">
        <f>IF(X1684&lt;=0,0,ROUNDDOWN((X1684*LOOKUP(X1684,{0,1950001,3300001,6950001,9000001,18000001,40000001},{0.05,0.1,0.2,0.23,0.33,0.4,0.45})-LOOKUP(X1684,{0,1950001,3300001,6950001,9000001,18000001,40000001},{0,97500,427500,636000,1536000,2796000,4796000}))*1.021,-2))</f>
        <v/>
      </c>
      <c r="AA1684" s="18">
        <f>MAX(0,ROUNDDOWN(M1684-J1684-430000-L1684-0,-3))</f>
        <v/>
      </c>
      <c r="AB1684" s="18">
        <f>MAX(0,ROUNDDOWN(M1684-J1684-430000-L1684-V1684,-3))</f>
        <v/>
      </c>
      <c r="AC1684" s="18">
        <f>IF(M1684&lt;=450000,0,MAX(0,ROUNDDOWN(AA1684*0.06-MIN(50000,AA1684)*0.03,-2))+MAX(0,ROUNDDOWN(AA1684*0.04-MIN(50000,AA1684)*0.02,-2)))</f>
        <v/>
      </c>
      <c r="AD1684" s="18">
        <f>IF(M1684&lt;=450000,0,MAX(0,ROUNDDOWN(AB1684*0.06-MIN(50000,AB1684)*0.03,-2))+MAX(0,ROUNDDOWN(AB1684*0.04-MIN(50000,AB1684)*0.02,-2)))</f>
        <v/>
      </c>
      <c r="AE1684" s="18">
        <f>Y1684-Z1684</f>
        <v/>
      </c>
      <c r="AF1684" s="18">
        <f>AC1684-AD1684</f>
        <v/>
      </c>
      <c r="AG1684" s="18">
        <f>AE1684+AF1684</f>
        <v/>
      </c>
      <c r="AH1684" s="20">
        <f>IF(W1684&lt;=0,0,LOOKUP(W1684,{0,1950001,3300001,6950001,9000001,18000001,40000001},{0.05,0.1,0.2,0.23,0.33,0.4,0.45}))</f>
        <v/>
      </c>
    </row>
    <row r="1685">
      <c r="A1685" t="inlineStr">
        <is>
          <t>1万円刻み 特例あり一般12万円</t>
        </is>
      </c>
      <c r="B1685" s="18">
        <f>'4_1万円刻み'!$A$535</f>
        <v/>
      </c>
      <c r="C1685" s="19" t="n">
        <v>2026</v>
      </c>
      <c r="D1685" t="inlineStr">
        <is>
          <t>はい</t>
        </is>
      </c>
      <c r="E1685" s="18" t="n">
        <v>120000</v>
      </c>
      <c r="F1685" s="18" t="n">
        <v>0</v>
      </c>
      <c r="G1685" s="18" t="n">
        <v>0</v>
      </c>
      <c r="H1685" s="18" t="n">
        <v>0</v>
      </c>
      <c r="I1685" s="18" t="n">
        <v>0</v>
      </c>
      <c r="J1685" s="18">
        <f>ROUND(MIN(B1685/12,650000)*12*0.0915+MIN(B1685/12,1390000)*12*(0.0504+0)+B1685*0.005,0)</f>
        <v/>
      </c>
      <c r="K1685" s="18" t="n">
        <v>0</v>
      </c>
      <c r="L1685" s="18" t="n">
        <v>0</v>
      </c>
      <c r="M1685" s="18">
        <f>ROUND(IF(C1685&gt;=2026,IF(B1685&lt;741000,0,IF(B1685&lt;2191000,B1685-740000,IF(B1685&lt;2193000,1451000,IF(B1685&lt;2196000,1453000,IF(B1685&lt;2200000,1456000,IF(B1685&lt;3600000,ROUNDDOWN(B1685/4,-3)*2.8-80000,IF(B1685&lt;6600000,ROUNDDOWN(B1685/4,-3)*3.2-440000,IF(B1685&lt;8500000,ROUNDDOWN(B1685*0.9,0)-1100000,B1685-1950000)))))))),IF(B1685&lt;651000,0,IF(B1685&lt;1900000,B1685-650000,IF(B1685&lt;3600000,ROUNDDOWN(B1685/4,-3)*2.8-80000,IF(B1685&lt;6600000,ROUNDDOWN(B1685/4,-3)*3.2-440000,IF(B1685&lt;8500000,ROUNDDOWN(B1685*0.9,0)-1100000,B1685-1950000)))))),0)</f>
        <v/>
      </c>
      <c r="N1685" s="18">
        <f>IF(M1685&gt;23500000,NA(),IF(C1685&gt;=2026,IF(M1685&lt;=4890000,1040000,IF(M1685&lt;=6550000,670000,620000)),IF(M1685&lt;=1320000,950000,IF(M1685&lt;=3360000,880000,IF(M1685&lt;=4890000,680000,IF(M1685&lt;=6550000,630000,580000))))))</f>
        <v/>
      </c>
      <c r="O1685" s="18">
        <f>IF(F1685&lt;=0,IF(AND(D1685="はい",C1685&gt;=2026,C1685&lt;=2027),IF(E1685&lt;=0,0,IF(E1685&lt;=30000,E1685,IF(E1685&lt;=60000,ROUNDUP(E1685/2,0)+15000,IF(E1685&lt;=120000,ROUNDUP(E1685/4,0)+30000,60000)))),IF(E1685&lt;=0,0,IF(E1685&lt;=20000,E1685,IF(E1685&lt;=40000,ROUNDUP(E1685/2,0)+10000,IF(E1685&lt;=80000,ROUNDUP(E1685/4,0)+20000,40000))))),IF(E1685&lt;=0,IF(F1685&lt;=0,0,IF(F1685&lt;=25000,F1685,IF(F1685&lt;=50000,ROUNDUP(F1685/2,0)+12500,IF(F1685&lt;=100000,ROUNDUP(F1685/4,0)+25000,50000)))),MAX(IF(F1685&lt;=0,0,IF(F1685&lt;=25000,F1685,IF(F1685&lt;=50000,ROUNDUP(F1685/2,0)+12500,IF(F1685&lt;=100000,ROUNDUP(F1685/4,0)+25000,50000)))),MIN(IF(AND(D1685="はい",C1685&gt;=2026,C1685&lt;=2027),IF(E1685&lt;=0,0,IF(E1685&lt;=30000,E1685,IF(E1685&lt;=60000,ROUNDUP(E1685/2,0)+15000,IF(E1685&lt;=120000,ROUNDUP(E1685/4,0)+30000,60000)))),IF(E1685&lt;=0,0,IF(E1685&lt;=20000,E1685,IF(E1685&lt;=40000,ROUNDUP(E1685/2,0)+10000,IF(E1685&lt;=80000,ROUNDUP(E1685/4,0)+20000,40000)))))+IF(F1685&lt;=0,0,IF(F1685&lt;=25000,F1685,IF(F1685&lt;=50000,ROUNDUP(F1685/2,0)+12500,IF(F1685&lt;=100000,ROUNDUP(F1685/4,0)+25000,50000)))),IF(AND(D1685="はい",C1685&gt;=2026,C1685&lt;=2027),60000,40000)))))</f>
        <v/>
      </c>
      <c r="P1685" s="18">
        <f>IF(G1685&lt;=0,0,IF(G1685&lt;=20000,G1685,IF(G1685&lt;=40000,ROUNDUP(G1685/2,0)+10000,IF(G1685&lt;=80000,ROUNDUP(G1685/4,0)+20000,40000))))</f>
        <v/>
      </c>
      <c r="Q1685" s="18">
        <f>IF(I1685&lt;=0,IF(H1685&lt;=0,0,IF(H1685&lt;=20000,H1685,IF(H1685&lt;=40000,ROUNDUP(H1685/2,0)+10000,IF(H1685&lt;=80000,ROUNDUP(H1685/4,0)+20000,40000)))),IF(H1685&lt;=0,IF(I1685&lt;=0,0,IF(I1685&lt;=25000,I1685,IF(I1685&lt;=50000,ROUNDUP(I1685/2,0)+12500,IF(I1685&lt;=100000,ROUNDUP(I1685/4,0)+25000,50000)))),MAX(IF(I1685&lt;=0,0,IF(I1685&lt;=25000,I1685,IF(I1685&lt;=50000,ROUNDUP(I1685/2,0)+12500,IF(I1685&lt;=100000,ROUNDUP(I1685/4,0)+25000,50000)))),MIN(IF(H1685&lt;=0,0,IF(H1685&lt;=20000,H1685,IF(H1685&lt;=40000,ROUNDUP(H1685/2,0)+10000,IF(H1685&lt;=80000,ROUNDUP(H1685/4,0)+20000,40000))))+IF(I1685&lt;=0,0,IF(I1685&lt;=25000,I1685,IF(I1685&lt;=50000,ROUNDUP(I1685/2,0)+12500,IF(I1685&lt;=100000,ROUNDUP(I1685/4,0)+25000,50000)))),40000))))</f>
        <v/>
      </c>
      <c r="R1685" s="18">
        <f>MIN(120000,O1685+P1685+Q1685)</f>
        <v/>
      </c>
      <c r="S1685" s="18">
        <f>IF(F1685&lt;=0,IF(E1685&lt;=0,0,IF(E1685&lt;=12000,E1685,IF(E1685&lt;=32000,ROUNDUP(E1685/2,0)+6000,IF(E1685&lt;=56000,ROUNDUP(E1685/4,0)+14000,28000)))),IF(E1685&lt;=0,IF(F1685&lt;=0,0,IF(F1685&lt;=15000,F1685,IF(F1685&lt;=40000,ROUNDUP(F1685/2,0)+7500,IF(F1685&lt;=70000,ROUNDUP(F1685/4,0)+17500,35000)))),MAX(IF(F1685&lt;=0,0,IF(F1685&lt;=15000,F1685,IF(F1685&lt;=40000,ROUNDUP(F1685/2,0)+7500,IF(F1685&lt;=70000,ROUNDUP(F1685/4,0)+17500,35000)))),MIN(IF(E1685&lt;=0,0,IF(E1685&lt;=12000,E1685,IF(E1685&lt;=32000,ROUNDUP(E1685/2,0)+6000,IF(E1685&lt;=56000,ROUNDUP(E1685/4,0)+14000,28000))))+IF(F1685&lt;=0,0,IF(F1685&lt;=15000,F1685,IF(F1685&lt;=40000,ROUNDUP(F1685/2,0)+7500,IF(F1685&lt;=70000,ROUNDUP(F1685/4,0)+17500,35000)))),28000))))</f>
        <v/>
      </c>
      <c r="T1685" s="18">
        <f>IF(G1685&lt;=0,0,IF(G1685&lt;=12000,G1685,IF(G1685&lt;=32000,ROUNDUP(G1685/2,0)+6000,IF(G1685&lt;=56000,ROUNDUP(G1685/4,0)+14000,28000))))</f>
        <v/>
      </c>
      <c r="U1685" s="18">
        <f>IF(I1685&lt;=0,IF(H1685&lt;=0,0,IF(H1685&lt;=12000,H1685,IF(H1685&lt;=32000,ROUNDUP(H1685/2,0)+6000,IF(H1685&lt;=56000,ROUNDUP(H1685/4,0)+14000,28000)))),IF(H1685&lt;=0,IF(I1685&lt;=0,0,IF(I1685&lt;=15000,I1685,IF(I1685&lt;=40000,ROUNDUP(I1685/2,0)+7500,IF(I1685&lt;=70000,ROUNDUP(I1685/4,0)+17500,35000)))),MAX(IF(I1685&lt;=0,0,IF(I1685&lt;=15000,I1685,IF(I1685&lt;=40000,ROUNDUP(I1685/2,0)+7500,IF(I1685&lt;=70000,ROUNDUP(I1685/4,0)+17500,35000)))),MIN(IF(H1685&lt;=0,0,IF(H1685&lt;=12000,H1685,IF(H1685&lt;=32000,ROUNDUP(H1685/2,0)+6000,IF(H1685&lt;=56000,ROUNDUP(H1685/4,0)+14000,28000))))+IF(I1685&lt;=0,0,IF(I1685&lt;=15000,I1685,IF(I1685&lt;=40000,ROUNDUP(I1685/2,0)+7500,IF(I1685&lt;=70000,ROUNDUP(I1685/4,0)+17500,35000)))),28000))))</f>
        <v/>
      </c>
      <c r="V1685" s="18">
        <f>MIN(70000,S1685+T1685+U1685)</f>
        <v/>
      </c>
      <c r="W1685" s="18">
        <f>MAX(0,ROUNDDOWN(M1685-J1685-N1685-K1685-0,-3))</f>
        <v/>
      </c>
      <c r="X1685" s="18">
        <f>MAX(0,ROUNDDOWN(M1685-J1685-N1685-K1685-R1685,-3))</f>
        <v/>
      </c>
      <c r="Y1685" s="18">
        <f>IF(W1685&lt;=0,0,ROUNDDOWN((W1685*LOOKUP(W1685,{0,1950001,3300001,6950001,9000001,18000001,40000001},{0.05,0.1,0.2,0.23,0.33,0.4,0.45})-LOOKUP(W1685,{0,1950001,3300001,6950001,9000001,18000001,40000001},{0,97500,427500,636000,1536000,2796000,4796000}))*1.021,-2))</f>
        <v/>
      </c>
      <c r="Z1685" s="18">
        <f>IF(X1685&lt;=0,0,ROUNDDOWN((X1685*LOOKUP(X1685,{0,1950001,3300001,6950001,9000001,18000001,40000001},{0.05,0.1,0.2,0.23,0.33,0.4,0.45})-LOOKUP(X1685,{0,1950001,3300001,6950001,9000001,18000001,40000001},{0,97500,427500,636000,1536000,2796000,4796000}))*1.021,-2))</f>
        <v/>
      </c>
      <c r="AA1685" s="18">
        <f>MAX(0,ROUNDDOWN(M1685-J1685-430000-L1685-0,-3))</f>
        <v/>
      </c>
      <c r="AB1685" s="18">
        <f>MAX(0,ROUNDDOWN(M1685-J1685-430000-L1685-V1685,-3))</f>
        <v/>
      </c>
      <c r="AC1685" s="18">
        <f>IF(M1685&lt;=450000,0,MAX(0,ROUNDDOWN(AA1685*0.06-MIN(50000,AA1685)*0.03,-2))+MAX(0,ROUNDDOWN(AA1685*0.04-MIN(50000,AA1685)*0.02,-2)))</f>
        <v/>
      </c>
      <c r="AD1685" s="18">
        <f>IF(M1685&lt;=450000,0,MAX(0,ROUNDDOWN(AB1685*0.06-MIN(50000,AB1685)*0.03,-2))+MAX(0,ROUNDDOWN(AB1685*0.04-MIN(50000,AB1685)*0.02,-2)))</f>
        <v/>
      </c>
      <c r="AE1685" s="18">
        <f>Y1685-Z1685</f>
        <v/>
      </c>
      <c r="AF1685" s="18">
        <f>AC1685-AD1685</f>
        <v/>
      </c>
      <c r="AG1685" s="18">
        <f>AE1685+AF1685</f>
        <v/>
      </c>
      <c r="AH1685" s="20">
        <f>IF(W1685&lt;=0,0,LOOKUP(W1685,{0,1950001,3300001,6950001,9000001,18000001,40000001},{0.05,0.1,0.2,0.23,0.33,0.4,0.45}))</f>
        <v/>
      </c>
    </row>
    <row r="1686">
      <c r="A1686" t="inlineStr">
        <is>
          <t>1万円刻み 3区分8万円ずつ</t>
        </is>
      </c>
      <c r="B1686" s="18">
        <f>'4_1万円刻み'!$A$536</f>
        <v/>
      </c>
      <c r="C1686" s="19" t="n">
        <v>2026</v>
      </c>
      <c r="D1686" t="inlineStr">
        <is>
          <t>いいえ</t>
        </is>
      </c>
      <c r="E1686" s="18" t="n">
        <v>80000</v>
      </c>
      <c r="F1686" s="18" t="n">
        <v>0</v>
      </c>
      <c r="G1686" s="18" t="n">
        <v>80000</v>
      </c>
      <c r="H1686" s="18" t="n">
        <v>80000</v>
      </c>
      <c r="I1686" s="18" t="n">
        <v>0</v>
      </c>
      <c r="J1686" s="18">
        <f>ROUND(MIN(B1686/12,650000)*12*0.0915+MIN(B1686/12,1390000)*12*(0.0504+0)+B1686*0.005,0)</f>
        <v/>
      </c>
      <c r="K1686" s="18" t="n">
        <v>0</v>
      </c>
      <c r="L1686" s="18" t="n">
        <v>0</v>
      </c>
      <c r="M1686" s="18">
        <f>ROUND(IF(C1686&gt;=2026,IF(B1686&lt;741000,0,IF(B1686&lt;2191000,B1686-740000,IF(B1686&lt;2193000,1451000,IF(B1686&lt;2196000,1453000,IF(B1686&lt;2200000,1456000,IF(B1686&lt;3600000,ROUNDDOWN(B1686/4,-3)*2.8-80000,IF(B1686&lt;6600000,ROUNDDOWN(B1686/4,-3)*3.2-440000,IF(B1686&lt;8500000,ROUNDDOWN(B1686*0.9,0)-1100000,B1686-1950000)))))))),IF(B1686&lt;651000,0,IF(B1686&lt;1900000,B1686-650000,IF(B1686&lt;3600000,ROUNDDOWN(B1686/4,-3)*2.8-80000,IF(B1686&lt;6600000,ROUNDDOWN(B1686/4,-3)*3.2-440000,IF(B1686&lt;8500000,ROUNDDOWN(B1686*0.9,0)-1100000,B1686-1950000)))))),0)</f>
        <v/>
      </c>
      <c r="N1686" s="18">
        <f>IF(M1686&gt;23500000,NA(),IF(C1686&gt;=2026,IF(M1686&lt;=4890000,1040000,IF(M1686&lt;=6550000,670000,620000)),IF(M1686&lt;=1320000,950000,IF(M1686&lt;=3360000,880000,IF(M1686&lt;=4890000,680000,IF(M1686&lt;=6550000,630000,580000))))))</f>
        <v/>
      </c>
      <c r="O1686" s="18">
        <f>IF(F1686&lt;=0,IF(AND(D1686="はい",C1686&gt;=2026,C1686&lt;=2027),IF(E1686&lt;=0,0,IF(E1686&lt;=30000,E1686,IF(E1686&lt;=60000,ROUNDUP(E1686/2,0)+15000,IF(E1686&lt;=120000,ROUNDUP(E1686/4,0)+30000,60000)))),IF(E1686&lt;=0,0,IF(E1686&lt;=20000,E1686,IF(E1686&lt;=40000,ROUNDUP(E1686/2,0)+10000,IF(E1686&lt;=80000,ROUNDUP(E1686/4,0)+20000,40000))))),IF(E1686&lt;=0,IF(F1686&lt;=0,0,IF(F1686&lt;=25000,F1686,IF(F1686&lt;=50000,ROUNDUP(F1686/2,0)+12500,IF(F1686&lt;=100000,ROUNDUP(F1686/4,0)+25000,50000)))),MAX(IF(F1686&lt;=0,0,IF(F1686&lt;=25000,F1686,IF(F1686&lt;=50000,ROUNDUP(F1686/2,0)+12500,IF(F1686&lt;=100000,ROUNDUP(F1686/4,0)+25000,50000)))),MIN(IF(AND(D1686="はい",C1686&gt;=2026,C1686&lt;=2027),IF(E1686&lt;=0,0,IF(E1686&lt;=30000,E1686,IF(E1686&lt;=60000,ROUNDUP(E1686/2,0)+15000,IF(E1686&lt;=120000,ROUNDUP(E1686/4,0)+30000,60000)))),IF(E1686&lt;=0,0,IF(E1686&lt;=20000,E1686,IF(E1686&lt;=40000,ROUNDUP(E1686/2,0)+10000,IF(E1686&lt;=80000,ROUNDUP(E1686/4,0)+20000,40000)))))+IF(F1686&lt;=0,0,IF(F1686&lt;=25000,F1686,IF(F1686&lt;=50000,ROUNDUP(F1686/2,0)+12500,IF(F1686&lt;=100000,ROUNDUP(F1686/4,0)+25000,50000)))),IF(AND(D1686="はい",C1686&gt;=2026,C1686&lt;=2027),60000,40000)))))</f>
        <v/>
      </c>
      <c r="P1686" s="18">
        <f>IF(G1686&lt;=0,0,IF(G1686&lt;=20000,G1686,IF(G1686&lt;=40000,ROUNDUP(G1686/2,0)+10000,IF(G1686&lt;=80000,ROUNDUP(G1686/4,0)+20000,40000))))</f>
        <v/>
      </c>
      <c r="Q1686" s="18">
        <f>IF(I1686&lt;=0,IF(H1686&lt;=0,0,IF(H1686&lt;=20000,H1686,IF(H1686&lt;=40000,ROUNDUP(H1686/2,0)+10000,IF(H1686&lt;=80000,ROUNDUP(H1686/4,0)+20000,40000)))),IF(H1686&lt;=0,IF(I1686&lt;=0,0,IF(I1686&lt;=25000,I1686,IF(I1686&lt;=50000,ROUNDUP(I1686/2,0)+12500,IF(I1686&lt;=100000,ROUNDUP(I1686/4,0)+25000,50000)))),MAX(IF(I1686&lt;=0,0,IF(I1686&lt;=25000,I1686,IF(I1686&lt;=50000,ROUNDUP(I1686/2,0)+12500,IF(I1686&lt;=100000,ROUNDUP(I1686/4,0)+25000,50000)))),MIN(IF(H1686&lt;=0,0,IF(H1686&lt;=20000,H1686,IF(H1686&lt;=40000,ROUNDUP(H1686/2,0)+10000,IF(H1686&lt;=80000,ROUNDUP(H1686/4,0)+20000,40000))))+IF(I1686&lt;=0,0,IF(I1686&lt;=25000,I1686,IF(I1686&lt;=50000,ROUNDUP(I1686/2,0)+12500,IF(I1686&lt;=100000,ROUNDUP(I1686/4,0)+25000,50000)))),40000))))</f>
        <v/>
      </c>
      <c r="R1686" s="18">
        <f>MIN(120000,O1686+P1686+Q1686)</f>
        <v/>
      </c>
      <c r="S1686" s="18">
        <f>IF(F1686&lt;=0,IF(E1686&lt;=0,0,IF(E1686&lt;=12000,E1686,IF(E1686&lt;=32000,ROUNDUP(E1686/2,0)+6000,IF(E1686&lt;=56000,ROUNDUP(E1686/4,0)+14000,28000)))),IF(E1686&lt;=0,IF(F1686&lt;=0,0,IF(F1686&lt;=15000,F1686,IF(F1686&lt;=40000,ROUNDUP(F1686/2,0)+7500,IF(F1686&lt;=70000,ROUNDUP(F1686/4,0)+17500,35000)))),MAX(IF(F1686&lt;=0,0,IF(F1686&lt;=15000,F1686,IF(F1686&lt;=40000,ROUNDUP(F1686/2,0)+7500,IF(F1686&lt;=70000,ROUNDUP(F1686/4,0)+17500,35000)))),MIN(IF(E1686&lt;=0,0,IF(E1686&lt;=12000,E1686,IF(E1686&lt;=32000,ROUNDUP(E1686/2,0)+6000,IF(E1686&lt;=56000,ROUNDUP(E1686/4,0)+14000,28000))))+IF(F1686&lt;=0,0,IF(F1686&lt;=15000,F1686,IF(F1686&lt;=40000,ROUNDUP(F1686/2,0)+7500,IF(F1686&lt;=70000,ROUNDUP(F1686/4,0)+17500,35000)))),28000))))</f>
        <v/>
      </c>
      <c r="T1686" s="18">
        <f>IF(G1686&lt;=0,0,IF(G1686&lt;=12000,G1686,IF(G1686&lt;=32000,ROUNDUP(G1686/2,0)+6000,IF(G1686&lt;=56000,ROUNDUP(G1686/4,0)+14000,28000))))</f>
        <v/>
      </c>
      <c r="U1686" s="18">
        <f>IF(I1686&lt;=0,IF(H1686&lt;=0,0,IF(H1686&lt;=12000,H1686,IF(H1686&lt;=32000,ROUNDUP(H1686/2,0)+6000,IF(H1686&lt;=56000,ROUNDUP(H1686/4,0)+14000,28000)))),IF(H1686&lt;=0,IF(I1686&lt;=0,0,IF(I1686&lt;=15000,I1686,IF(I1686&lt;=40000,ROUNDUP(I1686/2,0)+7500,IF(I1686&lt;=70000,ROUNDUP(I1686/4,0)+17500,35000)))),MAX(IF(I1686&lt;=0,0,IF(I1686&lt;=15000,I1686,IF(I1686&lt;=40000,ROUNDUP(I1686/2,0)+7500,IF(I1686&lt;=70000,ROUNDUP(I1686/4,0)+17500,35000)))),MIN(IF(H1686&lt;=0,0,IF(H1686&lt;=12000,H1686,IF(H1686&lt;=32000,ROUNDUP(H1686/2,0)+6000,IF(H1686&lt;=56000,ROUNDUP(H1686/4,0)+14000,28000))))+IF(I1686&lt;=0,0,IF(I1686&lt;=15000,I1686,IF(I1686&lt;=40000,ROUNDUP(I1686/2,0)+7500,IF(I1686&lt;=70000,ROUNDUP(I1686/4,0)+17500,35000)))),28000))))</f>
        <v/>
      </c>
      <c r="V1686" s="18">
        <f>MIN(70000,S1686+T1686+U1686)</f>
        <v/>
      </c>
      <c r="W1686" s="18">
        <f>MAX(0,ROUNDDOWN(M1686-J1686-N1686-K1686-0,-3))</f>
        <v/>
      </c>
      <c r="X1686" s="18">
        <f>MAX(0,ROUNDDOWN(M1686-J1686-N1686-K1686-R1686,-3))</f>
        <v/>
      </c>
      <c r="Y1686" s="18">
        <f>IF(W1686&lt;=0,0,ROUNDDOWN((W1686*LOOKUP(W1686,{0,1950001,3300001,6950001,9000001,18000001,40000001},{0.05,0.1,0.2,0.23,0.33,0.4,0.45})-LOOKUP(W1686,{0,1950001,3300001,6950001,9000001,18000001,40000001},{0,97500,427500,636000,1536000,2796000,4796000}))*1.021,-2))</f>
        <v/>
      </c>
      <c r="Z1686" s="18">
        <f>IF(X1686&lt;=0,0,ROUNDDOWN((X1686*LOOKUP(X1686,{0,1950001,3300001,6950001,9000001,18000001,40000001},{0.05,0.1,0.2,0.23,0.33,0.4,0.45})-LOOKUP(X1686,{0,1950001,3300001,6950001,9000001,18000001,40000001},{0,97500,427500,636000,1536000,2796000,4796000}))*1.021,-2))</f>
        <v/>
      </c>
      <c r="AA1686" s="18">
        <f>MAX(0,ROUNDDOWN(M1686-J1686-430000-L1686-0,-3))</f>
        <v/>
      </c>
      <c r="AB1686" s="18">
        <f>MAX(0,ROUNDDOWN(M1686-J1686-430000-L1686-V1686,-3))</f>
        <v/>
      </c>
      <c r="AC1686" s="18">
        <f>IF(M1686&lt;=450000,0,MAX(0,ROUNDDOWN(AA1686*0.06-MIN(50000,AA1686)*0.03,-2))+MAX(0,ROUNDDOWN(AA1686*0.04-MIN(50000,AA1686)*0.02,-2)))</f>
        <v/>
      </c>
      <c r="AD1686" s="18">
        <f>IF(M1686&lt;=450000,0,MAX(0,ROUNDDOWN(AB1686*0.06-MIN(50000,AB1686)*0.03,-2))+MAX(0,ROUNDDOWN(AB1686*0.04-MIN(50000,AB1686)*0.02,-2)))</f>
        <v/>
      </c>
      <c r="AE1686" s="18">
        <f>Y1686-Z1686</f>
        <v/>
      </c>
      <c r="AF1686" s="18">
        <f>AC1686-AD1686</f>
        <v/>
      </c>
      <c r="AG1686" s="18">
        <f>AE1686+AF1686</f>
        <v/>
      </c>
      <c r="AH1686" s="20">
        <f>IF(W1686&lt;=0,0,LOOKUP(W1686,{0,1950001,3300001,6950001,9000001,18000001,40000001},{0.05,0.1,0.2,0.23,0.33,0.4,0.45}))</f>
        <v/>
      </c>
    </row>
    <row r="1687">
      <c r="A1687" t="inlineStr">
        <is>
          <t>1万円刻み 一般8万円</t>
        </is>
      </c>
      <c r="B1687" s="18">
        <f>'4_1万円刻み'!$A$536</f>
        <v/>
      </c>
      <c r="C1687" s="19" t="n">
        <v>2026</v>
      </c>
      <c r="D1687" t="inlineStr">
        <is>
          <t>いいえ</t>
        </is>
      </c>
      <c r="E1687" s="18" t="n">
        <v>80000</v>
      </c>
      <c r="F1687" s="18" t="n">
        <v>0</v>
      </c>
      <c r="G1687" s="18" t="n">
        <v>0</v>
      </c>
      <c r="H1687" s="18" t="n">
        <v>0</v>
      </c>
      <c r="I1687" s="18" t="n">
        <v>0</v>
      </c>
      <c r="J1687" s="18">
        <f>ROUND(MIN(B1687/12,650000)*12*0.0915+MIN(B1687/12,1390000)*12*(0.0504+0)+B1687*0.005,0)</f>
        <v/>
      </c>
      <c r="K1687" s="18" t="n">
        <v>0</v>
      </c>
      <c r="L1687" s="18" t="n">
        <v>0</v>
      </c>
      <c r="M1687" s="18">
        <f>ROUND(IF(C1687&gt;=2026,IF(B1687&lt;741000,0,IF(B1687&lt;2191000,B1687-740000,IF(B1687&lt;2193000,1451000,IF(B1687&lt;2196000,1453000,IF(B1687&lt;2200000,1456000,IF(B1687&lt;3600000,ROUNDDOWN(B1687/4,-3)*2.8-80000,IF(B1687&lt;6600000,ROUNDDOWN(B1687/4,-3)*3.2-440000,IF(B1687&lt;8500000,ROUNDDOWN(B1687*0.9,0)-1100000,B1687-1950000)))))))),IF(B1687&lt;651000,0,IF(B1687&lt;1900000,B1687-650000,IF(B1687&lt;3600000,ROUNDDOWN(B1687/4,-3)*2.8-80000,IF(B1687&lt;6600000,ROUNDDOWN(B1687/4,-3)*3.2-440000,IF(B1687&lt;8500000,ROUNDDOWN(B1687*0.9,0)-1100000,B1687-1950000)))))),0)</f>
        <v/>
      </c>
      <c r="N1687" s="18">
        <f>IF(M1687&gt;23500000,NA(),IF(C1687&gt;=2026,IF(M1687&lt;=4890000,1040000,IF(M1687&lt;=6550000,670000,620000)),IF(M1687&lt;=1320000,950000,IF(M1687&lt;=3360000,880000,IF(M1687&lt;=4890000,680000,IF(M1687&lt;=6550000,630000,580000))))))</f>
        <v/>
      </c>
      <c r="O1687" s="18">
        <f>IF(F1687&lt;=0,IF(AND(D1687="はい",C1687&gt;=2026,C1687&lt;=2027),IF(E1687&lt;=0,0,IF(E1687&lt;=30000,E1687,IF(E1687&lt;=60000,ROUNDUP(E1687/2,0)+15000,IF(E1687&lt;=120000,ROUNDUP(E1687/4,0)+30000,60000)))),IF(E1687&lt;=0,0,IF(E1687&lt;=20000,E1687,IF(E1687&lt;=40000,ROUNDUP(E1687/2,0)+10000,IF(E1687&lt;=80000,ROUNDUP(E1687/4,0)+20000,40000))))),IF(E1687&lt;=0,IF(F1687&lt;=0,0,IF(F1687&lt;=25000,F1687,IF(F1687&lt;=50000,ROUNDUP(F1687/2,0)+12500,IF(F1687&lt;=100000,ROUNDUP(F1687/4,0)+25000,50000)))),MAX(IF(F1687&lt;=0,0,IF(F1687&lt;=25000,F1687,IF(F1687&lt;=50000,ROUNDUP(F1687/2,0)+12500,IF(F1687&lt;=100000,ROUNDUP(F1687/4,0)+25000,50000)))),MIN(IF(AND(D1687="はい",C1687&gt;=2026,C1687&lt;=2027),IF(E1687&lt;=0,0,IF(E1687&lt;=30000,E1687,IF(E1687&lt;=60000,ROUNDUP(E1687/2,0)+15000,IF(E1687&lt;=120000,ROUNDUP(E1687/4,0)+30000,60000)))),IF(E1687&lt;=0,0,IF(E1687&lt;=20000,E1687,IF(E1687&lt;=40000,ROUNDUP(E1687/2,0)+10000,IF(E1687&lt;=80000,ROUNDUP(E1687/4,0)+20000,40000)))))+IF(F1687&lt;=0,0,IF(F1687&lt;=25000,F1687,IF(F1687&lt;=50000,ROUNDUP(F1687/2,0)+12500,IF(F1687&lt;=100000,ROUNDUP(F1687/4,0)+25000,50000)))),IF(AND(D1687="はい",C1687&gt;=2026,C1687&lt;=2027),60000,40000)))))</f>
        <v/>
      </c>
      <c r="P1687" s="18">
        <f>IF(G1687&lt;=0,0,IF(G1687&lt;=20000,G1687,IF(G1687&lt;=40000,ROUNDUP(G1687/2,0)+10000,IF(G1687&lt;=80000,ROUNDUP(G1687/4,0)+20000,40000))))</f>
        <v/>
      </c>
      <c r="Q1687" s="18">
        <f>IF(I1687&lt;=0,IF(H1687&lt;=0,0,IF(H1687&lt;=20000,H1687,IF(H1687&lt;=40000,ROUNDUP(H1687/2,0)+10000,IF(H1687&lt;=80000,ROUNDUP(H1687/4,0)+20000,40000)))),IF(H1687&lt;=0,IF(I1687&lt;=0,0,IF(I1687&lt;=25000,I1687,IF(I1687&lt;=50000,ROUNDUP(I1687/2,0)+12500,IF(I1687&lt;=100000,ROUNDUP(I1687/4,0)+25000,50000)))),MAX(IF(I1687&lt;=0,0,IF(I1687&lt;=25000,I1687,IF(I1687&lt;=50000,ROUNDUP(I1687/2,0)+12500,IF(I1687&lt;=100000,ROUNDUP(I1687/4,0)+25000,50000)))),MIN(IF(H1687&lt;=0,0,IF(H1687&lt;=20000,H1687,IF(H1687&lt;=40000,ROUNDUP(H1687/2,0)+10000,IF(H1687&lt;=80000,ROUNDUP(H1687/4,0)+20000,40000))))+IF(I1687&lt;=0,0,IF(I1687&lt;=25000,I1687,IF(I1687&lt;=50000,ROUNDUP(I1687/2,0)+12500,IF(I1687&lt;=100000,ROUNDUP(I1687/4,0)+25000,50000)))),40000))))</f>
        <v/>
      </c>
      <c r="R1687" s="18">
        <f>MIN(120000,O1687+P1687+Q1687)</f>
        <v/>
      </c>
      <c r="S1687" s="18">
        <f>IF(F1687&lt;=0,IF(E1687&lt;=0,0,IF(E1687&lt;=12000,E1687,IF(E1687&lt;=32000,ROUNDUP(E1687/2,0)+6000,IF(E1687&lt;=56000,ROUNDUP(E1687/4,0)+14000,28000)))),IF(E1687&lt;=0,IF(F1687&lt;=0,0,IF(F1687&lt;=15000,F1687,IF(F1687&lt;=40000,ROUNDUP(F1687/2,0)+7500,IF(F1687&lt;=70000,ROUNDUP(F1687/4,0)+17500,35000)))),MAX(IF(F1687&lt;=0,0,IF(F1687&lt;=15000,F1687,IF(F1687&lt;=40000,ROUNDUP(F1687/2,0)+7500,IF(F1687&lt;=70000,ROUNDUP(F1687/4,0)+17500,35000)))),MIN(IF(E1687&lt;=0,0,IF(E1687&lt;=12000,E1687,IF(E1687&lt;=32000,ROUNDUP(E1687/2,0)+6000,IF(E1687&lt;=56000,ROUNDUP(E1687/4,0)+14000,28000))))+IF(F1687&lt;=0,0,IF(F1687&lt;=15000,F1687,IF(F1687&lt;=40000,ROUNDUP(F1687/2,0)+7500,IF(F1687&lt;=70000,ROUNDUP(F1687/4,0)+17500,35000)))),28000))))</f>
        <v/>
      </c>
      <c r="T1687" s="18">
        <f>IF(G1687&lt;=0,0,IF(G1687&lt;=12000,G1687,IF(G1687&lt;=32000,ROUNDUP(G1687/2,0)+6000,IF(G1687&lt;=56000,ROUNDUP(G1687/4,0)+14000,28000))))</f>
        <v/>
      </c>
      <c r="U1687" s="18">
        <f>IF(I1687&lt;=0,IF(H1687&lt;=0,0,IF(H1687&lt;=12000,H1687,IF(H1687&lt;=32000,ROUNDUP(H1687/2,0)+6000,IF(H1687&lt;=56000,ROUNDUP(H1687/4,0)+14000,28000)))),IF(H1687&lt;=0,IF(I1687&lt;=0,0,IF(I1687&lt;=15000,I1687,IF(I1687&lt;=40000,ROUNDUP(I1687/2,0)+7500,IF(I1687&lt;=70000,ROUNDUP(I1687/4,0)+17500,35000)))),MAX(IF(I1687&lt;=0,0,IF(I1687&lt;=15000,I1687,IF(I1687&lt;=40000,ROUNDUP(I1687/2,0)+7500,IF(I1687&lt;=70000,ROUNDUP(I1687/4,0)+17500,35000)))),MIN(IF(H1687&lt;=0,0,IF(H1687&lt;=12000,H1687,IF(H1687&lt;=32000,ROUNDUP(H1687/2,0)+6000,IF(H1687&lt;=56000,ROUNDUP(H1687/4,0)+14000,28000))))+IF(I1687&lt;=0,0,IF(I1687&lt;=15000,I1687,IF(I1687&lt;=40000,ROUNDUP(I1687/2,0)+7500,IF(I1687&lt;=70000,ROUNDUP(I1687/4,0)+17500,35000)))),28000))))</f>
        <v/>
      </c>
      <c r="V1687" s="18">
        <f>MIN(70000,S1687+T1687+U1687)</f>
        <v/>
      </c>
      <c r="W1687" s="18">
        <f>MAX(0,ROUNDDOWN(M1687-J1687-N1687-K1687-0,-3))</f>
        <v/>
      </c>
      <c r="X1687" s="18">
        <f>MAX(0,ROUNDDOWN(M1687-J1687-N1687-K1687-R1687,-3))</f>
        <v/>
      </c>
      <c r="Y1687" s="18">
        <f>IF(W1687&lt;=0,0,ROUNDDOWN((W1687*LOOKUP(W1687,{0,1950001,3300001,6950001,9000001,18000001,40000001},{0.05,0.1,0.2,0.23,0.33,0.4,0.45})-LOOKUP(W1687,{0,1950001,3300001,6950001,9000001,18000001,40000001},{0,97500,427500,636000,1536000,2796000,4796000}))*1.021,-2))</f>
        <v/>
      </c>
      <c r="Z1687" s="18">
        <f>IF(X1687&lt;=0,0,ROUNDDOWN((X1687*LOOKUP(X1687,{0,1950001,3300001,6950001,9000001,18000001,40000001},{0.05,0.1,0.2,0.23,0.33,0.4,0.45})-LOOKUP(X1687,{0,1950001,3300001,6950001,9000001,18000001,40000001},{0,97500,427500,636000,1536000,2796000,4796000}))*1.021,-2))</f>
        <v/>
      </c>
      <c r="AA1687" s="18">
        <f>MAX(0,ROUNDDOWN(M1687-J1687-430000-L1687-0,-3))</f>
        <v/>
      </c>
      <c r="AB1687" s="18">
        <f>MAX(0,ROUNDDOWN(M1687-J1687-430000-L1687-V1687,-3))</f>
        <v/>
      </c>
      <c r="AC1687" s="18">
        <f>IF(M1687&lt;=450000,0,MAX(0,ROUNDDOWN(AA1687*0.06-MIN(50000,AA1687)*0.03,-2))+MAX(0,ROUNDDOWN(AA1687*0.04-MIN(50000,AA1687)*0.02,-2)))</f>
        <v/>
      </c>
      <c r="AD1687" s="18">
        <f>IF(M1687&lt;=450000,0,MAX(0,ROUNDDOWN(AB1687*0.06-MIN(50000,AB1687)*0.03,-2))+MAX(0,ROUNDDOWN(AB1687*0.04-MIN(50000,AB1687)*0.02,-2)))</f>
        <v/>
      </c>
      <c r="AE1687" s="18">
        <f>Y1687-Z1687</f>
        <v/>
      </c>
      <c r="AF1687" s="18">
        <f>AC1687-AD1687</f>
        <v/>
      </c>
      <c r="AG1687" s="18">
        <f>AE1687+AF1687</f>
        <v/>
      </c>
      <c r="AH1687" s="20">
        <f>IF(W1687&lt;=0,0,LOOKUP(W1687,{0,1950001,3300001,6950001,9000001,18000001,40000001},{0.05,0.1,0.2,0.23,0.33,0.4,0.45}))</f>
        <v/>
      </c>
    </row>
    <row r="1688">
      <c r="A1688" t="inlineStr">
        <is>
          <t>1万円刻み 特例あり一般12万円</t>
        </is>
      </c>
      <c r="B1688" s="18">
        <f>'4_1万円刻み'!$A$536</f>
        <v/>
      </c>
      <c r="C1688" s="19" t="n">
        <v>2026</v>
      </c>
      <c r="D1688" t="inlineStr">
        <is>
          <t>はい</t>
        </is>
      </c>
      <c r="E1688" s="18" t="n">
        <v>120000</v>
      </c>
      <c r="F1688" s="18" t="n">
        <v>0</v>
      </c>
      <c r="G1688" s="18" t="n">
        <v>0</v>
      </c>
      <c r="H1688" s="18" t="n">
        <v>0</v>
      </c>
      <c r="I1688" s="18" t="n">
        <v>0</v>
      </c>
      <c r="J1688" s="18">
        <f>ROUND(MIN(B1688/12,650000)*12*0.0915+MIN(B1688/12,1390000)*12*(0.0504+0)+B1688*0.005,0)</f>
        <v/>
      </c>
      <c r="K1688" s="18" t="n">
        <v>0</v>
      </c>
      <c r="L1688" s="18" t="n">
        <v>0</v>
      </c>
      <c r="M1688" s="18">
        <f>ROUND(IF(C1688&gt;=2026,IF(B1688&lt;741000,0,IF(B1688&lt;2191000,B1688-740000,IF(B1688&lt;2193000,1451000,IF(B1688&lt;2196000,1453000,IF(B1688&lt;2200000,1456000,IF(B1688&lt;3600000,ROUNDDOWN(B1688/4,-3)*2.8-80000,IF(B1688&lt;6600000,ROUNDDOWN(B1688/4,-3)*3.2-440000,IF(B1688&lt;8500000,ROUNDDOWN(B1688*0.9,0)-1100000,B1688-1950000)))))))),IF(B1688&lt;651000,0,IF(B1688&lt;1900000,B1688-650000,IF(B1688&lt;3600000,ROUNDDOWN(B1688/4,-3)*2.8-80000,IF(B1688&lt;6600000,ROUNDDOWN(B1688/4,-3)*3.2-440000,IF(B1688&lt;8500000,ROUNDDOWN(B1688*0.9,0)-1100000,B1688-1950000)))))),0)</f>
        <v/>
      </c>
      <c r="N1688" s="18">
        <f>IF(M1688&gt;23500000,NA(),IF(C1688&gt;=2026,IF(M1688&lt;=4890000,1040000,IF(M1688&lt;=6550000,670000,620000)),IF(M1688&lt;=1320000,950000,IF(M1688&lt;=3360000,880000,IF(M1688&lt;=4890000,680000,IF(M1688&lt;=6550000,630000,580000))))))</f>
        <v/>
      </c>
      <c r="O1688" s="18">
        <f>IF(F1688&lt;=0,IF(AND(D1688="はい",C1688&gt;=2026,C1688&lt;=2027),IF(E1688&lt;=0,0,IF(E1688&lt;=30000,E1688,IF(E1688&lt;=60000,ROUNDUP(E1688/2,0)+15000,IF(E1688&lt;=120000,ROUNDUP(E1688/4,0)+30000,60000)))),IF(E1688&lt;=0,0,IF(E1688&lt;=20000,E1688,IF(E1688&lt;=40000,ROUNDUP(E1688/2,0)+10000,IF(E1688&lt;=80000,ROUNDUP(E1688/4,0)+20000,40000))))),IF(E1688&lt;=0,IF(F1688&lt;=0,0,IF(F1688&lt;=25000,F1688,IF(F1688&lt;=50000,ROUNDUP(F1688/2,0)+12500,IF(F1688&lt;=100000,ROUNDUP(F1688/4,0)+25000,50000)))),MAX(IF(F1688&lt;=0,0,IF(F1688&lt;=25000,F1688,IF(F1688&lt;=50000,ROUNDUP(F1688/2,0)+12500,IF(F1688&lt;=100000,ROUNDUP(F1688/4,0)+25000,50000)))),MIN(IF(AND(D1688="はい",C1688&gt;=2026,C1688&lt;=2027),IF(E1688&lt;=0,0,IF(E1688&lt;=30000,E1688,IF(E1688&lt;=60000,ROUNDUP(E1688/2,0)+15000,IF(E1688&lt;=120000,ROUNDUP(E1688/4,0)+30000,60000)))),IF(E1688&lt;=0,0,IF(E1688&lt;=20000,E1688,IF(E1688&lt;=40000,ROUNDUP(E1688/2,0)+10000,IF(E1688&lt;=80000,ROUNDUP(E1688/4,0)+20000,40000)))))+IF(F1688&lt;=0,0,IF(F1688&lt;=25000,F1688,IF(F1688&lt;=50000,ROUNDUP(F1688/2,0)+12500,IF(F1688&lt;=100000,ROUNDUP(F1688/4,0)+25000,50000)))),IF(AND(D1688="はい",C1688&gt;=2026,C1688&lt;=2027),60000,40000)))))</f>
        <v/>
      </c>
      <c r="P1688" s="18">
        <f>IF(G1688&lt;=0,0,IF(G1688&lt;=20000,G1688,IF(G1688&lt;=40000,ROUNDUP(G1688/2,0)+10000,IF(G1688&lt;=80000,ROUNDUP(G1688/4,0)+20000,40000))))</f>
        <v/>
      </c>
      <c r="Q1688" s="18">
        <f>IF(I1688&lt;=0,IF(H1688&lt;=0,0,IF(H1688&lt;=20000,H1688,IF(H1688&lt;=40000,ROUNDUP(H1688/2,0)+10000,IF(H1688&lt;=80000,ROUNDUP(H1688/4,0)+20000,40000)))),IF(H1688&lt;=0,IF(I1688&lt;=0,0,IF(I1688&lt;=25000,I1688,IF(I1688&lt;=50000,ROUNDUP(I1688/2,0)+12500,IF(I1688&lt;=100000,ROUNDUP(I1688/4,0)+25000,50000)))),MAX(IF(I1688&lt;=0,0,IF(I1688&lt;=25000,I1688,IF(I1688&lt;=50000,ROUNDUP(I1688/2,0)+12500,IF(I1688&lt;=100000,ROUNDUP(I1688/4,0)+25000,50000)))),MIN(IF(H1688&lt;=0,0,IF(H1688&lt;=20000,H1688,IF(H1688&lt;=40000,ROUNDUP(H1688/2,0)+10000,IF(H1688&lt;=80000,ROUNDUP(H1688/4,0)+20000,40000))))+IF(I1688&lt;=0,0,IF(I1688&lt;=25000,I1688,IF(I1688&lt;=50000,ROUNDUP(I1688/2,0)+12500,IF(I1688&lt;=100000,ROUNDUP(I1688/4,0)+25000,50000)))),40000))))</f>
        <v/>
      </c>
      <c r="R1688" s="18">
        <f>MIN(120000,O1688+P1688+Q1688)</f>
        <v/>
      </c>
      <c r="S1688" s="18">
        <f>IF(F1688&lt;=0,IF(E1688&lt;=0,0,IF(E1688&lt;=12000,E1688,IF(E1688&lt;=32000,ROUNDUP(E1688/2,0)+6000,IF(E1688&lt;=56000,ROUNDUP(E1688/4,0)+14000,28000)))),IF(E1688&lt;=0,IF(F1688&lt;=0,0,IF(F1688&lt;=15000,F1688,IF(F1688&lt;=40000,ROUNDUP(F1688/2,0)+7500,IF(F1688&lt;=70000,ROUNDUP(F1688/4,0)+17500,35000)))),MAX(IF(F1688&lt;=0,0,IF(F1688&lt;=15000,F1688,IF(F1688&lt;=40000,ROUNDUP(F1688/2,0)+7500,IF(F1688&lt;=70000,ROUNDUP(F1688/4,0)+17500,35000)))),MIN(IF(E1688&lt;=0,0,IF(E1688&lt;=12000,E1688,IF(E1688&lt;=32000,ROUNDUP(E1688/2,0)+6000,IF(E1688&lt;=56000,ROUNDUP(E1688/4,0)+14000,28000))))+IF(F1688&lt;=0,0,IF(F1688&lt;=15000,F1688,IF(F1688&lt;=40000,ROUNDUP(F1688/2,0)+7500,IF(F1688&lt;=70000,ROUNDUP(F1688/4,0)+17500,35000)))),28000))))</f>
        <v/>
      </c>
      <c r="T1688" s="18">
        <f>IF(G1688&lt;=0,0,IF(G1688&lt;=12000,G1688,IF(G1688&lt;=32000,ROUNDUP(G1688/2,0)+6000,IF(G1688&lt;=56000,ROUNDUP(G1688/4,0)+14000,28000))))</f>
        <v/>
      </c>
      <c r="U1688" s="18">
        <f>IF(I1688&lt;=0,IF(H1688&lt;=0,0,IF(H1688&lt;=12000,H1688,IF(H1688&lt;=32000,ROUNDUP(H1688/2,0)+6000,IF(H1688&lt;=56000,ROUNDUP(H1688/4,0)+14000,28000)))),IF(H1688&lt;=0,IF(I1688&lt;=0,0,IF(I1688&lt;=15000,I1688,IF(I1688&lt;=40000,ROUNDUP(I1688/2,0)+7500,IF(I1688&lt;=70000,ROUNDUP(I1688/4,0)+17500,35000)))),MAX(IF(I1688&lt;=0,0,IF(I1688&lt;=15000,I1688,IF(I1688&lt;=40000,ROUNDUP(I1688/2,0)+7500,IF(I1688&lt;=70000,ROUNDUP(I1688/4,0)+17500,35000)))),MIN(IF(H1688&lt;=0,0,IF(H1688&lt;=12000,H1688,IF(H1688&lt;=32000,ROUNDUP(H1688/2,0)+6000,IF(H1688&lt;=56000,ROUNDUP(H1688/4,0)+14000,28000))))+IF(I1688&lt;=0,0,IF(I1688&lt;=15000,I1688,IF(I1688&lt;=40000,ROUNDUP(I1688/2,0)+7500,IF(I1688&lt;=70000,ROUNDUP(I1688/4,0)+17500,35000)))),28000))))</f>
        <v/>
      </c>
      <c r="V1688" s="18">
        <f>MIN(70000,S1688+T1688+U1688)</f>
        <v/>
      </c>
      <c r="W1688" s="18">
        <f>MAX(0,ROUNDDOWN(M1688-J1688-N1688-K1688-0,-3))</f>
        <v/>
      </c>
      <c r="X1688" s="18">
        <f>MAX(0,ROUNDDOWN(M1688-J1688-N1688-K1688-R1688,-3))</f>
        <v/>
      </c>
      <c r="Y1688" s="18">
        <f>IF(W1688&lt;=0,0,ROUNDDOWN((W1688*LOOKUP(W1688,{0,1950001,3300001,6950001,9000001,18000001,40000001},{0.05,0.1,0.2,0.23,0.33,0.4,0.45})-LOOKUP(W1688,{0,1950001,3300001,6950001,9000001,18000001,40000001},{0,97500,427500,636000,1536000,2796000,4796000}))*1.021,-2))</f>
        <v/>
      </c>
      <c r="Z1688" s="18">
        <f>IF(X1688&lt;=0,0,ROUNDDOWN((X1688*LOOKUP(X1688,{0,1950001,3300001,6950001,9000001,18000001,40000001},{0.05,0.1,0.2,0.23,0.33,0.4,0.45})-LOOKUP(X1688,{0,1950001,3300001,6950001,9000001,18000001,40000001},{0,97500,427500,636000,1536000,2796000,4796000}))*1.021,-2))</f>
        <v/>
      </c>
      <c r="AA1688" s="18">
        <f>MAX(0,ROUNDDOWN(M1688-J1688-430000-L1688-0,-3))</f>
        <v/>
      </c>
      <c r="AB1688" s="18">
        <f>MAX(0,ROUNDDOWN(M1688-J1688-430000-L1688-V1688,-3))</f>
        <v/>
      </c>
      <c r="AC1688" s="18">
        <f>IF(M1688&lt;=450000,0,MAX(0,ROUNDDOWN(AA1688*0.06-MIN(50000,AA1688)*0.03,-2))+MAX(0,ROUNDDOWN(AA1688*0.04-MIN(50000,AA1688)*0.02,-2)))</f>
        <v/>
      </c>
      <c r="AD1688" s="18">
        <f>IF(M1688&lt;=450000,0,MAX(0,ROUNDDOWN(AB1688*0.06-MIN(50000,AB1688)*0.03,-2))+MAX(0,ROUNDDOWN(AB1688*0.04-MIN(50000,AB1688)*0.02,-2)))</f>
        <v/>
      </c>
      <c r="AE1688" s="18">
        <f>Y1688-Z1688</f>
        <v/>
      </c>
      <c r="AF1688" s="18">
        <f>AC1688-AD1688</f>
        <v/>
      </c>
      <c r="AG1688" s="18">
        <f>AE1688+AF1688</f>
        <v/>
      </c>
      <c r="AH1688" s="20">
        <f>IF(W1688&lt;=0,0,LOOKUP(W1688,{0,1950001,3300001,6950001,9000001,18000001,40000001},{0.05,0.1,0.2,0.23,0.33,0.4,0.45}))</f>
        <v/>
      </c>
    </row>
    <row r="1689">
      <c r="A1689" t="inlineStr">
        <is>
          <t>1万円刻み 3区分8万円ずつ</t>
        </is>
      </c>
      <c r="B1689" s="18">
        <f>'4_1万円刻み'!$A$537</f>
        <v/>
      </c>
      <c r="C1689" s="19" t="n">
        <v>2026</v>
      </c>
      <c r="D1689" t="inlineStr">
        <is>
          <t>いいえ</t>
        </is>
      </c>
      <c r="E1689" s="18" t="n">
        <v>80000</v>
      </c>
      <c r="F1689" s="18" t="n">
        <v>0</v>
      </c>
      <c r="G1689" s="18" t="n">
        <v>80000</v>
      </c>
      <c r="H1689" s="18" t="n">
        <v>80000</v>
      </c>
      <c r="I1689" s="18" t="n">
        <v>0</v>
      </c>
      <c r="J1689" s="18">
        <f>ROUND(MIN(B1689/12,650000)*12*0.0915+MIN(B1689/12,1390000)*12*(0.0504+0)+B1689*0.005,0)</f>
        <v/>
      </c>
      <c r="K1689" s="18" t="n">
        <v>0</v>
      </c>
      <c r="L1689" s="18" t="n">
        <v>0</v>
      </c>
      <c r="M1689" s="18">
        <f>ROUND(IF(C1689&gt;=2026,IF(B1689&lt;741000,0,IF(B1689&lt;2191000,B1689-740000,IF(B1689&lt;2193000,1451000,IF(B1689&lt;2196000,1453000,IF(B1689&lt;2200000,1456000,IF(B1689&lt;3600000,ROUNDDOWN(B1689/4,-3)*2.8-80000,IF(B1689&lt;6600000,ROUNDDOWN(B1689/4,-3)*3.2-440000,IF(B1689&lt;8500000,ROUNDDOWN(B1689*0.9,0)-1100000,B1689-1950000)))))))),IF(B1689&lt;651000,0,IF(B1689&lt;1900000,B1689-650000,IF(B1689&lt;3600000,ROUNDDOWN(B1689/4,-3)*2.8-80000,IF(B1689&lt;6600000,ROUNDDOWN(B1689/4,-3)*3.2-440000,IF(B1689&lt;8500000,ROUNDDOWN(B1689*0.9,0)-1100000,B1689-1950000)))))),0)</f>
        <v/>
      </c>
      <c r="N1689" s="18">
        <f>IF(M1689&gt;23500000,NA(),IF(C1689&gt;=2026,IF(M1689&lt;=4890000,1040000,IF(M1689&lt;=6550000,670000,620000)),IF(M1689&lt;=1320000,950000,IF(M1689&lt;=3360000,880000,IF(M1689&lt;=4890000,680000,IF(M1689&lt;=6550000,630000,580000))))))</f>
        <v/>
      </c>
      <c r="O1689" s="18">
        <f>IF(F1689&lt;=0,IF(AND(D1689="はい",C1689&gt;=2026,C1689&lt;=2027),IF(E1689&lt;=0,0,IF(E1689&lt;=30000,E1689,IF(E1689&lt;=60000,ROUNDUP(E1689/2,0)+15000,IF(E1689&lt;=120000,ROUNDUP(E1689/4,0)+30000,60000)))),IF(E1689&lt;=0,0,IF(E1689&lt;=20000,E1689,IF(E1689&lt;=40000,ROUNDUP(E1689/2,0)+10000,IF(E1689&lt;=80000,ROUNDUP(E1689/4,0)+20000,40000))))),IF(E1689&lt;=0,IF(F1689&lt;=0,0,IF(F1689&lt;=25000,F1689,IF(F1689&lt;=50000,ROUNDUP(F1689/2,0)+12500,IF(F1689&lt;=100000,ROUNDUP(F1689/4,0)+25000,50000)))),MAX(IF(F1689&lt;=0,0,IF(F1689&lt;=25000,F1689,IF(F1689&lt;=50000,ROUNDUP(F1689/2,0)+12500,IF(F1689&lt;=100000,ROUNDUP(F1689/4,0)+25000,50000)))),MIN(IF(AND(D1689="はい",C1689&gt;=2026,C1689&lt;=2027),IF(E1689&lt;=0,0,IF(E1689&lt;=30000,E1689,IF(E1689&lt;=60000,ROUNDUP(E1689/2,0)+15000,IF(E1689&lt;=120000,ROUNDUP(E1689/4,0)+30000,60000)))),IF(E1689&lt;=0,0,IF(E1689&lt;=20000,E1689,IF(E1689&lt;=40000,ROUNDUP(E1689/2,0)+10000,IF(E1689&lt;=80000,ROUNDUP(E1689/4,0)+20000,40000)))))+IF(F1689&lt;=0,0,IF(F1689&lt;=25000,F1689,IF(F1689&lt;=50000,ROUNDUP(F1689/2,0)+12500,IF(F1689&lt;=100000,ROUNDUP(F1689/4,0)+25000,50000)))),IF(AND(D1689="はい",C1689&gt;=2026,C1689&lt;=2027),60000,40000)))))</f>
        <v/>
      </c>
      <c r="P1689" s="18">
        <f>IF(G1689&lt;=0,0,IF(G1689&lt;=20000,G1689,IF(G1689&lt;=40000,ROUNDUP(G1689/2,0)+10000,IF(G1689&lt;=80000,ROUNDUP(G1689/4,0)+20000,40000))))</f>
        <v/>
      </c>
      <c r="Q1689" s="18">
        <f>IF(I1689&lt;=0,IF(H1689&lt;=0,0,IF(H1689&lt;=20000,H1689,IF(H1689&lt;=40000,ROUNDUP(H1689/2,0)+10000,IF(H1689&lt;=80000,ROUNDUP(H1689/4,0)+20000,40000)))),IF(H1689&lt;=0,IF(I1689&lt;=0,0,IF(I1689&lt;=25000,I1689,IF(I1689&lt;=50000,ROUNDUP(I1689/2,0)+12500,IF(I1689&lt;=100000,ROUNDUP(I1689/4,0)+25000,50000)))),MAX(IF(I1689&lt;=0,0,IF(I1689&lt;=25000,I1689,IF(I1689&lt;=50000,ROUNDUP(I1689/2,0)+12500,IF(I1689&lt;=100000,ROUNDUP(I1689/4,0)+25000,50000)))),MIN(IF(H1689&lt;=0,0,IF(H1689&lt;=20000,H1689,IF(H1689&lt;=40000,ROUNDUP(H1689/2,0)+10000,IF(H1689&lt;=80000,ROUNDUP(H1689/4,0)+20000,40000))))+IF(I1689&lt;=0,0,IF(I1689&lt;=25000,I1689,IF(I1689&lt;=50000,ROUNDUP(I1689/2,0)+12500,IF(I1689&lt;=100000,ROUNDUP(I1689/4,0)+25000,50000)))),40000))))</f>
        <v/>
      </c>
      <c r="R1689" s="18">
        <f>MIN(120000,O1689+P1689+Q1689)</f>
        <v/>
      </c>
      <c r="S1689" s="18">
        <f>IF(F1689&lt;=0,IF(E1689&lt;=0,0,IF(E1689&lt;=12000,E1689,IF(E1689&lt;=32000,ROUNDUP(E1689/2,0)+6000,IF(E1689&lt;=56000,ROUNDUP(E1689/4,0)+14000,28000)))),IF(E1689&lt;=0,IF(F1689&lt;=0,0,IF(F1689&lt;=15000,F1689,IF(F1689&lt;=40000,ROUNDUP(F1689/2,0)+7500,IF(F1689&lt;=70000,ROUNDUP(F1689/4,0)+17500,35000)))),MAX(IF(F1689&lt;=0,0,IF(F1689&lt;=15000,F1689,IF(F1689&lt;=40000,ROUNDUP(F1689/2,0)+7500,IF(F1689&lt;=70000,ROUNDUP(F1689/4,0)+17500,35000)))),MIN(IF(E1689&lt;=0,0,IF(E1689&lt;=12000,E1689,IF(E1689&lt;=32000,ROUNDUP(E1689/2,0)+6000,IF(E1689&lt;=56000,ROUNDUP(E1689/4,0)+14000,28000))))+IF(F1689&lt;=0,0,IF(F1689&lt;=15000,F1689,IF(F1689&lt;=40000,ROUNDUP(F1689/2,0)+7500,IF(F1689&lt;=70000,ROUNDUP(F1689/4,0)+17500,35000)))),28000))))</f>
        <v/>
      </c>
      <c r="T1689" s="18">
        <f>IF(G1689&lt;=0,0,IF(G1689&lt;=12000,G1689,IF(G1689&lt;=32000,ROUNDUP(G1689/2,0)+6000,IF(G1689&lt;=56000,ROUNDUP(G1689/4,0)+14000,28000))))</f>
        <v/>
      </c>
      <c r="U1689" s="18">
        <f>IF(I1689&lt;=0,IF(H1689&lt;=0,0,IF(H1689&lt;=12000,H1689,IF(H1689&lt;=32000,ROUNDUP(H1689/2,0)+6000,IF(H1689&lt;=56000,ROUNDUP(H1689/4,0)+14000,28000)))),IF(H1689&lt;=0,IF(I1689&lt;=0,0,IF(I1689&lt;=15000,I1689,IF(I1689&lt;=40000,ROUNDUP(I1689/2,0)+7500,IF(I1689&lt;=70000,ROUNDUP(I1689/4,0)+17500,35000)))),MAX(IF(I1689&lt;=0,0,IF(I1689&lt;=15000,I1689,IF(I1689&lt;=40000,ROUNDUP(I1689/2,0)+7500,IF(I1689&lt;=70000,ROUNDUP(I1689/4,0)+17500,35000)))),MIN(IF(H1689&lt;=0,0,IF(H1689&lt;=12000,H1689,IF(H1689&lt;=32000,ROUNDUP(H1689/2,0)+6000,IF(H1689&lt;=56000,ROUNDUP(H1689/4,0)+14000,28000))))+IF(I1689&lt;=0,0,IF(I1689&lt;=15000,I1689,IF(I1689&lt;=40000,ROUNDUP(I1689/2,0)+7500,IF(I1689&lt;=70000,ROUNDUP(I1689/4,0)+17500,35000)))),28000))))</f>
        <v/>
      </c>
      <c r="V1689" s="18">
        <f>MIN(70000,S1689+T1689+U1689)</f>
        <v/>
      </c>
      <c r="W1689" s="18">
        <f>MAX(0,ROUNDDOWN(M1689-J1689-N1689-K1689-0,-3))</f>
        <v/>
      </c>
      <c r="X1689" s="18">
        <f>MAX(0,ROUNDDOWN(M1689-J1689-N1689-K1689-R1689,-3))</f>
        <v/>
      </c>
      <c r="Y1689" s="18">
        <f>IF(W1689&lt;=0,0,ROUNDDOWN((W1689*LOOKUP(W1689,{0,1950001,3300001,6950001,9000001,18000001,40000001},{0.05,0.1,0.2,0.23,0.33,0.4,0.45})-LOOKUP(W1689,{0,1950001,3300001,6950001,9000001,18000001,40000001},{0,97500,427500,636000,1536000,2796000,4796000}))*1.021,-2))</f>
        <v/>
      </c>
      <c r="Z1689" s="18">
        <f>IF(X1689&lt;=0,0,ROUNDDOWN((X1689*LOOKUP(X1689,{0,1950001,3300001,6950001,9000001,18000001,40000001},{0.05,0.1,0.2,0.23,0.33,0.4,0.45})-LOOKUP(X1689,{0,1950001,3300001,6950001,9000001,18000001,40000001},{0,97500,427500,636000,1536000,2796000,4796000}))*1.021,-2))</f>
        <v/>
      </c>
      <c r="AA1689" s="18">
        <f>MAX(0,ROUNDDOWN(M1689-J1689-430000-L1689-0,-3))</f>
        <v/>
      </c>
      <c r="AB1689" s="18">
        <f>MAX(0,ROUNDDOWN(M1689-J1689-430000-L1689-V1689,-3))</f>
        <v/>
      </c>
      <c r="AC1689" s="18">
        <f>IF(M1689&lt;=450000,0,MAX(0,ROUNDDOWN(AA1689*0.06-MIN(50000,AA1689)*0.03,-2))+MAX(0,ROUNDDOWN(AA1689*0.04-MIN(50000,AA1689)*0.02,-2)))</f>
        <v/>
      </c>
      <c r="AD1689" s="18">
        <f>IF(M1689&lt;=450000,0,MAX(0,ROUNDDOWN(AB1689*0.06-MIN(50000,AB1689)*0.03,-2))+MAX(0,ROUNDDOWN(AB1689*0.04-MIN(50000,AB1689)*0.02,-2)))</f>
        <v/>
      </c>
      <c r="AE1689" s="18">
        <f>Y1689-Z1689</f>
        <v/>
      </c>
      <c r="AF1689" s="18">
        <f>AC1689-AD1689</f>
        <v/>
      </c>
      <c r="AG1689" s="18">
        <f>AE1689+AF1689</f>
        <v/>
      </c>
      <c r="AH1689" s="20">
        <f>IF(W1689&lt;=0,0,LOOKUP(W1689,{0,1950001,3300001,6950001,9000001,18000001,40000001},{0.05,0.1,0.2,0.23,0.33,0.4,0.45}))</f>
        <v/>
      </c>
    </row>
    <row r="1690">
      <c r="A1690" t="inlineStr">
        <is>
          <t>1万円刻み 一般8万円</t>
        </is>
      </c>
      <c r="B1690" s="18">
        <f>'4_1万円刻み'!$A$537</f>
        <v/>
      </c>
      <c r="C1690" s="19" t="n">
        <v>2026</v>
      </c>
      <c r="D1690" t="inlineStr">
        <is>
          <t>いいえ</t>
        </is>
      </c>
      <c r="E1690" s="18" t="n">
        <v>80000</v>
      </c>
      <c r="F1690" s="18" t="n">
        <v>0</v>
      </c>
      <c r="G1690" s="18" t="n">
        <v>0</v>
      </c>
      <c r="H1690" s="18" t="n">
        <v>0</v>
      </c>
      <c r="I1690" s="18" t="n">
        <v>0</v>
      </c>
      <c r="J1690" s="18">
        <f>ROUND(MIN(B1690/12,650000)*12*0.0915+MIN(B1690/12,1390000)*12*(0.0504+0)+B1690*0.005,0)</f>
        <v/>
      </c>
      <c r="K1690" s="18" t="n">
        <v>0</v>
      </c>
      <c r="L1690" s="18" t="n">
        <v>0</v>
      </c>
      <c r="M1690" s="18">
        <f>ROUND(IF(C1690&gt;=2026,IF(B1690&lt;741000,0,IF(B1690&lt;2191000,B1690-740000,IF(B1690&lt;2193000,1451000,IF(B1690&lt;2196000,1453000,IF(B1690&lt;2200000,1456000,IF(B1690&lt;3600000,ROUNDDOWN(B1690/4,-3)*2.8-80000,IF(B1690&lt;6600000,ROUNDDOWN(B1690/4,-3)*3.2-440000,IF(B1690&lt;8500000,ROUNDDOWN(B1690*0.9,0)-1100000,B1690-1950000)))))))),IF(B1690&lt;651000,0,IF(B1690&lt;1900000,B1690-650000,IF(B1690&lt;3600000,ROUNDDOWN(B1690/4,-3)*2.8-80000,IF(B1690&lt;6600000,ROUNDDOWN(B1690/4,-3)*3.2-440000,IF(B1690&lt;8500000,ROUNDDOWN(B1690*0.9,0)-1100000,B1690-1950000)))))),0)</f>
        <v/>
      </c>
      <c r="N1690" s="18">
        <f>IF(M1690&gt;23500000,NA(),IF(C1690&gt;=2026,IF(M1690&lt;=4890000,1040000,IF(M1690&lt;=6550000,670000,620000)),IF(M1690&lt;=1320000,950000,IF(M1690&lt;=3360000,880000,IF(M1690&lt;=4890000,680000,IF(M1690&lt;=6550000,630000,580000))))))</f>
        <v/>
      </c>
      <c r="O1690" s="18">
        <f>IF(F1690&lt;=0,IF(AND(D1690="はい",C1690&gt;=2026,C1690&lt;=2027),IF(E1690&lt;=0,0,IF(E1690&lt;=30000,E1690,IF(E1690&lt;=60000,ROUNDUP(E1690/2,0)+15000,IF(E1690&lt;=120000,ROUNDUP(E1690/4,0)+30000,60000)))),IF(E1690&lt;=0,0,IF(E1690&lt;=20000,E1690,IF(E1690&lt;=40000,ROUNDUP(E1690/2,0)+10000,IF(E1690&lt;=80000,ROUNDUP(E1690/4,0)+20000,40000))))),IF(E1690&lt;=0,IF(F1690&lt;=0,0,IF(F1690&lt;=25000,F1690,IF(F1690&lt;=50000,ROUNDUP(F1690/2,0)+12500,IF(F1690&lt;=100000,ROUNDUP(F1690/4,0)+25000,50000)))),MAX(IF(F1690&lt;=0,0,IF(F1690&lt;=25000,F1690,IF(F1690&lt;=50000,ROUNDUP(F1690/2,0)+12500,IF(F1690&lt;=100000,ROUNDUP(F1690/4,0)+25000,50000)))),MIN(IF(AND(D1690="はい",C1690&gt;=2026,C1690&lt;=2027),IF(E1690&lt;=0,0,IF(E1690&lt;=30000,E1690,IF(E1690&lt;=60000,ROUNDUP(E1690/2,0)+15000,IF(E1690&lt;=120000,ROUNDUP(E1690/4,0)+30000,60000)))),IF(E1690&lt;=0,0,IF(E1690&lt;=20000,E1690,IF(E1690&lt;=40000,ROUNDUP(E1690/2,0)+10000,IF(E1690&lt;=80000,ROUNDUP(E1690/4,0)+20000,40000)))))+IF(F1690&lt;=0,0,IF(F1690&lt;=25000,F1690,IF(F1690&lt;=50000,ROUNDUP(F1690/2,0)+12500,IF(F1690&lt;=100000,ROUNDUP(F1690/4,0)+25000,50000)))),IF(AND(D1690="はい",C1690&gt;=2026,C1690&lt;=2027),60000,40000)))))</f>
        <v/>
      </c>
      <c r="P1690" s="18">
        <f>IF(G1690&lt;=0,0,IF(G1690&lt;=20000,G1690,IF(G1690&lt;=40000,ROUNDUP(G1690/2,0)+10000,IF(G1690&lt;=80000,ROUNDUP(G1690/4,0)+20000,40000))))</f>
        <v/>
      </c>
      <c r="Q1690" s="18">
        <f>IF(I1690&lt;=0,IF(H1690&lt;=0,0,IF(H1690&lt;=20000,H1690,IF(H1690&lt;=40000,ROUNDUP(H1690/2,0)+10000,IF(H1690&lt;=80000,ROUNDUP(H1690/4,0)+20000,40000)))),IF(H1690&lt;=0,IF(I1690&lt;=0,0,IF(I1690&lt;=25000,I1690,IF(I1690&lt;=50000,ROUNDUP(I1690/2,0)+12500,IF(I1690&lt;=100000,ROUNDUP(I1690/4,0)+25000,50000)))),MAX(IF(I1690&lt;=0,0,IF(I1690&lt;=25000,I1690,IF(I1690&lt;=50000,ROUNDUP(I1690/2,0)+12500,IF(I1690&lt;=100000,ROUNDUP(I1690/4,0)+25000,50000)))),MIN(IF(H1690&lt;=0,0,IF(H1690&lt;=20000,H1690,IF(H1690&lt;=40000,ROUNDUP(H1690/2,0)+10000,IF(H1690&lt;=80000,ROUNDUP(H1690/4,0)+20000,40000))))+IF(I1690&lt;=0,0,IF(I1690&lt;=25000,I1690,IF(I1690&lt;=50000,ROUNDUP(I1690/2,0)+12500,IF(I1690&lt;=100000,ROUNDUP(I1690/4,0)+25000,50000)))),40000))))</f>
        <v/>
      </c>
      <c r="R1690" s="18">
        <f>MIN(120000,O1690+P1690+Q1690)</f>
        <v/>
      </c>
      <c r="S1690" s="18">
        <f>IF(F1690&lt;=0,IF(E1690&lt;=0,0,IF(E1690&lt;=12000,E1690,IF(E1690&lt;=32000,ROUNDUP(E1690/2,0)+6000,IF(E1690&lt;=56000,ROUNDUP(E1690/4,0)+14000,28000)))),IF(E1690&lt;=0,IF(F1690&lt;=0,0,IF(F1690&lt;=15000,F1690,IF(F1690&lt;=40000,ROUNDUP(F1690/2,0)+7500,IF(F1690&lt;=70000,ROUNDUP(F1690/4,0)+17500,35000)))),MAX(IF(F1690&lt;=0,0,IF(F1690&lt;=15000,F1690,IF(F1690&lt;=40000,ROUNDUP(F1690/2,0)+7500,IF(F1690&lt;=70000,ROUNDUP(F1690/4,0)+17500,35000)))),MIN(IF(E1690&lt;=0,0,IF(E1690&lt;=12000,E1690,IF(E1690&lt;=32000,ROUNDUP(E1690/2,0)+6000,IF(E1690&lt;=56000,ROUNDUP(E1690/4,0)+14000,28000))))+IF(F1690&lt;=0,0,IF(F1690&lt;=15000,F1690,IF(F1690&lt;=40000,ROUNDUP(F1690/2,0)+7500,IF(F1690&lt;=70000,ROUNDUP(F1690/4,0)+17500,35000)))),28000))))</f>
        <v/>
      </c>
      <c r="T1690" s="18">
        <f>IF(G1690&lt;=0,0,IF(G1690&lt;=12000,G1690,IF(G1690&lt;=32000,ROUNDUP(G1690/2,0)+6000,IF(G1690&lt;=56000,ROUNDUP(G1690/4,0)+14000,28000))))</f>
        <v/>
      </c>
      <c r="U1690" s="18">
        <f>IF(I1690&lt;=0,IF(H1690&lt;=0,0,IF(H1690&lt;=12000,H1690,IF(H1690&lt;=32000,ROUNDUP(H1690/2,0)+6000,IF(H1690&lt;=56000,ROUNDUP(H1690/4,0)+14000,28000)))),IF(H1690&lt;=0,IF(I1690&lt;=0,0,IF(I1690&lt;=15000,I1690,IF(I1690&lt;=40000,ROUNDUP(I1690/2,0)+7500,IF(I1690&lt;=70000,ROUNDUP(I1690/4,0)+17500,35000)))),MAX(IF(I1690&lt;=0,0,IF(I1690&lt;=15000,I1690,IF(I1690&lt;=40000,ROUNDUP(I1690/2,0)+7500,IF(I1690&lt;=70000,ROUNDUP(I1690/4,0)+17500,35000)))),MIN(IF(H1690&lt;=0,0,IF(H1690&lt;=12000,H1690,IF(H1690&lt;=32000,ROUNDUP(H1690/2,0)+6000,IF(H1690&lt;=56000,ROUNDUP(H1690/4,0)+14000,28000))))+IF(I1690&lt;=0,0,IF(I1690&lt;=15000,I1690,IF(I1690&lt;=40000,ROUNDUP(I1690/2,0)+7500,IF(I1690&lt;=70000,ROUNDUP(I1690/4,0)+17500,35000)))),28000))))</f>
        <v/>
      </c>
      <c r="V1690" s="18">
        <f>MIN(70000,S1690+T1690+U1690)</f>
        <v/>
      </c>
      <c r="W1690" s="18">
        <f>MAX(0,ROUNDDOWN(M1690-J1690-N1690-K1690-0,-3))</f>
        <v/>
      </c>
      <c r="X1690" s="18">
        <f>MAX(0,ROUNDDOWN(M1690-J1690-N1690-K1690-R1690,-3))</f>
        <v/>
      </c>
      <c r="Y1690" s="18">
        <f>IF(W1690&lt;=0,0,ROUNDDOWN((W1690*LOOKUP(W1690,{0,1950001,3300001,6950001,9000001,18000001,40000001},{0.05,0.1,0.2,0.23,0.33,0.4,0.45})-LOOKUP(W1690,{0,1950001,3300001,6950001,9000001,18000001,40000001},{0,97500,427500,636000,1536000,2796000,4796000}))*1.021,-2))</f>
        <v/>
      </c>
      <c r="Z1690" s="18">
        <f>IF(X1690&lt;=0,0,ROUNDDOWN((X1690*LOOKUP(X1690,{0,1950001,3300001,6950001,9000001,18000001,40000001},{0.05,0.1,0.2,0.23,0.33,0.4,0.45})-LOOKUP(X1690,{0,1950001,3300001,6950001,9000001,18000001,40000001},{0,97500,427500,636000,1536000,2796000,4796000}))*1.021,-2))</f>
        <v/>
      </c>
      <c r="AA1690" s="18">
        <f>MAX(0,ROUNDDOWN(M1690-J1690-430000-L1690-0,-3))</f>
        <v/>
      </c>
      <c r="AB1690" s="18">
        <f>MAX(0,ROUNDDOWN(M1690-J1690-430000-L1690-V1690,-3))</f>
        <v/>
      </c>
      <c r="AC1690" s="18">
        <f>IF(M1690&lt;=450000,0,MAX(0,ROUNDDOWN(AA1690*0.06-MIN(50000,AA1690)*0.03,-2))+MAX(0,ROUNDDOWN(AA1690*0.04-MIN(50000,AA1690)*0.02,-2)))</f>
        <v/>
      </c>
      <c r="AD1690" s="18">
        <f>IF(M1690&lt;=450000,0,MAX(0,ROUNDDOWN(AB1690*0.06-MIN(50000,AB1690)*0.03,-2))+MAX(0,ROUNDDOWN(AB1690*0.04-MIN(50000,AB1690)*0.02,-2)))</f>
        <v/>
      </c>
      <c r="AE1690" s="18">
        <f>Y1690-Z1690</f>
        <v/>
      </c>
      <c r="AF1690" s="18">
        <f>AC1690-AD1690</f>
        <v/>
      </c>
      <c r="AG1690" s="18">
        <f>AE1690+AF1690</f>
        <v/>
      </c>
      <c r="AH1690" s="20">
        <f>IF(W1690&lt;=0,0,LOOKUP(W1690,{0,1950001,3300001,6950001,9000001,18000001,40000001},{0.05,0.1,0.2,0.23,0.33,0.4,0.45}))</f>
        <v/>
      </c>
    </row>
    <row r="1691">
      <c r="A1691" t="inlineStr">
        <is>
          <t>1万円刻み 特例あり一般12万円</t>
        </is>
      </c>
      <c r="B1691" s="18">
        <f>'4_1万円刻み'!$A$537</f>
        <v/>
      </c>
      <c r="C1691" s="19" t="n">
        <v>2026</v>
      </c>
      <c r="D1691" t="inlineStr">
        <is>
          <t>はい</t>
        </is>
      </c>
      <c r="E1691" s="18" t="n">
        <v>120000</v>
      </c>
      <c r="F1691" s="18" t="n">
        <v>0</v>
      </c>
      <c r="G1691" s="18" t="n">
        <v>0</v>
      </c>
      <c r="H1691" s="18" t="n">
        <v>0</v>
      </c>
      <c r="I1691" s="18" t="n">
        <v>0</v>
      </c>
      <c r="J1691" s="18">
        <f>ROUND(MIN(B1691/12,650000)*12*0.0915+MIN(B1691/12,1390000)*12*(0.0504+0)+B1691*0.005,0)</f>
        <v/>
      </c>
      <c r="K1691" s="18" t="n">
        <v>0</v>
      </c>
      <c r="L1691" s="18" t="n">
        <v>0</v>
      </c>
      <c r="M1691" s="18">
        <f>ROUND(IF(C1691&gt;=2026,IF(B1691&lt;741000,0,IF(B1691&lt;2191000,B1691-740000,IF(B1691&lt;2193000,1451000,IF(B1691&lt;2196000,1453000,IF(B1691&lt;2200000,1456000,IF(B1691&lt;3600000,ROUNDDOWN(B1691/4,-3)*2.8-80000,IF(B1691&lt;6600000,ROUNDDOWN(B1691/4,-3)*3.2-440000,IF(B1691&lt;8500000,ROUNDDOWN(B1691*0.9,0)-1100000,B1691-1950000)))))))),IF(B1691&lt;651000,0,IF(B1691&lt;1900000,B1691-650000,IF(B1691&lt;3600000,ROUNDDOWN(B1691/4,-3)*2.8-80000,IF(B1691&lt;6600000,ROUNDDOWN(B1691/4,-3)*3.2-440000,IF(B1691&lt;8500000,ROUNDDOWN(B1691*0.9,0)-1100000,B1691-1950000)))))),0)</f>
        <v/>
      </c>
      <c r="N1691" s="18">
        <f>IF(M1691&gt;23500000,NA(),IF(C1691&gt;=2026,IF(M1691&lt;=4890000,1040000,IF(M1691&lt;=6550000,670000,620000)),IF(M1691&lt;=1320000,950000,IF(M1691&lt;=3360000,880000,IF(M1691&lt;=4890000,680000,IF(M1691&lt;=6550000,630000,580000))))))</f>
        <v/>
      </c>
      <c r="O1691" s="18">
        <f>IF(F1691&lt;=0,IF(AND(D1691="はい",C1691&gt;=2026,C1691&lt;=2027),IF(E1691&lt;=0,0,IF(E1691&lt;=30000,E1691,IF(E1691&lt;=60000,ROUNDUP(E1691/2,0)+15000,IF(E1691&lt;=120000,ROUNDUP(E1691/4,0)+30000,60000)))),IF(E1691&lt;=0,0,IF(E1691&lt;=20000,E1691,IF(E1691&lt;=40000,ROUNDUP(E1691/2,0)+10000,IF(E1691&lt;=80000,ROUNDUP(E1691/4,0)+20000,40000))))),IF(E1691&lt;=0,IF(F1691&lt;=0,0,IF(F1691&lt;=25000,F1691,IF(F1691&lt;=50000,ROUNDUP(F1691/2,0)+12500,IF(F1691&lt;=100000,ROUNDUP(F1691/4,0)+25000,50000)))),MAX(IF(F1691&lt;=0,0,IF(F1691&lt;=25000,F1691,IF(F1691&lt;=50000,ROUNDUP(F1691/2,0)+12500,IF(F1691&lt;=100000,ROUNDUP(F1691/4,0)+25000,50000)))),MIN(IF(AND(D1691="はい",C1691&gt;=2026,C1691&lt;=2027),IF(E1691&lt;=0,0,IF(E1691&lt;=30000,E1691,IF(E1691&lt;=60000,ROUNDUP(E1691/2,0)+15000,IF(E1691&lt;=120000,ROUNDUP(E1691/4,0)+30000,60000)))),IF(E1691&lt;=0,0,IF(E1691&lt;=20000,E1691,IF(E1691&lt;=40000,ROUNDUP(E1691/2,0)+10000,IF(E1691&lt;=80000,ROUNDUP(E1691/4,0)+20000,40000)))))+IF(F1691&lt;=0,0,IF(F1691&lt;=25000,F1691,IF(F1691&lt;=50000,ROUNDUP(F1691/2,0)+12500,IF(F1691&lt;=100000,ROUNDUP(F1691/4,0)+25000,50000)))),IF(AND(D1691="はい",C1691&gt;=2026,C1691&lt;=2027),60000,40000)))))</f>
        <v/>
      </c>
      <c r="P1691" s="18">
        <f>IF(G1691&lt;=0,0,IF(G1691&lt;=20000,G1691,IF(G1691&lt;=40000,ROUNDUP(G1691/2,0)+10000,IF(G1691&lt;=80000,ROUNDUP(G1691/4,0)+20000,40000))))</f>
        <v/>
      </c>
      <c r="Q1691" s="18">
        <f>IF(I1691&lt;=0,IF(H1691&lt;=0,0,IF(H1691&lt;=20000,H1691,IF(H1691&lt;=40000,ROUNDUP(H1691/2,0)+10000,IF(H1691&lt;=80000,ROUNDUP(H1691/4,0)+20000,40000)))),IF(H1691&lt;=0,IF(I1691&lt;=0,0,IF(I1691&lt;=25000,I1691,IF(I1691&lt;=50000,ROUNDUP(I1691/2,0)+12500,IF(I1691&lt;=100000,ROUNDUP(I1691/4,0)+25000,50000)))),MAX(IF(I1691&lt;=0,0,IF(I1691&lt;=25000,I1691,IF(I1691&lt;=50000,ROUNDUP(I1691/2,0)+12500,IF(I1691&lt;=100000,ROUNDUP(I1691/4,0)+25000,50000)))),MIN(IF(H1691&lt;=0,0,IF(H1691&lt;=20000,H1691,IF(H1691&lt;=40000,ROUNDUP(H1691/2,0)+10000,IF(H1691&lt;=80000,ROUNDUP(H1691/4,0)+20000,40000))))+IF(I1691&lt;=0,0,IF(I1691&lt;=25000,I1691,IF(I1691&lt;=50000,ROUNDUP(I1691/2,0)+12500,IF(I1691&lt;=100000,ROUNDUP(I1691/4,0)+25000,50000)))),40000))))</f>
        <v/>
      </c>
      <c r="R1691" s="18">
        <f>MIN(120000,O1691+P1691+Q1691)</f>
        <v/>
      </c>
      <c r="S1691" s="18">
        <f>IF(F1691&lt;=0,IF(E1691&lt;=0,0,IF(E1691&lt;=12000,E1691,IF(E1691&lt;=32000,ROUNDUP(E1691/2,0)+6000,IF(E1691&lt;=56000,ROUNDUP(E1691/4,0)+14000,28000)))),IF(E1691&lt;=0,IF(F1691&lt;=0,0,IF(F1691&lt;=15000,F1691,IF(F1691&lt;=40000,ROUNDUP(F1691/2,0)+7500,IF(F1691&lt;=70000,ROUNDUP(F1691/4,0)+17500,35000)))),MAX(IF(F1691&lt;=0,0,IF(F1691&lt;=15000,F1691,IF(F1691&lt;=40000,ROUNDUP(F1691/2,0)+7500,IF(F1691&lt;=70000,ROUNDUP(F1691/4,0)+17500,35000)))),MIN(IF(E1691&lt;=0,0,IF(E1691&lt;=12000,E1691,IF(E1691&lt;=32000,ROUNDUP(E1691/2,0)+6000,IF(E1691&lt;=56000,ROUNDUP(E1691/4,0)+14000,28000))))+IF(F1691&lt;=0,0,IF(F1691&lt;=15000,F1691,IF(F1691&lt;=40000,ROUNDUP(F1691/2,0)+7500,IF(F1691&lt;=70000,ROUNDUP(F1691/4,0)+17500,35000)))),28000))))</f>
        <v/>
      </c>
      <c r="T1691" s="18">
        <f>IF(G1691&lt;=0,0,IF(G1691&lt;=12000,G1691,IF(G1691&lt;=32000,ROUNDUP(G1691/2,0)+6000,IF(G1691&lt;=56000,ROUNDUP(G1691/4,0)+14000,28000))))</f>
        <v/>
      </c>
      <c r="U1691" s="18">
        <f>IF(I1691&lt;=0,IF(H1691&lt;=0,0,IF(H1691&lt;=12000,H1691,IF(H1691&lt;=32000,ROUNDUP(H1691/2,0)+6000,IF(H1691&lt;=56000,ROUNDUP(H1691/4,0)+14000,28000)))),IF(H1691&lt;=0,IF(I1691&lt;=0,0,IF(I1691&lt;=15000,I1691,IF(I1691&lt;=40000,ROUNDUP(I1691/2,0)+7500,IF(I1691&lt;=70000,ROUNDUP(I1691/4,0)+17500,35000)))),MAX(IF(I1691&lt;=0,0,IF(I1691&lt;=15000,I1691,IF(I1691&lt;=40000,ROUNDUP(I1691/2,0)+7500,IF(I1691&lt;=70000,ROUNDUP(I1691/4,0)+17500,35000)))),MIN(IF(H1691&lt;=0,0,IF(H1691&lt;=12000,H1691,IF(H1691&lt;=32000,ROUNDUP(H1691/2,0)+6000,IF(H1691&lt;=56000,ROUNDUP(H1691/4,0)+14000,28000))))+IF(I1691&lt;=0,0,IF(I1691&lt;=15000,I1691,IF(I1691&lt;=40000,ROUNDUP(I1691/2,0)+7500,IF(I1691&lt;=70000,ROUNDUP(I1691/4,0)+17500,35000)))),28000))))</f>
        <v/>
      </c>
      <c r="V1691" s="18">
        <f>MIN(70000,S1691+T1691+U1691)</f>
        <v/>
      </c>
      <c r="W1691" s="18">
        <f>MAX(0,ROUNDDOWN(M1691-J1691-N1691-K1691-0,-3))</f>
        <v/>
      </c>
      <c r="X1691" s="18">
        <f>MAX(0,ROUNDDOWN(M1691-J1691-N1691-K1691-R1691,-3))</f>
        <v/>
      </c>
      <c r="Y1691" s="18">
        <f>IF(W1691&lt;=0,0,ROUNDDOWN((W1691*LOOKUP(W1691,{0,1950001,3300001,6950001,9000001,18000001,40000001},{0.05,0.1,0.2,0.23,0.33,0.4,0.45})-LOOKUP(W1691,{0,1950001,3300001,6950001,9000001,18000001,40000001},{0,97500,427500,636000,1536000,2796000,4796000}))*1.021,-2))</f>
        <v/>
      </c>
      <c r="Z1691" s="18">
        <f>IF(X1691&lt;=0,0,ROUNDDOWN((X1691*LOOKUP(X1691,{0,1950001,3300001,6950001,9000001,18000001,40000001},{0.05,0.1,0.2,0.23,0.33,0.4,0.45})-LOOKUP(X1691,{0,1950001,3300001,6950001,9000001,18000001,40000001},{0,97500,427500,636000,1536000,2796000,4796000}))*1.021,-2))</f>
        <v/>
      </c>
      <c r="AA1691" s="18">
        <f>MAX(0,ROUNDDOWN(M1691-J1691-430000-L1691-0,-3))</f>
        <v/>
      </c>
      <c r="AB1691" s="18">
        <f>MAX(0,ROUNDDOWN(M1691-J1691-430000-L1691-V1691,-3))</f>
        <v/>
      </c>
      <c r="AC1691" s="18">
        <f>IF(M1691&lt;=450000,0,MAX(0,ROUNDDOWN(AA1691*0.06-MIN(50000,AA1691)*0.03,-2))+MAX(0,ROUNDDOWN(AA1691*0.04-MIN(50000,AA1691)*0.02,-2)))</f>
        <v/>
      </c>
      <c r="AD1691" s="18">
        <f>IF(M1691&lt;=450000,0,MAX(0,ROUNDDOWN(AB1691*0.06-MIN(50000,AB1691)*0.03,-2))+MAX(0,ROUNDDOWN(AB1691*0.04-MIN(50000,AB1691)*0.02,-2)))</f>
        <v/>
      </c>
      <c r="AE1691" s="18">
        <f>Y1691-Z1691</f>
        <v/>
      </c>
      <c r="AF1691" s="18">
        <f>AC1691-AD1691</f>
        <v/>
      </c>
      <c r="AG1691" s="18">
        <f>AE1691+AF1691</f>
        <v/>
      </c>
      <c r="AH1691" s="20">
        <f>IF(W1691&lt;=0,0,LOOKUP(W1691,{0,1950001,3300001,6950001,9000001,18000001,40000001},{0.05,0.1,0.2,0.23,0.33,0.4,0.45}))</f>
        <v/>
      </c>
    </row>
    <row r="1692">
      <c r="A1692" t="inlineStr">
        <is>
          <t>1万円刻み 3区分8万円ずつ</t>
        </is>
      </c>
      <c r="B1692" s="18">
        <f>'4_1万円刻み'!$A$538</f>
        <v/>
      </c>
      <c r="C1692" s="19" t="n">
        <v>2026</v>
      </c>
      <c r="D1692" t="inlineStr">
        <is>
          <t>いいえ</t>
        </is>
      </c>
      <c r="E1692" s="18" t="n">
        <v>80000</v>
      </c>
      <c r="F1692" s="18" t="n">
        <v>0</v>
      </c>
      <c r="G1692" s="18" t="n">
        <v>80000</v>
      </c>
      <c r="H1692" s="18" t="n">
        <v>80000</v>
      </c>
      <c r="I1692" s="18" t="n">
        <v>0</v>
      </c>
      <c r="J1692" s="18">
        <f>ROUND(MIN(B1692/12,650000)*12*0.0915+MIN(B1692/12,1390000)*12*(0.0504+0)+B1692*0.005,0)</f>
        <v/>
      </c>
      <c r="K1692" s="18" t="n">
        <v>0</v>
      </c>
      <c r="L1692" s="18" t="n">
        <v>0</v>
      </c>
      <c r="M1692" s="18">
        <f>ROUND(IF(C1692&gt;=2026,IF(B1692&lt;741000,0,IF(B1692&lt;2191000,B1692-740000,IF(B1692&lt;2193000,1451000,IF(B1692&lt;2196000,1453000,IF(B1692&lt;2200000,1456000,IF(B1692&lt;3600000,ROUNDDOWN(B1692/4,-3)*2.8-80000,IF(B1692&lt;6600000,ROUNDDOWN(B1692/4,-3)*3.2-440000,IF(B1692&lt;8500000,ROUNDDOWN(B1692*0.9,0)-1100000,B1692-1950000)))))))),IF(B1692&lt;651000,0,IF(B1692&lt;1900000,B1692-650000,IF(B1692&lt;3600000,ROUNDDOWN(B1692/4,-3)*2.8-80000,IF(B1692&lt;6600000,ROUNDDOWN(B1692/4,-3)*3.2-440000,IF(B1692&lt;8500000,ROUNDDOWN(B1692*0.9,0)-1100000,B1692-1950000)))))),0)</f>
        <v/>
      </c>
      <c r="N1692" s="18">
        <f>IF(M1692&gt;23500000,NA(),IF(C1692&gt;=2026,IF(M1692&lt;=4890000,1040000,IF(M1692&lt;=6550000,670000,620000)),IF(M1692&lt;=1320000,950000,IF(M1692&lt;=3360000,880000,IF(M1692&lt;=4890000,680000,IF(M1692&lt;=6550000,630000,580000))))))</f>
        <v/>
      </c>
      <c r="O1692" s="18">
        <f>IF(F1692&lt;=0,IF(AND(D1692="はい",C1692&gt;=2026,C1692&lt;=2027),IF(E1692&lt;=0,0,IF(E1692&lt;=30000,E1692,IF(E1692&lt;=60000,ROUNDUP(E1692/2,0)+15000,IF(E1692&lt;=120000,ROUNDUP(E1692/4,0)+30000,60000)))),IF(E1692&lt;=0,0,IF(E1692&lt;=20000,E1692,IF(E1692&lt;=40000,ROUNDUP(E1692/2,0)+10000,IF(E1692&lt;=80000,ROUNDUP(E1692/4,0)+20000,40000))))),IF(E1692&lt;=0,IF(F1692&lt;=0,0,IF(F1692&lt;=25000,F1692,IF(F1692&lt;=50000,ROUNDUP(F1692/2,0)+12500,IF(F1692&lt;=100000,ROUNDUP(F1692/4,0)+25000,50000)))),MAX(IF(F1692&lt;=0,0,IF(F1692&lt;=25000,F1692,IF(F1692&lt;=50000,ROUNDUP(F1692/2,0)+12500,IF(F1692&lt;=100000,ROUNDUP(F1692/4,0)+25000,50000)))),MIN(IF(AND(D1692="はい",C1692&gt;=2026,C1692&lt;=2027),IF(E1692&lt;=0,0,IF(E1692&lt;=30000,E1692,IF(E1692&lt;=60000,ROUNDUP(E1692/2,0)+15000,IF(E1692&lt;=120000,ROUNDUP(E1692/4,0)+30000,60000)))),IF(E1692&lt;=0,0,IF(E1692&lt;=20000,E1692,IF(E1692&lt;=40000,ROUNDUP(E1692/2,0)+10000,IF(E1692&lt;=80000,ROUNDUP(E1692/4,0)+20000,40000)))))+IF(F1692&lt;=0,0,IF(F1692&lt;=25000,F1692,IF(F1692&lt;=50000,ROUNDUP(F1692/2,0)+12500,IF(F1692&lt;=100000,ROUNDUP(F1692/4,0)+25000,50000)))),IF(AND(D1692="はい",C1692&gt;=2026,C1692&lt;=2027),60000,40000)))))</f>
        <v/>
      </c>
      <c r="P1692" s="18">
        <f>IF(G1692&lt;=0,0,IF(G1692&lt;=20000,G1692,IF(G1692&lt;=40000,ROUNDUP(G1692/2,0)+10000,IF(G1692&lt;=80000,ROUNDUP(G1692/4,0)+20000,40000))))</f>
        <v/>
      </c>
      <c r="Q1692" s="18">
        <f>IF(I1692&lt;=0,IF(H1692&lt;=0,0,IF(H1692&lt;=20000,H1692,IF(H1692&lt;=40000,ROUNDUP(H1692/2,0)+10000,IF(H1692&lt;=80000,ROUNDUP(H1692/4,0)+20000,40000)))),IF(H1692&lt;=0,IF(I1692&lt;=0,0,IF(I1692&lt;=25000,I1692,IF(I1692&lt;=50000,ROUNDUP(I1692/2,0)+12500,IF(I1692&lt;=100000,ROUNDUP(I1692/4,0)+25000,50000)))),MAX(IF(I1692&lt;=0,0,IF(I1692&lt;=25000,I1692,IF(I1692&lt;=50000,ROUNDUP(I1692/2,0)+12500,IF(I1692&lt;=100000,ROUNDUP(I1692/4,0)+25000,50000)))),MIN(IF(H1692&lt;=0,0,IF(H1692&lt;=20000,H1692,IF(H1692&lt;=40000,ROUNDUP(H1692/2,0)+10000,IF(H1692&lt;=80000,ROUNDUP(H1692/4,0)+20000,40000))))+IF(I1692&lt;=0,0,IF(I1692&lt;=25000,I1692,IF(I1692&lt;=50000,ROUNDUP(I1692/2,0)+12500,IF(I1692&lt;=100000,ROUNDUP(I1692/4,0)+25000,50000)))),40000))))</f>
        <v/>
      </c>
      <c r="R1692" s="18">
        <f>MIN(120000,O1692+P1692+Q1692)</f>
        <v/>
      </c>
      <c r="S1692" s="18">
        <f>IF(F1692&lt;=0,IF(E1692&lt;=0,0,IF(E1692&lt;=12000,E1692,IF(E1692&lt;=32000,ROUNDUP(E1692/2,0)+6000,IF(E1692&lt;=56000,ROUNDUP(E1692/4,0)+14000,28000)))),IF(E1692&lt;=0,IF(F1692&lt;=0,0,IF(F1692&lt;=15000,F1692,IF(F1692&lt;=40000,ROUNDUP(F1692/2,0)+7500,IF(F1692&lt;=70000,ROUNDUP(F1692/4,0)+17500,35000)))),MAX(IF(F1692&lt;=0,0,IF(F1692&lt;=15000,F1692,IF(F1692&lt;=40000,ROUNDUP(F1692/2,0)+7500,IF(F1692&lt;=70000,ROUNDUP(F1692/4,0)+17500,35000)))),MIN(IF(E1692&lt;=0,0,IF(E1692&lt;=12000,E1692,IF(E1692&lt;=32000,ROUNDUP(E1692/2,0)+6000,IF(E1692&lt;=56000,ROUNDUP(E1692/4,0)+14000,28000))))+IF(F1692&lt;=0,0,IF(F1692&lt;=15000,F1692,IF(F1692&lt;=40000,ROUNDUP(F1692/2,0)+7500,IF(F1692&lt;=70000,ROUNDUP(F1692/4,0)+17500,35000)))),28000))))</f>
        <v/>
      </c>
      <c r="T1692" s="18">
        <f>IF(G1692&lt;=0,0,IF(G1692&lt;=12000,G1692,IF(G1692&lt;=32000,ROUNDUP(G1692/2,0)+6000,IF(G1692&lt;=56000,ROUNDUP(G1692/4,0)+14000,28000))))</f>
        <v/>
      </c>
      <c r="U1692" s="18">
        <f>IF(I1692&lt;=0,IF(H1692&lt;=0,0,IF(H1692&lt;=12000,H1692,IF(H1692&lt;=32000,ROUNDUP(H1692/2,0)+6000,IF(H1692&lt;=56000,ROUNDUP(H1692/4,0)+14000,28000)))),IF(H1692&lt;=0,IF(I1692&lt;=0,0,IF(I1692&lt;=15000,I1692,IF(I1692&lt;=40000,ROUNDUP(I1692/2,0)+7500,IF(I1692&lt;=70000,ROUNDUP(I1692/4,0)+17500,35000)))),MAX(IF(I1692&lt;=0,0,IF(I1692&lt;=15000,I1692,IF(I1692&lt;=40000,ROUNDUP(I1692/2,0)+7500,IF(I1692&lt;=70000,ROUNDUP(I1692/4,0)+17500,35000)))),MIN(IF(H1692&lt;=0,0,IF(H1692&lt;=12000,H1692,IF(H1692&lt;=32000,ROUNDUP(H1692/2,0)+6000,IF(H1692&lt;=56000,ROUNDUP(H1692/4,0)+14000,28000))))+IF(I1692&lt;=0,0,IF(I1692&lt;=15000,I1692,IF(I1692&lt;=40000,ROUNDUP(I1692/2,0)+7500,IF(I1692&lt;=70000,ROUNDUP(I1692/4,0)+17500,35000)))),28000))))</f>
        <v/>
      </c>
      <c r="V1692" s="18">
        <f>MIN(70000,S1692+T1692+U1692)</f>
        <v/>
      </c>
      <c r="W1692" s="18">
        <f>MAX(0,ROUNDDOWN(M1692-J1692-N1692-K1692-0,-3))</f>
        <v/>
      </c>
      <c r="X1692" s="18">
        <f>MAX(0,ROUNDDOWN(M1692-J1692-N1692-K1692-R1692,-3))</f>
        <v/>
      </c>
      <c r="Y1692" s="18">
        <f>IF(W1692&lt;=0,0,ROUNDDOWN((W1692*LOOKUP(W1692,{0,1950001,3300001,6950001,9000001,18000001,40000001},{0.05,0.1,0.2,0.23,0.33,0.4,0.45})-LOOKUP(W1692,{0,1950001,3300001,6950001,9000001,18000001,40000001},{0,97500,427500,636000,1536000,2796000,4796000}))*1.021,-2))</f>
        <v/>
      </c>
      <c r="Z1692" s="18">
        <f>IF(X1692&lt;=0,0,ROUNDDOWN((X1692*LOOKUP(X1692,{0,1950001,3300001,6950001,9000001,18000001,40000001},{0.05,0.1,0.2,0.23,0.33,0.4,0.45})-LOOKUP(X1692,{0,1950001,3300001,6950001,9000001,18000001,40000001},{0,97500,427500,636000,1536000,2796000,4796000}))*1.021,-2))</f>
        <v/>
      </c>
      <c r="AA1692" s="18">
        <f>MAX(0,ROUNDDOWN(M1692-J1692-430000-L1692-0,-3))</f>
        <v/>
      </c>
      <c r="AB1692" s="18">
        <f>MAX(0,ROUNDDOWN(M1692-J1692-430000-L1692-V1692,-3))</f>
        <v/>
      </c>
      <c r="AC1692" s="18">
        <f>IF(M1692&lt;=450000,0,MAX(0,ROUNDDOWN(AA1692*0.06-MIN(50000,AA1692)*0.03,-2))+MAX(0,ROUNDDOWN(AA1692*0.04-MIN(50000,AA1692)*0.02,-2)))</f>
        <v/>
      </c>
      <c r="AD1692" s="18">
        <f>IF(M1692&lt;=450000,0,MAX(0,ROUNDDOWN(AB1692*0.06-MIN(50000,AB1692)*0.03,-2))+MAX(0,ROUNDDOWN(AB1692*0.04-MIN(50000,AB1692)*0.02,-2)))</f>
        <v/>
      </c>
      <c r="AE1692" s="18">
        <f>Y1692-Z1692</f>
        <v/>
      </c>
      <c r="AF1692" s="18">
        <f>AC1692-AD1692</f>
        <v/>
      </c>
      <c r="AG1692" s="18">
        <f>AE1692+AF1692</f>
        <v/>
      </c>
      <c r="AH1692" s="20">
        <f>IF(W1692&lt;=0,0,LOOKUP(W1692,{0,1950001,3300001,6950001,9000001,18000001,40000001},{0.05,0.1,0.2,0.23,0.33,0.4,0.45}))</f>
        <v/>
      </c>
    </row>
    <row r="1693">
      <c r="A1693" t="inlineStr">
        <is>
          <t>1万円刻み 一般8万円</t>
        </is>
      </c>
      <c r="B1693" s="18">
        <f>'4_1万円刻み'!$A$538</f>
        <v/>
      </c>
      <c r="C1693" s="19" t="n">
        <v>2026</v>
      </c>
      <c r="D1693" t="inlineStr">
        <is>
          <t>いいえ</t>
        </is>
      </c>
      <c r="E1693" s="18" t="n">
        <v>80000</v>
      </c>
      <c r="F1693" s="18" t="n">
        <v>0</v>
      </c>
      <c r="G1693" s="18" t="n">
        <v>0</v>
      </c>
      <c r="H1693" s="18" t="n">
        <v>0</v>
      </c>
      <c r="I1693" s="18" t="n">
        <v>0</v>
      </c>
      <c r="J1693" s="18">
        <f>ROUND(MIN(B1693/12,650000)*12*0.0915+MIN(B1693/12,1390000)*12*(0.0504+0)+B1693*0.005,0)</f>
        <v/>
      </c>
      <c r="K1693" s="18" t="n">
        <v>0</v>
      </c>
      <c r="L1693" s="18" t="n">
        <v>0</v>
      </c>
      <c r="M1693" s="18">
        <f>ROUND(IF(C1693&gt;=2026,IF(B1693&lt;741000,0,IF(B1693&lt;2191000,B1693-740000,IF(B1693&lt;2193000,1451000,IF(B1693&lt;2196000,1453000,IF(B1693&lt;2200000,1456000,IF(B1693&lt;3600000,ROUNDDOWN(B1693/4,-3)*2.8-80000,IF(B1693&lt;6600000,ROUNDDOWN(B1693/4,-3)*3.2-440000,IF(B1693&lt;8500000,ROUNDDOWN(B1693*0.9,0)-1100000,B1693-1950000)))))))),IF(B1693&lt;651000,0,IF(B1693&lt;1900000,B1693-650000,IF(B1693&lt;3600000,ROUNDDOWN(B1693/4,-3)*2.8-80000,IF(B1693&lt;6600000,ROUNDDOWN(B1693/4,-3)*3.2-440000,IF(B1693&lt;8500000,ROUNDDOWN(B1693*0.9,0)-1100000,B1693-1950000)))))),0)</f>
        <v/>
      </c>
      <c r="N1693" s="18">
        <f>IF(M1693&gt;23500000,NA(),IF(C1693&gt;=2026,IF(M1693&lt;=4890000,1040000,IF(M1693&lt;=6550000,670000,620000)),IF(M1693&lt;=1320000,950000,IF(M1693&lt;=3360000,880000,IF(M1693&lt;=4890000,680000,IF(M1693&lt;=6550000,630000,580000))))))</f>
        <v/>
      </c>
      <c r="O1693" s="18">
        <f>IF(F1693&lt;=0,IF(AND(D1693="はい",C1693&gt;=2026,C1693&lt;=2027),IF(E1693&lt;=0,0,IF(E1693&lt;=30000,E1693,IF(E1693&lt;=60000,ROUNDUP(E1693/2,0)+15000,IF(E1693&lt;=120000,ROUNDUP(E1693/4,0)+30000,60000)))),IF(E1693&lt;=0,0,IF(E1693&lt;=20000,E1693,IF(E1693&lt;=40000,ROUNDUP(E1693/2,0)+10000,IF(E1693&lt;=80000,ROUNDUP(E1693/4,0)+20000,40000))))),IF(E1693&lt;=0,IF(F1693&lt;=0,0,IF(F1693&lt;=25000,F1693,IF(F1693&lt;=50000,ROUNDUP(F1693/2,0)+12500,IF(F1693&lt;=100000,ROUNDUP(F1693/4,0)+25000,50000)))),MAX(IF(F1693&lt;=0,0,IF(F1693&lt;=25000,F1693,IF(F1693&lt;=50000,ROUNDUP(F1693/2,0)+12500,IF(F1693&lt;=100000,ROUNDUP(F1693/4,0)+25000,50000)))),MIN(IF(AND(D1693="はい",C1693&gt;=2026,C1693&lt;=2027),IF(E1693&lt;=0,0,IF(E1693&lt;=30000,E1693,IF(E1693&lt;=60000,ROUNDUP(E1693/2,0)+15000,IF(E1693&lt;=120000,ROUNDUP(E1693/4,0)+30000,60000)))),IF(E1693&lt;=0,0,IF(E1693&lt;=20000,E1693,IF(E1693&lt;=40000,ROUNDUP(E1693/2,0)+10000,IF(E1693&lt;=80000,ROUNDUP(E1693/4,0)+20000,40000)))))+IF(F1693&lt;=0,0,IF(F1693&lt;=25000,F1693,IF(F1693&lt;=50000,ROUNDUP(F1693/2,0)+12500,IF(F1693&lt;=100000,ROUNDUP(F1693/4,0)+25000,50000)))),IF(AND(D1693="はい",C1693&gt;=2026,C1693&lt;=2027),60000,40000)))))</f>
        <v/>
      </c>
      <c r="P1693" s="18">
        <f>IF(G1693&lt;=0,0,IF(G1693&lt;=20000,G1693,IF(G1693&lt;=40000,ROUNDUP(G1693/2,0)+10000,IF(G1693&lt;=80000,ROUNDUP(G1693/4,0)+20000,40000))))</f>
        <v/>
      </c>
      <c r="Q1693" s="18">
        <f>IF(I1693&lt;=0,IF(H1693&lt;=0,0,IF(H1693&lt;=20000,H1693,IF(H1693&lt;=40000,ROUNDUP(H1693/2,0)+10000,IF(H1693&lt;=80000,ROUNDUP(H1693/4,0)+20000,40000)))),IF(H1693&lt;=0,IF(I1693&lt;=0,0,IF(I1693&lt;=25000,I1693,IF(I1693&lt;=50000,ROUNDUP(I1693/2,0)+12500,IF(I1693&lt;=100000,ROUNDUP(I1693/4,0)+25000,50000)))),MAX(IF(I1693&lt;=0,0,IF(I1693&lt;=25000,I1693,IF(I1693&lt;=50000,ROUNDUP(I1693/2,0)+12500,IF(I1693&lt;=100000,ROUNDUP(I1693/4,0)+25000,50000)))),MIN(IF(H1693&lt;=0,0,IF(H1693&lt;=20000,H1693,IF(H1693&lt;=40000,ROUNDUP(H1693/2,0)+10000,IF(H1693&lt;=80000,ROUNDUP(H1693/4,0)+20000,40000))))+IF(I1693&lt;=0,0,IF(I1693&lt;=25000,I1693,IF(I1693&lt;=50000,ROUNDUP(I1693/2,0)+12500,IF(I1693&lt;=100000,ROUNDUP(I1693/4,0)+25000,50000)))),40000))))</f>
        <v/>
      </c>
      <c r="R1693" s="18">
        <f>MIN(120000,O1693+P1693+Q1693)</f>
        <v/>
      </c>
      <c r="S1693" s="18">
        <f>IF(F1693&lt;=0,IF(E1693&lt;=0,0,IF(E1693&lt;=12000,E1693,IF(E1693&lt;=32000,ROUNDUP(E1693/2,0)+6000,IF(E1693&lt;=56000,ROUNDUP(E1693/4,0)+14000,28000)))),IF(E1693&lt;=0,IF(F1693&lt;=0,0,IF(F1693&lt;=15000,F1693,IF(F1693&lt;=40000,ROUNDUP(F1693/2,0)+7500,IF(F1693&lt;=70000,ROUNDUP(F1693/4,0)+17500,35000)))),MAX(IF(F1693&lt;=0,0,IF(F1693&lt;=15000,F1693,IF(F1693&lt;=40000,ROUNDUP(F1693/2,0)+7500,IF(F1693&lt;=70000,ROUNDUP(F1693/4,0)+17500,35000)))),MIN(IF(E1693&lt;=0,0,IF(E1693&lt;=12000,E1693,IF(E1693&lt;=32000,ROUNDUP(E1693/2,0)+6000,IF(E1693&lt;=56000,ROUNDUP(E1693/4,0)+14000,28000))))+IF(F1693&lt;=0,0,IF(F1693&lt;=15000,F1693,IF(F1693&lt;=40000,ROUNDUP(F1693/2,0)+7500,IF(F1693&lt;=70000,ROUNDUP(F1693/4,0)+17500,35000)))),28000))))</f>
        <v/>
      </c>
      <c r="T1693" s="18">
        <f>IF(G1693&lt;=0,0,IF(G1693&lt;=12000,G1693,IF(G1693&lt;=32000,ROUNDUP(G1693/2,0)+6000,IF(G1693&lt;=56000,ROUNDUP(G1693/4,0)+14000,28000))))</f>
        <v/>
      </c>
      <c r="U1693" s="18">
        <f>IF(I1693&lt;=0,IF(H1693&lt;=0,0,IF(H1693&lt;=12000,H1693,IF(H1693&lt;=32000,ROUNDUP(H1693/2,0)+6000,IF(H1693&lt;=56000,ROUNDUP(H1693/4,0)+14000,28000)))),IF(H1693&lt;=0,IF(I1693&lt;=0,0,IF(I1693&lt;=15000,I1693,IF(I1693&lt;=40000,ROUNDUP(I1693/2,0)+7500,IF(I1693&lt;=70000,ROUNDUP(I1693/4,0)+17500,35000)))),MAX(IF(I1693&lt;=0,0,IF(I1693&lt;=15000,I1693,IF(I1693&lt;=40000,ROUNDUP(I1693/2,0)+7500,IF(I1693&lt;=70000,ROUNDUP(I1693/4,0)+17500,35000)))),MIN(IF(H1693&lt;=0,0,IF(H1693&lt;=12000,H1693,IF(H1693&lt;=32000,ROUNDUP(H1693/2,0)+6000,IF(H1693&lt;=56000,ROUNDUP(H1693/4,0)+14000,28000))))+IF(I1693&lt;=0,0,IF(I1693&lt;=15000,I1693,IF(I1693&lt;=40000,ROUNDUP(I1693/2,0)+7500,IF(I1693&lt;=70000,ROUNDUP(I1693/4,0)+17500,35000)))),28000))))</f>
        <v/>
      </c>
      <c r="V1693" s="18">
        <f>MIN(70000,S1693+T1693+U1693)</f>
        <v/>
      </c>
      <c r="W1693" s="18">
        <f>MAX(0,ROUNDDOWN(M1693-J1693-N1693-K1693-0,-3))</f>
        <v/>
      </c>
      <c r="X1693" s="18">
        <f>MAX(0,ROUNDDOWN(M1693-J1693-N1693-K1693-R1693,-3))</f>
        <v/>
      </c>
      <c r="Y1693" s="18">
        <f>IF(W1693&lt;=0,0,ROUNDDOWN((W1693*LOOKUP(W1693,{0,1950001,3300001,6950001,9000001,18000001,40000001},{0.05,0.1,0.2,0.23,0.33,0.4,0.45})-LOOKUP(W1693,{0,1950001,3300001,6950001,9000001,18000001,40000001},{0,97500,427500,636000,1536000,2796000,4796000}))*1.021,-2))</f>
        <v/>
      </c>
      <c r="Z1693" s="18">
        <f>IF(X1693&lt;=0,0,ROUNDDOWN((X1693*LOOKUP(X1693,{0,1950001,3300001,6950001,9000001,18000001,40000001},{0.05,0.1,0.2,0.23,0.33,0.4,0.45})-LOOKUP(X1693,{0,1950001,3300001,6950001,9000001,18000001,40000001},{0,97500,427500,636000,1536000,2796000,4796000}))*1.021,-2))</f>
        <v/>
      </c>
      <c r="AA1693" s="18">
        <f>MAX(0,ROUNDDOWN(M1693-J1693-430000-L1693-0,-3))</f>
        <v/>
      </c>
      <c r="AB1693" s="18">
        <f>MAX(0,ROUNDDOWN(M1693-J1693-430000-L1693-V1693,-3))</f>
        <v/>
      </c>
      <c r="AC1693" s="18">
        <f>IF(M1693&lt;=450000,0,MAX(0,ROUNDDOWN(AA1693*0.06-MIN(50000,AA1693)*0.03,-2))+MAX(0,ROUNDDOWN(AA1693*0.04-MIN(50000,AA1693)*0.02,-2)))</f>
        <v/>
      </c>
      <c r="AD1693" s="18">
        <f>IF(M1693&lt;=450000,0,MAX(0,ROUNDDOWN(AB1693*0.06-MIN(50000,AB1693)*0.03,-2))+MAX(0,ROUNDDOWN(AB1693*0.04-MIN(50000,AB1693)*0.02,-2)))</f>
        <v/>
      </c>
      <c r="AE1693" s="18">
        <f>Y1693-Z1693</f>
        <v/>
      </c>
      <c r="AF1693" s="18">
        <f>AC1693-AD1693</f>
        <v/>
      </c>
      <c r="AG1693" s="18">
        <f>AE1693+AF1693</f>
        <v/>
      </c>
      <c r="AH1693" s="20">
        <f>IF(W1693&lt;=0,0,LOOKUP(W1693,{0,1950001,3300001,6950001,9000001,18000001,40000001},{0.05,0.1,0.2,0.23,0.33,0.4,0.45}))</f>
        <v/>
      </c>
    </row>
    <row r="1694">
      <c r="A1694" t="inlineStr">
        <is>
          <t>1万円刻み 特例あり一般12万円</t>
        </is>
      </c>
      <c r="B1694" s="18">
        <f>'4_1万円刻み'!$A$538</f>
        <v/>
      </c>
      <c r="C1694" s="19" t="n">
        <v>2026</v>
      </c>
      <c r="D1694" t="inlineStr">
        <is>
          <t>はい</t>
        </is>
      </c>
      <c r="E1694" s="18" t="n">
        <v>120000</v>
      </c>
      <c r="F1694" s="18" t="n">
        <v>0</v>
      </c>
      <c r="G1694" s="18" t="n">
        <v>0</v>
      </c>
      <c r="H1694" s="18" t="n">
        <v>0</v>
      </c>
      <c r="I1694" s="18" t="n">
        <v>0</v>
      </c>
      <c r="J1694" s="18">
        <f>ROUND(MIN(B1694/12,650000)*12*0.0915+MIN(B1694/12,1390000)*12*(0.0504+0)+B1694*0.005,0)</f>
        <v/>
      </c>
      <c r="K1694" s="18" t="n">
        <v>0</v>
      </c>
      <c r="L1694" s="18" t="n">
        <v>0</v>
      </c>
      <c r="M1694" s="18">
        <f>ROUND(IF(C1694&gt;=2026,IF(B1694&lt;741000,0,IF(B1694&lt;2191000,B1694-740000,IF(B1694&lt;2193000,1451000,IF(B1694&lt;2196000,1453000,IF(B1694&lt;2200000,1456000,IF(B1694&lt;3600000,ROUNDDOWN(B1694/4,-3)*2.8-80000,IF(B1694&lt;6600000,ROUNDDOWN(B1694/4,-3)*3.2-440000,IF(B1694&lt;8500000,ROUNDDOWN(B1694*0.9,0)-1100000,B1694-1950000)))))))),IF(B1694&lt;651000,0,IF(B1694&lt;1900000,B1694-650000,IF(B1694&lt;3600000,ROUNDDOWN(B1694/4,-3)*2.8-80000,IF(B1694&lt;6600000,ROUNDDOWN(B1694/4,-3)*3.2-440000,IF(B1694&lt;8500000,ROUNDDOWN(B1694*0.9,0)-1100000,B1694-1950000)))))),0)</f>
        <v/>
      </c>
      <c r="N1694" s="18">
        <f>IF(M1694&gt;23500000,NA(),IF(C1694&gt;=2026,IF(M1694&lt;=4890000,1040000,IF(M1694&lt;=6550000,670000,620000)),IF(M1694&lt;=1320000,950000,IF(M1694&lt;=3360000,880000,IF(M1694&lt;=4890000,680000,IF(M1694&lt;=6550000,630000,580000))))))</f>
        <v/>
      </c>
      <c r="O1694" s="18">
        <f>IF(F1694&lt;=0,IF(AND(D1694="はい",C1694&gt;=2026,C1694&lt;=2027),IF(E1694&lt;=0,0,IF(E1694&lt;=30000,E1694,IF(E1694&lt;=60000,ROUNDUP(E1694/2,0)+15000,IF(E1694&lt;=120000,ROUNDUP(E1694/4,0)+30000,60000)))),IF(E1694&lt;=0,0,IF(E1694&lt;=20000,E1694,IF(E1694&lt;=40000,ROUNDUP(E1694/2,0)+10000,IF(E1694&lt;=80000,ROUNDUP(E1694/4,0)+20000,40000))))),IF(E1694&lt;=0,IF(F1694&lt;=0,0,IF(F1694&lt;=25000,F1694,IF(F1694&lt;=50000,ROUNDUP(F1694/2,0)+12500,IF(F1694&lt;=100000,ROUNDUP(F1694/4,0)+25000,50000)))),MAX(IF(F1694&lt;=0,0,IF(F1694&lt;=25000,F1694,IF(F1694&lt;=50000,ROUNDUP(F1694/2,0)+12500,IF(F1694&lt;=100000,ROUNDUP(F1694/4,0)+25000,50000)))),MIN(IF(AND(D1694="はい",C1694&gt;=2026,C1694&lt;=2027),IF(E1694&lt;=0,0,IF(E1694&lt;=30000,E1694,IF(E1694&lt;=60000,ROUNDUP(E1694/2,0)+15000,IF(E1694&lt;=120000,ROUNDUP(E1694/4,0)+30000,60000)))),IF(E1694&lt;=0,0,IF(E1694&lt;=20000,E1694,IF(E1694&lt;=40000,ROUNDUP(E1694/2,0)+10000,IF(E1694&lt;=80000,ROUNDUP(E1694/4,0)+20000,40000)))))+IF(F1694&lt;=0,0,IF(F1694&lt;=25000,F1694,IF(F1694&lt;=50000,ROUNDUP(F1694/2,0)+12500,IF(F1694&lt;=100000,ROUNDUP(F1694/4,0)+25000,50000)))),IF(AND(D1694="はい",C1694&gt;=2026,C1694&lt;=2027),60000,40000)))))</f>
        <v/>
      </c>
      <c r="P1694" s="18">
        <f>IF(G1694&lt;=0,0,IF(G1694&lt;=20000,G1694,IF(G1694&lt;=40000,ROUNDUP(G1694/2,0)+10000,IF(G1694&lt;=80000,ROUNDUP(G1694/4,0)+20000,40000))))</f>
        <v/>
      </c>
      <c r="Q1694" s="18">
        <f>IF(I1694&lt;=0,IF(H1694&lt;=0,0,IF(H1694&lt;=20000,H1694,IF(H1694&lt;=40000,ROUNDUP(H1694/2,0)+10000,IF(H1694&lt;=80000,ROUNDUP(H1694/4,0)+20000,40000)))),IF(H1694&lt;=0,IF(I1694&lt;=0,0,IF(I1694&lt;=25000,I1694,IF(I1694&lt;=50000,ROUNDUP(I1694/2,0)+12500,IF(I1694&lt;=100000,ROUNDUP(I1694/4,0)+25000,50000)))),MAX(IF(I1694&lt;=0,0,IF(I1694&lt;=25000,I1694,IF(I1694&lt;=50000,ROUNDUP(I1694/2,0)+12500,IF(I1694&lt;=100000,ROUNDUP(I1694/4,0)+25000,50000)))),MIN(IF(H1694&lt;=0,0,IF(H1694&lt;=20000,H1694,IF(H1694&lt;=40000,ROUNDUP(H1694/2,0)+10000,IF(H1694&lt;=80000,ROUNDUP(H1694/4,0)+20000,40000))))+IF(I1694&lt;=0,0,IF(I1694&lt;=25000,I1694,IF(I1694&lt;=50000,ROUNDUP(I1694/2,0)+12500,IF(I1694&lt;=100000,ROUNDUP(I1694/4,0)+25000,50000)))),40000))))</f>
        <v/>
      </c>
      <c r="R1694" s="18">
        <f>MIN(120000,O1694+P1694+Q1694)</f>
        <v/>
      </c>
      <c r="S1694" s="18">
        <f>IF(F1694&lt;=0,IF(E1694&lt;=0,0,IF(E1694&lt;=12000,E1694,IF(E1694&lt;=32000,ROUNDUP(E1694/2,0)+6000,IF(E1694&lt;=56000,ROUNDUP(E1694/4,0)+14000,28000)))),IF(E1694&lt;=0,IF(F1694&lt;=0,0,IF(F1694&lt;=15000,F1694,IF(F1694&lt;=40000,ROUNDUP(F1694/2,0)+7500,IF(F1694&lt;=70000,ROUNDUP(F1694/4,0)+17500,35000)))),MAX(IF(F1694&lt;=0,0,IF(F1694&lt;=15000,F1694,IF(F1694&lt;=40000,ROUNDUP(F1694/2,0)+7500,IF(F1694&lt;=70000,ROUNDUP(F1694/4,0)+17500,35000)))),MIN(IF(E1694&lt;=0,0,IF(E1694&lt;=12000,E1694,IF(E1694&lt;=32000,ROUNDUP(E1694/2,0)+6000,IF(E1694&lt;=56000,ROUNDUP(E1694/4,0)+14000,28000))))+IF(F1694&lt;=0,0,IF(F1694&lt;=15000,F1694,IF(F1694&lt;=40000,ROUNDUP(F1694/2,0)+7500,IF(F1694&lt;=70000,ROUNDUP(F1694/4,0)+17500,35000)))),28000))))</f>
        <v/>
      </c>
      <c r="T1694" s="18">
        <f>IF(G1694&lt;=0,0,IF(G1694&lt;=12000,G1694,IF(G1694&lt;=32000,ROUNDUP(G1694/2,0)+6000,IF(G1694&lt;=56000,ROUNDUP(G1694/4,0)+14000,28000))))</f>
        <v/>
      </c>
      <c r="U1694" s="18">
        <f>IF(I1694&lt;=0,IF(H1694&lt;=0,0,IF(H1694&lt;=12000,H1694,IF(H1694&lt;=32000,ROUNDUP(H1694/2,0)+6000,IF(H1694&lt;=56000,ROUNDUP(H1694/4,0)+14000,28000)))),IF(H1694&lt;=0,IF(I1694&lt;=0,0,IF(I1694&lt;=15000,I1694,IF(I1694&lt;=40000,ROUNDUP(I1694/2,0)+7500,IF(I1694&lt;=70000,ROUNDUP(I1694/4,0)+17500,35000)))),MAX(IF(I1694&lt;=0,0,IF(I1694&lt;=15000,I1694,IF(I1694&lt;=40000,ROUNDUP(I1694/2,0)+7500,IF(I1694&lt;=70000,ROUNDUP(I1694/4,0)+17500,35000)))),MIN(IF(H1694&lt;=0,0,IF(H1694&lt;=12000,H1694,IF(H1694&lt;=32000,ROUNDUP(H1694/2,0)+6000,IF(H1694&lt;=56000,ROUNDUP(H1694/4,0)+14000,28000))))+IF(I1694&lt;=0,0,IF(I1694&lt;=15000,I1694,IF(I1694&lt;=40000,ROUNDUP(I1694/2,0)+7500,IF(I1694&lt;=70000,ROUNDUP(I1694/4,0)+17500,35000)))),28000))))</f>
        <v/>
      </c>
      <c r="V1694" s="18">
        <f>MIN(70000,S1694+T1694+U1694)</f>
        <v/>
      </c>
      <c r="W1694" s="18">
        <f>MAX(0,ROUNDDOWN(M1694-J1694-N1694-K1694-0,-3))</f>
        <v/>
      </c>
      <c r="X1694" s="18">
        <f>MAX(0,ROUNDDOWN(M1694-J1694-N1694-K1694-R1694,-3))</f>
        <v/>
      </c>
      <c r="Y1694" s="18">
        <f>IF(W1694&lt;=0,0,ROUNDDOWN((W1694*LOOKUP(W1694,{0,1950001,3300001,6950001,9000001,18000001,40000001},{0.05,0.1,0.2,0.23,0.33,0.4,0.45})-LOOKUP(W1694,{0,1950001,3300001,6950001,9000001,18000001,40000001},{0,97500,427500,636000,1536000,2796000,4796000}))*1.021,-2))</f>
        <v/>
      </c>
      <c r="Z1694" s="18">
        <f>IF(X1694&lt;=0,0,ROUNDDOWN((X1694*LOOKUP(X1694,{0,1950001,3300001,6950001,9000001,18000001,40000001},{0.05,0.1,0.2,0.23,0.33,0.4,0.45})-LOOKUP(X1694,{0,1950001,3300001,6950001,9000001,18000001,40000001},{0,97500,427500,636000,1536000,2796000,4796000}))*1.021,-2))</f>
        <v/>
      </c>
      <c r="AA1694" s="18">
        <f>MAX(0,ROUNDDOWN(M1694-J1694-430000-L1694-0,-3))</f>
        <v/>
      </c>
      <c r="AB1694" s="18">
        <f>MAX(0,ROUNDDOWN(M1694-J1694-430000-L1694-V1694,-3))</f>
        <v/>
      </c>
      <c r="AC1694" s="18">
        <f>IF(M1694&lt;=450000,0,MAX(0,ROUNDDOWN(AA1694*0.06-MIN(50000,AA1694)*0.03,-2))+MAX(0,ROUNDDOWN(AA1694*0.04-MIN(50000,AA1694)*0.02,-2)))</f>
        <v/>
      </c>
      <c r="AD1694" s="18">
        <f>IF(M1694&lt;=450000,0,MAX(0,ROUNDDOWN(AB1694*0.06-MIN(50000,AB1694)*0.03,-2))+MAX(0,ROUNDDOWN(AB1694*0.04-MIN(50000,AB1694)*0.02,-2)))</f>
        <v/>
      </c>
      <c r="AE1694" s="18">
        <f>Y1694-Z1694</f>
        <v/>
      </c>
      <c r="AF1694" s="18">
        <f>AC1694-AD1694</f>
        <v/>
      </c>
      <c r="AG1694" s="18">
        <f>AE1694+AF1694</f>
        <v/>
      </c>
      <c r="AH1694" s="20">
        <f>IF(W1694&lt;=0,0,LOOKUP(W1694,{0,1950001,3300001,6950001,9000001,18000001,40000001},{0.05,0.1,0.2,0.23,0.33,0.4,0.45}))</f>
        <v/>
      </c>
    </row>
    <row r="1695">
      <c r="A1695" t="inlineStr">
        <is>
          <t>1万円刻み 3区分8万円ずつ</t>
        </is>
      </c>
      <c r="B1695" s="18">
        <f>'4_1万円刻み'!$A$539</f>
        <v/>
      </c>
      <c r="C1695" s="19" t="n">
        <v>2026</v>
      </c>
      <c r="D1695" t="inlineStr">
        <is>
          <t>いいえ</t>
        </is>
      </c>
      <c r="E1695" s="18" t="n">
        <v>80000</v>
      </c>
      <c r="F1695" s="18" t="n">
        <v>0</v>
      </c>
      <c r="G1695" s="18" t="n">
        <v>80000</v>
      </c>
      <c r="H1695" s="18" t="n">
        <v>80000</v>
      </c>
      <c r="I1695" s="18" t="n">
        <v>0</v>
      </c>
      <c r="J1695" s="18">
        <f>ROUND(MIN(B1695/12,650000)*12*0.0915+MIN(B1695/12,1390000)*12*(0.0504+0)+B1695*0.005,0)</f>
        <v/>
      </c>
      <c r="K1695" s="18" t="n">
        <v>0</v>
      </c>
      <c r="L1695" s="18" t="n">
        <v>0</v>
      </c>
      <c r="M1695" s="18">
        <f>ROUND(IF(C1695&gt;=2026,IF(B1695&lt;741000,0,IF(B1695&lt;2191000,B1695-740000,IF(B1695&lt;2193000,1451000,IF(B1695&lt;2196000,1453000,IF(B1695&lt;2200000,1456000,IF(B1695&lt;3600000,ROUNDDOWN(B1695/4,-3)*2.8-80000,IF(B1695&lt;6600000,ROUNDDOWN(B1695/4,-3)*3.2-440000,IF(B1695&lt;8500000,ROUNDDOWN(B1695*0.9,0)-1100000,B1695-1950000)))))))),IF(B1695&lt;651000,0,IF(B1695&lt;1900000,B1695-650000,IF(B1695&lt;3600000,ROUNDDOWN(B1695/4,-3)*2.8-80000,IF(B1695&lt;6600000,ROUNDDOWN(B1695/4,-3)*3.2-440000,IF(B1695&lt;8500000,ROUNDDOWN(B1695*0.9,0)-1100000,B1695-1950000)))))),0)</f>
        <v/>
      </c>
      <c r="N1695" s="18">
        <f>IF(M1695&gt;23500000,NA(),IF(C1695&gt;=2026,IF(M1695&lt;=4890000,1040000,IF(M1695&lt;=6550000,670000,620000)),IF(M1695&lt;=1320000,950000,IF(M1695&lt;=3360000,880000,IF(M1695&lt;=4890000,680000,IF(M1695&lt;=6550000,630000,580000))))))</f>
        <v/>
      </c>
      <c r="O1695" s="18">
        <f>IF(F1695&lt;=0,IF(AND(D1695="はい",C1695&gt;=2026,C1695&lt;=2027),IF(E1695&lt;=0,0,IF(E1695&lt;=30000,E1695,IF(E1695&lt;=60000,ROUNDUP(E1695/2,0)+15000,IF(E1695&lt;=120000,ROUNDUP(E1695/4,0)+30000,60000)))),IF(E1695&lt;=0,0,IF(E1695&lt;=20000,E1695,IF(E1695&lt;=40000,ROUNDUP(E1695/2,0)+10000,IF(E1695&lt;=80000,ROUNDUP(E1695/4,0)+20000,40000))))),IF(E1695&lt;=0,IF(F1695&lt;=0,0,IF(F1695&lt;=25000,F1695,IF(F1695&lt;=50000,ROUNDUP(F1695/2,0)+12500,IF(F1695&lt;=100000,ROUNDUP(F1695/4,0)+25000,50000)))),MAX(IF(F1695&lt;=0,0,IF(F1695&lt;=25000,F1695,IF(F1695&lt;=50000,ROUNDUP(F1695/2,0)+12500,IF(F1695&lt;=100000,ROUNDUP(F1695/4,0)+25000,50000)))),MIN(IF(AND(D1695="はい",C1695&gt;=2026,C1695&lt;=2027),IF(E1695&lt;=0,0,IF(E1695&lt;=30000,E1695,IF(E1695&lt;=60000,ROUNDUP(E1695/2,0)+15000,IF(E1695&lt;=120000,ROUNDUP(E1695/4,0)+30000,60000)))),IF(E1695&lt;=0,0,IF(E1695&lt;=20000,E1695,IF(E1695&lt;=40000,ROUNDUP(E1695/2,0)+10000,IF(E1695&lt;=80000,ROUNDUP(E1695/4,0)+20000,40000)))))+IF(F1695&lt;=0,0,IF(F1695&lt;=25000,F1695,IF(F1695&lt;=50000,ROUNDUP(F1695/2,0)+12500,IF(F1695&lt;=100000,ROUNDUP(F1695/4,0)+25000,50000)))),IF(AND(D1695="はい",C1695&gt;=2026,C1695&lt;=2027),60000,40000)))))</f>
        <v/>
      </c>
      <c r="P1695" s="18">
        <f>IF(G1695&lt;=0,0,IF(G1695&lt;=20000,G1695,IF(G1695&lt;=40000,ROUNDUP(G1695/2,0)+10000,IF(G1695&lt;=80000,ROUNDUP(G1695/4,0)+20000,40000))))</f>
        <v/>
      </c>
      <c r="Q1695" s="18">
        <f>IF(I1695&lt;=0,IF(H1695&lt;=0,0,IF(H1695&lt;=20000,H1695,IF(H1695&lt;=40000,ROUNDUP(H1695/2,0)+10000,IF(H1695&lt;=80000,ROUNDUP(H1695/4,0)+20000,40000)))),IF(H1695&lt;=0,IF(I1695&lt;=0,0,IF(I1695&lt;=25000,I1695,IF(I1695&lt;=50000,ROUNDUP(I1695/2,0)+12500,IF(I1695&lt;=100000,ROUNDUP(I1695/4,0)+25000,50000)))),MAX(IF(I1695&lt;=0,0,IF(I1695&lt;=25000,I1695,IF(I1695&lt;=50000,ROUNDUP(I1695/2,0)+12500,IF(I1695&lt;=100000,ROUNDUP(I1695/4,0)+25000,50000)))),MIN(IF(H1695&lt;=0,0,IF(H1695&lt;=20000,H1695,IF(H1695&lt;=40000,ROUNDUP(H1695/2,0)+10000,IF(H1695&lt;=80000,ROUNDUP(H1695/4,0)+20000,40000))))+IF(I1695&lt;=0,0,IF(I1695&lt;=25000,I1695,IF(I1695&lt;=50000,ROUNDUP(I1695/2,0)+12500,IF(I1695&lt;=100000,ROUNDUP(I1695/4,0)+25000,50000)))),40000))))</f>
        <v/>
      </c>
      <c r="R1695" s="18">
        <f>MIN(120000,O1695+P1695+Q1695)</f>
        <v/>
      </c>
      <c r="S1695" s="18">
        <f>IF(F1695&lt;=0,IF(E1695&lt;=0,0,IF(E1695&lt;=12000,E1695,IF(E1695&lt;=32000,ROUNDUP(E1695/2,0)+6000,IF(E1695&lt;=56000,ROUNDUP(E1695/4,0)+14000,28000)))),IF(E1695&lt;=0,IF(F1695&lt;=0,0,IF(F1695&lt;=15000,F1695,IF(F1695&lt;=40000,ROUNDUP(F1695/2,0)+7500,IF(F1695&lt;=70000,ROUNDUP(F1695/4,0)+17500,35000)))),MAX(IF(F1695&lt;=0,0,IF(F1695&lt;=15000,F1695,IF(F1695&lt;=40000,ROUNDUP(F1695/2,0)+7500,IF(F1695&lt;=70000,ROUNDUP(F1695/4,0)+17500,35000)))),MIN(IF(E1695&lt;=0,0,IF(E1695&lt;=12000,E1695,IF(E1695&lt;=32000,ROUNDUP(E1695/2,0)+6000,IF(E1695&lt;=56000,ROUNDUP(E1695/4,0)+14000,28000))))+IF(F1695&lt;=0,0,IF(F1695&lt;=15000,F1695,IF(F1695&lt;=40000,ROUNDUP(F1695/2,0)+7500,IF(F1695&lt;=70000,ROUNDUP(F1695/4,0)+17500,35000)))),28000))))</f>
        <v/>
      </c>
      <c r="T1695" s="18">
        <f>IF(G1695&lt;=0,0,IF(G1695&lt;=12000,G1695,IF(G1695&lt;=32000,ROUNDUP(G1695/2,0)+6000,IF(G1695&lt;=56000,ROUNDUP(G1695/4,0)+14000,28000))))</f>
        <v/>
      </c>
      <c r="U1695" s="18">
        <f>IF(I1695&lt;=0,IF(H1695&lt;=0,0,IF(H1695&lt;=12000,H1695,IF(H1695&lt;=32000,ROUNDUP(H1695/2,0)+6000,IF(H1695&lt;=56000,ROUNDUP(H1695/4,0)+14000,28000)))),IF(H1695&lt;=0,IF(I1695&lt;=0,0,IF(I1695&lt;=15000,I1695,IF(I1695&lt;=40000,ROUNDUP(I1695/2,0)+7500,IF(I1695&lt;=70000,ROUNDUP(I1695/4,0)+17500,35000)))),MAX(IF(I1695&lt;=0,0,IF(I1695&lt;=15000,I1695,IF(I1695&lt;=40000,ROUNDUP(I1695/2,0)+7500,IF(I1695&lt;=70000,ROUNDUP(I1695/4,0)+17500,35000)))),MIN(IF(H1695&lt;=0,0,IF(H1695&lt;=12000,H1695,IF(H1695&lt;=32000,ROUNDUP(H1695/2,0)+6000,IF(H1695&lt;=56000,ROUNDUP(H1695/4,0)+14000,28000))))+IF(I1695&lt;=0,0,IF(I1695&lt;=15000,I1695,IF(I1695&lt;=40000,ROUNDUP(I1695/2,0)+7500,IF(I1695&lt;=70000,ROUNDUP(I1695/4,0)+17500,35000)))),28000))))</f>
        <v/>
      </c>
      <c r="V1695" s="18">
        <f>MIN(70000,S1695+T1695+U1695)</f>
        <v/>
      </c>
      <c r="W1695" s="18">
        <f>MAX(0,ROUNDDOWN(M1695-J1695-N1695-K1695-0,-3))</f>
        <v/>
      </c>
      <c r="X1695" s="18">
        <f>MAX(0,ROUNDDOWN(M1695-J1695-N1695-K1695-R1695,-3))</f>
        <v/>
      </c>
      <c r="Y1695" s="18">
        <f>IF(W1695&lt;=0,0,ROUNDDOWN((W1695*LOOKUP(W1695,{0,1950001,3300001,6950001,9000001,18000001,40000001},{0.05,0.1,0.2,0.23,0.33,0.4,0.45})-LOOKUP(W1695,{0,1950001,3300001,6950001,9000001,18000001,40000001},{0,97500,427500,636000,1536000,2796000,4796000}))*1.021,-2))</f>
        <v/>
      </c>
      <c r="Z1695" s="18">
        <f>IF(X1695&lt;=0,0,ROUNDDOWN((X1695*LOOKUP(X1695,{0,1950001,3300001,6950001,9000001,18000001,40000001},{0.05,0.1,0.2,0.23,0.33,0.4,0.45})-LOOKUP(X1695,{0,1950001,3300001,6950001,9000001,18000001,40000001},{0,97500,427500,636000,1536000,2796000,4796000}))*1.021,-2))</f>
        <v/>
      </c>
      <c r="AA1695" s="18">
        <f>MAX(0,ROUNDDOWN(M1695-J1695-430000-L1695-0,-3))</f>
        <v/>
      </c>
      <c r="AB1695" s="18">
        <f>MAX(0,ROUNDDOWN(M1695-J1695-430000-L1695-V1695,-3))</f>
        <v/>
      </c>
      <c r="AC1695" s="18">
        <f>IF(M1695&lt;=450000,0,MAX(0,ROUNDDOWN(AA1695*0.06-MIN(50000,AA1695)*0.03,-2))+MAX(0,ROUNDDOWN(AA1695*0.04-MIN(50000,AA1695)*0.02,-2)))</f>
        <v/>
      </c>
      <c r="AD1695" s="18">
        <f>IF(M1695&lt;=450000,0,MAX(0,ROUNDDOWN(AB1695*0.06-MIN(50000,AB1695)*0.03,-2))+MAX(0,ROUNDDOWN(AB1695*0.04-MIN(50000,AB1695)*0.02,-2)))</f>
        <v/>
      </c>
      <c r="AE1695" s="18">
        <f>Y1695-Z1695</f>
        <v/>
      </c>
      <c r="AF1695" s="18">
        <f>AC1695-AD1695</f>
        <v/>
      </c>
      <c r="AG1695" s="18">
        <f>AE1695+AF1695</f>
        <v/>
      </c>
      <c r="AH1695" s="20">
        <f>IF(W1695&lt;=0,0,LOOKUP(W1695,{0,1950001,3300001,6950001,9000001,18000001,40000001},{0.05,0.1,0.2,0.23,0.33,0.4,0.45}))</f>
        <v/>
      </c>
    </row>
    <row r="1696">
      <c r="A1696" t="inlineStr">
        <is>
          <t>1万円刻み 一般8万円</t>
        </is>
      </c>
      <c r="B1696" s="18">
        <f>'4_1万円刻み'!$A$539</f>
        <v/>
      </c>
      <c r="C1696" s="19" t="n">
        <v>2026</v>
      </c>
      <c r="D1696" t="inlineStr">
        <is>
          <t>いいえ</t>
        </is>
      </c>
      <c r="E1696" s="18" t="n">
        <v>80000</v>
      </c>
      <c r="F1696" s="18" t="n">
        <v>0</v>
      </c>
      <c r="G1696" s="18" t="n">
        <v>0</v>
      </c>
      <c r="H1696" s="18" t="n">
        <v>0</v>
      </c>
      <c r="I1696" s="18" t="n">
        <v>0</v>
      </c>
      <c r="J1696" s="18">
        <f>ROUND(MIN(B1696/12,650000)*12*0.0915+MIN(B1696/12,1390000)*12*(0.0504+0)+B1696*0.005,0)</f>
        <v/>
      </c>
      <c r="K1696" s="18" t="n">
        <v>0</v>
      </c>
      <c r="L1696" s="18" t="n">
        <v>0</v>
      </c>
      <c r="M1696" s="18">
        <f>ROUND(IF(C1696&gt;=2026,IF(B1696&lt;741000,0,IF(B1696&lt;2191000,B1696-740000,IF(B1696&lt;2193000,1451000,IF(B1696&lt;2196000,1453000,IF(B1696&lt;2200000,1456000,IF(B1696&lt;3600000,ROUNDDOWN(B1696/4,-3)*2.8-80000,IF(B1696&lt;6600000,ROUNDDOWN(B1696/4,-3)*3.2-440000,IF(B1696&lt;8500000,ROUNDDOWN(B1696*0.9,0)-1100000,B1696-1950000)))))))),IF(B1696&lt;651000,0,IF(B1696&lt;1900000,B1696-650000,IF(B1696&lt;3600000,ROUNDDOWN(B1696/4,-3)*2.8-80000,IF(B1696&lt;6600000,ROUNDDOWN(B1696/4,-3)*3.2-440000,IF(B1696&lt;8500000,ROUNDDOWN(B1696*0.9,0)-1100000,B1696-1950000)))))),0)</f>
        <v/>
      </c>
      <c r="N1696" s="18">
        <f>IF(M1696&gt;23500000,NA(),IF(C1696&gt;=2026,IF(M1696&lt;=4890000,1040000,IF(M1696&lt;=6550000,670000,620000)),IF(M1696&lt;=1320000,950000,IF(M1696&lt;=3360000,880000,IF(M1696&lt;=4890000,680000,IF(M1696&lt;=6550000,630000,580000))))))</f>
        <v/>
      </c>
      <c r="O1696" s="18">
        <f>IF(F1696&lt;=0,IF(AND(D1696="はい",C1696&gt;=2026,C1696&lt;=2027),IF(E1696&lt;=0,0,IF(E1696&lt;=30000,E1696,IF(E1696&lt;=60000,ROUNDUP(E1696/2,0)+15000,IF(E1696&lt;=120000,ROUNDUP(E1696/4,0)+30000,60000)))),IF(E1696&lt;=0,0,IF(E1696&lt;=20000,E1696,IF(E1696&lt;=40000,ROUNDUP(E1696/2,0)+10000,IF(E1696&lt;=80000,ROUNDUP(E1696/4,0)+20000,40000))))),IF(E1696&lt;=0,IF(F1696&lt;=0,0,IF(F1696&lt;=25000,F1696,IF(F1696&lt;=50000,ROUNDUP(F1696/2,0)+12500,IF(F1696&lt;=100000,ROUNDUP(F1696/4,0)+25000,50000)))),MAX(IF(F1696&lt;=0,0,IF(F1696&lt;=25000,F1696,IF(F1696&lt;=50000,ROUNDUP(F1696/2,0)+12500,IF(F1696&lt;=100000,ROUNDUP(F1696/4,0)+25000,50000)))),MIN(IF(AND(D1696="はい",C1696&gt;=2026,C1696&lt;=2027),IF(E1696&lt;=0,0,IF(E1696&lt;=30000,E1696,IF(E1696&lt;=60000,ROUNDUP(E1696/2,0)+15000,IF(E1696&lt;=120000,ROUNDUP(E1696/4,0)+30000,60000)))),IF(E1696&lt;=0,0,IF(E1696&lt;=20000,E1696,IF(E1696&lt;=40000,ROUNDUP(E1696/2,0)+10000,IF(E1696&lt;=80000,ROUNDUP(E1696/4,0)+20000,40000)))))+IF(F1696&lt;=0,0,IF(F1696&lt;=25000,F1696,IF(F1696&lt;=50000,ROUNDUP(F1696/2,0)+12500,IF(F1696&lt;=100000,ROUNDUP(F1696/4,0)+25000,50000)))),IF(AND(D1696="はい",C1696&gt;=2026,C1696&lt;=2027),60000,40000)))))</f>
        <v/>
      </c>
      <c r="P1696" s="18">
        <f>IF(G1696&lt;=0,0,IF(G1696&lt;=20000,G1696,IF(G1696&lt;=40000,ROUNDUP(G1696/2,0)+10000,IF(G1696&lt;=80000,ROUNDUP(G1696/4,0)+20000,40000))))</f>
        <v/>
      </c>
      <c r="Q1696" s="18">
        <f>IF(I1696&lt;=0,IF(H1696&lt;=0,0,IF(H1696&lt;=20000,H1696,IF(H1696&lt;=40000,ROUNDUP(H1696/2,0)+10000,IF(H1696&lt;=80000,ROUNDUP(H1696/4,0)+20000,40000)))),IF(H1696&lt;=0,IF(I1696&lt;=0,0,IF(I1696&lt;=25000,I1696,IF(I1696&lt;=50000,ROUNDUP(I1696/2,0)+12500,IF(I1696&lt;=100000,ROUNDUP(I1696/4,0)+25000,50000)))),MAX(IF(I1696&lt;=0,0,IF(I1696&lt;=25000,I1696,IF(I1696&lt;=50000,ROUNDUP(I1696/2,0)+12500,IF(I1696&lt;=100000,ROUNDUP(I1696/4,0)+25000,50000)))),MIN(IF(H1696&lt;=0,0,IF(H1696&lt;=20000,H1696,IF(H1696&lt;=40000,ROUNDUP(H1696/2,0)+10000,IF(H1696&lt;=80000,ROUNDUP(H1696/4,0)+20000,40000))))+IF(I1696&lt;=0,0,IF(I1696&lt;=25000,I1696,IF(I1696&lt;=50000,ROUNDUP(I1696/2,0)+12500,IF(I1696&lt;=100000,ROUNDUP(I1696/4,0)+25000,50000)))),40000))))</f>
        <v/>
      </c>
      <c r="R1696" s="18">
        <f>MIN(120000,O1696+P1696+Q1696)</f>
        <v/>
      </c>
      <c r="S1696" s="18">
        <f>IF(F1696&lt;=0,IF(E1696&lt;=0,0,IF(E1696&lt;=12000,E1696,IF(E1696&lt;=32000,ROUNDUP(E1696/2,0)+6000,IF(E1696&lt;=56000,ROUNDUP(E1696/4,0)+14000,28000)))),IF(E1696&lt;=0,IF(F1696&lt;=0,0,IF(F1696&lt;=15000,F1696,IF(F1696&lt;=40000,ROUNDUP(F1696/2,0)+7500,IF(F1696&lt;=70000,ROUNDUP(F1696/4,0)+17500,35000)))),MAX(IF(F1696&lt;=0,0,IF(F1696&lt;=15000,F1696,IF(F1696&lt;=40000,ROUNDUP(F1696/2,0)+7500,IF(F1696&lt;=70000,ROUNDUP(F1696/4,0)+17500,35000)))),MIN(IF(E1696&lt;=0,0,IF(E1696&lt;=12000,E1696,IF(E1696&lt;=32000,ROUNDUP(E1696/2,0)+6000,IF(E1696&lt;=56000,ROUNDUP(E1696/4,0)+14000,28000))))+IF(F1696&lt;=0,0,IF(F1696&lt;=15000,F1696,IF(F1696&lt;=40000,ROUNDUP(F1696/2,0)+7500,IF(F1696&lt;=70000,ROUNDUP(F1696/4,0)+17500,35000)))),28000))))</f>
        <v/>
      </c>
      <c r="T1696" s="18">
        <f>IF(G1696&lt;=0,0,IF(G1696&lt;=12000,G1696,IF(G1696&lt;=32000,ROUNDUP(G1696/2,0)+6000,IF(G1696&lt;=56000,ROUNDUP(G1696/4,0)+14000,28000))))</f>
        <v/>
      </c>
      <c r="U1696" s="18">
        <f>IF(I1696&lt;=0,IF(H1696&lt;=0,0,IF(H1696&lt;=12000,H1696,IF(H1696&lt;=32000,ROUNDUP(H1696/2,0)+6000,IF(H1696&lt;=56000,ROUNDUP(H1696/4,0)+14000,28000)))),IF(H1696&lt;=0,IF(I1696&lt;=0,0,IF(I1696&lt;=15000,I1696,IF(I1696&lt;=40000,ROUNDUP(I1696/2,0)+7500,IF(I1696&lt;=70000,ROUNDUP(I1696/4,0)+17500,35000)))),MAX(IF(I1696&lt;=0,0,IF(I1696&lt;=15000,I1696,IF(I1696&lt;=40000,ROUNDUP(I1696/2,0)+7500,IF(I1696&lt;=70000,ROUNDUP(I1696/4,0)+17500,35000)))),MIN(IF(H1696&lt;=0,0,IF(H1696&lt;=12000,H1696,IF(H1696&lt;=32000,ROUNDUP(H1696/2,0)+6000,IF(H1696&lt;=56000,ROUNDUP(H1696/4,0)+14000,28000))))+IF(I1696&lt;=0,0,IF(I1696&lt;=15000,I1696,IF(I1696&lt;=40000,ROUNDUP(I1696/2,0)+7500,IF(I1696&lt;=70000,ROUNDUP(I1696/4,0)+17500,35000)))),28000))))</f>
        <v/>
      </c>
      <c r="V1696" s="18">
        <f>MIN(70000,S1696+T1696+U1696)</f>
        <v/>
      </c>
      <c r="W1696" s="18">
        <f>MAX(0,ROUNDDOWN(M1696-J1696-N1696-K1696-0,-3))</f>
        <v/>
      </c>
      <c r="X1696" s="18">
        <f>MAX(0,ROUNDDOWN(M1696-J1696-N1696-K1696-R1696,-3))</f>
        <v/>
      </c>
      <c r="Y1696" s="18">
        <f>IF(W1696&lt;=0,0,ROUNDDOWN((W1696*LOOKUP(W1696,{0,1950001,3300001,6950001,9000001,18000001,40000001},{0.05,0.1,0.2,0.23,0.33,0.4,0.45})-LOOKUP(W1696,{0,1950001,3300001,6950001,9000001,18000001,40000001},{0,97500,427500,636000,1536000,2796000,4796000}))*1.021,-2))</f>
        <v/>
      </c>
      <c r="Z1696" s="18">
        <f>IF(X1696&lt;=0,0,ROUNDDOWN((X1696*LOOKUP(X1696,{0,1950001,3300001,6950001,9000001,18000001,40000001},{0.05,0.1,0.2,0.23,0.33,0.4,0.45})-LOOKUP(X1696,{0,1950001,3300001,6950001,9000001,18000001,40000001},{0,97500,427500,636000,1536000,2796000,4796000}))*1.021,-2))</f>
        <v/>
      </c>
      <c r="AA1696" s="18">
        <f>MAX(0,ROUNDDOWN(M1696-J1696-430000-L1696-0,-3))</f>
        <v/>
      </c>
      <c r="AB1696" s="18">
        <f>MAX(0,ROUNDDOWN(M1696-J1696-430000-L1696-V1696,-3))</f>
        <v/>
      </c>
      <c r="AC1696" s="18">
        <f>IF(M1696&lt;=450000,0,MAX(0,ROUNDDOWN(AA1696*0.06-MIN(50000,AA1696)*0.03,-2))+MAX(0,ROUNDDOWN(AA1696*0.04-MIN(50000,AA1696)*0.02,-2)))</f>
        <v/>
      </c>
      <c r="AD1696" s="18">
        <f>IF(M1696&lt;=450000,0,MAX(0,ROUNDDOWN(AB1696*0.06-MIN(50000,AB1696)*0.03,-2))+MAX(0,ROUNDDOWN(AB1696*0.04-MIN(50000,AB1696)*0.02,-2)))</f>
        <v/>
      </c>
      <c r="AE1696" s="18">
        <f>Y1696-Z1696</f>
        <v/>
      </c>
      <c r="AF1696" s="18">
        <f>AC1696-AD1696</f>
        <v/>
      </c>
      <c r="AG1696" s="18">
        <f>AE1696+AF1696</f>
        <v/>
      </c>
      <c r="AH1696" s="20">
        <f>IF(W1696&lt;=0,0,LOOKUP(W1696,{0,1950001,3300001,6950001,9000001,18000001,40000001},{0.05,0.1,0.2,0.23,0.33,0.4,0.45}))</f>
        <v/>
      </c>
    </row>
    <row r="1697">
      <c r="A1697" t="inlineStr">
        <is>
          <t>1万円刻み 特例あり一般12万円</t>
        </is>
      </c>
      <c r="B1697" s="18">
        <f>'4_1万円刻み'!$A$539</f>
        <v/>
      </c>
      <c r="C1697" s="19" t="n">
        <v>2026</v>
      </c>
      <c r="D1697" t="inlineStr">
        <is>
          <t>はい</t>
        </is>
      </c>
      <c r="E1697" s="18" t="n">
        <v>120000</v>
      </c>
      <c r="F1697" s="18" t="n">
        <v>0</v>
      </c>
      <c r="G1697" s="18" t="n">
        <v>0</v>
      </c>
      <c r="H1697" s="18" t="n">
        <v>0</v>
      </c>
      <c r="I1697" s="18" t="n">
        <v>0</v>
      </c>
      <c r="J1697" s="18">
        <f>ROUND(MIN(B1697/12,650000)*12*0.0915+MIN(B1697/12,1390000)*12*(0.0504+0)+B1697*0.005,0)</f>
        <v/>
      </c>
      <c r="K1697" s="18" t="n">
        <v>0</v>
      </c>
      <c r="L1697" s="18" t="n">
        <v>0</v>
      </c>
      <c r="M1697" s="18">
        <f>ROUND(IF(C1697&gt;=2026,IF(B1697&lt;741000,0,IF(B1697&lt;2191000,B1697-740000,IF(B1697&lt;2193000,1451000,IF(B1697&lt;2196000,1453000,IF(B1697&lt;2200000,1456000,IF(B1697&lt;3600000,ROUNDDOWN(B1697/4,-3)*2.8-80000,IF(B1697&lt;6600000,ROUNDDOWN(B1697/4,-3)*3.2-440000,IF(B1697&lt;8500000,ROUNDDOWN(B1697*0.9,0)-1100000,B1697-1950000)))))))),IF(B1697&lt;651000,0,IF(B1697&lt;1900000,B1697-650000,IF(B1697&lt;3600000,ROUNDDOWN(B1697/4,-3)*2.8-80000,IF(B1697&lt;6600000,ROUNDDOWN(B1697/4,-3)*3.2-440000,IF(B1697&lt;8500000,ROUNDDOWN(B1697*0.9,0)-1100000,B1697-1950000)))))),0)</f>
        <v/>
      </c>
      <c r="N1697" s="18">
        <f>IF(M1697&gt;23500000,NA(),IF(C1697&gt;=2026,IF(M1697&lt;=4890000,1040000,IF(M1697&lt;=6550000,670000,620000)),IF(M1697&lt;=1320000,950000,IF(M1697&lt;=3360000,880000,IF(M1697&lt;=4890000,680000,IF(M1697&lt;=6550000,630000,580000))))))</f>
        <v/>
      </c>
      <c r="O1697" s="18">
        <f>IF(F1697&lt;=0,IF(AND(D1697="はい",C1697&gt;=2026,C1697&lt;=2027),IF(E1697&lt;=0,0,IF(E1697&lt;=30000,E1697,IF(E1697&lt;=60000,ROUNDUP(E1697/2,0)+15000,IF(E1697&lt;=120000,ROUNDUP(E1697/4,0)+30000,60000)))),IF(E1697&lt;=0,0,IF(E1697&lt;=20000,E1697,IF(E1697&lt;=40000,ROUNDUP(E1697/2,0)+10000,IF(E1697&lt;=80000,ROUNDUP(E1697/4,0)+20000,40000))))),IF(E1697&lt;=0,IF(F1697&lt;=0,0,IF(F1697&lt;=25000,F1697,IF(F1697&lt;=50000,ROUNDUP(F1697/2,0)+12500,IF(F1697&lt;=100000,ROUNDUP(F1697/4,0)+25000,50000)))),MAX(IF(F1697&lt;=0,0,IF(F1697&lt;=25000,F1697,IF(F1697&lt;=50000,ROUNDUP(F1697/2,0)+12500,IF(F1697&lt;=100000,ROUNDUP(F1697/4,0)+25000,50000)))),MIN(IF(AND(D1697="はい",C1697&gt;=2026,C1697&lt;=2027),IF(E1697&lt;=0,0,IF(E1697&lt;=30000,E1697,IF(E1697&lt;=60000,ROUNDUP(E1697/2,0)+15000,IF(E1697&lt;=120000,ROUNDUP(E1697/4,0)+30000,60000)))),IF(E1697&lt;=0,0,IF(E1697&lt;=20000,E1697,IF(E1697&lt;=40000,ROUNDUP(E1697/2,0)+10000,IF(E1697&lt;=80000,ROUNDUP(E1697/4,0)+20000,40000)))))+IF(F1697&lt;=0,0,IF(F1697&lt;=25000,F1697,IF(F1697&lt;=50000,ROUNDUP(F1697/2,0)+12500,IF(F1697&lt;=100000,ROUNDUP(F1697/4,0)+25000,50000)))),IF(AND(D1697="はい",C1697&gt;=2026,C1697&lt;=2027),60000,40000)))))</f>
        <v/>
      </c>
      <c r="P1697" s="18">
        <f>IF(G1697&lt;=0,0,IF(G1697&lt;=20000,G1697,IF(G1697&lt;=40000,ROUNDUP(G1697/2,0)+10000,IF(G1697&lt;=80000,ROUNDUP(G1697/4,0)+20000,40000))))</f>
        <v/>
      </c>
      <c r="Q1697" s="18">
        <f>IF(I1697&lt;=0,IF(H1697&lt;=0,0,IF(H1697&lt;=20000,H1697,IF(H1697&lt;=40000,ROUNDUP(H1697/2,0)+10000,IF(H1697&lt;=80000,ROUNDUP(H1697/4,0)+20000,40000)))),IF(H1697&lt;=0,IF(I1697&lt;=0,0,IF(I1697&lt;=25000,I1697,IF(I1697&lt;=50000,ROUNDUP(I1697/2,0)+12500,IF(I1697&lt;=100000,ROUNDUP(I1697/4,0)+25000,50000)))),MAX(IF(I1697&lt;=0,0,IF(I1697&lt;=25000,I1697,IF(I1697&lt;=50000,ROUNDUP(I1697/2,0)+12500,IF(I1697&lt;=100000,ROUNDUP(I1697/4,0)+25000,50000)))),MIN(IF(H1697&lt;=0,0,IF(H1697&lt;=20000,H1697,IF(H1697&lt;=40000,ROUNDUP(H1697/2,0)+10000,IF(H1697&lt;=80000,ROUNDUP(H1697/4,0)+20000,40000))))+IF(I1697&lt;=0,0,IF(I1697&lt;=25000,I1697,IF(I1697&lt;=50000,ROUNDUP(I1697/2,0)+12500,IF(I1697&lt;=100000,ROUNDUP(I1697/4,0)+25000,50000)))),40000))))</f>
        <v/>
      </c>
      <c r="R1697" s="18">
        <f>MIN(120000,O1697+P1697+Q1697)</f>
        <v/>
      </c>
      <c r="S1697" s="18">
        <f>IF(F1697&lt;=0,IF(E1697&lt;=0,0,IF(E1697&lt;=12000,E1697,IF(E1697&lt;=32000,ROUNDUP(E1697/2,0)+6000,IF(E1697&lt;=56000,ROUNDUP(E1697/4,0)+14000,28000)))),IF(E1697&lt;=0,IF(F1697&lt;=0,0,IF(F1697&lt;=15000,F1697,IF(F1697&lt;=40000,ROUNDUP(F1697/2,0)+7500,IF(F1697&lt;=70000,ROUNDUP(F1697/4,0)+17500,35000)))),MAX(IF(F1697&lt;=0,0,IF(F1697&lt;=15000,F1697,IF(F1697&lt;=40000,ROUNDUP(F1697/2,0)+7500,IF(F1697&lt;=70000,ROUNDUP(F1697/4,0)+17500,35000)))),MIN(IF(E1697&lt;=0,0,IF(E1697&lt;=12000,E1697,IF(E1697&lt;=32000,ROUNDUP(E1697/2,0)+6000,IF(E1697&lt;=56000,ROUNDUP(E1697/4,0)+14000,28000))))+IF(F1697&lt;=0,0,IF(F1697&lt;=15000,F1697,IF(F1697&lt;=40000,ROUNDUP(F1697/2,0)+7500,IF(F1697&lt;=70000,ROUNDUP(F1697/4,0)+17500,35000)))),28000))))</f>
        <v/>
      </c>
      <c r="T1697" s="18">
        <f>IF(G1697&lt;=0,0,IF(G1697&lt;=12000,G1697,IF(G1697&lt;=32000,ROUNDUP(G1697/2,0)+6000,IF(G1697&lt;=56000,ROUNDUP(G1697/4,0)+14000,28000))))</f>
        <v/>
      </c>
      <c r="U1697" s="18">
        <f>IF(I1697&lt;=0,IF(H1697&lt;=0,0,IF(H1697&lt;=12000,H1697,IF(H1697&lt;=32000,ROUNDUP(H1697/2,0)+6000,IF(H1697&lt;=56000,ROUNDUP(H1697/4,0)+14000,28000)))),IF(H1697&lt;=0,IF(I1697&lt;=0,0,IF(I1697&lt;=15000,I1697,IF(I1697&lt;=40000,ROUNDUP(I1697/2,0)+7500,IF(I1697&lt;=70000,ROUNDUP(I1697/4,0)+17500,35000)))),MAX(IF(I1697&lt;=0,0,IF(I1697&lt;=15000,I1697,IF(I1697&lt;=40000,ROUNDUP(I1697/2,0)+7500,IF(I1697&lt;=70000,ROUNDUP(I1697/4,0)+17500,35000)))),MIN(IF(H1697&lt;=0,0,IF(H1697&lt;=12000,H1697,IF(H1697&lt;=32000,ROUNDUP(H1697/2,0)+6000,IF(H1697&lt;=56000,ROUNDUP(H1697/4,0)+14000,28000))))+IF(I1697&lt;=0,0,IF(I1697&lt;=15000,I1697,IF(I1697&lt;=40000,ROUNDUP(I1697/2,0)+7500,IF(I1697&lt;=70000,ROUNDUP(I1697/4,0)+17500,35000)))),28000))))</f>
        <v/>
      </c>
      <c r="V1697" s="18">
        <f>MIN(70000,S1697+T1697+U1697)</f>
        <v/>
      </c>
      <c r="W1697" s="18">
        <f>MAX(0,ROUNDDOWN(M1697-J1697-N1697-K1697-0,-3))</f>
        <v/>
      </c>
      <c r="X1697" s="18">
        <f>MAX(0,ROUNDDOWN(M1697-J1697-N1697-K1697-R1697,-3))</f>
        <v/>
      </c>
      <c r="Y1697" s="18">
        <f>IF(W1697&lt;=0,0,ROUNDDOWN((W1697*LOOKUP(W1697,{0,1950001,3300001,6950001,9000001,18000001,40000001},{0.05,0.1,0.2,0.23,0.33,0.4,0.45})-LOOKUP(W1697,{0,1950001,3300001,6950001,9000001,18000001,40000001},{0,97500,427500,636000,1536000,2796000,4796000}))*1.021,-2))</f>
        <v/>
      </c>
      <c r="Z1697" s="18">
        <f>IF(X1697&lt;=0,0,ROUNDDOWN((X1697*LOOKUP(X1697,{0,1950001,3300001,6950001,9000001,18000001,40000001},{0.05,0.1,0.2,0.23,0.33,0.4,0.45})-LOOKUP(X1697,{0,1950001,3300001,6950001,9000001,18000001,40000001},{0,97500,427500,636000,1536000,2796000,4796000}))*1.021,-2))</f>
        <v/>
      </c>
      <c r="AA1697" s="18">
        <f>MAX(0,ROUNDDOWN(M1697-J1697-430000-L1697-0,-3))</f>
        <v/>
      </c>
      <c r="AB1697" s="18">
        <f>MAX(0,ROUNDDOWN(M1697-J1697-430000-L1697-V1697,-3))</f>
        <v/>
      </c>
      <c r="AC1697" s="18">
        <f>IF(M1697&lt;=450000,0,MAX(0,ROUNDDOWN(AA1697*0.06-MIN(50000,AA1697)*0.03,-2))+MAX(0,ROUNDDOWN(AA1697*0.04-MIN(50000,AA1697)*0.02,-2)))</f>
        <v/>
      </c>
      <c r="AD1697" s="18">
        <f>IF(M1697&lt;=450000,0,MAX(0,ROUNDDOWN(AB1697*0.06-MIN(50000,AB1697)*0.03,-2))+MAX(0,ROUNDDOWN(AB1697*0.04-MIN(50000,AB1697)*0.02,-2)))</f>
        <v/>
      </c>
      <c r="AE1697" s="18">
        <f>Y1697-Z1697</f>
        <v/>
      </c>
      <c r="AF1697" s="18">
        <f>AC1697-AD1697</f>
        <v/>
      </c>
      <c r="AG1697" s="18">
        <f>AE1697+AF1697</f>
        <v/>
      </c>
      <c r="AH1697" s="20">
        <f>IF(W1697&lt;=0,0,LOOKUP(W1697,{0,1950001,3300001,6950001,9000001,18000001,40000001},{0.05,0.1,0.2,0.23,0.33,0.4,0.45}))</f>
        <v/>
      </c>
    </row>
    <row r="1698">
      <c r="A1698" t="inlineStr">
        <is>
          <t>1万円刻み 3区分8万円ずつ</t>
        </is>
      </c>
      <c r="B1698" s="18">
        <f>'4_1万円刻み'!$A$540</f>
        <v/>
      </c>
      <c r="C1698" s="19" t="n">
        <v>2026</v>
      </c>
      <c r="D1698" t="inlineStr">
        <is>
          <t>いいえ</t>
        </is>
      </c>
      <c r="E1698" s="18" t="n">
        <v>80000</v>
      </c>
      <c r="F1698" s="18" t="n">
        <v>0</v>
      </c>
      <c r="G1698" s="18" t="n">
        <v>80000</v>
      </c>
      <c r="H1698" s="18" t="n">
        <v>80000</v>
      </c>
      <c r="I1698" s="18" t="n">
        <v>0</v>
      </c>
      <c r="J1698" s="18">
        <f>ROUND(MIN(B1698/12,650000)*12*0.0915+MIN(B1698/12,1390000)*12*(0.0504+0)+B1698*0.005,0)</f>
        <v/>
      </c>
      <c r="K1698" s="18" t="n">
        <v>0</v>
      </c>
      <c r="L1698" s="18" t="n">
        <v>0</v>
      </c>
      <c r="M1698" s="18">
        <f>ROUND(IF(C1698&gt;=2026,IF(B1698&lt;741000,0,IF(B1698&lt;2191000,B1698-740000,IF(B1698&lt;2193000,1451000,IF(B1698&lt;2196000,1453000,IF(B1698&lt;2200000,1456000,IF(B1698&lt;3600000,ROUNDDOWN(B1698/4,-3)*2.8-80000,IF(B1698&lt;6600000,ROUNDDOWN(B1698/4,-3)*3.2-440000,IF(B1698&lt;8500000,ROUNDDOWN(B1698*0.9,0)-1100000,B1698-1950000)))))))),IF(B1698&lt;651000,0,IF(B1698&lt;1900000,B1698-650000,IF(B1698&lt;3600000,ROUNDDOWN(B1698/4,-3)*2.8-80000,IF(B1698&lt;6600000,ROUNDDOWN(B1698/4,-3)*3.2-440000,IF(B1698&lt;8500000,ROUNDDOWN(B1698*0.9,0)-1100000,B1698-1950000)))))),0)</f>
        <v/>
      </c>
      <c r="N1698" s="18">
        <f>IF(M1698&gt;23500000,NA(),IF(C1698&gt;=2026,IF(M1698&lt;=4890000,1040000,IF(M1698&lt;=6550000,670000,620000)),IF(M1698&lt;=1320000,950000,IF(M1698&lt;=3360000,880000,IF(M1698&lt;=4890000,680000,IF(M1698&lt;=6550000,630000,580000))))))</f>
        <v/>
      </c>
      <c r="O1698" s="18">
        <f>IF(F1698&lt;=0,IF(AND(D1698="はい",C1698&gt;=2026,C1698&lt;=2027),IF(E1698&lt;=0,0,IF(E1698&lt;=30000,E1698,IF(E1698&lt;=60000,ROUNDUP(E1698/2,0)+15000,IF(E1698&lt;=120000,ROUNDUP(E1698/4,0)+30000,60000)))),IF(E1698&lt;=0,0,IF(E1698&lt;=20000,E1698,IF(E1698&lt;=40000,ROUNDUP(E1698/2,0)+10000,IF(E1698&lt;=80000,ROUNDUP(E1698/4,0)+20000,40000))))),IF(E1698&lt;=0,IF(F1698&lt;=0,0,IF(F1698&lt;=25000,F1698,IF(F1698&lt;=50000,ROUNDUP(F1698/2,0)+12500,IF(F1698&lt;=100000,ROUNDUP(F1698/4,0)+25000,50000)))),MAX(IF(F1698&lt;=0,0,IF(F1698&lt;=25000,F1698,IF(F1698&lt;=50000,ROUNDUP(F1698/2,0)+12500,IF(F1698&lt;=100000,ROUNDUP(F1698/4,0)+25000,50000)))),MIN(IF(AND(D1698="はい",C1698&gt;=2026,C1698&lt;=2027),IF(E1698&lt;=0,0,IF(E1698&lt;=30000,E1698,IF(E1698&lt;=60000,ROUNDUP(E1698/2,0)+15000,IF(E1698&lt;=120000,ROUNDUP(E1698/4,0)+30000,60000)))),IF(E1698&lt;=0,0,IF(E1698&lt;=20000,E1698,IF(E1698&lt;=40000,ROUNDUP(E1698/2,0)+10000,IF(E1698&lt;=80000,ROUNDUP(E1698/4,0)+20000,40000)))))+IF(F1698&lt;=0,0,IF(F1698&lt;=25000,F1698,IF(F1698&lt;=50000,ROUNDUP(F1698/2,0)+12500,IF(F1698&lt;=100000,ROUNDUP(F1698/4,0)+25000,50000)))),IF(AND(D1698="はい",C1698&gt;=2026,C1698&lt;=2027),60000,40000)))))</f>
        <v/>
      </c>
      <c r="P1698" s="18">
        <f>IF(G1698&lt;=0,0,IF(G1698&lt;=20000,G1698,IF(G1698&lt;=40000,ROUNDUP(G1698/2,0)+10000,IF(G1698&lt;=80000,ROUNDUP(G1698/4,0)+20000,40000))))</f>
        <v/>
      </c>
      <c r="Q1698" s="18">
        <f>IF(I1698&lt;=0,IF(H1698&lt;=0,0,IF(H1698&lt;=20000,H1698,IF(H1698&lt;=40000,ROUNDUP(H1698/2,0)+10000,IF(H1698&lt;=80000,ROUNDUP(H1698/4,0)+20000,40000)))),IF(H1698&lt;=0,IF(I1698&lt;=0,0,IF(I1698&lt;=25000,I1698,IF(I1698&lt;=50000,ROUNDUP(I1698/2,0)+12500,IF(I1698&lt;=100000,ROUNDUP(I1698/4,0)+25000,50000)))),MAX(IF(I1698&lt;=0,0,IF(I1698&lt;=25000,I1698,IF(I1698&lt;=50000,ROUNDUP(I1698/2,0)+12500,IF(I1698&lt;=100000,ROUNDUP(I1698/4,0)+25000,50000)))),MIN(IF(H1698&lt;=0,0,IF(H1698&lt;=20000,H1698,IF(H1698&lt;=40000,ROUNDUP(H1698/2,0)+10000,IF(H1698&lt;=80000,ROUNDUP(H1698/4,0)+20000,40000))))+IF(I1698&lt;=0,0,IF(I1698&lt;=25000,I1698,IF(I1698&lt;=50000,ROUNDUP(I1698/2,0)+12500,IF(I1698&lt;=100000,ROUNDUP(I1698/4,0)+25000,50000)))),40000))))</f>
        <v/>
      </c>
      <c r="R1698" s="18">
        <f>MIN(120000,O1698+P1698+Q1698)</f>
        <v/>
      </c>
      <c r="S1698" s="18">
        <f>IF(F1698&lt;=0,IF(E1698&lt;=0,0,IF(E1698&lt;=12000,E1698,IF(E1698&lt;=32000,ROUNDUP(E1698/2,0)+6000,IF(E1698&lt;=56000,ROUNDUP(E1698/4,0)+14000,28000)))),IF(E1698&lt;=0,IF(F1698&lt;=0,0,IF(F1698&lt;=15000,F1698,IF(F1698&lt;=40000,ROUNDUP(F1698/2,0)+7500,IF(F1698&lt;=70000,ROUNDUP(F1698/4,0)+17500,35000)))),MAX(IF(F1698&lt;=0,0,IF(F1698&lt;=15000,F1698,IF(F1698&lt;=40000,ROUNDUP(F1698/2,0)+7500,IF(F1698&lt;=70000,ROUNDUP(F1698/4,0)+17500,35000)))),MIN(IF(E1698&lt;=0,0,IF(E1698&lt;=12000,E1698,IF(E1698&lt;=32000,ROUNDUP(E1698/2,0)+6000,IF(E1698&lt;=56000,ROUNDUP(E1698/4,0)+14000,28000))))+IF(F1698&lt;=0,0,IF(F1698&lt;=15000,F1698,IF(F1698&lt;=40000,ROUNDUP(F1698/2,0)+7500,IF(F1698&lt;=70000,ROUNDUP(F1698/4,0)+17500,35000)))),28000))))</f>
        <v/>
      </c>
      <c r="T1698" s="18">
        <f>IF(G1698&lt;=0,0,IF(G1698&lt;=12000,G1698,IF(G1698&lt;=32000,ROUNDUP(G1698/2,0)+6000,IF(G1698&lt;=56000,ROUNDUP(G1698/4,0)+14000,28000))))</f>
        <v/>
      </c>
      <c r="U1698" s="18">
        <f>IF(I1698&lt;=0,IF(H1698&lt;=0,0,IF(H1698&lt;=12000,H1698,IF(H1698&lt;=32000,ROUNDUP(H1698/2,0)+6000,IF(H1698&lt;=56000,ROUNDUP(H1698/4,0)+14000,28000)))),IF(H1698&lt;=0,IF(I1698&lt;=0,0,IF(I1698&lt;=15000,I1698,IF(I1698&lt;=40000,ROUNDUP(I1698/2,0)+7500,IF(I1698&lt;=70000,ROUNDUP(I1698/4,0)+17500,35000)))),MAX(IF(I1698&lt;=0,0,IF(I1698&lt;=15000,I1698,IF(I1698&lt;=40000,ROUNDUP(I1698/2,0)+7500,IF(I1698&lt;=70000,ROUNDUP(I1698/4,0)+17500,35000)))),MIN(IF(H1698&lt;=0,0,IF(H1698&lt;=12000,H1698,IF(H1698&lt;=32000,ROUNDUP(H1698/2,0)+6000,IF(H1698&lt;=56000,ROUNDUP(H1698/4,0)+14000,28000))))+IF(I1698&lt;=0,0,IF(I1698&lt;=15000,I1698,IF(I1698&lt;=40000,ROUNDUP(I1698/2,0)+7500,IF(I1698&lt;=70000,ROUNDUP(I1698/4,0)+17500,35000)))),28000))))</f>
        <v/>
      </c>
      <c r="V1698" s="18">
        <f>MIN(70000,S1698+T1698+U1698)</f>
        <v/>
      </c>
      <c r="W1698" s="18">
        <f>MAX(0,ROUNDDOWN(M1698-J1698-N1698-K1698-0,-3))</f>
        <v/>
      </c>
      <c r="X1698" s="18">
        <f>MAX(0,ROUNDDOWN(M1698-J1698-N1698-K1698-R1698,-3))</f>
        <v/>
      </c>
      <c r="Y1698" s="18">
        <f>IF(W1698&lt;=0,0,ROUNDDOWN((W1698*LOOKUP(W1698,{0,1950001,3300001,6950001,9000001,18000001,40000001},{0.05,0.1,0.2,0.23,0.33,0.4,0.45})-LOOKUP(W1698,{0,1950001,3300001,6950001,9000001,18000001,40000001},{0,97500,427500,636000,1536000,2796000,4796000}))*1.021,-2))</f>
        <v/>
      </c>
      <c r="Z1698" s="18">
        <f>IF(X1698&lt;=0,0,ROUNDDOWN((X1698*LOOKUP(X1698,{0,1950001,3300001,6950001,9000001,18000001,40000001},{0.05,0.1,0.2,0.23,0.33,0.4,0.45})-LOOKUP(X1698,{0,1950001,3300001,6950001,9000001,18000001,40000001},{0,97500,427500,636000,1536000,2796000,4796000}))*1.021,-2))</f>
        <v/>
      </c>
      <c r="AA1698" s="18">
        <f>MAX(0,ROUNDDOWN(M1698-J1698-430000-L1698-0,-3))</f>
        <v/>
      </c>
      <c r="AB1698" s="18">
        <f>MAX(0,ROUNDDOWN(M1698-J1698-430000-L1698-V1698,-3))</f>
        <v/>
      </c>
      <c r="AC1698" s="18">
        <f>IF(M1698&lt;=450000,0,MAX(0,ROUNDDOWN(AA1698*0.06-MIN(50000,AA1698)*0.03,-2))+MAX(0,ROUNDDOWN(AA1698*0.04-MIN(50000,AA1698)*0.02,-2)))</f>
        <v/>
      </c>
      <c r="AD1698" s="18">
        <f>IF(M1698&lt;=450000,0,MAX(0,ROUNDDOWN(AB1698*0.06-MIN(50000,AB1698)*0.03,-2))+MAX(0,ROUNDDOWN(AB1698*0.04-MIN(50000,AB1698)*0.02,-2)))</f>
        <v/>
      </c>
      <c r="AE1698" s="18">
        <f>Y1698-Z1698</f>
        <v/>
      </c>
      <c r="AF1698" s="18">
        <f>AC1698-AD1698</f>
        <v/>
      </c>
      <c r="AG1698" s="18">
        <f>AE1698+AF1698</f>
        <v/>
      </c>
      <c r="AH1698" s="20">
        <f>IF(W1698&lt;=0,0,LOOKUP(W1698,{0,1950001,3300001,6950001,9000001,18000001,40000001},{0.05,0.1,0.2,0.23,0.33,0.4,0.45}))</f>
        <v/>
      </c>
    </row>
    <row r="1699">
      <c r="A1699" t="inlineStr">
        <is>
          <t>1万円刻み 一般8万円</t>
        </is>
      </c>
      <c r="B1699" s="18">
        <f>'4_1万円刻み'!$A$540</f>
        <v/>
      </c>
      <c r="C1699" s="19" t="n">
        <v>2026</v>
      </c>
      <c r="D1699" t="inlineStr">
        <is>
          <t>いいえ</t>
        </is>
      </c>
      <c r="E1699" s="18" t="n">
        <v>80000</v>
      </c>
      <c r="F1699" s="18" t="n">
        <v>0</v>
      </c>
      <c r="G1699" s="18" t="n">
        <v>0</v>
      </c>
      <c r="H1699" s="18" t="n">
        <v>0</v>
      </c>
      <c r="I1699" s="18" t="n">
        <v>0</v>
      </c>
      <c r="J1699" s="18">
        <f>ROUND(MIN(B1699/12,650000)*12*0.0915+MIN(B1699/12,1390000)*12*(0.0504+0)+B1699*0.005,0)</f>
        <v/>
      </c>
      <c r="K1699" s="18" t="n">
        <v>0</v>
      </c>
      <c r="L1699" s="18" t="n">
        <v>0</v>
      </c>
      <c r="M1699" s="18">
        <f>ROUND(IF(C1699&gt;=2026,IF(B1699&lt;741000,0,IF(B1699&lt;2191000,B1699-740000,IF(B1699&lt;2193000,1451000,IF(B1699&lt;2196000,1453000,IF(B1699&lt;2200000,1456000,IF(B1699&lt;3600000,ROUNDDOWN(B1699/4,-3)*2.8-80000,IF(B1699&lt;6600000,ROUNDDOWN(B1699/4,-3)*3.2-440000,IF(B1699&lt;8500000,ROUNDDOWN(B1699*0.9,0)-1100000,B1699-1950000)))))))),IF(B1699&lt;651000,0,IF(B1699&lt;1900000,B1699-650000,IF(B1699&lt;3600000,ROUNDDOWN(B1699/4,-3)*2.8-80000,IF(B1699&lt;6600000,ROUNDDOWN(B1699/4,-3)*3.2-440000,IF(B1699&lt;8500000,ROUNDDOWN(B1699*0.9,0)-1100000,B1699-1950000)))))),0)</f>
        <v/>
      </c>
      <c r="N1699" s="18">
        <f>IF(M1699&gt;23500000,NA(),IF(C1699&gt;=2026,IF(M1699&lt;=4890000,1040000,IF(M1699&lt;=6550000,670000,620000)),IF(M1699&lt;=1320000,950000,IF(M1699&lt;=3360000,880000,IF(M1699&lt;=4890000,680000,IF(M1699&lt;=6550000,630000,580000))))))</f>
        <v/>
      </c>
      <c r="O1699" s="18">
        <f>IF(F1699&lt;=0,IF(AND(D1699="はい",C1699&gt;=2026,C1699&lt;=2027),IF(E1699&lt;=0,0,IF(E1699&lt;=30000,E1699,IF(E1699&lt;=60000,ROUNDUP(E1699/2,0)+15000,IF(E1699&lt;=120000,ROUNDUP(E1699/4,0)+30000,60000)))),IF(E1699&lt;=0,0,IF(E1699&lt;=20000,E1699,IF(E1699&lt;=40000,ROUNDUP(E1699/2,0)+10000,IF(E1699&lt;=80000,ROUNDUP(E1699/4,0)+20000,40000))))),IF(E1699&lt;=0,IF(F1699&lt;=0,0,IF(F1699&lt;=25000,F1699,IF(F1699&lt;=50000,ROUNDUP(F1699/2,0)+12500,IF(F1699&lt;=100000,ROUNDUP(F1699/4,0)+25000,50000)))),MAX(IF(F1699&lt;=0,0,IF(F1699&lt;=25000,F1699,IF(F1699&lt;=50000,ROUNDUP(F1699/2,0)+12500,IF(F1699&lt;=100000,ROUNDUP(F1699/4,0)+25000,50000)))),MIN(IF(AND(D1699="はい",C1699&gt;=2026,C1699&lt;=2027),IF(E1699&lt;=0,0,IF(E1699&lt;=30000,E1699,IF(E1699&lt;=60000,ROUNDUP(E1699/2,0)+15000,IF(E1699&lt;=120000,ROUNDUP(E1699/4,0)+30000,60000)))),IF(E1699&lt;=0,0,IF(E1699&lt;=20000,E1699,IF(E1699&lt;=40000,ROUNDUP(E1699/2,0)+10000,IF(E1699&lt;=80000,ROUNDUP(E1699/4,0)+20000,40000)))))+IF(F1699&lt;=0,0,IF(F1699&lt;=25000,F1699,IF(F1699&lt;=50000,ROUNDUP(F1699/2,0)+12500,IF(F1699&lt;=100000,ROUNDUP(F1699/4,0)+25000,50000)))),IF(AND(D1699="はい",C1699&gt;=2026,C1699&lt;=2027),60000,40000)))))</f>
        <v/>
      </c>
      <c r="P1699" s="18">
        <f>IF(G1699&lt;=0,0,IF(G1699&lt;=20000,G1699,IF(G1699&lt;=40000,ROUNDUP(G1699/2,0)+10000,IF(G1699&lt;=80000,ROUNDUP(G1699/4,0)+20000,40000))))</f>
        <v/>
      </c>
      <c r="Q1699" s="18">
        <f>IF(I1699&lt;=0,IF(H1699&lt;=0,0,IF(H1699&lt;=20000,H1699,IF(H1699&lt;=40000,ROUNDUP(H1699/2,0)+10000,IF(H1699&lt;=80000,ROUNDUP(H1699/4,0)+20000,40000)))),IF(H1699&lt;=0,IF(I1699&lt;=0,0,IF(I1699&lt;=25000,I1699,IF(I1699&lt;=50000,ROUNDUP(I1699/2,0)+12500,IF(I1699&lt;=100000,ROUNDUP(I1699/4,0)+25000,50000)))),MAX(IF(I1699&lt;=0,0,IF(I1699&lt;=25000,I1699,IF(I1699&lt;=50000,ROUNDUP(I1699/2,0)+12500,IF(I1699&lt;=100000,ROUNDUP(I1699/4,0)+25000,50000)))),MIN(IF(H1699&lt;=0,0,IF(H1699&lt;=20000,H1699,IF(H1699&lt;=40000,ROUNDUP(H1699/2,0)+10000,IF(H1699&lt;=80000,ROUNDUP(H1699/4,0)+20000,40000))))+IF(I1699&lt;=0,0,IF(I1699&lt;=25000,I1699,IF(I1699&lt;=50000,ROUNDUP(I1699/2,0)+12500,IF(I1699&lt;=100000,ROUNDUP(I1699/4,0)+25000,50000)))),40000))))</f>
        <v/>
      </c>
      <c r="R1699" s="18">
        <f>MIN(120000,O1699+P1699+Q1699)</f>
        <v/>
      </c>
      <c r="S1699" s="18">
        <f>IF(F1699&lt;=0,IF(E1699&lt;=0,0,IF(E1699&lt;=12000,E1699,IF(E1699&lt;=32000,ROUNDUP(E1699/2,0)+6000,IF(E1699&lt;=56000,ROUNDUP(E1699/4,0)+14000,28000)))),IF(E1699&lt;=0,IF(F1699&lt;=0,0,IF(F1699&lt;=15000,F1699,IF(F1699&lt;=40000,ROUNDUP(F1699/2,0)+7500,IF(F1699&lt;=70000,ROUNDUP(F1699/4,0)+17500,35000)))),MAX(IF(F1699&lt;=0,0,IF(F1699&lt;=15000,F1699,IF(F1699&lt;=40000,ROUNDUP(F1699/2,0)+7500,IF(F1699&lt;=70000,ROUNDUP(F1699/4,0)+17500,35000)))),MIN(IF(E1699&lt;=0,0,IF(E1699&lt;=12000,E1699,IF(E1699&lt;=32000,ROUNDUP(E1699/2,0)+6000,IF(E1699&lt;=56000,ROUNDUP(E1699/4,0)+14000,28000))))+IF(F1699&lt;=0,0,IF(F1699&lt;=15000,F1699,IF(F1699&lt;=40000,ROUNDUP(F1699/2,0)+7500,IF(F1699&lt;=70000,ROUNDUP(F1699/4,0)+17500,35000)))),28000))))</f>
        <v/>
      </c>
      <c r="T1699" s="18">
        <f>IF(G1699&lt;=0,0,IF(G1699&lt;=12000,G1699,IF(G1699&lt;=32000,ROUNDUP(G1699/2,0)+6000,IF(G1699&lt;=56000,ROUNDUP(G1699/4,0)+14000,28000))))</f>
        <v/>
      </c>
      <c r="U1699" s="18">
        <f>IF(I1699&lt;=0,IF(H1699&lt;=0,0,IF(H1699&lt;=12000,H1699,IF(H1699&lt;=32000,ROUNDUP(H1699/2,0)+6000,IF(H1699&lt;=56000,ROUNDUP(H1699/4,0)+14000,28000)))),IF(H1699&lt;=0,IF(I1699&lt;=0,0,IF(I1699&lt;=15000,I1699,IF(I1699&lt;=40000,ROUNDUP(I1699/2,0)+7500,IF(I1699&lt;=70000,ROUNDUP(I1699/4,0)+17500,35000)))),MAX(IF(I1699&lt;=0,0,IF(I1699&lt;=15000,I1699,IF(I1699&lt;=40000,ROUNDUP(I1699/2,0)+7500,IF(I1699&lt;=70000,ROUNDUP(I1699/4,0)+17500,35000)))),MIN(IF(H1699&lt;=0,0,IF(H1699&lt;=12000,H1699,IF(H1699&lt;=32000,ROUNDUP(H1699/2,0)+6000,IF(H1699&lt;=56000,ROUNDUP(H1699/4,0)+14000,28000))))+IF(I1699&lt;=0,0,IF(I1699&lt;=15000,I1699,IF(I1699&lt;=40000,ROUNDUP(I1699/2,0)+7500,IF(I1699&lt;=70000,ROUNDUP(I1699/4,0)+17500,35000)))),28000))))</f>
        <v/>
      </c>
      <c r="V1699" s="18">
        <f>MIN(70000,S1699+T1699+U1699)</f>
        <v/>
      </c>
      <c r="W1699" s="18">
        <f>MAX(0,ROUNDDOWN(M1699-J1699-N1699-K1699-0,-3))</f>
        <v/>
      </c>
      <c r="X1699" s="18">
        <f>MAX(0,ROUNDDOWN(M1699-J1699-N1699-K1699-R1699,-3))</f>
        <v/>
      </c>
      <c r="Y1699" s="18">
        <f>IF(W1699&lt;=0,0,ROUNDDOWN((W1699*LOOKUP(W1699,{0,1950001,3300001,6950001,9000001,18000001,40000001},{0.05,0.1,0.2,0.23,0.33,0.4,0.45})-LOOKUP(W1699,{0,1950001,3300001,6950001,9000001,18000001,40000001},{0,97500,427500,636000,1536000,2796000,4796000}))*1.021,-2))</f>
        <v/>
      </c>
      <c r="Z1699" s="18">
        <f>IF(X1699&lt;=0,0,ROUNDDOWN((X1699*LOOKUP(X1699,{0,1950001,3300001,6950001,9000001,18000001,40000001},{0.05,0.1,0.2,0.23,0.33,0.4,0.45})-LOOKUP(X1699,{0,1950001,3300001,6950001,9000001,18000001,40000001},{0,97500,427500,636000,1536000,2796000,4796000}))*1.021,-2))</f>
        <v/>
      </c>
      <c r="AA1699" s="18">
        <f>MAX(0,ROUNDDOWN(M1699-J1699-430000-L1699-0,-3))</f>
        <v/>
      </c>
      <c r="AB1699" s="18">
        <f>MAX(0,ROUNDDOWN(M1699-J1699-430000-L1699-V1699,-3))</f>
        <v/>
      </c>
      <c r="AC1699" s="18">
        <f>IF(M1699&lt;=450000,0,MAX(0,ROUNDDOWN(AA1699*0.06-MIN(50000,AA1699)*0.03,-2))+MAX(0,ROUNDDOWN(AA1699*0.04-MIN(50000,AA1699)*0.02,-2)))</f>
        <v/>
      </c>
      <c r="AD1699" s="18">
        <f>IF(M1699&lt;=450000,0,MAX(0,ROUNDDOWN(AB1699*0.06-MIN(50000,AB1699)*0.03,-2))+MAX(0,ROUNDDOWN(AB1699*0.04-MIN(50000,AB1699)*0.02,-2)))</f>
        <v/>
      </c>
      <c r="AE1699" s="18">
        <f>Y1699-Z1699</f>
        <v/>
      </c>
      <c r="AF1699" s="18">
        <f>AC1699-AD1699</f>
        <v/>
      </c>
      <c r="AG1699" s="18">
        <f>AE1699+AF1699</f>
        <v/>
      </c>
      <c r="AH1699" s="20">
        <f>IF(W1699&lt;=0,0,LOOKUP(W1699,{0,1950001,3300001,6950001,9000001,18000001,40000001},{0.05,0.1,0.2,0.23,0.33,0.4,0.45}))</f>
        <v/>
      </c>
    </row>
    <row r="1700">
      <c r="A1700" t="inlineStr">
        <is>
          <t>1万円刻み 特例あり一般12万円</t>
        </is>
      </c>
      <c r="B1700" s="18">
        <f>'4_1万円刻み'!$A$540</f>
        <v/>
      </c>
      <c r="C1700" s="19" t="n">
        <v>2026</v>
      </c>
      <c r="D1700" t="inlineStr">
        <is>
          <t>はい</t>
        </is>
      </c>
      <c r="E1700" s="18" t="n">
        <v>120000</v>
      </c>
      <c r="F1700" s="18" t="n">
        <v>0</v>
      </c>
      <c r="G1700" s="18" t="n">
        <v>0</v>
      </c>
      <c r="H1700" s="18" t="n">
        <v>0</v>
      </c>
      <c r="I1700" s="18" t="n">
        <v>0</v>
      </c>
      <c r="J1700" s="18">
        <f>ROUND(MIN(B1700/12,650000)*12*0.0915+MIN(B1700/12,1390000)*12*(0.0504+0)+B1700*0.005,0)</f>
        <v/>
      </c>
      <c r="K1700" s="18" t="n">
        <v>0</v>
      </c>
      <c r="L1700" s="18" t="n">
        <v>0</v>
      </c>
      <c r="M1700" s="18">
        <f>ROUND(IF(C1700&gt;=2026,IF(B1700&lt;741000,0,IF(B1700&lt;2191000,B1700-740000,IF(B1700&lt;2193000,1451000,IF(B1700&lt;2196000,1453000,IF(B1700&lt;2200000,1456000,IF(B1700&lt;3600000,ROUNDDOWN(B1700/4,-3)*2.8-80000,IF(B1700&lt;6600000,ROUNDDOWN(B1700/4,-3)*3.2-440000,IF(B1700&lt;8500000,ROUNDDOWN(B1700*0.9,0)-1100000,B1700-1950000)))))))),IF(B1700&lt;651000,0,IF(B1700&lt;1900000,B1700-650000,IF(B1700&lt;3600000,ROUNDDOWN(B1700/4,-3)*2.8-80000,IF(B1700&lt;6600000,ROUNDDOWN(B1700/4,-3)*3.2-440000,IF(B1700&lt;8500000,ROUNDDOWN(B1700*0.9,0)-1100000,B1700-1950000)))))),0)</f>
        <v/>
      </c>
      <c r="N1700" s="18">
        <f>IF(M1700&gt;23500000,NA(),IF(C1700&gt;=2026,IF(M1700&lt;=4890000,1040000,IF(M1700&lt;=6550000,670000,620000)),IF(M1700&lt;=1320000,950000,IF(M1700&lt;=3360000,880000,IF(M1700&lt;=4890000,680000,IF(M1700&lt;=6550000,630000,580000))))))</f>
        <v/>
      </c>
      <c r="O1700" s="18">
        <f>IF(F1700&lt;=0,IF(AND(D1700="はい",C1700&gt;=2026,C1700&lt;=2027),IF(E1700&lt;=0,0,IF(E1700&lt;=30000,E1700,IF(E1700&lt;=60000,ROUNDUP(E1700/2,0)+15000,IF(E1700&lt;=120000,ROUNDUP(E1700/4,0)+30000,60000)))),IF(E1700&lt;=0,0,IF(E1700&lt;=20000,E1700,IF(E1700&lt;=40000,ROUNDUP(E1700/2,0)+10000,IF(E1700&lt;=80000,ROUNDUP(E1700/4,0)+20000,40000))))),IF(E1700&lt;=0,IF(F1700&lt;=0,0,IF(F1700&lt;=25000,F1700,IF(F1700&lt;=50000,ROUNDUP(F1700/2,0)+12500,IF(F1700&lt;=100000,ROUNDUP(F1700/4,0)+25000,50000)))),MAX(IF(F1700&lt;=0,0,IF(F1700&lt;=25000,F1700,IF(F1700&lt;=50000,ROUNDUP(F1700/2,0)+12500,IF(F1700&lt;=100000,ROUNDUP(F1700/4,0)+25000,50000)))),MIN(IF(AND(D1700="はい",C1700&gt;=2026,C1700&lt;=2027),IF(E1700&lt;=0,0,IF(E1700&lt;=30000,E1700,IF(E1700&lt;=60000,ROUNDUP(E1700/2,0)+15000,IF(E1700&lt;=120000,ROUNDUP(E1700/4,0)+30000,60000)))),IF(E1700&lt;=0,0,IF(E1700&lt;=20000,E1700,IF(E1700&lt;=40000,ROUNDUP(E1700/2,0)+10000,IF(E1700&lt;=80000,ROUNDUP(E1700/4,0)+20000,40000)))))+IF(F1700&lt;=0,0,IF(F1700&lt;=25000,F1700,IF(F1700&lt;=50000,ROUNDUP(F1700/2,0)+12500,IF(F1700&lt;=100000,ROUNDUP(F1700/4,0)+25000,50000)))),IF(AND(D1700="はい",C1700&gt;=2026,C1700&lt;=2027),60000,40000)))))</f>
        <v/>
      </c>
      <c r="P1700" s="18">
        <f>IF(G1700&lt;=0,0,IF(G1700&lt;=20000,G1700,IF(G1700&lt;=40000,ROUNDUP(G1700/2,0)+10000,IF(G1700&lt;=80000,ROUNDUP(G1700/4,0)+20000,40000))))</f>
        <v/>
      </c>
      <c r="Q1700" s="18">
        <f>IF(I1700&lt;=0,IF(H1700&lt;=0,0,IF(H1700&lt;=20000,H1700,IF(H1700&lt;=40000,ROUNDUP(H1700/2,0)+10000,IF(H1700&lt;=80000,ROUNDUP(H1700/4,0)+20000,40000)))),IF(H1700&lt;=0,IF(I1700&lt;=0,0,IF(I1700&lt;=25000,I1700,IF(I1700&lt;=50000,ROUNDUP(I1700/2,0)+12500,IF(I1700&lt;=100000,ROUNDUP(I1700/4,0)+25000,50000)))),MAX(IF(I1700&lt;=0,0,IF(I1700&lt;=25000,I1700,IF(I1700&lt;=50000,ROUNDUP(I1700/2,0)+12500,IF(I1700&lt;=100000,ROUNDUP(I1700/4,0)+25000,50000)))),MIN(IF(H1700&lt;=0,0,IF(H1700&lt;=20000,H1700,IF(H1700&lt;=40000,ROUNDUP(H1700/2,0)+10000,IF(H1700&lt;=80000,ROUNDUP(H1700/4,0)+20000,40000))))+IF(I1700&lt;=0,0,IF(I1700&lt;=25000,I1700,IF(I1700&lt;=50000,ROUNDUP(I1700/2,0)+12500,IF(I1700&lt;=100000,ROUNDUP(I1700/4,0)+25000,50000)))),40000))))</f>
        <v/>
      </c>
      <c r="R1700" s="18">
        <f>MIN(120000,O1700+P1700+Q1700)</f>
        <v/>
      </c>
      <c r="S1700" s="18">
        <f>IF(F1700&lt;=0,IF(E1700&lt;=0,0,IF(E1700&lt;=12000,E1700,IF(E1700&lt;=32000,ROUNDUP(E1700/2,0)+6000,IF(E1700&lt;=56000,ROUNDUP(E1700/4,0)+14000,28000)))),IF(E1700&lt;=0,IF(F1700&lt;=0,0,IF(F1700&lt;=15000,F1700,IF(F1700&lt;=40000,ROUNDUP(F1700/2,0)+7500,IF(F1700&lt;=70000,ROUNDUP(F1700/4,0)+17500,35000)))),MAX(IF(F1700&lt;=0,0,IF(F1700&lt;=15000,F1700,IF(F1700&lt;=40000,ROUNDUP(F1700/2,0)+7500,IF(F1700&lt;=70000,ROUNDUP(F1700/4,0)+17500,35000)))),MIN(IF(E1700&lt;=0,0,IF(E1700&lt;=12000,E1700,IF(E1700&lt;=32000,ROUNDUP(E1700/2,0)+6000,IF(E1700&lt;=56000,ROUNDUP(E1700/4,0)+14000,28000))))+IF(F1700&lt;=0,0,IF(F1700&lt;=15000,F1700,IF(F1700&lt;=40000,ROUNDUP(F1700/2,0)+7500,IF(F1700&lt;=70000,ROUNDUP(F1700/4,0)+17500,35000)))),28000))))</f>
        <v/>
      </c>
      <c r="T1700" s="18">
        <f>IF(G1700&lt;=0,0,IF(G1700&lt;=12000,G1700,IF(G1700&lt;=32000,ROUNDUP(G1700/2,0)+6000,IF(G1700&lt;=56000,ROUNDUP(G1700/4,0)+14000,28000))))</f>
        <v/>
      </c>
      <c r="U1700" s="18">
        <f>IF(I1700&lt;=0,IF(H1700&lt;=0,0,IF(H1700&lt;=12000,H1700,IF(H1700&lt;=32000,ROUNDUP(H1700/2,0)+6000,IF(H1700&lt;=56000,ROUNDUP(H1700/4,0)+14000,28000)))),IF(H1700&lt;=0,IF(I1700&lt;=0,0,IF(I1700&lt;=15000,I1700,IF(I1700&lt;=40000,ROUNDUP(I1700/2,0)+7500,IF(I1700&lt;=70000,ROUNDUP(I1700/4,0)+17500,35000)))),MAX(IF(I1700&lt;=0,0,IF(I1700&lt;=15000,I1700,IF(I1700&lt;=40000,ROUNDUP(I1700/2,0)+7500,IF(I1700&lt;=70000,ROUNDUP(I1700/4,0)+17500,35000)))),MIN(IF(H1700&lt;=0,0,IF(H1700&lt;=12000,H1700,IF(H1700&lt;=32000,ROUNDUP(H1700/2,0)+6000,IF(H1700&lt;=56000,ROUNDUP(H1700/4,0)+14000,28000))))+IF(I1700&lt;=0,0,IF(I1700&lt;=15000,I1700,IF(I1700&lt;=40000,ROUNDUP(I1700/2,0)+7500,IF(I1700&lt;=70000,ROUNDUP(I1700/4,0)+17500,35000)))),28000))))</f>
        <v/>
      </c>
      <c r="V1700" s="18">
        <f>MIN(70000,S1700+T1700+U1700)</f>
        <v/>
      </c>
      <c r="W1700" s="18">
        <f>MAX(0,ROUNDDOWN(M1700-J1700-N1700-K1700-0,-3))</f>
        <v/>
      </c>
      <c r="X1700" s="18">
        <f>MAX(0,ROUNDDOWN(M1700-J1700-N1700-K1700-R1700,-3))</f>
        <v/>
      </c>
      <c r="Y1700" s="18">
        <f>IF(W1700&lt;=0,0,ROUNDDOWN((W1700*LOOKUP(W1700,{0,1950001,3300001,6950001,9000001,18000001,40000001},{0.05,0.1,0.2,0.23,0.33,0.4,0.45})-LOOKUP(W1700,{0,1950001,3300001,6950001,9000001,18000001,40000001},{0,97500,427500,636000,1536000,2796000,4796000}))*1.021,-2))</f>
        <v/>
      </c>
      <c r="Z1700" s="18">
        <f>IF(X1700&lt;=0,0,ROUNDDOWN((X1700*LOOKUP(X1700,{0,1950001,3300001,6950001,9000001,18000001,40000001},{0.05,0.1,0.2,0.23,0.33,0.4,0.45})-LOOKUP(X1700,{0,1950001,3300001,6950001,9000001,18000001,40000001},{0,97500,427500,636000,1536000,2796000,4796000}))*1.021,-2))</f>
        <v/>
      </c>
      <c r="AA1700" s="18">
        <f>MAX(0,ROUNDDOWN(M1700-J1700-430000-L1700-0,-3))</f>
        <v/>
      </c>
      <c r="AB1700" s="18">
        <f>MAX(0,ROUNDDOWN(M1700-J1700-430000-L1700-V1700,-3))</f>
        <v/>
      </c>
      <c r="AC1700" s="18">
        <f>IF(M1700&lt;=450000,0,MAX(0,ROUNDDOWN(AA1700*0.06-MIN(50000,AA1700)*0.03,-2))+MAX(0,ROUNDDOWN(AA1700*0.04-MIN(50000,AA1700)*0.02,-2)))</f>
        <v/>
      </c>
      <c r="AD1700" s="18">
        <f>IF(M1700&lt;=450000,0,MAX(0,ROUNDDOWN(AB1700*0.06-MIN(50000,AB1700)*0.03,-2))+MAX(0,ROUNDDOWN(AB1700*0.04-MIN(50000,AB1700)*0.02,-2)))</f>
        <v/>
      </c>
      <c r="AE1700" s="18">
        <f>Y1700-Z1700</f>
        <v/>
      </c>
      <c r="AF1700" s="18">
        <f>AC1700-AD1700</f>
        <v/>
      </c>
      <c r="AG1700" s="18">
        <f>AE1700+AF1700</f>
        <v/>
      </c>
      <c r="AH1700" s="20">
        <f>IF(W1700&lt;=0,0,LOOKUP(W1700,{0,1950001,3300001,6950001,9000001,18000001,40000001},{0.05,0.1,0.2,0.23,0.33,0.4,0.45}))</f>
        <v/>
      </c>
    </row>
    <row r="1701">
      <c r="A1701" t="inlineStr">
        <is>
          <t>1万円刻み 3区分8万円ずつ</t>
        </is>
      </c>
      <c r="B1701" s="18">
        <f>'4_1万円刻み'!$A$541</f>
        <v/>
      </c>
      <c r="C1701" s="19" t="n">
        <v>2026</v>
      </c>
      <c r="D1701" t="inlineStr">
        <is>
          <t>いいえ</t>
        </is>
      </c>
      <c r="E1701" s="18" t="n">
        <v>80000</v>
      </c>
      <c r="F1701" s="18" t="n">
        <v>0</v>
      </c>
      <c r="G1701" s="18" t="n">
        <v>80000</v>
      </c>
      <c r="H1701" s="18" t="n">
        <v>80000</v>
      </c>
      <c r="I1701" s="18" t="n">
        <v>0</v>
      </c>
      <c r="J1701" s="18">
        <f>ROUND(MIN(B1701/12,650000)*12*0.0915+MIN(B1701/12,1390000)*12*(0.0504+0)+B1701*0.005,0)</f>
        <v/>
      </c>
      <c r="K1701" s="18" t="n">
        <v>0</v>
      </c>
      <c r="L1701" s="18" t="n">
        <v>0</v>
      </c>
      <c r="M1701" s="18">
        <f>ROUND(IF(C1701&gt;=2026,IF(B1701&lt;741000,0,IF(B1701&lt;2191000,B1701-740000,IF(B1701&lt;2193000,1451000,IF(B1701&lt;2196000,1453000,IF(B1701&lt;2200000,1456000,IF(B1701&lt;3600000,ROUNDDOWN(B1701/4,-3)*2.8-80000,IF(B1701&lt;6600000,ROUNDDOWN(B1701/4,-3)*3.2-440000,IF(B1701&lt;8500000,ROUNDDOWN(B1701*0.9,0)-1100000,B1701-1950000)))))))),IF(B1701&lt;651000,0,IF(B1701&lt;1900000,B1701-650000,IF(B1701&lt;3600000,ROUNDDOWN(B1701/4,-3)*2.8-80000,IF(B1701&lt;6600000,ROUNDDOWN(B1701/4,-3)*3.2-440000,IF(B1701&lt;8500000,ROUNDDOWN(B1701*0.9,0)-1100000,B1701-1950000)))))),0)</f>
        <v/>
      </c>
      <c r="N1701" s="18">
        <f>IF(M1701&gt;23500000,NA(),IF(C1701&gt;=2026,IF(M1701&lt;=4890000,1040000,IF(M1701&lt;=6550000,670000,620000)),IF(M1701&lt;=1320000,950000,IF(M1701&lt;=3360000,880000,IF(M1701&lt;=4890000,680000,IF(M1701&lt;=6550000,630000,580000))))))</f>
        <v/>
      </c>
      <c r="O1701" s="18">
        <f>IF(F1701&lt;=0,IF(AND(D1701="はい",C1701&gt;=2026,C1701&lt;=2027),IF(E1701&lt;=0,0,IF(E1701&lt;=30000,E1701,IF(E1701&lt;=60000,ROUNDUP(E1701/2,0)+15000,IF(E1701&lt;=120000,ROUNDUP(E1701/4,0)+30000,60000)))),IF(E1701&lt;=0,0,IF(E1701&lt;=20000,E1701,IF(E1701&lt;=40000,ROUNDUP(E1701/2,0)+10000,IF(E1701&lt;=80000,ROUNDUP(E1701/4,0)+20000,40000))))),IF(E1701&lt;=0,IF(F1701&lt;=0,0,IF(F1701&lt;=25000,F1701,IF(F1701&lt;=50000,ROUNDUP(F1701/2,0)+12500,IF(F1701&lt;=100000,ROUNDUP(F1701/4,0)+25000,50000)))),MAX(IF(F1701&lt;=0,0,IF(F1701&lt;=25000,F1701,IF(F1701&lt;=50000,ROUNDUP(F1701/2,0)+12500,IF(F1701&lt;=100000,ROUNDUP(F1701/4,0)+25000,50000)))),MIN(IF(AND(D1701="はい",C1701&gt;=2026,C1701&lt;=2027),IF(E1701&lt;=0,0,IF(E1701&lt;=30000,E1701,IF(E1701&lt;=60000,ROUNDUP(E1701/2,0)+15000,IF(E1701&lt;=120000,ROUNDUP(E1701/4,0)+30000,60000)))),IF(E1701&lt;=0,0,IF(E1701&lt;=20000,E1701,IF(E1701&lt;=40000,ROUNDUP(E1701/2,0)+10000,IF(E1701&lt;=80000,ROUNDUP(E1701/4,0)+20000,40000)))))+IF(F1701&lt;=0,0,IF(F1701&lt;=25000,F1701,IF(F1701&lt;=50000,ROUNDUP(F1701/2,0)+12500,IF(F1701&lt;=100000,ROUNDUP(F1701/4,0)+25000,50000)))),IF(AND(D1701="はい",C1701&gt;=2026,C1701&lt;=2027),60000,40000)))))</f>
        <v/>
      </c>
      <c r="P1701" s="18">
        <f>IF(G1701&lt;=0,0,IF(G1701&lt;=20000,G1701,IF(G1701&lt;=40000,ROUNDUP(G1701/2,0)+10000,IF(G1701&lt;=80000,ROUNDUP(G1701/4,0)+20000,40000))))</f>
        <v/>
      </c>
      <c r="Q1701" s="18">
        <f>IF(I1701&lt;=0,IF(H1701&lt;=0,0,IF(H1701&lt;=20000,H1701,IF(H1701&lt;=40000,ROUNDUP(H1701/2,0)+10000,IF(H1701&lt;=80000,ROUNDUP(H1701/4,0)+20000,40000)))),IF(H1701&lt;=0,IF(I1701&lt;=0,0,IF(I1701&lt;=25000,I1701,IF(I1701&lt;=50000,ROUNDUP(I1701/2,0)+12500,IF(I1701&lt;=100000,ROUNDUP(I1701/4,0)+25000,50000)))),MAX(IF(I1701&lt;=0,0,IF(I1701&lt;=25000,I1701,IF(I1701&lt;=50000,ROUNDUP(I1701/2,0)+12500,IF(I1701&lt;=100000,ROUNDUP(I1701/4,0)+25000,50000)))),MIN(IF(H1701&lt;=0,0,IF(H1701&lt;=20000,H1701,IF(H1701&lt;=40000,ROUNDUP(H1701/2,0)+10000,IF(H1701&lt;=80000,ROUNDUP(H1701/4,0)+20000,40000))))+IF(I1701&lt;=0,0,IF(I1701&lt;=25000,I1701,IF(I1701&lt;=50000,ROUNDUP(I1701/2,0)+12500,IF(I1701&lt;=100000,ROUNDUP(I1701/4,0)+25000,50000)))),40000))))</f>
        <v/>
      </c>
      <c r="R1701" s="18">
        <f>MIN(120000,O1701+P1701+Q1701)</f>
        <v/>
      </c>
      <c r="S1701" s="18">
        <f>IF(F1701&lt;=0,IF(E1701&lt;=0,0,IF(E1701&lt;=12000,E1701,IF(E1701&lt;=32000,ROUNDUP(E1701/2,0)+6000,IF(E1701&lt;=56000,ROUNDUP(E1701/4,0)+14000,28000)))),IF(E1701&lt;=0,IF(F1701&lt;=0,0,IF(F1701&lt;=15000,F1701,IF(F1701&lt;=40000,ROUNDUP(F1701/2,0)+7500,IF(F1701&lt;=70000,ROUNDUP(F1701/4,0)+17500,35000)))),MAX(IF(F1701&lt;=0,0,IF(F1701&lt;=15000,F1701,IF(F1701&lt;=40000,ROUNDUP(F1701/2,0)+7500,IF(F1701&lt;=70000,ROUNDUP(F1701/4,0)+17500,35000)))),MIN(IF(E1701&lt;=0,0,IF(E1701&lt;=12000,E1701,IF(E1701&lt;=32000,ROUNDUP(E1701/2,0)+6000,IF(E1701&lt;=56000,ROUNDUP(E1701/4,0)+14000,28000))))+IF(F1701&lt;=0,0,IF(F1701&lt;=15000,F1701,IF(F1701&lt;=40000,ROUNDUP(F1701/2,0)+7500,IF(F1701&lt;=70000,ROUNDUP(F1701/4,0)+17500,35000)))),28000))))</f>
        <v/>
      </c>
      <c r="T1701" s="18">
        <f>IF(G1701&lt;=0,0,IF(G1701&lt;=12000,G1701,IF(G1701&lt;=32000,ROUNDUP(G1701/2,0)+6000,IF(G1701&lt;=56000,ROUNDUP(G1701/4,0)+14000,28000))))</f>
        <v/>
      </c>
      <c r="U1701" s="18">
        <f>IF(I1701&lt;=0,IF(H1701&lt;=0,0,IF(H1701&lt;=12000,H1701,IF(H1701&lt;=32000,ROUNDUP(H1701/2,0)+6000,IF(H1701&lt;=56000,ROUNDUP(H1701/4,0)+14000,28000)))),IF(H1701&lt;=0,IF(I1701&lt;=0,0,IF(I1701&lt;=15000,I1701,IF(I1701&lt;=40000,ROUNDUP(I1701/2,0)+7500,IF(I1701&lt;=70000,ROUNDUP(I1701/4,0)+17500,35000)))),MAX(IF(I1701&lt;=0,0,IF(I1701&lt;=15000,I1701,IF(I1701&lt;=40000,ROUNDUP(I1701/2,0)+7500,IF(I1701&lt;=70000,ROUNDUP(I1701/4,0)+17500,35000)))),MIN(IF(H1701&lt;=0,0,IF(H1701&lt;=12000,H1701,IF(H1701&lt;=32000,ROUNDUP(H1701/2,0)+6000,IF(H1701&lt;=56000,ROUNDUP(H1701/4,0)+14000,28000))))+IF(I1701&lt;=0,0,IF(I1701&lt;=15000,I1701,IF(I1701&lt;=40000,ROUNDUP(I1701/2,0)+7500,IF(I1701&lt;=70000,ROUNDUP(I1701/4,0)+17500,35000)))),28000))))</f>
        <v/>
      </c>
      <c r="V1701" s="18">
        <f>MIN(70000,S1701+T1701+U1701)</f>
        <v/>
      </c>
      <c r="W1701" s="18">
        <f>MAX(0,ROUNDDOWN(M1701-J1701-N1701-K1701-0,-3))</f>
        <v/>
      </c>
      <c r="X1701" s="18">
        <f>MAX(0,ROUNDDOWN(M1701-J1701-N1701-K1701-R1701,-3))</f>
        <v/>
      </c>
      <c r="Y1701" s="18">
        <f>IF(W1701&lt;=0,0,ROUNDDOWN((W1701*LOOKUP(W1701,{0,1950001,3300001,6950001,9000001,18000001,40000001},{0.05,0.1,0.2,0.23,0.33,0.4,0.45})-LOOKUP(W1701,{0,1950001,3300001,6950001,9000001,18000001,40000001},{0,97500,427500,636000,1536000,2796000,4796000}))*1.021,-2))</f>
        <v/>
      </c>
      <c r="Z1701" s="18">
        <f>IF(X1701&lt;=0,0,ROUNDDOWN((X1701*LOOKUP(X1701,{0,1950001,3300001,6950001,9000001,18000001,40000001},{0.05,0.1,0.2,0.23,0.33,0.4,0.45})-LOOKUP(X1701,{0,1950001,3300001,6950001,9000001,18000001,40000001},{0,97500,427500,636000,1536000,2796000,4796000}))*1.021,-2))</f>
        <v/>
      </c>
      <c r="AA1701" s="18">
        <f>MAX(0,ROUNDDOWN(M1701-J1701-430000-L1701-0,-3))</f>
        <v/>
      </c>
      <c r="AB1701" s="18">
        <f>MAX(0,ROUNDDOWN(M1701-J1701-430000-L1701-V1701,-3))</f>
        <v/>
      </c>
      <c r="AC1701" s="18">
        <f>IF(M1701&lt;=450000,0,MAX(0,ROUNDDOWN(AA1701*0.06-MIN(50000,AA1701)*0.03,-2))+MAX(0,ROUNDDOWN(AA1701*0.04-MIN(50000,AA1701)*0.02,-2)))</f>
        <v/>
      </c>
      <c r="AD1701" s="18">
        <f>IF(M1701&lt;=450000,0,MAX(0,ROUNDDOWN(AB1701*0.06-MIN(50000,AB1701)*0.03,-2))+MAX(0,ROUNDDOWN(AB1701*0.04-MIN(50000,AB1701)*0.02,-2)))</f>
        <v/>
      </c>
      <c r="AE1701" s="18">
        <f>Y1701-Z1701</f>
        <v/>
      </c>
      <c r="AF1701" s="18">
        <f>AC1701-AD1701</f>
        <v/>
      </c>
      <c r="AG1701" s="18">
        <f>AE1701+AF1701</f>
        <v/>
      </c>
      <c r="AH1701" s="20">
        <f>IF(W1701&lt;=0,0,LOOKUP(W1701,{0,1950001,3300001,6950001,9000001,18000001,40000001},{0.05,0.1,0.2,0.23,0.33,0.4,0.45}))</f>
        <v/>
      </c>
    </row>
    <row r="1702">
      <c r="A1702" t="inlineStr">
        <is>
          <t>1万円刻み 一般8万円</t>
        </is>
      </c>
      <c r="B1702" s="18">
        <f>'4_1万円刻み'!$A$541</f>
        <v/>
      </c>
      <c r="C1702" s="19" t="n">
        <v>2026</v>
      </c>
      <c r="D1702" t="inlineStr">
        <is>
          <t>いいえ</t>
        </is>
      </c>
      <c r="E1702" s="18" t="n">
        <v>80000</v>
      </c>
      <c r="F1702" s="18" t="n">
        <v>0</v>
      </c>
      <c r="G1702" s="18" t="n">
        <v>0</v>
      </c>
      <c r="H1702" s="18" t="n">
        <v>0</v>
      </c>
      <c r="I1702" s="18" t="n">
        <v>0</v>
      </c>
      <c r="J1702" s="18">
        <f>ROUND(MIN(B1702/12,650000)*12*0.0915+MIN(B1702/12,1390000)*12*(0.0504+0)+B1702*0.005,0)</f>
        <v/>
      </c>
      <c r="K1702" s="18" t="n">
        <v>0</v>
      </c>
      <c r="L1702" s="18" t="n">
        <v>0</v>
      </c>
      <c r="M1702" s="18">
        <f>ROUND(IF(C1702&gt;=2026,IF(B1702&lt;741000,0,IF(B1702&lt;2191000,B1702-740000,IF(B1702&lt;2193000,1451000,IF(B1702&lt;2196000,1453000,IF(B1702&lt;2200000,1456000,IF(B1702&lt;3600000,ROUNDDOWN(B1702/4,-3)*2.8-80000,IF(B1702&lt;6600000,ROUNDDOWN(B1702/4,-3)*3.2-440000,IF(B1702&lt;8500000,ROUNDDOWN(B1702*0.9,0)-1100000,B1702-1950000)))))))),IF(B1702&lt;651000,0,IF(B1702&lt;1900000,B1702-650000,IF(B1702&lt;3600000,ROUNDDOWN(B1702/4,-3)*2.8-80000,IF(B1702&lt;6600000,ROUNDDOWN(B1702/4,-3)*3.2-440000,IF(B1702&lt;8500000,ROUNDDOWN(B1702*0.9,0)-1100000,B1702-1950000)))))),0)</f>
        <v/>
      </c>
      <c r="N1702" s="18">
        <f>IF(M1702&gt;23500000,NA(),IF(C1702&gt;=2026,IF(M1702&lt;=4890000,1040000,IF(M1702&lt;=6550000,670000,620000)),IF(M1702&lt;=1320000,950000,IF(M1702&lt;=3360000,880000,IF(M1702&lt;=4890000,680000,IF(M1702&lt;=6550000,630000,580000))))))</f>
        <v/>
      </c>
      <c r="O1702" s="18">
        <f>IF(F1702&lt;=0,IF(AND(D1702="はい",C1702&gt;=2026,C1702&lt;=2027),IF(E1702&lt;=0,0,IF(E1702&lt;=30000,E1702,IF(E1702&lt;=60000,ROUNDUP(E1702/2,0)+15000,IF(E1702&lt;=120000,ROUNDUP(E1702/4,0)+30000,60000)))),IF(E1702&lt;=0,0,IF(E1702&lt;=20000,E1702,IF(E1702&lt;=40000,ROUNDUP(E1702/2,0)+10000,IF(E1702&lt;=80000,ROUNDUP(E1702/4,0)+20000,40000))))),IF(E1702&lt;=0,IF(F1702&lt;=0,0,IF(F1702&lt;=25000,F1702,IF(F1702&lt;=50000,ROUNDUP(F1702/2,0)+12500,IF(F1702&lt;=100000,ROUNDUP(F1702/4,0)+25000,50000)))),MAX(IF(F1702&lt;=0,0,IF(F1702&lt;=25000,F1702,IF(F1702&lt;=50000,ROUNDUP(F1702/2,0)+12500,IF(F1702&lt;=100000,ROUNDUP(F1702/4,0)+25000,50000)))),MIN(IF(AND(D1702="はい",C1702&gt;=2026,C1702&lt;=2027),IF(E1702&lt;=0,0,IF(E1702&lt;=30000,E1702,IF(E1702&lt;=60000,ROUNDUP(E1702/2,0)+15000,IF(E1702&lt;=120000,ROUNDUP(E1702/4,0)+30000,60000)))),IF(E1702&lt;=0,0,IF(E1702&lt;=20000,E1702,IF(E1702&lt;=40000,ROUNDUP(E1702/2,0)+10000,IF(E1702&lt;=80000,ROUNDUP(E1702/4,0)+20000,40000)))))+IF(F1702&lt;=0,0,IF(F1702&lt;=25000,F1702,IF(F1702&lt;=50000,ROUNDUP(F1702/2,0)+12500,IF(F1702&lt;=100000,ROUNDUP(F1702/4,0)+25000,50000)))),IF(AND(D1702="はい",C1702&gt;=2026,C1702&lt;=2027),60000,40000)))))</f>
        <v/>
      </c>
      <c r="P1702" s="18">
        <f>IF(G1702&lt;=0,0,IF(G1702&lt;=20000,G1702,IF(G1702&lt;=40000,ROUNDUP(G1702/2,0)+10000,IF(G1702&lt;=80000,ROUNDUP(G1702/4,0)+20000,40000))))</f>
        <v/>
      </c>
      <c r="Q1702" s="18">
        <f>IF(I1702&lt;=0,IF(H1702&lt;=0,0,IF(H1702&lt;=20000,H1702,IF(H1702&lt;=40000,ROUNDUP(H1702/2,0)+10000,IF(H1702&lt;=80000,ROUNDUP(H1702/4,0)+20000,40000)))),IF(H1702&lt;=0,IF(I1702&lt;=0,0,IF(I1702&lt;=25000,I1702,IF(I1702&lt;=50000,ROUNDUP(I1702/2,0)+12500,IF(I1702&lt;=100000,ROUNDUP(I1702/4,0)+25000,50000)))),MAX(IF(I1702&lt;=0,0,IF(I1702&lt;=25000,I1702,IF(I1702&lt;=50000,ROUNDUP(I1702/2,0)+12500,IF(I1702&lt;=100000,ROUNDUP(I1702/4,0)+25000,50000)))),MIN(IF(H1702&lt;=0,0,IF(H1702&lt;=20000,H1702,IF(H1702&lt;=40000,ROUNDUP(H1702/2,0)+10000,IF(H1702&lt;=80000,ROUNDUP(H1702/4,0)+20000,40000))))+IF(I1702&lt;=0,0,IF(I1702&lt;=25000,I1702,IF(I1702&lt;=50000,ROUNDUP(I1702/2,0)+12500,IF(I1702&lt;=100000,ROUNDUP(I1702/4,0)+25000,50000)))),40000))))</f>
        <v/>
      </c>
      <c r="R1702" s="18">
        <f>MIN(120000,O1702+P1702+Q1702)</f>
        <v/>
      </c>
      <c r="S1702" s="18">
        <f>IF(F1702&lt;=0,IF(E1702&lt;=0,0,IF(E1702&lt;=12000,E1702,IF(E1702&lt;=32000,ROUNDUP(E1702/2,0)+6000,IF(E1702&lt;=56000,ROUNDUP(E1702/4,0)+14000,28000)))),IF(E1702&lt;=0,IF(F1702&lt;=0,0,IF(F1702&lt;=15000,F1702,IF(F1702&lt;=40000,ROUNDUP(F1702/2,0)+7500,IF(F1702&lt;=70000,ROUNDUP(F1702/4,0)+17500,35000)))),MAX(IF(F1702&lt;=0,0,IF(F1702&lt;=15000,F1702,IF(F1702&lt;=40000,ROUNDUP(F1702/2,0)+7500,IF(F1702&lt;=70000,ROUNDUP(F1702/4,0)+17500,35000)))),MIN(IF(E1702&lt;=0,0,IF(E1702&lt;=12000,E1702,IF(E1702&lt;=32000,ROUNDUP(E1702/2,0)+6000,IF(E1702&lt;=56000,ROUNDUP(E1702/4,0)+14000,28000))))+IF(F1702&lt;=0,0,IF(F1702&lt;=15000,F1702,IF(F1702&lt;=40000,ROUNDUP(F1702/2,0)+7500,IF(F1702&lt;=70000,ROUNDUP(F1702/4,0)+17500,35000)))),28000))))</f>
        <v/>
      </c>
      <c r="T1702" s="18">
        <f>IF(G1702&lt;=0,0,IF(G1702&lt;=12000,G1702,IF(G1702&lt;=32000,ROUNDUP(G1702/2,0)+6000,IF(G1702&lt;=56000,ROUNDUP(G1702/4,0)+14000,28000))))</f>
        <v/>
      </c>
      <c r="U1702" s="18">
        <f>IF(I1702&lt;=0,IF(H1702&lt;=0,0,IF(H1702&lt;=12000,H1702,IF(H1702&lt;=32000,ROUNDUP(H1702/2,0)+6000,IF(H1702&lt;=56000,ROUNDUP(H1702/4,0)+14000,28000)))),IF(H1702&lt;=0,IF(I1702&lt;=0,0,IF(I1702&lt;=15000,I1702,IF(I1702&lt;=40000,ROUNDUP(I1702/2,0)+7500,IF(I1702&lt;=70000,ROUNDUP(I1702/4,0)+17500,35000)))),MAX(IF(I1702&lt;=0,0,IF(I1702&lt;=15000,I1702,IF(I1702&lt;=40000,ROUNDUP(I1702/2,0)+7500,IF(I1702&lt;=70000,ROUNDUP(I1702/4,0)+17500,35000)))),MIN(IF(H1702&lt;=0,0,IF(H1702&lt;=12000,H1702,IF(H1702&lt;=32000,ROUNDUP(H1702/2,0)+6000,IF(H1702&lt;=56000,ROUNDUP(H1702/4,0)+14000,28000))))+IF(I1702&lt;=0,0,IF(I1702&lt;=15000,I1702,IF(I1702&lt;=40000,ROUNDUP(I1702/2,0)+7500,IF(I1702&lt;=70000,ROUNDUP(I1702/4,0)+17500,35000)))),28000))))</f>
        <v/>
      </c>
      <c r="V1702" s="18">
        <f>MIN(70000,S1702+T1702+U1702)</f>
        <v/>
      </c>
      <c r="W1702" s="18">
        <f>MAX(0,ROUNDDOWN(M1702-J1702-N1702-K1702-0,-3))</f>
        <v/>
      </c>
      <c r="X1702" s="18">
        <f>MAX(0,ROUNDDOWN(M1702-J1702-N1702-K1702-R1702,-3))</f>
        <v/>
      </c>
      <c r="Y1702" s="18">
        <f>IF(W1702&lt;=0,0,ROUNDDOWN((W1702*LOOKUP(W1702,{0,1950001,3300001,6950001,9000001,18000001,40000001},{0.05,0.1,0.2,0.23,0.33,0.4,0.45})-LOOKUP(W1702,{0,1950001,3300001,6950001,9000001,18000001,40000001},{0,97500,427500,636000,1536000,2796000,4796000}))*1.021,-2))</f>
        <v/>
      </c>
      <c r="Z1702" s="18">
        <f>IF(X1702&lt;=0,0,ROUNDDOWN((X1702*LOOKUP(X1702,{0,1950001,3300001,6950001,9000001,18000001,40000001},{0.05,0.1,0.2,0.23,0.33,0.4,0.45})-LOOKUP(X1702,{0,1950001,3300001,6950001,9000001,18000001,40000001},{0,97500,427500,636000,1536000,2796000,4796000}))*1.021,-2))</f>
        <v/>
      </c>
      <c r="AA1702" s="18">
        <f>MAX(0,ROUNDDOWN(M1702-J1702-430000-L1702-0,-3))</f>
        <v/>
      </c>
      <c r="AB1702" s="18">
        <f>MAX(0,ROUNDDOWN(M1702-J1702-430000-L1702-V1702,-3))</f>
        <v/>
      </c>
      <c r="AC1702" s="18">
        <f>IF(M1702&lt;=450000,0,MAX(0,ROUNDDOWN(AA1702*0.06-MIN(50000,AA1702)*0.03,-2))+MAX(0,ROUNDDOWN(AA1702*0.04-MIN(50000,AA1702)*0.02,-2)))</f>
        <v/>
      </c>
      <c r="AD1702" s="18">
        <f>IF(M1702&lt;=450000,0,MAX(0,ROUNDDOWN(AB1702*0.06-MIN(50000,AB1702)*0.03,-2))+MAX(0,ROUNDDOWN(AB1702*0.04-MIN(50000,AB1702)*0.02,-2)))</f>
        <v/>
      </c>
      <c r="AE1702" s="18">
        <f>Y1702-Z1702</f>
        <v/>
      </c>
      <c r="AF1702" s="18">
        <f>AC1702-AD1702</f>
        <v/>
      </c>
      <c r="AG1702" s="18">
        <f>AE1702+AF1702</f>
        <v/>
      </c>
      <c r="AH1702" s="20">
        <f>IF(W1702&lt;=0,0,LOOKUP(W1702,{0,1950001,3300001,6950001,9000001,18000001,40000001},{0.05,0.1,0.2,0.23,0.33,0.4,0.45}))</f>
        <v/>
      </c>
    </row>
    <row r="1703">
      <c r="A1703" t="inlineStr">
        <is>
          <t>1万円刻み 特例あり一般12万円</t>
        </is>
      </c>
      <c r="B1703" s="18">
        <f>'4_1万円刻み'!$A$541</f>
        <v/>
      </c>
      <c r="C1703" s="19" t="n">
        <v>2026</v>
      </c>
      <c r="D1703" t="inlineStr">
        <is>
          <t>はい</t>
        </is>
      </c>
      <c r="E1703" s="18" t="n">
        <v>120000</v>
      </c>
      <c r="F1703" s="18" t="n">
        <v>0</v>
      </c>
      <c r="G1703" s="18" t="n">
        <v>0</v>
      </c>
      <c r="H1703" s="18" t="n">
        <v>0</v>
      </c>
      <c r="I1703" s="18" t="n">
        <v>0</v>
      </c>
      <c r="J1703" s="18">
        <f>ROUND(MIN(B1703/12,650000)*12*0.0915+MIN(B1703/12,1390000)*12*(0.0504+0)+B1703*0.005,0)</f>
        <v/>
      </c>
      <c r="K1703" s="18" t="n">
        <v>0</v>
      </c>
      <c r="L1703" s="18" t="n">
        <v>0</v>
      </c>
      <c r="M1703" s="18">
        <f>ROUND(IF(C1703&gt;=2026,IF(B1703&lt;741000,0,IF(B1703&lt;2191000,B1703-740000,IF(B1703&lt;2193000,1451000,IF(B1703&lt;2196000,1453000,IF(B1703&lt;2200000,1456000,IF(B1703&lt;3600000,ROUNDDOWN(B1703/4,-3)*2.8-80000,IF(B1703&lt;6600000,ROUNDDOWN(B1703/4,-3)*3.2-440000,IF(B1703&lt;8500000,ROUNDDOWN(B1703*0.9,0)-1100000,B1703-1950000)))))))),IF(B1703&lt;651000,0,IF(B1703&lt;1900000,B1703-650000,IF(B1703&lt;3600000,ROUNDDOWN(B1703/4,-3)*2.8-80000,IF(B1703&lt;6600000,ROUNDDOWN(B1703/4,-3)*3.2-440000,IF(B1703&lt;8500000,ROUNDDOWN(B1703*0.9,0)-1100000,B1703-1950000)))))),0)</f>
        <v/>
      </c>
      <c r="N1703" s="18">
        <f>IF(M1703&gt;23500000,NA(),IF(C1703&gt;=2026,IF(M1703&lt;=4890000,1040000,IF(M1703&lt;=6550000,670000,620000)),IF(M1703&lt;=1320000,950000,IF(M1703&lt;=3360000,880000,IF(M1703&lt;=4890000,680000,IF(M1703&lt;=6550000,630000,580000))))))</f>
        <v/>
      </c>
      <c r="O1703" s="18">
        <f>IF(F1703&lt;=0,IF(AND(D1703="はい",C1703&gt;=2026,C1703&lt;=2027),IF(E1703&lt;=0,0,IF(E1703&lt;=30000,E1703,IF(E1703&lt;=60000,ROUNDUP(E1703/2,0)+15000,IF(E1703&lt;=120000,ROUNDUP(E1703/4,0)+30000,60000)))),IF(E1703&lt;=0,0,IF(E1703&lt;=20000,E1703,IF(E1703&lt;=40000,ROUNDUP(E1703/2,0)+10000,IF(E1703&lt;=80000,ROUNDUP(E1703/4,0)+20000,40000))))),IF(E1703&lt;=0,IF(F1703&lt;=0,0,IF(F1703&lt;=25000,F1703,IF(F1703&lt;=50000,ROUNDUP(F1703/2,0)+12500,IF(F1703&lt;=100000,ROUNDUP(F1703/4,0)+25000,50000)))),MAX(IF(F1703&lt;=0,0,IF(F1703&lt;=25000,F1703,IF(F1703&lt;=50000,ROUNDUP(F1703/2,0)+12500,IF(F1703&lt;=100000,ROUNDUP(F1703/4,0)+25000,50000)))),MIN(IF(AND(D1703="はい",C1703&gt;=2026,C1703&lt;=2027),IF(E1703&lt;=0,0,IF(E1703&lt;=30000,E1703,IF(E1703&lt;=60000,ROUNDUP(E1703/2,0)+15000,IF(E1703&lt;=120000,ROUNDUP(E1703/4,0)+30000,60000)))),IF(E1703&lt;=0,0,IF(E1703&lt;=20000,E1703,IF(E1703&lt;=40000,ROUNDUP(E1703/2,0)+10000,IF(E1703&lt;=80000,ROUNDUP(E1703/4,0)+20000,40000)))))+IF(F1703&lt;=0,0,IF(F1703&lt;=25000,F1703,IF(F1703&lt;=50000,ROUNDUP(F1703/2,0)+12500,IF(F1703&lt;=100000,ROUNDUP(F1703/4,0)+25000,50000)))),IF(AND(D1703="はい",C1703&gt;=2026,C1703&lt;=2027),60000,40000)))))</f>
        <v/>
      </c>
      <c r="P1703" s="18">
        <f>IF(G1703&lt;=0,0,IF(G1703&lt;=20000,G1703,IF(G1703&lt;=40000,ROUNDUP(G1703/2,0)+10000,IF(G1703&lt;=80000,ROUNDUP(G1703/4,0)+20000,40000))))</f>
        <v/>
      </c>
      <c r="Q1703" s="18">
        <f>IF(I1703&lt;=0,IF(H1703&lt;=0,0,IF(H1703&lt;=20000,H1703,IF(H1703&lt;=40000,ROUNDUP(H1703/2,0)+10000,IF(H1703&lt;=80000,ROUNDUP(H1703/4,0)+20000,40000)))),IF(H1703&lt;=0,IF(I1703&lt;=0,0,IF(I1703&lt;=25000,I1703,IF(I1703&lt;=50000,ROUNDUP(I1703/2,0)+12500,IF(I1703&lt;=100000,ROUNDUP(I1703/4,0)+25000,50000)))),MAX(IF(I1703&lt;=0,0,IF(I1703&lt;=25000,I1703,IF(I1703&lt;=50000,ROUNDUP(I1703/2,0)+12500,IF(I1703&lt;=100000,ROUNDUP(I1703/4,0)+25000,50000)))),MIN(IF(H1703&lt;=0,0,IF(H1703&lt;=20000,H1703,IF(H1703&lt;=40000,ROUNDUP(H1703/2,0)+10000,IF(H1703&lt;=80000,ROUNDUP(H1703/4,0)+20000,40000))))+IF(I1703&lt;=0,0,IF(I1703&lt;=25000,I1703,IF(I1703&lt;=50000,ROUNDUP(I1703/2,0)+12500,IF(I1703&lt;=100000,ROUNDUP(I1703/4,0)+25000,50000)))),40000))))</f>
        <v/>
      </c>
      <c r="R1703" s="18">
        <f>MIN(120000,O1703+P1703+Q1703)</f>
        <v/>
      </c>
      <c r="S1703" s="18">
        <f>IF(F1703&lt;=0,IF(E1703&lt;=0,0,IF(E1703&lt;=12000,E1703,IF(E1703&lt;=32000,ROUNDUP(E1703/2,0)+6000,IF(E1703&lt;=56000,ROUNDUP(E1703/4,0)+14000,28000)))),IF(E1703&lt;=0,IF(F1703&lt;=0,0,IF(F1703&lt;=15000,F1703,IF(F1703&lt;=40000,ROUNDUP(F1703/2,0)+7500,IF(F1703&lt;=70000,ROUNDUP(F1703/4,0)+17500,35000)))),MAX(IF(F1703&lt;=0,0,IF(F1703&lt;=15000,F1703,IF(F1703&lt;=40000,ROUNDUP(F1703/2,0)+7500,IF(F1703&lt;=70000,ROUNDUP(F1703/4,0)+17500,35000)))),MIN(IF(E1703&lt;=0,0,IF(E1703&lt;=12000,E1703,IF(E1703&lt;=32000,ROUNDUP(E1703/2,0)+6000,IF(E1703&lt;=56000,ROUNDUP(E1703/4,0)+14000,28000))))+IF(F1703&lt;=0,0,IF(F1703&lt;=15000,F1703,IF(F1703&lt;=40000,ROUNDUP(F1703/2,0)+7500,IF(F1703&lt;=70000,ROUNDUP(F1703/4,0)+17500,35000)))),28000))))</f>
        <v/>
      </c>
      <c r="T1703" s="18">
        <f>IF(G1703&lt;=0,0,IF(G1703&lt;=12000,G1703,IF(G1703&lt;=32000,ROUNDUP(G1703/2,0)+6000,IF(G1703&lt;=56000,ROUNDUP(G1703/4,0)+14000,28000))))</f>
        <v/>
      </c>
      <c r="U1703" s="18">
        <f>IF(I1703&lt;=0,IF(H1703&lt;=0,0,IF(H1703&lt;=12000,H1703,IF(H1703&lt;=32000,ROUNDUP(H1703/2,0)+6000,IF(H1703&lt;=56000,ROUNDUP(H1703/4,0)+14000,28000)))),IF(H1703&lt;=0,IF(I1703&lt;=0,0,IF(I1703&lt;=15000,I1703,IF(I1703&lt;=40000,ROUNDUP(I1703/2,0)+7500,IF(I1703&lt;=70000,ROUNDUP(I1703/4,0)+17500,35000)))),MAX(IF(I1703&lt;=0,0,IF(I1703&lt;=15000,I1703,IF(I1703&lt;=40000,ROUNDUP(I1703/2,0)+7500,IF(I1703&lt;=70000,ROUNDUP(I1703/4,0)+17500,35000)))),MIN(IF(H1703&lt;=0,0,IF(H1703&lt;=12000,H1703,IF(H1703&lt;=32000,ROUNDUP(H1703/2,0)+6000,IF(H1703&lt;=56000,ROUNDUP(H1703/4,0)+14000,28000))))+IF(I1703&lt;=0,0,IF(I1703&lt;=15000,I1703,IF(I1703&lt;=40000,ROUNDUP(I1703/2,0)+7500,IF(I1703&lt;=70000,ROUNDUP(I1703/4,0)+17500,35000)))),28000))))</f>
        <v/>
      </c>
      <c r="V1703" s="18">
        <f>MIN(70000,S1703+T1703+U1703)</f>
        <v/>
      </c>
      <c r="W1703" s="18">
        <f>MAX(0,ROUNDDOWN(M1703-J1703-N1703-K1703-0,-3))</f>
        <v/>
      </c>
      <c r="X1703" s="18">
        <f>MAX(0,ROUNDDOWN(M1703-J1703-N1703-K1703-R1703,-3))</f>
        <v/>
      </c>
      <c r="Y1703" s="18">
        <f>IF(W1703&lt;=0,0,ROUNDDOWN((W1703*LOOKUP(W1703,{0,1950001,3300001,6950001,9000001,18000001,40000001},{0.05,0.1,0.2,0.23,0.33,0.4,0.45})-LOOKUP(W1703,{0,1950001,3300001,6950001,9000001,18000001,40000001},{0,97500,427500,636000,1536000,2796000,4796000}))*1.021,-2))</f>
        <v/>
      </c>
      <c r="Z1703" s="18">
        <f>IF(X1703&lt;=0,0,ROUNDDOWN((X1703*LOOKUP(X1703,{0,1950001,3300001,6950001,9000001,18000001,40000001},{0.05,0.1,0.2,0.23,0.33,0.4,0.45})-LOOKUP(X1703,{0,1950001,3300001,6950001,9000001,18000001,40000001},{0,97500,427500,636000,1536000,2796000,4796000}))*1.021,-2))</f>
        <v/>
      </c>
      <c r="AA1703" s="18">
        <f>MAX(0,ROUNDDOWN(M1703-J1703-430000-L1703-0,-3))</f>
        <v/>
      </c>
      <c r="AB1703" s="18">
        <f>MAX(0,ROUNDDOWN(M1703-J1703-430000-L1703-V1703,-3))</f>
        <v/>
      </c>
      <c r="AC1703" s="18">
        <f>IF(M1703&lt;=450000,0,MAX(0,ROUNDDOWN(AA1703*0.06-MIN(50000,AA1703)*0.03,-2))+MAX(0,ROUNDDOWN(AA1703*0.04-MIN(50000,AA1703)*0.02,-2)))</f>
        <v/>
      </c>
      <c r="AD1703" s="18">
        <f>IF(M1703&lt;=450000,0,MAX(0,ROUNDDOWN(AB1703*0.06-MIN(50000,AB1703)*0.03,-2))+MAX(0,ROUNDDOWN(AB1703*0.04-MIN(50000,AB1703)*0.02,-2)))</f>
        <v/>
      </c>
      <c r="AE1703" s="18">
        <f>Y1703-Z1703</f>
        <v/>
      </c>
      <c r="AF1703" s="18">
        <f>AC1703-AD1703</f>
        <v/>
      </c>
      <c r="AG1703" s="18">
        <f>AE1703+AF1703</f>
        <v/>
      </c>
      <c r="AH1703" s="20">
        <f>IF(W1703&lt;=0,0,LOOKUP(W1703,{0,1950001,3300001,6950001,9000001,18000001,40000001},{0.05,0.1,0.2,0.23,0.33,0.4,0.45}))</f>
        <v/>
      </c>
    </row>
    <row r="1704">
      <c r="A1704" t="inlineStr">
        <is>
          <t>1万円刻み 3区分8万円ずつ</t>
        </is>
      </c>
      <c r="B1704" s="18">
        <f>'4_1万円刻み'!$A$542</f>
        <v/>
      </c>
      <c r="C1704" s="19" t="n">
        <v>2026</v>
      </c>
      <c r="D1704" t="inlineStr">
        <is>
          <t>いいえ</t>
        </is>
      </c>
      <c r="E1704" s="18" t="n">
        <v>80000</v>
      </c>
      <c r="F1704" s="18" t="n">
        <v>0</v>
      </c>
      <c r="G1704" s="18" t="n">
        <v>80000</v>
      </c>
      <c r="H1704" s="18" t="n">
        <v>80000</v>
      </c>
      <c r="I1704" s="18" t="n">
        <v>0</v>
      </c>
      <c r="J1704" s="18">
        <f>ROUND(MIN(B1704/12,650000)*12*0.0915+MIN(B1704/12,1390000)*12*(0.0504+0)+B1704*0.005,0)</f>
        <v/>
      </c>
      <c r="K1704" s="18" t="n">
        <v>0</v>
      </c>
      <c r="L1704" s="18" t="n">
        <v>0</v>
      </c>
      <c r="M1704" s="18">
        <f>ROUND(IF(C1704&gt;=2026,IF(B1704&lt;741000,0,IF(B1704&lt;2191000,B1704-740000,IF(B1704&lt;2193000,1451000,IF(B1704&lt;2196000,1453000,IF(B1704&lt;2200000,1456000,IF(B1704&lt;3600000,ROUNDDOWN(B1704/4,-3)*2.8-80000,IF(B1704&lt;6600000,ROUNDDOWN(B1704/4,-3)*3.2-440000,IF(B1704&lt;8500000,ROUNDDOWN(B1704*0.9,0)-1100000,B1704-1950000)))))))),IF(B1704&lt;651000,0,IF(B1704&lt;1900000,B1704-650000,IF(B1704&lt;3600000,ROUNDDOWN(B1704/4,-3)*2.8-80000,IF(B1704&lt;6600000,ROUNDDOWN(B1704/4,-3)*3.2-440000,IF(B1704&lt;8500000,ROUNDDOWN(B1704*0.9,0)-1100000,B1704-1950000)))))),0)</f>
        <v/>
      </c>
      <c r="N1704" s="18">
        <f>IF(M1704&gt;23500000,NA(),IF(C1704&gt;=2026,IF(M1704&lt;=4890000,1040000,IF(M1704&lt;=6550000,670000,620000)),IF(M1704&lt;=1320000,950000,IF(M1704&lt;=3360000,880000,IF(M1704&lt;=4890000,680000,IF(M1704&lt;=6550000,630000,580000))))))</f>
        <v/>
      </c>
      <c r="O1704" s="18">
        <f>IF(F1704&lt;=0,IF(AND(D1704="はい",C1704&gt;=2026,C1704&lt;=2027),IF(E1704&lt;=0,0,IF(E1704&lt;=30000,E1704,IF(E1704&lt;=60000,ROUNDUP(E1704/2,0)+15000,IF(E1704&lt;=120000,ROUNDUP(E1704/4,0)+30000,60000)))),IF(E1704&lt;=0,0,IF(E1704&lt;=20000,E1704,IF(E1704&lt;=40000,ROUNDUP(E1704/2,0)+10000,IF(E1704&lt;=80000,ROUNDUP(E1704/4,0)+20000,40000))))),IF(E1704&lt;=0,IF(F1704&lt;=0,0,IF(F1704&lt;=25000,F1704,IF(F1704&lt;=50000,ROUNDUP(F1704/2,0)+12500,IF(F1704&lt;=100000,ROUNDUP(F1704/4,0)+25000,50000)))),MAX(IF(F1704&lt;=0,0,IF(F1704&lt;=25000,F1704,IF(F1704&lt;=50000,ROUNDUP(F1704/2,0)+12500,IF(F1704&lt;=100000,ROUNDUP(F1704/4,0)+25000,50000)))),MIN(IF(AND(D1704="はい",C1704&gt;=2026,C1704&lt;=2027),IF(E1704&lt;=0,0,IF(E1704&lt;=30000,E1704,IF(E1704&lt;=60000,ROUNDUP(E1704/2,0)+15000,IF(E1704&lt;=120000,ROUNDUP(E1704/4,0)+30000,60000)))),IF(E1704&lt;=0,0,IF(E1704&lt;=20000,E1704,IF(E1704&lt;=40000,ROUNDUP(E1704/2,0)+10000,IF(E1704&lt;=80000,ROUNDUP(E1704/4,0)+20000,40000)))))+IF(F1704&lt;=0,0,IF(F1704&lt;=25000,F1704,IF(F1704&lt;=50000,ROUNDUP(F1704/2,0)+12500,IF(F1704&lt;=100000,ROUNDUP(F1704/4,0)+25000,50000)))),IF(AND(D1704="はい",C1704&gt;=2026,C1704&lt;=2027),60000,40000)))))</f>
        <v/>
      </c>
      <c r="P1704" s="18">
        <f>IF(G1704&lt;=0,0,IF(G1704&lt;=20000,G1704,IF(G1704&lt;=40000,ROUNDUP(G1704/2,0)+10000,IF(G1704&lt;=80000,ROUNDUP(G1704/4,0)+20000,40000))))</f>
        <v/>
      </c>
      <c r="Q1704" s="18">
        <f>IF(I1704&lt;=0,IF(H1704&lt;=0,0,IF(H1704&lt;=20000,H1704,IF(H1704&lt;=40000,ROUNDUP(H1704/2,0)+10000,IF(H1704&lt;=80000,ROUNDUP(H1704/4,0)+20000,40000)))),IF(H1704&lt;=0,IF(I1704&lt;=0,0,IF(I1704&lt;=25000,I1704,IF(I1704&lt;=50000,ROUNDUP(I1704/2,0)+12500,IF(I1704&lt;=100000,ROUNDUP(I1704/4,0)+25000,50000)))),MAX(IF(I1704&lt;=0,0,IF(I1704&lt;=25000,I1704,IF(I1704&lt;=50000,ROUNDUP(I1704/2,0)+12500,IF(I1704&lt;=100000,ROUNDUP(I1704/4,0)+25000,50000)))),MIN(IF(H1704&lt;=0,0,IF(H1704&lt;=20000,H1704,IF(H1704&lt;=40000,ROUNDUP(H1704/2,0)+10000,IF(H1704&lt;=80000,ROUNDUP(H1704/4,0)+20000,40000))))+IF(I1704&lt;=0,0,IF(I1704&lt;=25000,I1704,IF(I1704&lt;=50000,ROUNDUP(I1704/2,0)+12500,IF(I1704&lt;=100000,ROUNDUP(I1704/4,0)+25000,50000)))),40000))))</f>
        <v/>
      </c>
      <c r="R1704" s="18">
        <f>MIN(120000,O1704+P1704+Q1704)</f>
        <v/>
      </c>
      <c r="S1704" s="18">
        <f>IF(F1704&lt;=0,IF(E1704&lt;=0,0,IF(E1704&lt;=12000,E1704,IF(E1704&lt;=32000,ROUNDUP(E1704/2,0)+6000,IF(E1704&lt;=56000,ROUNDUP(E1704/4,0)+14000,28000)))),IF(E1704&lt;=0,IF(F1704&lt;=0,0,IF(F1704&lt;=15000,F1704,IF(F1704&lt;=40000,ROUNDUP(F1704/2,0)+7500,IF(F1704&lt;=70000,ROUNDUP(F1704/4,0)+17500,35000)))),MAX(IF(F1704&lt;=0,0,IF(F1704&lt;=15000,F1704,IF(F1704&lt;=40000,ROUNDUP(F1704/2,0)+7500,IF(F1704&lt;=70000,ROUNDUP(F1704/4,0)+17500,35000)))),MIN(IF(E1704&lt;=0,0,IF(E1704&lt;=12000,E1704,IF(E1704&lt;=32000,ROUNDUP(E1704/2,0)+6000,IF(E1704&lt;=56000,ROUNDUP(E1704/4,0)+14000,28000))))+IF(F1704&lt;=0,0,IF(F1704&lt;=15000,F1704,IF(F1704&lt;=40000,ROUNDUP(F1704/2,0)+7500,IF(F1704&lt;=70000,ROUNDUP(F1704/4,0)+17500,35000)))),28000))))</f>
        <v/>
      </c>
      <c r="T1704" s="18">
        <f>IF(G1704&lt;=0,0,IF(G1704&lt;=12000,G1704,IF(G1704&lt;=32000,ROUNDUP(G1704/2,0)+6000,IF(G1704&lt;=56000,ROUNDUP(G1704/4,0)+14000,28000))))</f>
        <v/>
      </c>
      <c r="U1704" s="18">
        <f>IF(I1704&lt;=0,IF(H1704&lt;=0,0,IF(H1704&lt;=12000,H1704,IF(H1704&lt;=32000,ROUNDUP(H1704/2,0)+6000,IF(H1704&lt;=56000,ROUNDUP(H1704/4,0)+14000,28000)))),IF(H1704&lt;=0,IF(I1704&lt;=0,0,IF(I1704&lt;=15000,I1704,IF(I1704&lt;=40000,ROUNDUP(I1704/2,0)+7500,IF(I1704&lt;=70000,ROUNDUP(I1704/4,0)+17500,35000)))),MAX(IF(I1704&lt;=0,0,IF(I1704&lt;=15000,I1704,IF(I1704&lt;=40000,ROUNDUP(I1704/2,0)+7500,IF(I1704&lt;=70000,ROUNDUP(I1704/4,0)+17500,35000)))),MIN(IF(H1704&lt;=0,0,IF(H1704&lt;=12000,H1704,IF(H1704&lt;=32000,ROUNDUP(H1704/2,0)+6000,IF(H1704&lt;=56000,ROUNDUP(H1704/4,0)+14000,28000))))+IF(I1704&lt;=0,0,IF(I1704&lt;=15000,I1704,IF(I1704&lt;=40000,ROUNDUP(I1704/2,0)+7500,IF(I1704&lt;=70000,ROUNDUP(I1704/4,0)+17500,35000)))),28000))))</f>
        <v/>
      </c>
      <c r="V1704" s="18">
        <f>MIN(70000,S1704+T1704+U1704)</f>
        <v/>
      </c>
      <c r="W1704" s="18">
        <f>MAX(0,ROUNDDOWN(M1704-J1704-N1704-K1704-0,-3))</f>
        <v/>
      </c>
      <c r="X1704" s="18">
        <f>MAX(0,ROUNDDOWN(M1704-J1704-N1704-K1704-R1704,-3))</f>
        <v/>
      </c>
      <c r="Y1704" s="18">
        <f>IF(W1704&lt;=0,0,ROUNDDOWN((W1704*LOOKUP(W1704,{0,1950001,3300001,6950001,9000001,18000001,40000001},{0.05,0.1,0.2,0.23,0.33,0.4,0.45})-LOOKUP(W1704,{0,1950001,3300001,6950001,9000001,18000001,40000001},{0,97500,427500,636000,1536000,2796000,4796000}))*1.021,-2))</f>
        <v/>
      </c>
      <c r="Z1704" s="18">
        <f>IF(X1704&lt;=0,0,ROUNDDOWN((X1704*LOOKUP(X1704,{0,1950001,3300001,6950001,9000001,18000001,40000001},{0.05,0.1,0.2,0.23,0.33,0.4,0.45})-LOOKUP(X1704,{0,1950001,3300001,6950001,9000001,18000001,40000001},{0,97500,427500,636000,1536000,2796000,4796000}))*1.021,-2))</f>
        <v/>
      </c>
      <c r="AA1704" s="18">
        <f>MAX(0,ROUNDDOWN(M1704-J1704-430000-L1704-0,-3))</f>
        <v/>
      </c>
      <c r="AB1704" s="18">
        <f>MAX(0,ROUNDDOWN(M1704-J1704-430000-L1704-V1704,-3))</f>
        <v/>
      </c>
      <c r="AC1704" s="18">
        <f>IF(M1704&lt;=450000,0,MAX(0,ROUNDDOWN(AA1704*0.06-MIN(50000,AA1704)*0.03,-2))+MAX(0,ROUNDDOWN(AA1704*0.04-MIN(50000,AA1704)*0.02,-2)))</f>
        <v/>
      </c>
      <c r="AD1704" s="18">
        <f>IF(M1704&lt;=450000,0,MAX(0,ROUNDDOWN(AB1704*0.06-MIN(50000,AB1704)*0.03,-2))+MAX(0,ROUNDDOWN(AB1704*0.04-MIN(50000,AB1704)*0.02,-2)))</f>
        <v/>
      </c>
      <c r="AE1704" s="18">
        <f>Y1704-Z1704</f>
        <v/>
      </c>
      <c r="AF1704" s="18">
        <f>AC1704-AD1704</f>
        <v/>
      </c>
      <c r="AG1704" s="18">
        <f>AE1704+AF1704</f>
        <v/>
      </c>
      <c r="AH1704" s="20">
        <f>IF(W1704&lt;=0,0,LOOKUP(W1704,{0,1950001,3300001,6950001,9000001,18000001,40000001},{0.05,0.1,0.2,0.23,0.33,0.4,0.45}))</f>
        <v/>
      </c>
    </row>
    <row r="1705">
      <c r="A1705" t="inlineStr">
        <is>
          <t>1万円刻み 一般8万円</t>
        </is>
      </c>
      <c r="B1705" s="18">
        <f>'4_1万円刻み'!$A$542</f>
        <v/>
      </c>
      <c r="C1705" s="19" t="n">
        <v>2026</v>
      </c>
      <c r="D1705" t="inlineStr">
        <is>
          <t>いいえ</t>
        </is>
      </c>
      <c r="E1705" s="18" t="n">
        <v>80000</v>
      </c>
      <c r="F1705" s="18" t="n">
        <v>0</v>
      </c>
      <c r="G1705" s="18" t="n">
        <v>0</v>
      </c>
      <c r="H1705" s="18" t="n">
        <v>0</v>
      </c>
      <c r="I1705" s="18" t="n">
        <v>0</v>
      </c>
      <c r="J1705" s="18">
        <f>ROUND(MIN(B1705/12,650000)*12*0.0915+MIN(B1705/12,1390000)*12*(0.0504+0)+B1705*0.005,0)</f>
        <v/>
      </c>
      <c r="K1705" s="18" t="n">
        <v>0</v>
      </c>
      <c r="L1705" s="18" t="n">
        <v>0</v>
      </c>
      <c r="M1705" s="18">
        <f>ROUND(IF(C1705&gt;=2026,IF(B1705&lt;741000,0,IF(B1705&lt;2191000,B1705-740000,IF(B1705&lt;2193000,1451000,IF(B1705&lt;2196000,1453000,IF(B1705&lt;2200000,1456000,IF(B1705&lt;3600000,ROUNDDOWN(B1705/4,-3)*2.8-80000,IF(B1705&lt;6600000,ROUNDDOWN(B1705/4,-3)*3.2-440000,IF(B1705&lt;8500000,ROUNDDOWN(B1705*0.9,0)-1100000,B1705-1950000)))))))),IF(B1705&lt;651000,0,IF(B1705&lt;1900000,B1705-650000,IF(B1705&lt;3600000,ROUNDDOWN(B1705/4,-3)*2.8-80000,IF(B1705&lt;6600000,ROUNDDOWN(B1705/4,-3)*3.2-440000,IF(B1705&lt;8500000,ROUNDDOWN(B1705*0.9,0)-1100000,B1705-1950000)))))),0)</f>
        <v/>
      </c>
      <c r="N1705" s="18">
        <f>IF(M1705&gt;23500000,NA(),IF(C1705&gt;=2026,IF(M1705&lt;=4890000,1040000,IF(M1705&lt;=6550000,670000,620000)),IF(M1705&lt;=1320000,950000,IF(M1705&lt;=3360000,880000,IF(M1705&lt;=4890000,680000,IF(M1705&lt;=6550000,630000,580000))))))</f>
        <v/>
      </c>
      <c r="O1705" s="18">
        <f>IF(F1705&lt;=0,IF(AND(D1705="はい",C1705&gt;=2026,C1705&lt;=2027),IF(E1705&lt;=0,0,IF(E1705&lt;=30000,E1705,IF(E1705&lt;=60000,ROUNDUP(E1705/2,0)+15000,IF(E1705&lt;=120000,ROUNDUP(E1705/4,0)+30000,60000)))),IF(E1705&lt;=0,0,IF(E1705&lt;=20000,E1705,IF(E1705&lt;=40000,ROUNDUP(E1705/2,0)+10000,IF(E1705&lt;=80000,ROUNDUP(E1705/4,0)+20000,40000))))),IF(E1705&lt;=0,IF(F1705&lt;=0,0,IF(F1705&lt;=25000,F1705,IF(F1705&lt;=50000,ROUNDUP(F1705/2,0)+12500,IF(F1705&lt;=100000,ROUNDUP(F1705/4,0)+25000,50000)))),MAX(IF(F1705&lt;=0,0,IF(F1705&lt;=25000,F1705,IF(F1705&lt;=50000,ROUNDUP(F1705/2,0)+12500,IF(F1705&lt;=100000,ROUNDUP(F1705/4,0)+25000,50000)))),MIN(IF(AND(D1705="はい",C1705&gt;=2026,C1705&lt;=2027),IF(E1705&lt;=0,0,IF(E1705&lt;=30000,E1705,IF(E1705&lt;=60000,ROUNDUP(E1705/2,0)+15000,IF(E1705&lt;=120000,ROUNDUP(E1705/4,0)+30000,60000)))),IF(E1705&lt;=0,0,IF(E1705&lt;=20000,E1705,IF(E1705&lt;=40000,ROUNDUP(E1705/2,0)+10000,IF(E1705&lt;=80000,ROUNDUP(E1705/4,0)+20000,40000)))))+IF(F1705&lt;=0,0,IF(F1705&lt;=25000,F1705,IF(F1705&lt;=50000,ROUNDUP(F1705/2,0)+12500,IF(F1705&lt;=100000,ROUNDUP(F1705/4,0)+25000,50000)))),IF(AND(D1705="はい",C1705&gt;=2026,C1705&lt;=2027),60000,40000)))))</f>
        <v/>
      </c>
      <c r="P1705" s="18">
        <f>IF(G1705&lt;=0,0,IF(G1705&lt;=20000,G1705,IF(G1705&lt;=40000,ROUNDUP(G1705/2,0)+10000,IF(G1705&lt;=80000,ROUNDUP(G1705/4,0)+20000,40000))))</f>
        <v/>
      </c>
      <c r="Q1705" s="18">
        <f>IF(I1705&lt;=0,IF(H1705&lt;=0,0,IF(H1705&lt;=20000,H1705,IF(H1705&lt;=40000,ROUNDUP(H1705/2,0)+10000,IF(H1705&lt;=80000,ROUNDUP(H1705/4,0)+20000,40000)))),IF(H1705&lt;=0,IF(I1705&lt;=0,0,IF(I1705&lt;=25000,I1705,IF(I1705&lt;=50000,ROUNDUP(I1705/2,0)+12500,IF(I1705&lt;=100000,ROUNDUP(I1705/4,0)+25000,50000)))),MAX(IF(I1705&lt;=0,0,IF(I1705&lt;=25000,I1705,IF(I1705&lt;=50000,ROUNDUP(I1705/2,0)+12500,IF(I1705&lt;=100000,ROUNDUP(I1705/4,0)+25000,50000)))),MIN(IF(H1705&lt;=0,0,IF(H1705&lt;=20000,H1705,IF(H1705&lt;=40000,ROUNDUP(H1705/2,0)+10000,IF(H1705&lt;=80000,ROUNDUP(H1705/4,0)+20000,40000))))+IF(I1705&lt;=0,0,IF(I1705&lt;=25000,I1705,IF(I1705&lt;=50000,ROUNDUP(I1705/2,0)+12500,IF(I1705&lt;=100000,ROUNDUP(I1705/4,0)+25000,50000)))),40000))))</f>
        <v/>
      </c>
      <c r="R1705" s="18">
        <f>MIN(120000,O1705+P1705+Q1705)</f>
        <v/>
      </c>
      <c r="S1705" s="18">
        <f>IF(F1705&lt;=0,IF(E1705&lt;=0,0,IF(E1705&lt;=12000,E1705,IF(E1705&lt;=32000,ROUNDUP(E1705/2,0)+6000,IF(E1705&lt;=56000,ROUNDUP(E1705/4,0)+14000,28000)))),IF(E1705&lt;=0,IF(F1705&lt;=0,0,IF(F1705&lt;=15000,F1705,IF(F1705&lt;=40000,ROUNDUP(F1705/2,0)+7500,IF(F1705&lt;=70000,ROUNDUP(F1705/4,0)+17500,35000)))),MAX(IF(F1705&lt;=0,0,IF(F1705&lt;=15000,F1705,IF(F1705&lt;=40000,ROUNDUP(F1705/2,0)+7500,IF(F1705&lt;=70000,ROUNDUP(F1705/4,0)+17500,35000)))),MIN(IF(E1705&lt;=0,0,IF(E1705&lt;=12000,E1705,IF(E1705&lt;=32000,ROUNDUP(E1705/2,0)+6000,IF(E1705&lt;=56000,ROUNDUP(E1705/4,0)+14000,28000))))+IF(F1705&lt;=0,0,IF(F1705&lt;=15000,F1705,IF(F1705&lt;=40000,ROUNDUP(F1705/2,0)+7500,IF(F1705&lt;=70000,ROUNDUP(F1705/4,0)+17500,35000)))),28000))))</f>
        <v/>
      </c>
      <c r="T1705" s="18">
        <f>IF(G1705&lt;=0,0,IF(G1705&lt;=12000,G1705,IF(G1705&lt;=32000,ROUNDUP(G1705/2,0)+6000,IF(G1705&lt;=56000,ROUNDUP(G1705/4,0)+14000,28000))))</f>
        <v/>
      </c>
      <c r="U1705" s="18">
        <f>IF(I1705&lt;=0,IF(H1705&lt;=0,0,IF(H1705&lt;=12000,H1705,IF(H1705&lt;=32000,ROUNDUP(H1705/2,0)+6000,IF(H1705&lt;=56000,ROUNDUP(H1705/4,0)+14000,28000)))),IF(H1705&lt;=0,IF(I1705&lt;=0,0,IF(I1705&lt;=15000,I1705,IF(I1705&lt;=40000,ROUNDUP(I1705/2,0)+7500,IF(I1705&lt;=70000,ROUNDUP(I1705/4,0)+17500,35000)))),MAX(IF(I1705&lt;=0,0,IF(I1705&lt;=15000,I1705,IF(I1705&lt;=40000,ROUNDUP(I1705/2,0)+7500,IF(I1705&lt;=70000,ROUNDUP(I1705/4,0)+17500,35000)))),MIN(IF(H1705&lt;=0,0,IF(H1705&lt;=12000,H1705,IF(H1705&lt;=32000,ROUNDUP(H1705/2,0)+6000,IF(H1705&lt;=56000,ROUNDUP(H1705/4,0)+14000,28000))))+IF(I1705&lt;=0,0,IF(I1705&lt;=15000,I1705,IF(I1705&lt;=40000,ROUNDUP(I1705/2,0)+7500,IF(I1705&lt;=70000,ROUNDUP(I1705/4,0)+17500,35000)))),28000))))</f>
        <v/>
      </c>
      <c r="V1705" s="18">
        <f>MIN(70000,S1705+T1705+U1705)</f>
        <v/>
      </c>
      <c r="W1705" s="18">
        <f>MAX(0,ROUNDDOWN(M1705-J1705-N1705-K1705-0,-3))</f>
        <v/>
      </c>
      <c r="X1705" s="18">
        <f>MAX(0,ROUNDDOWN(M1705-J1705-N1705-K1705-R1705,-3))</f>
        <v/>
      </c>
      <c r="Y1705" s="18">
        <f>IF(W1705&lt;=0,0,ROUNDDOWN((W1705*LOOKUP(W1705,{0,1950001,3300001,6950001,9000001,18000001,40000001},{0.05,0.1,0.2,0.23,0.33,0.4,0.45})-LOOKUP(W1705,{0,1950001,3300001,6950001,9000001,18000001,40000001},{0,97500,427500,636000,1536000,2796000,4796000}))*1.021,-2))</f>
        <v/>
      </c>
      <c r="Z1705" s="18">
        <f>IF(X1705&lt;=0,0,ROUNDDOWN((X1705*LOOKUP(X1705,{0,1950001,3300001,6950001,9000001,18000001,40000001},{0.05,0.1,0.2,0.23,0.33,0.4,0.45})-LOOKUP(X1705,{0,1950001,3300001,6950001,9000001,18000001,40000001},{0,97500,427500,636000,1536000,2796000,4796000}))*1.021,-2))</f>
        <v/>
      </c>
      <c r="AA1705" s="18">
        <f>MAX(0,ROUNDDOWN(M1705-J1705-430000-L1705-0,-3))</f>
        <v/>
      </c>
      <c r="AB1705" s="18">
        <f>MAX(0,ROUNDDOWN(M1705-J1705-430000-L1705-V1705,-3))</f>
        <v/>
      </c>
      <c r="AC1705" s="18">
        <f>IF(M1705&lt;=450000,0,MAX(0,ROUNDDOWN(AA1705*0.06-MIN(50000,AA1705)*0.03,-2))+MAX(0,ROUNDDOWN(AA1705*0.04-MIN(50000,AA1705)*0.02,-2)))</f>
        <v/>
      </c>
      <c r="AD1705" s="18">
        <f>IF(M1705&lt;=450000,0,MAX(0,ROUNDDOWN(AB1705*0.06-MIN(50000,AB1705)*0.03,-2))+MAX(0,ROUNDDOWN(AB1705*0.04-MIN(50000,AB1705)*0.02,-2)))</f>
        <v/>
      </c>
      <c r="AE1705" s="18">
        <f>Y1705-Z1705</f>
        <v/>
      </c>
      <c r="AF1705" s="18">
        <f>AC1705-AD1705</f>
        <v/>
      </c>
      <c r="AG1705" s="18">
        <f>AE1705+AF1705</f>
        <v/>
      </c>
      <c r="AH1705" s="20">
        <f>IF(W1705&lt;=0,0,LOOKUP(W1705,{0,1950001,3300001,6950001,9000001,18000001,40000001},{0.05,0.1,0.2,0.23,0.33,0.4,0.45}))</f>
        <v/>
      </c>
    </row>
    <row r="1706">
      <c r="A1706" t="inlineStr">
        <is>
          <t>1万円刻み 特例あり一般12万円</t>
        </is>
      </c>
      <c r="B1706" s="18">
        <f>'4_1万円刻み'!$A$542</f>
        <v/>
      </c>
      <c r="C1706" s="19" t="n">
        <v>2026</v>
      </c>
      <c r="D1706" t="inlineStr">
        <is>
          <t>はい</t>
        </is>
      </c>
      <c r="E1706" s="18" t="n">
        <v>120000</v>
      </c>
      <c r="F1706" s="18" t="n">
        <v>0</v>
      </c>
      <c r="G1706" s="18" t="n">
        <v>0</v>
      </c>
      <c r="H1706" s="18" t="n">
        <v>0</v>
      </c>
      <c r="I1706" s="18" t="n">
        <v>0</v>
      </c>
      <c r="J1706" s="18">
        <f>ROUND(MIN(B1706/12,650000)*12*0.0915+MIN(B1706/12,1390000)*12*(0.0504+0)+B1706*0.005,0)</f>
        <v/>
      </c>
      <c r="K1706" s="18" t="n">
        <v>0</v>
      </c>
      <c r="L1706" s="18" t="n">
        <v>0</v>
      </c>
      <c r="M1706" s="18">
        <f>ROUND(IF(C1706&gt;=2026,IF(B1706&lt;741000,0,IF(B1706&lt;2191000,B1706-740000,IF(B1706&lt;2193000,1451000,IF(B1706&lt;2196000,1453000,IF(B1706&lt;2200000,1456000,IF(B1706&lt;3600000,ROUNDDOWN(B1706/4,-3)*2.8-80000,IF(B1706&lt;6600000,ROUNDDOWN(B1706/4,-3)*3.2-440000,IF(B1706&lt;8500000,ROUNDDOWN(B1706*0.9,0)-1100000,B1706-1950000)))))))),IF(B1706&lt;651000,0,IF(B1706&lt;1900000,B1706-650000,IF(B1706&lt;3600000,ROUNDDOWN(B1706/4,-3)*2.8-80000,IF(B1706&lt;6600000,ROUNDDOWN(B1706/4,-3)*3.2-440000,IF(B1706&lt;8500000,ROUNDDOWN(B1706*0.9,0)-1100000,B1706-1950000)))))),0)</f>
        <v/>
      </c>
      <c r="N1706" s="18">
        <f>IF(M1706&gt;23500000,NA(),IF(C1706&gt;=2026,IF(M1706&lt;=4890000,1040000,IF(M1706&lt;=6550000,670000,620000)),IF(M1706&lt;=1320000,950000,IF(M1706&lt;=3360000,880000,IF(M1706&lt;=4890000,680000,IF(M1706&lt;=6550000,630000,580000))))))</f>
        <v/>
      </c>
      <c r="O1706" s="18">
        <f>IF(F1706&lt;=0,IF(AND(D1706="はい",C1706&gt;=2026,C1706&lt;=2027),IF(E1706&lt;=0,0,IF(E1706&lt;=30000,E1706,IF(E1706&lt;=60000,ROUNDUP(E1706/2,0)+15000,IF(E1706&lt;=120000,ROUNDUP(E1706/4,0)+30000,60000)))),IF(E1706&lt;=0,0,IF(E1706&lt;=20000,E1706,IF(E1706&lt;=40000,ROUNDUP(E1706/2,0)+10000,IF(E1706&lt;=80000,ROUNDUP(E1706/4,0)+20000,40000))))),IF(E1706&lt;=0,IF(F1706&lt;=0,0,IF(F1706&lt;=25000,F1706,IF(F1706&lt;=50000,ROUNDUP(F1706/2,0)+12500,IF(F1706&lt;=100000,ROUNDUP(F1706/4,0)+25000,50000)))),MAX(IF(F1706&lt;=0,0,IF(F1706&lt;=25000,F1706,IF(F1706&lt;=50000,ROUNDUP(F1706/2,0)+12500,IF(F1706&lt;=100000,ROUNDUP(F1706/4,0)+25000,50000)))),MIN(IF(AND(D1706="はい",C1706&gt;=2026,C1706&lt;=2027),IF(E1706&lt;=0,0,IF(E1706&lt;=30000,E1706,IF(E1706&lt;=60000,ROUNDUP(E1706/2,0)+15000,IF(E1706&lt;=120000,ROUNDUP(E1706/4,0)+30000,60000)))),IF(E1706&lt;=0,0,IF(E1706&lt;=20000,E1706,IF(E1706&lt;=40000,ROUNDUP(E1706/2,0)+10000,IF(E1706&lt;=80000,ROUNDUP(E1706/4,0)+20000,40000)))))+IF(F1706&lt;=0,0,IF(F1706&lt;=25000,F1706,IF(F1706&lt;=50000,ROUNDUP(F1706/2,0)+12500,IF(F1706&lt;=100000,ROUNDUP(F1706/4,0)+25000,50000)))),IF(AND(D1706="はい",C1706&gt;=2026,C1706&lt;=2027),60000,40000)))))</f>
        <v/>
      </c>
      <c r="P1706" s="18">
        <f>IF(G1706&lt;=0,0,IF(G1706&lt;=20000,G1706,IF(G1706&lt;=40000,ROUNDUP(G1706/2,0)+10000,IF(G1706&lt;=80000,ROUNDUP(G1706/4,0)+20000,40000))))</f>
        <v/>
      </c>
      <c r="Q1706" s="18">
        <f>IF(I1706&lt;=0,IF(H1706&lt;=0,0,IF(H1706&lt;=20000,H1706,IF(H1706&lt;=40000,ROUNDUP(H1706/2,0)+10000,IF(H1706&lt;=80000,ROUNDUP(H1706/4,0)+20000,40000)))),IF(H1706&lt;=0,IF(I1706&lt;=0,0,IF(I1706&lt;=25000,I1706,IF(I1706&lt;=50000,ROUNDUP(I1706/2,0)+12500,IF(I1706&lt;=100000,ROUNDUP(I1706/4,0)+25000,50000)))),MAX(IF(I1706&lt;=0,0,IF(I1706&lt;=25000,I1706,IF(I1706&lt;=50000,ROUNDUP(I1706/2,0)+12500,IF(I1706&lt;=100000,ROUNDUP(I1706/4,0)+25000,50000)))),MIN(IF(H1706&lt;=0,0,IF(H1706&lt;=20000,H1706,IF(H1706&lt;=40000,ROUNDUP(H1706/2,0)+10000,IF(H1706&lt;=80000,ROUNDUP(H1706/4,0)+20000,40000))))+IF(I1706&lt;=0,0,IF(I1706&lt;=25000,I1706,IF(I1706&lt;=50000,ROUNDUP(I1706/2,0)+12500,IF(I1706&lt;=100000,ROUNDUP(I1706/4,0)+25000,50000)))),40000))))</f>
        <v/>
      </c>
      <c r="R1706" s="18">
        <f>MIN(120000,O1706+P1706+Q1706)</f>
        <v/>
      </c>
      <c r="S1706" s="18">
        <f>IF(F1706&lt;=0,IF(E1706&lt;=0,0,IF(E1706&lt;=12000,E1706,IF(E1706&lt;=32000,ROUNDUP(E1706/2,0)+6000,IF(E1706&lt;=56000,ROUNDUP(E1706/4,0)+14000,28000)))),IF(E1706&lt;=0,IF(F1706&lt;=0,0,IF(F1706&lt;=15000,F1706,IF(F1706&lt;=40000,ROUNDUP(F1706/2,0)+7500,IF(F1706&lt;=70000,ROUNDUP(F1706/4,0)+17500,35000)))),MAX(IF(F1706&lt;=0,0,IF(F1706&lt;=15000,F1706,IF(F1706&lt;=40000,ROUNDUP(F1706/2,0)+7500,IF(F1706&lt;=70000,ROUNDUP(F1706/4,0)+17500,35000)))),MIN(IF(E1706&lt;=0,0,IF(E1706&lt;=12000,E1706,IF(E1706&lt;=32000,ROUNDUP(E1706/2,0)+6000,IF(E1706&lt;=56000,ROUNDUP(E1706/4,0)+14000,28000))))+IF(F1706&lt;=0,0,IF(F1706&lt;=15000,F1706,IF(F1706&lt;=40000,ROUNDUP(F1706/2,0)+7500,IF(F1706&lt;=70000,ROUNDUP(F1706/4,0)+17500,35000)))),28000))))</f>
        <v/>
      </c>
      <c r="T1706" s="18">
        <f>IF(G1706&lt;=0,0,IF(G1706&lt;=12000,G1706,IF(G1706&lt;=32000,ROUNDUP(G1706/2,0)+6000,IF(G1706&lt;=56000,ROUNDUP(G1706/4,0)+14000,28000))))</f>
        <v/>
      </c>
      <c r="U1706" s="18">
        <f>IF(I1706&lt;=0,IF(H1706&lt;=0,0,IF(H1706&lt;=12000,H1706,IF(H1706&lt;=32000,ROUNDUP(H1706/2,0)+6000,IF(H1706&lt;=56000,ROUNDUP(H1706/4,0)+14000,28000)))),IF(H1706&lt;=0,IF(I1706&lt;=0,0,IF(I1706&lt;=15000,I1706,IF(I1706&lt;=40000,ROUNDUP(I1706/2,0)+7500,IF(I1706&lt;=70000,ROUNDUP(I1706/4,0)+17500,35000)))),MAX(IF(I1706&lt;=0,0,IF(I1706&lt;=15000,I1706,IF(I1706&lt;=40000,ROUNDUP(I1706/2,0)+7500,IF(I1706&lt;=70000,ROUNDUP(I1706/4,0)+17500,35000)))),MIN(IF(H1706&lt;=0,0,IF(H1706&lt;=12000,H1706,IF(H1706&lt;=32000,ROUNDUP(H1706/2,0)+6000,IF(H1706&lt;=56000,ROUNDUP(H1706/4,0)+14000,28000))))+IF(I1706&lt;=0,0,IF(I1706&lt;=15000,I1706,IF(I1706&lt;=40000,ROUNDUP(I1706/2,0)+7500,IF(I1706&lt;=70000,ROUNDUP(I1706/4,0)+17500,35000)))),28000))))</f>
        <v/>
      </c>
      <c r="V1706" s="18">
        <f>MIN(70000,S1706+T1706+U1706)</f>
        <v/>
      </c>
      <c r="W1706" s="18">
        <f>MAX(0,ROUNDDOWN(M1706-J1706-N1706-K1706-0,-3))</f>
        <v/>
      </c>
      <c r="X1706" s="18">
        <f>MAX(0,ROUNDDOWN(M1706-J1706-N1706-K1706-R1706,-3))</f>
        <v/>
      </c>
      <c r="Y1706" s="18">
        <f>IF(W1706&lt;=0,0,ROUNDDOWN((W1706*LOOKUP(W1706,{0,1950001,3300001,6950001,9000001,18000001,40000001},{0.05,0.1,0.2,0.23,0.33,0.4,0.45})-LOOKUP(W1706,{0,1950001,3300001,6950001,9000001,18000001,40000001},{0,97500,427500,636000,1536000,2796000,4796000}))*1.021,-2))</f>
        <v/>
      </c>
      <c r="Z1706" s="18">
        <f>IF(X1706&lt;=0,0,ROUNDDOWN((X1706*LOOKUP(X1706,{0,1950001,3300001,6950001,9000001,18000001,40000001},{0.05,0.1,0.2,0.23,0.33,0.4,0.45})-LOOKUP(X1706,{0,1950001,3300001,6950001,9000001,18000001,40000001},{0,97500,427500,636000,1536000,2796000,4796000}))*1.021,-2))</f>
        <v/>
      </c>
      <c r="AA1706" s="18">
        <f>MAX(0,ROUNDDOWN(M1706-J1706-430000-L1706-0,-3))</f>
        <v/>
      </c>
      <c r="AB1706" s="18">
        <f>MAX(0,ROUNDDOWN(M1706-J1706-430000-L1706-V1706,-3))</f>
        <v/>
      </c>
      <c r="AC1706" s="18">
        <f>IF(M1706&lt;=450000,0,MAX(0,ROUNDDOWN(AA1706*0.06-MIN(50000,AA1706)*0.03,-2))+MAX(0,ROUNDDOWN(AA1706*0.04-MIN(50000,AA1706)*0.02,-2)))</f>
        <v/>
      </c>
      <c r="AD1706" s="18">
        <f>IF(M1706&lt;=450000,0,MAX(0,ROUNDDOWN(AB1706*0.06-MIN(50000,AB1706)*0.03,-2))+MAX(0,ROUNDDOWN(AB1706*0.04-MIN(50000,AB1706)*0.02,-2)))</f>
        <v/>
      </c>
      <c r="AE1706" s="18">
        <f>Y1706-Z1706</f>
        <v/>
      </c>
      <c r="AF1706" s="18">
        <f>AC1706-AD1706</f>
        <v/>
      </c>
      <c r="AG1706" s="18">
        <f>AE1706+AF1706</f>
        <v/>
      </c>
      <c r="AH1706" s="20">
        <f>IF(W1706&lt;=0,0,LOOKUP(W1706,{0,1950001,3300001,6950001,9000001,18000001,40000001},{0.05,0.1,0.2,0.23,0.33,0.4,0.45}))</f>
        <v/>
      </c>
    </row>
    <row r="1707">
      <c r="A1707" t="inlineStr">
        <is>
          <t>1万円刻み 3区分8万円ずつ</t>
        </is>
      </c>
      <c r="B1707" s="18">
        <f>'4_1万円刻み'!$A$543</f>
        <v/>
      </c>
      <c r="C1707" s="19" t="n">
        <v>2026</v>
      </c>
      <c r="D1707" t="inlineStr">
        <is>
          <t>いいえ</t>
        </is>
      </c>
      <c r="E1707" s="18" t="n">
        <v>80000</v>
      </c>
      <c r="F1707" s="18" t="n">
        <v>0</v>
      </c>
      <c r="G1707" s="18" t="n">
        <v>80000</v>
      </c>
      <c r="H1707" s="18" t="n">
        <v>80000</v>
      </c>
      <c r="I1707" s="18" t="n">
        <v>0</v>
      </c>
      <c r="J1707" s="18">
        <f>ROUND(MIN(B1707/12,650000)*12*0.0915+MIN(B1707/12,1390000)*12*(0.0504+0)+B1707*0.005,0)</f>
        <v/>
      </c>
      <c r="K1707" s="18" t="n">
        <v>0</v>
      </c>
      <c r="L1707" s="18" t="n">
        <v>0</v>
      </c>
      <c r="M1707" s="18">
        <f>ROUND(IF(C1707&gt;=2026,IF(B1707&lt;741000,0,IF(B1707&lt;2191000,B1707-740000,IF(B1707&lt;2193000,1451000,IF(B1707&lt;2196000,1453000,IF(B1707&lt;2200000,1456000,IF(B1707&lt;3600000,ROUNDDOWN(B1707/4,-3)*2.8-80000,IF(B1707&lt;6600000,ROUNDDOWN(B1707/4,-3)*3.2-440000,IF(B1707&lt;8500000,ROUNDDOWN(B1707*0.9,0)-1100000,B1707-1950000)))))))),IF(B1707&lt;651000,0,IF(B1707&lt;1900000,B1707-650000,IF(B1707&lt;3600000,ROUNDDOWN(B1707/4,-3)*2.8-80000,IF(B1707&lt;6600000,ROUNDDOWN(B1707/4,-3)*3.2-440000,IF(B1707&lt;8500000,ROUNDDOWN(B1707*0.9,0)-1100000,B1707-1950000)))))),0)</f>
        <v/>
      </c>
      <c r="N1707" s="18">
        <f>IF(M1707&gt;23500000,NA(),IF(C1707&gt;=2026,IF(M1707&lt;=4890000,1040000,IF(M1707&lt;=6550000,670000,620000)),IF(M1707&lt;=1320000,950000,IF(M1707&lt;=3360000,880000,IF(M1707&lt;=4890000,680000,IF(M1707&lt;=6550000,630000,580000))))))</f>
        <v/>
      </c>
      <c r="O1707" s="18">
        <f>IF(F1707&lt;=0,IF(AND(D1707="はい",C1707&gt;=2026,C1707&lt;=2027),IF(E1707&lt;=0,0,IF(E1707&lt;=30000,E1707,IF(E1707&lt;=60000,ROUNDUP(E1707/2,0)+15000,IF(E1707&lt;=120000,ROUNDUP(E1707/4,0)+30000,60000)))),IF(E1707&lt;=0,0,IF(E1707&lt;=20000,E1707,IF(E1707&lt;=40000,ROUNDUP(E1707/2,0)+10000,IF(E1707&lt;=80000,ROUNDUP(E1707/4,0)+20000,40000))))),IF(E1707&lt;=0,IF(F1707&lt;=0,0,IF(F1707&lt;=25000,F1707,IF(F1707&lt;=50000,ROUNDUP(F1707/2,0)+12500,IF(F1707&lt;=100000,ROUNDUP(F1707/4,0)+25000,50000)))),MAX(IF(F1707&lt;=0,0,IF(F1707&lt;=25000,F1707,IF(F1707&lt;=50000,ROUNDUP(F1707/2,0)+12500,IF(F1707&lt;=100000,ROUNDUP(F1707/4,0)+25000,50000)))),MIN(IF(AND(D1707="はい",C1707&gt;=2026,C1707&lt;=2027),IF(E1707&lt;=0,0,IF(E1707&lt;=30000,E1707,IF(E1707&lt;=60000,ROUNDUP(E1707/2,0)+15000,IF(E1707&lt;=120000,ROUNDUP(E1707/4,0)+30000,60000)))),IF(E1707&lt;=0,0,IF(E1707&lt;=20000,E1707,IF(E1707&lt;=40000,ROUNDUP(E1707/2,0)+10000,IF(E1707&lt;=80000,ROUNDUP(E1707/4,0)+20000,40000)))))+IF(F1707&lt;=0,0,IF(F1707&lt;=25000,F1707,IF(F1707&lt;=50000,ROUNDUP(F1707/2,0)+12500,IF(F1707&lt;=100000,ROUNDUP(F1707/4,0)+25000,50000)))),IF(AND(D1707="はい",C1707&gt;=2026,C1707&lt;=2027),60000,40000)))))</f>
        <v/>
      </c>
      <c r="P1707" s="18">
        <f>IF(G1707&lt;=0,0,IF(G1707&lt;=20000,G1707,IF(G1707&lt;=40000,ROUNDUP(G1707/2,0)+10000,IF(G1707&lt;=80000,ROUNDUP(G1707/4,0)+20000,40000))))</f>
        <v/>
      </c>
      <c r="Q1707" s="18">
        <f>IF(I1707&lt;=0,IF(H1707&lt;=0,0,IF(H1707&lt;=20000,H1707,IF(H1707&lt;=40000,ROUNDUP(H1707/2,0)+10000,IF(H1707&lt;=80000,ROUNDUP(H1707/4,0)+20000,40000)))),IF(H1707&lt;=0,IF(I1707&lt;=0,0,IF(I1707&lt;=25000,I1707,IF(I1707&lt;=50000,ROUNDUP(I1707/2,0)+12500,IF(I1707&lt;=100000,ROUNDUP(I1707/4,0)+25000,50000)))),MAX(IF(I1707&lt;=0,0,IF(I1707&lt;=25000,I1707,IF(I1707&lt;=50000,ROUNDUP(I1707/2,0)+12500,IF(I1707&lt;=100000,ROUNDUP(I1707/4,0)+25000,50000)))),MIN(IF(H1707&lt;=0,0,IF(H1707&lt;=20000,H1707,IF(H1707&lt;=40000,ROUNDUP(H1707/2,0)+10000,IF(H1707&lt;=80000,ROUNDUP(H1707/4,0)+20000,40000))))+IF(I1707&lt;=0,0,IF(I1707&lt;=25000,I1707,IF(I1707&lt;=50000,ROUNDUP(I1707/2,0)+12500,IF(I1707&lt;=100000,ROUNDUP(I1707/4,0)+25000,50000)))),40000))))</f>
        <v/>
      </c>
      <c r="R1707" s="18">
        <f>MIN(120000,O1707+P1707+Q1707)</f>
        <v/>
      </c>
      <c r="S1707" s="18">
        <f>IF(F1707&lt;=0,IF(E1707&lt;=0,0,IF(E1707&lt;=12000,E1707,IF(E1707&lt;=32000,ROUNDUP(E1707/2,0)+6000,IF(E1707&lt;=56000,ROUNDUP(E1707/4,0)+14000,28000)))),IF(E1707&lt;=0,IF(F1707&lt;=0,0,IF(F1707&lt;=15000,F1707,IF(F1707&lt;=40000,ROUNDUP(F1707/2,0)+7500,IF(F1707&lt;=70000,ROUNDUP(F1707/4,0)+17500,35000)))),MAX(IF(F1707&lt;=0,0,IF(F1707&lt;=15000,F1707,IF(F1707&lt;=40000,ROUNDUP(F1707/2,0)+7500,IF(F1707&lt;=70000,ROUNDUP(F1707/4,0)+17500,35000)))),MIN(IF(E1707&lt;=0,0,IF(E1707&lt;=12000,E1707,IF(E1707&lt;=32000,ROUNDUP(E1707/2,0)+6000,IF(E1707&lt;=56000,ROUNDUP(E1707/4,0)+14000,28000))))+IF(F1707&lt;=0,0,IF(F1707&lt;=15000,F1707,IF(F1707&lt;=40000,ROUNDUP(F1707/2,0)+7500,IF(F1707&lt;=70000,ROUNDUP(F1707/4,0)+17500,35000)))),28000))))</f>
        <v/>
      </c>
      <c r="T1707" s="18">
        <f>IF(G1707&lt;=0,0,IF(G1707&lt;=12000,G1707,IF(G1707&lt;=32000,ROUNDUP(G1707/2,0)+6000,IF(G1707&lt;=56000,ROUNDUP(G1707/4,0)+14000,28000))))</f>
        <v/>
      </c>
      <c r="U1707" s="18">
        <f>IF(I1707&lt;=0,IF(H1707&lt;=0,0,IF(H1707&lt;=12000,H1707,IF(H1707&lt;=32000,ROUNDUP(H1707/2,0)+6000,IF(H1707&lt;=56000,ROUNDUP(H1707/4,0)+14000,28000)))),IF(H1707&lt;=0,IF(I1707&lt;=0,0,IF(I1707&lt;=15000,I1707,IF(I1707&lt;=40000,ROUNDUP(I1707/2,0)+7500,IF(I1707&lt;=70000,ROUNDUP(I1707/4,0)+17500,35000)))),MAX(IF(I1707&lt;=0,0,IF(I1707&lt;=15000,I1707,IF(I1707&lt;=40000,ROUNDUP(I1707/2,0)+7500,IF(I1707&lt;=70000,ROUNDUP(I1707/4,0)+17500,35000)))),MIN(IF(H1707&lt;=0,0,IF(H1707&lt;=12000,H1707,IF(H1707&lt;=32000,ROUNDUP(H1707/2,0)+6000,IF(H1707&lt;=56000,ROUNDUP(H1707/4,0)+14000,28000))))+IF(I1707&lt;=0,0,IF(I1707&lt;=15000,I1707,IF(I1707&lt;=40000,ROUNDUP(I1707/2,0)+7500,IF(I1707&lt;=70000,ROUNDUP(I1707/4,0)+17500,35000)))),28000))))</f>
        <v/>
      </c>
      <c r="V1707" s="18">
        <f>MIN(70000,S1707+T1707+U1707)</f>
        <v/>
      </c>
      <c r="W1707" s="18">
        <f>MAX(0,ROUNDDOWN(M1707-J1707-N1707-K1707-0,-3))</f>
        <v/>
      </c>
      <c r="X1707" s="18">
        <f>MAX(0,ROUNDDOWN(M1707-J1707-N1707-K1707-R1707,-3))</f>
        <v/>
      </c>
      <c r="Y1707" s="18">
        <f>IF(W1707&lt;=0,0,ROUNDDOWN((W1707*LOOKUP(W1707,{0,1950001,3300001,6950001,9000001,18000001,40000001},{0.05,0.1,0.2,0.23,0.33,0.4,0.45})-LOOKUP(W1707,{0,1950001,3300001,6950001,9000001,18000001,40000001},{0,97500,427500,636000,1536000,2796000,4796000}))*1.021,-2))</f>
        <v/>
      </c>
      <c r="Z1707" s="18">
        <f>IF(X1707&lt;=0,0,ROUNDDOWN((X1707*LOOKUP(X1707,{0,1950001,3300001,6950001,9000001,18000001,40000001},{0.05,0.1,0.2,0.23,0.33,0.4,0.45})-LOOKUP(X1707,{0,1950001,3300001,6950001,9000001,18000001,40000001},{0,97500,427500,636000,1536000,2796000,4796000}))*1.021,-2))</f>
        <v/>
      </c>
      <c r="AA1707" s="18">
        <f>MAX(0,ROUNDDOWN(M1707-J1707-430000-L1707-0,-3))</f>
        <v/>
      </c>
      <c r="AB1707" s="18">
        <f>MAX(0,ROUNDDOWN(M1707-J1707-430000-L1707-V1707,-3))</f>
        <v/>
      </c>
      <c r="AC1707" s="18">
        <f>IF(M1707&lt;=450000,0,MAX(0,ROUNDDOWN(AA1707*0.06-MIN(50000,AA1707)*0.03,-2))+MAX(0,ROUNDDOWN(AA1707*0.04-MIN(50000,AA1707)*0.02,-2)))</f>
        <v/>
      </c>
      <c r="AD1707" s="18">
        <f>IF(M1707&lt;=450000,0,MAX(0,ROUNDDOWN(AB1707*0.06-MIN(50000,AB1707)*0.03,-2))+MAX(0,ROUNDDOWN(AB1707*0.04-MIN(50000,AB1707)*0.02,-2)))</f>
        <v/>
      </c>
      <c r="AE1707" s="18">
        <f>Y1707-Z1707</f>
        <v/>
      </c>
      <c r="AF1707" s="18">
        <f>AC1707-AD1707</f>
        <v/>
      </c>
      <c r="AG1707" s="18">
        <f>AE1707+AF1707</f>
        <v/>
      </c>
      <c r="AH1707" s="20">
        <f>IF(W1707&lt;=0,0,LOOKUP(W1707,{0,1950001,3300001,6950001,9000001,18000001,40000001},{0.05,0.1,0.2,0.23,0.33,0.4,0.45}))</f>
        <v/>
      </c>
    </row>
    <row r="1708">
      <c r="A1708" t="inlineStr">
        <is>
          <t>1万円刻み 一般8万円</t>
        </is>
      </c>
      <c r="B1708" s="18">
        <f>'4_1万円刻み'!$A$543</f>
        <v/>
      </c>
      <c r="C1708" s="19" t="n">
        <v>2026</v>
      </c>
      <c r="D1708" t="inlineStr">
        <is>
          <t>いいえ</t>
        </is>
      </c>
      <c r="E1708" s="18" t="n">
        <v>80000</v>
      </c>
      <c r="F1708" s="18" t="n">
        <v>0</v>
      </c>
      <c r="G1708" s="18" t="n">
        <v>0</v>
      </c>
      <c r="H1708" s="18" t="n">
        <v>0</v>
      </c>
      <c r="I1708" s="18" t="n">
        <v>0</v>
      </c>
      <c r="J1708" s="18">
        <f>ROUND(MIN(B1708/12,650000)*12*0.0915+MIN(B1708/12,1390000)*12*(0.0504+0)+B1708*0.005,0)</f>
        <v/>
      </c>
      <c r="K1708" s="18" t="n">
        <v>0</v>
      </c>
      <c r="L1708" s="18" t="n">
        <v>0</v>
      </c>
      <c r="M1708" s="18">
        <f>ROUND(IF(C1708&gt;=2026,IF(B1708&lt;741000,0,IF(B1708&lt;2191000,B1708-740000,IF(B1708&lt;2193000,1451000,IF(B1708&lt;2196000,1453000,IF(B1708&lt;2200000,1456000,IF(B1708&lt;3600000,ROUNDDOWN(B1708/4,-3)*2.8-80000,IF(B1708&lt;6600000,ROUNDDOWN(B1708/4,-3)*3.2-440000,IF(B1708&lt;8500000,ROUNDDOWN(B1708*0.9,0)-1100000,B1708-1950000)))))))),IF(B1708&lt;651000,0,IF(B1708&lt;1900000,B1708-650000,IF(B1708&lt;3600000,ROUNDDOWN(B1708/4,-3)*2.8-80000,IF(B1708&lt;6600000,ROUNDDOWN(B1708/4,-3)*3.2-440000,IF(B1708&lt;8500000,ROUNDDOWN(B1708*0.9,0)-1100000,B1708-1950000)))))),0)</f>
        <v/>
      </c>
      <c r="N1708" s="18">
        <f>IF(M1708&gt;23500000,NA(),IF(C1708&gt;=2026,IF(M1708&lt;=4890000,1040000,IF(M1708&lt;=6550000,670000,620000)),IF(M1708&lt;=1320000,950000,IF(M1708&lt;=3360000,880000,IF(M1708&lt;=4890000,680000,IF(M1708&lt;=6550000,630000,580000))))))</f>
        <v/>
      </c>
      <c r="O1708" s="18">
        <f>IF(F1708&lt;=0,IF(AND(D1708="はい",C1708&gt;=2026,C1708&lt;=2027),IF(E1708&lt;=0,0,IF(E1708&lt;=30000,E1708,IF(E1708&lt;=60000,ROUNDUP(E1708/2,0)+15000,IF(E1708&lt;=120000,ROUNDUP(E1708/4,0)+30000,60000)))),IF(E1708&lt;=0,0,IF(E1708&lt;=20000,E1708,IF(E1708&lt;=40000,ROUNDUP(E1708/2,0)+10000,IF(E1708&lt;=80000,ROUNDUP(E1708/4,0)+20000,40000))))),IF(E1708&lt;=0,IF(F1708&lt;=0,0,IF(F1708&lt;=25000,F1708,IF(F1708&lt;=50000,ROUNDUP(F1708/2,0)+12500,IF(F1708&lt;=100000,ROUNDUP(F1708/4,0)+25000,50000)))),MAX(IF(F1708&lt;=0,0,IF(F1708&lt;=25000,F1708,IF(F1708&lt;=50000,ROUNDUP(F1708/2,0)+12500,IF(F1708&lt;=100000,ROUNDUP(F1708/4,0)+25000,50000)))),MIN(IF(AND(D1708="はい",C1708&gt;=2026,C1708&lt;=2027),IF(E1708&lt;=0,0,IF(E1708&lt;=30000,E1708,IF(E1708&lt;=60000,ROUNDUP(E1708/2,0)+15000,IF(E1708&lt;=120000,ROUNDUP(E1708/4,0)+30000,60000)))),IF(E1708&lt;=0,0,IF(E1708&lt;=20000,E1708,IF(E1708&lt;=40000,ROUNDUP(E1708/2,0)+10000,IF(E1708&lt;=80000,ROUNDUP(E1708/4,0)+20000,40000)))))+IF(F1708&lt;=0,0,IF(F1708&lt;=25000,F1708,IF(F1708&lt;=50000,ROUNDUP(F1708/2,0)+12500,IF(F1708&lt;=100000,ROUNDUP(F1708/4,0)+25000,50000)))),IF(AND(D1708="はい",C1708&gt;=2026,C1708&lt;=2027),60000,40000)))))</f>
        <v/>
      </c>
      <c r="P1708" s="18">
        <f>IF(G1708&lt;=0,0,IF(G1708&lt;=20000,G1708,IF(G1708&lt;=40000,ROUNDUP(G1708/2,0)+10000,IF(G1708&lt;=80000,ROUNDUP(G1708/4,0)+20000,40000))))</f>
        <v/>
      </c>
      <c r="Q1708" s="18">
        <f>IF(I1708&lt;=0,IF(H1708&lt;=0,0,IF(H1708&lt;=20000,H1708,IF(H1708&lt;=40000,ROUNDUP(H1708/2,0)+10000,IF(H1708&lt;=80000,ROUNDUP(H1708/4,0)+20000,40000)))),IF(H1708&lt;=0,IF(I1708&lt;=0,0,IF(I1708&lt;=25000,I1708,IF(I1708&lt;=50000,ROUNDUP(I1708/2,0)+12500,IF(I1708&lt;=100000,ROUNDUP(I1708/4,0)+25000,50000)))),MAX(IF(I1708&lt;=0,0,IF(I1708&lt;=25000,I1708,IF(I1708&lt;=50000,ROUNDUP(I1708/2,0)+12500,IF(I1708&lt;=100000,ROUNDUP(I1708/4,0)+25000,50000)))),MIN(IF(H1708&lt;=0,0,IF(H1708&lt;=20000,H1708,IF(H1708&lt;=40000,ROUNDUP(H1708/2,0)+10000,IF(H1708&lt;=80000,ROUNDUP(H1708/4,0)+20000,40000))))+IF(I1708&lt;=0,0,IF(I1708&lt;=25000,I1708,IF(I1708&lt;=50000,ROUNDUP(I1708/2,0)+12500,IF(I1708&lt;=100000,ROUNDUP(I1708/4,0)+25000,50000)))),40000))))</f>
        <v/>
      </c>
      <c r="R1708" s="18">
        <f>MIN(120000,O1708+P1708+Q1708)</f>
        <v/>
      </c>
      <c r="S1708" s="18">
        <f>IF(F1708&lt;=0,IF(E1708&lt;=0,0,IF(E1708&lt;=12000,E1708,IF(E1708&lt;=32000,ROUNDUP(E1708/2,0)+6000,IF(E1708&lt;=56000,ROUNDUP(E1708/4,0)+14000,28000)))),IF(E1708&lt;=0,IF(F1708&lt;=0,0,IF(F1708&lt;=15000,F1708,IF(F1708&lt;=40000,ROUNDUP(F1708/2,0)+7500,IF(F1708&lt;=70000,ROUNDUP(F1708/4,0)+17500,35000)))),MAX(IF(F1708&lt;=0,0,IF(F1708&lt;=15000,F1708,IF(F1708&lt;=40000,ROUNDUP(F1708/2,0)+7500,IF(F1708&lt;=70000,ROUNDUP(F1708/4,0)+17500,35000)))),MIN(IF(E1708&lt;=0,0,IF(E1708&lt;=12000,E1708,IF(E1708&lt;=32000,ROUNDUP(E1708/2,0)+6000,IF(E1708&lt;=56000,ROUNDUP(E1708/4,0)+14000,28000))))+IF(F1708&lt;=0,0,IF(F1708&lt;=15000,F1708,IF(F1708&lt;=40000,ROUNDUP(F1708/2,0)+7500,IF(F1708&lt;=70000,ROUNDUP(F1708/4,0)+17500,35000)))),28000))))</f>
        <v/>
      </c>
      <c r="T1708" s="18">
        <f>IF(G1708&lt;=0,0,IF(G1708&lt;=12000,G1708,IF(G1708&lt;=32000,ROUNDUP(G1708/2,0)+6000,IF(G1708&lt;=56000,ROUNDUP(G1708/4,0)+14000,28000))))</f>
        <v/>
      </c>
      <c r="U1708" s="18">
        <f>IF(I1708&lt;=0,IF(H1708&lt;=0,0,IF(H1708&lt;=12000,H1708,IF(H1708&lt;=32000,ROUNDUP(H1708/2,0)+6000,IF(H1708&lt;=56000,ROUNDUP(H1708/4,0)+14000,28000)))),IF(H1708&lt;=0,IF(I1708&lt;=0,0,IF(I1708&lt;=15000,I1708,IF(I1708&lt;=40000,ROUNDUP(I1708/2,0)+7500,IF(I1708&lt;=70000,ROUNDUP(I1708/4,0)+17500,35000)))),MAX(IF(I1708&lt;=0,0,IF(I1708&lt;=15000,I1708,IF(I1708&lt;=40000,ROUNDUP(I1708/2,0)+7500,IF(I1708&lt;=70000,ROUNDUP(I1708/4,0)+17500,35000)))),MIN(IF(H1708&lt;=0,0,IF(H1708&lt;=12000,H1708,IF(H1708&lt;=32000,ROUNDUP(H1708/2,0)+6000,IF(H1708&lt;=56000,ROUNDUP(H1708/4,0)+14000,28000))))+IF(I1708&lt;=0,0,IF(I1708&lt;=15000,I1708,IF(I1708&lt;=40000,ROUNDUP(I1708/2,0)+7500,IF(I1708&lt;=70000,ROUNDUP(I1708/4,0)+17500,35000)))),28000))))</f>
        <v/>
      </c>
      <c r="V1708" s="18">
        <f>MIN(70000,S1708+T1708+U1708)</f>
        <v/>
      </c>
      <c r="W1708" s="18">
        <f>MAX(0,ROUNDDOWN(M1708-J1708-N1708-K1708-0,-3))</f>
        <v/>
      </c>
      <c r="X1708" s="18">
        <f>MAX(0,ROUNDDOWN(M1708-J1708-N1708-K1708-R1708,-3))</f>
        <v/>
      </c>
      <c r="Y1708" s="18">
        <f>IF(W1708&lt;=0,0,ROUNDDOWN((W1708*LOOKUP(W1708,{0,1950001,3300001,6950001,9000001,18000001,40000001},{0.05,0.1,0.2,0.23,0.33,0.4,0.45})-LOOKUP(W1708,{0,1950001,3300001,6950001,9000001,18000001,40000001},{0,97500,427500,636000,1536000,2796000,4796000}))*1.021,-2))</f>
        <v/>
      </c>
      <c r="Z1708" s="18">
        <f>IF(X1708&lt;=0,0,ROUNDDOWN((X1708*LOOKUP(X1708,{0,1950001,3300001,6950001,9000001,18000001,40000001},{0.05,0.1,0.2,0.23,0.33,0.4,0.45})-LOOKUP(X1708,{0,1950001,3300001,6950001,9000001,18000001,40000001},{0,97500,427500,636000,1536000,2796000,4796000}))*1.021,-2))</f>
        <v/>
      </c>
      <c r="AA1708" s="18">
        <f>MAX(0,ROUNDDOWN(M1708-J1708-430000-L1708-0,-3))</f>
        <v/>
      </c>
      <c r="AB1708" s="18">
        <f>MAX(0,ROUNDDOWN(M1708-J1708-430000-L1708-V1708,-3))</f>
        <v/>
      </c>
      <c r="AC1708" s="18">
        <f>IF(M1708&lt;=450000,0,MAX(0,ROUNDDOWN(AA1708*0.06-MIN(50000,AA1708)*0.03,-2))+MAX(0,ROUNDDOWN(AA1708*0.04-MIN(50000,AA1708)*0.02,-2)))</f>
        <v/>
      </c>
      <c r="AD1708" s="18">
        <f>IF(M1708&lt;=450000,0,MAX(0,ROUNDDOWN(AB1708*0.06-MIN(50000,AB1708)*0.03,-2))+MAX(0,ROUNDDOWN(AB1708*0.04-MIN(50000,AB1708)*0.02,-2)))</f>
        <v/>
      </c>
      <c r="AE1708" s="18">
        <f>Y1708-Z1708</f>
        <v/>
      </c>
      <c r="AF1708" s="18">
        <f>AC1708-AD1708</f>
        <v/>
      </c>
      <c r="AG1708" s="18">
        <f>AE1708+AF1708</f>
        <v/>
      </c>
      <c r="AH1708" s="20">
        <f>IF(W1708&lt;=0,0,LOOKUP(W1708,{0,1950001,3300001,6950001,9000001,18000001,40000001},{0.05,0.1,0.2,0.23,0.33,0.4,0.45}))</f>
        <v/>
      </c>
    </row>
    <row r="1709">
      <c r="A1709" t="inlineStr">
        <is>
          <t>1万円刻み 特例あり一般12万円</t>
        </is>
      </c>
      <c r="B1709" s="18">
        <f>'4_1万円刻み'!$A$543</f>
        <v/>
      </c>
      <c r="C1709" s="19" t="n">
        <v>2026</v>
      </c>
      <c r="D1709" t="inlineStr">
        <is>
          <t>はい</t>
        </is>
      </c>
      <c r="E1709" s="18" t="n">
        <v>120000</v>
      </c>
      <c r="F1709" s="18" t="n">
        <v>0</v>
      </c>
      <c r="G1709" s="18" t="n">
        <v>0</v>
      </c>
      <c r="H1709" s="18" t="n">
        <v>0</v>
      </c>
      <c r="I1709" s="18" t="n">
        <v>0</v>
      </c>
      <c r="J1709" s="18">
        <f>ROUND(MIN(B1709/12,650000)*12*0.0915+MIN(B1709/12,1390000)*12*(0.0504+0)+B1709*0.005,0)</f>
        <v/>
      </c>
      <c r="K1709" s="18" t="n">
        <v>0</v>
      </c>
      <c r="L1709" s="18" t="n">
        <v>0</v>
      </c>
      <c r="M1709" s="18">
        <f>ROUND(IF(C1709&gt;=2026,IF(B1709&lt;741000,0,IF(B1709&lt;2191000,B1709-740000,IF(B1709&lt;2193000,1451000,IF(B1709&lt;2196000,1453000,IF(B1709&lt;2200000,1456000,IF(B1709&lt;3600000,ROUNDDOWN(B1709/4,-3)*2.8-80000,IF(B1709&lt;6600000,ROUNDDOWN(B1709/4,-3)*3.2-440000,IF(B1709&lt;8500000,ROUNDDOWN(B1709*0.9,0)-1100000,B1709-1950000)))))))),IF(B1709&lt;651000,0,IF(B1709&lt;1900000,B1709-650000,IF(B1709&lt;3600000,ROUNDDOWN(B1709/4,-3)*2.8-80000,IF(B1709&lt;6600000,ROUNDDOWN(B1709/4,-3)*3.2-440000,IF(B1709&lt;8500000,ROUNDDOWN(B1709*0.9,0)-1100000,B1709-1950000)))))),0)</f>
        <v/>
      </c>
      <c r="N1709" s="18">
        <f>IF(M1709&gt;23500000,NA(),IF(C1709&gt;=2026,IF(M1709&lt;=4890000,1040000,IF(M1709&lt;=6550000,670000,620000)),IF(M1709&lt;=1320000,950000,IF(M1709&lt;=3360000,880000,IF(M1709&lt;=4890000,680000,IF(M1709&lt;=6550000,630000,580000))))))</f>
        <v/>
      </c>
      <c r="O1709" s="18">
        <f>IF(F1709&lt;=0,IF(AND(D1709="はい",C1709&gt;=2026,C1709&lt;=2027),IF(E1709&lt;=0,0,IF(E1709&lt;=30000,E1709,IF(E1709&lt;=60000,ROUNDUP(E1709/2,0)+15000,IF(E1709&lt;=120000,ROUNDUP(E1709/4,0)+30000,60000)))),IF(E1709&lt;=0,0,IF(E1709&lt;=20000,E1709,IF(E1709&lt;=40000,ROUNDUP(E1709/2,0)+10000,IF(E1709&lt;=80000,ROUNDUP(E1709/4,0)+20000,40000))))),IF(E1709&lt;=0,IF(F1709&lt;=0,0,IF(F1709&lt;=25000,F1709,IF(F1709&lt;=50000,ROUNDUP(F1709/2,0)+12500,IF(F1709&lt;=100000,ROUNDUP(F1709/4,0)+25000,50000)))),MAX(IF(F1709&lt;=0,0,IF(F1709&lt;=25000,F1709,IF(F1709&lt;=50000,ROUNDUP(F1709/2,0)+12500,IF(F1709&lt;=100000,ROUNDUP(F1709/4,0)+25000,50000)))),MIN(IF(AND(D1709="はい",C1709&gt;=2026,C1709&lt;=2027),IF(E1709&lt;=0,0,IF(E1709&lt;=30000,E1709,IF(E1709&lt;=60000,ROUNDUP(E1709/2,0)+15000,IF(E1709&lt;=120000,ROUNDUP(E1709/4,0)+30000,60000)))),IF(E1709&lt;=0,0,IF(E1709&lt;=20000,E1709,IF(E1709&lt;=40000,ROUNDUP(E1709/2,0)+10000,IF(E1709&lt;=80000,ROUNDUP(E1709/4,0)+20000,40000)))))+IF(F1709&lt;=0,0,IF(F1709&lt;=25000,F1709,IF(F1709&lt;=50000,ROUNDUP(F1709/2,0)+12500,IF(F1709&lt;=100000,ROUNDUP(F1709/4,0)+25000,50000)))),IF(AND(D1709="はい",C1709&gt;=2026,C1709&lt;=2027),60000,40000)))))</f>
        <v/>
      </c>
      <c r="P1709" s="18">
        <f>IF(G1709&lt;=0,0,IF(G1709&lt;=20000,G1709,IF(G1709&lt;=40000,ROUNDUP(G1709/2,0)+10000,IF(G1709&lt;=80000,ROUNDUP(G1709/4,0)+20000,40000))))</f>
        <v/>
      </c>
      <c r="Q1709" s="18">
        <f>IF(I1709&lt;=0,IF(H1709&lt;=0,0,IF(H1709&lt;=20000,H1709,IF(H1709&lt;=40000,ROUNDUP(H1709/2,0)+10000,IF(H1709&lt;=80000,ROUNDUP(H1709/4,0)+20000,40000)))),IF(H1709&lt;=0,IF(I1709&lt;=0,0,IF(I1709&lt;=25000,I1709,IF(I1709&lt;=50000,ROUNDUP(I1709/2,0)+12500,IF(I1709&lt;=100000,ROUNDUP(I1709/4,0)+25000,50000)))),MAX(IF(I1709&lt;=0,0,IF(I1709&lt;=25000,I1709,IF(I1709&lt;=50000,ROUNDUP(I1709/2,0)+12500,IF(I1709&lt;=100000,ROUNDUP(I1709/4,0)+25000,50000)))),MIN(IF(H1709&lt;=0,0,IF(H1709&lt;=20000,H1709,IF(H1709&lt;=40000,ROUNDUP(H1709/2,0)+10000,IF(H1709&lt;=80000,ROUNDUP(H1709/4,0)+20000,40000))))+IF(I1709&lt;=0,0,IF(I1709&lt;=25000,I1709,IF(I1709&lt;=50000,ROUNDUP(I1709/2,0)+12500,IF(I1709&lt;=100000,ROUNDUP(I1709/4,0)+25000,50000)))),40000))))</f>
        <v/>
      </c>
      <c r="R1709" s="18">
        <f>MIN(120000,O1709+P1709+Q1709)</f>
        <v/>
      </c>
      <c r="S1709" s="18">
        <f>IF(F1709&lt;=0,IF(E1709&lt;=0,0,IF(E1709&lt;=12000,E1709,IF(E1709&lt;=32000,ROUNDUP(E1709/2,0)+6000,IF(E1709&lt;=56000,ROUNDUP(E1709/4,0)+14000,28000)))),IF(E1709&lt;=0,IF(F1709&lt;=0,0,IF(F1709&lt;=15000,F1709,IF(F1709&lt;=40000,ROUNDUP(F1709/2,0)+7500,IF(F1709&lt;=70000,ROUNDUP(F1709/4,0)+17500,35000)))),MAX(IF(F1709&lt;=0,0,IF(F1709&lt;=15000,F1709,IF(F1709&lt;=40000,ROUNDUP(F1709/2,0)+7500,IF(F1709&lt;=70000,ROUNDUP(F1709/4,0)+17500,35000)))),MIN(IF(E1709&lt;=0,0,IF(E1709&lt;=12000,E1709,IF(E1709&lt;=32000,ROUNDUP(E1709/2,0)+6000,IF(E1709&lt;=56000,ROUNDUP(E1709/4,0)+14000,28000))))+IF(F1709&lt;=0,0,IF(F1709&lt;=15000,F1709,IF(F1709&lt;=40000,ROUNDUP(F1709/2,0)+7500,IF(F1709&lt;=70000,ROUNDUP(F1709/4,0)+17500,35000)))),28000))))</f>
        <v/>
      </c>
      <c r="T1709" s="18">
        <f>IF(G1709&lt;=0,0,IF(G1709&lt;=12000,G1709,IF(G1709&lt;=32000,ROUNDUP(G1709/2,0)+6000,IF(G1709&lt;=56000,ROUNDUP(G1709/4,0)+14000,28000))))</f>
        <v/>
      </c>
      <c r="U1709" s="18">
        <f>IF(I1709&lt;=0,IF(H1709&lt;=0,0,IF(H1709&lt;=12000,H1709,IF(H1709&lt;=32000,ROUNDUP(H1709/2,0)+6000,IF(H1709&lt;=56000,ROUNDUP(H1709/4,0)+14000,28000)))),IF(H1709&lt;=0,IF(I1709&lt;=0,0,IF(I1709&lt;=15000,I1709,IF(I1709&lt;=40000,ROUNDUP(I1709/2,0)+7500,IF(I1709&lt;=70000,ROUNDUP(I1709/4,0)+17500,35000)))),MAX(IF(I1709&lt;=0,0,IF(I1709&lt;=15000,I1709,IF(I1709&lt;=40000,ROUNDUP(I1709/2,0)+7500,IF(I1709&lt;=70000,ROUNDUP(I1709/4,0)+17500,35000)))),MIN(IF(H1709&lt;=0,0,IF(H1709&lt;=12000,H1709,IF(H1709&lt;=32000,ROUNDUP(H1709/2,0)+6000,IF(H1709&lt;=56000,ROUNDUP(H1709/4,0)+14000,28000))))+IF(I1709&lt;=0,0,IF(I1709&lt;=15000,I1709,IF(I1709&lt;=40000,ROUNDUP(I1709/2,0)+7500,IF(I1709&lt;=70000,ROUNDUP(I1709/4,0)+17500,35000)))),28000))))</f>
        <v/>
      </c>
      <c r="V1709" s="18">
        <f>MIN(70000,S1709+T1709+U1709)</f>
        <v/>
      </c>
      <c r="W1709" s="18">
        <f>MAX(0,ROUNDDOWN(M1709-J1709-N1709-K1709-0,-3))</f>
        <v/>
      </c>
      <c r="X1709" s="18">
        <f>MAX(0,ROUNDDOWN(M1709-J1709-N1709-K1709-R1709,-3))</f>
        <v/>
      </c>
      <c r="Y1709" s="18">
        <f>IF(W1709&lt;=0,0,ROUNDDOWN((W1709*LOOKUP(W1709,{0,1950001,3300001,6950001,9000001,18000001,40000001},{0.05,0.1,0.2,0.23,0.33,0.4,0.45})-LOOKUP(W1709,{0,1950001,3300001,6950001,9000001,18000001,40000001},{0,97500,427500,636000,1536000,2796000,4796000}))*1.021,-2))</f>
        <v/>
      </c>
      <c r="Z1709" s="18">
        <f>IF(X1709&lt;=0,0,ROUNDDOWN((X1709*LOOKUP(X1709,{0,1950001,3300001,6950001,9000001,18000001,40000001},{0.05,0.1,0.2,0.23,0.33,0.4,0.45})-LOOKUP(X1709,{0,1950001,3300001,6950001,9000001,18000001,40000001},{0,97500,427500,636000,1536000,2796000,4796000}))*1.021,-2))</f>
        <v/>
      </c>
      <c r="AA1709" s="18">
        <f>MAX(0,ROUNDDOWN(M1709-J1709-430000-L1709-0,-3))</f>
        <v/>
      </c>
      <c r="AB1709" s="18">
        <f>MAX(0,ROUNDDOWN(M1709-J1709-430000-L1709-V1709,-3))</f>
        <v/>
      </c>
      <c r="AC1709" s="18">
        <f>IF(M1709&lt;=450000,0,MAX(0,ROUNDDOWN(AA1709*0.06-MIN(50000,AA1709)*0.03,-2))+MAX(0,ROUNDDOWN(AA1709*0.04-MIN(50000,AA1709)*0.02,-2)))</f>
        <v/>
      </c>
      <c r="AD1709" s="18">
        <f>IF(M1709&lt;=450000,0,MAX(0,ROUNDDOWN(AB1709*0.06-MIN(50000,AB1709)*0.03,-2))+MAX(0,ROUNDDOWN(AB1709*0.04-MIN(50000,AB1709)*0.02,-2)))</f>
        <v/>
      </c>
      <c r="AE1709" s="18">
        <f>Y1709-Z1709</f>
        <v/>
      </c>
      <c r="AF1709" s="18">
        <f>AC1709-AD1709</f>
        <v/>
      </c>
      <c r="AG1709" s="18">
        <f>AE1709+AF1709</f>
        <v/>
      </c>
      <c r="AH1709" s="20">
        <f>IF(W1709&lt;=0,0,LOOKUP(W1709,{0,1950001,3300001,6950001,9000001,18000001,40000001},{0.05,0.1,0.2,0.23,0.33,0.4,0.45}))</f>
        <v/>
      </c>
    </row>
    <row r="1710">
      <c r="A1710" t="inlineStr">
        <is>
          <t>1万円刻み 3区分8万円ずつ</t>
        </is>
      </c>
      <c r="B1710" s="18">
        <f>'4_1万円刻み'!$A$544</f>
        <v/>
      </c>
      <c r="C1710" s="19" t="n">
        <v>2026</v>
      </c>
      <c r="D1710" t="inlineStr">
        <is>
          <t>いいえ</t>
        </is>
      </c>
      <c r="E1710" s="18" t="n">
        <v>80000</v>
      </c>
      <c r="F1710" s="18" t="n">
        <v>0</v>
      </c>
      <c r="G1710" s="18" t="n">
        <v>80000</v>
      </c>
      <c r="H1710" s="18" t="n">
        <v>80000</v>
      </c>
      <c r="I1710" s="18" t="n">
        <v>0</v>
      </c>
      <c r="J1710" s="18">
        <f>ROUND(MIN(B1710/12,650000)*12*0.0915+MIN(B1710/12,1390000)*12*(0.0504+0)+B1710*0.005,0)</f>
        <v/>
      </c>
      <c r="K1710" s="18" t="n">
        <v>0</v>
      </c>
      <c r="L1710" s="18" t="n">
        <v>0</v>
      </c>
      <c r="M1710" s="18">
        <f>ROUND(IF(C1710&gt;=2026,IF(B1710&lt;741000,0,IF(B1710&lt;2191000,B1710-740000,IF(B1710&lt;2193000,1451000,IF(B1710&lt;2196000,1453000,IF(B1710&lt;2200000,1456000,IF(B1710&lt;3600000,ROUNDDOWN(B1710/4,-3)*2.8-80000,IF(B1710&lt;6600000,ROUNDDOWN(B1710/4,-3)*3.2-440000,IF(B1710&lt;8500000,ROUNDDOWN(B1710*0.9,0)-1100000,B1710-1950000)))))))),IF(B1710&lt;651000,0,IF(B1710&lt;1900000,B1710-650000,IF(B1710&lt;3600000,ROUNDDOWN(B1710/4,-3)*2.8-80000,IF(B1710&lt;6600000,ROUNDDOWN(B1710/4,-3)*3.2-440000,IF(B1710&lt;8500000,ROUNDDOWN(B1710*0.9,0)-1100000,B1710-1950000)))))),0)</f>
        <v/>
      </c>
      <c r="N1710" s="18">
        <f>IF(M1710&gt;23500000,NA(),IF(C1710&gt;=2026,IF(M1710&lt;=4890000,1040000,IF(M1710&lt;=6550000,670000,620000)),IF(M1710&lt;=1320000,950000,IF(M1710&lt;=3360000,880000,IF(M1710&lt;=4890000,680000,IF(M1710&lt;=6550000,630000,580000))))))</f>
        <v/>
      </c>
      <c r="O1710" s="18">
        <f>IF(F1710&lt;=0,IF(AND(D1710="はい",C1710&gt;=2026,C1710&lt;=2027),IF(E1710&lt;=0,0,IF(E1710&lt;=30000,E1710,IF(E1710&lt;=60000,ROUNDUP(E1710/2,0)+15000,IF(E1710&lt;=120000,ROUNDUP(E1710/4,0)+30000,60000)))),IF(E1710&lt;=0,0,IF(E1710&lt;=20000,E1710,IF(E1710&lt;=40000,ROUNDUP(E1710/2,0)+10000,IF(E1710&lt;=80000,ROUNDUP(E1710/4,0)+20000,40000))))),IF(E1710&lt;=0,IF(F1710&lt;=0,0,IF(F1710&lt;=25000,F1710,IF(F1710&lt;=50000,ROUNDUP(F1710/2,0)+12500,IF(F1710&lt;=100000,ROUNDUP(F1710/4,0)+25000,50000)))),MAX(IF(F1710&lt;=0,0,IF(F1710&lt;=25000,F1710,IF(F1710&lt;=50000,ROUNDUP(F1710/2,0)+12500,IF(F1710&lt;=100000,ROUNDUP(F1710/4,0)+25000,50000)))),MIN(IF(AND(D1710="はい",C1710&gt;=2026,C1710&lt;=2027),IF(E1710&lt;=0,0,IF(E1710&lt;=30000,E1710,IF(E1710&lt;=60000,ROUNDUP(E1710/2,0)+15000,IF(E1710&lt;=120000,ROUNDUP(E1710/4,0)+30000,60000)))),IF(E1710&lt;=0,0,IF(E1710&lt;=20000,E1710,IF(E1710&lt;=40000,ROUNDUP(E1710/2,0)+10000,IF(E1710&lt;=80000,ROUNDUP(E1710/4,0)+20000,40000)))))+IF(F1710&lt;=0,0,IF(F1710&lt;=25000,F1710,IF(F1710&lt;=50000,ROUNDUP(F1710/2,0)+12500,IF(F1710&lt;=100000,ROUNDUP(F1710/4,0)+25000,50000)))),IF(AND(D1710="はい",C1710&gt;=2026,C1710&lt;=2027),60000,40000)))))</f>
        <v/>
      </c>
      <c r="P1710" s="18">
        <f>IF(G1710&lt;=0,0,IF(G1710&lt;=20000,G1710,IF(G1710&lt;=40000,ROUNDUP(G1710/2,0)+10000,IF(G1710&lt;=80000,ROUNDUP(G1710/4,0)+20000,40000))))</f>
        <v/>
      </c>
      <c r="Q1710" s="18">
        <f>IF(I1710&lt;=0,IF(H1710&lt;=0,0,IF(H1710&lt;=20000,H1710,IF(H1710&lt;=40000,ROUNDUP(H1710/2,0)+10000,IF(H1710&lt;=80000,ROUNDUP(H1710/4,0)+20000,40000)))),IF(H1710&lt;=0,IF(I1710&lt;=0,0,IF(I1710&lt;=25000,I1710,IF(I1710&lt;=50000,ROUNDUP(I1710/2,0)+12500,IF(I1710&lt;=100000,ROUNDUP(I1710/4,0)+25000,50000)))),MAX(IF(I1710&lt;=0,0,IF(I1710&lt;=25000,I1710,IF(I1710&lt;=50000,ROUNDUP(I1710/2,0)+12500,IF(I1710&lt;=100000,ROUNDUP(I1710/4,0)+25000,50000)))),MIN(IF(H1710&lt;=0,0,IF(H1710&lt;=20000,H1710,IF(H1710&lt;=40000,ROUNDUP(H1710/2,0)+10000,IF(H1710&lt;=80000,ROUNDUP(H1710/4,0)+20000,40000))))+IF(I1710&lt;=0,0,IF(I1710&lt;=25000,I1710,IF(I1710&lt;=50000,ROUNDUP(I1710/2,0)+12500,IF(I1710&lt;=100000,ROUNDUP(I1710/4,0)+25000,50000)))),40000))))</f>
        <v/>
      </c>
      <c r="R1710" s="18">
        <f>MIN(120000,O1710+P1710+Q1710)</f>
        <v/>
      </c>
      <c r="S1710" s="18">
        <f>IF(F1710&lt;=0,IF(E1710&lt;=0,0,IF(E1710&lt;=12000,E1710,IF(E1710&lt;=32000,ROUNDUP(E1710/2,0)+6000,IF(E1710&lt;=56000,ROUNDUP(E1710/4,0)+14000,28000)))),IF(E1710&lt;=0,IF(F1710&lt;=0,0,IF(F1710&lt;=15000,F1710,IF(F1710&lt;=40000,ROUNDUP(F1710/2,0)+7500,IF(F1710&lt;=70000,ROUNDUP(F1710/4,0)+17500,35000)))),MAX(IF(F1710&lt;=0,0,IF(F1710&lt;=15000,F1710,IF(F1710&lt;=40000,ROUNDUP(F1710/2,0)+7500,IF(F1710&lt;=70000,ROUNDUP(F1710/4,0)+17500,35000)))),MIN(IF(E1710&lt;=0,0,IF(E1710&lt;=12000,E1710,IF(E1710&lt;=32000,ROUNDUP(E1710/2,0)+6000,IF(E1710&lt;=56000,ROUNDUP(E1710/4,0)+14000,28000))))+IF(F1710&lt;=0,0,IF(F1710&lt;=15000,F1710,IF(F1710&lt;=40000,ROUNDUP(F1710/2,0)+7500,IF(F1710&lt;=70000,ROUNDUP(F1710/4,0)+17500,35000)))),28000))))</f>
        <v/>
      </c>
      <c r="T1710" s="18">
        <f>IF(G1710&lt;=0,0,IF(G1710&lt;=12000,G1710,IF(G1710&lt;=32000,ROUNDUP(G1710/2,0)+6000,IF(G1710&lt;=56000,ROUNDUP(G1710/4,0)+14000,28000))))</f>
        <v/>
      </c>
      <c r="U1710" s="18">
        <f>IF(I1710&lt;=0,IF(H1710&lt;=0,0,IF(H1710&lt;=12000,H1710,IF(H1710&lt;=32000,ROUNDUP(H1710/2,0)+6000,IF(H1710&lt;=56000,ROUNDUP(H1710/4,0)+14000,28000)))),IF(H1710&lt;=0,IF(I1710&lt;=0,0,IF(I1710&lt;=15000,I1710,IF(I1710&lt;=40000,ROUNDUP(I1710/2,0)+7500,IF(I1710&lt;=70000,ROUNDUP(I1710/4,0)+17500,35000)))),MAX(IF(I1710&lt;=0,0,IF(I1710&lt;=15000,I1710,IF(I1710&lt;=40000,ROUNDUP(I1710/2,0)+7500,IF(I1710&lt;=70000,ROUNDUP(I1710/4,0)+17500,35000)))),MIN(IF(H1710&lt;=0,0,IF(H1710&lt;=12000,H1710,IF(H1710&lt;=32000,ROUNDUP(H1710/2,0)+6000,IF(H1710&lt;=56000,ROUNDUP(H1710/4,0)+14000,28000))))+IF(I1710&lt;=0,0,IF(I1710&lt;=15000,I1710,IF(I1710&lt;=40000,ROUNDUP(I1710/2,0)+7500,IF(I1710&lt;=70000,ROUNDUP(I1710/4,0)+17500,35000)))),28000))))</f>
        <v/>
      </c>
      <c r="V1710" s="18">
        <f>MIN(70000,S1710+T1710+U1710)</f>
        <v/>
      </c>
      <c r="W1710" s="18">
        <f>MAX(0,ROUNDDOWN(M1710-J1710-N1710-K1710-0,-3))</f>
        <v/>
      </c>
      <c r="X1710" s="18">
        <f>MAX(0,ROUNDDOWN(M1710-J1710-N1710-K1710-R1710,-3))</f>
        <v/>
      </c>
      <c r="Y1710" s="18">
        <f>IF(W1710&lt;=0,0,ROUNDDOWN((W1710*LOOKUP(W1710,{0,1950001,3300001,6950001,9000001,18000001,40000001},{0.05,0.1,0.2,0.23,0.33,0.4,0.45})-LOOKUP(W1710,{0,1950001,3300001,6950001,9000001,18000001,40000001},{0,97500,427500,636000,1536000,2796000,4796000}))*1.021,-2))</f>
        <v/>
      </c>
      <c r="Z1710" s="18">
        <f>IF(X1710&lt;=0,0,ROUNDDOWN((X1710*LOOKUP(X1710,{0,1950001,3300001,6950001,9000001,18000001,40000001},{0.05,0.1,0.2,0.23,0.33,0.4,0.45})-LOOKUP(X1710,{0,1950001,3300001,6950001,9000001,18000001,40000001},{0,97500,427500,636000,1536000,2796000,4796000}))*1.021,-2))</f>
        <v/>
      </c>
      <c r="AA1710" s="18">
        <f>MAX(0,ROUNDDOWN(M1710-J1710-430000-L1710-0,-3))</f>
        <v/>
      </c>
      <c r="AB1710" s="18">
        <f>MAX(0,ROUNDDOWN(M1710-J1710-430000-L1710-V1710,-3))</f>
        <v/>
      </c>
      <c r="AC1710" s="18">
        <f>IF(M1710&lt;=450000,0,MAX(0,ROUNDDOWN(AA1710*0.06-MIN(50000,AA1710)*0.03,-2))+MAX(0,ROUNDDOWN(AA1710*0.04-MIN(50000,AA1710)*0.02,-2)))</f>
        <v/>
      </c>
      <c r="AD1710" s="18">
        <f>IF(M1710&lt;=450000,0,MAX(0,ROUNDDOWN(AB1710*0.06-MIN(50000,AB1710)*0.03,-2))+MAX(0,ROUNDDOWN(AB1710*0.04-MIN(50000,AB1710)*0.02,-2)))</f>
        <v/>
      </c>
      <c r="AE1710" s="18">
        <f>Y1710-Z1710</f>
        <v/>
      </c>
      <c r="AF1710" s="18">
        <f>AC1710-AD1710</f>
        <v/>
      </c>
      <c r="AG1710" s="18">
        <f>AE1710+AF1710</f>
        <v/>
      </c>
      <c r="AH1710" s="20">
        <f>IF(W1710&lt;=0,0,LOOKUP(W1710,{0,1950001,3300001,6950001,9000001,18000001,40000001},{0.05,0.1,0.2,0.23,0.33,0.4,0.45}))</f>
        <v/>
      </c>
    </row>
    <row r="1711">
      <c r="A1711" t="inlineStr">
        <is>
          <t>1万円刻み 一般8万円</t>
        </is>
      </c>
      <c r="B1711" s="18">
        <f>'4_1万円刻み'!$A$544</f>
        <v/>
      </c>
      <c r="C1711" s="19" t="n">
        <v>2026</v>
      </c>
      <c r="D1711" t="inlineStr">
        <is>
          <t>いいえ</t>
        </is>
      </c>
      <c r="E1711" s="18" t="n">
        <v>80000</v>
      </c>
      <c r="F1711" s="18" t="n">
        <v>0</v>
      </c>
      <c r="G1711" s="18" t="n">
        <v>0</v>
      </c>
      <c r="H1711" s="18" t="n">
        <v>0</v>
      </c>
      <c r="I1711" s="18" t="n">
        <v>0</v>
      </c>
      <c r="J1711" s="18">
        <f>ROUND(MIN(B1711/12,650000)*12*0.0915+MIN(B1711/12,1390000)*12*(0.0504+0)+B1711*0.005,0)</f>
        <v/>
      </c>
      <c r="K1711" s="18" t="n">
        <v>0</v>
      </c>
      <c r="L1711" s="18" t="n">
        <v>0</v>
      </c>
      <c r="M1711" s="18">
        <f>ROUND(IF(C1711&gt;=2026,IF(B1711&lt;741000,0,IF(B1711&lt;2191000,B1711-740000,IF(B1711&lt;2193000,1451000,IF(B1711&lt;2196000,1453000,IF(B1711&lt;2200000,1456000,IF(B1711&lt;3600000,ROUNDDOWN(B1711/4,-3)*2.8-80000,IF(B1711&lt;6600000,ROUNDDOWN(B1711/4,-3)*3.2-440000,IF(B1711&lt;8500000,ROUNDDOWN(B1711*0.9,0)-1100000,B1711-1950000)))))))),IF(B1711&lt;651000,0,IF(B1711&lt;1900000,B1711-650000,IF(B1711&lt;3600000,ROUNDDOWN(B1711/4,-3)*2.8-80000,IF(B1711&lt;6600000,ROUNDDOWN(B1711/4,-3)*3.2-440000,IF(B1711&lt;8500000,ROUNDDOWN(B1711*0.9,0)-1100000,B1711-1950000)))))),0)</f>
        <v/>
      </c>
      <c r="N1711" s="18">
        <f>IF(M1711&gt;23500000,NA(),IF(C1711&gt;=2026,IF(M1711&lt;=4890000,1040000,IF(M1711&lt;=6550000,670000,620000)),IF(M1711&lt;=1320000,950000,IF(M1711&lt;=3360000,880000,IF(M1711&lt;=4890000,680000,IF(M1711&lt;=6550000,630000,580000))))))</f>
        <v/>
      </c>
      <c r="O1711" s="18">
        <f>IF(F1711&lt;=0,IF(AND(D1711="はい",C1711&gt;=2026,C1711&lt;=2027),IF(E1711&lt;=0,0,IF(E1711&lt;=30000,E1711,IF(E1711&lt;=60000,ROUNDUP(E1711/2,0)+15000,IF(E1711&lt;=120000,ROUNDUP(E1711/4,0)+30000,60000)))),IF(E1711&lt;=0,0,IF(E1711&lt;=20000,E1711,IF(E1711&lt;=40000,ROUNDUP(E1711/2,0)+10000,IF(E1711&lt;=80000,ROUNDUP(E1711/4,0)+20000,40000))))),IF(E1711&lt;=0,IF(F1711&lt;=0,0,IF(F1711&lt;=25000,F1711,IF(F1711&lt;=50000,ROUNDUP(F1711/2,0)+12500,IF(F1711&lt;=100000,ROUNDUP(F1711/4,0)+25000,50000)))),MAX(IF(F1711&lt;=0,0,IF(F1711&lt;=25000,F1711,IF(F1711&lt;=50000,ROUNDUP(F1711/2,0)+12500,IF(F1711&lt;=100000,ROUNDUP(F1711/4,0)+25000,50000)))),MIN(IF(AND(D1711="はい",C1711&gt;=2026,C1711&lt;=2027),IF(E1711&lt;=0,0,IF(E1711&lt;=30000,E1711,IF(E1711&lt;=60000,ROUNDUP(E1711/2,0)+15000,IF(E1711&lt;=120000,ROUNDUP(E1711/4,0)+30000,60000)))),IF(E1711&lt;=0,0,IF(E1711&lt;=20000,E1711,IF(E1711&lt;=40000,ROUNDUP(E1711/2,0)+10000,IF(E1711&lt;=80000,ROUNDUP(E1711/4,0)+20000,40000)))))+IF(F1711&lt;=0,0,IF(F1711&lt;=25000,F1711,IF(F1711&lt;=50000,ROUNDUP(F1711/2,0)+12500,IF(F1711&lt;=100000,ROUNDUP(F1711/4,0)+25000,50000)))),IF(AND(D1711="はい",C1711&gt;=2026,C1711&lt;=2027),60000,40000)))))</f>
        <v/>
      </c>
      <c r="P1711" s="18">
        <f>IF(G1711&lt;=0,0,IF(G1711&lt;=20000,G1711,IF(G1711&lt;=40000,ROUNDUP(G1711/2,0)+10000,IF(G1711&lt;=80000,ROUNDUP(G1711/4,0)+20000,40000))))</f>
        <v/>
      </c>
      <c r="Q1711" s="18">
        <f>IF(I1711&lt;=0,IF(H1711&lt;=0,0,IF(H1711&lt;=20000,H1711,IF(H1711&lt;=40000,ROUNDUP(H1711/2,0)+10000,IF(H1711&lt;=80000,ROUNDUP(H1711/4,0)+20000,40000)))),IF(H1711&lt;=0,IF(I1711&lt;=0,0,IF(I1711&lt;=25000,I1711,IF(I1711&lt;=50000,ROUNDUP(I1711/2,0)+12500,IF(I1711&lt;=100000,ROUNDUP(I1711/4,0)+25000,50000)))),MAX(IF(I1711&lt;=0,0,IF(I1711&lt;=25000,I1711,IF(I1711&lt;=50000,ROUNDUP(I1711/2,0)+12500,IF(I1711&lt;=100000,ROUNDUP(I1711/4,0)+25000,50000)))),MIN(IF(H1711&lt;=0,0,IF(H1711&lt;=20000,H1711,IF(H1711&lt;=40000,ROUNDUP(H1711/2,0)+10000,IF(H1711&lt;=80000,ROUNDUP(H1711/4,0)+20000,40000))))+IF(I1711&lt;=0,0,IF(I1711&lt;=25000,I1711,IF(I1711&lt;=50000,ROUNDUP(I1711/2,0)+12500,IF(I1711&lt;=100000,ROUNDUP(I1711/4,0)+25000,50000)))),40000))))</f>
        <v/>
      </c>
      <c r="R1711" s="18">
        <f>MIN(120000,O1711+P1711+Q1711)</f>
        <v/>
      </c>
      <c r="S1711" s="18">
        <f>IF(F1711&lt;=0,IF(E1711&lt;=0,0,IF(E1711&lt;=12000,E1711,IF(E1711&lt;=32000,ROUNDUP(E1711/2,0)+6000,IF(E1711&lt;=56000,ROUNDUP(E1711/4,0)+14000,28000)))),IF(E1711&lt;=0,IF(F1711&lt;=0,0,IF(F1711&lt;=15000,F1711,IF(F1711&lt;=40000,ROUNDUP(F1711/2,0)+7500,IF(F1711&lt;=70000,ROUNDUP(F1711/4,0)+17500,35000)))),MAX(IF(F1711&lt;=0,0,IF(F1711&lt;=15000,F1711,IF(F1711&lt;=40000,ROUNDUP(F1711/2,0)+7500,IF(F1711&lt;=70000,ROUNDUP(F1711/4,0)+17500,35000)))),MIN(IF(E1711&lt;=0,0,IF(E1711&lt;=12000,E1711,IF(E1711&lt;=32000,ROUNDUP(E1711/2,0)+6000,IF(E1711&lt;=56000,ROUNDUP(E1711/4,0)+14000,28000))))+IF(F1711&lt;=0,0,IF(F1711&lt;=15000,F1711,IF(F1711&lt;=40000,ROUNDUP(F1711/2,0)+7500,IF(F1711&lt;=70000,ROUNDUP(F1711/4,0)+17500,35000)))),28000))))</f>
        <v/>
      </c>
      <c r="T1711" s="18">
        <f>IF(G1711&lt;=0,0,IF(G1711&lt;=12000,G1711,IF(G1711&lt;=32000,ROUNDUP(G1711/2,0)+6000,IF(G1711&lt;=56000,ROUNDUP(G1711/4,0)+14000,28000))))</f>
        <v/>
      </c>
      <c r="U1711" s="18">
        <f>IF(I1711&lt;=0,IF(H1711&lt;=0,0,IF(H1711&lt;=12000,H1711,IF(H1711&lt;=32000,ROUNDUP(H1711/2,0)+6000,IF(H1711&lt;=56000,ROUNDUP(H1711/4,0)+14000,28000)))),IF(H1711&lt;=0,IF(I1711&lt;=0,0,IF(I1711&lt;=15000,I1711,IF(I1711&lt;=40000,ROUNDUP(I1711/2,0)+7500,IF(I1711&lt;=70000,ROUNDUP(I1711/4,0)+17500,35000)))),MAX(IF(I1711&lt;=0,0,IF(I1711&lt;=15000,I1711,IF(I1711&lt;=40000,ROUNDUP(I1711/2,0)+7500,IF(I1711&lt;=70000,ROUNDUP(I1711/4,0)+17500,35000)))),MIN(IF(H1711&lt;=0,0,IF(H1711&lt;=12000,H1711,IF(H1711&lt;=32000,ROUNDUP(H1711/2,0)+6000,IF(H1711&lt;=56000,ROUNDUP(H1711/4,0)+14000,28000))))+IF(I1711&lt;=0,0,IF(I1711&lt;=15000,I1711,IF(I1711&lt;=40000,ROUNDUP(I1711/2,0)+7500,IF(I1711&lt;=70000,ROUNDUP(I1711/4,0)+17500,35000)))),28000))))</f>
        <v/>
      </c>
      <c r="V1711" s="18">
        <f>MIN(70000,S1711+T1711+U1711)</f>
        <v/>
      </c>
      <c r="W1711" s="18">
        <f>MAX(0,ROUNDDOWN(M1711-J1711-N1711-K1711-0,-3))</f>
        <v/>
      </c>
      <c r="X1711" s="18">
        <f>MAX(0,ROUNDDOWN(M1711-J1711-N1711-K1711-R1711,-3))</f>
        <v/>
      </c>
      <c r="Y1711" s="18">
        <f>IF(W1711&lt;=0,0,ROUNDDOWN((W1711*LOOKUP(W1711,{0,1950001,3300001,6950001,9000001,18000001,40000001},{0.05,0.1,0.2,0.23,0.33,0.4,0.45})-LOOKUP(W1711,{0,1950001,3300001,6950001,9000001,18000001,40000001},{0,97500,427500,636000,1536000,2796000,4796000}))*1.021,-2))</f>
        <v/>
      </c>
      <c r="Z1711" s="18">
        <f>IF(X1711&lt;=0,0,ROUNDDOWN((X1711*LOOKUP(X1711,{0,1950001,3300001,6950001,9000001,18000001,40000001},{0.05,0.1,0.2,0.23,0.33,0.4,0.45})-LOOKUP(X1711,{0,1950001,3300001,6950001,9000001,18000001,40000001},{0,97500,427500,636000,1536000,2796000,4796000}))*1.021,-2))</f>
        <v/>
      </c>
      <c r="AA1711" s="18">
        <f>MAX(0,ROUNDDOWN(M1711-J1711-430000-L1711-0,-3))</f>
        <v/>
      </c>
      <c r="AB1711" s="18">
        <f>MAX(0,ROUNDDOWN(M1711-J1711-430000-L1711-V1711,-3))</f>
        <v/>
      </c>
      <c r="AC1711" s="18">
        <f>IF(M1711&lt;=450000,0,MAX(0,ROUNDDOWN(AA1711*0.06-MIN(50000,AA1711)*0.03,-2))+MAX(0,ROUNDDOWN(AA1711*0.04-MIN(50000,AA1711)*0.02,-2)))</f>
        <v/>
      </c>
      <c r="AD1711" s="18">
        <f>IF(M1711&lt;=450000,0,MAX(0,ROUNDDOWN(AB1711*0.06-MIN(50000,AB1711)*0.03,-2))+MAX(0,ROUNDDOWN(AB1711*0.04-MIN(50000,AB1711)*0.02,-2)))</f>
        <v/>
      </c>
      <c r="AE1711" s="18">
        <f>Y1711-Z1711</f>
        <v/>
      </c>
      <c r="AF1711" s="18">
        <f>AC1711-AD1711</f>
        <v/>
      </c>
      <c r="AG1711" s="18">
        <f>AE1711+AF1711</f>
        <v/>
      </c>
      <c r="AH1711" s="20">
        <f>IF(W1711&lt;=0,0,LOOKUP(W1711,{0,1950001,3300001,6950001,9000001,18000001,40000001},{0.05,0.1,0.2,0.23,0.33,0.4,0.45}))</f>
        <v/>
      </c>
    </row>
    <row r="1712">
      <c r="A1712" t="inlineStr">
        <is>
          <t>1万円刻み 特例あり一般12万円</t>
        </is>
      </c>
      <c r="B1712" s="18">
        <f>'4_1万円刻み'!$A$544</f>
        <v/>
      </c>
      <c r="C1712" s="19" t="n">
        <v>2026</v>
      </c>
      <c r="D1712" t="inlineStr">
        <is>
          <t>はい</t>
        </is>
      </c>
      <c r="E1712" s="18" t="n">
        <v>120000</v>
      </c>
      <c r="F1712" s="18" t="n">
        <v>0</v>
      </c>
      <c r="G1712" s="18" t="n">
        <v>0</v>
      </c>
      <c r="H1712" s="18" t="n">
        <v>0</v>
      </c>
      <c r="I1712" s="18" t="n">
        <v>0</v>
      </c>
      <c r="J1712" s="18">
        <f>ROUND(MIN(B1712/12,650000)*12*0.0915+MIN(B1712/12,1390000)*12*(0.0504+0)+B1712*0.005,0)</f>
        <v/>
      </c>
      <c r="K1712" s="18" t="n">
        <v>0</v>
      </c>
      <c r="L1712" s="18" t="n">
        <v>0</v>
      </c>
      <c r="M1712" s="18">
        <f>ROUND(IF(C1712&gt;=2026,IF(B1712&lt;741000,0,IF(B1712&lt;2191000,B1712-740000,IF(B1712&lt;2193000,1451000,IF(B1712&lt;2196000,1453000,IF(B1712&lt;2200000,1456000,IF(B1712&lt;3600000,ROUNDDOWN(B1712/4,-3)*2.8-80000,IF(B1712&lt;6600000,ROUNDDOWN(B1712/4,-3)*3.2-440000,IF(B1712&lt;8500000,ROUNDDOWN(B1712*0.9,0)-1100000,B1712-1950000)))))))),IF(B1712&lt;651000,0,IF(B1712&lt;1900000,B1712-650000,IF(B1712&lt;3600000,ROUNDDOWN(B1712/4,-3)*2.8-80000,IF(B1712&lt;6600000,ROUNDDOWN(B1712/4,-3)*3.2-440000,IF(B1712&lt;8500000,ROUNDDOWN(B1712*0.9,0)-1100000,B1712-1950000)))))),0)</f>
        <v/>
      </c>
      <c r="N1712" s="18">
        <f>IF(M1712&gt;23500000,NA(),IF(C1712&gt;=2026,IF(M1712&lt;=4890000,1040000,IF(M1712&lt;=6550000,670000,620000)),IF(M1712&lt;=1320000,950000,IF(M1712&lt;=3360000,880000,IF(M1712&lt;=4890000,680000,IF(M1712&lt;=6550000,630000,580000))))))</f>
        <v/>
      </c>
      <c r="O1712" s="18">
        <f>IF(F1712&lt;=0,IF(AND(D1712="はい",C1712&gt;=2026,C1712&lt;=2027),IF(E1712&lt;=0,0,IF(E1712&lt;=30000,E1712,IF(E1712&lt;=60000,ROUNDUP(E1712/2,0)+15000,IF(E1712&lt;=120000,ROUNDUP(E1712/4,0)+30000,60000)))),IF(E1712&lt;=0,0,IF(E1712&lt;=20000,E1712,IF(E1712&lt;=40000,ROUNDUP(E1712/2,0)+10000,IF(E1712&lt;=80000,ROUNDUP(E1712/4,0)+20000,40000))))),IF(E1712&lt;=0,IF(F1712&lt;=0,0,IF(F1712&lt;=25000,F1712,IF(F1712&lt;=50000,ROUNDUP(F1712/2,0)+12500,IF(F1712&lt;=100000,ROUNDUP(F1712/4,0)+25000,50000)))),MAX(IF(F1712&lt;=0,0,IF(F1712&lt;=25000,F1712,IF(F1712&lt;=50000,ROUNDUP(F1712/2,0)+12500,IF(F1712&lt;=100000,ROUNDUP(F1712/4,0)+25000,50000)))),MIN(IF(AND(D1712="はい",C1712&gt;=2026,C1712&lt;=2027),IF(E1712&lt;=0,0,IF(E1712&lt;=30000,E1712,IF(E1712&lt;=60000,ROUNDUP(E1712/2,0)+15000,IF(E1712&lt;=120000,ROUNDUP(E1712/4,0)+30000,60000)))),IF(E1712&lt;=0,0,IF(E1712&lt;=20000,E1712,IF(E1712&lt;=40000,ROUNDUP(E1712/2,0)+10000,IF(E1712&lt;=80000,ROUNDUP(E1712/4,0)+20000,40000)))))+IF(F1712&lt;=0,0,IF(F1712&lt;=25000,F1712,IF(F1712&lt;=50000,ROUNDUP(F1712/2,0)+12500,IF(F1712&lt;=100000,ROUNDUP(F1712/4,0)+25000,50000)))),IF(AND(D1712="はい",C1712&gt;=2026,C1712&lt;=2027),60000,40000)))))</f>
        <v/>
      </c>
      <c r="P1712" s="18">
        <f>IF(G1712&lt;=0,0,IF(G1712&lt;=20000,G1712,IF(G1712&lt;=40000,ROUNDUP(G1712/2,0)+10000,IF(G1712&lt;=80000,ROUNDUP(G1712/4,0)+20000,40000))))</f>
        <v/>
      </c>
      <c r="Q1712" s="18">
        <f>IF(I1712&lt;=0,IF(H1712&lt;=0,0,IF(H1712&lt;=20000,H1712,IF(H1712&lt;=40000,ROUNDUP(H1712/2,0)+10000,IF(H1712&lt;=80000,ROUNDUP(H1712/4,0)+20000,40000)))),IF(H1712&lt;=0,IF(I1712&lt;=0,0,IF(I1712&lt;=25000,I1712,IF(I1712&lt;=50000,ROUNDUP(I1712/2,0)+12500,IF(I1712&lt;=100000,ROUNDUP(I1712/4,0)+25000,50000)))),MAX(IF(I1712&lt;=0,0,IF(I1712&lt;=25000,I1712,IF(I1712&lt;=50000,ROUNDUP(I1712/2,0)+12500,IF(I1712&lt;=100000,ROUNDUP(I1712/4,0)+25000,50000)))),MIN(IF(H1712&lt;=0,0,IF(H1712&lt;=20000,H1712,IF(H1712&lt;=40000,ROUNDUP(H1712/2,0)+10000,IF(H1712&lt;=80000,ROUNDUP(H1712/4,0)+20000,40000))))+IF(I1712&lt;=0,0,IF(I1712&lt;=25000,I1712,IF(I1712&lt;=50000,ROUNDUP(I1712/2,0)+12500,IF(I1712&lt;=100000,ROUNDUP(I1712/4,0)+25000,50000)))),40000))))</f>
        <v/>
      </c>
      <c r="R1712" s="18">
        <f>MIN(120000,O1712+P1712+Q1712)</f>
        <v/>
      </c>
      <c r="S1712" s="18">
        <f>IF(F1712&lt;=0,IF(E1712&lt;=0,0,IF(E1712&lt;=12000,E1712,IF(E1712&lt;=32000,ROUNDUP(E1712/2,0)+6000,IF(E1712&lt;=56000,ROUNDUP(E1712/4,0)+14000,28000)))),IF(E1712&lt;=0,IF(F1712&lt;=0,0,IF(F1712&lt;=15000,F1712,IF(F1712&lt;=40000,ROUNDUP(F1712/2,0)+7500,IF(F1712&lt;=70000,ROUNDUP(F1712/4,0)+17500,35000)))),MAX(IF(F1712&lt;=0,0,IF(F1712&lt;=15000,F1712,IF(F1712&lt;=40000,ROUNDUP(F1712/2,0)+7500,IF(F1712&lt;=70000,ROUNDUP(F1712/4,0)+17500,35000)))),MIN(IF(E1712&lt;=0,0,IF(E1712&lt;=12000,E1712,IF(E1712&lt;=32000,ROUNDUP(E1712/2,0)+6000,IF(E1712&lt;=56000,ROUNDUP(E1712/4,0)+14000,28000))))+IF(F1712&lt;=0,0,IF(F1712&lt;=15000,F1712,IF(F1712&lt;=40000,ROUNDUP(F1712/2,0)+7500,IF(F1712&lt;=70000,ROUNDUP(F1712/4,0)+17500,35000)))),28000))))</f>
        <v/>
      </c>
      <c r="T1712" s="18">
        <f>IF(G1712&lt;=0,0,IF(G1712&lt;=12000,G1712,IF(G1712&lt;=32000,ROUNDUP(G1712/2,0)+6000,IF(G1712&lt;=56000,ROUNDUP(G1712/4,0)+14000,28000))))</f>
        <v/>
      </c>
      <c r="U1712" s="18">
        <f>IF(I1712&lt;=0,IF(H1712&lt;=0,0,IF(H1712&lt;=12000,H1712,IF(H1712&lt;=32000,ROUNDUP(H1712/2,0)+6000,IF(H1712&lt;=56000,ROUNDUP(H1712/4,0)+14000,28000)))),IF(H1712&lt;=0,IF(I1712&lt;=0,0,IF(I1712&lt;=15000,I1712,IF(I1712&lt;=40000,ROUNDUP(I1712/2,0)+7500,IF(I1712&lt;=70000,ROUNDUP(I1712/4,0)+17500,35000)))),MAX(IF(I1712&lt;=0,0,IF(I1712&lt;=15000,I1712,IF(I1712&lt;=40000,ROUNDUP(I1712/2,0)+7500,IF(I1712&lt;=70000,ROUNDUP(I1712/4,0)+17500,35000)))),MIN(IF(H1712&lt;=0,0,IF(H1712&lt;=12000,H1712,IF(H1712&lt;=32000,ROUNDUP(H1712/2,0)+6000,IF(H1712&lt;=56000,ROUNDUP(H1712/4,0)+14000,28000))))+IF(I1712&lt;=0,0,IF(I1712&lt;=15000,I1712,IF(I1712&lt;=40000,ROUNDUP(I1712/2,0)+7500,IF(I1712&lt;=70000,ROUNDUP(I1712/4,0)+17500,35000)))),28000))))</f>
        <v/>
      </c>
      <c r="V1712" s="18">
        <f>MIN(70000,S1712+T1712+U1712)</f>
        <v/>
      </c>
      <c r="W1712" s="18">
        <f>MAX(0,ROUNDDOWN(M1712-J1712-N1712-K1712-0,-3))</f>
        <v/>
      </c>
      <c r="X1712" s="18">
        <f>MAX(0,ROUNDDOWN(M1712-J1712-N1712-K1712-R1712,-3))</f>
        <v/>
      </c>
      <c r="Y1712" s="18">
        <f>IF(W1712&lt;=0,0,ROUNDDOWN((W1712*LOOKUP(W1712,{0,1950001,3300001,6950001,9000001,18000001,40000001},{0.05,0.1,0.2,0.23,0.33,0.4,0.45})-LOOKUP(W1712,{0,1950001,3300001,6950001,9000001,18000001,40000001},{0,97500,427500,636000,1536000,2796000,4796000}))*1.021,-2))</f>
        <v/>
      </c>
      <c r="Z1712" s="18">
        <f>IF(X1712&lt;=0,0,ROUNDDOWN((X1712*LOOKUP(X1712,{0,1950001,3300001,6950001,9000001,18000001,40000001},{0.05,0.1,0.2,0.23,0.33,0.4,0.45})-LOOKUP(X1712,{0,1950001,3300001,6950001,9000001,18000001,40000001},{0,97500,427500,636000,1536000,2796000,4796000}))*1.021,-2))</f>
        <v/>
      </c>
      <c r="AA1712" s="18">
        <f>MAX(0,ROUNDDOWN(M1712-J1712-430000-L1712-0,-3))</f>
        <v/>
      </c>
      <c r="AB1712" s="18">
        <f>MAX(0,ROUNDDOWN(M1712-J1712-430000-L1712-V1712,-3))</f>
        <v/>
      </c>
      <c r="AC1712" s="18">
        <f>IF(M1712&lt;=450000,0,MAX(0,ROUNDDOWN(AA1712*0.06-MIN(50000,AA1712)*0.03,-2))+MAX(0,ROUNDDOWN(AA1712*0.04-MIN(50000,AA1712)*0.02,-2)))</f>
        <v/>
      </c>
      <c r="AD1712" s="18">
        <f>IF(M1712&lt;=450000,0,MAX(0,ROUNDDOWN(AB1712*0.06-MIN(50000,AB1712)*0.03,-2))+MAX(0,ROUNDDOWN(AB1712*0.04-MIN(50000,AB1712)*0.02,-2)))</f>
        <v/>
      </c>
      <c r="AE1712" s="18">
        <f>Y1712-Z1712</f>
        <v/>
      </c>
      <c r="AF1712" s="18">
        <f>AC1712-AD1712</f>
        <v/>
      </c>
      <c r="AG1712" s="18">
        <f>AE1712+AF1712</f>
        <v/>
      </c>
      <c r="AH1712" s="20">
        <f>IF(W1712&lt;=0,0,LOOKUP(W1712,{0,1950001,3300001,6950001,9000001,18000001,40000001},{0.05,0.1,0.2,0.23,0.33,0.4,0.45}))</f>
        <v/>
      </c>
    </row>
    <row r="1713">
      <c r="A1713" t="inlineStr">
        <is>
          <t>1万円刻み 3区分8万円ずつ</t>
        </is>
      </c>
      <c r="B1713" s="18">
        <f>'4_1万円刻み'!$A$545</f>
        <v/>
      </c>
      <c r="C1713" s="19" t="n">
        <v>2026</v>
      </c>
      <c r="D1713" t="inlineStr">
        <is>
          <t>いいえ</t>
        </is>
      </c>
      <c r="E1713" s="18" t="n">
        <v>80000</v>
      </c>
      <c r="F1713" s="18" t="n">
        <v>0</v>
      </c>
      <c r="G1713" s="18" t="n">
        <v>80000</v>
      </c>
      <c r="H1713" s="18" t="n">
        <v>80000</v>
      </c>
      <c r="I1713" s="18" t="n">
        <v>0</v>
      </c>
      <c r="J1713" s="18">
        <f>ROUND(MIN(B1713/12,650000)*12*0.0915+MIN(B1713/12,1390000)*12*(0.0504+0)+B1713*0.005,0)</f>
        <v/>
      </c>
      <c r="K1713" s="18" t="n">
        <v>0</v>
      </c>
      <c r="L1713" s="18" t="n">
        <v>0</v>
      </c>
      <c r="M1713" s="18">
        <f>ROUND(IF(C1713&gt;=2026,IF(B1713&lt;741000,0,IF(B1713&lt;2191000,B1713-740000,IF(B1713&lt;2193000,1451000,IF(B1713&lt;2196000,1453000,IF(B1713&lt;2200000,1456000,IF(B1713&lt;3600000,ROUNDDOWN(B1713/4,-3)*2.8-80000,IF(B1713&lt;6600000,ROUNDDOWN(B1713/4,-3)*3.2-440000,IF(B1713&lt;8500000,ROUNDDOWN(B1713*0.9,0)-1100000,B1713-1950000)))))))),IF(B1713&lt;651000,0,IF(B1713&lt;1900000,B1713-650000,IF(B1713&lt;3600000,ROUNDDOWN(B1713/4,-3)*2.8-80000,IF(B1713&lt;6600000,ROUNDDOWN(B1713/4,-3)*3.2-440000,IF(B1713&lt;8500000,ROUNDDOWN(B1713*0.9,0)-1100000,B1713-1950000)))))),0)</f>
        <v/>
      </c>
      <c r="N1713" s="18">
        <f>IF(M1713&gt;23500000,NA(),IF(C1713&gt;=2026,IF(M1713&lt;=4890000,1040000,IF(M1713&lt;=6550000,670000,620000)),IF(M1713&lt;=1320000,950000,IF(M1713&lt;=3360000,880000,IF(M1713&lt;=4890000,680000,IF(M1713&lt;=6550000,630000,580000))))))</f>
        <v/>
      </c>
      <c r="O1713" s="18">
        <f>IF(F1713&lt;=0,IF(AND(D1713="はい",C1713&gt;=2026,C1713&lt;=2027),IF(E1713&lt;=0,0,IF(E1713&lt;=30000,E1713,IF(E1713&lt;=60000,ROUNDUP(E1713/2,0)+15000,IF(E1713&lt;=120000,ROUNDUP(E1713/4,0)+30000,60000)))),IF(E1713&lt;=0,0,IF(E1713&lt;=20000,E1713,IF(E1713&lt;=40000,ROUNDUP(E1713/2,0)+10000,IF(E1713&lt;=80000,ROUNDUP(E1713/4,0)+20000,40000))))),IF(E1713&lt;=0,IF(F1713&lt;=0,0,IF(F1713&lt;=25000,F1713,IF(F1713&lt;=50000,ROUNDUP(F1713/2,0)+12500,IF(F1713&lt;=100000,ROUNDUP(F1713/4,0)+25000,50000)))),MAX(IF(F1713&lt;=0,0,IF(F1713&lt;=25000,F1713,IF(F1713&lt;=50000,ROUNDUP(F1713/2,0)+12500,IF(F1713&lt;=100000,ROUNDUP(F1713/4,0)+25000,50000)))),MIN(IF(AND(D1713="はい",C1713&gt;=2026,C1713&lt;=2027),IF(E1713&lt;=0,0,IF(E1713&lt;=30000,E1713,IF(E1713&lt;=60000,ROUNDUP(E1713/2,0)+15000,IF(E1713&lt;=120000,ROUNDUP(E1713/4,0)+30000,60000)))),IF(E1713&lt;=0,0,IF(E1713&lt;=20000,E1713,IF(E1713&lt;=40000,ROUNDUP(E1713/2,0)+10000,IF(E1713&lt;=80000,ROUNDUP(E1713/4,0)+20000,40000)))))+IF(F1713&lt;=0,0,IF(F1713&lt;=25000,F1713,IF(F1713&lt;=50000,ROUNDUP(F1713/2,0)+12500,IF(F1713&lt;=100000,ROUNDUP(F1713/4,0)+25000,50000)))),IF(AND(D1713="はい",C1713&gt;=2026,C1713&lt;=2027),60000,40000)))))</f>
        <v/>
      </c>
      <c r="P1713" s="18">
        <f>IF(G1713&lt;=0,0,IF(G1713&lt;=20000,G1713,IF(G1713&lt;=40000,ROUNDUP(G1713/2,0)+10000,IF(G1713&lt;=80000,ROUNDUP(G1713/4,0)+20000,40000))))</f>
        <v/>
      </c>
      <c r="Q1713" s="18">
        <f>IF(I1713&lt;=0,IF(H1713&lt;=0,0,IF(H1713&lt;=20000,H1713,IF(H1713&lt;=40000,ROUNDUP(H1713/2,0)+10000,IF(H1713&lt;=80000,ROUNDUP(H1713/4,0)+20000,40000)))),IF(H1713&lt;=0,IF(I1713&lt;=0,0,IF(I1713&lt;=25000,I1713,IF(I1713&lt;=50000,ROUNDUP(I1713/2,0)+12500,IF(I1713&lt;=100000,ROUNDUP(I1713/4,0)+25000,50000)))),MAX(IF(I1713&lt;=0,0,IF(I1713&lt;=25000,I1713,IF(I1713&lt;=50000,ROUNDUP(I1713/2,0)+12500,IF(I1713&lt;=100000,ROUNDUP(I1713/4,0)+25000,50000)))),MIN(IF(H1713&lt;=0,0,IF(H1713&lt;=20000,H1713,IF(H1713&lt;=40000,ROUNDUP(H1713/2,0)+10000,IF(H1713&lt;=80000,ROUNDUP(H1713/4,0)+20000,40000))))+IF(I1713&lt;=0,0,IF(I1713&lt;=25000,I1713,IF(I1713&lt;=50000,ROUNDUP(I1713/2,0)+12500,IF(I1713&lt;=100000,ROUNDUP(I1713/4,0)+25000,50000)))),40000))))</f>
        <v/>
      </c>
      <c r="R1713" s="18">
        <f>MIN(120000,O1713+P1713+Q1713)</f>
        <v/>
      </c>
      <c r="S1713" s="18">
        <f>IF(F1713&lt;=0,IF(E1713&lt;=0,0,IF(E1713&lt;=12000,E1713,IF(E1713&lt;=32000,ROUNDUP(E1713/2,0)+6000,IF(E1713&lt;=56000,ROUNDUP(E1713/4,0)+14000,28000)))),IF(E1713&lt;=0,IF(F1713&lt;=0,0,IF(F1713&lt;=15000,F1713,IF(F1713&lt;=40000,ROUNDUP(F1713/2,0)+7500,IF(F1713&lt;=70000,ROUNDUP(F1713/4,0)+17500,35000)))),MAX(IF(F1713&lt;=0,0,IF(F1713&lt;=15000,F1713,IF(F1713&lt;=40000,ROUNDUP(F1713/2,0)+7500,IF(F1713&lt;=70000,ROUNDUP(F1713/4,0)+17500,35000)))),MIN(IF(E1713&lt;=0,0,IF(E1713&lt;=12000,E1713,IF(E1713&lt;=32000,ROUNDUP(E1713/2,0)+6000,IF(E1713&lt;=56000,ROUNDUP(E1713/4,0)+14000,28000))))+IF(F1713&lt;=0,0,IF(F1713&lt;=15000,F1713,IF(F1713&lt;=40000,ROUNDUP(F1713/2,0)+7500,IF(F1713&lt;=70000,ROUNDUP(F1713/4,0)+17500,35000)))),28000))))</f>
        <v/>
      </c>
      <c r="T1713" s="18">
        <f>IF(G1713&lt;=0,0,IF(G1713&lt;=12000,G1713,IF(G1713&lt;=32000,ROUNDUP(G1713/2,0)+6000,IF(G1713&lt;=56000,ROUNDUP(G1713/4,0)+14000,28000))))</f>
        <v/>
      </c>
      <c r="U1713" s="18">
        <f>IF(I1713&lt;=0,IF(H1713&lt;=0,0,IF(H1713&lt;=12000,H1713,IF(H1713&lt;=32000,ROUNDUP(H1713/2,0)+6000,IF(H1713&lt;=56000,ROUNDUP(H1713/4,0)+14000,28000)))),IF(H1713&lt;=0,IF(I1713&lt;=0,0,IF(I1713&lt;=15000,I1713,IF(I1713&lt;=40000,ROUNDUP(I1713/2,0)+7500,IF(I1713&lt;=70000,ROUNDUP(I1713/4,0)+17500,35000)))),MAX(IF(I1713&lt;=0,0,IF(I1713&lt;=15000,I1713,IF(I1713&lt;=40000,ROUNDUP(I1713/2,0)+7500,IF(I1713&lt;=70000,ROUNDUP(I1713/4,0)+17500,35000)))),MIN(IF(H1713&lt;=0,0,IF(H1713&lt;=12000,H1713,IF(H1713&lt;=32000,ROUNDUP(H1713/2,0)+6000,IF(H1713&lt;=56000,ROUNDUP(H1713/4,0)+14000,28000))))+IF(I1713&lt;=0,0,IF(I1713&lt;=15000,I1713,IF(I1713&lt;=40000,ROUNDUP(I1713/2,0)+7500,IF(I1713&lt;=70000,ROUNDUP(I1713/4,0)+17500,35000)))),28000))))</f>
        <v/>
      </c>
      <c r="V1713" s="18">
        <f>MIN(70000,S1713+T1713+U1713)</f>
        <v/>
      </c>
      <c r="W1713" s="18">
        <f>MAX(0,ROUNDDOWN(M1713-J1713-N1713-K1713-0,-3))</f>
        <v/>
      </c>
      <c r="X1713" s="18">
        <f>MAX(0,ROUNDDOWN(M1713-J1713-N1713-K1713-R1713,-3))</f>
        <v/>
      </c>
      <c r="Y1713" s="18">
        <f>IF(W1713&lt;=0,0,ROUNDDOWN((W1713*LOOKUP(W1713,{0,1950001,3300001,6950001,9000001,18000001,40000001},{0.05,0.1,0.2,0.23,0.33,0.4,0.45})-LOOKUP(W1713,{0,1950001,3300001,6950001,9000001,18000001,40000001},{0,97500,427500,636000,1536000,2796000,4796000}))*1.021,-2))</f>
        <v/>
      </c>
      <c r="Z1713" s="18">
        <f>IF(X1713&lt;=0,0,ROUNDDOWN((X1713*LOOKUP(X1713,{0,1950001,3300001,6950001,9000001,18000001,40000001},{0.05,0.1,0.2,0.23,0.33,0.4,0.45})-LOOKUP(X1713,{0,1950001,3300001,6950001,9000001,18000001,40000001},{0,97500,427500,636000,1536000,2796000,4796000}))*1.021,-2))</f>
        <v/>
      </c>
      <c r="AA1713" s="18">
        <f>MAX(0,ROUNDDOWN(M1713-J1713-430000-L1713-0,-3))</f>
        <v/>
      </c>
      <c r="AB1713" s="18">
        <f>MAX(0,ROUNDDOWN(M1713-J1713-430000-L1713-V1713,-3))</f>
        <v/>
      </c>
      <c r="AC1713" s="18">
        <f>IF(M1713&lt;=450000,0,MAX(0,ROUNDDOWN(AA1713*0.06-MIN(50000,AA1713)*0.03,-2))+MAX(0,ROUNDDOWN(AA1713*0.04-MIN(50000,AA1713)*0.02,-2)))</f>
        <v/>
      </c>
      <c r="AD1713" s="18">
        <f>IF(M1713&lt;=450000,0,MAX(0,ROUNDDOWN(AB1713*0.06-MIN(50000,AB1713)*0.03,-2))+MAX(0,ROUNDDOWN(AB1713*0.04-MIN(50000,AB1713)*0.02,-2)))</f>
        <v/>
      </c>
      <c r="AE1713" s="18">
        <f>Y1713-Z1713</f>
        <v/>
      </c>
      <c r="AF1713" s="18">
        <f>AC1713-AD1713</f>
        <v/>
      </c>
      <c r="AG1713" s="18">
        <f>AE1713+AF1713</f>
        <v/>
      </c>
      <c r="AH1713" s="20">
        <f>IF(W1713&lt;=0,0,LOOKUP(W1713,{0,1950001,3300001,6950001,9000001,18000001,40000001},{0.05,0.1,0.2,0.23,0.33,0.4,0.45}))</f>
        <v/>
      </c>
    </row>
    <row r="1714">
      <c r="A1714" t="inlineStr">
        <is>
          <t>1万円刻み 一般8万円</t>
        </is>
      </c>
      <c r="B1714" s="18">
        <f>'4_1万円刻み'!$A$545</f>
        <v/>
      </c>
      <c r="C1714" s="19" t="n">
        <v>2026</v>
      </c>
      <c r="D1714" t="inlineStr">
        <is>
          <t>いいえ</t>
        </is>
      </c>
      <c r="E1714" s="18" t="n">
        <v>80000</v>
      </c>
      <c r="F1714" s="18" t="n">
        <v>0</v>
      </c>
      <c r="G1714" s="18" t="n">
        <v>0</v>
      </c>
      <c r="H1714" s="18" t="n">
        <v>0</v>
      </c>
      <c r="I1714" s="18" t="n">
        <v>0</v>
      </c>
      <c r="J1714" s="18">
        <f>ROUND(MIN(B1714/12,650000)*12*0.0915+MIN(B1714/12,1390000)*12*(0.0504+0)+B1714*0.005,0)</f>
        <v/>
      </c>
      <c r="K1714" s="18" t="n">
        <v>0</v>
      </c>
      <c r="L1714" s="18" t="n">
        <v>0</v>
      </c>
      <c r="M1714" s="18">
        <f>ROUND(IF(C1714&gt;=2026,IF(B1714&lt;741000,0,IF(B1714&lt;2191000,B1714-740000,IF(B1714&lt;2193000,1451000,IF(B1714&lt;2196000,1453000,IF(B1714&lt;2200000,1456000,IF(B1714&lt;3600000,ROUNDDOWN(B1714/4,-3)*2.8-80000,IF(B1714&lt;6600000,ROUNDDOWN(B1714/4,-3)*3.2-440000,IF(B1714&lt;8500000,ROUNDDOWN(B1714*0.9,0)-1100000,B1714-1950000)))))))),IF(B1714&lt;651000,0,IF(B1714&lt;1900000,B1714-650000,IF(B1714&lt;3600000,ROUNDDOWN(B1714/4,-3)*2.8-80000,IF(B1714&lt;6600000,ROUNDDOWN(B1714/4,-3)*3.2-440000,IF(B1714&lt;8500000,ROUNDDOWN(B1714*0.9,0)-1100000,B1714-1950000)))))),0)</f>
        <v/>
      </c>
      <c r="N1714" s="18">
        <f>IF(M1714&gt;23500000,NA(),IF(C1714&gt;=2026,IF(M1714&lt;=4890000,1040000,IF(M1714&lt;=6550000,670000,620000)),IF(M1714&lt;=1320000,950000,IF(M1714&lt;=3360000,880000,IF(M1714&lt;=4890000,680000,IF(M1714&lt;=6550000,630000,580000))))))</f>
        <v/>
      </c>
      <c r="O1714" s="18">
        <f>IF(F1714&lt;=0,IF(AND(D1714="はい",C1714&gt;=2026,C1714&lt;=2027),IF(E1714&lt;=0,0,IF(E1714&lt;=30000,E1714,IF(E1714&lt;=60000,ROUNDUP(E1714/2,0)+15000,IF(E1714&lt;=120000,ROUNDUP(E1714/4,0)+30000,60000)))),IF(E1714&lt;=0,0,IF(E1714&lt;=20000,E1714,IF(E1714&lt;=40000,ROUNDUP(E1714/2,0)+10000,IF(E1714&lt;=80000,ROUNDUP(E1714/4,0)+20000,40000))))),IF(E1714&lt;=0,IF(F1714&lt;=0,0,IF(F1714&lt;=25000,F1714,IF(F1714&lt;=50000,ROUNDUP(F1714/2,0)+12500,IF(F1714&lt;=100000,ROUNDUP(F1714/4,0)+25000,50000)))),MAX(IF(F1714&lt;=0,0,IF(F1714&lt;=25000,F1714,IF(F1714&lt;=50000,ROUNDUP(F1714/2,0)+12500,IF(F1714&lt;=100000,ROUNDUP(F1714/4,0)+25000,50000)))),MIN(IF(AND(D1714="はい",C1714&gt;=2026,C1714&lt;=2027),IF(E1714&lt;=0,0,IF(E1714&lt;=30000,E1714,IF(E1714&lt;=60000,ROUNDUP(E1714/2,0)+15000,IF(E1714&lt;=120000,ROUNDUP(E1714/4,0)+30000,60000)))),IF(E1714&lt;=0,0,IF(E1714&lt;=20000,E1714,IF(E1714&lt;=40000,ROUNDUP(E1714/2,0)+10000,IF(E1714&lt;=80000,ROUNDUP(E1714/4,0)+20000,40000)))))+IF(F1714&lt;=0,0,IF(F1714&lt;=25000,F1714,IF(F1714&lt;=50000,ROUNDUP(F1714/2,0)+12500,IF(F1714&lt;=100000,ROUNDUP(F1714/4,0)+25000,50000)))),IF(AND(D1714="はい",C1714&gt;=2026,C1714&lt;=2027),60000,40000)))))</f>
        <v/>
      </c>
      <c r="P1714" s="18">
        <f>IF(G1714&lt;=0,0,IF(G1714&lt;=20000,G1714,IF(G1714&lt;=40000,ROUNDUP(G1714/2,0)+10000,IF(G1714&lt;=80000,ROUNDUP(G1714/4,0)+20000,40000))))</f>
        <v/>
      </c>
      <c r="Q1714" s="18">
        <f>IF(I1714&lt;=0,IF(H1714&lt;=0,0,IF(H1714&lt;=20000,H1714,IF(H1714&lt;=40000,ROUNDUP(H1714/2,0)+10000,IF(H1714&lt;=80000,ROUNDUP(H1714/4,0)+20000,40000)))),IF(H1714&lt;=0,IF(I1714&lt;=0,0,IF(I1714&lt;=25000,I1714,IF(I1714&lt;=50000,ROUNDUP(I1714/2,0)+12500,IF(I1714&lt;=100000,ROUNDUP(I1714/4,0)+25000,50000)))),MAX(IF(I1714&lt;=0,0,IF(I1714&lt;=25000,I1714,IF(I1714&lt;=50000,ROUNDUP(I1714/2,0)+12500,IF(I1714&lt;=100000,ROUNDUP(I1714/4,0)+25000,50000)))),MIN(IF(H1714&lt;=0,0,IF(H1714&lt;=20000,H1714,IF(H1714&lt;=40000,ROUNDUP(H1714/2,0)+10000,IF(H1714&lt;=80000,ROUNDUP(H1714/4,0)+20000,40000))))+IF(I1714&lt;=0,0,IF(I1714&lt;=25000,I1714,IF(I1714&lt;=50000,ROUNDUP(I1714/2,0)+12500,IF(I1714&lt;=100000,ROUNDUP(I1714/4,0)+25000,50000)))),40000))))</f>
        <v/>
      </c>
      <c r="R1714" s="18">
        <f>MIN(120000,O1714+P1714+Q1714)</f>
        <v/>
      </c>
      <c r="S1714" s="18">
        <f>IF(F1714&lt;=0,IF(E1714&lt;=0,0,IF(E1714&lt;=12000,E1714,IF(E1714&lt;=32000,ROUNDUP(E1714/2,0)+6000,IF(E1714&lt;=56000,ROUNDUP(E1714/4,0)+14000,28000)))),IF(E1714&lt;=0,IF(F1714&lt;=0,0,IF(F1714&lt;=15000,F1714,IF(F1714&lt;=40000,ROUNDUP(F1714/2,0)+7500,IF(F1714&lt;=70000,ROUNDUP(F1714/4,0)+17500,35000)))),MAX(IF(F1714&lt;=0,0,IF(F1714&lt;=15000,F1714,IF(F1714&lt;=40000,ROUNDUP(F1714/2,0)+7500,IF(F1714&lt;=70000,ROUNDUP(F1714/4,0)+17500,35000)))),MIN(IF(E1714&lt;=0,0,IF(E1714&lt;=12000,E1714,IF(E1714&lt;=32000,ROUNDUP(E1714/2,0)+6000,IF(E1714&lt;=56000,ROUNDUP(E1714/4,0)+14000,28000))))+IF(F1714&lt;=0,0,IF(F1714&lt;=15000,F1714,IF(F1714&lt;=40000,ROUNDUP(F1714/2,0)+7500,IF(F1714&lt;=70000,ROUNDUP(F1714/4,0)+17500,35000)))),28000))))</f>
        <v/>
      </c>
      <c r="T1714" s="18">
        <f>IF(G1714&lt;=0,0,IF(G1714&lt;=12000,G1714,IF(G1714&lt;=32000,ROUNDUP(G1714/2,0)+6000,IF(G1714&lt;=56000,ROUNDUP(G1714/4,0)+14000,28000))))</f>
        <v/>
      </c>
      <c r="U1714" s="18">
        <f>IF(I1714&lt;=0,IF(H1714&lt;=0,0,IF(H1714&lt;=12000,H1714,IF(H1714&lt;=32000,ROUNDUP(H1714/2,0)+6000,IF(H1714&lt;=56000,ROUNDUP(H1714/4,0)+14000,28000)))),IF(H1714&lt;=0,IF(I1714&lt;=0,0,IF(I1714&lt;=15000,I1714,IF(I1714&lt;=40000,ROUNDUP(I1714/2,0)+7500,IF(I1714&lt;=70000,ROUNDUP(I1714/4,0)+17500,35000)))),MAX(IF(I1714&lt;=0,0,IF(I1714&lt;=15000,I1714,IF(I1714&lt;=40000,ROUNDUP(I1714/2,0)+7500,IF(I1714&lt;=70000,ROUNDUP(I1714/4,0)+17500,35000)))),MIN(IF(H1714&lt;=0,0,IF(H1714&lt;=12000,H1714,IF(H1714&lt;=32000,ROUNDUP(H1714/2,0)+6000,IF(H1714&lt;=56000,ROUNDUP(H1714/4,0)+14000,28000))))+IF(I1714&lt;=0,0,IF(I1714&lt;=15000,I1714,IF(I1714&lt;=40000,ROUNDUP(I1714/2,0)+7500,IF(I1714&lt;=70000,ROUNDUP(I1714/4,0)+17500,35000)))),28000))))</f>
        <v/>
      </c>
      <c r="V1714" s="18">
        <f>MIN(70000,S1714+T1714+U1714)</f>
        <v/>
      </c>
      <c r="W1714" s="18">
        <f>MAX(0,ROUNDDOWN(M1714-J1714-N1714-K1714-0,-3))</f>
        <v/>
      </c>
      <c r="X1714" s="18">
        <f>MAX(0,ROUNDDOWN(M1714-J1714-N1714-K1714-R1714,-3))</f>
        <v/>
      </c>
      <c r="Y1714" s="18">
        <f>IF(W1714&lt;=0,0,ROUNDDOWN((W1714*LOOKUP(W1714,{0,1950001,3300001,6950001,9000001,18000001,40000001},{0.05,0.1,0.2,0.23,0.33,0.4,0.45})-LOOKUP(W1714,{0,1950001,3300001,6950001,9000001,18000001,40000001},{0,97500,427500,636000,1536000,2796000,4796000}))*1.021,-2))</f>
        <v/>
      </c>
      <c r="Z1714" s="18">
        <f>IF(X1714&lt;=0,0,ROUNDDOWN((X1714*LOOKUP(X1714,{0,1950001,3300001,6950001,9000001,18000001,40000001},{0.05,0.1,0.2,0.23,0.33,0.4,0.45})-LOOKUP(X1714,{0,1950001,3300001,6950001,9000001,18000001,40000001},{0,97500,427500,636000,1536000,2796000,4796000}))*1.021,-2))</f>
        <v/>
      </c>
      <c r="AA1714" s="18">
        <f>MAX(0,ROUNDDOWN(M1714-J1714-430000-L1714-0,-3))</f>
        <v/>
      </c>
      <c r="AB1714" s="18">
        <f>MAX(0,ROUNDDOWN(M1714-J1714-430000-L1714-V1714,-3))</f>
        <v/>
      </c>
      <c r="AC1714" s="18">
        <f>IF(M1714&lt;=450000,0,MAX(0,ROUNDDOWN(AA1714*0.06-MIN(50000,AA1714)*0.03,-2))+MAX(0,ROUNDDOWN(AA1714*0.04-MIN(50000,AA1714)*0.02,-2)))</f>
        <v/>
      </c>
      <c r="AD1714" s="18">
        <f>IF(M1714&lt;=450000,0,MAX(0,ROUNDDOWN(AB1714*0.06-MIN(50000,AB1714)*0.03,-2))+MAX(0,ROUNDDOWN(AB1714*0.04-MIN(50000,AB1714)*0.02,-2)))</f>
        <v/>
      </c>
      <c r="AE1714" s="18">
        <f>Y1714-Z1714</f>
        <v/>
      </c>
      <c r="AF1714" s="18">
        <f>AC1714-AD1714</f>
        <v/>
      </c>
      <c r="AG1714" s="18">
        <f>AE1714+AF1714</f>
        <v/>
      </c>
      <c r="AH1714" s="20">
        <f>IF(W1714&lt;=0,0,LOOKUP(W1714,{0,1950001,3300001,6950001,9000001,18000001,40000001},{0.05,0.1,0.2,0.23,0.33,0.4,0.45}))</f>
        <v/>
      </c>
    </row>
    <row r="1715">
      <c r="A1715" t="inlineStr">
        <is>
          <t>1万円刻み 特例あり一般12万円</t>
        </is>
      </c>
      <c r="B1715" s="18">
        <f>'4_1万円刻み'!$A$545</f>
        <v/>
      </c>
      <c r="C1715" s="19" t="n">
        <v>2026</v>
      </c>
      <c r="D1715" t="inlineStr">
        <is>
          <t>はい</t>
        </is>
      </c>
      <c r="E1715" s="18" t="n">
        <v>120000</v>
      </c>
      <c r="F1715" s="18" t="n">
        <v>0</v>
      </c>
      <c r="G1715" s="18" t="n">
        <v>0</v>
      </c>
      <c r="H1715" s="18" t="n">
        <v>0</v>
      </c>
      <c r="I1715" s="18" t="n">
        <v>0</v>
      </c>
      <c r="J1715" s="18">
        <f>ROUND(MIN(B1715/12,650000)*12*0.0915+MIN(B1715/12,1390000)*12*(0.0504+0)+B1715*0.005,0)</f>
        <v/>
      </c>
      <c r="K1715" s="18" t="n">
        <v>0</v>
      </c>
      <c r="L1715" s="18" t="n">
        <v>0</v>
      </c>
      <c r="M1715" s="18">
        <f>ROUND(IF(C1715&gt;=2026,IF(B1715&lt;741000,0,IF(B1715&lt;2191000,B1715-740000,IF(B1715&lt;2193000,1451000,IF(B1715&lt;2196000,1453000,IF(B1715&lt;2200000,1456000,IF(B1715&lt;3600000,ROUNDDOWN(B1715/4,-3)*2.8-80000,IF(B1715&lt;6600000,ROUNDDOWN(B1715/4,-3)*3.2-440000,IF(B1715&lt;8500000,ROUNDDOWN(B1715*0.9,0)-1100000,B1715-1950000)))))))),IF(B1715&lt;651000,0,IF(B1715&lt;1900000,B1715-650000,IF(B1715&lt;3600000,ROUNDDOWN(B1715/4,-3)*2.8-80000,IF(B1715&lt;6600000,ROUNDDOWN(B1715/4,-3)*3.2-440000,IF(B1715&lt;8500000,ROUNDDOWN(B1715*0.9,0)-1100000,B1715-1950000)))))),0)</f>
        <v/>
      </c>
      <c r="N1715" s="18">
        <f>IF(M1715&gt;23500000,NA(),IF(C1715&gt;=2026,IF(M1715&lt;=4890000,1040000,IF(M1715&lt;=6550000,670000,620000)),IF(M1715&lt;=1320000,950000,IF(M1715&lt;=3360000,880000,IF(M1715&lt;=4890000,680000,IF(M1715&lt;=6550000,630000,580000))))))</f>
        <v/>
      </c>
      <c r="O1715" s="18">
        <f>IF(F1715&lt;=0,IF(AND(D1715="はい",C1715&gt;=2026,C1715&lt;=2027),IF(E1715&lt;=0,0,IF(E1715&lt;=30000,E1715,IF(E1715&lt;=60000,ROUNDUP(E1715/2,0)+15000,IF(E1715&lt;=120000,ROUNDUP(E1715/4,0)+30000,60000)))),IF(E1715&lt;=0,0,IF(E1715&lt;=20000,E1715,IF(E1715&lt;=40000,ROUNDUP(E1715/2,0)+10000,IF(E1715&lt;=80000,ROUNDUP(E1715/4,0)+20000,40000))))),IF(E1715&lt;=0,IF(F1715&lt;=0,0,IF(F1715&lt;=25000,F1715,IF(F1715&lt;=50000,ROUNDUP(F1715/2,0)+12500,IF(F1715&lt;=100000,ROUNDUP(F1715/4,0)+25000,50000)))),MAX(IF(F1715&lt;=0,0,IF(F1715&lt;=25000,F1715,IF(F1715&lt;=50000,ROUNDUP(F1715/2,0)+12500,IF(F1715&lt;=100000,ROUNDUP(F1715/4,0)+25000,50000)))),MIN(IF(AND(D1715="はい",C1715&gt;=2026,C1715&lt;=2027),IF(E1715&lt;=0,0,IF(E1715&lt;=30000,E1715,IF(E1715&lt;=60000,ROUNDUP(E1715/2,0)+15000,IF(E1715&lt;=120000,ROUNDUP(E1715/4,0)+30000,60000)))),IF(E1715&lt;=0,0,IF(E1715&lt;=20000,E1715,IF(E1715&lt;=40000,ROUNDUP(E1715/2,0)+10000,IF(E1715&lt;=80000,ROUNDUP(E1715/4,0)+20000,40000)))))+IF(F1715&lt;=0,0,IF(F1715&lt;=25000,F1715,IF(F1715&lt;=50000,ROUNDUP(F1715/2,0)+12500,IF(F1715&lt;=100000,ROUNDUP(F1715/4,0)+25000,50000)))),IF(AND(D1715="はい",C1715&gt;=2026,C1715&lt;=2027),60000,40000)))))</f>
        <v/>
      </c>
      <c r="P1715" s="18">
        <f>IF(G1715&lt;=0,0,IF(G1715&lt;=20000,G1715,IF(G1715&lt;=40000,ROUNDUP(G1715/2,0)+10000,IF(G1715&lt;=80000,ROUNDUP(G1715/4,0)+20000,40000))))</f>
        <v/>
      </c>
      <c r="Q1715" s="18">
        <f>IF(I1715&lt;=0,IF(H1715&lt;=0,0,IF(H1715&lt;=20000,H1715,IF(H1715&lt;=40000,ROUNDUP(H1715/2,0)+10000,IF(H1715&lt;=80000,ROUNDUP(H1715/4,0)+20000,40000)))),IF(H1715&lt;=0,IF(I1715&lt;=0,0,IF(I1715&lt;=25000,I1715,IF(I1715&lt;=50000,ROUNDUP(I1715/2,0)+12500,IF(I1715&lt;=100000,ROUNDUP(I1715/4,0)+25000,50000)))),MAX(IF(I1715&lt;=0,0,IF(I1715&lt;=25000,I1715,IF(I1715&lt;=50000,ROUNDUP(I1715/2,0)+12500,IF(I1715&lt;=100000,ROUNDUP(I1715/4,0)+25000,50000)))),MIN(IF(H1715&lt;=0,0,IF(H1715&lt;=20000,H1715,IF(H1715&lt;=40000,ROUNDUP(H1715/2,0)+10000,IF(H1715&lt;=80000,ROUNDUP(H1715/4,0)+20000,40000))))+IF(I1715&lt;=0,0,IF(I1715&lt;=25000,I1715,IF(I1715&lt;=50000,ROUNDUP(I1715/2,0)+12500,IF(I1715&lt;=100000,ROUNDUP(I1715/4,0)+25000,50000)))),40000))))</f>
        <v/>
      </c>
      <c r="R1715" s="18">
        <f>MIN(120000,O1715+P1715+Q1715)</f>
        <v/>
      </c>
      <c r="S1715" s="18">
        <f>IF(F1715&lt;=0,IF(E1715&lt;=0,0,IF(E1715&lt;=12000,E1715,IF(E1715&lt;=32000,ROUNDUP(E1715/2,0)+6000,IF(E1715&lt;=56000,ROUNDUP(E1715/4,0)+14000,28000)))),IF(E1715&lt;=0,IF(F1715&lt;=0,0,IF(F1715&lt;=15000,F1715,IF(F1715&lt;=40000,ROUNDUP(F1715/2,0)+7500,IF(F1715&lt;=70000,ROUNDUP(F1715/4,0)+17500,35000)))),MAX(IF(F1715&lt;=0,0,IF(F1715&lt;=15000,F1715,IF(F1715&lt;=40000,ROUNDUP(F1715/2,0)+7500,IF(F1715&lt;=70000,ROUNDUP(F1715/4,0)+17500,35000)))),MIN(IF(E1715&lt;=0,0,IF(E1715&lt;=12000,E1715,IF(E1715&lt;=32000,ROUNDUP(E1715/2,0)+6000,IF(E1715&lt;=56000,ROUNDUP(E1715/4,0)+14000,28000))))+IF(F1715&lt;=0,0,IF(F1715&lt;=15000,F1715,IF(F1715&lt;=40000,ROUNDUP(F1715/2,0)+7500,IF(F1715&lt;=70000,ROUNDUP(F1715/4,0)+17500,35000)))),28000))))</f>
        <v/>
      </c>
      <c r="T1715" s="18">
        <f>IF(G1715&lt;=0,0,IF(G1715&lt;=12000,G1715,IF(G1715&lt;=32000,ROUNDUP(G1715/2,0)+6000,IF(G1715&lt;=56000,ROUNDUP(G1715/4,0)+14000,28000))))</f>
        <v/>
      </c>
      <c r="U1715" s="18">
        <f>IF(I1715&lt;=0,IF(H1715&lt;=0,0,IF(H1715&lt;=12000,H1715,IF(H1715&lt;=32000,ROUNDUP(H1715/2,0)+6000,IF(H1715&lt;=56000,ROUNDUP(H1715/4,0)+14000,28000)))),IF(H1715&lt;=0,IF(I1715&lt;=0,0,IF(I1715&lt;=15000,I1715,IF(I1715&lt;=40000,ROUNDUP(I1715/2,0)+7500,IF(I1715&lt;=70000,ROUNDUP(I1715/4,0)+17500,35000)))),MAX(IF(I1715&lt;=0,0,IF(I1715&lt;=15000,I1715,IF(I1715&lt;=40000,ROUNDUP(I1715/2,0)+7500,IF(I1715&lt;=70000,ROUNDUP(I1715/4,0)+17500,35000)))),MIN(IF(H1715&lt;=0,0,IF(H1715&lt;=12000,H1715,IF(H1715&lt;=32000,ROUNDUP(H1715/2,0)+6000,IF(H1715&lt;=56000,ROUNDUP(H1715/4,0)+14000,28000))))+IF(I1715&lt;=0,0,IF(I1715&lt;=15000,I1715,IF(I1715&lt;=40000,ROUNDUP(I1715/2,0)+7500,IF(I1715&lt;=70000,ROUNDUP(I1715/4,0)+17500,35000)))),28000))))</f>
        <v/>
      </c>
      <c r="V1715" s="18">
        <f>MIN(70000,S1715+T1715+U1715)</f>
        <v/>
      </c>
      <c r="W1715" s="18">
        <f>MAX(0,ROUNDDOWN(M1715-J1715-N1715-K1715-0,-3))</f>
        <v/>
      </c>
      <c r="X1715" s="18">
        <f>MAX(0,ROUNDDOWN(M1715-J1715-N1715-K1715-R1715,-3))</f>
        <v/>
      </c>
      <c r="Y1715" s="18">
        <f>IF(W1715&lt;=0,0,ROUNDDOWN((W1715*LOOKUP(W1715,{0,1950001,3300001,6950001,9000001,18000001,40000001},{0.05,0.1,0.2,0.23,0.33,0.4,0.45})-LOOKUP(W1715,{0,1950001,3300001,6950001,9000001,18000001,40000001},{0,97500,427500,636000,1536000,2796000,4796000}))*1.021,-2))</f>
        <v/>
      </c>
      <c r="Z1715" s="18">
        <f>IF(X1715&lt;=0,0,ROUNDDOWN((X1715*LOOKUP(X1715,{0,1950001,3300001,6950001,9000001,18000001,40000001},{0.05,0.1,0.2,0.23,0.33,0.4,0.45})-LOOKUP(X1715,{0,1950001,3300001,6950001,9000001,18000001,40000001},{0,97500,427500,636000,1536000,2796000,4796000}))*1.021,-2))</f>
        <v/>
      </c>
      <c r="AA1715" s="18">
        <f>MAX(0,ROUNDDOWN(M1715-J1715-430000-L1715-0,-3))</f>
        <v/>
      </c>
      <c r="AB1715" s="18">
        <f>MAX(0,ROUNDDOWN(M1715-J1715-430000-L1715-V1715,-3))</f>
        <v/>
      </c>
      <c r="AC1715" s="18">
        <f>IF(M1715&lt;=450000,0,MAX(0,ROUNDDOWN(AA1715*0.06-MIN(50000,AA1715)*0.03,-2))+MAX(0,ROUNDDOWN(AA1715*0.04-MIN(50000,AA1715)*0.02,-2)))</f>
        <v/>
      </c>
      <c r="AD1715" s="18">
        <f>IF(M1715&lt;=450000,0,MAX(0,ROUNDDOWN(AB1715*0.06-MIN(50000,AB1715)*0.03,-2))+MAX(0,ROUNDDOWN(AB1715*0.04-MIN(50000,AB1715)*0.02,-2)))</f>
        <v/>
      </c>
      <c r="AE1715" s="18">
        <f>Y1715-Z1715</f>
        <v/>
      </c>
      <c r="AF1715" s="18">
        <f>AC1715-AD1715</f>
        <v/>
      </c>
      <c r="AG1715" s="18">
        <f>AE1715+AF1715</f>
        <v/>
      </c>
      <c r="AH1715" s="20">
        <f>IF(W1715&lt;=0,0,LOOKUP(W1715,{0,1950001,3300001,6950001,9000001,18000001,40000001},{0.05,0.1,0.2,0.23,0.33,0.4,0.45}))</f>
        <v/>
      </c>
    </row>
    <row r="1716">
      <c r="A1716" t="inlineStr">
        <is>
          <t>1万円刻み 3区分8万円ずつ</t>
        </is>
      </c>
      <c r="B1716" s="18">
        <f>'4_1万円刻み'!$A$546</f>
        <v/>
      </c>
      <c r="C1716" s="19" t="n">
        <v>2026</v>
      </c>
      <c r="D1716" t="inlineStr">
        <is>
          <t>いいえ</t>
        </is>
      </c>
      <c r="E1716" s="18" t="n">
        <v>80000</v>
      </c>
      <c r="F1716" s="18" t="n">
        <v>0</v>
      </c>
      <c r="G1716" s="18" t="n">
        <v>80000</v>
      </c>
      <c r="H1716" s="18" t="n">
        <v>80000</v>
      </c>
      <c r="I1716" s="18" t="n">
        <v>0</v>
      </c>
      <c r="J1716" s="18">
        <f>ROUND(MIN(B1716/12,650000)*12*0.0915+MIN(B1716/12,1390000)*12*(0.0504+0)+B1716*0.005,0)</f>
        <v/>
      </c>
      <c r="K1716" s="18" t="n">
        <v>0</v>
      </c>
      <c r="L1716" s="18" t="n">
        <v>0</v>
      </c>
      <c r="M1716" s="18">
        <f>ROUND(IF(C1716&gt;=2026,IF(B1716&lt;741000,0,IF(B1716&lt;2191000,B1716-740000,IF(B1716&lt;2193000,1451000,IF(B1716&lt;2196000,1453000,IF(B1716&lt;2200000,1456000,IF(B1716&lt;3600000,ROUNDDOWN(B1716/4,-3)*2.8-80000,IF(B1716&lt;6600000,ROUNDDOWN(B1716/4,-3)*3.2-440000,IF(B1716&lt;8500000,ROUNDDOWN(B1716*0.9,0)-1100000,B1716-1950000)))))))),IF(B1716&lt;651000,0,IF(B1716&lt;1900000,B1716-650000,IF(B1716&lt;3600000,ROUNDDOWN(B1716/4,-3)*2.8-80000,IF(B1716&lt;6600000,ROUNDDOWN(B1716/4,-3)*3.2-440000,IF(B1716&lt;8500000,ROUNDDOWN(B1716*0.9,0)-1100000,B1716-1950000)))))),0)</f>
        <v/>
      </c>
      <c r="N1716" s="18">
        <f>IF(M1716&gt;23500000,NA(),IF(C1716&gt;=2026,IF(M1716&lt;=4890000,1040000,IF(M1716&lt;=6550000,670000,620000)),IF(M1716&lt;=1320000,950000,IF(M1716&lt;=3360000,880000,IF(M1716&lt;=4890000,680000,IF(M1716&lt;=6550000,630000,580000))))))</f>
        <v/>
      </c>
      <c r="O1716" s="18">
        <f>IF(F1716&lt;=0,IF(AND(D1716="はい",C1716&gt;=2026,C1716&lt;=2027),IF(E1716&lt;=0,0,IF(E1716&lt;=30000,E1716,IF(E1716&lt;=60000,ROUNDUP(E1716/2,0)+15000,IF(E1716&lt;=120000,ROUNDUP(E1716/4,0)+30000,60000)))),IF(E1716&lt;=0,0,IF(E1716&lt;=20000,E1716,IF(E1716&lt;=40000,ROUNDUP(E1716/2,0)+10000,IF(E1716&lt;=80000,ROUNDUP(E1716/4,0)+20000,40000))))),IF(E1716&lt;=0,IF(F1716&lt;=0,0,IF(F1716&lt;=25000,F1716,IF(F1716&lt;=50000,ROUNDUP(F1716/2,0)+12500,IF(F1716&lt;=100000,ROUNDUP(F1716/4,0)+25000,50000)))),MAX(IF(F1716&lt;=0,0,IF(F1716&lt;=25000,F1716,IF(F1716&lt;=50000,ROUNDUP(F1716/2,0)+12500,IF(F1716&lt;=100000,ROUNDUP(F1716/4,0)+25000,50000)))),MIN(IF(AND(D1716="はい",C1716&gt;=2026,C1716&lt;=2027),IF(E1716&lt;=0,0,IF(E1716&lt;=30000,E1716,IF(E1716&lt;=60000,ROUNDUP(E1716/2,0)+15000,IF(E1716&lt;=120000,ROUNDUP(E1716/4,0)+30000,60000)))),IF(E1716&lt;=0,0,IF(E1716&lt;=20000,E1716,IF(E1716&lt;=40000,ROUNDUP(E1716/2,0)+10000,IF(E1716&lt;=80000,ROUNDUP(E1716/4,0)+20000,40000)))))+IF(F1716&lt;=0,0,IF(F1716&lt;=25000,F1716,IF(F1716&lt;=50000,ROUNDUP(F1716/2,0)+12500,IF(F1716&lt;=100000,ROUNDUP(F1716/4,0)+25000,50000)))),IF(AND(D1716="はい",C1716&gt;=2026,C1716&lt;=2027),60000,40000)))))</f>
        <v/>
      </c>
      <c r="P1716" s="18">
        <f>IF(G1716&lt;=0,0,IF(G1716&lt;=20000,G1716,IF(G1716&lt;=40000,ROUNDUP(G1716/2,0)+10000,IF(G1716&lt;=80000,ROUNDUP(G1716/4,0)+20000,40000))))</f>
        <v/>
      </c>
      <c r="Q1716" s="18">
        <f>IF(I1716&lt;=0,IF(H1716&lt;=0,0,IF(H1716&lt;=20000,H1716,IF(H1716&lt;=40000,ROUNDUP(H1716/2,0)+10000,IF(H1716&lt;=80000,ROUNDUP(H1716/4,0)+20000,40000)))),IF(H1716&lt;=0,IF(I1716&lt;=0,0,IF(I1716&lt;=25000,I1716,IF(I1716&lt;=50000,ROUNDUP(I1716/2,0)+12500,IF(I1716&lt;=100000,ROUNDUP(I1716/4,0)+25000,50000)))),MAX(IF(I1716&lt;=0,0,IF(I1716&lt;=25000,I1716,IF(I1716&lt;=50000,ROUNDUP(I1716/2,0)+12500,IF(I1716&lt;=100000,ROUNDUP(I1716/4,0)+25000,50000)))),MIN(IF(H1716&lt;=0,0,IF(H1716&lt;=20000,H1716,IF(H1716&lt;=40000,ROUNDUP(H1716/2,0)+10000,IF(H1716&lt;=80000,ROUNDUP(H1716/4,0)+20000,40000))))+IF(I1716&lt;=0,0,IF(I1716&lt;=25000,I1716,IF(I1716&lt;=50000,ROUNDUP(I1716/2,0)+12500,IF(I1716&lt;=100000,ROUNDUP(I1716/4,0)+25000,50000)))),40000))))</f>
        <v/>
      </c>
      <c r="R1716" s="18">
        <f>MIN(120000,O1716+P1716+Q1716)</f>
        <v/>
      </c>
      <c r="S1716" s="18">
        <f>IF(F1716&lt;=0,IF(E1716&lt;=0,0,IF(E1716&lt;=12000,E1716,IF(E1716&lt;=32000,ROUNDUP(E1716/2,0)+6000,IF(E1716&lt;=56000,ROUNDUP(E1716/4,0)+14000,28000)))),IF(E1716&lt;=0,IF(F1716&lt;=0,0,IF(F1716&lt;=15000,F1716,IF(F1716&lt;=40000,ROUNDUP(F1716/2,0)+7500,IF(F1716&lt;=70000,ROUNDUP(F1716/4,0)+17500,35000)))),MAX(IF(F1716&lt;=0,0,IF(F1716&lt;=15000,F1716,IF(F1716&lt;=40000,ROUNDUP(F1716/2,0)+7500,IF(F1716&lt;=70000,ROUNDUP(F1716/4,0)+17500,35000)))),MIN(IF(E1716&lt;=0,0,IF(E1716&lt;=12000,E1716,IF(E1716&lt;=32000,ROUNDUP(E1716/2,0)+6000,IF(E1716&lt;=56000,ROUNDUP(E1716/4,0)+14000,28000))))+IF(F1716&lt;=0,0,IF(F1716&lt;=15000,F1716,IF(F1716&lt;=40000,ROUNDUP(F1716/2,0)+7500,IF(F1716&lt;=70000,ROUNDUP(F1716/4,0)+17500,35000)))),28000))))</f>
        <v/>
      </c>
      <c r="T1716" s="18">
        <f>IF(G1716&lt;=0,0,IF(G1716&lt;=12000,G1716,IF(G1716&lt;=32000,ROUNDUP(G1716/2,0)+6000,IF(G1716&lt;=56000,ROUNDUP(G1716/4,0)+14000,28000))))</f>
        <v/>
      </c>
      <c r="U1716" s="18">
        <f>IF(I1716&lt;=0,IF(H1716&lt;=0,0,IF(H1716&lt;=12000,H1716,IF(H1716&lt;=32000,ROUNDUP(H1716/2,0)+6000,IF(H1716&lt;=56000,ROUNDUP(H1716/4,0)+14000,28000)))),IF(H1716&lt;=0,IF(I1716&lt;=0,0,IF(I1716&lt;=15000,I1716,IF(I1716&lt;=40000,ROUNDUP(I1716/2,0)+7500,IF(I1716&lt;=70000,ROUNDUP(I1716/4,0)+17500,35000)))),MAX(IF(I1716&lt;=0,0,IF(I1716&lt;=15000,I1716,IF(I1716&lt;=40000,ROUNDUP(I1716/2,0)+7500,IF(I1716&lt;=70000,ROUNDUP(I1716/4,0)+17500,35000)))),MIN(IF(H1716&lt;=0,0,IF(H1716&lt;=12000,H1716,IF(H1716&lt;=32000,ROUNDUP(H1716/2,0)+6000,IF(H1716&lt;=56000,ROUNDUP(H1716/4,0)+14000,28000))))+IF(I1716&lt;=0,0,IF(I1716&lt;=15000,I1716,IF(I1716&lt;=40000,ROUNDUP(I1716/2,0)+7500,IF(I1716&lt;=70000,ROUNDUP(I1716/4,0)+17500,35000)))),28000))))</f>
        <v/>
      </c>
      <c r="V1716" s="18">
        <f>MIN(70000,S1716+T1716+U1716)</f>
        <v/>
      </c>
      <c r="W1716" s="18">
        <f>MAX(0,ROUNDDOWN(M1716-J1716-N1716-K1716-0,-3))</f>
        <v/>
      </c>
      <c r="X1716" s="18">
        <f>MAX(0,ROUNDDOWN(M1716-J1716-N1716-K1716-R1716,-3))</f>
        <v/>
      </c>
      <c r="Y1716" s="18">
        <f>IF(W1716&lt;=0,0,ROUNDDOWN((W1716*LOOKUP(W1716,{0,1950001,3300001,6950001,9000001,18000001,40000001},{0.05,0.1,0.2,0.23,0.33,0.4,0.45})-LOOKUP(W1716,{0,1950001,3300001,6950001,9000001,18000001,40000001},{0,97500,427500,636000,1536000,2796000,4796000}))*1.021,-2))</f>
        <v/>
      </c>
      <c r="Z1716" s="18">
        <f>IF(X1716&lt;=0,0,ROUNDDOWN((X1716*LOOKUP(X1716,{0,1950001,3300001,6950001,9000001,18000001,40000001},{0.05,0.1,0.2,0.23,0.33,0.4,0.45})-LOOKUP(X1716,{0,1950001,3300001,6950001,9000001,18000001,40000001},{0,97500,427500,636000,1536000,2796000,4796000}))*1.021,-2))</f>
        <v/>
      </c>
      <c r="AA1716" s="18">
        <f>MAX(0,ROUNDDOWN(M1716-J1716-430000-L1716-0,-3))</f>
        <v/>
      </c>
      <c r="AB1716" s="18">
        <f>MAX(0,ROUNDDOWN(M1716-J1716-430000-L1716-V1716,-3))</f>
        <v/>
      </c>
      <c r="AC1716" s="18">
        <f>IF(M1716&lt;=450000,0,MAX(0,ROUNDDOWN(AA1716*0.06-MIN(50000,AA1716)*0.03,-2))+MAX(0,ROUNDDOWN(AA1716*0.04-MIN(50000,AA1716)*0.02,-2)))</f>
        <v/>
      </c>
      <c r="AD1716" s="18">
        <f>IF(M1716&lt;=450000,0,MAX(0,ROUNDDOWN(AB1716*0.06-MIN(50000,AB1716)*0.03,-2))+MAX(0,ROUNDDOWN(AB1716*0.04-MIN(50000,AB1716)*0.02,-2)))</f>
        <v/>
      </c>
      <c r="AE1716" s="18">
        <f>Y1716-Z1716</f>
        <v/>
      </c>
      <c r="AF1716" s="18">
        <f>AC1716-AD1716</f>
        <v/>
      </c>
      <c r="AG1716" s="18">
        <f>AE1716+AF1716</f>
        <v/>
      </c>
      <c r="AH1716" s="20">
        <f>IF(W1716&lt;=0,0,LOOKUP(W1716,{0,1950001,3300001,6950001,9000001,18000001,40000001},{0.05,0.1,0.2,0.23,0.33,0.4,0.45}))</f>
        <v/>
      </c>
    </row>
    <row r="1717">
      <c r="A1717" t="inlineStr">
        <is>
          <t>1万円刻み 一般8万円</t>
        </is>
      </c>
      <c r="B1717" s="18">
        <f>'4_1万円刻み'!$A$546</f>
        <v/>
      </c>
      <c r="C1717" s="19" t="n">
        <v>2026</v>
      </c>
      <c r="D1717" t="inlineStr">
        <is>
          <t>いいえ</t>
        </is>
      </c>
      <c r="E1717" s="18" t="n">
        <v>80000</v>
      </c>
      <c r="F1717" s="18" t="n">
        <v>0</v>
      </c>
      <c r="G1717" s="18" t="n">
        <v>0</v>
      </c>
      <c r="H1717" s="18" t="n">
        <v>0</v>
      </c>
      <c r="I1717" s="18" t="n">
        <v>0</v>
      </c>
      <c r="J1717" s="18">
        <f>ROUND(MIN(B1717/12,650000)*12*0.0915+MIN(B1717/12,1390000)*12*(0.0504+0)+B1717*0.005,0)</f>
        <v/>
      </c>
      <c r="K1717" s="18" t="n">
        <v>0</v>
      </c>
      <c r="L1717" s="18" t="n">
        <v>0</v>
      </c>
      <c r="M1717" s="18">
        <f>ROUND(IF(C1717&gt;=2026,IF(B1717&lt;741000,0,IF(B1717&lt;2191000,B1717-740000,IF(B1717&lt;2193000,1451000,IF(B1717&lt;2196000,1453000,IF(B1717&lt;2200000,1456000,IF(B1717&lt;3600000,ROUNDDOWN(B1717/4,-3)*2.8-80000,IF(B1717&lt;6600000,ROUNDDOWN(B1717/4,-3)*3.2-440000,IF(B1717&lt;8500000,ROUNDDOWN(B1717*0.9,0)-1100000,B1717-1950000)))))))),IF(B1717&lt;651000,0,IF(B1717&lt;1900000,B1717-650000,IF(B1717&lt;3600000,ROUNDDOWN(B1717/4,-3)*2.8-80000,IF(B1717&lt;6600000,ROUNDDOWN(B1717/4,-3)*3.2-440000,IF(B1717&lt;8500000,ROUNDDOWN(B1717*0.9,0)-1100000,B1717-1950000)))))),0)</f>
        <v/>
      </c>
      <c r="N1717" s="18">
        <f>IF(M1717&gt;23500000,NA(),IF(C1717&gt;=2026,IF(M1717&lt;=4890000,1040000,IF(M1717&lt;=6550000,670000,620000)),IF(M1717&lt;=1320000,950000,IF(M1717&lt;=3360000,880000,IF(M1717&lt;=4890000,680000,IF(M1717&lt;=6550000,630000,580000))))))</f>
        <v/>
      </c>
      <c r="O1717" s="18">
        <f>IF(F1717&lt;=0,IF(AND(D1717="はい",C1717&gt;=2026,C1717&lt;=2027),IF(E1717&lt;=0,0,IF(E1717&lt;=30000,E1717,IF(E1717&lt;=60000,ROUNDUP(E1717/2,0)+15000,IF(E1717&lt;=120000,ROUNDUP(E1717/4,0)+30000,60000)))),IF(E1717&lt;=0,0,IF(E1717&lt;=20000,E1717,IF(E1717&lt;=40000,ROUNDUP(E1717/2,0)+10000,IF(E1717&lt;=80000,ROUNDUP(E1717/4,0)+20000,40000))))),IF(E1717&lt;=0,IF(F1717&lt;=0,0,IF(F1717&lt;=25000,F1717,IF(F1717&lt;=50000,ROUNDUP(F1717/2,0)+12500,IF(F1717&lt;=100000,ROUNDUP(F1717/4,0)+25000,50000)))),MAX(IF(F1717&lt;=0,0,IF(F1717&lt;=25000,F1717,IF(F1717&lt;=50000,ROUNDUP(F1717/2,0)+12500,IF(F1717&lt;=100000,ROUNDUP(F1717/4,0)+25000,50000)))),MIN(IF(AND(D1717="はい",C1717&gt;=2026,C1717&lt;=2027),IF(E1717&lt;=0,0,IF(E1717&lt;=30000,E1717,IF(E1717&lt;=60000,ROUNDUP(E1717/2,0)+15000,IF(E1717&lt;=120000,ROUNDUP(E1717/4,0)+30000,60000)))),IF(E1717&lt;=0,0,IF(E1717&lt;=20000,E1717,IF(E1717&lt;=40000,ROUNDUP(E1717/2,0)+10000,IF(E1717&lt;=80000,ROUNDUP(E1717/4,0)+20000,40000)))))+IF(F1717&lt;=0,0,IF(F1717&lt;=25000,F1717,IF(F1717&lt;=50000,ROUNDUP(F1717/2,0)+12500,IF(F1717&lt;=100000,ROUNDUP(F1717/4,0)+25000,50000)))),IF(AND(D1717="はい",C1717&gt;=2026,C1717&lt;=2027),60000,40000)))))</f>
        <v/>
      </c>
      <c r="P1717" s="18">
        <f>IF(G1717&lt;=0,0,IF(G1717&lt;=20000,G1717,IF(G1717&lt;=40000,ROUNDUP(G1717/2,0)+10000,IF(G1717&lt;=80000,ROUNDUP(G1717/4,0)+20000,40000))))</f>
        <v/>
      </c>
      <c r="Q1717" s="18">
        <f>IF(I1717&lt;=0,IF(H1717&lt;=0,0,IF(H1717&lt;=20000,H1717,IF(H1717&lt;=40000,ROUNDUP(H1717/2,0)+10000,IF(H1717&lt;=80000,ROUNDUP(H1717/4,0)+20000,40000)))),IF(H1717&lt;=0,IF(I1717&lt;=0,0,IF(I1717&lt;=25000,I1717,IF(I1717&lt;=50000,ROUNDUP(I1717/2,0)+12500,IF(I1717&lt;=100000,ROUNDUP(I1717/4,0)+25000,50000)))),MAX(IF(I1717&lt;=0,0,IF(I1717&lt;=25000,I1717,IF(I1717&lt;=50000,ROUNDUP(I1717/2,0)+12500,IF(I1717&lt;=100000,ROUNDUP(I1717/4,0)+25000,50000)))),MIN(IF(H1717&lt;=0,0,IF(H1717&lt;=20000,H1717,IF(H1717&lt;=40000,ROUNDUP(H1717/2,0)+10000,IF(H1717&lt;=80000,ROUNDUP(H1717/4,0)+20000,40000))))+IF(I1717&lt;=0,0,IF(I1717&lt;=25000,I1717,IF(I1717&lt;=50000,ROUNDUP(I1717/2,0)+12500,IF(I1717&lt;=100000,ROUNDUP(I1717/4,0)+25000,50000)))),40000))))</f>
        <v/>
      </c>
      <c r="R1717" s="18">
        <f>MIN(120000,O1717+P1717+Q1717)</f>
        <v/>
      </c>
      <c r="S1717" s="18">
        <f>IF(F1717&lt;=0,IF(E1717&lt;=0,0,IF(E1717&lt;=12000,E1717,IF(E1717&lt;=32000,ROUNDUP(E1717/2,0)+6000,IF(E1717&lt;=56000,ROUNDUP(E1717/4,0)+14000,28000)))),IF(E1717&lt;=0,IF(F1717&lt;=0,0,IF(F1717&lt;=15000,F1717,IF(F1717&lt;=40000,ROUNDUP(F1717/2,0)+7500,IF(F1717&lt;=70000,ROUNDUP(F1717/4,0)+17500,35000)))),MAX(IF(F1717&lt;=0,0,IF(F1717&lt;=15000,F1717,IF(F1717&lt;=40000,ROUNDUP(F1717/2,0)+7500,IF(F1717&lt;=70000,ROUNDUP(F1717/4,0)+17500,35000)))),MIN(IF(E1717&lt;=0,0,IF(E1717&lt;=12000,E1717,IF(E1717&lt;=32000,ROUNDUP(E1717/2,0)+6000,IF(E1717&lt;=56000,ROUNDUP(E1717/4,0)+14000,28000))))+IF(F1717&lt;=0,0,IF(F1717&lt;=15000,F1717,IF(F1717&lt;=40000,ROUNDUP(F1717/2,0)+7500,IF(F1717&lt;=70000,ROUNDUP(F1717/4,0)+17500,35000)))),28000))))</f>
        <v/>
      </c>
      <c r="T1717" s="18">
        <f>IF(G1717&lt;=0,0,IF(G1717&lt;=12000,G1717,IF(G1717&lt;=32000,ROUNDUP(G1717/2,0)+6000,IF(G1717&lt;=56000,ROUNDUP(G1717/4,0)+14000,28000))))</f>
        <v/>
      </c>
      <c r="U1717" s="18">
        <f>IF(I1717&lt;=0,IF(H1717&lt;=0,0,IF(H1717&lt;=12000,H1717,IF(H1717&lt;=32000,ROUNDUP(H1717/2,0)+6000,IF(H1717&lt;=56000,ROUNDUP(H1717/4,0)+14000,28000)))),IF(H1717&lt;=0,IF(I1717&lt;=0,0,IF(I1717&lt;=15000,I1717,IF(I1717&lt;=40000,ROUNDUP(I1717/2,0)+7500,IF(I1717&lt;=70000,ROUNDUP(I1717/4,0)+17500,35000)))),MAX(IF(I1717&lt;=0,0,IF(I1717&lt;=15000,I1717,IF(I1717&lt;=40000,ROUNDUP(I1717/2,0)+7500,IF(I1717&lt;=70000,ROUNDUP(I1717/4,0)+17500,35000)))),MIN(IF(H1717&lt;=0,0,IF(H1717&lt;=12000,H1717,IF(H1717&lt;=32000,ROUNDUP(H1717/2,0)+6000,IF(H1717&lt;=56000,ROUNDUP(H1717/4,0)+14000,28000))))+IF(I1717&lt;=0,0,IF(I1717&lt;=15000,I1717,IF(I1717&lt;=40000,ROUNDUP(I1717/2,0)+7500,IF(I1717&lt;=70000,ROUNDUP(I1717/4,0)+17500,35000)))),28000))))</f>
        <v/>
      </c>
      <c r="V1717" s="18">
        <f>MIN(70000,S1717+T1717+U1717)</f>
        <v/>
      </c>
      <c r="W1717" s="18">
        <f>MAX(0,ROUNDDOWN(M1717-J1717-N1717-K1717-0,-3))</f>
        <v/>
      </c>
      <c r="X1717" s="18">
        <f>MAX(0,ROUNDDOWN(M1717-J1717-N1717-K1717-R1717,-3))</f>
        <v/>
      </c>
      <c r="Y1717" s="18">
        <f>IF(W1717&lt;=0,0,ROUNDDOWN((W1717*LOOKUP(W1717,{0,1950001,3300001,6950001,9000001,18000001,40000001},{0.05,0.1,0.2,0.23,0.33,0.4,0.45})-LOOKUP(W1717,{0,1950001,3300001,6950001,9000001,18000001,40000001},{0,97500,427500,636000,1536000,2796000,4796000}))*1.021,-2))</f>
        <v/>
      </c>
      <c r="Z1717" s="18">
        <f>IF(X1717&lt;=0,0,ROUNDDOWN((X1717*LOOKUP(X1717,{0,1950001,3300001,6950001,9000001,18000001,40000001},{0.05,0.1,0.2,0.23,0.33,0.4,0.45})-LOOKUP(X1717,{0,1950001,3300001,6950001,9000001,18000001,40000001},{0,97500,427500,636000,1536000,2796000,4796000}))*1.021,-2))</f>
        <v/>
      </c>
      <c r="AA1717" s="18">
        <f>MAX(0,ROUNDDOWN(M1717-J1717-430000-L1717-0,-3))</f>
        <v/>
      </c>
      <c r="AB1717" s="18">
        <f>MAX(0,ROUNDDOWN(M1717-J1717-430000-L1717-V1717,-3))</f>
        <v/>
      </c>
      <c r="AC1717" s="18">
        <f>IF(M1717&lt;=450000,0,MAX(0,ROUNDDOWN(AA1717*0.06-MIN(50000,AA1717)*0.03,-2))+MAX(0,ROUNDDOWN(AA1717*0.04-MIN(50000,AA1717)*0.02,-2)))</f>
        <v/>
      </c>
      <c r="AD1717" s="18">
        <f>IF(M1717&lt;=450000,0,MAX(0,ROUNDDOWN(AB1717*0.06-MIN(50000,AB1717)*0.03,-2))+MAX(0,ROUNDDOWN(AB1717*0.04-MIN(50000,AB1717)*0.02,-2)))</f>
        <v/>
      </c>
      <c r="AE1717" s="18">
        <f>Y1717-Z1717</f>
        <v/>
      </c>
      <c r="AF1717" s="18">
        <f>AC1717-AD1717</f>
        <v/>
      </c>
      <c r="AG1717" s="18">
        <f>AE1717+AF1717</f>
        <v/>
      </c>
      <c r="AH1717" s="20">
        <f>IF(W1717&lt;=0,0,LOOKUP(W1717,{0,1950001,3300001,6950001,9000001,18000001,40000001},{0.05,0.1,0.2,0.23,0.33,0.4,0.45}))</f>
        <v/>
      </c>
    </row>
    <row r="1718">
      <c r="A1718" t="inlineStr">
        <is>
          <t>1万円刻み 特例あり一般12万円</t>
        </is>
      </c>
      <c r="B1718" s="18">
        <f>'4_1万円刻み'!$A$546</f>
        <v/>
      </c>
      <c r="C1718" s="19" t="n">
        <v>2026</v>
      </c>
      <c r="D1718" t="inlineStr">
        <is>
          <t>はい</t>
        </is>
      </c>
      <c r="E1718" s="18" t="n">
        <v>120000</v>
      </c>
      <c r="F1718" s="18" t="n">
        <v>0</v>
      </c>
      <c r="G1718" s="18" t="n">
        <v>0</v>
      </c>
      <c r="H1718" s="18" t="n">
        <v>0</v>
      </c>
      <c r="I1718" s="18" t="n">
        <v>0</v>
      </c>
      <c r="J1718" s="18">
        <f>ROUND(MIN(B1718/12,650000)*12*0.0915+MIN(B1718/12,1390000)*12*(0.0504+0)+B1718*0.005,0)</f>
        <v/>
      </c>
      <c r="K1718" s="18" t="n">
        <v>0</v>
      </c>
      <c r="L1718" s="18" t="n">
        <v>0</v>
      </c>
      <c r="M1718" s="18">
        <f>ROUND(IF(C1718&gt;=2026,IF(B1718&lt;741000,0,IF(B1718&lt;2191000,B1718-740000,IF(B1718&lt;2193000,1451000,IF(B1718&lt;2196000,1453000,IF(B1718&lt;2200000,1456000,IF(B1718&lt;3600000,ROUNDDOWN(B1718/4,-3)*2.8-80000,IF(B1718&lt;6600000,ROUNDDOWN(B1718/4,-3)*3.2-440000,IF(B1718&lt;8500000,ROUNDDOWN(B1718*0.9,0)-1100000,B1718-1950000)))))))),IF(B1718&lt;651000,0,IF(B1718&lt;1900000,B1718-650000,IF(B1718&lt;3600000,ROUNDDOWN(B1718/4,-3)*2.8-80000,IF(B1718&lt;6600000,ROUNDDOWN(B1718/4,-3)*3.2-440000,IF(B1718&lt;8500000,ROUNDDOWN(B1718*0.9,0)-1100000,B1718-1950000)))))),0)</f>
        <v/>
      </c>
      <c r="N1718" s="18">
        <f>IF(M1718&gt;23500000,NA(),IF(C1718&gt;=2026,IF(M1718&lt;=4890000,1040000,IF(M1718&lt;=6550000,670000,620000)),IF(M1718&lt;=1320000,950000,IF(M1718&lt;=3360000,880000,IF(M1718&lt;=4890000,680000,IF(M1718&lt;=6550000,630000,580000))))))</f>
        <v/>
      </c>
      <c r="O1718" s="18">
        <f>IF(F1718&lt;=0,IF(AND(D1718="はい",C1718&gt;=2026,C1718&lt;=2027),IF(E1718&lt;=0,0,IF(E1718&lt;=30000,E1718,IF(E1718&lt;=60000,ROUNDUP(E1718/2,0)+15000,IF(E1718&lt;=120000,ROUNDUP(E1718/4,0)+30000,60000)))),IF(E1718&lt;=0,0,IF(E1718&lt;=20000,E1718,IF(E1718&lt;=40000,ROUNDUP(E1718/2,0)+10000,IF(E1718&lt;=80000,ROUNDUP(E1718/4,0)+20000,40000))))),IF(E1718&lt;=0,IF(F1718&lt;=0,0,IF(F1718&lt;=25000,F1718,IF(F1718&lt;=50000,ROUNDUP(F1718/2,0)+12500,IF(F1718&lt;=100000,ROUNDUP(F1718/4,0)+25000,50000)))),MAX(IF(F1718&lt;=0,0,IF(F1718&lt;=25000,F1718,IF(F1718&lt;=50000,ROUNDUP(F1718/2,0)+12500,IF(F1718&lt;=100000,ROUNDUP(F1718/4,0)+25000,50000)))),MIN(IF(AND(D1718="はい",C1718&gt;=2026,C1718&lt;=2027),IF(E1718&lt;=0,0,IF(E1718&lt;=30000,E1718,IF(E1718&lt;=60000,ROUNDUP(E1718/2,0)+15000,IF(E1718&lt;=120000,ROUNDUP(E1718/4,0)+30000,60000)))),IF(E1718&lt;=0,0,IF(E1718&lt;=20000,E1718,IF(E1718&lt;=40000,ROUNDUP(E1718/2,0)+10000,IF(E1718&lt;=80000,ROUNDUP(E1718/4,0)+20000,40000)))))+IF(F1718&lt;=0,0,IF(F1718&lt;=25000,F1718,IF(F1718&lt;=50000,ROUNDUP(F1718/2,0)+12500,IF(F1718&lt;=100000,ROUNDUP(F1718/4,0)+25000,50000)))),IF(AND(D1718="はい",C1718&gt;=2026,C1718&lt;=2027),60000,40000)))))</f>
        <v/>
      </c>
      <c r="P1718" s="18">
        <f>IF(G1718&lt;=0,0,IF(G1718&lt;=20000,G1718,IF(G1718&lt;=40000,ROUNDUP(G1718/2,0)+10000,IF(G1718&lt;=80000,ROUNDUP(G1718/4,0)+20000,40000))))</f>
        <v/>
      </c>
      <c r="Q1718" s="18">
        <f>IF(I1718&lt;=0,IF(H1718&lt;=0,0,IF(H1718&lt;=20000,H1718,IF(H1718&lt;=40000,ROUNDUP(H1718/2,0)+10000,IF(H1718&lt;=80000,ROUNDUP(H1718/4,0)+20000,40000)))),IF(H1718&lt;=0,IF(I1718&lt;=0,0,IF(I1718&lt;=25000,I1718,IF(I1718&lt;=50000,ROUNDUP(I1718/2,0)+12500,IF(I1718&lt;=100000,ROUNDUP(I1718/4,0)+25000,50000)))),MAX(IF(I1718&lt;=0,0,IF(I1718&lt;=25000,I1718,IF(I1718&lt;=50000,ROUNDUP(I1718/2,0)+12500,IF(I1718&lt;=100000,ROUNDUP(I1718/4,0)+25000,50000)))),MIN(IF(H1718&lt;=0,0,IF(H1718&lt;=20000,H1718,IF(H1718&lt;=40000,ROUNDUP(H1718/2,0)+10000,IF(H1718&lt;=80000,ROUNDUP(H1718/4,0)+20000,40000))))+IF(I1718&lt;=0,0,IF(I1718&lt;=25000,I1718,IF(I1718&lt;=50000,ROUNDUP(I1718/2,0)+12500,IF(I1718&lt;=100000,ROUNDUP(I1718/4,0)+25000,50000)))),40000))))</f>
        <v/>
      </c>
      <c r="R1718" s="18">
        <f>MIN(120000,O1718+P1718+Q1718)</f>
        <v/>
      </c>
      <c r="S1718" s="18">
        <f>IF(F1718&lt;=0,IF(E1718&lt;=0,0,IF(E1718&lt;=12000,E1718,IF(E1718&lt;=32000,ROUNDUP(E1718/2,0)+6000,IF(E1718&lt;=56000,ROUNDUP(E1718/4,0)+14000,28000)))),IF(E1718&lt;=0,IF(F1718&lt;=0,0,IF(F1718&lt;=15000,F1718,IF(F1718&lt;=40000,ROUNDUP(F1718/2,0)+7500,IF(F1718&lt;=70000,ROUNDUP(F1718/4,0)+17500,35000)))),MAX(IF(F1718&lt;=0,0,IF(F1718&lt;=15000,F1718,IF(F1718&lt;=40000,ROUNDUP(F1718/2,0)+7500,IF(F1718&lt;=70000,ROUNDUP(F1718/4,0)+17500,35000)))),MIN(IF(E1718&lt;=0,0,IF(E1718&lt;=12000,E1718,IF(E1718&lt;=32000,ROUNDUP(E1718/2,0)+6000,IF(E1718&lt;=56000,ROUNDUP(E1718/4,0)+14000,28000))))+IF(F1718&lt;=0,0,IF(F1718&lt;=15000,F1718,IF(F1718&lt;=40000,ROUNDUP(F1718/2,0)+7500,IF(F1718&lt;=70000,ROUNDUP(F1718/4,0)+17500,35000)))),28000))))</f>
        <v/>
      </c>
      <c r="T1718" s="18">
        <f>IF(G1718&lt;=0,0,IF(G1718&lt;=12000,G1718,IF(G1718&lt;=32000,ROUNDUP(G1718/2,0)+6000,IF(G1718&lt;=56000,ROUNDUP(G1718/4,0)+14000,28000))))</f>
        <v/>
      </c>
      <c r="U1718" s="18">
        <f>IF(I1718&lt;=0,IF(H1718&lt;=0,0,IF(H1718&lt;=12000,H1718,IF(H1718&lt;=32000,ROUNDUP(H1718/2,0)+6000,IF(H1718&lt;=56000,ROUNDUP(H1718/4,0)+14000,28000)))),IF(H1718&lt;=0,IF(I1718&lt;=0,0,IF(I1718&lt;=15000,I1718,IF(I1718&lt;=40000,ROUNDUP(I1718/2,0)+7500,IF(I1718&lt;=70000,ROUNDUP(I1718/4,0)+17500,35000)))),MAX(IF(I1718&lt;=0,0,IF(I1718&lt;=15000,I1718,IF(I1718&lt;=40000,ROUNDUP(I1718/2,0)+7500,IF(I1718&lt;=70000,ROUNDUP(I1718/4,0)+17500,35000)))),MIN(IF(H1718&lt;=0,0,IF(H1718&lt;=12000,H1718,IF(H1718&lt;=32000,ROUNDUP(H1718/2,0)+6000,IF(H1718&lt;=56000,ROUNDUP(H1718/4,0)+14000,28000))))+IF(I1718&lt;=0,0,IF(I1718&lt;=15000,I1718,IF(I1718&lt;=40000,ROUNDUP(I1718/2,0)+7500,IF(I1718&lt;=70000,ROUNDUP(I1718/4,0)+17500,35000)))),28000))))</f>
        <v/>
      </c>
      <c r="V1718" s="18">
        <f>MIN(70000,S1718+T1718+U1718)</f>
        <v/>
      </c>
      <c r="W1718" s="18">
        <f>MAX(0,ROUNDDOWN(M1718-J1718-N1718-K1718-0,-3))</f>
        <v/>
      </c>
      <c r="X1718" s="18">
        <f>MAX(0,ROUNDDOWN(M1718-J1718-N1718-K1718-R1718,-3))</f>
        <v/>
      </c>
      <c r="Y1718" s="18">
        <f>IF(W1718&lt;=0,0,ROUNDDOWN((W1718*LOOKUP(W1718,{0,1950001,3300001,6950001,9000001,18000001,40000001},{0.05,0.1,0.2,0.23,0.33,0.4,0.45})-LOOKUP(W1718,{0,1950001,3300001,6950001,9000001,18000001,40000001},{0,97500,427500,636000,1536000,2796000,4796000}))*1.021,-2))</f>
        <v/>
      </c>
      <c r="Z1718" s="18">
        <f>IF(X1718&lt;=0,0,ROUNDDOWN((X1718*LOOKUP(X1718,{0,1950001,3300001,6950001,9000001,18000001,40000001},{0.05,0.1,0.2,0.23,0.33,0.4,0.45})-LOOKUP(X1718,{0,1950001,3300001,6950001,9000001,18000001,40000001},{0,97500,427500,636000,1536000,2796000,4796000}))*1.021,-2))</f>
        <v/>
      </c>
      <c r="AA1718" s="18">
        <f>MAX(0,ROUNDDOWN(M1718-J1718-430000-L1718-0,-3))</f>
        <v/>
      </c>
      <c r="AB1718" s="18">
        <f>MAX(0,ROUNDDOWN(M1718-J1718-430000-L1718-V1718,-3))</f>
        <v/>
      </c>
      <c r="AC1718" s="18">
        <f>IF(M1718&lt;=450000,0,MAX(0,ROUNDDOWN(AA1718*0.06-MIN(50000,AA1718)*0.03,-2))+MAX(0,ROUNDDOWN(AA1718*0.04-MIN(50000,AA1718)*0.02,-2)))</f>
        <v/>
      </c>
      <c r="AD1718" s="18">
        <f>IF(M1718&lt;=450000,0,MAX(0,ROUNDDOWN(AB1718*0.06-MIN(50000,AB1718)*0.03,-2))+MAX(0,ROUNDDOWN(AB1718*0.04-MIN(50000,AB1718)*0.02,-2)))</f>
        <v/>
      </c>
      <c r="AE1718" s="18">
        <f>Y1718-Z1718</f>
        <v/>
      </c>
      <c r="AF1718" s="18">
        <f>AC1718-AD1718</f>
        <v/>
      </c>
      <c r="AG1718" s="18">
        <f>AE1718+AF1718</f>
        <v/>
      </c>
      <c r="AH1718" s="20">
        <f>IF(W1718&lt;=0,0,LOOKUP(W1718,{0,1950001,3300001,6950001,9000001,18000001,40000001},{0.05,0.1,0.2,0.23,0.33,0.4,0.45}))</f>
        <v/>
      </c>
    </row>
    <row r="1719">
      <c r="A1719" t="inlineStr">
        <is>
          <t>1万円刻み 3区分8万円ずつ</t>
        </is>
      </c>
      <c r="B1719" s="18">
        <f>'4_1万円刻み'!$A$547</f>
        <v/>
      </c>
      <c r="C1719" s="19" t="n">
        <v>2026</v>
      </c>
      <c r="D1719" t="inlineStr">
        <is>
          <t>いいえ</t>
        </is>
      </c>
      <c r="E1719" s="18" t="n">
        <v>80000</v>
      </c>
      <c r="F1719" s="18" t="n">
        <v>0</v>
      </c>
      <c r="G1719" s="18" t="n">
        <v>80000</v>
      </c>
      <c r="H1719" s="18" t="n">
        <v>80000</v>
      </c>
      <c r="I1719" s="18" t="n">
        <v>0</v>
      </c>
      <c r="J1719" s="18">
        <f>ROUND(MIN(B1719/12,650000)*12*0.0915+MIN(B1719/12,1390000)*12*(0.0504+0)+B1719*0.005,0)</f>
        <v/>
      </c>
      <c r="K1719" s="18" t="n">
        <v>0</v>
      </c>
      <c r="L1719" s="18" t="n">
        <v>0</v>
      </c>
      <c r="M1719" s="18">
        <f>ROUND(IF(C1719&gt;=2026,IF(B1719&lt;741000,0,IF(B1719&lt;2191000,B1719-740000,IF(B1719&lt;2193000,1451000,IF(B1719&lt;2196000,1453000,IF(B1719&lt;2200000,1456000,IF(B1719&lt;3600000,ROUNDDOWN(B1719/4,-3)*2.8-80000,IF(B1719&lt;6600000,ROUNDDOWN(B1719/4,-3)*3.2-440000,IF(B1719&lt;8500000,ROUNDDOWN(B1719*0.9,0)-1100000,B1719-1950000)))))))),IF(B1719&lt;651000,0,IF(B1719&lt;1900000,B1719-650000,IF(B1719&lt;3600000,ROUNDDOWN(B1719/4,-3)*2.8-80000,IF(B1719&lt;6600000,ROUNDDOWN(B1719/4,-3)*3.2-440000,IF(B1719&lt;8500000,ROUNDDOWN(B1719*0.9,0)-1100000,B1719-1950000)))))),0)</f>
        <v/>
      </c>
      <c r="N1719" s="18">
        <f>IF(M1719&gt;23500000,NA(),IF(C1719&gt;=2026,IF(M1719&lt;=4890000,1040000,IF(M1719&lt;=6550000,670000,620000)),IF(M1719&lt;=1320000,950000,IF(M1719&lt;=3360000,880000,IF(M1719&lt;=4890000,680000,IF(M1719&lt;=6550000,630000,580000))))))</f>
        <v/>
      </c>
      <c r="O1719" s="18">
        <f>IF(F1719&lt;=0,IF(AND(D1719="はい",C1719&gt;=2026,C1719&lt;=2027),IF(E1719&lt;=0,0,IF(E1719&lt;=30000,E1719,IF(E1719&lt;=60000,ROUNDUP(E1719/2,0)+15000,IF(E1719&lt;=120000,ROUNDUP(E1719/4,0)+30000,60000)))),IF(E1719&lt;=0,0,IF(E1719&lt;=20000,E1719,IF(E1719&lt;=40000,ROUNDUP(E1719/2,0)+10000,IF(E1719&lt;=80000,ROUNDUP(E1719/4,0)+20000,40000))))),IF(E1719&lt;=0,IF(F1719&lt;=0,0,IF(F1719&lt;=25000,F1719,IF(F1719&lt;=50000,ROUNDUP(F1719/2,0)+12500,IF(F1719&lt;=100000,ROUNDUP(F1719/4,0)+25000,50000)))),MAX(IF(F1719&lt;=0,0,IF(F1719&lt;=25000,F1719,IF(F1719&lt;=50000,ROUNDUP(F1719/2,0)+12500,IF(F1719&lt;=100000,ROUNDUP(F1719/4,0)+25000,50000)))),MIN(IF(AND(D1719="はい",C1719&gt;=2026,C1719&lt;=2027),IF(E1719&lt;=0,0,IF(E1719&lt;=30000,E1719,IF(E1719&lt;=60000,ROUNDUP(E1719/2,0)+15000,IF(E1719&lt;=120000,ROUNDUP(E1719/4,0)+30000,60000)))),IF(E1719&lt;=0,0,IF(E1719&lt;=20000,E1719,IF(E1719&lt;=40000,ROUNDUP(E1719/2,0)+10000,IF(E1719&lt;=80000,ROUNDUP(E1719/4,0)+20000,40000)))))+IF(F1719&lt;=0,0,IF(F1719&lt;=25000,F1719,IF(F1719&lt;=50000,ROUNDUP(F1719/2,0)+12500,IF(F1719&lt;=100000,ROUNDUP(F1719/4,0)+25000,50000)))),IF(AND(D1719="はい",C1719&gt;=2026,C1719&lt;=2027),60000,40000)))))</f>
        <v/>
      </c>
      <c r="P1719" s="18">
        <f>IF(G1719&lt;=0,0,IF(G1719&lt;=20000,G1719,IF(G1719&lt;=40000,ROUNDUP(G1719/2,0)+10000,IF(G1719&lt;=80000,ROUNDUP(G1719/4,0)+20000,40000))))</f>
        <v/>
      </c>
      <c r="Q1719" s="18">
        <f>IF(I1719&lt;=0,IF(H1719&lt;=0,0,IF(H1719&lt;=20000,H1719,IF(H1719&lt;=40000,ROUNDUP(H1719/2,0)+10000,IF(H1719&lt;=80000,ROUNDUP(H1719/4,0)+20000,40000)))),IF(H1719&lt;=0,IF(I1719&lt;=0,0,IF(I1719&lt;=25000,I1719,IF(I1719&lt;=50000,ROUNDUP(I1719/2,0)+12500,IF(I1719&lt;=100000,ROUNDUP(I1719/4,0)+25000,50000)))),MAX(IF(I1719&lt;=0,0,IF(I1719&lt;=25000,I1719,IF(I1719&lt;=50000,ROUNDUP(I1719/2,0)+12500,IF(I1719&lt;=100000,ROUNDUP(I1719/4,0)+25000,50000)))),MIN(IF(H1719&lt;=0,0,IF(H1719&lt;=20000,H1719,IF(H1719&lt;=40000,ROUNDUP(H1719/2,0)+10000,IF(H1719&lt;=80000,ROUNDUP(H1719/4,0)+20000,40000))))+IF(I1719&lt;=0,0,IF(I1719&lt;=25000,I1719,IF(I1719&lt;=50000,ROUNDUP(I1719/2,0)+12500,IF(I1719&lt;=100000,ROUNDUP(I1719/4,0)+25000,50000)))),40000))))</f>
        <v/>
      </c>
      <c r="R1719" s="18">
        <f>MIN(120000,O1719+P1719+Q1719)</f>
        <v/>
      </c>
      <c r="S1719" s="18">
        <f>IF(F1719&lt;=0,IF(E1719&lt;=0,0,IF(E1719&lt;=12000,E1719,IF(E1719&lt;=32000,ROUNDUP(E1719/2,0)+6000,IF(E1719&lt;=56000,ROUNDUP(E1719/4,0)+14000,28000)))),IF(E1719&lt;=0,IF(F1719&lt;=0,0,IF(F1719&lt;=15000,F1719,IF(F1719&lt;=40000,ROUNDUP(F1719/2,0)+7500,IF(F1719&lt;=70000,ROUNDUP(F1719/4,0)+17500,35000)))),MAX(IF(F1719&lt;=0,0,IF(F1719&lt;=15000,F1719,IF(F1719&lt;=40000,ROUNDUP(F1719/2,0)+7500,IF(F1719&lt;=70000,ROUNDUP(F1719/4,0)+17500,35000)))),MIN(IF(E1719&lt;=0,0,IF(E1719&lt;=12000,E1719,IF(E1719&lt;=32000,ROUNDUP(E1719/2,0)+6000,IF(E1719&lt;=56000,ROUNDUP(E1719/4,0)+14000,28000))))+IF(F1719&lt;=0,0,IF(F1719&lt;=15000,F1719,IF(F1719&lt;=40000,ROUNDUP(F1719/2,0)+7500,IF(F1719&lt;=70000,ROUNDUP(F1719/4,0)+17500,35000)))),28000))))</f>
        <v/>
      </c>
      <c r="T1719" s="18">
        <f>IF(G1719&lt;=0,0,IF(G1719&lt;=12000,G1719,IF(G1719&lt;=32000,ROUNDUP(G1719/2,0)+6000,IF(G1719&lt;=56000,ROUNDUP(G1719/4,0)+14000,28000))))</f>
        <v/>
      </c>
      <c r="U1719" s="18">
        <f>IF(I1719&lt;=0,IF(H1719&lt;=0,0,IF(H1719&lt;=12000,H1719,IF(H1719&lt;=32000,ROUNDUP(H1719/2,0)+6000,IF(H1719&lt;=56000,ROUNDUP(H1719/4,0)+14000,28000)))),IF(H1719&lt;=0,IF(I1719&lt;=0,0,IF(I1719&lt;=15000,I1719,IF(I1719&lt;=40000,ROUNDUP(I1719/2,0)+7500,IF(I1719&lt;=70000,ROUNDUP(I1719/4,0)+17500,35000)))),MAX(IF(I1719&lt;=0,0,IF(I1719&lt;=15000,I1719,IF(I1719&lt;=40000,ROUNDUP(I1719/2,0)+7500,IF(I1719&lt;=70000,ROUNDUP(I1719/4,0)+17500,35000)))),MIN(IF(H1719&lt;=0,0,IF(H1719&lt;=12000,H1719,IF(H1719&lt;=32000,ROUNDUP(H1719/2,0)+6000,IF(H1719&lt;=56000,ROUNDUP(H1719/4,0)+14000,28000))))+IF(I1719&lt;=0,0,IF(I1719&lt;=15000,I1719,IF(I1719&lt;=40000,ROUNDUP(I1719/2,0)+7500,IF(I1719&lt;=70000,ROUNDUP(I1719/4,0)+17500,35000)))),28000))))</f>
        <v/>
      </c>
      <c r="V1719" s="18">
        <f>MIN(70000,S1719+T1719+U1719)</f>
        <v/>
      </c>
      <c r="W1719" s="18">
        <f>MAX(0,ROUNDDOWN(M1719-J1719-N1719-K1719-0,-3))</f>
        <v/>
      </c>
      <c r="X1719" s="18">
        <f>MAX(0,ROUNDDOWN(M1719-J1719-N1719-K1719-R1719,-3))</f>
        <v/>
      </c>
      <c r="Y1719" s="18">
        <f>IF(W1719&lt;=0,0,ROUNDDOWN((W1719*LOOKUP(W1719,{0,1950001,3300001,6950001,9000001,18000001,40000001},{0.05,0.1,0.2,0.23,0.33,0.4,0.45})-LOOKUP(W1719,{0,1950001,3300001,6950001,9000001,18000001,40000001},{0,97500,427500,636000,1536000,2796000,4796000}))*1.021,-2))</f>
        <v/>
      </c>
      <c r="Z1719" s="18">
        <f>IF(X1719&lt;=0,0,ROUNDDOWN((X1719*LOOKUP(X1719,{0,1950001,3300001,6950001,9000001,18000001,40000001},{0.05,0.1,0.2,0.23,0.33,0.4,0.45})-LOOKUP(X1719,{0,1950001,3300001,6950001,9000001,18000001,40000001},{0,97500,427500,636000,1536000,2796000,4796000}))*1.021,-2))</f>
        <v/>
      </c>
      <c r="AA1719" s="18">
        <f>MAX(0,ROUNDDOWN(M1719-J1719-430000-L1719-0,-3))</f>
        <v/>
      </c>
      <c r="AB1719" s="18">
        <f>MAX(0,ROUNDDOWN(M1719-J1719-430000-L1719-V1719,-3))</f>
        <v/>
      </c>
      <c r="AC1719" s="18">
        <f>IF(M1719&lt;=450000,0,MAX(0,ROUNDDOWN(AA1719*0.06-MIN(50000,AA1719)*0.03,-2))+MAX(0,ROUNDDOWN(AA1719*0.04-MIN(50000,AA1719)*0.02,-2)))</f>
        <v/>
      </c>
      <c r="AD1719" s="18">
        <f>IF(M1719&lt;=450000,0,MAX(0,ROUNDDOWN(AB1719*0.06-MIN(50000,AB1719)*0.03,-2))+MAX(0,ROUNDDOWN(AB1719*0.04-MIN(50000,AB1719)*0.02,-2)))</f>
        <v/>
      </c>
      <c r="AE1719" s="18">
        <f>Y1719-Z1719</f>
        <v/>
      </c>
      <c r="AF1719" s="18">
        <f>AC1719-AD1719</f>
        <v/>
      </c>
      <c r="AG1719" s="18">
        <f>AE1719+AF1719</f>
        <v/>
      </c>
      <c r="AH1719" s="20">
        <f>IF(W1719&lt;=0,0,LOOKUP(W1719,{0,1950001,3300001,6950001,9000001,18000001,40000001},{0.05,0.1,0.2,0.23,0.33,0.4,0.45}))</f>
        <v/>
      </c>
    </row>
    <row r="1720">
      <c r="A1720" t="inlineStr">
        <is>
          <t>1万円刻み 一般8万円</t>
        </is>
      </c>
      <c r="B1720" s="18">
        <f>'4_1万円刻み'!$A$547</f>
        <v/>
      </c>
      <c r="C1720" s="19" t="n">
        <v>2026</v>
      </c>
      <c r="D1720" t="inlineStr">
        <is>
          <t>いいえ</t>
        </is>
      </c>
      <c r="E1720" s="18" t="n">
        <v>80000</v>
      </c>
      <c r="F1720" s="18" t="n">
        <v>0</v>
      </c>
      <c r="G1720" s="18" t="n">
        <v>0</v>
      </c>
      <c r="H1720" s="18" t="n">
        <v>0</v>
      </c>
      <c r="I1720" s="18" t="n">
        <v>0</v>
      </c>
      <c r="J1720" s="18">
        <f>ROUND(MIN(B1720/12,650000)*12*0.0915+MIN(B1720/12,1390000)*12*(0.0504+0)+B1720*0.005,0)</f>
        <v/>
      </c>
      <c r="K1720" s="18" t="n">
        <v>0</v>
      </c>
      <c r="L1720" s="18" t="n">
        <v>0</v>
      </c>
      <c r="M1720" s="18">
        <f>ROUND(IF(C1720&gt;=2026,IF(B1720&lt;741000,0,IF(B1720&lt;2191000,B1720-740000,IF(B1720&lt;2193000,1451000,IF(B1720&lt;2196000,1453000,IF(B1720&lt;2200000,1456000,IF(B1720&lt;3600000,ROUNDDOWN(B1720/4,-3)*2.8-80000,IF(B1720&lt;6600000,ROUNDDOWN(B1720/4,-3)*3.2-440000,IF(B1720&lt;8500000,ROUNDDOWN(B1720*0.9,0)-1100000,B1720-1950000)))))))),IF(B1720&lt;651000,0,IF(B1720&lt;1900000,B1720-650000,IF(B1720&lt;3600000,ROUNDDOWN(B1720/4,-3)*2.8-80000,IF(B1720&lt;6600000,ROUNDDOWN(B1720/4,-3)*3.2-440000,IF(B1720&lt;8500000,ROUNDDOWN(B1720*0.9,0)-1100000,B1720-1950000)))))),0)</f>
        <v/>
      </c>
      <c r="N1720" s="18">
        <f>IF(M1720&gt;23500000,NA(),IF(C1720&gt;=2026,IF(M1720&lt;=4890000,1040000,IF(M1720&lt;=6550000,670000,620000)),IF(M1720&lt;=1320000,950000,IF(M1720&lt;=3360000,880000,IF(M1720&lt;=4890000,680000,IF(M1720&lt;=6550000,630000,580000))))))</f>
        <v/>
      </c>
      <c r="O1720" s="18">
        <f>IF(F1720&lt;=0,IF(AND(D1720="はい",C1720&gt;=2026,C1720&lt;=2027),IF(E1720&lt;=0,0,IF(E1720&lt;=30000,E1720,IF(E1720&lt;=60000,ROUNDUP(E1720/2,0)+15000,IF(E1720&lt;=120000,ROUNDUP(E1720/4,0)+30000,60000)))),IF(E1720&lt;=0,0,IF(E1720&lt;=20000,E1720,IF(E1720&lt;=40000,ROUNDUP(E1720/2,0)+10000,IF(E1720&lt;=80000,ROUNDUP(E1720/4,0)+20000,40000))))),IF(E1720&lt;=0,IF(F1720&lt;=0,0,IF(F1720&lt;=25000,F1720,IF(F1720&lt;=50000,ROUNDUP(F1720/2,0)+12500,IF(F1720&lt;=100000,ROUNDUP(F1720/4,0)+25000,50000)))),MAX(IF(F1720&lt;=0,0,IF(F1720&lt;=25000,F1720,IF(F1720&lt;=50000,ROUNDUP(F1720/2,0)+12500,IF(F1720&lt;=100000,ROUNDUP(F1720/4,0)+25000,50000)))),MIN(IF(AND(D1720="はい",C1720&gt;=2026,C1720&lt;=2027),IF(E1720&lt;=0,0,IF(E1720&lt;=30000,E1720,IF(E1720&lt;=60000,ROUNDUP(E1720/2,0)+15000,IF(E1720&lt;=120000,ROUNDUP(E1720/4,0)+30000,60000)))),IF(E1720&lt;=0,0,IF(E1720&lt;=20000,E1720,IF(E1720&lt;=40000,ROUNDUP(E1720/2,0)+10000,IF(E1720&lt;=80000,ROUNDUP(E1720/4,0)+20000,40000)))))+IF(F1720&lt;=0,0,IF(F1720&lt;=25000,F1720,IF(F1720&lt;=50000,ROUNDUP(F1720/2,0)+12500,IF(F1720&lt;=100000,ROUNDUP(F1720/4,0)+25000,50000)))),IF(AND(D1720="はい",C1720&gt;=2026,C1720&lt;=2027),60000,40000)))))</f>
        <v/>
      </c>
      <c r="P1720" s="18">
        <f>IF(G1720&lt;=0,0,IF(G1720&lt;=20000,G1720,IF(G1720&lt;=40000,ROUNDUP(G1720/2,0)+10000,IF(G1720&lt;=80000,ROUNDUP(G1720/4,0)+20000,40000))))</f>
        <v/>
      </c>
      <c r="Q1720" s="18">
        <f>IF(I1720&lt;=0,IF(H1720&lt;=0,0,IF(H1720&lt;=20000,H1720,IF(H1720&lt;=40000,ROUNDUP(H1720/2,0)+10000,IF(H1720&lt;=80000,ROUNDUP(H1720/4,0)+20000,40000)))),IF(H1720&lt;=0,IF(I1720&lt;=0,0,IF(I1720&lt;=25000,I1720,IF(I1720&lt;=50000,ROUNDUP(I1720/2,0)+12500,IF(I1720&lt;=100000,ROUNDUP(I1720/4,0)+25000,50000)))),MAX(IF(I1720&lt;=0,0,IF(I1720&lt;=25000,I1720,IF(I1720&lt;=50000,ROUNDUP(I1720/2,0)+12500,IF(I1720&lt;=100000,ROUNDUP(I1720/4,0)+25000,50000)))),MIN(IF(H1720&lt;=0,0,IF(H1720&lt;=20000,H1720,IF(H1720&lt;=40000,ROUNDUP(H1720/2,0)+10000,IF(H1720&lt;=80000,ROUNDUP(H1720/4,0)+20000,40000))))+IF(I1720&lt;=0,0,IF(I1720&lt;=25000,I1720,IF(I1720&lt;=50000,ROUNDUP(I1720/2,0)+12500,IF(I1720&lt;=100000,ROUNDUP(I1720/4,0)+25000,50000)))),40000))))</f>
        <v/>
      </c>
      <c r="R1720" s="18">
        <f>MIN(120000,O1720+P1720+Q1720)</f>
        <v/>
      </c>
      <c r="S1720" s="18">
        <f>IF(F1720&lt;=0,IF(E1720&lt;=0,0,IF(E1720&lt;=12000,E1720,IF(E1720&lt;=32000,ROUNDUP(E1720/2,0)+6000,IF(E1720&lt;=56000,ROUNDUP(E1720/4,0)+14000,28000)))),IF(E1720&lt;=0,IF(F1720&lt;=0,0,IF(F1720&lt;=15000,F1720,IF(F1720&lt;=40000,ROUNDUP(F1720/2,0)+7500,IF(F1720&lt;=70000,ROUNDUP(F1720/4,0)+17500,35000)))),MAX(IF(F1720&lt;=0,0,IF(F1720&lt;=15000,F1720,IF(F1720&lt;=40000,ROUNDUP(F1720/2,0)+7500,IF(F1720&lt;=70000,ROUNDUP(F1720/4,0)+17500,35000)))),MIN(IF(E1720&lt;=0,0,IF(E1720&lt;=12000,E1720,IF(E1720&lt;=32000,ROUNDUP(E1720/2,0)+6000,IF(E1720&lt;=56000,ROUNDUP(E1720/4,0)+14000,28000))))+IF(F1720&lt;=0,0,IF(F1720&lt;=15000,F1720,IF(F1720&lt;=40000,ROUNDUP(F1720/2,0)+7500,IF(F1720&lt;=70000,ROUNDUP(F1720/4,0)+17500,35000)))),28000))))</f>
        <v/>
      </c>
      <c r="T1720" s="18">
        <f>IF(G1720&lt;=0,0,IF(G1720&lt;=12000,G1720,IF(G1720&lt;=32000,ROUNDUP(G1720/2,0)+6000,IF(G1720&lt;=56000,ROUNDUP(G1720/4,0)+14000,28000))))</f>
        <v/>
      </c>
      <c r="U1720" s="18">
        <f>IF(I1720&lt;=0,IF(H1720&lt;=0,0,IF(H1720&lt;=12000,H1720,IF(H1720&lt;=32000,ROUNDUP(H1720/2,0)+6000,IF(H1720&lt;=56000,ROUNDUP(H1720/4,0)+14000,28000)))),IF(H1720&lt;=0,IF(I1720&lt;=0,0,IF(I1720&lt;=15000,I1720,IF(I1720&lt;=40000,ROUNDUP(I1720/2,0)+7500,IF(I1720&lt;=70000,ROUNDUP(I1720/4,0)+17500,35000)))),MAX(IF(I1720&lt;=0,0,IF(I1720&lt;=15000,I1720,IF(I1720&lt;=40000,ROUNDUP(I1720/2,0)+7500,IF(I1720&lt;=70000,ROUNDUP(I1720/4,0)+17500,35000)))),MIN(IF(H1720&lt;=0,0,IF(H1720&lt;=12000,H1720,IF(H1720&lt;=32000,ROUNDUP(H1720/2,0)+6000,IF(H1720&lt;=56000,ROUNDUP(H1720/4,0)+14000,28000))))+IF(I1720&lt;=0,0,IF(I1720&lt;=15000,I1720,IF(I1720&lt;=40000,ROUNDUP(I1720/2,0)+7500,IF(I1720&lt;=70000,ROUNDUP(I1720/4,0)+17500,35000)))),28000))))</f>
        <v/>
      </c>
      <c r="V1720" s="18">
        <f>MIN(70000,S1720+T1720+U1720)</f>
        <v/>
      </c>
      <c r="W1720" s="18">
        <f>MAX(0,ROUNDDOWN(M1720-J1720-N1720-K1720-0,-3))</f>
        <v/>
      </c>
      <c r="X1720" s="18">
        <f>MAX(0,ROUNDDOWN(M1720-J1720-N1720-K1720-R1720,-3))</f>
        <v/>
      </c>
      <c r="Y1720" s="18">
        <f>IF(W1720&lt;=0,0,ROUNDDOWN((W1720*LOOKUP(W1720,{0,1950001,3300001,6950001,9000001,18000001,40000001},{0.05,0.1,0.2,0.23,0.33,0.4,0.45})-LOOKUP(W1720,{0,1950001,3300001,6950001,9000001,18000001,40000001},{0,97500,427500,636000,1536000,2796000,4796000}))*1.021,-2))</f>
        <v/>
      </c>
      <c r="Z1720" s="18">
        <f>IF(X1720&lt;=0,0,ROUNDDOWN((X1720*LOOKUP(X1720,{0,1950001,3300001,6950001,9000001,18000001,40000001},{0.05,0.1,0.2,0.23,0.33,0.4,0.45})-LOOKUP(X1720,{0,1950001,3300001,6950001,9000001,18000001,40000001},{0,97500,427500,636000,1536000,2796000,4796000}))*1.021,-2))</f>
        <v/>
      </c>
      <c r="AA1720" s="18">
        <f>MAX(0,ROUNDDOWN(M1720-J1720-430000-L1720-0,-3))</f>
        <v/>
      </c>
      <c r="AB1720" s="18">
        <f>MAX(0,ROUNDDOWN(M1720-J1720-430000-L1720-V1720,-3))</f>
        <v/>
      </c>
      <c r="AC1720" s="18">
        <f>IF(M1720&lt;=450000,0,MAX(0,ROUNDDOWN(AA1720*0.06-MIN(50000,AA1720)*0.03,-2))+MAX(0,ROUNDDOWN(AA1720*0.04-MIN(50000,AA1720)*0.02,-2)))</f>
        <v/>
      </c>
      <c r="AD1720" s="18">
        <f>IF(M1720&lt;=450000,0,MAX(0,ROUNDDOWN(AB1720*0.06-MIN(50000,AB1720)*0.03,-2))+MAX(0,ROUNDDOWN(AB1720*0.04-MIN(50000,AB1720)*0.02,-2)))</f>
        <v/>
      </c>
      <c r="AE1720" s="18">
        <f>Y1720-Z1720</f>
        <v/>
      </c>
      <c r="AF1720" s="18">
        <f>AC1720-AD1720</f>
        <v/>
      </c>
      <c r="AG1720" s="18">
        <f>AE1720+AF1720</f>
        <v/>
      </c>
      <c r="AH1720" s="20">
        <f>IF(W1720&lt;=0,0,LOOKUP(W1720,{0,1950001,3300001,6950001,9000001,18000001,40000001},{0.05,0.1,0.2,0.23,0.33,0.4,0.45}))</f>
        <v/>
      </c>
    </row>
    <row r="1721">
      <c r="A1721" t="inlineStr">
        <is>
          <t>1万円刻み 特例あり一般12万円</t>
        </is>
      </c>
      <c r="B1721" s="18">
        <f>'4_1万円刻み'!$A$547</f>
        <v/>
      </c>
      <c r="C1721" s="19" t="n">
        <v>2026</v>
      </c>
      <c r="D1721" t="inlineStr">
        <is>
          <t>はい</t>
        </is>
      </c>
      <c r="E1721" s="18" t="n">
        <v>120000</v>
      </c>
      <c r="F1721" s="18" t="n">
        <v>0</v>
      </c>
      <c r="G1721" s="18" t="n">
        <v>0</v>
      </c>
      <c r="H1721" s="18" t="n">
        <v>0</v>
      </c>
      <c r="I1721" s="18" t="n">
        <v>0</v>
      </c>
      <c r="J1721" s="18">
        <f>ROUND(MIN(B1721/12,650000)*12*0.0915+MIN(B1721/12,1390000)*12*(0.0504+0)+B1721*0.005,0)</f>
        <v/>
      </c>
      <c r="K1721" s="18" t="n">
        <v>0</v>
      </c>
      <c r="L1721" s="18" t="n">
        <v>0</v>
      </c>
      <c r="M1721" s="18">
        <f>ROUND(IF(C1721&gt;=2026,IF(B1721&lt;741000,0,IF(B1721&lt;2191000,B1721-740000,IF(B1721&lt;2193000,1451000,IF(B1721&lt;2196000,1453000,IF(B1721&lt;2200000,1456000,IF(B1721&lt;3600000,ROUNDDOWN(B1721/4,-3)*2.8-80000,IF(B1721&lt;6600000,ROUNDDOWN(B1721/4,-3)*3.2-440000,IF(B1721&lt;8500000,ROUNDDOWN(B1721*0.9,0)-1100000,B1721-1950000)))))))),IF(B1721&lt;651000,0,IF(B1721&lt;1900000,B1721-650000,IF(B1721&lt;3600000,ROUNDDOWN(B1721/4,-3)*2.8-80000,IF(B1721&lt;6600000,ROUNDDOWN(B1721/4,-3)*3.2-440000,IF(B1721&lt;8500000,ROUNDDOWN(B1721*0.9,0)-1100000,B1721-1950000)))))),0)</f>
        <v/>
      </c>
      <c r="N1721" s="18">
        <f>IF(M1721&gt;23500000,NA(),IF(C1721&gt;=2026,IF(M1721&lt;=4890000,1040000,IF(M1721&lt;=6550000,670000,620000)),IF(M1721&lt;=1320000,950000,IF(M1721&lt;=3360000,880000,IF(M1721&lt;=4890000,680000,IF(M1721&lt;=6550000,630000,580000))))))</f>
        <v/>
      </c>
      <c r="O1721" s="18">
        <f>IF(F1721&lt;=0,IF(AND(D1721="はい",C1721&gt;=2026,C1721&lt;=2027),IF(E1721&lt;=0,0,IF(E1721&lt;=30000,E1721,IF(E1721&lt;=60000,ROUNDUP(E1721/2,0)+15000,IF(E1721&lt;=120000,ROUNDUP(E1721/4,0)+30000,60000)))),IF(E1721&lt;=0,0,IF(E1721&lt;=20000,E1721,IF(E1721&lt;=40000,ROUNDUP(E1721/2,0)+10000,IF(E1721&lt;=80000,ROUNDUP(E1721/4,0)+20000,40000))))),IF(E1721&lt;=0,IF(F1721&lt;=0,0,IF(F1721&lt;=25000,F1721,IF(F1721&lt;=50000,ROUNDUP(F1721/2,0)+12500,IF(F1721&lt;=100000,ROUNDUP(F1721/4,0)+25000,50000)))),MAX(IF(F1721&lt;=0,0,IF(F1721&lt;=25000,F1721,IF(F1721&lt;=50000,ROUNDUP(F1721/2,0)+12500,IF(F1721&lt;=100000,ROUNDUP(F1721/4,0)+25000,50000)))),MIN(IF(AND(D1721="はい",C1721&gt;=2026,C1721&lt;=2027),IF(E1721&lt;=0,0,IF(E1721&lt;=30000,E1721,IF(E1721&lt;=60000,ROUNDUP(E1721/2,0)+15000,IF(E1721&lt;=120000,ROUNDUP(E1721/4,0)+30000,60000)))),IF(E1721&lt;=0,0,IF(E1721&lt;=20000,E1721,IF(E1721&lt;=40000,ROUNDUP(E1721/2,0)+10000,IF(E1721&lt;=80000,ROUNDUP(E1721/4,0)+20000,40000)))))+IF(F1721&lt;=0,0,IF(F1721&lt;=25000,F1721,IF(F1721&lt;=50000,ROUNDUP(F1721/2,0)+12500,IF(F1721&lt;=100000,ROUNDUP(F1721/4,0)+25000,50000)))),IF(AND(D1721="はい",C1721&gt;=2026,C1721&lt;=2027),60000,40000)))))</f>
        <v/>
      </c>
      <c r="P1721" s="18">
        <f>IF(G1721&lt;=0,0,IF(G1721&lt;=20000,G1721,IF(G1721&lt;=40000,ROUNDUP(G1721/2,0)+10000,IF(G1721&lt;=80000,ROUNDUP(G1721/4,0)+20000,40000))))</f>
        <v/>
      </c>
      <c r="Q1721" s="18">
        <f>IF(I1721&lt;=0,IF(H1721&lt;=0,0,IF(H1721&lt;=20000,H1721,IF(H1721&lt;=40000,ROUNDUP(H1721/2,0)+10000,IF(H1721&lt;=80000,ROUNDUP(H1721/4,0)+20000,40000)))),IF(H1721&lt;=0,IF(I1721&lt;=0,0,IF(I1721&lt;=25000,I1721,IF(I1721&lt;=50000,ROUNDUP(I1721/2,0)+12500,IF(I1721&lt;=100000,ROUNDUP(I1721/4,0)+25000,50000)))),MAX(IF(I1721&lt;=0,0,IF(I1721&lt;=25000,I1721,IF(I1721&lt;=50000,ROUNDUP(I1721/2,0)+12500,IF(I1721&lt;=100000,ROUNDUP(I1721/4,0)+25000,50000)))),MIN(IF(H1721&lt;=0,0,IF(H1721&lt;=20000,H1721,IF(H1721&lt;=40000,ROUNDUP(H1721/2,0)+10000,IF(H1721&lt;=80000,ROUNDUP(H1721/4,0)+20000,40000))))+IF(I1721&lt;=0,0,IF(I1721&lt;=25000,I1721,IF(I1721&lt;=50000,ROUNDUP(I1721/2,0)+12500,IF(I1721&lt;=100000,ROUNDUP(I1721/4,0)+25000,50000)))),40000))))</f>
        <v/>
      </c>
      <c r="R1721" s="18">
        <f>MIN(120000,O1721+P1721+Q1721)</f>
        <v/>
      </c>
      <c r="S1721" s="18">
        <f>IF(F1721&lt;=0,IF(E1721&lt;=0,0,IF(E1721&lt;=12000,E1721,IF(E1721&lt;=32000,ROUNDUP(E1721/2,0)+6000,IF(E1721&lt;=56000,ROUNDUP(E1721/4,0)+14000,28000)))),IF(E1721&lt;=0,IF(F1721&lt;=0,0,IF(F1721&lt;=15000,F1721,IF(F1721&lt;=40000,ROUNDUP(F1721/2,0)+7500,IF(F1721&lt;=70000,ROUNDUP(F1721/4,0)+17500,35000)))),MAX(IF(F1721&lt;=0,0,IF(F1721&lt;=15000,F1721,IF(F1721&lt;=40000,ROUNDUP(F1721/2,0)+7500,IF(F1721&lt;=70000,ROUNDUP(F1721/4,0)+17500,35000)))),MIN(IF(E1721&lt;=0,0,IF(E1721&lt;=12000,E1721,IF(E1721&lt;=32000,ROUNDUP(E1721/2,0)+6000,IF(E1721&lt;=56000,ROUNDUP(E1721/4,0)+14000,28000))))+IF(F1721&lt;=0,0,IF(F1721&lt;=15000,F1721,IF(F1721&lt;=40000,ROUNDUP(F1721/2,0)+7500,IF(F1721&lt;=70000,ROUNDUP(F1721/4,0)+17500,35000)))),28000))))</f>
        <v/>
      </c>
      <c r="T1721" s="18">
        <f>IF(G1721&lt;=0,0,IF(G1721&lt;=12000,G1721,IF(G1721&lt;=32000,ROUNDUP(G1721/2,0)+6000,IF(G1721&lt;=56000,ROUNDUP(G1721/4,0)+14000,28000))))</f>
        <v/>
      </c>
      <c r="U1721" s="18">
        <f>IF(I1721&lt;=0,IF(H1721&lt;=0,0,IF(H1721&lt;=12000,H1721,IF(H1721&lt;=32000,ROUNDUP(H1721/2,0)+6000,IF(H1721&lt;=56000,ROUNDUP(H1721/4,0)+14000,28000)))),IF(H1721&lt;=0,IF(I1721&lt;=0,0,IF(I1721&lt;=15000,I1721,IF(I1721&lt;=40000,ROUNDUP(I1721/2,0)+7500,IF(I1721&lt;=70000,ROUNDUP(I1721/4,0)+17500,35000)))),MAX(IF(I1721&lt;=0,0,IF(I1721&lt;=15000,I1721,IF(I1721&lt;=40000,ROUNDUP(I1721/2,0)+7500,IF(I1721&lt;=70000,ROUNDUP(I1721/4,0)+17500,35000)))),MIN(IF(H1721&lt;=0,0,IF(H1721&lt;=12000,H1721,IF(H1721&lt;=32000,ROUNDUP(H1721/2,0)+6000,IF(H1721&lt;=56000,ROUNDUP(H1721/4,0)+14000,28000))))+IF(I1721&lt;=0,0,IF(I1721&lt;=15000,I1721,IF(I1721&lt;=40000,ROUNDUP(I1721/2,0)+7500,IF(I1721&lt;=70000,ROUNDUP(I1721/4,0)+17500,35000)))),28000))))</f>
        <v/>
      </c>
      <c r="V1721" s="18">
        <f>MIN(70000,S1721+T1721+U1721)</f>
        <v/>
      </c>
      <c r="W1721" s="18">
        <f>MAX(0,ROUNDDOWN(M1721-J1721-N1721-K1721-0,-3))</f>
        <v/>
      </c>
      <c r="X1721" s="18">
        <f>MAX(0,ROUNDDOWN(M1721-J1721-N1721-K1721-R1721,-3))</f>
        <v/>
      </c>
      <c r="Y1721" s="18">
        <f>IF(W1721&lt;=0,0,ROUNDDOWN((W1721*LOOKUP(W1721,{0,1950001,3300001,6950001,9000001,18000001,40000001},{0.05,0.1,0.2,0.23,0.33,0.4,0.45})-LOOKUP(W1721,{0,1950001,3300001,6950001,9000001,18000001,40000001},{0,97500,427500,636000,1536000,2796000,4796000}))*1.021,-2))</f>
        <v/>
      </c>
      <c r="Z1721" s="18">
        <f>IF(X1721&lt;=0,0,ROUNDDOWN((X1721*LOOKUP(X1721,{0,1950001,3300001,6950001,9000001,18000001,40000001},{0.05,0.1,0.2,0.23,0.33,0.4,0.45})-LOOKUP(X1721,{0,1950001,3300001,6950001,9000001,18000001,40000001},{0,97500,427500,636000,1536000,2796000,4796000}))*1.021,-2))</f>
        <v/>
      </c>
      <c r="AA1721" s="18">
        <f>MAX(0,ROUNDDOWN(M1721-J1721-430000-L1721-0,-3))</f>
        <v/>
      </c>
      <c r="AB1721" s="18">
        <f>MAX(0,ROUNDDOWN(M1721-J1721-430000-L1721-V1721,-3))</f>
        <v/>
      </c>
      <c r="AC1721" s="18">
        <f>IF(M1721&lt;=450000,0,MAX(0,ROUNDDOWN(AA1721*0.06-MIN(50000,AA1721)*0.03,-2))+MAX(0,ROUNDDOWN(AA1721*0.04-MIN(50000,AA1721)*0.02,-2)))</f>
        <v/>
      </c>
      <c r="AD1721" s="18">
        <f>IF(M1721&lt;=450000,0,MAX(0,ROUNDDOWN(AB1721*0.06-MIN(50000,AB1721)*0.03,-2))+MAX(0,ROUNDDOWN(AB1721*0.04-MIN(50000,AB1721)*0.02,-2)))</f>
        <v/>
      </c>
      <c r="AE1721" s="18">
        <f>Y1721-Z1721</f>
        <v/>
      </c>
      <c r="AF1721" s="18">
        <f>AC1721-AD1721</f>
        <v/>
      </c>
      <c r="AG1721" s="18">
        <f>AE1721+AF1721</f>
        <v/>
      </c>
      <c r="AH1721" s="20">
        <f>IF(W1721&lt;=0,0,LOOKUP(W1721,{0,1950001,3300001,6950001,9000001,18000001,40000001},{0.05,0.1,0.2,0.23,0.33,0.4,0.45}))</f>
        <v/>
      </c>
    </row>
    <row r="1722">
      <c r="A1722" t="inlineStr">
        <is>
          <t>1万円刻み 3区分8万円ずつ</t>
        </is>
      </c>
      <c r="B1722" s="18">
        <f>'4_1万円刻み'!$A$548</f>
        <v/>
      </c>
      <c r="C1722" s="19" t="n">
        <v>2026</v>
      </c>
      <c r="D1722" t="inlineStr">
        <is>
          <t>いいえ</t>
        </is>
      </c>
      <c r="E1722" s="18" t="n">
        <v>80000</v>
      </c>
      <c r="F1722" s="18" t="n">
        <v>0</v>
      </c>
      <c r="G1722" s="18" t="n">
        <v>80000</v>
      </c>
      <c r="H1722" s="18" t="n">
        <v>80000</v>
      </c>
      <c r="I1722" s="18" t="n">
        <v>0</v>
      </c>
      <c r="J1722" s="18">
        <f>ROUND(MIN(B1722/12,650000)*12*0.0915+MIN(B1722/12,1390000)*12*(0.0504+0)+B1722*0.005,0)</f>
        <v/>
      </c>
      <c r="K1722" s="18" t="n">
        <v>0</v>
      </c>
      <c r="L1722" s="18" t="n">
        <v>0</v>
      </c>
      <c r="M1722" s="18">
        <f>ROUND(IF(C1722&gt;=2026,IF(B1722&lt;741000,0,IF(B1722&lt;2191000,B1722-740000,IF(B1722&lt;2193000,1451000,IF(B1722&lt;2196000,1453000,IF(B1722&lt;2200000,1456000,IF(B1722&lt;3600000,ROUNDDOWN(B1722/4,-3)*2.8-80000,IF(B1722&lt;6600000,ROUNDDOWN(B1722/4,-3)*3.2-440000,IF(B1722&lt;8500000,ROUNDDOWN(B1722*0.9,0)-1100000,B1722-1950000)))))))),IF(B1722&lt;651000,0,IF(B1722&lt;1900000,B1722-650000,IF(B1722&lt;3600000,ROUNDDOWN(B1722/4,-3)*2.8-80000,IF(B1722&lt;6600000,ROUNDDOWN(B1722/4,-3)*3.2-440000,IF(B1722&lt;8500000,ROUNDDOWN(B1722*0.9,0)-1100000,B1722-1950000)))))),0)</f>
        <v/>
      </c>
      <c r="N1722" s="18">
        <f>IF(M1722&gt;23500000,NA(),IF(C1722&gt;=2026,IF(M1722&lt;=4890000,1040000,IF(M1722&lt;=6550000,670000,620000)),IF(M1722&lt;=1320000,950000,IF(M1722&lt;=3360000,880000,IF(M1722&lt;=4890000,680000,IF(M1722&lt;=6550000,630000,580000))))))</f>
        <v/>
      </c>
      <c r="O1722" s="18">
        <f>IF(F1722&lt;=0,IF(AND(D1722="はい",C1722&gt;=2026,C1722&lt;=2027),IF(E1722&lt;=0,0,IF(E1722&lt;=30000,E1722,IF(E1722&lt;=60000,ROUNDUP(E1722/2,0)+15000,IF(E1722&lt;=120000,ROUNDUP(E1722/4,0)+30000,60000)))),IF(E1722&lt;=0,0,IF(E1722&lt;=20000,E1722,IF(E1722&lt;=40000,ROUNDUP(E1722/2,0)+10000,IF(E1722&lt;=80000,ROUNDUP(E1722/4,0)+20000,40000))))),IF(E1722&lt;=0,IF(F1722&lt;=0,0,IF(F1722&lt;=25000,F1722,IF(F1722&lt;=50000,ROUNDUP(F1722/2,0)+12500,IF(F1722&lt;=100000,ROUNDUP(F1722/4,0)+25000,50000)))),MAX(IF(F1722&lt;=0,0,IF(F1722&lt;=25000,F1722,IF(F1722&lt;=50000,ROUNDUP(F1722/2,0)+12500,IF(F1722&lt;=100000,ROUNDUP(F1722/4,0)+25000,50000)))),MIN(IF(AND(D1722="はい",C1722&gt;=2026,C1722&lt;=2027),IF(E1722&lt;=0,0,IF(E1722&lt;=30000,E1722,IF(E1722&lt;=60000,ROUNDUP(E1722/2,0)+15000,IF(E1722&lt;=120000,ROUNDUP(E1722/4,0)+30000,60000)))),IF(E1722&lt;=0,0,IF(E1722&lt;=20000,E1722,IF(E1722&lt;=40000,ROUNDUP(E1722/2,0)+10000,IF(E1722&lt;=80000,ROUNDUP(E1722/4,0)+20000,40000)))))+IF(F1722&lt;=0,0,IF(F1722&lt;=25000,F1722,IF(F1722&lt;=50000,ROUNDUP(F1722/2,0)+12500,IF(F1722&lt;=100000,ROUNDUP(F1722/4,0)+25000,50000)))),IF(AND(D1722="はい",C1722&gt;=2026,C1722&lt;=2027),60000,40000)))))</f>
        <v/>
      </c>
      <c r="P1722" s="18">
        <f>IF(G1722&lt;=0,0,IF(G1722&lt;=20000,G1722,IF(G1722&lt;=40000,ROUNDUP(G1722/2,0)+10000,IF(G1722&lt;=80000,ROUNDUP(G1722/4,0)+20000,40000))))</f>
        <v/>
      </c>
      <c r="Q1722" s="18">
        <f>IF(I1722&lt;=0,IF(H1722&lt;=0,0,IF(H1722&lt;=20000,H1722,IF(H1722&lt;=40000,ROUNDUP(H1722/2,0)+10000,IF(H1722&lt;=80000,ROUNDUP(H1722/4,0)+20000,40000)))),IF(H1722&lt;=0,IF(I1722&lt;=0,0,IF(I1722&lt;=25000,I1722,IF(I1722&lt;=50000,ROUNDUP(I1722/2,0)+12500,IF(I1722&lt;=100000,ROUNDUP(I1722/4,0)+25000,50000)))),MAX(IF(I1722&lt;=0,0,IF(I1722&lt;=25000,I1722,IF(I1722&lt;=50000,ROUNDUP(I1722/2,0)+12500,IF(I1722&lt;=100000,ROUNDUP(I1722/4,0)+25000,50000)))),MIN(IF(H1722&lt;=0,0,IF(H1722&lt;=20000,H1722,IF(H1722&lt;=40000,ROUNDUP(H1722/2,0)+10000,IF(H1722&lt;=80000,ROUNDUP(H1722/4,0)+20000,40000))))+IF(I1722&lt;=0,0,IF(I1722&lt;=25000,I1722,IF(I1722&lt;=50000,ROUNDUP(I1722/2,0)+12500,IF(I1722&lt;=100000,ROUNDUP(I1722/4,0)+25000,50000)))),40000))))</f>
        <v/>
      </c>
      <c r="R1722" s="18">
        <f>MIN(120000,O1722+P1722+Q1722)</f>
        <v/>
      </c>
      <c r="S1722" s="18">
        <f>IF(F1722&lt;=0,IF(E1722&lt;=0,0,IF(E1722&lt;=12000,E1722,IF(E1722&lt;=32000,ROUNDUP(E1722/2,0)+6000,IF(E1722&lt;=56000,ROUNDUP(E1722/4,0)+14000,28000)))),IF(E1722&lt;=0,IF(F1722&lt;=0,0,IF(F1722&lt;=15000,F1722,IF(F1722&lt;=40000,ROUNDUP(F1722/2,0)+7500,IF(F1722&lt;=70000,ROUNDUP(F1722/4,0)+17500,35000)))),MAX(IF(F1722&lt;=0,0,IF(F1722&lt;=15000,F1722,IF(F1722&lt;=40000,ROUNDUP(F1722/2,0)+7500,IF(F1722&lt;=70000,ROUNDUP(F1722/4,0)+17500,35000)))),MIN(IF(E1722&lt;=0,0,IF(E1722&lt;=12000,E1722,IF(E1722&lt;=32000,ROUNDUP(E1722/2,0)+6000,IF(E1722&lt;=56000,ROUNDUP(E1722/4,0)+14000,28000))))+IF(F1722&lt;=0,0,IF(F1722&lt;=15000,F1722,IF(F1722&lt;=40000,ROUNDUP(F1722/2,0)+7500,IF(F1722&lt;=70000,ROUNDUP(F1722/4,0)+17500,35000)))),28000))))</f>
        <v/>
      </c>
      <c r="T1722" s="18">
        <f>IF(G1722&lt;=0,0,IF(G1722&lt;=12000,G1722,IF(G1722&lt;=32000,ROUNDUP(G1722/2,0)+6000,IF(G1722&lt;=56000,ROUNDUP(G1722/4,0)+14000,28000))))</f>
        <v/>
      </c>
      <c r="U1722" s="18">
        <f>IF(I1722&lt;=0,IF(H1722&lt;=0,0,IF(H1722&lt;=12000,H1722,IF(H1722&lt;=32000,ROUNDUP(H1722/2,0)+6000,IF(H1722&lt;=56000,ROUNDUP(H1722/4,0)+14000,28000)))),IF(H1722&lt;=0,IF(I1722&lt;=0,0,IF(I1722&lt;=15000,I1722,IF(I1722&lt;=40000,ROUNDUP(I1722/2,0)+7500,IF(I1722&lt;=70000,ROUNDUP(I1722/4,0)+17500,35000)))),MAX(IF(I1722&lt;=0,0,IF(I1722&lt;=15000,I1722,IF(I1722&lt;=40000,ROUNDUP(I1722/2,0)+7500,IF(I1722&lt;=70000,ROUNDUP(I1722/4,0)+17500,35000)))),MIN(IF(H1722&lt;=0,0,IF(H1722&lt;=12000,H1722,IF(H1722&lt;=32000,ROUNDUP(H1722/2,0)+6000,IF(H1722&lt;=56000,ROUNDUP(H1722/4,0)+14000,28000))))+IF(I1722&lt;=0,0,IF(I1722&lt;=15000,I1722,IF(I1722&lt;=40000,ROUNDUP(I1722/2,0)+7500,IF(I1722&lt;=70000,ROUNDUP(I1722/4,0)+17500,35000)))),28000))))</f>
        <v/>
      </c>
      <c r="V1722" s="18">
        <f>MIN(70000,S1722+T1722+U1722)</f>
        <v/>
      </c>
      <c r="W1722" s="18">
        <f>MAX(0,ROUNDDOWN(M1722-J1722-N1722-K1722-0,-3))</f>
        <v/>
      </c>
      <c r="X1722" s="18">
        <f>MAX(0,ROUNDDOWN(M1722-J1722-N1722-K1722-R1722,-3))</f>
        <v/>
      </c>
      <c r="Y1722" s="18">
        <f>IF(W1722&lt;=0,0,ROUNDDOWN((W1722*LOOKUP(W1722,{0,1950001,3300001,6950001,9000001,18000001,40000001},{0.05,0.1,0.2,0.23,0.33,0.4,0.45})-LOOKUP(W1722,{0,1950001,3300001,6950001,9000001,18000001,40000001},{0,97500,427500,636000,1536000,2796000,4796000}))*1.021,-2))</f>
        <v/>
      </c>
      <c r="Z1722" s="18">
        <f>IF(X1722&lt;=0,0,ROUNDDOWN((X1722*LOOKUP(X1722,{0,1950001,3300001,6950001,9000001,18000001,40000001},{0.05,0.1,0.2,0.23,0.33,0.4,0.45})-LOOKUP(X1722,{0,1950001,3300001,6950001,9000001,18000001,40000001},{0,97500,427500,636000,1536000,2796000,4796000}))*1.021,-2))</f>
        <v/>
      </c>
      <c r="AA1722" s="18">
        <f>MAX(0,ROUNDDOWN(M1722-J1722-430000-L1722-0,-3))</f>
        <v/>
      </c>
      <c r="AB1722" s="18">
        <f>MAX(0,ROUNDDOWN(M1722-J1722-430000-L1722-V1722,-3))</f>
        <v/>
      </c>
      <c r="AC1722" s="18">
        <f>IF(M1722&lt;=450000,0,MAX(0,ROUNDDOWN(AA1722*0.06-MIN(50000,AA1722)*0.03,-2))+MAX(0,ROUNDDOWN(AA1722*0.04-MIN(50000,AA1722)*0.02,-2)))</f>
        <v/>
      </c>
      <c r="AD1722" s="18">
        <f>IF(M1722&lt;=450000,0,MAX(0,ROUNDDOWN(AB1722*0.06-MIN(50000,AB1722)*0.03,-2))+MAX(0,ROUNDDOWN(AB1722*0.04-MIN(50000,AB1722)*0.02,-2)))</f>
        <v/>
      </c>
      <c r="AE1722" s="18">
        <f>Y1722-Z1722</f>
        <v/>
      </c>
      <c r="AF1722" s="18">
        <f>AC1722-AD1722</f>
        <v/>
      </c>
      <c r="AG1722" s="18">
        <f>AE1722+AF1722</f>
        <v/>
      </c>
      <c r="AH1722" s="20">
        <f>IF(W1722&lt;=0,0,LOOKUP(W1722,{0,1950001,3300001,6950001,9000001,18000001,40000001},{0.05,0.1,0.2,0.23,0.33,0.4,0.45}))</f>
        <v/>
      </c>
    </row>
    <row r="1723">
      <c r="A1723" t="inlineStr">
        <is>
          <t>1万円刻み 一般8万円</t>
        </is>
      </c>
      <c r="B1723" s="18">
        <f>'4_1万円刻み'!$A$548</f>
        <v/>
      </c>
      <c r="C1723" s="19" t="n">
        <v>2026</v>
      </c>
      <c r="D1723" t="inlineStr">
        <is>
          <t>いいえ</t>
        </is>
      </c>
      <c r="E1723" s="18" t="n">
        <v>80000</v>
      </c>
      <c r="F1723" s="18" t="n">
        <v>0</v>
      </c>
      <c r="G1723" s="18" t="n">
        <v>0</v>
      </c>
      <c r="H1723" s="18" t="n">
        <v>0</v>
      </c>
      <c r="I1723" s="18" t="n">
        <v>0</v>
      </c>
      <c r="J1723" s="18">
        <f>ROUND(MIN(B1723/12,650000)*12*0.0915+MIN(B1723/12,1390000)*12*(0.0504+0)+B1723*0.005,0)</f>
        <v/>
      </c>
      <c r="K1723" s="18" t="n">
        <v>0</v>
      </c>
      <c r="L1723" s="18" t="n">
        <v>0</v>
      </c>
      <c r="M1723" s="18">
        <f>ROUND(IF(C1723&gt;=2026,IF(B1723&lt;741000,0,IF(B1723&lt;2191000,B1723-740000,IF(B1723&lt;2193000,1451000,IF(B1723&lt;2196000,1453000,IF(B1723&lt;2200000,1456000,IF(B1723&lt;3600000,ROUNDDOWN(B1723/4,-3)*2.8-80000,IF(B1723&lt;6600000,ROUNDDOWN(B1723/4,-3)*3.2-440000,IF(B1723&lt;8500000,ROUNDDOWN(B1723*0.9,0)-1100000,B1723-1950000)))))))),IF(B1723&lt;651000,0,IF(B1723&lt;1900000,B1723-650000,IF(B1723&lt;3600000,ROUNDDOWN(B1723/4,-3)*2.8-80000,IF(B1723&lt;6600000,ROUNDDOWN(B1723/4,-3)*3.2-440000,IF(B1723&lt;8500000,ROUNDDOWN(B1723*0.9,0)-1100000,B1723-1950000)))))),0)</f>
        <v/>
      </c>
      <c r="N1723" s="18">
        <f>IF(M1723&gt;23500000,NA(),IF(C1723&gt;=2026,IF(M1723&lt;=4890000,1040000,IF(M1723&lt;=6550000,670000,620000)),IF(M1723&lt;=1320000,950000,IF(M1723&lt;=3360000,880000,IF(M1723&lt;=4890000,680000,IF(M1723&lt;=6550000,630000,580000))))))</f>
        <v/>
      </c>
      <c r="O1723" s="18">
        <f>IF(F1723&lt;=0,IF(AND(D1723="はい",C1723&gt;=2026,C1723&lt;=2027),IF(E1723&lt;=0,0,IF(E1723&lt;=30000,E1723,IF(E1723&lt;=60000,ROUNDUP(E1723/2,0)+15000,IF(E1723&lt;=120000,ROUNDUP(E1723/4,0)+30000,60000)))),IF(E1723&lt;=0,0,IF(E1723&lt;=20000,E1723,IF(E1723&lt;=40000,ROUNDUP(E1723/2,0)+10000,IF(E1723&lt;=80000,ROUNDUP(E1723/4,0)+20000,40000))))),IF(E1723&lt;=0,IF(F1723&lt;=0,0,IF(F1723&lt;=25000,F1723,IF(F1723&lt;=50000,ROUNDUP(F1723/2,0)+12500,IF(F1723&lt;=100000,ROUNDUP(F1723/4,0)+25000,50000)))),MAX(IF(F1723&lt;=0,0,IF(F1723&lt;=25000,F1723,IF(F1723&lt;=50000,ROUNDUP(F1723/2,0)+12500,IF(F1723&lt;=100000,ROUNDUP(F1723/4,0)+25000,50000)))),MIN(IF(AND(D1723="はい",C1723&gt;=2026,C1723&lt;=2027),IF(E1723&lt;=0,0,IF(E1723&lt;=30000,E1723,IF(E1723&lt;=60000,ROUNDUP(E1723/2,0)+15000,IF(E1723&lt;=120000,ROUNDUP(E1723/4,0)+30000,60000)))),IF(E1723&lt;=0,0,IF(E1723&lt;=20000,E1723,IF(E1723&lt;=40000,ROUNDUP(E1723/2,0)+10000,IF(E1723&lt;=80000,ROUNDUP(E1723/4,0)+20000,40000)))))+IF(F1723&lt;=0,0,IF(F1723&lt;=25000,F1723,IF(F1723&lt;=50000,ROUNDUP(F1723/2,0)+12500,IF(F1723&lt;=100000,ROUNDUP(F1723/4,0)+25000,50000)))),IF(AND(D1723="はい",C1723&gt;=2026,C1723&lt;=2027),60000,40000)))))</f>
        <v/>
      </c>
      <c r="P1723" s="18">
        <f>IF(G1723&lt;=0,0,IF(G1723&lt;=20000,G1723,IF(G1723&lt;=40000,ROUNDUP(G1723/2,0)+10000,IF(G1723&lt;=80000,ROUNDUP(G1723/4,0)+20000,40000))))</f>
        <v/>
      </c>
      <c r="Q1723" s="18">
        <f>IF(I1723&lt;=0,IF(H1723&lt;=0,0,IF(H1723&lt;=20000,H1723,IF(H1723&lt;=40000,ROUNDUP(H1723/2,0)+10000,IF(H1723&lt;=80000,ROUNDUP(H1723/4,0)+20000,40000)))),IF(H1723&lt;=0,IF(I1723&lt;=0,0,IF(I1723&lt;=25000,I1723,IF(I1723&lt;=50000,ROUNDUP(I1723/2,0)+12500,IF(I1723&lt;=100000,ROUNDUP(I1723/4,0)+25000,50000)))),MAX(IF(I1723&lt;=0,0,IF(I1723&lt;=25000,I1723,IF(I1723&lt;=50000,ROUNDUP(I1723/2,0)+12500,IF(I1723&lt;=100000,ROUNDUP(I1723/4,0)+25000,50000)))),MIN(IF(H1723&lt;=0,0,IF(H1723&lt;=20000,H1723,IF(H1723&lt;=40000,ROUNDUP(H1723/2,0)+10000,IF(H1723&lt;=80000,ROUNDUP(H1723/4,0)+20000,40000))))+IF(I1723&lt;=0,0,IF(I1723&lt;=25000,I1723,IF(I1723&lt;=50000,ROUNDUP(I1723/2,0)+12500,IF(I1723&lt;=100000,ROUNDUP(I1723/4,0)+25000,50000)))),40000))))</f>
        <v/>
      </c>
      <c r="R1723" s="18">
        <f>MIN(120000,O1723+P1723+Q1723)</f>
        <v/>
      </c>
      <c r="S1723" s="18">
        <f>IF(F1723&lt;=0,IF(E1723&lt;=0,0,IF(E1723&lt;=12000,E1723,IF(E1723&lt;=32000,ROUNDUP(E1723/2,0)+6000,IF(E1723&lt;=56000,ROUNDUP(E1723/4,0)+14000,28000)))),IF(E1723&lt;=0,IF(F1723&lt;=0,0,IF(F1723&lt;=15000,F1723,IF(F1723&lt;=40000,ROUNDUP(F1723/2,0)+7500,IF(F1723&lt;=70000,ROUNDUP(F1723/4,0)+17500,35000)))),MAX(IF(F1723&lt;=0,0,IF(F1723&lt;=15000,F1723,IF(F1723&lt;=40000,ROUNDUP(F1723/2,0)+7500,IF(F1723&lt;=70000,ROUNDUP(F1723/4,0)+17500,35000)))),MIN(IF(E1723&lt;=0,0,IF(E1723&lt;=12000,E1723,IF(E1723&lt;=32000,ROUNDUP(E1723/2,0)+6000,IF(E1723&lt;=56000,ROUNDUP(E1723/4,0)+14000,28000))))+IF(F1723&lt;=0,0,IF(F1723&lt;=15000,F1723,IF(F1723&lt;=40000,ROUNDUP(F1723/2,0)+7500,IF(F1723&lt;=70000,ROUNDUP(F1723/4,0)+17500,35000)))),28000))))</f>
        <v/>
      </c>
      <c r="T1723" s="18">
        <f>IF(G1723&lt;=0,0,IF(G1723&lt;=12000,G1723,IF(G1723&lt;=32000,ROUNDUP(G1723/2,0)+6000,IF(G1723&lt;=56000,ROUNDUP(G1723/4,0)+14000,28000))))</f>
        <v/>
      </c>
      <c r="U1723" s="18">
        <f>IF(I1723&lt;=0,IF(H1723&lt;=0,0,IF(H1723&lt;=12000,H1723,IF(H1723&lt;=32000,ROUNDUP(H1723/2,0)+6000,IF(H1723&lt;=56000,ROUNDUP(H1723/4,0)+14000,28000)))),IF(H1723&lt;=0,IF(I1723&lt;=0,0,IF(I1723&lt;=15000,I1723,IF(I1723&lt;=40000,ROUNDUP(I1723/2,0)+7500,IF(I1723&lt;=70000,ROUNDUP(I1723/4,0)+17500,35000)))),MAX(IF(I1723&lt;=0,0,IF(I1723&lt;=15000,I1723,IF(I1723&lt;=40000,ROUNDUP(I1723/2,0)+7500,IF(I1723&lt;=70000,ROUNDUP(I1723/4,0)+17500,35000)))),MIN(IF(H1723&lt;=0,0,IF(H1723&lt;=12000,H1723,IF(H1723&lt;=32000,ROUNDUP(H1723/2,0)+6000,IF(H1723&lt;=56000,ROUNDUP(H1723/4,0)+14000,28000))))+IF(I1723&lt;=0,0,IF(I1723&lt;=15000,I1723,IF(I1723&lt;=40000,ROUNDUP(I1723/2,0)+7500,IF(I1723&lt;=70000,ROUNDUP(I1723/4,0)+17500,35000)))),28000))))</f>
        <v/>
      </c>
      <c r="V1723" s="18">
        <f>MIN(70000,S1723+T1723+U1723)</f>
        <v/>
      </c>
      <c r="W1723" s="18">
        <f>MAX(0,ROUNDDOWN(M1723-J1723-N1723-K1723-0,-3))</f>
        <v/>
      </c>
      <c r="X1723" s="18">
        <f>MAX(0,ROUNDDOWN(M1723-J1723-N1723-K1723-R1723,-3))</f>
        <v/>
      </c>
      <c r="Y1723" s="18">
        <f>IF(W1723&lt;=0,0,ROUNDDOWN((W1723*LOOKUP(W1723,{0,1950001,3300001,6950001,9000001,18000001,40000001},{0.05,0.1,0.2,0.23,0.33,0.4,0.45})-LOOKUP(W1723,{0,1950001,3300001,6950001,9000001,18000001,40000001},{0,97500,427500,636000,1536000,2796000,4796000}))*1.021,-2))</f>
        <v/>
      </c>
      <c r="Z1723" s="18">
        <f>IF(X1723&lt;=0,0,ROUNDDOWN((X1723*LOOKUP(X1723,{0,1950001,3300001,6950001,9000001,18000001,40000001},{0.05,0.1,0.2,0.23,0.33,0.4,0.45})-LOOKUP(X1723,{0,1950001,3300001,6950001,9000001,18000001,40000001},{0,97500,427500,636000,1536000,2796000,4796000}))*1.021,-2))</f>
        <v/>
      </c>
      <c r="AA1723" s="18">
        <f>MAX(0,ROUNDDOWN(M1723-J1723-430000-L1723-0,-3))</f>
        <v/>
      </c>
      <c r="AB1723" s="18">
        <f>MAX(0,ROUNDDOWN(M1723-J1723-430000-L1723-V1723,-3))</f>
        <v/>
      </c>
      <c r="AC1723" s="18">
        <f>IF(M1723&lt;=450000,0,MAX(0,ROUNDDOWN(AA1723*0.06-MIN(50000,AA1723)*0.03,-2))+MAX(0,ROUNDDOWN(AA1723*0.04-MIN(50000,AA1723)*0.02,-2)))</f>
        <v/>
      </c>
      <c r="AD1723" s="18">
        <f>IF(M1723&lt;=450000,0,MAX(0,ROUNDDOWN(AB1723*0.06-MIN(50000,AB1723)*0.03,-2))+MAX(0,ROUNDDOWN(AB1723*0.04-MIN(50000,AB1723)*0.02,-2)))</f>
        <v/>
      </c>
      <c r="AE1723" s="18">
        <f>Y1723-Z1723</f>
        <v/>
      </c>
      <c r="AF1723" s="18">
        <f>AC1723-AD1723</f>
        <v/>
      </c>
      <c r="AG1723" s="18">
        <f>AE1723+AF1723</f>
        <v/>
      </c>
      <c r="AH1723" s="20">
        <f>IF(W1723&lt;=0,0,LOOKUP(W1723,{0,1950001,3300001,6950001,9000001,18000001,40000001},{0.05,0.1,0.2,0.23,0.33,0.4,0.45}))</f>
        <v/>
      </c>
    </row>
    <row r="1724">
      <c r="A1724" t="inlineStr">
        <is>
          <t>1万円刻み 特例あり一般12万円</t>
        </is>
      </c>
      <c r="B1724" s="18">
        <f>'4_1万円刻み'!$A$548</f>
        <v/>
      </c>
      <c r="C1724" s="19" t="n">
        <v>2026</v>
      </c>
      <c r="D1724" t="inlineStr">
        <is>
          <t>はい</t>
        </is>
      </c>
      <c r="E1724" s="18" t="n">
        <v>120000</v>
      </c>
      <c r="F1724" s="18" t="n">
        <v>0</v>
      </c>
      <c r="G1724" s="18" t="n">
        <v>0</v>
      </c>
      <c r="H1724" s="18" t="n">
        <v>0</v>
      </c>
      <c r="I1724" s="18" t="n">
        <v>0</v>
      </c>
      <c r="J1724" s="18">
        <f>ROUND(MIN(B1724/12,650000)*12*0.0915+MIN(B1724/12,1390000)*12*(0.0504+0)+B1724*0.005,0)</f>
        <v/>
      </c>
      <c r="K1724" s="18" t="n">
        <v>0</v>
      </c>
      <c r="L1724" s="18" t="n">
        <v>0</v>
      </c>
      <c r="M1724" s="18">
        <f>ROUND(IF(C1724&gt;=2026,IF(B1724&lt;741000,0,IF(B1724&lt;2191000,B1724-740000,IF(B1724&lt;2193000,1451000,IF(B1724&lt;2196000,1453000,IF(B1724&lt;2200000,1456000,IF(B1724&lt;3600000,ROUNDDOWN(B1724/4,-3)*2.8-80000,IF(B1724&lt;6600000,ROUNDDOWN(B1724/4,-3)*3.2-440000,IF(B1724&lt;8500000,ROUNDDOWN(B1724*0.9,0)-1100000,B1724-1950000)))))))),IF(B1724&lt;651000,0,IF(B1724&lt;1900000,B1724-650000,IF(B1724&lt;3600000,ROUNDDOWN(B1724/4,-3)*2.8-80000,IF(B1724&lt;6600000,ROUNDDOWN(B1724/4,-3)*3.2-440000,IF(B1724&lt;8500000,ROUNDDOWN(B1724*0.9,0)-1100000,B1724-1950000)))))),0)</f>
        <v/>
      </c>
      <c r="N1724" s="18">
        <f>IF(M1724&gt;23500000,NA(),IF(C1724&gt;=2026,IF(M1724&lt;=4890000,1040000,IF(M1724&lt;=6550000,670000,620000)),IF(M1724&lt;=1320000,950000,IF(M1724&lt;=3360000,880000,IF(M1724&lt;=4890000,680000,IF(M1724&lt;=6550000,630000,580000))))))</f>
        <v/>
      </c>
      <c r="O1724" s="18">
        <f>IF(F1724&lt;=0,IF(AND(D1724="はい",C1724&gt;=2026,C1724&lt;=2027),IF(E1724&lt;=0,0,IF(E1724&lt;=30000,E1724,IF(E1724&lt;=60000,ROUNDUP(E1724/2,0)+15000,IF(E1724&lt;=120000,ROUNDUP(E1724/4,0)+30000,60000)))),IF(E1724&lt;=0,0,IF(E1724&lt;=20000,E1724,IF(E1724&lt;=40000,ROUNDUP(E1724/2,0)+10000,IF(E1724&lt;=80000,ROUNDUP(E1724/4,0)+20000,40000))))),IF(E1724&lt;=0,IF(F1724&lt;=0,0,IF(F1724&lt;=25000,F1724,IF(F1724&lt;=50000,ROUNDUP(F1724/2,0)+12500,IF(F1724&lt;=100000,ROUNDUP(F1724/4,0)+25000,50000)))),MAX(IF(F1724&lt;=0,0,IF(F1724&lt;=25000,F1724,IF(F1724&lt;=50000,ROUNDUP(F1724/2,0)+12500,IF(F1724&lt;=100000,ROUNDUP(F1724/4,0)+25000,50000)))),MIN(IF(AND(D1724="はい",C1724&gt;=2026,C1724&lt;=2027),IF(E1724&lt;=0,0,IF(E1724&lt;=30000,E1724,IF(E1724&lt;=60000,ROUNDUP(E1724/2,0)+15000,IF(E1724&lt;=120000,ROUNDUP(E1724/4,0)+30000,60000)))),IF(E1724&lt;=0,0,IF(E1724&lt;=20000,E1724,IF(E1724&lt;=40000,ROUNDUP(E1724/2,0)+10000,IF(E1724&lt;=80000,ROUNDUP(E1724/4,0)+20000,40000)))))+IF(F1724&lt;=0,0,IF(F1724&lt;=25000,F1724,IF(F1724&lt;=50000,ROUNDUP(F1724/2,0)+12500,IF(F1724&lt;=100000,ROUNDUP(F1724/4,0)+25000,50000)))),IF(AND(D1724="はい",C1724&gt;=2026,C1724&lt;=2027),60000,40000)))))</f>
        <v/>
      </c>
      <c r="P1724" s="18">
        <f>IF(G1724&lt;=0,0,IF(G1724&lt;=20000,G1724,IF(G1724&lt;=40000,ROUNDUP(G1724/2,0)+10000,IF(G1724&lt;=80000,ROUNDUP(G1724/4,0)+20000,40000))))</f>
        <v/>
      </c>
      <c r="Q1724" s="18">
        <f>IF(I1724&lt;=0,IF(H1724&lt;=0,0,IF(H1724&lt;=20000,H1724,IF(H1724&lt;=40000,ROUNDUP(H1724/2,0)+10000,IF(H1724&lt;=80000,ROUNDUP(H1724/4,0)+20000,40000)))),IF(H1724&lt;=0,IF(I1724&lt;=0,0,IF(I1724&lt;=25000,I1724,IF(I1724&lt;=50000,ROUNDUP(I1724/2,0)+12500,IF(I1724&lt;=100000,ROUNDUP(I1724/4,0)+25000,50000)))),MAX(IF(I1724&lt;=0,0,IF(I1724&lt;=25000,I1724,IF(I1724&lt;=50000,ROUNDUP(I1724/2,0)+12500,IF(I1724&lt;=100000,ROUNDUP(I1724/4,0)+25000,50000)))),MIN(IF(H1724&lt;=0,0,IF(H1724&lt;=20000,H1724,IF(H1724&lt;=40000,ROUNDUP(H1724/2,0)+10000,IF(H1724&lt;=80000,ROUNDUP(H1724/4,0)+20000,40000))))+IF(I1724&lt;=0,0,IF(I1724&lt;=25000,I1724,IF(I1724&lt;=50000,ROUNDUP(I1724/2,0)+12500,IF(I1724&lt;=100000,ROUNDUP(I1724/4,0)+25000,50000)))),40000))))</f>
        <v/>
      </c>
      <c r="R1724" s="18">
        <f>MIN(120000,O1724+P1724+Q1724)</f>
        <v/>
      </c>
      <c r="S1724" s="18">
        <f>IF(F1724&lt;=0,IF(E1724&lt;=0,0,IF(E1724&lt;=12000,E1724,IF(E1724&lt;=32000,ROUNDUP(E1724/2,0)+6000,IF(E1724&lt;=56000,ROUNDUP(E1724/4,0)+14000,28000)))),IF(E1724&lt;=0,IF(F1724&lt;=0,0,IF(F1724&lt;=15000,F1724,IF(F1724&lt;=40000,ROUNDUP(F1724/2,0)+7500,IF(F1724&lt;=70000,ROUNDUP(F1724/4,0)+17500,35000)))),MAX(IF(F1724&lt;=0,0,IF(F1724&lt;=15000,F1724,IF(F1724&lt;=40000,ROUNDUP(F1724/2,0)+7500,IF(F1724&lt;=70000,ROUNDUP(F1724/4,0)+17500,35000)))),MIN(IF(E1724&lt;=0,0,IF(E1724&lt;=12000,E1724,IF(E1724&lt;=32000,ROUNDUP(E1724/2,0)+6000,IF(E1724&lt;=56000,ROUNDUP(E1724/4,0)+14000,28000))))+IF(F1724&lt;=0,0,IF(F1724&lt;=15000,F1724,IF(F1724&lt;=40000,ROUNDUP(F1724/2,0)+7500,IF(F1724&lt;=70000,ROUNDUP(F1724/4,0)+17500,35000)))),28000))))</f>
        <v/>
      </c>
      <c r="T1724" s="18">
        <f>IF(G1724&lt;=0,0,IF(G1724&lt;=12000,G1724,IF(G1724&lt;=32000,ROUNDUP(G1724/2,0)+6000,IF(G1724&lt;=56000,ROUNDUP(G1724/4,0)+14000,28000))))</f>
        <v/>
      </c>
      <c r="U1724" s="18">
        <f>IF(I1724&lt;=0,IF(H1724&lt;=0,0,IF(H1724&lt;=12000,H1724,IF(H1724&lt;=32000,ROUNDUP(H1724/2,0)+6000,IF(H1724&lt;=56000,ROUNDUP(H1724/4,0)+14000,28000)))),IF(H1724&lt;=0,IF(I1724&lt;=0,0,IF(I1724&lt;=15000,I1724,IF(I1724&lt;=40000,ROUNDUP(I1724/2,0)+7500,IF(I1724&lt;=70000,ROUNDUP(I1724/4,0)+17500,35000)))),MAX(IF(I1724&lt;=0,0,IF(I1724&lt;=15000,I1724,IF(I1724&lt;=40000,ROUNDUP(I1724/2,0)+7500,IF(I1724&lt;=70000,ROUNDUP(I1724/4,0)+17500,35000)))),MIN(IF(H1724&lt;=0,0,IF(H1724&lt;=12000,H1724,IF(H1724&lt;=32000,ROUNDUP(H1724/2,0)+6000,IF(H1724&lt;=56000,ROUNDUP(H1724/4,0)+14000,28000))))+IF(I1724&lt;=0,0,IF(I1724&lt;=15000,I1724,IF(I1724&lt;=40000,ROUNDUP(I1724/2,0)+7500,IF(I1724&lt;=70000,ROUNDUP(I1724/4,0)+17500,35000)))),28000))))</f>
        <v/>
      </c>
      <c r="V1724" s="18">
        <f>MIN(70000,S1724+T1724+U1724)</f>
        <v/>
      </c>
      <c r="W1724" s="18">
        <f>MAX(0,ROUNDDOWN(M1724-J1724-N1724-K1724-0,-3))</f>
        <v/>
      </c>
      <c r="X1724" s="18">
        <f>MAX(0,ROUNDDOWN(M1724-J1724-N1724-K1724-R1724,-3))</f>
        <v/>
      </c>
      <c r="Y1724" s="18">
        <f>IF(W1724&lt;=0,0,ROUNDDOWN((W1724*LOOKUP(W1724,{0,1950001,3300001,6950001,9000001,18000001,40000001},{0.05,0.1,0.2,0.23,0.33,0.4,0.45})-LOOKUP(W1724,{0,1950001,3300001,6950001,9000001,18000001,40000001},{0,97500,427500,636000,1536000,2796000,4796000}))*1.021,-2))</f>
        <v/>
      </c>
      <c r="Z1724" s="18">
        <f>IF(X1724&lt;=0,0,ROUNDDOWN((X1724*LOOKUP(X1724,{0,1950001,3300001,6950001,9000001,18000001,40000001},{0.05,0.1,0.2,0.23,0.33,0.4,0.45})-LOOKUP(X1724,{0,1950001,3300001,6950001,9000001,18000001,40000001},{0,97500,427500,636000,1536000,2796000,4796000}))*1.021,-2))</f>
        <v/>
      </c>
      <c r="AA1724" s="18">
        <f>MAX(0,ROUNDDOWN(M1724-J1724-430000-L1724-0,-3))</f>
        <v/>
      </c>
      <c r="AB1724" s="18">
        <f>MAX(0,ROUNDDOWN(M1724-J1724-430000-L1724-V1724,-3))</f>
        <v/>
      </c>
      <c r="AC1724" s="18">
        <f>IF(M1724&lt;=450000,0,MAX(0,ROUNDDOWN(AA1724*0.06-MIN(50000,AA1724)*0.03,-2))+MAX(0,ROUNDDOWN(AA1724*0.04-MIN(50000,AA1724)*0.02,-2)))</f>
        <v/>
      </c>
      <c r="AD1724" s="18">
        <f>IF(M1724&lt;=450000,0,MAX(0,ROUNDDOWN(AB1724*0.06-MIN(50000,AB1724)*0.03,-2))+MAX(0,ROUNDDOWN(AB1724*0.04-MIN(50000,AB1724)*0.02,-2)))</f>
        <v/>
      </c>
      <c r="AE1724" s="18">
        <f>Y1724-Z1724</f>
        <v/>
      </c>
      <c r="AF1724" s="18">
        <f>AC1724-AD1724</f>
        <v/>
      </c>
      <c r="AG1724" s="18">
        <f>AE1724+AF1724</f>
        <v/>
      </c>
      <c r="AH1724" s="20">
        <f>IF(W1724&lt;=0,0,LOOKUP(W1724,{0,1950001,3300001,6950001,9000001,18000001,40000001},{0.05,0.1,0.2,0.23,0.33,0.4,0.45}))</f>
        <v/>
      </c>
    </row>
    <row r="1725">
      <c r="A1725" t="inlineStr">
        <is>
          <t>1万円刻み 3区分8万円ずつ</t>
        </is>
      </c>
      <c r="B1725" s="18">
        <f>'4_1万円刻み'!$A$549</f>
        <v/>
      </c>
      <c r="C1725" s="19" t="n">
        <v>2026</v>
      </c>
      <c r="D1725" t="inlineStr">
        <is>
          <t>いいえ</t>
        </is>
      </c>
      <c r="E1725" s="18" t="n">
        <v>80000</v>
      </c>
      <c r="F1725" s="18" t="n">
        <v>0</v>
      </c>
      <c r="G1725" s="18" t="n">
        <v>80000</v>
      </c>
      <c r="H1725" s="18" t="n">
        <v>80000</v>
      </c>
      <c r="I1725" s="18" t="n">
        <v>0</v>
      </c>
      <c r="J1725" s="18">
        <f>ROUND(MIN(B1725/12,650000)*12*0.0915+MIN(B1725/12,1390000)*12*(0.0504+0)+B1725*0.005,0)</f>
        <v/>
      </c>
      <c r="K1725" s="18" t="n">
        <v>0</v>
      </c>
      <c r="L1725" s="18" t="n">
        <v>0</v>
      </c>
      <c r="M1725" s="18">
        <f>ROUND(IF(C1725&gt;=2026,IF(B1725&lt;741000,0,IF(B1725&lt;2191000,B1725-740000,IF(B1725&lt;2193000,1451000,IF(B1725&lt;2196000,1453000,IF(B1725&lt;2200000,1456000,IF(B1725&lt;3600000,ROUNDDOWN(B1725/4,-3)*2.8-80000,IF(B1725&lt;6600000,ROUNDDOWN(B1725/4,-3)*3.2-440000,IF(B1725&lt;8500000,ROUNDDOWN(B1725*0.9,0)-1100000,B1725-1950000)))))))),IF(B1725&lt;651000,0,IF(B1725&lt;1900000,B1725-650000,IF(B1725&lt;3600000,ROUNDDOWN(B1725/4,-3)*2.8-80000,IF(B1725&lt;6600000,ROUNDDOWN(B1725/4,-3)*3.2-440000,IF(B1725&lt;8500000,ROUNDDOWN(B1725*0.9,0)-1100000,B1725-1950000)))))),0)</f>
        <v/>
      </c>
      <c r="N1725" s="18">
        <f>IF(M1725&gt;23500000,NA(),IF(C1725&gt;=2026,IF(M1725&lt;=4890000,1040000,IF(M1725&lt;=6550000,670000,620000)),IF(M1725&lt;=1320000,950000,IF(M1725&lt;=3360000,880000,IF(M1725&lt;=4890000,680000,IF(M1725&lt;=6550000,630000,580000))))))</f>
        <v/>
      </c>
      <c r="O1725" s="18">
        <f>IF(F1725&lt;=0,IF(AND(D1725="はい",C1725&gt;=2026,C1725&lt;=2027),IF(E1725&lt;=0,0,IF(E1725&lt;=30000,E1725,IF(E1725&lt;=60000,ROUNDUP(E1725/2,0)+15000,IF(E1725&lt;=120000,ROUNDUP(E1725/4,0)+30000,60000)))),IF(E1725&lt;=0,0,IF(E1725&lt;=20000,E1725,IF(E1725&lt;=40000,ROUNDUP(E1725/2,0)+10000,IF(E1725&lt;=80000,ROUNDUP(E1725/4,0)+20000,40000))))),IF(E1725&lt;=0,IF(F1725&lt;=0,0,IF(F1725&lt;=25000,F1725,IF(F1725&lt;=50000,ROUNDUP(F1725/2,0)+12500,IF(F1725&lt;=100000,ROUNDUP(F1725/4,0)+25000,50000)))),MAX(IF(F1725&lt;=0,0,IF(F1725&lt;=25000,F1725,IF(F1725&lt;=50000,ROUNDUP(F1725/2,0)+12500,IF(F1725&lt;=100000,ROUNDUP(F1725/4,0)+25000,50000)))),MIN(IF(AND(D1725="はい",C1725&gt;=2026,C1725&lt;=2027),IF(E1725&lt;=0,0,IF(E1725&lt;=30000,E1725,IF(E1725&lt;=60000,ROUNDUP(E1725/2,0)+15000,IF(E1725&lt;=120000,ROUNDUP(E1725/4,0)+30000,60000)))),IF(E1725&lt;=0,0,IF(E1725&lt;=20000,E1725,IF(E1725&lt;=40000,ROUNDUP(E1725/2,0)+10000,IF(E1725&lt;=80000,ROUNDUP(E1725/4,0)+20000,40000)))))+IF(F1725&lt;=0,0,IF(F1725&lt;=25000,F1725,IF(F1725&lt;=50000,ROUNDUP(F1725/2,0)+12500,IF(F1725&lt;=100000,ROUNDUP(F1725/4,0)+25000,50000)))),IF(AND(D1725="はい",C1725&gt;=2026,C1725&lt;=2027),60000,40000)))))</f>
        <v/>
      </c>
      <c r="P1725" s="18">
        <f>IF(G1725&lt;=0,0,IF(G1725&lt;=20000,G1725,IF(G1725&lt;=40000,ROUNDUP(G1725/2,0)+10000,IF(G1725&lt;=80000,ROUNDUP(G1725/4,0)+20000,40000))))</f>
        <v/>
      </c>
      <c r="Q1725" s="18">
        <f>IF(I1725&lt;=0,IF(H1725&lt;=0,0,IF(H1725&lt;=20000,H1725,IF(H1725&lt;=40000,ROUNDUP(H1725/2,0)+10000,IF(H1725&lt;=80000,ROUNDUP(H1725/4,0)+20000,40000)))),IF(H1725&lt;=0,IF(I1725&lt;=0,0,IF(I1725&lt;=25000,I1725,IF(I1725&lt;=50000,ROUNDUP(I1725/2,0)+12500,IF(I1725&lt;=100000,ROUNDUP(I1725/4,0)+25000,50000)))),MAX(IF(I1725&lt;=0,0,IF(I1725&lt;=25000,I1725,IF(I1725&lt;=50000,ROUNDUP(I1725/2,0)+12500,IF(I1725&lt;=100000,ROUNDUP(I1725/4,0)+25000,50000)))),MIN(IF(H1725&lt;=0,0,IF(H1725&lt;=20000,H1725,IF(H1725&lt;=40000,ROUNDUP(H1725/2,0)+10000,IF(H1725&lt;=80000,ROUNDUP(H1725/4,0)+20000,40000))))+IF(I1725&lt;=0,0,IF(I1725&lt;=25000,I1725,IF(I1725&lt;=50000,ROUNDUP(I1725/2,0)+12500,IF(I1725&lt;=100000,ROUNDUP(I1725/4,0)+25000,50000)))),40000))))</f>
        <v/>
      </c>
      <c r="R1725" s="18">
        <f>MIN(120000,O1725+P1725+Q1725)</f>
        <v/>
      </c>
      <c r="S1725" s="18">
        <f>IF(F1725&lt;=0,IF(E1725&lt;=0,0,IF(E1725&lt;=12000,E1725,IF(E1725&lt;=32000,ROUNDUP(E1725/2,0)+6000,IF(E1725&lt;=56000,ROUNDUP(E1725/4,0)+14000,28000)))),IF(E1725&lt;=0,IF(F1725&lt;=0,0,IF(F1725&lt;=15000,F1725,IF(F1725&lt;=40000,ROUNDUP(F1725/2,0)+7500,IF(F1725&lt;=70000,ROUNDUP(F1725/4,0)+17500,35000)))),MAX(IF(F1725&lt;=0,0,IF(F1725&lt;=15000,F1725,IF(F1725&lt;=40000,ROUNDUP(F1725/2,0)+7500,IF(F1725&lt;=70000,ROUNDUP(F1725/4,0)+17500,35000)))),MIN(IF(E1725&lt;=0,0,IF(E1725&lt;=12000,E1725,IF(E1725&lt;=32000,ROUNDUP(E1725/2,0)+6000,IF(E1725&lt;=56000,ROUNDUP(E1725/4,0)+14000,28000))))+IF(F1725&lt;=0,0,IF(F1725&lt;=15000,F1725,IF(F1725&lt;=40000,ROUNDUP(F1725/2,0)+7500,IF(F1725&lt;=70000,ROUNDUP(F1725/4,0)+17500,35000)))),28000))))</f>
        <v/>
      </c>
      <c r="T1725" s="18">
        <f>IF(G1725&lt;=0,0,IF(G1725&lt;=12000,G1725,IF(G1725&lt;=32000,ROUNDUP(G1725/2,0)+6000,IF(G1725&lt;=56000,ROUNDUP(G1725/4,0)+14000,28000))))</f>
        <v/>
      </c>
      <c r="U1725" s="18">
        <f>IF(I1725&lt;=0,IF(H1725&lt;=0,0,IF(H1725&lt;=12000,H1725,IF(H1725&lt;=32000,ROUNDUP(H1725/2,0)+6000,IF(H1725&lt;=56000,ROUNDUP(H1725/4,0)+14000,28000)))),IF(H1725&lt;=0,IF(I1725&lt;=0,0,IF(I1725&lt;=15000,I1725,IF(I1725&lt;=40000,ROUNDUP(I1725/2,0)+7500,IF(I1725&lt;=70000,ROUNDUP(I1725/4,0)+17500,35000)))),MAX(IF(I1725&lt;=0,0,IF(I1725&lt;=15000,I1725,IF(I1725&lt;=40000,ROUNDUP(I1725/2,0)+7500,IF(I1725&lt;=70000,ROUNDUP(I1725/4,0)+17500,35000)))),MIN(IF(H1725&lt;=0,0,IF(H1725&lt;=12000,H1725,IF(H1725&lt;=32000,ROUNDUP(H1725/2,0)+6000,IF(H1725&lt;=56000,ROUNDUP(H1725/4,0)+14000,28000))))+IF(I1725&lt;=0,0,IF(I1725&lt;=15000,I1725,IF(I1725&lt;=40000,ROUNDUP(I1725/2,0)+7500,IF(I1725&lt;=70000,ROUNDUP(I1725/4,0)+17500,35000)))),28000))))</f>
        <v/>
      </c>
      <c r="V1725" s="18">
        <f>MIN(70000,S1725+T1725+U1725)</f>
        <v/>
      </c>
      <c r="W1725" s="18">
        <f>MAX(0,ROUNDDOWN(M1725-J1725-N1725-K1725-0,-3))</f>
        <v/>
      </c>
      <c r="X1725" s="18">
        <f>MAX(0,ROUNDDOWN(M1725-J1725-N1725-K1725-R1725,-3))</f>
        <v/>
      </c>
      <c r="Y1725" s="18">
        <f>IF(W1725&lt;=0,0,ROUNDDOWN((W1725*LOOKUP(W1725,{0,1950001,3300001,6950001,9000001,18000001,40000001},{0.05,0.1,0.2,0.23,0.33,0.4,0.45})-LOOKUP(W1725,{0,1950001,3300001,6950001,9000001,18000001,40000001},{0,97500,427500,636000,1536000,2796000,4796000}))*1.021,-2))</f>
        <v/>
      </c>
      <c r="Z1725" s="18">
        <f>IF(X1725&lt;=0,0,ROUNDDOWN((X1725*LOOKUP(X1725,{0,1950001,3300001,6950001,9000001,18000001,40000001},{0.05,0.1,0.2,0.23,0.33,0.4,0.45})-LOOKUP(X1725,{0,1950001,3300001,6950001,9000001,18000001,40000001},{0,97500,427500,636000,1536000,2796000,4796000}))*1.021,-2))</f>
        <v/>
      </c>
      <c r="AA1725" s="18">
        <f>MAX(0,ROUNDDOWN(M1725-J1725-430000-L1725-0,-3))</f>
        <v/>
      </c>
      <c r="AB1725" s="18">
        <f>MAX(0,ROUNDDOWN(M1725-J1725-430000-L1725-V1725,-3))</f>
        <v/>
      </c>
      <c r="AC1725" s="18">
        <f>IF(M1725&lt;=450000,0,MAX(0,ROUNDDOWN(AA1725*0.06-MIN(50000,AA1725)*0.03,-2))+MAX(0,ROUNDDOWN(AA1725*0.04-MIN(50000,AA1725)*0.02,-2)))</f>
        <v/>
      </c>
      <c r="AD1725" s="18">
        <f>IF(M1725&lt;=450000,0,MAX(0,ROUNDDOWN(AB1725*0.06-MIN(50000,AB1725)*0.03,-2))+MAX(0,ROUNDDOWN(AB1725*0.04-MIN(50000,AB1725)*0.02,-2)))</f>
        <v/>
      </c>
      <c r="AE1725" s="18">
        <f>Y1725-Z1725</f>
        <v/>
      </c>
      <c r="AF1725" s="18">
        <f>AC1725-AD1725</f>
        <v/>
      </c>
      <c r="AG1725" s="18">
        <f>AE1725+AF1725</f>
        <v/>
      </c>
      <c r="AH1725" s="20">
        <f>IF(W1725&lt;=0,0,LOOKUP(W1725,{0,1950001,3300001,6950001,9000001,18000001,40000001},{0.05,0.1,0.2,0.23,0.33,0.4,0.45}))</f>
        <v/>
      </c>
    </row>
    <row r="1726">
      <c r="A1726" t="inlineStr">
        <is>
          <t>1万円刻み 一般8万円</t>
        </is>
      </c>
      <c r="B1726" s="18">
        <f>'4_1万円刻み'!$A$549</f>
        <v/>
      </c>
      <c r="C1726" s="19" t="n">
        <v>2026</v>
      </c>
      <c r="D1726" t="inlineStr">
        <is>
          <t>いいえ</t>
        </is>
      </c>
      <c r="E1726" s="18" t="n">
        <v>80000</v>
      </c>
      <c r="F1726" s="18" t="n">
        <v>0</v>
      </c>
      <c r="G1726" s="18" t="n">
        <v>0</v>
      </c>
      <c r="H1726" s="18" t="n">
        <v>0</v>
      </c>
      <c r="I1726" s="18" t="n">
        <v>0</v>
      </c>
      <c r="J1726" s="18">
        <f>ROUND(MIN(B1726/12,650000)*12*0.0915+MIN(B1726/12,1390000)*12*(0.0504+0)+B1726*0.005,0)</f>
        <v/>
      </c>
      <c r="K1726" s="18" t="n">
        <v>0</v>
      </c>
      <c r="L1726" s="18" t="n">
        <v>0</v>
      </c>
      <c r="M1726" s="18">
        <f>ROUND(IF(C1726&gt;=2026,IF(B1726&lt;741000,0,IF(B1726&lt;2191000,B1726-740000,IF(B1726&lt;2193000,1451000,IF(B1726&lt;2196000,1453000,IF(B1726&lt;2200000,1456000,IF(B1726&lt;3600000,ROUNDDOWN(B1726/4,-3)*2.8-80000,IF(B1726&lt;6600000,ROUNDDOWN(B1726/4,-3)*3.2-440000,IF(B1726&lt;8500000,ROUNDDOWN(B1726*0.9,0)-1100000,B1726-1950000)))))))),IF(B1726&lt;651000,0,IF(B1726&lt;1900000,B1726-650000,IF(B1726&lt;3600000,ROUNDDOWN(B1726/4,-3)*2.8-80000,IF(B1726&lt;6600000,ROUNDDOWN(B1726/4,-3)*3.2-440000,IF(B1726&lt;8500000,ROUNDDOWN(B1726*0.9,0)-1100000,B1726-1950000)))))),0)</f>
        <v/>
      </c>
      <c r="N1726" s="18">
        <f>IF(M1726&gt;23500000,NA(),IF(C1726&gt;=2026,IF(M1726&lt;=4890000,1040000,IF(M1726&lt;=6550000,670000,620000)),IF(M1726&lt;=1320000,950000,IF(M1726&lt;=3360000,880000,IF(M1726&lt;=4890000,680000,IF(M1726&lt;=6550000,630000,580000))))))</f>
        <v/>
      </c>
      <c r="O1726" s="18">
        <f>IF(F1726&lt;=0,IF(AND(D1726="はい",C1726&gt;=2026,C1726&lt;=2027),IF(E1726&lt;=0,0,IF(E1726&lt;=30000,E1726,IF(E1726&lt;=60000,ROUNDUP(E1726/2,0)+15000,IF(E1726&lt;=120000,ROUNDUP(E1726/4,0)+30000,60000)))),IF(E1726&lt;=0,0,IF(E1726&lt;=20000,E1726,IF(E1726&lt;=40000,ROUNDUP(E1726/2,0)+10000,IF(E1726&lt;=80000,ROUNDUP(E1726/4,0)+20000,40000))))),IF(E1726&lt;=0,IF(F1726&lt;=0,0,IF(F1726&lt;=25000,F1726,IF(F1726&lt;=50000,ROUNDUP(F1726/2,0)+12500,IF(F1726&lt;=100000,ROUNDUP(F1726/4,0)+25000,50000)))),MAX(IF(F1726&lt;=0,0,IF(F1726&lt;=25000,F1726,IF(F1726&lt;=50000,ROUNDUP(F1726/2,0)+12500,IF(F1726&lt;=100000,ROUNDUP(F1726/4,0)+25000,50000)))),MIN(IF(AND(D1726="はい",C1726&gt;=2026,C1726&lt;=2027),IF(E1726&lt;=0,0,IF(E1726&lt;=30000,E1726,IF(E1726&lt;=60000,ROUNDUP(E1726/2,0)+15000,IF(E1726&lt;=120000,ROUNDUP(E1726/4,0)+30000,60000)))),IF(E1726&lt;=0,0,IF(E1726&lt;=20000,E1726,IF(E1726&lt;=40000,ROUNDUP(E1726/2,0)+10000,IF(E1726&lt;=80000,ROUNDUP(E1726/4,0)+20000,40000)))))+IF(F1726&lt;=0,0,IF(F1726&lt;=25000,F1726,IF(F1726&lt;=50000,ROUNDUP(F1726/2,0)+12500,IF(F1726&lt;=100000,ROUNDUP(F1726/4,0)+25000,50000)))),IF(AND(D1726="はい",C1726&gt;=2026,C1726&lt;=2027),60000,40000)))))</f>
        <v/>
      </c>
      <c r="P1726" s="18">
        <f>IF(G1726&lt;=0,0,IF(G1726&lt;=20000,G1726,IF(G1726&lt;=40000,ROUNDUP(G1726/2,0)+10000,IF(G1726&lt;=80000,ROUNDUP(G1726/4,0)+20000,40000))))</f>
        <v/>
      </c>
      <c r="Q1726" s="18">
        <f>IF(I1726&lt;=0,IF(H1726&lt;=0,0,IF(H1726&lt;=20000,H1726,IF(H1726&lt;=40000,ROUNDUP(H1726/2,0)+10000,IF(H1726&lt;=80000,ROUNDUP(H1726/4,0)+20000,40000)))),IF(H1726&lt;=0,IF(I1726&lt;=0,0,IF(I1726&lt;=25000,I1726,IF(I1726&lt;=50000,ROUNDUP(I1726/2,0)+12500,IF(I1726&lt;=100000,ROUNDUP(I1726/4,0)+25000,50000)))),MAX(IF(I1726&lt;=0,0,IF(I1726&lt;=25000,I1726,IF(I1726&lt;=50000,ROUNDUP(I1726/2,0)+12500,IF(I1726&lt;=100000,ROUNDUP(I1726/4,0)+25000,50000)))),MIN(IF(H1726&lt;=0,0,IF(H1726&lt;=20000,H1726,IF(H1726&lt;=40000,ROUNDUP(H1726/2,0)+10000,IF(H1726&lt;=80000,ROUNDUP(H1726/4,0)+20000,40000))))+IF(I1726&lt;=0,0,IF(I1726&lt;=25000,I1726,IF(I1726&lt;=50000,ROUNDUP(I1726/2,0)+12500,IF(I1726&lt;=100000,ROUNDUP(I1726/4,0)+25000,50000)))),40000))))</f>
        <v/>
      </c>
      <c r="R1726" s="18">
        <f>MIN(120000,O1726+P1726+Q1726)</f>
        <v/>
      </c>
      <c r="S1726" s="18">
        <f>IF(F1726&lt;=0,IF(E1726&lt;=0,0,IF(E1726&lt;=12000,E1726,IF(E1726&lt;=32000,ROUNDUP(E1726/2,0)+6000,IF(E1726&lt;=56000,ROUNDUP(E1726/4,0)+14000,28000)))),IF(E1726&lt;=0,IF(F1726&lt;=0,0,IF(F1726&lt;=15000,F1726,IF(F1726&lt;=40000,ROUNDUP(F1726/2,0)+7500,IF(F1726&lt;=70000,ROUNDUP(F1726/4,0)+17500,35000)))),MAX(IF(F1726&lt;=0,0,IF(F1726&lt;=15000,F1726,IF(F1726&lt;=40000,ROUNDUP(F1726/2,0)+7500,IF(F1726&lt;=70000,ROUNDUP(F1726/4,0)+17500,35000)))),MIN(IF(E1726&lt;=0,0,IF(E1726&lt;=12000,E1726,IF(E1726&lt;=32000,ROUNDUP(E1726/2,0)+6000,IF(E1726&lt;=56000,ROUNDUP(E1726/4,0)+14000,28000))))+IF(F1726&lt;=0,0,IF(F1726&lt;=15000,F1726,IF(F1726&lt;=40000,ROUNDUP(F1726/2,0)+7500,IF(F1726&lt;=70000,ROUNDUP(F1726/4,0)+17500,35000)))),28000))))</f>
        <v/>
      </c>
      <c r="T1726" s="18">
        <f>IF(G1726&lt;=0,0,IF(G1726&lt;=12000,G1726,IF(G1726&lt;=32000,ROUNDUP(G1726/2,0)+6000,IF(G1726&lt;=56000,ROUNDUP(G1726/4,0)+14000,28000))))</f>
        <v/>
      </c>
      <c r="U1726" s="18">
        <f>IF(I1726&lt;=0,IF(H1726&lt;=0,0,IF(H1726&lt;=12000,H1726,IF(H1726&lt;=32000,ROUNDUP(H1726/2,0)+6000,IF(H1726&lt;=56000,ROUNDUP(H1726/4,0)+14000,28000)))),IF(H1726&lt;=0,IF(I1726&lt;=0,0,IF(I1726&lt;=15000,I1726,IF(I1726&lt;=40000,ROUNDUP(I1726/2,0)+7500,IF(I1726&lt;=70000,ROUNDUP(I1726/4,0)+17500,35000)))),MAX(IF(I1726&lt;=0,0,IF(I1726&lt;=15000,I1726,IF(I1726&lt;=40000,ROUNDUP(I1726/2,0)+7500,IF(I1726&lt;=70000,ROUNDUP(I1726/4,0)+17500,35000)))),MIN(IF(H1726&lt;=0,0,IF(H1726&lt;=12000,H1726,IF(H1726&lt;=32000,ROUNDUP(H1726/2,0)+6000,IF(H1726&lt;=56000,ROUNDUP(H1726/4,0)+14000,28000))))+IF(I1726&lt;=0,0,IF(I1726&lt;=15000,I1726,IF(I1726&lt;=40000,ROUNDUP(I1726/2,0)+7500,IF(I1726&lt;=70000,ROUNDUP(I1726/4,0)+17500,35000)))),28000))))</f>
        <v/>
      </c>
      <c r="V1726" s="18">
        <f>MIN(70000,S1726+T1726+U1726)</f>
        <v/>
      </c>
      <c r="W1726" s="18">
        <f>MAX(0,ROUNDDOWN(M1726-J1726-N1726-K1726-0,-3))</f>
        <v/>
      </c>
      <c r="X1726" s="18">
        <f>MAX(0,ROUNDDOWN(M1726-J1726-N1726-K1726-R1726,-3))</f>
        <v/>
      </c>
      <c r="Y1726" s="18">
        <f>IF(W1726&lt;=0,0,ROUNDDOWN((W1726*LOOKUP(W1726,{0,1950001,3300001,6950001,9000001,18000001,40000001},{0.05,0.1,0.2,0.23,0.33,0.4,0.45})-LOOKUP(W1726,{0,1950001,3300001,6950001,9000001,18000001,40000001},{0,97500,427500,636000,1536000,2796000,4796000}))*1.021,-2))</f>
        <v/>
      </c>
      <c r="Z1726" s="18">
        <f>IF(X1726&lt;=0,0,ROUNDDOWN((X1726*LOOKUP(X1726,{0,1950001,3300001,6950001,9000001,18000001,40000001},{0.05,0.1,0.2,0.23,0.33,0.4,0.45})-LOOKUP(X1726,{0,1950001,3300001,6950001,9000001,18000001,40000001},{0,97500,427500,636000,1536000,2796000,4796000}))*1.021,-2))</f>
        <v/>
      </c>
      <c r="AA1726" s="18">
        <f>MAX(0,ROUNDDOWN(M1726-J1726-430000-L1726-0,-3))</f>
        <v/>
      </c>
      <c r="AB1726" s="18">
        <f>MAX(0,ROUNDDOWN(M1726-J1726-430000-L1726-V1726,-3))</f>
        <v/>
      </c>
      <c r="AC1726" s="18">
        <f>IF(M1726&lt;=450000,0,MAX(0,ROUNDDOWN(AA1726*0.06-MIN(50000,AA1726)*0.03,-2))+MAX(0,ROUNDDOWN(AA1726*0.04-MIN(50000,AA1726)*0.02,-2)))</f>
        <v/>
      </c>
      <c r="AD1726" s="18">
        <f>IF(M1726&lt;=450000,0,MAX(0,ROUNDDOWN(AB1726*0.06-MIN(50000,AB1726)*0.03,-2))+MAX(0,ROUNDDOWN(AB1726*0.04-MIN(50000,AB1726)*0.02,-2)))</f>
        <v/>
      </c>
      <c r="AE1726" s="18">
        <f>Y1726-Z1726</f>
        <v/>
      </c>
      <c r="AF1726" s="18">
        <f>AC1726-AD1726</f>
        <v/>
      </c>
      <c r="AG1726" s="18">
        <f>AE1726+AF1726</f>
        <v/>
      </c>
      <c r="AH1726" s="20">
        <f>IF(W1726&lt;=0,0,LOOKUP(W1726,{0,1950001,3300001,6950001,9000001,18000001,40000001},{0.05,0.1,0.2,0.23,0.33,0.4,0.45}))</f>
        <v/>
      </c>
    </row>
    <row r="1727">
      <c r="A1727" t="inlineStr">
        <is>
          <t>1万円刻み 特例あり一般12万円</t>
        </is>
      </c>
      <c r="B1727" s="18">
        <f>'4_1万円刻み'!$A$549</f>
        <v/>
      </c>
      <c r="C1727" s="19" t="n">
        <v>2026</v>
      </c>
      <c r="D1727" t="inlineStr">
        <is>
          <t>はい</t>
        </is>
      </c>
      <c r="E1727" s="18" t="n">
        <v>120000</v>
      </c>
      <c r="F1727" s="18" t="n">
        <v>0</v>
      </c>
      <c r="G1727" s="18" t="n">
        <v>0</v>
      </c>
      <c r="H1727" s="18" t="n">
        <v>0</v>
      </c>
      <c r="I1727" s="18" t="n">
        <v>0</v>
      </c>
      <c r="J1727" s="18">
        <f>ROUND(MIN(B1727/12,650000)*12*0.0915+MIN(B1727/12,1390000)*12*(0.0504+0)+B1727*0.005,0)</f>
        <v/>
      </c>
      <c r="K1727" s="18" t="n">
        <v>0</v>
      </c>
      <c r="L1727" s="18" t="n">
        <v>0</v>
      </c>
      <c r="M1727" s="18">
        <f>ROUND(IF(C1727&gt;=2026,IF(B1727&lt;741000,0,IF(B1727&lt;2191000,B1727-740000,IF(B1727&lt;2193000,1451000,IF(B1727&lt;2196000,1453000,IF(B1727&lt;2200000,1456000,IF(B1727&lt;3600000,ROUNDDOWN(B1727/4,-3)*2.8-80000,IF(B1727&lt;6600000,ROUNDDOWN(B1727/4,-3)*3.2-440000,IF(B1727&lt;8500000,ROUNDDOWN(B1727*0.9,0)-1100000,B1727-1950000)))))))),IF(B1727&lt;651000,0,IF(B1727&lt;1900000,B1727-650000,IF(B1727&lt;3600000,ROUNDDOWN(B1727/4,-3)*2.8-80000,IF(B1727&lt;6600000,ROUNDDOWN(B1727/4,-3)*3.2-440000,IF(B1727&lt;8500000,ROUNDDOWN(B1727*0.9,0)-1100000,B1727-1950000)))))),0)</f>
        <v/>
      </c>
      <c r="N1727" s="18">
        <f>IF(M1727&gt;23500000,NA(),IF(C1727&gt;=2026,IF(M1727&lt;=4890000,1040000,IF(M1727&lt;=6550000,670000,620000)),IF(M1727&lt;=1320000,950000,IF(M1727&lt;=3360000,880000,IF(M1727&lt;=4890000,680000,IF(M1727&lt;=6550000,630000,580000))))))</f>
        <v/>
      </c>
      <c r="O1727" s="18">
        <f>IF(F1727&lt;=0,IF(AND(D1727="はい",C1727&gt;=2026,C1727&lt;=2027),IF(E1727&lt;=0,0,IF(E1727&lt;=30000,E1727,IF(E1727&lt;=60000,ROUNDUP(E1727/2,0)+15000,IF(E1727&lt;=120000,ROUNDUP(E1727/4,0)+30000,60000)))),IF(E1727&lt;=0,0,IF(E1727&lt;=20000,E1727,IF(E1727&lt;=40000,ROUNDUP(E1727/2,0)+10000,IF(E1727&lt;=80000,ROUNDUP(E1727/4,0)+20000,40000))))),IF(E1727&lt;=0,IF(F1727&lt;=0,0,IF(F1727&lt;=25000,F1727,IF(F1727&lt;=50000,ROUNDUP(F1727/2,0)+12500,IF(F1727&lt;=100000,ROUNDUP(F1727/4,0)+25000,50000)))),MAX(IF(F1727&lt;=0,0,IF(F1727&lt;=25000,F1727,IF(F1727&lt;=50000,ROUNDUP(F1727/2,0)+12500,IF(F1727&lt;=100000,ROUNDUP(F1727/4,0)+25000,50000)))),MIN(IF(AND(D1727="はい",C1727&gt;=2026,C1727&lt;=2027),IF(E1727&lt;=0,0,IF(E1727&lt;=30000,E1727,IF(E1727&lt;=60000,ROUNDUP(E1727/2,0)+15000,IF(E1727&lt;=120000,ROUNDUP(E1727/4,0)+30000,60000)))),IF(E1727&lt;=0,0,IF(E1727&lt;=20000,E1727,IF(E1727&lt;=40000,ROUNDUP(E1727/2,0)+10000,IF(E1727&lt;=80000,ROUNDUP(E1727/4,0)+20000,40000)))))+IF(F1727&lt;=0,0,IF(F1727&lt;=25000,F1727,IF(F1727&lt;=50000,ROUNDUP(F1727/2,0)+12500,IF(F1727&lt;=100000,ROUNDUP(F1727/4,0)+25000,50000)))),IF(AND(D1727="はい",C1727&gt;=2026,C1727&lt;=2027),60000,40000)))))</f>
        <v/>
      </c>
      <c r="P1727" s="18">
        <f>IF(G1727&lt;=0,0,IF(G1727&lt;=20000,G1727,IF(G1727&lt;=40000,ROUNDUP(G1727/2,0)+10000,IF(G1727&lt;=80000,ROUNDUP(G1727/4,0)+20000,40000))))</f>
        <v/>
      </c>
      <c r="Q1727" s="18">
        <f>IF(I1727&lt;=0,IF(H1727&lt;=0,0,IF(H1727&lt;=20000,H1727,IF(H1727&lt;=40000,ROUNDUP(H1727/2,0)+10000,IF(H1727&lt;=80000,ROUNDUP(H1727/4,0)+20000,40000)))),IF(H1727&lt;=0,IF(I1727&lt;=0,0,IF(I1727&lt;=25000,I1727,IF(I1727&lt;=50000,ROUNDUP(I1727/2,0)+12500,IF(I1727&lt;=100000,ROUNDUP(I1727/4,0)+25000,50000)))),MAX(IF(I1727&lt;=0,0,IF(I1727&lt;=25000,I1727,IF(I1727&lt;=50000,ROUNDUP(I1727/2,0)+12500,IF(I1727&lt;=100000,ROUNDUP(I1727/4,0)+25000,50000)))),MIN(IF(H1727&lt;=0,0,IF(H1727&lt;=20000,H1727,IF(H1727&lt;=40000,ROUNDUP(H1727/2,0)+10000,IF(H1727&lt;=80000,ROUNDUP(H1727/4,0)+20000,40000))))+IF(I1727&lt;=0,0,IF(I1727&lt;=25000,I1727,IF(I1727&lt;=50000,ROUNDUP(I1727/2,0)+12500,IF(I1727&lt;=100000,ROUNDUP(I1727/4,0)+25000,50000)))),40000))))</f>
        <v/>
      </c>
      <c r="R1727" s="18">
        <f>MIN(120000,O1727+P1727+Q1727)</f>
        <v/>
      </c>
      <c r="S1727" s="18">
        <f>IF(F1727&lt;=0,IF(E1727&lt;=0,0,IF(E1727&lt;=12000,E1727,IF(E1727&lt;=32000,ROUNDUP(E1727/2,0)+6000,IF(E1727&lt;=56000,ROUNDUP(E1727/4,0)+14000,28000)))),IF(E1727&lt;=0,IF(F1727&lt;=0,0,IF(F1727&lt;=15000,F1727,IF(F1727&lt;=40000,ROUNDUP(F1727/2,0)+7500,IF(F1727&lt;=70000,ROUNDUP(F1727/4,0)+17500,35000)))),MAX(IF(F1727&lt;=0,0,IF(F1727&lt;=15000,F1727,IF(F1727&lt;=40000,ROUNDUP(F1727/2,0)+7500,IF(F1727&lt;=70000,ROUNDUP(F1727/4,0)+17500,35000)))),MIN(IF(E1727&lt;=0,0,IF(E1727&lt;=12000,E1727,IF(E1727&lt;=32000,ROUNDUP(E1727/2,0)+6000,IF(E1727&lt;=56000,ROUNDUP(E1727/4,0)+14000,28000))))+IF(F1727&lt;=0,0,IF(F1727&lt;=15000,F1727,IF(F1727&lt;=40000,ROUNDUP(F1727/2,0)+7500,IF(F1727&lt;=70000,ROUNDUP(F1727/4,0)+17500,35000)))),28000))))</f>
        <v/>
      </c>
      <c r="T1727" s="18">
        <f>IF(G1727&lt;=0,0,IF(G1727&lt;=12000,G1727,IF(G1727&lt;=32000,ROUNDUP(G1727/2,0)+6000,IF(G1727&lt;=56000,ROUNDUP(G1727/4,0)+14000,28000))))</f>
        <v/>
      </c>
      <c r="U1727" s="18">
        <f>IF(I1727&lt;=0,IF(H1727&lt;=0,0,IF(H1727&lt;=12000,H1727,IF(H1727&lt;=32000,ROUNDUP(H1727/2,0)+6000,IF(H1727&lt;=56000,ROUNDUP(H1727/4,0)+14000,28000)))),IF(H1727&lt;=0,IF(I1727&lt;=0,0,IF(I1727&lt;=15000,I1727,IF(I1727&lt;=40000,ROUNDUP(I1727/2,0)+7500,IF(I1727&lt;=70000,ROUNDUP(I1727/4,0)+17500,35000)))),MAX(IF(I1727&lt;=0,0,IF(I1727&lt;=15000,I1727,IF(I1727&lt;=40000,ROUNDUP(I1727/2,0)+7500,IF(I1727&lt;=70000,ROUNDUP(I1727/4,0)+17500,35000)))),MIN(IF(H1727&lt;=0,0,IF(H1727&lt;=12000,H1727,IF(H1727&lt;=32000,ROUNDUP(H1727/2,0)+6000,IF(H1727&lt;=56000,ROUNDUP(H1727/4,0)+14000,28000))))+IF(I1727&lt;=0,0,IF(I1727&lt;=15000,I1727,IF(I1727&lt;=40000,ROUNDUP(I1727/2,0)+7500,IF(I1727&lt;=70000,ROUNDUP(I1727/4,0)+17500,35000)))),28000))))</f>
        <v/>
      </c>
      <c r="V1727" s="18">
        <f>MIN(70000,S1727+T1727+U1727)</f>
        <v/>
      </c>
      <c r="W1727" s="18">
        <f>MAX(0,ROUNDDOWN(M1727-J1727-N1727-K1727-0,-3))</f>
        <v/>
      </c>
      <c r="X1727" s="18">
        <f>MAX(0,ROUNDDOWN(M1727-J1727-N1727-K1727-R1727,-3))</f>
        <v/>
      </c>
      <c r="Y1727" s="18">
        <f>IF(W1727&lt;=0,0,ROUNDDOWN((W1727*LOOKUP(W1727,{0,1950001,3300001,6950001,9000001,18000001,40000001},{0.05,0.1,0.2,0.23,0.33,0.4,0.45})-LOOKUP(W1727,{0,1950001,3300001,6950001,9000001,18000001,40000001},{0,97500,427500,636000,1536000,2796000,4796000}))*1.021,-2))</f>
        <v/>
      </c>
      <c r="Z1727" s="18">
        <f>IF(X1727&lt;=0,0,ROUNDDOWN((X1727*LOOKUP(X1727,{0,1950001,3300001,6950001,9000001,18000001,40000001},{0.05,0.1,0.2,0.23,0.33,0.4,0.45})-LOOKUP(X1727,{0,1950001,3300001,6950001,9000001,18000001,40000001},{0,97500,427500,636000,1536000,2796000,4796000}))*1.021,-2))</f>
        <v/>
      </c>
      <c r="AA1727" s="18">
        <f>MAX(0,ROUNDDOWN(M1727-J1727-430000-L1727-0,-3))</f>
        <v/>
      </c>
      <c r="AB1727" s="18">
        <f>MAX(0,ROUNDDOWN(M1727-J1727-430000-L1727-V1727,-3))</f>
        <v/>
      </c>
      <c r="AC1727" s="18">
        <f>IF(M1727&lt;=450000,0,MAX(0,ROUNDDOWN(AA1727*0.06-MIN(50000,AA1727)*0.03,-2))+MAX(0,ROUNDDOWN(AA1727*0.04-MIN(50000,AA1727)*0.02,-2)))</f>
        <v/>
      </c>
      <c r="AD1727" s="18">
        <f>IF(M1727&lt;=450000,0,MAX(0,ROUNDDOWN(AB1727*0.06-MIN(50000,AB1727)*0.03,-2))+MAX(0,ROUNDDOWN(AB1727*0.04-MIN(50000,AB1727)*0.02,-2)))</f>
        <v/>
      </c>
      <c r="AE1727" s="18">
        <f>Y1727-Z1727</f>
        <v/>
      </c>
      <c r="AF1727" s="18">
        <f>AC1727-AD1727</f>
        <v/>
      </c>
      <c r="AG1727" s="18">
        <f>AE1727+AF1727</f>
        <v/>
      </c>
      <c r="AH1727" s="20">
        <f>IF(W1727&lt;=0,0,LOOKUP(W1727,{0,1950001,3300001,6950001,9000001,18000001,40000001},{0.05,0.1,0.2,0.23,0.33,0.4,0.45}))</f>
        <v/>
      </c>
    </row>
    <row r="1728">
      <c r="A1728" t="inlineStr">
        <is>
          <t>1万円刻み 3区分8万円ずつ</t>
        </is>
      </c>
      <c r="B1728" s="18">
        <f>'4_1万円刻み'!$A$550</f>
        <v/>
      </c>
      <c r="C1728" s="19" t="n">
        <v>2026</v>
      </c>
      <c r="D1728" t="inlineStr">
        <is>
          <t>いいえ</t>
        </is>
      </c>
      <c r="E1728" s="18" t="n">
        <v>80000</v>
      </c>
      <c r="F1728" s="18" t="n">
        <v>0</v>
      </c>
      <c r="G1728" s="18" t="n">
        <v>80000</v>
      </c>
      <c r="H1728" s="18" t="n">
        <v>80000</v>
      </c>
      <c r="I1728" s="18" t="n">
        <v>0</v>
      </c>
      <c r="J1728" s="18">
        <f>ROUND(MIN(B1728/12,650000)*12*0.0915+MIN(B1728/12,1390000)*12*(0.0504+0)+B1728*0.005,0)</f>
        <v/>
      </c>
      <c r="K1728" s="18" t="n">
        <v>0</v>
      </c>
      <c r="L1728" s="18" t="n">
        <v>0</v>
      </c>
      <c r="M1728" s="18">
        <f>ROUND(IF(C1728&gt;=2026,IF(B1728&lt;741000,0,IF(B1728&lt;2191000,B1728-740000,IF(B1728&lt;2193000,1451000,IF(B1728&lt;2196000,1453000,IF(B1728&lt;2200000,1456000,IF(B1728&lt;3600000,ROUNDDOWN(B1728/4,-3)*2.8-80000,IF(B1728&lt;6600000,ROUNDDOWN(B1728/4,-3)*3.2-440000,IF(B1728&lt;8500000,ROUNDDOWN(B1728*0.9,0)-1100000,B1728-1950000)))))))),IF(B1728&lt;651000,0,IF(B1728&lt;1900000,B1728-650000,IF(B1728&lt;3600000,ROUNDDOWN(B1728/4,-3)*2.8-80000,IF(B1728&lt;6600000,ROUNDDOWN(B1728/4,-3)*3.2-440000,IF(B1728&lt;8500000,ROUNDDOWN(B1728*0.9,0)-1100000,B1728-1950000)))))),0)</f>
        <v/>
      </c>
      <c r="N1728" s="18">
        <f>IF(M1728&gt;23500000,NA(),IF(C1728&gt;=2026,IF(M1728&lt;=4890000,1040000,IF(M1728&lt;=6550000,670000,620000)),IF(M1728&lt;=1320000,950000,IF(M1728&lt;=3360000,880000,IF(M1728&lt;=4890000,680000,IF(M1728&lt;=6550000,630000,580000))))))</f>
        <v/>
      </c>
      <c r="O1728" s="18">
        <f>IF(F1728&lt;=0,IF(AND(D1728="はい",C1728&gt;=2026,C1728&lt;=2027),IF(E1728&lt;=0,0,IF(E1728&lt;=30000,E1728,IF(E1728&lt;=60000,ROUNDUP(E1728/2,0)+15000,IF(E1728&lt;=120000,ROUNDUP(E1728/4,0)+30000,60000)))),IF(E1728&lt;=0,0,IF(E1728&lt;=20000,E1728,IF(E1728&lt;=40000,ROUNDUP(E1728/2,0)+10000,IF(E1728&lt;=80000,ROUNDUP(E1728/4,0)+20000,40000))))),IF(E1728&lt;=0,IF(F1728&lt;=0,0,IF(F1728&lt;=25000,F1728,IF(F1728&lt;=50000,ROUNDUP(F1728/2,0)+12500,IF(F1728&lt;=100000,ROUNDUP(F1728/4,0)+25000,50000)))),MAX(IF(F1728&lt;=0,0,IF(F1728&lt;=25000,F1728,IF(F1728&lt;=50000,ROUNDUP(F1728/2,0)+12500,IF(F1728&lt;=100000,ROUNDUP(F1728/4,0)+25000,50000)))),MIN(IF(AND(D1728="はい",C1728&gt;=2026,C1728&lt;=2027),IF(E1728&lt;=0,0,IF(E1728&lt;=30000,E1728,IF(E1728&lt;=60000,ROUNDUP(E1728/2,0)+15000,IF(E1728&lt;=120000,ROUNDUP(E1728/4,0)+30000,60000)))),IF(E1728&lt;=0,0,IF(E1728&lt;=20000,E1728,IF(E1728&lt;=40000,ROUNDUP(E1728/2,0)+10000,IF(E1728&lt;=80000,ROUNDUP(E1728/4,0)+20000,40000)))))+IF(F1728&lt;=0,0,IF(F1728&lt;=25000,F1728,IF(F1728&lt;=50000,ROUNDUP(F1728/2,0)+12500,IF(F1728&lt;=100000,ROUNDUP(F1728/4,0)+25000,50000)))),IF(AND(D1728="はい",C1728&gt;=2026,C1728&lt;=2027),60000,40000)))))</f>
        <v/>
      </c>
      <c r="P1728" s="18">
        <f>IF(G1728&lt;=0,0,IF(G1728&lt;=20000,G1728,IF(G1728&lt;=40000,ROUNDUP(G1728/2,0)+10000,IF(G1728&lt;=80000,ROUNDUP(G1728/4,0)+20000,40000))))</f>
        <v/>
      </c>
      <c r="Q1728" s="18">
        <f>IF(I1728&lt;=0,IF(H1728&lt;=0,0,IF(H1728&lt;=20000,H1728,IF(H1728&lt;=40000,ROUNDUP(H1728/2,0)+10000,IF(H1728&lt;=80000,ROUNDUP(H1728/4,0)+20000,40000)))),IF(H1728&lt;=0,IF(I1728&lt;=0,0,IF(I1728&lt;=25000,I1728,IF(I1728&lt;=50000,ROUNDUP(I1728/2,0)+12500,IF(I1728&lt;=100000,ROUNDUP(I1728/4,0)+25000,50000)))),MAX(IF(I1728&lt;=0,0,IF(I1728&lt;=25000,I1728,IF(I1728&lt;=50000,ROUNDUP(I1728/2,0)+12500,IF(I1728&lt;=100000,ROUNDUP(I1728/4,0)+25000,50000)))),MIN(IF(H1728&lt;=0,0,IF(H1728&lt;=20000,H1728,IF(H1728&lt;=40000,ROUNDUP(H1728/2,0)+10000,IF(H1728&lt;=80000,ROUNDUP(H1728/4,0)+20000,40000))))+IF(I1728&lt;=0,0,IF(I1728&lt;=25000,I1728,IF(I1728&lt;=50000,ROUNDUP(I1728/2,0)+12500,IF(I1728&lt;=100000,ROUNDUP(I1728/4,0)+25000,50000)))),40000))))</f>
        <v/>
      </c>
      <c r="R1728" s="18">
        <f>MIN(120000,O1728+P1728+Q1728)</f>
        <v/>
      </c>
      <c r="S1728" s="18">
        <f>IF(F1728&lt;=0,IF(E1728&lt;=0,0,IF(E1728&lt;=12000,E1728,IF(E1728&lt;=32000,ROUNDUP(E1728/2,0)+6000,IF(E1728&lt;=56000,ROUNDUP(E1728/4,0)+14000,28000)))),IF(E1728&lt;=0,IF(F1728&lt;=0,0,IF(F1728&lt;=15000,F1728,IF(F1728&lt;=40000,ROUNDUP(F1728/2,0)+7500,IF(F1728&lt;=70000,ROUNDUP(F1728/4,0)+17500,35000)))),MAX(IF(F1728&lt;=0,0,IF(F1728&lt;=15000,F1728,IF(F1728&lt;=40000,ROUNDUP(F1728/2,0)+7500,IF(F1728&lt;=70000,ROUNDUP(F1728/4,0)+17500,35000)))),MIN(IF(E1728&lt;=0,0,IF(E1728&lt;=12000,E1728,IF(E1728&lt;=32000,ROUNDUP(E1728/2,0)+6000,IF(E1728&lt;=56000,ROUNDUP(E1728/4,0)+14000,28000))))+IF(F1728&lt;=0,0,IF(F1728&lt;=15000,F1728,IF(F1728&lt;=40000,ROUNDUP(F1728/2,0)+7500,IF(F1728&lt;=70000,ROUNDUP(F1728/4,0)+17500,35000)))),28000))))</f>
        <v/>
      </c>
      <c r="T1728" s="18">
        <f>IF(G1728&lt;=0,0,IF(G1728&lt;=12000,G1728,IF(G1728&lt;=32000,ROUNDUP(G1728/2,0)+6000,IF(G1728&lt;=56000,ROUNDUP(G1728/4,0)+14000,28000))))</f>
        <v/>
      </c>
      <c r="U1728" s="18">
        <f>IF(I1728&lt;=0,IF(H1728&lt;=0,0,IF(H1728&lt;=12000,H1728,IF(H1728&lt;=32000,ROUNDUP(H1728/2,0)+6000,IF(H1728&lt;=56000,ROUNDUP(H1728/4,0)+14000,28000)))),IF(H1728&lt;=0,IF(I1728&lt;=0,0,IF(I1728&lt;=15000,I1728,IF(I1728&lt;=40000,ROUNDUP(I1728/2,0)+7500,IF(I1728&lt;=70000,ROUNDUP(I1728/4,0)+17500,35000)))),MAX(IF(I1728&lt;=0,0,IF(I1728&lt;=15000,I1728,IF(I1728&lt;=40000,ROUNDUP(I1728/2,0)+7500,IF(I1728&lt;=70000,ROUNDUP(I1728/4,0)+17500,35000)))),MIN(IF(H1728&lt;=0,0,IF(H1728&lt;=12000,H1728,IF(H1728&lt;=32000,ROUNDUP(H1728/2,0)+6000,IF(H1728&lt;=56000,ROUNDUP(H1728/4,0)+14000,28000))))+IF(I1728&lt;=0,0,IF(I1728&lt;=15000,I1728,IF(I1728&lt;=40000,ROUNDUP(I1728/2,0)+7500,IF(I1728&lt;=70000,ROUNDUP(I1728/4,0)+17500,35000)))),28000))))</f>
        <v/>
      </c>
      <c r="V1728" s="18">
        <f>MIN(70000,S1728+T1728+U1728)</f>
        <v/>
      </c>
      <c r="W1728" s="18">
        <f>MAX(0,ROUNDDOWN(M1728-J1728-N1728-K1728-0,-3))</f>
        <v/>
      </c>
      <c r="X1728" s="18">
        <f>MAX(0,ROUNDDOWN(M1728-J1728-N1728-K1728-R1728,-3))</f>
        <v/>
      </c>
      <c r="Y1728" s="18">
        <f>IF(W1728&lt;=0,0,ROUNDDOWN((W1728*LOOKUP(W1728,{0,1950001,3300001,6950001,9000001,18000001,40000001},{0.05,0.1,0.2,0.23,0.33,0.4,0.45})-LOOKUP(W1728,{0,1950001,3300001,6950001,9000001,18000001,40000001},{0,97500,427500,636000,1536000,2796000,4796000}))*1.021,-2))</f>
        <v/>
      </c>
      <c r="Z1728" s="18">
        <f>IF(X1728&lt;=0,0,ROUNDDOWN((X1728*LOOKUP(X1728,{0,1950001,3300001,6950001,9000001,18000001,40000001},{0.05,0.1,0.2,0.23,0.33,0.4,0.45})-LOOKUP(X1728,{0,1950001,3300001,6950001,9000001,18000001,40000001},{0,97500,427500,636000,1536000,2796000,4796000}))*1.021,-2))</f>
        <v/>
      </c>
      <c r="AA1728" s="18">
        <f>MAX(0,ROUNDDOWN(M1728-J1728-430000-L1728-0,-3))</f>
        <v/>
      </c>
      <c r="AB1728" s="18">
        <f>MAX(0,ROUNDDOWN(M1728-J1728-430000-L1728-V1728,-3))</f>
        <v/>
      </c>
      <c r="AC1728" s="18">
        <f>IF(M1728&lt;=450000,0,MAX(0,ROUNDDOWN(AA1728*0.06-MIN(50000,AA1728)*0.03,-2))+MAX(0,ROUNDDOWN(AA1728*0.04-MIN(50000,AA1728)*0.02,-2)))</f>
        <v/>
      </c>
      <c r="AD1728" s="18">
        <f>IF(M1728&lt;=450000,0,MAX(0,ROUNDDOWN(AB1728*0.06-MIN(50000,AB1728)*0.03,-2))+MAX(0,ROUNDDOWN(AB1728*0.04-MIN(50000,AB1728)*0.02,-2)))</f>
        <v/>
      </c>
      <c r="AE1728" s="18">
        <f>Y1728-Z1728</f>
        <v/>
      </c>
      <c r="AF1728" s="18">
        <f>AC1728-AD1728</f>
        <v/>
      </c>
      <c r="AG1728" s="18">
        <f>AE1728+AF1728</f>
        <v/>
      </c>
      <c r="AH1728" s="20">
        <f>IF(W1728&lt;=0,0,LOOKUP(W1728,{0,1950001,3300001,6950001,9000001,18000001,40000001},{0.05,0.1,0.2,0.23,0.33,0.4,0.45}))</f>
        <v/>
      </c>
    </row>
    <row r="1729">
      <c r="A1729" t="inlineStr">
        <is>
          <t>1万円刻み 一般8万円</t>
        </is>
      </c>
      <c r="B1729" s="18">
        <f>'4_1万円刻み'!$A$550</f>
        <v/>
      </c>
      <c r="C1729" s="19" t="n">
        <v>2026</v>
      </c>
      <c r="D1729" t="inlineStr">
        <is>
          <t>いいえ</t>
        </is>
      </c>
      <c r="E1729" s="18" t="n">
        <v>80000</v>
      </c>
      <c r="F1729" s="18" t="n">
        <v>0</v>
      </c>
      <c r="G1729" s="18" t="n">
        <v>0</v>
      </c>
      <c r="H1729" s="18" t="n">
        <v>0</v>
      </c>
      <c r="I1729" s="18" t="n">
        <v>0</v>
      </c>
      <c r="J1729" s="18">
        <f>ROUND(MIN(B1729/12,650000)*12*0.0915+MIN(B1729/12,1390000)*12*(0.0504+0)+B1729*0.005,0)</f>
        <v/>
      </c>
      <c r="K1729" s="18" t="n">
        <v>0</v>
      </c>
      <c r="L1729" s="18" t="n">
        <v>0</v>
      </c>
      <c r="M1729" s="18">
        <f>ROUND(IF(C1729&gt;=2026,IF(B1729&lt;741000,0,IF(B1729&lt;2191000,B1729-740000,IF(B1729&lt;2193000,1451000,IF(B1729&lt;2196000,1453000,IF(B1729&lt;2200000,1456000,IF(B1729&lt;3600000,ROUNDDOWN(B1729/4,-3)*2.8-80000,IF(B1729&lt;6600000,ROUNDDOWN(B1729/4,-3)*3.2-440000,IF(B1729&lt;8500000,ROUNDDOWN(B1729*0.9,0)-1100000,B1729-1950000)))))))),IF(B1729&lt;651000,0,IF(B1729&lt;1900000,B1729-650000,IF(B1729&lt;3600000,ROUNDDOWN(B1729/4,-3)*2.8-80000,IF(B1729&lt;6600000,ROUNDDOWN(B1729/4,-3)*3.2-440000,IF(B1729&lt;8500000,ROUNDDOWN(B1729*0.9,0)-1100000,B1729-1950000)))))),0)</f>
        <v/>
      </c>
      <c r="N1729" s="18">
        <f>IF(M1729&gt;23500000,NA(),IF(C1729&gt;=2026,IF(M1729&lt;=4890000,1040000,IF(M1729&lt;=6550000,670000,620000)),IF(M1729&lt;=1320000,950000,IF(M1729&lt;=3360000,880000,IF(M1729&lt;=4890000,680000,IF(M1729&lt;=6550000,630000,580000))))))</f>
        <v/>
      </c>
      <c r="O1729" s="18">
        <f>IF(F1729&lt;=0,IF(AND(D1729="はい",C1729&gt;=2026,C1729&lt;=2027),IF(E1729&lt;=0,0,IF(E1729&lt;=30000,E1729,IF(E1729&lt;=60000,ROUNDUP(E1729/2,0)+15000,IF(E1729&lt;=120000,ROUNDUP(E1729/4,0)+30000,60000)))),IF(E1729&lt;=0,0,IF(E1729&lt;=20000,E1729,IF(E1729&lt;=40000,ROUNDUP(E1729/2,0)+10000,IF(E1729&lt;=80000,ROUNDUP(E1729/4,0)+20000,40000))))),IF(E1729&lt;=0,IF(F1729&lt;=0,0,IF(F1729&lt;=25000,F1729,IF(F1729&lt;=50000,ROUNDUP(F1729/2,0)+12500,IF(F1729&lt;=100000,ROUNDUP(F1729/4,0)+25000,50000)))),MAX(IF(F1729&lt;=0,0,IF(F1729&lt;=25000,F1729,IF(F1729&lt;=50000,ROUNDUP(F1729/2,0)+12500,IF(F1729&lt;=100000,ROUNDUP(F1729/4,0)+25000,50000)))),MIN(IF(AND(D1729="はい",C1729&gt;=2026,C1729&lt;=2027),IF(E1729&lt;=0,0,IF(E1729&lt;=30000,E1729,IF(E1729&lt;=60000,ROUNDUP(E1729/2,0)+15000,IF(E1729&lt;=120000,ROUNDUP(E1729/4,0)+30000,60000)))),IF(E1729&lt;=0,0,IF(E1729&lt;=20000,E1729,IF(E1729&lt;=40000,ROUNDUP(E1729/2,0)+10000,IF(E1729&lt;=80000,ROUNDUP(E1729/4,0)+20000,40000)))))+IF(F1729&lt;=0,0,IF(F1729&lt;=25000,F1729,IF(F1729&lt;=50000,ROUNDUP(F1729/2,0)+12500,IF(F1729&lt;=100000,ROUNDUP(F1729/4,0)+25000,50000)))),IF(AND(D1729="はい",C1729&gt;=2026,C1729&lt;=2027),60000,40000)))))</f>
        <v/>
      </c>
      <c r="P1729" s="18">
        <f>IF(G1729&lt;=0,0,IF(G1729&lt;=20000,G1729,IF(G1729&lt;=40000,ROUNDUP(G1729/2,0)+10000,IF(G1729&lt;=80000,ROUNDUP(G1729/4,0)+20000,40000))))</f>
        <v/>
      </c>
      <c r="Q1729" s="18">
        <f>IF(I1729&lt;=0,IF(H1729&lt;=0,0,IF(H1729&lt;=20000,H1729,IF(H1729&lt;=40000,ROUNDUP(H1729/2,0)+10000,IF(H1729&lt;=80000,ROUNDUP(H1729/4,0)+20000,40000)))),IF(H1729&lt;=0,IF(I1729&lt;=0,0,IF(I1729&lt;=25000,I1729,IF(I1729&lt;=50000,ROUNDUP(I1729/2,0)+12500,IF(I1729&lt;=100000,ROUNDUP(I1729/4,0)+25000,50000)))),MAX(IF(I1729&lt;=0,0,IF(I1729&lt;=25000,I1729,IF(I1729&lt;=50000,ROUNDUP(I1729/2,0)+12500,IF(I1729&lt;=100000,ROUNDUP(I1729/4,0)+25000,50000)))),MIN(IF(H1729&lt;=0,0,IF(H1729&lt;=20000,H1729,IF(H1729&lt;=40000,ROUNDUP(H1729/2,0)+10000,IF(H1729&lt;=80000,ROUNDUP(H1729/4,0)+20000,40000))))+IF(I1729&lt;=0,0,IF(I1729&lt;=25000,I1729,IF(I1729&lt;=50000,ROUNDUP(I1729/2,0)+12500,IF(I1729&lt;=100000,ROUNDUP(I1729/4,0)+25000,50000)))),40000))))</f>
        <v/>
      </c>
      <c r="R1729" s="18">
        <f>MIN(120000,O1729+P1729+Q1729)</f>
        <v/>
      </c>
      <c r="S1729" s="18">
        <f>IF(F1729&lt;=0,IF(E1729&lt;=0,0,IF(E1729&lt;=12000,E1729,IF(E1729&lt;=32000,ROUNDUP(E1729/2,0)+6000,IF(E1729&lt;=56000,ROUNDUP(E1729/4,0)+14000,28000)))),IF(E1729&lt;=0,IF(F1729&lt;=0,0,IF(F1729&lt;=15000,F1729,IF(F1729&lt;=40000,ROUNDUP(F1729/2,0)+7500,IF(F1729&lt;=70000,ROUNDUP(F1729/4,0)+17500,35000)))),MAX(IF(F1729&lt;=0,0,IF(F1729&lt;=15000,F1729,IF(F1729&lt;=40000,ROUNDUP(F1729/2,0)+7500,IF(F1729&lt;=70000,ROUNDUP(F1729/4,0)+17500,35000)))),MIN(IF(E1729&lt;=0,0,IF(E1729&lt;=12000,E1729,IF(E1729&lt;=32000,ROUNDUP(E1729/2,0)+6000,IF(E1729&lt;=56000,ROUNDUP(E1729/4,0)+14000,28000))))+IF(F1729&lt;=0,0,IF(F1729&lt;=15000,F1729,IF(F1729&lt;=40000,ROUNDUP(F1729/2,0)+7500,IF(F1729&lt;=70000,ROUNDUP(F1729/4,0)+17500,35000)))),28000))))</f>
        <v/>
      </c>
      <c r="T1729" s="18">
        <f>IF(G1729&lt;=0,0,IF(G1729&lt;=12000,G1729,IF(G1729&lt;=32000,ROUNDUP(G1729/2,0)+6000,IF(G1729&lt;=56000,ROUNDUP(G1729/4,0)+14000,28000))))</f>
        <v/>
      </c>
      <c r="U1729" s="18">
        <f>IF(I1729&lt;=0,IF(H1729&lt;=0,0,IF(H1729&lt;=12000,H1729,IF(H1729&lt;=32000,ROUNDUP(H1729/2,0)+6000,IF(H1729&lt;=56000,ROUNDUP(H1729/4,0)+14000,28000)))),IF(H1729&lt;=0,IF(I1729&lt;=0,0,IF(I1729&lt;=15000,I1729,IF(I1729&lt;=40000,ROUNDUP(I1729/2,0)+7500,IF(I1729&lt;=70000,ROUNDUP(I1729/4,0)+17500,35000)))),MAX(IF(I1729&lt;=0,0,IF(I1729&lt;=15000,I1729,IF(I1729&lt;=40000,ROUNDUP(I1729/2,0)+7500,IF(I1729&lt;=70000,ROUNDUP(I1729/4,0)+17500,35000)))),MIN(IF(H1729&lt;=0,0,IF(H1729&lt;=12000,H1729,IF(H1729&lt;=32000,ROUNDUP(H1729/2,0)+6000,IF(H1729&lt;=56000,ROUNDUP(H1729/4,0)+14000,28000))))+IF(I1729&lt;=0,0,IF(I1729&lt;=15000,I1729,IF(I1729&lt;=40000,ROUNDUP(I1729/2,0)+7500,IF(I1729&lt;=70000,ROUNDUP(I1729/4,0)+17500,35000)))),28000))))</f>
        <v/>
      </c>
      <c r="V1729" s="18">
        <f>MIN(70000,S1729+T1729+U1729)</f>
        <v/>
      </c>
      <c r="W1729" s="18">
        <f>MAX(0,ROUNDDOWN(M1729-J1729-N1729-K1729-0,-3))</f>
        <v/>
      </c>
      <c r="X1729" s="18">
        <f>MAX(0,ROUNDDOWN(M1729-J1729-N1729-K1729-R1729,-3))</f>
        <v/>
      </c>
      <c r="Y1729" s="18">
        <f>IF(W1729&lt;=0,0,ROUNDDOWN((W1729*LOOKUP(W1729,{0,1950001,3300001,6950001,9000001,18000001,40000001},{0.05,0.1,0.2,0.23,0.33,0.4,0.45})-LOOKUP(W1729,{0,1950001,3300001,6950001,9000001,18000001,40000001},{0,97500,427500,636000,1536000,2796000,4796000}))*1.021,-2))</f>
        <v/>
      </c>
      <c r="Z1729" s="18">
        <f>IF(X1729&lt;=0,0,ROUNDDOWN((X1729*LOOKUP(X1729,{0,1950001,3300001,6950001,9000001,18000001,40000001},{0.05,0.1,0.2,0.23,0.33,0.4,0.45})-LOOKUP(X1729,{0,1950001,3300001,6950001,9000001,18000001,40000001},{0,97500,427500,636000,1536000,2796000,4796000}))*1.021,-2))</f>
        <v/>
      </c>
      <c r="AA1729" s="18">
        <f>MAX(0,ROUNDDOWN(M1729-J1729-430000-L1729-0,-3))</f>
        <v/>
      </c>
      <c r="AB1729" s="18">
        <f>MAX(0,ROUNDDOWN(M1729-J1729-430000-L1729-V1729,-3))</f>
        <v/>
      </c>
      <c r="AC1729" s="18">
        <f>IF(M1729&lt;=450000,0,MAX(0,ROUNDDOWN(AA1729*0.06-MIN(50000,AA1729)*0.03,-2))+MAX(0,ROUNDDOWN(AA1729*0.04-MIN(50000,AA1729)*0.02,-2)))</f>
        <v/>
      </c>
      <c r="AD1729" s="18">
        <f>IF(M1729&lt;=450000,0,MAX(0,ROUNDDOWN(AB1729*0.06-MIN(50000,AB1729)*0.03,-2))+MAX(0,ROUNDDOWN(AB1729*0.04-MIN(50000,AB1729)*0.02,-2)))</f>
        <v/>
      </c>
      <c r="AE1729" s="18">
        <f>Y1729-Z1729</f>
        <v/>
      </c>
      <c r="AF1729" s="18">
        <f>AC1729-AD1729</f>
        <v/>
      </c>
      <c r="AG1729" s="18">
        <f>AE1729+AF1729</f>
        <v/>
      </c>
      <c r="AH1729" s="20">
        <f>IF(W1729&lt;=0,0,LOOKUP(W1729,{0,1950001,3300001,6950001,9000001,18000001,40000001},{0.05,0.1,0.2,0.23,0.33,0.4,0.45}))</f>
        <v/>
      </c>
    </row>
    <row r="1730">
      <c r="A1730" t="inlineStr">
        <is>
          <t>1万円刻み 特例あり一般12万円</t>
        </is>
      </c>
      <c r="B1730" s="18">
        <f>'4_1万円刻み'!$A$550</f>
        <v/>
      </c>
      <c r="C1730" s="19" t="n">
        <v>2026</v>
      </c>
      <c r="D1730" t="inlineStr">
        <is>
          <t>はい</t>
        </is>
      </c>
      <c r="E1730" s="18" t="n">
        <v>120000</v>
      </c>
      <c r="F1730" s="18" t="n">
        <v>0</v>
      </c>
      <c r="G1730" s="18" t="n">
        <v>0</v>
      </c>
      <c r="H1730" s="18" t="n">
        <v>0</v>
      </c>
      <c r="I1730" s="18" t="n">
        <v>0</v>
      </c>
      <c r="J1730" s="18">
        <f>ROUND(MIN(B1730/12,650000)*12*0.0915+MIN(B1730/12,1390000)*12*(0.0504+0)+B1730*0.005,0)</f>
        <v/>
      </c>
      <c r="K1730" s="18" t="n">
        <v>0</v>
      </c>
      <c r="L1730" s="18" t="n">
        <v>0</v>
      </c>
      <c r="M1730" s="18">
        <f>ROUND(IF(C1730&gt;=2026,IF(B1730&lt;741000,0,IF(B1730&lt;2191000,B1730-740000,IF(B1730&lt;2193000,1451000,IF(B1730&lt;2196000,1453000,IF(B1730&lt;2200000,1456000,IF(B1730&lt;3600000,ROUNDDOWN(B1730/4,-3)*2.8-80000,IF(B1730&lt;6600000,ROUNDDOWN(B1730/4,-3)*3.2-440000,IF(B1730&lt;8500000,ROUNDDOWN(B1730*0.9,0)-1100000,B1730-1950000)))))))),IF(B1730&lt;651000,0,IF(B1730&lt;1900000,B1730-650000,IF(B1730&lt;3600000,ROUNDDOWN(B1730/4,-3)*2.8-80000,IF(B1730&lt;6600000,ROUNDDOWN(B1730/4,-3)*3.2-440000,IF(B1730&lt;8500000,ROUNDDOWN(B1730*0.9,0)-1100000,B1730-1950000)))))),0)</f>
        <v/>
      </c>
      <c r="N1730" s="18">
        <f>IF(M1730&gt;23500000,NA(),IF(C1730&gt;=2026,IF(M1730&lt;=4890000,1040000,IF(M1730&lt;=6550000,670000,620000)),IF(M1730&lt;=1320000,950000,IF(M1730&lt;=3360000,880000,IF(M1730&lt;=4890000,680000,IF(M1730&lt;=6550000,630000,580000))))))</f>
        <v/>
      </c>
      <c r="O1730" s="18">
        <f>IF(F1730&lt;=0,IF(AND(D1730="はい",C1730&gt;=2026,C1730&lt;=2027),IF(E1730&lt;=0,0,IF(E1730&lt;=30000,E1730,IF(E1730&lt;=60000,ROUNDUP(E1730/2,0)+15000,IF(E1730&lt;=120000,ROUNDUP(E1730/4,0)+30000,60000)))),IF(E1730&lt;=0,0,IF(E1730&lt;=20000,E1730,IF(E1730&lt;=40000,ROUNDUP(E1730/2,0)+10000,IF(E1730&lt;=80000,ROUNDUP(E1730/4,0)+20000,40000))))),IF(E1730&lt;=0,IF(F1730&lt;=0,0,IF(F1730&lt;=25000,F1730,IF(F1730&lt;=50000,ROUNDUP(F1730/2,0)+12500,IF(F1730&lt;=100000,ROUNDUP(F1730/4,0)+25000,50000)))),MAX(IF(F1730&lt;=0,0,IF(F1730&lt;=25000,F1730,IF(F1730&lt;=50000,ROUNDUP(F1730/2,0)+12500,IF(F1730&lt;=100000,ROUNDUP(F1730/4,0)+25000,50000)))),MIN(IF(AND(D1730="はい",C1730&gt;=2026,C1730&lt;=2027),IF(E1730&lt;=0,0,IF(E1730&lt;=30000,E1730,IF(E1730&lt;=60000,ROUNDUP(E1730/2,0)+15000,IF(E1730&lt;=120000,ROUNDUP(E1730/4,0)+30000,60000)))),IF(E1730&lt;=0,0,IF(E1730&lt;=20000,E1730,IF(E1730&lt;=40000,ROUNDUP(E1730/2,0)+10000,IF(E1730&lt;=80000,ROUNDUP(E1730/4,0)+20000,40000)))))+IF(F1730&lt;=0,0,IF(F1730&lt;=25000,F1730,IF(F1730&lt;=50000,ROUNDUP(F1730/2,0)+12500,IF(F1730&lt;=100000,ROUNDUP(F1730/4,0)+25000,50000)))),IF(AND(D1730="はい",C1730&gt;=2026,C1730&lt;=2027),60000,40000)))))</f>
        <v/>
      </c>
      <c r="P1730" s="18">
        <f>IF(G1730&lt;=0,0,IF(G1730&lt;=20000,G1730,IF(G1730&lt;=40000,ROUNDUP(G1730/2,0)+10000,IF(G1730&lt;=80000,ROUNDUP(G1730/4,0)+20000,40000))))</f>
        <v/>
      </c>
      <c r="Q1730" s="18">
        <f>IF(I1730&lt;=0,IF(H1730&lt;=0,0,IF(H1730&lt;=20000,H1730,IF(H1730&lt;=40000,ROUNDUP(H1730/2,0)+10000,IF(H1730&lt;=80000,ROUNDUP(H1730/4,0)+20000,40000)))),IF(H1730&lt;=0,IF(I1730&lt;=0,0,IF(I1730&lt;=25000,I1730,IF(I1730&lt;=50000,ROUNDUP(I1730/2,0)+12500,IF(I1730&lt;=100000,ROUNDUP(I1730/4,0)+25000,50000)))),MAX(IF(I1730&lt;=0,0,IF(I1730&lt;=25000,I1730,IF(I1730&lt;=50000,ROUNDUP(I1730/2,0)+12500,IF(I1730&lt;=100000,ROUNDUP(I1730/4,0)+25000,50000)))),MIN(IF(H1730&lt;=0,0,IF(H1730&lt;=20000,H1730,IF(H1730&lt;=40000,ROUNDUP(H1730/2,0)+10000,IF(H1730&lt;=80000,ROUNDUP(H1730/4,0)+20000,40000))))+IF(I1730&lt;=0,0,IF(I1730&lt;=25000,I1730,IF(I1730&lt;=50000,ROUNDUP(I1730/2,0)+12500,IF(I1730&lt;=100000,ROUNDUP(I1730/4,0)+25000,50000)))),40000))))</f>
        <v/>
      </c>
      <c r="R1730" s="18">
        <f>MIN(120000,O1730+P1730+Q1730)</f>
        <v/>
      </c>
      <c r="S1730" s="18">
        <f>IF(F1730&lt;=0,IF(E1730&lt;=0,0,IF(E1730&lt;=12000,E1730,IF(E1730&lt;=32000,ROUNDUP(E1730/2,0)+6000,IF(E1730&lt;=56000,ROUNDUP(E1730/4,0)+14000,28000)))),IF(E1730&lt;=0,IF(F1730&lt;=0,0,IF(F1730&lt;=15000,F1730,IF(F1730&lt;=40000,ROUNDUP(F1730/2,0)+7500,IF(F1730&lt;=70000,ROUNDUP(F1730/4,0)+17500,35000)))),MAX(IF(F1730&lt;=0,0,IF(F1730&lt;=15000,F1730,IF(F1730&lt;=40000,ROUNDUP(F1730/2,0)+7500,IF(F1730&lt;=70000,ROUNDUP(F1730/4,0)+17500,35000)))),MIN(IF(E1730&lt;=0,0,IF(E1730&lt;=12000,E1730,IF(E1730&lt;=32000,ROUNDUP(E1730/2,0)+6000,IF(E1730&lt;=56000,ROUNDUP(E1730/4,0)+14000,28000))))+IF(F1730&lt;=0,0,IF(F1730&lt;=15000,F1730,IF(F1730&lt;=40000,ROUNDUP(F1730/2,0)+7500,IF(F1730&lt;=70000,ROUNDUP(F1730/4,0)+17500,35000)))),28000))))</f>
        <v/>
      </c>
      <c r="T1730" s="18">
        <f>IF(G1730&lt;=0,0,IF(G1730&lt;=12000,G1730,IF(G1730&lt;=32000,ROUNDUP(G1730/2,0)+6000,IF(G1730&lt;=56000,ROUNDUP(G1730/4,0)+14000,28000))))</f>
        <v/>
      </c>
      <c r="U1730" s="18">
        <f>IF(I1730&lt;=0,IF(H1730&lt;=0,0,IF(H1730&lt;=12000,H1730,IF(H1730&lt;=32000,ROUNDUP(H1730/2,0)+6000,IF(H1730&lt;=56000,ROUNDUP(H1730/4,0)+14000,28000)))),IF(H1730&lt;=0,IF(I1730&lt;=0,0,IF(I1730&lt;=15000,I1730,IF(I1730&lt;=40000,ROUNDUP(I1730/2,0)+7500,IF(I1730&lt;=70000,ROUNDUP(I1730/4,0)+17500,35000)))),MAX(IF(I1730&lt;=0,0,IF(I1730&lt;=15000,I1730,IF(I1730&lt;=40000,ROUNDUP(I1730/2,0)+7500,IF(I1730&lt;=70000,ROUNDUP(I1730/4,0)+17500,35000)))),MIN(IF(H1730&lt;=0,0,IF(H1730&lt;=12000,H1730,IF(H1730&lt;=32000,ROUNDUP(H1730/2,0)+6000,IF(H1730&lt;=56000,ROUNDUP(H1730/4,0)+14000,28000))))+IF(I1730&lt;=0,0,IF(I1730&lt;=15000,I1730,IF(I1730&lt;=40000,ROUNDUP(I1730/2,0)+7500,IF(I1730&lt;=70000,ROUNDUP(I1730/4,0)+17500,35000)))),28000))))</f>
        <v/>
      </c>
      <c r="V1730" s="18">
        <f>MIN(70000,S1730+T1730+U1730)</f>
        <v/>
      </c>
      <c r="W1730" s="18">
        <f>MAX(0,ROUNDDOWN(M1730-J1730-N1730-K1730-0,-3))</f>
        <v/>
      </c>
      <c r="X1730" s="18">
        <f>MAX(0,ROUNDDOWN(M1730-J1730-N1730-K1730-R1730,-3))</f>
        <v/>
      </c>
      <c r="Y1730" s="18">
        <f>IF(W1730&lt;=0,0,ROUNDDOWN((W1730*LOOKUP(W1730,{0,1950001,3300001,6950001,9000001,18000001,40000001},{0.05,0.1,0.2,0.23,0.33,0.4,0.45})-LOOKUP(W1730,{0,1950001,3300001,6950001,9000001,18000001,40000001},{0,97500,427500,636000,1536000,2796000,4796000}))*1.021,-2))</f>
        <v/>
      </c>
      <c r="Z1730" s="18">
        <f>IF(X1730&lt;=0,0,ROUNDDOWN((X1730*LOOKUP(X1730,{0,1950001,3300001,6950001,9000001,18000001,40000001},{0.05,0.1,0.2,0.23,0.33,0.4,0.45})-LOOKUP(X1730,{0,1950001,3300001,6950001,9000001,18000001,40000001},{0,97500,427500,636000,1536000,2796000,4796000}))*1.021,-2))</f>
        <v/>
      </c>
      <c r="AA1730" s="18">
        <f>MAX(0,ROUNDDOWN(M1730-J1730-430000-L1730-0,-3))</f>
        <v/>
      </c>
      <c r="AB1730" s="18">
        <f>MAX(0,ROUNDDOWN(M1730-J1730-430000-L1730-V1730,-3))</f>
        <v/>
      </c>
      <c r="AC1730" s="18">
        <f>IF(M1730&lt;=450000,0,MAX(0,ROUNDDOWN(AA1730*0.06-MIN(50000,AA1730)*0.03,-2))+MAX(0,ROUNDDOWN(AA1730*0.04-MIN(50000,AA1730)*0.02,-2)))</f>
        <v/>
      </c>
      <c r="AD1730" s="18">
        <f>IF(M1730&lt;=450000,0,MAX(0,ROUNDDOWN(AB1730*0.06-MIN(50000,AB1730)*0.03,-2))+MAX(0,ROUNDDOWN(AB1730*0.04-MIN(50000,AB1730)*0.02,-2)))</f>
        <v/>
      </c>
      <c r="AE1730" s="18">
        <f>Y1730-Z1730</f>
        <v/>
      </c>
      <c r="AF1730" s="18">
        <f>AC1730-AD1730</f>
        <v/>
      </c>
      <c r="AG1730" s="18">
        <f>AE1730+AF1730</f>
        <v/>
      </c>
      <c r="AH1730" s="20">
        <f>IF(W1730&lt;=0,0,LOOKUP(W1730,{0,1950001,3300001,6950001,9000001,18000001,40000001},{0.05,0.1,0.2,0.23,0.33,0.4,0.45}))</f>
        <v/>
      </c>
    </row>
    <row r="1731">
      <c r="A1731" t="inlineStr">
        <is>
          <t>1万円刻み 3区分8万円ずつ</t>
        </is>
      </c>
      <c r="B1731" s="18">
        <f>'4_1万円刻み'!$A$551</f>
        <v/>
      </c>
      <c r="C1731" s="19" t="n">
        <v>2026</v>
      </c>
      <c r="D1731" t="inlineStr">
        <is>
          <t>いいえ</t>
        </is>
      </c>
      <c r="E1731" s="18" t="n">
        <v>80000</v>
      </c>
      <c r="F1731" s="18" t="n">
        <v>0</v>
      </c>
      <c r="G1731" s="18" t="n">
        <v>80000</v>
      </c>
      <c r="H1731" s="18" t="n">
        <v>80000</v>
      </c>
      <c r="I1731" s="18" t="n">
        <v>0</v>
      </c>
      <c r="J1731" s="18">
        <f>ROUND(MIN(B1731/12,650000)*12*0.0915+MIN(B1731/12,1390000)*12*(0.0504+0)+B1731*0.005,0)</f>
        <v/>
      </c>
      <c r="K1731" s="18" t="n">
        <v>0</v>
      </c>
      <c r="L1731" s="18" t="n">
        <v>0</v>
      </c>
      <c r="M1731" s="18">
        <f>ROUND(IF(C1731&gt;=2026,IF(B1731&lt;741000,0,IF(B1731&lt;2191000,B1731-740000,IF(B1731&lt;2193000,1451000,IF(B1731&lt;2196000,1453000,IF(B1731&lt;2200000,1456000,IF(B1731&lt;3600000,ROUNDDOWN(B1731/4,-3)*2.8-80000,IF(B1731&lt;6600000,ROUNDDOWN(B1731/4,-3)*3.2-440000,IF(B1731&lt;8500000,ROUNDDOWN(B1731*0.9,0)-1100000,B1731-1950000)))))))),IF(B1731&lt;651000,0,IF(B1731&lt;1900000,B1731-650000,IF(B1731&lt;3600000,ROUNDDOWN(B1731/4,-3)*2.8-80000,IF(B1731&lt;6600000,ROUNDDOWN(B1731/4,-3)*3.2-440000,IF(B1731&lt;8500000,ROUNDDOWN(B1731*0.9,0)-1100000,B1731-1950000)))))),0)</f>
        <v/>
      </c>
      <c r="N1731" s="18">
        <f>IF(M1731&gt;23500000,NA(),IF(C1731&gt;=2026,IF(M1731&lt;=4890000,1040000,IF(M1731&lt;=6550000,670000,620000)),IF(M1731&lt;=1320000,950000,IF(M1731&lt;=3360000,880000,IF(M1731&lt;=4890000,680000,IF(M1731&lt;=6550000,630000,580000))))))</f>
        <v/>
      </c>
      <c r="O1731" s="18">
        <f>IF(F1731&lt;=0,IF(AND(D1731="はい",C1731&gt;=2026,C1731&lt;=2027),IF(E1731&lt;=0,0,IF(E1731&lt;=30000,E1731,IF(E1731&lt;=60000,ROUNDUP(E1731/2,0)+15000,IF(E1731&lt;=120000,ROUNDUP(E1731/4,0)+30000,60000)))),IF(E1731&lt;=0,0,IF(E1731&lt;=20000,E1731,IF(E1731&lt;=40000,ROUNDUP(E1731/2,0)+10000,IF(E1731&lt;=80000,ROUNDUP(E1731/4,0)+20000,40000))))),IF(E1731&lt;=0,IF(F1731&lt;=0,0,IF(F1731&lt;=25000,F1731,IF(F1731&lt;=50000,ROUNDUP(F1731/2,0)+12500,IF(F1731&lt;=100000,ROUNDUP(F1731/4,0)+25000,50000)))),MAX(IF(F1731&lt;=0,0,IF(F1731&lt;=25000,F1731,IF(F1731&lt;=50000,ROUNDUP(F1731/2,0)+12500,IF(F1731&lt;=100000,ROUNDUP(F1731/4,0)+25000,50000)))),MIN(IF(AND(D1731="はい",C1731&gt;=2026,C1731&lt;=2027),IF(E1731&lt;=0,0,IF(E1731&lt;=30000,E1731,IF(E1731&lt;=60000,ROUNDUP(E1731/2,0)+15000,IF(E1731&lt;=120000,ROUNDUP(E1731/4,0)+30000,60000)))),IF(E1731&lt;=0,0,IF(E1731&lt;=20000,E1731,IF(E1731&lt;=40000,ROUNDUP(E1731/2,0)+10000,IF(E1731&lt;=80000,ROUNDUP(E1731/4,0)+20000,40000)))))+IF(F1731&lt;=0,0,IF(F1731&lt;=25000,F1731,IF(F1731&lt;=50000,ROUNDUP(F1731/2,0)+12500,IF(F1731&lt;=100000,ROUNDUP(F1731/4,0)+25000,50000)))),IF(AND(D1731="はい",C1731&gt;=2026,C1731&lt;=2027),60000,40000)))))</f>
        <v/>
      </c>
      <c r="P1731" s="18">
        <f>IF(G1731&lt;=0,0,IF(G1731&lt;=20000,G1731,IF(G1731&lt;=40000,ROUNDUP(G1731/2,0)+10000,IF(G1731&lt;=80000,ROUNDUP(G1731/4,0)+20000,40000))))</f>
        <v/>
      </c>
      <c r="Q1731" s="18">
        <f>IF(I1731&lt;=0,IF(H1731&lt;=0,0,IF(H1731&lt;=20000,H1731,IF(H1731&lt;=40000,ROUNDUP(H1731/2,0)+10000,IF(H1731&lt;=80000,ROUNDUP(H1731/4,0)+20000,40000)))),IF(H1731&lt;=0,IF(I1731&lt;=0,0,IF(I1731&lt;=25000,I1731,IF(I1731&lt;=50000,ROUNDUP(I1731/2,0)+12500,IF(I1731&lt;=100000,ROUNDUP(I1731/4,0)+25000,50000)))),MAX(IF(I1731&lt;=0,0,IF(I1731&lt;=25000,I1731,IF(I1731&lt;=50000,ROUNDUP(I1731/2,0)+12500,IF(I1731&lt;=100000,ROUNDUP(I1731/4,0)+25000,50000)))),MIN(IF(H1731&lt;=0,0,IF(H1731&lt;=20000,H1731,IF(H1731&lt;=40000,ROUNDUP(H1731/2,0)+10000,IF(H1731&lt;=80000,ROUNDUP(H1731/4,0)+20000,40000))))+IF(I1731&lt;=0,0,IF(I1731&lt;=25000,I1731,IF(I1731&lt;=50000,ROUNDUP(I1731/2,0)+12500,IF(I1731&lt;=100000,ROUNDUP(I1731/4,0)+25000,50000)))),40000))))</f>
        <v/>
      </c>
      <c r="R1731" s="18">
        <f>MIN(120000,O1731+P1731+Q1731)</f>
        <v/>
      </c>
      <c r="S1731" s="18">
        <f>IF(F1731&lt;=0,IF(E1731&lt;=0,0,IF(E1731&lt;=12000,E1731,IF(E1731&lt;=32000,ROUNDUP(E1731/2,0)+6000,IF(E1731&lt;=56000,ROUNDUP(E1731/4,0)+14000,28000)))),IF(E1731&lt;=0,IF(F1731&lt;=0,0,IF(F1731&lt;=15000,F1731,IF(F1731&lt;=40000,ROUNDUP(F1731/2,0)+7500,IF(F1731&lt;=70000,ROUNDUP(F1731/4,0)+17500,35000)))),MAX(IF(F1731&lt;=0,0,IF(F1731&lt;=15000,F1731,IF(F1731&lt;=40000,ROUNDUP(F1731/2,0)+7500,IF(F1731&lt;=70000,ROUNDUP(F1731/4,0)+17500,35000)))),MIN(IF(E1731&lt;=0,0,IF(E1731&lt;=12000,E1731,IF(E1731&lt;=32000,ROUNDUP(E1731/2,0)+6000,IF(E1731&lt;=56000,ROUNDUP(E1731/4,0)+14000,28000))))+IF(F1731&lt;=0,0,IF(F1731&lt;=15000,F1731,IF(F1731&lt;=40000,ROUNDUP(F1731/2,0)+7500,IF(F1731&lt;=70000,ROUNDUP(F1731/4,0)+17500,35000)))),28000))))</f>
        <v/>
      </c>
      <c r="T1731" s="18">
        <f>IF(G1731&lt;=0,0,IF(G1731&lt;=12000,G1731,IF(G1731&lt;=32000,ROUNDUP(G1731/2,0)+6000,IF(G1731&lt;=56000,ROUNDUP(G1731/4,0)+14000,28000))))</f>
        <v/>
      </c>
      <c r="U1731" s="18">
        <f>IF(I1731&lt;=0,IF(H1731&lt;=0,0,IF(H1731&lt;=12000,H1731,IF(H1731&lt;=32000,ROUNDUP(H1731/2,0)+6000,IF(H1731&lt;=56000,ROUNDUP(H1731/4,0)+14000,28000)))),IF(H1731&lt;=0,IF(I1731&lt;=0,0,IF(I1731&lt;=15000,I1731,IF(I1731&lt;=40000,ROUNDUP(I1731/2,0)+7500,IF(I1731&lt;=70000,ROUNDUP(I1731/4,0)+17500,35000)))),MAX(IF(I1731&lt;=0,0,IF(I1731&lt;=15000,I1731,IF(I1731&lt;=40000,ROUNDUP(I1731/2,0)+7500,IF(I1731&lt;=70000,ROUNDUP(I1731/4,0)+17500,35000)))),MIN(IF(H1731&lt;=0,0,IF(H1731&lt;=12000,H1731,IF(H1731&lt;=32000,ROUNDUP(H1731/2,0)+6000,IF(H1731&lt;=56000,ROUNDUP(H1731/4,0)+14000,28000))))+IF(I1731&lt;=0,0,IF(I1731&lt;=15000,I1731,IF(I1731&lt;=40000,ROUNDUP(I1731/2,0)+7500,IF(I1731&lt;=70000,ROUNDUP(I1731/4,0)+17500,35000)))),28000))))</f>
        <v/>
      </c>
      <c r="V1731" s="18">
        <f>MIN(70000,S1731+T1731+U1731)</f>
        <v/>
      </c>
      <c r="W1731" s="18">
        <f>MAX(0,ROUNDDOWN(M1731-J1731-N1731-K1731-0,-3))</f>
        <v/>
      </c>
      <c r="X1731" s="18">
        <f>MAX(0,ROUNDDOWN(M1731-J1731-N1731-K1731-R1731,-3))</f>
        <v/>
      </c>
      <c r="Y1731" s="18">
        <f>IF(W1731&lt;=0,0,ROUNDDOWN((W1731*LOOKUP(W1731,{0,1950001,3300001,6950001,9000001,18000001,40000001},{0.05,0.1,0.2,0.23,0.33,0.4,0.45})-LOOKUP(W1731,{0,1950001,3300001,6950001,9000001,18000001,40000001},{0,97500,427500,636000,1536000,2796000,4796000}))*1.021,-2))</f>
        <v/>
      </c>
      <c r="Z1731" s="18">
        <f>IF(X1731&lt;=0,0,ROUNDDOWN((X1731*LOOKUP(X1731,{0,1950001,3300001,6950001,9000001,18000001,40000001},{0.05,0.1,0.2,0.23,0.33,0.4,0.45})-LOOKUP(X1731,{0,1950001,3300001,6950001,9000001,18000001,40000001},{0,97500,427500,636000,1536000,2796000,4796000}))*1.021,-2))</f>
        <v/>
      </c>
      <c r="AA1731" s="18">
        <f>MAX(0,ROUNDDOWN(M1731-J1731-430000-L1731-0,-3))</f>
        <v/>
      </c>
      <c r="AB1731" s="18">
        <f>MAX(0,ROUNDDOWN(M1731-J1731-430000-L1731-V1731,-3))</f>
        <v/>
      </c>
      <c r="AC1731" s="18">
        <f>IF(M1731&lt;=450000,0,MAX(0,ROUNDDOWN(AA1731*0.06-MIN(50000,AA1731)*0.03,-2))+MAX(0,ROUNDDOWN(AA1731*0.04-MIN(50000,AA1731)*0.02,-2)))</f>
        <v/>
      </c>
      <c r="AD1731" s="18">
        <f>IF(M1731&lt;=450000,0,MAX(0,ROUNDDOWN(AB1731*0.06-MIN(50000,AB1731)*0.03,-2))+MAX(0,ROUNDDOWN(AB1731*0.04-MIN(50000,AB1731)*0.02,-2)))</f>
        <v/>
      </c>
      <c r="AE1731" s="18">
        <f>Y1731-Z1731</f>
        <v/>
      </c>
      <c r="AF1731" s="18">
        <f>AC1731-AD1731</f>
        <v/>
      </c>
      <c r="AG1731" s="18">
        <f>AE1731+AF1731</f>
        <v/>
      </c>
      <c r="AH1731" s="20">
        <f>IF(W1731&lt;=0,0,LOOKUP(W1731,{0,1950001,3300001,6950001,9000001,18000001,40000001},{0.05,0.1,0.2,0.23,0.33,0.4,0.45}))</f>
        <v/>
      </c>
    </row>
    <row r="1732">
      <c r="A1732" t="inlineStr">
        <is>
          <t>1万円刻み 一般8万円</t>
        </is>
      </c>
      <c r="B1732" s="18">
        <f>'4_1万円刻み'!$A$551</f>
        <v/>
      </c>
      <c r="C1732" s="19" t="n">
        <v>2026</v>
      </c>
      <c r="D1732" t="inlineStr">
        <is>
          <t>いいえ</t>
        </is>
      </c>
      <c r="E1732" s="18" t="n">
        <v>80000</v>
      </c>
      <c r="F1732" s="18" t="n">
        <v>0</v>
      </c>
      <c r="G1732" s="18" t="n">
        <v>0</v>
      </c>
      <c r="H1732" s="18" t="n">
        <v>0</v>
      </c>
      <c r="I1732" s="18" t="n">
        <v>0</v>
      </c>
      <c r="J1732" s="18">
        <f>ROUND(MIN(B1732/12,650000)*12*0.0915+MIN(B1732/12,1390000)*12*(0.0504+0)+B1732*0.005,0)</f>
        <v/>
      </c>
      <c r="K1732" s="18" t="n">
        <v>0</v>
      </c>
      <c r="L1732" s="18" t="n">
        <v>0</v>
      </c>
      <c r="M1732" s="18">
        <f>ROUND(IF(C1732&gt;=2026,IF(B1732&lt;741000,0,IF(B1732&lt;2191000,B1732-740000,IF(B1732&lt;2193000,1451000,IF(B1732&lt;2196000,1453000,IF(B1732&lt;2200000,1456000,IF(B1732&lt;3600000,ROUNDDOWN(B1732/4,-3)*2.8-80000,IF(B1732&lt;6600000,ROUNDDOWN(B1732/4,-3)*3.2-440000,IF(B1732&lt;8500000,ROUNDDOWN(B1732*0.9,0)-1100000,B1732-1950000)))))))),IF(B1732&lt;651000,0,IF(B1732&lt;1900000,B1732-650000,IF(B1732&lt;3600000,ROUNDDOWN(B1732/4,-3)*2.8-80000,IF(B1732&lt;6600000,ROUNDDOWN(B1732/4,-3)*3.2-440000,IF(B1732&lt;8500000,ROUNDDOWN(B1732*0.9,0)-1100000,B1732-1950000)))))),0)</f>
        <v/>
      </c>
      <c r="N1732" s="18">
        <f>IF(M1732&gt;23500000,NA(),IF(C1732&gt;=2026,IF(M1732&lt;=4890000,1040000,IF(M1732&lt;=6550000,670000,620000)),IF(M1732&lt;=1320000,950000,IF(M1732&lt;=3360000,880000,IF(M1732&lt;=4890000,680000,IF(M1732&lt;=6550000,630000,580000))))))</f>
        <v/>
      </c>
      <c r="O1732" s="18">
        <f>IF(F1732&lt;=0,IF(AND(D1732="はい",C1732&gt;=2026,C1732&lt;=2027),IF(E1732&lt;=0,0,IF(E1732&lt;=30000,E1732,IF(E1732&lt;=60000,ROUNDUP(E1732/2,0)+15000,IF(E1732&lt;=120000,ROUNDUP(E1732/4,0)+30000,60000)))),IF(E1732&lt;=0,0,IF(E1732&lt;=20000,E1732,IF(E1732&lt;=40000,ROUNDUP(E1732/2,0)+10000,IF(E1732&lt;=80000,ROUNDUP(E1732/4,0)+20000,40000))))),IF(E1732&lt;=0,IF(F1732&lt;=0,0,IF(F1732&lt;=25000,F1732,IF(F1732&lt;=50000,ROUNDUP(F1732/2,0)+12500,IF(F1732&lt;=100000,ROUNDUP(F1732/4,0)+25000,50000)))),MAX(IF(F1732&lt;=0,0,IF(F1732&lt;=25000,F1732,IF(F1732&lt;=50000,ROUNDUP(F1732/2,0)+12500,IF(F1732&lt;=100000,ROUNDUP(F1732/4,0)+25000,50000)))),MIN(IF(AND(D1732="はい",C1732&gt;=2026,C1732&lt;=2027),IF(E1732&lt;=0,0,IF(E1732&lt;=30000,E1732,IF(E1732&lt;=60000,ROUNDUP(E1732/2,0)+15000,IF(E1732&lt;=120000,ROUNDUP(E1732/4,0)+30000,60000)))),IF(E1732&lt;=0,0,IF(E1732&lt;=20000,E1732,IF(E1732&lt;=40000,ROUNDUP(E1732/2,0)+10000,IF(E1732&lt;=80000,ROUNDUP(E1732/4,0)+20000,40000)))))+IF(F1732&lt;=0,0,IF(F1732&lt;=25000,F1732,IF(F1732&lt;=50000,ROUNDUP(F1732/2,0)+12500,IF(F1732&lt;=100000,ROUNDUP(F1732/4,0)+25000,50000)))),IF(AND(D1732="はい",C1732&gt;=2026,C1732&lt;=2027),60000,40000)))))</f>
        <v/>
      </c>
      <c r="P1732" s="18">
        <f>IF(G1732&lt;=0,0,IF(G1732&lt;=20000,G1732,IF(G1732&lt;=40000,ROUNDUP(G1732/2,0)+10000,IF(G1732&lt;=80000,ROUNDUP(G1732/4,0)+20000,40000))))</f>
        <v/>
      </c>
      <c r="Q1732" s="18">
        <f>IF(I1732&lt;=0,IF(H1732&lt;=0,0,IF(H1732&lt;=20000,H1732,IF(H1732&lt;=40000,ROUNDUP(H1732/2,0)+10000,IF(H1732&lt;=80000,ROUNDUP(H1732/4,0)+20000,40000)))),IF(H1732&lt;=0,IF(I1732&lt;=0,0,IF(I1732&lt;=25000,I1732,IF(I1732&lt;=50000,ROUNDUP(I1732/2,0)+12500,IF(I1732&lt;=100000,ROUNDUP(I1732/4,0)+25000,50000)))),MAX(IF(I1732&lt;=0,0,IF(I1732&lt;=25000,I1732,IF(I1732&lt;=50000,ROUNDUP(I1732/2,0)+12500,IF(I1732&lt;=100000,ROUNDUP(I1732/4,0)+25000,50000)))),MIN(IF(H1732&lt;=0,0,IF(H1732&lt;=20000,H1732,IF(H1732&lt;=40000,ROUNDUP(H1732/2,0)+10000,IF(H1732&lt;=80000,ROUNDUP(H1732/4,0)+20000,40000))))+IF(I1732&lt;=0,0,IF(I1732&lt;=25000,I1732,IF(I1732&lt;=50000,ROUNDUP(I1732/2,0)+12500,IF(I1732&lt;=100000,ROUNDUP(I1732/4,0)+25000,50000)))),40000))))</f>
        <v/>
      </c>
      <c r="R1732" s="18">
        <f>MIN(120000,O1732+P1732+Q1732)</f>
        <v/>
      </c>
      <c r="S1732" s="18">
        <f>IF(F1732&lt;=0,IF(E1732&lt;=0,0,IF(E1732&lt;=12000,E1732,IF(E1732&lt;=32000,ROUNDUP(E1732/2,0)+6000,IF(E1732&lt;=56000,ROUNDUP(E1732/4,0)+14000,28000)))),IF(E1732&lt;=0,IF(F1732&lt;=0,0,IF(F1732&lt;=15000,F1732,IF(F1732&lt;=40000,ROUNDUP(F1732/2,0)+7500,IF(F1732&lt;=70000,ROUNDUP(F1732/4,0)+17500,35000)))),MAX(IF(F1732&lt;=0,0,IF(F1732&lt;=15000,F1732,IF(F1732&lt;=40000,ROUNDUP(F1732/2,0)+7500,IF(F1732&lt;=70000,ROUNDUP(F1732/4,0)+17500,35000)))),MIN(IF(E1732&lt;=0,0,IF(E1732&lt;=12000,E1732,IF(E1732&lt;=32000,ROUNDUP(E1732/2,0)+6000,IF(E1732&lt;=56000,ROUNDUP(E1732/4,0)+14000,28000))))+IF(F1732&lt;=0,0,IF(F1732&lt;=15000,F1732,IF(F1732&lt;=40000,ROUNDUP(F1732/2,0)+7500,IF(F1732&lt;=70000,ROUNDUP(F1732/4,0)+17500,35000)))),28000))))</f>
        <v/>
      </c>
      <c r="T1732" s="18">
        <f>IF(G1732&lt;=0,0,IF(G1732&lt;=12000,G1732,IF(G1732&lt;=32000,ROUNDUP(G1732/2,0)+6000,IF(G1732&lt;=56000,ROUNDUP(G1732/4,0)+14000,28000))))</f>
        <v/>
      </c>
      <c r="U1732" s="18">
        <f>IF(I1732&lt;=0,IF(H1732&lt;=0,0,IF(H1732&lt;=12000,H1732,IF(H1732&lt;=32000,ROUNDUP(H1732/2,0)+6000,IF(H1732&lt;=56000,ROUNDUP(H1732/4,0)+14000,28000)))),IF(H1732&lt;=0,IF(I1732&lt;=0,0,IF(I1732&lt;=15000,I1732,IF(I1732&lt;=40000,ROUNDUP(I1732/2,0)+7500,IF(I1732&lt;=70000,ROUNDUP(I1732/4,0)+17500,35000)))),MAX(IF(I1732&lt;=0,0,IF(I1732&lt;=15000,I1732,IF(I1732&lt;=40000,ROUNDUP(I1732/2,0)+7500,IF(I1732&lt;=70000,ROUNDUP(I1732/4,0)+17500,35000)))),MIN(IF(H1732&lt;=0,0,IF(H1732&lt;=12000,H1732,IF(H1732&lt;=32000,ROUNDUP(H1732/2,0)+6000,IF(H1732&lt;=56000,ROUNDUP(H1732/4,0)+14000,28000))))+IF(I1732&lt;=0,0,IF(I1732&lt;=15000,I1732,IF(I1732&lt;=40000,ROUNDUP(I1732/2,0)+7500,IF(I1732&lt;=70000,ROUNDUP(I1732/4,0)+17500,35000)))),28000))))</f>
        <v/>
      </c>
      <c r="V1732" s="18">
        <f>MIN(70000,S1732+T1732+U1732)</f>
        <v/>
      </c>
      <c r="W1732" s="18">
        <f>MAX(0,ROUNDDOWN(M1732-J1732-N1732-K1732-0,-3))</f>
        <v/>
      </c>
      <c r="X1732" s="18">
        <f>MAX(0,ROUNDDOWN(M1732-J1732-N1732-K1732-R1732,-3))</f>
        <v/>
      </c>
      <c r="Y1732" s="18">
        <f>IF(W1732&lt;=0,0,ROUNDDOWN((W1732*LOOKUP(W1732,{0,1950001,3300001,6950001,9000001,18000001,40000001},{0.05,0.1,0.2,0.23,0.33,0.4,0.45})-LOOKUP(W1732,{0,1950001,3300001,6950001,9000001,18000001,40000001},{0,97500,427500,636000,1536000,2796000,4796000}))*1.021,-2))</f>
        <v/>
      </c>
      <c r="Z1732" s="18">
        <f>IF(X1732&lt;=0,0,ROUNDDOWN((X1732*LOOKUP(X1732,{0,1950001,3300001,6950001,9000001,18000001,40000001},{0.05,0.1,0.2,0.23,0.33,0.4,0.45})-LOOKUP(X1732,{0,1950001,3300001,6950001,9000001,18000001,40000001},{0,97500,427500,636000,1536000,2796000,4796000}))*1.021,-2))</f>
        <v/>
      </c>
      <c r="AA1732" s="18">
        <f>MAX(0,ROUNDDOWN(M1732-J1732-430000-L1732-0,-3))</f>
        <v/>
      </c>
      <c r="AB1732" s="18">
        <f>MAX(0,ROUNDDOWN(M1732-J1732-430000-L1732-V1732,-3))</f>
        <v/>
      </c>
      <c r="AC1732" s="18">
        <f>IF(M1732&lt;=450000,0,MAX(0,ROUNDDOWN(AA1732*0.06-MIN(50000,AA1732)*0.03,-2))+MAX(0,ROUNDDOWN(AA1732*0.04-MIN(50000,AA1732)*0.02,-2)))</f>
        <v/>
      </c>
      <c r="AD1732" s="18">
        <f>IF(M1732&lt;=450000,0,MAX(0,ROUNDDOWN(AB1732*0.06-MIN(50000,AB1732)*0.03,-2))+MAX(0,ROUNDDOWN(AB1732*0.04-MIN(50000,AB1732)*0.02,-2)))</f>
        <v/>
      </c>
      <c r="AE1732" s="18">
        <f>Y1732-Z1732</f>
        <v/>
      </c>
      <c r="AF1732" s="18">
        <f>AC1732-AD1732</f>
        <v/>
      </c>
      <c r="AG1732" s="18">
        <f>AE1732+AF1732</f>
        <v/>
      </c>
      <c r="AH1732" s="20">
        <f>IF(W1732&lt;=0,0,LOOKUP(W1732,{0,1950001,3300001,6950001,9000001,18000001,40000001},{0.05,0.1,0.2,0.23,0.33,0.4,0.45}))</f>
        <v/>
      </c>
    </row>
    <row r="1733">
      <c r="A1733" t="inlineStr">
        <is>
          <t>1万円刻み 特例あり一般12万円</t>
        </is>
      </c>
      <c r="B1733" s="18">
        <f>'4_1万円刻み'!$A$551</f>
        <v/>
      </c>
      <c r="C1733" s="19" t="n">
        <v>2026</v>
      </c>
      <c r="D1733" t="inlineStr">
        <is>
          <t>はい</t>
        </is>
      </c>
      <c r="E1733" s="18" t="n">
        <v>120000</v>
      </c>
      <c r="F1733" s="18" t="n">
        <v>0</v>
      </c>
      <c r="G1733" s="18" t="n">
        <v>0</v>
      </c>
      <c r="H1733" s="18" t="n">
        <v>0</v>
      </c>
      <c r="I1733" s="18" t="n">
        <v>0</v>
      </c>
      <c r="J1733" s="18">
        <f>ROUND(MIN(B1733/12,650000)*12*0.0915+MIN(B1733/12,1390000)*12*(0.0504+0)+B1733*0.005,0)</f>
        <v/>
      </c>
      <c r="K1733" s="18" t="n">
        <v>0</v>
      </c>
      <c r="L1733" s="18" t="n">
        <v>0</v>
      </c>
      <c r="M1733" s="18">
        <f>ROUND(IF(C1733&gt;=2026,IF(B1733&lt;741000,0,IF(B1733&lt;2191000,B1733-740000,IF(B1733&lt;2193000,1451000,IF(B1733&lt;2196000,1453000,IF(B1733&lt;2200000,1456000,IF(B1733&lt;3600000,ROUNDDOWN(B1733/4,-3)*2.8-80000,IF(B1733&lt;6600000,ROUNDDOWN(B1733/4,-3)*3.2-440000,IF(B1733&lt;8500000,ROUNDDOWN(B1733*0.9,0)-1100000,B1733-1950000)))))))),IF(B1733&lt;651000,0,IF(B1733&lt;1900000,B1733-650000,IF(B1733&lt;3600000,ROUNDDOWN(B1733/4,-3)*2.8-80000,IF(B1733&lt;6600000,ROUNDDOWN(B1733/4,-3)*3.2-440000,IF(B1733&lt;8500000,ROUNDDOWN(B1733*0.9,0)-1100000,B1733-1950000)))))),0)</f>
        <v/>
      </c>
      <c r="N1733" s="18">
        <f>IF(M1733&gt;23500000,NA(),IF(C1733&gt;=2026,IF(M1733&lt;=4890000,1040000,IF(M1733&lt;=6550000,670000,620000)),IF(M1733&lt;=1320000,950000,IF(M1733&lt;=3360000,880000,IF(M1733&lt;=4890000,680000,IF(M1733&lt;=6550000,630000,580000))))))</f>
        <v/>
      </c>
      <c r="O1733" s="18">
        <f>IF(F1733&lt;=0,IF(AND(D1733="はい",C1733&gt;=2026,C1733&lt;=2027),IF(E1733&lt;=0,0,IF(E1733&lt;=30000,E1733,IF(E1733&lt;=60000,ROUNDUP(E1733/2,0)+15000,IF(E1733&lt;=120000,ROUNDUP(E1733/4,0)+30000,60000)))),IF(E1733&lt;=0,0,IF(E1733&lt;=20000,E1733,IF(E1733&lt;=40000,ROUNDUP(E1733/2,0)+10000,IF(E1733&lt;=80000,ROUNDUP(E1733/4,0)+20000,40000))))),IF(E1733&lt;=0,IF(F1733&lt;=0,0,IF(F1733&lt;=25000,F1733,IF(F1733&lt;=50000,ROUNDUP(F1733/2,0)+12500,IF(F1733&lt;=100000,ROUNDUP(F1733/4,0)+25000,50000)))),MAX(IF(F1733&lt;=0,0,IF(F1733&lt;=25000,F1733,IF(F1733&lt;=50000,ROUNDUP(F1733/2,0)+12500,IF(F1733&lt;=100000,ROUNDUP(F1733/4,0)+25000,50000)))),MIN(IF(AND(D1733="はい",C1733&gt;=2026,C1733&lt;=2027),IF(E1733&lt;=0,0,IF(E1733&lt;=30000,E1733,IF(E1733&lt;=60000,ROUNDUP(E1733/2,0)+15000,IF(E1733&lt;=120000,ROUNDUP(E1733/4,0)+30000,60000)))),IF(E1733&lt;=0,0,IF(E1733&lt;=20000,E1733,IF(E1733&lt;=40000,ROUNDUP(E1733/2,0)+10000,IF(E1733&lt;=80000,ROUNDUP(E1733/4,0)+20000,40000)))))+IF(F1733&lt;=0,0,IF(F1733&lt;=25000,F1733,IF(F1733&lt;=50000,ROUNDUP(F1733/2,0)+12500,IF(F1733&lt;=100000,ROUNDUP(F1733/4,0)+25000,50000)))),IF(AND(D1733="はい",C1733&gt;=2026,C1733&lt;=2027),60000,40000)))))</f>
        <v/>
      </c>
      <c r="P1733" s="18">
        <f>IF(G1733&lt;=0,0,IF(G1733&lt;=20000,G1733,IF(G1733&lt;=40000,ROUNDUP(G1733/2,0)+10000,IF(G1733&lt;=80000,ROUNDUP(G1733/4,0)+20000,40000))))</f>
        <v/>
      </c>
      <c r="Q1733" s="18">
        <f>IF(I1733&lt;=0,IF(H1733&lt;=0,0,IF(H1733&lt;=20000,H1733,IF(H1733&lt;=40000,ROUNDUP(H1733/2,0)+10000,IF(H1733&lt;=80000,ROUNDUP(H1733/4,0)+20000,40000)))),IF(H1733&lt;=0,IF(I1733&lt;=0,0,IF(I1733&lt;=25000,I1733,IF(I1733&lt;=50000,ROUNDUP(I1733/2,0)+12500,IF(I1733&lt;=100000,ROUNDUP(I1733/4,0)+25000,50000)))),MAX(IF(I1733&lt;=0,0,IF(I1733&lt;=25000,I1733,IF(I1733&lt;=50000,ROUNDUP(I1733/2,0)+12500,IF(I1733&lt;=100000,ROUNDUP(I1733/4,0)+25000,50000)))),MIN(IF(H1733&lt;=0,0,IF(H1733&lt;=20000,H1733,IF(H1733&lt;=40000,ROUNDUP(H1733/2,0)+10000,IF(H1733&lt;=80000,ROUNDUP(H1733/4,0)+20000,40000))))+IF(I1733&lt;=0,0,IF(I1733&lt;=25000,I1733,IF(I1733&lt;=50000,ROUNDUP(I1733/2,0)+12500,IF(I1733&lt;=100000,ROUNDUP(I1733/4,0)+25000,50000)))),40000))))</f>
        <v/>
      </c>
      <c r="R1733" s="18">
        <f>MIN(120000,O1733+P1733+Q1733)</f>
        <v/>
      </c>
      <c r="S1733" s="18">
        <f>IF(F1733&lt;=0,IF(E1733&lt;=0,0,IF(E1733&lt;=12000,E1733,IF(E1733&lt;=32000,ROUNDUP(E1733/2,0)+6000,IF(E1733&lt;=56000,ROUNDUP(E1733/4,0)+14000,28000)))),IF(E1733&lt;=0,IF(F1733&lt;=0,0,IF(F1733&lt;=15000,F1733,IF(F1733&lt;=40000,ROUNDUP(F1733/2,0)+7500,IF(F1733&lt;=70000,ROUNDUP(F1733/4,0)+17500,35000)))),MAX(IF(F1733&lt;=0,0,IF(F1733&lt;=15000,F1733,IF(F1733&lt;=40000,ROUNDUP(F1733/2,0)+7500,IF(F1733&lt;=70000,ROUNDUP(F1733/4,0)+17500,35000)))),MIN(IF(E1733&lt;=0,0,IF(E1733&lt;=12000,E1733,IF(E1733&lt;=32000,ROUNDUP(E1733/2,0)+6000,IF(E1733&lt;=56000,ROUNDUP(E1733/4,0)+14000,28000))))+IF(F1733&lt;=0,0,IF(F1733&lt;=15000,F1733,IF(F1733&lt;=40000,ROUNDUP(F1733/2,0)+7500,IF(F1733&lt;=70000,ROUNDUP(F1733/4,0)+17500,35000)))),28000))))</f>
        <v/>
      </c>
      <c r="T1733" s="18">
        <f>IF(G1733&lt;=0,0,IF(G1733&lt;=12000,G1733,IF(G1733&lt;=32000,ROUNDUP(G1733/2,0)+6000,IF(G1733&lt;=56000,ROUNDUP(G1733/4,0)+14000,28000))))</f>
        <v/>
      </c>
      <c r="U1733" s="18">
        <f>IF(I1733&lt;=0,IF(H1733&lt;=0,0,IF(H1733&lt;=12000,H1733,IF(H1733&lt;=32000,ROUNDUP(H1733/2,0)+6000,IF(H1733&lt;=56000,ROUNDUP(H1733/4,0)+14000,28000)))),IF(H1733&lt;=0,IF(I1733&lt;=0,0,IF(I1733&lt;=15000,I1733,IF(I1733&lt;=40000,ROUNDUP(I1733/2,0)+7500,IF(I1733&lt;=70000,ROUNDUP(I1733/4,0)+17500,35000)))),MAX(IF(I1733&lt;=0,0,IF(I1733&lt;=15000,I1733,IF(I1733&lt;=40000,ROUNDUP(I1733/2,0)+7500,IF(I1733&lt;=70000,ROUNDUP(I1733/4,0)+17500,35000)))),MIN(IF(H1733&lt;=0,0,IF(H1733&lt;=12000,H1733,IF(H1733&lt;=32000,ROUNDUP(H1733/2,0)+6000,IF(H1733&lt;=56000,ROUNDUP(H1733/4,0)+14000,28000))))+IF(I1733&lt;=0,0,IF(I1733&lt;=15000,I1733,IF(I1733&lt;=40000,ROUNDUP(I1733/2,0)+7500,IF(I1733&lt;=70000,ROUNDUP(I1733/4,0)+17500,35000)))),28000))))</f>
        <v/>
      </c>
      <c r="V1733" s="18">
        <f>MIN(70000,S1733+T1733+U1733)</f>
        <v/>
      </c>
      <c r="W1733" s="18">
        <f>MAX(0,ROUNDDOWN(M1733-J1733-N1733-K1733-0,-3))</f>
        <v/>
      </c>
      <c r="X1733" s="18">
        <f>MAX(0,ROUNDDOWN(M1733-J1733-N1733-K1733-R1733,-3))</f>
        <v/>
      </c>
      <c r="Y1733" s="18">
        <f>IF(W1733&lt;=0,0,ROUNDDOWN((W1733*LOOKUP(W1733,{0,1950001,3300001,6950001,9000001,18000001,40000001},{0.05,0.1,0.2,0.23,0.33,0.4,0.45})-LOOKUP(W1733,{0,1950001,3300001,6950001,9000001,18000001,40000001},{0,97500,427500,636000,1536000,2796000,4796000}))*1.021,-2))</f>
        <v/>
      </c>
      <c r="Z1733" s="18">
        <f>IF(X1733&lt;=0,0,ROUNDDOWN((X1733*LOOKUP(X1733,{0,1950001,3300001,6950001,9000001,18000001,40000001},{0.05,0.1,0.2,0.23,0.33,0.4,0.45})-LOOKUP(X1733,{0,1950001,3300001,6950001,9000001,18000001,40000001},{0,97500,427500,636000,1536000,2796000,4796000}))*1.021,-2))</f>
        <v/>
      </c>
      <c r="AA1733" s="18">
        <f>MAX(0,ROUNDDOWN(M1733-J1733-430000-L1733-0,-3))</f>
        <v/>
      </c>
      <c r="AB1733" s="18">
        <f>MAX(0,ROUNDDOWN(M1733-J1733-430000-L1733-V1733,-3))</f>
        <v/>
      </c>
      <c r="AC1733" s="18">
        <f>IF(M1733&lt;=450000,0,MAX(0,ROUNDDOWN(AA1733*0.06-MIN(50000,AA1733)*0.03,-2))+MAX(0,ROUNDDOWN(AA1733*0.04-MIN(50000,AA1733)*0.02,-2)))</f>
        <v/>
      </c>
      <c r="AD1733" s="18">
        <f>IF(M1733&lt;=450000,0,MAX(0,ROUNDDOWN(AB1733*0.06-MIN(50000,AB1733)*0.03,-2))+MAX(0,ROUNDDOWN(AB1733*0.04-MIN(50000,AB1733)*0.02,-2)))</f>
        <v/>
      </c>
      <c r="AE1733" s="18">
        <f>Y1733-Z1733</f>
        <v/>
      </c>
      <c r="AF1733" s="18">
        <f>AC1733-AD1733</f>
        <v/>
      </c>
      <c r="AG1733" s="18">
        <f>AE1733+AF1733</f>
        <v/>
      </c>
      <c r="AH1733" s="20">
        <f>IF(W1733&lt;=0,0,LOOKUP(W1733,{0,1950001,3300001,6950001,9000001,18000001,40000001},{0.05,0.1,0.2,0.23,0.33,0.4,0.45}))</f>
        <v/>
      </c>
    </row>
    <row r="1734">
      <c r="A1734" t="inlineStr">
        <is>
          <t>1万円刻み 3区分8万円ずつ</t>
        </is>
      </c>
      <c r="B1734" s="18">
        <f>'4_1万円刻み'!$A$552</f>
        <v/>
      </c>
      <c r="C1734" s="19" t="n">
        <v>2026</v>
      </c>
      <c r="D1734" t="inlineStr">
        <is>
          <t>いいえ</t>
        </is>
      </c>
      <c r="E1734" s="18" t="n">
        <v>80000</v>
      </c>
      <c r="F1734" s="18" t="n">
        <v>0</v>
      </c>
      <c r="G1734" s="18" t="n">
        <v>80000</v>
      </c>
      <c r="H1734" s="18" t="n">
        <v>80000</v>
      </c>
      <c r="I1734" s="18" t="n">
        <v>0</v>
      </c>
      <c r="J1734" s="18">
        <f>ROUND(MIN(B1734/12,650000)*12*0.0915+MIN(B1734/12,1390000)*12*(0.0504+0)+B1734*0.005,0)</f>
        <v/>
      </c>
      <c r="K1734" s="18" t="n">
        <v>0</v>
      </c>
      <c r="L1734" s="18" t="n">
        <v>0</v>
      </c>
      <c r="M1734" s="18">
        <f>ROUND(IF(C1734&gt;=2026,IF(B1734&lt;741000,0,IF(B1734&lt;2191000,B1734-740000,IF(B1734&lt;2193000,1451000,IF(B1734&lt;2196000,1453000,IF(B1734&lt;2200000,1456000,IF(B1734&lt;3600000,ROUNDDOWN(B1734/4,-3)*2.8-80000,IF(B1734&lt;6600000,ROUNDDOWN(B1734/4,-3)*3.2-440000,IF(B1734&lt;8500000,ROUNDDOWN(B1734*0.9,0)-1100000,B1734-1950000)))))))),IF(B1734&lt;651000,0,IF(B1734&lt;1900000,B1734-650000,IF(B1734&lt;3600000,ROUNDDOWN(B1734/4,-3)*2.8-80000,IF(B1734&lt;6600000,ROUNDDOWN(B1734/4,-3)*3.2-440000,IF(B1734&lt;8500000,ROUNDDOWN(B1734*0.9,0)-1100000,B1734-1950000)))))),0)</f>
        <v/>
      </c>
      <c r="N1734" s="18">
        <f>IF(M1734&gt;23500000,NA(),IF(C1734&gt;=2026,IF(M1734&lt;=4890000,1040000,IF(M1734&lt;=6550000,670000,620000)),IF(M1734&lt;=1320000,950000,IF(M1734&lt;=3360000,880000,IF(M1734&lt;=4890000,680000,IF(M1734&lt;=6550000,630000,580000))))))</f>
        <v/>
      </c>
      <c r="O1734" s="18">
        <f>IF(F1734&lt;=0,IF(AND(D1734="はい",C1734&gt;=2026,C1734&lt;=2027),IF(E1734&lt;=0,0,IF(E1734&lt;=30000,E1734,IF(E1734&lt;=60000,ROUNDUP(E1734/2,0)+15000,IF(E1734&lt;=120000,ROUNDUP(E1734/4,0)+30000,60000)))),IF(E1734&lt;=0,0,IF(E1734&lt;=20000,E1734,IF(E1734&lt;=40000,ROUNDUP(E1734/2,0)+10000,IF(E1734&lt;=80000,ROUNDUP(E1734/4,0)+20000,40000))))),IF(E1734&lt;=0,IF(F1734&lt;=0,0,IF(F1734&lt;=25000,F1734,IF(F1734&lt;=50000,ROUNDUP(F1734/2,0)+12500,IF(F1734&lt;=100000,ROUNDUP(F1734/4,0)+25000,50000)))),MAX(IF(F1734&lt;=0,0,IF(F1734&lt;=25000,F1734,IF(F1734&lt;=50000,ROUNDUP(F1734/2,0)+12500,IF(F1734&lt;=100000,ROUNDUP(F1734/4,0)+25000,50000)))),MIN(IF(AND(D1734="はい",C1734&gt;=2026,C1734&lt;=2027),IF(E1734&lt;=0,0,IF(E1734&lt;=30000,E1734,IF(E1734&lt;=60000,ROUNDUP(E1734/2,0)+15000,IF(E1734&lt;=120000,ROUNDUP(E1734/4,0)+30000,60000)))),IF(E1734&lt;=0,0,IF(E1734&lt;=20000,E1734,IF(E1734&lt;=40000,ROUNDUP(E1734/2,0)+10000,IF(E1734&lt;=80000,ROUNDUP(E1734/4,0)+20000,40000)))))+IF(F1734&lt;=0,0,IF(F1734&lt;=25000,F1734,IF(F1734&lt;=50000,ROUNDUP(F1734/2,0)+12500,IF(F1734&lt;=100000,ROUNDUP(F1734/4,0)+25000,50000)))),IF(AND(D1734="はい",C1734&gt;=2026,C1734&lt;=2027),60000,40000)))))</f>
        <v/>
      </c>
      <c r="P1734" s="18">
        <f>IF(G1734&lt;=0,0,IF(G1734&lt;=20000,G1734,IF(G1734&lt;=40000,ROUNDUP(G1734/2,0)+10000,IF(G1734&lt;=80000,ROUNDUP(G1734/4,0)+20000,40000))))</f>
        <v/>
      </c>
      <c r="Q1734" s="18">
        <f>IF(I1734&lt;=0,IF(H1734&lt;=0,0,IF(H1734&lt;=20000,H1734,IF(H1734&lt;=40000,ROUNDUP(H1734/2,0)+10000,IF(H1734&lt;=80000,ROUNDUP(H1734/4,0)+20000,40000)))),IF(H1734&lt;=0,IF(I1734&lt;=0,0,IF(I1734&lt;=25000,I1734,IF(I1734&lt;=50000,ROUNDUP(I1734/2,0)+12500,IF(I1734&lt;=100000,ROUNDUP(I1734/4,0)+25000,50000)))),MAX(IF(I1734&lt;=0,0,IF(I1734&lt;=25000,I1734,IF(I1734&lt;=50000,ROUNDUP(I1734/2,0)+12500,IF(I1734&lt;=100000,ROUNDUP(I1734/4,0)+25000,50000)))),MIN(IF(H1734&lt;=0,0,IF(H1734&lt;=20000,H1734,IF(H1734&lt;=40000,ROUNDUP(H1734/2,0)+10000,IF(H1734&lt;=80000,ROUNDUP(H1734/4,0)+20000,40000))))+IF(I1734&lt;=0,0,IF(I1734&lt;=25000,I1734,IF(I1734&lt;=50000,ROUNDUP(I1734/2,0)+12500,IF(I1734&lt;=100000,ROUNDUP(I1734/4,0)+25000,50000)))),40000))))</f>
        <v/>
      </c>
      <c r="R1734" s="18">
        <f>MIN(120000,O1734+P1734+Q1734)</f>
        <v/>
      </c>
      <c r="S1734" s="18">
        <f>IF(F1734&lt;=0,IF(E1734&lt;=0,0,IF(E1734&lt;=12000,E1734,IF(E1734&lt;=32000,ROUNDUP(E1734/2,0)+6000,IF(E1734&lt;=56000,ROUNDUP(E1734/4,0)+14000,28000)))),IF(E1734&lt;=0,IF(F1734&lt;=0,0,IF(F1734&lt;=15000,F1734,IF(F1734&lt;=40000,ROUNDUP(F1734/2,0)+7500,IF(F1734&lt;=70000,ROUNDUP(F1734/4,0)+17500,35000)))),MAX(IF(F1734&lt;=0,0,IF(F1734&lt;=15000,F1734,IF(F1734&lt;=40000,ROUNDUP(F1734/2,0)+7500,IF(F1734&lt;=70000,ROUNDUP(F1734/4,0)+17500,35000)))),MIN(IF(E1734&lt;=0,0,IF(E1734&lt;=12000,E1734,IF(E1734&lt;=32000,ROUNDUP(E1734/2,0)+6000,IF(E1734&lt;=56000,ROUNDUP(E1734/4,0)+14000,28000))))+IF(F1734&lt;=0,0,IF(F1734&lt;=15000,F1734,IF(F1734&lt;=40000,ROUNDUP(F1734/2,0)+7500,IF(F1734&lt;=70000,ROUNDUP(F1734/4,0)+17500,35000)))),28000))))</f>
        <v/>
      </c>
      <c r="T1734" s="18">
        <f>IF(G1734&lt;=0,0,IF(G1734&lt;=12000,G1734,IF(G1734&lt;=32000,ROUNDUP(G1734/2,0)+6000,IF(G1734&lt;=56000,ROUNDUP(G1734/4,0)+14000,28000))))</f>
        <v/>
      </c>
      <c r="U1734" s="18">
        <f>IF(I1734&lt;=0,IF(H1734&lt;=0,0,IF(H1734&lt;=12000,H1734,IF(H1734&lt;=32000,ROUNDUP(H1734/2,0)+6000,IF(H1734&lt;=56000,ROUNDUP(H1734/4,0)+14000,28000)))),IF(H1734&lt;=0,IF(I1734&lt;=0,0,IF(I1734&lt;=15000,I1734,IF(I1734&lt;=40000,ROUNDUP(I1734/2,0)+7500,IF(I1734&lt;=70000,ROUNDUP(I1734/4,0)+17500,35000)))),MAX(IF(I1734&lt;=0,0,IF(I1734&lt;=15000,I1734,IF(I1734&lt;=40000,ROUNDUP(I1734/2,0)+7500,IF(I1734&lt;=70000,ROUNDUP(I1734/4,0)+17500,35000)))),MIN(IF(H1734&lt;=0,0,IF(H1734&lt;=12000,H1734,IF(H1734&lt;=32000,ROUNDUP(H1734/2,0)+6000,IF(H1734&lt;=56000,ROUNDUP(H1734/4,0)+14000,28000))))+IF(I1734&lt;=0,0,IF(I1734&lt;=15000,I1734,IF(I1734&lt;=40000,ROUNDUP(I1734/2,0)+7500,IF(I1734&lt;=70000,ROUNDUP(I1734/4,0)+17500,35000)))),28000))))</f>
        <v/>
      </c>
      <c r="V1734" s="18">
        <f>MIN(70000,S1734+T1734+U1734)</f>
        <v/>
      </c>
      <c r="W1734" s="18">
        <f>MAX(0,ROUNDDOWN(M1734-J1734-N1734-K1734-0,-3))</f>
        <v/>
      </c>
      <c r="X1734" s="18">
        <f>MAX(0,ROUNDDOWN(M1734-J1734-N1734-K1734-R1734,-3))</f>
        <v/>
      </c>
      <c r="Y1734" s="18">
        <f>IF(W1734&lt;=0,0,ROUNDDOWN((W1734*LOOKUP(W1734,{0,1950001,3300001,6950001,9000001,18000001,40000001},{0.05,0.1,0.2,0.23,0.33,0.4,0.45})-LOOKUP(W1734,{0,1950001,3300001,6950001,9000001,18000001,40000001},{0,97500,427500,636000,1536000,2796000,4796000}))*1.021,-2))</f>
        <v/>
      </c>
      <c r="Z1734" s="18">
        <f>IF(X1734&lt;=0,0,ROUNDDOWN((X1734*LOOKUP(X1734,{0,1950001,3300001,6950001,9000001,18000001,40000001},{0.05,0.1,0.2,0.23,0.33,0.4,0.45})-LOOKUP(X1734,{0,1950001,3300001,6950001,9000001,18000001,40000001},{0,97500,427500,636000,1536000,2796000,4796000}))*1.021,-2))</f>
        <v/>
      </c>
      <c r="AA1734" s="18">
        <f>MAX(0,ROUNDDOWN(M1734-J1734-430000-L1734-0,-3))</f>
        <v/>
      </c>
      <c r="AB1734" s="18">
        <f>MAX(0,ROUNDDOWN(M1734-J1734-430000-L1734-V1734,-3))</f>
        <v/>
      </c>
      <c r="AC1734" s="18">
        <f>IF(M1734&lt;=450000,0,MAX(0,ROUNDDOWN(AA1734*0.06-MIN(50000,AA1734)*0.03,-2))+MAX(0,ROUNDDOWN(AA1734*0.04-MIN(50000,AA1734)*0.02,-2)))</f>
        <v/>
      </c>
      <c r="AD1734" s="18">
        <f>IF(M1734&lt;=450000,0,MAX(0,ROUNDDOWN(AB1734*0.06-MIN(50000,AB1734)*0.03,-2))+MAX(0,ROUNDDOWN(AB1734*0.04-MIN(50000,AB1734)*0.02,-2)))</f>
        <v/>
      </c>
      <c r="AE1734" s="18">
        <f>Y1734-Z1734</f>
        <v/>
      </c>
      <c r="AF1734" s="18">
        <f>AC1734-AD1734</f>
        <v/>
      </c>
      <c r="AG1734" s="18">
        <f>AE1734+AF1734</f>
        <v/>
      </c>
      <c r="AH1734" s="20">
        <f>IF(W1734&lt;=0,0,LOOKUP(W1734,{0,1950001,3300001,6950001,9000001,18000001,40000001},{0.05,0.1,0.2,0.23,0.33,0.4,0.45}))</f>
        <v/>
      </c>
    </row>
    <row r="1735">
      <c r="A1735" t="inlineStr">
        <is>
          <t>1万円刻み 一般8万円</t>
        </is>
      </c>
      <c r="B1735" s="18">
        <f>'4_1万円刻み'!$A$552</f>
        <v/>
      </c>
      <c r="C1735" s="19" t="n">
        <v>2026</v>
      </c>
      <c r="D1735" t="inlineStr">
        <is>
          <t>いいえ</t>
        </is>
      </c>
      <c r="E1735" s="18" t="n">
        <v>80000</v>
      </c>
      <c r="F1735" s="18" t="n">
        <v>0</v>
      </c>
      <c r="G1735" s="18" t="n">
        <v>0</v>
      </c>
      <c r="H1735" s="18" t="n">
        <v>0</v>
      </c>
      <c r="I1735" s="18" t="n">
        <v>0</v>
      </c>
      <c r="J1735" s="18">
        <f>ROUND(MIN(B1735/12,650000)*12*0.0915+MIN(B1735/12,1390000)*12*(0.0504+0)+B1735*0.005,0)</f>
        <v/>
      </c>
      <c r="K1735" s="18" t="n">
        <v>0</v>
      </c>
      <c r="L1735" s="18" t="n">
        <v>0</v>
      </c>
      <c r="M1735" s="18">
        <f>ROUND(IF(C1735&gt;=2026,IF(B1735&lt;741000,0,IF(B1735&lt;2191000,B1735-740000,IF(B1735&lt;2193000,1451000,IF(B1735&lt;2196000,1453000,IF(B1735&lt;2200000,1456000,IF(B1735&lt;3600000,ROUNDDOWN(B1735/4,-3)*2.8-80000,IF(B1735&lt;6600000,ROUNDDOWN(B1735/4,-3)*3.2-440000,IF(B1735&lt;8500000,ROUNDDOWN(B1735*0.9,0)-1100000,B1735-1950000)))))))),IF(B1735&lt;651000,0,IF(B1735&lt;1900000,B1735-650000,IF(B1735&lt;3600000,ROUNDDOWN(B1735/4,-3)*2.8-80000,IF(B1735&lt;6600000,ROUNDDOWN(B1735/4,-3)*3.2-440000,IF(B1735&lt;8500000,ROUNDDOWN(B1735*0.9,0)-1100000,B1735-1950000)))))),0)</f>
        <v/>
      </c>
      <c r="N1735" s="18">
        <f>IF(M1735&gt;23500000,NA(),IF(C1735&gt;=2026,IF(M1735&lt;=4890000,1040000,IF(M1735&lt;=6550000,670000,620000)),IF(M1735&lt;=1320000,950000,IF(M1735&lt;=3360000,880000,IF(M1735&lt;=4890000,680000,IF(M1735&lt;=6550000,630000,580000))))))</f>
        <v/>
      </c>
      <c r="O1735" s="18">
        <f>IF(F1735&lt;=0,IF(AND(D1735="はい",C1735&gt;=2026,C1735&lt;=2027),IF(E1735&lt;=0,0,IF(E1735&lt;=30000,E1735,IF(E1735&lt;=60000,ROUNDUP(E1735/2,0)+15000,IF(E1735&lt;=120000,ROUNDUP(E1735/4,0)+30000,60000)))),IF(E1735&lt;=0,0,IF(E1735&lt;=20000,E1735,IF(E1735&lt;=40000,ROUNDUP(E1735/2,0)+10000,IF(E1735&lt;=80000,ROUNDUP(E1735/4,0)+20000,40000))))),IF(E1735&lt;=0,IF(F1735&lt;=0,0,IF(F1735&lt;=25000,F1735,IF(F1735&lt;=50000,ROUNDUP(F1735/2,0)+12500,IF(F1735&lt;=100000,ROUNDUP(F1735/4,0)+25000,50000)))),MAX(IF(F1735&lt;=0,0,IF(F1735&lt;=25000,F1735,IF(F1735&lt;=50000,ROUNDUP(F1735/2,0)+12500,IF(F1735&lt;=100000,ROUNDUP(F1735/4,0)+25000,50000)))),MIN(IF(AND(D1735="はい",C1735&gt;=2026,C1735&lt;=2027),IF(E1735&lt;=0,0,IF(E1735&lt;=30000,E1735,IF(E1735&lt;=60000,ROUNDUP(E1735/2,0)+15000,IF(E1735&lt;=120000,ROUNDUP(E1735/4,0)+30000,60000)))),IF(E1735&lt;=0,0,IF(E1735&lt;=20000,E1735,IF(E1735&lt;=40000,ROUNDUP(E1735/2,0)+10000,IF(E1735&lt;=80000,ROUNDUP(E1735/4,0)+20000,40000)))))+IF(F1735&lt;=0,0,IF(F1735&lt;=25000,F1735,IF(F1735&lt;=50000,ROUNDUP(F1735/2,0)+12500,IF(F1735&lt;=100000,ROUNDUP(F1735/4,0)+25000,50000)))),IF(AND(D1735="はい",C1735&gt;=2026,C1735&lt;=2027),60000,40000)))))</f>
        <v/>
      </c>
      <c r="P1735" s="18">
        <f>IF(G1735&lt;=0,0,IF(G1735&lt;=20000,G1735,IF(G1735&lt;=40000,ROUNDUP(G1735/2,0)+10000,IF(G1735&lt;=80000,ROUNDUP(G1735/4,0)+20000,40000))))</f>
        <v/>
      </c>
      <c r="Q1735" s="18">
        <f>IF(I1735&lt;=0,IF(H1735&lt;=0,0,IF(H1735&lt;=20000,H1735,IF(H1735&lt;=40000,ROUNDUP(H1735/2,0)+10000,IF(H1735&lt;=80000,ROUNDUP(H1735/4,0)+20000,40000)))),IF(H1735&lt;=0,IF(I1735&lt;=0,0,IF(I1735&lt;=25000,I1735,IF(I1735&lt;=50000,ROUNDUP(I1735/2,0)+12500,IF(I1735&lt;=100000,ROUNDUP(I1735/4,0)+25000,50000)))),MAX(IF(I1735&lt;=0,0,IF(I1735&lt;=25000,I1735,IF(I1735&lt;=50000,ROUNDUP(I1735/2,0)+12500,IF(I1735&lt;=100000,ROUNDUP(I1735/4,0)+25000,50000)))),MIN(IF(H1735&lt;=0,0,IF(H1735&lt;=20000,H1735,IF(H1735&lt;=40000,ROUNDUP(H1735/2,0)+10000,IF(H1735&lt;=80000,ROUNDUP(H1735/4,0)+20000,40000))))+IF(I1735&lt;=0,0,IF(I1735&lt;=25000,I1735,IF(I1735&lt;=50000,ROUNDUP(I1735/2,0)+12500,IF(I1735&lt;=100000,ROUNDUP(I1735/4,0)+25000,50000)))),40000))))</f>
        <v/>
      </c>
      <c r="R1735" s="18">
        <f>MIN(120000,O1735+P1735+Q1735)</f>
        <v/>
      </c>
      <c r="S1735" s="18">
        <f>IF(F1735&lt;=0,IF(E1735&lt;=0,0,IF(E1735&lt;=12000,E1735,IF(E1735&lt;=32000,ROUNDUP(E1735/2,0)+6000,IF(E1735&lt;=56000,ROUNDUP(E1735/4,0)+14000,28000)))),IF(E1735&lt;=0,IF(F1735&lt;=0,0,IF(F1735&lt;=15000,F1735,IF(F1735&lt;=40000,ROUNDUP(F1735/2,0)+7500,IF(F1735&lt;=70000,ROUNDUP(F1735/4,0)+17500,35000)))),MAX(IF(F1735&lt;=0,0,IF(F1735&lt;=15000,F1735,IF(F1735&lt;=40000,ROUNDUP(F1735/2,0)+7500,IF(F1735&lt;=70000,ROUNDUP(F1735/4,0)+17500,35000)))),MIN(IF(E1735&lt;=0,0,IF(E1735&lt;=12000,E1735,IF(E1735&lt;=32000,ROUNDUP(E1735/2,0)+6000,IF(E1735&lt;=56000,ROUNDUP(E1735/4,0)+14000,28000))))+IF(F1735&lt;=0,0,IF(F1735&lt;=15000,F1735,IF(F1735&lt;=40000,ROUNDUP(F1735/2,0)+7500,IF(F1735&lt;=70000,ROUNDUP(F1735/4,0)+17500,35000)))),28000))))</f>
        <v/>
      </c>
      <c r="T1735" s="18">
        <f>IF(G1735&lt;=0,0,IF(G1735&lt;=12000,G1735,IF(G1735&lt;=32000,ROUNDUP(G1735/2,0)+6000,IF(G1735&lt;=56000,ROUNDUP(G1735/4,0)+14000,28000))))</f>
        <v/>
      </c>
      <c r="U1735" s="18">
        <f>IF(I1735&lt;=0,IF(H1735&lt;=0,0,IF(H1735&lt;=12000,H1735,IF(H1735&lt;=32000,ROUNDUP(H1735/2,0)+6000,IF(H1735&lt;=56000,ROUNDUP(H1735/4,0)+14000,28000)))),IF(H1735&lt;=0,IF(I1735&lt;=0,0,IF(I1735&lt;=15000,I1735,IF(I1735&lt;=40000,ROUNDUP(I1735/2,0)+7500,IF(I1735&lt;=70000,ROUNDUP(I1735/4,0)+17500,35000)))),MAX(IF(I1735&lt;=0,0,IF(I1735&lt;=15000,I1735,IF(I1735&lt;=40000,ROUNDUP(I1735/2,0)+7500,IF(I1735&lt;=70000,ROUNDUP(I1735/4,0)+17500,35000)))),MIN(IF(H1735&lt;=0,0,IF(H1735&lt;=12000,H1735,IF(H1735&lt;=32000,ROUNDUP(H1735/2,0)+6000,IF(H1735&lt;=56000,ROUNDUP(H1735/4,0)+14000,28000))))+IF(I1735&lt;=0,0,IF(I1735&lt;=15000,I1735,IF(I1735&lt;=40000,ROUNDUP(I1735/2,0)+7500,IF(I1735&lt;=70000,ROUNDUP(I1735/4,0)+17500,35000)))),28000))))</f>
        <v/>
      </c>
      <c r="V1735" s="18">
        <f>MIN(70000,S1735+T1735+U1735)</f>
        <v/>
      </c>
      <c r="W1735" s="18">
        <f>MAX(0,ROUNDDOWN(M1735-J1735-N1735-K1735-0,-3))</f>
        <v/>
      </c>
      <c r="X1735" s="18">
        <f>MAX(0,ROUNDDOWN(M1735-J1735-N1735-K1735-R1735,-3))</f>
        <v/>
      </c>
      <c r="Y1735" s="18">
        <f>IF(W1735&lt;=0,0,ROUNDDOWN((W1735*LOOKUP(W1735,{0,1950001,3300001,6950001,9000001,18000001,40000001},{0.05,0.1,0.2,0.23,0.33,0.4,0.45})-LOOKUP(W1735,{0,1950001,3300001,6950001,9000001,18000001,40000001},{0,97500,427500,636000,1536000,2796000,4796000}))*1.021,-2))</f>
        <v/>
      </c>
      <c r="Z1735" s="18">
        <f>IF(X1735&lt;=0,0,ROUNDDOWN((X1735*LOOKUP(X1735,{0,1950001,3300001,6950001,9000001,18000001,40000001},{0.05,0.1,0.2,0.23,0.33,0.4,0.45})-LOOKUP(X1735,{0,1950001,3300001,6950001,9000001,18000001,40000001},{0,97500,427500,636000,1536000,2796000,4796000}))*1.021,-2))</f>
        <v/>
      </c>
      <c r="AA1735" s="18">
        <f>MAX(0,ROUNDDOWN(M1735-J1735-430000-L1735-0,-3))</f>
        <v/>
      </c>
      <c r="AB1735" s="18">
        <f>MAX(0,ROUNDDOWN(M1735-J1735-430000-L1735-V1735,-3))</f>
        <v/>
      </c>
      <c r="AC1735" s="18">
        <f>IF(M1735&lt;=450000,0,MAX(0,ROUNDDOWN(AA1735*0.06-MIN(50000,AA1735)*0.03,-2))+MAX(0,ROUNDDOWN(AA1735*0.04-MIN(50000,AA1735)*0.02,-2)))</f>
        <v/>
      </c>
      <c r="AD1735" s="18">
        <f>IF(M1735&lt;=450000,0,MAX(0,ROUNDDOWN(AB1735*0.06-MIN(50000,AB1735)*0.03,-2))+MAX(0,ROUNDDOWN(AB1735*0.04-MIN(50000,AB1735)*0.02,-2)))</f>
        <v/>
      </c>
      <c r="AE1735" s="18">
        <f>Y1735-Z1735</f>
        <v/>
      </c>
      <c r="AF1735" s="18">
        <f>AC1735-AD1735</f>
        <v/>
      </c>
      <c r="AG1735" s="18">
        <f>AE1735+AF1735</f>
        <v/>
      </c>
      <c r="AH1735" s="20">
        <f>IF(W1735&lt;=0,0,LOOKUP(W1735,{0,1950001,3300001,6950001,9000001,18000001,40000001},{0.05,0.1,0.2,0.23,0.33,0.4,0.45}))</f>
        <v/>
      </c>
    </row>
    <row r="1736">
      <c r="A1736" t="inlineStr">
        <is>
          <t>1万円刻み 特例あり一般12万円</t>
        </is>
      </c>
      <c r="B1736" s="18">
        <f>'4_1万円刻み'!$A$552</f>
        <v/>
      </c>
      <c r="C1736" s="19" t="n">
        <v>2026</v>
      </c>
      <c r="D1736" t="inlineStr">
        <is>
          <t>はい</t>
        </is>
      </c>
      <c r="E1736" s="18" t="n">
        <v>120000</v>
      </c>
      <c r="F1736" s="18" t="n">
        <v>0</v>
      </c>
      <c r="G1736" s="18" t="n">
        <v>0</v>
      </c>
      <c r="H1736" s="18" t="n">
        <v>0</v>
      </c>
      <c r="I1736" s="18" t="n">
        <v>0</v>
      </c>
      <c r="J1736" s="18">
        <f>ROUND(MIN(B1736/12,650000)*12*0.0915+MIN(B1736/12,1390000)*12*(0.0504+0)+B1736*0.005,0)</f>
        <v/>
      </c>
      <c r="K1736" s="18" t="n">
        <v>0</v>
      </c>
      <c r="L1736" s="18" t="n">
        <v>0</v>
      </c>
      <c r="M1736" s="18">
        <f>ROUND(IF(C1736&gt;=2026,IF(B1736&lt;741000,0,IF(B1736&lt;2191000,B1736-740000,IF(B1736&lt;2193000,1451000,IF(B1736&lt;2196000,1453000,IF(B1736&lt;2200000,1456000,IF(B1736&lt;3600000,ROUNDDOWN(B1736/4,-3)*2.8-80000,IF(B1736&lt;6600000,ROUNDDOWN(B1736/4,-3)*3.2-440000,IF(B1736&lt;8500000,ROUNDDOWN(B1736*0.9,0)-1100000,B1736-1950000)))))))),IF(B1736&lt;651000,0,IF(B1736&lt;1900000,B1736-650000,IF(B1736&lt;3600000,ROUNDDOWN(B1736/4,-3)*2.8-80000,IF(B1736&lt;6600000,ROUNDDOWN(B1736/4,-3)*3.2-440000,IF(B1736&lt;8500000,ROUNDDOWN(B1736*0.9,0)-1100000,B1736-1950000)))))),0)</f>
        <v/>
      </c>
      <c r="N1736" s="18">
        <f>IF(M1736&gt;23500000,NA(),IF(C1736&gt;=2026,IF(M1736&lt;=4890000,1040000,IF(M1736&lt;=6550000,670000,620000)),IF(M1736&lt;=1320000,950000,IF(M1736&lt;=3360000,880000,IF(M1736&lt;=4890000,680000,IF(M1736&lt;=6550000,630000,580000))))))</f>
        <v/>
      </c>
      <c r="O1736" s="18">
        <f>IF(F1736&lt;=0,IF(AND(D1736="はい",C1736&gt;=2026,C1736&lt;=2027),IF(E1736&lt;=0,0,IF(E1736&lt;=30000,E1736,IF(E1736&lt;=60000,ROUNDUP(E1736/2,0)+15000,IF(E1736&lt;=120000,ROUNDUP(E1736/4,0)+30000,60000)))),IF(E1736&lt;=0,0,IF(E1736&lt;=20000,E1736,IF(E1736&lt;=40000,ROUNDUP(E1736/2,0)+10000,IF(E1736&lt;=80000,ROUNDUP(E1736/4,0)+20000,40000))))),IF(E1736&lt;=0,IF(F1736&lt;=0,0,IF(F1736&lt;=25000,F1736,IF(F1736&lt;=50000,ROUNDUP(F1736/2,0)+12500,IF(F1736&lt;=100000,ROUNDUP(F1736/4,0)+25000,50000)))),MAX(IF(F1736&lt;=0,0,IF(F1736&lt;=25000,F1736,IF(F1736&lt;=50000,ROUNDUP(F1736/2,0)+12500,IF(F1736&lt;=100000,ROUNDUP(F1736/4,0)+25000,50000)))),MIN(IF(AND(D1736="はい",C1736&gt;=2026,C1736&lt;=2027),IF(E1736&lt;=0,0,IF(E1736&lt;=30000,E1736,IF(E1736&lt;=60000,ROUNDUP(E1736/2,0)+15000,IF(E1736&lt;=120000,ROUNDUP(E1736/4,0)+30000,60000)))),IF(E1736&lt;=0,0,IF(E1736&lt;=20000,E1736,IF(E1736&lt;=40000,ROUNDUP(E1736/2,0)+10000,IF(E1736&lt;=80000,ROUNDUP(E1736/4,0)+20000,40000)))))+IF(F1736&lt;=0,0,IF(F1736&lt;=25000,F1736,IF(F1736&lt;=50000,ROUNDUP(F1736/2,0)+12500,IF(F1736&lt;=100000,ROUNDUP(F1736/4,0)+25000,50000)))),IF(AND(D1736="はい",C1736&gt;=2026,C1736&lt;=2027),60000,40000)))))</f>
        <v/>
      </c>
      <c r="P1736" s="18">
        <f>IF(G1736&lt;=0,0,IF(G1736&lt;=20000,G1736,IF(G1736&lt;=40000,ROUNDUP(G1736/2,0)+10000,IF(G1736&lt;=80000,ROUNDUP(G1736/4,0)+20000,40000))))</f>
        <v/>
      </c>
      <c r="Q1736" s="18">
        <f>IF(I1736&lt;=0,IF(H1736&lt;=0,0,IF(H1736&lt;=20000,H1736,IF(H1736&lt;=40000,ROUNDUP(H1736/2,0)+10000,IF(H1736&lt;=80000,ROUNDUP(H1736/4,0)+20000,40000)))),IF(H1736&lt;=0,IF(I1736&lt;=0,0,IF(I1736&lt;=25000,I1736,IF(I1736&lt;=50000,ROUNDUP(I1736/2,0)+12500,IF(I1736&lt;=100000,ROUNDUP(I1736/4,0)+25000,50000)))),MAX(IF(I1736&lt;=0,0,IF(I1736&lt;=25000,I1736,IF(I1736&lt;=50000,ROUNDUP(I1736/2,0)+12500,IF(I1736&lt;=100000,ROUNDUP(I1736/4,0)+25000,50000)))),MIN(IF(H1736&lt;=0,0,IF(H1736&lt;=20000,H1736,IF(H1736&lt;=40000,ROUNDUP(H1736/2,0)+10000,IF(H1736&lt;=80000,ROUNDUP(H1736/4,0)+20000,40000))))+IF(I1736&lt;=0,0,IF(I1736&lt;=25000,I1736,IF(I1736&lt;=50000,ROUNDUP(I1736/2,0)+12500,IF(I1736&lt;=100000,ROUNDUP(I1736/4,0)+25000,50000)))),40000))))</f>
        <v/>
      </c>
      <c r="R1736" s="18">
        <f>MIN(120000,O1736+P1736+Q1736)</f>
        <v/>
      </c>
      <c r="S1736" s="18">
        <f>IF(F1736&lt;=0,IF(E1736&lt;=0,0,IF(E1736&lt;=12000,E1736,IF(E1736&lt;=32000,ROUNDUP(E1736/2,0)+6000,IF(E1736&lt;=56000,ROUNDUP(E1736/4,0)+14000,28000)))),IF(E1736&lt;=0,IF(F1736&lt;=0,0,IF(F1736&lt;=15000,F1736,IF(F1736&lt;=40000,ROUNDUP(F1736/2,0)+7500,IF(F1736&lt;=70000,ROUNDUP(F1736/4,0)+17500,35000)))),MAX(IF(F1736&lt;=0,0,IF(F1736&lt;=15000,F1736,IF(F1736&lt;=40000,ROUNDUP(F1736/2,0)+7500,IF(F1736&lt;=70000,ROUNDUP(F1736/4,0)+17500,35000)))),MIN(IF(E1736&lt;=0,0,IF(E1736&lt;=12000,E1736,IF(E1736&lt;=32000,ROUNDUP(E1736/2,0)+6000,IF(E1736&lt;=56000,ROUNDUP(E1736/4,0)+14000,28000))))+IF(F1736&lt;=0,0,IF(F1736&lt;=15000,F1736,IF(F1736&lt;=40000,ROUNDUP(F1736/2,0)+7500,IF(F1736&lt;=70000,ROUNDUP(F1736/4,0)+17500,35000)))),28000))))</f>
        <v/>
      </c>
      <c r="T1736" s="18">
        <f>IF(G1736&lt;=0,0,IF(G1736&lt;=12000,G1736,IF(G1736&lt;=32000,ROUNDUP(G1736/2,0)+6000,IF(G1736&lt;=56000,ROUNDUP(G1736/4,0)+14000,28000))))</f>
        <v/>
      </c>
      <c r="U1736" s="18">
        <f>IF(I1736&lt;=0,IF(H1736&lt;=0,0,IF(H1736&lt;=12000,H1736,IF(H1736&lt;=32000,ROUNDUP(H1736/2,0)+6000,IF(H1736&lt;=56000,ROUNDUP(H1736/4,0)+14000,28000)))),IF(H1736&lt;=0,IF(I1736&lt;=0,0,IF(I1736&lt;=15000,I1736,IF(I1736&lt;=40000,ROUNDUP(I1736/2,0)+7500,IF(I1736&lt;=70000,ROUNDUP(I1736/4,0)+17500,35000)))),MAX(IF(I1736&lt;=0,0,IF(I1736&lt;=15000,I1736,IF(I1736&lt;=40000,ROUNDUP(I1736/2,0)+7500,IF(I1736&lt;=70000,ROUNDUP(I1736/4,0)+17500,35000)))),MIN(IF(H1736&lt;=0,0,IF(H1736&lt;=12000,H1736,IF(H1736&lt;=32000,ROUNDUP(H1736/2,0)+6000,IF(H1736&lt;=56000,ROUNDUP(H1736/4,0)+14000,28000))))+IF(I1736&lt;=0,0,IF(I1736&lt;=15000,I1736,IF(I1736&lt;=40000,ROUNDUP(I1736/2,0)+7500,IF(I1736&lt;=70000,ROUNDUP(I1736/4,0)+17500,35000)))),28000))))</f>
        <v/>
      </c>
      <c r="V1736" s="18">
        <f>MIN(70000,S1736+T1736+U1736)</f>
        <v/>
      </c>
      <c r="W1736" s="18">
        <f>MAX(0,ROUNDDOWN(M1736-J1736-N1736-K1736-0,-3))</f>
        <v/>
      </c>
      <c r="X1736" s="18">
        <f>MAX(0,ROUNDDOWN(M1736-J1736-N1736-K1736-R1736,-3))</f>
        <v/>
      </c>
      <c r="Y1736" s="18">
        <f>IF(W1736&lt;=0,0,ROUNDDOWN((W1736*LOOKUP(W1736,{0,1950001,3300001,6950001,9000001,18000001,40000001},{0.05,0.1,0.2,0.23,0.33,0.4,0.45})-LOOKUP(W1736,{0,1950001,3300001,6950001,9000001,18000001,40000001},{0,97500,427500,636000,1536000,2796000,4796000}))*1.021,-2))</f>
        <v/>
      </c>
      <c r="Z1736" s="18">
        <f>IF(X1736&lt;=0,0,ROUNDDOWN((X1736*LOOKUP(X1736,{0,1950001,3300001,6950001,9000001,18000001,40000001},{0.05,0.1,0.2,0.23,0.33,0.4,0.45})-LOOKUP(X1736,{0,1950001,3300001,6950001,9000001,18000001,40000001},{0,97500,427500,636000,1536000,2796000,4796000}))*1.021,-2))</f>
        <v/>
      </c>
      <c r="AA1736" s="18">
        <f>MAX(0,ROUNDDOWN(M1736-J1736-430000-L1736-0,-3))</f>
        <v/>
      </c>
      <c r="AB1736" s="18">
        <f>MAX(0,ROUNDDOWN(M1736-J1736-430000-L1736-V1736,-3))</f>
        <v/>
      </c>
      <c r="AC1736" s="18">
        <f>IF(M1736&lt;=450000,0,MAX(0,ROUNDDOWN(AA1736*0.06-MIN(50000,AA1736)*0.03,-2))+MAX(0,ROUNDDOWN(AA1736*0.04-MIN(50000,AA1736)*0.02,-2)))</f>
        <v/>
      </c>
      <c r="AD1736" s="18">
        <f>IF(M1736&lt;=450000,0,MAX(0,ROUNDDOWN(AB1736*0.06-MIN(50000,AB1736)*0.03,-2))+MAX(0,ROUNDDOWN(AB1736*0.04-MIN(50000,AB1736)*0.02,-2)))</f>
        <v/>
      </c>
      <c r="AE1736" s="18">
        <f>Y1736-Z1736</f>
        <v/>
      </c>
      <c r="AF1736" s="18">
        <f>AC1736-AD1736</f>
        <v/>
      </c>
      <c r="AG1736" s="18">
        <f>AE1736+AF1736</f>
        <v/>
      </c>
      <c r="AH1736" s="20">
        <f>IF(W1736&lt;=0,0,LOOKUP(W1736,{0,1950001,3300001,6950001,9000001,18000001,40000001},{0.05,0.1,0.2,0.23,0.33,0.4,0.45}))</f>
        <v/>
      </c>
    </row>
    <row r="1737">
      <c r="A1737" t="inlineStr">
        <is>
          <t>1万円刻み 3区分8万円ずつ</t>
        </is>
      </c>
      <c r="B1737" s="18">
        <f>'4_1万円刻み'!$A$553</f>
        <v/>
      </c>
      <c r="C1737" s="19" t="n">
        <v>2026</v>
      </c>
      <c r="D1737" t="inlineStr">
        <is>
          <t>いいえ</t>
        </is>
      </c>
      <c r="E1737" s="18" t="n">
        <v>80000</v>
      </c>
      <c r="F1737" s="18" t="n">
        <v>0</v>
      </c>
      <c r="G1737" s="18" t="n">
        <v>80000</v>
      </c>
      <c r="H1737" s="18" t="n">
        <v>80000</v>
      </c>
      <c r="I1737" s="18" t="n">
        <v>0</v>
      </c>
      <c r="J1737" s="18">
        <f>ROUND(MIN(B1737/12,650000)*12*0.0915+MIN(B1737/12,1390000)*12*(0.0504+0)+B1737*0.005,0)</f>
        <v/>
      </c>
      <c r="K1737" s="18" t="n">
        <v>0</v>
      </c>
      <c r="L1737" s="18" t="n">
        <v>0</v>
      </c>
      <c r="M1737" s="18">
        <f>ROUND(IF(C1737&gt;=2026,IF(B1737&lt;741000,0,IF(B1737&lt;2191000,B1737-740000,IF(B1737&lt;2193000,1451000,IF(B1737&lt;2196000,1453000,IF(B1737&lt;2200000,1456000,IF(B1737&lt;3600000,ROUNDDOWN(B1737/4,-3)*2.8-80000,IF(B1737&lt;6600000,ROUNDDOWN(B1737/4,-3)*3.2-440000,IF(B1737&lt;8500000,ROUNDDOWN(B1737*0.9,0)-1100000,B1737-1950000)))))))),IF(B1737&lt;651000,0,IF(B1737&lt;1900000,B1737-650000,IF(B1737&lt;3600000,ROUNDDOWN(B1737/4,-3)*2.8-80000,IF(B1737&lt;6600000,ROUNDDOWN(B1737/4,-3)*3.2-440000,IF(B1737&lt;8500000,ROUNDDOWN(B1737*0.9,0)-1100000,B1737-1950000)))))),0)</f>
        <v/>
      </c>
      <c r="N1737" s="18">
        <f>IF(M1737&gt;23500000,NA(),IF(C1737&gt;=2026,IF(M1737&lt;=4890000,1040000,IF(M1737&lt;=6550000,670000,620000)),IF(M1737&lt;=1320000,950000,IF(M1737&lt;=3360000,880000,IF(M1737&lt;=4890000,680000,IF(M1737&lt;=6550000,630000,580000))))))</f>
        <v/>
      </c>
      <c r="O1737" s="18">
        <f>IF(F1737&lt;=0,IF(AND(D1737="はい",C1737&gt;=2026,C1737&lt;=2027),IF(E1737&lt;=0,0,IF(E1737&lt;=30000,E1737,IF(E1737&lt;=60000,ROUNDUP(E1737/2,0)+15000,IF(E1737&lt;=120000,ROUNDUP(E1737/4,0)+30000,60000)))),IF(E1737&lt;=0,0,IF(E1737&lt;=20000,E1737,IF(E1737&lt;=40000,ROUNDUP(E1737/2,0)+10000,IF(E1737&lt;=80000,ROUNDUP(E1737/4,0)+20000,40000))))),IF(E1737&lt;=0,IF(F1737&lt;=0,0,IF(F1737&lt;=25000,F1737,IF(F1737&lt;=50000,ROUNDUP(F1737/2,0)+12500,IF(F1737&lt;=100000,ROUNDUP(F1737/4,0)+25000,50000)))),MAX(IF(F1737&lt;=0,0,IF(F1737&lt;=25000,F1737,IF(F1737&lt;=50000,ROUNDUP(F1737/2,0)+12500,IF(F1737&lt;=100000,ROUNDUP(F1737/4,0)+25000,50000)))),MIN(IF(AND(D1737="はい",C1737&gt;=2026,C1737&lt;=2027),IF(E1737&lt;=0,0,IF(E1737&lt;=30000,E1737,IF(E1737&lt;=60000,ROUNDUP(E1737/2,0)+15000,IF(E1737&lt;=120000,ROUNDUP(E1737/4,0)+30000,60000)))),IF(E1737&lt;=0,0,IF(E1737&lt;=20000,E1737,IF(E1737&lt;=40000,ROUNDUP(E1737/2,0)+10000,IF(E1737&lt;=80000,ROUNDUP(E1737/4,0)+20000,40000)))))+IF(F1737&lt;=0,0,IF(F1737&lt;=25000,F1737,IF(F1737&lt;=50000,ROUNDUP(F1737/2,0)+12500,IF(F1737&lt;=100000,ROUNDUP(F1737/4,0)+25000,50000)))),IF(AND(D1737="はい",C1737&gt;=2026,C1737&lt;=2027),60000,40000)))))</f>
        <v/>
      </c>
      <c r="P1737" s="18">
        <f>IF(G1737&lt;=0,0,IF(G1737&lt;=20000,G1737,IF(G1737&lt;=40000,ROUNDUP(G1737/2,0)+10000,IF(G1737&lt;=80000,ROUNDUP(G1737/4,0)+20000,40000))))</f>
        <v/>
      </c>
      <c r="Q1737" s="18">
        <f>IF(I1737&lt;=0,IF(H1737&lt;=0,0,IF(H1737&lt;=20000,H1737,IF(H1737&lt;=40000,ROUNDUP(H1737/2,0)+10000,IF(H1737&lt;=80000,ROUNDUP(H1737/4,0)+20000,40000)))),IF(H1737&lt;=0,IF(I1737&lt;=0,0,IF(I1737&lt;=25000,I1737,IF(I1737&lt;=50000,ROUNDUP(I1737/2,0)+12500,IF(I1737&lt;=100000,ROUNDUP(I1737/4,0)+25000,50000)))),MAX(IF(I1737&lt;=0,0,IF(I1737&lt;=25000,I1737,IF(I1737&lt;=50000,ROUNDUP(I1737/2,0)+12500,IF(I1737&lt;=100000,ROUNDUP(I1737/4,0)+25000,50000)))),MIN(IF(H1737&lt;=0,0,IF(H1737&lt;=20000,H1737,IF(H1737&lt;=40000,ROUNDUP(H1737/2,0)+10000,IF(H1737&lt;=80000,ROUNDUP(H1737/4,0)+20000,40000))))+IF(I1737&lt;=0,0,IF(I1737&lt;=25000,I1737,IF(I1737&lt;=50000,ROUNDUP(I1737/2,0)+12500,IF(I1737&lt;=100000,ROUNDUP(I1737/4,0)+25000,50000)))),40000))))</f>
        <v/>
      </c>
      <c r="R1737" s="18">
        <f>MIN(120000,O1737+P1737+Q1737)</f>
        <v/>
      </c>
      <c r="S1737" s="18">
        <f>IF(F1737&lt;=0,IF(E1737&lt;=0,0,IF(E1737&lt;=12000,E1737,IF(E1737&lt;=32000,ROUNDUP(E1737/2,0)+6000,IF(E1737&lt;=56000,ROUNDUP(E1737/4,0)+14000,28000)))),IF(E1737&lt;=0,IF(F1737&lt;=0,0,IF(F1737&lt;=15000,F1737,IF(F1737&lt;=40000,ROUNDUP(F1737/2,0)+7500,IF(F1737&lt;=70000,ROUNDUP(F1737/4,0)+17500,35000)))),MAX(IF(F1737&lt;=0,0,IF(F1737&lt;=15000,F1737,IF(F1737&lt;=40000,ROUNDUP(F1737/2,0)+7500,IF(F1737&lt;=70000,ROUNDUP(F1737/4,0)+17500,35000)))),MIN(IF(E1737&lt;=0,0,IF(E1737&lt;=12000,E1737,IF(E1737&lt;=32000,ROUNDUP(E1737/2,0)+6000,IF(E1737&lt;=56000,ROUNDUP(E1737/4,0)+14000,28000))))+IF(F1737&lt;=0,0,IF(F1737&lt;=15000,F1737,IF(F1737&lt;=40000,ROUNDUP(F1737/2,0)+7500,IF(F1737&lt;=70000,ROUNDUP(F1737/4,0)+17500,35000)))),28000))))</f>
        <v/>
      </c>
      <c r="T1737" s="18">
        <f>IF(G1737&lt;=0,0,IF(G1737&lt;=12000,G1737,IF(G1737&lt;=32000,ROUNDUP(G1737/2,0)+6000,IF(G1737&lt;=56000,ROUNDUP(G1737/4,0)+14000,28000))))</f>
        <v/>
      </c>
      <c r="U1737" s="18">
        <f>IF(I1737&lt;=0,IF(H1737&lt;=0,0,IF(H1737&lt;=12000,H1737,IF(H1737&lt;=32000,ROUNDUP(H1737/2,0)+6000,IF(H1737&lt;=56000,ROUNDUP(H1737/4,0)+14000,28000)))),IF(H1737&lt;=0,IF(I1737&lt;=0,0,IF(I1737&lt;=15000,I1737,IF(I1737&lt;=40000,ROUNDUP(I1737/2,0)+7500,IF(I1737&lt;=70000,ROUNDUP(I1737/4,0)+17500,35000)))),MAX(IF(I1737&lt;=0,0,IF(I1737&lt;=15000,I1737,IF(I1737&lt;=40000,ROUNDUP(I1737/2,0)+7500,IF(I1737&lt;=70000,ROUNDUP(I1737/4,0)+17500,35000)))),MIN(IF(H1737&lt;=0,0,IF(H1737&lt;=12000,H1737,IF(H1737&lt;=32000,ROUNDUP(H1737/2,0)+6000,IF(H1737&lt;=56000,ROUNDUP(H1737/4,0)+14000,28000))))+IF(I1737&lt;=0,0,IF(I1737&lt;=15000,I1737,IF(I1737&lt;=40000,ROUNDUP(I1737/2,0)+7500,IF(I1737&lt;=70000,ROUNDUP(I1737/4,0)+17500,35000)))),28000))))</f>
        <v/>
      </c>
      <c r="V1737" s="18">
        <f>MIN(70000,S1737+T1737+U1737)</f>
        <v/>
      </c>
      <c r="W1737" s="18">
        <f>MAX(0,ROUNDDOWN(M1737-J1737-N1737-K1737-0,-3))</f>
        <v/>
      </c>
      <c r="X1737" s="18">
        <f>MAX(0,ROUNDDOWN(M1737-J1737-N1737-K1737-R1737,-3))</f>
        <v/>
      </c>
      <c r="Y1737" s="18">
        <f>IF(W1737&lt;=0,0,ROUNDDOWN((W1737*LOOKUP(W1737,{0,1950001,3300001,6950001,9000001,18000001,40000001},{0.05,0.1,0.2,0.23,0.33,0.4,0.45})-LOOKUP(W1737,{0,1950001,3300001,6950001,9000001,18000001,40000001},{0,97500,427500,636000,1536000,2796000,4796000}))*1.021,-2))</f>
        <v/>
      </c>
      <c r="Z1737" s="18">
        <f>IF(X1737&lt;=0,0,ROUNDDOWN((X1737*LOOKUP(X1737,{0,1950001,3300001,6950001,9000001,18000001,40000001},{0.05,0.1,0.2,0.23,0.33,0.4,0.45})-LOOKUP(X1737,{0,1950001,3300001,6950001,9000001,18000001,40000001},{0,97500,427500,636000,1536000,2796000,4796000}))*1.021,-2))</f>
        <v/>
      </c>
      <c r="AA1737" s="18">
        <f>MAX(0,ROUNDDOWN(M1737-J1737-430000-L1737-0,-3))</f>
        <v/>
      </c>
      <c r="AB1737" s="18">
        <f>MAX(0,ROUNDDOWN(M1737-J1737-430000-L1737-V1737,-3))</f>
        <v/>
      </c>
      <c r="AC1737" s="18">
        <f>IF(M1737&lt;=450000,0,MAX(0,ROUNDDOWN(AA1737*0.06-MIN(50000,AA1737)*0.03,-2))+MAX(0,ROUNDDOWN(AA1737*0.04-MIN(50000,AA1737)*0.02,-2)))</f>
        <v/>
      </c>
      <c r="AD1737" s="18">
        <f>IF(M1737&lt;=450000,0,MAX(0,ROUNDDOWN(AB1737*0.06-MIN(50000,AB1737)*0.03,-2))+MAX(0,ROUNDDOWN(AB1737*0.04-MIN(50000,AB1737)*0.02,-2)))</f>
        <v/>
      </c>
      <c r="AE1737" s="18">
        <f>Y1737-Z1737</f>
        <v/>
      </c>
      <c r="AF1737" s="18">
        <f>AC1737-AD1737</f>
        <v/>
      </c>
      <c r="AG1737" s="18">
        <f>AE1737+AF1737</f>
        <v/>
      </c>
      <c r="AH1737" s="20">
        <f>IF(W1737&lt;=0,0,LOOKUP(W1737,{0,1950001,3300001,6950001,9000001,18000001,40000001},{0.05,0.1,0.2,0.23,0.33,0.4,0.45}))</f>
        <v/>
      </c>
    </row>
    <row r="1738">
      <c r="A1738" t="inlineStr">
        <is>
          <t>1万円刻み 一般8万円</t>
        </is>
      </c>
      <c r="B1738" s="18">
        <f>'4_1万円刻み'!$A$553</f>
        <v/>
      </c>
      <c r="C1738" s="19" t="n">
        <v>2026</v>
      </c>
      <c r="D1738" t="inlineStr">
        <is>
          <t>いいえ</t>
        </is>
      </c>
      <c r="E1738" s="18" t="n">
        <v>80000</v>
      </c>
      <c r="F1738" s="18" t="n">
        <v>0</v>
      </c>
      <c r="G1738" s="18" t="n">
        <v>0</v>
      </c>
      <c r="H1738" s="18" t="n">
        <v>0</v>
      </c>
      <c r="I1738" s="18" t="n">
        <v>0</v>
      </c>
      <c r="J1738" s="18">
        <f>ROUND(MIN(B1738/12,650000)*12*0.0915+MIN(B1738/12,1390000)*12*(0.0504+0)+B1738*0.005,0)</f>
        <v/>
      </c>
      <c r="K1738" s="18" t="n">
        <v>0</v>
      </c>
      <c r="L1738" s="18" t="n">
        <v>0</v>
      </c>
      <c r="M1738" s="18">
        <f>ROUND(IF(C1738&gt;=2026,IF(B1738&lt;741000,0,IF(B1738&lt;2191000,B1738-740000,IF(B1738&lt;2193000,1451000,IF(B1738&lt;2196000,1453000,IF(B1738&lt;2200000,1456000,IF(B1738&lt;3600000,ROUNDDOWN(B1738/4,-3)*2.8-80000,IF(B1738&lt;6600000,ROUNDDOWN(B1738/4,-3)*3.2-440000,IF(B1738&lt;8500000,ROUNDDOWN(B1738*0.9,0)-1100000,B1738-1950000)))))))),IF(B1738&lt;651000,0,IF(B1738&lt;1900000,B1738-650000,IF(B1738&lt;3600000,ROUNDDOWN(B1738/4,-3)*2.8-80000,IF(B1738&lt;6600000,ROUNDDOWN(B1738/4,-3)*3.2-440000,IF(B1738&lt;8500000,ROUNDDOWN(B1738*0.9,0)-1100000,B1738-1950000)))))),0)</f>
        <v/>
      </c>
      <c r="N1738" s="18">
        <f>IF(M1738&gt;23500000,NA(),IF(C1738&gt;=2026,IF(M1738&lt;=4890000,1040000,IF(M1738&lt;=6550000,670000,620000)),IF(M1738&lt;=1320000,950000,IF(M1738&lt;=3360000,880000,IF(M1738&lt;=4890000,680000,IF(M1738&lt;=6550000,630000,580000))))))</f>
        <v/>
      </c>
      <c r="O1738" s="18">
        <f>IF(F1738&lt;=0,IF(AND(D1738="はい",C1738&gt;=2026,C1738&lt;=2027),IF(E1738&lt;=0,0,IF(E1738&lt;=30000,E1738,IF(E1738&lt;=60000,ROUNDUP(E1738/2,0)+15000,IF(E1738&lt;=120000,ROUNDUP(E1738/4,0)+30000,60000)))),IF(E1738&lt;=0,0,IF(E1738&lt;=20000,E1738,IF(E1738&lt;=40000,ROUNDUP(E1738/2,0)+10000,IF(E1738&lt;=80000,ROUNDUP(E1738/4,0)+20000,40000))))),IF(E1738&lt;=0,IF(F1738&lt;=0,0,IF(F1738&lt;=25000,F1738,IF(F1738&lt;=50000,ROUNDUP(F1738/2,0)+12500,IF(F1738&lt;=100000,ROUNDUP(F1738/4,0)+25000,50000)))),MAX(IF(F1738&lt;=0,0,IF(F1738&lt;=25000,F1738,IF(F1738&lt;=50000,ROUNDUP(F1738/2,0)+12500,IF(F1738&lt;=100000,ROUNDUP(F1738/4,0)+25000,50000)))),MIN(IF(AND(D1738="はい",C1738&gt;=2026,C1738&lt;=2027),IF(E1738&lt;=0,0,IF(E1738&lt;=30000,E1738,IF(E1738&lt;=60000,ROUNDUP(E1738/2,0)+15000,IF(E1738&lt;=120000,ROUNDUP(E1738/4,0)+30000,60000)))),IF(E1738&lt;=0,0,IF(E1738&lt;=20000,E1738,IF(E1738&lt;=40000,ROUNDUP(E1738/2,0)+10000,IF(E1738&lt;=80000,ROUNDUP(E1738/4,0)+20000,40000)))))+IF(F1738&lt;=0,0,IF(F1738&lt;=25000,F1738,IF(F1738&lt;=50000,ROUNDUP(F1738/2,0)+12500,IF(F1738&lt;=100000,ROUNDUP(F1738/4,0)+25000,50000)))),IF(AND(D1738="はい",C1738&gt;=2026,C1738&lt;=2027),60000,40000)))))</f>
        <v/>
      </c>
      <c r="P1738" s="18">
        <f>IF(G1738&lt;=0,0,IF(G1738&lt;=20000,G1738,IF(G1738&lt;=40000,ROUNDUP(G1738/2,0)+10000,IF(G1738&lt;=80000,ROUNDUP(G1738/4,0)+20000,40000))))</f>
        <v/>
      </c>
      <c r="Q1738" s="18">
        <f>IF(I1738&lt;=0,IF(H1738&lt;=0,0,IF(H1738&lt;=20000,H1738,IF(H1738&lt;=40000,ROUNDUP(H1738/2,0)+10000,IF(H1738&lt;=80000,ROUNDUP(H1738/4,0)+20000,40000)))),IF(H1738&lt;=0,IF(I1738&lt;=0,0,IF(I1738&lt;=25000,I1738,IF(I1738&lt;=50000,ROUNDUP(I1738/2,0)+12500,IF(I1738&lt;=100000,ROUNDUP(I1738/4,0)+25000,50000)))),MAX(IF(I1738&lt;=0,0,IF(I1738&lt;=25000,I1738,IF(I1738&lt;=50000,ROUNDUP(I1738/2,0)+12500,IF(I1738&lt;=100000,ROUNDUP(I1738/4,0)+25000,50000)))),MIN(IF(H1738&lt;=0,0,IF(H1738&lt;=20000,H1738,IF(H1738&lt;=40000,ROUNDUP(H1738/2,0)+10000,IF(H1738&lt;=80000,ROUNDUP(H1738/4,0)+20000,40000))))+IF(I1738&lt;=0,0,IF(I1738&lt;=25000,I1738,IF(I1738&lt;=50000,ROUNDUP(I1738/2,0)+12500,IF(I1738&lt;=100000,ROUNDUP(I1738/4,0)+25000,50000)))),40000))))</f>
        <v/>
      </c>
      <c r="R1738" s="18">
        <f>MIN(120000,O1738+P1738+Q1738)</f>
        <v/>
      </c>
      <c r="S1738" s="18">
        <f>IF(F1738&lt;=0,IF(E1738&lt;=0,0,IF(E1738&lt;=12000,E1738,IF(E1738&lt;=32000,ROUNDUP(E1738/2,0)+6000,IF(E1738&lt;=56000,ROUNDUP(E1738/4,0)+14000,28000)))),IF(E1738&lt;=0,IF(F1738&lt;=0,0,IF(F1738&lt;=15000,F1738,IF(F1738&lt;=40000,ROUNDUP(F1738/2,0)+7500,IF(F1738&lt;=70000,ROUNDUP(F1738/4,0)+17500,35000)))),MAX(IF(F1738&lt;=0,0,IF(F1738&lt;=15000,F1738,IF(F1738&lt;=40000,ROUNDUP(F1738/2,0)+7500,IF(F1738&lt;=70000,ROUNDUP(F1738/4,0)+17500,35000)))),MIN(IF(E1738&lt;=0,0,IF(E1738&lt;=12000,E1738,IF(E1738&lt;=32000,ROUNDUP(E1738/2,0)+6000,IF(E1738&lt;=56000,ROUNDUP(E1738/4,0)+14000,28000))))+IF(F1738&lt;=0,0,IF(F1738&lt;=15000,F1738,IF(F1738&lt;=40000,ROUNDUP(F1738/2,0)+7500,IF(F1738&lt;=70000,ROUNDUP(F1738/4,0)+17500,35000)))),28000))))</f>
        <v/>
      </c>
      <c r="T1738" s="18">
        <f>IF(G1738&lt;=0,0,IF(G1738&lt;=12000,G1738,IF(G1738&lt;=32000,ROUNDUP(G1738/2,0)+6000,IF(G1738&lt;=56000,ROUNDUP(G1738/4,0)+14000,28000))))</f>
        <v/>
      </c>
      <c r="U1738" s="18">
        <f>IF(I1738&lt;=0,IF(H1738&lt;=0,0,IF(H1738&lt;=12000,H1738,IF(H1738&lt;=32000,ROUNDUP(H1738/2,0)+6000,IF(H1738&lt;=56000,ROUNDUP(H1738/4,0)+14000,28000)))),IF(H1738&lt;=0,IF(I1738&lt;=0,0,IF(I1738&lt;=15000,I1738,IF(I1738&lt;=40000,ROUNDUP(I1738/2,0)+7500,IF(I1738&lt;=70000,ROUNDUP(I1738/4,0)+17500,35000)))),MAX(IF(I1738&lt;=0,0,IF(I1738&lt;=15000,I1738,IF(I1738&lt;=40000,ROUNDUP(I1738/2,0)+7500,IF(I1738&lt;=70000,ROUNDUP(I1738/4,0)+17500,35000)))),MIN(IF(H1738&lt;=0,0,IF(H1738&lt;=12000,H1738,IF(H1738&lt;=32000,ROUNDUP(H1738/2,0)+6000,IF(H1738&lt;=56000,ROUNDUP(H1738/4,0)+14000,28000))))+IF(I1738&lt;=0,0,IF(I1738&lt;=15000,I1738,IF(I1738&lt;=40000,ROUNDUP(I1738/2,0)+7500,IF(I1738&lt;=70000,ROUNDUP(I1738/4,0)+17500,35000)))),28000))))</f>
        <v/>
      </c>
      <c r="V1738" s="18">
        <f>MIN(70000,S1738+T1738+U1738)</f>
        <v/>
      </c>
      <c r="W1738" s="18">
        <f>MAX(0,ROUNDDOWN(M1738-J1738-N1738-K1738-0,-3))</f>
        <v/>
      </c>
      <c r="X1738" s="18">
        <f>MAX(0,ROUNDDOWN(M1738-J1738-N1738-K1738-R1738,-3))</f>
        <v/>
      </c>
      <c r="Y1738" s="18">
        <f>IF(W1738&lt;=0,0,ROUNDDOWN((W1738*LOOKUP(W1738,{0,1950001,3300001,6950001,9000001,18000001,40000001},{0.05,0.1,0.2,0.23,0.33,0.4,0.45})-LOOKUP(W1738,{0,1950001,3300001,6950001,9000001,18000001,40000001},{0,97500,427500,636000,1536000,2796000,4796000}))*1.021,-2))</f>
        <v/>
      </c>
      <c r="Z1738" s="18">
        <f>IF(X1738&lt;=0,0,ROUNDDOWN((X1738*LOOKUP(X1738,{0,1950001,3300001,6950001,9000001,18000001,40000001},{0.05,0.1,0.2,0.23,0.33,0.4,0.45})-LOOKUP(X1738,{0,1950001,3300001,6950001,9000001,18000001,40000001},{0,97500,427500,636000,1536000,2796000,4796000}))*1.021,-2))</f>
        <v/>
      </c>
      <c r="AA1738" s="18">
        <f>MAX(0,ROUNDDOWN(M1738-J1738-430000-L1738-0,-3))</f>
        <v/>
      </c>
      <c r="AB1738" s="18">
        <f>MAX(0,ROUNDDOWN(M1738-J1738-430000-L1738-V1738,-3))</f>
        <v/>
      </c>
      <c r="AC1738" s="18">
        <f>IF(M1738&lt;=450000,0,MAX(0,ROUNDDOWN(AA1738*0.06-MIN(50000,AA1738)*0.03,-2))+MAX(0,ROUNDDOWN(AA1738*0.04-MIN(50000,AA1738)*0.02,-2)))</f>
        <v/>
      </c>
      <c r="AD1738" s="18">
        <f>IF(M1738&lt;=450000,0,MAX(0,ROUNDDOWN(AB1738*0.06-MIN(50000,AB1738)*0.03,-2))+MAX(0,ROUNDDOWN(AB1738*0.04-MIN(50000,AB1738)*0.02,-2)))</f>
        <v/>
      </c>
      <c r="AE1738" s="18">
        <f>Y1738-Z1738</f>
        <v/>
      </c>
      <c r="AF1738" s="18">
        <f>AC1738-AD1738</f>
        <v/>
      </c>
      <c r="AG1738" s="18">
        <f>AE1738+AF1738</f>
        <v/>
      </c>
      <c r="AH1738" s="20">
        <f>IF(W1738&lt;=0,0,LOOKUP(W1738,{0,1950001,3300001,6950001,9000001,18000001,40000001},{0.05,0.1,0.2,0.23,0.33,0.4,0.45}))</f>
        <v/>
      </c>
    </row>
    <row r="1739">
      <c r="A1739" t="inlineStr">
        <is>
          <t>1万円刻み 特例あり一般12万円</t>
        </is>
      </c>
      <c r="B1739" s="18">
        <f>'4_1万円刻み'!$A$553</f>
        <v/>
      </c>
      <c r="C1739" s="19" t="n">
        <v>2026</v>
      </c>
      <c r="D1739" t="inlineStr">
        <is>
          <t>はい</t>
        </is>
      </c>
      <c r="E1739" s="18" t="n">
        <v>120000</v>
      </c>
      <c r="F1739" s="18" t="n">
        <v>0</v>
      </c>
      <c r="G1739" s="18" t="n">
        <v>0</v>
      </c>
      <c r="H1739" s="18" t="n">
        <v>0</v>
      </c>
      <c r="I1739" s="18" t="n">
        <v>0</v>
      </c>
      <c r="J1739" s="18">
        <f>ROUND(MIN(B1739/12,650000)*12*0.0915+MIN(B1739/12,1390000)*12*(0.0504+0)+B1739*0.005,0)</f>
        <v/>
      </c>
      <c r="K1739" s="18" t="n">
        <v>0</v>
      </c>
      <c r="L1739" s="18" t="n">
        <v>0</v>
      </c>
      <c r="M1739" s="18">
        <f>ROUND(IF(C1739&gt;=2026,IF(B1739&lt;741000,0,IF(B1739&lt;2191000,B1739-740000,IF(B1739&lt;2193000,1451000,IF(B1739&lt;2196000,1453000,IF(B1739&lt;2200000,1456000,IF(B1739&lt;3600000,ROUNDDOWN(B1739/4,-3)*2.8-80000,IF(B1739&lt;6600000,ROUNDDOWN(B1739/4,-3)*3.2-440000,IF(B1739&lt;8500000,ROUNDDOWN(B1739*0.9,0)-1100000,B1739-1950000)))))))),IF(B1739&lt;651000,0,IF(B1739&lt;1900000,B1739-650000,IF(B1739&lt;3600000,ROUNDDOWN(B1739/4,-3)*2.8-80000,IF(B1739&lt;6600000,ROUNDDOWN(B1739/4,-3)*3.2-440000,IF(B1739&lt;8500000,ROUNDDOWN(B1739*0.9,0)-1100000,B1739-1950000)))))),0)</f>
        <v/>
      </c>
      <c r="N1739" s="18">
        <f>IF(M1739&gt;23500000,NA(),IF(C1739&gt;=2026,IF(M1739&lt;=4890000,1040000,IF(M1739&lt;=6550000,670000,620000)),IF(M1739&lt;=1320000,950000,IF(M1739&lt;=3360000,880000,IF(M1739&lt;=4890000,680000,IF(M1739&lt;=6550000,630000,580000))))))</f>
        <v/>
      </c>
      <c r="O1739" s="18">
        <f>IF(F1739&lt;=0,IF(AND(D1739="はい",C1739&gt;=2026,C1739&lt;=2027),IF(E1739&lt;=0,0,IF(E1739&lt;=30000,E1739,IF(E1739&lt;=60000,ROUNDUP(E1739/2,0)+15000,IF(E1739&lt;=120000,ROUNDUP(E1739/4,0)+30000,60000)))),IF(E1739&lt;=0,0,IF(E1739&lt;=20000,E1739,IF(E1739&lt;=40000,ROUNDUP(E1739/2,0)+10000,IF(E1739&lt;=80000,ROUNDUP(E1739/4,0)+20000,40000))))),IF(E1739&lt;=0,IF(F1739&lt;=0,0,IF(F1739&lt;=25000,F1739,IF(F1739&lt;=50000,ROUNDUP(F1739/2,0)+12500,IF(F1739&lt;=100000,ROUNDUP(F1739/4,0)+25000,50000)))),MAX(IF(F1739&lt;=0,0,IF(F1739&lt;=25000,F1739,IF(F1739&lt;=50000,ROUNDUP(F1739/2,0)+12500,IF(F1739&lt;=100000,ROUNDUP(F1739/4,0)+25000,50000)))),MIN(IF(AND(D1739="はい",C1739&gt;=2026,C1739&lt;=2027),IF(E1739&lt;=0,0,IF(E1739&lt;=30000,E1739,IF(E1739&lt;=60000,ROUNDUP(E1739/2,0)+15000,IF(E1739&lt;=120000,ROUNDUP(E1739/4,0)+30000,60000)))),IF(E1739&lt;=0,0,IF(E1739&lt;=20000,E1739,IF(E1739&lt;=40000,ROUNDUP(E1739/2,0)+10000,IF(E1739&lt;=80000,ROUNDUP(E1739/4,0)+20000,40000)))))+IF(F1739&lt;=0,0,IF(F1739&lt;=25000,F1739,IF(F1739&lt;=50000,ROUNDUP(F1739/2,0)+12500,IF(F1739&lt;=100000,ROUNDUP(F1739/4,0)+25000,50000)))),IF(AND(D1739="はい",C1739&gt;=2026,C1739&lt;=2027),60000,40000)))))</f>
        <v/>
      </c>
      <c r="P1739" s="18">
        <f>IF(G1739&lt;=0,0,IF(G1739&lt;=20000,G1739,IF(G1739&lt;=40000,ROUNDUP(G1739/2,0)+10000,IF(G1739&lt;=80000,ROUNDUP(G1739/4,0)+20000,40000))))</f>
        <v/>
      </c>
      <c r="Q1739" s="18">
        <f>IF(I1739&lt;=0,IF(H1739&lt;=0,0,IF(H1739&lt;=20000,H1739,IF(H1739&lt;=40000,ROUNDUP(H1739/2,0)+10000,IF(H1739&lt;=80000,ROUNDUP(H1739/4,0)+20000,40000)))),IF(H1739&lt;=0,IF(I1739&lt;=0,0,IF(I1739&lt;=25000,I1739,IF(I1739&lt;=50000,ROUNDUP(I1739/2,0)+12500,IF(I1739&lt;=100000,ROUNDUP(I1739/4,0)+25000,50000)))),MAX(IF(I1739&lt;=0,0,IF(I1739&lt;=25000,I1739,IF(I1739&lt;=50000,ROUNDUP(I1739/2,0)+12500,IF(I1739&lt;=100000,ROUNDUP(I1739/4,0)+25000,50000)))),MIN(IF(H1739&lt;=0,0,IF(H1739&lt;=20000,H1739,IF(H1739&lt;=40000,ROUNDUP(H1739/2,0)+10000,IF(H1739&lt;=80000,ROUNDUP(H1739/4,0)+20000,40000))))+IF(I1739&lt;=0,0,IF(I1739&lt;=25000,I1739,IF(I1739&lt;=50000,ROUNDUP(I1739/2,0)+12500,IF(I1739&lt;=100000,ROUNDUP(I1739/4,0)+25000,50000)))),40000))))</f>
        <v/>
      </c>
      <c r="R1739" s="18">
        <f>MIN(120000,O1739+P1739+Q1739)</f>
        <v/>
      </c>
      <c r="S1739" s="18">
        <f>IF(F1739&lt;=0,IF(E1739&lt;=0,0,IF(E1739&lt;=12000,E1739,IF(E1739&lt;=32000,ROUNDUP(E1739/2,0)+6000,IF(E1739&lt;=56000,ROUNDUP(E1739/4,0)+14000,28000)))),IF(E1739&lt;=0,IF(F1739&lt;=0,0,IF(F1739&lt;=15000,F1739,IF(F1739&lt;=40000,ROUNDUP(F1739/2,0)+7500,IF(F1739&lt;=70000,ROUNDUP(F1739/4,0)+17500,35000)))),MAX(IF(F1739&lt;=0,0,IF(F1739&lt;=15000,F1739,IF(F1739&lt;=40000,ROUNDUP(F1739/2,0)+7500,IF(F1739&lt;=70000,ROUNDUP(F1739/4,0)+17500,35000)))),MIN(IF(E1739&lt;=0,0,IF(E1739&lt;=12000,E1739,IF(E1739&lt;=32000,ROUNDUP(E1739/2,0)+6000,IF(E1739&lt;=56000,ROUNDUP(E1739/4,0)+14000,28000))))+IF(F1739&lt;=0,0,IF(F1739&lt;=15000,F1739,IF(F1739&lt;=40000,ROUNDUP(F1739/2,0)+7500,IF(F1739&lt;=70000,ROUNDUP(F1739/4,0)+17500,35000)))),28000))))</f>
        <v/>
      </c>
      <c r="T1739" s="18">
        <f>IF(G1739&lt;=0,0,IF(G1739&lt;=12000,G1739,IF(G1739&lt;=32000,ROUNDUP(G1739/2,0)+6000,IF(G1739&lt;=56000,ROUNDUP(G1739/4,0)+14000,28000))))</f>
        <v/>
      </c>
      <c r="U1739" s="18">
        <f>IF(I1739&lt;=0,IF(H1739&lt;=0,0,IF(H1739&lt;=12000,H1739,IF(H1739&lt;=32000,ROUNDUP(H1739/2,0)+6000,IF(H1739&lt;=56000,ROUNDUP(H1739/4,0)+14000,28000)))),IF(H1739&lt;=0,IF(I1739&lt;=0,0,IF(I1739&lt;=15000,I1739,IF(I1739&lt;=40000,ROUNDUP(I1739/2,0)+7500,IF(I1739&lt;=70000,ROUNDUP(I1739/4,0)+17500,35000)))),MAX(IF(I1739&lt;=0,0,IF(I1739&lt;=15000,I1739,IF(I1739&lt;=40000,ROUNDUP(I1739/2,0)+7500,IF(I1739&lt;=70000,ROUNDUP(I1739/4,0)+17500,35000)))),MIN(IF(H1739&lt;=0,0,IF(H1739&lt;=12000,H1739,IF(H1739&lt;=32000,ROUNDUP(H1739/2,0)+6000,IF(H1739&lt;=56000,ROUNDUP(H1739/4,0)+14000,28000))))+IF(I1739&lt;=0,0,IF(I1739&lt;=15000,I1739,IF(I1739&lt;=40000,ROUNDUP(I1739/2,0)+7500,IF(I1739&lt;=70000,ROUNDUP(I1739/4,0)+17500,35000)))),28000))))</f>
        <v/>
      </c>
      <c r="V1739" s="18">
        <f>MIN(70000,S1739+T1739+U1739)</f>
        <v/>
      </c>
      <c r="W1739" s="18">
        <f>MAX(0,ROUNDDOWN(M1739-J1739-N1739-K1739-0,-3))</f>
        <v/>
      </c>
      <c r="X1739" s="18">
        <f>MAX(0,ROUNDDOWN(M1739-J1739-N1739-K1739-R1739,-3))</f>
        <v/>
      </c>
      <c r="Y1739" s="18">
        <f>IF(W1739&lt;=0,0,ROUNDDOWN((W1739*LOOKUP(W1739,{0,1950001,3300001,6950001,9000001,18000001,40000001},{0.05,0.1,0.2,0.23,0.33,0.4,0.45})-LOOKUP(W1739,{0,1950001,3300001,6950001,9000001,18000001,40000001},{0,97500,427500,636000,1536000,2796000,4796000}))*1.021,-2))</f>
        <v/>
      </c>
      <c r="Z1739" s="18">
        <f>IF(X1739&lt;=0,0,ROUNDDOWN((X1739*LOOKUP(X1739,{0,1950001,3300001,6950001,9000001,18000001,40000001},{0.05,0.1,0.2,0.23,0.33,0.4,0.45})-LOOKUP(X1739,{0,1950001,3300001,6950001,9000001,18000001,40000001},{0,97500,427500,636000,1536000,2796000,4796000}))*1.021,-2))</f>
        <v/>
      </c>
      <c r="AA1739" s="18">
        <f>MAX(0,ROUNDDOWN(M1739-J1739-430000-L1739-0,-3))</f>
        <v/>
      </c>
      <c r="AB1739" s="18">
        <f>MAX(0,ROUNDDOWN(M1739-J1739-430000-L1739-V1739,-3))</f>
        <v/>
      </c>
      <c r="AC1739" s="18">
        <f>IF(M1739&lt;=450000,0,MAX(0,ROUNDDOWN(AA1739*0.06-MIN(50000,AA1739)*0.03,-2))+MAX(0,ROUNDDOWN(AA1739*0.04-MIN(50000,AA1739)*0.02,-2)))</f>
        <v/>
      </c>
      <c r="AD1739" s="18">
        <f>IF(M1739&lt;=450000,0,MAX(0,ROUNDDOWN(AB1739*0.06-MIN(50000,AB1739)*0.03,-2))+MAX(0,ROUNDDOWN(AB1739*0.04-MIN(50000,AB1739)*0.02,-2)))</f>
        <v/>
      </c>
      <c r="AE1739" s="18">
        <f>Y1739-Z1739</f>
        <v/>
      </c>
      <c r="AF1739" s="18">
        <f>AC1739-AD1739</f>
        <v/>
      </c>
      <c r="AG1739" s="18">
        <f>AE1739+AF1739</f>
        <v/>
      </c>
      <c r="AH1739" s="20">
        <f>IF(W1739&lt;=0,0,LOOKUP(W1739,{0,1950001,3300001,6950001,9000001,18000001,40000001},{0.05,0.1,0.2,0.23,0.33,0.4,0.45}))</f>
        <v/>
      </c>
    </row>
    <row r="1740">
      <c r="A1740" t="inlineStr">
        <is>
          <t>1万円刻み 3区分8万円ずつ</t>
        </is>
      </c>
      <c r="B1740" s="18">
        <f>'4_1万円刻み'!$A$554</f>
        <v/>
      </c>
      <c r="C1740" s="19" t="n">
        <v>2026</v>
      </c>
      <c r="D1740" t="inlineStr">
        <is>
          <t>いいえ</t>
        </is>
      </c>
      <c r="E1740" s="18" t="n">
        <v>80000</v>
      </c>
      <c r="F1740" s="18" t="n">
        <v>0</v>
      </c>
      <c r="G1740" s="18" t="n">
        <v>80000</v>
      </c>
      <c r="H1740" s="18" t="n">
        <v>80000</v>
      </c>
      <c r="I1740" s="18" t="n">
        <v>0</v>
      </c>
      <c r="J1740" s="18">
        <f>ROUND(MIN(B1740/12,650000)*12*0.0915+MIN(B1740/12,1390000)*12*(0.0504+0)+B1740*0.005,0)</f>
        <v/>
      </c>
      <c r="K1740" s="18" t="n">
        <v>0</v>
      </c>
      <c r="L1740" s="18" t="n">
        <v>0</v>
      </c>
      <c r="M1740" s="18">
        <f>ROUND(IF(C1740&gt;=2026,IF(B1740&lt;741000,0,IF(B1740&lt;2191000,B1740-740000,IF(B1740&lt;2193000,1451000,IF(B1740&lt;2196000,1453000,IF(B1740&lt;2200000,1456000,IF(B1740&lt;3600000,ROUNDDOWN(B1740/4,-3)*2.8-80000,IF(B1740&lt;6600000,ROUNDDOWN(B1740/4,-3)*3.2-440000,IF(B1740&lt;8500000,ROUNDDOWN(B1740*0.9,0)-1100000,B1740-1950000)))))))),IF(B1740&lt;651000,0,IF(B1740&lt;1900000,B1740-650000,IF(B1740&lt;3600000,ROUNDDOWN(B1740/4,-3)*2.8-80000,IF(B1740&lt;6600000,ROUNDDOWN(B1740/4,-3)*3.2-440000,IF(B1740&lt;8500000,ROUNDDOWN(B1740*0.9,0)-1100000,B1740-1950000)))))),0)</f>
        <v/>
      </c>
      <c r="N1740" s="18">
        <f>IF(M1740&gt;23500000,NA(),IF(C1740&gt;=2026,IF(M1740&lt;=4890000,1040000,IF(M1740&lt;=6550000,670000,620000)),IF(M1740&lt;=1320000,950000,IF(M1740&lt;=3360000,880000,IF(M1740&lt;=4890000,680000,IF(M1740&lt;=6550000,630000,580000))))))</f>
        <v/>
      </c>
      <c r="O1740" s="18">
        <f>IF(F1740&lt;=0,IF(AND(D1740="はい",C1740&gt;=2026,C1740&lt;=2027),IF(E1740&lt;=0,0,IF(E1740&lt;=30000,E1740,IF(E1740&lt;=60000,ROUNDUP(E1740/2,0)+15000,IF(E1740&lt;=120000,ROUNDUP(E1740/4,0)+30000,60000)))),IF(E1740&lt;=0,0,IF(E1740&lt;=20000,E1740,IF(E1740&lt;=40000,ROUNDUP(E1740/2,0)+10000,IF(E1740&lt;=80000,ROUNDUP(E1740/4,0)+20000,40000))))),IF(E1740&lt;=0,IF(F1740&lt;=0,0,IF(F1740&lt;=25000,F1740,IF(F1740&lt;=50000,ROUNDUP(F1740/2,0)+12500,IF(F1740&lt;=100000,ROUNDUP(F1740/4,0)+25000,50000)))),MAX(IF(F1740&lt;=0,0,IF(F1740&lt;=25000,F1740,IF(F1740&lt;=50000,ROUNDUP(F1740/2,0)+12500,IF(F1740&lt;=100000,ROUNDUP(F1740/4,0)+25000,50000)))),MIN(IF(AND(D1740="はい",C1740&gt;=2026,C1740&lt;=2027),IF(E1740&lt;=0,0,IF(E1740&lt;=30000,E1740,IF(E1740&lt;=60000,ROUNDUP(E1740/2,0)+15000,IF(E1740&lt;=120000,ROUNDUP(E1740/4,0)+30000,60000)))),IF(E1740&lt;=0,0,IF(E1740&lt;=20000,E1740,IF(E1740&lt;=40000,ROUNDUP(E1740/2,0)+10000,IF(E1740&lt;=80000,ROUNDUP(E1740/4,0)+20000,40000)))))+IF(F1740&lt;=0,0,IF(F1740&lt;=25000,F1740,IF(F1740&lt;=50000,ROUNDUP(F1740/2,0)+12500,IF(F1740&lt;=100000,ROUNDUP(F1740/4,0)+25000,50000)))),IF(AND(D1740="はい",C1740&gt;=2026,C1740&lt;=2027),60000,40000)))))</f>
        <v/>
      </c>
      <c r="P1740" s="18">
        <f>IF(G1740&lt;=0,0,IF(G1740&lt;=20000,G1740,IF(G1740&lt;=40000,ROUNDUP(G1740/2,0)+10000,IF(G1740&lt;=80000,ROUNDUP(G1740/4,0)+20000,40000))))</f>
        <v/>
      </c>
      <c r="Q1740" s="18">
        <f>IF(I1740&lt;=0,IF(H1740&lt;=0,0,IF(H1740&lt;=20000,H1740,IF(H1740&lt;=40000,ROUNDUP(H1740/2,0)+10000,IF(H1740&lt;=80000,ROUNDUP(H1740/4,0)+20000,40000)))),IF(H1740&lt;=0,IF(I1740&lt;=0,0,IF(I1740&lt;=25000,I1740,IF(I1740&lt;=50000,ROUNDUP(I1740/2,0)+12500,IF(I1740&lt;=100000,ROUNDUP(I1740/4,0)+25000,50000)))),MAX(IF(I1740&lt;=0,0,IF(I1740&lt;=25000,I1740,IF(I1740&lt;=50000,ROUNDUP(I1740/2,0)+12500,IF(I1740&lt;=100000,ROUNDUP(I1740/4,0)+25000,50000)))),MIN(IF(H1740&lt;=0,0,IF(H1740&lt;=20000,H1740,IF(H1740&lt;=40000,ROUNDUP(H1740/2,0)+10000,IF(H1740&lt;=80000,ROUNDUP(H1740/4,0)+20000,40000))))+IF(I1740&lt;=0,0,IF(I1740&lt;=25000,I1740,IF(I1740&lt;=50000,ROUNDUP(I1740/2,0)+12500,IF(I1740&lt;=100000,ROUNDUP(I1740/4,0)+25000,50000)))),40000))))</f>
        <v/>
      </c>
      <c r="R1740" s="18">
        <f>MIN(120000,O1740+P1740+Q1740)</f>
        <v/>
      </c>
      <c r="S1740" s="18">
        <f>IF(F1740&lt;=0,IF(E1740&lt;=0,0,IF(E1740&lt;=12000,E1740,IF(E1740&lt;=32000,ROUNDUP(E1740/2,0)+6000,IF(E1740&lt;=56000,ROUNDUP(E1740/4,0)+14000,28000)))),IF(E1740&lt;=0,IF(F1740&lt;=0,0,IF(F1740&lt;=15000,F1740,IF(F1740&lt;=40000,ROUNDUP(F1740/2,0)+7500,IF(F1740&lt;=70000,ROUNDUP(F1740/4,0)+17500,35000)))),MAX(IF(F1740&lt;=0,0,IF(F1740&lt;=15000,F1740,IF(F1740&lt;=40000,ROUNDUP(F1740/2,0)+7500,IF(F1740&lt;=70000,ROUNDUP(F1740/4,0)+17500,35000)))),MIN(IF(E1740&lt;=0,0,IF(E1740&lt;=12000,E1740,IF(E1740&lt;=32000,ROUNDUP(E1740/2,0)+6000,IF(E1740&lt;=56000,ROUNDUP(E1740/4,0)+14000,28000))))+IF(F1740&lt;=0,0,IF(F1740&lt;=15000,F1740,IF(F1740&lt;=40000,ROUNDUP(F1740/2,0)+7500,IF(F1740&lt;=70000,ROUNDUP(F1740/4,0)+17500,35000)))),28000))))</f>
        <v/>
      </c>
      <c r="T1740" s="18">
        <f>IF(G1740&lt;=0,0,IF(G1740&lt;=12000,G1740,IF(G1740&lt;=32000,ROUNDUP(G1740/2,0)+6000,IF(G1740&lt;=56000,ROUNDUP(G1740/4,0)+14000,28000))))</f>
        <v/>
      </c>
      <c r="U1740" s="18">
        <f>IF(I1740&lt;=0,IF(H1740&lt;=0,0,IF(H1740&lt;=12000,H1740,IF(H1740&lt;=32000,ROUNDUP(H1740/2,0)+6000,IF(H1740&lt;=56000,ROUNDUP(H1740/4,0)+14000,28000)))),IF(H1740&lt;=0,IF(I1740&lt;=0,0,IF(I1740&lt;=15000,I1740,IF(I1740&lt;=40000,ROUNDUP(I1740/2,0)+7500,IF(I1740&lt;=70000,ROUNDUP(I1740/4,0)+17500,35000)))),MAX(IF(I1740&lt;=0,0,IF(I1740&lt;=15000,I1740,IF(I1740&lt;=40000,ROUNDUP(I1740/2,0)+7500,IF(I1740&lt;=70000,ROUNDUP(I1740/4,0)+17500,35000)))),MIN(IF(H1740&lt;=0,0,IF(H1740&lt;=12000,H1740,IF(H1740&lt;=32000,ROUNDUP(H1740/2,0)+6000,IF(H1740&lt;=56000,ROUNDUP(H1740/4,0)+14000,28000))))+IF(I1740&lt;=0,0,IF(I1740&lt;=15000,I1740,IF(I1740&lt;=40000,ROUNDUP(I1740/2,0)+7500,IF(I1740&lt;=70000,ROUNDUP(I1740/4,0)+17500,35000)))),28000))))</f>
        <v/>
      </c>
      <c r="V1740" s="18">
        <f>MIN(70000,S1740+T1740+U1740)</f>
        <v/>
      </c>
      <c r="W1740" s="18">
        <f>MAX(0,ROUNDDOWN(M1740-J1740-N1740-K1740-0,-3))</f>
        <v/>
      </c>
      <c r="X1740" s="18">
        <f>MAX(0,ROUNDDOWN(M1740-J1740-N1740-K1740-R1740,-3))</f>
        <v/>
      </c>
      <c r="Y1740" s="18">
        <f>IF(W1740&lt;=0,0,ROUNDDOWN((W1740*LOOKUP(W1740,{0,1950001,3300001,6950001,9000001,18000001,40000001},{0.05,0.1,0.2,0.23,0.33,0.4,0.45})-LOOKUP(W1740,{0,1950001,3300001,6950001,9000001,18000001,40000001},{0,97500,427500,636000,1536000,2796000,4796000}))*1.021,-2))</f>
        <v/>
      </c>
      <c r="Z1740" s="18">
        <f>IF(X1740&lt;=0,0,ROUNDDOWN((X1740*LOOKUP(X1740,{0,1950001,3300001,6950001,9000001,18000001,40000001},{0.05,0.1,0.2,0.23,0.33,0.4,0.45})-LOOKUP(X1740,{0,1950001,3300001,6950001,9000001,18000001,40000001},{0,97500,427500,636000,1536000,2796000,4796000}))*1.021,-2))</f>
        <v/>
      </c>
      <c r="AA1740" s="18">
        <f>MAX(0,ROUNDDOWN(M1740-J1740-430000-L1740-0,-3))</f>
        <v/>
      </c>
      <c r="AB1740" s="18">
        <f>MAX(0,ROUNDDOWN(M1740-J1740-430000-L1740-V1740,-3))</f>
        <v/>
      </c>
      <c r="AC1740" s="18">
        <f>IF(M1740&lt;=450000,0,MAX(0,ROUNDDOWN(AA1740*0.06-MIN(50000,AA1740)*0.03,-2))+MAX(0,ROUNDDOWN(AA1740*0.04-MIN(50000,AA1740)*0.02,-2)))</f>
        <v/>
      </c>
      <c r="AD1740" s="18">
        <f>IF(M1740&lt;=450000,0,MAX(0,ROUNDDOWN(AB1740*0.06-MIN(50000,AB1740)*0.03,-2))+MAX(0,ROUNDDOWN(AB1740*0.04-MIN(50000,AB1740)*0.02,-2)))</f>
        <v/>
      </c>
      <c r="AE1740" s="18">
        <f>Y1740-Z1740</f>
        <v/>
      </c>
      <c r="AF1740" s="18">
        <f>AC1740-AD1740</f>
        <v/>
      </c>
      <c r="AG1740" s="18">
        <f>AE1740+AF1740</f>
        <v/>
      </c>
      <c r="AH1740" s="20">
        <f>IF(W1740&lt;=0,0,LOOKUP(W1740,{0,1950001,3300001,6950001,9000001,18000001,40000001},{0.05,0.1,0.2,0.23,0.33,0.4,0.45}))</f>
        <v/>
      </c>
    </row>
    <row r="1741">
      <c r="A1741" t="inlineStr">
        <is>
          <t>1万円刻み 一般8万円</t>
        </is>
      </c>
      <c r="B1741" s="18">
        <f>'4_1万円刻み'!$A$554</f>
        <v/>
      </c>
      <c r="C1741" s="19" t="n">
        <v>2026</v>
      </c>
      <c r="D1741" t="inlineStr">
        <is>
          <t>いいえ</t>
        </is>
      </c>
      <c r="E1741" s="18" t="n">
        <v>80000</v>
      </c>
      <c r="F1741" s="18" t="n">
        <v>0</v>
      </c>
      <c r="G1741" s="18" t="n">
        <v>0</v>
      </c>
      <c r="H1741" s="18" t="n">
        <v>0</v>
      </c>
      <c r="I1741" s="18" t="n">
        <v>0</v>
      </c>
      <c r="J1741" s="18">
        <f>ROUND(MIN(B1741/12,650000)*12*0.0915+MIN(B1741/12,1390000)*12*(0.0504+0)+B1741*0.005,0)</f>
        <v/>
      </c>
      <c r="K1741" s="18" t="n">
        <v>0</v>
      </c>
      <c r="L1741" s="18" t="n">
        <v>0</v>
      </c>
      <c r="M1741" s="18">
        <f>ROUND(IF(C1741&gt;=2026,IF(B1741&lt;741000,0,IF(B1741&lt;2191000,B1741-740000,IF(B1741&lt;2193000,1451000,IF(B1741&lt;2196000,1453000,IF(B1741&lt;2200000,1456000,IF(B1741&lt;3600000,ROUNDDOWN(B1741/4,-3)*2.8-80000,IF(B1741&lt;6600000,ROUNDDOWN(B1741/4,-3)*3.2-440000,IF(B1741&lt;8500000,ROUNDDOWN(B1741*0.9,0)-1100000,B1741-1950000)))))))),IF(B1741&lt;651000,0,IF(B1741&lt;1900000,B1741-650000,IF(B1741&lt;3600000,ROUNDDOWN(B1741/4,-3)*2.8-80000,IF(B1741&lt;6600000,ROUNDDOWN(B1741/4,-3)*3.2-440000,IF(B1741&lt;8500000,ROUNDDOWN(B1741*0.9,0)-1100000,B1741-1950000)))))),0)</f>
        <v/>
      </c>
      <c r="N1741" s="18">
        <f>IF(M1741&gt;23500000,NA(),IF(C1741&gt;=2026,IF(M1741&lt;=4890000,1040000,IF(M1741&lt;=6550000,670000,620000)),IF(M1741&lt;=1320000,950000,IF(M1741&lt;=3360000,880000,IF(M1741&lt;=4890000,680000,IF(M1741&lt;=6550000,630000,580000))))))</f>
        <v/>
      </c>
      <c r="O1741" s="18">
        <f>IF(F1741&lt;=0,IF(AND(D1741="はい",C1741&gt;=2026,C1741&lt;=2027),IF(E1741&lt;=0,0,IF(E1741&lt;=30000,E1741,IF(E1741&lt;=60000,ROUNDUP(E1741/2,0)+15000,IF(E1741&lt;=120000,ROUNDUP(E1741/4,0)+30000,60000)))),IF(E1741&lt;=0,0,IF(E1741&lt;=20000,E1741,IF(E1741&lt;=40000,ROUNDUP(E1741/2,0)+10000,IF(E1741&lt;=80000,ROUNDUP(E1741/4,0)+20000,40000))))),IF(E1741&lt;=0,IF(F1741&lt;=0,0,IF(F1741&lt;=25000,F1741,IF(F1741&lt;=50000,ROUNDUP(F1741/2,0)+12500,IF(F1741&lt;=100000,ROUNDUP(F1741/4,0)+25000,50000)))),MAX(IF(F1741&lt;=0,0,IF(F1741&lt;=25000,F1741,IF(F1741&lt;=50000,ROUNDUP(F1741/2,0)+12500,IF(F1741&lt;=100000,ROUNDUP(F1741/4,0)+25000,50000)))),MIN(IF(AND(D1741="はい",C1741&gt;=2026,C1741&lt;=2027),IF(E1741&lt;=0,0,IF(E1741&lt;=30000,E1741,IF(E1741&lt;=60000,ROUNDUP(E1741/2,0)+15000,IF(E1741&lt;=120000,ROUNDUP(E1741/4,0)+30000,60000)))),IF(E1741&lt;=0,0,IF(E1741&lt;=20000,E1741,IF(E1741&lt;=40000,ROUNDUP(E1741/2,0)+10000,IF(E1741&lt;=80000,ROUNDUP(E1741/4,0)+20000,40000)))))+IF(F1741&lt;=0,0,IF(F1741&lt;=25000,F1741,IF(F1741&lt;=50000,ROUNDUP(F1741/2,0)+12500,IF(F1741&lt;=100000,ROUNDUP(F1741/4,0)+25000,50000)))),IF(AND(D1741="はい",C1741&gt;=2026,C1741&lt;=2027),60000,40000)))))</f>
        <v/>
      </c>
      <c r="P1741" s="18">
        <f>IF(G1741&lt;=0,0,IF(G1741&lt;=20000,G1741,IF(G1741&lt;=40000,ROUNDUP(G1741/2,0)+10000,IF(G1741&lt;=80000,ROUNDUP(G1741/4,0)+20000,40000))))</f>
        <v/>
      </c>
      <c r="Q1741" s="18">
        <f>IF(I1741&lt;=0,IF(H1741&lt;=0,0,IF(H1741&lt;=20000,H1741,IF(H1741&lt;=40000,ROUNDUP(H1741/2,0)+10000,IF(H1741&lt;=80000,ROUNDUP(H1741/4,0)+20000,40000)))),IF(H1741&lt;=0,IF(I1741&lt;=0,0,IF(I1741&lt;=25000,I1741,IF(I1741&lt;=50000,ROUNDUP(I1741/2,0)+12500,IF(I1741&lt;=100000,ROUNDUP(I1741/4,0)+25000,50000)))),MAX(IF(I1741&lt;=0,0,IF(I1741&lt;=25000,I1741,IF(I1741&lt;=50000,ROUNDUP(I1741/2,0)+12500,IF(I1741&lt;=100000,ROUNDUP(I1741/4,0)+25000,50000)))),MIN(IF(H1741&lt;=0,0,IF(H1741&lt;=20000,H1741,IF(H1741&lt;=40000,ROUNDUP(H1741/2,0)+10000,IF(H1741&lt;=80000,ROUNDUP(H1741/4,0)+20000,40000))))+IF(I1741&lt;=0,0,IF(I1741&lt;=25000,I1741,IF(I1741&lt;=50000,ROUNDUP(I1741/2,0)+12500,IF(I1741&lt;=100000,ROUNDUP(I1741/4,0)+25000,50000)))),40000))))</f>
        <v/>
      </c>
      <c r="R1741" s="18">
        <f>MIN(120000,O1741+P1741+Q1741)</f>
        <v/>
      </c>
      <c r="S1741" s="18">
        <f>IF(F1741&lt;=0,IF(E1741&lt;=0,0,IF(E1741&lt;=12000,E1741,IF(E1741&lt;=32000,ROUNDUP(E1741/2,0)+6000,IF(E1741&lt;=56000,ROUNDUP(E1741/4,0)+14000,28000)))),IF(E1741&lt;=0,IF(F1741&lt;=0,0,IF(F1741&lt;=15000,F1741,IF(F1741&lt;=40000,ROUNDUP(F1741/2,0)+7500,IF(F1741&lt;=70000,ROUNDUP(F1741/4,0)+17500,35000)))),MAX(IF(F1741&lt;=0,0,IF(F1741&lt;=15000,F1741,IF(F1741&lt;=40000,ROUNDUP(F1741/2,0)+7500,IF(F1741&lt;=70000,ROUNDUP(F1741/4,0)+17500,35000)))),MIN(IF(E1741&lt;=0,0,IF(E1741&lt;=12000,E1741,IF(E1741&lt;=32000,ROUNDUP(E1741/2,0)+6000,IF(E1741&lt;=56000,ROUNDUP(E1741/4,0)+14000,28000))))+IF(F1741&lt;=0,0,IF(F1741&lt;=15000,F1741,IF(F1741&lt;=40000,ROUNDUP(F1741/2,0)+7500,IF(F1741&lt;=70000,ROUNDUP(F1741/4,0)+17500,35000)))),28000))))</f>
        <v/>
      </c>
      <c r="T1741" s="18">
        <f>IF(G1741&lt;=0,0,IF(G1741&lt;=12000,G1741,IF(G1741&lt;=32000,ROUNDUP(G1741/2,0)+6000,IF(G1741&lt;=56000,ROUNDUP(G1741/4,0)+14000,28000))))</f>
        <v/>
      </c>
      <c r="U1741" s="18">
        <f>IF(I1741&lt;=0,IF(H1741&lt;=0,0,IF(H1741&lt;=12000,H1741,IF(H1741&lt;=32000,ROUNDUP(H1741/2,0)+6000,IF(H1741&lt;=56000,ROUNDUP(H1741/4,0)+14000,28000)))),IF(H1741&lt;=0,IF(I1741&lt;=0,0,IF(I1741&lt;=15000,I1741,IF(I1741&lt;=40000,ROUNDUP(I1741/2,0)+7500,IF(I1741&lt;=70000,ROUNDUP(I1741/4,0)+17500,35000)))),MAX(IF(I1741&lt;=0,0,IF(I1741&lt;=15000,I1741,IF(I1741&lt;=40000,ROUNDUP(I1741/2,0)+7500,IF(I1741&lt;=70000,ROUNDUP(I1741/4,0)+17500,35000)))),MIN(IF(H1741&lt;=0,0,IF(H1741&lt;=12000,H1741,IF(H1741&lt;=32000,ROUNDUP(H1741/2,0)+6000,IF(H1741&lt;=56000,ROUNDUP(H1741/4,0)+14000,28000))))+IF(I1741&lt;=0,0,IF(I1741&lt;=15000,I1741,IF(I1741&lt;=40000,ROUNDUP(I1741/2,0)+7500,IF(I1741&lt;=70000,ROUNDUP(I1741/4,0)+17500,35000)))),28000))))</f>
        <v/>
      </c>
      <c r="V1741" s="18">
        <f>MIN(70000,S1741+T1741+U1741)</f>
        <v/>
      </c>
      <c r="W1741" s="18">
        <f>MAX(0,ROUNDDOWN(M1741-J1741-N1741-K1741-0,-3))</f>
        <v/>
      </c>
      <c r="X1741" s="18">
        <f>MAX(0,ROUNDDOWN(M1741-J1741-N1741-K1741-R1741,-3))</f>
        <v/>
      </c>
      <c r="Y1741" s="18">
        <f>IF(W1741&lt;=0,0,ROUNDDOWN((W1741*LOOKUP(W1741,{0,1950001,3300001,6950001,9000001,18000001,40000001},{0.05,0.1,0.2,0.23,0.33,0.4,0.45})-LOOKUP(W1741,{0,1950001,3300001,6950001,9000001,18000001,40000001},{0,97500,427500,636000,1536000,2796000,4796000}))*1.021,-2))</f>
        <v/>
      </c>
      <c r="Z1741" s="18">
        <f>IF(X1741&lt;=0,0,ROUNDDOWN((X1741*LOOKUP(X1741,{0,1950001,3300001,6950001,9000001,18000001,40000001},{0.05,0.1,0.2,0.23,0.33,0.4,0.45})-LOOKUP(X1741,{0,1950001,3300001,6950001,9000001,18000001,40000001},{0,97500,427500,636000,1536000,2796000,4796000}))*1.021,-2))</f>
        <v/>
      </c>
      <c r="AA1741" s="18">
        <f>MAX(0,ROUNDDOWN(M1741-J1741-430000-L1741-0,-3))</f>
        <v/>
      </c>
      <c r="AB1741" s="18">
        <f>MAX(0,ROUNDDOWN(M1741-J1741-430000-L1741-V1741,-3))</f>
        <v/>
      </c>
      <c r="AC1741" s="18">
        <f>IF(M1741&lt;=450000,0,MAX(0,ROUNDDOWN(AA1741*0.06-MIN(50000,AA1741)*0.03,-2))+MAX(0,ROUNDDOWN(AA1741*0.04-MIN(50000,AA1741)*0.02,-2)))</f>
        <v/>
      </c>
      <c r="AD1741" s="18">
        <f>IF(M1741&lt;=450000,0,MAX(0,ROUNDDOWN(AB1741*0.06-MIN(50000,AB1741)*0.03,-2))+MAX(0,ROUNDDOWN(AB1741*0.04-MIN(50000,AB1741)*0.02,-2)))</f>
        <v/>
      </c>
      <c r="AE1741" s="18">
        <f>Y1741-Z1741</f>
        <v/>
      </c>
      <c r="AF1741" s="18">
        <f>AC1741-AD1741</f>
        <v/>
      </c>
      <c r="AG1741" s="18">
        <f>AE1741+AF1741</f>
        <v/>
      </c>
      <c r="AH1741" s="20">
        <f>IF(W1741&lt;=0,0,LOOKUP(W1741,{0,1950001,3300001,6950001,9000001,18000001,40000001},{0.05,0.1,0.2,0.23,0.33,0.4,0.45}))</f>
        <v/>
      </c>
    </row>
    <row r="1742">
      <c r="A1742" t="inlineStr">
        <is>
          <t>1万円刻み 特例あり一般12万円</t>
        </is>
      </c>
      <c r="B1742" s="18">
        <f>'4_1万円刻み'!$A$554</f>
        <v/>
      </c>
      <c r="C1742" s="19" t="n">
        <v>2026</v>
      </c>
      <c r="D1742" t="inlineStr">
        <is>
          <t>はい</t>
        </is>
      </c>
      <c r="E1742" s="18" t="n">
        <v>120000</v>
      </c>
      <c r="F1742" s="18" t="n">
        <v>0</v>
      </c>
      <c r="G1742" s="18" t="n">
        <v>0</v>
      </c>
      <c r="H1742" s="18" t="n">
        <v>0</v>
      </c>
      <c r="I1742" s="18" t="n">
        <v>0</v>
      </c>
      <c r="J1742" s="18">
        <f>ROUND(MIN(B1742/12,650000)*12*0.0915+MIN(B1742/12,1390000)*12*(0.0504+0)+B1742*0.005,0)</f>
        <v/>
      </c>
      <c r="K1742" s="18" t="n">
        <v>0</v>
      </c>
      <c r="L1742" s="18" t="n">
        <v>0</v>
      </c>
      <c r="M1742" s="18">
        <f>ROUND(IF(C1742&gt;=2026,IF(B1742&lt;741000,0,IF(B1742&lt;2191000,B1742-740000,IF(B1742&lt;2193000,1451000,IF(B1742&lt;2196000,1453000,IF(B1742&lt;2200000,1456000,IF(B1742&lt;3600000,ROUNDDOWN(B1742/4,-3)*2.8-80000,IF(B1742&lt;6600000,ROUNDDOWN(B1742/4,-3)*3.2-440000,IF(B1742&lt;8500000,ROUNDDOWN(B1742*0.9,0)-1100000,B1742-1950000)))))))),IF(B1742&lt;651000,0,IF(B1742&lt;1900000,B1742-650000,IF(B1742&lt;3600000,ROUNDDOWN(B1742/4,-3)*2.8-80000,IF(B1742&lt;6600000,ROUNDDOWN(B1742/4,-3)*3.2-440000,IF(B1742&lt;8500000,ROUNDDOWN(B1742*0.9,0)-1100000,B1742-1950000)))))),0)</f>
        <v/>
      </c>
      <c r="N1742" s="18">
        <f>IF(M1742&gt;23500000,NA(),IF(C1742&gt;=2026,IF(M1742&lt;=4890000,1040000,IF(M1742&lt;=6550000,670000,620000)),IF(M1742&lt;=1320000,950000,IF(M1742&lt;=3360000,880000,IF(M1742&lt;=4890000,680000,IF(M1742&lt;=6550000,630000,580000))))))</f>
        <v/>
      </c>
      <c r="O1742" s="18">
        <f>IF(F1742&lt;=0,IF(AND(D1742="はい",C1742&gt;=2026,C1742&lt;=2027),IF(E1742&lt;=0,0,IF(E1742&lt;=30000,E1742,IF(E1742&lt;=60000,ROUNDUP(E1742/2,0)+15000,IF(E1742&lt;=120000,ROUNDUP(E1742/4,0)+30000,60000)))),IF(E1742&lt;=0,0,IF(E1742&lt;=20000,E1742,IF(E1742&lt;=40000,ROUNDUP(E1742/2,0)+10000,IF(E1742&lt;=80000,ROUNDUP(E1742/4,0)+20000,40000))))),IF(E1742&lt;=0,IF(F1742&lt;=0,0,IF(F1742&lt;=25000,F1742,IF(F1742&lt;=50000,ROUNDUP(F1742/2,0)+12500,IF(F1742&lt;=100000,ROUNDUP(F1742/4,0)+25000,50000)))),MAX(IF(F1742&lt;=0,0,IF(F1742&lt;=25000,F1742,IF(F1742&lt;=50000,ROUNDUP(F1742/2,0)+12500,IF(F1742&lt;=100000,ROUNDUP(F1742/4,0)+25000,50000)))),MIN(IF(AND(D1742="はい",C1742&gt;=2026,C1742&lt;=2027),IF(E1742&lt;=0,0,IF(E1742&lt;=30000,E1742,IF(E1742&lt;=60000,ROUNDUP(E1742/2,0)+15000,IF(E1742&lt;=120000,ROUNDUP(E1742/4,0)+30000,60000)))),IF(E1742&lt;=0,0,IF(E1742&lt;=20000,E1742,IF(E1742&lt;=40000,ROUNDUP(E1742/2,0)+10000,IF(E1742&lt;=80000,ROUNDUP(E1742/4,0)+20000,40000)))))+IF(F1742&lt;=0,0,IF(F1742&lt;=25000,F1742,IF(F1742&lt;=50000,ROUNDUP(F1742/2,0)+12500,IF(F1742&lt;=100000,ROUNDUP(F1742/4,0)+25000,50000)))),IF(AND(D1742="はい",C1742&gt;=2026,C1742&lt;=2027),60000,40000)))))</f>
        <v/>
      </c>
      <c r="P1742" s="18">
        <f>IF(G1742&lt;=0,0,IF(G1742&lt;=20000,G1742,IF(G1742&lt;=40000,ROUNDUP(G1742/2,0)+10000,IF(G1742&lt;=80000,ROUNDUP(G1742/4,0)+20000,40000))))</f>
        <v/>
      </c>
      <c r="Q1742" s="18">
        <f>IF(I1742&lt;=0,IF(H1742&lt;=0,0,IF(H1742&lt;=20000,H1742,IF(H1742&lt;=40000,ROUNDUP(H1742/2,0)+10000,IF(H1742&lt;=80000,ROUNDUP(H1742/4,0)+20000,40000)))),IF(H1742&lt;=0,IF(I1742&lt;=0,0,IF(I1742&lt;=25000,I1742,IF(I1742&lt;=50000,ROUNDUP(I1742/2,0)+12500,IF(I1742&lt;=100000,ROUNDUP(I1742/4,0)+25000,50000)))),MAX(IF(I1742&lt;=0,0,IF(I1742&lt;=25000,I1742,IF(I1742&lt;=50000,ROUNDUP(I1742/2,0)+12500,IF(I1742&lt;=100000,ROUNDUP(I1742/4,0)+25000,50000)))),MIN(IF(H1742&lt;=0,0,IF(H1742&lt;=20000,H1742,IF(H1742&lt;=40000,ROUNDUP(H1742/2,0)+10000,IF(H1742&lt;=80000,ROUNDUP(H1742/4,0)+20000,40000))))+IF(I1742&lt;=0,0,IF(I1742&lt;=25000,I1742,IF(I1742&lt;=50000,ROUNDUP(I1742/2,0)+12500,IF(I1742&lt;=100000,ROUNDUP(I1742/4,0)+25000,50000)))),40000))))</f>
        <v/>
      </c>
      <c r="R1742" s="18">
        <f>MIN(120000,O1742+P1742+Q1742)</f>
        <v/>
      </c>
      <c r="S1742" s="18">
        <f>IF(F1742&lt;=0,IF(E1742&lt;=0,0,IF(E1742&lt;=12000,E1742,IF(E1742&lt;=32000,ROUNDUP(E1742/2,0)+6000,IF(E1742&lt;=56000,ROUNDUP(E1742/4,0)+14000,28000)))),IF(E1742&lt;=0,IF(F1742&lt;=0,0,IF(F1742&lt;=15000,F1742,IF(F1742&lt;=40000,ROUNDUP(F1742/2,0)+7500,IF(F1742&lt;=70000,ROUNDUP(F1742/4,0)+17500,35000)))),MAX(IF(F1742&lt;=0,0,IF(F1742&lt;=15000,F1742,IF(F1742&lt;=40000,ROUNDUP(F1742/2,0)+7500,IF(F1742&lt;=70000,ROUNDUP(F1742/4,0)+17500,35000)))),MIN(IF(E1742&lt;=0,0,IF(E1742&lt;=12000,E1742,IF(E1742&lt;=32000,ROUNDUP(E1742/2,0)+6000,IF(E1742&lt;=56000,ROUNDUP(E1742/4,0)+14000,28000))))+IF(F1742&lt;=0,0,IF(F1742&lt;=15000,F1742,IF(F1742&lt;=40000,ROUNDUP(F1742/2,0)+7500,IF(F1742&lt;=70000,ROUNDUP(F1742/4,0)+17500,35000)))),28000))))</f>
        <v/>
      </c>
      <c r="T1742" s="18">
        <f>IF(G1742&lt;=0,0,IF(G1742&lt;=12000,G1742,IF(G1742&lt;=32000,ROUNDUP(G1742/2,0)+6000,IF(G1742&lt;=56000,ROUNDUP(G1742/4,0)+14000,28000))))</f>
        <v/>
      </c>
      <c r="U1742" s="18">
        <f>IF(I1742&lt;=0,IF(H1742&lt;=0,0,IF(H1742&lt;=12000,H1742,IF(H1742&lt;=32000,ROUNDUP(H1742/2,0)+6000,IF(H1742&lt;=56000,ROUNDUP(H1742/4,0)+14000,28000)))),IF(H1742&lt;=0,IF(I1742&lt;=0,0,IF(I1742&lt;=15000,I1742,IF(I1742&lt;=40000,ROUNDUP(I1742/2,0)+7500,IF(I1742&lt;=70000,ROUNDUP(I1742/4,0)+17500,35000)))),MAX(IF(I1742&lt;=0,0,IF(I1742&lt;=15000,I1742,IF(I1742&lt;=40000,ROUNDUP(I1742/2,0)+7500,IF(I1742&lt;=70000,ROUNDUP(I1742/4,0)+17500,35000)))),MIN(IF(H1742&lt;=0,0,IF(H1742&lt;=12000,H1742,IF(H1742&lt;=32000,ROUNDUP(H1742/2,0)+6000,IF(H1742&lt;=56000,ROUNDUP(H1742/4,0)+14000,28000))))+IF(I1742&lt;=0,0,IF(I1742&lt;=15000,I1742,IF(I1742&lt;=40000,ROUNDUP(I1742/2,0)+7500,IF(I1742&lt;=70000,ROUNDUP(I1742/4,0)+17500,35000)))),28000))))</f>
        <v/>
      </c>
      <c r="V1742" s="18">
        <f>MIN(70000,S1742+T1742+U1742)</f>
        <v/>
      </c>
      <c r="W1742" s="18">
        <f>MAX(0,ROUNDDOWN(M1742-J1742-N1742-K1742-0,-3))</f>
        <v/>
      </c>
      <c r="X1742" s="18">
        <f>MAX(0,ROUNDDOWN(M1742-J1742-N1742-K1742-R1742,-3))</f>
        <v/>
      </c>
      <c r="Y1742" s="18">
        <f>IF(W1742&lt;=0,0,ROUNDDOWN((W1742*LOOKUP(W1742,{0,1950001,3300001,6950001,9000001,18000001,40000001},{0.05,0.1,0.2,0.23,0.33,0.4,0.45})-LOOKUP(W1742,{0,1950001,3300001,6950001,9000001,18000001,40000001},{0,97500,427500,636000,1536000,2796000,4796000}))*1.021,-2))</f>
        <v/>
      </c>
      <c r="Z1742" s="18">
        <f>IF(X1742&lt;=0,0,ROUNDDOWN((X1742*LOOKUP(X1742,{0,1950001,3300001,6950001,9000001,18000001,40000001},{0.05,0.1,0.2,0.23,0.33,0.4,0.45})-LOOKUP(X1742,{0,1950001,3300001,6950001,9000001,18000001,40000001},{0,97500,427500,636000,1536000,2796000,4796000}))*1.021,-2))</f>
        <v/>
      </c>
      <c r="AA1742" s="18">
        <f>MAX(0,ROUNDDOWN(M1742-J1742-430000-L1742-0,-3))</f>
        <v/>
      </c>
      <c r="AB1742" s="18">
        <f>MAX(0,ROUNDDOWN(M1742-J1742-430000-L1742-V1742,-3))</f>
        <v/>
      </c>
      <c r="AC1742" s="18">
        <f>IF(M1742&lt;=450000,0,MAX(0,ROUNDDOWN(AA1742*0.06-MIN(50000,AA1742)*0.03,-2))+MAX(0,ROUNDDOWN(AA1742*0.04-MIN(50000,AA1742)*0.02,-2)))</f>
        <v/>
      </c>
      <c r="AD1742" s="18">
        <f>IF(M1742&lt;=450000,0,MAX(0,ROUNDDOWN(AB1742*0.06-MIN(50000,AB1742)*0.03,-2))+MAX(0,ROUNDDOWN(AB1742*0.04-MIN(50000,AB1742)*0.02,-2)))</f>
        <v/>
      </c>
      <c r="AE1742" s="18">
        <f>Y1742-Z1742</f>
        <v/>
      </c>
      <c r="AF1742" s="18">
        <f>AC1742-AD1742</f>
        <v/>
      </c>
      <c r="AG1742" s="18">
        <f>AE1742+AF1742</f>
        <v/>
      </c>
      <c r="AH1742" s="20">
        <f>IF(W1742&lt;=0,0,LOOKUP(W1742,{0,1950001,3300001,6950001,9000001,18000001,40000001},{0.05,0.1,0.2,0.23,0.33,0.4,0.45}))</f>
        <v/>
      </c>
    </row>
    <row r="1743">
      <c r="A1743" t="inlineStr">
        <is>
          <t>1万円刻み 3区分8万円ずつ</t>
        </is>
      </c>
      <c r="B1743" s="18">
        <f>'4_1万円刻み'!$A$555</f>
        <v/>
      </c>
      <c r="C1743" s="19" t="n">
        <v>2026</v>
      </c>
      <c r="D1743" t="inlineStr">
        <is>
          <t>いいえ</t>
        </is>
      </c>
      <c r="E1743" s="18" t="n">
        <v>80000</v>
      </c>
      <c r="F1743" s="18" t="n">
        <v>0</v>
      </c>
      <c r="G1743" s="18" t="n">
        <v>80000</v>
      </c>
      <c r="H1743" s="18" t="n">
        <v>80000</v>
      </c>
      <c r="I1743" s="18" t="n">
        <v>0</v>
      </c>
      <c r="J1743" s="18">
        <f>ROUND(MIN(B1743/12,650000)*12*0.0915+MIN(B1743/12,1390000)*12*(0.0504+0)+B1743*0.005,0)</f>
        <v/>
      </c>
      <c r="K1743" s="18" t="n">
        <v>0</v>
      </c>
      <c r="L1743" s="18" t="n">
        <v>0</v>
      </c>
      <c r="M1743" s="18">
        <f>ROUND(IF(C1743&gt;=2026,IF(B1743&lt;741000,0,IF(B1743&lt;2191000,B1743-740000,IF(B1743&lt;2193000,1451000,IF(B1743&lt;2196000,1453000,IF(B1743&lt;2200000,1456000,IF(B1743&lt;3600000,ROUNDDOWN(B1743/4,-3)*2.8-80000,IF(B1743&lt;6600000,ROUNDDOWN(B1743/4,-3)*3.2-440000,IF(B1743&lt;8500000,ROUNDDOWN(B1743*0.9,0)-1100000,B1743-1950000)))))))),IF(B1743&lt;651000,0,IF(B1743&lt;1900000,B1743-650000,IF(B1743&lt;3600000,ROUNDDOWN(B1743/4,-3)*2.8-80000,IF(B1743&lt;6600000,ROUNDDOWN(B1743/4,-3)*3.2-440000,IF(B1743&lt;8500000,ROUNDDOWN(B1743*0.9,0)-1100000,B1743-1950000)))))),0)</f>
        <v/>
      </c>
      <c r="N1743" s="18">
        <f>IF(M1743&gt;23500000,NA(),IF(C1743&gt;=2026,IF(M1743&lt;=4890000,1040000,IF(M1743&lt;=6550000,670000,620000)),IF(M1743&lt;=1320000,950000,IF(M1743&lt;=3360000,880000,IF(M1743&lt;=4890000,680000,IF(M1743&lt;=6550000,630000,580000))))))</f>
        <v/>
      </c>
      <c r="O1743" s="18">
        <f>IF(F1743&lt;=0,IF(AND(D1743="はい",C1743&gt;=2026,C1743&lt;=2027),IF(E1743&lt;=0,0,IF(E1743&lt;=30000,E1743,IF(E1743&lt;=60000,ROUNDUP(E1743/2,0)+15000,IF(E1743&lt;=120000,ROUNDUP(E1743/4,0)+30000,60000)))),IF(E1743&lt;=0,0,IF(E1743&lt;=20000,E1743,IF(E1743&lt;=40000,ROUNDUP(E1743/2,0)+10000,IF(E1743&lt;=80000,ROUNDUP(E1743/4,0)+20000,40000))))),IF(E1743&lt;=0,IF(F1743&lt;=0,0,IF(F1743&lt;=25000,F1743,IF(F1743&lt;=50000,ROUNDUP(F1743/2,0)+12500,IF(F1743&lt;=100000,ROUNDUP(F1743/4,0)+25000,50000)))),MAX(IF(F1743&lt;=0,0,IF(F1743&lt;=25000,F1743,IF(F1743&lt;=50000,ROUNDUP(F1743/2,0)+12500,IF(F1743&lt;=100000,ROUNDUP(F1743/4,0)+25000,50000)))),MIN(IF(AND(D1743="はい",C1743&gt;=2026,C1743&lt;=2027),IF(E1743&lt;=0,0,IF(E1743&lt;=30000,E1743,IF(E1743&lt;=60000,ROUNDUP(E1743/2,0)+15000,IF(E1743&lt;=120000,ROUNDUP(E1743/4,0)+30000,60000)))),IF(E1743&lt;=0,0,IF(E1743&lt;=20000,E1743,IF(E1743&lt;=40000,ROUNDUP(E1743/2,0)+10000,IF(E1743&lt;=80000,ROUNDUP(E1743/4,0)+20000,40000)))))+IF(F1743&lt;=0,0,IF(F1743&lt;=25000,F1743,IF(F1743&lt;=50000,ROUNDUP(F1743/2,0)+12500,IF(F1743&lt;=100000,ROUNDUP(F1743/4,0)+25000,50000)))),IF(AND(D1743="はい",C1743&gt;=2026,C1743&lt;=2027),60000,40000)))))</f>
        <v/>
      </c>
      <c r="P1743" s="18">
        <f>IF(G1743&lt;=0,0,IF(G1743&lt;=20000,G1743,IF(G1743&lt;=40000,ROUNDUP(G1743/2,0)+10000,IF(G1743&lt;=80000,ROUNDUP(G1743/4,0)+20000,40000))))</f>
        <v/>
      </c>
      <c r="Q1743" s="18">
        <f>IF(I1743&lt;=0,IF(H1743&lt;=0,0,IF(H1743&lt;=20000,H1743,IF(H1743&lt;=40000,ROUNDUP(H1743/2,0)+10000,IF(H1743&lt;=80000,ROUNDUP(H1743/4,0)+20000,40000)))),IF(H1743&lt;=0,IF(I1743&lt;=0,0,IF(I1743&lt;=25000,I1743,IF(I1743&lt;=50000,ROUNDUP(I1743/2,0)+12500,IF(I1743&lt;=100000,ROUNDUP(I1743/4,0)+25000,50000)))),MAX(IF(I1743&lt;=0,0,IF(I1743&lt;=25000,I1743,IF(I1743&lt;=50000,ROUNDUP(I1743/2,0)+12500,IF(I1743&lt;=100000,ROUNDUP(I1743/4,0)+25000,50000)))),MIN(IF(H1743&lt;=0,0,IF(H1743&lt;=20000,H1743,IF(H1743&lt;=40000,ROUNDUP(H1743/2,0)+10000,IF(H1743&lt;=80000,ROUNDUP(H1743/4,0)+20000,40000))))+IF(I1743&lt;=0,0,IF(I1743&lt;=25000,I1743,IF(I1743&lt;=50000,ROUNDUP(I1743/2,0)+12500,IF(I1743&lt;=100000,ROUNDUP(I1743/4,0)+25000,50000)))),40000))))</f>
        <v/>
      </c>
      <c r="R1743" s="18">
        <f>MIN(120000,O1743+P1743+Q1743)</f>
        <v/>
      </c>
      <c r="S1743" s="18">
        <f>IF(F1743&lt;=0,IF(E1743&lt;=0,0,IF(E1743&lt;=12000,E1743,IF(E1743&lt;=32000,ROUNDUP(E1743/2,0)+6000,IF(E1743&lt;=56000,ROUNDUP(E1743/4,0)+14000,28000)))),IF(E1743&lt;=0,IF(F1743&lt;=0,0,IF(F1743&lt;=15000,F1743,IF(F1743&lt;=40000,ROUNDUP(F1743/2,0)+7500,IF(F1743&lt;=70000,ROUNDUP(F1743/4,0)+17500,35000)))),MAX(IF(F1743&lt;=0,0,IF(F1743&lt;=15000,F1743,IF(F1743&lt;=40000,ROUNDUP(F1743/2,0)+7500,IF(F1743&lt;=70000,ROUNDUP(F1743/4,0)+17500,35000)))),MIN(IF(E1743&lt;=0,0,IF(E1743&lt;=12000,E1743,IF(E1743&lt;=32000,ROUNDUP(E1743/2,0)+6000,IF(E1743&lt;=56000,ROUNDUP(E1743/4,0)+14000,28000))))+IF(F1743&lt;=0,0,IF(F1743&lt;=15000,F1743,IF(F1743&lt;=40000,ROUNDUP(F1743/2,0)+7500,IF(F1743&lt;=70000,ROUNDUP(F1743/4,0)+17500,35000)))),28000))))</f>
        <v/>
      </c>
      <c r="T1743" s="18">
        <f>IF(G1743&lt;=0,0,IF(G1743&lt;=12000,G1743,IF(G1743&lt;=32000,ROUNDUP(G1743/2,0)+6000,IF(G1743&lt;=56000,ROUNDUP(G1743/4,0)+14000,28000))))</f>
        <v/>
      </c>
      <c r="U1743" s="18">
        <f>IF(I1743&lt;=0,IF(H1743&lt;=0,0,IF(H1743&lt;=12000,H1743,IF(H1743&lt;=32000,ROUNDUP(H1743/2,0)+6000,IF(H1743&lt;=56000,ROUNDUP(H1743/4,0)+14000,28000)))),IF(H1743&lt;=0,IF(I1743&lt;=0,0,IF(I1743&lt;=15000,I1743,IF(I1743&lt;=40000,ROUNDUP(I1743/2,0)+7500,IF(I1743&lt;=70000,ROUNDUP(I1743/4,0)+17500,35000)))),MAX(IF(I1743&lt;=0,0,IF(I1743&lt;=15000,I1743,IF(I1743&lt;=40000,ROUNDUP(I1743/2,0)+7500,IF(I1743&lt;=70000,ROUNDUP(I1743/4,0)+17500,35000)))),MIN(IF(H1743&lt;=0,0,IF(H1743&lt;=12000,H1743,IF(H1743&lt;=32000,ROUNDUP(H1743/2,0)+6000,IF(H1743&lt;=56000,ROUNDUP(H1743/4,0)+14000,28000))))+IF(I1743&lt;=0,0,IF(I1743&lt;=15000,I1743,IF(I1743&lt;=40000,ROUNDUP(I1743/2,0)+7500,IF(I1743&lt;=70000,ROUNDUP(I1743/4,0)+17500,35000)))),28000))))</f>
        <v/>
      </c>
      <c r="V1743" s="18">
        <f>MIN(70000,S1743+T1743+U1743)</f>
        <v/>
      </c>
      <c r="W1743" s="18">
        <f>MAX(0,ROUNDDOWN(M1743-J1743-N1743-K1743-0,-3))</f>
        <v/>
      </c>
      <c r="X1743" s="18">
        <f>MAX(0,ROUNDDOWN(M1743-J1743-N1743-K1743-R1743,-3))</f>
        <v/>
      </c>
      <c r="Y1743" s="18">
        <f>IF(W1743&lt;=0,0,ROUNDDOWN((W1743*LOOKUP(W1743,{0,1950001,3300001,6950001,9000001,18000001,40000001},{0.05,0.1,0.2,0.23,0.33,0.4,0.45})-LOOKUP(W1743,{0,1950001,3300001,6950001,9000001,18000001,40000001},{0,97500,427500,636000,1536000,2796000,4796000}))*1.021,-2))</f>
        <v/>
      </c>
      <c r="Z1743" s="18">
        <f>IF(X1743&lt;=0,0,ROUNDDOWN((X1743*LOOKUP(X1743,{0,1950001,3300001,6950001,9000001,18000001,40000001},{0.05,0.1,0.2,0.23,0.33,0.4,0.45})-LOOKUP(X1743,{0,1950001,3300001,6950001,9000001,18000001,40000001},{0,97500,427500,636000,1536000,2796000,4796000}))*1.021,-2))</f>
        <v/>
      </c>
      <c r="AA1743" s="18">
        <f>MAX(0,ROUNDDOWN(M1743-J1743-430000-L1743-0,-3))</f>
        <v/>
      </c>
      <c r="AB1743" s="18">
        <f>MAX(0,ROUNDDOWN(M1743-J1743-430000-L1743-V1743,-3))</f>
        <v/>
      </c>
      <c r="AC1743" s="18">
        <f>IF(M1743&lt;=450000,0,MAX(0,ROUNDDOWN(AA1743*0.06-MIN(50000,AA1743)*0.03,-2))+MAX(0,ROUNDDOWN(AA1743*0.04-MIN(50000,AA1743)*0.02,-2)))</f>
        <v/>
      </c>
      <c r="AD1743" s="18">
        <f>IF(M1743&lt;=450000,0,MAX(0,ROUNDDOWN(AB1743*0.06-MIN(50000,AB1743)*0.03,-2))+MAX(0,ROUNDDOWN(AB1743*0.04-MIN(50000,AB1743)*0.02,-2)))</f>
        <v/>
      </c>
      <c r="AE1743" s="18">
        <f>Y1743-Z1743</f>
        <v/>
      </c>
      <c r="AF1743" s="18">
        <f>AC1743-AD1743</f>
        <v/>
      </c>
      <c r="AG1743" s="18">
        <f>AE1743+AF1743</f>
        <v/>
      </c>
      <c r="AH1743" s="20">
        <f>IF(W1743&lt;=0,0,LOOKUP(W1743,{0,1950001,3300001,6950001,9000001,18000001,40000001},{0.05,0.1,0.2,0.23,0.33,0.4,0.45}))</f>
        <v/>
      </c>
    </row>
    <row r="1744">
      <c r="A1744" t="inlineStr">
        <is>
          <t>1万円刻み 一般8万円</t>
        </is>
      </c>
      <c r="B1744" s="18">
        <f>'4_1万円刻み'!$A$555</f>
        <v/>
      </c>
      <c r="C1744" s="19" t="n">
        <v>2026</v>
      </c>
      <c r="D1744" t="inlineStr">
        <is>
          <t>いいえ</t>
        </is>
      </c>
      <c r="E1744" s="18" t="n">
        <v>80000</v>
      </c>
      <c r="F1744" s="18" t="n">
        <v>0</v>
      </c>
      <c r="G1744" s="18" t="n">
        <v>0</v>
      </c>
      <c r="H1744" s="18" t="n">
        <v>0</v>
      </c>
      <c r="I1744" s="18" t="n">
        <v>0</v>
      </c>
      <c r="J1744" s="18">
        <f>ROUND(MIN(B1744/12,650000)*12*0.0915+MIN(B1744/12,1390000)*12*(0.0504+0)+B1744*0.005,0)</f>
        <v/>
      </c>
      <c r="K1744" s="18" t="n">
        <v>0</v>
      </c>
      <c r="L1744" s="18" t="n">
        <v>0</v>
      </c>
      <c r="M1744" s="18">
        <f>ROUND(IF(C1744&gt;=2026,IF(B1744&lt;741000,0,IF(B1744&lt;2191000,B1744-740000,IF(B1744&lt;2193000,1451000,IF(B1744&lt;2196000,1453000,IF(B1744&lt;2200000,1456000,IF(B1744&lt;3600000,ROUNDDOWN(B1744/4,-3)*2.8-80000,IF(B1744&lt;6600000,ROUNDDOWN(B1744/4,-3)*3.2-440000,IF(B1744&lt;8500000,ROUNDDOWN(B1744*0.9,0)-1100000,B1744-1950000)))))))),IF(B1744&lt;651000,0,IF(B1744&lt;1900000,B1744-650000,IF(B1744&lt;3600000,ROUNDDOWN(B1744/4,-3)*2.8-80000,IF(B1744&lt;6600000,ROUNDDOWN(B1744/4,-3)*3.2-440000,IF(B1744&lt;8500000,ROUNDDOWN(B1744*0.9,0)-1100000,B1744-1950000)))))),0)</f>
        <v/>
      </c>
      <c r="N1744" s="18">
        <f>IF(M1744&gt;23500000,NA(),IF(C1744&gt;=2026,IF(M1744&lt;=4890000,1040000,IF(M1744&lt;=6550000,670000,620000)),IF(M1744&lt;=1320000,950000,IF(M1744&lt;=3360000,880000,IF(M1744&lt;=4890000,680000,IF(M1744&lt;=6550000,630000,580000))))))</f>
        <v/>
      </c>
      <c r="O1744" s="18">
        <f>IF(F1744&lt;=0,IF(AND(D1744="はい",C1744&gt;=2026,C1744&lt;=2027),IF(E1744&lt;=0,0,IF(E1744&lt;=30000,E1744,IF(E1744&lt;=60000,ROUNDUP(E1744/2,0)+15000,IF(E1744&lt;=120000,ROUNDUP(E1744/4,0)+30000,60000)))),IF(E1744&lt;=0,0,IF(E1744&lt;=20000,E1744,IF(E1744&lt;=40000,ROUNDUP(E1744/2,0)+10000,IF(E1744&lt;=80000,ROUNDUP(E1744/4,0)+20000,40000))))),IF(E1744&lt;=0,IF(F1744&lt;=0,0,IF(F1744&lt;=25000,F1744,IF(F1744&lt;=50000,ROUNDUP(F1744/2,0)+12500,IF(F1744&lt;=100000,ROUNDUP(F1744/4,0)+25000,50000)))),MAX(IF(F1744&lt;=0,0,IF(F1744&lt;=25000,F1744,IF(F1744&lt;=50000,ROUNDUP(F1744/2,0)+12500,IF(F1744&lt;=100000,ROUNDUP(F1744/4,0)+25000,50000)))),MIN(IF(AND(D1744="はい",C1744&gt;=2026,C1744&lt;=2027),IF(E1744&lt;=0,0,IF(E1744&lt;=30000,E1744,IF(E1744&lt;=60000,ROUNDUP(E1744/2,0)+15000,IF(E1744&lt;=120000,ROUNDUP(E1744/4,0)+30000,60000)))),IF(E1744&lt;=0,0,IF(E1744&lt;=20000,E1744,IF(E1744&lt;=40000,ROUNDUP(E1744/2,0)+10000,IF(E1744&lt;=80000,ROUNDUP(E1744/4,0)+20000,40000)))))+IF(F1744&lt;=0,0,IF(F1744&lt;=25000,F1744,IF(F1744&lt;=50000,ROUNDUP(F1744/2,0)+12500,IF(F1744&lt;=100000,ROUNDUP(F1744/4,0)+25000,50000)))),IF(AND(D1744="はい",C1744&gt;=2026,C1744&lt;=2027),60000,40000)))))</f>
        <v/>
      </c>
      <c r="P1744" s="18">
        <f>IF(G1744&lt;=0,0,IF(G1744&lt;=20000,G1744,IF(G1744&lt;=40000,ROUNDUP(G1744/2,0)+10000,IF(G1744&lt;=80000,ROUNDUP(G1744/4,0)+20000,40000))))</f>
        <v/>
      </c>
      <c r="Q1744" s="18">
        <f>IF(I1744&lt;=0,IF(H1744&lt;=0,0,IF(H1744&lt;=20000,H1744,IF(H1744&lt;=40000,ROUNDUP(H1744/2,0)+10000,IF(H1744&lt;=80000,ROUNDUP(H1744/4,0)+20000,40000)))),IF(H1744&lt;=0,IF(I1744&lt;=0,0,IF(I1744&lt;=25000,I1744,IF(I1744&lt;=50000,ROUNDUP(I1744/2,0)+12500,IF(I1744&lt;=100000,ROUNDUP(I1744/4,0)+25000,50000)))),MAX(IF(I1744&lt;=0,0,IF(I1744&lt;=25000,I1744,IF(I1744&lt;=50000,ROUNDUP(I1744/2,0)+12500,IF(I1744&lt;=100000,ROUNDUP(I1744/4,0)+25000,50000)))),MIN(IF(H1744&lt;=0,0,IF(H1744&lt;=20000,H1744,IF(H1744&lt;=40000,ROUNDUP(H1744/2,0)+10000,IF(H1744&lt;=80000,ROUNDUP(H1744/4,0)+20000,40000))))+IF(I1744&lt;=0,0,IF(I1744&lt;=25000,I1744,IF(I1744&lt;=50000,ROUNDUP(I1744/2,0)+12500,IF(I1744&lt;=100000,ROUNDUP(I1744/4,0)+25000,50000)))),40000))))</f>
        <v/>
      </c>
      <c r="R1744" s="18">
        <f>MIN(120000,O1744+P1744+Q1744)</f>
        <v/>
      </c>
      <c r="S1744" s="18">
        <f>IF(F1744&lt;=0,IF(E1744&lt;=0,0,IF(E1744&lt;=12000,E1744,IF(E1744&lt;=32000,ROUNDUP(E1744/2,0)+6000,IF(E1744&lt;=56000,ROUNDUP(E1744/4,0)+14000,28000)))),IF(E1744&lt;=0,IF(F1744&lt;=0,0,IF(F1744&lt;=15000,F1744,IF(F1744&lt;=40000,ROUNDUP(F1744/2,0)+7500,IF(F1744&lt;=70000,ROUNDUP(F1744/4,0)+17500,35000)))),MAX(IF(F1744&lt;=0,0,IF(F1744&lt;=15000,F1744,IF(F1744&lt;=40000,ROUNDUP(F1744/2,0)+7500,IF(F1744&lt;=70000,ROUNDUP(F1744/4,0)+17500,35000)))),MIN(IF(E1744&lt;=0,0,IF(E1744&lt;=12000,E1744,IF(E1744&lt;=32000,ROUNDUP(E1744/2,0)+6000,IF(E1744&lt;=56000,ROUNDUP(E1744/4,0)+14000,28000))))+IF(F1744&lt;=0,0,IF(F1744&lt;=15000,F1744,IF(F1744&lt;=40000,ROUNDUP(F1744/2,0)+7500,IF(F1744&lt;=70000,ROUNDUP(F1744/4,0)+17500,35000)))),28000))))</f>
        <v/>
      </c>
      <c r="T1744" s="18">
        <f>IF(G1744&lt;=0,0,IF(G1744&lt;=12000,G1744,IF(G1744&lt;=32000,ROUNDUP(G1744/2,0)+6000,IF(G1744&lt;=56000,ROUNDUP(G1744/4,0)+14000,28000))))</f>
        <v/>
      </c>
      <c r="U1744" s="18">
        <f>IF(I1744&lt;=0,IF(H1744&lt;=0,0,IF(H1744&lt;=12000,H1744,IF(H1744&lt;=32000,ROUNDUP(H1744/2,0)+6000,IF(H1744&lt;=56000,ROUNDUP(H1744/4,0)+14000,28000)))),IF(H1744&lt;=0,IF(I1744&lt;=0,0,IF(I1744&lt;=15000,I1744,IF(I1744&lt;=40000,ROUNDUP(I1744/2,0)+7500,IF(I1744&lt;=70000,ROUNDUP(I1744/4,0)+17500,35000)))),MAX(IF(I1744&lt;=0,0,IF(I1744&lt;=15000,I1744,IF(I1744&lt;=40000,ROUNDUP(I1744/2,0)+7500,IF(I1744&lt;=70000,ROUNDUP(I1744/4,0)+17500,35000)))),MIN(IF(H1744&lt;=0,0,IF(H1744&lt;=12000,H1744,IF(H1744&lt;=32000,ROUNDUP(H1744/2,0)+6000,IF(H1744&lt;=56000,ROUNDUP(H1744/4,0)+14000,28000))))+IF(I1744&lt;=0,0,IF(I1744&lt;=15000,I1744,IF(I1744&lt;=40000,ROUNDUP(I1744/2,0)+7500,IF(I1744&lt;=70000,ROUNDUP(I1744/4,0)+17500,35000)))),28000))))</f>
        <v/>
      </c>
      <c r="V1744" s="18">
        <f>MIN(70000,S1744+T1744+U1744)</f>
        <v/>
      </c>
      <c r="W1744" s="18">
        <f>MAX(0,ROUNDDOWN(M1744-J1744-N1744-K1744-0,-3))</f>
        <v/>
      </c>
      <c r="X1744" s="18">
        <f>MAX(0,ROUNDDOWN(M1744-J1744-N1744-K1744-R1744,-3))</f>
        <v/>
      </c>
      <c r="Y1744" s="18">
        <f>IF(W1744&lt;=0,0,ROUNDDOWN((W1744*LOOKUP(W1744,{0,1950001,3300001,6950001,9000001,18000001,40000001},{0.05,0.1,0.2,0.23,0.33,0.4,0.45})-LOOKUP(W1744,{0,1950001,3300001,6950001,9000001,18000001,40000001},{0,97500,427500,636000,1536000,2796000,4796000}))*1.021,-2))</f>
        <v/>
      </c>
      <c r="Z1744" s="18">
        <f>IF(X1744&lt;=0,0,ROUNDDOWN((X1744*LOOKUP(X1744,{0,1950001,3300001,6950001,9000001,18000001,40000001},{0.05,0.1,0.2,0.23,0.33,0.4,0.45})-LOOKUP(X1744,{0,1950001,3300001,6950001,9000001,18000001,40000001},{0,97500,427500,636000,1536000,2796000,4796000}))*1.021,-2))</f>
        <v/>
      </c>
      <c r="AA1744" s="18">
        <f>MAX(0,ROUNDDOWN(M1744-J1744-430000-L1744-0,-3))</f>
        <v/>
      </c>
      <c r="AB1744" s="18">
        <f>MAX(0,ROUNDDOWN(M1744-J1744-430000-L1744-V1744,-3))</f>
        <v/>
      </c>
      <c r="AC1744" s="18">
        <f>IF(M1744&lt;=450000,0,MAX(0,ROUNDDOWN(AA1744*0.06-MIN(50000,AA1744)*0.03,-2))+MAX(0,ROUNDDOWN(AA1744*0.04-MIN(50000,AA1744)*0.02,-2)))</f>
        <v/>
      </c>
      <c r="AD1744" s="18">
        <f>IF(M1744&lt;=450000,0,MAX(0,ROUNDDOWN(AB1744*0.06-MIN(50000,AB1744)*0.03,-2))+MAX(0,ROUNDDOWN(AB1744*0.04-MIN(50000,AB1744)*0.02,-2)))</f>
        <v/>
      </c>
      <c r="AE1744" s="18">
        <f>Y1744-Z1744</f>
        <v/>
      </c>
      <c r="AF1744" s="18">
        <f>AC1744-AD1744</f>
        <v/>
      </c>
      <c r="AG1744" s="18">
        <f>AE1744+AF1744</f>
        <v/>
      </c>
      <c r="AH1744" s="20">
        <f>IF(W1744&lt;=0,0,LOOKUP(W1744,{0,1950001,3300001,6950001,9000001,18000001,40000001},{0.05,0.1,0.2,0.23,0.33,0.4,0.45}))</f>
        <v/>
      </c>
    </row>
    <row r="1745">
      <c r="A1745" t="inlineStr">
        <is>
          <t>1万円刻み 特例あり一般12万円</t>
        </is>
      </c>
      <c r="B1745" s="18">
        <f>'4_1万円刻み'!$A$555</f>
        <v/>
      </c>
      <c r="C1745" s="19" t="n">
        <v>2026</v>
      </c>
      <c r="D1745" t="inlineStr">
        <is>
          <t>はい</t>
        </is>
      </c>
      <c r="E1745" s="18" t="n">
        <v>120000</v>
      </c>
      <c r="F1745" s="18" t="n">
        <v>0</v>
      </c>
      <c r="G1745" s="18" t="n">
        <v>0</v>
      </c>
      <c r="H1745" s="18" t="n">
        <v>0</v>
      </c>
      <c r="I1745" s="18" t="n">
        <v>0</v>
      </c>
      <c r="J1745" s="18">
        <f>ROUND(MIN(B1745/12,650000)*12*0.0915+MIN(B1745/12,1390000)*12*(0.0504+0)+B1745*0.005,0)</f>
        <v/>
      </c>
      <c r="K1745" s="18" t="n">
        <v>0</v>
      </c>
      <c r="L1745" s="18" t="n">
        <v>0</v>
      </c>
      <c r="M1745" s="18">
        <f>ROUND(IF(C1745&gt;=2026,IF(B1745&lt;741000,0,IF(B1745&lt;2191000,B1745-740000,IF(B1745&lt;2193000,1451000,IF(B1745&lt;2196000,1453000,IF(B1745&lt;2200000,1456000,IF(B1745&lt;3600000,ROUNDDOWN(B1745/4,-3)*2.8-80000,IF(B1745&lt;6600000,ROUNDDOWN(B1745/4,-3)*3.2-440000,IF(B1745&lt;8500000,ROUNDDOWN(B1745*0.9,0)-1100000,B1745-1950000)))))))),IF(B1745&lt;651000,0,IF(B1745&lt;1900000,B1745-650000,IF(B1745&lt;3600000,ROUNDDOWN(B1745/4,-3)*2.8-80000,IF(B1745&lt;6600000,ROUNDDOWN(B1745/4,-3)*3.2-440000,IF(B1745&lt;8500000,ROUNDDOWN(B1745*0.9,0)-1100000,B1745-1950000)))))),0)</f>
        <v/>
      </c>
      <c r="N1745" s="18">
        <f>IF(M1745&gt;23500000,NA(),IF(C1745&gt;=2026,IF(M1745&lt;=4890000,1040000,IF(M1745&lt;=6550000,670000,620000)),IF(M1745&lt;=1320000,950000,IF(M1745&lt;=3360000,880000,IF(M1745&lt;=4890000,680000,IF(M1745&lt;=6550000,630000,580000))))))</f>
        <v/>
      </c>
      <c r="O1745" s="18">
        <f>IF(F1745&lt;=0,IF(AND(D1745="はい",C1745&gt;=2026,C1745&lt;=2027),IF(E1745&lt;=0,0,IF(E1745&lt;=30000,E1745,IF(E1745&lt;=60000,ROUNDUP(E1745/2,0)+15000,IF(E1745&lt;=120000,ROUNDUP(E1745/4,0)+30000,60000)))),IF(E1745&lt;=0,0,IF(E1745&lt;=20000,E1745,IF(E1745&lt;=40000,ROUNDUP(E1745/2,0)+10000,IF(E1745&lt;=80000,ROUNDUP(E1745/4,0)+20000,40000))))),IF(E1745&lt;=0,IF(F1745&lt;=0,0,IF(F1745&lt;=25000,F1745,IF(F1745&lt;=50000,ROUNDUP(F1745/2,0)+12500,IF(F1745&lt;=100000,ROUNDUP(F1745/4,0)+25000,50000)))),MAX(IF(F1745&lt;=0,0,IF(F1745&lt;=25000,F1745,IF(F1745&lt;=50000,ROUNDUP(F1745/2,0)+12500,IF(F1745&lt;=100000,ROUNDUP(F1745/4,0)+25000,50000)))),MIN(IF(AND(D1745="はい",C1745&gt;=2026,C1745&lt;=2027),IF(E1745&lt;=0,0,IF(E1745&lt;=30000,E1745,IF(E1745&lt;=60000,ROUNDUP(E1745/2,0)+15000,IF(E1745&lt;=120000,ROUNDUP(E1745/4,0)+30000,60000)))),IF(E1745&lt;=0,0,IF(E1745&lt;=20000,E1745,IF(E1745&lt;=40000,ROUNDUP(E1745/2,0)+10000,IF(E1745&lt;=80000,ROUNDUP(E1745/4,0)+20000,40000)))))+IF(F1745&lt;=0,0,IF(F1745&lt;=25000,F1745,IF(F1745&lt;=50000,ROUNDUP(F1745/2,0)+12500,IF(F1745&lt;=100000,ROUNDUP(F1745/4,0)+25000,50000)))),IF(AND(D1745="はい",C1745&gt;=2026,C1745&lt;=2027),60000,40000)))))</f>
        <v/>
      </c>
      <c r="P1745" s="18">
        <f>IF(G1745&lt;=0,0,IF(G1745&lt;=20000,G1745,IF(G1745&lt;=40000,ROUNDUP(G1745/2,0)+10000,IF(G1745&lt;=80000,ROUNDUP(G1745/4,0)+20000,40000))))</f>
        <v/>
      </c>
      <c r="Q1745" s="18">
        <f>IF(I1745&lt;=0,IF(H1745&lt;=0,0,IF(H1745&lt;=20000,H1745,IF(H1745&lt;=40000,ROUNDUP(H1745/2,0)+10000,IF(H1745&lt;=80000,ROUNDUP(H1745/4,0)+20000,40000)))),IF(H1745&lt;=0,IF(I1745&lt;=0,0,IF(I1745&lt;=25000,I1745,IF(I1745&lt;=50000,ROUNDUP(I1745/2,0)+12500,IF(I1745&lt;=100000,ROUNDUP(I1745/4,0)+25000,50000)))),MAX(IF(I1745&lt;=0,0,IF(I1745&lt;=25000,I1745,IF(I1745&lt;=50000,ROUNDUP(I1745/2,0)+12500,IF(I1745&lt;=100000,ROUNDUP(I1745/4,0)+25000,50000)))),MIN(IF(H1745&lt;=0,0,IF(H1745&lt;=20000,H1745,IF(H1745&lt;=40000,ROUNDUP(H1745/2,0)+10000,IF(H1745&lt;=80000,ROUNDUP(H1745/4,0)+20000,40000))))+IF(I1745&lt;=0,0,IF(I1745&lt;=25000,I1745,IF(I1745&lt;=50000,ROUNDUP(I1745/2,0)+12500,IF(I1745&lt;=100000,ROUNDUP(I1745/4,0)+25000,50000)))),40000))))</f>
        <v/>
      </c>
      <c r="R1745" s="18">
        <f>MIN(120000,O1745+P1745+Q1745)</f>
        <v/>
      </c>
      <c r="S1745" s="18">
        <f>IF(F1745&lt;=0,IF(E1745&lt;=0,0,IF(E1745&lt;=12000,E1745,IF(E1745&lt;=32000,ROUNDUP(E1745/2,0)+6000,IF(E1745&lt;=56000,ROUNDUP(E1745/4,0)+14000,28000)))),IF(E1745&lt;=0,IF(F1745&lt;=0,0,IF(F1745&lt;=15000,F1745,IF(F1745&lt;=40000,ROUNDUP(F1745/2,0)+7500,IF(F1745&lt;=70000,ROUNDUP(F1745/4,0)+17500,35000)))),MAX(IF(F1745&lt;=0,0,IF(F1745&lt;=15000,F1745,IF(F1745&lt;=40000,ROUNDUP(F1745/2,0)+7500,IF(F1745&lt;=70000,ROUNDUP(F1745/4,0)+17500,35000)))),MIN(IF(E1745&lt;=0,0,IF(E1745&lt;=12000,E1745,IF(E1745&lt;=32000,ROUNDUP(E1745/2,0)+6000,IF(E1745&lt;=56000,ROUNDUP(E1745/4,0)+14000,28000))))+IF(F1745&lt;=0,0,IF(F1745&lt;=15000,F1745,IF(F1745&lt;=40000,ROUNDUP(F1745/2,0)+7500,IF(F1745&lt;=70000,ROUNDUP(F1745/4,0)+17500,35000)))),28000))))</f>
        <v/>
      </c>
      <c r="T1745" s="18">
        <f>IF(G1745&lt;=0,0,IF(G1745&lt;=12000,G1745,IF(G1745&lt;=32000,ROUNDUP(G1745/2,0)+6000,IF(G1745&lt;=56000,ROUNDUP(G1745/4,0)+14000,28000))))</f>
        <v/>
      </c>
      <c r="U1745" s="18">
        <f>IF(I1745&lt;=0,IF(H1745&lt;=0,0,IF(H1745&lt;=12000,H1745,IF(H1745&lt;=32000,ROUNDUP(H1745/2,0)+6000,IF(H1745&lt;=56000,ROUNDUP(H1745/4,0)+14000,28000)))),IF(H1745&lt;=0,IF(I1745&lt;=0,0,IF(I1745&lt;=15000,I1745,IF(I1745&lt;=40000,ROUNDUP(I1745/2,0)+7500,IF(I1745&lt;=70000,ROUNDUP(I1745/4,0)+17500,35000)))),MAX(IF(I1745&lt;=0,0,IF(I1745&lt;=15000,I1745,IF(I1745&lt;=40000,ROUNDUP(I1745/2,0)+7500,IF(I1745&lt;=70000,ROUNDUP(I1745/4,0)+17500,35000)))),MIN(IF(H1745&lt;=0,0,IF(H1745&lt;=12000,H1745,IF(H1745&lt;=32000,ROUNDUP(H1745/2,0)+6000,IF(H1745&lt;=56000,ROUNDUP(H1745/4,0)+14000,28000))))+IF(I1745&lt;=0,0,IF(I1745&lt;=15000,I1745,IF(I1745&lt;=40000,ROUNDUP(I1745/2,0)+7500,IF(I1745&lt;=70000,ROUNDUP(I1745/4,0)+17500,35000)))),28000))))</f>
        <v/>
      </c>
      <c r="V1745" s="18">
        <f>MIN(70000,S1745+T1745+U1745)</f>
        <v/>
      </c>
      <c r="W1745" s="18">
        <f>MAX(0,ROUNDDOWN(M1745-J1745-N1745-K1745-0,-3))</f>
        <v/>
      </c>
      <c r="X1745" s="18">
        <f>MAX(0,ROUNDDOWN(M1745-J1745-N1745-K1745-R1745,-3))</f>
        <v/>
      </c>
      <c r="Y1745" s="18">
        <f>IF(W1745&lt;=0,0,ROUNDDOWN((W1745*LOOKUP(W1745,{0,1950001,3300001,6950001,9000001,18000001,40000001},{0.05,0.1,0.2,0.23,0.33,0.4,0.45})-LOOKUP(W1745,{0,1950001,3300001,6950001,9000001,18000001,40000001},{0,97500,427500,636000,1536000,2796000,4796000}))*1.021,-2))</f>
        <v/>
      </c>
      <c r="Z1745" s="18">
        <f>IF(X1745&lt;=0,0,ROUNDDOWN((X1745*LOOKUP(X1745,{0,1950001,3300001,6950001,9000001,18000001,40000001},{0.05,0.1,0.2,0.23,0.33,0.4,0.45})-LOOKUP(X1745,{0,1950001,3300001,6950001,9000001,18000001,40000001},{0,97500,427500,636000,1536000,2796000,4796000}))*1.021,-2))</f>
        <v/>
      </c>
      <c r="AA1745" s="18">
        <f>MAX(0,ROUNDDOWN(M1745-J1745-430000-L1745-0,-3))</f>
        <v/>
      </c>
      <c r="AB1745" s="18">
        <f>MAX(0,ROUNDDOWN(M1745-J1745-430000-L1745-V1745,-3))</f>
        <v/>
      </c>
      <c r="AC1745" s="18">
        <f>IF(M1745&lt;=450000,0,MAX(0,ROUNDDOWN(AA1745*0.06-MIN(50000,AA1745)*0.03,-2))+MAX(0,ROUNDDOWN(AA1745*0.04-MIN(50000,AA1745)*0.02,-2)))</f>
        <v/>
      </c>
      <c r="AD1745" s="18">
        <f>IF(M1745&lt;=450000,0,MAX(0,ROUNDDOWN(AB1745*0.06-MIN(50000,AB1745)*0.03,-2))+MAX(0,ROUNDDOWN(AB1745*0.04-MIN(50000,AB1745)*0.02,-2)))</f>
        <v/>
      </c>
      <c r="AE1745" s="18">
        <f>Y1745-Z1745</f>
        <v/>
      </c>
      <c r="AF1745" s="18">
        <f>AC1745-AD1745</f>
        <v/>
      </c>
      <c r="AG1745" s="18">
        <f>AE1745+AF1745</f>
        <v/>
      </c>
      <c r="AH1745" s="20">
        <f>IF(W1745&lt;=0,0,LOOKUP(W1745,{0,1950001,3300001,6950001,9000001,18000001,40000001},{0.05,0.1,0.2,0.23,0.33,0.4,0.45}))</f>
        <v/>
      </c>
    </row>
    <row r="1746">
      <c r="A1746" t="inlineStr">
        <is>
          <t>1万円刻み 3区分8万円ずつ</t>
        </is>
      </c>
      <c r="B1746" s="18">
        <f>'4_1万円刻み'!$A$556</f>
        <v/>
      </c>
      <c r="C1746" s="19" t="n">
        <v>2026</v>
      </c>
      <c r="D1746" t="inlineStr">
        <is>
          <t>いいえ</t>
        </is>
      </c>
      <c r="E1746" s="18" t="n">
        <v>80000</v>
      </c>
      <c r="F1746" s="18" t="n">
        <v>0</v>
      </c>
      <c r="G1746" s="18" t="n">
        <v>80000</v>
      </c>
      <c r="H1746" s="18" t="n">
        <v>80000</v>
      </c>
      <c r="I1746" s="18" t="n">
        <v>0</v>
      </c>
      <c r="J1746" s="18">
        <f>ROUND(MIN(B1746/12,650000)*12*0.0915+MIN(B1746/12,1390000)*12*(0.0504+0)+B1746*0.005,0)</f>
        <v/>
      </c>
      <c r="K1746" s="18" t="n">
        <v>0</v>
      </c>
      <c r="L1746" s="18" t="n">
        <v>0</v>
      </c>
      <c r="M1746" s="18">
        <f>ROUND(IF(C1746&gt;=2026,IF(B1746&lt;741000,0,IF(B1746&lt;2191000,B1746-740000,IF(B1746&lt;2193000,1451000,IF(B1746&lt;2196000,1453000,IF(B1746&lt;2200000,1456000,IF(B1746&lt;3600000,ROUNDDOWN(B1746/4,-3)*2.8-80000,IF(B1746&lt;6600000,ROUNDDOWN(B1746/4,-3)*3.2-440000,IF(B1746&lt;8500000,ROUNDDOWN(B1746*0.9,0)-1100000,B1746-1950000)))))))),IF(B1746&lt;651000,0,IF(B1746&lt;1900000,B1746-650000,IF(B1746&lt;3600000,ROUNDDOWN(B1746/4,-3)*2.8-80000,IF(B1746&lt;6600000,ROUNDDOWN(B1746/4,-3)*3.2-440000,IF(B1746&lt;8500000,ROUNDDOWN(B1746*0.9,0)-1100000,B1746-1950000)))))),0)</f>
        <v/>
      </c>
      <c r="N1746" s="18">
        <f>IF(M1746&gt;23500000,NA(),IF(C1746&gt;=2026,IF(M1746&lt;=4890000,1040000,IF(M1746&lt;=6550000,670000,620000)),IF(M1746&lt;=1320000,950000,IF(M1746&lt;=3360000,880000,IF(M1746&lt;=4890000,680000,IF(M1746&lt;=6550000,630000,580000))))))</f>
        <v/>
      </c>
      <c r="O1746" s="18">
        <f>IF(F1746&lt;=0,IF(AND(D1746="はい",C1746&gt;=2026,C1746&lt;=2027),IF(E1746&lt;=0,0,IF(E1746&lt;=30000,E1746,IF(E1746&lt;=60000,ROUNDUP(E1746/2,0)+15000,IF(E1746&lt;=120000,ROUNDUP(E1746/4,0)+30000,60000)))),IF(E1746&lt;=0,0,IF(E1746&lt;=20000,E1746,IF(E1746&lt;=40000,ROUNDUP(E1746/2,0)+10000,IF(E1746&lt;=80000,ROUNDUP(E1746/4,0)+20000,40000))))),IF(E1746&lt;=0,IF(F1746&lt;=0,0,IF(F1746&lt;=25000,F1746,IF(F1746&lt;=50000,ROUNDUP(F1746/2,0)+12500,IF(F1746&lt;=100000,ROUNDUP(F1746/4,0)+25000,50000)))),MAX(IF(F1746&lt;=0,0,IF(F1746&lt;=25000,F1746,IF(F1746&lt;=50000,ROUNDUP(F1746/2,0)+12500,IF(F1746&lt;=100000,ROUNDUP(F1746/4,0)+25000,50000)))),MIN(IF(AND(D1746="はい",C1746&gt;=2026,C1746&lt;=2027),IF(E1746&lt;=0,0,IF(E1746&lt;=30000,E1746,IF(E1746&lt;=60000,ROUNDUP(E1746/2,0)+15000,IF(E1746&lt;=120000,ROUNDUP(E1746/4,0)+30000,60000)))),IF(E1746&lt;=0,0,IF(E1746&lt;=20000,E1746,IF(E1746&lt;=40000,ROUNDUP(E1746/2,0)+10000,IF(E1746&lt;=80000,ROUNDUP(E1746/4,0)+20000,40000)))))+IF(F1746&lt;=0,0,IF(F1746&lt;=25000,F1746,IF(F1746&lt;=50000,ROUNDUP(F1746/2,0)+12500,IF(F1746&lt;=100000,ROUNDUP(F1746/4,0)+25000,50000)))),IF(AND(D1746="はい",C1746&gt;=2026,C1746&lt;=2027),60000,40000)))))</f>
        <v/>
      </c>
      <c r="P1746" s="18">
        <f>IF(G1746&lt;=0,0,IF(G1746&lt;=20000,G1746,IF(G1746&lt;=40000,ROUNDUP(G1746/2,0)+10000,IF(G1746&lt;=80000,ROUNDUP(G1746/4,0)+20000,40000))))</f>
        <v/>
      </c>
      <c r="Q1746" s="18">
        <f>IF(I1746&lt;=0,IF(H1746&lt;=0,0,IF(H1746&lt;=20000,H1746,IF(H1746&lt;=40000,ROUNDUP(H1746/2,0)+10000,IF(H1746&lt;=80000,ROUNDUP(H1746/4,0)+20000,40000)))),IF(H1746&lt;=0,IF(I1746&lt;=0,0,IF(I1746&lt;=25000,I1746,IF(I1746&lt;=50000,ROUNDUP(I1746/2,0)+12500,IF(I1746&lt;=100000,ROUNDUP(I1746/4,0)+25000,50000)))),MAX(IF(I1746&lt;=0,0,IF(I1746&lt;=25000,I1746,IF(I1746&lt;=50000,ROUNDUP(I1746/2,0)+12500,IF(I1746&lt;=100000,ROUNDUP(I1746/4,0)+25000,50000)))),MIN(IF(H1746&lt;=0,0,IF(H1746&lt;=20000,H1746,IF(H1746&lt;=40000,ROUNDUP(H1746/2,0)+10000,IF(H1746&lt;=80000,ROUNDUP(H1746/4,0)+20000,40000))))+IF(I1746&lt;=0,0,IF(I1746&lt;=25000,I1746,IF(I1746&lt;=50000,ROUNDUP(I1746/2,0)+12500,IF(I1746&lt;=100000,ROUNDUP(I1746/4,0)+25000,50000)))),40000))))</f>
        <v/>
      </c>
      <c r="R1746" s="18">
        <f>MIN(120000,O1746+P1746+Q1746)</f>
        <v/>
      </c>
      <c r="S1746" s="18">
        <f>IF(F1746&lt;=0,IF(E1746&lt;=0,0,IF(E1746&lt;=12000,E1746,IF(E1746&lt;=32000,ROUNDUP(E1746/2,0)+6000,IF(E1746&lt;=56000,ROUNDUP(E1746/4,0)+14000,28000)))),IF(E1746&lt;=0,IF(F1746&lt;=0,0,IF(F1746&lt;=15000,F1746,IF(F1746&lt;=40000,ROUNDUP(F1746/2,0)+7500,IF(F1746&lt;=70000,ROUNDUP(F1746/4,0)+17500,35000)))),MAX(IF(F1746&lt;=0,0,IF(F1746&lt;=15000,F1746,IF(F1746&lt;=40000,ROUNDUP(F1746/2,0)+7500,IF(F1746&lt;=70000,ROUNDUP(F1746/4,0)+17500,35000)))),MIN(IF(E1746&lt;=0,0,IF(E1746&lt;=12000,E1746,IF(E1746&lt;=32000,ROUNDUP(E1746/2,0)+6000,IF(E1746&lt;=56000,ROUNDUP(E1746/4,0)+14000,28000))))+IF(F1746&lt;=0,0,IF(F1746&lt;=15000,F1746,IF(F1746&lt;=40000,ROUNDUP(F1746/2,0)+7500,IF(F1746&lt;=70000,ROUNDUP(F1746/4,0)+17500,35000)))),28000))))</f>
        <v/>
      </c>
      <c r="T1746" s="18">
        <f>IF(G1746&lt;=0,0,IF(G1746&lt;=12000,G1746,IF(G1746&lt;=32000,ROUNDUP(G1746/2,0)+6000,IF(G1746&lt;=56000,ROUNDUP(G1746/4,0)+14000,28000))))</f>
        <v/>
      </c>
      <c r="U1746" s="18">
        <f>IF(I1746&lt;=0,IF(H1746&lt;=0,0,IF(H1746&lt;=12000,H1746,IF(H1746&lt;=32000,ROUNDUP(H1746/2,0)+6000,IF(H1746&lt;=56000,ROUNDUP(H1746/4,0)+14000,28000)))),IF(H1746&lt;=0,IF(I1746&lt;=0,0,IF(I1746&lt;=15000,I1746,IF(I1746&lt;=40000,ROUNDUP(I1746/2,0)+7500,IF(I1746&lt;=70000,ROUNDUP(I1746/4,0)+17500,35000)))),MAX(IF(I1746&lt;=0,0,IF(I1746&lt;=15000,I1746,IF(I1746&lt;=40000,ROUNDUP(I1746/2,0)+7500,IF(I1746&lt;=70000,ROUNDUP(I1746/4,0)+17500,35000)))),MIN(IF(H1746&lt;=0,0,IF(H1746&lt;=12000,H1746,IF(H1746&lt;=32000,ROUNDUP(H1746/2,0)+6000,IF(H1746&lt;=56000,ROUNDUP(H1746/4,0)+14000,28000))))+IF(I1746&lt;=0,0,IF(I1746&lt;=15000,I1746,IF(I1746&lt;=40000,ROUNDUP(I1746/2,0)+7500,IF(I1746&lt;=70000,ROUNDUP(I1746/4,0)+17500,35000)))),28000))))</f>
        <v/>
      </c>
      <c r="V1746" s="18">
        <f>MIN(70000,S1746+T1746+U1746)</f>
        <v/>
      </c>
      <c r="W1746" s="18">
        <f>MAX(0,ROUNDDOWN(M1746-J1746-N1746-K1746-0,-3))</f>
        <v/>
      </c>
      <c r="X1746" s="18">
        <f>MAX(0,ROUNDDOWN(M1746-J1746-N1746-K1746-R1746,-3))</f>
        <v/>
      </c>
      <c r="Y1746" s="18">
        <f>IF(W1746&lt;=0,0,ROUNDDOWN((W1746*LOOKUP(W1746,{0,1950001,3300001,6950001,9000001,18000001,40000001},{0.05,0.1,0.2,0.23,0.33,0.4,0.45})-LOOKUP(W1746,{0,1950001,3300001,6950001,9000001,18000001,40000001},{0,97500,427500,636000,1536000,2796000,4796000}))*1.021,-2))</f>
        <v/>
      </c>
      <c r="Z1746" s="18">
        <f>IF(X1746&lt;=0,0,ROUNDDOWN((X1746*LOOKUP(X1746,{0,1950001,3300001,6950001,9000001,18000001,40000001},{0.05,0.1,0.2,0.23,0.33,0.4,0.45})-LOOKUP(X1746,{0,1950001,3300001,6950001,9000001,18000001,40000001},{0,97500,427500,636000,1536000,2796000,4796000}))*1.021,-2))</f>
        <v/>
      </c>
      <c r="AA1746" s="18">
        <f>MAX(0,ROUNDDOWN(M1746-J1746-430000-L1746-0,-3))</f>
        <v/>
      </c>
      <c r="AB1746" s="18">
        <f>MAX(0,ROUNDDOWN(M1746-J1746-430000-L1746-V1746,-3))</f>
        <v/>
      </c>
      <c r="AC1746" s="18">
        <f>IF(M1746&lt;=450000,0,MAX(0,ROUNDDOWN(AA1746*0.06-MIN(50000,AA1746)*0.03,-2))+MAX(0,ROUNDDOWN(AA1746*0.04-MIN(50000,AA1746)*0.02,-2)))</f>
        <v/>
      </c>
      <c r="AD1746" s="18">
        <f>IF(M1746&lt;=450000,0,MAX(0,ROUNDDOWN(AB1746*0.06-MIN(50000,AB1746)*0.03,-2))+MAX(0,ROUNDDOWN(AB1746*0.04-MIN(50000,AB1746)*0.02,-2)))</f>
        <v/>
      </c>
      <c r="AE1746" s="18">
        <f>Y1746-Z1746</f>
        <v/>
      </c>
      <c r="AF1746" s="18">
        <f>AC1746-AD1746</f>
        <v/>
      </c>
      <c r="AG1746" s="18">
        <f>AE1746+AF1746</f>
        <v/>
      </c>
      <c r="AH1746" s="20">
        <f>IF(W1746&lt;=0,0,LOOKUP(W1746,{0,1950001,3300001,6950001,9000001,18000001,40000001},{0.05,0.1,0.2,0.23,0.33,0.4,0.45}))</f>
        <v/>
      </c>
    </row>
    <row r="1747">
      <c r="A1747" t="inlineStr">
        <is>
          <t>1万円刻み 一般8万円</t>
        </is>
      </c>
      <c r="B1747" s="18">
        <f>'4_1万円刻み'!$A$556</f>
        <v/>
      </c>
      <c r="C1747" s="19" t="n">
        <v>2026</v>
      </c>
      <c r="D1747" t="inlineStr">
        <is>
          <t>いいえ</t>
        </is>
      </c>
      <c r="E1747" s="18" t="n">
        <v>80000</v>
      </c>
      <c r="F1747" s="18" t="n">
        <v>0</v>
      </c>
      <c r="G1747" s="18" t="n">
        <v>0</v>
      </c>
      <c r="H1747" s="18" t="n">
        <v>0</v>
      </c>
      <c r="I1747" s="18" t="n">
        <v>0</v>
      </c>
      <c r="J1747" s="18">
        <f>ROUND(MIN(B1747/12,650000)*12*0.0915+MIN(B1747/12,1390000)*12*(0.0504+0)+B1747*0.005,0)</f>
        <v/>
      </c>
      <c r="K1747" s="18" t="n">
        <v>0</v>
      </c>
      <c r="L1747" s="18" t="n">
        <v>0</v>
      </c>
      <c r="M1747" s="18">
        <f>ROUND(IF(C1747&gt;=2026,IF(B1747&lt;741000,0,IF(B1747&lt;2191000,B1747-740000,IF(B1747&lt;2193000,1451000,IF(B1747&lt;2196000,1453000,IF(B1747&lt;2200000,1456000,IF(B1747&lt;3600000,ROUNDDOWN(B1747/4,-3)*2.8-80000,IF(B1747&lt;6600000,ROUNDDOWN(B1747/4,-3)*3.2-440000,IF(B1747&lt;8500000,ROUNDDOWN(B1747*0.9,0)-1100000,B1747-1950000)))))))),IF(B1747&lt;651000,0,IF(B1747&lt;1900000,B1747-650000,IF(B1747&lt;3600000,ROUNDDOWN(B1747/4,-3)*2.8-80000,IF(B1747&lt;6600000,ROUNDDOWN(B1747/4,-3)*3.2-440000,IF(B1747&lt;8500000,ROUNDDOWN(B1747*0.9,0)-1100000,B1747-1950000)))))),0)</f>
        <v/>
      </c>
      <c r="N1747" s="18">
        <f>IF(M1747&gt;23500000,NA(),IF(C1747&gt;=2026,IF(M1747&lt;=4890000,1040000,IF(M1747&lt;=6550000,670000,620000)),IF(M1747&lt;=1320000,950000,IF(M1747&lt;=3360000,880000,IF(M1747&lt;=4890000,680000,IF(M1747&lt;=6550000,630000,580000))))))</f>
        <v/>
      </c>
      <c r="O1747" s="18">
        <f>IF(F1747&lt;=0,IF(AND(D1747="はい",C1747&gt;=2026,C1747&lt;=2027),IF(E1747&lt;=0,0,IF(E1747&lt;=30000,E1747,IF(E1747&lt;=60000,ROUNDUP(E1747/2,0)+15000,IF(E1747&lt;=120000,ROUNDUP(E1747/4,0)+30000,60000)))),IF(E1747&lt;=0,0,IF(E1747&lt;=20000,E1747,IF(E1747&lt;=40000,ROUNDUP(E1747/2,0)+10000,IF(E1747&lt;=80000,ROUNDUP(E1747/4,0)+20000,40000))))),IF(E1747&lt;=0,IF(F1747&lt;=0,0,IF(F1747&lt;=25000,F1747,IF(F1747&lt;=50000,ROUNDUP(F1747/2,0)+12500,IF(F1747&lt;=100000,ROUNDUP(F1747/4,0)+25000,50000)))),MAX(IF(F1747&lt;=0,0,IF(F1747&lt;=25000,F1747,IF(F1747&lt;=50000,ROUNDUP(F1747/2,0)+12500,IF(F1747&lt;=100000,ROUNDUP(F1747/4,0)+25000,50000)))),MIN(IF(AND(D1747="はい",C1747&gt;=2026,C1747&lt;=2027),IF(E1747&lt;=0,0,IF(E1747&lt;=30000,E1747,IF(E1747&lt;=60000,ROUNDUP(E1747/2,0)+15000,IF(E1747&lt;=120000,ROUNDUP(E1747/4,0)+30000,60000)))),IF(E1747&lt;=0,0,IF(E1747&lt;=20000,E1747,IF(E1747&lt;=40000,ROUNDUP(E1747/2,0)+10000,IF(E1747&lt;=80000,ROUNDUP(E1747/4,0)+20000,40000)))))+IF(F1747&lt;=0,0,IF(F1747&lt;=25000,F1747,IF(F1747&lt;=50000,ROUNDUP(F1747/2,0)+12500,IF(F1747&lt;=100000,ROUNDUP(F1747/4,0)+25000,50000)))),IF(AND(D1747="はい",C1747&gt;=2026,C1747&lt;=2027),60000,40000)))))</f>
        <v/>
      </c>
      <c r="P1747" s="18">
        <f>IF(G1747&lt;=0,0,IF(G1747&lt;=20000,G1747,IF(G1747&lt;=40000,ROUNDUP(G1747/2,0)+10000,IF(G1747&lt;=80000,ROUNDUP(G1747/4,0)+20000,40000))))</f>
        <v/>
      </c>
      <c r="Q1747" s="18">
        <f>IF(I1747&lt;=0,IF(H1747&lt;=0,0,IF(H1747&lt;=20000,H1747,IF(H1747&lt;=40000,ROUNDUP(H1747/2,0)+10000,IF(H1747&lt;=80000,ROUNDUP(H1747/4,0)+20000,40000)))),IF(H1747&lt;=0,IF(I1747&lt;=0,0,IF(I1747&lt;=25000,I1747,IF(I1747&lt;=50000,ROUNDUP(I1747/2,0)+12500,IF(I1747&lt;=100000,ROUNDUP(I1747/4,0)+25000,50000)))),MAX(IF(I1747&lt;=0,0,IF(I1747&lt;=25000,I1747,IF(I1747&lt;=50000,ROUNDUP(I1747/2,0)+12500,IF(I1747&lt;=100000,ROUNDUP(I1747/4,0)+25000,50000)))),MIN(IF(H1747&lt;=0,0,IF(H1747&lt;=20000,H1747,IF(H1747&lt;=40000,ROUNDUP(H1747/2,0)+10000,IF(H1747&lt;=80000,ROUNDUP(H1747/4,0)+20000,40000))))+IF(I1747&lt;=0,0,IF(I1747&lt;=25000,I1747,IF(I1747&lt;=50000,ROUNDUP(I1747/2,0)+12500,IF(I1747&lt;=100000,ROUNDUP(I1747/4,0)+25000,50000)))),40000))))</f>
        <v/>
      </c>
      <c r="R1747" s="18">
        <f>MIN(120000,O1747+P1747+Q1747)</f>
        <v/>
      </c>
      <c r="S1747" s="18">
        <f>IF(F1747&lt;=0,IF(E1747&lt;=0,0,IF(E1747&lt;=12000,E1747,IF(E1747&lt;=32000,ROUNDUP(E1747/2,0)+6000,IF(E1747&lt;=56000,ROUNDUP(E1747/4,0)+14000,28000)))),IF(E1747&lt;=0,IF(F1747&lt;=0,0,IF(F1747&lt;=15000,F1747,IF(F1747&lt;=40000,ROUNDUP(F1747/2,0)+7500,IF(F1747&lt;=70000,ROUNDUP(F1747/4,0)+17500,35000)))),MAX(IF(F1747&lt;=0,0,IF(F1747&lt;=15000,F1747,IF(F1747&lt;=40000,ROUNDUP(F1747/2,0)+7500,IF(F1747&lt;=70000,ROUNDUP(F1747/4,0)+17500,35000)))),MIN(IF(E1747&lt;=0,0,IF(E1747&lt;=12000,E1747,IF(E1747&lt;=32000,ROUNDUP(E1747/2,0)+6000,IF(E1747&lt;=56000,ROUNDUP(E1747/4,0)+14000,28000))))+IF(F1747&lt;=0,0,IF(F1747&lt;=15000,F1747,IF(F1747&lt;=40000,ROUNDUP(F1747/2,0)+7500,IF(F1747&lt;=70000,ROUNDUP(F1747/4,0)+17500,35000)))),28000))))</f>
        <v/>
      </c>
      <c r="T1747" s="18">
        <f>IF(G1747&lt;=0,0,IF(G1747&lt;=12000,G1747,IF(G1747&lt;=32000,ROUNDUP(G1747/2,0)+6000,IF(G1747&lt;=56000,ROUNDUP(G1747/4,0)+14000,28000))))</f>
        <v/>
      </c>
      <c r="U1747" s="18">
        <f>IF(I1747&lt;=0,IF(H1747&lt;=0,0,IF(H1747&lt;=12000,H1747,IF(H1747&lt;=32000,ROUNDUP(H1747/2,0)+6000,IF(H1747&lt;=56000,ROUNDUP(H1747/4,0)+14000,28000)))),IF(H1747&lt;=0,IF(I1747&lt;=0,0,IF(I1747&lt;=15000,I1747,IF(I1747&lt;=40000,ROUNDUP(I1747/2,0)+7500,IF(I1747&lt;=70000,ROUNDUP(I1747/4,0)+17500,35000)))),MAX(IF(I1747&lt;=0,0,IF(I1747&lt;=15000,I1747,IF(I1747&lt;=40000,ROUNDUP(I1747/2,0)+7500,IF(I1747&lt;=70000,ROUNDUP(I1747/4,0)+17500,35000)))),MIN(IF(H1747&lt;=0,0,IF(H1747&lt;=12000,H1747,IF(H1747&lt;=32000,ROUNDUP(H1747/2,0)+6000,IF(H1747&lt;=56000,ROUNDUP(H1747/4,0)+14000,28000))))+IF(I1747&lt;=0,0,IF(I1747&lt;=15000,I1747,IF(I1747&lt;=40000,ROUNDUP(I1747/2,0)+7500,IF(I1747&lt;=70000,ROUNDUP(I1747/4,0)+17500,35000)))),28000))))</f>
        <v/>
      </c>
      <c r="V1747" s="18">
        <f>MIN(70000,S1747+T1747+U1747)</f>
        <v/>
      </c>
      <c r="W1747" s="18">
        <f>MAX(0,ROUNDDOWN(M1747-J1747-N1747-K1747-0,-3))</f>
        <v/>
      </c>
      <c r="X1747" s="18">
        <f>MAX(0,ROUNDDOWN(M1747-J1747-N1747-K1747-R1747,-3))</f>
        <v/>
      </c>
      <c r="Y1747" s="18">
        <f>IF(W1747&lt;=0,0,ROUNDDOWN((W1747*LOOKUP(W1747,{0,1950001,3300001,6950001,9000001,18000001,40000001},{0.05,0.1,0.2,0.23,0.33,0.4,0.45})-LOOKUP(W1747,{0,1950001,3300001,6950001,9000001,18000001,40000001},{0,97500,427500,636000,1536000,2796000,4796000}))*1.021,-2))</f>
        <v/>
      </c>
      <c r="Z1747" s="18">
        <f>IF(X1747&lt;=0,0,ROUNDDOWN((X1747*LOOKUP(X1747,{0,1950001,3300001,6950001,9000001,18000001,40000001},{0.05,0.1,0.2,0.23,0.33,0.4,0.45})-LOOKUP(X1747,{0,1950001,3300001,6950001,9000001,18000001,40000001},{0,97500,427500,636000,1536000,2796000,4796000}))*1.021,-2))</f>
        <v/>
      </c>
      <c r="AA1747" s="18">
        <f>MAX(0,ROUNDDOWN(M1747-J1747-430000-L1747-0,-3))</f>
        <v/>
      </c>
      <c r="AB1747" s="18">
        <f>MAX(0,ROUNDDOWN(M1747-J1747-430000-L1747-V1747,-3))</f>
        <v/>
      </c>
      <c r="AC1747" s="18">
        <f>IF(M1747&lt;=450000,0,MAX(0,ROUNDDOWN(AA1747*0.06-MIN(50000,AA1747)*0.03,-2))+MAX(0,ROUNDDOWN(AA1747*0.04-MIN(50000,AA1747)*0.02,-2)))</f>
        <v/>
      </c>
      <c r="AD1747" s="18">
        <f>IF(M1747&lt;=450000,0,MAX(0,ROUNDDOWN(AB1747*0.06-MIN(50000,AB1747)*0.03,-2))+MAX(0,ROUNDDOWN(AB1747*0.04-MIN(50000,AB1747)*0.02,-2)))</f>
        <v/>
      </c>
      <c r="AE1747" s="18">
        <f>Y1747-Z1747</f>
        <v/>
      </c>
      <c r="AF1747" s="18">
        <f>AC1747-AD1747</f>
        <v/>
      </c>
      <c r="AG1747" s="18">
        <f>AE1747+AF1747</f>
        <v/>
      </c>
      <c r="AH1747" s="20">
        <f>IF(W1747&lt;=0,0,LOOKUP(W1747,{0,1950001,3300001,6950001,9000001,18000001,40000001},{0.05,0.1,0.2,0.23,0.33,0.4,0.45}))</f>
        <v/>
      </c>
    </row>
    <row r="1748">
      <c r="A1748" t="inlineStr">
        <is>
          <t>1万円刻み 特例あり一般12万円</t>
        </is>
      </c>
      <c r="B1748" s="18">
        <f>'4_1万円刻み'!$A$556</f>
        <v/>
      </c>
      <c r="C1748" s="19" t="n">
        <v>2026</v>
      </c>
      <c r="D1748" t="inlineStr">
        <is>
          <t>はい</t>
        </is>
      </c>
      <c r="E1748" s="18" t="n">
        <v>120000</v>
      </c>
      <c r="F1748" s="18" t="n">
        <v>0</v>
      </c>
      <c r="G1748" s="18" t="n">
        <v>0</v>
      </c>
      <c r="H1748" s="18" t="n">
        <v>0</v>
      </c>
      <c r="I1748" s="18" t="n">
        <v>0</v>
      </c>
      <c r="J1748" s="18">
        <f>ROUND(MIN(B1748/12,650000)*12*0.0915+MIN(B1748/12,1390000)*12*(0.0504+0)+B1748*0.005,0)</f>
        <v/>
      </c>
      <c r="K1748" s="18" t="n">
        <v>0</v>
      </c>
      <c r="L1748" s="18" t="n">
        <v>0</v>
      </c>
      <c r="M1748" s="18">
        <f>ROUND(IF(C1748&gt;=2026,IF(B1748&lt;741000,0,IF(B1748&lt;2191000,B1748-740000,IF(B1748&lt;2193000,1451000,IF(B1748&lt;2196000,1453000,IF(B1748&lt;2200000,1456000,IF(B1748&lt;3600000,ROUNDDOWN(B1748/4,-3)*2.8-80000,IF(B1748&lt;6600000,ROUNDDOWN(B1748/4,-3)*3.2-440000,IF(B1748&lt;8500000,ROUNDDOWN(B1748*0.9,0)-1100000,B1748-1950000)))))))),IF(B1748&lt;651000,0,IF(B1748&lt;1900000,B1748-650000,IF(B1748&lt;3600000,ROUNDDOWN(B1748/4,-3)*2.8-80000,IF(B1748&lt;6600000,ROUNDDOWN(B1748/4,-3)*3.2-440000,IF(B1748&lt;8500000,ROUNDDOWN(B1748*0.9,0)-1100000,B1748-1950000)))))),0)</f>
        <v/>
      </c>
      <c r="N1748" s="18">
        <f>IF(M1748&gt;23500000,NA(),IF(C1748&gt;=2026,IF(M1748&lt;=4890000,1040000,IF(M1748&lt;=6550000,670000,620000)),IF(M1748&lt;=1320000,950000,IF(M1748&lt;=3360000,880000,IF(M1748&lt;=4890000,680000,IF(M1748&lt;=6550000,630000,580000))))))</f>
        <v/>
      </c>
      <c r="O1748" s="18">
        <f>IF(F1748&lt;=0,IF(AND(D1748="はい",C1748&gt;=2026,C1748&lt;=2027),IF(E1748&lt;=0,0,IF(E1748&lt;=30000,E1748,IF(E1748&lt;=60000,ROUNDUP(E1748/2,0)+15000,IF(E1748&lt;=120000,ROUNDUP(E1748/4,0)+30000,60000)))),IF(E1748&lt;=0,0,IF(E1748&lt;=20000,E1748,IF(E1748&lt;=40000,ROUNDUP(E1748/2,0)+10000,IF(E1748&lt;=80000,ROUNDUP(E1748/4,0)+20000,40000))))),IF(E1748&lt;=0,IF(F1748&lt;=0,0,IF(F1748&lt;=25000,F1748,IF(F1748&lt;=50000,ROUNDUP(F1748/2,0)+12500,IF(F1748&lt;=100000,ROUNDUP(F1748/4,0)+25000,50000)))),MAX(IF(F1748&lt;=0,0,IF(F1748&lt;=25000,F1748,IF(F1748&lt;=50000,ROUNDUP(F1748/2,0)+12500,IF(F1748&lt;=100000,ROUNDUP(F1748/4,0)+25000,50000)))),MIN(IF(AND(D1748="はい",C1748&gt;=2026,C1748&lt;=2027),IF(E1748&lt;=0,0,IF(E1748&lt;=30000,E1748,IF(E1748&lt;=60000,ROUNDUP(E1748/2,0)+15000,IF(E1748&lt;=120000,ROUNDUP(E1748/4,0)+30000,60000)))),IF(E1748&lt;=0,0,IF(E1748&lt;=20000,E1748,IF(E1748&lt;=40000,ROUNDUP(E1748/2,0)+10000,IF(E1748&lt;=80000,ROUNDUP(E1748/4,0)+20000,40000)))))+IF(F1748&lt;=0,0,IF(F1748&lt;=25000,F1748,IF(F1748&lt;=50000,ROUNDUP(F1748/2,0)+12500,IF(F1748&lt;=100000,ROUNDUP(F1748/4,0)+25000,50000)))),IF(AND(D1748="はい",C1748&gt;=2026,C1748&lt;=2027),60000,40000)))))</f>
        <v/>
      </c>
      <c r="P1748" s="18">
        <f>IF(G1748&lt;=0,0,IF(G1748&lt;=20000,G1748,IF(G1748&lt;=40000,ROUNDUP(G1748/2,0)+10000,IF(G1748&lt;=80000,ROUNDUP(G1748/4,0)+20000,40000))))</f>
        <v/>
      </c>
      <c r="Q1748" s="18">
        <f>IF(I1748&lt;=0,IF(H1748&lt;=0,0,IF(H1748&lt;=20000,H1748,IF(H1748&lt;=40000,ROUNDUP(H1748/2,0)+10000,IF(H1748&lt;=80000,ROUNDUP(H1748/4,0)+20000,40000)))),IF(H1748&lt;=0,IF(I1748&lt;=0,0,IF(I1748&lt;=25000,I1748,IF(I1748&lt;=50000,ROUNDUP(I1748/2,0)+12500,IF(I1748&lt;=100000,ROUNDUP(I1748/4,0)+25000,50000)))),MAX(IF(I1748&lt;=0,0,IF(I1748&lt;=25000,I1748,IF(I1748&lt;=50000,ROUNDUP(I1748/2,0)+12500,IF(I1748&lt;=100000,ROUNDUP(I1748/4,0)+25000,50000)))),MIN(IF(H1748&lt;=0,0,IF(H1748&lt;=20000,H1748,IF(H1748&lt;=40000,ROUNDUP(H1748/2,0)+10000,IF(H1748&lt;=80000,ROUNDUP(H1748/4,0)+20000,40000))))+IF(I1748&lt;=0,0,IF(I1748&lt;=25000,I1748,IF(I1748&lt;=50000,ROUNDUP(I1748/2,0)+12500,IF(I1748&lt;=100000,ROUNDUP(I1748/4,0)+25000,50000)))),40000))))</f>
        <v/>
      </c>
      <c r="R1748" s="18">
        <f>MIN(120000,O1748+P1748+Q1748)</f>
        <v/>
      </c>
      <c r="S1748" s="18">
        <f>IF(F1748&lt;=0,IF(E1748&lt;=0,0,IF(E1748&lt;=12000,E1748,IF(E1748&lt;=32000,ROUNDUP(E1748/2,0)+6000,IF(E1748&lt;=56000,ROUNDUP(E1748/4,0)+14000,28000)))),IF(E1748&lt;=0,IF(F1748&lt;=0,0,IF(F1748&lt;=15000,F1748,IF(F1748&lt;=40000,ROUNDUP(F1748/2,0)+7500,IF(F1748&lt;=70000,ROUNDUP(F1748/4,0)+17500,35000)))),MAX(IF(F1748&lt;=0,0,IF(F1748&lt;=15000,F1748,IF(F1748&lt;=40000,ROUNDUP(F1748/2,0)+7500,IF(F1748&lt;=70000,ROUNDUP(F1748/4,0)+17500,35000)))),MIN(IF(E1748&lt;=0,0,IF(E1748&lt;=12000,E1748,IF(E1748&lt;=32000,ROUNDUP(E1748/2,0)+6000,IF(E1748&lt;=56000,ROUNDUP(E1748/4,0)+14000,28000))))+IF(F1748&lt;=0,0,IF(F1748&lt;=15000,F1748,IF(F1748&lt;=40000,ROUNDUP(F1748/2,0)+7500,IF(F1748&lt;=70000,ROUNDUP(F1748/4,0)+17500,35000)))),28000))))</f>
        <v/>
      </c>
      <c r="T1748" s="18">
        <f>IF(G1748&lt;=0,0,IF(G1748&lt;=12000,G1748,IF(G1748&lt;=32000,ROUNDUP(G1748/2,0)+6000,IF(G1748&lt;=56000,ROUNDUP(G1748/4,0)+14000,28000))))</f>
        <v/>
      </c>
      <c r="U1748" s="18">
        <f>IF(I1748&lt;=0,IF(H1748&lt;=0,0,IF(H1748&lt;=12000,H1748,IF(H1748&lt;=32000,ROUNDUP(H1748/2,0)+6000,IF(H1748&lt;=56000,ROUNDUP(H1748/4,0)+14000,28000)))),IF(H1748&lt;=0,IF(I1748&lt;=0,0,IF(I1748&lt;=15000,I1748,IF(I1748&lt;=40000,ROUNDUP(I1748/2,0)+7500,IF(I1748&lt;=70000,ROUNDUP(I1748/4,0)+17500,35000)))),MAX(IF(I1748&lt;=0,0,IF(I1748&lt;=15000,I1748,IF(I1748&lt;=40000,ROUNDUP(I1748/2,0)+7500,IF(I1748&lt;=70000,ROUNDUP(I1748/4,0)+17500,35000)))),MIN(IF(H1748&lt;=0,0,IF(H1748&lt;=12000,H1748,IF(H1748&lt;=32000,ROUNDUP(H1748/2,0)+6000,IF(H1748&lt;=56000,ROUNDUP(H1748/4,0)+14000,28000))))+IF(I1748&lt;=0,0,IF(I1748&lt;=15000,I1748,IF(I1748&lt;=40000,ROUNDUP(I1748/2,0)+7500,IF(I1748&lt;=70000,ROUNDUP(I1748/4,0)+17500,35000)))),28000))))</f>
        <v/>
      </c>
      <c r="V1748" s="18">
        <f>MIN(70000,S1748+T1748+U1748)</f>
        <v/>
      </c>
      <c r="W1748" s="18">
        <f>MAX(0,ROUNDDOWN(M1748-J1748-N1748-K1748-0,-3))</f>
        <v/>
      </c>
      <c r="X1748" s="18">
        <f>MAX(0,ROUNDDOWN(M1748-J1748-N1748-K1748-R1748,-3))</f>
        <v/>
      </c>
      <c r="Y1748" s="18">
        <f>IF(W1748&lt;=0,0,ROUNDDOWN((W1748*LOOKUP(W1748,{0,1950001,3300001,6950001,9000001,18000001,40000001},{0.05,0.1,0.2,0.23,0.33,0.4,0.45})-LOOKUP(W1748,{0,1950001,3300001,6950001,9000001,18000001,40000001},{0,97500,427500,636000,1536000,2796000,4796000}))*1.021,-2))</f>
        <v/>
      </c>
      <c r="Z1748" s="18">
        <f>IF(X1748&lt;=0,0,ROUNDDOWN((X1748*LOOKUP(X1748,{0,1950001,3300001,6950001,9000001,18000001,40000001},{0.05,0.1,0.2,0.23,0.33,0.4,0.45})-LOOKUP(X1748,{0,1950001,3300001,6950001,9000001,18000001,40000001},{0,97500,427500,636000,1536000,2796000,4796000}))*1.021,-2))</f>
        <v/>
      </c>
      <c r="AA1748" s="18">
        <f>MAX(0,ROUNDDOWN(M1748-J1748-430000-L1748-0,-3))</f>
        <v/>
      </c>
      <c r="AB1748" s="18">
        <f>MAX(0,ROUNDDOWN(M1748-J1748-430000-L1748-V1748,-3))</f>
        <v/>
      </c>
      <c r="AC1748" s="18">
        <f>IF(M1748&lt;=450000,0,MAX(0,ROUNDDOWN(AA1748*0.06-MIN(50000,AA1748)*0.03,-2))+MAX(0,ROUNDDOWN(AA1748*0.04-MIN(50000,AA1748)*0.02,-2)))</f>
        <v/>
      </c>
      <c r="AD1748" s="18">
        <f>IF(M1748&lt;=450000,0,MAX(0,ROUNDDOWN(AB1748*0.06-MIN(50000,AB1748)*0.03,-2))+MAX(0,ROUNDDOWN(AB1748*0.04-MIN(50000,AB1748)*0.02,-2)))</f>
        <v/>
      </c>
      <c r="AE1748" s="18">
        <f>Y1748-Z1748</f>
        <v/>
      </c>
      <c r="AF1748" s="18">
        <f>AC1748-AD1748</f>
        <v/>
      </c>
      <c r="AG1748" s="18">
        <f>AE1748+AF1748</f>
        <v/>
      </c>
      <c r="AH1748" s="20">
        <f>IF(W1748&lt;=0,0,LOOKUP(W1748,{0,1950001,3300001,6950001,9000001,18000001,40000001},{0.05,0.1,0.2,0.23,0.33,0.4,0.45}))</f>
        <v/>
      </c>
    </row>
    <row r="1749">
      <c r="A1749" t="inlineStr">
        <is>
          <t>1万円刻み 3区分8万円ずつ</t>
        </is>
      </c>
      <c r="B1749" s="18">
        <f>'4_1万円刻み'!$A$557</f>
        <v/>
      </c>
      <c r="C1749" s="19" t="n">
        <v>2026</v>
      </c>
      <c r="D1749" t="inlineStr">
        <is>
          <t>いいえ</t>
        </is>
      </c>
      <c r="E1749" s="18" t="n">
        <v>80000</v>
      </c>
      <c r="F1749" s="18" t="n">
        <v>0</v>
      </c>
      <c r="G1749" s="18" t="n">
        <v>80000</v>
      </c>
      <c r="H1749" s="18" t="n">
        <v>80000</v>
      </c>
      <c r="I1749" s="18" t="n">
        <v>0</v>
      </c>
      <c r="J1749" s="18">
        <f>ROUND(MIN(B1749/12,650000)*12*0.0915+MIN(B1749/12,1390000)*12*(0.0504+0)+B1749*0.005,0)</f>
        <v/>
      </c>
      <c r="K1749" s="18" t="n">
        <v>0</v>
      </c>
      <c r="L1749" s="18" t="n">
        <v>0</v>
      </c>
      <c r="M1749" s="18">
        <f>ROUND(IF(C1749&gt;=2026,IF(B1749&lt;741000,0,IF(B1749&lt;2191000,B1749-740000,IF(B1749&lt;2193000,1451000,IF(B1749&lt;2196000,1453000,IF(B1749&lt;2200000,1456000,IF(B1749&lt;3600000,ROUNDDOWN(B1749/4,-3)*2.8-80000,IF(B1749&lt;6600000,ROUNDDOWN(B1749/4,-3)*3.2-440000,IF(B1749&lt;8500000,ROUNDDOWN(B1749*0.9,0)-1100000,B1749-1950000)))))))),IF(B1749&lt;651000,0,IF(B1749&lt;1900000,B1749-650000,IF(B1749&lt;3600000,ROUNDDOWN(B1749/4,-3)*2.8-80000,IF(B1749&lt;6600000,ROUNDDOWN(B1749/4,-3)*3.2-440000,IF(B1749&lt;8500000,ROUNDDOWN(B1749*0.9,0)-1100000,B1749-1950000)))))),0)</f>
        <v/>
      </c>
      <c r="N1749" s="18">
        <f>IF(M1749&gt;23500000,NA(),IF(C1749&gt;=2026,IF(M1749&lt;=4890000,1040000,IF(M1749&lt;=6550000,670000,620000)),IF(M1749&lt;=1320000,950000,IF(M1749&lt;=3360000,880000,IF(M1749&lt;=4890000,680000,IF(M1749&lt;=6550000,630000,580000))))))</f>
        <v/>
      </c>
      <c r="O1749" s="18">
        <f>IF(F1749&lt;=0,IF(AND(D1749="はい",C1749&gt;=2026,C1749&lt;=2027),IF(E1749&lt;=0,0,IF(E1749&lt;=30000,E1749,IF(E1749&lt;=60000,ROUNDUP(E1749/2,0)+15000,IF(E1749&lt;=120000,ROUNDUP(E1749/4,0)+30000,60000)))),IF(E1749&lt;=0,0,IF(E1749&lt;=20000,E1749,IF(E1749&lt;=40000,ROUNDUP(E1749/2,0)+10000,IF(E1749&lt;=80000,ROUNDUP(E1749/4,0)+20000,40000))))),IF(E1749&lt;=0,IF(F1749&lt;=0,0,IF(F1749&lt;=25000,F1749,IF(F1749&lt;=50000,ROUNDUP(F1749/2,0)+12500,IF(F1749&lt;=100000,ROUNDUP(F1749/4,0)+25000,50000)))),MAX(IF(F1749&lt;=0,0,IF(F1749&lt;=25000,F1749,IF(F1749&lt;=50000,ROUNDUP(F1749/2,0)+12500,IF(F1749&lt;=100000,ROUNDUP(F1749/4,0)+25000,50000)))),MIN(IF(AND(D1749="はい",C1749&gt;=2026,C1749&lt;=2027),IF(E1749&lt;=0,0,IF(E1749&lt;=30000,E1749,IF(E1749&lt;=60000,ROUNDUP(E1749/2,0)+15000,IF(E1749&lt;=120000,ROUNDUP(E1749/4,0)+30000,60000)))),IF(E1749&lt;=0,0,IF(E1749&lt;=20000,E1749,IF(E1749&lt;=40000,ROUNDUP(E1749/2,0)+10000,IF(E1749&lt;=80000,ROUNDUP(E1749/4,0)+20000,40000)))))+IF(F1749&lt;=0,0,IF(F1749&lt;=25000,F1749,IF(F1749&lt;=50000,ROUNDUP(F1749/2,0)+12500,IF(F1749&lt;=100000,ROUNDUP(F1749/4,0)+25000,50000)))),IF(AND(D1749="はい",C1749&gt;=2026,C1749&lt;=2027),60000,40000)))))</f>
        <v/>
      </c>
      <c r="P1749" s="18">
        <f>IF(G1749&lt;=0,0,IF(G1749&lt;=20000,G1749,IF(G1749&lt;=40000,ROUNDUP(G1749/2,0)+10000,IF(G1749&lt;=80000,ROUNDUP(G1749/4,0)+20000,40000))))</f>
        <v/>
      </c>
      <c r="Q1749" s="18">
        <f>IF(I1749&lt;=0,IF(H1749&lt;=0,0,IF(H1749&lt;=20000,H1749,IF(H1749&lt;=40000,ROUNDUP(H1749/2,0)+10000,IF(H1749&lt;=80000,ROUNDUP(H1749/4,0)+20000,40000)))),IF(H1749&lt;=0,IF(I1749&lt;=0,0,IF(I1749&lt;=25000,I1749,IF(I1749&lt;=50000,ROUNDUP(I1749/2,0)+12500,IF(I1749&lt;=100000,ROUNDUP(I1749/4,0)+25000,50000)))),MAX(IF(I1749&lt;=0,0,IF(I1749&lt;=25000,I1749,IF(I1749&lt;=50000,ROUNDUP(I1749/2,0)+12500,IF(I1749&lt;=100000,ROUNDUP(I1749/4,0)+25000,50000)))),MIN(IF(H1749&lt;=0,0,IF(H1749&lt;=20000,H1749,IF(H1749&lt;=40000,ROUNDUP(H1749/2,0)+10000,IF(H1749&lt;=80000,ROUNDUP(H1749/4,0)+20000,40000))))+IF(I1749&lt;=0,0,IF(I1749&lt;=25000,I1749,IF(I1749&lt;=50000,ROUNDUP(I1749/2,0)+12500,IF(I1749&lt;=100000,ROUNDUP(I1749/4,0)+25000,50000)))),40000))))</f>
        <v/>
      </c>
      <c r="R1749" s="18">
        <f>MIN(120000,O1749+P1749+Q1749)</f>
        <v/>
      </c>
      <c r="S1749" s="18">
        <f>IF(F1749&lt;=0,IF(E1749&lt;=0,0,IF(E1749&lt;=12000,E1749,IF(E1749&lt;=32000,ROUNDUP(E1749/2,0)+6000,IF(E1749&lt;=56000,ROUNDUP(E1749/4,0)+14000,28000)))),IF(E1749&lt;=0,IF(F1749&lt;=0,0,IF(F1749&lt;=15000,F1749,IF(F1749&lt;=40000,ROUNDUP(F1749/2,0)+7500,IF(F1749&lt;=70000,ROUNDUP(F1749/4,0)+17500,35000)))),MAX(IF(F1749&lt;=0,0,IF(F1749&lt;=15000,F1749,IF(F1749&lt;=40000,ROUNDUP(F1749/2,0)+7500,IF(F1749&lt;=70000,ROUNDUP(F1749/4,0)+17500,35000)))),MIN(IF(E1749&lt;=0,0,IF(E1749&lt;=12000,E1749,IF(E1749&lt;=32000,ROUNDUP(E1749/2,0)+6000,IF(E1749&lt;=56000,ROUNDUP(E1749/4,0)+14000,28000))))+IF(F1749&lt;=0,0,IF(F1749&lt;=15000,F1749,IF(F1749&lt;=40000,ROUNDUP(F1749/2,0)+7500,IF(F1749&lt;=70000,ROUNDUP(F1749/4,0)+17500,35000)))),28000))))</f>
        <v/>
      </c>
      <c r="T1749" s="18">
        <f>IF(G1749&lt;=0,0,IF(G1749&lt;=12000,G1749,IF(G1749&lt;=32000,ROUNDUP(G1749/2,0)+6000,IF(G1749&lt;=56000,ROUNDUP(G1749/4,0)+14000,28000))))</f>
        <v/>
      </c>
      <c r="U1749" s="18">
        <f>IF(I1749&lt;=0,IF(H1749&lt;=0,0,IF(H1749&lt;=12000,H1749,IF(H1749&lt;=32000,ROUNDUP(H1749/2,0)+6000,IF(H1749&lt;=56000,ROUNDUP(H1749/4,0)+14000,28000)))),IF(H1749&lt;=0,IF(I1749&lt;=0,0,IF(I1749&lt;=15000,I1749,IF(I1749&lt;=40000,ROUNDUP(I1749/2,0)+7500,IF(I1749&lt;=70000,ROUNDUP(I1749/4,0)+17500,35000)))),MAX(IF(I1749&lt;=0,0,IF(I1749&lt;=15000,I1749,IF(I1749&lt;=40000,ROUNDUP(I1749/2,0)+7500,IF(I1749&lt;=70000,ROUNDUP(I1749/4,0)+17500,35000)))),MIN(IF(H1749&lt;=0,0,IF(H1749&lt;=12000,H1749,IF(H1749&lt;=32000,ROUNDUP(H1749/2,0)+6000,IF(H1749&lt;=56000,ROUNDUP(H1749/4,0)+14000,28000))))+IF(I1749&lt;=0,0,IF(I1749&lt;=15000,I1749,IF(I1749&lt;=40000,ROUNDUP(I1749/2,0)+7500,IF(I1749&lt;=70000,ROUNDUP(I1749/4,0)+17500,35000)))),28000))))</f>
        <v/>
      </c>
      <c r="V1749" s="18">
        <f>MIN(70000,S1749+T1749+U1749)</f>
        <v/>
      </c>
      <c r="W1749" s="18">
        <f>MAX(0,ROUNDDOWN(M1749-J1749-N1749-K1749-0,-3))</f>
        <v/>
      </c>
      <c r="X1749" s="18">
        <f>MAX(0,ROUNDDOWN(M1749-J1749-N1749-K1749-R1749,-3))</f>
        <v/>
      </c>
      <c r="Y1749" s="18">
        <f>IF(W1749&lt;=0,0,ROUNDDOWN((W1749*LOOKUP(W1749,{0,1950001,3300001,6950001,9000001,18000001,40000001},{0.05,0.1,0.2,0.23,0.33,0.4,0.45})-LOOKUP(W1749,{0,1950001,3300001,6950001,9000001,18000001,40000001},{0,97500,427500,636000,1536000,2796000,4796000}))*1.021,-2))</f>
        <v/>
      </c>
      <c r="Z1749" s="18">
        <f>IF(X1749&lt;=0,0,ROUNDDOWN((X1749*LOOKUP(X1749,{0,1950001,3300001,6950001,9000001,18000001,40000001},{0.05,0.1,0.2,0.23,0.33,0.4,0.45})-LOOKUP(X1749,{0,1950001,3300001,6950001,9000001,18000001,40000001},{0,97500,427500,636000,1536000,2796000,4796000}))*1.021,-2))</f>
        <v/>
      </c>
      <c r="AA1749" s="18">
        <f>MAX(0,ROUNDDOWN(M1749-J1749-430000-L1749-0,-3))</f>
        <v/>
      </c>
      <c r="AB1749" s="18">
        <f>MAX(0,ROUNDDOWN(M1749-J1749-430000-L1749-V1749,-3))</f>
        <v/>
      </c>
      <c r="AC1749" s="18">
        <f>IF(M1749&lt;=450000,0,MAX(0,ROUNDDOWN(AA1749*0.06-MIN(50000,AA1749)*0.03,-2))+MAX(0,ROUNDDOWN(AA1749*0.04-MIN(50000,AA1749)*0.02,-2)))</f>
        <v/>
      </c>
      <c r="AD1749" s="18">
        <f>IF(M1749&lt;=450000,0,MAX(0,ROUNDDOWN(AB1749*0.06-MIN(50000,AB1749)*0.03,-2))+MAX(0,ROUNDDOWN(AB1749*0.04-MIN(50000,AB1749)*0.02,-2)))</f>
        <v/>
      </c>
      <c r="AE1749" s="18">
        <f>Y1749-Z1749</f>
        <v/>
      </c>
      <c r="AF1749" s="18">
        <f>AC1749-AD1749</f>
        <v/>
      </c>
      <c r="AG1749" s="18">
        <f>AE1749+AF1749</f>
        <v/>
      </c>
      <c r="AH1749" s="20">
        <f>IF(W1749&lt;=0,0,LOOKUP(W1749,{0,1950001,3300001,6950001,9000001,18000001,40000001},{0.05,0.1,0.2,0.23,0.33,0.4,0.45}))</f>
        <v/>
      </c>
    </row>
    <row r="1750">
      <c r="A1750" t="inlineStr">
        <is>
          <t>1万円刻み 一般8万円</t>
        </is>
      </c>
      <c r="B1750" s="18">
        <f>'4_1万円刻み'!$A$557</f>
        <v/>
      </c>
      <c r="C1750" s="19" t="n">
        <v>2026</v>
      </c>
      <c r="D1750" t="inlineStr">
        <is>
          <t>いいえ</t>
        </is>
      </c>
      <c r="E1750" s="18" t="n">
        <v>80000</v>
      </c>
      <c r="F1750" s="18" t="n">
        <v>0</v>
      </c>
      <c r="G1750" s="18" t="n">
        <v>0</v>
      </c>
      <c r="H1750" s="18" t="n">
        <v>0</v>
      </c>
      <c r="I1750" s="18" t="n">
        <v>0</v>
      </c>
      <c r="J1750" s="18">
        <f>ROUND(MIN(B1750/12,650000)*12*0.0915+MIN(B1750/12,1390000)*12*(0.0504+0)+B1750*0.005,0)</f>
        <v/>
      </c>
      <c r="K1750" s="18" t="n">
        <v>0</v>
      </c>
      <c r="L1750" s="18" t="n">
        <v>0</v>
      </c>
      <c r="M1750" s="18">
        <f>ROUND(IF(C1750&gt;=2026,IF(B1750&lt;741000,0,IF(B1750&lt;2191000,B1750-740000,IF(B1750&lt;2193000,1451000,IF(B1750&lt;2196000,1453000,IF(B1750&lt;2200000,1456000,IF(B1750&lt;3600000,ROUNDDOWN(B1750/4,-3)*2.8-80000,IF(B1750&lt;6600000,ROUNDDOWN(B1750/4,-3)*3.2-440000,IF(B1750&lt;8500000,ROUNDDOWN(B1750*0.9,0)-1100000,B1750-1950000)))))))),IF(B1750&lt;651000,0,IF(B1750&lt;1900000,B1750-650000,IF(B1750&lt;3600000,ROUNDDOWN(B1750/4,-3)*2.8-80000,IF(B1750&lt;6600000,ROUNDDOWN(B1750/4,-3)*3.2-440000,IF(B1750&lt;8500000,ROUNDDOWN(B1750*0.9,0)-1100000,B1750-1950000)))))),0)</f>
        <v/>
      </c>
      <c r="N1750" s="18">
        <f>IF(M1750&gt;23500000,NA(),IF(C1750&gt;=2026,IF(M1750&lt;=4890000,1040000,IF(M1750&lt;=6550000,670000,620000)),IF(M1750&lt;=1320000,950000,IF(M1750&lt;=3360000,880000,IF(M1750&lt;=4890000,680000,IF(M1750&lt;=6550000,630000,580000))))))</f>
        <v/>
      </c>
      <c r="O1750" s="18">
        <f>IF(F1750&lt;=0,IF(AND(D1750="はい",C1750&gt;=2026,C1750&lt;=2027),IF(E1750&lt;=0,0,IF(E1750&lt;=30000,E1750,IF(E1750&lt;=60000,ROUNDUP(E1750/2,0)+15000,IF(E1750&lt;=120000,ROUNDUP(E1750/4,0)+30000,60000)))),IF(E1750&lt;=0,0,IF(E1750&lt;=20000,E1750,IF(E1750&lt;=40000,ROUNDUP(E1750/2,0)+10000,IF(E1750&lt;=80000,ROUNDUP(E1750/4,0)+20000,40000))))),IF(E1750&lt;=0,IF(F1750&lt;=0,0,IF(F1750&lt;=25000,F1750,IF(F1750&lt;=50000,ROUNDUP(F1750/2,0)+12500,IF(F1750&lt;=100000,ROUNDUP(F1750/4,0)+25000,50000)))),MAX(IF(F1750&lt;=0,0,IF(F1750&lt;=25000,F1750,IF(F1750&lt;=50000,ROUNDUP(F1750/2,0)+12500,IF(F1750&lt;=100000,ROUNDUP(F1750/4,0)+25000,50000)))),MIN(IF(AND(D1750="はい",C1750&gt;=2026,C1750&lt;=2027),IF(E1750&lt;=0,0,IF(E1750&lt;=30000,E1750,IF(E1750&lt;=60000,ROUNDUP(E1750/2,0)+15000,IF(E1750&lt;=120000,ROUNDUP(E1750/4,0)+30000,60000)))),IF(E1750&lt;=0,0,IF(E1750&lt;=20000,E1750,IF(E1750&lt;=40000,ROUNDUP(E1750/2,0)+10000,IF(E1750&lt;=80000,ROUNDUP(E1750/4,0)+20000,40000)))))+IF(F1750&lt;=0,0,IF(F1750&lt;=25000,F1750,IF(F1750&lt;=50000,ROUNDUP(F1750/2,0)+12500,IF(F1750&lt;=100000,ROUNDUP(F1750/4,0)+25000,50000)))),IF(AND(D1750="はい",C1750&gt;=2026,C1750&lt;=2027),60000,40000)))))</f>
        <v/>
      </c>
      <c r="P1750" s="18">
        <f>IF(G1750&lt;=0,0,IF(G1750&lt;=20000,G1750,IF(G1750&lt;=40000,ROUNDUP(G1750/2,0)+10000,IF(G1750&lt;=80000,ROUNDUP(G1750/4,0)+20000,40000))))</f>
        <v/>
      </c>
      <c r="Q1750" s="18">
        <f>IF(I1750&lt;=0,IF(H1750&lt;=0,0,IF(H1750&lt;=20000,H1750,IF(H1750&lt;=40000,ROUNDUP(H1750/2,0)+10000,IF(H1750&lt;=80000,ROUNDUP(H1750/4,0)+20000,40000)))),IF(H1750&lt;=0,IF(I1750&lt;=0,0,IF(I1750&lt;=25000,I1750,IF(I1750&lt;=50000,ROUNDUP(I1750/2,0)+12500,IF(I1750&lt;=100000,ROUNDUP(I1750/4,0)+25000,50000)))),MAX(IF(I1750&lt;=0,0,IF(I1750&lt;=25000,I1750,IF(I1750&lt;=50000,ROUNDUP(I1750/2,0)+12500,IF(I1750&lt;=100000,ROUNDUP(I1750/4,0)+25000,50000)))),MIN(IF(H1750&lt;=0,0,IF(H1750&lt;=20000,H1750,IF(H1750&lt;=40000,ROUNDUP(H1750/2,0)+10000,IF(H1750&lt;=80000,ROUNDUP(H1750/4,0)+20000,40000))))+IF(I1750&lt;=0,0,IF(I1750&lt;=25000,I1750,IF(I1750&lt;=50000,ROUNDUP(I1750/2,0)+12500,IF(I1750&lt;=100000,ROUNDUP(I1750/4,0)+25000,50000)))),40000))))</f>
        <v/>
      </c>
      <c r="R1750" s="18">
        <f>MIN(120000,O1750+P1750+Q1750)</f>
        <v/>
      </c>
      <c r="S1750" s="18">
        <f>IF(F1750&lt;=0,IF(E1750&lt;=0,0,IF(E1750&lt;=12000,E1750,IF(E1750&lt;=32000,ROUNDUP(E1750/2,0)+6000,IF(E1750&lt;=56000,ROUNDUP(E1750/4,0)+14000,28000)))),IF(E1750&lt;=0,IF(F1750&lt;=0,0,IF(F1750&lt;=15000,F1750,IF(F1750&lt;=40000,ROUNDUP(F1750/2,0)+7500,IF(F1750&lt;=70000,ROUNDUP(F1750/4,0)+17500,35000)))),MAX(IF(F1750&lt;=0,0,IF(F1750&lt;=15000,F1750,IF(F1750&lt;=40000,ROUNDUP(F1750/2,0)+7500,IF(F1750&lt;=70000,ROUNDUP(F1750/4,0)+17500,35000)))),MIN(IF(E1750&lt;=0,0,IF(E1750&lt;=12000,E1750,IF(E1750&lt;=32000,ROUNDUP(E1750/2,0)+6000,IF(E1750&lt;=56000,ROUNDUP(E1750/4,0)+14000,28000))))+IF(F1750&lt;=0,0,IF(F1750&lt;=15000,F1750,IF(F1750&lt;=40000,ROUNDUP(F1750/2,0)+7500,IF(F1750&lt;=70000,ROUNDUP(F1750/4,0)+17500,35000)))),28000))))</f>
        <v/>
      </c>
      <c r="T1750" s="18">
        <f>IF(G1750&lt;=0,0,IF(G1750&lt;=12000,G1750,IF(G1750&lt;=32000,ROUNDUP(G1750/2,0)+6000,IF(G1750&lt;=56000,ROUNDUP(G1750/4,0)+14000,28000))))</f>
        <v/>
      </c>
      <c r="U1750" s="18">
        <f>IF(I1750&lt;=0,IF(H1750&lt;=0,0,IF(H1750&lt;=12000,H1750,IF(H1750&lt;=32000,ROUNDUP(H1750/2,0)+6000,IF(H1750&lt;=56000,ROUNDUP(H1750/4,0)+14000,28000)))),IF(H1750&lt;=0,IF(I1750&lt;=0,0,IF(I1750&lt;=15000,I1750,IF(I1750&lt;=40000,ROUNDUP(I1750/2,0)+7500,IF(I1750&lt;=70000,ROUNDUP(I1750/4,0)+17500,35000)))),MAX(IF(I1750&lt;=0,0,IF(I1750&lt;=15000,I1750,IF(I1750&lt;=40000,ROUNDUP(I1750/2,0)+7500,IF(I1750&lt;=70000,ROUNDUP(I1750/4,0)+17500,35000)))),MIN(IF(H1750&lt;=0,0,IF(H1750&lt;=12000,H1750,IF(H1750&lt;=32000,ROUNDUP(H1750/2,0)+6000,IF(H1750&lt;=56000,ROUNDUP(H1750/4,0)+14000,28000))))+IF(I1750&lt;=0,0,IF(I1750&lt;=15000,I1750,IF(I1750&lt;=40000,ROUNDUP(I1750/2,0)+7500,IF(I1750&lt;=70000,ROUNDUP(I1750/4,0)+17500,35000)))),28000))))</f>
        <v/>
      </c>
      <c r="V1750" s="18">
        <f>MIN(70000,S1750+T1750+U1750)</f>
        <v/>
      </c>
      <c r="W1750" s="18">
        <f>MAX(0,ROUNDDOWN(M1750-J1750-N1750-K1750-0,-3))</f>
        <v/>
      </c>
      <c r="X1750" s="18">
        <f>MAX(0,ROUNDDOWN(M1750-J1750-N1750-K1750-R1750,-3))</f>
        <v/>
      </c>
      <c r="Y1750" s="18">
        <f>IF(W1750&lt;=0,0,ROUNDDOWN((W1750*LOOKUP(W1750,{0,1950001,3300001,6950001,9000001,18000001,40000001},{0.05,0.1,0.2,0.23,0.33,0.4,0.45})-LOOKUP(W1750,{0,1950001,3300001,6950001,9000001,18000001,40000001},{0,97500,427500,636000,1536000,2796000,4796000}))*1.021,-2))</f>
        <v/>
      </c>
      <c r="Z1750" s="18">
        <f>IF(X1750&lt;=0,0,ROUNDDOWN((X1750*LOOKUP(X1750,{0,1950001,3300001,6950001,9000001,18000001,40000001},{0.05,0.1,0.2,0.23,0.33,0.4,0.45})-LOOKUP(X1750,{0,1950001,3300001,6950001,9000001,18000001,40000001},{0,97500,427500,636000,1536000,2796000,4796000}))*1.021,-2))</f>
        <v/>
      </c>
      <c r="AA1750" s="18">
        <f>MAX(0,ROUNDDOWN(M1750-J1750-430000-L1750-0,-3))</f>
        <v/>
      </c>
      <c r="AB1750" s="18">
        <f>MAX(0,ROUNDDOWN(M1750-J1750-430000-L1750-V1750,-3))</f>
        <v/>
      </c>
      <c r="AC1750" s="18">
        <f>IF(M1750&lt;=450000,0,MAX(0,ROUNDDOWN(AA1750*0.06-MIN(50000,AA1750)*0.03,-2))+MAX(0,ROUNDDOWN(AA1750*0.04-MIN(50000,AA1750)*0.02,-2)))</f>
        <v/>
      </c>
      <c r="AD1750" s="18">
        <f>IF(M1750&lt;=450000,0,MAX(0,ROUNDDOWN(AB1750*0.06-MIN(50000,AB1750)*0.03,-2))+MAX(0,ROUNDDOWN(AB1750*0.04-MIN(50000,AB1750)*0.02,-2)))</f>
        <v/>
      </c>
      <c r="AE1750" s="18">
        <f>Y1750-Z1750</f>
        <v/>
      </c>
      <c r="AF1750" s="18">
        <f>AC1750-AD1750</f>
        <v/>
      </c>
      <c r="AG1750" s="18">
        <f>AE1750+AF1750</f>
        <v/>
      </c>
      <c r="AH1750" s="20">
        <f>IF(W1750&lt;=0,0,LOOKUP(W1750,{0,1950001,3300001,6950001,9000001,18000001,40000001},{0.05,0.1,0.2,0.23,0.33,0.4,0.45}))</f>
        <v/>
      </c>
    </row>
    <row r="1751">
      <c r="A1751" t="inlineStr">
        <is>
          <t>1万円刻み 特例あり一般12万円</t>
        </is>
      </c>
      <c r="B1751" s="18">
        <f>'4_1万円刻み'!$A$557</f>
        <v/>
      </c>
      <c r="C1751" s="19" t="n">
        <v>2026</v>
      </c>
      <c r="D1751" t="inlineStr">
        <is>
          <t>はい</t>
        </is>
      </c>
      <c r="E1751" s="18" t="n">
        <v>120000</v>
      </c>
      <c r="F1751" s="18" t="n">
        <v>0</v>
      </c>
      <c r="G1751" s="18" t="n">
        <v>0</v>
      </c>
      <c r="H1751" s="18" t="n">
        <v>0</v>
      </c>
      <c r="I1751" s="18" t="n">
        <v>0</v>
      </c>
      <c r="J1751" s="18">
        <f>ROUND(MIN(B1751/12,650000)*12*0.0915+MIN(B1751/12,1390000)*12*(0.0504+0)+B1751*0.005,0)</f>
        <v/>
      </c>
      <c r="K1751" s="18" t="n">
        <v>0</v>
      </c>
      <c r="L1751" s="18" t="n">
        <v>0</v>
      </c>
      <c r="M1751" s="18">
        <f>ROUND(IF(C1751&gt;=2026,IF(B1751&lt;741000,0,IF(B1751&lt;2191000,B1751-740000,IF(B1751&lt;2193000,1451000,IF(B1751&lt;2196000,1453000,IF(B1751&lt;2200000,1456000,IF(B1751&lt;3600000,ROUNDDOWN(B1751/4,-3)*2.8-80000,IF(B1751&lt;6600000,ROUNDDOWN(B1751/4,-3)*3.2-440000,IF(B1751&lt;8500000,ROUNDDOWN(B1751*0.9,0)-1100000,B1751-1950000)))))))),IF(B1751&lt;651000,0,IF(B1751&lt;1900000,B1751-650000,IF(B1751&lt;3600000,ROUNDDOWN(B1751/4,-3)*2.8-80000,IF(B1751&lt;6600000,ROUNDDOWN(B1751/4,-3)*3.2-440000,IF(B1751&lt;8500000,ROUNDDOWN(B1751*0.9,0)-1100000,B1751-1950000)))))),0)</f>
        <v/>
      </c>
      <c r="N1751" s="18">
        <f>IF(M1751&gt;23500000,NA(),IF(C1751&gt;=2026,IF(M1751&lt;=4890000,1040000,IF(M1751&lt;=6550000,670000,620000)),IF(M1751&lt;=1320000,950000,IF(M1751&lt;=3360000,880000,IF(M1751&lt;=4890000,680000,IF(M1751&lt;=6550000,630000,580000))))))</f>
        <v/>
      </c>
      <c r="O1751" s="18">
        <f>IF(F1751&lt;=0,IF(AND(D1751="はい",C1751&gt;=2026,C1751&lt;=2027),IF(E1751&lt;=0,0,IF(E1751&lt;=30000,E1751,IF(E1751&lt;=60000,ROUNDUP(E1751/2,0)+15000,IF(E1751&lt;=120000,ROUNDUP(E1751/4,0)+30000,60000)))),IF(E1751&lt;=0,0,IF(E1751&lt;=20000,E1751,IF(E1751&lt;=40000,ROUNDUP(E1751/2,0)+10000,IF(E1751&lt;=80000,ROUNDUP(E1751/4,0)+20000,40000))))),IF(E1751&lt;=0,IF(F1751&lt;=0,0,IF(F1751&lt;=25000,F1751,IF(F1751&lt;=50000,ROUNDUP(F1751/2,0)+12500,IF(F1751&lt;=100000,ROUNDUP(F1751/4,0)+25000,50000)))),MAX(IF(F1751&lt;=0,0,IF(F1751&lt;=25000,F1751,IF(F1751&lt;=50000,ROUNDUP(F1751/2,0)+12500,IF(F1751&lt;=100000,ROUNDUP(F1751/4,0)+25000,50000)))),MIN(IF(AND(D1751="はい",C1751&gt;=2026,C1751&lt;=2027),IF(E1751&lt;=0,0,IF(E1751&lt;=30000,E1751,IF(E1751&lt;=60000,ROUNDUP(E1751/2,0)+15000,IF(E1751&lt;=120000,ROUNDUP(E1751/4,0)+30000,60000)))),IF(E1751&lt;=0,0,IF(E1751&lt;=20000,E1751,IF(E1751&lt;=40000,ROUNDUP(E1751/2,0)+10000,IF(E1751&lt;=80000,ROUNDUP(E1751/4,0)+20000,40000)))))+IF(F1751&lt;=0,0,IF(F1751&lt;=25000,F1751,IF(F1751&lt;=50000,ROUNDUP(F1751/2,0)+12500,IF(F1751&lt;=100000,ROUNDUP(F1751/4,0)+25000,50000)))),IF(AND(D1751="はい",C1751&gt;=2026,C1751&lt;=2027),60000,40000)))))</f>
        <v/>
      </c>
      <c r="P1751" s="18">
        <f>IF(G1751&lt;=0,0,IF(G1751&lt;=20000,G1751,IF(G1751&lt;=40000,ROUNDUP(G1751/2,0)+10000,IF(G1751&lt;=80000,ROUNDUP(G1751/4,0)+20000,40000))))</f>
        <v/>
      </c>
      <c r="Q1751" s="18">
        <f>IF(I1751&lt;=0,IF(H1751&lt;=0,0,IF(H1751&lt;=20000,H1751,IF(H1751&lt;=40000,ROUNDUP(H1751/2,0)+10000,IF(H1751&lt;=80000,ROUNDUP(H1751/4,0)+20000,40000)))),IF(H1751&lt;=0,IF(I1751&lt;=0,0,IF(I1751&lt;=25000,I1751,IF(I1751&lt;=50000,ROUNDUP(I1751/2,0)+12500,IF(I1751&lt;=100000,ROUNDUP(I1751/4,0)+25000,50000)))),MAX(IF(I1751&lt;=0,0,IF(I1751&lt;=25000,I1751,IF(I1751&lt;=50000,ROUNDUP(I1751/2,0)+12500,IF(I1751&lt;=100000,ROUNDUP(I1751/4,0)+25000,50000)))),MIN(IF(H1751&lt;=0,0,IF(H1751&lt;=20000,H1751,IF(H1751&lt;=40000,ROUNDUP(H1751/2,0)+10000,IF(H1751&lt;=80000,ROUNDUP(H1751/4,0)+20000,40000))))+IF(I1751&lt;=0,0,IF(I1751&lt;=25000,I1751,IF(I1751&lt;=50000,ROUNDUP(I1751/2,0)+12500,IF(I1751&lt;=100000,ROUNDUP(I1751/4,0)+25000,50000)))),40000))))</f>
        <v/>
      </c>
      <c r="R1751" s="18">
        <f>MIN(120000,O1751+P1751+Q1751)</f>
        <v/>
      </c>
      <c r="S1751" s="18">
        <f>IF(F1751&lt;=0,IF(E1751&lt;=0,0,IF(E1751&lt;=12000,E1751,IF(E1751&lt;=32000,ROUNDUP(E1751/2,0)+6000,IF(E1751&lt;=56000,ROUNDUP(E1751/4,0)+14000,28000)))),IF(E1751&lt;=0,IF(F1751&lt;=0,0,IF(F1751&lt;=15000,F1751,IF(F1751&lt;=40000,ROUNDUP(F1751/2,0)+7500,IF(F1751&lt;=70000,ROUNDUP(F1751/4,0)+17500,35000)))),MAX(IF(F1751&lt;=0,0,IF(F1751&lt;=15000,F1751,IF(F1751&lt;=40000,ROUNDUP(F1751/2,0)+7500,IF(F1751&lt;=70000,ROUNDUP(F1751/4,0)+17500,35000)))),MIN(IF(E1751&lt;=0,0,IF(E1751&lt;=12000,E1751,IF(E1751&lt;=32000,ROUNDUP(E1751/2,0)+6000,IF(E1751&lt;=56000,ROUNDUP(E1751/4,0)+14000,28000))))+IF(F1751&lt;=0,0,IF(F1751&lt;=15000,F1751,IF(F1751&lt;=40000,ROUNDUP(F1751/2,0)+7500,IF(F1751&lt;=70000,ROUNDUP(F1751/4,0)+17500,35000)))),28000))))</f>
        <v/>
      </c>
      <c r="T1751" s="18">
        <f>IF(G1751&lt;=0,0,IF(G1751&lt;=12000,G1751,IF(G1751&lt;=32000,ROUNDUP(G1751/2,0)+6000,IF(G1751&lt;=56000,ROUNDUP(G1751/4,0)+14000,28000))))</f>
        <v/>
      </c>
      <c r="U1751" s="18">
        <f>IF(I1751&lt;=0,IF(H1751&lt;=0,0,IF(H1751&lt;=12000,H1751,IF(H1751&lt;=32000,ROUNDUP(H1751/2,0)+6000,IF(H1751&lt;=56000,ROUNDUP(H1751/4,0)+14000,28000)))),IF(H1751&lt;=0,IF(I1751&lt;=0,0,IF(I1751&lt;=15000,I1751,IF(I1751&lt;=40000,ROUNDUP(I1751/2,0)+7500,IF(I1751&lt;=70000,ROUNDUP(I1751/4,0)+17500,35000)))),MAX(IF(I1751&lt;=0,0,IF(I1751&lt;=15000,I1751,IF(I1751&lt;=40000,ROUNDUP(I1751/2,0)+7500,IF(I1751&lt;=70000,ROUNDUP(I1751/4,0)+17500,35000)))),MIN(IF(H1751&lt;=0,0,IF(H1751&lt;=12000,H1751,IF(H1751&lt;=32000,ROUNDUP(H1751/2,0)+6000,IF(H1751&lt;=56000,ROUNDUP(H1751/4,0)+14000,28000))))+IF(I1751&lt;=0,0,IF(I1751&lt;=15000,I1751,IF(I1751&lt;=40000,ROUNDUP(I1751/2,0)+7500,IF(I1751&lt;=70000,ROUNDUP(I1751/4,0)+17500,35000)))),28000))))</f>
        <v/>
      </c>
      <c r="V1751" s="18">
        <f>MIN(70000,S1751+T1751+U1751)</f>
        <v/>
      </c>
      <c r="W1751" s="18">
        <f>MAX(0,ROUNDDOWN(M1751-J1751-N1751-K1751-0,-3))</f>
        <v/>
      </c>
      <c r="X1751" s="18">
        <f>MAX(0,ROUNDDOWN(M1751-J1751-N1751-K1751-R1751,-3))</f>
        <v/>
      </c>
      <c r="Y1751" s="18">
        <f>IF(W1751&lt;=0,0,ROUNDDOWN((W1751*LOOKUP(W1751,{0,1950001,3300001,6950001,9000001,18000001,40000001},{0.05,0.1,0.2,0.23,0.33,0.4,0.45})-LOOKUP(W1751,{0,1950001,3300001,6950001,9000001,18000001,40000001},{0,97500,427500,636000,1536000,2796000,4796000}))*1.021,-2))</f>
        <v/>
      </c>
      <c r="Z1751" s="18">
        <f>IF(X1751&lt;=0,0,ROUNDDOWN((X1751*LOOKUP(X1751,{0,1950001,3300001,6950001,9000001,18000001,40000001},{0.05,0.1,0.2,0.23,0.33,0.4,0.45})-LOOKUP(X1751,{0,1950001,3300001,6950001,9000001,18000001,40000001},{0,97500,427500,636000,1536000,2796000,4796000}))*1.021,-2))</f>
        <v/>
      </c>
      <c r="AA1751" s="18">
        <f>MAX(0,ROUNDDOWN(M1751-J1751-430000-L1751-0,-3))</f>
        <v/>
      </c>
      <c r="AB1751" s="18">
        <f>MAX(0,ROUNDDOWN(M1751-J1751-430000-L1751-V1751,-3))</f>
        <v/>
      </c>
      <c r="AC1751" s="18">
        <f>IF(M1751&lt;=450000,0,MAX(0,ROUNDDOWN(AA1751*0.06-MIN(50000,AA1751)*0.03,-2))+MAX(0,ROUNDDOWN(AA1751*0.04-MIN(50000,AA1751)*0.02,-2)))</f>
        <v/>
      </c>
      <c r="AD1751" s="18">
        <f>IF(M1751&lt;=450000,0,MAX(0,ROUNDDOWN(AB1751*0.06-MIN(50000,AB1751)*0.03,-2))+MAX(0,ROUNDDOWN(AB1751*0.04-MIN(50000,AB1751)*0.02,-2)))</f>
        <v/>
      </c>
      <c r="AE1751" s="18">
        <f>Y1751-Z1751</f>
        <v/>
      </c>
      <c r="AF1751" s="18">
        <f>AC1751-AD1751</f>
        <v/>
      </c>
      <c r="AG1751" s="18">
        <f>AE1751+AF1751</f>
        <v/>
      </c>
      <c r="AH1751" s="20">
        <f>IF(W1751&lt;=0,0,LOOKUP(W1751,{0,1950001,3300001,6950001,9000001,18000001,40000001},{0.05,0.1,0.2,0.23,0.33,0.4,0.45}))</f>
        <v/>
      </c>
    </row>
    <row r="1752">
      <c r="A1752" t="inlineStr">
        <is>
          <t>1万円刻み 3区分8万円ずつ</t>
        </is>
      </c>
      <c r="B1752" s="18">
        <f>'4_1万円刻み'!$A$558</f>
        <v/>
      </c>
      <c r="C1752" s="19" t="n">
        <v>2026</v>
      </c>
      <c r="D1752" t="inlineStr">
        <is>
          <t>いいえ</t>
        </is>
      </c>
      <c r="E1752" s="18" t="n">
        <v>80000</v>
      </c>
      <c r="F1752" s="18" t="n">
        <v>0</v>
      </c>
      <c r="G1752" s="18" t="n">
        <v>80000</v>
      </c>
      <c r="H1752" s="18" t="n">
        <v>80000</v>
      </c>
      <c r="I1752" s="18" t="n">
        <v>0</v>
      </c>
      <c r="J1752" s="18">
        <f>ROUND(MIN(B1752/12,650000)*12*0.0915+MIN(B1752/12,1390000)*12*(0.0504+0)+B1752*0.005,0)</f>
        <v/>
      </c>
      <c r="K1752" s="18" t="n">
        <v>0</v>
      </c>
      <c r="L1752" s="18" t="n">
        <v>0</v>
      </c>
      <c r="M1752" s="18">
        <f>ROUND(IF(C1752&gt;=2026,IF(B1752&lt;741000,0,IF(B1752&lt;2191000,B1752-740000,IF(B1752&lt;2193000,1451000,IF(B1752&lt;2196000,1453000,IF(B1752&lt;2200000,1456000,IF(B1752&lt;3600000,ROUNDDOWN(B1752/4,-3)*2.8-80000,IF(B1752&lt;6600000,ROUNDDOWN(B1752/4,-3)*3.2-440000,IF(B1752&lt;8500000,ROUNDDOWN(B1752*0.9,0)-1100000,B1752-1950000)))))))),IF(B1752&lt;651000,0,IF(B1752&lt;1900000,B1752-650000,IF(B1752&lt;3600000,ROUNDDOWN(B1752/4,-3)*2.8-80000,IF(B1752&lt;6600000,ROUNDDOWN(B1752/4,-3)*3.2-440000,IF(B1752&lt;8500000,ROUNDDOWN(B1752*0.9,0)-1100000,B1752-1950000)))))),0)</f>
        <v/>
      </c>
      <c r="N1752" s="18">
        <f>IF(M1752&gt;23500000,NA(),IF(C1752&gt;=2026,IF(M1752&lt;=4890000,1040000,IF(M1752&lt;=6550000,670000,620000)),IF(M1752&lt;=1320000,950000,IF(M1752&lt;=3360000,880000,IF(M1752&lt;=4890000,680000,IF(M1752&lt;=6550000,630000,580000))))))</f>
        <v/>
      </c>
      <c r="O1752" s="18">
        <f>IF(F1752&lt;=0,IF(AND(D1752="はい",C1752&gt;=2026,C1752&lt;=2027),IF(E1752&lt;=0,0,IF(E1752&lt;=30000,E1752,IF(E1752&lt;=60000,ROUNDUP(E1752/2,0)+15000,IF(E1752&lt;=120000,ROUNDUP(E1752/4,0)+30000,60000)))),IF(E1752&lt;=0,0,IF(E1752&lt;=20000,E1752,IF(E1752&lt;=40000,ROUNDUP(E1752/2,0)+10000,IF(E1752&lt;=80000,ROUNDUP(E1752/4,0)+20000,40000))))),IF(E1752&lt;=0,IF(F1752&lt;=0,0,IF(F1752&lt;=25000,F1752,IF(F1752&lt;=50000,ROUNDUP(F1752/2,0)+12500,IF(F1752&lt;=100000,ROUNDUP(F1752/4,0)+25000,50000)))),MAX(IF(F1752&lt;=0,0,IF(F1752&lt;=25000,F1752,IF(F1752&lt;=50000,ROUNDUP(F1752/2,0)+12500,IF(F1752&lt;=100000,ROUNDUP(F1752/4,0)+25000,50000)))),MIN(IF(AND(D1752="はい",C1752&gt;=2026,C1752&lt;=2027),IF(E1752&lt;=0,0,IF(E1752&lt;=30000,E1752,IF(E1752&lt;=60000,ROUNDUP(E1752/2,0)+15000,IF(E1752&lt;=120000,ROUNDUP(E1752/4,0)+30000,60000)))),IF(E1752&lt;=0,0,IF(E1752&lt;=20000,E1752,IF(E1752&lt;=40000,ROUNDUP(E1752/2,0)+10000,IF(E1752&lt;=80000,ROUNDUP(E1752/4,0)+20000,40000)))))+IF(F1752&lt;=0,0,IF(F1752&lt;=25000,F1752,IF(F1752&lt;=50000,ROUNDUP(F1752/2,0)+12500,IF(F1752&lt;=100000,ROUNDUP(F1752/4,0)+25000,50000)))),IF(AND(D1752="はい",C1752&gt;=2026,C1752&lt;=2027),60000,40000)))))</f>
        <v/>
      </c>
      <c r="P1752" s="18">
        <f>IF(G1752&lt;=0,0,IF(G1752&lt;=20000,G1752,IF(G1752&lt;=40000,ROUNDUP(G1752/2,0)+10000,IF(G1752&lt;=80000,ROUNDUP(G1752/4,0)+20000,40000))))</f>
        <v/>
      </c>
      <c r="Q1752" s="18">
        <f>IF(I1752&lt;=0,IF(H1752&lt;=0,0,IF(H1752&lt;=20000,H1752,IF(H1752&lt;=40000,ROUNDUP(H1752/2,0)+10000,IF(H1752&lt;=80000,ROUNDUP(H1752/4,0)+20000,40000)))),IF(H1752&lt;=0,IF(I1752&lt;=0,0,IF(I1752&lt;=25000,I1752,IF(I1752&lt;=50000,ROUNDUP(I1752/2,0)+12500,IF(I1752&lt;=100000,ROUNDUP(I1752/4,0)+25000,50000)))),MAX(IF(I1752&lt;=0,0,IF(I1752&lt;=25000,I1752,IF(I1752&lt;=50000,ROUNDUP(I1752/2,0)+12500,IF(I1752&lt;=100000,ROUNDUP(I1752/4,0)+25000,50000)))),MIN(IF(H1752&lt;=0,0,IF(H1752&lt;=20000,H1752,IF(H1752&lt;=40000,ROUNDUP(H1752/2,0)+10000,IF(H1752&lt;=80000,ROUNDUP(H1752/4,0)+20000,40000))))+IF(I1752&lt;=0,0,IF(I1752&lt;=25000,I1752,IF(I1752&lt;=50000,ROUNDUP(I1752/2,0)+12500,IF(I1752&lt;=100000,ROUNDUP(I1752/4,0)+25000,50000)))),40000))))</f>
        <v/>
      </c>
      <c r="R1752" s="18">
        <f>MIN(120000,O1752+P1752+Q1752)</f>
        <v/>
      </c>
      <c r="S1752" s="18">
        <f>IF(F1752&lt;=0,IF(E1752&lt;=0,0,IF(E1752&lt;=12000,E1752,IF(E1752&lt;=32000,ROUNDUP(E1752/2,0)+6000,IF(E1752&lt;=56000,ROUNDUP(E1752/4,0)+14000,28000)))),IF(E1752&lt;=0,IF(F1752&lt;=0,0,IF(F1752&lt;=15000,F1752,IF(F1752&lt;=40000,ROUNDUP(F1752/2,0)+7500,IF(F1752&lt;=70000,ROUNDUP(F1752/4,0)+17500,35000)))),MAX(IF(F1752&lt;=0,0,IF(F1752&lt;=15000,F1752,IF(F1752&lt;=40000,ROUNDUP(F1752/2,0)+7500,IF(F1752&lt;=70000,ROUNDUP(F1752/4,0)+17500,35000)))),MIN(IF(E1752&lt;=0,0,IF(E1752&lt;=12000,E1752,IF(E1752&lt;=32000,ROUNDUP(E1752/2,0)+6000,IF(E1752&lt;=56000,ROUNDUP(E1752/4,0)+14000,28000))))+IF(F1752&lt;=0,0,IF(F1752&lt;=15000,F1752,IF(F1752&lt;=40000,ROUNDUP(F1752/2,0)+7500,IF(F1752&lt;=70000,ROUNDUP(F1752/4,0)+17500,35000)))),28000))))</f>
        <v/>
      </c>
      <c r="T1752" s="18">
        <f>IF(G1752&lt;=0,0,IF(G1752&lt;=12000,G1752,IF(G1752&lt;=32000,ROUNDUP(G1752/2,0)+6000,IF(G1752&lt;=56000,ROUNDUP(G1752/4,0)+14000,28000))))</f>
        <v/>
      </c>
      <c r="U1752" s="18">
        <f>IF(I1752&lt;=0,IF(H1752&lt;=0,0,IF(H1752&lt;=12000,H1752,IF(H1752&lt;=32000,ROUNDUP(H1752/2,0)+6000,IF(H1752&lt;=56000,ROUNDUP(H1752/4,0)+14000,28000)))),IF(H1752&lt;=0,IF(I1752&lt;=0,0,IF(I1752&lt;=15000,I1752,IF(I1752&lt;=40000,ROUNDUP(I1752/2,0)+7500,IF(I1752&lt;=70000,ROUNDUP(I1752/4,0)+17500,35000)))),MAX(IF(I1752&lt;=0,0,IF(I1752&lt;=15000,I1752,IF(I1752&lt;=40000,ROUNDUP(I1752/2,0)+7500,IF(I1752&lt;=70000,ROUNDUP(I1752/4,0)+17500,35000)))),MIN(IF(H1752&lt;=0,0,IF(H1752&lt;=12000,H1752,IF(H1752&lt;=32000,ROUNDUP(H1752/2,0)+6000,IF(H1752&lt;=56000,ROUNDUP(H1752/4,0)+14000,28000))))+IF(I1752&lt;=0,0,IF(I1752&lt;=15000,I1752,IF(I1752&lt;=40000,ROUNDUP(I1752/2,0)+7500,IF(I1752&lt;=70000,ROUNDUP(I1752/4,0)+17500,35000)))),28000))))</f>
        <v/>
      </c>
      <c r="V1752" s="18">
        <f>MIN(70000,S1752+T1752+U1752)</f>
        <v/>
      </c>
      <c r="W1752" s="18">
        <f>MAX(0,ROUNDDOWN(M1752-J1752-N1752-K1752-0,-3))</f>
        <v/>
      </c>
      <c r="X1752" s="18">
        <f>MAX(0,ROUNDDOWN(M1752-J1752-N1752-K1752-R1752,-3))</f>
        <v/>
      </c>
      <c r="Y1752" s="18">
        <f>IF(W1752&lt;=0,0,ROUNDDOWN((W1752*LOOKUP(W1752,{0,1950001,3300001,6950001,9000001,18000001,40000001},{0.05,0.1,0.2,0.23,0.33,0.4,0.45})-LOOKUP(W1752,{0,1950001,3300001,6950001,9000001,18000001,40000001},{0,97500,427500,636000,1536000,2796000,4796000}))*1.021,-2))</f>
        <v/>
      </c>
      <c r="Z1752" s="18">
        <f>IF(X1752&lt;=0,0,ROUNDDOWN((X1752*LOOKUP(X1752,{0,1950001,3300001,6950001,9000001,18000001,40000001},{0.05,0.1,0.2,0.23,0.33,0.4,0.45})-LOOKUP(X1752,{0,1950001,3300001,6950001,9000001,18000001,40000001},{0,97500,427500,636000,1536000,2796000,4796000}))*1.021,-2))</f>
        <v/>
      </c>
      <c r="AA1752" s="18">
        <f>MAX(0,ROUNDDOWN(M1752-J1752-430000-L1752-0,-3))</f>
        <v/>
      </c>
      <c r="AB1752" s="18">
        <f>MAX(0,ROUNDDOWN(M1752-J1752-430000-L1752-V1752,-3))</f>
        <v/>
      </c>
      <c r="AC1752" s="18">
        <f>IF(M1752&lt;=450000,0,MAX(0,ROUNDDOWN(AA1752*0.06-MIN(50000,AA1752)*0.03,-2))+MAX(0,ROUNDDOWN(AA1752*0.04-MIN(50000,AA1752)*0.02,-2)))</f>
        <v/>
      </c>
      <c r="AD1752" s="18">
        <f>IF(M1752&lt;=450000,0,MAX(0,ROUNDDOWN(AB1752*0.06-MIN(50000,AB1752)*0.03,-2))+MAX(0,ROUNDDOWN(AB1752*0.04-MIN(50000,AB1752)*0.02,-2)))</f>
        <v/>
      </c>
      <c r="AE1752" s="18">
        <f>Y1752-Z1752</f>
        <v/>
      </c>
      <c r="AF1752" s="18">
        <f>AC1752-AD1752</f>
        <v/>
      </c>
      <c r="AG1752" s="18">
        <f>AE1752+AF1752</f>
        <v/>
      </c>
      <c r="AH1752" s="20">
        <f>IF(W1752&lt;=0,0,LOOKUP(W1752,{0,1950001,3300001,6950001,9000001,18000001,40000001},{0.05,0.1,0.2,0.23,0.33,0.4,0.45}))</f>
        <v/>
      </c>
    </row>
    <row r="1753">
      <c r="A1753" t="inlineStr">
        <is>
          <t>1万円刻み 一般8万円</t>
        </is>
      </c>
      <c r="B1753" s="18">
        <f>'4_1万円刻み'!$A$558</f>
        <v/>
      </c>
      <c r="C1753" s="19" t="n">
        <v>2026</v>
      </c>
      <c r="D1753" t="inlineStr">
        <is>
          <t>いいえ</t>
        </is>
      </c>
      <c r="E1753" s="18" t="n">
        <v>80000</v>
      </c>
      <c r="F1753" s="18" t="n">
        <v>0</v>
      </c>
      <c r="G1753" s="18" t="n">
        <v>0</v>
      </c>
      <c r="H1753" s="18" t="n">
        <v>0</v>
      </c>
      <c r="I1753" s="18" t="n">
        <v>0</v>
      </c>
      <c r="J1753" s="18">
        <f>ROUND(MIN(B1753/12,650000)*12*0.0915+MIN(B1753/12,1390000)*12*(0.0504+0)+B1753*0.005,0)</f>
        <v/>
      </c>
      <c r="K1753" s="18" t="n">
        <v>0</v>
      </c>
      <c r="L1753" s="18" t="n">
        <v>0</v>
      </c>
      <c r="M1753" s="18">
        <f>ROUND(IF(C1753&gt;=2026,IF(B1753&lt;741000,0,IF(B1753&lt;2191000,B1753-740000,IF(B1753&lt;2193000,1451000,IF(B1753&lt;2196000,1453000,IF(B1753&lt;2200000,1456000,IF(B1753&lt;3600000,ROUNDDOWN(B1753/4,-3)*2.8-80000,IF(B1753&lt;6600000,ROUNDDOWN(B1753/4,-3)*3.2-440000,IF(B1753&lt;8500000,ROUNDDOWN(B1753*0.9,0)-1100000,B1753-1950000)))))))),IF(B1753&lt;651000,0,IF(B1753&lt;1900000,B1753-650000,IF(B1753&lt;3600000,ROUNDDOWN(B1753/4,-3)*2.8-80000,IF(B1753&lt;6600000,ROUNDDOWN(B1753/4,-3)*3.2-440000,IF(B1753&lt;8500000,ROUNDDOWN(B1753*0.9,0)-1100000,B1753-1950000)))))),0)</f>
        <v/>
      </c>
      <c r="N1753" s="18">
        <f>IF(M1753&gt;23500000,NA(),IF(C1753&gt;=2026,IF(M1753&lt;=4890000,1040000,IF(M1753&lt;=6550000,670000,620000)),IF(M1753&lt;=1320000,950000,IF(M1753&lt;=3360000,880000,IF(M1753&lt;=4890000,680000,IF(M1753&lt;=6550000,630000,580000))))))</f>
        <v/>
      </c>
      <c r="O1753" s="18">
        <f>IF(F1753&lt;=0,IF(AND(D1753="はい",C1753&gt;=2026,C1753&lt;=2027),IF(E1753&lt;=0,0,IF(E1753&lt;=30000,E1753,IF(E1753&lt;=60000,ROUNDUP(E1753/2,0)+15000,IF(E1753&lt;=120000,ROUNDUP(E1753/4,0)+30000,60000)))),IF(E1753&lt;=0,0,IF(E1753&lt;=20000,E1753,IF(E1753&lt;=40000,ROUNDUP(E1753/2,0)+10000,IF(E1753&lt;=80000,ROUNDUP(E1753/4,0)+20000,40000))))),IF(E1753&lt;=0,IF(F1753&lt;=0,0,IF(F1753&lt;=25000,F1753,IF(F1753&lt;=50000,ROUNDUP(F1753/2,0)+12500,IF(F1753&lt;=100000,ROUNDUP(F1753/4,0)+25000,50000)))),MAX(IF(F1753&lt;=0,0,IF(F1753&lt;=25000,F1753,IF(F1753&lt;=50000,ROUNDUP(F1753/2,0)+12500,IF(F1753&lt;=100000,ROUNDUP(F1753/4,0)+25000,50000)))),MIN(IF(AND(D1753="はい",C1753&gt;=2026,C1753&lt;=2027),IF(E1753&lt;=0,0,IF(E1753&lt;=30000,E1753,IF(E1753&lt;=60000,ROUNDUP(E1753/2,0)+15000,IF(E1753&lt;=120000,ROUNDUP(E1753/4,0)+30000,60000)))),IF(E1753&lt;=0,0,IF(E1753&lt;=20000,E1753,IF(E1753&lt;=40000,ROUNDUP(E1753/2,0)+10000,IF(E1753&lt;=80000,ROUNDUP(E1753/4,0)+20000,40000)))))+IF(F1753&lt;=0,0,IF(F1753&lt;=25000,F1753,IF(F1753&lt;=50000,ROUNDUP(F1753/2,0)+12500,IF(F1753&lt;=100000,ROUNDUP(F1753/4,0)+25000,50000)))),IF(AND(D1753="はい",C1753&gt;=2026,C1753&lt;=2027),60000,40000)))))</f>
        <v/>
      </c>
      <c r="P1753" s="18">
        <f>IF(G1753&lt;=0,0,IF(G1753&lt;=20000,G1753,IF(G1753&lt;=40000,ROUNDUP(G1753/2,0)+10000,IF(G1753&lt;=80000,ROUNDUP(G1753/4,0)+20000,40000))))</f>
        <v/>
      </c>
      <c r="Q1753" s="18">
        <f>IF(I1753&lt;=0,IF(H1753&lt;=0,0,IF(H1753&lt;=20000,H1753,IF(H1753&lt;=40000,ROUNDUP(H1753/2,0)+10000,IF(H1753&lt;=80000,ROUNDUP(H1753/4,0)+20000,40000)))),IF(H1753&lt;=0,IF(I1753&lt;=0,0,IF(I1753&lt;=25000,I1753,IF(I1753&lt;=50000,ROUNDUP(I1753/2,0)+12500,IF(I1753&lt;=100000,ROUNDUP(I1753/4,0)+25000,50000)))),MAX(IF(I1753&lt;=0,0,IF(I1753&lt;=25000,I1753,IF(I1753&lt;=50000,ROUNDUP(I1753/2,0)+12500,IF(I1753&lt;=100000,ROUNDUP(I1753/4,0)+25000,50000)))),MIN(IF(H1753&lt;=0,0,IF(H1753&lt;=20000,H1753,IF(H1753&lt;=40000,ROUNDUP(H1753/2,0)+10000,IF(H1753&lt;=80000,ROUNDUP(H1753/4,0)+20000,40000))))+IF(I1753&lt;=0,0,IF(I1753&lt;=25000,I1753,IF(I1753&lt;=50000,ROUNDUP(I1753/2,0)+12500,IF(I1753&lt;=100000,ROUNDUP(I1753/4,0)+25000,50000)))),40000))))</f>
        <v/>
      </c>
      <c r="R1753" s="18">
        <f>MIN(120000,O1753+P1753+Q1753)</f>
        <v/>
      </c>
      <c r="S1753" s="18">
        <f>IF(F1753&lt;=0,IF(E1753&lt;=0,0,IF(E1753&lt;=12000,E1753,IF(E1753&lt;=32000,ROUNDUP(E1753/2,0)+6000,IF(E1753&lt;=56000,ROUNDUP(E1753/4,0)+14000,28000)))),IF(E1753&lt;=0,IF(F1753&lt;=0,0,IF(F1753&lt;=15000,F1753,IF(F1753&lt;=40000,ROUNDUP(F1753/2,0)+7500,IF(F1753&lt;=70000,ROUNDUP(F1753/4,0)+17500,35000)))),MAX(IF(F1753&lt;=0,0,IF(F1753&lt;=15000,F1753,IF(F1753&lt;=40000,ROUNDUP(F1753/2,0)+7500,IF(F1753&lt;=70000,ROUNDUP(F1753/4,0)+17500,35000)))),MIN(IF(E1753&lt;=0,0,IF(E1753&lt;=12000,E1753,IF(E1753&lt;=32000,ROUNDUP(E1753/2,0)+6000,IF(E1753&lt;=56000,ROUNDUP(E1753/4,0)+14000,28000))))+IF(F1753&lt;=0,0,IF(F1753&lt;=15000,F1753,IF(F1753&lt;=40000,ROUNDUP(F1753/2,0)+7500,IF(F1753&lt;=70000,ROUNDUP(F1753/4,0)+17500,35000)))),28000))))</f>
        <v/>
      </c>
      <c r="T1753" s="18">
        <f>IF(G1753&lt;=0,0,IF(G1753&lt;=12000,G1753,IF(G1753&lt;=32000,ROUNDUP(G1753/2,0)+6000,IF(G1753&lt;=56000,ROUNDUP(G1753/4,0)+14000,28000))))</f>
        <v/>
      </c>
      <c r="U1753" s="18">
        <f>IF(I1753&lt;=0,IF(H1753&lt;=0,0,IF(H1753&lt;=12000,H1753,IF(H1753&lt;=32000,ROUNDUP(H1753/2,0)+6000,IF(H1753&lt;=56000,ROUNDUP(H1753/4,0)+14000,28000)))),IF(H1753&lt;=0,IF(I1753&lt;=0,0,IF(I1753&lt;=15000,I1753,IF(I1753&lt;=40000,ROUNDUP(I1753/2,0)+7500,IF(I1753&lt;=70000,ROUNDUP(I1753/4,0)+17500,35000)))),MAX(IF(I1753&lt;=0,0,IF(I1753&lt;=15000,I1753,IF(I1753&lt;=40000,ROUNDUP(I1753/2,0)+7500,IF(I1753&lt;=70000,ROUNDUP(I1753/4,0)+17500,35000)))),MIN(IF(H1753&lt;=0,0,IF(H1753&lt;=12000,H1753,IF(H1753&lt;=32000,ROUNDUP(H1753/2,0)+6000,IF(H1753&lt;=56000,ROUNDUP(H1753/4,0)+14000,28000))))+IF(I1753&lt;=0,0,IF(I1753&lt;=15000,I1753,IF(I1753&lt;=40000,ROUNDUP(I1753/2,0)+7500,IF(I1753&lt;=70000,ROUNDUP(I1753/4,0)+17500,35000)))),28000))))</f>
        <v/>
      </c>
      <c r="V1753" s="18">
        <f>MIN(70000,S1753+T1753+U1753)</f>
        <v/>
      </c>
      <c r="W1753" s="18">
        <f>MAX(0,ROUNDDOWN(M1753-J1753-N1753-K1753-0,-3))</f>
        <v/>
      </c>
      <c r="X1753" s="18">
        <f>MAX(0,ROUNDDOWN(M1753-J1753-N1753-K1753-R1753,-3))</f>
        <v/>
      </c>
      <c r="Y1753" s="18">
        <f>IF(W1753&lt;=0,0,ROUNDDOWN((W1753*LOOKUP(W1753,{0,1950001,3300001,6950001,9000001,18000001,40000001},{0.05,0.1,0.2,0.23,0.33,0.4,0.45})-LOOKUP(W1753,{0,1950001,3300001,6950001,9000001,18000001,40000001},{0,97500,427500,636000,1536000,2796000,4796000}))*1.021,-2))</f>
        <v/>
      </c>
      <c r="Z1753" s="18">
        <f>IF(X1753&lt;=0,0,ROUNDDOWN((X1753*LOOKUP(X1753,{0,1950001,3300001,6950001,9000001,18000001,40000001},{0.05,0.1,0.2,0.23,0.33,0.4,0.45})-LOOKUP(X1753,{0,1950001,3300001,6950001,9000001,18000001,40000001},{0,97500,427500,636000,1536000,2796000,4796000}))*1.021,-2))</f>
        <v/>
      </c>
      <c r="AA1753" s="18">
        <f>MAX(0,ROUNDDOWN(M1753-J1753-430000-L1753-0,-3))</f>
        <v/>
      </c>
      <c r="AB1753" s="18">
        <f>MAX(0,ROUNDDOWN(M1753-J1753-430000-L1753-V1753,-3))</f>
        <v/>
      </c>
      <c r="AC1753" s="18">
        <f>IF(M1753&lt;=450000,0,MAX(0,ROUNDDOWN(AA1753*0.06-MIN(50000,AA1753)*0.03,-2))+MAX(0,ROUNDDOWN(AA1753*0.04-MIN(50000,AA1753)*0.02,-2)))</f>
        <v/>
      </c>
      <c r="AD1753" s="18">
        <f>IF(M1753&lt;=450000,0,MAX(0,ROUNDDOWN(AB1753*0.06-MIN(50000,AB1753)*0.03,-2))+MAX(0,ROUNDDOWN(AB1753*0.04-MIN(50000,AB1753)*0.02,-2)))</f>
        <v/>
      </c>
      <c r="AE1753" s="18">
        <f>Y1753-Z1753</f>
        <v/>
      </c>
      <c r="AF1753" s="18">
        <f>AC1753-AD1753</f>
        <v/>
      </c>
      <c r="AG1753" s="18">
        <f>AE1753+AF1753</f>
        <v/>
      </c>
      <c r="AH1753" s="20">
        <f>IF(W1753&lt;=0,0,LOOKUP(W1753,{0,1950001,3300001,6950001,9000001,18000001,40000001},{0.05,0.1,0.2,0.23,0.33,0.4,0.45}))</f>
        <v/>
      </c>
    </row>
    <row r="1754">
      <c r="A1754" t="inlineStr">
        <is>
          <t>1万円刻み 特例あり一般12万円</t>
        </is>
      </c>
      <c r="B1754" s="18">
        <f>'4_1万円刻み'!$A$558</f>
        <v/>
      </c>
      <c r="C1754" s="19" t="n">
        <v>2026</v>
      </c>
      <c r="D1754" t="inlineStr">
        <is>
          <t>はい</t>
        </is>
      </c>
      <c r="E1754" s="18" t="n">
        <v>120000</v>
      </c>
      <c r="F1754" s="18" t="n">
        <v>0</v>
      </c>
      <c r="G1754" s="18" t="n">
        <v>0</v>
      </c>
      <c r="H1754" s="18" t="n">
        <v>0</v>
      </c>
      <c r="I1754" s="18" t="n">
        <v>0</v>
      </c>
      <c r="J1754" s="18">
        <f>ROUND(MIN(B1754/12,650000)*12*0.0915+MIN(B1754/12,1390000)*12*(0.0504+0)+B1754*0.005,0)</f>
        <v/>
      </c>
      <c r="K1754" s="18" t="n">
        <v>0</v>
      </c>
      <c r="L1754" s="18" t="n">
        <v>0</v>
      </c>
      <c r="M1754" s="18">
        <f>ROUND(IF(C1754&gt;=2026,IF(B1754&lt;741000,0,IF(B1754&lt;2191000,B1754-740000,IF(B1754&lt;2193000,1451000,IF(B1754&lt;2196000,1453000,IF(B1754&lt;2200000,1456000,IF(B1754&lt;3600000,ROUNDDOWN(B1754/4,-3)*2.8-80000,IF(B1754&lt;6600000,ROUNDDOWN(B1754/4,-3)*3.2-440000,IF(B1754&lt;8500000,ROUNDDOWN(B1754*0.9,0)-1100000,B1754-1950000)))))))),IF(B1754&lt;651000,0,IF(B1754&lt;1900000,B1754-650000,IF(B1754&lt;3600000,ROUNDDOWN(B1754/4,-3)*2.8-80000,IF(B1754&lt;6600000,ROUNDDOWN(B1754/4,-3)*3.2-440000,IF(B1754&lt;8500000,ROUNDDOWN(B1754*0.9,0)-1100000,B1754-1950000)))))),0)</f>
        <v/>
      </c>
      <c r="N1754" s="18">
        <f>IF(M1754&gt;23500000,NA(),IF(C1754&gt;=2026,IF(M1754&lt;=4890000,1040000,IF(M1754&lt;=6550000,670000,620000)),IF(M1754&lt;=1320000,950000,IF(M1754&lt;=3360000,880000,IF(M1754&lt;=4890000,680000,IF(M1754&lt;=6550000,630000,580000))))))</f>
        <v/>
      </c>
      <c r="O1754" s="18">
        <f>IF(F1754&lt;=0,IF(AND(D1754="はい",C1754&gt;=2026,C1754&lt;=2027),IF(E1754&lt;=0,0,IF(E1754&lt;=30000,E1754,IF(E1754&lt;=60000,ROUNDUP(E1754/2,0)+15000,IF(E1754&lt;=120000,ROUNDUP(E1754/4,0)+30000,60000)))),IF(E1754&lt;=0,0,IF(E1754&lt;=20000,E1754,IF(E1754&lt;=40000,ROUNDUP(E1754/2,0)+10000,IF(E1754&lt;=80000,ROUNDUP(E1754/4,0)+20000,40000))))),IF(E1754&lt;=0,IF(F1754&lt;=0,0,IF(F1754&lt;=25000,F1754,IF(F1754&lt;=50000,ROUNDUP(F1754/2,0)+12500,IF(F1754&lt;=100000,ROUNDUP(F1754/4,0)+25000,50000)))),MAX(IF(F1754&lt;=0,0,IF(F1754&lt;=25000,F1754,IF(F1754&lt;=50000,ROUNDUP(F1754/2,0)+12500,IF(F1754&lt;=100000,ROUNDUP(F1754/4,0)+25000,50000)))),MIN(IF(AND(D1754="はい",C1754&gt;=2026,C1754&lt;=2027),IF(E1754&lt;=0,0,IF(E1754&lt;=30000,E1754,IF(E1754&lt;=60000,ROUNDUP(E1754/2,0)+15000,IF(E1754&lt;=120000,ROUNDUP(E1754/4,0)+30000,60000)))),IF(E1754&lt;=0,0,IF(E1754&lt;=20000,E1754,IF(E1754&lt;=40000,ROUNDUP(E1754/2,0)+10000,IF(E1754&lt;=80000,ROUNDUP(E1754/4,0)+20000,40000)))))+IF(F1754&lt;=0,0,IF(F1754&lt;=25000,F1754,IF(F1754&lt;=50000,ROUNDUP(F1754/2,0)+12500,IF(F1754&lt;=100000,ROUNDUP(F1754/4,0)+25000,50000)))),IF(AND(D1754="はい",C1754&gt;=2026,C1754&lt;=2027),60000,40000)))))</f>
        <v/>
      </c>
      <c r="P1754" s="18">
        <f>IF(G1754&lt;=0,0,IF(G1754&lt;=20000,G1754,IF(G1754&lt;=40000,ROUNDUP(G1754/2,0)+10000,IF(G1754&lt;=80000,ROUNDUP(G1754/4,0)+20000,40000))))</f>
        <v/>
      </c>
      <c r="Q1754" s="18">
        <f>IF(I1754&lt;=0,IF(H1754&lt;=0,0,IF(H1754&lt;=20000,H1754,IF(H1754&lt;=40000,ROUNDUP(H1754/2,0)+10000,IF(H1754&lt;=80000,ROUNDUP(H1754/4,0)+20000,40000)))),IF(H1754&lt;=0,IF(I1754&lt;=0,0,IF(I1754&lt;=25000,I1754,IF(I1754&lt;=50000,ROUNDUP(I1754/2,0)+12500,IF(I1754&lt;=100000,ROUNDUP(I1754/4,0)+25000,50000)))),MAX(IF(I1754&lt;=0,0,IF(I1754&lt;=25000,I1754,IF(I1754&lt;=50000,ROUNDUP(I1754/2,0)+12500,IF(I1754&lt;=100000,ROUNDUP(I1754/4,0)+25000,50000)))),MIN(IF(H1754&lt;=0,0,IF(H1754&lt;=20000,H1754,IF(H1754&lt;=40000,ROUNDUP(H1754/2,0)+10000,IF(H1754&lt;=80000,ROUNDUP(H1754/4,0)+20000,40000))))+IF(I1754&lt;=0,0,IF(I1754&lt;=25000,I1754,IF(I1754&lt;=50000,ROUNDUP(I1754/2,0)+12500,IF(I1754&lt;=100000,ROUNDUP(I1754/4,0)+25000,50000)))),40000))))</f>
        <v/>
      </c>
      <c r="R1754" s="18">
        <f>MIN(120000,O1754+P1754+Q1754)</f>
        <v/>
      </c>
      <c r="S1754" s="18">
        <f>IF(F1754&lt;=0,IF(E1754&lt;=0,0,IF(E1754&lt;=12000,E1754,IF(E1754&lt;=32000,ROUNDUP(E1754/2,0)+6000,IF(E1754&lt;=56000,ROUNDUP(E1754/4,0)+14000,28000)))),IF(E1754&lt;=0,IF(F1754&lt;=0,0,IF(F1754&lt;=15000,F1754,IF(F1754&lt;=40000,ROUNDUP(F1754/2,0)+7500,IF(F1754&lt;=70000,ROUNDUP(F1754/4,0)+17500,35000)))),MAX(IF(F1754&lt;=0,0,IF(F1754&lt;=15000,F1754,IF(F1754&lt;=40000,ROUNDUP(F1754/2,0)+7500,IF(F1754&lt;=70000,ROUNDUP(F1754/4,0)+17500,35000)))),MIN(IF(E1754&lt;=0,0,IF(E1754&lt;=12000,E1754,IF(E1754&lt;=32000,ROUNDUP(E1754/2,0)+6000,IF(E1754&lt;=56000,ROUNDUP(E1754/4,0)+14000,28000))))+IF(F1754&lt;=0,0,IF(F1754&lt;=15000,F1754,IF(F1754&lt;=40000,ROUNDUP(F1754/2,0)+7500,IF(F1754&lt;=70000,ROUNDUP(F1754/4,0)+17500,35000)))),28000))))</f>
        <v/>
      </c>
      <c r="T1754" s="18">
        <f>IF(G1754&lt;=0,0,IF(G1754&lt;=12000,G1754,IF(G1754&lt;=32000,ROUNDUP(G1754/2,0)+6000,IF(G1754&lt;=56000,ROUNDUP(G1754/4,0)+14000,28000))))</f>
        <v/>
      </c>
      <c r="U1754" s="18">
        <f>IF(I1754&lt;=0,IF(H1754&lt;=0,0,IF(H1754&lt;=12000,H1754,IF(H1754&lt;=32000,ROUNDUP(H1754/2,0)+6000,IF(H1754&lt;=56000,ROUNDUP(H1754/4,0)+14000,28000)))),IF(H1754&lt;=0,IF(I1754&lt;=0,0,IF(I1754&lt;=15000,I1754,IF(I1754&lt;=40000,ROUNDUP(I1754/2,0)+7500,IF(I1754&lt;=70000,ROUNDUP(I1754/4,0)+17500,35000)))),MAX(IF(I1754&lt;=0,0,IF(I1754&lt;=15000,I1754,IF(I1754&lt;=40000,ROUNDUP(I1754/2,0)+7500,IF(I1754&lt;=70000,ROUNDUP(I1754/4,0)+17500,35000)))),MIN(IF(H1754&lt;=0,0,IF(H1754&lt;=12000,H1754,IF(H1754&lt;=32000,ROUNDUP(H1754/2,0)+6000,IF(H1754&lt;=56000,ROUNDUP(H1754/4,0)+14000,28000))))+IF(I1754&lt;=0,0,IF(I1754&lt;=15000,I1754,IF(I1754&lt;=40000,ROUNDUP(I1754/2,0)+7500,IF(I1754&lt;=70000,ROUNDUP(I1754/4,0)+17500,35000)))),28000))))</f>
        <v/>
      </c>
      <c r="V1754" s="18">
        <f>MIN(70000,S1754+T1754+U1754)</f>
        <v/>
      </c>
      <c r="W1754" s="18">
        <f>MAX(0,ROUNDDOWN(M1754-J1754-N1754-K1754-0,-3))</f>
        <v/>
      </c>
      <c r="X1754" s="18">
        <f>MAX(0,ROUNDDOWN(M1754-J1754-N1754-K1754-R1754,-3))</f>
        <v/>
      </c>
      <c r="Y1754" s="18">
        <f>IF(W1754&lt;=0,0,ROUNDDOWN((W1754*LOOKUP(W1754,{0,1950001,3300001,6950001,9000001,18000001,40000001},{0.05,0.1,0.2,0.23,0.33,0.4,0.45})-LOOKUP(W1754,{0,1950001,3300001,6950001,9000001,18000001,40000001},{0,97500,427500,636000,1536000,2796000,4796000}))*1.021,-2))</f>
        <v/>
      </c>
      <c r="Z1754" s="18">
        <f>IF(X1754&lt;=0,0,ROUNDDOWN((X1754*LOOKUP(X1754,{0,1950001,3300001,6950001,9000001,18000001,40000001},{0.05,0.1,0.2,0.23,0.33,0.4,0.45})-LOOKUP(X1754,{0,1950001,3300001,6950001,9000001,18000001,40000001},{0,97500,427500,636000,1536000,2796000,4796000}))*1.021,-2))</f>
        <v/>
      </c>
      <c r="AA1754" s="18">
        <f>MAX(0,ROUNDDOWN(M1754-J1754-430000-L1754-0,-3))</f>
        <v/>
      </c>
      <c r="AB1754" s="18">
        <f>MAX(0,ROUNDDOWN(M1754-J1754-430000-L1754-V1754,-3))</f>
        <v/>
      </c>
      <c r="AC1754" s="18">
        <f>IF(M1754&lt;=450000,0,MAX(0,ROUNDDOWN(AA1754*0.06-MIN(50000,AA1754)*0.03,-2))+MAX(0,ROUNDDOWN(AA1754*0.04-MIN(50000,AA1754)*0.02,-2)))</f>
        <v/>
      </c>
      <c r="AD1754" s="18">
        <f>IF(M1754&lt;=450000,0,MAX(0,ROUNDDOWN(AB1754*0.06-MIN(50000,AB1754)*0.03,-2))+MAX(0,ROUNDDOWN(AB1754*0.04-MIN(50000,AB1754)*0.02,-2)))</f>
        <v/>
      </c>
      <c r="AE1754" s="18">
        <f>Y1754-Z1754</f>
        <v/>
      </c>
      <c r="AF1754" s="18">
        <f>AC1754-AD1754</f>
        <v/>
      </c>
      <c r="AG1754" s="18">
        <f>AE1754+AF1754</f>
        <v/>
      </c>
      <c r="AH1754" s="20">
        <f>IF(W1754&lt;=0,0,LOOKUP(W1754,{0,1950001,3300001,6950001,9000001,18000001,40000001},{0.05,0.1,0.2,0.23,0.33,0.4,0.45}))</f>
        <v/>
      </c>
    </row>
    <row r="1755">
      <c r="A1755" t="inlineStr">
        <is>
          <t>1万円刻み 3区分8万円ずつ</t>
        </is>
      </c>
      <c r="B1755" s="18">
        <f>'4_1万円刻み'!$A$559</f>
        <v/>
      </c>
      <c r="C1755" s="19" t="n">
        <v>2026</v>
      </c>
      <c r="D1755" t="inlineStr">
        <is>
          <t>いいえ</t>
        </is>
      </c>
      <c r="E1755" s="18" t="n">
        <v>80000</v>
      </c>
      <c r="F1755" s="18" t="n">
        <v>0</v>
      </c>
      <c r="G1755" s="18" t="n">
        <v>80000</v>
      </c>
      <c r="H1755" s="18" t="n">
        <v>80000</v>
      </c>
      <c r="I1755" s="18" t="n">
        <v>0</v>
      </c>
      <c r="J1755" s="18">
        <f>ROUND(MIN(B1755/12,650000)*12*0.0915+MIN(B1755/12,1390000)*12*(0.0504+0)+B1755*0.005,0)</f>
        <v/>
      </c>
      <c r="K1755" s="18" t="n">
        <v>0</v>
      </c>
      <c r="L1755" s="18" t="n">
        <v>0</v>
      </c>
      <c r="M1755" s="18">
        <f>ROUND(IF(C1755&gt;=2026,IF(B1755&lt;741000,0,IF(B1755&lt;2191000,B1755-740000,IF(B1755&lt;2193000,1451000,IF(B1755&lt;2196000,1453000,IF(B1755&lt;2200000,1456000,IF(B1755&lt;3600000,ROUNDDOWN(B1755/4,-3)*2.8-80000,IF(B1755&lt;6600000,ROUNDDOWN(B1755/4,-3)*3.2-440000,IF(B1755&lt;8500000,ROUNDDOWN(B1755*0.9,0)-1100000,B1755-1950000)))))))),IF(B1755&lt;651000,0,IF(B1755&lt;1900000,B1755-650000,IF(B1755&lt;3600000,ROUNDDOWN(B1755/4,-3)*2.8-80000,IF(B1755&lt;6600000,ROUNDDOWN(B1755/4,-3)*3.2-440000,IF(B1755&lt;8500000,ROUNDDOWN(B1755*0.9,0)-1100000,B1755-1950000)))))),0)</f>
        <v/>
      </c>
      <c r="N1755" s="18">
        <f>IF(M1755&gt;23500000,NA(),IF(C1755&gt;=2026,IF(M1755&lt;=4890000,1040000,IF(M1755&lt;=6550000,670000,620000)),IF(M1755&lt;=1320000,950000,IF(M1755&lt;=3360000,880000,IF(M1755&lt;=4890000,680000,IF(M1755&lt;=6550000,630000,580000))))))</f>
        <v/>
      </c>
      <c r="O1755" s="18">
        <f>IF(F1755&lt;=0,IF(AND(D1755="はい",C1755&gt;=2026,C1755&lt;=2027),IF(E1755&lt;=0,0,IF(E1755&lt;=30000,E1755,IF(E1755&lt;=60000,ROUNDUP(E1755/2,0)+15000,IF(E1755&lt;=120000,ROUNDUP(E1755/4,0)+30000,60000)))),IF(E1755&lt;=0,0,IF(E1755&lt;=20000,E1755,IF(E1755&lt;=40000,ROUNDUP(E1755/2,0)+10000,IF(E1755&lt;=80000,ROUNDUP(E1755/4,0)+20000,40000))))),IF(E1755&lt;=0,IF(F1755&lt;=0,0,IF(F1755&lt;=25000,F1755,IF(F1755&lt;=50000,ROUNDUP(F1755/2,0)+12500,IF(F1755&lt;=100000,ROUNDUP(F1755/4,0)+25000,50000)))),MAX(IF(F1755&lt;=0,0,IF(F1755&lt;=25000,F1755,IF(F1755&lt;=50000,ROUNDUP(F1755/2,0)+12500,IF(F1755&lt;=100000,ROUNDUP(F1755/4,0)+25000,50000)))),MIN(IF(AND(D1755="はい",C1755&gt;=2026,C1755&lt;=2027),IF(E1755&lt;=0,0,IF(E1755&lt;=30000,E1755,IF(E1755&lt;=60000,ROUNDUP(E1755/2,0)+15000,IF(E1755&lt;=120000,ROUNDUP(E1755/4,0)+30000,60000)))),IF(E1755&lt;=0,0,IF(E1755&lt;=20000,E1755,IF(E1755&lt;=40000,ROUNDUP(E1755/2,0)+10000,IF(E1755&lt;=80000,ROUNDUP(E1755/4,0)+20000,40000)))))+IF(F1755&lt;=0,0,IF(F1755&lt;=25000,F1755,IF(F1755&lt;=50000,ROUNDUP(F1755/2,0)+12500,IF(F1755&lt;=100000,ROUNDUP(F1755/4,0)+25000,50000)))),IF(AND(D1755="はい",C1755&gt;=2026,C1755&lt;=2027),60000,40000)))))</f>
        <v/>
      </c>
      <c r="P1755" s="18">
        <f>IF(G1755&lt;=0,0,IF(G1755&lt;=20000,G1755,IF(G1755&lt;=40000,ROUNDUP(G1755/2,0)+10000,IF(G1755&lt;=80000,ROUNDUP(G1755/4,0)+20000,40000))))</f>
        <v/>
      </c>
      <c r="Q1755" s="18">
        <f>IF(I1755&lt;=0,IF(H1755&lt;=0,0,IF(H1755&lt;=20000,H1755,IF(H1755&lt;=40000,ROUNDUP(H1755/2,0)+10000,IF(H1755&lt;=80000,ROUNDUP(H1755/4,0)+20000,40000)))),IF(H1755&lt;=0,IF(I1755&lt;=0,0,IF(I1755&lt;=25000,I1755,IF(I1755&lt;=50000,ROUNDUP(I1755/2,0)+12500,IF(I1755&lt;=100000,ROUNDUP(I1755/4,0)+25000,50000)))),MAX(IF(I1755&lt;=0,0,IF(I1755&lt;=25000,I1755,IF(I1755&lt;=50000,ROUNDUP(I1755/2,0)+12500,IF(I1755&lt;=100000,ROUNDUP(I1755/4,0)+25000,50000)))),MIN(IF(H1755&lt;=0,0,IF(H1755&lt;=20000,H1755,IF(H1755&lt;=40000,ROUNDUP(H1755/2,0)+10000,IF(H1755&lt;=80000,ROUNDUP(H1755/4,0)+20000,40000))))+IF(I1755&lt;=0,0,IF(I1755&lt;=25000,I1755,IF(I1755&lt;=50000,ROUNDUP(I1755/2,0)+12500,IF(I1755&lt;=100000,ROUNDUP(I1755/4,0)+25000,50000)))),40000))))</f>
        <v/>
      </c>
      <c r="R1755" s="18">
        <f>MIN(120000,O1755+P1755+Q1755)</f>
        <v/>
      </c>
      <c r="S1755" s="18">
        <f>IF(F1755&lt;=0,IF(E1755&lt;=0,0,IF(E1755&lt;=12000,E1755,IF(E1755&lt;=32000,ROUNDUP(E1755/2,0)+6000,IF(E1755&lt;=56000,ROUNDUP(E1755/4,0)+14000,28000)))),IF(E1755&lt;=0,IF(F1755&lt;=0,0,IF(F1755&lt;=15000,F1755,IF(F1755&lt;=40000,ROUNDUP(F1755/2,0)+7500,IF(F1755&lt;=70000,ROUNDUP(F1755/4,0)+17500,35000)))),MAX(IF(F1755&lt;=0,0,IF(F1755&lt;=15000,F1755,IF(F1755&lt;=40000,ROUNDUP(F1755/2,0)+7500,IF(F1755&lt;=70000,ROUNDUP(F1755/4,0)+17500,35000)))),MIN(IF(E1755&lt;=0,0,IF(E1755&lt;=12000,E1755,IF(E1755&lt;=32000,ROUNDUP(E1755/2,0)+6000,IF(E1755&lt;=56000,ROUNDUP(E1755/4,0)+14000,28000))))+IF(F1755&lt;=0,0,IF(F1755&lt;=15000,F1755,IF(F1755&lt;=40000,ROUNDUP(F1755/2,0)+7500,IF(F1755&lt;=70000,ROUNDUP(F1755/4,0)+17500,35000)))),28000))))</f>
        <v/>
      </c>
      <c r="T1755" s="18">
        <f>IF(G1755&lt;=0,0,IF(G1755&lt;=12000,G1755,IF(G1755&lt;=32000,ROUNDUP(G1755/2,0)+6000,IF(G1755&lt;=56000,ROUNDUP(G1755/4,0)+14000,28000))))</f>
        <v/>
      </c>
      <c r="U1755" s="18">
        <f>IF(I1755&lt;=0,IF(H1755&lt;=0,0,IF(H1755&lt;=12000,H1755,IF(H1755&lt;=32000,ROUNDUP(H1755/2,0)+6000,IF(H1755&lt;=56000,ROUNDUP(H1755/4,0)+14000,28000)))),IF(H1755&lt;=0,IF(I1755&lt;=0,0,IF(I1755&lt;=15000,I1755,IF(I1755&lt;=40000,ROUNDUP(I1755/2,0)+7500,IF(I1755&lt;=70000,ROUNDUP(I1755/4,0)+17500,35000)))),MAX(IF(I1755&lt;=0,0,IF(I1755&lt;=15000,I1755,IF(I1755&lt;=40000,ROUNDUP(I1755/2,0)+7500,IF(I1755&lt;=70000,ROUNDUP(I1755/4,0)+17500,35000)))),MIN(IF(H1755&lt;=0,0,IF(H1755&lt;=12000,H1755,IF(H1755&lt;=32000,ROUNDUP(H1755/2,0)+6000,IF(H1755&lt;=56000,ROUNDUP(H1755/4,0)+14000,28000))))+IF(I1755&lt;=0,0,IF(I1755&lt;=15000,I1755,IF(I1755&lt;=40000,ROUNDUP(I1755/2,0)+7500,IF(I1755&lt;=70000,ROUNDUP(I1755/4,0)+17500,35000)))),28000))))</f>
        <v/>
      </c>
      <c r="V1755" s="18">
        <f>MIN(70000,S1755+T1755+U1755)</f>
        <v/>
      </c>
      <c r="W1755" s="18">
        <f>MAX(0,ROUNDDOWN(M1755-J1755-N1755-K1755-0,-3))</f>
        <v/>
      </c>
      <c r="X1755" s="18">
        <f>MAX(0,ROUNDDOWN(M1755-J1755-N1755-K1755-R1755,-3))</f>
        <v/>
      </c>
      <c r="Y1755" s="18">
        <f>IF(W1755&lt;=0,0,ROUNDDOWN((W1755*LOOKUP(W1755,{0,1950001,3300001,6950001,9000001,18000001,40000001},{0.05,0.1,0.2,0.23,0.33,0.4,0.45})-LOOKUP(W1755,{0,1950001,3300001,6950001,9000001,18000001,40000001},{0,97500,427500,636000,1536000,2796000,4796000}))*1.021,-2))</f>
        <v/>
      </c>
      <c r="Z1755" s="18">
        <f>IF(X1755&lt;=0,0,ROUNDDOWN((X1755*LOOKUP(X1755,{0,1950001,3300001,6950001,9000001,18000001,40000001},{0.05,0.1,0.2,0.23,0.33,0.4,0.45})-LOOKUP(X1755,{0,1950001,3300001,6950001,9000001,18000001,40000001},{0,97500,427500,636000,1536000,2796000,4796000}))*1.021,-2))</f>
        <v/>
      </c>
      <c r="AA1755" s="18">
        <f>MAX(0,ROUNDDOWN(M1755-J1755-430000-L1755-0,-3))</f>
        <v/>
      </c>
      <c r="AB1755" s="18">
        <f>MAX(0,ROUNDDOWN(M1755-J1755-430000-L1755-V1755,-3))</f>
        <v/>
      </c>
      <c r="AC1755" s="18">
        <f>IF(M1755&lt;=450000,0,MAX(0,ROUNDDOWN(AA1755*0.06-MIN(50000,AA1755)*0.03,-2))+MAX(0,ROUNDDOWN(AA1755*0.04-MIN(50000,AA1755)*0.02,-2)))</f>
        <v/>
      </c>
      <c r="AD1755" s="18">
        <f>IF(M1755&lt;=450000,0,MAX(0,ROUNDDOWN(AB1755*0.06-MIN(50000,AB1755)*0.03,-2))+MAX(0,ROUNDDOWN(AB1755*0.04-MIN(50000,AB1755)*0.02,-2)))</f>
        <v/>
      </c>
      <c r="AE1755" s="18">
        <f>Y1755-Z1755</f>
        <v/>
      </c>
      <c r="AF1755" s="18">
        <f>AC1755-AD1755</f>
        <v/>
      </c>
      <c r="AG1755" s="18">
        <f>AE1755+AF1755</f>
        <v/>
      </c>
      <c r="AH1755" s="20">
        <f>IF(W1755&lt;=0,0,LOOKUP(W1755,{0,1950001,3300001,6950001,9000001,18000001,40000001},{0.05,0.1,0.2,0.23,0.33,0.4,0.45}))</f>
        <v/>
      </c>
    </row>
    <row r="1756">
      <c r="A1756" t="inlineStr">
        <is>
          <t>1万円刻み 一般8万円</t>
        </is>
      </c>
      <c r="B1756" s="18">
        <f>'4_1万円刻み'!$A$559</f>
        <v/>
      </c>
      <c r="C1756" s="19" t="n">
        <v>2026</v>
      </c>
      <c r="D1756" t="inlineStr">
        <is>
          <t>いいえ</t>
        </is>
      </c>
      <c r="E1756" s="18" t="n">
        <v>80000</v>
      </c>
      <c r="F1756" s="18" t="n">
        <v>0</v>
      </c>
      <c r="G1756" s="18" t="n">
        <v>0</v>
      </c>
      <c r="H1756" s="18" t="n">
        <v>0</v>
      </c>
      <c r="I1756" s="18" t="n">
        <v>0</v>
      </c>
      <c r="J1756" s="18">
        <f>ROUND(MIN(B1756/12,650000)*12*0.0915+MIN(B1756/12,1390000)*12*(0.0504+0)+B1756*0.005,0)</f>
        <v/>
      </c>
      <c r="K1756" s="18" t="n">
        <v>0</v>
      </c>
      <c r="L1756" s="18" t="n">
        <v>0</v>
      </c>
      <c r="M1756" s="18">
        <f>ROUND(IF(C1756&gt;=2026,IF(B1756&lt;741000,0,IF(B1756&lt;2191000,B1756-740000,IF(B1756&lt;2193000,1451000,IF(B1756&lt;2196000,1453000,IF(B1756&lt;2200000,1456000,IF(B1756&lt;3600000,ROUNDDOWN(B1756/4,-3)*2.8-80000,IF(B1756&lt;6600000,ROUNDDOWN(B1756/4,-3)*3.2-440000,IF(B1756&lt;8500000,ROUNDDOWN(B1756*0.9,0)-1100000,B1756-1950000)))))))),IF(B1756&lt;651000,0,IF(B1756&lt;1900000,B1756-650000,IF(B1756&lt;3600000,ROUNDDOWN(B1756/4,-3)*2.8-80000,IF(B1756&lt;6600000,ROUNDDOWN(B1756/4,-3)*3.2-440000,IF(B1756&lt;8500000,ROUNDDOWN(B1756*0.9,0)-1100000,B1756-1950000)))))),0)</f>
        <v/>
      </c>
      <c r="N1756" s="18">
        <f>IF(M1756&gt;23500000,NA(),IF(C1756&gt;=2026,IF(M1756&lt;=4890000,1040000,IF(M1756&lt;=6550000,670000,620000)),IF(M1756&lt;=1320000,950000,IF(M1756&lt;=3360000,880000,IF(M1756&lt;=4890000,680000,IF(M1756&lt;=6550000,630000,580000))))))</f>
        <v/>
      </c>
      <c r="O1756" s="18">
        <f>IF(F1756&lt;=0,IF(AND(D1756="はい",C1756&gt;=2026,C1756&lt;=2027),IF(E1756&lt;=0,0,IF(E1756&lt;=30000,E1756,IF(E1756&lt;=60000,ROUNDUP(E1756/2,0)+15000,IF(E1756&lt;=120000,ROUNDUP(E1756/4,0)+30000,60000)))),IF(E1756&lt;=0,0,IF(E1756&lt;=20000,E1756,IF(E1756&lt;=40000,ROUNDUP(E1756/2,0)+10000,IF(E1756&lt;=80000,ROUNDUP(E1756/4,0)+20000,40000))))),IF(E1756&lt;=0,IF(F1756&lt;=0,0,IF(F1756&lt;=25000,F1756,IF(F1756&lt;=50000,ROUNDUP(F1756/2,0)+12500,IF(F1756&lt;=100000,ROUNDUP(F1756/4,0)+25000,50000)))),MAX(IF(F1756&lt;=0,0,IF(F1756&lt;=25000,F1756,IF(F1756&lt;=50000,ROUNDUP(F1756/2,0)+12500,IF(F1756&lt;=100000,ROUNDUP(F1756/4,0)+25000,50000)))),MIN(IF(AND(D1756="はい",C1756&gt;=2026,C1756&lt;=2027),IF(E1756&lt;=0,0,IF(E1756&lt;=30000,E1756,IF(E1756&lt;=60000,ROUNDUP(E1756/2,0)+15000,IF(E1756&lt;=120000,ROUNDUP(E1756/4,0)+30000,60000)))),IF(E1756&lt;=0,0,IF(E1756&lt;=20000,E1756,IF(E1756&lt;=40000,ROUNDUP(E1756/2,0)+10000,IF(E1756&lt;=80000,ROUNDUP(E1756/4,0)+20000,40000)))))+IF(F1756&lt;=0,0,IF(F1756&lt;=25000,F1756,IF(F1756&lt;=50000,ROUNDUP(F1756/2,0)+12500,IF(F1756&lt;=100000,ROUNDUP(F1756/4,0)+25000,50000)))),IF(AND(D1756="はい",C1756&gt;=2026,C1756&lt;=2027),60000,40000)))))</f>
        <v/>
      </c>
      <c r="P1756" s="18">
        <f>IF(G1756&lt;=0,0,IF(G1756&lt;=20000,G1756,IF(G1756&lt;=40000,ROUNDUP(G1756/2,0)+10000,IF(G1756&lt;=80000,ROUNDUP(G1756/4,0)+20000,40000))))</f>
        <v/>
      </c>
      <c r="Q1756" s="18">
        <f>IF(I1756&lt;=0,IF(H1756&lt;=0,0,IF(H1756&lt;=20000,H1756,IF(H1756&lt;=40000,ROUNDUP(H1756/2,0)+10000,IF(H1756&lt;=80000,ROUNDUP(H1756/4,0)+20000,40000)))),IF(H1756&lt;=0,IF(I1756&lt;=0,0,IF(I1756&lt;=25000,I1756,IF(I1756&lt;=50000,ROUNDUP(I1756/2,0)+12500,IF(I1756&lt;=100000,ROUNDUP(I1756/4,0)+25000,50000)))),MAX(IF(I1756&lt;=0,0,IF(I1756&lt;=25000,I1756,IF(I1756&lt;=50000,ROUNDUP(I1756/2,0)+12500,IF(I1756&lt;=100000,ROUNDUP(I1756/4,0)+25000,50000)))),MIN(IF(H1756&lt;=0,0,IF(H1756&lt;=20000,H1756,IF(H1756&lt;=40000,ROUNDUP(H1756/2,0)+10000,IF(H1756&lt;=80000,ROUNDUP(H1756/4,0)+20000,40000))))+IF(I1756&lt;=0,0,IF(I1756&lt;=25000,I1756,IF(I1756&lt;=50000,ROUNDUP(I1756/2,0)+12500,IF(I1756&lt;=100000,ROUNDUP(I1756/4,0)+25000,50000)))),40000))))</f>
        <v/>
      </c>
      <c r="R1756" s="18">
        <f>MIN(120000,O1756+P1756+Q1756)</f>
        <v/>
      </c>
      <c r="S1756" s="18">
        <f>IF(F1756&lt;=0,IF(E1756&lt;=0,0,IF(E1756&lt;=12000,E1756,IF(E1756&lt;=32000,ROUNDUP(E1756/2,0)+6000,IF(E1756&lt;=56000,ROUNDUP(E1756/4,0)+14000,28000)))),IF(E1756&lt;=0,IF(F1756&lt;=0,0,IF(F1756&lt;=15000,F1756,IF(F1756&lt;=40000,ROUNDUP(F1756/2,0)+7500,IF(F1756&lt;=70000,ROUNDUP(F1756/4,0)+17500,35000)))),MAX(IF(F1756&lt;=0,0,IF(F1756&lt;=15000,F1756,IF(F1756&lt;=40000,ROUNDUP(F1756/2,0)+7500,IF(F1756&lt;=70000,ROUNDUP(F1756/4,0)+17500,35000)))),MIN(IF(E1756&lt;=0,0,IF(E1756&lt;=12000,E1756,IF(E1756&lt;=32000,ROUNDUP(E1756/2,0)+6000,IF(E1756&lt;=56000,ROUNDUP(E1756/4,0)+14000,28000))))+IF(F1756&lt;=0,0,IF(F1756&lt;=15000,F1756,IF(F1756&lt;=40000,ROUNDUP(F1756/2,0)+7500,IF(F1756&lt;=70000,ROUNDUP(F1756/4,0)+17500,35000)))),28000))))</f>
        <v/>
      </c>
      <c r="T1756" s="18">
        <f>IF(G1756&lt;=0,0,IF(G1756&lt;=12000,G1756,IF(G1756&lt;=32000,ROUNDUP(G1756/2,0)+6000,IF(G1756&lt;=56000,ROUNDUP(G1756/4,0)+14000,28000))))</f>
        <v/>
      </c>
      <c r="U1756" s="18">
        <f>IF(I1756&lt;=0,IF(H1756&lt;=0,0,IF(H1756&lt;=12000,H1756,IF(H1756&lt;=32000,ROUNDUP(H1756/2,0)+6000,IF(H1756&lt;=56000,ROUNDUP(H1756/4,0)+14000,28000)))),IF(H1756&lt;=0,IF(I1756&lt;=0,0,IF(I1756&lt;=15000,I1756,IF(I1756&lt;=40000,ROUNDUP(I1756/2,0)+7500,IF(I1756&lt;=70000,ROUNDUP(I1756/4,0)+17500,35000)))),MAX(IF(I1756&lt;=0,0,IF(I1756&lt;=15000,I1756,IF(I1756&lt;=40000,ROUNDUP(I1756/2,0)+7500,IF(I1756&lt;=70000,ROUNDUP(I1756/4,0)+17500,35000)))),MIN(IF(H1756&lt;=0,0,IF(H1756&lt;=12000,H1756,IF(H1756&lt;=32000,ROUNDUP(H1756/2,0)+6000,IF(H1756&lt;=56000,ROUNDUP(H1756/4,0)+14000,28000))))+IF(I1756&lt;=0,0,IF(I1756&lt;=15000,I1756,IF(I1756&lt;=40000,ROUNDUP(I1756/2,0)+7500,IF(I1756&lt;=70000,ROUNDUP(I1756/4,0)+17500,35000)))),28000))))</f>
        <v/>
      </c>
      <c r="V1756" s="18">
        <f>MIN(70000,S1756+T1756+U1756)</f>
        <v/>
      </c>
      <c r="W1756" s="18">
        <f>MAX(0,ROUNDDOWN(M1756-J1756-N1756-K1756-0,-3))</f>
        <v/>
      </c>
      <c r="X1756" s="18">
        <f>MAX(0,ROUNDDOWN(M1756-J1756-N1756-K1756-R1756,-3))</f>
        <v/>
      </c>
      <c r="Y1756" s="18">
        <f>IF(W1756&lt;=0,0,ROUNDDOWN((W1756*LOOKUP(W1756,{0,1950001,3300001,6950001,9000001,18000001,40000001},{0.05,0.1,0.2,0.23,0.33,0.4,0.45})-LOOKUP(W1756,{0,1950001,3300001,6950001,9000001,18000001,40000001},{0,97500,427500,636000,1536000,2796000,4796000}))*1.021,-2))</f>
        <v/>
      </c>
      <c r="Z1756" s="18">
        <f>IF(X1756&lt;=0,0,ROUNDDOWN((X1756*LOOKUP(X1756,{0,1950001,3300001,6950001,9000001,18000001,40000001},{0.05,0.1,0.2,0.23,0.33,0.4,0.45})-LOOKUP(X1756,{0,1950001,3300001,6950001,9000001,18000001,40000001},{0,97500,427500,636000,1536000,2796000,4796000}))*1.021,-2))</f>
        <v/>
      </c>
      <c r="AA1756" s="18">
        <f>MAX(0,ROUNDDOWN(M1756-J1756-430000-L1756-0,-3))</f>
        <v/>
      </c>
      <c r="AB1756" s="18">
        <f>MAX(0,ROUNDDOWN(M1756-J1756-430000-L1756-V1756,-3))</f>
        <v/>
      </c>
      <c r="AC1756" s="18">
        <f>IF(M1756&lt;=450000,0,MAX(0,ROUNDDOWN(AA1756*0.06-MIN(50000,AA1756)*0.03,-2))+MAX(0,ROUNDDOWN(AA1756*0.04-MIN(50000,AA1756)*0.02,-2)))</f>
        <v/>
      </c>
      <c r="AD1756" s="18">
        <f>IF(M1756&lt;=450000,0,MAX(0,ROUNDDOWN(AB1756*0.06-MIN(50000,AB1756)*0.03,-2))+MAX(0,ROUNDDOWN(AB1756*0.04-MIN(50000,AB1756)*0.02,-2)))</f>
        <v/>
      </c>
      <c r="AE1756" s="18">
        <f>Y1756-Z1756</f>
        <v/>
      </c>
      <c r="AF1756" s="18">
        <f>AC1756-AD1756</f>
        <v/>
      </c>
      <c r="AG1756" s="18">
        <f>AE1756+AF1756</f>
        <v/>
      </c>
      <c r="AH1756" s="20">
        <f>IF(W1756&lt;=0,0,LOOKUP(W1756,{0,1950001,3300001,6950001,9000001,18000001,40000001},{0.05,0.1,0.2,0.23,0.33,0.4,0.45}))</f>
        <v/>
      </c>
    </row>
    <row r="1757">
      <c r="A1757" t="inlineStr">
        <is>
          <t>1万円刻み 特例あり一般12万円</t>
        </is>
      </c>
      <c r="B1757" s="18">
        <f>'4_1万円刻み'!$A$559</f>
        <v/>
      </c>
      <c r="C1757" s="19" t="n">
        <v>2026</v>
      </c>
      <c r="D1757" t="inlineStr">
        <is>
          <t>はい</t>
        </is>
      </c>
      <c r="E1757" s="18" t="n">
        <v>120000</v>
      </c>
      <c r="F1757" s="18" t="n">
        <v>0</v>
      </c>
      <c r="G1757" s="18" t="n">
        <v>0</v>
      </c>
      <c r="H1757" s="18" t="n">
        <v>0</v>
      </c>
      <c r="I1757" s="18" t="n">
        <v>0</v>
      </c>
      <c r="J1757" s="18">
        <f>ROUND(MIN(B1757/12,650000)*12*0.0915+MIN(B1757/12,1390000)*12*(0.0504+0)+B1757*0.005,0)</f>
        <v/>
      </c>
      <c r="K1757" s="18" t="n">
        <v>0</v>
      </c>
      <c r="L1757" s="18" t="n">
        <v>0</v>
      </c>
      <c r="M1757" s="18">
        <f>ROUND(IF(C1757&gt;=2026,IF(B1757&lt;741000,0,IF(B1757&lt;2191000,B1757-740000,IF(B1757&lt;2193000,1451000,IF(B1757&lt;2196000,1453000,IF(B1757&lt;2200000,1456000,IF(B1757&lt;3600000,ROUNDDOWN(B1757/4,-3)*2.8-80000,IF(B1757&lt;6600000,ROUNDDOWN(B1757/4,-3)*3.2-440000,IF(B1757&lt;8500000,ROUNDDOWN(B1757*0.9,0)-1100000,B1757-1950000)))))))),IF(B1757&lt;651000,0,IF(B1757&lt;1900000,B1757-650000,IF(B1757&lt;3600000,ROUNDDOWN(B1757/4,-3)*2.8-80000,IF(B1757&lt;6600000,ROUNDDOWN(B1757/4,-3)*3.2-440000,IF(B1757&lt;8500000,ROUNDDOWN(B1757*0.9,0)-1100000,B1757-1950000)))))),0)</f>
        <v/>
      </c>
      <c r="N1757" s="18">
        <f>IF(M1757&gt;23500000,NA(),IF(C1757&gt;=2026,IF(M1757&lt;=4890000,1040000,IF(M1757&lt;=6550000,670000,620000)),IF(M1757&lt;=1320000,950000,IF(M1757&lt;=3360000,880000,IF(M1757&lt;=4890000,680000,IF(M1757&lt;=6550000,630000,580000))))))</f>
        <v/>
      </c>
      <c r="O1757" s="18">
        <f>IF(F1757&lt;=0,IF(AND(D1757="はい",C1757&gt;=2026,C1757&lt;=2027),IF(E1757&lt;=0,0,IF(E1757&lt;=30000,E1757,IF(E1757&lt;=60000,ROUNDUP(E1757/2,0)+15000,IF(E1757&lt;=120000,ROUNDUP(E1757/4,0)+30000,60000)))),IF(E1757&lt;=0,0,IF(E1757&lt;=20000,E1757,IF(E1757&lt;=40000,ROUNDUP(E1757/2,0)+10000,IF(E1757&lt;=80000,ROUNDUP(E1757/4,0)+20000,40000))))),IF(E1757&lt;=0,IF(F1757&lt;=0,0,IF(F1757&lt;=25000,F1757,IF(F1757&lt;=50000,ROUNDUP(F1757/2,0)+12500,IF(F1757&lt;=100000,ROUNDUP(F1757/4,0)+25000,50000)))),MAX(IF(F1757&lt;=0,0,IF(F1757&lt;=25000,F1757,IF(F1757&lt;=50000,ROUNDUP(F1757/2,0)+12500,IF(F1757&lt;=100000,ROUNDUP(F1757/4,0)+25000,50000)))),MIN(IF(AND(D1757="はい",C1757&gt;=2026,C1757&lt;=2027),IF(E1757&lt;=0,0,IF(E1757&lt;=30000,E1757,IF(E1757&lt;=60000,ROUNDUP(E1757/2,0)+15000,IF(E1757&lt;=120000,ROUNDUP(E1757/4,0)+30000,60000)))),IF(E1757&lt;=0,0,IF(E1757&lt;=20000,E1757,IF(E1757&lt;=40000,ROUNDUP(E1757/2,0)+10000,IF(E1757&lt;=80000,ROUNDUP(E1757/4,0)+20000,40000)))))+IF(F1757&lt;=0,0,IF(F1757&lt;=25000,F1757,IF(F1757&lt;=50000,ROUNDUP(F1757/2,0)+12500,IF(F1757&lt;=100000,ROUNDUP(F1757/4,0)+25000,50000)))),IF(AND(D1757="はい",C1757&gt;=2026,C1757&lt;=2027),60000,40000)))))</f>
        <v/>
      </c>
      <c r="P1757" s="18">
        <f>IF(G1757&lt;=0,0,IF(G1757&lt;=20000,G1757,IF(G1757&lt;=40000,ROUNDUP(G1757/2,0)+10000,IF(G1757&lt;=80000,ROUNDUP(G1757/4,0)+20000,40000))))</f>
        <v/>
      </c>
      <c r="Q1757" s="18">
        <f>IF(I1757&lt;=0,IF(H1757&lt;=0,0,IF(H1757&lt;=20000,H1757,IF(H1757&lt;=40000,ROUNDUP(H1757/2,0)+10000,IF(H1757&lt;=80000,ROUNDUP(H1757/4,0)+20000,40000)))),IF(H1757&lt;=0,IF(I1757&lt;=0,0,IF(I1757&lt;=25000,I1757,IF(I1757&lt;=50000,ROUNDUP(I1757/2,0)+12500,IF(I1757&lt;=100000,ROUNDUP(I1757/4,0)+25000,50000)))),MAX(IF(I1757&lt;=0,0,IF(I1757&lt;=25000,I1757,IF(I1757&lt;=50000,ROUNDUP(I1757/2,0)+12500,IF(I1757&lt;=100000,ROUNDUP(I1757/4,0)+25000,50000)))),MIN(IF(H1757&lt;=0,0,IF(H1757&lt;=20000,H1757,IF(H1757&lt;=40000,ROUNDUP(H1757/2,0)+10000,IF(H1757&lt;=80000,ROUNDUP(H1757/4,0)+20000,40000))))+IF(I1757&lt;=0,0,IF(I1757&lt;=25000,I1757,IF(I1757&lt;=50000,ROUNDUP(I1757/2,0)+12500,IF(I1757&lt;=100000,ROUNDUP(I1757/4,0)+25000,50000)))),40000))))</f>
        <v/>
      </c>
      <c r="R1757" s="18">
        <f>MIN(120000,O1757+P1757+Q1757)</f>
        <v/>
      </c>
      <c r="S1757" s="18">
        <f>IF(F1757&lt;=0,IF(E1757&lt;=0,0,IF(E1757&lt;=12000,E1757,IF(E1757&lt;=32000,ROUNDUP(E1757/2,0)+6000,IF(E1757&lt;=56000,ROUNDUP(E1757/4,0)+14000,28000)))),IF(E1757&lt;=0,IF(F1757&lt;=0,0,IF(F1757&lt;=15000,F1757,IF(F1757&lt;=40000,ROUNDUP(F1757/2,0)+7500,IF(F1757&lt;=70000,ROUNDUP(F1757/4,0)+17500,35000)))),MAX(IF(F1757&lt;=0,0,IF(F1757&lt;=15000,F1757,IF(F1757&lt;=40000,ROUNDUP(F1757/2,0)+7500,IF(F1757&lt;=70000,ROUNDUP(F1757/4,0)+17500,35000)))),MIN(IF(E1757&lt;=0,0,IF(E1757&lt;=12000,E1757,IF(E1757&lt;=32000,ROUNDUP(E1757/2,0)+6000,IF(E1757&lt;=56000,ROUNDUP(E1757/4,0)+14000,28000))))+IF(F1757&lt;=0,0,IF(F1757&lt;=15000,F1757,IF(F1757&lt;=40000,ROUNDUP(F1757/2,0)+7500,IF(F1757&lt;=70000,ROUNDUP(F1757/4,0)+17500,35000)))),28000))))</f>
        <v/>
      </c>
      <c r="T1757" s="18">
        <f>IF(G1757&lt;=0,0,IF(G1757&lt;=12000,G1757,IF(G1757&lt;=32000,ROUNDUP(G1757/2,0)+6000,IF(G1757&lt;=56000,ROUNDUP(G1757/4,0)+14000,28000))))</f>
        <v/>
      </c>
      <c r="U1757" s="18">
        <f>IF(I1757&lt;=0,IF(H1757&lt;=0,0,IF(H1757&lt;=12000,H1757,IF(H1757&lt;=32000,ROUNDUP(H1757/2,0)+6000,IF(H1757&lt;=56000,ROUNDUP(H1757/4,0)+14000,28000)))),IF(H1757&lt;=0,IF(I1757&lt;=0,0,IF(I1757&lt;=15000,I1757,IF(I1757&lt;=40000,ROUNDUP(I1757/2,0)+7500,IF(I1757&lt;=70000,ROUNDUP(I1757/4,0)+17500,35000)))),MAX(IF(I1757&lt;=0,0,IF(I1757&lt;=15000,I1757,IF(I1757&lt;=40000,ROUNDUP(I1757/2,0)+7500,IF(I1757&lt;=70000,ROUNDUP(I1757/4,0)+17500,35000)))),MIN(IF(H1757&lt;=0,0,IF(H1757&lt;=12000,H1757,IF(H1757&lt;=32000,ROUNDUP(H1757/2,0)+6000,IF(H1757&lt;=56000,ROUNDUP(H1757/4,0)+14000,28000))))+IF(I1757&lt;=0,0,IF(I1757&lt;=15000,I1757,IF(I1757&lt;=40000,ROUNDUP(I1757/2,0)+7500,IF(I1757&lt;=70000,ROUNDUP(I1757/4,0)+17500,35000)))),28000))))</f>
        <v/>
      </c>
      <c r="V1757" s="18">
        <f>MIN(70000,S1757+T1757+U1757)</f>
        <v/>
      </c>
      <c r="W1757" s="18">
        <f>MAX(0,ROUNDDOWN(M1757-J1757-N1757-K1757-0,-3))</f>
        <v/>
      </c>
      <c r="X1757" s="18">
        <f>MAX(0,ROUNDDOWN(M1757-J1757-N1757-K1757-R1757,-3))</f>
        <v/>
      </c>
      <c r="Y1757" s="18">
        <f>IF(W1757&lt;=0,0,ROUNDDOWN((W1757*LOOKUP(W1757,{0,1950001,3300001,6950001,9000001,18000001,40000001},{0.05,0.1,0.2,0.23,0.33,0.4,0.45})-LOOKUP(W1757,{0,1950001,3300001,6950001,9000001,18000001,40000001},{0,97500,427500,636000,1536000,2796000,4796000}))*1.021,-2))</f>
        <v/>
      </c>
      <c r="Z1757" s="18">
        <f>IF(X1757&lt;=0,0,ROUNDDOWN((X1757*LOOKUP(X1757,{0,1950001,3300001,6950001,9000001,18000001,40000001},{0.05,0.1,0.2,0.23,0.33,0.4,0.45})-LOOKUP(X1757,{0,1950001,3300001,6950001,9000001,18000001,40000001},{0,97500,427500,636000,1536000,2796000,4796000}))*1.021,-2))</f>
        <v/>
      </c>
      <c r="AA1757" s="18">
        <f>MAX(0,ROUNDDOWN(M1757-J1757-430000-L1757-0,-3))</f>
        <v/>
      </c>
      <c r="AB1757" s="18">
        <f>MAX(0,ROUNDDOWN(M1757-J1757-430000-L1757-V1757,-3))</f>
        <v/>
      </c>
      <c r="AC1757" s="18">
        <f>IF(M1757&lt;=450000,0,MAX(0,ROUNDDOWN(AA1757*0.06-MIN(50000,AA1757)*0.03,-2))+MAX(0,ROUNDDOWN(AA1757*0.04-MIN(50000,AA1757)*0.02,-2)))</f>
        <v/>
      </c>
      <c r="AD1757" s="18">
        <f>IF(M1757&lt;=450000,0,MAX(0,ROUNDDOWN(AB1757*0.06-MIN(50000,AB1757)*0.03,-2))+MAX(0,ROUNDDOWN(AB1757*0.04-MIN(50000,AB1757)*0.02,-2)))</f>
        <v/>
      </c>
      <c r="AE1757" s="18">
        <f>Y1757-Z1757</f>
        <v/>
      </c>
      <c r="AF1757" s="18">
        <f>AC1757-AD1757</f>
        <v/>
      </c>
      <c r="AG1757" s="18">
        <f>AE1757+AF1757</f>
        <v/>
      </c>
      <c r="AH1757" s="20">
        <f>IF(W1757&lt;=0,0,LOOKUP(W1757,{0,1950001,3300001,6950001,9000001,18000001,40000001},{0.05,0.1,0.2,0.23,0.33,0.4,0.45}))</f>
        <v/>
      </c>
    </row>
    <row r="1758">
      <c r="A1758" t="inlineStr">
        <is>
          <t>1万円刻み 3区分8万円ずつ</t>
        </is>
      </c>
      <c r="B1758" s="18">
        <f>'4_1万円刻み'!$A$560</f>
        <v/>
      </c>
      <c r="C1758" s="19" t="n">
        <v>2026</v>
      </c>
      <c r="D1758" t="inlineStr">
        <is>
          <t>いいえ</t>
        </is>
      </c>
      <c r="E1758" s="18" t="n">
        <v>80000</v>
      </c>
      <c r="F1758" s="18" t="n">
        <v>0</v>
      </c>
      <c r="G1758" s="18" t="n">
        <v>80000</v>
      </c>
      <c r="H1758" s="18" t="n">
        <v>80000</v>
      </c>
      <c r="I1758" s="18" t="n">
        <v>0</v>
      </c>
      <c r="J1758" s="18">
        <f>ROUND(MIN(B1758/12,650000)*12*0.0915+MIN(B1758/12,1390000)*12*(0.0504+0)+B1758*0.005,0)</f>
        <v/>
      </c>
      <c r="K1758" s="18" t="n">
        <v>0</v>
      </c>
      <c r="L1758" s="18" t="n">
        <v>0</v>
      </c>
      <c r="M1758" s="18">
        <f>ROUND(IF(C1758&gt;=2026,IF(B1758&lt;741000,0,IF(B1758&lt;2191000,B1758-740000,IF(B1758&lt;2193000,1451000,IF(B1758&lt;2196000,1453000,IF(B1758&lt;2200000,1456000,IF(B1758&lt;3600000,ROUNDDOWN(B1758/4,-3)*2.8-80000,IF(B1758&lt;6600000,ROUNDDOWN(B1758/4,-3)*3.2-440000,IF(B1758&lt;8500000,ROUNDDOWN(B1758*0.9,0)-1100000,B1758-1950000)))))))),IF(B1758&lt;651000,0,IF(B1758&lt;1900000,B1758-650000,IF(B1758&lt;3600000,ROUNDDOWN(B1758/4,-3)*2.8-80000,IF(B1758&lt;6600000,ROUNDDOWN(B1758/4,-3)*3.2-440000,IF(B1758&lt;8500000,ROUNDDOWN(B1758*0.9,0)-1100000,B1758-1950000)))))),0)</f>
        <v/>
      </c>
      <c r="N1758" s="18">
        <f>IF(M1758&gt;23500000,NA(),IF(C1758&gt;=2026,IF(M1758&lt;=4890000,1040000,IF(M1758&lt;=6550000,670000,620000)),IF(M1758&lt;=1320000,950000,IF(M1758&lt;=3360000,880000,IF(M1758&lt;=4890000,680000,IF(M1758&lt;=6550000,630000,580000))))))</f>
        <v/>
      </c>
      <c r="O1758" s="18">
        <f>IF(F1758&lt;=0,IF(AND(D1758="はい",C1758&gt;=2026,C1758&lt;=2027),IF(E1758&lt;=0,0,IF(E1758&lt;=30000,E1758,IF(E1758&lt;=60000,ROUNDUP(E1758/2,0)+15000,IF(E1758&lt;=120000,ROUNDUP(E1758/4,0)+30000,60000)))),IF(E1758&lt;=0,0,IF(E1758&lt;=20000,E1758,IF(E1758&lt;=40000,ROUNDUP(E1758/2,0)+10000,IF(E1758&lt;=80000,ROUNDUP(E1758/4,0)+20000,40000))))),IF(E1758&lt;=0,IF(F1758&lt;=0,0,IF(F1758&lt;=25000,F1758,IF(F1758&lt;=50000,ROUNDUP(F1758/2,0)+12500,IF(F1758&lt;=100000,ROUNDUP(F1758/4,0)+25000,50000)))),MAX(IF(F1758&lt;=0,0,IF(F1758&lt;=25000,F1758,IF(F1758&lt;=50000,ROUNDUP(F1758/2,0)+12500,IF(F1758&lt;=100000,ROUNDUP(F1758/4,0)+25000,50000)))),MIN(IF(AND(D1758="はい",C1758&gt;=2026,C1758&lt;=2027),IF(E1758&lt;=0,0,IF(E1758&lt;=30000,E1758,IF(E1758&lt;=60000,ROUNDUP(E1758/2,0)+15000,IF(E1758&lt;=120000,ROUNDUP(E1758/4,0)+30000,60000)))),IF(E1758&lt;=0,0,IF(E1758&lt;=20000,E1758,IF(E1758&lt;=40000,ROUNDUP(E1758/2,0)+10000,IF(E1758&lt;=80000,ROUNDUP(E1758/4,0)+20000,40000)))))+IF(F1758&lt;=0,0,IF(F1758&lt;=25000,F1758,IF(F1758&lt;=50000,ROUNDUP(F1758/2,0)+12500,IF(F1758&lt;=100000,ROUNDUP(F1758/4,0)+25000,50000)))),IF(AND(D1758="はい",C1758&gt;=2026,C1758&lt;=2027),60000,40000)))))</f>
        <v/>
      </c>
      <c r="P1758" s="18">
        <f>IF(G1758&lt;=0,0,IF(G1758&lt;=20000,G1758,IF(G1758&lt;=40000,ROUNDUP(G1758/2,0)+10000,IF(G1758&lt;=80000,ROUNDUP(G1758/4,0)+20000,40000))))</f>
        <v/>
      </c>
      <c r="Q1758" s="18">
        <f>IF(I1758&lt;=0,IF(H1758&lt;=0,0,IF(H1758&lt;=20000,H1758,IF(H1758&lt;=40000,ROUNDUP(H1758/2,0)+10000,IF(H1758&lt;=80000,ROUNDUP(H1758/4,0)+20000,40000)))),IF(H1758&lt;=0,IF(I1758&lt;=0,0,IF(I1758&lt;=25000,I1758,IF(I1758&lt;=50000,ROUNDUP(I1758/2,0)+12500,IF(I1758&lt;=100000,ROUNDUP(I1758/4,0)+25000,50000)))),MAX(IF(I1758&lt;=0,0,IF(I1758&lt;=25000,I1758,IF(I1758&lt;=50000,ROUNDUP(I1758/2,0)+12500,IF(I1758&lt;=100000,ROUNDUP(I1758/4,0)+25000,50000)))),MIN(IF(H1758&lt;=0,0,IF(H1758&lt;=20000,H1758,IF(H1758&lt;=40000,ROUNDUP(H1758/2,0)+10000,IF(H1758&lt;=80000,ROUNDUP(H1758/4,0)+20000,40000))))+IF(I1758&lt;=0,0,IF(I1758&lt;=25000,I1758,IF(I1758&lt;=50000,ROUNDUP(I1758/2,0)+12500,IF(I1758&lt;=100000,ROUNDUP(I1758/4,0)+25000,50000)))),40000))))</f>
        <v/>
      </c>
      <c r="R1758" s="18">
        <f>MIN(120000,O1758+P1758+Q1758)</f>
        <v/>
      </c>
      <c r="S1758" s="18">
        <f>IF(F1758&lt;=0,IF(E1758&lt;=0,0,IF(E1758&lt;=12000,E1758,IF(E1758&lt;=32000,ROUNDUP(E1758/2,0)+6000,IF(E1758&lt;=56000,ROUNDUP(E1758/4,0)+14000,28000)))),IF(E1758&lt;=0,IF(F1758&lt;=0,0,IF(F1758&lt;=15000,F1758,IF(F1758&lt;=40000,ROUNDUP(F1758/2,0)+7500,IF(F1758&lt;=70000,ROUNDUP(F1758/4,0)+17500,35000)))),MAX(IF(F1758&lt;=0,0,IF(F1758&lt;=15000,F1758,IF(F1758&lt;=40000,ROUNDUP(F1758/2,0)+7500,IF(F1758&lt;=70000,ROUNDUP(F1758/4,0)+17500,35000)))),MIN(IF(E1758&lt;=0,0,IF(E1758&lt;=12000,E1758,IF(E1758&lt;=32000,ROUNDUP(E1758/2,0)+6000,IF(E1758&lt;=56000,ROUNDUP(E1758/4,0)+14000,28000))))+IF(F1758&lt;=0,0,IF(F1758&lt;=15000,F1758,IF(F1758&lt;=40000,ROUNDUP(F1758/2,0)+7500,IF(F1758&lt;=70000,ROUNDUP(F1758/4,0)+17500,35000)))),28000))))</f>
        <v/>
      </c>
      <c r="T1758" s="18">
        <f>IF(G1758&lt;=0,0,IF(G1758&lt;=12000,G1758,IF(G1758&lt;=32000,ROUNDUP(G1758/2,0)+6000,IF(G1758&lt;=56000,ROUNDUP(G1758/4,0)+14000,28000))))</f>
        <v/>
      </c>
      <c r="U1758" s="18">
        <f>IF(I1758&lt;=0,IF(H1758&lt;=0,0,IF(H1758&lt;=12000,H1758,IF(H1758&lt;=32000,ROUNDUP(H1758/2,0)+6000,IF(H1758&lt;=56000,ROUNDUP(H1758/4,0)+14000,28000)))),IF(H1758&lt;=0,IF(I1758&lt;=0,0,IF(I1758&lt;=15000,I1758,IF(I1758&lt;=40000,ROUNDUP(I1758/2,0)+7500,IF(I1758&lt;=70000,ROUNDUP(I1758/4,0)+17500,35000)))),MAX(IF(I1758&lt;=0,0,IF(I1758&lt;=15000,I1758,IF(I1758&lt;=40000,ROUNDUP(I1758/2,0)+7500,IF(I1758&lt;=70000,ROUNDUP(I1758/4,0)+17500,35000)))),MIN(IF(H1758&lt;=0,0,IF(H1758&lt;=12000,H1758,IF(H1758&lt;=32000,ROUNDUP(H1758/2,0)+6000,IF(H1758&lt;=56000,ROUNDUP(H1758/4,0)+14000,28000))))+IF(I1758&lt;=0,0,IF(I1758&lt;=15000,I1758,IF(I1758&lt;=40000,ROUNDUP(I1758/2,0)+7500,IF(I1758&lt;=70000,ROUNDUP(I1758/4,0)+17500,35000)))),28000))))</f>
        <v/>
      </c>
      <c r="V1758" s="18">
        <f>MIN(70000,S1758+T1758+U1758)</f>
        <v/>
      </c>
      <c r="W1758" s="18">
        <f>MAX(0,ROUNDDOWN(M1758-J1758-N1758-K1758-0,-3))</f>
        <v/>
      </c>
      <c r="X1758" s="18">
        <f>MAX(0,ROUNDDOWN(M1758-J1758-N1758-K1758-R1758,-3))</f>
        <v/>
      </c>
      <c r="Y1758" s="18">
        <f>IF(W1758&lt;=0,0,ROUNDDOWN((W1758*LOOKUP(W1758,{0,1950001,3300001,6950001,9000001,18000001,40000001},{0.05,0.1,0.2,0.23,0.33,0.4,0.45})-LOOKUP(W1758,{0,1950001,3300001,6950001,9000001,18000001,40000001},{0,97500,427500,636000,1536000,2796000,4796000}))*1.021,-2))</f>
        <v/>
      </c>
      <c r="Z1758" s="18">
        <f>IF(X1758&lt;=0,0,ROUNDDOWN((X1758*LOOKUP(X1758,{0,1950001,3300001,6950001,9000001,18000001,40000001},{0.05,0.1,0.2,0.23,0.33,0.4,0.45})-LOOKUP(X1758,{0,1950001,3300001,6950001,9000001,18000001,40000001},{0,97500,427500,636000,1536000,2796000,4796000}))*1.021,-2))</f>
        <v/>
      </c>
      <c r="AA1758" s="18">
        <f>MAX(0,ROUNDDOWN(M1758-J1758-430000-L1758-0,-3))</f>
        <v/>
      </c>
      <c r="AB1758" s="18">
        <f>MAX(0,ROUNDDOWN(M1758-J1758-430000-L1758-V1758,-3))</f>
        <v/>
      </c>
      <c r="AC1758" s="18">
        <f>IF(M1758&lt;=450000,0,MAX(0,ROUNDDOWN(AA1758*0.06-MIN(50000,AA1758)*0.03,-2))+MAX(0,ROUNDDOWN(AA1758*0.04-MIN(50000,AA1758)*0.02,-2)))</f>
        <v/>
      </c>
      <c r="AD1758" s="18">
        <f>IF(M1758&lt;=450000,0,MAX(0,ROUNDDOWN(AB1758*0.06-MIN(50000,AB1758)*0.03,-2))+MAX(0,ROUNDDOWN(AB1758*0.04-MIN(50000,AB1758)*0.02,-2)))</f>
        <v/>
      </c>
      <c r="AE1758" s="18">
        <f>Y1758-Z1758</f>
        <v/>
      </c>
      <c r="AF1758" s="18">
        <f>AC1758-AD1758</f>
        <v/>
      </c>
      <c r="AG1758" s="18">
        <f>AE1758+AF1758</f>
        <v/>
      </c>
      <c r="AH1758" s="20">
        <f>IF(W1758&lt;=0,0,LOOKUP(W1758,{0,1950001,3300001,6950001,9000001,18000001,40000001},{0.05,0.1,0.2,0.23,0.33,0.4,0.45}))</f>
        <v/>
      </c>
    </row>
    <row r="1759">
      <c r="A1759" t="inlineStr">
        <is>
          <t>1万円刻み 一般8万円</t>
        </is>
      </c>
      <c r="B1759" s="18">
        <f>'4_1万円刻み'!$A$560</f>
        <v/>
      </c>
      <c r="C1759" s="19" t="n">
        <v>2026</v>
      </c>
      <c r="D1759" t="inlineStr">
        <is>
          <t>いいえ</t>
        </is>
      </c>
      <c r="E1759" s="18" t="n">
        <v>80000</v>
      </c>
      <c r="F1759" s="18" t="n">
        <v>0</v>
      </c>
      <c r="G1759" s="18" t="n">
        <v>0</v>
      </c>
      <c r="H1759" s="18" t="n">
        <v>0</v>
      </c>
      <c r="I1759" s="18" t="n">
        <v>0</v>
      </c>
      <c r="J1759" s="18">
        <f>ROUND(MIN(B1759/12,650000)*12*0.0915+MIN(B1759/12,1390000)*12*(0.0504+0)+B1759*0.005,0)</f>
        <v/>
      </c>
      <c r="K1759" s="18" t="n">
        <v>0</v>
      </c>
      <c r="L1759" s="18" t="n">
        <v>0</v>
      </c>
      <c r="M1759" s="18">
        <f>ROUND(IF(C1759&gt;=2026,IF(B1759&lt;741000,0,IF(B1759&lt;2191000,B1759-740000,IF(B1759&lt;2193000,1451000,IF(B1759&lt;2196000,1453000,IF(B1759&lt;2200000,1456000,IF(B1759&lt;3600000,ROUNDDOWN(B1759/4,-3)*2.8-80000,IF(B1759&lt;6600000,ROUNDDOWN(B1759/4,-3)*3.2-440000,IF(B1759&lt;8500000,ROUNDDOWN(B1759*0.9,0)-1100000,B1759-1950000)))))))),IF(B1759&lt;651000,0,IF(B1759&lt;1900000,B1759-650000,IF(B1759&lt;3600000,ROUNDDOWN(B1759/4,-3)*2.8-80000,IF(B1759&lt;6600000,ROUNDDOWN(B1759/4,-3)*3.2-440000,IF(B1759&lt;8500000,ROUNDDOWN(B1759*0.9,0)-1100000,B1759-1950000)))))),0)</f>
        <v/>
      </c>
      <c r="N1759" s="18">
        <f>IF(M1759&gt;23500000,NA(),IF(C1759&gt;=2026,IF(M1759&lt;=4890000,1040000,IF(M1759&lt;=6550000,670000,620000)),IF(M1759&lt;=1320000,950000,IF(M1759&lt;=3360000,880000,IF(M1759&lt;=4890000,680000,IF(M1759&lt;=6550000,630000,580000))))))</f>
        <v/>
      </c>
      <c r="O1759" s="18">
        <f>IF(F1759&lt;=0,IF(AND(D1759="はい",C1759&gt;=2026,C1759&lt;=2027),IF(E1759&lt;=0,0,IF(E1759&lt;=30000,E1759,IF(E1759&lt;=60000,ROUNDUP(E1759/2,0)+15000,IF(E1759&lt;=120000,ROUNDUP(E1759/4,0)+30000,60000)))),IF(E1759&lt;=0,0,IF(E1759&lt;=20000,E1759,IF(E1759&lt;=40000,ROUNDUP(E1759/2,0)+10000,IF(E1759&lt;=80000,ROUNDUP(E1759/4,0)+20000,40000))))),IF(E1759&lt;=0,IF(F1759&lt;=0,0,IF(F1759&lt;=25000,F1759,IF(F1759&lt;=50000,ROUNDUP(F1759/2,0)+12500,IF(F1759&lt;=100000,ROUNDUP(F1759/4,0)+25000,50000)))),MAX(IF(F1759&lt;=0,0,IF(F1759&lt;=25000,F1759,IF(F1759&lt;=50000,ROUNDUP(F1759/2,0)+12500,IF(F1759&lt;=100000,ROUNDUP(F1759/4,0)+25000,50000)))),MIN(IF(AND(D1759="はい",C1759&gt;=2026,C1759&lt;=2027),IF(E1759&lt;=0,0,IF(E1759&lt;=30000,E1759,IF(E1759&lt;=60000,ROUNDUP(E1759/2,0)+15000,IF(E1759&lt;=120000,ROUNDUP(E1759/4,0)+30000,60000)))),IF(E1759&lt;=0,0,IF(E1759&lt;=20000,E1759,IF(E1759&lt;=40000,ROUNDUP(E1759/2,0)+10000,IF(E1759&lt;=80000,ROUNDUP(E1759/4,0)+20000,40000)))))+IF(F1759&lt;=0,0,IF(F1759&lt;=25000,F1759,IF(F1759&lt;=50000,ROUNDUP(F1759/2,0)+12500,IF(F1759&lt;=100000,ROUNDUP(F1759/4,0)+25000,50000)))),IF(AND(D1759="はい",C1759&gt;=2026,C1759&lt;=2027),60000,40000)))))</f>
        <v/>
      </c>
      <c r="P1759" s="18">
        <f>IF(G1759&lt;=0,0,IF(G1759&lt;=20000,G1759,IF(G1759&lt;=40000,ROUNDUP(G1759/2,0)+10000,IF(G1759&lt;=80000,ROUNDUP(G1759/4,0)+20000,40000))))</f>
        <v/>
      </c>
      <c r="Q1759" s="18">
        <f>IF(I1759&lt;=0,IF(H1759&lt;=0,0,IF(H1759&lt;=20000,H1759,IF(H1759&lt;=40000,ROUNDUP(H1759/2,0)+10000,IF(H1759&lt;=80000,ROUNDUP(H1759/4,0)+20000,40000)))),IF(H1759&lt;=0,IF(I1759&lt;=0,0,IF(I1759&lt;=25000,I1759,IF(I1759&lt;=50000,ROUNDUP(I1759/2,0)+12500,IF(I1759&lt;=100000,ROUNDUP(I1759/4,0)+25000,50000)))),MAX(IF(I1759&lt;=0,0,IF(I1759&lt;=25000,I1759,IF(I1759&lt;=50000,ROUNDUP(I1759/2,0)+12500,IF(I1759&lt;=100000,ROUNDUP(I1759/4,0)+25000,50000)))),MIN(IF(H1759&lt;=0,0,IF(H1759&lt;=20000,H1759,IF(H1759&lt;=40000,ROUNDUP(H1759/2,0)+10000,IF(H1759&lt;=80000,ROUNDUP(H1759/4,0)+20000,40000))))+IF(I1759&lt;=0,0,IF(I1759&lt;=25000,I1759,IF(I1759&lt;=50000,ROUNDUP(I1759/2,0)+12500,IF(I1759&lt;=100000,ROUNDUP(I1759/4,0)+25000,50000)))),40000))))</f>
        <v/>
      </c>
      <c r="R1759" s="18">
        <f>MIN(120000,O1759+P1759+Q1759)</f>
        <v/>
      </c>
      <c r="S1759" s="18">
        <f>IF(F1759&lt;=0,IF(E1759&lt;=0,0,IF(E1759&lt;=12000,E1759,IF(E1759&lt;=32000,ROUNDUP(E1759/2,0)+6000,IF(E1759&lt;=56000,ROUNDUP(E1759/4,0)+14000,28000)))),IF(E1759&lt;=0,IF(F1759&lt;=0,0,IF(F1759&lt;=15000,F1759,IF(F1759&lt;=40000,ROUNDUP(F1759/2,0)+7500,IF(F1759&lt;=70000,ROUNDUP(F1759/4,0)+17500,35000)))),MAX(IF(F1759&lt;=0,0,IF(F1759&lt;=15000,F1759,IF(F1759&lt;=40000,ROUNDUP(F1759/2,0)+7500,IF(F1759&lt;=70000,ROUNDUP(F1759/4,0)+17500,35000)))),MIN(IF(E1759&lt;=0,0,IF(E1759&lt;=12000,E1759,IF(E1759&lt;=32000,ROUNDUP(E1759/2,0)+6000,IF(E1759&lt;=56000,ROUNDUP(E1759/4,0)+14000,28000))))+IF(F1759&lt;=0,0,IF(F1759&lt;=15000,F1759,IF(F1759&lt;=40000,ROUNDUP(F1759/2,0)+7500,IF(F1759&lt;=70000,ROUNDUP(F1759/4,0)+17500,35000)))),28000))))</f>
        <v/>
      </c>
      <c r="T1759" s="18">
        <f>IF(G1759&lt;=0,0,IF(G1759&lt;=12000,G1759,IF(G1759&lt;=32000,ROUNDUP(G1759/2,0)+6000,IF(G1759&lt;=56000,ROUNDUP(G1759/4,0)+14000,28000))))</f>
        <v/>
      </c>
      <c r="U1759" s="18">
        <f>IF(I1759&lt;=0,IF(H1759&lt;=0,0,IF(H1759&lt;=12000,H1759,IF(H1759&lt;=32000,ROUNDUP(H1759/2,0)+6000,IF(H1759&lt;=56000,ROUNDUP(H1759/4,0)+14000,28000)))),IF(H1759&lt;=0,IF(I1759&lt;=0,0,IF(I1759&lt;=15000,I1759,IF(I1759&lt;=40000,ROUNDUP(I1759/2,0)+7500,IF(I1759&lt;=70000,ROUNDUP(I1759/4,0)+17500,35000)))),MAX(IF(I1759&lt;=0,0,IF(I1759&lt;=15000,I1759,IF(I1759&lt;=40000,ROUNDUP(I1759/2,0)+7500,IF(I1759&lt;=70000,ROUNDUP(I1759/4,0)+17500,35000)))),MIN(IF(H1759&lt;=0,0,IF(H1759&lt;=12000,H1759,IF(H1759&lt;=32000,ROUNDUP(H1759/2,0)+6000,IF(H1759&lt;=56000,ROUNDUP(H1759/4,0)+14000,28000))))+IF(I1759&lt;=0,0,IF(I1759&lt;=15000,I1759,IF(I1759&lt;=40000,ROUNDUP(I1759/2,0)+7500,IF(I1759&lt;=70000,ROUNDUP(I1759/4,0)+17500,35000)))),28000))))</f>
        <v/>
      </c>
      <c r="V1759" s="18">
        <f>MIN(70000,S1759+T1759+U1759)</f>
        <v/>
      </c>
      <c r="W1759" s="18">
        <f>MAX(0,ROUNDDOWN(M1759-J1759-N1759-K1759-0,-3))</f>
        <v/>
      </c>
      <c r="X1759" s="18">
        <f>MAX(0,ROUNDDOWN(M1759-J1759-N1759-K1759-R1759,-3))</f>
        <v/>
      </c>
      <c r="Y1759" s="18">
        <f>IF(W1759&lt;=0,0,ROUNDDOWN((W1759*LOOKUP(W1759,{0,1950001,3300001,6950001,9000001,18000001,40000001},{0.05,0.1,0.2,0.23,0.33,0.4,0.45})-LOOKUP(W1759,{0,1950001,3300001,6950001,9000001,18000001,40000001},{0,97500,427500,636000,1536000,2796000,4796000}))*1.021,-2))</f>
        <v/>
      </c>
      <c r="Z1759" s="18">
        <f>IF(X1759&lt;=0,0,ROUNDDOWN((X1759*LOOKUP(X1759,{0,1950001,3300001,6950001,9000001,18000001,40000001},{0.05,0.1,0.2,0.23,0.33,0.4,0.45})-LOOKUP(X1759,{0,1950001,3300001,6950001,9000001,18000001,40000001},{0,97500,427500,636000,1536000,2796000,4796000}))*1.021,-2))</f>
        <v/>
      </c>
      <c r="AA1759" s="18">
        <f>MAX(0,ROUNDDOWN(M1759-J1759-430000-L1759-0,-3))</f>
        <v/>
      </c>
      <c r="AB1759" s="18">
        <f>MAX(0,ROUNDDOWN(M1759-J1759-430000-L1759-V1759,-3))</f>
        <v/>
      </c>
      <c r="AC1759" s="18">
        <f>IF(M1759&lt;=450000,0,MAX(0,ROUNDDOWN(AA1759*0.06-MIN(50000,AA1759)*0.03,-2))+MAX(0,ROUNDDOWN(AA1759*0.04-MIN(50000,AA1759)*0.02,-2)))</f>
        <v/>
      </c>
      <c r="AD1759" s="18">
        <f>IF(M1759&lt;=450000,0,MAX(0,ROUNDDOWN(AB1759*0.06-MIN(50000,AB1759)*0.03,-2))+MAX(0,ROUNDDOWN(AB1759*0.04-MIN(50000,AB1759)*0.02,-2)))</f>
        <v/>
      </c>
      <c r="AE1759" s="18">
        <f>Y1759-Z1759</f>
        <v/>
      </c>
      <c r="AF1759" s="18">
        <f>AC1759-AD1759</f>
        <v/>
      </c>
      <c r="AG1759" s="18">
        <f>AE1759+AF1759</f>
        <v/>
      </c>
      <c r="AH1759" s="20">
        <f>IF(W1759&lt;=0,0,LOOKUP(W1759,{0,1950001,3300001,6950001,9000001,18000001,40000001},{0.05,0.1,0.2,0.23,0.33,0.4,0.45}))</f>
        <v/>
      </c>
    </row>
    <row r="1760">
      <c r="A1760" t="inlineStr">
        <is>
          <t>1万円刻み 特例あり一般12万円</t>
        </is>
      </c>
      <c r="B1760" s="18">
        <f>'4_1万円刻み'!$A$560</f>
        <v/>
      </c>
      <c r="C1760" s="19" t="n">
        <v>2026</v>
      </c>
      <c r="D1760" t="inlineStr">
        <is>
          <t>はい</t>
        </is>
      </c>
      <c r="E1760" s="18" t="n">
        <v>120000</v>
      </c>
      <c r="F1760" s="18" t="n">
        <v>0</v>
      </c>
      <c r="G1760" s="18" t="n">
        <v>0</v>
      </c>
      <c r="H1760" s="18" t="n">
        <v>0</v>
      </c>
      <c r="I1760" s="18" t="n">
        <v>0</v>
      </c>
      <c r="J1760" s="18">
        <f>ROUND(MIN(B1760/12,650000)*12*0.0915+MIN(B1760/12,1390000)*12*(0.0504+0)+B1760*0.005,0)</f>
        <v/>
      </c>
      <c r="K1760" s="18" t="n">
        <v>0</v>
      </c>
      <c r="L1760" s="18" t="n">
        <v>0</v>
      </c>
      <c r="M1760" s="18">
        <f>ROUND(IF(C1760&gt;=2026,IF(B1760&lt;741000,0,IF(B1760&lt;2191000,B1760-740000,IF(B1760&lt;2193000,1451000,IF(B1760&lt;2196000,1453000,IF(B1760&lt;2200000,1456000,IF(B1760&lt;3600000,ROUNDDOWN(B1760/4,-3)*2.8-80000,IF(B1760&lt;6600000,ROUNDDOWN(B1760/4,-3)*3.2-440000,IF(B1760&lt;8500000,ROUNDDOWN(B1760*0.9,0)-1100000,B1760-1950000)))))))),IF(B1760&lt;651000,0,IF(B1760&lt;1900000,B1760-650000,IF(B1760&lt;3600000,ROUNDDOWN(B1760/4,-3)*2.8-80000,IF(B1760&lt;6600000,ROUNDDOWN(B1760/4,-3)*3.2-440000,IF(B1760&lt;8500000,ROUNDDOWN(B1760*0.9,0)-1100000,B1760-1950000)))))),0)</f>
        <v/>
      </c>
      <c r="N1760" s="18">
        <f>IF(M1760&gt;23500000,NA(),IF(C1760&gt;=2026,IF(M1760&lt;=4890000,1040000,IF(M1760&lt;=6550000,670000,620000)),IF(M1760&lt;=1320000,950000,IF(M1760&lt;=3360000,880000,IF(M1760&lt;=4890000,680000,IF(M1760&lt;=6550000,630000,580000))))))</f>
        <v/>
      </c>
      <c r="O1760" s="18">
        <f>IF(F1760&lt;=0,IF(AND(D1760="はい",C1760&gt;=2026,C1760&lt;=2027),IF(E1760&lt;=0,0,IF(E1760&lt;=30000,E1760,IF(E1760&lt;=60000,ROUNDUP(E1760/2,0)+15000,IF(E1760&lt;=120000,ROUNDUP(E1760/4,0)+30000,60000)))),IF(E1760&lt;=0,0,IF(E1760&lt;=20000,E1760,IF(E1760&lt;=40000,ROUNDUP(E1760/2,0)+10000,IF(E1760&lt;=80000,ROUNDUP(E1760/4,0)+20000,40000))))),IF(E1760&lt;=0,IF(F1760&lt;=0,0,IF(F1760&lt;=25000,F1760,IF(F1760&lt;=50000,ROUNDUP(F1760/2,0)+12500,IF(F1760&lt;=100000,ROUNDUP(F1760/4,0)+25000,50000)))),MAX(IF(F1760&lt;=0,0,IF(F1760&lt;=25000,F1760,IF(F1760&lt;=50000,ROUNDUP(F1760/2,0)+12500,IF(F1760&lt;=100000,ROUNDUP(F1760/4,0)+25000,50000)))),MIN(IF(AND(D1760="はい",C1760&gt;=2026,C1760&lt;=2027),IF(E1760&lt;=0,0,IF(E1760&lt;=30000,E1760,IF(E1760&lt;=60000,ROUNDUP(E1760/2,0)+15000,IF(E1760&lt;=120000,ROUNDUP(E1760/4,0)+30000,60000)))),IF(E1760&lt;=0,0,IF(E1760&lt;=20000,E1760,IF(E1760&lt;=40000,ROUNDUP(E1760/2,0)+10000,IF(E1760&lt;=80000,ROUNDUP(E1760/4,0)+20000,40000)))))+IF(F1760&lt;=0,0,IF(F1760&lt;=25000,F1760,IF(F1760&lt;=50000,ROUNDUP(F1760/2,0)+12500,IF(F1760&lt;=100000,ROUNDUP(F1760/4,0)+25000,50000)))),IF(AND(D1760="はい",C1760&gt;=2026,C1760&lt;=2027),60000,40000)))))</f>
        <v/>
      </c>
      <c r="P1760" s="18">
        <f>IF(G1760&lt;=0,0,IF(G1760&lt;=20000,G1760,IF(G1760&lt;=40000,ROUNDUP(G1760/2,0)+10000,IF(G1760&lt;=80000,ROUNDUP(G1760/4,0)+20000,40000))))</f>
        <v/>
      </c>
      <c r="Q1760" s="18">
        <f>IF(I1760&lt;=0,IF(H1760&lt;=0,0,IF(H1760&lt;=20000,H1760,IF(H1760&lt;=40000,ROUNDUP(H1760/2,0)+10000,IF(H1760&lt;=80000,ROUNDUP(H1760/4,0)+20000,40000)))),IF(H1760&lt;=0,IF(I1760&lt;=0,0,IF(I1760&lt;=25000,I1760,IF(I1760&lt;=50000,ROUNDUP(I1760/2,0)+12500,IF(I1760&lt;=100000,ROUNDUP(I1760/4,0)+25000,50000)))),MAX(IF(I1760&lt;=0,0,IF(I1760&lt;=25000,I1760,IF(I1760&lt;=50000,ROUNDUP(I1760/2,0)+12500,IF(I1760&lt;=100000,ROUNDUP(I1760/4,0)+25000,50000)))),MIN(IF(H1760&lt;=0,0,IF(H1760&lt;=20000,H1760,IF(H1760&lt;=40000,ROUNDUP(H1760/2,0)+10000,IF(H1760&lt;=80000,ROUNDUP(H1760/4,0)+20000,40000))))+IF(I1760&lt;=0,0,IF(I1760&lt;=25000,I1760,IF(I1760&lt;=50000,ROUNDUP(I1760/2,0)+12500,IF(I1760&lt;=100000,ROUNDUP(I1760/4,0)+25000,50000)))),40000))))</f>
        <v/>
      </c>
      <c r="R1760" s="18">
        <f>MIN(120000,O1760+P1760+Q1760)</f>
        <v/>
      </c>
      <c r="S1760" s="18">
        <f>IF(F1760&lt;=0,IF(E1760&lt;=0,0,IF(E1760&lt;=12000,E1760,IF(E1760&lt;=32000,ROUNDUP(E1760/2,0)+6000,IF(E1760&lt;=56000,ROUNDUP(E1760/4,0)+14000,28000)))),IF(E1760&lt;=0,IF(F1760&lt;=0,0,IF(F1760&lt;=15000,F1760,IF(F1760&lt;=40000,ROUNDUP(F1760/2,0)+7500,IF(F1760&lt;=70000,ROUNDUP(F1760/4,0)+17500,35000)))),MAX(IF(F1760&lt;=0,0,IF(F1760&lt;=15000,F1760,IF(F1760&lt;=40000,ROUNDUP(F1760/2,0)+7500,IF(F1760&lt;=70000,ROUNDUP(F1760/4,0)+17500,35000)))),MIN(IF(E1760&lt;=0,0,IF(E1760&lt;=12000,E1760,IF(E1760&lt;=32000,ROUNDUP(E1760/2,0)+6000,IF(E1760&lt;=56000,ROUNDUP(E1760/4,0)+14000,28000))))+IF(F1760&lt;=0,0,IF(F1760&lt;=15000,F1760,IF(F1760&lt;=40000,ROUNDUP(F1760/2,0)+7500,IF(F1760&lt;=70000,ROUNDUP(F1760/4,0)+17500,35000)))),28000))))</f>
        <v/>
      </c>
      <c r="T1760" s="18">
        <f>IF(G1760&lt;=0,0,IF(G1760&lt;=12000,G1760,IF(G1760&lt;=32000,ROUNDUP(G1760/2,0)+6000,IF(G1760&lt;=56000,ROUNDUP(G1760/4,0)+14000,28000))))</f>
        <v/>
      </c>
      <c r="U1760" s="18">
        <f>IF(I1760&lt;=0,IF(H1760&lt;=0,0,IF(H1760&lt;=12000,H1760,IF(H1760&lt;=32000,ROUNDUP(H1760/2,0)+6000,IF(H1760&lt;=56000,ROUNDUP(H1760/4,0)+14000,28000)))),IF(H1760&lt;=0,IF(I1760&lt;=0,0,IF(I1760&lt;=15000,I1760,IF(I1760&lt;=40000,ROUNDUP(I1760/2,0)+7500,IF(I1760&lt;=70000,ROUNDUP(I1760/4,0)+17500,35000)))),MAX(IF(I1760&lt;=0,0,IF(I1760&lt;=15000,I1760,IF(I1760&lt;=40000,ROUNDUP(I1760/2,0)+7500,IF(I1760&lt;=70000,ROUNDUP(I1760/4,0)+17500,35000)))),MIN(IF(H1760&lt;=0,0,IF(H1760&lt;=12000,H1760,IF(H1760&lt;=32000,ROUNDUP(H1760/2,0)+6000,IF(H1760&lt;=56000,ROUNDUP(H1760/4,0)+14000,28000))))+IF(I1760&lt;=0,0,IF(I1760&lt;=15000,I1760,IF(I1760&lt;=40000,ROUNDUP(I1760/2,0)+7500,IF(I1760&lt;=70000,ROUNDUP(I1760/4,0)+17500,35000)))),28000))))</f>
        <v/>
      </c>
      <c r="V1760" s="18">
        <f>MIN(70000,S1760+T1760+U1760)</f>
        <v/>
      </c>
      <c r="W1760" s="18">
        <f>MAX(0,ROUNDDOWN(M1760-J1760-N1760-K1760-0,-3))</f>
        <v/>
      </c>
      <c r="X1760" s="18">
        <f>MAX(0,ROUNDDOWN(M1760-J1760-N1760-K1760-R1760,-3))</f>
        <v/>
      </c>
      <c r="Y1760" s="18">
        <f>IF(W1760&lt;=0,0,ROUNDDOWN((W1760*LOOKUP(W1760,{0,1950001,3300001,6950001,9000001,18000001,40000001},{0.05,0.1,0.2,0.23,0.33,0.4,0.45})-LOOKUP(W1760,{0,1950001,3300001,6950001,9000001,18000001,40000001},{0,97500,427500,636000,1536000,2796000,4796000}))*1.021,-2))</f>
        <v/>
      </c>
      <c r="Z1760" s="18">
        <f>IF(X1760&lt;=0,0,ROUNDDOWN((X1760*LOOKUP(X1760,{0,1950001,3300001,6950001,9000001,18000001,40000001},{0.05,0.1,0.2,0.23,0.33,0.4,0.45})-LOOKUP(X1760,{0,1950001,3300001,6950001,9000001,18000001,40000001},{0,97500,427500,636000,1536000,2796000,4796000}))*1.021,-2))</f>
        <v/>
      </c>
      <c r="AA1760" s="18">
        <f>MAX(0,ROUNDDOWN(M1760-J1760-430000-L1760-0,-3))</f>
        <v/>
      </c>
      <c r="AB1760" s="18">
        <f>MAX(0,ROUNDDOWN(M1760-J1760-430000-L1760-V1760,-3))</f>
        <v/>
      </c>
      <c r="AC1760" s="18">
        <f>IF(M1760&lt;=450000,0,MAX(0,ROUNDDOWN(AA1760*0.06-MIN(50000,AA1760)*0.03,-2))+MAX(0,ROUNDDOWN(AA1760*0.04-MIN(50000,AA1760)*0.02,-2)))</f>
        <v/>
      </c>
      <c r="AD1760" s="18">
        <f>IF(M1760&lt;=450000,0,MAX(0,ROUNDDOWN(AB1760*0.06-MIN(50000,AB1760)*0.03,-2))+MAX(0,ROUNDDOWN(AB1760*0.04-MIN(50000,AB1760)*0.02,-2)))</f>
        <v/>
      </c>
      <c r="AE1760" s="18">
        <f>Y1760-Z1760</f>
        <v/>
      </c>
      <c r="AF1760" s="18">
        <f>AC1760-AD1760</f>
        <v/>
      </c>
      <c r="AG1760" s="18">
        <f>AE1760+AF1760</f>
        <v/>
      </c>
      <c r="AH1760" s="20">
        <f>IF(W1760&lt;=0,0,LOOKUP(W1760,{0,1950001,3300001,6950001,9000001,18000001,40000001},{0.05,0.1,0.2,0.23,0.33,0.4,0.45}))</f>
        <v/>
      </c>
    </row>
    <row r="1761">
      <c r="A1761" t="inlineStr">
        <is>
          <t>1万円刻み 3区分8万円ずつ</t>
        </is>
      </c>
      <c r="B1761" s="18">
        <f>'4_1万円刻み'!$A$561</f>
        <v/>
      </c>
      <c r="C1761" s="19" t="n">
        <v>2026</v>
      </c>
      <c r="D1761" t="inlineStr">
        <is>
          <t>いいえ</t>
        </is>
      </c>
      <c r="E1761" s="18" t="n">
        <v>80000</v>
      </c>
      <c r="F1761" s="18" t="n">
        <v>0</v>
      </c>
      <c r="G1761" s="18" t="n">
        <v>80000</v>
      </c>
      <c r="H1761" s="18" t="n">
        <v>80000</v>
      </c>
      <c r="I1761" s="18" t="n">
        <v>0</v>
      </c>
      <c r="J1761" s="18">
        <f>ROUND(MIN(B1761/12,650000)*12*0.0915+MIN(B1761/12,1390000)*12*(0.0504+0)+B1761*0.005,0)</f>
        <v/>
      </c>
      <c r="K1761" s="18" t="n">
        <v>0</v>
      </c>
      <c r="L1761" s="18" t="n">
        <v>0</v>
      </c>
      <c r="M1761" s="18">
        <f>ROUND(IF(C1761&gt;=2026,IF(B1761&lt;741000,0,IF(B1761&lt;2191000,B1761-740000,IF(B1761&lt;2193000,1451000,IF(B1761&lt;2196000,1453000,IF(B1761&lt;2200000,1456000,IF(B1761&lt;3600000,ROUNDDOWN(B1761/4,-3)*2.8-80000,IF(B1761&lt;6600000,ROUNDDOWN(B1761/4,-3)*3.2-440000,IF(B1761&lt;8500000,ROUNDDOWN(B1761*0.9,0)-1100000,B1761-1950000)))))))),IF(B1761&lt;651000,0,IF(B1761&lt;1900000,B1761-650000,IF(B1761&lt;3600000,ROUNDDOWN(B1761/4,-3)*2.8-80000,IF(B1761&lt;6600000,ROUNDDOWN(B1761/4,-3)*3.2-440000,IF(B1761&lt;8500000,ROUNDDOWN(B1761*0.9,0)-1100000,B1761-1950000)))))),0)</f>
        <v/>
      </c>
      <c r="N1761" s="18">
        <f>IF(M1761&gt;23500000,NA(),IF(C1761&gt;=2026,IF(M1761&lt;=4890000,1040000,IF(M1761&lt;=6550000,670000,620000)),IF(M1761&lt;=1320000,950000,IF(M1761&lt;=3360000,880000,IF(M1761&lt;=4890000,680000,IF(M1761&lt;=6550000,630000,580000))))))</f>
        <v/>
      </c>
      <c r="O1761" s="18">
        <f>IF(F1761&lt;=0,IF(AND(D1761="はい",C1761&gt;=2026,C1761&lt;=2027),IF(E1761&lt;=0,0,IF(E1761&lt;=30000,E1761,IF(E1761&lt;=60000,ROUNDUP(E1761/2,0)+15000,IF(E1761&lt;=120000,ROUNDUP(E1761/4,0)+30000,60000)))),IF(E1761&lt;=0,0,IF(E1761&lt;=20000,E1761,IF(E1761&lt;=40000,ROUNDUP(E1761/2,0)+10000,IF(E1761&lt;=80000,ROUNDUP(E1761/4,0)+20000,40000))))),IF(E1761&lt;=0,IF(F1761&lt;=0,0,IF(F1761&lt;=25000,F1761,IF(F1761&lt;=50000,ROUNDUP(F1761/2,0)+12500,IF(F1761&lt;=100000,ROUNDUP(F1761/4,0)+25000,50000)))),MAX(IF(F1761&lt;=0,0,IF(F1761&lt;=25000,F1761,IF(F1761&lt;=50000,ROUNDUP(F1761/2,0)+12500,IF(F1761&lt;=100000,ROUNDUP(F1761/4,0)+25000,50000)))),MIN(IF(AND(D1761="はい",C1761&gt;=2026,C1761&lt;=2027),IF(E1761&lt;=0,0,IF(E1761&lt;=30000,E1761,IF(E1761&lt;=60000,ROUNDUP(E1761/2,0)+15000,IF(E1761&lt;=120000,ROUNDUP(E1761/4,0)+30000,60000)))),IF(E1761&lt;=0,0,IF(E1761&lt;=20000,E1761,IF(E1761&lt;=40000,ROUNDUP(E1761/2,0)+10000,IF(E1761&lt;=80000,ROUNDUP(E1761/4,0)+20000,40000)))))+IF(F1761&lt;=0,0,IF(F1761&lt;=25000,F1761,IF(F1761&lt;=50000,ROUNDUP(F1761/2,0)+12500,IF(F1761&lt;=100000,ROUNDUP(F1761/4,0)+25000,50000)))),IF(AND(D1761="はい",C1761&gt;=2026,C1761&lt;=2027),60000,40000)))))</f>
        <v/>
      </c>
      <c r="P1761" s="18">
        <f>IF(G1761&lt;=0,0,IF(G1761&lt;=20000,G1761,IF(G1761&lt;=40000,ROUNDUP(G1761/2,0)+10000,IF(G1761&lt;=80000,ROUNDUP(G1761/4,0)+20000,40000))))</f>
        <v/>
      </c>
      <c r="Q1761" s="18">
        <f>IF(I1761&lt;=0,IF(H1761&lt;=0,0,IF(H1761&lt;=20000,H1761,IF(H1761&lt;=40000,ROUNDUP(H1761/2,0)+10000,IF(H1761&lt;=80000,ROUNDUP(H1761/4,0)+20000,40000)))),IF(H1761&lt;=0,IF(I1761&lt;=0,0,IF(I1761&lt;=25000,I1761,IF(I1761&lt;=50000,ROUNDUP(I1761/2,0)+12500,IF(I1761&lt;=100000,ROUNDUP(I1761/4,0)+25000,50000)))),MAX(IF(I1761&lt;=0,0,IF(I1761&lt;=25000,I1761,IF(I1761&lt;=50000,ROUNDUP(I1761/2,0)+12500,IF(I1761&lt;=100000,ROUNDUP(I1761/4,0)+25000,50000)))),MIN(IF(H1761&lt;=0,0,IF(H1761&lt;=20000,H1761,IF(H1761&lt;=40000,ROUNDUP(H1761/2,0)+10000,IF(H1761&lt;=80000,ROUNDUP(H1761/4,0)+20000,40000))))+IF(I1761&lt;=0,0,IF(I1761&lt;=25000,I1761,IF(I1761&lt;=50000,ROUNDUP(I1761/2,0)+12500,IF(I1761&lt;=100000,ROUNDUP(I1761/4,0)+25000,50000)))),40000))))</f>
        <v/>
      </c>
      <c r="R1761" s="18">
        <f>MIN(120000,O1761+P1761+Q1761)</f>
        <v/>
      </c>
      <c r="S1761" s="18">
        <f>IF(F1761&lt;=0,IF(E1761&lt;=0,0,IF(E1761&lt;=12000,E1761,IF(E1761&lt;=32000,ROUNDUP(E1761/2,0)+6000,IF(E1761&lt;=56000,ROUNDUP(E1761/4,0)+14000,28000)))),IF(E1761&lt;=0,IF(F1761&lt;=0,0,IF(F1761&lt;=15000,F1761,IF(F1761&lt;=40000,ROUNDUP(F1761/2,0)+7500,IF(F1761&lt;=70000,ROUNDUP(F1761/4,0)+17500,35000)))),MAX(IF(F1761&lt;=0,0,IF(F1761&lt;=15000,F1761,IF(F1761&lt;=40000,ROUNDUP(F1761/2,0)+7500,IF(F1761&lt;=70000,ROUNDUP(F1761/4,0)+17500,35000)))),MIN(IF(E1761&lt;=0,0,IF(E1761&lt;=12000,E1761,IF(E1761&lt;=32000,ROUNDUP(E1761/2,0)+6000,IF(E1761&lt;=56000,ROUNDUP(E1761/4,0)+14000,28000))))+IF(F1761&lt;=0,0,IF(F1761&lt;=15000,F1761,IF(F1761&lt;=40000,ROUNDUP(F1761/2,0)+7500,IF(F1761&lt;=70000,ROUNDUP(F1761/4,0)+17500,35000)))),28000))))</f>
        <v/>
      </c>
      <c r="T1761" s="18">
        <f>IF(G1761&lt;=0,0,IF(G1761&lt;=12000,G1761,IF(G1761&lt;=32000,ROUNDUP(G1761/2,0)+6000,IF(G1761&lt;=56000,ROUNDUP(G1761/4,0)+14000,28000))))</f>
        <v/>
      </c>
      <c r="U1761" s="18">
        <f>IF(I1761&lt;=0,IF(H1761&lt;=0,0,IF(H1761&lt;=12000,H1761,IF(H1761&lt;=32000,ROUNDUP(H1761/2,0)+6000,IF(H1761&lt;=56000,ROUNDUP(H1761/4,0)+14000,28000)))),IF(H1761&lt;=0,IF(I1761&lt;=0,0,IF(I1761&lt;=15000,I1761,IF(I1761&lt;=40000,ROUNDUP(I1761/2,0)+7500,IF(I1761&lt;=70000,ROUNDUP(I1761/4,0)+17500,35000)))),MAX(IF(I1761&lt;=0,0,IF(I1761&lt;=15000,I1761,IF(I1761&lt;=40000,ROUNDUP(I1761/2,0)+7500,IF(I1761&lt;=70000,ROUNDUP(I1761/4,0)+17500,35000)))),MIN(IF(H1761&lt;=0,0,IF(H1761&lt;=12000,H1761,IF(H1761&lt;=32000,ROUNDUP(H1761/2,0)+6000,IF(H1761&lt;=56000,ROUNDUP(H1761/4,0)+14000,28000))))+IF(I1761&lt;=0,0,IF(I1761&lt;=15000,I1761,IF(I1761&lt;=40000,ROUNDUP(I1761/2,0)+7500,IF(I1761&lt;=70000,ROUNDUP(I1761/4,0)+17500,35000)))),28000))))</f>
        <v/>
      </c>
      <c r="V1761" s="18">
        <f>MIN(70000,S1761+T1761+U1761)</f>
        <v/>
      </c>
      <c r="W1761" s="18">
        <f>MAX(0,ROUNDDOWN(M1761-J1761-N1761-K1761-0,-3))</f>
        <v/>
      </c>
      <c r="X1761" s="18">
        <f>MAX(0,ROUNDDOWN(M1761-J1761-N1761-K1761-R1761,-3))</f>
        <v/>
      </c>
      <c r="Y1761" s="18">
        <f>IF(W1761&lt;=0,0,ROUNDDOWN((W1761*LOOKUP(W1761,{0,1950001,3300001,6950001,9000001,18000001,40000001},{0.05,0.1,0.2,0.23,0.33,0.4,0.45})-LOOKUP(W1761,{0,1950001,3300001,6950001,9000001,18000001,40000001},{0,97500,427500,636000,1536000,2796000,4796000}))*1.021,-2))</f>
        <v/>
      </c>
      <c r="Z1761" s="18">
        <f>IF(X1761&lt;=0,0,ROUNDDOWN((X1761*LOOKUP(X1761,{0,1950001,3300001,6950001,9000001,18000001,40000001},{0.05,0.1,0.2,0.23,0.33,0.4,0.45})-LOOKUP(X1761,{0,1950001,3300001,6950001,9000001,18000001,40000001},{0,97500,427500,636000,1536000,2796000,4796000}))*1.021,-2))</f>
        <v/>
      </c>
      <c r="AA1761" s="18">
        <f>MAX(0,ROUNDDOWN(M1761-J1761-430000-L1761-0,-3))</f>
        <v/>
      </c>
      <c r="AB1761" s="18">
        <f>MAX(0,ROUNDDOWN(M1761-J1761-430000-L1761-V1761,-3))</f>
        <v/>
      </c>
      <c r="AC1761" s="18">
        <f>IF(M1761&lt;=450000,0,MAX(0,ROUNDDOWN(AA1761*0.06-MIN(50000,AA1761)*0.03,-2))+MAX(0,ROUNDDOWN(AA1761*0.04-MIN(50000,AA1761)*0.02,-2)))</f>
        <v/>
      </c>
      <c r="AD1761" s="18">
        <f>IF(M1761&lt;=450000,0,MAX(0,ROUNDDOWN(AB1761*0.06-MIN(50000,AB1761)*0.03,-2))+MAX(0,ROUNDDOWN(AB1761*0.04-MIN(50000,AB1761)*0.02,-2)))</f>
        <v/>
      </c>
      <c r="AE1761" s="18">
        <f>Y1761-Z1761</f>
        <v/>
      </c>
      <c r="AF1761" s="18">
        <f>AC1761-AD1761</f>
        <v/>
      </c>
      <c r="AG1761" s="18">
        <f>AE1761+AF1761</f>
        <v/>
      </c>
      <c r="AH1761" s="20">
        <f>IF(W1761&lt;=0,0,LOOKUP(W1761,{0,1950001,3300001,6950001,9000001,18000001,40000001},{0.05,0.1,0.2,0.23,0.33,0.4,0.45}))</f>
        <v/>
      </c>
    </row>
    <row r="1762">
      <c r="A1762" t="inlineStr">
        <is>
          <t>1万円刻み 一般8万円</t>
        </is>
      </c>
      <c r="B1762" s="18">
        <f>'4_1万円刻み'!$A$561</f>
        <v/>
      </c>
      <c r="C1762" s="19" t="n">
        <v>2026</v>
      </c>
      <c r="D1762" t="inlineStr">
        <is>
          <t>いいえ</t>
        </is>
      </c>
      <c r="E1762" s="18" t="n">
        <v>80000</v>
      </c>
      <c r="F1762" s="18" t="n">
        <v>0</v>
      </c>
      <c r="G1762" s="18" t="n">
        <v>0</v>
      </c>
      <c r="H1762" s="18" t="n">
        <v>0</v>
      </c>
      <c r="I1762" s="18" t="n">
        <v>0</v>
      </c>
      <c r="J1762" s="18">
        <f>ROUND(MIN(B1762/12,650000)*12*0.0915+MIN(B1762/12,1390000)*12*(0.0504+0)+B1762*0.005,0)</f>
        <v/>
      </c>
      <c r="K1762" s="18" t="n">
        <v>0</v>
      </c>
      <c r="L1762" s="18" t="n">
        <v>0</v>
      </c>
      <c r="M1762" s="18">
        <f>ROUND(IF(C1762&gt;=2026,IF(B1762&lt;741000,0,IF(B1762&lt;2191000,B1762-740000,IF(B1762&lt;2193000,1451000,IF(B1762&lt;2196000,1453000,IF(B1762&lt;2200000,1456000,IF(B1762&lt;3600000,ROUNDDOWN(B1762/4,-3)*2.8-80000,IF(B1762&lt;6600000,ROUNDDOWN(B1762/4,-3)*3.2-440000,IF(B1762&lt;8500000,ROUNDDOWN(B1762*0.9,0)-1100000,B1762-1950000)))))))),IF(B1762&lt;651000,0,IF(B1762&lt;1900000,B1762-650000,IF(B1762&lt;3600000,ROUNDDOWN(B1762/4,-3)*2.8-80000,IF(B1762&lt;6600000,ROUNDDOWN(B1762/4,-3)*3.2-440000,IF(B1762&lt;8500000,ROUNDDOWN(B1762*0.9,0)-1100000,B1762-1950000)))))),0)</f>
        <v/>
      </c>
      <c r="N1762" s="18">
        <f>IF(M1762&gt;23500000,NA(),IF(C1762&gt;=2026,IF(M1762&lt;=4890000,1040000,IF(M1762&lt;=6550000,670000,620000)),IF(M1762&lt;=1320000,950000,IF(M1762&lt;=3360000,880000,IF(M1762&lt;=4890000,680000,IF(M1762&lt;=6550000,630000,580000))))))</f>
        <v/>
      </c>
      <c r="O1762" s="18">
        <f>IF(F1762&lt;=0,IF(AND(D1762="はい",C1762&gt;=2026,C1762&lt;=2027),IF(E1762&lt;=0,0,IF(E1762&lt;=30000,E1762,IF(E1762&lt;=60000,ROUNDUP(E1762/2,0)+15000,IF(E1762&lt;=120000,ROUNDUP(E1762/4,0)+30000,60000)))),IF(E1762&lt;=0,0,IF(E1762&lt;=20000,E1762,IF(E1762&lt;=40000,ROUNDUP(E1762/2,0)+10000,IF(E1762&lt;=80000,ROUNDUP(E1762/4,0)+20000,40000))))),IF(E1762&lt;=0,IF(F1762&lt;=0,0,IF(F1762&lt;=25000,F1762,IF(F1762&lt;=50000,ROUNDUP(F1762/2,0)+12500,IF(F1762&lt;=100000,ROUNDUP(F1762/4,0)+25000,50000)))),MAX(IF(F1762&lt;=0,0,IF(F1762&lt;=25000,F1762,IF(F1762&lt;=50000,ROUNDUP(F1762/2,0)+12500,IF(F1762&lt;=100000,ROUNDUP(F1762/4,0)+25000,50000)))),MIN(IF(AND(D1762="はい",C1762&gt;=2026,C1762&lt;=2027),IF(E1762&lt;=0,0,IF(E1762&lt;=30000,E1762,IF(E1762&lt;=60000,ROUNDUP(E1762/2,0)+15000,IF(E1762&lt;=120000,ROUNDUP(E1762/4,0)+30000,60000)))),IF(E1762&lt;=0,0,IF(E1762&lt;=20000,E1762,IF(E1762&lt;=40000,ROUNDUP(E1762/2,0)+10000,IF(E1762&lt;=80000,ROUNDUP(E1762/4,0)+20000,40000)))))+IF(F1762&lt;=0,0,IF(F1762&lt;=25000,F1762,IF(F1762&lt;=50000,ROUNDUP(F1762/2,0)+12500,IF(F1762&lt;=100000,ROUNDUP(F1762/4,0)+25000,50000)))),IF(AND(D1762="はい",C1762&gt;=2026,C1762&lt;=2027),60000,40000)))))</f>
        <v/>
      </c>
      <c r="P1762" s="18">
        <f>IF(G1762&lt;=0,0,IF(G1762&lt;=20000,G1762,IF(G1762&lt;=40000,ROUNDUP(G1762/2,0)+10000,IF(G1762&lt;=80000,ROUNDUP(G1762/4,0)+20000,40000))))</f>
        <v/>
      </c>
      <c r="Q1762" s="18">
        <f>IF(I1762&lt;=0,IF(H1762&lt;=0,0,IF(H1762&lt;=20000,H1762,IF(H1762&lt;=40000,ROUNDUP(H1762/2,0)+10000,IF(H1762&lt;=80000,ROUNDUP(H1762/4,0)+20000,40000)))),IF(H1762&lt;=0,IF(I1762&lt;=0,0,IF(I1762&lt;=25000,I1762,IF(I1762&lt;=50000,ROUNDUP(I1762/2,0)+12500,IF(I1762&lt;=100000,ROUNDUP(I1762/4,0)+25000,50000)))),MAX(IF(I1762&lt;=0,0,IF(I1762&lt;=25000,I1762,IF(I1762&lt;=50000,ROUNDUP(I1762/2,0)+12500,IF(I1762&lt;=100000,ROUNDUP(I1762/4,0)+25000,50000)))),MIN(IF(H1762&lt;=0,0,IF(H1762&lt;=20000,H1762,IF(H1762&lt;=40000,ROUNDUP(H1762/2,0)+10000,IF(H1762&lt;=80000,ROUNDUP(H1762/4,0)+20000,40000))))+IF(I1762&lt;=0,0,IF(I1762&lt;=25000,I1762,IF(I1762&lt;=50000,ROUNDUP(I1762/2,0)+12500,IF(I1762&lt;=100000,ROUNDUP(I1762/4,0)+25000,50000)))),40000))))</f>
        <v/>
      </c>
      <c r="R1762" s="18">
        <f>MIN(120000,O1762+P1762+Q1762)</f>
        <v/>
      </c>
      <c r="S1762" s="18">
        <f>IF(F1762&lt;=0,IF(E1762&lt;=0,0,IF(E1762&lt;=12000,E1762,IF(E1762&lt;=32000,ROUNDUP(E1762/2,0)+6000,IF(E1762&lt;=56000,ROUNDUP(E1762/4,0)+14000,28000)))),IF(E1762&lt;=0,IF(F1762&lt;=0,0,IF(F1762&lt;=15000,F1762,IF(F1762&lt;=40000,ROUNDUP(F1762/2,0)+7500,IF(F1762&lt;=70000,ROUNDUP(F1762/4,0)+17500,35000)))),MAX(IF(F1762&lt;=0,0,IF(F1762&lt;=15000,F1762,IF(F1762&lt;=40000,ROUNDUP(F1762/2,0)+7500,IF(F1762&lt;=70000,ROUNDUP(F1762/4,0)+17500,35000)))),MIN(IF(E1762&lt;=0,0,IF(E1762&lt;=12000,E1762,IF(E1762&lt;=32000,ROUNDUP(E1762/2,0)+6000,IF(E1762&lt;=56000,ROUNDUP(E1762/4,0)+14000,28000))))+IF(F1762&lt;=0,0,IF(F1762&lt;=15000,F1762,IF(F1762&lt;=40000,ROUNDUP(F1762/2,0)+7500,IF(F1762&lt;=70000,ROUNDUP(F1762/4,0)+17500,35000)))),28000))))</f>
        <v/>
      </c>
      <c r="T1762" s="18">
        <f>IF(G1762&lt;=0,0,IF(G1762&lt;=12000,G1762,IF(G1762&lt;=32000,ROUNDUP(G1762/2,0)+6000,IF(G1762&lt;=56000,ROUNDUP(G1762/4,0)+14000,28000))))</f>
        <v/>
      </c>
      <c r="U1762" s="18">
        <f>IF(I1762&lt;=0,IF(H1762&lt;=0,0,IF(H1762&lt;=12000,H1762,IF(H1762&lt;=32000,ROUNDUP(H1762/2,0)+6000,IF(H1762&lt;=56000,ROUNDUP(H1762/4,0)+14000,28000)))),IF(H1762&lt;=0,IF(I1762&lt;=0,0,IF(I1762&lt;=15000,I1762,IF(I1762&lt;=40000,ROUNDUP(I1762/2,0)+7500,IF(I1762&lt;=70000,ROUNDUP(I1762/4,0)+17500,35000)))),MAX(IF(I1762&lt;=0,0,IF(I1762&lt;=15000,I1762,IF(I1762&lt;=40000,ROUNDUP(I1762/2,0)+7500,IF(I1762&lt;=70000,ROUNDUP(I1762/4,0)+17500,35000)))),MIN(IF(H1762&lt;=0,0,IF(H1762&lt;=12000,H1762,IF(H1762&lt;=32000,ROUNDUP(H1762/2,0)+6000,IF(H1762&lt;=56000,ROUNDUP(H1762/4,0)+14000,28000))))+IF(I1762&lt;=0,0,IF(I1762&lt;=15000,I1762,IF(I1762&lt;=40000,ROUNDUP(I1762/2,0)+7500,IF(I1762&lt;=70000,ROUNDUP(I1762/4,0)+17500,35000)))),28000))))</f>
        <v/>
      </c>
      <c r="V1762" s="18">
        <f>MIN(70000,S1762+T1762+U1762)</f>
        <v/>
      </c>
      <c r="W1762" s="18">
        <f>MAX(0,ROUNDDOWN(M1762-J1762-N1762-K1762-0,-3))</f>
        <v/>
      </c>
      <c r="X1762" s="18">
        <f>MAX(0,ROUNDDOWN(M1762-J1762-N1762-K1762-R1762,-3))</f>
        <v/>
      </c>
      <c r="Y1762" s="18">
        <f>IF(W1762&lt;=0,0,ROUNDDOWN((W1762*LOOKUP(W1762,{0,1950001,3300001,6950001,9000001,18000001,40000001},{0.05,0.1,0.2,0.23,0.33,0.4,0.45})-LOOKUP(W1762,{0,1950001,3300001,6950001,9000001,18000001,40000001},{0,97500,427500,636000,1536000,2796000,4796000}))*1.021,-2))</f>
        <v/>
      </c>
      <c r="Z1762" s="18">
        <f>IF(X1762&lt;=0,0,ROUNDDOWN((X1762*LOOKUP(X1762,{0,1950001,3300001,6950001,9000001,18000001,40000001},{0.05,0.1,0.2,0.23,0.33,0.4,0.45})-LOOKUP(X1762,{0,1950001,3300001,6950001,9000001,18000001,40000001},{0,97500,427500,636000,1536000,2796000,4796000}))*1.021,-2))</f>
        <v/>
      </c>
      <c r="AA1762" s="18">
        <f>MAX(0,ROUNDDOWN(M1762-J1762-430000-L1762-0,-3))</f>
        <v/>
      </c>
      <c r="AB1762" s="18">
        <f>MAX(0,ROUNDDOWN(M1762-J1762-430000-L1762-V1762,-3))</f>
        <v/>
      </c>
      <c r="AC1762" s="18">
        <f>IF(M1762&lt;=450000,0,MAX(0,ROUNDDOWN(AA1762*0.06-MIN(50000,AA1762)*0.03,-2))+MAX(0,ROUNDDOWN(AA1762*0.04-MIN(50000,AA1762)*0.02,-2)))</f>
        <v/>
      </c>
      <c r="AD1762" s="18">
        <f>IF(M1762&lt;=450000,0,MAX(0,ROUNDDOWN(AB1762*0.06-MIN(50000,AB1762)*0.03,-2))+MAX(0,ROUNDDOWN(AB1762*0.04-MIN(50000,AB1762)*0.02,-2)))</f>
        <v/>
      </c>
      <c r="AE1762" s="18">
        <f>Y1762-Z1762</f>
        <v/>
      </c>
      <c r="AF1762" s="18">
        <f>AC1762-AD1762</f>
        <v/>
      </c>
      <c r="AG1762" s="18">
        <f>AE1762+AF1762</f>
        <v/>
      </c>
      <c r="AH1762" s="20">
        <f>IF(W1762&lt;=0,0,LOOKUP(W1762,{0,1950001,3300001,6950001,9000001,18000001,40000001},{0.05,0.1,0.2,0.23,0.33,0.4,0.45}))</f>
        <v/>
      </c>
    </row>
    <row r="1763">
      <c r="A1763" t="inlineStr">
        <is>
          <t>1万円刻み 特例あり一般12万円</t>
        </is>
      </c>
      <c r="B1763" s="18">
        <f>'4_1万円刻み'!$A$561</f>
        <v/>
      </c>
      <c r="C1763" s="19" t="n">
        <v>2026</v>
      </c>
      <c r="D1763" t="inlineStr">
        <is>
          <t>はい</t>
        </is>
      </c>
      <c r="E1763" s="18" t="n">
        <v>120000</v>
      </c>
      <c r="F1763" s="18" t="n">
        <v>0</v>
      </c>
      <c r="G1763" s="18" t="n">
        <v>0</v>
      </c>
      <c r="H1763" s="18" t="n">
        <v>0</v>
      </c>
      <c r="I1763" s="18" t="n">
        <v>0</v>
      </c>
      <c r="J1763" s="18">
        <f>ROUND(MIN(B1763/12,650000)*12*0.0915+MIN(B1763/12,1390000)*12*(0.0504+0)+B1763*0.005,0)</f>
        <v/>
      </c>
      <c r="K1763" s="18" t="n">
        <v>0</v>
      </c>
      <c r="L1763" s="18" t="n">
        <v>0</v>
      </c>
      <c r="M1763" s="18">
        <f>ROUND(IF(C1763&gt;=2026,IF(B1763&lt;741000,0,IF(B1763&lt;2191000,B1763-740000,IF(B1763&lt;2193000,1451000,IF(B1763&lt;2196000,1453000,IF(B1763&lt;2200000,1456000,IF(B1763&lt;3600000,ROUNDDOWN(B1763/4,-3)*2.8-80000,IF(B1763&lt;6600000,ROUNDDOWN(B1763/4,-3)*3.2-440000,IF(B1763&lt;8500000,ROUNDDOWN(B1763*0.9,0)-1100000,B1763-1950000)))))))),IF(B1763&lt;651000,0,IF(B1763&lt;1900000,B1763-650000,IF(B1763&lt;3600000,ROUNDDOWN(B1763/4,-3)*2.8-80000,IF(B1763&lt;6600000,ROUNDDOWN(B1763/4,-3)*3.2-440000,IF(B1763&lt;8500000,ROUNDDOWN(B1763*0.9,0)-1100000,B1763-1950000)))))),0)</f>
        <v/>
      </c>
      <c r="N1763" s="18">
        <f>IF(M1763&gt;23500000,NA(),IF(C1763&gt;=2026,IF(M1763&lt;=4890000,1040000,IF(M1763&lt;=6550000,670000,620000)),IF(M1763&lt;=1320000,950000,IF(M1763&lt;=3360000,880000,IF(M1763&lt;=4890000,680000,IF(M1763&lt;=6550000,630000,580000))))))</f>
        <v/>
      </c>
      <c r="O1763" s="18">
        <f>IF(F1763&lt;=0,IF(AND(D1763="はい",C1763&gt;=2026,C1763&lt;=2027),IF(E1763&lt;=0,0,IF(E1763&lt;=30000,E1763,IF(E1763&lt;=60000,ROUNDUP(E1763/2,0)+15000,IF(E1763&lt;=120000,ROUNDUP(E1763/4,0)+30000,60000)))),IF(E1763&lt;=0,0,IF(E1763&lt;=20000,E1763,IF(E1763&lt;=40000,ROUNDUP(E1763/2,0)+10000,IF(E1763&lt;=80000,ROUNDUP(E1763/4,0)+20000,40000))))),IF(E1763&lt;=0,IF(F1763&lt;=0,0,IF(F1763&lt;=25000,F1763,IF(F1763&lt;=50000,ROUNDUP(F1763/2,0)+12500,IF(F1763&lt;=100000,ROUNDUP(F1763/4,0)+25000,50000)))),MAX(IF(F1763&lt;=0,0,IF(F1763&lt;=25000,F1763,IF(F1763&lt;=50000,ROUNDUP(F1763/2,0)+12500,IF(F1763&lt;=100000,ROUNDUP(F1763/4,0)+25000,50000)))),MIN(IF(AND(D1763="はい",C1763&gt;=2026,C1763&lt;=2027),IF(E1763&lt;=0,0,IF(E1763&lt;=30000,E1763,IF(E1763&lt;=60000,ROUNDUP(E1763/2,0)+15000,IF(E1763&lt;=120000,ROUNDUP(E1763/4,0)+30000,60000)))),IF(E1763&lt;=0,0,IF(E1763&lt;=20000,E1763,IF(E1763&lt;=40000,ROUNDUP(E1763/2,0)+10000,IF(E1763&lt;=80000,ROUNDUP(E1763/4,0)+20000,40000)))))+IF(F1763&lt;=0,0,IF(F1763&lt;=25000,F1763,IF(F1763&lt;=50000,ROUNDUP(F1763/2,0)+12500,IF(F1763&lt;=100000,ROUNDUP(F1763/4,0)+25000,50000)))),IF(AND(D1763="はい",C1763&gt;=2026,C1763&lt;=2027),60000,40000)))))</f>
        <v/>
      </c>
      <c r="P1763" s="18">
        <f>IF(G1763&lt;=0,0,IF(G1763&lt;=20000,G1763,IF(G1763&lt;=40000,ROUNDUP(G1763/2,0)+10000,IF(G1763&lt;=80000,ROUNDUP(G1763/4,0)+20000,40000))))</f>
        <v/>
      </c>
      <c r="Q1763" s="18">
        <f>IF(I1763&lt;=0,IF(H1763&lt;=0,0,IF(H1763&lt;=20000,H1763,IF(H1763&lt;=40000,ROUNDUP(H1763/2,0)+10000,IF(H1763&lt;=80000,ROUNDUP(H1763/4,0)+20000,40000)))),IF(H1763&lt;=0,IF(I1763&lt;=0,0,IF(I1763&lt;=25000,I1763,IF(I1763&lt;=50000,ROUNDUP(I1763/2,0)+12500,IF(I1763&lt;=100000,ROUNDUP(I1763/4,0)+25000,50000)))),MAX(IF(I1763&lt;=0,0,IF(I1763&lt;=25000,I1763,IF(I1763&lt;=50000,ROUNDUP(I1763/2,0)+12500,IF(I1763&lt;=100000,ROUNDUP(I1763/4,0)+25000,50000)))),MIN(IF(H1763&lt;=0,0,IF(H1763&lt;=20000,H1763,IF(H1763&lt;=40000,ROUNDUP(H1763/2,0)+10000,IF(H1763&lt;=80000,ROUNDUP(H1763/4,0)+20000,40000))))+IF(I1763&lt;=0,0,IF(I1763&lt;=25000,I1763,IF(I1763&lt;=50000,ROUNDUP(I1763/2,0)+12500,IF(I1763&lt;=100000,ROUNDUP(I1763/4,0)+25000,50000)))),40000))))</f>
        <v/>
      </c>
      <c r="R1763" s="18">
        <f>MIN(120000,O1763+P1763+Q1763)</f>
        <v/>
      </c>
      <c r="S1763" s="18">
        <f>IF(F1763&lt;=0,IF(E1763&lt;=0,0,IF(E1763&lt;=12000,E1763,IF(E1763&lt;=32000,ROUNDUP(E1763/2,0)+6000,IF(E1763&lt;=56000,ROUNDUP(E1763/4,0)+14000,28000)))),IF(E1763&lt;=0,IF(F1763&lt;=0,0,IF(F1763&lt;=15000,F1763,IF(F1763&lt;=40000,ROUNDUP(F1763/2,0)+7500,IF(F1763&lt;=70000,ROUNDUP(F1763/4,0)+17500,35000)))),MAX(IF(F1763&lt;=0,0,IF(F1763&lt;=15000,F1763,IF(F1763&lt;=40000,ROUNDUP(F1763/2,0)+7500,IF(F1763&lt;=70000,ROUNDUP(F1763/4,0)+17500,35000)))),MIN(IF(E1763&lt;=0,0,IF(E1763&lt;=12000,E1763,IF(E1763&lt;=32000,ROUNDUP(E1763/2,0)+6000,IF(E1763&lt;=56000,ROUNDUP(E1763/4,0)+14000,28000))))+IF(F1763&lt;=0,0,IF(F1763&lt;=15000,F1763,IF(F1763&lt;=40000,ROUNDUP(F1763/2,0)+7500,IF(F1763&lt;=70000,ROUNDUP(F1763/4,0)+17500,35000)))),28000))))</f>
        <v/>
      </c>
      <c r="T1763" s="18">
        <f>IF(G1763&lt;=0,0,IF(G1763&lt;=12000,G1763,IF(G1763&lt;=32000,ROUNDUP(G1763/2,0)+6000,IF(G1763&lt;=56000,ROUNDUP(G1763/4,0)+14000,28000))))</f>
        <v/>
      </c>
      <c r="U1763" s="18">
        <f>IF(I1763&lt;=0,IF(H1763&lt;=0,0,IF(H1763&lt;=12000,H1763,IF(H1763&lt;=32000,ROUNDUP(H1763/2,0)+6000,IF(H1763&lt;=56000,ROUNDUP(H1763/4,0)+14000,28000)))),IF(H1763&lt;=0,IF(I1763&lt;=0,0,IF(I1763&lt;=15000,I1763,IF(I1763&lt;=40000,ROUNDUP(I1763/2,0)+7500,IF(I1763&lt;=70000,ROUNDUP(I1763/4,0)+17500,35000)))),MAX(IF(I1763&lt;=0,0,IF(I1763&lt;=15000,I1763,IF(I1763&lt;=40000,ROUNDUP(I1763/2,0)+7500,IF(I1763&lt;=70000,ROUNDUP(I1763/4,0)+17500,35000)))),MIN(IF(H1763&lt;=0,0,IF(H1763&lt;=12000,H1763,IF(H1763&lt;=32000,ROUNDUP(H1763/2,0)+6000,IF(H1763&lt;=56000,ROUNDUP(H1763/4,0)+14000,28000))))+IF(I1763&lt;=0,0,IF(I1763&lt;=15000,I1763,IF(I1763&lt;=40000,ROUNDUP(I1763/2,0)+7500,IF(I1763&lt;=70000,ROUNDUP(I1763/4,0)+17500,35000)))),28000))))</f>
        <v/>
      </c>
      <c r="V1763" s="18">
        <f>MIN(70000,S1763+T1763+U1763)</f>
        <v/>
      </c>
      <c r="W1763" s="18">
        <f>MAX(0,ROUNDDOWN(M1763-J1763-N1763-K1763-0,-3))</f>
        <v/>
      </c>
      <c r="X1763" s="18">
        <f>MAX(0,ROUNDDOWN(M1763-J1763-N1763-K1763-R1763,-3))</f>
        <v/>
      </c>
      <c r="Y1763" s="18">
        <f>IF(W1763&lt;=0,0,ROUNDDOWN((W1763*LOOKUP(W1763,{0,1950001,3300001,6950001,9000001,18000001,40000001},{0.05,0.1,0.2,0.23,0.33,0.4,0.45})-LOOKUP(W1763,{0,1950001,3300001,6950001,9000001,18000001,40000001},{0,97500,427500,636000,1536000,2796000,4796000}))*1.021,-2))</f>
        <v/>
      </c>
      <c r="Z1763" s="18">
        <f>IF(X1763&lt;=0,0,ROUNDDOWN((X1763*LOOKUP(X1763,{0,1950001,3300001,6950001,9000001,18000001,40000001},{0.05,0.1,0.2,0.23,0.33,0.4,0.45})-LOOKUP(X1763,{0,1950001,3300001,6950001,9000001,18000001,40000001},{0,97500,427500,636000,1536000,2796000,4796000}))*1.021,-2))</f>
        <v/>
      </c>
      <c r="AA1763" s="18">
        <f>MAX(0,ROUNDDOWN(M1763-J1763-430000-L1763-0,-3))</f>
        <v/>
      </c>
      <c r="AB1763" s="18">
        <f>MAX(0,ROUNDDOWN(M1763-J1763-430000-L1763-V1763,-3))</f>
        <v/>
      </c>
      <c r="AC1763" s="18">
        <f>IF(M1763&lt;=450000,0,MAX(0,ROUNDDOWN(AA1763*0.06-MIN(50000,AA1763)*0.03,-2))+MAX(0,ROUNDDOWN(AA1763*0.04-MIN(50000,AA1763)*0.02,-2)))</f>
        <v/>
      </c>
      <c r="AD1763" s="18">
        <f>IF(M1763&lt;=450000,0,MAX(0,ROUNDDOWN(AB1763*0.06-MIN(50000,AB1763)*0.03,-2))+MAX(0,ROUNDDOWN(AB1763*0.04-MIN(50000,AB1763)*0.02,-2)))</f>
        <v/>
      </c>
      <c r="AE1763" s="18">
        <f>Y1763-Z1763</f>
        <v/>
      </c>
      <c r="AF1763" s="18">
        <f>AC1763-AD1763</f>
        <v/>
      </c>
      <c r="AG1763" s="18">
        <f>AE1763+AF1763</f>
        <v/>
      </c>
      <c r="AH1763" s="20">
        <f>IF(W1763&lt;=0,0,LOOKUP(W1763,{0,1950001,3300001,6950001,9000001,18000001,40000001},{0.05,0.1,0.2,0.23,0.33,0.4,0.45}))</f>
        <v/>
      </c>
    </row>
    <row r="1764">
      <c r="A1764" t="inlineStr">
        <is>
          <t>1万円刻み 3区分8万円ずつ</t>
        </is>
      </c>
      <c r="B1764" s="18">
        <f>'4_1万円刻み'!$A$562</f>
        <v/>
      </c>
      <c r="C1764" s="19" t="n">
        <v>2026</v>
      </c>
      <c r="D1764" t="inlineStr">
        <is>
          <t>いいえ</t>
        </is>
      </c>
      <c r="E1764" s="18" t="n">
        <v>80000</v>
      </c>
      <c r="F1764" s="18" t="n">
        <v>0</v>
      </c>
      <c r="G1764" s="18" t="n">
        <v>80000</v>
      </c>
      <c r="H1764" s="18" t="n">
        <v>80000</v>
      </c>
      <c r="I1764" s="18" t="n">
        <v>0</v>
      </c>
      <c r="J1764" s="18">
        <f>ROUND(MIN(B1764/12,650000)*12*0.0915+MIN(B1764/12,1390000)*12*(0.0504+0)+B1764*0.005,0)</f>
        <v/>
      </c>
      <c r="K1764" s="18" t="n">
        <v>0</v>
      </c>
      <c r="L1764" s="18" t="n">
        <v>0</v>
      </c>
      <c r="M1764" s="18">
        <f>ROUND(IF(C1764&gt;=2026,IF(B1764&lt;741000,0,IF(B1764&lt;2191000,B1764-740000,IF(B1764&lt;2193000,1451000,IF(B1764&lt;2196000,1453000,IF(B1764&lt;2200000,1456000,IF(B1764&lt;3600000,ROUNDDOWN(B1764/4,-3)*2.8-80000,IF(B1764&lt;6600000,ROUNDDOWN(B1764/4,-3)*3.2-440000,IF(B1764&lt;8500000,ROUNDDOWN(B1764*0.9,0)-1100000,B1764-1950000)))))))),IF(B1764&lt;651000,0,IF(B1764&lt;1900000,B1764-650000,IF(B1764&lt;3600000,ROUNDDOWN(B1764/4,-3)*2.8-80000,IF(B1764&lt;6600000,ROUNDDOWN(B1764/4,-3)*3.2-440000,IF(B1764&lt;8500000,ROUNDDOWN(B1764*0.9,0)-1100000,B1764-1950000)))))),0)</f>
        <v/>
      </c>
      <c r="N1764" s="18">
        <f>IF(M1764&gt;23500000,NA(),IF(C1764&gt;=2026,IF(M1764&lt;=4890000,1040000,IF(M1764&lt;=6550000,670000,620000)),IF(M1764&lt;=1320000,950000,IF(M1764&lt;=3360000,880000,IF(M1764&lt;=4890000,680000,IF(M1764&lt;=6550000,630000,580000))))))</f>
        <v/>
      </c>
      <c r="O1764" s="18">
        <f>IF(F1764&lt;=0,IF(AND(D1764="はい",C1764&gt;=2026,C1764&lt;=2027),IF(E1764&lt;=0,0,IF(E1764&lt;=30000,E1764,IF(E1764&lt;=60000,ROUNDUP(E1764/2,0)+15000,IF(E1764&lt;=120000,ROUNDUP(E1764/4,0)+30000,60000)))),IF(E1764&lt;=0,0,IF(E1764&lt;=20000,E1764,IF(E1764&lt;=40000,ROUNDUP(E1764/2,0)+10000,IF(E1764&lt;=80000,ROUNDUP(E1764/4,0)+20000,40000))))),IF(E1764&lt;=0,IF(F1764&lt;=0,0,IF(F1764&lt;=25000,F1764,IF(F1764&lt;=50000,ROUNDUP(F1764/2,0)+12500,IF(F1764&lt;=100000,ROUNDUP(F1764/4,0)+25000,50000)))),MAX(IF(F1764&lt;=0,0,IF(F1764&lt;=25000,F1764,IF(F1764&lt;=50000,ROUNDUP(F1764/2,0)+12500,IF(F1764&lt;=100000,ROUNDUP(F1764/4,0)+25000,50000)))),MIN(IF(AND(D1764="はい",C1764&gt;=2026,C1764&lt;=2027),IF(E1764&lt;=0,0,IF(E1764&lt;=30000,E1764,IF(E1764&lt;=60000,ROUNDUP(E1764/2,0)+15000,IF(E1764&lt;=120000,ROUNDUP(E1764/4,0)+30000,60000)))),IF(E1764&lt;=0,0,IF(E1764&lt;=20000,E1764,IF(E1764&lt;=40000,ROUNDUP(E1764/2,0)+10000,IF(E1764&lt;=80000,ROUNDUP(E1764/4,0)+20000,40000)))))+IF(F1764&lt;=0,0,IF(F1764&lt;=25000,F1764,IF(F1764&lt;=50000,ROUNDUP(F1764/2,0)+12500,IF(F1764&lt;=100000,ROUNDUP(F1764/4,0)+25000,50000)))),IF(AND(D1764="はい",C1764&gt;=2026,C1764&lt;=2027),60000,40000)))))</f>
        <v/>
      </c>
      <c r="P1764" s="18">
        <f>IF(G1764&lt;=0,0,IF(G1764&lt;=20000,G1764,IF(G1764&lt;=40000,ROUNDUP(G1764/2,0)+10000,IF(G1764&lt;=80000,ROUNDUP(G1764/4,0)+20000,40000))))</f>
        <v/>
      </c>
      <c r="Q1764" s="18">
        <f>IF(I1764&lt;=0,IF(H1764&lt;=0,0,IF(H1764&lt;=20000,H1764,IF(H1764&lt;=40000,ROUNDUP(H1764/2,0)+10000,IF(H1764&lt;=80000,ROUNDUP(H1764/4,0)+20000,40000)))),IF(H1764&lt;=0,IF(I1764&lt;=0,0,IF(I1764&lt;=25000,I1764,IF(I1764&lt;=50000,ROUNDUP(I1764/2,0)+12500,IF(I1764&lt;=100000,ROUNDUP(I1764/4,0)+25000,50000)))),MAX(IF(I1764&lt;=0,0,IF(I1764&lt;=25000,I1764,IF(I1764&lt;=50000,ROUNDUP(I1764/2,0)+12500,IF(I1764&lt;=100000,ROUNDUP(I1764/4,0)+25000,50000)))),MIN(IF(H1764&lt;=0,0,IF(H1764&lt;=20000,H1764,IF(H1764&lt;=40000,ROUNDUP(H1764/2,0)+10000,IF(H1764&lt;=80000,ROUNDUP(H1764/4,0)+20000,40000))))+IF(I1764&lt;=0,0,IF(I1764&lt;=25000,I1764,IF(I1764&lt;=50000,ROUNDUP(I1764/2,0)+12500,IF(I1764&lt;=100000,ROUNDUP(I1764/4,0)+25000,50000)))),40000))))</f>
        <v/>
      </c>
      <c r="R1764" s="18">
        <f>MIN(120000,O1764+P1764+Q1764)</f>
        <v/>
      </c>
      <c r="S1764" s="18">
        <f>IF(F1764&lt;=0,IF(E1764&lt;=0,0,IF(E1764&lt;=12000,E1764,IF(E1764&lt;=32000,ROUNDUP(E1764/2,0)+6000,IF(E1764&lt;=56000,ROUNDUP(E1764/4,0)+14000,28000)))),IF(E1764&lt;=0,IF(F1764&lt;=0,0,IF(F1764&lt;=15000,F1764,IF(F1764&lt;=40000,ROUNDUP(F1764/2,0)+7500,IF(F1764&lt;=70000,ROUNDUP(F1764/4,0)+17500,35000)))),MAX(IF(F1764&lt;=0,0,IF(F1764&lt;=15000,F1764,IF(F1764&lt;=40000,ROUNDUP(F1764/2,0)+7500,IF(F1764&lt;=70000,ROUNDUP(F1764/4,0)+17500,35000)))),MIN(IF(E1764&lt;=0,0,IF(E1764&lt;=12000,E1764,IF(E1764&lt;=32000,ROUNDUP(E1764/2,0)+6000,IF(E1764&lt;=56000,ROUNDUP(E1764/4,0)+14000,28000))))+IF(F1764&lt;=0,0,IF(F1764&lt;=15000,F1764,IF(F1764&lt;=40000,ROUNDUP(F1764/2,0)+7500,IF(F1764&lt;=70000,ROUNDUP(F1764/4,0)+17500,35000)))),28000))))</f>
        <v/>
      </c>
      <c r="T1764" s="18">
        <f>IF(G1764&lt;=0,0,IF(G1764&lt;=12000,G1764,IF(G1764&lt;=32000,ROUNDUP(G1764/2,0)+6000,IF(G1764&lt;=56000,ROUNDUP(G1764/4,0)+14000,28000))))</f>
        <v/>
      </c>
      <c r="U1764" s="18">
        <f>IF(I1764&lt;=0,IF(H1764&lt;=0,0,IF(H1764&lt;=12000,H1764,IF(H1764&lt;=32000,ROUNDUP(H1764/2,0)+6000,IF(H1764&lt;=56000,ROUNDUP(H1764/4,0)+14000,28000)))),IF(H1764&lt;=0,IF(I1764&lt;=0,0,IF(I1764&lt;=15000,I1764,IF(I1764&lt;=40000,ROUNDUP(I1764/2,0)+7500,IF(I1764&lt;=70000,ROUNDUP(I1764/4,0)+17500,35000)))),MAX(IF(I1764&lt;=0,0,IF(I1764&lt;=15000,I1764,IF(I1764&lt;=40000,ROUNDUP(I1764/2,0)+7500,IF(I1764&lt;=70000,ROUNDUP(I1764/4,0)+17500,35000)))),MIN(IF(H1764&lt;=0,0,IF(H1764&lt;=12000,H1764,IF(H1764&lt;=32000,ROUNDUP(H1764/2,0)+6000,IF(H1764&lt;=56000,ROUNDUP(H1764/4,0)+14000,28000))))+IF(I1764&lt;=0,0,IF(I1764&lt;=15000,I1764,IF(I1764&lt;=40000,ROUNDUP(I1764/2,0)+7500,IF(I1764&lt;=70000,ROUNDUP(I1764/4,0)+17500,35000)))),28000))))</f>
        <v/>
      </c>
      <c r="V1764" s="18">
        <f>MIN(70000,S1764+T1764+U1764)</f>
        <v/>
      </c>
      <c r="W1764" s="18">
        <f>MAX(0,ROUNDDOWN(M1764-J1764-N1764-K1764-0,-3))</f>
        <v/>
      </c>
      <c r="X1764" s="18">
        <f>MAX(0,ROUNDDOWN(M1764-J1764-N1764-K1764-R1764,-3))</f>
        <v/>
      </c>
      <c r="Y1764" s="18">
        <f>IF(W1764&lt;=0,0,ROUNDDOWN((W1764*LOOKUP(W1764,{0,1950001,3300001,6950001,9000001,18000001,40000001},{0.05,0.1,0.2,0.23,0.33,0.4,0.45})-LOOKUP(W1764,{0,1950001,3300001,6950001,9000001,18000001,40000001},{0,97500,427500,636000,1536000,2796000,4796000}))*1.021,-2))</f>
        <v/>
      </c>
      <c r="Z1764" s="18">
        <f>IF(X1764&lt;=0,0,ROUNDDOWN((X1764*LOOKUP(X1764,{0,1950001,3300001,6950001,9000001,18000001,40000001},{0.05,0.1,0.2,0.23,0.33,0.4,0.45})-LOOKUP(X1764,{0,1950001,3300001,6950001,9000001,18000001,40000001},{0,97500,427500,636000,1536000,2796000,4796000}))*1.021,-2))</f>
        <v/>
      </c>
      <c r="AA1764" s="18">
        <f>MAX(0,ROUNDDOWN(M1764-J1764-430000-L1764-0,-3))</f>
        <v/>
      </c>
      <c r="AB1764" s="18">
        <f>MAX(0,ROUNDDOWN(M1764-J1764-430000-L1764-V1764,-3))</f>
        <v/>
      </c>
      <c r="AC1764" s="18">
        <f>IF(M1764&lt;=450000,0,MAX(0,ROUNDDOWN(AA1764*0.06-MIN(50000,AA1764)*0.03,-2))+MAX(0,ROUNDDOWN(AA1764*0.04-MIN(50000,AA1764)*0.02,-2)))</f>
        <v/>
      </c>
      <c r="AD1764" s="18">
        <f>IF(M1764&lt;=450000,0,MAX(0,ROUNDDOWN(AB1764*0.06-MIN(50000,AB1764)*0.03,-2))+MAX(0,ROUNDDOWN(AB1764*0.04-MIN(50000,AB1764)*0.02,-2)))</f>
        <v/>
      </c>
      <c r="AE1764" s="18">
        <f>Y1764-Z1764</f>
        <v/>
      </c>
      <c r="AF1764" s="18">
        <f>AC1764-AD1764</f>
        <v/>
      </c>
      <c r="AG1764" s="18">
        <f>AE1764+AF1764</f>
        <v/>
      </c>
      <c r="AH1764" s="20">
        <f>IF(W1764&lt;=0,0,LOOKUP(W1764,{0,1950001,3300001,6950001,9000001,18000001,40000001},{0.05,0.1,0.2,0.23,0.33,0.4,0.45}))</f>
        <v/>
      </c>
    </row>
    <row r="1765">
      <c r="A1765" t="inlineStr">
        <is>
          <t>1万円刻み 一般8万円</t>
        </is>
      </c>
      <c r="B1765" s="18">
        <f>'4_1万円刻み'!$A$562</f>
        <v/>
      </c>
      <c r="C1765" s="19" t="n">
        <v>2026</v>
      </c>
      <c r="D1765" t="inlineStr">
        <is>
          <t>いいえ</t>
        </is>
      </c>
      <c r="E1765" s="18" t="n">
        <v>80000</v>
      </c>
      <c r="F1765" s="18" t="n">
        <v>0</v>
      </c>
      <c r="G1765" s="18" t="n">
        <v>0</v>
      </c>
      <c r="H1765" s="18" t="n">
        <v>0</v>
      </c>
      <c r="I1765" s="18" t="n">
        <v>0</v>
      </c>
      <c r="J1765" s="18">
        <f>ROUND(MIN(B1765/12,650000)*12*0.0915+MIN(B1765/12,1390000)*12*(0.0504+0)+B1765*0.005,0)</f>
        <v/>
      </c>
      <c r="K1765" s="18" t="n">
        <v>0</v>
      </c>
      <c r="L1765" s="18" t="n">
        <v>0</v>
      </c>
      <c r="M1765" s="18">
        <f>ROUND(IF(C1765&gt;=2026,IF(B1765&lt;741000,0,IF(B1765&lt;2191000,B1765-740000,IF(B1765&lt;2193000,1451000,IF(B1765&lt;2196000,1453000,IF(B1765&lt;2200000,1456000,IF(B1765&lt;3600000,ROUNDDOWN(B1765/4,-3)*2.8-80000,IF(B1765&lt;6600000,ROUNDDOWN(B1765/4,-3)*3.2-440000,IF(B1765&lt;8500000,ROUNDDOWN(B1765*0.9,0)-1100000,B1765-1950000)))))))),IF(B1765&lt;651000,0,IF(B1765&lt;1900000,B1765-650000,IF(B1765&lt;3600000,ROUNDDOWN(B1765/4,-3)*2.8-80000,IF(B1765&lt;6600000,ROUNDDOWN(B1765/4,-3)*3.2-440000,IF(B1765&lt;8500000,ROUNDDOWN(B1765*0.9,0)-1100000,B1765-1950000)))))),0)</f>
        <v/>
      </c>
      <c r="N1765" s="18">
        <f>IF(M1765&gt;23500000,NA(),IF(C1765&gt;=2026,IF(M1765&lt;=4890000,1040000,IF(M1765&lt;=6550000,670000,620000)),IF(M1765&lt;=1320000,950000,IF(M1765&lt;=3360000,880000,IF(M1765&lt;=4890000,680000,IF(M1765&lt;=6550000,630000,580000))))))</f>
        <v/>
      </c>
      <c r="O1765" s="18">
        <f>IF(F1765&lt;=0,IF(AND(D1765="はい",C1765&gt;=2026,C1765&lt;=2027),IF(E1765&lt;=0,0,IF(E1765&lt;=30000,E1765,IF(E1765&lt;=60000,ROUNDUP(E1765/2,0)+15000,IF(E1765&lt;=120000,ROUNDUP(E1765/4,0)+30000,60000)))),IF(E1765&lt;=0,0,IF(E1765&lt;=20000,E1765,IF(E1765&lt;=40000,ROUNDUP(E1765/2,0)+10000,IF(E1765&lt;=80000,ROUNDUP(E1765/4,0)+20000,40000))))),IF(E1765&lt;=0,IF(F1765&lt;=0,0,IF(F1765&lt;=25000,F1765,IF(F1765&lt;=50000,ROUNDUP(F1765/2,0)+12500,IF(F1765&lt;=100000,ROUNDUP(F1765/4,0)+25000,50000)))),MAX(IF(F1765&lt;=0,0,IF(F1765&lt;=25000,F1765,IF(F1765&lt;=50000,ROUNDUP(F1765/2,0)+12500,IF(F1765&lt;=100000,ROUNDUP(F1765/4,0)+25000,50000)))),MIN(IF(AND(D1765="はい",C1765&gt;=2026,C1765&lt;=2027),IF(E1765&lt;=0,0,IF(E1765&lt;=30000,E1765,IF(E1765&lt;=60000,ROUNDUP(E1765/2,0)+15000,IF(E1765&lt;=120000,ROUNDUP(E1765/4,0)+30000,60000)))),IF(E1765&lt;=0,0,IF(E1765&lt;=20000,E1765,IF(E1765&lt;=40000,ROUNDUP(E1765/2,0)+10000,IF(E1765&lt;=80000,ROUNDUP(E1765/4,0)+20000,40000)))))+IF(F1765&lt;=0,0,IF(F1765&lt;=25000,F1765,IF(F1765&lt;=50000,ROUNDUP(F1765/2,0)+12500,IF(F1765&lt;=100000,ROUNDUP(F1765/4,0)+25000,50000)))),IF(AND(D1765="はい",C1765&gt;=2026,C1765&lt;=2027),60000,40000)))))</f>
        <v/>
      </c>
      <c r="P1765" s="18">
        <f>IF(G1765&lt;=0,0,IF(G1765&lt;=20000,G1765,IF(G1765&lt;=40000,ROUNDUP(G1765/2,0)+10000,IF(G1765&lt;=80000,ROUNDUP(G1765/4,0)+20000,40000))))</f>
        <v/>
      </c>
      <c r="Q1765" s="18">
        <f>IF(I1765&lt;=0,IF(H1765&lt;=0,0,IF(H1765&lt;=20000,H1765,IF(H1765&lt;=40000,ROUNDUP(H1765/2,0)+10000,IF(H1765&lt;=80000,ROUNDUP(H1765/4,0)+20000,40000)))),IF(H1765&lt;=0,IF(I1765&lt;=0,0,IF(I1765&lt;=25000,I1765,IF(I1765&lt;=50000,ROUNDUP(I1765/2,0)+12500,IF(I1765&lt;=100000,ROUNDUP(I1765/4,0)+25000,50000)))),MAX(IF(I1765&lt;=0,0,IF(I1765&lt;=25000,I1765,IF(I1765&lt;=50000,ROUNDUP(I1765/2,0)+12500,IF(I1765&lt;=100000,ROUNDUP(I1765/4,0)+25000,50000)))),MIN(IF(H1765&lt;=0,0,IF(H1765&lt;=20000,H1765,IF(H1765&lt;=40000,ROUNDUP(H1765/2,0)+10000,IF(H1765&lt;=80000,ROUNDUP(H1765/4,0)+20000,40000))))+IF(I1765&lt;=0,0,IF(I1765&lt;=25000,I1765,IF(I1765&lt;=50000,ROUNDUP(I1765/2,0)+12500,IF(I1765&lt;=100000,ROUNDUP(I1765/4,0)+25000,50000)))),40000))))</f>
        <v/>
      </c>
      <c r="R1765" s="18">
        <f>MIN(120000,O1765+P1765+Q1765)</f>
        <v/>
      </c>
      <c r="S1765" s="18">
        <f>IF(F1765&lt;=0,IF(E1765&lt;=0,0,IF(E1765&lt;=12000,E1765,IF(E1765&lt;=32000,ROUNDUP(E1765/2,0)+6000,IF(E1765&lt;=56000,ROUNDUP(E1765/4,0)+14000,28000)))),IF(E1765&lt;=0,IF(F1765&lt;=0,0,IF(F1765&lt;=15000,F1765,IF(F1765&lt;=40000,ROUNDUP(F1765/2,0)+7500,IF(F1765&lt;=70000,ROUNDUP(F1765/4,0)+17500,35000)))),MAX(IF(F1765&lt;=0,0,IF(F1765&lt;=15000,F1765,IF(F1765&lt;=40000,ROUNDUP(F1765/2,0)+7500,IF(F1765&lt;=70000,ROUNDUP(F1765/4,0)+17500,35000)))),MIN(IF(E1765&lt;=0,0,IF(E1765&lt;=12000,E1765,IF(E1765&lt;=32000,ROUNDUP(E1765/2,0)+6000,IF(E1765&lt;=56000,ROUNDUP(E1765/4,0)+14000,28000))))+IF(F1765&lt;=0,0,IF(F1765&lt;=15000,F1765,IF(F1765&lt;=40000,ROUNDUP(F1765/2,0)+7500,IF(F1765&lt;=70000,ROUNDUP(F1765/4,0)+17500,35000)))),28000))))</f>
        <v/>
      </c>
      <c r="T1765" s="18">
        <f>IF(G1765&lt;=0,0,IF(G1765&lt;=12000,G1765,IF(G1765&lt;=32000,ROUNDUP(G1765/2,0)+6000,IF(G1765&lt;=56000,ROUNDUP(G1765/4,0)+14000,28000))))</f>
        <v/>
      </c>
      <c r="U1765" s="18">
        <f>IF(I1765&lt;=0,IF(H1765&lt;=0,0,IF(H1765&lt;=12000,H1765,IF(H1765&lt;=32000,ROUNDUP(H1765/2,0)+6000,IF(H1765&lt;=56000,ROUNDUP(H1765/4,0)+14000,28000)))),IF(H1765&lt;=0,IF(I1765&lt;=0,0,IF(I1765&lt;=15000,I1765,IF(I1765&lt;=40000,ROUNDUP(I1765/2,0)+7500,IF(I1765&lt;=70000,ROUNDUP(I1765/4,0)+17500,35000)))),MAX(IF(I1765&lt;=0,0,IF(I1765&lt;=15000,I1765,IF(I1765&lt;=40000,ROUNDUP(I1765/2,0)+7500,IF(I1765&lt;=70000,ROUNDUP(I1765/4,0)+17500,35000)))),MIN(IF(H1765&lt;=0,0,IF(H1765&lt;=12000,H1765,IF(H1765&lt;=32000,ROUNDUP(H1765/2,0)+6000,IF(H1765&lt;=56000,ROUNDUP(H1765/4,0)+14000,28000))))+IF(I1765&lt;=0,0,IF(I1765&lt;=15000,I1765,IF(I1765&lt;=40000,ROUNDUP(I1765/2,0)+7500,IF(I1765&lt;=70000,ROUNDUP(I1765/4,0)+17500,35000)))),28000))))</f>
        <v/>
      </c>
      <c r="V1765" s="18">
        <f>MIN(70000,S1765+T1765+U1765)</f>
        <v/>
      </c>
      <c r="W1765" s="18">
        <f>MAX(0,ROUNDDOWN(M1765-J1765-N1765-K1765-0,-3))</f>
        <v/>
      </c>
      <c r="X1765" s="18">
        <f>MAX(0,ROUNDDOWN(M1765-J1765-N1765-K1765-R1765,-3))</f>
        <v/>
      </c>
      <c r="Y1765" s="18">
        <f>IF(W1765&lt;=0,0,ROUNDDOWN((W1765*LOOKUP(W1765,{0,1950001,3300001,6950001,9000001,18000001,40000001},{0.05,0.1,0.2,0.23,0.33,0.4,0.45})-LOOKUP(W1765,{0,1950001,3300001,6950001,9000001,18000001,40000001},{0,97500,427500,636000,1536000,2796000,4796000}))*1.021,-2))</f>
        <v/>
      </c>
      <c r="Z1765" s="18">
        <f>IF(X1765&lt;=0,0,ROUNDDOWN((X1765*LOOKUP(X1765,{0,1950001,3300001,6950001,9000001,18000001,40000001},{0.05,0.1,0.2,0.23,0.33,0.4,0.45})-LOOKUP(X1765,{0,1950001,3300001,6950001,9000001,18000001,40000001},{0,97500,427500,636000,1536000,2796000,4796000}))*1.021,-2))</f>
        <v/>
      </c>
      <c r="AA1765" s="18">
        <f>MAX(0,ROUNDDOWN(M1765-J1765-430000-L1765-0,-3))</f>
        <v/>
      </c>
      <c r="AB1765" s="18">
        <f>MAX(0,ROUNDDOWN(M1765-J1765-430000-L1765-V1765,-3))</f>
        <v/>
      </c>
      <c r="AC1765" s="18">
        <f>IF(M1765&lt;=450000,0,MAX(0,ROUNDDOWN(AA1765*0.06-MIN(50000,AA1765)*0.03,-2))+MAX(0,ROUNDDOWN(AA1765*0.04-MIN(50000,AA1765)*0.02,-2)))</f>
        <v/>
      </c>
      <c r="AD1765" s="18">
        <f>IF(M1765&lt;=450000,0,MAX(0,ROUNDDOWN(AB1765*0.06-MIN(50000,AB1765)*0.03,-2))+MAX(0,ROUNDDOWN(AB1765*0.04-MIN(50000,AB1765)*0.02,-2)))</f>
        <v/>
      </c>
      <c r="AE1765" s="18">
        <f>Y1765-Z1765</f>
        <v/>
      </c>
      <c r="AF1765" s="18">
        <f>AC1765-AD1765</f>
        <v/>
      </c>
      <c r="AG1765" s="18">
        <f>AE1765+AF1765</f>
        <v/>
      </c>
      <c r="AH1765" s="20">
        <f>IF(W1765&lt;=0,0,LOOKUP(W1765,{0,1950001,3300001,6950001,9000001,18000001,40000001},{0.05,0.1,0.2,0.23,0.33,0.4,0.45}))</f>
        <v/>
      </c>
    </row>
    <row r="1766">
      <c r="A1766" t="inlineStr">
        <is>
          <t>1万円刻み 特例あり一般12万円</t>
        </is>
      </c>
      <c r="B1766" s="18">
        <f>'4_1万円刻み'!$A$562</f>
        <v/>
      </c>
      <c r="C1766" s="19" t="n">
        <v>2026</v>
      </c>
      <c r="D1766" t="inlineStr">
        <is>
          <t>はい</t>
        </is>
      </c>
      <c r="E1766" s="18" t="n">
        <v>120000</v>
      </c>
      <c r="F1766" s="18" t="n">
        <v>0</v>
      </c>
      <c r="G1766" s="18" t="n">
        <v>0</v>
      </c>
      <c r="H1766" s="18" t="n">
        <v>0</v>
      </c>
      <c r="I1766" s="18" t="n">
        <v>0</v>
      </c>
      <c r="J1766" s="18">
        <f>ROUND(MIN(B1766/12,650000)*12*0.0915+MIN(B1766/12,1390000)*12*(0.0504+0)+B1766*0.005,0)</f>
        <v/>
      </c>
      <c r="K1766" s="18" t="n">
        <v>0</v>
      </c>
      <c r="L1766" s="18" t="n">
        <v>0</v>
      </c>
      <c r="M1766" s="18">
        <f>ROUND(IF(C1766&gt;=2026,IF(B1766&lt;741000,0,IF(B1766&lt;2191000,B1766-740000,IF(B1766&lt;2193000,1451000,IF(B1766&lt;2196000,1453000,IF(B1766&lt;2200000,1456000,IF(B1766&lt;3600000,ROUNDDOWN(B1766/4,-3)*2.8-80000,IF(B1766&lt;6600000,ROUNDDOWN(B1766/4,-3)*3.2-440000,IF(B1766&lt;8500000,ROUNDDOWN(B1766*0.9,0)-1100000,B1766-1950000)))))))),IF(B1766&lt;651000,0,IF(B1766&lt;1900000,B1766-650000,IF(B1766&lt;3600000,ROUNDDOWN(B1766/4,-3)*2.8-80000,IF(B1766&lt;6600000,ROUNDDOWN(B1766/4,-3)*3.2-440000,IF(B1766&lt;8500000,ROUNDDOWN(B1766*0.9,0)-1100000,B1766-1950000)))))),0)</f>
        <v/>
      </c>
      <c r="N1766" s="18">
        <f>IF(M1766&gt;23500000,NA(),IF(C1766&gt;=2026,IF(M1766&lt;=4890000,1040000,IF(M1766&lt;=6550000,670000,620000)),IF(M1766&lt;=1320000,950000,IF(M1766&lt;=3360000,880000,IF(M1766&lt;=4890000,680000,IF(M1766&lt;=6550000,630000,580000))))))</f>
        <v/>
      </c>
      <c r="O1766" s="18">
        <f>IF(F1766&lt;=0,IF(AND(D1766="はい",C1766&gt;=2026,C1766&lt;=2027),IF(E1766&lt;=0,0,IF(E1766&lt;=30000,E1766,IF(E1766&lt;=60000,ROUNDUP(E1766/2,0)+15000,IF(E1766&lt;=120000,ROUNDUP(E1766/4,0)+30000,60000)))),IF(E1766&lt;=0,0,IF(E1766&lt;=20000,E1766,IF(E1766&lt;=40000,ROUNDUP(E1766/2,0)+10000,IF(E1766&lt;=80000,ROUNDUP(E1766/4,0)+20000,40000))))),IF(E1766&lt;=0,IF(F1766&lt;=0,0,IF(F1766&lt;=25000,F1766,IF(F1766&lt;=50000,ROUNDUP(F1766/2,0)+12500,IF(F1766&lt;=100000,ROUNDUP(F1766/4,0)+25000,50000)))),MAX(IF(F1766&lt;=0,0,IF(F1766&lt;=25000,F1766,IF(F1766&lt;=50000,ROUNDUP(F1766/2,0)+12500,IF(F1766&lt;=100000,ROUNDUP(F1766/4,0)+25000,50000)))),MIN(IF(AND(D1766="はい",C1766&gt;=2026,C1766&lt;=2027),IF(E1766&lt;=0,0,IF(E1766&lt;=30000,E1766,IF(E1766&lt;=60000,ROUNDUP(E1766/2,0)+15000,IF(E1766&lt;=120000,ROUNDUP(E1766/4,0)+30000,60000)))),IF(E1766&lt;=0,0,IF(E1766&lt;=20000,E1766,IF(E1766&lt;=40000,ROUNDUP(E1766/2,0)+10000,IF(E1766&lt;=80000,ROUNDUP(E1766/4,0)+20000,40000)))))+IF(F1766&lt;=0,0,IF(F1766&lt;=25000,F1766,IF(F1766&lt;=50000,ROUNDUP(F1766/2,0)+12500,IF(F1766&lt;=100000,ROUNDUP(F1766/4,0)+25000,50000)))),IF(AND(D1766="はい",C1766&gt;=2026,C1766&lt;=2027),60000,40000)))))</f>
        <v/>
      </c>
      <c r="P1766" s="18">
        <f>IF(G1766&lt;=0,0,IF(G1766&lt;=20000,G1766,IF(G1766&lt;=40000,ROUNDUP(G1766/2,0)+10000,IF(G1766&lt;=80000,ROUNDUP(G1766/4,0)+20000,40000))))</f>
        <v/>
      </c>
      <c r="Q1766" s="18">
        <f>IF(I1766&lt;=0,IF(H1766&lt;=0,0,IF(H1766&lt;=20000,H1766,IF(H1766&lt;=40000,ROUNDUP(H1766/2,0)+10000,IF(H1766&lt;=80000,ROUNDUP(H1766/4,0)+20000,40000)))),IF(H1766&lt;=0,IF(I1766&lt;=0,0,IF(I1766&lt;=25000,I1766,IF(I1766&lt;=50000,ROUNDUP(I1766/2,0)+12500,IF(I1766&lt;=100000,ROUNDUP(I1766/4,0)+25000,50000)))),MAX(IF(I1766&lt;=0,0,IF(I1766&lt;=25000,I1766,IF(I1766&lt;=50000,ROUNDUP(I1766/2,0)+12500,IF(I1766&lt;=100000,ROUNDUP(I1766/4,0)+25000,50000)))),MIN(IF(H1766&lt;=0,0,IF(H1766&lt;=20000,H1766,IF(H1766&lt;=40000,ROUNDUP(H1766/2,0)+10000,IF(H1766&lt;=80000,ROUNDUP(H1766/4,0)+20000,40000))))+IF(I1766&lt;=0,0,IF(I1766&lt;=25000,I1766,IF(I1766&lt;=50000,ROUNDUP(I1766/2,0)+12500,IF(I1766&lt;=100000,ROUNDUP(I1766/4,0)+25000,50000)))),40000))))</f>
        <v/>
      </c>
      <c r="R1766" s="18">
        <f>MIN(120000,O1766+P1766+Q1766)</f>
        <v/>
      </c>
      <c r="S1766" s="18">
        <f>IF(F1766&lt;=0,IF(E1766&lt;=0,0,IF(E1766&lt;=12000,E1766,IF(E1766&lt;=32000,ROUNDUP(E1766/2,0)+6000,IF(E1766&lt;=56000,ROUNDUP(E1766/4,0)+14000,28000)))),IF(E1766&lt;=0,IF(F1766&lt;=0,0,IF(F1766&lt;=15000,F1766,IF(F1766&lt;=40000,ROUNDUP(F1766/2,0)+7500,IF(F1766&lt;=70000,ROUNDUP(F1766/4,0)+17500,35000)))),MAX(IF(F1766&lt;=0,0,IF(F1766&lt;=15000,F1766,IF(F1766&lt;=40000,ROUNDUP(F1766/2,0)+7500,IF(F1766&lt;=70000,ROUNDUP(F1766/4,0)+17500,35000)))),MIN(IF(E1766&lt;=0,0,IF(E1766&lt;=12000,E1766,IF(E1766&lt;=32000,ROUNDUP(E1766/2,0)+6000,IF(E1766&lt;=56000,ROUNDUP(E1766/4,0)+14000,28000))))+IF(F1766&lt;=0,0,IF(F1766&lt;=15000,F1766,IF(F1766&lt;=40000,ROUNDUP(F1766/2,0)+7500,IF(F1766&lt;=70000,ROUNDUP(F1766/4,0)+17500,35000)))),28000))))</f>
        <v/>
      </c>
      <c r="T1766" s="18">
        <f>IF(G1766&lt;=0,0,IF(G1766&lt;=12000,G1766,IF(G1766&lt;=32000,ROUNDUP(G1766/2,0)+6000,IF(G1766&lt;=56000,ROUNDUP(G1766/4,0)+14000,28000))))</f>
        <v/>
      </c>
      <c r="U1766" s="18">
        <f>IF(I1766&lt;=0,IF(H1766&lt;=0,0,IF(H1766&lt;=12000,H1766,IF(H1766&lt;=32000,ROUNDUP(H1766/2,0)+6000,IF(H1766&lt;=56000,ROUNDUP(H1766/4,0)+14000,28000)))),IF(H1766&lt;=0,IF(I1766&lt;=0,0,IF(I1766&lt;=15000,I1766,IF(I1766&lt;=40000,ROUNDUP(I1766/2,0)+7500,IF(I1766&lt;=70000,ROUNDUP(I1766/4,0)+17500,35000)))),MAX(IF(I1766&lt;=0,0,IF(I1766&lt;=15000,I1766,IF(I1766&lt;=40000,ROUNDUP(I1766/2,0)+7500,IF(I1766&lt;=70000,ROUNDUP(I1766/4,0)+17500,35000)))),MIN(IF(H1766&lt;=0,0,IF(H1766&lt;=12000,H1766,IF(H1766&lt;=32000,ROUNDUP(H1766/2,0)+6000,IF(H1766&lt;=56000,ROUNDUP(H1766/4,0)+14000,28000))))+IF(I1766&lt;=0,0,IF(I1766&lt;=15000,I1766,IF(I1766&lt;=40000,ROUNDUP(I1766/2,0)+7500,IF(I1766&lt;=70000,ROUNDUP(I1766/4,0)+17500,35000)))),28000))))</f>
        <v/>
      </c>
      <c r="V1766" s="18">
        <f>MIN(70000,S1766+T1766+U1766)</f>
        <v/>
      </c>
      <c r="W1766" s="18">
        <f>MAX(0,ROUNDDOWN(M1766-J1766-N1766-K1766-0,-3))</f>
        <v/>
      </c>
      <c r="X1766" s="18">
        <f>MAX(0,ROUNDDOWN(M1766-J1766-N1766-K1766-R1766,-3))</f>
        <v/>
      </c>
      <c r="Y1766" s="18">
        <f>IF(W1766&lt;=0,0,ROUNDDOWN((W1766*LOOKUP(W1766,{0,1950001,3300001,6950001,9000001,18000001,40000001},{0.05,0.1,0.2,0.23,0.33,0.4,0.45})-LOOKUP(W1766,{0,1950001,3300001,6950001,9000001,18000001,40000001},{0,97500,427500,636000,1536000,2796000,4796000}))*1.021,-2))</f>
        <v/>
      </c>
      <c r="Z1766" s="18">
        <f>IF(X1766&lt;=0,0,ROUNDDOWN((X1766*LOOKUP(X1766,{0,1950001,3300001,6950001,9000001,18000001,40000001},{0.05,0.1,0.2,0.23,0.33,0.4,0.45})-LOOKUP(X1766,{0,1950001,3300001,6950001,9000001,18000001,40000001},{0,97500,427500,636000,1536000,2796000,4796000}))*1.021,-2))</f>
        <v/>
      </c>
      <c r="AA1766" s="18">
        <f>MAX(0,ROUNDDOWN(M1766-J1766-430000-L1766-0,-3))</f>
        <v/>
      </c>
      <c r="AB1766" s="18">
        <f>MAX(0,ROUNDDOWN(M1766-J1766-430000-L1766-V1766,-3))</f>
        <v/>
      </c>
      <c r="AC1766" s="18">
        <f>IF(M1766&lt;=450000,0,MAX(0,ROUNDDOWN(AA1766*0.06-MIN(50000,AA1766)*0.03,-2))+MAX(0,ROUNDDOWN(AA1766*0.04-MIN(50000,AA1766)*0.02,-2)))</f>
        <v/>
      </c>
      <c r="AD1766" s="18">
        <f>IF(M1766&lt;=450000,0,MAX(0,ROUNDDOWN(AB1766*0.06-MIN(50000,AB1766)*0.03,-2))+MAX(0,ROUNDDOWN(AB1766*0.04-MIN(50000,AB1766)*0.02,-2)))</f>
        <v/>
      </c>
      <c r="AE1766" s="18">
        <f>Y1766-Z1766</f>
        <v/>
      </c>
      <c r="AF1766" s="18">
        <f>AC1766-AD1766</f>
        <v/>
      </c>
      <c r="AG1766" s="18">
        <f>AE1766+AF1766</f>
        <v/>
      </c>
      <c r="AH1766" s="20">
        <f>IF(W1766&lt;=0,0,LOOKUP(W1766,{0,1950001,3300001,6950001,9000001,18000001,40000001},{0.05,0.1,0.2,0.23,0.33,0.4,0.45}))</f>
        <v/>
      </c>
    </row>
    <row r="1767">
      <c r="A1767" t="inlineStr">
        <is>
          <t>1万円刻み 3区分8万円ずつ</t>
        </is>
      </c>
      <c r="B1767" s="18">
        <f>'4_1万円刻み'!$A$563</f>
        <v/>
      </c>
      <c r="C1767" s="19" t="n">
        <v>2026</v>
      </c>
      <c r="D1767" t="inlineStr">
        <is>
          <t>いいえ</t>
        </is>
      </c>
      <c r="E1767" s="18" t="n">
        <v>80000</v>
      </c>
      <c r="F1767" s="18" t="n">
        <v>0</v>
      </c>
      <c r="G1767" s="18" t="n">
        <v>80000</v>
      </c>
      <c r="H1767" s="18" t="n">
        <v>80000</v>
      </c>
      <c r="I1767" s="18" t="n">
        <v>0</v>
      </c>
      <c r="J1767" s="18">
        <f>ROUND(MIN(B1767/12,650000)*12*0.0915+MIN(B1767/12,1390000)*12*(0.0504+0)+B1767*0.005,0)</f>
        <v/>
      </c>
      <c r="K1767" s="18" t="n">
        <v>0</v>
      </c>
      <c r="L1767" s="18" t="n">
        <v>0</v>
      </c>
      <c r="M1767" s="18">
        <f>ROUND(IF(C1767&gt;=2026,IF(B1767&lt;741000,0,IF(B1767&lt;2191000,B1767-740000,IF(B1767&lt;2193000,1451000,IF(B1767&lt;2196000,1453000,IF(B1767&lt;2200000,1456000,IF(B1767&lt;3600000,ROUNDDOWN(B1767/4,-3)*2.8-80000,IF(B1767&lt;6600000,ROUNDDOWN(B1767/4,-3)*3.2-440000,IF(B1767&lt;8500000,ROUNDDOWN(B1767*0.9,0)-1100000,B1767-1950000)))))))),IF(B1767&lt;651000,0,IF(B1767&lt;1900000,B1767-650000,IF(B1767&lt;3600000,ROUNDDOWN(B1767/4,-3)*2.8-80000,IF(B1767&lt;6600000,ROUNDDOWN(B1767/4,-3)*3.2-440000,IF(B1767&lt;8500000,ROUNDDOWN(B1767*0.9,0)-1100000,B1767-1950000)))))),0)</f>
        <v/>
      </c>
      <c r="N1767" s="18">
        <f>IF(M1767&gt;23500000,NA(),IF(C1767&gt;=2026,IF(M1767&lt;=4890000,1040000,IF(M1767&lt;=6550000,670000,620000)),IF(M1767&lt;=1320000,950000,IF(M1767&lt;=3360000,880000,IF(M1767&lt;=4890000,680000,IF(M1767&lt;=6550000,630000,580000))))))</f>
        <v/>
      </c>
      <c r="O1767" s="18">
        <f>IF(F1767&lt;=0,IF(AND(D1767="はい",C1767&gt;=2026,C1767&lt;=2027),IF(E1767&lt;=0,0,IF(E1767&lt;=30000,E1767,IF(E1767&lt;=60000,ROUNDUP(E1767/2,0)+15000,IF(E1767&lt;=120000,ROUNDUP(E1767/4,0)+30000,60000)))),IF(E1767&lt;=0,0,IF(E1767&lt;=20000,E1767,IF(E1767&lt;=40000,ROUNDUP(E1767/2,0)+10000,IF(E1767&lt;=80000,ROUNDUP(E1767/4,0)+20000,40000))))),IF(E1767&lt;=0,IF(F1767&lt;=0,0,IF(F1767&lt;=25000,F1767,IF(F1767&lt;=50000,ROUNDUP(F1767/2,0)+12500,IF(F1767&lt;=100000,ROUNDUP(F1767/4,0)+25000,50000)))),MAX(IF(F1767&lt;=0,0,IF(F1767&lt;=25000,F1767,IF(F1767&lt;=50000,ROUNDUP(F1767/2,0)+12500,IF(F1767&lt;=100000,ROUNDUP(F1767/4,0)+25000,50000)))),MIN(IF(AND(D1767="はい",C1767&gt;=2026,C1767&lt;=2027),IF(E1767&lt;=0,0,IF(E1767&lt;=30000,E1767,IF(E1767&lt;=60000,ROUNDUP(E1767/2,0)+15000,IF(E1767&lt;=120000,ROUNDUP(E1767/4,0)+30000,60000)))),IF(E1767&lt;=0,0,IF(E1767&lt;=20000,E1767,IF(E1767&lt;=40000,ROUNDUP(E1767/2,0)+10000,IF(E1767&lt;=80000,ROUNDUP(E1767/4,0)+20000,40000)))))+IF(F1767&lt;=0,0,IF(F1767&lt;=25000,F1767,IF(F1767&lt;=50000,ROUNDUP(F1767/2,0)+12500,IF(F1767&lt;=100000,ROUNDUP(F1767/4,0)+25000,50000)))),IF(AND(D1767="はい",C1767&gt;=2026,C1767&lt;=2027),60000,40000)))))</f>
        <v/>
      </c>
      <c r="P1767" s="18">
        <f>IF(G1767&lt;=0,0,IF(G1767&lt;=20000,G1767,IF(G1767&lt;=40000,ROUNDUP(G1767/2,0)+10000,IF(G1767&lt;=80000,ROUNDUP(G1767/4,0)+20000,40000))))</f>
        <v/>
      </c>
      <c r="Q1767" s="18">
        <f>IF(I1767&lt;=0,IF(H1767&lt;=0,0,IF(H1767&lt;=20000,H1767,IF(H1767&lt;=40000,ROUNDUP(H1767/2,0)+10000,IF(H1767&lt;=80000,ROUNDUP(H1767/4,0)+20000,40000)))),IF(H1767&lt;=0,IF(I1767&lt;=0,0,IF(I1767&lt;=25000,I1767,IF(I1767&lt;=50000,ROUNDUP(I1767/2,0)+12500,IF(I1767&lt;=100000,ROUNDUP(I1767/4,0)+25000,50000)))),MAX(IF(I1767&lt;=0,0,IF(I1767&lt;=25000,I1767,IF(I1767&lt;=50000,ROUNDUP(I1767/2,0)+12500,IF(I1767&lt;=100000,ROUNDUP(I1767/4,0)+25000,50000)))),MIN(IF(H1767&lt;=0,0,IF(H1767&lt;=20000,H1767,IF(H1767&lt;=40000,ROUNDUP(H1767/2,0)+10000,IF(H1767&lt;=80000,ROUNDUP(H1767/4,0)+20000,40000))))+IF(I1767&lt;=0,0,IF(I1767&lt;=25000,I1767,IF(I1767&lt;=50000,ROUNDUP(I1767/2,0)+12500,IF(I1767&lt;=100000,ROUNDUP(I1767/4,0)+25000,50000)))),40000))))</f>
        <v/>
      </c>
      <c r="R1767" s="18">
        <f>MIN(120000,O1767+P1767+Q1767)</f>
        <v/>
      </c>
      <c r="S1767" s="18">
        <f>IF(F1767&lt;=0,IF(E1767&lt;=0,0,IF(E1767&lt;=12000,E1767,IF(E1767&lt;=32000,ROUNDUP(E1767/2,0)+6000,IF(E1767&lt;=56000,ROUNDUP(E1767/4,0)+14000,28000)))),IF(E1767&lt;=0,IF(F1767&lt;=0,0,IF(F1767&lt;=15000,F1767,IF(F1767&lt;=40000,ROUNDUP(F1767/2,0)+7500,IF(F1767&lt;=70000,ROUNDUP(F1767/4,0)+17500,35000)))),MAX(IF(F1767&lt;=0,0,IF(F1767&lt;=15000,F1767,IF(F1767&lt;=40000,ROUNDUP(F1767/2,0)+7500,IF(F1767&lt;=70000,ROUNDUP(F1767/4,0)+17500,35000)))),MIN(IF(E1767&lt;=0,0,IF(E1767&lt;=12000,E1767,IF(E1767&lt;=32000,ROUNDUP(E1767/2,0)+6000,IF(E1767&lt;=56000,ROUNDUP(E1767/4,0)+14000,28000))))+IF(F1767&lt;=0,0,IF(F1767&lt;=15000,F1767,IF(F1767&lt;=40000,ROUNDUP(F1767/2,0)+7500,IF(F1767&lt;=70000,ROUNDUP(F1767/4,0)+17500,35000)))),28000))))</f>
        <v/>
      </c>
      <c r="T1767" s="18">
        <f>IF(G1767&lt;=0,0,IF(G1767&lt;=12000,G1767,IF(G1767&lt;=32000,ROUNDUP(G1767/2,0)+6000,IF(G1767&lt;=56000,ROUNDUP(G1767/4,0)+14000,28000))))</f>
        <v/>
      </c>
      <c r="U1767" s="18">
        <f>IF(I1767&lt;=0,IF(H1767&lt;=0,0,IF(H1767&lt;=12000,H1767,IF(H1767&lt;=32000,ROUNDUP(H1767/2,0)+6000,IF(H1767&lt;=56000,ROUNDUP(H1767/4,0)+14000,28000)))),IF(H1767&lt;=0,IF(I1767&lt;=0,0,IF(I1767&lt;=15000,I1767,IF(I1767&lt;=40000,ROUNDUP(I1767/2,0)+7500,IF(I1767&lt;=70000,ROUNDUP(I1767/4,0)+17500,35000)))),MAX(IF(I1767&lt;=0,0,IF(I1767&lt;=15000,I1767,IF(I1767&lt;=40000,ROUNDUP(I1767/2,0)+7500,IF(I1767&lt;=70000,ROUNDUP(I1767/4,0)+17500,35000)))),MIN(IF(H1767&lt;=0,0,IF(H1767&lt;=12000,H1767,IF(H1767&lt;=32000,ROUNDUP(H1767/2,0)+6000,IF(H1767&lt;=56000,ROUNDUP(H1767/4,0)+14000,28000))))+IF(I1767&lt;=0,0,IF(I1767&lt;=15000,I1767,IF(I1767&lt;=40000,ROUNDUP(I1767/2,0)+7500,IF(I1767&lt;=70000,ROUNDUP(I1767/4,0)+17500,35000)))),28000))))</f>
        <v/>
      </c>
      <c r="V1767" s="18">
        <f>MIN(70000,S1767+T1767+U1767)</f>
        <v/>
      </c>
      <c r="W1767" s="18">
        <f>MAX(0,ROUNDDOWN(M1767-J1767-N1767-K1767-0,-3))</f>
        <v/>
      </c>
      <c r="X1767" s="18">
        <f>MAX(0,ROUNDDOWN(M1767-J1767-N1767-K1767-R1767,-3))</f>
        <v/>
      </c>
      <c r="Y1767" s="18">
        <f>IF(W1767&lt;=0,0,ROUNDDOWN((W1767*LOOKUP(W1767,{0,1950001,3300001,6950001,9000001,18000001,40000001},{0.05,0.1,0.2,0.23,0.33,0.4,0.45})-LOOKUP(W1767,{0,1950001,3300001,6950001,9000001,18000001,40000001},{0,97500,427500,636000,1536000,2796000,4796000}))*1.021,-2))</f>
        <v/>
      </c>
      <c r="Z1767" s="18">
        <f>IF(X1767&lt;=0,0,ROUNDDOWN((X1767*LOOKUP(X1767,{0,1950001,3300001,6950001,9000001,18000001,40000001},{0.05,0.1,0.2,0.23,0.33,0.4,0.45})-LOOKUP(X1767,{0,1950001,3300001,6950001,9000001,18000001,40000001},{0,97500,427500,636000,1536000,2796000,4796000}))*1.021,-2))</f>
        <v/>
      </c>
      <c r="AA1767" s="18">
        <f>MAX(0,ROUNDDOWN(M1767-J1767-430000-L1767-0,-3))</f>
        <v/>
      </c>
      <c r="AB1767" s="18">
        <f>MAX(0,ROUNDDOWN(M1767-J1767-430000-L1767-V1767,-3))</f>
        <v/>
      </c>
      <c r="AC1767" s="18">
        <f>IF(M1767&lt;=450000,0,MAX(0,ROUNDDOWN(AA1767*0.06-MIN(50000,AA1767)*0.03,-2))+MAX(0,ROUNDDOWN(AA1767*0.04-MIN(50000,AA1767)*0.02,-2)))</f>
        <v/>
      </c>
      <c r="AD1767" s="18">
        <f>IF(M1767&lt;=450000,0,MAX(0,ROUNDDOWN(AB1767*0.06-MIN(50000,AB1767)*0.03,-2))+MAX(0,ROUNDDOWN(AB1767*0.04-MIN(50000,AB1767)*0.02,-2)))</f>
        <v/>
      </c>
      <c r="AE1767" s="18">
        <f>Y1767-Z1767</f>
        <v/>
      </c>
      <c r="AF1767" s="18">
        <f>AC1767-AD1767</f>
        <v/>
      </c>
      <c r="AG1767" s="18">
        <f>AE1767+AF1767</f>
        <v/>
      </c>
      <c r="AH1767" s="20">
        <f>IF(W1767&lt;=0,0,LOOKUP(W1767,{0,1950001,3300001,6950001,9000001,18000001,40000001},{0.05,0.1,0.2,0.23,0.33,0.4,0.45}))</f>
        <v/>
      </c>
    </row>
    <row r="1768">
      <c r="A1768" t="inlineStr">
        <is>
          <t>1万円刻み 一般8万円</t>
        </is>
      </c>
      <c r="B1768" s="18">
        <f>'4_1万円刻み'!$A$563</f>
        <v/>
      </c>
      <c r="C1768" s="19" t="n">
        <v>2026</v>
      </c>
      <c r="D1768" t="inlineStr">
        <is>
          <t>いいえ</t>
        </is>
      </c>
      <c r="E1768" s="18" t="n">
        <v>80000</v>
      </c>
      <c r="F1768" s="18" t="n">
        <v>0</v>
      </c>
      <c r="G1768" s="18" t="n">
        <v>0</v>
      </c>
      <c r="H1768" s="18" t="n">
        <v>0</v>
      </c>
      <c r="I1768" s="18" t="n">
        <v>0</v>
      </c>
      <c r="J1768" s="18">
        <f>ROUND(MIN(B1768/12,650000)*12*0.0915+MIN(B1768/12,1390000)*12*(0.0504+0)+B1768*0.005,0)</f>
        <v/>
      </c>
      <c r="K1768" s="18" t="n">
        <v>0</v>
      </c>
      <c r="L1768" s="18" t="n">
        <v>0</v>
      </c>
      <c r="M1768" s="18">
        <f>ROUND(IF(C1768&gt;=2026,IF(B1768&lt;741000,0,IF(B1768&lt;2191000,B1768-740000,IF(B1768&lt;2193000,1451000,IF(B1768&lt;2196000,1453000,IF(B1768&lt;2200000,1456000,IF(B1768&lt;3600000,ROUNDDOWN(B1768/4,-3)*2.8-80000,IF(B1768&lt;6600000,ROUNDDOWN(B1768/4,-3)*3.2-440000,IF(B1768&lt;8500000,ROUNDDOWN(B1768*0.9,0)-1100000,B1768-1950000)))))))),IF(B1768&lt;651000,0,IF(B1768&lt;1900000,B1768-650000,IF(B1768&lt;3600000,ROUNDDOWN(B1768/4,-3)*2.8-80000,IF(B1768&lt;6600000,ROUNDDOWN(B1768/4,-3)*3.2-440000,IF(B1768&lt;8500000,ROUNDDOWN(B1768*0.9,0)-1100000,B1768-1950000)))))),0)</f>
        <v/>
      </c>
      <c r="N1768" s="18">
        <f>IF(M1768&gt;23500000,NA(),IF(C1768&gt;=2026,IF(M1768&lt;=4890000,1040000,IF(M1768&lt;=6550000,670000,620000)),IF(M1768&lt;=1320000,950000,IF(M1768&lt;=3360000,880000,IF(M1768&lt;=4890000,680000,IF(M1768&lt;=6550000,630000,580000))))))</f>
        <v/>
      </c>
      <c r="O1768" s="18">
        <f>IF(F1768&lt;=0,IF(AND(D1768="はい",C1768&gt;=2026,C1768&lt;=2027),IF(E1768&lt;=0,0,IF(E1768&lt;=30000,E1768,IF(E1768&lt;=60000,ROUNDUP(E1768/2,0)+15000,IF(E1768&lt;=120000,ROUNDUP(E1768/4,0)+30000,60000)))),IF(E1768&lt;=0,0,IF(E1768&lt;=20000,E1768,IF(E1768&lt;=40000,ROUNDUP(E1768/2,0)+10000,IF(E1768&lt;=80000,ROUNDUP(E1768/4,0)+20000,40000))))),IF(E1768&lt;=0,IF(F1768&lt;=0,0,IF(F1768&lt;=25000,F1768,IF(F1768&lt;=50000,ROUNDUP(F1768/2,0)+12500,IF(F1768&lt;=100000,ROUNDUP(F1768/4,0)+25000,50000)))),MAX(IF(F1768&lt;=0,0,IF(F1768&lt;=25000,F1768,IF(F1768&lt;=50000,ROUNDUP(F1768/2,0)+12500,IF(F1768&lt;=100000,ROUNDUP(F1768/4,0)+25000,50000)))),MIN(IF(AND(D1768="はい",C1768&gt;=2026,C1768&lt;=2027),IF(E1768&lt;=0,0,IF(E1768&lt;=30000,E1768,IF(E1768&lt;=60000,ROUNDUP(E1768/2,0)+15000,IF(E1768&lt;=120000,ROUNDUP(E1768/4,0)+30000,60000)))),IF(E1768&lt;=0,0,IF(E1768&lt;=20000,E1768,IF(E1768&lt;=40000,ROUNDUP(E1768/2,0)+10000,IF(E1768&lt;=80000,ROUNDUP(E1768/4,0)+20000,40000)))))+IF(F1768&lt;=0,0,IF(F1768&lt;=25000,F1768,IF(F1768&lt;=50000,ROUNDUP(F1768/2,0)+12500,IF(F1768&lt;=100000,ROUNDUP(F1768/4,0)+25000,50000)))),IF(AND(D1768="はい",C1768&gt;=2026,C1768&lt;=2027),60000,40000)))))</f>
        <v/>
      </c>
      <c r="P1768" s="18">
        <f>IF(G1768&lt;=0,0,IF(G1768&lt;=20000,G1768,IF(G1768&lt;=40000,ROUNDUP(G1768/2,0)+10000,IF(G1768&lt;=80000,ROUNDUP(G1768/4,0)+20000,40000))))</f>
        <v/>
      </c>
      <c r="Q1768" s="18">
        <f>IF(I1768&lt;=0,IF(H1768&lt;=0,0,IF(H1768&lt;=20000,H1768,IF(H1768&lt;=40000,ROUNDUP(H1768/2,0)+10000,IF(H1768&lt;=80000,ROUNDUP(H1768/4,0)+20000,40000)))),IF(H1768&lt;=0,IF(I1768&lt;=0,0,IF(I1768&lt;=25000,I1768,IF(I1768&lt;=50000,ROUNDUP(I1768/2,0)+12500,IF(I1768&lt;=100000,ROUNDUP(I1768/4,0)+25000,50000)))),MAX(IF(I1768&lt;=0,0,IF(I1768&lt;=25000,I1768,IF(I1768&lt;=50000,ROUNDUP(I1768/2,0)+12500,IF(I1768&lt;=100000,ROUNDUP(I1768/4,0)+25000,50000)))),MIN(IF(H1768&lt;=0,0,IF(H1768&lt;=20000,H1768,IF(H1768&lt;=40000,ROUNDUP(H1768/2,0)+10000,IF(H1768&lt;=80000,ROUNDUP(H1768/4,0)+20000,40000))))+IF(I1768&lt;=0,0,IF(I1768&lt;=25000,I1768,IF(I1768&lt;=50000,ROUNDUP(I1768/2,0)+12500,IF(I1768&lt;=100000,ROUNDUP(I1768/4,0)+25000,50000)))),40000))))</f>
        <v/>
      </c>
      <c r="R1768" s="18">
        <f>MIN(120000,O1768+P1768+Q1768)</f>
        <v/>
      </c>
      <c r="S1768" s="18">
        <f>IF(F1768&lt;=0,IF(E1768&lt;=0,0,IF(E1768&lt;=12000,E1768,IF(E1768&lt;=32000,ROUNDUP(E1768/2,0)+6000,IF(E1768&lt;=56000,ROUNDUP(E1768/4,0)+14000,28000)))),IF(E1768&lt;=0,IF(F1768&lt;=0,0,IF(F1768&lt;=15000,F1768,IF(F1768&lt;=40000,ROUNDUP(F1768/2,0)+7500,IF(F1768&lt;=70000,ROUNDUP(F1768/4,0)+17500,35000)))),MAX(IF(F1768&lt;=0,0,IF(F1768&lt;=15000,F1768,IF(F1768&lt;=40000,ROUNDUP(F1768/2,0)+7500,IF(F1768&lt;=70000,ROUNDUP(F1768/4,0)+17500,35000)))),MIN(IF(E1768&lt;=0,0,IF(E1768&lt;=12000,E1768,IF(E1768&lt;=32000,ROUNDUP(E1768/2,0)+6000,IF(E1768&lt;=56000,ROUNDUP(E1768/4,0)+14000,28000))))+IF(F1768&lt;=0,0,IF(F1768&lt;=15000,F1768,IF(F1768&lt;=40000,ROUNDUP(F1768/2,0)+7500,IF(F1768&lt;=70000,ROUNDUP(F1768/4,0)+17500,35000)))),28000))))</f>
        <v/>
      </c>
      <c r="T1768" s="18">
        <f>IF(G1768&lt;=0,0,IF(G1768&lt;=12000,G1768,IF(G1768&lt;=32000,ROUNDUP(G1768/2,0)+6000,IF(G1768&lt;=56000,ROUNDUP(G1768/4,0)+14000,28000))))</f>
        <v/>
      </c>
      <c r="U1768" s="18">
        <f>IF(I1768&lt;=0,IF(H1768&lt;=0,0,IF(H1768&lt;=12000,H1768,IF(H1768&lt;=32000,ROUNDUP(H1768/2,0)+6000,IF(H1768&lt;=56000,ROUNDUP(H1768/4,0)+14000,28000)))),IF(H1768&lt;=0,IF(I1768&lt;=0,0,IF(I1768&lt;=15000,I1768,IF(I1768&lt;=40000,ROUNDUP(I1768/2,0)+7500,IF(I1768&lt;=70000,ROUNDUP(I1768/4,0)+17500,35000)))),MAX(IF(I1768&lt;=0,0,IF(I1768&lt;=15000,I1768,IF(I1768&lt;=40000,ROUNDUP(I1768/2,0)+7500,IF(I1768&lt;=70000,ROUNDUP(I1768/4,0)+17500,35000)))),MIN(IF(H1768&lt;=0,0,IF(H1768&lt;=12000,H1768,IF(H1768&lt;=32000,ROUNDUP(H1768/2,0)+6000,IF(H1768&lt;=56000,ROUNDUP(H1768/4,0)+14000,28000))))+IF(I1768&lt;=0,0,IF(I1768&lt;=15000,I1768,IF(I1768&lt;=40000,ROUNDUP(I1768/2,0)+7500,IF(I1768&lt;=70000,ROUNDUP(I1768/4,0)+17500,35000)))),28000))))</f>
        <v/>
      </c>
      <c r="V1768" s="18">
        <f>MIN(70000,S1768+T1768+U1768)</f>
        <v/>
      </c>
      <c r="W1768" s="18">
        <f>MAX(0,ROUNDDOWN(M1768-J1768-N1768-K1768-0,-3))</f>
        <v/>
      </c>
      <c r="X1768" s="18">
        <f>MAX(0,ROUNDDOWN(M1768-J1768-N1768-K1768-R1768,-3))</f>
        <v/>
      </c>
      <c r="Y1768" s="18">
        <f>IF(W1768&lt;=0,0,ROUNDDOWN((W1768*LOOKUP(W1768,{0,1950001,3300001,6950001,9000001,18000001,40000001},{0.05,0.1,0.2,0.23,0.33,0.4,0.45})-LOOKUP(W1768,{0,1950001,3300001,6950001,9000001,18000001,40000001},{0,97500,427500,636000,1536000,2796000,4796000}))*1.021,-2))</f>
        <v/>
      </c>
      <c r="Z1768" s="18">
        <f>IF(X1768&lt;=0,0,ROUNDDOWN((X1768*LOOKUP(X1768,{0,1950001,3300001,6950001,9000001,18000001,40000001},{0.05,0.1,0.2,0.23,0.33,0.4,0.45})-LOOKUP(X1768,{0,1950001,3300001,6950001,9000001,18000001,40000001},{0,97500,427500,636000,1536000,2796000,4796000}))*1.021,-2))</f>
        <v/>
      </c>
      <c r="AA1768" s="18">
        <f>MAX(0,ROUNDDOWN(M1768-J1768-430000-L1768-0,-3))</f>
        <v/>
      </c>
      <c r="AB1768" s="18">
        <f>MAX(0,ROUNDDOWN(M1768-J1768-430000-L1768-V1768,-3))</f>
        <v/>
      </c>
      <c r="AC1768" s="18">
        <f>IF(M1768&lt;=450000,0,MAX(0,ROUNDDOWN(AA1768*0.06-MIN(50000,AA1768)*0.03,-2))+MAX(0,ROUNDDOWN(AA1768*0.04-MIN(50000,AA1768)*0.02,-2)))</f>
        <v/>
      </c>
      <c r="AD1768" s="18">
        <f>IF(M1768&lt;=450000,0,MAX(0,ROUNDDOWN(AB1768*0.06-MIN(50000,AB1768)*0.03,-2))+MAX(0,ROUNDDOWN(AB1768*0.04-MIN(50000,AB1768)*0.02,-2)))</f>
        <v/>
      </c>
      <c r="AE1768" s="18">
        <f>Y1768-Z1768</f>
        <v/>
      </c>
      <c r="AF1768" s="18">
        <f>AC1768-AD1768</f>
        <v/>
      </c>
      <c r="AG1768" s="18">
        <f>AE1768+AF1768</f>
        <v/>
      </c>
      <c r="AH1768" s="20">
        <f>IF(W1768&lt;=0,0,LOOKUP(W1768,{0,1950001,3300001,6950001,9000001,18000001,40000001},{0.05,0.1,0.2,0.23,0.33,0.4,0.45}))</f>
        <v/>
      </c>
    </row>
    <row r="1769">
      <c r="A1769" t="inlineStr">
        <is>
          <t>1万円刻み 特例あり一般12万円</t>
        </is>
      </c>
      <c r="B1769" s="18">
        <f>'4_1万円刻み'!$A$563</f>
        <v/>
      </c>
      <c r="C1769" s="19" t="n">
        <v>2026</v>
      </c>
      <c r="D1769" t="inlineStr">
        <is>
          <t>はい</t>
        </is>
      </c>
      <c r="E1769" s="18" t="n">
        <v>120000</v>
      </c>
      <c r="F1769" s="18" t="n">
        <v>0</v>
      </c>
      <c r="G1769" s="18" t="n">
        <v>0</v>
      </c>
      <c r="H1769" s="18" t="n">
        <v>0</v>
      </c>
      <c r="I1769" s="18" t="n">
        <v>0</v>
      </c>
      <c r="J1769" s="18">
        <f>ROUND(MIN(B1769/12,650000)*12*0.0915+MIN(B1769/12,1390000)*12*(0.0504+0)+B1769*0.005,0)</f>
        <v/>
      </c>
      <c r="K1769" s="18" t="n">
        <v>0</v>
      </c>
      <c r="L1769" s="18" t="n">
        <v>0</v>
      </c>
      <c r="M1769" s="18">
        <f>ROUND(IF(C1769&gt;=2026,IF(B1769&lt;741000,0,IF(B1769&lt;2191000,B1769-740000,IF(B1769&lt;2193000,1451000,IF(B1769&lt;2196000,1453000,IF(B1769&lt;2200000,1456000,IF(B1769&lt;3600000,ROUNDDOWN(B1769/4,-3)*2.8-80000,IF(B1769&lt;6600000,ROUNDDOWN(B1769/4,-3)*3.2-440000,IF(B1769&lt;8500000,ROUNDDOWN(B1769*0.9,0)-1100000,B1769-1950000)))))))),IF(B1769&lt;651000,0,IF(B1769&lt;1900000,B1769-650000,IF(B1769&lt;3600000,ROUNDDOWN(B1769/4,-3)*2.8-80000,IF(B1769&lt;6600000,ROUNDDOWN(B1769/4,-3)*3.2-440000,IF(B1769&lt;8500000,ROUNDDOWN(B1769*0.9,0)-1100000,B1769-1950000)))))),0)</f>
        <v/>
      </c>
      <c r="N1769" s="18">
        <f>IF(M1769&gt;23500000,NA(),IF(C1769&gt;=2026,IF(M1769&lt;=4890000,1040000,IF(M1769&lt;=6550000,670000,620000)),IF(M1769&lt;=1320000,950000,IF(M1769&lt;=3360000,880000,IF(M1769&lt;=4890000,680000,IF(M1769&lt;=6550000,630000,580000))))))</f>
        <v/>
      </c>
      <c r="O1769" s="18">
        <f>IF(F1769&lt;=0,IF(AND(D1769="はい",C1769&gt;=2026,C1769&lt;=2027),IF(E1769&lt;=0,0,IF(E1769&lt;=30000,E1769,IF(E1769&lt;=60000,ROUNDUP(E1769/2,0)+15000,IF(E1769&lt;=120000,ROUNDUP(E1769/4,0)+30000,60000)))),IF(E1769&lt;=0,0,IF(E1769&lt;=20000,E1769,IF(E1769&lt;=40000,ROUNDUP(E1769/2,0)+10000,IF(E1769&lt;=80000,ROUNDUP(E1769/4,0)+20000,40000))))),IF(E1769&lt;=0,IF(F1769&lt;=0,0,IF(F1769&lt;=25000,F1769,IF(F1769&lt;=50000,ROUNDUP(F1769/2,0)+12500,IF(F1769&lt;=100000,ROUNDUP(F1769/4,0)+25000,50000)))),MAX(IF(F1769&lt;=0,0,IF(F1769&lt;=25000,F1769,IF(F1769&lt;=50000,ROUNDUP(F1769/2,0)+12500,IF(F1769&lt;=100000,ROUNDUP(F1769/4,0)+25000,50000)))),MIN(IF(AND(D1769="はい",C1769&gt;=2026,C1769&lt;=2027),IF(E1769&lt;=0,0,IF(E1769&lt;=30000,E1769,IF(E1769&lt;=60000,ROUNDUP(E1769/2,0)+15000,IF(E1769&lt;=120000,ROUNDUP(E1769/4,0)+30000,60000)))),IF(E1769&lt;=0,0,IF(E1769&lt;=20000,E1769,IF(E1769&lt;=40000,ROUNDUP(E1769/2,0)+10000,IF(E1769&lt;=80000,ROUNDUP(E1769/4,0)+20000,40000)))))+IF(F1769&lt;=0,0,IF(F1769&lt;=25000,F1769,IF(F1769&lt;=50000,ROUNDUP(F1769/2,0)+12500,IF(F1769&lt;=100000,ROUNDUP(F1769/4,0)+25000,50000)))),IF(AND(D1769="はい",C1769&gt;=2026,C1769&lt;=2027),60000,40000)))))</f>
        <v/>
      </c>
      <c r="P1769" s="18">
        <f>IF(G1769&lt;=0,0,IF(G1769&lt;=20000,G1769,IF(G1769&lt;=40000,ROUNDUP(G1769/2,0)+10000,IF(G1769&lt;=80000,ROUNDUP(G1769/4,0)+20000,40000))))</f>
        <v/>
      </c>
      <c r="Q1769" s="18">
        <f>IF(I1769&lt;=0,IF(H1769&lt;=0,0,IF(H1769&lt;=20000,H1769,IF(H1769&lt;=40000,ROUNDUP(H1769/2,0)+10000,IF(H1769&lt;=80000,ROUNDUP(H1769/4,0)+20000,40000)))),IF(H1769&lt;=0,IF(I1769&lt;=0,0,IF(I1769&lt;=25000,I1769,IF(I1769&lt;=50000,ROUNDUP(I1769/2,0)+12500,IF(I1769&lt;=100000,ROUNDUP(I1769/4,0)+25000,50000)))),MAX(IF(I1769&lt;=0,0,IF(I1769&lt;=25000,I1769,IF(I1769&lt;=50000,ROUNDUP(I1769/2,0)+12500,IF(I1769&lt;=100000,ROUNDUP(I1769/4,0)+25000,50000)))),MIN(IF(H1769&lt;=0,0,IF(H1769&lt;=20000,H1769,IF(H1769&lt;=40000,ROUNDUP(H1769/2,0)+10000,IF(H1769&lt;=80000,ROUNDUP(H1769/4,0)+20000,40000))))+IF(I1769&lt;=0,0,IF(I1769&lt;=25000,I1769,IF(I1769&lt;=50000,ROUNDUP(I1769/2,0)+12500,IF(I1769&lt;=100000,ROUNDUP(I1769/4,0)+25000,50000)))),40000))))</f>
        <v/>
      </c>
      <c r="R1769" s="18">
        <f>MIN(120000,O1769+P1769+Q1769)</f>
        <v/>
      </c>
      <c r="S1769" s="18">
        <f>IF(F1769&lt;=0,IF(E1769&lt;=0,0,IF(E1769&lt;=12000,E1769,IF(E1769&lt;=32000,ROUNDUP(E1769/2,0)+6000,IF(E1769&lt;=56000,ROUNDUP(E1769/4,0)+14000,28000)))),IF(E1769&lt;=0,IF(F1769&lt;=0,0,IF(F1769&lt;=15000,F1769,IF(F1769&lt;=40000,ROUNDUP(F1769/2,0)+7500,IF(F1769&lt;=70000,ROUNDUP(F1769/4,0)+17500,35000)))),MAX(IF(F1769&lt;=0,0,IF(F1769&lt;=15000,F1769,IF(F1769&lt;=40000,ROUNDUP(F1769/2,0)+7500,IF(F1769&lt;=70000,ROUNDUP(F1769/4,0)+17500,35000)))),MIN(IF(E1769&lt;=0,0,IF(E1769&lt;=12000,E1769,IF(E1769&lt;=32000,ROUNDUP(E1769/2,0)+6000,IF(E1769&lt;=56000,ROUNDUP(E1769/4,0)+14000,28000))))+IF(F1769&lt;=0,0,IF(F1769&lt;=15000,F1769,IF(F1769&lt;=40000,ROUNDUP(F1769/2,0)+7500,IF(F1769&lt;=70000,ROUNDUP(F1769/4,0)+17500,35000)))),28000))))</f>
        <v/>
      </c>
      <c r="T1769" s="18">
        <f>IF(G1769&lt;=0,0,IF(G1769&lt;=12000,G1769,IF(G1769&lt;=32000,ROUNDUP(G1769/2,0)+6000,IF(G1769&lt;=56000,ROUNDUP(G1769/4,0)+14000,28000))))</f>
        <v/>
      </c>
      <c r="U1769" s="18">
        <f>IF(I1769&lt;=0,IF(H1769&lt;=0,0,IF(H1769&lt;=12000,H1769,IF(H1769&lt;=32000,ROUNDUP(H1769/2,0)+6000,IF(H1769&lt;=56000,ROUNDUP(H1769/4,0)+14000,28000)))),IF(H1769&lt;=0,IF(I1769&lt;=0,0,IF(I1769&lt;=15000,I1769,IF(I1769&lt;=40000,ROUNDUP(I1769/2,0)+7500,IF(I1769&lt;=70000,ROUNDUP(I1769/4,0)+17500,35000)))),MAX(IF(I1769&lt;=0,0,IF(I1769&lt;=15000,I1769,IF(I1769&lt;=40000,ROUNDUP(I1769/2,0)+7500,IF(I1769&lt;=70000,ROUNDUP(I1769/4,0)+17500,35000)))),MIN(IF(H1769&lt;=0,0,IF(H1769&lt;=12000,H1769,IF(H1769&lt;=32000,ROUNDUP(H1769/2,0)+6000,IF(H1769&lt;=56000,ROUNDUP(H1769/4,0)+14000,28000))))+IF(I1769&lt;=0,0,IF(I1769&lt;=15000,I1769,IF(I1769&lt;=40000,ROUNDUP(I1769/2,0)+7500,IF(I1769&lt;=70000,ROUNDUP(I1769/4,0)+17500,35000)))),28000))))</f>
        <v/>
      </c>
      <c r="V1769" s="18">
        <f>MIN(70000,S1769+T1769+U1769)</f>
        <v/>
      </c>
      <c r="W1769" s="18">
        <f>MAX(0,ROUNDDOWN(M1769-J1769-N1769-K1769-0,-3))</f>
        <v/>
      </c>
      <c r="X1769" s="18">
        <f>MAX(0,ROUNDDOWN(M1769-J1769-N1769-K1769-R1769,-3))</f>
        <v/>
      </c>
      <c r="Y1769" s="18">
        <f>IF(W1769&lt;=0,0,ROUNDDOWN((W1769*LOOKUP(W1769,{0,1950001,3300001,6950001,9000001,18000001,40000001},{0.05,0.1,0.2,0.23,0.33,0.4,0.45})-LOOKUP(W1769,{0,1950001,3300001,6950001,9000001,18000001,40000001},{0,97500,427500,636000,1536000,2796000,4796000}))*1.021,-2))</f>
        <v/>
      </c>
      <c r="Z1769" s="18">
        <f>IF(X1769&lt;=0,0,ROUNDDOWN((X1769*LOOKUP(X1769,{0,1950001,3300001,6950001,9000001,18000001,40000001},{0.05,0.1,0.2,0.23,0.33,0.4,0.45})-LOOKUP(X1769,{0,1950001,3300001,6950001,9000001,18000001,40000001},{0,97500,427500,636000,1536000,2796000,4796000}))*1.021,-2))</f>
        <v/>
      </c>
      <c r="AA1769" s="18">
        <f>MAX(0,ROUNDDOWN(M1769-J1769-430000-L1769-0,-3))</f>
        <v/>
      </c>
      <c r="AB1769" s="18">
        <f>MAX(0,ROUNDDOWN(M1769-J1769-430000-L1769-V1769,-3))</f>
        <v/>
      </c>
      <c r="AC1769" s="18">
        <f>IF(M1769&lt;=450000,0,MAX(0,ROUNDDOWN(AA1769*0.06-MIN(50000,AA1769)*0.03,-2))+MAX(0,ROUNDDOWN(AA1769*0.04-MIN(50000,AA1769)*0.02,-2)))</f>
        <v/>
      </c>
      <c r="AD1769" s="18">
        <f>IF(M1769&lt;=450000,0,MAX(0,ROUNDDOWN(AB1769*0.06-MIN(50000,AB1769)*0.03,-2))+MAX(0,ROUNDDOWN(AB1769*0.04-MIN(50000,AB1769)*0.02,-2)))</f>
        <v/>
      </c>
      <c r="AE1769" s="18">
        <f>Y1769-Z1769</f>
        <v/>
      </c>
      <c r="AF1769" s="18">
        <f>AC1769-AD1769</f>
        <v/>
      </c>
      <c r="AG1769" s="18">
        <f>AE1769+AF1769</f>
        <v/>
      </c>
      <c r="AH1769" s="20">
        <f>IF(W1769&lt;=0,0,LOOKUP(W1769,{0,1950001,3300001,6950001,9000001,18000001,40000001},{0.05,0.1,0.2,0.23,0.33,0.4,0.45}))</f>
        <v/>
      </c>
    </row>
    <row r="1770">
      <c r="A1770" t="inlineStr">
        <is>
          <t>1万円刻み 3区分8万円ずつ</t>
        </is>
      </c>
      <c r="B1770" s="18">
        <f>'4_1万円刻み'!$A$564</f>
        <v/>
      </c>
      <c r="C1770" s="19" t="n">
        <v>2026</v>
      </c>
      <c r="D1770" t="inlineStr">
        <is>
          <t>いいえ</t>
        </is>
      </c>
      <c r="E1770" s="18" t="n">
        <v>80000</v>
      </c>
      <c r="F1770" s="18" t="n">
        <v>0</v>
      </c>
      <c r="G1770" s="18" t="n">
        <v>80000</v>
      </c>
      <c r="H1770" s="18" t="n">
        <v>80000</v>
      </c>
      <c r="I1770" s="18" t="n">
        <v>0</v>
      </c>
      <c r="J1770" s="18">
        <f>ROUND(MIN(B1770/12,650000)*12*0.0915+MIN(B1770/12,1390000)*12*(0.0504+0)+B1770*0.005,0)</f>
        <v/>
      </c>
      <c r="K1770" s="18" t="n">
        <v>0</v>
      </c>
      <c r="L1770" s="18" t="n">
        <v>0</v>
      </c>
      <c r="M1770" s="18">
        <f>ROUND(IF(C1770&gt;=2026,IF(B1770&lt;741000,0,IF(B1770&lt;2191000,B1770-740000,IF(B1770&lt;2193000,1451000,IF(B1770&lt;2196000,1453000,IF(B1770&lt;2200000,1456000,IF(B1770&lt;3600000,ROUNDDOWN(B1770/4,-3)*2.8-80000,IF(B1770&lt;6600000,ROUNDDOWN(B1770/4,-3)*3.2-440000,IF(B1770&lt;8500000,ROUNDDOWN(B1770*0.9,0)-1100000,B1770-1950000)))))))),IF(B1770&lt;651000,0,IF(B1770&lt;1900000,B1770-650000,IF(B1770&lt;3600000,ROUNDDOWN(B1770/4,-3)*2.8-80000,IF(B1770&lt;6600000,ROUNDDOWN(B1770/4,-3)*3.2-440000,IF(B1770&lt;8500000,ROUNDDOWN(B1770*0.9,0)-1100000,B1770-1950000)))))),0)</f>
        <v/>
      </c>
      <c r="N1770" s="18">
        <f>IF(M1770&gt;23500000,NA(),IF(C1770&gt;=2026,IF(M1770&lt;=4890000,1040000,IF(M1770&lt;=6550000,670000,620000)),IF(M1770&lt;=1320000,950000,IF(M1770&lt;=3360000,880000,IF(M1770&lt;=4890000,680000,IF(M1770&lt;=6550000,630000,580000))))))</f>
        <v/>
      </c>
      <c r="O1770" s="18">
        <f>IF(F1770&lt;=0,IF(AND(D1770="はい",C1770&gt;=2026,C1770&lt;=2027),IF(E1770&lt;=0,0,IF(E1770&lt;=30000,E1770,IF(E1770&lt;=60000,ROUNDUP(E1770/2,0)+15000,IF(E1770&lt;=120000,ROUNDUP(E1770/4,0)+30000,60000)))),IF(E1770&lt;=0,0,IF(E1770&lt;=20000,E1770,IF(E1770&lt;=40000,ROUNDUP(E1770/2,0)+10000,IF(E1770&lt;=80000,ROUNDUP(E1770/4,0)+20000,40000))))),IF(E1770&lt;=0,IF(F1770&lt;=0,0,IF(F1770&lt;=25000,F1770,IF(F1770&lt;=50000,ROUNDUP(F1770/2,0)+12500,IF(F1770&lt;=100000,ROUNDUP(F1770/4,0)+25000,50000)))),MAX(IF(F1770&lt;=0,0,IF(F1770&lt;=25000,F1770,IF(F1770&lt;=50000,ROUNDUP(F1770/2,0)+12500,IF(F1770&lt;=100000,ROUNDUP(F1770/4,0)+25000,50000)))),MIN(IF(AND(D1770="はい",C1770&gt;=2026,C1770&lt;=2027),IF(E1770&lt;=0,0,IF(E1770&lt;=30000,E1770,IF(E1770&lt;=60000,ROUNDUP(E1770/2,0)+15000,IF(E1770&lt;=120000,ROUNDUP(E1770/4,0)+30000,60000)))),IF(E1770&lt;=0,0,IF(E1770&lt;=20000,E1770,IF(E1770&lt;=40000,ROUNDUP(E1770/2,0)+10000,IF(E1770&lt;=80000,ROUNDUP(E1770/4,0)+20000,40000)))))+IF(F1770&lt;=0,0,IF(F1770&lt;=25000,F1770,IF(F1770&lt;=50000,ROUNDUP(F1770/2,0)+12500,IF(F1770&lt;=100000,ROUNDUP(F1770/4,0)+25000,50000)))),IF(AND(D1770="はい",C1770&gt;=2026,C1770&lt;=2027),60000,40000)))))</f>
        <v/>
      </c>
      <c r="P1770" s="18">
        <f>IF(G1770&lt;=0,0,IF(G1770&lt;=20000,G1770,IF(G1770&lt;=40000,ROUNDUP(G1770/2,0)+10000,IF(G1770&lt;=80000,ROUNDUP(G1770/4,0)+20000,40000))))</f>
        <v/>
      </c>
      <c r="Q1770" s="18">
        <f>IF(I1770&lt;=0,IF(H1770&lt;=0,0,IF(H1770&lt;=20000,H1770,IF(H1770&lt;=40000,ROUNDUP(H1770/2,0)+10000,IF(H1770&lt;=80000,ROUNDUP(H1770/4,0)+20000,40000)))),IF(H1770&lt;=0,IF(I1770&lt;=0,0,IF(I1770&lt;=25000,I1770,IF(I1770&lt;=50000,ROUNDUP(I1770/2,0)+12500,IF(I1770&lt;=100000,ROUNDUP(I1770/4,0)+25000,50000)))),MAX(IF(I1770&lt;=0,0,IF(I1770&lt;=25000,I1770,IF(I1770&lt;=50000,ROUNDUP(I1770/2,0)+12500,IF(I1770&lt;=100000,ROUNDUP(I1770/4,0)+25000,50000)))),MIN(IF(H1770&lt;=0,0,IF(H1770&lt;=20000,H1770,IF(H1770&lt;=40000,ROUNDUP(H1770/2,0)+10000,IF(H1770&lt;=80000,ROUNDUP(H1770/4,0)+20000,40000))))+IF(I1770&lt;=0,0,IF(I1770&lt;=25000,I1770,IF(I1770&lt;=50000,ROUNDUP(I1770/2,0)+12500,IF(I1770&lt;=100000,ROUNDUP(I1770/4,0)+25000,50000)))),40000))))</f>
        <v/>
      </c>
      <c r="R1770" s="18">
        <f>MIN(120000,O1770+P1770+Q1770)</f>
        <v/>
      </c>
      <c r="S1770" s="18">
        <f>IF(F1770&lt;=0,IF(E1770&lt;=0,0,IF(E1770&lt;=12000,E1770,IF(E1770&lt;=32000,ROUNDUP(E1770/2,0)+6000,IF(E1770&lt;=56000,ROUNDUP(E1770/4,0)+14000,28000)))),IF(E1770&lt;=0,IF(F1770&lt;=0,0,IF(F1770&lt;=15000,F1770,IF(F1770&lt;=40000,ROUNDUP(F1770/2,0)+7500,IF(F1770&lt;=70000,ROUNDUP(F1770/4,0)+17500,35000)))),MAX(IF(F1770&lt;=0,0,IF(F1770&lt;=15000,F1770,IF(F1770&lt;=40000,ROUNDUP(F1770/2,0)+7500,IF(F1770&lt;=70000,ROUNDUP(F1770/4,0)+17500,35000)))),MIN(IF(E1770&lt;=0,0,IF(E1770&lt;=12000,E1770,IF(E1770&lt;=32000,ROUNDUP(E1770/2,0)+6000,IF(E1770&lt;=56000,ROUNDUP(E1770/4,0)+14000,28000))))+IF(F1770&lt;=0,0,IF(F1770&lt;=15000,F1770,IF(F1770&lt;=40000,ROUNDUP(F1770/2,0)+7500,IF(F1770&lt;=70000,ROUNDUP(F1770/4,0)+17500,35000)))),28000))))</f>
        <v/>
      </c>
      <c r="T1770" s="18">
        <f>IF(G1770&lt;=0,0,IF(G1770&lt;=12000,G1770,IF(G1770&lt;=32000,ROUNDUP(G1770/2,0)+6000,IF(G1770&lt;=56000,ROUNDUP(G1770/4,0)+14000,28000))))</f>
        <v/>
      </c>
      <c r="U1770" s="18">
        <f>IF(I1770&lt;=0,IF(H1770&lt;=0,0,IF(H1770&lt;=12000,H1770,IF(H1770&lt;=32000,ROUNDUP(H1770/2,0)+6000,IF(H1770&lt;=56000,ROUNDUP(H1770/4,0)+14000,28000)))),IF(H1770&lt;=0,IF(I1770&lt;=0,0,IF(I1770&lt;=15000,I1770,IF(I1770&lt;=40000,ROUNDUP(I1770/2,0)+7500,IF(I1770&lt;=70000,ROUNDUP(I1770/4,0)+17500,35000)))),MAX(IF(I1770&lt;=0,0,IF(I1770&lt;=15000,I1770,IF(I1770&lt;=40000,ROUNDUP(I1770/2,0)+7500,IF(I1770&lt;=70000,ROUNDUP(I1770/4,0)+17500,35000)))),MIN(IF(H1770&lt;=0,0,IF(H1770&lt;=12000,H1770,IF(H1770&lt;=32000,ROUNDUP(H1770/2,0)+6000,IF(H1770&lt;=56000,ROUNDUP(H1770/4,0)+14000,28000))))+IF(I1770&lt;=0,0,IF(I1770&lt;=15000,I1770,IF(I1770&lt;=40000,ROUNDUP(I1770/2,0)+7500,IF(I1770&lt;=70000,ROUNDUP(I1770/4,0)+17500,35000)))),28000))))</f>
        <v/>
      </c>
      <c r="V1770" s="18">
        <f>MIN(70000,S1770+T1770+U1770)</f>
        <v/>
      </c>
      <c r="W1770" s="18">
        <f>MAX(0,ROUNDDOWN(M1770-J1770-N1770-K1770-0,-3))</f>
        <v/>
      </c>
      <c r="X1770" s="18">
        <f>MAX(0,ROUNDDOWN(M1770-J1770-N1770-K1770-R1770,-3))</f>
        <v/>
      </c>
      <c r="Y1770" s="18">
        <f>IF(W1770&lt;=0,0,ROUNDDOWN((W1770*LOOKUP(W1770,{0,1950001,3300001,6950001,9000001,18000001,40000001},{0.05,0.1,0.2,0.23,0.33,0.4,0.45})-LOOKUP(W1770,{0,1950001,3300001,6950001,9000001,18000001,40000001},{0,97500,427500,636000,1536000,2796000,4796000}))*1.021,-2))</f>
        <v/>
      </c>
      <c r="Z1770" s="18">
        <f>IF(X1770&lt;=0,0,ROUNDDOWN((X1770*LOOKUP(X1770,{0,1950001,3300001,6950001,9000001,18000001,40000001},{0.05,0.1,0.2,0.23,0.33,0.4,0.45})-LOOKUP(X1770,{0,1950001,3300001,6950001,9000001,18000001,40000001},{0,97500,427500,636000,1536000,2796000,4796000}))*1.021,-2))</f>
        <v/>
      </c>
      <c r="AA1770" s="18">
        <f>MAX(0,ROUNDDOWN(M1770-J1770-430000-L1770-0,-3))</f>
        <v/>
      </c>
      <c r="AB1770" s="18">
        <f>MAX(0,ROUNDDOWN(M1770-J1770-430000-L1770-V1770,-3))</f>
        <v/>
      </c>
      <c r="AC1770" s="18">
        <f>IF(M1770&lt;=450000,0,MAX(0,ROUNDDOWN(AA1770*0.06-MIN(50000,AA1770)*0.03,-2))+MAX(0,ROUNDDOWN(AA1770*0.04-MIN(50000,AA1770)*0.02,-2)))</f>
        <v/>
      </c>
      <c r="AD1770" s="18">
        <f>IF(M1770&lt;=450000,0,MAX(0,ROUNDDOWN(AB1770*0.06-MIN(50000,AB1770)*0.03,-2))+MAX(0,ROUNDDOWN(AB1770*0.04-MIN(50000,AB1770)*0.02,-2)))</f>
        <v/>
      </c>
      <c r="AE1770" s="18">
        <f>Y1770-Z1770</f>
        <v/>
      </c>
      <c r="AF1770" s="18">
        <f>AC1770-AD1770</f>
        <v/>
      </c>
      <c r="AG1770" s="18">
        <f>AE1770+AF1770</f>
        <v/>
      </c>
      <c r="AH1770" s="20">
        <f>IF(W1770&lt;=0,0,LOOKUP(W1770,{0,1950001,3300001,6950001,9000001,18000001,40000001},{0.05,0.1,0.2,0.23,0.33,0.4,0.45}))</f>
        <v/>
      </c>
    </row>
    <row r="1771">
      <c r="A1771" t="inlineStr">
        <is>
          <t>1万円刻み 一般8万円</t>
        </is>
      </c>
      <c r="B1771" s="18">
        <f>'4_1万円刻み'!$A$564</f>
        <v/>
      </c>
      <c r="C1771" s="19" t="n">
        <v>2026</v>
      </c>
      <c r="D1771" t="inlineStr">
        <is>
          <t>いいえ</t>
        </is>
      </c>
      <c r="E1771" s="18" t="n">
        <v>80000</v>
      </c>
      <c r="F1771" s="18" t="n">
        <v>0</v>
      </c>
      <c r="G1771" s="18" t="n">
        <v>0</v>
      </c>
      <c r="H1771" s="18" t="n">
        <v>0</v>
      </c>
      <c r="I1771" s="18" t="n">
        <v>0</v>
      </c>
      <c r="J1771" s="18">
        <f>ROUND(MIN(B1771/12,650000)*12*0.0915+MIN(B1771/12,1390000)*12*(0.0504+0)+B1771*0.005,0)</f>
        <v/>
      </c>
      <c r="K1771" s="18" t="n">
        <v>0</v>
      </c>
      <c r="L1771" s="18" t="n">
        <v>0</v>
      </c>
      <c r="M1771" s="18">
        <f>ROUND(IF(C1771&gt;=2026,IF(B1771&lt;741000,0,IF(B1771&lt;2191000,B1771-740000,IF(B1771&lt;2193000,1451000,IF(B1771&lt;2196000,1453000,IF(B1771&lt;2200000,1456000,IF(B1771&lt;3600000,ROUNDDOWN(B1771/4,-3)*2.8-80000,IF(B1771&lt;6600000,ROUNDDOWN(B1771/4,-3)*3.2-440000,IF(B1771&lt;8500000,ROUNDDOWN(B1771*0.9,0)-1100000,B1771-1950000)))))))),IF(B1771&lt;651000,0,IF(B1771&lt;1900000,B1771-650000,IF(B1771&lt;3600000,ROUNDDOWN(B1771/4,-3)*2.8-80000,IF(B1771&lt;6600000,ROUNDDOWN(B1771/4,-3)*3.2-440000,IF(B1771&lt;8500000,ROUNDDOWN(B1771*0.9,0)-1100000,B1771-1950000)))))),0)</f>
        <v/>
      </c>
      <c r="N1771" s="18">
        <f>IF(M1771&gt;23500000,NA(),IF(C1771&gt;=2026,IF(M1771&lt;=4890000,1040000,IF(M1771&lt;=6550000,670000,620000)),IF(M1771&lt;=1320000,950000,IF(M1771&lt;=3360000,880000,IF(M1771&lt;=4890000,680000,IF(M1771&lt;=6550000,630000,580000))))))</f>
        <v/>
      </c>
      <c r="O1771" s="18">
        <f>IF(F1771&lt;=0,IF(AND(D1771="はい",C1771&gt;=2026,C1771&lt;=2027),IF(E1771&lt;=0,0,IF(E1771&lt;=30000,E1771,IF(E1771&lt;=60000,ROUNDUP(E1771/2,0)+15000,IF(E1771&lt;=120000,ROUNDUP(E1771/4,0)+30000,60000)))),IF(E1771&lt;=0,0,IF(E1771&lt;=20000,E1771,IF(E1771&lt;=40000,ROUNDUP(E1771/2,0)+10000,IF(E1771&lt;=80000,ROUNDUP(E1771/4,0)+20000,40000))))),IF(E1771&lt;=0,IF(F1771&lt;=0,0,IF(F1771&lt;=25000,F1771,IF(F1771&lt;=50000,ROUNDUP(F1771/2,0)+12500,IF(F1771&lt;=100000,ROUNDUP(F1771/4,0)+25000,50000)))),MAX(IF(F1771&lt;=0,0,IF(F1771&lt;=25000,F1771,IF(F1771&lt;=50000,ROUNDUP(F1771/2,0)+12500,IF(F1771&lt;=100000,ROUNDUP(F1771/4,0)+25000,50000)))),MIN(IF(AND(D1771="はい",C1771&gt;=2026,C1771&lt;=2027),IF(E1771&lt;=0,0,IF(E1771&lt;=30000,E1771,IF(E1771&lt;=60000,ROUNDUP(E1771/2,0)+15000,IF(E1771&lt;=120000,ROUNDUP(E1771/4,0)+30000,60000)))),IF(E1771&lt;=0,0,IF(E1771&lt;=20000,E1771,IF(E1771&lt;=40000,ROUNDUP(E1771/2,0)+10000,IF(E1771&lt;=80000,ROUNDUP(E1771/4,0)+20000,40000)))))+IF(F1771&lt;=0,0,IF(F1771&lt;=25000,F1771,IF(F1771&lt;=50000,ROUNDUP(F1771/2,0)+12500,IF(F1771&lt;=100000,ROUNDUP(F1771/4,0)+25000,50000)))),IF(AND(D1771="はい",C1771&gt;=2026,C1771&lt;=2027),60000,40000)))))</f>
        <v/>
      </c>
      <c r="P1771" s="18">
        <f>IF(G1771&lt;=0,0,IF(G1771&lt;=20000,G1771,IF(G1771&lt;=40000,ROUNDUP(G1771/2,0)+10000,IF(G1771&lt;=80000,ROUNDUP(G1771/4,0)+20000,40000))))</f>
        <v/>
      </c>
      <c r="Q1771" s="18">
        <f>IF(I1771&lt;=0,IF(H1771&lt;=0,0,IF(H1771&lt;=20000,H1771,IF(H1771&lt;=40000,ROUNDUP(H1771/2,0)+10000,IF(H1771&lt;=80000,ROUNDUP(H1771/4,0)+20000,40000)))),IF(H1771&lt;=0,IF(I1771&lt;=0,0,IF(I1771&lt;=25000,I1771,IF(I1771&lt;=50000,ROUNDUP(I1771/2,0)+12500,IF(I1771&lt;=100000,ROUNDUP(I1771/4,0)+25000,50000)))),MAX(IF(I1771&lt;=0,0,IF(I1771&lt;=25000,I1771,IF(I1771&lt;=50000,ROUNDUP(I1771/2,0)+12500,IF(I1771&lt;=100000,ROUNDUP(I1771/4,0)+25000,50000)))),MIN(IF(H1771&lt;=0,0,IF(H1771&lt;=20000,H1771,IF(H1771&lt;=40000,ROUNDUP(H1771/2,0)+10000,IF(H1771&lt;=80000,ROUNDUP(H1771/4,0)+20000,40000))))+IF(I1771&lt;=0,0,IF(I1771&lt;=25000,I1771,IF(I1771&lt;=50000,ROUNDUP(I1771/2,0)+12500,IF(I1771&lt;=100000,ROUNDUP(I1771/4,0)+25000,50000)))),40000))))</f>
        <v/>
      </c>
      <c r="R1771" s="18">
        <f>MIN(120000,O1771+P1771+Q1771)</f>
        <v/>
      </c>
      <c r="S1771" s="18">
        <f>IF(F1771&lt;=0,IF(E1771&lt;=0,0,IF(E1771&lt;=12000,E1771,IF(E1771&lt;=32000,ROUNDUP(E1771/2,0)+6000,IF(E1771&lt;=56000,ROUNDUP(E1771/4,0)+14000,28000)))),IF(E1771&lt;=0,IF(F1771&lt;=0,0,IF(F1771&lt;=15000,F1771,IF(F1771&lt;=40000,ROUNDUP(F1771/2,0)+7500,IF(F1771&lt;=70000,ROUNDUP(F1771/4,0)+17500,35000)))),MAX(IF(F1771&lt;=0,0,IF(F1771&lt;=15000,F1771,IF(F1771&lt;=40000,ROUNDUP(F1771/2,0)+7500,IF(F1771&lt;=70000,ROUNDUP(F1771/4,0)+17500,35000)))),MIN(IF(E1771&lt;=0,0,IF(E1771&lt;=12000,E1771,IF(E1771&lt;=32000,ROUNDUP(E1771/2,0)+6000,IF(E1771&lt;=56000,ROUNDUP(E1771/4,0)+14000,28000))))+IF(F1771&lt;=0,0,IF(F1771&lt;=15000,F1771,IF(F1771&lt;=40000,ROUNDUP(F1771/2,0)+7500,IF(F1771&lt;=70000,ROUNDUP(F1771/4,0)+17500,35000)))),28000))))</f>
        <v/>
      </c>
      <c r="T1771" s="18">
        <f>IF(G1771&lt;=0,0,IF(G1771&lt;=12000,G1771,IF(G1771&lt;=32000,ROUNDUP(G1771/2,0)+6000,IF(G1771&lt;=56000,ROUNDUP(G1771/4,0)+14000,28000))))</f>
        <v/>
      </c>
      <c r="U1771" s="18">
        <f>IF(I1771&lt;=0,IF(H1771&lt;=0,0,IF(H1771&lt;=12000,H1771,IF(H1771&lt;=32000,ROUNDUP(H1771/2,0)+6000,IF(H1771&lt;=56000,ROUNDUP(H1771/4,0)+14000,28000)))),IF(H1771&lt;=0,IF(I1771&lt;=0,0,IF(I1771&lt;=15000,I1771,IF(I1771&lt;=40000,ROUNDUP(I1771/2,0)+7500,IF(I1771&lt;=70000,ROUNDUP(I1771/4,0)+17500,35000)))),MAX(IF(I1771&lt;=0,0,IF(I1771&lt;=15000,I1771,IF(I1771&lt;=40000,ROUNDUP(I1771/2,0)+7500,IF(I1771&lt;=70000,ROUNDUP(I1771/4,0)+17500,35000)))),MIN(IF(H1771&lt;=0,0,IF(H1771&lt;=12000,H1771,IF(H1771&lt;=32000,ROUNDUP(H1771/2,0)+6000,IF(H1771&lt;=56000,ROUNDUP(H1771/4,0)+14000,28000))))+IF(I1771&lt;=0,0,IF(I1771&lt;=15000,I1771,IF(I1771&lt;=40000,ROUNDUP(I1771/2,0)+7500,IF(I1771&lt;=70000,ROUNDUP(I1771/4,0)+17500,35000)))),28000))))</f>
        <v/>
      </c>
      <c r="V1771" s="18">
        <f>MIN(70000,S1771+T1771+U1771)</f>
        <v/>
      </c>
      <c r="W1771" s="18">
        <f>MAX(0,ROUNDDOWN(M1771-J1771-N1771-K1771-0,-3))</f>
        <v/>
      </c>
      <c r="X1771" s="18">
        <f>MAX(0,ROUNDDOWN(M1771-J1771-N1771-K1771-R1771,-3))</f>
        <v/>
      </c>
      <c r="Y1771" s="18">
        <f>IF(W1771&lt;=0,0,ROUNDDOWN((W1771*LOOKUP(W1771,{0,1950001,3300001,6950001,9000001,18000001,40000001},{0.05,0.1,0.2,0.23,0.33,0.4,0.45})-LOOKUP(W1771,{0,1950001,3300001,6950001,9000001,18000001,40000001},{0,97500,427500,636000,1536000,2796000,4796000}))*1.021,-2))</f>
        <v/>
      </c>
      <c r="Z1771" s="18">
        <f>IF(X1771&lt;=0,0,ROUNDDOWN((X1771*LOOKUP(X1771,{0,1950001,3300001,6950001,9000001,18000001,40000001},{0.05,0.1,0.2,0.23,0.33,0.4,0.45})-LOOKUP(X1771,{0,1950001,3300001,6950001,9000001,18000001,40000001},{0,97500,427500,636000,1536000,2796000,4796000}))*1.021,-2))</f>
        <v/>
      </c>
      <c r="AA1771" s="18">
        <f>MAX(0,ROUNDDOWN(M1771-J1771-430000-L1771-0,-3))</f>
        <v/>
      </c>
      <c r="AB1771" s="18">
        <f>MAX(0,ROUNDDOWN(M1771-J1771-430000-L1771-V1771,-3))</f>
        <v/>
      </c>
      <c r="AC1771" s="18">
        <f>IF(M1771&lt;=450000,0,MAX(0,ROUNDDOWN(AA1771*0.06-MIN(50000,AA1771)*0.03,-2))+MAX(0,ROUNDDOWN(AA1771*0.04-MIN(50000,AA1771)*0.02,-2)))</f>
        <v/>
      </c>
      <c r="AD1771" s="18">
        <f>IF(M1771&lt;=450000,0,MAX(0,ROUNDDOWN(AB1771*0.06-MIN(50000,AB1771)*0.03,-2))+MAX(0,ROUNDDOWN(AB1771*0.04-MIN(50000,AB1771)*0.02,-2)))</f>
        <v/>
      </c>
      <c r="AE1771" s="18">
        <f>Y1771-Z1771</f>
        <v/>
      </c>
      <c r="AF1771" s="18">
        <f>AC1771-AD1771</f>
        <v/>
      </c>
      <c r="AG1771" s="18">
        <f>AE1771+AF1771</f>
        <v/>
      </c>
      <c r="AH1771" s="20">
        <f>IF(W1771&lt;=0,0,LOOKUP(W1771,{0,1950001,3300001,6950001,9000001,18000001,40000001},{0.05,0.1,0.2,0.23,0.33,0.4,0.45}))</f>
        <v/>
      </c>
    </row>
    <row r="1772">
      <c r="A1772" t="inlineStr">
        <is>
          <t>1万円刻み 特例あり一般12万円</t>
        </is>
      </c>
      <c r="B1772" s="18">
        <f>'4_1万円刻み'!$A$564</f>
        <v/>
      </c>
      <c r="C1772" s="19" t="n">
        <v>2026</v>
      </c>
      <c r="D1772" t="inlineStr">
        <is>
          <t>はい</t>
        </is>
      </c>
      <c r="E1772" s="18" t="n">
        <v>120000</v>
      </c>
      <c r="F1772" s="18" t="n">
        <v>0</v>
      </c>
      <c r="G1772" s="18" t="n">
        <v>0</v>
      </c>
      <c r="H1772" s="18" t="n">
        <v>0</v>
      </c>
      <c r="I1772" s="18" t="n">
        <v>0</v>
      </c>
      <c r="J1772" s="18">
        <f>ROUND(MIN(B1772/12,650000)*12*0.0915+MIN(B1772/12,1390000)*12*(0.0504+0)+B1772*0.005,0)</f>
        <v/>
      </c>
      <c r="K1772" s="18" t="n">
        <v>0</v>
      </c>
      <c r="L1772" s="18" t="n">
        <v>0</v>
      </c>
      <c r="M1772" s="18">
        <f>ROUND(IF(C1772&gt;=2026,IF(B1772&lt;741000,0,IF(B1772&lt;2191000,B1772-740000,IF(B1772&lt;2193000,1451000,IF(B1772&lt;2196000,1453000,IF(B1772&lt;2200000,1456000,IF(B1772&lt;3600000,ROUNDDOWN(B1772/4,-3)*2.8-80000,IF(B1772&lt;6600000,ROUNDDOWN(B1772/4,-3)*3.2-440000,IF(B1772&lt;8500000,ROUNDDOWN(B1772*0.9,0)-1100000,B1772-1950000)))))))),IF(B1772&lt;651000,0,IF(B1772&lt;1900000,B1772-650000,IF(B1772&lt;3600000,ROUNDDOWN(B1772/4,-3)*2.8-80000,IF(B1772&lt;6600000,ROUNDDOWN(B1772/4,-3)*3.2-440000,IF(B1772&lt;8500000,ROUNDDOWN(B1772*0.9,0)-1100000,B1772-1950000)))))),0)</f>
        <v/>
      </c>
      <c r="N1772" s="18">
        <f>IF(M1772&gt;23500000,NA(),IF(C1772&gt;=2026,IF(M1772&lt;=4890000,1040000,IF(M1772&lt;=6550000,670000,620000)),IF(M1772&lt;=1320000,950000,IF(M1772&lt;=3360000,880000,IF(M1772&lt;=4890000,680000,IF(M1772&lt;=6550000,630000,580000))))))</f>
        <v/>
      </c>
      <c r="O1772" s="18">
        <f>IF(F1772&lt;=0,IF(AND(D1772="はい",C1772&gt;=2026,C1772&lt;=2027),IF(E1772&lt;=0,0,IF(E1772&lt;=30000,E1772,IF(E1772&lt;=60000,ROUNDUP(E1772/2,0)+15000,IF(E1772&lt;=120000,ROUNDUP(E1772/4,0)+30000,60000)))),IF(E1772&lt;=0,0,IF(E1772&lt;=20000,E1772,IF(E1772&lt;=40000,ROUNDUP(E1772/2,0)+10000,IF(E1772&lt;=80000,ROUNDUP(E1772/4,0)+20000,40000))))),IF(E1772&lt;=0,IF(F1772&lt;=0,0,IF(F1772&lt;=25000,F1772,IF(F1772&lt;=50000,ROUNDUP(F1772/2,0)+12500,IF(F1772&lt;=100000,ROUNDUP(F1772/4,0)+25000,50000)))),MAX(IF(F1772&lt;=0,0,IF(F1772&lt;=25000,F1772,IF(F1772&lt;=50000,ROUNDUP(F1772/2,0)+12500,IF(F1772&lt;=100000,ROUNDUP(F1772/4,0)+25000,50000)))),MIN(IF(AND(D1772="はい",C1772&gt;=2026,C1772&lt;=2027),IF(E1772&lt;=0,0,IF(E1772&lt;=30000,E1772,IF(E1772&lt;=60000,ROUNDUP(E1772/2,0)+15000,IF(E1772&lt;=120000,ROUNDUP(E1772/4,0)+30000,60000)))),IF(E1772&lt;=0,0,IF(E1772&lt;=20000,E1772,IF(E1772&lt;=40000,ROUNDUP(E1772/2,0)+10000,IF(E1772&lt;=80000,ROUNDUP(E1772/4,0)+20000,40000)))))+IF(F1772&lt;=0,0,IF(F1772&lt;=25000,F1772,IF(F1772&lt;=50000,ROUNDUP(F1772/2,0)+12500,IF(F1772&lt;=100000,ROUNDUP(F1772/4,0)+25000,50000)))),IF(AND(D1772="はい",C1772&gt;=2026,C1772&lt;=2027),60000,40000)))))</f>
        <v/>
      </c>
      <c r="P1772" s="18">
        <f>IF(G1772&lt;=0,0,IF(G1772&lt;=20000,G1772,IF(G1772&lt;=40000,ROUNDUP(G1772/2,0)+10000,IF(G1772&lt;=80000,ROUNDUP(G1772/4,0)+20000,40000))))</f>
        <v/>
      </c>
      <c r="Q1772" s="18">
        <f>IF(I1772&lt;=0,IF(H1772&lt;=0,0,IF(H1772&lt;=20000,H1772,IF(H1772&lt;=40000,ROUNDUP(H1772/2,0)+10000,IF(H1772&lt;=80000,ROUNDUP(H1772/4,0)+20000,40000)))),IF(H1772&lt;=0,IF(I1772&lt;=0,0,IF(I1772&lt;=25000,I1772,IF(I1772&lt;=50000,ROUNDUP(I1772/2,0)+12500,IF(I1772&lt;=100000,ROUNDUP(I1772/4,0)+25000,50000)))),MAX(IF(I1772&lt;=0,0,IF(I1772&lt;=25000,I1772,IF(I1772&lt;=50000,ROUNDUP(I1772/2,0)+12500,IF(I1772&lt;=100000,ROUNDUP(I1772/4,0)+25000,50000)))),MIN(IF(H1772&lt;=0,0,IF(H1772&lt;=20000,H1772,IF(H1772&lt;=40000,ROUNDUP(H1772/2,0)+10000,IF(H1772&lt;=80000,ROUNDUP(H1772/4,0)+20000,40000))))+IF(I1772&lt;=0,0,IF(I1772&lt;=25000,I1772,IF(I1772&lt;=50000,ROUNDUP(I1772/2,0)+12500,IF(I1772&lt;=100000,ROUNDUP(I1772/4,0)+25000,50000)))),40000))))</f>
        <v/>
      </c>
      <c r="R1772" s="18">
        <f>MIN(120000,O1772+P1772+Q1772)</f>
        <v/>
      </c>
      <c r="S1772" s="18">
        <f>IF(F1772&lt;=0,IF(E1772&lt;=0,0,IF(E1772&lt;=12000,E1772,IF(E1772&lt;=32000,ROUNDUP(E1772/2,0)+6000,IF(E1772&lt;=56000,ROUNDUP(E1772/4,0)+14000,28000)))),IF(E1772&lt;=0,IF(F1772&lt;=0,0,IF(F1772&lt;=15000,F1772,IF(F1772&lt;=40000,ROUNDUP(F1772/2,0)+7500,IF(F1772&lt;=70000,ROUNDUP(F1772/4,0)+17500,35000)))),MAX(IF(F1772&lt;=0,0,IF(F1772&lt;=15000,F1772,IF(F1772&lt;=40000,ROUNDUP(F1772/2,0)+7500,IF(F1772&lt;=70000,ROUNDUP(F1772/4,0)+17500,35000)))),MIN(IF(E1772&lt;=0,0,IF(E1772&lt;=12000,E1772,IF(E1772&lt;=32000,ROUNDUP(E1772/2,0)+6000,IF(E1772&lt;=56000,ROUNDUP(E1772/4,0)+14000,28000))))+IF(F1772&lt;=0,0,IF(F1772&lt;=15000,F1772,IF(F1772&lt;=40000,ROUNDUP(F1772/2,0)+7500,IF(F1772&lt;=70000,ROUNDUP(F1772/4,0)+17500,35000)))),28000))))</f>
        <v/>
      </c>
      <c r="T1772" s="18">
        <f>IF(G1772&lt;=0,0,IF(G1772&lt;=12000,G1772,IF(G1772&lt;=32000,ROUNDUP(G1772/2,0)+6000,IF(G1772&lt;=56000,ROUNDUP(G1772/4,0)+14000,28000))))</f>
        <v/>
      </c>
      <c r="U1772" s="18">
        <f>IF(I1772&lt;=0,IF(H1772&lt;=0,0,IF(H1772&lt;=12000,H1772,IF(H1772&lt;=32000,ROUNDUP(H1772/2,0)+6000,IF(H1772&lt;=56000,ROUNDUP(H1772/4,0)+14000,28000)))),IF(H1772&lt;=0,IF(I1772&lt;=0,0,IF(I1772&lt;=15000,I1772,IF(I1772&lt;=40000,ROUNDUP(I1772/2,0)+7500,IF(I1772&lt;=70000,ROUNDUP(I1772/4,0)+17500,35000)))),MAX(IF(I1772&lt;=0,0,IF(I1772&lt;=15000,I1772,IF(I1772&lt;=40000,ROUNDUP(I1772/2,0)+7500,IF(I1772&lt;=70000,ROUNDUP(I1772/4,0)+17500,35000)))),MIN(IF(H1772&lt;=0,0,IF(H1772&lt;=12000,H1772,IF(H1772&lt;=32000,ROUNDUP(H1772/2,0)+6000,IF(H1772&lt;=56000,ROUNDUP(H1772/4,0)+14000,28000))))+IF(I1772&lt;=0,0,IF(I1772&lt;=15000,I1772,IF(I1772&lt;=40000,ROUNDUP(I1772/2,0)+7500,IF(I1772&lt;=70000,ROUNDUP(I1772/4,0)+17500,35000)))),28000))))</f>
        <v/>
      </c>
      <c r="V1772" s="18">
        <f>MIN(70000,S1772+T1772+U1772)</f>
        <v/>
      </c>
      <c r="W1772" s="18">
        <f>MAX(0,ROUNDDOWN(M1772-J1772-N1772-K1772-0,-3))</f>
        <v/>
      </c>
      <c r="X1772" s="18">
        <f>MAX(0,ROUNDDOWN(M1772-J1772-N1772-K1772-R1772,-3))</f>
        <v/>
      </c>
      <c r="Y1772" s="18">
        <f>IF(W1772&lt;=0,0,ROUNDDOWN((W1772*LOOKUP(W1772,{0,1950001,3300001,6950001,9000001,18000001,40000001},{0.05,0.1,0.2,0.23,0.33,0.4,0.45})-LOOKUP(W1772,{0,1950001,3300001,6950001,9000001,18000001,40000001},{0,97500,427500,636000,1536000,2796000,4796000}))*1.021,-2))</f>
        <v/>
      </c>
      <c r="Z1772" s="18">
        <f>IF(X1772&lt;=0,0,ROUNDDOWN((X1772*LOOKUP(X1772,{0,1950001,3300001,6950001,9000001,18000001,40000001},{0.05,0.1,0.2,0.23,0.33,0.4,0.45})-LOOKUP(X1772,{0,1950001,3300001,6950001,9000001,18000001,40000001},{0,97500,427500,636000,1536000,2796000,4796000}))*1.021,-2))</f>
        <v/>
      </c>
      <c r="AA1772" s="18">
        <f>MAX(0,ROUNDDOWN(M1772-J1772-430000-L1772-0,-3))</f>
        <v/>
      </c>
      <c r="AB1772" s="18">
        <f>MAX(0,ROUNDDOWN(M1772-J1772-430000-L1772-V1772,-3))</f>
        <v/>
      </c>
      <c r="AC1772" s="18">
        <f>IF(M1772&lt;=450000,0,MAX(0,ROUNDDOWN(AA1772*0.06-MIN(50000,AA1772)*0.03,-2))+MAX(0,ROUNDDOWN(AA1772*0.04-MIN(50000,AA1772)*0.02,-2)))</f>
        <v/>
      </c>
      <c r="AD1772" s="18">
        <f>IF(M1772&lt;=450000,0,MAX(0,ROUNDDOWN(AB1772*0.06-MIN(50000,AB1772)*0.03,-2))+MAX(0,ROUNDDOWN(AB1772*0.04-MIN(50000,AB1772)*0.02,-2)))</f>
        <v/>
      </c>
      <c r="AE1772" s="18">
        <f>Y1772-Z1772</f>
        <v/>
      </c>
      <c r="AF1772" s="18">
        <f>AC1772-AD1772</f>
        <v/>
      </c>
      <c r="AG1772" s="18">
        <f>AE1772+AF1772</f>
        <v/>
      </c>
      <c r="AH1772" s="20">
        <f>IF(W1772&lt;=0,0,LOOKUP(W1772,{0,1950001,3300001,6950001,9000001,18000001,40000001},{0.05,0.1,0.2,0.23,0.33,0.4,0.45}))</f>
        <v/>
      </c>
    </row>
    <row r="1773">
      <c r="A1773" t="inlineStr">
        <is>
          <t>1万円刻み 3区分8万円ずつ</t>
        </is>
      </c>
      <c r="B1773" s="18">
        <f>'4_1万円刻み'!$A$565</f>
        <v/>
      </c>
      <c r="C1773" s="19" t="n">
        <v>2026</v>
      </c>
      <c r="D1773" t="inlineStr">
        <is>
          <t>いいえ</t>
        </is>
      </c>
      <c r="E1773" s="18" t="n">
        <v>80000</v>
      </c>
      <c r="F1773" s="18" t="n">
        <v>0</v>
      </c>
      <c r="G1773" s="18" t="n">
        <v>80000</v>
      </c>
      <c r="H1773" s="18" t="n">
        <v>80000</v>
      </c>
      <c r="I1773" s="18" t="n">
        <v>0</v>
      </c>
      <c r="J1773" s="18">
        <f>ROUND(MIN(B1773/12,650000)*12*0.0915+MIN(B1773/12,1390000)*12*(0.0504+0)+B1773*0.005,0)</f>
        <v/>
      </c>
      <c r="K1773" s="18" t="n">
        <v>0</v>
      </c>
      <c r="L1773" s="18" t="n">
        <v>0</v>
      </c>
      <c r="M1773" s="18">
        <f>ROUND(IF(C1773&gt;=2026,IF(B1773&lt;741000,0,IF(B1773&lt;2191000,B1773-740000,IF(B1773&lt;2193000,1451000,IF(B1773&lt;2196000,1453000,IF(B1773&lt;2200000,1456000,IF(B1773&lt;3600000,ROUNDDOWN(B1773/4,-3)*2.8-80000,IF(B1773&lt;6600000,ROUNDDOWN(B1773/4,-3)*3.2-440000,IF(B1773&lt;8500000,ROUNDDOWN(B1773*0.9,0)-1100000,B1773-1950000)))))))),IF(B1773&lt;651000,0,IF(B1773&lt;1900000,B1773-650000,IF(B1773&lt;3600000,ROUNDDOWN(B1773/4,-3)*2.8-80000,IF(B1773&lt;6600000,ROUNDDOWN(B1773/4,-3)*3.2-440000,IF(B1773&lt;8500000,ROUNDDOWN(B1773*0.9,0)-1100000,B1773-1950000)))))),0)</f>
        <v/>
      </c>
      <c r="N1773" s="18">
        <f>IF(M1773&gt;23500000,NA(),IF(C1773&gt;=2026,IF(M1773&lt;=4890000,1040000,IF(M1773&lt;=6550000,670000,620000)),IF(M1773&lt;=1320000,950000,IF(M1773&lt;=3360000,880000,IF(M1773&lt;=4890000,680000,IF(M1773&lt;=6550000,630000,580000))))))</f>
        <v/>
      </c>
      <c r="O1773" s="18">
        <f>IF(F1773&lt;=0,IF(AND(D1773="はい",C1773&gt;=2026,C1773&lt;=2027),IF(E1773&lt;=0,0,IF(E1773&lt;=30000,E1773,IF(E1773&lt;=60000,ROUNDUP(E1773/2,0)+15000,IF(E1773&lt;=120000,ROUNDUP(E1773/4,0)+30000,60000)))),IF(E1773&lt;=0,0,IF(E1773&lt;=20000,E1773,IF(E1773&lt;=40000,ROUNDUP(E1773/2,0)+10000,IF(E1773&lt;=80000,ROUNDUP(E1773/4,0)+20000,40000))))),IF(E1773&lt;=0,IF(F1773&lt;=0,0,IF(F1773&lt;=25000,F1773,IF(F1773&lt;=50000,ROUNDUP(F1773/2,0)+12500,IF(F1773&lt;=100000,ROUNDUP(F1773/4,0)+25000,50000)))),MAX(IF(F1773&lt;=0,0,IF(F1773&lt;=25000,F1773,IF(F1773&lt;=50000,ROUNDUP(F1773/2,0)+12500,IF(F1773&lt;=100000,ROUNDUP(F1773/4,0)+25000,50000)))),MIN(IF(AND(D1773="はい",C1773&gt;=2026,C1773&lt;=2027),IF(E1773&lt;=0,0,IF(E1773&lt;=30000,E1773,IF(E1773&lt;=60000,ROUNDUP(E1773/2,0)+15000,IF(E1773&lt;=120000,ROUNDUP(E1773/4,0)+30000,60000)))),IF(E1773&lt;=0,0,IF(E1773&lt;=20000,E1773,IF(E1773&lt;=40000,ROUNDUP(E1773/2,0)+10000,IF(E1773&lt;=80000,ROUNDUP(E1773/4,0)+20000,40000)))))+IF(F1773&lt;=0,0,IF(F1773&lt;=25000,F1773,IF(F1773&lt;=50000,ROUNDUP(F1773/2,0)+12500,IF(F1773&lt;=100000,ROUNDUP(F1773/4,0)+25000,50000)))),IF(AND(D1773="はい",C1773&gt;=2026,C1773&lt;=2027),60000,40000)))))</f>
        <v/>
      </c>
      <c r="P1773" s="18">
        <f>IF(G1773&lt;=0,0,IF(G1773&lt;=20000,G1773,IF(G1773&lt;=40000,ROUNDUP(G1773/2,0)+10000,IF(G1773&lt;=80000,ROUNDUP(G1773/4,0)+20000,40000))))</f>
        <v/>
      </c>
      <c r="Q1773" s="18">
        <f>IF(I1773&lt;=0,IF(H1773&lt;=0,0,IF(H1773&lt;=20000,H1773,IF(H1773&lt;=40000,ROUNDUP(H1773/2,0)+10000,IF(H1773&lt;=80000,ROUNDUP(H1773/4,0)+20000,40000)))),IF(H1773&lt;=0,IF(I1773&lt;=0,0,IF(I1773&lt;=25000,I1773,IF(I1773&lt;=50000,ROUNDUP(I1773/2,0)+12500,IF(I1773&lt;=100000,ROUNDUP(I1773/4,0)+25000,50000)))),MAX(IF(I1773&lt;=0,0,IF(I1773&lt;=25000,I1773,IF(I1773&lt;=50000,ROUNDUP(I1773/2,0)+12500,IF(I1773&lt;=100000,ROUNDUP(I1773/4,0)+25000,50000)))),MIN(IF(H1773&lt;=0,0,IF(H1773&lt;=20000,H1773,IF(H1773&lt;=40000,ROUNDUP(H1773/2,0)+10000,IF(H1773&lt;=80000,ROUNDUP(H1773/4,0)+20000,40000))))+IF(I1773&lt;=0,0,IF(I1773&lt;=25000,I1773,IF(I1773&lt;=50000,ROUNDUP(I1773/2,0)+12500,IF(I1773&lt;=100000,ROUNDUP(I1773/4,0)+25000,50000)))),40000))))</f>
        <v/>
      </c>
      <c r="R1773" s="18">
        <f>MIN(120000,O1773+P1773+Q1773)</f>
        <v/>
      </c>
      <c r="S1773" s="18">
        <f>IF(F1773&lt;=0,IF(E1773&lt;=0,0,IF(E1773&lt;=12000,E1773,IF(E1773&lt;=32000,ROUNDUP(E1773/2,0)+6000,IF(E1773&lt;=56000,ROUNDUP(E1773/4,0)+14000,28000)))),IF(E1773&lt;=0,IF(F1773&lt;=0,0,IF(F1773&lt;=15000,F1773,IF(F1773&lt;=40000,ROUNDUP(F1773/2,0)+7500,IF(F1773&lt;=70000,ROUNDUP(F1773/4,0)+17500,35000)))),MAX(IF(F1773&lt;=0,0,IF(F1773&lt;=15000,F1773,IF(F1773&lt;=40000,ROUNDUP(F1773/2,0)+7500,IF(F1773&lt;=70000,ROUNDUP(F1773/4,0)+17500,35000)))),MIN(IF(E1773&lt;=0,0,IF(E1773&lt;=12000,E1773,IF(E1773&lt;=32000,ROUNDUP(E1773/2,0)+6000,IF(E1773&lt;=56000,ROUNDUP(E1773/4,0)+14000,28000))))+IF(F1773&lt;=0,0,IF(F1773&lt;=15000,F1773,IF(F1773&lt;=40000,ROUNDUP(F1773/2,0)+7500,IF(F1773&lt;=70000,ROUNDUP(F1773/4,0)+17500,35000)))),28000))))</f>
        <v/>
      </c>
      <c r="T1773" s="18">
        <f>IF(G1773&lt;=0,0,IF(G1773&lt;=12000,G1773,IF(G1773&lt;=32000,ROUNDUP(G1773/2,0)+6000,IF(G1773&lt;=56000,ROUNDUP(G1773/4,0)+14000,28000))))</f>
        <v/>
      </c>
      <c r="U1773" s="18">
        <f>IF(I1773&lt;=0,IF(H1773&lt;=0,0,IF(H1773&lt;=12000,H1773,IF(H1773&lt;=32000,ROUNDUP(H1773/2,0)+6000,IF(H1773&lt;=56000,ROUNDUP(H1773/4,0)+14000,28000)))),IF(H1773&lt;=0,IF(I1773&lt;=0,0,IF(I1773&lt;=15000,I1773,IF(I1773&lt;=40000,ROUNDUP(I1773/2,0)+7500,IF(I1773&lt;=70000,ROUNDUP(I1773/4,0)+17500,35000)))),MAX(IF(I1773&lt;=0,0,IF(I1773&lt;=15000,I1773,IF(I1773&lt;=40000,ROUNDUP(I1773/2,0)+7500,IF(I1773&lt;=70000,ROUNDUP(I1773/4,0)+17500,35000)))),MIN(IF(H1773&lt;=0,0,IF(H1773&lt;=12000,H1773,IF(H1773&lt;=32000,ROUNDUP(H1773/2,0)+6000,IF(H1773&lt;=56000,ROUNDUP(H1773/4,0)+14000,28000))))+IF(I1773&lt;=0,0,IF(I1773&lt;=15000,I1773,IF(I1773&lt;=40000,ROUNDUP(I1773/2,0)+7500,IF(I1773&lt;=70000,ROUNDUP(I1773/4,0)+17500,35000)))),28000))))</f>
        <v/>
      </c>
      <c r="V1773" s="18">
        <f>MIN(70000,S1773+T1773+U1773)</f>
        <v/>
      </c>
      <c r="W1773" s="18">
        <f>MAX(0,ROUNDDOWN(M1773-J1773-N1773-K1773-0,-3))</f>
        <v/>
      </c>
      <c r="X1773" s="18">
        <f>MAX(0,ROUNDDOWN(M1773-J1773-N1773-K1773-R1773,-3))</f>
        <v/>
      </c>
      <c r="Y1773" s="18">
        <f>IF(W1773&lt;=0,0,ROUNDDOWN((W1773*LOOKUP(W1773,{0,1950001,3300001,6950001,9000001,18000001,40000001},{0.05,0.1,0.2,0.23,0.33,0.4,0.45})-LOOKUP(W1773,{0,1950001,3300001,6950001,9000001,18000001,40000001},{0,97500,427500,636000,1536000,2796000,4796000}))*1.021,-2))</f>
        <v/>
      </c>
      <c r="Z1773" s="18">
        <f>IF(X1773&lt;=0,0,ROUNDDOWN((X1773*LOOKUP(X1773,{0,1950001,3300001,6950001,9000001,18000001,40000001},{0.05,0.1,0.2,0.23,0.33,0.4,0.45})-LOOKUP(X1773,{0,1950001,3300001,6950001,9000001,18000001,40000001},{0,97500,427500,636000,1536000,2796000,4796000}))*1.021,-2))</f>
        <v/>
      </c>
      <c r="AA1773" s="18">
        <f>MAX(0,ROUNDDOWN(M1773-J1773-430000-L1773-0,-3))</f>
        <v/>
      </c>
      <c r="AB1773" s="18">
        <f>MAX(0,ROUNDDOWN(M1773-J1773-430000-L1773-V1773,-3))</f>
        <v/>
      </c>
      <c r="AC1773" s="18">
        <f>IF(M1773&lt;=450000,0,MAX(0,ROUNDDOWN(AA1773*0.06-MIN(50000,AA1773)*0.03,-2))+MAX(0,ROUNDDOWN(AA1773*0.04-MIN(50000,AA1773)*0.02,-2)))</f>
        <v/>
      </c>
      <c r="AD1773" s="18">
        <f>IF(M1773&lt;=450000,0,MAX(0,ROUNDDOWN(AB1773*0.06-MIN(50000,AB1773)*0.03,-2))+MAX(0,ROUNDDOWN(AB1773*0.04-MIN(50000,AB1773)*0.02,-2)))</f>
        <v/>
      </c>
      <c r="AE1773" s="18">
        <f>Y1773-Z1773</f>
        <v/>
      </c>
      <c r="AF1773" s="18">
        <f>AC1773-AD1773</f>
        <v/>
      </c>
      <c r="AG1773" s="18">
        <f>AE1773+AF1773</f>
        <v/>
      </c>
      <c r="AH1773" s="20">
        <f>IF(W1773&lt;=0,0,LOOKUP(W1773,{0,1950001,3300001,6950001,9000001,18000001,40000001},{0.05,0.1,0.2,0.23,0.33,0.4,0.45}))</f>
        <v/>
      </c>
    </row>
    <row r="1774">
      <c r="A1774" t="inlineStr">
        <is>
          <t>1万円刻み 一般8万円</t>
        </is>
      </c>
      <c r="B1774" s="18">
        <f>'4_1万円刻み'!$A$565</f>
        <v/>
      </c>
      <c r="C1774" s="19" t="n">
        <v>2026</v>
      </c>
      <c r="D1774" t="inlineStr">
        <is>
          <t>いいえ</t>
        </is>
      </c>
      <c r="E1774" s="18" t="n">
        <v>80000</v>
      </c>
      <c r="F1774" s="18" t="n">
        <v>0</v>
      </c>
      <c r="G1774" s="18" t="n">
        <v>0</v>
      </c>
      <c r="H1774" s="18" t="n">
        <v>0</v>
      </c>
      <c r="I1774" s="18" t="n">
        <v>0</v>
      </c>
      <c r="J1774" s="18">
        <f>ROUND(MIN(B1774/12,650000)*12*0.0915+MIN(B1774/12,1390000)*12*(0.0504+0)+B1774*0.005,0)</f>
        <v/>
      </c>
      <c r="K1774" s="18" t="n">
        <v>0</v>
      </c>
      <c r="L1774" s="18" t="n">
        <v>0</v>
      </c>
      <c r="M1774" s="18">
        <f>ROUND(IF(C1774&gt;=2026,IF(B1774&lt;741000,0,IF(B1774&lt;2191000,B1774-740000,IF(B1774&lt;2193000,1451000,IF(B1774&lt;2196000,1453000,IF(B1774&lt;2200000,1456000,IF(B1774&lt;3600000,ROUNDDOWN(B1774/4,-3)*2.8-80000,IF(B1774&lt;6600000,ROUNDDOWN(B1774/4,-3)*3.2-440000,IF(B1774&lt;8500000,ROUNDDOWN(B1774*0.9,0)-1100000,B1774-1950000)))))))),IF(B1774&lt;651000,0,IF(B1774&lt;1900000,B1774-650000,IF(B1774&lt;3600000,ROUNDDOWN(B1774/4,-3)*2.8-80000,IF(B1774&lt;6600000,ROUNDDOWN(B1774/4,-3)*3.2-440000,IF(B1774&lt;8500000,ROUNDDOWN(B1774*0.9,0)-1100000,B1774-1950000)))))),0)</f>
        <v/>
      </c>
      <c r="N1774" s="18">
        <f>IF(M1774&gt;23500000,NA(),IF(C1774&gt;=2026,IF(M1774&lt;=4890000,1040000,IF(M1774&lt;=6550000,670000,620000)),IF(M1774&lt;=1320000,950000,IF(M1774&lt;=3360000,880000,IF(M1774&lt;=4890000,680000,IF(M1774&lt;=6550000,630000,580000))))))</f>
        <v/>
      </c>
      <c r="O1774" s="18">
        <f>IF(F1774&lt;=0,IF(AND(D1774="はい",C1774&gt;=2026,C1774&lt;=2027),IF(E1774&lt;=0,0,IF(E1774&lt;=30000,E1774,IF(E1774&lt;=60000,ROUNDUP(E1774/2,0)+15000,IF(E1774&lt;=120000,ROUNDUP(E1774/4,0)+30000,60000)))),IF(E1774&lt;=0,0,IF(E1774&lt;=20000,E1774,IF(E1774&lt;=40000,ROUNDUP(E1774/2,0)+10000,IF(E1774&lt;=80000,ROUNDUP(E1774/4,0)+20000,40000))))),IF(E1774&lt;=0,IF(F1774&lt;=0,0,IF(F1774&lt;=25000,F1774,IF(F1774&lt;=50000,ROUNDUP(F1774/2,0)+12500,IF(F1774&lt;=100000,ROUNDUP(F1774/4,0)+25000,50000)))),MAX(IF(F1774&lt;=0,0,IF(F1774&lt;=25000,F1774,IF(F1774&lt;=50000,ROUNDUP(F1774/2,0)+12500,IF(F1774&lt;=100000,ROUNDUP(F1774/4,0)+25000,50000)))),MIN(IF(AND(D1774="はい",C1774&gt;=2026,C1774&lt;=2027),IF(E1774&lt;=0,0,IF(E1774&lt;=30000,E1774,IF(E1774&lt;=60000,ROUNDUP(E1774/2,0)+15000,IF(E1774&lt;=120000,ROUNDUP(E1774/4,0)+30000,60000)))),IF(E1774&lt;=0,0,IF(E1774&lt;=20000,E1774,IF(E1774&lt;=40000,ROUNDUP(E1774/2,0)+10000,IF(E1774&lt;=80000,ROUNDUP(E1774/4,0)+20000,40000)))))+IF(F1774&lt;=0,0,IF(F1774&lt;=25000,F1774,IF(F1774&lt;=50000,ROUNDUP(F1774/2,0)+12500,IF(F1774&lt;=100000,ROUNDUP(F1774/4,0)+25000,50000)))),IF(AND(D1774="はい",C1774&gt;=2026,C1774&lt;=2027),60000,40000)))))</f>
        <v/>
      </c>
      <c r="P1774" s="18">
        <f>IF(G1774&lt;=0,0,IF(G1774&lt;=20000,G1774,IF(G1774&lt;=40000,ROUNDUP(G1774/2,0)+10000,IF(G1774&lt;=80000,ROUNDUP(G1774/4,0)+20000,40000))))</f>
        <v/>
      </c>
      <c r="Q1774" s="18">
        <f>IF(I1774&lt;=0,IF(H1774&lt;=0,0,IF(H1774&lt;=20000,H1774,IF(H1774&lt;=40000,ROUNDUP(H1774/2,0)+10000,IF(H1774&lt;=80000,ROUNDUP(H1774/4,0)+20000,40000)))),IF(H1774&lt;=0,IF(I1774&lt;=0,0,IF(I1774&lt;=25000,I1774,IF(I1774&lt;=50000,ROUNDUP(I1774/2,0)+12500,IF(I1774&lt;=100000,ROUNDUP(I1774/4,0)+25000,50000)))),MAX(IF(I1774&lt;=0,0,IF(I1774&lt;=25000,I1774,IF(I1774&lt;=50000,ROUNDUP(I1774/2,0)+12500,IF(I1774&lt;=100000,ROUNDUP(I1774/4,0)+25000,50000)))),MIN(IF(H1774&lt;=0,0,IF(H1774&lt;=20000,H1774,IF(H1774&lt;=40000,ROUNDUP(H1774/2,0)+10000,IF(H1774&lt;=80000,ROUNDUP(H1774/4,0)+20000,40000))))+IF(I1774&lt;=0,0,IF(I1774&lt;=25000,I1774,IF(I1774&lt;=50000,ROUNDUP(I1774/2,0)+12500,IF(I1774&lt;=100000,ROUNDUP(I1774/4,0)+25000,50000)))),40000))))</f>
        <v/>
      </c>
      <c r="R1774" s="18">
        <f>MIN(120000,O1774+P1774+Q1774)</f>
        <v/>
      </c>
      <c r="S1774" s="18">
        <f>IF(F1774&lt;=0,IF(E1774&lt;=0,0,IF(E1774&lt;=12000,E1774,IF(E1774&lt;=32000,ROUNDUP(E1774/2,0)+6000,IF(E1774&lt;=56000,ROUNDUP(E1774/4,0)+14000,28000)))),IF(E1774&lt;=0,IF(F1774&lt;=0,0,IF(F1774&lt;=15000,F1774,IF(F1774&lt;=40000,ROUNDUP(F1774/2,0)+7500,IF(F1774&lt;=70000,ROUNDUP(F1774/4,0)+17500,35000)))),MAX(IF(F1774&lt;=0,0,IF(F1774&lt;=15000,F1774,IF(F1774&lt;=40000,ROUNDUP(F1774/2,0)+7500,IF(F1774&lt;=70000,ROUNDUP(F1774/4,0)+17500,35000)))),MIN(IF(E1774&lt;=0,0,IF(E1774&lt;=12000,E1774,IF(E1774&lt;=32000,ROUNDUP(E1774/2,0)+6000,IF(E1774&lt;=56000,ROUNDUP(E1774/4,0)+14000,28000))))+IF(F1774&lt;=0,0,IF(F1774&lt;=15000,F1774,IF(F1774&lt;=40000,ROUNDUP(F1774/2,0)+7500,IF(F1774&lt;=70000,ROUNDUP(F1774/4,0)+17500,35000)))),28000))))</f>
        <v/>
      </c>
      <c r="T1774" s="18">
        <f>IF(G1774&lt;=0,0,IF(G1774&lt;=12000,G1774,IF(G1774&lt;=32000,ROUNDUP(G1774/2,0)+6000,IF(G1774&lt;=56000,ROUNDUP(G1774/4,0)+14000,28000))))</f>
        <v/>
      </c>
      <c r="U1774" s="18">
        <f>IF(I1774&lt;=0,IF(H1774&lt;=0,0,IF(H1774&lt;=12000,H1774,IF(H1774&lt;=32000,ROUNDUP(H1774/2,0)+6000,IF(H1774&lt;=56000,ROUNDUP(H1774/4,0)+14000,28000)))),IF(H1774&lt;=0,IF(I1774&lt;=0,0,IF(I1774&lt;=15000,I1774,IF(I1774&lt;=40000,ROUNDUP(I1774/2,0)+7500,IF(I1774&lt;=70000,ROUNDUP(I1774/4,0)+17500,35000)))),MAX(IF(I1774&lt;=0,0,IF(I1774&lt;=15000,I1774,IF(I1774&lt;=40000,ROUNDUP(I1774/2,0)+7500,IF(I1774&lt;=70000,ROUNDUP(I1774/4,0)+17500,35000)))),MIN(IF(H1774&lt;=0,0,IF(H1774&lt;=12000,H1774,IF(H1774&lt;=32000,ROUNDUP(H1774/2,0)+6000,IF(H1774&lt;=56000,ROUNDUP(H1774/4,0)+14000,28000))))+IF(I1774&lt;=0,0,IF(I1774&lt;=15000,I1774,IF(I1774&lt;=40000,ROUNDUP(I1774/2,0)+7500,IF(I1774&lt;=70000,ROUNDUP(I1774/4,0)+17500,35000)))),28000))))</f>
        <v/>
      </c>
      <c r="V1774" s="18">
        <f>MIN(70000,S1774+T1774+U1774)</f>
        <v/>
      </c>
      <c r="W1774" s="18">
        <f>MAX(0,ROUNDDOWN(M1774-J1774-N1774-K1774-0,-3))</f>
        <v/>
      </c>
      <c r="X1774" s="18">
        <f>MAX(0,ROUNDDOWN(M1774-J1774-N1774-K1774-R1774,-3))</f>
        <v/>
      </c>
      <c r="Y1774" s="18">
        <f>IF(W1774&lt;=0,0,ROUNDDOWN((W1774*LOOKUP(W1774,{0,1950001,3300001,6950001,9000001,18000001,40000001},{0.05,0.1,0.2,0.23,0.33,0.4,0.45})-LOOKUP(W1774,{0,1950001,3300001,6950001,9000001,18000001,40000001},{0,97500,427500,636000,1536000,2796000,4796000}))*1.021,-2))</f>
        <v/>
      </c>
      <c r="Z1774" s="18">
        <f>IF(X1774&lt;=0,0,ROUNDDOWN((X1774*LOOKUP(X1774,{0,1950001,3300001,6950001,9000001,18000001,40000001},{0.05,0.1,0.2,0.23,0.33,0.4,0.45})-LOOKUP(X1774,{0,1950001,3300001,6950001,9000001,18000001,40000001},{0,97500,427500,636000,1536000,2796000,4796000}))*1.021,-2))</f>
        <v/>
      </c>
      <c r="AA1774" s="18">
        <f>MAX(0,ROUNDDOWN(M1774-J1774-430000-L1774-0,-3))</f>
        <v/>
      </c>
      <c r="AB1774" s="18">
        <f>MAX(0,ROUNDDOWN(M1774-J1774-430000-L1774-V1774,-3))</f>
        <v/>
      </c>
      <c r="AC1774" s="18">
        <f>IF(M1774&lt;=450000,0,MAX(0,ROUNDDOWN(AA1774*0.06-MIN(50000,AA1774)*0.03,-2))+MAX(0,ROUNDDOWN(AA1774*0.04-MIN(50000,AA1774)*0.02,-2)))</f>
        <v/>
      </c>
      <c r="AD1774" s="18">
        <f>IF(M1774&lt;=450000,0,MAX(0,ROUNDDOWN(AB1774*0.06-MIN(50000,AB1774)*0.03,-2))+MAX(0,ROUNDDOWN(AB1774*0.04-MIN(50000,AB1774)*0.02,-2)))</f>
        <v/>
      </c>
      <c r="AE1774" s="18">
        <f>Y1774-Z1774</f>
        <v/>
      </c>
      <c r="AF1774" s="18">
        <f>AC1774-AD1774</f>
        <v/>
      </c>
      <c r="AG1774" s="18">
        <f>AE1774+AF1774</f>
        <v/>
      </c>
      <c r="AH1774" s="20">
        <f>IF(W1774&lt;=0,0,LOOKUP(W1774,{0,1950001,3300001,6950001,9000001,18000001,40000001},{0.05,0.1,0.2,0.23,0.33,0.4,0.45}))</f>
        <v/>
      </c>
    </row>
    <row r="1775">
      <c r="A1775" t="inlineStr">
        <is>
          <t>1万円刻み 特例あり一般12万円</t>
        </is>
      </c>
      <c r="B1775" s="18">
        <f>'4_1万円刻み'!$A$565</f>
        <v/>
      </c>
      <c r="C1775" s="19" t="n">
        <v>2026</v>
      </c>
      <c r="D1775" t="inlineStr">
        <is>
          <t>はい</t>
        </is>
      </c>
      <c r="E1775" s="18" t="n">
        <v>120000</v>
      </c>
      <c r="F1775" s="18" t="n">
        <v>0</v>
      </c>
      <c r="G1775" s="18" t="n">
        <v>0</v>
      </c>
      <c r="H1775" s="18" t="n">
        <v>0</v>
      </c>
      <c r="I1775" s="18" t="n">
        <v>0</v>
      </c>
      <c r="J1775" s="18">
        <f>ROUND(MIN(B1775/12,650000)*12*0.0915+MIN(B1775/12,1390000)*12*(0.0504+0)+B1775*0.005,0)</f>
        <v/>
      </c>
      <c r="K1775" s="18" t="n">
        <v>0</v>
      </c>
      <c r="L1775" s="18" t="n">
        <v>0</v>
      </c>
      <c r="M1775" s="18">
        <f>ROUND(IF(C1775&gt;=2026,IF(B1775&lt;741000,0,IF(B1775&lt;2191000,B1775-740000,IF(B1775&lt;2193000,1451000,IF(B1775&lt;2196000,1453000,IF(B1775&lt;2200000,1456000,IF(B1775&lt;3600000,ROUNDDOWN(B1775/4,-3)*2.8-80000,IF(B1775&lt;6600000,ROUNDDOWN(B1775/4,-3)*3.2-440000,IF(B1775&lt;8500000,ROUNDDOWN(B1775*0.9,0)-1100000,B1775-1950000)))))))),IF(B1775&lt;651000,0,IF(B1775&lt;1900000,B1775-650000,IF(B1775&lt;3600000,ROUNDDOWN(B1775/4,-3)*2.8-80000,IF(B1775&lt;6600000,ROUNDDOWN(B1775/4,-3)*3.2-440000,IF(B1775&lt;8500000,ROUNDDOWN(B1775*0.9,0)-1100000,B1775-1950000)))))),0)</f>
        <v/>
      </c>
      <c r="N1775" s="18">
        <f>IF(M1775&gt;23500000,NA(),IF(C1775&gt;=2026,IF(M1775&lt;=4890000,1040000,IF(M1775&lt;=6550000,670000,620000)),IF(M1775&lt;=1320000,950000,IF(M1775&lt;=3360000,880000,IF(M1775&lt;=4890000,680000,IF(M1775&lt;=6550000,630000,580000))))))</f>
        <v/>
      </c>
      <c r="O1775" s="18">
        <f>IF(F1775&lt;=0,IF(AND(D1775="はい",C1775&gt;=2026,C1775&lt;=2027),IF(E1775&lt;=0,0,IF(E1775&lt;=30000,E1775,IF(E1775&lt;=60000,ROUNDUP(E1775/2,0)+15000,IF(E1775&lt;=120000,ROUNDUP(E1775/4,0)+30000,60000)))),IF(E1775&lt;=0,0,IF(E1775&lt;=20000,E1775,IF(E1775&lt;=40000,ROUNDUP(E1775/2,0)+10000,IF(E1775&lt;=80000,ROUNDUP(E1775/4,0)+20000,40000))))),IF(E1775&lt;=0,IF(F1775&lt;=0,0,IF(F1775&lt;=25000,F1775,IF(F1775&lt;=50000,ROUNDUP(F1775/2,0)+12500,IF(F1775&lt;=100000,ROUNDUP(F1775/4,0)+25000,50000)))),MAX(IF(F1775&lt;=0,0,IF(F1775&lt;=25000,F1775,IF(F1775&lt;=50000,ROUNDUP(F1775/2,0)+12500,IF(F1775&lt;=100000,ROUNDUP(F1775/4,0)+25000,50000)))),MIN(IF(AND(D1775="はい",C1775&gt;=2026,C1775&lt;=2027),IF(E1775&lt;=0,0,IF(E1775&lt;=30000,E1775,IF(E1775&lt;=60000,ROUNDUP(E1775/2,0)+15000,IF(E1775&lt;=120000,ROUNDUP(E1775/4,0)+30000,60000)))),IF(E1775&lt;=0,0,IF(E1775&lt;=20000,E1775,IF(E1775&lt;=40000,ROUNDUP(E1775/2,0)+10000,IF(E1775&lt;=80000,ROUNDUP(E1775/4,0)+20000,40000)))))+IF(F1775&lt;=0,0,IF(F1775&lt;=25000,F1775,IF(F1775&lt;=50000,ROUNDUP(F1775/2,0)+12500,IF(F1775&lt;=100000,ROUNDUP(F1775/4,0)+25000,50000)))),IF(AND(D1775="はい",C1775&gt;=2026,C1775&lt;=2027),60000,40000)))))</f>
        <v/>
      </c>
      <c r="P1775" s="18">
        <f>IF(G1775&lt;=0,0,IF(G1775&lt;=20000,G1775,IF(G1775&lt;=40000,ROUNDUP(G1775/2,0)+10000,IF(G1775&lt;=80000,ROUNDUP(G1775/4,0)+20000,40000))))</f>
        <v/>
      </c>
      <c r="Q1775" s="18">
        <f>IF(I1775&lt;=0,IF(H1775&lt;=0,0,IF(H1775&lt;=20000,H1775,IF(H1775&lt;=40000,ROUNDUP(H1775/2,0)+10000,IF(H1775&lt;=80000,ROUNDUP(H1775/4,0)+20000,40000)))),IF(H1775&lt;=0,IF(I1775&lt;=0,0,IF(I1775&lt;=25000,I1775,IF(I1775&lt;=50000,ROUNDUP(I1775/2,0)+12500,IF(I1775&lt;=100000,ROUNDUP(I1775/4,0)+25000,50000)))),MAX(IF(I1775&lt;=0,0,IF(I1775&lt;=25000,I1775,IF(I1775&lt;=50000,ROUNDUP(I1775/2,0)+12500,IF(I1775&lt;=100000,ROUNDUP(I1775/4,0)+25000,50000)))),MIN(IF(H1775&lt;=0,0,IF(H1775&lt;=20000,H1775,IF(H1775&lt;=40000,ROUNDUP(H1775/2,0)+10000,IF(H1775&lt;=80000,ROUNDUP(H1775/4,0)+20000,40000))))+IF(I1775&lt;=0,0,IF(I1775&lt;=25000,I1775,IF(I1775&lt;=50000,ROUNDUP(I1775/2,0)+12500,IF(I1775&lt;=100000,ROUNDUP(I1775/4,0)+25000,50000)))),40000))))</f>
        <v/>
      </c>
      <c r="R1775" s="18">
        <f>MIN(120000,O1775+P1775+Q1775)</f>
        <v/>
      </c>
      <c r="S1775" s="18">
        <f>IF(F1775&lt;=0,IF(E1775&lt;=0,0,IF(E1775&lt;=12000,E1775,IF(E1775&lt;=32000,ROUNDUP(E1775/2,0)+6000,IF(E1775&lt;=56000,ROUNDUP(E1775/4,0)+14000,28000)))),IF(E1775&lt;=0,IF(F1775&lt;=0,0,IF(F1775&lt;=15000,F1775,IF(F1775&lt;=40000,ROUNDUP(F1775/2,0)+7500,IF(F1775&lt;=70000,ROUNDUP(F1775/4,0)+17500,35000)))),MAX(IF(F1775&lt;=0,0,IF(F1775&lt;=15000,F1775,IF(F1775&lt;=40000,ROUNDUP(F1775/2,0)+7500,IF(F1775&lt;=70000,ROUNDUP(F1775/4,0)+17500,35000)))),MIN(IF(E1775&lt;=0,0,IF(E1775&lt;=12000,E1775,IF(E1775&lt;=32000,ROUNDUP(E1775/2,0)+6000,IF(E1775&lt;=56000,ROUNDUP(E1775/4,0)+14000,28000))))+IF(F1775&lt;=0,0,IF(F1775&lt;=15000,F1775,IF(F1775&lt;=40000,ROUNDUP(F1775/2,0)+7500,IF(F1775&lt;=70000,ROUNDUP(F1775/4,0)+17500,35000)))),28000))))</f>
        <v/>
      </c>
      <c r="T1775" s="18">
        <f>IF(G1775&lt;=0,0,IF(G1775&lt;=12000,G1775,IF(G1775&lt;=32000,ROUNDUP(G1775/2,0)+6000,IF(G1775&lt;=56000,ROUNDUP(G1775/4,0)+14000,28000))))</f>
        <v/>
      </c>
      <c r="U1775" s="18">
        <f>IF(I1775&lt;=0,IF(H1775&lt;=0,0,IF(H1775&lt;=12000,H1775,IF(H1775&lt;=32000,ROUNDUP(H1775/2,0)+6000,IF(H1775&lt;=56000,ROUNDUP(H1775/4,0)+14000,28000)))),IF(H1775&lt;=0,IF(I1775&lt;=0,0,IF(I1775&lt;=15000,I1775,IF(I1775&lt;=40000,ROUNDUP(I1775/2,0)+7500,IF(I1775&lt;=70000,ROUNDUP(I1775/4,0)+17500,35000)))),MAX(IF(I1775&lt;=0,0,IF(I1775&lt;=15000,I1775,IF(I1775&lt;=40000,ROUNDUP(I1775/2,0)+7500,IF(I1775&lt;=70000,ROUNDUP(I1775/4,0)+17500,35000)))),MIN(IF(H1775&lt;=0,0,IF(H1775&lt;=12000,H1775,IF(H1775&lt;=32000,ROUNDUP(H1775/2,0)+6000,IF(H1775&lt;=56000,ROUNDUP(H1775/4,0)+14000,28000))))+IF(I1775&lt;=0,0,IF(I1775&lt;=15000,I1775,IF(I1775&lt;=40000,ROUNDUP(I1775/2,0)+7500,IF(I1775&lt;=70000,ROUNDUP(I1775/4,0)+17500,35000)))),28000))))</f>
        <v/>
      </c>
      <c r="V1775" s="18">
        <f>MIN(70000,S1775+T1775+U1775)</f>
        <v/>
      </c>
      <c r="W1775" s="18">
        <f>MAX(0,ROUNDDOWN(M1775-J1775-N1775-K1775-0,-3))</f>
        <v/>
      </c>
      <c r="X1775" s="18">
        <f>MAX(0,ROUNDDOWN(M1775-J1775-N1775-K1775-R1775,-3))</f>
        <v/>
      </c>
      <c r="Y1775" s="18">
        <f>IF(W1775&lt;=0,0,ROUNDDOWN((W1775*LOOKUP(W1775,{0,1950001,3300001,6950001,9000001,18000001,40000001},{0.05,0.1,0.2,0.23,0.33,0.4,0.45})-LOOKUP(W1775,{0,1950001,3300001,6950001,9000001,18000001,40000001},{0,97500,427500,636000,1536000,2796000,4796000}))*1.021,-2))</f>
        <v/>
      </c>
      <c r="Z1775" s="18">
        <f>IF(X1775&lt;=0,0,ROUNDDOWN((X1775*LOOKUP(X1775,{0,1950001,3300001,6950001,9000001,18000001,40000001},{0.05,0.1,0.2,0.23,0.33,0.4,0.45})-LOOKUP(X1775,{0,1950001,3300001,6950001,9000001,18000001,40000001},{0,97500,427500,636000,1536000,2796000,4796000}))*1.021,-2))</f>
        <v/>
      </c>
      <c r="AA1775" s="18">
        <f>MAX(0,ROUNDDOWN(M1775-J1775-430000-L1775-0,-3))</f>
        <v/>
      </c>
      <c r="AB1775" s="18">
        <f>MAX(0,ROUNDDOWN(M1775-J1775-430000-L1775-V1775,-3))</f>
        <v/>
      </c>
      <c r="AC1775" s="18">
        <f>IF(M1775&lt;=450000,0,MAX(0,ROUNDDOWN(AA1775*0.06-MIN(50000,AA1775)*0.03,-2))+MAX(0,ROUNDDOWN(AA1775*0.04-MIN(50000,AA1775)*0.02,-2)))</f>
        <v/>
      </c>
      <c r="AD1775" s="18">
        <f>IF(M1775&lt;=450000,0,MAX(0,ROUNDDOWN(AB1775*0.06-MIN(50000,AB1775)*0.03,-2))+MAX(0,ROUNDDOWN(AB1775*0.04-MIN(50000,AB1775)*0.02,-2)))</f>
        <v/>
      </c>
      <c r="AE1775" s="18">
        <f>Y1775-Z1775</f>
        <v/>
      </c>
      <c r="AF1775" s="18">
        <f>AC1775-AD1775</f>
        <v/>
      </c>
      <c r="AG1775" s="18">
        <f>AE1775+AF1775</f>
        <v/>
      </c>
      <c r="AH1775" s="20">
        <f>IF(W1775&lt;=0,0,LOOKUP(W1775,{0,1950001,3300001,6950001,9000001,18000001,40000001},{0.05,0.1,0.2,0.23,0.33,0.4,0.45}))</f>
        <v/>
      </c>
    </row>
    <row r="1776">
      <c r="A1776" t="inlineStr">
        <is>
          <t>1万円刻み 3区分8万円ずつ</t>
        </is>
      </c>
      <c r="B1776" s="18">
        <f>'4_1万円刻み'!$A$566</f>
        <v/>
      </c>
      <c r="C1776" s="19" t="n">
        <v>2026</v>
      </c>
      <c r="D1776" t="inlineStr">
        <is>
          <t>いいえ</t>
        </is>
      </c>
      <c r="E1776" s="18" t="n">
        <v>80000</v>
      </c>
      <c r="F1776" s="18" t="n">
        <v>0</v>
      </c>
      <c r="G1776" s="18" t="n">
        <v>80000</v>
      </c>
      <c r="H1776" s="18" t="n">
        <v>80000</v>
      </c>
      <c r="I1776" s="18" t="n">
        <v>0</v>
      </c>
      <c r="J1776" s="18">
        <f>ROUND(MIN(B1776/12,650000)*12*0.0915+MIN(B1776/12,1390000)*12*(0.0504+0)+B1776*0.005,0)</f>
        <v/>
      </c>
      <c r="K1776" s="18" t="n">
        <v>0</v>
      </c>
      <c r="L1776" s="18" t="n">
        <v>0</v>
      </c>
      <c r="M1776" s="18">
        <f>ROUND(IF(C1776&gt;=2026,IF(B1776&lt;741000,0,IF(B1776&lt;2191000,B1776-740000,IF(B1776&lt;2193000,1451000,IF(B1776&lt;2196000,1453000,IF(B1776&lt;2200000,1456000,IF(B1776&lt;3600000,ROUNDDOWN(B1776/4,-3)*2.8-80000,IF(B1776&lt;6600000,ROUNDDOWN(B1776/4,-3)*3.2-440000,IF(B1776&lt;8500000,ROUNDDOWN(B1776*0.9,0)-1100000,B1776-1950000)))))))),IF(B1776&lt;651000,0,IF(B1776&lt;1900000,B1776-650000,IF(B1776&lt;3600000,ROUNDDOWN(B1776/4,-3)*2.8-80000,IF(B1776&lt;6600000,ROUNDDOWN(B1776/4,-3)*3.2-440000,IF(B1776&lt;8500000,ROUNDDOWN(B1776*0.9,0)-1100000,B1776-1950000)))))),0)</f>
        <v/>
      </c>
      <c r="N1776" s="18">
        <f>IF(M1776&gt;23500000,NA(),IF(C1776&gt;=2026,IF(M1776&lt;=4890000,1040000,IF(M1776&lt;=6550000,670000,620000)),IF(M1776&lt;=1320000,950000,IF(M1776&lt;=3360000,880000,IF(M1776&lt;=4890000,680000,IF(M1776&lt;=6550000,630000,580000))))))</f>
        <v/>
      </c>
      <c r="O1776" s="18">
        <f>IF(F1776&lt;=0,IF(AND(D1776="はい",C1776&gt;=2026,C1776&lt;=2027),IF(E1776&lt;=0,0,IF(E1776&lt;=30000,E1776,IF(E1776&lt;=60000,ROUNDUP(E1776/2,0)+15000,IF(E1776&lt;=120000,ROUNDUP(E1776/4,0)+30000,60000)))),IF(E1776&lt;=0,0,IF(E1776&lt;=20000,E1776,IF(E1776&lt;=40000,ROUNDUP(E1776/2,0)+10000,IF(E1776&lt;=80000,ROUNDUP(E1776/4,0)+20000,40000))))),IF(E1776&lt;=0,IF(F1776&lt;=0,0,IF(F1776&lt;=25000,F1776,IF(F1776&lt;=50000,ROUNDUP(F1776/2,0)+12500,IF(F1776&lt;=100000,ROUNDUP(F1776/4,0)+25000,50000)))),MAX(IF(F1776&lt;=0,0,IF(F1776&lt;=25000,F1776,IF(F1776&lt;=50000,ROUNDUP(F1776/2,0)+12500,IF(F1776&lt;=100000,ROUNDUP(F1776/4,0)+25000,50000)))),MIN(IF(AND(D1776="はい",C1776&gt;=2026,C1776&lt;=2027),IF(E1776&lt;=0,0,IF(E1776&lt;=30000,E1776,IF(E1776&lt;=60000,ROUNDUP(E1776/2,0)+15000,IF(E1776&lt;=120000,ROUNDUP(E1776/4,0)+30000,60000)))),IF(E1776&lt;=0,0,IF(E1776&lt;=20000,E1776,IF(E1776&lt;=40000,ROUNDUP(E1776/2,0)+10000,IF(E1776&lt;=80000,ROUNDUP(E1776/4,0)+20000,40000)))))+IF(F1776&lt;=0,0,IF(F1776&lt;=25000,F1776,IF(F1776&lt;=50000,ROUNDUP(F1776/2,0)+12500,IF(F1776&lt;=100000,ROUNDUP(F1776/4,0)+25000,50000)))),IF(AND(D1776="はい",C1776&gt;=2026,C1776&lt;=2027),60000,40000)))))</f>
        <v/>
      </c>
      <c r="P1776" s="18">
        <f>IF(G1776&lt;=0,0,IF(G1776&lt;=20000,G1776,IF(G1776&lt;=40000,ROUNDUP(G1776/2,0)+10000,IF(G1776&lt;=80000,ROUNDUP(G1776/4,0)+20000,40000))))</f>
        <v/>
      </c>
      <c r="Q1776" s="18">
        <f>IF(I1776&lt;=0,IF(H1776&lt;=0,0,IF(H1776&lt;=20000,H1776,IF(H1776&lt;=40000,ROUNDUP(H1776/2,0)+10000,IF(H1776&lt;=80000,ROUNDUP(H1776/4,0)+20000,40000)))),IF(H1776&lt;=0,IF(I1776&lt;=0,0,IF(I1776&lt;=25000,I1776,IF(I1776&lt;=50000,ROUNDUP(I1776/2,0)+12500,IF(I1776&lt;=100000,ROUNDUP(I1776/4,0)+25000,50000)))),MAX(IF(I1776&lt;=0,0,IF(I1776&lt;=25000,I1776,IF(I1776&lt;=50000,ROUNDUP(I1776/2,0)+12500,IF(I1776&lt;=100000,ROUNDUP(I1776/4,0)+25000,50000)))),MIN(IF(H1776&lt;=0,0,IF(H1776&lt;=20000,H1776,IF(H1776&lt;=40000,ROUNDUP(H1776/2,0)+10000,IF(H1776&lt;=80000,ROUNDUP(H1776/4,0)+20000,40000))))+IF(I1776&lt;=0,0,IF(I1776&lt;=25000,I1776,IF(I1776&lt;=50000,ROUNDUP(I1776/2,0)+12500,IF(I1776&lt;=100000,ROUNDUP(I1776/4,0)+25000,50000)))),40000))))</f>
        <v/>
      </c>
      <c r="R1776" s="18">
        <f>MIN(120000,O1776+P1776+Q1776)</f>
        <v/>
      </c>
      <c r="S1776" s="18">
        <f>IF(F1776&lt;=0,IF(E1776&lt;=0,0,IF(E1776&lt;=12000,E1776,IF(E1776&lt;=32000,ROUNDUP(E1776/2,0)+6000,IF(E1776&lt;=56000,ROUNDUP(E1776/4,0)+14000,28000)))),IF(E1776&lt;=0,IF(F1776&lt;=0,0,IF(F1776&lt;=15000,F1776,IF(F1776&lt;=40000,ROUNDUP(F1776/2,0)+7500,IF(F1776&lt;=70000,ROUNDUP(F1776/4,0)+17500,35000)))),MAX(IF(F1776&lt;=0,0,IF(F1776&lt;=15000,F1776,IF(F1776&lt;=40000,ROUNDUP(F1776/2,0)+7500,IF(F1776&lt;=70000,ROUNDUP(F1776/4,0)+17500,35000)))),MIN(IF(E1776&lt;=0,0,IF(E1776&lt;=12000,E1776,IF(E1776&lt;=32000,ROUNDUP(E1776/2,0)+6000,IF(E1776&lt;=56000,ROUNDUP(E1776/4,0)+14000,28000))))+IF(F1776&lt;=0,0,IF(F1776&lt;=15000,F1776,IF(F1776&lt;=40000,ROUNDUP(F1776/2,0)+7500,IF(F1776&lt;=70000,ROUNDUP(F1776/4,0)+17500,35000)))),28000))))</f>
        <v/>
      </c>
      <c r="T1776" s="18">
        <f>IF(G1776&lt;=0,0,IF(G1776&lt;=12000,G1776,IF(G1776&lt;=32000,ROUNDUP(G1776/2,0)+6000,IF(G1776&lt;=56000,ROUNDUP(G1776/4,0)+14000,28000))))</f>
        <v/>
      </c>
      <c r="U1776" s="18">
        <f>IF(I1776&lt;=0,IF(H1776&lt;=0,0,IF(H1776&lt;=12000,H1776,IF(H1776&lt;=32000,ROUNDUP(H1776/2,0)+6000,IF(H1776&lt;=56000,ROUNDUP(H1776/4,0)+14000,28000)))),IF(H1776&lt;=0,IF(I1776&lt;=0,0,IF(I1776&lt;=15000,I1776,IF(I1776&lt;=40000,ROUNDUP(I1776/2,0)+7500,IF(I1776&lt;=70000,ROUNDUP(I1776/4,0)+17500,35000)))),MAX(IF(I1776&lt;=0,0,IF(I1776&lt;=15000,I1776,IF(I1776&lt;=40000,ROUNDUP(I1776/2,0)+7500,IF(I1776&lt;=70000,ROUNDUP(I1776/4,0)+17500,35000)))),MIN(IF(H1776&lt;=0,0,IF(H1776&lt;=12000,H1776,IF(H1776&lt;=32000,ROUNDUP(H1776/2,0)+6000,IF(H1776&lt;=56000,ROUNDUP(H1776/4,0)+14000,28000))))+IF(I1776&lt;=0,0,IF(I1776&lt;=15000,I1776,IF(I1776&lt;=40000,ROUNDUP(I1776/2,0)+7500,IF(I1776&lt;=70000,ROUNDUP(I1776/4,0)+17500,35000)))),28000))))</f>
        <v/>
      </c>
      <c r="V1776" s="18">
        <f>MIN(70000,S1776+T1776+U1776)</f>
        <v/>
      </c>
      <c r="W1776" s="18">
        <f>MAX(0,ROUNDDOWN(M1776-J1776-N1776-K1776-0,-3))</f>
        <v/>
      </c>
      <c r="X1776" s="18">
        <f>MAX(0,ROUNDDOWN(M1776-J1776-N1776-K1776-R1776,-3))</f>
        <v/>
      </c>
      <c r="Y1776" s="18">
        <f>IF(W1776&lt;=0,0,ROUNDDOWN((W1776*LOOKUP(W1776,{0,1950001,3300001,6950001,9000001,18000001,40000001},{0.05,0.1,0.2,0.23,0.33,0.4,0.45})-LOOKUP(W1776,{0,1950001,3300001,6950001,9000001,18000001,40000001},{0,97500,427500,636000,1536000,2796000,4796000}))*1.021,-2))</f>
        <v/>
      </c>
      <c r="Z1776" s="18">
        <f>IF(X1776&lt;=0,0,ROUNDDOWN((X1776*LOOKUP(X1776,{0,1950001,3300001,6950001,9000001,18000001,40000001},{0.05,0.1,0.2,0.23,0.33,0.4,0.45})-LOOKUP(X1776,{0,1950001,3300001,6950001,9000001,18000001,40000001},{0,97500,427500,636000,1536000,2796000,4796000}))*1.021,-2))</f>
        <v/>
      </c>
      <c r="AA1776" s="18">
        <f>MAX(0,ROUNDDOWN(M1776-J1776-430000-L1776-0,-3))</f>
        <v/>
      </c>
      <c r="AB1776" s="18">
        <f>MAX(0,ROUNDDOWN(M1776-J1776-430000-L1776-V1776,-3))</f>
        <v/>
      </c>
      <c r="AC1776" s="18">
        <f>IF(M1776&lt;=450000,0,MAX(0,ROUNDDOWN(AA1776*0.06-MIN(50000,AA1776)*0.03,-2))+MAX(0,ROUNDDOWN(AA1776*0.04-MIN(50000,AA1776)*0.02,-2)))</f>
        <v/>
      </c>
      <c r="AD1776" s="18">
        <f>IF(M1776&lt;=450000,0,MAX(0,ROUNDDOWN(AB1776*0.06-MIN(50000,AB1776)*0.03,-2))+MAX(0,ROUNDDOWN(AB1776*0.04-MIN(50000,AB1776)*0.02,-2)))</f>
        <v/>
      </c>
      <c r="AE1776" s="18">
        <f>Y1776-Z1776</f>
        <v/>
      </c>
      <c r="AF1776" s="18">
        <f>AC1776-AD1776</f>
        <v/>
      </c>
      <c r="AG1776" s="18">
        <f>AE1776+AF1776</f>
        <v/>
      </c>
      <c r="AH1776" s="20">
        <f>IF(W1776&lt;=0,0,LOOKUP(W1776,{0,1950001,3300001,6950001,9000001,18000001,40000001},{0.05,0.1,0.2,0.23,0.33,0.4,0.45}))</f>
        <v/>
      </c>
    </row>
    <row r="1777">
      <c r="A1777" t="inlineStr">
        <is>
          <t>1万円刻み 一般8万円</t>
        </is>
      </c>
      <c r="B1777" s="18">
        <f>'4_1万円刻み'!$A$566</f>
        <v/>
      </c>
      <c r="C1777" s="19" t="n">
        <v>2026</v>
      </c>
      <c r="D1777" t="inlineStr">
        <is>
          <t>いいえ</t>
        </is>
      </c>
      <c r="E1777" s="18" t="n">
        <v>80000</v>
      </c>
      <c r="F1777" s="18" t="n">
        <v>0</v>
      </c>
      <c r="G1777" s="18" t="n">
        <v>0</v>
      </c>
      <c r="H1777" s="18" t="n">
        <v>0</v>
      </c>
      <c r="I1777" s="18" t="n">
        <v>0</v>
      </c>
      <c r="J1777" s="18">
        <f>ROUND(MIN(B1777/12,650000)*12*0.0915+MIN(B1777/12,1390000)*12*(0.0504+0)+B1777*0.005,0)</f>
        <v/>
      </c>
      <c r="K1777" s="18" t="n">
        <v>0</v>
      </c>
      <c r="L1777" s="18" t="n">
        <v>0</v>
      </c>
      <c r="M1777" s="18">
        <f>ROUND(IF(C1777&gt;=2026,IF(B1777&lt;741000,0,IF(B1777&lt;2191000,B1777-740000,IF(B1777&lt;2193000,1451000,IF(B1777&lt;2196000,1453000,IF(B1777&lt;2200000,1456000,IF(B1777&lt;3600000,ROUNDDOWN(B1777/4,-3)*2.8-80000,IF(B1777&lt;6600000,ROUNDDOWN(B1777/4,-3)*3.2-440000,IF(B1777&lt;8500000,ROUNDDOWN(B1777*0.9,0)-1100000,B1777-1950000)))))))),IF(B1777&lt;651000,0,IF(B1777&lt;1900000,B1777-650000,IF(B1777&lt;3600000,ROUNDDOWN(B1777/4,-3)*2.8-80000,IF(B1777&lt;6600000,ROUNDDOWN(B1777/4,-3)*3.2-440000,IF(B1777&lt;8500000,ROUNDDOWN(B1777*0.9,0)-1100000,B1777-1950000)))))),0)</f>
        <v/>
      </c>
      <c r="N1777" s="18">
        <f>IF(M1777&gt;23500000,NA(),IF(C1777&gt;=2026,IF(M1777&lt;=4890000,1040000,IF(M1777&lt;=6550000,670000,620000)),IF(M1777&lt;=1320000,950000,IF(M1777&lt;=3360000,880000,IF(M1777&lt;=4890000,680000,IF(M1777&lt;=6550000,630000,580000))))))</f>
        <v/>
      </c>
      <c r="O1777" s="18">
        <f>IF(F1777&lt;=0,IF(AND(D1777="はい",C1777&gt;=2026,C1777&lt;=2027),IF(E1777&lt;=0,0,IF(E1777&lt;=30000,E1777,IF(E1777&lt;=60000,ROUNDUP(E1777/2,0)+15000,IF(E1777&lt;=120000,ROUNDUP(E1777/4,0)+30000,60000)))),IF(E1777&lt;=0,0,IF(E1777&lt;=20000,E1777,IF(E1777&lt;=40000,ROUNDUP(E1777/2,0)+10000,IF(E1777&lt;=80000,ROUNDUP(E1777/4,0)+20000,40000))))),IF(E1777&lt;=0,IF(F1777&lt;=0,0,IF(F1777&lt;=25000,F1777,IF(F1777&lt;=50000,ROUNDUP(F1777/2,0)+12500,IF(F1777&lt;=100000,ROUNDUP(F1777/4,0)+25000,50000)))),MAX(IF(F1777&lt;=0,0,IF(F1777&lt;=25000,F1777,IF(F1777&lt;=50000,ROUNDUP(F1777/2,0)+12500,IF(F1777&lt;=100000,ROUNDUP(F1777/4,0)+25000,50000)))),MIN(IF(AND(D1777="はい",C1777&gt;=2026,C1777&lt;=2027),IF(E1777&lt;=0,0,IF(E1777&lt;=30000,E1777,IF(E1777&lt;=60000,ROUNDUP(E1777/2,0)+15000,IF(E1777&lt;=120000,ROUNDUP(E1777/4,0)+30000,60000)))),IF(E1777&lt;=0,0,IF(E1777&lt;=20000,E1777,IF(E1777&lt;=40000,ROUNDUP(E1777/2,0)+10000,IF(E1777&lt;=80000,ROUNDUP(E1777/4,0)+20000,40000)))))+IF(F1777&lt;=0,0,IF(F1777&lt;=25000,F1777,IF(F1777&lt;=50000,ROUNDUP(F1777/2,0)+12500,IF(F1777&lt;=100000,ROUNDUP(F1777/4,0)+25000,50000)))),IF(AND(D1777="はい",C1777&gt;=2026,C1777&lt;=2027),60000,40000)))))</f>
        <v/>
      </c>
      <c r="P1777" s="18">
        <f>IF(G1777&lt;=0,0,IF(G1777&lt;=20000,G1777,IF(G1777&lt;=40000,ROUNDUP(G1777/2,0)+10000,IF(G1777&lt;=80000,ROUNDUP(G1777/4,0)+20000,40000))))</f>
        <v/>
      </c>
      <c r="Q1777" s="18">
        <f>IF(I1777&lt;=0,IF(H1777&lt;=0,0,IF(H1777&lt;=20000,H1777,IF(H1777&lt;=40000,ROUNDUP(H1777/2,0)+10000,IF(H1777&lt;=80000,ROUNDUP(H1777/4,0)+20000,40000)))),IF(H1777&lt;=0,IF(I1777&lt;=0,0,IF(I1777&lt;=25000,I1777,IF(I1777&lt;=50000,ROUNDUP(I1777/2,0)+12500,IF(I1777&lt;=100000,ROUNDUP(I1777/4,0)+25000,50000)))),MAX(IF(I1777&lt;=0,0,IF(I1777&lt;=25000,I1777,IF(I1777&lt;=50000,ROUNDUP(I1777/2,0)+12500,IF(I1777&lt;=100000,ROUNDUP(I1777/4,0)+25000,50000)))),MIN(IF(H1777&lt;=0,0,IF(H1777&lt;=20000,H1777,IF(H1777&lt;=40000,ROUNDUP(H1777/2,0)+10000,IF(H1777&lt;=80000,ROUNDUP(H1777/4,0)+20000,40000))))+IF(I1777&lt;=0,0,IF(I1777&lt;=25000,I1777,IF(I1777&lt;=50000,ROUNDUP(I1777/2,0)+12500,IF(I1777&lt;=100000,ROUNDUP(I1777/4,0)+25000,50000)))),40000))))</f>
        <v/>
      </c>
      <c r="R1777" s="18">
        <f>MIN(120000,O1777+P1777+Q1777)</f>
        <v/>
      </c>
      <c r="S1777" s="18">
        <f>IF(F1777&lt;=0,IF(E1777&lt;=0,0,IF(E1777&lt;=12000,E1777,IF(E1777&lt;=32000,ROUNDUP(E1777/2,0)+6000,IF(E1777&lt;=56000,ROUNDUP(E1777/4,0)+14000,28000)))),IF(E1777&lt;=0,IF(F1777&lt;=0,0,IF(F1777&lt;=15000,F1777,IF(F1777&lt;=40000,ROUNDUP(F1777/2,0)+7500,IF(F1777&lt;=70000,ROUNDUP(F1777/4,0)+17500,35000)))),MAX(IF(F1777&lt;=0,0,IF(F1777&lt;=15000,F1777,IF(F1777&lt;=40000,ROUNDUP(F1777/2,0)+7500,IF(F1777&lt;=70000,ROUNDUP(F1777/4,0)+17500,35000)))),MIN(IF(E1777&lt;=0,0,IF(E1777&lt;=12000,E1777,IF(E1777&lt;=32000,ROUNDUP(E1777/2,0)+6000,IF(E1777&lt;=56000,ROUNDUP(E1777/4,0)+14000,28000))))+IF(F1777&lt;=0,0,IF(F1777&lt;=15000,F1777,IF(F1777&lt;=40000,ROUNDUP(F1777/2,0)+7500,IF(F1777&lt;=70000,ROUNDUP(F1777/4,0)+17500,35000)))),28000))))</f>
        <v/>
      </c>
      <c r="T1777" s="18">
        <f>IF(G1777&lt;=0,0,IF(G1777&lt;=12000,G1777,IF(G1777&lt;=32000,ROUNDUP(G1777/2,0)+6000,IF(G1777&lt;=56000,ROUNDUP(G1777/4,0)+14000,28000))))</f>
        <v/>
      </c>
      <c r="U1777" s="18">
        <f>IF(I1777&lt;=0,IF(H1777&lt;=0,0,IF(H1777&lt;=12000,H1777,IF(H1777&lt;=32000,ROUNDUP(H1777/2,0)+6000,IF(H1777&lt;=56000,ROUNDUP(H1777/4,0)+14000,28000)))),IF(H1777&lt;=0,IF(I1777&lt;=0,0,IF(I1777&lt;=15000,I1777,IF(I1777&lt;=40000,ROUNDUP(I1777/2,0)+7500,IF(I1777&lt;=70000,ROUNDUP(I1777/4,0)+17500,35000)))),MAX(IF(I1777&lt;=0,0,IF(I1777&lt;=15000,I1777,IF(I1777&lt;=40000,ROUNDUP(I1777/2,0)+7500,IF(I1777&lt;=70000,ROUNDUP(I1777/4,0)+17500,35000)))),MIN(IF(H1777&lt;=0,0,IF(H1777&lt;=12000,H1777,IF(H1777&lt;=32000,ROUNDUP(H1777/2,0)+6000,IF(H1777&lt;=56000,ROUNDUP(H1777/4,0)+14000,28000))))+IF(I1777&lt;=0,0,IF(I1777&lt;=15000,I1777,IF(I1777&lt;=40000,ROUNDUP(I1777/2,0)+7500,IF(I1777&lt;=70000,ROUNDUP(I1777/4,0)+17500,35000)))),28000))))</f>
        <v/>
      </c>
      <c r="V1777" s="18">
        <f>MIN(70000,S1777+T1777+U1777)</f>
        <v/>
      </c>
      <c r="W1777" s="18">
        <f>MAX(0,ROUNDDOWN(M1777-J1777-N1777-K1777-0,-3))</f>
        <v/>
      </c>
      <c r="X1777" s="18">
        <f>MAX(0,ROUNDDOWN(M1777-J1777-N1777-K1777-R1777,-3))</f>
        <v/>
      </c>
      <c r="Y1777" s="18">
        <f>IF(W1777&lt;=0,0,ROUNDDOWN((W1777*LOOKUP(W1777,{0,1950001,3300001,6950001,9000001,18000001,40000001},{0.05,0.1,0.2,0.23,0.33,0.4,0.45})-LOOKUP(W1777,{0,1950001,3300001,6950001,9000001,18000001,40000001},{0,97500,427500,636000,1536000,2796000,4796000}))*1.021,-2))</f>
        <v/>
      </c>
      <c r="Z1777" s="18">
        <f>IF(X1777&lt;=0,0,ROUNDDOWN((X1777*LOOKUP(X1777,{0,1950001,3300001,6950001,9000001,18000001,40000001},{0.05,0.1,0.2,0.23,0.33,0.4,0.45})-LOOKUP(X1777,{0,1950001,3300001,6950001,9000001,18000001,40000001},{0,97500,427500,636000,1536000,2796000,4796000}))*1.021,-2))</f>
        <v/>
      </c>
      <c r="AA1777" s="18">
        <f>MAX(0,ROUNDDOWN(M1777-J1777-430000-L1777-0,-3))</f>
        <v/>
      </c>
      <c r="AB1777" s="18">
        <f>MAX(0,ROUNDDOWN(M1777-J1777-430000-L1777-V1777,-3))</f>
        <v/>
      </c>
      <c r="AC1777" s="18">
        <f>IF(M1777&lt;=450000,0,MAX(0,ROUNDDOWN(AA1777*0.06-MIN(50000,AA1777)*0.03,-2))+MAX(0,ROUNDDOWN(AA1777*0.04-MIN(50000,AA1777)*0.02,-2)))</f>
        <v/>
      </c>
      <c r="AD1777" s="18">
        <f>IF(M1777&lt;=450000,0,MAX(0,ROUNDDOWN(AB1777*0.06-MIN(50000,AB1777)*0.03,-2))+MAX(0,ROUNDDOWN(AB1777*0.04-MIN(50000,AB1777)*0.02,-2)))</f>
        <v/>
      </c>
      <c r="AE1777" s="18">
        <f>Y1777-Z1777</f>
        <v/>
      </c>
      <c r="AF1777" s="18">
        <f>AC1777-AD1777</f>
        <v/>
      </c>
      <c r="AG1777" s="18">
        <f>AE1777+AF1777</f>
        <v/>
      </c>
      <c r="AH1777" s="20">
        <f>IF(W1777&lt;=0,0,LOOKUP(W1777,{0,1950001,3300001,6950001,9000001,18000001,40000001},{0.05,0.1,0.2,0.23,0.33,0.4,0.45}))</f>
        <v/>
      </c>
    </row>
    <row r="1778">
      <c r="A1778" t="inlineStr">
        <is>
          <t>1万円刻み 特例あり一般12万円</t>
        </is>
      </c>
      <c r="B1778" s="18">
        <f>'4_1万円刻み'!$A$566</f>
        <v/>
      </c>
      <c r="C1778" s="19" t="n">
        <v>2026</v>
      </c>
      <c r="D1778" t="inlineStr">
        <is>
          <t>はい</t>
        </is>
      </c>
      <c r="E1778" s="18" t="n">
        <v>120000</v>
      </c>
      <c r="F1778" s="18" t="n">
        <v>0</v>
      </c>
      <c r="G1778" s="18" t="n">
        <v>0</v>
      </c>
      <c r="H1778" s="18" t="n">
        <v>0</v>
      </c>
      <c r="I1778" s="18" t="n">
        <v>0</v>
      </c>
      <c r="J1778" s="18">
        <f>ROUND(MIN(B1778/12,650000)*12*0.0915+MIN(B1778/12,1390000)*12*(0.0504+0)+B1778*0.005,0)</f>
        <v/>
      </c>
      <c r="K1778" s="18" t="n">
        <v>0</v>
      </c>
      <c r="L1778" s="18" t="n">
        <v>0</v>
      </c>
      <c r="M1778" s="18">
        <f>ROUND(IF(C1778&gt;=2026,IF(B1778&lt;741000,0,IF(B1778&lt;2191000,B1778-740000,IF(B1778&lt;2193000,1451000,IF(B1778&lt;2196000,1453000,IF(B1778&lt;2200000,1456000,IF(B1778&lt;3600000,ROUNDDOWN(B1778/4,-3)*2.8-80000,IF(B1778&lt;6600000,ROUNDDOWN(B1778/4,-3)*3.2-440000,IF(B1778&lt;8500000,ROUNDDOWN(B1778*0.9,0)-1100000,B1778-1950000)))))))),IF(B1778&lt;651000,0,IF(B1778&lt;1900000,B1778-650000,IF(B1778&lt;3600000,ROUNDDOWN(B1778/4,-3)*2.8-80000,IF(B1778&lt;6600000,ROUNDDOWN(B1778/4,-3)*3.2-440000,IF(B1778&lt;8500000,ROUNDDOWN(B1778*0.9,0)-1100000,B1778-1950000)))))),0)</f>
        <v/>
      </c>
      <c r="N1778" s="18">
        <f>IF(M1778&gt;23500000,NA(),IF(C1778&gt;=2026,IF(M1778&lt;=4890000,1040000,IF(M1778&lt;=6550000,670000,620000)),IF(M1778&lt;=1320000,950000,IF(M1778&lt;=3360000,880000,IF(M1778&lt;=4890000,680000,IF(M1778&lt;=6550000,630000,580000))))))</f>
        <v/>
      </c>
      <c r="O1778" s="18">
        <f>IF(F1778&lt;=0,IF(AND(D1778="はい",C1778&gt;=2026,C1778&lt;=2027),IF(E1778&lt;=0,0,IF(E1778&lt;=30000,E1778,IF(E1778&lt;=60000,ROUNDUP(E1778/2,0)+15000,IF(E1778&lt;=120000,ROUNDUP(E1778/4,0)+30000,60000)))),IF(E1778&lt;=0,0,IF(E1778&lt;=20000,E1778,IF(E1778&lt;=40000,ROUNDUP(E1778/2,0)+10000,IF(E1778&lt;=80000,ROUNDUP(E1778/4,0)+20000,40000))))),IF(E1778&lt;=0,IF(F1778&lt;=0,0,IF(F1778&lt;=25000,F1778,IF(F1778&lt;=50000,ROUNDUP(F1778/2,0)+12500,IF(F1778&lt;=100000,ROUNDUP(F1778/4,0)+25000,50000)))),MAX(IF(F1778&lt;=0,0,IF(F1778&lt;=25000,F1778,IF(F1778&lt;=50000,ROUNDUP(F1778/2,0)+12500,IF(F1778&lt;=100000,ROUNDUP(F1778/4,0)+25000,50000)))),MIN(IF(AND(D1778="はい",C1778&gt;=2026,C1778&lt;=2027),IF(E1778&lt;=0,0,IF(E1778&lt;=30000,E1778,IF(E1778&lt;=60000,ROUNDUP(E1778/2,0)+15000,IF(E1778&lt;=120000,ROUNDUP(E1778/4,0)+30000,60000)))),IF(E1778&lt;=0,0,IF(E1778&lt;=20000,E1778,IF(E1778&lt;=40000,ROUNDUP(E1778/2,0)+10000,IF(E1778&lt;=80000,ROUNDUP(E1778/4,0)+20000,40000)))))+IF(F1778&lt;=0,0,IF(F1778&lt;=25000,F1778,IF(F1778&lt;=50000,ROUNDUP(F1778/2,0)+12500,IF(F1778&lt;=100000,ROUNDUP(F1778/4,0)+25000,50000)))),IF(AND(D1778="はい",C1778&gt;=2026,C1778&lt;=2027),60000,40000)))))</f>
        <v/>
      </c>
      <c r="P1778" s="18">
        <f>IF(G1778&lt;=0,0,IF(G1778&lt;=20000,G1778,IF(G1778&lt;=40000,ROUNDUP(G1778/2,0)+10000,IF(G1778&lt;=80000,ROUNDUP(G1778/4,0)+20000,40000))))</f>
        <v/>
      </c>
      <c r="Q1778" s="18">
        <f>IF(I1778&lt;=0,IF(H1778&lt;=0,0,IF(H1778&lt;=20000,H1778,IF(H1778&lt;=40000,ROUNDUP(H1778/2,0)+10000,IF(H1778&lt;=80000,ROUNDUP(H1778/4,0)+20000,40000)))),IF(H1778&lt;=0,IF(I1778&lt;=0,0,IF(I1778&lt;=25000,I1778,IF(I1778&lt;=50000,ROUNDUP(I1778/2,0)+12500,IF(I1778&lt;=100000,ROUNDUP(I1778/4,0)+25000,50000)))),MAX(IF(I1778&lt;=0,0,IF(I1778&lt;=25000,I1778,IF(I1778&lt;=50000,ROUNDUP(I1778/2,0)+12500,IF(I1778&lt;=100000,ROUNDUP(I1778/4,0)+25000,50000)))),MIN(IF(H1778&lt;=0,0,IF(H1778&lt;=20000,H1778,IF(H1778&lt;=40000,ROUNDUP(H1778/2,0)+10000,IF(H1778&lt;=80000,ROUNDUP(H1778/4,0)+20000,40000))))+IF(I1778&lt;=0,0,IF(I1778&lt;=25000,I1778,IF(I1778&lt;=50000,ROUNDUP(I1778/2,0)+12500,IF(I1778&lt;=100000,ROUNDUP(I1778/4,0)+25000,50000)))),40000))))</f>
        <v/>
      </c>
      <c r="R1778" s="18">
        <f>MIN(120000,O1778+P1778+Q1778)</f>
        <v/>
      </c>
      <c r="S1778" s="18">
        <f>IF(F1778&lt;=0,IF(E1778&lt;=0,0,IF(E1778&lt;=12000,E1778,IF(E1778&lt;=32000,ROUNDUP(E1778/2,0)+6000,IF(E1778&lt;=56000,ROUNDUP(E1778/4,0)+14000,28000)))),IF(E1778&lt;=0,IF(F1778&lt;=0,0,IF(F1778&lt;=15000,F1778,IF(F1778&lt;=40000,ROUNDUP(F1778/2,0)+7500,IF(F1778&lt;=70000,ROUNDUP(F1778/4,0)+17500,35000)))),MAX(IF(F1778&lt;=0,0,IF(F1778&lt;=15000,F1778,IF(F1778&lt;=40000,ROUNDUP(F1778/2,0)+7500,IF(F1778&lt;=70000,ROUNDUP(F1778/4,0)+17500,35000)))),MIN(IF(E1778&lt;=0,0,IF(E1778&lt;=12000,E1778,IF(E1778&lt;=32000,ROUNDUP(E1778/2,0)+6000,IF(E1778&lt;=56000,ROUNDUP(E1778/4,0)+14000,28000))))+IF(F1778&lt;=0,0,IF(F1778&lt;=15000,F1778,IF(F1778&lt;=40000,ROUNDUP(F1778/2,0)+7500,IF(F1778&lt;=70000,ROUNDUP(F1778/4,0)+17500,35000)))),28000))))</f>
        <v/>
      </c>
      <c r="T1778" s="18">
        <f>IF(G1778&lt;=0,0,IF(G1778&lt;=12000,G1778,IF(G1778&lt;=32000,ROUNDUP(G1778/2,0)+6000,IF(G1778&lt;=56000,ROUNDUP(G1778/4,0)+14000,28000))))</f>
        <v/>
      </c>
      <c r="U1778" s="18">
        <f>IF(I1778&lt;=0,IF(H1778&lt;=0,0,IF(H1778&lt;=12000,H1778,IF(H1778&lt;=32000,ROUNDUP(H1778/2,0)+6000,IF(H1778&lt;=56000,ROUNDUP(H1778/4,0)+14000,28000)))),IF(H1778&lt;=0,IF(I1778&lt;=0,0,IF(I1778&lt;=15000,I1778,IF(I1778&lt;=40000,ROUNDUP(I1778/2,0)+7500,IF(I1778&lt;=70000,ROUNDUP(I1778/4,0)+17500,35000)))),MAX(IF(I1778&lt;=0,0,IF(I1778&lt;=15000,I1778,IF(I1778&lt;=40000,ROUNDUP(I1778/2,0)+7500,IF(I1778&lt;=70000,ROUNDUP(I1778/4,0)+17500,35000)))),MIN(IF(H1778&lt;=0,0,IF(H1778&lt;=12000,H1778,IF(H1778&lt;=32000,ROUNDUP(H1778/2,0)+6000,IF(H1778&lt;=56000,ROUNDUP(H1778/4,0)+14000,28000))))+IF(I1778&lt;=0,0,IF(I1778&lt;=15000,I1778,IF(I1778&lt;=40000,ROUNDUP(I1778/2,0)+7500,IF(I1778&lt;=70000,ROUNDUP(I1778/4,0)+17500,35000)))),28000))))</f>
        <v/>
      </c>
      <c r="V1778" s="18">
        <f>MIN(70000,S1778+T1778+U1778)</f>
        <v/>
      </c>
      <c r="W1778" s="18">
        <f>MAX(0,ROUNDDOWN(M1778-J1778-N1778-K1778-0,-3))</f>
        <v/>
      </c>
      <c r="X1778" s="18">
        <f>MAX(0,ROUNDDOWN(M1778-J1778-N1778-K1778-R1778,-3))</f>
        <v/>
      </c>
      <c r="Y1778" s="18">
        <f>IF(W1778&lt;=0,0,ROUNDDOWN((W1778*LOOKUP(W1778,{0,1950001,3300001,6950001,9000001,18000001,40000001},{0.05,0.1,0.2,0.23,0.33,0.4,0.45})-LOOKUP(W1778,{0,1950001,3300001,6950001,9000001,18000001,40000001},{0,97500,427500,636000,1536000,2796000,4796000}))*1.021,-2))</f>
        <v/>
      </c>
      <c r="Z1778" s="18">
        <f>IF(X1778&lt;=0,0,ROUNDDOWN((X1778*LOOKUP(X1778,{0,1950001,3300001,6950001,9000001,18000001,40000001},{0.05,0.1,0.2,0.23,0.33,0.4,0.45})-LOOKUP(X1778,{0,1950001,3300001,6950001,9000001,18000001,40000001},{0,97500,427500,636000,1536000,2796000,4796000}))*1.021,-2))</f>
        <v/>
      </c>
      <c r="AA1778" s="18">
        <f>MAX(0,ROUNDDOWN(M1778-J1778-430000-L1778-0,-3))</f>
        <v/>
      </c>
      <c r="AB1778" s="18">
        <f>MAX(0,ROUNDDOWN(M1778-J1778-430000-L1778-V1778,-3))</f>
        <v/>
      </c>
      <c r="AC1778" s="18">
        <f>IF(M1778&lt;=450000,0,MAX(0,ROUNDDOWN(AA1778*0.06-MIN(50000,AA1778)*0.03,-2))+MAX(0,ROUNDDOWN(AA1778*0.04-MIN(50000,AA1778)*0.02,-2)))</f>
        <v/>
      </c>
      <c r="AD1778" s="18">
        <f>IF(M1778&lt;=450000,0,MAX(0,ROUNDDOWN(AB1778*0.06-MIN(50000,AB1778)*0.03,-2))+MAX(0,ROUNDDOWN(AB1778*0.04-MIN(50000,AB1778)*0.02,-2)))</f>
        <v/>
      </c>
      <c r="AE1778" s="18">
        <f>Y1778-Z1778</f>
        <v/>
      </c>
      <c r="AF1778" s="18">
        <f>AC1778-AD1778</f>
        <v/>
      </c>
      <c r="AG1778" s="18">
        <f>AE1778+AF1778</f>
        <v/>
      </c>
      <c r="AH1778" s="20">
        <f>IF(W1778&lt;=0,0,LOOKUP(W1778,{0,1950001,3300001,6950001,9000001,18000001,40000001},{0.05,0.1,0.2,0.23,0.33,0.4,0.45}))</f>
        <v/>
      </c>
    </row>
    <row r="1779">
      <c r="A1779" t="inlineStr">
        <is>
          <t>1万円刻み 3区分8万円ずつ</t>
        </is>
      </c>
      <c r="B1779" s="18">
        <f>'4_1万円刻み'!$A$567</f>
        <v/>
      </c>
      <c r="C1779" s="19" t="n">
        <v>2026</v>
      </c>
      <c r="D1779" t="inlineStr">
        <is>
          <t>いいえ</t>
        </is>
      </c>
      <c r="E1779" s="18" t="n">
        <v>80000</v>
      </c>
      <c r="F1779" s="18" t="n">
        <v>0</v>
      </c>
      <c r="G1779" s="18" t="n">
        <v>80000</v>
      </c>
      <c r="H1779" s="18" t="n">
        <v>80000</v>
      </c>
      <c r="I1779" s="18" t="n">
        <v>0</v>
      </c>
      <c r="J1779" s="18">
        <f>ROUND(MIN(B1779/12,650000)*12*0.0915+MIN(B1779/12,1390000)*12*(0.0504+0)+B1779*0.005,0)</f>
        <v/>
      </c>
      <c r="K1779" s="18" t="n">
        <v>0</v>
      </c>
      <c r="L1779" s="18" t="n">
        <v>0</v>
      </c>
      <c r="M1779" s="18">
        <f>ROUND(IF(C1779&gt;=2026,IF(B1779&lt;741000,0,IF(B1779&lt;2191000,B1779-740000,IF(B1779&lt;2193000,1451000,IF(B1779&lt;2196000,1453000,IF(B1779&lt;2200000,1456000,IF(B1779&lt;3600000,ROUNDDOWN(B1779/4,-3)*2.8-80000,IF(B1779&lt;6600000,ROUNDDOWN(B1779/4,-3)*3.2-440000,IF(B1779&lt;8500000,ROUNDDOWN(B1779*0.9,0)-1100000,B1779-1950000)))))))),IF(B1779&lt;651000,0,IF(B1779&lt;1900000,B1779-650000,IF(B1779&lt;3600000,ROUNDDOWN(B1779/4,-3)*2.8-80000,IF(B1779&lt;6600000,ROUNDDOWN(B1779/4,-3)*3.2-440000,IF(B1779&lt;8500000,ROUNDDOWN(B1779*0.9,0)-1100000,B1779-1950000)))))),0)</f>
        <v/>
      </c>
      <c r="N1779" s="18">
        <f>IF(M1779&gt;23500000,NA(),IF(C1779&gt;=2026,IF(M1779&lt;=4890000,1040000,IF(M1779&lt;=6550000,670000,620000)),IF(M1779&lt;=1320000,950000,IF(M1779&lt;=3360000,880000,IF(M1779&lt;=4890000,680000,IF(M1779&lt;=6550000,630000,580000))))))</f>
        <v/>
      </c>
      <c r="O1779" s="18">
        <f>IF(F1779&lt;=0,IF(AND(D1779="はい",C1779&gt;=2026,C1779&lt;=2027),IF(E1779&lt;=0,0,IF(E1779&lt;=30000,E1779,IF(E1779&lt;=60000,ROUNDUP(E1779/2,0)+15000,IF(E1779&lt;=120000,ROUNDUP(E1779/4,0)+30000,60000)))),IF(E1779&lt;=0,0,IF(E1779&lt;=20000,E1779,IF(E1779&lt;=40000,ROUNDUP(E1779/2,0)+10000,IF(E1779&lt;=80000,ROUNDUP(E1779/4,0)+20000,40000))))),IF(E1779&lt;=0,IF(F1779&lt;=0,0,IF(F1779&lt;=25000,F1779,IF(F1779&lt;=50000,ROUNDUP(F1779/2,0)+12500,IF(F1779&lt;=100000,ROUNDUP(F1779/4,0)+25000,50000)))),MAX(IF(F1779&lt;=0,0,IF(F1779&lt;=25000,F1779,IF(F1779&lt;=50000,ROUNDUP(F1779/2,0)+12500,IF(F1779&lt;=100000,ROUNDUP(F1779/4,0)+25000,50000)))),MIN(IF(AND(D1779="はい",C1779&gt;=2026,C1779&lt;=2027),IF(E1779&lt;=0,0,IF(E1779&lt;=30000,E1779,IF(E1779&lt;=60000,ROUNDUP(E1779/2,0)+15000,IF(E1779&lt;=120000,ROUNDUP(E1779/4,0)+30000,60000)))),IF(E1779&lt;=0,0,IF(E1779&lt;=20000,E1779,IF(E1779&lt;=40000,ROUNDUP(E1779/2,0)+10000,IF(E1779&lt;=80000,ROUNDUP(E1779/4,0)+20000,40000)))))+IF(F1779&lt;=0,0,IF(F1779&lt;=25000,F1779,IF(F1779&lt;=50000,ROUNDUP(F1779/2,0)+12500,IF(F1779&lt;=100000,ROUNDUP(F1779/4,0)+25000,50000)))),IF(AND(D1779="はい",C1779&gt;=2026,C1779&lt;=2027),60000,40000)))))</f>
        <v/>
      </c>
      <c r="P1779" s="18">
        <f>IF(G1779&lt;=0,0,IF(G1779&lt;=20000,G1779,IF(G1779&lt;=40000,ROUNDUP(G1779/2,0)+10000,IF(G1779&lt;=80000,ROUNDUP(G1779/4,0)+20000,40000))))</f>
        <v/>
      </c>
      <c r="Q1779" s="18">
        <f>IF(I1779&lt;=0,IF(H1779&lt;=0,0,IF(H1779&lt;=20000,H1779,IF(H1779&lt;=40000,ROUNDUP(H1779/2,0)+10000,IF(H1779&lt;=80000,ROUNDUP(H1779/4,0)+20000,40000)))),IF(H1779&lt;=0,IF(I1779&lt;=0,0,IF(I1779&lt;=25000,I1779,IF(I1779&lt;=50000,ROUNDUP(I1779/2,0)+12500,IF(I1779&lt;=100000,ROUNDUP(I1779/4,0)+25000,50000)))),MAX(IF(I1779&lt;=0,0,IF(I1779&lt;=25000,I1779,IF(I1779&lt;=50000,ROUNDUP(I1779/2,0)+12500,IF(I1779&lt;=100000,ROUNDUP(I1779/4,0)+25000,50000)))),MIN(IF(H1779&lt;=0,0,IF(H1779&lt;=20000,H1779,IF(H1779&lt;=40000,ROUNDUP(H1779/2,0)+10000,IF(H1779&lt;=80000,ROUNDUP(H1779/4,0)+20000,40000))))+IF(I1779&lt;=0,0,IF(I1779&lt;=25000,I1779,IF(I1779&lt;=50000,ROUNDUP(I1779/2,0)+12500,IF(I1779&lt;=100000,ROUNDUP(I1779/4,0)+25000,50000)))),40000))))</f>
        <v/>
      </c>
      <c r="R1779" s="18">
        <f>MIN(120000,O1779+P1779+Q1779)</f>
        <v/>
      </c>
      <c r="S1779" s="18">
        <f>IF(F1779&lt;=0,IF(E1779&lt;=0,0,IF(E1779&lt;=12000,E1779,IF(E1779&lt;=32000,ROUNDUP(E1779/2,0)+6000,IF(E1779&lt;=56000,ROUNDUP(E1779/4,0)+14000,28000)))),IF(E1779&lt;=0,IF(F1779&lt;=0,0,IF(F1779&lt;=15000,F1779,IF(F1779&lt;=40000,ROUNDUP(F1779/2,0)+7500,IF(F1779&lt;=70000,ROUNDUP(F1779/4,0)+17500,35000)))),MAX(IF(F1779&lt;=0,0,IF(F1779&lt;=15000,F1779,IF(F1779&lt;=40000,ROUNDUP(F1779/2,0)+7500,IF(F1779&lt;=70000,ROUNDUP(F1779/4,0)+17500,35000)))),MIN(IF(E1779&lt;=0,0,IF(E1779&lt;=12000,E1779,IF(E1779&lt;=32000,ROUNDUP(E1779/2,0)+6000,IF(E1779&lt;=56000,ROUNDUP(E1779/4,0)+14000,28000))))+IF(F1779&lt;=0,0,IF(F1779&lt;=15000,F1779,IF(F1779&lt;=40000,ROUNDUP(F1779/2,0)+7500,IF(F1779&lt;=70000,ROUNDUP(F1779/4,0)+17500,35000)))),28000))))</f>
        <v/>
      </c>
      <c r="T1779" s="18">
        <f>IF(G1779&lt;=0,0,IF(G1779&lt;=12000,G1779,IF(G1779&lt;=32000,ROUNDUP(G1779/2,0)+6000,IF(G1779&lt;=56000,ROUNDUP(G1779/4,0)+14000,28000))))</f>
        <v/>
      </c>
      <c r="U1779" s="18">
        <f>IF(I1779&lt;=0,IF(H1779&lt;=0,0,IF(H1779&lt;=12000,H1779,IF(H1779&lt;=32000,ROUNDUP(H1779/2,0)+6000,IF(H1779&lt;=56000,ROUNDUP(H1779/4,0)+14000,28000)))),IF(H1779&lt;=0,IF(I1779&lt;=0,0,IF(I1779&lt;=15000,I1779,IF(I1779&lt;=40000,ROUNDUP(I1779/2,0)+7500,IF(I1779&lt;=70000,ROUNDUP(I1779/4,0)+17500,35000)))),MAX(IF(I1779&lt;=0,0,IF(I1779&lt;=15000,I1779,IF(I1779&lt;=40000,ROUNDUP(I1779/2,0)+7500,IF(I1779&lt;=70000,ROUNDUP(I1779/4,0)+17500,35000)))),MIN(IF(H1779&lt;=0,0,IF(H1779&lt;=12000,H1779,IF(H1779&lt;=32000,ROUNDUP(H1779/2,0)+6000,IF(H1779&lt;=56000,ROUNDUP(H1779/4,0)+14000,28000))))+IF(I1779&lt;=0,0,IF(I1779&lt;=15000,I1779,IF(I1779&lt;=40000,ROUNDUP(I1779/2,0)+7500,IF(I1779&lt;=70000,ROUNDUP(I1779/4,0)+17500,35000)))),28000))))</f>
        <v/>
      </c>
      <c r="V1779" s="18">
        <f>MIN(70000,S1779+T1779+U1779)</f>
        <v/>
      </c>
      <c r="W1779" s="18">
        <f>MAX(0,ROUNDDOWN(M1779-J1779-N1779-K1779-0,-3))</f>
        <v/>
      </c>
      <c r="X1779" s="18">
        <f>MAX(0,ROUNDDOWN(M1779-J1779-N1779-K1779-R1779,-3))</f>
        <v/>
      </c>
      <c r="Y1779" s="18">
        <f>IF(W1779&lt;=0,0,ROUNDDOWN((W1779*LOOKUP(W1779,{0,1950001,3300001,6950001,9000001,18000001,40000001},{0.05,0.1,0.2,0.23,0.33,0.4,0.45})-LOOKUP(W1779,{0,1950001,3300001,6950001,9000001,18000001,40000001},{0,97500,427500,636000,1536000,2796000,4796000}))*1.021,-2))</f>
        <v/>
      </c>
      <c r="Z1779" s="18">
        <f>IF(X1779&lt;=0,0,ROUNDDOWN((X1779*LOOKUP(X1779,{0,1950001,3300001,6950001,9000001,18000001,40000001},{0.05,0.1,0.2,0.23,0.33,0.4,0.45})-LOOKUP(X1779,{0,1950001,3300001,6950001,9000001,18000001,40000001},{0,97500,427500,636000,1536000,2796000,4796000}))*1.021,-2))</f>
        <v/>
      </c>
      <c r="AA1779" s="18">
        <f>MAX(0,ROUNDDOWN(M1779-J1779-430000-L1779-0,-3))</f>
        <v/>
      </c>
      <c r="AB1779" s="18">
        <f>MAX(0,ROUNDDOWN(M1779-J1779-430000-L1779-V1779,-3))</f>
        <v/>
      </c>
      <c r="AC1779" s="18">
        <f>IF(M1779&lt;=450000,0,MAX(0,ROUNDDOWN(AA1779*0.06-MIN(50000,AA1779)*0.03,-2))+MAX(0,ROUNDDOWN(AA1779*0.04-MIN(50000,AA1779)*0.02,-2)))</f>
        <v/>
      </c>
      <c r="AD1779" s="18">
        <f>IF(M1779&lt;=450000,0,MAX(0,ROUNDDOWN(AB1779*0.06-MIN(50000,AB1779)*0.03,-2))+MAX(0,ROUNDDOWN(AB1779*0.04-MIN(50000,AB1779)*0.02,-2)))</f>
        <v/>
      </c>
      <c r="AE1779" s="18">
        <f>Y1779-Z1779</f>
        <v/>
      </c>
      <c r="AF1779" s="18">
        <f>AC1779-AD1779</f>
        <v/>
      </c>
      <c r="AG1779" s="18">
        <f>AE1779+AF1779</f>
        <v/>
      </c>
      <c r="AH1779" s="20">
        <f>IF(W1779&lt;=0,0,LOOKUP(W1779,{0,1950001,3300001,6950001,9000001,18000001,40000001},{0.05,0.1,0.2,0.23,0.33,0.4,0.45}))</f>
        <v/>
      </c>
    </row>
    <row r="1780">
      <c r="A1780" t="inlineStr">
        <is>
          <t>1万円刻み 一般8万円</t>
        </is>
      </c>
      <c r="B1780" s="18">
        <f>'4_1万円刻み'!$A$567</f>
        <v/>
      </c>
      <c r="C1780" s="19" t="n">
        <v>2026</v>
      </c>
      <c r="D1780" t="inlineStr">
        <is>
          <t>いいえ</t>
        </is>
      </c>
      <c r="E1780" s="18" t="n">
        <v>80000</v>
      </c>
      <c r="F1780" s="18" t="n">
        <v>0</v>
      </c>
      <c r="G1780" s="18" t="n">
        <v>0</v>
      </c>
      <c r="H1780" s="18" t="n">
        <v>0</v>
      </c>
      <c r="I1780" s="18" t="n">
        <v>0</v>
      </c>
      <c r="J1780" s="18">
        <f>ROUND(MIN(B1780/12,650000)*12*0.0915+MIN(B1780/12,1390000)*12*(0.0504+0)+B1780*0.005,0)</f>
        <v/>
      </c>
      <c r="K1780" s="18" t="n">
        <v>0</v>
      </c>
      <c r="L1780" s="18" t="n">
        <v>0</v>
      </c>
      <c r="M1780" s="18">
        <f>ROUND(IF(C1780&gt;=2026,IF(B1780&lt;741000,0,IF(B1780&lt;2191000,B1780-740000,IF(B1780&lt;2193000,1451000,IF(B1780&lt;2196000,1453000,IF(B1780&lt;2200000,1456000,IF(B1780&lt;3600000,ROUNDDOWN(B1780/4,-3)*2.8-80000,IF(B1780&lt;6600000,ROUNDDOWN(B1780/4,-3)*3.2-440000,IF(B1780&lt;8500000,ROUNDDOWN(B1780*0.9,0)-1100000,B1780-1950000)))))))),IF(B1780&lt;651000,0,IF(B1780&lt;1900000,B1780-650000,IF(B1780&lt;3600000,ROUNDDOWN(B1780/4,-3)*2.8-80000,IF(B1780&lt;6600000,ROUNDDOWN(B1780/4,-3)*3.2-440000,IF(B1780&lt;8500000,ROUNDDOWN(B1780*0.9,0)-1100000,B1780-1950000)))))),0)</f>
        <v/>
      </c>
      <c r="N1780" s="18">
        <f>IF(M1780&gt;23500000,NA(),IF(C1780&gt;=2026,IF(M1780&lt;=4890000,1040000,IF(M1780&lt;=6550000,670000,620000)),IF(M1780&lt;=1320000,950000,IF(M1780&lt;=3360000,880000,IF(M1780&lt;=4890000,680000,IF(M1780&lt;=6550000,630000,580000))))))</f>
        <v/>
      </c>
      <c r="O1780" s="18">
        <f>IF(F1780&lt;=0,IF(AND(D1780="はい",C1780&gt;=2026,C1780&lt;=2027),IF(E1780&lt;=0,0,IF(E1780&lt;=30000,E1780,IF(E1780&lt;=60000,ROUNDUP(E1780/2,0)+15000,IF(E1780&lt;=120000,ROUNDUP(E1780/4,0)+30000,60000)))),IF(E1780&lt;=0,0,IF(E1780&lt;=20000,E1780,IF(E1780&lt;=40000,ROUNDUP(E1780/2,0)+10000,IF(E1780&lt;=80000,ROUNDUP(E1780/4,0)+20000,40000))))),IF(E1780&lt;=0,IF(F1780&lt;=0,0,IF(F1780&lt;=25000,F1780,IF(F1780&lt;=50000,ROUNDUP(F1780/2,0)+12500,IF(F1780&lt;=100000,ROUNDUP(F1780/4,0)+25000,50000)))),MAX(IF(F1780&lt;=0,0,IF(F1780&lt;=25000,F1780,IF(F1780&lt;=50000,ROUNDUP(F1780/2,0)+12500,IF(F1780&lt;=100000,ROUNDUP(F1780/4,0)+25000,50000)))),MIN(IF(AND(D1780="はい",C1780&gt;=2026,C1780&lt;=2027),IF(E1780&lt;=0,0,IF(E1780&lt;=30000,E1780,IF(E1780&lt;=60000,ROUNDUP(E1780/2,0)+15000,IF(E1780&lt;=120000,ROUNDUP(E1780/4,0)+30000,60000)))),IF(E1780&lt;=0,0,IF(E1780&lt;=20000,E1780,IF(E1780&lt;=40000,ROUNDUP(E1780/2,0)+10000,IF(E1780&lt;=80000,ROUNDUP(E1780/4,0)+20000,40000)))))+IF(F1780&lt;=0,0,IF(F1780&lt;=25000,F1780,IF(F1780&lt;=50000,ROUNDUP(F1780/2,0)+12500,IF(F1780&lt;=100000,ROUNDUP(F1780/4,0)+25000,50000)))),IF(AND(D1780="はい",C1780&gt;=2026,C1780&lt;=2027),60000,40000)))))</f>
        <v/>
      </c>
      <c r="P1780" s="18">
        <f>IF(G1780&lt;=0,0,IF(G1780&lt;=20000,G1780,IF(G1780&lt;=40000,ROUNDUP(G1780/2,0)+10000,IF(G1780&lt;=80000,ROUNDUP(G1780/4,0)+20000,40000))))</f>
        <v/>
      </c>
      <c r="Q1780" s="18">
        <f>IF(I1780&lt;=0,IF(H1780&lt;=0,0,IF(H1780&lt;=20000,H1780,IF(H1780&lt;=40000,ROUNDUP(H1780/2,0)+10000,IF(H1780&lt;=80000,ROUNDUP(H1780/4,0)+20000,40000)))),IF(H1780&lt;=0,IF(I1780&lt;=0,0,IF(I1780&lt;=25000,I1780,IF(I1780&lt;=50000,ROUNDUP(I1780/2,0)+12500,IF(I1780&lt;=100000,ROUNDUP(I1780/4,0)+25000,50000)))),MAX(IF(I1780&lt;=0,0,IF(I1780&lt;=25000,I1780,IF(I1780&lt;=50000,ROUNDUP(I1780/2,0)+12500,IF(I1780&lt;=100000,ROUNDUP(I1780/4,0)+25000,50000)))),MIN(IF(H1780&lt;=0,0,IF(H1780&lt;=20000,H1780,IF(H1780&lt;=40000,ROUNDUP(H1780/2,0)+10000,IF(H1780&lt;=80000,ROUNDUP(H1780/4,0)+20000,40000))))+IF(I1780&lt;=0,0,IF(I1780&lt;=25000,I1780,IF(I1780&lt;=50000,ROUNDUP(I1780/2,0)+12500,IF(I1780&lt;=100000,ROUNDUP(I1780/4,0)+25000,50000)))),40000))))</f>
        <v/>
      </c>
      <c r="R1780" s="18">
        <f>MIN(120000,O1780+P1780+Q1780)</f>
        <v/>
      </c>
      <c r="S1780" s="18">
        <f>IF(F1780&lt;=0,IF(E1780&lt;=0,0,IF(E1780&lt;=12000,E1780,IF(E1780&lt;=32000,ROUNDUP(E1780/2,0)+6000,IF(E1780&lt;=56000,ROUNDUP(E1780/4,0)+14000,28000)))),IF(E1780&lt;=0,IF(F1780&lt;=0,0,IF(F1780&lt;=15000,F1780,IF(F1780&lt;=40000,ROUNDUP(F1780/2,0)+7500,IF(F1780&lt;=70000,ROUNDUP(F1780/4,0)+17500,35000)))),MAX(IF(F1780&lt;=0,0,IF(F1780&lt;=15000,F1780,IF(F1780&lt;=40000,ROUNDUP(F1780/2,0)+7500,IF(F1780&lt;=70000,ROUNDUP(F1780/4,0)+17500,35000)))),MIN(IF(E1780&lt;=0,0,IF(E1780&lt;=12000,E1780,IF(E1780&lt;=32000,ROUNDUP(E1780/2,0)+6000,IF(E1780&lt;=56000,ROUNDUP(E1780/4,0)+14000,28000))))+IF(F1780&lt;=0,0,IF(F1780&lt;=15000,F1780,IF(F1780&lt;=40000,ROUNDUP(F1780/2,0)+7500,IF(F1780&lt;=70000,ROUNDUP(F1780/4,0)+17500,35000)))),28000))))</f>
        <v/>
      </c>
      <c r="T1780" s="18">
        <f>IF(G1780&lt;=0,0,IF(G1780&lt;=12000,G1780,IF(G1780&lt;=32000,ROUNDUP(G1780/2,0)+6000,IF(G1780&lt;=56000,ROUNDUP(G1780/4,0)+14000,28000))))</f>
        <v/>
      </c>
      <c r="U1780" s="18">
        <f>IF(I1780&lt;=0,IF(H1780&lt;=0,0,IF(H1780&lt;=12000,H1780,IF(H1780&lt;=32000,ROUNDUP(H1780/2,0)+6000,IF(H1780&lt;=56000,ROUNDUP(H1780/4,0)+14000,28000)))),IF(H1780&lt;=0,IF(I1780&lt;=0,0,IF(I1780&lt;=15000,I1780,IF(I1780&lt;=40000,ROUNDUP(I1780/2,0)+7500,IF(I1780&lt;=70000,ROUNDUP(I1780/4,0)+17500,35000)))),MAX(IF(I1780&lt;=0,0,IF(I1780&lt;=15000,I1780,IF(I1780&lt;=40000,ROUNDUP(I1780/2,0)+7500,IF(I1780&lt;=70000,ROUNDUP(I1780/4,0)+17500,35000)))),MIN(IF(H1780&lt;=0,0,IF(H1780&lt;=12000,H1780,IF(H1780&lt;=32000,ROUNDUP(H1780/2,0)+6000,IF(H1780&lt;=56000,ROUNDUP(H1780/4,0)+14000,28000))))+IF(I1780&lt;=0,0,IF(I1780&lt;=15000,I1780,IF(I1780&lt;=40000,ROUNDUP(I1780/2,0)+7500,IF(I1780&lt;=70000,ROUNDUP(I1780/4,0)+17500,35000)))),28000))))</f>
        <v/>
      </c>
      <c r="V1780" s="18">
        <f>MIN(70000,S1780+T1780+U1780)</f>
        <v/>
      </c>
      <c r="W1780" s="18">
        <f>MAX(0,ROUNDDOWN(M1780-J1780-N1780-K1780-0,-3))</f>
        <v/>
      </c>
      <c r="X1780" s="18">
        <f>MAX(0,ROUNDDOWN(M1780-J1780-N1780-K1780-R1780,-3))</f>
        <v/>
      </c>
      <c r="Y1780" s="18">
        <f>IF(W1780&lt;=0,0,ROUNDDOWN((W1780*LOOKUP(W1780,{0,1950001,3300001,6950001,9000001,18000001,40000001},{0.05,0.1,0.2,0.23,0.33,0.4,0.45})-LOOKUP(W1780,{0,1950001,3300001,6950001,9000001,18000001,40000001},{0,97500,427500,636000,1536000,2796000,4796000}))*1.021,-2))</f>
        <v/>
      </c>
      <c r="Z1780" s="18">
        <f>IF(X1780&lt;=0,0,ROUNDDOWN((X1780*LOOKUP(X1780,{0,1950001,3300001,6950001,9000001,18000001,40000001},{0.05,0.1,0.2,0.23,0.33,0.4,0.45})-LOOKUP(X1780,{0,1950001,3300001,6950001,9000001,18000001,40000001},{0,97500,427500,636000,1536000,2796000,4796000}))*1.021,-2))</f>
        <v/>
      </c>
      <c r="AA1780" s="18">
        <f>MAX(0,ROUNDDOWN(M1780-J1780-430000-L1780-0,-3))</f>
        <v/>
      </c>
      <c r="AB1780" s="18">
        <f>MAX(0,ROUNDDOWN(M1780-J1780-430000-L1780-V1780,-3))</f>
        <v/>
      </c>
      <c r="AC1780" s="18">
        <f>IF(M1780&lt;=450000,0,MAX(0,ROUNDDOWN(AA1780*0.06-MIN(50000,AA1780)*0.03,-2))+MAX(0,ROUNDDOWN(AA1780*0.04-MIN(50000,AA1780)*0.02,-2)))</f>
        <v/>
      </c>
      <c r="AD1780" s="18">
        <f>IF(M1780&lt;=450000,0,MAX(0,ROUNDDOWN(AB1780*0.06-MIN(50000,AB1780)*0.03,-2))+MAX(0,ROUNDDOWN(AB1780*0.04-MIN(50000,AB1780)*0.02,-2)))</f>
        <v/>
      </c>
      <c r="AE1780" s="18">
        <f>Y1780-Z1780</f>
        <v/>
      </c>
      <c r="AF1780" s="18">
        <f>AC1780-AD1780</f>
        <v/>
      </c>
      <c r="AG1780" s="18">
        <f>AE1780+AF1780</f>
        <v/>
      </c>
      <c r="AH1780" s="20">
        <f>IF(W1780&lt;=0,0,LOOKUP(W1780,{0,1950001,3300001,6950001,9000001,18000001,40000001},{0.05,0.1,0.2,0.23,0.33,0.4,0.45}))</f>
        <v/>
      </c>
    </row>
    <row r="1781">
      <c r="A1781" t="inlineStr">
        <is>
          <t>1万円刻み 特例あり一般12万円</t>
        </is>
      </c>
      <c r="B1781" s="18">
        <f>'4_1万円刻み'!$A$567</f>
        <v/>
      </c>
      <c r="C1781" s="19" t="n">
        <v>2026</v>
      </c>
      <c r="D1781" t="inlineStr">
        <is>
          <t>はい</t>
        </is>
      </c>
      <c r="E1781" s="18" t="n">
        <v>120000</v>
      </c>
      <c r="F1781" s="18" t="n">
        <v>0</v>
      </c>
      <c r="G1781" s="18" t="n">
        <v>0</v>
      </c>
      <c r="H1781" s="18" t="n">
        <v>0</v>
      </c>
      <c r="I1781" s="18" t="n">
        <v>0</v>
      </c>
      <c r="J1781" s="18">
        <f>ROUND(MIN(B1781/12,650000)*12*0.0915+MIN(B1781/12,1390000)*12*(0.0504+0)+B1781*0.005,0)</f>
        <v/>
      </c>
      <c r="K1781" s="18" t="n">
        <v>0</v>
      </c>
      <c r="L1781" s="18" t="n">
        <v>0</v>
      </c>
      <c r="M1781" s="18">
        <f>ROUND(IF(C1781&gt;=2026,IF(B1781&lt;741000,0,IF(B1781&lt;2191000,B1781-740000,IF(B1781&lt;2193000,1451000,IF(B1781&lt;2196000,1453000,IF(B1781&lt;2200000,1456000,IF(B1781&lt;3600000,ROUNDDOWN(B1781/4,-3)*2.8-80000,IF(B1781&lt;6600000,ROUNDDOWN(B1781/4,-3)*3.2-440000,IF(B1781&lt;8500000,ROUNDDOWN(B1781*0.9,0)-1100000,B1781-1950000)))))))),IF(B1781&lt;651000,0,IF(B1781&lt;1900000,B1781-650000,IF(B1781&lt;3600000,ROUNDDOWN(B1781/4,-3)*2.8-80000,IF(B1781&lt;6600000,ROUNDDOWN(B1781/4,-3)*3.2-440000,IF(B1781&lt;8500000,ROUNDDOWN(B1781*0.9,0)-1100000,B1781-1950000)))))),0)</f>
        <v/>
      </c>
      <c r="N1781" s="18">
        <f>IF(M1781&gt;23500000,NA(),IF(C1781&gt;=2026,IF(M1781&lt;=4890000,1040000,IF(M1781&lt;=6550000,670000,620000)),IF(M1781&lt;=1320000,950000,IF(M1781&lt;=3360000,880000,IF(M1781&lt;=4890000,680000,IF(M1781&lt;=6550000,630000,580000))))))</f>
        <v/>
      </c>
      <c r="O1781" s="18">
        <f>IF(F1781&lt;=0,IF(AND(D1781="はい",C1781&gt;=2026,C1781&lt;=2027),IF(E1781&lt;=0,0,IF(E1781&lt;=30000,E1781,IF(E1781&lt;=60000,ROUNDUP(E1781/2,0)+15000,IF(E1781&lt;=120000,ROUNDUP(E1781/4,0)+30000,60000)))),IF(E1781&lt;=0,0,IF(E1781&lt;=20000,E1781,IF(E1781&lt;=40000,ROUNDUP(E1781/2,0)+10000,IF(E1781&lt;=80000,ROUNDUP(E1781/4,0)+20000,40000))))),IF(E1781&lt;=0,IF(F1781&lt;=0,0,IF(F1781&lt;=25000,F1781,IF(F1781&lt;=50000,ROUNDUP(F1781/2,0)+12500,IF(F1781&lt;=100000,ROUNDUP(F1781/4,0)+25000,50000)))),MAX(IF(F1781&lt;=0,0,IF(F1781&lt;=25000,F1781,IF(F1781&lt;=50000,ROUNDUP(F1781/2,0)+12500,IF(F1781&lt;=100000,ROUNDUP(F1781/4,0)+25000,50000)))),MIN(IF(AND(D1781="はい",C1781&gt;=2026,C1781&lt;=2027),IF(E1781&lt;=0,0,IF(E1781&lt;=30000,E1781,IF(E1781&lt;=60000,ROUNDUP(E1781/2,0)+15000,IF(E1781&lt;=120000,ROUNDUP(E1781/4,0)+30000,60000)))),IF(E1781&lt;=0,0,IF(E1781&lt;=20000,E1781,IF(E1781&lt;=40000,ROUNDUP(E1781/2,0)+10000,IF(E1781&lt;=80000,ROUNDUP(E1781/4,0)+20000,40000)))))+IF(F1781&lt;=0,0,IF(F1781&lt;=25000,F1781,IF(F1781&lt;=50000,ROUNDUP(F1781/2,0)+12500,IF(F1781&lt;=100000,ROUNDUP(F1781/4,0)+25000,50000)))),IF(AND(D1781="はい",C1781&gt;=2026,C1781&lt;=2027),60000,40000)))))</f>
        <v/>
      </c>
      <c r="P1781" s="18">
        <f>IF(G1781&lt;=0,0,IF(G1781&lt;=20000,G1781,IF(G1781&lt;=40000,ROUNDUP(G1781/2,0)+10000,IF(G1781&lt;=80000,ROUNDUP(G1781/4,0)+20000,40000))))</f>
        <v/>
      </c>
      <c r="Q1781" s="18">
        <f>IF(I1781&lt;=0,IF(H1781&lt;=0,0,IF(H1781&lt;=20000,H1781,IF(H1781&lt;=40000,ROUNDUP(H1781/2,0)+10000,IF(H1781&lt;=80000,ROUNDUP(H1781/4,0)+20000,40000)))),IF(H1781&lt;=0,IF(I1781&lt;=0,0,IF(I1781&lt;=25000,I1781,IF(I1781&lt;=50000,ROUNDUP(I1781/2,0)+12500,IF(I1781&lt;=100000,ROUNDUP(I1781/4,0)+25000,50000)))),MAX(IF(I1781&lt;=0,0,IF(I1781&lt;=25000,I1781,IF(I1781&lt;=50000,ROUNDUP(I1781/2,0)+12500,IF(I1781&lt;=100000,ROUNDUP(I1781/4,0)+25000,50000)))),MIN(IF(H1781&lt;=0,0,IF(H1781&lt;=20000,H1781,IF(H1781&lt;=40000,ROUNDUP(H1781/2,0)+10000,IF(H1781&lt;=80000,ROUNDUP(H1781/4,0)+20000,40000))))+IF(I1781&lt;=0,0,IF(I1781&lt;=25000,I1781,IF(I1781&lt;=50000,ROUNDUP(I1781/2,0)+12500,IF(I1781&lt;=100000,ROUNDUP(I1781/4,0)+25000,50000)))),40000))))</f>
        <v/>
      </c>
      <c r="R1781" s="18">
        <f>MIN(120000,O1781+P1781+Q1781)</f>
        <v/>
      </c>
      <c r="S1781" s="18">
        <f>IF(F1781&lt;=0,IF(E1781&lt;=0,0,IF(E1781&lt;=12000,E1781,IF(E1781&lt;=32000,ROUNDUP(E1781/2,0)+6000,IF(E1781&lt;=56000,ROUNDUP(E1781/4,0)+14000,28000)))),IF(E1781&lt;=0,IF(F1781&lt;=0,0,IF(F1781&lt;=15000,F1781,IF(F1781&lt;=40000,ROUNDUP(F1781/2,0)+7500,IF(F1781&lt;=70000,ROUNDUP(F1781/4,0)+17500,35000)))),MAX(IF(F1781&lt;=0,0,IF(F1781&lt;=15000,F1781,IF(F1781&lt;=40000,ROUNDUP(F1781/2,0)+7500,IF(F1781&lt;=70000,ROUNDUP(F1781/4,0)+17500,35000)))),MIN(IF(E1781&lt;=0,0,IF(E1781&lt;=12000,E1781,IF(E1781&lt;=32000,ROUNDUP(E1781/2,0)+6000,IF(E1781&lt;=56000,ROUNDUP(E1781/4,0)+14000,28000))))+IF(F1781&lt;=0,0,IF(F1781&lt;=15000,F1781,IF(F1781&lt;=40000,ROUNDUP(F1781/2,0)+7500,IF(F1781&lt;=70000,ROUNDUP(F1781/4,0)+17500,35000)))),28000))))</f>
        <v/>
      </c>
      <c r="T1781" s="18">
        <f>IF(G1781&lt;=0,0,IF(G1781&lt;=12000,G1781,IF(G1781&lt;=32000,ROUNDUP(G1781/2,0)+6000,IF(G1781&lt;=56000,ROUNDUP(G1781/4,0)+14000,28000))))</f>
        <v/>
      </c>
      <c r="U1781" s="18">
        <f>IF(I1781&lt;=0,IF(H1781&lt;=0,0,IF(H1781&lt;=12000,H1781,IF(H1781&lt;=32000,ROUNDUP(H1781/2,0)+6000,IF(H1781&lt;=56000,ROUNDUP(H1781/4,0)+14000,28000)))),IF(H1781&lt;=0,IF(I1781&lt;=0,0,IF(I1781&lt;=15000,I1781,IF(I1781&lt;=40000,ROUNDUP(I1781/2,0)+7500,IF(I1781&lt;=70000,ROUNDUP(I1781/4,0)+17500,35000)))),MAX(IF(I1781&lt;=0,0,IF(I1781&lt;=15000,I1781,IF(I1781&lt;=40000,ROUNDUP(I1781/2,0)+7500,IF(I1781&lt;=70000,ROUNDUP(I1781/4,0)+17500,35000)))),MIN(IF(H1781&lt;=0,0,IF(H1781&lt;=12000,H1781,IF(H1781&lt;=32000,ROUNDUP(H1781/2,0)+6000,IF(H1781&lt;=56000,ROUNDUP(H1781/4,0)+14000,28000))))+IF(I1781&lt;=0,0,IF(I1781&lt;=15000,I1781,IF(I1781&lt;=40000,ROUNDUP(I1781/2,0)+7500,IF(I1781&lt;=70000,ROUNDUP(I1781/4,0)+17500,35000)))),28000))))</f>
        <v/>
      </c>
      <c r="V1781" s="18">
        <f>MIN(70000,S1781+T1781+U1781)</f>
        <v/>
      </c>
      <c r="W1781" s="18">
        <f>MAX(0,ROUNDDOWN(M1781-J1781-N1781-K1781-0,-3))</f>
        <v/>
      </c>
      <c r="X1781" s="18">
        <f>MAX(0,ROUNDDOWN(M1781-J1781-N1781-K1781-R1781,-3))</f>
        <v/>
      </c>
      <c r="Y1781" s="18">
        <f>IF(W1781&lt;=0,0,ROUNDDOWN((W1781*LOOKUP(W1781,{0,1950001,3300001,6950001,9000001,18000001,40000001},{0.05,0.1,0.2,0.23,0.33,0.4,0.45})-LOOKUP(W1781,{0,1950001,3300001,6950001,9000001,18000001,40000001},{0,97500,427500,636000,1536000,2796000,4796000}))*1.021,-2))</f>
        <v/>
      </c>
      <c r="Z1781" s="18">
        <f>IF(X1781&lt;=0,0,ROUNDDOWN((X1781*LOOKUP(X1781,{0,1950001,3300001,6950001,9000001,18000001,40000001},{0.05,0.1,0.2,0.23,0.33,0.4,0.45})-LOOKUP(X1781,{0,1950001,3300001,6950001,9000001,18000001,40000001},{0,97500,427500,636000,1536000,2796000,4796000}))*1.021,-2))</f>
        <v/>
      </c>
      <c r="AA1781" s="18">
        <f>MAX(0,ROUNDDOWN(M1781-J1781-430000-L1781-0,-3))</f>
        <v/>
      </c>
      <c r="AB1781" s="18">
        <f>MAX(0,ROUNDDOWN(M1781-J1781-430000-L1781-V1781,-3))</f>
        <v/>
      </c>
      <c r="AC1781" s="18">
        <f>IF(M1781&lt;=450000,0,MAX(0,ROUNDDOWN(AA1781*0.06-MIN(50000,AA1781)*0.03,-2))+MAX(0,ROUNDDOWN(AA1781*0.04-MIN(50000,AA1781)*0.02,-2)))</f>
        <v/>
      </c>
      <c r="AD1781" s="18">
        <f>IF(M1781&lt;=450000,0,MAX(0,ROUNDDOWN(AB1781*0.06-MIN(50000,AB1781)*0.03,-2))+MAX(0,ROUNDDOWN(AB1781*0.04-MIN(50000,AB1781)*0.02,-2)))</f>
        <v/>
      </c>
      <c r="AE1781" s="18">
        <f>Y1781-Z1781</f>
        <v/>
      </c>
      <c r="AF1781" s="18">
        <f>AC1781-AD1781</f>
        <v/>
      </c>
      <c r="AG1781" s="18">
        <f>AE1781+AF1781</f>
        <v/>
      </c>
      <c r="AH1781" s="20">
        <f>IF(W1781&lt;=0,0,LOOKUP(W1781,{0,1950001,3300001,6950001,9000001,18000001,40000001},{0.05,0.1,0.2,0.23,0.33,0.4,0.45}))</f>
        <v/>
      </c>
    </row>
    <row r="1782">
      <c r="A1782" t="inlineStr">
        <is>
          <t>1万円刻み 3区分8万円ずつ</t>
        </is>
      </c>
      <c r="B1782" s="18">
        <f>'4_1万円刻み'!$A$568</f>
        <v/>
      </c>
      <c r="C1782" s="19" t="n">
        <v>2026</v>
      </c>
      <c r="D1782" t="inlineStr">
        <is>
          <t>いいえ</t>
        </is>
      </c>
      <c r="E1782" s="18" t="n">
        <v>80000</v>
      </c>
      <c r="F1782" s="18" t="n">
        <v>0</v>
      </c>
      <c r="G1782" s="18" t="n">
        <v>80000</v>
      </c>
      <c r="H1782" s="18" t="n">
        <v>80000</v>
      </c>
      <c r="I1782" s="18" t="n">
        <v>0</v>
      </c>
      <c r="J1782" s="18">
        <f>ROUND(MIN(B1782/12,650000)*12*0.0915+MIN(B1782/12,1390000)*12*(0.0504+0)+B1782*0.005,0)</f>
        <v/>
      </c>
      <c r="K1782" s="18" t="n">
        <v>0</v>
      </c>
      <c r="L1782" s="18" t="n">
        <v>0</v>
      </c>
      <c r="M1782" s="18">
        <f>ROUND(IF(C1782&gt;=2026,IF(B1782&lt;741000,0,IF(B1782&lt;2191000,B1782-740000,IF(B1782&lt;2193000,1451000,IF(B1782&lt;2196000,1453000,IF(B1782&lt;2200000,1456000,IF(B1782&lt;3600000,ROUNDDOWN(B1782/4,-3)*2.8-80000,IF(B1782&lt;6600000,ROUNDDOWN(B1782/4,-3)*3.2-440000,IF(B1782&lt;8500000,ROUNDDOWN(B1782*0.9,0)-1100000,B1782-1950000)))))))),IF(B1782&lt;651000,0,IF(B1782&lt;1900000,B1782-650000,IF(B1782&lt;3600000,ROUNDDOWN(B1782/4,-3)*2.8-80000,IF(B1782&lt;6600000,ROUNDDOWN(B1782/4,-3)*3.2-440000,IF(B1782&lt;8500000,ROUNDDOWN(B1782*0.9,0)-1100000,B1782-1950000)))))),0)</f>
        <v/>
      </c>
      <c r="N1782" s="18">
        <f>IF(M1782&gt;23500000,NA(),IF(C1782&gt;=2026,IF(M1782&lt;=4890000,1040000,IF(M1782&lt;=6550000,670000,620000)),IF(M1782&lt;=1320000,950000,IF(M1782&lt;=3360000,880000,IF(M1782&lt;=4890000,680000,IF(M1782&lt;=6550000,630000,580000))))))</f>
        <v/>
      </c>
      <c r="O1782" s="18">
        <f>IF(F1782&lt;=0,IF(AND(D1782="はい",C1782&gt;=2026,C1782&lt;=2027),IF(E1782&lt;=0,0,IF(E1782&lt;=30000,E1782,IF(E1782&lt;=60000,ROUNDUP(E1782/2,0)+15000,IF(E1782&lt;=120000,ROUNDUP(E1782/4,0)+30000,60000)))),IF(E1782&lt;=0,0,IF(E1782&lt;=20000,E1782,IF(E1782&lt;=40000,ROUNDUP(E1782/2,0)+10000,IF(E1782&lt;=80000,ROUNDUP(E1782/4,0)+20000,40000))))),IF(E1782&lt;=0,IF(F1782&lt;=0,0,IF(F1782&lt;=25000,F1782,IF(F1782&lt;=50000,ROUNDUP(F1782/2,0)+12500,IF(F1782&lt;=100000,ROUNDUP(F1782/4,0)+25000,50000)))),MAX(IF(F1782&lt;=0,0,IF(F1782&lt;=25000,F1782,IF(F1782&lt;=50000,ROUNDUP(F1782/2,0)+12500,IF(F1782&lt;=100000,ROUNDUP(F1782/4,0)+25000,50000)))),MIN(IF(AND(D1782="はい",C1782&gt;=2026,C1782&lt;=2027),IF(E1782&lt;=0,0,IF(E1782&lt;=30000,E1782,IF(E1782&lt;=60000,ROUNDUP(E1782/2,0)+15000,IF(E1782&lt;=120000,ROUNDUP(E1782/4,0)+30000,60000)))),IF(E1782&lt;=0,0,IF(E1782&lt;=20000,E1782,IF(E1782&lt;=40000,ROUNDUP(E1782/2,0)+10000,IF(E1782&lt;=80000,ROUNDUP(E1782/4,0)+20000,40000)))))+IF(F1782&lt;=0,0,IF(F1782&lt;=25000,F1782,IF(F1782&lt;=50000,ROUNDUP(F1782/2,0)+12500,IF(F1782&lt;=100000,ROUNDUP(F1782/4,0)+25000,50000)))),IF(AND(D1782="はい",C1782&gt;=2026,C1782&lt;=2027),60000,40000)))))</f>
        <v/>
      </c>
      <c r="P1782" s="18">
        <f>IF(G1782&lt;=0,0,IF(G1782&lt;=20000,G1782,IF(G1782&lt;=40000,ROUNDUP(G1782/2,0)+10000,IF(G1782&lt;=80000,ROUNDUP(G1782/4,0)+20000,40000))))</f>
        <v/>
      </c>
      <c r="Q1782" s="18">
        <f>IF(I1782&lt;=0,IF(H1782&lt;=0,0,IF(H1782&lt;=20000,H1782,IF(H1782&lt;=40000,ROUNDUP(H1782/2,0)+10000,IF(H1782&lt;=80000,ROUNDUP(H1782/4,0)+20000,40000)))),IF(H1782&lt;=0,IF(I1782&lt;=0,0,IF(I1782&lt;=25000,I1782,IF(I1782&lt;=50000,ROUNDUP(I1782/2,0)+12500,IF(I1782&lt;=100000,ROUNDUP(I1782/4,0)+25000,50000)))),MAX(IF(I1782&lt;=0,0,IF(I1782&lt;=25000,I1782,IF(I1782&lt;=50000,ROUNDUP(I1782/2,0)+12500,IF(I1782&lt;=100000,ROUNDUP(I1782/4,0)+25000,50000)))),MIN(IF(H1782&lt;=0,0,IF(H1782&lt;=20000,H1782,IF(H1782&lt;=40000,ROUNDUP(H1782/2,0)+10000,IF(H1782&lt;=80000,ROUNDUP(H1782/4,0)+20000,40000))))+IF(I1782&lt;=0,0,IF(I1782&lt;=25000,I1782,IF(I1782&lt;=50000,ROUNDUP(I1782/2,0)+12500,IF(I1782&lt;=100000,ROUNDUP(I1782/4,0)+25000,50000)))),40000))))</f>
        <v/>
      </c>
      <c r="R1782" s="18">
        <f>MIN(120000,O1782+P1782+Q1782)</f>
        <v/>
      </c>
      <c r="S1782" s="18">
        <f>IF(F1782&lt;=0,IF(E1782&lt;=0,0,IF(E1782&lt;=12000,E1782,IF(E1782&lt;=32000,ROUNDUP(E1782/2,0)+6000,IF(E1782&lt;=56000,ROUNDUP(E1782/4,0)+14000,28000)))),IF(E1782&lt;=0,IF(F1782&lt;=0,0,IF(F1782&lt;=15000,F1782,IF(F1782&lt;=40000,ROUNDUP(F1782/2,0)+7500,IF(F1782&lt;=70000,ROUNDUP(F1782/4,0)+17500,35000)))),MAX(IF(F1782&lt;=0,0,IF(F1782&lt;=15000,F1782,IF(F1782&lt;=40000,ROUNDUP(F1782/2,0)+7500,IF(F1782&lt;=70000,ROUNDUP(F1782/4,0)+17500,35000)))),MIN(IF(E1782&lt;=0,0,IF(E1782&lt;=12000,E1782,IF(E1782&lt;=32000,ROUNDUP(E1782/2,0)+6000,IF(E1782&lt;=56000,ROUNDUP(E1782/4,0)+14000,28000))))+IF(F1782&lt;=0,0,IF(F1782&lt;=15000,F1782,IF(F1782&lt;=40000,ROUNDUP(F1782/2,0)+7500,IF(F1782&lt;=70000,ROUNDUP(F1782/4,0)+17500,35000)))),28000))))</f>
        <v/>
      </c>
      <c r="T1782" s="18">
        <f>IF(G1782&lt;=0,0,IF(G1782&lt;=12000,G1782,IF(G1782&lt;=32000,ROUNDUP(G1782/2,0)+6000,IF(G1782&lt;=56000,ROUNDUP(G1782/4,0)+14000,28000))))</f>
        <v/>
      </c>
      <c r="U1782" s="18">
        <f>IF(I1782&lt;=0,IF(H1782&lt;=0,0,IF(H1782&lt;=12000,H1782,IF(H1782&lt;=32000,ROUNDUP(H1782/2,0)+6000,IF(H1782&lt;=56000,ROUNDUP(H1782/4,0)+14000,28000)))),IF(H1782&lt;=0,IF(I1782&lt;=0,0,IF(I1782&lt;=15000,I1782,IF(I1782&lt;=40000,ROUNDUP(I1782/2,0)+7500,IF(I1782&lt;=70000,ROUNDUP(I1782/4,0)+17500,35000)))),MAX(IF(I1782&lt;=0,0,IF(I1782&lt;=15000,I1782,IF(I1782&lt;=40000,ROUNDUP(I1782/2,0)+7500,IF(I1782&lt;=70000,ROUNDUP(I1782/4,0)+17500,35000)))),MIN(IF(H1782&lt;=0,0,IF(H1782&lt;=12000,H1782,IF(H1782&lt;=32000,ROUNDUP(H1782/2,0)+6000,IF(H1782&lt;=56000,ROUNDUP(H1782/4,0)+14000,28000))))+IF(I1782&lt;=0,0,IF(I1782&lt;=15000,I1782,IF(I1782&lt;=40000,ROUNDUP(I1782/2,0)+7500,IF(I1782&lt;=70000,ROUNDUP(I1782/4,0)+17500,35000)))),28000))))</f>
        <v/>
      </c>
      <c r="V1782" s="18">
        <f>MIN(70000,S1782+T1782+U1782)</f>
        <v/>
      </c>
      <c r="W1782" s="18">
        <f>MAX(0,ROUNDDOWN(M1782-J1782-N1782-K1782-0,-3))</f>
        <v/>
      </c>
      <c r="X1782" s="18">
        <f>MAX(0,ROUNDDOWN(M1782-J1782-N1782-K1782-R1782,-3))</f>
        <v/>
      </c>
      <c r="Y1782" s="18">
        <f>IF(W1782&lt;=0,0,ROUNDDOWN((W1782*LOOKUP(W1782,{0,1950001,3300001,6950001,9000001,18000001,40000001},{0.05,0.1,0.2,0.23,0.33,0.4,0.45})-LOOKUP(W1782,{0,1950001,3300001,6950001,9000001,18000001,40000001},{0,97500,427500,636000,1536000,2796000,4796000}))*1.021,-2))</f>
        <v/>
      </c>
      <c r="Z1782" s="18">
        <f>IF(X1782&lt;=0,0,ROUNDDOWN((X1782*LOOKUP(X1782,{0,1950001,3300001,6950001,9000001,18000001,40000001},{0.05,0.1,0.2,0.23,0.33,0.4,0.45})-LOOKUP(X1782,{0,1950001,3300001,6950001,9000001,18000001,40000001},{0,97500,427500,636000,1536000,2796000,4796000}))*1.021,-2))</f>
        <v/>
      </c>
      <c r="AA1782" s="18">
        <f>MAX(0,ROUNDDOWN(M1782-J1782-430000-L1782-0,-3))</f>
        <v/>
      </c>
      <c r="AB1782" s="18">
        <f>MAX(0,ROUNDDOWN(M1782-J1782-430000-L1782-V1782,-3))</f>
        <v/>
      </c>
      <c r="AC1782" s="18">
        <f>IF(M1782&lt;=450000,0,MAX(0,ROUNDDOWN(AA1782*0.06-MIN(50000,AA1782)*0.03,-2))+MAX(0,ROUNDDOWN(AA1782*0.04-MIN(50000,AA1782)*0.02,-2)))</f>
        <v/>
      </c>
      <c r="AD1782" s="18">
        <f>IF(M1782&lt;=450000,0,MAX(0,ROUNDDOWN(AB1782*0.06-MIN(50000,AB1782)*0.03,-2))+MAX(0,ROUNDDOWN(AB1782*0.04-MIN(50000,AB1782)*0.02,-2)))</f>
        <v/>
      </c>
      <c r="AE1782" s="18">
        <f>Y1782-Z1782</f>
        <v/>
      </c>
      <c r="AF1782" s="18">
        <f>AC1782-AD1782</f>
        <v/>
      </c>
      <c r="AG1782" s="18">
        <f>AE1782+AF1782</f>
        <v/>
      </c>
      <c r="AH1782" s="20">
        <f>IF(W1782&lt;=0,0,LOOKUP(W1782,{0,1950001,3300001,6950001,9000001,18000001,40000001},{0.05,0.1,0.2,0.23,0.33,0.4,0.45}))</f>
        <v/>
      </c>
    </row>
    <row r="1783">
      <c r="A1783" t="inlineStr">
        <is>
          <t>1万円刻み 一般8万円</t>
        </is>
      </c>
      <c r="B1783" s="18">
        <f>'4_1万円刻み'!$A$568</f>
        <v/>
      </c>
      <c r="C1783" s="19" t="n">
        <v>2026</v>
      </c>
      <c r="D1783" t="inlineStr">
        <is>
          <t>いいえ</t>
        </is>
      </c>
      <c r="E1783" s="18" t="n">
        <v>80000</v>
      </c>
      <c r="F1783" s="18" t="n">
        <v>0</v>
      </c>
      <c r="G1783" s="18" t="n">
        <v>0</v>
      </c>
      <c r="H1783" s="18" t="n">
        <v>0</v>
      </c>
      <c r="I1783" s="18" t="n">
        <v>0</v>
      </c>
      <c r="J1783" s="18">
        <f>ROUND(MIN(B1783/12,650000)*12*0.0915+MIN(B1783/12,1390000)*12*(0.0504+0)+B1783*0.005,0)</f>
        <v/>
      </c>
      <c r="K1783" s="18" t="n">
        <v>0</v>
      </c>
      <c r="L1783" s="18" t="n">
        <v>0</v>
      </c>
      <c r="M1783" s="18">
        <f>ROUND(IF(C1783&gt;=2026,IF(B1783&lt;741000,0,IF(B1783&lt;2191000,B1783-740000,IF(B1783&lt;2193000,1451000,IF(B1783&lt;2196000,1453000,IF(B1783&lt;2200000,1456000,IF(B1783&lt;3600000,ROUNDDOWN(B1783/4,-3)*2.8-80000,IF(B1783&lt;6600000,ROUNDDOWN(B1783/4,-3)*3.2-440000,IF(B1783&lt;8500000,ROUNDDOWN(B1783*0.9,0)-1100000,B1783-1950000)))))))),IF(B1783&lt;651000,0,IF(B1783&lt;1900000,B1783-650000,IF(B1783&lt;3600000,ROUNDDOWN(B1783/4,-3)*2.8-80000,IF(B1783&lt;6600000,ROUNDDOWN(B1783/4,-3)*3.2-440000,IF(B1783&lt;8500000,ROUNDDOWN(B1783*0.9,0)-1100000,B1783-1950000)))))),0)</f>
        <v/>
      </c>
      <c r="N1783" s="18">
        <f>IF(M1783&gt;23500000,NA(),IF(C1783&gt;=2026,IF(M1783&lt;=4890000,1040000,IF(M1783&lt;=6550000,670000,620000)),IF(M1783&lt;=1320000,950000,IF(M1783&lt;=3360000,880000,IF(M1783&lt;=4890000,680000,IF(M1783&lt;=6550000,630000,580000))))))</f>
        <v/>
      </c>
      <c r="O1783" s="18">
        <f>IF(F1783&lt;=0,IF(AND(D1783="はい",C1783&gt;=2026,C1783&lt;=2027),IF(E1783&lt;=0,0,IF(E1783&lt;=30000,E1783,IF(E1783&lt;=60000,ROUNDUP(E1783/2,0)+15000,IF(E1783&lt;=120000,ROUNDUP(E1783/4,0)+30000,60000)))),IF(E1783&lt;=0,0,IF(E1783&lt;=20000,E1783,IF(E1783&lt;=40000,ROUNDUP(E1783/2,0)+10000,IF(E1783&lt;=80000,ROUNDUP(E1783/4,0)+20000,40000))))),IF(E1783&lt;=0,IF(F1783&lt;=0,0,IF(F1783&lt;=25000,F1783,IF(F1783&lt;=50000,ROUNDUP(F1783/2,0)+12500,IF(F1783&lt;=100000,ROUNDUP(F1783/4,0)+25000,50000)))),MAX(IF(F1783&lt;=0,0,IF(F1783&lt;=25000,F1783,IF(F1783&lt;=50000,ROUNDUP(F1783/2,0)+12500,IF(F1783&lt;=100000,ROUNDUP(F1783/4,0)+25000,50000)))),MIN(IF(AND(D1783="はい",C1783&gt;=2026,C1783&lt;=2027),IF(E1783&lt;=0,0,IF(E1783&lt;=30000,E1783,IF(E1783&lt;=60000,ROUNDUP(E1783/2,0)+15000,IF(E1783&lt;=120000,ROUNDUP(E1783/4,0)+30000,60000)))),IF(E1783&lt;=0,0,IF(E1783&lt;=20000,E1783,IF(E1783&lt;=40000,ROUNDUP(E1783/2,0)+10000,IF(E1783&lt;=80000,ROUNDUP(E1783/4,0)+20000,40000)))))+IF(F1783&lt;=0,0,IF(F1783&lt;=25000,F1783,IF(F1783&lt;=50000,ROUNDUP(F1783/2,0)+12500,IF(F1783&lt;=100000,ROUNDUP(F1783/4,0)+25000,50000)))),IF(AND(D1783="はい",C1783&gt;=2026,C1783&lt;=2027),60000,40000)))))</f>
        <v/>
      </c>
      <c r="P1783" s="18">
        <f>IF(G1783&lt;=0,0,IF(G1783&lt;=20000,G1783,IF(G1783&lt;=40000,ROUNDUP(G1783/2,0)+10000,IF(G1783&lt;=80000,ROUNDUP(G1783/4,0)+20000,40000))))</f>
        <v/>
      </c>
      <c r="Q1783" s="18">
        <f>IF(I1783&lt;=0,IF(H1783&lt;=0,0,IF(H1783&lt;=20000,H1783,IF(H1783&lt;=40000,ROUNDUP(H1783/2,0)+10000,IF(H1783&lt;=80000,ROUNDUP(H1783/4,0)+20000,40000)))),IF(H1783&lt;=0,IF(I1783&lt;=0,0,IF(I1783&lt;=25000,I1783,IF(I1783&lt;=50000,ROUNDUP(I1783/2,0)+12500,IF(I1783&lt;=100000,ROUNDUP(I1783/4,0)+25000,50000)))),MAX(IF(I1783&lt;=0,0,IF(I1783&lt;=25000,I1783,IF(I1783&lt;=50000,ROUNDUP(I1783/2,0)+12500,IF(I1783&lt;=100000,ROUNDUP(I1783/4,0)+25000,50000)))),MIN(IF(H1783&lt;=0,0,IF(H1783&lt;=20000,H1783,IF(H1783&lt;=40000,ROUNDUP(H1783/2,0)+10000,IF(H1783&lt;=80000,ROUNDUP(H1783/4,0)+20000,40000))))+IF(I1783&lt;=0,0,IF(I1783&lt;=25000,I1783,IF(I1783&lt;=50000,ROUNDUP(I1783/2,0)+12500,IF(I1783&lt;=100000,ROUNDUP(I1783/4,0)+25000,50000)))),40000))))</f>
        <v/>
      </c>
      <c r="R1783" s="18">
        <f>MIN(120000,O1783+P1783+Q1783)</f>
        <v/>
      </c>
      <c r="S1783" s="18">
        <f>IF(F1783&lt;=0,IF(E1783&lt;=0,0,IF(E1783&lt;=12000,E1783,IF(E1783&lt;=32000,ROUNDUP(E1783/2,0)+6000,IF(E1783&lt;=56000,ROUNDUP(E1783/4,0)+14000,28000)))),IF(E1783&lt;=0,IF(F1783&lt;=0,0,IF(F1783&lt;=15000,F1783,IF(F1783&lt;=40000,ROUNDUP(F1783/2,0)+7500,IF(F1783&lt;=70000,ROUNDUP(F1783/4,0)+17500,35000)))),MAX(IF(F1783&lt;=0,0,IF(F1783&lt;=15000,F1783,IF(F1783&lt;=40000,ROUNDUP(F1783/2,0)+7500,IF(F1783&lt;=70000,ROUNDUP(F1783/4,0)+17500,35000)))),MIN(IF(E1783&lt;=0,0,IF(E1783&lt;=12000,E1783,IF(E1783&lt;=32000,ROUNDUP(E1783/2,0)+6000,IF(E1783&lt;=56000,ROUNDUP(E1783/4,0)+14000,28000))))+IF(F1783&lt;=0,0,IF(F1783&lt;=15000,F1783,IF(F1783&lt;=40000,ROUNDUP(F1783/2,0)+7500,IF(F1783&lt;=70000,ROUNDUP(F1783/4,0)+17500,35000)))),28000))))</f>
        <v/>
      </c>
      <c r="T1783" s="18">
        <f>IF(G1783&lt;=0,0,IF(G1783&lt;=12000,G1783,IF(G1783&lt;=32000,ROUNDUP(G1783/2,0)+6000,IF(G1783&lt;=56000,ROUNDUP(G1783/4,0)+14000,28000))))</f>
        <v/>
      </c>
      <c r="U1783" s="18">
        <f>IF(I1783&lt;=0,IF(H1783&lt;=0,0,IF(H1783&lt;=12000,H1783,IF(H1783&lt;=32000,ROUNDUP(H1783/2,0)+6000,IF(H1783&lt;=56000,ROUNDUP(H1783/4,0)+14000,28000)))),IF(H1783&lt;=0,IF(I1783&lt;=0,0,IF(I1783&lt;=15000,I1783,IF(I1783&lt;=40000,ROUNDUP(I1783/2,0)+7500,IF(I1783&lt;=70000,ROUNDUP(I1783/4,0)+17500,35000)))),MAX(IF(I1783&lt;=0,0,IF(I1783&lt;=15000,I1783,IF(I1783&lt;=40000,ROUNDUP(I1783/2,0)+7500,IF(I1783&lt;=70000,ROUNDUP(I1783/4,0)+17500,35000)))),MIN(IF(H1783&lt;=0,0,IF(H1783&lt;=12000,H1783,IF(H1783&lt;=32000,ROUNDUP(H1783/2,0)+6000,IF(H1783&lt;=56000,ROUNDUP(H1783/4,0)+14000,28000))))+IF(I1783&lt;=0,0,IF(I1783&lt;=15000,I1783,IF(I1783&lt;=40000,ROUNDUP(I1783/2,0)+7500,IF(I1783&lt;=70000,ROUNDUP(I1783/4,0)+17500,35000)))),28000))))</f>
        <v/>
      </c>
      <c r="V1783" s="18">
        <f>MIN(70000,S1783+T1783+U1783)</f>
        <v/>
      </c>
      <c r="W1783" s="18">
        <f>MAX(0,ROUNDDOWN(M1783-J1783-N1783-K1783-0,-3))</f>
        <v/>
      </c>
      <c r="X1783" s="18">
        <f>MAX(0,ROUNDDOWN(M1783-J1783-N1783-K1783-R1783,-3))</f>
        <v/>
      </c>
      <c r="Y1783" s="18">
        <f>IF(W1783&lt;=0,0,ROUNDDOWN((W1783*LOOKUP(W1783,{0,1950001,3300001,6950001,9000001,18000001,40000001},{0.05,0.1,0.2,0.23,0.33,0.4,0.45})-LOOKUP(W1783,{0,1950001,3300001,6950001,9000001,18000001,40000001},{0,97500,427500,636000,1536000,2796000,4796000}))*1.021,-2))</f>
        <v/>
      </c>
      <c r="Z1783" s="18">
        <f>IF(X1783&lt;=0,0,ROUNDDOWN((X1783*LOOKUP(X1783,{0,1950001,3300001,6950001,9000001,18000001,40000001},{0.05,0.1,0.2,0.23,0.33,0.4,0.45})-LOOKUP(X1783,{0,1950001,3300001,6950001,9000001,18000001,40000001},{0,97500,427500,636000,1536000,2796000,4796000}))*1.021,-2))</f>
        <v/>
      </c>
      <c r="AA1783" s="18">
        <f>MAX(0,ROUNDDOWN(M1783-J1783-430000-L1783-0,-3))</f>
        <v/>
      </c>
      <c r="AB1783" s="18">
        <f>MAX(0,ROUNDDOWN(M1783-J1783-430000-L1783-V1783,-3))</f>
        <v/>
      </c>
      <c r="AC1783" s="18">
        <f>IF(M1783&lt;=450000,0,MAX(0,ROUNDDOWN(AA1783*0.06-MIN(50000,AA1783)*0.03,-2))+MAX(0,ROUNDDOWN(AA1783*0.04-MIN(50000,AA1783)*0.02,-2)))</f>
        <v/>
      </c>
      <c r="AD1783" s="18">
        <f>IF(M1783&lt;=450000,0,MAX(0,ROUNDDOWN(AB1783*0.06-MIN(50000,AB1783)*0.03,-2))+MAX(0,ROUNDDOWN(AB1783*0.04-MIN(50000,AB1783)*0.02,-2)))</f>
        <v/>
      </c>
      <c r="AE1783" s="18">
        <f>Y1783-Z1783</f>
        <v/>
      </c>
      <c r="AF1783" s="18">
        <f>AC1783-AD1783</f>
        <v/>
      </c>
      <c r="AG1783" s="18">
        <f>AE1783+AF1783</f>
        <v/>
      </c>
      <c r="AH1783" s="20">
        <f>IF(W1783&lt;=0,0,LOOKUP(W1783,{0,1950001,3300001,6950001,9000001,18000001,40000001},{0.05,0.1,0.2,0.23,0.33,0.4,0.45}))</f>
        <v/>
      </c>
    </row>
    <row r="1784">
      <c r="A1784" t="inlineStr">
        <is>
          <t>1万円刻み 特例あり一般12万円</t>
        </is>
      </c>
      <c r="B1784" s="18">
        <f>'4_1万円刻み'!$A$568</f>
        <v/>
      </c>
      <c r="C1784" s="19" t="n">
        <v>2026</v>
      </c>
      <c r="D1784" t="inlineStr">
        <is>
          <t>はい</t>
        </is>
      </c>
      <c r="E1784" s="18" t="n">
        <v>120000</v>
      </c>
      <c r="F1784" s="18" t="n">
        <v>0</v>
      </c>
      <c r="G1784" s="18" t="n">
        <v>0</v>
      </c>
      <c r="H1784" s="18" t="n">
        <v>0</v>
      </c>
      <c r="I1784" s="18" t="n">
        <v>0</v>
      </c>
      <c r="J1784" s="18">
        <f>ROUND(MIN(B1784/12,650000)*12*0.0915+MIN(B1784/12,1390000)*12*(0.0504+0)+B1784*0.005,0)</f>
        <v/>
      </c>
      <c r="K1784" s="18" t="n">
        <v>0</v>
      </c>
      <c r="L1784" s="18" t="n">
        <v>0</v>
      </c>
      <c r="M1784" s="18">
        <f>ROUND(IF(C1784&gt;=2026,IF(B1784&lt;741000,0,IF(B1784&lt;2191000,B1784-740000,IF(B1784&lt;2193000,1451000,IF(B1784&lt;2196000,1453000,IF(B1784&lt;2200000,1456000,IF(B1784&lt;3600000,ROUNDDOWN(B1784/4,-3)*2.8-80000,IF(B1784&lt;6600000,ROUNDDOWN(B1784/4,-3)*3.2-440000,IF(B1784&lt;8500000,ROUNDDOWN(B1784*0.9,0)-1100000,B1784-1950000)))))))),IF(B1784&lt;651000,0,IF(B1784&lt;1900000,B1784-650000,IF(B1784&lt;3600000,ROUNDDOWN(B1784/4,-3)*2.8-80000,IF(B1784&lt;6600000,ROUNDDOWN(B1784/4,-3)*3.2-440000,IF(B1784&lt;8500000,ROUNDDOWN(B1784*0.9,0)-1100000,B1784-1950000)))))),0)</f>
        <v/>
      </c>
      <c r="N1784" s="18">
        <f>IF(M1784&gt;23500000,NA(),IF(C1784&gt;=2026,IF(M1784&lt;=4890000,1040000,IF(M1784&lt;=6550000,670000,620000)),IF(M1784&lt;=1320000,950000,IF(M1784&lt;=3360000,880000,IF(M1784&lt;=4890000,680000,IF(M1784&lt;=6550000,630000,580000))))))</f>
        <v/>
      </c>
      <c r="O1784" s="18">
        <f>IF(F1784&lt;=0,IF(AND(D1784="はい",C1784&gt;=2026,C1784&lt;=2027),IF(E1784&lt;=0,0,IF(E1784&lt;=30000,E1784,IF(E1784&lt;=60000,ROUNDUP(E1784/2,0)+15000,IF(E1784&lt;=120000,ROUNDUP(E1784/4,0)+30000,60000)))),IF(E1784&lt;=0,0,IF(E1784&lt;=20000,E1784,IF(E1784&lt;=40000,ROUNDUP(E1784/2,0)+10000,IF(E1784&lt;=80000,ROUNDUP(E1784/4,0)+20000,40000))))),IF(E1784&lt;=0,IF(F1784&lt;=0,0,IF(F1784&lt;=25000,F1784,IF(F1784&lt;=50000,ROUNDUP(F1784/2,0)+12500,IF(F1784&lt;=100000,ROUNDUP(F1784/4,0)+25000,50000)))),MAX(IF(F1784&lt;=0,0,IF(F1784&lt;=25000,F1784,IF(F1784&lt;=50000,ROUNDUP(F1784/2,0)+12500,IF(F1784&lt;=100000,ROUNDUP(F1784/4,0)+25000,50000)))),MIN(IF(AND(D1784="はい",C1784&gt;=2026,C1784&lt;=2027),IF(E1784&lt;=0,0,IF(E1784&lt;=30000,E1784,IF(E1784&lt;=60000,ROUNDUP(E1784/2,0)+15000,IF(E1784&lt;=120000,ROUNDUP(E1784/4,0)+30000,60000)))),IF(E1784&lt;=0,0,IF(E1784&lt;=20000,E1784,IF(E1784&lt;=40000,ROUNDUP(E1784/2,0)+10000,IF(E1784&lt;=80000,ROUNDUP(E1784/4,0)+20000,40000)))))+IF(F1784&lt;=0,0,IF(F1784&lt;=25000,F1784,IF(F1784&lt;=50000,ROUNDUP(F1784/2,0)+12500,IF(F1784&lt;=100000,ROUNDUP(F1784/4,0)+25000,50000)))),IF(AND(D1784="はい",C1784&gt;=2026,C1784&lt;=2027),60000,40000)))))</f>
        <v/>
      </c>
      <c r="P1784" s="18">
        <f>IF(G1784&lt;=0,0,IF(G1784&lt;=20000,G1784,IF(G1784&lt;=40000,ROUNDUP(G1784/2,0)+10000,IF(G1784&lt;=80000,ROUNDUP(G1784/4,0)+20000,40000))))</f>
        <v/>
      </c>
      <c r="Q1784" s="18">
        <f>IF(I1784&lt;=0,IF(H1784&lt;=0,0,IF(H1784&lt;=20000,H1784,IF(H1784&lt;=40000,ROUNDUP(H1784/2,0)+10000,IF(H1784&lt;=80000,ROUNDUP(H1784/4,0)+20000,40000)))),IF(H1784&lt;=0,IF(I1784&lt;=0,0,IF(I1784&lt;=25000,I1784,IF(I1784&lt;=50000,ROUNDUP(I1784/2,0)+12500,IF(I1784&lt;=100000,ROUNDUP(I1784/4,0)+25000,50000)))),MAX(IF(I1784&lt;=0,0,IF(I1784&lt;=25000,I1784,IF(I1784&lt;=50000,ROUNDUP(I1784/2,0)+12500,IF(I1784&lt;=100000,ROUNDUP(I1784/4,0)+25000,50000)))),MIN(IF(H1784&lt;=0,0,IF(H1784&lt;=20000,H1784,IF(H1784&lt;=40000,ROUNDUP(H1784/2,0)+10000,IF(H1784&lt;=80000,ROUNDUP(H1784/4,0)+20000,40000))))+IF(I1784&lt;=0,0,IF(I1784&lt;=25000,I1784,IF(I1784&lt;=50000,ROUNDUP(I1784/2,0)+12500,IF(I1784&lt;=100000,ROUNDUP(I1784/4,0)+25000,50000)))),40000))))</f>
        <v/>
      </c>
      <c r="R1784" s="18">
        <f>MIN(120000,O1784+P1784+Q1784)</f>
        <v/>
      </c>
      <c r="S1784" s="18">
        <f>IF(F1784&lt;=0,IF(E1784&lt;=0,0,IF(E1784&lt;=12000,E1784,IF(E1784&lt;=32000,ROUNDUP(E1784/2,0)+6000,IF(E1784&lt;=56000,ROUNDUP(E1784/4,0)+14000,28000)))),IF(E1784&lt;=0,IF(F1784&lt;=0,0,IF(F1784&lt;=15000,F1784,IF(F1784&lt;=40000,ROUNDUP(F1784/2,0)+7500,IF(F1784&lt;=70000,ROUNDUP(F1784/4,0)+17500,35000)))),MAX(IF(F1784&lt;=0,0,IF(F1784&lt;=15000,F1784,IF(F1784&lt;=40000,ROUNDUP(F1784/2,0)+7500,IF(F1784&lt;=70000,ROUNDUP(F1784/4,0)+17500,35000)))),MIN(IF(E1784&lt;=0,0,IF(E1784&lt;=12000,E1784,IF(E1784&lt;=32000,ROUNDUP(E1784/2,0)+6000,IF(E1784&lt;=56000,ROUNDUP(E1784/4,0)+14000,28000))))+IF(F1784&lt;=0,0,IF(F1784&lt;=15000,F1784,IF(F1784&lt;=40000,ROUNDUP(F1784/2,0)+7500,IF(F1784&lt;=70000,ROUNDUP(F1784/4,0)+17500,35000)))),28000))))</f>
        <v/>
      </c>
      <c r="T1784" s="18">
        <f>IF(G1784&lt;=0,0,IF(G1784&lt;=12000,G1784,IF(G1784&lt;=32000,ROUNDUP(G1784/2,0)+6000,IF(G1784&lt;=56000,ROUNDUP(G1784/4,0)+14000,28000))))</f>
        <v/>
      </c>
      <c r="U1784" s="18">
        <f>IF(I1784&lt;=0,IF(H1784&lt;=0,0,IF(H1784&lt;=12000,H1784,IF(H1784&lt;=32000,ROUNDUP(H1784/2,0)+6000,IF(H1784&lt;=56000,ROUNDUP(H1784/4,0)+14000,28000)))),IF(H1784&lt;=0,IF(I1784&lt;=0,0,IF(I1784&lt;=15000,I1784,IF(I1784&lt;=40000,ROUNDUP(I1784/2,0)+7500,IF(I1784&lt;=70000,ROUNDUP(I1784/4,0)+17500,35000)))),MAX(IF(I1784&lt;=0,0,IF(I1784&lt;=15000,I1784,IF(I1784&lt;=40000,ROUNDUP(I1784/2,0)+7500,IF(I1784&lt;=70000,ROUNDUP(I1784/4,0)+17500,35000)))),MIN(IF(H1784&lt;=0,0,IF(H1784&lt;=12000,H1784,IF(H1784&lt;=32000,ROUNDUP(H1784/2,0)+6000,IF(H1784&lt;=56000,ROUNDUP(H1784/4,0)+14000,28000))))+IF(I1784&lt;=0,0,IF(I1784&lt;=15000,I1784,IF(I1784&lt;=40000,ROUNDUP(I1784/2,0)+7500,IF(I1784&lt;=70000,ROUNDUP(I1784/4,0)+17500,35000)))),28000))))</f>
        <v/>
      </c>
      <c r="V1784" s="18">
        <f>MIN(70000,S1784+T1784+U1784)</f>
        <v/>
      </c>
      <c r="W1784" s="18">
        <f>MAX(0,ROUNDDOWN(M1784-J1784-N1784-K1784-0,-3))</f>
        <v/>
      </c>
      <c r="X1784" s="18">
        <f>MAX(0,ROUNDDOWN(M1784-J1784-N1784-K1784-R1784,-3))</f>
        <v/>
      </c>
      <c r="Y1784" s="18">
        <f>IF(W1784&lt;=0,0,ROUNDDOWN((W1784*LOOKUP(W1784,{0,1950001,3300001,6950001,9000001,18000001,40000001},{0.05,0.1,0.2,0.23,0.33,0.4,0.45})-LOOKUP(W1784,{0,1950001,3300001,6950001,9000001,18000001,40000001},{0,97500,427500,636000,1536000,2796000,4796000}))*1.021,-2))</f>
        <v/>
      </c>
      <c r="Z1784" s="18">
        <f>IF(X1784&lt;=0,0,ROUNDDOWN((X1784*LOOKUP(X1784,{0,1950001,3300001,6950001,9000001,18000001,40000001},{0.05,0.1,0.2,0.23,0.33,0.4,0.45})-LOOKUP(X1784,{0,1950001,3300001,6950001,9000001,18000001,40000001},{0,97500,427500,636000,1536000,2796000,4796000}))*1.021,-2))</f>
        <v/>
      </c>
      <c r="AA1784" s="18">
        <f>MAX(0,ROUNDDOWN(M1784-J1784-430000-L1784-0,-3))</f>
        <v/>
      </c>
      <c r="AB1784" s="18">
        <f>MAX(0,ROUNDDOWN(M1784-J1784-430000-L1784-V1784,-3))</f>
        <v/>
      </c>
      <c r="AC1784" s="18">
        <f>IF(M1784&lt;=450000,0,MAX(0,ROUNDDOWN(AA1784*0.06-MIN(50000,AA1784)*0.03,-2))+MAX(0,ROUNDDOWN(AA1784*0.04-MIN(50000,AA1784)*0.02,-2)))</f>
        <v/>
      </c>
      <c r="AD1784" s="18">
        <f>IF(M1784&lt;=450000,0,MAX(0,ROUNDDOWN(AB1784*0.06-MIN(50000,AB1784)*0.03,-2))+MAX(0,ROUNDDOWN(AB1784*0.04-MIN(50000,AB1784)*0.02,-2)))</f>
        <v/>
      </c>
      <c r="AE1784" s="18">
        <f>Y1784-Z1784</f>
        <v/>
      </c>
      <c r="AF1784" s="18">
        <f>AC1784-AD1784</f>
        <v/>
      </c>
      <c r="AG1784" s="18">
        <f>AE1784+AF1784</f>
        <v/>
      </c>
      <c r="AH1784" s="20">
        <f>IF(W1784&lt;=0,0,LOOKUP(W1784,{0,1950001,3300001,6950001,9000001,18000001,40000001},{0.05,0.1,0.2,0.23,0.33,0.4,0.45}))</f>
        <v/>
      </c>
    </row>
    <row r="1785">
      <c r="A1785" t="inlineStr">
        <is>
          <t>1万円刻み 3区分8万円ずつ</t>
        </is>
      </c>
      <c r="B1785" s="18">
        <f>'4_1万円刻み'!$A$569</f>
        <v/>
      </c>
      <c r="C1785" s="19" t="n">
        <v>2026</v>
      </c>
      <c r="D1785" t="inlineStr">
        <is>
          <t>いいえ</t>
        </is>
      </c>
      <c r="E1785" s="18" t="n">
        <v>80000</v>
      </c>
      <c r="F1785" s="18" t="n">
        <v>0</v>
      </c>
      <c r="G1785" s="18" t="n">
        <v>80000</v>
      </c>
      <c r="H1785" s="18" t="n">
        <v>80000</v>
      </c>
      <c r="I1785" s="18" t="n">
        <v>0</v>
      </c>
      <c r="J1785" s="18">
        <f>ROUND(MIN(B1785/12,650000)*12*0.0915+MIN(B1785/12,1390000)*12*(0.0504+0)+B1785*0.005,0)</f>
        <v/>
      </c>
      <c r="K1785" s="18" t="n">
        <v>0</v>
      </c>
      <c r="L1785" s="18" t="n">
        <v>0</v>
      </c>
      <c r="M1785" s="18">
        <f>ROUND(IF(C1785&gt;=2026,IF(B1785&lt;741000,0,IF(B1785&lt;2191000,B1785-740000,IF(B1785&lt;2193000,1451000,IF(B1785&lt;2196000,1453000,IF(B1785&lt;2200000,1456000,IF(B1785&lt;3600000,ROUNDDOWN(B1785/4,-3)*2.8-80000,IF(B1785&lt;6600000,ROUNDDOWN(B1785/4,-3)*3.2-440000,IF(B1785&lt;8500000,ROUNDDOWN(B1785*0.9,0)-1100000,B1785-1950000)))))))),IF(B1785&lt;651000,0,IF(B1785&lt;1900000,B1785-650000,IF(B1785&lt;3600000,ROUNDDOWN(B1785/4,-3)*2.8-80000,IF(B1785&lt;6600000,ROUNDDOWN(B1785/4,-3)*3.2-440000,IF(B1785&lt;8500000,ROUNDDOWN(B1785*0.9,0)-1100000,B1785-1950000)))))),0)</f>
        <v/>
      </c>
      <c r="N1785" s="18">
        <f>IF(M1785&gt;23500000,NA(),IF(C1785&gt;=2026,IF(M1785&lt;=4890000,1040000,IF(M1785&lt;=6550000,670000,620000)),IF(M1785&lt;=1320000,950000,IF(M1785&lt;=3360000,880000,IF(M1785&lt;=4890000,680000,IF(M1785&lt;=6550000,630000,580000))))))</f>
        <v/>
      </c>
      <c r="O1785" s="18">
        <f>IF(F1785&lt;=0,IF(AND(D1785="はい",C1785&gt;=2026,C1785&lt;=2027),IF(E1785&lt;=0,0,IF(E1785&lt;=30000,E1785,IF(E1785&lt;=60000,ROUNDUP(E1785/2,0)+15000,IF(E1785&lt;=120000,ROUNDUP(E1785/4,0)+30000,60000)))),IF(E1785&lt;=0,0,IF(E1785&lt;=20000,E1785,IF(E1785&lt;=40000,ROUNDUP(E1785/2,0)+10000,IF(E1785&lt;=80000,ROUNDUP(E1785/4,0)+20000,40000))))),IF(E1785&lt;=0,IF(F1785&lt;=0,0,IF(F1785&lt;=25000,F1785,IF(F1785&lt;=50000,ROUNDUP(F1785/2,0)+12500,IF(F1785&lt;=100000,ROUNDUP(F1785/4,0)+25000,50000)))),MAX(IF(F1785&lt;=0,0,IF(F1785&lt;=25000,F1785,IF(F1785&lt;=50000,ROUNDUP(F1785/2,0)+12500,IF(F1785&lt;=100000,ROUNDUP(F1785/4,0)+25000,50000)))),MIN(IF(AND(D1785="はい",C1785&gt;=2026,C1785&lt;=2027),IF(E1785&lt;=0,0,IF(E1785&lt;=30000,E1785,IF(E1785&lt;=60000,ROUNDUP(E1785/2,0)+15000,IF(E1785&lt;=120000,ROUNDUP(E1785/4,0)+30000,60000)))),IF(E1785&lt;=0,0,IF(E1785&lt;=20000,E1785,IF(E1785&lt;=40000,ROUNDUP(E1785/2,0)+10000,IF(E1785&lt;=80000,ROUNDUP(E1785/4,0)+20000,40000)))))+IF(F1785&lt;=0,0,IF(F1785&lt;=25000,F1785,IF(F1785&lt;=50000,ROUNDUP(F1785/2,0)+12500,IF(F1785&lt;=100000,ROUNDUP(F1785/4,0)+25000,50000)))),IF(AND(D1785="はい",C1785&gt;=2026,C1785&lt;=2027),60000,40000)))))</f>
        <v/>
      </c>
      <c r="P1785" s="18">
        <f>IF(G1785&lt;=0,0,IF(G1785&lt;=20000,G1785,IF(G1785&lt;=40000,ROUNDUP(G1785/2,0)+10000,IF(G1785&lt;=80000,ROUNDUP(G1785/4,0)+20000,40000))))</f>
        <v/>
      </c>
      <c r="Q1785" s="18">
        <f>IF(I1785&lt;=0,IF(H1785&lt;=0,0,IF(H1785&lt;=20000,H1785,IF(H1785&lt;=40000,ROUNDUP(H1785/2,0)+10000,IF(H1785&lt;=80000,ROUNDUP(H1785/4,0)+20000,40000)))),IF(H1785&lt;=0,IF(I1785&lt;=0,0,IF(I1785&lt;=25000,I1785,IF(I1785&lt;=50000,ROUNDUP(I1785/2,0)+12500,IF(I1785&lt;=100000,ROUNDUP(I1785/4,0)+25000,50000)))),MAX(IF(I1785&lt;=0,0,IF(I1785&lt;=25000,I1785,IF(I1785&lt;=50000,ROUNDUP(I1785/2,0)+12500,IF(I1785&lt;=100000,ROUNDUP(I1785/4,0)+25000,50000)))),MIN(IF(H1785&lt;=0,0,IF(H1785&lt;=20000,H1785,IF(H1785&lt;=40000,ROUNDUP(H1785/2,0)+10000,IF(H1785&lt;=80000,ROUNDUP(H1785/4,0)+20000,40000))))+IF(I1785&lt;=0,0,IF(I1785&lt;=25000,I1785,IF(I1785&lt;=50000,ROUNDUP(I1785/2,0)+12500,IF(I1785&lt;=100000,ROUNDUP(I1785/4,0)+25000,50000)))),40000))))</f>
        <v/>
      </c>
      <c r="R1785" s="18">
        <f>MIN(120000,O1785+P1785+Q1785)</f>
        <v/>
      </c>
      <c r="S1785" s="18">
        <f>IF(F1785&lt;=0,IF(E1785&lt;=0,0,IF(E1785&lt;=12000,E1785,IF(E1785&lt;=32000,ROUNDUP(E1785/2,0)+6000,IF(E1785&lt;=56000,ROUNDUP(E1785/4,0)+14000,28000)))),IF(E1785&lt;=0,IF(F1785&lt;=0,0,IF(F1785&lt;=15000,F1785,IF(F1785&lt;=40000,ROUNDUP(F1785/2,0)+7500,IF(F1785&lt;=70000,ROUNDUP(F1785/4,0)+17500,35000)))),MAX(IF(F1785&lt;=0,0,IF(F1785&lt;=15000,F1785,IF(F1785&lt;=40000,ROUNDUP(F1785/2,0)+7500,IF(F1785&lt;=70000,ROUNDUP(F1785/4,0)+17500,35000)))),MIN(IF(E1785&lt;=0,0,IF(E1785&lt;=12000,E1785,IF(E1785&lt;=32000,ROUNDUP(E1785/2,0)+6000,IF(E1785&lt;=56000,ROUNDUP(E1785/4,0)+14000,28000))))+IF(F1785&lt;=0,0,IF(F1785&lt;=15000,F1785,IF(F1785&lt;=40000,ROUNDUP(F1785/2,0)+7500,IF(F1785&lt;=70000,ROUNDUP(F1785/4,0)+17500,35000)))),28000))))</f>
        <v/>
      </c>
      <c r="T1785" s="18">
        <f>IF(G1785&lt;=0,0,IF(G1785&lt;=12000,G1785,IF(G1785&lt;=32000,ROUNDUP(G1785/2,0)+6000,IF(G1785&lt;=56000,ROUNDUP(G1785/4,0)+14000,28000))))</f>
        <v/>
      </c>
      <c r="U1785" s="18">
        <f>IF(I1785&lt;=0,IF(H1785&lt;=0,0,IF(H1785&lt;=12000,H1785,IF(H1785&lt;=32000,ROUNDUP(H1785/2,0)+6000,IF(H1785&lt;=56000,ROUNDUP(H1785/4,0)+14000,28000)))),IF(H1785&lt;=0,IF(I1785&lt;=0,0,IF(I1785&lt;=15000,I1785,IF(I1785&lt;=40000,ROUNDUP(I1785/2,0)+7500,IF(I1785&lt;=70000,ROUNDUP(I1785/4,0)+17500,35000)))),MAX(IF(I1785&lt;=0,0,IF(I1785&lt;=15000,I1785,IF(I1785&lt;=40000,ROUNDUP(I1785/2,0)+7500,IF(I1785&lt;=70000,ROUNDUP(I1785/4,0)+17500,35000)))),MIN(IF(H1785&lt;=0,0,IF(H1785&lt;=12000,H1785,IF(H1785&lt;=32000,ROUNDUP(H1785/2,0)+6000,IF(H1785&lt;=56000,ROUNDUP(H1785/4,0)+14000,28000))))+IF(I1785&lt;=0,0,IF(I1785&lt;=15000,I1785,IF(I1785&lt;=40000,ROUNDUP(I1785/2,0)+7500,IF(I1785&lt;=70000,ROUNDUP(I1785/4,0)+17500,35000)))),28000))))</f>
        <v/>
      </c>
      <c r="V1785" s="18">
        <f>MIN(70000,S1785+T1785+U1785)</f>
        <v/>
      </c>
      <c r="W1785" s="18">
        <f>MAX(0,ROUNDDOWN(M1785-J1785-N1785-K1785-0,-3))</f>
        <v/>
      </c>
      <c r="X1785" s="18">
        <f>MAX(0,ROUNDDOWN(M1785-J1785-N1785-K1785-R1785,-3))</f>
        <v/>
      </c>
      <c r="Y1785" s="18">
        <f>IF(W1785&lt;=0,0,ROUNDDOWN((W1785*LOOKUP(W1785,{0,1950001,3300001,6950001,9000001,18000001,40000001},{0.05,0.1,0.2,0.23,0.33,0.4,0.45})-LOOKUP(W1785,{0,1950001,3300001,6950001,9000001,18000001,40000001},{0,97500,427500,636000,1536000,2796000,4796000}))*1.021,-2))</f>
        <v/>
      </c>
      <c r="Z1785" s="18">
        <f>IF(X1785&lt;=0,0,ROUNDDOWN((X1785*LOOKUP(X1785,{0,1950001,3300001,6950001,9000001,18000001,40000001},{0.05,0.1,0.2,0.23,0.33,0.4,0.45})-LOOKUP(X1785,{0,1950001,3300001,6950001,9000001,18000001,40000001},{0,97500,427500,636000,1536000,2796000,4796000}))*1.021,-2))</f>
        <v/>
      </c>
      <c r="AA1785" s="18">
        <f>MAX(0,ROUNDDOWN(M1785-J1785-430000-L1785-0,-3))</f>
        <v/>
      </c>
      <c r="AB1785" s="18">
        <f>MAX(0,ROUNDDOWN(M1785-J1785-430000-L1785-V1785,-3))</f>
        <v/>
      </c>
      <c r="AC1785" s="18">
        <f>IF(M1785&lt;=450000,0,MAX(0,ROUNDDOWN(AA1785*0.06-MIN(50000,AA1785)*0.03,-2))+MAX(0,ROUNDDOWN(AA1785*0.04-MIN(50000,AA1785)*0.02,-2)))</f>
        <v/>
      </c>
      <c r="AD1785" s="18">
        <f>IF(M1785&lt;=450000,0,MAX(0,ROUNDDOWN(AB1785*0.06-MIN(50000,AB1785)*0.03,-2))+MAX(0,ROUNDDOWN(AB1785*0.04-MIN(50000,AB1785)*0.02,-2)))</f>
        <v/>
      </c>
      <c r="AE1785" s="18">
        <f>Y1785-Z1785</f>
        <v/>
      </c>
      <c r="AF1785" s="18">
        <f>AC1785-AD1785</f>
        <v/>
      </c>
      <c r="AG1785" s="18">
        <f>AE1785+AF1785</f>
        <v/>
      </c>
      <c r="AH1785" s="20">
        <f>IF(W1785&lt;=0,0,LOOKUP(W1785,{0,1950001,3300001,6950001,9000001,18000001,40000001},{0.05,0.1,0.2,0.23,0.33,0.4,0.45}))</f>
        <v/>
      </c>
    </row>
    <row r="1786">
      <c r="A1786" t="inlineStr">
        <is>
          <t>1万円刻み 一般8万円</t>
        </is>
      </c>
      <c r="B1786" s="18">
        <f>'4_1万円刻み'!$A$569</f>
        <v/>
      </c>
      <c r="C1786" s="19" t="n">
        <v>2026</v>
      </c>
      <c r="D1786" t="inlineStr">
        <is>
          <t>いいえ</t>
        </is>
      </c>
      <c r="E1786" s="18" t="n">
        <v>80000</v>
      </c>
      <c r="F1786" s="18" t="n">
        <v>0</v>
      </c>
      <c r="G1786" s="18" t="n">
        <v>0</v>
      </c>
      <c r="H1786" s="18" t="n">
        <v>0</v>
      </c>
      <c r="I1786" s="18" t="n">
        <v>0</v>
      </c>
      <c r="J1786" s="18">
        <f>ROUND(MIN(B1786/12,650000)*12*0.0915+MIN(B1786/12,1390000)*12*(0.0504+0)+B1786*0.005,0)</f>
        <v/>
      </c>
      <c r="K1786" s="18" t="n">
        <v>0</v>
      </c>
      <c r="L1786" s="18" t="n">
        <v>0</v>
      </c>
      <c r="M1786" s="18">
        <f>ROUND(IF(C1786&gt;=2026,IF(B1786&lt;741000,0,IF(B1786&lt;2191000,B1786-740000,IF(B1786&lt;2193000,1451000,IF(B1786&lt;2196000,1453000,IF(B1786&lt;2200000,1456000,IF(B1786&lt;3600000,ROUNDDOWN(B1786/4,-3)*2.8-80000,IF(B1786&lt;6600000,ROUNDDOWN(B1786/4,-3)*3.2-440000,IF(B1786&lt;8500000,ROUNDDOWN(B1786*0.9,0)-1100000,B1786-1950000)))))))),IF(B1786&lt;651000,0,IF(B1786&lt;1900000,B1786-650000,IF(B1786&lt;3600000,ROUNDDOWN(B1786/4,-3)*2.8-80000,IF(B1786&lt;6600000,ROUNDDOWN(B1786/4,-3)*3.2-440000,IF(B1786&lt;8500000,ROUNDDOWN(B1786*0.9,0)-1100000,B1786-1950000)))))),0)</f>
        <v/>
      </c>
      <c r="N1786" s="18">
        <f>IF(M1786&gt;23500000,NA(),IF(C1786&gt;=2026,IF(M1786&lt;=4890000,1040000,IF(M1786&lt;=6550000,670000,620000)),IF(M1786&lt;=1320000,950000,IF(M1786&lt;=3360000,880000,IF(M1786&lt;=4890000,680000,IF(M1786&lt;=6550000,630000,580000))))))</f>
        <v/>
      </c>
      <c r="O1786" s="18">
        <f>IF(F1786&lt;=0,IF(AND(D1786="はい",C1786&gt;=2026,C1786&lt;=2027),IF(E1786&lt;=0,0,IF(E1786&lt;=30000,E1786,IF(E1786&lt;=60000,ROUNDUP(E1786/2,0)+15000,IF(E1786&lt;=120000,ROUNDUP(E1786/4,0)+30000,60000)))),IF(E1786&lt;=0,0,IF(E1786&lt;=20000,E1786,IF(E1786&lt;=40000,ROUNDUP(E1786/2,0)+10000,IF(E1786&lt;=80000,ROUNDUP(E1786/4,0)+20000,40000))))),IF(E1786&lt;=0,IF(F1786&lt;=0,0,IF(F1786&lt;=25000,F1786,IF(F1786&lt;=50000,ROUNDUP(F1786/2,0)+12500,IF(F1786&lt;=100000,ROUNDUP(F1786/4,0)+25000,50000)))),MAX(IF(F1786&lt;=0,0,IF(F1786&lt;=25000,F1786,IF(F1786&lt;=50000,ROUNDUP(F1786/2,0)+12500,IF(F1786&lt;=100000,ROUNDUP(F1786/4,0)+25000,50000)))),MIN(IF(AND(D1786="はい",C1786&gt;=2026,C1786&lt;=2027),IF(E1786&lt;=0,0,IF(E1786&lt;=30000,E1786,IF(E1786&lt;=60000,ROUNDUP(E1786/2,0)+15000,IF(E1786&lt;=120000,ROUNDUP(E1786/4,0)+30000,60000)))),IF(E1786&lt;=0,0,IF(E1786&lt;=20000,E1786,IF(E1786&lt;=40000,ROUNDUP(E1786/2,0)+10000,IF(E1786&lt;=80000,ROUNDUP(E1786/4,0)+20000,40000)))))+IF(F1786&lt;=0,0,IF(F1786&lt;=25000,F1786,IF(F1786&lt;=50000,ROUNDUP(F1786/2,0)+12500,IF(F1786&lt;=100000,ROUNDUP(F1786/4,0)+25000,50000)))),IF(AND(D1786="はい",C1786&gt;=2026,C1786&lt;=2027),60000,40000)))))</f>
        <v/>
      </c>
      <c r="P1786" s="18">
        <f>IF(G1786&lt;=0,0,IF(G1786&lt;=20000,G1786,IF(G1786&lt;=40000,ROUNDUP(G1786/2,0)+10000,IF(G1786&lt;=80000,ROUNDUP(G1786/4,0)+20000,40000))))</f>
        <v/>
      </c>
      <c r="Q1786" s="18">
        <f>IF(I1786&lt;=0,IF(H1786&lt;=0,0,IF(H1786&lt;=20000,H1786,IF(H1786&lt;=40000,ROUNDUP(H1786/2,0)+10000,IF(H1786&lt;=80000,ROUNDUP(H1786/4,0)+20000,40000)))),IF(H1786&lt;=0,IF(I1786&lt;=0,0,IF(I1786&lt;=25000,I1786,IF(I1786&lt;=50000,ROUNDUP(I1786/2,0)+12500,IF(I1786&lt;=100000,ROUNDUP(I1786/4,0)+25000,50000)))),MAX(IF(I1786&lt;=0,0,IF(I1786&lt;=25000,I1786,IF(I1786&lt;=50000,ROUNDUP(I1786/2,0)+12500,IF(I1786&lt;=100000,ROUNDUP(I1786/4,0)+25000,50000)))),MIN(IF(H1786&lt;=0,0,IF(H1786&lt;=20000,H1786,IF(H1786&lt;=40000,ROUNDUP(H1786/2,0)+10000,IF(H1786&lt;=80000,ROUNDUP(H1786/4,0)+20000,40000))))+IF(I1786&lt;=0,0,IF(I1786&lt;=25000,I1786,IF(I1786&lt;=50000,ROUNDUP(I1786/2,0)+12500,IF(I1786&lt;=100000,ROUNDUP(I1786/4,0)+25000,50000)))),40000))))</f>
        <v/>
      </c>
      <c r="R1786" s="18">
        <f>MIN(120000,O1786+P1786+Q1786)</f>
        <v/>
      </c>
      <c r="S1786" s="18">
        <f>IF(F1786&lt;=0,IF(E1786&lt;=0,0,IF(E1786&lt;=12000,E1786,IF(E1786&lt;=32000,ROUNDUP(E1786/2,0)+6000,IF(E1786&lt;=56000,ROUNDUP(E1786/4,0)+14000,28000)))),IF(E1786&lt;=0,IF(F1786&lt;=0,0,IF(F1786&lt;=15000,F1786,IF(F1786&lt;=40000,ROUNDUP(F1786/2,0)+7500,IF(F1786&lt;=70000,ROUNDUP(F1786/4,0)+17500,35000)))),MAX(IF(F1786&lt;=0,0,IF(F1786&lt;=15000,F1786,IF(F1786&lt;=40000,ROUNDUP(F1786/2,0)+7500,IF(F1786&lt;=70000,ROUNDUP(F1786/4,0)+17500,35000)))),MIN(IF(E1786&lt;=0,0,IF(E1786&lt;=12000,E1786,IF(E1786&lt;=32000,ROUNDUP(E1786/2,0)+6000,IF(E1786&lt;=56000,ROUNDUP(E1786/4,0)+14000,28000))))+IF(F1786&lt;=0,0,IF(F1786&lt;=15000,F1786,IF(F1786&lt;=40000,ROUNDUP(F1786/2,0)+7500,IF(F1786&lt;=70000,ROUNDUP(F1786/4,0)+17500,35000)))),28000))))</f>
        <v/>
      </c>
      <c r="T1786" s="18">
        <f>IF(G1786&lt;=0,0,IF(G1786&lt;=12000,G1786,IF(G1786&lt;=32000,ROUNDUP(G1786/2,0)+6000,IF(G1786&lt;=56000,ROUNDUP(G1786/4,0)+14000,28000))))</f>
        <v/>
      </c>
      <c r="U1786" s="18">
        <f>IF(I1786&lt;=0,IF(H1786&lt;=0,0,IF(H1786&lt;=12000,H1786,IF(H1786&lt;=32000,ROUNDUP(H1786/2,0)+6000,IF(H1786&lt;=56000,ROUNDUP(H1786/4,0)+14000,28000)))),IF(H1786&lt;=0,IF(I1786&lt;=0,0,IF(I1786&lt;=15000,I1786,IF(I1786&lt;=40000,ROUNDUP(I1786/2,0)+7500,IF(I1786&lt;=70000,ROUNDUP(I1786/4,0)+17500,35000)))),MAX(IF(I1786&lt;=0,0,IF(I1786&lt;=15000,I1786,IF(I1786&lt;=40000,ROUNDUP(I1786/2,0)+7500,IF(I1786&lt;=70000,ROUNDUP(I1786/4,0)+17500,35000)))),MIN(IF(H1786&lt;=0,0,IF(H1786&lt;=12000,H1786,IF(H1786&lt;=32000,ROUNDUP(H1786/2,0)+6000,IF(H1786&lt;=56000,ROUNDUP(H1786/4,0)+14000,28000))))+IF(I1786&lt;=0,0,IF(I1786&lt;=15000,I1786,IF(I1786&lt;=40000,ROUNDUP(I1786/2,0)+7500,IF(I1786&lt;=70000,ROUNDUP(I1786/4,0)+17500,35000)))),28000))))</f>
        <v/>
      </c>
      <c r="V1786" s="18">
        <f>MIN(70000,S1786+T1786+U1786)</f>
        <v/>
      </c>
      <c r="W1786" s="18">
        <f>MAX(0,ROUNDDOWN(M1786-J1786-N1786-K1786-0,-3))</f>
        <v/>
      </c>
      <c r="X1786" s="18">
        <f>MAX(0,ROUNDDOWN(M1786-J1786-N1786-K1786-R1786,-3))</f>
        <v/>
      </c>
      <c r="Y1786" s="18">
        <f>IF(W1786&lt;=0,0,ROUNDDOWN((W1786*LOOKUP(W1786,{0,1950001,3300001,6950001,9000001,18000001,40000001},{0.05,0.1,0.2,0.23,0.33,0.4,0.45})-LOOKUP(W1786,{0,1950001,3300001,6950001,9000001,18000001,40000001},{0,97500,427500,636000,1536000,2796000,4796000}))*1.021,-2))</f>
        <v/>
      </c>
      <c r="Z1786" s="18">
        <f>IF(X1786&lt;=0,0,ROUNDDOWN((X1786*LOOKUP(X1786,{0,1950001,3300001,6950001,9000001,18000001,40000001},{0.05,0.1,0.2,0.23,0.33,0.4,0.45})-LOOKUP(X1786,{0,1950001,3300001,6950001,9000001,18000001,40000001},{0,97500,427500,636000,1536000,2796000,4796000}))*1.021,-2))</f>
        <v/>
      </c>
      <c r="AA1786" s="18">
        <f>MAX(0,ROUNDDOWN(M1786-J1786-430000-L1786-0,-3))</f>
        <v/>
      </c>
      <c r="AB1786" s="18">
        <f>MAX(0,ROUNDDOWN(M1786-J1786-430000-L1786-V1786,-3))</f>
        <v/>
      </c>
      <c r="AC1786" s="18">
        <f>IF(M1786&lt;=450000,0,MAX(0,ROUNDDOWN(AA1786*0.06-MIN(50000,AA1786)*0.03,-2))+MAX(0,ROUNDDOWN(AA1786*0.04-MIN(50000,AA1786)*0.02,-2)))</f>
        <v/>
      </c>
      <c r="AD1786" s="18">
        <f>IF(M1786&lt;=450000,0,MAX(0,ROUNDDOWN(AB1786*0.06-MIN(50000,AB1786)*0.03,-2))+MAX(0,ROUNDDOWN(AB1786*0.04-MIN(50000,AB1786)*0.02,-2)))</f>
        <v/>
      </c>
      <c r="AE1786" s="18">
        <f>Y1786-Z1786</f>
        <v/>
      </c>
      <c r="AF1786" s="18">
        <f>AC1786-AD1786</f>
        <v/>
      </c>
      <c r="AG1786" s="18">
        <f>AE1786+AF1786</f>
        <v/>
      </c>
      <c r="AH1786" s="20">
        <f>IF(W1786&lt;=0,0,LOOKUP(W1786,{0,1950001,3300001,6950001,9000001,18000001,40000001},{0.05,0.1,0.2,0.23,0.33,0.4,0.45}))</f>
        <v/>
      </c>
    </row>
    <row r="1787">
      <c r="A1787" t="inlineStr">
        <is>
          <t>1万円刻み 特例あり一般12万円</t>
        </is>
      </c>
      <c r="B1787" s="18">
        <f>'4_1万円刻み'!$A$569</f>
        <v/>
      </c>
      <c r="C1787" s="19" t="n">
        <v>2026</v>
      </c>
      <c r="D1787" t="inlineStr">
        <is>
          <t>はい</t>
        </is>
      </c>
      <c r="E1787" s="18" t="n">
        <v>120000</v>
      </c>
      <c r="F1787" s="18" t="n">
        <v>0</v>
      </c>
      <c r="G1787" s="18" t="n">
        <v>0</v>
      </c>
      <c r="H1787" s="18" t="n">
        <v>0</v>
      </c>
      <c r="I1787" s="18" t="n">
        <v>0</v>
      </c>
      <c r="J1787" s="18">
        <f>ROUND(MIN(B1787/12,650000)*12*0.0915+MIN(B1787/12,1390000)*12*(0.0504+0)+B1787*0.005,0)</f>
        <v/>
      </c>
      <c r="K1787" s="18" t="n">
        <v>0</v>
      </c>
      <c r="L1787" s="18" t="n">
        <v>0</v>
      </c>
      <c r="M1787" s="18">
        <f>ROUND(IF(C1787&gt;=2026,IF(B1787&lt;741000,0,IF(B1787&lt;2191000,B1787-740000,IF(B1787&lt;2193000,1451000,IF(B1787&lt;2196000,1453000,IF(B1787&lt;2200000,1456000,IF(B1787&lt;3600000,ROUNDDOWN(B1787/4,-3)*2.8-80000,IF(B1787&lt;6600000,ROUNDDOWN(B1787/4,-3)*3.2-440000,IF(B1787&lt;8500000,ROUNDDOWN(B1787*0.9,0)-1100000,B1787-1950000)))))))),IF(B1787&lt;651000,0,IF(B1787&lt;1900000,B1787-650000,IF(B1787&lt;3600000,ROUNDDOWN(B1787/4,-3)*2.8-80000,IF(B1787&lt;6600000,ROUNDDOWN(B1787/4,-3)*3.2-440000,IF(B1787&lt;8500000,ROUNDDOWN(B1787*0.9,0)-1100000,B1787-1950000)))))),0)</f>
        <v/>
      </c>
      <c r="N1787" s="18">
        <f>IF(M1787&gt;23500000,NA(),IF(C1787&gt;=2026,IF(M1787&lt;=4890000,1040000,IF(M1787&lt;=6550000,670000,620000)),IF(M1787&lt;=1320000,950000,IF(M1787&lt;=3360000,880000,IF(M1787&lt;=4890000,680000,IF(M1787&lt;=6550000,630000,580000))))))</f>
        <v/>
      </c>
      <c r="O1787" s="18">
        <f>IF(F1787&lt;=0,IF(AND(D1787="はい",C1787&gt;=2026,C1787&lt;=2027),IF(E1787&lt;=0,0,IF(E1787&lt;=30000,E1787,IF(E1787&lt;=60000,ROUNDUP(E1787/2,0)+15000,IF(E1787&lt;=120000,ROUNDUP(E1787/4,0)+30000,60000)))),IF(E1787&lt;=0,0,IF(E1787&lt;=20000,E1787,IF(E1787&lt;=40000,ROUNDUP(E1787/2,0)+10000,IF(E1787&lt;=80000,ROUNDUP(E1787/4,0)+20000,40000))))),IF(E1787&lt;=0,IF(F1787&lt;=0,0,IF(F1787&lt;=25000,F1787,IF(F1787&lt;=50000,ROUNDUP(F1787/2,0)+12500,IF(F1787&lt;=100000,ROUNDUP(F1787/4,0)+25000,50000)))),MAX(IF(F1787&lt;=0,0,IF(F1787&lt;=25000,F1787,IF(F1787&lt;=50000,ROUNDUP(F1787/2,0)+12500,IF(F1787&lt;=100000,ROUNDUP(F1787/4,0)+25000,50000)))),MIN(IF(AND(D1787="はい",C1787&gt;=2026,C1787&lt;=2027),IF(E1787&lt;=0,0,IF(E1787&lt;=30000,E1787,IF(E1787&lt;=60000,ROUNDUP(E1787/2,0)+15000,IF(E1787&lt;=120000,ROUNDUP(E1787/4,0)+30000,60000)))),IF(E1787&lt;=0,0,IF(E1787&lt;=20000,E1787,IF(E1787&lt;=40000,ROUNDUP(E1787/2,0)+10000,IF(E1787&lt;=80000,ROUNDUP(E1787/4,0)+20000,40000)))))+IF(F1787&lt;=0,0,IF(F1787&lt;=25000,F1787,IF(F1787&lt;=50000,ROUNDUP(F1787/2,0)+12500,IF(F1787&lt;=100000,ROUNDUP(F1787/4,0)+25000,50000)))),IF(AND(D1787="はい",C1787&gt;=2026,C1787&lt;=2027),60000,40000)))))</f>
        <v/>
      </c>
      <c r="P1787" s="18">
        <f>IF(G1787&lt;=0,0,IF(G1787&lt;=20000,G1787,IF(G1787&lt;=40000,ROUNDUP(G1787/2,0)+10000,IF(G1787&lt;=80000,ROUNDUP(G1787/4,0)+20000,40000))))</f>
        <v/>
      </c>
      <c r="Q1787" s="18">
        <f>IF(I1787&lt;=0,IF(H1787&lt;=0,0,IF(H1787&lt;=20000,H1787,IF(H1787&lt;=40000,ROUNDUP(H1787/2,0)+10000,IF(H1787&lt;=80000,ROUNDUP(H1787/4,0)+20000,40000)))),IF(H1787&lt;=0,IF(I1787&lt;=0,0,IF(I1787&lt;=25000,I1787,IF(I1787&lt;=50000,ROUNDUP(I1787/2,0)+12500,IF(I1787&lt;=100000,ROUNDUP(I1787/4,0)+25000,50000)))),MAX(IF(I1787&lt;=0,0,IF(I1787&lt;=25000,I1787,IF(I1787&lt;=50000,ROUNDUP(I1787/2,0)+12500,IF(I1787&lt;=100000,ROUNDUP(I1787/4,0)+25000,50000)))),MIN(IF(H1787&lt;=0,0,IF(H1787&lt;=20000,H1787,IF(H1787&lt;=40000,ROUNDUP(H1787/2,0)+10000,IF(H1787&lt;=80000,ROUNDUP(H1787/4,0)+20000,40000))))+IF(I1787&lt;=0,0,IF(I1787&lt;=25000,I1787,IF(I1787&lt;=50000,ROUNDUP(I1787/2,0)+12500,IF(I1787&lt;=100000,ROUNDUP(I1787/4,0)+25000,50000)))),40000))))</f>
        <v/>
      </c>
      <c r="R1787" s="18">
        <f>MIN(120000,O1787+P1787+Q1787)</f>
        <v/>
      </c>
      <c r="S1787" s="18">
        <f>IF(F1787&lt;=0,IF(E1787&lt;=0,0,IF(E1787&lt;=12000,E1787,IF(E1787&lt;=32000,ROUNDUP(E1787/2,0)+6000,IF(E1787&lt;=56000,ROUNDUP(E1787/4,0)+14000,28000)))),IF(E1787&lt;=0,IF(F1787&lt;=0,0,IF(F1787&lt;=15000,F1787,IF(F1787&lt;=40000,ROUNDUP(F1787/2,0)+7500,IF(F1787&lt;=70000,ROUNDUP(F1787/4,0)+17500,35000)))),MAX(IF(F1787&lt;=0,0,IF(F1787&lt;=15000,F1787,IF(F1787&lt;=40000,ROUNDUP(F1787/2,0)+7500,IF(F1787&lt;=70000,ROUNDUP(F1787/4,0)+17500,35000)))),MIN(IF(E1787&lt;=0,0,IF(E1787&lt;=12000,E1787,IF(E1787&lt;=32000,ROUNDUP(E1787/2,0)+6000,IF(E1787&lt;=56000,ROUNDUP(E1787/4,0)+14000,28000))))+IF(F1787&lt;=0,0,IF(F1787&lt;=15000,F1787,IF(F1787&lt;=40000,ROUNDUP(F1787/2,0)+7500,IF(F1787&lt;=70000,ROUNDUP(F1787/4,0)+17500,35000)))),28000))))</f>
        <v/>
      </c>
      <c r="T1787" s="18">
        <f>IF(G1787&lt;=0,0,IF(G1787&lt;=12000,G1787,IF(G1787&lt;=32000,ROUNDUP(G1787/2,0)+6000,IF(G1787&lt;=56000,ROUNDUP(G1787/4,0)+14000,28000))))</f>
        <v/>
      </c>
      <c r="U1787" s="18">
        <f>IF(I1787&lt;=0,IF(H1787&lt;=0,0,IF(H1787&lt;=12000,H1787,IF(H1787&lt;=32000,ROUNDUP(H1787/2,0)+6000,IF(H1787&lt;=56000,ROUNDUP(H1787/4,0)+14000,28000)))),IF(H1787&lt;=0,IF(I1787&lt;=0,0,IF(I1787&lt;=15000,I1787,IF(I1787&lt;=40000,ROUNDUP(I1787/2,0)+7500,IF(I1787&lt;=70000,ROUNDUP(I1787/4,0)+17500,35000)))),MAX(IF(I1787&lt;=0,0,IF(I1787&lt;=15000,I1787,IF(I1787&lt;=40000,ROUNDUP(I1787/2,0)+7500,IF(I1787&lt;=70000,ROUNDUP(I1787/4,0)+17500,35000)))),MIN(IF(H1787&lt;=0,0,IF(H1787&lt;=12000,H1787,IF(H1787&lt;=32000,ROUNDUP(H1787/2,0)+6000,IF(H1787&lt;=56000,ROUNDUP(H1787/4,0)+14000,28000))))+IF(I1787&lt;=0,0,IF(I1787&lt;=15000,I1787,IF(I1787&lt;=40000,ROUNDUP(I1787/2,0)+7500,IF(I1787&lt;=70000,ROUNDUP(I1787/4,0)+17500,35000)))),28000))))</f>
        <v/>
      </c>
      <c r="V1787" s="18">
        <f>MIN(70000,S1787+T1787+U1787)</f>
        <v/>
      </c>
      <c r="W1787" s="18">
        <f>MAX(0,ROUNDDOWN(M1787-J1787-N1787-K1787-0,-3))</f>
        <v/>
      </c>
      <c r="X1787" s="18">
        <f>MAX(0,ROUNDDOWN(M1787-J1787-N1787-K1787-R1787,-3))</f>
        <v/>
      </c>
      <c r="Y1787" s="18">
        <f>IF(W1787&lt;=0,0,ROUNDDOWN((W1787*LOOKUP(W1787,{0,1950001,3300001,6950001,9000001,18000001,40000001},{0.05,0.1,0.2,0.23,0.33,0.4,0.45})-LOOKUP(W1787,{0,1950001,3300001,6950001,9000001,18000001,40000001},{0,97500,427500,636000,1536000,2796000,4796000}))*1.021,-2))</f>
        <v/>
      </c>
      <c r="Z1787" s="18">
        <f>IF(X1787&lt;=0,0,ROUNDDOWN((X1787*LOOKUP(X1787,{0,1950001,3300001,6950001,9000001,18000001,40000001},{0.05,0.1,0.2,0.23,0.33,0.4,0.45})-LOOKUP(X1787,{0,1950001,3300001,6950001,9000001,18000001,40000001},{0,97500,427500,636000,1536000,2796000,4796000}))*1.021,-2))</f>
        <v/>
      </c>
      <c r="AA1787" s="18">
        <f>MAX(0,ROUNDDOWN(M1787-J1787-430000-L1787-0,-3))</f>
        <v/>
      </c>
      <c r="AB1787" s="18">
        <f>MAX(0,ROUNDDOWN(M1787-J1787-430000-L1787-V1787,-3))</f>
        <v/>
      </c>
      <c r="AC1787" s="18">
        <f>IF(M1787&lt;=450000,0,MAX(0,ROUNDDOWN(AA1787*0.06-MIN(50000,AA1787)*0.03,-2))+MAX(0,ROUNDDOWN(AA1787*0.04-MIN(50000,AA1787)*0.02,-2)))</f>
        <v/>
      </c>
      <c r="AD1787" s="18">
        <f>IF(M1787&lt;=450000,0,MAX(0,ROUNDDOWN(AB1787*0.06-MIN(50000,AB1787)*0.03,-2))+MAX(0,ROUNDDOWN(AB1787*0.04-MIN(50000,AB1787)*0.02,-2)))</f>
        <v/>
      </c>
      <c r="AE1787" s="18">
        <f>Y1787-Z1787</f>
        <v/>
      </c>
      <c r="AF1787" s="18">
        <f>AC1787-AD1787</f>
        <v/>
      </c>
      <c r="AG1787" s="18">
        <f>AE1787+AF1787</f>
        <v/>
      </c>
      <c r="AH1787" s="20">
        <f>IF(W1787&lt;=0,0,LOOKUP(W1787,{0,1950001,3300001,6950001,9000001,18000001,40000001},{0.05,0.1,0.2,0.23,0.33,0.4,0.45}))</f>
        <v/>
      </c>
    </row>
    <row r="1788">
      <c r="A1788" t="inlineStr">
        <is>
          <t>1万円刻み 3区分8万円ずつ</t>
        </is>
      </c>
      <c r="B1788" s="18">
        <f>'4_1万円刻み'!$A$570</f>
        <v/>
      </c>
      <c r="C1788" s="19" t="n">
        <v>2026</v>
      </c>
      <c r="D1788" t="inlineStr">
        <is>
          <t>いいえ</t>
        </is>
      </c>
      <c r="E1788" s="18" t="n">
        <v>80000</v>
      </c>
      <c r="F1788" s="18" t="n">
        <v>0</v>
      </c>
      <c r="G1788" s="18" t="n">
        <v>80000</v>
      </c>
      <c r="H1788" s="18" t="n">
        <v>80000</v>
      </c>
      <c r="I1788" s="18" t="n">
        <v>0</v>
      </c>
      <c r="J1788" s="18">
        <f>ROUND(MIN(B1788/12,650000)*12*0.0915+MIN(B1788/12,1390000)*12*(0.0504+0)+B1788*0.005,0)</f>
        <v/>
      </c>
      <c r="K1788" s="18" t="n">
        <v>0</v>
      </c>
      <c r="L1788" s="18" t="n">
        <v>0</v>
      </c>
      <c r="M1788" s="18">
        <f>ROUND(IF(C1788&gt;=2026,IF(B1788&lt;741000,0,IF(B1788&lt;2191000,B1788-740000,IF(B1788&lt;2193000,1451000,IF(B1788&lt;2196000,1453000,IF(B1788&lt;2200000,1456000,IF(B1788&lt;3600000,ROUNDDOWN(B1788/4,-3)*2.8-80000,IF(B1788&lt;6600000,ROUNDDOWN(B1788/4,-3)*3.2-440000,IF(B1788&lt;8500000,ROUNDDOWN(B1788*0.9,0)-1100000,B1788-1950000)))))))),IF(B1788&lt;651000,0,IF(B1788&lt;1900000,B1788-650000,IF(B1788&lt;3600000,ROUNDDOWN(B1788/4,-3)*2.8-80000,IF(B1788&lt;6600000,ROUNDDOWN(B1788/4,-3)*3.2-440000,IF(B1788&lt;8500000,ROUNDDOWN(B1788*0.9,0)-1100000,B1788-1950000)))))),0)</f>
        <v/>
      </c>
      <c r="N1788" s="18">
        <f>IF(M1788&gt;23500000,NA(),IF(C1788&gt;=2026,IF(M1788&lt;=4890000,1040000,IF(M1788&lt;=6550000,670000,620000)),IF(M1788&lt;=1320000,950000,IF(M1788&lt;=3360000,880000,IF(M1788&lt;=4890000,680000,IF(M1788&lt;=6550000,630000,580000))))))</f>
        <v/>
      </c>
      <c r="O1788" s="18">
        <f>IF(F1788&lt;=0,IF(AND(D1788="はい",C1788&gt;=2026,C1788&lt;=2027),IF(E1788&lt;=0,0,IF(E1788&lt;=30000,E1788,IF(E1788&lt;=60000,ROUNDUP(E1788/2,0)+15000,IF(E1788&lt;=120000,ROUNDUP(E1788/4,0)+30000,60000)))),IF(E1788&lt;=0,0,IF(E1788&lt;=20000,E1788,IF(E1788&lt;=40000,ROUNDUP(E1788/2,0)+10000,IF(E1788&lt;=80000,ROUNDUP(E1788/4,0)+20000,40000))))),IF(E1788&lt;=0,IF(F1788&lt;=0,0,IF(F1788&lt;=25000,F1788,IF(F1788&lt;=50000,ROUNDUP(F1788/2,0)+12500,IF(F1788&lt;=100000,ROUNDUP(F1788/4,0)+25000,50000)))),MAX(IF(F1788&lt;=0,0,IF(F1788&lt;=25000,F1788,IF(F1788&lt;=50000,ROUNDUP(F1788/2,0)+12500,IF(F1788&lt;=100000,ROUNDUP(F1788/4,0)+25000,50000)))),MIN(IF(AND(D1788="はい",C1788&gt;=2026,C1788&lt;=2027),IF(E1788&lt;=0,0,IF(E1788&lt;=30000,E1788,IF(E1788&lt;=60000,ROUNDUP(E1788/2,0)+15000,IF(E1788&lt;=120000,ROUNDUP(E1788/4,0)+30000,60000)))),IF(E1788&lt;=0,0,IF(E1788&lt;=20000,E1788,IF(E1788&lt;=40000,ROUNDUP(E1788/2,0)+10000,IF(E1788&lt;=80000,ROUNDUP(E1788/4,0)+20000,40000)))))+IF(F1788&lt;=0,0,IF(F1788&lt;=25000,F1788,IF(F1788&lt;=50000,ROUNDUP(F1788/2,0)+12500,IF(F1788&lt;=100000,ROUNDUP(F1788/4,0)+25000,50000)))),IF(AND(D1788="はい",C1788&gt;=2026,C1788&lt;=2027),60000,40000)))))</f>
        <v/>
      </c>
      <c r="P1788" s="18">
        <f>IF(G1788&lt;=0,0,IF(G1788&lt;=20000,G1788,IF(G1788&lt;=40000,ROUNDUP(G1788/2,0)+10000,IF(G1788&lt;=80000,ROUNDUP(G1788/4,0)+20000,40000))))</f>
        <v/>
      </c>
      <c r="Q1788" s="18">
        <f>IF(I1788&lt;=0,IF(H1788&lt;=0,0,IF(H1788&lt;=20000,H1788,IF(H1788&lt;=40000,ROUNDUP(H1788/2,0)+10000,IF(H1788&lt;=80000,ROUNDUP(H1788/4,0)+20000,40000)))),IF(H1788&lt;=0,IF(I1788&lt;=0,0,IF(I1788&lt;=25000,I1788,IF(I1788&lt;=50000,ROUNDUP(I1788/2,0)+12500,IF(I1788&lt;=100000,ROUNDUP(I1788/4,0)+25000,50000)))),MAX(IF(I1788&lt;=0,0,IF(I1788&lt;=25000,I1788,IF(I1788&lt;=50000,ROUNDUP(I1788/2,0)+12500,IF(I1788&lt;=100000,ROUNDUP(I1788/4,0)+25000,50000)))),MIN(IF(H1788&lt;=0,0,IF(H1788&lt;=20000,H1788,IF(H1788&lt;=40000,ROUNDUP(H1788/2,0)+10000,IF(H1788&lt;=80000,ROUNDUP(H1788/4,0)+20000,40000))))+IF(I1788&lt;=0,0,IF(I1788&lt;=25000,I1788,IF(I1788&lt;=50000,ROUNDUP(I1788/2,0)+12500,IF(I1788&lt;=100000,ROUNDUP(I1788/4,0)+25000,50000)))),40000))))</f>
        <v/>
      </c>
      <c r="R1788" s="18">
        <f>MIN(120000,O1788+P1788+Q1788)</f>
        <v/>
      </c>
      <c r="S1788" s="18">
        <f>IF(F1788&lt;=0,IF(E1788&lt;=0,0,IF(E1788&lt;=12000,E1788,IF(E1788&lt;=32000,ROUNDUP(E1788/2,0)+6000,IF(E1788&lt;=56000,ROUNDUP(E1788/4,0)+14000,28000)))),IF(E1788&lt;=0,IF(F1788&lt;=0,0,IF(F1788&lt;=15000,F1788,IF(F1788&lt;=40000,ROUNDUP(F1788/2,0)+7500,IF(F1788&lt;=70000,ROUNDUP(F1788/4,0)+17500,35000)))),MAX(IF(F1788&lt;=0,0,IF(F1788&lt;=15000,F1788,IF(F1788&lt;=40000,ROUNDUP(F1788/2,0)+7500,IF(F1788&lt;=70000,ROUNDUP(F1788/4,0)+17500,35000)))),MIN(IF(E1788&lt;=0,0,IF(E1788&lt;=12000,E1788,IF(E1788&lt;=32000,ROUNDUP(E1788/2,0)+6000,IF(E1788&lt;=56000,ROUNDUP(E1788/4,0)+14000,28000))))+IF(F1788&lt;=0,0,IF(F1788&lt;=15000,F1788,IF(F1788&lt;=40000,ROUNDUP(F1788/2,0)+7500,IF(F1788&lt;=70000,ROUNDUP(F1788/4,0)+17500,35000)))),28000))))</f>
        <v/>
      </c>
      <c r="T1788" s="18">
        <f>IF(G1788&lt;=0,0,IF(G1788&lt;=12000,G1788,IF(G1788&lt;=32000,ROUNDUP(G1788/2,0)+6000,IF(G1788&lt;=56000,ROUNDUP(G1788/4,0)+14000,28000))))</f>
        <v/>
      </c>
      <c r="U1788" s="18">
        <f>IF(I1788&lt;=0,IF(H1788&lt;=0,0,IF(H1788&lt;=12000,H1788,IF(H1788&lt;=32000,ROUNDUP(H1788/2,0)+6000,IF(H1788&lt;=56000,ROUNDUP(H1788/4,0)+14000,28000)))),IF(H1788&lt;=0,IF(I1788&lt;=0,0,IF(I1788&lt;=15000,I1788,IF(I1788&lt;=40000,ROUNDUP(I1788/2,0)+7500,IF(I1788&lt;=70000,ROUNDUP(I1788/4,0)+17500,35000)))),MAX(IF(I1788&lt;=0,0,IF(I1788&lt;=15000,I1788,IF(I1788&lt;=40000,ROUNDUP(I1788/2,0)+7500,IF(I1788&lt;=70000,ROUNDUP(I1788/4,0)+17500,35000)))),MIN(IF(H1788&lt;=0,0,IF(H1788&lt;=12000,H1788,IF(H1788&lt;=32000,ROUNDUP(H1788/2,0)+6000,IF(H1788&lt;=56000,ROUNDUP(H1788/4,0)+14000,28000))))+IF(I1788&lt;=0,0,IF(I1788&lt;=15000,I1788,IF(I1788&lt;=40000,ROUNDUP(I1788/2,0)+7500,IF(I1788&lt;=70000,ROUNDUP(I1788/4,0)+17500,35000)))),28000))))</f>
        <v/>
      </c>
      <c r="V1788" s="18">
        <f>MIN(70000,S1788+T1788+U1788)</f>
        <v/>
      </c>
      <c r="W1788" s="18">
        <f>MAX(0,ROUNDDOWN(M1788-J1788-N1788-K1788-0,-3))</f>
        <v/>
      </c>
      <c r="X1788" s="18">
        <f>MAX(0,ROUNDDOWN(M1788-J1788-N1788-K1788-R1788,-3))</f>
        <v/>
      </c>
      <c r="Y1788" s="18">
        <f>IF(W1788&lt;=0,0,ROUNDDOWN((W1788*LOOKUP(W1788,{0,1950001,3300001,6950001,9000001,18000001,40000001},{0.05,0.1,0.2,0.23,0.33,0.4,0.45})-LOOKUP(W1788,{0,1950001,3300001,6950001,9000001,18000001,40000001},{0,97500,427500,636000,1536000,2796000,4796000}))*1.021,-2))</f>
        <v/>
      </c>
      <c r="Z1788" s="18">
        <f>IF(X1788&lt;=0,0,ROUNDDOWN((X1788*LOOKUP(X1788,{0,1950001,3300001,6950001,9000001,18000001,40000001},{0.05,0.1,0.2,0.23,0.33,0.4,0.45})-LOOKUP(X1788,{0,1950001,3300001,6950001,9000001,18000001,40000001},{0,97500,427500,636000,1536000,2796000,4796000}))*1.021,-2))</f>
        <v/>
      </c>
      <c r="AA1788" s="18">
        <f>MAX(0,ROUNDDOWN(M1788-J1788-430000-L1788-0,-3))</f>
        <v/>
      </c>
      <c r="AB1788" s="18">
        <f>MAX(0,ROUNDDOWN(M1788-J1788-430000-L1788-V1788,-3))</f>
        <v/>
      </c>
      <c r="AC1788" s="18">
        <f>IF(M1788&lt;=450000,0,MAX(0,ROUNDDOWN(AA1788*0.06-MIN(50000,AA1788)*0.03,-2))+MAX(0,ROUNDDOWN(AA1788*0.04-MIN(50000,AA1788)*0.02,-2)))</f>
        <v/>
      </c>
      <c r="AD1788" s="18">
        <f>IF(M1788&lt;=450000,0,MAX(0,ROUNDDOWN(AB1788*0.06-MIN(50000,AB1788)*0.03,-2))+MAX(0,ROUNDDOWN(AB1788*0.04-MIN(50000,AB1788)*0.02,-2)))</f>
        <v/>
      </c>
      <c r="AE1788" s="18">
        <f>Y1788-Z1788</f>
        <v/>
      </c>
      <c r="AF1788" s="18">
        <f>AC1788-AD1788</f>
        <v/>
      </c>
      <c r="AG1788" s="18">
        <f>AE1788+AF1788</f>
        <v/>
      </c>
      <c r="AH1788" s="20">
        <f>IF(W1788&lt;=0,0,LOOKUP(W1788,{0,1950001,3300001,6950001,9000001,18000001,40000001},{0.05,0.1,0.2,0.23,0.33,0.4,0.45}))</f>
        <v/>
      </c>
    </row>
    <row r="1789">
      <c r="A1789" t="inlineStr">
        <is>
          <t>1万円刻み 一般8万円</t>
        </is>
      </c>
      <c r="B1789" s="18">
        <f>'4_1万円刻み'!$A$570</f>
        <v/>
      </c>
      <c r="C1789" s="19" t="n">
        <v>2026</v>
      </c>
      <c r="D1789" t="inlineStr">
        <is>
          <t>いいえ</t>
        </is>
      </c>
      <c r="E1789" s="18" t="n">
        <v>80000</v>
      </c>
      <c r="F1789" s="18" t="n">
        <v>0</v>
      </c>
      <c r="G1789" s="18" t="n">
        <v>0</v>
      </c>
      <c r="H1789" s="18" t="n">
        <v>0</v>
      </c>
      <c r="I1789" s="18" t="n">
        <v>0</v>
      </c>
      <c r="J1789" s="18">
        <f>ROUND(MIN(B1789/12,650000)*12*0.0915+MIN(B1789/12,1390000)*12*(0.0504+0)+B1789*0.005,0)</f>
        <v/>
      </c>
      <c r="K1789" s="18" t="n">
        <v>0</v>
      </c>
      <c r="L1789" s="18" t="n">
        <v>0</v>
      </c>
      <c r="M1789" s="18">
        <f>ROUND(IF(C1789&gt;=2026,IF(B1789&lt;741000,0,IF(B1789&lt;2191000,B1789-740000,IF(B1789&lt;2193000,1451000,IF(B1789&lt;2196000,1453000,IF(B1789&lt;2200000,1456000,IF(B1789&lt;3600000,ROUNDDOWN(B1789/4,-3)*2.8-80000,IF(B1789&lt;6600000,ROUNDDOWN(B1789/4,-3)*3.2-440000,IF(B1789&lt;8500000,ROUNDDOWN(B1789*0.9,0)-1100000,B1789-1950000)))))))),IF(B1789&lt;651000,0,IF(B1789&lt;1900000,B1789-650000,IF(B1789&lt;3600000,ROUNDDOWN(B1789/4,-3)*2.8-80000,IF(B1789&lt;6600000,ROUNDDOWN(B1789/4,-3)*3.2-440000,IF(B1789&lt;8500000,ROUNDDOWN(B1789*0.9,0)-1100000,B1789-1950000)))))),0)</f>
        <v/>
      </c>
      <c r="N1789" s="18">
        <f>IF(M1789&gt;23500000,NA(),IF(C1789&gt;=2026,IF(M1789&lt;=4890000,1040000,IF(M1789&lt;=6550000,670000,620000)),IF(M1789&lt;=1320000,950000,IF(M1789&lt;=3360000,880000,IF(M1789&lt;=4890000,680000,IF(M1789&lt;=6550000,630000,580000))))))</f>
        <v/>
      </c>
      <c r="O1789" s="18">
        <f>IF(F1789&lt;=0,IF(AND(D1789="はい",C1789&gt;=2026,C1789&lt;=2027),IF(E1789&lt;=0,0,IF(E1789&lt;=30000,E1789,IF(E1789&lt;=60000,ROUNDUP(E1789/2,0)+15000,IF(E1789&lt;=120000,ROUNDUP(E1789/4,0)+30000,60000)))),IF(E1789&lt;=0,0,IF(E1789&lt;=20000,E1789,IF(E1789&lt;=40000,ROUNDUP(E1789/2,0)+10000,IF(E1789&lt;=80000,ROUNDUP(E1789/4,0)+20000,40000))))),IF(E1789&lt;=0,IF(F1789&lt;=0,0,IF(F1789&lt;=25000,F1789,IF(F1789&lt;=50000,ROUNDUP(F1789/2,0)+12500,IF(F1789&lt;=100000,ROUNDUP(F1789/4,0)+25000,50000)))),MAX(IF(F1789&lt;=0,0,IF(F1789&lt;=25000,F1789,IF(F1789&lt;=50000,ROUNDUP(F1789/2,0)+12500,IF(F1789&lt;=100000,ROUNDUP(F1789/4,0)+25000,50000)))),MIN(IF(AND(D1789="はい",C1789&gt;=2026,C1789&lt;=2027),IF(E1789&lt;=0,0,IF(E1789&lt;=30000,E1789,IF(E1789&lt;=60000,ROUNDUP(E1789/2,0)+15000,IF(E1789&lt;=120000,ROUNDUP(E1789/4,0)+30000,60000)))),IF(E1789&lt;=0,0,IF(E1789&lt;=20000,E1789,IF(E1789&lt;=40000,ROUNDUP(E1789/2,0)+10000,IF(E1789&lt;=80000,ROUNDUP(E1789/4,0)+20000,40000)))))+IF(F1789&lt;=0,0,IF(F1789&lt;=25000,F1789,IF(F1789&lt;=50000,ROUNDUP(F1789/2,0)+12500,IF(F1789&lt;=100000,ROUNDUP(F1789/4,0)+25000,50000)))),IF(AND(D1789="はい",C1789&gt;=2026,C1789&lt;=2027),60000,40000)))))</f>
        <v/>
      </c>
      <c r="P1789" s="18">
        <f>IF(G1789&lt;=0,0,IF(G1789&lt;=20000,G1789,IF(G1789&lt;=40000,ROUNDUP(G1789/2,0)+10000,IF(G1789&lt;=80000,ROUNDUP(G1789/4,0)+20000,40000))))</f>
        <v/>
      </c>
      <c r="Q1789" s="18">
        <f>IF(I1789&lt;=0,IF(H1789&lt;=0,0,IF(H1789&lt;=20000,H1789,IF(H1789&lt;=40000,ROUNDUP(H1789/2,0)+10000,IF(H1789&lt;=80000,ROUNDUP(H1789/4,0)+20000,40000)))),IF(H1789&lt;=0,IF(I1789&lt;=0,0,IF(I1789&lt;=25000,I1789,IF(I1789&lt;=50000,ROUNDUP(I1789/2,0)+12500,IF(I1789&lt;=100000,ROUNDUP(I1789/4,0)+25000,50000)))),MAX(IF(I1789&lt;=0,0,IF(I1789&lt;=25000,I1789,IF(I1789&lt;=50000,ROUNDUP(I1789/2,0)+12500,IF(I1789&lt;=100000,ROUNDUP(I1789/4,0)+25000,50000)))),MIN(IF(H1789&lt;=0,0,IF(H1789&lt;=20000,H1789,IF(H1789&lt;=40000,ROUNDUP(H1789/2,0)+10000,IF(H1789&lt;=80000,ROUNDUP(H1789/4,0)+20000,40000))))+IF(I1789&lt;=0,0,IF(I1789&lt;=25000,I1789,IF(I1789&lt;=50000,ROUNDUP(I1789/2,0)+12500,IF(I1789&lt;=100000,ROUNDUP(I1789/4,0)+25000,50000)))),40000))))</f>
        <v/>
      </c>
      <c r="R1789" s="18">
        <f>MIN(120000,O1789+P1789+Q1789)</f>
        <v/>
      </c>
      <c r="S1789" s="18">
        <f>IF(F1789&lt;=0,IF(E1789&lt;=0,0,IF(E1789&lt;=12000,E1789,IF(E1789&lt;=32000,ROUNDUP(E1789/2,0)+6000,IF(E1789&lt;=56000,ROUNDUP(E1789/4,0)+14000,28000)))),IF(E1789&lt;=0,IF(F1789&lt;=0,0,IF(F1789&lt;=15000,F1789,IF(F1789&lt;=40000,ROUNDUP(F1789/2,0)+7500,IF(F1789&lt;=70000,ROUNDUP(F1789/4,0)+17500,35000)))),MAX(IF(F1789&lt;=0,0,IF(F1789&lt;=15000,F1789,IF(F1789&lt;=40000,ROUNDUP(F1789/2,0)+7500,IF(F1789&lt;=70000,ROUNDUP(F1789/4,0)+17500,35000)))),MIN(IF(E1789&lt;=0,0,IF(E1789&lt;=12000,E1789,IF(E1789&lt;=32000,ROUNDUP(E1789/2,0)+6000,IF(E1789&lt;=56000,ROUNDUP(E1789/4,0)+14000,28000))))+IF(F1789&lt;=0,0,IF(F1789&lt;=15000,F1789,IF(F1789&lt;=40000,ROUNDUP(F1789/2,0)+7500,IF(F1789&lt;=70000,ROUNDUP(F1789/4,0)+17500,35000)))),28000))))</f>
        <v/>
      </c>
      <c r="T1789" s="18">
        <f>IF(G1789&lt;=0,0,IF(G1789&lt;=12000,G1789,IF(G1789&lt;=32000,ROUNDUP(G1789/2,0)+6000,IF(G1789&lt;=56000,ROUNDUP(G1789/4,0)+14000,28000))))</f>
        <v/>
      </c>
      <c r="U1789" s="18">
        <f>IF(I1789&lt;=0,IF(H1789&lt;=0,0,IF(H1789&lt;=12000,H1789,IF(H1789&lt;=32000,ROUNDUP(H1789/2,0)+6000,IF(H1789&lt;=56000,ROUNDUP(H1789/4,0)+14000,28000)))),IF(H1789&lt;=0,IF(I1789&lt;=0,0,IF(I1789&lt;=15000,I1789,IF(I1789&lt;=40000,ROUNDUP(I1789/2,0)+7500,IF(I1789&lt;=70000,ROUNDUP(I1789/4,0)+17500,35000)))),MAX(IF(I1789&lt;=0,0,IF(I1789&lt;=15000,I1789,IF(I1789&lt;=40000,ROUNDUP(I1789/2,0)+7500,IF(I1789&lt;=70000,ROUNDUP(I1789/4,0)+17500,35000)))),MIN(IF(H1789&lt;=0,0,IF(H1789&lt;=12000,H1789,IF(H1789&lt;=32000,ROUNDUP(H1789/2,0)+6000,IF(H1789&lt;=56000,ROUNDUP(H1789/4,0)+14000,28000))))+IF(I1789&lt;=0,0,IF(I1789&lt;=15000,I1789,IF(I1789&lt;=40000,ROUNDUP(I1789/2,0)+7500,IF(I1789&lt;=70000,ROUNDUP(I1789/4,0)+17500,35000)))),28000))))</f>
        <v/>
      </c>
      <c r="V1789" s="18">
        <f>MIN(70000,S1789+T1789+U1789)</f>
        <v/>
      </c>
      <c r="W1789" s="18">
        <f>MAX(0,ROUNDDOWN(M1789-J1789-N1789-K1789-0,-3))</f>
        <v/>
      </c>
      <c r="X1789" s="18">
        <f>MAX(0,ROUNDDOWN(M1789-J1789-N1789-K1789-R1789,-3))</f>
        <v/>
      </c>
      <c r="Y1789" s="18">
        <f>IF(W1789&lt;=0,0,ROUNDDOWN((W1789*LOOKUP(W1789,{0,1950001,3300001,6950001,9000001,18000001,40000001},{0.05,0.1,0.2,0.23,0.33,0.4,0.45})-LOOKUP(W1789,{0,1950001,3300001,6950001,9000001,18000001,40000001},{0,97500,427500,636000,1536000,2796000,4796000}))*1.021,-2))</f>
        <v/>
      </c>
      <c r="Z1789" s="18">
        <f>IF(X1789&lt;=0,0,ROUNDDOWN((X1789*LOOKUP(X1789,{0,1950001,3300001,6950001,9000001,18000001,40000001},{0.05,0.1,0.2,0.23,0.33,0.4,0.45})-LOOKUP(X1789,{0,1950001,3300001,6950001,9000001,18000001,40000001},{0,97500,427500,636000,1536000,2796000,4796000}))*1.021,-2))</f>
        <v/>
      </c>
      <c r="AA1789" s="18">
        <f>MAX(0,ROUNDDOWN(M1789-J1789-430000-L1789-0,-3))</f>
        <v/>
      </c>
      <c r="AB1789" s="18">
        <f>MAX(0,ROUNDDOWN(M1789-J1789-430000-L1789-V1789,-3))</f>
        <v/>
      </c>
      <c r="AC1789" s="18">
        <f>IF(M1789&lt;=450000,0,MAX(0,ROUNDDOWN(AA1789*0.06-MIN(50000,AA1789)*0.03,-2))+MAX(0,ROUNDDOWN(AA1789*0.04-MIN(50000,AA1789)*0.02,-2)))</f>
        <v/>
      </c>
      <c r="AD1789" s="18">
        <f>IF(M1789&lt;=450000,0,MAX(0,ROUNDDOWN(AB1789*0.06-MIN(50000,AB1789)*0.03,-2))+MAX(0,ROUNDDOWN(AB1789*0.04-MIN(50000,AB1789)*0.02,-2)))</f>
        <v/>
      </c>
      <c r="AE1789" s="18">
        <f>Y1789-Z1789</f>
        <v/>
      </c>
      <c r="AF1789" s="18">
        <f>AC1789-AD1789</f>
        <v/>
      </c>
      <c r="AG1789" s="18">
        <f>AE1789+AF1789</f>
        <v/>
      </c>
      <c r="AH1789" s="20">
        <f>IF(W1789&lt;=0,0,LOOKUP(W1789,{0,1950001,3300001,6950001,9000001,18000001,40000001},{0.05,0.1,0.2,0.23,0.33,0.4,0.45}))</f>
        <v/>
      </c>
    </row>
    <row r="1790">
      <c r="A1790" t="inlineStr">
        <is>
          <t>1万円刻み 特例あり一般12万円</t>
        </is>
      </c>
      <c r="B1790" s="18">
        <f>'4_1万円刻み'!$A$570</f>
        <v/>
      </c>
      <c r="C1790" s="19" t="n">
        <v>2026</v>
      </c>
      <c r="D1790" t="inlineStr">
        <is>
          <t>はい</t>
        </is>
      </c>
      <c r="E1790" s="18" t="n">
        <v>120000</v>
      </c>
      <c r="F1790" s="18" t="n">
        <v>0</v>
      </c>
      <c r="G1790" s="18" t="n">
        <v>0</v>
      </c>
      <c r="H1790" s="18" t="n">
        <v>0</v>
      </c>
      <c r="I1790" s="18" t="n">
        <v>0</v>
      </c>
      <c r="J1790" s="18">
        <f>ROUND(MIN(B1790/12,650000)*12*0.0915+MIN(B1790/12,1390000)*12*(0.0504+0)+B1790*0.005,0)</f>
        <v/>
      </c>
      <c r="K1790" s="18" t="n">
        <v>0</v>
      </c>
      <c r="L1790" s="18" t="n">
        <v>0</v>
      </c>
      <c r="M1790" s="18">
        <f>ROUND(IF(C1790&gt;=2026,IF(B1790&lt;741000,0,IF(B1790&lt;2191000,B1790-740000,IF(B1790&lt;2193000,1451000,IF(B1790&lt;2196000,1453000,IF(B1790&lt;2200000,1456000,IF(B1790&lt;3600000,ROUNDDOWN(B1790/4,-3)*2.8-80000,IF(B1790&lt;6600000,ROUNDDOWN(B1790/4,-3)*3.2-440000,IF(B1790&lt;8500000,ROUNDDOWN(B1790*0.9,0)-1100000,B1790-1950000)))))))),IF(B1790&lt;651000,0,IF(B1790&lt;1900000,B1790-650000,IF(B1790&lt;3600000,ROUNDDOWN(B1790/4,-3)*2.8-80000,IF(B1790&lt;6600000,ROUNDDOWN(B1790/4,-3)*3.2-440000,IF(B1790&lt;8500000,ROUNDDOWN(B1790*0.9,0)-1100000,B1790-1950000)))))),0)</f>
        <v/>
      </c>
      <c r="N1790" s="18">
        <f>IF(M1790&gt;23500000,NA(),IF(C1790&gt;=2026,IF(M1790&lt;=4890000,1040000,IF(M1790&lt;=6550000,670000,620000)),IF(M1790&lt;=1320000,950000,IF(M1790&lt;=3360000,880000,IF(M1790&lt;=4890000,680000,IF(M1790&lt;=6550000,630000,580000))))))</f>
        <v/>
      </c>
      <c r="O1790" s="18">
        <f>IF(F1790&lt;=0,IF(AND(D1790="はい",C1790&gt;=2026,C1790&lt;=2027),IF(E1790&lt;=0,0,IF(E1790&lt;=30000,E1790,IF(E1790&lt;=60000,ROUNDUP(E1790/2,0)+15000,IF(E1790&lt;=120000,ROUNDUP(E1790/4,0)+30000,60000)))),IF(E1790&lt;=0,0,IF(E1790&lt;=20000,E1790,IF(E1790&lt;=40000,ROUNDUP(E1790/2,0)+10000,IF(E1790&lt;=80000,ROUNDUP(E1790/4,0)+20000,40000))))),IF(E1790&lt;=0,IF(F1790&lt;=0,0,IF(F1790&lt;=25000,F1790,IF(F1790&lt;=50000,ROUNDUP(F1790/2,0)+12500,IF(F1790&lt;=100000,ROUNDUP(F1790/4,0)+25000,50000)))),MAX(IF(F1790&lt;=0,0,IF(F1790&lt;=25000,F1790,IF(F1790&lt;=50000,ROUNDUP(F1790/2,0)+12500,IF(F1790&lt;=100000,ROUNDUP(F1790/4,0)+25000,50000)))),MIN(IF(AND(D1790="はい",C1790&gt;=2026,C1790&lt;=2027),IF(E1790&lt;=0,0,IF(E1790&lt;=30000,E1790,IF(E1790&lt;=60000,ROUNDUP(E1790/2,0)+15000,IF(E1790&lt;=120000,ROUNDUP(E1790/4,0)+30000,60000)))),IF(E1790&lt;=0,0,IF(E1790&lt;=20000,E1790,IF(E1790&lt;=40000,ROUNDUP(E1790/2,0)+10000,IF(E1790&lt;=80000,ROUNDUP(E1790/4,0)+20000,40000)))))+IF(F1790&lt;=0,0,IF(F1790&lt;=25000,F1790,IF(F1790&lt;=50000,ROUNDUP(F1790/2,0)+12500,IF(F1790&lt;=100000,ROUNDUP(F1790/4,0)+25000,50000)))),IF(AND(D1790="はい",C1790&gt;=2026,C1790&lt;=2027),60000,40000)))))</f>
        <v/>
      </c>
      <c r="P1790" s="18">
        <f>IF(G1790&lt;=0,0,IF(G1790&lt;=20000,G1790,IF(G1790&lt;=40000,ROUNDUP(G1790/2,0)+10000,IF(G1790&lt;=80000,ROUNDUP(G1790/4,0)+20000,40000))))</f>
        <v/>
      </c>
      <c r="Q1790" s="18">
        <f>IF(I1790&lt;=0,IF(H1790&lt;=0,0,IF(H1790&lt;=20000,H1790,IF(H1790&lt;=40000,ROUNDUP(H1790/2,0)+10000,IF(H1790&lt;=80000,ROUNDUP(H1790/4,0)+20000,40000)))),IF(H1790&lt;=0,IF(I1790&lt;=0,0,IF(I1790&lt;=25000,I1790,IF(I1790&lt;=50000,ROUNDUP(I1790/2,0)+12500,IF(I1790&lt;=100000,ROUNDUP(I1790/4,0)+25000,50000)))),MAX(IF(I1790&lt;=0,0,IF(I1790&lt;=25000,I1790,IF(I1790&lt;=50000,ROUNDUP(I1790/2,0)+12500,IF(I1790&lt;=100000,ROUNDUP(I1790/4,0)+25000,50000)))),MIN(IF(H1790&lt;=0,0,IF(H1790&lt;=20000,H1790,IF(H1790&lt;=40000,ROUNDUP(H1790/2,0)+10000,IF(H1790&lt;=80000,ROUNDUP(H1790/4,0)+20000,40000))))+IF(I1790&lt;=0,0,IF(I1790&lt;=25000,I1790,IF(I1790&lt;=50000,ROUNDUP(I1790/2,0)+12500,IF(I1790&lt;=100000,ROUNDUP(I1790/4,0)+25000,50000)))),40000))))</f>
        <v/>
      </c>
      <c r="R1790" s="18">
        <f>MIN(120000,O1790+P1790+Q1790)</f>
        <v/>
      </c>
      <c r="S1790" s="18">
        <f>IF(F1790&lt;=0,IF(E1790&lt;=0,0,IF(E1790&lt;=12000,E1790,IF(E1790&lt;=32000,ROUNDUP(E1790/2,0)+6000,IF(E1790&lt;=56000,ROUNDUP(E1790/4,0)+14000,28000)))),IF(E1790&lt;=0,IF(F1790&lt;=0,0,IF(F1790&lt;=15000,F1790,IF(F1790&lt;=40000,ROUNDUP(F1790/2,0)+7500,IF(F1790&lt;=70000,ROUNDUP(F1790/4,0)+17500,35000)))),MAX(IF(F1790&lt;=0,0,IF(F1790&lt;=15000,F1790,IF(F1790&lt;=40000,ROUNDUP(F1790/2,0)+7500,IF(F1790&lt;=70000,ROUNDUP(F1790/4,0)+17500,35000)))),MIN(IF(E1790&lt;=0,0,IF(E1790&lt;=12000,E1790,IF(E1790&lt;=32000,ROUNDUP(E1790/2,0)+6000,IF(E1790&lt;=56000,ROUNDUP(E1790/4,0)+14000,28000))))+IF(F1790&lt;=0,0,IF(F1790&lt;=15000,F1790,IF(F1790&lt;=40000,ROUNDUP(F1790/2,0)+7500,IF(F1790&lt;=70000,ROUNDUP(F1790/4,0)+17500,35000)))),28000))))</f>
        <v/>
      </c>
      <c r="T1790" s="18">
        <f>IF(G1790&lt;=0,0,IF(G1790&lt;=12000,G1790,IF(G1790&lt;=32000,ROUNDUP(G1790/2,0)+6000,IF(G1790&lt;=56000,ROUNDUP(G1790/4,0)+14000,28000))))</f>
        <v/>
      </c>
      <c r="U1790" s="18">
        <f>IF(I1790&lt;=0,IF(H1790&lt;=0,0,IF(H1790&lt;=12000,H1790,IF(H1790&lt;=32000,ROUNDUP(H1790/2,0)+6000,IF(H1790&lt;=56000,ROUNDUP(H1790/4,0)+14000,28000)))),IF(H1790&lt;=0,IF(I1790&lt;=0,0,IF(I1790&lt;=15000,I1790,IF(I1790&lt;=40000,ROUNDUP(I1790/2,0)+7500,IF(I1790&lt;=70000,ROUNDUP(I1790/4,0)+17500,35000)))),MAX(IF(I1790&lt;=0,0,IF(I1790&lt;=15000,I1790,IF(I1790&lt;=40000,ROUNDUP(I1790/2,0)+7500,IF(I1790&lt;=70000,ROUNDUP(I1790/4,0)+17500,35000)))),MIN(IF(H1790&lt;=0,0,IF(H1790&lt;=12000,H1790,IF(H1790&lt;=32000,ROUNDUP(H1790/2,0)+6000,IF(H1790&lt;=56000,ROUNDUP(H1790/4,0)+14000,28000))))+IF(I1790&lt;=0,0,IF(I1790&lt;=15000,I1790,IF(I1790&lt;=40000,ROUNDUP(I1790/2,0)+7500,IF(I1790&lt;=70000,ROUNDUP(I1790/4,0)+17500,35000)))),28000))))</f>
        <v/>
      </c>
      <c r="V1790" s="18">
        <f>MIN(70000,S1790+T1790+U1790)</f>
        <v/>
      </c>
      <c r="W1790" s="18">
        <f>MAX(0,ROUNDDOWN(M1790-J1790-N1790-K1790-0,-3))</f>
        <v/>
      </c>
      <c r="X1790" s="18">
        <f>MAX(0,ROUNDDOWN(M1790-J1790-N1790-K1790-R1790,-3))</f>
        <v/>
      </c>
      <c r="Y1790" s="18">
        <f>IF(W1790&lt;=0,0,ROUNDDOWN((W1790*LOOKUP(W1790,{0,1950001,3300001,6950001,9000001,18000001,40000001},{0.05,0.1,0.2,0.23,0.33,0.4,0.45})-LOOKUP(W1790,{0,1950001,3300001,6950001,9000001,18000001,40000001},{0,97500,427500,636000,1536000,2796000,4796000}))*1.021,-2))</f>
        <v/>
      </c>
      <c r="Z1790" s="18">
        <f>IF(X1790&lt;=0,0,ROUNDDOWN((X1790*LOOKUP(X1790,{0,1950001,3300001,6950001,9000001,18000001,40000001},{0.05,0.1,0.2,0.23,0.33,0.4,0.45})-LOOKUP(X1790,{0,1950001,3300001,6950001,9000001,18000001,40000001},{0,97500,427500,636000,1536000,2796000,4796000}))*1.021,-2))</f>
        <v/>
      </c>
      <c r="AA1790" s="18">
        <f>MAX(0,ROUNDDOWN(M1790-J1790-430000-L1790-0,-3))</f>
        <v/>
      </c>
      <c r="AB1790" s="18">
        <f>MAX(0,ROUNDDOWN(M1790-J1790-430000-L1790-V1790,-3))</f>
        <v/>
      </c>
      <c r="AC1790" s="18">
        <f>IF(M1790&lt;=450000,0,MAX(0,ROUNDDOWN(AA1790*0.06-MIN(50000,AA1790)*0.03,-2))+MAX(0,ROUNDDOWN(AA1790*0.04-MIN(50000,AA1790)*0.02,-2)))</f>
        <v/>
      </c>
      <c r="AD1790" s="18">
        <f>IF(M1790&lt;=450000,0,MAX(0,ROUNDDOWN(AB1790*0.06-MIN(50000,AB1790)*0.03,-2))+MAX(0,ROUNDDOWN(AB1790*0.04-MIN(50000,AB1790)*0.02,-2)))</f>
        <v/>
      </c>
      <c r="AE1790" s="18">
        <f>Y1790-Z1790</f>
        <v/>
      </c>
      <c r="AF1790" s="18">
        <f>AC1790-AD1790</f>
        <v/>
      </c>
      <c r="AG1790" s="18">
        <f>AE1790+AF1790</f>
        <v/>
      </c>
      <c r="AH1790" s="20">
        <f>IF(W1790&lt;=0,0,LOOKUP(W1790,{0,1950001,3300001,6950001,9000001,18000001,40000001},{0.05,0.1,0.2,0.23,0.33,0.4,0.45}))</f>
        <v/>
      </c>
    </row>
    <row r="1791">
      <c r="A1791" t="inlineStr">
        <is>
          <t>1万円刻み 3区分8万円ずつ</t>
        </is>
      </c>
      <c r="B1791" s="18">
        <f>'4_1万円刻み'!$A$571</f>
        <v/>
      </c>
      <c r="C1791" s="19" t="n">
        <v>2026</v>
      </c>
      <c r="D1791" t="inlineStr">
        <is>
          <t>いいえ</t>
        </is>
      </c>
      <c r="E1791" s="18" t="n">
        <v>80000</v>
      </c>
      <c r="F1791" s="18" t="n">
        <v>0</v>
      </c>
      <c r="G1791" s="18" t="n">
        <v>80000</v>
      </c>
      <c r="H1791" s="18" t="n">
        <v>80000</v>
      </c>
      <c r="I1791" s="18" t="n">
        <v>0</v>
      </c>
      <c r="J1791" s="18">
        <f>ROUND(MIN(B1791/12,650000)*12*0.0915+MIN(B1791/12,1390000)*12*(0.0504+0)+B1791*0.005,0)</f>
        <v/>
      </c>
      <c r="K1791" s="18" t="n">
        <v>0</v>
      </c>
      <c r="L1791" s="18" t="n">
        <v>0</v>
      </c>
      <c r="M1791" s="18">
        <f>ROUND(IF(C1791&gt;=2026,IF(B1791&lt;741000,0,IF(B1791&lt;2191000,B1791-740000,IF(B1791&lt;2193000,1451000,IF(B1791&lt;2196000,1453000,IF(B1791&lt;2200000,1456000,IF(B1791&lt;3600000,ROUNDDOWN(B1791/4,-3)*2.8-80000,IF(B1791&lt;6600000,ROUNDDOWN(B1791/4,-3)*3.2-440000,IF(B1791&lt;8500000,ROUNDDOWN(B1791*0.9,0)-1100000,B1791-1950000)))))))),IF(B1791&lt;651000,0,IF(B1791&lt;1900000,B1791-650000,IF(B1791&lt;3600000,ROUNDDOWN(B1791/4,-3)*2.8-80000,IF(B1791&lt;6600000,ROUNDDOWN(B1791/4,-3)*3.2-440000,IF(B1791&lt;8500000,ROUNDDOWN(B1791*0.9,0)-1100000,B1791-1950000)))))),0)</f>
        <v/>
      </c>
      <c r="N1791" s="18">
        <f>IF(M1791&gt;23500000,NA(),IF(C1791&gt;=2026,IF(M1791&lt;=4890000,1040000,IF(M1791&lt;=6550000,670000,620000)),IF(M1791&lt;=1320000,950000,IF(M1791&lt;=3360000,880000,IF(M1791&lt;=4890000,680000,IF(M1791&lt;=6550000,630000,580000))))))</f>
        <v/>
      </c>
      <c r="O1791" s="18">
        <f>IF(F1791&lt;=0,IF(AND(D1791="はい",C1791&gt;=2026,C1791&lt;=2027),IF(E1791&lt;=0,0,IF(E1791&lt;=30000,E1791,IF(E1791&lt;=60000,ROUNDUP(E1791/2,0)+15000,IF(E1791&lt;=120000,ROUNDUP(E1791/4,0)+30000,60000)))),IF(E1791&lt;=0,0,IF(E1791&lt;=20000,E1791,IF(E1791&lt;=40000,ROUNDUP(E1791/2,0)+10000,IF(E1791&lt;=80000,ROUNDUP(E1791/4,0)+20000,40000))))),IF(E1791&lt;=0,IF(F1791&lt;=0,0,IF(F1791&lt;=25000,F1791,IF(F1791&lt;=50000,ROUNDUP(F1791/2,0)+12500,IF(F1791&lt;=100000,ROUNDUP(F1791/4,0)+25000,50000)))),MAX(IF(F1791&lt;=0,0,IF(F1791&lt;=25000,F1791,IF(F1791&lt;=50000,ROUNDUP(F1791/2,0)+12500,IF(F1791&lt;=100000,ROUNDUP(F1791/4,0)+25000,50000)))),MIN(IF(AND(D1791="はい",C1791&gt;=2026,C1791&lt;=2027),IF(E1791&lt;=0,0,IF(E1791&lt;=30000,E1791,IF(E1791&lt;=60000,ROUNDUP(E1791/2,0)+15000,IF(E1791&lt;=120000,ROUNDUP(E1791/4,0)+30000,60000)))),IF(E1791&lt;=0,0,IF(E1791&lt;=20000,E1791,IF(E1791&lt;=40000,ROUNDUP(E1791/2,0)+10000,IF(E1791&lt;=80000,ROUNDUP(E1791/4,0)+20000,40000)))))+IF(F1791&lt;=0,0,IF(F1791&lt;=25000,F1791,IF(F1791&lt;=50000,ROUNDUP(F1791/2,0)+12500,IF(F1791&lt;=100000,ROUNDUP(F1791/4,0)+25000,50000)))),IF(AND(D1791="はい",C1791&gt;=2026,C1791&lt;=2027),60000,40000)))))</f>
        <v/>
      </c>
      <c r="P1791" s="18">
        <f>IF(G1791&lt;=0,0,IF(G1791&lt;=20000,G1791,IF(G1791&lt;=40000,ROUNDUP(G1791/2,0)+10000,IF(G1791&lt;=80000,ROUNDUP(G1791/4,0)+20000,40000))))</f>
        <v/>
      </c>
      <c r="Q1791" s="18">
        <f>IF(I1791&lt;=0,IF(H1791&lt;=0,0,IF(H1791&lt;=20000,H1791,IF(H1791&lt;=40000,ROUNDUP(H1791/2,0)+10000,IF(H1791&lt;=80000,ROUNDUP(H1791/4,0)+20000,40000)))),IF(H1791&lt;=0,IF(I1791&lt;=0,0,IF(I1791&lt;=25000,I1791,IF(I1791&lt;=50000,ROUNDUP(I1791/2,0)+12500,IF(I1791&lt;=100000,ROUNDUP(I1791/4,0)+25000,50000)))),MAX(IF(I1791&lt;=0,0,IF(I1791&lt;=25000,I1791,IF(I1791&lt;=50000,ROUNDUP(I1791/2,0)+12500,IF(I1791&lt;=100000,ROUNDUP(I1791/4,0)+25000,50000)))),MIN(IF(H1791&lt;=0,0,IF(H1791&lt;=20000,H1791,IF(H1791&lt;=40000,ROUNDUP(H1791/2,0)+10000,IF(H1791&lt;=80000,ROUNDUP(H1791/4,0)+20000,40000))))+IF(I1791&lt;=0,0,IF(I1791&lt;=25000,I1791,IF(I1791&lt;=50000,ROUNDUP(I1791/2,0)+12500,IF(I1791&lt;=100000,ROUNDUP(I1791/4,0)+25000,50000)))),40000))))</f>
        <v/>
      </c>
      <c r="R1791" s="18">
        <f>MIN(120000,O1791+P1791+Q1791)</f>
        <v/>
      </c>
      <c r="S1791" s="18">
        <f>IF(F1791&lt;=0,IF(E1791&lt;=0,0,IF(E1791&lt;=12000,E1791,IF(E1791&lt;=32000,ROUNDUP(E1791/2,0)+6000,IF(E1791&lt;=56000,ROUNDUP(E1791/4,0)+14000,28000)))),IF(E1791&lt;=0,IF(F1791&lt;=0,0,IF(F1791&lt;=15000,F1791,IF(F1791&lt;=40000,ROUNDUP(F1791/2,0)+7500,IF(F1791&lt;=70000,ROUNDUP(F1791/4,0)+17500,35000)))),MAX(IF(F1791&lt;=0,0,IF(F1791&lt;=15000,F1791,IF(F1791&lt;=40000,ROUNDUP(F1791/2,0)+7500,IF(F1791&lt;=70000,ROUNDUP(F1791/4,0)+17500,35000)))),MIN(IF(E1791&lt;=0,0,IF(E1791&lt;=12000,E1791,IF(E1791&lt;=32000,ROUNDUP(E1791/2,0)+6000,IF(E1791&lt;=56000,ROUNDUP(E1791/4,0)+14000,28000))))+IF(F1791&lt;=0,0,IF(F1791&lt;=15000,F1791,IF(F1791&lt;=40000,ROUNDUP(F1791/2,0)+7500,IF(F1791&lt;=70000,ROUNDUP(F1791/4,0)+17500,35000)))),28000))))</f>
        <v/>
      </c>
      <c r="T1791" s="18">
        <f>IF(G1791&lt;=0,0,IF(G1791&lt;=12000,G1791,IF(G1791&lt;=32000,ROUNDUP(G1791/2,0)+6000,IF(G1791&lt;=56000,ROUNDUP(G1791/4,0)+14000,28000))))</f>
        <v/>
      </c>
      <c r="U1791" s="18">
        <f>IF(I1791&lt;=0,IF(H1791&lt;=0,0,IF(H1791&lt;=12000,H1791,IF(H1791&lt;=32000,ROUNDUP(H1791/2,0)+6000,IF(H1791&lt;=56000,ROUNDUP(H1791/4,0)+14000,28000)))),IF(H1791&lt;=0,IF(I1791&lt;=0,0,IF(I1791&lt;=15000,I1791,IF(I1791&lt;=40000,ROUNDUP(I1791/2,0)+7500,IF(I1791&lt;=70000,ROUNDUP(I1791/4,0)+17500,35000)))),MAX(IF(I1791&lt;=0,0,IF(I1791&lt;=15000,I1791,IF(I1791&lt;=40000,ROUNDUP(I1791/2,0)+7500,IF(I1791&lt;=70000,ROUNDUP(I1791/4,0)+17500,35000)))),MIN(IF(H1791&lt;=0,0,IF(H1791&lt;=12000,H1791,IF(H1791&lt;=32000,ROUNDUP(H1791/2,0)+6000,IF(H1791&lt;=56000,ROUNDUP(H1791/4,0)+14000,28000))))+IF(I1791&lt;=0,0,IF(I1791&lt;=15000,I1791,IF(I1791&lt;=40000,ROUNDUP(I1791/2,0)+7500,IF(I1791&lt;=70000,ROUNDUP(I1791/4,0)+17500,35000)))),28000))))</f>
        <v/>
      </c>
      <c r="V1791" s="18">
        <f>MIN(70000,S1791+T1791+U1791)</f>
        <v/>
      </c>
      <c r="W1791" s="18">
        <f>MAX(0,ROUNDDOWN(M1791-J1791-N1791-K1791-0,-3))</f>
        <v/>
      </c>
      <c r="X1791" s="18">
        <f>MAX(0,ROUNDDOWN(M1791-J1791-N1791-K1791-R1791,-3))</f>
        <v/>
      </c>
      <c r="Y1791" s="18">
        <f>IF(W1791&lt;=0,0,ROUNDDOWN((W1791*LOOKUP(W1791,{0,1950001,3300001,6950001,9000001,18000001,40000001},{0.05,0.1,0.2,0.23,0.33,0.4,0.45})-LOOKUP(W1791,{0,1950001,3300001,6950001,9000001,18000001,40000001},{0,97500,427500,636000,1536000,2796000,4796000}))*1.021,-2))</f>
        <v/>
      </c>
      <c r="Z1791" s="18">
        <f>IF(X1791&lt;=0,0,ROUNDDOWN((X1791*LOOKUP(X1791,{0,1950001,3300001,6950001,9000001,18000001,40000001},{0.05,0.1,0.2,0.23,0.33,0.4,0.45})-LOOKUP(X1791,{0,1950001,3300001,6950001,9000001,18000001,40000001},{0,97500,427500,636000,1536000,2796000,4796000}))*1.021,-2))</f>
        <v/>
      </c>
      <c r="AA1791" s="18">
        <f>MAX(0,ROUNDDOWN(M1791-J1791-430000-L1791-0,-3))</f>
        <v/>
      </c>
      <c r="AB1791" s="18">
        <f>MAX(0,ROUNDDOWN(M1791-J1791-430000-L1791-V1791,-3))</f>
        <v/>
      </c>
      <c r="AC1791" s="18">
        <f>IF(M1791&lt;=450000,0,MAX(0,ROUNDDOWN(AA1791*0.06-MIN(50000,AA1791)*0.03,-2))+MAX(0,ROUNDDOWN(AA1791*0.04-MIN(50000,AA1791)*0.02,-2)))</f>
        <v/>
      </c>
      <c r="AD1791" s="18">
        <f>IF(M1791&lt;=450000,0,MAX(0,ROUNDDOWN(AB1791*0.06-MIN(50000,AB1791)*0.03,-2))+MAX(0,ROUNDDOWN(AB1791*0.04-MIN(50000,AB1791)*0.02,-2)))</f>
        <v/>
      </c>
      <c r="AE1791" s="18">
        <f>Y1791-Z1791</f>
        <v/>
      </c>
      <c r="AF1791" s="18">
        <f>AC1791-AD1791</f>
        <v/>
      </c>
      <c r="AG1791" s="18">
        <f>AE1791+AF1791</f>
        <v/>
      </c>
      <c r="AH1791" s="20">
        <f>IF(W1791&lt;=0,0,LOOKUP(W1791,{0,1950001,3300001,6950001,9000001,18000001,40000001},{0.05,0.1,0.2,0.23,0.33,0.4,0.45}))</f>
        <v/>
      </c>
    </row>
    <row r="1792">
      <c r="A1792" t="inlineStr">
        <is>
          <t>1万円刻み 一般8万円</t>
        </is>
      </c>
      <c r="B1792" s="18">
        <f>'4_1万円刻み'!$A$571</f>
        <v/>
      </c>
      <c r="C1792" s="19" t="n">
        <v>2026</v>
      </c>
      <c r="D1792" t="inlineStr">
        <is>
          <t>いいえ</t>
        </is>
      </c>
      <c r="E1792" s="18" t="n">
        <v>80000</v>
      </c>
      <c r="F1792" s="18" t="n">
        <v>0</v>
      </c>
      <c r="G1792" s="18" t="n">
        <v>0</v>
      </c>
      <c r="H1792" s="18" t="n">
        <v>0</v>
      </c>
      <c r="I1792" s="18" t="n">
        <v>0</v>
      </c>
      <c r="J1792" s="18">
        <f>ROUND(MIN(B1792/12,650000)*12*0.0915+MIN(B1792/12,1390000)*12*(0.0504+0)+B1792*0.005,0)</f>
        <v/>
      </c>
      <c r="K1792" s="18" t="n">
        <v>0</v>
      </c>
      <c r="L1792" s="18" t="n">
        <v>0</v>
      </c>
      <c r="M1792" s="18">
        <f>ROUND(IF(C1792&gt;=2026,IF(B1792&lt;741000,0,IF(B1792&lt;2191000,B1792-740000,IF(B1792&lt;2193000,1451000,IF(B1792&lt;2196000,1453000,IF(B1792&lt;2200000,1456000,IF(B1792&lt;3600000,ROUNDDOWN(B1792/4,-3)*2.8-80000,IF(B1792&lt;6600000,ROUNDDOWN(B1792/4,-3)*3.2-440000,IF(B1792&lt;8500000,ROUNDDOWN(B1792*0.9,0)-1100000,B1792-1950000)))))))),IF(B1792&lt;651000,0,IF(B1792&lt;1900000,B1792-650000,IF(B1792&lt;3600000,ROUNDDOWN(B1792/4,-3)*2.8-80000,IF(B1792&lt;6600000,ROUNDDOWN(B1792/4,-3)*3.2-440000,IF(B1792&lt;8500000,ROUNDDOWN(B1792*0.9,0)-1100000,B1792-1950000)))))),0)</f>
        <v/>
      </c>
      <c r="N1792" s="18">
        <f>IF(M1792&gt;23500000,NA(),IF(C1792&gt;=2026,IF(M1792&lt;=4890000,1040000,IF(M1792&lt;=6550000,670000,620000)),IF(M1792&lt;=1320000,950000,IF(M1792&lt;=3360000,880000,IF(M1792&lt;=4890000,680000,IF(M1792&lt;=6550000,630000,580000))))))</f>
        <v/>
      </c>
      <c r="O1792" s="18">
        <f>IF(F1792&lt;=0,IF(AND(D1792="はい",C1792&gt;=2026,C1792&lt;=2027),IF(E1792&lt;=0,0,IF(E1792&lt;=30000,E1792,IF(E1792&lt;=60000,ROUNDUP(E1792/2,0)+15000,IF(E1792&lt;=120000,ROUNDUP(E1792/4,0)+30000,60000)))),IF(E1792&lt;=0,0,IF(E1792&lt;=20000,E1792,IF(E1792&lt;=40000,ROUNDUP(E1792/2,0)+10000,IF(E1792&lt;=80000,ROUNDUP(E1792/4,0)+20000,40000))))),IF(E1792&lt;=0,IF(F1792&lt;=0,0,IF(F1792&lt;=25000,F1792,IF(F1792&lt;=50000,ROUNDUP(F1792/2,0)+12500,IF(F1792&lt;=100000,ROUNDUP(F1792/4,0)+25000,50000)))),MAX(IF(F1792&lt;=0,0,IF(F1792&lt;=25000,F1792,IF(F1792&lt;=50000,ROUNDUP(F1792/2,0)+12500,IF(F1792&lt;=100000,ROUNDUP(F1792/4,0)+25000,50000)))),MIN(IF(AND(D1792="はい",C1792&gt;=2026,C1792&lt;=2027),IF(E1792&lt;=0,0,IF(E1792&lt;=30000,E1792,IF(E1792&lt;=60000,ROUNDUP(E1792/2,0)+15000,IF(E1792&lt;=120000,ROUNDUP(E1792/4,0)+30000,60000)))),IF(E1792&lt;=0,0,IF(E1792&lt;=20000,E1792,IF(E1792&lt;=40000,ROUNDUP(E1792/2,0)+10000,IF(E1792&lt;=80000,ROUNDUP(E1792/4,0)+20000,40000)))))+IF(F1792&lt;=0,0,IF(F1792&lt;=25000,F1792,IF(F1792&lt;=50000,ROUNDUP(F1792/2,0)+12500,IF(F1792&lt;=100000,ROUNDUP(F1792/4,0)+25000,50000)))),IF(AND(D1792="はい",C1792&gt;=2026,C1792&lt;=2027),60000,40000)))))</f>
        <v/>
      </c>
      <c r="P1792" s="18">
        <f>IF(G1792&lt;=0,0,IF(G1792&lt;=20000,G1792,IF(G1792&lt;=40000,ROUNDUP(G1792/2,0)+10000,IF(G1792&lt;=80000,ROUNDUP(G1792/4,0)+20000,40000))))</f>
        <v/>
      </c>
      <c r="Q1792" s="18">
        <f>IF(I1792&lt;=0,IF(H1792&lt;=0,0,IF(H1792&lt;=20000,H1792,IF(H1792&lt;=40000,ROUNDUP(H1792/2,0)+10000,IF(H1792&lt;=80000,ROUNDUP(H1792/4,0)+20000,40000)))),IF(H1792&lt;=0,IF(I1792&lt;=0,0,IF(I1792&lt;=25000,I1792,IF(I1792&lt;=50000,ROUNDUP(I1792/2,0)+12500,IF(I1792&lt;=100000,ROUNDUP(I1792/4,0)+25000,50000)))),MAX(IF(I1792&lt;=0,0,IF(I1792&lt;=25000,I1792,IF(I1792&lt;=50000,ROUNDUP(I1792/2,0)+12500,IF(I1792&lt;=100000,ROUNDUP(I1792/4,0)+25000,50000)))),MIN(IF(H1792&lt;=0,0,IF(H1792&lt;=20000,H1792,IF(H1792&lt;=40000,ROUNDUP(H1792/2,0)+10000,IF(H1792&lt;=80000,ROUNDUP(H1792/4,0)+20000,40000))))+IF(I1792&lt;=0,0,IF(I1792&lt;=25000,I1792,IF(I1792&lt;=50000,ROUNDUP(I1792/2,0)+12500,IF(I1792&lt;=100000,ROUNDUP(I1792/4,0)+25000,50000)))),40000))))</f>
        <v/>
      </c>
      <c r="R1792" s="18">
        <f>MIN(120000,O1792+P1792+Q1792)</f>
        <v/>
      </c>
      <c r="S1792" s="18">
        <f>IF(F1792&lt;=0,IF(E1792&lt;=0,0,IF(E1792&lt;=12000,E1792,IF(E1792&lt;=32000,ROUNDUP(E1792/2,0)+6000,IF(E1792&lt;=56000,ROUNDUP(E1792/4,0)+14000,28000)))),IF(E1792&lt;=0,IF(F1792&lt;=0,0,IF(F1792&lt;=15000,F1792,IF(F1792&lt;=40000,ROUNDUP(F1792/2,0)+7500,IF(F1792&lt;=70000,ROUNDUP(F1792/4,0)+17500,35000)))),MAX(IF(F1792&lt;=0,0,IF(F1792&lt;=15000,F1792,IF(F1792&lt;=40000,ROUNDUP(F1792/2,0)+7500,IF(F1792&lt;=70000,ROUNDUP(F1792/4,0)+17500,35000)))),MIN(IF(E1792&lt;=0,0,IF(E1792&lt;=12000,E1792,IF(E1792&lt;=32000,ROUNDUP(E1792/2,0)+6000,IF(E1792&lt;=56000,ROUNDUP(E1792/4,0)+14000,28000))))+IF(F1792&lt;=0,0,IF(F1792&lt;=15000,F1792,IF(F1792&lt;=40000,ROUNDUP(F1792/2,0)+7500,IF(F1792&lt;=70000,ROUNDUP(F1792/4,0)+17500,35000)))),28000))))</f>
        <v/>
      </c>
      <c r="T1792" s="18">
        <f>IF(G1792&lt;=0,0,IF(G1792&lt;=12000,G1792,IF(G1792&lt;=32000,ROUNDUP(G1792/2,0)+6000,IF(G1792&lt;=56000,ROUNDUP(G1792/4,0)+14000,28000))))</f>
        <v/>
      </c>
      <c r="U1792" s="18">
        <f>IF(I1792&lt;=0,IF(H1792&lt;=0,0,IF(H1792&lt;=12000,H1792,IF(H1792&lt;=32000,ROUNDUP(H1792/2,0)+6000,IF(H1792&lt;=56000,ROUNDUP(H1792/4,0)+14000,28000)))),IF(H1792&lt;=0,IF(I1792&lt;=0,0,IF(I1792&lt;=15000,I1792,IF(I1792&lt;=40000,ROUNDUP(I1792/2,0)+7500,IF(I1792&lt;=70000,ROUNDUP(I1792/4,0)+17500,35000)))),MAX(IF(I1792&lt;=0,0,IF(I1792&lt;=15000,I1792,IF(I1792&lt;=40000,ROUNDUP(I1792/2,0)+7500,IF(I1792&lt;=70000,ROUNDUP(I1792/4,0)+17500,35000)))),MIN(IF(H1792&lt;=0,0,IF(H1792&lt;=12000,H1792,IF(H1792&lt;=32000,ROUNDUP(H1792/2,0)+6000,IF(H1792&lt;=56000,ROUNDUP(H1792/4,0)+14000,28000))))+IF(I1792&lt;=0,0,IF(I1792&lt;=15000,I1792,IF(I1792&lt;=40000,ROUNDUP(I1792/2,0)+7500,IF(I1792&lt;=70000,ROUNDUP(I1792/4,0)+17500,35000)))),28000))))</f>
        <v/>
      </c>
      <c r="V1792" s="18">
        <f>MIN(70000,S1792+T1792+U1792)</f>
        <v/>
      </c>
      <c r="W1792" s="18">
        <f>MAX(0,ROUNDDOWN(M1792-J1792-N1792-K1792-0,-3))</f>
        <v/>
      </c>
      <c r="X1792" s="18">
        <f>MAX(0,ROUNDDOWN(M1792-J1792-N1792-K1792-R1792,-3))</f>
        <v/>
      </c>
      <c r="Y1792" s="18">
        <f>IF(W1792&lt;=0,0,ROUNDDOWN((W1792*LOOKUP(W1792,{0,1950001,3300001,6950001,9000001,18000001,40000001},{0.05,0.1,0.2,0.23,0.33,0.4,0.45})-LOOKUP(W1792,{0,1950001,3300001,6950001,9000001,18000001,40000001},{0,97500,427500,636000,1536000,2796000,4796000}))*1.021,-2))</f>
        <v/>
      </c>
      <c r="Z1792" s="18">
        <f>IF(X1792&lt;=0,0,ROUNDDOWN((X1792*LOOKUP(X1792,{0,1950001,3300001,6950001,9000001,18000001,40000001},{0.05,0.1,0.2,0.23,0.33,0.4,0.45})-LOOKUP(X1792,{0,1950001,3300001,6950001,9000001,18000001,40000001},{0,97500,427500,636000,1536000,2796000,4796000}))*1.021,-2))</f>
        <v/>
      </c>
      <c r="AA1792" s="18">
        <f>MAX(0,ROUNDDOWN(M1792-J1792-430000-L1792-0,-3))</f>
        <v/>
      </c>
      <c r="AB1792" s="18">
        <f>MAX(0,ROUNDDOWN(M1792-J1792-430000-L1792-V1792,-3))</f>
        <v/>
      </c>
      <c r="AC1792" s="18">
        <f>IF(M1792&lt;=450000,0,MAX(0,ROUNDDOWN(AA1792*0.06-MIN(50000,AA1792)*0.03,-2))+MAX(0,ROUNDDOWN(AA1792*0.04-MIN(50000,AA1792)*0.02,-2)))</f>
        <v/>
      </c>
      <c r="AD1792" s="18">
        <f>IF(M1792&lt;=450000,0,MAX(0,ROUNDDOWN(AB1792*0.06-MIN(50000,AB1792)*0.03,-2))+MAX(0,ROUNDDOWN(AB1792*0.04-MIN(50000,AB1792)*0.02,-2)))</f>
        <v/>
      </c>
      <c r="AE1792" s="18">
        <f>Y1792-Z1792</f>
        <v/>
      </c>
      <c r="AF1792" s="18">
        <f>AC1792-AD1792</f>
        <v/>
      </c>
      <c r="AG1792" s="18">
        <f>AE1792+AF1792</f>
        <v/>
      </c>
      <c r="AH1792" s="20">
        <f>IF(W1792&lt;=0,0,LOOKUP(W1792,{0,1950001,3300001,6950001,9000001,18000001,40000001},{0.05,0.1,0.2,0.23,0.33,0.4,0.45}))</f>
        <v/>
      </c>
    </row>
    <row r="1793">
      <c r="A1793" t="inlineStr">
        <is>
          <t>1万円刻み 特例あり一般12万円</t>
        </is>
      </c>
      <c r="B1793" s="18">
        <f>'4_1万円刻み'!$A$571</f>
        <v/>
      </c>
      <c r="C1793" s="19" t="n">
        <v>2026</v>
      </c>
      <c r="D1793" t="inlineStr">
        <is>
          <t>はい</t>
        </is>
      </c>
      <c r="E1793" s="18" t="n">
        <v>120000</v>
      </c>
      <c r="F1793" s="18" t="n">
        <v>0</v>
      </c>
      <c r="G1793" s="18" t="n">
        <v>0</v>
      </c>
      <c r="H1793" s="18" t="n">
        <v>0</v>
      </c>
      <c r="I1793" s="18" t="n">
        <v>0</v>
      </c>
      <c r="J1793" s="18">
        <f>ROUND(MIN(B1793/12,650000)*12*0.0915+MIN(B1793/12,1390000)*12*(0.0504+0)+B1793*0.005,0)</f>
        <v/>
      </c>
      <c r="K1793" s="18" t="n">
        <v>0</v>
      </c>
      <c r="L1793" s="18" t="n">
        <v>0</v>
      </c>
      <c r="M1793" s="18">
        <f>ROUND(IF(C1793&gt;=2026,IF(B1793&lt;741000,0,IF(B1793&lt;2191000,B1793-740000,IF(B1793&lt;2193000,1451000,IF(B1793&lt;2196000,1453000,IF(B1793&lt;2200000,1456000,IF(B1793&lt;3600000,ROUNDDOWN(B1793/4,-3)*2.8-80000,IF(B1793&lt;6600000,ROUNDDOWN(B1793/4,-3)*3.2-440000,IF(B1793&lt;8500000,ROUNDDOWN(B1793*0.9,0)-1100000,B1793-1950000)))))))),IF(B1793&lt;651000,0,IF(B1793&lt;1900000,B1793-650000,IF(B1793&lt;3600000,ROUNDDOWN(B1793/4,-3)*2.8-80000,IF(B1793&lt;6600000,ROUNDDOWN(B1793/4,-3)*3.2-440000,IF(B1793&lt;8500000,ROUNDDOWN(B1793*0.9,0)-1100000,B1793-1950000)))))),0)</f>
        <v/>
      </c>
      <c r="N1793" s="18">
        <f>IF(M1793&gt;23500000,NA(),IF(C1793&gt;=2026,IF(M1793&lt;=4890000,1040000,IF(M1793&lt;=6550000,670000,620000)),IF(M1793&lt;=1320000,950000,IF(M1793&lt;=3360000,880000,IF(M1793&lt;=4890000,680000,IF(M1793&lt;=6550000,630000,580000))))))</f>
        <v/>
      </c>
      <c r="O1793" s="18">
        <f>IF(F1793&lt;=0,IF(AND(D1793="はい",C1793&gt;=2026,C1793&lt;=2027),IF(E1793&lt;=0,0,IF(E1793&lt;=30000,E1793,IF(E1793&lt;=60000,ROUNDUP(E1793/2,0)+15000,IF(E1793&lt;=120000,ROUNDUP(E1793/4,0)+30000,60000)))),IF(E1793&lt;=0,0,IF(E1793&lt;=20000,E1793,IF(E1793&lt;=40000,ROUNDUP(E1793/2,0)+10000,IF(E1793&lt;=80000,ROUNDUP(E1793/4,0)+20000,40000))))),IF(E1793&lt;=0,IF(F1793&lt;=0,0,IF(F1793&lt;=25000,F1793,IF(F1793&lt;=50000,ROUNDUP(F1793/2,0)+12500,IF(F1793&lt;=100000,ROUNDUP(F1793/4,0)+25000,50000)))),MAX(IF(F1793&lt;=0,0,IF(F1793&lt;=25000,F1793,IF(F1793&lt;=50000,ROUNDUP(F1793/2,0)+12500,IF(F1793&lt;=100000,ROUNDUP(F1793/4,0)+25000,50000)))),MIN(IF(AND(D1793="はい",C1793&gt;=2026,C1793&lt;=2027),IF(E1793&lt;=0,0,IF(E1793&lt;=30000,E1793,IF(E1793&lt;=60000,ROUNDUP(E1793/2,0)+15000,IF(E1793&lt;=120000,ROUNDUP(E1793/4,0)+30000,60000)))),IF(E1793&lt;=0,0,IF(E1793&lt;=20000,E1793,IF(E1793&lt;=40000,ROUNDUP(E1793/2,0)+10000,IF(E1793&lt;=80000,ROUNDUP(E1793/4,0)+20000,40000)))))+IF(F1793&lt;=0,0,IF(F1793&lt;=25000,F1793,IF(F1793&lt;=50000,ROUNDUP(F1793/2,0)+12500,IF(F1793&lt;=100000,ROUNDUP(F1793/4,0)+25000,50000)))),IF(AND(D1793="はい",C1793&gt;=2026,C1793&lt;=2027),60000,40000)))))</f>
        <v/>
      </c>
      <c r="P1793" s="18">
        <f>IF(G1793&lt;=0,0,IF(G1793&lt;=20000,G1793,IF(G1793&lt;=40000,ROUNDUP(G1793/2,0)+10000,IF(G1793&lt;=80000,ROUNDUP(G1793/4,0)+20000,40000))))</f>
        <v/>
      </c>
      <c r="Q1793" s="18">
        <f>IF(I1793&lt;=0,IF(H1793&lt;=0,0,IF(H1793&lt;=20000,H1793,IF(H1793&lt;=40000,ROUNDUP(H1793/2,0)+10000,IF(H1793&lt;=80000,ROUNDUP(H1793/4,0)+20000,40000)))),IF(H1793&lt;=0,IF(I1793&lt;=0,0,IF(I1793&lt;=25000,I1793,IF(I1793&lt;=50000,ROUNDUP(I1793/2,0)+12500,IF(I1793&lt;=100000,ROUNDUP(I1793/4,0)+25000,50000)))),MAX(IF(I1793&lt;=0,0,IF(I1793&lt;=25000,I1793,IF(I1793&lt;=50000,ROUNDUP(I1793/2,0)+12500,IF(I1793&lt;=100000,ROUNDUP(I1793/4,0)+25000,50000)))),MIN(IF(H1793&lt;=0,0,IF(H1793&lt;=20000,H1793,IF(H1793&lt;=40000,ROUNDUP(H1793/2,0)+10000,IF(H1793&lt;=80000,ROUNDUP(H1793/4,0)+20000,40000))))+IF(I1793&lt;=0,0,IF(I1793&lt;=25000,I1793,IF(I1793&lt;=50000,ROUNDUP(I1793/2,0)+12500,IF(I1793&lt;=100000,ROUNDUP(I1793/4,0)+25000,50000)))),40000))))</f>
        <v/>
      </c>
      <c r="R1793" s="18">
        <f>MIN(120000,O1793+P1793+Q1793)</f>
        <v/>
      </c>
      <c r="S1793" s="18">
        <f>IF(F1793&lt;=0,IF(E1793&lt;=0,0,IF(E1793&lt;=12000,E1793,IF(E1793&lt;=32000,ROUNDUP(E1793/2,0)+6000,IF(E1793&lt;=56000,ROUNDUP(E1793/4,0)+14000,28000)))),IF(E1793&lt;=0,IF(F1793&lt;=0,0,IF(F1793&lt;=15000,F1793,IF(F1793&lt;=40000,ROUNDUP(F1793/2,0)+7500,IF(F1793&lt;=70000,ROUNDUP(F1793/4,0)+17500,35000)))),MAX(IF(F1793&lt;=0,0,IF(F1793&lt;=15000,F1793,IF(F1793&lt;=40000,ROUNDUP(F1793/2,0)+7500,IF(F1793&lt;=70000,ROUNDUP(F1793/4,0)+17500,35000)))),MIN(IF(E1793&lt;=0,0,IF(E1793&lt;=12000,E1793,IF(E1793&lt;=32000,ROUNDUP(E1793/2,0)+6000,IF(E1793&lt;=56000,ROUNDUP(E1793/4,0)+14000,28000))))+IF(F1793&lt;=0,0,IF(F1793&lt;=15000,F1793,IF(F1793&lt;=40000,ROUNDUP(F1793/2,0)+7500,IF(F1793&lt;=70000,ROUNDUP(F1793/4,0)+17500,35000)))),28000))))</f>
        <v/>
      </c>
      <c r="T1793" s="18">
        <f>IF(G1793&lt;=0,0,IF(G1793&lt;=12000,G1793,IF(G1793&lt;=32000,ROUNDUP(G1793/2,0)+6000,IF(G1793&lt;=56000,ROUNDUP(G1793/4,0)+14000,28000))))</f>
        <v/>
      </c>
      <c r="U1793" s="18">
        <f>IF(I1793&lt;=0,IF(H1793&lt;=0,0,IF(H1793&lt;=12000,H1793,IF(H1793&lt;=32000,ROUNDUP(H1793/2,0)+6000,IF(H1793&lt;=56000,ROUNDUP(H1793/4,0)+14000,28000)))),IF(H1793&lt;=0,IF(I1793&lt;=0,0,IF(I1793&lt;=15000,I1793,IF(I1793&lt;=40000,ROUNDUP(I1793/2,0)+7500,IF(I1793&lt;=70000,ROUNDUP(I1793/4,0)+17500,35000)))),MAX(IF(I1793&lt;=0,0,IF(I1793&lt;=15000,I1793,IF(I1793&lt;=40000,ROUNDUP(I1793/2,0)+7500,IF(I1793&lt;=70000,ROUNDUP(I1793/4,0)+17500,35000)))),MIN(IF(H1793&lt;=0,0,IF(H1793&lt;=12000,H1793,IF(H1793&lt;=32000,ROUNDUP(H1793/2,0)+6000,IF(H1793&lt;=56000,ROUNDUP(H1793/4,0)+14000,28000))))+IF(I1793&lt;=0,0,IF(I1793&lt;=15000,I1793,IF(I1793&lt;=40000,ROUNDUP(I1793/2,0)+7500,IF(I1793&lt;=70000,ROUNDUP(I1793/4,0)+17500,35000)))),28000))))</f>
        <v/>
      </c>
      <c r="V1793" s="18">
        <f>MIN(70000,S1793+T1793+U1793)</f>
        <v/>
      </c>
      <c r="W1793" s="18">
        <f>MAX(0,ROUNDDOWN(M1793-J1793-N1793-K1793-0,-3))</f>
        <v/>
      </c>
      <c r="X1793" s="18">
        <f>MAX(0,ROUNDDOWN(M1793-J1793-N1793-K1793-R1793,-3))</f>
        <v/>
      </c>
      <c r="Y1793" s="18">
        <f>IF(W1793&lt;=0,0,ROUNDDOWN((W1793*LOOKUP(W1793,{0,1950001,3300001,6950001,9000001,18000001,40000001},{0.05,0.1,0.2,0.23,0.33,0.4,0.45})-LOOKUP(W1793,{0,1950001,3300001,6950001,9000001,18000001,40000001},{0,97500,427500,636000,1536000,2796000,4796000}))*1.021,-2))</f>
        <v/>
      </c>
      <c r="Z1793" s="18">
        <f>IF(X1793&lt;=0,0,ROUNDDOWN((X1793*LOOKUP(X1793,{0,1950001,3300001,6950001,9000001,18000001,40000001},{0.05,0.1,0.2,0.23,0.33,0.4,0.45})-LOOKUP(X1793,{0,1950001,3300001,6950001,9000001,18000001,40000001},{0,97500,427500,636000,1536000,2796000,4796000}))*1.021,-2))</f>
        <v/>
      </c>
      <c r="AA1793" s="18">
        <f>MAX(0,ROUNDDOWN(M1793-J1793-430000-L1793-0,-3))</f>
        <v/>
      </c>
      <c r="AB1793" s="18">
        <f>MAX(0,ROUNDDOWN(M1793-J1793-430000-L1793-V1793,-3))</f>
        <v/>
      </c>
      <c r="AC1793" s="18">
        <f>IF(M1793&lt;=450000,0,MAX(0,ROUNDDOWN(AA1793*0.06-MIN(50000,AA1793)*0.03,-2))+MAX(0,ROUNDDOWN(AA1793*0.04-MIN(50000,AA1793)*0.02,-2)))</f>
        <v/>
      </c>
      <c r="AD1793" s="18">
        <f>IF(M1793&lt;=450000,0,MAX(0,ROUNDDOWN(AB1793*0.06-MIN(50000,AB1793)*0.03,-2))+MAX(0,ROUNDDOWN(AB1793*0.04-MIN(50000,AB1793)*0.02,-2)))</f>
        <v/>
      </c>
      <c r="AE1793" s="18">
        <f>Y1793-Z1793</f>
        <v/>
      </c>
      <c r="AF1793" s="18">
        <f>AC1793-AD1793</f>
        <v/>
      </c>
      <c r="AG1793" s="18">
        <f>AE1793+AF1793</f>
        <v/>
      </c>
      <c r="AH1793" s="20">
        <f>IF(W1793&lt;=0,0,LOOKUP(W1793,{0,1950001,3300001,6950001,9000001,18000001,40000001},{0.05,0.1,0.2,0.23,0.33,0.4,0.45}))</f>
        <v/>
      </c>
    </row>
    <row r="1794">
      <c r="A1794" t="inlineStr">
        <is>
          <t>1万円刻み 3区分8万円ずつ</t>
        </is>
      </c>
      <c r="B1794" s="18">
        <f>'4_1万円刻み'!$A$572</f>
        <v/>
      </c>
      <c r="C1794" s="19" t="n">
        <v>2026</v>
      </c>
      <c r="D1794" t="inlineStr">
        <is>
          <t>いいえ</t>
        </is>
      </c>
      <c r="E1794" s="18" t="n">
        <v>80000</v>
      </c>
      <c r="F1794" s="18" t="n">
        <v>0</v>
      </c>
      <c r="G1794" s="18" t="n">
        <v>80000</v>
      </c>
      <c r="H1794" s="18" t="n">
        <v>80000</v>
      </c>
      <c r="I1794" s="18" t="n">
        <v>0</v>
      </c>
      <c r="J1794" s="18">
        <f>ROUND(MIN(B1794/12,650000)*12*0.0915+MIN(B1794/12,1390000)*12*(0.0504+0)+B1794*0.005,0)</f>
        <v/>
      </c>
      <c r="K1794" s="18" t="n">
        <v>0</v>
      </c>
      <c r="L1794" s="18" t="n">
        <v>0</v>
      </c>
      <c r="M1794" s="18">
        <f>ROUND(IF(C1794&gt;=2026,IF(B1794&lt;741000,0,IF(B1794&lt;2191000,B1794-740000,IF(B1794&lt;2193000,1451000,IF(B1794&lt;2196000,1453000,IF(B1794&lt;2200000,1456000,IF(B1794&lt;3600000,ROUNDDOWN(B1794/4,-3)*2.8-80000,IF(B1794&lt;6600000,ROUNDDOWN(B1794/4,-3)*3.2-440000,IF(B1794&lt;8500000,ROUNDDOWN(B1794*0.9,0)-1100000,B1794-1950000)))))))),IF(B1794&lt;651000,0,IF(B1794&lt;1900000,B1794-650000,IF(B1794&lt;3600000,ROUNDDOWN(B1794/4,-3)*2.8-80000,IF(B1794&lt;6600000,ROUNDDOWN(B1794/4,-3)*3.2-440000,IF(B1794&lt;8500000,ROUNDDOWN(B1794*0.9,0)-1100000,B1794-1950000)))))),0)</f>
        <v/>
      </c>
      <c r="N1794" s="18">
        <f>IF(M1794&gt;23500000,NA(),IF(C1794&gt;=2026,IF(M1794&lt;=4890000,1040000,IF(M1794&lt;=6550000,670000,620000)),IF(M1794&lt;=1320000,950000,IF(M1794&lt;=3360000,880000,IF(M1794&lt;=4890000,680000,IF(M1794&lt;=6550000,630000,580000))))))</f>
        <v/>
      </c>
      <c r="O1794" s="18">
        <f>IF(F1794&lt;=0,IF(AND(D1794="はい",C1794&gt;=2026,C1794&lt;=2027),IF(E1794&lt;=0,0,IF(E1794&lt;=30000,E1794,IF(E1794&lt;=60000,ROUNDUP(E1794/2,0)+15000,IF(E1794&lt;=120000,ROUNDUP(E1794/4,0)+30000,60000)))),IF(E1794&lt;=0,0,IF(E1794&lt;=20000,E1794,IF(E1794&lt;=40000,ROUNDUP(E1794/2,0)+10000,IF(E1794&lt;=80000,ROUNDUP(E1794/4,0)+20000,40000))))),IF(E1794&lt;=0,IF(F1794&lt;=0,0,IF(F1794&lt;=25000,F1794,IF(F1794&lt;=50000,ROUNDUP(F1794/2,0)+12500,IF(F1794&lt;=100000,ROUNDUP(F1794/4,0)+25000,50000)))),MAX(IF(F1794&lt;=0,0,IF(F1794&lt;=25000,F1794,IF(F1794&lt;=50000,ROUNDUP(F1794/2,0)+12500,IF(F1794&lt;=100000,ROUNDUP(F1794/4,0)+25000,50000)))),MIN(IF(AND(D1794="はい",C1794&gt;=2026,C1794&lt;=2027),IF(E1794&lt;=0,0,IF(E1794&lt;=30000,E1794,IF(E1794&lt;=60000,ROUNDUP(E1794/2,0)+15000,IF(E1794&lt;=120000,ROUNDUP(E1794/4,0)+30000,60000)))),IF(E1794&lt;=0,0,IF(E1794&lt;=20000,E1794,IF(E1794&lt;=40000,ROUNDUP(E1794/2,0)+10000,IF(E1794&lt;=80000,ROUNDUP(E1794/4,0)+20000,40000)))))+IF(F1794&lt;=0,0,IF(F1794&lt;=25000,F1794,IF(F1794&lt;=50000,ROUNDUP(F1794/2,0)+12500,IF(F1794&lt;=100000,ROUNDUP(F1794/4,0)+25000,50000)))),IF(AND(D1794="はい",C1794&gt;=2026,C1794&lt;=2027),60000,40000)))))</f>
        <v/>
      </c>
      <c r="P1794" s="18">
        <f>IF(G1794&lt;=0,0,IF(G1794&lt;=20000,G1794,IF(G1794&lt;=40000,ROUNDUP(G1794/2,0)+10000,IF(G1794&lt;=80000,ROUNDUP(G1794/4,0)+20000,40000))))</f>
        <v/>
      </c>
      <c r="Q1794" s="18">
        <f>IF(I1794&lt;=0,IF(H1794&lt;=0,0,IF(H1794&lt;=20000,H1794,IF(H1794&lt;=40000,ROUNDUP(H1794/2,0)+10000,IF(H1794&lt;=80000,ROUNDUP(H1794/4,0)+20000,40000)))),IF(H1794&lt;=0,IF(I1794&lt;=0,0,IF(I1794&lt;=25000,I1794,IF(I1794&lt;=50000,ROUNDUP(I1794/2,0)+12500,IF(I1794&lt;=100000,ROUNDUP(I1794/4,0)+25000,50000)))),MAX(IF(I1794&lt;=0,0,IF(I1794&lt;=25000,I1794,IF(I1794&lt;=50000,ROUNDUP(I1794/2,0)+12500,IF(I1794&lt;=100000,ROUNDUP(I1794/4,0)+25000,50000)))),MIN(IF(H1794&lt;=0,0,IF(H1794&lt;=20000,H1794,IF(H1794&lt;=40000,ROUNDUP(H1794/2,0)+10000,IF(H1794&lt;=80000,ROUNDUP(H1794/4,0)+20000,40000))))+IF(I1794&lt;=0,0,IF(I1794&lt;=25000,I1794,IF(I1794&lt;=50000,ROUNDUP(I1794/2,0)+12500,IF(I1794&lt;=100000,ROUNDUP(I1794/4,0)+25000,50000)))),40000))))</f>
        <v/>
      </c>
      <c r="R1794" s="18">
        <f>MIN(120000,O1794+P1794+Q1794)</f>
        <v/>
      </c>
      <c r="S1794" s="18">
        <f>IF(F1794&lt;=0,IF(E1794&lt;=0,0,IF(E1794&lt;=12000,E1794,IF(E1794&lt;=32000,ROUNDUP(E1794/2,0)+6000,IF(E1794&lt;=56000,ROUNDUP(E1794/4,0)+14000,28000)))),IF(E1794&lt;=0,IF(F1794&lt;=0,0,IF(F1794&lt;=15000,F1794,IF(F1794&lt;=40000,ROUNDUP(F1794/2,0)+7500,IF(F1794&lt;=70000,ROUNDUP(F1794/4,0)+17500,35000)))),MAX(IF(F1794&lt;=0,0,IF(F1794&lt;=15000,F1794,IF(F1794&lt;=40000,ROUNDUP(F1794/2,0)+7500,IF(F1794&lt;=70000,ROUNDUP(F1794/4,0)+17500,35000)))),MIN(IF(E1794&lt;=0,0,IF(E1794&lt;=12000,E1794,IF(E1794&lt;=32000,ROUNDUP(E1794/2,0)+6000,IF(E1794&lt;=56000,ROUNDUP(E1794/4,0)+14000,28000))))+IF(F1794&lt;=0,0,IF(F1794&lt;=15000,F1794,IF(F1794&lt;=40000,ROUNDUP(F1794/2,0)+7500,IF(F1794&lt;=70000,ROUNDUP(F1794/4,0)+17500,35000)))),28000))))</f>
        <v/>
      </c>
      <c r="T1794" s="18">
        <f>IF(G1794&lt;=0,0,IF(G1794&lt;=12000,G1794,IF(G1794&lt;=32000,ROUNDUP(G1794/2,0)+6000,IF(G1794&lt;=56000,ROUNDUP(G1794/4,0)+14000,28000))))</f>
        <v/>
      </c>
      <c r="U1794" s="18">
        <f>IF(I1794&lt;=0,IF(H1794&lt;=0,0,IF(H1794&lt;=12000,H1794,IF(H1794&lt;=32000,ROUNDUP(H1794/2,0)+6000,IF(H1794&lt;=56000,ROUNDUP(H1794/4,0)+14000,28000)))),IF(H1794&lt;=0,IF(I1794&lt;=0,0,IF(I1794&lt;=15000,I1794,IF(I1794&lt;=40000,ROUNDUP(I1794/2,0)+7500,IF(I1794&lt;=70000,ROUNDUP(I1794/4,0)+17500,35000)))),MAX(IF(I1794&lt;=0,0,IF(I1794&lt;=15000,I1794,IF(I1794&lt;=40000,ROUNDUP(I1794/2,0)+7500,IF(I1794&lt;=70000,ROUNDUP(I1794/4,0)+17500,35000)))),MIN(IF(H1794&lt;=0,0,IF(H1794&lt;=12000,H1794,IF(H1794&lt;=32000,ROUNDUP(H1794/2,0)+6000,IF(H1794&lt;=56000,ROUNDUP(H1794/4,0)+14000,28000))))+IF(I1794&lt;=0,0,IF(I1794&lt;=15000,I1794,IF(I1794&lt;=40000,ROUNDUP(I1794/2,0)+7500,IF(I1794&lt;=70000,ROUNDUP(I1794/4,0)+17500,35000)))),28000))))</f>
        <v/>
      </c>
      <c r="V1794" s="18">
        <f>MIN(70000,S1794+T1794+U1794)</f>
        <v/>
      </c>
      <c r="W1794" s="18">
        <f>MAX(0,ROUNDDOWN(M1794-J1794-N1794-K1794-0,-3))</f>
        <v/>
      </c>
      <c r="X1794" s="18">
        <f>MAX(0,ROUNDDOWN(M1794-J1794-N1794-K1794-R1794,-3))</f>
        <v/>
      </c>
      <c r="Y1794" s="18">
        <f>IF(W1794&lt;=0,0,ROUNDDOWN((W1794*LOOKUP(W1794,{0,1950001,3300001,6950001,9000001,18000001,40000001},{0.05,0.1,0.2,0.23,0.33,0.4,0.45})-LOOKUP(W1794,{0,1950001,3300001,6950001,9000001,18000001,40000001},{0,97500,427500,636000,1536000,2796000,4796000}))*1.021,-2))</f>
        <v/>
      </c>
      <c r="Z1794" s="18">
        <f>IF(X1794&lt;=0,0,ROUNDDOWN((X1794*LOOKUP(X1794,{0,1950001,3300001,6950001,9000001,18000001,40000001},{0.05,0.1,0.2,0.23,0.33,0.4,0.45})-LOOKUP(X1794,{0,1950001,3300001,6950001,9000001,18000001,40000001},{0,97500,427500,636000,1536000,2796000,4796000}))*1.021,-2))</f>
        <v/>
      </c>
      <c r="AA1794" s="18">
        <f>MAX(0,ROUNDDOWN(M1794-J1794-430000-L1794-0,-3))</f>
        <v/>
      </c>
      <c r="AB1794" s="18">
        <f>MAX(0,ROUNDDOWN(M1794-J1794-430000-L1794-V1794,-3))</f>
        <v/>
      </c>
      <c r="AC1794" s="18">
        <f>IF(M1794&lt;=450000,0,MAX(0,ROUNDDOWN(AA1794*0.06-MIN(50000,AA1794)*0.03,-2))+MAX(0,ROUNDDOWN(AA1794*0.04-MIN(50000,AA1794)*0.02,-2)))</f>
        <v/>
      </c>
      <c r="AD1794" s="18">
        <f>IF(M1794&lt;=450000,0,MAX(0,ROUNDDOWN(AB1794*0.06-MIN(50000,AB1794)*0.03,-2))+MAX(0,ROUNDDOWN(AB1794*0.04-MIN(50000,AB1794)*0.02,-2)))</f>
        <v/>
      </c>
      <c r="AE1794" s="18">
        <f>Y1794-Z1794</f>
        <v/>
      </c>
      <c r="AF1794" s="18">
        <f>AC1794-AD1794</f>
        <v/>
      </c>
      <c r="AG1794" s="18">
        <f>AE1794+AF1794</f>
        <v/>
      </c>
      <c r="AH1794" s="20">
        <f>IF(W1794&lt;=0,0,LOOKUP(W1794,{0,1950001,3300001,6950001,9000001,18000001,40000001},{0.05,0.1,0.2,0.23,0.33,0.4,0.45}))</f>
        <v/>
      </c>
    </row>
    <row r="1795">
      <c r="A1795" t="inlineStr">
        <is>
          <t>1万円刻み 一般8万円</t>
        </is>
      </c>
      <c r="B1795" s="18">
        <f>'4_1万円刻み'!$A$572</f>
        <v/>
      </c>
      <c r="C1795" s="19" t="n">
        <v>2026</v>
      </c>
      <c r="D1795" t="inlineStr">
        <is>
          <t>いいえ</t>
        </is>
      </c>
      <c r="E1795" s="18" t="n">
        <v>80000</v>
      </c>
      <c r="F1795" s="18" t="n">
        <v>0</v>
      </c>
      <c r="G1795" s="18" t="n">
        <v>0</v>
      </c>
      <c r="H1795" s="18" t="n">
        <v>0</v>
      </c>
      <c r="I1795" s="18" t="n">
        <v>0</v>
      </c>
      <c r="J1795" s="18">
        <f>ROUND(MIN(B1795/12,650000)*12*0.0915+MIN(B1795/12,1390000)*12*(0.0504+0)+B1795*0.005,0)</f>
        <v/>
      </c>
      <c r="K1795" s="18" t="n">
        <v>0</v>
      </c>
      <c r="L1795" s="18" t="n">
        <v>0</v>
      </c>
      <c r="M1795" s="18">
        <f>ROUND(IF(C1795&gt;=2026,IF(B1795&lt;741000,0,IF(B1795&lt;2191000,B1795-740000,IF(B1795&lt;2193000,1451000,IF(B1795&lt;2196000,1453000,IF(B1795&lt;2200000,1456000,IF(B1795&lt;3600000,ROUNDDOWN(B1795/4,-3)*2.8-80000,IF(B1795&lt;6600000,ROUNDDOWN(B1795/4,-3)*3.2-440000,IF(B1795&lt;8500000,ROUNDDOWN(B1795*0.9,0)-1100000,B1795-1950000)))))))),IF(B1795&lt;651000,0,IF(B1795&lt;1900000,B1795-650000,IF(B1795&lt;3600000,ROUNDDOWN(B1795/4,-3)*2.8-80000,IF(B1795&lt;6600000,ROUNDDOWN(B1795/4,-3)*3.2-440000,IF(B1795&lt;8500000,ROUNDDOWN(B1795*0.9,0)-1100000,B1795-1950000)))))),0)</f>
        <v/>
      </c>
      <c r="N1795" s="18">
        <f>IF(M1795&gt;23500000,NA(),IF(C1795&gt;=2026,IF(M1795&lt;=4890000,1040000,IF(M1795&lt;=6550000,670000,620000)),IF(M1795&lt;=1320000,950000,IF(M1795&lt;=3360000,880000,IF(M1795&lt;=4890000,680000,IF(M1795&lt;=6550000,630000,580000))))))</f>
        <v/>
      </c>
      <c r="O1795" s="18">
        <f>IF(F1795&lt;=0,IF(AND(D1795="はい",C1795&gt;=2026,C1795&lt;=2027),IF(E1795&lt;=0,0,IF(E1795&lt;=30000,E1795,IF(E1795&lt;=60000,ROUNDUP(E1795/2,0)+15000,IF(E1795&lt;=120000,ROUNDUP(E1795/4,0)+30000,60000)))),IF(E1795&lt;=0,0,IF(E1795&lt;=20000,E1795,IF(E1795&lt;=40000,ROUNDUP(E1795/2,0)+10000,IF(E1795&lt;=80000,ROUNDUP(E1795/4,0)+20000,40000))))),IF(E1795&lt;=0,IF(F1795&lt;=0,0,IF(F1795&lt;=25000,F1795,IF(F1795&lt;=50000,ROUNDUP(F1795/2,0)+12500,IF(F1795&lt;=100000,ROUNDUP(F1795/4,0)+25000,50000)))),MAX(IF(F1795&lt;=0,0,IF(F1795&lt;=25000,F1795,IF(F1795&lt;=50000,ROUNDUP(F1795/2,0)+12500,IF(F1795&lt;=100000,ROUNDUP(F1795/4,0)+25000,50000)))),MIN(IF(AND(D1795="はい",C1795&gt;=2026,C1795&lt;=2027),IF(E1795&lt;=0,0,IF(E1795&lt;=30000,E1795,IF(E1795&lt;=60000,ROUNDUP(E1795/2,0)+15000,IF(E1795&lt;=120000,ROUNDUP(E1795/4,0)+30000,60000)))),IF(E1795&lt;=0,0,IF(E1795&lt;=20000,E1795,IF(E1795&lt;=40000,ROUNDUP(E1795/2,0)+10000,IF(E1795&lt;=80000,ROUNDUP(E1795/4,0)+20000,40000)))))+IF(F1795&lt;=0,0,IF(F1795&lt;=25000,F1795,IF(F1795&lt;=50000,ROUNDUP(F1795/2,0)+12500,IF(F1795&lt;=100000,ROUNDUP(F1795/4,0)+25000,50000)))),IF(AND(D1795="はい",C1795&gt;=2026,C1795&lt;=2027),60000,40000)))))</f>
        <v/>
      </c>
      <c r="P1795" s="18">
        <f>IF(G1795&lt;=0,0,IF(G1795&lt;=20000,G1795,IF(G1795&lt;=40000,ROUNDUP(G1795/2,0)+10000,IF(G1795&lt;=80000,ROUNDUP(G1795/4,0)+20000,40000))))</f>
        <v/>
      </c>
      <c r="Q1795" s="18">
        <f>IF(I1795&lt;=0,IF(H1795&lt;=0,0,IF(H1795&lt;=20000,H1795,IF(H1795&lt;=40000,ROUNDUP(H1795/2,0)+10000,IF(H1795&lt;=80000,ROUNDUP(H1795/4,0)+20000,40000)))),IF(H1795&lt;=0,IF(I1795&lt;=0,0,IF(I1795&lt;=25000,I1795,IF(I1795&lt;=50000,ROUNDUP(I1795/2,0)+12500,IF(I1795&lt;=100000,ROUNDUP(I1795/4,0)+25000,50000)))),MAX(IF(I1795&lt;=0,0,IF(I1795&lt;=25000,I1795,IF(I1795&lt;=50000,ROUNDUP(I1795/2,0)+12500,IF(I1795&lt;=100000,ROUNDUP(I1795/4,0)+25000,50000)))),MIN(IF(H1795&lt;=0,0,IF(H1795&lt;=20000,H1795,IF(H1795&lt;=40000,ROUNDUP(H1795/2,0)+10000,IF(H1795&lt;=80000,ROUNDUP(H1795/4,0)+20000,40000))))+IF(I1795&lt;=0,0,IF(I1795&lt;=25000,I1795,IF(I1795&lt;=50000,ROUNDUP(I1795/2,0)+12500,IF(I1795&lt;=100000,ROUNDUP(I1795/4,0)+25000,50000)))),40000))))</f>
        <v/>
      </c>
      <c r="R1795" s="18">
        <f>MIN(120000,O1795+P1795+Q1795)</f>
        <v/>
      </c>
      <c r="S1795" s="18">
        <f>IF(F1795&lt;=0,IF(E1795&lt;=0,0,IF(E1795&lt;=12000,E1795,IF(E1795&lt;=32000,ROUNDUP(E1795/2,0)+6000,IF(E1795&lt;=56000,ROUNDUP(E1795/4,0)+14000,28000)))),IF(E1795&lt;=0,IF(F1795&lt;=0,0,IF(F1795&lt;=15000,F1795,IF(F1795&lt;=40000,ROUNDUP(F1795/2,0)+7500,IF(F1795&lt;=70000,ROUNDUP(F1795/4,0)+17500,35000)))),MAX(IF(F1795&lt;=0,0,IF(F1795&lt;=15000,F1795,IF(F1795&lt;=40000,ROUNDUP(F1795/2,0)+7500,IF(F1795&lt;=70000,ROUNDUP(F1795/4,0)+17500,35000)))),MIN(IF(E1795&lt;=0,0,IF(E1795&lt;=12000,E1795,IF(E1795&lt;=32000,ROUNDUP(E1795/2,0)+6000,IF(E1795&lt;=56000,ROUNDUP(E1795/4,0)+14000,28000))))+IF(F1795&lt;=0,0,IF(F1795&lt;=15000,F1795,IF(F1795&lt;=40000,ROUNDUP(F1795/2,0)+7500,IF(F1795&lt;=70000,ROUNDUP(F1795/4,0)+17500,35000)))),28000))))</f>
        <v/>
      </c>
      <c r="T1795" s="18">
        <f>IF(G1795&lt;=0,0,IF(G1795&lt;=12000,G1795,IF(G1795&lt;=32000,ROUNDUP(G1795/2,0)+6000,IF(G1795&lt;=56000,ROUNDUP(G1795/4,0)+14000,28000))))</f>
        <v/>
      </c>
      <c r="U1795" s="18">
        <f>IF(I1795&lt;=0,IF(H1795&lt;=0,0,IF(H1795&lt;=12000,H1795,IF(H1795&lt;=32000,ROUNDUP(H1795/2,0)+6000,IF(H1795&lt;=56000,ROUNDUP(H1795/4,0)+14000,28000)))),IF(H1795&lt;=0,IF(I1795&lt;=0,0,IF(I1795&lt;=15000,I1795,IF(I1795&lt;=40000,ROUNDUP(I1795/2,0)+7500,IF(I1795&lt;=70000,ROUNDUP(I1795/4,0)+17500,35000)))),MAX(IF(I1795&lt;=0,0,IF(I1795&lt;=15000,I1795,IF(I1795&lt;=40000,ROUNDUP(I1795/2,0)+7500,IF(I1795&lt;=70000,ROUNDUP(I1795/4,0)+17500,35000)))),MIN(IF(H1795&lt;=0,0,IF(H1795&lt;=12000,H1795,IF(H1795&lt;=32000,ROUNDUP(H1795/2,0)+6000,IF(H1795&lt;=56000,ROUNDUP(H1795/4,0)+14000,28000))))+IF(I1795&lt;=0,0,IF(I1795&lt;=15000,I1795,IF(I1795&lt;=40000,ROUNDUP(I1795/2,0)+7500,IF(I1795&lt;=70000,ROUNDUP(I1795/4,0)+17500,35000)))),28000))))</f>
        <v/>
      </c>
      <c r="V1795" s="18">
        <f>MIN(70000,S1795+T1795+U1795)</f>
        <v/>
      </c>
      <c r="W1795" s="18">
        <f>MAX(0,ROUNDDOWN(M1795-J1795-N1795-K1795-0,-3))</f>
        <v/>
      </c>
      <c r="X1795" s="18">
        <f>MAX(0,ROUNDDOWN(M1795-J1795-N1795-K1795-R1795,-3))</f>
        <v/>
      </c>
      <c r="Y1795" s="18">
        <f>IF(W1795&lt;=0,0,ROUNDDOWN((W1795*LOOKUP(W1795,{0,1950001,3300001,6950001,9000001,18000001,40000001},{0.05,0.1,0.2,0.23,0.33,0.4,0.45})-LOOKUP(W1795,{0,1950001,3300001,6950001,9000001,18000001,40000001},{0,97500,427500,636000,1536000,2796000,4796000}))*1.021,-2))</f>
        <v/>
      </c>
      <c r="Z1795" s="18">
        <f>IF(X1795&lt;=0,0,ROUNDDOWN((X1795*LOOKUP(X1795,{0,1950001,3300001,6950001,9000001,18000001,40000001},{0.05,0.1,0.2,0.23,0.33,0.4,0.45})-LOOKUP(X1795,{0,1950001,3300001,6950001,9000001,18000001,40000001},{0,97500,427500,636000,1536000,2796000,4796000}))*1.021,-2))</f>
        <v/>
      </c>
      <c r="AA1795" s="18">
        <f>MAX(0,ROUNDDOWN(M1795-J1795-430000-L1795-0,-3))</f>
        <v/>
      </c>
      <c r="AB1795" s="18">
        <f>MAX(0,ROUNDDOWN(M1795-J1795-430000-L1795-V1795,-3))</f>
        <v/>
      </c>
      <c r="AC1795" s="18">
        <f>IF(M1795&lt;=450000,0,MAX(0,ROUNDDOWN(AA1795*0.06-MIN(50000,AA1795)*0.03,-2))+MAX(0,ROUNDDOWN(AA1795*0.04-MIN(50000,AA1795)*0.02,-2)))</f>
        <v/>
      </c>
      <c r="AD1795" s="18">
        <f>IF(M1795&lt;=450000,0,MAX(0,ROUNDDOWN(AB1795*0.06-MIN(50000,AB1795)*0.03,-2))+MAX(0,ROUNDDOWN(AB1795*0.04-MIN(50000,AB1795)*0.02,-2)))</f>
        <v/>
      </c>
      <c r="AE1795" s="18">
        <f>Y1795-Z1795</f>
        <v/>
      </c>
      <c r="AF1795" s="18">
        <f>AC1795-AD1795</f>
        <v/>
      </c>
      <c r="AG1795" s="18">
        <f>AE1795+AF1795</f>
        <v/>
      </c>
      <c r="AH1795" s="20">
        <f>IF(W1795&lt;=0,0,LOOKUP(W1795,{0,1950001,3300001,6950001,9000001,18000001,40000001},{0.05,0.1,0.2,0.23,0.33,0.4,0.45}))</f>
        <v/>
      </c>
    </row>
    <row r="1796">
      <c r="A1796" t="inlineStr">
        <is>
          <t>1万円刻み 特例あり一般12万円</t>
        </is>
      </c>
      <c r="B1796" s="18">
        <f>'4_1万円刻み'!$A$572</f>
        <v/>
      </c>
      <c r="C1796" s="19" t="n">
        <v>2026</v>
      </c>
      <c r="D1796" t="inlineStr">
        <is>
          <t>はい</t>
        </is>
      </c>
      <c r="E1796" s="18" t="n">
        <v>120000</v>
      </c>
      <c r="F1796" s="18" t="n">
        <v>0</v>
      </c>
      <c r="G1796" s="18" t="n">
        <v>0</v>
      </c>
      <c r="H1796" s="18" t="n">
        <v>0</v>
      </c>
      <c r="I1796" s="18" t="n">
        <v>0</v>
      </c>
      <c r="J1796" s="18">
        <f>ROUND(MIN(B1796/12,650000)*12*0.0915+MIN(B1796/12,1390000)*12*(0.0504+0)+B1796*0.005,0)</f>
        <v/>
      </c>
      <c r="K1796" s="18" t="n">
        <v>0</v>
      </c>
      <c r="L1796" s="18" t="n">
        <v>0</v>
      </c>
      <c r="M1796" s="18">
        <f>ROUND(IF(C1796&gt;=2026,IF(B1796&lt;741000,0,IF(B1796&lt;2191000,B1796-740000,IF(B1796&lt;2193000,1451000,IF(B1796&lt;2196000,1453000,IF(B1796&lt;2200000,1456000,IF(B1796&lt;3600000,ROUNDDOWN(B1796/4,-3)*2.8-80000,IF(B1796&lt;6600000,ROUNDDOWN(B1796/4,-3)*3.2-440000,IF(B1796&lt;8500000,ROUNDDOWN(B1796*0.9,0)-1100000,B1796-1950000)))))))),IF(B1796&lt;651000,0,IF(B1796&lt;1900000,B1796-650000,IF(B1796&lt;3600000,ROUNDDOWN(B1796/4,-3)*2.8-80000,IF(B1796&lt;6600000,ROUNDDOWN(B1796/4,-3)*3.2-440000,IF(B1796&lt;8500000,ROUNDDOWN(B1796*0.9,0)-1100000,B1796-1950000)))))),0)</f>
        <v/>
      </c>
      <c r="N1796" s="18">
        <f>IF(M1796&gt;23500000,NA(),IF(C1796&gt;=2026,IF(M1796&lt;=4890000,1040000,IF(M1796&lt;=6550000,670000,620000)),IF(M1796&lt;=1320000,950000,IF(M1796&lt;=3360000,880000,IF(M1796&lt;=4890000,680000,IF(M1796&lt;=6550000,630000,580000))))))</f>
        <v/>
      </c>
      <c r="O1796" s="18">
        <f>IF(F1796&lt;=0,IF(AND(D1796="はい",C1796&gt;=2026,C1796&lt;=2027),IF(E1796&lt;=0,0,IF(E1796&lt;=30000,E1796,IF(E1796&lt;=60000,ROUNDUP(E1796/2,0)+15000,IF(E1796&lt;=120000,ROUNDUP(E1796/4,0)+30000,60000)))),IF(E1796&lt;=0,0,IF(E1796&lt;=20000,E1796,IF(E1796&lt;=40000,ROUNDUP(E1796/2,0)+10000,IF(E1796&lt;=80000,ROUNDUP(E1796/4,0)+20000,40000))))),IF(E1796&lt;=0,IF(F1796&lt;=0,0,IF(F1796&lt;=25000,F1796,IF(F1796&lt;=50000,ROUNDUP(F1796/2,0)+12500,IF(F1796&lt;=100000,ROUNDUP(F1796/4,0)+25000,50000)))),MAX(IF(F1796&lt;=0,0,IF(F1796&lt;=25000,F1796,IF(F1796&lt;=50000,ROUNDUP(F1796/2,0)+12500,IF(F1796&lt;=100000,ROUNDUP(F1796/4,0)+25000,50000)))),MIN(IF(AND(D1796="はい",C1796&gt;=2026,C1796&lt;=2027),IF(E1796&lt;=0,0,IF(E1796&lt;=30000,E1796,IF(E1796&lt;=60000,ROUNDUP(E1796/2,0)+15000,IF(E1796&lt;=120000,ROUNDUP(E1796/4,0)+30000,60000)))),IF(E1796&lt;=0,0,IF(E1796&lt;=20000,E1796,IF(E1796&lt;=40000,ROUNDUP(E1796/2,0)+10000,IF(E1796&lt;=80000,ROUNDUP(E1796/4,0)+20000,40000)))))+IF(F1796&lt;=0,0,IF(F1796&lt;=25000,F1796,IF(F1796&lt;=50000,ROUNDUP(F1796/2,0)+12500,IF(F1796&lt;=100000,ROUNDUP(F1796/4,0)+25000,50000)))),IF(AND(D1796="はい",C1796&gt;=2026,C1796&lt;=2027),60000,40000)))))</f>
        <v/>
      </c>
      <c r="P1796" s="18">
        <f>IF(G1796&lt;=0,0,IF(G1796&lt;=20000,G1796,IF(G1796&lt;=40000,ROUNDUP(G1796/2,0)+10000,IF(G1796&lt;=80000,ROUNDUP(G1796/4,0)+20000,40000))))</f>
        <v/>
      </c>
      <c r="Q1796" s="18">
        <f>IF(I1796&lt;=0,IF(H1796&lt;=0,0,IF(H1796&lt;=20000,H1796,IF(H1796&lt;=40000,ROUNDUP(H1796/2,0)+10000,IF(H1796&lt;=80000,ROUNDUP(H1796/4,0)+20000,40000)))),IF(H1796&lt;=0,IF(I1796&lt;=0,0,IF(I1796&lt;=25000,I1796,IF(I1796&lt;=50000,ROUNDUP(I1796/2,0)+12500,IF(I1796&lt;=100000,ROUNDUP(I1796/4,0)+25000,50000)))),MAX(IF(I1796&lt;=0,0,IF(I1796&lt;=25000,I1796,IF(I1796&lt;=50000,ROUNDUP(I1796/2,0)+12500,IF(I1796&lt;=100000,ROUNDUP(I1796/4,0)+25000,50000)))),MIN(IF(H1796&lt;=0,0,IF(H1796&lt;=20000,H1796,IF(H1796&lt;=40000,ROUNDUP(H1796/2,0)+10000,IF(H1796&lt;=80000,ROUNDUP(H1796/4,0)+20000,40000))))+IF(I1796&lt;=0,0,IF(I1796&lt;=25000,I1796,IF(I1796&lt;=50000,ROUNDUP(I1796/2,0)+12500,IF(I1796&lt;=100000,ROUNDUP(I1796/4,0)+25000,50000)))),40000))))</f>
        <v/>
      </c>
      <c r="R1796" s="18">
        <f>MIN(120000,O1796+P1796+Q1796)</f>
        <v/>
      </c>
      <c r="S1796" s="18">
        <f>IF(F1796&lt;=0,IF(E1796&lt;=0,0,IF(E1796&lt;=12000,E1796,IF(E1796&lt;=32000,ROUNDUP(E1796/2,0)+6000,IF(E1796&lt;=56000,ROUNDUP(E1796/4,0)+14000,28000)))),IF(E1796&lt;=0,IF(F1796&lt;=0,0,IF(F1796&lt;=15000,F1796,IF(F1796&lt;=40000,ROUNDUP(F1796/2,0)+7500,IF(F1796&lt;=70000,ROUNDUP(F1796/4,0)+17500,35000)))),MAX(IF(F1796&lt;=0,0,IF(F1796&lt;=15000,F1796,IF(F1796&lt;=40000,ROUNDUP(F1796/2,0)+7500,IF(F1796&lt;=70000,ROUNDUP(F1796/4,0)+17500,35000)))),MIN(IF(E1796&lt;=0,0,IF(E1796&lt;=12000,E1796,IF(E1796&lt;=32000,ROUNDUP(E1796/2,0)+6000,IF(E1796&lt;=56000,ROUNDUP(E1796/4,0)+14000,28000))))+IF(F1796&lt;=0,0,IF(F1796&lt;=15000,F1796,IF(F1796&lt;=40000,ROUNDUP(F1796/2,0)+7500,IF(F1796&lt;=70000,ROUNDUP(F1796/4,0)+17500,35000)))),28000))))</f>
        <v/>
      </c>
      <c r="T1796" s="18">
        <f>IF(G1796&lt;=0,0,IF(G1796&lt;=12000,G1796,IF(G1796&lt;=32000,ROUNDUP(G1796/2,0)+6000,IF(G1796&lt;=56000,ROUNDUP(G1796/4,0)+14000,28000))))</f>
        <v/>
      </c>
      <c r="U1796" s="18">
        <f>IF(I1796&lt;=0,IF(H1796&lt;=0,0,IF(H1796&lt;=12000,H1796,IF(H1796&lt;=32000,ROUNDUP(H1796/2,0)+6000,IF(H1796&lt;=56000,ROUNDUP(H1796/4,0)+14000,28000)))),IF(H1796&lt;=0,IF(I1796&lt;=0,0,IF(I1796&lt;=15000,I1796,IF(I1796&lt;=40000,ROUNDUP(I1796/2,0)+7500,IF(I1796&lt;=70000,ROUNDUP(I1796/4,0)+17500,35000)))),MAX(IF(I1796&lt;=0,0,IF(I1796&lt;=15000,I1796,IF(I1796&lt;=40000,ROUNDUP(I1796/2,0)+7500,IF(I1796&lt;=70000,ROUNDUP(I1796/4,0)+17500,35000)))),MIN(IF(H1796&lt;=0,0,IF(H1796&lt;=12000,H1796,IF(H1796&lt;=32000,ROUNDUP(H1796/2,0)+6000,IF(H1796&lt;=56000,ROUNDUP(H1796/4,0)+14000,28000))))+IF(I1796&lt;=0,0,IF(I1796&lt;=15000,I1796,IF(I1796&lt;=40000,ROUNDUP(I1796/2,0)+7500,IF(I1796&lt;=70000,ROUNDUP(I1796/4,0)+17500,35000)))),28000))))</f>
        <v/>
      </c>
      <c r="V1796" s="18">
        <f>MIN(70000,S1796+T1796+U1796)</f>
        <v/>
      </c>
      <c r="W1796" s="18">
        <f>MAX(0,ROUNDDOWN(M1796-J1796-N1796-K1796-0,-3))</f>
        <v/>
      </c>
      <c r="X1796" s="18">
        <f>MAX(0,ROUNDDOWN(M1796-J1796-N1796-K1796-R1796,-3))</f>
        <v/>
      </c>
      <c r="Y1796" s="18">
        <f>IF(W1796&lt;=0,0,ROUNDDOWN((W1796*LOOKUP(W1796,{0,1950001,3300001,6950001,9000001,18000001,40000001},{0.05,0.1,0.2,0.23,0.33,0.4,0.45})-LOOKUP(W1796,{0,1950001,3300001,6950001,9000001,18000001,40000001},{0,97500,427500,636000,1536000,2796000,4796000}))*1.021,-2))</f>
        <v/>
      </c>
      <c r="Z1796" s="18">
        <f>IF(X1796&lt;=0,0,ROUNDDOWN((X1796*LOOKUP(X1796,{0,1950001,3300001,6950001,9000001,18000001,40000001},{0.05,0.1,0.2,0.23,0.33,0.4,0.45})-LOOKUP(X1796,{0,1950001,3300001,6950001,9000001,18000001,40000001},{0,97500,427500,636000,1536000,2796000,4796000}))*1.021,-2))</f>
        <v/>
      </c>
      <c r="AA1796" s="18">
        <f>MAX(0,ROUNDDOWN(M1796-J1796-430000-L1796-0,-3))</f>
        <v/>
      </c>
      <c r="AB1796" s="18">
        <f>MAX(0,ROUNDDOWN(M1796-J1796-430000-L1796-V1796,-3))</f>
        <v/>
      </c>
      <c r="AC1796" s="18">
        <f>IF(M1796&lt;=450000,0,MAX(0,ROUNDDOWN(AA1796*0.06-MIN(50000,AA1796)*0.03,-2))+MAX(0,ROUNDDOWN(AA1796*0.04-MIN(50000,AA1796)*0.02,-2)))</f>
        <v/>
      </c>
      <c r="AD1796" s="18">
        <f>IF(M1796&lt;=450000,0,MAX(0,ROUNDDOWN(AB1796*0.06-MIN(50000,AB1796)*0.03,-2))+MAX(0,ROUNDDOWN(AB1796*0.04-MIN(50000,AB1796)*0.02,-2)))</f>
        <v/>
      </c>
      <c r="AE1796" s="18">
        <f>Y1796-Z1796</f>
        <v/>
      </c>
      <c r="AF1796" s="18">
        <f>AC1796-AD1796</f>
        <v/>
      </c>
      <c r="AG1796" s="18">
        <f>AE1796+AF1796</f>
        <v/>
      </c>
      <c r="AH1796" s="20">
        <f>IF(W1796&lt;=0,0,LOOKUP(W1796,{0,1950001,3300001,6950001,9000001,18000001,40000001},{0.05,0.1,0.2,0.23,0.33,0.4,0.45}))</f>
        <v/>
      </c>
    </row>
    <row r="1797">
      <c r="A1797" t="inlineStr">
        <is>
          <t>1万円刻み 3区分8万円ずつ</t>
        </is>
      </c>
      <c r="B1797" s="18">
        <f>'4_1万円刻み'!$A$573</f>
        <v/>
      </c>
      <c r="C1797" s="19" t="n">
        <v>2026</v>
      </c>
      <c r="D1797" t="inlineStr">
        <is>
          <t>いいえ</t>
        </is>
      </c>
      <c r="E1797" s="18" t="n">
        <v>80000</v>
      </c>
      <c r="F1797" s="18" t="n">
        <v>0</v>
      </c>
      <c r="G1797" s="18" t="n">
        <v>80000</v>
      </c>
      <c r="H1797" s="18" t="n">
        <v>80000</v>
      </c>
      <c r="I1797" s="18" t="n">
        <v>0</v>
      </c>
      <c r="J1797" s="18">
        <f>ROUND(MIN(B1797/12,650000)*12*0.0915+MIN(B1797/12,1390000)*12*(0.0504+0)+B1797*0.005,0)</f>
        <v/>
      </c>
      <c r="K1797" s="18" t="n">
        <v>0</v>
      </c>
      <c r="L1797" s="18" t="n">
        <v>0</v>
      </c>
      <c r="M1797" s="18">
        <f>ROUND(IF(C1797&gt;=2026,IF(B1797&lt;741000,0,IF(B1797&lt;2191000,B1797-740000,IF(B1797&lt;2193000,1451000,IF(B1797&lt;2196000,1453000,IF(B1797&lt;2200000,1456000,IF(B1797&lt;3600000,ROUNDDOWN(B1797/4,-3)*2.8-80000,IF(B1797&lt;6600000,ROUNDDOWN(B1797/4,-3)*3.2-440000,IF(B1797&lt;8500000,ROUNDDOWN(B1797*0.9,0)-1100000,B1797-1950000)))))))),IF(B1797&lt;651000,0,IF(B1797&lt;1900000,B1797-650000,IF(B1797&lt;3600000,ROUNDDOWN(B1797/4,-3)*2.8-80000,IF(B1797&lt;6600000,ROUNDDOWN(B1797/4,-3)*3.2-440000,IF(B1797&lt;8500000,ROUNDDOWN(B1797*0.9,0)-1100000,B1797-1950000)))))),0)</f>
        <v/>
      </c>
      <c r="N1797" s="18">
        <f>IF(M1797&gt;23500000,NA(),IF(C1797&gt;=2026,IF(M1797&lt;=4890000,1040000,IF(M1797&lt;=6550000,670000,620000)),IF(M1797&lt;=1320000,950000,IF(M1797&lt;=3360000,880000,IF(M1797&lt;=4890000,680000,IF(M1797&lt;=6550000,630000,580000))))))</f>
        <v/>
      </c>
      <c r="O1797" s="18">
        <f>IF(F1797&lt;=0,IF(AND(D1797="はい",C1797&gt;=2026,C1797&lt;=2027),IF(E1797&lt;=0,0,IF(E1797&lt;=30000,E1797,IF(E1797&lt;=60000,ROUNDUP(E1797/2,0)+15000,IF(E1797&lt;=120000,ROUNDUP(E1797/4,0)+30000,60000)))),IF(E1797&lt;=0,0,IF(E1797&lt;=20000,E1797,IF(E1797&lt;=40000,ROUNDUP(E1797/2,0)+10000,IF(E1797&lt;=80000,ROUNDUP(E1797/4,0)+20000,40000))))),IF(E1797&lt;=0,IF(F1797&lt;=0,0,IF(F1797&lt;=25000,F1797,IF(F1797&lt;=50000,ROUNDUP(F1797/2,0)+12500,IF(F1797&lt;=100000,ROUNDUP(F1797/4,0)+25000,50000)))),MAX(IF(F1797&lt;=0,0,IF(F1797&lt;=25000,F1797,IF(F1797&lt;=50000,ROUNDUP(F1797/2,0)+12500,IF(F1797&lt;=100000,ROUNDUP(F1797/4,0)+25000,50000)))),MIN(IF(AND(D1797="はい",C1797&gt;=2026,C1797&lt;=2027),IF(E1797&lt;=0,0,IF(E1797&lt;=30000,E1797,IF(E1797&lt;=60000,ROUNDUP(E1797/2,0)+15000,IF(E1797&lt;=120000,ROUNDUP(E1797/4,0)+30000,60000)))),IF(E1797&lt;=0,0,IF(E1797&lt;=20000,E1797,IF(E1797&lt;=40000,ROUNDUP(E1797/2,0)+10000,IF(E1797&lt;=80000,ROUNDUP(E1797/4,0)+20000,40000)))))+IF(F1797&lt;=0,0,IF(F1797&lt;=25000,F1797,IF(F1797&lt;=50000,ROUNDUP(F1797/2,0)+12500,IF(F1797&lt;=100000,ROUNDUP(F1797/4,0)+25000,50000)))),IF(AND(D1797="はい",C1797&gt;=2026,C1797&lt;=2027),60000,40000)))))</f>
        <v/>
      </c>
      <c r="P1797" s="18">
        <f>IF(G1797&lt;=0,0,IF(G1797&lt;=20000,G1797,IF(G1797&lt;=40000,ROUNDUP(G1797/2,0)+10000,IF(G1797&lt;=80000,ROUNDUP(G1797/4,0)+20000,40000))))</f>
        <v/>
      </c>
      <c r="Q1797" s="18">
        <f>IF(I1797&lt;=0,IF(H1797&lt;=0,0,IF(H1797&lt;=20000,H1797,IF(H1797&lt;=40000,ROUNDUP(H1797/2,0)+10000,IF(H1797&lt;=80000,ROUNDUP(H1797/4,0)+20000,40000)))),IF(H1797&lt;=0,IF(I1797&lt;=0,0,IF(I1797&lt;=25000,I1797,IF(I1797&lt;=50000,ROUNDUP(I1797/2,0)+12500,IF(I1797&lt;=100000,ROUNDUP(I1797/4,0)+25000,50000)))),MAX(IF(I1797&lt;=0,0,IF(I1797&lt;=25000,I1797,IF(I1797&lt;=50000,ROUNDUP(I1797/2,0)+12500,IF(I1797&lt;=100000,ROUNDUP(I1797/4,0)+25000,50000)))),MIN(IF(H1797&lt;=0,0,IF(H1797&lt;=20000,H1797,IF(H1797&lt;=40000,ROUNDUP(H1797/2,0)+10000,IF(H1797&lt;=80000,ROUNDUP(H1797/4,0)+20000,40000))))+IF(I1797&lt;=0,0,IF(I1797&lt;=25000,I1797,IF(I1797&lt;=50000,ROUNDUP(I1797/2,0)+12500,IF(I1797&lt;=100000,ROUNDUP(I1797/4,0)+25000,50000)))),40000))))</f>
        <v/>
      </c>
      <c r="R1797" s="18">
        <f>MIN(120000,O1797+P1797+Q1797)</f>
        <v/>
      </c>
      <c r="S1797" s="18">
        <f>IF(F1797&lt;=0,IF(E1797&lt;=0,0,IF(E1797&lt;=12000,E1797,IF(E1797&lt;=32000,ROUNDUP(E1797/2,0)+6000,IF(E1797&lt;=56000,ROUNDUP(E1797/4,0)+14000,28000)))),IF(E1797&lt;=0,IF(F1797&lt;=0,0,IF(F1797&lt;=15000,F1797,IF(F1797&lt;=40000,ROUNDUP(F1797/2,0)+7500,IF(F1797&lt;=70000,ROUNDUP(F1797/4,0)+17500,35000)))),MAX(IF(F1797&lt;=0,0,IF(F1797&lt;=15000,F1797,IF(F1797&lt;=40000,ROUNDUP(F1797/2,0)+7500,IF(F1797&lt;=70000,ROUNDUP(F1797/4,0)+17500,35000)))),MIN(IF(E1797&lt;=0,0,IF(E1797&lt;=12000,E1797,IF(E1797&lt;=32000,ROUNDUP(E1797/2,0)+6000,IF(E1797&lt;=56000,ROUNDUP(E1797/4,0)+14000,28000))))+IF(F1797&lt;=0,0,IF(F1797&lt;=15000,F1797,IF(F1797&lt;=40000,ROUNDUP(F1797/2,0)+7500,IF(F1797&lt;=70000,ROUNDUP(F1797/4,0)+17500,35000)))),28000))))</f>
        <v/>
      </c>
      <c r="T1797" s="18">
        <f>IF(G1797&lt;=0,0,IF(G1797&lt;=12000,G1797,IF(G1797&lt;=32000,ROUNDUP(G1797/2,0)+6000,IF(G1797&lt;=56000,ROUNDUP(G1797/4,0)+14000,28000))))</f>
        <v/>
      </c>
      <c r="U1797" s="18">
        <f>IF(I1797&lt;=0,IF(H1797&lt;=0,0,IF(H1797&lt;=12000,H1797,IF(H1797&lt;=32000,ROUNDUP(H1797/2,0)+6000,IF(H1797&lt;=56000,ROUNDUP(H1797/4,0)+14000,28000)))),IF(H1797&lt;=0,IF(I1797&lt;=0,0,IF(I1797&lt;=15000,I1797,IF(I1797&lt;=40000,ROUNDUP(I1797/2,0)+7500,IF(I1797&lt;=70000,ROUNDUP(I1797/4,0)+17500,35000)))),MAX(IF(I1797&lt;=0,0,IF(I1797&lt;=15000,I1797,IF(I1797&lt;=40000,ROUNDUP(I1797/2,0)+7500,IF(I1797&lt;=70000,ROUNDUP(I1797/4,0)+17500,35000)))),MIN(IF(H1797&lt;=0,0,IF(H1797&lt;=12000,H1797,IF(H1797&lt;=32000,ROUNDUP(H1797/2,0)+6000,IF(H1797&lt;=56000,ROUNDUP(H1797/4,0)+14000,28000))))+IF(I1797&lt;=0,0,IF(I1797&lt;=15000,I1797,IF(I1797&lt;=40000,ROUNDUP(I1797/2,0)+7500,IF(I1797&lt;=70000,ROUNDUP(I1797/4,0)+17500,35000)))),28000))))</f>
        <v/>
      </c>
      <c r="V1797" s="18">
        <f>MIN(70000,S1797+T1797+U1797)</f>
        <v/>
      </c>
      <c r="W1797" s="18">
        <f>MAX(0,ROUNDDOWN(M1797-J1797-N1797-K1797-0,-3))</f>
        <v/>
      </c>
      <c r="X1797" s="18">
        <f>MAX(0,ROUNDDOWN(M1797-J1797-N1797-K1797-R1797,-3))</f>
        <v/>
      </c>
      <c r="Y1797" s="18">
        <f>IF(W1797&lt;=0,0,ROUNDDOWN((W1797*LOOKUP(W1797,{0,1950001,3300001,6950001,9000001,18000001,40000001},{0.05,0.1,0.2,0.23,0.33,0.4,0.45})-LOOKUP(W1797,{0,1950001,3300001,6950001,9000001,18000001,40000001},{0,97500,427500,636000,1536000,2796000,4796000}))*1.021,-2))</f>
        <v/>
      </c>
      <c r="Z1797" s="18">
        <f>IF(X1797&lt;=0,0,ROUNDDOWN((X1797*LOOKUP(X1797,{0,1950001,3300001,6950001,9000001,18000001,40000001},{0.05,0.1,0.2,0.23,0.33,0.4,0.45})-LOOKUP(X1797,{0,1950001,3300001,6950001,9000001,18000001,40000001},{0,97500,427500,636000,1536000,2796000,4796000}))*1.021,-2))</f>
        <v/>
      </c>
      <c r="AA1797" s="18">
        <f>MAX(0,ROUNDDOWN(M1797-J1797-430000-L1797-0,-3))</f>
        <v/>
      </c>
      <c r="AB1797" s="18">
        <f>MAX(0,ROUNDDOWN(M1797-J1797-430000-L1797-V1797,-3))</f>
        <v/>
      </c>
      <c r="AC1797" s="18">
        <f>IF(M1797&lt;=450000,0,MAX(0,ROUNDDOWN(AA1797*0.06-MIN(50000,AA1797)*0.03,-2))+MAX(0,ROUNDDOWN(AA1797*0.04-MIN(50000,AA1797)*0.02,-2)))</f>
        <v/>
      </c>
      <c r="AD1797" s="18">
        <f>IF(M1797&lt;=450000,0,MAX(0,ROUNDDOWN(AB1797*0.06-MIN(50000,AB1797)*0.03,-2))+MAX(0,ROUNDDOWN(AB1797*0.04-MIN(50000,AB1797)*0.02,-2)))</f>
        <v/>
      </c>
      <c r="AE1797" s="18">
        <f>Y1797-Z1797</f>
        <v/>
      </c>
      <c r="AF1797" s="18">
        <f>AC1797-AD1797</f>
        <v/>
      </c>
      <c r="AG1797" s="18">
        <f>AE1797+AF1797</f>
        <v/>
      </c>
      <c r="AH1797" s="20">
        <f>IF(W1797&lt;=0,0,LOOKUP(W1797,{0,1950001,3300001,6950001,9000001,18000001,40000001},{0.05,0.1,0.2,0.23,0.33,0.4,0.45}))</f>
        <v/>
      </c>
    </row>
    <row r="1798">
      <c r="A1798" t="inlineStr">
        <is>
          <t>1万円刻み 一般8万円</t>
        </is>
      </c>
      <c r="B1798" s="18">
        <f>'4_1万円刻み'!$A$573</f>
        <v/>
      </c>
      <c r="C1798" s="19" t="n">
        <v>2026</v>
      </c>
      <c r="D1798" t="inlineStr">
        <is>
          <t>いいえ</t>
        </is>
      </c>
      <c r="E1798" s="18" t="n">
        <v>80000</v>
      </c>
      <c r="F1798" s="18" t="n">
        <v>0</v>
      </c>
      <c r="G1798" s="18" t="n">
        <v>0</v>
      </c>
      <c r="H1798" s="18" t="n">
        <v>0</v>
      </c>
      <c r="I1798" s="18" t="n">
        <v>0</v>
      </c>
      <c r="J1798" s="18">
        <f>ROUND(MIN(B1798/12,650000)*12*0.0915+MIN(B1798/12,1390000)*12*(0.0504+0)+B1798*0.005,0)</f>
        <v/>
      </c>
      <c r="K1798" s="18" t="n">
        <v>0</v>
      </c>
      <c r="L1798" s="18" t="n">
        <v>0</v>
      </c>
      <c r="M1798" s="18">
        <f>ROUND(IF(C1798&gt;=2026,IF(B1798&lt;741000,0,IF(B1798&lt;2191000,B1798-740000,IF(B1798&lt;2193000,1451000,IF(B1798&lt;2196000,1453000,IF(B1798&lt;2200000,1456000,IF(B1798&lt;3600000,ROUNDDOWN(B1798/4,-3)*2.8-80000,IF(B1798&lt;6600000,ROUNDDOWN(B1798/4,-3)*3.2-440000,IF(B1798&lt;8500000,ROUNDDOWN(B1798*0.9,0)-1100000,B1798-1950000)))))))),IF(B1798&lt;651000,0,IF(B1798&lt;1900000,B1798-650000,IF(B1798&lt;3600000,ROUNDDOWN(B1798/4,-3)*2.8-80000,IF(B1798&lt;6600000,ROUNDDOWN(B1798/4,-3)*3.2-440000,IF(B1798&lt;8500000,ROUNDDOWN(B1798*0.9,0)-1100000,B1798-1950000)))))),0)</f>
        <v/>
      </c>
      <c r="N1798" s="18">
        <f>IF(M1798&gt;23500000,NA(),IF(C1798&gt;=2026,IF(M1798&lt;=4890000,1040000,IF(M1798&lt;=6550000,670000,620000)),IF(M1798&lt;=1320000,950000,IF(M1798&lt;=3360000,880000,IF(M1798&lt;=4890000,680000,IF(M1798&lt;=6550000,630000,580000))))))</f>
        <v/>
      </c>
      <c r="O1798" s="18">
        <f>IF(F1798&lt;=0,IF(AND(D1798="はい",C1798&gt;=2026,C1798&lt;=2027),IF(E1798&lt;=0,0,IF(E1798&lt;=30000,E1798,IF(E1798&lt;=60000,ROUNDUP(E1798/2,0)+15000,IF(E1798&lt;=120000,ROUNDUP(E1798/4,0)+30000,60000)))),IF(E1798&lt;=0,0,IF(E1798&lt;=20000,E1798,IF(E1798&lt;=40000,ROUNDUP(E1798/2,0)+10000,IF(E1798&lt;=80000,ROUNDUP(E1798/4,0)+20000,40000))))),IF(E1798&lt;=0,IF(F1798&lt;=0,0,IF(F1798&lt;=25000,F1798,IF(F1798&lt;=50000,ROUNDUP(F1798/2,0)+12500,IF(F1798&lt;=100000,ROUNDUP(F1798/4,0)+25000,50000)))),MAX(IF(F1798&lt;=0,0,IF(F1798&lt;=25000,F1798,IF(F1798&lt;=50000,ROUNDUP(F1798/2,0)+12500,IF(F1798&lt;=100000,ROUNDUP(F1798/4,0)+25000,50000)))),MIN(IF(AND(D1798="はい",C1798&gt;=2026,C1798&lt;=2027),IF(E1798&lt;=0,0,IF(E1798&lt;=30000,E1798,IF(E1798&lt;=60000,ROUNDUP(E1798/2,0)+15000,IF(E1798&lt;=120000,ROUNDUP(E1798/4,0)+30000,60000)))),IF(E1798&lt;=0,0,IF(E1798&lt;=20000,E1798,IF(E1798&lt;=40000,ROUNDUP(E1798/2,0)+10000,IF(E1798&lt;=80000,ROUNDUP(E1798/4,0)+20000,40000)))))+IF(F1798&lt;=0,0,IF(F1798&lt;=25000,F1798,IF(F1798&lt;=50000,ROUNDUP(F1798/2,0)+12500,IF(F1798&lt;=100000,ROUNDUP(F1798/4,0)+25000,50000)))),IF(AND(D1798="はい",C1798&gt;=2026,C1798&lt;=2027),60000,40000)))))</f>
        <v/>
      </c>
      <c r="P1798" s="18">
        <f>IF(G1798&lt;=0,0,IF(G1798&lt;=20000,G1798,IF(G1798&lt;=40000,ROUNDUP(G1798/2,0)+10000,IF(G1798&lt;=80000,ROUNDUP(G1798/4,0)+20000,40000))))</f>
        <v/>
      </c>
      <c r="Q1798" s="18">
        <f>IF(I1798&lt;=0,IF(H1798&lt;=0,0,IF(H1798&lt;=20000,H1798,IF(H1798&lt;=40000,ROUNDUP(H1798/2,0)+10000,IF(H1798&lt;=80000,ROUNDUP(H1798/4,0)+20000,40000)))),IF(H1798&lt;=0,IF(I1798&lt;=0,0,IF(I1798&lt;=25000,I1798,IF(I1798&lt;=50000,ROUNDUP(I1798/2,0)+12500,IF(I1798&lt;=100000,ROUNDUP(I1798/4,0)+25000,50000)))),MAX(IF(I1798&lt;=0,0,IF(I1798&lt;=25000,I1798,IF(I1798&lt;=50000,ROUNDUP(I1798/2,0)+12500,IF(I1798&lt;=100000,ROUNDUP(I1798/4,0)+25000,50000)))),MIN(IF(H1798&lt;=0,0,IF(H1798&lt;=20000,H1798,IF(H1798&lt;=40000,ROUNDUP(H1798/2,0)+10000,IF(H1798&lt;=80000,ROUNDUP(H1798/4,0)+20000,40000))))+IF(I1798&lt;=0,0,IF(I1798&lt;=25000,I1798,IF(I1798&lt;=50000,ROUNDUP(I1798/2,0)+12500,IF(I1798&lt;=100000,ROUNDUP(I1798/4,0)+25000,50000)))),40000))))</f>
        <v/>
      </c>
      <c r="R1798" s="18">
        <f>MIN(120000,O1798+P1798+Q1798)</f>
        <v/>
      </c>
      <c r="S1798" s="18">
        <f>IF(F1798&lt;=0,IF(E1798&lt;=0,0,IF(E1798&lt;=12000,E1798,IF(E1798&lt;=32000,ROUNDUP(E1798/2,0)+6000,IF(E1798&lt;=56000,ROUNDUP(E1798/4,0)+14000,28000)))),IF(E1798&lt;=0,IF(F1798&lt;=0,0,IF(F1798&lt;=15000,F1798,IF(F1798&lt;=40000,ROUNDUP(F1798/2,0)+7500,IF(F1798&lt;=70000,ROUNDUP(F1798/4,0)+17500,35000)))),MAX(IF(F1798&lt;=0,0,IF(F1798&lt;=15000,F1798,IF(F1798&lt;=40000,ROUNDUP(F1798/2,0)+7500,IF(F1798&lt;=70000,ROUNDUP(F1798/4,0)+17500,35000)))),MIN(IF(E1798&lt;=0,0,IF(E1798&lt;=12000,E1798,IF(E1798&lt;=32000,ROUNDUP(E1798/2,0)+6000,IF(E1798&lt;=56000,ROUNDUP(E1798/4,0)+14000,28000))))+IF(F1798&lt;=0,0,IF(F1798&lt;=15000,F1798,IF(F1798&lt;=40000,ROUNDUP(F1798/2,0)+7500,IF(F1798&lt;=70000,ROUNDUP(F1798/4,0)+17500,35000)))),28000))))</f>
        <v/>
      </c>
      <c r="T1798" s="18">
        <f>IF(G1798&lt;=0,0,IF(G1798&lt;=12000,G1798,IF(G1798&lt;=32000,ROUNDUP(G1798/2,0)+6000,IF(G1798&lt;=56000,ROUNDUP(G1798/4,0)+14000,28000))))</f>
        <v/>
      </c>
      <c r="U1798" s="18">
        <f>IF(I1798&lt;=0,IF(H1798&lt;=0,0,IF(H1798&lt;=12000,H1798,IF(H1798&lt;=32000,ROUNDUP(H1798/2,0)+6000,IF(H1798&lt;=56000,ROUNDUP(H1798/4,0)+14000,28000)))),IF(H1798&lt;=0,IF(I1798&lt;=0,0,IF(I1798&lt;=15000,I1798,IF(I1798&lt;=40000,ROUNDUP(I1798/2,0)+7500,IF(I1798&lt;=70000,ROUNDUP(I1798/4,0)+17500,35000)))),MAX(IF(I1798&lt;=0,0,IF(I1798&lt;=15000,I1798,IF(I1798&lt;=40000,ROUNDUP(I1798/2,0)+7500,IF(I1798&lt;=70000,ROUNDUP(I1798/4,0)+17500,35000)))),MIN(IF(H1798&lt;=0,0,IF(H1798&lt;=12000,H1798,IF(H1798&lt;=32000,ROUNDUP(H1798/2,0)+6000,IF(H1798&lt;=56000,ROUNDUP(H1798/4,0)+14000,28000))))+IF(I1798&lt;=0,0,IF(I1798&lt;=15000,I1798,IF(I1798&lt;=40000,ROUNDUP(I1798/2,0)+7500,IF(I1798&lt;=70000,ROUNDUP(I1798/4,0)+17500,35000)))),28000))))</f>
        <v/>
      </c>
      <c r="V1798" s="18">
        <f>MIN(70000,S1798+T1798+U1798)</f>
        <v/>
      </c>
      <c r="W1798" s="18">
        <f>MAX(0,ROUNDDOWN(M1798-J1798-N1798-K1798-0,-3))</f>
        <v/>
      </c>
      <c r="X1798" s="18">
        <f>MAX(0,ROUNDDOWN(M1798-J1798-N1798-K1798-R1798,-3))</f>
        <v/>
      </c>
      <c r="Y1798" s="18">
        <f>IF(W1798&lt;=0,0,ROUNDDOWN((W1798*LOOKUP(W1798,{0,1950001,3300001,6950001,9000001,18000001,40000001},{0.05,0.1,0.2,0.23,0.33,0.4,0.45})-LOOKUP(W1798,{0,1950001,3300001,6950001,9000001,18000001,40000001},{0,97500,427500,636000,1536000,2796000,4796000}))*1.021,-2))</f>
        <v/>
      </c>
      <c r="Z1798" s="18">
        <f>IF(X1798&lt;=0,0,ROUNDDOWN((X1798*LOOKUP(X1798,{0,1950001,3300001,6950001,9000001,18000001,40000001},{0.05,0.1,0.2,0.23,0.33,0.4,0.45})-LOOKUP(X1798,{0,1950001,3300001,6950001,9000001,18000001,40000001},{0,97500,427500,636000,1536000,2796000,4796000}))*1.021,-2))</f>
        <v/>
      </c>
      <c r="AA1798" s="18">
        <f>MAX(0,ROUNDDOWN(M1798-J1798-430000-L1798-0,-3))</f>
        <v/>
      </c>
      <c r="AB1798" s="18">
        <f>MAX(0,ROUNDDOWN(M1798-J1798-430000-L1798-V1798,-3))</f>
        <v/>
      </c>
      <c r="AC1798" s="18">
        <f>IF(M1798&lt;=450000,0,MAX(0,ROUNDDOWN(AA1798*0.06-MIN(50000,AA1798)*0.03,-2))+MAX(0,ROUNDDOWN(AA1798*0.04-MIN(50000,AA1798)*0.02,-2)))</f>
        <v/>
      </c>
      <c r="AD1798" s="18">
        <f>IF(M1798&lt;=450000,0,MAX(0,ROUNDDOWN(AB1798*0.06-MIN(50000,AB1798)*0.03,-2))+MAX(0,ROUNDDOWN(AB1798*0.04-MIN(50000,AB1798)*0.02,-2)))</f>
        <v/>
      </c>
      <c r="AE1798" s="18">
        <f>Y1798-Z1798</f>
        <v/>
      </c>
      <c r="AF1798" s="18">
        <f>AC1798-AD1798</f>
        <v/>
      </c>
      <c r="AG1798" s="18">
        <f>AE1798+AF1798</f>
        <v/>
      </c>
      <c r="AH1798" s="20">
        <f>IF(W1798&lt;=0,0,LOOKUP(W1798,{0,1950001,3300001,6950001,9000001,18000001,40000001},{0.05,0.1,0.2,0.23,0.33,0.4,0.45}))</f>
        <v/>
      </c>
    </row>
    <row r="1799">
      <c r="A1799" t="inlineStr">
        <is>
          <t>1万円刻み 特例あり一般12万円</t>
        </is>
      </c>
      <c r="B1799" s="18">
        <f>'4_1万円刻み'!$A$573</f>
        <v/>
      </c>
      <c r="C1799" s="19" t="n">
        <v>2026</v>
      </c>
      <c r="D1799" t="inlineStr">
        <is>
          <t>はい</t>
        </is>
      </c>
      <c r="E1799" s="18" t="n">
        <v>120000</v>
      </c>
      <c r="F1799" s="18" t="n">
        <v>0</v>
      </c>
      <c r="G1799" s="18" t="n">
        <v>0</v>
      </c>
      <c r="H1799" s="18" t="n">
        <v>0</v>
      </c>
      <c r="I1799" s="18" t="n">
        <v>0</v>
      </c>
      <c r="J1799" s="18">
        <f>ROUND(MIN(B1799/12,650000)*12*0.0915+MIN(B1799/12,1390000)*12*(0.0504+0)+B1799*0.005,0)</f>
        <v/>
      </c>
      <c r="K1799" s="18" t="n">
        <v>0</v>
      </c>
      <c r="L1799" s="18" t="n">
        <v>0</v>
      </c>
      <c r="M1799" s="18">
        <f>ROUND(IF(C1799&gt;=2026,IF(B1799&lt;741000,0,IF(B1799&lt;2191000,B1799-740000,IF(B1799&lt;2193000,1451000,IF(B1799&lt;2196000,1453000,IF(B1799&lt;2200000,1456000,IF(B1799&lt;3600000,ROUNDDOWN(B1799/4,-3)*2.8-80000,IF(B1799&lt;6600000,ROUNDDOWN(B1799/4,-3)*3.2-440000,IF(B1799&lt;8500000,ROUNDDOWN(B1799*0.9,0)-1100000,B1799-1950000)))))))),IF(B1799&lt;651000,0,IF(B1799&lt;1900000,B1799-650000,IF(B1799&lt;3600000,ROUNDDOWN(B1799/4,-3)*2.8-80000,IF(B1799&lt;6600000,ROUNDDOWN(B1799/4,-3)*3.2-440000,IF(B1799&lt;8500000,ROUNDDOWN(B1799*0.9,0)-1100000,B1799-1950000)))))),0)</f>
        <v/>
      </c>
      <c r="N1799" s="18">
        <f>IF(M1799&gt;23500000,NA(),IF(C1799&gt;=2026,IF(M1799&lt;=4890000,1040000,IF(M1799&lt;=6550000,670000,620000)),IF(M1799&lt;=1320000,950000,IF(M1799&lt;=3360000,880000,IF(M1799&lt;=4890000,680000,IF(M1799&lt;=6550000,630000,580000))))))</f>
        <v/>
      </c>
      <c r="O1799" s="18">
        <f>IF(F1799&lt;=0,IF(AND(D1799="はい",C1799&gt;=2026,C1799&lt;=2027),IF(E1799&lt;=0,0,IF(E1799&lt;=30000,E1799,IF(E1799&lt;=60000,ROUNDUP(E1799/2,0)+15000,IF(E1799&lt;=120000,ROUNDUP(E1799/4,0)+30000,60000)))),IF(E1799&lt;=0,0,IF(E1799&lt;=20000,E1799,IF(E1799&lt;=40000,ROUNDUP(E1799/2,0)+10000,IF(E1799&lt;=80000,ROUNDUP(E1799/4,0)+20000,40000))))),IF(E1799&lt;=0,IF(F1799&lt;=0,0,IF(F1799&lt;=25000,F1799,IF(F1799&lt;=50000,ROUNDUP(F1799/2,0)+12500,IF(F1799&lt;=100000,ROUNDUP(F1799/4,0)+25000,50000)))),MAX(IF(F1799&lt;=0,0,IF(F1799&lt;=25000,F1799,IF(F1799&lt;=50000,ROUNDUP(F1799/2,0)+12500,IF(F1799&lt;=100000,ROUNDUP(F1799/4,0)+25000,50000)))),MIN(IF(AND(D1799="はい",C1799&gt;=2026,C1799&lt;=2027),IF(E1799&lt;=0,0,IF(E1799&lt;=30000,E1799,IF(E1799&lt;=60000,ROUNDUP(E1799/2,0)+15000,IF(E1799&lt;=120000,ROUNDUP(E1799/4,0)+30000,60000)))),IF(E1799&lt;=0,0,IF(E1799&lt;=20000,E1799,IF(E1799&lt;=40000,ROUNDUP(E1799/2,0)+10000,IF(E1799&lt;=80000,ROUNDUP(E1799/4,0)+20000,40000)))))+IF(F1799&lt;=0,0,IF(F1799&lt;=25000,F1799,IF(F1799&lt;=50000,ROUNDUP(F1799/2,0)+12500,IF(F1799&lt;=100000,ROUNDUP(F1799/4,0)+25000,50000)))),IF(AND(D1799="はい",C1799&gt;=2026,C1799&lt;=2027),60000,40000)))))</f>
        <v/>
      </c>
      <c r="P1799" s="18">
        <f>IF(G1799&lt;=0,0,IF(G1799&lt;=20000,G1799,IF(G1799&lt;=40000,ROUNDUP(G1799/2,0)+10000,IF(G1799&lt;=80000,ROUNDUP(G1799/4,0)+20000,40000))))</f>
        <v/>
      </c>
      <c r="Q1799" s="18">
        <f>IF(I1799&lt;=0,IF(H1799&lt;=0,0,IF(H1799&lt;=20000,H1799,IF(H1799&lt;=40000,ROUNDUP(H1799/2,0)+10000,IF(H1799&lt;=80000,ROUNDUP(H1799/4,0)+20000,40000)))),IF(H1799&lt;=0,IF(I1799&lt;=0,0,IF(I1799&lt;=25000,I1799,IF(I1799&lt;=50000,ROUNDUP(I1799/2,0)+12500,IF(I1799&lt;=100000,ROUNDUP(I1799/4,0)+25000,50000)))),MAX(IF(I1799&lt;=0,0,IF(I1799&lt;=25000,I1799,IF(I1799&lt;=50000,ROUNDUP(I1799/2,0)+12500,IF(I1799&lt;=100000,ROUNDUP(I1799/4,0)+25000,50000)))),MIN(IF(H1799&lt;=0,0,IF(H1799&lt;=20000,H1799,IF(H1799&lt;=40000,ROUNDUP(H1799/2,0)+10000,IF(H1799&lt;=80000,ROUNDUP(H1799/4,0)+20000,40000))))+IF(I1799&lt;=0,0,IF(I1799&lt;=25000,I1799,IF(I1799&lt;=50000,ROUNDUP(I1799/2,0)+12500,IF(I1799&lt;=100000,ROUNDUP(I1799/4,0)+25000,50000)))),40000))))</f>
        <v/>
      </c>
      <c r="R1799" s="18">
        <f>MIN(120000,O1799+P1799+Q1799)</f>
        <v/>
      </c>
      <c r="S1799" s="18">
        <f>IF(F1799&lt;=0,IF(E1799&lt;=0,0,IF(E1799&lt;=12000,E1799,IF(E1799&lt;=32000,ROUNDUP(E1799/2,0)+6000,IF(E1799&lt;=56000,ROUNDUP(E1799/4,0)+14000,28000)))),IF(E1799&lt;=0,IF(F1799&lt;=0,0,IF(F1799&lt;=15000,F1799,IF(F1799&lt;=40000,ROUNDUP(F1799/2,0)+7500,IF(F1799&lt;=70000,ROUNDUP(F1799/4,0)+17500,35000)))),MAX(IF(F1799&lt;=0,0,IF(F1799&lt;=15000,F1799,IF(F1799&lt;=40000,ROUNDUP(F1799/2,0)+7500,IF(F1799&lt;=70000,ROUNDUP(F1799/4,0)+17500,35000)))),MIN(IF(E1799&lt;=0,0,IF(E1799&lt;=12000,E1799,IF(E1799&lt;=32000,ROUNDUP(E1799/2,0)+6000,IF(E1799&lt;=56000,ROUNDUP(E1799/4,0)+14000,28000))))+IF(F1799&lt;=0,0,IF(F1799&lt;=15000,F1799,IF(F1799&lt;=40000,ROUNDUP(F1799/2,0)+7500,IF(F1799&lt;=70000,ROUNDUP(F1799/4,0)+17500,35000)))),28000))))</f>
        <v/>
      </c>
      <c r="T1799" s="18">
        <f>IF(G1799&lt;=0,0,IF(G1799&lt;=12000,G1799,IF(G1799&lt;=32000,ROUNDUP(G1799/2,0)+6000,IF(G1799&lt;=56000,ROUNDUP(G1799/4,0)+14000,28000))))</f>
        <v/>
      </c>
      <c r="U1799" s="18">
        <f>IF(I1799&lt;=0,IF(H1799&lt;=0,0,IF(H1799&lt;=12000,H1799,IF(H1799&lt;=32000,ROUNDUP(H1799/2,0)+6000,IF(H1799&lt;=56000,ROUNDUP(H1799/4,0)+14000,28000)))),IF(H1799&lt;=0,IF(I1799&lt;=0,0,IF(I1799&lt;=15000,I1799,IF(I1799&lt;=40000,ROUNDUP(I1799/2,0)+7500,IF(I1799&lt;=70000,ROUNDUP(I1799/4,0)+17500,35000)))),MAX(IF(I1799&lt;=0,0,IF(I1799&lt;=15000,I1799,IF(I1799&lt;=40000,ROUNDUP(I1799/2,0)+7500,IF(I1799&lt;=70000,ROUNDUP(I1799/4,0)+17500,35000)))),MIN(IF(H1799&lt;=0,0,IF(H1799&lt;=12000,H1799,IF(H1799&lt;=32000,ROUNDUP(H1799/2,0)+6000,IF(H1799&lt;=56000,ROUNDUP(H1799/4,0)+14000,28000))))+IF(I1799&lt;=0,0,IF(I1799&lt;=15000,I1799,IF(I1799&lt;=40000,ROUNDUP(I1799/2,0)+7500,IF(I1799&lt;=70000,ROUNDUP(I1799/4,0)+17500,35000)))),28000))))</f>
        <v/>
      </c>
      <c r="V1799" s="18">
        <f>MIN(70000,S1799+T1799+U1799)</f>
        <v/>
      </c>
      <c r="W1799" s="18">
        <f>MAX(0,ROUNDDOWN(M1799-J1799-N1799-K1799-0,-3))</f>
        <v/>
      </c>
      <c r="X1799" s="18">
        <f>MAX(0,ROUNDDOWN(M1799-J1799-N1799-K1799-R1799,-3))</f>
        <v/>
      </c>
      <c r="Y1799" s="18">
        <f>IF(W1799&lt;=0,0,ROUNDDOWN((W1799*LOOKUP(W1799,{0,1950001,3300001,6950001,9000001,18000001,40000001},{0.05,0.1,0.2,0.23,0.33,0.4,0.45})-LOOKUP(W1799,{0,1950001,3300001,6950001,9000001,18000001,40000001},{0,97500,427500,636000,1536000,2796000,4796000}))*1.021,-2))</f>
        <v/>
      </c>
      <c r="Z1799" s="18">
        <f>IF(X1799&lt;=0,0,ROUNDDOWN((X1799*LOOKUP(X1799,{0,1950001,3300001,6950001,9000001,18000001,40000001},{0.05,0.1,0.2,0.23,0.33,0.4,0.45})-LOOKUP(X1799,{0,1950001,3300001,6950001,9000001,18000001,40000001},{0,97500,427500,636000,1536000,2796000,4796000}))*1.021,-2))</f>
        <v/>
      </c>
      <c r="AA1799" s="18">
        <f>MAX(0,ROUNDDOWN(M1799-J1799-430000-L1799-0,-3))</f>
        <v/>
      </c>
      <c r="AB1799" s="18">
        <f>MAX(0,ROUNDDOWN(M1799-J1799-430000-L1799-V1799,-3))</f>
        <v/>
      </c>
      <c r="AC1799" s="18">
        <f>IF(M1799&lt;=450000,0,MAX(0,ROUNDDOWN(AA1799*0.06-MIN(50000,AA1799)*0.03,-2))+MAX(0,ROUNDDOWN(AA1799*0.04-MIN(50000,AA1799)*0.02,-2)))</f>
        <v/>
      </c>
      <c r="AD1799" s="18">
        <f>IF(M1799&lt;=450000,0,MAX(0,ROUNDDOWN(AB1799*0.06-MIN(50000,AB1799)*0.03,-2))+MAX(0,ROUNDDOWN(AB1799*0.04-MIN(50000,AB1799)*0.02,-2)))</f>
        <v/>
      </c>
      <c r="AE1799" s="18">
        <f>Y1799-Z1799</f>
        <v/>
      </c>
      <c r="AF1799" s="18">
        <f>AC1799-AD1799</f>
        <v/>
      </c>
      <c r="AG1799" s="18">
        <f>AE1799+AF1799</f>
        <v/>
      </c>
      <c r="AH1799" s="20">
        <f>IF(W1799&lt;=0,0,LOOKUP(W1799,{0,1950001,3300001,6950001,9000001,18000001,40000001},{0.05,0.1,0.2,0.23,0.33,0.4,0.45}))</f>
        <v/>
      </c>
    </row>
    <row r="1800">
      <c r="A1800" t="inlineStr">
        <is>
          <t>1万円刻み 3区分8万円ずつ</t>
        </is>
      </c>
      <c r="B1800" s="18">
        <f>'4_1万円刻み'!$A$574</f>
        <v/>
      </c>
      <c r="C1800" s="19" t="n">
        <v>2026</v>
      </c>
      <c r="D1800" t="inlineStr">
        <is>
          <t>いいえ</t>
        </is>
      </c>
      <c r="E1800" s="18" t="n">
        <v>80000</v>
      </c>
      <c r="F1800" s="18" t="n">
        <v>0</v>
      </c>
      <c r="G1800" s="18" t="n">
        <v>80000</v>
      </c>
      <c r="H1800" s="18" t="n">
        <v>80000</v>
      </c>
      <c r="I1800" s="18" t="n">
        <v>0</v>
      </c>
      <c r="J1800" s="18">
        <f>ROUND(MIN(B1800/12,650000)*12*0.0915+MIN(B1800/12,1390000)*12*(0.0504+0)+B1800*0.005,0)</f>
        <v/>
      </c>
      <c r="K1800" s="18" t="n">
        <v>0</v>
      </c>
      <c r="L1800" s="18" t="n">
        <v>0</v>
      </c>
      <c r="M1800" s="18">
        <f>ROUND(IF(C1800&gt;=2026,IF(B1800&lt;741000,0,IF(B1800&lt;2191000,B1800-740000,IF(B1800&lt;2193000,1451000,IF(B1800&lt;2196000,1453000,IF(B1800&lt;2200000,1456000,IF(B1800&lt;3600000,ROUNDDOWN(B1800/4,-3)*2.8-80000,IF(B1800&lt;6600000,ROUNDDOWN(B1800/4,-3)*3.2-440000,IF(B1800&lt;8500000,ROUNDDOWN(B1800*0.9,0)-1100000,B1800-1950000)))))))),IF(B1800&lt;651000,0,IF(B1800&lt;1900000,B1800-650000,IF(B1800&lt;3600000,ROUNDDOWN(B1800/4,-3)*2.8-80000,IF(B1800&lt;6600000,ROUNDDOWN(B1800/4,-3)*3.2-440000,IF(B1800&lt;8500000,ROUNDDOWN(B1800*0.9,0)-1100000,B1800-1950000)))))),0)</f>
        <v/>
      </c>
      <c r="N1800" s="18">
        <f>IF(M1800&gt;23500000,NA(),IF(C1800&gt;=2026,IF(M1800&lt;=4890000,1040000,IF(M1800&lt;=6550000,670000,620000)),IF(M1800&lt;=1320000,950000,IF(M1800&lt;=3360000,880000,IF(M1800&lt;=4890000,680000,IF(M1800&lt;=6550000,630000,580000))))))</f>
        <v/>
      </c>
      <c r="O1800" s="18">
        <f>IF(F1800&lt;=0,IF(AND(D1800="はい",C1800&gt;=2026,C1800&lt;=2027),IF(E1800&lt;=0,0,IF(E1800&lt;=30000,E1800,IF(E1800&lt;=60000,ROUNDUP(E1800/2,0)+15000,IF(E1800&lt;=120000,ROUNDUP(E1800/4,0)+30000,60000)))),IF(E1800&lt;=0,0,IF(E1800&lt;=20000,E1800,IF(E1800&lt;=40000,ROUNDUP(E1800/2,0)+10000,IF(E1800&lt;=80000,ROUNDUP(E1800/4,0)+20000,40000))))),IF(E1800&lt;=0,IF(F1800&lt;=0,0,IF(F1800&lt;=25000,F1800,IF(F1800&lt;=50000,ROUNDUP(F1800/2,0)+12500,IF(F1800&lt;=100000,ROUNDUP(F1800/4,0)+25000,50000)))),MAX(IF(F1800&lt;=0,0,IF(F1800&lt;=25000,F1800,IF(F1800&lt;=50000,ROUNDUP(F1800/2,0)+12500,IF(F1800&lt;=100000,ROUNDUP(F1800/4,0)+25000,50000)))),MIN(IF(AND(D1800="はい",C1800&gt;=2026,C1800&lt;=2027),IF(E1800&lt;=0,0,IF(E1800&lt;=30000,E1800,IF(E1800&lt;=60000,ROUNDUP(E1800/2,0)+15000,IF(E1800&lt;=120000,ROUNDUP(E1800/4,0)+30000,60000)))),IF(E1800&lt;=0,0,IF(E1800&lt;=20000,E1800,IF(E1800&lt;=40000,ROUNDUP(E1800/2,0)+10000,IF(E1800&lt;=80000,ROUNDUP(E1800/4,0)+20000,40000)))))+IF(F1800&lt;=0,0,IF(F1800&lt;=25000,F1800,IF(F1800&lt;=50000,ROUNDUP(F1800/2,0)+12500,IF(F1800&lt;=100000,ROUNDUP(F1800/4,0)+25000,50000)))),IF(AND(D1800="はい",C1800&gt;=2026,C1800&lt;=2027),60000,40000)))))</f>
        <v/>
      </c>
      <c r="P1800" s="18">
        <f>IF(G1800&lt;=0,0,IF(G1800&lt;=20000,G1800,IF(G1800&lt;=40000,ROUNDUP(G1800/2,0)+10000,IF(G1800&lt;=80000,ROUNDUP(G1800/4,0)+20000,40000))))</f>
        <v/>
      </c>
      <c r="Q1800" s="18">
        <f>IF(I1800&lt;=0,IF(H1800&lt;=0,0,IF(H1800&lt;=20000,H1800,IF(H1800&lt;=40000,ROUNDUP(H1800/2,0)+10000,IF(H1800&lt;=80000,ROUNDUP(H1800/4,0)+20000,40000)))),IF(H1800&lt;=0,IF(I1800&lt;=0,0,IF(I1800&lt;=25000,I1800,IF(I1800&lt;=50000,ROUNDUP(I1800/2,0)+12500,IF(I1800&lt;=100000,ROUNDUP(I1800/4,0)+25000,50000)))),MAX(IF(I1800&lt;=0,0,IF(I1800&lt;=25000,I1800,IF(I1800&lt;=50000,ROUNDUP(I1800/2,0)+12500,IF(I1800&lt;=100000,ROUNDUP(I1800/4,0)+25000,50000)))),MIN(IF(H1800&lt;=0,0,IF(H1800&lt;=20000,H1800,IF(H1800&lt;=40000,ROUNDUP(H1800/2,0)+10000,IF(H1800&lt;=80000,ROUNDUP(H1800/4,0)+20000,40000))))+IF(I1800&lt;=0,0,IF(I1800&lt;=25000,I1800,IF(I1800&lt;=50000,ROUNDUP(I1800/2,0)+12500,IF(I1800&lt;=100000,ROUNDUP(I1800/4,0)+25000,50000)))),40000))))</f>
        <v/>
      </c>
      <c r="R1800" s="18">
        <f>MIN(120000,O1800+P1800+Q1800)</f>
        <v/>
      </c>
      <c r="S1800" s="18">
        <f>IF(F1800&lt;=0,IF(E1800&lt;=0,0,IF(E1800&lt;=12000,E1800,IF(E1800&lt;=32000,ROUNDUP(E1800/2,0)+6000,IF(E1800&lt;=56000,ROUNDUP(E1800/4,0)+14000,28000)))),IF(E1800&lt;=0,IF(F1800&lt;=0,0,IF(F1800&lt;=15000,F1800,IF(F1800&lt;=40000,ROUNDUP(F1800/2,0)+7500,IF(F1800&lt;=70000,ROUNDUP(F1800/4,0)+17500,35000)))),MAX(IF(F1800&lt;=0,0,IF(F1800&lt;=15000,F1800,IF(F1800&lt;=40000,ROUNDUP(F1800/2,0)+7500,IF(F1800&lt;=70000,ROUNDUP(F1800/4,0)+17500,35000)))),MIN(IF(E1800&lt;=0,0,IF(E1800&lt;=12000,E1800,IF(E1800&lt;=32000,ROUNDUP(E1800/2,0)+6000,IF(E1800&lt;=56000,ROUNDUP(E1800/4,0)+14000,28000))))+IF(F1800&lt;=0,0,IF(F1800&lt;=15000,F1800,IF(F1800&lt;=40000,ROUNDUP(F1800/2,0)+7500,IF(F1800&lt;=70000,ROUNDUP(F1800/4,0)+17500,35000)))),28000))))</f>
        <v/>
      </c>
      <c r="T1800" s="18">
        <f>IF(G1800&lt;=0,0,IF(G1800&lt;=12000,G1800,IF(G1800&lt;=32000,ROUNDUP(G1800/2,0)+6000,IF(G1800&lt;=56000,ROUNDUP(G1800/4,0)+14000,28000))))</f>
        <v/>
      </c>
      <c r="U1800" s="18">
        <f>IF(I1800&lt;=0,IF(H1800&lt;=0,0,IF(H1800&lt;=12000,H1800,IF(H1800&lt;=32000,ROUNDUP(H1800/2,0)+6000,IF(H1800&lt;=56000,ROUNDUP(H1800/4,0)+14000,28000)))),IF(H1800&lt;=0,IF(I1800&lt;=0,0,IF(I1800&lt;=15000,I1800,IF(I1800&lt;=40000,ROUNDUP(I1800/2,0)+7500,IF(I1800&lt;=70000,ROUNDUP(I1800/4,0)+17500,35000)))),MAX(IF(I1800&lt;=0,0,IF(I1800&lt;=15000,I1800,IF(I1800&lt;=40000,ROUNDUP(I1800/2,0)+7500,IF(I1800&lt;=70000,ROUNDUP(I1800/4,0)+17500,35000)))),MIN(IF(H1800&lt;=0,0,IF(H1800&lt;=12000,H1800,IF(H1800&lt;=32000,ROUNDUP(H1800/2,0)+6000,IF(H1800&lt;=56000,ROUNDUP(H1800/4,0)+14000,28000))))+IF(I1800&lt;=0,0,IF(I1800&lt;=15000,I1800,IF(I1800&lt;=40000,ROUNDUP(I1800/2,0)+7500,IF(I1800&lt;=70000,ROUNDUP(I1800/4,0)+17500,35000)))),28000))))</f>
        <v/>
      </c>
      <c r="V1800" s="18">
        <f>MIN(70000,S1800+T1800+U1800)</f>
        <v/>
      </c>
      <c r="W1800" s="18">
        <f>MAX(0,ROUNDDOWN(M1800-J1800-N1800-K1800-0,-3))</f>
        <v/>
      </c>
      <c r="X1800" s="18">
        <f>MAX(0,ROUNDDOWN(M1800-J1800-N1800-K1800-R1800,-3))</f>
        <v/>
      </c>
      <c r="Y1800" s="18">
        <f>IF(W1800&lt;=0,0,ROUNDDOWN((W1800*LOOKUP(W1800,{0,1950001,3300001,6950001,9000001,18000001,40000001},{0.05,0.1,0.2,0.23,0.33,0.4,0.45})-LOOKUP(W1800,{0,1950001,3300001,6950001,9000001,18000001,40000001},{0,97500,427500,636000,1536000,2796000,4796000}))*1.021,-2))</f>
        <v/>
      </c>
      <c r="Z1800" s="18">
        <f>IF(X1800&lt;=0,0,ROUNDDOWN((X1800*LOOKUP(X1800,{0,1950001,3300001,6950001,9000001,18000001,40000001},{0.05,0.1,0.2,0.23,0.33,0.4,0.45})-LOOKUP(X1800,{0,1950001,3300001,6950001,9000001,18000001,40000001},{0,97500,427500,636000,1536000,2796000,4796000}))*1.021,-2))</f>
        <v/>
      </c>
      <c r="AA1800" s="18">
        <f>MAX(0,ROUNDDOWN(M1800-J1800-430000-L1800-0,-3))</f>
        <v/>
      </c>
      <c r="AB1800" s="18">
        <f>MAX(0,ROUNDDOWN(M1800-J1800-430000-L1800-V1800,-3))</f>
        <v/>
      </c>
      <c r="AC1800" s="18">
        <f>IF(M1800&lt;=450000,0,MAX(0,ROUNDDOWN(AA1800*0.06-MIN(50000,AA1800)*0.03,-2))+MAX(0,ROUNDDOWN(AA1800*0.04-MIN(50000,AA1800)*0.02,-2)))</f>
        <v/>
      </c>
      <c r="AD1800" s="18">
        <f>IF(M1800&lt;=450000,0,MAX(0,ROUNDDOWN(AB1800*0.06-MIN(50000,AB1800)*0.03,-2))+MAX(0,ROUNDDOWN(AB1800*0.04-MIN(50000,AB1800)*0.02,-2)))</f>
        <v/>
      </c>
      <c r="AE1800" s="18">
        <f>Y1800-Z1800</f>
        <v/>
      </c>
      <c r="AF1800" s="18">
        <f>AC1800-AD1800</f>
        <v/>
      </c>
      <c r="AG1800" s="18">
        <f>AE1800+AF1800</f>
        <v/>
      </c>
      <c r="AH1800" s="20">
        <f>IF(W1800&lt;=0,0,LOOKUP(W1800,{0,1950001,3300001,6950001,9000001,18000001,40000001},{0.05,0.1,0.2,0.23,0.33,0.4,0.45}))</f>
        <v/>
      </c>
    </row>
    <row r="1801">
      <c r="A1801" t="inlineStr">
        <is>
          <t>1万円刻み 一般8万円</t>
        </is>
      </c>
      <c r="B1801" s="18">
        <f>'4_1万円刻み'!$A$574</f>
        <v/>
      </c>
      <c r="C1801" s="19" t="n">
        <v>2026</v>
      </c>
      <c r="D1801" t="inlineStr">
        <is>
          <t>いいえ</t>
        </is>
      </c>
      <c r="E1801" s="18" t="n">
        <v>80000</v>
      </c>
      <c r="F1801" s="18" t="n">
        <v>0</v>
      </c>
      <c r="G1801" s="18" t="n">
        <v>0</v>
      </c>
      <c r="H1801" s="18" t="n">
        <v>0</v>
      </c>
      <c r="I1801" s="18" t="n">
        <v>0</v>
      </c>
      <c r="J1801" s="18">
        <f>ROUND(MIN(B1801/12,650000)*12*0.0915+MIN(B1801/12,1390000)*12*(0.0504+0)+B1801*0.005,0)</f>
        <v/>
      </c>
      <c r="K1801" s="18" t="n">
        <v>0</v>
      </c>
      <c r="L1801" s="18" t="n">
        <v>0</v>
      </c>
      <c r="M1801" s="18">
        <f>ROUND(IF(C1801&gt;=2026,IF(B1801&lt;741000,0,IF(B1801&lt;2191000,B1801-740000,IF(B1801&lt;2193000,1451000,IF(B1801&lt;2196000,1453000,IF(B1801&lt;2200000,1456000,IF(B1801&lt;3600000,ROUNDDOWN(B1801/4,-3)*2.8-80000,IF(B1801&lt;6600000,ROUNDDOWN(B1801/4,-3)*3.2-440000,IF(B1801&lt;8500000,ROUNDDOWN(B1801*0.9,0)-1100000,B1801-1950000)))))))),IF(B1801&lt;651000,0,IF(B1801&lt;1900000,B1801-650000,IF(B1801&lt;3600000,ROUNDDOWN(B1801/4,-3)*2.8-80000,IF(B1801&lt;6600000,ROUNDDOWN(B1801/4,-3)*3.2-440000,IF(B1801&lt;8500000,ROUNDDOWN(B1801*0.9,0)-1100000,B1801-1950000)))))),0)</f>
        <v/>
      </c>
      <c r="N1801" s="18">
        <f>IF(M1801&gt;23500000,NA(),IF(C1801&gt;=2026,IF(M1801&lt;=4890000,1040000,IF(M1801&lt;=6550000,670000,620000)),IF(M1801&lt;=1320000,950000,IF(M1801&lt;=3360000,880000,IF(M1801&lt;=4890000,680000,IF(M1801&lt;=6550000,630000,580000))))))</f>
        <v/>
      </c>
      <c r="O1801" s="18">
        <f>IF(F1801&lt;=0,IF(AND(D1801="はい",C1801&gt;=2026,C1801&lt;=2027),IF(E1801&lt;=0,0,IF(E1801&lt;=30000,E1801,IF(E1801&lt;=60000,ROUNDUP(E1801/2,0)+15000,IF(E1801&lt;=120000,ROUNDUP(E1801/4,0)+30000,60000)))),IF(E1801&lt;=0,0,IF(E1801&lt;=20000,E1801,IF(E1801&lt;=40000,ROUNDUP(E1801/2,0)+10000,IF(E1801&lt;=80000,ROUNDUP(E1801/4,0)+20000,40000))))),IF(E1801&lt;=0,IF(F1801&lt;=0,0,IF(F1801&lt;=25000,F1801,IF(F1801&lt;=50000,ROUNDUP(F1801/2,0)+12500,IF(F1801&lt;=100000,ROUNDUP(F1801/4,0)+25000,50000)))),MAX(IF(F1801&lt;=0,0,IF(F1801&lt;=25000,F1801,IF(F1801&lt;=50000,ROUNDUP(F1801/2,0)+12500,IF(F1801&lt;=100000,ROUNDUP(F1801/4,0)+25000,50000)))),MIN(IF(AND(D1801="はい",C1801&gt;=2026,C1801&lt;=2027),IF(E1801&lt;=0,0,IF(E1801&lt;=30000,E1801,IF(E1801&lt;=60000,ROUNDUP(E1801/2,0)+15000,IF(E1801&lt;=120000,ROUNDUP(E1801/4,0)+30000,60000)))),IF(E1801&lt;=0,0,IF(E1801&lt;=20000,E1801,IF(E1801&lt;=40000,ROUNDUP(E1801/2,0)+10000,IF(E1801&lt;=80000,ROUNDUP(E1801/4,0)+20000,40000)))))+IF(F1801&lt;=0,0,IF(F1801&lt;=25000,F1801,IF(F1801&lt;=50000,ROUNDUP(F1801/2,0)+12500,IF(F1801&lt;=100000,ROUNDUP(F1801/4,0)+25000,50000)))),IF(AND(D1801="はい",C1801&gt;=2026,C1801&lt;=2027),60000,40000)))))</f>
        <v/>
      </c>
      <c r="P1801" s="18">
        <f>IF(G1801&lt;=0,0,IF(G1801&lt;=20000,G1801,IF(G1801&lt;=40000,ROUNDUP(G1801/2,0)+10000,IF(G1801&lt;=80000,ROUNDUP(G1801/4,0)+20000,40000))))</f>
        <v/>
      </c>
      <c r="Q1801" s="18">
        <f>IF(I1801&lt;=0,IF(H1801&lt;=0,0,IF(H1801&lt;=20000,H1801,IF(H1801&lt;=40000,ROUNDUP(H1801/2,0)+10000,IF(H1801&lt;=80000,ROUNDUP(H1801/4,0)+20000,40000)))),IF(H1801&lt;=0,IF(I1801&lt;=0,0,IF(I1801&lt;=25000,I1801,IF(I1801&lt;=50000,ROUNDUP(I1801/2,0)+12500,IF(I1801&lt;=100000,ROUNDUP(I1801/4,0)+25000,50000)))),MAX(IF(I1801&lt;=0,0,IF(I1801&lt;=25000,I1801,IF(I1801&lt;=50000,ROUNDUP(I1801/2,0)+12500,IF(I1801&lt;=100000,ROUNDUP(I1801/4,0)+25000,50000)))),MIN(IF(H1801&lt;=0,0,IF(H1801&lt;=20000,H1801,IF(H1801&lt;=40000,ROUNDUP(H1801/2,0)+10000,IF(H1801&lt;=80000,ROUNDUP(H1801/4,0)+20000,40000))))+IF(I1801&lt;=0,0,IF(I1801&lt;=25000,I1801,IF(I1801&lt;=50000,ROUNDUP(I1801/2,0)+12500,IF(I1801&lt;=100000,ROUNDUP(I1801/4,0)+25000,50000)))),40000))))</f>
        <v/>
      </c>
      <c r="R1801" s="18">
        <f>MIN(120000,O1801+P1801+Q1801)</f>
        <v/>
      </c>
      <c r="S1801" s="18">
        <f>IF(F1801&lt;=0,IF(E1801&lt;=0,0,IF(E1801&lt;=12000,E1801,IF(E1801&lt;=32000,ROUNDUP(E1801/2,0)+6000,IF(E1801&lt;=56000,ROUNDUP(E1801/4,0)+14000,28000)))),IF(E1801&lt;=0,IF(F1801&lt;=0,0,IF(F1801&lt;=15000,F1801,IF(F1801&lt;=40000,ROUNDUP(F1801/2,0)+7500,IF(F1801&lt;=70000,ROUNDUP(F1801/4,0)+17500,35000)))),MAX(IF(F1801&lt;=0,0,IF(F1801&lt;=15000,F1801,IF(F1801&lt;=40000,ROUNDUP(F1801/2,0)+7500,IF(F1801&lt;=70000,ROUNDUP(F1801/4,0)+17500,35000)))),MIN(IF(E1801&lt;=0,0,IF(E1801&lt;=12000,E1801,IF(E1801&lt;=32000,ROUNDUP(E1801/2,0)+6000,IF(E1801&lt;=56000,ROUNDUP(E1801/4,0)+14000,28000))))+IF(F1801&lt;=0,0,IF(F1801&lt;=15000,F1801,IF(F1801&lt;=40000,ROUNDUP(F1801/2,0)+7500,IF(F1801&lt;=70000,ROUNDUP(F1801/4,0)+17500,35000)))),28000))))</f>
        <v/>
      </c>
      <c r="T1801" s="18">
        <f>IF(G1801&lt;=0,0,IF(G1801&lt;=12000,G1801,IF(G1801&lt;=32000,ROUNDUP(G1801/2,0)+6000,IF(G1801&lt;=56000,ROUNDUP(G1801/4,0)+14000,28000))))</f>
        <v/>
      </c>
      <c r="U1801" s="18">
        <f>IF(I1801&lt;=0,IF(H1801&lt;=0,0,IF(H1801&lt;=12000,H1801,IF(H1801&lt;=32000,ROUNDUP(H1801/2,0)+6000,IF(H1801&lt;=56000,ROUNDUP(H1801/4,0)+14000,28000)))),IF(H1801&lt;=0,IF(I1801&lt;=0,0,IF(I1801&lt;=15000,I1801,IF(I1801&lt;=40000,ROUNDUP(I1801/2,0)+7500,IF(I1801&lt;=70000,ROUNDUP(I1801/4,0)+17500,35000)))),MAX(IF(I1801&lt;=0,0,IF(I1801&lt;=15000,I1801,IF(I1801&lt;=40000,ROUNDUP(I1801/2,0)+7500,IF(I1801&lt;=70000,ROUNDUP(I1801/4,0)+17500,35000)))),MIN(IF(H1801&lt;=0,0,IF(H1801&lt;=12000,H1801,IF(H1801&lt;=32000,ROUNDUP(H1801/2,0)+6000,IF(H1801&lt;=56000,ROUNDUP(H1801/4,0)+14000,28000))))+IF(I1801&lt;=0,0,IF(I1801&lt;=15000,I1801,IF(I1801&lt;=40000,ROUNDUP(I1801/2,0)+7500,IF(I1801&lt;=70000,ROUNDUP(I1801/4,0)+17500,35000)))),28000))))</f>
        <v/>
      </c>
      <c r="V1801" s="18">
        <f>MIN(70000,S1801+T1801+U1801)</f>
        <v/>
      </c>
      <c r="W1801" s="18">
        <f>MAX(0,ROUNDDOWN(M1801-J1801-N1801-K1801-0,-3))</f>
        <v/>
      </c>
      <c r="X1801" s="18">
        <f>MAX(0,ROUNDDOWN(M1801-J1801-N1801-K1801-R1801,-3))</f>
        <v/>
      </c>
      <c r="Y1801" s="18">
        <f>IF(W1801&lt;=0,0,ROUNDDOWN((W1801*LOOKUP(W1801,{0,1950001,3300001,6950001,9000001,18000001,40000001},{0.05,0.1,0.2,0.23,0.33,0.4,0.45})-LOOKUP(W1801,{0,1950001,3300001,6950001,9000001,18000001,40000001},{0,97500,427500,636000,1536000,2796000,4796000}))*1.021,-2))</f>
        <v/>
      </c>
      <c r="Z1801" s="18">
        <f>IF(X1801&lt;=0,0,ROUNDDOWN((X1801*LOOKUP(X1801,{0,1950001,3300001,6950001,9000001,18000001,40000001},{0.05,0.1,0.2,0.23,0.33,0.4,0.45})-LOOKUP(X1801,{0,1950001,3300001,6950001,9000001,18000001,40000001},{0,97500,427500,636000,1536000,2796000,4796000}))*1.021,-2))</f>
        <v/>
      </c>
      <c r="AA1801" s="18">
        <f>MAX(0,ROUNDDOWN(M1801-J1801-430000-L1801-0,-3))</f>
        <v/>
      </c>
      <c r="AB1801" s="18">
        <f>MAX(0,ROUNDDOWN(M1801-J1801-430000-L1801-V1801,-3))</f>
        <v/>
      </c>
      <c r="AC1801" s="18">
        <f>IF(M1801&lt;=450000,0,MAX(0,ROUNDDOWN(AA1801*0.06-MIN(50000,AA1801)*0.03,-2))+MAX(0,ROUNDDOWN(AA1801*0.04-MIN(50000,AA1801)*0.02,-2)))</f>
        <v/>
      </c>
      <c r="AD1801" s="18">
        <f>IF(M1801&lt;=450000,0,MAX(0,ROUNDDOWN(AB1801*0.06-MIN(50000,AB1801)*0.03,-2))+MAX(0,ROUNDDOWN(AB1801*0.04-MIN(50000,AB1801)*0.02,-2)))</f>
        <v/>
      </c>
      <c r="AE1801" s="18">
        <f>Y1801-Z1801</f>
        <v/>
      </c>
      <c r="AF1801" s="18">
        <f>AC1801-AD1801</f>
        <v/>
      </c>
      <c r="AG1801" s="18">
        <f>AE1801+AF1801</f>
        <v/>
      </c>
      <c r="AH1801" s="20">
        <f>IF(W1801&lt;=0,0,LOOKUP(W1801,{0,1950001,3300001,6950001,9000001,18000001,40000001},{0.05,0.1,0.2,0.23,0.33,0.4,0.45}))</f>
        <v/>
      </c>
    </row>
    <row r="1802">
      <c r="A1802" t="inlineStr">
        <is>
          <t>1万円刻み 特例あり一般12万円</t>
        </is>
      </c>
      <c r="B1802" s="18">
        <f>'4_1万円刻み'!$A$574</f>
        <v/>
      </c>
      <c r="C1802" s="19" t="n">
        <v>2026</v>
      </c>
      <c r="D1802" t="inlineStr">
        <is>
          <t>はい</t>
        </is>
      </c>
      <c r="E1802" s="18" t="n">
        <v>120000</v>
      </c>
      <c r="F1802" s="18" t="n">
        <v>0</v>
      </c>
      <c r="G1802" s="18" t="n">
        <v>0</v>
      </c>
      <c r="H1802" s="18" t="n">
        <v>0</v>
      </c>
      <c r="I1802" s="18" t="n">
        <v>0</v>
      </c>
      <c r="J1802" s="18">
        <f>ROUND(MIN(B1802/12,650000)*12*0.0915+MIN(B1802/12,1390000)*12*(0.0504+0)+B1802*0.005,0)</f>
        <v/>
      </c>
      <c r="K1802" s="18" t="n">
        <v>0</v>
      </c>
      <c r="L1802" s="18" t="n">
        <v>0</v>
      </c>
      <c r="M1802" s="18">
        <f>ROUND(IF(C1802&gt;=2026,IF(B1802&lt;741000,0,IF(B1802&lt;2191000,B1802-740000,IF(B1802&lt;2193000,1451000,IF(B1802&lt;2196000,1453000,IF(B1802&lt;2200000,1456000,IF(B1802&lt;3600000,ROUNDDOWN(B1802/4,-3)*2.8-80000,IF(B1802&lt;6600000,ROUNDDOWN(B1802/4,-3)*3.2-440000,IF(B1802&lt;8500000,ROUNDDOWN(B1802*0.9,0)-1100000,B1802-1950000)))))))),IF(B1802&lt;651000,0,IF(B1802&lt;1900000,B1802-650000,IF(B1802&lt;3600000,ROUNDDOWN(B1802/4,-3)*2.8-80000,IF(B1802&lt;6600000,ROUNDDOWN(B1802/4,-3)*3.2-440000,IF(B1802&lt;8500000,ROUNDDOWN(B1802*0.9,0)-1100000,B1802-1950000)))))),0)</f>
        <v/>
      </c>
      <c r="N1802" s="18">
        <f>IF(M1802&gt;23500000,NA(),IF(C1802&gt;=2026,IF(M1802&lt;=4890000,1040000,IF(M1802&lt;=6550000,670000,620000)),IF(M1802&lt;=1320000,950000,IF(M1802&lt;=3360000,880000,IF(M1802&lt;=4890000,680000,IF(M1802&lt;=6550000,630000,580000))))))</f>
        <v/>
      </c>
      <c r="O1802" s="18">
        <f>IF(F1802&lt;=0,IF(AND(D1802="はい",C1802&gt;=2026,C1802&lt;=2027),IF(E1802&lt;=0,0,IF(E1802&lt;=30000,E1802,IF(E1802&lt;=60000,ROUNDUP(E1802/2,0)+15000,IF(E1802&lt;=120000,ROUNDUP(E1802/4,0)+30000,60000)))),IF(E1802&lt;=0,0,IF(E1802&lt;=20000,E1802,IF(E1802&lt;=40000,ROUNDUP(E1802/2,0)+10000,IF(E1802&lt;=80000,ROUNDUP(E1802/4,0)+20000,40000))))),IF(E1802&lt;=0,IF(F1802&lt;=0,0,IF(F1802&lt;=25000,F1802,IF(F1802&lt;=50000,ROUNDUP(F1802/2,0)+12500,IF(F1802&lt;=100000,ROUNDUP(F1802/4,0)+25000,50000)))),MAX(IF(F1802&lt;=0,0,IF(F1802&lt;=25000,F1802,IF(F1802&lt;=50000,ROUNDUP(F1802/2,0)+12500,IF(F1802&lt;=100000,ROUNDUP(F1802/4,0)+25000,50000)))),MIN(IF(AND(D1802="はい",C1802&gt;=2026,C1802&lt;=2027),IF(E1802&lt;=0,0,IF(E1802&lt;=30000,E1802,IF(E1802&lt;=60000,ROUNDUP(E1802/2,0)+15000,IF(E1802&lt;=120000,ROUNDUP(E1802/4,0)+30000,60000)))),IF(E1802&lt;=0,0,IF(E1802&lt;=20000,E1802,IF(E1802&lt;=40000,ROUNDUP(E1802/2,0)+10000,IF(E1802&lt;=80000,ROUNDUP(E1802/4,0)+20000,40000)))))+IF(F1802&lt;=0,0,IF(F1802&lt;=25000,F1802,IF(F1802&lt;=50000,ROUNDUP(F1802/2,0)+12500,IF(F1802&lt;=100000,ROUNDUP(F1802/4,0)+25000,50000)))),IF(AND(D1802="はい",C1802&gt;=2026,C1802&lt;=2027),60000,40000)))))</f>
        <v/>
      </c>
      <c r="P1802" s="18">
        <f>IF(G1802&lt;=0,0,IF(G1802&lt;=20000,G1802,IF(G1802&lt;=40000,ROUNDUP(G1802/2,0)+10000,IF(G1802&lt;=80000,ROUNDUP(G1802/4,0)+20000,40000))))</f>
        <v/>
      </c>
      <c r="Q1802" s="18">
        <f>IF(I1802&lt;=0,IF(H1802&lt;=0,0,IF(H1802&lt;=20000,H1802,IF(H1802&lt;=40000,ROUNDUP(H1802/2,0)+10000,IF(H1802&lt;=80000,ROUNDUP(H1802/4,0)+20000,40000)))),IF(H1802&lt;=0,IF(I1802&lt;=0,0,IF(I1802&lt;=25000,I1802,IF(I1802&lt;=50000,ROUNDUP(I1802/2,0)+12500,IF(I1802&lt;=100000,ROUNDUP(I1802/4,0)+25000,50000)))),MAX(IF(I1802&lt;=0,0,IF(I1802&lt;=25000,I1802,IF(I1802&lt;=50000,ROUNDUP(I1802/2,0)+12500,IF(I1802&lt;=100000,ROUNDUP(I1802/4,0)+25000,50000)))),MIN(IF(H1802&lt;=0,0,IF(H1802&lt;=20000,H1802,IF(H1802&lt;=40000,ROUNDUP(H1802/2,0)+10000,IF(H1802&lt;=80000,ROUNDUP(H1802/4,0)+20000,40000))))+IF(I1802&lt;=0,0,IF(I1802&lt;=25000,I1802,IF(I1802&lt;=50000,ROUNDUP(I1802/2,0)+12500,IF(I1802&lt;=100000,ROUNDUP(I1802/4,0)+25000,50000)))),40000))))</f>
        <v/>
      </c>
      <c r="R1802" s="18">
        <f>MIN(120000,O1802+P1802+Q1802)</f>
        <v/>
      </c>
      <c r="S1802" s="18">
        <f>IF(F1802&lt;=0,IF(E1802&lt;=0,0,IF(E1802&lt;=12000,E1802,IF(E1802&lt;=32000,ROUNDUP(E1802/2,0)+6000,IF(E1802&lt;=56000,ROUNDUP(E1802/4,0)+14000,28000)))),IF(E1802&lt;=0,IF(F1802&lt;=0,0,IF(F1802&lt;=15000,F1802,IF(F1802&lt;=40000,ROUNDUP(F1802/2,0)+7500,IF(F1802&lt;=70000,ROUNDUP(F1802/4,0)+17500,35000)))),MAX(IF(F1802&lt;=0,0,IF(F1802&lt;=15000,F1802,IF(F1802&lt;=40000,ROUNDUP(F1802/2,0)+7500,IF(F1802&lt;=70000,ROUNDUP(F1802/4,0)+17500,35000)))),MIN(IF(E1802&lt;=0,0,IF(E1802&lt;=12000,E1802,IF(E1802&lt;=32000,ROUNDUP(E1802/2,0)+6000,IF(E1802&lt;=56000,ROUNDUP(E1802/4,0)+14000,28000))))+IF(F1802&lt;=0,0,IF(F1802&lt;=15000,F1802,IF(F1802&lt;=40000,ROUNDUP(F1802/2,0)+7500,IF(F1802&lt;=70000,ROUNDUP(F1802/4,0)+17500,35000)))),28000))))</f>
        <v/>
      </c>
      <c r="T1802" s="18">
        <f>IF(G1802&lt;=0,0,IF(G1802&lt;=12000,G1802,IF(G1802&lt;=32000,ROUNDUP(G1802/2,0)+6000,IF(G1802&lt;=56000,ROUNDUP(G1802/4,0)+14000,28000))))</f>
        <v/>
      </c>
      <c r="U1802" s="18">
        <f>IF(I1802&lt;=0,IF(H1802&lt;=0,0,IF(H1802&lt;=12000,H1802,IF(H1802&lt;=32000,ROUNDUP(H1802/2,0)+6000,IF(H1802&lt;=56000,ROUNDUP(H1802/4,0)+14000,28000)))),IF(H1802&lt;=0,IF(I1802&lt;=0,0,IF(I1802&lt;=15000,I1802,IF(I1802&lt;=40000,ROUNDUP(I1802/2,0)+7500,IF(I1802&lt;=70000,ROUNDUP(I1802/4,0)+17500,35000)))),MAX(IF(I1802&lt;=0,0,IF(I1802&lt;=15000,I1802,IF(I1802&lt;=40000,ROUNDUP(I1802/2,0)+7500,IF(I1802&lt;=70000,ROUNDUP(I1802/4,0)+17500,35000)))),MIN(IF(H1802&lt;=0,0,IF(H1802&lt;=12000,H1802,IF(H1802&lt;=32000,ROUNDUP(H1802/2,0)+6000,IF(H1802&lt;=56000,ROUNDUP(H1802/4,0)+14000,28000))))+IF(I1802&lt;=0,0,IF(I1802&lt;=15000,I1802,IF(I1802&lt;=40000,ROUNDUP(I1802/2,0)+7500,IF(I1802&lt;=70000,ROUNDUP(I1802/4,0)+17500,35000)))),28000))))</f>
        <v/>
      </c>
      <c r="V1802" s="18">
        <f>MIN(70000,S1802+T1802+U1802)</f>
        <v/>
      </c>
      <c r="W1802" s="18">
        <f>MAX(0,ROUNDDOWN(M1802-J1802-N1802-K1802-0,-3))</f>
        <v/>
      </c>
      <c r="X1802" s="18">
        <f>MAX(0,ROUNDDOWN(M1802-J1802-N1802-K1802-R1802,-3))</f>
        <v/>
      </c>
      <c r="Y1802" s="18">
        <f>IF(W1802&lt;=0,0,ROUNDDOWN((W1802*LOOKUP(W1802,{0,1950001,3300001,6950001,9000001,18000001,40000001},{0.05,0.1,0.2,0.23,0.33,0.4,0.45})-LOOKUP(W1802,{0,1950001,3300001,6950001,9000001,18000001,40000001},{0,97500,427500,636000,1536000,2796000,4796000}))*1.021,-2))</f>
        <v/>
      </c>
      <c r="Z1802" s="18">
        <f>IF(X1802&lt;=0,0,ROUNDDOWN((X1802*LOOKUP(X1802,{0,1950001,3300001,6950001,9000001,18000001,40000001},{0.05,0.1,0.2,0.23,0.33,0.4,0.45})-LOOKUP(X1802,{0,1950001,3300001,6950001,9000001,18000001,40000001},{0,97500,427500,636000,1536000,2796000,4796000}))*1.021,-2))</f>
        <v/>
      </c>
      <c r="AA1802" s="18">
        <f>MAX(0,ROUNDDOWN(M1802-J1802-430000-L1802-0,-3))</f>
        <v/>
      </c>
      <c r="AB1802" s="18">
        <f>MAX(0,ROUNDDOWN(M1802-J1802-430000-L1802-V1802,-3))</f>
        <v/>
      </c>
      <c r="AC1802" s="18">
        <f>IF(M1802&lt;=450000,0,MAX(0,ROUNDDOWN(AA1802*0.06-MIN(50000,AA1802)*0.03,-2))+MAX(0,ROUNDDOWN(AA1802*0.04-MIN(50000,AA1802)*0.02,-2)))</f>
        <v/>
      </c>
      <c r="AD1802" s="18">
        <f>IF(M1802&lt;=450000,0,MAX(0,ROUNDDOWN(AB1802*0.06-MIN(50000,AB1802)*0.03,-2))+MAX(0,ROUNDDOWN(AB1802*0.04-MIN(50000,AB1802)*0.02,-2)))</f>
        <v/>
      </c>
      <c r="AE1802" s="18">
        <f>Y1802-Z1802</f>
        <v/>
      </c>
      <c r="AF1802" s="18">
        <f>AC1802-AD1802</f>
        <v/>
      </c>
      <c r="AG1802" s="18">
        <f>AE1802+AF1802</f>
        <v/>
      </c>
      <c r="AH1802" s="20">
        <f>IF(W1802&lt;=0,0,LOOKUP(W1802,{0,1950001,3300001,6950001,9000001,18000001,40000001},{0.05,0.1,0.2,0.23,0.33,0.4,0.45}))</f>
        <v/>
      </c>
    </row>
    <row r="1803">
      <c r="A1803" t="inlineStr">
        <is>
          <t>1万円刻み 3区分8万円ずつ</t>
        </is>
      </c>
      <c r="B1803" s="18">
        <f>'4_1万円刻み'!$A$575</f>
        <v/>
      </c>
      <c r="C1803" s="19" t="n">
        <v>2026</v>
      </c>
      <c r="D1803" t="inlineStr">
        <is>
          <t>いいえ</t>
        </is>
      </c>
      <c r="E1803" s="18" t="n">
        <v>80000</v>
      </c>
      <c r="F1803" s="18" t="n">
        <v>0</v>
      </c>
      <c r="G1803" s="18" t="n">
        <v>80000</v>
      </c>
      <c r="H1803" s="18" t="n">
        <v>80000</v>
      </c>
      <c r="I1803" s="18" t="n">
        <v>0</v>
      </c>
      <c r="J1803" s="18">
        <f>ROUND(MIN(B1803/12,650000)*12*0.0915+MIN(B1803/12,1390000)*12*(0.0504+0)+B1803*0.005,0)</f>
        <v/>
      </c>
      <c r="K1803" s="18" t="n">
        <v>0</v>
      </c>
      <c r="L1803" s="18" t="n">
        <v>0</v>
      </c>
      <c r="M1803" s="18">
        <f>ROUND(IF(C1803&gt;=2026,IF(B1803&lt;741000,0,IF(B1803&lt;2191000,B1803-740000,IF(B1803&lt;2193000,1451000,IF(B1803&lt;2196000,1453000,IF(B1803&lt;2200000,1456000,IF(B1803&lt;3600000,ROUNDDOWN(B1803/4,-3)*2.8-80000,IF(B1803&lt;6600000,ROUNDDOWN(B1803/4,-3)*3.2-440000,IF(B1803&lt;8500000,ROUNDDOWN(B1803*0.9,0)-1100000,B1803-1950000)))))))),IF(B1803&lt;651000,0,IF(B1803&lt;1900000,B1803-650000,IF(B1803&lt;3600000,ROUNDDOWN(B1803/4,-3)*2.8-80000,IF(B1803&lt;6600000,ROUNDDOWN(B1803/4,-3)*3.2-440000,IF(B1803&lt;8500000,ROUNDDOWN(B1803*0.9,0)-1100000,B1803-1950000)))))),0)</f>
        <v/>
      </c>
      <c r="N1803" s="18">
        <f>IF(M1803&gt;23500000,NA(),IF(C1803&gt;=2026,IF(M1803&lt;=4890000,1040000,IF(M1803&lt;=6550000,670000,620000)),IF(M1803&lt;=1320000,950000,IF(M1803&lt;=3360000,880000,IF(M1803&lt;=4890000,680000,IF(M1803&lt;=6550000,630000,580000))))))</f>
        <v/>
      </c>
      <c r="O1803" s="18">
        <f>IF(F1803&lt;=0,IF(AND(D1803="はい",C1803&gt;=2026,C1803&lt;=2027),IF(E1803&lt;=0,0,IF(E1803&lt;=30000,E1803,IF(E1803&lt;=60000,ROUNDUP(E1803/2,0)+15000,IF(E1803&lt;=120000,ROUNDUP(E1803/4,0)+30000,60000)))),IF(E1803&lt;=0,0,IF(E1803&lt;=20000,E1803,IF(E1803&lt;=40000,ROUNDUP(E1803/2,0)+10000,IF(E1803&lt;=80000,ROUNDUP(E1803/4,0)+20000,40000))))),IF(E1803&lt;=0,IF(F1803&lt;=0,0,IF(F1803&lt;=25000,F1803,IF(F1803&lt;=50000,ROUNDUP(F1803/2,0)+12500,IF(F1803&lt;=100000,ROUNDUP(F1803/4,0)+25000,50000)))),MAX(IF(F1803&lt;=0,0,IF(F1803&lt;=25000,F1803,IF(F1803&lt;=50000,ROUNDUP(F1803/2,0)+12500,IF(F1803&lt;=100000,ROUNDUP(F1803/4,0)+25000,50000)))),MIN(IF(AND(D1803="はい",C1803&gt;=2026,C1803&lt;=2027),IF(E1803&lt;=0,0,IF(E1803&lt;=30000,E1803,IF(E1803&lt;=60000,ROUNDUP(E1803/2,0)+15000,IF(E1803&lt;=120000,ROUNDUP(E1803/4,0)+30000,60000)))),IF(E1803&lt;=0,0,IF(E1803&lt;=20000,E1803,IF(E1803&lt;=40000,ROUNDUP(E1803/2,0)+10000,IF(E1803&lt;=80000,ROUNDUP(E1803/4,0)+20000,40000)))))+IF(F1803&lt;=0,0,IF(F1803&lt;=25000,F1803,IF(F1803&lt;=50000,ROUNDUP(F1803/2,0)+12500,IF(F1803&lt;=100000,ROUNDUP(F1803/4,0)+25000,50000)))),IF(AND(D1803="はい",C1803&gt;=2026,C1803&lt;=2027),60000,40000)))))</f>
        <v/>
      </c>
      <c r="P1803" s="18">
        <f>IF(G1803&lt;=0,0,IF(G1803&lt;=20000,G1803,IF(G1803&lt;=40000,ROUNDUP(G1803/2,0)+10000,IF(G1803&lt;=80000,ROUNDUP(G1803/4,0)+20000,40000))))</f>
        <v/>
      </c>
      <c r="Q1803" s="18">
        <f>IF(I1803&lt;=0,IF(H1803&lt;=0,0,IF(H1803&lt;=20000,H1803,IF(H1803&lt;=40000,ROUNDUP(H1803/2,0)+10000,IF(H1803&lt;=80000,ROUNDUP(H1803/4,0)+20000,40000)))),IF(H1803&lt;=0,IF(I1803&lt;=0,0,IF(I1803&lt;=25000,I1803,IF(I1803&lt;=50000,ROUNDUP(I1803/2,0)+12500,IF(I1803&lt;=100000,ROUNDUP(I1803/4,0)+25000,50000)))),MAX(IF(I1803&lt;=0,0,IF(I1803&lt;=25000,I1803,IF(I1803&lt;=50000,ROUNDUP(I1803/2,0)+12500,IF(I1803&lt;=100000,ROUNDUP(I1803/4,0)+25000,50000)))),MIN(IF(H1803&lt;=0,0,IF(H1803&lt;=20000,H1803,IF(H1803&lt;=40000,ROUNDUP(H1803/2,0)+10000,IF(H1803&lt;=80000,ROUNDUP(H1803/4,0)+20000,40000))))+IF(I1803&lt;=0,0,IF(I1803&lt;=25000,I1803,IF(I1803&lt;=50000,ROUNDUP(I1803/2,0)+12500,IF(I1803&lt;=100000,ROUNDUP(I1803/4,0)+25000,50000)))),40000))))</f>
        <v/>
      </c>
      <c r="R1803" s="18">
        <f>MIN(120000,O1803+P1803+Q1803)</f>
        <v/>
      </c>
      <c r="S1803" s="18">
        <f>IF(F1803&lt;=0,IF(E1803&lt;=0,0,IF(E1803&lt;=12000,E1803,IF(E1803&lt;=32000,ROUNDUP(E1803/2,0)+6000,IF(E1803&lt;=56000,ROUNDUP(E1803/4,0)+14000,28000)))),IF(E1803&lt;=0,IF(F1803&lt;=0,0,IF(F1803&lt;=15000,F1803,IF(F1803&lt;=40000,ROUNDUP(F1803/2,0)+7500,IF(F1803&lt;=70000,ROUNDUP(F1803/4,0)+17500,35000)))),MAX(IF(F1803&lt;=0,0,IF(F1803&lt;=15000,F1803,IF(F1803&lt;=40000,ROUNDUP(F1803/2,0)+7500,IF(F1803&lt;=70000,ROUNDUP(F1803/4,0)+17500,35000)))),MIN(IF(E1803&lt;=0,0,IF(E1803&lt;=12000,E1803,IF(E1803&lt;=32000,ROUNDUP(E1803/2,0)+6000,IF(E1803&lt;=56000,ROUNDUP(E1803/4,0)+14000,28000))))+IF(F1803&lt;=0,0,IF(F1803&lt;=15000,F1803,IF(F1803&lt;=40000,ROUNDUP(F1803/2,0)+7500,IF(F1803&lt;=70000,ROUNDUP(F1803/4,0)+17500,35000)))),28000))))</f>
        <v/>
      </c>
      <c r="T1803" s="18">
        <f>IF(G1803&lt;=0,0,IF(G1803&lt;=12000,G1803,IF(G1803&lt;=32000,ROUNDUP(G1803/2,0)+6000,IF(G1803&lt;=56000,ROUNDUP(G1803/4,0)+14000,28000))))</f>
        <v/>
      </c>
      <c r="U1803" s="18">
        <f>IF(I1803&lt;=0,IF(H1803&lt;=0,0,IF(H1803&lt;=12000,H1803,IF(H1803&lt;=32000,ROUNDUP(H1803/2,0)+6000,IF(H1803&lt;=56000,ROUNDUP(H1803/4,0)+14000,28000)))),IF(H1803&lt;=0,IF(I1803&lt;=0,0,IF(I1803&lt;=15000,I1803,IF(I1803&lt;=40000,ROUNDUP(I1803/2,0)+7500,IF(I1803&lt;=70000,ROUNDUP(I1803/4,0)+17500,35000)))),MAX(IF(I1803&lt;=0,0,IF(I1803&lt;=15000,I1803,IF(I1803&lt;=40000,ROUNDUP(I1803/2,0)+7500,IF(I1803&lt;=70000,ROUNDUP(I1803/4,0)+17500,35000)))),MIN(IF(H1803&lt;=0,0,IF(H1803&lt;=12000,H1803,IF(H1803&lt;=32000,ROUNDUP(H1803/2,0)+6000,IF(H1803&lt;=56000,ROUNDUP(H1803/4,0)+14000,28000))))+IF(I1803&lt;=0,0,IF(I1803&lt;=15000,I1803,IF(I1803&lt;=40000,ROUNDUP(I1803/2,0)+7500,IF(I1803&lt;=70000,ROUNDUP(I1803/4,0)+17500,35000)))),28000))))</f>
        <v/>
      </c>
      <c r="V1803" s="18">
        <f>MIN(70000,S1803+T1803+U1803)</f>
        <v/>
      </c>
      <c r="W1803" s="18">
        <f>MAX(0,ROUNDDOWN(M1803-J1803-N1803-K1803-0,-3))</f>
        <v/>
      </c>
      <c r="X1803" s="18">
        <f>MAX(0,ROUNDDOWN(M1803-J1803-N1803-K1803-R1803,-3))</f>
        <v/>
      </c>
      <c r="Y1803" s="18">
        <f>IF(W1803&lt;=0,0,ROUNDDOWN((W1803*LOOKUP(W1803,{0,1950001,3300001,6950001,9000001,18000001,40000001},{0.05,0.1,0.2,0.23,0.33,0.4,0.45})-LOOKUP(W1803,{0,1950001,3300001,6950001,9000001,18000001,40000001},{0,97500,427500,636000,1536000,2796000,4796000}))*1.021,-2))</f>
        <v/>
      </c>
      <c r="Z1803" s="18">
        <f>IF(X1803&lt;=0,0,ROUNDDOWN((X1803*LOOKUP(X1803,{0,1950001,3300001,6950001,9000001,18000001,40000001},{0.05,0.1,0.2,0.23,0.33,0.4,0.45})-LOOKUP(X1803,{0,1950001,3300001,6950001,9000001,18000001,40000001},{0,97500,427500,636000,1536000,2796000,4796000}))*1.021,-2))</f>
        <v/>
      </c>
      <c r="AA1803" s="18">
        <f>MAX(0,ROUNDDOWN(M1803-J1803-430000-L1803-0,-3))</f>
        <v/>
      </c>
      <c r="AB1803" s="18">
        <f>MAX(0,ROUNDDOWN(M1803-J1803-430000-L1803-V1803,-3))</f>
        <v/>
      </c>
      <c r="AC1803" s="18">
        <f>IF(M1803&lt;=450000,0,MAX(0,ROUNDDOWN(AA1803*0.06-MIN(50000,AA1803)*0.03,-2))+MAX(0,ROUNDDOWN(AA1803*0.04-MIN(50000,AA1803)*0.02,-2)))</f>
        <v/>
      </c>
      <c r="AD1803" s="18">
        <f>IF(M1803&lt;=450000,0,MAX(0,ROUNDDOWN(AB1803*0.06-MIN(50000,AB1803)*0.03,-2))+MAX(0,ROUNDDOWN(AB1803*0.04-MIN(50000,AB1803)*0.02,-2)))</f>
        <v/>
      </c>
      <c r="AE1803" s="18">
        <f>Y1803-Z1803</f>
        <v/>
      </c>
      <c r="AF1803" s="18">
        <f>AC1803-AD1803</f>
        <v/>
      </c>
      <c r="AG1803" s="18">
        <f>AE1803+AF1803</f>
        <v/>
      </c>
      <c r="AH1803" s="20">
        <f>IF(W1803&lt;=0,0,LOOKUP(W1803,{0,1950001,3300001,6950001,9000001,18000001,40000001},{0.05,0.1,0.2,0.23,0.33,0.4,0.45}))</f>
        <v/>
      </c>
    </row>
    <row r="1804">
      <c r="A1804" t="inlineStr">
        <is>
          <t>1万円刻み 一般8万円</t>
        </is>
      </c>
      <c r="B1804" s="18">
        <f>'4_1万円刻み'!$A$575</f>
        <v/>
      </c>
      <c r="C1804" s="19" t="n">
        <v>2026</v>
      </c>
      <c r="D1804" t="inlineStr">
        <is>
          <t>いいえ</t>
        </is>
      </c>
      <c r="E1804" s="18" t="n">
        <v>80000</v>
      </c>
      <c r="F1804" s="18" t="n">
        <v>0</v>
      </c>
      <c r="G1804" s="18" t="n">
        <v>0</v>
      </c>
      <c r="H1804" s="18" t="n">
        <v>0</v>
      </c>
      <c r="I1804" s="18" t="n">
        <v>0</v>
      </c>
      <c r="J1804" s="18">
        <f>ROUND(MIN(B1804/12,650000)*12*0.0915+MIN(B1804/12,1390000)*12*(0.0504+0)+B1804*0.005,0)</f>
        <v/>
      </c>
      <c r="K1804" s="18" t="n">
        <v>0</v>
      </c>
      <c r="L1804" s="18" t="n">
        <v>0</v>
      </c>
      <c r="M1804" s="18">
        <f>ROUND(IF(C1804&gt;=2026,IF(B1804&lt;741000,0,IF(B1804&lt;2191000,B1804-740000,IF(B1804&lt;2193000,1451000,IF(B1804&lt;2196000,1453000,IF(B1804&lt;2200000,1456000,IF(B1804&lt;3600000,ROUNDDOWN(B1804/4,-3)*2.8-80000,IF(B1804&lt;6600000,ROUNDDOWN(B1804/4,-3)*3.2-440000,IF(B1804&lt;8500000,ROUNDDOWN(B1804*0.9,0)-1100000,B1804-1950000)))))))),IF(B1804&lt;651000,0,IF(B1804&lt;1900000,B1804-650000,IF(B1804&lt;3600000,ROUNDDOWN(B1804/4,-3)*2.8-80000,IF(B1804&lt;6600000,ROUNDDOWN(B1804/4,-3)*3.2-440000,IF(B1804&lt;8500000,ROUNDDOWN(B1804*0.9,0)-1100000,B1804-1950000)))))),0)</f>
        <v/>
      </c>
      <c r="N1804" s="18">
        <f>IF(M1804&gt;23500000,NA(),IF(C1804&gt;=2026,IF(M1804&lt;=4890000,1040000,IF(M1804&lt;=6550000,670000,620000)),IF(M1804&lt;=1320000,950000,IF(M1804&lt;=3360000,880000,IF(M1804&lt;=4890000,680000,IF(M1804&lt;=6550000,630000,580000))))))</f>
        <v/>
      </c>
      <c r="O1804" s="18">
        <f>IF(F1804&lt;=0,IF(AND(D1804="はい",C1804&gt;=2026,C1804&lt;=2027),IF(E1804&lt;=0,0,IF(E1804&lt;=30000,E1804,IF(E1804&lt;=60000,ROUNDUP(E1804/2,0)+15000,IF(E1804&lt;=120000,ROUNDUP(E1804/4,0)+30000,60000)))),IF(E1804&lt;=0,0,IF(E1804&lt;=20000,E1804,IF(E1804&lt;=40000,ROUNDUP(E1804/2,0)+10000,IF(E1804&lt;=80000,ROUNDUP(E1804/4,0)+20000,40000))))),IF(E1804&lt;=0,IF(F1804&lt;=0,0,IF(F1804&lt;=25000,F1804,IF(F1804&lt;=50000,ROUNDUP(F1804/2,0)+12500,IF(F1804&lt;=100000,ROUNDUP(F1804/4,0)+25000,50000)))),MAX(IF(F1804&lt;=0,0,IF(F1804&lt;=25000,F1804,IF(F1804&lt;=50000,ROUNDUP(F1804/2,0)+12500,IF(F1804&lt;=100000,ROUNDUP(F1804/4,0)+25000,50000)))),MIN(IF(AND(D1804="はい",C1804&gt;=2026,C1804&lt;=2027),IF(E1804&lt;=0,0,IF(E1804&lt;=30000,E1804,IF(E1804&lt;=60000,ROUNDUP(E1804/2,0)+15000,IF(E1804&lt;=120000,ROUNDUP(E1804/4,0)+30000,60000)))),IF(E1804&lt;=0,0,IF(E1804&lt;=20000,E1804,IF(E1804&lt;=40000,ROUNDUP(E1804/2,0)+10000,IF(E1804&lt;=80000,ROUNDUP(E1804/4,0)+20000,40000)))))+IF(F1804&lt;=0,0,IF(F1804&lt;=25000,F1804,IF(F1804&lt;=50000,ROUNDUP(F1804/2,0)+12500,IF(F1804&lt;=100000,ROUNDUP(F1804/4,0)+25000,50000)))),IF(AND(D1804="はい",C1804&gt;=2026,C1804&lt;=2027),60000,40000)))))</f>
        <v/>
      </c>
      <c r="P1804" s="18">
        <f>IF(G1804&lt;=0,0,IF(G1804&lt;=20000,G1804,IF(G1804&lt;=40000,ROUNDUP(G1804/2,0)+10000,IF(G1804&lt;=80000,ROUNDUP(G1804/4,0)+20000,40000))))</f>
        <v/>
      </c>
      <c r="Q1804" s="18">
        <f>IF(I1804&lt;=0,IF(H1804&lt;=0,0,IF(H1804&lt;=20000,H1804,IF(H1804&lt;=40000,ROUNDUP(H1804/2,0)+10000,IF(H1804&lt;=80000,ROUNDUP(H1804/4,0)+20000,40000)))),IF(H1804&lt;=0,IF(I1804&lt;=0,0,IF(I1804&lt;=25000,I1804,IF(I1804&lt;=50000,ROUNDUP(I1804/2,0)+12500,IF(I1804&lt;=100000,ROUNDUP(I1804/4,0)+25000,50000)))),MAX(IF(I1804&lt;=0,0,IF(I1804&lt;=25000,I1804,IF(I1804&lt;=50000,ROUNDUP(I1804/2,0)+12500,IF(I1804&lt;=100000,ROUNDUP(I1804/4,0)+25000,50000)))),MIN(IF(H1804&lt;=0,0,IF(H1804&lt;=20000,H1804,IF(H1804&lt;=40000,ROUNDUP(H1804/2,0)+10000,IF(H1804&lt;=80000,ROUNDUP(H1804/4,0)+20000,40000))))+IF(I1804&lt;=0,0,IF(I1804&lt;=25000,I1804,IF(I1804&lt;=50000,ROUNDUP(I1804/2,0)+12500,IF(I1804&lt;=100000,ROUNDUP(I1804/4,0)+25000,50000)))),40000))))</f>
        <v/>
      </c>
      <c r="R1804" s="18">
        <f>MIN(120000,O1804+P1804+Q1804)</f>
        <v/>
      </c>
      <c r="S1804" s="18">
        <f>IF(F1804&lt;=0,IF(E1804&lt;=0,0,IF(E1804&lt;=12000,E1804,IF(E1804&lt;=32000,ROUNDUP(E1804/2,0)+6000,IF(E1804&lt;=56000,ROUNDUP(E1804/4,0)+14000,28000)))),IF(E1804&lt;=0,IF(F1804&lt;=0,0,IF(F1804&lt;=15000,F1804,IF(F1804&lt;=40000,ROUNDUP(F1804/2,0)+7500,IF(F1804&lt;=70000,ROUNDUP(F1804/4,0)+17500,35000)))),MAX(IF(F1804&lt;=0,0,IF(F1804&lt;=15000,F1804,IF(F1804&lt;=40000,ROUNDUP(F1804/2,0)+7500,IF(F1804&lt;=70000,ROUNDUP(F1804/4,0)+17500,35000)))),MIN(IF(E1804&lt;=0,0,IF(E1804&lt;=12000,E1804,IF(E1804&lt;=32000,ROUNDUP(E1804/2,0)+6000,IF(E1804&lt;=56000,ROUNDUP(E1804/4,0)+14000,28000))))+IF(F1804&lt;=0,0,IF(F1804&lt;=15000,F1804,IF(F1804&lt;=40000,ROUNDUP(F1804/2,0)+7500,IF(F1804&lt;=70000,ROUNDUP(F1804/4,0)+17500,35000)))),28000))))</f>
        <v/>
      </c>
      <c r="T1804" s="18">
        <f>IF(G1804&lt;=0,0,IF(G1804&lt;=12000,G1804,IF(G1804&lt;=32000,ROUNDUP(G1804/2,0)+6000,IF(G1804&lt;=56000,ROUNDUP(G1804/4,0)+14000,28000))))</f>
        <v/>
      </c>
      <c r="U1804" s="18">
        <f>IF(I1804&lt;=0,IF(H1804&lt;=0,0,IF(H1804&lt;=12000,H1804,IF(H1804&lt;=32000,ROUNDUP(H1804/2,0)+6000,IF(H1804&lt;=56000,ROUNDUP(H1804/4,0)+14000,28000)))),IF(H1804&lt;=0,IF(I1804&lt;=0,0,IF(I1804&lt;=15000,I1804,IF(I1804&lt;=40000,ROUNDUP(I1804/2,0)+7500,IF(I1804&lt;=70000,ROUNDUP(I1804/4,0)+17500,35000)))),MAX(IF(I1804&lt;=0,0,IF(I1804&lt;=15000,I1804,IF(I1804&lt;=40000,ROUNDUP(I1804/2,0)+7500,IF(I1804&lt;=70000,ROUNDUP(I1804/4,0)+17500,35000)))),MIN(IF(H1804&lt;=0,0,IF(H1804&lt;=12000,H1804,IF(H1804&lt;=32000,ROUNDUP(H1804/2,0)+6000,IF(H1804&lt;=56000,ROUNDUP(H1804/4,0)+14000,28000))))+IF(I1804&lt;=0,0,IF(I1804&lt;=15000,I1804,IF(I1804&lt;=40000,ROUNDUP(I1804/2,0)+7500,IF(I1804&lt;=70000,ROUNDUP(I1804/4,0)+17500,35000)))),28000))))</f>
        <v/>
      </c>
      <c r="V1804" s="18">
        <f>MIN(70000,S1804+T1804+U1804)</f>
        <v/>
      </c>
      <c r="W1804" s="18">
        <f>MAX(0,ROUNDDOWN(M1804-J1804-N1804-K1804-0,-3))</f>
        <v/>
      </c>
      <c r="X1804" s="18">
        <f>MAX(0,ROUNDDOWN(M1804-J1804-N1804-K1804-R1804,-3))</f>
        <v/>
      </c>
      <c r="Y1804" s="18">
        <f>IF(W1804&lt;=0,0,ROUNDDOWN((W1804*LOOKUP(W1804,{0,1950001,3300001,6950001,9000001,18000001,40000001},{0.05,0.1,0.2,0.23,0.33,0.4,0.45})-LOOKUP(W1804,{0,1950001,3300001,6950001,9000001,18000001,40000001},{0,97500,427500,636000,1536000,2796000,4796000}))*1.021,-2))</f>
        <v/>
      </c>
      <c r="Z1804" s="18">
        <f>IF(X1804&lt;=0,0,ROUNDDOWN((X1804*LOOKUP(X1804,{0,1950001,3300001,6950001,9000001,18000001,40000001},{0.05,0.1,0.2,0.23,0.33,0.4,0.45})-LOOKUP(X1804,{0,1950001,3300001,6950001,9000001,18000001,40000001},{0,97500,427500,636000,1536000,2796000,4796000}))*1.021,-2))</f>
        <v/>
      </c>
      <c r="AA1804" s="18">
        <f>MAX(0,ROUNDDOWN(M1804-J1804-430000-L1804-0,-3))</f>
        <v/>
      </c>
      <c r="AB1804" s="18">
        <f>MAX(0,ROUNDDOWN(M1804-J1804-430000-L1804-V1804,-3))</f>
        <v/>
      </c>
      <c r="AC1804" s="18">
        <f>IF(M1804&lt;=450000,0,MAX(0,ROUNDDOWN(AA1804*0.06-MIN(50000,AA1804)*0.03,-2))+MAX(0,ROUNDDOWN(AA1804*0.04-MIN(50000,AA1804)*0.02,-2)))</f>
        <v/>
      </c>
      <c r="AD1804" s="18">
        <f>IF(M1804&lt;=450000,0,MAX(0,ROUNDDOWN(AB1804*0.06-MIN(50000,AB1804)*0.03,-2))+MAX(0,ROUNDDOWN(AB1804*0.04-MIN(50000,AB1804)*0.02,-2)))</f>
        <v/>
      </c>
      <c r="AE1804" s="18">
        <f>Y1804-Z1804</f>
        <v/>
      </c>
      <c r="AF1804" s="18">
        <f>AC1804-AD1804</f>
        <v/>
      </c>
      <c r="AG1804" s="18">
        <f>AE1804+AF1804</f>
        <v/>
      </c>
      <c r="AH1804" s="20">
        <f>IF(W1804&lt;=0,0,LOOKUP(W1804,{0,1950001,3300001,6950001,9000001,18000001,40000001},{0.05,0.1,0.2,0.23,0.33,0.4,0.45}))</f>
        <v/>
      </c>
    </row>
    <row r="1805">
      <c r="A1805" t="inlineStr">
        <is>
          <t>1万円刻み 特例あり一般12万円</t>
        </is>
      </c>
      <c r="B1805" s="18">
        <f>'4_1万円刻み'!$A$575</f>
        <v/>
      </c>
      <c r="C1805" s="19" t="n">
        <v>2026</v>
      </c>
      <c r="D1805" t="inlineStr">
        <is>
          <t>はい</t>
        </is>
      </c>
      <c r="E1805" s="18" t="n">
        <v>120000</v>
      </c>
      <c r="F1805" s="18" t="n">
        <v>0</v>
      </c>
      <c r="G1805" s="18" t="n">
        <v>0</v>
      </c>
      <c r="H1805" s="18" t="n">
        <v>0</v>
      </c>
      <c r="I1805" s="18" t="n">
        <v>0</v>
      </c>
      <c r="J1805" s="18">
        <f>ROUND(MIN(B1805/12,650000)*12*0.0915+MIN(B1805/12,1390000)*12*(0.0504+0)+B1805*0.005,0)</f>
        <v/>
      </c>
      <c r="K1805" s="18" t="n">
        <v>0</v>
      </c>
      <c r="L1805" s="18" t="n">
        <v>0</v>
      </c>
      <c r="M1805" s="18">
        <f>ROUND(IF(C1805&gt;=2026,IF(B1805&lt;741000,0,IF(B1805&lt;2191000,B1805-740000,IF(B1805&lt;2193000,1451000,IF(B1805&lt;2196000,1453000,IF(B1805&lt;2200000,1456000,IF(B1805&lt;3600000,ROUNDDOWN(B1805/4,-3)*2.8-80000,IF(B1805&lt;6600000,ROUNDDOWN(B1805/4,-3)*3.2-440000,IF(B1805&lt;8500000,ROUNDDOWN(B1805*0.9,0)-1100000,B1805-1950000)))))))),IF(B1805&lt;651000,0,IF(B1805&lt;1900000,B1805-650000,IF(B1805&lt;3600000,ROUNDDOWN(B1805/4,-3)*2.8-80000,IF(B1805&lt;6600000,ROUNDDOWN(B1805/4,-3)*3.2-440000,IF(B1805&lt;8500000,ROUNDDOWN(B1805*0.9,0)-1100000,B1805-1950000)))))),0)</f>
        <v/>
      </c>
      <c r="N1805" s="18">
        <f>IF(M1805&gt;23500000,NA(),IF(C1805&gt;=2026,IF(M1805&lt;=4890000,1040000,IF(M1805&lt;=6550000,670000,620000)),IF(M1805&lt;=1320000,950000,IF(M1805&lt;=3360000,880000,IF(M1805&lt;=4890000,680000,IF(M1805&lt;=6550000,630000,580000))))))</f>
        <v/>
      </c>
      <c r="O1805" s="18">
        <f>IF(F1805&lt;=0,IF(AND(D1805="はい",C1805&gt;=2026,C1805&lt;=2027),IF(E1805&lt;=0,0,IF(E1805&lt;=30000,E1805,IF(E1805&lt;=60000,ROUNDUP(E1805/2,0)+15000,IF(E1805&lt;=120000,ROUNDUP(E1805/4,0)+30000,60000)))),IF(E1805&lt;=0,0,IF(E1805&lt;=20000,E1805,IF(E1805&lt;=40000,ROUNDUP(E1805/2,0)+10000,IF(E1805&lt;=80000,ROUNDUP(E1805/4,0)+20000,40000))))),IF(E1805&lt;=0,IF(F1805&lt;=0,0,IF(F1805&lt;=25000,F1805,IF(F1805&lt;=50000,ROUNDUP(F1805/2,0)+12500,IF(F1805&lt;=100000,ROUNDUP(F1805/4,0)+25000,50000)))),MAX(IF(F1805&lt;=0,0,IF(F1805&lt;=25000,F1805,IF(F1805&lt;=50000,ROUNDUP(F1805/2,0)+12500,IF(F1805&lt;=100000,ROUNDUP(F1805/4,0)+25000,50000)))),MIN(IF(AND(D1805="はい",C1805&gt;=2026,C1805&lt;=2027),IF(E1805&lt;=0,0,IF(E1805&lt;=30000,E1805,IF(E1805&lt;=60000,ROUNDUP(E1805/2,0)+15000,IF(E1805&lt;=120000,ROUNDUP(E1805/4,0)+30000,60000)))),IF(E1805&lt;=0,0,IF(E1805&lt;=20000,E1805,IF(E1805&lt;=40000,ROUNDUP(E1805/2,0)+10000,IF(E1805&lt;=80000,ROUNDUP(E1805/4,0)+20000,40000)))))+IF(F1805&lt;=0,0,IF(F1805&lt;=25000,F1805,IF(F1805&lt;=50000,ROUNDUP(F1805/2,0)+12500,IF(F1805&lt;=100000,ROUNDUP(F1805/4,0)+25000,50000)))),IF(AND(D1805="はい",C1805&gt;=2026,C1805&lt;=2027),60000,40000)))))</f>
        <v/>
      </c>
      <c r="P1805" s="18">
        <f>IF(G1805&lt;=0,0,IF(G1805&lt;=20000,G1805,IF(G1805&lt;=40000,ROUNDUP(G1805/2,0)+10000,IF(G1805&lt;=80000,ROUNDUP(G1805/4,0)+20000,40000))))</f>
        <v/>
      </c>
      <c r="Q1805" s="18">
        <f>IF(I1805&lt;=0,IF(H1805&lt;=0,0,IF(H1805&lt;=20000,H1805,IF(H1805&lt;=40000,ROUNDUP(H1805/2,0)+10000,IF(H1805&lt;=80000,ROUNDUP(H1805/4,0)+20000,40000)))),IF(H1805&lt;=0,IF(I1805&lt;=0,0,IF(I1805&lt;=25000,I1805,IF(I1805&lt;=50000,ROUNDUP(I1805/2,0)+12500,IF(I1805&lt;=100000,ROUNDUP(I1805/4,0)+25000,50000)))),MAX(IF(I1805&lt;=0,0,IF(I1805&lt;=25000,I1805,IF(I1805&lt;=50000,ROUNDUP(I1805/2,0)+12500,IF(I1805&lt;=100000,ROUNDUP(I1805/4,0)+25000,50000)))),MIN(IF(H1805&lt;=0,0,IF(H1805&lt;=20000,H1805,IF(H1805&lt;=40000,ROUNDUP(H1805/2,0)+10000,IF(H1805&lt;=80000,ROUNDUP(H1805/4,0)+20000,40000))))+IF(I1805&lt;=0,0,IF(I1805&lt;=25000,I1805,IF(I1805&lt;=50000,ROUNDUP(I1805/2,0)+12500,IF(I1805&lt;=100000,ROUNDUP(I1805/4,0)+25000,50000)))),40000))))</f>
        <v/>
      </c>
      <c r="R1805" s="18">
        <f>MIN(120000,O1805+P1805+Q1805)</f>
        <v/>
      </c>
      <c r="S1805" s="18">
        <f>IF(F1805&lt;=0,IF(E1805&lt;=0,0,IF(E1805&lt;=12000,E1805,IF(E1805&lt;=32000,ROUNDUP(E1805/2,0)+6000,IF(E1805&lt;=56000,ROUNDUP(E1805/4,0)+14000,28000)))),IF(E1805&lt;=0,IF(F1805&lt;=0,0,IF(F1805&lt;=15000,F1805,IF(F1805&lt;=40000,ROUNDUP(F1805/2,0)+7500,IF(F1805&lt;=70000,ROUNDUP(F1805/4,0)+17500,35000)))),MAX(IF(F1805&lt;=0,0,IF(F1805&lt;=15000,F1805,IF(F1805&lt;=40000,ROUNDUP(F1805/2,0)+7500,IF(F1805&lt;=70000,ROUNDUP(F1805/4,0)+17500,35000)))),MIN(IF(E1805&lt;=0,0,IF(E1805&lt;=12000,E1805,IF(E1805&lt;=32000,ROUNDUP(E1805/2,0)+6000,IF(E1805&lt;=56000,ROUNDUP(E1805/4,0)+14000,28000))))+IF(F1805&lt;=0,0,IF(F1805&lt;=15000,F1805,IF(F1805&lt;=40000,ROUNDUP(F1805/2,0)+7500,IF(F1805&lt;=70000,ROUNDUP(F1805/4,0)+17500,35000)))),28000))))</f>
        <v/>
      </c>
      <c r="T1805" s="18">
        <f>IF(G1805&lt;=0,0,IF(G1805&lt;=12000,G1805,IF(G1805&lt;=32000,ROUNDUP(G1805/2,0)+6000,IF(G1805&lt;=56000,ROUNDUP(G1805/4,0)+14000,28000))))</f>
        <v/>
      </c>
      <c r="U1805" s="18">
        <f>IF(I1805&lt;=0,IF(H1805&lt;=0,0,IF(H1805&lt;=12000,H1805,IF(H1805&lt;=32000,ROUNDUP(H1805/2,0)+6000,IF(H1805&lt;=56000,ROUNDUP(H1805/4,0)+14000,28000)))),IF(H1805&lt;=0,IF(I1805&lt;=0,0,IF(I1805&lt;=15000,I1805,IF(I1805&lt;=40000,ROUNDUP(I1805/2,0)+7500,IF(I1805&lt;=70000,ROUNDUP(I1805/4,0)+17500,35000)))),MAX(IF(I1805&lt;=0,0,IF(I1805&lt;=15000,I1805,IF(I1805&lt;=40000,ROUNDUP(I1805/2,0)+7500,IF(I1805&lt;=70000,ROUNDUP(I1805/4,0)+17500,35000)))),MIN(IF(H1805&lt;=0,0,IF(H1805&lt;=12000,H1805,IF(H1805&lt;=32000,ROUNDUP(H1805/2,0)+6000,IF(H1805&lt;=56000,ROUNDUP(H1805/4,0)+14000,28000))))+IF(I1805&lt;=0,0,IF(I1805&lt;=15000,I1805,IF(I1805&lt;=40000,ROUNDUP(I1805/2,0)+7500,IF(I1805&lt;=70000,ROUNDUP(I1805/4,0)+17500,35000)))),28000))))</f>
        <v/>
      </c>
      <c r="V1805" s="18">
        <f>MIN(70000,S1805+T1805+U1805)</f>
        <v/>
      </c>
      <c r="W1805" s="18">
        <f>MAX(0,ROUNDDOWN(M1805-J1805-N1805-K1805-0,-3))</f>
        <v/>
      </c>
      <c r="X1805" s="18">
        <f>MAX(0,ROUNDDOWN(M1805-J1805-N1805-K1805-R1805,-3))</f>
        <v/>
      </c>
      <c r="Y1805" s="18">
        <f>IF(W1805&lt;=0,0,ROUNDDOWN((W1805*LOOKUP(W1805,{0,1950001,3300001,6950001,9000001,18000001,40000001},{0.05,0.1,0.2,0.23,0.33,0.4,0.45})-LOOKUP(W1805,{0,1950001,3300001,6950001,9000001,18000001,40000001},{0,97500,427500,636000,1536000,2796000,4796000}))*1.021,-2))</f>
        <v/>
      </c>
      <c r="Z1805" s="18">
        <f>IF(X1805&lt;=0,0,ROUNDDOWN((X1805*LOOKUP(X1805,{0,1950001,3300001,6950001,9000001,18000001,40000001},{0.05,0.1,0.2,0.23,0.33,0.4,0.45})-LOOKUP(X1805,{0,1950001,3300001,6950001,9000001,18000001,40000001},{0,97500,427500,636000,1536000,2796000,4796000}))*1.021,-2))</f>
        <v/>
      </c>
      <c r="AA1805" s="18">
        <f>MAX(0,ROUNDDOWN(M1805-J1805-430000-L1805-0,-3))</f>
        <v/>
      </c>
      <c r="AB1805" s="18">
        <f>MAX(0,ROUNDDOWN(M1805-J1805-430000-L1805-V1805,-3))</f>
        <v/>
      </c>
      <c r="AC1805" s="18">
        <f>IF(M1805&lt;=450000,0,MAX(0,ROUNDDOWN(AA1805*0.06-MIN(50000,AA1805)*0.03,-2))+MAX(0,ROUNDDOWN(AA1805*0.04-MIN(50000,AA1805)*0.02,-2)))</f>
        <v/>
      </c>
      <c r="AD1805" s="18">
        <f>IF(M1805&lt;=450000,0,MAX(0,ROUNDDOWN(AB1805*0.06-MIN(50000,AB1805)*0.03,-2))+MAX(0,ROUNDDOWN(AB1805*0.04-MIN(50000,AB1805)*0.02,-2)))</f>
        <v/>
      </c>
      <c r="AE1805" s="18">
        <f>Y1805-Z1805</f>
        <v/>
      </c>
      <c r="AF1805" s="18">
        <f>AC1805-AD1805</f>
        <v/>
      </c>
      <c r="AG1805" s="18">
        <f>AE1805+AF1805</f>
        <v/>
      </c>
      <c r="AH1805" s="20">
        <f>IF(W1805&lt;=0,0,LOOKUP(W1805,{0,1950001,3300001,6950001,9000001,18000001,40000001},{0.05,0.1,0.2,0.23,0.33,0.4,0.45}))</f>
        <v/>
      </c>
    </row>
    <row r="1806">
      <c r="A1806" t="inlineStr">
        <is>
          <t>1万円刻み 3区分8万円ずつ</t>
        </is>
      </c>
      <c r="B1806" s="18">
        <f>'4_1万円刻み'!$A$576</f>
        <v/>
      </c>
      <c r="C1806" s="19" t="n">
        <v>2026</v>
      </c>
      <c r="D1806" t="inlineStr">
        <is>
          <t>いいえ</t>
        </is>
      </c>
      <c r="E1806" s="18" t="n">
        <v>80000</v>
      </c>
      <c r="F1806" s="18" t="n">
        <v>0</v>
      </c>
      <c r="G1806" s="18" t="n">
        <v>80000</v>
      </c>
      <c r="H1806" s="18" t="n">
        <v>80000</v>
      </c>
      <c r="I1806" s="18" t="n">
        <v>0</v>
      </c>
      <c r="J1806" s="18">
        <f>ROUND(MIN(B1806/12,650000)*12*0.0915+MIN(B1806/12,1390000)*12*(0.0504+0)+B1806*0.005,0)</f>
        <v/>
      </c>
      <c r="K1806" s="18" t="n">
        <v>0</v>
      </c>
      <c r="L1806" s="18" t="n">
        <v>0</v>
      </c>
      <c r="M1806" s="18">
        <f>ROUND(IF(C1806&gt;=2026,IF(B1806&lt;741000,0,IF(B1806&lt;2191000,B1806-740000,IF(B1806&lt;2193000,1451000,IF(B1806&lt;2196000,1453000,IF(B1806&lt;2200000,1456000,IF(B1806&lt;3600000,ROUNDDOWN(B1806/4,-3)*2.8-80000,IF(B1806&lt;6600000,ROUNDDOWN(B1806/4,-3)*3.2-440000,IF(B1806&lt;8500000,ROUNDDOWN(B1806*0.9,0)-1100000,B1806-1950000)))))))),IF(B1806&lt;651000,0,IF(B1806&lt;1900000,B1806-650000,IF(B1806&lt;3600000,ROUNDDOWN(B1806/4,-3)*2.8-80000,IF(B1806&lt;6600000,ROUNDDOWN(B1806/4,-3)*3.2-440000,IF(B1806&lt;8500000,ROUNDDOWN(B1806*0.9,0)-1100000,B1806-1950000)))))),0)</f>
        <v/>
      </c>
      <c r="N1806" s="18">
        <f>IF(M1806&gt;23500000,NA(),IF(C1806&gt;=2026,IF(M1806&lt;=4890000,1040000,IF(M1806&lt;=6550000,670000,620000)),IF(M1806&lt;=1320000,950000,IF(M1806&lt;=3360000,880000,IF(M1806&lt;=4890000,680000,IF(M1806&lt;=6550000,630000,580000))))))</f>
        <v/>
      </c>
      <c r="O1806" s="18">
        <f>IF(F1806&lt;=0,IF(AND(D1806="はい",C1806&gt;=2026,C1806&lt;=2027),IF(E1806&lt;=0,0,IF(E1806&lt;=30000,E1806,IF(E1806&lt;=60000,ROUNDUP(E1806/2,0)+15000,IF(E1806&lt;=120000,ROUNDUP(E1806/4,0)+30000,60000)))),IF(E1806&lt;=0,0,IF(E1806&lt;=20000,E1806,IF(E1806&lt;=40000,ROUNDUP(E1806/2,0)+10000,IF(E1806&lt;=80000,ROUNDUP(E1806/4,0)+20000,40000))))),IF(E1806&lt;=0,IF(F1806&lt;=0,0,IF(F1806&lt;=25000,F1806,IF(F1806&lt;=50000,ROUNDUP(F1806/2,0)+12500,IF(F1806&lt;=100000,ROUNDUP(F1806/4,0)+25000,50000)))),MAX(IF(F1806&lt;=0,0,IF(F1806&lt;=25000,F1806,IF(F1806&lt;=50000,ROUNDUP(F1806/2,0)+12500,IF(F1806&lt;=100000,ROUNDUP(F1806/4,0)+25000,50000)))),MIN(IF(AND(D1806="はい",C1806&gt;=2026,C1806&lt;=2027),IF(E1806&lt;=0,0,IF(E1806&lt;=30000,E1806,IF(E1806&lt;=60000,ROUNDUP(E1806/2,0)+15000,IF(E1806&lt;=120000,ROUNDUP(E1806/4,0)+30000,60000)))),IF(E1806&lt;=0,0,IF(E1806&lt;=20000,E1806,IF(E1806&lt;=40000,ROUNDUP(E1806/2,0)+10000,IF(E1806&lt;=80000,ROUNDUP(E1806/4,0)+20000,40000)))))+IF(F1806&lt;=0,0,IF(F1806&lt;=25000,F1806,IF(F1806&lt;=50000,ROUNDUP(F1806/2,0)+12500,IF(F1806&lt;=100000,ROUNDUP(F1806/4,0)+25000,50000)))),IF(AND(D1806="はい",C1806&gt;=2026,C1806&lt;=2027),60000,40000)))))</f>
        <v/>
      </c>
      <c r="P1806" s="18">
        <f>IF(G1806&lt;=0,0,IF(G1806&lt;=20000,G1806,IF(G1806&lt;=40000,ROUNDUP(G1806/2,0)+10000,IF(G1806&lt;=80000,ROUNDUP(G1806/4,0)+20000,40000))))</f>
        <v/>
      </c>
      <c r="Q1806" s="18">
        <f>IF(I1806&lt;=0,IF(H1806&lt;=0,0,IF(H1806&lt;=20000,H1806,IF(H1806&lt;=40000,ROUNDUP(H1806/2,0)+10000,IF(H1806&lt;=80000,ROUNDUP(H1806/4,0)+20000,40000)))),IF(H1806&lt;=0,IF(I1806&lt;=0,0,IF(I1806&lt;=25000,I1806,IF(I1806&lt;=50000,ROUNDUP(I1806/2,0)+12500,IF(I1806&lt;=100000,ROUNDUP(I1806/4,0)+25000,50000)))),MAX(IF(I1806&lt;=0,0,IF(I1806&lt;=25000,I1806,IF(I1806&lt;=50000,ROUNDUP(I1806/2,0)+12500,IF(I1806&lt;=100000,ROUNDUP(I1806/4,0)+25000,50000)))),MIN(IF(H1806&lt;=0,0,IF(H1806&lt;=20000,H1806,IF(H1806&lt;=40000,ROUNDUP(H1806/2,0)+10000,IF(H1806&lt;=80000,ROUNDUP(H1806/4,0)+20000,40000))))+IF(I1806&lt;=0,0,IF(I1806&lt;=25000,I1806,IF(I1806&lt;=50000,ROUNDUP(I1806/2,0)+12500,IF(I1806&lt;=100000,ROUNDUP(I1806/4,0)+25000,50000)))),40000))))</f>
        <v/>
      </c>
      <c r="R1806" s="18">
        <f>MIN(120000,O1806+P1806+Q1806)</f>
        <v/>
      </c>
      <c r="S1806" s="18">
        <f>IF(F1806&lt;=0,IF(E1806&lt;=0,0,IF(E1806&lt;=12000,E1806,IF(E1806&lt;=32000,ROUNDUP(E1806/2,0)+6000,IF(E1806&lt;=56000,ROUNDUP(E1806/4,0)+14000,28000)))),IF(E1806&lt;=0,IF(F1806&lt;=0,0,IF(F1806&lt;=15000,F1806,IF(F1806&lt;=40000,ROUNDUP(F1806/2,0)+7500,IF(F1806&lt;=70000,ROUNDUP(F1806/4,0)+17500,35000)))),MAX(IF(F1806&lt;=0,0,IF(F1806&lt;=15000,F1806,IF(F1806&lt;=40000,ROUNDUP(F1806/2,0)+7500,IF(F1806&lt;=70000,ROUNDUP(F1806/4,0)+17500,35000)))),MIN(IF(E1806&lt;=0,0,IF(E1806&lt;=12000,E1806,IF(E1806&lt;=32000,ROUNDUP(E1806/2,0)+6000,IF(E1806&lt;=56000,ROUNDUP(E1806/4,0)+14000,28000))))+IF(F1806&lt;=0,0,IF(F1806&lt;=15000,F1806,IF(F1806&lt;=40000,ROUNDUP(F1806/2,0)+7500,IF(F1806&lt;=70000,ROUNDUP(F1806/4,0)+17500,35000)))),28000))))</f>
        <v/>
      </c>
      <c r="T1806" s="18">
        <f>IF(G1806&lt;=0,0,IF(G1806&lt;=12000,G1806,IF(G1806&lt;=32000,ROUNDUP(G1806/2,0)+6000,IF(G1806&lt;=56000,ROUNDUP(G1806/4,0)+14000,28000))))</f>
        <v/>
      </c>
      <c r="U1806" s="18">
        <f>IF(I1806&lt;=0,IF(H1806&lt;=0,0,IF(H1806&lt;=12000,H1806,IF(H1806&lt;=32000,ROUNDUP(H1806/2,0)+6000,IF(H1806&lt;=56000,ROUNDUP(H1806/4,0)+14000,28000)))),IF(H1806&lt;=0,IF(I1806&lt;=0,0,IF(I1806&lt;=15000,I1806,IF(I1806&lt;=40000,ROUNDUP(I1806/2,0)+7500,IF(I1806&lt;=70000,ROUNDUP(I1806/4,0)+17500,35000)))),MAX(IF(I1806&lt;=0,0,IF(I1806&lt;=15000,I1806,IF(I1806&lt;=40000,ROUNDUP(I1806/2,0)+7500,IF(I1806&lt;=70000,ROUNDUP(I1806/4,0)+17500,35000)))),MIN(IF(H1806&lt;=0,0,IF(H1806&lt;=12000,H1806,IF(H1806&lt;=32000,ROUNDUP(H1806/2,0)+6000,IF(H1806&lt;=56000,ROUNDUP(H1806/4,0)+14000,28000))))+IF(I1806&lt;=0,0,IF(I1806&lt;=15000,I1806,IF(I1806&lt;=40000,ROUNDUP(I1806/2,0)+7500,IF(I1806&lt;=70000,ROUNDUP(I1806/4,0)+17500,35000)))),28000))))</f>
        <v/>
      </c>
      <c r="V1806" s="18">
        <f>MIN(70000,S1806+T1806+U1806)</f>
        <v/>
      </c>
      <c r="W1806" s="18">
        <f>MAX(0,ROUNDDOWN(M1806-J1806-N1806-K1806-0,-3))</f>
        <v/>
      </c>
      <c r="X1806" s="18">
        <f>MAX(0,ROUNDDOWN(M1806-J1806-N1806-K1806-R1806,-3))</f>
        <v/>
      </c>
      <c r="Y1806" s="18">
        <f>IF(W1806&lt;=0,0,ROUNDDOWN((W1806*LOOKUP(W1806,{0,1950001,3300001,6950001,9000001,18000001,40000001},{0.05,0.1,0.2,0.23,0.33,0.4,0.45})-LOOKUP(W1806,{0,1950001,3300001,6950001,9000001,18000001,40000001},{0,97500,427500,636000,1536000,2796000,4796000}))*1.021,-2))</f>
        <v/>
      </c>
      <c r="Z1806" s="18">
        <f>IF(X1806&lt;=0,0,ROUNDDOWN((X1806*LOOKUP(X1806,{0,1950001,3300001,6950001,9000001,18000001,40000001},{0.05,0.1,0.2,0.23,0.33,0.4,0.45})-LOOKUP(X1806,{0,1950001,3300001,6950001,9000001,18000001,40000001},{0,97500,427500,636000,1536000,2796000,4796000}))*1.021,-2))</f>
        <v/>
      </c>
      <c r="AA1806" s="18">
        <f>MAX(0,ROUNDDOWN(M1806-J1806-430000-L1806-0,-3))</f>
        <v/>
      </c>
      <c r="AB1806" s="18">
        <f>MAX(0,ROUNDDOWN(M1806-J1806-430000-L1806-V1806,-3))</f>
        <v/>
      </c>
      <c r="AC1806" s="18">
        <f>IF(M1806&lt;=450000,0,MAX(0,ROUNDDOWN(AA1806*0.06-MIN(50000,AA1806)*0.03,-2))+MAX(0,ROUNDDOWN(AA1806*0.04-MIN(50000,AA1806)*0.02,-2)))</f>
        <v/>
      </c>
      <c r="AD1806" s="18">
        <f>IF(M1806&lt;=450000,0,MAX(0,ROUNDDOWN(AB1806*0.06-MIN(50000,AB1806)*0.03,-2))+MAX(0,ROUNDDOWN(AB1806*0.04-MIN(50000,AB1806)*0.02,-2)))</f>
        <v/>
      </c>
      <c r="AE1806" s="18">
        <f>Y1806-Z1806</f>
        <v/>
      </c>
      <c r="AF1806" s="18">
        <f>AC1806-AD1806</f>
        <v/>
      </c>
      <c r="AG1806" s="18">
        <f>AE1806+AF1806</f>
        <v/>
      </c>
      <c r="AH1806" s="20">
        <f>IF(W1806&lt;=0,0,LOOKUP(W1806,{0,1950001,3300001,6950001,9000001,18000001,40000001},{0.05,0.1,0.2,0.23,0.33,0.4,0.45}))</f>
        <v/>
      </c>
    </row>
    <row r="1807">
      <c r="A1807" t="inlineStr">
        <is>
          <t>1万円刻み 一般8万円</t>
        </is>
      </c>
      <c r="B1807" s="18">
        <f>'4_1万円刻み'!$A$576</f>
        <v/>
      </c>
      <c r="C1807" s="19" t="n">
        <v>2026</v>
      </c>
      <c r="D1807" t="inlineStr">
        <is>
          <t>いいえ</t>
        </is>
      </c>
      <c r="E1807" s="18" t="n">
        <v>80000</v>
      </c>
      <c r="F1807" s="18" t="n">
        <v>0</v>
      </c>
      <c r="G1807" s="18" t="n">
        <v>0</v>
      </c>
      <c r="H1807" s="18" t="n">
        <v>0</v>
      </c>
      <c r="I1807" s="18" t="n">
        <v>0</v>
      </c>
      <c r="J1807" s="18">
        <f>ROUND(MIN(B1807/12,650000)*12*0.0915+MIN(B1807/12,1390000)*12*(0.0504+0)+B1807*0.005,0)</f>
        <v/>
      </c>
      <c r="K1807" s="18" t="n">
        <v>0</v>
      </c>
      <c r="L1807" s="18" t="n">
        <v>0</v>
      </c>
      <c r="M1807" s="18">
        <f>ROUND(IF(C1807&gt;=2026,IF(B1807&lt;741000,0,IF(B1807&lt;2191000,B1807-740000,IF(B1807&lt;2193000,1451000,IF(B1807&lt;2196000,1453000,IF(B1807&lt;2200000,1456000,IF(B1807&lt;3600000,ROUNDDOWN(B1807/4,-3)*2.8-80000,IF(B1807&lt;6600000,ROUNDDOWN(B1807/4,-3)*3.2-440000,IF(B1807&lt;8500000,ROUNDDOWN(B1807*0.9,0)-1100000,B1807-1950000)))))))),IF(B1807&lt;651000,0,IF(B1807&lt;1900000,B1807-650000,IF(B1807&lt;3600000,ROUNDDOWN(B1807/4,-3)*2.8-80000,IF(B1807&lt;6600000,ROUNDDOWN(B1807/4,-3)*3.2-440000,IF(B1807&lt;8500000,ROUNDDOWN(B1807*0.9,0)-1100000,B1807-1950000)))))),0)</f>
        <v/>
      </c>
      <c r="N1807" s="18">
        <f>IF(M1807&gt;23500000,NA(),IF(C1807&gt;=2026,IF(M1807&lt;=4890000,1040000,IF(M1807&lt;=6550000,670000,620000)),IF(M1807&lt;=1320000,950000,IF(M1807&lt;=3360000,880000,IF(M1807&lt;=4890000,680000,IF(M1807&lt;=6550000,630000,580000))))))</f>
        <v/>
      </c>
      <c r="O1807" s="18">
        <f>IF(F1807&lt;=0,IF(AND(D1807="はい",C1807&gt;=2026,C1807&lt;=2027),IF(E1807&lt;=0,0,IF(E1807&lt;=30000,E1807,IF(E1807&lt;=60000,ROUNDUP(E1807/2,0)+15000,IF(E1807&lt;=120000,ROUNDUP(E1807/4,0)+30000,60000)))),IF(E1807&lt;=0,0,IF(E1807&lt;=20000,E1807,IF(E1807&lt;=40000,ROUNDUP(E1807/2,0)+10000,IF(E1807&lt;=80000,ROUNDUP(E1807/4,0)+20000,40000))))),IF(E1807&lt;=0,IF(F1807&lt;=0,0,IF(F1807&lt;=25000,F1807,IF(F1807&lt;=50000,ROUNDUP(F1807/2,0)+12500,IF(F1807&lt;=100000,ROUNDUP(F1807/4,0)+25000,50000)))),MAX(IF(F1807&lt;=0,0,IF(F1807&lt;=25000,F1807,IF(F1807&lt;=50000,ROUNDUP(F1807/2,0)+12500,IF(F1807&lt;=100000,ROUNDUP(F1807/4,0)+25000,50000)))),MIN(IF(AND(D1807="はい",C1807&gt;=2026,C1807&lt;=2027),IF(E1807&lt;=0,0,IF(E1807&lt;=30000,E1807,IF(E1807&lt;=60000,ROUNDUP(E1807/2,0)+15000,IF(E1807&lt;=120000,ROUNDUP(E1807/4,0)+30000,60000)))),IF(E1807&lt;=0,0,IF(E1807&lt;=20000,E1807,IF(E1807&lt;=40000,ROUNDUP(E1807/2,0)+10000,IF(E1807&lt;=80000,ROUNDUP(E1807/4,0)+20000,40000)))))+IF(F1807&lt;=0,0,IF(F1807&lt;=25000,F1807,IF(F1807&lt;=50000,ROUNDUP(F1807/2,0)+12500,IF(F1807&lt;=100000,ROUNDUP(F1807/4,0)+25000,50000)))),IF(AND(D1807="はい",C1807&gt;=2026,C1807&lt;=2027),60000,40000)))))</f>
        <v/>
      </c>
      <c r="P1807" s="18">
        <f>IF(G1807&lt;=0,0,IF(G1807&lt;=20000,G1807,IF(G1807&lt;=40000,ROUNDUP(G1807/2,0)+10000,IF(G1807&lt;=80000,ROUNDUP(G1807/4,0)+20000,40000))))</f>
        <v/>
      </c>
      <c r="Q1807" s="18">
        <f>IF(I1807&lt;=0,IF(H1807&lt;=0,0,IF(H1807&lt;=20000,H1807,IF(H1807&lt;=40000,ROUNDUP(H1807/2,0)+10000,IF(H1807&lt;=80000,ROUNDUP(H1807/4,0)+20000,40000)))),IF(H1807&lt;=0,IF(I1807&lt;=0,0,IF(I1807&lt;=25000,I1807,IF(I1807&lt;=50000,ROUNDUP(I1807/2,0)+12500,IF(I1807&lt;=100000,ROUNDUP(I1807/4,0)+25000,50000)))),MAX(IF(I1807&lt;=0,0,IF(I1807&lt;=25000,I1807,IF(I1807&lt;=50000,ROUNDUP(I1807/2,0)+12500,IF(I1807&lt;=100000,ROUNDUP(I1807/4,0)+25000,50000)))),MIN(IF(H1807&lt;=0,0,IF(H1807&lt;=20000,H1807,IF(H1807&lt;=40000,ROUNDUP(H1807/2,0)+10000,IF(H1807&lt;=80000,ROUNDUP(H1807/4,0)+20000,40000))))+IF(I1807&lt;=0,0,IF(I1807&lt;=25000,I1807,IF(I1807&lt;=50000,ROUNDUP(I1807/2,0)+12500,IF(I1807&lt;=100000,ROUNDUP(I1807/4,0)+25000,50000)))),40000))))</f>
        <v/>
      </c>
      <c r="R1807" s="18">
        <f>MIN(120000,O1807+P1807+Q1807)</f>
        <v/>
      </c>
      <c r="S1807" s="18">
        <f>IF(F1807&lt;=0,IF(E1807&lt;=0,0,IF(E1807&lt;=12000,E1807,IF(E1807&lt;=32000,ROUNDUP(E1807/2,0)+6000,IF(E1807&lt;=56000,ROUNDUP(E1807/4,0)+14000,28000)))),IF(E1807&lt;=0,IF(F1807&lt;=0,0,IF(F1807&lt;=15000,F1807,IF(F1807&lt;=40000,ROUNDUP(F1807/2,0)+7500,IF(F1807&lt;=70000,ROUNDUP(F1807/4,0)+17500,35000)))),MAX(IF(F1807&lt;=0,0,IF(F1807&lt;=15000,F1807,IF(F1807&lt;=40000,ROUNDUP(F1807/2,0)+7500,IF(F1807&lt;=70000,ROUNDUP(F1807/4,0)+17500,35000)))),MIN(IF(E1807&lt;=0,0,IF(E1807&lt;=12000,E1807,IF(E1807&lt;=32000,ROUNDUP(E1807/2,0)+6000,IF(E1807&lt;=56000,ROUNDUP(E1807/4,0)+14000,28000))))+IF(F1807&lt;=0,0,IF(F1807&lt;=15000,F1807,IF(F1807&lt;=40000,ROUNDUP(F1807/2,0)+7500,IF(F1807&lt;=70000,ROUNDUP(F1807/4,0)+17500,35000)))),28000))))</f>
        <v/>
      </c>
      <c r="T1807" s="18">
        <f>IF(G1807&lt;=0,0,IF(G1807&lt;=12000,G1807,IF(G1807&lt;=32000,ROUNDUP(G1807/2,0)+6000,IF(G1807&lt;=56000,ROUNDUP(G1807/4,0)+14000,28000))))</f>
        <v/>
      </c>
      <c r="U1807" s="18">
        <f>IF(I1807&lt;=0,IF(H1807&lt;=0,0,IF(H1807&lt;=12000,H1807,IF(H1807&lt;=32000,ROUNDUP(H1807/2,0)+6000,IF(H1807&lt;=56000,ROUNDUP(H1807/4,0)+14000,28000)))),IF(H1807&lt;=0,IF(I1807&lt;=0,0,IF(I1807&lt;=15000,I1807,IF(I1807&lt;=40000,ROUNDUP(I1807/2,0)+7500,IF(I1807&lt;=70000,ROUNDUP(I1807/4,0)+17500,35000)))),MAX(IF(I1807&lt;=0,0,IF(I1807&lt;=15000,I1807,IF(I1807&lt;=40000,ROUNDUP(I1807/2,0)+7500,IF(I1807&lt;=70000,ROUNDUP(I1807/4,0)+17500,35000)))),MIN(IF(H1807&lt;=0,0,IF(H1807&lt;=12000,H1807,IF(H1807&lt;=32000,ROUNDUP(H1807/2,0)+6000,IF(H1807&lt;=56000,ROUNDUP(H1807/4,0)+14000,28000))))+IF(I1807&lt;=0,0,IF(I1807&lt;=15000,I1807,IF(I1807&lt;=40000,ROUNDUP(I1807/2,0)+7500,IF(I1807&lt;=70000,ROUNDUP(I1807/4,0)+17500,35000)))),28000))))</f>
        <v/>
      </c>
      <c r="V1807" s="18">
        <f>MIN(70000,S1807+T1807+U1807)</f>
        <v/>
      </c>
      <c r="W1807" s="18">
        <f>MAX(0,ROUNDDOWN(M1807-J1807-N1807-K1807-0,-3))</f>
        <v/>
      </c>
      <c r="X1807" s="18">
        <f>MAX(0,ROUNDDOWN(M1807-J1807-N1807-K1807-R1807,-3))</f>
        <v/>
      </c>
      <c r="Y1807" s="18">
        <f>IF(W1807&lt;=0,0,ROUNDDOWN((W1807*LOOKUP(W1807,{0,1950001,3300001,6950001,9000001,18000001,40000001},{0.05,0.1,0.2,0.23,0.33,0.4,0.45})-LOOKUP(W1807,{0,1950001,3300001,6950001,9000001,18000001,40000001},{0,97500,427500,636000,1536000,2796000,4796000}))*1.021,-2))</f>
        <v/>
      </c>
      <c r="Z1807" s="18">
        <f>IF(X1807&lt;=0,0,ROUNDDOWN((X1807*LOOKUP(X1807,{0,1950001,3300001,6950001,9000001,18000001,40000001},{0.05,0.1,0.2,0.23,0.33,0.4,0.45})-LOOKUP(X1807,{0,1950001,3300001,6950001,9000001,18000001,40000001},{0,97500,427500,636000,1536000,2796000,4796000}))*1.021,-2))</f>
        <v/>
      </c>
      <c r="AA1807" s="18">
        <f>MAX(0,ROUNDDOWN(M1807-J1807-430000-L1807-0,-3))</f>
        <v/>
      </c>
      <c r="AB1807" s="18">
        <f>MAX(0,ROUNDDOWN(M1807-J1807-430000-L1807-V1807,-3))</f>
        <v/>
      </c>
      <c r="AC1807" s="18">
        <f>IF(M1807&lt;=450000,0,MAX(0,ROUNDDOWN(AA1807*0.06-MIN(50000,AA1807)*0.03,-2))+MAX(0,ROUNDDOWN(AA1807*0.04-MIN(50000,AA1807)*0.02,-2)))</f>
        <v/>
      </c>
      <c r="AD1807" s="18">
        <f>IF(M1807&lt;=450000,0,MAX(0,ROUNDDOWN(AB1807*0.06-MIN(50000,AB1807)*0.03,-2))+MAX(0,ROUNDDOWN(AB1807*0.04-MIN(50000,AB1807)*0.02,-2)))</f>
        <v/>
      </c>
      <c r="AE1807" s="18">
        <f>Y1807-Z1807</f>
        <v/>
      </c>
      <c r="AF1807" s="18">
        <f>AC1807-AD1807</f>
        <v/>
      </c>
      <c r="AG1807" s="18">
        <f>AE1807+AF1807</f>
        <v/>
      </c>
      <c r="AH1807" s="20">
        <f>IF(W1807&lt;=0,0,LOOKUP(W1807,{0,1950001,3300001,6950001,9000001,18000001,40000001},{0.05,0.1,0.2,0.23,0.33,0.4,0.45}))</f>
        <v/>
      </c>
    </row>
    <row r="1808">
      <c r="A1808" t="inlineStr">
        <is>
          <t>1万円刻み 特例あり一般12万円</t>
        </is>
      </c>
      <c r="B1808" s="18">
        <f>'4_1万円刻み'!$A$576</f>
        <v/>
      </c>
      <c r="C1808" s="19" t="n">
        <v>2026</v>
      </c>
      <c r="D1808" t="inlineStr">
        <is>
          <t>はい</t>
        </is>
      </c>
      <c r="E1808" s="18" t="n">
        <v>120000</v>
      </c>
      <c r="F1808" s="18" t="n">
        <v>0</v>
      </c>
      <c r="G1808" s="18" t="n">
        <v>0</v>
      </c>
      <c r="H1808" s="18" t="n">
        <v>0</v>
      </c>
      <c r="I1808" s="18" t="n">
        <v>0</v>
      </c>
      <c r="J1808" s="18">
        <f>ROUND(MIN(B1808/12,650000)*12*0.0915+MIN(B1808/12,1390000)*12*(0.0504+0)+B1808*0.005,0)</f>
        <v/>
      </c>
      <c r="K1808" s="18" t="n">
        <v>0</v>
      </c>
      <c r="L1808" s="18" t="n">
        <v>0</v>
      </c>
      <c r="M1808" s="18">
        <f>ROUND(IF(C1808&gt;=2026,IF(B1808&lt;741000,0,IF(B1808&lt;2191000,B1808-740000,IF(B1808&lt;2193000,1451000,IF(B1808&lt;2196000,1453000,IF(B1808&lt;2200000,1456000,IF(B1808&lt;3600000,ROUNDDOWN(B1808/4,-3)*2.8-80000,IF(B1808&lt;6600000,ROUNDDOWN(B1808/4,-3)*3.2-440000,IF(B1808&lt;8500000,ROUNDDOWN(B1808*0.9,0)-1100000,B1808-1950000)))))))),IF(B1808&lt;651000,0,IF(B1808&lt;1900000,B1808-650000,IF(B1808&lt;3600000,ROUNDDOWN(B1808/4,-3)*2.8-80000,IF(B1808&lt;6600000,ROUNDDOWN(B1808/4,-3)*3.2-440000,IF(B1808&lt;8500000,ROUNDDOWN(B1808*0.9,0)-1100000,B1808-1950000)))))),0)</f>
        <v/>
      </c>
      <c r="N1808" s="18">
        <f>IF(M1808&gt;23500000,NA(),IF(C1808&gt;=2026,IF(M1808&lt;=4890000,1040000,IF(M1808&lt;=6550000,670000,620000)),IF(M1808&lt;=1320000,950000,IF(M1808&lt;=3360000,880000,IF(M1808&lt;=4890000,680000,IF(M1808&lt;=6550000,630000,580000))))))</f>
        <v/>
      </c>
      <c r="O1808" s="18">
        <f>IF(F1808&lt;=0,IF(AND(D1808="はい",C1808&gt;=2026,C1808&lt;=2027),IF(E1808&lt;=0,0,IF(E1808&lt;=30000,E1808,IF(E1808&lt;=60000,ROUNDUP(E1808/2,0)+15000,IF(E1808&lt;=120000,ROUNDUP(E1808/4,0)+30000,60000)))),IF(E1808&lt;=0,0,IF(E1808&lt;=20000,E1808,IF(E1808&lt;=40000,ROUNDUP(E1808/2,0)+10000,IF(E1808&lt;=80000,ROUNDUP(E1808/4,0)+20000,40000))))),IF(E1808&lt;=0,IF(F1808&lt;=0,0,IF(F1808&lt;=25000,F1808,IF(F1808&lt;=50000,ROUNDUP(F1808/2,0)+12500,IF(F1808&lt;=100000,ROUNDUP(F1808/4,0)+25000,50000)))),MAX(IF(F1808&lt;=0,0,IF(F1808&lt;=25000,F1808,IF(F1808&lt;=50000,ROUNDUP(F1808/2,0)+12500,IF(F1808&lt;=100000,ROUNDUP(F1808/4,0)+25000,50000)))),MIN(IF(AND(D1808="はい",C1808&gt;=2026,C1808&lt;=2027),IF(E1808&lt;=0,0,IF(E1808&lt;=30000,E1808,IF(E1808&lt;=60000,ROUNDUP(E1808/2,0)+15000,IF(E1808&lt;=120000,ROUNDUP(E1808/4,0)+30000,60000)))),IF(E1808&lt;=0,0,IF(E1808&lt;=20000,E1808,IF(E1808&lt;=40000,ROUNDUP(E1808/2,0)+10000,IF(E1808&lt;=80000,ROUNDUP(E1808/4,0)+20000,40000)))))+IF(F1808&lt;=0,0,IF(F1808&lt;=25000,F1808,IF(F1808&lt;=50000,ROUNDUP(F1808/2,0)+12500,IF(F1808&lt;=100000,ROUNDUP(F1808/4,0)+25000,50000)))),IF(AND(D1808="はい",C1808&gt;=2026,C1808&lt;=2027),60000,40000)))))</f>
        <v/>
      </c>
      <c r="P1808" s="18">
        <f>IF(G1808&lt;=0,0,IF(G1808&lt;=20000,G1808,IF(G1808&lt;=40000,ROUNDUP(G1808/2,0)+10000,IF(G1808&lt;=80000,ROUNDUP(G1808/4,0)+20000,40000))))</f>
        <v/>
      </c>
      <c r="Q1808" s="18">
        <f>IF(I1808&lt;=0,IF(H1808&lt;=0,0,IF(H1808&lt;=20000,H1808,IF(H1808&lt;=40000,ROUNDUP(H1808/2,0)+10000,IF(H1808&lt;=80000,ROUNDUP(H1808/4,0)+20000,40000)))),IF(H1808&lt;=0,IF(I1808&lt;=0,0,IF(I1808&lt;=25000,I1808,IF(I1808&lt;=50000,ROUNDUP(I1808/2,0)+12500,IF(I1808&lt;=100000,ROUNDUP(I1808/4,0)+25000,50000)))),MAX(IF(I1808&lt;=0,0,IF(I1808&lt;=25000,I1808,IF(I1808&lt;=50000,ROUNDUP(I1808/2,0)+12500,IF(I1808&lt;=100000,ROUNDUP(I1808/4,0)+25000,50000)))),MIN(IF(H1808&lt;=0,0,IF(H1808&lt;=20000,H1808,IF(H1808&lt;=40000,ROUNDUP(H1808/2,0)+10000,IF(H1808&lt;=80000,ROUNDUP(H1808/4,0)+20000,40000))))+IF(I1808&lt;=0,0,IF(I1808&lt;=25000,I1808,IF(I1808&lt;=50000,ROUNDUP(I1808/2,0)+12500,IF(I1808&lt;=100000,ROUNDUP(I1808/4,0)+25000,50000)))),40000))))</f>
        <v/>
      </c>
      <c r="R1808" s="18">
        <f>MIN(120000,O1808+P1808+Q1808)</f>
        <v/>
      </c>
      <c r="S1808" s="18">
        <f>IF(F1808&lt;=0,IF(E1808&lt;=0,0,IF(E1808&lt;=12000,E1808,IF(E1808&lt;=32000,ROUNDUP(E1808/2,0)+6000,IF(E1808&lt;=56000,ROUNDUP(E1808/4,0)+14000,28000)))),IF(E1808&lt;=0,IF(F1808&lt;=0,0,IF(F1808&lt;=15000,F1808,IF(F1808&lt;=40000,ROUNDUP(F1808/2,0)+7500,IF(F1808&lt;=70000,ROUNDUP(F1808/4,0)+17500,35000)))),MAX(IF(F1808&lt;=0,0,IF(F1808&lt;=15000,F1808,IF(F1808&lt;=40000,ROUNDUP(F1808/2,0)+7500,IF(F1808&lt;=70000,ROUNDUP(F1808/4,0)+17500,35000)))),MIN(IF(E1808&lt;=0,0,IF(E1808&lt;=12000,E1808,IF(E1808&lt;=32000,ROUNDUP(E1808/2,0)+6000,IF(E1808&lt;=56000,ROUNDUP(E1808/4,0)+14000,28000))))+IF(F1808&lt;=0,0,IF(F1808&lt;=15000,F1808,IF(F1808&lt;=40000,ROUNDUP(F1808/2,0)+7500,IF(F1808&lt;=70000,ROUNDUP(F1808/4,0)+17500,35000)))),28000))))</f>
        <v/>
      </c>
      <c r="T1808" s="18">
        <f>IF(G1808&lt;=0,0,IF(G1808&lt;=12000,G1808,IF(G1808&lt;=32000,ROUNDUP(G1808/2,0)+6000,IF(G1808&lt;=56000,ROUNDUP(G1808/4,0)+14000,28000))))</f>
        <v/>
      </c>
      <c r="U1808" s="18">
        <f>IF(I1808&lt;=0,IF(H1808&lt;=0,0,IF(H1808&lt;=12000,H1808,IF(H1808&lt;=32000,ROUNDUP(H1808/2,0)+6000,IF(H1808&lt;=56000,ROUNDUP(H1808/4,0)+14000,28000)))),IF(H1808&lt;=0,IF(I1808&lt;=0,0,IF(I1808&lt;=15000,I1808,IF(I1808&lt;=40000,ROUNDUP(I1808/2,0)+7500,IF(I1808&lt;=70000,ROUNDUP(I1808/4,0)+17500,35000)))),MAX(IF(I1808&lt;=0,0,IF(I1808&lt;=15000,I1808,IF(I1808&lt;=40000,ROUNDUP(I1808/2,0)+7500,IF(I1808&lt;=70000,ROUNDUP(I1808/4,0)+17500,35000)))),MIN(IF(H1808&lt;=0,0,IF(H1808&lt;=12000,H1808,IF(H1808&lt;=32000,ROUNDUP(H1808/2,0)+6000,IF(H1808&lt;=56000,ROUNDUP(H1808/4,0)+14000,28000))))+IF(I1808&lt;=0,0,IF(I1808&lt;=15000,I1808,IF(I1808&lt;=40000,ROUNDUP(I1808/2,0)+7500,IF(I1808&lt;=70000,ROUNDUP(I1808/4,0)+17500,35000)))),28000))))</f>
        <v/>
      </c>
      <c r="V1808" s="18">
        <f>MIN(70000,S1808+T1808+U1808)</f>
        <v/>
      </c>
      <c r="W1808" s="18">
        <f>MAX(0,ROUNDDOWN(M1808-J1808-N1808-K1808-0,-3))</f>
        <v/>
      </c>
      <c r="X1808" s="18">
        <f>MAX(0,ROUNDDOWN(M1808-J1808-N1808-K1808-R1808,-3))</f>
        <v/>
      </c>
      <c r="Y1808" s="18">
        <f>IF(W1808&lt;=0,0,ROUNDDOWN((W1808*LOOKUP(W1808,{0,1950001,3300001,6950001,9000001,18000001,40000001},{0.05,0.1,0.2,0.23,0.33,0.4,0.45})-LOOKUP(W1808,{0,1950001,3300001,6950001,9000001,18000001,40000001},{0,97500,427500,636000,1536000,2796000,4796000}))*1.021,-2))</f>
        <v/>
      </c>
      <c r="Z1808" s="18">
        <f>IF(X1808&lt;=0,0,ROUNDDOWN((X1808*LOOKUP(X1808,{0,1950001,3300001,6950001,9000001,18000001,40000001},{0.05,0.1,0.2,0.23,0.33,0.4,0.45})-LOOKUP(X1808,{0,1950001,3300001,6950001,9000001,18000001,40000001},{0,97500,427500,636000,1536000,2796000,4796000}))*1.021,-2))</f>
        <v/>
      </c>
      <c r="AA1808" s="18">
        <f>MAX(0,ROUNDDOWN(M1808-J1808-430000-L1808-0,-3))</f>
        <v/>
      </c>
      <c r="AB1808" s="18">
        <f>MAX(0,ROUNDDOWN(M1808-J1808-430000-L1808-V1808,-3))</f>
        <v/>
      </c>
      <c r="AC1808" s="18">
        <f>IF(M1808&lt;=450000,0,MAX(0,ROUNDDOWN(AA1808*0.06-MIN(50000,AA1808)*0.03,-2))+MAX(0,ROUNDDOWN(AA1808*0.04-MIN(50000,AA1808)*0.02,-2)))</f>
        <v/>
      </c>
      <c r="AD1808" s="18">
        <f>IF(M1808&lt;=450000,0,MAX(0,ROUNDDOWN(AB1808*0.06-MIN(50000,AB1808)*0.03,-2))+MAX(0,ROUNDDOWN(AB1808*0.04-MIN(50000,AB1808)*0.02,-2)))</f>
        <v/>
      </c>
      <c r="AE1808" s="18">
        <f>Y1808-Z1808</f>
        <v/>
      </c>
      <c r="AF1808" s="18">
        <f>AC1808-AD1808</f>
        <v/>
      </c>
      <c r="AG1808" s="18">
        <f>AE1808+AF1808</f>
        <v/>
      </c>
      <c r="AH1808" s="20">
        <f>IF(W1808&lt;=0,0,LOOKUP(W1808,{0,1950001,3300001,6950001,9000001,18000001,40000001},{0.05,0.1,0.2,0.23,0.33,0.4,0.45}))</f>
        <v/>
      </c>
    </row>
    <row r="1809">
      <c r="A1809" t="inlineStr">
        <is>
          <t>1万円刻み 3区分8万円ずつ</t>
        </is>
      </c>
      <c r="B1809" s="18">
        <f>'4_1万円刻み'!$A$577</f>
        <v/>
      </c>
      <c r="C1809" s="19" t="n">
        <v>2026</v>
      </c>
      <c r="D1809" t="inlineStr">
        <is>
          <t>いいえ</t>
        </is>
      </c>
      <c r="E1809" s="18" t="n">
        <v>80000</v>
      </c>
      <c r="F1809" s="18" t="n">
        <v>0</v>
      </c>
      <c r="G1809" s="18" t="n">
        <v>80000</v>
      </c>
      <c r="H1809" s="18" t="n">
        <v>80000</v>
      </c>
      <c r="I1809" s="18" t="n">
        <v>0</v>
      </c>
      <c r="J1809" s="18">
        <f>ROUND(MIN(B1809/12,650000)*12*0.0915+MIN(B1809/12,1390000)*12*(0.0504+0)+B1809*0.005,0)</f>
        <v/>
      </c>
      <c r="K1809" s="18" t="n">
        <v>0</v>
      </c>
      <c r="L1809" s="18" t="n">
        <v>0</v>
      </c>
      <c r="M1809" s="18">
        <f>ROUND(IF(C1809&gt;=2026,IF(B1809&lt;741000,0,IF(B1809&lt;2191000,B1809-740000,IF(B1809&lt;2193000,1451000,IF(B1809&lt;2196000,1453000,IF(B1809&lt;2200000,1456000,IF(B1809&lt;3600000,ROUNDDOWN(B1809/4,-3)*2.8-80000,IF(B1809&lt;6600000,ROUNDDOWN(B1809/4,-3)*3.2-440000,IF(B1809&lt;8500000,ROUNDDOWN(B1809*0.9,0)-1100000,B1809-1950000)))))))),IF(B1809&lt;651000,0,IF(B1809&lt;1900000,B1809-650000,IF(B1809&lt;3600000,ROUNDDOWN(B1809/4,-3)*2.8-80000,IF(B1809&lt;6600000,ROUNDDOWN(B1809/4,-3)*3.2-440000,IF(B1809&lt;8500000,ROUNDDOWN(B1809*0.9,0)-1100000,B1809-1950000)))))),0)</f>
        <v/>
      </c>
      <c r="N1809" s="18">
        <f>IF(M1809&gt;23500000,NA(),IF(C1809&gt;=2026,IF(M1809&lt;=4890000,1040000,IF(M1809&lt;=6550000,670000,620000)),IF(M1809&lt;=1320000,950000,IF(M1809&lt;=3360000,880000,IF(M1809&lt;=4890000,680000,IF(M1809&lt;=6550000,630000,580000))))))</f>
        <v/>
      </c>
      <c r="O1809" s="18">
        <f>IF(F1809&lt;=0,IF(AND(D1809="はい",C1809&gt;=2026,C1809&lt;=2027),IF(E1809&lt;=0,0,IF(E1809&lt;=30000,E1809,IF(E1809&lt;=60000,ROUNDUP(E1809/2,0)+15000,IF(E1809&lt;=120000,ROUNDUP(E1809/4,0)+30000,60000)))),IF(E1809&lt;=0,0,IF(E1809&lt;=20000,E1809,IF(E1809&lt;=40000,ROUNDUP(E1809/2,0)+10000,IF(E1809&lt;=80000,ROUNDUP(E1809/4,0)+20000,40000))))),IF(E1809&lt;=0,IF(F1809&lt;=0,0,IF(F1809&lt;=25000,F1809,IF(F1809&lt;=50000,ROUNDUP(F1809/2,0)+12500,IF(F1809&lt;=100000,ROUNDUP(F1809/4,0)+25000,50000)))),MAX(IF(F1809&lt;=0,0,IF(F1809&lt;=25000,F1809,IF(F1809&lt;=50000,ROUNDUP(F1809/2,0)+12500,IF(F1809&lt;=100000,ROUNDUP(F1809/4,0)+25000,50000)))),MIN(IF(AND(D1809="はい",C1809&gt;=2026,C1809&lt;=2027),IF(E1809&lt;=0,0,IF(E1809&lt;=30000,E1809,IF(E1809&lt;=60000,ROUNDUP(E1809/2,0)+15000,IF(E1809&lt;=120000,ROUNDUP(E1809/4,0)+30000,60000)))),IF(E1809&lt;=0,0,IF(E1809&lt;=20000,E1809,IF(E1809&lt;=40000,ROUNDUP(E1809/2,0)+10000,IF(E1809&lt;=80000,ROUNDUP(E1809/4,0)+20000,40000)))))+IF(F1809&lt;=0,0,IF(F1809&lt;=25000,F1809,IF(F1809&lt;=50000,ROUNDUP(F1809/2,0)+12500,IF(F1809&lt;=100000,ROUNDUP(F1809/4,0)+25000,50000)))),IF(AND(D1809="はい",C1809&gt;=2026,C1809&lt;=2027),60000,40000)))))</f>
        <v/>
      </c>
      <c r="P1809" s="18">
        <f>IF(G1809&lt;=0,0,IF(G1809&lt;=20000,G1809,IF(G1809&lt;=40000,ROUNDUP(G1809/2,0)+10000,IF(G1809&lt;=80000,ROUNDUP(G1809/4,0)+20000,40000))))</f>
        <v/>
      </c>
      <c r="Q1809" s="18">
        <f>IF(I1809&lt;=0,IF(H1809&lt;=0,0,IF(H1809&lt;=20000,H1809,IF(H1809&lt;=40000,ROUNDUP(H1809/2,0)+10000,IF(H1809&lt;=80000,ROUNDUP(H1809/4,0)+20000,40000)))),IF(H1809&lt;=0,IF(I1809&lt;=0,0,IF(I1809&lt;=25000,I1809,IF(I1809&lt;=50000,ROUNDUP(I1809/2,0)+12500,IF(I1809&lt;=100000,ROUNDUP(I1809/4,0)+25000,50000)))),MAX(IF(I1809&lt;=0,0,IF(I1809&lt;=25000,I1809,IF(I1809&lt;=50000,ROUNDUP(I1809/2,0)+12500,IF(I1809&lt;=100000,ROUNDUP(I1809/4,0)+25000,50000)))),MIN(IF(H1809&lt;=0,0,IF(H1809&lt;=20000,H1809,IF(H1809&lt;=40000,ROUNDUP(H1809/2,0)+10000,IF(H1809&lt;=80000,ROUNDUP(H1809/4,0)+20000,40000))))+IF(I1809&lt;=0,0,IF(I1809&lt;=25000,I1809,IF(I1809&lt;=50000,ROUNDUP(I1809/2,0)+12500,IF(I1809&lt;=100000,ROUNDUP(I1809/4,0)+25000,50000)))),40000))))</f>
        <v/>
      </c>
      <c r="R1809" s="18">
        <f>MIN(120000,O1809+P1809+Q1809)</f>
        <v/>
      </c>
      <c r="S1809" s="18">
        <f>IF(F1809&lt;=0,IF(E1809&lt;=0,0,IF(E1809&lt;=12000,E1809,IF(E1809&lt;=32000,ROUNDUP(E1809/2,0)+6000,IF(E1809&lt;=56000,ROUNDUP(E1809/4,0)+14000,28000)))),IF(E1809&lt;=0,IF(F1809&lt;=0,0,IF(F1809&lt;=15000,F1809,IF(F1809&lt;=40000,ROUNDUP(F1809/2,0)+7500,IF(F1809&lt;=70000,ROUNDUP(F1809/4,0)+17500,35000)))),MAX(IF(F1809&lt;=0,0,IF(F1809&lt;=15000,F1809,IF(F1809&lt;=40000,ROUNDUP(F1809/2,0)+7500,IF(F1809&lt;=70000,ROUNDUP(F1809/4,0)+17500,35000)))),MIN(IF(E1809&lt;=0,0,IF(E1809&lt;=12000,E1809,IF(E1809&lt;=32000,ROUNDUP(E1809/2,0)+6000,IF(E1809&lt;=56000,ROUNDUP(E1809/4,0)+14000,28000))))+IF(F1809&lt;=0,0,IF(F1809&lt;=15000,F1809,IF(F1809&lt;=40000,ROUNDUP(F1809/2,0)+7500,IF(F1809&lt;=70000,ROUNDUP(F1809/4,0)+17500,35000)))),28000))))</f>
        <v/>
      </c>
      <c r="T1809" s="18">
        <f>IF(G1809&lt;=0,0,IF(G1809&lt;=12000,G1809,IF(G1809&lt;=32000,ROUNDUP(G1809/2,0)+6000,IF(G1809&lt;=56000,ROUNDUP(G1809/4,0)+14000,28000))))</f>
        <v/>
      </c>
      <c r="U1809" s="18">
        <f>IF(I1809&lt;=0,IF(H1809&lt;=0,0,IF(H1809&lt;=12000,H1809,IF(H1809&lt;=32000,ROUNDUP(H1809/2,0)+6000,IF(H1809&lt;=56000,ROUNDUP(H1809/4,0)+14000,28000)))),IF(H1809&lt;=0,IF(I1809&lt;=0,0,IF(I1809&lt;=15000,I1809,IF(I1809&lt;=40000,ROUNDUP(I1809/2,0)+7500,IF(I1809&lt;=70000,ROUNDUP(I1809/4,0)+17500,35000)))),MAX(IF(I1809&lt;=0,0,IF(I1809&lt;=15000,I1809,IF(I1809&lt;=40000,ROUNDUP(I1809/2,0)+7500,IF(I1809&lt;=70000,ROUNDUP(I1809/4,0)+17500,35000)))),MIN(IF(H1809&lt;=0,0,IF(H1809&lt;=12000,H1809,IF(H1809&lt;=32000,ROUNDUP(H1809/2,0)+6000,IF(H1809&lt;=56000,ROUNDUP(H1809/4,0)+14000,28000))))+IF(I1809&lt;=0,0,IF(I1809&lt;=15000,I1809,IF(I1809&lt;=40000,ROUNDUP(I1809/2,0)+7500,IF(I1809&lt;=70000,ROUNDUP(I1809/4,0)+17500,35000)))),28000))))</f>
        <v/>
      </c>
      <c r="V1809" s="18">
        <f>MIN(70000,S1809+T1809+U1809)</f>
        <v/>
      </c>
      <c r="W1809" s="18">
        <f>MAX(0,ROUNDDOWN(M1809-J1809-N1809-K1809-0,-3))</f>
        <v/>
      </c>
      <c r="X1809" s="18">
        <f>MAX(0,ROUNDDOWN(M1809-J1809-N1809-K1809-R1809,-3))</f>
        <v/>
      </c>
      <c r="Y1809" s="18">
        <f>IF(W1809&lt;=0,0,ROUNDDOWN((W1809*LOOKUP(W1809,{0,1950001,3300001,6950001,9000001,18000001,40000001},{0.05,0.1,0.2,0.23,0.33,0.4,0.45})-LOOKUP(W1809,{0,1950001,3300001,6950001,9000001,18000001,40000001},{0,97500,427500,636000,1536000,2796000,4796000}))*1.021,-2))</f>
        <v/>
      </c>
      <c r="Z1809" s="18">
        <f>IF(X1809&lt;=0,0,ROUNDDOWN((X1809*LOOKUP(X1809,{0,1950001,3300001,6950001,9000001,18000001,40000001},{0.05,0.1,0.2,0.23,0.33,0.4,0.45})-LOOKUP(X1809,{0,1950001,3300001,6950001,9000001,18000001,40000001},{0,97500,427500,636000,1536000,2796000,4796000}))*1.021,-2))</f>
        <v/>
      </c>
      <c r="AA1809" s="18">
        <f>MAX(0,ROUNDDOWN(M1809-J1809-430000-L1809-0,-3))</f>
        <v/>
      </c>
      <c r="AB1809" s="18">
        <f>MAX(0,ROUNDDOWN(M1809-J1809-430000-L1809-V1809,-3))</f>
        <v/>
      </c>
      <c r="AC1809" s="18">
        <f>IF(M1809&lt;=450000,0,MAX(0,ROUNDDOWN(AA1809*0.06-MIN(50000,AA1809)*0.03,-2))+MAX(0,ROUNDDOWN(AA1809*0.04-MIN(50000,AA1809)*0.02,-2)))</f>
        <v/>
      </c>
      <c r="AD1809" s="18">
        <f>IF(M1809&lt;=450000,0,MAX(0,ROUNDDOWN(AB1809*0.06-MIN(50000,AB1809)*0.03,-2))+MAX(0,ROUNDDOWN(AB1809*0.04-MIN(50000,AB1809)*0.02,-2)))</f>
        <v/>
      </c>
      <c r="AE1809" s="18">
        <f>Y1809-Z1809</f>
        <v/>
      </c>
      <c r="AF1809" s="18">
        <f>AC1809-AD1809</f>
        <v/>
      </c>
      <c r="AG1809" s="18">
        <f>AE1809+AF1809</f>
        <v/>
      </c>
      <c r="AH1809" s="20">
        <f>IF(W1809&lt;=0,0,LOOKUP(W1809,{0,1950001,3300001,6950001,9000001,18000001,40000001},{0.05,0.1,0.2,0.23,0.33,0.4,0.45}))</f>
        <v/>
      </c>
    </row>
    <row r="1810">
      <c r="A1810" t="inlineStr">
        <is>
          <t>1万円刻み 一般8万円</t>
        </is>
      </c>
      <c r="B1810" s="18">
        <f>'4_1万円刻み'!$A$577</f>
        <v/>
      </c>
      <c r="C1810" s="19" t="n">
        <v>2026</v>
      </c>
      <c r="D1810" t="inlineStr">
        <is>
          <t>いいえ</t>
        </is>
      </c>
      <c r="E1810" s="18" t="n">
        <v>80000</v>
      </c>
      <c r="F1810" s="18" t="n">
        <v>0</v>
      </c>
      <c r="G1810" s="18" t="n">
        <v>0</v>
      </c>
      <c r="H1810" s="18" t="n">
        <v>0</v>
      </c>
      <c r="I1810" s="18" t="n">
        <v>0</v>
      </c>
      <c r="J1810" s="18">
        <f>ROUND(MIN(B1810/12,650000)*12*0.0915+MIN(B1810/12,1390000)*12*(0.0504+0)+B1810*0.005,0)</f>
        <v/>
      </c>
      <c r="K1810" s="18" t="n">
        <v>0</v>
      </c>
      <c r="L1810" s="18" t="n">
        <v>0</v>
      </c>
      <c r="M1810" s="18">
        <f>ROUND(IF(C1810&gt;=2026,IF(B1810&lt;741000,0,IF(B1810&lt;2191000,B1810-740000,IF(B1810&lt;2193000,1451000,IF(B1810&lt;2196000,1453000,IF(B1810&lt;2200000,1456000,IF(B1810&lt;3600000,ROUNDDOWN(B1810/4,-3)*2.8-80000,IF(B1810&lt;6600000,ROUNDDOWN(B1810/4,-3)*3.2-440000,IF(B1810&lt;8500000,ROUNDDOWN(B1810*0.9,0)-1100000,B1810-1950000)))))))),IF(B1810&lt;651000,0,IF(B1810&lt;1900000,B1810-650000,IF(B1810&lt;3600000,ROUNDDOWN(B1810/4,-3)*2.8-80000,IF(B1810&lt;6600000,ROUNDDOWN(B1810/4,-3)*3.2-440000,IF(B1810&lt;8500000,ROUNDDOWN(B1810*0.9,0)-1100000,B1810-1950000)))))),0)</f>
        <v/>
      </c>
      <c r="N1810" s="18">
        <f>IF(M1810&gt;23500000,NA(),IF(C1810&gt;=2026,IF(M1810&lt;=4890000,1040000,IF(M1810&lt;=6550000,670000,620000)),IF(M1810&lt;=1320000,950000,IF(M1810&lt;=3360000,880000,IF(M1810&lt;=4890000,680000,IF(M1810&lt;=6550000,630000,580000))))))</f>
        <v/>
      </c>
      <c r="O1810" s="18">
        <f>IF(F1810&lt;=0,IF(AND(D1810="はい",C1810&gt;=2026,C1810&lt;=2027),IF(E1810&lt;=0,0,IF(E1810&lt;=30000,E1810,IF(E1810&lt;=60000,ROUNDUP(E1810/2,0)+15000,IF(E1810&lt;=120000,ROUNDUP(E1810/4,0)+30000,60000)))),IF(E1810&lt;=0,0,IF(E1810&lt;=20000,E1810,IF(E1810&lt;=40000,ROUNDUP(E1810/2,0)+10000,IF(E1810&lt;=80000,ROUNDUP(E1810/4,0)+20000,40000))))),IF(E1810&lt;=0,IF(F1810&lt;=0,0,IF(F1810&lt;=25000,F1810,IF(F1810&lt;=50000,ROUNDUP(F1810/2,0)+12500,IF(F1810&lt;=100000,ROUNDUP(F1810/4,0)+25000,50000)))),MAX(IF(F1810&lt;=0,0,IF(F1810&lt;=25000,F1810,IF(F1810&lt;=50000,ROUNDUP(F1810/2,0)+12500,IF(F1810&lt;=100000,ROUNDUP(F1810/4,0)+25000,50000)))),MIN(IF(AND(D1810="はい",C1810&gt;=2026,C1810&lt;=2027),IF(E1810&lt;=0,0,IF(E1810&lt;=30000,E1810,IF(E1810&lt;=60000,ROUNDUP(E1810/2,0)+15000,IF(E1810&lt;=120000,ROUNDUP(E1810/4,0)+30000,60000)))),IF(E1810&lt;=0,0,IF(E1810&lt;=20000,E1810,IF(E1810&lt;=40000,ROUNDUP(E1810/2,0)+10000,IF(E1810&lt;=80000,ROUNDUP(E1810/4,0)+20000,40000)))))+IF(F1810&lt;=0,0,IF(F1810&lt;=25000,F1810,IF(F1810&lt;=50000,ROUNDUP(F1810/2,0)+12500,IF(F1810&lt;=100000,ROUNDUP(F1810/4,0)+25000,50000)))),IF(AND(D1810="はい",C1810&gt;=2026,C1810&lt;=2027),60000,40000)))))</f>
        <v/>
      </c>
      <c r="P1810" s="18">
        <f>IF(G1810&lt;=0,0,IF(G1810&lt;=20000,G1810,IF(G1810&lt;=40000,ROUNDUP(G1810/2,0)+10000,IF(G1810&lt;=80000,ROUNDUP(G1810/4,0)+20000,40000))))</f>
        <v/>
      </c>
      <c r="Q1810" s="18">
        <f>IF(I1810&lt;=0,IF(H1810&lt;=0,0,IF(H1810&lt;=20000,H1810,IF(H1810&lt;=40000,ROUNDUP(H1810/2,0)+10000,IF(H1810&lt;=80000,ROUNDUP(H1810/4,0)+20000,40000)))),IF(H1810&lt;=0,IF(I1810&lt;=0,0,IF(I1810&lt;=25000,I1810,IF(I1810&lt;=50000,ROUNDUP(I1810/2,0)+12500,IF(I1810&lt;=100000,ROUNDUP(I1810/4,0)+25000,50000)))),MAX(IF(I1810&lt;=0,0,IF(I1810&lt;=25000,I1810,IF(I1810&lt;=50000,ROUNDUP(I1810/2,0)+12500,IF(I1810&lt;=100000,ROUNDUP(I1810/4,0)+25000,50000)))),MIN(IF(H1810&lt;=0,0,IF(H1810&lt;=20000,H1810,IF(H1810&lt;=40000,ROUNDUP(H1810/2,0)+10000,IF(H1810&lt;=80000,ROUNDUP(H1810/4,0)+20000,40000))))+IF(I1810&lt;=0,0,IF(I1810&lt;=25000,I1810,IF(I1810&lt;=50000,ROUNDUP(I1810/2,0)+12500,IF(I1810&lt;=100000,ROUNDUP(I1810/4,0)+25000,50000)))),40000))))</f>
        <v/>
      </c>
      <c r="R1810" s="18">
        <f>MIN(120000,O1810+P1810+Q1810)</f>
        <v/>
      </c>
      <c r="S1810" s="18">
        <f>IF(F1810&lt;=0,IF(E1810&lt;=0,0,IF(E1810&lt;=12000,E1810,IF(E1810&lt;=32000,ROUNDUP(E1810/2,0)+6000,IF(E1810&lt;=56000,ROUNDUP(E1810/4,0)+14000,28000)))),IF(E1810&lt;=0,IF(F1810&lt;=0,0,IF(F1810&lt;=15000,F1810,IF(F1810&lt;=40000,ROUNDUP(F1810/2,0)+7500,IF(F1810&lt;=70000,ROUNDUP(F1810/4,0)+17500,35000)))),MAX(IF(F1810&lt;=0,0,IF(F1810&lt;=15000,F1810,IF(F1810&lt;=40000,ROUNDUP(F1810/2,0)+7500,IF(F1810&lt;=70000,ROUNDUP(F1810/4,0)+17500,35000)))),MIN(IF(E1810&lt;=0,0,IF(E1810&lt;=12000,E1810,IF(E1810&lt;=32000,ROUNDUP(E1810/2,0)+6000,IF(E1810&lt;=56000,ROUNDUP(E1810/4,0)+14000,28000))))+IF(F1810&lt;=0,0,IF(F1810&lt;=15000,F1810,IF(F1810&lt;=40000,ROUNDUP(F1810/2,0)+7500,IF(F1810&lt;=70000,ROUNDUP(F1810/4,0)+17500,35000)))),28000))))</f>
        <v/>
      </c>
      <c r="T1810" s="18">
        <f>IF(G1810&lt;=0,0,IF(G1810&lt;=12000,G1810,IF(G1810&lt;=32000,ROUNDUP(G1810/2,0)+6000,IF(G1810&lt;=56000,ROUNDUP(G1810/4,0)+14000,28000))))</f>
        <v/>
      </c>
      <c r="U1810" s="18">
        <f>IF(I1810&lt;=0,IF(H1810&lt;=0,0,IF(H1810&lt;=12000,H1810,IF(H1810&lt;=32000,ROUNDUP(H1810/2,0)+6000,IF(H1810&lt;=56000,ROUNDUP(H1810/4,0)+14000,28000)))),IF(H1810&lt;=0,IF(I1810&lt;=0,0,IF(I1810&lt;=15000,I1810,IF(I1810&lt;=40000,ROUNDUP(I1810/2,0)+7500,IF(I1810&lt;=70000,ROUNDUP(I1810/4,0)+17500,35000)))),MAX(IF(I1810&lt;=0,0,IF(I1810&lt;=15000,I1810,IF(I1810&lt;=40000,ROUNDUP(I1810/2,0)+7500,IF(I1810&lt;=70000,ROUNDUP(I1810/4,0)+17500,35000)))),MIN(IF(H1810&lt;=0,0,IF(H1810&lt;=12000,H1810,IF(H1810&lt;=32000,ROUNDUP(H1810/2,0)+6000,IF(H1810&lt;=56000,ROUNDUP(H1810/4,0)+14000,28000))))+IF(I1810&lt;=0,0,IF(I1810&lt;=15000,I1810,IF(I1810&lt;=40000,ROUNDUP(I1810/2,0)+7500,IF(I1810&lt;=70000,ROUNDUP(I1810/4,0)+17500,35000)))),28000))))</f>
        <v/>
      </c>
      <c r="V1810" s="18">
        <f>MIN(70000,S1810+T1810+U1810)</f>
        <v/>
      </c>
      <c r="W1810" s="18">
        <f>MAX(0,ROUNDDOWN(M1810-J1810-N1810-K1810-0,-3))</f>
        <v/>
      </c>
      <c r="X1810" s="18">
        <f>MAX(0,ROUNDDOWN(M1810-J1810-N1810-K1810-R1810,-3))</f>
        <v/>
      </c>
      <c r="Y1810" s="18">
        <f>IF(W1810&lt;=0,0,ROUNDDOWN((W1810*LOOKUP(W1810,{0,1950001,3300001,6950001,9000001,18000001,40000001},{0.05,0.1,0.2,0.23,0.33,0.4,0.45})-LOOKUP(W1810,{0,1950001,3300001,6950001,9000001,18000001,40000001},{0,97500,427500,636000,1536000,2796000,4796000}))*1.021,-2))</f>
        <v/>
      </c>
      <c r="Z1810" s="18">
        <f>IF(X1810&lt;=0,0,ROUNDDOWN((X1810*LOOKUP(X1810,{0,1950001,3300001,6950001,9000001,18000001,40000001},{0.05,0.1,0.2,0.23,0.33,0.4,0.45})-LOOKUP(X1810,{0,1950001,3300001,6950001,9000001,18000001,40000001},{0,97500,427500,636000,1536000,2796000,4796000}))*1.021,-2))</f>
        <v/>
      </c>
      <c r="AA1810" s="18">
        <f>MAX(0,ROUNDDOWN(M1810-J1810-430000-L1810-0,-3))</f>
        <v/>
      </c>
      <c r="AB1810" s="18">
        <f>MAX(0,ROUNDDOWN(M1810-J1810-430000-L1810-V1810,-3))</f>
        <v/>
      </c>
      <c r="AC1810" s="18">
        <f>IF(M1810&lt;=450000,0,MAX(0,ROUNDDOWN(AA1810*0.06-MIN(50000,AA1810)*0.03,-2))+MAX(0,ROUNDDOWN(AA1810*0.04-MIN(50000,AA1810)*0.02,-2)))</f>
        <v/>
      </c>
      <c r="AD1810" s="18">
        <f>IF(M1810&lt;=450000,0,MAX(0,ROUNDDOWN(AB1810*0.06-MIN(50000,AB1810)*0.03,-2))+MAX(0,ROUNDDOWN(AB1810*0.04-MIN(50000,AB1810)*0.02,-2)))</f>
        <v/>
      </c>
      <c r="AE1810" s="18">
        <f>Y1810-Z1810</f>
        <v/>
      </c>
      <c r="AF1810" s="18">
        <f>AC1810-AD1810</f>
        <v/>
      </c>
      <c r="AG1810" s="18">
        <f>AE1810+AF1810</f>
        <v/>
      </c>
      <c r="AH1810" s="20">
        <f>IF(W1810&lt;=0,0,LOOKUP(W1810,{0,1950001,3300001,6950001,9000001,18000001,40000001},{0.05,0.1,0.2,0.23,0.33,0.4,0.45}))</f>
        <v/>
      </c>
    </row>
    <row r="1811">
      <c r="A1811" t="inlineStr">
        <is>
          <t>1万円刻み 特例あり一般12万円</t>
        </is>
      </c>
      <c r="B1811" s="18">
        <f>'4_1万円刻み'!$A$577</f>
        <v/>
      </c>
      <c r="C1811" s="19" t="n">
        <v>2026</v>
      </c>
      <c r="D1811" t="inlineStr">
        <is>
          <t>はい</t>
        </is>
      </c>
      <c r="E1811" s="18" t="n">
        <v>120000</v>
      </c>
      <c r="F1811" s="18" t="n">
        <v>0</v>
      </c>
      <c r="G1811" s="18" t="n">
        <v>0</v>
      </c>
      <c r="H1811" s="18" t="n">
        <v>0</v>
      </c>
      <c r="I1811" s="18" t="n">
        <v>0</v>
      </c>
      <c r="J1811" s="18">
        <f>ROUND(MIN(B1811/12,650000)*12*0.0915+MIN(B1811/12,1390000)*12*(0.0504+0)+B1811*0.005,0)</f>
        <v/>
      </c>
      <c r="K1811" s="18" t="n">
        <v>0</v>
      </c>
      <c r="L1811" s="18" t="n">
        <v>0</v>
      </c>
      <c r="M1811" s="18">
        <f>ROUND(IF(C1811&gt;=2026,IF(B1811&lt;741000,0,IF(B1811&lt;2191000,B1811-740000,IF(B1811&lt;2193000,1451000,IF(B1811&lt;2196000,1453000,IF(B1811&lt;2200000,1456000,IF(B1811&lt;3600000,ROUNDDOWN(B1811/4,-3)*2.8-80000,IF(B1811&lt;6600000,ROUNDDOWN(B1811/4,-3)*3.2-440000,IF(B1811&lt;8500000,ROUNDDOWN(B1811*0.9,0)-1100000,B1811-1950000)))))))),IF(B1811&lt;651000,0,IF(B1811&lt;1900000,B1811-650000,IF(B1811&lt;3600000,ROUNDDOWN(B1811/4,-3)*2.8-80000,IF(B1811&lt;6600000,ROUNDDOWN(B1811/4,-3)*3.2-440000,IF(B1811&lt;8500000,ROUNDDOWN(B1811*0.9,0)-1100000,B1811-1950000)))))),0)</f>
        <v/>
      </c>
      <c r="N1811" s="18">
        <f>IF(M1811&gt;23500000,NA(),IF(C1811&gt;=2026,IF(M1811&lt;=4890000,1040000,IF(M1811&lt;=6550000,670000,620000)),IF(M1811&lt;=1320000,950000,IF(M1811&lt;=3360000,880000,IF(M1811&lt;=4890000,680000,IF(M1811&lt;=6550000,630000,580000))))))</f>
        <v/>
      </c>
      <c r="O1811" s="18">
        <f>IF(F1811&lt;=0,IF(AND(D1811="はい",C1811&gt;=2026,C1811&lt;=2027),IF(E1811&lt;=0,0,IF(E1811&lt;=30000,E1811,IF(E1811&lt;=60000,ROUNDUP(E1811/2,0)+15000,IF(E1811&lt;=120000,ROUNDUP(E1811/4,0)+30000,60000)))),IF(E1811&lt;=0,0,IF(E1811&lt;=20000,E1811,IF(E1811&lt;=40000,ROUNDUP(E1811/2,0)+10000,IF(E1811&lt;=80000,ROUNDUP(E1811/4,0)+20000,40000))))),IF(E1811&lt;=0,IF(F1811&lt;=0,0,IF(F1811&lt;=25000,F1811,IF(F1811&lt;=50000,ROUNDUP(F1811/2,0)+12500,IF(F1811&lt;=100000,ROUNDUP(F1811/4,0)+25000,50000)))),MAX(IF(F1811&lt;=0,0,IF(F1811&lt;=25000,F1811,IF(F1811&lt;=50000,ROUNDUP(F1811/2,0)+12500,IF(F1811&lt;=100000,ROUNDUP(F1811/4,0)+25000,50000)))),MIN(IF(AND(D1811="はい",C1811&gt;=2026,C1811&lt;=2027),IF(E1811&lt;=0,0,IF(E1811&lt;=30000,E1811,IF(E1811&lt;=60000,ROUNDUP(E1811/2,0)+15000,IF(E1811&lt;=120000,ROUNDUP(E1811/4,0)+30000,60000)))),IF(E1811&lt;=0,0,IF(E1811&lt;=20000,E1811,IF(E1811&lt;=40000,ROUNDUP(E1811/2,0)+10000,IF(E1811&lt;=80000,ROUNDUP(E1811/4,0)+20000,40000)))))+IF(F1811&lt;=0,0,IF(F1811&lt;=25000,F1811,IF(F1811&lt;=50000,ROUNDUP(F1811/2,0)+12500,IF(F1811&lt;=100000,ROUNDUP(F1811/4,0)+25000,50000)))),IF(AND(D1811="はい",C1811&gt;=2026,C1811&lt;=2027),60000,40000)))))</f>
        <v/>
      </c>
      <c r="P1811" s="18">
        <f>IF(G1811&lt;=0,0,IF(G1811&lt;=20000,G1811,IF(G1811&lt;=40000,ROUNDUP(G1811/2,0)+10000,IF(G1811&lt;=80000,ROUNDUP(G1811/4,0)+20000,40000))))</f>
        <v/>
      </c>
      <c r="Q1811" s="18">
        <f>IF(I1811&lt;=0,IF(H1811&lt;=0,0,IF(H1811&lt;=20000,H1811,IF(H1811&lt;=40000,ROUNDUP(H1811/2,0)+10000,IF(H1811&lt;=80000,ROUNDUP(H1811/4,0)+20000,40000)))),IF(H1811&lt;=0,IF(I1811&lt;=0,0,IF(I1811&lt;=25000,I1811,IF(I1811&lt;=50000,ROUNDUP(I1811/2,0)+12500,IF(I1811&lt;=100000,ROUNDUP(I1811/4,0)+25000,50000)))),MAX(IF(I1811&lt;=0,0,IF(I1811&lt;=25000,I1811,IF(I1811&lt;=50000,ROUNDUP(I1811/2,0)+12500,IF(I1811&lt;=100000,ROUNDUP(I1811/4,0)+25000,50000)))),MIN(IF(H1811&lt;=0,0,IF(H1811&lt;=20000,H1811,IF(H1811&lt;=40000,ROUNDUP(H1811/2,0)+10000,IF(H1811&lt;=80000,ROUNDUP(H1811/4,0)+20000,40000))))+IF(I1811&lt;=0,0,IF(I1811&lt;=25000,I1811,IF(I1811&lt;=50000,ROUNDUP(I1811/2,0)+12500,IF(I1811&lt;=100000,ROUNDUP(I1811/4,0)+25000,50000)))),40000))))</f>
        <v/>
      </c>
      <c r="R1811" s="18">
        <f>MIN(120000,O1811+P1811+Q1811)</f>
        <v/>
      </c>
      <c r="S1811" s="18">
        <f>IF(F1811&lt;=0,IF(E1811&lt;=0,0,IF(E1811&lt;=12000,E1811,IF(E1811&lt;=32000,ROUNDUP(E1811/2,0)+6000,IF(E1811&lt;=56000,ROUNDUP(E1811/4,0)+14000,28000)))),IF(E1811&lt;=0,IF(F1811&lt;=0,0,IF(F1811&lt;=15000,F1811,IF(F1811&lt;=40000,ROUNDUP(F1811/2,0)+7500,IF(F1811&lt;=70000,ROUNDUP(F1811/4,0)+17500,35000)))),MAX(IF(F1811&lt;=0,0,IF(F1811&lt;=15000,F1811,IF(F1811&lt;=40000,ROUNDUP(F1811/2,0)+7500,IF(F1811&lt;=70000,ROUNDUP(F1811/4,0)+17500,35000)))),MIN(IF(E1811&lt;=0,0,IF(E1811&lt;=12000,E1811,IF(E1811&lt;=32000,ROUNDUP(E1811/2,0)+6000,IF(E1811&lt;=56000,ROUNDUP(E1811/4,0)+14000,28000))))+IF(F1811&lt;=0,0,IF(F1811&lt;=15000,F1811,IF(F1811&lt;=40000,ROUNDUP(F1811/2,0)+7500,IF(F1811&lt;=70000,ROUNDUP(F1811/4,0)+17500,35000)))),28000))))</f>
        <v/>
      </c>
      <c r="T1811" s="18">
        <f>IF(G1811&lt;=0,0,IF(G1811&lt;=12000,G1811,IF(G1811&lt;=32000,ROUNDUP(G1811/2,0)+6000,IF(G1811&lt;=56000,ROUNDUP(G1811/4,0)+14000,28000))))</f>
        <v/>
      </c>
      <c r="U1811" s="18">
        <f>IF(I1811&lt;=0,IF(H1811&lt;=0,0,IF(H1811&lt;=12000,H1811,IF(H1811&lt;=32000,ROUNDUP(H1811/2,0)+6000,IF(H1811&lt;=56000,ROUNDUP(H1811/4,0)+14000,28000)))),IF(H1811&lt;=0,IF(I1811&lt;=0,0,IF(I1811&lt;=15000,I1811,IF(I1811&lt;=40000,ROUNDUP(I1811/2,0)+7500,IF(I1811&lt;=70000,ROUNDUP(I1811/4,0)+17500,35000)))),MAX(IF(I1811&lt;=0,0,IF(I1811&lt;=15000,I1811,IF(I1811&lt;=40000,ROUNDUP(I1811/2,0)+7500,IF(I1811&lt;=70000,ROUNDUP(I1811/4,0)+17500,35000)))),MIN(IF(H1811&lt;=0,0,IF(H1811&lt;=12000,H1811,IF(H1811&lt;=32000,ROUNDUP(H1811/2,0)+6000,IF(H1811&lt;=56000,ROUNDUP(H1811/4,0)+14000,28000))))+IF(I1811&lt;=0,0,IF(I1811&lt;=15000,I1811,IF(I1811&lt;=40000,ROUNDUP(I1811/2,0)+7500,IF(I1811&lt;=70000,ROUNDUP(I1811/4,0)+17500,35000)))),28000))))</f>
        <v/>
      </c>
      <c r="V1811" s="18">
        <f>MIN(70000,S1811+T1811+U1811)</f>
        <v/>
      </c>
      <c r="W1811" s="18">
        <f>MAX(0,ROUNDDOWN(M1811-J1811-N1811-K1811-0,-3))</f>
        <v/>
      </c>
      <c r="X1811" s="18">
        <f>MAX(0,ROUNDDOWN(M1811-J1811-N1811-K1811-R1811,-3))</f>
        <v/>
      </c>
      <c r="Y1811" s="18">
        <f>IF(W1811&lt;=0,0,ROUNDDOWN((W1811*LOOKUP(W1811,{0,1950001,3300001,6950001,9000001,18000001,40000001},{0.05,0.1,0.2,0.23,0.33,0.4,0.45})-LOOKUP(W1811,{0,1950001,3300001,6950001,9000001,18000001,40000001},{0,97500,427500,636000,1536000,2796000,4796000}))*1.021,-2))</f>
        <v/>
      </c>
      <c r="Z1811" s="18">
        <f>IF(X1811&lt;=0,0,ROUNDDOWN((X1811*LOOKUP(X1811,{0,1950001,3300001,6950001,9000001,18000001,40000001},{0.05,0.1,0.2,0.23,0.33,0.4,0.45})-LOOKUP(X1811,{0,1950001,3300001,6950001,9000001,18000001,40000001},{0,97500,427500,636000,1536000,2796000,4796000}))*1.021,-2))</f>
        <v/>
      </c>
      <c r="AA1811" s="18">
        <f>MAX(0,ROUNDDOWN(M1811-J1811-430000-L1811-0,-3))</f>
        <v/>
      </c>
      <c r="AB1811" s="18">
        <f>MAX(0,ROUNDDOWN(M1811-J1811-430000-L1811-V1811,-3))</f>
        <v/>
      </c>
      <c r="AC1811" s="18">
        <f>IF(M1811&lt;=450000,0,MAX(0,ROUNDDOWN(AA1811*0.06-MIN(50000,AA1811)*0.03,-2))+MAX(0,ROUNDDOWN(AA1811*0.04-MIN(50000,AA1811)*0.02,-2)))</f>
        <v/>
      </c>
      <c r="AD1811" s="18">
        <f>IF(M1811&lt;=450000,0,MAX(0,ROUNDDOWN(AB1811*0.06-MIN(50000,AB1811)*0.03,-2))+MAX(0,ROUNDDOWN(AB1811*0.04-MIN(50000,AB1811)*0.02,-2)))</f>
        <v/>
      </c>
      <c r="AE1811" s="18">
        <f>Y1811-Z1811</f>
        <v/>
      </c>
      <c r="AF1811" s="18">
        <f>AC1811-AD1811</f>
        <v/>
      </c>
      <c r="AG1811" s="18">
        <f>AE1811+AF1811</f>
        <v/>
      </c>
      <c r="AH1811" s="20">
        <f>IF(W1811&lt;=0,0,LOOKUP(W1811,{0,1950001,3300001,6950001,9000001,18000001,40000001},{0.05,0.1,0.2,0.23,0.33,0.4,0.45}))</f>
        <v/>
      </c>
    </row>
    <row r="1812">
      <c r="A1812" t="inlineStr">
        <is>
          <t>1万円刻み 3区分8万円ずつ</t>
        </is>
      </c>
      <c r="B1812" s="18">
        <f>'4_1万円刻み'!$A$578</f>
        <v/>
      </c>
      <c r="C1812" s="19" t="n">
        <v>2026</v>
      </c>
      <c r="D1812" t="inlineStr">
        <is>
          <t>いいえ</t>
        </is>
      </c>
      <c r="E1812" s="18" t="n">
        <v>80000</v>
      </c>
      <c r="F1812" s="18" t="n">
        <v>0</v>
      </c>
      <c r="G1812" s="18" t="n">
        <v>80000</v>
      </c>
      <c r="H1812" s="18" t="n">
        <v>80000</v>
      </c>
      <c r="I1812" s="18" t="n">
        <v>0</v>
      </c>
      <c r="J1812" s="18">
        <f>ROUND(MIN(B1812/12,650000)*12*0.0915+MIN(B1812/12,1390000)*12*(0.0504+0)+B1812*0.005,0)</f>
        <v/>
      </c>
      <c r="K1812" s="18" t="n">
        <v>0</v>
      </c>
      <c r="L1812" s="18" t="n">
        <v>0</v>
      </c>
      <c r="M1812" s="18">
        <f>ROUND(IF(C1812&gt;=2026,IF(B1812&lt;741000,0,IF(B1812&lt;2191000,B1812-740000,IF(B1812&lt;2193000,1451000,IF(B1812&lt;2196000,1453000,IF(B1812&lt;2200000,1456000,IF(B1812&lt;3600000,ROUNDDOWN(B1812/4,-3)*2.8-80000,IF(B1812&lt;6600000,ROUNDDOWN(B1812/4,-3)*3.2-440000,IF(B1812&lt;8500000,ROUNDDOWN(B1812*0.9,0)-1100000,B1812-1950000)))))))),IF(B1812&lt;651000,0,IF(B1812&lt;1900000,B1812-650000,IF(B1812&lt;3600000,ROUNDDOWN(B1812/4,-3)*2.8-80000,IF(B1812&lt;6600000,ROUNDDOWN(B1812/4,-3)*3.2-440000,IF(B1812&lt;8500000,ROUNDDOWN(B1812*0.9,0)-1100000,B1812-1950000)))))),0)</f>
        <v/>
      </c>
      <c r="N1812" s="18">
        <f>IF(M1812&gt;23500000,NA(),IF(C1812&gt;=2026,IF(M1812&lt;=4890000,1040000,IF(M1812&lt;=6550000,670000,620000)),IF(M1812&lt;=1320000,950000,IF(M1812&lt;=3360000,880000,IF(M1812&lt;=4890000,680000,IF(M1812&lt;=6550000,630000,580000))))))</f>
        <v/>
      </c>
      <c r="O1812" s="18">
        <f>IF(F1812&lt;=0,IF(AND(D1812="はい",C1812&gt;=2026,C1812&lt;=2027),IF(E1812&lt;=0,0,IF(E1812&lt;=30000,E1812,IF(E1812&lt;=60000,ROUNDUP(E1812/2,0)+15000,IF(E1812&lt;=120000,ROUNDUP(E1812/4,0)+30000,60000)))),IF(E1812&lt;=0,0,IF(E1812&lt;=20000,E1812,IF(E1812&lt;=40000,ROUNDUP(E1812/2,0)+10000,IF(E1812&lt;=80000,ROUNDUP(E1812/4,0)+20000,40000))))),IF(E1812&lt;=0,IF(F1812&lt;=0,0,IF(F1812&lt;=25000,F1812,IF(F1812&lt;=50000,ROUNDUP(F1812/2,0)+12500,IF(F1812&lt;=100000,ROUNDUP(F1812/4,0)+25000,50000)))),MAX(IF(F1812&lt;=0,0,IF(F1812&lt;=25000,F1812,IF(F1812&lt;=50000,ROUNDUP(F1812/2,0)+12500,IF(F1812&lt;=100000,ROUNDUP(F1812/4,0)+25000,50000)))),MIN(IF(AND(D1812="はい",C1812&gt;=2026,C1812&lt;=2027),IF(E1812&lt;=0,0,IF(E1812&lt;=30000,E1812,IF(E1812&lt;=60000,ROUNDUP(E1812/2,0)+15000,IF(E1812&lt;=120000,ROUNDUP(E1812/4,0)+30000,60000)))),IF(E1812&lt;=0,0,IF(E1812&lt;=20000,E1812,IF(E1812&lt;=40000,ROUNDUP(E1812/2,0)+10000,IF(E1812&lt;=80000,ROUNDUP(E1812/4,0)+20000,40000)))))+IF(F1812&lt;=0,0,IF(F1812&lt;=25000,F1812,IF(F1812&lt;=50000,ROUNDUP(F1812/2,0)+12500,IF(F1812&lt;=100000,ROUNDUP(F1812/4,0)+25000,50000)))),IF(AND(D1812="はい",C1812&gt;=2026,C1812&lt;=2027),60000,40000)))))</f>
        <v/>
      </c>
      <c r="P1812" s="18">
        <f>IF(G1812&lt;=0,0,IF(G1812&lt;=20000,G1812,IF(G1812&lt;=40000,ROUNDUP(G1812/2,0)+10000,IF(G1812&lt;=80000,ROUNDUP(G1812/4,0)+20000,40000))))</f>
        <v/>
      </c>
      <c r="Q1812" s="18">
        <f>IF(I1812&lt;=0,IF(H1812&lt;=0,0,IF(H1812&lt;=20000,H1812,IF(H1812&lt;=40000,ROUNDUP(H1812/2,0)+10000,IF(H1812&lt;=80000,ROUNDUP(H1812/4,0)+20000,40000)))),IF(H1812&lt;=0,IF(I1812&lt;=0,0,IF(I1812&lt;=25000,I1812,IF(I1812&lt;=50000,ROUNDUP(I1812/2,0)+12500,IF(I1812&lt;=100000,ROUNDUP(I1812/4,0)+25000,50000)))),MAX(IF(I1812&lt;=0,0,IF(I1812&lt;=25000,I1812,IF(I1812&lt;=50000,ROUNDUP(I1812/2,0)+12500,IF(I1812&lt;=100000,ROUNDUP(I1812/4,0)+25000,50000)))),MIN(IF(H1812&lt;=0,0,IF(H1812&lt;=20000,H1812,IF(H1812&lt;=40000,ROUNDUP(H1812/2,0)+10000,IF(H1812&lt;=80000,ROUNDUP(H1812/4,0)+20000,40000))))+IF(I1812&lt;=0,0,IF(I1812&lt;=25000,I1812,IF(I1812&lt;=50000,ROUNDUP(I1812/2,0)+12500,IF(I1812&lt;=100000,ROUNDUP(I1812/4,0)+25000,50000)))),40000))))</f>
        <v/>
      </c>
      <c r="R1812" s="18">
        <f>MIN(120000,O1812+P1812+Q1812)</f>
        <v/>
      </c>
      <c r="S1812" s="18">
        <f>IF(F1812&lt;=0,IF(E1812&lt;=0,0,IF(E1812&lt;=12000,E1812,IF(E1812&lt;=32000,ROUNDUP(E1812/2,0)+6000,IF(E1812&lt;=56000,ROUNDUP(E1812/4,0)+14000,28000)))),IF(E1812&lt;=0,IF(F1812&lt;=0,0,IF(F1812&lt;=15000,F1812,IF(F1812&lt;=40000,ROUNDUP(F1812/2,0)+7500,IF(F1812&lt;=70000,ROUNDUP(F1812/4,0)+17500,35000)))),MAX(IF(F1812&lt;=0,0,IF(F1812&lt;=15000,F1812,IF(F1812&lt;=40000,ROUNDUP(F1812/2,0)+7500,IF(F1812&lt;=70000,ROUNDUP(F1812/4,0)+17500,35000)))),MIN(IF(E1812&lt;=0,0,IF(E1812&lt;=12000,E1812,IF(E1812&lt;=32000,ROUNDUP(E1812/2,0)+6000,IF(E1812&lt;=56000,ROUNDUP(E1812/4,0)+14000,28000))))+IF(F1812&lt;=0,0,IF(F1812&lt;=15000,F1812,IF(F1812&lt;=40000,ROUNDUP(F1812/2,0)+7500,IF(F1812&lt;=70000,ROUNDUP(F1812/4,0)+17500,35000)))),28000))))</f>
        <v/>
      </c>
      <c r="T1812" s="18">
        <f>IF(G1812&lt;=0,0,IF(G1812&lt;=12000,G1812,IF(G1812&lt;=32000,ROUNDUP(G1812/2,0)+6000,IF(G1812&lt;=56000,ROUNDUP(G1812/4,0)+14000,28000))))</f>
        <v/>
      </c>
      <c r="U1812" s="18">
        <f>IF(I1812&lt;=0,IF(H1812&lt;=0,0,IF(H1812&lt;=12000,H1812,IF(H1812&lt;=32000,ROUNDUP(H1812/2,0)+6000,IF(H1812&lt;=56000,ROUNDUP(H1812/4,0)+14000,28000)))),IF(H1812&lt;=0,IF(I1812&lt;=0,0,IF(I1812&lt;=15000,I1812,IF(I1812&lt;=40000,ROUNDUP(I1812/2,0)+7500,IF(I1812&lt;=70000,ROUNDUP(I1812/4,0)+17500,35000)))),MAX(IF(I1812&lt;=0,0,IF(I1812&lt;=15000,I1812,IF(I1812&lt;=40000,ROUNDUP(I1812/2,0)+7500,IF(I1812&lt;=70000,ROUNDUP(I1812/4,0)+17500,35000)))),MIN(IF(H1812&lt;=0,0,IF(H1812&lt;=12000,H1812,IF(H1812&lt;=32000,ROUNDUP(H1812/2,0)+6000,IF(H1812&lt;=56000,ROUNDUP(H1812/4,0)+14000,28000))))+IF(I1812&lt;=0,0,IF(I1812&lt;=15000,I1812,IF(I1812&lt;=40000,ROUNDUP(I1812/2,0)+7500,IF(I1812&lt;=70000,ROUNDUP(I1812/4,0)+17500,35000)))),28000))))</f>
        <v/>
      </c>
      <c r="V1812" s="18">
        <f>MIN(70000,S1812+T1812+U1812)</f>
        <v/>
      </c>
      <c r="W1812" s="18">
        <f>MAX(0,ROUNDDOWN(M1812-J1812-N1812-K1812-0,-3))</f>
        <v/>
      </c>
      <c r="X1812" s="18">
        <f>MAX(0,ROUNDDOWN(M1812-J1812-N1812-K1812-R1812,-3))</f>
        <v/>
      </c>
      <c r="Y1812" s="18">
        <f>IF(W1812&lt;=0,0,ROUNDDOWN((W1812*LOOKUP(W1812,{0,1950001,3300001,6950001,9000001,18000001,40000001},{0.05,0.1,0.2,0.23,0.33,0.4,0.45})-LOOKUP(W1812,{0,1950001,3300001,6950001,9000001,18000001,40000001},{0,97500,427500,636000,1536000,2796000,4796000}))*1.021,-2))</f>
        <v/>
      </c>
      <c r="Z1812" s="18">
        <f>IF(X1812&lt;=0,0,ROUNDDOWN((X1812*LOOKUP(X1812,{0,1950001,3300001,6950001,9000001,18000001,40000001},{0.05,0.1,0.2,0.23,0.33,0.4,0.45})-LOOKUP(X1812,{0,1950001,3300001,6950001,9000001,18000001,40000001},{0,97500,427500,636000,1536000,2796000,4796000}))*1.021,-2))</f>
        <v/>
      </c>
      <c r="AA1812" s="18">
        <f>MAX(0,ROUNDDOWN(M1812-J1812-430000-L1812-0,-3))</f>
        <v/>
      </c>
      <c r="AB1812" s="18">
        <f>MAX(0,ROUNDDOWN(M1812-J1812-430000-L1812-V1812,-3))</f>
        <v/>
      </c>
      <c r="AC1812" s="18">
        <f>IF(M1812&lt;=450000,0,MAX(0,ROUNDDOWN(AA1812*0.06-MIN(50000,AA1812)*0.03,-2))+MAX(0,ROUNDDOWN(AA1812*0.04-MIN(50000,AA1812)*0.02,-2)))</f>
        <v/>
      </c>
      <c r="AD1812" s="18">
        <f>IF(M1812&lt;=450000,0,MAX(0,ROUNDDOWN(AB1812*0.06-MIN(50000,AB1812)*0.03,-2))+MAX(0,ROUNDDOWN(AB1812*0.04-MIN(50000,AB1812)*0.02,-2)))</f>
        <v/>
      </c>
      <c r="AE1812" s="18">
        <f>Y1812-Z1812</f>
        <v/>
      </c>
      <c r="AF1812" s="18">
        <f>AC1812-AD1812</f>
        <v/>
      </c>
      <c r="AG1812" s="18">
        <f>AE1812+AF1812</f>
        <v/>
      </c>
      <c r="AH1812" s="20">
        <f>IF(W1812&lt;=0,0,LOOKUP(W1812,{0,1950001,3300001,6950001,9000001,18000001,40000001},{0.05,0.1,0.2,0.23,0.33,0.4,0.45}))</f>
        <v/>
      </c>
    </row>
    <row r="1813">
      <c r="A1813" t="inlineStr">
        <is>
          <t>1万円刻み 一般8万円</t>
        </is>
      </c>
      <c r="B1813" s="18">
        <f>'4_1万円刻み'!$A$578</f>
        <v/>
      </c>
      <c r="C1813" s="19" t="n">
        <v>2026</v>
      </c>
      <c r="D1813" t="inlineStr">
        <is>
          <t>いいえ</t>
        </is>
      </c>
      <c r="E1813" s="18" t="n">
        <v>80000</v>
      </c>
      <c r="F1813" s="18" t="n">
        <v>0</v>
      </c>
      <c r="G1813" s="18" t="n">
        <v>0</v>
      </c>
      <c r="H1813" s="18" t="n">
        <v>0</v>
      </c>
      <c r="I1813" s="18" t="n">
        <v>0</v>
      </c>
      <c r="J1813" s="18">
        <f>ROUND(MIN(B1813/12,650000)*12*0.0915+MIN(B1813/12,1390000)*12*(0.0504+0)+B1813*0.005,0)</f>
        <v/>
      </c>
      <c r="K1813" s="18" t="n">
        <v>0</v>
      </c>
      <c r="L1813" s="18" t="n">
        <v>0</v>
      </c>
      <c r="M1813" s="18">
        <f>ROUND(IF(C1813&gt;=2026,IF(B1813&lt;741000,0,IF(B1813&lt;2191000,B1813-740000,IF(B1813&lt;2193000,1451000,IF(B1813&lt;2196000,1453000,IF(B1813&lt;2200000,1456000,IF(B1813&lt;3600000,ROUNDDOWN(B1813/4,-3)*2.8-80000,IF(B1813&lt;6600000,ROUNDDOWN(B1813/4,-3)*3.2-440000,IF(B1813&lt;8500000,ROUNDDOWN(B1813*0.9,0)-1100000,B1813-1950000)))))))),IF(B1813&lt;651000,0,IF(B1813&lt;1900000,B1813-650000,IF(B1813&lt;3600000,ROUNDDOWN(B1813/4,-3)*2.8-80000,IF(B1813&lt;6600000,ROUNDDOWN(B1813/4,-3)*3.2-440000,IF(B1813&lt;8500000,ROUNDDOWN(B1813*0.9,0)-1100000,B1813-1950000)))))),0)</f>
        <v/>
      </c>
      <c r="N1813" s="18">
        <f>IF(M1813&gt;23500000,NA(),IF(C1813&gt;=2026,IF(M1813&lt;=4890000,1040000,IF(M1813&lt;=6550000,670000,620000)),IF(M1813&lt;=1320000,950000,IF(M1813&lt;=3360000,880000,IF(M1813&lt;=4890000,680000,IF(M1813&lt;=6550000,630000,580000))))))</f>
        <v/>
      </c>
      <c r="O1813" s="18">
        <f>IF(F1813&lt;=0,IF(AND(D1813="はい",C1813&gt;=2026,C1813&lt;=2027),IF(E1813&lt;=0,0,IF(E1813&lt;=30000,E1813,IF(E1813&lt;=60000,ROUNDUP(E1813/2,0)+15000,IF(E1813&lt;=120000,ROUNDUP(E1813/4,0)+30000,60000)))),IF(E1813&lt;=0,0,IF(E1813&lt;=20000,E1813,IF(E1813&lt;=40000,ROUNDUP(E1813/2,0)+10000,IF(E1813&lt;=80000,ROUNDUP(E1813/4,0)+20000,40000))))),IF(E1813&lt;=0,IF(F1813&lt;=0,0,IF(F1813&lt;=25000,F1813,IF(F1813&lt;=50000,ROUNDUP(F1813/2,0)+12500,IF(F1813&lt;=100000,ROUNDUP(F1813/4,0)+25000,50000)))),MAX(IF(F1813&lt;=0,0,IF(F1813&lt;=25000,F1813,IF(F1813&lt;=50000,ROUNDUP(F1813/2,0)+12500,IF(F1813&lt;=100000,ROUNDUP(F1813/4,0)+25000,50000)))),MIN(IF(AND(D1813="はい",C1813&gt;=2026,C1813&lt;=2027),IF(E1813&lt;=0,0,IF(E1813&lt;=30000,E1813,IF(E1813&lt;=60000,ROUNDUP(E1813/2,0)+15000,IF(E1813&lt;=120000,ROUNDUP(E1813/4,0)+30000,60000)))),IF(E1813&lt;=0,0,IF(E1813&lt;=20000,E1813,IF(E1813&lt;=40000,ROUNDUP(E1813/2,0)+10000,IF(E1813&lt;=80000,ROUNDUP(E1813/4,0)+20000,40000)))))+IF(F1813&lt;=0,0,IF(F1813&lt;=25000,F1813,IF(F1813&lt;=50000,ROUNDUP(F1813/2,0)+12500,IF(F1813&lt;=100000,ROUNDUP(F1813/4,0)+25000,50000)))),IF(AND(D1813="はい",C1813&gt;=2026,C1813&lt;=2027),60000,40000)))))</f>
        <v/>
      </c>
      <c r="P1813" s="18">
        <f>IF(G1813&lt;=0,0,IF(G1813&lt;=20000,G1813,IF(G1813&lt;=40000,ROUNDUP(G1813/2,0)+10000,IF(G1813&lt;=80000,ROUNDUP(G1813/4,0)+20000,40000))))</f>
        <v/>
      </c>
      <c r="Q1813" s="18">
        <f>IF(I1813&lt;=0,IF(H1813&lt;=0,0,IF(H1813&lt;=20000,H1813,IF(H1813&lt;=40000,ROUNDUP(H1813/2,0)+10000,IF(H1813&lt;=80000,ROUNDUP(H1813/4,0)+20000,40000)))),IF(H1813&lt;=0,IF(I1813&lt;=0,0,IF(I1813&lt;=25000,I1813,IF(I1813&lt;=50000,ROUNDUP(I1813/2,0)+12500,IF(I1813&lt;=100000,ROUNDUP(I1813/4,0)+25000,50000)))),MAX(IF(I1813&lt;=0,0,IF(I1813&lt;=25000,I1813,IF(I1813&lt;=50000,ROUNDUP(I1813/2,0)+12500,IF(I1813&lt;=100000,ROUNDUP(I1813/4,0)+25000,50000)))),MIN(IF(H1813&lt;=0,0,IF(H1813&lt;=20000,H1813,IF(H1813&lt;=40000,ROUNDUP(H1813/2,0)+10000,IF(H1813&lt;=80000,ROUNDUP(H1813/4,0)+20000,40000))))+IF(I1813&lt;=0,0,IF(I1813&lt;=25000,I1813,IF(I1813&lt;=50000,ROUNDUP(I1813/2,0)+12500,IF(I1813&lt;=100000,ROUNDUP(I1813/4,0)+25000,50000)))),40000))))</f>
        <v/>
      </c>
      <c r="R1813" s="18">
        <f>MIN(120000,O1813+P1813+Q1813)</f>
        <v/>
      </c>
      <c r="S1813" s="18">
        <f>IF(F1813&lt;=0,IF(E1813&lt;=0,0,IF(E1813&lt;=12000,E1813,IF(E1813&lt;=32000,ROUNDUP(E1813/2,0)+6000,IF(E1813&lt;=56000,ROUNDUP(E1813/4,0)+14000,28000)))),IF(E1813&lt;=0,IF(F1813&lt;=0,0,IF(F1813&lt;=15000,F1813,IF(F1813&lt;=40000,ROUNDUP(F1813/2,0)+7500,IF(F1813&lt;=70000,ROUNDUP(F1813/4,0)+17500,35000)))),MAX(IF(F1813&lt;=0,0,IF(F1813&lt;=15000,F1813,IF(F1813&lt;=40000,ROUNDUP(F1813/2,0)+7500,IF(F1813&lt;=70000,ROUNDUP(F1813/4,0)+17500,35000)))),MIN(IF(E1813&lt;=0,0,IF(E1813&lt;=12000,E1813,IF(E1813&lt;=32000,ROUNDUP(E1813/2,0)+6000,IF(E1813&lt;=56000,ROUNDUP(E1813/4,0)+14000,28000))))+IF(F1813&lt;=0,0,IF(F1813&lt;=15000,F1813,IF(F1813&lt;=40000,ROUNDUP(F1813/2,0)+7500,IF(F1813&lt;=70000,ROUNDUP(F1813/4,0)+17500,35000)))),28000))))</f>
        <v/>
      </c>
      <c r="T1813" s="18">
        <f>IF(G1813&lt;=0,0,IF(G1813&lt;=12000,G1813,IF(G1813&lt;=32000,ROUNDUP(G1813/2,0)+6000,IF(G1813&lt;=56000,ROUNDUP(G1813/4,0)+14000,28000))))</f>
        <v/>
      </c>
      <c r="U1813" s="18">
        <f>IF(I1813&lt;=0,IF(H1813&lt;=0,0,IF(H1813&lt;=12000,H1813,IF(H1813&lt;=32000,ROUNDUP(H1813/2,0)+6000,IF(H1813&lt;=56000,ROUNDUP(H1813/4,0)+14000,28000)))),IF(H1813&lt;=0,IF(I1813&lt;=0,0,IF(I1813&lt;=15000,I1813,IF(I1813&lt;=40000,ROUNDUP(I1813/2,0)+7500,IF(I1813&lt;=70000,ROUNDUP(I1813/4,0)+17500,35000)))),MAX(IF(I1813&lt;=0,0,IF(I1813&lt;=15000,I1813,IF(I1813&lt;=40000,ROUNDUP(I1813/2,0)+7500,IF(I1813&lt;=70000,ROUNDUP(I1813/4,0)+17500,35000)))),MIN(IF(H1813&lt;=0,0,IF(H1813&lt;=12000,H1813,IF(H1813&lt;=32000,ROUNDUP(H1813/2,0)+6000,IF(H1813&lt;=56000,ROUNDUP(H1813/4,0)+14000,28000))))+IF(I1813&lt;=0,0,IF(I1813&lt;=15000,I1813,IF(I1813&lt;=40000,ROUNDUP(I1813/2,0)+7500,IF(I1813&lt;=70000,ROUNDUP(I1813/4,0)+17500,35000)))),28000))))</f>
        <v/>
      </c>
      <c r="V1813" s="18">
        <f>MIN(70000,S1813+T1813+U1813)</f>
        <v/>
      </c>
      <c r="W1813" s="18">
        <f>MAX(0,ROUNDDOWN(M1813-J1813-N1813-K1813-0,-3))</f>
        <v/>
      </c>
      <c r="X1813" s="18">
        <f>MAX(0,ROUNDDOWN(M1813-J1813-N1813-K1813-R1813,-3))</f>
        <v/>
      </c>
      <c r="Y1813" s="18">
        <f>IF(W1813&lt;=0,0,ROUNDDOWN((W1813*LOOKUP(W1813,{0,1950001,3300001,6950001,9000001,18000001,40000001},{0.05,0.1,0.2,0.23,0.33,0.4,0.45})-LOOKUP(W1813,{0,1950001,3300001,6950001,9000001,18000001,40000001},{0,97500,427500,636000,1536000,2796000,4796000}))*1.021,-2))</f>
        <v/>
      </c>
      <c r="Z1813" s="18">
        <f>IF(X1813&lt;=0,0,ROUNDDOWN((X1813*LOOKUP(X1813,{0,1950001,3300001,6950001,9000001,18000001,40000001},{0.05,0.1,0.2,0.23,0.33,0.4,0.45})-LOOKUP(X1813,{0,1950001,3300001,6950001,9000001,18000001,40000001},{0,97500,427500,636000,1536000,2796000,4796000}))*1.021,-2))</f>
        <v/>
      </c>
      <c r="AA1813" s="18">
        <f>MAX(0,ROUNDDOWN(M1813-J1813-430000-L1813-0,-3))</f>
        <v/>
      </c>
      <c r="AB1813" s="18">
        <f>MAX(0,ROUNDDOWN(M1813-J1813-430000-L1813-V1813,-3))</f>
        <v/>
      </c>
      <c r="AC1813" s="18">
        <f>IF(M1813&lt;=450000,0,MAX(0,ROUNDDOWN(AA1813*0.06-MIN(50000,AA1813)*0.03,-2))+MAX(0,ROUNDDOWN(AA1813*0.04-MIN(50000,AA1813)*0.02,-2)))</f>
        <v/>
      </c>
      <c r="AD1813" s="18">
        <f>IF(M1813&lt;=450000,0,MAX(0,ROUNDDOWN(AB1813*0.06-MIN(50000,AB1813)*0.03,-2))+MAX(0,ROUNDDOWN(AB1813*0.04-MIN(50000,AB1813)*0.02,-2)))</f>
        <v/>
      </c>
      <c r="AE1813" s="18">
        <f>Y1813-Z1813</f>
        <v/>
      </c>
      <c r="AF1813" s="18">
        <f>AC1813-AD1813</f>
        <v/>
      </c>
      <c r="AG1813" s="18">
        <f>AE1813+AF1813</f>
        <v/>
      </c>
      <c r="AH1813" s="20">
        <f>IF(W1813&lt;=0,0,LOOKUP(W1813,{0,1950001,3300001,6950001,9000001,18000001,40000001},{0.05,0.1,0.2,0.23,0.33,0.4,0.45}))</f>
        <v/>
      </c>
    </row>
    <row r="1814">
      <c r="A1814" t="inlineStr">
        <is>
          <t>1万円刻み 特例あり一般12万円</t>
        </is>
      </c>
      <c r="B1814" s="18">
        <f>'4_1万円刻み'!$A$578</f>
        <v/>
      </c>
      <c r="C1814" s="19" t="n">
        <v>2026</v>
      </c>
      <c r="D1814" t="inlineStr">
        <is>
          <t>はい</t>
        </is>
      </c>
      <c r="E1814" s="18" t="n">
        <v>120000</v>
      </c>
      <c r="F1814" s="18" t="n">
        <v>0</v>
      </c>
      <c r="G1814" s="18" t="n">
        <v>0</v>
      </c>
      <c r="H1814" s="18" t="n">
        <v>0</v>
      </c>
      <c r="I1814" s="18" t="n">
        <v>0</v>
      </c>
      <c r="J1814" s="18">
        <f>ROUND(MIN(B1814/12,650000)*12*0.0915+MIN(B1814/12,1390000)*12*(0.0504+0)+B1814*0.005,0)</f>
        <v/>
      </c>
      <c r="K1814" s="18" t="n">
        <v>0</v>
      </c>
      <c r="L1814" s="18" t="n">
        <v>0</v>
      </c>
      <c r="M1814" s="18">
        <f>ROUND(IF(C1814&gt;=2026,IF(B1814&lt;741000,0,IF(B1814&lt;2191000,B1814-740000,IF(B1814&lt;2193000,1451000,IF(B1814&lt;2196000,1453000,IF(B1814&lt;2200000,1456000,IF(B1814&lt;3600000,ROUNDDOWN(B1814/4,-3)*2.8-80000,IF(B1814&lt;6600000,ROUNDDOWN(B1814/4,-3)*3.2-440000,IF(B1814&lt;8500000,ROUNDDOWN(B1814*0.9,0)-1100000,B1814-1950000)))))))),IF(B1814&lt;651000,0,IF(B1814&lt;1900000,B1814-650000,IF(B1814&lt;3600000,ROUNDDOWN(B1814/4,-3)*2.8-80000,IF(B1814&lt;6600000,ROUNDDOWN(B1814/4,-3)*3.2-440000,IF(B1814&lt;8500000,ROUNDDOWN(B1814*0.9,0)-1100000,B1814-1950000)))))),0)</f>
        <v/>
      </c>
      <c r="N1814" s="18">
        <f>IF(M1814&gt;23500000,NA(),IF(C1814&gt;=2026,IF(M1814&lt;=4890000,1040000,IF(M1814&lt;=6550000,670000,620000)),IF(M1814&lt;=1320000,950000,IF(M1814&lt;=3360000,880000,IF(M1814&lt;=4890000,680000,IF(M1814&lt;=6550000,630000,580000))))))</f>
        <v/>
      </c>
      <c r="O1814" s="18">
        <f>IF(F1814&lt;=0,IF(AND(D1814="はい",C1814&gt;=2026,C1814&lt;=2027),IF(E1814&lt;=0,0,IF(E1814&lt;=30000,E1814,IF(E1814&lt;=60000,ROUNDUP(E1814/2,0)+15000,IF(E1814&lt;=120000,ROUNDUP(E1814/4,0)+30000,60000)))),IF(E1814&lt;=0,0,IF(E1814&lt;=20000,E1814,IF(E1814&lt;=40000,ROUNDUP(E1814/2,0)+10000,IF(E1814&lt;=80000,ROUNDUP(E1814/4,0)+20000,40000))))),IF(E1814&lt;=0,IF(F1814&lt;=0,0,IF(F1814&lt;=25000,F1814,IF(F1814&lt;=50000,ROUNDUP(F1814/2,0)+12500,IF(F1814&lt;=100000,ROUNDUP(F1814/4,0)+25000,50000)))),MAX(IF(F1814&lt;=0,0,IF(F1814&lt;=25000,F1814,IF(F1814&lt;=50000,ROUNDUP(F1814/2,0)+12500,IF(F1814&lt;=100000,ROUNDUP(F1814/4,0)+25000,50000)))),MIN(IF(AND(D1814="はい",C1814&gt;=2026,C1814&lt;=2027),IF(E1814&lt;=0,0,IF(E1814&lt;=30000,E1814,IF(E1814&lt;=60000,ROUNDUP(E1814/2,0)+15000,IF(E1814&lt;=120000,ROUNDUP(E1814/4,0)+30000,60000)))),IF(E1814&lt;=0,0,IF(E1814&lt;=20000,E1814,IF(E1814&lt;=40000,ROUNDUP(E1814/2,0)+10000,IF(E1814&lt;=80000,ROUNDUP(E1814/4,0)+20000,40000)))))+IF(F1814&lt;=0,0,IF(F1814&lt;=25000,F1814,IF(F1814&lt;=50000,ROUNDUP(F1814/2,0)+12500,IF(F1814&lt;=100000,ROUNDUP(F1814/4,0)+25000,50000)))),IF(AND(D1814="はい",C1814&gt;=2026,C1814&lt;=2027),60000,40000)))))</f>
        <v/>
      </c>
      <c r="P1814" s="18">
        <f>IF(G1814&lt;=0,0,IF(G1814&lt;=20000,G1814,IF(G1814&lt;=40000,ROUNDUP(G1814/2,0)+10000,IF(G1814&lt;=80000,ROUNDUP(G1814/4,0)+20000,40000))))</f>
        <v/>
      </c>
      <c r="Q1814" s="18">
        <f>IF(I1814&lt;=0,IF(H1814&lt;=0,0,IF(H1814&lt;=20000,H1814,IF(H1814&lt;=40000,ROUNDUP(H1814/2,0)+10000,IF(H1814&lt;=80000,ROUNDUP(H1814/4,0)+20000,40000)))),IF(H1814&lt;=0,IF(I1814&lt;=0,0,IF(I1814&lt;=25000,I1814,IF(I1814&lt;=50000,ROUNDUP(I1814/2,0)+12500,IF(I1814&lt;=100000,ROUNDUP(I1814/4,0)+25000,50000)))),MAX(IF(I1814&lt;=0,0,IF(I1814&lt;=25000,I1814,IF(I1814&lt;=50000,ROUNDUP(I1814/2,0)+12500,IF(I1814&lt;=100000,ROUNDUP(I1814/4,0)+25000,50000)))),MIN(IF(H1814&lt;=0,0,IF(H1814&lt;=20000,H1814,IF(H1814&lt;=40000,ROUNDUP(H1814/2,0)+10000,IF(H1814&lt;=80000,ROUNDUP(H1814/4,0)+20000,40000))))+IF(I1814&lt;=0,0,IF(I1814&lt;=25000,I1814,IF(I1814&lt;=50000,ROUNDUP(I1814/2,0)+12500,IF(I1814&lt;=100000,ROUNDUP(I1814/4,0)+25000,50000)))),40000))))</f>
        <v/>
      </c>
      <c r="R1814" s="18">
        <f>MIN(120000,O1814+P1814+Q1814)</f>
        <v/>
      </c>
      <c r="S1814" s="18">
        <f>IF(F1814&lt;=0,IF(E1814&lt;=0,0,IF(E1814&lt;=12000,E1814,IF(E1814&lt;=32000,ROUNDUP(E1814/2,0)+6000,IF(E1814&lt;=56000,ROUNDUP(E1814/4,0)+14000,28000)))),IF(E1814&lt;=0,IF(F1814&lt;=0,0,IF(F1814&lt;=15000,F1814,IF(F1814&lt;=40000,ROUNDUP(F1814/2,0)+7500,IF(F1814&lt;=70000,ROUNDUP(F1814/4,0)+17500,35000)))),MAX(IF(F1814&lt;=0,0,IF(F1814&lt;=15000,F1814,IF(F1814&lt;=40000,ROUNDUP(F1814/2,0)+7500,IF(F1814&lt;=70000,ROUNDUP(F1814/4,0)+17500,35000)))),MIN(IF(E1814&lt;=0,0,IF(E1814&lt;=12000,E1814,IF(E1814&lt;=32000,ROUNDUP(E1814/2,0)+6000,IF(E1814&lt;=56000,ROUNDUP(E1814/4,0)+14000,28000))))+IF(F1814&lt;=0,0,IF(F1814&lt;=15000,F1814,IF(F1814&lt;=40000,ROUNDUP(F1814/2,0)+7500,IF(F1814&lt;=70000,ROUNDUP(F1814/4,0)+17500,35000)))),28000))))</f>
        <v/>
      </c>
      <c r="T1814" s="18">
        <f>IF(G1814&lt;=0,0,IF(G1814&lt;=12000,G1814,IF(G1814&lt;=32000,ROUNDUP(G1814/2,0)+6000,IF(G1814&lt;=56000,ROUNDUP(G1814/4,0)+14000,28000))))</f>
        <v/>
      </c>
      <c r="U1814" s="18">
        <f>IF(I1814&lt;=0,IF(H1814&lt;=0,0,IF(H1814&lt;=12000,H1814,IF(H1814&lt;=32000,ROUNDUP(H1814/2,0)+6000,IF(H1814&lt;=56000,ROUNDUP(H1814/4,0)+14000,28000)))),IF(H1814&lt;=0,IF(I1814&lt;=0,0,IF(I1814&lt;=15000,I1814,IF(I1814&lt;=40000,ROUNDUP(I1814/2,0)+7500,IF(I1814&lt;=70000,ROUNDUP(I1814/4,0)+17500,35000)))),MAX(IF(I1814&lt;=0,0,IF(I1814&lt;=15000,I1814,IF(I1814&lt;=40000,ROUNDUP(I1814/2,0)+7500,IF(I1814&lt;=70000,ROUNDUP(I1814/4,0)+17500,35000)))),MIN(IF(H1814&lt;=0,0,IF(H1814&lt;=12000,H1814,IF(H1814&lt;=32000,ROUNDUP(H1814/2,0)+6000,IF(H1814&lt;=56000,ROUNDUP(H1814/4,0)+14000,28000))))+IF(I1814&lt;=0,0,IF(I1814&lt;=15000,I1814,IF(I1814&lt;=40000,ROUNDUP(I1814/2,0)+7500,IF(I1814&lt;=70000,ROUNDUP(I1814/4,0)+17500,35000)))),28000))))</f>
        <v/>
      </c>
      <c r="V1814" s="18">
        <f>MIN(70000,S1814+T1814+U1814)</f>
        <v/>
      </c>
      <c r="W1814" s="18">
        <f>MAX(0,ROUNDDOWN(M1814-J1814-N1814-K1814-0,-3))</f>
        <v/>
      </c>
      <c r="X1814" s="18">
        <f>MAX(0,ROUNDDOWN(M1814-J1814-N1814-K1814-R1814,-3))</f>
        <v/>
      </c>
      <c r="Y1814" s="18">
        <f>IF(W1814&lt;=0,0,ROUNDDOWN((W1814*LOOKUP(W1814,{0,1950001,3300001,6950001,9000001,18000001,40000001},{0.05,0.1,0.2,0.23,0.33,0.4,0.45})-LOOKUP(W1814,{0,1950001,3300001,6950001,9000001,18000001,40000001},{0,97500,427500,636000,1536000,2796000,4796000}))*1.021,-2))</f>
        <v/>
      </c>
      <c r="Z1814" s="18">
        <f>IF(X1814&lt;=0,0,ROUNDDOWN((X1814*LOOKUP(X1814,{0,1950001,3300001,6950001,9000001,18000001,40000001},{0.05,0.1,0.2,0.23,0.33,0.4,0.45})-LOOKUP(X1814,{0,1950001,3300001,6950001,9000001,18000001,40000001},{0,97500,427500,636000,1536000,2796000,4796000}))*1.021,-2))</f>
        <v/>
      </c>
      <c r="AA1814" s="18">
        <f>MAX(0,ROUNDDOWN(M1814-J1814-430000-L1814-0,-3))</f>
        <v/>
      </c>
      <c r="AB1814" s="18">
        <f>MAX(0,ROUNDDOWN(M1814-J1814-430000-L1814-V1814,-3))</f>
        <v/>
      </c>
      <c r="AC1814" s="18">
        <f>IF(M1814&lt;=450000,0,MAX(0,ROUNDDOWN(AA1814*0.06-MIN(50000,AA1814)*0.03,-2))+MAX(0,ROUNDDOWN(AA1814*0.04-MIN(50000,AA1814)*0.02,-2)))</f>
        <v/>
      </c>
      <c r="AD1814" s="18">
        <f>IF(M1814&lt;=450000,0,MAX(0,ROUNDDOWN(AB1814*0.06-MIN(50000,AB1814)*0.03,-2))+MAX(0,ROUNDDOWN(AB1814*0.04-MIN(50000,AB1814)*0.02,-2)))</f>
        <v/>
      </c>
      <c r="AE1814" s="18">
        <f>Y1814-Z1814</f>
        <v/>
      </c>
      <c r="AF1814" s="18">
        <f>AC1814-AD1814</f>
        <v/>
      </c>
      <c r="AG1814" s="18">
        <f>AE1814+AF1814</f>
        <v/>
      </c>
      <c r="AH1814" s="20">
        <f>IF(W1814&lt;=0,0,LOOKUP(W1814,{0,1950001,3300001,6950001,9000001,18000001,40000001},{0.05,0.1,0.2,0.23,0.33,0.4,0.45}))</f>
        <v/>
      </c>
    </row>
    <row r="1815">
      <c r="A1815" t="inlineStr">
        <is>
          <t>1万円刻み 3区分8万円ずつ</t>
        </is>
      </c>
      <c r="B1815" s="18">
        <f>'4_1万円刻み'!$A$579</f>
        <v/>
      </c>
      <c r="C1815" s="19" t="n">
        <v>2026</v>
      </c>
      <c r="D1815" t="inlineStr">
        <is>
          <t>いいえ</t>
        </is>
      </c>
      <c r="E1815" s="18" t="n">
        <v>80000</v>
      </c>
      <c r="F1815" s="18" t="n">
        <v>0</v>
      </c>
      <c r="G1815" s="18" t="n">
        <v>80000</v>
      </c>
      <c r="H1815" s="18" t="n">
        <v>80000</v>
      </c>
      <c r="I1815" s="18" t="n">
        <v>0</v>
      </c>
      <c r="J1815" s="18">
        <f>ROUND(MIN(B1815/12,650000)*12*0.0915+MIN(B1815/12,1390000)*12*(0.0504+0)+B1815*0.005,0)</f>
        <v/>
      </c>
      <c r="K1815" s="18" t="n">
        <v>0</v>
      </c>
      <c r="L1815" s="18" t="n">
        <v>0</v>
      </c>
      <c r="M1815" s="18">
        <f>ROUND(IF(C1815&gt;=2026,IF(B1815&lt;741000,0,IF(B1815&lt;2191000,B1815-740000,IF(B1815&lt;2193000,1451000,IF(B1815&lt;2196000,1453000,IF(B1815&lt;2200000,1456000,IF(B1815&lt;3600000,ROUNDDOWN(B1815/4,-3)*2.8-80000,IF(B1815&lt;6600000,ROUNDDOWN(B1815/4,-3)*3.2-440000,IF(B1815&lt;8500000,ROUNDDOWN(B1815*0.9,0)-1100000,B1815-1950000)))))))),IF(B1815&lt;651000,0,IF(B1815&lt;1900000,B1815-650000,IF(B1815&lt;3600000,ROUNDDOWN(B1815/4,-3)*2.8-80000,IF(B1815&lt;6600000,ROUNDDOWN(B1815/4,-3)*3.2-440000,IF(B1815&lt;8500000,ROUNDDOWN(B1815*0.9,0)-1100000,B1815-1950000)))))),0)</f>
        <v/>
      </c>
      <c r="N1815" s="18">
        <f>IF(M1815&gt;23500000,NA(),IF(C1815&gt;=2026,IF(M1815&lt;=4890000,1040000,IF(M1815&lt;=6550000,670000,620000)),IF(M1815&lt;=1320000,950000,IF(M1815&lt;=3360000,880000,IF(M1815&lt;=4890000,680000,IF(M1815&lt;=6550000,630000,580000))))))</f>
        <v/>
      </c>
      <c r="O1815" s="18">
        <f>IF(F1815&lt;=0,IF(AND(D1815="はい",C1815&gt;=2026,C1815&lt;=2027),IF(E1815&lt;=0,0,IF(E1815&lt;=30000,E1815,IF(E1815&lt;=60000,ROUNDUP(E1815/2,0)+15000,IF(E1815&lt;=120000,ROUNDUP(E1815/4,0)+30000,60000)))),IF(E1815&lt;=0,0,IF(E1815&lt;=20000,E1815,IF(E1815&lt;=40000,ROUNDUP(E1815/2,0)+10000,IF(E1815&lt;=80000,ROUNDUP(E1815/4,0)+20000,40000))))),IF(E1815&lt;=0,IF(F1815&lt;=0,0,IF(F1815&lt;=25000,F1815,IF(F1815&lt;=50000,ROUNDUP(F1815/2,0)+12500,IF(F1815&lt;=100000,ROUNDUP(F1815/4,0)+25000,50000)))),MAX(IF(F1815&lt;=0,0,IF(F1815&lt;=25000,F1815,IF(F1815&lt;=50000,ROUNDUP(F1815/2,0)+12500,IF(F1815&lt;=100000,ROUNDUP(F1815/4,0)+25000,50000)))),MIN(IF(AND(D1815="はい",C1815&gt;=2026,C1815&lt;=2027),IF(E1815&lt;=0,0,IF(E1815&lt;=30000,E1815,IF(E1815&lt;=60000,ROUNDUP(E1815/2,0)+15000,IF(E1815&lt;=120000,ROUNDUP(E1815/4,0)+30000,60000)))),IF(E1815&lt;=0,0,IF(E1815&lt;=20000,E1815,IF(E1815&lt;=40000,ROUNDUP(E1815/2,0)+10000,IF(E1815&lt;=80000,ROUNDUP(E1815/4,0)+20000,40000)))))+IF(F1815&lt;=0,0,IF(F1815&lt;=25000,F1815,IF(F1815&lt;=50000,ROUNDUP(F1815/2,0)+12500,IF(F1815&lt;=100000,ROUNDUP(F1815/4,0)+25000,50000)))),IF(AND(D1815="はい",C1815&gt;=2026,C1815&lt;=2027),60000,40000)))))</f>
        <v/>
      </c>
      <c r="P1815" s="18">
        <f>IF(G1815&lt;=0,0,IF(G1815&lt;=20000,G1815,IF(G1815&lt;=40000,ROUNDUP(G1815/2,0)+10000,IF(G1815&lt;=80000,ROUNDUP(G1815/4,0)+20000,40000))))</f>
        <v/>
      </c>
      <c r="Q1815" s="18">
        <f>IF(I1815&lt;=0,IF(H1815&lt;=0,0,IF(H1815&lt;=20000,H1815,IF(H1815&lt;=40000,ROUNDUP(H1815/2,0)+10000,IF(H1815&lt;=80000,ROUNDUP(H1815/4,0)+20000,40000)))),IF(H1815&lt;=0,IF(I1815&lt;=0,0,IF(I1815&lt;=25000,I1815,IF(I1815&lt;=50000,ROUNDUP(I1815/2,0)+12500,IF(I1815&lt;=100000,ROUNDUP(I1815/4,0)+25000,50000)))),MAX(IF(I1815&lt;=0,0,IF(I1815&lt;=25000,I1815,IF(I1815&lt;=50000,ROUNDUP(I1815/2,0)+12500,IF(I1815&lt;=100000,ROUNDUP(I1815/4,0)+25000,50000)))),MIN(IF(H1815&lt;=0,0,IF(H1815&lt;=20000,H1815,IF(H1815&lt;=40000,ROUNDUP(H1815/2,0)+10000,IF(H1815&lt;=80000,ROUNDUP(H1815/4,0)+20000,40000))))+IF(I1815&lt;=0,0,IF(I1815&lt;=25000,I1815,IF(I1815&lt;=50000,ROUNDUP(I1815/2,0)+12500,IF(I1815&lt;=100000,ROUNDUP(I1815/4,0)+25000,50000)))),40000))))</f>
        <v/>
      </c>
      <c r="R1815" s="18">
        <f>MIN(120000,O1815+P1815+Q1815)</f>
        <v/>
      </c>
      <c r="S1815" s="18">
        <f>IF(F1815&lt;=0,IF(E1815&lt;=0,0,IF(E1815&lt;=12000,E1815,IF(E1815&lt;=32000,ROUNDUP(E1815/2,0)+6000,IF(E1815&lt;=56000,ROUNDUP(E1815/4,0)+14000,28000)))),IF(E1815&lt;=0,IF(F1815&lt;=0,0,IF(F1815&lt;=15000,F1815,IF(F1815&lt;=40000,ROUNDUP(F1815/2,0)+7500,IF(F1815&lt;=70000,ROUNDUP(F1815/4,0)+17500,35000)))),MAX(IF(F1815&lt;=0,0,IF(F1815&lt;=15000,F1815,IF(F1815&lt;=40000,ROUNDUP(F1815/2,0)+7500,IF(F1815&lt;=70000,ROUNDUP(F1815/4,0)+17500,35000)))),MIN(IF(E1815&lt;=0,0,IF(E1815&lt;=12000,E1815,IF(E1815&lt;=32000,ROUNDUP(E1815/2,0)+6000,IF(E1815&lt;=56000,ROUNDUP(E1815/4,0)+14000,28000))))+IF(F1815&lt;=0,0,IF(F1815&lt;=15000,F1815,IF(F1815&lt;=40000,ROUNDUP(F1815/2,0)+7500,IF(F1815&lt;=70000,ROUNDUP(F1815/4,0)+17500,35000)))),28000))))</f>
        <v/>
      </c>
      <c r="T1815" s="18">
        <f>IF(G1815&lt;=0,0,IF(G1815&lt;=12000,G1815,IF(G1815&lt;=32000,ROUNDUP(G1815/2,0)+6000,IF(G1815&lt;=56000,ROUNDUP(G1815/4,0)+14000,28000))))</f>
        <v/>
      </c>
      <c r="U1815" s="18">
        <f>IF(I1815&lt;=0,IF(H1815&lt;=0,0,IF(H1815&lt;=12000,H1815,IF(H1815&lt;=32000,ROUNDUP(H1815/2,0)+6000,IF(H1815&lt;=56000,ROUNDUP(H1815/4,0)+14000,28000)))),IF(H1815&lt;=0,IF(I1815&lt;=0,0,IF(I1815&lt;=15000,I1815,IF(I1815&lt;=40000,ROUNDUP(I1815/2,0)+7500,IF(I1815&lt;=70000,ROUNDUP(I1815/4,0)+17500,35000)))),MAX(IF(I1815&lt;=0,0,IF(I1815&lt;=15000,I1815,IF(I1815&lt;=40000,ROUNDUP(I1815/2,0)+7500,IF(I1815&lt;=70000,ROUNDUP(I1815/4,0)+17500,35000)))),MIN(IF(H1815&lt;=0,0,IF(H1815&lt;=12000,H1815,IF(H1815&lt;=32000,ROUNDUP(H1815/2,0)+6000,IF(H1815&lt;=56000,ROUNDUP(H1815/4,0)+14000,28000))))+IF(I1815&lt;=0,0,IF(I1815&lt;=15000,I1815,IF(I1815&lt;=40000,ROUNDUP(I1815/2,0)+7500,IF(I1815&lt;=70000,ROUNDUP(I1815/4,0)+17500,35000)))),28000))))</f>
        <v/>
      </c>
      <c r="V1815" s="18">
        <f>MIN(70000,S1815+T1815+U1815)</f>
        <v/>
      </c>
      <c r="W1815" s="18">
        <f>MAX(0,ROUNDDOWN(M1815-J1815-N1815-K1815-0,-3))</f>
        <v/>
      </c>
      <c r="X1815" s="18">
        <f>MAX(0,ROUNDDOWN(M1815-J1815-N1815-K1815-R1815,-3))</f>
        <v/>
      </c>
      <c r="Y1815" s="18">
        <f>IF(W1815&lt;=0,0,ROUNDDOWN((W1815*LOOKUP(W1815,{0,1950001,3300001,6950001,9000001,18000001,40000001},{0.05,0.1,0.2,0.23,0.33,0.4,0.45})-LOOKUP(W1815,{0,1950001,3300001,6950001,9000001,18000001,40000001},{0,97500,427500,636000,1536000,2796000,4796000}))*1.021,-2))</f>
        <v/>
      </c>
      <c r="Z1815" s="18">
        <f>IF(X1815&lt;=0,0,ROUNDDOWN((X1815*LOOKUP(X1815,{0,1950001,3300001,6950001,9000001,18000001,40000001},{0.05,0.1,0.2,0.23,0.33,0.4,0.45})-LOOKUP(X1815,{0,1950001,3300001,6950001,9000001,18000001,40000001},{0,97500,427500,636000,1536000,2796000,4796000}))*1.021,-2))</f>
        <v/>
      </c>
      <c r="AA1815" s="18">
        <f>MAX(0,ROUNDDOWN(M1815-J1815-430000-L1815-0,-3))</f>
        <v/>
      </c>
      <c r="AB1815" s="18">
        <f>MAX(0,ROUNDDOWN(M1815-J1815-430000-L1815-V1815,-3))</f>
        <v/>
      </c>
      <c r="AC1815" s="18">
        <f>IF(M1815&lt;=450000,0,MAX(0,ROUNDDOWN(AA1815*0.06-MIN(50000,AA1815)*0.03,-2))+MAX(0,ROUNDDOWN(AA1815*0.04-MIN(50000,AA1815)*0.02,-2)))</f>
        <v/>
      </c>
      <c r="AD1815" s="18">
        <f>IF(M1815&lt;=450000,0,MAX(0,ROUNDDOWN(AB1815*0.06-MIN(50000,AB1815)*0.03,-2))+MAX(0,ROUNDDOWN(AB1815*0.04-MIN(50000,AB1815)*0.02,-2)))</f>
        <v/>
      </c>
      <c r="AE1815" s="18">
        <f>Y1815-Z1815</f>
        <v/>
      </c>
      <c r="AF1815" s="18">
        <f>AC1815-AD1815</f>
        <v/>
      </c>
      <c r="AG1815" s="18">
        <f>AE1815+AF1815</f>
        <v/>
      </c>
      <c r="AH1815" s="20">
        <f>IF(W1815&lt;=0,0,LOOKUP(W1815,{0,1950001,3300001,6950001,9000001,18000001,40000001},{0.05,0.1,0.2,0.23,0.33,0.4,0.45}))</f>
        <v/>
      </c>
    </row>
    <row r="1816">
      <c r="A1816" t="inlineStr">
        <is>
          <t>1万円刻み 一般8万円</t>
        </is>
      </c>
      <c r="B1816" s="18">
        <f>'4_1万円刻み'!$A$579</f>
        <v/>
      </c>
      <c r="C1816" s="19" t="n">
        <v>2026</v>
      </c>
      <c r="D1816" t="inlineStr">
        <is>
          <t>いいえ</t>
        </is>
      </c>
      <c r="E1816" s="18" t="n">
        <v>80000</v>
      </c>
      <c r="F1816" s="18" t="n">
        <v>0</v>
      </c>
      <c r="G1816" s="18" t="n">
        <v>0</v>
      </c>
      <c r="H1816" s="18" t="n">
        <v>0</v>
      </c>
      <c r="I1816" s="18" t="n">
        <v>0</v>
      </c>
      <c r="J1816" s="18">
        <f>ROUND(MIN(B1816/12,650000)*12*0.0915+MIN(B1816/12,1390000)*12*(0.0504+0)+B1816*0.005,0)</f>
        <v/>
      </c>
      <c r="K1816" s="18" t="n">
        <v>0</v>
      </c>
      <c r="L1816" s="18" t="n">
        <v>0</v>
      </c>
      <c r="M1816" s="18">
        <f>ROUND(IF(C1816&gt;=2026,IF(B1816&lt;741000,0,IF(B1816&lt;2191000,B1816-740000,IF(B1816&lt;2193000,1451000,IF(B1816&lt;2196000,1453000,IF(B1816&lt;2200000,1456000,IF(B1816&lt;3600000,ROUNDDOWN(B1816/4,-3)*2.8-80000,IF(B1816&lt;6600000,ROUNDDOWN(B1816/4,-3)*3.2-440000,IF(B1816&lt;8500000,ROUNDDOWN(B1816*0.9,0)-1100000,B1816-1950000)))))))),IF(B1816&lt;651000,0,IF(B1816&lt;1900000,B1816-650000,IF(B1816&lt;3600000,ROUNDDOWN(B1816/4,-3)*2.8-80000,IF(B1816&lt;6600000,ROUNDDOWN(B1816/4,-3)*3.2-440000,IF(B1816&lt;8500000,ROUNDDOWN(B1816*0.9,0)-1100000,B1816-1950000)))))),0)</f>
        <v/>
      </c>
      <c r="N1816" s="18">
        <f>IF(M1816&gt;23500000,NA(),IF(C1816&gt;=2026,IF(M1816&lt;=4890000,1040000,IF(M1816&lt;=6550000,670000,620000)),IF(M1816&lt;=1320000,950000,IF(M1816&lt;=3360000,880000,IF(M1816&lt;=4890000,680000,IF(M1816&lt;=6550000,630000,580000))))))</f>
        <v/>
      </c>
      <c r="O1816" s="18">
        <f>IF(F1816&lt;=0,IF(AND(D1816="はい",C1816&gt;=2026,C1816&lt;=2027),IF(E1816&lt;=0,0,IF(E1816&lt;=30000,E1816,IF(E1816&lt;=60000,ROUNDUP(E1816/2,0)+15000,IF(E1816&lt;=120000,ROUNDUP(E1816/4,0)+30000,60000)))),IF(E1816&lt;=0,0,IF(E1816&lt;=20000,E1816,IF(E1816&lt;=40000,ROUNDUP(E1816/2,0)+10000,IF(E1816&lt;=80000,ROUNDUP(E1816/4,0)+20000,40000))))),IF(E1816&lt;=0,IF(F1816&lt;=0,0,IF(F1816&lt;=25000,F1816,IF(F1816&lt;=50000,ROUNDUP(F1816/2,0)+12500,IF(F1816&lt;=100000,ROUNDUP(F1816/4,0)+25000,50000)))),MAX(IF(F1816&lt;=0,0,IF(F1816&lt;=25000,F1816,IF(F1816&lt;=50000,ROUNDUP(F1816/2,0)+12500,IF(F1816&lt;=100000,ROUNDUP(F1816/4,0)+25000,50000)))),MIN(IF(AND(D1816="はい",C1816&gt;=2026,C1816&lt;=2027),IF(E1816&lt;=0,0,IF(E1816&lt;=30000,E1816,IF(E1816&lt;=60000,ROUNDUP(E1816/2,0)+15000,IF(E1816&lt;=120000,ROUNDUP(E1816/4,0)+30000,60000)))),IF(E1816&lt;=0,0,IF(E1816&lt;=20000,E1816,IF(E1816&lt;=40000,ROUNDUP(E1816/2,0)+10000,IF(E1816&lt;=80000,ROUNDUP(E1816/4,0)+20000,40000)))))+IF(F1816&lt;=0,0,IF(F1816&lt;=25000,F1816,IF(F1816&lt;=50000,ROUNDUP(F1816/2,0)+12500,IF(F1816&lt;=100000,ROUNDUP(F1816/4,0)+25000,50000)))),IF(AND(D1816="はい",C1816&gt;=2026,C1816&lt;=2027),60000,40000)))))</f>
        <v/>
      </c>
      <c r="P1816" s="18">
        <f>IF(G1816&lt;=0,0,IF(G1816&lt;=20000,G1816,IF(G1816&lt;=40000,ROUNDUP(G1816/2,0)+10000,IF(G1816&lt;=80000,ROUNDUP(G1816/4,0)+20000,40000))))</f>
        <v/>
      </c>
      <c r="Q1816" s="18">
        <f>IF(I1816&lt;=0,IF(H1816&lt;=0,0,IF(H1816&lt;=20000,H1816,IF(H1816&lt;=40000,ROUNDUP(H1816/2,0)+10000,IF(H1816&lt;=80000,ROUNDUP(H1816/4,0)+20000,40000)))),IF(H1816&lt;=0,IF(I1816&lt;=0,0,IF(I1816&lt;=25000,I1816,IF(I1816&lt;=50000,ROUNDUP(I1816/2,0)+12500,IF(I1816&lt;=100000,ROUNDUP(I1816/4,0)+25000,50000)))),MAX(IF(I1816&lt;=0,0,IF(I1816&lt;=25000,I1816,IF(I1816&lt;=50000,ROUNDUP(I1816/2,0)+12500,IF(I1816&lt;=100000,ROUNDUP(I1816/4,0)+25000,50000)))),MIN(IF(H1816&lt;=0,0,IF(H1816&lt;=20000,H1816,IF(H1816&lt;=40000,ROUNDUP(H1816/2,0)+10000,IF(H1816&lt;=80000,ROUNDUP(H1816/4,0)+20000,40000))))+IF(I1816&lt;=0,0,IF(I1816&lt;=25000,I1816,IF(I1816&lt;=50000,ROUNDUP(I1816/2,0)+12500,IF(I1816&lt;=100000,ROUNDUP(I1816/4,0)+25000,50000)))),40000))))</f>
        <v/>
      </c>
      <c r="R1816" s="18">
        <f>MIN(120000,O1816+P1816+Q1816)</f>
        <v/>
      </c>
      <c r="S1816" s="18">
        <f>IF(F1816&lt;=0,IF(E1816&lt;=0,0,IF(E1816&lt;=12000,E1816,IF(E1816&lt;=32000,ROUNDUP(E1816/2,0)+6000,IF(E1816&lt;=56000,ROUNDUP(E1816/4,0)+14000,28000)))),IF(E1816&lt;=0,IF(F1816&lt;=0,0,IF(F1816&lt;=15000,F1816,IF(F1816&lt;=40000,ROUNDUP(F1816/2,0)+7500,IF(F1816&lt;=70000,ROUNDUP(F1816/4,0)+17500,35000)))),MAX(IF(F1816&lt;=0,0,IF(F1816&lt;=15000,F1816,IF(F1816&lt;=40000,ROUNDUP(F1816/2,0)+7500,IF(F1816&lt;=70000,ROUNDUP(F1816/4,0)+17500,35000)))),MIN(IF(E1816&lt;=0,0,IF(E1816&lt;=12000,E1816,IF(E1816&lt;=32000,ROUNDUP(E1816/2,0)+6000,IF(E1816&lt;=56000,ROUNDUP(E1816/4,0)+14000,28000))))+IF(F1816&lt;=0,0,IF(F1816&lt;=15000,F1816,IF(F1816&lt;=40000,ROUNDUP(F1816/2,0)+7500,IF(F1816&lt;=70000,ROUNDUP(F1816/4,0)+17500,35000)))),28000))))</f>
        <v/>
      </c>
      <c r="T1816" s="18">
        <f>IF(G1816&lt;=0,0,IF(G1816&lt;=12000,G1816,IF(G1816&lt;=32000,ROUNDUP(G1816/2,0)+6000,IF(G1816&lt;=56000,ROUNDUP(G1816/4,0)+14000,28000))))</f>
        <v/>
      </c>
      <c r="U1816" s="18">
        <f>IF(I1816&lt;=0,IF(H1816&lt;=0,0,IF(H1816&lt;=12000,H1816,IF(H1816&lt;=32000,ROUNDUP(H1816/2,0)+6000,IF(H1816&lt;=56000,ROUNDUP(H1816/4,0)+14000,28000)))),IF(H1816&lt;=0,IF(I1816&lt;=0,0,IF(I1816&lt;=15000,I1816,IF(I1816&lt;=40000,ROUNDUP(I1816/2,0)+7500,IF(I1816&lt;=70000,ROUNDUP(I1816/4,0)+17500,35000)))),MAX(IF(I1816&lt;=0,0,IF(I1816&lt;=15000,I1816,IF(I1816&lt;=40000,ROUNDUP(I1816/2,0)+7500,IF(I1816&lt;=70000,ROUNDUP(I1816/4,0)+17500,35000)))),MIN(IF(H1816&lt;=0,0,IF(H1816&lt;=12000,H1816,IF(H1816&lt;=32000,ROUNDUP(H1816/2,0)+6000,IF(H1816&lt;=56000,ROUNDUP(H1816/4,0)+14000,28000))))+IF(I1816&lt;=0,0,IF(I1816&lt;=15000,I1816,IF(I1816&lt;=40000,ROUNDUP(I1816/2,0)+7500,IF(I1816&lt;=70000,ROUNDUP(I1816/4,0)+17500,35000)))),28000))))</f>
        <v/>
      </c>
      <c r="V1816" s="18">
        <f>MIN(70000,S1816+T1816+U1816)</f>
        <v/>
      </c>
      <c r="W1816" s="18">
        <f>MAX(0,ROUNDDOWN(M1816-J1816-N1816-K1816-0,-3))</f>
        <v/>
      </c>
      <c r="X1816" s="18">
        <f>MAX(0,ROUNDDOWN(M1816-J1816-N1816-K1816-R1816,-3))</f>
        <v/>
      </c>
      <c r="Y1816" s="18">
        <f>IF(W1816&lt;=0,0,ROUNDDOWN((W1816*LOOKUP(W1816,{0,1950001,3300001,6950001,9000001,18000001,40000001},{0.05,0.1,0.2,0.23,0.33,0.4,0.45})-LOOKUP(W1816,{0,1950001,3300001,6950001,9000001,18000001,40000001},{0,97500,427500,636000,1536000,2796000,4796000}))*1.021,-2))</f>
        <v/>
      </c>
      <c r="Z1816" s="18">
        <f>IF(X1816&lt;=0,0,ROUNDDOWN((X1816*LOOKUP(X1816,{0,1950001,3300001,6950001,9000001,18000001,40000001},{0.05,0.1,0.2,0.23,0.33,0.4,0.45})-LOOKUP(X1816,{0,1950001,3300001,6950001,9000001,18000001,40000001},{0,97500,427500,636000,1536000,2796000,4796000}))*1.021,-2))</f>
        <v/>
      </c>
      <c r="AA1816" s="18">
        <f>MAX(0,ROUNDDOWN(M1816-J1816-430000-L1816-0,-3))</f>
        <v/>
      </c>
      <c r="AB1816" s="18">
        <f>MAX(0,ROUNDDOWN(M1816-J1816-430000-L1816-V1816,-3))</f>
        <v/>
      </c>
      <c r="AC1816" s="18">
        <f>IF(M1816&lt;=450000,0,MAX(0,ROUNDDOWN(AA1816*0.06-MIN(50000,AA1816)*0.03,-2))+MAX(0,ROUNDDOWN(AA1816*0.04-MIN(50000,AA1816)*0.02,-2)))</f>
        <v/>
      </c>
      <c r="AD1816" s="18">
        <f>IF(M1816&lt;=450000,0,MAX(0,ROUNDDOWN(AB1816*0.06-MIN(50000,AB1816)*0.03,-2))+MAX(0,ROUNDDOWN(AB1816*0.04-MIN(50000,AB1816)*0.02,-2)))</f>
        <v/>
      </c>
      <c r="AE1816" s="18">
        <f>Y1816-Z1816</f>
        <v/>
      </c>
      <c r="AF1816" s="18">
        <f>AC1816-AD1816</f>
        <v/>
      </c>
      <c r="AG1816" s="18">
        <f>AE1816+AF1816</f>
        <v/>
      </c>
      <c r="AH1816" s="20">
        <f>IF(W1816&lt;=0,0,LOOKUP(W1816,{0,1950001,3300001,6950001,9000001,18000001,40000001},{0.05,0.1,0.2,0.23,0.33,0.4,0.45}))</f>
        <v/>
      </c>
    </row>
    <row r="1817">
      <c r="A1817" t="inlineStr">
        <is>
          <t>1万円刻み 特例あり一般12万円</t>
        </is>
      </c>
      <c r="B1817" s="18">
        <f>'4_1万円刻み'!$A$579</f>
        <v/>
      </c>
      <c r="C1817" s="19" t="n">
        <v>2026</v>
      </c>
      <c r="D1817" t="inlineStr">
        <is>
          <t>はい</t>
        </is>
      </c>
      <c r="E1817" s="18" t="n">
        <v>120000</v>
      </c>
      <c r="F1817" s="18" t="n">
        <v>0</v>
      </c>
      <c r="G1817" s="18" t="n">
        <v>0</v>
      </c>
      <c r="H1817" s="18" t="n">
        <v>0</v>
      </c>
      <c r="I1817" s="18" t="n">
        <v>0</v>
      </c>
      <c r="J1817" s="18">
        <f>ROUND(MIN(B1817/12,650000)*12*0.0915+MIN(B1817/12,1390000)*12*(0.0504+0)+B1817*0.005,0)</f>
        <v/>
      </c>
      <c r="K1817" s="18" t="n">
        <v>0</v>
      </c>
      <c r="L1817" s="18" t="n">
        <v>0</v>
      </c>
      <c r="M1817" s="18">
        <f>ROUND(IF(C1817&gt;=2026,IF(B1817&lt;741000,0,IF(B1817&lt;2191000,B1817-740000,IF(B1817&lt;2193000,1451000,IF(B1817&lt;2196000,1453000,IF(B1817&lt;2200000,1456000,IF(B1817&lt;3600000,ROUNDDOWN(B1817/4,-3)*2.8-80000,IF(B1817&lt;6600000,ROUNDDOWN(B1817/4,-3)*3.2-440000,IF(B1817&lt;8500000,ROUNDDOWN(B1817*0.9,0)-1100000,B1817-1950000)))))))),IF(B1817&lt;651000,0,IF(B1817&lt;1900000,B1817-650000,IF(B1817&lt;3600000,ROUNDDOWN(B1817/4,-3)*2.8-80000,IF(B1817&lt;6600000,ROUNDDOWN(B1817/4,-3)*3.2-440000,IF(B1817&lt;8500000,ROUNDDOWN(B1817*0.9,0)-1100000,B1817-1950000)))))),0)</f>
        <v/>
      </c>
      <c r="N1817" s="18">
        <f>IF(M1817&gt;23500000,NA(),IF(C1817&gt;=2026,IF(M1817&lt;=4890000,1040000,IF(M1817&lt;=6550000,670000,620000)),IF(M1817&lt;=1320000,950000,IF(M1817&lt;=3360000,880000,IF(M1817&lt;=4890000,680000,IF(M1817&lt;=6550000,630000,580000))))))</f>
        <v/>
      </c>
      <c r="O1817" s="18">
        <f>IF(F1817&lt;=0,IF(AND(D1817="はい",C1817&gt;=2026,C1817&lt;=2027),IF(E1817&lt;=0,0,IF(E1817&lt;=30000,E1817,IF(E1817&lt;=60000,ROUNDUP(E1817/2,0)+15000,IF(E1817&lt;=120000,ROUNDUP(E1817/4,0)+30000,60000)))),IF(E1817&lt;=0,0,IF(E1817&lt;=20000,E1817,IF(E1817&lt;=40000,ROUNDUP(E1817/2,0)+10000,IF(E1817&lt;=80000,ROUNDUP(E1817/4,0)+20000,40000))))),IF(E1817&lt;=0,IF(F1817&lt;=0,0,IF(F1817&lt;=25000,F1817,IF(F1817&lt;=50000,ROUNDUP(F1817/2,0)+12500,IF(F1817&lt;=100000,ROUNDUP(F1817/4,0)+25000,50000)))),MAX(IF(F1817&lt;=0,0,IF(F1817&lt;=25000,F1817,IF(F1817&lt;=50000,ROUNDUP(F1817/2,0)+12500,IF(F1817&lt;=100000,ROUNDUP(F1817/4,0)+25000,50000)))),MIN(IF(AND(D1817="はい",C1817&gt;=2026,C1817&lt;=2027),IF(E1817&lt;=0,0,IF(E1817&lt;=30000,E1817,IF(E1817&lt;=60000,ROUNDUP(E1817/2,0)+15000,IF(E1817&lt;=120000,ROUNDUP(E1817/4,0)+30000,60000)))),IF(E1817&lt;=0,0,IF(E1817&lt;=20000,E1817,IF(E1817&lt;=40000,ROUNDUP(E1817/2,0)+10000,IF(E1817&lt;=80000,ROUNDUP(E1817/4,0)+20000,40000)))))+IF(F1817&lt;=0,0,IF(F1817&lt;=25000,F1817,IF(F1817&lt;=50000,ROUNDUP(F1817/2,0)+12500,IF(F1817&lt;=100000,ROUNDUP(F1817/4,0)+25000,50000)))),IF(AND(D1817="はい",C1817&gt;=2026,C1817&lt;=2027),60000,40000)))))</f>
        <v/>
      </c>
      <c r="P1817" s="18">
        <f>IF(G1817&lt;=0,0,IF(G1817&lt;=20000,G1817,IF(G1817&lt;=40000,ROUNDUP(G1817/2,0)+10000,IF(G1817&lt;=80000,ROUNDUP(G1817/4,0)+20000,40000))))</f>
        <v/>
      </c>
      <c r="Q1817" s="18">
        <f>IF(I1817&lt;=0,IF(H1817&lt;=0,0,IF(H1817&lt;=20000,H1817,IF(H1817&lt;=40000,ROUNDUP(H1817/2,0)+10000,IF(H1817&lt;=80000,ROUNDUP(H1817/4,0)+20000,40000)))),IF(H1817&lt;=0,IF(I1817&lt;=0,0,IF(I1817&lt;=25000,I1817,IF(I1817&lt;=50000,ROUNDUP(I1817/2,0)+12500,IF(I1817&lt;=100000,ROUNDUP(I1817/4,0)+25000,50000)))),MAX(IF(I1817&lt;=0,0,IF(I1817&lt;=25000,I1817,IF(I1817&lt;=50000,ROUNDUP(I1817/2,0)+12500,IF(I1817&lt;=100000,ROUNDUP(I1817/4,0)+25000,50000)))),MIN(IF(H1817&lt;=0,0,IF(H1817&lt;=20000,H1817,IF(H1817&lt;=40000,ROUNDUP(H1817/2,0)+10000,IF(H1817&lt;=80000,ROUNDUP(H1817/4,0)+20000,40000))))+IF(I1817&lt;=0,0,IF(I1817&lt;=25000,I1817,IF(I1817&lt;=50000,ROUNDUP(I1817/2,0)+12500,IF(I1817&lt;=100000,ROUNDUP(I1817/4,0)+25000,50000)))),40000))))</f>
        <v/>
      </c>
      <c r="R1817" s="18">
        <f>MIN(120000,O1817+P1817+Q1817)</f>
        <v/>
      </c>
      <c r="S1817" s="18">
        <f>IF(F1817&lt;=0,IF(E1817&lt;=0,0,IF(E1817&lt;=12000,E1817,IF(E1817&lt;=32000,ROUNDUP(E1817/2,0)+6000,IF(E1817&lt;=56000,ROUNDUP(E1817/4,0)+14000,28000)))),IF(E1817&lt;=0,IF(F1817&lt;=0,0,IF(F1817&lt;=15000,F1817,IF(F1817&lt;=40000,ROUNDUP(F1817/2,0)+7500,IF(F1817&lt;=70000,ROUNDUP(F1817/4,0)+17500,35000)))),MAX(IF(F1817&lt;=0,0,IF(F1817&lt;=15000,F1817,IF(F1817&lt;=40000,ROUNDUP(F1817/2,0)+7500,IF(F1817&lt;=70000,ROUNDUP(F1817/4,0)+17500,35000)))),MIN(IF(E1817&lt;=0,0,IF(E1817&lt;=12000,E1817,IF(E1817&lt;=32000,ROUNDUP(E1817/2,0)+6000,IF(E1817&lt;=56000,ROUNDUP(E1817/4,0)+14000,28000))))+IF(F1817&lt;=0,0,IF(F1817&lt;=15000,F1817,IF(F1817&lt;=40000,ROUNDUP(F1817/2,0)+7500,IF(F1817&lt;=70000,ROUNDUP(F1817/4,0)+17500,35000)))),28000))))</f>
        <v/>
      </c>
      <c r="T1817" s="18">
        <f>IF(G1817&lt;=0,0,IF(G1817&lt;=12000,G1817,IF(G1817&lt;=32000,ROUNDUP(G1817/2,0)+6000,IF(G1817&lt;=56000,ROUNDUP(G1817/4,0)+14000,28000))))</f>
        <v/>
      </c>
      <c r="U1817" s="18">
        <f>IF(I1817&lt;=0,IF(H1817&lt;=0,0,IF(H1817&lt;=12000,H1817,IF(H1817&lt;=32000,ROUNDUP(H1817/2,0)+6000,IF(H1817&lt;=56000,ROUNDUP(H1817/4,0)+14000,28000)))),IF(H1817&lt;=0,IF(I1817&lt;=0,0,IF(I1817&lt;=15000,I1817,IF(I1817&lt;=40000,ROUNDUP(I1817/2,0)+7500,IF(I1817&lt;=70000,ROUNDUP(I1817/4,0)+17500,35000)))),MAX(IF(I1817&lt;=0,0,IF(I1817&lt;=15000,I1817,IF(I1817&lt;=40000,ROUNDUP(I1817/2,0)+7500,IF(I1817&lt;=70000,ROUNDUP(I1817/4,0)+17500,35000)))),MIN(IF(H1817&lt;=0,0,IF(H1817&lt;=12000,H1817,IF(H1817&lt;=32000,ROUNDUP(H1817/2,0)+6000,IF(H1817&lt;=56000,ROUNDUP(H1817/4,0)+14000,28000))))+IF(I1817&lt;=0,0,IF(I1817&lt;=15000,I1817,IF(I1817&lt;=40000,ROUNDUP(I1817/2,0)+7500,IF(I1817&lt;=70000,ROUNDUP(I1817/4,0)+17500,35000)))),28000))))</f>
        <v/>
      </c>
      <c r="V1817" s="18">
        <f>MIN(70000,S1817+T1817+U1817)</f>
        <v/>
      </c>
      <c r="W1817" s="18">
        <f>MAX(0,ROUNDDOWN(M1817-J1817-N1817-K1817-0,-3))</f>
        <v/>
      </c>
      <c r="X1817" s="18">
        <f>MAX(0,ROUNDDOWN(M1817-J1817-N1817-K1817-R1817,-3))</f>
        <v/>
      </c>
      <c r="Y1817" s="18">
        <f>IF(W1817&lt;=0,0,ROUNDDOWN((W1817*LOOKUP(W1817,{0,1950001,3300001,6950001,9000001,18000001,40000001},{0.05,0.1,0.2,0.23,0.33,0.4,0.45})-LOOKUP(W1817,{0,1950001,3300001,6950001,9000001,18000001,40000001},{0,97500,427500,636000,1536000,2796000,4796000}))*1.021,-2))</f>
        <v/>
      </c>
      <c r="Z1817" s="18">
        <f>IF(X1817&lt;=0,0,ROUNDDOWN((X1817*LOOKUP(X1817,{0,1950001,3300001,6950001,9000001,18000001,40000001},{0.05,0.1,0.2,0.23,0.33,0.4,0.45})-LOOKUP(X1817,{0,1950001,3300001,6950001,9000001,18000001,40000001},{0,97500,427500,636000,1536000,2796000,4796000}))*1.021,-2))</f>
        <v/>
      </c>
      <c r="AA1817" s="18">
        <f>MAX(0,ROUNDDOWN(M1817-J1817-430000-L1817-0,-3))</f>
        <v/>
      </c>
      <c r="AB1817" s="18">
        <f>MAX(0,ROUNDDOWN(M1817-J1817-430000-L1817-V1817,-3))</f>
        <v/>
      </c>
      <c r="AC1817" s="18">
        <f>IF(M1817&lt;=450000,0,MAX(0,ROUNDDOWN(AA1817*0.06-MIN(50000,AA1817)*0.03,-2))+MAX(0,ROUNDDOWN(AA1817*0.04-MIN(50000,AA1817)*0.02,-2)))</f>
        <v/>
      </c>
      <c r="AD1817" s="18">
        <f>IF(M1817&lt;=450000,0,MAX(0,ROUNDDOWN(AB1817*0.06-MIN(50000,AB1817)*0.03,-2))+MAX(0,ROUNDDOWN(AB1817*0.04-MIN(50000,AB1817)*0.02,-2)))</f>
        <v/>
      </c>
      <c r="AE1817" s="18">
        <f>Y1817-Z1817</f>
        <v/>
      </c>
      <c r="AF1817" s="18">
        <f>AC1817-AD1817</f>
        <v/>
      </c>
      <c r="AG1817" s="18">
        <f>AE1817+AF1817</f>
        <v/>
      </c>
      <c r="AH1817" s="20">
        <f>IF(W1817&lt;=0,0,LOOKUP(W1817,{0,1950001,3300001,6950001,9000001,18000001,40000001},{0.05,0.1,0.2,0.23,0.33,0.4,0.45}))</f>
        <v/>
      </c>
    </row>
    <row r="1818">
      <c r="A1818" t="inlineStr">
        <is>
          <t>1万円刻み 3区分8万円ずつ</t>
        </is>
      </c>
      <c r="B1818" s="18">
        <f>'4_1万円刻み'!$A$580</f>
        <v/>
      </c>
      <c r="C1818" s="19" t="n">
        <v>2026</v>
      </c>
      <c r="D1818" t="inlineStr">
        <is>
          <t>いいえ</t>
        </is>
      </c>
      <c r="E1818" s="18" t="n">
        <v>80000</v>
      </c>
      <c r="F1818" s="18" t="n">
        <v>0</v>
      </c>
      <c r="G1818" s="18" t="n">
        <v>80000</v>
      </c>
      <c r="H1818" s="18" t="n">
        <v>80000</v>
      </c>
      <c r="I1818" s="18" t="n">
        <v>0</v>
      </c>
      <c r="J1818" s="18">
        <f>ROUND(MIN(B1818/12,650000)*12*0.0915+MIN(B1818/12,1390000)*12*(0.0504+0)+B1818*0.005,0)</f>
        <v/>
      </c>
      <c r="K1818" s="18" t="n">
        <v>0</v>
      </c>
      <c r="L1818" s="18" t="n">
        <v>0</v>
      </c>
      <c r="M1818" s="18">
        <f>ROUND(IF(C1818&gt;=2026,IF(B1818&lt;741000,0,IF(B1818&lt;2191000,B1818-740000,IF(B1818&lt;2193000,1451000,IF(B1818&lt;2196000,1453000,IF(B1818&lt;2200000,1456000,IF(B1818&lt;3600000,ROUNDDOWN(B1818/4,-3)*2.8-80000,IF(B1818&lt;6600000,ROUNDDOWN(B1818/4,-3)*3.2-440000,IF(B1818&lt;8500000,ROUNDDOWN(B1818*0.9,0)-1100000,B1818-1950000)))))))),IF(B1818&lt;651000,0,IF(B1818&lt;1900000,B1818-650000,IF(B1818&lt;3600000,ROUNDDOWN(B1818/4,-3)*2.8-80000,IF(B1818&lt;6600000,ROUNDDOWN(B1818/4,-3)*3.2-440000,IF(B1818&lt;8500000,ROUNDDOWN(B1818*0.9,0)-1100000,B1818-1950000)))))),0)</f>
        <v/>
      </c>
      <c r="N1818" s="18">
        <f>IF(M1818&gt;23500000,NA(),IF(C1818&gt;=2026,IF(M1818&lt;=4890000,1040000,IF(M1818&lt;=6550000,670000,620000)),IF(M1818&lt;=1320000,950000,IF(M1818&lt;=3360000,880000,IF(M1818&lt;=4890000,680000,IF(M1818&lt;=6550000,630000,580000))))))</f>
        <v/>
      </c>
      <c r="O1818" s="18">
        <f>IF(F1818&lt;=0,IF(AND(D1818="はい",C1818&gt;=2026,C1818&lt;=2027),IF(E1818&lt;=0,0,IF(E1818&lt;=30000,E1818,IF(E1818&lt;=60000,ROUNDUP(E1818/2,0)+15000,IF(E1818&lt;=120000,ROUNDUP(E1818/4,0)+30000,60000)))),IF(E1818&lt;=0,0,IF(E1818&lt;=20000,E1818,IF(E1818&lt;=40000,ROUNDUP(E1818/2,0)+10000,IF(E1818&lt;=80000,ROUNDUP(E1818/4,0)+20000,40000))))),IF(E1818&lt;=0,IF(F1818&lt;=0,0,IF(F1818&lt;=25000,F1818,IF(F1818&lt;=50000,ROUNDUP(F1818/2,0)+12500,IF(F1818&lt;=100000,ROUNDUP(F1818/4,0)+25000,50000)))),MAX(IF(F1818&lt;=0,0,IF(F1818&lt;=25000,F1818,IF(F1818&lt;=50000,ROUNDUP(F1818/2,0)+12500,IF(F1818&lt;=100000,ROUNDUP(F1818/4,0)+25000,50000)))),MIN(IF(AND(D1818="はい",C1818&gt;=2026,C1818&lt;=2027),IF(E1818&lt;=0,0,IF(E1818&lt;=30000,E1818,IF(E1818&lt;=60000,ROUNDUP(E1818/2,0)+15000,IF(E1818&lt;=120000,ROUNDUP(E1818/4,0)+30000,60000)))),IF(E1818&lt;=0,0,IF(E1818&lt;=20000,E1818,IF(E1818&lt;=40000,ROUNDUP(E1818/2,0)+10000,IF(E1818&lt;=80000,ROUNDUP(E1818/4,0)+20000,40000)))))+IF(F1818&lt;=0,0,IF(F1818&lt;=25000,F1818,IF(F1818&lt;=50000,ROUNDUP(F1818/2,0)+12500,IF(F1818&lt;=100000,ROUNDUP(F1818/4,0)+25000,50000)))),IF(AND(D1818="はい",C1818&gt;=2026,C1818&lt;=2027),60000,40000)))))</f>
        <v/>
      </c>
      <c r="P1818" s="18">
        <f>IF(G1818&lt;=0,0,IF(G1818&lt;=20000,G1818,IF(G1818&lt;=40000,ROUNDUP(G1818/2,0)+10000,IF(G1818&lt;=80000,ROUNDUP(G1818/4,0)+20000,40000))))</f>
        <v/>
      </c>
      <c r="Q1818" s="18">
        <f>IF(I1818&lt;=0,IF(H1818&lt;=0,0,IF(H1818&lt;=20000,H1818,IF(H1818&lt;=40000,ROUNDUP(H1818/2,0)+10000,IF(H1818&lt;=80000,ROUNDUP(H1818/4,0)+20000,40000)))),IF(H1818&lt;=0,IF(I1818&lt;=0,0,IF(I1818&lt;=25000,I1818,IF(I1818&lt;=50000,ROUNDUP(I1818/2,0)+12500,IF(I1818&lt;=100000,ROUNDUP(I1818/4,0)+25000,50000)))),MAX(IF(I1818&lt;=0,0,IF(I1818&lt;=25000,I1818,IF(I1818&lt;=50000,ROUNDUP(I1818/2,0)+12500,IF(I1818&lt;=100000,ROUNDUP(I1818/4,0)+25000,50000)))),MIN(IF(H1818&lt;=0,0,IF(H1818&lt;=20000,H1818,IF(H1818&lt;=40000,ROUNDUP(H1818/2,0)+10000,IF(H1818&lt;=80000,ROUNDUP(H1818/4,0)+20000,40000))))+IF(I1818&lt;=0,0,IF(I1818&lt;=25000,I1818,IF(I1818&lt;=50000,ROUNDUP(I1818/2,0)+12500,IF(I1818&lt;=100000,ROUNDUP(I1818/4,0)+25000,50000)))),40000))))</f>
        <v/>
      </c>
      <c r="R1818" s="18">
        <f>MIN(120000,O1818+P1818+Q1818)</f>
        <v/>
      </c>
      <c r="S1818" s="18">
        <f>IF(F1818&lt;=0,IF(E1818&lt;=0,0,IF(E1818&lt;=12000,E1818,IF(E1818&lt;=32000,ROUNDUP(E1818/2,0)+6000,IF(E1818&lt;=56000,ROUNDUP(E1818/4,0)+14000,28000)))),IF(E1818&lt;=0,IF(F1818&lt;=0,0,IF(F1818&lt;=15000,F1818,IF(F1818&lt;=40000,ROUNDUP(F1818/2,0)+7500,IF(F1818&lt;=70000,ROUNDUP(F1818/4,0)+17500,35000)))),MAX(IF(F1818&lt;=0,0,IF(F1818&lt;=15000,F1818,IF(F1818&lt;=40000,ROUNDUP(F1818/2,0)+7500,IF(F1818&lt;=70000,ROUNDUP(F1818/4,0)+17500,35000)))),MIN(IF(E1818&lt;=0,0,IF(E1818&lt;=12000,E1818,IF(E1818&lt;=32000,ROUNDUP(E1818/2,0)+6000,IF(E1818&lt;=56000,ROUNDUP(E1818/4,0)+14000,28000))))+IF(F1818&lt;=0,0,IF(F1818&lt;=15000,F1818,IF(F1818&lt;=40000,ROUNDUP(F1818/2,0)+7500,IF(F1818&lt;=70000,ROUNDUP(F1818/4,0)+17500,35000)))),28000))))</f>
        <v/>
      </c>
      <c r="T1818" s="18">
        <f>IF(G1818&lt;=0,0,IF(G1818&lt;=12000,G1818,IF(G1818&lt;=32000,ROUNDUP(G1818/2,0)+6000,IF(G1818&lt;=56000,ROUNDUP(G1818/4,0)+14000,28000))))</f>
        <v/>
      </c>
      <c r="U1818" s="18">
        <f>IF(I1818&lt;=0,IF(H1818&lt;=0,0,IF(H1818&lt;=12000,H1818,IF(H1818&lt;=32000,ROUNDUP(H1818/2,0)+6000,IF(H1818&lt;=56000,ROUNDUP(H1818/4,0)+14000,28000)))),IF(H1818&lt;=0,IF(I1818&lt;=0,0,IF(I1818&lt;=15000,I1818,IF(I1818&lt;=40000,ROUNDUP(I1818/2,0)+7500,IF(I1818&lt;=70000,ROUNDUP(I1818/4,0)+17500,35000)))),MAX(IF(I1818&lt;=0,0,IF(I1818&lt;=15000,I1818,IF(I1818&lt;=40000,ROUNDUP(I1818/2,0)+7500,IF(I1818&lt;=70000,ROUNDUP(I1818/4,0)+17500,35000)))),MIN(IF(H1818&lt;=0,0,IF(H1818&lt;=12000,H1818,IF(H1818&lt;=32000,ROUNDUP(H1818/2,0)+6000,IF(H1818&lt;=56000,ROUNDUP(H1818/4,0)+14000,28000))))+IF(I1818&lt;=0,0,IF(I1818&lt;=15000,I1818,IF(I1818&lt;=40000,ROUNDUP(I1818/2,0)+7500,IF(I1818&lt;=70000,ROUNDUP(I1818/4,0)+17500,35000)))),28000))))</f>
        <v/>
      </c>
      <c r="V1818" s="18">
        <f>MIN(70000,S1818+T1818+U1818)</f>
        <v/>
      </c>
      <c r="W1818" s="18">
        <f>MAX(0,ROUNDDOWN(M1818-J1818-N1818-K1818-0,-3))</f>
        <v/>
      </c>
      <c r="X1818" s="18">
        <f>MAX(0,ROUNDDOWN(M1818-J1818-N1818-K1818-R1818,-3))</f>
        <v/>
      </c>
      <c r="Y1818" s="18">
        <f>IF(W1818&lt;=0,0,ROUNDDOWN((W1818*LOOKUP(W1818,{0,1950001,3300001,6950001,9000001,18000001,40000001},{0.05,0.1,0.2,0.23,0.33,0.4,0.45})-LOOKUP(W1818,{0,1950001,3300001,6950001,9000001,18000001,40000001},{0,97500,427500,636000,1536000,2796000,4796000}))*1.021,-2))</f>
        <v/>
      </c>
      <c r="Z1818" s="18">
        <f>IF(X1818&lt;=0,0,ROUNDDOWN((X1818*LOOKUP(X1818,{0,1950001,3300001,6950001,9000001,18000001,40000001},{0.05,0.1,0.2,0.23,0.33,0.4,0.45})-LOOKUP(X1818,{0,1950001,3300001,6950001,9000001,18000001,40000001},{0,97500,427500,636000,1536000,2796000,4796000}))*1.021,-2))</f>
        <v/>
      </c>
      <c r="AA1818" s="18">
        <f>MAX(0,ROUNDDOWN(M1818-J1818-430000-L1818-0,-3))</f>
        <v/>
      </c>
      <c r="AB1818" s="18">
        <f>MAX(0,ROUNDDOWN(M1818-J1818-430000-L1818-V1818,-3))</f>
        <v/>
      </c>
      <c r="AC1818" s="18">
        <f>IF(M1818&lt;=450000,0,MAX(0,ROUNDDOWN(AA1818*0.06-MIN(50000,AA1818)*0.03,-2))+MAX(0,ROUNDDOWN(AA1818*0.04-MIN(50000,AA1818)*0.02,-2)))</f>
        <v/>
      </c>
      <c r="AD1818" s="18">
        <f>IF(M1818&lt;=450000,0,MAX(0,ROUNDDOWN(AB1818*0.06-MIN(50000,AB1818)*0.03,-2))+MAX(0,ROUNDDOWN(AB1818*0.04-MIN(50000,AB1818)*0.02,-2)))</f>
        <v/>
      </c>
      <c r="AE1818" s="18">
        <f>Y1818-Z1818</f>
        <v/>
      </c>
      <c r="AF1818" s="18">
        <f>AC1818-AD1818</f>
        <v/>
      </c>
      <c r="AG1818" s="18">
        <f>AE1818+AF1818</f>
        <v/>
      </c>
      <c r="AH1818" s="20">
        <f>IF(W1818&lt;=0,0,LOOKUP(W1818,{0,1950001,3300001,6950001,9000001,18000001,40000001},{0.05,0.1,0.2,0.23,0.33,0.4,0.45}))</f>
        <v/>
      </c>
    </row>
    <row r="1819">
      <c r="A1819" t="inlineStr">
        <is>
          <t>1万円刻み 一般8万円</t>
        </is>
      </c>
      <c r="B1819" s="18">
        <f>'4_1万円刻み'!$A$580</f>
        <v/>
      </c>
      <c r="C1819" s="19" t="n">
        <v>2026</v>
      </c>
      <c r="D1819" t="inlineStr">
        <is>
          <t>いいえ</t>
        </is>
      </c>
      <c r="E1819" s="18" t="n">
        <v>80000</v>
      </c>
      <c r="F1819" s="18" t="n">
        <v>0</v>
      </c>
      <c r="G1819" s="18" t="n">
        <v>0</v>
      </c>
      <c r="H1819" s="18" t="n">
        <v>0</v>
      </c>
      <c r="I1819" s="18" t="n">
        <v>0</v>
      </c>
      <c r="J1819" s="18">
        <f>ROUND(MIN(B1819/12,650000)*12*0.0915+MIN(B1819/12,1390000)*12*(0.0504+0)+B1819*0.005,0)</f>
        <v/>
      </c>
      <c r="K1819" s="18" t="n">
        <v>0</v>
      </c>
      <c r="L1819" s="18" t="n">
        <v>0</v>
      </c>
      <c r="M1819" s="18">
        <f>ROUND(IF(C1819&gt;=2026,IF(B1819&lt;741000,0,IF(B1819&lt;2191000,B1819-740000,IF(B1819&lt;2193000,1451000,IF(B1819&lt;2196000,1453000,IF(B1819&lt;2200000,1456000,IF(B1819&lt;3600000,ROUNDDOWN(B1819/4,-3)*2.8-80000,IF(B1819&lt;6600000,ROUNDDOWN(B1819/4,-3)*3.2-440000,IF(B1819&lt;8500000,ROUNDDOWN(B1819*0.9,0)-1100000,B1819-1950000)))))))),IF(B1819&lt;651000,0,IF(B1819&lt;1900000,B1819-650000,IF(B1819&lt;3600000,ROUNDDOWN(B1819/4,-3)*2.8-80000,IF(B1819&lt;6600000,ROUNDDOWN(B1819/4,-3)*3.2-440000,IF(B1819&lt;8500000,ROUNDDOWN(B1819*0.9,0)-1100000,B1819-1950000)))))),0)</f>
        <v/>
      </c>
      <c r="N1819" s="18">
        <f>IF(M1819&gt;23500000,NA(),IF(C1819&gt;=2026,IF(M1819&lt;=4890000,1040000,IF(M1819&lt;=6550000,670000,620000)),IF(M1819&lt;=1320000,950000,IF(M1819&lt;=3360000,880000,IF(M1819&lt;=4890000,680000,IF(M1819&lt;=6550000,630000,580000))))))</f>
        <v/>
      </c>
      <c r="O1819" s="18">
        <f>IF(F1819&lt;=0,IF(AND(D1819="はい",C1819&gt;=2026,C1819&lt;=2027),IF(E1819&lt;=0,0,IF(E1819&lt;=30000,E1819,IF(E1819&lt;=60000,ROUNDUP(E1819/2,0)+15000,IF(E1819&lt;=120000,ROUNDUP(E1819/4,0)+30000,60000)))),IF(E1819&lt;=0,0,IF(E1819&lt;=20000,E1819,IF(E1819&lt;=40000,ROUNDUP(E1819/2,0)+10000,IF(E1819&lt;=80000,ROUNDUP(E1819/4,0)+20000,40000))))),IF(E1819&lt;=0,IF(F1819&lt;=0,0,IF(F1819&lt;=25000,F1819,IF(F1819&lt;=50000,ROUNDUP(F1819/2,0)+12500,IF(F1819&lt;=100000,ROUNDUP(F1819/4,0)+25000,50000)))),MAX(IF(F1819&lt;=0,0,IF(F1819&lt;=25000,F1819,IF(F1819&lt;=50000,ROUNDUP(F1819/2,0)+12500,IF(F1819&lt;=100000,ROUNDUP(F1819/4,0)+25000,50000)))),MIN(IF(AND(D1819="はい",C1819&gt;=2026,C1819&lt;=2027),IF(E1819&lt;=0,0,IF(E1819&lt;=30000,E1819,IF(E1819&lt;=60000,ROUNDUP(E1819/2,0)+15000,IF(E1819&lt;=120000,ROUNDUP(E1819/4,0)+30000,60000)))),IF(E1819&lt;=0,0,IF(E1819&lt;=20000,E1819,IF(E1819&lt;=40000,ROUNDUP(E1819/2,0)+10000,IF(E1819&lt;=80000,ROUNDUP(E1819/4,0)+20000,40000)))))+IF(F1819&lt;=0,0,IF(F1819&lt;=25000,F1819,IF(F1819&lt;=50000,ROUNDUP(F1819/2,0)+12500,IF(F1819&lt;=100000,ROUNDUP(F1819/4,0)+25000,50000)))),IF(AND(D1819="はい",C1819&gt;=2026,C1819&lt;=2027),60000,40000)))))</f>
        <v/>
      </c>
      <c r="P1819" s="18">
        <f>IF(G1819&lt;=0,0,IF(G1819&lt;=20000,G1819,IF(G1819&lt;=40000,ROUNDUP(G1819/2,0)+10000,IF(G1819&lt;=80000,ROUNDUP(G1819/4,0)+20000,40000))))</f>
        <v/>
      </c>
      <c r="Q1819" s="18">
        <f>IF(I1819&lt;=0,IF(H1819&lt;=0,0,IF(H1819&lt;=20000,H1819,IF(H1819&lt;=40000,ROUNDUP(H1819/2,0)+10000,IF(H1819&lt;=80000,ROUNDUP(H1819/4,0)+20000,40000)))),IF(H1819&lt;=0,IF(I1819&lt;=0,0,IF(I1819&lt;=25000,I1819,IF(I1819&lt;=50000,ROUNDUP(I1819/2,0)+12500,IF(I1819&lt;=100000,ROUNDUP(I1819/4,0)+25000,50000)))),MAX(IF(I1819&lt;=0,0,IF(I1819&lt;=25000,I1819,IF(I1819&lt;=50000,ROUNDUP(I1819/2,0)+12500,IF(I1819&lt;=100000,ROUNDUP(I1819/4,0)+25000,50000)))),MIN(IF(H1819&lt;=0,0,IF(H1819&lt;=20000,H1819,IF(H1819&lt;=40000,ROUNDUP(H1819/2,0)+10000,IF(H1819&lt;=80000,ROUNDUP(H1819/4,0)+20000,40000))))+IF(I1819&lt;=0,0,IF(I1819&lt;=25000,I1819,IF(I1819&lt;=50000,ROUNDUP(I1819/2,0)+12500,IF(I1819&lt;=100000,ROUNDUP(I1819/4,0)+25000,50000)))),40000))))</f>
        <v/>
      </c>
      <c r="R1819" s="18">
        <f>MIN(120000,O1819+P1819+Q1819)</f>
        <v/>
      </c>
      <c r="S1819" s="18">
        <f>IF(F1819&lt;=0,IF(E1819&lt;=0,0,IF(E1819&lt;=12000,E1819,IF(E1819&lt;=32000,ROUNDUP(E1819/2,0)+6000,IF(E1819&lt;=56000,ROUNDUP(E1819/4,0)+14000,28000)))),IF(E1819&lt;=0,IF(F1819&lt;=0,0,IF(F1819&lt;=15000,F1819,IF(F1819&lt;=40000,ROUNDUP(F1819/2,0)+7500,IF(F1819&lt;=70000,ROUNDUP(F1819/4,0)+17500,35000)))),MAX(IF(F1819&lt;=0,0,IF(F1819&lt;=15000,F1819,IF(F1819&lt;=40000,ROUNDUP(F1819/2,0)+7500,IF(F1819&lt;=70000,ROUNDUP(F1819/4,0)+17500,35000)))),MIN(IF(E1819&lt;=0,0,IF(E1819&lt;=12000,E1819,IF(E1819&lt;=32000,ROUNDUP(E1819/2,0)+6000,IF(E1819&lt;=56000,ROUNDUP(E1819/4,0)+14000,28000))))+IF(F1819&lt;=0,0,IF(F1819&lt;=15000,F1819,IF(F1819&lt;=40000,ROUNDUP(F1819/2,0)+7500,IF(F1819&lt;=70000,ROUNDUP(F1819/4,0)+17500,35000)))),28000))))</f>
        <v/>
      </c>
      <c r="T1819" s="18">
        <f>IF(G1819&lt;=0,0,IF(G1819&lt;=12000,G1819,IF(G1819&lt;=32000,ROUNDUP(G1819/2,0)+6000,IF(G1819&lt;=56000,ROUNDUP(G1819/4,0)+14000,28000))))</f>
        <v/>
      </c>
      <c r="U1819" s="18">
        <f>IF(I1819&lt;=0,IF(H1819&lt;=0,0,IF(H1819&lt;=12000,H1819,IF(H1819&lt;=32000,ROUNDUP(H1819/2,0)+6000,IF(H1819&lt;=56000,ROUNDUP(H1819/4,0)+14000,28000)))),IF(H1819&lt;=0,IF(I1819&lt;=0,0,IF(I1819&lt;=15000,I1819,IF(I1819&lt;=40000,ROUNDUP(I1819/2,0)+7500,IF(I1819&lt;=70000,ROUNDUP(I1819/4,0)+17500,35000)))),MAX(IF(I1819&lt;=0,0,IF(I1819&lt;=15000,I1819,IF(I1819&lt;=40000,ROUNDUP(I1819/2,0)+7500,IF(I1819&lt;=70000,ROUNDUP(I1819/4,0)+17500,35000)))),MIN(IF(H1819&lt;=0,0,IF(H1819&lt;=12000,H1819,IF(H1819&lt;=32000,ROUNDUP(H1819/2,0)+6000,IF(H1819&lt;=56000,ROUNDUP(H1819/4,0)+14000,28000))))+IF(I1819&lt;=0,0,IF(I1819&lt;=15000,I1819,IF(I1819&lt;=40000,ROUNDUP(I1819/2,0)+7500,IF(I1819&lt;=70000,ROUNDUP(I1819/4,0)+17500,35000)))),28000))))</f>
        <v/>
      </c>
      <c r="V1819" s="18">
        <f>MIN(70000,S1819+T1819+U1819)</f>
        <v/>
      </c>
      <c r="W1819" s="18">
        <f>MAX(0,ROUNDDOWN(M1819-J1819-N1819-K1819-0,-3))</f>
        <v/>
      </c>
      <c r="X1819" s="18">
        <f>MAX(0,ROUNDDOWN(M1819-J1819-N1819-K1819-R1819,-3))</f>
        <v/>
      </c>
      <c r="Y1819" s="18">
        <f>IF(W1819&lt;=0,0,ROUNDDOWN((W1819*LOOKUP(W1819,{0,1950001,3300001,6950001,9000001,18000001,40000001},{0.05,0.1,0.2,0.23,0.33,0.4,0.45})-LOOKUP(W1819,{0,1950001,3300001,6950001,9000001,18000001,40000001},{0,97500,427500,636000,1536000,2796000,4796000}))*1.021,-2))</f>
        <v/>
      </c>
      <c r="Z1819" s="18">
        <f>IF(X1819&lt;=0,0,ROUNDDOWN((X1819*LOOKUP(X1819,{0,1950001,3300001,6950001,9000001,18000001,40000001},{0.05,0.1,0.2,0.23,0.33,0.4,0.45})-LOOKUP(X1819,{0,1950001,3300001,6950001,9000001,18000001,40000001},{0,97500,427500,636000,1536000,2796000,4796000}))*1.021,-2))</f>
        <v/>
      </c>
      <c r="AA1819" s="18">
        <f>MAX(0,ROUNDDOWN(M1819-J1819-430000-L1819-0,-3))</f>
        <v/>
      </c>
      <c r="AB1819" s="18">
        <f>MAX(0,ROUNDDOWN(M1819-J1819-430000-L1819-V1819,-3))</f>
        <v/>
      </c>
      <c r="AC1819" s="18">
        <f>IF(M1819&lt;=450000,0,MAX(0,ROUNDDOWN(AA1819*0.06-MIN(50000,AA1819)*0.03,-2))+MAX(0,ROUNDDOWN(AA1819*0.04-MIN(50000,AA1819)*0.02,-2)))</f>
        <v/>
      </c>
      <c r="AD1819" s="18">
        <f>IF(M1819&lt;=450000,0,MAX(0,ROUNDDOWN(AB1819*0.06-MIN(50000,AB1819)*0.03,-2))+MAX(0,ROUNDDOWN(AB1819*0.04-MIN(50000,AB1819)*0.02,-2)))</f>
        <v/>
      </c>
      <c r="AE1819" s="18">
        <f>Y1819-Z1819</f>
        <v/>
      </c>
      <c r="AF1819" s="18">
        <f>AC1819-AD1819</f>
        <v/>
      </c>
      <c r="AG1819" s="18">
        <f>AE1819+AF1819</f>
        <v/>
      </c>
      <c r="AH1819" s="20">
        <f>IF(W1819&lt;=0,0,LOOKUP(W1819,{0,1950001,3300001,6950001,9000001,18000001,40000001},{0.05,0.1,0.2,0.23,0.33,0.4,0.45}))</f>
        <v/>
      </c>
    </row>
    <row r="1820">
      <c r="A1820" t="inlineStr">
        <is>
          <t>1万円刻み 特例あり一般12万円</t>
        </is>
      </c>
      <c r="B1820" s="18">
        <f>'4_1万円刻み'!$A$580</f>
        <v/>
      </c>
      <c r="C1820" s="19" t="n">
        <v>2026</v>
      </c>
      <c r="D1820" t="inlineStr">
        <is>
          <t>はい</t>
        </is>
      </c>
      <c r="E1820" s="18" t="n">
        <v>120000</v>
      </c>
      <c r="F1820" s="18" t="n">
        <v>0</v>
      </c>
      <c r="G1820" s="18" t="n">
        <v>0</v>
      </c>
      <c r="H1820" s="18" t="n">
        <v>0</v>
      </c>
      <c r="I1820" s="18" t="n">
        <v>0</v>
      </c>
      <c r="J1820" s="18">
        <f>ROUND(MIN(B1820/12,650000)*12*0.0915+MIN(B1820/12,1390000)*12*(0.0504+0)+B1820*0.005,0)</f>
        <v/>
      </c>
      <c r="K1820" s="18" t="n">
        <v>0</v>
      </c>
      <c r="L1820" s="18" t="n">
        <v>0</v>
      </c>
      <c r="M1820" s="18">
        <f>ROUND(IF(C1820&gt;=2026,IF(B1820&lt;741000,0,IF(B1820&lt;2191000,B1820-740000,IF(B1820&lt;2193000,1451000,IF(B1820&lt;2196000,1453000,IF(B1820&lt;2200000,1456000,IF(B1820&lt;3600000,ROUNDDOWN(B1820/4,-3)*2.8-80000,IF(B1820&lt;6600000,ROUNDDOWN(B1820/4,-3)*3.2-440000,IF(B1820&lt;8500000,ROUNDDOWN(B1820*0.9,0)-1100000,B1820-1950000)))))))),IF(B1820&lt;651000,0,IF(B1820&lt;1900000,B1820-650000,IF(B1820&lt;3600000,ROUNDDOWN(B1820/4,-3)*2.8-80000,IF(B1820&lt;6600000,ROUNDDOWN(B1820/4,-3)*3.2-440000,IF(B1820&lt;8500000,ROUNDDOWN(B1820*0.9,0)-1100000,B1820-1950000)))))),0)</f>
        <v/>
      </c>
      <c r="N1820" s="18">
        <f>IF(M1820&gt;23500000,NA(),IF(C1820&gt;=2026,IF(M1820&lt;=4890000,1040000,IF(M1820&lt;=6550000,670000,620000)),IF(M1820&lt;=1320000,950000,IF(M1820&lt;=3360000,880000,IF(M1820&lt;=4890000,680000,IF(M1820&lt;=6550000,630000,580000))))))</f>
        <v/>
      </c>
      <c r="O1820" s="18">
        <f>IF(F1820&lt;=0,IF(AND(D1820="はい",C1820&gt;=2026,C1820&lt;=2027),IF(E1820&lt;=0,0,IF(E1820&lt;=30000,E1820,IF(E1820&lt;=60000,ROUNDUP(E1820/2,0)+15000,IF(E1820&lt;=120000,ROUNDUP(E1820/4,0)+30000,60000)))),IF(E1820&lt;=0,0,IF(E1820&lt;=20000,E1820,IF(E1820&lt;=40000,ROUNDUP(E1820/2,0)+10000,IF(E1820&lt;=80000,ROUNDUP(E1820/4,0)+20000,40000))))),IF(E1820&lt;=0,IF(F1820&lt;=0,0,IF(F1820&lt;=25000,F1820,IF(F1820&lt;=50000,ROUNDUP(F1820/2,0)+12500,IF(F1820&lt;=100000,ROUNDUP(F1820/4,0)+25000,50000)))),MAX(IF(F1820&lt;=0,0,IF(F1820&lt;=25000,F1820,IF(F1820&lt;=50000,ROUNDUP(F1820/2,0)+12500,IF(F1820&lt;=100000,ROUNDUP(F1820/4,0)+25000,50000)))),MIN(IF(AND(D1820="はい",C1820&gt;=2026,C1820&lt;=2027),IF(E1820&lt;=0,0,IF(E1820&lt;=30000,E1820,IF(E1820&lt;=60000,ROUNDUP(E1820/2,0)+15000,IF(E1820&lt;=120000,ROUNDUP(E1820/4,0)+30000,60000)))),IF(E1820&lt;=0,0,IF(E1820&lt;=20000,E1820,IF(E1820&lt;=40000,ROUNDUP(E1820/2,0)+10000,IF(E1820&lt;=80000,ROUNDUP(E1820/4,0)+20000,40000)))))+IF(F1820&lt;=0,0,IF(F1820&lt;=25000,F1820,IF(F1820&lt;=50000,ROUNDUP(F1820/2,0)+12500,IF(F1820&lt;=100000,ROUNDUP(F1820/4,0)+25000,50000)))),IF(AND(D1820="はい",C1820&gt;=2026,C1820&lt;=2027),60000,40000)))))</f>
        <v/>
      </c>
      <c r="P1820" s="18">
        <f>IF(G1820&lt;=0,0,IF(G1820&lt;=20000,G1820,IF(G1820&lt;=40000,ROUNDUP(G1820/2,0)+10000,IF(G1820&lt;=80000,ROUNDUP(G1820/4,0)+20000,40000))))</f>
        <v/>
      </c>
      <c r="Q1820" s="18">
        <f>IF(I1820&lt;=0,IF(H1820&lt;=0,0,IF(H1820&lt;=20000,H1820,IF(H1820&lt;=40000,ROUNDUP(H1820/2,0)+10000,IF(H1820&lt;=80000,ROUNDUP(H1820/4,0)+20000,40000)))),IF(H1820&lt;=0,IF(I1820&lt;=0,0,IF(I1820&lt;=25000,I1820,IF(I1820&lt;=50000,ROUNDUP(I1820/2,0)+12500,IF(I1820&lt;=100000,ROUNDUP(I1820/4,0)+25000,50000)))),MAX(IF(I1820&lt;=0,0,IF(I1820&lt;=25000,I1820,IF(I1820&lt;=50000,ROUNDUP(I1820/2,0)+12500,IF(I1820&lt;=100000,ROUNDUP(I1820/4,0)+25000,50000)))),MIN(IF(H1820&lt;=0,0,IF(H1820&lt;=20000,H1820,IF(H1820&lt;=40000,ROUNDUP(H1820/2,0)+10000,IF(H1820&lt;=80000,ROUNDUP(H1820/4,0)+20000,40000))))+IF(I1820&lt;=0,0,IF(I1820&lt;=25000,I1820,IF(I1820&lt;=50000,ROUNDUP(I1820/2,0)+12500,IF(I1820&lt;=100000,ROUNDUP(I1820/4,0)+25000,50000)))),40000))))</f>
        <v/>
      </c>
      <c r="R1820" s="18">
        <f>MIN(120000,O1820+P1820+Q1820)</f>
        <v/>
      </c>
      <c r="S1820" s="18">
        <f>IF(F1820&lt;=0,IF(E1820&lt;=0,0,IF(E1820&lt;=12000,E1820,IF(E1820&lt;=32000,ROUNDUP(E1820/2,0)+6000,IF(E1820&lt;=56000,ROUNDUP(E1820/4,0)+14000,28000)))),IF(E1820&lt;=0,IF(F1820&lt;=0,0,IF(F1820&lt;=15000,F1820,IF(F1820&lt;=40000,ROUNDUP(F1820/2,0)+7500,IF(F1820&lt;=70000,ROUNDUP(F1820/4,0)+17500,35000)))),MAX(IF(F1820&lt;=0,0,IF(F1820&lt;=15000,F1820,IF(F1820&lt;=40000,ROUNDUP(F1820/2,0)+7500,IF(F1820&lt;=70000,ROUNDUP(F1820/4,0)+17500,35000)))),MIN(IF(E1820&lt;=0,0,IF(E1820&lt;=12000,E1820,IF(E1820&lt;=32000,ROUNDUP(E1820/2,0)+6000,IF(E1820&lt;=56000,ROUNDUP(E1820/4,0)+14000,28000))))+IF(F1820&lt;=0,0,IF(F1820&lt;=15000,F1820,IF(F1820&lt;=40000,ROUNDUP(F1820/2,0)+7500,IF(F1820&lt;=70000,ROUNDUP(F1820/4,0)+17500,35000)))),28000))))</f>
        <v/>
      </c>
      <c r="T1820" s="18">
        <f>IF(G1820&lt;=0,0,IF(G1820&lt;=12000,G1820,IF(G1820&lt;=32000,ROUNDUP(G1820/2,0)+6000,IF(G1820&lt;=56000,ROUNDUP(G1820/4,0)+14000,28000))))</f>
        <v/>
      </c>
      <c r="U1820" s="18">
        <f>IF(I1820&lt;=0,IF(H1820&lt;=0,0,IF(H1820&lt;=12000,H1820,IF(H1820&lt;=32000,ROUNDUP(H1820/2,0)+6000,IF(H1820&lt;=56000,ROUNDUP(H1820/4,0)+14000,28000)))),IF(H1820&lt;=0,IF(I1820&lt;=0,0,IF(I1820&lt;=15000,I1820,IF(I1820&lt;=40000,ROUNDUP(I1820/2,0)+7500,IF(I1820&lt;=70000,ROUNDUP(I1820/4,0)+17500,35000)))),MAX(IF(I1820&lt;=0,0,IF(I1820&lt;=15000,I1820,IF(I1820&lt;=40000,ROUNDUP(I1820/2,0)+7500,IF(I1820&lt;=70000,ROUNDUP(I1820/4,0)+17500,35000)))),MIN(IF(H1820&lt;=0,0,IF(H1820&lt;=12000,H1820,IF(H1820&lt;=32000,ROUNDUP(H1820/2,0)+6000,IF(H1820&lt;=56000,ROUNDUP(H1820/4,0)+14000,28000))))+IF(I1820&lt;=0,0,IF(I1820&lt;=15000,I1820,IF(I1820&lt;=40000,ROUNDUP(I1820/2,0)+7500,IF(I1820&lt;=70000,ROUNDUP(I1820/4,0)+17500,35000)))),28000))))</f>
        <v/>
      </c>
      <c r="V1820" s="18">
        <f>MIN(70000,S1820+T1820+U1820)</f>
        <v/>
      </c>
      <c r="W1820" s="18">
        <f>MAX(0,ROUNDDOWN(M1820-J1820-N1820-K1820-0,-3))</f>
        <v/>
      </c>
      <c r="X1820" s="18">
        <f>MAX(0,ROUNDDOWN(M1820-J1820-N1820-K1820-R1820,-3))</f>
        <v/>
      </c>
      <c r="Y1820" s="18">
        <f>IF(W1820&lt;=0,0,ROUNDDOWN((W1820*LOOKUP(W1820,{0,1950001,3300001,6950001,9000001,18000001,40000001},{0.05,0.1,0.2,0.23,0.33,0.4,0.45})-LOOKUP(W1820,{0,1950001,3300001,6950001,9000001,18000001,40000001},{0,97500,427500,636000,1536000,2796000,4796000}))*1.021,-2))</f>
        <v/>
      </c>
      <c r="Z1820" s="18">
        <f>IF(X1820&lt;=0,0,ROUNDDOWN((X1820*LOOKUP(X1820,{0,1950001,3300001,6950001,9000001,18000001,40000001},{0.05,0.1,0.2,0.23,0.33,0.4,0.45})-LOOKUP(X1820,{0,1950001,3300001,6950001,9000001,18000001,40000001},{0,97500,427500,636000,1536000,2796000,4796000}))*1.021,-2))</f>
        <v/>
      </c>
      <c r="AA1820" s="18">
        <f>MAX(0,ROUNDDOWN(M1820-J1820-430000-L1820-0,-3))</f>
        <v/>
      </c>
      <c r="AB1820" s="18">
        <f>MAX(0,ROUNDDOWN(M1820-J1820-430000-L1820-V1820,-3))</f>
        <v/>
      </c>
      <c r="AC1820" s="18">
        <f>IF(M1820&lt;=450000,0,MAX(0,ROUNDDOWN(AA1820*0.06-MIN(50000,AA1820)*0.03,-2))+MAX(0,ROUNDDOWN(AA1820*0.04-MIN(50000,AA1820)*0.02,-2)))</f>
        <v/>
      </c>
      <c r="AD1820" s="18">
        <f>IF(M1820&lt;=450000,0,MAX(0,ROUNDDOWN(AB1820*0.06-MIN(50000,AB1820)*0.03,-2))+MAX(0,ROUNDDOWN(AB1820*0.04-MIN(50000,AB1820)*0.02,-2)))</f>
        <v/>
      </c>
      <c r="AE1820" s="18">
        <f>Y1820-Z1820</f>
        <v/>
      </c>
      <c r="AF1820" s="18">
        <f>AC1820-AD1820</f>
        <v/>
      </c>
      <c r="AG1820" s="18">
        <f>AE1820+AF1820</f>
        <v/>
      </c>
      <c r="AH1820" s="20">
        <f>IF(W1820&lt;=0,0,LOOKUP(W1820,{0,1950001,3300001,6950001,9000001,18000001,40000001},{0.05,0.1,0.2,0.23,0.33,0.4,0.45}))</f>
        <v/>
      </c>
    </row>
    <row r="1821">
      <c r="A1821" t="inlineStr">
        <is>
          <t>1万円刻み 3区分8万円ずつ</t>
        </is>
      </c>
      <c r="B1821" s="18">
        <f>'4_1万円刻み'!$A$581</f>
        <v/>
      </c>
      <c r="C1821" s="19" t="n">
        <v>2026</v>
      </c>
      <c r="D1821" t="inlineStr">
        <is>
          <t>いいえ</t>
        </is>
      </c>
      <c r="E1821" s="18" t="n">
        <v>80000</v>
      </c>
      <c r="F1821" s="18" t="n">
        <v>0</v>
      </c>
      <c r="G1821" s="18" t="n">
        <v>80000</v>
      </c>
      <c r="H1821" s="18" t="n">
        <v>80000</v>
      </c>
      <c r="I1821" s="18" t="n">
        <v>0</v>
      </c>
      <c r="J1821" s="18">
        <f>ROUND(MIN(B1821/12,650000)*12*0.0915+MIN(B1821/12,1390000)*12*(0.0504+0)+B1821*0.005,0)</f>
        <v/>
      </c>
      <c r="K1821" s="18" t="n">
        <v>0</v>
      </c>
      <c r="L1821" s="18" t="n">
        <v>0</v>
      </c>
      <c r="M1821" s="18">
        <f>ROUND(IF(C1821&gt;=2026,IF(B1821&lt;741000,0,IF(B1821&lt;2191000,B1821-740000,IF(B1821&lt;2193000,1451000,IF(B1821&lt;2196000,1453000,IF(B1821&lt;2200000,1456000,IF(B1821&lt;3600000,ROUNDDOWN(B1821/4,-3)*2.8-80000,IF(B1821&lt;6600000,ROUNDDOWN(B1821/4,-3)*3.2-440000,IF(B1821&lt;8500000,ROUNDDOWN(B1821*0.9,0)-1100000,B1821-1950000)))))))),IF(B1821&lt;651000,0,IF(B1821&lt;1900000,B1821-650000,IF(B1821&lt;3600000,ROUNDDOWN(B1821/4,-3)*2.8-80000,IF(B1821&lt;6600000,ROUNDDOWN(B1821/4,-3)*3.2-440000,IF(B1821&lt;8500000,ROUNDDOWN(B1821*0.9,0)-1100000,B1821-1950000)))))),0)</f>
        <v/>
      </c>
      <c r="N1821" s="18">
        <f>IF(M1821&gt;23500000,NA(),IF(C1821&gt;=2026,IF(M1821&lt;=4890000,1040000,IF(M1821&lt;=6550000,670000,620000)),IF(M1821&lt;=1320000,950000,IF(M1821&lt;=3360000,880000,IF(M1821&lt;=4890000,680000,IF(M1821&lt;=6550000,630000,580000))))))</f>
        <v/>
      </c>
      <c r="O1821" s="18">
        <f>IF(F1821&lt;=0,IF(AND(D1821="はい",C1821&gt;=2026,C1821&lt;=2027),IF(E1821&lt;=0,0,IF(E1821&lt;=30000,E1821,IF(E1821&lt;=60000,ROUNDUP(E1821/2,0)+15000,IF(E1821&lt;=120000,ROUNDUP(E1821/4,0)+30000,60000)))),IF(E1821&lt;=0,0,IF(E1821&lt;=20000,E1821,IF(E1821&lt;=40000,ROUNDUP(E1821/2,0)+10000,IF(E1821&lt;=80000,ROUNDUP(E1821/4,0)+20000,40000))))),IF(E1821&lt;=0,IF(F1821&lt;=0,0,IF(F1821&lt;=25000,F1821,IF(F1821&lt;=50000,ROUNDUP(F1821/2,0)+12500,IF(F1821&lt;=100000,ROUNDUP(F1821/4,0)+25000,50000)))),MAX(IF(F1821&lt;=0,0,IF(F1821&lt;=25000,F1821,IF(F1821&lt;=50000,ROUNDUP(F1821/2,0)+12500,IF(F1821&lt;=100000,ROUNDUP(F1821/4,0)+25000,50000)))),MIN(IF(AND(D1821="はい",C1821&gt;=2026,C1821&lt;=2027),IF(E1821&lt;=0,0,IF(E1821&lt;=30000,E1821,IF(E1821&lt;=60000,ROUNDUP(E1821/2,0)+15000,IF(E1821&lt;=120000,ROUNDUP(E1821/4,0)+30000,60000)))),IF(E1821&lt;=0,0,IF(E1821&lt;=20000,E1821,IF(E1821&lt;=40000,ROUNDUP(E1821/2,0)+10000,IF(E1821&lt;=80000,ROUNDUP(E1821/4,0)+20000,40000)))))+IF(F1821&lt;=0,0,IF(F1821&lt;=25000,F1821,IF(F1821&lt;=50000,ROUNDUP(F1821/2,0)+12500,IF(F1821&lt;=100000,ROUNDUP(F1821/4,0)+25000,50000)))),IF(AND(D1821="はい",C1821&gt;=2026,C1821&lt;=2027),60000,40000)))))</f>
        <v/>
      </c>
      <c r="P1821" s="18">
        <f>IF(G1821&lt;=0,0,IF(G1821&lt;=20000,G1821,IF(G1821&lt;=40000,ROUNDUP(G1821/2,0)+10000,IF(G1821&lt;=80000,ROUNDUP(G1821/4,0)+20000,40000))))</f>
        <v/>
      </c>
      <c r="Q1821" s="18">
        <f>IF(I1821&lt;=0,IF(H1821&lt;=0,0,IF(H1821&lt;=20000,H1821,IF(H1821&lt;=40000,ROUNDUP(H1821/2,0)+10000,IF(H1821&lt;=80000,ROUNDUP(H1821/4,0)+20000,40000)))),IF(H1821&lt;=0,IF(I1821&lt;=0,0,IF(I1821&lt;=25000,I1821,IF(I1821&lt;=50000,ROUNDUP(I1821/2,0)+12500,IF(I1821&lt;=100000,ROUNDUP(I1821/4,0)+25000,50000)))),MAX(IF(I1821&lt;=0,0,IF(I1821&lt;=25000,I1821,IF(I1821&lt;=50000,ROUNDUP(I1821/2,0)+12500,IF(I1821&lt;=100000,ROUNDUP(I1821/4,0)+25000,50000)))),MIN(IF(H1821&lt;=0,0,IF(H1821&lt;=20000,H1821,IF(H1821&lt;=40000,ROUNDUP(H1821/2,0)+10000,IF(H1821&lt;=80000,ROUNDUP(H1821/4,0)+20000,40000))))+IF(I1821&lt;=0,0,IF(I1821&lt;=25000,I1821,IF(I1821&lt;=50000,ROUNDUP(I1821/2,0)+12500,IF(I1821&lt;=100000,ROUNDUP(I1821/4,0)+25000,50000)))),40000))))</f>
        <v/>
      </c>
      <c r="R1821" s="18">
        <f>MIN(120000,O1821+P1821+Q1821)</f>
        <v/>
      </c>
      <c r="S1821" s="18">
        <f>IF(F1821&lt;=0,IF(E1821&lt;=0,0,IF(E1821&lt;=12000,E1821,IF(E1821&lt;=32000,ROUNDUP(E1821/2,0)+6000,IF(E1821&lt;=56000,ROUNDUP(E1821/4,0)+14000,28000)))),IF(E1821&lt;=0,IF(F1821&lt;=0,0,IF(F1821&lt;=15000,F1821,IF(F1821&lt;=40000,ROUNDUP(F1821/2,0)+7500,IF(F1821&lt;=70000,ROUNDUP(F1821/4,0)+17500,35000)))),MAX(IF(F1821&lt;=0,0,IF(F1821&lt;=15000,F1821,IF(F1821&lt;=40000,ROUNDUP(F1821/2,0)+7500,IF(F1821&lt;=70000,ROUNDUP(F1821/4,0)+17500,35000)))),MIN(IF(E1821&lt;=0,0,IF(E1821&lt;=12000,E1821,IF(E1821&lt;=32000,ROUNDUP(E1821/2,0)+6000,IF(E1821&lt;=56000,ROUNDUP(E1821/4,0)+14000,28000))))+IF(F1821&lt;=0,0,IF(F1821&lt;=15000,F1821,IF(F1821&lt;=40000,ROUNDUP(F1821/2,0)+7500,IF(F1821&lt;=70000,ROUNDUP(F1821/4,0)+17500,35000)))),28000))))</f>
        <v/>
      </c>
      <c r="T1821" s="18">
        <f>IF(G1821&lt;=0,0,IF(G1821&lt;=12000,G1821,IF(G1821&lt;=32000,ROUNDUP(G1821/2,0)+6000,IF(G1821&lt;=56000,ROUNDUP(G1821/4,0)+14000,28000))))</f>
        <v/>
      </c>
      <c r="U1821" s="18">
        <f>IF(I1821&lt;=0,IF(H1821&lt;=0,0,IF(H1821&lt;=12000,H1821,IF(H1821&lt;=32000,ROUNDUP(H1821/2,0)+6000,IF(H1821&lt;=56000,ROUNDUP(H1821/4,0)+14000,28000)))),IF(H1821&lt;=0,IF(I1821&lt;=0,0,IF(I1821&lt;=15000,I1821,IF(I1821&lt;=40000,ROUNDUP(I1821/2,0)+7500,IF(I1821&lt;=70000,ROUNDUP(I1821/4,0)+17500,35000)))),MAX(IF(I1821&lt;=0,0,IF(I1821&lt;=15000,I1821,IF(I1821&lt;=40000,ROUNDUP(I1821/2,0)+7500,IF(I1821&lt;=70000,ROUNDUP(I1821/4,0)+17500,35000)))),MIN(IF(H1821&lt;=0,0,IF(H1821&lt;=12000,H1821,IF(H1821&lt;=32000,ROUNDUP(H1821/2,0)+6000,IF(H1821&lt;=56000,ROUNDUP(H1821/4,0)+14000,28000))))+IF(I1821&lt;=0,0,IF(I1821&lt;=15000,I1821,IF(I1821&lt;=40000,ROUNDUP(I1821/2,0)+7500,IF(I1821&lt;=70000,ROUNDUP(I1821/4,0)+17500,35000)))),28000))))</f>
        <v/>
      </c>
      <c r="V1821" s="18">
        <f>MIN(70000,S1821+T1821+U1821)</f>
        <v/>
      </c>
      <c r="W1821" s="18">
        <f>MAX(0,ROUNDDOWN(M1821-J1821-N1821-K1821-0,-3))</f>
        <v/>
      </c>
      <c r="X1821" s="18">
        <f>MAX(0,ROUNDDOWN(M1821-J1821-N1821-K1821-R1821,-3))</f>
        <v/>
      </c>
      <c r="Y1821" s="18">
        <f>IF(W1821&lt;=0,0,ROUNDDOWN((W1821*LOOKUP(W1821,{0,1950001,3300001,6950001,9000001,18000001,40000001},{0.05,0.1,0.2,0.23,0.33,0.4,0.45})-LOOKUP(W1821,{0,1950001,3300001,6950001,9000001,18000001,40000001},{0,97500,427500,636000,1536000,2796000,4796000}))*1.021,-2))</f>
        <v/>
      </c>
      <c r="Z1821" s="18">
        <f>IF(X1821&lt;=0,0,ROUNDDOWN((X1821*LOOKUP(X1821,{0,1950001,3300001,6950001,9000001,18000001,40000001},{0.05,0.1,0.2,0.23,0.33,0.4,0.45})-LOOKUP(X1821,{0,1950001,3300001,6950001,9000001,18000001,40000001},{0,97500,427500,636000,1536000,2796000,4796000}))*1.021,-2))</f>
        <v/>
      </c>
      <c r="AA1821" s="18">
        <f>MAX(0,ROUNDDOWN(M1821-J1821-430000-L1821-0,-3))</f>
        <v/>
      </c>
      <c r="AB1821" s="18">
        <f>MAX(0,ROUNDDOWN(M1821-J1821-430000-L1821-V1821,-3))</f>
        <v/>
      </c>
      <c r="AC1821" s="18">
        <f>IF(M1821&lt;=450000,0,MAX(0,ROUNDDOWN(AA1821*0.06-MIN(50000,AA1821)*0.03,-2))+MAX(0,ROUNDDOWN(AA1821*0.04-MIN(50000,AA1821)*0.02,-2)))</f>
        <v/>
      </c>
      <c r="AD1821" s="18">
        <f>IF(M1821&lt;=450000,0,MAX(0,ROUNDDOWN(AB1821*0.06-MIN(50000,AB1821)*0.03,-2))+MAX(0,ROUNDDOWN(AB1821*0.04-MIN(50000,AB1821)*0.02,-2)))</f>
        <v/>
      </c>
      <c r="AE1821" s="18">
        <f>Y1821-Z1821</f>
        <v/>
      </c>
      <c r="AF1821" s="18">
        <f>AC1821-AD1821</f>
        <v/>
      </c>
      <c r="AG1821" s="18">
        <f>AE1821+AF1821</f>
        <v/>
      </c>
      <c r="AH1821" s="20">
        <f>IF(W1821&lt;=0,0,LOOKUP(W1821,{0,1950001,3300001,6950001,9000001,18000001,40000001},{0.05,0.1,0.2,0.23,0.33,0.4,0.45}))</f>
        <v/>
      </c>
    </row>
    <row r="1822">
      <c r="A1822" t="inlineStr">
        <is>
          <t>1万円刻み 一般8万円</t>
        </is>
      </c>
      <c r="B1822" s="18">
        <f>'4_1万円刻み'!$A$581</f>
        <v/>
      </c>
      <c r="C1822" s="19" t="n">
        <v>2026</v>
      </c>
      <c r="D1822" t="inlineStr">
        <is>
          <t>いいえ</t>
        </is>
      </c>
      <c r="E1822" s="18" t="n">
        <v>80000</v>
      </c>
      <c r="F1822" s="18" t="n">
        <v>0</v>
      </c>
      <c r="G1822" s="18" t="n">
        <v>0</v>
      </c>
      <c r="H1822" s="18" t="n">
        <v>0</v>
      </c>
      <c r="I1822" s="18" t="n">
        <v>0</v>
      </c>
      <c r="J1822" s="18">
        <f>ROUND(MIN(B1822/12,650000)*12*0.0915+MIN(B1822/12,1390000)*12*(0.0504+0)+B1822*0.005,0)</f>
        <v/>
      </c>
      <c r="K1822" s="18" t="n">
        <v>0</v>
      </c>
      <c r="L1822" s="18" t="n">
        <v>0</v>
      </c>
      <c r="M1822" s="18">
        <f>ROUND(IF(C1822&gt;=2026,IF(B1822&lt;741000,0,IF(B1822&lt;2191000,B1822-740000,IF(B1822&lt;2193000,1451000,IF(B1822&lt;2196000,1453000,IF(B1822&lt;2200000,1456000,IF(B1822&lt;3600000,ROUNDDOWN(B1822/4,-3)*2.8-80000,IF(B1822&lt;6600000,ROUNDDOWN(B1822/4,-3)*3.2-440000,IF(B1822&lt;8500000,ROUNDDOWN(B1822*0.9,0)-1100000,B1822-1950000)))))))),IF(B1822&lt;651000,0,IF(B1822&lt;1900000,B1822-650000,IF(B1822&lt;3600000,ROUNDDOWN(B1822/4,-3)*2.8-80000,IF(B1822&lt;6600000,ROUNDDOWN(B1822/4,-3)*3.2-440000,IF(B1822&lt;8500000,ROUNDDOWN(B1822*0.9,0)-1100000,B1822-1950000)))))),0)</f>
        <v/>
      </c>
      <c r="N1822" s="18">
        <f>IF(M1822&gt;23500000,NA(),IF(C1822&gt;=2026,IF(M1822&lt;=4890000,1040000,IF(M1822&lt;=6550000,670000,620000)),IF(M1822&lt;=1320000,950000,IF(M1822&lt;=3360000,880000,IF(M1822&lt;=4890000,680000,IF(M1822&lt;=6550000,630000,580000))))))</f>
        <v/>
      </c>
      <c r="O1822" s="18">
        <f>IF(F1822&lt;=0,IF(AND(D1822="はい",C1822&gt;=2026,C1822&lt;=2027),IF(E1822&lt;=0,0,IF(E1822&lt;=30000,E1822,IF(E1822&lt;=60000,ROUNDUP(E1822/2,0)+15000,IF(E1822&lt;=120000,ROUNDUP(E1822/4,0)+30000,60000)))),IF(E1822&lt;=0,0,IF(E1822&lt;=20000,E1822,IF(E1822&lt;=40000,ROUNDUP(E1822/2,0)+10000,IF(E1822&lt;=80000,ROUNDUP(E1822/4,0)+20000,40000))))),IF(E1822&lt;=0,IF(F1822&lt;=0,0,IF(F1822&lt;=25000,F1822,IF(F1822&lt;=50000,ROUNDUP(F1822/2,0)+12500,IF(F1822&lt;=100000,ROUNDUP(F1822/4,0)+25000,50000)))),MAX(IF(F1822&lt;=0,0,IF(F1822&lt;=25000,F1822,IF(F1822&lt;=50000,ROUNDUP(F1822/2,0)+12500,IF(F1822&lt;=100000,ROUNDUP(F1822/4,0)+25000,50000)))),MIN(IF(AND(D1822="はい",C1822&gt;=2026,C1822&lt;=2027),IF(E1822&lt;=0,0,IF(E1822&lt;=30000,E1822,IF(E1822&lt;=60000,ROUNDUP(E1822/2,0)+15000,IF(E1822&lt;=120000,ROUNDUP(E1822/4,0)+30000,60000)))),IF(E1822&lt;=0,0,IF(E1822&lt;=20000,E1822,IF(E1822&lt;=40000,ROUNDUP(E1822/2,0)+10000,IF(E1822&lt;=80000,ROUNDUP(E1822/4,0)+20000,40000)))))+IF(F1822&lt;=0,0,IF(F1822&lt;=25000,F1822,IF(F1822&lt;=50000,ROUNDUP(F1822/2,0)+12500,IF(F1822&lt;=100000,ROUNDUP(F1822/4,0)+25000,50000)))),IF(AND(D1822="はい",C1822&gt;=2026,C1822&lt;=2027),60000,40000)))))</f>
        <v/>
      </c>
      <c r="P1822" s="18">
        <f>IF(G1822&lt;=0,0,IF(G1822&lt;=20000,G1822,IF(G1822&lt;=40000,ROUNDUP(G1822/2,0)+10000,IF(G1822&lt;=80000,ROUNDUP(G1822/4,0)+20000,40000))))</f>
        <v/>
      </c>
      <c r="Q1822" s="18">
        <f>IF(I1822&lt;=0,IF(H1822&lt;=0,0,IF(H1822&lt;=20000,H1822,IF(H1822&lt;=40000,ROUNDUP(H1822/2,0)+10000,IF(H1822&lt;=80000,ROUNDUP(H1822/4,0)+20000,40000)))),IF(H1822&lt;=0,IF(I1822&lt;=0,0,IF(I1822&lt;=25000,I1822,IF(I1822&lt;=50000,ROUNDUP(I1822/2,0)+12500,IF(I1822&lt;=100000,ROUNDUP(I1822/4,0)+25000,50000)))),MAX(IF(I1822&lt;=0,0,IF(I1822&lt;=25000,I1822,IF(I1822&lt;=50000,ROUNDUP(I1822/2,0)+12500,IF(I1822&lt;=100000,ROUNDUP(I1822/4,0)+25000,50000)))),MIN(IF(H1822&lt;=0,0,IF(H1822&lt;=20000,H1822,IF(H1822&lt;=40000,ROUNDUP(H1822/2,0)+10000,IF(H1822&lt;=80000,ROUNDUP(H1822/4,0)+20000,40000))))+IF(I1822&lt;=0,0,IF(I1822&lt;=25000,I1822,IF(I1822&lt;=50000,ROUNDUP(I1822/2,0)+12500,IF(I1822&lt;=100000,ROUNDUP(I1822/4,0)+25000,50000)))),40000))))</f>
        <v/>
      </c>
      <c r="R1822" s="18">
        <f>MIN(120000,O1822+P1822+Q1822)</f>
        <v/>
      </c>
      <c r="S1822" s="18">
        <f>IF(F1822&lt;=0,IF(E1822&lt;=0,0,IF(E1822&lt;=12000,E1822,IF(E1822&lt;=32000,ROUNDUP(E1822/2,0)+6000,IF(E1822&lt;=56000,ROUNDUP(E1822/4,0)+14000,28000)))),IF(E1822&lt;=0,IF(F1822&lt;=0,0,IF(F1822&lt;=15000,F1822,IF(F1822&lt;=40000,ROUNDUP(F1822/2,0)+7500,IF(F1822&lt;=70000,ROUNDUP(F1822/4,0)+17500,35000)))),MAX(IF(F1822&lt;=0,0,IF(F1822&lt;=15000,F1822,IF(F1822&lt;=40000,ROUNDUP(F1822/2,0)+7500,IF(F1822&lt;=70000,ROUNDUP(F1822/4,0)+17500,35000)))),MIN(IF(E1822&lt;=0,0,IF(E1822&lt;=12000,E1822,IF(E1822&lt;=32000,ROUNDUP(E1822/2,0)+6000,IF(E1822&lt;=56000,ROUNDUP(E1822/4,0)+14000,28000))))+IF(F1822&lt;=0,0,IF(F1822&lt;=15000,F1822,IF(F1822&lt;=40000,ROUNDUP(F1822/2,0)+7500,IF(F1822&lt;=70000,ROUNDUP(F1822/4,0)+17500,35000)))),28000))))</f>
        <v/>
      </c>
      <c r="T1822" s="18">
        <f>IF(G1822&lt;=0,0,IF(G1822&lt;=12000,G1822,IF(G1822&lt;=32000,ROUNDUP(G1822/2,0)+6000,IF(G1822&lt;=56000,ROUNDUP(G1822/4,0)+14000,28000))))</f>
        <v/>
      </c>
      <c r="U1822" s="18">
        <f>IF(I1822&lt;=0,IF(H1822&lt;=0,0,IF(H1822&lt;=12000,H1822,IF(H1822&lt;=32000,ROUNDUP(H1822/2,0)+6000,IF(H1822&lt;=56000,ROUNDUP(H1822/4,0)+14000,28000)))),IF(H1822&lt;=0,IF(I1822&lt;=0,0,IF(I1822&lt;=15000,I1822,IF(I1822&lt;=40000,ROUNDUP(I1822/2,0)+7500,IF(I1822&lt;=70000,ROUNDUP(I1822/4,0)+17500,35000)))),MAX(IF(I1822&lt;=0,0,IF(I1822&lt;=15000,I1822,IF(I1822&lt;=40000,ROUNDUP(I1822/2,0)+7500,IF(I1822&lt;=70000,ROUNDUP(I1822/4,0)+17500,35000)))),MIN(IF(H1822&lt;=0,0,IF(H1822&lt;=12000,H1822,IF(H1822&lt;=32000,ROUNDUP(H1822/2,0)+6000,IF(H1822&lt;=56000,ROUNDUP(H1822/4,0)+14000,28000))))+IF(I1822&lt;=0,0,IF(I1822&lt;=15000,I1822,IF(I1822&lt;=40000,ROUNDUP(I1822/2,0)+7500,IF(I1822&lt;=70000,ROUNDUP(I1822/4,0)+17500,35000)))),28000))))</f>
        <v/>
      </c>
      <c r="V1822" s="18">
        <f>MIN(70000,S1822+T1822+U1822)</f>
        <v/>
      </c>
      <c r="W1822" s="18">
        <f>MAX(0,ROUNDDOWN(M1822-J1822-N1822-K1822-0,-3))</f>
        <v/>
      </c>
      <c r="X1822" s="18">
        <f>MAX(0,ROUNDDOWN(M1822-J1822-N1822-K1822-R1822,-3))</f>
        <v/>
      </c>
      <c r="Y1822" s="18">
        <f>IF(W1822&lt;=0,0,ROUNDDOWN((W1822*LOOKUP(W1822,{0,1950001,3300001,6950001,9000001,18000001,40000001},{0.05,0.1,0.2,0.23,0.33,0.4,0.45})-LOOKUP(W1822,{0,1950001,3300001,6950001,9000001,18000001,40000001},{0,97500,427500,636000,1536000,2796000,4796000}))*1.021,-2))</f>
        <v/>
      </c>
      <c r="Z1822" s="18">
        <f>IF(X1822&lt;=0,0,ROUNDDOWN((X1822*LOOKUP(X1822,{0,1950001,3300001,6950001,9000001,18000001,40000001},{0.05,0.1,0.2,0.23,0.33,0.4,0.45})-LOOKUP(X1822,{0,1950001,3300001,6950001,9000001,18000001,40000001},{0,97500,427500,636000,1536000,2796000,4796000}))*1.021,-2))</f>
        <v/>
      </c>
      <c r="AA1822" s="18">
        <f>MAX(0,ROUNDDOWN(M1822-J1822-430000-L1822-0,-3))</f>
        <v/>
      </c>
      <c r="AB1822" s="18">
        <f>MAX(0,ROUNDDOWN(M1822-J1822-430000-L1822-V1822,-3))</f>
        <v/>
      </c>
      <c r="AC1822" s="18">
        <f>IF(M1822&lt;=450000,0,MAX(0,ROUNDDOWN(AA1822*0.06-MIN(50000,AA1822)*0.03,-2))+MAX(0,ROUNDDOWN(AA1822*0.04-MIN(50000,AA1822)*0.02,-2)))</f>
        <v/>
      </c>
      <c r="AD1822" s="18">
        <f>IF(M1822&lt;=450000,0,MAX(0,ROUNDDOWN(AB1822*0.06-MIN(50000,AB1822)*0.03,-2))+MAX(0,ROUNDDOWN(AB1822*0.04-MIN(50000,AB1822)*0.02,-2)))</f>
        <v/>
      </c>
      <c r="AE1822" s="18">
        <f>Y1822-Z1822</f>
        <v/>
      </c>
      <c r="AF1822" s="18">
        <f>AC1822-AD1822</f>
        <v/>
      </c>
      <c r="AG1822" s="18">
        <f>AE1822+AF1822</f>
        <v/>
      </c>
      <c r="AH1822" s="20">
        <f>IF(W1822&lt;=0,0,LOOKUP(W1822,{0,1950001,3300001,6950001,9000001,18000001,40000001},{0.05,0.1,0.2,0.23,0.33,0.4,0.45}))</f>
        <v/>
      </c>
    </row>
    <row r="1823">
      <c r="A1823" t="inlineStr">
        <is>
          <t>1万円刻み 特例あり一般12万円</t>
        </is>
      </c>
      <c r="B1823" s="18">
        <f>'4_1万円刻み'!$A$581</f>
        <v/>
      </c>
      <c r="C1823" s="19" t="n">
        <v>2026</v>
      </c>
      <c r="D1823" t="inlineStr">
        <is>
          <t>はい</t>
        </is>
      </c>
      <c r="E1823" s="18" t="n">
        <v>120000</v>
      </c>
      <c r="F1823" s="18" t="n">
        <v>0</v>
      </c>
      <c r="G1823" s="18" t="n">
        <v>0</v>
      </c>
      <c r="H1823" s="18" t="n">
        <v>0</v>
      </c>
      <c r="I1823" s="18" t="n">
        <v>0</v>
      </c>
      <c r="J1823" s="18">
        <f>ROUND(MIN(B1823/12,650000)*12*0.0915+MIN(B1823/12,1390000)*12*(0.0504+0)+B1823*0.005,0)</f>
        <v/>
      </c>
      <c r="K1823" s="18" t="n">
        <v>0</v>
      </c>
      <c r="L1823" s="18" t="n">
        <v>0</v>
      </c>
      <c r="M1823" s="18">
        <f>ROUND(IF(C1823&gt;=2026,IF(B1823&lt;741000,0,IF(B1823&lt;2191000,B1823-740000,IF(B1823&lt;2193000,1451000,IF(B1823&lt;2196000,1453000,IF(B1823&lt;2200000,1456000,IF(B1823&lt;3600000,ROUNDDOWN(B1823/4,-3)*2.8-80000,IF(B1823&lt;6600000,ROUNDDOWN(B1823/4,-3)*3.2-440000,IF(B1823&lt;8500000,ROUNDDOWN(B1823*0.9,0)-1100000,B1823-1950000)))))))),IF(B1823&lt;651000,0,IF(B1823&lt;1900000,B1823-650000,IF(B1823&lt;3600000,ROUNDDOWN(B1823/4,-3)*2.8-80000,IF(B1823&lt;6600000,ROUNDDOWN(B1823/4,-3)*3.2-440000,IF(B1823&lt;8500000,ROUNDDOWN(B1823*0.9,0)-1100000,B1823-1950000)))))),0)</f>
        <v/>
      </c>
      <c r="N1823" s="18">
        <f>IF(M1823&gt;23500000,NA(),IF(C1823&gt;=2026,IF(M1823&lt;=4890000,1040000,IF(M1823&lt;=6550000,670000,620000)),IF(M1823&lt;=1320000,950000,IF(M1823&lt;=3360000,880000,IF(M1823&lt;=4890000,680000,IF(M1823&lt;=6550000,630000,580000))))))</f>
        <v/>
      </c>
      <c r="O1823" s="18">
        <f>IF(F1823&lt;=0,IF(AND(D1823="はい",C1823&gt;=2026,C1823&lt;=2027),IF(E1823&lt;=0,0,IF(E1823&lt;=30000,E1823,IF(E1823&lt;=60000,ROUNDUP(E1823/2,0)+15000,IF(E1823&lt;=120000,ROUNDUP(E1823/4,0)+30000,60000)))),IF(E1823&lt;=0,0,IF(E1823&lt;=20000,E1823,IF(E1823&lt;=40000,ROUNDUP(E1823/2,0)+10000,IF(E1823&lt;=80000,ROUNDUP(E1823/4,0)+20000,40000))))),IF(E1823&lt;=0,IF(F1823&lt;=0,0,IF(F1823&lt;=25000,F1823,IF(F1823&lt;=50000,ROUNDUP(F1823/2,0)+12500,IF(F1823&lt;=100000,ROUNDUP(F1823/4,0)+25000,50000)))),MAX(IF(F1823&lt;=0,0,IF(F1823&lt;=25000,F1823,IF(F1823&lt;=50000,ROUNDUP(F1823/2,0)+12500,IF(F1823&lt;=100000,ROUNDUP(F1823/4,0)+25000,50000)))),MIN(IF(AND(D1823="はい",C1823&gt;=2026,C1823&lt;=2027),IF(E1823&lt;=0,0,IF(E1823&lt;=30000,E1823,IF(E1823&lt;=60000,ROUNDUP(E1823/2,0)+15000,IF(E1823&lt;=120000,ROUNDUP(E1823/4,0)+30000,60000)))),IF(E1823&lt;=0,0,IF(E1823&lt;=20000,E1823,IF(E1823&lt;=40000,ROUNDUP(E1823/2,0)+10000,IF(E1823&lt;=80000,ROUNDUP(E1823/4,0)+20000,40000)))))+IF(F1823&lt;=0,0,IF(F1823&lt;=25000,F1823,IF(F1823&lt;=50000,ROUNDUP(F1823/2,0)+12500,IF(F1823&lt;=100000,ROUNDUP(F1823/4,0)+25000,50000)))),IF(AND(D1823="はい",C1823&gt;=2026,C1823&lt;=2027),60000,40000)))))</f>
        <v/>
      </c>
      <c r="P1823" s="18">
        <f>IF(G1823&lt;=0,0,IF(G1823&lt;=20000,G1823,IF(G1823&lt;=40000,ROUNDUP(G1823/2,0)+10000,IF(G1823&lt;=80000,ROUNDUP(G1823/4,0)+20000,40000))))</f>
        <v/>
      </c>
      <c r="Q1823" s="18">
        <f>IF(I1823&lt;=0,IF(H1823&lt;=0,0,IF(H1823&lt;=20000,H1823,IF(H1823&lt;=40000,ROUNDUP(H1823/2,0)+10000,IF(H1823&lt;=80000,ROUNDUP(H1823/4,0)+20000,40000)))),IF(H1823&lt;=0,IF(I1823&lt;=0,0,IF(I1823&lt;=25000,I1823,IF(I1823&lt;=50000,ROUNDUP(I1823/2,0)+12500,IF(I1823&lt;=100000,ROUNDUP(I1823/4,0)+25000,50000)))),MAX(IF(I1823&lt;=0,0,IF(I1823&lt;=25000,I1823,IF(I1823&lt;=50000,ROUNDUP(I1823/2,0)+12500,IF(I1823&lt;=100000,ROUNDUP(I1823/4,0)+25000,50000)))),MIN(IF(H1823&lt;=0,0,IF(H1823&lt;=20000,H1823,IF(H1823&lt;=40000,ROUNDUP(H1823/2,0)+10000,IF(H1823&lt;=80000,ROUNDUP(H1823/4,0)+20000,40000))))+IF(I1823&lt;=0,0,IF(I1823&lt;=25000,I1823,IF(I1823&lt;=50000,ROUNDUP(I1823/2,0)+12500,IF(I1823&lt;=100000,ROUNDUP(I1823/4,0)+25000,50000)))),40000))))</f>
        <v/>
      </c>
      <c r="R1823" s="18">
        <f>MIN(120000,O1823+P1823+Q1823)</f>
        <v/>
      </c>
      <c r="S1823" s="18">
        <f>IF(F1823&lt;=0,IF(E1823&lt;=0,0,IF(E1823&lt;=12000,E1823,IF(E1823&lt;=32000,ROUNDUP(E1823/2,0)+6000,IF(E1823&lt;=56000,ROUNDUP(E1823/4,0)+14000,28000)))),IF(E1823&lt;=0,IF(F1823&lt;=0,0,IF(F1823&lt;=15000,F1823,IF(F1823&lt;=40000,ROUNDUP(F1823/2,0)+7500,IF(F1823&lt;=70000,ROUNDUP(F1823/4,0)+17500,35000)))),MAX(IF(F1823&lt;=0,0,IF(F1823&lt;=15000,F1823,IF(F1823&lt;=40000,ROUNDUP(F1823/2,0)+7500,IF(F1823&lt;=70000,ROUNDUP(F1823/4,0)+17500,35000)))),MIN(IF(E1823&lt;=0,0,IF(E1823&lt;=12000,E1823,IF(E1823&lt;=32000,ROUNDUP(E1823/2,0)+6000,IF(E1823&lt;=56000,ROUNDUP(E1823/4,0)+14000,28000))))+IF(F1823&lt;=0,0,IF(F1823&lt;=15000,F1823,IF(F1823&lt;=40000,ROUNDUP(F1823/2,0)+7500,IF(F1823&lt;=70000,ROUNDUP(F1823/4,0)+17500,35000)))),28000))))</f>
        <v/>
      </c>
      <c r="T1823" s="18">
        <f>IF(G1823&lt;=0,0,IF(G1823&lt;=12000,G1823,IF(G1823&lt;=32000,ROUNDUP(G1823/2,0)+6000,IF(G1823&lt;=56000,ROUNDUP(G1823/4,0)+14000,28000))))</f>
        <v/>
      </c>
      <c r="U1823" s="18">
        <f>IF(I1823&lt;=0,IF(H1823&lt;=0,0,IF(H1823&lt;=12000,H1823,IF(H1823&lt;=32000,ROUNDUP(H1823/2,0)+6000,IF(H1823&lt;=56000,ROUNDUP(H1823/4,0)+14000,28000)))),IF(H1823&lt;=0,IF(I1823&lt;=0,0,IF(I1823&lt;=15000,I1823,IF(I1823&lt;=40000,ROUNDUP(I1823/2,0)+7500,IF(I1823&lt;=70000,ROUNDUP(I1823/4,0)+17500,35000)))),MAX(IF(I1823&lt;=0,0,IF(I1823&lt;=15000,I1823,IF(I1823&lt;=40000,ROUNDUP(I1823/2,0)+7500,IF(I1823&lt;=70000,ROUNDUP(I1823/4,0)+17500,35000)))),MIN(IF(H1823&lt;=0,0,IF(H1823&lt;=12000,H1823,IF(H1823&lt;=32000,ROUNDUP(H1823/2,0)+6000,IF(H1823&lt;=56000,ROUNDUP(H1823/4,0)+14000,28000))))+IF(I1823&lt;=0,0,IF(I1823&lt;=15000,I1823,IF(I1823&lt;=40000,ROUNDUP(I1823/2,0)+7500,IF(I1823&lt;=70000,ROUNDUP(I1823/4,0)+17500,35000)))),28000))))</f>
        <v/>
      </c>
      <c r="V1823" s="18">
        <f>MIN(70000,S1823+T1823+U1823)</f>
        <v/>
      </c>
      <c r="W1823" s="18">
        <f>MAX(0,ROUNDDOWN(M1823-J1823-N1823-K1823-0,-3))</f>
        <v/>
      </c>
      <c r="X1823" s="18">
        <f>MAX(0,ROUNDDOWN(M1823-J1823-N1823-K1823-R1823,-3))</f>
        <v/>
      </c>
      <c r="Y1823" s="18">
        <f>IF(W1823&lt;=0,0,ROUNDDOWN((W1823*LOOKUP(W1823,{0,1950001,3300001,6950001,9000001,18000001,40000001},{0.05,0.1,0.2,0.23,0.33,0.4,0.45})-LOOKUP(W1823,{0,1950001,3300001,6950001,9000001,18000001,40000001},{0,97500,427500,636000,1536000,2796000,4796000}))*1.021,-2))</f>
        <v/>
      </c>
      <c r="Z1823" s="18">
        <f>IF(X1823&lt;=0,0,ROUNDDOWN((X1823*LOOKUP(X1823,{0,1950001,3300001,6950001,9000001,18000001,40000001},{0.05,0.1,0.2,0.23,0.33,0.4,0.45})-LOOKUP(X1823,{0,1950001,3300001,6950001,9000001,18000001,40000001},{0,97500,427500,636000,1536000,2796000,4796000}))*1.021,-2))</f>
        <v/>
      </c>
      <c r="AA1823" s="18">
        <f>MAX(0,ROUNDDOWN(M1823-J1823-430000-L1823-0,-3))</f>
        <v/>
      </c>
      <c r="AB1823" s="18">
        <f>MAX(0,ROUNDDOWN(M1823-J1823-430000-L1823-V1823,-3))</f>
        <v/>
      </c>
      <c r="AC1823" s="18">
        <f>IF(M1823&lt;=450000,0,MAX(0,ROUNDDOWN(AA1823*0.06-MIN(50000,AA1823)*0.03,-2))+MAX(0,ROUNDDOWN(AA1823*0.04-MIN(50000,AA1823)*0.02,-2)))</f>
        <v/>
      </c>
      <c r="AD1823" s="18">
        <f>IF(M1823&lt;=450000,0,MAX(0,ROUNDDOWN(AB1823*0.06-MIN(50000,AB1823)*0.03,-2))+MAX(0,ROUNDDOWN(AB1823*0.04-MIN(50000,AB1823)*0.02,-2)))</f>
        <v/>
      </c>
      <c r="AE1823" s="18">
        <f>Y1823-Z1823</f>
        <v/>
      </c>
      <c r="AF1823" s="18">
        <f>AC1823-AD1823</f>
        <v/>
      </c>
      <c r="AG1823" s="18">
        <f>AE1823+AF1823</f>
        <v/>
      </c>
      <c r="AH1823" s="20">
        <f>IF(W1823&lt;=0,0,LOOKUP(W1823,{0,1950001,3300001,6950001,9000001,18000001,40000001},{0.05,0.1,0.2,0.23,0.33,0.4,0.45}))</f>
        <v/>
      </c>
    </row>
    <row r="1824">
      <c r="A1824" t="inlineStr">
        <is>
          <t>1万円刻み 3区分8万円ずつ</t>
        </is>
      </c>
      <c r="B1824" s="18">
        <f>'4_1万円刻み'!$A$582</f>
        <v/>
      </c>
      <c r="C1824" s="19" t="n">
        <v>2026</v>
      </c>
      <c r="D1824" t="inlineStr">
        <is>
          <t>いいえ</t>
        </is>
      </c>
      <c r="E1824" s="18" t="n">
        <v>80000</v>
      </c>
      <c r="F1824" s="18" t="n">
        <v>0</v>
      </c>
      <c r="G1824" s="18" t="n">
        <v>80000</v>
      </c>
      <c r="H1824" s="18" t="n">
        <v>80000</v>
      </c>
      <c r="I1824" s="18" t="n">
        <v>0</v>
      </c>
      <c r="J1824" s="18">
        <f>ROUND(MIN(B1824/12,650000)*12*0.0915+MIN(B1824/12,1390000)*12*(0.0504+0)+B1824*0.005,0)</f>
        <v/>
      </c>
      <c r="K1824" s="18" t="n">
        <v>0</v>
      </c>
      <c r="L1824" s="18" t="n">
        <v>0</v>
      </c>
      <c r="M1824" s="18">
        <f>ROUND(IF(C1824&gt;=2026,IF(B1824&lt;741000,0,IF(B1824&lt;2191000,B1824-740000,IF(B1824&lt;2193000,1451000,IF(B1824&lt;2196000,1453000,IF(B1824&lt;2200000,1456000,IF(B1824&lt;3600000,ROUNDDOWN(B1824/4,-3)*2.8-80000,IF(B1824&lt;6600000,ROUNDDOWN(B1824/4,-3)*3.2-440000,IF(B1824&lt;8500000,ROUNDDOWN(B1824*0.9,0)-1100000,B1824-1950000)))))))),IF(B1824&lt;651000,0,IF(B1824&lt;1900000,B1824-650000,IF(B1824&lt;3600000,ROUNDDOWN(B1824/4,-3)*2.8-80000,IF(B1824&lt;6600000,ROUNDDOWN(B1824/4,-3)*3.2-440000,IF(B1824&lt;8500000,ROUNDDOWN(B1824*0.9,0)-1100000,B1824-1950000)))))),0)</f>
        <v/>
      </c>
      <c r="N1824" s="18">
        <f>IF(M1824&gt;23500000,NA(),IF(C1824&gt;=2026,IF(M1824&lt;=4890000,1040000,IF(M1824&lt;=6550000,670000,620000)),IF(M1824&lt;=1320000,950000,IF(M1824&lt;=3360000,880000,IF(M1824&lt;=4890000,680000,IF(M1824&lt;=6550000,630000,580000))))))</f>
        <v/>
      </c>
      <c r="O1824" s="18">
        <f>IF(F1824&lt;=0,IF(AND(D1824="はい",C1824&gt;=2026,C1824&lt;=2027),IF(E1824&lt;=0,0,IF(E1824&lt;=30000,E1824,IF(E1824&lt;=60000,ROUNDUP(E1824/2,0)+15000,IF(E1824&lt;=120000,ROUNDUP(E1824/4,0)+30000,60000)))),IF(E1824&lt;=0,0,IF(E1824&lt;=20000,E1824,IF(E1824&lt;=40000,ROUNDUP(E1824/2,0)+10000,IF(E1824&lt;=80000,ROUNDUP(E1824/4,0)+20000,40000))))),IF(E1824&lt;=0,IF(F1824&lt;=0,0,IF(F1824&lt;=25000,F1824,IF(F1824&lt;=50000,ROUNDUP(F1824/2,0)+12500,IF(F1824&lt;=100000,ROUNDUP(F1824/4,0)+25000,50000)))),MAX(IF(F1824&lt;=0,0,IF(F1824&lt;=25000,F1824,IF(F1824&lt;=50000,ROUNDUP(F1824/2,0)+12500,IF(F1824&lt;=100000,ROUNDUP(F1824/4,0)+25000,50000)))),MIN(IF(AND(D1824="はい",C1824&gt;=2026,C1824&lt;=2027),IF(E1824&lt;=0,0,IF(E1824&lt;=30000,E1824,IF(E1824&lt;=60000,ROUNDUP(E1824/2,0)+15000,IF(E1824&lt;=120000,ROUNDUP(E1824/4,0)+30000,60000)))),IF(E1824&lt;=0,0,IF(E1824&lt;=20000,E1824,IF(E1824&lt;=40000,ROUNDUP(E1824/2,0)+10000,IF(E1824&lt;=80000,ROUNDUP(E1824/4,0)+20000,40000)))))+IF(F1824&lt;=0,0,IF(F1824&lt;=25000,F1824,IF(F1824&lt;=50000,ROUNDUP(F1824/2,0)+12500,IF(F1824&lt;=100000,ROUNDUP(F1824/4,0)+25000,50000)))),IF(AND(D1824="はい",C1824&gt;=2026,C1824&lt;=2027),60000,40000)))))</f>
        <v/>
      </c>
      <c r="P1824" s="18">
        <f>IF(G1824&lt;=0,0,IF(G1824&lt;=20000,G1824,IF(G1824&lt;=40000,ROUNDUP(G1824/2,0)+10000,IF(G1824&lt;=80000,ROUNDUP(G1824/4,0)+20000,40000))))</f>
        <v/>
      </c>
      <c r="Q1824" s="18">
        <f>IF(I1824&lt;=0,IF(H1824&lt;=0,0,IF(H1824&lt;=20000,H1824,IF(H1824&lt;=40000,ROUNDUP(H1824/2,0)+10000,IF(H1824&lt;=80000,ROUNDUP(H1824/4,0)+20000,40000)))),IF(H1824&lt;=0,IF(I1824&lt;=0,0,IF(I1824&lt;=25000,I1824,IF(I1824&lt;=50000,ROUNDUP(I1824/2,0)+12500,IF(I1824&lt;=100000,ROUNDUP(I1824/4,0)+25000,50000)))),MAX(IF(I1824&lt;=0,0,IF(I1824&lt;=25000,I1824,IF(I1824&lt;=50000,ROUNDUP(I1824/2,0)+12500,IF(I1824&lt;=100000,ROUNDUP(I1824/4,0)+25000,50000)))),MIN(IF(H1824&lt;=0,0,IF(H1824&lt;=20000,H1824,IF(H1824&lt;=40000,ROUNDUP(H1824/2,0)+10000,IF(H1824&lt;=80000,ROUNDUP(H1824/4,0)+20000,40000))))+IF(I1824&lt;=0,0,IF(I1824&lt;=25000,I1824,IF(I1824&lt;=50000,ROUNDUP(I1824/2,0)+12500,IF(I1824&lt;=100000,ROUNDUP(I1824/4,0)+25000,50000)))),40000))))</f>
        <v/>
      </c>
      <c r="R1824" s="18">
        <f>MIN(120000,O1824+P1824+Q1824)</f>
        <v/>
      </c>
      <c r="S1824" s="18">
        <f>IF(F1824&lt;=0,IF(E1824&lt;=0,0,IF(E1824&lt;=12000,E1824,IF(E1824&lt;=32000,ROUNDUP(E1824/2,0)+6000,IF(E1824&lt;=56000,ROUNDUP(E1824/4,0)+14000,28000)))),IF(E1824&lt;=0,IF(F1824&lt;=0,0,IF(F1824&lt;=15000,F1824,IF(F1824&lt;=40000,ROUNDUP(F1824/2,0)+7500,IF(F1824&lt;=70000,ROUNDUP(F1824/4,0)+17500,35000)))),MAX(IF(F1824&lt;=0,0,IF(F1824&lt;=15000,F1824,IF(F1824&lt;=40000,ROUNDUP(F1824/2,0)+7500,IF(F1824&lt;=70000,ROUNDUP(F1824/4,0)+17500,35000)))),MIN(IF(E1824&lt;=0,0,IF(E1824&lt;=12000,E1824,IF(E1824&lt;=32000,ROUNDUP(E1824/2,0)+6000,IF(E1824&lt;=56000,ROUNDUP(E1824/4,0)+14000,28000))))+IF(F1824&lt;=0,0,IF(F1824&lt;=15000,F1824,IF(F1824&lt;=40000,ROUNDUP(F1824/2,0)+7500,IF(F1824&lt;=70000,ROUNDUP(F1824/4,0)+17500,35000)))),28000))))</f>
        <v/>
      </c>
      <c r="T1824" s="18">
        <f>IF(G1824&lt;=0,0,IF(G1824&lt;=12000,G1824,IF(G1824&lt;=32000,ROUNDUP(G1824/2,0)+6000,IF(G1824&lt;=56000,ROUNDUP(G1824/4,0)+14000,28000))))</f>
        <v/>
      </c>
      <c r="U1824" s="18">
        <f>IF(I1824&lt;=0,IF(H1824&lt;=0,0,IF(H1824&lt;=12000,H1824,IF(H1824&lt;=32000,ROUNDUP(H1824/2,0)+6000,IF(H1824&lt;=56000,ROUNDUP(H1824/4,0)+14000,28000)))),IF(H1824&lt;=0,IF(I1824&lt;=0,0,IF(I1824&lt;=15000,I1824,IF(I1824&lt;=40000,ROUNDUP(I1824/2,0)+7500,IF(I1824&lt;=70000,ROUNDUP(I1824/4,0)+17500,35000)))),MAX(IF(I1824&lt;=0,0,IF(I1824&lt;=15000,I1824,IF(I1824&lt;=40000,ROUNDUP(I1824/2,0)+7500,IF(I1824&lt;=70000,ROUNDUP(I1824/4,0)+17500,35000)))),MIN(IF(H1824&lt;=0,0,IF(H1824&lt;=12000,H1824,IF(H1824&lt;=32000,ROUNDUP(H1824/2,0)+6000,IF(H1824&lt;=56000,ROUNDUP(H1824/4,0)+14000,28000))))+IF(I1824&lt;=0,0,IF(I1824&lt;=15000,I1824,IF(I1824&lt;=40000,ROUNDUP(I1824/2,0)+7500,IF(I1824&lt;=70000,ROUNDUP(I1824/4,0)+17500,35000)))),28000))))</f>
        <v/>
      </c>
      <c r="V1824" s="18">
        <f>MIN(70000,S1824+T1824+U1824)</f>
        <v/>
      </c>
      <c r="W1824" s="18">
        <f>MAX(0,ROUNDDOWN(M1824-J1824-N1824-K1824-0,-3))</f>
        <v/>
      </c>
      <c r="X1824" s="18">
        <f>MAX(0,ROUNDDOWN(M1824-J1824-N1824-K1824-R1824,-3))</f>
        <v/>
      </c>
      <c r="Y1824" s="18">
        <f>IF(W1824&lt;=0,0,ROUNDDOWN((W1824*LOOKUP(W1824,{0,1950001,3300001,6950001,9000001,18000001,40000001},{0.05,0.1,0.2,0.23,0.33,0.4,0.45})-LOOKUP(W1824,{0,1950001,3300001,6950001,9000001,18000001,40000001},{0,97500,427500,636000,1536000,2796000,4796000}))*1.021,-2))</f>
        <v/>
      </c>
      <c r="Z1824" s="18">
        <f>IF(X1824&lt;=0,0,ROUNDDOWN((X1824*LOOKUP(X1824,{0,1950001,3300001,6950001,9000001,18000001,40000001},{0.05,0.1,0.2,0.23,0.33,0.4,0.45})-LOOKUP(X1824,{0,1950001,3300001,6950001,9000001,18000001,40000001},{0,97500,427500,636000,1536000,2796000,4796000}))*1.021,-2))</f>
        <v/>
      </c>
      <c r="AA1824" s="18">
        <f>MAX(0,ROUNDDOWN(M1824-J1824-430000-L1824-0,-3))</f>
        <v/>
      </c>
      <c r="AB1824" s="18">
        <f>MAX(0,ROUNDDOWN(M1824-J1824-430000-L1824-V1824,-3))</f>
        <v/>
      </c>
      <c r="AC1824" s="18">
        <f>IF(M1824&lt;=450000,0,MAX(0,ROUNDDOWN(AA1824*0.06-MIN(50000,AA1824)*0.03,-2))+MAX(0,ROUNDDOWN(AA1824*0.04-MIN(50000,AA1824)*0.02,-2)))</f>
        <v/>
      </c>
      <c r="AD1824" s="18">
        <f>IF(M1824&lt;=450000,0,MAX(0,ROUNDDOWN(AB1824*0.06-MIN(50000,AB1824)*0.03,-2))+MAX(0,ROUNDDOWN(AB1824*0.04-MIN(50000,AB1824)*0.02,-2)))</f>
        <v/>
      </c>
      <c r="AE1824" s="18">
        <f>Y1824-Z1824</f>
        <v/>
      </c>
      <c r="AF1824" s="18">
        <f>AC1824-AD1824</f>
        <v/>
      </c>
      <c r="AG1824" s="18">
        <f>AE1824+AF1824</f>
        <v/>
      </c>
      <c r="AH1824" s="20">
        <f>IF(W1824&lt;=0,0,LOOKUP(W1824,{0,1950001,3300001,6950001,9000001,18000001,40000001},{0.05,0.1,0.2,0.23,0.33,0.4,0.45}))</f>
        <v/>
      </c>
    </row>
    <row r="1825">
      <c r="A1825" t="inlineStr">
        <is>
          <t>1万円刻み 一般8万円</t>
        </is>
      </c>
      <c r="B1825" s="18">
        <f>'4_1万円刻み'!$A$582</f>
        <v/>
      </c>
      <c r="C1825" s="19" t="n">
        <v>2026</v>
      </c>
      <c r="D1825" t="inlineStr">
        <is>
          <t>いいえ</t>
        </is>
      </c>
      <c r="E1825" s="18" t="n">
        <v>80000</v>
      </c>
      <c r="F1825" s="18" t="n">
        <v>0</v>
      </c>
      <c r="G1825" s="18" t="n">
        <v>0</v>
      </c>
      <c r="H1825" s="18" t="n">
        <v>0</v>
      </c>
      <c r="I1825" s="18" t="n">
        <v>0</v>
      </c>
      <c r="J1825" s="18">
        <f>ROUND(MIN(B1825/12,650000)*12*0.0915+MIN(B1825/12,1390000)*12*(0.0504+0)+B1825*0.005,0)</f>
        <v/>
      </c>
      <c r="K1825" s="18" t="n">
        <v>0</v>
      </c>
      <c r="L1825" s="18" t="n">
        <v>0</v>
      </c>
      <c r="M1825" s="18">
        <f>ROUND(IF(C1825&gt;=2026,IF(B1825&lt;741000,0,IF(B1825&lt;2191000,B1825-740000,IF(B1825&lt;2193000,1451000,IF(B1825&lt;2196000,1453000,IF(B1825&lt;2200000,1456000,IF(B1825&lt;3600000,ROUNDDOWN(B1825/4,-3)*2.8-80000,IF(B1825&lt;6600000,ROUNDDOWN(B1825/4,-3)*3.2-440000,IF(B1825&lt;8500000,ROUNDDOWN(B1825*0.9,0)-1100000,B1825-1950000)))))))),IF(B1825&lt;651000,0,IF(B1825&lt;1900000,B1825-650000,IF(B1825&lt;3600000,ROUNDDOWN(B1825/4,-3)*2.8-80000,IF(B1825&lt;6600000,ROUNDDOWN(B1825/4,-3)*3.2-440000,IF(B1825&lt;8500000,ROUNDDOWN(B1825*0.9,0)-1100000,B1825-1950000)))))),0)</f>
        <v/>
      </c>
      <c r="N1825" s="18">
        <f>IF(M1825&gt;23500000,NA(),IF(C1825&gt;=2026,IF(M1825&lt;=4890000,1040000,IF(M1825&lt;=6550000,670000,620000)),IF(M1825&lt;=1320000,950000,IF(M1825&lt;=3360000,880000,IF(M1825&lt;=4890000,680000,IF(M1825&lt;=6550000,630000,580000))))))</f>
        <v/>
      </c>
      <c r="O1825" s="18">
        <f>IF(F1825&lt;=0,IF(AND(D1825="はい",C1825&gt;=2026,C1825&lt;=2027),IF(E1825&lt;=0,0,IF(E1825&lt;=30000,E1825,IF(E1825&lt;=60000,ROUNDUP(E1825/2,0)+15000,IF(E1825&lt;=120000,ROUNDUP(E1825/4,0)+30000,60000)))),IF(E1825&lt;=0,0,IF(E1825&lt;=20000,E1825,IF(E1825&lt;=40000,ROUNDUP(E1825/2,0)+10000,IF(E1825&lt;=80000,ROUNDUP(E1825/4,0)+20000,40000))))),IF(E1825&lt;=0,IF(F1825&lt;=0,0,IF(F1825&lt;=25000,F1825,IF(F1825&lt;=50000,ROUNDUP(F1825/2,0)+12500,IF(F1825&lt;=100000,ROUNDUP(F1825/4,0)+25000,50000)))),MAX(IF(F1825&lt;=0,0,IF(F1825&lt;=25000,F1825,IF(F1825&lt;=50000,ROUNDUP(F1825/2,0)+12500,IF(F1825&lt;=100000,ROUNDUP(F1825/4,0)+25000,50000)))),MIN(IF(AND(D1825="はい",C1825&gt;=2026,C1825&lt;=2027),IF(E1825&lt;=0,0,IF(E1825&lt;=30000,E1825,IF(E1825&lt;=60000,ROUNDUP(E1825/2,0)+15000,IF(E1825&lt;=120000,ROUNDUP(E1825/4,0)+30000,60000)))),IF(E1825&lt;=0,0,IF(E1825&lt;=20000,E1825,IF(E1825&lt;=40000,ROUNDUP(E1825/2,0)+10000,IF(E1825&lt;=80000,ROUNDUP(E1825/4,0)+20000,40000)))))+IF(F1825&lt;=0,0,IF(F1825&lt;=25000,F1825,IF(F1825&lt;=50000,ROUNDUP(F1825/2,0)+12500,IF(F1825&lt;=100000,ROUNDUP(F1825/4,0)+25000,50000)))),IF(AND(D1825="はい",C1825&gt;=2026,C1825&lt;=2027),60000,40000)))))</f>
        <v/>
      </c>
      <c r="P1825" s="18">
        <f>IF(G1825&lt;=0,0,IF(G1825&lt;=20000,G1825,IF(G1825&lt;=40000,ROUNDUP(G1825/2,0)+10000,IF(G1825&lt;=80000,ROUNDUP(G1825/4,0)+20000,40000))))</f>
        <v/>
      </c>
      <c r="Q1825" s="18">
        <f>IF(I1825&lt;=0,IF(H1825&lt;=0,0,IF(H1825&lt;=20000,H1825,IF(H1825&lt;=40000,ROUNDUP(H1825/2,0)+10000,IF(H1825&lt;=80000,ROUNDUP(H1825/4,0)+20000,40000)))),IF(H1825&lt;=0,IF(I1825&lt;=0,0,IF(I1825&lt;=25000,I1825,IF(I1825&lt;=50000,ROUNDUP(I1825/2,0)+12500,IF(I1825&lt;=100000,ROUNDUP(I1825/4,0)+25000,50000)))),MAX(IF(I1825&lt;=0,0,IF(I1825&lt;=25000,I1825,IF(I1825&lt;=50000,ROUNDUP(I1825/2,0)+12500,IF(I1825&lt;=100000,ROUNDUP(I1825/4,0)+25000,50000)))),MIN(IF(H1825&lt;=0,0,IF(H1825&lt;=20000,H1825,IF(H1825&lt;=40000,ROUNDUP(H1825/2,0)+10000,IF(H1825&lt;=80000,ROUNDUP(H1825/4,0)+20000,40000))))+IF(I1825&lt;=0,0,IF(I1825&lt;=25000,I1825,IF(I1825&lt;=50000,ROUNDUP(I1825/2,0)+12500,IF(I1825&lt;=100000,ROUNDUP(I1825/4,0)+25000,50000)))),40000))))</f>
        <v/>
      </c>
      <c r="R1825" s="18">
        <f>MIN(120000,O1825+P1825+Q1825)</f>
        <v/>
      </c>
      <c r="S1825" s="18">
        <f>IF(F1825&lt;=0,IF(E1825&lt;=0,0,IF(E1825&lt;=12000,E1825,IF(E1825&lt;=32000,ROUNDUP(E1825/2,0)+6000,IF(E1825&lt;=56000,ROUNDUP(E1825/4,0)+14000,28000)))),IF(E1825&lt;=0,IF(F1825&lt;=0,0,IF(F1825&lt;=15000,F1825,IF(F1825&lt;=40000,ROUNDUP(F1825/2,0)+7500,IF(F1825&lt;=70000,ROUNDUP(F1825/4,0)+17500,35000)))),MAX(IF(F1825&lt;=0,0,IF(F1825&lt;=15000,F1825,IF(F1825&lt;=40000,ROUNDUP(F1825/2,0)+7500,IF(F1825&lt;=70000,ROUNDUP(F1825/4,0)+17500,35000)))),MIN(IF(E1825&lt;=0,0,IF(E1825&lt;=12000,E1825,IF(E1825&lt;=32000,ROUNDUP(E1825/2,0)+6000,IF(E1825&lt;=56000,ROUNDUP(E1825/4,0)+14000,28000))))+IF(F1825&lt;=0,0,IF(F1825&lt;=15000,F1825,IF(F1825&lt;=40000,ROUNDUP(F1825/2,0)+7500,IF(F1825&lt;=70000,ROUNDUP(F1825/4,0)+17500,35000)))),28000))))</f>
        <v/>
      </c>
      <c r="T1825" s="18">
        <f>IF(G1825&lt;=0,0,IF(G1825&lt;=12000,G1825,IF(G1825&lt;=32000,ROUNDUP(G1825/2,0)+6000,IF(G1825&lt;=56000,ROUNDUP(G1825/4,0)+14000,28000))))</f>
        <v/>
      </c>
      <c r="U1825" s="18">
        <f>IF(I1825&lt;=0,IF(H1825&lt;=0,0,IF(H1825&lt;=12000,H1825,IF(H1825&lt;=32000,ROUNDUP(H1825/2,0)+6000,IF(H1825&lt;=56000,ROUNDUP(H1825/4,0)+14000,28000)))),IF(H1825&lt;=0,IF(I1825&lt;=0,0,IF(I1825&lt;=15000,I1825,IF(I1825&lt;=40000,ROUNDUP(I1825/2,0)+7500,IF(I1825&lt;=70000,ROUNDUP(I1825/4,0)+17500,35000)))),MAX(IF(I1825&lt;=0,0,IF(I1825&lt;=15000,I1825,IF(I1825&lt;=40000,ROUNDUP(I1825/2,0)+7500,IF(I1825&lt;=70000,ROUNDUP(I1825/4,0)+17500,35000)))),MIN(IF(H1825&lt;=0,0,IF(H1825&lt;=12000,H1825,IF(H1825&lt;=32000,ROUNDUP(H1825/2,0)+6000,IF(H1825&lt;=56000,ROUNDUP(H1825/4,0)+14000,28000))))+IF(I1825&lt;=0,0,IF(I1825&lt;=15000,I1825,IF(I1825&lt;=40000,ROUNDUP(I1825/2,0)+7500,IF(I1825&lt;=70000,ROUNDUP(I1825/4,0)+17500,35000)))),28000))))</f>
        <v/>
      </c>
      <c r="V1825" s="18">
        <f>MIN(70000,S1825+T1825+U1825)</f>
        <v/>
      </c>
      <c r="W1825" s="18">
        <f>MAX(0,ROUNDDOWN(M1825-J1825-N1825-K1825-0,-3))</f>
        <v/>
      </c>
      <c r="X1825" s="18">
        <f>MAX(0,ROUNDDOWN(M1825-J1825-N1825-K1825-R1825,-3))</f>
        <v/>
      </c>
      <c r="Y1825" s="18">
        <f>IF(W1825&lt;=0,0,ROUNDDOWN((W1825*LOOKUP(W1825,{0,1950001,3300001,6950001,9000001,18000001,40000001},{0.05,0.1,0.2,0.23,0.33,0.4,0.45})-LOOKUP(W1825,{0,1950001,3300001,6950001,9000001,18000001,40000001},{0,97500,427500,636000,1536000,2796000,4796000}))*1.021,-2))</f>
        <v/>
      </c>
      <c r="Z1825" s="18">
        <f>IF(X1825&lt;=0,0,ROUNDDOWN((X1825*LOOKUP(X1825,{0,1950001,3300001,6950001,9000001,18000001,40000001},{0.05,0.1,0.2,0.23,0.33,0.4,0.45})-LOOKUP(X1825,{0,1950001,3300001,6950001,9000001,18000001,40000001},{0,97500,427500,636000,1536000,2796000,4796000}))*1.021,-2))</f>
        <v/>
      </c>
      <c r="AA1825" s="18">
        <f>MAX(0,ROUNDDOWN(M1825-J1825-430000-L1825-0,-3))</f>
        <v/>
      </c>
      <c r="AB1825" s="18">
        <f>MAX(0,ROUNDDOWN(M1825-J1825-430000-L1825-V1825,-3))</f>
        <v/>
      </c>
      <c r="AC1825" s="18">
        <f>IF(M1825&lt;=450000,0,MAX(0,ROUNDDOWN(AA1825*0.06-MIN(50000,AA1825)*0.03,-2))+MAX(0,ROUNDDOWN(AA1825*0.04-MIN(50000,AA1825)*0.02,-2)))</f>
        <v/>
      </c>
      <c r="AD1825" s="18">
        <f>IF(M1825&lt;=450000,0,MAX(0,ROUNDDOWN(AB1825*0.06-MIN(50000,AB1825)*0.03,-2))+MAX(0,ROUNDDOWN(AB1825*0.04-MIN(50000,AB1825)*0.02,-2)))</f>
        <v/>
      </c>
      <c r="AE1825" s="18">
        <f>Y1825-Z1825</f>
        <v/>
      </c>
      <c r="AF1825" s="18">
        <f>AC1825-AD1825</f>
        <v/>
      </c>
      <c r="AG1825" s="18">
        <f>AE1825+AF1825</f>
        <v/>
      </c>
      <c r="AH1825" s="20">
        <f>IF(W1825&lt;=0,0,LOOKUP(W1825,{0,1950001,3300001,6950001,9000001,18000001,40000001},{0.05,0.1,0.2,0.23,0.33,0.4,0.45}))</f>
        <v/>
      </c>
    </row>
    <row r="1826">
      <c r="A1826" t="inlineStr">
        <is>
          <t>1万円刻み 特例あり一般12万円</t>
        </is>
      </c>
      <c r="B1826" s="18">
        <f>'4_1万円刻み'!$A$582</f>
        <v/>
      </c>
      <c r="C1826" s="19" t="n">
        <v>2026</v>
      </c>
      <c r="D1826" t="inlineStr">
        <is>
          <t>はい</t>
        </is>
      </c>
      <c r="E1826" s="18" t="n">
        <v>120000</v>
      </c>
      <c r="F1826" s="18" t="n">
        <v>0</v>
      </c>
      <c r="G1826" s="18" t="n">
        <v>0</v>
      </c>
      <c r="H1826" s="18" t="n">
        <v>0</v>
      </c>
      <c r="I1826" s="18" t="n">
        <v>0</v>
      </c>
      <c r="J1826" s="18">
        <f>ROUND(MIN(B1826/12,650000)*12*0.0915+MIN(B1826/12,1390000)*12*(0.0504+0)+B1826*0.005,0)</f>
        <v/>
      </c>
      <c r="K1826" s="18" t="n">
        <v>0</v>
      </c>
      <c r="L1826" s="18" t="n">
        <v>0</v>
      </c>
      <c r="M1826" s="18">
        <f>ROUND(IF(C1826&gt;=2026,IF(B1826&lt;741000,0,IF(B1826&lt;2191000,B1826-740000,IF(B1826&lt;2193000,1451000,IF(B1826&lt;2196000,1453000,IF(B1826&lt;2200000,1456000,IF(B1826&lt;3600000,ROUNDDOWN(B1826/4,-3)*2.8-80000,IF(B1826&lt;6600000,ROUNDDOWN(B1826/4,-3)*3.2-440000,IF(B1826&lt;8500000,ROUNDDOWN(B1826*0.9,0)-1100000,B1826-1950000)))))))),IF(B1826&lt;651000,0,IF(B1826&lt;1900000,B1826-650000,IF(B1826&lt;3600000,ROUNDDOWN(B1826/4,-3)*2.8-80000,IF(B1826&lt;6600000,ROUNDDOWN(B1826/4,-3)*3.2-440000,IF(B1826&lt;8500000,ROUNDDOWN(B1826*0.9,0)-1100000,B1826-1950000)))))),0)</f>
        <v/>
      </c>
      <c r="N1826" s="18">
        <f>IF(M1826&gt;23500000,NA(),IF(C1826&gt;=2026,IF(M1826&lt;=4890000,1040000,IF(M1826&lt;=6550000,670000,620000)),IF(M1826&lt;=1320000,950000,IF(M1826&lt;=3360000,880000,IF(M1826&lt;=4890000,680000,IF(M1826&lt;=6550000,630000,580000))))))</f>
        <v/>
      </c>
      <c r="O1826" s="18">
        <f>IF(F1826&lt;=0,IF(AND(D1826="はい",C1826&gt;=2026,C1826&lt;=2027),IF(E1826&lt;=0,0,IF(E1826&lt;=30000,E1826,IF(E1826&lt;=60000,ROUNDUP(E1826/2,0)+15000,IF(E1826&lt;=120000,ROUNDUP(E1826/4,0)+30000,60000)))),IF(E1826&lt;=0,0,IF(E1826&lt;=20000,E1826,IF(E1826&lt;=40000,ROUNDUP(E1826/2,0)+10000,IF(E1826&lt;=80000,ROUNDUP(E1826/4,0)+20000,40000))))),IF(E1826&lt;=0,IF(F1826&lt;=0,0,IF(F1826&lt;=25000,F1826,IF(F1826&lt;=50000,ROUNDUP(F1826/2,0)+12500,IF(F1826&lt;=100000,ROUNDUP(F1826/4,0)+25000,50000)))),MAX(IF(F1826&lt;=0,0,IF(F1826&lt;=25000,F1826,IF(F1826&lt;=50000,ROUNDUP(F1826/2,0)+12500,IF(F1826&lt;=100000,ROUNDUP(F1826/4,0)+25000,50000)))),MIN(IF(AND(D1826="はい",C1826&gt;=2026,C1826&lt;=2027),IF(E1826&lt;=0,0,IF(E1826&lt;=30000,E1826,IF(E1826&lt;=60000,ROUNDUP(E1826/2,0)+15000,IF(E1826&lt;=120000,ROUNDUP(E1826/4,0)+30000,60000)))),IF(E1826&lt;=0,0,IF(E1826&lt;=20000,E1826,IF(E1826&lt;=40000,ROUNDUP(E1826/2,0)+10000,IF(E1826&lt;=80000,ROUNDUP(E1826/4,0)+20000,40000)))))+IF(F1826&lt;=0,0,IF(F1826&lt;=25000,F1826,IF(F1826&lt;=50000,ROUNDUP(F1826/2,0)+12500,IF(F1826&lt;=100000,ROUNDUP(F1826/4,0)+25000,50000)))),IF(AND(D1826="はい",C1826&gt;=2026,C1826&lt;=2027),60000,40000)))))</f>
        <v/>
      </c>
      <c r="P1826" s="18">
        <f>IF(G1826&lt;=0,0,IF(G1826&lt;=20000,G1826,IF(G1826&lt;=40000,ROUNDUP(G1826/2,0)+10000,IF(G1826&lt;=80000,ROUNDUP(G1826/4,0)+20000,40000))))</f>
        <v/>
      </c>
      <c r="Q1826" s="18">
        <f>IF(I1826&lt;=0,IF(H1826&lt;=0,0,IF(H1826&lt;=20000,H1826,IF(H1826&lt;=40000,ROUNDUP(H1826/2,0)+10000,IF(H1826&lt;=80000,ROUNDUP(H1826/4,0)+20000,40000)))),IF(H1826&lt;=0,IF(I1826&lt;=0,0,IF(I1826&lt;=25000,I1826,IF(I1826&lt;=50000,ROUNDUP(I1826/2,0)+12500,IF(I1826&lt;=100000,ROUNDUP(I1826/4,0)+25000,50000)))),MAX(IF(I1826&lt;=0,0,IF(I1826&lt;=25000,I1826,IF(I1826&lt;=50000,ROUNDUP(I1826/2,0)+12500,IF(I1826&lt;=100000,ROUNDUP(I1826/4,0)+25000,50000)))),MIN(IF(H1826&lt;=0,0,IF(H1826&lt;=20000,H1826,IF(H1826&lt;=40000,ROUNDUP(H1826/2,0)+10000,IF(H1826&lt;=80000,ROUNDUP(H1826/4,0)+20000,40000))))+IF(I1826&lt;=0,0,IF(I1826&lt;=25000,I1826,IF(I1826&lt;=50000,ROUNDUP(I1826/2,0)+12500,IF(I1826&lt;=100000,ROUNDUP(I1826/4,0)+25000,50000)))),40000))))</f>
        <v/>
      </c>
      <c r="R1826" s="18">
        <f>MIN(120000,O1826+P1826+Q1826)</f>
        <v/>
      </c>
      <c r="S1826" s="18">
        <f>IF(F1826&lt;=0,IF(E1826&lt;=0,0,IF(E1826&lt;=12000,E1826,IF(E1826&lt;=32000,ROUNDUP(E1826/2,0)+6000,IF(E1826&lt;=56000,ROUNDUP(E1826/4,0)+14000,28000)))),IF(E1826&lt;=0,IF(F1826&lt;=0,0,IF(F1826&lt;=15000,F1826,IF(F1826&lt;=40000,ROUNDUP(F1826/2,0)+7500,IF(F1826&lt;=70000,ROUNDUP(F1826/4,0)+17500,35000)))),MAX(IF(F1826&lt;=0,0,IF(F1826&lt;=15000,F1826,IF(F1826&lt;=40000,ROUNDUP(F1826/2,0)+7500,IF(F1826&lt;=70000,ROUNDUP(F1826/4,0)+17500,35000)))),MIN(IF(E1826&lt;=0,0,IF(E1826&lt;=12000,E1826,IF(E1826&lt;=32000,ROUNDUP(E1826/2,0)+6000,IF(E1826&lt;=56000,ROUNDUP(E1826/4,0)+14000,28000))))+IF(F1826&lt;=0,0,IF(F1826&lt;=15000,F1826,IF(F1826&lt;=40000,ROUNDUP(F1826/2,0)+7500,IF(F1826&lt;=70000,ROUNDUP(F1826/4,0)+17500,35000)))),28000))))</f>
        <v/>
      </c>
      <c r="T1826" s="18">
        <f>IF(G1826&lt;=0,0,IF(G1826&lt;=12000,G1826,IF(G1826&lt;=32000,ROUNDUP(G1826/2,0)+6000,IF(G1826&lt;=56000,ROUNDUP(G1826/4,0)+14000,28000))))</f>
        <v/>
      </c>
      <c r="U1826" s="18">
        <f>IF(I1826&lt;=0,IF(H1826&lt;=0,0,IF(H1826&lt;=12000,H1826,IF(H1826&lt;=32000,ROUNDUP(H1826/2,0)+6000,IF(H1826&lt;=56000,ROUNDUP(H1826/4,0)+14000,28000)))),IF(H1826&lt;=0,IF(I1826&lt;=0,0,IF(I1826&lt;=15000,I1826,IF(I1826&lt;=40000,ROUNDUP(I1826/2,0)+7500,IF(I1826&lt;=70000,ROUNDUP(I1826/4,0)+17500,35000)))),MAX(IF(I1826&lt;=0,0,IF(I1826&lt;=15000,I1826,IF(I1826&lt;=40000,ROUNDUP(I1826/2,0)+7500,IF(I1826&lt;=70000,ROUNDUP(I1826/4,0)+17500,35000)))),MIN(IF(H1826&lt;=0,0,IF(H1826&lt;=12000,H1826,IF(H1826&lt;=32000,ROUNDUP(H1826/2,0)+6000,IF(H1826&lt;=56000,ROUNDUP(H1826/4,0)+14000,28000))))+IF(I1826&lt;=0,0,IF(I1826&lt;=15000,I1826,IF(I1826&lt;=40000,ROUNDUP(I1826/2,0)+7500,IF(I1826&lt;=70000,ROUNDUP(I1826/4,0)+17500,35000)))),28000))))</f>
        <v/>
      </c>
      <c r="V1826" s="18">
        <f>MIN(70000,S1826+T1826+U1826)</f>
        <v/>
      </c>
      <c r="W1826" s="18">
        <f>MAX(0,ROUNDDOWN(M1826-J1826-N1826-K1826-0,-3))</f>
        <v/>
      </c>
      <c r="X1826" s="18">
        <f>MAX(0,ROUNDDOWN(M1826-J1826-N1826-K1826-R1826,-3))</f>
        <v/>
      </c>
      <c r="Y1826" s="18">
        <f>IF(W1826&lt;=0,0,ROUNDDOWN((W1826*LOOKUP(W1826,{0,1950001,3300001,6950001,9000001,18000001,40000001},{0.05,0.1,0.2,0.23,0.33,0.4,0.45})-LOOKUP(W1826,{0,1950001,3300001,6950001,9000001,18000001,40000001},{0,97500,427500,636000,1536000,2796000,4796000}))*1.021,-2))</f>
        <v/>
      </c>
      <c r="Z1826" s="18">
        <f>IF(X1826&lt;=0,0,ROUNDDOWN((X1826*LOOKUP(X1826,{0,1950001,3300001,6950001,9000001,18000001,40000001},{0.05,0.1,0.2,0.23,0.33,0.4,0.45})-LOOKUP(X1826,{0,1950001,3300001,6950001,9000001,18000001,40000001},{0,97500,427500,636000,1536000,2796000,4796000}))*1.021,-2))</f>
        <v/>
      </c>
      <c r="AA1826" s="18">
        <f>MAX(0,ROUNDDOWN(M1826-J1826-430000-L1826-0,-3))</f>
        <v/>
      </c>
      <c r="AB1826" s="18">
        <f>MAX(0,ROUNDDOWN(M1826-J1826-430000-L1826-V1826,-3))</f>
        <v/>
      </c>
      <c r="AC1826" s="18">
        <f>IF(M1826&lt;=450000,0,MAX(0,ROUNDDOWN(AA1826*0.06-MIN(50000,AA1826)*0.03,-2))+MAX(0,ROUNDDOWN(AA1826*0.04-MIN(50000,AA1826)*0.02,-2)))</f>
        <v/>
      </c>
      <c r="AD1826" s="18">
        <f>IF(M1826&lt;=450000,0,MAX(0,ROUNDDOWN(AB1826*0.06-MIN(50000,AB1826)*0.03,-2))+MAX(0,ROUNDDOWN(AB1826*0.04-MIN(50000,AB1826)*0.02,-2)))</f>
        <v/>
      </c>
      <c r="AE1826" s="18">
        <f>Y1826-Z1826</f>
        <v/>
      </c>
      <c r="AF1826" s="18">
        <f>AC1826-AD1826</f>
        <v/>
      </c>
      <c r="AG1826" s="18">
        <f>AE1826+AF1826</f>
        <v/>
      </c>
      <c r="AH1826" s="20">
        <f>IF(W1826&lt;=0,0,LOOKUP(W1826,{0,1950001,3300001,6950001,9000001,18000001,40000001},{0.05,0.1,0.2,0.23,0.33,0.4,0.45}))</f>
        <v/>
      </c>
    </row>
    <row r="1827">
      <c r="A1827" t="inlineStr">
        <is>
          <t>1万円刻み 3区分8万円ずつ</t>
        </is>
      </c>
      <c r="B1827" s="18">
        <f>'4_1万円刻み'!$A$583</f>
        <v/>
      </c>
      <c r="C1827" s="19" t="n">
        <v>2026</v>
      </c>
      <c r="D1827" t="inlineStr">
        <is>
          <t>いいえ</t>
        </is>
      </c>
      <c r="E1827" s="18" t="n">
        <v>80000</v>
      </c>
      <c r="F1827" s="18" t="n">
        <v>0</v>
      </c>
      <c r="G1827" s="18" t="n">
        <v>80000</v>
      </c>
      <c r="H1827" s="18" t="n">
        <v>80000</v>
      </c>
      <c r="I1827" s="18" t="n">
        <v>0</v>
      </c>
      <c r="J1827" s="18">
        <f>ROUND(MIN(B1827/12,650000)*12*0.0915+MIN(B1827/12,1390000)*12*(0.0504+0)+B1827*0.005,0)</f>
        <v/>
      </c>
      <c r="K1827" s="18" t="n">
        <v>0</v>
      </c>
      <c r="L1827" s="18" t="n">
        <v>0</v>
      </c>
      <c r="M1827" s="18">
        <f>ROUND(IF(C1827&gt;=2026,IF(B1827&lt;741000,0,IF(B1827&lt;2191000,B1827-740000,IF(B1827&lt;2193000,1451000,IF(B1827&lt;2196000,1453000,IF(B1827&lt;2200000,1456000,IF(B1827&lt;3600000,ROUNDDOWN(B1827/4,-3)*2.8-80000,IF(B1827&lt;6600000,ROUNDDOWN(B1827/4,-3)*3.2-440000,IF(B1827&lt;8500000,ROUNDDOWN(B1827*0.9,0)-1100000,B1827-1950000)))))))),IF(B1827&lt;651000,0,IF(B1827&lt;1900000,B1827-650000,IF(B1827&lt;3600000,ROUNDDOWN(B1827/4,-3)*2.8-80000,IF(B1827&lt;6600000,ROUNDDOWN(B1827/4,-3)*3.2-440000,IF(B1827&lt;8500000,ROUNDDOWN(B1827*0.9,0)-1100000,B1827-1950000)))))),0)</f>
        <v/>
      </c>
      <c r="N1827" s="18">
        <f>IF(M1827&gt;23500000,NA(),IF(C1827&gt;=2026,IF(M1827&lt;=4890000,1040000,IF(M1827&lt;=6550000,670000,620000)),IF(M1827&lt;=1320000,950000,IF(M1827&lt;=3360000,880000,IF(M1827&lt;=4890000,680000,IF(M1827&lt;=6550000,630000,580000))))))</f>
        <v/>
      </c>
      <c r="O1827" s="18">
        <f>IF(F1827&lt;=0,IF(AND(D1827="はい",C1827&gt;=2026,C1827&lt;=2027),IF(E1827&lt;=0,0,IF(E1827&lt;=30000,E1827,IF(E1827&lt;=60000,ROUNDUP(E1827/2,0)+15000,IF(E1827&lt;=120000,ROUNDUP(E1827/4,0)+30000,60000)))),IF(E1827&lt;=0,0,IF(E1827&lt;=20000,E1827,IF(E1827&lt;=40000,ROUNDUP(E1827/2,0)+10000,IF(E1827&lt;=80000,ROUNDUP(E1827/4,0)+20000,40000))))),IF(E1827&lt;=0,IF(F1827&lt;=0,0,IF(F1827&lt;=25000,F1827,IF(F1827&lt;=50000,ROUNDUP(F1827/2,0)+12500,IF(F1827&lt;=100000,ROUNDUP(F1827/4,0)+25000,50000)))),MAX(IF(F1827&lt;=0,0,IF(F1827&lt;=25000,F1827,IF(F1827&lt;=50000,ROUNDUP(F1827/2,0)+12500,IF(F1827&lt;=100000,ROUNDUP(F1827/4,0)+25000,50000)))),MIN(IF(AND(D1827="はい",C1827&gt;=2026,C1827&lt;=2027),IF(E1827&lt;=0,0,IF(E1827&lt;=30000,E1827,IF(E1827&lt;=60000,ROUNDUP(E1827/2,0)+15000,IF(E1827&lt;=120000,ROUNDUP(E1827/4,0)+30000,60000)))),IF(E1827&lt;=0,0,IF(E1827&lt;=20000,E1827,IF(E1827&lt;=40000,ROUNDUP(E1827/2,0)+10000,IF(E1827&lt;=80000,ROUNDUP(E1827/4,0)+20000,40000)))))+IF(F1827&lt;=0,0,IF(F1827&lt;=25000,F1827,IF(F1827&lt;=50000,ROUNDUP(F1827/2,0)+12500,IF(F1827&lt;=100000,ROUNDUP(F1827/4,0)+25000,50000)))),IF(AND(D1827="はい",C1827&gt;=2026,C1827&lt;=2027),60000,40000)))))</f>
        <v/>
      </c>
      <c r="P1827" s="18">
        <f>IF(G1827&lt;=0,0,IF(G1827&lt;=20000,G1827,IF(G1827&lt;=40000,ROUNDUP(G1827/2,0)+10000,IF(G1827&lt;=80000,ROUNDUP(G1827/4,0)+20000,40000))))</f>
        <v/>
      </c>
      <c r="Q1827" s="18">
        <f>IF(I1827&lt;=0,IF(H1827&lt;=0,0,IF(H1827&lt;=20000,H1827,IF(H1827&lt;=40000,ROUNDUP(H1827/2,0)+10000,IF(H1827&lt;=80000,ROUNDUP(H1827/4,0)+20000,40000)))),IF(H1827&lt;=0,IF(I1827&lt;=0,0,IF(I1827&lt;=25000,I1827,IF(I1827&lt;=50000,ROUNDUP(I1827/2,0)+12500,IF(I1827&lt;=100000,ROUNDUP(I1827/4,0)+25000,50000)))),MAX(IF(I1827&lt;=0,0,IF(I1827&lt;=25000,I1827,IF(I1827&lt;=50000,ROUNDUP(I1827/2,0)+12500,IF(I1827&lt;=100000,ROUNDUP(I1827/4,0)+25000,50000)))),MIN(IF(H1827&lt;=0,0,IF(H1827&lt;=20000,H1827,IF(H1827&lt;=40000,ROUNDUP(H1827/2,0)+10000,IF(H1827&lt;=80000,ROUNDUP(H1827/4,0)+20000,40000))))+IF(I1827&lt;=0,0,IF(I1827&lt;=25000,I1827,IF(I1827&lt;=50000,ROUNDUP(I1827/2,0)+12500,IF(I1827&lt;=100000,ROUNDUP(I1827/4,0)+25000,50000)))),40000))))</f>
        <v/>
      </c>
      <c r="R1827" s="18">
        <f>MIN(120000,O1827+P1827+Q1827)</f>
        <v/>
      </c>
      <c r="S1827" s="18">
        <f>IF(F1827&lt;=0,IF(E1827&lt;=0,0,IF(E1827&lt;=12000,E1827,IF(E1827&lt;=32000,ROUNDUP(E1827/2,0)+6000,IF(E1827&lt;=56000,ROUNDUP(E1827/4,0)+14000,28000)))),IF(E1827&lt;=0,IF(F1827&lt;=0,0,IF(F1827&lt;=15000,F1827,IF(F1827&lt;=40000,ROUNDUP(F1827/2,0)+7500,IF(F1827&lt;=70000,ROUNDUP(F1827/4,0)+17500,35000)))),MAX(IF(F1827&lt;=0,0,IF(F1827&lt;=15000,F1827,IF(F1827&lt;=40000,ROUNDUP(F1827/2,0)+7500,IF(F1827&lt;=70000,ROUNDUP(F1827/4,0)+17500,35000)))),MIN(IF(E1827&lt;=0,0,IF(E1827&lt;=12000,E1827,IF(E1827&lt;=32000,ROUNDUP(E1827/2,0)+6000,IF(E1827&lt;=56000,ROUNDUP(E1827/4,0)+14000,28000))))+IF(F1827&lt;=0,0,IF(F1827&lt;=15000,F1827,IF(F1827&lt;=40000,ROUNDUP(F1827/2,0)+7500,IF(F1827&lt;=70000,ROUNDUP(F1827/4,0)+17500,35000)))),28000))))</f>
        <v/>
      </c>
      <c r="T1827" s="18">
        <f>IF(G1827&lt;=0,0,IF(G1827&lt;=12000,G1827,IF(G1827&lt;=32000,ROUNDUP(G1827/2,0)+6000,IF(G1827&lt;=56000,ROUNDUP(G1827/4,0)+14000,28000))))</f>
        <v/>
      </c>
      <c r="U1827" s="18">
        <f>IF(I1827&lt;=0,IF(H1827&lt;=0,0,IF(H1827&lt;=12000,H1827,IF(H1827&lt;=32000,ROUNDUP(H1827/2,0)+6000,IF(H1827&lt;=56000,ROUNDUP(H1827/4,0)+14000,28000)))),IF(H1827&lt;=0,IF(I1827&lt;=0,0,IF(I1827&lt;=15000,I1827,IF(I1827&lt;=40000,ROUNDUP(I1827/2,0)+7500,IF(I1827&lt;=70000,ROUNDUP(I1827/4,0)+17500,35000)))),MAX(IF(I1827&lt;=0,0,IF(I1827&lt;=15000,I1827,IF(I1827&lt;=40000,ROUNDUP(I1827/2,0)+7500,IF(I1827&lt;=70000,ROUNDUP(I1827/4,0)+17500,35000)))),MIN(IF(H1827&lt;=0,0,IF(H1827&lt;=12000,H1827,IF(H1827&lt;=32000,ROUNDUP(H1827/2,0)+6000,IF(H1827&lt;=56000,ROUNDUP(H1827/4,0)+14000,28000))))+IF(I1827&lt;=0,0,IF(I1827&lt;=15000,I1827,IF(I1827&lt;=40000,ROUNDUP(I1827/2,0)+7500,IF(I1827&lt;=70000,ROUNDUP(I1827/4,0)+17500,35000)))),28000))))</f>
        <v/>
      </c>
      <c r="V1827" s="18">
        <f>MIN(70000,S1827+T1827+U1827)</f>
        <v/>
      </c>
      <c r="W1827" s="18">
        <f>MAX(0,ROUNDDOWN(M1827-J1827-N1827-K1827-0,-3))</f>
        <v/>
      </c>
      <c r="X1827" s="18">
        <f>MAX(0,ROUNDDOWN(M1827-J1827-N1827-K1827-R1827,-3))</f>
        <v/>
      </c>
      <c r="Y1827" s="18">
        <f>IF(W1827&lt;=0,0,ROUNDDOWN((W1827*LOOKUP(W1827,{0,1950001,3300001,6950001,9000001,18000001,40000001},{0.05,0.1,0.2,0.23,0.33,0.4,0.45})-LOOKUP(W1827,{0,1950001,3300001,6950001,9000001,18000001,40000001},{0,97500,427500,636000,1536000,2796000,4796000}))*1.021,-2))</f>
        <v/>
      </c>
      <c r="Z1827" s="18">
        <f>IF(X1827&lt;=0,0,ROUNDDOWN((X1827*LOOKUP(X1827,{0,1950001,3300001,6950001,9000001,18000001,40000001},{0.05,0.1,0.2,0.23,0.33,0.4,0.45})-LOOKUP(X1827,{0,1950001,3300001,6950001,9000001,18000001,40000001},{0,97500,427500,636000,1536000,2796000,4796000}))*1.021,-2))</f>
        <v/>
      </c>
      <c r="AA1827" s="18">
        <f>MAX(0,ROUNDDOWN(M1827-J1827-430000-L1827-0,-3))</f>
        <v/>
      </c>
      <c r="AB1827" s="18">
        <f>MAX(0,ROUNDDOWN(M1827-J1827-430000-L1827-V1827,-3))</f>
        <v/>
      </c>
      <c r="AC1827" s="18">
        <f>IF(M1827&lt;=450000,0,MAX(0,ROUNDDOWN(AA1827*0.06-MIN(50000,AA1827)*0.03,-2))+MAX(0,ROUNDDOWN(AA1827*0.04-MIN(50000,AA1827)*0.02,-2)))</f>
        <v/>
      </c>
      <c r="AD1827" s="18">
        <f>IF(M1827&lt;=450000,0,MAX(0,ROUNDDOWN(AB1827*0.06-MIN(50000,AB1827)*0.03,-2))+MAX(0,ROUNDDOWN(AB1827*0.04-MIN(50000,AB1827)*0.02,-2)))</f>
        <v/>
      </c>
      <c r="AE1827" s="18">
        <f>Y1827-Z1827</f>
        <v/>
      </c>
      <c r="AF1827" s="18">
        <f>AC1827-AD1827</f>
        <v/>
      </c>
      <c r="AG1827" s="18">
        <f>AE1827+AF1827</f>
        <v/>
      </c>
      <c r="AH1827" s="20">
        <f>IF(W1827&lt;=0,0,LOOKUP(W1827,{0,1950001,3300001,6950001,9000001,18000001,40000001},{0.05,0.1,0.2,0.23,0.33,0.4,0.45}))</f>
        <v/>
      </c>
    </row>
    <row r="1828">
      <c r="A1828" t="inlineStr">
        <is>
          <t>1万円刻み 一般8万円</t>
        </is>
      </c>
      <c r="B1828" s="18">
        <f>'4_1万円刻み'!$A$583</f>
        <v/>
      </c>
      <c r="C1828" s="19" t="n">
        <v>2026</v>
      </c>
      <c r="D1828" t="inlineStr">
        <is>
          <t>いいえ</t>
        </is>
      </c>
      <c r="E1828" s="18" t="n">
        <v>80000</v>
      </c>
      <c r="F1828" s="18" t="n">
        <v>0</v>
      </c>
      <c r="G1828" s="18" t="n">
        <v>0</v>
      </c>
      <c r="H1828" s="18" t="n">
        <v>0</v>
      </c>
      <c r="I1828" s="18" t="n">
        <v>0</v>
      </c>
      <c r="J1828" s="18">
        <f>ROUND(MIN(B1828/12,650000)*12*0.0915+MIN(B1828/12,1390000)*12*(0.0504+0)+B1828*0.005,0)</f>
        <v/>
      </c>
      <c r="K1828" s="18" t="n">
        <v>0</v>
      </c>
      <c r="L1828" s="18" t="n">
        <v>0</v>
      </c>
      <c r="M1828" s="18">
        <f>ROUND(IF(C1828&gt;=2026,IF(B1828&lt;741000,0,IF(B1828&lt;2191000,B1828-740000,IF(B1828&lt;2193000,1451000,IF(B1828&lt;2196000,1453000,IF(B1828&lt;2200000,1456000,IF(B1828&lt;3600000,ROUNDDOWN(B1828/4,-3)*2.8-80000,IF(B1828&lt;6600000,ROUNDDOWN(B1828/4,-3)*3.2-440000,IF(B1828&lt;8500000,ROUNDDOWN(B1828*0.9,0)-1100000,B1828-1950000)))))))),IF(B1828&lt;651000,0,IF(B1828&lt;1900000,B1828-650000,IF(B1828&lt;3600000,ROUNDDOWN(B1828/4,-3)*2.8-80000,IF(B1828&lt;6600000,ROUNDDOWN(B1828/4,-3)*3.2-440000,IF(B1828&lt;8500000,ROUNDDOWN(B1828*0.9,0)-1100000,B1828-1950000)))))),0)</f>
        <v/>
      </c>
      <c r="N1828" s="18">
        <f>IF(M1828&gt;23500000,NA(),IF(C1828&gt;=2026,IF(M1828&lt;=4890000,1040000,IF(M1828&lt;=6550000,670000,620000)),IF(M1828&lt;=1320000,950000,IF(M1828&lt;=3360000,880000,IF(M1828&lt;=4890000,680000,IF(M1828&lt;=6550000,630000,580000))))))</f>
        <v/>
      </c>
      <c r="O1828" s="18">
        <f>IF(F1828&lt;=0,IF(AND(D1828="はい",C1828&gt;=2026,C1828&lt;=2027),IF(E1828&lt;=0,0,IF(E1828&lt;=30000,E1828,IF(E1828&lt;=60000,ROUNDUP(E1828/2,0)+15000,IF(E1828&lt;=120000,ROUNDUP(E1828/4,0)+30000,60000)))),IF(E1828&lt;=0,0,IF(E1828&lt;=20000,E1828,IF(E1828&lt;=40000,ROUNDUP(E1828/2,0)+10000,IF(E1828&lt;=80000,ROUNDUP(E1828/4,0)+20000,40000))))),IF(E1828&lt;=0,IF(F1828&lt;=0,0,IF(F1828&lt;=25000,F1828,IF(F1828&lt;=50000,ROUNDUP(F1828/2,0)+12500,IF(F1828&lt;=100000,ROUNDUP(F1828/4,0)+25000,50000)))),MAX(IF(F1828&lt;=0,0,IF(F1828&lt;=25000,F1828,IF(F1828&lt;=50000,ROUNDUP(F1828/2,0)+12500,IF(F1828&lt;=100000,ROUNDUP(F1828/4,0)+25000,50000)))),MIN(IF(AND(D1828="はい",C1828&gt;=2026,C1828&lt;=2027),IF(E1828&lt;=0,0,IF(E1828&lt;=30000,E1828,IF(E1828&lt;=60000,ROUNDUP(E1828/2,0)+15000,IF(E1828&lt;=120000,ROUNDUP(E1828/4,0)+30000,60000)))),IF(E1828&lt;=0,0,IF(E1828&lt;=20000,E1828,IF(E1828&lt;=40000,ROUNDUP(E1828/2,0)+10000,IF(E1828&lt;=80000,ROUNDUP(E1828/4,0)+20000,40000)))))+IF(F1828&lt;=0,0,IF(F1828&lt;=25000,F1828,IF(F1828&lt;=50000,ROUNDUP(F1828/2,0)+12500,IF(F1828&lt;=100000,ROUNDUP(F1828/4,0)+25000,50000)))),IF(AND(D1828="はい",C1828&gt;=2026,C1828&lt;=2027),60000,40000)))))</f>
        <v/>
      </c>
      <c r="P1828" s="18">
        <f>IF(G1828&lt;=0,0,IF(G1828&lt;=20000,G1828,IF(G1828&lt;=40000,ROUNDUP(G1828/2,0)+10000,IF(G1828&lt;=80000,ROUNDUP(G1828/4,0)+20000,40000))))</f>
        <v/>
      </c>
      <c r="Q1828" s="18">
        <f>IF(I1828&lt;=0,IF(H1828&lt;=0,0,IF(H1828&lt;=20000,H1828,IF(H1828&lt;=40000,ROUNDUP(H1828/2,0)+10000,IF(H1828&lt;=80000,ROUNDUP(H1828/4,0)+20000,40000)))),IF(H1828&lt;=0,IF(I1828&lt;=0,0,IF(I1828&lt;=25000,I1828,IF(I1828&lt;=50000,ROUNDUP(I1828/2,0)+12500,IF(I1828&lt;=100000,ROUNDUP(I1828/4,0)+25000,50000)))),MAX(IF(I1828&lt;=0,0,IF(I1828&lt;=25000,I1828,IF(I1828&lt;=50000,ROUNDUP(I1828/2,0)+12500,IF(I1828&lt;=100000,ROUNDUP(I1828/4,0)+25000,50000)))),MIN(IF(H1828&lt;=0,0,IF(H1828&lt;=20000,H1828,IF(H1828&lt;=40000,ROUNDUP(H1828/2,0)+10000,IF(H1828&lt;=80000,ROUNDUP(H1828/4,0)+20000,40000))))+IF(I1828&lt;=0,0,IF(I1828&lt;=25000,I1828,IF(I1828&lt;=50000,ROUNDUP(I1828/2,0)+12500,IF(I1828&lt;=100000,ROUNDUP(I1828/4,0)+25000,50000)))),40000))))</f>
        <v/>
      </c>
      <c r="R1828" s="18">
        <f>MIN(120000,O1828+P1828+Q1828)</f>
        <v/>
      </c>
      <c r="S1828" s="18">
        <f>IF(F1828&lt;=0,IF(E1828&lt;=0,0,IF(E1828&lt;=12000,E1828,IF(E1828&lt;=32000,ROUNDUP(E1828/2,0)+6000,IF(E1828&lt;=56000,ROUNDUP(E1828/4,0)+14000,28000)))),IF(E1828&lt;=0,IF(F1828&lt;=0,0,IF(F1828&lt;=15000,F1828,IF(F1828&lt;=40000,ROUNDUP(F1828/2,0)+7500,IF(F1828&lt;=70000,ROUNDUP(F1828/4,0)+17500,35000)))),MAX(IF(F1828&lt;=0,0,IF(F1828&lt;=15000,F1828,IF(F1828&lt;=40000,ROUNDUP(F1828/2,0)+7500,IF(F1828&lt;=70000,ROUNDUP(F1828/4,0)+17500,35000)))),MIN(IF(E1828&lt;=0,0,IF(E1828&lt;=12000,E1828,IF(E1828&lt;=32000,ROUNDUP(E1828/2,0)+6000,IF(E1828&lt;=56000,ROUNDUP(E1828/4,0)+14000,28000))))+IF(F1828&lt;=0,0,IF(F1828&lt;=15000,F1828,IF(F1828&lt;=40000,ROUNDUP(F1828/2,0)+7500,IF(F1828&lt;=70000,ROUNDUP(F1828/4,0)+17500,35000)))),28000))))</f>
        <v/>
      </c>
      <c r="T1828" s="18">
        <f>IF(G1828&lt;=0,0,IF(G1828&lt;=12000,G1828,IF(G1828&lt;=32000,ROUNDUP(G1828/2,0)+6000,IF(G1828&lt;=56000,ROUNDUP(G1828/4,0)+14000,28000))))</f>
        <v/>
      </c>
      <c r="U1828" s="18">
        <f>IF(I1828&lt;=0,IF(H1828&lt;=0,0,IF(H1828&lt;=12000,H1828,IF(H1828&lt;=32000,ROUNDUP(H1828/2,0)+6000,IF(H1828&lt;=56000,ROUNDUP(H1828/4,0)+14000,28000)))),IF(H1828&lt;=0,IF(I1828&lt;=0,0,IF(I1828&lt;=15000,I1828,IF(I1828&lt;=40000,ROUNDUP(I1828/2,0)+7500,IF(I1828&lt;=70000,ROUNDUP(I1828/4,0)+17500,35000)))),MAX(IF(I1828&lt;=0,0,IF(I1828&lt;=15000,I1828,IF(I1828&lt;=40000,ROUNDUP(I1828/2,0)+7500,IF(I1828&lt;=70000,ROUNDUP(I1828/4,0)+17500,35000)))),MIN(IF(H1828&lt;=0,0,IF(H1828&lt;=12000,H1828,IF(H1828&lt;=32000,ROUNDUP(H1828/2,0)+6000,IF(H1828&lt;=56000,ROUNDUP(H1828/4,0)+14000,28000))))+IF(I1828&lt;=0,0,IF(I1828&lt;=15000,I1828,IF(I1828&lt;=40000,ROUNDUP(I1828/2,0)+7500,IF(I1828&lt;=70000,ROUNDUP(I1828/4,0)+17500,35000)))),28000))))</f>
        <v/>
      </c>
      <c r="V1828" s="18">
        <f>MIN(70000,S1828+T1828+U1828)</f>
        <v/>
      </c>
      <c r="W1828" s="18">
        <f>MAX(0,ROUNDDOWN(M1828-J1828-N1828-K1828-0,-3))</f>
        <v/>
      </c>
      <c r="X1828" s="18">
        <f>MAX(0,ROUNDDOWN(M1828-J1828-N1828-K1828-R1828,-3))</f>
        <v/>
      </c>
      <c r="Y1828" s="18">
        <f>IF(W1828&lt;=0,0,ROUNDDOWN((W1828*LOOKUP(W1828,{0,1950001,3300001,6950001,9000001,18000001,40000001},{0.05,0.1,0.2,0.23,0.33,0.4,0.45})-LOOKUP(W1828,{0,1950001,3300001,6950001,9000001,18000001,40000001},{0,97500,427500,636000,1536000,2796000,4796000}))*1.021,-2))</f>
        <v/>
      </c>
      <c r="Z1828" s="18">
        <f>IF(X1828&lt;=0,0,ROUNDDOWN((X1828*LOOKUP(X1828,{0,1950001,3300001,6950001,9000001,18000001,40000001},{0.05,0.1,0.2,0.23,0.33,0.4,0.45})-LOOKUP(X1828,{0,1950001,3300001,6950001,9000001,18000001,40000001},{0,97500,427500,636000,1536000,2796000,4796000}))*1.021,-2))</f>
        <v/>
      </c>
      <c r="AA1828" s="18">
        <f>MAX(0,ROUNDDOWN(M1828-J1828-430000-L1828-0,-3))</f>
        <v/>
      </c>
      <c r="AB1828" s="18">
        <f>MAX(0,ROUNDDOWN(M1828-J1828-430000-L1828-V1828,-3))</f>
        <v/>
      </c>
      <c r="AC1828" s="18">
        <f>IF(M1828&lt;=450000,0,MAX(0,ROUNDDOWN(AA1828*0.06-MIN(50000,AA1828)*0.03,-2))+MAX(0,ROUNDDOWN(AA1828*0.04-MIN(50000,AA1828)*0.02,-2)))</f>
        <v/>
      </c>
      <c r="AD1828" s="18">
        <f>IF(M1828&lt;=450000,0,MAX(0,ROUNDDOWN(AB1828*0.06-MIN(50000,AB1828)*0.03,-2))+MAX(0,ROUNDDOWN(AB1828*0.04-MIN(50000,AB1828)*0.02,-2)))</f>
        <v/>
      </c>
      <c r="AE1828" s="18">
        <f>Y1828-Z1828</f>
        <v/>
      </c>
      <c r="AF1828" s="18">
        <f>AC1828-AD1828</f>
        <v/>
      </c>
      <c r="AG1828" s="18">
        <f>AE1828+AF1828</f>
        <v/>
      </c>
      <c r="AH1828" s="20">
        <f>IF(W1828&lt;=0,0,LOOKUP(W1828,{0,1950001,3300001,6950001,9000001,18000001,40000001},{0.05,0.1,0.2,0.23,0.33,0.4,0.45}))</f>
        <v/>
      </c>
    </row>
    <row r="1829">
      <c r="A1829" t="inlineStr">
        <is>
          <t>1万円刻み 特例あり一般12万円</t>
        </is>
      </c>
      <c r="B1829" s="18">
        <f>'4_1万円刻み'!$A$583</f>
        <v/>
      </c>
      <c r="C1829" s="19" t="n">
        <v>2026</v>
      </c>
      <c r="D1829" t="inlineStr">
        <is>
          <t>はい</t>
        </is>
      </c>
      <c r="E1829" s="18" t="n">
        <v>120000</v>
      </c>
      <c r="F1829" s="18" t="n">
        <v>0</v>
      </c>
      <c r="G1829" s="18" t="n">
        <v>0</v>
      </c>
      <c r="H1829" s="18" t="n">
        <v>0</v>
      </c>
      <c r="I1829" s="18" t="n">
        <v>0</v>
      </c>
      <c r="J1829" s="18">
        <f>ROUND(MIN(B1829/12,650000)*12*0.0915+MIN(B1829/12,1390000)*12*(0.0504+0)+B1829*0.005,0)</f>
        <v/>
      </c>
      <c r="K1829" s="18" t="n">
        <v>0</v>
      </c>
      <c r="L1829" s="18" t="n">
        <v>0</v>
      </c>
      <c r="M1829" s="18">
        <f>ROUND(IF(C1829&gt;=2026,IF(B1829&lt;741000,0,IF(B1829&lt;2191000,B1829-740000,IF(B1829&lt;2193000,1451000,IF(B1829&lt;2196000,1453000,IF(B1829&lt;2200000,1456000,IF(B1829&lt;3600000,ROUNDDOWN(B1829/4,-3)*2.8-80000,IF(B1829&lt;6600000,ROUNDDOWN(B1829/4,-3)*3.2-440000,IF(B1829&lt;8500000,ROUNDDOWN(B1829*0.9,0)-1100000,B1829-1950000)))))))),IF(B1829&lt;651000,0,IF(B1829&lt;1900000,B1829-650000,IF(B1829&lt;3600000,ROUNDDOWN(B1829/4,-3)*2.8-80000,IF(B1829&lt;6600000,ROUNDDOWN(B1829/4,-3)*3.2-440000,IF(B1829&lt;8500000,ROUNDDOWN(B1829*0.9,0)-1100000,B1829-1950000)))))),0)</f>
        <v/>
      </c>
      <c r="N1829" s="18">
        <f>IF(M1829&gt;23500000,NA(),IF(C1829&gt;=2026,IF(M1829&lt;=4890000,1040000,IF(M1829&lt;=6550000,670000,620000)),IF(M1829&lt;=1320000,950000,IF(M1829&lt;=3360000,880000,IF(M1829&lt;=4890000,680000,IF(M1829&lt;=6550000,630000,580000))))))</f>
        <v/>
      </c>
      <c r="O1829" s="18">
        <f>IF(F1829&lt;=0,IF(AND(D1829="はい",C1829&gt;=2026,C1829&lt;=2027),IF(E1829&lt;=0,0,IF(E1829&lt;=30000,E1829,IF(E1829&lt;=60000,ROUNDUP(E1829/2,0)+15000,IF(E1829&lt;=120000,ROUNDUP(E1829/4,0)+30000,60000)))),IF(E1829&lt;=0,0,IF(E1829&lt;=20000,E1829,IF(E1829&lt;=40000,ROUNDUP(E1829/2,0)+10000,IF(E1829&lt;=80000,ROUNDUP(E1829/4,0)+20000,40000))))),IF(E1829&lt;=0,IF(F1829&lt;=0,0,IF(F1829&lt;=25000,F1829,IF(F1829&lt;=50000,ROUNDUP(F1829/2,0)+12500,IF(F1829&lt;=100000,ROUNDUP(F1829/4,0)+25000,50000)))),MAX(IF(F1829&lt;=0,0,IF(F1829&lt;=25000,F1829,IF(F1829&lt;=50000,ROUNDUP(F1829/2,0)+12500,IF(F1829&lt;=100000,ROUNDUP(F1829/4,0)+25000,50000)))),MIN(IF(AND(D1829="はい",C1829&gt;=2026,C1829&lt;=2027),IF(E1829&lt;=0,0,IF(E1829&lt;=30000,E1829,IF(E1829&lt;=60000,ROUNDUP(E1829/2,0)+15000,IF(E1829&lt;=120000,ROUNDUP(E1829/4,0)+30000,60000)))),IF(E1829&lt;=0,0,IF(E1829&lt;=20000,E1829,IF(E1829&lt;=40000,ROUNDUP(E1829/2,0)+10000,IF(E1829&lt;=80000,ROUNDUP(E1829/4,0)+20000,40000)))))+IF(F1829&lt;=0,0,IF(F1829&lt;=25000,F1829,IF(F1829&lt;=50000,ROUNDUP(F1829/2,0)+12500,IF(F1829&lt;=100000,ROUNDUP(F1829/4,0)+25000,50000)))),IF(AND(D1829="はい",C1829&gt;=2026,C1829&lt;=2027),60000,40000)))))</f>
        <v/>
      </c>
      <c r="P1829" s="18">
        <f>IF(G1829&lt;=0,0,IF(G1829&lt;=20000,G1829,IF(G1829&lt;=40000,ROUNDUP(G1829/2,0)+10000,IF(G1829&lt;=80000,ROUNDUP(G1829/4,0)+20000,40000))))</f>
        <v/>
      </c>
      <c r="Q1829" s="18">
        <f>IF(I1829&lt;=0,IF(H1829&lt;=0,0,IF(H1829&lt;=20000,H1829,IF(H1829&lt;=40000,ROUNDUP(H1829/2,0)+10000,IF(H1829&lt;=80000,ROUNDUP(H1829/4,0)+20000,40000)))),IF(H1829&lt;=0,IF(I1829&lt;=0,0,IF(I1829&lt;=25000,I1829,IF(I1829&lt;=50000,ROUNDUP(I1829/2,0)+12500,IF(I1829&lt;=100000,ROUNDUP(I1829/4,0)+25000,50000)))),MAX(IF(I1829&lt;=0,0,IF(I1829&lt;=25000,I1829,IF(I1829&lt;=50000,ROUNDUP(I1829/2,0)+12500,IF(I1829&lt;=100000,ROUNDUP(I1829/4,0)+25000,50000)))),MIN(IF(H1829&lt;=0,0,IF(H1829&lt;=20000,H1829,IF(H1829&lt;=40000,ROUNDUP(H1829/2,0)+10000,IF(H1829&lt;=80000,ROUNDUP(H1829/4,0)+20000,40000))))+IF(I1829&lt;=0,0,IF(I1829&lt;=25000,I1829,IF(I1829&lt;=50000,ROUNDUP(I1829/2,0)+12500,IF(I1829&lt;=100000,ROUNDUP(I1829/4,0)+25000,50000)))),40000))))</f>
        <v/>
      </c>
      <c r="R1829" s="18">
        <f>MIN(120000,O1829+P1829+Q1829)</f>
        <v/>
      </c>
      <c r="S1829" s="18">
        <f>IF(F1829&lt;=0,IF(E1829&lt;=0,0,IF(E1829&lt;=12000,E1829,IF(E1829&lt;=32000,ROUNDUP(E1829/2,0)+6000,IF(E1829&lt;=56000,ROUNDUP(E1829/4,0)+14000,28000)))),IF(E1829&lt;=0,IF(F1829&lt;=0,0,IF(F1829&lt;=15000,F1829,IF(F1829&lt;=40000,ROUNDUP(F1829/2,0)+7500,IF(F1829&lt;=70000,ROUNDUP(F1829/4,0)+17500,35000)))),MAX(IF(F1829&lt;=0,0,IF(F1829&lt;=15000,F1829,IF(F1829&lt;=40000,ROUNDUP(F1829/2,0)+7500,IF(F1829&lt;=70000,ROUNDUP(F1829/4,0)+17500,35000)))),MIN(IF(E1829&lt;=0,0,IF(E1829&lt;=12000,E1829,IF(E1829&lt;=32000,ROUNDUP(E1829/2,0)+6000,IF(E1829&lt;=56000,ROUNDUP(E1829/4,0)+14000,28000))))+IF(F1829&lt;=0,0,IF(F1829&lt;=15000,F1829,IF(F1829&lt;=40000,ROUNDUP(F1829/2,0)+7500,IF(F1829&lt;=70000,ROUNDUP(F1829/4,0)+17500,35000)))),28000))))</f>
        <v/>
      </c>
      <c r="T1829" s="18">
        <f>IF(G1829&lt;=0,0,IF(G1829&lt;=12000,G1829,IF(G1829&lt;=32000,ROUNDUP(G1829/2,0)+6000,IF(G1829&lt;=56000,ROUNDUP(G1829/4,0)+14000,28000))))</f>
        <v/>
      </c>
      <c r="U1829" s="18">
        <f>IF(I1829&lt;=0,IF(H1829&lt;=0,0,IF(H1829&lt;=12000,H1829,IF(H1829&lt;=32000,ROUNDUP(H1829/2,0)+6000,IF(H1829&lt;=56000,ROUNDUP(H1829/4,0)+14000,28000)))),IF(H1829&lt;=0,IF(I1829&lt;=0,0,IF(I1829&lt;=15000,I1829,IF(I1829&lt;=40000,ROUNDUP(I1829/2,0)+7500,IF(I1829&lt;=70000,ROUNDUP(I1829/4,0)+17500,35000)))),MAX(IF(I1829&lt;=0,0,IF(I1829&lt;=15000,I1829,IF(I1829&lt;=40000,ROUNDUP(I1829/2,0)+7500,IF(I1829&lt;=70000,ROUNDUP(I1829/4,0)+17500,35000)))),MIN(IF(H1829&lt;=0,0,IF(H1829&lt;=12000,H1829,IF(H1829&lt;=32000,ROUNDUP(H1829/2,0)+6000,IF(H1829&lt;=56000,ROUNDUP(H1829/4,0)+14000,28000))))+IF(I1829&lt;=0,0,IF(I1829&lt;=15000,I1829,IF(I1829&lt;=40000,ROUNDUP(I1829/2,0)+7500,IF(I1829&lt;=70000,ROUNDUP(I1829/4,0)+17500,35000)))),28000))))</f>
        <v/>
      </c>
      <c r="V1829" s="18">
        <f>MIN(70000,S1829+T1829+U1829)</f>
        <v/>
      </c>
      <c r="W1829" s="18">
        <f>MAX(0,ROUNDDOWN(M1829-J1829-N1829-K1829-0,-3))</f>
        <v/>
      </c>
      <c r="X1829" s="18">
        <f>MAX(0,ROUNDDOWN(M1829-J1829-N1829-K1829-R1829,-3))</f>
        <v/>
      </c>
      <c r="Y1829" s="18">
        <f>IF(W1829&lt;=0,0,ROUNDDOWN((W1829*LOOKUP(W1829,{0,1950001,3300001,6950001,9000001,18000001,40000001},{0.05,0.1,0.2,0.23,0.33,0.4,0.45})-LOOKUP(W1829,{0,1950001,3300001,6950001,9000001,18000001,40000001},{0,97500,427500,636000,1536000,2796000,4796000}))*1.021,-2))</f>
        <v/>
      </c>
      <c r="Z1829" s="18">
        <f>IF(X1829&lt;=0,0,ROUNDDOWN((X1829*LOOKUP(X1829,{0,1950001,3300001,6950001,9000001,18000001,40000001},{0.05,0.1,0.2,0.23,0.33,0.4,0.45})-LOOKUP(X1829,{0,1950001,3300001,6950001,9000001,18000001,40000001},{0,97500,427500,636000,1536000,2796000,4796000}))*1.021,-2))</f>
        <v/>
      </c>
      <c r="AA1829" s="18">
        <f>MAX(0,ROUNDDOWN(M1829-J1829-430000-L1829-0,-3))</f>
        <v/>
      </c>
      <c r="AB1829" s="18">
        <f>MAX(0,ROUNDDOWN(M1829-J1829-430000-L1829-V1829,-3))</f>
        <v/>
      </c>
      <c r="AC1829" s="18">
        <f>IF(M1829&lt;=450000,0,MAX(0,ROUNDDOWN(AA1829*0.06-MIN(50000,AA1829)*0.03,-2))+MAX(0,ROUNDDOWN(AA1829*0.04-MIN(50000,AA1829)*0.02,-2)))</f>
        <v/>
      </c>
      <c r="AD1829" s="18">
        <f>IF(M1829&lt;=450000,0,MAX(0,ROUNDDOWN(AB1829*0.06-MIN(50000,AB1829)*0.03,-2))+MAX(0,ROUNDDOWN(AB1829*0.04-MIN(50000,AB1829)*0.02,-2)))</f>
        <v/>
      </c>
      <c r="AE1829" s="18">
        <f>Y1829-Z1829</f>
        <v/>
      </c>
      <c r="AF1829" s="18">
        <f>AC1829-AD1829</f>
        <v/>
      </c>
      <c r="AG1829" s="18">
        <f>AE1829+AF1829</f>
        <v/>
      </c>
      <c r="AH1829" s="20">
        <f>IF(W1829&lt;=0,0,LOOKUP(W1829,{0,1950001,3300001,6950001,9000001,18000001,40000001},{0.05,0.1,0.2,0.23,0.33,0.4,0.45}))</f>
        <v/>
      </c>
    </row>
    <row r="1830">
      <c r="A1830" t="inlineStr">
        <is>
          <t>1万円刻み 3区分8万円ずつ</t>
        </is>
      </c>
      <c r="B1830" s="18">
        <f>'4_1万円刻み'!$A$584</f>
        <v/>
      </c>
      <c r="C1830" s="19" t="n">
        <v>2026</v>
      </c>
      <c r="D1830" t="inlineStr">
        <is>
          <t>いいえ</t>
        </is>
      </c>
      <c r="E1830" s="18" t="n">
        <v>80000</v>
      </c>
      <c r="F1830" s="18" t="n">
        <v>0</v>
      </c>
      <c r="G1830" s="18" t="n">
        <v>80000</v>
      </c>
      <c r="H1830" s="18" t="n">
        <v>80000</v>
      </c>
      <c r="I1830" s="18" t="n">
        <v>0</v>
      </c>
      <c r="J1830" s="18">
        <f>ROUND(MIN(B1830/12,650000)*12*0.0915+MIN(B1830/12,1390000)*12*(0.0504+0)+B1830*0.005,0)</f>
        <v/>
      </c>
      <c r="K1830" s="18" t="n">
        <v>0</v>
      </c>
      <c r="L1830" s="18" t="n">
        <v>0</v>
      </c>
      <c r="M1830" s="18">
        <f>ROUND(IF(C1830&gt;=2026,IF(B1830&lt;741000,0,IF(B1830&lt;2191000,B1830-740000,IF(B1830&lt;2193000,1451000,IF(B1830&lt;2196000,1453000,IF(B1830&lt;2200000,1456000,IF(B1830&lt;3600000,ROUNDDOWN(B1830/4,-3)*2.8-80000,IF(B1830&lt;6600000,ROUNDDOWN(B1830/4,-3)*3.2-440000,IF(B1830&lt;8500000,ROUNDDOWN(B1830*0.9,0)-1100000,B1830-1950000)))))))),IF(B1830&lt;651000,0,IF(B1830&lt;1900000,B1830-650000,IF(B1830&lt;3600000,ROUNDDOWN(B1830/4,-3)*2.8-80000,IF(B1830&lt;6600000,ROUNDDOWN(B1830/4,-3)*3.2-440000,IF(B1830&lt;8500000,ROUNDDOWN(B1830*0.9,0)-1100000,B1830-1950000)))))),0)</f>
        <v/>
      </c>
      <c r="N1830" s="18">
        <f>IF(M1830&gt;23500000,NA(),IF(C1830&gt;=2026,IF(M1830&lt;=4890000,1040000,IF(M1830&lt;=6550000,670000,620000)),IF(M1830&lt;=1320000,950000,IF(M1830&lt;=3360000,880000,IF(M1830&lt;=4890000,680000,IF(M1830&lt;=6550000,630000,580000))))))</f>
        <v/>
      </c>
      <c r="O1830" s="18">
        <f>IF(F1830&lt;=0,IF(AND(D1830="はい",C1830&gt;=2026,C1830&lt;=2027),IF(E1830&lt;=0,0,IF(E1830&lt;=30000,E1830,IF(E1830&lt;=60000,ROUNDUP(E1830/2,0)+15000,IF(E1830&lt;=120000,ROUNDUP(E1830/4,0)+30000,60000)))),IF(E1830&lt;=0,0,IF(E1830&lt;=20000,E1830,IF(E1830&lt;=40000,ROUNDUP(E1830/2,0)+10000,IF(E1830&lt;=80000,ROUNDUP(E1830/4,0)+20000,40000))))),IF(E1830&lt;=0,IF(F1830&lt;=0,0,IF(F1830&lt;=25000,F1830,IF(F1830&lt;=50000,ROUNDUP(F1830/2,0)+12500,IF(F1830&lt;=100000,ROUNDUP(F1830/4,0)+25000,50000)))),MAX(IF(F1830&lt;=0,0,IF(F1830&lt;=25000,F1830,IF(F1830&lt;=50000,ROUNDUP(F1830/2,0)+12500,IF(F1830&lt;=100000,ROUNDUP(F1830/4,0)+25000,50000)))),MIN(IF(AND(D1830="はい",C1830&gt;=2026,C1830&lt;=2027),IF(E1830&lt;=0,0,IF(E1830&lt;=30000,E1830,IF(E1830&lt;=60000,ROUNDUP(E1830/2,0)+15000,IF(E1830&lt;=120000,ROUNDUP(E1830/4,0)+30000,60000)))),IF(E1830&lt;=0,0,IF(E1830&lt;=20000,E1830,IF(E1830&lt;=40000,ROUNDUP(E1830/2,0)+10000,IF(E1830&lt;=80000,ROUNDUP(E1830/4,0)+20000,40000)))))+IF(F1830&lt;=0,0,IF(F1830&lt;=25000,F1830,IF(F1830&lt;=50000,ROUNDUP(F1830/2,0)+12500,IF(F1830&lt;=100000,ROUNDUP(F1830/4,0)+25000,50000)))),IF(AND(D1830="はい",C1830&gt;=2026,C1830&lt;=2027),60000,40000)))))</f>
        <v/>
      </c>
      <c r="P1830" s="18">
        <f>IF(G1830&lt;=0,0,IF(G1830&lt;=20000,G1830,IF(G1830&lt;=40000,ROUNDUP(G1830/2,0)+10000,IF(G1830&lt;=80000,ROUNDUP(G1830/4,0)+20000,40000))))</f>
        <v/>
      </c>
      <c r="Q1830" s="18">
        <f>IF(I1830&lt;=0,IF(H1830&lt;=0,0,IF(H1830&lt;=20000,H1830,IF(H1830&lt;=40000,ROUNDUP(H1830/2,0)+10000,IF(H1830&lt;=80000,ROUNDUP(H1830/4,0)+20000,40000)))),IF(H1830&lt;=0,IF(I1830&lt;=0,0,IF(I1830&lt;=25000,I1830,IF(I1830&lt;=50000,ROUNDUP(I1830/2,0)+12500,IF(I1830&lt;=100000,ROUNDUP(I1830/4,0)+25000,50000)))),MAX(IF(I1830&lt;=0,0,IF(I1830&lt;=25000,I1830,IF(I1830&lt;=50000,ROUNDUP(I1830/2,0)+12500,IF(I1830&lt;=100000,ROUNDUP(I1830/4,0)+25000,50000)))),MIN(IF(H1830&lt;=0,0,IF(H1830&lt;=20000,H1830,IF(H1830&lt;=40000,ROUNDUP(H1830/2,0)+10000,IF(H1830&lt;=80000,ROUNDUP(H1830/4,0)+20000,40000))))+IF(I1830&lt;=0,0,IF(I1830&lt;=25000,I1830,IF(I1830&lt;=50000,ROUNDUP(I1830/2,0)+12500,IF(I1830&lt;=100000,ROUNDUP(I1830/4,0)+25000,50000)))),40000))))</f>
        <v/>
      </c>
      <c r="R1830" s="18">
        <f>MIN(120000,O1830+P1830+Q1830)</f>
        <v/>
      </c>
      <c r="S1830" s="18">
        <f>IF(F1830&lt;=0,IF(E1830&lt;=0,0,IF(E1830&lt;=12000,E1830,IF(E1830&lt;=32000,ROUNDUP(E1830/2,0)+6000,IF(E1830&lt;=56000,ROUNDUP(E1830/4,0)+14000,28000)))),IF(E1830&lt;=0,IF(F1830&lt;=0,0,IF(F1830&lt;=15000,F1830,IF(F1830&lt;=40000,ROUNDUP(F1830/2,0)+7500,IF(F1830&lt;=70000,ROUNDUP(F1830/4,0)+17500,35000)))),MAX(IF(F1830&lt;=0,0,IF(F1830&lt;=15000,F1830,IF(F1830&lt;=40000,ROUNDUP(F1830/2,0)+7500,IF(F1830&lt;=70000,ROUNDUP(F1830/4,0)+17500,35000)))),MIN(IF(E1830&lt;=0,0,IF(E1830&lt;=12000,E1830,IF(E1830&lt;=32000,ROUNDUP(E1830/2,0)+6000,IF(E1830&lt;=56000,ROUNDUP(E1830/4,0)+14000,28000))))+IF(F1830&lt;=0,0,IF(F1830&lt;=15000,F1830,IF(F1830&lt;=40000,ROUNDUP(F1830/2,0)+7500,IF(F1830&lt;=70000,ROUNDUP(F1830/4,0)+17500,35000)))),28000))))</f>
        <v/>
      </c>
      <c r="T1830" s="18">
        <f>IF(G1830&lt;=0,0,IF(G1830&lt;=12000,G1830,IF(G1830&lt;=32000,ROUNDUP(G1830/2,0)+6000,IF(G1830&lt;=56000,ROUNDUP(G1830/4,0)+14000,28000))))</f>
        <v/>
      </c>
      <c r="U1830" s="18">
        <f>IF(I1830&lt;=0,IF(H1830&lt;=0,0,IF(H1830&lt;=12000,H1830,IF(H1830&lt;=32000,ROUNDUP(H1830/2,0)+6000,IF(H1830&lt;=56000,ROUNDUP(H1830/4,0)+14000,28000)))),IF(H1830&lt;=0,IF(I1830&lt;=0,0,IF(I1830&lt;=15000,I1830,IF(I1830&lt;=40000,ROUNDUP(I1830/2,0)+7500,IF(I1830&lt;=70000,ROUNDUP(I1830/4,0)+17500,35000)))),MAX(IF(I1830&lt;=0,0,IF(I1830&lt;=15000,I1830,IF(I1830&lt;=40000,ROUNDUP(I1830/2,0)+7500,IF(I1830&lt;=70000,ROUNDUP(I1830/4,0)+17500,35000)))),MIN(IF(H1830&lt;=0,0,IF(H1830&lt;=12000,H1830,IF(H1830&lt;=32000,ROUNDUP(H1830/2,0)+6000,IF(H1830&lt;=56000,ROUNDUP(H1830/4,0)+14000,28000))))+IF(I1830&lt;=0,0,IF(I1830&lt;=15000,I1830,IF(I1830&lt;=40000,ROUNDUP(I1830/2,0)+7500,IF(I1830&lt;=70000,ROUNDUP(I1830/4,0)+17500,35000)))),28000))))</f>
        <v/>
      </c>
      <c r="V1830" s="18">
        <f>MIN(70000,S1830+T1830+U1830)</f>
        <v/>
      </c>
      <c r="W1830" s="18">
        <f>MAX(0,ROUNDDOWN(M1830-J1830-N1830-K1830-0,-3))</f>
        <v/>
      </c>
      <c r="X1830" s="18">
        <f>MAX(0,ROUNDDOWN(M1830-J1830-N1830-K1830-R1830,-3))</f>
        <v/>
      </c>
      <c r="Y1830" s="18">
        <f>IF(W1830&lt;=0,0,ROUNDDOWN((W1830*LOOKUP(W1830,{0,1950001,3300001,6950001,9000001,18000001,40000001},{0.05,0.1,0.2,0.23,0.33,0.4,0.45})-LOOKUP(W1830,{0,1950001,3300001,6950001,9000001,18000001,40000001},{0,97500,427500,636000,1536000,2796000,4796000}))*1.021,-2))</f>
        <v/>
      </c>
      <c r="Z1830" s="18">
        <f>IF(X1830&lt;=0,0,ROUNDDOWN((X1830*LOOKUP(X1830,{0,1950001,3300001,6950001,9000001,18000001,40000001},{0.05,0.1,0.2,0.23,0.33,0.4,0.45})-LOOKUP(X1830,{0,1950001,3300001,6950001,9000001,18000001,40000001},{0,97500,427500,636000,1536000,2796000,4796000}))*1.021,-2))</f>
        <v/>
      </c>
      <c r="AA1830" s="18">
        <f>MAX(0,ROUNDDOWN(M1830-J1830-430000-L1830-0,-3))</f>
        <v/>
      </c>
      <c r="AB1830" s="18">
        <f>MAX(0,ROUNDDOWN(M1830-J1830-430000-L1830-V1830,-3))</f>
        <v/>
      </c>
      <c r="AC1830" s="18">
        <f>IF(M1830&lt;=450000,0,MAX(0,ROUNDDOWN(AA1830*0.06-MIN(50000,AA1830)*0.03,-2))+MAX(0,ROUNDDOWN(AA1830*0.04-MIN(50000,AA1830)*0.02,-2)))</f>
        <v/>
      </c>
      <c r="AD1830" s="18">
        <f>IF(M1830&lt;=450000,0,MAX(0,ROUNDDOWN(AB1830*0.06-MIN(50000,AB1830)*0.03,-2))+MAX(0,ROUNDDOWN(AB1830*0.04-MIN(50000,AB1830)*0.02,-2)))</f>
        <v/>
      </c>
      <c r="AE1830" s="18">
        <f>Y1830-Z1830</f>
        <v/>
      </c>
      <c r="AF1830" s="18">
        <f>AC1830-AD1830</f>
        <v/>
      </c>
      <c r="AG1830" s="18">
        <f>AE1830+AF1830</f>
        <v/>
      </c>
      <c r="AH1830" s="20">
        <f>IF(W1830&lt;=0,0,LOOKUP(W1830,{0,1950001,3300001,6950001,9000001,18000001,40000001},{0.05,0.1,0.2,0.23,0.33,0.4,0.45}))</f>
        <v/>
      </c>
    </row>
    <row r="1831">
      <c r="A1831" t="inlineStr">
        <is>
          <t>1万円刻み 一般8万円</t>
        </is>
      </c>
      <c r="B1831" s="18">
        <f>'4_1万円刻み'!$A$584</f>
        <v/>
      </c>
      <c r="C1831" s="19" t="n">
        <v>2026</v>
      </c>
      <c r="D1831" t="inlineStr">
        <is>
          <t>いいえ</t>
        </is>
      </c>
      <c r="E1831" s="18" t="n">
        <v>80000</v>
      </c>
      <c r="F1831" s="18" t="n">
        <v>0</v>
      </c>
      <c r="G1831" s="18" t="n">
        <v>0</v>
      </c>
      <c r="H1831" s="18" t="n">
        <v>0</v>
      </c>
      <c r="I1831" s="18" t="n">
        <v>0</v>
      </c>
      <c r="J1831" s="18">
        <f>ROUND(MIN(B1831/12,650000)*12*0.0915+MIN(B1831/12,1390000)*12*(0.0504+0)+B1831*0.005,0)</f>
        <v/>
      </c>
      <c r="K1831" s="18" t="n">
        <v>0</v>
      </c>
      <c r="L1831" s="18" t="n">
        <v>0</v>
      </c>
      <c r="M1831" s="18">
        <f>ROUND(IF(C1831&gt;=2026,IF(B1831&lt;741000,0,IF(B1831&lt;2191000,B1831-740000,IF(B1831&lt;2193000,1451000,IF(B1831&lt;2196000,1453000,IF(B1831&lt;2200000,1456000,IF(B1831&lt;3600000,ROUNDDOWN(B1831/4,-3)*2.8-80000,IF(B1831&lt;6600000,ROUNDDOWN(B1831/4,-3)*3.2-440000,IF(B1831&lt;8500000,ROUNDDOWN(B1831*0.9,0)-1100000,B1831-1950000)))))))),IF(B1831&lt;651000,0,IF(B1831&lt;1900000,B1831-650000,IF(B1831&lt;3600000,ROUNDDOWN(B1831/4,-3)*2.8-80000,IF(B1831&lt;6600000,ROUNDDOWN(B1831/4,-3)*3.2-440000,IF(B1831&lt;8500000,ROUNDDOWN(B1831*0.9,0)-1100000,B1831-1950000)))))),0)</f>
        <v/>
      </c>
      <c r="N1831" s="18">
        <f>IF(M1831&gt;23500000,NA(),IF(C1831&gt;=2026,IF(M1831&lt;=4890000,1040000,IF(M1831&lt;=6550000,670000,620000)),IF(M1831&lt;=1320000,950000,IF(M1831&lt;=3360000,880000,IF(M1831&lt;=4890000,680000,IF(M1831&lt;=6550000,630000,580000))))))</f>
        <v/>
      </c>
      <c r="O1831" s="18">
        <f>IF(F1831&lt;=0,IF(AND(D1831="はい",C1831&gt;=2026,C1831&lt;=2027),IF(E1831&lt;=0,0,IF(E1831&lt;=30000,E1831,IF(E1831&lt;=60000,ROUNDUP(E1831/2,0)+15000,IF(E1831&lt;=120000,ROUNDUP(E1831/4,0)+30000,60000)))),IF(E1831&lt;=0,0,IF(E1831&lt;=20000,E1831,IF(E1831&lt;=40000,ROUNDUP(E1831/2,0)+10000,IF(E1831&lt;=80000,ROUNDUP(E1831/4,0)+20000,40000))))),IF(E1831&lt;=0,IF(F1831&lt;=0,0,IF(F1831&lt;=25000,F1831,IF(F1831&lt;=50000,ROUNDUP(F1831/2,0)+12500,IF(F1831&lt;=100000,ROUNDUP(F1831/4,0)+25000,50000)))),MAX(IF(F1831&lt;=0,0,IF(F1831&lt;=25000,F1831,IF(F1831&lt;=50000,ROUNDUP(F1831/2,0)+12500,IF(F1831&lt;=100000,ROUNDUP(F1831/4,0)+25000,50000)))),MIN(IF(AND(D1831="はい",C1831&gt;=2026,C1831&lt;=2027),IF(E1831&lt;=0,0,IF(E1831&lt;=30000,E1831,IF(E1831&lt;=60000,ROUNDUP(E1831/2,0)+15000,IF(E1831&lt;=120000,ROUNDUP(E1831/4,0)+30000,60000)))),IF(E1831&lt;=0,0,IF(E1831&lt;=20000,E1831,IF(E1831&lt;=40000,ROUNDUP(E1831/2,0)+10000,IF(E1831&lt;=80000,ROUNDUP(E1831/4,0)+20000,40000)))))+IF(F1831&lt;=0,0,IF(F1831&lt;=25000,F1831,IF(F1831&lt;=50000,ROUNDUP(F1831/2,0)+12500,IF(F1831&lt;=100000,ROUNDUP(F1831/4,0)+25000,50000)))),IF(AND(D1831="はい",C1831&gt;=2026,C1831&lt;=2027),60000,40000)))))</f>
        <v/>
      </c>
      <c r="P1831" s="18">
        <f>IF(G1831&lt;=0,0,IF(G1831&lt;=20000,G1831,IF(G1831&lt;=40000,ROUNDUP(G1831/2,0)+10000,IF(G1831&lt;=80000,ROUNDUP(G1831/4,0)+20000,40000))))</f>
        <v/>
      </c>
      <c r="Q1831" s="18">
        <f>IF(I1831&lt;=0,IF(H1831&lt;=0,0,IF(H1831&lt;=20000,H1831,IF(H1831&lt;=40000,ROUNDUP(H1831/2,0)+10000,IF(H1831&lt;=80000,ROUNDUP(H1831/4,0)+20000,40000)))),IF(H1831&lt;=0,IF(I1831&lt;=0,0,IF(I1831&lt;=25000,I1831,IF(I1831&lt;=50000,ROUNDUP(I1831/2,0)+12500,IF(I1831&lt;=100000,ROUNDUP(I1831/4,0)+25000,50000)))),MAX(IF(I1831&lt;=0,0,IF(I1831&lt;=25000,I1831,IF(I1831&lt;=50000,ROUNDUP(I1831/2,0)+12500,IF(I1831&lt;=100000,ROUNDUP(I1831/4,0)+25000,50000)))),MIN(IF(H1831&lt;=0,0,IF(H1831&lt;=20000,H1831,IF(H1831&lt;=40000,ROUNDUP(H1831/2,0)+10000,IF(H1831&lt;=80000,ROUNDUP(H1831/4,0)+20000,40000))))+IF(I1831&lt;=0,0,IF(I1831&lt;=25000,I1831,IF(I1831&lt;=50000,ROUNDUP(I1831/2,0)+12500,IF(I1831&lt;=100000,ROUNDUP(I1831/4,0)+25000,50000)))),40000))))</f>
        <v/>
      </c>
      <c r="R1831" s="18">
        <f>MIN(120000,O1831+P1831+Q1831)</f>
        <v/>
      </c>
      <c r="S1831" s="18">
        <f>IF(F1831&lt;=0,IF(E1831&lt;=0,0,IF(E1831&lt;=12000,E1831,IF(E1831&lt;=32000,ROUNDUP(E1831/2,0)+6000,IF(E1831&lt;=56000,ROUNDUP(E1831/4,0)+14000,28000)))),IF(E1831&lt;=0,IF(F1831&lt;=0,0,IF(F1831&lt;=15000,F1831,IF(F1831&lt;=40000,ROUNDUP(F1831/2,0)+7500,IF(F1831&lt;=70000,ROUNDUP(F1831/4,0)+17500,35000)))),MAX(IF(F1831&lt;=0,0,IF(F1831&lt;=15000,F1831,IF(F1831&lt;=40000,ROUNDUP(F1831/2,0)+7500,IF(F1831&lt;=70000,ROUNDUP(F1831/4,0)+17500,35000)))),MIN(IF(E1831&lt;=0,0,IF(E1831&lt;=12000,E1831,IF(E1831&lt;=32000,ROUNDUP(E1831/2,0)+6000,IF(E1831&lt;=56000,ROUNDUP(E1831/4,0)+14000,28000))))+IF(F1831&lt;=0,0,IF(F1831&lt;=15000,F1831,IF(F1831&lt;=40000,ROUNDUP(F1831/2,0)+7500,IF(F1831&lt;=70000,ROUNDUP(F1831/4,0)+17500,35000)))),28000))))</f>
        <v/>
      </c>
      <c r="T1831" s="18">
        <f>IF(G1831&lt;=0,0,IF(G1831&lt;=12000,G1831,IF(G1831&lt;=32000,ROUNDUP(G1831/2,0)+6000,IF(G1831&lt;=56000,ROUNDUP(G1831/4,0)+14000,28000))))</f>
        <v/>
      </c>
      <c r="U1831" s="18">
        <f>IF(I1831&lt;=0,IF(H1831&lt;=0,0,IF(H1831&lt;=12000,H1831,IF(H1831&lt;=32000,ROUNDUP(H1831/2,0)+6000,IF(H1831&lt;=56000,ROUNDUP(H1831/4,0)+14000,28000)))),IF(H1831&lt;=0,IF(I1831&lt;=0,0,IF(I1831&lt;=15000,I1831,IF(I1831&lt;=40000,ROUNDUP(I1831/2,0)+7500,IF(I1831&lt;=70000,ROUNDUP(I1831/4,0)+17500,35000)))),MAX(IF(I1831&lt;=0,0,IF(I1831&lt;=15000,I1831,IF(I1831&lt;=40000,ROUNDUP(I1831/2,0)+7500,IF(I1831&lt;=70000,ROUNDUP(I1831/4,0)+17500,35000)))),MIN(IF(H1831&lt;=0,0,IF(H1831&lt;=12000,H1831,IF(H1831&lt;=32000,ROUNDUP(H1831/2,0)+6000,IF(H1831&lt;=56000,ROUNDUP(H1831/4,0)+14000,28000))))+IF(I1831&lt;=0,0,IF(I1831&lt;=15000,I1831,IF(I1831&lt;=40000,ROUNDUP(I1831/2,0)+7500,IF(I1831&lt;=70000,ROUNDUP(I1831/4,0)+17500,35000)))),28000))))</f>
        <v/>
      </c>
      <c r="V1831" s="18">
        <f>MIN(70000,S1831+T1831+U1831)</f>
        <v/>
      </c>
      <c r="W1831" s="18">
        <f>MAX(0,ROUNDDOWN(M1831-J1831-N1831-K1831-0,-3))</f>
        <v/>
      </c>
      <c r="X1831" s="18">
        <f>MAX(0,ROUNDDOWN(M1831-J1831-N1831-K1831-R1831,-3))</f>
        <v/>
      </c>
      <c r="Y1831" s="18">
        <f>IF(W1831&lt;=0,0,ROUNDDOWN((W1831*LOOKUP(W1831,{0,1950001,3300001,6950001,9000001,18000001,40000001},{0.05,0.1,0.2,0.23,0.33,0.4,0.45})-LOOKUP(W1831,{0,1950001,3300001,6950001,9000001,18000001,40000001},{0,97500,427500,636000,1536000,2796000,4796000}))*1.021,-2))</f>
        <v/>
      </c>
      <c r="Z1831" s="18">
        <f>IF(X1831&lt;=0,0,ROUNDDOWN((X1831*LOOKUP(X1831,{0,1950001,3300001,6950001,9000001,18000001,40000001},{0.05,0.1,0.2,0.23,0.33,0.4,0.45})-LOOKUP(X1831,{0,1950001,3300001,6950001,9000001,18000001,40000001},{0,97500,427500,636000,1536000,2796000,4796000}))*1.021,-2))</f>
        <v/>
      </c>
      <c r="AA1831" s="18">
        <f>MAX(0,ROUNDDOWN(M1831-J1831-430000-L1831-0,-3))</f>
        <v/>
      </c>
      <c r="AB1831" s="18">
        <f>MAX(0,ROUNDDOWN(M1831-J1831-430000-L1831-V1831,-3))</f>
        <v/>
      </c>
      <c r="AC1831" s="18">
        <f>IF(M1831&lt;=450000,0,MAX(0,ROUNDDOWN(AA1831*0.06-MIN(50000,AA1831)*0.03,-2))+MAX(0,ROUNDDOWN(AA1831*0.04-MIN(50000,AA1831)*0.02,-2)))</f>
        <v/>
      </c>
      <c r="AD1831" s="18">
        <f>IF(M1831&lt;=450000,0,MAX(0,ROUNDDOWN(AB1831*0.06-MIN(50000,AB1831)*0.03,-2))+MAX(0,ROUNDDOWN(AB1831*0.04-MIN(50000,AB1831)*0.02,-2)))</f>
        <v/>
      </c>
      <c r="AE1831" s="18">
        <f>Y1831-Z1831</f>
        <v/>
      </c>
      <c r="AF1831" s="18">
        <f>AC1831-AD1831</f>
        <v/>
      </c>
      <c r="AG1831" s="18">
        <f>AE1831+AF1831</f>
        <v/>
      </c>
      <c r="AH1831" s="20">
        <f>IF(W1831&lt;=0,0,LOOKUP(W1831,{0,1950001,3300001,6950001,9000001,18000001,40000001},{0.05,0.1,0.2,0.23,0.33,0.4,0.45}))</f>
        <v/>
      </c>
    </row>
    <row r="1832">
      <c r="A1832" t="inlineStr">
        <is>
          <t>1万円刻み 特例あり一般12万円</t>
        </is>
      </c>
      <c r="B1832" s="18">
        <f>'4_1万円刻み'!$A$584</f>
        <v/>
      </c>
      <c r="C1832" s="19" t="n">
        <v>2026</v>
      </c>
      <c r="D1832" t="inlineStr">
        <is>
          <t>はい</t>
        </is>
      </c>
      <c r="E1832" s="18" t="n">
        <v>120000</v>
      </c>
      <c r="F1832" s="18" t="n">
        <v>0</v>
      </c>
      <c r="G1832" s="18" t="n">
        <v>0</v>
      </c>
      <c r="H1832" s="18" t="n">
        <v>0</v>
      </c>
      <c r="I1832" s="18" t="n">
        <v>0</v>
      </c>
      <c r="J1832" s="18">
        <f>ROUND(MIN(B1832/12,650000)*12*0.0915+MIN(B1832/12,1390000)*12*(0.0504+0)+B1832*0.005,0)</f>
        <v/>
      </c>
      <c r="K1832" s="18" t="n">
        <v>0</v>
      </c>
      <c r="L1832" s="18" t="n">
        <v>0</v>
      </c>
      <c r="M1832" s="18">
        <f>ROUND(IF(C1832&gt;=2026,IF(B1832&lt;741000,0,IF(B1832&lt;2191000,B1832-740000,IF(B1832&lt;2193000,1451000,IF(B1832&lt;2196000,1453000,IF(B1832&lt;2200000,1456000,IF(B1832&lt;3600000,ROUNDDOWN(B1832/4,-3)*2.8-80000,IF(B1832&lt;6600000,ROUNDDOWN(B1832/4,-3)*3.2-440000,IF(B1832&lt;8500000,ROUNDDOWN(B1832*0.9,0)-1100000,B1832-1950000)))))))),IF(B1832&lt;651000,0,IF(B1832&lt;1900000,B1832-650000,IF(B1832&lt;3600000,ROUNDDOWN(B1832/4,-3)*2.8-80000,IF(B1832&lt;6600000,ROUNDDOWN(B1832/4,-3)*3.2-440000,IF(B1832&lt;8500000,ROUNDDOWN(B1832*0.9,0)-1100000,B1832-1950000)))))),0)</f>
        <v/>
      </c>
      <c r="N1832" s="18">
        <f>IF(M1832&gt;23500000,NA(),IF(C1832&gt;=2026,IF(M1832&lt;=4890000,1040000,IF(M1832&lt;=6550000,670000,620000)),IF(M1832&lt;=1320000,950000,IF(M1832&lt;=3360000,880000,IF(M1832&lt;=4890000,680000,IF(M1832&lt;=6550000,630000,580000))))))</f>
        <v/>
      </c>
      <c r="O1832" s="18">
        <f>IF(F1832&lt;=0,IF(AND(D1832="はい",C1832&gt;=2026,C1832&lt;=2027),IF(E1832&lt;=0,0,IF(E1832&lt;=30000,E1832,IF(E1832&lt;=60000,ROUNDUP(E1832/2,0)+15000,IF(E1832&lt;=120000,ROUNDUP(E1832/4,0)+30000,60000)))),IF(E1832&lt;=0,0,IF(E1832&lt;=20000,E1832,IF(E1832&lt;=40000,ROUNDUP(E1832/2,0)+10000,IF(E1832&lt;=80000,ROUNDUP(E1832/4,0)+20000,40000))))),IF(E1832&lt;=0,IF(F1832&lt;=0,0,IF(F1832&lt;=25000,F1832,IF(F1832&lt;=50000,ROUNDUP(F1832/2,0)+12500,IF(F1832&lt;=100000,ROUNDUP(F1832/4,0)+25000,50000)))),MAX(IF(F1832&lt;=0,0,IF(F1832&lt;=25000,F1832,IF(F1832&lt;=50000,ROUNDUP(F1832/2,0)+12500,IF(F1832&lt;=100000,ROUNDUP(F1832/4,0)+25000,50000)))),MIN(IF(AND(D1832="はい",C1832&gt;=2026,C1832&lt;=2027),IF(E1832&lt;=0,0,IF(E1832&lt;=30000,E1832,IF(E1832&lt;=60000,ROUNDUP(E1832/2,0)+15000,IF(E1832&lt;=120000,ROUNDUP(E1832/4,0)+30000,60000)))),IF(E1832&lt;=0,0,IF(E1832&lt;=20000,E1832,IF(E1832&lt;=40000,ROUNDUP(E1832/2,0)+10000,IF(E1832&lt;=80000,ROUNDUP(E1832/4,0)+20000,40000)))))+IF(F1832&lt;=0,0,IF(F1832&lt;=25000,F1832,IF(F1832&lt;=50000,ROUNDUP(F1832/2,0)+12500,IF(F1832&lt;=100000,ROUNDUP(F1832/4,0)+25000,50000)))),IF(AND(D1832="はい",C1832&gt;=2026,C1832&lt;=2027),60000,40000)))))</f>
        <v/>
      </c>
      <c r="P1832" s="18">
        <f>IF(G1832&lt;=0,0,IF(G1832&lt;=20000,G1832,IF(G1832&lt;=40000,ROUNDUP(G1832/2,0)+10000,IF(G1832&lt;=80000,ROUNDUP(G1832/4,0)+20000,40000))))</f>
        <v/>
      </c>
      <c r="Q1832" s="18">
        <f>IF(I1832&lt;=0,IF(H1832&lt;=0,0,IF(H1832&lt;=20000,H1832,IF(H1832&lt;=40000,ROUNDUP(H1832/2,0)+10000,IF(H1832&lt;=80000,ROUNDUP(H1832/4,0)+20000,40000)))),IF(H1832&lt;=0,IF(I1832&lt;=0,0,IF(I1832&lt;=25000,I1832,IF(I1832&lt;=50000,ROUNDUP(I1832/2,0)+12500,IF(I1832&lt;=100000,ROUNDUP(I1832/4,0)+25000,50000)))),MAX(IF(I1832&lt;=0,0,IF(I1832&lt;=25000,I1832,IF(I1832&lt;=50000,ROUNDUP(I1832/2,0)+12500,IF(I1832&lt;=100000,ROUNDUP(I1832/4,0)+25000,50000)))),MIN(IF(H1832&lt;=0,0,IF(H1832&lt;=20000,H1832,IF(H1832&lt;=40000,ROUNDUP(H1832/2,0)+10000,IF(H1832&lt;=80000,ROUNDUP(H1832/4,0)+20000,40000))))+IF(I1832&lt;=0,0,IF(I1832&lt;=25000,I1832,IF(I1832&lt;=50000,ROUNDUP(I1832/2,0)+12500,IF(I1832&lt;=100000,ROUNDUP(I1832/4,0)+25000,50000)))),40000))))</f>
        <v/>
      </c>
      <c r="R1832" s="18">
        <f>MIN(120000,O1832+P1832+Q1832)</f>
        <v/>
      </c>
      <c r="S1832" s="18">
        <f>IF(F1832&lt;=0,IF(E1832&lt;=0,0,IF(E1832&lt;=12000,E1832,IF(E1832&lt;=32000,ROUNDUP(E1832/2,0)+6000,IF(E1832&lt;=56000,ROUNDUP(E1832/4,0)+14000,28000)))),IF(E1832&lt;=0,IF(F1832&lt;=0,0,IF(F1832&lt;=15000,F1832,IF(F1832&lt;=40000,ROUNDUP(F1832/2,0)+7500,IF(F1832&lt;=70000,ROUNDUP(F1832/4,0)+17500,35000)))),MAX(IF(F1832&lt;=0,0,IF(F1832&lt;=15000,F1832,IF(F1832&lt;=40000,ROUNDUP(F1832/2,0)+7500,IF(F1832&lt;=70000,ROUNDUP(F1832/4,0)+17500,35000)))),MIN(IF(E1832&lt;=0,0,IF(E1832&lt;=12000,E1832,IF(E1832&lt;=32000,ROUNDUP(E1832/2,0)+6000,IF(E1832&lt;=56000,ROUNDUP(E1832/4,0)+14000,28000))))+IF(F1832&lt;=0,0,IF(F1832&lt;=15000,F1832,IF(F1832&lt;=40000,ROUNDUP(F1832/2,0)+7500,IF(F1832&lt;=70000,ROUNDUP(F1832/4,0)+17500,35000)))),28000))))</f>
        <v/>
      </c>
      <c r="T1832" s="18">
        <f>IF(G1832&lt;=0,0,IF(G1832&lt;=12000,G1832,IF(G1832&lt;=32000,ROUNDUP(G1832/2,0)+6000,IF(G1832&lt;=56000,ROUNDUP(G1832/4,0)+14000,28000))))</f>
        <v/>
      </c>
      <c r="U1832" s="18">
        <f>IF(I1832&lt;=0,IF(H1832&lt;=0,0,IF(H1832&lt;=12000,H1832,IF(H1832&lt;=32000,ROUNDUP(H1832/2,0)+6000,IF(H1832&lt;=56000,ROUNDUP(H1832/4,0)+14000,28000)))),IF(H1832&lt;=0,IF(I1832&lt;=0,0,IF(I1832&lt;=15000,I1832,IF(I1832&lt;=40000,ROUNDUP(I1832/2,0)+7500,IF(I1832&lt;=70000,ROUNDUP(I1832/4,0)+17500,35000)))),MAX(IF(I1832&lt;=0,0,IF(I1832&lt;=15000,I1832,IF(I1832&lt;=40000,ROUNDUP(I1832/2,0)+7500,IF(I1832&lt;=70000,ROUNDUP(I1832/4,0)+17500,35000)))),MIN(IF(H1832&lt;=0,0,IF(H1832&lt;=12000,H1832,IF(H1832&lt;=32000,ROUNDUP(H1832/2,0)+6000,IF(H1832&lt;=56000,ROUNDUP(H1832/4,0)+14000,28000))))+IF(I1832&lt;=0,0,IF(I1832&lt;=15000,I1832,IF(I1832&lt;=40000,ROUNDUP(I1832/2,0)+7500,IF(I1832&lt;=70000,ROUNDUP(I1832/4,0)+17500,35000)))),28000))))</f>
        <v/>
      </c>
      <c r="V1832" s="18">
        <f>MIN(70000,S1832+T1832+U1832)</f>
        <v/>
      </c>
      <c r="W1832" s="18">
        <f>MAX(0,ROUNDDOWN(M1832-J1832-N1832-K1832-0,-3))</f>
        <v/>
      </c>
      <c r="X1832" s="18">
        <f>MAX(0,ROUNDDOWN(M1832-J1832-N1832-K1832-R1832,-3))</f>
        <v/>
      </c>
      <c r="Y1832" s="18">
        <f>IF(W1832&lt;=0,0,ROUNDDOWN((W1832*LOOKUP(W1832,{0,1950001,3300001,6950001,9000001,18000001,40000001},{0.05,0.1,0.2,0.23,0.33,0.4,0.45})-LOOKUP(W1832,{0,1950001,3300001,6950001,9000001,18000001,40000001},{0,97500,427500,636000,1536000,2796000,4796000}))*1.021,-2))</f>
        <v/>
      </c>
      <c r="Z1832" s="18">
        <f>IF(X1832&lt;=0,0,ROUNDDOWN((X1832*LOOKUP(X1832,{0,1950001,3300001,6950001,9000001,18000001,40000001},{0.05,0.1,0.2,0.23,0.33,0.4,0.45})-LOOKUP(X1832,{0,1950001,3300001,6950001,9000001,18000001,40000001},{0,97500,427500,636000,1536000,2796000,4796000}))*1.021,-2))</f>
        <v/>
      </c>
      <c r="AA1832" s="18">
        <f>MAX(0,ROUNDDOWN(M1832-J1832-430000-L1832-0,-3))</f>
        <v/>
      </c>
      <c r="AB1832" s="18">
        <f>MAX(0,ROUNDDOWN(M1832-J1832-430000-L1832-V1832,-3))</f>
        <v/>
      </c>
      <c r="AC1832" s="18">
        <f>IF(M1832&lt;=450000,0,MAX(0,ROUNDDOWN(AA1832*0.06-MIN(50000,AA1832)*0.03,-2))+MAX(0,ROUNDDOWN(AA1832*0.04-MIN(50000,AA1832)*0.02,-2)))</f>
        <v/>
      </c>
      <c r="AD1832" s="18">
        <f>IF(M1832&lt;=450000,0,MAX(0,ROUNDDOWN(AB1832*0.06-MIN(50000,AB1832)*0.03,-2))+MAX(0,ROUNDDOWN(AB1832*0.04-MIN(50000,AB1832)*0.02,-2)))</f>
        <v/>
      </c>
      <c r="AE1832" s="18">
        <f>Y1832-Z1832</f>
        <v/>
      </c>
      <c r="AF1832" s="18">
        <f>AC1832-AD1832</f>
        <v/>
      </c>
      <c r="AG1832" s="18">
        <f>AE1832+AF1832</f>
        <v/>
      </c>
      <c r="AH1832" s="20">
        <f>IF(W1832&lt;=0,0,LOOKUP(W1832,{0,1950001,3300001,6950001,9000001,18000001,40000001},{0.05,0.1,0.2,0.23,0.33,0.4,0.45}))</f>
        <v/>
      </c>
    </row>
    <row r="1833">
      <c r="A1833" t="inlineStr">
        <is>
          <t>1万円刻み 3区分8万円ずつ</t>
        </is>
      </c>
      <c r="B1833" s="18">
        <f>'4_1万円刻み'!$A$585</f>
        <v/>
      </c>
      <c r="C1833" s="19" t="n">
        <v>2026</v>
      </c>
      <c r="D1833" t="inlineStr">
        <is>
          <t>いいえ</t>
        </is>
      </c>
      <c r="E1833" s="18" t="n">
        <v>80000</v>
      </c>
      <c r="F1833" s="18" t="n">
        <v>0</v>
      </c>
      <c r="G1833" s="18" t="n">
        <v>80000</v>
      </c>
      <c r="H1833" s="18" t="n">
        <v>80000</v>
      </c>
      <c r="I1833" s="18" t="n">
        <v>0</v>
      </c>
      <c r="J1833" s="18">
        <f>ROUND(MIN(B1833/12,650000)*12*0.0915+MIN(B1833/12,1390000)*12*(0.0504+0)+B1833*0.005,0)</f>
        <v/>
      </c>
      <c r="K1833" s="18" t="n">
        <v>0</v>
      </c>
      <c r="L1833" s="18" t="n">
        <v>0</v>
      </c>
      <c r="M1833" s="18">
        <f>ROUND(IF(C1833&gt;=2026,IF(B1833&lt;741000,0,IF(B1833&lt;2191000,B1833-740000,IF(B1833&lt;2193000,1451000,IF(B1833&lt;2196000,1453000,IF(B1833&lt;2200000,1456000,IF(B1833&lt;3600000,ROUNDDOWN(B1833/4,-3)*2.8-80000,IF(B1833&lt;6600000,ROUNDDOWN(B1833/4,-3)*3.2-440000,IF(B1833&lt;8500000,ROUNDDOWN(B1833*0.9,0)-1100000,B1833-1950000)))))))),IF(B1833&lt;651000,0,IF(B1833&lt;1900000,B1833-650000,IF(B1833&lt;3600000,ROUNDDOWN(B1833/4,-3)*2.8-80000,IF(B1833&lt;6600000,ROUNDDOWN(B1833/4,-3)*3.2-440000,IF(B1833&lt;8500000,ROUNDDOWN(B1833*0.9,0)-1100000,B1833-1950000)))))),0)</f>
        <v/>
      </c>
      <c r="N1833" s="18">
        <f>IF(M1833&gt;23500000,NA(),IF(C1833&gt;=2026,IF(M1833&lt;=4890000,1040000,IF(M1833&lt;=6550000,670000,620000)),IF(M1833&lt;=1320000,950000,IF(M1833&lt;=3360000,880000,IF(M1833&lt;=4890000,680000,IF(M1833&lt;=6550000,630000,580000))))))</f>
        <v/>
      </c>
      <c r="O1833" s="18">
        <f>IF(F1833&lt;=0,IF(AND(D1833="はい",C1833&gt;=2026,C1833&lt;=2027),IF(E1833&lt;=0,0,IF(E1833&lt;=30000,E1833,IF(E1833&lt;=60000,ROUNDUP(E1833/2,0)+15000,IF(E1833&lt;=120000,ROUNDUP(E1833/4,0)+30000,60000)))),IF(E1833&lt;=0,0,IF(E1833&lt;=20000,E1833,IF(E1833&lt;=40000,ROUNDUP(E1833/2,0)+10000,IF(E1833&lt;=80000,ROUNDUP(E1833/4,0)+20000,40000))))),IF(E1833&lt;=0,IF(F1833&lt;=0,0,IF(F1833&lt;=25000,F1833,IF(F1833&lt;=50000,ROUNDUP(F1833/2,0)+12500,IF(F1833&lt;=100000,ROUNDUP(F1833/4,0)+25000,50000)))),MAX(IF(F1833&lt;=0,0,IF(F1833&lt;=25000,F1833,IF(F1833&lt;=50000,ROUNDUP(F1833/2,0)+12500,IF(F1833&lt;=100000,ROUNDUP(F1833/4,0)+25000,50000)))),MIN(IF(AND(D1833="はい",C1833&gt;=2026,C1833&lt;=2027),IF(E1833&lt;=0,0,IF(E1833&lt;=30000,E1833,IF(E1833&lt;=60000,ROUNDUP(E1833/2,0)+15000,IF(E1833&lt;=120000,ROUNDUP(E1833/4,0)+30000,60000)))),IF(E1833&lt;=0,0,IF(E1833&lt;=20000,E1833,IF(E1833&lt;=40000,ROUNDUP(E1833/2,0)+10000,IF(E1833&lt;=80000,ROUNDUP(E1833/4,0)+20000,40000)))))+IF(F1833&lt;=0,0,IF(F1833&lt;=25000,F1833,IF(F1833&lt;=50000,ROUNDUP(F1833/2,0)+12500,IF(F1833&lt;=100000,ROUNDUP(F1833/4,0)+25000,50000)))),IF(AND(D1833="はい",C1833&gt;=2026,C1833&lt;=2027),60000,40000)))))</f>
        <v/>
      </c>
      <c r="P1833" s="18">
        <f>IF(G1833&lt;=0,0,IF(G1833&lt;=20000,G1833,IF(G1833&lt;=40000,ROUNDUP(G1833/2,0)+10000,IF(G1833&lt;=80000,ROUNDUP(G1833/4,0)+20000,40000))))</f>
        <v/>
      </c>
      <c r="Q1833" s="18">
        <f>IF(I1833&lt;=0,IF(H1833&lt;=0,0,IF(H1833&lt;=20000,H1833,IF(H1833&lt;=40000,ROUNDUP(H1833/2,0)+10000,IF(H1833&lt;=80000,ROUNDUP(H1833/4,0)+20000,40000)))),IF(H1833&lt;=0,IF(I1833&lt;=0,0,IF(I1833&lt;=25000,I1833,IF(I1833&lt;=50000,ROUNDUP(I1833/2,0)+12500,IF(I1833&lt;=100000,ROUNDUP(I1833/4,0)+25000,50000)))),MAX(IF(I1833&lt;=0,0,IF(I1833&lt;=25000,I1833,IF(I1833&lt;=50000,ROUNDUP(I1833/2,0)+12500,IF(I1833&lt;=100000,ROUNDUP(I1833/4,0)+25000,50000)))),MIN(IF(H1833&lt;=0,0,IF(H1833&lt;=20000,H1833,IF(H1833&lt;=40000,ROUNDUP(H1833/2,0)+10000,IF(H1833&lt;=80000,ROUNDUP(H1833/4,0)+20000,40000))))+IF(I1833&lt;=0,0,IF(I1833&lt;=25000,I1833,IF(I1833&lt;=50000,ROUNDUP(I1833/2,0)+12500,IF(I1833&lt;=100000,ROUNDUP(I1833/4,0)+25000,50000)))),40000))))</f>
        <v/>
      </c>
      <c r="R1833" s="18">
        <f>MIN(120000,O1833+P1833+Q1833)</f>
        <v/>
      </c>
      <c r="S1833" s="18">
        <f>IF(F1833&lt;=0,IF(E1833&lt;=0,0,IF(E1833&lt;=12000,E1833,IF(E1833&lt;=32000,ROUNDUP(E1833/2,0)+6000,IF(E1833&lt;=56000,ROUNDUP(E1833/4,0)+14000,28000)))),IF(E1833&lt;=0,IF(F1833&lt;=0,0,IF(F1833&lt;=15000,F1833,IF(F1833&lt;=40000,ROUNDUP(F1833/2,0)+7500,IF(F1833&lt;=70000,ROUNDUP(F1833/4,0)+17500,35000)))),MAX(IF(F1833&lt;=0,0,IF(F1833&lt;=15000,F1833,IF(F1833&lt;=40000,ROUNDUP(F1833/2,0)+7500,IF(F1833&lt;=70000,ROUNDUP(F1833/4,0)+17500,35000)))),MIN(IF(E1833&lt;=0,0,IF(E1833&lt;=12000,E1833,IF(E1833&lt;=32000,ROUNDUP(E1833/2,0)+6000,IF(E1833&lt;=56000,ROUNDUP(E1833/4,0)+14000,28000))))+IF(F1833&lt;=0,0,IF(F1833&lt;=15000,F1833,IF(F1833&lt;=40000,ROUNDUP(F1833/2,0)+7500,IF(F1833&lt;=70000,ROUNDUP(F1833/4,0)+17500,35000)))),28000))))</f>
        <v/>
      </c>
      <c r="T1833" s="18">
        <f>IF(G1833&lt;=0,0,IF(G1833&lt;=12000,G1833,IF(G1833&lt;=32000,ROUNDUP(G1833/2,0)+6000,IF(G1833&lt;=56000,ROUNDUP(G1833/4,0)+14000,28000))))</f>
        <v/>
      </c>
      <c r="U1833" s="18">
        <f>IF(I1833&lt;=0,IF(H1833&lt;=0,0,IF(H1833&lt;=12000,H1833,IF(H1833&lt;=32000,ROUNDUP(H1833/2,0)+6000,IF(H1833&lt;=56000,ROUNDUP(H1833/4,0)+14000,28000)))),IF(H1833&lt;=0,IF(I1833&lt;=0,0,IF(I1833&lt;=15000,I1833,IF(I1833&lt;=40000,ROUNDUP(I1833/2,0)+7500,IF(I1833&lt;=70000,ROUNDUP(I1833/4,0)+17500,35000)))),MAX(IF(I1833&lt;=0,0,IF(I1833&lt;=15000,I1833,IF(I1833&lt;=40000,ROUNDUP(I1833/2,0)+7500,IF(I1833&lt;=70000,ROUNDUP(I1833/4,0)+17500,35000)))),MIN(IF(H1833&lt;=0,0,IF(H1833&lt;=12000,H1833,IF(H1833&lt;=32000,ROUNDUP(H1833/2,0)+6000,IF(H1833&lt;=56000,ROUNDUP(H1833/4,0)+14000,28000))))+IF(I1833&lt;=0,0,IF(I1833&lt;=15000,I1833,IF(I1833&lt;=40000,ROUNDUP(I1833/2,0)+7500,IF(I1833&lt;=70000,ROUNDUP(I1833/4,0)+17500,35000)))),28000))))</f>
        <v/>
      </c>
      <c r="V1833" s="18">
        <f>MIN(70000,S1833+T1833+U1833)</f>
        <v/>
      </c>
      <c r="W1833" s="18">
        <f>MAX(0,ROUNDDOWN(M1833-J1833-N1833-K1833-0,-3))</f>
        <v/>
      </c>
      <c r="X1833" s="18">
        <f>MAX(0,ROUNDDOWN(M1833-J1833-N1833-K1833-R1833,-3))</f>
        <v/>
      </c>
      <c r="Y1833" s="18">
        <f>IF(W1833&lt;=0,0,ROUNDDOWN((W1833*LOOKUP(W1833,{0,1950001,3300001,6950001,9000001,18000001,40000001},{0.05,0.1,0.2,0.23,0.33,0.4,0.45})-LOOKUP(W1833,{0,1950001,3300001,6950001,9000001,18000001,40000001},{0,97500,427500,636000,1536000,2796000,4796000}))*1.021,-2))</f>
        <v/>
      </c>
      <c r="Z1833" s="18">
        <f>IF(X1833&lt;=0,0,ROUNDDOWN((X1833*LOOKUP(X1833,{0,1950001,3300001,6950001,9000001,18000001,40000001},{0.05,0.1,0.2,0.23,0.33,0.4,0.45})-LOOKUP(X1833,{0,1950001,3300001,6950001,9000001,18000001,40000001},{0,97500,427500,636000,1536000,2796000,4796000}))*1.021,-2))</f>
        <v/>
      </c>
      <c r="AA1833" s="18">
        <f>MAX(0,ROUNDDOWN(M1833-J1833-430000-L1833-0,-3))</f>
        <v/>
      </c>
      <c r="AB1833" s="18">
        <f>MAX(0,ROUNDDOWN(M1833-J1833-430000-L1833-V1833,-3))</f>
        <v/>
      </c>
      <c r="AC1833" s="18">
        <f>IF(M1833&lt;=450000,0,MAX(0,ROUNDDOWN(AA1833*0.06-MIN(50000,AA1833)*0.03,-2))+MAX(0,ROUNDDOWN(AA1833*0.04-MIN(50000,AA1833)*0.02,-2)))</f>
        <v/>
      </c>
      <c r="AD1833" s="18">
        <f>IF(M1833&lt;=450000,0,MAX(0,ROUNDDOWN(AB1833*0.06-MIN(50000,AB1833)*0.03,-2))+MAX(0,ROUNDDOWN(AB1833*0.04-MIN(50000,AB1833)*0.02,-2)))</f>
        <v/>
      </c>
      <c r="AE1833" s="18">
        <f>Y1833-Z1833</f>
        <v/>
      </c>
      <c r="AF1833" s="18">
        <f>AC1833-AD1833</f>
        <v/>
      </c>
      <c r="AG1833" s="18">
        <f>AE1833+AF1833</f>
        <v/>
      </c>
      <c r="AH1833" s="20">
        <f>IF(W1833&lt;=0,0,LOOKUP(W1833,{0,1950001,3300001,6950001,9000001,18000001,40000001},{0.05,0.1,0.2,0.23,0.33,0.4,0.45}))</f>
        <v/>
      </c>
    </row>
    <row r="1834">
      <c r="A1834" t="inlineStr">
        <is>
          <t>1万円刻み 一般8万円</t>
        </is>
      </c>
      <c r="B1834" s="18">
        <f>'4_1万円刻み'!$A$585</f>
        <v/>
      </c>
      <c r="C1834" s="19" t="n">
        <v>2026</v>
      </c>
      <c r="D1834" t="inlineStr">
        <is>
          <t>いいえ</t>
        </is>
      </c>
      <c r="E1834" s="18" t="n">
        <v>80000</v>
      </c>
      <c r="F1834" s="18" t="n">
        <v>0</v>
      </c>
      <c r="G1834" s="18" t="n">
        <v>0</v>
      </c>
      <c r="H1834" s="18" t="n">
        <v>0</v>
      </c>
      <c r="I1834" s="18" t="n">
        <v>0</v>
      </c>
      <c r="J1834" s="18">
        <f>ROUND(MIN(B1834/12,650000)*12*0.0915+MIN(B1834/12,1390000)*12*(0.0504+0)+B1834*0.005,0)</f>
        <v/>
      </c>
      <c r="K1834" s="18" t="n">
        <v>0</v>
      </c>
      <c r="L1834" s="18" t="n">
        <v>0</v>
      </c>
      <c r="M1834" s="18">
        <f>ROUND(IF(C1834&gt;=2026,IF(B1834&lt;741000,0,IF(B1834&lt;2191000,B1834-740000,IF(B1834&lt;2193000,1451000,IF(B1834&lt;2196000,1453000,IF(B1834&lt;2200000,1456000,IF(B1834&lt;3600000,ROUNDDOWN(B1834/4,-3)*2.8-80000,IF(B1834&lt;6600000,ROUNDDOWN(B1834/4,-3)*3.2-440000,IF(B1834&lt;8500000,ROUNDDOWN(B1834*0.9,0)-1100000,B1834-1950000)))))))),IF(B1834&lt;651000,0,IF(B1834&lt;1900000,B1834-650000,IF(B1834&lt;3600000,ROUNDDOWN(B1834/4,-3)*2.8-80000,IF(B1834&lt;6600000,ROUNDDOWN(B1834/4,-3)*3.2-440000,IF(B1834&lt;8500000,ROUNDDOWN(B1834*0.9,0)-1100000,B1834-1950000)))))),0)</f>
        <v/>
      </c>
      <c r="N1834" s="18">
        <f>IF(M1834&gt;23500000,NA(),IF(C1834&gt;=2026,IF(M1834&lt;=4890000,1040000,IF(M1834&lt;=6550000,670000,620000)),IF(M1834&lt;=1320000,950000,IF(M1834&lt;=3360000,880000,IF(M1834&lt;=4890000,680000,IF(M1834&lt;=6550000,630000,580000))))))</f>
        <v/>
      </c>
      <c r="O1834" s="18">
        <f>IF(F1834&lt;=0,IF(AND(D1834="はい",C1834&gt;=2026,C1834&lt;=2027),IF(E1834&lt;=0,0,IF(E1834&lt;=30000,E1834,IF(E1834&lt;=60000,ROUNDUP(E1834/2,0)+15000,IF(E1834&lt;=120000,ROUNDUP(E1834/4,0)+30000,60000)))),IF(E1834&lt;=0,0,IF(E1834&lt;=20000,E1834,IF(E1834&lt;=40000,ROUNDUP(E1834/2,0)+10000,IF(E1834&lt;=80000,ROUNDUP(E1834/4,0)+20000,40000))))),IF(E1834&lt;=0,IF(F1834&lt;=0,0,IF(F1834&lt;=25000,F1834,IF(F1834&lt;=50000,ROUNDUP(F1834/2,0)+12500,IF(F1834&lt;=100000,ROUNDUP(F1834/4,0)+25000,50000)))),MAX(IF(F1834&lt;=0,0,IF(F1834&lt;=25000,F1834,IF(F1834&lt;=50000,ROUNDUP(F1834/2,0)+12500,IF(F1834&lt;=100000,ROUNDUP(F1834/4,0)+25000,50000)))),MIN(IF(AND(D1834="はい",C1834&gt;=2026,C1834&lt;=2027),IF(E1834&lt;=0,0,IF(E1834&lt;=30000,E1834,IF(E1834&lt;=60000,ROUNDUP(E1834/2,0)+15000,IF(E1834&lt;=120000,ROUNDUP(E1834/4,0)+30000,60000)))),IF(E1834&lt;=0,0,IF(E1834&lt;=20000,E1834,IF(E1834&lt;=40000,ROUNDUP(E1834/2,0)+10000,IF(E1834&lt;=80000,ROUNDUP(E1834/4,0)+20000,40000)))))+IF(F1834&lt;=0,0,IF(F1834&lt;=25000,F1834,IF(F1834&lt;=50000,ROUNDUP(F1834/2,0)+12500,IF(F1834&lt;=100000,ROUNDUP(F1834/4,0)+25000,50000)))),IF(AND(D1834="はい",C1834&gt;=2026,C1834&lt;=2027),60000,40000)))))</f>
        <v/>
      </c>
      <c r="P1834" s="18">
        <f>IF(G1834&lt;=0,0,IF(G1834&lt;=20000,G1834,IF(G1834&lt;=40000,ROUNDUP(G1834/2,0)+10000,IF(G1834&lt;=80000,ROUNDUP(G1834/4,0)+20000,40000))))</f>
        <v/>
      </c>
      <c r="Q1834" s="18">
        <f>IF(I1834&lt;=0,IF(H1834&lt;=0,0,IF(H1834&lt;=20000,H1834,IF(H1834&lt;=40000,ROUNDUP(H1834/2,0)+10000,IF(H1834&lt;=80000,ROUNDUP(H1834/4,0)+20000,40000)))),IF(H1834&lt;=0,IF(I1834&lt;=0,0,IF(I1834&lt;=25000,I1834,IF(I1834&lt;=50000,ROUNDUP(I1834/2,0)+12500,IF(I1834&lt;=100000,ROUNDUP(I1834/4,0)+25000,50000)))),MAX(IF(I1834&lt;=0,0,IF(I1834&lt;=25000,I1834,IF(I1834&lt;=50000,ROUNDUP(I1834/2,0)+12500,IF(I1834&lt;=100000,ROUNDUP(I1834/4,0)+25000,50000)))),MIN(IF(H1834&lt;=0,0,IF(H1834&lt;=20000,H1834,IF(H1834&lt;=40000,ROUNDUP(H1834/2,0)+10000,IF(H1834&lt;=80000,ROUNDUP(H1834/4,0)+20000,40000))))+IF(I1834&lt;=0,0,IF(I1834&lt;=25000,I1834,IF(I1834&lt;=50000,ROUNDUP(I1834/2,0)+12500,IF(I1834&lt;=100000,ROUNDUP(I1834/4,0)+25000,50000)))),40000))))</f>
        <v/>
      </c>
      <c r="R1834" s="18">
        <f>MIN(120000,O1834+P1834+Q1834)</f>
        <v/>
      </c>
      <c r="S1834" s="18">
        <f>IF(F1834&lt;=0,IF(E1834&lt;=0,0,IF(E1834&lt;=12000,E1834,IF(E1834&lt;=32000,ROUNDUP(E1834/2,0)+6000,IF(E1834&lt;=56000,ROUNDUP(E1834/4,0)+14000,28000)))),IF(E1834&lt;=0,IF(F1834&lt;=0,0,IF(F1834&lt;=15000,F1834,IF(F1834&lt;=40000,ROUNDUP(F1834/2,0)+7500,IF(F1834&lt;=70000,ROUNDUP(F1834/4,0)+17500,35000)))),MAX(IF(F1834&lt;=0,0,IF(F1834&lt;=15000,F1834,IF(F1834&lt;=40000,ROUNDUP(F1834/2,0)+7500,IF(F1834&lt;=70000,ROUNDUP(F1834/4,0)+17500,35000)))),MIN(IF(E1834&lt;=0,0,IF(E1834&lt;=12000,E1834,IF(E1834&lt;=32000,ROUNDUP(E1834/2,0)+6000,IF(E1834&lt;=56000,ROUNDUP(E1834/4,0)+14000,28000))))+IF(F1834&lt;=0,0,IF(F1834&lt;=15000,F1834,IF(F1834&lt;=40000,ROUNDUP(F1834/2,0)+7500,IF(F1834&lt;=70000,ROUNDUP(F1834/4,0)+17500,35000)))),28000))))</f>
        <v/>
      </c>
      <c r="T1834" s="18">
        <f>IF(G1834&lt;=0,0,IF(G1834&lt;=12000,G1834,IF(G1834&lt;=32000,ROUNDUP(G1834/2,0)+6000,IF(G1834&lt;=56000,ROUNDUP(G1834/4,0)+14000,28000))))</f>
        <v/>
      </c>
      <c r="U1834" s="18">
        <f>IF(I1834&lt;=0,IF(H1834&lt;=0,0,IF(H1834&lt;=12000,H1834,IF(H1834&lt;=32000,ROUNDUP(H1834/2,0)+6000,IF(H1834&lt;=56000,ROUNDUP(H1834/4,0)+14000,28000)))),IF(H1834&lt;=0,IF(I1834&lt;=0,0,IF(I1834&lt;=15000,I1834,IF(I1834&lt;=40000,ROUNDUP(I1834/2,0)+7500,IF(I1834&lt;=70000,ROUNDUP(I1834/4,0)+17500,35000)))),MAX(IF(I1834&lt;=0,0,IF(I1834&lt;=15000,I1834,IF(I1834&lt;=40000,ROUNDUP(I1834/2,0)+7500,IF(I1834&lt;=70000,ROUNDUP(I1834/4,0)+17500,35000)))),MIN(IF(H1834&lt;=0,0,IF(H1834&lt;=12000,H1834,IF(H1834&lt;=32000,ROUNDUP(H1834/2,0)+6000,IF(H1834&lt;=56000,ROUNDUP(H1834/4,0)+14000,28000))))+IF(I1834&lt;=0,0,IF(I1834&lt;=15000,I1834,IF(I1834&lt;=40000,ROUNDUP(I1834/2,0)+7500,IF(I1834&lt;=70000,ROUNDUP(I1834/4,0)+17500,35000)))),28000))))</f>
        <v/>
      </c>
      <c r="V1834" s="18">
        <f>MIN(70000,S1834+T1834+U1834)</f>
        <v/>
      </c>
      <c r="W1834" s="18">
        <f>MAX(0,ROUNDDOWN(M1834-J1834-N1834-K1834-0,-3))</f>
        <v/>
      </c>
      <c r="X1834" s="18">
        <f>MAX(0,ROUNDDOWN(M1834-J1834-N1834-K1834-R1834,-3))</f>
        <v/>
      </c>
      <c r="Y1834" s="18">
        <f>IF(W1834&lt;=0,0,ROUNDDOWN((W1834*LOOKUP(W1834,{0,1950001,3300001,6950001,9000001,18000001,40000001},{0.05,0.1,0.2,0.23,0.33,0.4,0.45})-LOOKUP(W1834,{0,1950001,3300001,6950001,9000001,18000001,40000001},{0,97500,427500,636000,1536000,2796000,4796000}))*1.021,-2))</f>
        <v/>
      </c>
      <c r="Z1834" s="18">
        <f>IF(X1834&lt;=0,0,ROUNDDOWN((X1834*LOOKUP(X1834,{0,1950001,3300001,6950001,9000001,18000001,40000001},{0.05,0.1,0.2,0.23,0.33,0.4,0.45})-LOOKUP(X1834,{0,1950001,3300001,6950001,9000001,18000001,40000001},{0,97500,427500,636000,1536000,2796000,4796000}))*1.021,-2))</f>
        <v/>
      </c>
      <c r="AA1834" s="18">
        <f>MAX(0,ROUNDDOWN(M1834-J1834-430000-L1834-0,-3))</f>
        <v/>
      </c>
      <c r="AB1834" s="18">
        <f>MAX(0,ROUNDDOWN(M1834-J1834-430000-L1834-V1834,-3))</f>
        <v/>
      </c>
      <c r="AC1834" s="18">
        <f>IF(M1834&lt;=450000,0,MAX(0,ROUNDDOWN(AA1834*0.06-MIN(50000,AA1834)*0.03,-2))+MAX(0,ROUNDDOWN(AA1834*0.04-MIN(50000,AA1834)*0.02,-2)))</f>
        <v/>
      </c>
      <c r="AD1834" s="18">
        <f>IF(M1834&lt;=450000,0,MAX(0,ROUNDDOWN(AB1834*0.06-MIN(50000,AB1834)*0.03,-2))+MAX(0,ROUNDDOWN(AB1834*0.04-MIN(50000,AB1834)*0.02,-2)))</f>
        <v/>
      </c>
      <c r="AE1834" s="18">
        <f>Y1834-Z1834</f>
        <v/>
      </c>
      <c r="AF1834" s="18">
        <f>AC1834-AD1834</f>
        <v/>
      </c>
      <c r="AG1834" s="18">
        <f>AE1834+AF1834</f>
        <v/>
      </c>
      <c r="AH1834" s="20">
        <f>IF(W1834&lt;=0,0,LOOKUP(W1834,{0,1950001,3300001,6950001,9000001,18000001,40000001},{0.05,0.1,0.2,0.23,0.33,0.4,0.45}))</f>
        <v/>
      </c>
    </row>
    <row r="1835">
      <c r="A1835" t="inlineStr">
        <is>
          <t>1万円刻み 特例あり一般12万円</t>
        </is>
      </c>
      <c r="B1835" s="18">
        <f>'4_1万円刻み'!$A$585</f>
        <v/>
      </c>
      <c r="C1835" s="19" t="n">
        <v>2026</v>
      </c>
      <c r="D1835" t="inlineStr">
        <is>
          <t>はい</t>
        </is>
      </c>
      <c r="E1835" s="18" t="n">
        <v>120000</v>
      </c>
      <c r="F1835" s="18" t="n">
        <v>0</v>
      </c>
      <c r="G1835" s="18" t="n">
        <v>0</v>
      </c>
      <c r="H1835" s="18" t="n">
        <v>0</v>
      </c>
      <c r="I1835" s="18" t="n">
        <v>0</v>
      </c>
      <c r="J1835" s="18">
        <f>ROUND(MIN(B1835/12,650000)*12*0.0915+MIN(B1835/12,1390000)*12*(0.0504+0)+B1835*0.005,0)</f>
        <v/>
      </c>
      <c r="K1835" s="18" t="n">
        <v>0</v>
      </c>
      <c r="L1835" s="18" t="n">
        <v>0</v>
      </c>
      <c r="M1835" s="18">
        <f>ROUND(IF(C1835&gt;=2026,IF(B1835&lt;741000,0,IF(B1835&lt;2191000,B1835-740000,IF(B1835&lt;2193000,1451000,IF(B1835&lt;2196000,1453000,IF(B1835&lt;2200000,1456000,IF(B1835&lt;3600000,ROUNDDOWN(B1835/4,-3)*2.8-80000,IF(B1835&lt;6600000,ROUNDDOWN(B1835/4,-3)*3.2-440000,IF(B1835&lt;8500000,ROUNDDOWN(B1835*0.9,0)-1100000,B1835-1950000)))))))),IF(B1835&lt;651000,0,IF(B1835&lt;1900000,B1835-650000,IF(B1835&lt;3600000,ROUNDDOWN(B1835/4,-3)*2.8-80000,IF(B1835&lt;6600000,ROUNDDOWN(B1835/4,-3)*3.2-440000,IF(B1835&lt;8500000,ROUNDDOWN(B1835*0.9,0)-1100000,B1835-1950000)))))),0)</f>
        <v/>
      </c>
      <c r="N1835" s="18">
        <f>IF(M1835&gt;23500000,NA(),IF(C1835&gt;=2026,IF(M1835&lt;=4890000,1040000,IF(M1835&lt;=6550000,670000,620000)),IF(M1835&lt;=1320000,950000,IF(M1835&lt;=3360000,880000,IF(M1835&lt;=4890000,680000,IF(M1835&lt;=6550000,630000,580000))))))</f>
        <v/>
      </c>
      <c r="O1835" s="18">
        <f>IF(F1835&lt;=0,IF(AND(D1835="はい",C1835&gt;=2026,C1835&lt;=2027),IF(E1835&lt;=0,0,IF(E1835&lt;=30000,E1835,IF(E1835&lt;=60000,ROUNDUP(E1835/2,0)+15000,IF(E1835&lt;=120000,ROUNDUP(E1835/4,0)+30000,60000)))),IF(E1835&lt;=0,0,IF(E1835&lt;=20000,E1835,IF(E1835&lt;=40000,ROUNDUP(E1835/2,0)+10000,IF(E1835&lt;=80000,ROUNDUP(E1835/4,0)+20000,40000))))),IF(E1835&lt;=0,IF(F1835&lt;=0,0,IF(F1835&lt;=25000,F1835,IF(F1835&lt;=50000,ROUNDUP(F1835/2,0)+12500,IF(F1835&lt;=100000,ROUNDUP(F1835/4,0)+25000,50000)))),MAX(IF(F1835&lt;=0,0,IF(F1835&lt;=25000,F1835,IF(F1835&lt;=50000,ROUNDUP(F1835/2,0)+12500,IF(F1835&lt;=100000,ROUNDUP(F1835/4,0)+25000,50000)))),MIN(IF(AND(D1835="はい",C1835&gt;=2026,C1835&lt;=2027),IF(E1835&lt;=0,0,IF(E1835&lt;=30000,E1835,IF(E1835&lt;=60000,ROUNDUP(E1835/2,0)+15000,IF(E1835&lt;=120000,ROUNDUP(E1835/4,0)+30000,60000)))),IF(E1835&lt;=0,0,IF(E1835&lt;=20000,E1835,IF(E1835&lt;=40000,ROUNDUP(E1835/2,0)+10000,IF(E1835&lt;=80000,ROUNDUP(E1835/4,0)+20000,40000)))))+IF(F1835&lt;=0,0,IF(F1835&lt;=25000,F1835,IF(F1835&lt;=50000,ROUNDUP(F1835/2,0)+12500,IF(F1835&lt;=100000,ROUNDUP(F1835/4,0)+25000,50000)))),IF(AND(D1835="はい",C1835&gt;=2026,C1835&lt;=2027),60000,40000)))))</f>
        <v/>
      </c>
      <c r="P1835" s="18">
        <f>IF(G1835&lt;=0,0,IF(G1835&lt;=20000,G1835,IF(G1835&lt;=40000,ROUNDUP(G1835/2,0)+10000,IF(G1835&lt;=80000,ROUNDUP(G1835/4,0)+20000,40000))))</f>
        <v/>
      </c>
      <c r="Q1835" s="18">
        <f>IF(I1835&lt;=0,IF(H1835&lt;=0,0,IF(H1835&lt;=20000,H1835,IF(H1835&lt;=40000,ROUNDUP(H1835/2,0)+10000,IF(H1835&lt;=80000,ROUNDUP(H1835/4,0)+20000,40000)))),IF(H1835&lt;=0,IF(I1835&lt;=0,0,IF(I1835&lt;=25000,I1835,IF(I1835&lt;=50000,ROUNDUP(I1835/2,0)+12500,IF(I1835&lt;=100000,ROUNDUP(I1835/4,0)+25000,50000)))),MAX(IF(I1835&lt;=0,0,IF(I1835&lt;=25000,I1835,IF(I1835&lt;=50000,ROUNDUP(I1835/2,0)+12500,IF(I1835&lt;=100000,ROUNDUP(I1835/4,0)+25000,50000)))),MIN(IF(H1835&lt;=0,0,IF(H1835&lt;=20000,H1835,IF(H1835&lt;=40000,ROUNDUP(H1835/2,0)+10000,IF(H1835&lt;=80000,ROUNDUP(H1835/4,0)+20000,40000))))+IF(I1835&lt;=0,0,IF(I1835&lt;=25000,I1835,IF(I1835&lt;=50000,ROUNDUP(I1835/2,0)+12500,IF(I1835&lt;=100000,ROUNDUP(I1835/4,0)+25000,50000)))),40000))))</f>
        <v/>
      </c>
      <c r="R1835" s="18">
        <f>MIN(120000,O1835+P1835+Q1835)</f>
        <v/>
      </c>
      <c r="S1835" s="18">
        <f>IF(F1835&lt;=0,IF(E1835&lt;=0,0,IF(E1835&lt;=12000,E1835,IF(E1835&lt;=32000,ROUNDUP(E1835/2,0)+6000,IF(E1835&lt;=56000,ROUNDUP(E1835/4,0)+14000,28000)))),IF(E1835&lt;=0,IF(F1835&lt;=0,0,IF(F1835&lt;=15000,F1835,IF(F1835&lt;=40000,ROUNDUP(F1835/2,0)+7500,IF(F1835&lt;=70000,ROUNDUP(F1835/4,0)+17500,35000)))),MAX(IF(F1835&lt;=0,0,IF(F1835&lt;=15000,F1835,IF(F1835&lt;=40000,ROUNDUP(F1835/2,0)+7500,IF(F1835&lt;=70000,ROUNDUP(F1835/4,0)+17500,35000)))),MIN(IF(E1835&lt;=0,0,IF(E1835&lt;=12000,E1835,IF(E1835&lt;=32000,ROUNDUP(E1835/2,0)+6000,IF(E1835&lt;=56000,ROUNDUP(E1835/4,0)+14000,28000))))+IF(F1835&lt;=0,0,IF(F1835&lt;=15000,F1835,IF(F1835&lt;=40000,ROUNDUP(F1835/2,0)+7500,IF(F1835&lt;=70000,ROUNDUP(F1835/4,0)+17500,35000)))),28000))))</f>
        <v/>
      </c>
      <c r="T1835" s="18">
        <f>IF(G1835&lt;=0,0,IF(G1835&lt;=12000,G1835,IF(G1835&lt;=32000,ROUNDUP(G1835/2,0)+6000,IF(G1835&lt;=56000,ROUNDUP(G1835/4,0)+14000,28000))))</f>
        <v/>
      </c>
      <c r="U1835" s="18">
        <f>IF(I1835&lt;=0,IF(H1835&lt;=0,0,IF(H1835&lt;=12000,H1835,IF(H1835&lt;=32000,ROUNDUP(H1835/2,0)+6000,IF(H1835&lt;=56000,ROUNDUP(H1835/4,0)+14000,28000)))),IF(H1835&lt;=0,IF(I1835&lt;=0,0,IF(I1835&lt;=15000,I1835,IF(I1835&lt;=40000,ROUNDUP(I1835/2,0)+7500,IF(I1835&lt;=70000,ROUNDUP(I1835/4,0)+17500,35000)))),MAX(IF(I1835&lt;=0,0,IF(I1835&lt;=15000,I1835,IF(I1835&lt;=40000,ROUNDUP(I1835/2,0)+7500,IF(I1835&lt;=70000,ROUNDUP(I1835/4,0)+17500,35000)))),MIN(IF(H1835&lt;=0,0,IF(H1835&lt;=12000,H1835,IF(H1835&lt;=32000,ROUNDUP(H1835/2,0)+6000,IF(H1835&lt;=56000,ROUNDUP(H1835/4,0)+14000,28000))))+IF(I1835&lt;=0,0,IF(I1835&lt;=15000,I1835,IF(I1835&lt;=40000,ROUNDUP(I1835/2,0)+7500,IF(I1835&lt;=70000,ROUNDUP(I1835/4,0)+17500,35000)))),28000))))</f>
        <v/>
      </c>
      <c r="V1835" s="18">
        <f>MIN(70000,S1835+T1835+U1835)</f>
        <v/>
      </c>
      <c r="W1835" s="18">
        <f>MAX(0,ROUNDDOWN(M1835-J1835-N1835-K1835-0,-3))</f>
        <v/>
      </c>
      <c r="X1835" s="18">
        <f>MAX(0,ROUNDDOWN(M1835-J1835-N1835-K1835-R1835,-3))</f>
        <v/>
      </c>
      <c r="Y1835" s="18">
        <f>IF(W1835&lt;=0,0,ROUNDDOWN((W1835*LOOKUP(W1835,{0,1950001,3300001,6950001,9000001,18000001,40000001},{0.05,0.1,0.2,0.23,0.33,0.4,0.45})-LOOKUP(W1835,{0,1950001,3300001,6950001,9000001,18000001,40000001},{0,97500,427500,636000,1536000,2796000,4796000}))*1.021,-2))</f>
        <v/>
      </c>
      <c r="Z1835" s="18">
        <f>IF(X1835&lt;=0,0,ROUNDDOWN((X1835*LOOKUP(X1835,{0,1950001,3300001,6950001,9000001,18000001,40000001},{0.05,0.1,0.2,0.23,0.33,0.4,0.45})-LOOKUP(X1835,{0,1950001,3300001,6950001,9000001,18000001,40000001},{0,97500,427500,636000,1536000,2796000,4796000}))*1.021,-2))</f>
        <v/>
      </c>
      <c r="AA1835" s="18">
        <f>MAX(0,ROUNDDOWN(M1835-J1835-430000-L1835-0,-3))</f>
        <v/>
      </c>
      <c r="AB1835" s="18">
        <f>MAX(0,ROUNDDOWN(M1835-J1835-430000-L1835-V1835,-3))</f>
        <v/>
      </c>
      <c r="AC1835" s="18">
        <f>IF(M1835&lt;=450000,0,MAX(0,ROUNDDOWN(AA1835*0.06-MIN(50000,AA1835)*0.03,-2))+MAX(0,ROUNDDOWN(AA1835*0.04-MIN(50000,AA1835)*0.02,-2)))</f>
        <v/>
      </c>
      <c r="AD1835" s="18">
        <f>IF(M1835&lt;=450000,0,MAX(0,ROUNDDOWN(AB1835*0.06-MIN(50000,AB1835)*0.03,-2))+MAX(0,ROUNDDOWN(AB1835*0.04-MIN(50000,AB1835)*0.02,-2)))</f>
        <v/>
      </c>
      <c r="AE1835" s="18">
        <f>Y1835-Z1835</f>
        <v/>
      </c>
      <c r="AF1835" s="18">
        <f>AC1835-AD1835</f>
        <v/>
      </c>
      <c r="AG1835" s="18">
        <f>AE1835+AF1835</f>
        <v/>
      </c>
      <c r="AH1835" s="20">
        <f>IF(W1835&lt;=0,0,LOOKUP(W1835,{0,1950001,3300001,6950001,9000001,18000001,40000001},{0.05,0.1,0.2,0.23,0.33,0.4,0.45}))</f>
        <v/>
      </c>
    </row>
    <row r="1836">
      <c r="A1836" t="inlineStr">
        <is>
          <t>1万円刻み 3区分8万円ずつ</t>
        </is>
      </c>
      <c r="B1836" s="18">
        <f>'4_1万円刻み'!$A$586</f>
        <v/>
      </c>
      <c r="C1836" s="19" t="n">
        <v>2026</v>
      </c>
      <c r="D1836" t="inlineStr">
        <is>
          <t>いいえ</t>
        </is>
      </c>
      <c r="E1836" s="18" t="n">
        <v>80000</v>
      </c>
      <c r="F1836" s="18" t="n">
        <v>0</v>
      </c>
      <c r="G1836" s="18" t="n">
        <v>80000</v>
      </c>
      <c r="H1836" s="18" t="n">
        <v>80000</v>
      </c>
      <c r="I1836" s="18" t="n">
        <v>0</v>
      </c>
      <c r="J1836" s="18">
        <f>ROUND(MIN(B1836/12,650000)*12*0.0915+MIN(B1836/12,1390000)*12*(0.0504+0)+B1836*0.005,0)</f>
        <v/>
      </c>
      <c r="K1836" s="18" t="n">
        <v>0</v>
      </c>
      <c r="L1836" s="18" t="n">
        <v>0</v>
      </c>
      <c r="M1836" s="18">
        <f>ROUND(IF(C1836&gt;=2026,IF(B1836&lt;741000,0,IF(B1836&lt;2191000,B1836-740000,IF(B1836&lt;2193000,1451000,IF(B1836&lt;2196000,1453000,IF(B1836&lt;2200000,1456000,IF(B1836&lt;3600000,ROUNDDOWN(B1836/4,-3)*2.8-80000,IF(B1836&lt;6600000,ROUNDDOWN(B1836/4,-3)*3.2-440000,IF(B1836&lt;8500000,ROUNDDOWN(B1836*0.9,0)-1100000,B1836-1950000)))))))),IF(B1836&lt;651000,0,IF(B1836&lt;1900000,B1836-650000,IF(B1836&lt;3600000,ROUNDDOWN(B1836/4,-3)*2.8-80000,IF(B1836&lt;6600000,ROUNDDOWN(B1836/4,-3)*3.2-440000,IF(B1836&lt;8500000,ROUNDDOWN(B1836*0.9,0)-1100000,B1836-1950000)))))),0)</f>
        <v/>
      </c>
      <c r="N1836" s="18">
        <f>IF(M1836&gt;23500000,NA(),IF(C1836&gt;=2026,IF(M1836&lt;=4890000,1040000,IF(M1836&lt;=6550000,670000,620000)),IF(M1836&lt;=1320000,950000,IF(M1836&lt;=3360000,880000,IF(M1836&lt;=4890000,680000,IF(M1836&lt;=6550000,630000,580000))))))</f>
        <v/>
      </c>
      <c r="O1836" s="18">
        <f>IF(F1836&lt;=0,IF(AND(D1836="はい",C1836&gt;=2026,C1836&lt;=2027),IF(E1836&lt;=0,0,IF(E1836&lt;=30000,E1836,IF(E1836&lt;=60000,ROUNDUP(E1836/2,0)+15000,IF(E1836&lt;=120000,ROUNDUP(E1836/4,0)+30000,60000)))),IF(E1836&lt;=0,0,IF(E1836&lt;=20000,E1836,IF(E1836&lt;=40000,ROUNDUP(E1836/2,0)+10000,IF(E1836&lt;=80000,ROUNDUP(E1836/4,0)+20000,40000))))),IF(E1836&lt;=0,IF(F1836&lt;=0,0,IF(F1836&lt;=25000,F1836,IF(F1836&lt;=50000,ROUNDUP(F1836/2,0)+12500,IF(F1836&lt;=100000,ROUNDUP(F1836/4,0)+25000,50000)))),MAX(IF(F1836&lt;=0,0,IF(F1836&lt;=25000,F1836,IF(F1836&lt;=50000,ROUNDUP(F1836/2,0)+12500,IF(F1836&lt;=100000,ROUNDUP(F1836/4,0)+25000,50000)))),MIN(IF(AND(D1836="はい",C1836&gt;=2026,C1836&lt;=2027),IF(E1836&lt;=0,0,IF(E1836&lt;=30000,E1836,IF(E1836&lt;=60000,ROUNDUP(E1836/2,0)+15000,IF(E1836&lt;=120000,ROUNDUP(E1836/4,0)+30000,60000)))),IF(E1836&lt;=0,0,IF(E1836&lt;=20000,E1836,IF(E1836&lt;=40000,ROUNDUP(E1836/2,0)+10000,IF(E1836&lt;=80000,ROUNDUP(E1836/4,0)+20000,40000)))))+IF(F1836&lt;=0,0,IF(F1836&lt;=25000,F1836,IF(F1836&lt;=50000,ROUNDUP(F1836/2,0)+12500,IF(F1836&lt;=100000,ROUNDUP(F1836/4,0)+25000,50000)))),IF(AND(D1836="はい",C1836&gt;=2026,C1836&lt;=2027),60000,40000)))))</f>
        <v/>
      </c>
      <c r="P1836" s="18">
        <f>IF(G1836&lt;=0,0,IF(G1836&lt;=20000,G1836,IF(G1836&lt;=40000,ROUNDUP(G1836/2,0)+10000,IF(G1836&lt;=80000,ROUNDUP(G1836/4,0)+20000,40000))))</f>
        <v/>
      </c>
      <c r="Q1836" s="18">
        <f>IF(I1836&lt;=0,IF(H1836&lt;=0,0,IF(H1836&lt;=20000,H1836,IF(H1836&lt;=40000,ROUNDUP(H1836/2,0)+10000,IF(H1836&lt;=80000,ROUNDUP(H1836/4,0)+20000,40000)))),IF(H1836&lt;=0,IF(I1836&lt;=0,0,IF(I1836&lt;=25000,I1836,IF(I1836&lt;=50000,ROUNDUP(I1836/2,0)+12500,IF(I1836&lt;=100000,ROUNDUP(I1836/4,0)+25000,50000)))),MAX(IF(I1836&lt;=0,0,IF(I1836&lt;=25000,I1836,IF(I1836&lt;=50000,ROUNDUP(I1836/2,0)+12500,IF(I1836&lt;=100000,ROUNDUP(I1836/4,0)+25000,50000)))),MIN(IF(H1836&lt;=0,0,IF(H1836&lt;=20000,H1836,IF(H1836&lt;=40000,ROUNDUP(H1836/2,0)+10000,IF(H1836&lt;=80000,ROUNDUP(H1836/4,0)+20000,40000))))+IF(I1836&lt;=0,0,IF(I1836&lt;=25000,I1836,IF(I1836&lt;=50000,ROUNDUP(I1836/2,0)+12500,IF(I1836&lt;=100000,ROUNDUP(I1836/4,0)+25000,50000)))),40000))))</f>
        <v/>
      </c>
      <c r="R1836" s="18">
        <f>MIN(120000,O1836+P1836+Q1836)</f>
        <v/>
      </c>
      <c r="S1836" s="18">
        <f>IF(F1836&lt;=0,IF(E1836&lt;=0,0,IF(E1836&lt;=12000,E1836,IF(E1836&lt;=32000,ROUNDUP(E1836/2,0)+6000,IF(E1836&lt;=56000,ROUNDUP(E1836/4,0)+14000,28000)))),IF(E1836&lt;=0,IF(F1836&lt;=0,0,IF(F1836&lt;=15000,F1836,IF(F1836&lt;=40000,ROUNDUP(F1836/2,0)+7500,IF(F1836&lt;=70000,ROUNDUP(F1836/4,0)+17500,35000)))),MAX(IF(F1836&lt;=0,0,IF(F1836&lt;=15000,F1836,IF(F1836&lt;=40000,ROUNDUP(F1836/2,0)+7500,IF(F1836&lt;=70000,ROUNDUP(F1836/4,0)+17500,35000)))),MIN(IF(E1836&lt;=0,0,IF(E1836&lt;=12000,E1836,IF(E1836&lt;=32000,ROUNDUP(E1836/2,0)+6000,IF(E1836&lt;=56000,ROUNDUP(E1836/4,0)+14000,28000))))+IF(F1836&lt;=0,0,IF(F1836&lt;=15000,F1836,IF(F1836&lt;=40000,ROUNDUP(F1836/2,0)+7500,IF(F1836&lt;=70000,ROUNDUP(F1836/4,0)+17500,35000)))),28000))))</f>
        <v/>
      </c>
      <c r="T1836" s="18">
        <f>IF(G1836&lt;=0,0,IF(G1836&lt;=12000,G1836,IF(G1836&lt;=32000,ROUNDUP(G1836/2,0)+6000,IF(G1836&lt;=56000,ROUNDUP(G1836/4,0)+14000,28000))))</f>
        <v/>
      </c>
      <c r="U1836" s="18">
        <f>IF(I1836&lt;=0,IF(H1836&lt;=0,0,IF(H1836&lt;=12000,H1836,IF(H1836&lt;=32000,ROUNDUP(H1836/2,0)+6000,IF(H1836&lt;=56000,ROUNDUP(H1836/4,0)+14000,28000)))),IF(H1836&lt;=0,IF(I1836&lt;=0,0,IF(I1836&lt;=15000,I1836,IF(I1836&lt;=40000,ROUNDUP(I1836/2,0)+7500,IF(I1836&lt;=70000,ROUNDUP(I1836/4,0)+17500,35000)))),MAX(IF(I1836&lt;=0,0,IF(I1836&lt;=15000,I1836,IF(I1836&lt;=40000,ROUNDUP(I1836/2,0)+7500,IF(I1836&lt;=70000,ROUNDUP(I1836/4,0)+17500,35000)))),MIN(IF(H1836&lt;=0,0,IF(H1836&lt;=12000,H1836,IF(H1836&lt;=32000,ROUNDUP(H1836/2,0)+6000,IF(H1836&lt;=56000,ROUNDUP(H1836/4,0)+14000,28000))))+IF(I1836&lt;=0,0,IF(I1836&lt;=15000,I1836,IF(I1836&lt;=40000,ROUNDUP(I1836/2,0)+7500,IF(I1836&lt;=70000,ROUNDUP(I1836/4,0)+17500,35000)))),28000))))</f>
        <v/>
      </c>
      <c r="V1836" s="18">
        <f>MIN(70000,S1836+T1836+U1836)</f>
        <v/>
      </c>
      <c r="W1836" s="18">
        <f>MAX(0,ROUNDDOWN(M1836-J1836-N1836-K1836-0,-3))</f>
        <v/>
      </c>
      <c r="X1836" s="18">
        <f>MAX(0,ROUNDDOWN(M1836-J1836-N1836-K1836-R1836,-3))</f>
        <v/>
      </c>
      <c r="Y1836" s="18">
        <f>IF(W1836&lt;=0,0,ROUNDDOWN((W1836*LOOKUP(W1836,{0,1950001,3300001,6950001,9000001,18000001,40000001},{0.05,0.1,0.2,0.23,0.33,0.4,0.45})-LOOKUP(W1836,{0,1950001,3300001,6950001,9000001,18000001,40000001},{0,97500,427500,636000,1536000,2796000,4796000}))*1.021,-2))</f>
        <v/>
      </c>
      <c r="Z1836" s="18">
        <f>IF(X1836&lt;=0,0,ROUNDDOWN((X1836*LOOKUP(X1836,{0,1950001,3300001,6950001,9000001,18000001,40000001},{0.05,0.1,0.2,0.23,0.33,0.4,0.45})-LOOKUP(X1836,{0,1950001,3300001,6950001,9000001,18000001,40000001},{0,97500,427500,636000,1536000,2796000,4796000}))*1.021,-2))</f>
        <v/>
      </c>
      <c r="AA1836" s="18">
        <f>MAX(0,ROUNDDOWN(M1836-J1836-430000-L1836-0,-3))</f>
        <v/>
      </c>
      <c r="AB1836" s="18">
        <f>MAX(0,ROUNDDOWN(M1836-J1836-430000-L1836-V1836,-3))</f>
        <v/>
      </c>
      <c r="AC1836" s="18">
        <f>IF(M1836&lt;=450000,0,MAX(0,ROUNDDOWN(AA1836*0.06-MIN(50000,AA1836)*0.03,-2))+MAX(0,ROUNDDOWN(AA1836*0.04-MIN(50000,AA1836)*0.02,-2)))</f>
        <v/>
      </c>
      <c r="AD1836" s="18">
        <f>IF(M1836&lt;=450000,0,MAX(0,ROUNDDOWN(AB1836*0.06-MIN(50000,AB1836)*0.03,-2))+MAX(0,ROUNDDOWN(AB1836*0.04-MIN(50000,AB1836)*0.02,-2)))</f>
        <v/>
      </c>
      <c r="AE1836" s="18">
        <f>Y1836-Z1836</f>
        <v/>
      </c>
      <c r="AF1836" s="18">
        <f>AC1836-AD1836</f>
        <v/>
      </c>
      <c r="AG1836" s="18">
        <f>AE1836+AF1836</f>
        <v/>
      </c>
      <c r="AH1836" s="20">
        <f>IF(W1836&lt;=0,0,LOOKUP(W1836,{0,1950001,3300001,6950001,9000001,18000001,40000001},{0.05,0.1,0.2,0.23,0.33,0.4,0.45}))</f>
        <v/>
      </c>
    </row>
    <row r="1837">
      <c r="A1837" t="inlineStr">
        <is>
          <t>1万円刻み 一般8万円</t>
        </is>
      </c>
      <c r="B1837" s="18">
        <f>'4_1万円刻み'!$A$586</f>
        <v/>
      </c>
      <c r="C1837" s="19" t="n">
        <v>2026</v>
      </c>
      <c r="D1837" t="inlineStr">
        <is>
          <t>いいえ</t>
        </is>
      </c>
      <c r="E1837" s="18" t="n">
        <v>80000</v>
      </c>
      <c r="F1837" s="18" t="n">
        <v>0</v>
      </c>
      <c r="G1837" s="18" t="n">
        <v>0</v>
      </c>
      <c r="H1837" s="18" t="n">
        <v>0</v>
      </c>
      <c r="I1837" s="18" t="n">
        <v>0</v>
      </c>
      <c r="J1837" s="18">
        <f>ROUND(MIN(B1837/12,650000)*12*0.0915+MIN(B1837/12,1390000)*12*(0.0504+0)+B1837*0.005,0)</f>
        <v/>
      </c>
      <c r="K1837" s="18" t="n">
        <v>0</v>
      </c>
      <c r="L1837" s="18" t="n">
        <v>0</v>
      </c>
      <c r="M1837" s="18">
        <f>ROUND(IF(C1837&gt;=2026,IF(B1837&lt;741000,0,IF(B1837&lt;2191000,B1837-740000,IF(B1837&lt;2193000,1451000,IF(B1837&lt;2196000,1453000,IF(B1837&lt;2200000,1456000,IF(B1837&lt;3600000,ROUNDDOWN(B1837/4,-3)*2.8-80000,IF(B1837&lt;6600000,ROUNDDOWN(B1837/4,-3)*3.2-440000,IF(B1837&lt;8500000,ROUNDDOWN(B1837*0.9,0)-1100000,B1837-1950000)))))))),IF(B1837&lt;651000,0,IF(B1837&lt;1900000,B1837-650000,IF(B1837&lt;3600000,ROUNDDOWN(B1837/4,-3)*2.8-80000,IF(B1837&lt;6600000,ROUNDDOWN(B1837/4,-3)*3.2-440000,IF(B1837&lt;8500000,ROUNDDOWN(B1837*0.9,0)-1100000,B1837-1950000)))))),0)</f>
        <v/>
      </c>
      <c r="N1837" s="18">
        <f>IF(M1837&gt;23500000,NA(),IF(C1837&gt;=2026,IF(M1837&lt;=4890000,1040000,IF(M1837&lt;=6550000,670000,620000)),IF(M1837&lt;=1320000,950000,IF(M1837&lt;=3360000,880000,IF(M1837&lt;=4890000,680000,IF(M1837&lt;=6550000,630000,580000))))))</f>
        <v/>
      </c>
      <c r="O1837" s="18">
        <f>IF(F1837&lt;=0,IF(AND(D1837="はい",C1837&gt;=2026,C1837&lt;=2027),IF(E1837&lt;=0,0,IF(E1837&lt;=30000,E1837,IF(E1837&lt;=60000,ROUNDUP(E1837/2,0)+15000,IF(E1837&lt;=120000,ROUNDUP(E1837/4,0)+30000,60000)))),IF(E1837&lt;=0,0,IF(E1837&lt;=20000,E1837,IF(E1837&lt;=40000,ROUNDUP(E1837/2,0)+10000,IF(E1837&lt;=80000,ROUNDUP(E1837/4,0)+20000,40000))))),IF(E1837&lt;=0,IF(F1837&lt;=0,0,IF(F1837&lt;=25000,F1837,IF(F1837&lt;=50000,ROUNDUP(F1837/2,0)+12500,IF(F1837&lt;=100000,ROUNDUP(F1837/4,0)+25000,50000)))),MAX(IF(F1837&lt;=0,0,IF(F1837&lt;=25000,F1837,IF(F1837&lt;=50000,ROUNDUP(F1837/2,0)+12500,IF(F1837&lt;=100000,ROUNDUP(F1837/4,0)+25000,50000)))),MIN(IF(AND(D1837="はい",C1837&gt;=2026,C1837&lt;=2027),IF(E1837&lt;=0,0,IF(E1837&lt;=30000,E1837,IF(E1837&lt;=60000,ROUNDUP(E1837/2,0)+15000,IF(E1837&lt;=120000,ROUNDUP(E1837/4,0)+30000,60000)))),IF(E1837&lt;=0,0,IF(E1837&lt;=20000,E1837,IF(E1837&lt;=40000,ROUNDUP(E1837/2,0)+10000,IF(E1837&lt;=80000,ROUNDUP(E1837/4,0)+20000,40000)))))+IF(F1837&lt;=0,0,IF(F1837&lt;=25000,F1837,IF(F1837&lt;=50000,ROUNDUP(F1837/2,0)+12500,IF(F1837&lt;=100000,ROUNDUP(F1837/4,0)+25000,50000)))),IF(AND(D1837="はい",C1837&gt;=2026,C1837&lt;=2027),60000,40000)))))</f>
        <v/>
      </c>
      <c r="P1837" s="18">
        <f>IF(G1837&lt;=0,0,IF(G1837&lt;=20000,G1837,IF(G1837&lt;=40000,ROUNDUP(G1837/2,0)+10000,IF(G1837&lt;=80000,ROUNDUP(G1837/4,0)+20000,40000))))</f>
        <v/>
      </c>
      <c r="Q1837" s="18">
        <f>IF(I1837&lt;=0,IF(H1837&lt;=0,0,IF(H1837&lt;=20000,H1837,IF(H1837&lt;=40000,ROUNDUP(H1837/2,0)+10000,IF(H1837&lt;=80000,ROUNDUP(H1837/4,0)+20000,40000)))),IF(H1837&lt;=0,IF(I1837&lt;=0,0,IF(I1837&lt;=25000,I1837,IF(I1837&lt;=50000,ROUNDUP(I1837/2,0)+12500,IF(I1837&lt;=100000,ROUNDUP(I1837/4,0)+25000,50000)))),MAX(IF(I1837&lt;=0,0,IF(I1837&lt;=25000,I1837,IF(I1837&lt;=50000,ROUNDUP(I1837/2,0)+12500,IF(I1837&lt;=100000,ROUNDUP(I1837/4,0)+25000,50000)))),MIN(IF(H1837&lt;=0,0,IF(H1837&lt;=20000,H1837,IF(H1837&lt;=40000,ROUNDUP(H1837/2,0)+10000,IF(H1837&lt;=80000,ROUNDUP(H1837/4,0)+20000,40000))))+IF(I1837&lt;=0,0,IF(I1837&lt;=25000,I1837,IF(I1837&lt;=50000,ROUNDUP(I1837/2,0)+12500,IF(I1837&lt;=100000,ROUNDUP(I1837/4,0)+25000,50000)))),40000))))</f>
        <v/>
      </c>
      <c r="R1837" s="18">
        <f>MIN(120000,O1837+P1837+Q1837)</f>
        <v/>
      </c>
      <c r="S1837" s="18">
        <f>IF(F1837&lt;=0,IF(E1837&lt;=0,0,IF(E1837&lt;=12000,E1837,IF(E1837&lt;=32000,ROUNDUP(E1837/2,0)+6000,IF(E1837&lt;=56000,ROUNDUP(E1837/4,0)+14000,28000)))),IF(E1837&lt;=0,IF(F1837&lt;=0,0,IF(F1837&lt;=15000,F1837,IF(F1837&lt;=40000,ROUNDUP(F1837/2,0)+7500,IF(F1837&lt;=70000,ROUNDUP(F1837/4,0)+17500,35000)))),MAX(IF(F1837&lt;=0,0,IF(F1837&lt;=15000,F1837,IF(F1837&lt;=40000,ROUNDUP(F1837/2,0)+7500,IF(F1837&lt;=70000,ROUNDUP(F1837/4,0)+17500,35000)))),MIN(IF(E1837&lt;=0,0,IF(E1837&lt;=12000,E1837,IF(E1837&lt;=32000,ROUNDUP(E1837/2,0)+6000,IF(E1837&lt;=56000,ROUNDUP(E1837/4,0)+14000,28000))))+IF(F1837&lt;=0,0,IF(F1837&lt;=15000,F1837,IF(F1837&lt;=40000,ROUNDUP(F1837/2,0)+7500,IF(F1837&lt;=70000,ROUNDUP(F1837/4,0)+17500,35000)))),28000))))</f>
        <v/>
      </c>
      <c r="T1837" s="18">
        <f>IF(G1837&lt;=0,0,IF(G1837&lt;=12000,G1837,IF(G1837&lt;=32000,ROUNDUP(G1837/2,0)+6000,IF(G1837&lt;=56000,ROUNDUP(G1837/4,0)+14000,28000))))</f>
        <v/>
      </c>
      <c r="U1837" s="18">
        <f>IF(I1837&lt;=0,IF(H1837&lt;=0,0,IF(H1837&lt;=12000,H1837,IF(H1837&lt;=32000,ROUNDUP(H1837/2,0)+6000,IF(H1837&lt;=56000,ROUNDUP(H1837/4,0)+14000,28000)))),IF(H1837&lt;=0,IF(I1837&lt;=0,0,IF(I1837&lt;=15000,I1837,IF(I1837&lt;=40000,ROUNDUP(I1837/2,0)+7500,IF(I1837&lt;=70000,ROUNDUP(I1837/4,0)+17500,35000)))),MAX(IF(I1837&lt;=0,0,IF(I1837&lt;=15000,I1837,IF(I1837&lt;=40000,ROUNDUP(I1837/2,0)+7500,IF(I1837&lt;=70000,ROUNDUP(I1837/4,0)+17500,35000)))),MIN(IF(H1837&lt;=0,0,IF(H1837&lt;=12000,H1837,IF(H1837&lt;=32000,ROUNDUP(H1837/2,0)+6000,IF(H1837&lt;=56000,ROUNDUP(H1837/4,0)+14000,28000))))+IF(I1837&lt;=0,0,IF(I1837&lt;=15000,I1837,IF(I1837&lt;=40000,ROUNDUP(I1837/2,0)+7500,IF(I1837&lt;=70000,ROUNDUP(I1837/4,0)+17500,35000)))),28000))))</f>
        <v/>
      </c>
      <c r="V1837" s="18">
        <f>MIN(70000,S1837+T1837+U1837)</f>
        <v/>
      </c>
      <c r="W1837" s="18">
        <f>MAX(0,ROUNDDOWN(M1837-J1837-N1837-K1837-0,-3))</f>
        <v/>
      </c>
      <c r="X1837" s="18">
        <f>MAX(0,ROUNDDOWN(M1837-J1837-N1837-K1837-R1837,-3))</f>
        <v/>
      </c>
      <c r="Y1837" s="18">
        <f>IF(W1837&lt;=0,0,ROUNDDOWN((W1837*LOOKUP(W1837,{0,1950001,3300001,6950001,9000001,18000001,40000001},{0.05,0.1,0.2,0.23,0.33,0.4,0.45})-LOOKUP(W1837,{0,1950001,3300001,6950001,9000001,18000001,40000001},{0,97500,427500,636000,1536000,2796000,4796000}))*1.021,-2))</f>
        <v/>
      </c>
      <c r="Z1837" s="18">
        <f>IF(X1837&lt;=0,0,ROUNDDOWN((X1837*LOOKUP(X1837,{0,1950001,3300001,6950001,9000001,18000001,40000001},{0.05,0.1,0.2,0.23,0.33,0.4,0.45})-LOOKUP(X1837,{0,1950001,3300001,6950001,9000001,18000001,40000001},{0,97500,427500,636000,1536000,2796000,4796000}))*1.021,-2))</f>
        <v/>
      </c>
      <c r="AA1837" s="18">
        <f>MAX(0,ROUNDDOWN(M1837-J1837-430000-L1837-0,-3))</f>
        <v/>
      </c>
      <c r="AB1837" s="18">
        <f>MAX(0,ROUNDDOWN(M1837-J1837-430000-L1837-V1837,-3))</f>
        <v/>
      </c>
      <c r="AC1837" s="18">
        <f>IF(M1837&lt;=450000,0,MAX(0,ROUNDDOWN(AA1837*0.06-MIN(50000,AA1837)*0.03,-2))+MAX(0,ROUNDDOWN(AA1837*0.04-MIN(50000,AA1837)*0.02,-2)))</f>
        <v/>
      </c>
      <c r="AD1837" s="18">
        <f>IF(M1837&lt;=450000,0,MAX(0,ROUNDDOWN(AB1837*0.06-MIN(50000,AB1837)*0.03,-2))+MAX(0,ROUNDDOWN(AB1837*0.04-MIN(50000,AB1837)*0.02,-2)))</f>
        <v/>
      </c>
      <c r="AE1837" s="18">
        <f>Y1837-Z1837</f>
        <v/>
      </c>
      <c r="AF1837" s="18">
        <f>AC1837-AD1837</f>
        <v/>
      </c>
      <c r="AG1837" s="18">
        <f>AE1837+AF1837</f>
        <v/>
      </c>
      <c r="AH1837" s="20">
        <f>IF(W1837&lt;=0,0,LOOKUP(W1837,{0,1950001,3300001,6950001,9000001,18000001,40000001},{0.05,0.1,0.2,0.23,0.33,0.4,0.45}))</f>
        <v/>
      </c>
    </row>
    <row r="1838">
      <c r="A1838" t="inlineStr">
        <is>
          <t>1万円刻み 特例あり一般12万円</t>
        </is>
      </c>
      <c r="B1838" s="18">
        <f>'4_1万円刻み'!$A$586</f>
        <v/>
      </c>
      <c r="C1838" s="19" t="n">
        <v>2026</v>
      </c>
      <c r="D1838" t="inlineStr">
        <is>
          <t>はい</t>
        </is>
      </c>
      <c r="E1838" s="18" t="n">
        <v>120000</v>
      </c>
      <c r="F1838" s="18" t="n">
        <v>0</v>
      </c>
      <c r="G1838" s="18" t="n">
        <v>0</v>
      </c>
      <c r="H1838" s="18" t="n">
        <v>0</v>
      </c>
      <c r="I1838" s="18" t="n">
        <v>0</v>
      </c>
      <c r="J1838" s="18">
        <f>ROUND(MIN(B1838/12,650000)*12*0.0915+MIN(B1838/12,1390000)*12*(0.0504+0)+B1838*0.005,0)</f>
        <v/>
      </c>
      <c r="K1838" s="18" t="n">
        <v>0</v>
      </c>
      <c r="L1838" s="18" t="n">
        <v>0</v>
      </c>
      <c r="M1838" s="18">
        <f>ROUND(IF(C1838&gt;=2026,IF(B1838&lt;741000,0,IF(B1838&lt;2191000,B1838-740000,IF(B1838&lt;2193000,1451000,IF(B1838&lt;2196000,1453000,IF(B1838&lt;2200000,1456000,IF(B1838&lt;3600000,ROUNDDOWN(B1838/4,-3)*2.8-80000,IF(B1838&lt;6600000,ROUNDDOWN(B1838/4,-3)*3.2-440000,IF(B1838&lt;8500000,ROUNDDOWN(B1838*0.9,0)-1100000,B1838-1950000)))))))),IF(B1838&lt;651000,0,IF(B1838&lt;1900000,B1838-650000,IF(B1838&lt;3600000,ROUNDDOWN(B1838/4,-3)*2.8-80000,IF(B1838&lt;6600000,ROUNDDOWN(B1838/4,-3)*3.2-440000,IF(B1838&lt;8500000,ROUNDDOWN(B1838*0.9,0)-1100000,B1838-1950000)))))),0)</f>
        <v/>
      </c>
      <c r="N1838" s="18">
        <f>IF(M1838&gt;23500000,NA(),IF(C1838&gt;=2026,IF(M1838&lt;=4890000,1040000,IF(M1838&lt;=6550000,670000,620000)),IF(M1838&lt;=1320000,950000,IF(M1838&lt;=3360000,880000,IF(M1838&lt;=4890000,680000,IF(M1838&lt;=6550000,630000,580000))))))</f>
        <v/>
      </c>
      <c r="O1838" s="18">
        <f>IF(F1838&lt;=0,IF(AND(D1838="はい",C1838&gt;=2026,C1838&lt;=2027),IF(E1838&lt;=0,0,IF(E1838&lt;=30000,E1838,IF(E1838&lt;=60000,ROUNDUP(E1838/2,0)+15000,IF(E1838&lt;=120000,ROUNDUP(E1838/4,0)+30000,60000)))),IF(E1838&lt;=0,0,IF(E1838&lt;=20000,E1838,IF(E1838&lt;=40000,ROUNDUP(E1838/2,0)+10000,IF(E1838&lt;=80000,ROUNDUP(E1838/4,0)+20000,40000))))),IF(E1838&lt;=0,IF(F1838&lt;=0,0,IF(F1838&lt;=25000,F1838,IF(F1838&lt;=50000,ROUNDUP(F1838/2,0)+12500,IF(F1838&lt;=100000,ROUNDUP(F1838/4,0)+25000,50000)))),MAX(IF(F1838&lt;=0,0,IF(F1838&lt;=25000,F1838,IF(F1838&lt;=50000,ROUNDUP(F1838/2,0)+12500,IF(F1838&lt;=100000,ROUNDUP(F1838/4,0)+25000,50000)))),MIN(IF(AND(D1838="はい",C1838&gt;=2026,C1838&lt;=2027),IF(E1838&lt;=0,0,IF(E1838&lt;=30000,E1838,IF(E1838&lt;=60000,ROUNDUP(E1838/2,0)+15000,IF(E1838&lt;=120000,ROUNDUP(E1838/4,0)+30000,60000)))),IF(E1838&lt;=0,0,IF(E1838&lt;=20000,E1838,IF(E1838&lt;=40000,ROUNDUP(E1838/2,0)+10000,IF(E1838&lt;=80000,ROUNDUP(E1838/4,0)+20000,40000)))))+IF(F1838&lt;=0,0,IF(F1838&lt;=25000,F1838,IF(F1838&lt;=50000,ROUNDUP(F1838/2,0)+12500,IF(F1838&lt;=100000,ROUNDUP(F1838/4,0)+25000,50000)))),IF(AND(D1838="はい",C1838&gt;=2026,C1838&lt;=2027),60000,40000)))))</f>
        <v/>
      </c>
      <c r="P1838" s="18">
        <f>IF(G1838&lt;=0,0,IF(G1838&lt;=20000,G1838,IF(G1838&lt;=40000,ROUNDUP(G1838/2,0)+10000,IF(G1838&lt;=80000,ROUNDUP(G1838/4,0)+20000,40000))))</f>
        <v/>
      </c>
      <c r="Q1838" s="18">
        <f>IF(I1838&lt;=0,IF(H1838&lt;=0,0,IF(H1838&lt;=20000,H1838,IF(H1838&lt;=40000,ROUNDUP(H1838/2,0)+10000,IF(H1838&lt;=80000,ROUNDUP(H1838/4,0)+20000,40000)))),IF(H1838&lt;=0,IF(I1838&lt;=0,0,IF(I1838&lt;=25000,I1838,IF(I1838&lt;=50000,ROUNDUP(I1838/2,0)+12500,IF(I1838&lt;=100000,ROUNDUP(I1838/4,0)+25000,50000)))),MAX(IF(I1838&lt;=0,0,IF(I1838&lt;=25000,I1838,IF(I1838&lt;=50000,ROUNDUP(I1838/2,0)+12500,IF(I1838&lt;=100000,ROUNDUP(I1838/4,0)+25000,50000)))),MIN(IF(H1838&lt;=0,0,IF(H1838&lt;=20000,H1838,IF(H1838&lt;=40000,ROUNDUP(H1838/2,0)+10000,IF(H1838&lt;=80000,ROUNDUP(H1838/4,0)+20000,40000))))+IF(I1838&lt;=0,0,IF(I1838&lt;=25000,I1838,IF(I1838&lt;=50000,ROUNDUP(I1838/2,0)+12500,IF(I1838&lt;=100000,ROUNDUP(I1838/4,0)+25000,50000)))),40000))))</f>
        <v/>
      </c>
      <c r="R1838" s="18">
        <f>MIN(120000,O1838+P1838+Q1838)</f>
        <v/>
      </c>
      <c r="S1838" s="18">
        <f>IF(F1838&lt;=0,IF(E1838&lt;=0,0,IF(E1838&lt;=12000,E1838,IF(E1838&lt;=32000,ROUNDUP(E1838/2,0)+6000,IF(E1838&lt;=56000,ROUNDUP(E1838/4,0)+14000,28000)))),IF(E1838&lt;=0,IF(F1838&lt;=0,0,IF(F1838&lt;=15000,F1838,IF(F1838&lt;=40000,ROUNDUP(F1838/2,0)+7500,IF(F1838&lt;=70000,ROUNDUP(F1838/4,0)+17500,35000)))),MAX(IF(F1838&lt;=0,0,IF(F1838&lt;=15000,F1838,IF(F1838&lt;=40000,ROUNDUP(F1838/2,0)+7500,IF(F1838&lt;=70000,ROUNDUP(F1838/4,0)+17500,35000)))),MIN(IF(E1838&lt;=0,0,IF(E1838&lt;=12000,E1838,IF(E1838&lt;=32000,ROUNDUP(E1838/2,0)+6000,IF(E1838&lt;=56000,ROUNDUP(E1838/4,0)+14000,28000))))+IF(F1838&lt;=0,0,IF(F1838&lt;=15000,F1838,IF(F1838&lt;=40000,ROUNDUP(F1838/2,0)+7500,IF(F1838&lt;=70000,ROUNDUP(F1838/4,0)+17500,35000)))),28000))))</f>
        <v/>
      </c>
      <c r="T1838" s="18">
        <f>IF(G1838&lt;=0,0,IF(G1838&lt;=12000,G1838,IF(G1838&lt;=32000,ROUNDUP(G1838/2,0)+6000,IF(G1838&lt;=56000,ROUNDUP(G1838/4,0)+14000,28000))))</f>
        <v/>
      </c>
      <c r="U1838" s="18">
        <f>IF(I1838&lt;=0,IF(H1838&lt;=0,0,IF(H1838&lt;=12000,H1838,IF(H1838&lt;=32000,ROUNDUP(H1838/2,0)+6000,IF(H1838&lt;=56000,ROUNDUP(H1838/4,0)+14000,28000)))),IF(H1838&lt;=0,IF(I1838&lt;=0,0,IF(I1838&lt;=15000,I1838,IF(I1838&lt;=40000,ROUNDUP(I1838/2,0)+7500,IF(I1838&lt;=70000,ROUNDUP(I1838/4,0)+17500,35000)))),MAX(IF(I1838&lt;=0,0,IF(I1838&lt;=15000,I1838,IF(I1838&lt;=40000,ROUNDUP(I1838/2,0)+7500,IF(I1838&lt;=70000,ROUNDUP(I1838/4,0)+17500,35000)))),MIN(IF(H1838&lt;=0,0,IF(H1838&lt;=12000,H1838,IF(H1838&lt;=32000,ROUNDUP(H1838/2,0)+6000,IF(H1838&lt;=56000,ROUNDUP(H1838/4,0)+14000,28000))))+IF(I1838&lt;=0,0,IF(I1838&lt;=15000,I1838,IF(I1838&lt;=40000,ROUNDUP(I1838/2,0)+7500,IF(I1838&lt;=70000,ROUNDUP(I1838/4,0)+17500,35000)))),28000))))</f>
        <v/>
      </c>
      <c r="V1838" s="18">
        <f>MIN(70000,S1838+T1838+U1838)</f>
        <v/>
      </c>
      <c r="W1838" s="18">
        <f>MAX(0,ROUNDDOWN(M1838-J1838-N1838-K1838-0,-3))</f>
        <v/>
      </c>
      <c r="X1838" s="18">
        <f>MAX(0,ROUNDDOWN(M1838-J1838-N1838-K1838-R1838,-3))</f>
        <v/>
      </c>
      <c r="Y1838" s="18">
        <f>IF(W1838&lt;=0,0,ROUNDDOWN((W1838*LOOKUP(W1838,{0,1950001,3300001,6950001,9000001,18000001,40000001},{0.05,0.1,0.2,0.23,0.33,0.4,0.45})-LOOKUP(W1838,{0,1950001,3300001,6950001,9000001,18000001,40000001},{0,97500,427500,636000,1536000,2796000,4796000}))*1.021,-2))</f>
        <v/>
      </c>
      <c r="Z1838" s="18">
        <f>IF(X1838&lt;=0,0,ROUNDDOWN((X1838*LOOKUP(X1838,{0,1950001,3300001,6950001,9000001,18000001,40000001},{0.05,0.1,0.2,0.23,0.33,0.4,0.45})-LOOKUP(X1838,{0,1950001,3300001,6950001,9000001,18000001,40000001},{0,97500,427500,636000,1536000,2796000,4796000}))*1.021,-2))</f>
        <v/>
      </c>
      <c r="AA1838" s="18">
        <f>MAX(0,ROUNDDOWN(M1838-J1838-430000-L1838-0,-3))</f>
        <v/>
      </c>
      <c r="AB1838" s="18">
        <f>MAX(0,ROUNDDOWN(M1838-J1838-430000-L1838-V1838,-3))</f>
        <v/>
      </c>
      <c r="AC1838" s="18">
        <f>IF(M1838&lt;=450000,0,MAX(0,ROUNDDOWN(AA1838*0.06-MIN(50000,AA1838)*0.03,-2))+MAX(0,ROUNDDOWN(AA1838*0.04-MIN(50000,AA1838)*0.02,-2)))</f>
        <v/>
      </c>
      <c r="AD1838" s="18">
        <f>IF(M1838&lt;=450000,0,MAX(0,ROUNDDOWN(AB1838*0.06-MIN(50000,AB1838)*0.03,-2))+MAX(0,ROUNDDOWN(AB1838*0.04-MIN(50000,AB1838)*0.02,-2)))</f>
        <v/>
      </c>
      <c r="AE1838" s="18">
        <f>Y1838-Z1838</f>
        <v/>
      </c>
      <c r="AF1838" s="18">
        <f>AC1838-AD1838</f>
        <v/>
      </c>
      <c r="AG1838" s="18">
        <f>AE1838+AF1838</f>
        <v/>
      </c>
      <c r="AH1838" s="20">
        <f>IF(W1838&lt;=0,0,LOOKUP(W1838,{0,1950001,3300001,6950001,9000001,18000001,40000001},{0.05,0.1,0.2,0.23,0.33,0.4,0.45}))</f>
        <v/>
      </c>
    </row>
    <row r="1839">
      <c r="A1839" t="inlineStr">
        <is>
          <t>1万円刻み 3区分8万円ずつ</t>
        </is>
      </c>
      <c r="B1839" s="18">
        <f>'4_1万円刻み'!$A$587</f>
        <v/>
      </c>
      <c r="C1839" s="19" t="n">
        <v>2026</v>
      </c>
      <c r="D1839" t="inlineStr">
        <is>
          <t>いいえ</t>
        </is>
      </c>
      <c r="E1839" s="18" t="n">
        <v>80000</v>
      </c>
      <c r="F1839" s="18" t="n">
        <v>0</v>
      </c>
      <c r="G1839" s="18" t="n">
        <v>80000</v>
      </c>
      <c r="H1839" s="18" t="n">
        <v>80000</v>
      </c>
      <c r="I1839" s="18" t="n">
        <v>0</v>
      </c>
      <c r="J1839" s="18">
        <f>ROUND(MIN(B1839/12,650000)*12*0.0915+MIN(B1839/12,1390000)*12*(0.0504+0)+B1839*0.005,0)</f>
        <v/>
      </c>
      <c r="K1839" s="18" t="n">
        <v>0</v>
      </c>
      <c r="L1839" s="18" t="n">
        <v>0</v>
      </c>
      <c r="M1839" s="18">
        <f>ROUND(IF(C1839&gt;=2026,IF(B1839&lt;741000,0,IF(B1839&lt;2191000,B1839-740000,IF(B1839&lt;2193000,1451000,IF(B1839&lt;2196000,1453000,IF(B1839&lt;2200000,1456000,IF(B1839&lt;3600000,ROUNDDOWN(B1839/4,-3)*2.8-80000,IF(B1839&lt;6600000,ROUNDDOWN(B1839/4,-3)*3.2-440000,IF(B1839&lt;8500000,ROUNDDOWN(B1839*0.9,0)-1100000,B1839-1950000)))))))),IF(B1839&lt;651000,0,IF(B1839&lt;1900000,B1839-650000,IF(B1839&lt;3600000,ROUNDDOWN(B1839/4,-3)*2.8-80000,IF(B1839&lt;6600000,ROUNDDOWN(B1839/4,-3)*3.2-440000,IF(B1839&lt;8500000,ROUNDDOWN(B1839*0.9,0)-1100000,B1839-1950000)))))),0)</f>
        <v/>
      </c>
      <c r="N1839" s="18">
        <f>IF(M1839&gt;23500000,NA(),IF(C1839&gt;=2026,IF(M1839&lt;=4890000,1040000,IF(M1839&lt;=6550000,670000,620000)),IF(M1839&lt;=1320000,950000,IF(M1839&lt;=3360000,880000,IF(M1839&lt;=4890000,680000,IF(M1839&lt;=6550000,630000,580000))))))</f>
        <v/>
      </c>
      <c r="O1839" s="18">
        <f>IF(F1839&lt;=0,IF(AND(D1839="はい",C1839&gt;=2026,C1839&lt;=2027),IF(E1839&lt;=0,0,IF(E1839&lt;=30000,E1839,IF(E1839&lt;=60000,ROUNDUP(E1839/2,0)+15000,IF(E1839&lt;=120000,ROUNDUP(E1839/4,0)+30000,60000)))),IF(E1839&lt;=0,0,IF(E1839&lt;=20000,E1839,IF(E1839&lt;=40000,ROUNDUP(E1839/2,0)+10000,IF(E1839&lt;=80000,ROUNDUP(E1839/4,0)+20000,40000))))),IF(E1839&lt;=0,IF(F1839&lt;=0,0,IF(F1839&lt;=25000,F1839,IF(F1839&lt;=50000,ROUNDUP(F1839/2,0)+12500,IF(F1839&lt;=100000,ROUNDUP(F1839/4,0)+25000,50000)))),MAX(IF(F1839&lt;=0,0,IF(F1839&lt;=25000,F1839,IF(F1839&lt;=50000,ROUNDUP(F1839/2,0)+12500,IF(F1839&lt;=100000,ROUNDUP(F1839/4,0)+25000,50000)))),MIN(IF(AND(D1839="はい",C1839&gt;=2026,C1839&lt;=2027),IF(E1839&lt;=0,0,IF(E1839&lt;=30000,E1839,IF(E1839&lt;=60000,ROUNDUP(E1839/2,0)+15000,IF(E1839&lt;=120000,ROUNDUP(E1839/4,0)+30000,60000)))),IF(E1839&lt;=0,0,IF(E1839&lt;=20000,E1839,IF(E1839&lt;=40000,ROUNDUP(E1839/2,0)+10000,IF(E1839&lt;=80000,ROUNDUP(E1839/4,0)+20000,40000)))))+IF(F1839&lt;=0,0,IF(F1839&lt;=25000,F1839,IF(F1839&lt;=50000,ROUNDUP(F1839/2,0)+12500,IF(F1839&lt;=100000,ROUNDUP(F1839/4,0)+25000,50000)))),IF(AND(D1839="はい",C1839&gt;=2026,C1839&lt;=2027),60000,40000)))))</f>
        <v/>
      </c>
      <c r="P1839" s="18">
        <f>IF(G1839&lt;=0,0,IF(G1839&lt;=20000,G1839,IF(G1839&lt;=40000,ROUNDUP(G1839/2,0)+10000,IF(G1839&lt;=80000,ROUNDUP(G1839/4,0)+20000,40000))))</f>
        <v/>
      </c>
      <c r="Q1839" s="18">
        <f>IF(I1839&lt;=0,IF(H1839&lt;=0,0,IF(H1839&lt;=20000,H1839,IF(H1839&lt;=40000,ROUNDUP(H1839/2,0)+10000,IF(H1839&lt;=80000,ROUNDUP(H1839/4,0)+20000,40000)))),IF(H1839&lt;=0,IF(I1839&lt;=0,0,IF(I1839&lt;=25000,I1839,IF(I1839&lt;=50000,ROUNDUP(I1839/2,0)+12500,IF(I1839&lt;=100000,ROUNDUP(I1839/4,0)+25000,50000)))),MAX(IF(I1839&lt;=0,0,IF(I1839&lt;=25000,I1839,IF(I1839&lt;=50000,ROUNDUP(I1839/2,0)+12500,IF(I1839&lt;=100000,ROUNDUP(I1839/4,0)+25000,50000)))),MIN(IF(H1839&lt;=0,0,IF(H1839&lt;=20000,H1839,IF(H1839&lt;=40000,ROUNDUP(H1839/2,0)+10000,IF(H1839&lt;=80000,ROUNDUP(H1839/4,0)+20000,40000))))+IF(I1839&lt;=0,0,IF(I1839&lt;=25000,I1839,IF(I1839&lt;=50000,ROUNDUP(I1839/2,0)+12500,IF(I1839&lt;=100000,ROUNDUP(I1839/4,0)+25000,50000)))),40000))))</f>
        <v/>
      </c>
      <c r="R1839" s="18">
        <f>MIN(120000,O1839+P1839+Q1839)</f>
        <v/>
      </c>
      <c r="S1839" s="18">
        <f>IF(F1839&lt;=0,IF(E1839&lt;=0,0,IF(E1839&lt;=12000,E1839,IF(E1839&lt;=32000,ROUNDUP(E1839/2,0)+6000,IF(E1839&lt;=56000,ROUNDUP(E1839/4,0)+14000,28000)))),IF(E1839&lt;=0,IF(F1839&lt;=0,0,IF(F1839&lt;=15000,F1839,IF(F1839&lt;=40000,ROUNDUP(F1839/2,0)+7500,IF(F1839&lt;=70000,ROUNDUP(F1839/4,0)+17500,35000)))),MAX(IF(F1839&lt;=0,0,IF(F1839&lt;=15000,F1839,IF(F1839&lt;=40000,ROUNDUP(F1839/2,0)+7500,IF(F1839&lt;=70000,ROUNDUP(F1839/4,0)+17500,35000)))),MIN(IF(E1839&lt;=0,0,IF(E1839&lt;=12000,E1839,IF(E1839&lt;=32000,ROUNDUP(E1839/2,0)+6000,IF(E1839&lt;=56000,ROUNDUP(E1839/4,0)+14000,28000))))+IF(F1839&lt;=0,0,IF(F1839&lt;=15000,F1839,IF(F1839&lt;=40000,ROUNDUP(F1839/2,0)+7500,IF(F1839&lt;=70000,ROUNDUP(F1839/4,0)+17500,35000)))),28000))))</f>
        <v/>
      </c>
      <c r="T1839" s="18">
        <f>IF(G1839&lt;=0,0,IF(G1839&lt;=12000,G1839,IF(G1839&lt;=32000,ROUNDUP(G1839/2,0)+6000,IF(G1839&lt;=56000,ROUNDUP(G1839/4,0)+14000,28000))))</f>
        <v/>
      </c>
      <c r="U1839" s="18">
        <f>IF(I1839&lt;=0,IF(H1839&lt;=0,0,IF(H1839&lt;=12000,H1839,IF(H1839&lt;=32000,ROUNDUP(H1839/2,0)+6000,IF(H1839&lt;=56000,ROUNDUP(H1839/4,0)+14000,28000)))),IF(H1839&lt;=0,IF(I1839&lt;=0,0,IF(I1839&lt;=15000,I1839,IF(I1839&lt;=40000,ROUNDUP(I1839/2,0)+7500,IF(I1839&lt;=70000,ROUNDUP(I1839/4,0)+17500,35000)))),MAX(IF(I1839&lt;=0,0,IF(I1839&lt;=15000,I1839,IF(I1839&lt;=40000,ROUNDUP(I1839/2,0)+7500,IF(I1839&lt;=70000,ROUNDUP(I1839/4,0)+17500,35000)))),MIN(IF(H1839&lt;=0,0,IF(H1839&lt;=12000,H1839,IF(H1839&lt;=32000,ROUNDUP(H1839/2,0)+6000,IF(H1839&lt;=56000,ROUNDUP(H1839/4,0)+14000,28000))))+IF(I1839&lt;=0,0,IF(I1839&lt;=15000,I1839,IF(I1839&lt;=40000,ROUNDUP(I1839/2,0)+7500,IF(I1839&lt;=70000,ROUNDUP(I1839/4,0)+17500,35000)))),28000))))</f>
        <v/>
      </c>
      <c r="V1839" s="18">
        <f>MIN(70000,S1839+T1839+U1839)</f>
        <v/>
      </c>
      <c r="W1839" s="18">
        <f>MAX(0,ROUNDDOWN(M1839-J1839-N1839-K1839-0,-3))</f>
        <v/>
      </c>
      <c r="X1839" s="18">
        <f>MAX(0,ROUNDDOWN(M1839-J1839-N1839-K1839-R1839,-3))</f>
        <v/>
      </c>
      <c r="Y1839" s="18">
        <f>IF(W1839&lt;=0,0,ROUNDDOWN((W1839*LOOKUP(W1839,{0,1950001,3300001,6950001,9000001,18000001,40000001},{0.05,0.1,0.2,0.23,0.33,0.4,0.45})-LOOKUP(W1839,{0,1950001,3300001,6950001,9000001,18000001,40000001},{0,97500,427500,636000,1536000,2796000,4796000}))*1.021,-2))</f>
        <v/>
      </c>
      <c r="Z1839" s="18">
        <f>IF(X1839&lt;=0,0,ROUNDDOWN((X1839*LOOKUP(X1839,{0,1950001,3300001,6950001,9000001,18000001,40000001},{0.05,0.1,0.2,0.23,0.33,0.4,0.45})-LOOKUP(X1839,{0,1950001,3300001,6950001,9000001,18000001,40000001},{0,97500,427500,636000,1536000,2796000,4796000}))*1.021,-2))</f>
        <v/>
      </c>
      <c r="AA1839" s="18">
        <f>MAX(0,ROUNDDOWN(M1839-J1839-430000-L1839-0,-3))</f>
        <v/>
      </c>
      <c r="AB1839" s="18">
        <f>MAX(0,ROUNDDOWN(M1839-J1839-430000-L1839-V1839,-3))</f>
        <v/>
      </c>
      <c r="AC1839" s="18">
        <f>IF(M1839&lt;=450000,0,MAX(0,ROUNDDOWN(AA1839*0.06-MIN(50000,AA1839)*0.03,-2))+MAX(0,ROUNDDOWN(AA1839*0.04-MIN(50000,AA1839)*0.02,-2)))</f>
        <v/>
      </c>
      <c r="AD1839" s="18">
        <f>IF(M1839&lt;=450000,0,MAX(0,ROUNDDOWN(AB1839*0.06-MIN(50000,AB1839)*0.03,-2))+MAX(0,ROUNDDOWN(AB1839*0.04-MIN(50000,AB1839)*0.02,-2)))</f>
        <v/>
      </c>
      <c r="AE1839" s="18">
        <f>Y1839-Z1839</f>
        <v/>
      </c>
      <c r="AF1839" s="18">
        <f>AC1839-AD1839</f>
        <v/>
      </c>
      <c r="AG1839" s="18">
        <f>AE1839+AF1839</f>
        <v/>
      </c>
      <c r="AH1839" s="20">
        <f>IF(W1839&lt;=0,0,LOOKUP(W1839,{0,1950001,3300001,6950001,9000001,18000001,40000001},{0.05,0.1,0.2,0.23,0.33,0.4,0.45}))</f>
        <v/>
      </c>
    </row>
    <row r="1840">
      <c r="A1840" t="inlineStr">
        <is>
          <t>1万円刻み 一般8万円</t>
        </is>
      </c>
      <c r="B1840" s="18">
        <f>'4_1万円刻み'!$A$587</f>
        <v/>
      </c>
      <c r="C1840" s="19" t="n">
        <v>2026</v>
      </c>
      <c r="D1840" t="inlineStr">
        <is>
          <t>いいえ</t>
        </is>
      </c>
      <c r="E1840" s="18" t="n">
        <v>80000</v>
      </c>
      <c r="F1840" s="18" t="n">
        <v>0</v>
      </c>
      <c r="G1840" s="18" t="n">
        <v>0</v>
      </c>
      <c r="H1840" s="18" t="n">
        <v>0</v>
      </c>
      <c r="I1840" s="18" t="n">
        <v>0</v>
      </c>
      <c r="J1840" s="18">
        <f>ROUND(MIN(B1840/12,650000)*12*0.0915+MIN(B1840/12,1390000)*12*(0.0504+0)+B1840*0.005,0)</f>
        <v/>
      </c>
      <c r="K1840" s="18" t="n">
        <v>0</v>
      </c>
      <c r="L1840" s="18" t="n">
        <v>0</v>
      </c>
      <c r="M1840" s="18">
        <f>ROUND(IF(C1840&gt;=2026,IF(B1840&lt;741000,0,IF(B1840&lt;2191000,B1840-740000,IF(B1840&lt;2193000,1451000,IF(B1840&lt;2196000,1453000,IF(B1840&lt;2200000,1456000,IF(B1840&lt;3600000,ROUNDDOWN(B1840/4,-3)*2.8-80000,IF(B1840&lt;6600000,ROUNDDOWN(B1840/4,-3)*3.2-440000,IF(B1840&lt;8500000,ROUNDDOWN(B1840*0.9,0)-1100000,B1840-1950000)))))))),IF(B1840&lt;651000,0,IF(B1840&lt;1900000,B1840-650000,IF(B1840&lt;3600000,ROUNDDOWN(B1840/4,-3)*2.8-80000,IF(B1840&lt;6600000,ROUNDDOWN(B1840/4,-3)*3.2-440000,IF(B1840&lt;8500000,ROUNDDOWN(B1840*0.9,0)-1100000,B1840-1950000)))))),0)</f>
        <v/>
      </c>
      <c r="N1840" s="18">
        <f>IF(M1840&gt;23500000,NA(),IF(C1840&gt;=2026,IF(M1840&lt;=4890000,1040000,IF(M1840&lt;=6550000,670000,620000)),IF(M1840&lt;=1320000,950000,IF(M1840&lt;=3360000,880000,IF(M1840&lt;=4890000,680000,IF(M1840&lt;=6550000,630000,580000))))))</f>
        <v/>
      </c>
      <c r="O1840" s="18">
        <f>IF(F1840&lt;=0,IF(AND(D1840="はい",C1840&gt;=2026,C1840&lt;=2027),IF(E1840&lt;=0,0,IF(E1840&lt;=30000,E1840,IF(E1840&lt;=60000,ROUNDUP(E1840/2,0)+15000,IF(E1840&lt;=120000,ROUNDUP(E1840/4,0)+30000,60000)))),IF(E1840&lt;=0,0,IF(E1840&lt;=20000,E1840,IF(E1840&lt;=40000,ROUNDUP(E1840/2,0)+10000,IF(E1840&lt;=80000,ROUNDUP(E1840/4,0)+20000,40000))))),IF(E1840&lt;=0,IF(F1840&lt;=0,0,IF(F1840&lt;=25000,F1840,IF(F1840&lt;=50000,ROUNDUP(F1840/2,0)+12500,IF(F1840&lt;=100000,ROUNDUP(F1840/4,0)+25000,50000)))),MAX(IF(F1840&lt;=0,0,IF(F1840&lt;=25000,F1840,IF(F1840&lt;=50000,ROUNDUP(F1840/2,0)+12500,IF(F1840&lt;=100000,ROUNDUP(F1840/4,0)+25000,50000)))),MIN(IF(AND(D1840="はい",C1840&gt;=2026,C1840&lt;=2027),IF(E1840&lt;=0,0,IF(E1840&lt;=30000,E1840,IF(E1840&lt;=60000,ROUNDUP(E1840/2,0)+15000,IF(E1840&lt;=120000,ROUNDUP(E1840/4,0)+30000,60000)))),IF(E1840&lt;=0,0,IF(E1840&lt;=20000,E1840,IF(E1840&lt;=40000,ROUNDUP(E1840/2,0)+10000,IF(E1840&lt;=80000,ROUNDUP(E1840/4,0)+20000,40000)))))+IF(F1840&lt;=0,0,IF(F1840&lt;=25000,F1840,IF(F1840&lt;=50000,ROUNDUP(F1840/2,0)+12500,IF(F1840&lt;=100000,ROUNDUP(F1840/4,0)+25000,50000)))),IF(AND(D1840="はい",C1840&gt;=2026,C1840&lt;=2027),60000,40000)))))</f>
        <v/>
      </c>
      <c r="P1840" s="18">
        <f>IF(G1840&lt;=0,0,IF(G1840&lt;=20000,G1840,IF(G1840&lt;=40000,ROUNDUP(G1840/2,0)+10000,IF(G1840&lt;=80000,ROUNDUP(G1840/4,0)+20000,40000))))</f>
        <v/>
      </c>
      <c r="Q1840" s="18">
        <f>IF(I1840&lt;=0,IF(H1840&lt;=0,0,IF(H1840&lt;=20000,H1840,IF(H1840&lt;=40000,ROUNDUP(H1840/2,0)+10000,IF(H1840&lt;=80000,ROUNDUP(H1840/4,0)+20000,40000)))),IF(H1840&lt;=0,IF(I1840&lt;=0,0,IF(I1840&lt;=25000,I1840,IF(I1840&lt;=50000,ROUNDUP(I1840/2,0)+12500,IF(I1840&lt;=100000,ROUNDUP(I1840/4,0)+25000,50000)))),MAX(IF(I1840&lt;=0,0,IF(I1840&lt;=25000,I1840,IF(I1840&lt;=50000,ROUNDUP(I1840/2,0)+12500,IF(I1840&lt;=100000,ROUNDUP(I1840/4,0)+25000,50000)))),MIN(IF(H1840&lt;=0,0,IF(H1840&lt;=20000,H1840,IF(H1840&lt;=40000,ROUNDUP(H1840/2,0)+10000,IF(H1840&lt;=80000,ROUNDUP(H1840/4,0)+20000,40000))))+IF(I1840&lt;=0,0,IF(I1840&lt;=25000,I1840,IF(I1840&lt;=50000,ROUNDUP(I1840/2,0)+12500,IF(I1840&lt;=100000,ROUNDUP(I1840/4,0)+25000,50000)))),40000))))</f>
        <v/>
      </c>
      <c r="R1840" s="18">
        <f>MIN(120000,O1840+P1840+Q1840)</f>
        <v/>
      </c>
      <c r="S1840" s="18">
        <f>IF(F1840&lt;=0,IF(E1840&lt;=0,0,IF(E1840&lt;=12000,E1840,IF(E1840&lt;=32000,ROUNDUP(E1840/2,0)+6000,IF(E1840&lt;=56000,ROUNDUP(E1840/4,0)+14000,28000)))),IF(E1840&lt;=0,IF(F1840&lt;=0,0,IF(F1840&lt;=15000,F1840,IF(F1840&lt;=40000,ROUNDUP(F1840/2,0)+7500,IF(F1840&lt;=70000,ROUNDUP(F1840/4,0)+17500,35000)))),MAX(IF(F1840&lt;=0,0,IF(F1840&lt;=15000,F1840,IF(F1840&lt;=40000,ROUNDUP(F1840/2,0)+7500,IF(F1840&lt;=70000,ROUNDUP(F1840/4,0)+17500,35000)))),MIN(IF(E1840&lt;=0,0,IF(E1840&lt;=12000,E1840,IF(E1840&lt;=32000,ROUNDUP(E1840/2,0)+6000,IF(E1840&lt;=56000,ROUNDUP(E1840/4,0)+14000,28000))))+IF(F1840&lt;=0,0,IF(F1840&lt;=15000,F1840,IF(F1840&lt;=40000,ROUNDUP(F1840/2,0)+7500,IF(F1840&lt;=70000,ROUNDUP(F1840/4,0)+17500,35000)))),28000))))</f>
        <v/>
      </c>
      <c r="T1840" s="18">
        <f>IF(G1840&lt;=0,0,IF(G1840&lt;=12000,G1840,IF(G1840&lt;=32000,ROUNDUP(G1840/2,0)+6000,IF(G1840&lt;=56000,ROUNDUP(G1840/4,0)+14000,28000))))</f>
        <v/>
      </c>
      <c r="U1840" s="18">
        <f>IF(I1840&lt;=0,IF(H1840&lt;=0,0,IF(H1840&lt;=12000,H1840,IF(H1840&lt;=32000,ROUNDUP(H1840/2,0)+6000,IF(H1840&lt;=56000,ROUNDUP(H1840/4,0)+14000,28000)))),IF(H1840&lt;=0,IF(I1840&lt;=0,0,IF(I1840&lt;=15000,I1840,IF(I1840&lt;=40000,ROUNDUP(I1840/2,0)+7500,IF(I1840&lt;=70000,ROUNDUP(I1840/4,0)+17500,35000)))),MAX(IF(I1840&lt;=0,0,IF(I1840&lt;=15000,I1840,IF(I1840&lt;=40000,ROUNDUP(I1840/2,0)+7500,IF(I1840&lt;=70000,ROUNDUP(I1840/4,0)+17500,35000)))),MIN(IF(H1840&lt;=0,0,IF(H1840&lt;=12000,H1840,IF(H1840&lt;=32000,ROUNDUP(H1840/2,0)+6000,IF(H1840&lt;=56000,ROUNDUP(H1840/4,0)+14000,28000))))+IF(I1840&lt;=0,0,IF(I1840&lt;=15000,I1840,IF(I1840&lt;=40000,ROUNDUP(I1840/2,0)+7500,IF(I1840&lt;=70000,ROUNDUP(I1840/4,0)+17500,35000)))),28000))))</f>
        <v/>
      </c>
      <c r="V1840" s="18">
        <f>MIN(70000,S1840+T1840+U1840)</f>
        <v/>
      </c>
      <c r="W1840" s="18">
        <f>MAX(0,ROUNDDOWN(M1840-J1840-N1840-K1840-0,-3))</f>
        <v/>
      </c>
      <c r="X1840" s="18">
        <f>MAX(0,ROUNDDOWN(M1840-J1840-N1840-K1840-R1840,-3))</f>
        <v/>
      </c>
      <c r="Y1840" s="18">
        <f>IF(W1840&lt;=0,0,ROUNDDOWN((W1840*LOOKUP(W1840,{0,1950001,3300001,6950001,9000001,18000001,40000001},{0.05,0.1,0.2,0.23,0.33,0.4,0.45})-LOOKUP(W1840,{0,1950001,3300001,6950001,9000001,18000001,40000001},{0,97500,427500,636000,1536000,2796000,4796000}))*1.021,-2))</f>
        <v/>
      </c>
      <c r="Z1840" s="18">
        <f>IF(X1840&lt;=0,0,ROUNDDOWN((X1840*LOOKUP(X1840,{0,1950001,3300001,6950001,9000001,18000001,40000001},{0.05,0.1,0.2,0.23,0.33,0.4,0.45})-LOOKUP(X1840,{0,1950001,3300001,6950001,9000001,18000001,40000001},{0,97500,427500,636000,1536000,2796000,4796000}))*1.021,-2))</f>
        <v/>
      </c>
      <c r="AA1840" s="18">
        <f>MAX(0,ROUNDDOWN(M1840-J1840-430000-L1840-0,-3))</f>
        <v/>
      </c>
      <c r="AB1840" s="18">
        <f>MAX(0,ROUNDDOWN(M1840-J1840-430000-L1840-V1840,-3))</f>
        <v/>
      </c>
      <c r="AC1840" s="18">
        <f>IF(M1840&lt;=450000,0,MAX(0,ROUNDDOWN(AA1840*0.06-MIN(50000,AA1840)*0.03,-2))+MAX(0,ROUNDDOWN(AA1840*0.04-MIN(50000,AA1840)*0.02,-2)))</f>
        <v/>
      </c>
      <c r="AD1840" s="18">
        <f>IF(M1840&lt;=450000,0,MAX(0,ROUNDDOWN(AB1840*0.06-MIN(50000,AB1840)*0.03,-2))+MAX(0,ROUNDDOWN(AB1840*0.04-MIN(50000,AB1840)*0.02,-2)))</f>
        <v/>
      </c>
      <c r="AE1840" s="18">
        <f>Y1840-Z1840</f>
        <v/>
      </c>
      <c r="AF1840" s="18">
        <f>AC1840-AD1840</f>
        <v/>
      </c>
      <c r="AG1840" s="18">
        <f>AE1840+AF1840</f>
        <v/>
      </c>
      <c r="AH1840" s="20">
        <f>IF(W1840&lt;=0,0,LOOKUP(W1840,{0,1950001,3300001,6950001,9000001,18000001,40000001},{0.05,0.1,0.2,0.23,0.33,0.4,0.45}))</f>
        <v/>
      </c>
    </row>
    <row r="1841">
      <c r="A1841" t="inlineStr">
        <is>
          <t>1万円刻み 特例あり一般12万円</t>
        </is>
      </c>
      <c r="B1841" s="18">
        <f>'4_1万円刻み'!$A$587</f>
        <v/>
      </c>
      <c r="C1841" s="19" t="n">
        <v>2026</v>
      </c>
      <c r="D1841" t="inlineStr">
        <is>
          <t>はい</t>
        </is>
      </c>
      <c r="E1841" s="18" t="n">
        <v>120000</v>
      </c>
      <c r="F1841" s="18" t="n">
        <v>0</v>
      </c>
      <c r="G1841" s="18" t="n">
        <v>0</v>
      </c>
      <c r="H1841" s="18" t="n">
        <v>0</v>
      </c>
      <c r="I1841" s="18" t="n">
        <v>0</v>
      </c>
      <c r="J1841" s="18">
        <f>ROUND(MIN(B1841/12,650000)*12*0.0915+MIN(B1841/12,1390000)*12*(0.0504+0)+B1841*0.005,0)</f>
        <v/>
      </c>
      <c r="K1841" s="18" t="n">
        <v>0</v>
      </c>
      <c r="L1841" s="18" t="n">
        <v>0</v>
      </c>
      <c r="M1841" s="18">
        <f>ROUND(IF(C1841&gt;=2026,IF(B1841&lt;741000,0,IF(B1841&lt;2191000,B1841-740000,IF(B1841&lt;2193000,1451000,IF(B1841&lt;2196000,1453000,IF(B1841&lt;2200000,1456000,IF(B1841&lt;3600000,ROUNDDOWN(B1841/4,-3)*2.8-80000,IF(B1841&lt;6600000,ROUNDDOWN(B1841/4,-3)*3.2-440000,IF(B1841&lt;8500000,ROUNDDOWN(B1841*0.9,0)-1100000,B1841-1950000)))))))),IF(B1841&lt;651000,0,IF(B1841&lt;1900000,B1841-650000,IF(B1841&lt;3600000,ROUNDDOWN(B1841/4,-3)*2.8-80000,IF(B1841&lt;6600000,ROUNDDOWN(B1841/4,-3)*3.2-440000,IF(B1841&lt;8500000,ROUNDDOWN(B1841*0.9,0)-1100000,B1841-1950000)))))),0)</f>
        <v/>
      </c>
      <c r="N1841" s="18">
        <f>IF(M1841&gt;23500000,NA(),IF(C1841&gt;=2026,IF(M1841&lt;=4890000,1040000,IF(M1841&lt;=6550000,670000,620000)),IF(M1841&lt;=1320000,950000,IF(M1841&lt;=3360000,880000,IF(M1841&lt;=4890000,680000,IF(M1841&lt;=6550000,630000,580000))))))</f>
        <v/>
      </c>
      <c r="O1841" s="18">
        <f>IF(F1841&lt;=0,IF(AND(D1841="はい",C1841&gt;=2026,C1841&lt;=2027),IF(E1841&lt;=0,0,IF(E1841&lt;=30000,E1841,IF(E1841&lt;=60000,ROUNDUP(E1841/2,0)+15000,IF(E1841&lt;=120000,ROUNDUP(E1841/4,0)+30000,60000)))),IF(E1841&lt;=0,0,IF(E1841&lt;=20000,E1841,IF(E1841&lt;=40000,ROUNDUP(E1841/2,0)+10000,IF(E1841&lt;=80000,ROUNDUP(E1841/4,0)+20000,40000))))),IF(E1841&lt;=0,IF(F1841&lt;=0,0,IF(F1841&lt;=25000,F1841,IF(F1841&lt;=50000,ROUNDUP(F1841/2,0)+12500,IF(F1841&lt;=100000,ROUNDUP(F1841/4,0)+25000,50000)))),MAX(IF(F1841&lt;=0,0,IF(F1841&lt;=25000,F1841,IF(F1841&lt;=50000,ROUNDUP(F1841/2,0)+12500,IF(F1841&lt;=100000,ROUNDUP(F1841/4,0)+25000,50000)))),MIN(IF(AND(D1841="はい",C1841&gt;=2026,C1841&lt;=2027),IF(E1841&lt;=0,0,IF(E1841&lt;=30000,E1841,IF(E1841&lt;=60000,ROUNDUP(E1841/2,0)+15000,IF(E1841&lt;=120000,ROUNDUP(E1841/4,0)+30000,60000)))),IF(E1841&lt;=0,0,IF(E1841&lt;=20000,E1841,IF(E1841&lt;=40000,ROUNDUP(E1841/2,0)+10000,IF(E1841&lt;=80000,ROUNDUP(E1841/4,0)+20000,40000)))))+IF(F1841&lt;=0,0,IF(F1841&lt;=25000,F1841,IF(F1841&lt;=50000,ROUNDUP(F1841/2,0)+12500,IF(F1841&lt;=100000,ROUNDUP(F1841/4,0)+25000,50000)))),IF(AND(D1841="はい",C1841&gt;=2026,C1841&lt;=2027),60000,40000)))))</f>
        <v/>
      </c>
      <c r="P1841" s="18">
        <f>IF(G1841&lt;=0,0,IF(G1841&lt;=20000,G1841,IF(G1841&lt;=40000,ROUNDUP(G1841/2,0)+10000,IF(G1841&lt;=80000,ROUNDUP(G1841/4,0)+20000,40000))))</f>
        <v/>
      </c>
      <c r="Q1841" s="18">
        <f>IF(I1841&lt;=0,IF(H1841&lt;=0,0,IF(H1841&lt;=20000,H1841,IF(H1841&lt;=40000,ROUNDUP(H1841/2,0)+10000,IF(H1841&lt;=80000,ROUNDUP(H1841/4,0)+20000,40000)))),IF(H1841&lt;=0,IF(I1841&lt;=0,0,IF(I1841&lt;=25000,I1841,IF(I1841&lt;=50000,ROUNDUP(I1841/2,0)+12500,IF(I1841&lt;=100000,ROUNDUP(I1841/4,0)+25000,50000)))),MAX(IF(I1841&lt;=0,0,IF(I1841&lt;=25000,I1841,IF(I1841&lt;=50000,ROUNDUP(I1841/2,0)+12500,IF(I1841&lt;=100000,ROUNDUP(I1841/4,0)+25000,50000)))),MIN(IF(H1841&lt;=0,0,IF(H1841&lt;=20000,H1841,IF(H1841&lt;=40000,ROUNDUP(H1841/2,0)+10000,IF(H1841&lt;=80000,ROUNDUP(H1841/4,0)+20000,40000))))+IF(I1841&lt;=0,0,IF(I1841&lt;=25000,I1841,IF(I1841&lt;=50000,ROUNDUP(I1841/2,0)+12500,IF(I1841&lt;=100000,ROUNDUP(I1841/4,0)+25000,50000)))),40000))))</f>
        <v/>
      </c>
      <c r="R1841" s="18">
        <f>MIN(120000,O1841+P1841+Q1841)</f>
        <v/>
      </c>
      <c r="S1841" s="18">
        <f>IF(F1841&lt;=0,IF(E1841&lt;=0,0,IF(E1841&lt;=12000,E1841,IF(E1841&lt;=32000,ROUNDUP(E1841/2,0)+6000,IF(E1841&lt;=56000,ROUNDUP(E1841/4,0)+14000,28000)))),IF(E1841&lt;=0,IF(F1841&lt;=0,0,IF(F1841&lt;=15000,F1841,IF(F1841&lt;=40000,ROUNDUP(F1841/2,0)+7500,IF(F1841&lt;=70000,ROUNDUP(F1841/4,0)+17500,35000)))),MAX(IF(F1841&lt;=0,0,IF(F1841&lt;=15000,F1841,IF(F1841&lt;=40000,ROUNDUP(F1841/2,0)+7500,IF(F1841&lt;=70000,ROUNDUP(F1841/4,0)+17500,35000)))),MIN(IF(E1841&lt;=0,0,IF(E1841&lt;=12000,E1841,IF(E1841&lt;=32000,ROUNDUP(E1841/2,0)+6000,IF(E1841&lt;=56000,ROUNDUP(E1841/4,0)+14000,28000))))+IF(F1841&lt;=0,0,IF(F1841&lt;=15000,F1841,IF(F1841&lt;=40000,ROUNDUP(F1841/2,0)+7500,IF(F1841&lt;=70000,ROUNDUP(F1841/4,0)+17500,35000)))),28000))))</f>
        <v/>
      </c>
      <c r="T1841" s="18">
        <f>IF(G1841&lt;=0,0,IF(G1841&lt;=12000,G1841,IF(G1841&lt;=32000,ROUNDUP(G1841/2,0)+6000,IF(G1841&lt;=56000,ROUNDUP(G1841/4,0)+14000,28000))))</f>
        <v/>
      </c>
      <c r="U1841" s="18">
        <f>IF(I1841&lt;=0,IF(H1841&lt;=0,0,IF(H1841&lt;=12000,H1841,IF(H1841&lt;=32000,ROUNDUP(H1841/2,0)+6000,IF(H1841&lt;=56000,ROUNDUP(H1841/4,0)+14000,28000)))),IF(H1841&lt;=0,IF(I1841&lt;=0,0,IF(I1841&lt;=15000,I1841,IF(I1841&lt;=40000,ROUNDUP(I1841/2,0)+7500,IF(I1841&lt;=70000,ROUNDUP(I1841/4,0)+17500,35000)))),MAX(IF(I1841&lt;=0,0,IF(I1841&lt;=15000,I1841,IF(I1841&lt;=40000,ROUNDUP(I1841/2,0)+7500,IF(I1841&lt;=70000,ROUNDUP(I1841/4,0)+17500,35000)))),MIN(IF(H1841&lt;=0,0,IF(H1841&lt;=12000,H1841,IF(H1841&lt;=32000,ROUNDUP(H1841/2,0)+6000,IF(H1841&lt;=56000,ROUNDUP(H1841/4,0)+14000,28000))))+IF(I1841&lt;=0,0,IF(I1841&lt;=15000,I1841,IF(I1841&lt;=40000,ROUNDUP(I1841/2,0)+7500,IF(I1841&lt;=70000,ROUNDUP(I1841/4,0)+17500,35000)))),28000))))</f>
        <v/>
      </c>
      <c r="V1841" s="18">
        <f>MIN(70000,S1841+T1841+U1841)</f>
        <v/>
      </c>
      <c r="W1841" s="18">
        <f>MAX(0,ROUNDDOWN(M1841-J1841-N1841-K1841-0,-3))</f>
        <v/>
      </c>
      <c r="X1841" s="18">
        <f>MAX(0,ROUNDDOWN(M1841-J1841-N1841-K1841-R1841,-3))</f>
        <v/>
      </c>
      <c r="Y1841" s="18">
        <f>IF(W1841&lt;=0,0,ROUNDDOWN((W1841*LOOKUP(W1841,{0,1950001,3300001,6950001,9000001,18000001,40000001},{0.05,0.1,0.2,0.23,0.33,0.4,0.45})-LOOKUP(W1841,{0,1950001,3300001,6950001,9000001,18000001,40000001},{0,97500,427500,636000,1536000,2796000,4796000}))*1.021,-2))</f>
        <v/>
      </c>
      <c r="Z1841" s="18">
        <f>IF(X1841&lt;=0,0,ROUNDDOWN((X1841*LOOKUP(X1841,{0,1950001,3300001,6950001,9000001,18000001,40000001},{0.05,0.1,0.2,0.23,0.33,0.4,0.45})-LOOKUP(X1841,{0,1950001,3300001,6950001,9000001,18000001,40000001},{0,97500,427500,636000,1536000,2796000,4796000}))*1.021,-2))</f>
        <v/>
      </c>
      <c r="AA1841" s="18">
        <f>MAX(0,ROUNDDOWN(M1841-J1841-430000-L1841-0,-3))</f>
        <v/>
      </c>
      <c r="AB1841" s="18">
        <f>MAX(0,ROUNDDOWN(M1841-J1841-430000-L1841-V1841,-3))</f>
        <v/>
      </c>
      <c r="AC1841" s="18">
        <f>IF(M1841&lt;=450000,0,MAX(0,ROUNDDOWN(AA1841*0.06-MIN(50000,AA1841)*0.03,-2))+MAX(0,ROUNDDOWN(AA1841*0.04-MIN(50000,AA1841)*0.02,-2)))</f>
        <v/>
      </c>
      <c r="AD1841" s="18">
        <f>IF(M1841&lt;=450000,0,MAX(0,ROUNDDOWN(AB1841*0.06-MIN(50000,AB1841)*0.03,-2))+MAX(0,ROUNDDOWN(AB1841*0.04-MIN(50000,AB1841)*0.02,-2)))</f>
        <v/>
      </c>
      <c r="AE1841" s="18">
        <f>Y1841-Z1841</f>
        <v/>
      </c>
      <c r="AF1841" s="18">
        <f>AC1841-AD1841</f>
        <v/>
      </c>
      <c r="AG1841" s="18">
        <f>AE1841+AF1841</f>
        <v/>
      </c>
      <c r="AH1841" s="20">
        <f>IF(W1841&lt;=0,0,LOOKUP(W1841,{0,1950001,3300001,6950001,9000001,18000001,40000001},{0.05,0.1,0.2,0.23,0.33,0.4,0.45}))</f>
        <v/>
      </c>
    </row>
    <row r="1842">
      <c r="A1842" t="inlineStr">
        <is>
          <t>1万円刻み 3区分8万円ずつ</t>
        </is>
      </c>
      <c r="B1842" s="18">
        <f>'4_1万円刻み'!$A$588</f>
        <v/>
      </c>
      <c r="C1842" s="19" t="n">
        <v>2026</v>
      </c>
      <c r="D1842" t="inlineStr">
        <is>
          <t>いいえ</t>
        </is>
      </c>
      <c r="E1842" s="18" t="n">
        <v>80000</v>
      </c>
      <c r="F1842" s="18" t="n">
        <v>0</v>
      </c>
      <c r="G1842" s="18" t="n">
        <v>80000</v>
      </c>
      <c r="H1842" s="18" t="n">
        <v>80000</v>
      </c>
      <c r="I1842" s="18" t="n">
        <v>0</v>
      </c>
      <c r="J1842" s="18">
        <f>ROUND(MIN(B1842/12,650000)*12*0.0915+MIN(B1842/12,1390000)*12*(0.0504+0)+B1842*0.005,0)</f>
        <v/>
      </c>
      <c r="K1842" s="18" t="n">
        <v>0</v>
      </c>
      <c r="L1842" s="18" t="n">
        <v>0</v>
      </c>
      <c r="M1842" s="18">
        <f>ROUND(IF(C1842&gt;=2026,IF(B1842&lt;741000,0,IF(B1842&lt;2191000,B1842-740000,IF(B1842&lt;2193000,1451000,IF(B1842&lt;2196000,1453000,IF(B1842&lt;2200000,1456000,IF(B1842&lt;3600000,ROUNDDOWN(B1842/4,-3)*2.8-80000,IF(B1842&lt;6600000,ROUNDDOWN(B1842/4,-3)*3.2-440000,IF(B1842&lt;8500000,ROUNDDOWN(B1842*0.9,0)-1100000,B1842-1950000)))))))),IF(B1842&lt;651000,0,IF(B1842&lt;1900000,B1842-650000,IF(B1842&lt;3600000,ROUNDDOWN(B1842/4,-3)*2.8-80000,IF(B1842&lt;6600000,ROUNDDOWN(B1842/4,-3)*3.2-440000,IF(B1842&lt;8500000,ROUNDDOWN(B1842*0.9,0)-1100000,B1842-1950000)))))),0)</f>
        <v/>
      </c>
      <c r="N1842" s="18">
        <f>IF(M1842&gt;23500000,NA(),IF(C1842&gt;=2026,IF(M1842&lt;=4890000,1040000,IF(M1842&lt;=6550000,670000,620000)),IF(M1842&lt;=1320000,950000,IF(M1842&lt;=3360000,880000,IF(M1842&lt;=4890000,680000,IF(M1842&lt;=6550000,630000,580000))))))</f>
        <v/>
      </c>
      <c r="O1842" s="18">
        <f>IF(F1842&lt;=0,IF(AND(D1842="はい",C1842&gt;=2026,C1842&lt;=2027),IF(E1842&lt;=0,0,IF(E1842&lt;=30000,E1842,IF(E1842&lt;=60000,ROUNDUP(E1842/2,0)+15000,IF(E1842&lt;=120000,ROUNDUP(E1842/4,0)+30000,60000)))),IF(E1842&lt;=0,0,IF(E1842&lt;=20000,E1842,IF(E1842&lt;=40000,ROUNDUP(E1842/2,0)+10000,IF(E1842&lt;=80000,ROUNDUP(E1842/4,0)+20000,40000))))),IF(E1842&lt;=0,IF(F1842&lt;=0,0,IF(F1842&lt;=25000,F1842,IF(F1842&lt;=50000,ROUNDUP(F1842/2,0)+12500,IF(F1842&lt;=100000,ROUNDUP(F1842/4,0)+25000,50000)))),MAX(IF(F1842&lt;=0,0,IF(F1842&lt;=25000,F1842,IF(F1842&lt;=50000,ROUNDUP(F1842/2,0)+12500,IF(F1842&lt;=100000,ROUNDUP(F1842/4,0)+25000,50000)))),MIN(IF(AND(D1842="はい",C1842&gt;=2026,C1842&lt;=2027),IF(E1842&lt;=0,0,IF(E1842&lt;=30000,E1842,IF(E1842&lt;=60000,ROUNDUP(E1842/2,0)+15000,IF(E1842&lt;=120000,ROUNDUP(E1842/4,0)+30000,60000)))),IF(E1842&lt;=0,0,IF(E1842&lt;=20000,E1842,IF(E1842&lt;=40000,ROUNDUP(E1842/2,0)+10000,IF(E1842&lt;=80000,ROUNDUP(E1842/4,0)+20000,40000)))))+IF(F1842&lt;=0,0,IF(F1842&lt;=25000,F1842,IF(F1842&lt;=50000,ROUNDUP(F1842/2,0)+12500,IF(F1842&lt;=100000,ROUNDUP(F1842/4,0)+25000,50000)))),IF(AND(D1842="はい",C1842&gt;=2026,C1842&lt;=2027),60000,40000)))))</f>
        <v/>
      </c>
      <c r="P1842" s="18">
        <f>IF(G1842&lt;=0,0,IF(G1842&lt;=20000,G1842,IF(G1842&lt;=40000,ROUNDUP(G1842/2,0)+10000,IF(G1842&lt;=80000,ROUNDUP(G1842/4,0)+20000,40000))))</f>
        <v/>
      </c>
      <c r="Q1842" s="18">
        <f>IF(I1842&lt;=0,IF(H1842&lt;=0,0,IF(H1842&lt;=20000,H1842,IF(H1842&lt;=40000,ROUNDUP(H1842/2,0)+10000,IF(H1842&lt;=80000,ROUNDUP(H1842/4,0)+20000,40000)))),IF(H1842&lt;=0,IF(I1842&lt;=0,0,IF(I1842&lt;=25000,I1842,IF(I1842&lt;=50000,ROUNDUP(I1842/2,0)+12500,IF(I1842&lt;=100000,ROUNDUP(I1842/4,0)+25000,50000)))),MAX(IF(I1842&lt;=0,0,IF(I1842&lt;=25000,I1842,IF(I1842&lt;=50000,ROUNDUP(I1842/2,0)+12500,IF(I1842&lt;=100000,ROUNDUP(I1842/4,0)+25000,50000)))),MIN(IF(H1842&lt;=0,0,IF(H1842&lt;=20000,H1842,IF(H1842&lt;=40000,ROUNDUP(H1842/2,0)+10000,IF(H1842&lt;=80000,ROUNDUP(H1842/4,0)+20000,40000))))+IF(I1842&lt;=0,0,IF(I1842&lt;=25000,I1842,IF(I1842&lt;=50000,ROUNDUP(I1842/2,0)+12500,IF(I1842&lt;=100000,ROUNDUP(I1842/4,0)+25000,50000)))),40000))))</f>
        <v/>
      </c>
      <c r="R1842" s="18">
        <f>MIN(120000,O1842+P1842+Q1842)</f>
        <v/>
      </c>
      <c r="S1842" s="18">
        <f>IF(F1842&lt;=0,IF(E1842&lt;=0,0,IF(E1842&lt;=12000,E1842,IF(E1842&lt;=32000,ROUNDUP(E1842/2,0)+6000,IF(E1842&lt;=56000,ROUNDUP(E1842/4,0)+14000,28000)))),IF(E1842&lt;=0,IF(F1842&lt;=0,0,IF(F1842&lt;=15000,F1842,IF(F1842&lt;=40000,ROUNDUP(F1842/2,0)+7500,IF(F1842&lt;=70000,ROUNDUP(F1842/4,0)+17500,35000)))),MAX(IF(F1842&lt;=0,0,IF(F1842&lt;=15000,F1842,IF(F1842&lt;=40000,ROUNDUP(F1842/2,0)+7500,IF(F1842&lt;=70000,ROUNDUP(F1842/4,0)+17500,35000)))),MIN(IF(E1842&lt;=0,0,IF(E1842&lt;=12000,E1842,IF(E1842&lt;=32000,ROUNDUP(E1842/2,0)+6000,IF(E1842&lt;=56000,ROUNDUP(E1842/4,0)+14000,28000))))+IF(F1842&lt;=0,0,IF(F1842&lt;=15000,F1842,IF(F1842&lt;=40000,ROUNDUP(F1842/2,0)+7500,IF(F1842&lt;=70000,ROUNDUP(F1842/4,0)+17500,35000)))),28000))))</f>
        <v/>
      </c>
      <c r="T1842" s="18">
        <f>IF(G1842&lt;=0,0,IF(G1842&lt;=12000,G1842,IF(G1842&lt;=32000,ROUNDUP(G1842/2,0)+6000,IF(G1842&lt;=56000,ROUNDUP(G1842/4,0)+14000,28000))))</f>
        <v/>
      </c>
      <c r="U1842" s="18">
        <f>IF(I1842&lt;=0,IF(H1842&lt;=0,0,IF(H1842&lt;=12000,H1842,IF(H1842&lt;=32000,ROUNDUP(H1842/2,0)+6000,IF(H1842&lt;=56000,ROUNDUP(H1842/4,0)+14000,28000)))),IF(H1842&lt;=0,IF(I1842&lt;=0,0,IF(I1842&lt;=15000,I1842,IF(I1842&lt;=40000,ROUNDUP(I1842/2,0)+7500,IF(I1842&lt;=70000,ROUNDUP(I1842/4,0)+17500,35000)))),MAX(IF(I1842&lt;=0,0,IF(I1842&lt;=15000,I1842,IF(I1842&lt;=40000,ROUNDUP(I1842/2,0)+7500,IF(I1842&lt;=70000,ROUNDUP(I1842/4,0)+17500,35000)))),MIN(IF(H1842&lt;=0,0,IF(H1842&lt;=12000,H1842,IF(H1842&lt;=32000,ROUNDUP(H1842/2,0)+6000,IF(H1842&lt;=56000,ROUNDUP(H1842/4,0)+14000,28000))))+IF(I1842&lt;=0,0,IF(I1842&lt;=15000,I1842,IF(I1842&lt;=40000,ROUNDUP(I1842/2,0)+7500,IF(I1842&lt;=70000,ROUNDUP(I1842/4,0)+17500,35000)))),28000))))</f>
        <v/>
      </c>
      <c r="V1842" s="18">
        <f>MIN(70000,S1842+T1842+U1842)</f>
        <v/>
      </c>
      <c r="W1842" s="18">
        <f>MAX(0,ROUNDDOWN(M1842-J1842-N1842-K1842-0,-3))</f>
        <v/>
      </c>
      <c r="X1842" s="18">
        <f>MAX(0,ROUNDDOWN(M1842-J1842-N1842-K1842-R1842,-3))</f>
        <v/>
      </c>
      <c r="Y1842" s="18">
        <f>IF(W1842&lt;=0,0,ROUNDDOWN((W1842*LOOKUP(W1842,{0,1950001,3300001,6950001,9000001,18000001,40000001},{0.05,0.1,0.2,0.23,0.33,0.4,0.45})-LOOKUP(W1842,{0,1950001,3300001,6950001,9000001,18000001,40000001},{0,97500,427500,636000,1536000,2796000,4796000}))*1.021,-2))</f>
        <v/>
      </c>
      <c r="Z1842" s="18">
        <f>IF(X1842&lt;=0,0,ROUNDDOWN((X1842*LOOKUP(X1842,{0,1950001,3300001,6950001,9000001,18000001,40000001},{0.05,0.1,0.2,0.23,0.33,0.4,0.45})-LOOKUP(X1842,{0,1950001,3300001,6950001,9000001,18000001,40000001},{0,97500,427500,636000,1536000,2796000,4796000}))*1.021,-2))</f>
        <v/>
      </c>
      <c r="AA1842" s="18">
        <f>MAX(0,ROUNDDOWN(M1842-J1842-430000-L1842-0,-3))</f>
        <v/>
      </c>
      <c r="AB1842" s="18">
        <f>MAX(0,ROUNDDOWN(M1842-J1842-430000-L1842-V1842,-3))</f>
        <v/>
      </c>
      <c r="AC1842" s="18">
        <f>IF(M1842&lt;=450000,0,MAX(0,ROUNDDOWN(AA1842*0.06-MIN(50000,AA1842)*0.03,-2))+MAX(0,ROUNDDOWN(AA1842*0.04-MIN(50000,AA1842)*0.02,-2)))</f>
        <v/>
      </c>
      <c r="AD1842" s="18">
        <f>IF(M1842&lt;=450000,0,MAX(0,ROUNDDOWN(AB1842*0.06-MIN(50000,AB1842)*0.03,-2))+MAX(0,ROUNDDOWN(AB1842*0.04-MIN(50000,AB1842)*0.02,-2)))</f>
        <v/>
      </c>
      <c r="AE1842" s="18">
        <f>Y1842-Z1842</f>
        <v/>
      </c>
      <c r="AF1842" s="18">
        <f>AC1842-AD1842</f>
        <v/>
      </c>
      <c r="AG1842" s="18">
        <f>AE1842+AF1842</f>
        <v/>
      </c>
      <c r="AH1842" s="20">
        <f>IF(W1842&lt;=0,0,LOOKUP(W1842,{0,1950001,3300001,6950001,9000001,18000001,40000001},{0.05,0.1,0.2,0.23,0.33,0.4,0.45}))</f>
        <v/>
      </c>
    </row>
    <row r="1843">
      <c r="A1843" t="inlineStr">
        <is>
          <t>1万円刻み 一般8万円</t>
        </is>
      </c>
      <c r="B1843" s="18">
        <f>'4_1万円刻み'!$A$588</f>
        <v/>
      </c>
      <c r="C1843" s="19" t="n">
        <v>2026</v>
      </c>
      <c r="D1843" t="inlineStr">
        <is>
          <t>いいえ</t>
        </is>
      </c>
      <c r="E1843" s="18" t="n">
        <v>80000</v>
      </c>
      <c r="F1843" s="18" t="n">
        <v>0</v>
      </c>
      <c r="G1843" s="18" t="n">
        <v>0</v>
      </c>
      <c r="H1843" s="18" t="n">
        <v>0</v>
      </c>
      <c r="I1843" s="18" t="n">
        <v>0</v>
      </c>
      <c r="J1843" s="18">
        <f>ROUND(MIN(B1843/12,650000)*12*0.0915+MIN(B1843/12,1390000)*12*(0.0504+0)+B1843*0.005,0)</f>
        <v/>
      </c>
      <c r="K1843" s="18" t="n">
        <v>0</v>
      </c>
      <c r="L1843" s="18" t="n">
        <v>0</v>
      </c>
      <c r="M1843" s="18">
        <f>ROUND(IF(C1843&gt;=2026,IF(B1843&lt;741000,0,IF(B1843&lt;2191000,B1843-740000,IF(B1843&lt;2193000,1451000,IF(B1843&lt;2196000,1453000,IF(B1843&lt;2200000,1456000,IF(B1843&lt;3600000,ROUNDDOWN(B1843/4,-3)*2.8-80000,IF(B1843&lt;6600000,ROUNDDOWN(B1843/4,-3)*3.2-440000,IF(B1843&lt;8500000,ROUNDDOWN(B1843*0.9,0)-1100000,B1843-1950000)))))))),IF(B1843&lt;651000,0,IF(B1843&lt;1900000,B1843-650000,IF(B1843&lt;3600000,ROUNDDOWN(B1843/4,-3)*2.8-80000,IF(B1843&lt;6600000,ROUNDDOWN(B1843/4,-3)*3.2-440000,IF(B1843&lt;8500000,ROUNDDOWN(B1843*0.9,0)-1100000,B1843-1950000)))))),0)</f>
        <v/>
      </c>
      <c r="N1843" s="18">
        <f>IF(M1843&gt;23500000,NA(),IF(C1843&gt;=2026,IF(M1843&lt;=4890000,1040000,IF(M1843&lt;=6550000,670000,620000)),IF(M1843&lt;=1320000,950000,IF(M1843&lt;=3360000,880000,IF(M1843&lt;=4890000,680000,IF(M1843&lt;=6550000,630000,580000))))))</f>
        <v/>
      </c>
      <c r="O1843" s="18">
        <f>IF(F1843&lt;=0,IF(AND(D1843="はい",C1843&gt;=2026,C1843&lt;=2027),IF(E1843&lt;=0,0,IF(E1843&lt;=30000,E1843,IF(E1843&lt;=60000,ROUNDUP(E1843/2,0)+15000,IF(E1843&lt;=120000,ROUNDUP(E1843/4,0)+30000,60000)))),IF(E1843&lt;=0,0,IF(E1843&lt;=20000,E1843,IF(E1843&lt;=40000,ROUNDUP(E1843/2,0)+10000,IF(E1843&lt;=80000,ROUNDUP(E1843/4,0)+20000,40000))))),IF(E1843&lt;=0,IF(F1843&lt;=0,0,IF(F1843&lt;=25000,F1843,IF(F1843&lt;=50000,ROUNDUP(F1843/2,0)+12500,IF(F1843&lt;=100000,ROUNDUP(F1843/4,0)+25000,50000)))),MAX(IF(F1843&lt;=0,0,IF(F1843&lt;=25000,F1843,IF(F1843&lt;=50000,ROUNDUP(F1843/2,0)+12500,IF(F1843&lt;=100000,ROUNDUP(F1843/4,0)+25000,50000)))),MIN(IF(AND(D1843="はい",C1843&gt;=2026,C1843&lt;=2027),IF(E1843&lt;=0,0,IF(E1843&lt;=30000,E1843,IF(E1843&lt;=60000,ROUNDUP(E1843/2,0)+15000,IF(E1843&lt;=120000,ROUNDUP(E1843/4,0)+30000,60000)))),IF(E1843&lt;=0,0,IF(E1843&lt;=20000,E1843,IF(E1843&lt;=40000,ROUNDUP(E1843/2,0)+10000,IF(E1843&lt;=80000,ROUNDUP(E1843/4,0)+20000,40000)))))+IF(F1843&lt;=0,0,IF(F1843&lt;=25000,F1843,IF(F1843&lt;=50000,ROUNDUP(F1843/2,0)+12500,IF(F1843&lt;=100000,ROUNDUP(F1843/4,0)+25000,50000)))),IF(AND(D1843="はい",C1843&gt;=2026,C1843&lt;=2027),60000,40000)))))</f>
        <v/>
      </c>
      <c r="P1843" s="18">
        <f>IF(G1843&lt;=0,0,IF(G1843&lt;=20000,G1843,IF(G1843&lt;=40000,ROUNDUP(G1843/2,0)+10000,IF(G1843&lt;=80000,ROUNDUP(G1843/4,0)+20000,40000))))</f>
        <v/>
      </c>
      <c r="Q1843" s="18">
        <f>IF(I1843&lt;=0,IF(H1843&lt;=0,0,IF(H1843&lt;=20000,H1843,IF(H1843&lt;=40000,ROUNDUP(H1843/2,0)+10000,IF(H1843&lt;=80000,ROUNDUP(H1843/4,0)+20000,40000)))),IF(H1843&lt;=0,IF(I1843&lt;=0,0,IF(I1843&lt;=25000,I1843,IF(I1843&lt;=50000,ROUNDUP(I1843/2,0)+12500,IF(I1843&lt;=100000,ROUNDUP(I1843/4,0)+25000,50000)))),MAX(IF(I1843&lt;=0,0,IF(I1843&lt;=25000,I1843,IF(I1843&lt;=50000,ROUNDUP(I1843/2,0)+12500,IF(I1843&lt;=100000,ROUNDUP(I1843/4,0)+25000,50000)))),MIN(IF(H1843&lt;=0,0,IF(H1843&lt;=20000,H1843,IF(H1843&lt;=40000,ROUNDUP(H1843/2,0)+10000,IF(H1843&lt;=80000,ROUNDUP(H1843/4,0)+20000,40000))))+IF(I1843&lt;=0,0,IF(I1843&lt;=25000,I1843,IF(I1843&lt;=50000,ROUNDUP(I1843/2,0)+12500,IF(I1843&lt;=100000,ROUNDUP(I1843/4,0)+25000,50000)))),40000))))</f>
        <v/>
      </c>
      <c r="R1843" s="18">
        <f>MIN(120000,O1843+P1843+Q1843)</f>
        <v/>
      </c>
      <c r="S1843" s="18">
        <f>IF(F1843&lt;=0,IF(E1843&lt;=0,0,IF(E1843&lt;=12000,E1843,IF(E1843&lt;=32000,ROUNDUP(E1843/2,0)+6000,IF(E1843&lt;=56000,ROUNDUP(E1843/4,0)+14000,28000)))),IF(E1843&lt;=0,IF(F1843&lt;=0,0,IF(F1843&lt;=15000,F1843,IF(F1843&lt;=40000,ROUNDUP(F1843/2,0)+7500,IF(F1843&lt;=70000,ROUNDUP(F1843/4,0)+17500,35000)))),MAX(IF(F1843&lt;=0,0,IF(F1843&lt;=15000,F1843,IF(F1843&lt;=40000,ROUNDUP(F1843/2,0)+7500,IF(F1843&lt;=70000,ROUNDUP(F1843/4,0)+17500,35000)))),MIN(IF(E1843&lt;=0,0,IF(E1843&lt;=12000,E1843,IF(E1843&lt;=32000,ROUNDUP(E1843/2,0)+6000,IF(E1843&lt;=56000,ROUNDUP(E1843/4,0)+14000,28000))))+IF(F1843&lt;=0,0,IF(F1843&lt;=15000,F1843,IF(F1843&lt;=40000,ROUNDUP(F1843/2,0)+7500,IF(F1843&lt;=70000,ROUNDUP(F1843/4,0)+17500,35000)))),28000))))</f>
        <v/>
      </c>
      <c r="T1843" s="18">
        <f>IF(G1843&lt;=0,0,IF(G1843&lt;=12000,G1843,IF(G1843&lt;=32000,ROUNDUP(G1843/2,0)+6000,IF(G1843&lt;=56000,ROUNDUP(G1843/4,0)+14000,28000))))</f>
        <v/>
      </c>
      <c r="U1843" s="18">
        <f>IF(I1843&lt;=0,IF(H1843&lt;=0,0,IF(H1843&lt;=12000,H1843,IF(H1843&lt;=32000,ROUNDUP(H1843/2,0)+6000,IF(H1843&lt;=56000,ROUNDUP(H1843/4,0)+14000,28000)))),IF(H1843&lt;=0,IF(I1843&lt;=0,0,IF(I1843&lt;=15000,I1843,IF(I1843&lt;=40000,ROUNDUP(I1843/2,0)+7500,IF(I1843&lt;=70000,ROUNDUP(I1843/4,0)+17500,35000)))),MAX(IF(I1843&lt;=0,0,IF(I1843&lt;=15000,I1843,IF(I1843&lt;=40000,ROUNDUP(I1843/2,0)+7500,IF(I1843&lt;=70000,ROUNDUP(I1843/4,0)+17500,35000)))),MIN(IF(H1843&lt;=0,0,IF(H1843&lt;=12000,H1843,IF(H1843&lt;=32000,ROUNDUP(H1843/2,0)+6000,IF(H1843&lt;=56000,ROUNDUP(H1843/4,0)+14000,28000))))+IF(I1843&lt;=0,0,IF(I1843&lt;=15000,I1843,IF(I1843&lt;=40000,ROUNDUP(I1843/2,0)+7500,IF(I1843&lt;=70000,ROUNDUP(I1843/4,0)+17500,35000)))),28000))))</f>
        <v/>
      </c>
      <c r="V1843" s="18">
        <f>MIN(70000,S1843+T1843+U1843)</f>
        <v/>
      </c>
      <c r="W1843" s="18">
        <f>MAX(0,ROUNDDOWN(M1843-J1843-N1843-K1843-0,-3))</f>
        <v/>
      </c>
      <c r="X1843" s="18">
        <f>MAX(0,ROUNDDOWN(M1843-J1843-N1843-K1843-R1843,-3))</f>
        <v/>
      </c>
      <c r="Y1843" s="18">
        <f>IF(W1843&lt;=0,0,ROUNDDOWN((W1843*LOOKUP(W1843,{0,1950001,3300001,6950001,9000001,18000001,40000001},{0.05,0.1,0.2,0.23,0.33,0.4,0.45})-LOOKUP(W1843,{0,1950001,3300001,6950001,9000001,18000001,40000001},{0,97500,427500,636000,1536000,2796000,4796000}))*1.021,-2))</f>
        <v/>
      </c>
      <c r="Z1843" s="18">
        <f>IF(X1843&lt;=0,0,ROUNDDOWN((X1843*LOOKUP(X1843,{0,1950001,3300001,6950001,9000001,18000001,40000001},{0.05,0.1,0.2,0.23,0.33,0.4,0.45})-LOOKUP(X1843,{0,1950001,3300001,6950001,9000001,18000001,40000001},{0,97500,427500,636000,1536000,2796000,4796000}))*1.021,-2))</f>
        <v/>
      </c>
      <c r="AA1843" s="18">
        <f>MAX(0,ROUNDDOWN(M1843-J1843-430000-L1843-0,-3))</f>
        <v/>
      </c>
      <c r="AB1843" s="18">
        <f>MAX(0,ROUNDDOWN(M1843-J1843-430000-L1843-V1843,-3))</f>
        <v/>
      </c>
      <c r="AC1843" s="18">
        <f>IF(M1843&lt;=450000,0,MAX(0,ROUNDDOWN(AA1843*0.06-MIN(50000,AA1843)*0.03,-2))+MAX(0,ROUNDDOWN(AA1843*0.04-MIN(50000,AA1843)*0.02,-2)))</f>
        <v/>
      </c>
      <c r="AD1843" s="18">
        <f>IF(M1843&lt;=450000,0,MAX(0,ROUNDDOWN(AB1843*0.06-MIN(50000,AB1843)*0.03,-2))+MAX(0,ROUNDDOWN(AB1843*0.04-MIN(50000,AB1843)*0.02,-2)))</f>
        <v/>
      </c>
      <c r="AE1843" s="18">
        <f>Y1843-Z1843</f>
        <v/>
      </c>
      <c r="AF1843" s="18">
        <f>AC1843-AD1843</f>
        <v/>
      </c>
      <c r="AG1843" s="18">
        <f>AE1843+AF1843</f>
        <v/>
      </c>
      <c r="AH1843" s="20">
        <f>IF(W1843&lt;=0,0,LOOKUP(W1843,{0,1950001,3300001,6950001,9000001,18000001,40000001},{0.05,0.1,0.2,0.23,0.33,0.4,0.45}))</f>
        <v/>
      </c>
    </row>
    <row r="1844">
      <c r="A1844" t="inlineStr">
        <is>
          <t>1万円刻み 特例あり一般12万円</t>
        </is>
      </c>
      <c r="B1844" s="18">
        <f>'4_1万円刻み'!$A$588</f>
        <v/>
      </c>
      <c r="C1844" s="19" t="n">
        <v>2026</v>
      </c>
      <c r="D1844" t="inlineStr">
        <is>
          <t>はい</t>
        </is>
      </c>
      <c r="E1844" s="18" t="n">
        <v>120000</v>
      </c>
      <c r="F1844" s="18" t="n">
        <v>0</v>
      </c>
      <c r="G1844" s="18" t="n">
        <v>0</v>
      </c>
      <c r="H1844" s="18" t="n">
        <v>0</v>
      </c>
      <c r="I1844" s="18" t="n">
        <v>0</v>
      </c>
      <c r="J1844" s="18">
        <f>ROUND(MIN(B1844/12,650000)*12*0.0915+MIN(B1844/12,1390000)*12*(0.0504+0)+B1844*0.005,0)</f>
        <v/>
      </c>
      <c r="K1844" s="18" t="n">
        <v>0</v>
      </c>
      <c r="L1844" s="18" t="n">
        <v>0</v>
      </c>
      <c r="M1844" s="18">
        <f>ROUND(IF(C1844&gt;=2026,IF(B1844&lt;741000,0,IF(B1844&lt;2191000,B1844-740000,IF(B1844&lt;2193000,1451000,IF(B1844&lt;2196000,1453000,IF(B1844&lt;2200000,1456000,IF(B1844&lt;3600000,ROUNDDOWN(B1844/4,-3)*2.8-80000,IF(B1844&lt;6600000,ROUNDDOWN(B1844/4,-3)*3.2-440000,IF(B1844&lt;8500000,ROUNDDOWN(B1844*0.9,0)-1100000,B1844-1950000)))))))),IF(B1844&lt;651000,0,IF(B1844&lt;1900000,B1844-650000,IF(B1844&lt;3600000,ROUNDDOWN(B1844/4,-3)*2.8-80000,IF(B1844&lt;6600000,ROUNDDOWN(B1844/4,-3)*3.2-440000,IF(B1844&lt;8500000,ROUNDDOWN(B1844*0.9,0)-1100000,B1844-1950000)))))),0)</f>
        <v/>
      </c>
      <c r="N1844" s="18">
        <f>IF(M1844&gt;23500000,NA(),IF(C1844&gt;=2026,IF(M1844&lt;=4890000,1040000,IF(M1844&lt;=6550000,670000,620000)),IF(M1844&lt;=1320000,950000,IF(M1844&lt;=3360000,880000,IF(M1844&lt;=4890000,680000,IF(M1844&lt;=6550000,630000,580000))))))</f>
        <v/>
      </c>
      <c r="O1844" s="18">
        <f>IF(F1844&lt;=0,IF(AND(D1844="はい",C1844&gt;=2026,C1844&lt;=2027),IF(E1844&lt;=0,0,IF(E1844&lt;=30000,E1844,IF(E1844&lt;=60000,ROUNDUP(E1844/2,0)+15000,IF(E1844&lt;=120000,ROUNDUP(E1844/4,0)+30000,60000)))),IF(E1844&lt;=0,0,IF(E1844&lt;=20000,E1844,IF(E1844&lt;=40000,ROUNDUP(E1844/2,0)+10000,IF(E1844&lt;=80000,ROUNDUP(E1844/4,0)+20000,40000))))),IF(E1844&lt;=0,IF(F1844&lt;=0,0,IF(F1844&lt;=25000,F1844,IF(F1844&lt;=50000,ROUNDUP(F1844/2,0)+12500,IF(F1844&lt;=100000,ROUNDUP(F1844/4,0)+25000,50000)))),MAX(IF(F1844&lt;=0,0,IF(F1844&lt;=25000,F1844,IF(F1844&lt;=50000,ROUNDUP(F1844/2,0)+12500,IF(F1844&lt;=100000,ROUNDUP(F1844/4,0)+25000,50000)))),MIN(IF(AND(D1844="はい",C1844&gt;=2026,C1844&lt;=2027),IF(E1844&lt;=0,0,IF(E1844&lt;=30000,E1844,IF(E1844&lt;=60000,ROUNDUP(E1844/2,0)+15000,IF(E1844&lt;=120000,ROUNDUP(E1844/4,0)+30000,60000)))),IF(E1844&lt;=0,0,IF(E1844&lt;=20000,E1844,IF(E1844&lt;=40000,ROUNDUP(E1844/2,0)+10000,IF(E1844&lt;=80000,ROUNDUP(E1844/4,0)+20000,40000)))))+IF(F1844&lt;=0,0,IF(F1844&lt;=25000,F1844,IF(F1844&lt;=50000,ROUNDUP(F1844/2,0)+12500,IF(F1844&lt;=100000,ROUNDUP(F1844/4,0)+25000,50000)))),IF(AND(D1844="はい",C1844&gt;=2026,C1844&lt;=2027),60000,40000)))))</f>
        <v/>
      </c>
      <c r="P1844" s="18">
        <f>IF(G1844&lt;=0,0,IF(G1844&lt;=20000,G1844,IF(G1844&lt;=40000,ROUNDUP(G1844/2,0)+10000,IF(G1844&lt;=80000,ROUNDUP(G1844/4,0)+20000,40000))))</f>
        <v/>
      </c>
      <c r="Q1844" s="18">
        <f>IF(I1844&lt;=0,IF(H1844&lt;=0,0,IF(H1844&lt;=20000,H1844,IF(H1844&lt;=40000,ROUNDUP(H1844/2,0)+10000,IF(H1844&lt;=80000,ROUNDUP(H1844/4,0)+20000,40000)))),IF(H1844&lt;=0,IF(I1844&lt;=0,0,IF(I1844&lt;=25000,I1844,IF(I1844&lt;=50000,ROUNDUP(I1844/2,0)+12500,IF(I1844&lt;=100000,ROUNDUP(I1844/4,0)+25000,50000)))),MAX(IF(I1844&lt;=0,0,IF(I1844&lt;=25000,I1844,IF(I1844&lt;=50000,ROUNDUP(I1844/2,0)+12500,IF(I1844&lt;=100000,ROUNDUP(I1844/4,0)+25000,50000)))),MIN(IF(H1844&lt;=0,0,IF(H1844&lt;=20000,H1844,IF(H1844&lt;=40000,ROUNDUP(H1844/2,0)+10000,IF(H1844&lt;=80000,ROUNDUP(H1844/4,0)+20000,40000))))+IF(I1844&lt;=0,0,IF(I1844&lt;=25000,I1844,IF(I1844&lt;=50000,ROUNDUP(I1844/2,0)+12500,IF(I1844&lt;=100000,ROUNDUP(I1844/4,0)+25000,50000)))),40000))))</f>
        <v/>
      </c>
      <c r="R1844" s="18">
        <f>MIN(120000,O1844+P1844+Q1844)</f>
        <v/>
      </c>
      <c r="S1844" s="18">
        <f>IF(F1844&lt;=0,IF(E1844&lt;=0,0,IF(E1844&lt;=12000,E1844,IF(E1844&lt;=32000,ROUNDUP(E1844/2,0)+6000,IF(E1844&lt;=56000,ROUNDUP(E1844/4,0)+14000,28000)))),IF(E1844&lt;=0,IF(F1844&lt;=0,0,IF(F1844&lt;=15000,F1844,IF(F1844&lt;=40000,ROUNDUP(F1844/2,0)+7500,IF(F1844&lt;=70000,ROUNDUP(F1844/4,0)+17500,35000)))),MAX(IF(F1844&lt;=0,0,IF(F1844&lt;=15000,F1844,IF(F1844&lt;=40000,ROUNDUP(F1844/2,0)+7500,IF(F1844&lt;=70000,ROUNDUP(F1844/4,0)+17500,35000)))),MIN(IF(E1844&lt;=0,0,IF(E1844&lt;=12000,E1844,IF(E1844&lt;=32000,ROUNDUP(E1844/2,0)+6000,IF(E1844&lt;=56000,ROUNDUP(E1844/4,0)+14000,28000))))+IF(F1844&lt;=0,0,IF(F1844&lt;=15000,F1844,IF(F1844&lt;=40000,ROUNDUP(F1844/2,0)+7500,IF(F1844&lt;=70000,ROUNDUP(F1844/4,0)+17500,35000)))),28000))))</f>
        <v/>
      </c>
      <c r="T1844" s="18">
        <f>IF(G1844&lt;=0,0,IF(G1844&lt;=12000,G1844,IF(G1844&lt;=32000,ROUNDUP(G1844/2,0)+6000,IF(G1844&lt;=56000,ROUNDUP(G1844/4,0)+14000,28000))))</f>
        <v/>
      </c>
      <c r="U1844" s="18">
        <f>IF(I1844&lt;=0,IF(H1844&lt;=0,0,IF(H1844&lt;=12000,H1844,IF(H1844&lt;=32000,ROUNDUP(H1844/2,0)+6000,IF(H1844&lt;=56000,ROUNDUP(H1844/4,0)+14000,28000)))),IF(H1844&lt;=0,IF(I1844&lt;=0,0,IF(I1844&lt;=15000,I1844,IF(I1844&lt;=40000,ROUNDUP(I1844/2,0)+7500,IF(I1844&lt;=70000,ROUNDUP(I1844/4,0)+17500,35000)))),MAX(IF(I1844&lt;=0,0,IF(I1844&lt;=15000,I1844,IF(I1844&lt;=40000,ROUNDUP(I1844/2,0)+7500,IF(I1844&lt;=70000,ROUNDUP(I1844/4,0)+17500,35000)))),MIN(IF(H1844&lt;=0,0,IF(H1844&lt;=12000,H1844,IF(H1844&lt;=32000,ROUNDUP(H1844/2,0)+6000,IF(H1844&lt;=56000,ROUNDUP(H1844/4,0)+14000,28000))))+IF(I1844&lt;=0,0,IF(I1844&lt;=15000,I1844,IF(I1844&lt;=40000,ROUNDUP(I1844/2,0)+7500,IF(I1844&lt;=70000,ROUNDUP(I1844/4,0)+17500,35000)))),28000))))</f>
        <v/>
      </c>
      <c r="V1844" s="18">
        <f>MIN(70000,S1844+T1844+U1844)</f>
        <v/>
      </c>
      <c r="W1844" s="18">
        <f>MAX(0,ROUNDDOWN(M1844-J1844-N1844-K1844-0,-3))</f>
        <v/>
      </c>
      <c r="X1844" s="18">
        <f>MAX(0,ROUNDDOWN(M1844-J1844-N1844-K1844-R1844,-3))</f>
        <v/>
      </c>
      <c r="Y1844" s="18">
        <f>IF(W1844&lt;=0,0,ROUNDDOWN((W1844*LOOKUP(W1844,{0,1950001,3300001,6950001,9000001,18000001,40000001},{0.05,0.1,0.2,0.23,0.33,0.4,0.45})-LOOKUP(W1844,{0,1950001,3300001,6950001,9000001,18000001,40000001},{0,97500,427500,636000,1536000,2796000,4796000}))*1.021,-2))</f>
        <v/>
      </c>
      <c r="Z1844" s="18">
        <f>IF(X1844&lt;=0,0,ROUNDDOWN((X1844*LOOKUP(X1844,{0,1950001,3300001,6950001,9000001,18000001,40000001},{0.05,0.1,0.2,0.23,0.33,0.4,0.45})-LOOKUP(X1844,{0,1950001,3300001,6950001,9000001,18000001,40000001},{0,97500,427500,636000,1536000,2796000,4796000}))*1.021,-2))</f>
        <v/>
      </c>
      <c r="AA1844" s="18">
        <f>MAX(0,ROUNDDOWN(M1844-J1844-430000-L1844-0,-3))</f>
        <v/>
      </c>
      <c r="AB1844" s="18">
        <f>MAX(0,ROUNDDOWN(M1844-J1844-430000-L1844-V1844,-3))</f>
        <v/>
      </c>
      <c r="AC1844" s="18">
        <f>IF(M1844&lt;=450000,0,MAX(0,ROUNDDOWN(AA1844*0.06-MIN(50000,AA1844)*0.03,-2))+MAX(0,ROUNDDOWN(AA1844*0.04-MIN(50000,AA1844)*0.02,-2)))</f>
        <v/>
      </c>
      <c r="AD1844" s="18">
        <f>IF(M1844&lt;=450000,0,MAX(0,ROUNDDOWN(AB1844*0.06-MIN(50000,AB1844)*0.03,-2))+MAX(0,ROUNDDOWN(AB1844*0.04-MIN(50000,AB1844)*0.02,-2)))</f>
        <v/>
      </c>
      <c r="AE1844" s="18">
        <f>Y1844-Z1844</f>
        <v/>
      </c>
      <c r="AF1844" s="18">
        <f>AC1844-AD1844</f>
        <v/>
      </c>
      <c r="AG1844" s="18">
        <f>AE1844+AF1844</f>
        <v/>
      </c>
      <c r="AH1844" s="20">
        <f>IF(W1844&lt;=0,0,LOOKUP(W1844,{0,1950001,3300001,6950001,9000001,18000001,40000001},{0.05,0.1,0.2,0.23,0.33,0.4,0.45}))</f>
        <v/>
      </c>
    </row>
    <row r="1845">
      <c r="A1845" t="inlineStr">
        <is>
          <t>1万円刻み 3区分8万円ずつ</t>
        </is>
      </c>
      <c r="B1845" s="18">
        <f>'4_1万円刻み'!$A$589</f>
        <v/>
      </c>
      <c r="C1845" s="19" t="n">
        <v>2026</v>
      </c>
      <c r="D1845" t="inlineStr">
        <is>
          <t>いいえ</t>
        </is>
      </c>
      <c r="E1845" s="18" t="n">
        <v>80000</v>
      </c>
      <c r="F1845" s="18" t="n">
        <v>0</v>
      </c>
      <c r="G1845" s="18" t="n">
        <v>80000</v>
      </c>
      <c r="H1845" s="18" t="n">
        <v>80000</v>
      </c>
      <c r="I1845" s="18" t="n">
        <v>0</v>
      </c>
      <c r="J1845" s="18">
        <f>ROUND(MIN(B1845/12,650000)*12*0.0915+MIN(B1845/12,1390000)*12*(0.0504+0)+B1845*0.005,0)</f>
        <v/>
      </c>
      <c r="K1845" s="18" t="n">
        <v>0</v>
      </c>
      <c r="L1845" s="18" t="n">
        <v>0</v>
      </c>
      <c r="M1845" s="18">
        <f>ROUND(IF(C1845&gt;=2026,IF(B1845&lt;741000,0,IF(B1845&lt;2191000,B1845-740000,IF(B1845&lt;2193000,1451000,IF(B1845&lt;2196000,1453000,IF(B1845&lt;2200000,1456000,IF(B1845&lt;3600000,ROUNDDOWN(B1845/4,-3)*2.8-80000,IF(B1845&lt;6600000,ROUNDDOWN(B1845/4,-3)*3.2-440000,IF(B1845&lt;8500000,ROUNDDOWN(B1845*0.9,0)-1100000,B1845-1950000)))))))),IF(B1845&lt;651000,0,IF(B1845&lt;1900000,B1845-650000,IF(B1845&lt;3600000,ROUNDDOWN(B1845/4,-3)*2.8-80000,IF(B1845&lt;6600000,ROUNDDOWN(B1845/4,-3)*3.2-440000,IF(B1845&lt;8500000,ROUNDDOWN(B1845*0.9,0)-1100000,B1845-1950000)))))),0)</f>
        <v/>
      </c>
      <c r="N1845" s="18">
        <f>IF(M1845&gt;23500000,NA(),IF(C1845&gt;=2026,IF(M1845&lt;=4890000,1040000,IF(M1845&lt;=6550000,670000,620000)),IF(M1845&lt;=1320000,950000,IF(M1845&lt;=3360000,880000,IF(M1845&lt;=4890000,680000,IF(M1845&lt;=6550000,630000,580000))))))</f>
        <v/>
      </c>
      <c r="O1845" s="18">
        <f>IF(F1845&lt;=0,IF(AND(D1845="はい",C1845&gt;=2026,C1845&lt;=2027),IF(E1845&lt;=0,0,IF(E1845&lt;=30000,E1845,IF(E1845&lt;=60000,ROUNDUP(E1845/2,0)+15000,IF(E1845&lt;=120000,ROUNDUP(E1845/4,0)+30000,60000)))),IF(E1845&lt;=0,0,IF(E1845&lt;=20000,E1845,IF(E1845&lt;=40000,ROUNDUP(E1845/2,0)+10000,IF(E1845&lt;=80000,ROUNDUP(E1845/4,0)+20000,40000))))),IF(E1845&lt;=0,IF(F1845&lt;=0,0,IF(F1845&lt;=25000,F1845,IF(F1845&lt;=50000,ROUNDUP(F1845/2,0)+12500,IF(F1845&lt;=100000,ROUNDUP(F1845/4,0)+25000,50000)))),MAX(IF(F1845&lt;=0,0,IF(F1845&lt;=25000,F1845,IF(F1845&lt;=50000,ROUNDUP(F1845/2,0)+12500,IF(F1845&lt;=100000,ROUNDUP(F1845/4,0)+25000,50000)))),MIN(IF(AND(D1845="はい",C1845&gt;=2026,C1845&lt;=2027),IF(E1845&lt;=0,0,IF(E1845&lt;=30000,E1845,IF(E1845&lt;=60000,ROUNDUP(E1845/2,0)+15000,IF(E1845&lt;=120000,ROUNDUP(E1845/4,0)+30000,60000)))),IF(E1845&lt;=0,0,IF(E1845&lt;=20000,E1845,IF(E1845&lt;=40000,ROUNDUP(E1845/2,0)+10000,IF(E1845&lt;=80000,ROUNDUP(E1845/4,0)+20000,40000)))))+IF(F1845&lt;=0,0,IF(F1845&lt;=25000,F1845,IF(F1845&lt;=50000,ROUNDUP(F1845/2,0)+12500,IF(F1845&lt;=100000,ROUNDUP(F1845/4,0)+25000,50000)))),IF(AND(D1845="はい",C1845&gt;=2026,C1845&lt;=2027),60000,40000)))))</f>
        <v/>
      </c>
      <c r="P1845" s="18">
        <f>IF(G1845&lt;=0,0,IF(G1845&lt;=20000,G1845,IF(G1845&lt;=40000,ROUNDUP(G1845/2,0)+10000,IF(G1845&lt;=80000,ROUNDUP(G1845/4,0)+20000,40000))))</f>
        <v/>
      </c>
      <c r="Q1845" s="18">
        <f>IF(I1845&lt;=0,IF(H1845&lt;=0,0,IF(H1845&lt;=20000,H1845,IF(H1845&lt;=40000,ROUNDUP(H1845/2,0)+10000,IF(H1845&lt;=80000,ROUNDUP(H1845/4,0)+20000,40000)))),IF(H1845&lt;=0,IF(I1845&lt;=0,0,IF(I1845&lt;=25000,I1845,IF(I1845&lt;=50000,ROUNDUP(I1845/2,0)+12500,IF(I1845&lt;=100000,ROUNDUP(I1845/4,0)+25000,50000)))),MAX(IF(I1845&lt;=0,0,IF(I1845&lt;=25000,I1845,IF(I1845&lt;=50000,ROUNDUP(I1845/2,0)+12500,IF(I1845&lt;=100000,ROUNDUP(I1845/4,0)+25000,50000)))),MIN(IF(H1845&lt;=0,0,IF(H1845&lt;=20000,H1845,IF(H1845&lt;=40000,ROUNDUP(H1845/2,0)+10000,IF(H1845&lt;=80000,ROUNDUP(H1845/4,0)+20000,40000))))+IF(I1845&lt;=0,0,IF(I1845&lt;=25000,I1845,IF(I1845&lt;=50000,ROUNDUP(I1845/2,0)+12500,IF(I1845&lt;=100000,ROUNDUP(I1845/4,0)+25000,50000)))),40000))))</f>
        <v/>
      </c>
      <c r="R1845" s="18">
        <f>MIN(120000,O1845+P1845+Q1845)</f>
        <v/>
      </c>
      <c r="S1845" s="18">
        <f>IF(F1845&lt;=0,IF(E1845&lt;=0,0,IF(E1845&lt;=12000,E1845,IF(E1845&lt;=32000,ROUNDUP(E1845/2,0)+6000,IF(E1845&lt;=56000,ROUNDUP(E1845/4,0)+14000,28000)))),IF(E1845&lt;=0,IF(F1845&lt;=0,0,IF(F1845&lt;=15000,F1845,IF(F1845&lt;=40000,ROUNDUP(F1845/2,0)+7500,IF(F1845&lt;=70000,ROUNDUP(F1845/4,0)+17500,35000)))),MAX(IF(F1845&lt;=0,0,IF(F1845&lt;=15000,F1845,IF(F1845&lt;=40000,ROUNDUP(F1845/2,0)+7500,IF(F1845&lt;=70000,ROUNDUP(F1845/4,0)+17500,35000)))),MIN(IF(E1845&lt;=0,0,IF(E1845&lt;=12000,E1845,IF(E1845&lt;=32000,ROUNDUP(E1845/2,0)+6000,IF(E1845&lt;=56000,ROUNDUP(E1845/4,0)+14000,28000))))+IF(F1845&lt;=0,0,IF(F1845&lt;=15000,F1845,IF(F1845&lt;=40000,ROUNDUP(F1845/2,0)+7500,IF(F1845&lt;=70000,ROUNDUP(F1845/4,0)+17500,35000)))),28000))))</f>
        <v/>
      </c>
      <c r="T1845" s="18">
        <f>IF(G1845&lt;=0,0,IF(G1845&lt;=12000,G1845,IF(G1845&lt;=32000,ROUNDUP(G1845/2,0)+6000,IF(G1845&lt;=56000,ROUNDUP(G1845/4,0)+14000,28000))))</f>
        <v/>
      </c>
      <c r="U1845" s="18">
        <f>IF(I1845&lt;=0,IF(H1845&lt;=0,0,IF(H1845&lt;=12000,H1845,IF(H1845&lt;=32000,ROUNDUP(H1845/2,0)+6000,IF(H1845&lt;=56000,ROUNDUP(H1845/4,0)+14000,28000)))),IF(H1845&lt;=0,IF(I1845&lt;=0,0,IF(I1845&lt;=15000,I1845,IF(I1845&lt;=40000,ROUNDUP(I1845/2,0)+7500,IF(I1845&lt;=70000,ROUNDUP(I1845/4,0)+17500,35000)))),MAX(IF(I1845&lt;=0,0,IF(I1845&lt;=15000,I1845,IF(I1845&lt;=40000,ROUNDUP(I1845/2,0)+7500,IF(I1845&lt;=70000,ROUNDUP(I1845/4,0)+17500,35000)))),MIN(IF(H1845&lt;=0,0,IF(H1845&lt;=12000,H1845,IF(H1845&lt;=32000,ROUNDUP(H1845/2,0)+6000,IF(H1845&lt;=56000,ROUNDUP(H1845/4,0)+14000,28000))))+IF(I1845&lt;=0,0,IF(I1845&lt;=15000,I1845,IF(I1845&lt;=40000,ROUNDUP(I1845/2,0)+7500,IF(I1845&lt;=70000,ROUNDUP(I1845/4,0)+17500,35000)))),28000))))</f>
        <v/>
      </c>
      <c r="V1845" s="18">
        <f>MIN(70000,S1845+T1845+U1845)</f>
        <v/>
      </c>
      <c r="W1845" s="18">
        <f>MAX(0,ROUNDDOWN(M1845-J1845-N1845-K1845-0,-3))</f>
        <v/>
      </c>
      <c r="X1845" s="18">
        <f>MAX(0,ROUNDDOWN(M1845-J1845-N1845-K1845-R1845,-3))</f>
        <v/>
      </c>
      <c r="Y1845" s="18">
        <f>IF(W1845&lt;=0,0,ROUNDDOWN((W1845*LOOKUP(W1845,{0,1950001,3300001,6950001,9000001,18000001,40000001},{0.05,0.1,0.2,0.23,0.33,0.4,0.45})-LOOKUP(W1845,{0,1950001,3300001,6950001,9000001,18000001,40000001},{0,97500,427500,636000,1536000,2796000,4796000}))*1.021,-2))</f>
        <v/>
      </c>
      <c r="Z1845" s="18">
        <f>IF(X1845&lt;=0,0,ROUNDDOWN((X1845*LOOKUP(X1845,{0,1950001,3300001,6950001,9000001,18000001,40000001},{0.05,0.1,0.2,0.23,0.33,0.4,0.45})-LOOKUP(X1845,{0,1950001,3300001,6950001,9000001,18000001,40000001},{0,97500,427500,636000,1536000,2796000,4796000}))*1.021,-2))</f>
        <v/>
      </c>
      <c r="AA1845" s="18">
        <f>MAX(0,ROUNDDOWN(M1845-J1845-430000-L1845-0,-3))</f>
        <v/>
      </c>
      <c r="AB1845" s="18">
        <f>MAX(0,ROUNDDOWN(M1845-J1845-430000-L1845-V1845,-3))</f>
        <v/>
      </c>
      <c r="AC1845" s="18">
        <f>IF(M1845&lt;=450000,0,MAX(0,ROUNDDOWN(AA1845*0.06-MIN(50000,AA1845)*0.03,-2))+MAX(0,ROUNDDOWN(AA1845*0.04-MIN(50000,AA1845)*0.02,-2)))</f>
        <v/>
      </c>
      <c r="AD1845" s="18">
        <f>IF(M1845&lt;=450000,0,MAX(0,ROUNDDOWN(AB1845*0.06-MIN(50000,AB1845)*0.03,-2))+MAX(0,ROUNDDOWN(AB1845*0.04-MIN(50000,AB1845)*0.02,-2)))</f>
        <v/>
      </c>
      <c r="AE1845" s="18">
        <f>Y1845-Z1845</f>
        <v/>
      </c>
      <c r="AF1845" s="18">
        <f>AC1845-AD1845</f>
        <v/>
      </c>
      <c r="AG1845" s="18">
        <f>AE1845+AF1845</f>
        <v/>
      </c>
      <c r="AH1845" s="20">
        <f>IF(W1845&lt;=0,0,LOOKUP(W1845,{0,1950001,3300001,6950001,9000001,18000001,40000001},{0.05,0.1,0.2,0.23,0.33,0.4,0.45}))</f>
        <v/>
      </c>
    </row>
    <row r="1846">
      <c r="A1846" t="inlineStr">
        <is>
          <t>1万円刻み 一般8万円</t>
        </is>
      </c>
      <c r="B1846" s="18">
        <f>'4_1万円刻み'!$A$589</f>
        <v/>
      </c>
      <c r="C1846" s="19" t="n">
        <v>2026</v>
      </c>
      <c r="D1846" t="inlineStr">
        <is>
          <t>いいえ</t>
        </is>
      </c>
      <c r="E1846" s="18" t="n">
        <v>80000</v>
      </c>
      <c r="F1846" s="18" t="n">
        <v>0</v>
      </c>
      <c r="G1846" s="18" t="n">
        <v>0</v>
      </c>
      <c r="H1846" s="18" t="n">
        <v>0</v>
      </c>
      <c r="I1846" s="18" t="n">
        <v>0</v>
      </c>
      <c r="J1846" s="18">
        <f>ROUND(MIN(B1846/12,650000)*12*0.0915+MIN(B1846/12,1390000)*12*(0.0504+0)+B1846*0.005,0)</f>
        <v/>
      </c>
      <c r="K1846" s="18" t="n">
        <v>0</v>
      </c>
      <c r="L1846" s="18" t="n">
        <v>0</v>
      </c>
      <c r="M1846" s="18">
        <f>ROUND(IF(C1846&gt;=2026,IF(B1846&lt;741000,0,IF(B1846&lt;2191000,B1846-740000,IF(B1846&lt;2193000,1451000,IF(B1846&lt;2196000,1453000,IF(B1846&lt;2200000,1456000,IF(B1846&lt;3600000,ROUNDDOWN(B1846/4,-3)*2.8-80000,IF(B1846&lt;6600000,ROUNDDOWN(B1846/4,-3)*3.2-440000,IF(B1846&lt;8500000,ROUNDDOWN(B1846*0.9,0)-1100000,B1846-1950000)))))))),IF(B1846&lt;651000,0,IF(B1846&lt;1900000,B1846-650000,IF(B1846&lt;3600000,ROUNDDOWN(B1846/4,-3)*2.8-80000,IF(B1846&lt;6600000,ROUNDDOWN(B1846/4,-3)*3.2-440000,IF(B1846&lt;8500000,ROUNDDOWN(B1846*0.9,0)-1100000,B1846-1950000)))))),0)</f>
        <v/>
      </c>
      <c r="N1846" s="18">
        <f>IF(M1846&gt;23500000,NA(),IF(C1846&gt;=2026,IF(M1846&lt;=4890000,1040000,IF(M1846&lt;=6550000,670000,620000)),IF(M1846&lt;=1320000,950000,IF(M1846&lt;=3360000,880000,IF(M1846&lt;=4890000,680000,IF(M1846&lt;=6550000,630000,580000))))))</f>
        <v/>
      </c>
      <c r="O1846" s="18">
        <f>IF(F1846&lt;=0,IF(AND(D1846="はい",C1846&gt;=2026,C1846&lt;=2027),IF(E1846&lt;=0,0,IF(E1846&lt;=30000,E1846,IF(E1846&lt;=60000,ROUNDUP(E1846/2,0)+15000,IF(E1846&lt;=120000,ROUNDUP(E1846/4,0)+30000,60000)))),IF(E1846&lt;=0,0,IF(E1846&lt;=20000,E1846,IF(E1846&lt;=40000,ROUNDUP(E1846/2,0)+10000,IF(E1846&lt;=80000,ROUNDUP(E1846/4,0)+20000,40000))))),IF(E1846&lt;=0,IF(F1846&lt;=0,0,IF(F1846&lt;=25000,F1846,IF(F1846&lt;=50000,ROUNDUP(F1846/2,0)+12500,IF(F1846&lt;=100000,ROUNDUP(F1846/4,0)+25000,50000)))),MAX(IF(F1846&lt;=0,0,IF(F1846&lt;=25000,F1846,IF(F1846&lt;=50000,ROUNDUP(F1846/2,0)+12500,IF(F1846&lt;=100000,ROUNDUP(F1846/4,0)+25000,50000)))),MIN(IF(AND(D1846="はい",C1846&gt;=2026,C1846&lt;=2027),IF(E1846&lt;=0,0,IF(E1846&lt;=30000,E1846,IF(E1846&lt;=60000,ROUNDUP(E1846/2,0)+15000,IF(E1846&lt;=120000,ROUNDUP(E1846/4,0)+30000,60000)))),IF(E1846&lt;=0,0,IF(E1846&lt;=20000,E1846,IF(E1846&lt;=40000,ROUNDUP(E1846/2,0)+10000,IF(E1846&lt;=80000,ROUNDUP(E1846/4,0)+20000,40000)))))+IF(F1846&lt;=0,0,IF(F1846&lt;=25000,F1846,IF(F1846&lt;=50000,ROUNDUP(F1846/2,0)+12500,IF(F1846&lt;=100000,ROUNDUP(F1846/4,0)+25000,50000)))),IF(AND(D1846="はい",C1846&gt;=2026,C1846&lt;=2027),60000,40000)))))</f>
        <v/>
      </c>
      <c r="P1846" s="18">
        <f>IF(G1846&lt;=0,0,IF(G1846&lt;=20000,G1846,IF(G1846&lt;=40000,ROUNDUP(G1846/2,0)+10000,IF(G1846&lt;=80000,ROUNDUP(G1846/4,0)+20000,40000))))</f>
        <v/>
      </c>
      <c r="Q1846" s="18">
        <f>IF(I1846&lt;=0,IF(H1846&lt;=0,0,IF(H1846&lt;=20000,H1846,IF(H1846&lt;=40000,ROUNDUP(H1846/2,0)+10000,IF(H1846&lt;=80000,ROUNDUP(H1846/4,0)+20000,40000)))),IF(H1846&lt;=0,IF(I1846&lt;=0,0,IF(I1846&lt;=25000,I1846,IF(I1846&lt;=50000,ROUNDUP(I1846/2,0)+12500,IF(I1846&lt;=100000,ROUNDUP(I1846/4,0)+25000,50000)))),MAX(IF(I1846&lt;=0,0,IF(I1846&lt;=25000,I1846,IF(I1846&lt;=50000,ROUNDUP(I1846/2,0)+12500,IF(I1846&lt;=100000,ROUNDUP(I1846/4,0)+25000,50000)))),MIN(IF(H1846&lt;=0,0,IF(H1846&lt;=20000,H1846,IF(H1846&lt;=40000,ROUNDUP(H1846/2,0)+10000,IF(H1846&lt;=80000,ROUNDUP(H1846/4,0)+20000,40000))))+IF(I1846&lt;=0,0,IF(I1846&lt;=25000,I1846,IF(I1846&lt;=50000,ROUNDUP(I1846/2,0)+12500,IF(I1846&lt;=100000,ROUNDUP(I1846/4,0)+25000,50000)))),40000))))</f>
        <v/>
      </c>
      <c r="R1846" s="18">
        <f>MIN(120000,O1846+P1846+Q1846)</f>
        <v/>
      </c>
      <c r="S1846" s="18">
        <f>IF(F1846&lt;=0,IF(E1846&lt;=0,0,IF(E1846&lt;=12000,E1846,IF(E1846&lt;=32000,ROUNDUP(E1846/2,0)+6000,IF(E1846&lt;=56000,ROUNDUP(E1846/4,0)+14000,28000)))),IF(E1846&lt;=0,IF(F1846&lt;=0,0,IF(F1846&lt;=15000,F1846,IF(F1846&lt;=40000,ROUNDUP(F1846/2,0)+7500,IF(F1846&lt;=70000,ROUNDUP(F1846/4,0)+17500,35000)))),MAX(IF(F1846&lt;=0,0,IF(F1846&lt;=15000,F1846,IF(F1846&lt;=40000,ROUNDUP(F1846/2,0)+7500,IF(F1846&lt;=70000,ROUNDUP(F1846/4,0)+17500,35000)))),MIN(IF(E1846&lt;=0,0,IF(E1846&lt;=12000,E1846,IF(E1846&lt;=32000,ROUNDUP(E1846/2,0)+6000,IF(E1846&lt;=56000,ROUNDUP(E1846/4,0)+14000,28000))))+IF(F1846&lt;=0,0,IF(F1846&lt;=15000,F1846,IF(F1846&lt;=40000,ROUNDUP(F1846/2,0)+7500,IF(F1846&lt;=70000,ROUNDUP(F1846/4,0)+17500,35000)))),28000))))</f>
        <v/>
      </c>
      <c r="T1846" s="18">
        <f>IF(G1846&lt;=0,0,IF(G1846&lt;=12000,G1846,IF(G1846&lt;=32000,ROUNDUP(G1846/2,0)+6000,IF(G1846&lt;=56000,ROUNDUP(G1846/4,0)+14000,28000))))</f>
        <v/>
      </c>
      <c r="U1846" s="18">
        <f>IF(I1846&lt;=0,IF(H1846&lt;=0,0,IF(H1846&lt;=12000,H1846,IF(H1846&lt;=32000,ROUNDUP(H1846/2,0)+6000,IF(H1846&lt;=56000,ROUNDUP(H1846/4,0)+14000,28000)))),IF(H1846&lt;=0,IF(I1846&lt;=0,0,IF(I1846&lt;=15000,I1846,IF(I1846&lt;=40000,ROUNDUP(I1846/2,0)+7500,IF(I1846&lt;=70000,ROUNDUP(I1846/4,0)+17500,35000)))),MAX(IF(I1846&lt;=0,0,IF(I1846&lt;=15000,I1846,IF(I1846&lt;=40000,ROUNDUP(I1846/2,0)+7500,IF(I1846&lt;=70000,ROUNDUP(I1846/4,0)+17500,35000)))),MIN(IF(H1846&lt;=0,0,IF(H1846&lt;=12000,H1846,IF(H1846&lt;=32000,ROUNDUP(H1846/2,0)+6000,IF(H1846&lt;=56000,ROUNDUP(H1846/4,0)+14000,28000))))+IF(I1846&lt;=0,0,IF(I1846&lt;=15000,I1846,IF(I1846&lt;=40000,ROUNDUP(I1846/2,0)+7500,IF(I1846&lt;=70000,ROUNDUP(I1846/4,0)+17500,35000)))),28000))))</f>
        <v/>
      </c>
      <c r="V1846" s="18">
        <f>MIN(70000,S1846+T1846+U1846)</f>
        <v/>
      </c>
      <c r="W1846" s="18">
        <f>MAX(0,ROUNDDOWN(M1846-J1846-N1846-K1846-0,-3))</f>
        <v/>
      </c>
      <c r="X1846" s="18">
        <f>MAX(0,ROUNDDOWN(M1846-J1846-N1846-K1846-R1846,-3))</f>
        <v/>
      </c>
      <c r="Y1846" s="18">
        <f>IF(W1846&lt;=0,0,ROUNDDOWN((W1846*LOOKUP(W1846,{0,1950001,3300001,6950001,9000001,18000001,40000001},{0.05,0.1,0.2,0.23,0.33,0.4,0.45})-LOOKUP(W1846,{0,1950001,3300001,6950001,9000001,18000001,40000001},{0,97500,427500,636000,1536000,2796000,4796000}))*1.021,-2))</f>
        <v/>
      </c>
      <c r="Z1846" s="18">
        <f>IF(X1846&lt;=0,0,ROUNDDOWN((X1846*LOOKUP(X1846,{0,1950001,3300001,6950001,9000001,18000001,40000001},{0.05,0.1,0.2,0.23,0.33,0.4,0.45})-LOOKUP(X1846,{0,1950001,3300001,6950001,9000001,18000001,40000001},{0,97500,427500,636000,1536000,2796000,4796000}))*1.021,-2))</f>
        <v/>
      </c>
      <c r="AA1846" s="18">
        <f>MAX(0,ROUNDDOWN(M1846-J1846-430000-L1846-0,-3))</f>
        <v/>
      </c>
      <c r="AB1846" s="18">
        <f>MAX(0,ROUNDDOWN(M1846-J1846-430000-L1846-V1846,-3))</f>
        <v/>
      </c>
      <c r="AC1846" s="18">
        <f>IF(M1846&lt;=450000,0,MAX(0,ROUNDDOWN(AA1846*0.06-MIN(50000,AA1846)*0.03,-2))+MAX(0,ROUNDDOWN(AA1846*0.04-MIN(50000,AA1846)*0.02,-2)))</f>
        <v/>
      </c>
      <c r="AD1846" s="18">
        <f>IF(M1846&lt;=450000,0,MAX(0,ROUNDDOWN(AB1846*0.06-MIN(50000,AB1846)*0.03,-2))+MAX(0,ROUNDDOWN(AB1846*0.04-MIN(50000,AB1846)*0.02,-2)))</f>
        <v/>
      </c>
      <c r="AE1846" s="18">
        <f>Y1846-Z1846</f>
        <v/>
      </c>
      <c r="AF1846" s="18">
        <f>AC1846-AD1846</f>
        <v/>
      </c>
      <c r="AG1846" s="18">
        <f>AE1846+AF1846</f>
        <v/>
      </c>
      <c r="AH1846" s="20">
        <f>IF(W1846&lt;=0,0,LOOKUP(W1846,{0,1950001,3300001,6950001,9000001,18000001,40000001},{0.05,0.1,0.2,0.23,0.33,0.4,0.45}))</f>
        <v/>
      </c>
    </row>
    <row r="1847">
      <c r="A1847" t="inlineStr">
        <is>
          <t>1万円刻み 特例あり一般12万円</t>
        </is>
      </c>
      <c r="B1847" s="18">
        <f>'4_1万円刻み'!$A$589</f>
        <v/>
      </c>
      <c r="C1847" s="19" t="n">
        <v>2026</v>
      </c>
      <c r="D1847" t="inlineStr">
        <is>
          <t>はい</t>
        </is>
      </c>
      <c r="E1847" s="18" t="n">
        <v>120000</v>
      </c>
      <c r="F1847" s="18" t="n">
        <v>0</v>
      </c>
      <c r="G1847" s="18" t="n">
        <v>0</v>
      </c>
      <c r="H1847" s="18" t="n">
        <v>0</v>
      </c>
      <c r="I1847" s="18" t="n">
        <v>0</v>
      </c>
      <c r="J1847" s="18">
        <f>ROUND(MIN(B1847/12,650000)*12*0.0915+MIN(B1847/12,1390000)*12*(0.0504+0)+B1847*0.005,0)</f>
        <v/>
      </c>
      <c r="K1847" s="18" t="n">
        <v>0</v>
      </c>
      <c r="L1847" s="18" t="n">
        <v>0</v>
      </c>
      <c r="M1847" s="18">
        <f>ROUND(IF(C1847&gt;=2026,IF(B1847&lt;741000,0,IF(B1847&lt;2191000,B1847-740000,IF(B1847&lt;2193000,1451000,IF(B1847&lt;2196000,1453000,IF(B1847&lt;2200000,1456000,IF(B1847&lt;3600000,ROUNDDOWN(B1847/4,-3)*2.8-80000,IF(B1847&lt;6600000,ROUNDDOWN(B1847/4,-3)*3.2-440000,IF(B1847&lt;8500000,ROUNDDOWN(B1847*0.9,0)-1100000,B1847-1950000)))))))),IF(B1847&lt;651000,0,IF(B1847&lt;1900000,B1847-650000,IF(B1847&lt;3600000,ROUNDDOWN(B1847/4,-3)*2.8-80000,IF(B1847&lt;6600000,ROUNDDOWN(B1847/4,-3)*3.2-440000,IF(B1847&lt;8500000,ROUNDDOWN(B1847*0.9,0)-1100000,B1847-1950000)))))),0)</f>
        <v/>
      </c>
      <c r="N1847" s="18">
        <f>IF(M1847&gt;23500000,NA(),IF(C1847&gt;=2026,IF(M1847&lt;=4890000,1040000,IF(M1847&lt;=6550000,670000,620000)),IF(M1847&lt;=1320000,950000,IF(M1847&lt;=3360000,880000,IF(M1847&lt;=4890000,680000,IF(M1847&lt;=6550000,630000,580000))))))</f>
        <v/>
      </c>
      <c r="O1847" s="18">
        <f>IF(F1847&lt;=0,IF(AND(D1847="はい",C1847&gt;=2026,C1847&lt;=2027),IF(E1847&lt;=0,0,IF(E1847&lt;=30000,E1847,IF(E1847&lt;=60000,ROUNDUP(E1847/2,0)+15000,IF(E1847&lt;=120000,ROUNDUP(E1847/4,0)+30000,60000)))),IF(E1847&lt;=0,0,IF(E1847&lt;=20000,E1847,IF(E1847&lt;=40000,ROUNDUP(E1847/2,0)+10000,IF(E1847&lt;=80000,ROUNDUP(E1847/4,0)+20000,40000))))),IF(E1847&lt;=0,IF(F1847&lt;=0,0,IF(F1847&lt;=25000,F1847,IF(F1847&lt;=50000,ROUNDUP(F1847/2,0)+12500,IF(F1847&lt;=100000,ROUNDUP(F1847/4,0)+25000,50000)))),MAX(IF(F1847&lt;=0,0,IF(F1847&lt;=25000,F1847,IF(F1847&lt;=50000,ROUNDUP(F1847/2,0)+12500,IF(F1847&lt;=100000,ROUNDUP(F1847/4,0)+25000,50000)))),MIN(IF(AND(D1847="はい",C1847&gt;=2026,C1847&lt;=2027),IF(E1847&lt;=0,0,IF(E1847&lt;=30000,E1847,IF(E1847&lt;=60000,ROUNDUP(E1847/2,0)+15000,IF(E1847&lt;=120000,ROUNDUP(E1847/4,0)+30000,60000)))),IF(E1847&lt;=0,0,IF(E1847&lt;=20000,E1847,IF(E1847&lt;=40000,ROUNDUP(E1847/2,0)+10000,IF(E1847&lt;=80000,ROUNDUP(E1847/4,0)+20000,40000)))))+IF(F1847&lt;=0,0,IF(F1847&lt;=25000,F1847,IF(F1847&lt;=50000,ROUNDUP(F1847/2,0)+12500,IF(F1847&lt;=100000,ROUNDUP(F1847/4,0)+25000,50000)))),IF(AND(D1847="はい",C1847&gt;=2026,C1847&lt;=2027),60000,40000)))))</f>
        <v/>
      </c>
      <c r="P1847" s="18">
        <f>IF(G1847&lt;=0,0,IF(G1847&lt;=20000,G1847,IF(G1847&lt;=40000,ROUNDUP(G1847/2,0)+10000,IF(G1847&lt;=80000,ROUNDUP(G1847/4,0)+20000,40000))))</f>
        <v/>
      </c>
      <c r="Q1847" s="18">
        <f>IF(I1847&lt;=0,IF(H1847&lt;=0,0,IF(H1847&lt;=20000,H1847,IF(H1847&lt;=40000,ROUNDUP(H1847/2,0)+10000,IF(H1847&lt;=80000,ROUNDUP(H1847/4,0)+20000,40000)))),IF(H1847&lt;=0,IF(I1847&lt;=0,0,IF(I1847&lt;=25000,I1847,IF(I1847&lt;=50000,ROUNDUP(I1847/2,0)+12500,IF(I1847&lt;=100000,ROUNDUP(I1847/4,0)+25000,50000)))),MAX(IF(I1847&lt;=0,0,IF(I1847&lt;=25000,I1847,IF(I1847&lt;=50000,ROUNDUP(I1847/2,0)+12500,IF(I1847&lt;=100000,ROUNDUP(I1847/4,0)+25000,50000)))),MIN(IF(H1847&lt;=0,0,IF(H1847&lt;=20000,H1847,IF(H1847&lt;=40000,ROUNDUP(H1847/2,0)+10000,IF(H1847&lt;=80000,ROUNDUP(H1847/4,0)+20000,40000))))+IF(I1847&lt;=0,0,IF(I1847&lt;=25000,I1847,IF(I1847&lt;=50000,ROUNDUP(I1847/2,0)+12500,IF(I1847&lt;=100000,ROUNDUP(I1847/4,0)+25000,50000)))),40000))))</f>
        <v/>
      </c>
      <c r="R1847" s="18">
        <f>MIN(120000,O1847+P1847+Q1847)</f>
        <v/>
      </c>
      <c r="S1847" s="18">
        <f>IF(F1847&lt;=0,IF(E1847&lt;=0,0,IF(E1847&lt;=12000,E1847,IF(E1847&lt;=32000,ROUNDUP(E1847/2,0)+6000,IF(E1847&lt;=56000,ROUNDUP(E1847/4,0)+14000,28000)))),IF(E1847&lt;=0,IF(F1847&lt;=0,0,IF(F1847&lt;=15000,F1847,IF(F1847&lt;=40000,ROUNDUP(F1847/2,0)+7500,IF(F1847&lt;=70000,ROUNDUP(F1847/4,0)+17500,35000)))),MAX(IF(F1847&lt;=0,0,IF(F1847&lt;=15000,F1847,IF(F1847&lt;=40000,ROUNDUP(F1847/2,0)+7500,IF(F1847&lt;=70000,ROUNDUP(F1847/4,0)+17500,35000)))),MIN(IF(E1847&lt;=0,0,IF(E1847&lt;=12000,E1847,IF(E1847&lt;=32000,ROUNDUP(E1847/2,0)+6000,IF(E1847&lt;=56000,ROUNDUP(E1847/4,0)+14000,28000))))+IF(F1847&lt;=0,0,IF(F1847&lt;=15000,F1847,IF(F1847&lt;=40000,ROUNDUP(F1847/2,0)+7500,IF(F1847&lt;=70000,ROUNDUP(F1847/4,0)+17500,35000)))),28000))))</f>
        <v/>
      </c>
      <c r="T1847" s="18">
        <f>IF(G1847&lt;=0,0,IF(G1847&lt;=12000,G1847,IF(G1847&lt;=32000,ROUNDUP(G1847/2,0)+6000,IF(G1847&lt;=56000,ROUNDUP(G1847/4,0)+14000,28000))))</f>
        <v/>
      </c>
      <c r="U1847" s="18">
        <f>IF(I1847&lt;=0,IF(H1847&lt;=0,0,IF(H1847&lt;=12000,H1847,IF(H1847&lt;=32000,ROUNDUP(H1847/2,0)+6000,IF(H1847&lt;=56000,ROUNDUP(H1847/4,0)+14000,28000)))),IF(H1847&lt;=0,IF(I1847&lt;=0,0,IF(I1847&lt;=15000,I1847,IF(I1847&lt;=40000,ROUNDUP(I1847/2,0)+7500,IF(I1847&lt;=70000,ROUNDUP(I1847/4,0)+17500,35000)))),MAX(IF(I1847&lt;=0,0,IF(I1847&lt;=15000,I1847,IF(I1847&lt;=40000,ROUNDUP(I1847/2,0)+7500,IF(I1847&lt;=70000,ROUNDUP(I1847/4,0)+17500,35000)))),MIN(IF(H1847&lt;=0,0,IF(H1847&lt;=12000,H1847,IF(H1847&lt;=32000,ROUNDUP(H1847/2,0)+6000,IF(H1847&lt;=56000,ROUNDUP(H1847/4,0)+14000,28000))))+IF(I1847&lt;=0,0,IF(I1847&lt;=15000,I1847,IF(I1847&lt;=40000,ROUNDUP(I1847/2,0)+7500,IF(I1847&lt;=70000,ROUNDUP(I1847/4,0)+17500,35000)))),28000))))</f>
        <v/>
      </c>
      <c r="V1847" s="18">
        <f>MIN(70000,S1847+T1847+U1847)</f>
        <v/>
      </c>
      <c r="W1847" s="18">
        <f>MAX(0,ROUNDDOWN(M1847-J1847-N1847-K1847-0,-3))</f>
        <v/>
      </c>
      <c r="X1847" s="18">
        <f>MAX(0,ROUNDDOWN(M1847-J1847-N1847-K1847-R1847,-3))</f>
        <v/>
      </c>
      <c r="Y1847" s="18">
        <f>IF(W1847&lt;=0,0,ROUNDDOWN((W1847*LOOKUP(W1847,{0,1950001,3300001,6950001,9000001,18000001,40000001},{0.05,0.1,0.2,0.23,0.33,0.4,0.45})-LOOKUP(W1847,{0,1950001,3300001,6950001,9000001,18000001,40000001},{0,97500,427500,636000,1536000,2796000,4796000}))*1.021,-2))</f>
        <v/>
      </c>
      <c r="Z1847" s="18">
        <f>IF(X1847&lt;=0,0,ROUNDDOWN((X1847*LOOKUP(X1847,{0,1950001,3300001,6950001,9000001,18000001,40000001},{0.05,0.1,0.2,0.23,0.33,0.4,0.45})-LOOKUP(X1847,{0,1950001,3300001,6950001,9000001,18000001,40000001},{0,97500,427500,636000,1536000,2796000,4796000}))*1.021,-2))</f>
        <v/>
      </c>
      <c r="AA1847" s="18">
        <f>MAX(0,ROUNDDOWN(M1847-J1847-430000-L1847-0,-3))</f>
        <v/>
      </c>
      <c r="AB1847" s="18">
        <f>MAX(0,ROUNDDOWN(M1847-J1847-430000-L1847-V1847,-3))</f>
        <v/>
      </c>
      <c r="AC1847" s="18">
        <f>IF(M1847&lt;=450000,0,MAX(0,ROUNDDOWN(AA1847*0.06-MIN(50000,AA1847)*0.03,-2))+MAX(0,ROUNDDOWN(AA1847*0.04-MIN(50000,AA1847)*0.02,-2)))</f>
        <v/>
      </c>
      <c r="AD1847" s="18">
        <f>IF(M1847&lt;=450000,0,MAX(0,ROUNDDOWN(AB1847*0.06-MIN(50000,AB1847)*0.03,-2))+MAX(0,ROUNDDOWN(AB1847*0.04-MIN(50000,AB1847)*0.02,-2)))</f>
        <v/>
      </c>
      <c r="AE1847" s="18">
        <f>Y1847-Z1847</f>
        <v/>
      </c>
      <c r="AF1847" s="18">
        <f>AC1847-AD1847</f>
        <v/>
      </c>
      <c r="AG1847" s="18">
        <f>AE1847+AF1847</f>
        <v/>
      </c>
      <c r="AH1847" s="20">
        <f>IF(W1847&lt;=0,0,LOOKUP(W1847,{0,1950001,3300001,6950001,9000001,18000001,40000001},{0.05,0.1,0.2,0.23,0.33,0.4,0.45}))</f>
        <v/>
      </c>
    </row>
    <row r="1848">
      <c r="A1848" t="inlineStr">
        <is>
          <t>1万円刻み 3区分8万円ずつ</t>
        </is>
      </c>
      <c r="B1848" s="18">
        <f>'4_1万円刻み'!$A$590</f>
        <v/>
      </c>
      <c r="C1848" s="19" t="n">
        <v>2026</v>
      </c>
      <c r="D1848" t="inlineStr">
        <is>
          <t>いいえ</t>
        </is>
      </c>
      <c r="E1848" s="18" t="n">
        <v>80000</v>
      </c>
      <c r="F1848" s="18" t="n">
        <v>0</v>
      </c>
      <c r="G1848" s="18" t="n">
        <v>80000</v>
      </c>
      <c r="H1848" s="18" t="n">
        <v>80000</v>
      </c>
      <c r="I1848" s="18" t="n">
        <v>0</v>
      </c>
      <c r="J1848" s="18">
        <f>ROUND(MIN(B1848/12,650000)*12*0.0915+MIN(B1848/12,1390000)*12*(0.0504+0)+B1848*0.005,0)</f>
        <v/>
      </c>
      <c r="K1848" s="18" t="n">
        <v>0</v>
      </c>
      <c r="L1848" s="18" t="n">
        <v>0</v>
      </c>
      <c r="M1848" s="18">
        <f>ROUND(IF(C1848&gt;=2026,IF(B1848&lt;741000,0,IF(B1848&lt;2191000,B1848-740000,IF(B1848&lt;2193000,1451000,IF(B1848&lt;2196000,1453000,IF(B1848&lt;2200000,1456000,IF(B1848&lt;3600000,ROUNDDOWN(B1848/4,-3)*2.8-80000,IF(B1848&lt;6600000,ROUNDDOWN(B1848/4,-3)*3.2-440000,IF(B1848&lt;8500000,ROUNDDOWN(B1848*0.9,0)-1100000,B1848-1950000)))))))),IF(B1848&lt;651000,0,IF(B1848&lt;1900000,B1848-650000,IF(B1848&lt;3600000,ROUNDDOWN(B1848/4,-3)*2.8-80000,IF(B1848&lt;6600000,ROUNDDOWN(B1848/4,-3)*3.2-440000,IF(B1848&lt;8500000,ROUNDDOWN(B1848*0.9,0)-1100000,B1848-1950000)))))),0)</f>
        <v/>
      </c>
      <c r="N1848" s="18">
        <f>IF(M1848&gt;23500000,NA(),IF(C1848&gt;=2026,IF(M1848&lt;=4890000,1040000,IF(M1848&lt;=6550000,670000,620000)),IF(M1848&lt;=1320000,950000,IF(M1848&lt;=3360000,880000,IF(M1848&lt;=4890000,680000,IF(M1848&lt;=6550000,630000,580000))))))</f>
        <v/>
      </c>
      <c r="O1848" s="18">
        <f>IF(F1848&lt;=0,IF(AND(D1848="はい",C1848&gt;=2026,C1848&lt;=2027),IF(E1848&lt;=0,0,IF(E1848&lt;=30000,E1848,IF(E1848&lt;=60000,ROUNDUP(E1848/2,0)+15000,IF(E1848&lt;=120000,ROUNDUP(E1848/4,0)+30000,60000)))),IF(E1848&lt;=0,0,IF(E1848&lt;=20000,E1848,IF(E1848&lt;=40000,ROUNDUP(E1848/2,0)+10000,IF(E1848&lt;=80000,ROUNDUP(E1848/4,0)+20000,40000))))),IF(E1848&lt;=0,IF(F1848&lt;=0,0,IF(F1848&lt;=25000,F1848,IF(F1848&lt;=50000,ROUNDUP(F1848/2,0)+12500,IF(F1848&lt;=100000,ROUNDUP(F1848/4,0)+25000,50000)))),MAX(IF(F1848&lt;=0,0,IF(F1848&lt;=25000,F1848,IF(F1848&lt;=50000,ROUNDUP(F1848/2,0)+12500,IF(F1848&lt;=100000,ROUNDUP(F1848/4,0)+25000,50000)))),MIN(IF(AND(D1848="はい",C1848&gt;=2026,C1848&lt;=2027),IF(E1848&lt;=0,0,IF(E1848&lt;=30000,E1848,IF(E1848&lt;=60000,ROUNDUP(E1848/2,0)+15000,IF(E1848&lt;=120000,ROUNDUP(E1848/4,0)+30000,60000)))),IF(E1848&lt;=0,0,IF(E1848&lt;=20000,E1848,IF(E1848&lt;=40000,ROUNDUP(E1848/2,0)+10000,IF(E1848&lt;=80000,ROUNDUP(E1848/4,0)+20000,40000)))))+IF(F1848&lt;=0,0,IF(F1848&lt;=25000,F1848,IF(F1848&lt;=50000,ROUNDUP(F1848/2,0)+12500,IF(F1848&lt;=100000,ROUNDUP(F1848/4,0)+25000,50000)))),IF(AND(D1848="はい",C1848&gt;=2026,C1848&lt;=2027),60000,40000)))))</f>
        <v/>
      </c>
      <c r="P1848" s="18">
        <f>IF(G1848&lt;=0,0,IF(G1848&lt;=20000,G1848,IF(G1848&lt;=40000,ROUNDUP(G1848/2,0)+10000,IF(G1848&lt;=80000,ROUNDUP(G1848/4,0)+20000,40000))))</f>
        <v/>
      </c>
      <c r="Q1848" s="18">
        <f>IF(I1848&lt;=0,IF(H1848&lt;=0,0,IF(H1848&lt;=20000,H1848,IF(H1848&lt;=40000,ROUNDUP(H1848/2,0)+10000,IF(H1848&lt;=80000,ROUNDUP(H1848/4,0)+20000,40000)))),IF(H1848&lt;=0,IF(I1848&lt;=0,0,IF(I1848&lt;=25000,I1848,IF(I1848&lt;=50000,ROUNDUP(I1848/2,0)+12500,IF(I1848&lt;=100000,ROUNDUP(I1848/4,0)+25000,50000)))),MAX(IF(I1848&lt;=0,0,IF(I1848&lt;=25000,I1848,IF(I1848&lt;=50000,ROUNDUP(I1848/2,0)+12500,IF(I1848&lt;=100000,ROUNDUP(I1848/4,0)+25000,50000)))),MIN(IF(H1848&lt;=0,0,IF(H1848&lt;=20000,H1848,IF(H1848&lt;=40000,ROUNDUP(H1848/2,0)+10000,IF(H1848&lt;=80000,ROUNDUP(H1848/4,0)+20000,40000))))+IF(I1848&lt;=0,0,IF(I1848&lt;=25000,I1848,IF(I1848&lt;=50000,ROUNDUP(I1848/2,0)+12500,IF(I1848&lt;=100000,ROUNDUP(I1848/4,0)+25000,50000)))),40000))))</f>
        <v/>
      </c>
      <c r="R1848" s="18">
        <f>MIN(120000,O1848+P1848+Q1848)</f>
        <v/>
      </c>
      <c r="S1848" s="18">
        <f>IF(F1848&lt;=0,IF(E1848&lt;=0,0,IF(E1848&lt;=12000,E1848,IF(E1848&lt;=32000,ROUNDUP(E1848/2,0)+6000,IF(E1848&lt;=56000,ROUNDUP(E1848/4,0)+14000,28000)))),IF(E1848&lt;=0,IF(F1848&lt;=0,0,IF(F1848&lt;=15000,F1848,IF(F1848&lt;=40000,ROUNDUP(F1848/2,0)+7500,IF(F1848&lt;=70000,ROUNDUP(F1848/4,0)+17500,35000)))),MAX(IF(F1848&lt;=0,0,IF(F1848&lt;=15000,F1848,IF(F1848&lt;=40000,ROUNDUP(F1848/2,0)+7500,IF(F1848&lt;=70000,ROUNDUP(F1848/4,0)+17500,35000)))),MIN(IF(E1848&lt;=0,0,IF(E1848&lt;=12000,E1848,IF(E1848&lt;=32000,ROUNDUP(E1848/2,0)+6000,IF(E1848&lt;=56000,ROUNDUP(E1848/4,0)+14000,28000))))+IF(F1848&lt;=0,0,IF(F1848&lt;=15000,F1848,IF(F1848&lt;=40000,ROUNDUP(F1848/2,0)+7500,IF(F1848&lt;=70000,ROUNDUP(F1848/4,0)+17500,35000)))),28000))))</f>
        <v/>
      </c>
      <c r="T1848" s="18">
        <f>IF(G1848&lt;=0,0,IF(G1848&lt;=12000,G1848,IF(G1848&lt;=32000,ROUNDUP(G1848/2,0)+6000,IF(G1848&lt;=56000,ROUNDUP(G1848/4,0)+14000,28000))))</f>
        <v/>
      </c>
      <c r="U1848" s="18">
        <f>IF(I1848&lt;=0,IF(H1848&lt;=0,0,IF(H1848&lt;=12000,H1848,IF(H1848&lt;=32000,ROUNDUP(H1848/2,0)+6000,IF(H1848&lt;=56000,ROUNDUP(H1848/4,0)+14000,28000)))),IF(H1848&lt;=0,IF(I1848&lt;=0,0,IF(I1848&lt;=15000,I1848,IF(I1848&lt;=40000,ROUNDUP(I1848/2,0)+7500,IF(I1848&lt;=70000,ROUNDUP(I1848/4,0)+17500,35000)))),MAX(IF(I1848&lt;=0,0,IF(I1848&lt;=15000,I1848,IF(I1848&lt;=40000,ROUNDUP(I1848/2,0)+7500,IF(I1848&lt;=70000,ROUNDUP(I1848/4,0)+17500,35000)))),MIN(IF(H1848&lt;=0,0,IF(H1848&lt;=12000,H1848,IF(H1848&lt;=32000,ROUNDUP(H1848/2,0)+6000,IF(H1848&lt;=56000,ROUNDUP(H1848/4,0)+14000,28000))))+IF(I1848&lt;=0,0,IF(I1848&lt;=15000,I1848,IF(I1848&lt;=40000,ROUNDUP(I1848/2,0)+7500,IF(I1848&lt;=70000,ROUNDUP(I1848/4,0)+17500,35000)))),28000))))</f>
        <v/>
      </c>
      <c r="V1848" s="18">
        <f>MIN(70000,S1848+T1848+U1848)</f>
        <v/>
      </c>
      <c r="W1848" s="18">
        <f>MAX(0,ROUNDDOWN(M1848-J1848-N1848-K1848-0,-3))</f>
        <v/>
      </c>
      <c r="X1848" s="18">
        <f>MAX(0,ROUNDDOWN(M1848-J1848-N1848-K1848-R1848,-3))</f>
        <v/>
      </c>
      <c r="Y1848" s="18">
        <f>IF(W1848&lt;=0,0,ROUNDDOWN((W1848*LOOKUP(W1848,{0,1950001,3300001,6950001,9000001,18000001,40000001},{0.05,0.1,0.2,0.23,0.33,0.4,0.45})-LOOKUP(W1848,{0,1950001,3300001,6950001,9000001,18000001,40000001},{0,97500,427500,636000,1536000,2796000,4796000}))*1.021,-2))</f>
        <v/>
      </c>
      <c r="Z1848" s="18">
        <f>IF(X1848&lt;=0,0,ROUNDDOWN((X1848*LOOKUP(X1848,{0,1950001,3300001,6950001,9000001,18000001,40000001},{0.05,0.1,0.2,0.23,0.33,0.4,0.45})-LOOKUP(X1848,{0,1950001,3300001,6950001,9000001,18000001,40000001},{0,97500,427500,636000,1536000,2796000,4796000}))*1.021,-2))</f>
        <v/>
      </c>
      <c r="AA1848" s="18">
        <f>MAX(0,ROUNDDOWN(M1848-J1848-430000-L1848-0,-3))</f>
        <v/>
      </c>
      <c r="AB1848" s="18">
        <f>MAX(0,ROUNDDOWN(M1848-J1848-430000-L1848-V1848,-3))</f>
        <v/>
      </c>
      <c r="AC1848" s="18">
        <f>IF(M1848&lt;=450000,0,MAX(0,ROUNDDOWN(AA1848*0.06-MIN(50000,AA1848)*0.03,-2))+MAX(0,ROUNDDOWN(AA1848*0.04-MIN(50000,AA1848)*0.02,-2)))</f>
        <v/>
      </c>
      <c r="AD1848" s="18">
        <f>IF(M1848&lt;=450000,0,MAX(0,ROUNDDOWN(AB1848*0.06-MIN(50000,AB1848)*0.03,-2))+MAX(0,ROUNDDOWN(AB1848*0.04-MIN(50000,AB1848)*0.02,-2)))</f>
        <v/>
      </c>
      <c r="AE1848" s="18">
        <f>Y1848-Z1848</f>
        <v/>
      </c>
      <c r="AF1848" s="18">
        <f>AC1848-AD1848</f>
        <v/>
      </c>
      <c r="AG1848" s="18">
        <f>AE1848+AF1848</f>
        <v/>
      </c>
      <c r="AH1848" s="20">
        <f>IF(W1848&lt;=0,0,LOOKUP(W1848,{0,1950001,3300001,6950001,9000001,18000001,40000001},{0.05,0.1,0.2,0.23,0.33,0.4,0.45}))</f>
        <v/>
      </c>
    </row>
    <row r="1849">
      <c r="A1849" t="inlineStr">
        <is>
          <t>1万円刻み 一般8万円</t>
        </is>
      </c>
      <c r="B1849" s="18">
        <f>'4_1万円刻み'!$A$590</f>
        <v/>
      </c>
      <c r="C1849" s="19" t="n">
        <v>2026</v>
      </c>
      <c r="D1849" t="inlineStr">
        <is>
          <t>いいえ</t>
        </is>
      </c>
      <c r="E1849" s="18" t="n">
        <v>80000</v>
      </c>
      <c r="F1849" s="18" t="n">
        <v>0</v>
      </c>
      <c r="G1849" s="18" t="n">
        <v>0</v>
      </c>
      <c r="H1849" s="18" t="n">
        <v>0</v>
      </c>
      <c r="I1849" s="18" t="n">
        <v>0</v>
      </c>
      <c r="J1849" s="18">
        <f>ROUND(MIN(B1849/12,650000)*12*0.0915+MIN(B1849/12,1390000)*12*(0.0504+0)+B1849*0.005,0)</f>
        <v/>
      </c>
      <c r="K1849" s="18" t="n">
        <v>0</v>
      </c>
      <c r="L1849" s="18" t="n">
        <v>0</v>
      </c>
      <c r="M1849" s="18">
        <f>ROUND(IF(C1849&gt;=2026,IF(B1849&lt;741000,0,IF(B1849&lt;2191000,B1849-740000,IF(B1849&lt;2193000,1451000,IF(B1849&lt;2196000,1453000,IF(B1849&lt;2200000,1456000,IF(B1849&lt;3600000,ROUNDDOWN(B1849/4,-3)*2.8-80000,IF(B1849&lt;6600000,ROUNDDOWN(B1849/4,-3)*3.2-440000,IF(B1849&lt;8500000,ROUNDDOWN(B1849*0.9,0)-1100000,B1849-1950000)))))))),IF(B1849&lt;651000,0,IF(B1849&lt;1900000,B1849-650000,IF(B1849&lt;3600000,ROUNDDOWN(B1849/4,-3)*2.8-80000,IF(B1849&lt;6600000,ROUNDDOWN(B1849/4,-3)*3.2-440000,IF(B1849&lt;8500000,ROUNDDOWN(B1849*0.9,0)-1100000,B1849-1950000)))))),0)</f>
        <v/>
      </c>
      <c r="N1849" s="18">
        <f>IF(M1849&gt;23500000,NA(),IF(C1849&gt;=2026,IF(M1849&lt;=4890000,1040000,IF(M1849&lt;=6550000,670000,620000)),IF(M1849&lt;=1320000,950000,IF(M1849&lt;=3360000,880000,IF(M1849&lt;=4890000,680000,IF(M1849&lt;=6550000,630000,580000))))))</f>
        <v/>
      </c>
      <c r="O1849" s="18">
        <f>IF(F1849&lt;=0,IF(AND(D1849="はい",C1849&gt;=2026,C1849&lt;=2027),IF(E1849&lt;=0,0,IF(E1849&lt;=30000,E1849,IF(E1849&lt;=60000,ROUNDUP(E1849/2,0)+15000,IF(E1849&lt;=120000,ROUNDUP(E1849/4,0)+30000,60000)))),IF(E1849&lt;=0,0,IF(E1849&lt;=20000,E1849,IF(E1849&lt;=40000,ROUNDUP(E1849/2,0)+10000,IF(E1849&lt;=80000,ROUNDUP(E1849/4,0)+20000,40000))))),IF(E1849&lt;=0,IF(F1849&lt;=0,0,IF(F1849&lt;=25000,F1849,IF(F1849&lt;=50000,ROUNDUP(F1849/2,0)+12500,IF(F1849&lt;=100000,ROUNDUP(F1849/4,0)+25000,50000)))),MAX(IF(F1849&lt;=0,0,IF(F1849&lt;=25000,F1849,IF(F1849&lt;=50000,ROUNDUP(F1849/2,0)+12500,IF(F1849&lt;=100000,ROUNDUP(F1849/4,0)+25000,50000)))),MIN(IF(AND(D1849="はい",C1849&gt;=2026,C1849&lt;=2027),IF(E1849&lt;=0,0,IF(E1849&lt;=30000,E1849,IF(E1849&lt;=60000,ROUNDUP(E1849/2,0)+15000,IF(E1849&lt;=120000,ROUNDUP(E1849/4,0)+30000,60000)))),IF(E1849&lt;=0,0,IF(E1849&lt;=20000,E1849,IF(E1849&lt;=40000,ROUNDUP(E1849/2,0)+10000,IF(E1849&lt;=80000,ROUNDUP(E1849/4,0)+20000,40000)))))+IF(F1849&lt;=0,0,IF(F1849&lt;=25000,F1849,IF(F1849&lt;=50000,ROUNDUP(F1849/2,0)+12500,IF(F1849&lt;=100000,ROUNDUP(F1849/4,0)+25000,50000)))),IF(AND(D1849="はい",C1849&gt;=2026,C1849&lt;=2027),60000,40000)))))</f>
        <v/>
      </c>
      <c r="P1849" s="18">
        <f>IF(G1849&lt;=0,0,IF(G1849&lt;=20000,G1849,IF(G1849&lt;=40000,ROUNDUP(G1849/2,0)+10000,IF(G1849&lt;=80000,ROUNDUP(G1849/4,0)+20000,40000))))</f>
        <v/>
      </c>
      <c r="Q1849" s="18">
        <f>IF(I1849&lt;=0,IF(H1849&lt;=0,0,IF(H1849&lt;=20000,H1849,IF(H1849&lt;=40000,ROUNDUP(H1849/2,0)+10000,IF(H1849&lt;=80000,ROUNDUP(H1849/4,0)+20000,40000)))),IF(H1849&lt;=0,IF(I1849&lt;=0,0,IF(I1849&lt;=25000,I1849,IF(I1849&lt;=50000,ROUNDUP(I1849/2,0)+12500,IF(I1849&lt;=100000,ROUNDUP(I1849/4,0)+25000,50000)))),MAX(IF(I1849&lt;=0,0,IF(I1849&lt;=25000,I1849,IF(I1849&lt;=50000,ROUNDUP(I1849/2,0)+12500,IF(I1849&lt;=100000,ROUNDUP(I1849/4,0)+25000,50000)))),MIN(IF(H1849&lt;=0,0,IF(H1849&lt;=20000,H1849,IF(H1849&lt;=40000,ROUNDUP(H1849/2,0)+10000,IF(H1849&lt;=80000,ROUNDUP(H1849/4,0)+20000,40000))))+IF(I1849&lt;=0,0,IF(I1849&lt;=25000,I1849,IF(I1849&lt;=50000,ROUNDUP(I1849/2,0)+12500,IF(I1849&lt;=100000,ROUNDUP(I1849/4,0)+25000,50000)))),40000))))</f>
        <v/>
      </c>
      <c r="R1849" s="18">
        <f>MIN(120000,O1849+P1849+Q1849)</f>
        <v/>
      </c>
      <c r="S1849" s="18">
        <f>IF(F1849&lt;=0,IF(E1849&lt;=0,0,IF(E1849&lt;=12000,E1849,IF(E1849&lt;=32000,ROUNDUP(E1849/2,0)+6000,IF(E1849&lt;=56000,ROUNDUP(E1849/4,0)+14000,28000)))),IF(E1849&lt;=0,IF(F1849&lt;=0,0,IF(F1849&lt;=15000,F1849,IF(F1849&lt;=40000,ROUNDUP(F1849/2,0)+7500,IF(F1849&lt;=70000,ROUNDUP(F1849/4,0)+17500,35000)))),MAX(IF(F1849&lt;=0,0,IF(F1849&lt;=15000,F1849,IF(F1849&lt;=40000,ROUNDUP(F1849/2,0)+7500,IF(F1849&lt;=70000,ROUNDUP(F1849/4,0)+17500,35000)))),MIN(IF(E1849&lt;=0,0,IF(E1849&lt;=12000,E1849,IF(E1849&lt;=32000,ROUNDUP(E1849/2,0)+6000,IF(E1849&lt;=56000,ROUNDUP(E1849/4,0)+14000,28000))))+IF(F1849&lt;=0,0,IF(F1849&lt;=15000,F1849,IF(F1849&lt;=40000,ROUNDUP(F1849/2,0)+7500,IF(F1849&lt;=70000,ROUNDUP(F1849/4,0)+17500,35000)))),28000))))</f>
        <v/>
      </c>
      <c r="T1849" s="18">
        <f>IF(G1849&lt;=0,0,IF(G1849&lt;=12000,G1849,IF(G1849&lt;=32000,ROUNDUP(G1849/2,0)+6000,IF(G1849&lt;=56000,ROUNDUP(G1849/4,0)+14000,28000))))</f>
        <v/>
      </c>
      <c r="U1849" s="18">
        <f>IF(I1849&lt;=0,IF(H1849&lt;=0,0,IF(H1849&lt;=12000,H1849,IF(H1849&lt;=32000,ROUNDUP(H1849/2,0)+6000,IF(H1849&lt;=56000,ROUNDUP(H1849/4,0)+14000,28000)))),IF(H1849&lt;=0,IF(I1849&lt;=0,0,IF(I1849&lt;=15000,I1849,IF(I1849&lt;=40000,ROUNDUP(I1849/2,0)+7500,IF(I1849&lt;=70000,ROUNDUP(I1849/4,0)+17500,35000)))),MAX(IF(I1849&lt;=0,0,IF(I1849&lt;=15000,I1849,IF(I1849&lt;=40000,ROUNDUP(I1849/2,0)+7500,IF(I1849&lt;=70000,ROUNDUP(I1849/4,0)+17500,35000)))),MIN(IF(H1849&lt;=0,0,IF(H1849&lt;=12000,H1849,IF(H1849&lt;=32000,ROUNDUP(H1849/2,0)+6000,IF(H1849&lt;=56000,ROUNDUP(H1849/4,0)+14000,28000))))+IF(I1849&lt;=0,0,IF(I1849&lt;=15000,I1849,IF(I1849&lt;=40000,ROUNDUP(I1849/2,0)+7500,IF(I1849&lt;=70000,ROUNDUP(I1849/4,0)+17500,35000)))),28000))))</f>
        <v/>
      </c>
      <c r="V1849" s="18">
        <f>MIN(70000,S1849+T1849+U1849)</f>
        <v/>
      </c>
      <c r="W1849" s="18">
        <f>MAX(0,ROUNDDOWN(M1849-J1849-N1849-K1849-0,-3))</f>
        <v/>
      </c>
      <c r="X1849" s="18">
        <f>MAX(0,ROUNDDOWN(M1849-J1849-N1849-K1849-R1849,-3))</f>
        <v/>
      </c>
      <c r="Y1849" s="18">
        <f>IF(W1849&lt;=0,0,ROUNDDOWN((W1849*LOOKUP(W1849,{0,1950001,3300001,6950001,9000001,18000001,40000001},{0.05,0.1,0.2,0.23,0.33,0.4,0.45})-LOOKUP(W1849,{0,1950001,3300001,6950001,9000001,18000001,40000001},{0,97500,427500,636000,1536000,2796000,4796000}))*1.021,-2))</f>
        <v/>
      </c>
      <c r="Z1849" s="18">
        <f>IF(X1849&lt;=0,0,ROUNDDOWN((X1849*LOOKUP(X1849,{0,1950001,3300001,6950001,9000001,18000001,40000001},{0.05,0.1,0.2,0.23,0.33,0.4,0.45})-LOOKUP(X1849,{0,1950001,3300001,6950001,9000001,18000001,40000001},{0,97500,427500,636000,1536000,2796000,4796000}))*1.021,-2))</f>
        <v/>
      </c>
      <c r="AA1849" s="18">
        <f>MAX(0,ROUNDDOWN(M1849-J1849-430000-L1849-0,-3))</f>
        <v/>
      </c>
      <c r="AB1849" s="18">
        <f>MAX(0,ROUNDDOWN(M1849-J1849-430000-L1849-V1849,-3))</f>
        <v/>
      </c>
      <c r="AC1849" s="18">
        <f>IF(M1849&lt;=450000,0,MAX(0,ROUNDDOWN(AA1849*0.06-MIN(50000,AA1849)*0.03,-2))+MAX(0,ROUNDDOWN(AA1849*0.04-MIN(50000,AA1849)*0.02,-2)))</f>
        <v/>
      </c>
      <c r="AD1849" s="18">
        <f>IF(M1849&lt;=450000,0,MAX(0,ROUNDDOWN(AB1849*0.06-MIN(50000,AB1849)*0.03,-2))+MAX(0,ROUNDDOWN(AB1849*0.04-MIN(50000,AB1849)*0.02,-2)))</f>
        <v/>
      </c>
      <c r="AE1849" s="18">
        <f>Y1849-Z1849</f>
        <v/>
      </c>
      <c r="AF1849" s="18">
        <f>AC1849-AD1849</f>
        <v/>
      </c>
      <c r="AG1849" s="18">
        <f>AE1849+AF1849</f>
        <v/>
      </c>
      <c r="AH1849" s="20">
        <f>IF(W1849&lt;=0,0,LOOKUP(W1849,{0,1950001,3300001,6950001,9000001,18000001,40000001},{0.05,0.1,0.2,0.23,0.33,0.4,0.45}))</f>
        <v/>
      </c>
    </row>
    <row r="1850">
      <c r="A1850" t="inlineStr">
        <is>
          <t>1万円刻み 特例あり一般12万円</t>
        </is>
      </c>
      <c r="B1850" s="18">
        <f>'4_1万円刻み'!$A$590</f>
        <v/>
      </c>
      <c r="C1850" s="19" t="n">
        <v>2026</v>
      </c>
      <c r="D1850" t="inlineStr">
        <is>
          <t>はい</t>
        </is>
      </c>
      <c r="E1850" s="18" t="n">
        <v>120000</v>
      </c>
      <c r="F1850" s="18" t="n">
        <v>0</v>
      </c>
      <c r="G1850" s="18" t="n">
        <v>0</v>
      </c>
      <c r="H1850" s="18" t="n">
        <v>0</v>
      </c>
      <c r="I1850" s="18" t="n">
        <v>0</v>
      </c>
      <c r="J1850" s="18">
        <f>ROUND(MIN(B1850/12,650000)*12*0.0915+MIN(B1850/12,1390000)*12*(0.0504+0)+B1850*0.005,0)</f>
        <v/>
      </c>
      <c r="K1850" s="18" t="n">
        <v>0</v>
      </c>
      <c r="L1850" s="18" t="n">
        <v>0</v>
      </c>
      <c r="M1850" s="18">
        <f>ROUND(IF(C1850&gt;=2026,IF(B1850&lt;741000,0,IF(B1850&lt;2191000,B1850-740000,IF(B1850&lt;2193000,1451000,IF(B1850&lt;2196000,1453000,IF(B1850&lt;2200000,1456000,IF(B1850&lt;3600000,ROUNDDOWN(B1850/4,-3)*2.8-80000,IF(B1850&lt;6600000,ROUNDDOWN(B1850/4,-3)*3.2-440000,IF(B1850&lt;8500000,ROUNDDOWN(B1850*0.9,0)-1100000,B1850-1950000)))))))),IF(B1850&lt;651000,0,IF(B1850&lt;1900000,B1850-650000,IF(B1850&lt;3600000,ROUNDDOWN(B1850/4,-3)*2.8-80000,IF(B1850&lt;6600000,ROUNDDOWN(B1850/4,-3)*3.2-440000,IF(B1850&lt;8500000,ROUNDDOWN(B1850*0.9,0)-1100000,B1850-1950000)))))),0)</f>
        <v/>
      </c>
      <c r="N1850" s="18">
        <f>IF(M1850&gt;23500000,NA(),IF(C1850&gt;=2026,IF(M1850&lt;=4890000,1040000,IF(M1850&lt;=6550000,670000,620000)),IF(M1850&lt;=1320000,950000,IF(M1850&lt;=3360000,880000,IF(M1850&lt;=4890000,680000,IF(M1850&lt;=6550000,630000,580000))))))</f>
        <v/>
      </c>
      <c r="O1850" s="18">
        <f>IF(F1850&lt;=0,IF(AND(D1850="はい",C1850&gt;=2026,C1850&lt;=2027),IF(E1850&lt;=0,0,IF(E1850&lt;=30000,E1850,IF(E1850&lt;=60000,ROUNDUP(E1850/2,0)+15000,IF(E1850&lt;=120000,ROUNDUP(E1850/4,0)+30000,60000)))),IF(E1850&lt;=0,0,IF(E1850&lt;=20000,E1850,IF(E1850&lt;=40000,ROUNDUP(E1850/2,0)+10000,IF(E1850&lt;=80000,ROUNDUP(E1850/4,0)+20000,40000))))),IF(E1850&lt;=0,IF(F1850&lt;=0,0,IF(F1850&lt;=25000,F1850,IF(F1850&lt;=50000,ROUNDUP(F1850/2,0)+12500,IF(F1850&lt;=100000,ROUNDUP(F1850/4,0)+25000,50000)))),MAX(IF(F1850&lt;=0,0,IF(F1850&lt;=25000,F1850,IF(F1850&lt;=50000,ROUNDUP(F1850/2,0)+12500,IF(F1850&lt;=100000,ROUNDUP(F1850/4,0)+25000,50000)))),MIN(IF(AND(D1850="はい",C1850&gt;=2026,C1850&lt;=2027),IF(E1850&lt;=0,0,IF(E1850&lt;=30000,E1850,IF(E1850&lt;=60000,ROUNDUP(E1850/2,0)+15000,IF(E1850&lt;=120000,ROUNDUP(E1850/4,0)+30000,60000)))),IF(E1850&lt;=0,0,IF(E1850&lt;=20000,E1850,IF(E1850&lt;=40000,ROUNDUP(E1850/2,0)+10000,IF(E1850&lt;=80000,ROUNDUP(E1850/4,0)+20000,40000)))))+IF(F1850&lt;=0,0,IF(F1850&lt;=25000,F1850,IF(F1850&lt;=50000,ROUNDUP(F1850/2,0)+12500,IF(F1850&lt;=100000,ROUNDUP(F1850/4,0)+25000,50000)))),IF(AND(D1850="はい",C1850&gt;=2026,C1850&lt;=2027),60000,40000)))))</f>
        <v/>
      </c>
      <c r="P1850" s="18">
        <f>IF(G1850&lt;=0,0,IF(G1850&lt;=20000,G1850,IF(G1850&lt;=40000,ROUNDUP(G1850/2,0)+10000,IF(G1850&lt;=80000,ROUNDUP(G1850/4,0)+20000,40000))))</f>
        <v/>
      </c>
      <c r="Q1850" s="18">
        <f>IF(I1850&lt;=0,IF(H1850&lt;=0,0,IF(H1850&lt;=20000,H1850,IF(H1850&lt;=40000,ROUNDUP(H1850/2,0)+10000,IF(H1850&lt;=80000,ROUNDUP(H1850/4,0)+20000,40000)))),IF(H1850&lt;=0,IF(I1850&lt;=0,0,IF(I1850&lt;=25000,I1850,IF(I1850&lt;=50000,ROUNDUP(I1850/2,0)+12500,IF(I1850&lt;=100000,ROUNDUP(I1850/4,0)+25000,50000)))),MAX(IF(I1850&lt;=0,0,IF(I1850&lt;=25000,I1850,IF(I1850&lt;=50000,ROUNDUP(I1850/2,0)+12500,IF(I1850&lt;=100000,ROUNDUP(I1850/4,0)+25000,50000)))),MIN(IF(H1850&lt;=0,0,IF(H1850&lt;=20000,H1850,IF(H1850&lt;=40000,ROUNDUP(H1850/2,0)+10000,IF(H1850&lt;=80000,ROUNDUP(H1850/4,0)+20000,40000))))+IF(I1850&lt;=0,0,IF(I1850&lt;=25000,I1850,IF(I1850&lt;=50000,ROUNDUP(I1850/2,0)+12500,IF(I1850&lt;=100000,ROUNDUP(I1850/4,0)+25000,50000)))),40000))))</f>
        <v/>
      </c>
      <c r="R1850" s="18">
        <f>MIN(120000,O1850+P1850+Q1850)</f>
        <v/>
      </c>
      <c r="S1850" s="18">
        <f>IF(F1850&lt;=0,IF(E1850&lt;=0,0,IF(E1850&lt;=12000,E1850,IF(E1850&lt;=32000,ROUNDUP(E1850/2,0)+6000,IF(E1850&lt;=56000,ROUNDUP(E1850/4,0)+14000,28000)))),IF(E1850&lt;=0,IF(F1850&lt;=0,0,IF(F1850&lt;=15000,F1850,IF(F1850&lt;=40000,ROUNDUP(F1850/2,0)+7500,IF(F1850&lt;=70000,ROUNDUP(F1850/4,0)+17500,35000)))),MAX(IF(F1850&lt;=0,0,IF(F1850&lt;=15000,F1850,IF(F1850&lt;=40000,ROUNDUP(F1850/2,0)+7500,IF(F1850&lt;=70000,ROUNDUP(F1850/4,0)+17500,35000)))),MIN(IF(E1850&lt;=0,0,IF(E1850&lt;=12000,E1850,IF(E1850&lt;=32000,ROUNDUP(E1850/2,0)+6000,IF(E1850&lt;=56000,ROUNDUP(E1850/4,0)+14000,28000))))+IF(F1850&lt;=0,0,IF(F1850&lt;=15000,F1850,IF(F1850&lt;=40000,ROUNDUP(F1850/2,0)+7500,IF(F1850&lt;=70000,ROUNDUP(F1850/4,0)+17500,35000)))),28000))))</f>
        <v/>
      </c>
      <c r="T1850" s="18">
        <f>IF(G1850&lt;=0,0,IF(G1850&lt;=12000,G1850,IF(G1850&lt;=32000,ROUNDUP(G1850/2,0)+6000,IF(G1850&lt;=56000,ROUNDUP(G1850/4,0)+14000,28000))))</f>
        <v/>
      </c>
      <c r="U1850" s="18">
        <f>IF(I1850&lt;=0,IF(H1850&lt;=0,0,IF(H1850&lt;=12000,H1850,IF(H1850&lt;=32000,ROUNDUP(H1850/2,0)+6000,IF(H1850&lt;=56000,ROUNDUP(H1850/4,0)+14000,28000)))),IF(H1850&lt;=0,IF(I1850&lt;=0,0,IF(I1850&lt;=15000,I1850,IF(I1850&lt;=40000,ROUNDUP(I1850/2,0)+7500,IF(I1850&lt;=70000,ROUNDUP(I1850/4,0)+17500,35000)))),MAX(IF(I1850&lt;=0,0,IF(I1850&lt;=15000,I1850,IF(I1850&lt;=40000,ROUNDUP(I1850/2,0)+7500,IF(I1850&lt;=70000,ROUNDUP(I1850/4,0)+17500,35000)))),MIN(IF(H1850&lt;=0,0,IF(H1850&lt;=12000,H1850,IF(H1850&lt;=32000,ROUNDUP(H1850/2,0)+6000,IF(H1850&lt;=56000,ROUNDUP(H1850/4,0)+14000,28000))))+IF(I1850&lt;=0,0,IF(I1850&lt;=15000,I1850,IF(I1850&lt;=40000,ROUNDUP(I1850/2,0)+7500,IF(I1850&lt;=70000,ROUNDUP(I1850/4,0)+17500,35000)))),28000))))</f>
        <v/>
      </c>
      <c r="V1850" s="18">
        <f>MIN(70000,S1850+T1850+U1850)</f>
        <v/>
      </c>
      <c r="W1850" s="18">
        <f>MAX(0,ROUNDDOWN(M1850-J1850-N1850-K1850-0,-3))</f>
        <v/>
      </c>
      <c r="X1850" s="18">
        <f>MAX(0,ROUNDDOWN(M1850-J1850-N1850-K1850-R1850,-3))</f>
        <v/>
      </c>
      <c r="Y1850" s="18">
        <f>IF(W1850&lt;=0,0,ROUNDDOWN((W1850*LOOKUP(W1850,{0,1950001,3300001,6950001,9000001,18000001,40000001},{0.05,0.1,0.2,0.23,0.33,0.4,0.45})-LOOKUP(W1850,{0,1950001,3300001,6950001,9000001,18000001,40000001},{0,97500,427500,636000,1536000,2796000,4796000}))*1.021,-2))</f>
        <v/>
      </c>
      <c r="Z1850" s="18">
        <f>IF(X1850&lt;=0,0,ROUNDDOWN((X1850*LOOKUP(X1850,{0,1950001,3300001,6950001,9000001,18000001,40000001},{0.05,0.1,0.2,0.23,0.33,0.4,0.45})-LOOKUP(X1850,{0,1950001,3300001,6950001,9000001,18000001,40000001},{0,97500,427500,636000,1536000,2796000,4796000}))*1.021,-2))</f>
        <v/>
      </c>
      <c r="AA1850" s="18">
        <f>MAX(0,ROUNDDOWN(M1850-J1850-430000-L1850-0,-3))</f>
        <v/>
      </c>
      <c r="AB1850" s="18">
        <f>MAX(0,ROUNDDOWN(M1850-J1850-430000-L1850-V1850,-3))</f>
        <v/>
      </c>
      <c r="AC1850" s="18">
        <f>IF(M1850&lt;=450000,0,MAX(0,ROUNDDOWN(AA1850*0.06-MIN(50000,AA1850)*0.03,-2))+MAX(0,ROUNDDOWN(AA1850*0.04-MIN(50000,AA1850)*0.02,-2)))</f>
        <v/>
      </c>
      <c r="AD1850" s="18">
        <f>IF(M1850&lt;=450000,0,MAX(0,ROUNDDOWN(AB1850*0.06-MIN(50000,AB1850)*0.03,-2))+MAX(0,ROUNDDOWN(AB1850*0.04-MIN(50000,AB1850)*0.02,-2)))</f>
        <v/>
      </c>
      <c r="AE1850" s="18">
        <f>Y1850-Z1850</f>
        <v/>
      </c>
      <c r="AF1850" s="18">
        <f>AC1850-AD1850</f>
        <v/>
      </c>
      <c r="AG1850" s="18">
        <f>AE1850+AF1850</f>
        <v/>
      </c>
      <c r="AH1850" s="20">
        <f>IF(W1850&lt;=0,0,LOOKUP(W1850,{0,1950001,3300001,6950001,9000001,18000001,40000001},{0.05,0.1,0.2,0.23,0.33,0.4,0.45}))</f>
        <v/>
      </c>
    </row>
    <row r="1851">
      <c r="A1851" t="inlineStr">
        <is>
          <t>1万円刻み 3区分8万円ずつ</t>
        </is>
      </c>
      <c r="B1851" s="18">
        <f>'4_1万円刻み'!$A$591</f>
        <v/>
      </c>
      <c r="C1851" s="19" t="n">
        <v>2026</v>
      </c>
      <c r="D1851" t="inlineStr">
        <is>
          <t>いいえ</t>
        </is>
      </c>
      <c r="E1851" s="18" t="n">
        <v>80000</v>
      </c>
      <c r="F1851" s="18" t="n">
        <v>0</v>
      </c>
      <c r="G1851" s="18" t="n">
        <v>80000</v>
      </c>
      <c r="H1851" s="18" t="n">
        <v>80000</v>
      </c>
      <c r="I1851" s="18" t="n">
        <v>0</v>
      </c>
      <c r="J1851" s="18">
        <f>ROUND(MIN(B1851/12,650000)*12*0.0915+MIN(B1851/12,1390000)*12*(0.0504+0)+B1851*0.005,0)</f>
        <v/>
      </c>
      <c r="K1851" s="18" t="n">
        <v>0</v>
      </c>
      <c r="L1851" s="18" t="n">
        <v>0</v>
      </c>
      <c r="M1851" s="18">
        <f>ROUND(IF(C1851&gt;=2026,IF(B1851&lt;741000,0,IF(B1851&lt;2191000,B1851-740000,IF(B1851&lt;2193000,1451000,IF(B1851&lt;2196000,1453000,IF(B1851&lt;2200000,1456000,IF(B1851&lt;3600000,ROUNDDOWN(B1851/4,-3)*2.8-80000,IF(B1851&lt;6600000,ROUNDDOWN(B1851/4,-3)*3.2-440000,IF(B1851&lt;8500000,ROUNDDOWN(B1851*0.9,0)-1100000,B1851-1950000)))))))),IF(B1851&lt;651000,0,IF(B1851&lt;1900000,B1851-650000,IF(B1851&lt;3600000,ROUNDDOWN(B1851/4,-3)*2.8-80000,IF(B1851&lt;6600000,ROUNDDOWN(B1851/4,-3)*3.2-440000,IF(B1851&lt;8500000,ROUNDDOWN(B1851*0.9,0)-1100000,B1851-1950000)))))),0)</f>
        <v/>
      </c>
      <c r="N1851" s="18">
        <f>IF(M1851&gt;23500000,NA(),IF(C1851&gt;=2026,IF(M1851&lt;=4890000,1040000,IF(M1851&lt;=6550000,670000,620000)),IF(M1851&lt;=1320000,950000,IF(M1851&lt;=3360000,880000,IF(M1851&lt;=4890000,680000,IF(M1851&lt;=6550000,630000,580000))))))</f>
        <v/>
      </c>
      <c r="O1851" s="18">
        <f>IF(F1851&lt;=0,IF(AND(D1851="はい",C1851&gt;=2026,C1851&lt;=2027),IF(E1851&lt;=0,0,IF(E1851&lt;=30000,E1851,IF(E1851&lt;=60000,ROUNDUP(E1851/2,0)+15000,IF(E1851&lt;=120000,ROUNDUP(E1851/4,0)+30000,60000)))),IF(E1851&lt;=0,0,IF(E1851&lt;=20000,E1851,IF(E1851&lt;=40000,ROUNDUP(E1851/2,0)+10000,IF(E1851&lt;=80000,ROUNDUP(E1851/4,0)+20000,40000))))),IF(E1851&lt;=0,IF(F1851&lt;=0,0,IF(F1851&lt;=25000,F1851,IF(F1851&lt;=50000,ROUNDUP(F1851/2,0)+12500,IF(F1851&lt;=100000,ROUNDUP(F1851/4,0)+25000,50000)))),MAX(IF(F1851&lt;=0,0,IF(F1851&lt;=25000,F1851,IF(F1851&lt;=50000,ROUNDUP(F1851/2,0)+12500,IF(F1851&lt;=100000,ROUNDUP(F1851/4,0)+25000,50000)))),MIN(IF(AND(D1851="はい",C1851&gt;=2026,C1851&lt;=2027),IF(E1851&lt;=0,0,IF(E1851&lt;=30000,E1851,IF(E1851&lt;=60000,ROUNDUP(E1851/2,0)+15000,IF(E1851&lt;=120000,ROUNDUP(E1851/4,0)+30000,60000)))),IF(E1851&lt;=0,0,IF(E1851&lt;=20000,E1851,IF(E1851&lt;=40000,ROUNDUP(E1851/2,0)+10000,IF(E1851&lt;=80000,ROUNDUP(E1851/4,0)+20000,40000)))))+IF(F1851&lt;=0,0,IF(F1851&lt;=25000,F1851,IF(F1851&lt;=50000,ROUNDUP(F1851/2,0)+12500,IF(F1851&lt;=100000,ROUNDUP(F1851/4,0)+25000,50000)))),IF(AND(D1851="はい",C1851&gt;=2026,C1851&lt;=2027),60000,40000)))))</f>
        <v/>
      </c>
      <c r="P1851" s="18">
        <f>IF(G1851&lt;=0,0,IF(G1851&lt;=20000,G1851,IF(G1851&lt;=40000,ROUNDUP(G1851/2,0)+10000,IF(G1851&lt;=80000,ROUNDUP(G1851/4,0)+20000,40000))))</f>
        <v/>
      </c>
      <c r="Q1851" s="18">
        <f>IF(I1851&lt;=0,IF(H1851&lt;=0,0,IF(H1851&lt;=20000,H1851,IF(H1851&lt;=40000,ROUNDUP(H1851/2,0)+10000,IF(H1851&lt;=80000,ROUNDUP(H1851/4,0)+20000,40000)))),IF(H1851&lt;=0,IF(I1851&lt;=0,0,IF(I1851&lt;=25000,I1851,IF(I1851&lt;=50000,ROUNDUP(I1851/2,0)+12500,IF(I1851&lt;=100000,ROUNDUP(I1851/4,0)+25000,50000)))),MAX(IF(I1851&lt;=0,0,IF(I1851&lt;=25000,I1851,IF(I1851&lt;=50000,ROUNDUP(I1851/2,0)+12500,IF(I1851&lt;=100000,ROUNDUP(I1851/4,0)+25000,50000)))),MIN(IF(H1851&lt;=0,0,IF(H1851&lt;=20000,H1851,IF(H1851&lt;=40000,ROUNDUP(H1851/2,0)+10000,IF(H1851&lt;=80000,ROUNDUP(H1851/4,0)+20000,40000))))+IF(I1851&lt;=0,0,IF(I1851&lt;=25000,I1851,IF(I1851&lt;=50000,ROUNDUP(I1851/2,0)+12500,IF(I1851&lt;=100000,ROUNDUP(I1851/4,0)+25000,50000)))),40000))))</f>
        <v/>
      </c>
      <c r="R1851" s="18">
        <f>MIN(120000,O1851+P1851+Q1851)</f>
        <v/>
      </c>
      <c r="S1851" s="18">
        <f>IF(F1851&lt;=0,IF(E1851&lt;=0,0,IF(E1851&lt;=12000,E1851,IF(E1851&lt;=32000,ROUNDUP(E1851/2,0)+6000,IF(E1851&lt;=56000,ROUNDUP(E1851/4,0)+14000,28000)))),IF(E1851&lt;=0,IF(F1851&lt;=0,0,IF(F1851&lt;=15000,F1851,IF(F1851&lt;=40000,ROUNDUP(F1851/2,0)+7500,IF(F1851&lt;=70000,ROUNDUP(F1851/4,0)+17500,35000)))),MAX(IF(F1851&lt;=0,0,IF(F1851&lt;=15000,F1851,IF(F1851&lt;=40000,ROUNDUP(F1851/2,0)+7500,IF(F1851&lt;=70000,ROUNDUP(F1851/4,0)+17500,35000)))),MIN(IF(E1851&lt;=0,0,IF(E1851&lt;=12000,E1851,IF(E1851&lt;=32000,ROUNDUP(E1851/2,0)+6000,IF(E1851&lt;=56000,ROUNDUP(E1851/4,0)+14000,28000))))+IF(F1851&lt;=0,0,IF(F1851&lt;=15000,F1851,IF(F1851&lt;=40000,ROUNDUP(F1851/2,0)+7500,IF(F1851&lt;=70000,ROUNDUP(F1851/4,0)+17500,35000)))),28000))))</f>
        <v/>
      </c>
      <c r="T1851" s="18">
        <f>IF(G1851&lt;=0,0,IF(G1851&lt;=12000,G1851,IF(G1851&lt;=32000,ROUNDUP(G1851/2,0)+6000,IF(G1851&lt;=56000,ROUNDUP(G1851/4,0)+14000,28000))))</f>
        <v/>
      </c>
      <c r="U1851" s="18">
        <f>IF(I1851&lt;=0,IF(H1851&lt;=0,0,IF(H1851&lt;=12000,H1851,IF(H1851&lt;=32000,ROUNDUP(H1851/2,0)+6000,IF(H1851&lt;=56000,ROUNDUP(H1851/4,0)+14000,28000)))),IF(H1851&lt;=0,IF(I1851&lt;=0,0,IF(I1851&lt;=15000,I1851,IF(I1851&lt;=40000,ROUNDUP(I1851/2,0)+7500,IF(I1851&lt;=70000,ROUNDUP(I1851/4,0)+17500,35000)))),MAX(IF(I1851&lt;=0,0,IF(I1851&lt;=15000,I1851,IF(I1851&lt;=40000,ROUNDUP(I1851/2,0)+7500,IF(I1851&lt;=70000,ROUNDUP(I1851/4,0)+17500,35000)))),MIN(IF(H1851&lt;=0,0,IF(H1851&lt;=12000,H1851,IF(H1851&lt;=32000,ROUNDUP(H1851/2,0)+6000,IF(H1851&lt;=56000,ROUNDUP(H1851/4,0)+14000,28000))))+IF(I1851&lt;=0,0,IF(I1851&lt;=15000,I1851,IF(I1851&lt;=40000,ROUNDUP(I1851/2,0)+7500,IF(I1851&lt;=70000,ROUNDUP(I1851/4,0)+17500,35000)))),28000))))</f>
        <v/>
      </c>
      <c r="V1851" s="18">
        <f>MIN(70000,S1851+T1851+U1851)</f>
        <v/>
      </c>
      <c r="W1851" s="18">
        <f>MAX(0,ROUNDDOWN(M1851-J1851-N1851-K1851-0,-3))</f>
        <v/>
      </c>
      <c r="X1851" s="18">
        <f>MAX(0,ROUNDDOWN(M1851-J1851-N1851-K1851-R1851,-3))</f>
        <v/>
      </c>
      <c r="Y1851" s="18">
        <f>IF(W1851&lt;=0,0,ROUNDDOWN((W1851*LOOKUP(W1851,{0,1950001,3300001,6950001,9000001,18000001,40000001},{0.05,0.1,0.2,0.23,0.33,0.4,0.45})-LOOKUP(W1851,{0,1950001,3300001,6950001,9000001,18000001,40000001},{0,97500,427500,636000,1536000,2796000,4796000}))*1.021,-2))</f>
        <v/>
      </c>
      <c r="Z1851" s="18">
        <f>IF(X1851&lt;=0,0,ROUNDDOWN((X1851*LOOKUP(X1851,{0,1950001,3300001,6950001,9000001,18000001,40000001},{0.05,0.1,0.2,0.23,0.33,0.4,0.45})-LOOKUP(X1851,{0,1950001,3300001,6950001,9000001,18000001,40000001},{0,97500,427500,636000,1536000,2796000,4796000}))*1.021,-2))</f>
        <v/>
      </c>
      <c r="AA1851" s="18">
        <f>MAX(0,ROUNDDOWN(M1851-J1851-430000-L1851-0,-3))</f>
        <v/>
      </c>
      <c r="AB1851" s="18">
        <f>MAX(0,ROUNDDOWN(M1851-J1851-430000-L1851-V1851,-3))</f>
        <v/>
      </c>
      <c r="AC1851" s="18">
        <f>IF(M1851&lt;=450000,0,MAX(0,ROUNDDOWN(AA1851*0.06-MIN(50000,AA1851)*0.03,-2))+MAX(0,ROUNDDOWN(AA1851*0.04-MIN(50000,AA1851)*0.02,-2)))</f>
        <v/>
      </c>
      <c r="AD1851" s="18">
        <f>IF(M1851&lt;=450000,0,MAX(0,ROUNDDOWN(AB1851*0.06-MIN(50000,AB1851)*0.03,-2))+MAX(0,ROUNDDOWN(AB1851*0.04-MIN(50000,AB1851)*0.02,-2)))</f>
        <v/>
      </c>
      <c r="AE1851" s="18">
        <f>Y1851-Z1851</f>
        <v/>
      </c>
      <c r="AF1851" s="18">
        <f>AC1851-AD1851</f>
        <v/>
      </c>
      <c r="AG1851" s="18">
        <f>AE1851+AF1851</f>
        <v/>
      </c>
      <c r="AH1851" s="20">
        <f>IF(W1851&lt;=0,0,LOOKUP(W1851,{0,1950001,3300001,6950001,9000001,18000001,40000001},{0.05,0.1,0.2,0.23,0.33,0.4,0.45}))</f>
        <v/>
      </c>
    </row>
    <row r="1852">
      <c r="A1852" t="inlineStr">
        <is>
          <t>1万円刻み 一般8万円</t>
        </is>
      </c>
      <c r="B1852" s="18">
        <f>'4_1万円刻み'!$A$591</f>
        <v/>
      </c>
      <c r="C1852" s="19" t="n">
        <v>2026</v>
      </c>
      <c r="D1852" t="inlineStr">
        <is>
          <t>いいえ</t>
        </is>
      </c>
      <c r="E1852" s="18" t="n">
        <v>80000</v>
      </c>
      <c r="F1852" s="18" t="n">
        <v>0</v>
      </c>
      <c r="G1852" s="18" t="n">
        <v>0</v>
      </c>
      <c r="H1852" s="18" t="n">
        <v>0</v>
      </c>
      <c r="I1852" s="18" t="n">
        <v>0</v>
      </c>
      <c r="J1852" s="18">
        <f>ROUND(MIN(B1852/12,650000)*12*0.0915+MIN(B1852/12,1390000)*12*(0.0504+0)+B1852*0.005,0)</f>
        <v/>
      </c>
      <c r="K1852" s="18" t="n">
        <v>0</v>
      </c>
      <c r="L1852" s="18" t="n">
        <v>0</v>
      </c>
      <c r="M1852" s="18">
        <f>ROUND(IF(C1852&gt;=2026,IF(B1852&lt;741000,0,IF(B1852&lt;2191000,B1852-740000,IF(B1852&lt;2193000,1451000,IF(B1852&lt;2196000,1453000,IF(B1852&lt;2200000,1456000,IF(B1852&lt;3600000,ROUNDDOWN(B1852/4,-3)*2.8-80000,IF(B1852&lt;6600000,ROUNDDOWN(B1852/4,-3)*3.2-440000,IF(B1852&lt;8500000,ROUNDDOWN(B1852*0.9,0)-1100000,B1852-1950000)))))))),IF(B1852&lt;651000,0,IF(B1852&lt;1900000,B1852-650000,IF(B1852&lt;3600000,ROUNDDOWN(B1852/4,-3)*2.8-80000,IF(B1852&lt;6600000,ROUNDDOWN(B1852/4,-3)*3.2-440000,IF(B1852&lt;8500000,ROUNDDOWN(B1852*0.9,0)-1100000,B1852-1950000)))))),0)</f>
        <v/>
      </c>
      <c r="N1852" s="18">
        <f>IF(M1852&gt;23500000,NA(),IF(C1852&gt;=2026,IF(M1852&lt;=4890000,1040000,IF(M1852&lt;=6550000,670000,620000)),IF(M1852&lt;=1320000,950000,IF(M1852&lt;=3360000,880000,IF(M1852&lt;=4890000,680000,IF(M1852&lt;=6550000,630000,580000))))))</f>
        <v/>
      </c>
      <c r="O1852" s="18">
        <f>IF(F1852&lt;=0,IF(AND(D1852="はい",C1852&gt;=2026,C1852&lt;=2027),IF(E1852&lt;=0,0,IF(E1852&lt;=30000,E1852,IF(E1852&lt;=60000,ROUNDUP(E1852/2,0)+15000,IF(E1852&lt;=120000,ROUNDUP(E1852/4,0)+30000,60000)))),IF(E1852&lt;=0,0,IF(E1852&lt;=20000,E1852,IF(E1852&lt;=40000,ROUNDUP(E1852/2,0)+10000,IF(E1852&lt;=80000,ROUNDUP(E1852/4,0)+20000,40000))))),IF(E1852&lt;=0,IF(F1852&lt;=0,0,IF(F1852&lt;=25000,F1852,IF(F1852&lt;=50000,ROUNDUP(F1852/2,0)+12500,IF(F1852&lt;=100000,ROUNDUP(F1852/4,0)+25000,50000)))),MAX(IF(F1852&lt;=0,0,IF(F1852&lt;=25000,F1852,IF(F1852&lt;=50000,ROUNDUP(F1852/2,0)+12500,IF(F1852&lt;=100000,ROUNDUP(F1852/4,0)+25000,50000)))),MIN(IF(AND(D1852="はい",C1852&gt;=2026,C1852&lt;=2027),IF(E1852&lt;=0,0,IF(E1852&lt;=30000,E1852,IF(E1852&lt;=60000,ROUNDUP(E1852/2,0)+15000,IF(E1852&lt;=120000,ROUNDUP(E1852/4,0)+30000,60000)))),IF(E1852&lt;=0,0,IF(E1852&lt;=20000,E1852,IF(E1852&lt;=40000,ROUNDUP(E1852/2,0)+10000,IF(E1852&lt;=80000,ROUNDUP(E1852/4,0)+20000,40000)))))+IF(F1852&lt;=0,0,IF(F1852&lt;=25000,F1852,IF(F1852&lt;=50000,ROUNDUP(F1852/2,0)+12500,IF(F1852&lt;=100000,ROUNDUP(F1852/4,0)+25000,50000)))),IF(AND(D1852="はい",C1852&gt;=2026,C1852&lt;=2027),60000,40000)))))</f>
        <v/>
      </c>
      <c r="P1852" s="18">
        <f>IF(G1852&lt;=0,0,IF(G1852&lt;=20000,G1852,IF(G1852&lt;=40000,ROUNDUP(G1852/2,0)+10000,IF(G1852&lt;=80000,ROUNDUP(G1852/4,0)+20000,40000))))</f>
        <v/>
      </c>
      <c r="Q1852" s="18">
        <f>IF(I1852&lt;=0,IF(H1852&lt;=0,0,IF(H1852&lt;=20000,H1852,IF(H1852&lt;=40000,ROUNDUP(H1852/2,0)+10000,IF(H1852&lt;=80000,ROUNDUP(H1852/4,0)+20000,40000)))),IF(H1852&lt;=0,IF(I1852&lt;=0,0,IF(I1852&lt;=25000,I1852,IF(I1852&lt;=50000,ROUNDUP(I1852/2,0)+12500,IF(I1852&lt;=100000,ROUNDUP(I1852/4,0)+25000,50000)))),MAX(IF(I1852&lt;=0,0,IF(I1852&lt;=25000,I1852,IF(I1852&lt;=50000,ROUNDUP(I1852/2,0)+12500,IF(I1852&lt;=100000,ROUNDUP(I1852/4,0)+25000,50000)))),MIN(IF(H1852&lt;=0,0,IF(H1852&lt;=20000,H1852,IF(H1852&lt;=40000,ROUNDUP(H1852/2,0)+10000,IF(H1852&lt;=80000,ROUNDUP(H1852/4,0)+20000,40000))))+IF(I1852&lt;=0,0,IF(I1852&lt;=25000,I1852,IF(I1852&lt;=50000,ROUNDUP(I1852/2,0)+12500,IF(I1852&lt;=100000,ROUNDUP(I1852/4,0)+25000,50000)))),40000))))</f>
        <v/>
      </c>
      <c r="R1852" s="18">
        <f>MIN(120000,O1852+P1852+Q1852)</f>
        <v/>
      </c>
      <c r="S1852" s="18">
        <f>IF(F1852&lt;=0,IF(E1852&lt;=0,0,IF(E1852&lt;=12000,E1852,IF(E1852&lt;=32000,ROUNDUP(E1852/2,0)+6000,IF(E1852&lt;=56000,ROUNDUP(E1852/4,0)+14000,28000)))),IF(E1852&lt;=0,IF(F1852&lt;=0,0,IF(F1852&lt;=15000,F1852,IF(F1852&lt;=40000,ROUNDUP(F1852/2,0)+7500,IF(F1852&lt;=70000,ROUNDUP(F1852/4,0)+17500,35000)))),MAX(IF(F1852&lt;=0,0,IF(F1852&lt;=15000,F1852,IF(F1852&lt;=40000,ROUNDUP(F1852/2,0)+7500,IF(F1852&lt;=70000,ROUNDUP(F1852/4,0)+17500,35000)))),MIN(IF(E1852&lt;=0,0,IF(E1852&lt;=12000,E1852,IF(E1852&lt;=32000,ROUNDUP(E1852/2,0)+6000,IF(E1852&lt;=56000,ROUNDUP(E1852/4,0)+14000,28000))))+IF(F1852&lt;=0,0,IF(F1852&lt;=15000,F1852,IF(F1852&lt;=40000,ROUNDUP(F1852/2,0)+7500,IF(F1852&lt;=70000,ROUNDUP(F1852/4,0)+17500,35000)))),28000))))</f>
        <v/>
      </c>
      <c r="T1852" s="18">
        <f>IF(G1852&lt;=0,0,IF(G1852&lt;=12000,G1852,IF(G1852&lt;=32000,ROUNDUP(G1852/2,0)+6000,IF(G1852&lt;=56000,ROUNDUP(G1852/4,0)+14000,28000))))</f>
        <v/>
      </c>
      <c r="U1852" s="18">
        <f>IF(I1852&lt;=0,IF(H1852&lt;=0,0,IF(H1852&lt;=12000,H1852,IF(H1852&lt;=32000,ROUNDUP(H1852/2,0)+6000,IF(H1852&lt;=56000,ROUNDUP(H1852/4,0)+14000,28000)))),IF(H1852&lt;=0,IF(I1852&lt;=0,0,IF(I1852&lt;=15000,I1852,IF(I1852&lt;=40000,ROUNDUP(I1852/2,0)+7500,IF(I1852&lt;=70000,ROUNDUP(I1852/4,0)+17500,35000)))),MAX(IF(I1852&lt;=0,0,IF(I1852&lt;=15000,I1852,IF(I1852&lt;=40000,ROUNDUP(I1852/2,0)+7500,IF(I1852&lt;=70000,ROUNDUP(I1852/4,0)+17500,35000)))),MIN(IF(H1852&lt;=0,0,IF(H1852&lt;=12000,H1852,IF(H1852&lt;=32000,ROUNDUP(H1852/2,0)+6000,IF(H1852&lt;=56000,ROUNDUP(H1852/4,0)+14000,28000))))+IF(I1852&lt;=0,0,IF(I1852&lt;=15000,I1852,IF(I1852&lt;=40000,ROUNDUP(I1852/2,0)+7500,IF(I1852&lt;=70000,ROUNDUP(I1852/4,0)+17500,35000)))),28000))))</f>
        <v/>
      </c>
      <c r="V1852" s="18">
        <f>MIN(70000,S1852+T1852+U1852)</f>
        <v/>
      </c>
      <c r="W1852" s="18">
        <f>MAX(0,ROUNDDOWN(M1852-J1852-N1852-K1852-0,-3))</f>
        <v/>
      </c>
      <c r="X1852" s="18">
        <f>MAX(0,ROUNDDOWN(M1852-J1852-N1852-K1852-R1852,-3))</f>
        <v/>
      </c>
      <c r="Y1852" s="18">
        <f>IF(W1852&lt;=0,0,ROUNDDOWN((W1852*LOOKUP(W1852,{0,1950001,3300001,6950001,9000001,18000001,40000001},{0.05,0.1,0.2,0.23,0.33,0.4,0.45})-LOOKUP(W1852,{0,1950001,3300001,6950001,9000001,18000001,40000001},{0,97500,427500,636000,1536000,2796000,4796000}))*1.021,-2))</f>
        <v/>
      </c>
      <c r="Z1852" s="18">
        <f>IF(X1852&lt;=0,0,ROUNDDOWN((X1852*LOOKUP(X1852,{0,1950001,3300001,6950001,9000001,18000001,40000001},{0.05,0.1,0.2,0.23,0.33,0.4,0.45})-LOOKUP(X1852,{0,1950001,3300001,6950001,9000001,18000001,40000001},{0,97500,427500,636000,1536000,2796000,4796000}))*1.021,-2))</f>
        <v/>
      </c>
      <c r="AA1852" s="18">
        <f>MAX(0,ROUNDDOWN(M1852-J1852-430000-L1852-0,-3))</f>
        <v/>
      </c>
      <c r="AB1852" s="18">
        <f>MAX(0,ROUNDDOWN(M1852-J1852-430000-L1852-V1852,-3))</f>
        <v/>
      </c>
      <c r="AC1852" s="18">
        <f>IF(M1852&lt;=450000,0,MAX(0,ROUNDDOWN(AA1852*0.06-MIN(50000,AA1852)*0.03,-2))+MAX(0,ROUNDDOWN(AA1852*0.04-MIN(50000,AA1852)*0.02,-2)))</f>
        <v/>
      </c>
      <c r="AD1852" s="18">
        <f>IF(M1852&lt;=450000,0,MAX(0,ROUNDDOWN(AB1852*0.06-MIN(50000,AB1852)*0.03,-2))+MAX(0,ROUNDDOWN(AB1852*0.04-MIN(50000,AB1852)*0.02,-2)))</f>
        <v/>
      </c>
      <c r="AE1852" s="18">
        <f>Y1852-Z1852</f>
        <v/>
      </c>
      <c r="AF1852" s="18">
        <f>AC1852-AD1852</f>
        <v/>
      </c>
      <c r="AG1852" s="18">
        <f>AE1852+AF1852</f>
        <v/>
      </c>
      <c r="AH1852" s="20">
        <f>IF(W1852&lt;=0,0,LOOKUP(W1852,{0,1950001,3300001,6950001,9000001,18000001,40000001},{0.05,0.1,0.2,0.23,0.33,0.4,0.45}))</f>
        <v/>
      </c>
    </row>
    <row r="1853">
      <c r="A1853" t="inlineStr">
        <is>
          <t>1万円刻み 特例あり一般12万円</t>
        </is>
      </c>
      <c r="B1853" s="18">
        <f>'4_1万円刻み'!$A$591</f>
        <v/>
      </c>
      <c r="C1853" s="19" t="n">
        <v>2026</v>
      </c>
      <c r="D1853" t="inlineStr">
        <is>
          <t>はい</t>
        </is>
      </c>
      <c r="E1853" s="18" t="n">
        <v>120000</v>
      </c>
      <c r="F1853" s="18" t="n">
        <v>0</v>
      </c>
      <c r="G1853" s="18" t="n">
        <v>0</v>
      </c>
      <c r="H1853" s="18" t="n">
        <v>0</v>
      </c>
      <c r="I1853" s="18" t="n">
        <v>0</v>
      </c>
      <c r="J1853" s="18">
        <f>ROUND(MIN(B1853/12,650000)*12*0.0915+MIN(B1853/12,1390000)*12*(0.0504+0)+B1853*0.005,0)</f>
        <v/>
      </c>
      <c r="K1853" s="18" t="n">
        <v>0</v>
      </c>
      <c r="L1853" s="18" t="n">
        <v>0</v>
      </c>
      <c r="M1853" s="18">
        <f>ROUND(IF(C1853&gt;=2026,IF(B1853&lt;741000,0,IF(B1853&lt;2191000,B1853-740000,IF(B1853&lt;2193000,1451000,IF(B1853&lt;2196000,1453000,IF(B1853&lt;2200000,1456000,IF(B1853&lt;3600000,ROUNDDOWN(B1853/4,-3)*2.8-80000,IF(B1853&lt;6600000,ROUNDDOWN(B1853/4,-3)*3.2-440000,IF(B1853&lt;8500000,ROUNDDOWN(B1853*0.9,0)-1100000,B1853-1950000)))))))),IF(B1853&lt;651000,0,IF(B1853&lt;1900000,B1853-650000,IF(B1853&lt;3600000,ROUNDDOWN(B1853/4,-3)*2.8-80000,IF(B1853&lt;6600000,ROUNDDOWN(B1853/4,-3)*3.2-440000,IF(B1853&lt;8500000,ROUNDDOWN(B1853*0.9,0)-1100000,B1853-1950000)))))),0)</f>
        <v/>
      </c>
      <c r="N1853" s="18">
        <f>IF(M1853&gt;23500000,NA(),IF(C1853&gt;=2026,IF(M1853&lt;=4890000,1040000,IF(M1853&lt;=6550000,670000,620000)),IF(M1853&lt;=1320000,950000,IF(M1853&lt;=3360000,880000,IF(M1853&lt;=4890000,680000,IF(M1853&lt;=6550000,630000,580000))))))</f>
        <v/>
      </c>
      <c r="O1853" s="18">
        <f>IF(F1853&lt;=0,IF(AND(D1853="はい",C1853&gt;=2026,C1853&lt;=2027),IF(E1853&lt;=0,0,IF(E1853&lt;=30000,E1853,IF(E1853&lt;=60000,ROUNDUP(E1853/2,0)+15000,IF(E1853&lt;=120000,ROUNDUP(E1853/4,0)+30000,60000)))),IF(E1853&lt;=0,0,IF(E1853&lt;=20000,E1853,IF(E1853&lt;=40000,ROUNDUP(E1853/2,0)+10000,IF(E1853&lt;=80000,ROUNDUP(E1853/4,0)+20000,40000))))),IF(E1853&lt;=0,IF(F1853&lt;=0,0,IF(F1853&lt;=25000,F1853,IF(F1853&lt;=50000,ROUNDUP(F1853/2,0)+12500,IF(F1853&lt;=100000,ROUNDUP(F1853/4,0)+25000,50000)))),MAX(IF(F1853&lt;=0,0,IF(F1853&lt;=25000,F1853,IF(F1853&lt;=50000,ROUNDUP(F1853/2,0)+12500,IF(F1853&lt;=100000,ROUNDUP(F1853/4,0)+25000,50000)))),MIN(IF(AND(D1853="はい",C1853&gt;=2026,C1853&lt;=2027),IF(E1853&lt;=0,0,IF(E1853&lt;=30000,E1853,IF(E1853&lt;=60000,ROUNDUP(E1853/2,0)+15000,IF(E1853&lt;=120000,ROUNDUP(E1853/4,0)+30000,60000)))),IF(E1853&lt;=0,0,IF(E1853&lt;=20000,E1853,IF(E1853&lt;=40000,ROUNDUP(E1853/2,0)+10000,IF(E1853&lt;=80000,ROUNDUP(E1853/4,0)+20000,40000)))))+IF(F1853&lt;=0,0,IF(F1853&lt;=25000,F1853,IF(F1853&lt;=50000,ROUNDUP(F1853/2,0)+12500,IF(F1853&lt;=100000,ROUNDUP(F1853/4,0)+25000,50000)))),IF(AND(D1853="はい",C1853&gt;=2026,C1853&lt;=2027),60000,40000)))))</f>
        <v/>
      </c>
      <c r="P1853" s="18">
        <f>IF(G1853&lt;=0,0,IF(G1853&lt;=20000,G1853,IF(G1853&lt;=40000,ROUNDUP(G1853/2,0)+10000,IF(G1853&lt;=80000,ROUNDUP(G1853/4,0)+20000,40000))))</f>
        <v/>
      </c>
      <c r="Q1853" s="18">
        <f>IF(I1853&lt;=0,IF(H1853&lt;=0,0,IF(H1853&lt;=20000,H1853,IF(H1853&lt;=40000,ROUNDUP(H1853/2,0)+10000,IF(H1853&lt;=80000,ROUNDUP(H1853/4,0)+20000,40000)))),IF(H1853&lt;=0,IF(I1853&lt;=0,0,IF(I1853&lt;=25000,I1853,IF(I1853&lt;=50000,ROUNDUP(I1853/2,0)+12500,IF(I1853&lt;=100000,ROUNDUP(I1853/4,0)+25000,50000)))),MAX(IF(I1853&lt;=0,0,IF(I1853&lt;=25000,I1853,IF(I1853&lt;=50000,ROUNDUP(I1853/2,0)+12500,IF(I1853&lt;=100000,ROUNDUP(I1853/4,0)+25000,50000)))),MIN(IF(H1853&lt;=0,0,IF(H1853&lt;=20000,H1853,IF(H1853&lt;=40000,ROUNDUP(H1853/2,0)+10000,IF(H1853&lt;=80000,ROUNDUP(H1853/4,0)+20000,40000))))+IF(I1853&lt;=0,0,IF(I1853&lt;=25000,I1853,IF(I1853&lt;=50000,ROUNDUP(I1853/2,0)+12500,IF(I1853&lt;=100000,ROUNDUP(I1853/4,0)+25000,50000)))),40000))))</f>
        <v/>
      </c>
      <c r="R1853" s="18">
        <f>MIN(120000,O1853+P1853+Q1853)</f>
        <v/>
      </c>
      <c r="S1853" s="18">
        <f>IF(F1853&lt;=0,IF(E1853&lt;=0,0,IF(E1853&lt;=12000,E1853,IF(E1853&lt;=32000,ROUNDUP(E1853/2,0)+6000,IF(E1853&lt;=56000,ROUNDUP(E1853/4,0)+14000,28000)))),IF(E1853&lt;=0,IF(F1853&lt;=0,0,IF(F1853&lt;=15000,F1853,IF(F1853&lt;=40000,ROUNDUP(F1853/2,0)+7500,IF(F1853&lt;=70000,ROUNDUP(F1853/4,0)+17500,35000)))),MAX(IF(F1853&lt;=0,0,IF(F1853&lt;=15000,F1853,IF(F1853&lt;=40000,ROUNDUP(F1853/2,0)+7500,IF(F1853&lt;=70000,ROUNDUP(F1853/4,0)+17500,35000)))),MIN(IF(E1853&lt;=0,0,IF(E1853&lt;=12000,E1853,IF(E1853&lt;=32000,ROUNDUP(E1853/2,0)+6000,IF(E1853&lt;=56000,ROUNDUP(E1853/4,0)+14000,28000))))+IF(F1853&lt;=0,0,IF(F1853&lt;=15000,F1853,IF(F1853&lt;=40000,ROUNDUP(F1853/2,0)+7500,IF(F1853&lt;=70000,ROUNDUP(F1853/4,0)+17500,35000)))),28000))))</f>
        <v/>
      </c>
      <c r="T1853" s="18">
        <f>IF(G1853&lt;=0,0,IF(G1853&lt;=12000,G1853,IF(G1853&lt;=32000,ROUNDUP(G1853/2,0)+6000,IF(G1853&lt;=56000,ROUNDUP(G1853/4,0)+14000,28000))))</f>
        <v/>
      </c>
      <c r="U1853" s="18">
        <f>IF(I1853&lt;=0,IF(H1853&lt;=0,0,IF(H1853&lt;=12000,H1853,IF(H1853&lt;=32000,ROUNDUP(H1853/2,0)+6000,IF(H1853&lt;=56000,ROUNDUP(H1853/4,0)+14000,28000)))),IF(H1853&lt;=0,IF(I1853&lt;=0,0,IF(I1853&lt;=15000,I1853,IF(I1853&lt;=40000,ROUNDUP(I1853/2,0)+7500,IF(I1853&lt;=70000,ROUNDUP(I1853/4,0)+17500,35000)))),MAX(IF(I1853&lt;=0,0,IF(I1853&lt;=15000,I1853,IF(I1853&lt;=40000,ROUNDUP(I1853/2,0)+7500,IF(I1853&lt;=70000,ROUNDUP(I1853/4,0)+17500,35000)))),MIN(IF(H1853&lt;=0,0,IF(H1853&lt;=12000,H1853,IF(H1853&lt;=32000,ROUNDUP(H1853/2,0)+6000,IF(H1853&lt;=56000,ROUNDUP(H1853/4,0)+14000,28000))))+IF(I1853&lt;=0,0,IF(I1853&lt;=15000,I1853,IF(I1853&lt;=40000,ROUNDUP(I1853/2,0)+7500,IF(I1853&lt;=70000,ROUNDUP(I1853/4,0)+17500,35000)))),28000))))</f>
        <v/>
      </c>
      <c r="V1853" s="18">
        <f>MIN(70000,S1853+T1853+U1853)</f>
        <v/>
      </c>
      <c r="W1853" s="18">
        <f>MAX(0,ROUNDDOWN(M1853-J1853-N1853-K1853-0,-3))</f>
        <v/>
      </c>
      <c r="X1853" s="18">
        <f>MAX(0,ROUNDDOWN(M1853-J1853-N1853-K1853-R1853,-3))</f>
        <v/>
      </c>
      <c r="Y1853" s="18">
        <f>IF(W1853&lt;=0,0,ROUNDDOWN((W1853*LOOKUP(W1853,{0,1950001,3300001,6950001,9000001,18000001,40000001},{0.05,0.1,0.2,0.23,0.33,0.4,0.45})-LOOKUP(W1853,{0,1950001,3300001,6950001,9000001,18000001,40000001},{0,97500,427500,636000,1536000,2796000,4796000}))*1.021,-2))</f>
        <v/>
      </c>
      <c r="Z1853" s="18">
        <f>IF(X1853&lt;=0,0,ROUNDDOWN((X1853*LOOKUP(X1853,{0,1950001,3300001,6950001,9000001,18000001,40000001},{0.05,0.1,0.2,0.23,0.33,0.4,0.45})-LOOKUP(X1853,{0,1950001,3300001,6950001,9000001,18000001,40000001},{0,97500,427500,636000,1536000,2796000,4796000}))*1.021,-2))</f>
        <v/>
      </c>
      <c r="AA1853" s="18">
        <f>MAX(0,ROUNDDOWN(M1853-J1853-430000-L1853-0,-3))</f>
        <v/>
      </c>
      <c r="AB1853" s="18">
        <f>MAX(0,ROUNDDOWN(M1853-J1853-430000-L1853-V1853,-3))</f>
        <v/>
      </c>
      <c r="AC1853" s="18">
        <f>IF(M1853&lt;=450000,0,MAX(0,ROUNDDOWN(AA1853*0.06-MIN(50000,AA1853)*0.03,-2))+MAX(0,ROUNDDOWN(AA1853*0.04-MIN(50000,AA1853)*0.02,-2)))</f>
        <v/>
      </c>
      <c r="AD1853" s="18">
        <f>IF(M1853&lt;=450000,0,MAX(0,ROUNDDOWN(AB1853*0.06-MIN(50000,AB1853)*0.03,-2))+MAX(0,ROUNDDOWN(AB1853*0.04-MIN(50000,AB1853)*0.02,-2)))</f>
        <v/>
      </c>
      <c r="AE1853" s="18">
        <f>Y1853-Z1853</f>
        <v/>
      </c>
      <c r="AF1853" s="18">
        <f>AC1853-AD1853</f>
        <v/>
      </c>
      <c r="AG1853" s="18">
        <f>AE1853+AF1853</f>
        <v/>
      </c>
      <c r="AH1853" s="20">
        <f>IF(W1853&lt;=0,0,LOOKUP(W1853,{0,1950001,3300001,6950001,9000001,18000001,40000001},{0.05,0.1,0.2,0.23,0.33,0.4,0.45}))</f>
        <v/>
      </c>
    </row>
    <row r="1854">
      <c r="A1854" t="inlineStr">
        <is>
          <t>1万円刻み 3区分8万円ずつ</t>
        </is>
      </c>
      <c r="B1854" s="18">
        <f>'4_1万円刻み'!$A$592</f>
        <v/>
      </c>
      <c r="C1854" s="19" t="n">
        <v>2026</v>
      </c>
      <c r="D1854" t="inlineStr">
        <is>
          <t>いいえ</t>
        </is>
      </c>
      <c r="E1854" s="18" t="n">
        <v>80000</v>
      </c>
      <c r="F1854" s="18" t="n">
        <v>0</v>
      </c>
      <c r="G1854" s="18" t="n">
        <v>80000</v>
      </c>
      <c r="H1854" s="18" t="n">
        <v>80000</v>
      </c>
      <c r="I1854" s="18" t="n">
        <v>0</v>
      </c>
      <c r="J1854" s="18">
        <f>ROUND(MIN(B1854/12,650000)*12*0.0915+MIN(B1854/12,1390000)*12*(0.0504+0)+B1854*0.005,0)</f>
        <v/>
      </c>
      <c r="K1854" s="18" t="n">
        <v>0</v>
      </c>
      <c r="L1854" s="18" t="n">
        <v>0</v>
      </c>
      <c r="M1854" s="18">
        <f>ROUND(IF(C1854&gt;=2026,IF(B1854&lt;741000,0,IF(B1854&lt;2191000,B1854-740000,IF(B1854&lt;2193000,1451000,IF(B1854&lt;2196000,1453000,IF(B1854&lt;2200000,1456000,IF(B1854&lt;3600000,ROUNDDOWN(B1854/4,-3)*2.8-80000,IF(B1854&lt;6600000,ROUNDDOWN(B1854/4,-3)*3.2-440000,IF(B1854&lt;8500000,ROUNDDOWN(B1854*0.9,0)-1100000,B1854-1950000)))))))),IF(B1854&lt;651000,0,IF(B1854&lt;1900000,B1854-650000,IF(B1854&lt;3600000,ROUNDDOWN(B1854/4,-3)*2.8-80000,IF(B1854&lt;6600000,ROUNDDOWN(B1854/4,-3)*3.2-440000,IF(B1854&lt;8500000,ROUNDDOWN(B1854*0.9,0)-1100000,B1854-1950000)))))),0)</f>
        <v/>
      </c>
      <c r="N1854" s="18">
        <f>IF(M1854&gt;23500000,NA(),IF(C1854&gt;=2026,IF(M1854&lt;=4890000,1040000,IF(M1854&lt;=6550000,670000,620000)),IF(M1854&lt;=1320000,950000,IF(M1854&lt;=3360000,880000,IF(M1854&lt;=4890000,680000,IF(M1854&lt;=6550000,630000,580000))))))</f>
        <v/>
      </c>
      <c r="O1854" s="18">
        <f>IF(F1854&lt;=0,IF(AND(D1854="はい",C1854&gt;=2026,C1854&lt;=2027),IF(E1854&lt;=0,0,IF(E1854&lt;=30000,E1854,IF(E1854&lt;=60000,ROUNDUP(E1854/2,0)+15000,IF(E1854&lt;=120000,ROUNDUP(E1854/4,0)+30000,60000)))),IF(E1854&lt;=0,0,IF(E1854&lt;=20000,E1854,IF(E1854&lt;=40000,ROUNDUP(E1854/2,0)+10000,IF(E1854&lt;=80000,ROUNDUP(E1854/4,0)+20000,40000))))),IF(E1854&lt;=0,IF(F1854&lt;=0,0,IF(F1854&lt;=25000,F1854,IF(F1854&lt;=50000,ROUNDUP(F1854/2,0)+12500,IF(F1854&lt;=100000,ROUNDUP(F1854/4,0)+25000,50000)))),MAX(IF(F1854&lt;=0,0,IF(F1854&lt;=25000,F1854,IF(F1854&lt;=50000,ROUNDUP(F1854/2,0)+12500,IF(F1854&lt;=100000,ROUNDUP(F1854/4,0)+25000,50000)))),MIN(IF(AND(D1854="はい",C1854&gt;=2026,C1854&lt;=2027),IF(E1854&lt;=0,0,IF(E1854&lt;=30000,E1854,IF(E1854&lt;=60000,ROUNDUP(E1854/2,0)+15000,IF(E1854&lt;=120000,ROUNDUP(E1854/4,0)+30000,60000)))),IF(E1854&lt;=0,0,IF(E1854&lt;=20000,E1854,IF(E1854&lt;=40000,ROUNDUP(E1854/2,0)+10000,IF(E1854&lt;=80000,ROUNDUP(E1854/4,0)+20000,40000)))))+IF(F1854&lt;=0,0,IF(F1854&lt;=25000,F1854,IF(F1854&lt;=50000,ROUNDUP(F1854/2,0)+12500,IF(F1854&lt;=100000,ROUNDUP(F1854/4,0)+25000,50000)))),IF(AND(D1854="はい",C1854&gt;=2026,C1854&lt;=2027),60000,40000)))))</f>
        <v/>
      </c>
      <c r="P1854" s="18">
        <f>IF(G1854&lt;=0,0,IF(G1854&lt;=20000,G1854,IF(G1854&lt;=40000,ROUNDUP(G1854/2,0)+10000,IF(G1854&lt;=80000,ROUNDUP(G1854/4,0)+20000,40000))))</f>
        <v/>
      </c>
      <c r="Q1854" s="18">
        <f>IF(I1854&lt;=0,IF(H1854&lt;=0,0,IF(H1854&lt;=20000,H1854,IF(H1854&lt;=40000,ROUNDUP(H1854/2,0)+10000,IF(H1854&lt;=80000,ROUNDUP(H1854/4,0)+20000,40000)))),IF(H1854&lt;=0,IF(I1854&lt;=0,0,IF(I1854&lt;=25000,I1854,IF(I1854&lt;=50000,ROUNDUP(I1854/2,0)+12500,IF(I1854&lt;=100000,ROUNDUP(I1854/4,0)+25000,50000)))),MAX(IF(I1854&lt;=0,0,IF(I1854&lt;=25000,I1854,IF(I1854&lt;=50000,ROUNDUP(I1854/2,0)+12500,IF(I1854&lt;=100000,ROUNDUP(I1854/4,0)+25000,50000)))),MIN(IF(H1854&lt;=0,0,IF(H1854&lt;=20000,H1854,IF(H1854&lt;=40000,ROUNDUP(H1854/2,0)+10000,IF(H1854&lt;=80000,ROUNDUP(H1854/4,0)+20000,40000))))+IF(I1854&lt;=0,0,IF(I1854&lt;=25000,I1854,IF(I1854&lt;=50000,ROUNDUP(I1854/2,0)+12500,IF(I1854&lt;=100000,ROUNDUP(I1854/4,0)+25000,50000)))),40000))))</f>
        <v/>
      </c>
      <c r="R1854" s="18">
        <f>MIN(120000,O1854+P1854+Q1854)</f>
        <v/>
      </c>
      <c r="S1854" s="18">
        <f>IF(F1854&lt;=0,IF(E1854&lt;=0,0,IF(E1854&lt;=12000,E1854,IF(E1854&lt;=32000,ROUNDUP(E1854/2,0)+6000,IF(E1854&lt;=56000,ROUNDUP(E1854/4,0)+14000,28000)))),IF(E1854&lt;=0,IF(F1854&lt;=0,0,IF(F1854&lt;=15000,F1854,IF(F1854&lt;=40000,ROUNDUP(F1854/2,0)+7500,IF(F1854&lt;=70000,ROUNDUP(F1854/4,0)+17500,35000)))),MAX(IF(F1854&lt;=0,0,IF(F1854&lt;=15000,F1854,IF(F1854&lt;=40000,ROUNDUP(F1854/2,0)+7500,IF(F1854&lt;=70000,ROUNDUP(F1854/4,0)+17500,35000)))),MIN(IF(E1854&lt;=0,0,IF(E1854&lt;=12000,E1854,IF(E1854&lt;=32000,ROUNDUP(E1854/2,0)+6000,IF(E1854&lt;=56000,ROUNDUP(E1854/4,0)+14000,28000))))+IF(F1854&lt;=0,0,IF(F1854&lt;=15000,F1854,IF(F1854&lt;=40000,ROUNDUP(F1854/2,0)+7500,IF(F1854&lt;=70000,ROUNDUP(F1854/4,0)+17500,35000)))),28000))))</f>
        <v/>
      </c>
      <c r="T1854" s="18">
        <f>IF(G1854&lt;=0,0,IF(G1854&lt;=12000,G1854,IF(G1854&lt;=32000,ROUNDUP(G1854/2,0)+6000,IF(G1854&lt;=56000,ROUNDUP(G1854/4,0)+14000,28000))))</f>
        <v/>
      </c>
      <c r="U1854" s="18">
        <f>IF(I1854&lt;=0,IF(H1854&lt;=0,0,IF(H1854&lt;=12000,H1854,IF(H1854&lt;=32000,ROUNDUP(H1854/2,0)+6000,IF(H1854&lt;=56000,ROUNDUP(H1854/4,0)+14000,28000)))),IF(H1854&lt;=0,IF(I1854&lt;=0,0,IF(I1854&lt;=15000,I1854,IF(I1854&lt;=40000,ROUNDUP(I1854/2,0)+7500,IF(I1854&lt;=70000,ROUNDUP(I1854/4,0)+17500,35000)))),MAX(IF(I1854&lt;=0,0,IF(I1854&lt;=15000,I1854,IF(I1854&lt;=40000,ROUNDUP(I1854/2,0)+7500,IF(I1854&lt;=70000,ROUNDUP(I1854/4,0)+17500,35000)))),MIN(IF(H1854&lt;=0,0,IF(H1854&lt;=12000,H1854,IF(H1854&lt;=32000,ROUNDUP(H1854/2,0)+6000,IF(H1854&lt;=56000,ROUNDUP(H1854/4,0)+14000,28000))))+IF(I1854&lt;=0,0,IF(I1854&lt;=15000,I1854,IF(I1854&lt;=40000,ROUNDUP(I1854/2,0)+7500,IF(I1854&lt;=70000,ROUNDUP(I1854/4,0)+17500,35000)))),28000))))</f>
        <v/>
      </c>
      <c r="V1854" s="18">
        <f>MIN(70000,S1854+T1854+U1854)</f>
        <v/>
      </c>
      <c r="W1854" s="18">
        <f>MAX(0,ROUNDDOWN(M1854-J1854-N1854-K1854-0,-3))</f>
        <v/>
      </c>
      <c r="X1854" s="18">
        <f>MAX(0,ROUNDDOWN(M1854-J1854-N1854-K1854-R1854,-3))</f>
        <v/>
      </c>
      <c r="Y1854" s="18">
        <f>IF(W1854&lt;=0,0,ROUNDDOWN((W1854*LOOKUP(W1854,{0,1950001,3300001,6950001,9000001,18000001,40000001},{0.05,0.1,0.2,0.23,0.33,0.4,0.45})-LOOKUP(W1854,{0,1950001,3300001,6950001,9000001,18000001,40000001},{0,97500,427500,636000,1536000,2796000,4796000}))*1.021,-2))</f>
        <v/>
      </c>
      <c r="Z1854" s="18">
        <f>IF(X1854&lt;=0,0,ROUNDDOWN((X1854*LOOKUP(X1854,{0,1950001,3300001,6950001,9000001,18000001,40000001},{0.05,0.1,0.2,0.23,0.33,0.4,0.45})-LOOKUP(X1854,{0,1950001,3300001,6950001,9000001,18000001,40000001},{0,97500,427500,636000,1536000,2796000,4796000}))*1.021,-2))</f>
        <v/>
      </c>
      <c r="AA1854" s="18">
        <f>MAX(0,ROUNDDOWN(M1854-J1854-430000-L1854-0,-3))</f>
        <v/>
      </c>
      <c r="AB1854" s="18">
        <f>MAX(0,ROUNDDOWN(M1854-J1854-430000-L1854-V1854,-3))</f>
        <v/>
      </c>
      <c r="AC1854" s="18">
        <f>IF(M1854&lt;=450000,0,MAX(0,ROUNDDOWN(AA1854*0.06-MIN(50000,AA1854)*0.03,-2))+MAX(0,ROUNDDOWN(AA1854*0.04-MIN(50000,AA1854)*0.02,-2)))</f>
        <v/>
      </c>
      <c r="AD1854" s="18">
        <f>IF(M1854&lt;=450000,0,MAX(0,ROUNDDOWN(AB1854*0.06-MIN(50000,AB1854)*0.03,-2))+MAX(0,ROUNDDOWN(AB1854*0.04-MIN(50000,AB1854)*0.02,-2)))</f>
        <v/>
      </c>
      <c r="AE1854" s="18">
        <f>Y1854-Z1854</f>
        <v/>
      </c>
      <c r="AF1854" s="18">
        <f>AC1854-AD1854</f>
        <v/>
      </c>
      <c r="AG1854" s="18">
        <f>AE1854+AF1854</f>
        <v/>
      </c>
      <c r="AH1854" s="20">
        <f>IF(W1854&lt;=0,0,LOOKUP(W1854,{0,1950001,3300001,6950001,9000001,18000001,40000001},{0.05,0.1,0.2,0.23,0.33,0.4,0.45}))</f>
        <v/>
      </c>
    </row>
    <row r="1855">
      <c r="A1855" t="inlineStr">
        <is>
          <t>1万円刻み 一般8万円</t>
        </is>
      </c>
      <c r="B1855" s="18">
        <f>'4_1万円刻み'!$A$592</f>
        <v/>
      </c>
      <c r="C1855" s="19" t="n">
        <v>2026</v>
      </c>
      <c r="D1855" t="inlineStr">
        <is>
          <t>いいえ</t>
        </is>
      </c>
      <c r="E1855" s="18" t="n">
        <v>80000</v>
      </c>
      <c r="F1855" s="18" t="n">
        <v>0</v>
      </c>
      <c r="G1855" s="18" t="n">
        <v>0</v>
      </c>
      <c r="H1855" s="18" t="n">
        <v>0</v>
      </c>
      <c r="I1855" s="18" t="n">
        <v>0</v>
      </c>
      <c r="J1855" s="18">
        <f>ROUND(MIN(B1855/12,650000)*12*0.0915+MIN(B1855/12,1390000)*12*(0.0504+0)+B1855*0.005,0)</f>
        <v/>
      </c>
      <c r="K1855" s="18" t="n">
        <v>0</v>
      </c>
      <c r="L1855" s="18" t="n">
        <v>0</v>
      </c>
      <c r="M1855" s="18">
        <f>ROUND(IF(C1855&gt;=2026,IF(B1855&lt;741000,0,IF(B1855&lt;2191000,B1855-740000,IF(B1855&lt;2193000,1451000,IF(B1855&lt;2196000,1453000,IF(B1855&lt;2200000,1456000,IF(B1855&lt;3600000,ROUNDDOWN(B1855/4,-3)*2.8-80000,IF(B1855&lt;6600000,ROUNDDOWN(B1855/4,-3)*3.2-440000,IF(B1855&lt;8500000,ROUNDDOWN(B1855*0.9,0)-1100000,B1855-1950000)))))))),IF(B1855&lt;651000,0,IF(B1855&lt;1900000,B1855-650000,IF(B1855&lt;3600000,ROUNDDOWN(B1855/4,-3)*2.8-80000,IF(B1855&lt;6600000,ROUNDDOWN(B1855/4,-3)*3.2-440000,IF(B1855&lt;8500000,ROUNDDOWN(B1855*0.9,0)-1100000,B1855-1950000)))))),0)</f>
        <v/>
      </c>
      <c r="N1855" s="18">
        <f>IF(M1855&gt;23500000,NA(),IF(C1855&gt;=2026,IF(M1855&lt;=4890000,1040000,IF(M1855&lt;=6550000,670000,620000)),IF(M1855&lt;=1320000,950000,IF(M1855&lt;=3360000,880000,IF(M1855&lt;=4890000,680000,IF(M1855&lt;=6550000,630000,580000))))))</f>
        <v/>
      </c>
      <c r="O1855" s="18">
        <f>IF(F1855&lt;=0,IF(AND(D1855="はい",C1855&gt;=2026,C1855&lt;=2027),IF(E1855&lt;=0,0,IF(E1855&lt;=30000,E1855,IF(E1855&lt;=60000,ROUNDUP(E1855/2,0)+15000,IF(E1855&lt;=120000,ROUNDUP(E1855/4,0)+30000,60000)))),IF(E1855&lt;=0,0,IF(E1855&lt;=20000,E1855,IF(E1855&lt;=40000,ROUNDUP(E1855/2,0)+10000,IF(E1855&lt;=80000,ROUNDUP(E1855/4,0)+20000,40000))))),IF(E1855&lt;=0,IF(F1855&lt;=0,0,IF(F1855&lt;=25000,F1855,IF(F1855&lt;=50000,ROUNDUP(F1855/2,0)+12500,IF(F1855&lt;=100000,ROUNDUP(F1855/4,0)+25000,50000)))),MAX(IF(F1855&lt;=0,0,IF(F1855&lt;=25000,F1855,IF(F1855&lt;=50000,ROUNDUP(F1855/2,0)+12500,IF(F1855&lt;=100000,ROUNDUP(F1855/4,0)+25000,50000)))),MIN(IF(AND(D1855="はい",C1855&gt;=2026,C1855&lt;=2027),IF(E1855&lt;=0,0,IF(E1855&lt;=30000,E1855,IF(E1855&lt;=60000,ROUNDUP(E1855/2,0)+15000,IF(E1855&lt;=120000,ROUNDUP(E1855/4,0)+30000,60000)))),IF(E1855&lt;=0,0,IF(E1855&lt;=20000,E1855,IF(E1855&lt;=40000,ROUNDUP(E1855/2,0)+10000,IF(E1855&lt;=80000,ROUNDUP(E1855/4,0)+20000,40000)))))+IF(F1855&lt;=0,0,IF(F1855&lt;=25000,F1855,IF(F1855&lt;=50000,ROUNDUP(F1855/2,0)+12500,IF(F1855&lt;=100000,ROUNDUP(F1855/4,0)+25000,50000)))),IF(AND(D1855="はい",C1855&gt;=2026,C1855&lt;=2027),60000,40000)))))</f>
        <v/>
      </c>
      <c r="P1855" s="18">
        <f>IF(G1855&lt;=0,0,IF(G1855&lt;=20000,G1855,IF(G1855&lt;=40000,ROUNDUP(G1855/2,0)+10000,IF(G1855&lt;=80000,ROUNDUP(G1855/4,0)+20000,40000))))</f>
        <v/>
      </c>
      <c r="Q1855" s="18">
        <f>IF(I1855&lt;=0,IF(H1855&lt;=0,0,IF(H1855&lt;=20000,H1855,IF(H1855&lt;=40000,ROUNDUP(H1855/2,0)+10000,IF(H1855&lt;=80000,ROUNDUP(H1855/4,0)+20000,40000)))),IF(H1855&lt;=0,IF(I1855&lt;=0,0,IF(I1855&lt;=25000,I1855,IF(I1855&lt;=50000,ROUNDUP(I1855/2,0)+12500,IF(I1855&lt;=100000,ROUNDUP(I1855/4,0)+25000,50000)))),MAX(IF(I1855&lt;=0,0,IF(I1855&lt;=25000,I1855,IF(I1855&lt;=50000,ROUNDUP(I1855/2,0)+12500,IF(I1855&lt;=100000,ROUNDUP(I1855/4,0)+25000,50000)))),MIN(IF(H1855&lt;=0,0,IF(H1855&lt;=20000,H1855,IF(H1855&lt;=40000,ROUNDUP(H1855/2,0)+10000,IF(H1855&lt;=80000,ROUNDUP(H1855/4,0)+20000,40000))))+IF(I1855&lt;=0,0,IF(I1855&lt;=25000,I1855,IF(I1855&lt;=50000,ROUNDUP(I1855/2,0)+12500,IF(I1855&lt;=100000,ROUNDUP(I1855/4,0)+25000,50000)))),40000))))</f>
        <v/>
      </c>
      <c r="R1855" s="18">
        <f>MIN(120000,O1855+P1855+Q1855)</f>
        <v/>
      </c>
      <c r="S1855" s="18">
        <f>IF(F1855&lt;=0,IF(E1855&lt;=0,0,IF(E1855&lt;=12000,E1855,IF(E1855&lt;=32000,ROUNDUP(E1855/2,0)+6000,IF(E1855&lt;=56000,ROUNDUP(E1855/4,0)+14000,28000)))),IF(E1855&lt;=0,IF(F1855&lt;=0,0,IF(F1855&lt;=15000,F1855,IF(F1855&lt;=40000,ROUNDUP(F1855/2,0)+7500,IF(F1855&lt;=70000,ROUNDUP(F1855/4,0)+17500,35000)))),MAX(IF(F1855&lt;=0,0,IF(F1855&lt;=15000,F1855,IF(F1855&lt;=40000,ROUNDUP(F1855/2,0)+7500,IF(F1855&lt;=70000,ROUNDUP(F1855/4,0)+17500,35000)))),MIN(IF(E1855&lt;=0,0,IF(E1855&lt;=12000,E1855,IF(E1855&lt;=32000,ROUNDUP(E1855/2,0)+6000,IF(E1855&lt;=56000,ROUNDUP(E1855/4,0)+14000,28000))))+IF(F1855&lt;=0,0,IF(F1855&lt;=15000,F1855,IF(F1855&lt;=40000,ROUNDUP(F1855/2,0)+7500,IF(F1855&lt;=70000,ROUNDUP(F1855/4,0)+17500,35000)))),28000))))</f>
        <v/>
      </c>
      <c r="T1855" s="18">
        <f>IF(G1855&lt;=0,0,IF(G1855&lt;=12000,G1855,IF(G1855&lt;=32000,ROUNDUP(G1855/2,0)+6000,IF(G1855&lt;=56000,ROUNDUP(G1855/4,0)+14000,28000))))</f>
        <v/>
      </c>
      <c r="U1855" s="18">
        <f>IF(I1855&lt;=0,IF(H1855&lt;=0,0,IF(H1855&lt;=12000,H1855,IF(H1855&lt;=32000,ROUNDUP(H1855/2,0)+6000,IF(H1855&lt;=56000,ROUNDUP(H1855/4,0)+14000,28000)))),IF(H1855&lt;=0,IF(I1855&lt;=0,0,IF(I1855&lt;=15000,I1855,IF(I1855&lt;=40000,ROUNDUP(I1855/2,0)+7500,IF(I1855&lt;=70000,ROUNDUP(I1855/4,0)+17500,35000)))),MAX(IF(I1855&lt;=0,0,IF(I1855&lt;=15000,I1855,IF(I1855&lt;=40000,ROUNDUP(I1855/2,0)+7500,IF(I1855&lt;=70000,ROUNDUP(I1855/4,0)+17500,35000)))),MIN(IF(H1855&lt;=0,0,IF(H1855&lt;=12000,H1855,IF(H1855&lt;=32000,ROUNDUP(H1855/2,0)+6000,IF(H1855&lt;=56000,ROUNDUP(H1855/4,0)+14000,28000))))+IF(I1855&lt;=0,0,IF(I1855&lt;=15000,I1855,IF(I1855&lt;=40000,ROUNDUP(I1855/2,0)+7500,IF(I1855&lt;=70000,ROUNDUP(I1855/4,0)+17500,35000)))),28000))))</f>
        <v/>
      </c>
      <c r="V1855" s="18">
        <f>MIN(70000,S1855+T1855+U1855)</f>
        <v/>
      </c>
      <c r="W1855" s="18">
        <f>MAX(0,ROUNDDOWN(M1855-J1855-N1855-K1855-0,-3))</f>
        <v/>
      </c>
      <c r="X1855" s="18">
        <f>MAX(0,ROUNDDOWN(M1855-J1855-N1855-K1855-R1855,-3))</f>
        <v/>
      </c>
      <c r="Y1855" s="18">
        <f>IF(W1855&lt;=0,0,ROUNDDOWN((W1855*LOOKUP(W1855,{0,1950001,3300001,6950001,9000001,18000001,40000001},{0.05,0.1,0.2,0.23,0.33,0.4,0.45})-LOOKUP(W1855,{0,1950001,3300001,6950001,9000001,18000001,40000001},{0,97500,427500,636000,1536000,2796000,4796000}))*1.021,-2))</f>
        <v/>
      </c>
      <c r="Z1855" s="18">
        <f>IF(X1855&lt;=0,0,ROUNDDOWN((X1855*LOOKUP(X1855,{0,1950001,3300001,6950001,9000001,18000001,40000001},{0.05,0.1,0.2,0.23,0.33,0.4,0.45})-LOOKUP(X1855,{0,1950001,3300001,6950001,9000001,18000001,40000001},{0,97500,427500,636000,1536000,2796000,4796000}))*1.021,-2))</f>
        <v/>
      </c>
      <c r="AA1855" s="18">
        <f>MAX(0,ROUNDDOWN(M1855-J1855-430000-L1855-0,-3))</f>
        <v/>
      </c>
      <c r="AB1855" s="18">
        <f>MAX(0,ROUNDDOWN(M1855-J1855-430000-L1855-V1855,-3))</f>
        <v/>
      </c>
      <c r="AC1855" s="18">
        <f>IF(M1855&lt;=450000,0,MAX(0,ROUNDDOWN(AA1855*0.06-MIN(50000,AA1855)*0.03,-2))+MAX(0,ROUNDDOWN(AA1855*0.04-MIN(50000,AA1855)*0.02,-2)))</f>
        <v/>
      </c>
      <c r="AD1855" s="18">
        <f>IF(M1855&lt;=450000,0,MAX(0,ROUNDDOWN(AB1855*0.06-MIN(50000,AB1855)*0.03,-2))+MAX(0,ROUNDDOWN(AB1855*0.04-MIN(50000,AB1855)*0.02,-2)))</f>
        <v/>
      </c>
      <c r="AE1855" s="18">
        <f>Y1855-Z1855</f>
        <v/>
      </c>
      <c r="AF1855" s="18">
        <f>AC1855-AD1855</f>
        <v/>
      </c>
      <c r="AG1855" s="18">
        <f>AE1855+AF1855</f>
        <v/>
      </c>
      <c r="AH1855" s="20">
        <f>IF(W1855&lt;=0,0,LOOKUP(W1855,{0,1950001,3300001,6950001,9000001,18000001,40000001},{0.05,0.1,0.2,0.23,0.33,0.4,0.45}))</f>
        <v/>
      </c>
    </row>
    <row r="1856">
      <c r="A1856" t="inlineStr">
        <is>
          <t>1万円刻み 特例あり一般12万円</t>
        </is>
      </c>
      <c r="B1856" s="18">
        <f>'4_1万円刻み'!$A$592</f>
        <v/>
      </c>
      <c r="C1856" s="19" t="n">
        <v>2026</v>
      </c>
      <c r="D1856" t="inlineStr">
        <is>
          <t>はい</t>
        </is>
      </c>
      <c r="E1856" s="18" t="n">
        <v>120000</v>
      </c>
      <c r="F1856" s="18" t="n">
        <v>0</v>
      </c>
      <c r="G1856" s="18" t="n">
        <v>0</v>
      </c>
      <c r="H1856" s="18" t="n">
        <v>0</v>
      </c>
      <c r="I1856" s="18" t="n">
        <v>0</v>
      </c>
      <c r="J1856" s="18">
        <f>ROUND(MIN(B1856/12,650000)*12*0.0915+MIN(B1856/12,1390000)*12*(0.0504+0)+B1856*0.005,0)</f>
        <v/>
      </c>
      <c r="K1856" s="18" t="n">
        <v>0</v>
      </c>
      <c r="L1856" s="18" t="n">
        <v>0</v>
      </c>
      <c r="M1856" s="18">
        <f>ROUND(IF(C1856&gt;=2026,IF(B1856&lt;741000,0,IF(B1856&lt;2191000,B1856-740000,IF(B1856&lt;2193000,1451000,IF(B1856&lt;2196000,1453000,IF(B1856&lt;2200000,1456000,IF(B1856&lt;3600000,ROUNDDOWN(B1856/4,-3)*2.8-80000,IF(B1856&lt;6600000,ROUNDDOWN(B1856/4,-3)*3.2-440000,IF(B1856&lt;8500000,ROUNDDOWN(B1856*0.9,0)-1100000,B1856-1950000)))))))),IF(B1856&lt;651000,0,IF(B1856&lt;1900000,B1856-650000,IF(B1856&lt;3600000,ROUNDDOWN(B1856/4,-3)*2.8-80000,IF(B1856&lt;6600000,ROUNDDOWN(B1856/4,-3)*3.2-440000,IF(B1856&lt;8500000,ROUNDDOWN(B1856*0.9,0)-1100000,B1856-1950000)))))),0)</f>
        <v/>
      </c>
      <c r="N1856" s="18">
        <f>IF(M1856&gt;23500000,NA(),IF(C1856&gt;=2026,IF(M1856&lt;=4890000,1040000,IF(M1856&lt;=6550000,670000,620000)),IF(M1856&lt;=1320000,950000,IF(M1856&lt;=3360000,880000,IF(M1856&lt;=4890000,680000,IF(M1856&lt;=6550000,630000,580000))))))</f>
        <v/>
      </c>
      <c r="O1856" s="18">
        <f>IF(F1856&lt;=0,IF(AND(D1856="はい",C1856&gt;=2026,C1856&lt;=2027),IF(E1856&lt;=0,0,IF(E1856&lt;=30000,E1856,IF(E1856&lt;=60000,ROUNDUP(E1856/2,0)+15000,IF(E1856&lt;=120000,ROUNDUP(E1856/4,0)+30000,60000)))),IF(E1856&lt;=0,0,IF(E1856&lt;=20000,E1856,IF(E1856&lt;=40000,ROUNDUP(E1856/2,0)+10000,IF(E1856&lt;=80000,ROUNDUP(E1856/4,0)+20000,40000))))),IF(E1856&lt;=0,IF(F1856&lt;=0,0,IF(F1856&lt;=25000,F1856,IF(F1856&lt;=50000,ROUNDUP(F1856/2,0)+12500,IF(F1856&lt;=100000,ROUNDUP(F1856/4,0)+25000,50000)))),MAX(IF(F1856&lt;=0,0,IF(F1856&lt;=25000,F1856,IF(F1856&lt;=50000,ROUNDUP(F1856/2,0)+12500,IF(F1856&lt;=100000,ROUNDUP(F1856/4,0)+25000,50000)))),MIN(IF(AND(D1856="はい",C1856&gt;=2026,C1856&lt;=2027),IF(E1856&lt;=0,0,IF(E1856&lt;=30000,E1856,IF(E1856&lt;=60000,ROUNDUP(E1856/2,0)+15000,IF(E1856&lt;=120000,ROUNDUP(E1856/4,0)+30000,60000)))),IF(E1856&lt;=0,0,IF(E1856&lt;=20000,E1856,IF(E1856&lt;=40000,ROUNDUP(E1856/2,0)+10000,IF(E1856&lt;=80000,ROUNDUP(E1856/4,0)+20000,40000)))))+IF(F1856&lt;=0,0,IF(F1856&lt;=25000,F1856,IF(F1856&lt;=50000,ROUNDUP(F1856/2,0)+12500,IF(F1856&lt;=100000,ROUNDUP(F1856/4,0)+25000,50000)))),IF(AND(D1856="はい",C1856&gt;=2026,C1856&lt;=2027),60000,40000)))))</f>
        <v/>
      </c>
      <c r="P1856" s="18">
        <f>IF(G1856&lt;=0,0,IF(G1856&lt;=20000,G1856,IF(G1856&lt;=40000,ROUNDUP(G1856/2,0)+10000,IF(G1856&lt;=80000,ROUNDUP(G1856/4,0)+20000,40000))))</f>
        <v/>
      </c>
      <c r="Q1856" s="18">
        <f>IF(I1856&lt;=0,IF(H1856&lt;=0,0,IF(H1856&lt;=20000,H1856,IF(H1856&lt;=40000,ROUNDUP(H1856/2,0)+10000,IF(H1856&lt;=80000,ROUNDUP(H1856/4,0)+20000,40000)))),IF(H1856&lt;=0,IF(I1856&lt;=0,0,IF(I1856&lt;=25000,I1856,IF(I1856&lt;=50000,ROUNDUP(I1856/2,0)+12500,IF(I1856&lt;=100000,ROUNDUP(I1856/4,0)+25000,50000)))),MAX(IF(I1856&lt;=0,0,IF(I1856&lt;=25000,I1856,IF(I1856&lt;=50000,ROUNDUP(I1856/2,0)+12500,IF(I1856&lt;=100000,ROUNDUP(I1856/4,0)+25000,50000)))),MIN(IF(H1856&lt;=0,0,IF(H1856&lt;=20000,H1856,IF(H1856&lt;=40000,ROUNDUP(H1856/2,0)+10000,IF(H1856&lt;=80000,ROUNDUP(H1856/4,0)+20000,40000))))+IF(I1856&lt;=0,0,IF(I1856&lt;=25000,I1856,IF(I1856&lt;=50000,ROUNDUP(I1856/2,0)+12500,IF(I1856&lt;=100000,ROUNDUP(I1856/4,0)+25000,50000)))),40000))))</f>
        <v/>
      </c>
      <c r="R1856" s="18">
        <f>MIN(120000,O1856+P1856+Q1856)</f>
        <v/>
      </c>
      <c r="S1856" s="18">
        <f>IF(F1856&lt;=0,IF(E1856&lt;=0,0,IF(E1856&lt;=12000,E1856,IF(E1856&lt;=32000,ROUNDUP(E1856/2,0)+6000,IF(E1856&lt;=56000,ROUNDUP(E1856/4,0)+14000,28000)))),IF(E1856&lt;=0,IF(F1856&lt;=0,0,IF(F1856&lt;=15000,F1856,IF(F1856&lt;=40000,ROUNDUP(F1856/2,0)+7500,IF(F1856&lt;=70000,ROUNDUP(F1856/4,0)+17500,35000)))),MAX(IF(F1856&lt;=0,0,IF(F1856&lt;=15000,F1856,IF(F1856&lt;=40000,ROUNDUP(F1856/2,0)+7500,IF(F1856&lt;=70000,ROUNDUP(F1856/4,0)+17500,35000)))),MIN(IF(E1856&lt;=0,0,IF(E1856&lt;=12000,E1856,IF(E1856&lt;=32000,ROUNDUP(E1856/2,0)+6000,IF(E1856&lt;=56000,ROUNDUP(E1856/4,0)+14000,28000))))+IF(F1856&lt;=0,0,IF(F1856&lt;=15000,F1856,IF(F1856&lt;=40000,ROUNDUP(F1856/2,0)+7500,IF(F1856&lt;=70000,ROUNDUP(F1856/4,0)+17500,35000)))),28000))))</f>
        <v/>
      </c>
      <c r="T1856" s="18">
        <f>IF(G1856&lt;=0,0,IF(G1856&lt;=12000,G1856,IF(G1856&lt;=32000,ROUNDUP(G1856/2,0)+6000,IF(G1856&lt;=56000,ROUNDUP(G1856/4,0)+14000,28000))))</f>
        <v/>
      </c>
      <c r="U1856" s="18">
        <f>IF(I1856&lt;=0,IF(H1856&lt;=0,0,IF(H1856&lt;=12000,H1856,IF(H1856&lt;=32000,ROUNDUP(H1856/2,0)+6000,IF(H1856&lt;=56000,ROUNDUP(H1856/4,0)+14000,28000)))),IF(H1856&lt;=0,IF(I1856&lt;=0,0,IF(I1856&lt;=15000,I1856,IF(I1856&lt;=40000,ROUNDUP(I1856/2,0)+7500,IF(I1856&lt;=70000,ROUNDUP(I1856/4,0)+17500,35000)))),MAX(IF(I1856&lt;=0,0,IF(I1856&lt;=15000,I1856,IF(I1856&lt;=40000,ROUNDUP(I1856/2,0)+7500,IF(I1856&lt;=70000,ROUNDUP(I1856/4,0)+17500,35000)))),MIN(IF(H1856&lt;=0,0,IF(H1856&lt;=12000,H1856,IF(H1856&lt;=32000,ROUNDUP(H1856/2,0)+6000,IF(H1856&lt;=56000,ROUNDUP(H1856/4,0)+14000,28000))))+IF(I1856&lt;=0,0,IF(I1856&lt;=15000,I1856,IF(I1856&lt;=40000,ROUNDUP(I1856/2,0)+7500,IF(I1856&lt;=70000,ROUNDUP(I1856/4,0)+17500,35000)))),28000))))</f>
        <v/>
      </c>
      <c r="V1856" s="18">
        <f>MIN(70000,S1856+T1856+U1856)</f>
        <v/>
      </c>
      <c r="W1856" s="18">
        <f>MAX(0,ROUNDDOWN(M1856-J1856-N1856-K1856-0,-3))</f>
        <v/>
      </c>
      <c r="X1856" s="18">
        <f>MAX(0,ROUNDDOWN(M1856-J1856-N1856-K1856-R1856,-3))</f>
        <v/>
      </c>
      <c r="Y1856" s="18">
        <f>IF(W1856&lt;=0,0,ROUNDDOWN((W1856*LOOKUP(W1856,{0,1950001,3300001,6950001,9000001,18000001,40000001},{0.05,0.1,0.2,0.23,0.33,0.4,0.45})-LOOKUP(W1856,{0,1950001,3300001,6950001,9000001,18000001,40000001},{0,97500,427500,636000,1536000,2796000,4796000}))*1.021,-2))</f>
        <v/>
      </c>
      <c r="Z1856" s="18">
        <f>IF(X1856&lt;=0,0,ROUNDDOWN((X1856*LOOKUP(X1856,{0,1950001,3300001,6950001,9000001,18000001,40000001},{0.05,0.1,0.2,0.23,0.33,0.4,0.45})-LOOKUP(X1856,{0,1950001,3300001,6950001,9000001,18000001,40000001},{0,97500,427500,636000,1536000,2796000,4796000}))*1.021,-2))</f>
        <v/>
      </c>
      <c r="AA1856" s="18">
        <f>MAX(0,ROUNDDOWN(M1856-J1856-430000-L1856-0,-3))</f>
        <v/>
      </c>
      <c r="AB1856" s="18">
        <f>MAX(0,ROUNDDOWN(M1856-J1856-430000-L1856-V1856,-3))</f>
        <v/>
      </c>
      <c r="AC1856" s="18">
        <f>IF(M1856&lt;=450000,0,MAX(0,ROUNDDOWN(AA1856*0.06-MIN(50000,AA1856)*0.03,-2))+MAX(0,ROUNDDOWN(AA1856*0.04-MIN(50000,AA1856)*0.02,-2)))</f>
        <v/>
      </c>
      <c r="AD1856" s="18">
        <f>IF(M1856&lt;=450000,0,MAX(0,ROUNDDOWN(AB1856*0.06-MIN(50000,AB1856)*0.03,-2))+MAX(0,ROUNDDOWN(AB1856*0.04-MIN(50000,AB1856)*0.02,-2)))</f>
        <v/>
      </c>
      <c r="AE1856" s="18">
        <f>Y1856-Z1856</f>
        <v/>
      </c>
      <c r="AF1856" s="18">
        <f>AC1856-AD1856</f>
        <v/>
      </c>
      <c r="AG1856" s="18">
        <f>AE1856+AF1856</f>
        <v/>
      </c>
      <c r="AH1856" s="20">
        <f>IF(W1856&lt;=0,0,LOOKUP(W1856,{0,1950001,3300001,6950001,9000001,18000001,40000001},{0.05,0.1,0.2,0.23,0.33,0.4,0.45}))</f>
        <v/>
      </c>
    </row>
    <row r="1857">
      <c r="A1857" t="inlineStr">
        <is>
          <t>1万円刻み 3区分8万円ずつ</t>
        </is>
      </c>
      <c r="B1857" s="18">
        <f>'4_1万円刻み'!$A$593</f>
        <v/>
      </c>
      <c r="C1857" s="19" t="n">
        <v>2026</v>
      </c>
      <c r="D1857" t="inlineStr">
        <is>
          <t>いいえ</t>
        </is>
      </c>
      <c r="E1857" s="18" t="n">
        <v>80000</v>
      </c>
      <c r="F1857" s="18" t="n">
        <v>0</v>
      </c>
      <c r="G1857" s="18" t="n">
        <v>80000</v>
      </c>
      <c r="H1857" s="18" t="n">
        <v>80000</v>
      </c>
      <c r="I1857" s="18" t="n">
        <v>0</v>
      </c>
      <c r="J1857" s="18">
        <f>ROUND(MIN(B1857/12,650000)*12*0.0915+MIN(B1857/12,1390000)*12*(0.0504+0)+B1857*0.005,0)</f>
        <v/>
      </c>
      <c r="K1857" s="18" t="n">
        <v>0</v>
      </c>
      <c r="L1857" s="18" t="n">
        <v>0</v>
      </c>
      <c r="M1857" s="18">
        <f>ROUND(IF(C1857&gt;=2026,IF(B1857&lt;741000,0,IF(B1857&lt;2191000,B1857-740000,IF(B1857&lt;2193000,1451000,IF(B1857&lt;2196000,1453000,IF(B1857&lt;2200000,1456000,IF(B1857&lt;3600000,ROUNDDOWN(B1857/4,-3)*2.8-80000,IF(B1857&lt;6600000,ROUNDDOWN(B1857/4,-3)*3.2-440000,IF(B1857&lt;8500000,ROUNDDOWN(B1857*0.9,0)-1100000,B1857-1950000)))))))),IF(B1857&lt;651000,0,IF(B1857&lt;1900000,B1857-650000,IF(B1857&lt;3600000,ROUNDDOWN(B1857/4,-3)*2.8-80000,IF(B1857&lt;6600000,ROUNDDOWN(B1857/4,-3)*3.2-440000,IF(B1857&lt;8500000,ROUNDDOWN(B1857*0.9,0)-1100000,B1857-1950000)))))),0)</f>
        <v/>
      </c>
      <c r="N1857" s="18">
        <f>IF(M1857&gt;23500000,NA(),IF(C1857&gt;=2026,IF(M1857&lt;=4890000,1040000,IF(M1857&lt;=6550000,670000,620000)),IF(M1857&lt;=1320000,950000,IF(M1857&lt;=3360000,880000,IF(M1857&lt;=4890000,680000,IF(M1857&lt;=6550000,630000,580000))))))</f>
        <v/>
      </c>
      <c r="O1857" s="18">
        <f>IF(F1857&lt;=0,IF(AND(D1857="はい",C1857&gt;=2026,C1857&lt;=2027),IF(E1857&lt;=0,0,IF(E1857&lt;=30000,E1857,IF(E1857&lt;=60000,ROUNDUP(E1857/2,0)+15000,IF(E1857&lt;=120000,ROUNDUP(E1857/4,0)+30000,60000)))),IF(E1857&lt;=0,0,IF(E1857&lt;=20000,E1857,IF(E1857&lt;=40000,ROUNDUP(E1857/2,0)+10000,IF(E1857&lt;=80000,ROUNDUP(E1857/4,0)+20000,40000))))),IF(E1857&lt;=0,IF(F1857&lt;=0,0,IF(F1857&lt;=25000,F1857,IF(F1857&lt;=50000,ROUNDUP(F1857/2,0)+12500,IF(F1857&lt;=100000,ROUNDUP(F1857/4,0)+25000,50000)))),MAX(IF(F1857&lt;=0,0,IF(F1857&lt;=25000,F1857,IF(F1857&lt;=50000,ROUNDUP(F1857/2,0)+12500,IF(F1857&lt;=100000,ROUNDUP(F1857/4,0)+25000,50000)))),MIN(IF(AND(D1857="はい",C1857&gt;=2026,C1857&lt;=2027),IF(E1857&lt;=0,0,IF(E1857&lt;=30000,E1857,IF(E1857&lt;=60000,ROUNDUP(E1857/2,0)+15000,IF(E1857&lt;=120000,ROUNDUP(E1857/4,0)+30000,60000)))),IF(E1857&lt;=0,0,IF(E1857&lt;=20000,E1857,IF(E1857&lt;=40000,ROUNDUP(E1857/2,0)+10000,IF(E1857&lt;=80000,ROUNDUP(E1857/4,0)+20000,40000)))))+IF(F1857&lt;=0,0,IF(F1857&lt;=25000,F1857,IF(F1857&lt;=50000,ROUNDUP(F1857/2,0)+12500,IF(F1857&lt;=100000,ROUNDUP(F1857/4,0)+25000,50000)))),IF(AND(D1857="はい",C1857&gt;=2026,C1857&lt;=2027),60000,40000)))))</f>
        <v/>
      </c>
      <c r="P1857" s="18">
        <f>IF(G1857&lt;=0,0,IF(G1857&lt;=20000,G1857,IF(G1857&lt;=40000,ROUNDUP(G1857/2,0)+10000,IF(G1857&lt;=80000,ROUNDUP(G1857/4,0)+20000,40000))))</f>
        <v/>
      </c>
      <c r="Q1857" s="18">
        <f>IF(I1857&lt;=0,IF(H1857&lt;=0,0,IF(H1857&lt;=20000,H1857,IF(H1857&lt;=40000,ROUNDUP(H1857/2,0)+10000,IF(H1857&lt;=80000,ROUNDUP(H1857/4,0)+20000,40000)))),IF(H1857&lt;=0,IF(I1857&lt;=0,0,IF(I1857&lt;=25000,I1857,IF(I1857&lt;=50000,ROUNDUP(I1857/2,0)+12500,IF(I1857&lt;=100000,ROUNDUP(I1857/4,0)+25000,50000)))),MAX(IF(I1857&lt;=0,0,IF(I1857&lt;=25000,I1857,IF(I1857&lt;=50000,ROUNDUP(I1857/2,0)+12500,IF(I1857&lt;=100000,ROUNDUP(I1857/4,0)+25000,50000)))),MIN(IF(H1857&lt;=0,0,IF(H1857&lt;=20000,H1857,IF(H1857&lt;=40000,ROUNDUP(H1857/2,0)+10000,IF(H1857&lt;=80000,ROUNDUP(H1857/4,0)+20000,40000))))+IF(I1857&lt;=0,0,IF(I1857&lt;=25000,I1857,IF(I1857&lt;=50000,ROUNDUP(I1857/2,0)+12500,IF(I1857&lt;=100000,ROUNDUP(I1857/4,0)+25000,50000)))),40000))))</f>
        <v/>
      </c>
      <c r="R1857" s="18">
        <f>MIN(120000,O1857+P1857+Q1857)</f>
        <v/>
      </c>
      <c r="S1857" s="18">
        <f>IF(F1857&lt;=0,IF(E1857&lt;=0,0,IF(E1857&lt;=12000,E1857,IF(E1857&lt;=32000,ROUNDUP(E1857/2,0)+6000,IF(E1857&lt;=56000,ROUNDUP(E1857/4,0)+14000,28000)))),IF(E1857&lt;=0,IF(F1857&lt;=0,0,IF(F1857&lt;=15000,F1857,IF(F1857&lt;=40000,ROUNDUP(F1857/2,0)+7500,IF(F1857&lt;=70000,ROUNDUP(F1857/4,0)+17500,35000)))),MAX(IF(F1857&lt;=0,0,IF(F1857&lt;=15000,F1857,IF(F1857&lt;=40000,ROUNDUP(F1857/2,0)+7500,IF(F1857&lt;=70000,ROUNDUP(F1857/4,0)+17500,35000)))),MIN(IF(E1857&lt;=0,0,IF(E1857&lt;=12000,E1857,IF(E1857&lt;=32000,ROUNDUP(E1857/2,0)+6000,IF(E1857&lt;=56000,ROUNDUP(E1857/4,0)+14000,28000))))+IF(F1857&lt;=0,0,IF(F1857&lt;=15000,F1857,IF(F1857&lt;=40000,ROUNDUP(F1857/2,0)+7500,IF(F1857&lt;=70000,ROUNDUP(F1857/4,0)+17500,35000)))),28000))))</f>
        <v/>
      </c>
      <c r="T1857" s="18">
        <f>IF(G1857&lt;=0,0,IF(G1857&lt;=12000,G1857,IF(G1857&lt;=32000,ROUNDUP(G1857/2,0)+6000,IF(G1857&lt;=56000,ROUNDUP(G1857/4,0)+14000,28000))))</f>
        <v/>
      </c>
      <c r="U1857" s="18">
        <f>IF(I1857&lt;=0,IF(H1857&lt;=0,0,IF(H1857&lt;=12000,H1857,IF(H1857&lt;=32000,ROUNDUP(H1857/2,0)+6000,IF(H1857&lt;=56000,ROUNDUP(H1857/4,0)+14000,28000)))),IF(H1857&lt;=0,IF(I1857&lt;=0,0,IF(I1857&lt;=15000,I1857,IF(I1857&lt;=40000,ROUNDUP(I1857/2,0)+7500,IF(I1857&lt;=70000,ROUNDUP(I1857/4,0)+17500,35000)))),MAX(IF(I1857&lt;=0,0,IF(I1857&lt;=15000,I1857,IF(I1857&lt;=40000,ROUNDUP(I1857/2,0)+7500,IF(I1857&lt;=70000,ROUNDUP(I1857/4,0)+17500,35000)))),MIN(IF(H1857&lt;=0,0,IF(H1857&lt;=12000,H1857,IF(H1857&lt;=32000,ROUNDUP(H1857/2,0)+6000,IF(H1857&lt;=56000,ROUNDUP(H1857/4,0)+14000,28000))))+IF(I1857&lt;=0,0,IF(I1857&lt;=15000,I1857,IF(I1857&lt;=40000,ROUNDUP(I1857/2,0)+7500,IF(I1857&lt;=70000,ROUNDUP(I1857/4,0)+17500,35000)))),28000))))</f>
        <v/>
      </c>
      <c r="V1857" s="18">
        <f>MIN(70000,S1857+T1857+U1857)</f>
        <v/>
      </c>
      <c r="W1857" s="18">
        <f>MAX(0,ROUNDDOWN(M1857-J1857-N1857-K1857-0,-3))</f>
        <v/>
      </c>
      <c r="X1857" s="18">
        <f>MAX(0,ROUNDDOWN(M1857-J1857-N1857-K1857-R1857,-3))</f>
        <v/>
      </c>
      <c r="Y1857" s="18">
        <f>IF(W1857&lt;=0,0,ROUNDDOWN((W1857*LOOKUP(W1857,{0,1950001,3300001,6950001,9000001,18000001,40000001},{0.05,0.1,0.2,0.23,0.33,0.4,0.45})-LOOKUP(W1857,{0,1950001,3300001,6950001,9000001,18000001,40000001},{0,97500,427500,636000,1536000,2796000,4796000}))*1.021,-2))</f>
        <v/>
      </c>
      <c r="Z1857" s="18">
        <f>IF(X1857&lt;=0,0,ROUNDDOWN((X1857*LOOKUP(X1857,{0,1950001,3300001,6950001,9000001,18000001,40000001},{0.05,0.1,0.2,0.23,0.33,0.4,0.45})-LOOKUP(X1857,{0,1950001,3300001,6950001,9000001,18000001,40000001},{0,97500,427500,636000,1536000,2796000,4796000}))*1.021,-2))</f>
        <v/>
      </c>
      <c r="AA1857" s="18">
        <f>MAX(0,ROUNDDOWN(M1857-J1857-430000-L1857-0,-3))</f>
        <v/>
      </c>
      <c r="AB1857" s="18">
        <f>MAX(0,ROUNDDOWN(M1857-J1857-430000-L1857-V1857,-3))</f>
        <v/>
      </c>
      <c r="AC1857" s="18">
        <f>IF(M1857&lt;=450000,0,MAX(0,ROUNDDOWN(AA1857*0.06-MIN(50000,AA1857)*0.03,-2))+MAX(0,ROUNDDOWN(AA1857*0.04-MIN(50000,AA1857)*0.02,-2)))</f>
        <v/>
      </c>
      <c r="AD1857" s="18">
        <f>IF(M1857&lt;=450000,0,MAX(0,ROUNDDOWN(AB1857*0.06-MIN(50000,AB1857)*0.03,-2))+MAX(0,ROUNDDOWN(AB1857*0.04-MIN(50000,AB1857)*0.02,-2)))</f>
        <v/>
      </c>
      <c r="AE1857" s="18">
        <f>Y1857-Z1857</f>
        <v/>
      </c>
      <c r="AF1857" s="18">
        <f>AC1857-AD1857</f>
        <v/>
      </c>
      <c r="AG1857" s="18">
        <f>AE1857+AF1857</f>
        <v/>
      </c>
      <c r="AH1857" s="20">
        <f>IF(W1857&lt;=0,0,LOOKUP(W1857,{0,1950001,3300001,6950001,9000001,18000001,40000001},{0.05,0.1,0.2,0.23,0.33,0.4,0.45}))</f>
        <v/>
      </c>
    </row>
    <row r="1858">
      <c r="A1858" t="inlineStr">
        <is>
          <t>1万円刻み 一般8万円</t>
        </is>
      </c>
      <c r="B1858" s="18">
        <f>'4_1万円刻み'!$A$593</f>
        <v/>
      </c>
      <c r="C1858" s="19" t="n">
        <v>2026</v>
      </c>
      <c r="D1858" t="inlineStr">
        <is>
          <t>いいえ</t>
        </is>
      </c>
      <c r="E1858" s="18" t="n">
        <v>80000</v>
      </c>
      <c r="F1858" s="18" t="n">
        <v>0</v>
      </c>
      <c r="G1858" s="18" t="n">
        <v>0</v>
      </c>
      <c r="H1858" s="18" t="n">
        <v>0</v>
      </c>
      <c r="I1858" s="18" t="n">
        <v>0</v>
      </c>
      <c r="J1858" s="18">
        <f>ROUND(MIN(B1858/12,650000)*12*0.0915+MIN(B1858/12,1390000)*12*(0.0504+0)+B1858*0.005,0)</f>
        <v/>
      </c>
      <c r="K1858" s="18" t="n">
        <v>0</v>
      </c>
      <c r="L1858" s="18" t="n">
        <v>0</v>
      </c>
      <c r="M1858" s="18">
        <f>ROUND(IF(C1858&gt;=2026,IF(B1858&lt;741000,0,IF(B1858&lt;2191000,B1858-740000,IF(B1858&lt;2193000,1451000,IF(B1858&lt;2196000,1453000,IF(B1858&lt;2200000,1456000,IF(B1858&lt;3600000,ROUNDDOWN(B1858/4,-3)*2.8-80000,IF(B1858&lt;6600000,ROUNDDOWN(B1858/4,-3)*3.2-440000,IF(B1858&lt;8500000,ROUNDDOWN(B1858*0.9,0)-1100000,B1858-1950000)))))))),IF(B1858&lt;651000,0,IF(B1858&lt;1900000,B1858-650000,IF(B1858&lt;3600000,ROUNDDOWN(B1858/4,-3)*2.8-80000,IF(B1858&lt;6600000,ROUNDDOWN(B1858/4,-3)*3.2-440000,IF(B1858&lt;8500000,ROUNDDOWN(B1858*0.9,0)-1100000,B1858-1950000)))))),0)</f>
        <v/>
      </c>
      <c r="N1858" s="18">
        <f>IF(M1858&gt;23500000,NA(),IF(C1858&gt;=2026,IF(M1858&lt;=4890000,1040000,IF(M1858&lt;=6550000,670000,620000)),IF(M1858&lt;=1320000,950000,IF(M1858&lt;=3360000,880000,IF(M1858&lt;=4890000,680000,IF(M1858&lt;=6550000,630000,580000))))))</f>
        <v/>
      </c>
      <c r="O1858" s="18">
        <f>IF(F1858&lt;=0,IF(AND(D1858="はい",C1858&gt;=2026,C1858&lt;=2027),IF(E1858&lt;=0,0,IF(E1858&lt;=30000,E1858,IF(E1858&lt;=60000,ROUNDUP(E1858/2,0)+15000,IF(E1858&lt;=120000,ROUNDUP(E1858/4,0)+30000,60000)))),IF(E1858&lt;=0,0,IF(E1858&lt;=20000,E1858,IF(E1858&lt;=40000,ROUNDUP(E1858/2,0)+10000,IF(E1858&lt;=80000,ROUNDUP(E1858/4,0)+20000,40000))))),IF(E1858&lt;=0,IF(F1858&lt;=0,0,IF(F1858&lt;=25000,F1858,IF(F1858&lt;=50000,ROUNDUP(F1858/2,0)+12500,IF(F1858&lt;=100000,ROUNDUP(F1858/4,0)+25000,50000)))),MAX(IF(F1858&lt;=0,0,IF(F1858&lt;=25000,F1858,IF(F1858&lt;=50000,ROUNDUP(F1858/2,0)+12500,IF(F1858&lt;=100000,ROUNDUP(F1858/4,0)+25000,50000)))),MIN(IF(AND(D1858="はい",C1858&gt;=2026,C1858&lt;=2027),IF(E1858&lt;=0,0,IF(E1858&lt;=30000,E1858,IF(E1858&lt;=60000,ROUNDUP(E1858/2,0)+15000,IF(E1858&lt;=120000,ROUNDUP(E1858/4,0)+30000,60000)))),IF(E1858&lt;=0,0,IF(E1858&lt;=20000,E1858,IF(E1858&lt;=40000,ROUNDUP(E1858/2,0)+10000,IF(E1858&lt;=80000,ROUNDUP(E1858/4,0)+20000,40000)))))+IF(F1858&lt;=0,0,IF(F1858&lt;=25000,F1858,IF(F1858&lt;=50000,ROUNDUP(F1858/2,0)+12500,IF(F1858&lt;=100000,ROUNDUP(F1858/4,0)+25000,50000)))),IF(AND(D1858="はい",C1858&gt;=2026,C1858&lt;=2027),60000,40000)))))</f>
        <v/>
      </c>
      <c r="P1858" s="18">
        <f>IF(G1858&lt;=0,0,IF(G1858&lt;=20000,G1858,IF(G1858&lt;=40000,ROUNDUP(G1858/2,0)+10000,IF(G1858&lt;=80000,ROUNDUP(G1858/4,0)+20000,40000))))</f>
        <v/>
      </c>
      <c r="Q1858" s="18">
        <f>IF(I1858&lt;=0,IF(H1858&lt;=0,0,IF(H1858&lt;=20000,H1858,IF(H1858&lt;=40000,ROUNDUP(H1858/2,0)+10000,IF(H1858&lt;=80000,ROUNDUP(H1858/4,0)+20000,40000)))),IF(H1858&lt;=0,IF(I1858&lt;=0,0,IF(I1858&lt;=25000,I1858,IF(I1858&lt;=50000,ROUNDUP(I1858/2,0)+12500,IF(I1858&lt;=100000,ROUNDUP(I1858/4,0)+25000,50000)))),MAX(IF(I1858&lt;=0,0,IF(I1858&lt;=25000,I1858,IF(I1858&lt;=50000,ROUNDUP(I1858/2,0)+12500,IF(I1858&lt;=100000,ROUNDUP(I1858/4,0)+25000,50000)))),MIN(IF(H1858&lt;=0,0,IF(H1858&lt;=20000,H1858,IF(H1858&lt;=40000,ROUNDUP(H1858/2,0)+10000,IF(H1858&lt;=80000,ROUNDUP(H1858/4,0)+20000,40000))))+IF(I1858&lt;=0,0,IF(I1858&lt;=25000,I1858,IF(I1858&lt;=50000,ROUNDUP(I1858/2,0)+12500,IF(I1858&lt;=100000,ROUNDUP(I1858/4,0)+25000,50000)))),40000))))</f>
        <v/>
      </c>
      <c r="R1858" s="18">
        <f>MIN(120000,O1858+P1858+Q1858)</f>
        <v/>
      </c>
      <c r="S1858" s="18">
        <f>IF(F1858&lt;=0,IF(E1858&lt;=0,0,IF(E1858&lt;=12000,E1858,IF(E1858&lt;=32000,ROUNDUP(E1858/2,0)+6000,IF(E1858&lt;=56000,ROUNDUP(E1858/4,0)+14000,28000)))),IF(E1858&lt;=0,IF(F1858&lt;=0,0,IF(F1858&lt;=15000,F1858,IF(F1858&lt;=40000,ROUNDUP(F1858/2,0)+7500,IF(F1858&lt;=70000,ROUNDUP(F1858/4,0)+17500,35000)))),MAX(IF(F1858&lt;=0,0,IF(F1858&lt;=15000,F1858,IF(F1858&lt;=40000,ROUNDUP(F1858/2,0)+7500,IF(F1858&lt;=70000,ROUNDUP(F1858/4,0)+17500,35000)))),MIN(IF(E1858&lt;=0,0,IF(E1858&lt;=12000,E1858,IF(E1858&lt;=32000,ROUNDUP(E1858/2,0)+6000,IF(E1858&lt;=56000,ROUNDUP(E1858/4,0)+14000,28000))))+IF(F1858&lt;=0,0,IF(F1858&lt;=15000,F1858,IF(F1858&lt;=40000,ROUNDUP(F1858/2,0)+7500,IF(F1858&lt;=70000,ROUNDUP(F1858/4,0)+17500,35000)))),28000))))</f>
        <v/>
      </c>
      <c r="T1858" s="18">
        <f>IF(G1858&lt;=0,0,IF(G1858&lt;=12000,G1858,IF(G1858&lt;=32000,ROUNDUP(G1858/2,0)+6000,IF(G1858&lt;=56000,ROUNDUP(G1858/4,0)+14000,28000))))</f>
        <v/>
      </c>
      <c r="U1858" s="18">
        <f>IF(I1858&lt;=0,IF(H1858&lt;=0,0,IF(H1858&lt;=12000,H1858,IF(H1858&lt;=32000,ROUNDUP(H1858/2,0)+6000,IF(H1858&lt;=56000,ROUNDUP(H1858/4,0)+14000,28000)))),IF(H1858&lt;=0,IF(I1858&lt;=0,0,IF(I1858&lt;=15000,I1858,IF(I1858&lt;=40000,ROUNDUP(I1858/2,0)+7500,IF(I1858&lt;=70000,ROUNDUP(I1858/4,0)+17500,35000)))),MAX(IF(I1858&lt;=0,0,IF(I1858&lt;=15000,I1858,IF(I1858&lt;=40000,ROUNDUP(I1858/2,0)+7500,IF(I1858&lt;=70000,ROUNDUP(I1858/4,0)+17500,35000)))),MIN(IF(H1858&lt;=0,0,IF(H1858&lt;=12000,H1858,IF(H1858&lt;=32000,ROUNDUP(H1858/2,0)+6000,IF(H1858&lt;=56000,ROUNDUP(H1858/4,0)+14000,28000))))+IF(I1858&lt;=0,0,IF(I1858&lt;=15000,I1858,IF(I1858&lt;=40000,ROUNDUP(I1858/2,0)+7500,IF(I1858&lt;=70000,ROUNDUP(I1858/4,0)+17500,35000)))),28000))))</f>
        <v/>
      </c>
      <c r="V1858" s="18">
        <f>MIN(70000,S1858+T1858+U1858)</f>
        <v/>
      </c>
      <c r="W1858" s="18">
        <f>MAX(0,ROUNDDOWN(M1858-J1858-N1858-K1858-0,-3))</f>
        <v/>
      </c>
      <c r="X1858" s="18">
        <f>MAX(0,ROUNDDOWN(M1858-J1858-N1858-K1858-R1858,-3))</f>
        <v/>
      </c>
      <c r="Y1858" s="18">
        <f>IF(W1858&lt;=0,0,ROUNDDOWN((W1858*LOOKUP(W1858,{0,1950001,3300001,6950001,9000001,18000001,40000001},{0.05,0.1,0.2,0.23,0.33,0.4,0.45})-LOOKUP(W1858,{0,1950001,3300001,6950001,9000001,18000001,40000001},{0,97500,427500,636000,1536000,2796000,4796000}))*1.021,-2))</f>
        <v/>
      </c>
      <c r="Z1858" s="18">
        <f>IF(X1858&lt;=0,0,ROUNDDOWN((X1858*LOOKUP(X1858,{0,1950001,3300001,6950001,9000001,18000001,40000001},{0.05,0.1,0.2,0.23,0.33,0.4,0.45})-LOOKUP(X1858,{0,1950001,3300001,6950001,9000001,18000001,40000001},{0,97500,427500,636000,1536000,2796000,4796000}))*1.021,-2))</f>
        <v/>
      </c>
      <c r="AA1858" s="18">
        <f>MAX(0,ROUNDDOWN(M1858-J1858-430000-L1858-0,-3))</f>
        <v/>
      </c>
      <c r="AB1858" s="18">
        <f>MAX(0,ROUNDDOWN(M1858-J1858-430000-L1858-V1858,-3))</f>
        <v/>
      </c>
      <c r="AC1858" s="18">
        <f>IF(M1858&lt;=450000,0,MAX(0,ROUNDDOWN(AA1858*0.06-MIN(50000,AA1858)*0.03,-2))+MAX(0,ROUNDDOWN(AA1858*0.04-MIN(50000,AA1858)*0.02,-2)))</f>
        <v/>
      </c>
      <c r="AD1858" s="18">
        <f>IF(M1858&lt;=450000,0,MAX(0,ROUNDDOWN(AB1858*0.06-MIN(50000,AB1858)*0.03,-2))+MAX(0,ROUNDDOWN(AB1858*0.04-MIN(50000,AB1858)*0.02,-2)))</f>
        <v/>
      </c>
      <c r="AE1858" s="18">
        <f>Y1858-Z1858</f>
        <v/>
      </c>
      <c r="AF1858" s="18">
        <f>AC1858-AD1858</f>
        <v/>
      </c>
      <c r="AG1858" s="18">
        <f>AE1858+AF1858</f>
        <v/>
      </c>
      <c r="AH1858" s="20">
        <f>IF(W1858&lt;=0,0,LOOKUP(W1858,{0,1950001,3300001,6950001,9000001,18000001,40000001},{0.05,0.1,0.2,0.23,0.33,0.4,0.45}))</f>
        <v/>
      </c>
    </row>
    <row r="1859">
      <c r="A1859" t="inlineStr">
        <is>
          <t>1万円刻み 特例あり一般12万円</t>
        </is>
      </c>
      <c r="B1859" s="18">
        <f>'4_1万円刻み'!$A$593</f>
        <v/>
      </c>
      <c r="C1859" s="19" t="n">
        <v>2026</v>
      </c>
      <c r="D1859" t="inlineStr">
        <is>
          <t>はい</t>
        </is>
      </c>
      <c r="E1859" s="18" t="n">
        <v>120000</v>
      </c>
      <c r="F1859" s="18" t="n">
        <v>0</v>
      </c>
      <c r="G1859" s="18" t="n">
        <v>0</v>
      </c>
      <c r="H1859" s="18" t="n">
        <v>0</v>
      </c>
      <c r="I1859" s="18" t="n">
        <v>0</v>
      </c>
      <c r="J1859" s="18">
        <f>ROUND(MIN(B1859/12,650000)*12*0.0915+MIN(B1859/12,1390000)*12*(0.0504+0)+B1859*0.005,0)</f>
        <v/>
      </c>
      <c r="K1859" s="18" t="n">
        <v>0</v>
      </c>
      <c r="L1859" s="18" t="n">
        <v>0</v>
      </c>
      <c r="M1859" s="18">
        <f>ROUND(IF(C1859&gt;=2026,IF(B1859&lt;741000,0,IF(B1859&lt;2191000,B1859-740000,IF(B1859&lt;2193000,1451000,IF(B1859&lt;2196000,1453000,IF(B1859&lt;2200000,1456000,IF(B1859&lt;3600000,ROUNDDOWN(B1859/4,-3)*2.8-80000,IF(B1859&lt;6600000,ROUNDDOWN(B1859/4,-3)*3.2-440000,IF(B1859&lt;8500000,ROUNDDOWN(B1859*0.9,0)-1100000,B1859-1950000)))))))),IF(B1859&lt;651000,0,IF(B1859&lt;1900000,B1859-650000,IF(B1859&lt;3600000,ROUNDDOWN(B1859/4,-3)*2.8-80000,IF(B1859&lt;6600000,ROUNDDOWN(B1859/4,-3)*3.2-440000,IF(B1859&lt;8500000,ROUNDDOWN(B1859*0.9,0)-1100000,B1859-1950000)))))),0)</f>
        <v/>
      </c>
      <c r="N1859" s="18">
        <f>IF(M1859&gt;23500000,NA(),IF(C1859&gt;=2026,IF(M1859&lt;=4890000,1040000,IF(M1859&lt;=6550000,670000,620000)),IF(M1859&lt;=1320000,950000,IF(M1859&lt;=3360000,880000,IF(M1859&lt;=4890000,680000,IF(M1859&lt;=6550000,630000,580000))))))</f>
        <v/>
      </c>
      <c r="O1859" s="18">
        <f>IF(F1859&lt;=0,IF(AND(D1859="はい",C1859&gt;=2026,C1859&lt;=2027),IF(E1859&lt;=0,0,IF(E1859&lt;=30000,E1859,IF(E1859&lt;=60000,ROUNDUP(E1859/2,0)+15000,IF(E1859&lt;=120000,ROUNDUP(E1859/4,0)+30000,60000)))),IF(E1859&lt;=0,0,IF(E1859&lt;=20000,E1859,IF(E1859&lt;=40000,ROUNDUP(E1859/2,0)+10000,IF(E1859&lt;=80000,ROUNDUP(E1859/4,0)+20000,40000))))),IF(E1859&lt;=0,IF(F1859&lt;=0,0,IF(F1859&lt;=25000,F1859,IF(F1859&lt;=50000,ROUNDUP(F1859/2,0)+12500,IF(F1859&lt;=100000,ROUNDUP(F1859/4,0)+25000,50000)))),MAX(IF(F1859&lt;=0,0,IF(F1859&lt;=25000,F1859,IF(F1859&lt;=50000,ROUNDUP(F1859/2,0)+12500,IF(F1859&lt;=100000,ROUNDUP(F1859/4,0)+25000,50000)))),MIN(IF(AND(D1859="はい",C1859&gt;=2026,C1859&lt;=2027),IF(E1859&lt;=0,0,IF(E1859&lt;=30000,E1859,IF(E1859&lt;=60000,ROUNDUP(E1859/2,0)+15000,IF(E1859&lt;=120000,ROUNDUP(E1859/4,0)+30000,60000)))),IF(E1859&lt;=0,0,IF(E1859&lt;=20000,E1859,IF(E1859&lt;=40000,ROUNDUP(E1859/2,0)+10000,IF(E1859&lt;=80000,ROUNDUP(E1859/4,0)+20000,40000)))))+IF(F1859&lt;=0,0,IF(F1859&lt;=25000,F1859,IF(F1859&lt;=50000,ROUNDUP(F1859/2,0)+12500,IF(F1859&lt;=100000,ROUNDUP(F1859/4,0)+25000,50000)))),IF(AND(D1859="はい",C1859&gt;=2026,C1859&lt;=2027),60000,40000)))))</f>
        <v/>
      </c>
      <c r="P1859" s="18">
        <f>IF(G1859&lt;=0,0,IF(G1859&lt;=20000,G1859,IF(G1859&lt;=40000,ROUNDUP(G1859/2,0)+10000,IF(G1859&lt;=80000,ROUNDUP(G1859/4,0)+20000,40000))))</f>
        <v/>
      </c>
      <c r="Q1859" s="18">
        <f>IF(I1859&lt;=0,IF(H1859&lt;=0,0,IF(H1859&lt;=20000,H1859,IF(H1859&lt;=40000,ROUNDUP(H1859/2,0)+10000,IF(H1859&lt;=80000,ROUNDUP(H1859/4,0)+20000,40000)))),IF(H1859&lt;=0,IF(I1859&lt;=0,0,IF(I1859&lt;=25000,I1859,IF(I1859&lt;=50000,ROUNDUP(I1859/2,0)+12500,IF(I1859&lt;=100000,ROUNDUP(I1859/4,0)+25000,50000)))),MAX(IF(I1859&lt;=0,0,IF(I1859&lt;=25000,I1859,IF(I1859&lt;=50000,ROUNDUP(I1859/2,0)+12500,IF(I1859&lt;=100000,ROUNDUP(I1859/4,0)+25000,50000)))),MIN(IF(H1859&lt;=0,0,IF(H1859&lt;=20000,H1859,IF(H1859&lt;=40000,ROUNDUP(H1859/2,0)+10000,IF(H1859&lt;=80000,ROUNDUP(H1859/4,0)+20000,40000))))+IF(I1859&lt;=0,0,IF(I1859&lt;=25000,I1859,IF(I1859&lt;=50000,ROUNDUP(I1859/2,0)+12500,IF(I1859&lt;=100000,ROUNDUP(I1859/4,0)+25000,50000)))),40000))))</f>
        <v/>
      </c>
      <c r="R1859" s="18">
        <f>MIN(120000,O1859+P1859+Q1859)</f>
        <v/>
      </c>
      <c r="S1859" s="18">
        <f>IF(F1859&lt;=0,IF(E1859&lt;=0,0,IF(E1859&lt;=12000,E1859,IF(E1859&lt;=32000,ROUNDUP(E1859/2,0)+6000,IF(E1859&lt;=56000,ROUNDUP(E1859/4,0)+14000,28000)))),IF(E1859&lt;=0,IF(F1859&lt;=0,0,IF(F1859&lt;=15000,F1859,IF(F1859&lt;=40000,ROUNDUP(F1859/2,0)+7500,IF(F1859&lt;=70000,ROUNDUP(F1859/4,0)+17500,35000)))),MAX(IF(F1859&lt;=0,0,IF(F1859&lt;=15000,F1859,IF(F1859&lt;=40000,ROUNDUP(F1859/2,0)+7500,IF(F1859&lt;=70000,ROUNDUP(F1859/4,0)+17500,35000)))),MIN(IF(E1859&lt;=0,0,IF(E1859&lt;=12000,E1859,IF(E1859&lt;=32000,ROUNDUP(E1859/2,0)+6000,IF(E1859&lt;=56000,ROUNDUP(E1859/4,0)+14000,28000))))+IF(F1859&lt;=0,0,IF(F1859&lt;=15000,F1859,IF(F1859&lt;=40000,ROUNDUP(F1859/2,0)+7500,IF(F1859&lt;=70000,ROUNDUP(F1859/4,0)+17500,35000)))),28000))))</f>
        <v/>
      </c>
      <c r="T1859" s="18">
        <f>IF(G1859&lt;=0,0,IF(G1859&lt;=12000,G1859,IF(G1859&lt;=32000,ROUNDUP(G1859/2,0)+6000,IF(G1859&lt;=56000,ROUNDUP(G1859/4,0)+14000,28000))))</f>
        <v/>
      </c>
      <c r="U1859" s="18">
        <f>IF(I1859&lt;=0,IF(H1859&lt;=0,0,IF(H1859&lt;=12000,H1859,IF(H1859&lt;=32000,ROUNDUP(H1859/2,0)+6000,IF(H1859&lt;=56000,ROUNDUP(H1859/4,0)+14000,28000)))),IF(H1859&lt;=0,IF(I1859&lt;=0,0,IF(I1859&lt;=15000,I1859,IF(I1859&lt;=40000,ROUNDUP(I1859/2,0)+7500,IF(I1859&lt;=70000,ROUNDUP(I1859/4,0)+17500,35000)))),MAX(IF(I1859&lt;=0,0,IF(I1859&lt;=15000,I1859,IF(I1859&lt;=40000,ROUNDUP(I1859/2,0)+7500,IF(I1859&lt;=70000,ROUNDUP(I1859/4,0)+17500,35000)))),MIN(IF(H1859&lt;=0,0,IF(H1859&lt;=12000,H1859,IF(H1859&lt;=32000,ROUNDUP(H1859/2,0)+6000,IF(H1859&lt;=56000,ROUNDUP(H1859/4,0)+14000,28000))))+IF(I1859&lt;=0,0,IF(I1859&lt;=15000,I1859,IF(I1859&lt;=40000,ROUNDUP(I1859/2,0)+7500,IF(I1859&lt;=70000,ROUNDUP(I1859/4,0)+17500,35000)))),28000))))</f>
        <v/>
      </c>
      <c r="V1859" s="18">
        <f>MIN(70000,S1859+T1859+U1859)</f>
        <v/>
      </c>
      <c r="W1859" s="18">
        <f>MAX(0,ROUNDDOWN(M1859-J1859-N1859-K1859-0,-3))</f>
        <v/>
      </c>
      <c r="X1859" s="18">
        <f>MAX(0,ROUNDDOWN(M1859-J1859-N1859-K1859-R1859,-3))</f>
        <v/>
      </c>
      <c r="Y1859" s="18">
        <f>IF(W1859&lt;=0,0,ROUNDDOWN((W1859*LOOKUP(W1859,{0,1950001,3300001,6950001,9000001,18000001,40000001},{0.05,0.1,0.2,0.23,0.33,0.4,0.45})-LOOKUP(W1859,{0,1950001,3300001,6950001,9000001,18000001,40000001},{0,97500,427500,636000,1536000,2796000,4796000}))*1.021,-2))</f>
        <v/>
      </c>
      <c r="Z1859" s="18">
        <f>IF(X1859&lt;=0,0,ROUNDDOWN((X1859*LOOKUP(X1859,{0,1950001,3300001,6950001,9000001,18000001,40000001},{0.05,0.1,0.2,0.23,0.33,0.4,0.45})-LOOKUP(X1859,{0,1950001,3300001,6950001,9000001,18000001,40000001},{0,97500,427500,636000,1536000,2796000,4796000}))*1.021,-2))</f>
        <v/>
      </c>
      <c r="AA1859" s="18">
        <f>MAX(0,ROUNDDOWN(M1859-J1859-430000-L1859-0,-3))</f>
        <v/>
      </c>
      <c r="AB1859" s="18">
        <f>MAX(0,ROUNDDOWN(M1859-J1859-430000-L1859-V1859,-3))</f>
        <v/>
      </c>
      <c r="AC1859" s="18">
        <f>IF(M1859&lt;=450000,0,MAX(0,ROUNDDOWN(AA1859*0.06-MIN(50000,AA1859)*0.03,-2))+MAX(0,ROUNDDOWN(AA1859*0.04-MIN(50000,AA1859)*0.02,-2)))</f>
        <v/>
      </c>
      <c r="AD1859" s="18">
        <f>IF(M1859&lt;=450000,0,MAX(0,ROUNDDOWN(AB1859*0.06-MIN(50000,AB1859)*0.03,-2))+MAX(0,ROUNDDOWN(AB1859*0.04-MIN(50000,AB1859)*0.02,-2)))</f>
        <v/>
      </c>
      <c r="AE1859" s="18">
        <f>Y1859-Z1859</f>
        <v/>
      </c>
      <c r="AF1859" s="18">
        <f>AC1859-AD1859</f>
        <v/>
      </c>
      <c r="AG1859" s="18">
        <f>AE1859+AF1859</f>
        <v/>
      </c>
      <c r="AH1859" s="20">
        <f>IF(W1859&lt;=0,0,LOOKUP(W1859,{0,1950001,3300001,6950001,9000001,18000001,40000001},{0.05,0.1,0.2,0.23,0.33,0.4,0.45}))</f>
        <v/>
      </c>
    </row>
    <row r="1860">
      <c r="A1860" t="inlineStr">
        <is>
          <t>1万円刻み 3区分8万円ずつ</t>
        </is>
      </c>
      <c r="B1860" s="18">
        <f>'4_1万円刻み'!$A$594</f>
        <v/>
      </c>
      <c r="C1860" s="19" t="n">
        <v>2026</v>
      </c>
      <c r="D1860" t="inlineStr">
        <is>
          <t>いいえ</t>
        </is>
      </c>
      <c r="E1860" s="18" t="n">
        <v>80000</v>
      </c>
      <c r="F1860" s="18" t="n">
        <v>0</v>
      </c>
      <c r="G1860" s="18" t="n">
        <v>80000</v>
      </c>
      <c r="H1860" s="18" t="n">
        <v>80000</v>
      </c>
      <c r="I1860" s="18" t="n">
        <v>0</v>
      </c>
      <c r="J1860" s="18">
        <f>ROUND(MIN(B1860/12,650000)*12*0.0915+MIN(B1860/12,1390000)*12*(0.0504+0)+B1860*0.005,0)</f>
        <v/>
      </c>
      <c r="K1860" s="18" t="n">
        <v>0</v>
      </c>
      <c r="L1860" s="18" t="n">
        <v>0</v>
      </c>
      <c r="M1860" s="18">
        <f>ROUND(IF(C1860&gt;=2026,IF(B1860&lt;741000,0,IF(B1860&lt;2191000,B1860-740000,IF(B1860&lt;2193000,1451000,IF(B1860&lt;2196000,1453000,IF(B1860&lt;2200000,1456000,IF(B1860&lt;3600000,ROUNDDOWN(B1860/4,-3)*2.8-80000,IF(B1860&lt;6600000,ROUNDDOWN(B1860/4,-3)*3.2-440000,IF(B1860&lt;8500000,ROUNDDOWN(B1860*0.9,0)-1100000,B1860-1950000)))))))),IF(B1860&lt;651000,0,IF(B1860&lt;1900000,B1860-650000,IF(B1860&lt;3600000,ROUNDDOWN(B1860/4,-3)*2.8-80000,IF(B1860&lt;6600000,ROUNDDOWN(B1860/4,-3)*3.2-440000,IF(B1860&lt;8500000,ROUNDDOWN(B1860*0.9,0)-1100000,B1860-1950000)))))),0)</f>
        <v/>
      </c>
      <c r="N1860" s="18">
        <f>IF(M1860&gt;23500000,NA(),IF(C1860&gt;=2026,IF(M1860&lt;=4890000,1040000,IF(M1860&lt;=6550000,670000,620000)),IF(M1860&lt;=1320000,950000,IF(M1860&lt;=3360000,880000,IF(M1860&lt;=4890000,680000,IF(M1860&lt;=6550000,630000,580000))))))</f>
        <v/>
      </c>
      <c r="O1860" s="18">
        <f>IF(F1860&lt;=0,IF(AND(D1860="はい",C1860&gt;=2026,C1860&lt;=2027),IF(E1860&lt;=0,0,IF(E1860&lt;=30000,E1860,IF(E1860&lt;=60000,ROUNDUP(E1860/2,0)+15000,IF(E1860&lt;=120000,ROUNDUP(E1860/4,0)+30000,60000)))),IF(E1860&lt;=0,0,IF(E1860&lt;=20000,E1860,IF(E1860&lt;=40000,ROUNDUP(E1860/2,0)+10000,IF(E1860&lt;=80000,ROUNDUP(E1860/4,0)+20000,40000))))),IF(E1860&lt;=0,IF(F1860&lt;=0,0,IF(F1860&lt;=25000,F1860,IF(F1860&lt;=50000,ROUNDUP(F1860/2,0)+12500,IF(F1860&lt;=100000,ROUNDUP(F1860/4,0)+25000,50000)))),MAX(IF(F1860&lt;=0,0,IF(F1860&lt;=25000,F1860,IF(F1860&lt;=50000,ROUNDUP(F1860/2,0)+12500,IF(F1860&lt;=100000,ROUNDUP(F1860/4,0)+25000,50000)))),MIN(IF(AND(D1860="はい",C1860&gt;=2026,C1860&lt;=2027),IF(E1860&lt;=0,0,IF(E1860&lt;=30000,E1860,IF(E1860&lt;=60000,ROUNDUP(E1860/2,0)+15000,IF(E1860&lt;=120000,ROUNDUP(E1860/4,0)+30000,60000)))),IF(E1860&lt;=0,0,IF(E1860&lt;=20000,E1860,IF(E1860&lt;=40000,ROUNDUP(E1860/2,0)+10000,IF(E1860&lt;=80000,ROUNDUP(E1860/4,0)+20000,40000)))))+IF(F1860&lt;=0,0,IF(F1860&lt;=25000,F1860,IF(F1860&lt;=50000,ROUNDUP(F1860/2,0)+12500,IF(F1860&lt;=100000,ROUNDUP(F1860/4,0)+25000,50000)))),IF(AND(D1860="はい",C1860&gt;=2026,C1860&lt;=2027),60000,40000)))))</f>
        <v/>
      </c>
      <c r="P1860" s="18">
        <f>IF(G1860&lt;=0,0,IF(G1860&lt;=20000,G1860,IF(G1860&lt;=40000,ROUNDUP(G1860/2,0)+10000,IF(G1860&lt;=80000,ROUNDUP(G1860/4,0)+20000,40000))))</f>
        <v/>
      </c>
      <c r="Q1860" s="18">
        <f>IF(I1860&lt;=0,IF(H1860&lt;=0,0,IF(H1860&lt;=20000,H1860,IF(H1860&lt;=40000,ROUNDUP(H1860/2,0)+10000,IF(H1860&lt;=80000,ROUNDUP(H1860/4,0)+20000,40000)))),IF(H1860&lt;=0,IF(I1860&lt;=0,0,IF(I1860&lt;=25000,I1860,IF(I1860&lt;=50000,ROUNDUP(I1860/2,0)+12500,IF(I1860&lt;=100000,ROUNDUP(I1860/4,0)+25000,50000)))),MAX(IF(I1860&lt;=0,0,IF(I1860&lt;=25000,I1860,IF(I1860&lt;=50000,ROUNDUP(I1860/2,0)+12500,IF(I1860&lt;=100000,ROUNDUP(I1860/4,0)+25000,50000)))),MIN(IF(H1860&lt;=0,0,IF(H1860&lt;=20000,H1860,IF(H1860&lt;=40000,ROUNDUP(H1860/2,0)+10000,IF(H1860&lt;=80000,ROUNDUP(H1860/4,0)+20000,40000))))+IF(I1860&lt;=0,0,IF(I1860&lt;=25000,I1860,IF(I1860&lt;=50000,ROUNDUP(I1860/2,0)+12500,IF(I1860&lt;=100000,ROUNDUP(I1860/4,0)+25000,50000)))),40000))))</f>
        <v/>
      </c>
      <c r="R1860" s="18">
        <f>MIN(120000,O1860+P1860+Q1860)</f>
        <v/>
      </c>
      <c r="S1860" s="18">
        <f>IF(F1860&lt;=0,IF(E1860&lt;=0,0,IF(E1860&lt;=12000,E1860,IF(E1860&lt;=32000,ROUNDUP(E1860/2,0)+6000,IF(E1860&lt;=56000,ROUNDUP(E1860/4,0)+14000,28000)))),IF(E1860&lt;=0,IF(F1860&lt;=0,0,IF(F1860&lt;=15000,F1860,IF(F1860&lt;=40000,ROUNDUP(F1860/2,0)+7500,IF(F1860&lt;=70000,ROUNDUP(F1860/4,0)+17500,35000)))),MAX(IF(F1860&lt;=0,0,IF(F1860&lt;=15000,F1860,IF(F1860&lt;=40000,ROUNDUP(F1860/2,0)+7500,IF(F1860&lt;=70000,ROUNDUP(F1860/4,0)+17500,35000)))),MIN(IF(E1860&lt;=0,0,IF(E1860&lt;=12000,E1860,IF(E1860&lt;=32000,ROUNDUP(E1860/2,0)+6000,IF(E1860&lt;=56000,ROUNDUP(E1860/4,0)+14000,28000))))+IF(F1860&lt;=0,0,IF(F1860&lt;=15000,F1860,IF(F1860&lt;=40000,ROUNDUP(F1860/2,0)+7500,IF(F1860&lt;=70000,ROUNDUP(F1860/4,0)+17500,35000)))),28000))))</f>
        <v/>
      </c>
      <c r="T1860" s="18">
        <f>IF(G1860&lt;=0,0,IF(G1860&lt;=12000,G1860,IF(G1860&lt;=32000,ROUNDUP(G1860/2,0)+6000,IF(G1860&lt;=56000,ROUNDUP(G1860/4,0)+14000,28000))))</f>
        <v/>
      </c>
      <c r="U1860" s="18">
        <f>IF(I1860&lt;=0,IF(H1860&lt;=0,0,IF(H1860&lt;=12000,H1860,IF(H1860&lt;=32000,ROUNDUP(H1860/2,0)+6000,IF(H1860&lt;=56000,ROUNDUP(H1860/4,0)+14000,28000)))),IF(H1860&lt;=0,IF(I1860&lt;=0,0,IF(I1860&lt;=15000,I1860,IF(I1860&lt;=40000,ROUNDUP(I1860/2,0)+7500,IF(I1860&lt;=70000,ROUNDUP(I1860/4,0)+17500,35000)))),MAX(IF(I1860&lt;=0,0,IF(I1860&lt;=15000,I1860,IF(I1860&lt;=40000,ROUNDUP(I1860/2,0)+7500,IF(I1860&lt;=70000,ROUNDUP(I1860/4,0)+17500,35000)))),MIN(IF(H1860&lt;=0,0,IF(H1860&lt;=12000,H1860,IF(H1860&lt;=32000,ROUNDUP(H1860/2,0)+6000,IF(H1860&lt;=56000,ROUNDUP(H1860/4,0)+14000,28000))))+IF(I1860&lt;=0,0,IF(I1860&lt;=15000,I1860,IF(I1860&lt;=40000,ROUNDUP(I1860/2,0)+7500,IF(I1860&lt;=70000,ROUNDUP(I1860/4,0)+17500,35000)))),28000))))</f>
        <v/>
      </c>
      <c r="V1860" s="18">
        <f>MIN(70000,S1860+T1860+U1860)</f>
        <v/>
      </c>
      <c r="W1860" s="18">
        <f>MAX(0,ROUNDDOWN(M1860-J1860-N1860-K1860-0,-3))</f>
        <v/>
      </c>
      <c r="X1860" s="18">
        <f>MAX(0,ROUNDDOWN(M1860-J1860-N1860-K1860-R1860,-3))</f>
        <v/>
      </c>
      <c r="Y1860" s="18">
        <f>IF(W1860&lt;=0,0,ROUNDDOWN((W1860*LOOKUP(W1860,{0,1950001,3300001,6950001,9000001,18000001,40000001},{0.05,0.1,0.2,0.23,0.33,0.4,0.45})-LOOKUP(W1860,{0,1950001,3300001,6950001,9000001,18000001,40000001},{0,97500,427500,636000,1536000,2796000,4796000}))*1.021,-2))</f>
        <v/>
      </c>
      <c r="Z1860" s="18">
        <f>IF(X1860&lt;=0,0,ROUNDDOWN((X1860*LOOKUP(X1860,{0,1950001,3300001,6950001,9000001,18000001,40000001},{0.05,0.1,0.2,0.23,0.33,0.4,0.45})-LOOKUP(X1860,{0,1950001,3300001,6950001,9000001,18000001,40000001},{0,97500,427500,636000,1536000,2796000,4796000}))*1.021,-2))</f>
        <v/>
      </c>
      <c r="AA1860" s="18">
        <f>MAX(0,ROUNDDOWN(M1860-J1860-430000-L1860-0,-3))</f>
        <v/>
      </c>
      <c r="AB1860" s="18">
        <f>MAX(0,ROUNDDOWN(M1860-J1860-430000-L1860-V1860,-3))</f>
        <v/>
      </c>
      <c r="AC1860" s="18">
        <f>IF(M1860&lt;=450000,0,MAX(0,ROUNDDOWN(AA1860*0.06-MIN(50000,AA1860)*0.03,-2))+MAX(0,ROUNDDOWN(AA1860*0.04-MIN(50000,AA1860)*0.02,-2)))</f>
        <v/>
      </c>
      <c r="AD1860" s="18">
        <f>IF(M1860&lt;=450000,0,MAX(0,ROUNDDOWN(AB1860*0.06-MIN(50000,AB1860)*0.03,-2))+MAX(0,ROUNDDOWN(AB1860*0.04-MIN(50000,AB1860)*0.02,-2)))</f>
        <v/>
      </c>
      <c r="AE1860" s="18">
        <f>Y1860-Z1860</f>
        <v/>
      </c>
      <c r="AF1860" s="18">
        <f>AC1860-AD1860</f>
        <v/>
      </c>
      <c r="AG1860" s="18">
        <f>AE1860+AF1860</f>
        <v/>
      </c>
      <c r="AH1860" s="20">
        <f>IF(W1860&lt;=0,0,LOOKUP(W1860,{0,1950001,3300001,6950001,9000001,18000001,40000001},{0.05,0.1,0.2,0.23,0.33,0.4,0.45}))</f>
        <v/>
      </c>
    </row>
    <row r="1861">
      <c r="A1861" t="inlineStr">
        <is>
          <t>1万円刻み 一般8万円</t>
        </is>
      </c>
      <c r="B1861" s="18">
        <f>'4_1万円刻み'!$A$594</f>
        <v/>
      </c>
      <c r="C1861" s="19" t="n">
        <v>2026</v>
      </c>
      <c r="D1861" t="inlineStr">
        <is>
          <t>いいえ</t>
        </is>
      </c>
      <c r="E1861" s="18" t="n">
        <v>80000</v>
      </c>
      <c r="F1861" s="18" t="n">
        <v>0</v>
      </c>
      <c r="G1861" s="18" t="n">
        <v>0</v>
      </c>
      <c r="H1861" s="18" t="n">
        <v>0</v>
      </c>
      <c r="I1861" s="18" t="n">
        <v>0</v>
      </c>
      <c r="J1861" s="18">
        <f>ROUND(MIN(B1861/12,650000)*12*0.0915+MIN(B1861/12,1390000)*12*(0.0504+0)+B1861*0.005,0)</f>
        <v/>
      </c>
      <c r="K1861" s="18" t="n">
        <v>0</v>
      </c>
      <c r="L1861" s="18" t="n">
        <v>0</v>
      </c>
      <c r="M1861" s="18">
        <f>ROUND(IF(C1861&gt;=2026,IF(B1861&lt;741000,0,IF(B1861&lt;2191000,B1861-740000,IF(B1861&lt;2193000,1451000,IF(B1861&lt;2196000,1453000,IF(B1861&lt;2200000,1456000,IF(B1861&lt;3600000,ROUNDDOWN(B1861/4,-3)*2.8-80000,IF(B1861&lt;6600000,ROUNDDOWN(B1861/4,-3)*3.2-440000,IF(B1861&lt;8500000,ROUNDDOWN(B1861*0.9,0)-1100000,B1861-1950000)))))))),IF(B1861&lt;651000,0,IF(B1861&lt;1900000,B1861-650000,IF(B1861&lt;3600000,ROUNDDOWN(B1861/4,-3)*2.8-80000,IF(B1861&lt;6600000,ROUNDDOWN(B1861/4,-3)*3.2-440000,IF(B1861&lt;8500000,ROUNDDOWN(B1861*0.9,0)-1100000,B1861-1950000)))))),0)</f>
        <v/>
      </c>
      <c r="N1861" s="18">
        <f>IF(M1861&gt;23500000,NA(),IF(C1861&gt;=2026,IF(M1861&lt;=4890000,1040000,IF(M1861&lt;=6550000,670000,620000)),IF(M1861&lt;=1320000,950000,IF(M1861&lt;=3360000,880000,IF(M1861&lt;=4890000,680000,IF(M1861&lt;=6550000,630000,580000))))))</f>
        <v/>
      </c>
      <c r="O1861" s="18">
        <f>IF(F1861&lt;=0,IF(AND(D1861="はい",C1861&gt;=2026,C1861&lt;=2027),IF(E1861&lt;=0,0,IF(E1861&lt;=30000,E1861,IF(E1861&lt;=60000,ROUNDUP(E1861/2,0)+15000,IF(E1861&lt;=120000,ROUNDUP(E1861/4,0)+30000,60000)))),IF(E1861&lt;=0,0,IF(E1861&lt;=20000,E1861,IF(E1861&lt;=40000,ROUNDUP(E1861/2,0)+10000,IF(E1861&lt;=80000,ROUNDUP(E1861/4,0)+20000,40000))))),IF(E1861&lt;=0,IF(F1861&lt;=0,0,IF(F1861&lt;=25000,F1861,IF(F1861&lt;=50000,ROUNDUP(F1861/2,0)+12500,IF(F1861&lt;=100000,ROUNDUP(F1861/4,0)+25000,50000)))),MAX(IF(F1861&lt;=0,0,IF(F1861&lt;=25000,F1861,IF(F1861&lt;=50000,ROUNDUP(F1861/2,0)+12500,IF(F1861&lt;=100000,ROUNDUP(F1861/4,0)+25000,50000)))),MIN(IF(AND(D1861="はい",C1861&gt;=2026,C1861&lt;=2027),IF(E1861&lt;=0,0,IF(E1861&lt;=30000,E1861,IF(E1861&lt;=60000,ROUNDUP(E1861/2,0)+15000,IF(E1861&lt;=120000,ROUNDUP(E1861/4,0)+30000,60000)))),IF(E1861&lt;=0,0,IF(E1861&lt;=20000,E1861,IF(E1861&lt;=40000,ROUNDUP(E1861/2,0)+10000,IF(E1861&lt;=80000,ROUNDUP(E1861/4,0)+20000,40000)))))+IF(F1861&lt;=0,0,IF(F1861&lt;=25000,F1861,IF(F1861&lt;=50000,ROUNDUP(F1861/2,0)+12500,IF(F1861&lt;=100000,ROUNDUP(F1861/4,0)+25000,50000)))),IF(AND(D1861="はい",C1861&gt;=2026,C1861&lt;=2027),60000,40000)))))</f>
        <v/>
      </c>
      <c r="P1861" s="18">
        <f>IF(G1861&lt;=0,0,IF(G1861&lt;=20000,G1861,IF(G1861&lt;=40000,ROUNDUP(G1861/2,0)+10000,IF(G1861&lt;=80000,ROUNDUP(G1861/4,0)+20000,40000))))</f>
        <v/>
      </c>
      <c r="Q1861" s="18">
        <f>IF(I1861&lt;=0,IF(H1861&lt;=0,0,IF(H1861&lt;=20000,H1861,IF(H1861&lt;=40000,ROUNDUP(H1861/2,0)+10000,IF(H1861&lt;=80000,ROUNDUP(H1861/4,0)+20000,40000)))),IF(H1861&lt;=0,IF(I1861&lt;=0,0,IF(I1861&lt;=25000,I1861,IF(I1861&lt;=50000,ROUNDUP(I1861/2,0)+12500,IF(I1861&lt;=100000,ROUNDUP(I1861/4,0)+25000,50000)))),MAX(IF(I1861&lt;=0,0,IF(I1861&lt;=25000,I1861,IF(I1861&lt;=50000,ROUNDUP(I1861/2,0)+12500,IF(I1861&lt;=100000,ROUNDUP(I1861/4,0)+25000,50000)))),MIN(IF(H1861&lt;=0,0,IF(H1861&lt;=20000,H1861,IF(H1861&lt;=40000,ROUNDUP(H1861/2,0)+10000,IF(H1861&lt;=80000,ROUNDUP(H1861/4,0)+20000,40000))))+IF(I1861&lt;=0,0,IF(I1861&lt;=25000,I1861,IF(I1861&lt;=50000,ROUNDUP(I1861/2,0)+12500,IF(I1861&lt;=100000,ROUNDUP(I1861/4,0)+25000,50000)))),40000))))</f>
        <v/>
      </c>
      <c r="R1861" s="18">
        <f>MIN(120000,O1861+P1861+Q1861)</f>
        <v/>
      </c>
      <c r="S1861" s="18">
        <f>IF(F1861&lt;=0,IF(E1861&lt;=0,0,IF(E1861&lt;=12000,E1861,IF(E1861&lt;=32000,ROUNDUP(E1861/2,0)+6000,IF(E1861&lt;=56000,ROUNDUP(E1861/4,0)+14000,28000)))),IF(E1861&lt;=0,IF(F1861&lt;=0,0,IF(F1861&lt;=15000,F1861,IF(F1861&lt;=40000,ROUNDUP(F1861/2,0)+7500,IF(F1861&lt;=70000,ROUNDUP(F1861/4,0)+17500,35000)))),MAX(IF(F1861&lt;=0,0,IF(F1861&lt;=15000,F1861,IF(F1861&lt;=40000,ROUNDUP(F1861/2,0)+7500,IF(F1861&lt;=70000,ROUNDUP(F1861/4,0)+17500,35000)))),MIN(IF(E1861&lt;=0,0,IF(E1861&lt;=12000,E1861,IF(E1861&lt;=32000,ROUNDUP(E1861/2,0)+6000,IF(E1861&lt;=56000,ROUNDUP(E1861/4,0)+14000,28000))))+IF(F1861&lt;=0,0,IF(F1861&lt;=15000,F1861,IF(F1861&lt;=40000,ROUNDUP(F1861/2,0)+7500,IF(F1861&lt;=70000,ROUNDUP(F1861/4,0)+17500,35000)))),28000))))</f>
        <v/>
      </c>
      <c r="T1861" s="18">
        <f>IF(G1861&lt;=0,0,IF(G1861&lt;=12000,G1861,IF(G1861&lt;=32000,ROUNDUP(G1861/2,0)+6000,IF(G1861&lt;=56000,ROUNDUP(G1861/4,0)+14000,28000))))</f>
        <v/>
      </c>
      <c r="U1861" s="18">
        <f>IF(I1861&lt;=0,IF(H1861&lt;=0,0,IF(H1861&lt;=12000,H1861,IF(H1861&lt;=32000,ROUNDUP(H1861/2,0)+6000,IF(H1861&lt;=56000,ROUNDUP(H1861/4,0)+14000,28000)))),IF(H1861&lt;=0,IF(I1861&lt;=0,0,IF(I1861&lt;=15000,I1861,IF(I1861&lt;=40000,ROUNDUP(I1861/2,0)+7500,IF(I1861&lt;=70000,ROUNDUP(I1861/4,0)+17500,35000)))),MAX(IF(I1861&lt;=0,0,IF(I1861&lt;=15000,I1861,IF(I1861&lt;=40000,ROUNDUP(I1861/2,0)+7500,IF(I1861&lt;=70000,ROUNDUP(I1861/4,0)+17500,35000)))),MIN(IF(H1861&lt;=0,0,IF(H1861&lt;=12000,H1861,IF(H1861&lt;=32000,ROUNDUP(H1861/2,0)+6000,IF(H1861&lt;=56000,ROUNDUP(H1861/4,0)+14000,28000))))+IF(I1861&lt;=0,0,IF(I1861&lt;=15000,I1861,IF(I1861&lt;=40000,ROUNDUP(I1861/2,0)+7500,IF(I1861&lt;=70000,ROUNDUP(I1861/4,0)+17500,35000)))),28000))))</f>
        <v/>
      </c>
      <c r="V1861" s="18">
        <f>MIN(70000,S1861+T1861+U1861)</f>
        <v/>
      </c>
      <c r="W1861" s="18">
        <f>MAX(0,ROUNDDOWN(M1861-J1861-N1861-K1861-0,-3))</f>
        <v/>
      </c>
      <c r="X1861" s="18">
        <f>MAX(0,ROUNDDOWN(M1861-J1861-N1861-K1861-R1861,-3))</f>
        <v/>
      </c>
      <c r="Y1861" s="18">
        <f>IF(W1861&lt;=0,0,ROUNDDOWN((W1861*LOOKUP(W1861,{0,1950001,3300001,6950001,9000001,18000001,40000001},{0.05,0.1,0.2,0.23,0.33,0.4,0.45})-LOOKUP(W1861,{0,1950001,3300001,6950001,9000001,18000001,40000001},{0,97500,427500,636000,1536000,2796000,4796000}))*1.021,-2))</f>
        <v/>
      </c>
      <c r="Z1861" s="18">
        <f>IF(X1861&lt;=0,0,ROUNDDOWN((X1861*LOOKUP(X1861,{0,1950001,3300001,6950001,9000001,18000001,40000001},{0.05,0.1,0.2,0.23,0.33,0.4,0.45})-LOOKUP(X1861,{0,1950001,3300001,6950001,9000001,18000001,40000001},{0,97500,427500,636000,1536000,2796000,4796000}))*1.021,-2))</f>
        <v/>
      </c>
      <c r="AA1861" s="18">
        <f>MAX(0,ROUNDDOWN(M1861-J1861-430000-L1861-0,-3))</f>
        <v/>
      </c>
      <c r="AB1861" s="18">
        <f>MAX(0,ROUNDDOWN(M1861-J1861-430000-L1861-V1861,-3))</f>
        <v/>
      </c>
      <c r="AC1861" s="18">
        <f>IF(M1861&lt;=450000,0,MAX(0,ROUNDDOWN(AA1861*0.06-MIN(50000,AA1861)*0.03,-2))+MAX(0,ROUNDDOWN(AA1861*0.04-MIN(50000,AA1861)*0.02,-2)))</f>
        <v/>
      </c>
      <c r="AD1861" s="18">
        <f>IF(M1861&lt;=450000,0,MAX(0,ROUNDDOWN(AB1861*0.06-MIN(50000,AB1861)*0.03,-2))+MAX(0,ROUNDDOWN(AB1861*0.04-MIN(50000,AB1861)*0.02,-2)))</f>
        <v/>
      </c>
      <c r="AE1861" s="18">
        <f>Y1861-Z1861</f>
        <v/>
      </c>
      <c r="AF1861" s="18">
        <f>AC1861-AD1861</f>
        <v/>
      </c>
      <c r="AG1861" s="18">
        <f>AE1861+AF1861</f>
        <v/>
      </c>
      <c r="AH1861" s="20">
        <f>IF(W1861&lt;=0,0,LOOKUP(W1861,{0,1950001,3300001,6950001,9000001,18000001,40000001},{0.05,0.1,0.2,0.23,0.33,0.4,0.45}))</f>
        <v/>
      </c>
    </row>
    <row r="1862">
      <c r="A1862" t="inlineStr">
        <is>
          <t>1万円刻み 特例あり一般12万円</t>
        </is>
      </c>
      <c r="B1862" s="18">
        <f>'4_1万円刻み'!$A$594</f>
        <v/>
      </c>
      <c r="C1862" s="19" t="n">
        <v>2026</v>
      </c>
      <c r="D1862" t="inlineStr">
        <is>
          <t>はい</t>
        </is>
      </c>
      <c r="E1862" s="18" t="n">
        <v>120000</v>
      </c>
      <c r="F1862" s="18" t="n">
        <v>0</v>
      </c>
      <c r="G1862" s="18" t="n">
        <v>0</v>
      </c>
      <c r="H1862" s="18" t="n">
        <v>0</v>
      </c>
      <c r="I1862" s="18" t="n">
        <v>0</v>
      </c>
      <c r="J1862" s="18">
        <f>ROUND(MIN(B1862/12,650000)*12*0.0915+MIN(B1862/12,1390000)*12*(0.0504+0)+B1862*0.005,0)</f>
        <v/>
      </c>
      <c r="K1862" s="18" t="n">
        <v>0</v>
      </c>
      <c r="L1862" s="18" t="n">
        <v>0</v>
      </c>
      <c r="M1862" s="18">
        <f>ROUND(IF(C1862&gt;=2026,IF(B1862&lt;741000,0,IF(B1862&lt;2191000,B1862-740000,IF(B1862&lt;2193000,1451000,IF(B1862&lt;2196000,1453000,IF(B1862&lt;2200000,1456000,IF(B1862&lt;3600000,ROUNDDOWN(B1862/4,-3)*2.8-80000,IF(B1862&lt;6600000,ROUNDDOWN(B1862/4,-3)*3.2-440000,IF(B1862&lt;8500000,ROUNDDOWN(B1862*0.9,0)-1100000,B1862-1950000)))))))),IF(B1862&lt;651000,0,IF(B1862&lt;1900000,B1862-650000,IF(B1862&lt;3600000,ROUNDDOWN(B1862/4,-3)*2.8-80000,IF(B1862&lt;6600000,ROUNDDOWN(B1862/4,-3)*3.2-440000,IF(B1862&lt;8500000,ROUNDDOWN(B1862*0.9,0)-1100000,B1862-1950000)))))),0)</f>
        <v/>
      </c>
      <c r="N1862" s="18">
        <f>IF(M1862&gt;23500000,NA(),IF(C1862&gt;=2026,IF(M1862&lt;=4890000,1040000,IF(M1862&lt;=6550000,670000,620000)),IF(M1862&lt;=1320000,950000,IF(M1862&lt;=3360000,880000,IF(M1862&lt;=4890000,680000,IF(M1862&lt;=6550000,630000,580000))))))</f>
        <v/>
      </c>
      <c r="O1862" s="18">
        <f>IF(F1862&lt;=0,IF(AND(D1862="はい",C1862&gt;=2026,C1862&lt;=2027),IF(E1862&lt;=0,0,IF(E1862&lt;=30000,E1862,IF(E1862&lt;=60000,ROUNDUP(E1862/2,0)+15000,IF(E1862&lt;=120000,ROUNDUP(E1862/4,0)+30000,60000)))),IF(E1862&lt;=0,0,IF(E1862&lt;=20000,E1862,IF(E1862&lt;=40000,ROUNDUP(E1862/2,0)+10000,IF(E1862&lt;=80000,ROUNDUP(E1862/4,0)+20000,40000))))),IF(E1862&lt;=0,IF(F1862&lt;=0,0,IF(F1862&lt;=25000,F1862,IF(F1862&lt;=50000,ROUNDUP(F1862/2,0)+12500,IF(F1862&lt;=100000,ROUNDUP(F1862/4,0)+25000,50000)))),MAX(IF(F1862&lt;=0,0,IF(F1862&lt;=25000,F1862,IF(F1862&lt;=50000,ROUNDUP(F1862/2,0)+12500,IF(F1862&lt;=100000,ROUNDUP(F1862/4,0)+25000,50000)))),MIN(IF(AND(D1862="はい",C1862&gt;=2026,C1862&lt;=2027),IF(E1862&lt;=0,0,IF(E1862&lt;=30000,E1862,IF(E1862&lt;=60000,ROUNDUP(E1862/2,0)+15000,IF(E1862&lt;=120000,ROUNDUP(E1862/4,0)+30000,60000)))),IF(E1862&lt;=0,0,IF(E1862&lt;=20000,E1862,IF(E1862&lt;=40000,ROUNDUP(E1862/2,0)+10000,IF(E1862&lt;=80000,ROUNDUP(E1862/4,0)+20000,40000)))))+IF(F1862&lt;=0,0,IF(F1862&lt;=25000,F1862,IF(F1862&lt;=50000,ROUNDUP(F1862/2,0)+12500,IF(F1862&lt;=100000,ROUNDUP(F1862/4,0)+25000,50000)))),IF(AND(D1862="はい",C1862&gt;=2026,C1862&lt;=2027),60000,40000)))))</f>
        <v/>
      </c>
      <c r="P1862" s="18">
        <f>IF(G1862&lt;=0,0,IF(G1862&lt;=20000,G1862,IF(G1862&lt;=40000,ROUNDUP(G1862/2,0)+10000,IF(G1862&lt;=80000,ROUNDUP(G1862/4,0)+20000,40000))))</f>
        <v/>
      </c>
      <c r="Q1862" s="18">
        <f>IF(I1862&lt;=0,IF(H1862&lt;=0,0,IF(H1862&lt;=20000,H1862,IF(H1862&lt;=40000,ROUNDUP(H1862/2,0)+10000,IF(H1862&lt;=80000,ROUNDUP(H1862/4,0)+20000,40000)))),IF(H1862&lt;=0,IF(I1862&lt;=0,0,IF(I1862&lt;=25000,I1862,IF(I1862&lt;=50000,ROUNDUP(I1862/2,0)+12500,IF(I1862&lt;=100000,ROUNDUP(I1862/4,0)+25000,50000)))),MAX(IF(I1862&lt;=0,0,IF(I1862&lt;=25000,I1862,IF(I1862&lt;=50000,ROUNDUP(I1862/2,0)+12500,IF(I1862&lt;=100000,ROUNDUP(I1862/4,0)+25000,50000)))),MIN(IF(H1862&lt;=0,0,IF(H1862&lt;=20000,H1862,IF(H1862&lt;=40000,ROUNDUP(H1862/2,0)+10000,IF(H1862&lt;=80000,ROUNDUP(H1862/4,0)+20000,40000))))+IF(I1862&lt;=0,0,IF(I1862&lt;=25000,I1862,IF(I1862&lt;=50000,ROUNDUP(I1862/2,0)+12500,IF(I1862&lt;=100000,ROUNDUP(I1862/4,0)+25000,50000)))),40000))))</f>
        <v/>
      </c>
      <c r="R1862" s="18">
        <f>MIN(120000,O1862+P1862+Q1862)</f>
        <v/>
      </c>
      <c r="S1862" s="18">
        <f>IF(F1862&lt;=0,IF(E1862&lt;=0,0,IF(E1862&lt;=12000,E1862,IF(E1862&lt;=32000,ROUNDUP(E1862/2,0)+6000,IF(E1862&lt;=56000,ROUNDUP(E1862/4,0)+14000,28000)))),IF(E1862&lt;=0,IF(F1862&lt;=0,0,IF(F1862&lt;=15000,F1862,IF(F1862&lt;=40000,ROUNDUP(F1862/2,0)+7500,IF(F1862&lt;=70000,ROUNDUP(F1862/4,0)+17500,35000)))),MAX(IF(F1862&lt;=0,0,IF(F1862&lt;=15000,F1862,IF(F1862&lt;=40000,ROUNDUP(F1862/2,0)+7500,IF(F1862&lt;=70000,ROUNDUP(F1862/4,0)+17500,35000)))),MIN(IF(E1862&lt;=0,0,IF(E1862&lt;=12000,E1862,IF(E1862&lt;=32000,ROUNDUP(E1862/2,0)+6000,IF(E1862&lt;=56000,ROUNDUP(E1862/4,0)+14000,28000))))+IF(F1862&lt;=0,0,IF(F1862&lt;=15000,F1862,IF(F1862&lt;=40000,ROUNDUP(F1862/2,0)+7500,IF(F1862&lt;=70000,ROUNDUP(F1862/4,0)+17500,35000)))),28000))))</f>
        <v/>
      </c>
      <c r="T1862" s="18">
        <f>IF(G1862&lt;=0,0,IF(G1862&lt;=12000,G1862,IF(G1862&lt;=32000,ROUNDUP(G1862/2,0)+6000,IF(G1862&lt;=56000,ROUNDUP(G1862/4,0)+14000,28000))))</f>
        <v/>
      </c>
      <c r="U1862" s="18">
        <f>IF(I1862&lt;=0,IF(H1862&lt;=0,0,IF(H1862&lt;=12000,H1862,IF(H1862&lt;=32000,ROUNDUP(H1862/2,0)+6000,IF(H1862&lt;=56000,ROUNDUP(H1862/4,0)+14000,28000)))),IF(H1862&lt;=0,IF(I1862&lt;=0,0,IF(I1862&lt;=15000,I1862,IF(I1862&lt;=40000,ROUNDUP(I1862/2,0)+7500,IF(I1862&lt;=70000,ROUNDUP(I1862/4,0)+17500,35000)))),MAX(IF(I1862&lt;=0,0,IF(I1862&lt;=15000,I1862,IF(I1862&lt;=40000,ROUNDUP(I1862/2,0)+7500,IF(I1862&lt;=70000,ROUNDUP(I1862/4,0)+17500,35000)))),MIN(IF(H1862&lt;=0,0,IF(H1862&lt;=12000,H1862,IF(H1862&lt;=32000,ROUNDUP(H1862/2,0)+6000,IF(H1862&lt;=56000,ROUNDUP(H1862/4,0)+14000,28000))))+IF(I1862&lt;=0,0,IF(I1862&lt;=15000,I1862,IF(I1862&lt;=40000,ROUNDUP(I1862/2,0)+7500,IF(I1862&lt;=70000,ROUNDUP(I1862/4,0)+17500,35000)))),28000))))</f>
        <v/>
      </c>
      <c r="V1862" s="18">
        <f>MIN(70000,S1862+T1862+U1862)</f>
        <v/>
      </c>
      <c r="W1862" s="18">
        <f>MAX(0,ROUNDDOWN(M1862-J1862-N1862-K1862-0,-3))</f>
        <v/>
      </c>
      <c r="X1862" s="18">
        <f>MAX(0,ROUNDDOWN(M1862-J1862-N1862-K1862-R1862,-3))</f>
        <v/>
      </c>
      <c r="Y1862" s="18">
        <f>IF(W1862&lt;=0,0,ROUNDDOWN((W1862*LOOKUP(W1862,{0,1950001,3300001,6950001,9000001,18000001,40000001},{0.05,0.1,0.2,0.23,0.33,0.4,0.45})-LOOKUP(W1862,{0,1950001,3300001,6950001,9000001,18000001,40000001},{0,97500,427500,636000,1536000,2796000,4796000}))*1.021,-2))</f>
        <v/>
      </c>
      <c r="Z1862" s="18">
        <f>IF(X1862&lt;=0,0,ROUNDDOWN((X1862*LOOKUP(X1862,{0,1950001,3300001,6950001,9000001,18000001,40000001},{0.05,0.1,0.2,0.23,0.33,0.4,0.45})-LOOKUP(X1862,{0,1950001,3300001,6950001,9000001,18000001,40000001},{0,97500,427500,636000,1536000,2796000,4796000}))*1.021,-2))</f>
        <v/>
      </c>
      <c r="AA1862" s="18">
        <f>MAX(0,ROUNDDOWN(M1862-J1862-430000-L1862-0,-3))</f>
        <v/>
      </c>
      <c r="AB1862" s="18">
        <f>MAX(0,ROUNDDOWN(M1862-J1862-430000-L1862-V1862,-3))</f>
        <v/>
      </c>
      <c r="AC1862" s="18">
        <f>IF(M1862&lt;=450000,0,MAX(0,ROUNDDOWN(AA1862*0.06-MIN(50000,AA1862)*0.03,-2))+MAX(0,ROUNDDOWN(AA1862*0.04-MIN(50000,AA1862)*0.02,-2)))</f>
        <v/>
      </c>
      <c r="AD1862" s="18">
        <f>IF(M1862&lt;=450000,0,MAX(0,ROUNDDOWN(AB1862*0.06-MIN(50000,AB1862)*0.03,-2))+MAX(0,ROUNDDOWN(AB1862*0.04-MIN(50000,AB1862)*0.02,-2)))</f>
        <v/>
      </c>
      <c r="AE1862" s="18">
        <f>Y1862-Z1862</f>
        <v/>
      </c>
      <c r="AF1862" s="18">
        <f>AC1862-AD1862</f>
        <v/>
      </c>
      <c r="AG1862" s="18">
        <f>AE1862+AF1862</f>
        <v/>
      </c>
      <c r="AH1862" s="20">
        <f>IF(W1862&lt;=0,0,LOOKUP(W1862,{0,1950001,3300001,6950001,9000001,18000001,40000001},{0.05,0.1,0.2,0.23,0.33,0.4,0.45}))</f>
        <v/>
      </c>
    </row>
    <row r="1863">
      <c r="A1863" t="inlineStr">
        <is>
          <t>1万円刻み 3区分8万円ずつ</t>
        </is>
      </c>
      <c r="B1863" s="18">
        <f>'4_1万円刻み'!$A$595</f>
        <v/>
      </c>
      <c r="C1863" s="19" t="n">
        <v>2026</v>
      </c>
      <c r="D1863" t="inlineStr">
        <is>
          <t>いいえ</t>
        </is>
      </c>
      <c r="E1863" s="18" t="n">
        <v>80000</v>
      </c>
      <c r="F1863" s="18" t="n">
        <v>0</v>
      </c>
      <c r="G1863" s="18" t="n">
        <v>80000</v>
      </c>
      <c r="H1863" s="18" t="n">
        <v>80000</v>
      </c>
      <c r="I1863" s="18" t="n">
        <v>0</v>
      </c>
      <c r="J1863" s="18">
        <f>ROUND(MIN(B1863/12,650000)*12*0.0915+MIN(B1863/12,1390000)*12*(0.0504+0)+B1863*0.005,0)</f>
        <v/>
      </c>
      <c r="K1863" s="18" t="n">
        <v>0</v>
      </c>
      <c r="L1863" s="18" t="n">
        <v>0</v>
      </c>
      <c r="M1863" s="18">
        <f>ROUND(IF(C1863&gt;=2026,IF(B1863&lt;741000,0,IF(B1863&lt;2191000,B1863-740000,IF(B1863&lt;2193000,1451000,IF(B1863&lt;2196000,1453000,IF(B1863&lt;2200000,1456000,IF(B1863&lt;3600000,ROUNDDOWN(B1863/4,-3)*2.8-80000,IF(B1863&lt;6600000,ROUNDDOWN(B1863/4,-3)*3.2-440000,IF(B1863&lt;8500000,ROUNDDOWN(B1863*0.9,0)-1100000,B1863-1950000)))))))),IF(B1863&lt;651000,0,IF(B1863&lt;1900000,B1863-650000,IF(B1863&lt;3600000,ROUNDDOWN(B1863/4,-3)*2.8-80000,IF(B1863&lt;6600000,ROUNDDOWN(B1863/4,-3)*3.2-440000,IF(B1863&lt;8500000,ROUNDDOWN(B1863*0.9,0)-1100000,B1863-1950000)))))),0)</f>
        <v/>
      </c>
      <c r="N1863" s="18">
        <f>IF(M1863&gt;23500000,NA(),IF(C1863&gt;=2026,IF(M1863&lt;=4890000,1040000,IF(M1863&lt;=6550000,670000,620000)),IF(M1863&lt;=1320000,950000,IF(M1863&lt;=3360000,880000,IF(M1863&lt;=4890000,680000,IF(M1863&lt;=6550000,630000,580000))))))</f>
        <v/>
      </c>
      <c r="O1863" s="18">
        <f>IF(F1863&lt;=0,IF(AND(D1863="はい",C1863&gt;=2026,C1863&lt;=2027),IF(E1863&lt;=0,0,IF(E1863&lt;=30000,E1863,IF(E1863&lt;=60000,ROUNDUP(E1863/2,0)+15000,IF(E1863&lt;=120000,ROUNDUP(E1863/4,0)+30000,60000)))),IF(E1863&lt;=0,0,IF(E1863&lt;=20000,E1863,IF(E1863&lt;=40000,ROUNDUP(E1863/2,0)+10000,IF(E1863&lt;=80000,ROUNDUP(E1863/4,0)+20000,40000))))),IF(E1863&lt;=0,IF(F1863&lt;=0,0,IF(F1863&lt;=25000,F1863,IF(F1863&lt;=50000,ROUNDUP(F1863/2,0)+12500,IF(F1863&lt;=100000,ROUNDUP(F1863/4,0)+25000,50000)))),MAX(IF(F1863&lt;=0,0,IF(F1863&lt;=25000,F1863,IF(F1863&lt;=50000,ROUNDUP(F1863/2,0)+12500,IF(F1863&lt;=100000,ROUNDUP(F1863/4,0)+25000,50000)))),MIN(IF(AND(D1863="はい",C1863&gt;=2026,C1863&lt;=2027),IF(E1863&lt;=0,0,IF(E1863&lt;=30000,E1863,IF(E1863&lt;=60000,ROUNDUP(E1863/2,0)+15000,IF(E1863&lt;=120000,ROUNDUP(E1863/4,0)+30000,60000)))),IF(E1863&lt;=0,0,IF(E1863&lt;=20000,E1863,IF(E1863&lt;=40000,ROUNDUP(E1863/2,0)+10000,IF(E1863&lt;=80000,ROUNDUP(E1863/4,0)+20000,40000)))))+IF(F1863&lt;=0,0,IF(F1863&lt;=25000,F1863,IF(F1863&lt;=50000,ROUNDUP(F1863/2,0)+12500,IF(F1863&lt;=100000,ROUNDUP(F1863/4,0)+25000,50000)))),IF(AND(D1863="はい",C1863&gt;=2026,C1863&lt;=2027),60000,40000)))))</f>
        <v/>
      </c>
      <c r="P1863" s="18">
        <f>IF(G1863&lt;=0,0,IF(G1863&lt;=20000,G1863,IF(G1863&lt;=40000,ROUNDUP(G1863/2,0)+10000,IF(G1863&lt;=80000,ROUNDUP(G1863/4,0)+20000,40000))))</f>
        <v/>
      </c>
      <c r="Q1863" s="18">
        <f>IF(I1863&lt;=0,IF(H1863&lt;=0,0,IF(H1863&lt;=20000,H1863,IF(H1863&lt;=40000,ROUNDUP(H1863/2,0)+10000,IF(H1863&lt;=80000,ROUNDUP(H1863/4,0)+20000,40000)))),IF(H1863&lt;=0,IF(I1863&lt;=0,0,IF(I1863&lt;=25000,I1863,IF(I1863&lt;=50000,ROUNDUP(I1863/2,0)+12500,IF(I1863&lt;=100000,ROUNDUP(I1863/4,0)+25000,50000)))),MAX(IF(I1863&lt;=0,0,IF(I1863&lt;=25000,I1863,IF(I1863&lt;=50000,ROUNDUP(I1863/2,0)+12500,IF(I1863&lt;=100000,ROUNDUP(I1863/4,0)+25000,50000)))),MIN(IF(H1863&lt;=0,0,IF(H1863&lt;=20000,H1863,IF(H1863&lt;=40000,ROUNDUP(H1863/2,0)+10000,IF(H1863&lt;=80000,ROUNDUP(H1863/4,0)+20000,40000))))+IF(I1863&lt;=0,0,IF(I1863&lt;=25000,I1863,IF(I1863&lt;=50000,ROUNDUP(I1863/2,0)+12500,IF(I1863&lt;=100000,ROUNDUP(I1863/4,0)+25000,50000)))),40000))))</f>
        <v/>
      </c>
      <c r="R1863" s="18">
        <f>MIN(120000,O1863+P1863+Q1863)</f>
        <v/>
      </c>
      <c r="S1863" s="18">
        <f>IF(F1863&lt;=0,IF(E1863&lt;=0,0,IF(E1863&lt;=12000,E1863,IF(E1863&lt;=32000,ROUNDUP(E1863/2,0)+6000,IF(E1863&lt;=56000,ROUNDUP(E1863/4,0)+14000,28000)))),IF(E1863&lt;=0,IF(F1863&lt;=0,0,IF(F1863&lt;=15000,F1863,IF(F1863&lt;=40000,ROUNDUP(F1863/2,0)+7500,IF(F1863&lt;=70000,ROUNDUP(F1863/4,0)+17500,35000)))),MAX(IF(F1863&lt;=0,0,IF(F1863&lt;=15000,F1863,IF(F1863&lt;=40000,ROUNDUP(F1863/2,0)+7500,IF(F1863&lt;=70000,ROUNDUP(F1863/4,0)+17500,35000)))),MIN(IF(E1863&lt;=0,0,IF(E1863&lt;=12000,E1863,IF(E1863&lt;=32000,ROUNDUP(E1863/2,0)+6000,IF(E1863&lt;=56000,ROUNDUP(E1863/4,0)+14000,28000))))+IF(F1863&lt;=0,0,IF(F1863&lt;=15000,F1863,IF(F1863&lt;=40000,ROUNDUP(F1863/2,0)+7500,IF(F1863&lt;=70000,ROUNDUP(F1863/4,0)+17500,35000)))),28000))))</f>
        <v/>
      </c>
      <c r="T1863" s="18">
        <f>IF(G1863&lt;=0,0,IF(G1863&lt;=12000,G1863,IF(G1863&lt;=32000,ROUNDUP(G1863/2,0)+6000,IF(G1863&lt;=56000,ROUNDUP(G1863/4,0)+14000,28000))))</f>
        <v/>
      </c>
      <c r="U1863" s="18">
        <f>IF(I1863&lt;=0,IF(H1863&lt;=0,0,IF(H1863&lt;=12000,H1863,IF(H1863&lt;=32000,ROUNDUP(H1863/2,0)+6000,IF(H1863&lt;=56000,ROUNDUP(H1863/4,0)+14000,28000)))),IF(H1863&lt;=0,IF(I1863&lt;=0,0,IF(I1863&lt;=15000,I1863,IF(I1863&lt;=40000,ROUNDUP(I1863/2,0)+7500,IF(I1863&lt;=70000,ROUNDUP(I1863/4,0)+17500,35000)))),MAX(IF(I1863&lt;=0,0,IF(I1863&lt;=15000,I1863,IF(I1863&lt;=40000,ROUNDUP(I1863/2,0)+7500,IF(I1863&lt;=70000,ROUNDUP(I1863/4,0)+17500,35000)))),MIN(IF(H1863&lt;=0,0,IF(H1863&lt;=12000,H1863,IF(H1863&lt;=32000,ROUNDUP(H1863/2,0)+6000,IF(H1863&lt;=56000,ROUNDUP(H1863/4,0)+14000,28000))))+IF(I1863&lt;=0,0,IF(I1863&lt;=15000,I1863,IF(I1863&lt;=40000,ROUNDUP(I1863/2,0)+7500,IF(I1863&lt;=70000,ROUNDUP(I1863/4,0)+17500,35000)))),28000))))</f>
        <v/>
      </c>
      <c r="V1863" s="18">
        <f>MIN(70000,S1863+T1863+U1863)</f>
        <v/>
      </c>
      <c r="W1863" s="18">
        <f>MAX(0,ROUNDDOWN(M1863-J1863-N1863-K1863-0,-3))</f>
        <v/>
      </c>
      <c r="X1863" s="18">
        <f>MAX(0,ROUNDDOWN(M1863-J1863-N1863-K1863-R1863,-3))</f>
        <v/>
      </c>
      <c r="Y1863" s="18">
        <f>IF(W1863&lt;=0,0,ROUNDDOWN((W1863*LOOKUP(W1863,{0,1950001,3300001,6950001,9000001,18000001,40000001},{0.05,0.1,0.2,0.23,0.33,0.4,0.45})-LOOKUP(W1863,{0,1950001,3300001,6950001,9000001,18000001,40000001},{0,97500,427500,636000,1536000,2796000,4796000}))*1.021,-2))</f>
        <v/>
      </c>
      <c r="Z1863" s="18">
        <f>IF(X1863&lt;=0,0,ROUNDDOWN((X1863*LOOKUP(X1863,{0,1950001,3300001,6950001,9000001,18000001,40000001},{0.05,0.1,0.2,0.23,0.33,0.4,0.45})-LOOKUP(X1863,{0,1950001,3300001,6950001,9000001,18000001,40000001},{0,97500,427500,636000,1536000,2796000,4796000}))*1.021,-2))</f>
        <v/>
      </c>
      <c r="AA1863" s="18">
        <f>MAX(0,ROUNDDOWN(M1863-J1863-430000-L1863-0,-3))</f>
        <v/>
      </c>
      <c r="AB1863" s="18">
        <f>MAX(0,ROUNDDOWN(M1863-J1863-430000-L1863-V1863,-3))</f>
        <v/>
      </c>
      <c r="AC1863" s="18">
        <f>IF(M1863&lt;=450000,0,MAX(0,ROUNDDOWN(AA1863*0.06-MIN(50000,AA1863)*0.03,-2))+MAX(0,ROUNDDOWN(AA1863*0.04-MIN(50000,AA1863)*0.02,-2)))</f>
        <v/>
      </c>
      <c r="AD1863" s="18">
        <f>IF(M1863&lt;=450000,0,MAX(0,ROUNDDOWN(AB1863*0.06-MIN(50000,AB1863)*0.03,-2))+MAX(0,ROUNDDOWN(AB1863*0.04-MIN(50000,AB1863)*0.02,-2)))</f>
        <v/>
      </c>
      <c r="AE1863" s="18">
        <f>Y1863-Z1863</f>
        <v/>
      </c>
      <c r="AF1863" s="18">
        <f>AC1863-AD1863</f>
        <v/>
      </c>
      <c r="AG1863" s="18">
        <f>AE1863+AF1863</f>
        <v/>
      </c>
      <c r="AH1863" s="20">
        <f>IF(W1863&lt;=0,0,LOOKUP(W1863,{0,1950001,3300001,6950001,9000001,18000001,40000001},{0.05,0.1,0.2,0.23,0.33,0.4,0.45}))</f>
        <v/>
      </c>
    </row>
    <row r="1864">
      <c r="A1864" t="inlineStr">
        <is>
          <t>1万円刻み 一般8万円</t>
        </is>
      </c>
      <c r="B1864" s="18">
        <f>'4_1万円刻み'!$A$595</f>
        <v/>
      </c>
      <c r="C1864" s="19" t="n">
        <v>2026</v>
      </c>
      <c r="D1864" t="inlineStr">
        <is>
          <t>いいえ</t>
        </is>
      </c>
      <c r="E1864" s="18" t="n">
        <v>80000</v>
      </c>
      <c r="F1864" s="18" t="n">
        <v>0</v>
      </c>
      <c r="G1864" s="18" t="n">
        <v>0</v>
      </c>
      <c r="H1864" s="18" t="n">
        <v>0</v>
      </c>
      <c r="I1864" s="18" t="n">
        <v>0</v>
      </c>
      <c r="J1864" s="18">
        <f>ROUND(MIN(B1864/12,650000)*12*0.0915+MIN(B1864/12,1390000)*12*(0.0504+0)+B1864*0.005,0)</f>
        <v/>
      </c>
      <c r="K1864" s="18" t="n">
        <v>0</v>
      </c>
      <c r="L1864" s="18" t="n">
        <v>0</v>
      </c>
      <c r="M1864" s="18">
        <f>ROUND(IF(C1864&gt;=2026,IF(B1864&lt;741000,0,IF(B1864&lt;2191000,B1864-740000,IF(B1864&lt;2193000,1451000,IF(B1864&lt;2196000,1453000,IF(B1864&lt;2200000,1456000,IF(B1864&lt;3600000,ROUNDDOWN(B1864/4,-3)*2.8-80000,IF(B1864&lt;6600000,ROUNDDOWN(B1864/4,-3)*3.2-440000,IF(B1864&lt;8500000,ROUNDDOWN(B1864*0.9,0)-1100000,B1864-1950000)))))))),IF(B1864&lt;651000,0,IF(B1864&lt;1900000,B1864-650000,IF(B1864&lt;3600000,ROUNDDOWN(B1864/4,-3)*2.8-80000,IF(B1864&lt;6600000,ROUNDDOWN(B1864/4,-3)*3.2-440000,IF(B1864&lt;8500000,ROUNDDOWN(B1864*0.9,0)-1100000,B1864-1950000)))))),0)</f>
        <v/>
      </c>
      <c r="N1864" s="18">
        <f>IF(M1864&gt;23500000,NA(),IF(C1864&gt;=2026,IF(M1864&lt;=4890000,1040000,IF(M1864&lt;=6550000,670000,620000)),IF(M1864&lt;=1320000,950000,IF(M1864&lt;=3360000,880000,IF(M1864&lt;=4890000,680000,IF(M1864&lt;=6550000,630000,580000))))))</f>
        <v/>
      </c>
      <c r="O1864" s="18">
        <f>IF(F1864&lt;=0,IF(AND(D1864="はい",C1864&gt;=2026,C1864&lt;=2027),IF(E1864&lt;=0,0,IF(E1864&lt;=30000,E1864,IF(E1864&lt;=60000,ROUNDUP(E1864/2,0)+15000,IF(E1864&lt;=120000,ROUNDUP(E1864/4,0)+30000,60000)))),IF(E1864&lt;=0,0,IF(E1864&lt;=20000,E1864,IF(E1864&lt;=40000,ROUNDUP(E1864/2,0)+10000,IF(E1864&lt;=80000,ROUNDUP(E1864/4,0)+20000,40000))))),IF(E1864&lt;=0,IF(F1864&lt;=0,0,IF(F1864&lt;=25000,F1864,IF(F1864&lt;=50000,ROUNDUP(F1864/2,0)+12500,IF(F1864&lt;=100000,ROUNDUP(F1864/4,0)+25000,50000)))),MAX(IF(F1864&lt;=0,0,IF(F1864&lt;=25000,F1864,IF(F1864&lt;=50000,ROUNDUP(F1864/2,0)+12500,IF(F1864&lt;=100000,ROUNDUP(F1864/4,0)+25000,50000)))),MIN(IF(AND(D1864="はい",C1864&gt;=2026,C1864&lt;=2027),IF(E1864&lt;=0,0,IF(E1864&lt;=30000,E1864,IF(E1864&lt;=60000,ROUNDUP(E1864/2,0)+15000,IF(E1864&lt;=120000,ROUNDUP(E1864/4,0)+30000,60000)))),IF(E1864&lt;=0,0,IF(E1864&lt;=20000,E1864,IF(E1864&lt;=40000,ROUNDUP(E1864/2,0)+10000,IF(E1864&lt;=80000,ROUNDUP(E1864/4,0)+20000,40000)))))+IF(F1864&lt;=0,0,IF(F1864&lt;=25000,F1864,IF(F1864&lt;=50000,ROUNDUP(F1864/2,0)+12500,IF(F1864&lt;=100000,ROUNDUP(F1864/4,0)+25000,50000)))),IF(AND(D1864="はい",C1864&gt;=2026,C1864&lt;=2027),60000,40000)))))</f>
        <v/>
      </c>
      <c r="P1864" s="18">
        <f>IF(G1864&lt;=0,0,IF(G1864&lt;=20000,G1864,IF(G1864&lt;=40000,ROUNDUP(G1864/2,0)+10000,IF(G1864&lt;=80000,ROUNDUP(G1864/4,0)+20000,40000))))</f>
        <v/>
      </c>
      <c r="Q1864" s="18">
        <f>IF(I1864&lt;=0,IF(H1864&lt;=0,0,IF(H1864&lt;=20000,H1864,IF(H1864&lt;=40000,ROUNDUP(H1864/2,0)+10000,IF(H1864&lt;=80000,ROUNDUP(H1864/4,0)+20000,40000)))),IF(H1864&lt;=0,IF(I1864&lt;=0,0,IF(I1864&lt;=25000,I1864,IF(I1864&lt;=50000,ROUNDUP(I1864/2,0)+12500,IF(I1864&lt;=100000,ROUNDUP(I1864/4,0)+25000,50000)))),MAX(IF(I1864&lt;=0,0,IF(I1864&lt;=25000,I1864,IF(I1864&lt;=50000,ROUNDUP(I1864/2,0)+12500,IF(I1864&lt;=100000,ROUNDUP(I1864/4,0)+25000,50000)))),MIN(IF(H1864&lt;=0,0,IF(H1864&lt;=20000,H1864,IF(H1864&lt;=40000,ROUNDUP(H1864/2,0)+10000,IF(H1864&lt;=80000,ROUNDUP(H1864/4,0)+20000,40000))))+IF(I1864&lt;=0,0,IF(I1864&lt;=25000,I1864,IF(I1864&lt;=50000,ROUNDUP(I1864/2,0)+12500,IF(I1864&lt;=100000,ROUNDUP(I1864/4,0)+25000,50000)))),40000))))</f>
        <v/>
      </c>
      <c r="R1864" s="18">
        <f>MIN(120000,O1864+P1864+Q1864)</f>
        <v/>
      </c>
      <c r="S1864" s="18">
        <f>IF(F1864&lt;=0,IF(E1864&lt;=0,0,IF(E1864&lt;=12000,E1864,IF(E1864&lt;=32000,ROUNDUP(E1864/2,0)+6000,IF(E1864&lt;=56000,ROUNDUP(E1864/4,0)+14000,28000)))),IF(E1864&lt;=0,IF(F1864&lt;=0,0,IF(F1864&lt;=15000,F1864,IF(F1864&lt;=40000,ROUNDUP(F1864/2,0)+7500,IF(F1864&lt;=70000,ROUNDUP(F1864/4,0)+17500,35000)))),MAX(IF(F1864&lt;=0,0,IF(F1864&lt;=15000,F1864,IF(F1864&lt;=40000,ROUNDUP(F1864/2,0)+7500,IF(F1864&lt;=70000,ROUNDUP(F1864/4,0)+17500,35000)))),MIN(IF(E1864&lt;=0,0,IF(E1864&lt;=12000,E1864,IF(E1864&lt;=32000,ROUNDUP(E1864/2,0)+6000,IF(E1864&lt;=56000,ROUNDUP(E1864/4,0)+14000,28000))))+IF(F1864&lt;=0,0,IF(F1864&lt;=15000,F1864,IF(F1864&lt;=40000,ROUNDUP(F1864/2,0)+7500,IF(F1864&lt;=70000,ROUNDUP(F1864/4,0)+17500,35000)))),28000))))</f>
        <v/>
      </c>
      <c r="T1864" s="18">
        <f>IF(G1864&lt;=0,0,IF(G1864&lt;=12000,G1864,IF(G1864&lt;=32000,ROUNDUP(G1864/2,0)+6000,IF(G1864&lt;=56000,ROUNDUP(G1864/4,0)+14000,28000))))</f>
        <v/>
      </c>
      <c r="U1864" s="18">
        <f>IF(I1864&lt;=0,IF(H1864&lt;=0,0,IF(H1864&lt;=12000,H1864,IF(H1864&lt;=32000,ROUNDUP(H1864/2,0)+6000,IF(H1864&lt;=56000,ROUNDUP(H1864/4,0)+14000,28000)))),IF(H1864&lt;=0,IF(I1864&lt;=0,0,IF(I1864&lt;=15000,I1864,IF(I1864&lt;=40000,ROUNDUP(I1864/2,0)+7500,IF(I1864&lt;=70000,ROUNDUP(I1864/4,0)+17500,35000)))),MAX(IF(I1864&lt;=0,0,IF(I1864&lt;=15000,I1864,IF(I1864&lt;=40000,ROUNDUP(I1864/2,0)+7500,IF(I1864&lt;=70000,ROUNDUP(I1864/4,0)+17500,35000)))),MIN(IF(H1864&lt;=0,0,IF(H1864&lt;=12000,H1864,IF(H1864&lt;=32000,ROUNDUP(H1864/2,0)+6000,IF(H1864&lt;=56000,ROUNDUP(H1864/4,0)+14000,28000))))+IF(I1864&lt;=0,0,IF(I1864&lt;=15000,I1864,IF(I1864&lt;=40000,ROUNDUP(I1864/2,0)+7500,IF(I1864&lt;=70000,ROUNDUP(I1864/4,0)+17500,35000)))),28000))))</f>
        <v/>
      </c>
      <c r="V1864" s="18">
        <f>MIN(70000,S1864+T1864+U1864)</f>
        <v/>
      </c>
      <c r="W1864" s="18">
        <f>MAX(0,ROUNDDOWN(M1864-J1864-N1864-K1864-0,-3))</f>
        <v/>
      </c>
      <c r="X1864" s="18">
        <f>MAX(0,ROUNDDOWN(M1864-J1864-N1864-K1864-R1864,-3))</f>
        <v/>
      </c>
      <c r="Y1864" s="18">
        <f>IF(W1864&lt;=0,0,ROUNDDOWN((W1864*LOOKUP(W1864,{0,1950001,3300001,6950001,9000001,18000001,40000001},{0.05,0.1,0.2,0.23,0.33,0.4,0.45})-LOOKUP(W1864,{0,1950001,3300001,6950001,9000001,18000001,40000001},{0,97500,427500,636000,1536000,2796000,4796000}))*1.021,-2))</f>
        <v/>
      </c>
      <c r="Z1864" s="18">
        <f>IF(X1864&lt;=0,0,ROUNDDOWN((X1864*LOOKUP(X1864,{0,1950001,3300001,6950001,9000001,18000001,40000001},{0.05,0.1,0.2,0.23,0.33,0.4,0.45})-LOOKUP(X1864,{0,1950001,3300001,6950001,9000001,18000001,40000001},{0,97500,427500,636000,1536000,2796000,4796000}))*1.021,-2))</f>
        <v/>
      </c>
      <c r="AA1864" s="18">
        <f>MAX(0,ROUNDDOWN(M1864-J1864-430000-L1864-0,-3))</f>
        <v/>
      </c>
      <c r="AB1864" s="18">
        <f>MAX(0,ROUNDDOWN(M1864-J1864-430000-L1864-V1864,-3))</f>
        <v/>
      </c>
      <c r="AC1864" s="18">
        <f>IF(M1864&lt;=450000,0,MAX(0,ROUNDDOWN(AA1864*0.06-MIN(50000,AA1864)*0.03,-2))+MAX(0,ROUNDDOWN(AA1864*0.04-MIN(50000,AA1864)*0.02,-2)))</f>
        <v/>
      </c>
      <c r="AD1864" s="18">
        <f>IF(M1864&lt;=450000,0,MAX(0,ROUNDDOWN(AB1864*0.06-MIN(50000,AB1864)*0.03,-2))+MAX(0,ROUNDDOWN(AB1864*0.04-MIN(50000,AB1864)*0.02,-2)))</f>
        <v/>
      </c>
      <c r="AE1864" s="18">
        <f>Y1864-Z1864</f>
        <v/>
      </c>
      <c r="AF1864" s="18">
        <f>AC1864-AD1864</f>
        <v/>
      </c>
      <c r="AG1864" s="18">
        <f>AE1864+AF1864</f>
        <v/>
      </c>
      <c r="AH1864" s="20">
        <f>IF(W1864&lt;=0,0,LOOKUP(W1864,{0,1950001,3300001,6950001,9000001,18000001,40000001},{0.05,0.1,0.2,0.23,0.33,0.4,0.45}))</f>
        <v/>
      </c>
    </row>
    <row r="1865">
      <c r="A1865" t="inlineStr">
        <is>
          <t>1万円刻み 特例あり一般12万円</t>
        </is>
      </c>
      <c r="B1865" s="18">
        <f>'4_1万円刻み'!$A$595</f>
        <v/>
      </c>
      <c r="C1865" s="19" t="n">
        <v>2026</v>
      </c>
      <c r="D1865" t="inlineStr">
        <is>
          <t>はい</t>
        </is>
      </c>
      <c r="E1865" s="18" t="n">
        <v>120000</v>
      </c>
      <c r="F1865" s="18" t="n">
        <v>0</v>
      </c>
      <c r="G1865" s="18" t="n">
        <v>0</v>
      </c>
      <c r="H1865" s="18" t="n">
        <v>0</v>
      </c>
      <c r="I1865" s="18" t="n">
        <v>0</v>
      </c>
      <c r="J1865" s="18">
        <f>ROUND(MIN(B1865/12,650000)*12*0.0915+MIN(B1865/12,1390000)*12*(0.0504+0)+B1865*0.005,0)</f>
        <v/>
      </c>
      <c r="K1865" s="18" t="n">
        <v>0</v>
      </c>
      <c r="L1865" s="18" t="n">
        <v>0</v>
      </c>
      <c r="M1865" s="18">
        <f>ROUND(IF(C1865&gt;=2026,IF(B1865&lt;741000,0,IF(B1865&lt;2191000,B1865-740000,IF(B1865&lt;2193000,1451000,IF(B1865&lt;2196000,1453000,IF(B1865&lt;2200000,1456000,IF(B1865&lt;3600000,ROUNDDOWN(B1865/4,-3)*2.8-80000,IF(B1865&lt;6600000,ROUNDDOWN(B1865/4,-3)*3.2-440000,IF(B1865&lt;8500000,ROUNDDOWN(B1865*0.9,0)-1100000,B1865-1950000)))))))),IF(B1865&lt;651000,0,IF(B1865&lt;1900000,B1865-650000,IF(B1865&lt;3600000,ROUNDDOWN(B1865/4,-3)*2.8-80000,IF(B1865&lt;6600000,ROUNDDOWN(B1865/4,-3)*3.2-440000,IF(B1865&lt;8500000,ROUNDDOWN(B1865*0.9,0)-1100000,B1865-1950000)))))),0)</f>
        <v/>
      </c>
      <c r="N1865" s="18">
        <f>IF(M1865&gt;23500000,NA(),IF(C1865&gt;=2026,IF(M1865&lt;=4890000,1040000,IF(M1865&lt;=6550000,670000,620000)),IF(M1865&lt;=1320000,950000,IF(M1865&lt;=3360000,880000,IF(M1865&lt;=4890000,680000,IF(M1865&lt;=6550000,630000,580000))))))</f>
        <v/>
      </c>
      <c r="O1865" s="18">
        <f>IF(F1865&lt;=0,IF(AND(D1865="はい",C1865&gt;=2026,C1865&lt;=2027),IF(E1865&lt;=0,0,IF(E1865&lt;=30000,E1865,IF(E1865&lt;=60000,ROUNDUP(E1865/2,0)+15000,IF(E1865&lt;=120000,ROUNDUP(E1865/4,0)+30000,60000)))),IF(E1865&lt;=0,0,IF(E1865&lt;=20000,E1865,IF(E1865&lt;=40000,ROUNDUP(E1865/2,0)+10000,IF(E1865&lt;=80000,ROUNDUP(E1865/4,0)+20000,40000))))),IF(E1865&lt;=0,IF(F1865&lt;=0,0,IF(F1865&lt;=25000,F1865,IF(F1865&lt;=50000,ROUNDUP(F1865/2,0)+12500,IF(F1865&lt;=100000,ROUNDUP(F1865/4,0)+25000,50000)))),MAX(IF(F1865&lt;=0,0,IF(F1865&lt;=25000,F1865,IF(F1865&lt;=50000,ROUNDUP(F1865/2,0)+12500,IF(F1865&lt;=100000,ROUNDUP(F1865/4,0)+25000,50000)))),MIN(IF(AND(D1865="はい",C1865&gt;=2026,C1865&lt;=2027),IF(E1865&lt;=0,0,IF(E1865&lt;=30000,E1865,IF(E1865&lt;=60000,ROUNDUP(E1865/2,0)+15000,IF(E1865&lt;=120000,ROUNDUP(E1865/4,0)+30000,60000)))),IF(E1865&lt;=0,0,IF(E1865&lt;=20000,E1865,IF(E1865&lt;=40000,ROUNDUP(E1865/2,0)+10000,IF(E1865&lt;=80000,ROUNDUP(E1865/4,0)+20000,40000)))))+IF(F1865&lt;=0,0,IF(F1865&lt;=25000,F1865,IF(F1865&lt;=50000,ROUNDUP(F1865/2,0)+12500,IF(F1865&lt;=100000,ROUNDUP(F1865/4,0)+25000,50000)))),IF(AND(D1865="はい",C1865&gt;=2026,C1865&lt;=2027),60000,40000)))))</f>
        <v/>
      </c>
      <c r="P1865" s="18">
        <f>IF(G1865&lt;=0,0,IF(G1865&lt;=20000,G1865,IF(G1865&lt;=40000,ROUNDUP(G1865/2,0)+10000,IF(G1865&lt;=80000,ROUNDUP(G1865/4,0)+20000,40000))))</f>
        <v/>
      </c>
      <c r="Q1865" s="18">
        <f>IF(I1865&lt;=0,IF(H1865&lt;=0,0,IF(H1865&lt;=20000,H1865,IF(H1865&lt;=40000,ROUNDUP(H1865/2,0)+10000,IF(H1865&lt;=80000,ROUNDUP(H1865/4,0)+20000,40000)))),IF(H1865&lt;=0,IF(I1865&lt;=0,0,IF(I1865&lt;=25000,I1865,IF(I1865&lt;=50000,ROUNDUP(I1865/2,0)+12500,IF(I1865&lt;=100000,ROUNDUP(I1865/4,0)+25000,50000)))),MAX(IF(I1865&lt;=0,0,IF(I1865&lt;=25000,I1865,IF(I1865&lt;=50000,ROUNDUP(I1865/2,0)+12500,IF(I1865&lt;=100000,ROUNDUP(I1865/4,0)+25000,50000)))),MIN(IF(H1865&lt;=0,0,IF(H1865&lt;=20000,H1865,IF(H1865&lt;=40000,ROUNDUP(H1865/2,0)+10000,IF(H1865&lt;=80000,ROUNDUP(H1865/4,0)+20000,40000))))+IF(I1865&lt;=0,0,IF(I1865&lt;=25000,I1865,IF(I1865&lt;=50000,ROUNDUP(I1865/2,0)+12500,IF(I1865&lt;=100000,ROUNDUP(I1865/4,0)+25000,50000)))),40000))))</f>
        <v/>
      </c>
      <c r="R1865" s="18">
        <f>MIN(120000,O1865+P1865+Q1865)</f>
        <v/>
      </c>
      <c r="S1865" s="18">
        <f>IF(F1865&lt;=0,IF(E1865&lt;=0,0,IF(E1865&lt;=12000,E1865,IF(E1865&lt;=32000,ROUNDUP(E1865/2,0)+6000,IF(E1865&lt;=56000,ROUNDUP(E1865/4,0)+14000,28000)))),IF(E1865&lt;=0,IF(F1865&lt;=0,0,IF(F1865&lt;=15000,F1865,IF(F1865&lt;=40000,ROUNDUP(F1865/2,0)+7500,IF(F1865&lt;=70000,ROUNDUP(F1865/4,0)+17500,35000)))),MAX(IF(F1865&lt;=0,0,IF(F1865&lt;=15000,F1865,IF(F1865&lt;=40000,ROUNDUP(F1865/2,0)+7500,IF(F1865&lt;=70000,ROUNDUP(F1865/4,0)+17500,35000)))),MIN(IF(E1865&lt;=0,0,IF(E1865&lt;=12000,E1865,IF(E1865&lt;=32000,ROUNDUP(E1865/2,0)+6000,IF(E1865&lt;=56000,ROUNDUP(E1865/4,0)+14000,28000))))+IF(F1865&lt;=0,0,IF(F1865&lt;=15000,F1865,IF(F1865&lt;=40000,ROUNDUP(F1865/2,0)+7500,IF(F1865&lt;=70000,ROUNDUP(F1865/4,0)+17500,35000)))),28000))))</f>
        <v/>
      </c>
      <c r="T1865" s="18">
        <f>IF(G1865&lt;=0,0,IF(G1865&lt;=12000,G1865,IF(G1865&lt;=32000,ROUNDUP(G1865/2,0)+6000,IF(G1865&lt;=56000,ROUNDUP(G1865/4,0)+14000,28000))))</f>
        <v/>
      </c>
      <c r="U1865" s="18">
        <f>IF(I1865&lt;=0,IF(H1865&lt;=0,0,IF(H1865&lt;=12000,H1865,IF(H1865&lt;=32000,ROUNDUP(H1865/2,0)+6000,IF(H1865&lt;=56000,ROUNDUP(H1865/4,0)+14000,28000)))),IF(H1865&lt;=0,IF(I1865&lt;=0,0,IF(I1865&lt;=15000,I1865,IF(I1865&lt;=40000,ROUNDUP(I1865/2,0)+7500,IF(I1865&lt;=70000,ROUNDUP(I1865/4,0)+17500,35000)))),MAX(IF(I1865&lt;=0,0,IF(I1865&lt;=15000,I1865,IF(I1865&lt;=40000,ROUNDUP(I1865/2,0)+7500,IF(I1865&lt;=70000,ROUNDUP(I1865/4,0)+17500,35000)))),MIN(IF(H1865&lt;=0,0,IF(H1865&lt;=12000,H1865,IF(H1865&lt;=32000,ROUNDUP(H1865/2,0)+6000,IF(H1865&lt;=56000,ROUNDUP(H1865/4,0)+14000,28000))))+IF(I1865&lt;=0,0,IF(I1865&lt;=15000,I1865,IF(I1865&lt;=40000,ROUNDUP(I1865/2,0)+7500,IF(I1865&lt;=70000,ROUNDUP(I1865/4,0)+17500,35000)))),28000))))</f>
        <v/>
      </c>
      <c r="V1865" s="18">
        <f>MIN(70000,S1865+T1865+U1865)</f>
        <v/>
      </c>
      <c r="W1865" s="18">
        <f>MAX(0,ROUNDDOWN(M1865-J1865-N1865-K1865-0,-3))</f>
        <v/>
      </c>
      <c r="X1865" s="18">
        <f>MAX(0,ROUNDDOWN(M1865-J1865-N1865-K1865-R1865,-3))</f>
        <v/>
      </c>
      <c r="Y1865" s="18">
        <f>IF(W1865&lt;=0,0,ROUNDDOWN((W1865*LOOKUP(W1865,{0,1950001,3300001,6950001,9000001,18000001,40000001},{0.05,0.1,0.2,0.23,0.33,0.4,0.45})-LOOKUP(W1865,{0,1950001,3300001,6950001,9000001,18000001,40000001},{0,97500,427500,636000,1536000,2796000,4796000}))*1.021,-2))</f>
        <v/>
      </c>
      <c r="Z1865" s="18">
        <f>IF(X1865&lt;=0,0,ROUNDDOWN((X1865*LOOKUP(X1865,{0,1950001,3300001,6950001,9000001,18000001,40000001},{0.05,0.1,0.2,0.23,0.33,0.4,0.45})-LOOKUP(X1865,{0,1950001,3300001,6950001,9000001,18000001,40000001},{0,97500,427500,636000,1536000,2796000,4796000}))*1.021,-2))</f>
        <v/>
      </c>
      <c r="AA1865" s="18">
        <f>MAX(0,ROUNDDOWN(M1865-J1865-430000-L1865-0,-3))</f>
        <v/>
      </c>
      <c r="AB1865" s="18">
        <f>MAX(0,ROUNDDOWN(M1865-J1865-430000-L1865-V1865,-3))</f>
        <v/>
      </c>
      <c r="AC1865" s="18">
        <f>IF(M1865&lt;=450000,0,MAX(0,ROUNDDOWN(AA1865*0.06-MIN(50000,AA1865)*0.03,-2))+MAX(0,ROUNDDOWN(AA1865*0.04-MIN(50000,AA1865)*0.02,-2)))</f>
        <v/>
      </c>
      <c r="AD1865" s="18">
        <f>IF(M1865&lt;=450000,0,MAX(0,ROUNDDOWN(AB1865*0.06-MIN(50000,AB1865)*0.03,-2))+MAX(0,ROUNDDOWN(AB1865*0.04-MIN(50000,AB1865)*0.02,-2)))</f>
        <v/>
      </c>
      <c r="AE1865" s="18">
        <f>Y1865-Z1865</f>
        <v/>
      </c>
      <c r="AF1865" s="18">
        <f>AC1865-AD1865</f>
        <v/>
      </c>
      <c r="AG1865" s="18">
        <f>AE1865+AF1865</f>
        <v/>
      </c>
      <c r="AH1865" s="20">
        <f>IF(W1865&lt;=0,0,LOOKUP(W1865,{0,1950001,3300001,6950001,9000001,18000001,40000001},{0.05,0.1,0.2,0.23,0.33,0.4,0.45}))</f>
        <v/>
      </c>
    </row>
    <row r="1866">
      <c r="A1866" t="inlineStr">
        <is>
          <t>1万円刻み 3区分8万円ずつ</t>
        </is>
      </c>
      <c r="B1866" s="18">
        <f>'4_1万円刻み'!$A$596</f>
        <v/>
      </c>
      <c r="C1866" s="19" t="n">
        <v>2026</v>
      </c>
      <c r="D1866" t="inlineStr">
        <is>
          <t>いいえ</t>
        </is>
      </c>
      <c r="E1866" s="18" t="n">
        <v>80000</v>
      </c>
      <c r="F1866" s="18" t="n">
        <v>0</v>
      </c>
      <c r="G1866" s="18" t="n">
        <v>80000</v>
      </c>
      <c r="H1866" s="18" t="n">
        <v>80000</v>
      </c>
      <c r="I1866" s="18" t="n">
        <v>0</v>
      </c>
      <c r="J1866" s="18">
        <f>ROUND(MIN(B1866/12,650000)*12*0.0915+MIN(B1866/12,1390000)*12*(0.0504+0)+B1866*0.005,0)</f>
        <v/>
      </c>
      <c r="K1866" s="18" t="n">
        <v>0</v>
      </c>
      <c r="L1866" s="18" t="n">
        <v>0</v>
      </c>
      <c r="M1866" s="18">
        <f>ROUND(IF(C1866&gt;=2026,IF(B1866&lt;741000,0,IF(B1866&lt;2191000,B1866-740000,IF(B1866&lt;2193000,1451000,IF(B1866&lt;2196000,1453000,IF(B1866&lt;2200000,1456000,IF(B1866&lt;3600000,ROUNDDOWN(B1866/4,-3)*2.8-80000,IF(B1866&lt;6600000,ROUNDDOWN(B1866/4,-3)*3.2-440000,IF(B1866&lt;8500000,ROUNDDOWN(B1866*0.9,0)-1100000,B1866-1950000)))))))),IF(B1866&lt;651000,0,IF(B1866&lt;1900000,B1866-650000,IF(B1866&lt;3600000,ROUNDDOWN(B1866/4,-3)*2.8-80000,IF(B1866&lt;6600000,ROUNDDOWN(B1866/4,-3)*3.2-440000,IF(B1866&lt;8500000,ROUNDDOWN(B1866*0.9,0)-1100000,B1866-1950000)))))),0)</f>
        <v/>
      </c>
      <c r="N1866" s="18">
        <f>IF(M1866&gt;23500000,NA(),IF(C1866&gt;=2026,IF(M1866&lt;=4890000,1040000,IF(M1866&lt;=6550000,670000,620000)),IF(M1866&lt;=1320000,950000,IF(M1866&lt;=3360000,880000,IF(M1866&lt;=4890000,680000,IF(M1866&lt;=6550000,630000,580000))))))</f>
        <v/>
      </c>
      <c r="O1866" s="18">
        <f>IF(F1866&lt;=0,IF(AND(D1866="はい",C1866&gt;=2026,C1866&lt;=2027),IF(E1866&lt;=0,0,IF(E1866&lt;=30000,E1866,IF(E1866&lt;=60000,ROUNDUP(E1866/2,0)+15000,IF(E1866&lt;=120000,ROUNDUP(E1866/4,0)+30000,60000)))),IF(E1866&lt;=0,0,IF(E1866&lt;=20000,E1866,IF(E1866&lt;=40000,ROUNDUP(E1866/2,0)+10000,IF(E1866&lt;=80000,ROUNDUP(E1866/4,0)+20000,40000))))),IF(E1866&lt;=0,IF(F1866&lt;=0,0,IF(F1866&lt;=25000,F1866,IF(F1866&lt;=50000,ROUNDUP(F1866/2,0)+12500,IF(F1866&lt;=100000,ROUNDUP(F1866/4,0)+25000,50000)))),MAX(IF(F1866&lt;=0,0,IF(F1866&lt;=25000,F1866,IF(F1866&lt;=50000,ROUNDUP(F1866/2,0)+12500,IF(F1866&lt;=100000,ROUNDUP(F1866/4,0)+25000,50000)))),MIN(IF(AND(D1866="はい",C1866&gt;=2026,C1866&lt;=2027),IF(E1866&lt;=0,0,IF(E1866&lt;=30000,E1866,IF(E1866&lt;=60000,ROUNDUP(E1866/2,0)+15000,IF(E1866&lt;=120000,ROUNDUP(E1866/4,0)+30000,60000)))),IF(E1866&lt;=0,0,IF(E1866&lt;=20000,E1866,IF(E1866&lt;=40000,ROUNDUP(E1866/2,0)+10000,IF(E1866&lt;=80000,ROUNDUP(E1866/4,0)+20000,40000)))))+IF(F1866&lt;=0,0,IF(F1866&lt;=25000,F1866,IF(F1866&lt;=50000,ROUNDUP(F1866/2,0)+12500,IF(F1866&lt;=100000,ROUNDUP(F1866/4,0)+25000,50000)))),IF(AND(D1866="はい",C1866&gt;=2026,C1866&lt;=2027),60000,40000)))))</f>
        <v/>
      </c>
      <c r="P1866" s="18">
        <f>IF(G1866&lt;=0,0,IF(G1866&lt;=20000,G1866,IF(G1866&lt;=40000,ROUNDUP(G1866/2,0)+10000,IF(G1866&lt;=80000,ROUNDUP(G1866/4,0)+20000,40000))))</f>
        <v/>
      </c>
      <c r="Q1866" s="18">
        <f>IF(I1866&lt;=0,IF(H1866&lt;=0,0,IF(H1866&lt;=20000,H1866,IF(H1866&lt;=40000,ROUNDUP(H1866/2,0)+10000,IF(H1866&lt;=80000,ROUNDUP(H1866/4,0)+20000,40000)))),IF(H1866&lt;=0,IF(I1866&lt;=0,0,IF(I1866&lt;=25000,I1866,IF(I1866&lt;=50000,ROUNDUP(I1866/2,0)+12500,IF(I1866&lt;=100000,ROUNDUP(I1866/4,0)+25000,50000)))),MAX(IF(I1866&lt;=0,0,IF(I1866&lt;=25000,I1866,IF(I1866&lt;=50000,ROUNDUP(I1866/2,0)+12500,IF(I1866&lt;=100000,ROUNDUP(I1866/4,0)+25000,50000)))),MIN(IF(H1866&lt;=0,0,IF(H1866&lt;=20000,H1866,IF(H1866&lt;=40000,ROUNDUP(H1866/2,0)+10000,IF(H1866&lt;=80000,ROUNDUP(H1866/4,0)+20000,40000))))+IF(I1866&lt;=0,0,IF(I1866&lt;=25000,I1866,IF(I1866&lt;=50000,ROUNDUP(I1866/2,0)+12500,IF(I1866&lt;=100000,ROUNDUP(I1866/4,0)+25000,50000)))),40000))))</f>
        <v/>
      </c>
      <c r="R1866" s="18">
        <f>MIN(120000,O1866+P1866+Q1866)</f>
        <v/>
      </c>
      <c r="S1866" s="18">
        <f>IF(F1866&lt;=0,IF(E1866&lt;=0,0,IF(E1866&lt;=12000,E1866,IF(E1866&lt;=32000,ROUNDUP(E1866/2,0)+6000,IF(E1866&lt;=56000,ROUNDUP(E1866/4,0)+14000,28000)))),IF(E1866&lt;=0,IF(F1866&lt;=0,0,IF(F1866&lt;=15000,F1866,IF(F1866&lt;=40000,ROUNDUP(F1866/2,0)+7500,IF(F1866&lt;=70000,ROUNDUP(F1866/4,0)+17500,35000)))),MAX(IF(F1866&lt;=0,0,IF(F1866&lt;=15000,F1866,IF(F1866&lt;=40000,ROUNDUP(F1866/2,0)+7500,IF(F1866&lt;=70000,ROUNDUP(F1866/4,0)+17500,35000)))),MIN(IF(E1866&lt;=0,0,IF(E1866&lt;=12000,E1866,IF(E1866&lt;=32000,ROUNDUP(E1866/2,0)+6000,IF(E1866&lt;=56000,ROUNDUP(E1866/4,0)+14000,28000))))+IF(F1866&lt;=0,0,IF(F1866&lt;=15000,F1866,IF(F1866&lt;=40000,ROUNDUP(F1866/2,0)+7500,IF(F1866&lt;=70000,ROUNDUP(F1866/4,0)+17500,35000)))),28000))))</f>
        <v/>
      </c>
      <c r="T1866" s="18">
        <f>IF(G1866&lt;=0,0,IF(G1866&lt;=12000,G1866,IF(G1866&lt;=32000,ROUNDUP(G1866/2,0)+6000,IF(G1866&lt;=56000,ROUNDUP(G1866/4,0)+14000,28000))))</f>
        <v/>
      </c>
      <c r="U1866" s="18">
        <f>IF(I1866&lt;=0,IF(H1866&lt;=0,0,IF(H1866&lt;=12000,H1866,IF(H1866&lt;=32000,ROUNDUP(H1866/2,0)+6000,IF(H1866&lt;=56000,ROUNDUP(H1866/4,0)+14000,28000)))),IF(H1866&lt;=0,IF(I1866&lt;=0,0,IF(I1866&lt;=15000,I1866,IF(I1866&lt;=40000,ROUNDUP(I1866/2,0)+7500,IF(I1866&lt;=70000,ROUNDUP(I1866/4,0)+17500,35000)))),MAX(IF(I1866&lt;=0,0,IF(I1866&lt;=15000,I1866,IF(I1866&lt;=40000,ROUNDUP(I1866/2,0)+7500,IF(I1866&lt;=70000,ROUNDUP(I1866/4,0)+17500,35000)))),MIN(IF(H1866&lt;=0,0,IF(H1866&lt;=12000,H1866,IF(H1866&lt;=32000,ROUNDUP(H1866/2,0)+6000,IF(H1866&lt;=56000,ROUNDUP(H1866/4,0)+14000,28000))))+IF(I1866&lt;=0,0,IF(I1866&lt;=15000,I1866,IF(I1866&lt;=40000,ROUNDUP(I1866/2,0)+7500,IF(I1866&lt;=70000,ROUNDUP(I1866/4,0)+17500,35000)))),28000))))</f>
        <v/>
      </c>
      <c r="V1866" s="18">
        <f>MIN(70000,S1866+T1866+U1866)</f>
        <v/>
      </c>
      <c r="W1866" s="18">
        <f>MAX(0,ROUNDDOWN(M1866-J1866-N1866-K1866-0,-3))</f>
        <v/>
      </c>
      <c r="X1866" s="18">
        <f>MAX(0,ROUNDDOWN(M1866-J1866-N1866-K1866-R1866,-3))</f>
        <v/>
      </c>
      <c r="Y1866" s="18">
        <f>IF(W1866&lt;=0,0,ROUNDDOWN((W1866*LOOKUP(W1866,{0,1950001,3300001,6950001,9000001,18000001,40000001},{0.05,0.1,0.2,0.23,0.33,0.4,0.45})-LOOKUP(W1866,{0,1950001,3300001,6950001,9000001,18000001,40000001},{0,97500,427500,636000,1536000,2796000,4796000}))*1.021,-2))</f>
        <v/>
      </c>
      <c r="Z1866" s="18">
        <f>IF(X1866&lt;=0,0,ROUNDDOWN((X1866*LOOKUP(X1866,{0,1950001,3300001,6950001,9000001,18000001,40000001},{0.05,0.1,0.2,0.23,0.33,0.4,0.45})-LOOKUP(X1866,{0,1950001,3300001,6950001,9000001,18000001,40000001},{0,97500,427500,636000,1536000,2796000,4796000}))*1.021,-2))</f>
        <v/>
      </c>
      <c r="AA1866" s="18">
        <f>MAX(0,ROUNDDOWN(M1866-J1866-430000-L1866-0,-3))</f>
        <v/>
      </c>
      <c r="AB1866" s="18">
        <f>MAX(0,ROUNDDOWN(M1866-J1866-430000-L1866-V1866,-3))</f>
        <v/>
      </c>
      <c r="AC1866" s="18">
        <f>IF(M1866&lt;=450000,0,MAX(0,ROUNDDOWN(AA1866*0.06-MIN(50000,AA1866)*0.03,-2))+MAX(0,ROUNDDOWN(AA1866*0.04-MIN(50000,AA1866)*0.02,-2)))</f>
        <v/>
      </c>
      <c r="AD1866" s="18">
        <f>IF(M1866&lt;=450000,0,MAX(0,ROUNDDOWN(AB1866*0.06-MIN(50000,AB1866)*0.03,-2))+MAX(0,ROUNDDOWN(AB1866*0.04-MIN(50000,AB1866)*0.02,-2)))</f>
        <v/>
      </c>
      <c r="AE1866" s="18">
        <f>Y1866-Z1866</f>
        <v/>
      </c>
      <c r="AF1866" s="18">
        <f>AC1866-AD1866</f>
        <v/>
      </c>
      <c r="AG1866" s="18">
        <f>AE1866+AF1866</f>
        <v/>
      </c>
      <c r="AH1866" s="20">
        <f>IF(W1866&lt;=0,0,LOOKUP(W1866,{0,1950001,3300001,6950001,9000001,18000001,40000001},{0.05,0.1,0.2,0.23,0.33,0.4,0.45}))</f>
        <v/>
      </c>
    </row>
    <row r="1867">
      <c r="A1867" t="inlineStr">
        <is>
          <t>1万円刻み 一般8万円</t>
        </is>
      </c>
      <c r="B1867" s="18">
        <f>'4_1万円刻み'!$A$596</f>
        <v/>
      </c>
      <c r="C1867" s="19" t="n">
        <v>2026</v>
      </c>
      <c r="D1867" t="inlineStr">
        <is>
          <t>いいえ</t>
        </is>
      </c>
      <c r="E1867" s="18" t="n">
        <v>80000</v>
      </c>
      <c r="F1867" s="18" t="n">
        <v>0</v>
      </c>
      <c r="G1867" s="18" t="n">
        <v>0</v>
      </c>
      <c r="H1867" s="18" t="n">
        <v>0</v>
      </c>
      <c r="I1867" s="18" t="n">
        <v>0</v>
      </c>
      <c r="J1867" s="18">
        <f>ROUND(MIN(B1867/12,650000)*12*0.0915+MIN(B1867/12,1390000)*12*(0.0504+0)+B1867*0.005,0)</f>
        <v/>
      </c>
      <c r="K1867" s="18" t="n">
        <v>0</v>
      </c>
      <c r="L1867" s="18" t="n">
        <v>0</v>
      </c>
      <c r="M1867" s="18">
        <f>ROUND(IF(C1867&gt;=2026,IF(B1867&lt;741000,0,IF(B1867&lt;2191000,B1867-740000,IF(B1867&lt;2193000,1451000,IF(B1867&lt;2196000,1453000,IF(B1867&lt;2200000,1456000,IF(B1867&lt;3600000,ROUNDDOWN(B1867/4,-3)*2.8-80000,IF(B1867&lt;6600000,ROUNDDOWN(B1867/4,-3)*3.2-440000,IF(B1867&lt;8500000,ROUNDDOWN(B1867*0.9,0)-1100000,B1867-1950000)))))))),IF(B1867&lt;651000,0,IF(B1867&lt;1900000,B1867-650000,IF(B1867&lt;3600000,ROUNDDOWN(B1867/4,-3)*2.8-80000,IF(B1867&lt;6600000,ROUNDDOWN(B1867/4,-3)*3.2-440000,IF(B1867&lt;8500000,ROUNDDOWN(B1867*0.9,0)-1100000,B1867-1950000)))))),0)</f>
        <v/>
      </c>
      <c r="N1867" s="18">
        <f>IF(M1867&gt;23500000,NA(),IF(C1867&gt;=2026,IF(M1867&lt;=4890000,1040000,IF(M1867&lt;=6550000,670000,620000)),IF(M1867&lt;=1320000,950000,IF(M1867&lt;=3360000,880000,IF(M1867&lt;=4890000,680000,IF(M1867&lt;=6550000,630000,580000))))))</f>
        <v/>
      </c>
      <c r="O1867" s="18">
        <f>IF(F1867&lt;=0,IF(AND(D1867="はい",C1867&gt;=2026,C1867&lt;=2027),IF(E1867&lt;=0,0,IF(E1867&lt;=30000,E1867,IF(E1867&lt;=60000,ROUNDUP(E1867/2,0)+15000,IF(E1867&lt;=120000,ROUNDUP(E1867/4,0)+30000,60000)))),IF(E1867&lt;=0,0,IF(E1867&lt;=20000,E1867,IF(E1867&lt;=40000,ROUNDUP(E1867/2,0)+10000,IF(E1867&lt;=80000,ROUNDUP(E1867/4,0)+20000,40000))))),IF(E1867&lt;=0,IF(F1867&lt;=0,0,IF(F1867&lt;=25000,F1867,IF(F1867&lt;=50000,ROUNDUP(F1867/2,0)+12500,IF(F1867&lt;=100000,ROUNDUP(F1867/4,0)+25000,50000)))),MAX(IF(F1867&lt;=0,0,IF(F1867&lt;=25000,F1867,IF(F1867&lt;=50000,ROUNDUP(F1867/2,0)+12500,IF(F1867&lt;=100000,ROUNDUP(F1867/4,0)+25000,50000)))),MIN(IF(AND(D1867="はい",C1867&gt;=2026,C1867&lt;=2027),IF(E1867&lt;=0,0,IF(E1867&lt;=30000,E1867,IF(E1867&lt;=60000,ROUNDUP(E1867/2,0)+15000,IF(E1867&lt;=120000,ROUNDUP(E1867/4,0)+30000,60000)))),IF(E1867&lt;=0,0,IF(E1867&lt;=20000,E1867,IF(E1867&lt;=40000,ROUNDUP(E1867/2,0)+10000,IF(E1867&lt;=80000,ROUNDUP(E1867/4,0)+20000,40000)))))+IF(F1867&lt;=0,0,IF(F1867&lt;=25000,F1867,IF(F1867&lt;=50000,ROUNDUP(F1867/2,0)+12500,IF(F1867&lt;=100000,ROUNDUP(F1867/4,0)+25000,50000)))),IF(AND(D1867="はい",C1867&gt;=2026,C1867&lt;=2027),60000,40000)))))</f>
        <v/>
      </c>
      <c r="P1867" s="18">
        <f>IF(G1867&lt;=0,0,IF(G1867&lt;=20000,G1867,IF(G1867&lt;=40000,ROUNDUP(G1867/2,0)+10000,IF(G1867&lt;=80000,ROUNDUP(G1867/4,0)+20000,40000))))</f>
        <v/>
      </c>
      <c r="Q1867" s="18">
        <f>IF(I1867&lt;=0,IF(H1867&lt;=0,0,IF(H1867&lt;=20000,H1867,IF(H1867&lt;=40000,ROUNDUP(H1867/2,0)+10000,IF(H1867&lt;=80000,ROUNDUP(H1867/4,0)+20000,40000)))),IF(H1867&lt;=0,IF(I1867&lt;=0,0,IF(I1867&lt;=25000,I1867,IF(I1867&lt;=50000,ROUNDUP(I1867/2,0)+12500,IF(I1867&lt;=100000,ROUNDUP(I1867/4,0)+25000,50000)))),MAX(IF(I1867&lt;=0,0,IF(I1867&lt;=25000,I1867,IF(I1867&lt;=50000,ROUNDUP(I1867/2,0)+12500,IF(I1867&lt;=100000,ROUNDUP(I1867/4,0)+25000,50000)))),MIN(IF(H1867&lt;=0,0,IF(H1867&lt;=20000,H1867,IF(H1867&lt;=40000,ROUNDUP(H1867/2,0)+10000,IF(H1867&lt;=80000,ROUNDUP(H1867/4,0)+20000,40000))))+IF(I1867&lt;=0,0,IF(I1867&lt;=25000,I1867,IF(I1867&lt;=50000,ROUNDUP(I1867/2,0)+12500,IF(I1867&lt;=100000,ROUNDUP(I1867/4,0)+25000,50000)))),40000))))</f>
        <v/>
      </c>
      <c r="R1867" s="18">
        <f>MIN(120000,O1867+P1867+Q1867)</f>
        <v/>
      </c>
      <c r="S1867" s="18">
        <f>IF(F1867&lt;=0,IF(E1867&lt;=0,0,IF(E1867&lt;=12000,E1867,IF(E1867&lt;=32000,ROUNDUP(E1867/2,0)+6000,IF(E1867&lt;=56000,ROUNDUP(E1867/4,0)+14000,28000)))),IF(E1867&lt;=0,IF(F1867&lt;=0,0,IF(F1867&lt;=15000,F1867,IF(F1867&lt;=40000,ROUNDUP(F1867/2,0)+7500,IF(F1867&lt;=70000,ROUNDUP(F1867/4,0)+17500,35000)))),MAX(IF(F1867&lt;=0,0,IF(F1867&lt;=15000,F1867,IF(F1867&lt;=40000,ROUNDUP(F1867/2,0)+7500,IF(F1867&lt;=70000,ROUNDUP(F1867/4,0)+17500,35000)))),MIN(IF(E1867&lt;=0,0,IF(E1867&lt;=12000,E1867,IF(E1867&lt;=32000,ROUNDUP(E1867/2,0)+6000,IF(E1867&lt;=56000,ROUNDUP(E1867/4,0)+14000,28000))))+IF(F1867&lt;=0,0,IF(F1867&lt;=15000,F1867,IF(F1867&lt;=40000,ROUNDUP(F1867/2,0)+7500,IF(F1867&lt;=70000,ROUNDUP(F1867/4,0)+17500,35000)))),28000))))</f>
        <v/>
      </c>
      <c r="T1867" s="18">
        <f>IF(G1867&lt;=0,0,IF(G1867&lt;=12000,G1867,IF(G1867&lt;=32000,ROUNDUP(G1867/2,0)+6000,IF(G1867&lt;=56000,ROUNDUP(G1867/4,0)+14000,28000))))</f>
        <v/>
      </c>
      <c r="U1867" s="18">
        <f>IF(I1867&lt;=0,IF(H1867&lt;=0,0,IF(H1867&lt;=12000,H1867,IF(H1867&lt;=32000,ROUNDUP(H1867/2,0)+6000,IF(H1867&lt;=56000,ROUNDUP(H1867/4,0)+14000,28000)))),IF(H1867&lt;=0,IF(I1867&lt;=0,0,IF(I1867&lt;=15000,I1867,IF(I1867&lt;=40000,ROUNDUP(I1867/2,0)+7500,IF(I1867&lt;=70000,ROUNDUP(I1867/4,0)+17500,35000)))),MAX(IF(I1867&lt;=0,0,IF(I1867&lt;=15000,I1867,IF(I1867&lt;=40000,ROUNDUP(I1867/2,0)+7500,IF(I1867&lt;=70000,ROUNDUP(I1867/4,0)+17500,35000)))),MIN(IF(H1867&lt;=0,0,IF(H1867&lt;=12000,H1867,IF(H1867&lt;=32000,ROUNDUP(H1867/2,0)+6000,IF(H1867&lt;=56000,ROUNDUP(H1867/4,0)+14000,28000))))+IF(I1867&lt;=0,0,IF(I1867&lt;=15000,I1867,IF(I1867&lt;=40000,ROUNDUP(I1867/2,0)+7500,IF(I1867&lt;=70000,ROUNDUP(I1867/4,0)+17500,35000)))),28000))))</f>
        <v/>
      </c>
      <c r="V1867" s="18">
        <f>MIN(70000,S1867+T1867+U1867)</f>
        <v/>
      </c>
      <c r="W1867" s="18">
        <f>MAX(0,ROUNDDOWN(M1867-J1867-N1867-K1867-0,-3))</f>
        <v/>
      </c>
      <c r="X1867" s="18">
        <f>MAX(0,ROUNDDOWN(M1867-J1867-N1867-K1867-R1867,-3))</f>
        <v/>
      </c>
      <c r="Y1867" s="18">
        <f>IF(W1867&lt;=0,0,ROUNDDOWN((W1867*LOOKUP(W1867,{0,1950001,3300001,6950001,9000001,18000001,40000001},{0.05,0.1,0.2,0.23,0.33,0.4,0.45})-LOOKUP(W1867,{0,1950001,3300001,6950001,9000001,18000001,40000001},{0,97500,427500,636000,1536000,2796000,4796000}))*1.021,-2))</f>
        <v/>
      </c>
      <c r="Z1867" s="18">
        <f>IF(X1867&lt;=0,0,ROUNDDOWN((X1867*LOOKUP(X1867,{0,1950001,3300001,6950001,9000001,18000001,40000001},{0.05,0.1,0.2,0.23,0.33,0.4,0.45})-LOOKUP(X1867,{0,1950001,3300001,6950001,9000001,18000001,40000001},{0,97500,427500,636000,1536000,2796000,4796000}))*1.021,-2))</f>
        <v/>
      </c>
      <c r="AA1867" s="18">
        <f>MAX(0,ROUNDDOWN(M1867-J1867-430000-L1867-0,-3))</f>
        <v/>
      </c>
      <c r="AB1867" s="18">
        <f>MAX(0,ROUNDDOWN(M1867-J1867-430000-L1867-V1867,-3))</f>
        <v/>
      </c>
      <c r="AC1867" s="18">
        <f>IF(M1867&lt;=450000,0,MAX(0,ROUNDDOWN(AA1867*0.06-MIN(50000,AA1867)*0.03,-2))+MAX(0,ROUNDDOWN(AA1867*0.04-MIN(50000,AA1867)*0.02,-2)))</f>
        <v/>
      </c>
      <c r="AD1867" s="18">
        <f>IF(M1867&lt;=450000,0,MAX(0,ROUNDDOWN(AB1867*0.06-MIN(50000,AB1867)*0.03,-2))+MAX(0,ROUNDDOWN(AB1867*0.04-MIN(50000,AB1867)*0.02,-2)))</f>
        <v/>
      </c>
      <c r="AE1867" s="18">
        <f>Y1867-Z1867</f>
        <v/>
      </c>
      <c r="AF1867" s="18">
        <f>AC1867-AD1867</f>
        <v/>
      </c>
      <c r="AG1867" s="18">
        <f>AE1867+AF1867</f>
        <v/>
      </c>
      <c r="AH1867" s="20">
        <f>IF(W1867&lt;=0,0,LOOKUP(W1867,{0,1950001,3300001,6950001,9000001,18000001,40000001},{0.05,0.1,0.2,0.23,0.33,0.4,0.45}))</f>
        <v/>
      </c>
    </row>
    <row r="1868">
      <c r="A1868" t="inlineStr">
        <is>
          <t>1万円刻み 特例あり一般12万円</t>
        </is>
      </c>
      <c r="B1868" s="18">
        <f>'4_1万円刻み'!$A$596</f>
        <v/>
      </c>
      <c r="C1868" s="19" t="n">
        <v>2026</v>
      </c>
      <c r="D1868" t="inlineStr">
        <is>
          <t>はい</t>
        </is>
      </c>
      <c r="E1868" s="18" t="n">
        <v>120000</v>
      </c>
      <c r="F1868" s="18" t="n">
        <v>0</v>
      </c>
      <c r="G1868" s="18" t="n">
        <v>0</v>
      </c>
      <c r="H1868" s="18" t="n">
        <v>0</v>
      </c>
      <c r="I1868" s="18" t="n">
        <v>0</v>
      </c>
      <c r="J1868" s="18">
        <f>ROUND(MIN(B1868/12,650000)*12*0.0915+MIN(B1868/12,1390000)*12*(0.0504+0)+B1868*0.005,0)</f>
        <v/>
      </c>
      <c r="K1868" s="18" t="n">
        <v>0</v>
      </c>
      <c r="L1868" s="18" t="n">
        <v>0</v>
      </c>
      <c r="M1868" s="18">
        <f>ROUND(IF(C1868&gt;=2026,IF(B1868&lt;741000,0,IF(B1868&lt;2191000,B1868-740000,IF(B1868&lt;2193000,1451000,IF(B1868&lt;2196000,1453000,IF(B1868&lt;2200000,1456000,IF(B1868&lt;3600000,ROUNDDOWN(B1868/4,-3)*2.8-80000,IF(B1868&lt;6600000,ROUNDDOWN(B1868/4,-3)*3.2-440000,IF(B1868&lt;8500000,ROUNDDOWN(B1868*0.9,0)-1100000,B1868-1950000)))))))),IF(B1868&lt;651000,0,IF(B1868&lt;1900000,B1868-650000,IF(B1868&lt;3600000,ROUNDDOWN(B1868/4,-3)*2.8-80000,IF(B1868&lt;6600000,ROUNDDOWN(B1868/4,-3)*3.2-440000,IF(B1868&lt;8500000,ROUNDDOWN(B1868*0.9,0)-1100000,B1868-1950000)))))),0)</f>
        <v/>
      </c>
      <c r="N1868" s="18">
        <f>IF(M1868&gt;23500000,NA(),IF(C1868&gt;=2026,IF(M1868&lt;=4890000,1040000,IF(M1868&lt;=6550000,670000,620000)),IF(M1868&lt;=1320000,950000,IF(M1868&lt;=3360000,880000,IF(M1868&lt;=4890000,680000,IF(M1868&lt;=6550000,630000,580000))))))</f>
        <v/>
      </c>
      <c r="O1868" s="18">
        <f>IF(F1868&lt;=0,IF(AND(D1868="はい",C1868&gt;=2026,C1868&lt;=2027),IF(E1868&lt;=0,0,IF(E1868&lt;=30000,E1868,IF(E1868&lt;=60000,ROUNDUP(E1868/2,0)+15000,IF(E1868&lt;=120000,ROUNDUP(E1868/4,0)+30000,60000)))),IF(E1868&lt;=0,0,IF(E1868&lt;=20000,E1868,IF(E1868&lt;=40000,ROUNDUP(E1868/2,0)+10000,IF(E1868&lt;=80000,ROUNDUP(E1868/4,0)+20000,40000))))),IF(E1868&lt;=0,IF(F1868&lt;=0,0,IF(F1868&lt;=25000,F1868,IF(F1868&lt;=50000,ROUNDUP(F1868/2,0)+12500,IF(F1868&lt;=100000,ROUNDUP(F1868/4,0)+25000,50000)))),MAX(IF(F1868&lt;=0,0,IF(F1868&lt;=25000,F1868,IF(F1868&lt;=50000,ROUNDUP(F1868/2,0)+12500,IF(F1868&lt;=100000,ROUNDUP(F1868/4,0)+25000,50000)))),MIN(IF(AND(D1868="はい",C1868&gt;=2026,C1868&lt;=2027),IF(E1868&lt;=0,0,IF(E1868&lt;=30000,E1868,IF(E1868&lt;=60000,ROUNDUP(E1868/2,0)+15000,IF(E1868&lt;=120000,ROUNDUP(E1868/4,0)+30000,60000)))),IF(E1868&lt;=0,0,IF(E1868&lt;=20000,E1868,IF(E1868&lt;=40000,ROUNDUP(E1868/2,0)+10000,IF(E1868&lt;=80000,ROUNDUP(E1868/4,0)+20000,40000)))))+IF(F1868&lt;=0,0,IF(F1868&lt;=25000,F1868,IF(F1868&lt;=50000,ROUNDUP(F1868/2,0)+12500,IF(F1868&lt;=100000,ROUNDUP(F1868/4,0)+25000,50000)))),IF(AND(D1868="はい",C1868&gt;=2026,C1868&lt;=2027),60000,40000)))))</f>
        <v/>
      </c>
      <c r="P1868" s="18">
        <f>IF(G1868&lt;=0,0,IF(G1868&lt;=20000,G1868,IF(G1868&lt;=40000,ROUNDUP(G1868/2,0)+10000,IF(G1868&lt;=80000,ROUNDUP(G1868/4,0)+20000,40000))))</f>
        <v/>
      </c>
      <c r="Q1868" s="18">
        <f>IF(I1868&lt;=0,IF(H1868&lt;=0,0,IF(H1868&lt;=20000,H1868,IF(H1868&lt;=40000,ROUNDUP(H1868/2,0)+10000,IF(H1868&lt;=80000,ROUNDUP(H1868/4,0)+20000,40000)))),IF(H1868&lt;=0,IF(I1868&lt;=0,0,IF(I1868&lt;=25000,I1868,IF(I1868&lt;=50000,ROUNDUP(I1868/2,0)+12500,IF(I1868&lt;=100000,ROUNDUP(I1868/4,0)+25000,50000)))),MAX(IF(I1868&lt;=0,0,IF(I1868&lt;=25000,I1868,IF(I1868&lt;=50000,ROUNDUP(I1868/2,0)+12500,IF(I1868&lt;=100000,ROUNDUP(I1868/4,0)+25000,50000)))),MIN(IF(H1868&lt;=0,0,IF(H1868&lt;=20000,H1868,IF(H1868&lt;=40000,ROUNDUP(H1868/2,0)+10000,IF(H1868&lt;=80000,ROUNDUP(H1868/4,0)+20000,40000))))+IF(I1868&lt;=0,0,IF(I1868&lt;=25000,I1868,IF(I1868&lt;=50000,ROUNDUP(I1868/2,0)+12500,IF(I1868&lt;=100000,ROUNDUP(I1868/4,0)+25000,50000)))),40000))))</f>
        <v/>
      </c>
      <c r="R1868" s="18">
        <f>MIN(120000,O1868+P1868+Q1868)</f>
        <v/>
      </c>
      <c r="S1868" s="18">
        <f>IF(F1868&lt;=0,IF(E1868&lt;=0,0,IF(E1868&lt;=12000,E1868,IF(E1868&lt;=32000,ROUNDUP(E1868/2,0)+6000,IF(E1868&lt;=56000,ROUNDUP(E1868/4,0)+14000,28000)))),IF(E1868&lt;=0,IF(F1868&lt;=0,0,IF(F1868&lt;=15000,F1868,IF(F1868&lt;=40000,ROUNDUP(F1868/2,0)+7500,IF(F1868&lt;=70000,ROUNDUP(F1868/4,0)+17500,35000)))),MAX(IF(F1868&lt;=0,0,IF(F1868&lt;=15000,F1868,IF(F1868&lt;=40000,ROUNDUP(F1868/2,0)+7500,IF(F1868&lt;=70000,ROUNDUP(F1868/4,0)+17500,35000)))),MIN(IF(E1868&lt;=0,0,IF(E1868&lt;=12000,E1868,IF(E1868&lt;=32000,ROUNDUP(E1868/2,0)+6000,IF(E1868&lt;=56000,ROUNDUP(E1868/4,0)+14000,28000))))+IF(F1868&lt;=0,0,IF(F1868&lt;=15000,F1868,IF(F1868&lt;=40000,ROUNDUP(F1868/2,0)+7500,IF(F1868&lt;=70000,ROUNDUP(F1868/4,0)+17500,35000)))),28000))))</f>
        <v/>
      </c>
      <c r="T1868" s="18">
        <f>IF(G1868&lt;=0,0,IF(G1868&lt;=12000,G1868,IF(G1868&lt;=32000,ROUNDUP(G1868/2,0)+6000,IF(G1868&lt;=56000,ROUNDUP(G1868/4,0)+14000,28000))))</f>
        <v/>
      </c>
      <c r="U1868" s="18">
        <f>IF(I1868&lt;=0,IF(H1868&lt;=0,0,IF(H1868&lt;=12000,H1868,IF(H1868&lt;=32000,ROUNDUP(H1868/2,0)+6000,IF(H1868&lt;=56000,ROUNDUP(H1868/4,0)+14000,28000)))),IF(H1868&lt;=0,IF(I1868&lt;=0,0,IF(I1868&lt;=15000,I1868,IF(I1868&lt;=40000,ROUNDUP(I1868/2,0)+7500,IF(I1868&lt;=70000,ROUNDUP(I1868/4,0)+17500,35000)))),MAX(IF(I1868&lt;=0,0,IF(I1868&lt;=15000,I1868,IF(I1868&lt;=40000,ROUNDUP(I1868/2,0)+7500,IF(I1868&lt;=70000,ROUNDUP(I1868/4,0)+17500,35000)))),MIN(IF(H1868&lt;=0,0,IF(H1868&lt;=12000,H1868,IF(H1868&lt;=32000,ROUNDUP(H1868/2,0)+6000,IF(H1868&lt;=56000,ROUNDUP(H1868/4,0)+14000,28000))))+IF(I1868&lt;=0,0,IF(I1868&lt;=15000,I1868,IF(I1868&lt;=40000,ROUNDUP(I1868/2,0)+7500,IF(I1868&lt;=70000,ROUNDUP(I1868/4,0)+17500,35000)))),28000))))</f>
        <v/>
      </c>
      <c r="V1868" s="18">
        <f>MIN(70000,S1868+T1868+U1868)</f>
        <v/>
      </c>
      <c r="W1868" s="18">
        <f>MAX(0,ROUNDDOWN(M1868-J1868-N1868-K1868-0,-3))</f>
        <v/>
      </c>
      <c r="X1868" s="18">
        <f>MAX(0,ROUNDDOWN(M1868-J1868-N1868-K1868-R1868,-3))</f>
        <v/>
      </c>
      <c r="Y1868" s="18">
        <f>IF(W1868&lt;=0,0,ROUNDDOWN((W1868*LOOKUP(W1868,{0,1950001,3300001,6950001,9000001,18000001,40000001},{0.05,0.1,0.2,0.23,0.33,0.4,0.45})-LOOKUP(W1868,{0,1950001,3300001,6950001,9000001,18000001,40000001},{0,97500,427500,636000,1536000,2796000,4796000}))*1.021,-2))</f>
        <v/>
      </c>
      <c r="Z1868" s="18">
        <f>IF(X1868&lt;=0,0,ROUNDDOWN((X1868*LOOKUP(X1868,{0,1950001,3300001,6950001,9000001,18000001,40000001},{0.05,0.1,0.2,0.23,0.33,0.4,0.45})-LOOKUP(X1868,{0,1950001,3300001,6950001,9000001,18000001,40000001},{0,97500,427500,636000,1536000,2796000,4796000}))*1.021,-2))</f>
        <v/>
      </c>
      <c r="AA1868" s="18">
        <f>MAX(0,ROUNDDOWN(M1868-J1868-430000-L1868-0,-3))</f>
        <v/>
      </c>
      <c r="AB1868" s="18">
        <f>MAX(0,ROUNDDOWN(M1868-J1868-430000-L1868-V1868,-3))</f>
        <v/>
      </c>
      <c r="AC1868" s="18">
        <f>IF(M1868&lt;=450000,0,MAX(0,ROUNDDOWN(AA1868*0.06-MIN(50000,AA1868)*0.03,-2))+MAX(0,ROUNDDOWN(AA1868*0.04-MIN(50000,AA1868)*0.02,-2)))</f>
        <v/>
      </c>
      <c r="AD1868" s="18">
        <f>IF(M1868&lt;=450000,0,MAX(0,ROUNDDOWN(AB1868*0.06-MIN(50000,AB1868)*0.03,-2))+MAX(0,ROUNDDOWN(AB1868*0.04-MIN(50000,AB1868)*0.02,-2)))</f>
        <v/>
      </c>
      <c r="AE1868" s="18">
        <f>Y1868-Z1868</f>
        <v/>
      </c>
      <c r="AF1868" s="18">
        <f>AC1868-AD1868</f>
        <v/>
      </c>
      <c r="AG1868" s="18">
        <f>AE1868+AF1868</f>
        <v/>
      </c>
      <c r="AH1868" s="20">
        <f>IF(W1868&lt;=0,0,LOOKUP(W1868,{0,1950001,3300001,6950001,9000001,18000001,40000001},{0.05,0.1,0.2,0.23,0.33,0.4,0.45}))</f>
        <v/>
      </c>
    </row>
    <row r="1869">
      <c r="A1869" t="inlineStr">
        <is>
          <t>1万円刻み 3区分8万円ずつ</t>
        </is>
      </c>
      <c r="B1869" s="18">
        <f>'4_1万円刻み'!$A$597</f>
        <v/>
      </c>
      <c r="C1869" s="19" t="n">
        <v>2026</v>
      </c>
      <c r="D1869" t="inlineStr">
        <is>
          <t>いいえ</t>
        </is>
      </c>
      <c r="E1869" s="18" t="n">
        <v>80000</v>
      </c>
      <c r="F1869" s="18" t="n">
        <v>0</v>
      </c>
      <c r="G1869" s="18" t="n">
        <v>80000</v>
      </c>
      <c r="H1869" s="18" t="n">
        <v>80000</v>
      </c>
      <c r="I1869" s="18" t="n">
        <v>0</v>
      </c>
      <c r="J1869" s="18">
        <f>ROUND(MIN(B1869/12,650000)*12*0.0915+MIN(B1869/12,1390000)*12*(0.0504+0)+B1869*0.005,0)</f>
        <v/>
      </c>
      <c r="K1869" s="18" t="n">
        <v>0</v>
      </c>
      <c r="L1869" s="18" t="n">
        <v>0</v>
      </c>
      <c r="M1869" s="18">
        <f>ROUND(IF(C1869&gt;=2026,IF(B1869&lt;741000,0,IF(B1869&lt;2191000,B1869-740000,IF(B1869&lt;2193000,1451000,IF(B1869&lt;2196000,1453000,IF(B1869&lt;2200000,1456000,IF(B1869&lt;3600000,ROUNDDOWN(B1869/4,-3)*2.8-80000,IF(B1869&lt;6600000,ROUNDDOWN(B1869/4,-3)*3.2-440000,IF(B1869&lt;8500000,ROUNDDOWN(B1869*0.9,0)-1100000,B1869-1950000)))))))),IF(B1869&lt;651000,0,IF(B1869&lt;1900000,B1869-650000,IF(B1869&lt;3600000,ROUNDDOWN(B1869/4,-3)*2.8-80000,IF(B1869&lt;6600000,ROUNDDOWN(B1869/4,-3)*3.2-440000,IF(B1869&lt;8500000,ROUNDDOWN(B1869*0.9,0)-1100000,B1869-1950000)))))),0)</f>
        <v/>
      </c>
      <c r="N1869" s="18">
        <f>IF(M1869&gt;23500000,NA(),IF(C1869&gt;=2026,IF(M1869&lt;=4890000,1040000,IF(M1869&lt;=6550000,670000,620000)),IF(M1869&lt;=1320000,950000,IF(M1869&lt;=3360000,880000,IF(M1869&lt;=4890000,680000,IF(M1869&lt;=6550000,630000,580000))))))</f>
        <v/>
      </c>
      <c r="O1869" s="18">
        <f>IF(F1869&lt;=0,IF(AND(D1869="はい",C1869&gt;=2026,C1869&lt;=2027),IF(E1869&lt;=0,0,IF(E1869&lt;=30000,E1869,IF(E1869&lt;=60000,ROUNDUP(E1869/2,0)+15000,IF(E1869&lt;=120000,ROUNDUP(E1869/4,0)+30000,60000)))),IF(E1869&lt;=0,0,IF(E1869&lt;=20000,E1869,IF(E1869&lt;=40000,ROUNDUP(E1869/2,0)+10000,IF(E1869&lt;=80000,ROUNDUP(E1869/4,0)+20000,40000))))),IF(E1869&lt;=0,IF(F1869&lt;=0,0,IF(F1869&lt;=25000,F1869,IF(F1869&lt;=50000,ROUNDUP(F1869/2,0)+12500,IF(F1869&lt;=100000,ROUNDUP(F1869/4,0)+25000,50000)))),MAX(IF(F1869&lt;=0,0,IF(F1869&lt;=25000,F1869,IF(F1869&lt;=50000,ROUNDUP(F1869/2,0)+12500,IF(F1869&lt;=100000,ROUNDUP(F1869/4,0)+25000,50000)))),MIN(IF(AND(D1869="はい",C1869&gt;=2026,C1869&lt;=2027),IF(E1869&lt;=0,0,IF(E1869&lt;=30000,E1869,IF(E1869&lt;=60000,ROUNDUP(E1869/2,0)+15000,IF(E1869&lt;=120000,ROUNDUP(E1869/4,0)+30000,60000)))),IF(E1869&lt;=0,0,IF(E1869&lt;=20000,E1869,IF(E1869&lt;=40000,ROUNDUP(E1869/2,0)+10000,IF(E1869&lt;=80000,ROUNDUP(E1869/4,0)+20000,40000)))))+IF(F1869&lt;=0,0,IF(F1869&lt;=25000,F1869,IF(F1869&lt;=50000,ROUNDUP(F1869/2,0)+12500,IF(F1869&lt;=100000,ROUNDUP(F1869/4,0)+25000,50000)))),IF(AND(D1869="はい",C1869&gt;=2026,C1869&lt;=2027),60000,40000)))))</f>
        <v/>
      </c>
      <c r="P1869" s="18">
        <f>IF(G1869&lt;=0,0,IF(G1869&lt;=20000,G1869,IF(G1869&lt;=40000,ROUNDUP(G1869/2,0)+10000,IF(G1869&lt;=80000,ROUNDUP(G1869/4,0)+20000,40000))))</f>
        <v/>
      </c>
      <c r="Q1869" s="18">
        <f>IF(I1869&lt;=0,IF(H1869&lt;=0,0,IF(H1869&lt;=20000,H1869,IF(H1869&lt;=40000,ROUNDUP(H1869/2,0)+10000,IF(H1869&lt;=80000,ROUNDUP(H1869/4,0)+20000,40000)))),IF(H1869&lt;=0,IF(I1869&lt;=0,0,IF(I1869&lt;=25000,I1869,IF(I1869&lt;=50000,ROUNDUP(I1869/2,0)+12500,IF(I1869&lt;=100000,ROUNDUP(I1869/4,0)+25000,50000)))),MAX(IF(I1869&lt;=0,0,IF(I1869&lt;=25000,I1869,IF(I1869&lt;=50000,ROUNDUP(I1869/2,0)+12500,IF(I1869&lt;=100000,ROUNDUP(I1869/4,0)+25000,50000)))),MIN(IF(H1869&lt;=0,0,IF(H1869&lt;=20000,H1869,IF(H1869&lt;=40000,ROUNDUP(H1869/2,0)+10000,IF(H1869&lt;=80000,ROUNDUP(H1869/4,0)+20000,40000))))+IF(I1869&lt;=0,0,IF(I1869&lt;=25000,I1869,IF(I1869&lt;=50000,ROUNDUP(I1869/2,0)+12500,IF(I1869&lt;=100000,ROUNDUP(I1869/4,0)+25000,50000)))),40000))))</f>
        <v/>
      </c>
      <c r="R1869" s="18">
        <f>MIN(120000,O1869+P1869+Q1869)</f>
        <v/>
      </c>
      <c r="S1869" s="18">
        <f>IF(F1869&lt;=0,IF(E1869&lt;=0,0,IF(E1869&lt;=12000,E1869,IF(E1869&lt;=32000,ROUNDUP(E1869/2,0)+6000,IF(E1869&lt;=56000,ROUNDUP(E1869/4,0)+14000,28000)))),IF(E1869&lt;=0,IF(F1869&lt;=0,0,IF(F1869&lt;=15000,F1869,IF(F1869&lt;=40000,ROUNDUP(F1869/2,0)+7500,IF(F1869&lt;=70000,ROUNDUP(F1869/4,0)+17500,35000)))),MAX(IF(F1869&lt;=0,0,IF(F1869&lt;=15000,F1869,IF(F1869&lt;=40000,ROUNDUP(F1869/2,0)+7500,IF(F1869&lt;=70000,ROUNDUP(F1869/4,0)+17500,35000)))),MIN(IF(E1869&lt;=0,0,IF(E1869&lt;=12000,E1869,IF(E1869&lt;=32000,ROUNDUP(E1869/2,0)+6000,IF(E1869&lt;=56000,ROUNDUP(E1869/4,0)+14000,28000))))+IF(F1869&lt;=0,0,IF(F1869&lt;=15000,F1869,IF(F1869&lt;=40000,ROUNDUP(F1869/2,0)+7500,IF(F1869&lt;=70000,ROUNDUP(F1869/4,0)+17500,35000)))),28000))))</f>
        <v/>
      </c>
      <c r="T1869" s="18">
        <f>IF(G1869&lt;=0,0,IF(G1869&lt;=12000,G1869,IF(G1869&lt;=32000,ROUNDUP(G1869/2,0)+6000,IF(G1869&lt;=56000,ROUNDUP(G1869/4,0)+14000,28000))))</f>
        <v/>
      </c>
      <c r="U1869" s="18">
        <f>IF(I1869&lt;=0,IF(H1869&lt;=0,0,IF(H1869&lt;=12000,H1869,IF(H1869&lt;=32000,ROUNDUP(H1869/2,0)+6000,IF(H1869&lt;=56000,ROUNDUP(H1869/4,0)+14000,28000)))),IF(H1869&lt;=0,IF(I1869&lt;=0,0,IF(I1869&lt;=15000,I1869,IF(I1869&lt;=40000,ROUNDUP(I1869/2,0)+7500,IF(I1869&lt;=70000,ROUNDUP(I1869/4,0)+17500,35000)))),MAX(IF(I1869&lt;=0,0,IF(I1869&lt;=15000,I1869,IF(I1869&lt;=40000,ROUNDUP(I1869/2,0)+7500,IF(I1869&lt;=70000,ROUNDUP(I1869/4,0)+17500,35000)))),MIN(IF(H1869&lt;=0,0,IF(H1869&lt;=12000,H1869,IF(H1869&lt;=32000,ROUNDUP(H1869/2,0)+6000,IF(H1869&lt;=56000,ROUNDUP(H1869/4,0)+14000,28000))))+IF(I1869&lt;=0,0,IF(I1869&lt;=15000,I1869,IF(I1869&lt;=40000,ROUNDUP(I1869/2,0)+7500,IF(I1869&lt;=70000,ROUNDUP(I1869/4,0)+17500,35000)))),28000))))</f>
        <v/>
      </c>
      <c r="V1869" s="18">
        <f>MIN(70000,S1869+T1869+U1869)</f>
        <v/>
      </c>
      <c r="W1869" s="18">
        <f>MAX(0,ROUNDDOWN(M1869-J1869-N1869-K1869-0,-3))</f>
        <v/>
      </c>
      <c r="X1869" s="18">
        <f>MAX(0,ROUNDDOWN(M1869-J1869-N1869-K1869-R1869,-3))</f>
        <v/>
      </c>
      <c r="Y1869" s="18">
        <f>IF(W1869&lt;=0,0,ROUNDDOWN((W1869*LOOKUP(W1869,{0,1950001,3300001,6950001,9000001,18000001,40000001},{0.05,0.1,0.2,0.23,0.33,0.4,0.45})-LOOKUP(W1869,{0,1950001,3300001,6950001,9000001,18000001,40000001},{0,97500,427500,636000,1536000,2796000,4796000}))*1.021,-2))</f>
        <v/>
      </c>
      <c r="Z1869" s="18">
        <f>IF(X1869&lt;=0,0,ROUNDDOWN((X1869*LOOKUP(X1869,{0,1950001,3300001,6950001,9000001,18000001,40000001},{0.05,0.1,0.2,0.23,0.33,0.4,0.45})-LOOKUP(X1869,{0,1950001,3300001,6950001,9000001,18000001,40000001},{0,97500,427500,636000,1536000,2796000,4796000}))*1.021,-2))</f>
        <v/>
      </c>
      <c r="AA1869" s="18">
        <f>MAX(0,ROUNDDOWN(M1869-J1869-430000-L1869-0,-3))</f>
        <v/>
      </c>
      <c r="AB1869" s="18">
        <f>MAX(0,ROUNDDOWN(M1869-J1869-430000-L1869-V1869,-3))</f>
        <v/>
      </c>
      <c r="AC1869" s="18">
        <f>IF(M1869&lt;=450000,0,MAX(0,ROUNDDOWN(AA1869*0.06-MIN(50000,AA1869)*0.03,-2))+MAX(0,ROUNDDOWN(AA1869*0.04-MIN(50000,AA1869)*0.02,-2)))</f>
        <v/>
      </c>
      <c r="AD1869" s="18">
        <f>IF(M1869&lt;=450000,0,MAX(0,ROUNDDOWN(AB1869*0.06-MIN(50000,AB1869)*0.03,-2))+MAX(0,ROUNDDOWN(AB1869*0.04-MIN(50000,AB1869)*0.02,-2)))</f>
        <v/>
      </c>
      <c r="AE1869" s="18">
        <f>Y1869-Z1869</f>
        <v/>
      </c>
      <c r="AF1869" s="18">
        <f>AC1869-AD1869</f>
        <v/>
      </c>
      <c r="AG1869" s="18">
        <f>AE1869+AF1869</f>
        <v/>
      </c>
      <c r="AH1869" s="20">
        <f>IF(W1869&lt;=0,0,LOOKUP(W1869,{0,1950001,3300001,6950001,9000001,18000001,40000001},{0.05,0.1,0.2,0.23,0.33,0.4,0.45}))</f>
        <v/>
      </c>
    </row>
    <row r="1870">
      <c r="A1870" t="inlineStr">
        <is>
          <t>1万円刻み 一般8万円</t>
        </is>
      </c>
      <c r="B1870" s="18">
        <f>'4_1万円刻み'!$A$597</f>
        <v/>
      </c>
      <c r="C1870" s="19" t="n">
        <v>2026</v>
      </c>
      <c r="D1870" t="inlineStr">
        <is>
          <t>いいえ</t>
        </is>
      </c>
      <c r="E1870" s="18" t="n">
        <v>80000</v>
      </c>
      <c r="F1870" s="18" t="n">
        <v>0</v>
      </c>
      <c r="G1870" s="18" t="n">
        <v>0</v>
      </c>
      <c r="H1870" s="18" t="n">
        <v>0</v>
      </c>
      <c r="I1870" s="18" t="n">
        <v>0</v>
      </c>
      <c r="J1870" s="18">
        <f>ROUND(MIN(B1870/12,650000)*12*0.0915+MIN(B1870/12,1390000)*12*(0.0504+0)+B1870*0.005,0)</f>
        <v/>
      </c>
      <c r="K1870" s="18" t="n">
        <v>0</v>
      </c>
      <c r="L1870" s="18" t="n">
        <v>0</v>
      </c>
      <c r="M1870" s="18">
        <f>ROUND(IF(C1870&gt;=2026,IF(B1870&lt;741000,0,IF(B1870&lt;2191000,B1870-740000,IF(B1870&lt;2193000,1451000,IF(B1870&lt;2196000,1453000,IF(B1870&lt;2200000,1456000,IF(B1870&lt;3600000,ROUNDDOWN(B1870/4,-3)*2.8-80000,IF(B1870&lt;6600000,ROUNDDOWN(B1870/4,-3)*3.2-440000,IF(B1870&lt;8500000,ROUNDDOWN(B1870*0.9,0)-1100000,B1870-1950000)))))))),IF(B1870&lt;651000,0,IF(B1870&lt;1900000,B1870-650000,IF(B1870&lt;3600000,ROUNDDOWN(B1870/4,-3)*2.8-80000,IF(B1870&lt;6600000,ROUNDDOWN(B1870/4,-3)*3.2-440000,IF(B1870&lt;8500000,ROUNDDOWN(B1870*0.9,0)-1100000,B1870-1950000)))))),0)</f>
        <v/>
      </c>
      <c r="N1870" s="18">
        <f>IF(M1870&gt;23500000,NA(),IF(C1870&gt;=2026,IF(M1870&lt;=4890000,1040000,IF(M1870&lt;=6550000,670000,620000)),IF(M1870&lt;=1320000,950000,IF(M1870&lt;=3360000,880000,IF(M1870&lt;=4890000,680000,IF(M1870&lt;=6550000,630000,580000))))))</f>
        <v/>
      </c>
      <c r="O1870" s="18">
        <f>IF(F1870&lt;=0,IF(AND(D1870="はい",C1870&gt;=2026,C1870&lt;=2027),IF(E1870&lt;=0,0,IF(E1870&lt;=30000,E1870,IF(E1870&lt;=60000,ROUNDUP(E1870/2,0)+15000,IF(E1870&lt;=120000,ROUNDUP(E1870/4,0)+30000,60000)))),IF(E1870&lt;=0,0,IF(E1870&lt;=20000,E1870,IF(E1870&lt;=40000,ROUNDUP(E1870/2,0)+10000,IF(E1870&lt;=80000,ROUNDUP(E1870/4,0)+20000,40000))))),IF(E1870&lt;=0,IF(F1870&lt;=0,0,IF(F1870&lt;=25000,F1870,IF(F1870&lt;=50000,ROUNDUP(F1870/2,0)+12500,IF(F1870&lt;=100000,ROUNDUP(F1870/4,0)+25000,50000)))),MAX(IF(F1870&lt;=0,0,IF(F1870&lt;=25000,F1870,IF(F1870&lt;=50000,ROUNDUP(F1870/2,0)+12500,IF(F1870&lt;=100000,ROUNDUP(F1870/4,0)+25000,50000)))),MIN(IF(AND(D1870="はい",C1870&gt;=2026,C1870&lt;=2027),IF(E1870&lt;=0,0,IF(E1870&lt;=30000,E1870,IF(E1870&lt;=60000,ROUNDUP(E1870/2,0)+15000,IF(E1870&lt;=120000,ROUNDUP(E1870/4,0)+30000,60000)))),IF(E1870&lt;=0,0,IF(E1870&lt;=20000,E1870,IF(E1870&lt;=40000,ROUNDUP(E1870/2,0)+10000,IF(E1870&lt;=80000,ROUNDUP(E1870/4,0)+20000,40000)))))+IF(F1870&lt;=0,0,IF(F1870&lt;=25000,F1870,IF(F1870&lt;=50000,ROUNDUP(F1870/2,0)+12500,IF(F1870&lt;=100000,ROUNDUP(F1870/4,0)+25000,50000)))),IF(AND(D1870="はい",C1870&gt;=2026,C1870&lt;=2027),60000,40000)))))</f>
        <v/>
      </c>
      <c r="P1870" s="18">
        <f>IF(G1870&lt;=0,0,IF(G1870&lt;=20000,G1870,IF(G1870&lt;=40000,ROUNDUP(G1870/2,0)+10000,IF(G1870&lt;=80000,ROUNDUP(G1870/4,0)+20000,40000))))</f>
        <v/>
      </c>
      <c r="Q1870" s="18">
        <f>IF(I1870&lt;=0,IF(H1870&lt;=0,0,IF(H1870&lt;=20000,H1870,IF(H1870&lt;=40000,ROUNDUP(H1870/2,0)+10000,IF(H1870&lt;=80000,ROUNDUP(H1870/4,0)+20000,40000)))),IF(H1870&lt;=0,IF(I1870&lt;=0,0,IF(I1870&lt;=25000,I1870,IF(I1870&lt;=50000,ROUNDUP(I1870/2,0)+12500,IF(I1870&lt;=100000,ROUNDUP(I1870/4,0)+25000,50000)))),MAX(IF(I1870&lt;=0,0,IF(I1870&lt;=25000,I1870,IF(I1870&lt;=50000,ROUNDUP(I1870/2,0)+12500,IF(I1870&lt;=100000,ROUNDUP(I1870/4,0)+25000,50000)))),MIN(IF(H1870&lt;=0,0,IF(H1870&lt;=20000,H1870,IF(H1870&lt;=40000,ROUNDUP(H1870/2,0)+10000,IF(H1870&lt;=80000,ROUNDUP(H1870/4,0)+20000,40000))))+IF(I1870&lt;=0,0,IF(I1870&lt;=25000,I1870,IF(I1870&lt;=50000,ROUNDUP(I1870/2,0)+12500,IF(I1870&lt;=100000,ROUNDUP(I1870/4,0)+25000,50000)))),40000))))</f>
        <v/>
      </c>
      <c r="R1870" s="18">
        <f>MIN(120000,O1870+P1870+Q1870)</f>
        <v/>
      </c>
      <c r="S1870" s="18">
        <f>IF(F1870&lt;=0,IF(E1870&lt;=0,0,IF(E1870&lt;=12000,E1870,IF(E1870&lt;=32000,ROUNDUP(E1870/2,0)+6000,IF(E1870&lt;=56000,ROUNDUP(E1870/4,0)+14000,28000)))),IF(E1870&lt;=0,IF(F1870&lt;=0,0,IF(F1870&lt;=15000,F1870,IF(F1870&lt;=40000,ROUNDUP(F1870/2,0)+7500,IF(F1870&lt;=70000,ROUNDUP(F1870/4,0)+17500,35000)))),MAX(IF(F1870&lt;=0,0,IF(F1870&lt;=15000,F1870,IF(F1870&lt;=40000,ROUNDUP(F1870/2,0)+7500,IF(F1870&lt;=70000,ROUNDUP(F1870/4,0)+17500,35000)))),MIN(IF(E1870&lt;=0,0,IF(E1870&lt;=12000,E1870,IF(E1870&lt;=32000,ROUNDUP(E1870/2,0)+6000,IF(E1870&lt;=56000,ROUNDUP(E1870/4,0)+14000,28000))))+IF(F1870&lt;=0,0,IF(F1870&lt;=15000,F1870,IF(F1870&lt;=40000,ROUNDUP(F1870/2,0)+7500,IF(F1870&lt;=70000,ROUNDUP(F1870/4,0)+17500,35000)))),28000))))</f>
        <v/>
      </c>
      <c r="T1870" s="18">
        <f>IF(G1870&lt;=0,0,IF(G1870&lt;=12000,G1870,IF(G1870&lt;=32000,ROUNDUP(G1870/2,0)+6000,IF(G1870&lt;=56000,ROUNDUP(G1870/4,0)+14000,28000))))</f>
        <v/>
      </c>
      <c r="U1870" s="18">
        <f>IF(I1870&lt;=0,IF(H1870&lt;=0,0,IF(H1870&lt;=12000,H1870,IF(H1870&lt;=32000,ROUNDUP(H1870/2,0)+6000,IF(H1870&lt;=56000,ROUNDUP(H1870/4,0)+14000,28000)))),IF(H1870&lt;=0,IF(I1870&lt;=0,0,IF(I1870&lt;=15000,I1870,IF(I1870&lt;=40000,ROUNDUP(I1870/2,0)+7500,IF(I1870&lt;=70000,ROUNDUP(I1870/4,0)+17500,35000)))),MAX(IF(I1870&lt;=0,0,IF(I1870&lt;=15000,I1870,IF(I1870&lt;=40000,ROUNDUP(I1870/2,0)+7500,IF(I1870&lt;=70000,ROUNDUP(I1870/4,0)+17500,35000)))),MIN(IF(H1870&lt;=0,0,IF(H1870&lt;=12000,H1870,IF(H1870&lt;=32000,ROUNDUP(H1870/2,0)+6000,IF(H1870&lt;=56000,ROUNDUP(H1870/4,0)+14000,28000))))+IF(I1870&lt;=0,0,IF(I1870&lt;=15000,I1870,IF(I1870&lt;=40000,ROUNDUP(I1870/2,0)+7500,IF(I1870&lt;=70000,ROUNDUP(I1870/4,0)+17500,35000)))),28000))))</f>
        <v/>
      </c>
      <c r="V1870" s="18">
        <f>MIN(70000,S1870+T1870+U1870)</f>
        <v/>
      </c>
      <c r="W1870" s="18">
        <f>MAX(0,ROUNDDOWN(M1870-J1870-N1870-K1870-0,-3))</f>
        <v/>
      </c>
      <c r="X1870" s="18">
        <f>MAX(0,ROUNDDOWN(M1870-J1870-N1870-K1870-R1870,-3))</f>
        <v/>
      </c>
      <c r="Y1870" s="18">
        <f>IF(W1870&lt;=0,0,ROUNDDOWN((W1870*LOOKUP(W1870,{0,1950001,3300001,6950001,9000001,18000001,40000001},{0.05,0.1,0.2,0.23,0.33,0.4,0.45})-LOOKUP(W1870,{0,1950001,3300001,6950001,9000001,18000001,40000001},{0,97500,427500,636000,1536000,2796000,4796000}))*1.021,-2))</f>
        <v/>
      </c>
      <c r="Z1870" s="18">
        <f>IF(X1870&lt;=0,0,ROUNDDOWN((X1870*LOOKUP(X1870,{0,1950001,3300001,6950001,9000001,18000001,40000001},{0.05,0.1,0.2,0.23,0.33,0.4,0.45})-LOOKUP(X1870,{0,1950001,3300001,6950001,9000001,18000001,40000001},{0,97500,427500,636000,1536000,2796000,4796000}))*1.021,-2))</f>
        <v/>
      </c>
      <c r="AA1870" s="18">
        <f>MAX(0,ROUNDDOWN(M1870-J1870-430000-L1870-0,-3))</f>
        <v/>
      </c>
      <c r="AB1870" s="18">
        <f>MAX(0,ROUNDDOWN(M1870-J1870-430000-L1870-V1870,-3))</f>
        <v/>
      </c>
      <c r="AC1870" s="18">
        <f>IF(M1870&lt;=450000,0,MAX(0,ROUNDDOWN(AA1870*0.06-MIN(50000,AA1870)*0.03,-2))+MAX(0,ROUNDDOWN(AA1870*0.04-MIN(50000,AA1870)*0.02,-2)))</f>
        <v/>
      </c>
      <c r="AD1870" s="18">
        <f>IF(M1870&lt;=450000,0,MAX(0,ROUNDDOWN(AB1870*0.06-MIN(50000,AB1870)*0.03,-2))+MAX(0,ROUNDDOWN(AB1870*0.04-MIN(50000,AB1870)*0.02,-2)))</f>
        <v/>
      </c>
      <c r="AE1870" s="18">
        <f>Y1870-Z1870</f>
        <v/>
      </c>
      <c r="AF1870" s="18">
        <f>AC1870-AD1870</f>
        <v/>
      </c>
      <c r="AG1870" s="18">
        <f>AE1870+AF1870</f>
        <v/>
      </c>
      <c r="AH1870" s="20">
        <f>IF(W1870&lt;=0,0,LOOKUP(W1870,{0,1950001,3300001,6950001,9000001,18000001,40000001},{0.05,0.1,0.2,0.23,0.33,0.4,0.45}))</f>
        <v/>
      </c>
    </row>
    <row r="1871">
      <c r="A1871" t="inlineStr">
        <is>
          <t>1万円刻み 特例あり一般12万円</t>
        </is>
      </c>
      <c r="B1871" s="18">
        <f>'4_1万円刻み'!$A$597</f>
        <v/>
      </c>
      <c r="C1871" s="19" t="n">
        <v>2026</v>
      </c>
      <c r="D1871" t="inlineStr">
        <is>
          <t>はい</t>
        </is>
      </c>
      <c r="E1871" s="18" t="n">
        <v>120000</v>
      </c>
      <c r="F1871" s="18" t="n">
        <v>0</v>
      </c>
      <c r="G1871" s="18" t="n">
        <v>0</v>
      </c>
      <c r="H1871" s="18" t="n">
        <v>0</v>
      </c>
      <c r="I1871" s="18" t="n">
        <v>0</v>
      </c>
      <c r="J1871" s="18">
        <f>ROUND(MIN(B1871/12,650000)*12*0.0915+MIN(B1871/12,1390000)*12*(0.0504+0)+B1871*0.005,0)</f>
        <v/>
      </c>
      <c r="K1871" s="18" t="n">
        <v>0</v>
      </c>
      <c r="L1871" s="18" t="n">
        <v>0</v>
      </c>
      <c r="M1871" s="18">
        <f>ROUND(IF(C1871&gt;=2026,IF(B1871&lt;741000,0,IF(B1871&lt;2191000,B1871-740000,IF(B1871&lt;2193000,1451000,IF(B1871&lt;2196000,1453000,IF(B1871&lt;2200000,1456000,IF(B1871&lt;3600000,ROUNDDOWN(B1871/4,-3)*2.8-80000,IF(B1871&lt;6600000,ROUNDDOWN(B1871/4,-3)*3.2-440000,IF(B1871&lt;8500000,ROUNDDOWN(B1871*0.9,0)-1100000,B1871-1950000)))))))),IF(B1871&lt;651000,0,IF(B1871&lt;1900000,B1871-650000,IF(B1871&lt;3600000,ROUNDDOWN(B1871/4,-3)*2.8-80000,IF(B1871&lt;6600000,ROUNDDOWN(B1871/4,-3)*3.2-440000,IF(B1871&lt;8500000,ROUNDDOWN(B1871*0.9,0)-1100000,B1871-1950000)))))),0)</f>
        <v/>
      </c>
      <c r="N1871" s="18">
        <f>IF(M1871&gt;23500000,NA(),IF(C1871&gt;=2026,IF(M1871&lt;=4890000,1040000,IF(M1871&lt;=6550000,670000,620000)),IF(M1871&lt;=1320000,950000,IF(M1871&lt;=3360000,880000,IF(M1871&lt;=4890000,680000,IF(M1871&lt;=6550000,630000,580000))))))</f>
        <v/>
      </c>
      <c r="O1871" s="18">
        <f>IF(F1871&lt;=0,IF(AND(D1871="はい",C1871&gt;=2026,C1871&lt;=2027),IF(E1871&lt;=0,0,IF(E1871&lt;=30000,E1871,IF(E1871&lt;=60000,ROUNDUP(E1871/2,0)+15000,IF(E1871&lt;=120000,ROUNDUP(E1871/4,0)+30000,60000)))),IF(E1871&lt;=0,0,IF(E1871&lt;=20000,E1871,IF(E1871&lt;=40000,ROUNDUP(E1871/2,0)+10000,IF(E1871&lt;=80000,ROUNDUP(E1871/4,0)+20000,40000))))),IF(E1871&lt;=0,IF(F1871&lt;=0,0,IF(F1871&lt;=25000,F1871,IF(F1871&lt;=50000,ROUNDUP(F1871/2,0)+12500,IF(F1871&lt;=100000,ROUNDUP(F1871/4,0)+25000,50000)))),MAX(IF(F1871&lt;=0,0,IF(F1871&lt;=25000,F1871,IF(F1871&lt;=50000,ROUNDUP(F1871/2,0)+12500,IF(F1871&lt;=100000,ROUNDUP(F1871/4,0)+25000,50000)))),MIN(IF(AND(D1871="はい",C1871&gt;=2026,C1871&lt;=2027),IF(E1871&lt;=0,0,IF(E1871&lt;=30000,E1871,IF(E1871&lt;=60000,ROUNDUP(E1871/2,0)+15000,IF(E1871&lt;=120000,ROUNDUP(E1871/4,0)+30000,60000)))),IF(E1871&lt;=0,0,IF(E1871&lt;=20000,E1871,IF(E1871&lt;=40000,ROUNDUP(E1871/2,0)+10000,IF(E1871&lt;=80000,ROUNDUP(E1871/4,0)+20000,40000)))))+IF(F1871&lt;=0,0,IF(F1871&lt;=25000,F1871,IF(F1871&lt;=50000,ROUNDUP(F1871/2,0)+12500,IF(F1871&lt;=100000,ROUNDUP(F1871/4,0)+25000,50000)))),IF(AND(D1871="はい",C1871&gt;=2026,C1871&lt;=2027),60000,40000)))))</f>
        <v/>
      </c>
      <c r="P1871" s="18">
        <f>IF(G1871&lt;=0,0,IF(G1871&lt;=20000,G1871,IF(G1871&lt;=40000,ROUNDUP(G1871/2,0)+10000,IF(G1871&lt;=80000,ROUNDUP(G1871/4,0)+20000,40000))))</f>
        <v/>
      </c>
      <c r="Q1871" s="18">
        <f>IF(I1871&lt;=0,IF(H1871&lt;=0,0,IF(H1871&lt;=20000,H1871,IF(H1871&lt;=40000,ROUNDUP(H1871/2,0)+10000,IF(H1871&lt;=80000,ROUNDUP(H1871/4,0)+20000,40000)))),IF(H1871&lt;=0,IF(I1871&lt;=0,0,IF(I1871&lt;=25000,I1871,IF(I1871&lt;=50000,ROUNDUP(I1871/2,0)+12500,IF(I1871&lt;=100000,ROUNDUP(I1871/4,0)+25000,50000)))),MAX(IF(I1871&lt;=0,0,IF(I1871&lt;=25000,I1871,IF(I1871&lt;=50000,ROUNDUP(I1871/2,0)+12500,IF(I1871&lt;=100000,ROUNDUP(I1871/4,0)+25000,50000)))),MIN(IF(H1871&lt;=0,0,IF(H1871&lt;=20000,H1871,IF(H1871&lt;=40000,ROUNDUP(H1871/2,0)+10000,IF(H1871&lt;=80000,ROUNDUP(H1871/4,0)+20000,40000))))+IF(I1871&lt;=0,0,IF(I1871&lt;=25000,I1871,IF(I1871&lt;=50000,ROUNDUP(I1871/2,0)+12500,IF(I1871&lt;=100000,ROUNDUP(I1871/4,0)+25000,50000)))),40000))))</f>
        <v/>
      </c>
      <c r="R1871" s="18">
        <f>MIN(120000,O1871+P1871+Q1871)</f>
        <v/>
      </c>
      <c r="S1871" s="18">
        <f>IF(F1871&lt;=0,IF(E1871&lt;=0,0,IF(E1871&lt;=12000,E1871,IF(E1871&lt;=32000,ROUNDUP(E1871/2,0)+6000,IF(E1871&lt;=56000,ROUNDUP(E1871/4,0)+14000,28000)))),IF(E1871&lt;=0,IF(F1871&lt;=0,0,IF(F1871&lt;=15000,F1871,IF(F1871&lt;=40000,ROUNDUP(F1871/2,0)+7500,IF(F1871&lt;=70000,ROUNDUP(F1871/4,0)+17500,35000)))),MAX(IF(F1871&lt;=0,0,IF(F1871&lt;=15000,F1871,IF(F1871&lt;=40000,ROUNDUP(F1871/2,0)+7500,IF(F1871&lt;=70000,ROUNDUP(F1871/4,0)+17500,35000)))),MIN(IF(E1871&lt;=0,0,IF(E1871&lt;=12000,E1871,IF(E1871&lt;=32000,ROUNDUP(E1871/2,0)+6000,IF(E1871&lt;=56000,ROUNDUP(E1871/4,0)+14000,28000))))+IF(F1871&lt;=0,0,IF(F1871&lt;=15000,F1871,IF(F1871&lt;=40000,ROUNDUP(F1871/2,0)+7500,IF(F1871&lt;=70000,ROUNDUP(F1871/4,0)+17500,35000)))),28000))))</f>
        <v/>
      </c>
      <c r="T1871" s="18">
        <f>IF(G1871&lt;=0,0,IF(G1871&lt;=12000,G1871,IF(G1871&lt;=32000,ROUNDUP(G1871/2,0)+6000,IF(G1871&lt;=56000,ROUNDUP(G1871/4,0)+14000,28000))))</f>
        <v/>
      </c>
      <c r="U1871" s="18">
        <f>IF(I1871&lt;=0,IF(H1871&lt;=0,0,IF(H1871&lt;=12000,H1871,IF(H1871&lt;=32000,ROUNDUP(H1871/2,0)+6000,IF(H1871&lt;=56000,ROUNDUP(H1871/4,0)+14000,28000)))),IF(H1871&lt;=0,IF(I1871&lt;=0,0,IF(I1871&lt;=15000,I1871,IF(I1871&lt;=40000,ROUNDUP(I1871/2,0)+7500,IF(I1871&lt;=70000,ROUNDUP(I1871/4,0)+17500,35000)))),MAX(IF(I1871&lt;=0,0,IF(I1871&lt;=15000,I1871,IF(I1871&lt;=40000,ROUNDUP(I1871/2,0)+7500,IF(I1871&lt;=70000,ROUNDUP(I1871/4,0)+17500,35000)))),MIN(IF(H1871&lt;=0,0,IF(H1871&lt;=12000,H1871,IF(H1871&lt;=32000,ROUNDUP(H1871/2,0)+6000,IF(H1871&lt;=56000,ROUNDUP(H1871/4,0)+14000,28000))))+IF(I1871&lt;=0,0,IF(I1871&lt;=15000,I1871,IF(I1871&lt;=40000,ROUNDUP(I1871/2,0)+7500,IF(I1871&lt;=70000,ROUNDUP(I1871/4,0)+17500,35000)))),28000))))</f>
        <v/>
      </c>
      <c r="V1871" s="18">
        <f>MIN(70000,S1871+T1871+U1871)</f>
        <v/>
      </c>
      <c r="W1871" s="18">
        <f>MAX(0,ROUNDDOWN(M1871-J1871-N1871-K1871-0,-3))</f>
        <v/>
      </c>
      <c r="X1871" s="18">
        <f>MAX(0,ROUNDDOWN(M1871-J1871-N1871-K1871-R1871,-3))</f>
        <v/>
      </c>
      <c r="Y1871" s="18">
        <f>IF(W1871&lt;=0,0,ROUNDDOWN((W1871*LOOKUP(W1871,{0,1950001,3300001,6950001,9000001,18000001,40000001},{0.05,0.1,0.2,0.23,0.33,0.4,0.45})-LOOKUP(W1871,{0,1950001,3300001,6950001,9000001,18000001,40000001},{0,97500,427500,636000,1536000,2796000,4796000}))*1.021,-2))</f>
        <v/>
      </c>
      <c r="Z1871" s="18">
        <f>IF(X1871&lt;=0,0,ROUNDDOWN((X1871*LOOKUP(X1871,{0,1950001,3300001,6950001,9000001,18000001,40000001},{0.05,0.1,0.2,0.23,0.33,0.4,0.45})-LOOKUP(X1871,{0,1950001,3300001,6950001,9000001,18000001,40000001},{0,97500,427500,636000,1536000,2796000,4796000}))*1.021,-2))</f>
        <v/>
      </c>
      <c r="AA1871" s="18">
        <f>MAX(0,ROUNDDOWN(M1871-J1871-430000-L1871-0,-3))</f>
        <v/>
      </c>
      <c r="AB1871" s="18">
        <f>MAX(0,ROUNDDOWN(M1871-J1871-430000-L1871-V1871,-3))</f>
        <v/>
      </c>
      <c r="AC1871" s="18">
        <f>IF(M1871&lt;=450000,0,MAX(0,ROUNDDOWN(AA1871*0.06-MIN(50000,AA1871)*0.03,-2))+MAX(0,ROUNDDOWN(AA1871*0.04-MIN(50000,AA1871)*0.02,-2)))</f>
        <v/>
      </c>
      <c r="AD1871" s="18">
        <f>IF(M1871&lt;=450000,0,MAX(0,ROUNDDOWN(AB1871*0.06-MIN(50000,AB1871)*0.03,-2))+MAX(0,ROUNDDOWN(AB1871*0.04-MIN(50000,AB1871)*0.02,-2)))</f>
        <v/>
      </c>
      <c r="AE1871" s="18">
        <f>Y1871-Z1871</f>
        <v/>
      </c>
      <c r="AF1871" s="18">
        <f>AC1871-AD1871</f>
        <v/>
      </c>
      <c r="AG1871" s="18">
        <f>AE1871+AF1871</f>
        <v/>
      </c>
      <c r="AH1871" s="20">
        <f>IF(W1871&lt;=0,0,LOOKUP(W1871,{0,1950001,3300001,6950001,9000001,18000001,40000001},{0.05,0.1,0.2,0.23,0.33,0.4,0.45}))</f>
        <v/>
      </c>
    </row>
    <row r="1872">
      <c r="A1872" t="inlineStr">
        <is>
          <t>1万円刻み 3区分8万円ずつ</t>
        </is>
      </c>
      <c r="B1872" s="18">
        <f>'4_1万円刻み'!$A$598</f>
        <v/>
      </c>
      <c r="C1872" s="19" t="n">
        <v>2026</v>
      </c>
      <c r="D1872" t="inlineStr">
        <is>
          <t>いいえ</t>
        </is>
      </c>
      <c r="E1872" s="18" t="n">
        <v>80000</v>
      </c>
      <c r="F1872" s="18" t="n">
        <v>0</v>
      </c>
      <c r="G1872" s="18" t="n">
        <v>80000</v>
      </c>
      <c r="H1872" s="18" t="n">
        <v>80000</v>
      </c>
      <c r="I1872" s="18" t="n">
        <v>0</v>
      </c>
      <c r="J1872" s="18">
        <f>ROUND(MIN(B1872/12,650000)*12*0.0915+MIN(B1872/12,1390000)*12*(0.0504+0)+B1872*0.005,0)</f>
        <v/>
      </c>
      <c r="K1872" s="18" t="n">
        <v>0</v>
      </c>
      <c r="L1872" s="18" t="n">
        <v>0</v>
      </c>
      <c r="M1872" s="18">
        <f>ROUND(IF(C1872&gt;=2026,IF(B1872&lt;741000,0,IF(B1872&lt;2191000,B1872-740000,IF(B1872&lt;2193000,1451000,IF(B1872&lt;2196000,1453000,IF(B1872&lt;2200000,1456000,IF(B1872&lt;3600000,ROUNDDOWN(B1872/4,-3)*2.8-80000,IF(B1872&lt;6600000,ROUNDDOWN(B1872/4,-3)*3.2-440000,IF(B1872&lt;8500000,ROUNDDOWN(B1872*0.9,0)-1100000,B1872-1950000)))))))),IF(B1872&lt;651000,0,IF(B1872&lt;1900000,B1872-650000,IF(B1872&lt;3600000,ROUNDDOWN(B1872/4,-3)*2.8-80000,IF(B1872&lt;6600000,ROUNDDOWN(B1872/4,-3)*3.2-440000,IF(B1872&lt;8500000,ROUNDDOWN(B1872*0.9,0)-1100000,B1872-1950000)))))),0)</f>
        <v/>
      </c>
      <c r="N1872" s="18">
        <f>IF(M1872&gt;23500000,NA(),IF(C1872&gt;=2026,IF(M1872&lt;=4890000,1040000,IF(M1872&lt;=6550000,670000,620000)),IF(M1872&lt;=1320000,950000,IF(M1872&lt;=3360000,880000,IF(M1872&lt;=4890000,680000,IF(M1872&lt;=6550000,630000,580000))))))</f>
        <v/>
      </c>
      <c r="O1872" s="18">
        <f>IF(F1872&lt;=0,IF(AND(D1872="はい",C1872&gt;=2026,C1872&lt;=2027),IF(E1872&lt;=0,0,IF(E1872&lt;=30000,E1872,IF(E1872&lt;=60000,ROUNDUP(E1872/2,0)+15000,IF(E1872&lt;=120000,ROUNDUP(E1872/4,0)+30000,60000)))),IF(E1872&lt;=0,0,IF(E1872&lt;=20000,E1872,IF(E1872&lt;=40000,ROUNDUP(E1872/2,0)+10000,IF(E1872&lt;=80000,ROUNDUP(E1872/4,0)+20000,40000))))),IF(E1872&lt;=0,IF(F1872&lt;=0,0,IF(F1872&lt;=25000,F1872,IF(F1872&lt;=50000,ROUNDUP(F1872/2,0)+12500,IF(F1872&lt;=100000,ROUNDUP(F1872/4,0)+25000,50000)))),MAX(IF(F1872&lt;=0,0,IF(F1872&lt;=25000,F1872,IF(F1872&lt;=50000,ROUNDUP(F1872/2,0)+12500,IF(F1872&lt;=100000,ROUNDUP(F1872/4,0)+25000,50000)))),MIN(IF(AND(D1872="はい",C1872&gt;=2026,C1872&lt;=2027),IF(E1872&lt;=0,0,IF(E1872&lt;=30000,E1872,IF(E1872&lt;=60000,ROUNDUP(E1872/2,0)+15000,IF(E1872&lt;=120000,ROUNDUP(E1872/4,0)+30000,60000)))),IF(E1872&lt;=0,0,IF(E1872&lt;=20000,E1872,IF(E1872&lt;=40000,ROUNDUP(E1872/2,0)+10000,IF(E1872&lt;=80000,ROUNDUP(E1872/4,0)+20000,40000)))))+IF(F1872&lt;=0,0,IF(F1872&lt;=25000,F1872,IF(F1872&lt;=50000,ROUNDUP(F1872/2,0)+12500,IF(F1872&lt;=100000,ROUNDUP(F1872/4,0)+25000,50000)))),IF(AND(D1872="はい",C1872&gt;=2026,C1872&lt;=2027),60000,40000)))))</f>
        <v/>
      </c>
      <c r="P1872" s="18">
        <f>IF(G1872&lt;=0,0,IF(G1872&lt;=20000,G1872,IF(G1872&lt;=40000,ROUNDUP(G1872/2,0)+10000,IF(G1872&lt;=80000,ROUNDUP(G1872/4,0)+20000,40000))))</f>
        <v/>
      </c>
      <c r="Q1872" s="18">
        <f>IF(I1872&lt;=0,IF(H1872&lt;=0,0,IF(H1872&lt;=20000,H1872,IF(H1872&lt;=40000,ROUNDUP(H1872/2,0)+10000,IF(H1872&lt;=80000,ROUNDUP(H1872/4,0)+20000,40000)))),IF(H1872&lt;=0,IF(I1872&lt;=0,0,IF(I1872&lt;=25000,I1872,IF(I1872&lt;=50000,ROUNDUP(I1872/2,0)+12500,IF(I1872&lt;=100000,ROUNDUP(I1872/4,0)+25000,50000)))),MAX(IF(I1872&lt;=0,0,IF(I1872&lt;=25000,I1872,IF(I1872&lt;=50000,ROUNDUP(I1872/2,0)+12500,IF(I1872&lt;=100000,ROUNDUP(I1872/4,0)+25000,50000)))),MIN(IF(H1872&lt;=0,0,IF(H1872&lt;=20000,H1872,IF(H1872&lt;=40000,ROUNDUP(H1872/2,0)+10000,IF(H1872&lt;=80000,ROUNDUP(H1872/4,0)+20000,40000))))+IF(I1872&lt;=0,0,IF(I1872&lt;=25000,I1872,IF(I1872&lt;=50000,ROUNDUP(I1872/2,0)+12500,IF(I1872&lt;=100000,ROUNDUP(I1872/4,0)+25000,50000)))),40000))))</f>
        <v/>
      </c>
      <c r="R1872" s="18">
        <f>MIN(120000,O1872+P1872+Q1872)</f>
        <v/>
      </c>
      <c r="S1872" s="18">
        <f>IF(F1872&lt;=0,IF(E1872&lt;=0,0,IF(E1872&lt;=12000,E1872,IF(E1872&lt;=32000,ROUNDUP(E1872/2,0)+6000,IF(E1872&lt;=56000,ROUNDUP(E1872/4,0)+14000,28000)))),IF(E1872&lt;=0,IF(F1872&lt;=0,0,IF(F1872&lt;=15000,F1872,IF(F1872&lt;=40000,ROUNDUP(F1872/2,0)+7500,IF(F1872&lt;=70000,ROUNDUP(F1872/4,0)+17500,35000)))),MAX(IF(F1872&lt;=0,0,IF(F1872&lt;=15000,F1872,IF(F1872&lt;=40000,ROUNDUP(F1872/2,0)+7500,IF(F1872&lt;=70000,ROUNDUP(F1872/4,0)+17500,35000)))),MIN(IF(E1872&lt;=0,0,IF(E1872&lt;=12000,E1872,IF(E1872&lt;=32000,ROUNDUP(E1872/2,0)+6000,IF(E1872&lt;=56000,ROUNDUP(E1872/4,0)+14000,28000))))+IF(F1872&lt;=0,0,IF(F1872&lt;=15000,F1872,IF(F1872&lt;=40000,ROUNDUP(F1872/2,0)+7500,IF(F1872&lt;=70000,ROUNDUP(F1872/4,0)+17500,35000)))),28000))))</f>
        <v/>
      </c>
      <c r="T1872" s="18">
        <f>IF(G1872&lt;=0,0,IF(G1872&lt;=12000,G1872,IF(G1872&lt;=32000,ROUNDUP(G1872/2,0)+6000,IF(G1872&lt;=56000,ROUNDUP(G1872/4,0)+14000,28000))))</f>
        <v/>
      </c>
      <c r="U1872" s="18">
        <f>IF(I1872&lt;=0,IF(H1872&lt;=0,0,IF(H1872&lt;=12000,H1872,IF(H1872&lt;=32000,ROUNDUP(H1872/2,0)+6000,IF(H1872&lt;=56000,ROUNDUP(H1872/4,0)+14000,28000)))),IF(H1872&lt;=0,IF(I1872&lt;=0,0,IF(I1872&lt;=15000,I1872,IF(I1872&lt;=40000,ROUNDUP(I1872/2,0)+7500,IF(I1872&lt;=70000,ROUNDUP(I1872/4,0)+17500,35000)))),MAX(IF(I1872&lt;=0,0,IF(I1872&lt;=15000,I1872,IF(I1872&lt;=40000,ROUNDUP(I1872/2,0)+7500,IF(I1872&lt;=70000,ROUNDUP(I1872/4,0)+17500,35000)))),MIN(IF(H1872&lt;=0,0,IF(H1872&lt;=12000,H1872,IF(H1872&lt;=32000,ROUNDUP(H1872/2,0)+6000,IF(H1872&lt;=56000,ROUNDUP(H1872/4,0)+14000,28000))))+IF(I1872&lt;=0,0,IF(I1872&lt;=15000,I1872,IF(I1872&lt;=40000,ROUNDUP(I1872/2,0)+7500,IF(I1872&lt;=70000,ROUNDUP(I1872/4,0)+17500,35000)))),28000))))</f>
        <v/>
      </c>
      <c r="V1872" s="18">
        <f>MIN(70000,S1872+T1872+U1872)</f>
        <v/>
      </c>
      <c r="W1872" s="18">
        <f>MAX(0,ROUNDDOWN(M1872-J1872-N1872-K1872-0,-3))</f>
        <v/>
      </c>
      <c r="X1872" s="18">
        <f>MAX(0,ROUNDDOWN(M1872-J1872-N1872-K1872-R1872,-3))</f>
        <v/>
      </c>
      <c r="Y1872" s="18">
        <f>IF(W1872&lt;=0,0,ROUNDDOWN((W1872*LOOKUP(W1872,{0,1950001,3300001,6950001,9000001,18000001,40000001},{0.05,0.1,0.2,0.23,0.33,0.4,0.45})-LOOKUP(W1872,{0,1950001,3300001,6950001,9000001,18000001,40000001},{0,97500,427500,636000,1536000,2796000,4796000}))*1.021,-2))</f>
        <v/>
      </c>
      <c r="Z1872" s="18">
        <f>IF(X1872&lt;=0,0,ROUNDDOWN((X1872*LOOKUP(X1872,{0,1950001,3300001,6950001,9000001,18000001,40000001},{0.05,0.1,0.2,0.23,0.33,0.4,0.45})-LOOKUP(X1872,{0,1950001,3300001,6950001,9000001,18000001,40000001},{0,97500,427500,636000,1536000,2796000,4796000}))*1.021,-2))</f>
        <v/>
      </c>
      <c r="AA1872" s="18">
        <f>MAX(0,ROUNDDOWN(M1872-J1872-430000-L1872-0,-3))</f>
        <v/>
      </c>
      <c r="AB1872" s="18">
        <f>MAX(0,ROUNDDOWN(M1872-J1872-430000-L1872-V1872,-3))</f>
        <v/>
      </c>
      <c r="AC1872" s="18">
        <f>IF(M1872&lt;=450000,0,MAX(0,ROUNDDOWN(AA1872*0.06-MIN(50000,AA1872)*0.03,-2))+MAX(0,ROUNDDOWN(AA1872*0.04-MIN(50000,AA1872)*0.02,-2)))</f>
        <v/>
      </c>
      <c r="AD1872" s="18">
        <f>IF(M1872&lt;=450000,0,MAX(0,ROUNDDOWN(AB1872*0.06-MIN(50000,AB1872)*0.03,-2))+MAX(0,ROUNDDOWN(AB1872*0.04-MIN(50000,AB1872)*0.02,-2)))</f>
        <v/>
      </c>
      <c r="AE1872" s="18">
        <f>Y1872-Z1872</f>
        <v/>
      </c>
      <c r="AF1872" s="18">
        <f>AC1872-AD1872</f>
        <v/>
      </c>
      <c r="AG1872" s="18">
        <f>AE1872+AF1872</f>
        <v/>
      </c>
      <c r="AH1872" s="20">
        <f>IF(W1872&lt;=0,0,LOOKUP(W1872,{0,1950001,3300001,6950001,9000001,18000001,40000001},{0.05,0.1,0.2,0.23,0.33,0.4,0.45}))</f>
        <v/>
      </c>
    </row>
    <row r="1873">
      <c r="A1873" t="inlineStr">
        <is>
          <t>1万円刻み 一般8万円</t>
        </is>
      </c>
      <c r="B1873" s="18">
        <f>'4_1万円刻み'!$A$598</f>
        <v/>
      </c>
      <c r="C1873" s="19" t="n">
        <v>2026</v>
      </c>
      <c r="D1873" t="inlineStr">
        <is>
          <t>いいえ</t>
        </is>
      </c>
      <c r="E1873" s="18" t="n">
        <v>80000</v>
      </c>
      <c r="F1873" s="18" t="n">
        <v>0</v>
      </c>
      <c r="G1873" s="18" t="n">
        <v>0</v>
      </c>
      <c r="H1873" s="18" t="n">
        <v>0</v>
      </c>
      <c r="I1873" s="18" t="n">
        <v>0</v>
      </c>
      <c r="J1873" s="18">
        <f>ROUND(MIN(B1873/12,650000)*12*0.0915+MIN(B1873/12,1390000)*12*(0.0504+0)+B1873*0.005,0)</f>
        <v/>
      </c>
      <c r="K1873" s="18" t="n">
        <v>0</v>
      </c>
      <c r="L1873" s="18" t="n">
        <v>0</v>
      </c>
      <c r="M1873" s="18">
        <f>ROUND(IF(C1873&gt;=2026,IF(B1873&lt;741000,0,IF(B1873&lt;2191000,B1873-740000,IF(B1873&lt;2193000,1451000,IF(B1873&lt;2196000,1453000,IF(B1873&lt;2200000,1456000,IF(B1873&lt;3600000,ROUNDDOWN(B1873/4,-3)*2.8-80000,IF(B1873&lt;6600000,ROUNDDOWN(B1873/4,-3)*3.2-440000,IF(B1873&lt;8500000,ROUNDDOWN(B1873*0.9,0)-1100000,B1873-1950000)))))))),IF(B1873&lt;651000,0,IF(B1873&lt;1900000,B1873-650000,IF(B1873&lt;3600000,ROUNDDOWN(B1873/4,-3)*2.8-80000,IF(B1873&lt;6600000,ROUNDDOWN(B1873/4,-3)*3.2-440000,IF(B1873&lt;8500000,ROUNDDOWN(B1873*0.9,0)-1100000,B1873-1950000)))))),0)</f>
        <v/>
      </c>
      <c r="N1873" s="18">
        <f>IF(M1873&gt;23500000,NA(),IF(C1873&gt;=2026,IF(M1873&lt;=4890000,1040000,IF(M1873&lt;=6550000,670000,620000)),IF(M1873&lt;=1320000,950000,IF(M1873&lt;=3360000,880000,IF(M1873&lt;=4890000,680000,IF(M1873&lt;=6550000,630000,580000))))))</f>
        <v/>
      </c>
      <c r="O1873" s="18">
        <f>IF(F1873&lt;=0,IF(AND(D1873="はい",C1873&gt;=2026,C1873&lt;=2027),IF(E1873&lt;=0,0,IF(E1873&lt;=30000,E1873,IF(E1873&lt;=60000,ROUNDUP(E1873/2,0)+15000,IF(E1873&lt;=120000,ROUNDUP(E1873/4,0)+30000,60000)))),IF(E1873&lt;=0,0,IF(E1873&lt;=20000,E1873,IF(E1873&lt;=40000,ROUNDUP(E1873/2,0)+10000,IF(E1873&lt;=80000,ROUNDUP(E1873/4,0)+20000,40000))))),IF(E1873&lt;=0,IF(F1873&lt;=0,0,IF(F1873&lt;=25000,F1873,IF(F1873&lt;=50000,ROUNDUP(F1873/2,0)+12500,IF(F1873&lt;=100000,ROUNDUP(F1873/4,0)+25000,50000)))),MAX(IF(F1873&lt;=0,0,IF(F1873&lt;=25000,F1873,IF(F1873&lt;=50000,ROUNDUP(F1873/2,0)+12500,IF(F1873&lt;=100000,ROUNDUP(F1873/4,0)+25000,50000)))),MIN(IF(AND(D1873="はい",C1873&gt;=2026,C1873&lt;=2027),IF(E1873&lt;=0,0,IF(E1873&lt;=30000,E1873,IF(E1873&lt;=60000,ROUNDUP(E1873/2,0)+15000,IF(E1873&lt;=120000,ROUNDUP(E1873/4,0)+30000,60000)))),IF(E1873&lt;=0,0,IF(E1873&lt;=20000,E1873,IF(E1873&lt;=40000,ROUNDUP(E1873/2,0)+10000,IF(E1873&lt;=80000,ROUNDUP(E1873/4,0)+20000,40000)))))+IF(F1873&lt;=0,0,IF(F1873&lt;=25000,F1873,IF(F1873&lt;=50000,ROUNDUP(F1873/2,0)+12500,IF(F1873&lt;=100000,ROUNDUP(F1873/4,0)+25000,50000)))),IF(AND(D1873="はい",C1873&gt;=2026,C1873&lt;=2027),60000,40000)))))</f>
        <v/>
      </c>
      <c r="P1873" s="18">
        <f>IF(G1873&lt;=0,0,IF(G1873&lt;=20000,G1873,IF(G1873&lt;=40000,ROUNDUP(G1873/2,0)+10000,IF(G1873&lt;=80000,ROUNDUP(G1873/4,0)+20000,40000))))</f>
        <v/>
      </c>
      <c r="Q1873" s="18">
        <f>IF(I1873&lt;=0,IF(H1873&lt;=0,0,IF(H1873&lt;=20000,H1873,IF(H1873&lt;=40000,ROUNDUP(H1873/2,0)+10000,IF(H1873&lt;=80000,ROUNDUP(H1873/4,0)+20000,40000)))),IF(H1873&lt;=0,IF(I1873&lt;=0,0,IF(I1873&lt;=25000,I1873,IF(I1873&lt;=50000,ROUNDUP(I1873/2,0)+12500,IF(I1873&lt;=100000,ROUNDUP(I1873/4,0)+25000,50000)))),MAX(IF(I1873&lt;=0,0,IF(I1873&lt;=25000,I1873,IF(I1873&lt;=50000,ROUNDUP(I1873/2,0)+12500,IF(I1873&lt;=100000,ROUNDUP(I1873/4,0)+25000,50000)))),MIN(IF(H1873&lt;=0,0,IF(H1873&lt;=20000,H1873,IF(H1873&lt;=40000,ROUNDUP(H1873/2,0)+10000,IF(H1873&lt;=80000,ROUNDUP(H1873/4,0)+20000,40000))))+IF(I1873&lt;=0,0,IF(I1873&lt;=25000,I1873,IF(I1873&lt;=50000,ROUNDUP(I1873/2,0)+12500,IF(I1873&lt;=100000,ROUNDUP(I1873/4,0)+25000,50000)))),40000))))</f>
        <v/>
      </c>
      <c r="R1873" s="18">
        <f>MIN(120000,O1873+P1873+Q1873)</f>
        <v/>
      </c>
      <c r="S1873" s="18">
        <f>IF(F1873&lt;=0,IF(E1873&lt;=0,0,IF(E1873&lt;=12000,E1873,IF(E1873&lt;=32000,ROUNDUP(E1873/2,0)+6000,IF(E1873&lt;=56000,ROUNDUP(E1873/4,0)+14000,28000)))),IF(E1873&lt;=0,IF(F1873&lt;=0,0,IF(F1873&lt;=15000,F1873,IF(F1873&lt;=40000,ROUNDUP(F1873/2,0)+7500,IF(F1873&lt;=70000,ROUNDUP(F1873/4,0)+17500,35000)))),MAX(IF(F1873&lt;=0,0,IF(F1873&lt;=15000,F1873,IF(F1873&lt;=40000,ROUNDUP(F1873/2,0)+7500,IF(F1873&lt;=70000,ROUNDUP(F1873/4,0)+17500,35000)))),MIN(IF(E1873&lt;=0,0,IF(E1873&lt;=12000,E1873,IF(E1873&lt;=32000,ROUNDUP(E1873/2,0)+6000,IF(E1873&lt;=56000,ROUNDUP(E1873/4,0)+14000,28000))))+IF(F1873&lt;=0,0,IF(F1873&lt;=15000,F1873,IF(F1873&lt;=40000,ROUNDUP(F1873/2,0)+7500,IF(F1873&lt;=70000,ROUNDUP(F1873/4,0)+17500,35000)))),28000))))</f>
        <v/>
      </c>
      <c r="T1873" s="18">
        <f>IF(G1873&lt;=0,0,IF(G1873&lt;=12000,G1873,IF(G1873&lt;=32000,ROUNDUP(G1873/2,0)+6000,IF(G1873&lt;=56000,ROUNDUP(G1873/4,0)+14000,28000))))</f>
        <v/>
      </c>
      <c r="U1873" s="18">
        <f>IF(I1873&lt;=0,IF(H1873&lt;=0,0,IF(H1873&lt;=12000,H1873,IF(H1873&lt;=32000,ROUNDUP(H1873/2,0)+6000,IF(H1873&lt;=56000,ROUNDUP(H1873/4,0)+14000,28000)))),IF(H1873&lt;=0,IF(I1873&lt;=0,0,IF(I1873&lt;=15000,I1873,IF(I1873&lt;=40000,ROUNDUP(I1873/2,0)+7500,IF(I1873&lt;=70000,ROUNDUP(I1873/4,0)+17500,35000)))),MAX(IF(I1873&lt;=0,0,IF(I1873&lt;=15000,I1873,IF(I1873&lt;=40000,ROUNDUP(I1873/2,0)+7500,IF(I1873&lt;=70000,ROUNDUP(I1873/4,0)+17500,35000)))),MIN(IF(H1873&lt;=0,0,IF(H1873&lt;=12000,H1873,IF(H1873&lt;=32000,ROUNDUP(H1873/2,0)+6000,IF(H1873&lt;=56000,ROUNDUP(H1873/4,0)+14000,28000))))+IF(I1873&lt;=0,0,IF(I1873&lt;=15000,I1873,IF(I1873&lt;=40000,ROUNDUP(I1873/2,0)+7500,IF(I1873&lt;=70000,ROUNDUP(I1873/4,0)+17500,35000)))),28000))))</f>
        <v/>
      </c>
      <c r="V1873" s="18">
        <f>MIN(70000,S1873+T1873+U1873)</f>
        <v/>
      </c>
      <c r="W1873" s="18">
        <f>MAX(0,ROUNDDOWN(M1873-J1873-N1873-K1873-0,-3))</f>
        <v/>
      </c>
      <c r="X1873" s="18">
        <f>MAX(0,ROUNDDOWN(M1873-J1873-N1873-K1873-R1873,-3))</f>
        <v/>
      </c>
      <c r="Y1873" s="18">
        <f>IF(W1873&lt;=0,0,ROUNDDOWN((W1873*LOOKUP(W1873,{0,1950001,3300001,6950001,9000001,18000001,40000001},{0.05,0.1,0.2,0.23,0.33,0.4,0.45})-LOOKUP(W1873,{0,1950001,3300001,6950001,9000001,18000001,40000001},{0,97500,427500,636000,1536000,2796000,4796000}))*1.021,-2))</f>
        <v/>
      </c>
      <c r="Z1873" s="18">
        <f>IF(X1873&lt;=0,0,ROUNDDOWN((X1873*LOOKUP(X1873,{0,1950001,3300001,6950001,9000001,18000001,40000001},{0.05,0.1,0.2,0.23,0.33,0.4,0.45})-LOOKUP(X1873,{0,1950001,3300001,6950001,9000001,18000001,40000001},{0,97500,427500,636000,1536000,2796000,4796000}))*1.021,-2))</f>
        <v/>
      </c>
      <c r="AA1873" s="18">
        <f>MAX(0,ROUNDDOWN(M1873-J1873-430000-L1873-0,-3))</f>
        <v/>
      </c>
      <c r="AB1873" s="18">
        <f>MAX(0,ROUNDDOWN(M1873-J1873-430000-L1873-V1873,-3))</f>
        <v/>
      </c>
      <c r="AC1873" s="18">
        <f>IF(M1873&lt;=450000,0,MAX(0,ROUNDDOWN(AA1873*0.06-MIN(50000,AA1873)*0.03,-2))+MAX(0,ROUNDDOWN(AA1873*0.04-MIN(50000,AA1873)*0.02,-2)))</f>
        <v/>
      </c>
      <c r="AD1873" s="18">
        <f>IF(M1873&lt;=450000,0,MAX(0,ROUNDDOWN(AB1873*0.06-MIN(50000,AB1873)*0.03,-2))+MAX(0,ROUNDDOWN(AB1873*0.04-MIN(50000,AB1873)*0.02,-2)))</f>
        <v/>
      </c>
      <c r="AE1873" s="18">
        <f>Y1873-Z1873</f>
        <v/>
      </c>
      <c r="AF1873" s="18">
        <f>AC1873-AD1873</f>
        <v/>
      </c>
      <c r="AG1873" s="18">
        <f>AE1873+AF1873</f>
        <v/>
      </c>
      <c r="AH1873" s="20">
        <f>IF(W1873&lt;=0,0,LOOKUP(W1873,{0,1950001,3300001,6950001,9000001,18000001,40000001},{0.05,0.1,0.2,0.23,0.33,0.4,0.45}))</f>
        <v/>
      </c>
    </row>
    <row r="1874">
      <c r="A1874" t="inlineStr">
        <is>
          <t>1万円刻み 特例あり一般12万円</t>
        </is>
      </c>
      <c r="B1874" s="18">
        <f>'4_1万円刻み'!$A$598</f>
        <v/>
      </c>
      <c r="C1874" s="19" t="n">
        <v>2026</v>
      </c>
      <c r="D1874" t="inlineStr">
        <is>
          <t>はい</t>
        </is>
      </c>
      <c r="E1874" s="18" t="n">
        <v>120000</v>
      </c>
      <c r="F1874" s="18" t="n">
        <v>0</v>
      </c>
      <c r="G1874" s="18" t="n">
        <v>0</v>
      </c>
      <c r="H1874" s="18" t="n">
        <v>0</v>
      </c>
      <c r="I1874" s="18" t="n">
        <v>0</v>
      </c>
      <c r="J1874" s="18">
        <f>ROUND(MIN(B1874/12,650000)*12*0.0915+MIN(B1874/12,1390000)*12*(0.0504+0)+B1874*0.005,0)</f>
        <v/>
      </c>
      <c r="K1874" s="18" t="n">
        <v>0</v>
      </c>
      <c r="L1874" s="18" t="n">
        <v>0</v>
      </c>
      <c r="M1874" s="18">
        <f>ROUND(IF(C1874&gt;=2026,IF(B1874&lt;741000,0,IF(B1874&lt;2191000,B1874-740000,IF(B1874&lt;2193000,1451000,IF(B1874&lt;2196000,1453000,IF(B1874&lt;2200000,1456000,IF(B1874&lt;3600000,ROUNDDOWN(B1874/4,-3)*2.8-80000,IF(B1874&lt;6600000,ROUNDDOWN(B1874/4,-3)*3.2-440000,IF(B1874&lt;8500000,ROUNDDOWN(B1874*0.9,0)-1100000,B1874-1950000)))))))),IF(B1874&lt;651000,0,IF(B1874&lt;1900000,B1874-650000,IF(B1874&lt;3600000,ROUNDDOWN(B1874/4,-3)*2.8-80000,IF(B1874&lt;6600000,ROUNDDOWN(B1874/4,-3)*3.2-440000,IF(B1874&lt;8500000,ROUNDDOWN(B1874*0.9,0)-1100000,B1874-1950000)))))),0)</f>
        <v/>
      </c>
      <c r="N1874" s="18">
        <f>IF(M1874&gt;23500000,NA(),IF(C1874&gt;=2026,IF(M1874&lt;=4890000,1040000,IF(M1874&lt;=6550000,670000,620000)),IF(M1874&lt;=1320000,950000,IF(M1874&lt;=3360000,880000,IF(M1874&lt;=4890000,680000,IF(M1874&lt;=6550000,630000,580000))))))</f>
        <v/>
      </c>
      <c r="O1874" s="18">
        <f>IF(F1874&lt;=0,IF(AND(D1874="はい",C1874&gt;=2026,C1874&lt;=2027),IF(E1874&lt;=0,0,IF(E1874&lt;=30000,E1874,IF(E1874&lt;=60000,ROUNDUP(E1874/2,0)+15000,IF(E1874&lt;=120000,ROUNDUP(E1874/4,0)+30000,60000)))),IF(E1874&lt;=0,0,IF(E1874&lt;=20000,E1874,IF(E1874&lt;=40000,ROUNDUP(E1874/2,0)+10000,IF(E1874&lt;=80000,ROUNDUP(E1874/4,0)+20000,40000))))),IF(E1874&lt;=0,IF(F1874&lt;=0,0,IF(F1874&lt;=25000,F1874,IF(F1874&lt;=50000,ROUNDUP(F1874/2,0)+12500,IF(F1874&lt;=100000,ROUNDUP(F1874/4,0)+25000,50000)))),MAX(IF(F1874&lt;=0,0,IF(F1874&lt;=25000,F1874,IF(F1874&lt;=50000,ROUNDUP(F1874/2,0)+12500,IF(F1874&lt;=100000,ROUNDUP(F1874/4,0)+25000,50000)))),MIN(IF(AND(D1874="はい",C1874&gt;=2026,C1874&lt;=2027),IF(E1874&lt;=0,0,IF(E1874&lt;=30000,E1874,IF(E1874&lt;=60000,ROUNDUP(E1874/2,0)+15000,IF(E1874&lt;=120000,ROUNDUP(E1874/4,0)+30000,60000)))),IF(E1874&lt;=0,0,IF(E1874&lt;=20000,E1874,IF(E1874&lt;=40000,ROUNDUP(E1874/2,0)+10000,IF(E1874&lt;=80000,ROUNDUP(E1874/4,0)+20000,40000)))))+IF(F1874&lt;=0,0,IF(F1874&lt;=25000,F1874,IF(F1874&lt;=50000,ROUNDUP(F1874/2,0)+12500,IF(F1874&lt;=100000,ROUNDUP(F1874/4,0)+25000,50000)))),IF(AND(D1874="はい",C1874&gt;=2026,C1874&lt;=2027),60000,40000)))))</f>
        <v/>
      </c>
      <c r="P1874" s="18">
        <f>IF(G1874&lt;=0,0,IF(G1874&lt;=20000,G1874,IF(G1874&lt;=40000,ROUNDUP(G1874/2,0)+10000,IF(G1874&lt;=80000,ROUNDUP(G1874/4,0)+20000,40000))))</f>
        <v/>
      </c>
      <c r="Q1874" s="18">
        <f>IF(I1874&lt;=0,IF(H1874&lt;=0,0,IF(H1874&lt;=20000,H1874,IF(H1874&lt;=40000,ROUNDUP(H1874/2,0)+10000,IF(H1874&lt;=80000,ROUNDUP(H1874/4,0)+20000,40000)))),IF(H1874&lt;=0,IF(I1874&lt;=0,0,IF(I1874&lt;=25000,I1874,IF(I1874&lt;=50000,ROUNDUP(I1874/2,0)+12500,IF(I1874&lt;=100000,ROUNDUP(I1874/4,0)+25000,50000)))),MAX(IF(I1874&lt;=0,0,IF(I1874&lt;=25000,I1874,IF(I1874&lt;=50000,ROUNDUP(I1874/2,0)+12500,IF(I1874&lt;=100000,ROUNDUP(I1874/4,0)+25000,50000)))),MIN(IF(H1874&lt;=0,0,IF(H1874&lt;=20000,H1874,IF(H1874&lt;=40000,ROUNDUP(H1874/2,0)+10000,IF(H1874&lt;=80000,ROUNDUP(H1874/4,0)+20000,40000))))+IF(I1874&lt;=0,0,IF(I1874&lt;=25000,I1874,IF(I1874&lt;=50000,ROUNDUP(I1874/2,0)+12500,IF(I1874&lt;=100000,ROUNDUP(I1874/4,0)+25000,50000)))),40000))))</f>
        <v/>
      </c>
      <c r="R1874" s="18">
        <f>MIN(120000,O1874+P1874+Q1874)</f>
        <v/>
      </c>
      <c r="S1874" s="18">
        <f>IF(F1874&lt;=0,IF(E1874&lt;=0,0,IF(E1874&lt;=12000,E1874,IF(E1874&lt;=32000,ROUNDUP(E1874/2,0)+6000,IF(E1874&lt;=56000,ROUNDUP(E1874/4,0)+14000,28000)))),IF(E1874&lt;=0,IF(F1874&lt;=0,0,IF(F1874&lt;=15000,F1874,IF(F1874&lt;=40000,ROUNDUP(F1874/2,0)+7500,IF(F1874&lt;=70000,ROUNDUP(F1874/4,0)+17500,35000)))),MAX(IF(F1874&lt;=0,0,IF(F1874&lt;=15000,F1874,IF(F1874&lt;=40000,ROUNDUP(F1874/2,0)+7500,IF(F1874&lt;=70000,ROUNDUP(F1874/4,0)+17500,35000)))),MIN(IF(E1874&lt;=0,0,IF(E1874&lt;=12000,E1874,IF(E1874&lt;=32000,ROUNDUP(E1874/2,0)+6000,IF(E1874&lt;=56000,ROUNDUP(E1874/4,0)+14000,28000))))+IF(F1874&lt;=0,0,IF(F1874&lt;=15000,F1874,IF(F1874&lt;=40000,ROUNDUP(F1874/2,0)+7500,IF(F1874&lt;=70000,ROUNDUP(F1874/4,0)+17500,35000)))),28000))))</f>
        <v/>
      </c>
      <c r="T1874" s="18">
        <f>IF(G1874&lt;=0,0,IF(G1874&lt;=12000,G1874,IF(G1874&lt;=32000,ROUNDUP(G1874/2,0)+6000,IF(G1874&lt;=56000,ROUNDUP(G1874/4,0)+14000,28000))))</f>
        <v/>
      </c>
      <c r="U1874" s="18">
        <f>IF(I1874&lt;=0,IF(H1874&lt;=0,0,IF(H1874&lt;=12000,H1874,IF(H1874&lt;=32000,ROUNDUP(H1874/2,0)+6000,IF(H1874&lt;=56000,ROUNDUP(H1874/4,0)+14000,28000)))),IF(H1874&lt;=0,IF(I1874&lt;=0,0,IF(I1874&lt;=15000,I1874,IF(I1874&lt;=40000,ROUNDUP(I1874/2,0)+7500,IF(I1874&lt;=70000,ROUNDUP(I1874/4,0)+17500,35000)))),MAX(IF(I1874&lt;=0,0,IF(I1874&lt;=15000,I1874,IF(I1874&lt;=40000,ROUNDUP(I1874/2,0)+7500,IF(I1874&lt;=70000,ROUNDUP(I1874/4,0)+17500,35000)))),MIN(IF(H1874&lt;=0,0,IF(H1874&lt;=12000,H1874,IF(H1874&lt;=32000,ROUNDUP(H1874/2,0)+6000,IF(H1874&lt;=56000,ROUNDUP(H1874/4,0)+14000,28000))))+IF(I1874&lt;=0,0,IF(I1874&lt;=15000,I1874,IF(I1874&lt;=40000,ROUNDUP(I1874/2,0)+7500,IF(I1874&lt;=70000,ROUNDUP(I1874/4,0)+17500,35000)))),28000))))</f>
        <v/>
      </c>
      <c r="V1874" s="18">
        <f>MIN(70000,S1874+T1874+U1874)</f>
        <v/>
      </c>
      <c r="W1874" s="18">
        <f>MAX(0,ROUNDDOWN(M1874-J1874-N1874-K1874-0,-3))</f>
        <v/>
      </c>
      <c r="X1874" s="18">
        <f>MAX(0,ROUNDDOWN(M1874-J1874-N1874-K1874-R1874,-3))</f>
        <v/>
      </c>
      <c r="Y1874" s="18">
        <f>IF(W1874&lt;=0,0,ROUNDDOWN((W1874*LOOKUP(W1874,{0,1950001,3300001,6950001,9000001,18000001,40000001},{0.05,0.1,0.2,0.23,0.33,0.4,0.45})-LOOKUP(W1874,{0,1950001,3300001,6950001,9000001,18000001,40000001},{0,97500,427500,636000,1536000,2796000,4796000}))*1.021,-2))</f>
        <v/>
      </c>
      <c r="Z1874" s="18">
        <f>IF(X1874&lt;=0,0,ROUNDDOWN((X1874*LOOKUP(X1874,{0,1950001,3300001,6950001,9000001,18000001,40000001},{0.05,0.1,0.2,0.23,0.33,0.4,0.45})-LOOKUP(X1874,{0,1950001,3300001,6950001,9000001,18000001,40000001},{0,97500,427500,636000,1536000,2796000,4796000}))*1.021,-2))</f>
        <v/>
      </c>
      <c r="AA1874" s="18">
        <f>MAX(0,ROUNDDOWN(M1874-J1874-430000-L1874-0,-3))</f>
        <v/>
      </c>
      <c r="AB1874" s="18">
        <f>MAX(0,ROUNDDOWN(M1874-J1874-430000-L1874-V1874,-3))</f>
        <v/>
      </c>
      <c r="AC1874" s="18">
        <f>IF(M1874&lt;=450000,0,MAX(0,ROUNDDOWN(AA1874*0.06-MIN(50000,AA1874)*0.03,-2))+MAX(0,ROUNDDOWN(AA1874*0.04-MIN(50000,AA1874)*0.02,-2)))</f>
        <v/>
      </c>
      <c r="AD1874" s="18">
        <f>IF(M1874&lt;=450000,0,MAX(0,ROUNDDOWN(AB1874*0.06-MIN(50000,AB1874)*0.03,-2))+MAX(0,ROUNDDOWN(AB1874*0.04-MIN(50000,AB1874)*0.02,-2)))</f>
        <v/>
      </c>
      <c r="AE1874" s="18">
        <f>Y1874-Z1874</f>
        <v/>
      </c>
      <c r="AF1874" s="18">
        <f>AC1874-AD1874</f>
        <v/>
      </c>
      <c r="AG1874" s="18">
        <f>AE1874+AF1874</f>
        <v/>
      </c>
      <c r="AH1874" s="20">
        <f>IF(W1874&lt;=0,0,LOOKUP(W1874,{0,1950001,3300001,6950001,9000001,18000001,40000001},{0.05,0.1,0.2,0.23,0.33,0.4,0.45}))</f>
        <v/>
      </c>
    </row>
    <row r="1875">
      <c r="A1875" t="inlineStr">
        <is>
          <t>1万円刻み 3区分8万円ずつ</t>
        </is>
      </c>
      <c r="B1875" s="18">
        <f>'4_1万円刻み'!$A$599</f>
        <v/>
      </c>
      <c r="C1875" s="19" t="n">
        <v>2026</v>
      </c>
      <c r="D1875" t="inlineStr">
        <is>
          <t>いいえ</t>
        </is>
      </c>
      <c r="E1875" s="18" t="n">
        <v>80000</v>
      </c>
      <c r="F1875" s="18" t="n">
        <v>0</v>
      </c>
      <c r="G1875" s="18" t="n">
        <v>80000</v>
      </c>
      <c r="H1875" s="18" t="n">
        <v>80000</v>
      </c>
      <c r="I1875" s="18" t="n">
        <v>0</v>
      </c>
      <c r="J1875" s="18">
        <f>ROUND(MIN(B1875/12,650000)*12*0.0915+MIN(B1875/12,1390000)*12*(0.0504+0)+B1875*0.005,0)</f>
        <v/>
      </c>
      <c r="K1875" s="18" t="n">
        <v>0</v>
      </c>
      <c r="L1875" s="18" t="n">
        <v>0</v>
      </c>
      <c r="M1875" s="18">
        <f>ROUND(IF(C1875&gt;=2026,IF(B1875&lt;741000,0,IF(B1875&lt;2191000,B1875-740000,IF(B1875&lt;2193000,1451000,IF(B1875&lt;2196000,1453000,IF(B1875&lt;2200000,1456000,IF(B1875&lt;3600000,ROUNDDOWN(B1875/4,-3)*2.8-80000,IF(B1875&lt;6600000,ROUNDDOWN(B1875/4,-3)*3.2-440000,IF(B1875&lt;8500000,ROUNDDOWN(B1875*0.9,0)-1100000,B1875-1950000)))))))),IF(B1875&lt;651000,0,IF(B1875&lt;1900000,B1875-650000,IF(B1875&lt;3600000,ROUNDDOWN(B1875/4,-3)*2.8-80000,IF(B1875&lt;6600000,ROUNDDOWN(B1875/4,-3)*3.2-440000,IF(B1875&lt;8500000,ROUNDDOWN(B1875*0.9,0)-1100000,B1875-1950000)))))),0)</f>
        <v/>
      </c>
      <c r="N1875" s="18">
        <f>IF(M1875&gt;23500000,NA(),IF(C1875&gt;=2026,IF(M1875&lt;=4890000,1040000,IF(M1875&lt;=6550000,670000,620000)),IF(M1875&lt;=1320000,950000,IF(M1875&lt;=3360000,880000,IF(M1875&lt;=4890000,680000,IF(M1875&lt;=6550000,630000,580000))))))</f>
        <v/>
      </c>
      <c r="O1875" s="18">
        <f>IF(F1875&lt;=0,IF(AND(D1875="はい",C1875&gt;=2026,C1875&lt;=2027),IF(E1875&lt;=0,0,IF(E1875&lt;=30000,E1875,IF(E1875&lt;=60000,ROUNDUP(E1875/2,0)+15000,IF(E1875&lt;=120000,ROUNDUP(E1875/4,0)+30000,60000)))),IF(E1875&lt;=0,0,IF(E1875&lt;=20000,E1875,IF(E1875&lt;=40000,ROUNDUP(E1875/2,0)+10000,IF(E1875&lt;=80000,ROUNDUP(E1875/4,0)+20000,40000))))),IF(E1875&lt;=0,IF(F1875&lt;=0,0,IF(F1875&lt;=25000,F1875,IF(F1875&lt;=50000,ROUNDUP(F1875/2,0)+12500,IF(F1875&lt;=100000,ROUNDUP(F1875/4,0)+25000,50000)))),MAX(IF(F1875&lt;=0,0,IF(F1875&lt;=25000,F1875,IF(F1875&lt;=50000,ROUNDUP(F1875/2,0)+12500,IF(F1875&lt;=100000,ROUNDUP(F1875/4,0)+25000,50000)))),MIN(IF(AND(D1875="はい",C1875&gt;=2026,C1875&lt;=2027),IF(E1875&lt;=0,0,IF(E1875&lt;=30000,E1875,IF(E1875&lt;=60000,ROUNDUP(E1875/2,0)+15000,IF(E1875&lt;=120000,ROUNDUP(E1875/4,0)+30000,60000)))),IF(E1875&lt;=0,0,IF(E1875&lt;=20000,E1875,IF(E1875&lt;=40000,ROUNDUP(E1875/2,0)+10000,IF(E1875&lt;=80000,ROUNDUP(E1875/4,0)+20000,40000)))))+IF(F1875&lt;=0,0,IF(F1875&lt;=25000,F1875,IF(F1875&lt;=50000,ROUNDUP(F1875/2,0)+12500,IF(F1875&lt;=100000,ROUNDUP(F1875/4,0)+25000,50000)))),IF(AND(D1875="はい",C1875&gt;=2026,C1875&lt;=2027),60000,40000)))))</f>
        <v/>
      </c>
      <c r="P1875" s="18">
        <f>IF(G1875&lt;=0,0,IF(G1875&lt;=20000,G1875,IF(G1875&lt;=40000,ROUNDUP(G1875/2,0)+10000,IF(G1875&lt;=80000,ROUNDUP(G1875/4,0)+20000,40000))))</f>
        <v/>
      </c>
      <c r="Q1875" s="18">
        <f>IF(I1875&lt;=0,IF(H1875&lt;=0,0,IF(H1875&lt;=20000,H1875,IF(H1875&lt;=40000,ROUNDUP(H1875/2,0)+10000,IF(H1875&lt;=80000,ROUNDUP(H1875/4,0)+20000,40000)))),IF(H1875&lt;=0,IF(I1875&lt;=0,0,IF(I1875&lt;=25000,I1875,IF(I1875&lt;=50000,ROUNDUP(I1875/2,0)+12500,IF(I1875&lt;=100000,ROUNDUP(I1875/4,0)+25000,50000)))),MAX(IF(I1875&lt;=0,0,IF(I1875&lt;=25000,I1875,IF(I1875&lt;=50000,ROUNDUP(I1875/2,0)+12500,IF(I1875&lt;=100000,ROUNDUP(I1875/4,0)+25000,50000)))),MIN(IF(H1875&lt;=0,0,IF(H1875&lt;=20000,H1875,IF(H1875&lt;=40000,ROUNDUP(H1875/2,0)+10000,IF(H1875&lt;=80000,ROUNDUP(H1875/4,0)+20000,40000))))+IF(I1875&lt;=0,0,IF(I1875&lt;=25000,I1875,IF(I1875&lt;=50000,ROUNDUP(I1875/2,0)+12500,IF(I1875&lt;=100000,ROUNDUP(I1875/4,0)+25000,50000)))),40000))))</f>
        <v/>
      </c>
      <c r="R1875" s="18">
        <f>MIN(120000,O1875+P1875+Q1875)</f>
        <v/>
      </c>
      <c r="S1875" s="18">
        <f>IF(F1875&lt;=0,IF(E1875&lt;=0,0,IF(E1875&lt;=12000,E1875,IF(E1875&lt;=32000,ROUNDUP(E1875/2,0)+6000,IF(E1875&lt;=56000,ROUNDUP(E1875/4,0)+14000,28000)))),IF(E1875&lt;=0,IF(F1875&lt;=0,0,IF(F1875&lt;=15000,F1875,IF(F1875&lt;=40000,ROUNDUP(F1875/2,0)+7500,IF(F1875&lt;=70000,ROUNDUP(F1875/4,0)+17500,35000)))),MAX(IF(F1875&lt;=0,0,IF(F1875&lt;=15000,F1875,IF(F1875&lt;=40000,ROUNDUP(F1875/2,0)+7500,IF(F1875&lt;=70000,ROUNDUP(F1875/4,0)+17500,35000)))),MIN(IF(E1875&lt;=0,0,IF(E1875&lt;=12000,E1875,IF(E1875&lt;=32000,ROUNDUP(E1875/2,0)+6000,IF(E1875&lt;=56000,ROUNDUP(E1875/4,0)+14000,28000))))+IF(F1875&lt;=0,0,IF(F1875&lt;=15000,F1875,IF(F1875&lt;=40000,ROUNDUP(F1875/2,0)+7500,IF(F1875&lt;=70000,ROUNDUP(F1875/4,0)+17500,35000)))),28000))))</f>
        <v/>
      </c>
      <c r="T1875" s="18">
        <f>IF(G1875&lt;=0,0,IF(G1875&lt;=12000,G1875,IF(G1875&lt;=32000,ROUNDUP(G1875/2,0)+6000,IF(G1875&lt;=56000,ROUNDUP(G1875/4,0)+14000,28000))))</f>
        <v/>
      </c>
      <c r="U1875" s="18">
        <f>IF(I1875&lt;=0,IF(H1875&lt;=0,0,IF(H1875&lt;=12000,H1875,IF(H1875&lt;=32000,ROUNDUP(H1875/2,0)+6000,IF(H1875&lt;=56000,ROUNDUP(H1875/4,0)+14000,28000)))),IF(H1875&lt;=0,IF(I1875&lt;=0,0,IF(I1875&lt;=15000,I1875,IF(I1875&lt;=40000,ROUNDUP(I1875/2,0)+7500,IF(I1875&lt;=70000,ROUNDUP(I1875/4,0)+17500,35000)))),MAX(IF(I1875&lt;=0,0,IF(I1875&lt;=15000,I1875,IF(I1875&lt;=40000,ROUNDUP(I1875/2,0)+7500,IF(I1875&lt;=70000,ROUNDUP(I1875/4,0)+17500,35000)))),MIN(IF(H1875&lt;=0,0,IF(H1875&lt;=12000,H1875,IF(H1875&lt;=32000,ROUNDUP(H1875/2,0)+6000,IF(H1875&lt;=56000,ROUNDUP(H1875/4,0)+14000,28000))))+IF(I1875&lt;=0,0,IF(I1875&lt;=15000,I1875,IF(I1875&lt;=40000,ROUNDUP(I1875/2,0)+7500,IF(I1875&lt;=70000,ROUNDUP(I1875/4,0)+17500,35000)))),28000))))</f>
        <v/>
      </c>
      <c r="V1875" s="18">
        <f>MIN(70000,S1875+T1875+U1875)</f>
        <v/>
      </c>
      <c r="W1875" s="18">
        <f>MAX(0,ROUNDDOWN(M1875-J1875-N1875-K1875-0,-3))</f>
        <v/>
      </c>
      <c r="X1875" s="18">
        <f>MAX(0,ROUNDDOWN(M1875-J1875-N1875-K1875-R1875,-3))</f>
        <v/>
      </c>
      <c r="Y1875" s="18">
        <f>IF(W1875&lt;=0,0,ROUNDDOWN((W1875*LOOKUP(W1875,{0,1950001,3300001,6950001,9000001,18000001,40000001},{0.05,0.1,0.2,0.23,0.33,0.4,0.45})-LOOKUP(W1875,{0,1950001,3300001,6950001,9000001,18000001,40000001},{0,97500,427500,636000,1536000,2796000,4796000}))*1.021,-2))</f>
        <v/>
      </c>
      <c r="Z1875" s="18">
        <f>IF(X1875&lt;=0,0,ROUNDDOWN((X1875*LOOKUP(X1875,{0,1950001,3300001,6950001,9000001,18000001,40000001},{0.05,0.1,0.2,0.23,0.33,0.4,0.45})-LOOKUP(X1875,{0,1950001,3300001,6950001,9000001,18000001,40000001},{0,97500,427500,636000,1536000,2796000,4796000}))*1.021,-2))</f>
        <v/>
      </c>
      <c r="AA1875" s="18">
        <f>MAX(0,ROUNDDOWN(M1875-J1875-430000-L1875-0,-3))</f>
        <v/>
      </c>
      <c r="AB1875" s="18">
        <f>MAX(0,ROUNDDOWN(M1875-J1875-430000-L1875-V1875,-3))</f>
        <v/>
      </c>
      <c r="AC1875" s="18">
        <f>IF(M1875&lt;=450000,0,MAX(0,ROUNDDOWN(AA1875*0.06-MIN(50000,AA1875)*0.03,-2))+MAX(0,ROUNDDOWN(AA1875*0.04-MIN(50000,AA1875)*0.02,-2)))</f>
        <v/>
      </c>
      <c r="AD1875" s="18">
        <f>IF(M1875&lt;=450000,0,MAX(0,ROUNDDOWN(AB1875*0.06-MIN(50000,AB1875)*0.03,-2))+MAX(0,ROUNDDOWN(AB1875*0.04-MIN(50000,AB1875)*0.02,-2)))</f>
        <v/>
      </c>
      <c r="AE1875" s="18">
        <f>Y1875-Z1875</f>
        <v/>
      </c>
      <c r="AF1875" s="18">
        <f>AC1875-AD1875</f>
        <v/>
      </c>
      <c r="AG1875" s="18">
        <f>AE1875+AF1875</f>
        <v/>
      </c>
      <c r="AH1875" s="20">
        <f>IF(W1875&lt;=0,0,LOOKUP(W1875,{0,1950001,3300001,6950001,9000001,18000001,40000001},{0.05,0.1,0.2,0.23,0.33,0.4,0.45}))</f>
        <v/>
      </c>
    </row>
    <row r="1876">
      <c r="A1876" t="inlineStr">
        <is>
          <t>1万円刻み 一般8万円</t>
        </is>
      </c>
      <c r="B1876" s="18">
        <f>'4_1万円刻み'!$A$599</f>
        <v/>
      </c>
      <c r="C1876" s="19" t="n">
        <v>2026</v>
      </c>
      <c r="D1876" t="inlineStr">
        <is>
          <t>いいえ</t>
        </is>
      </c>
      <c r="E1876" s="18" t="n">
        <v>80000</v>
      </c>
      <c r="F1876" s="18" t="n">
        <v>0</v>
      </c>
      <c r="G1876" s="18" t="n">
        <v>0</v>
      </c>
      <c r="H1876" s="18" t="n">
        <v>0</v>
      </c>
      <c r="I1876" s="18" t="n">
        <v>0</v>
      </c>
      <c r="J1876" s="18">
        <f>ROUND(MIN(B1876/12,650000)*12*0.0915+MIN(B1876/12,1390000)*12*(0.0504+0)+B1876*0.005,0)</f>
        <v/>
      </c>
      <c r="K1876" s="18" t="n">
        <v>0</v>
      </c>
      <c r="L1876" s="18" t="n">
        <v>0</v>
      </c>
      <c r="M1876" s="18">
        <f>ROUND(IF(C1876&gt;=2026,IF(B1876&lt;741000,0,IF(B1876&lt;2191000,B1876-740000,IF(B1876&lt;2193000,1451000,IF(B1876&lt;2196000,1453000,IF(B1876&lt;2200000,1456000,IF(B1876&lt;3600000,ROUNDDOWN(B1876/4,-3)*2.8-80000,IF(B1876&lt;6600000,ROUNDDOWN(B1876/4,-3)*3.2-440000,IF(B1876&lt;8500000,ROUNDDOWN(B1876*0.9,0)-1100000,B1876-1950000)))))))),IF(B1876&lt;651000,0,IF(B1876&lt;1900000,B1876-650000,IF(B1876&lt;3600000,ROUNDDOWN(B1876/4,-3)*2.8-80000,IF(B1876&lt;6600000,ROUNDDOWN(B1876/4,-3)*3.2-440000,IF(B1876&lt;8500000,ROUNDDOWN(B1876*0.9,0)-1100000,B1876-1950000)))))),0)</f>
        <v/>
      </c>
      <c r="N1876" s="18">
        <f>IF(M1876&gt;23500000,NA(),IF(C1876&gt;=2026,IF(M1876&lt;=4890000,1040000,IF(M1876&lt;=6550000,670000,620000)),IF(M1876&lt;=1320000,950000,IF(M1876&lt;=3360000,880000,IF(M1876&lt;=4890000,680000,IF(M1876&lt;=6550000,630000,580000))))))</f>
        <v/>
      </c>
      <c r="O1876" s="18">
        <f>IF(F1876&lt;=0,IF(AND(D1876="はい",C1876&gt;=2026,C1876&lt;=2027),IF(E1876&lt;=0,0,IF(E1876&lt;=30000,E1876,IF(E1876&lt;=60000,ROUNDUP(E1876/2,0)+15000,IF(E1876&lt;=120000,ROUNDUP(E1876/4,0)+30000,60000)))),IF(E1876&lt;=0,0,IF(E1876&lt;=20000,E1876,IF(E1876&lt;=40000,ROUNDUP(E1876/2,0)+10000,IF(E1876&lt;=80000,ROUNDUP(E1876/4,0)+20000,40000))))),IF(E1876&lt;=0,IF(F1876&lt;=0,0,IF(F1876&lt;=25000,F1876,IF(F1876&lt;=50000,ROUNDUP(F1876/2,0)+12500,IF(F1876&lt;=100000,ROUNDUP(F1876/4,0)+25000,50000)))),MAX(IF(F1876&lt;=0,0,IF(F1876&lt;=25000,F1876,IF(F1876&lt;=50000,ROUNDUP(F1876/2,0)+12500,IF(F1876&lt;=100000,ROUNDUP(F1876/4,0)+25000,50000)))),MIN(IF(AND(D1876="はい",C1876&gt;=2026,C1876&lt;=2027),IF(E1876&lt;=0,0,IF(E1876&lt;=30000,E1876,IF(E1876&lt;=60000,ROUNDUP(E1876/2,0)+15000,IF(E1876&lt;=120000,ROUNDUP(E1876/4,0)+30000,60000)))),IF(E1876&lt;=0,0,IF(E1876&lt;=20000,E1876,IF(E1876&lt;=40000,ROUNDUP(E1876/2,0)+10000,IF(E1876&lt;=80000,ROUNDUP(E1876/4,0)+20000,40000)))))+IF(F1876&lt;=0,0,IF(F1876&lt;=25000,F1876,IF(F1876&lt;=50000,ROUNDUP(F1876/2,0)+12500,IF(F1876&lt;=100000,ROUNDUP(F1876/4,0)+25000,50000)))),IF(AND(D1876="はい",C1876&gt;=2026,C1876&lt;=2027),60000,40000)))))</f>
        <v/>
      </c>
      <c r="P1876" s="18">
        <f>IF(G1876&lt;=0,0,IF(G1876&lt;=20000,G1876,IF(G1876&lt;=40000,ROUNDUP(G1876/2,0)+10000,IF(G1876&lt;=80000,ROUNDUP(G1876/4,0)+20000,40000))))</f>
        <v/>
      </c>
      <c r="Q1876" s="18">
        <f>IF(I1876&lt;=0,IF(H1876&lt;=0,0,IF(H1876&lt;=20000,H1876,IF(H1876&lt;=40000,ROUNDUP(H1876/2,0)+10000,IF(H1876&lt;=80000,ROUNDUP(H1876/4,0)+20000,40000)))),IF(H1876&lt;=0,IF(I1876&lt;=0,0,IF(I1876&lt;=25000,I1876,IF(I1876&lt;=50000,ROUNDUP(I1876/2,0)+12500,IF(I1876&lt;=100000,ROUNDUP(I1876/4,0)+25000,50000)))),MAX(IF(I1876&lt;=0,0,IF(I1876&lt;=25000,I1876,IF(I1876&lt;=50000,ROUNDUP(I1876/2,0)+12500,IF(I1876&lt;=100000,ROUNDUP(I1876/4,0)+25000,50000)))),MIN(IF(H1876&lt;=0,0,IF(H1876&lt;=20000,H1876,IF(H1876&lt;=40000,ROUNDUP(H1876/2,0)+10000,IF(H1876&lt;=80000,ROUNDUP(H1876/4,0)+20000,40000))))+IF(I1876&lt;=0,0,IF(I1876&lt;=25000,I1876,IF(I1876&lt;=50000,ROUNDUP(I1876/2,0)+12500,IF(I1876&lt;=100000,ROUNDUP(I1876/4,0)+25000,50000)))),40000))))</f>
        <v/>
      </c>
      <c r="R1876" s="18">
        <f>MIN(120000,O1876+P1876+Q1876)</f>
        <v/>
      </c>
      <c r="S1876" s="18">
        <f>IF(F1876&lt;=0,IF(E1876&lt;=0,0,IF(E1876&lt;=12000,E1876,IF(E1876&lt;=32000,ROUNDUP(E1876/2,0)+6000,IF(E1876&lt;=56000,ROUNDUP(E1876/4,0)+14000,28000)))),IF(E1876&lt;=0,IF(F1876&lt;=0,0,IF(F1876&lt;=15000,F1876,IF(F1876&lt;=40000,ROUNDUP(F1876/2,0)+7500,IF(F1876&lt;=70000,ROUNDUP(F1876/4,0)+17500,35000)))),MAX(IF(F1876&lt;=0,0,IF(F1876&lt;=15000,F1876,IF(F1876&lt;=40000,ROUNDUP(F1876/2,0)+7500,IF(F1876&lt;=70000,ROUNDUP(F1876/4,0)+17500,35000)))),MIN(IF(E1876&lt;=0,0,IF(E1876&lt;=12000,E1876,IF(E1876&lt;=32000,ROUNDUP(E1876/2,0)+6000,IF(E1876&lt;=56000,ROUNDUP(E1876/4,0)+14000,28000))))+IF(F1876&lt;=0,0,IF(F1876&lt;=15000,F1876,IF(F1876&lt;=40000,ROUNDUP(F1876/2,0)+7500,IF(F1876&lt;=70000,ROUNDUP(F1876/4,0)+17500,35000)))),28000))))</f>
        <v/>
      </c>
      <c r="T1876" s="18">
        <f>IF(G1876&lt;=0,0,IF(G1876&lt;=12000,G1876,IF(G1876&lt;=32000,ROUNDUP(G1876/2,0)+6000,IF(G1876&lt;=56000,ROUNDUP(G1876/4,0)+14000,28000))))</f>
        <v/>
      </c>
      <c r="U1876" s="18">
        <f>IF(I1876&lt;=0,IF(H1876&lt;=0,0,IF(H1876&lt;=12000,H1876,IF(H1876&lt;=32000,ROUNDUP(H1876/2,0)+6000,IF(H1876&lt;=56000,ROUNDUP(H1876/4,0)+14000,28000)))),IF(H1876&lt;=0,IF(I1876&lt;=0,0,IF(I1876&lt;=15000,I1876,IF(I1876&lt;=40000,ROUNDUP(I1876/2,0)+7500,IF(I1876&lt;=70000,ROUNDUP(I1876/4,0)+17500,35000)))),MAX(IF(I1876&lt;=0,0,IF(I1876&lt;=15000,I1876,IF(I1876&lt;=40000,ROUNDUP(I1876/2,0)+7500,IF(I1876&lt;=70000,ROUNDUP(I1876/4,0)+17500,35000)))),MIN(IF(H1876&lt;=0,0,IF(H1876&lt;=12000,H1876,IF(H1876&lt;=32000,ROUNDUP(H1876/2,0)+6000,IF(H1876&lt;=56000,ROUNDUP(H1876/4,0)+14000,28000))))+IF(I1876&lt;=0,0,IF(I1876&lt;=15000,I1876,IF(I1876&lt;=40000,ROUNDUP(I1876/2,0)+7500,IF(I1876&lt;=70000,ROUNDUP(I1876/4,0)+17500,35000)))),28000))))</f>
        <v/>
      </c>
      <c r="V1876" s="18">
        <f>MIN(70000,S1876+T1876+U1876)</f>
        <v/>
      </c>
      <c r="W1876" s="18">
        <f>MAX(0,ROUNDDOWN(M1876-J1876-N1876-K1876-0,-3))</f>
        <v/>
      </c>
      <c r="X1876" s="18">
        <f>MAX(0,ROUNDDOWN(M1876-J1876-N1876-K1876-R1876,-3))</f>
        <v/>
      </c>
      <c r="Y1876" s="18">
        <f>IF(W1876&lt;=0,0,ROUNDDOWN((W1876*LOOKUP(W1876,{0,1950001,3300001,6950001,9000001,18000001,40000001},{0.05,0.1,0.2,0.23,0.33,0.4,0.45})-LOOKUP(W1876,{0,1950001,3300001,6950001,9000001,18000001,40000001},{0,97500,427500,636000,1536000,2796000,4796000}))*1.021,-2))</f>
        <v/>
      </c>
      <c r="Z1876" s="18">
        <f>IF(X1876&lt;=0,0,ROUNDDOWN((X1876*LOOKUP(X1876,{0,1950001,3300001,6950001,9000001,18000001,40000001},{0.05,0.1,0.2,0.23,0.33,0.4,0.45})-LOOKUP(X1876,{0,1950001,3300001,6950001,9000001,18000001,40000001},{0,97500,427500,636000,1536000,2796000,4796000}))*1.021,-2))</f>
        <v/>
      </c>
      <c r="AA1876" s="18">
        <f>MAX(0,ROUNDDOWN(M1876-J1876-430000-L1876-0,-3))</f>
        <v/>
      </c>
      <c r="AB1876" s="18">
        <f>MAX(0,ROUNDDOWN(M1876-J1876-430000-L1876-V1876,-3))</f>
        <v/>
      </c>
      <c r="AC1876" s="18">
        <f>IF(M1876&lt;=450000,0,MAX(0,ROUNDDOWN(AA1876*0.06-MIN(50000,AA1876)*0.03,-2))+MAX(0,ROUNDDOWN(AA1876*0.04-MIN(50000,AA1876)*0.02,-2)))</f>
        <v/>
      </c>
      <c r="AD1876" s="18">
        <f>IF(M1876&lt;=450000,0,MAX(0,ROUNDDOWN(AB1876*0.06-MIN(50000,AB1876)*0.03,-2))+MAX(0,ROUNDDOWN(AB1876*0.04-MIN(50000,AB1876)*0.02,-2)))</f>
        <v/>
      </c>
      <c r="AE1876" s="18">
        <f>Y1876-Z1876</f>
        <v/>
      </c>
      <c r="AF1876" s="18">
        <f>AC1876-AD1876</f>
        <v/>
      </c>
      <c r="AG1876" s="18">
        <f>AE1876+AF1876</f>
        <v/>
      </c>
      <c r="AH1876" s="20">
        <f>IF(W1876&lt;=0,0,LOOKUP(W1876,{0,1950001,3300001,6950001,9000001,18000001,40000001},{0.05,0.1,0.2,0.23,0.33,0.4,0.45}))</f>
        <v/>
      </c>
    </row>
    <row r="1877">
      <c r="A1877" t="inlineStr">
        <is>
          <t>1万円刻み 特例あり一般12万円</t>
        </is>
      </c>
      <c r="B1877" s="18">
        <f>'4_1万円刻み'!$A$599</f>
        <v/>
      </c>
      <c r="C1877" s="19" t="n">
        <v>2026</v>
      </c>
      <c r="D1877" t="inlineStr">
        <is>
          <t>はい</t>
        </is>
      </c>
      <c r="E1877" s="18" t="n">
        <v>120000</v>
      </c>
      <c r="F1877" s="18" t="n">
        <v>0</v>
      </c>
      <c r="G1877" s="18" t="n">
        <v>0</v>
      </c>
      <c r="H1877" s="18" t="n">
        <v>0</v>
      </c>
      <c r="I1877" s="18" t="n">
        <v>0</v>
      </c>
      <c r="J1877" s="18">
        <f>ROUND(MIN(B1877/12,650000)*12*0.0915+MIN(B1877/12,1390000)*12*(0.0504+0)+B1877*0.005,0)</f>
        <v/>
      </c>
      <c r="K1877" s="18" t="n">
        <v>0</v>
      </c>
      <c r="L1877" s="18" t="n">
        <v>0</v>
      </c>
      <c r="M1877" s="18">
        <f>ROUND(IF(C1877&gt;=2026,IF(B1877&lt;741000,0,IF(B1877&lt;2191000,B1877-740000,IF(B1877&lt;2193000,1451000,IF(B1877&lt;2196000,1453000,IF(B1877&lt;2200000,1456000,IF(B1877&lt;3600000,ROUNDDOWN(B1877/4,-3)*2.8-80000,IF(B1877&lt;6600000,ROUNDDOWN(B1877/4,-3)*3.2-440000,IF(B1877&lt;8500000,ROUNDDOWN(B1877*0.9,0)-1100000,B1877-1950000)))))))),IF(B1877&lt;651000,0,IF(B1877&lt;1900000,B1877-650000,IF(B1877&lt;3600000,ROUNDDOWN(B1877/4,-3)*2.8-80000,IF(B1877&lt;6600000,ROUNDDOWN(B1877/4,-3)*3.2-440000,IF(B1877&lt;8500000,ROUNDDOWN(B1877*0.9,0)-1100000,B1877-1950000)))))),0)</f>
        <v/>
      </c>
      <c r="N1877" s="18">
        <f>IF(M1877&gt;23500000,NA(),IF(C1877&gt;=2026,IF(M1877&lt;=4890000,1040000,IF(M1877&lt;=6550000,670000,620000)),IF(M1877&lt;=1320000,950000,IF(M1877&lt;=3360000,880000,IF(M1877&lt;=4890000,680000,IF(M1877&lt;=6550000,630000,580000))))))</f>
        <v/>
      </c>
      <c r="O1877" s="18">
        <f>IF(F1877&lt;=0,IF(AND(D1877="はい",C1877&gt;=2026,C1877&lt;=2027),IF(E1877&lt;=0,0,IF(E1877&lt;=30000,E1877,IF(E1877&lt;=60000,ROUNDUP(E1877/2,0)+15000,IF(E1877&lt;=120000,ROUNDUP(E1877/4,0)+30000,60000)))),IF(E1877&lt;=0,0,IF(E1877&lt;=20000,E1877,IF(E1877&lt;=40000,ROUNDUP(E1877/2,0)+10000,IF(E1877&lt;=80000,ROUNDUP(E1877/4,0)+20000,40000))))),IF(E1877&lt;=0,IF(F1877&lt;=0,0,IF(F1877&lt;=25000,F1877,IF(F1877&lt;=50000,ROUNDUP(F1877/2,0)+12500,IF(F1877&lt;=100000,ROUNDUP(F1877/4,0)+25000,50000)))),MAX(IF(F1877&lt;=0,0,IF(F1877&lt;=25000,F1877,IF(F1877&lt;=50000,ROUNDUP(F1877/2,0)+12500,IF(F1877&lt;=100000,ROUNDUP(F1877/4,0)+25000,50000)))),MIN(IF(AND(D1877="はい",C1877&gt;=2026,C1877&lt;=2027),IF(E1877&lt;=0,0,IF(E1877&lt;=30000,E1877,IF(E1877&lt;=60000,ROUNDUP(E1877/2,0)+15000,IF(E1877&lt;=120000,ROUNDUP(E1877/4,0)+30000,60000)))),IF(E1877&lt;=0,0,IF(E1877&lt;=20000,E1877,IF(E1877&lt;=40000,ROUNDUP(E1877/2,0)+10000,IF(E1877&lt;=80000,ROUNDUP(E1877/4,0)+20000,40000)))))+IF(F1877&lt;=0,0,IF(F1877&lt;=25000,F1877,IF(F1877&lt;=50000,ROUNDUP(F1877/2,0)+12500,IF(F1877&lt;=100000,ROUNDUP(F1877/4,0)+25000,50000)))),IF(AND(D1877="はい",C1877&gt;=2026,C1877&lt;=2027),60000,40000)))))</f>
        <v/>
      </c>
      <c r="P1877" s="18">
        <f>IF(G1877&lt;=0,0,IF(G1877&lt;=20000,G1877,IF(G1877&lt;=40000,ROUNDUP(G1877/2,0)+10000,IF(G1877&lt;=80000,ROUNDUP(G1877/4,0)+20000,40000))))</f>
        <v/>
      </c>
      <c r="Q1877" s="18">
        <f>IF(I1877&lt;=0,IF(H1877&lt;=0,0,IF(H1877&lt;=20000,H1877,IF(H1877&lt;=40000,ROUNDUP(H1877/2,0)+10000,IF(H1877&lt;=80000,ROUNDUP(H1877/4,0)+20000,40000)))),IF(H1877&lt;=0,IF(I1877&lt;=0,0,IF(I1877&lt;=25000,I1877,IF(I1877&lt;=50000,ROUNDUP(I1877/2,0)+12500,IF(I1877&lt;=100000,ROUNDUP(I1877/4,0)+25000,50000)))),MAX(IF(I1877&lt;=0,0,IF(I1877&lt;=25000,I1877,IF(I1877&lt;=50000,ROUNDUP(I1877/2,0)+12500,IF(I1877&lt;=100000,ROUNDUP(I1877/4,0)+25000,50000)))),MIN(IF(H1877&lt;=0,0,IF(H1877&lt;=20000,H1877,IF(H1877&lt;=40000,ROUNDUP(H1877/2,0)+10000,IF(H1877&lt;=80000,ROUNDUP(H1877/4,0)+20000,40000))))+IF(I1877&lt;=0,0,IF(I1877&lt;=25000,I1877,IF(I1877&lt;=50000,ROUNDUP(I1877/2,0)+12500,IF(I1877&lt;=100000,ROUNDUP(I1877/4,0)+25000,50000)))),40000))))</f>
        <v/>
      </c>
      <c r="R1877" s="18">
        <f>MIN(120000,O1877+P1877+Q1877)</f>
        <v/>
      </c>
      <c r="S1877" s="18">
        <f>IF(F1877&lt;=0,IF(E1877&lt;=0,0,IF(E1877&lt;=12000,E1877,IF(E1877&lt;=32000,ROUNDUP(E1877/2,0)+6000,IF(E1877&lt;=56000,ROUNDUP(E1877/4,0)+14000,28000)))),IF(E1877&lt;=0,IF(F1877&lt;=0,0,IF(F1877&lt;=15000,F1877,IF(F1877&lt;=40000,ROUNDUP(F1877/2,0)+7500,IF(F1877&lt;=70000,ROUNDUP(F1877/4,0)+17500,35000)))),MAX(IF(F1877&lt;=0,0,IF(F1877&lt;=15000,F1877,IF(F1877&lt;=40000,ROUNDUP(F1877/2,0)+7500,IF(F1877&lt;=70000,ROUNDUP(F1877/4,0)+17500,35000)))),MIN(IF(E1877&lt;=0,0,IF(E1877&lt;=12000,E1877,IF(E1877&lt;=32000,ROUNDUP(E1877/2,0)+6000,IF(E1877&lt;=56000,ROUNDUP(E1877/4,0)+14000,28000))))+IF(F1877&lt;=0,0,IF(F1877&lt;=15000,F1877,IF(F1877&lt;=40000,ROUNDUP(F1877/2,0)+7500,IF(F1877&lt;=70000,ROUNDUP(F1877/4,0)+17500,35000)))),28000))))</f>
        <v/>
      </c>
      <c r="T1877" s="18">
        <f>IF(G1877&lt;=0,0,IF(G1877&lt;=12000,G1877,IF(G1877&lt;=32000,ROUNDUP(G1877/2,0)+6000,IF(G1877&lt;=56000,ROUNDUP(G1877/4,0)+14000,28000))))</f>
        <v/>
      </c>
      <c r="U1877" s="18">
        <f>IF(I1877&lt;=0,IF(H1877&lt;=0,0,IF(H1877&lt;=12000,H1877,IF(H1877&lt;=32000,ROUNDUP(H1877/2,0)+6000,IF(H1877&lt;=56000,ROUNDUP(H1877/4,0)+14000,28000)))),IF(H1877&lt;=0,IF(I1877&lt;=0,0,IF(I1877&lt;=15000,I1877,IF(I1877&lt;=40000,ROUNDUP(I1877/2,0)+7500,IF(I1877&lt;=70000,ROUNDUP(I1877/4,0)+17500,35000)))),MAX(IF(I1877&lt;=0,0,IF(I1877&lt;=15000,I1877,IF(I1877&lt;=40000,ROUNDUP(I1877/2,0)+7500,IF(I1877&lt;=70000,ROUNDUP(I1877/4,0)+17500,35000)))),MIN(IF(H1877&lt;=0,0,IF(H1877&lt;=12000,H1877,IF(H1877&lt;=32000,ROUNDUP(H1877/2,0)+6000,IF(H1877&lt;=56000,ROUNDUP(H1877/4,0)+14000,28000))))+IF(I1877&lt;=0,0,IF(I1877&lt;=15000,I1877,IF(I1877&lt;=40000,ROUNDUP(I1877/2,0)+7500,IF(I1877&lt;=70000,ROUNDUP(I1877/4,0)+17500,35000)))),28000))))</f>
        <v/>
      </c>
      <c r="V1877" s="18">
        <f>MIN(70000,S1877+T1877+U1877)</f>
        <v/>
      </c>
      <c r="W1877" s="18">
        <f>MAX(0,ROUNDDOWN(M1877-J1877-N1877-K1877-0,-3))</f>
        <v/>
      </c>
      <c r="X1877" s="18">
        <f>MAX(0,ROUNDDOWN(M1877-J1877-N1877-K1877-R1877,-3))</f>
        <v/>
      </c>
      <c r="Y1877" s="18">
        <f>IF(W1877&lt;=0,0,ROUNDDOWN((W1877*LOOKUP(W1877,{0,1950001,3300001,6950001,9000001,18000001,40000001},{0.05,0.1,0.2,0.23,0.33,0.4,0.45})-LOOKUP(W1877,{0,1950001,3300001,6950001,9000001,18000001,40000001},{0,97500,427500,636000,1536000,2796000,4796000}))*1.021,-2))</f>
        <v/>
      </c>
      <c r="Z1877" s="18">
        <f>IF(X1877&lt;=0,0,ROUNDDOWN((X1877*LOOKUP(X1877,{0,1950001,3300001,6950001,9000001,18000001,40000001},{0.05,0.1,0.2,0.23,0.33,0.4,0.45})-LOOKUP(X1877,{0,1950001,3300001,6950001,9000001,18000001,40000001},{0,97500,427500,636000,1536000,2796000,4796000}))*1.021,-2))</f>
        <v/>
      </c>
      <c r="AA1877" s="18">
        <f>MAX(0,ROUNDDOWN(M1877-J1877-430000-L1877-0,-3))</f>
        <v/>
      </c>
      <c r="AB1877" s="18">
        <f>MAX(0,ROUNDDOWN(M1877-J1877-430000-L1877-V1877,-3))</f>
        <v/>
      </c>
      <c r="AC1877" s="18">
        <f>IF(M1877&lt;=450000,0,MAX(0,ROUNDDOWN(AA1877*0.06-MIN(50000,AA1877)*0.03,-2))+MAX(0,ROUNDDOWN(AA1877*0.04-MIN(50000,AA1877)*0.02,-2)))</f>
        <v/>
      </c>
      <c r="AD1877" s="18">
        <f>IF(M1877&lt;=450000,0,MAX(0,ROUNDDOWN(AB1877*0.06-MIN(50000,AB1877)*0.03,-2))+MAX(0,ROUNDDOWN(AB1877*0.04-MIN(50000,AB1877)*0.02,-2)))</f>
        <v/>
      </c>
      <c r="AE1877" s="18">
        <f>Y1877-Z1877</f>
        <v/>
      </c>
      <c r="AF1877" s="18">
        <f>AC1877-AD1877</f>
        <v/>
      </c>
      <c r="AG1877" s="18">
        <f>AE1877+AF1877</f>
        <v/>
      </c>
      <c r="AH1877" s="20">
        <f>IF(W1877&lt;=0,0,LOOKUP(W1877,{0,1950001,3300001,6950001,9000001,18000001,40000001},{0.05,0.1,0.2,0.23,0.33,0.4,0.45}))</f>
        <v/>
      </c>
    </row>
    <row r="1878">
      <c r="A1878" t="inlineStr">
        <is>
          <t>1万円刻み 3区分8万円ずつ</t>
        </is>
      </c>
      <c r="B1878" s="18">
        <f>'4_1万円刻み'!$A$600</f>
        <v/>
      </c>
      <c r="C1878" s="19" t="n">
        <v>2026</v>
      </c>
      <c r="D1878" t="inlineStr">
        <is>
          <t>いいえ</t>
        </is>
      </c>
      <c r="E1878" s="18" t="n">
        <v>80000</v>
      </c>
      <c r="F1878" s="18" t="n">
        <v>0</v>
      </c>
      <c r="G1878" s="18" t="n">
        <v>80000</v>
      </c>
      <c r="H1878" s="18" t="n">
        <v>80000</v>
      </c>
      <c r="I1878" s="18" t="n">
        <v>0</v>
      </c>
      <c r="J1878" s="18">
        <f>ROUND(MIN(B1878/12,650000)*12*0.0915+MIN(B1878/12,1390000)*12*(0.0504+0)+B1878*0.005,0)</f>
        <v/>
      </c>
      <c r="K1878" s="18" t="n">
        <v>0</v>
      </c>
      <c r="L1878" s="18" t="n">
        <v>0</v>
      </c>
      <c r="M1878" s="18">
        <f>ROUND(IF(C1878&gt;=2026,IF(B1878&lt;741000,0,IF(B1878&lt;2191000,B1878-740000,IF(B1878&lt;2193000,1451000,IF(B1878&lt;2196000,1453000,IF(B1878&lt;2200000,1456000,IF(B1878&lt;3600000,ROUNDDOWN(B1878/4,-3)*2.8-80000,IF(B1878&lt;6600000,ROUNDDOWN(B1878/4,-3)*3.2-440000,IF(B1878&lt;8500000,ROUNDDOWN(B1878*0.9,0)-1100000,B1878-1950000)))))))),IF(B1878&lt;651000,0,IF(B1878&lt;1900000,B1878-650000,IF(B1878&lt;3600000,ROUNDDOWN(B1878/4,-3)*2.8-80000,IF(B1878&lt;6600000,ROUNDDOWN(B1878/4,-3)*3.2-440000,IF(B1878&lt;8500000,ROUNDDOWN(B1878*0.9,0)-1100000,B1878-1950000)))))),0)</f>
        <v/>
      </c>
      <c r="N1878" s="18">
        <f>IF(M1878&gt;23500000,NA(),IF(C1878&gt;=2026,IF(M1878&lt;=4890000,1040000,IF(M1878&lt;=6550000,670000,620000)),IF(M1878&lt;=1320000,950000,IF(M1878&lt;=3360000,880000,IF(M1878&lt;=4890000,680000,IF(M1878&lt;=6550000,630000,580000))))))</f>
        <v/>
      </c>
      <c r="O1878" s="18">
        <f>IF(F1878&lt;=0,IF(AND(D1878="はい",C1878&gt;=2026,C1878&lt;=2027),IF(E1878&lt;=0,0,IF(E1878&lt;=30000,E1878,IF(E1878&lt;=60000,ROUNDUP(E1878/2,0)+15000,IF(E1878&lt;=120000,ROUNDUP(E1878/4,0)+30000,60000)))),IF(E1878&lt;=0,0,IF(E1878&lt;=20000,E1878,IF(E1878&lt;=40000,ROUNDUP(E1878/2,0)+10000,IF(E1878&lt;=80000,ROUNDUP(E1878/4,0)+20000,40000))))),IF(E1878&lt;=0,IF(F1878&lt;=0,0,IF(F1878&lt;=25000,F1878,IF(F1878&lt;=50000,ROUNDUP(F1878/2,0)+12500,IF(F1878&lt;=100000,ROUNDUP(F1878/4,0)+25000,50000)))),MAX(IF(F1878&lt;=0,0,IF(F1878&lt;=25000,F1878,IF(F1878&lt;=50000,ROUNDUP(F1878/2,0)+12500,IF(F1878&lt;=100000,ROUNDUP(F1878/4,0)+25000,50000)))),MIN(IF(AND(D1878="はい",C1878&gt;=2026,C1878&lt;=2027),IF(E1878&lt;=0,0,IF(E1878&lt;=30000,E1878,IF(E1878&lt;=60000,ROUNDUP(E1878/2,0)+15000,IF(E1878&lt;=120000,ROUNDUP(E1878/4,0)+30000,60000)))),IF(E1878&lt;=0,0,IF(E1878&lt;=20000,E1878,IF(E1878&lt;=40000,ROUNDUP(E1878/2,0)+10000,IF(E1878&lt;=80000,ROUNDUP(E1878/4,0)+20000,40000)))))+IF(F1878&lt;=0,0,IF(F1878&lt;=25000,F1878,IF(F1878&lt;=50000,ROUNDUP(F1878/2,0)+12500,IF(F1878&lt;=100000,ROUNDUP(F1878/4,0)+25000,50000)))),IF(AND(D1878="はい",C1878&gt;=2026,C1878&lt;=2027),60000,40000)))))</f>
        <v/>
      </c>
      <c r="P1878" s="18">
        <f>IF(G1878&lt;=0,0,IF(G1878&lt;=20000,G1878,IF(G1878&lt;=40000,ROUNDUP(G1878/2,0)+10000,IF(G1878&lt;=80000,ROUNDUP(G1878/4,0)+20000,40000))))</f>
        <v/>
      </c>
      <c r="Q1878" s="18">
        <f>IF(I1878&lt;=0,IF(H1878&lt;=0,0,IF(H1878&lt;=20000,H1878,IF(H1878&lt;=40000,ROUNDUP(H1878/2,0)+10000,IF(H1878&lt;=80000,ROUNDUP(H1878/4,0)+20000,40000)))),IF(H1878&lt;=0,IF(I1878&lt;=0,0,IF(I1878&lt;=25000,I1878,IF(I1878&lt;=50000,ROUNDUP(I1878/2,0)+12500,IF(I1878&lt;=100000,ROUNDUP(I1878/4,0)+25000,50000)))),MAX(IF(I1878&lt;=0,0,IF(I1878&lt;=25000,I1878,IF(I1878&lt;=50000,ROUNDUP(I1878/2,0)+12500,IF(I1878&lt;=100000,ROUNDUP(I1878/4,0)+25000,50000)))),MIN(IF(H1878&lt;=0,0,IF(H1878&lt;=20000,H1878,IF(H1878&lt;=40000,ROUNDUP(H1878/2,0)+10000,IF(H1878&lt;=80000,ROUNDUP(H1878/4,0)+20000,40000))))+IF(I1878&lt;=0,0,IF(I1878&lt;=25000,I1878,IF(I1878&lt;=50000,ROUNDUP(I1878/2,0)+12500,IF(I1878&lt;=100000,ROUNDUP(I1878/4,0)+25000,50000)))),40000))))</f>
        <v/>
      </c>
      <c r="R1878" s="18">
        <f>MIN(120000,O1878+P1878+Q1878)</f>
        <v/>
      </c>
      <c r="S1878" s="18">
        <f>IF(F1878&lt;=0,IF(E1878&lt;=0,0,IF(E1878&lt;=12000,E1878,IF(E1878&lt;=32000,ROUNDUP(E1878/2,0)+6000,IF(E1878&lt;=56000,ROUNDUP(E1878/4,0)+14000,28000)))),IF(E1878&lt;=0,IF(F1878&lt;=0,0,IF(F1878&lt;=15000,F1878,IF(F1878&lt;=40000,ROUNDUP(F1878/2,0)+7500,IF(F1878&lt;=70000,ROUNDUP(F1878/4,0)+17500,35000)))),MAX(IF(F1878&lt;=0,0,IF(F1878&lt;=15000,F1878,IF(F1878&lt;=40000,ROUNDUP(F1878/2,0)+7500,IF(F1878&lt;=70000,ROUNDUP(F1878/4,0)+17500,35000)))),MIN(IF(E1878&lt;=0,0,IF(E1878&lt;=12000,E1878,IF(E1878&lt;=32000,ROUNDUP(E1878/2,0)+6000,IF(E1878&lt;=56000,ROUNDUP(E1878/4,0)+14000,28000))))+IF(F1878&lt;=0,0,IF(F1878&lt;=15000,F1878,IF(F1878&lt;=40000,ROUNDUP(F1878/2,0)+7500,IF(F1878&lt;=70000,ROUNDUP(F1878/4,0)+17500,35000)))),28000))))</f>
        <v/>
      </c>
      <c r="T1878" s="18">
        <f>IF(G1878&lt;=0,0,IF(G1878&lt;=12000,G1878,IF(G1878&lt;=32000,ROUNDUP(G1878/2,0)+6000,IF(G1878&lt;=56000,ROUNDUP(G1878/4,0)+14000,28000))))</f>
        <v/>
      </c>
      <c r="U1878" s="18">
        <f>IF(I1878&lt;=0,IF(H1878&lt;=0,0,IF(H1878&lt;=12000,H1878,IF(H1878&lt;=32000,ROUNDUP(H1878/2,0)+6000,IF(H1878&lt;=56000,ROUNDUP(H1878/4,0)+14000,28000)))),IF(H1878&lt;=0,IF(I1878&lt;=0,0,IF(I1878&lt;=15000,I1878,IF(I1878&lt;=40000,ROUNDUP(I1878/2,0)+7500,IF(I1878&lt;=70000,ROUNDUP(I1878/4,0)+17500,35000)))),MAX(IF(I1878&lt;=0,0,IF(I1878&lt;=15000,I1878,IF(I1878&lt;=40000,ROUNDUP(I1878/2,0)+7500,IF(I1878&lt;=70000,ROUNDUP(I1878/4,0)+17500,35000)))),MIN(IF(H1878&lt;=0,0,IF(H1878&lt;=12000,H1878,IF(H1878&lt;=32000,ROUNDUP(H1878/2,0)+6000,IF(H1878&lt;=56000,ROUNDUP(H1878/4,0)+14000,28000))))+IF(I1878&lt;=0,0,IF(I1878&lt;=15000,I1878,IF(I1878&lt;=40000,ROUNDUP(I1878/2,0)+7500,IF(I1878&lt;=70000,ROUNDUP(I1878/4,0)+17500,35000)))),28000))))</f>
        <v/>
      </c>
      <c r="V1878" s="18">
        <f>MIN(70000,S1878+T1878+U1878)</f>
        <v/>
      </c>
      <c r="W1878" s="18">
        <f>MAX(0,ROUNDDOWN(M1878-J1878-N1878-K1878-0,-3))</f>
        <v/>
      </c>
      <c r="X1878" s="18">
        <f>MAX(0,ROUNDDOWN(M1878-J1878-N1878-K1878-R1878,-3))</f>
        <v/>
      </c>
      <c r="Y1878" s="18">
        <f>IF(W1878&lt;=0,0,ROUNDDOWN((W1878*LOOKUP(W1878,{0,1950001,3300001,6950001,9000001,18000001,40000001},{0.05,0.1,0.2,0.23,0.33,0.4,0.45})-LOOKUP(W1878,{0,1950001,3300001,6950001,9000001,18000001,40000001},{0,97500,427500,636000,1536000,2796000,4796000}))*1.021,-2))</f>
        <v/>
      </c>
      <c r="Z1878" s="18">
        <f>IF(X1878&lt;=0,0,ROUNDDOWN((X1878*LOOKUP(X1878,{0,1950001,3300001,6950001,9000001,18000001,40000001},{0.05,0.1,0.2,0.23,0.33,0.4,0.45})-LOOKUP(X1878,{0,1950001,3300001,6950001,9000001,18000001,40000001},{0,97500,427500,636000,1536000,2796000,4796000}))*1.021,-2))</f>
        <v/>
      </c>
      <c r="AA1878" s="18">
        <f>MAX(0,ROUNDDOWN(M1878-J1878-430000-L1878-0,-3))</f>
        <v/>
      </c>
      <c r="AB1878" s="18">
        <f>MAX(0,ROUNDDOWN(M1878-J1878-430000-L1878-V1878,-3))</f>
        <v/>
      </c>
      <c r="AC1878" s="18">
        <f>IF(M1878&lt;=450000,0,MAX(0,ROUNDDOWN(AA1878*0.06-MIN(50000,AA1878)*0.03,-2))+MAX(0,ROUNDDOWN(AA1878*0.04-MIN(50000,AA1878)*0.02,-2)))</f>
        <v/>
      </c>
      <c r="AD1878" s="18">
        <f>IF(M1878&lt;=450000,0,MAX(0,ROUNDDOWN(AB1878*0.06-MIN(50000,AB1878)*0.03,-2))+MAX(0,ROUNDDOWN(AB1878*0.04-MIN(50000,AB1878)*0.02,-2)))</f>
        <v/>
      </c>
      <c r="AE1878" s="18">
        <f>Y1878-Z1878</f>
        <v/>
      </c>
      <c r="AF1878" s="18">
        <f>AC1878-AD1878</f>
        <v/>
      </c>
      <c r="AG1878" s="18">
        <f>AE1878+AF1878</f>
        <v/>
      </c>
      <c r="AH1878" s="20">
        <f>IF(W1878&lt;=0,0,LOOKUP(W1878,{0,1950001,3300001,6950001,9000001,18000001,40000001},{0.05,0.1,0.2,0.23,0.33,0.4,0.45}))</f>
        <v/>
      </c>
    </row>
    <row r="1879">
      <c r="A1879" t="inlineStr">
        <is>
          <t>1万円刻み 一般8万円</t>
        </is>
      </c>
      <c r="B1879" s="18">
        <f>'4_1万円刻み'!$A$600</f>
        <v/>
      </c>
      <c r="C1879" s="19" t="n">
        <v>2026</v>
      </c>
      <c r="D1879" t="inlineStr">
        <is>
          <t>いいえ</t>
        </is>
      </c>
      <c r="E1879" s="18" t="n">
        <v>80000</v>
      </c>
      <c r="F1879" s="18" t="n">
        <v>0</v>
      </c>
      <c r="G1879" s="18" t="n">
        <v>0</v>
      </c>
      <c r="H1879" s="18" t="n">
        <v>0</v>
      </c>
      <c r="I1879" s="18" t="n">
        <v>0</v>
      </c>
      <c r="J1879" s="18">
        <f>ROUND(MIN(B1879/12,650000)*12*0.0915+MIN(B1879/12,1390000)*12*(0.0504+0)+B1879*0.005,0)</f>
        <v/>
      </c>
      <c r="K1879" s="18" t="n">
        <v>0</v>
      </c>
      <c r="L1879" s="18" t="n">
        <v>0</v>
      </c>
      <c r="M1879" s="18">
        <f>ROUND(IF(C1879&gt;=2026,IF(B1879&lt;741000,0,IF(B1879&lt;2191000,B1879-740000,IF(B1879&lt;2193000,1451000,IF(B1879&lt;2196000,1453000,IF(B1879&lt;2200000,1456000,IF(B1879&lt;3600000,ROUNDDOWN(B1879/4,-3)*2.8-80000,IF(B1879&lt;6600000,ROUNDDOWN(B1879/4,-3)*3.2-440000,IF(B1879&lt;8500000,ROUNDDOWN(B1879*0.9,0)-1100000,B1879-1950000)))))))),IF(B1879&lt;651000,0,IF(B1879&lt;1900000,B1879-650000,IF(B1879&lt;3600000,ROUNDDOWN(B1879/4,-3)*2.8-80000,IF(B1879&lt;6600000,ROUNDDOWN(B1879/4,-3)*3.2-440000,IF(B1879&lt;8500000,ROUNDDOWN(B1879*0.9,0)-1100000,B1879-1950000)))))),0)</f>
        <v/>
      </c>
      <c r="N1879" s="18">
        <f>IF(M1879&gt;23500000,NA(),IF(C1879&gt;=2026,IF(M1879&lt;=4890000,1040000,IF(M1879&lt;=6550000,670000,620000)),IF(M1879&lt;=1320000,950000,IF(M1879&lt;=3360000,880000,IF(M1879&lt;=4890000,680000,IF(M1879&lt;=6550000,630000,580000))))))</f>
        <v/>
      </c>
      <c r="O1879" s="18">
        <f>IF(F1879&lt;=0,IF(AND(D1879="はい",C1879&gt;=2026,C1879&lt;=2027),IF(E1879&lt;=0,0,IF(E1879&lt;=30000,E1879,IF(E1879&lt;=60000,ROUNDUP(E1879/2,0)+15000,IF(E1879&lt;=120000,ROUNDUP(E1879/4,0)+30000,60000)))),IF(E1879&lt;=0,0,IF(E1879&lt;=20000,E1879,IF(E1879&lt;=40000,ROUNDUP(E1879/2,0)+10000,IF(E1879&lt;=80000,ROUNDUP(E1879/4,0)+20000,40000))))),IF(E1879&lt;=0,IF(F1879&lt;=0,0,IF(F1879&lt;=25000,F1879,IF(F1879&lt;=50000,ROUNDUP(F1879/2,0)+12500,IF(F1879&lt;=100000,ROUNDUP(F1879/4,0)+25000,50000)))),MAX(IF(F1879&lt;=0,0,IF(F1879&lt;=25000,F1879,IF(F1879&lt;=50000,ROUNDUP(F1879/2,0)+12500,IF(F1879&lt;=100000,ROUNDUP(F1879/4,0)+25000,50000)))),MIN(IF(AND(D1879="はい",C1879&gt;=2026,C1879&lt;=2027),IF(E1879&lt;=0,0,IF(E1879&lt;=30000,E1879,IF(E1879&lt;=60000,ROUNDUP(E1879/2,0)+15000,IF(E1879&lt;=120000,ROUNDUP(E1879/4,0)+30000,60000)))),IF(E1879&lt;=0,0,IF(E1879&lt;=20000,E1879,IF(E1879&lt;=40000,ROUNDUP(E1879/2,0)+10000,IF(E1879&lt;=80000,ROUNDUP(E1879/4,0)+20000,40000)))))+IF(F1879&lt;=0,0,IF(F1879&lt;=25000,F1879,IF(F1879&lt;=50000,ROUNDUP(F1879/2,0)+12500,IF(F1879&lt;=100000,ROUNDUP(F1879/4,0)+25000,50000)))),IF(AND(D1879="はい",C1879&gt;=2026,C1879&lt;=2027),60000,40000)))))</f>
        <v/>
      </c>
      <c r="P1879" s="18">
        <f>IF(G1879&lt;=0,0,IF(G1879&lt;=20000,G1879,IF(G1879&lt;=40000,ROUNDUP(G1879/2,0)+10000,IF(G1879&lt;=80000,ROUNDUP(G1879/4,0)+20000,40000))))</f>
        <v/>
      </c>
      <c r="Q1879" s="18">
        <f>IF(I1879&lt;=0,IF(H1879&lt;=0,0,IF(H1879&lt;=20000,H1879,IF(H1879&lt;=40000,ROUNDUP(H1879/2,0)+10000,IF(H1879&lt;=80000,ROUNDUP(H1879/4,0)+20000,40000)))),IF(H1879&lt;=0,IF(I1879&lt;=0,0,IF(I1879&lt;=25000,I1879,IF(I1879&lt;=50000,ROUNDUP(I1879/2,0)+12500,IF(I1879&lt;=100000,ROUNDUP(I1879/4,0)+25000,50000)))),MAX(IF(I1879&lt;=0,0,IF(I1879&lt;=25000,I1879,IF(I1879&lt;=50000,ROUNDUP(I1879/2,0)+12500,IF(I1879&lt;=100000,ROUNDUP(I1879/4,0)+25000,50000)))),MIN(IF(H1879&lt;=0,0,IF(H1879&lt;=20000,H1879,IF(H1879&lt;=40000,ROUNDUP(H1879/2,0)+10000,IF(H1879&lt;=80000,ROUNDUP(H1879/4,0)+20000,40000))))+IF(I1879&lt;=0,0,IF(I1879&lt;=25000,I1879,IF(I1879&lt;=50000,ROUNDUP(I1879/2,0)+12500,IF(I1879&lt;=100000,ROUNDUP(I1879/4,0)+25000,50000)))),40000))))</f>
        <v/>
      </c>
      <c r="R1879" s="18">
        <f>MIN(120000,O1879+P1879+Q1879)</f>
        <v/>
      </c>
      <c r="S1879" s="18">
        <f>IF(F1879&lt;=0,IF(E1879&lt;=0,0,IF(E1879&lt;=12000,E1879,IF(E1879&lt;=32000,ROUNDUP(E1879/2,0)+6000,IF(E1879&lt;=56000,ROUNDUP(E1879/4,0)+14000,28000)))),IF(E1879&lt;=0,IF(F1879&lt;=0,0,IF(F1879&lt;=15000,F1879,IF(F1879&lt;=40000,ROUNDUP(F1879/2,0)+7500,IF(F1879&lt;=70000,ROUNDUP(F1879/4,0)+17500,35000)))),MAX(IF(F1879&lt;=0,0,IF(F1879&lt;=15000,F1879,IF(F1879&lt;=40000,ROUNDUP(F1879/2,0)+7500,IF(F1879&lt;=70000,ROUNDUP(F1879/4,0)+17500,35000)))),MIN(IF(E1879&lt;=0,0,IF(E1879&lt;=12000,E1879,IF(E1879&lt;=32000,ROUNDUP(E1879/2,0)+6000,IF(E1879&lt;=56000,ROUNDUP(E1879/4,0)+14000,28000))))+IF(F1879&lt;=0,0,IF(F1879&lt;=15000,F1879,IF(F1879&lt;=40000,ROUNDUP(F1879/2,0)+7500,IF(F1879&lt;=70000,ROUNDUP(F1879/4,0)+17500,35000)))),28000))))</f>
        <v/>
      </c>
      <c r="T1879" s="18">
        <f>IF(G1879&lt;=0,0,IF(G1879&lt;=12000,G1879,IF(G1879&lt;=32000,ROUNDUP(G1879/2,0)+6000,IF(G1879&lt;=56000,ROUNDUP(G1879/4,0)+14000,28000))))</f>
        <v/>
      </c>
      <c r="U1879" s="18">
        <f>IF(I1879&lt;=0,IF(H1879&lt;=0,0,IF(H1879&lt;=12000,H1879,IF(H1879&lt;=32000,ROUNDUP(H1879/2,0)+6000,IF(H1879&lt;=56000,ROUNDUP(H1879/4,0)+14000,28000)))),IF(H1879&lt;=0,IF(I1879&lt;=0,0,IF(I1879&lt;=15000,I1879,IF(I1879&lt;=40000,ROUNDUP(I1879/2,0)+7500,IF(I1879&lt;=70000,ROUNDUP(I1879/4,0)+17500,35000)))),MAX(IF(I1879&lt;=0,0,IF(I1879&lt;=15000,I1879,IF(I1879&lt;=40000,ROUNDUP(I1879/2,0)+7500,IF(I1879&lt;=70000,ROUNDUP(I1879/4,0)+17500,35000)))),MIN(IF(H1879&lt;=0,0,IF(H1879&lt;=12000,H1879,IF(H1879&lt;=32000,ROUNDUP(H1879/2,0)+6000,IF(H1879&lt;=56000,ROUNDUP(H1879/4,0)+14000,28000))))+IF(I1879&lt;=0,0,IF(I1879&lt;=15000,I1879,IF(I1879&lt;=40000,ROUNDUP(I1879/2,0)+7500,IF(I1879&lt;=70000,ROUNDUP(I1879/4,0)+17500,35000)))),28000))))</f>
        <v/>
      </c>
      <c r="V1879" s="18">
        <f>MIN(70000,S1879+T1879+U1879)</f>
        <v/>
      </c>
      <c r="W1879" s="18">
        <f>MAX(0,ROUNDDOWN(M1879-J1879-N1879-K1879-0,-3))</f>
        <v/>
      </c>
      <c r="X1879" s="18">
        <f>MAX(0,ROUNDDOWN(M1879-J1879-N1879-K1879-R1879,-3))</f>
        <v/>
      </c>
      <c r="Y1879" s="18">
        <f>IF(W1879&lt;=0,0,ROUNDDOWN((W1879*LOOKUP(W1879,{0,1950001,3300001,6950001,9000001,18000001,40000001},{0.05,0.1,0.2,0.23,0.33,0.4,0.45})-LOOKUP(W1879,{0,1950001,3300001,6950001,9000001,18000001,40000001},{0,97500,427500,636000,1536000,2796000,4796000}))*1.021,-2))</f>
        <v/>
      </c>
      <c r="Z1879" s="18">
        <f>IF(X1879&lt;=0,0,ROUNDDOWN((X1879*LOOKUP(X1879,{0,1950001,3300001,6950001,9000001,18000001,40000001},{0.05,0.1,0.2,0.23,0.33,0.4,0.45})-LOOKUP(X1879,{0,1950001,3300001,6950001,9000001,18000001,40000001},{0,97500,427500,636000,1536000,2796000,4796000}))*1.021,-2))</f>
        <v/>
      </c>
      <c r="AA1879" s="18">
        <f>MAX(0,ROUNDDOWN(M1879-J1879-430000-L1879-0,-3))</f>
        <v/>
      </c>
      <c r="AB1879" s="18">
        <f>MAX(0,ROUNDDOWN(M1879-J1879-430000-L1879-V1879,-3))</f>
        <v/>
      </c>
      <c r="AC1879" s="18">
        <f>IF(M1879&lt;=450000,0,MAX(0,ROUNDDOWN(AA1879*0.06-MIN(50000,AA1879)*0.03,-2))+MAX(0,ROUNDDOWN(AA1879*0.04-MIN(50000,AA1879)*0.02,-2)))</f>
        <v/>
      </c>
      <c r="AD1879" s="18">
        <f>IF(M1879&lt;=450000,0,MAX(0,ROUNDDOWN(AB1879*0.06-MIN(50000,AB1879)*0.03,-2))+MAX(0,ROUNDDOWN(AB1879*0.04-MIN(50000,AB1879)*0.02,-2)))</f>
        <v/>
      </c>
      <c r="AE1879" s="18">
        <f>Y1879-Z1879</f>
        <v/>
      </c>
      <c r="AF1879" s="18">
        <f>AC1879-AD1879</f>
        <v/>
      </c>
      <c r="AG1879" s="18">
        <f>AE1879+AF1879</f>
        <v/>
      </c>
      <c r="AH1879" s="20">
        <f>IF(W1879&lt;=0,0,LOOKUP(W1879,{0,1950001,3300001,6950001,9000001,18000001,40000001},{0.05,0.1,0.2,0.23,0.33,0.4,0.45}))</f>
        <v/>
      </c>
    </row>
    <row r="1880">
      <c r="A1880" t="inlineStr">
        <is>
          <t>1万円刻み 特例あり一般12万円</t>
        </is>
      </c>
      <c r="B1880" s="18">
        <f>'4_1万円刻み'!$A$600</f>
        <v/>
      </c>
      <c r="C1880" s="19" t="n">
        <v>2026</v>
      </c>
      <c r="D1880" t="inlineStr">
        <is>
          <t>はい</t>
        </is>
      </c>
      <c r="E1880" s="18" t="n">
        <v>120000</v>
      </c>
      <c r="F1880" s="18" t="n">
        <v>0</v>
      </c>
      <c r="G1880" s="18" t="n">
        <v>0</v>
      </c>
      <c r="H1880" s="18" t="n">
        <v>0</v>
      </c>
      <c r="I1880" s="18" t="n">
        <v>0</v>
      </c>
      <c r="J1880" s="18">
        <f>ROUND(MIN(B1880/12,650000)*12*0.0915+MIN(B1880/12,1390000)*12*(0.0504+0)+B1880*0.005,0)</f>
        <v/>
      </c>
      <c r="K1880" s="18" t="n">
        <v>0</v>
      </c>
      <c r="L1880" s="18" t="n">
        <v>0</v>
      </c>
      <c r="M1880" s="18">
        <f>ROUND(IF(C1880&gt;=2026,IF(B1880&lt;741000,0,IF(B1880&lt;2191000,B1880-740000,IF(B1880&lt;2193000,1451000,IF(B1880&lt;2196000,1453000,IF(B1880&lt;2200000,1456000,IF(B1880&lt;3600000,ROUNDDOWN(B1880/4,-3)*2.8-80000,IF(B1880&lt;6600000,ROUNDDOWN(B1880/4,-3)*3.2-440000,IF(B1880&lt;8500000,ROUNDDOWN(B1880*0.9,0)-1100000,B1880-1950000)))))))),IF(B1880&lt;651000,0,IF(B1880&lt;1900000,B1880-650000,IF(B1880&lt;3600000,ROUNDDOWN(B1880/4,-3)*2.8-80000,IF(B1880&lt;6600000,ROUNDDOWN(B1880/4,-3)*3.2-440000,IF(B1880&lt;8500000,ROUNDDOWN(B1880*0.9,0)-1100000,B1880-1950000)))))),0)</f>
        <v/>
      </c>
      <c r="N1880" s="18">
        <f>IF(M1880&gt;23500000,NA(),IF(C1880&gt;=2026,IF(M1880&lt;=4890000,1040000,IF(M1880&lt;=6550000,670000,620000)),IF(M1880&lt;=1320000,950000,IF(M1880&lt;=3360000,880000,IF(M1880&lt;=4890000,680000,IF(M1880&lt;=6550000,630000,580000))))))</f>
        <v/>
      </c>
      <c r="O1880" s="18">
        <f>IF(F1880&lt;=0,IF(AND(D1880="はい",C1880&gt;=2026,C1880&lt;=2027),IF(E1880&lt;=0,0,IF(E1880&lt;=30000,E1880,IF(E1880&lt;=60000,ROUNDUP(E1880/2,0)+15000,IF(E1880&lt;=120000,ROUNDUP(E1880/4,0)+30000,60000)))),IF(E1880&lt;=0,0,IF(E1880&lt;=20000,E1880,IF(E1880&lt;=40000,ROUNDUP(E1880/2,0)+10000,IF(E1880&lt;=80000,ROUNDUP(E1880/4,0)+20000,40000))))),IF(E1880&lt;=0,IF(F1880&lt;=0,0,IF(F1880&lt;=25000,F1880,IF(F1880&lt;=50000,ROUNDUP(F1880/2,0)+12500,IF(F1880&lt;=100000,ROUNDUP(F1880/4,0)+25000,50000)))),MAX(IF(F1880&lt;=0,0,IF(F1880&lt;=25000,F1880,IF(F1880&lt;=50000,ROUNDUP(F1880/2,0)+12500,IF(F1880&lt;=100000,ROUNDUP(F1880/4,0)+25000,50000)))),MIN(IF(AND(D1880="はい",C1880&gt;=2026,C1880&lt;=2027),IF(E1880&lt;=0,0,IF(E1880&lt;=30000,E1880,IF(E1880&lt;=60000,ROUNDUP(E1880/2,0)+15000,IF(E1880&lt;=120000,ROUNDUP(E1880/4,0)+30000,60000)))),IF(E1880&lt;=0,0,IF(E1880&lt;=20000,E1880,IF(E1880&lt;=40000,ROUNDUP(E1880/2,0)+10000,IF(E1880&lt;=80000,ROUNDUP(E1880/4,0)+20000,40000)))))+IF(F1880&lt;=0,0,IF(F1880&lt;=25000,F1880,IF(F1880&lt;=50000,ROUNDUP(F1880/2,0)+12500,IF(F1880&lt;=100000,ROUNDUP(F1880/4,0)+25000,50000)))),IF(AND(D1880="はい",C1880&gt;=2026,C1880&lt;=2027),60000,40000)))))</f>
        <v/>
      </c>
      <c r="P1880" s="18">
        <f>IF(G1880&lt;=0,0,IF(G1880&lt;=20000,G1880,IF(G1880&lt;=40000,ROUNDUP(G1880/2,0)+10000,IF(G1880&lt;=80000,ROUNDUP(G1880/4,0)+20000,40000))))</f>
        <v/>
      </c>
      <c r="Q1880" s="18">
        <f>IF(I1880&lt;=0,IF(H1880&lt;=0,0,IF(H1880&lt;=20000,H1880,IF(H1880&lt;=40000,ROUNDUP(H1880/2,0)+10000,IF(H1880&lt;=80000,ROUNDUP(H1880/4,0)+20000,40000)))),IF(H1880&lt;=0,IF(I1880&lt;=0,0,IF(I1880&lt;=25000,I1880,IF(I1880&lt;=50000,ROUNDUP(I1880/2,0)+12500,IF(I1880&lt;=100000,ROUNDUP(I1880/4,0)+25000,50000)))),MAX(IF(I1880&lt;=0,0,IF(I1880&lt;=25000,I1880,IF(I1880&lt;=50000,ROUNDUP(I1880/2,0)+12500,IF(I1880&lt;=100000,ROUNDUP(I1880/4,0)+25000,50000)))),MIN(IF(H1880&lt;=0,0,IF(H1880&lt;=20000,H1880,IF(H1880&lt;=40000,ROUNDUP(H1880/2,0)+10000,IF(H1880&lt;=80000,ROUNDUP(H1880/4,0)+20000,40000))))+IF(I1880&lt;=0,0,IF(I1880&lt;=25000,I1880,IF(I1880&lt;=50000,ROUNDUP(I1880/2,0)+12500,IF(I1880&lt;=100000,ROUNDUP(I1880/4,0)+25000,50000)))),40000))))</f>
        <v/>
      </c>
      <c r="R1880" s="18">
        <f>MIN(120000,O1880+P1880+Q1880)</f>
        <v/>
      </c>
      <c r="S1880" s="18">
        <f>IF(F1880&lt;=0,IF(E1880&lt;=0,0,IF(E1880&lt;=12000,E1880,IF(E1880&lt;=32000,ROUNDUP(E1880/2,0)+6000,IF(E1880&lt;=56000,ROUNDUP(E1880/4,0)+14000,28000)))),IF(E1880&lt;=0,IF(F1880&lt;=0,0,IF(F1880&lt;=15000,F1880,IF(F1880&lt;=40000,ROUNDUP(F1880/2,0)+7500,IF(F1880&lt;=70000,ROUNDUP(F1880/4,0)+17500,35000)))),MAX(IF(F1880&lt;=0,0,IF(F1880&lt;=15000,F1880,IF(F1880&lt;=40000,ROUNDUP(F1880/2,0)+7500,IF(F1880&lt;=70000,ROUNDUP(F1880/4,0)+17500,35000)))),MIN(IF(E1880&lt;=0,0,IF(E1880&lt;=12000,E1880,IF(E1880&lt;=32000,ROUNDUP(E1880/2,0)+6000,IF(E1880&lt;=56000,ROUNDUP(E1880/4,0)+14000,28000))))+IF(F1880&lt;=0,0,IF(F1880&lt;=15000,F1880,IF(F1880&lt;=40000,ROUNDUP(F1880/2,0)+7500,IF(F1880&lt;=70000,ROUNDUP(F1880/4,0)+17500,35000)))),28000))))</f>
        <v/>
      </c>
      <c r="T1880" s="18">
        <f>IF(G1880&lt;=0,0,IF(G1880&lt;=12000,G1880,IF(G1880&lt;=32000,ROUNDUP(G1880/2,0)+6000,IF(G1880&lt;=56000,ROUNDUP(G1880/4,0)+14000,28000))))</f>
        <v/>
      </c>
      <c r="U1880" s="18">
        <f>IF(I1880&lt;=0,IF(H1880&lt;=0,0,IF(H1880&lt;=12000,H1880,IF(H1880&lt;=32000,ROUNDUP(H1880/2,0)+6000,IF(H1880&lt;=56000,ROUNDUP(H1880/4,0)+14000,28000)))),IF(H1880&lt;=0,IF(I1880&lt;=0,0,IF(I1880&lt;=15000,I1880,IF(I1880&lt;=40000,ROUNDUP(I1880/2,0)+7500,IF(I1880&lt;=70000,ROUNDUP(I1880/4,0)+17500,35000)))),MAX(IF(I1880&lt;=0,0,IF(I1880&lt;=15000,I1880,IF(I1880&lt;=40000,ROUNDUP(I1880/2,0)+7500,IF(I1880&lt;=70000,ROUNDUP(I1880/4,0)+17500,35000)))),MIN(IF(H1880&lt;=0,0,IF(H1880&lt;=12000,H1880,IF(H1880&lt;=32000,ROUNDUP(H1880/2,0)+6000,IF(H1880&lt;=56000,ROUNDUP(H1880/4,0)+14000,28000))))+IF(I1880&lt;=0,0,IF(I1880&lt;=15000,I1880,IF(I1880&lt;=40000,ROUNDUP(I1880/2,0)+7500,IF(I1880&lt;=70000,ROUNDUP(I1880/4,0)+17500,35000)))),28000))))</f>
        <v/>
      </c>
      <c r="V1880" s="18">
        <f>MIN(70000,S1880+T1880+U1880)</f>
        <v/>
      </c>
      <c r="W1880" s="18">
        <f>MAX(0,ROUNDDOWN(M1880-J1880-N1880-K1880-0,-3))</f>
        <v/>
      </c>
      <c r="X1880" s="18">
        <f>MAX(0,ROUNDDOWN(M1880-J1880-N1880-K1880-R1880,-3))</f>
        <v/>
      </c>
      <c r="Y1880" s="18">
        <f>IF(W1880&lt;=0,0,ROUNDDOWN((W1880*LOOKUP(W1880,{0,1950001,3300001,6950001,9000001,18000001,40000001},{0.05,0.1,0.2,0.23,0.33,0.4,0.45})-LOOKUP(W1880,{0,1950001,3300001,6950001,9000001,18000001,40000001},{0,97500,427500,636000,1536000,2796000,4796000}))*1.021,-2))</f>
        <v/>
      </c>
      <c r="Z1880" s="18">
        <f>IF(X1880&lt;=0,0,ROUNDDOWN((X1880*LOOKUP(X1880,{0,1950001,3300001,6950001,9000001,18000001,40000001},{0.05,0.1,0.2,0.23,0.33,0.4,0.45})-LOOKUP(X1880,{0,1950001,3300001,6950001,9000001,18000001,40000001},{0,97500,427500,636000,1536000,2796000,4796000}))*1.021,-2))</f>
        <v/>
      </c>
      <c r="AA1880" s="18">
        <f>MAX(0,ROUNDDOWN(M1880-J1880-430000-L1880-0,-3))</f>
        <v/>
      </c>
      <c r="AB1880" s="18">
        <f>MAX(0,ROUNDDOWN(M1880-J1880-430000-L1880-V1880,-3))</f>
        <v/>
      </c>
      <c r="AC1880" s="18">
        <f>IF(M1880&lt;=450000,0,MAX(0,ROUNDDOWN(AA1880*0.06-MIN(50000,AA1880)*0.03,-2))+MAX(0,ROUNDDOWN(AA1880*0.04-MIN(50000,AA1880)*0.02,-2)))</f>
        <v/>
      </c>
      <c r="AD1880" s="18">
        <f>IF(M1880&lt;=450000,0,MAX(0,ROUNDDOWN(AB1880*0.06-MIN(50000,AB1880)*0.03,-2))+MAX(0,ROUNDDOWN(AB1880*0.04-MIN(50000,AB1880)*0.02,-2)))</f>
        <v/>
      </c>
      <c r="AE1880" s="18">
        <f>Y1880-Z1880</f>
        <v/>
      </c>
      <c r="AF1880" s="18">
        <f>AC1880-AD1880</f>
        <v/>
      </c>
      <c r="AG1880" s="18">
        <f>AE1880+AF1880</f>
        <v/>
      </c>
      <c r="AH1880" s="20">
        <f>IF(W1880&lt;=0,0,LOOKUP(W1880,{0,1950001,3300001,6950001,9000001,18000001,40000001},{0.05,0.1,0.2,0.23,0.33,0.4,0.45}))</f>
        <v/>
      </c>
    </row>
    <row r="1881">
      <c r="A1881" t="inlineStr">
        <is>
          <t>1万円刻み 3区分8万円ずつ</t>
        </is>
      </c>
      <c r="B1881" s="18">
        <f>'4_1万円刻み'!$A$601</f>
        <v/>
      </c>
      <c r="C1881" s="19" t="n">
        <v>2026</v>
      </c>
      <c r="D1881" t="inlineStr">
        <is>
          <t>いいえ</t>
        </is>
      </c>
      <c r="E1881" s="18" t="n">
        <v>80000</v>
      </c>
      <c r="F1881" s="18" t="n">
        <v>0</v>
      </c>
      <c r="G1881" s="18" t="n">
        <v>80000</v>
      </c>
      <c r="H1881" s="18" t="n">
        <v>80000</v>
      </c>
      <c r="I1881" s="18" t="n">
        <v>0</v>
      </c>
      <c r="J1881" s="18">
        <f>ROUND(MIN(B1881/12,650000)*12*0.0915+MIN(B1881/12,1390000)*12*(0.0504+0)+B1881*0.005,0)</f>
        <v/>
      </c>
      <c r="K1881" s="18" t="n">
        <v>0</v>
      </c>
      <c r="L1881" s="18" t="n">
        <v>0</v>
      </c>
      <c r="M1881" s="18">
        <f>ROUND(IF(C1881&gt;=2026,IF(B1881&lt;741000,0,IF(B1881&lt;2191000,B1881-740000,IF(B1881&lt;2193000,1451000,IF(B1881&lt;2196000,1453000,IF(B1881&lt;2200000,1456000,IF(B1881&lt;3600000,ROUNDDOWN(B1881/4,-3)*2.8-80000,IF(B1881&lt;6600000,ROUNDDOWN(B1881/4,-3)*3.2-440000,IF(B1881&lt;8500000,ROUNDDOWN(B1881*0.9,0)-1100000,B1881-1950000)))))))),IF(B1881&lt;651000,0,IF(B1881&lt;1900000,B1881-650000,IF(B1881&lt;3600000,ROUNDDOWN(B1881/4,-3)*2.8-80000,IF(B1881&lt;6600000,ROUNDDOWN(B1881/4,-3)*3.2-440000,IF(B1881&lt;8500000,ROUNDDOWN(B1881*0.9,0)-1100000,B1881-1950000)))))),0)</f>
        <v/>
      </c>
      <c r="N1881" s="18">
        <f>IF(M1881&gt;23500000,NA(),IF(C1881&gt;=2026,IF(M1881&lt;=4890000,1040000,IF(M1881&lt;=6550000,670000,620000)),IF(M1881&lt;=1320000,950000,IF(M1881&lt;=3360000,880000,IF(M1881&lt;=4890000,680000,IF(M1881&lt;=6550000,630000,580000))))))</f>
        <v/>
      </c>
      <c r="O1881" s="18">
        <f>IF(F1881&lt;=0,IF(AND(D1881="はい",C1881&gt;=2026,C1881&lt;=2027),IF(E1881&lt;=0,0,IF(E1881&lt;=30000,E1881,IF(E1881&lt;=60000,ROUNDUP(E1881/2,0)+15000,IF(E1881&lt;=120000,ROUNDUP(E1881/4,0)+30000,60000)))),IF(E1881&lt;=0,0,IF(E1881&lt;=20000,E1881,IF(E1881&lt;=40000,ROUNDUP(E1881/2,0)+10000,IF(E1881&lt;=80000,ROUNDUP(E1881/4,0)+20000,40000))))),IF(E1881&lt;=0,IF(F1881&lt;=0,0,IF(F1881&lt;=25000,F1881,IF(F1881&lt;=50000,ROUNDUP(F1881/2,0)+12500,IF(F1881&lt;=100000,ROUNDUP(F1881/4,0)+25000,50000)))),MAX(IF(F1881&lt;=0,0,IF(F1881&lt;=25000,F1881,IF(F1881&lt;=50000,ROUNDUP(F1881/2,0)+12500,IF(F1881&lt;=100000,ROUNDUP(F1881/4,0)+25000,50000)))),MIN(IF(AND(D1881="はい",C1881&gt;=2026,C1881&lt;=2027),IF(E1881&lt;=0,0,IF(E1881&lt;=30000,E1881,IF(E1881&lt;=60000,ROUNDUP(E1881/2,0)+15000,IF(E1881&lt;=120000,ROUNDUP(E1881/4,0)+30000,60000)))),IF(E1881&lt;=0,0,IF(E1881&lt;=20000,E1881,IF(E1881&lt;=40000,ROUNDUP(E1881/2,0)+10000,IF(E1881&lt;=80000,ROUNDUP(E1881/4,0)+20000,40000)))))+IF(F1881&lt;=0,0,IF(F1881&lt;=25000,F1881,IF(F1881&lt;=50000,ROUNDUP(F1881/2,0)+12500,IF(F1881&lt;=100000,ROUNDUP(F1881/4,0)+25000,50000)))),IF(AND(D1881="はい",C1881&gt;=2026,C1881&lt;=2027),60000,40000)))))</f>
        <v/>
      </c>
      <c r="P1881" s="18">
        <f>IF(G1881&lt;=0,0,IF(G1881&lt;=20000,G1881,IF(G1881&lt;=40000,ROUNDUP(G1881/2,0)+10000,IF(G1881&lt;=80000,ROUNDUP(G1881/4,0)+20000,40000))))</f>
        <v/>
      </c>
      <c r="Q1881" s="18">
        <f>IF(I1881&lt;=0,IF(H1881&lt;=0,0,IF(H1881&lt;=20000,H1881,IF(H1881&lt;=40000,ROUNDUP(H1881/2,0)+10000,IF(H1881&lt;=80000,ROUNDUP(H1881/4,0)+20000,40000)))),IF(H1881&lt;=0,IF(I1881&lt;=0,0,IF(I1881&lt;=25000,I1881,IF(I1881&lt;=50000,ROUNDUP(I1881/2,0)+12500,IF(I1881&lt;=100000,ROUNDUP(I1881/4,0)+25000,50000)))),MAX(IF(I1881&lt;=0,0,IF(I1881&lt;=25000,I1881,IF(I1881&lt;=50000,ROUNDUP(I1881/2,0)+12500,IF(I1881&lt;=100000,ROUNDUP(I1881/4,0)+25000,50000)))),MIN(IF(H1881&lt;=0,0,IF(H1881&lt;=20000,H1881,IF(H1881&lt;=40000,ROUNDUP(H1881/2,0)+10000,IF(H1881&lt;=80000,ROUNDUP(H1881/4,0)+20000,40000))))+IF(I1881&lt;=0,0,IF(I1881&lt;=25000,I1881,IF(I1881&lt;=50000,ROUNDUP(I1881/2,0)+12500,IF(I1881&lt;=100000,ROUNDUP(I1881/4,0)+25000,50000)))),40000))))</f>
        <v/>
      </c>
      <c r="R1881" s="18">
        <f>MIN(120000,O1881+P1881+Q1881)</f>
        <v/>
      </c>
      <c r="S1881" s="18">
        <f>IF(F1881&lt;=0,IF(E1881&lt;=0,0,IF(E1881&lt;=12000,E1881,IF(E1881&lt;=32000,ROUNDUP(E1881/2,0)+6000,IF(E1881&lt;=56000,ROUNDUP(E1881/4,0)+14000,28000)))),IF(E1881&lt;=0,IF(F1881&lt;=0,0,IF(F1881&lt;=15000,F1881,IF(F1881&lt;=40000,ROUNDUP(F1881/2,0)+7500,IF(F1881&lt;=70000,ROUNDUP(F1881/4,0)+17500,35000)))),MAX(IF(F1881&lt;=0,0,IF(F1881&lt;=15000,F1881,IF(F1881&lt;=40000,ROUNDUP(F1881/2,0)+7500,IF(F1881&lt;=70000,ROUNDUP(F1881/4,0)+17500,35000)))),MIN(IF(E1881&lt;=0,0,IF(E1881&lt;=12000,E1881,IF(E1881&lt;=32000,ROUNDUP(E1881/2,0)+6000,IF(E1881&lt;=56000,ROUNDUP(E1881/4,0)+14000,28000))))+IF(F1881&lt;=0,0,IF(F1881&lt;=15000,F1881,IF(F1881&lt;=40000,ROUNDUP(F1881/2,0)+7500,IF(F1881&lt;=70000,ROUNDUP(F1881/4,0)+17500,35000)))),28000))))</f>
        <v/>
      </c>
      <c r="T1881" s="18">
        <f>IF(G1881&lt;=0,0,IF(G1881&lt;=12000,G1881,IF(G1881&lt;=32000,ROUNDUP(G1881/2,0)+6000,IF(G1881&lt;=56000,ROUNDUP(G1881/4,0)+14000,28000))))</f>
        <v/>
      </c>
      <c r="U1881" s="18">
        <f>IF(I1881&lt;=0,IF(H1881&lt;=0,0,IF(H1881&lt;=12000,H1881,IF(H1881&lt;=32000,ROUNDUP(H1881/2,0)+6000,IF(H1881&lt;=56000,ROUNDUP(H1881/4,0)+14000,28000)))),IF(H1881&lt;=0,IF(I1881&lt;=0,0,IF(I1881&lt;=15000,I1881,IF(I1881&lt;=40000,ROUNDUP(I1881/2,0)+7500,IF(I1881&lt;=70000,ROUNDUP(I1881/4,0)+17500,35000)))),MAX(IF(I1881&lt;=0,0,IF(I1881&lt;=15000,I1881,IF(I1881&lt;=40000,ROUNDUP(I1881/2,0)+7500,IF(I1881&lt;=70000,ROUNDUP(I1881/4,0)+17500,35000)))),MIN(IF(H1881&lt;=0,0,IF(H1881&lt;=12000,H1881,IF(H1881&lt;=32000,ROUNDUP(H1881/2,0)+6000,IF(H1881&lt;=56000,ROUNDUP(H1881/4,0)+14000,28000))))+IF(I1881&lt;=0,0,IF(I1881&lt;=15000,I1881,IF(I1881&lt;=40000,ROUNDUP(I1881/2,0)+7500,IF(I1881&lt;=70000,ROUNDUP(I1881/4,0)+17500,35000)))),28000))))</f>
        <v/>
      </c>
      <c r="V1881" s="18">
        <f>MIN(70000,S1881+T1881+U1881)</f>
        <v/>
      </c>
      <c r="W1881" s="18">
        <f>MAX(0,ROUNDDOWN(M1881-J1881-N1881-K1881-0,-3))</f>
        <v/>
      </c>
      <c r="X1881" s="18">
        <f>MAX(0,ROUNDDOWN(M1881-J1881-N1881-K1881-R1881,-3))</f>
        <v/>
      </c>
      <c r="Y1881" s="18">
        <f>IF(W1881&lt;=0,0,ROUNDDOWN((W1881*LOOKUP(W1881,{0,1950001,3300001,6950001,9000001,18000001,40000001},{0.05,0.1,0.2,0.23,0.33,0.4,0.45})-LOOKUP(W1881,{0,1950001,3300001,6950001,9000001,18000001,40000001},{0,97500,427500,636000,1536000,2796000,4796000}))*1.021,-2))</f>
        <v/>
      </c>
      <c r="Z1881" s="18">
        <f>IF(X1881&lt;=0,0,ROUNDDOWN((X1881*LOOKUP(X1881,{0,1950001,3300001,6950001,9000001,18000001,40000001},{0.05,0.1,0.2,0.23,0.33,0.4,0.45})-LOOKUP(X1881,{0,1950001,3300001,6950001,9000001,18000001,40000001},{0,97500,427500,636000,1536000,2796000,4796000}))*1.021,-2))</f>
        <v/>
      </c>
      <c r="AA1881" s="18">
        <f>MAX(0,ROUNDDOWN(M1881-J1881-430000-L1881-0,-3))</f>
        <v/>
      </c>
      <c r="AB1881" s="18">
        <f>MAX(0,ROUNDDOWN(M1881-J1881-430000-L1881-V1881,-3))</f>
        <v/>
      </c>
      <c r="AC1881" s="18">
        <f>IF(M1881&lt;=450000,0,MAX(0,ROUNDDOWN(AA1881*0.06-MIN(50000,AA1881)*0.03,-2))+MAX(0,ROUNDDOWN(AA1881*0.04-MIN(50000,AA1881)*0.02,-2)))</f>
        <v/>
      </c>
      <c r="AD1881" s="18">
        <f>IF(M1881&lt;=450000,0,MAX(0,ROUNDDOWN(AB1881*0.06-MIN(50000,AB1881)*0.03,-2))+MAX(0,ROUNDDOWN(AB1881*0.04-MIN(50000,AB1881)*0.02,-2)))</f>
        <v/>
      </c>
      <c r="AE1881" s="18">
        <f>Y1881-Z1881</f>
        <v/>
      </c>
      <c r="AF1881" s="18">
        <f>AC1881-AD1881</f>
        <v/>
      </c>
      <c r="AG1881" s="18">
        <f>AE1881+AF1881</f>
        <v/>
      </c>
      <c r="AH1881" s="20">
        <f>IF(W1881&lt;=0,0,LOOKUP(W1881,{0,1950001,3300001,6950001,9000001,18000001,40000001},{0.05,0.1,0.2,0.23,0.33,0.4,0.45}))</f>
        <v/>
      </c>
    </row>
    <row r="1882">
      <c r="A1882" t="inlineStr">
        <is>
          <t>1万円刻み 一般8万円</t>
        </is>
      </c>
      <c r="B1882" s="18">
        <f>'4_1万円刻み'!$A$601</f>
        <v/>
      </c>
      <c r="C1882" s="19" t="n">
        <v>2026</v>
      </c>
      <c r="D1882" t="inlineStr">
        <is>
          <t>いいえ</t>
        </is>
      </c>
      <c r="E1882" s="18" t="n">
        <v>80000</v>
      </c>
      <c r="F1882" s="18" t="n">
        <v>0</v>
      </c>
      <c r="G1882" s="18" t="n">
        <v>0</v>
      </c>
      <c r="H1882" s="18" t="n">
        <v>0</v>
      </c>
      <c r="I1882" s="18" t="n">
        <v>0</v>
      </c>
      <c r="J1882" s="18">
        <f>ROUND(MIN(B1882/12,650000)*12*0.0915+MIN(B1882/12,1390000)*12*(0.0504+0)+B1882*0.005,0)</f>
        <v/>
      </c>
      <c r="K1882" s="18" t="n">
        <v>0</v>
      </c>
      <c r="L1882" s="18" t="n">
        <v>0</v>
      </c>
      <c r="M1882" s="18">
        <f>ROUND(IF(C1882&gt;=2026,IF(B1882&lt;741000,0,IF(B1882&lt;2191000,B1882-740000,IF(B1882&lt;2193000,1451000,IF(B1882&lt;2196000,1453000,IF(B1882&lt;2200000,1456000,IF(B1882&lt;3600000,ROUNDDOWN(B1882/4,-3)*2.8-80000,IF(B1882&lt;6600000,ROUNDDOWN(B1882/4,-3)*3.2-440000,IF(B1882&lt;8500000,ROUNDDOWN(B1882*0.9,0)-1100000,B1882-1950000)))))))),IF(B1882&lt;651000,0,IF(B1882&lt;1900000,B1882-650000,IF(B1882&lt;3600000,ROUNDDOWN(B1882/4,-3)*2.8-80000,IF(B1882&lt;6600000,ROUNDDOWN(B1882/4,-3)*3.2-440000,IF(B1882&lt;8500000,ROUNDDOWN(B1882*0.9,0)-1100000,B1882-1950000)))))),0)</f>
        <v/>
      </c>
      <c r="N1882" s="18">
        <f>IF(M1882&gt;23500000,NA(),IF(C1882&gt;=2026,IF(M1882&lt;=4890000,1040000,IF(M1882&lt;=6550000,670000,620000)),IF(M1882&lt;=1320000,950000,IF(M1882&lt;=3360000,880000,IF(M1882&lt;=4890000,680000,IF(M1882&lt;=6550000,630000,580000))))))</f>
        <v/>
      </c>
      <c r="O1882" s="18">
        <f>IF(F1882&lt;=0,IF(AND(D1882="はい",C1882&gt;=2026,C1882&lt;=2027),IF(E1882&lt;=0,0,IF(E1882&lt;=30000,E1882,IF(E1882&lt;=60000,ROUNDUP(E1882/2,0)+15000,IF(E1882&lt;=120000,ROUNDUP(E1882/4,0)+30000,60000)))),IF(E1882&lt;=0,0,IF(E1882&lt;=20000,E1882,IF(E1882&lt;=40000,ROUNDUP(E1882/2,0)+10000,IF(E1882&lt;=80000,ROUNDUP(E1882/4,0)+20000,40000))))),IF(E1882&lt;=0,IF(F1882&lt;=0,0,IF(F1882&lt;=25000,F1882,IF(F1882&lt;=50000,ROUNDUP(F1882/2,0)+12500,IF(F1882&lt;=100000,ROUNDUP(F1882/4,0)+25000,50000)))),MAX(IF(F1882&lt;=0,0,IF(F1882&lt;=25000,F1882,IF(F1882&lt;=50000,ROUNDUP(F1882/2,0)+12500,IF(F1882&lt;=100000,ROUNDUP(F1882/4,0)+25000,50000)))),MIN(IF(AND(D1882="はい",C1882&gt;=2026,C1882&lt;=2027),IF(E1882&lt;=0,0,IF(E1882&lt;=30000,E1882,IF(E1882&lt;=60000,ROUNDUP(E1882/2,0)+15000,IF(E1882&lt;=120000,ROUNDUP(E1882/4,0)+30000,60000)))),IF(E1882&lt;=0,0,IF(E1882&lt;=20000,E1882,IF(E1882&lt;=40000,ROUNDUP(E1882/2,0)+10000,IF(E1882&lt;=80000,ROUNDUP(E1882/4,0)+20000,40000)))))+IF(F1882&lt;=0,0,IF(F1882&lt;=25000,F1882,IF(F1882&lt;=50000,ROUNDUP(F1882/2,0)+12500,IF(F1882&lt;=100000,ROUNDUP(F1882/4,0)+25000,50000)))),IF(AND(D1882="はい",C1882&gt;=2026,C1882&lt;=2027),60000,40000)))))</f>
        <v/>
      </c>
      <c r="P1882" s="18">
        <f>IF(G1882&lt;=0,0,IF(G1882&lt;=20000,G1882,IF(G1882&lt;=40000,ROUNDUP(G1882/2,0)+10000,IF(G1882&lt;=80000,ROUNDUP(G1882/4,0)+20000,40000))))</f>
        <v/>
      </c>
      <c r="Q1882" s="18">
        <f>IF(I1882&lt;=0,IF(H1882&lt;=0,0,IF(H1882&lt;=20000,H1882,IF(H1882&lt;=40000,ROUNDUP(H1882/2,0)+10000,IF(H1882&lt;=80000,ROUNDUP(H1882/4,0)+20000,40000)))),IF(H1882&lt;=0,IF(I1882&lt;=0,0,IF(I1882&lt;=25000,I1882,IF(I1882&lt;=50000,ROUNDUP(I1882/2,0)+12500,IF(I1882&lt;=100000,ROUNDUP(I1882/4,0)+25000,50000)))),MAX(IF(I1882&lt;=0,0,IF(I1882&lt;=25000,I1882,IF(I1882&lt;=50000,ROUNDUP(I1882/2,0)+12500,IF(I1882&lt;=100000,ROUNDUP(I1882/4,0)+25000,50000)))),MIN(IF(H1882&lt;=0,0,IF(H1882&lt;=20000,H1882,IF(H1882&lt;=40000,ROUNDUP(H1882/2,0)+10000,IF(H1882&lt;=80000,ROUNDUP(H1882/4,0)+20000,40000))))+IF(I1882&lt;=0,0,IF(I1882&lt;=25000,I1882,IF(I1882&lt;=50000,ROUNDUP(I1882/2,0)+12500,IF(I1882&lt;=100000,ROUNDUP(I1882/4,0)+25000,50000)))),40000))))</f>
        <v/>
      </c>
      <c r="R1882" s="18">
        <f>MIN(120000,O1882+P1882+Q1882)</f>
        <v/>
      </c>
      <c r="S1882" s="18">
        <f>IF(F1882&lt;=0,IF(E1882&lt;=0,0,IF(E1882&lt;=12000,E1882,IF(E1882&lt;=32000,ROUNDUP(E1882/2,0)+6000,IF(E1882&lt;=56000,ROUNDUP(E1882/4,0)+14000,28000)))),IF(E1882&lt;=0,IF(F1882&lt;=0,0,IF(F1882&lt;=15000,F1882,IF(F1882&lt;=40000,ROUNDUP(F1882/2,0)+7500,IF(F1882&lt;=70000,ROUNDUP(F1882/4,0)+17500,35000)))),MAX(IF(F1882&lt;=0,0,IF(F1882&lt;=15000,F1882,IF(F1882&lt;=40000,ROUNDUP(F1882/2,0)+7500,IF(F1882&lt;=70000,ROUNDUP(F1882/4,0)+17500,35000)))),MIN(IF(E1882&lt;=0,0,IF(E1882&lt;=12000,E1882,IF(E1882&lt;=32000,ROUNDUP(E1882/2,0)+6000,IF(E1882&lt;=56000,ROUNDUP(E1882/4,0)+14000,28000))))+IF(F1882&lt;=0,0,IF(F1882&lt;=15000,F1882,IF(F1882&lt;=40000,ROUNDUP(F1882/2,0)+7500,IF(F1882&lt;=70000,ROUNDUP(F1882/4,0)+17500,35000)))),28000))))</f>
        <v/>
      </c>
      <c r="T1882" s="18">
        <f>IF(G1882&lt;=0,0,IF(G1882&lt;=12000,G1882,IF(G1882&lt;=32000,ROUNDUP(G1882/2,0)+6000,IF(G1882&lt;=56000,ROUNDUP(G1882/4,0)+14000,28000))))</f>
        <v/>
      </c>
      <c r="U1882" s="18">
        <f>IF(I1882&lt;=0,IF(H1882&lt;=0,0,IF(H1882&lt;=12000,H1882,IF(H1882&lt;=32000,ROUNDUP(H1882/2,0)+6000,IF(H1882&lt;=56000,ROUNDUP(H1882/4,0)+14000,28000)))),IF(H1882&lt;=0,IF(I1882&lt;=0,0,IF(I1882&lt;=15000,I1882,IF(I1882&lt;=40000,ROUNDUP(I1882/2,0)+7500,IF(I1882&lt;=70000,ROUNDUP(I1882/4,0)+17500,35000)))),MAX(IF(I1882&lt;=0,0,IF(I1882&lt;=15000,I1882,IF(I1882&lt;=40000,ROUNDUP(I1882/2,0)+7500,IF(I1882&lt;=70000,ROUNDUP(I1882/4,0)+17500,35000)))),MIN(IF(H1882&lt;=0,0,IF(H1882&lt;=12000,H1882,IF(H1882&lt;=32000,ROUNDUP(H1882/2,0)+6000,IF(H1882&lt;=56000,ROUNDUP(H1882/4,0)+14000,28000))))+IF(I1882&lt;=0,0,IF(I1882&lt;=15000,I1882,IF(I1882&lt;=40000,ROUNDUP(I1882/2,0)+7500,IF(I1882&lt;=70000,ROUNDUP(I1882/4,0)+17500,35000)))),28000))))</f>
        <v/>
      </c>
      <c r="V1882" s="18">
        <f>MIN(70000,S1882+T1882+U1882)</f>
        <v/>
      </c>
      <c r="W1882" s="18">
        <f>MAX(0,ROUNDDOWN(M1882-J1882-N1882-K1882-0,-3))</f>
        <v/>
      </c>
      <c r="X1882" s="18">
        <f>MAX(0,ROUNDDOWN(M1882-J1882-N1882-K1882-R1882,-3))</f>
        <v/>
      </c>
      <c r="Y1882" s="18">
        <f>IF(W1882&lt;=0,0,ROUNDDOWN((W1882*LOOKUP(W1882,{0,1950001,3300001,6950001,9000001,18000001,40000001},{0.05,0.1,0.2,0.23,0.33,0.4,0.45})-LOOKUP(W1882,{0,1950001,3300001,6950001,9000001,18000001,40000001},{0,97500,427500,636000,1536000,2796000,4796000}))*1.021,-2))</f>
        <v/>
      </c>
      <c r="Z1882" s="18">
        <f>IF(X1882&lt;=0,0,ROUNDDOWN((X1882*LOOKUP(X1882,{0,1950001,3300001,6950001,9000001,18000001,40000001},{0.05,0.1,0.2,0.23,0.33,0.4,0.45})-LOOKUP(X1882,{0,1950001,3300001,6950001,9000001,18000001,40000001},{0,97500,427500,636000,1536000,2796000,4796000}))*1.021,-2))</f>
        <v/>
      </c>
      <c r="AA1882" s="18">
        <f>MAX(0,ROUNDDOWN(M1882-J1882-430000-L1882-0,-3))</f>
        <v/>
      </c>
      <c r="AB1882" s="18">
        <f>MAX(0,ROUNDDOWN(M1882-J1882-430000-L1882-V1882,-3))</f>
        <v/>
      </c>
      <c r="AC1882" s="18">
        <f>IF(M1882&lt;=450000,0,MAX(0,ROUNDDOWN(AA1882*0.06-MIN(50000,AA1882)*0.03,-2))+MAX(0,ROUNDDOWN(AA1882*0.04-MIN(50000,AA1882)*0.02,-2)))</f>
        <v/>
      </c>
      <c r="AD1882" s="18">
        <f>IF(M1882&lt;=450000,0,MAX(0,ROUNDDOWN(AB1882*0.06-MIN(50000,AB1882)*0.03,-2))+MAX(0,ROUNDDOWN(AB1882*0.04-MIN(50000,AB1882)*0.02,-2)))</f>
        <v/>
      </c>
      <c r="AE1882" s="18">
        <f>Y1882-Z1882</f>
        <v/>
      </c>
      <c r="AF1882" s="18">
        <f>AC1882-AD1882</f>
        <v/>
      </c>
      <c r="AG1882" s="18">
        <f>AE1882+AF1882</f>
        <v/>
      </c>
      <c r="AH1882" s="20">
        <f>IF(W1882&lt;=0,0,LOOKUP(W1882,{0,1950001,3300001,6950001,9000001,18000001,40000001},{0.05,0.1,0.2,0.23,0.33,0.4,0.45}))</f>
        <v/>
      </c>
    </row>
    <row r="1883">
      <c r="A1883" t="inlineStr">
        <is>
          <t>1万円刻み 特例あり一般12万円</t>
        </is>
      </c>
      <c r="B1883" s="18">
        <f>'4_1万円刻み'!$A$601</f>
        <v/>
      </c>
      <c r="C1883" s="19" t="n">
        <v>2026</v>
      </c>
      <c r="D1883" t="inlineStr">
        <is>
          <t>はい</t>
        </is>
      </c>
      <c r="E1883" s="18" t="n">
        <v>120000</v>
      </c>
      <c r="F1883" s="18" t="n">
        <v>0</v>
      </c>
      <c r="G1883" s="18" t="n">
        <v>0</v>
      </c>
      <c r="H1883" s="18" t="n">
        <v>0</v>
      </c>
      <c r="I1883" s="18" t="n">
        <v>0</v>
      </c>
      <c r="J1883" s="18">
        <f>ROUND(MIN(B1883/12,650000)*12*0.0915+MIN(B1883/12,1390000)*12*(0.0504+0)+B1883*0.005,0)</f>
        <v/>
      </c>
      <c r="K1883" s="18" t="n">
        <v>0</v>
      </c>
      <c r="L1883" s="18" t="n">
        <v>0</v>
      </c>
      <c r="M1883" s="18">
        <f>ROUND(IF(C1883&gt;=2026,IF(B1883&lt;741000,0,IF(B1883&lt;2191000,B1883-740000,IF(B1883&lt;2193000,1451000,IF(B1883&lt;2196000,1453000,IF(B1883&lt;2200000,1456000,IF(B1883&lt;3600000,ROUNDDOWN(B1883/4,-3)*2.8-80000,IF(B1883&lt;6600000,ROUNDDOWN(B1883/4,-3)*3.2-440000,IF(B1883&lt;8500000,ROUNDDOWN(B1883*0.9,0)-1100000,B1883-1950000)))))))),IF(B1883&lt;651000,0,IF(B1883&lt;1900000,B1883-650000,IF(B1883&lt;3600000,ROUNDDOWN(B1883/4,-3)*2.8-80000,IF(B1883&lt;6600000,ROUNDDOWN(B1883/4,-3)*3.2-440000,IF(B1883&lt;8500000,ROUNDDOWN(B1883*0.9,0)-1100000,B1883-1950000)))))),0)</f>
        <v/>
      </c>
      <c r="N1883" s="18">
        <f>IF(M1883&gt;23500000,NA(),IF(C1883&gt;=2026,IF(M1883&lt;=4890000,1040000,IF(M1883&lt;=6550000,670000,620000)),IF(M1883&lt;=1320000,950000,IF(M1883&lt;=3360000,880000,IF(M1883&lt;=4890000,680000,IF(M1883&lt;=6550000,630000,580000))))))</f>
        <v/>
      </c>
      <c r="O1883" s="18">
        <f>IF(F1883&lt;=0,IF(AND(D1883="はい",C1883&gt;=2026,C1883&lt;=2027),IF(E1883&lt;=0,0,IF(E1883&lt;=30000,E1883,IF(E1883&lt;=60000,ROUNDUP(E1883/2,0)+15000,IF(E1883&lt;=120000,ROUNDUP(E1883/4,0)+30000,60000)))),IF(E1883&lt;=0,0,IF(E1883&lt;=20000,E1883,IF(E1883&lt;=40000,ROUNDUP(E1883/2,0)+10000,IF(E1883&lt;=80000,ROUNDUP(E1883/4,0)+20000,40000))))),IF(E1883&lt;=0,IF(F1883&lt;=0,0,IF(F1883&lt;=25000,F1883,IF(F1883&lt;=50000,ROUNDUP(F1883/2,0)+12500,IF(F1883&lt;=100000,ROUNDUP(F1883/4,0)+25000,50000)))),MAX(IF(F1883&lt;=0,0,IF(F1883&lt;=25000,F1883,IF(F1883&lt;=50000,ROUNDUP(F1883/2,0)+12500,IF(F1883&lt;=100000,ROUNDUP(F1883/4,0)+25000,50000)))),MIN(IF(AND(D1883="はい",C1883&gt;=2026,C1883&lt;=2027),IF(E1883&lt;=0,0,IF(E1883&lt;=30000,E1883,IF(E1883&lt;=60000,ROUNDUP(E1883/2,0)+15000,IF(E1883&lt;=120000,ROUNDUP(E1883/4,0)+30000,60000)))),IF(E1883&lt;=0,0,IF(E1883&lt;=20000,E1883,IF(E1883&lt;=40000,ROUNDUP(E1883/2,0)+10000,IF(E1883&lt;=80000,ROUNDUP(E1883/4,0)+20000,40000)))))+IF(F1883&lt;=0,0,IF(F1883&lt;=25000,F1883,IF(F1883&lt;=50000,ROUNDUP(F1883/2,0)+12500,IF(F1883&lt;=100000,ROUNDUP(F1883/4,0)+25000,50000)))),IF(AND(D1883="はい",C1883&gt;=2026,C1883&lt;=2027),60000,40000)))))</f>
        <v/>
      </c>
      <c r="P1883" s="18">
        <f>IF(G1883&lt;=0,0,IF(G1883&lt;=20000,G1883,IF(G1883&lt;=40000,ROUNDUP(G1883/2,0)+10000,IF(G1883&lt;=80000,ROUNDUP(G1883/4,0)+20000,40000))))</f>
        <v/>
      </c>
      <c r="Q1883" s="18">
        <f>IF(I1883&lt;=0,IF(H1883&lt;=0,0,IF(H1883&lt;=20000,H1883,IF(H1883&lt;=40000,ROUNDUP(H1883/2,0)+10000,IF(H1883&lt;=80000,ROUNDUP(H1883/4,0)+20000,40000)))),IF(H1883&lt;=0,IF(I1883&lt;=0,0,IF(I1883&lt;=25000,I1883,IF(I1883&lt;=50000,ROUNDUP(I1883/2,0)+12500,IF(I1883&lt;=100000,ROUNDUP(I1883/4,0)+25000,50000)))),MAX(IF(I1883&lt;=0,0,IF(I1883&lt;=25000,I1883,IF(I1883&lt;=50000,ROUNDUP(I1883/2,0)+12500,IF(I1883&lt;=100000,ROUNDUP(I1883/4,0)+25000,50000)))),MIN(IF(H1883&lt;=0,0,IF(H1883&lt;=20000,H1883,IF(H1883&lt;=40000,ROUNDUP(H1883/2,0)+10000,IF(H1883&lt;=80000,ROUNDUP(H1883/4,0)+20000,40000))))+IF(I1883&lt;=0,0,IF(I1883&lt;=25000,I1883,IF(I1883&lt;=50000,ROUNDUP(I1883/2,0)+12500,IF(I1883&lt;=100000,ROUNDUP(I1883/4,0)+25000,50000)))),40000))))</f>
        <v/>
      </c>
      <c r="R1883" s="18">
        <f>MIN(120000,O1883+P1883+Q1883)</f>
        <v/>
      </c>
      <c r="S1883" s="18">
        <f>IF(F1883&lt;=0,IF(E1883&lt;=0,0,IF(E1883&lt;=12000,E1883,IF(E1883&lt;=32000,ROUNDUP(E1883/2,0)+6000,IF(E1883&lt;=56000,ROUNDUP(E1883/4,0)+14000,28000)))),IF(E1883&lt;=0,IF(F1883&lt;=0,0,IF(F1883&lt;=15000,F1883,IF(F1883&lt;=40000,ROUNDUP(F1883/2,0)+7500,IF(F1883&lt;=70000,ROUNDUP(F1883/4,0)+17500,35000)))),MAX(IF(F1883&lt;=0,0,IF(F1883&lt;=15000,F1883,IF(F1883&lt;=40000,ROUNDUP(F1883/2,0)+7500,IF(F1883&lt;=70000,ROUNDUP(F1883/4,0)+17500,35000)))),MIN(IF(E1883&lt;=0,0,IF(E1883&lt;=12000,E1883,IF(E1883&lt;=32000,ROUNDUP(E1883/2,0)+6000,IF(E1883&lt;=56000,ROUNDUP(E1883/4,0)+14000,28000))))+IF(F1883&lt;=0,0,IF(F1883&lt;=15000,F1883,IF(F1883&lt;=40000,ROUNDUP(F1883/2,0)+7500,IF(F1883&lt;=70000,ROUNDUP(F1883/4,0)+17500,35000)))),28000))))</f>
        <v/>
      </c>
      <c r="T1883" s="18">
        <f>IF(G1883&lt;=0,0,IF(G1883&lt;=12000,G1883,IF(G1883&lt;=32000,ROUNDUP(G1883/2,0)+6000,IF(G1883&lt;=56000,ROUNDUP(G1883/4,0)+14000,28000))))</f>
        <v/>
      </c>
      <c r="U1883" s="18">
        <f>IF(I1883&lt;=0,IF(H1883&lt;=0,0,IF(H1883&lt;=12000,H1883,IF(H1883&lt;=32000,ROUNDUP(H1883/2,0)+6000,IF(H1883&lt;=56000,ROUNDUP(H1883/4,0)+14000,28000)))),IF(H1883&lt;=0,IF(I1883&lt;=0,0,IF(I1883&lt;=15000,I1883,IF(I1883&lt;=40000,ROUNDUP(I1883/2,0)+7500,IF(I1883&lt;=70000,ROUNDUP(I1883/4,0)+17500,35000)))),MAX(IF(I1883&lt;=0,0,IF(I1883&lt;=15000,I1883,IF(I1883&lt;=40000,ROUNDUP(I1883/2,0)+7500,IF(I1883&lt;=70000,ROUNDUP(I1883/4,0)+17500,35000)))),MIN(IF(H1883&lt;=0,0,IF(H1883&lt;=12000,H1883,IF(H1883&lt;=32000,ROUNDUP(H1883/2,0)+6000,IF(H1883&lt;=56000,ROUNDUP(H1883/4,0)+14000,28000))))+IF(I1883&lt;=0,0,IF(I1883&lt;=15000,I1883,IF(I1883&lt;=40000,ROUNDUP(I1883/2,0)+7500,IF(I1883&lt;=70000,ROUNDUP(I1883/4,0)+17500,35000)))),28000))))</f>
        <v/>
      </c>
      <c r="V1883" s="18">
        <f>MIN(70000,S1883+T1883+U1883)</f>
        <v/>
      </c>
      <c r="W1883" s="18">
        <f>MAX(0,ROUNDDOWN(M1883-J1883-N1883-K1883-0,-3))</f>
        <v/>
      </c>
      <c r="X1883" s="18">
        <f>MAX(0,ROUNDDOWN(M1883-J1883-N1883-K1883-R1883,-3))</f>
        <v/>
      </c>
      <c r="Y1883" s="18">
        <f>IF(W1883&lt;=0,0,ROUNDDOWN((W1883*LOOKUP(W1883,{0,1950001,3300001,6950001,9000001,18000001,40000001},{0.05,0.1,0.2,0.23,0.33,0.4,0.45})-LOOKUP(W1883,{0,1950001,3300001,6950001,9000001,18000001,40000001},{0,97500,427500,636000,1536000,2796000,4796000}))*1.021,-2))</f>
        <v/>
      </c>
      <c r="Z1883" s="18">
        <f>IF(X1883&lt;=0,0,ROUNDDOWN((X1883*LOOKUP(X1883,{0,1950001,3300001,6950001,9000001,18000001,40000001},{0.05,0.1,0.2,0.23,0.33,0.4,0.45})-LOOKUP(X1883,{0,1950001,3300001,6950001,9000001,18000001,40000001},{0,97500,427500,636000,1536000,2796000,4796000}))*1.021,-2))</f>
        <v/>
      </c>
      <c r="AA1883" s="18">
        <f>MAX(0,ROUNDDOWN(M1883-J1883-430000-L1883-0,-3))</f>
        <v/>
      </c>
      <c r="AB1883" s="18">
        <f>MAX(0,ROUNDDOWN(M1883-J1883-430000-L1883-V1883,-3))</f>
        <v/>
      </c>
      <c r="AC1883" s="18">
        <f>IF(M1883&lt;=450000,0,MAX(0,ROUNDDOWN(AA1883*0.06-MIN(50000,AA1883)*0.03,-2))+MAX(0,ROUNDDOWN(AA1883*0.04-MIN(50000,AA1883)*0.02,-2)))</f>
        <v/>
      </c>
      <c r="AD1883" s="18">
        <f>IF(M1883&lt;=450000,0,MAX(0,ROUNDDOWN(AB1883*0.06-MIN(50000,AB1883)*0.03,-2))+MAX(0,ROUNDDOWN(AB1883*0.04-MIN(50000,AB1883)*0.02,-2)))</f>
        <v/>
      </c>
      <c r="AE1883" s="18">
        <f>Y1883-Z1883</f>
        <v/>
      </c>
      <c r="AF1883" s="18">
        <f>AC1883-AD1883</f>
        <v/>
      </c>
      <c r="AG1883" s="18">
        <f>AE1883+AF1883</f>
        <v/>
      </c>
      <c r="AH1883" s="20">
        <f>IF(W1883&lt;=0,0,LOOKUP(W1883,{0,1950001,3300001,6950001,9000001,18000001,40000001},{0.05,0.1,0.2,0.23,0.33,0.4,0.45}))</f>
        <v/>
      </c>
    </row>
    <row r="1884">
      <c r="A1884" t="inlineStr">
        <is>
          <t>1万円刻み 3区分8万円ずつ</t>
        </is>
      </c>
      <c r="B1884" s="18">
        <f>'4_1万円刻み'!$A$602</f>
        <v/>
      </c>
      <c r="C1884" s="19" t="n">
        <v>2026</v>
      </c>
      <c r="D1884" t="inlineStr">
        <is>
          <t>いいえ</t>
        </is>
      </c>
      <c r="E1884" s="18" t="n">
        <v>80000</v>
      </c>
      <c r="F1884" s="18" t="n">
        <v>0</v>
      </c>
      <c r="G1884" s="18" t="n">
        <v>80000</v>
      </c>
      <c r="H1884" s="18" t="n">
        <v>80000</v>
      </c>
      <c r="I1884" s="18" t="n">
        <v>0</v>
      </c>
      <c r="J1884" s="18">
        <f>ROUND(MIN(B1884/12,650000)*12*0.0915+MIN(B1884/12,1390000)*12*(0.0504+0)+B1884*0.005,0)</f>
        <v/>
      </c>
      <c r="K1884" s="18" t="n">
        <v>0</v>
      </c>
      <c r="L1884" s="18" t="n">
        <v>0</v>
      </c>
      <c r="M1884" s="18">
        <f>ROUND(IF(C1884&gt;=2026,IF(B1884&lt;741000,0,IF(B1884&lt;2191000,B1884-740000,IF(B1884&lt;2193000,1451000,IF(B1884&lt;2196000,1453000,IF(B1884&lt;2200000,1456000,IF(B1884&lt;3600000,ROUNDDOWN(B1884/4,-3)*2.8-80000,IF(B1884&lt;6600000,ROUNDDOWN(B1884/4,-3)*3.2-440000,IF(B1884&lt;8500000,ROUNDDOWN(B1884*0.9,0)-1100000,B1884-1950000)))))))),IF(B1884&lt;651000,0,IF(B1884&lt;1900000,B1884-650000,IF(B1884&lt;3600000,ROUNDDOWN(B1884/4,-3)*2.8-80000,IF(B1884&lt;6600000,ROUNDDOWN(B1884/4,-3)*3.2-440000,IF(B1884&lt;8500000,ROUNDDOWN(B1884*0.9,0)-1100000,B1884-1950000)))))),0)</f>
        <v/>
      </c>
      <c r="N1884" s="18">
        <f>IF(M1884&gt;23500000,NA(),IF(C1884&gt;=2026,IF(M1884&lt;=4890000,1040000,IF(M1884&lt;=6550000,670000,620000)),IF(M1884&lt;=1320000,950000,IF(M1884&lt;=3360000,880000,IF(M1884&lt;=4890000,680000,IF(M1884&lt;=6550000,630000,580000))))))</f>
        <v/>
      </c>
      <c r="O1884" s="18">
        <f>IF(F1884&lt;=0,IF(AND(D1884="はい",C1884&gt;=2026,C1884&lt;=2027),IF(E1884&lt;=0,0,IF(E1884&lt;=30000,E1884,IF(E1884&lt;=60000,ROUNDUP(E1884/2,0)+15000,IF(E1884&lt;=120000,ROUNDUP(E1884/4,0)+30000,60000)))),IF(E1884&lt;=0,0,IF(E1884&lt;=20000,E1884,IF(E1884&lt;=40000,ROUNDUP(E1884/2,0)+10000,IF(E1884&lt;=80000,ROUNDUP(E1884/4,0)+20000,40000))))),IF(E1884&lt;=0,IF(F1884&lt;=0,0,IF(F1884&lt;=25000,F1884,IF(F1884&lt;=50000,ROUNDUP(F1884/2,0)+12500,IF(F1884&lt;=100000,ROUNDUP(F1884/4,0)+25000,50000)))),MAX(IF(F1884&lt;=0,0,IF(F1884&lt;=25000,F1884,IF(F1884&lt;=50000,ROUNDUP(F1884/2,0)+12500,IF(F1884&lt;=100000,ROUNDUP(F1884/4,0)+25000,50000)))),MIN(IF(AND(D1884="はい",C1884&gt;=2026,C1884&lt;=2027),IF(E1884&lt;=0,0,IF(E1884&lt;=30000,E1884,IF(E1884&lt;=60000,ROUNDUP(E1884/2,0)+15000,IF(E1884&lt;=120000,ROUNDUP(E1884/4,0)+30000,60000)))),IF(E1884&lt;=0,0,IF(E1884&lt;=20000,E1884,IF(E1884&lt;=40000,ROUNDUP(E1884/2,0)+10000,IF(E1884&lt;=80000,ROUNDUP(E1884/4,0)+20000,40000)))))+IF(F1884&lt;=0,0,IF(F1884&lt;=25000,F1884,IF(F1884&lt;=50000,ROUNDUP(F1884/2,0)+12500,IF(F1884&lt;=100000,ROUNDUP(F1884/4,0)+25000,50000)))),IF(AND(D1884="はい",C1884&gt;=2026,C1884&lt;=2027),60000,40000)))))</f>
        <v/>
      </c>
      <c r="P1884" s="18">
        <f>IF(G1884&lt;=0,0,IF(G1884&lt;=20000,G1884,IF(G1884&lt;=40000,ROUNDUP(G1884/2,0)+10000,IF(G1884&lt;=80000,ROUNDUP(G1884/4,0)+20000,40000))))</f>
        <v/>
      </c>
      <c r="Q1884" s="18">
        <f>IF(I1884&lt;=0,IF(H1884&lt;=0,0,IF(H1884&lt;=20000,H1884,IF(H1884&lt;=40000,ROUNDUP(H1884/2,0)+10000,IF(H1884&lt;=80000,ROUNDUP(H1884/4,0)+20000,40000)))),IF(H1884&lt;=0,IF(I1884&lt;=0,0,IF(I1884&lt;=25000,I1884,IF(I1884&lt;=50000,ROUNDUP(I1884/2,0)+12500,IF(I1884&lt;=100000,ROUNDUP(I1884/4,0)+25000,50000)))),MAX(IF(I1884&lt;=0,0,IF(I1884&lt;=25000,I1884,IF(I1884&lt;=50000,ROUNDUP(I1884/2,0)+12500,IF(I1884&lt;=100000,ROUNDUP(I1884/4,0)+25000,50000)))),MIN(IF(H1884&lt;=0,0,IF(H1884&lt;=20000,H1884,IF(H1884&lt;=40000,ROUNDUP(H1884/2,0)+10000,IF(H1884&lt;=80000,ROUNDUP(H1884/4,0)+20000,40000))))+IF(I1884&lt;=0,0,IF(I1884&lt;=25000,I1884,IF(I1884&lt;=50000,ROUNDUP(I1884/2,0)+12500,IF(I1884&lt;=100000,ROUNDUP(I1884/4,0)+25000,50000)))),40000))))</f>
        <v/>
      </c>
      <c r="R1884" s="18">
        <f>MIN(120000,O1884+P1884+Q1884)</f>
        <v/>
      </c>
      <c r="S1884" s="18">
        <f>IF(F1884&lt;=0,IF(E1884&lt;=0,0,IF(E1884&lt;=12000,E1884,IF(E1884&lt;=32000,ROUNDUP(E1884/2,0)+6000,IF(E1884&lt;=56000,ROUNDUP(E1884/4,0)+14000,28000)))),IF(E1884&lt;=0,IF(F1884&lt;=0,0,IF(F1884&lt;=15000,F1884,IF(F1884&lt;=40000,ROUNDUP(F1884/2,0)+7500,IF(F1884&lt;=70000,ROUNDUP(F1884/4,0)+17500,35000)))),MAX(IF(F1884&lt;=0,0,IF(F1884&lt;=15000,F1884,IF(F1884&lt;=40000,ROUNDUP(F1884/2,0)+7500,IF(F1884&lt;=70000,ROUNDUP(F1884/4,0)+17500,35000)))),MIN(IF(E1884&lt;=0,0,IF(E1884&lt;=12000,E1884,IF(E1884&lt;=32000,ROUNDUP(E1884/2,0)+6000,IF(E1884&lt;=56000,ROUNDUP(E1884/4,0)+14000,28000))))+IF(F1884&lt;=0,0,IF(F1884&lt;=15000,F1884,IF(F1884&lt;=40000,ROUNDUP(F1884/2,0)+7500,IF(F1884&lt;=70000,ROUNDUP(F1884/4,0)+17500,35000)))),28000))))</f>
        <v/>
      </c>
      <c r="T1884" s="18">
        <f>IF(G1884&lt;=0,0,IF(G1884&lt;=12000,G1884,IF(G1884&lt;=32000,ROUNDUP(G1884/2,0)+6000,IF(G1884&lt;=56000,ROUNDUP(G1884/4,0)+14000,28000))))</f>
        <v/>
      </c>
      <c r="U1884" s="18">
        <f>IF(I1884&lt;=0,IF(H1884&lt;=0,0,IF(H1884&lt;=12000,H1884,IF(H1884&lt;=32000,ROUNDUP(H1884/2,0)+6000,IF(H1884&lt;=56000,ROUNDUP(H1884/4,0)+14000,28000)))),IF(H1884&lt;=0,IF(I1884&lt;=0,0,IF(I1884&lt;=15000,I1884,IF(I1884&lt;=40000,ROUNDUP(I1884/2,0)+7500,IF(I1884&lt;=70000,ROUNDUP(I1884/4,0)+17500,35000)))),MAX(IF(I1884&lt;=0,0,IF(I1884&lt;=15000,I1884,IF(I1884&lt;=40000,ROUNDUP(I1884/2,0)+7500,IF(I1884&lt;=70000,ROUNDUP(I1884/4,0)+17500,35000)))),MIN(IF(H1884&lt;=0,0,IF(H1884&lt;=12000,H1884,IF(H1884&lt;=32000,ROUNDUP(H1884/2,0)+6000,IF(H1884&lt;=56000,ROUNDUP(H1884/4,0)+14000,28000))))+IF(I1884&lt;=0,0,IF(I1884&lt;=15000,I1884,IF(I1884&lt;=40000,ROUNDUP(I1884/2,0)+7500,IF(I1884&lt;=70000,ROUNDUP(I1884/4,0)+17500,35000)))),28000))))</f>
        <v/>
      </c>
      <c r="V1884" s="18">
        <f>MIN(70000,S1884+T1884+U1884)</f>
        <v/>
      </c>
      <c r="W1884" s="18">
        <f>MAX(0,ROUNDDOWN(M1884-J1884-N1884-K1884-0,-3))</f>
        <v/>
      </c>
      <c r="X1884" s="18">
        <f>MAX(0,ROUNDDOWN(M1884-J1884-N1884-K1884-R1884,-3))</f>
        <v/>
      </c>
      <c r="Y1884" s="18">
        <f>IF(W1884&lt;=0,0,ROUNDDOWN((W1884*LOOKUP(W1884,{0,1950001,3300001,6950001,9000001,18000001,40000001},{0.05,0.1,0.2,0.23,0.33,0.4,0.45})-LOOKUP(W1884,{0,1950001,3300001,6950001,9000001,18000001,40000001},{0,97500,427500,636000,1536000,2796000,4796000}))*1.021,-2))</f>
        <v/>
      </c>
      <c r="Z1884" s="18">
        <f>IF(X1884&lt;=0,0,ROUNDDOWN((X1884*LOOKUP(X1884,{0,1950001,3300001,6950001,9000001,18000001,40000001},{0.05,0.1,0.2,0.23,0.33,0.4,0.45})-LOOKUP(X1884,{0,1950001,3300001,6950001,9000001,18000001,40000001},{0,97500,427500,636000,1536000,2796000,4796000}))*1.021,-2))</f>
        <v/>
      </c>
      <c r="AA1884" s="18">
        <f>MAX(0,ROUNDDOWN(M1884-J1884-430000-L1884-0,-3))</f>
        <v/>
      </c>
      <c r="AB1884" s="18">
        <f>MAX(0,ROUNDDOWN(M1884-J1884-430000-L1884-V1884,-3))</f>
        <v/>
      </c>
      <c r="AC1884" s="18">
        <f>IF(M1884&lt;=450000,0,MAX(0,ROUNDDOWN(AA1884*0.06-MIN(50000,AA1884)*0.03,-2))+MAX(0,ROUNDDOWN(AA1884*0.04-MIN(50000,AA1884)*0.02,-2)))</f>
        <v/>
      </c>
      <c r="AD1884" s="18">
        <f>IF(M1884&lt;=450000,0,MAX(0,ROUNDDOWN(AB1884*0.06-MIN(50000,AB1884)*0.03,-2))+MAX(0,ROUNDDOWN(AB1884*0.04-MIN(50000,AB1884)*0.02,-2)))</f>
        <v/>
      </c>
      <c r="AE1884" s="18">
        <f>Y1884-Z1884</f>
        <v/>
      </c>
      <c r="AF1884" s="18">
        <f>AC1884-AD1884</f>
        <v/>
      </c>
      <c r="AG1884" s="18">
        <f>AE1884+AF1884</f>
        <v/>
      </c>
      <c r="AH1884" s="20">
        <f>IF(W1884&lt;=0,0,LOOKUP(W1884,{0,1950001,3300001,6950001,9000001,18000001,40000001},{0.05,0.1,0.2,0.23,0.33,0.4,0.45}))</f>
        <v/>
      </c>
    </row>
    <row r="1885">
      <c r="A1885" t="inlineStr">
        <is>
          <t>1万円刻み 一般8万円</t>
        </is>
      </c>
      <c r="B1885" s="18">
        <f>'4_1万円刻み'!$A$602</f>
        <v/>
      </c>
      <c r="C1885" s="19" t="n">
        <v>2026</v>
      </c>
      <c r="D1885" t="inlineStr">
        <is>
          <t>いいえ</t>
        </is>
      </c>
      <c r="E1885" s="18" t="n">
        <v>80000</v>
      </c>
      <c r="F1885" s="18" t="n">
        <v>0</v>
      </c>
      <c r="G1885" s="18" t="n">
        <v>0</v>
      </c>
      <c r="H1885" s="18" t="n">
        <v>0</v>
      </c>
      <c r="I1885" s="18" t="n">
        <v>0</v>
      </c>
      <c r="J1885" s="18">
        <f>ROUND(MIN(B1885/12,650000)*12*0.0915+MIN(B1885/12,1390000)*12*(0.0504+0)+B1885*0.005,0)</f>
        <v/>
      </c>
      <c r="K1885" s="18" t="n">
        <v>0</v>
      </c>
      <c r="L1885" s="18" t="n">
        <v>0</v>
      </c>
      <c r="M1885" s="18">
        <f>ROUND(IF(C1885&gt;=2026,IF(B1885&lt;741000,0,IF(B1885&lt;2191000,B1885-740000,IF(B1885&lt;2193000,1451000,IF(B1885&lt;2196000,1453000,IF(B1885&lt;2200000,1456000,IF(B1885&lt;3600000,ROUNDDOWN(B1885/4,-3)*2.8-80000,IF(B1885&lt;6600000,ROUNDDOWN(B1885/4,-3)*3.2-440000,IF(B1885&lt;8500000,ROUNDDOWN(B1885*0.9,0)-1100000,B1885-1950000)))))))),IF(B1885&lt;651000,0,IF(B1885&lt;1900000,B1885-650000,IF(B1885&lt;3600000,ROUNDDOWN(B1885/4,-3)*2.8-80000,IF(B1885&lt;6600000,ROUNDDOWN(B1885/4,-3)*3.2-440000,IF(B1885&lt;8500000,ROUNDDOWN(B1885*0.9,0)-1100000,B1885-1950000)))))),0)</f>
        <v/>
      </c>
      <c r="N1885" s="18">
        <f>IF(M1885&gt;23500000,NA(),IF(C1885&gt;=2026,IF(M1885&lt;=4890000,1040000,IF(M1885&lt;=6550000,670000,620000)),IF(M1885&lt;=1320000,950000,IF(M1885&lt;=3360000,880000,IF(M1885&lt;=4890000,680000,IF(M1885&lt;=6550000,630000,580000))))))</f>
        <v/>
      </c>
      <c r="O1885" s="18">
        <f>IF(F1885&lt;=0,IF(AND(D1885="はい",C1885&gt;=2026,C1885&lt;=2027),IF(E1885&lt;=0,0,IF(E1885&lt;=30000,E1885,IF(E1885&lt;=60000,ROUNDUP(E1885/2,0)+15000,IF(E1885&lt;=120000,ROUNDUP(E1885/4,0)+30000,60000)))),IF(E1885&lt;=0,0,IF(E1885&lt;=20000,E1885,IF(E1885&lt;=40000,ROUNDUP(E1885/2,0)+10000,IF(E1885&lt;=80000,ROUNDUP(E1885/4,0)+20000,40000))))),IF(E1885&lt;=0,IF(F1885&lt;=0,0,IF(F1885&lt;=25000,F1885,IF(F1885&lt;=50000,ROUNDUP(F1885/2,0)+12500,IF(F1885&lt;=100000,ROUNDUP(F1885/4,0)+25000,50000)))),MAX(IF(F1885&lt;=0,0,IF(F1885&lt;=25000,F1885,IF(F1885&lt;=50000,ROUNDUP(F1885/2,0)+12500,IF(F1885&lt;=100000,ROUNDUP(F1885/4,0)+25000,50000)))),MIN(IF(AND(D1885="はい",C1885&gt;=2026,C1885&lt;=2027),IF(E1885&lt;=0,0,IF(E1885&lt;=30000,E1885,IF(E1885&lt;=60000,ROUNDUP(E1885/2,0)+15000,IF(E1885&lt;=120000,ROUNDUP(E1885/4,0)+30000,60000)))),IF(E1885&lt;=0,0,IF(E1885&lt;=20000,E1885,IF(E1885&lt;=40000,ROUNDUP(E1885/2,0)+10000,IF(E1885&lt;=80000,ROUNDUP(E1885/4,0)+20000,40000)))))+IF(F1885&lt;=0,0,IF(F1885&lt;=25000,F1885,IF(F1885&lt;=50000,ROUNDUP(F1885/2,0)+12500,IF(F1885&lt;=100000,ROUNDUP(F1885/4,0)+25000,50000)))),IF(AND(D1885="はい",C1885&gt;=2026,C1885&lt;=2027),60000,40000)))))</f>
        <v/>
      </c>
      <c r="P1885" s="18">
        <f>IF(G1885&lt;=0,0,IF(G1885&lt;=20000,G1885,IF(G1885&lt;=40000,ROUNDUP(G1885/2,0)+10000,IF(G1885&lt;=80000,ROUNDUP(G1885/4,0)+20000,40000))))</f>
        <v/>
      </c>
      <c r="Q1885" s="18">
        <f>IF(I1885&lt;=0,IF(H1885&lt;=0,0,IF(H1885&lt;=20000,H1885,IF(H1885&lt;=40000,ROUNDUP(H1885/2,0)+10000,IF(H1885&lt;=80000,ROUNDUP(H1885/4,0)+20000,40000)))),IF(H1885&lt;=0,IF(I1885&lt;=0,0,IF(I1885&lt;=25000,I1885,IF(I1885&lt;=50000,ROUNDUP(I1885/2,0)+12500,IF(I1885&lt;=100000,ROUNDUP(I1885/4,0)+25000,50000)))),MAX(IF(I1885&lt;=0,0,IF(I1885&lt;=25000,I1885,IF(I1885&lt;=50000,ROUNDUP(I1885/2,0)+12500,IF(I1885&lt;=100000,ROUNDUP(I1885/4,0)+25000,50000)))),MIN(IF(H1885&lt;=0,0,IF(H1885&lt;=20000,H1885,IF(H1885&lt;=40000,ROUNDUP(H1885/2,0)+10000,IF(H1885&lt;=80000,ROUNDUP(H1885/4,0)+20000,40000))))+IF(I1885&lt;=0,0,IF(I1885&lt;=25000,I1885,IF(I1885&lt;=50000,ROUNDUP(I1885/2,0)+12500,IF(I1885&lt;=100000,ROUNDUP(I1885/4,0)+25000,50000)))),40000))))</f>
        <v/>
      </c>
      <c r="R1885" s="18">
        <f>MIN(120000,O1885+P1885+Q1885)</f>
        <v/>
      </c>
      <c r="S1885" s="18">
        <f>IF(F1885&lt;=0,IF(E1885&lt;=0,0,IF(E1885&lt;=12000,E1885,IF(E1885&lt;=32000,ROUNDUP(E1885/2,0)+6000,IF(E1885&lt;=56000,ROUNDUP(E1885/4,0)+14000,28000)))),IF(E1885&lt;=0,IF(F1885&lt;=0,0,IF(F1885&lt;=15000,F1885,IF(F1885&lt;=40000,ROUNDUP(F1885/2,0)+7500,IF(F1885&lt;=70000,ROUNDUP(F1885/4,0)+17500,35000)))),MAX(IF(F1885&lt;=0,0,IF(F1885&lt;=15000,F1885,IF(F1885&lt;=40000,ROUNDUP(F1885/2,0)+7500,IF(F1885&lt;=70000,ROUNDUP(F1885/4,0)+17500,35000)))),MIN(IF(E1885&lt;=0,0,IF(E1885&lt;=12000,E1885,IF(E1885&lt;=32000,ROUNDUP(E1885/2,0)+6000,IF(E1885&lt;=56000,ROUNDUP(E1885/4,0)+14000,28000))))+IF(F1885&lt;=0,0,IF(F1885&lt;=15000,F1885,IF(F1885&lt;=40000,ROUNDUP(F1885/2,0)+7500,IF(F1885&lt;=70000,ROUNDUP(F1885/4,0)+17500,35000)))),28000))))</f>
        <v/>
      </c>
      <c r="T1885" s="18">
        <f>IF(G1885&lt;=0,0,IF(G1885&lt;=12000,G1885,IF(G1885&lt;=32000,ROUNDUP(G1885/2,0)+6000,IF(G1885&lt;=56000,ROUNDUP(G1885/4,0)+14000,28000))))</f>
        <v/>
      </c>
      <c r="U1885" s="18">
        <f>IF(I1885&lt;=0,IF(H1885&lt;=0,0,IF(H1885&lt;=12000,H1885,IF(H1885&lt;=32000,ROUNDUP(H1885/2,0)+6000,IF(H1885&lt;=56000,ROUNDUP(H1885/4,0)+14000,28000)))),IF(H1885&lt;=0,IF(I1885&lt;=0,0,IF(I1885&lt;=15000,I1885,IF(I1885&lt;=40000,ROUNDUP(I1885/2,0)+7500,IF(I1885&lt;=70000,ROUNDUP(I1885/4,0)+17500,35000)))),MAX(IF(I1885&lt;=0,0,IF(I1885&lt;=15000,I1885,IF(I1885&lt;=40000,ROUNDUP(I1885/2,0)+7500,IF(I1885&lt;=70000,ROUNDUP(I1885/4,0)+17500,35000)))),MIN(IF(H1885&lt;=0,0,IF(H1885&lt;=12000,H1885,IF(H1885&lt;=32000,ROUNDUP(H1885/2,0)+6000,IF(H1885&lt;=56000,ROUNDUP(H1885/4,0)+14000,28000))))+IF(I1885&lt;=0,0,IF(I1885&lt;=15000,I1885,IF(I1885&lt;=40000,ROUNDUP(I1885/2,0)+7500,IF(I1885&lt;=70000,ROUNDUP(I1885/4,0)+17500,35000)))),28000))))</f>
        <v/>
      </c>
      <c r="V1885" s="18">
        <f>MIN(70000,S1885+T1885+U1885)</f>
        <v/>
      </c>
      <c r="W1885" s="18">
        <f>MAX(0,ROUNDDOWN(M1885-J1885-N1885-K1885-0,-3))</f>
        <v/>
      </c>
      <c r="X1885" s="18">
        <f>MAX(0,ROUNDDOWN(M1885-J1885-N1885-K1885-R1885,-3))</f>
        <v/>
      </c>
      <c r="Y1885" s="18">
        <f>IF(W1885&lt;=0,0,ROUNDDOWN((W1885*LOOKUP(W1885,{0,1950001,3300001,6950001,9000001,18000001,40000001},{0.05,0.1,0.2,0.23,0.33,0.4,0.45})-LOOKUP(W1885,{0,1950001,3300001,6950001,9000001,18000001,40000001},{0,97500,427500,636000,1536000,2796000,4796000}))*1.021,-2))</f>
        <v/>
      </c>
      <c r="Z1885" s="18">
        <f>IF(X1885&lt;=0,0,ROUNDDOWN((X1885*LOOKUP(X1885,{0,1950001,3300001,6950001,9000001,18000001,40000001},{0.05,0.1,0.2,0.23,0.33,0.4,0.45})-LOOKUP(X1885,{0,1950001,3300001,6950001,9000001,18000001,40000001},{0,97500,427500,636000,1536000,2796000,4796000}))*1.021,-2))</f>
        <v/>
      </c>
      <c r="AA1885" s="18">
        <f>MAX(0,ROUNDDOWN(M1885-J1885-430000-L1885-0,-3))</f>
        <v/>
      </c>
      <c r="AB1885" s="18">
        <f>MAX(0,ROUNDDOWN(M1885-J1885-430000-L1885-V1885,-3))</f>
        <v/>
      </c>
      <c r="AC1885" s="18">
        <f>IF(M1885&lt;=450000,0,MAX(0,ROUNDDOWN(AA1885*0.06-MIN(50000,AA1885)*0.03,-2))+MAX(0,ROUNDDOWN(AA1885*0.04-MIN(50000,AA1885)*0.02,-2)))</f>
        <v/>
      </c>
      <c r="AD1885" s="18">
        <f>IF(M1885&lt;=450000,0,MAX(0,ROUNDDOWN(AB1885*0.06-MIN(50000,AB1885)*0.03,-2))+MAX(0,ROUNDDOWN(AB1885*0.04-MIN(50000,AB1885)*0.02,-2)))</f>
        <v/>
      </c>
      <c r="AE1885" s="18">
        <f>Y1885-Z1885</f>
        <v/>
      </c>
      <c r="AF1885" s="18">
        <f>AC1885-AD1885</f>
        <v/>
      </c>
      <c r="AG1885" s="18">
        <f>AE1885+AF1885</f>
        <v/>
      </c>
      <c r="AH1885" s="20">
        <f>IF(W1885&lt;=0,0,LOOKUP(W1885,{0,1950001,3300001,6950001,9000001,18000001,40000001},{0.05,0.1,0.2,0.23,0.33,0.4,0.45}))</f>
        <v/>
      </c>
    </row>
    <row r="1886">
      <c r="A1886" t="inlineStr">
        <is>
          <t>1万円刻み 特例あり一般12万円</t>
        </is>
      </c>
      <c r="B1886" s="18">
        <f>'4_1万円刻み'!$A$602</f>
        <v/>
      </c>
      <c r="C1886" s="19" t="n">
        <v>2026</v>
      </c>
      <c r="D1886" t="inlineStr">
        <is>
          <t>はい</t>
        </is>
      </c>
      <c r="E1886" s="18" t="n">
        <v>120000</v>
      </c>
      <c r="F1886" s="18" t="n">
        <v>0</v>
      </c>
      <c r="G1886" s="18" t="n">
        <v>0</v>
      </c>
      <c r="H1886" s="18" t="n">
        <v>0</v>
      </c>
      <c r="I1886" s="18" t="n">
        <v>0</v>
      </c>
      <c r="J1886" s="18">
        <f>ROUND(MIN(B1886/12,650000)*12*0.0915+MIN(B1886/12,1390000)*12*(0.0504+0)+B1886*0.005,0)</f>
        <v/>
      </c>
      <c r="K1886" s="18" t="n">
        <v>0</v>
      </c>
      <c r="L1886" s="18" t="n">
        <v>0</v>
      </c>
      <c r="M1886" s="18">
        <f>ROUND(IF(C1886&gt;=2026,IF(B1886&lt;741000,0,IF(B1886&lt;2191000,B1886-740000,IF(B1886&lt;2193000,1451000,IF(B1886&lt;2196000,1453000,IF(B1886&lt;2200000,1456000,IF(B1886&lt;3600000,ROUNDDOWN(B1886/4,-3)*2.8-80000,IF(B1886&lt;6600000,ROUNDDOWN(B1886/4,-3)*3.2-440000,IF(B1886&lt;8500000,ROUNDDOWN(B1886*0.9,0)-1100000,B1886-1950000)))))))),IF(B1886&lt;651000,0,IF(B1886&lt;1900000,B1886-650000,IF(B1886&lt;3600000,ROUNDDOWN(B1886/4,-3)*2.8-80000,IF(B1886&lt;6600000,ROUNDDOWN(B1886/4,-3)*3.2-440000,IF(B1886&lt;8500000,ROUNDDOWN(B1886*0.9,0)-1100000,B1886-1950000)))))),0)</f>
        <v/>
      </c>
      <c r="N1886" s="18">
        <f>IF(M1886&gt;23500000,NA(),IF(C1886&gt;=2026,IF(M1886&lt;=4890000,1040000,IF(M1886&lt;=6550000,670000,620000)),IF(M1886&lt;=1320000,950000,IF(M1886&lt;=3360000,880000,IF(M1886&lt;=4890000,680000,IF(M1886&lt;=6550000,630000,580000))))))</f>
        <v/>
      </c>
      <c r="O1886" s="18">
        <f>IF(F1886&lt;=0,IF(AND(D1886="はい",C1886&gt;=2026,C1886&lt;=2027),IF(E1886&lt;=0,0,IF(E1886&lt;=30000,E1886,IF(E1886&lt;=60000,ROUNDUP(E1886/2,0)+15000,IF(E1886&lt;=120000,ROUNDUP(E1886/4,0)+30000,60000)))),IF(E1886&lt;=0,0,IF(E1886&lt;=20000,E1886,IF(E1886&lt;=40000,ROUNDUP(E1886/2,0)+10000,IF(E1886&lt;=80000,ROUNDUP(E1886/4,0)+20000,40000))))),IF(E1886&lt;=0,IF(F1886&lt;=0,0,IF(F1886&lt;=25000,F1886,IF(F1886&lt;=50000,ROUNDUP(F1886/2,0)+12500,IF(F1886&lt;=100000,ROUNDUP(F1886/4,0)+25000,50000)))),MAX(IF(F1886&lt;=0,0,IF(F1886&lt;=25000,F1886,IF(F1886&lt;=50000,ROUNDUP(F1886/2,0)+12500,IF(F1886&lt;=100000,ROUNDUP(F1886/4,0)+25000,50000)))),MIN(IF(AND(D1886="はい",C1886&gt;=2026,C1886&lt;=2027),IF(E1886&lt;=0,0,IF(E1886&lt;=30000,E1886,IF(E1886&lt;=60000,ROUNDUP(E1886/2,0)+15000,IF(E1886&lt;=120000,ROUNDUP(E1886/4,0)+30000,60000)))),IF(E1886&lt;=0,0,IF(E1886&lt;=20000,E1886,IF(E1886&lt;=40000,ROUNDUP(E1886/2,0)+10000,IF(E1886&lt;=80000,ROUNDUP(E1886/4,0)+20000,40000)))))+IF(F1886&lt;=0,0,IF(F1886&lt;=25000,F1886,IF(F1886&lt;=50000,ROUNDUP(F1886/2,0)+12500,IF(F1886&lt;=100000,ROUNDUP(F1886/4,0)+25000,50000)))),IF(AND(D1886="はい",C1886&gt;=2026,C1886&lt;=2027),60000,40000)))))</f>
        <v/>
      </c>
      <c r="P1886" s="18">
        <f>IF(G1886&lt;=0,0,IF(G1886&lt;=20000,G1886,IF(G1886&lt;=40000,ROUNDUP(G1886/2,0)+10000,IF(G1886&lt;=80000,ROUNDUP(G1886/4,0)+20000,40000))))</f>
        <v/>
      </c>
      <c r="Q1886" s="18">
        <f>IF(I1886&lt;=0,IF(H1886&lt;=0,0,IF(H1886&lt;=20000,H1886,IF(H1886&lt;=40000,ROUNDUP(H1886/2,0)+10000,IF(H1886&lt;=80000,ROUNDUP(H1886/4,0)+20000,40000)))),IF(H1886&lt;=0,IF(I1886&lt;=0,0,IF(I1886&lt;=25000,I1886,IF(I1886&lt;=50000,ROUNDUP(I1886/2,0)+12500,IF(I1886&lt;=100000,ROUNDUP(I1886/4,0)+25000,50000)))),MAX(IF(I1886&lt;=0,0,IF(I1886&lt;=25000,I1886,IF(I1886&lt;=50000,ROUNDUP(I1886/2,0)+12500,IF(I1886&lt;=100000,ROUNDUP(I1886/4,0)+25000,50000)))),MIN(IF(H1886&lt;=0,0,IF(H1886&lt;=20000,H1886,IF(H1886&lt;=40000,ROUNDUP(H1886/2,0)+10000,IF(H1886&lt;=80000,ROUNDUP(H1886/4,0)+20000,40000))))+IF(I1886&lt;=0,0,IF(I1886&lt;=25000,I1886,IF(I1886&lt;=50000,ROUNDUP(I1886/2,0)+12500,IF(I1886&lt;=100000,ROUNDUP(I1886/4,0)+25000,50000)))),40000))))</f>
        <v/>
      </c>
      <c r="R1886" s="18">
        <f>MIN(120000,O1886+P1886+Q1886)</f>
        <v/>
      </c>
      <c r="S1886" s="18">
        <f>IF(F1886&lt;=0,IF(E1886&lt;=0,0,IF(E1886&lt;=12000,E1886,IF(E1886&lt;=32000,ROUNDUP(E1886/2,0)+6000,IF(E1886&lt;=56000,ROUNDUP(E1886/4,0)+14000,28000)))),IF(E1886&lt;=0,IF(F1886&lt;=0,0,IF(F1886&lt;=15000,F1886,IF(F1886&lt;=40000,ROUNDUP(F1886/2,0)+7500,IF(F1886&lt;=70000,ROUNDUP(F1886/4,0)+17500,35000)))),MAX(IF(F1886&lt;=0,0,IF(F1886&lt;=15000,F1886,IF(F1886&lt;=40000,ROUNDUP(F1886/2,0)+7500,IF(F1886&lt;=70000,ROUNDUP(F1886/4,0)+17500,35000)))),MIN(IF(E1886&lt;=0,0,IF(E1886&lt;=12000,E1886,IF(E1886&lt;=32000,ROUNDUP(E1886/2,0)+6000,IF(E1886&lt;=56000,ROUNDUP(E1886/4,0)+14000,28000))))+IF(F1886&lt;=0,0,IF(F1886&lt;=15000,F1886,IF(F1886&lt;=40000,ROUNDUP(F1886/2,0)+7500,IF(F1886&lt;=70000,ROUNDUP(F1886/4,0)+17500,35000)))),28000))))</f>
        <v/>
      </c>
      <c r="T1886" s="18">
        <f>IF(G1886&lt;=0,0,IF(G1886&lt;=12000,G1886,IF(G1886&lt;=32000,ROUNDUP(G1886/2,0)+6000,IF(G1886&lt;=56000,ROUNDUP(G1886/4,0)+14000,28000))))</f>
        <v/>
      </c>
      <c r="U1886" s="18">
        <f>IF(I1886&lt;=0,IF(H1886&lt;=0,0,IF(H1886&lt;=12000,H1886,IF(H1886&lt;=32000,ROUNDUP(H1886/2,0)+6000,IF(H1886&lt;=56000,ROUNDUP(H1886/4,0)+14000,28000)))),IF(H1886&lt;=0,IF(I1886&lt;=0,0,IF(I1886&lt;=15000,I1886,IF(I1886&lt;=40000,ROUNDUP(I1886/2,0)+7500,IF(I1886&lt;=70000,ROUNDUP(I1886/4,0)+17500,35000)))),MAX(IF(I1886&lt;=0,0,IF(I1886&lt;=15000,I1886,IF(I1886&lt;=40000,ROUNDUP(I1886/2,0)+7500,IF(I1886&lt;=70000,ROUNDUP(I1886/4,0)+17500,35000)))),MIN(IF(H1886&lt;=0,0,IF(H1886&lt;=12000,H1886,IF(H1886&lt;=32000,ROUNDUP(H1886/2,0)+6000,IF(H1886&lt;=56000,ROUNDUP(H1886/4,0)+14000,28000))))+IF(I1886&lt;=0,0,IF(I1886&lt;=15000,I1886,IF(I1886&lt;=40000,ROUNDUP(I1886/2,0)+7500,IF(I1886&lt;=70000,ROUNDUP(I1886/4,0)+17500,35000)))),28000))))</f>
        <v/>
      </c>
      <c r="V1886" s="18">
        <f>MIN(70000,S1886+T1886+U1886)</f>
        <v/>
      </c>
      <c r="W1886" s="18">
        <f>MAX(0,ROUNDDOWN(M1886-J1886-N1886-K1886-0,-3))</f>
        <v/>
      </c>
      <c r="X1886" s="18">
        <f>MAX(0,ROUNDDOWN(M1886-J1886-N1886-K1886-R1886,-3))</f>
        <v/>
      </c>
      <c r="Y1886" s="18">
        <f>IF(W1886&lt;=0,0,ROUNDDOWN((W1886*LOOKUP(W1886,{0,1950001,3300001,6950001,9000001,18000001,40000001},{0.05,0.1,0.2,0.23,0.33,0.4,0.45})-LOOKUP(W1886,{0,1950001,3300001,6950001,9000001,18000001,40000001},{0,97500,427500,636000,1536000,2796000,4796000}))*1.021,-2))</f>
        <v/>
      </c>
      <c r="Z1886" s="18">
        <f>IF(X1886&lt;=0,0,ROUNDDOWN((X1886*LOOKUP(X1886,{0,1950001,3300001,6950001,9000001,18000001,40000001},{0.05,0.1,0.2,0.23,0.33,0.4,0.45})-LOOKUP(X1886,{0,1950001,3300001,6950001,9000001,18000001,40000001},{0,97500,427500,636000,1536000,2796000,4796000}))*1.021,-2))</f>
        <v/>
      </c>
      <c r="AA1886" s="18">
        <f>MAX(0,ROUNDDOWN(M1886-J1886-430000-L1886-0,-3))</f>
        <v/>
      </c>
      <c r="AB1886" s="18">
        <f>MAX(0,ROUNDDOWN(M1886-J1886-430000-L1886-V1886,-3))</f>
        <v/>
      </c>
      <c r="AC1886" s="18">
        <f>IF(M1886&lt;=450000,0,MAX(0,ROUNDDOWN(AA1886*0.06-MIN(50000,AA1886)*0.03,-2))+MAX(0,ROUNDDOWN(AA1886*0.04-MIN(50000,AA1886)*0.02,-2)))</f>
        <v/>
      </c>
      <c r="AD1886" s="18">
        <f>IF(M1886&lt;=450000,0,MAX(0,ROUNDDOWN(AB1886*0.06-MIN(50000,AB1886)*0.03,-2))+MAX(0,ROUNDDOWN(AB1886*0.04-MIN(50000,AB1886)*0.02,-2)))</f>
        <v/>
      </c>
      <c r="AE1886" s="18">
        <f>Y1886-Z1886</f>
        <v/>
      </c>
      <c r="AF1886" s="18">
        <f>AC1886-AD1886</f>
        <v/>
      </c>
      <c r="AG1886" s="18">
        <f>AE1886+AF1886</f>
        <v/>
      </c>
      <c r="AH1886" s="20">
        <f>IF(W1886&lt;=0,0,LOOKUP(W1886,{0,1950001,3300001,6950001,9000001,18000001,40000001},{0.05,0.1,0.2,0.23,0.33,0.4,0.45}))</f>
        <v/>
      </c>
    </row>
    <row r="1887">
      <c r="A1887" t="inlineStr">
        <is>
          <t>1万円刻み 3区分8万円ずつ</t>
        </is>
      </c>
      <c r="B1887" s="18">
        <f>'4_1万円刻み'!$A$603</f>
        <v/>
      </c>
      <c r="C1887" s="19" t="n">
        <v>2026</v>
      </c>
      <c r="D1887" t="inlineStr">
        <is>
          <t>いいえ</t>
        </is>
      </c>
      <c r="E1887" s="18" t="n">
        <v>80000</v>
      </c>
      <c r="F1887" s="18" t="n">
        <v>0</v>
      </c>
      <c r="G1887" s="18" t="n">
        <v>80000</v>
      </c>
      <c r="H1887" s="18" t="n">
        <v>80000</v>
      </c>
      <c r="I1887" s="18" t="n">
        <v>0</v>
      </c>
      <c r="J1887" s="18">
        <f>ROUND(MIN(B1887/12,650000)*12*0.0915+MIN(B1887/12,1390000)*12*(0.0504+0)+B1887*0.005,0)</f>
        <v/>
      </c>
      <c r="K1887" s="18" t="n">
        <v>0</v>
      </c>
      <c r="L1887" s="18" t="n">
        <v>0</v>
      </c>
      <c r="M1887" s="18">
        <f>ROUND(IF(C1887&gt;=2026,IF(B1887&lt;741000,0,IF(B1887&lt;2191000,B1887-740000,IF(B1887&lt;2193000,1451000,IF(B1887&lt;2196000,1453000,IF(B1887&lt;2200000,1456000,IF(B1887&lt;3600000,ROUNDDOWN(B1887/4,-3)*2.8-80000,IF(B1887&lt;6600000,ROUNDDOWN(B1887/4,-3)*3.2-440000,IF(B1887&lt;8500000,ROUNDDOWN(B1887*0.9,0)-1100000,B1887-1950000)))))))),IF(B1887&lt;651000,0,IF(B1887&lt;1900000,B1887-650000,IF(B1887&lt;3600000,ROUNDDOWN(B1887/4,-3)*2.8-80000,IF(B1887&lt;6600000,ROUNDDOWN(B1887/4,-3)*3.2-440000,IF(B1887&lt;8500000,ROUNDDOWN(B1887*0.9,0)-1100000,B1887-1950000)))))),0)</f>
        <v/>
      </c>
      <c r="N1887" s="18">
        <f>IF(M1887&gt;23500000,NA(),IF(C1887&gt;=2026,IF(M1887&lt;=4890000,1040000,IF(M1887&lt;=6550000,670000,620000)),IF(M1887&lt;=1320000,950000,IF(M1887&lt;=3360000,880000,IF(M1887&lt;=4890000,680000,IF(M1887&lt;=6550000,630000,580000))))))</f>
        <v/>
      </c>
      <c r="O1887" s="18">
        <f>IF(F1887&lt;=0,IF(AND(D1887="はい",C1887&gt;=2026,C1887&lt;=2027),IF(E1887&lt;=0,0,IF(E1887&lt;=30000,E1887,IF(E1887&lt;=60000,ROUNDUP(E1887/2,0)+15000,IF(E1887&lt;=120000,ROUNDUP(E1887/4,0)+30000,60000)))),IF(E1887&lt;=0,0,IF(E1887&lt;=20000,E1887,IF(E1887&lt;=40000,ROUNDUP(E1887/2,0)+10000,IF(E1887&lt;=80000,ROUNDUP(E1887/4,0)+20000,40000))))),IF(E1887&lt;=0,IF(F1887&lt;=0,0,IF(F1887&lt;=25000,F1887,IF(F1887&lt;=50000,ROUNDUP(F1887/2,0)+12500,IF(F1887&lt;=100000,ROUNDUP(F1887/4,0)+25000,50000)))),MAX(IF(F1887&lt;=0,0,IF(F1887&lt;=25000,F1887,IF(F1887&lt;=50000,ROUNDUP(F1887/2,0)+12500,IF(F1887&lt;=100000,ROUNDUP(F1887/4,0)+25000,50000)))),MIN(IF(AND(D1887="はい",C1887&gt;=2026,C1887&lt;=2027),IF(E1887&lt;=0,0,IF(E1887&lt;=30000,E1887,IF(E1887&lt;=60000,ROUNDUP(E1887/2,0)+15000,IF(E1887&lt;=120000,ROUNDUP(E1887/4,0)+30000,60000)))),IF(E1887&lt;=0,0,IF(E1887&lt;=20000,E1887,IF(E1887&lt;=40000,ROUNDUP(E1887/2,0)+10000,IF(E1887&lt;=80000,ROUNDUP(E1887/4,0)+20000,40000)))))+IF(F1887&lt;=0,0,IF(F1887&lt;=25000,F1887,IF(F1887&lt;=50000,ROUNDUP(F1887/2,0)+12500,IF(F1887&lt;=100000,ROUNDUP(F1887/4,0)+25000,50000)))),IF(AND(D1887="はい",C1887&gt;=2026,C1887&lt;=2027),60000,40000)))))</f>
        <v/>
      </c>
      <c r="P1887" s="18">
        <f>IF(G1887&lt;=0,0,IF(G1887&lt;=20000,G1887,IF(G1887&lt;=40000,ROUNDUP(G1887/2,0)+10000,IF(G1887&lt;=80000,ROUNDUP(G1887/4,0)+20000,40000))))</f>
        <v/>
      </c>
      <c r="Q1887" s="18">
        <f>IF(I1887&lt;=0,IF(H1887&lt;=0,0,IF(H1887&lt;=20000,H1887,IF(H1887&lt;=40000,ROUNDUP(H1887/2,0)+10000,IF(H1887&lt;=80000,ROUNDUP(H1887/4,0)+20000,40000)))),IF(H1887&lt;=0,IF(I1887&lt;=0,0,IF(I1887&lt;=25000,I1887,IF(I1887&lt;=50000,ROUNDUP(I1887/2,0)+12500,IF(I1887&lt;=100000,ROUNDUP(I1887/4,0)+25000,50000)))),MAX(IF(I1887&lt;=0,0,IF(I1887&lt;=25000,I1887,IF(I1887&lt;=50000,ROUNDUP(I1887/2,0)+12500,IF(I1887&lt;=100000,ROUNDUP(I1887/4,0)+25000,50000)))),MIN(IF(H1887&lt;=0,0,IF(H1887&lt;=20000,H1887,IF(H1887&lt;=40000,ROUNDUP(H1887/2,0)+10000,IF(H1887&lt;=80000,ROUNDUP(H1887/4,0)+20000,40000))))+IF(I1887&lt;=0,0,IF(I1887&lt;=25000,I1887,IF(I1887&lt;=50000,ROUNDUP(I1887/2,0)+12500,IF(I1887&lt;=100000,ROUNDUP(I1887/4,0)+25000,50000)))),40000))))</f>
        <v/>
      </c>
      <c r="R1887" s="18">
        <f>MIN(120000,O1887+P1887+Q1887)</f>
        <v/>
      </c>
      <c r="S1887" s="18">
        <f>IF(F1887&lt;=0,IF(E1887&lt;=0,0,IF(E1887&lt;=12000,E1887,IF(E1887&lt;=32000,ROUNDUP(E1887/2,0)+6000,IF(E1887&lt;=56000,ROUNDUP(E1887/4,0)+14000,28000)))),IF(E1887&lt;=0,IF(F1887&lt;=0,0,IF(F1887&lt;=15000,F1887,IF(F1887&lt;=40000,ROUNDUP(F1887/2,0)+7500,IF(F1887&lt;=70000,ROUNDUP(F1887/4,0)+17500,35000)))),MAX(IF(F1887&lt;=0,0,IF(F1887&lt;=15000,F1887,IF(F1887&lt;=40000,ROUNDUP(F1887/2,0)+7500,IF(F1887&lt;=70000,ROUNDUP(F1887/4,0)+17500,35000)))),MIN(IF(E1887&lt;=0,0,IF(E1887&lt;=12000,E1887,IF(E1887&lt;=32000,ROUNDUP(E1887/2,0)+6000,IF(E1887&lt;=56000,ROUNDUP(E1887/4,0)+14000,28000))))+IF(F1887&lt;=0,0,IF(F1887&lt;=15000,F1887,IF(F1887&lt;=40000,ROUNDUP(F1887/2,0)+7500,IF(F1887&lt;=70000,ROUNDUP(F1887/4,0)+17500,35000)))),28000))))</f>
        <v/>
      </c>
      <c r="T1887" s="18">
        <f>IF(G1887&lt;=0,0,IF(G1887&lt;=12000,G1887,IF(G1887&lt;=32000,ROUNDUP(G1887/2,0)+6000,IF(G1887&lt;=56000,ROUNDUP(G1887/4,0)+14000,28000))))</f>
        <v/>
      </c>
      <c r="U1887" s="18">
        <f>IF(I1887&lt;=0,IF(H1887&lt;=0,0,IF(H1887&lt;=12000,H1887,IF(H1887&lt;=32000,ROUNDUP(H1887/2,0)+6000,IF(H1887&lt;=56000,ROUNDUP(H1887/4,0)+14000,28000)))),IF(H1887&lt;=0,IF(I1887&lt;=0,0,IF(I1887&lt;=15000,I1887,IF(I1887&lt;=40000,ROUNDUP(I1887/2,0)+7500,IF(I1887&lt;=70000,ROUNDUP(I1887/4,0)+17500,35000)))),MAX(IF(I1887&lt;=0,0,IF(I1887&lt;=15000,I1887,IF(I1887&lt;=40000,ROUNDUP(I1887/2,0)+7500,IF(I1887&lt;=70000,ROUNDUP(I1887/4,0)+17500,35000)))),MIN(IF(H1887&lt;=0,0,IF(H1887&lt;=12000,H1887,IF(H1887&lt;=32000,ROUNDUP(H1887/2,0)+6000,IF(H1887&lt;=56000,ROUNDUP(H1887/4,0)+14000,28000))))+IF(I1887&lt;=0,0,IF(I1887&lt;=15000,I1887,IF(I1887&lt;=40000,ROUNDUP(I1887/2,0)+7500,IF(I1887&lt;=70000,ROUNDUP(I1887/4,0)+17500,35000)))),28000))))</f>
        <v/>
      </c>
      <c r="V1887" s="18">
        <f>MIN(70000,S1887+T1887+U1887)</f>
        <v/>
      </c>
      <c r="W1887" s="18">
        <f>MAX(0,ROUNDDOWN(M1887-J1887-N1887-K1887-0,-3))</f>
        <v/>
      </c>
      <c r="X1887" s="18">
        <f>MAX(0,ROUNDDOWN(M1887-J1887-N1887-K1887-R1887,-3))</f>
        <v/>
      </c>
      <c r="Y1887" s="18">
        <f>IF(W1887&lt;=0,0,ROUNDDOWN((W1887*LOOKUP(W1887,{0,1950001,3300001,6950001,9000001,18000001,40000001},{0.05,0.1,0.2,0.23,0.33,0.4,0.45})-LOOKUP(W1887,{0,1950001,3300001,6950001,9000001,18000001,40000001},{0,97500,427500,636000,1536000,2796000,4796000}))*1.021,-2))</f>
        <v/>
      </c>
      <c r="Z1887" s="18">
        <f>IF(X1887&lt;=0,0,ROUNDDOWN((X1887*LOOKUP(X1887,{0,1950001,3300001,6950001,9000001,18000001,40000001},{0.05,0.1,0.2,0.23,0.33,0.4,0.45})-LOOKUP(X1887,{0,1950001,3300001,6950001,9000001,18000001,40000001},{0,97500,427500,636000,1536000,2796000,4796000}))*1.021,-2))</f>
        <v/>
      </c>
      <c r="AA1887" s="18">
        <f>MAX(0,ROUNDDOWN(M1887-J1887-430000-L1887-0,-3))</f>
        <v/>
      </c>
      <c r="AB1887" s="18">
        <f>MAX(0,ROUNDDOWN(M1887-J1887-430000-L1887-V1887,-3))</f>
        <v/>
      </c>
      <c r="AC1887" s="18">
        <f>IF(M1887&lt;=450000,0,MAX(0,ROUNDDOWN(AA1887*0.06-MIN(50000,AA1887)*0.03,-2))+MAX(0,ROUNDDOWN(AA1887*0.04-MIN(50000,AA1887)*0.02,-2)))</f>
        <v/>
      </c>
      <c r="AD1887" s="18">
        <f>IF(M1887&lt;=450000,0,MAX(0,ROUNDDOWN(AB1887*0.06-MIN(50000,AB1887)*0.03,-2))+MAX(0,ROUNDDOWN(AB1887*0.04-MIN(50000,AB1887)*0.02,-2)))</f>
        <v/>
      </c>
      <c r="AE1887" s="18">
        <f>Y1887-Z1887</f>
        <v/>
      </c>
      <c r="AF1887" s="18">
        <f>AC1887-AD1887</f>
        <v/>
      </c>
      <c r="AG1887" s="18">
        <f>AE1887+AF1887</f>
        <v/>
      </c>
      <c r="AH1887" s="20">
        <f>IF(W1887&lt;=0,0,LOOKUP(W1887,{0,1950001,3300001,6950001,9000001,18000001,40000001},{0.05,0.1,0.2,0.23,0.33,0.4,0.45}))</f>
        <v/>
      </c>
    </row>
    <row r="1888">
      <c r="A1888" t="inlineStr">
        <is>
          <t>1万円刻み 一般8万円</t>
        </is>
      </c>
      <c r="B1888" s="18">
        <f>'4_1万円刻み'!$A$603</f>
        <v/>
      </c>
      <c r="C1888" s="19" t="n">
        <v>2026</v>
      </c>
      <c r="D1888" t="inlineStr">
        <is>
          <t>いいえ</t>
        </is>
      </c>
      <c r="E1888" s="18" t="n">
        <v>80000</v>
      </c>
      <c r="F1888" s="18" t="n">
        <v>0</v>
      </c>
      <c r="G1888" s="18" t="n">
        <v>0</v>
      </c>
      <c r="H1888" s="18" t="n">
        <v>0</v>
      </c>
      <c r="I1888" s="18" t="n">
        <v>0</v>
      </c>
      <c r="J1888" s="18">
        <f>ROUND(MIN(B1888/12,650000)*12*0.0915+MIN(B1888/12,1390000)*12*(0.0504+0)+B1888*0.005,0)</f>
        <v/>
      </c>
      <c r="K1888" s="18" t="n">
        <v>0</v>
      </c>
      <c r="L1888" s="18" t="n">
        <v>0</v>
      </c>
      <c r="M1888" s="18">
        <f>ROUND(IF(C1888&gt;=2026,IF(B1888&lt;741000,0,IF(B1888&lt;2191000,B1888-740000,IF(B1888&lt;2193000,1451000,IF(B1888&lt;2196000,1453000,IF(B1888&lt;2200000,1456000,IF(B1888&lt;3600000,ROUNDDOWN(B1888/4,-3)*2.8-80000,IF(B1888&lt;6600000,ROUNDDOWN(B1888/4,-3)*3.2-440000,IF(B1888&lt;8500000,ROUNDDOWN(B1888*0.9,0)-1100000,B1888-1950000)))))))),IF(B1888&lt;651000,0,IF(B1888&lt;1900000,B1888-650000,IF(B1888&lt;3600000,ROUNDDOWN(B1888/4,-3)*2.8-80000,IF(B1888&lt;6600000,ROUNDDOWN(B1888/4,-3)*3.2-440000,IF(B1888&lt;8500000,ROUNDDOWN(B1888*0.9,0)-1100000,B1888-1950000)))))),0)</f>
        <v/>
      </c>
      <c r="N1888" s="18">
        <f>IF(M1888&gt;23500000,NA(),IF(C1888&gt;=2026,IF(M1888&lt;=4890000,1040000,IF(M1888&lt;=6550000,670000,620000)),IF(M1888&lt;=1320000,950000,IF(M1888&lt;=3360000,880000,IF(M1888&lt;=4890000,680000,IF(M1888&lt;=6550000,630000,580000))))))</f>
        <v/>
      </c>
      <c r="O1888" s="18">
        <f>IF(F1888&lt;=0,IF(AND(D1888="はい",C1888&gt;=2026,C1888&lt;=2027),IF(E1888&lt;=0,0,IF(E1888&lt;=30000,E1888,IF(E1888&lt;=60000,ROUNDUP(E1888/2,0)+15000,IF(E1888&lt;=120000,ROUNDUP(E1888/4,0)+30000,60000)))),IF(E1888&lt;=0,0,IF(E1888&lt;=20000,E1888,IF(E1888&lt;=40000,ROUNDUP(E1888/2,0)+10000,IF(E1888&lt;=80000,ROUNDUP(E1888/4,0)+20000,40000))))),IF(E1888&lt;=0,IF(F1888&lt;=0,0,IF(F1888&lt;=25000,F1888,IF(F1888&lt;=50000,ROUNDUP(F1888/2,0)+12500,IF(F1888&lt;=100000,ROUNDUP(F1888/4,0)+25000,50000)))),MAX(IF(F1888&lt;=0,0,IF(F1888&lt;=25000,F1888,IF(F1888&lt;=50000,ROUNDUP(F1888/2,0)+12500,IF(F1888&lt;=100000,ROUNDUP(F1888/4,0)+25000,50000)))),MIN(IF(AND(D1888="はい",C1888&gt;=2026,C1888&lt;=2027),IF(E1888&lt;=0,0,IF(E1888&lt;=30000,E1888,IF(E1888&lt;=60000,ROUNDUP(E1888/2,0)+15000,IF(E1888&lt;=120000,ROUNDUP(E1888/4,0)+30000,60000)))),IF(E1888&lt;=0,0,IF(E1888&lt;=20000,E1888,IF(E1888&lt;=40000,ROUNDUP(E1888/2,0)+10000,IF(E1888&lt;=80000,ROUNDUP(E1888/4,0)+20000,40000)))))+IF(F1888&lt;=0,0,IF(F1888&lt;=25000,F1888,IF(F1888&lt;=50000,ROUNDUP(F1888/2,0)+12500,IF(F1888&lt;=100000,ROUNDUP(F1888/4,0)+25000,50000)))),IF(AND(D1888="はい",C1888&gt;=2026,C1888&lt;=2027),60000,40000)))))</f>
        <v/>
      </c>
      <c r="P1888" s="18">
        <f>IF(G1888&lt;=0,0,IF(G1888&lt;=20000,G1888,IF(G1888&lt;=40000,ROUNDUP(G1888/2,0)+10000,IF(G1888&lt;=80000,ROUNDUP(G1888/4,0)+20000,40000))))</f>
        <v/>
      </c>
      <c r="Q1888" s="18">
        <f>IF(I1888&lt;=0,IF(H1888&lt;=0,0,IF(H1888&lt;=20000,H1888,IF(H1888&lt;=40000,ROUNDUP(H1888/2,0)+10000,IF(H1888&lt;=80000,ROUNDUP(H1888/4,0)+20000,40000)))),IF(H1888&lt;=0,IF(I1888&lt;=0,0,IF(I1888&lt;=25000,I1888,IF(I1888&lt;=50000,ROUNDUP(I1888/2,0)+12500,IF(I1888&lt;=100000,ROUNDUP(I1888/4,0)+25000,50000)))),MAX(IF(I1888&lt;=0,0,IF(I1888&lt;=25000,I1888,IF(I1888&lt;=50000,ROUNDUP(I1888/2,0)+12500,IF(I1888&lt;=100000,ROUNDUP(I1888/4,0)+25000,50000)))),MIN(IF(H1888&lt;=0,0,IF(H1888&lt;=20000,H1888,IF(H1888&lt;=40000,ROUNDUP(H1888/2,0)+10000,IF(H1888&lt;=80000,ROUNDUP(H1888/4,0)+20000,40000))))+IF(I1888&lt;=0,0,IF(I1888&lt;=25000,I1888,IF(I1888&lt;=50000,ROUNDUP(I1888/2,0)+12500,IF(I1888&lt;=100000,ROUNDUP(I1888/4,0)+25000,50000)))),40000))))</f>
        <v/>
      </c>
      <c r="R1888" s="18">
        <f>MIN(120000,O1888+P1888+Q1888)</f>
        <v/>
      </c>
      <c r="S1888" s="18">
        <f>IF(F1888&lt;=0,IF(E1888&lt;=0,0,IF(E1888&lt;=12000,E1888,IF(E1888&lt;=32000,ROUNDUP(E1888/2,0)+6000,IF(E1888&lt;=56000,ROUNDUP(E1888/4,0)+14000,28000)))),IF(E1888&lt;=0,IF(F1888&lt;=0,0,IF(F1888&lt;=15000,F1888,IF(F1888&lt;=40000,ROUNDUP(F1888/2,0)+7500,IF(F1888&lt;=70000,ROUNDUP(F1888/4,0)+17500,35000)))),MAX(IF(F1888&lt;=0,0,IF(F1888&lt;=15000,F1888,IF(F1888&lt;=40000,ROUNDUP(F1888/2,0)+7500,IF(F1888&lt;=70000,ROUNDUP(F1888/4,0)+17500,35000)))),MIN(IF(E1888&lt;=0,0,IF(E1888&lt;=12000,E1888,IF(E1888&lt;=32000,ROUNDUP(E1888/2,0)+6000,IF(E1888&lt;=56000,ROUNDUP(E1888/4,0)+14000,28000))))+IF(F1888&lt;=0,0,IF(F1888&lt;=15000,F1888,IF(F1888&lt;=40000,ROUNDUP(F1888/2,0)+7500,IF(F1888&lt;=70000,ROUNDUP(F1888/4,0)+17500,35000)))),28000))))</f>
        <v/>
      </c>
      <c r="T1888" s="18">
        <f>IF(G1888&lt;=0,0,IF(G1888&lt;=12000,G1888,IF(G1888&lt;=32000,ROUNDUP(G1888/2,0)+6000,IF(G1888&lt;=56000,ROUNDUP(G1888/4,0)+14000,28000))))</f>
        <v/>
      </c>
      <c r="U1888" s="18">
        <f>IF(I1888&lt;=0,IF(H1888&lt;=0,0,IF(H1888&lt;=12000,H1888,IF(H1888&lt;=32000,ROUNDUP(H1888/2,0)+6000,IF(H1888&lt;=56000,ROUNDUP(H1888/4,0)+14000,28000)))),IF(H1888&lt;=0,IF(I1888&lt;=0,0,IF(I1888&lt;=15000,I1888,IF(I1888&lt;=40000,ROUNDUP(I1888/2,0)+7500,IF(I1888&lt;=70000,ROUNDUP(I1888/4,0)+17500,35000)))),MAX(IF(I1888&lt;=0,0,IF(I1888&lt;=15000,I1888,IF(I1888&lt;=40000,ROUNDUP(I1888/2,0)+7500,IF(I1888&lt;=70000,ROUNDUP(I1888/4,0)+17500,35000)))),MIN(IF(H1888&lt;=0,0,IF(H1888&lt;=12000,H1888,IF(H1888&lt;=32000,ROUNDUP(H1888/2,0)+6000,IF(H1888&lt;=56000,ROUNDUP(H1888/4,0)+14000,28000))))+IF(I1888&lt;=0,0,IF(I1888&lt;=15000,I1888,IF(I1888&lt;=40000,ROUNDUP(I1888/2,0)+7500,IF(I1888&lt;=70000,ROUNDUP(I1888/4,0)+17500,35000)))),28000))))</f>
        <v/>
      </c>
      <c r="V1888" s="18">
        <f>MIN(70000,S1888+T1888+U1888)</f>
        <v/>
      </c>
      <c r="W1888" s="18">
        <f>MAX(0,ROUNDDOWN(M1888-J1888-N1888-K1888-0,-3))</f>
        <v/>
      </c>
      <c r="X1888" s="18">
        <f>MAX(0,ROUNDDOWN(M1888-J1888-N1888-K1888-R1888,-3))</f>
        <v/>
      </c>
      <c r="Y1888" s="18">
        <f>IF(W1888&lt;=0,0,ROUNDDOWN((W1888*LOOKUP(W1888,{0,1950001,3300001,6950001,9000001,18000001,40000001},{0.05,0.1,0.2,0.23,0.33,0.4,0.45})-LOOKUP(W1888,{0,1950001,3300001,6950001,9000001,18000001,40000001},{0,97500,427500,636000,1536000,2796000,4796000}))*1.021,-2))</f>
        <v/>
      </c>
      <c r="Z1888" s="18">
        <f>IF(X1888&lt;=0,0,ROUNDDOWN((X1888*LOOKUP(X1888,{0,1950001,3300001,6950001,9000001,18000001,40000001},{0.05,0.1,0.2,0.23,0.33,0.4,0.45})-LOOKUP(X1888,{0,1950001,3300001,6950001,9000001,18000001,40000001},{0,97500,427500,636000,1536000,2796000,4796000}))*1.021,-2))</f>
        <v/>
      </c>
      <c r="AA1888" s="18">
        <f>MAX(0,ROUNDDOWN(M1888-J1888-430000-L1888-0,-3))</f>
        <v/>
      </c>
      <c r="AB1888" s="18">
        <f>MAX(0,ROUNDDOWN(M1888-J1888-430000-L1888-V1888,-3))</f>
        <v/>
      </c>
      <c r="AC1888" s="18">
        <f>IF(M1888&lt;=450000,0,MAX(0,ROUNDDOWN(AA1888*0.06-MIN(50000,AA1888)*0.03,-2))+MAX(0,ROUNDDOWN(AA1888*0.04-MIN(50000,AA1888)*0.02,-2)))</f>
        <v/>
      </c>
      <c r="AD1888" s="18">
        <f>IF(M1888&lt;=450000,0,MAX(0,ROUNDDOWN(AB1888*0.06-MIN(50000,AB1888)*0.03,-2))+MAX(0,ROUNDDOWN(AB1888*0.04-MIN(50000,AB1888)*0.02,-2)))</f>
        <v/>
      </c>
      <c r="AE1888" s="18">
        <f>Y1888-Z1888</f>
        <v/>
      </c>
      <c r="AF1888" s="18">
        <f>AC1888-AD1888</f>
        <v/>
      </c>
      <c r="AG1888" s="18">
        <f>AE1888+AF1888</f>
        <v/>
      </c>
      <c r="AH1888" s="20">
        <f>IF(W1888&lt;=0,0,LOOKUP(W1888,{0,1950001,3300001,6950001,9000001,18000001,40000001},{0.05,0.1,0.2,0.23,0.33,0.4,0.45}))</f>
        <v/>
      </c>
    </row>
    <row r="1889">
      <c r="A1889" t="inlineStr">
        <is>
          <t>1万円刻み 特例あり一般12万円</t>
        </is>
      </c>
      <c r="B1889" s="18">
        <f>'4_1万円刻み'!$A$603</f>
        <v/>
      </c>
      <c r="C1889" s="19" t="n">
        <v>2026</v>
      </c>
      <c r="D1889" t="inlineStr">
        <is>
          <t>はい</t>
        </is>
      </c>
      <c r="E1889" s="18" t="n">
        <v>120000</v>
      </c>
      <c r="F1889" s="18" t="n">
        <v>0</v>
      </c>
      <c r="G1889" s="18" t="n">
        <v>0</v>
      </c>
      <c r="H1889" s="18" t="n">
        <v>0</v>
      </c>
      <c r="I1889" s="18" t="n">
        <v>0</v>
      </c>
      <c r="J1889" s="18">
        <f>ROUND(MIN(B1889/12,650000)*12*0.0915+MIN(B1889/12,1390000)*12*(0.0504+0)+B1889*0.005,0)</f>
        <v/>
      </c>
      <c r="K1889" s="18" t="n">
        <v>0</v>
      </c>
      <c r="L1889" s="18" t="n">
        <v>0</v>
      </c>
      <c r="M1889" s="18">
        <f>ROUND(IF(C1889&gt;=2026,IF(B1889&lt;741000,0,IF(B1889&lt;2191000,B1889-740000,IF(B1889&lt;2193000,1451000,IF(B1889&lt;2196000,1453000,IF(B1889&lt;2200000,1456000,IF(B1889&lt;3600000,ROUNDDOWN(B1889/4,-3)*2.8-80000,IF(B1889&lt;6600000,ROUNDDOWN(B1889/4,-3)*3.2-440000,IF(B1889&lt;8500000,ROUNDDOWN(B1889*0.9,0)-1100000,B1889-1950000)))))))),IF(B1889&lt;651000,0,IF(B1889&lt;1900000,B1889-650000,IF(B1889&lt;3600000,ROUNDDOWN(B1889/4,-3)*2.8-80000,IF(B1889&lt;6600000,ROUNDDOWN(B1889/4,-3)*3.2-440000,IF(B1889&lt;8500000,ROUNDDOWN(B1889*0.9,0)-1100000,B1889-1950000)))))),0)</f>
        <v/>
      </c>
      <c r="N1889" s="18">
        <f>IF(M1889&gt;23500000,NA(),IF(C1889&gt;=2026,IF(M1889&lt;=4890000,1040000,IF(M1889&lt;=6550000,670000,620000)),IF(M1889&lt;=1320000,950000,IF(M1889&lt;=3360000,880000,IF(M1889&lt;=4890000,680000,IF(M1889&lt;=6550000,630000,580000))))))</f>
        <v/>
      </c>
      <c r="O1889" s="18">
        <f>IF(F1889&lt;=0,IF(AND(D1889="はい",C1889&gt;=2026,C1889&lt;=2027),IF(E1889&lt;=0,0,IF(E1889&lt;=30000,E1889,IF(E1889&lt;=60000,ROUNDUP(E1889/2,0)+15000,IF(E1889&lt;=120000,ROUNDUP(E1889/4,0)+30000,60000)))),IF(E1889&lt;=0,0,IF(E1889&lt;=20000,E1889,IF(E1889&lt;=40000,ROUNDUP(E1889/2,0)+10000,IF(E1889&lt;=80000,ROUNDUP(E1889/4,0)+20000,40000))))),IF(E1889&lt;=0,IF(F1889&lt;=0,0,IF(F1889&lt;=25000,F1889,IF(F1889&lt;=50000,ROUNDUP(F1889/2,0)+12500,IF(F1889&lt;=100000,ROUNDUP(F1889/4,0)+25000,50000)))),MAX(IF(F1889&lt;=0,0,IF(F1889&lt;=25000,F1889,IF(F1889&lt;=50000,ROUNDUP(F1889/2,0)+12500,IF(F1889&lt;=100000,ROUNDUP(F1889/4,0)+25000,50000)))),MIN(IF(AND(D1889="はい",C1889&gt;=2026,C1889&lt;=2027),IF(E1889&lt;=0,0,IF(E1889&lt;=30000,E1889,IF(E1889&lt;=60000,ROUNDUP(E1889/2,0)+15000,IF(E1889&lt;=120000,ROUNDUP(E1889/4,0)+30000,60000)))),IF(E1889&lt;=0,0,IF(E1889&lt;=20000,E1889,IF(E1889&lt;=40000,ROUNDUP(E1889/2,0)+10000,IF(E1889&lt;=80000,ROUNDUP(E1889/4,0)+20000,40000)))))+IF(F1889&lt;=0,0,IF(F1889&lt;=25000,F1889,IF(F1889&lt;=50000,ROUNDUP(F1889/2,0)+12500,IF(F1889&lt;=100000,ROUNDUP(F1889/4,0)+25000,50000)))),IF(AND(D1889="はい",C1889&gt;=2026,C1889&lt;=2027),60000,40000)))))</f>
        <v/>
      </c>
      <c r="P1889" s="18">
        <f>IF(G1889&lt;=0,0,IF(G1889&lt;=20000,G1889,IF(G1889&lt;=40000,ROUNDUP(G1889/2,0)+10000,IF(G1889&lt;=80000,ROUNDUP(G1889/4,0)+20000,40000))))</f>
        <v/>
      </c>
      <c r="Q1889" s="18">
        <f>IF(I1889&lt;=0,IF(H1889&lt;=0,0,IF(H1889&lt;=20000,H1889,IF(H1889&lt;=40000,ROUNDUP(H1889/2,0)+10000,IF(H1889&lt;=80000,ROUNDUP(H1889/4,0)+20000,40000)))),IF(H1889&lt;=0,IF(I1889&lt;=0,0,IF(I1889&lt;=25000,I1889,IF(I1889&lt;=50000,ROUNDUP(I1889/2,0)+12500,IF(I1889&lt;=100000,ROUNDUP(I1889/4,0)+25000,50000)))),MAX(IF(I1889&lt;=0,0,IF(I1889&lt;=25000,I1889,IF(I1889&lt;=50000,ROUNDUP(I1889/2,0)+12500,IF(I1889&lt;=100000,ROUNDUP(I1889/4,0)+25000,50000)))),MIN(IF(H1889&lt;=0,0,IF(H1889&lt;=20000,H1889,IF(H1889&lt;=40000,ROUNDUP(H1889/2,0)+10000,IF(H1889&lt;=80000,ROUNDUP(H1889/4,0)+20000,40000))))+IF(I1889&lt;=0,0,IF(I1889&lt;=25000,I1889,IF(I1889&lt;=50000,ROUNDUP(I1889/2,0)+12500,IF(I1889&lt;=100000,ROUNDUP(I1889/4,0)+25000,50000)))),40000))))</f>
        <v/>
      </c>
      <c r="R1889" s="18">
        <f>MIN(120000,O1889+P1889+Q1889)</f>
        <v/>
      </c>
      <c r="S1889" s="18">
        <f>IF(F1889&lt;=0,IF(E1889&lt;=0,0,IF(E1889&lt;=12000,E1889,IF(E1889&lt;=32000,ROUNDUP(E1889/2,0)+6000,IF(E1889&lt;=56000,ROUNDUP(E1889/4,0)+14000,28000)))),IF(E1889&lt;=0,IF(F1889&lt;=0,0,IF(F1889&lt;=15000,F1889,IF(F1889&lt;=40000,ROUNDUP(F1889/2,0)+7500,IF(F1889&lt;=70000,ROUNDUP(F1889/4,0)+17500,35000)))),MAX(IF(F1889&lt;=0,0,IF(F1889&lt;=15000,F1889,IF(F1889&lt;=40000,ROUNDUP(F1889/2,0)+7500,IF(F1889&lt;=70000,ROUNDUP(F1889/4,0)+17500,35000)))),MIN(IF(E1889&lt;=0,0,IF(E1889&lt;=12000,E1889,IF(E1889&lt;=32000,ROUNDUP(E1889/2,0)+6000,IF(E1889&lt;=56000,ROUNDUP(E1889/4,0)+14000,28000))))+IF(F1889&lt;=0,0,IF(F1889&lt;=15000,F1889,IF(F1889&lt;=40000,ROUNDUP(F1889/2,0)+7500,IF(F1889&lt;=70000,ROUNDUP(F1889/4,0)+17500,35000)))),28000))))</f>
        <v/>
      </c>
      <c r="T1889" s="18">
        <f>IF(G1889&lt;=0,0,IF(G1889&lt;=12000,G1889,IF(G1889&lt;=32000,ROUNDUP(G1889/2,0)+6000,IF(G1889&lt;=56000,ROUNDUP(G1889/4,0)+14000,28000))))</f>
        <v/>
      </c>
      <c r="U1889" s="18">
        <f>IF(I1889&lt;=0,IF(H1889&lt;=0,0,IF(H1889&lt;=12000,H1889,IF(H1889&lt;=32000,ROUNDUP(H1889/2,0)+6000,IF(H1889&lt;=56000,ROUNDUP(H1889/4,0)+14000,28000)))),IF(H1889&lt;=0,IF(I1889&lt;=0,0,IF(I1889&lt;=15000,I1889,IF(I1889&lt;=40000,ROUNDUP(I1889/2,0)+7500,IF(I1889&lt;=70000,ROUNDUP(I1889/4,0)+17500,35000)))),MAX(IF(I1889&lt;=0,0,IF(I1889&lt;=15000,I1889,IF(I1889&lt;=40000,ROUNDUP(I1889/2,0)+7500,IF(I1889&lt;=70000,ROUNDUP(I1889/4,0)+17500,35000)))),MIN(IF(H1889&lt;=0,0,IF(H1889&lt;=12000,H1889,IF(H1889&lt;=32000,ROUNDUP(H1889/2,0)+6000,IF(H1889&lt;=56000,ROUNDUP(H1889/4,0)+14000,28000))))+IF(I1889&lt;=0,0,IF(I1889&lt;=15000,I1889,IF(I1889&lt;=40000,ROUNDUP(I1889/2,0)+7500,IF(I1889&lt;=70000,ROUNDUP(I1889/4,0)+17500,35000)))),28000))))</f>
        <v/>
      </c>
      <c r="V1889" s="18">
        <f>MIN(70000,S1889+T1889+U1889)</f>
        <v/>
      </c>
      <c r="W1889" s="18">
        <f>MAX(0,ROUNDDOWN(M1889-J1889-N1889-K1889-0,-3))</f>
        <v/>
      </c>
      <c r="X1889" s="18">
        <f>MAX(0,ROUNDDOWN(M1889-J1889-N1889-K1889-R1889,-3))</f>
        <v/>
      </c>
      <c r="Y1889" s="18">
        <f>IF(W1889&lt;=0,0,ROUNDDOWN((W1889*LOOKUP(W1889,{0,1950001,3300001,6950001,9000001,18000001,40000001},{0.05,0.1,0.2,0.23,0.33,0.4,0.45})-LOOKUP(W1889,{0,1950001,3300001,6950001,9000001,18000001,40000001},{0,97500,427500,636000,1536000,2796000,4796000}))*1.021,-2))</f>
        <v/>
      </c>
      <c r="Z1889" s="18">
        <f>IF(X1889&lt;=0,0,ROUNDDOWN((X1889*LOOKUP(X1889,{0,1950001,3300001,6950001,9000001,18000001,40000001},{0.05,0.1,0.2,0.23,0.33,0.4,0.45})-LOOKUP(X1889,{0,1950001,3300001,6950001,9000001,18000001,40000001},{0,97500,427500,636000,1536000,2796000,4796000}))*1.021,-2))</f>
        <v/>
      </c>
      <c r="AA1889" s="18">
        <f>MAX(0,ROUNDDOWN(M1889-J1889-430000-L1889-0,-3))</f>
        <v/>
      </c>
      <c r="AB1889" s="18">
        <f>MAX(0,ROUNDDOWN(M1889-J1889-430000-L1889-V1889,-3))</f>
        <v/>
      </c>
      <c r="AC1889" s="18">
        <f>IF(M1889&lt;=450000,0,MAX(0,ROUNDDOWN(AA1889*0.06-MIN(50000,AA1889)*0.03,-2))+MAX(0,ROUNDDOWN(AA1889*0.04-MIN(50000,AA1889)*0.02,-2)))</f>
        <v/>
      </c>
      <c r="AD1889" s="18">
        <f>IF(M1889&lt;=450000,0,MAX(0,ROUNDDOWN(AB1889*0.06-MIN(50000,AB1889)*0.03,-2))+MAX(0,ROUNDDOWN(AB1889*0.04-MIN(50000,AB1889)*0.02,-2)))</f>
        <v/>
      </c>
      <c r="AE1889" s="18">
        <f>Y1889-Z1889</f>
        <v/>
      </c>
      <c r="AF1889" s="18">
        <f>AC1889-AD1889</f>
        <v/>
      </c>
      <c r="AG1889" s="18">
        <f>AE1889+AF1889</f>
        <v/>
      </c>
      <c r="AH1889" s="20">
        <f>IF(W1889&lt;=0,0,LOOKUP(W1889,{0,1950001,3300001,6950001,9000001,18000001,40000001},{0.05,0.1,0.2,0.23,0.33,0.4,0.45}))</f>
        <v/>
      </c>
    </row>
    <row r="1890">
      <c r="A1890" t="inlineStr">
        <is>
          <t>1万円刻み 3区分8万円ずつ</t>
        </is>
      </c>
      <c r="B1890" s="18">
        <f>'4_1万円刻み'!$A$604</f>
        <v/>
      </c>
      <c r="C1890" s="19" t="n">
        <v>2026</v>
      </c>
      <c r="D1890" t="inlineStr">
        <is>
          <t>いいえ</t>
        </is>
      </c>
      <c r="E1890" s="18" t="n">
        <v>80000</v>
      </c>
      <c r="F1890" s="18" t="n">
        <v>0</v>
      </c>
      <c r="G1890" s="18" t="n">
        <v>80000</v>
      </c>
      <c r="H1890" s="18" t="n">
        <v>80000</v>
      </c>
      <c r="I1890" s="18" t="n">
        <v>0</v>
      </c>
      <c r="J1890" s="18">
        <f>ROUND(MIN(B1890/12,650000)*12*0.0915+MIN(B1890/12,1390000)*12*(0.0504+0)+B1890*0.005,0)</f>
        <v/>
      </c>
      <c r="K1890" s="18" t="n">
        <v>0</v>
      </c>
      <c r="L1890" s="18" t="n">
        <v>0</v>
      </c>
      <c r="M1890" s="18">
        <f>ROUND(IF(C1890&gt;=2026,IF(B1890&lt;741000,0,IF(B1890&lt;2191000,B1890-740000,IF(B1890&lt;2193000,1451000,IF(B1890&lt;2196000,1453000,IF(B1890&lt;2200000,1456000,IF(B1890&lt;3600000,ROUNDDOWN(B1890/4,-3)*2.8-80000,IF(B1890&lt;6600000,ROUNDDOWN(B1890/4,-3)*3.2-440000,IF(B1890&lt;8500000,ROUNDDOWN(B1890*0.9,0)-1100000,B1890-1950000)))))))),IF(B1890&lt;651000,0,IF(B1890&lt;1900000,B1890-650000,IF(B1890&lt;3600000,ROUNDDOWN(B1890/4,-3)*2.8-80000,IF(B1890&lt;6600000,ROUNDDOWN(B1890/4,-3)*3.2-440000,IF(B1890&lt;8500000,ROUNDDOWN(B1890*0.9,0)-1100000,B1890-1950000)))))),0)</f>
        <v/>
      </c>
      <c r="N1890" s="18">
        <f>IF(M1890&gt;23500000,NA(),IF(C1890&gt;=2026,IF(M1890&lt;=4890000,1040000,IF(M1890&lt;=6550000,670000,620000)),IF(M1890&lt;=1320000,950000,IF(M1890&lt;=3360000,880000,IF(M1890&lt;=4890000,680000,IF(M1890&lt;=6550000,630000,580000))))))</f>
        <v/>
      </c>
      <c r="O1890" s="18">
        <f>IF(F1890&lt;=0,IF(AND(D1890="はい",C1890&gt;=2026,C1890&lt;=2027),IF(E1890&lt;=0,0,IF(E1890&lt;=30000,E1890,IF(E1890&lt;=60000,ROUNDUP(E1890/2,0)+15000,IF(E1890&lt;=120000,ROUNDUP(E1890/4,0)+30000,60000)))),IF(E1890&lt;=0,0,IF(E1890&lt;=20000,E1890,IF(E1890&lt;=40000,ROUNDUP(E1890/2,0)+10000,IF(E1890&lt;=80000,ROUNDUP(E1890/4,0)+20000,40000))))),IF(E1890&lt;=0,IF(F1890&lt;=0,0,IF(F1890&lt;=25000,F1890,IF(F1890&lt;=50000,ROUNDUP(F1890/2,0)+12500,IF(F1890&lt;=100000,ROUNDUP(F1890/4,0)+25000,50000)))),MAX(IF(F1890&lt;=0,0,IF(F1890&lt;=25000,F1890,IF(F1890&lt;=50000,ROUNDUP(F1890/2,0)+12500,IF(F1890&lt;=100000,ROUNDUP(F1890/4,0)+25000,50000)))),MIN(IF(AND(D1890="はい",C1890&gt;=2026,C1890&lt;=2027),IF(E1890&lt;=0,0,IF(E1890&lt;=30000,E1890,IF(E1890&lt;=60000,ROUNDUP(E1890/2,0)+15000,IF(E1890&lt;=120000,ROUNDUP(E1890/4,0)+30000,60000)))),IF(E1890&lt;=0,0,IF(E1890&lt;=20000,E1890,IF(E1890&lt;=40000,ROUNDUP(E1890/2,0)+10000,IF(E1890&lt;=80000,ROUNDUP(E1890/4,0)+20000,40000)))))+IF(F1890&lt;=0,0,IF(F1890&lt;=25000,F1890,IF(F1890&lt;=50000,ROUNDUP(F1890/2,0)+12500,IF(F1890&lt;=100000,ROUNDUP(F1890/4,0)+25000,50000)))),IF(AND(D1890="はい",C1890&gt;=2026,C1890&lt;=2027),60000,40000)))))</f>
        <v/>
      </c>
      <c r="P1890" s="18">
        <f>IF(G1890&lt;=0,0,IF(G1890&lt;=20000,G1890,IF(G1890&lt;=40000,ROUNDUP(G1890/2,0)+10000,IF(G1890&lt;=80000,ROUNDUP(G1890/4,0)+20000,40000))))</f>
        <v/>
      </c>
      <c r="Q1890" s="18">
        <f>IF(I1890&lt;=0,IF(H1890&lt;=0,0,IF(H1890&lt;=20000,H1890,IF(H1890&lt;=40000,ROUNDUP(H1890/2,0)+10000,IF(H1890&lt;=80000,ROUNDUP(H1890/4,0)+20000,40000)))),IF(H1890&lt;=0,IF(I1890&lt;=0,0,IF(I1890&lt;=25000,I1890,IF(I1890&lt;=50000,ROUNDUP(I1890/2,0)+12500,IF(I1890&lt;=100000,ROUNDUP(I1890/4,0)+25000,50000)))),MAX(IF(I1890&lt;=0,0,IF(I1890&lt;=25000,I1890,IF(I1890&lt;=50000,ROUNDUP(I1890/2,0)+12500,IF(I1890&lt;=100000,ROUNDUP(I1890/4,0)+25000,50000)))),MIN(IF(H1890&lt;=0,0,IF(H1890&lt;=20000,H1890,IF(H1890&lt;=40000,ROUNDUP(H1890/2,0)+10000,IF(H1890&lt;=80000,ROUNDUP(H1890/4,0)+20000,40000))))+IF(I1890&lt;=0,0,IF(I1890&lt;=25000,I1890,IF(I1890&lt;=50000,ROUNDUP(I1890/2,0)+12500,IF(I1890&lt;=100000,ROUNDUP(I1890/4,0)+25000,50000)))),40000))))</f>
        <v/>
      </c>
      <c r="R1890" s="18">
        <f>MIN(120000,O1890+P1890+Q1890)</f>
        <v/>
      </c>
      <c r="S1890" s="18">
        <f>IF(F1890&lt;=0,IF(E1890&lt;=0,0,IF(E1890&lt;=12000,E1890,IF(E1890&lt;=32000,ROUNDUP(E1890/2,0)+6000,IF(E1890&lt;=56000,ROUNDUP(E1890/4,0)+14000,28000)))),IF(E1890&lt;=0,IF(F1890&lt;=0,0,IF(F1890&lt;=15000,F1890,IF(F1890&lt;=40000,ROUNDUP(F1890/2,0)+7500,IF(F1890&lt;=70000,ROUNDUP(F1890/4,0)+17500,35000)))),MAX(IF(F1890&lt;=0,0,IF(F1890&lt;=15000,F1890,IF(F1890&lt;=40000,ROUNDUP(F1890/2,0)+7500,IF(F1890&lt;=70000,ROUNDUP(F1890/4,0)+17500,35000)))),MIN(IF(E1890&lt;=0,0,IF(E1890&lt;=12000,E1890,IF(E1890&lt;=32000,ROUNDUP(E1890/2,0)+6000,IF(E1890&lt;=56000,ROUNDUP(E1890/4,0)+14000,28000))))+IF(F1890&lt;=0,0,IF(F1890&lt;=15000,F1890,IF(F1890&lt;=40000,ROUNDUP(F1890/2,0)+7500,IF(F1890&lt;=70000,ROUNDUP(F1890/4,0)+17500,35000)))),28000))))</f>
        <v/>
      </c>
      <c r="T1890" s="18">
        <f>IF(G1890&lt;=0,0,IF(G1890&lt;=12000,G1890,IF(G1890&lt;=32000,ROUNDUP(G1890/2,0)+6000,IF(G1890&lt;=56000,ROUNDUP(G1890/4,0)+14000,28000))))</f>
        <v/>
      </c>
      <c r="U1890" s="18">
        <f>IF(I1890&lt;=0,IF(H1890&lt;=0,0,IF(H1890&lt;=12000,H1890,IF(H1890&lt;=32000,ROUNDUP(H1890/2,0)+6000,IF(H1890&lt;=56000,ROUNDUP(H1890/4,0)+14000,28000)))),IF(H1890&lt;=0,IF(I1890&lt;=0,0,IF(I1890&lt;=15000,I1890,IF(I1890&lt;=40000,ROUNDUP(I1890/2,0)+7500,IF(I1890&lt;=70000,ROUNDUP(I1890/4,0)+17500,35000)))),MAX(IF(I1890&lt;=0,0,IF(I1890&lt;=15000,I1890,IF(I1890&lt;=40000,ROUNDUP(I1890/2,0)+7500,IF(I1890&lt;=70000,ROUNDUP(I1890/4,0)+17500,35000)))),MIN(IF(H1890&lt;=0,0,IF(H1890&lt;=12000,H1890,IF(H1890&lt;=32000,ROUNDUP(H1890/2,0)+6000,IF(H1890&lt;=56000,ROUNDUP(H1890/4,0)+14000,28000))))+IF(I1890&lt;=0,0,IF(I1890&lt;=15000,I1890,IF(I1890&lt;=40000,ROUNDUP(I1890/2,0)+7500,IF(I1890&lt;=70000,ROUNDUP(I1890/4,0)+17500,35000)))),28000))))</f>
        <v/>
      </c>
      <c r="V1890" s="18">
        <f>MIN(70000,S1890+T1890+U1890)</f>
        <v/>
      </c>
      <c r="W1890" s="18">
        <f>MAX(0,ROUNDDOWN(M1890-J1890-N1890-K1890-0,-3))</f>
        <v/>
      </c>
      <c r="X1890" s="18">
        <f>MAX(0,ROUNDDOWN(M1890-J1890-N1890-K1890-R1890,-3))</f>
        <v/>
      </c>
      <c r="Y1890" s="18">
        <f>IF(W1890&lt;=0,0,ROUNDDOWN((W1890*LOOKUP(W1890,{0,1950001,3300001,6950001,9000001,18000001,40000001},{0.05,0.1,0.2,0.23,0.33,0.4,0.45})-LOOKUP(W1890,{0,1950001,3300001,6950001,9000001,18000001,40000001},{0,97500,427500,636000,1536000,2796000,4796000}))*1.021,-2))</f>
        <v/>
      </c>
      <c r="Z1890" s="18">
        <f>IF(X1890&lt;=0,0,ROUNDDOWN((X1890*LOOKUP(X1890,{0,1950001,3300001,6950001,9000001,18000001,40000001},{0.05,0.1,0.2,0.23,0.33,0.4,0.45})-LOOKUP(X1890,{0,1950001,3300001,6950001,9000001,18000001,40000001},{0,97500,427500,636000,1536000,2796000,4796000}))*1.021,-2))</f>
        <v/>
      </c>
      <c r="AA1890" s="18">
        <f>MAX(0,ROUNDDOWN(M1890-J1890-430000-L1890-0,-3))</f>
        <v/>
      </c>
      <c r="AB1890" s="18">
        <f>MAX(0,ROUNDDOWN(M1890-J1890-430000-L1890-V1890,-3))</f>
        <v/>
      </c>
      <c r="AC1890" s="18">
        <f>IF(M1890&lt;=450000,0,MAX(0,ROUNDDOWN(AA1890*0.06-MIN(50000,AA1890)*0.03,-2))+MAX(0,ROUNDDOWN(AA1890*0.04-MIN(50000,AA1890)*0.02,-2)))</f>
        <v/>
      </c>
      <c r="AD1890" s="18">
        <f>IF(M1890&lt;=450000,0,MAX(0,ROUNDDOWN(AB1890*0.06-MIN(50000,AB1890)*0.03,-2))+MAX(0,ROUNDDOWN(AB1890*0.04-MIN(50000,AB1890)*0.02,-2)))</f>
        <v/>
      </c>
      <c r="AE1890" s="18">
        <f>Y1890-Z1890</f>
        <v/>
      </c>
      <c r="AF1890" s="18">
        <f>AC1890-AD1890</f>
        <v/>
      </c>
      <c r="AG1890" s="18">
        <f>AE1890+AF1890</f>
        <v/>
      </c>
      <c r="AH1890" s="20">
        <f>IF(W1890&lt;=0,0,LOOKUP(W1890,{0,1950001,3300001,6950001,9000001,18000001,40000001},{0.05,0.1,0.2,0.23,0.33,0.4,0.45}))</f>
        <v/>
      </c>
    </row>
    <row r="1891">
      <c r="A1891" t="inlineStr">
        <is>
          <t>1万円刻み 一般8万円</t>
        </is>
      </c>
      <c r="B1891" s="18">
        <f>'4_1万円刻み'!$A$604</f>
        <v/>
      </c>
      <c r="C1891" s="19" t="n">
        <v>2026</v>
      </c>
      <c r="D1891" t="inlineStr">
        <is>
          <t>いいえ</t>
        </is>
      </c>
      <c r="E1891" s="18" t="n">
        <v>80000</v>
      </c>
      <c r="F1891" s="18" t="n">
        <v>0</v>
      </c>
      <c r="G1891" s="18" t="n">
        <v>0</v>
      </c>
      <c r="H1891" s="18" t="n">
        <v>0</v>
      </c>
      <c r="I1891" s="18" t="n">
        <v>0</v>
      </c>
      <c r="J1891" s="18">
        <f>ROUND(MIN(B1891/12,650000)*12*0.0915+MIN(B1891/12,1390000)*12*(0.0504+0)+B1891*0.005,0)</f>
        <v/>
      </c>
      <c r="K1891" s="18" t="n">
        <v>0</v>
      </c>
      <c r="L1891" s="18" t="n">
        <v>0</v>
      </c>
      <c r="M1891" s="18">
        <f>ROUND(IF(C1891&gt;=2026,IF(B1891&lt;741000,0,IF(B1891&lt;2191000,B1891-740000,IF(B1891&lt;2193000,1451000,IF(B1891&lt;2196000,1453000,IF(B1891&lt;2200000,1456000,IF(B1891&lt;3600000,ROUNDDOWN(B1891/4,-3)*2.8-80000,IF(B1891&lt;6600000,ROUNDDOWN(B1891/4,-3)*3.2-440000,IF(B1891&lt;8500000,ROUNDDOWN(B1891*0.9,0)-1100000,B1891-1950000)))))))),IF(B1891&lt;651000,0,IF(B1891&lt;1900000,B1891-650000,IF(B1891&lt;3600000,ROUNDDOWN(B1891/4,-3)*2.8-80000,IF(B1891&lt;6600000,ROUNDDOWN(B1891/4,-3)*3.2-440000,IF(B1891&lt;8500000,ROUNDDOWN(B1891*0.9,0)-1100000,B1891-1950000)))))),0)</f>
        <v/>
      </c>
      <c r="N1891" s="18">
        <f>IF(M1891&gt;23500000,NA(),IF(C1891&gt;=2026,IF(M1891&lt;=4890000,1040000,IF(M1891&lt;=6550000,670000,620000)),IF(M1891&lt;=1320000,950000,IF(M1891&lt;=3360000,880000,IF(M1891&lt;=4890000,680000,IF(M1891&lt;=6550000,630000,580000))))))</f>
        <v/>
      </c>
      <c r="O1891" s="18">
        <f>IF(F1891&lt;=0,IF(AND(D1891="はい",C1891&gt;=2026,C1891&lt;=2027),IF(E1891&lt;=0,0,IF(E1891&lt;=30000,E1891,IF(E1891&lt;=60000,ROUNDUP(E1891/2,0)+15000,IF(E1891&lt;=120000,ROUNDUP(E1891/4,0)+30000,60000)))),IF(E1891&lt;=0,0,IF(E1891&lt;=20000,E1891,IF(E1891&lt;=40000,ROUNDUP(E1891/2,0)+10000,IF(E1891&lt;=80000,ROUNDUP(E1891/4,0)+20000,40000))))),IF(E1891&lt;=0,IF(F1891&lt;=0,0,IF(F1891&lt;=25000,F1891,IF(F1891&lt;=50000,ROUNDUP(F1891/2,0)+12500,IF(F1891&lt;=100000,ROUNDUP(F1891/4,0)+25000,50000)))),MAX(IF(F1891&lt;=0,0,IF(F1891&lt;=25000,F1891,IF(F1891&lt;=50000,ROUNDUP(F1891/2,0)+12500,IF(F1891&lt;=100000,ROUNDUP(F1891/4,0)+25000,50000)))),MIN(IF(AND(D1891="はい",C1891&gt;=2026,C1891&lt;=2027),IF(E1891&lt;=0,0,IF(E1891&lt;=30000,E1891,IF(E1891&lt;=60000,ROUNDUP(E1891/2,0)+15000,IF(E1891&lt;=120000,ROUNDUP(E1891/4,0)+30000,60000)))),IF(E1891&lt;=0,0,IF(E1891&lt;=20000,E1891,IF(E1891&lt;=40000,ROUNDUP(E1891/2,0)+10000,IF(E1891&lt;=80000,ROUNDUP(E1891/4,0)+20000,40000)))))+IF(F1891&lt;=0,0,IF(F1891&lt;=25000,F1891,IF(F1891&lt;=50000,ROUNDUP(F1891/2,0)+12500,IF(F1891&lt;=100000,ROUNDUP(F1891/4,0)+25000,50000)))),IF(AND(D1891="はい",C1891&gt;=2026,C1891&lt;=2027),60000,40000)))))</f>
        <v/>
      </c>
      <c r="P1891" s="18">
        <f>IF(G1891&lt;=0,0,IF(G1891&lt;=20000,G1891,IF(G1891&lt;=40000,ROUNDUP(G1891/2,0)+10000,IF(G1891&lt;=80000,ROUNDUP(G1891/4,0)+20000,40000))))</f>
        <v/>
      </c>
      <c r="Q1891" s="18">
        <f>IF(I1891&lt;=0,IF(H1891&lt;=0,0,IF(H1891&lt;=20000,H1891,IF(H1891&lt;=40000,ROUNDUP(H1891/2,0)+10000,IF(H1891&lt;=80000,ROUNDUP(H1891/4,0)+20000,40000)))),IF(H1891&lt;=0,IF(I1891&lt;=0,0,IF(I1891&lt;=25000,I1891,IF(I1891&lt;=50000,ROUNDUP(I1891/2,0)+12500,IF(I1891&lt;=100000,ROUNDUP(I1891/4,0)+25000,50000)))),MAX(IF(I1891&lt;=0,0,IF(I1891&lt;=25000,I1891,IF(I1891&lt;=50000,ROUNDUP(I1891/2,0)+12500,IF(I1891&lt;=100000,ROUNDUP(I1891/4,0)+25000,50000)))),MIN(IF(H1891&lt;=0,0,IF(H1891&lt;=20000,H1891,IF(H1891&lt;=40000,ROUNDUP(H1891/2,0)+10000,IF(H1891&lt;=80000,ROUNDUP(H1891/4,0)+20000,40000))))+IF(I1891&lt;=0,0,IF(I1891&lt;=25000,I1891,IF(I1891&lt;=50000,ROUNDUP(I1891/2,0)+12500,IF(I1891&lt;=100000,ROUNDUP(I1891/4,0)+25000,50000)))),40000))))</f>
        <v/>
      </c>
      <c r="R1891" s="18">
        <f>MIN(120000,O1891+P1891+Q1891)</f>
        <v/>
      </c>
      <c r="S1891" s="18">
        <f>IF(F1891&lt;=0,IF(E1891&lt;=0,0,IF(E1891&lt;=12000,E1891,IF(E1891&lt;=32000,ROUNDUP(E1891/2,0)+6000,IF(E1891&lt;=56000,ROUNDUP(E1891/4,0)+14000,28000)))),IF(E1891&lt;=0,IF(F1891&lt;=0,0,IF(F1891&lt;=15000,F1891,IF(F1891&lt;=40000,ROUNDUP(F1891/2,0)+7500,IF(F1891&lt;=70000,ROUNDUP(F1891/4,0)+17500,35000)))),MAX(IF(F1891&lt;=0,0,IF(F1891&lt;=15000,F1891,IF(F1891&lt;=40000,ROUNDUP(F1891/2,0)+7500,IF(F1891&lt;=70000,ROUNDUP(F1891/4,0)+17500,35000)))),MIN(IF(E1891&lt;=0,0,IF(E1891&lt;=12000,E1891,IF(E1891&lt;=32000,ROUNDUP(E1891/2,0)+6000,IF(E1891&lt;=56000,ROUNDUP(E1891/4,0)+14000,28000))))+IF(F1891&lt;=0,0,IF(F1891&lt;=15000,F1891,IF(F1891&lt;=40000,ROUNDUP(F1891/2,0)+7500,IF(F1891&lt;=70000,ROUNDUP(F1891/4,0)+17500,35000)))),28000))))</f>
        <v/>
      </c>
      <c r="T1891" s="18">
        <f>IF(G1891&lt;=0,0,IF(G1891&lt;=12000,G1891,IF(G1891&lt;=32000,ROUNDUP(G1891/2,0)+6000,IF(G1891&lt;=56000,ROUNDUP(G1891/4,0)+14000,28000))))</f>
        <v/>
      </c>
      <c r="U1891" s="18">
        <f>IF(I1891&lt;=0,IF(H1891&lt;=0,0,IF(H1891&lt;=12000,H1891,IF(H1891&lt;=32000,ROUNDUP(H1891/2,0)+6000,IF(H1891&lt;=56000,ROUNDUP(H1891/4,0)+14000,28000)))),IF(H1891&lt;=0,IF(I1891&lt;=0,0,IF(I1891&lt;=15000,I1891,IF(I1891&lt;=40000,ROUNDUP(I1891/2,0)+7500,IF(I1891&lt;=70000,ROUNDUP(I1891/4,0)+17500,35000)))),MAX(IF(I1891&lt;=0,0,IF(I1891&lt;=15000,I1891,IF(I1891&lt;=40000,ROUNDUP(I1891/2,0)+7500,IF(I1891&lt;=70000,ROUNDUP(I1891/4,0)+17500,35000)))),MIN(IF(H1891&lt;=0,0,IF(H1891&lt;=12000,H1891,IF(H1891&lt;=32000,ROUNDUP(H1891/2,0)+6000,IF(H1891&lt;=56000,ROUNDUP(H1891/4,0)+14000,28000))))+IF(I1891&lt;=0,0,IF(I1891&lt;=15000,I1891,IF(I1891&lt;=40000,ROUNDUP(I1891/2,0)+7500,IF(I1891&lt;=70000,ROUNDUP(I1891/4,0)+17500,35000)))),28000))))</f>
        <v/>
      </c>
      <c r="V1891" s="18">
        <f>MIN(70000,S1891+T1891+U1891)</f>
        <v/>
      </c>
      <c r="W1891" s="18">
        <f>MAX(0,ROUNDDOWN(M1891-J1891-N1891-K1891-0,-3))</f>
        <v/>
      </c>
      <c r="X1891" s="18">
        <f>MAX(0,ROUNDDOWN(M1891-J1891-N1891-K1891-R1891,-3))</f>
        <v/>
      </c>
      <c r="Y1891" s="18">
        <f>IF(W1891&lt;=0,0,ROUNDDOWN((W1891*LOOKUP(W1891,{0,1950001,3300001,6950001,9000001,18000001,40000001},{0.05,0.1,0.2,0.23,0.33,0.4,0.45})-LOOKUP(W1891,{0,1950001,3300001,6950001,9000001,18000001,40000001},{0,97500,427500,636000,1536000,2796000,4796000}))*1.021,-2))</f>
        <v/>
      </c>
      <c r="Z1891" s="18">
        <f>IF(X1891&lt;=0,0,ROUNDDOWN((X1891*LOOKUP(X1891,{0,1950001,3300001,6950001,9000001,18000001,40000001},{0.05,0.1,0.2,0.23,0.33,0.4,0.45})-LOOKUP(X1891,{0,1950001,3300001,6950001,9000001,18000001,40000001},{0,97500,427500,636000,1536000,2796000,4796000}))*1.021,-2))</f>
        <v/>
      </c>
      <c r="AA1891" s="18">
        <f>MAX(0,ROUNDDOWN(M1891-J1891-430000-L1891-0,-3))</f>
        <v/>
      </c>
      <c r="AB1891" s="18">
        <f>MAX(0,ROUNDDOWN(M1891-J1891-430000-L1891-V1891,-3))</f>
        <v/>
      </c>
      <c r="AC1891" s="18">
        <f>IF(M1891&lt;=450000,0,MAX(0,ROUNDDOWN(AA1891*0.06-MIN(50000,AA1891)*0.03,-2))+MAX(0,ROUNDDOWN(AA1891*0.04-MIN(50000,AA1891)*0.02,-2)))</f>
        <v/>
      </c>
      <c r="AD1891" s="18">
        <f>IF(M1891&lt;=450000,0,MAX(0,ROUNDDOWN(AB1891*0.06-MIN(50000,AB1891)*0.03,-2))+MAX(0,ROUNDDOWN(AB1891*0.04-MIN(50000,AB1891)*0.02,-2)))</f>
        <v/>
      </c>
      <c r="AE1891" s="18">
        <f>Y1891-Z1891</f>
        <v/>
      </c>
      <c r="AF1891" s="18">
        <f>AC1891-AD1891</f>
        <v/>
      </c>
      <c r="AG1891" s="18">
        <f>AE1891+AF1891</f>
        <v/>
      </c>
      <c r="AH1891" s="20">
        <f>IF(W1891&lt;=0,0,LOOKUP(W1891,{0,1950001,3300001,6950001,9000001,18000001,40000001},{0.05,0.1,0.2,0.23,0.33,0.4,0.45}))</f>
        <v/>
      </c>
    </row>
    <row r="1892">
      <c r="A1892" t="inlineStr">
        <is>
          <t>1万円刻み 特例あり一般12万円</t>
        </is>
      </c>
      <c r="B1892" s="18">
        <f>'4_1万円刻み'!$A$604</f>
        <v/>
      </c>
      <c r="C1892" s="19" t="n">
        <v>2026</v>
      </c>
      <c r="D1892" t="inlineStr">
        <is>
          <t>はい</t>
        </is>
      </c>
      <c r="E1892" s="18" t="n">
        <v>120000</v>
      </c>
      <c r="F1892" s="18" t="n">
        <v>0</v>
      </c>
      <c r="G1892" s="18" t="n">
        <v>0</v>
      </c>
      <c r="H1892" s="18" t="n">
        <v>0</v>
      </c>
      <c r="I1892" s="18" t="n">
        <v>0</v>
      </c>
      <c r="J1892" s="18">
        <f>ROUND(MIN(B1892/12,650000)*12*0.0915+MIN(B1892/12,1390000)*12*(0.0504+0)+B1892*0.005,0)</f>
        <v/>
      </c>
      <c r="K1892" s="18" t="n">
        <v>0</v>
      </c>
      <c r="L1892" s="18" t="n">
        <v>0</v>
      </c>
      <c r="M1892" s="18">
        <f>ROUND(IF(C1892&gt;=2026,IF(B1892&lt;741000,0,IF(B1892&lt;2191000,B1892-740000,IF(B1892&lt;2193000,1451000,IF(B1892&lt;2196000,1453000,IF(B1892&lt;2200000,1456000,IF(B1892&lt;3600000,ROUNDDOWN(B1892/4,-3)*2.8-80000,IF(B1892&lt;6600000,ROUNDDOWN(B1892/4,-3)*3.2-440000,IF(B1892&lt;8500000,ROUNDDOWN(B1892*0.9,0)-1100000,B1892-1950000)))))))),IF(B1892&lt;651000,0,IF(B1892&lt;1900000,B1892-650000,IF(B1892&lt;3600000,ROUNDDOWN(B1892/4,-3)*2.8-80000,IF(B1892&lt;6600000,ROUNDDOWN(B1892/4,-3)*3.2-440000,IF(B1892&lt;8500000,ROUNDDOWN(B1892*0.9,0)-1100000,B1892-1950000)))))),0)</f>
        <v/>
      </c>
      <c r="N1892" s="18">
        <f>IF(M1892&gt;23500000,NA(),IF(C1892&gt;=2026,IF(M1892&lt;=4890000,1040000,IF(M1892&lt;=6550000,670000,620000)),IF(M1892&lt;=1320000,950000,IF(M1892&lt;=3360000,880000,IF(M1892&lt;=4890000,680000,IF(M1892&lt;=6550000,630000,580000))))))</f>
        <v/>
      </c>
      <c r="O1892" s="18">
        <f>IF(F1892&lt;=0,IF(AND(D1892="はい",C1892&gt;=2026,C1892&lt;=2027),IF(E1892&lt;=0,0,IF(E1892&lt;=30000,E1892,IF(E1892&lt;=60000,ROUNDUP(E1892/2,0)+15000,IF(E1892&lt;=120000,ROUNDUP(E1892/4,0)+30000,60000)))),IF(E1892&lt;=0,0,IF(E1892&lt;=20000,E1892,IF(E1892&lt;=40000,ROUNDUP(E1892/2,0)+10000,IF(E1892&lt;=80000,ROUNDUP(E1892/4,0)+20000,40000))))),IF(E1892&lt;=0,IF(F1892&lt;=0,0,IF(F1892&lt;=25000,F1892,IF(F1892&lt;=50000,ROUNDUP(F1892/2,0)+12500,IF(F1892&lt;=100000,ROUNDUP(F1892/4,0)+25000,50000)))),MAX(IF(F1892&lt;=0,0,IF(F1892&lt;=25000,F1892,IF(F1892&lt;=50000,ROUNDUP(F1892/2,0)+12500,IF(F1892&lt;=100000,ROUNDUP(F1892/4,0)+25000,50000)))),MIN(IF(AND(D1892="はい",C1892&gt;=2026,C1892&lt;=2027),IF(E1892&lt;=0,0,IF(E1892&lt;=30000,E1892,IF(E1892&lt;=60000,ROUNDUP(E1892/2,0)+15000,IF(E1892&lt;=120000,ROUNDUP(E1892/4,0)+30000,60000)))),IF(E1892&lt;=0,0,IF(E1892&lt;=20000,E1892,IF(E1892&lt;=40000,ROUNDUP(E1892/2,0)+10000,IF(E1892&lt;=80000,ROUNDUP(E1892/4,0)+20000,40000)))))+IF(F1892&lt;=0,0,IF(F1892&lt;=25000,F1892,IF(F1892&lt;=50000,ROUNDUP(F1892/2,0)+12500,IF(F1892&lt;=100000,ROUNDUP(F1892/4,0)+25000,50000)))),IF(AND(D1892="はい",C1892&gt;=2026,C1892&lt;=2027),60000,40000)))))</f>
        <v/>
      </c>
      <c r="P1892" s="18">
        <f>IF(G1892&lt;=0,0,IF(G1892&lt;=20000,G1892,IF(G1892&lt;=40000,ROUNDUP(G1892/2,0)+10000,IF(G1892&lt;=80000,ROUNDUP(G1892/4,0)+20000,40000))))</f>
        <v/>
      </c>
      <c r="Q1892" s="18">
        <f>IF(I1892&lt;=0,IF(H1892&lt;=0,0,IF(H1892&lt;=20000,H1892,IF(H1892&lt;=40000,ROUNDUP(H1892/2,0)+10000,IF(H1892&lt;=80000,ROUNDUP(H1892/4,0)+20000,40000)))),IF(H1892&lt;=0,IF(I1892&lt;=0,0,IF(I1892&lt;=25000,I1892,IF(I1892&lt;=50000,ROUNDUP(I1892/2,0)+12500,IF(I1892&lt;=100000,ROUNDUP(I1892/4,0)+25000,50000)))),MAX(IF(I1892&lt;=0,0,IF(I1892&lt;=25000,I1892,IF(I1892&lt;=50000,ROUNDUP(I1892/2,0)+12500,IF(I1892&lt;=100000,ROUNDUP(I1892/4,0)+25000,50000)))),MIN(IF(H1892&lt;=0,0,IF(H1892&lt;=20000,H1892,IF(H1892&lt;=40000,ROUNDUP(H1892/2,0)+10000,IF(H1892&lt;=80000,ROUNDUP(H1892/4,0)+20000,40000))))+IF(I1892&lt;=0,0,IF(I1892&lt;=25000,I1892,IF(I1892&lt;=50000,ROUNDUP(I1892/2,0)+12500,IF(I1892&lt;=100000,ROUNDUP(I1892/4,0)+25000,50000)))),40000))))</f>
        <v/>
      </c>
      <c r="R1892" s="18">
        <f>MIN(120000,O1892+P1892+Q1892)</f>
        <v/>
      </c>
      <c r="S1892" s="18">
        <f>IF(F1892&lt;=0,IF(E1892&lt;=0,0,IF(E1892&lt;=12000,E1892,IF(E1892&lt;=32000,ROUNDUP(E1892/2,0)+6000,IF(E1892&lt;=56000,ROUNDUP(E1892/4,0)+14000,28000)))),IF(E1892&lt;=0,IF(F1892&lt;=0,0,IF(F1892&lt;=15000,F1892,IF(F1892&lt;=40000,ROUNDUP(F1892/2,0)+7500,IF(F1892&lt;=70000,ROUNDUP(F1892/4,0)+17500,35000)))),MAX(IF(F1892&lt;=0,0,IF(F1892&lt;=15000,F1892,IF(F1892&lt;=40000,ROUNDUP(F1892/2,0)+7500,IF(F1892&lt;=70000,ROUNDUP(F1892/4,0)+17500,35000)))),MIN(IF(E1892&lt;=0,0,IF(E1892&lt;=12000,E1892,IF(E1892&lt;=32000,ROUNDUP(E1892/2,0)+6000,IF(E1892&lt;=56000,ROUNDUP(E1892/4,0)+14000,28000))))+IF(F1892&lt;=0,0,IF(F1892&lt;=15000,F1892,IF(F1892&lt;=40000,ROUNDUP(F1892/2,0)+7500,IF(F1892&lt;=70000,ROUNDUP(F1892/4,0)+17500,35000)))),28000))))</f>
        <v/>
      </c>
      <c r="T1892" s="18">
        <f>IF(G1892&lt;=0,0,IF(G1892&lt;=12000,G1892,IF(G1892&lt;=32000,ROUNDUP(G1892/2,0)+6000,IF(G1892&lt;=56000,ROUNDUP(G1892/4,0)+14000,28000))))</f>
        <v/>
      </c>
      <c r="U1892" s="18">
        <f>IF(I1892&lt;=0,IF(H1892&lt;=0,0,IF(H1892&lt;=12000,H1892,IF(H1892&lt;=32000,ROUNDUP(H1892/2,0)+6000,IF(H1892&lt;=56000,ROUNDUP(H1892/4,0)+14000,28000)))),IF(H1892&lt;=0,IF(I1892&lt;=0,0,IF(I1892&lt;=15000,I1892,IF(I1892&lt;=40000,ROUNDUP(I1892/2,0)+7500,IF(I1892&lt;=70000,ROUNDUP(I1892/4,0)+17500,35000)))),MAX(IF(I1892&lt;=0,0,IF(I1892&lt;=15000,I1892,IF(I1892&lt;=40000,ROUNDUP(I1892/2,0)+7500,IF(I1892&lt;=70000,ROUNDUP(I1892/4,0)+17500,35000)))),MIN(IF(H1892&lt;=0,0,IF(H1892&lt;=12000,H1892,IF(H1892&lt;=32000,ROUNDUP(H1892/2,0)+6000,IF(H1892&lt;=56000,ROUNDUP(H1892/4,0)+14000,28000))))+IF(I1892&lt;=0,0,IF(I1892&lt;=15000,I1892,IF(I1892&lt;=40000,ROUNDUP(I1892/2,0)+7500,IF(I1892&lt;=70000,ROUNDUP(I1892/4,0)+17500,35000)))),28000))))</f>
        <v/>
      </c>
      <c r="V1892" s="18">
        <f>MIN(70000,S1892+T1892+U1892)</f>
        <v/>
      </c>
      <c r="W1892" s="18">
        <f>MAX(0,ROUNDDOWN(M1892-J1892-N1892-K1892-0,-3))</f>
        <v/>
      </c>
      <c r="X1892" s="18">
        <f>MAX(0,ROUNDDOWN(M1892-J1892-N1892-K1892-R1892,-3))</f>
        <v/>
      </c>
      <c r="Y1892" s="18">
        <f>IF(W1892&lt;=0,0,ROUNDDOWN((W1892*LOOKUP(W1892,{0,1950001,3300001,6950001,9000001,18000001,40000001},{0.05,0.1,0.2,0.23,0.33,0.4,0.45})-LOOKUP(W1892,{0,1950001,3300001,6950001,9000001,18000001,40000001},{0,97500,427500,636000,1536000,2796000,4796000}))*1.021,-2))</f>
        <v/>
      </c>
      <c r="Z1892" s="18">
        <f>IF(X1892&lt;=0,0,ROUNDDOWN((X1892*LOOKUP(X1892,{0,1950001,3300001,6950001,9000001,18000001,40000001},{0.05,0.1,0.2,0.23,0.33,0.4,0.45})-LOOKUP(X1892,{0,1950001,3300001,6950001,9000001,18000001,40000001},{0,97500,427500,636000,1536000,2796000,4796000}))*1.021,-2))</f>
        <v/>
      </c>
      <c r="AA1892" s="18">
        <f>MAX(0,ROUNDDOWN(M1892-J1892-430000-L1892-0,-3))</f>
        <v/>
      </c>
      <c r="AB1892" s="18">
        <f>MAX(0,ROUNDDOWN(M1892-J1892-430000-L1892-V1892,-3))</f>
        <v/>
      </c>
      <c r="AC1892" s="18">
        <f>IF(M1892&lt;=450000,0,MAX(0,ROUNDDOWN(AA1892*0.06-MIN(50000,AA1892)*0.03,-2))+MAX(0,ROUNDDOWN(AA1892*0.04-MIN(50000,AA1892)*0.02,-2)))</f>
        <v/>
      </c>
      <c r="AD1892" s="18">
        <f>IF(M1892&lt;=450000,0,MAX(0,ROUNDDOWN(AB1892*0.06-MIN(50000,AB1892)*0.03,-2))+MAX(0,ROUNDDOWN(AB1892*0.04-MIN(50000,AB1892)*0.02,-2)))</f>
        <v/>
      </c>
      <c r="AE1892" s="18">
        <f>Y1892-Z1892</f>
        <v/>
      </c>
      <c r="AF1892" s="18">
        <f>AC1892-AD1892</f>
        <v/>
      </c>
      <c r="AG1892" s="18">
        <f>AE1892+AF1892</f>
        <v/>
      </c>
      <c r="AH1892" s="20">
        <f>IF(W1892&lt;=0,0,LOOKUP(W1892,{0,1950001,3300001,6950001,9000001,18000001,40000001},{0.05,0.1,0.2,0.23,0.33,0.4,0.45}))</f>
        <v/>
      </c>
    </row>
    <row r="1893">
      <c r="A1893" t="inlineStr">
        <is>
          <t>1万円刻み 3区分8万円ずつ</t>
        </is>
      </c>
      <c r="B1893" s="18">
        <f>'4_1万円刻み'!$A$605</f>
        <v/>
      </c>
      <c r="C1893" s="19" t="n">
        <v>2026</v>
      </c>
      <c r="D1893" t="inlineStr">
        <is>
          <t>いいえ</t>
        </is>
      </c>
      <c r="E1893" s="18" t="n">
        <v>80000</v>
      </c>
      <c r="F1893" s="18" t="n">
        <v>0</v>
      </c>
      <c r="G1893" s="18" t="n">
        <v>80000</v>
      </c>
      <c r="H1893" s="18" t="n">
        <v>80000</v>
      </c>
      <c r="I1893" s="18" t="n">
        <v>0</v>
      </c>
      <c r="J1893" s="18">
        <f>ROUND(MIN(B1893/12,650000)*12*0.0915+MIN(B1893/12,1390000)*12*(0.0504+0)+B1893*0.005,0)</f>
        <v/>
      </c>
      <c r="K1893" s="18" t="n">
        <v>0</v>
      </c>
      <c r="L1893" s="18" t="n">
        <v>0</v>
      </c>
      <c r="M1893" s="18">
        <f>ROUND(IF(C1893&gt;=2026,IF(B1893&lt;741000,0,IF(B1893&lt;2191000,B1893-740000,IF(B1893&lt;2193000,1451000,IF(B1893&lt;2196000,1453000,IF(B1893&lt;2200000,1456000,IF(B1893&lt;3600000,ROUNDDOWN(B1893/4,-3)*2.8-80000,IF(B1893&lt;6600000,ROUNDDOWN(B1893/4,-3)*3.2-440000,IF(B1893&lt;8500000,ROUNDDOWN(B1893*0.9,0)-1100000,B1893-1950000)))))))),IF(B1893&lt;651000,0,IF(B1893&lt;1900000,B1893-650000,IF(B1893&lt;3600000,ROUNDDOWN(B1893/4,-3)*2.8-80000,IF(B1893&lt;6600000,ROUNDDOWN(B1893/4,-3)*3.2-440000,IF(B1893&lt;8500000,ROUNDDOWN(B1893*0.9,0)-1100000,B1893-1950000)))))),0)</f>
        <v/>
      </c>
      <c r="N1893" s="18">
        <f>IF(M1893&gt;23500000,NA(),IF(C1893&gt;=2026,IF(M1893&lt;=4890000,1040000,IF(M1893&lt;=6550000,670000,620000)),IF(M1893&lt;=1320000,950000,IF(M1893&lt;=3360000,880000,IF(M1893&lt;=4890000,680000,IF(M1893&lt;=6550000,630000,580000))))))</f>
        <v/>
      </c>
      <c r="O1893" s="18">
        <f>IF(F1893&lt;=0,IF(AND(D1893="はい",C1893&gt;=2026,C1893&lt;=2027),IF(E1893&lt;=0,0,IF(E1893&lt;=30000,E1893,IF(E1893&lt;=60000,ROUNDUP(E1893/2,0)+15000,IF(E1893&lt;=120000,ROUNDUP(E1893/4,0)+30000,60000)))),IF(E1893&lt;=0,0,IF(E1893&lt;=20000,E1893,IF(E1893&lt;=40000,ROUNDUP(E1893/2,0)+10000,IF(E1893&lt;=80000,ROUNDUP(E1893/4,0)+20000,40000))))),IF(E1893&lt;=0,IF(F1893&lt;=0,0,IF(F1893&lt;=25000,F1893,IF(F1893&lt;=50000,ROUNDUP(F1893/2,0)+12500,IF(F1893&lt;=100000,ROUNDUP(F1893/4,0)+25000,50000)))),MAX(IF(F1893&lt;=0,0,IF(F1893&lt;=25000,F1893,IF(F1893&lt;=50000,ROUNDUP(F1893/2,0)+12500,IF(F1893&lt;=100000,ROUNDUP(F1893/4,0)+25000,50000)))),MIN(IF(AND(D1893="はい",C1893&gt;=2026,C1893&lt;=2027),IF(E1893&lt;=0,0,IF(E1893&lt;=30000,E1893,IF(E1893&lt;=60000,ROUNDUP(E1893/2,0)+15000,IF(E1893&lt;=120000,ROUNDUP(E1893/4,0)+30000,60000)))),IF(E1893&lt;=0,0,IF(E1893&lt;=20000,E1893,IF(E1893&lt;=40000,ROUNDUP(E1893/2,0)+10000,IF(E1893&lt;=80000,ROUNDUP(E1893/4,0)+20000,40000)))))+IF(F1893&lt;=0,0,IF(F1893&lt;=25000,F1893,IF(F1893&lt;=50000,ROUNDUP(F1893/2,0)+12500,IF(F1893&lt;=100000,ROUNDUP(F1893/4,0)+25000,50000)))),IF(AND(D1893="はい",C1893&gt;=2026,C1893&lt;=2027),60000,40000)))))</f>
        <v/>
      </c>
      <c r="P1893" s="18">
        <f>IF(G1893&lt;=0,0,IF(G1893&lt;=20000,G1893,IF(G1893&lt;=40000,ROUNDUP(G1893/2,0)+10000,IF(G1893&lt;=80000,ROUNDUP(G1893/4,0)+20000,40000))))</f>
        <v/>
      </c>
      <c r="Q1893" s="18">
        <f>IF(I1893&lt;=0,IF(H1893&lt;=0,0,IF(H1893&lt;=20000,H1893,IF(H1893&lt;=40000,ROUNDUP(H1893/2,0)+10000,IF(H1893&lt;=80000,ROUNDUP(H1893/4,0)+20000,40000)))),IF(H1893&lt;=0,IF(I1893&lt;=0,0,IF(I1893&lt;=25000,I1893,IF(I1893&lt;=50000,ROUNDUP(I1893/2,0)+12500,IF(I1893&lt;=100000,ROUNDUP(I1893/4,0)+25000,50000)))),MAX(IF(I1893&lt;=0,0,IF(I1893&lt;=25000,I1893,IF(I1893&lt;=50000,ROUNDUP(I1893/2,0)+12500,IF(I1893&lt;=100000,ROUNDUP(I1893/4,0)+25000,50000)))),MIN(IF(H1893&lt;=0,0,IF(H1893&lt;=20000,H1893,IF(H1893&lt;=40000,ROUNDUP(H1893/2,0)+10000,IF(H1893&lt;=80000,ROUNDUP(H1893/4,0)+20000,40000))))+IF(I1893&lt;=0,0,IF(I1893&lt;=25000,I1893,IF(I1893&lt;=50000,ROUNDUP(I1893/2,0)+12500,IF(I1893&lt;=100000,ROUNDUP(I1893/4,0)+25000,50000)))),40000))))</f>
        <v/>
      </c>
      <c r="R1893" s="18">
        <f>MIN(120000,O1893+P1893+Q1893)</f>
        <v/>
      </c>
      <c r="S1893" s="18">
        <f>IF(F1893&lt;=0,IF(E1893&lt;=0,0,IF(E1893&lt;=12000,E1893,IF(E1893&lt;=32000,ROUNDUP(E1893/2,0)+6000,IF(E1893&lt;=56000,ROUNDUP(E1893/4,0)+14000,28000)))),IF(E1893&lt;=0,IF(F1893&lt;=0,0,IF(F1893&lt;=15000,F1893,IF(F1893&lt;=40000,ROUNDUP(F1893/2,0)+7500,IF(F1893&lt;=70000,ROUNDUP(F1893/4,0)+17500,35000)))),MAX(IF(F1893&lt;=0,0,IF(F1893&lt;=15000,F1893,IF(F1893&lt;=40000,ROUNDUP(F1893/2,0)+7500,IF(F1893&lt;=70000,ROUNDUP(F1893/4,0)+17500,35000)))),MIN(IF(E1893&lt;=0,0,IF(E1893&lt;=12000,E1893,IF(E1893&lt;=32000,ROUNDUP(E1893/2,0)+6000,IF(E1893&lt;=56000,ROUNDUP(E1893/4,0)+14000,28000))))+IF(F1893&lt;=0,0,IF(F1893&lt;=15000,F1893,IF(F1893&lt;=40000,ROUNDUP(F1893/2,0)+7500,IF(F1893&lt;=70000,ROUNDUP(F1893/4,0)+17500,35000)))),28000))))</f>
        <v/>
      </c>
      <c r="T1893" s="18">
        <f>IF(G1893&lt;=0,0,IF(G1893&lt;=12000,G1893,IF(G1893&lt;=32000,ROUNDUP(G1893/2,0)+6000,IF(G1893&lt;=56000,ROUNDUP(G1893/4,0)+14000,28000))))</f>
        <v/>
      </c>
      <c r="U1893" s="18">
        <f>IF(I1893&lt;=0,IF(H1893&lt;=0,0,IF(H1893&lt;=12000,H1893,IF(H1893&lt;=32000,ROUNDUP(H1893/2,0)+6000,IF(H1893&lt;=56000,ROUNDUP(H1893/4,0)+14000,28000)))),IF(H1893&lt;=0,IF(I1893&lt;=0,0,IF(I1893&lt;=15000,I1893,IF(I1893&lt;=40000,ROUNDUP(I1893/2,0)+7500,IF(I1893&lt;=70000,ROUNDUP(I1893/4,0)+17500,35000)))),MAX(IF(I1893&lt;=0,0,IF(I1893&lt;=15000,I1893,IF(I1893&lt;=40000,ROUNDUP(I1893/2,0)+7500,IF(I1893&lt;=70000,ROUNDUP(I1893/4,0)+17500,35000)))),MIN(IF(H1893&lt;=0,0,IF(H1893&lt;=12000,H1893,IF(H1893&lt;=32000,ROUNDUP(H1893/2,0)+6000,IF(H1893&lt;=56000,ROUNDUP(H1893/4,0)+14000,28000))))+IF(I1893&lt;=0,0,IF(I1893&lt;=15000,I1893,IF(I1893&lt;=40000,ROUNDUP(I1893/2,0)+7500,IF(I1893&lt;=70000,ROUNDUP(I1893/4,0)+17500,35000)))),28000))))</f>
        <v/>
      </c>
      <c r="V1893" s="18">
        <f>MIN(70000,S1893+T1893+U1893)</f>
        <v/>
      </c>
      <c r="W1893" s="18">
        <f>MAX(0,ROUNDDOWN(M1893-J1893-N1893-K1893-0,-3))</f>
        <v/>
      </c>
      <c r="X1893" s="18">
        <f>MAX(0,ROUNDDOWN(M1893-J1893-N1893-K1893-R1893,-3))</f>
        <v/>
      </c>
      <c r="Y1893" s="18">
        <f>IF(W1893&lt;=0,0,ROUNDDOWN((W1893*LOOKUP(W1893,{0,1950001,3300001,6950001,9000001,18000001,40000001},{0.05,0.1,0.2,0.23,0.33,0.4,0.45})-LOOKUP(W1893,{0,1950001,3300001,6950001,9000001,18000001,40000001},{0,97500,427500,636000,1536000,2796000,4796000}))*1.021,-2))</f>
        <v/>
      </c>
      <c r="Z1893" s="18">
        <f>IF(X1893&lt;=0,0,ROUNDDOWN((X1893*LOOKUP(X1893,{0,1950001,3300001,6950001,9000001,18000001,40000001},{0.05,0.1,0.2,0.23,0.33,0.4,0.45})-LOOKUP(X1893,{0,1950001,3300001,6950001,9000001,18000001,40000001},{0,97500,427500,636000,1536000,2796000,4796000}))*1.021,-2))</f>
        <v/>
      </c>
      <c r="AA1893" s="18">
        <f>MAX(0,ROUNDDOWN(M1893-J1893-430000-L1893-0,-3))</f>
        <v/>
      </c>
      <c r="AB1893" s="18">
        <f>MAX(0,ROUNDDOWN(M1893-J1893-430000-L1893-V1893,-3))</f>
        <v/>
      </c>
      <c r="AC1893" s="18">
        <f>IF(M1893&lt;=450000,0,MAX(0,ROUNDDOWN(AA1893*0.06-MIN(50000,AA1893)*0.03,-2))+MAX(0,ROUNDDOWN(AA1893*0.04-MIN(50000,AA1893)*0.02,-2)))</f>
        <v/>
      </c>
      <c r="AD1893" s="18">
        <f>IF(M1893&lt;=450000,0,MAX(0,ROUNDDOWN(AB1893*0.06-MIN(50000,AB1893)*0.03,-2))+MAX(0,ROUNDDOWN(AB1893*0.04-MIN(50000,AB1893)*0.02,-2)))</f>
        <v/>
      </c>
      <c r="AE1893" s="18">
        <f>Y1893-Z1893</f>
        <v/>
      </c>
      <c r="AF1893" s="18">
        <f>AC1893-AD1893</f>
        <v/>
      </c>
      <c r="AG1893" s="18">
        <f>AE1893+AF1893</f>
        <v/>
      </c>
      <c r="AH1893" s="20">
        <f>IF(W1893&lt;=0,0,LOOKUP(W1893,{0,1950001,3300001,6950001,9000001,18000001,40000001},{0.05,0.1,0.2,0.23,0.33,0.4,0.45}))</f>
        <v/>
      </c>
    </row>
    <row r="1894">
      <c r="A1894" t="inlineStr">
        <is>
          <t>1万円刻み 一般8万円</t>
        </is>
      </c>
      <c r="B1894" s="18">
        <f>'4_1万円刻み'!$A$605</f>
        <v/>
      </c>
      <c r="C1894" s="19" t="n">
        <v>2026</v>
      </c>
      <c r="D1894" t="inlineStr">
        <is>
          <t>いいえ</t>
        </is>
      </c>
      <c r="E1894" s="18" t="n">
        <v>80000</v>
      </c>
      <c r="F1894" s="18" t="n">
        <v>0</v>
      </c>
      <c r="G1894" s="18" t="n">
        <v>0</v>
      </c>
      <c r="H1894" s="18" t="n">
        <v>0</v>
      </c>
      <c r="I1894" s="18" t="n">
        <v>0</v>
      </c>
      <c r="J1894" s="18">
        <f>ROUND(MIN(B1894/12,650000)*12*0.0915+MIN(B1894/12,1390000)*12*(0.0504+0)+B1894*0.005,0)</f>
        <v/>
      </c>
      <c r="K1894" s="18" t="n">
        <v>0</v>
      </c>
      <c r="L1894" s="18" t="n">
        <v>0</v>
      </c>
      <c r="M1894" s="18">
        <f>ROUND(IF(C1894&gt;=2026,IF(B1894&lt;741000,0,IF(B1894&lt;2191000,B1894-740000,IF(B1894&lt;2193000,1451000,IF(B1894&lt;2196000,1453000,IF(B1894&lt;2200000,1456000,IF(B1894&lt;3600000,ROUNDDOWN(B1894/4,-3)*2.8-80000,IF(B1894&lt;6600000,ROUNDDOWN(B1894/4,-3)*3.2-440000,IF(B1894&lt;8500000,ROUNDDOWN(B1894*0.9,0)-1100000,B1894-1950000)))))))),IF(B1894&lt;651000,0,IF(B1894&lt;1900000,B1894-650000,IF(B1894&lt;3600000,ROUNDDOWN(B1894/4,-3)*2.8-80000,IF(B1894&lt;6600000,ROUNDDOWN(B1894/4,-3)*3.2-440000,IF(B1894&lt;8500000,ROUNDDOWN(B1894*0.9,0)-1100000,B1894-1950000)))))),0)</f>
        <v/>
      </c>
      <c r="N1894" s="18">
        <f>IF(M1894&gt;23500000,NA(),IF(C1894&gt;=2026,IF(M1894&lt;=4890000,1040000,IF(M1894&lt;=6550000,670000,620000)),IF(M1894&lt;=1320000,950000,IF(M1894&lt;=3360000,880000,IF(M1894&lt;=4890000,680000,IF(M1894&lt;=6550000,630000,580000))))))</f>
        <v/>
      </c>
      <c r="O1894" s="18">
        <f>IF(F1894&lt;=0,IF(AND(D1894="はい",C1894&gt;=2026,C1894&lt;=2027),IF(E1894&lt;=0,0,IF(E1894&lt;=30000,E1894,IF(E1894&lt;=60000,ROUNDUP(E1894/2,0)+15000,IF(E1894&lt;=120000,ROUNDUP(E1894/4,0)+30000,60000)))),IF(E1894&lt;=0,0,IF(E1894&lt;=20000,E1894,IF(E1894&lt;=40000,ROUNDUP(E1894/2,0)+10000,IF(E1894&lt;=80000,ROUNDUP(E1894/4,0)+20000,40000))))),IF(E1894&lt;=0,IF(F1894&lt;=0,0,IF(F1894&lt;=25000,F1894,IF(F1894&lt;=50000,ROUNDUP(F1894/2,0)+12500,IF(F1894&lt;=100000,ROUNDUP(F1894/4,0)+25000,50000)))),MAX(IF(F1894&lt;=0,0,IF(F1894&lt;=25000,F1894,IF(F1894&lt;=50000,ROUNDUP(F1894/2,0)+12500,IF(F1894&lt;=100000,ROUNDUP(F1894/4,0)+25000,50000)))),MIN(IF(AND(D1894="はい",C1894&gt;=2026,C1894&lt;=2027),IF(E1894&lt;=0,0,IF(E1894&lt;=30000,E1894,IF(E1894&lt;=60000,ROUNDUP(E1894/2,0)+15000,IF(E1894&lt;=120000,ROUNDUP(E1894/4,0)+30000,60000)))),IF(E1894&lt;=0,0,IF(E1894&lt;=20000,E1894,IF(E1894&lt;=40000,ROUNDUP(E1894/2,0)+10000,IF(E1894&lt;=80000,ROUNDUP(E1894/4,0)+20000,40000)))))+IF(F1894&lt;=0,0,IF(F1894&lt;=25000,F1894,IF(F1894&lt;=50000,ROUNDUP(F1894/2,0)+12500,IF(F1894&lt;=100000,ROUNDUP(F1894/4,0)+25000,50000)))),IF(AND(D1894="はい",C1894&gt;=2026,C1894&lt;=2027),60000,40000)))))</f>
        <v/>
      </c>
      <c r="P1894" s="18">
        <f>IF(G1894&lt;=0,0,IF(G1894&lt;=20000,G1894,IF(G1894&lt;=40000,ROUNDUP(G1894/2,0)+10000,IF(G1894&lt;=80000,ROUNDUP(G1894/4,0)+20000,40000))))</f>
        <v/>
      </c>
      <c r="Q1894" s="18">
        <f>IF(I1894&lt;=0,IF(H1894&lt;=0,0,IF(H1894&lt;=20000,H1894,IF(H1894&lt;=40000,ROUNDUP(H1894/2,0)+10000,IF(H1894&lt;=80000,ROUNDUP(H1894/4,0)+20000,40000)))),IF(H1894&lt;=0,IF(I1894&lt;=0,0,IF(I1894&lt;=25000,I1894,IF(I1894&lt;=50000,ROUNDUP(I1894/2,0)+12500,IF(I1894&lt;=100000,ROUNDUP(I1894/4,0)+25000,50000)))),MAX(IF(I1894&lt;=0,0,IF(I1894&lt;=25000,I1894,IF(I1894&lt;=50000,ROUNDUP(I1894/2,0)+12500,IF(I1894&lt;=100000,ROUNDUP(I1894/4,0)+25000,50000)))),MIN(IF(H1894&lt;=0,0,IF(H1894&lt;=20000,H1894,IF(H1894&lt;=40000,ROUNDUP(H1894/2,0)+10000,IF(H1894&lt;=80000,ROUNDUP(H1894/4,0)+20000,40000))))+IF(I1894&lt;=0,0,IF(I1894&lt;=25000,I1894,IF(I1894&lt;=50000,ROUNDUP(I1894/2,0)+12500,IF(I1894&lt;=100000,ROUNDUP(I1894/4,0)+25000,50000)))),40000))))</f>
        <v/>
      </c>
      <c r="R1894" s="18">
        <f>MIN(120000,O1894+P1894+Q1894)</f>
        <v/>
      </c>
      <c r="S1894" s="18">
        <f>IF(F1894&lt;=0,IF(E1894&lt;=0,0,IF(E1894&lt;=12000,E1894,IF(E1894&lt;=32000,ROUNDUP(E1894/2,0)+6000,IF(E1894&lt;=56000,ROUNDUP(E1894/4,0)+14000,28000)))),IF(E1894&lt;=0,IF(F1894&lt;=0,0,IF(F1894&lt;=15000,F1894,IF(F1894&lt;=40000,ROUNDUP(F1894/2,0)+7500,IF(F1894&lt;=70000,ROUNDUP(F1894/4,0)+17500,35000)))),MAX(IF(F1894&lt;=0,0,IF(F1894&lt;=15000,F1894,IF(F1894&lt;=40000,ROUNDUP(F1894/2,0)+7500,IF(F1894&lt;=70000,ROUNDUP(F1894/4,0)+17500,35000)))),MIN(IF(E1894&lt;=0,0,IF(E1894&lt;=12000,E1894,IF(E1894&lt;=32000,ROUNDUP(E1894/2,0)+6000,IF(E1894&lt;=56000,ROUNDUP(E1894/4,0)+14000,28000))))+IF(F1894&lt;=0,0,IF(F1894&lt;=15000,F1894,IF(F1894&lt;=40000,ROUNDUP(F1894/2,0)+7500,IF(F1894&lt;=70000,ROUNDUP(F1894/4,0)+17500,35000)))),28000))))</f>
        <v/>
      </c>
      <c r="T1894" s="18">
        <f>IF(G1894&lt;=0,0,IF(G1894&lt;=12000,G1894,IF(G1894&lt;=32000,ROUNDUP(G1894/2,0)+6000,IF(G1894&lt;=56000,ROUNDUP(G1894/4,0)+14000,28000))))</f>
        <v/>
      </c>
      <c r="U1894" s="18">
        <f>IF(I1894&lt;=0,IF(H1894&lt;=0,0,IF(H1894&lt;=12000,H1894,IF(H1894&lt;=32000,ROUNDUP(H1894/2,0)+6000,IF(H1894&lt;=56000,ROUNDUP(H1894/4,0)+14000,28000)))),IF(H1894&lt;=0,IF(I1894&lt;=0,0,IF(I1894&lt;=15000,I1894,IF(I1894&lt;=40000,ROUNDUP(I1894/2,0)+7500,IF(I1894&lt;=70000,ROUNDUP(I1894/4,0)+17500,35000)))),MAX(IF(I1894&lt;=0,0,IF(I1894&lt;=15000,I1894,IF(I1894&lt;=40000,ROUNDUP(I1894/2,0)+7500,IF(I1894&lt;=70000,ROUNDUP(I1894/4,0)+17500,35000)))),MIN(IF(H1894&lt;=0,0,IF(H1894&lt;=12000,H1894,IF(H1894&lt;=32000,ROUNDUP(H1894/2,0)+6000,IF(H1894&lt;=56000,ROUNDUP(H1894/4,0)+14000,28000))))+IF(I1894&lt;=0,0,IF(I1894&lt;=15000,I1894,IF(I1894&lt;=40000,ROUNDUP(I1894/2,0)+7500,IF(I1894&lt;=70000,ROUNDUP(I1894/4,0)+17500,35000)))),28000))))</f>
        <v/>
      </c>
      <c r="V1894" s="18">
        <f>MIN(70000,S1894+T1894+U1894)</f>
        <v/>
      </c>
      <c r="W1894" s="18">
        <f>MAX(0,ROUNDDOWN(M1894-J1894-N1894-K1894-0,-3))</f>
        <v/>
      </c>
      <c r="X1894" s="18">
        <f>MAX(0,ROUNDDOWN(M1894-J1894-N1894-K1894-R1894,-3))</f>
        <v/>
      </c>
      <c r="Y1894" s="18">
        <f>IF(W1894&lt;=0,0,ROUNDDOWN((W1894*LOOKUP(W1894,{0,1950001,3300001,6950001,9000001,18000001,40000001},{0.05,0.1,0.2,0.23,0.33,0.4,0.45})-LOOKUP(W1894,{0,1950001,3300001,6950001,9000001,18000001,40000001},{0,97500,427500,636000,1536000,2796000,4796000}))*1.021,-2))</f>
        <v/>
      </c>
      <c r="Z1894" s="18">
        <f>IF(X1894&lt;=0,0,ROUNDDOWN((X1894*LOOKUP(X1894,{0,1950001,3300001,6950001,9000001,18000001,40000001},{0.05,0.1,0.2,0.23,0.33,0.4,0.45})-LOOKUP(X1894,{0,1950001,3300001,6950001,9000001,18000001,40000001},{0,97500,427500,636000,1536000,2796000,4796000}))*1.021,-2))</f>
        <v/>
      </c>
      <c r="AA1894" s="18">
        <f>MAX(0,ROUNDDOWN(M1894-J1894-430000-L1894-0,-3))</f>
        <v/>
      </c>
      <c r="AB1894" s="18">
        <f>MAX(0,ROUNDDOWN(M1894-J1894-430000-L1894-V1894,-3))</f>
        <v/>
      </c>
      <c r="AC1894" s="18">
        <f>IF(M1894&lt;=450000,0,MAX(0,ROUNDDOWN(AA1894*0.06-MIN(50000,AA1894)*0.03,-2))+MAX(0,ROUNDDOWN(AA1894*0.04-MIN(50000,AA1894)*0.02,-2)))</f>
        <v/>
      </c>
      <c r="AD1894" s="18">
        <f>IF(M1894&lt;=450000,0,MAX(0,ROUNDDOWN(AB1894*0.06-MIN(50000,AB1894)*0.03,-2))+MAX(0,ROUNDDOWN(AB1894*0.04-MIN(50000,AB1894)*0.02,-2)))</f>
        <v/>
      </c>
      <c r="AE1894" s="18">
        <f>Y1894-Z1894</f>
        <v/>
      </c>
      <c r="AF1894" s="18">
        <f>AC1894-AD1894</f>
        <v/>
      </c>
      <c r="AG1894" s="18">
        <f>AE1894+AF1894</f>
        <v/>
      </c>
      <c r="AH1894" s="20">
        <f>IF(W1894&lt;=0,0,LOOKUP(W1894,{0,1950001,3300001,6950001,9000001,18000001,40000001},{0.05,0.1,0.2,0.23,0.33,0.4,0.45}))</f>
        <v/>
      </c>
    </row>
    <row r="1895">
      <c r="A1895" t="inlineStr">
        <is>
          <t>1万円刻み 特例あり一般12万円</t>
        </is>
      </c>
      <c r="B1895" s="18">
        <f>'4_1万円刻み'!$A$605</f>
        <v/>
      </c>
      <c r="C1895" s="19" t="n">
        <v>2026</v>
      </c>
      <c r="D1895" t="inlineStr">
        <is>
          <t>はい</t>
        </is>
      </c>
      <c r="E1895" s="18" t="n">
        <v>120000</v>
      </c>
      <c r="F1895" s="18" t="n">
        <v>0</v>
      </c>
      <c r="G1895" s="18" t="n">
        <v>0</v>
      </c>
      <c r="H1895" s="18" t="n">
        <v>0</v>
      </c>
      <c r="I1895" s="18" t="n">
        <v>0</v>
      </c>
      <c r="J1895" s="18">
        <f>ROUND(MIN(B1895/12,650000)*12*0.0915+MIN(B1895/12,1390000)*12*(0.0504+0)+B1895*0.005,0)</f>
        <v/>
      </c>
      <c r="K1895" s="18" t="n">
        <v>0</v>
      </c>
      <c r="L1895" s="18" t="n">
        <v>0</v>
      </c>
      <c r="M1895" s="18">
        <f>ROUND(IF(C1895&gt;=2026,IF(B1895&lt;741000,0,IF(B1895&lt;2191000,B1895-740000,IF(B1895&lt;2193000,1451000,IF(B1895&lt;2196000,1453000,IF(B1895&lt;2200000,1456000,IF(B1895&lt;3600000,ROUNDDOWN(B1895/4,-3)*2.8-80000,IF(B1895&lt;6600000,ROUNDDOWN(B1895/4,-3)*3.2-440000,IF(B1895&lt;8500000,ROUNDDOWN(B1895*0.9,0)-1100000,B1895-1950000)))))))),IF(B1895&lt;651000,0,IF(B1895&lt;1900000,B1895-650000,IF(B1895&lt;3600000,ROUNDDOWN(B1895/4,-3)*2.8-80000,IF(B1895&lt;6600000,ROUNDDOWN(B1895/4,-3)*3.2-440000,IF(B1895&lt;8500000,ROUNDDOWN(B1895*0.9,0)-1100000,B1895-1950000)))))),0)</f>
        <v/>
      </c>
      <c r="N1895" s="18">
        <f>IF(M1895&gt;23500000,NA(),IF(C1895&gt;=2026,IF(M1895&lt;=4890000,1040000,IF(M1895&lt;=6550000,670000,620000)),IF(M1895&lt;=1320000,950000,IF(M1895&lt;=3360000,880000,IF(M1895&lt;=4890000,680000,IF(M1895&lt;=6550000,630000,580000))))))</f>
        <v/>
      </c>
      <c r="O1895" s="18">
        <f>IF(F1895&lt;=0,IF(AND(D1895="はい",C1895&gt;=2026,C1895&lt;=2027),IF(E1895&lt;=0,0,IF(E1895&lt;=30000,E1895,IF(E1895&lt;=60000,ROUNDUP(E1895/2,0)+15000,IF(E1895&lt;=120000,ROUNDUP(E1895/4,0)+30000,60000)))),IF(E1895&lt;=0,0,IF(E1895&lt;=20000,E1895,IF(E1895&lt;=40000,ROUNDUP(E1895/2,0)+10000,IF(E1895&lt;=80000,ROUNDUP(E1895/4,0)+20000,40000))))),IF(E1895&lt;=0,IF(F1895&lt;=0,0,IF(F1895&lt;=25000,F1895,IF(F1895&lt;=50000,ROUNDUP(F1895/2,0)+12500,IF(F1895&lt;=100000,ROUNDUP(F1895/4,0)+25000,50000)))),MAX(IF(F1895&lt;=0,0,IF(F1895&lt;=25000,F1895,IF(F1895&lt;=50000,ROUNDUP(F1895/2,0)+12500,IF(F1895&lt;=100000,ROUNDUP(F1895/4,0)+25000,50000)))),MIN(IF(AND(D1895="はい",C1895&gt;=2026,C1895&lt;=2027),IF(E1895&lt;=0,0,IF(E1895&lt;=30000,E1895,IF(E1895&lt;=60000,ROUNDUP(E1895/2,0)+15000,IF(E1895&lt;=120000,ROUNDUP(E1895/4,0)+30000,60000)))),IF(E1895&lt;=0,0,IF(E1895&lt;=20000,E1895,IF(E1895&lt;=40000,ROUNDUP(E1895/2,0)+10000,IF(E1895&lt;=80000,ROUNDUP(E1895/4,0)+20000,40000)))))+IF(F1895&lt;=0,0,IF(F1895&lt;=25000,F1895,IF(F1895&lt;=50000,ROUNDUP(F1895/2,0)+12500,IF(F1895&lt;=100000,ROUNDUP(F1895/4,0)+25000,50000)))),IF(AND(D1895="はい",C1895&gt;=2026,C1895&lt;=2027),60000,40000)))))</f>
        <v/>
      </c>
      <c r="P1895" s="18">
        <f>IF(G1895&lt;=0,0,IF(G1895&lt;=20000,G1895,IF(G1895&lt;=40000,ROUNDUP(G1895/2,0)+10000,IF(G1895&lt;=80000,ROUNDUP(G1895/4,0)+20000,40000))))</f>
        <v/>
      </c>
      <c r="Q1895" s="18">
        <f>IF(I1895&lt;=0,IF(H1895&lt;=0,0,IF(H1895&lt;=20000,H1895,IF(H1895&lt;=40000,ROUNDUP(H1895/2,0)+10000,IF(H1895&lt;=80000,ROUNDUP(H1895/4,0)+20000,40000)))),IF(H1895&lt;=0,IF(I1895&lt;=0,0,IF(I1895&lt;=25000,I1895,IF(I1895&lt;=50000,ROUNDUP(I1895/2,0)+12500,IF(I1895&lt;=100000,ROUNDUP(I1895/4,0)+25000,50000)))),MAX(IF(I1895&lt;=0,0,IF(I1895&lt;=25000,I1895,IF(I1895&lt;=50000,ROUNDUP(I1895/2,0)+12500,IF(I1895&lt;=100000,ROUNDUP(I1895/4,0)+25000,50000)))),MIN(IF(H1895&lt;=0,0,IF(H1895&lt;=20000,H1895,IF(H1895&lt;=40000,ROUNDUP(H1895/2,0)+10000,IF(H1895&lt;=80000,ROUNDUP(H1895/4,0)+20000,40000))))+IF(I1895&lt;=0,0,IF(I1895&lt;=25000,I1895,IF(I1895&lt;=50000,ROUNDUP(I1895/2,0)+12500,IF(I1895&lt;=100000,ROUNDUP(I1895/4,0)+25000,50000)))),40000))))</f>
        <v/>
      </c>
      <c r="R1895" s="18">
        <f>MIN(120000,O1895+P1895+Q1895)</f>
        <v/>
      </c>
      <c r="S1895" s="18">
        <f>IF(F1895&lt;=0,IF(E1895&lt;=0,0,IF(E1895&lt;=12000,E1895,IF(E1895&lt;=32000,ROUNDUP(E1895/2,0)+6000,IF(E1895&lt;=56000,ROUNDUP(E1895/4,0)+14000,28000)))),IF(E1895&lt;=0,IF(F1895&lt;=0,0,IF(F1895&lt;=15000,F1895,IF(F1895&lt;=40000,ROUNDUP(F1895/2,0)+7500,IF(F1895&lt;=70000,ROUNDUP(F1895/4,0)+17500,35000)))),MAX(IF(F1895&lt;=0,0,IF(F1895&lt;=15000,F1895,IF(F1895&lt;=40000,ROUNDUP(F1895/2,0)+7500,IF(F1895&lt;=70000,ROUNDUP(F1895/4,0)+17500,35000)))),MIN(IF(E1895&lt;=0,0,IF(E1895&lt;=12000,E1895,IF(E1895&lt;=32000,ROUNDUP(E1895/2,0)+6000,IF(E1895&lt;=56000,ROUNDUP(E1895/4,0)+14000,28000))))+IF(F1895&lt;=0,0,IF(F1895&lt;=15000,F1895,IF(F1895&lt;=40000,ROUNDUP(F1895/2,0)+7500,IF(F1895&lt;=70000,ROUNDUP(F1895/4,0)+17500,35000)))),28000))))</f>
        <v/>
      </c>
      <c r="T1895" s="18">
        <f>IF(G1895&lt;=0,0,IF(G1895&lt;=12000,G1895,IF(G1895&lt;=32000,ROUNDUP(G1895/2,0)+6000,IF(G1895&lt;=56000,ROUNDUP(G1895/4,0)+14000,28000))))</f>
        <v/>
      </c>
      <c r="U1895" s="18">
        <f>IF(I1895&lt;=0,IF(H1895&lt;=0,0,IF(H1895&lt;=12000,H1895,IF(H1895&lt;=32000,ROUNDUP(H1895/2,0)+6000,IF(H1895&lt;=56000,ROUNDUP(H1895/4,0)+14000,28000)))),IF(H1895&lt;=0,IF(I1895&lt;=0,0,IF(I1895&lt;=15000,I1895,IF(I1895&lt;=40000,ROUNDUP(I1895/2,0)+7500,IF(I1895&lt;=70000,ROUNDUP(I1895/4,0)+17500,35000)))),MAX(IF(I1895&lt;=0,0,IF(I1895&lt;=15000,I1895,IF(I1895&lt;=40000,ROUNDUP(I1895/2,0)+7500,IF(I1895&lt;=70000,ROUNDUP(I1895/4,0)+17500,35000)))),MIN(IF(H1895&lt;=0,0,IF(H1895&lt;=12000,H1895,IF(H1895&lt;=32000,ROUNDUP(H1895/2,0)+6000,IF(H1895&lt;=56000,ROUNDUP(H1895/4,0)+14000,28000))))+IF(I1895&lt;=0,0,IF(I1895&lt;=15000,I1895,IF(I1895&lt;=40000,ROUNDUP(I1895/2,0)+7500,IF(I1895&lt;=70000,ROUNDUP(I1895/4,0)+17500,35000)))),28000))))</f>
        <v/>
      </c>
      <c r="V1895" s="18">
        <f>MIN(70000,S1895+T1895+U1895)</f>
        <v/>
      </c>
      <c r="W1895" s="18">
        <f>MAX(0,ROUNDDOWN(M1895-J1895-N1895-K1895-0,-3))</f>
        <v/>
      </c>
      <c r="X1895" s="18">
        <f>MAX(0,ROUNDDOWN(M1895-J1895-N1895-K1895-R1895,-3))</f>
        <v/>
      </c>
      <c r="Y1895" s="18">
        <f>IF(W1895&lt;=0,0,ROUNDDOWN((W1895*LOOKUP(W1895,{0,1950001,3300001,6950001,9000001,18000001,40000001},{0.05,0.1,0.2,0.23,0.33,0.4,0.45})-LOOKUP(W1895,{0,1950001,3300001,6950001,9000001,18000001,40000001},{0,97500,427500,636000,1536000,2796000,4796000}))*1.021,-2))</f>
        <v/>
      </c>
      <c r="Z1895" s="18">
        <f>IF(X1895&lt;=0,0,ROUNDDOWN((X1895*LOOKUP(X1895,{0,1950001,3300001,6950001,9000001,18000001,40000001},{0.05,0.1,0.2,0.23,0.33,0.4,0.45})-LOOKUP(X1895,{0,1950001,3300001,6950001,9000001,18000001,40000001},{0,97500,427500,636000,1536000,2796000,4796000}))*1.021,-2))</f>
        <v/>
      </c>
      <c r="AA1895" s="18">
        <f>MAX(0,ROUNDDOWN(M1895-J1895-430000-L1895-0,-3))</f>
        <v/>
      </c>
      <c r="AB1895" s="18">
        <f>MAX(0,ROUNDDOWN(M1895-J1895-430000-L1895-V1895,-3))</f>
        <v/>
      </c>
      <c r="AC1895" s="18">
        <f>IF(M1895&lt;=450000,0,MAX(0,ROUNDDOWN(AA1895*0.06-MIN(50000,AA1895)*0.03,-2))+MAX(0,ROUNDDOWN(AA1895*0.04-MIN(50000,AA1895)*0.02,-2)))</f>
        <v/>
      </c>
      <c r="AD1895" s="18">
        <f>IF(M1895&lt;=450000,0,MAX(0,ROUNDDOWN(AB1895*0.06-MIN(50000,AB1895)*0.03,-2))+MAX(0,ROUNDDOWN(AB1895*0.04-MIN(50000,AB1895)*0.02,-2)))</f>
        <v/>
      </c>
      <c r="AE1895" s="18">
        <f>Y1895-Z1895</f>
        <v/>
      </c>
      <c r="AF1895" s="18">
        <f>AC1895-AD1895</f>
        <v/>
      </c>
      <c r="AG1895" s="18">
        <f>AE1895+AF1895</f>
        <v/>
      </c>
      <c r="AH1895" s="20">
        <f>IF(W1895&lt;=0,0,LOOKUP(W1895,{0,1950001,3300001,6950001,9000001,18000001,40000001},{0.05,0.1,0.2,0.23,0.33,0.4,0.45}))</f>
        <v/>
      </c>
    </row>
    <row r="1896">
      <c r="A1896" t="inlineStr">
        <is>
          <t>1万円刻み 3区分8万円ずつ</t>
        </is>
      </c>
      <c r="B1896" s="18">
        <f>'4_1万円刻み'!$A$606</f>
        <v/>
      </c>
      <c r="C1896" s="19" t="n">
        <v>2026</v>
      </c>
      <c r="D1896" t="inlineStr">
        <is>
          <t>いいえ</t>
        </is>
      </c>
      <c r="E1896" s="18" t="n">
        <v>80000</v>
      </c>
      <c r="F1896" s="18" t="n">
        <v>0</v>
      </c>
      <c r="G1896" s="18" t="n">
        <v>80000</v>
      </c>
      <c r="H1896" s="18" t="n">
        <v>80000</v>
      </c>
      <c r="I1896" s="18" t="n">
        <v>0</v>
      </c>
      <c r="J1896" s="18">
        <f>ROUND(MIN(B1896/12,650000)*12*0.0915+MIN(B1896/12,1390000)*12*(0.0504+0)+B1896*0.005,0)</f>
        <v/>
      </c>
      <c r="K1896" s="18" t="n">
        <v>0</v>
      </c>
      <c r="L1896" s="18" t="n">
        <v>0</v>
      </c>
      <c r="M1896" s="18">
        <f>ROUND(IF(C1896&gt;=2026,IF(B1896&lt;741000,0,IF(B1896&lt;2191000,B1896-740000,IF(B1896&lt;2193000,1451000,IF(B1896&lt;2196000,1453000,IF(B1896&lt;2200000,1456000,IF(B1896&lt;3600000,ROUNDDOWN(B1896/4,-3)*2.8-80000,IF(B1896&lt;6600000,ROUNDDOWN(B1896/4,-3)*3.2-440000,IF(B1896&lt;8500000,ROUNDDOWN(B1896*0.9,0)-1100000,B1896-1950000)))))))),IF(B1896&lt;651000,0,IF(B1896&lt;1900000,B1896-650000,IF(B1896&lt;3600000,ROUNDDOWN(B1896/4,-3)*2.8-80000,IF(B1896&lt;6600000,ROUNDDOWN(B1896/4,-3)*3.2-440000,IF(B1896&lt;8500000,ROUNDDOWN(B1896*0.9,0)-1100000,B1896-1950000)))))),0)</f>
        <v/>
      </c>
      <c r="N1896" s="18">
        <f>IF(M1896&gt;23500000,NA(),IF(C1896&gt;=2026,IF(M1896&lt;=4890000,1040000,IF(M1896&lt;=6550000,670000,620000)),IF(M1896&lt;=1320000,950000,IF(M1896&lt;=3360000,880000,IF(M1896&lt;=4890000,680000,IF(M1896&lt;=6550000,630000,580000))))))</f>
        <v/>
      </c>
      <c r="O1896" s="18">
        <f>IF(F1896&lt;=0,IF(AND(D1896="はい",C1896&gt;=2026,C1896&lt;=2027),IF(E1896&lt;=0,0,IF(E1896&lt;=30000,E1896,IF(E1896&lt;=60000,ROUNDUP(E1896/2,0)+15000,IF(E1896&lt;=120000,ROUNDUP(E1896/4,0)+30000,60000)))),IF(E1896&lt;=0,0,IF(E1896&lt;=20000,E1896,IF(E1896&lt;=40000,ROUNDUP(E1896/2,0)+10000,IF(E1896&lt;=80000,ROUNDUP(E1896/4,0)+20000,40000))))),IF(E1896&lt;=0,IF(F1896&lt;=0,0,IF(F1896&lt;=25000,F1896,IF(F1896&lt;=50000,ROUNDUP(F1896/2,0)+12500,IF(F1896&lt;=100000,ROUNDUP(F1896/4,0)+25000,50000)))),MAX(IF(F1896&lt;=0,0,IF(F1896&lt;=25000,F1896,IF(F1896&lt;=50000,ROUNDUP(F1896/2,0)+12500,IF(F1896&lt;=100000,ROUNDUP(F1896/4,0)+25000,50000)))),MIN(IF(AND(D1896="はい",C1896&gt;=2026,C1896&lt;=2027),IF(E1896&lt;=0,0,IF(E1896&lt;=30000,E1896,IF(E1896&lt;=60000,ROUNDUP(E1896/2,0)+15000,IF(E1896&lt;=120000,ROUNDUP(E1896/4,0)+30000,60000)))),IF(E1896&lt;=0,0,IF(E1896&lt;=20000,E1896,IF(E1896&lt;=40000,ROUNDUP(E1896/2,0)+10000,IF(E1896&lt;=80000,ROUNDUP(E1896/4,0)+20000,40000)))))+IF(F1896&lt;=0,0,IF(F1896&lt;=25000,F1896,IF(F1896&lt;=50000,ROUNDUP(F1896/2,0)+12500,IF(F1896&lt;=100000,ROUNDUP(F1896/4,0)+25000,50000)))),IF(AND(D1896="はい",C1896&gt;=2026,C1896&lt;=2027),60000,40000)))))</f>
        <v/>
      </c>
      <c r="P1896" s="18">
        <f>IF(G1896&lt;=0,0,IF(G1896&lt;=20000,G1896,IF(G1896&lt;=40000,ROUNDUP(G1896/2,0)+10000,IF(G1896&lt;=80000,ROUNDUP(G1896/4,0)+20000,40000))))</f>
        <v/>
      </c>
      <c r="Q1896" s="18">
        <f>IF(I1896&lt;=0,IF(H1896&lt;=0,0,IF(H1896&lt;=20000,H1896,IF(H1896&lt;=40000,ROUNDUP(H1896/2,0)+10000,IF(H1896&lt;=80000,ROUNDUP(H1896/4,0)+20000,40000)))),IF(H1896&lt;=0,IF(I1896&lt;=0,0,IF(I1896&lt;=25000,I1896,IF(I1896&lt;=50000,ROUNDUP(I1896/2,0)+12500,IF(I1896&lt;=100000,ROUNDUP(I1896/4,0)+25000,50000)))),MAX(IF(I1896&lt;=0,0,IF(I1896&lt;=25000,I1896,IF(I1896&lt;=50000,ROUNDUP(I1896/2,0)+12500,IF(I1896&lt;=100000,ROUNDUP(I1896/4,0)+25000,50000)))),MIN(IF(H1896&lt;=0,0,IF(H1896&lt;=20000,H1896,IF(H1896&lt;=40000,ROUNDUP(H1896/2,0)+10000,IF(H1896&lt;=80000,ROUNDUP(H1896/4,0)+20000,40000))))+IF(I1896&lt;=0,0,IF(I1896&lt;=25000,I1896,IF(I1896&lt;=50000,ROUNDUP(I1896/2,0)+12500,IF(I1896&lt;=100000,ROUNDUP(I1896/4,0)+25000,50000)))),40000))))</f>
        <v/>
      </c>
      <c r="R1896" s="18">
        <f>MIN(120000,O1896+P1896+Q1896)</f>
        <v/>
      </c>
      <c r="S1896" s="18">
        <f>IF(F1896&lt;=0,IF(E1896&lt;=0,0,IF(E1896&lt;=12000,E1896,IF(E1896&lt;=32000,ROUNDUP(E1896/2,0)+6000,IF(E1896&lt;=56000,ROUNDUP(E1896/4,0)+14000,28000)))),IF(E1896&lt;=0,IF(F1896&lt;=0,0,IF(F1896&lt;=15000,F1896,IF(F1896&lt;=40000,ROUNDUP(F1896/2,0)+7500,IF(F1896&lt;=70000,ROUNDUP(F1896/4,0)+17500,35000)))),MAX(IF(F1896&lt;=0,0,IF(F1896&lt;=15000,F1896,IF(F1896&lt;=40000,ROUNDUP(F1896/2,0)+7500,IF(F1896&lt;=70000,ROUNDUP(F1896/4,0)+17500,35000)))),MIN(IF(E1896&lt;=0,0,IF(E1896&lt;=12000,E1896,IF(E1896&lt;=32000,ROUNDUP(E1896/2,0)+6000,IF(E1896&lt;=56000,ROUNDUP(E1896/4,0)+14000,28000))))+IF(F1896&lt;=0,0,IF(F1896&lt;=15000,F1896,IF(F1896&lt;=40000,ROUNDUP(F1896/2,0)+7500,IF(F1896&lt;=70000,ROUNDUP(F1896/4,0)+17500,35000)))),28000))))</f>
        <v/>
      </c>
      <c r="T1896" s="18">
        <f>IF(G1896&lt;=0,0,IF(G1896&lt;=12000,G1896,IF(G1896&lt;=32000,ROUNDUP(G1896/2,0)+6000,IF(G1896&lt;=56000,ROUNDUP(G1896/4,0)+14000,28000))))</f>
        <v/>
      </c>
      <c r="U1896" s="18">
        <f>IF(I1896&lt;=0,IF(H1896&lt;=0,0,IF(H1896&lt;=12000,H1896,IF(H1896&lt;=32000,ROUNDUP(H1896/2,0)+6000,IF(H1896&lt;=56000,ROUNDUP(H1896/4,0)+14000,28000)))),IF(H1896&lt;=0,IF(I1896&lt;=0,0,IF(I1896&lt;=15000,I1896,IF(I1896&lt;=40000,ROUNDUP(I1896/2,0)+7500,IF(I1896&lt;=70000,ROUNDUP(I1896/4,0)+17500,35000)))),MAX(IF(I1896&lt;=0,0,IF(I1896&lt;=15000,I1896,IF(I1896&lt;=40000,ROUNDUP(I1896/2,0)+7500,IF(I1896&lt;=70000,ROUNDUP(I1896/4,0)+17500,35000)))),MIN(IF(H1896&lt;=0,0,IF(H1896&lt;=12000,H1896,IF(H1896&lt;=32000,ROUNDUP(H1896/2,0)+6000,IF(H1896&lt;=56000,ROUNDUP(H1896/4,0)+14000,28000))))+IF(I1896&lt;=0,0,IF(I1896&lt;=15000,I1896,IF(I1896&lt;=40000,ROUNDUP(I1896/2,0)+7500,IF(I1896&lt;=70000,ROUNDUP(I1896/4,0)+17500,35000)))),28000))))</f>
        <v/>
      </c>
      <c r="V1896" s="18">
        <f>MIN(70000,S1896+T1896+U1896)</f>
        <v/>
      </c>
      <c r="W1896" s="18">
        <f>MAX(0,ROUNDDOWN(M1896-J1896-N1896-K1896-0,-3))</f>
        <v/>
      </c>
      <c r="X1896" s="18">
        <f>MAX(0,ROUNDDOWN(M1896-J1896-N1896-K1896-R1896,-3))</f>
        <v/>
      </c>
      <c r="Y1896" s="18">
        <f>IF(W1896&lt;=0,0,ROUNDDOWN((W1896*LOOKUP(W1896,{0,1950001,3300001,6950001,9000001,18000001,40000001},{0.05,0.1,0.2,0.23,0.33,0.4,0.45})-LOOKUP(W1896,{0,1950001,3300001,6950001,9000001,18000001,40000001},{0,97500,427500,636000,1536000,2796000,4796000}))*1.021,-2))</f>
        <v/>
      </c>
      <c r="Z1896" s="18">
        <f>IF(X1896&lt;=0,0,ROUNDDOWN((X1896*LOOKUP(X1896,{0,1950001,3300001,6950001,9000001,18000001,40000001},{0.05,0.1,0.2,0.23,0.33,0.4,0.45})-LOOKUP(X1896,{0,1950001,3300001,6950001,9000001,18000001,40000001},{0,97500,427500,636000,1536000,2796000,4796000}))*1.021,-2))</f>
        <v/>
      </c>
      <c r="AA1896" s="18">
        <f>MAX(0,ROUNDDOWN(M1896-J1896-430000-L1896-0,-3))</f>
        <v/>
      </c>
      <c r="AB1896" s="18">
        <f>MAX(0,ROUNDDOWN(M1896-J1896-430000-L1896-V1896,-3))</f>
        <v/>
      </c>
      <c r="AC1896" s="18">
        <f>IF(M1896&lt;=450000,0,MAX(0,ROUNDDOWN(AA1896*0.06-MIN(50000,AA1896)*0.03,-2))+MAX(0,ROUNDDOWN(AA1896*0.04-MIN(50000,AA1896)*0.02,-2)))</f>
        <v/>
      </c>
      <c r="AD1896" s="18">
        <f>IF(M1896&lt;=450000,0,MAX(0,ROUNDDOWN(AB1896*0.06-MIN(50000,AB1896)*0.03,-2))+MAX(0,ROUNDDOWN(AB1896*0.04-MIN(50000,AB1896)*0.02,-2)))</f>
        <v/>
      </c>
      <c r="AE1896" s="18">
        <f>Y1896-Z1896</f>
        <v/>
      </c>
      <c r="AF1896" s="18">
        <f>AC1896-AD1896</f>
        <v/>
      </c>
      <c r="AG1896" s="18">
        <f>AE1896+AF1896</f>
        <v/>
      </c>
      <c r="AH1896" s="20">
        <f>IF(W1896&lt;=0,0,LOOKUP(W1896,{0,1950001,3300001,6950001,9000001,18000001,40000001},{0.05,0.1,0.2,0.23,0.33,0.4,0.45}))</f>
        <v/>
      </c>
    </row>
    <row r="1897">
      <c r="A1897" t="inlineStr">
        <is>
          <t>1万円刻み 一般8万円</t>
        </is>
      </c>
      <c r="B1897" s="18">
        <f>'4_1万円刻み'!$A$606</f>
        <v/>
      </c>
      <c r="C1897" s="19" t="n">
        <v>2026</v>
      </c>
      <c r="D1897" t="inlineStr">
        <is>
          <t>いいえ</t>
        </is>
      </c>
      <c r="E1897" s="18" t="n">
        <v>80000</v>
      </c>
      <c r="F1897" s="18" t="n">
        <v>0</v>
      </c>
      <c r="G1897" s="18" t="n">
        <v>0</v>
      </c>
      <c r="H1897" s="18" t="n">
        <v>0</v>
      </c>
      <c r="I1897" s="18" t="n">
        <v>0</v>
      </c>
      <c r="J1897" s="18">
        <f>ROUND(MIN(B1897/12,650000)*12*0.0915+MIN(B1897/12,1390000)*12*(0.0504+0)+B1897*0.005,0)</f>
        <v/>
      </c>
      <c r="K1897" s="18" t="n">
        <v>0</v>
      </c>
      <c r="L1897" s="18" t="n">
        <v>0</v>
      </c>
      <c r="M1897" s="18">
        <f>ROUND(IF(C1897&gt;=2026,IF(B1897&lt;741000,0,IF(B1897&lt;2191000,B1897-740000,IF(B1897&lt;2193000,1451000,IF(B1897&lt;2196000,1453000,IF(B1897&lt;2200000,1456000,IF(B1897&lt;3600000,ROUNDDOWN(B1897/4,-3)*2.8-80000,IF(B1897&lt;6600000,ROUNDDOWN(B1897/4,-3)*3.2-440000,IF(B1897&lt;8500000,ROUNDDOWN(B1897*0.9,0)-1100000,B1897-1950000)))))))),IF(B1897&lt;651000,0,IF(B1897&lt;1900000,B1897-650000,IF(B1897&lt;3600000,ROUNDDOWN(B1897/4,-3)*2.8-80000,IF(B1897&lt;6600000,ROUNDDOWN(B1897/4,-3)*3.2-440000,IF(B1897&lt;8500000,ROUNDDOWN(B1897*0.9,0)-1100000,B1897-1950000)))))),0)</f>
        <v/>
      </c>
      <c r="N1897" s="18">
        <f>IF(M1897&gt;23500000,NA(),IF(C1897&gt;=2026,IF(M1897&lt;=4890000,1040000,IF(M1897&lt;=6550000,670000,620000)),IF(M1897&lt;=1320000,950000,IF(M1897&lt;=3360000,880000,IF(M1897&lt;=4890000,680000,IF(M1897&lt;=6550000,630000,580000))))))</f>
        <v/>
      </c>
      <c r="O1897" s="18">
        <f>IF(F1897&lt;=0,IF(AND(D1897="はい",C1897&gt;=2026,C1897&lt;=2027),IF(E1897&lt;=0,0,IF(E1897&lt;=30000,E1897,IF(E1897&lt;=60000,ROUNDUP(E1897/2,0)+15000,IF(E1897&lt;=120000,ROUNDUP(E1897/4,0)+30000,60000)))),IF(E1897&lt;=0,0,IF(E1897&lt;=20000,E1897,IF(E1897&lt;=40000,ROUNDUP(E1897/2,0)+10000,IF(E1897&lt;=80000,ROUNDUP(E1897/4,0)+20000,40000))))),IF(E1897&lt;=0,IF(F1897&lt;=0,0,IF(F1897&lt;=25000,F1897,IF(F1897&lt;=50000,ROUNDUP(F1897/2,0)+12500,IF(F1897&lt;=100000,ROUNDUP(F1897/4,0)+25000,50000)))),MAX(IF(F1897&lt;=0,0,IF(F1897&lt;=25000,F1897,IF(F1897&lt;=50000,ROUNDUP(F1897/2,0)+12500,IF(F1897&lt;=100000,ROUNDUP(F1897/4,0)+25000,50000)))),MIN(IF(AND(D1897="はい",C1897&gt;=2026,C1897&lt;=2027),IF(E1897&lt;=0,0,IF(E1897&lt;=30000,E1897,IF(E1897&lt;=60000,ROUNDUP(E1897/2,0)+15000,IF(E1897&lt;=120000,ROUNDUP(E1897/4,0)+30000,60000)))),IF(E1897&lt;=0,0,IF(E1897&lt;=20000,E1897,IF(E1897&lt;=40000,ROUNDUP(E1897/2,0)+10000,IF(E1897&lt;=80000,ROUNDUP(E1897/4,0)+20000,40000)))))+IF(F1897&lt;=0,0,IF(F1897&lt;=25000,F1897,IF(F1897&lt;=50000,ROUNDUP(F1897/2,0)+12500,IF(F1897&lt;=100000,ROUNDUP(F1897/4,0)+25000,50000)))),IF(AND(D1897="はい",C1897&gt;=2026,C1897&lt;=2027),60000,40000)))))</f>
        <v/>
      </c>
      <c r="P1897" s="18">
        <f>IF(G1897&lt;=0,0,IF(G1897&lt;=20000,G1897,IF(G1897&lt;=40000,ROUNDUP(G1897/2,0)+10000,IF(G1897&lt;=80000,ROUNDUP(G1897/4,0)+20000,40000))))</f>
        <v/>
      </c>
      <c r="Q1897" s="18">
        <f>IF(I1897&lt;=0,IF(H1897&lt;=0,0,IF(H1897&lt;=20000,H1897,IF(H1897&lt;=40000,ROUNDUP(H1897/2,0)+10000,IF(H1897&lt;=80000,ROUNDUP(H1897/4,0)+20000,40000)))),IF(H1897&lt;=0,IF(I1897&lt;=0,0,IF(I1897&lt;=25000,I1897,IF(I1897&lt;=50000,ROUNDUP(I1897/2,0)+12500,IF(I1897&lt;=100000,ROUNDUP(I1897/4,0)+25000,50000)))),MAX(IF(I1897&lt;=0,0,IF(I1897&lt;=25000,I1897,IF(I1897&lt;=50000,ROUNDUP(I1897/2,0)+12500,IF(I1897&lt;=100000,ROUNDUP(I1897/4,0)+25000,50000)))),MIN(IF(H1897&lt;=0,0,IF(H1897&lt;=20000,H1897,IF(H1897&lt;=40000,ROUNDUP(H1897/2,0)+10000,IF(H1897&lt;=80000,ROUNDUP(H1897/4,0)+20000,40000))))+IF(I1897&lt;=0,0,IF(I1897&lt;=25000,I1897,IF(I1897&lt;=50000,ROUNDUP(I1897/2,0)+12500,IF(I1897&lt;=100000,ROUNDUP(I1897/4,0)+25000,50000)))),40000))))</f>
        <v/>
      </c>
      <c r="R1897" s="18">
        <f>MIN(120000,O1897+P1897+Q1897)</f>
        <v/>
      </c>
      <c r="S1897" s="18">
        <f>IF(F1897&lt;=0,IF(E1897&lt;=0,0,IF(E1897&lt;=12000,E1897,IF(E1897&lt;=32000,ROUNDUP(E1897/2,0)+6000,IF(E1897&lt;=56000,ROUNDUP(E1897/4,0)+14000,28000)))),IF(E1897&lt;=0,IF(F1897&lt;=0,0,IF(F1897&lt;=15000,F1897,IF(F1897&lt;=40000,ROUNDUP(F1897/2,0)+7500,IF(F1897&lt;=70000,ROUNDUP(F1897/4,0)+17500,35000)))),MAX(IF(F1897&lt;=0,0,IF(F1897&lt;=15000,F1897,IF(F1897&lt;=40000,ROUNDUP(F1897/2,0)+7500,IF(F1897&lt;=70000,ROUNDUP(F1897/4,0)+17500,35000)))),MIN(IF(E1897&lt;=0,0,IF(E1897&lt;=12000,E1897,IF(E1897&lt;=32000,ROUNDUP(E1897/2,0)+6000,IF(E1897&lt;=56000,ROUNDUP(E1897/4,0)+14000,28000))))+IF(F1897&lt;=0,0,IF(F1897&lt;=15000,F1897,IF(F1897&lt;=40000,ROUNDUP(F1897/2,0)+7500,IF(F1897&lt;=70000,ROUNDUP(F1897/4,0)+17500,35000)))),28000))))</f>
        <v/>
      </c>
      <c r="T1897" s="18">
        <f>IF(G1897&lt;=0,0,IF(G1897&lt;=12000,G1897,IF(G1897&lt;=32000,ROUNDUP(G1897/2,0)+6000,IF(G1897&lt;=56000,ROUNDUP(G1897/4,0)+14000,28000))))</f>
        <v/>
      </c>
      <c r="U1897" s="18">
        <f>IF(I1897&lt;=0,IF(H1897&lt;=0,0,IF(H1897&lt;=12000,H1897,IF(H1897&lt;=32000,ROUNDUP(H1897/2,0)+6000,IF(H1897&lt;=56000,ROUNDUP(H1897/4,0)+14000,28000)))),IF(H1897&lt;=0,IF(I1897&lt;=0,0,IF(I1897&lt;=15000,I1897,IF(I1897&lt;=40000,ROUNDUP(I1897/2,0)+7500,IF(I1897&lt;=70000,ROUNDUP(I1897/4,0)+17500,35000)))),MAX(IF(I1897&lt;=0,0,IF(I1897&lt;=15000,I1897,IF(I1897&lt;=40000,ROUNDUP(I1897/2,0)+7500,IF(I1897&lt;=70000,ROUNDUP(I1897/4,0)+17500,35000)))),MIN(IF(H1897&lt;=0,0,IF(H1897&lt;=12000,H1897,IF(H1897&lt;=32000,ROUNDUP(H1897/2,0)+6000,IF(H1897&lt;=56000,ROUNDUP(H1897/4,0)+14000,28000))))+IF(I1897&lt;=0,0,IF(I1897&lt;=15000,I1897,IF(I1897&lt;=40000,ROUNDUP(I1897/2,0)+7500,IF(I1897&lt;=70000,ROUNDUP(I1897/4,0)+17500,35000)))),28000))))</f>
        <v/>
      </c>
      <c r="V1897" s="18">
        <f>MIN(70000,S1897+T1897+U1897)</f>
        <v/>
      </c>
      <c r="W1897" s="18">
        <f>MAX(0,ROUNDDOWN(M1897-J1897-N1897-K1897-0,-3))</f>
        <v/>
      </c>
      <c r="X1897" s="18">
        <f>MAX(0,ROUNDDOWN(M1897-J1897-N1897-K1897-R1897,-3))</f>
        <v/>
      </c>
      <c r="Y1897" s="18">
        <f>IF(W1897&lt;=0,0,ROUNDDOWN((W1897*LOOKUP(W1897,{0,1950001,3300001,6950001,9000001,18000001,40000001},{0.05,0.1,0.2,0.23,0.33,0.4,0.45})-LOOKUP(W1897,{0,1950001,3300001,6950001,9000001,18000001,40000001},{0,97500,427500,636000,1536000,2796000,4796000}))*1.021,-2))</f>
        <v/>
      </c>
      <c r="Z1897" s="18">
        <f>IF(X1897&lt;=0,0,ROUNDDOWN((X1897*LOOKUP(X1897,{0,1950001,3300001,6950001,9000001,18000001,40000001},{0.05,0.1,0.2,0.23,0.33,0.4,0.45})-LOOKUP(X1897,{0,1950001,3300001,6950001,9000001,18000001,40000001},{0,97500,427500,636000,1536000,2796000,4796000}))*1.021,-2))</f>
        <v/>
      </c>
      <c r="AA1897" s="18">
        <f>MAX(0,ROUNDDOWN(M1897-J1897-430000-L1897-0,-3))</f>
        <v/>
      </c>
      <c r="AB1897" s="18">
        <f>MAX(0,ROUNDDOWN(M1897-J1897-430000-L1897-V1897,-3))</f>
        <v/>
      </c>
      <c r="AC1897" s="18">
        <f>IF(M1897&lt;=450000,0,MAX(0,ROUNDDOWN(AA1897*0.06-MIN(50000,AA1897)*0.03,-2))+MAX(0,ROUNDDOWN(AA1897*0.04-MIN(50000,AA1897)*0.02,-2)))</f>
        <v/>
      </c>
      <c r="AD1897" s="18">
        <f>IF(M1897&lt;=450000,0,MAX(0,ROUNDDOWN(AB1897*0.06-MIN(50000,AB1897)*0.03,-2))+MAX(0,ROUNDDOWN(AB1897*0.04-MIN(50000,AB1897)*0.02,-2)))</f>
        <v/>
      </c>
      <c r="AE1897" s="18">
        <f>Y1897-Z1897</f>
        <v/>
      </c>
      <c r="AF1897" s="18">
        <f>AC1897-AD1897</f>
        <v/>
      </c>
      <c r="AG1897" s="18">
        <f>AE1897+AF1897</f>
        <v/>
      </c>
      <c r="AH1897" s="20">
        <f>IF(W1897&lt;=0,0,LOOKUP(W1897,{0,1950001,3300001,6950001,9000001,18000001,40000001},{0.05,0.1,0.2,0.23,0.33,0.4,0.45}))</f>
        <v/>
      </c>
    </row>
    <row r="1898">
      <c r="A1898" t="inlineStr">
        <is>
          <t>1万円刻み 特例あり一般12万円</t>
        </is>
      </c>
      <c r="B1898" s="18">
        <f>'4_1万円刻み'!$A$606</f>
        <v/>
      </c>
      <c r="C1898" s="19" t="n">
        <v>2026</v>
      </c>
      <c r="D1898" t="inlineStr">
        <is>
          <t>はい</t>
        </is>
      </c>
      <c r="E1898" s="18" t="n">
        <v>120000</v>
      </c>
      <c r="F1898" s="18" t="n">
        <v>0</v>
      </c>
      <c r="G1898" s="18" t="n">
        <v>0</v>
      </c>
      <c r="H1898" s="18" t="n">
        <v>0</v>
      </c>
      <c r="I1898" s="18" t="n">
        <v>0</v>
      </c>
      <c r="J1898" s="18">
        <f>ROUND(MIN(B1898/12,650000)*12*0.0915+MIN(B1898/12,1390000)*12*(0.0504+0)+B1898*0.005,0)</f>
        <v/>
      </c>
      <c r="K1898" s="18" t="n">
        <v>0</v>
      </c>
      <c r="L1898" s="18" t="n">
        <v>0</v>
      </c>
      <c r="M1898" s="18">
        <f>ROUND(IF(C1898&gt;=2026,IF(B1898&lt;741000,0,IF(B1898&lt;2191000,B1898-740000,IF(B1898&lt;2193000,1451000,IF(B1898&lt;2196000,1453000,IF(B1898&lt;2200000,1456000,IF(B1898&lt;3600000,ROUNDDOWN(B1898/4,-3)*2.8-80000,IF(B1898&lt;6600000,ROUNDDOWN(B1898/4,-3)*3.2-440000,IF(B1898&lt;8500000,ROUNDDOWN(B1898*0.9,0)-1100000,B1898-1950000)))))))),IF(B1898&lt;651000,0,IF(B1898&lt;1900000,B1898-650000,IF(B1898&lt;3600000,ROUNDDOWN(B1898/4,-3)*2.8-80000,IF(B1898&lt;6600000,ROUNDDOWN(B1898/4,-3)*3.2-440000,IF(B1898&lt;8500000,ROUNDDOWN(B1898*0.9,0)-1100000,B1898-1950000)))))),0)</f>
        <v/>
      </c>
      <c r="N1898" s="18">
        <f>IF(M1898&gt;23500000,NA(),IF(C1898&gt;=2026,IF(M1898&lt;=4890000,1040000,IF(M1898&lt;=6550000,670000,620000)),IF(M1898&lt;=1320000,950000,IF(M1898&lt;=3360000,880000,IF(M1898&lt;=4890000,680000,IF(M1898&lt;=6550000,630000,580000))))))</f>
        <v/>
      </c>
      <c r="O1898" s="18">
        <f>IF(F1898&lt;=0,IF(AND(D1898="はい",C1898&gt;=2026,C1898&lt;=2027),IF(E1898&lt;=0,0,IF(E1898&lt;=30000,E1898,IF(E1898&lt;=60000,ROUNDUP(E1898/2,0)+15000,IF(E1898&lt;=120000,ROUNDUP(E1898/4,0)+30000,60000)))),IF(E1898&lt;=0,0,IF(E1898&lt;=20000,E1898,IF(E1898&lt;=40000,ROUNDUP(E1898/2,0)+10000,IF(E1898&lt;=80000,ROUNDUP(E1898/4,0)+20000,40000))))),IF(E1898&lt;=0,IF(F1898&lt;=0,0,IF(F1898&lt;=25000,F1898,IF(F1898&lt;=50000,ROUNDUP(F1898/2,0)+12500,IF(F1898&lt;=100000,ROUNDUP(F1898/4,0)+25000,50000)))),MAX(IF(F1898&lt;=0,0,IF(F1898&lt;=25000,F1898,IF(F1898&lt;=50000,ROUNDUP(F1898/2,0)+12500,IF(F1898&lt;=100000,ROUNDUP(F1898/4,0)+25000,50000)))),MIN(IF(AND(D1898="はい",C1898&gt;=2026,C1898&lt;=2027),IF(E1898&lt;=0,0,IF(E1898&lt;=30000,E1898,IF(E1898&lt;=60000,ROUNDUP(E1898/2,0)+15000,IF(E1898&lt;=120000,ROUNDUP(E1898/4,0)+30000,60000)))),IF(E1898&lt;=0,0,IF(E1898&lt;=20000,E1898,IF(E1898&lt;=40000,ROUNDUP(E1898/2,0)+10000,IF(E1898&lt;=80000,ROUNDUP(E1898/4,0)+20000,40000)))))+IF(F1898&lt;=0,0,IF(F1898&lt;=25000,F1898,IF(F1898&lt;=50000,ROUNDUP(F1898/2,0)+12500,IF(F1898&lt;=100000,ROUNDUP(F1898/4,0)+25000,50000)))),IF(AND(D1898="はい",C1898&gt;=2026,C1898&lt;=2027),60000,40000)))))</f>
        <v/>
      </c>
      <c r="P1898" s="18">
        <f>IF(G1898&lt;=0,0,IF(G1898&lt;=20000,G1898,IF(G1898&lt;=40000,ROUNDUP(G1898/2,0)+10000,IF(G1898&lt;=80000,ROUNDUP(G1898/4,0)+20000,40000))))</f>
        <v/>
      </c>
      <c r="Q1898" s="18">
        <f>IF(I1898&lt;=0,IF(H1898&lt;=0,0,IF(H1898&lt;=20000,H1898,IF(H1898&lt;=40000,ROUNDUP(H1898/2,0)+10000,IF(H1898&lt;=80000,ROUNDUP(H1898/4,0)+20000,40000)))),IF(H1898&lt;=0,IF(I1898&lt;=0,0,IF(I1898&lt;=25000,I1898,IF(I1898&lt;=50000,ROUNDUP(I1898/2,0)+12500,IF(I1898&lt;=100000,ROUNDUP(I1898/4,0)+25000,50000)))),MAX(IF(I1898&lt;=0,0,IF(I1898&lt;=25000,I1898,IF(I1898&lt;=50000,ROUNDUP(I1898/2,0)+12500,IF(I1898&lt;=100000,ROUNDUP(I1898/4,0)+25000,50000)))),MIN(IF(H1898&lt;=0,0,IF(H1898&lt;=20000,H1898,IF(H1898&lt;=40000,ROUNDUP(H1898/2,0)+10000,IF(H1898&lt;=80000,ROUNDUP(H1898/4,0)+20000,40000))))+IF(I1898&lt;=0,0,IF(I1898&lt;=25000,I1898,IF(I1898&lt;=50000,ROUNDUP(I1898/2,0)+12500,IF(I1898&lt;=100000,ROUNDUP(I1898/4,0)+25000,50000)))),40000))))</f>
        <v/>
      </c>
      <c r="R1898" s="18">
        <f>MIN(120000,O1898+P1898+Q1898)</f>
        <v/>
      </c>
      <c r="S1898" s="18">
        <f>IF(F1898&lt;=0,IF(E1898&lt;=0,0,IF(E1898&lt;=12000,E1898,IF(E1898&lt;=32000,ROUNDUP(E1898/2,0)+6000,IF(E1898&lt;=56000,ROUNDUP(E1898/4,0)+14000,28000)))),IF(E1898&lt;=0,IF(F1898&lt;=0,0,IF(F1898&lt;=15000,F1898,IF(F1898&lt;=40000,ROUNDUP(F1898/2,0)+7500,IF(F1898&lt;=70000,ROUNDUP(F1898/4,0)+17500,35000)))),MAX(IF(F1898&lt;=0,0,IF(F1898&lt;=15000,F1898,IF(F1898&lt;=40000,ROUNDUP(F1898/2,0)+7500,IF(F1898&lt;=70000,ROUNDUP(F1898/4,0)+17500,35000)))),MIN(IF(E1898&lt;=0,0,IF(E1898&lt;=12000,E1898,IF(E1898&lt;=32000,ROUNDUP(E1898/2,0)+6000,IF(E1898&lt;=56000,ROUNDUP(E1898/4,0)+14000,28000))))+IF(F1898&lt;=0,0,IF(F1898&lt;=15000,F1898,IF(F1898&lt;=40000,ROUNDUP(F1898/2,0)+7500,IF(F1898&lt;=70000,ROUNDUP(F1898/4,0)+17500,35000)))),28000))))</f>
        <v/>
      </c>
      <c r="T1898" s="18">
        <f>IF(G1898&lt;=0,0,IF(G1898&lt;=12000,G1898,IF(G1898&lt;=32000,ROUNDUP(G1898/2,0)+6000,IF(G1898&lt;=56000,ROUNDUP(G1898/4,0)+14000,28000))))</f>
        <v/>
      </c>
      <c r="U1898" s="18">
        <f>IF(I1898&lt;=0,IF(H1898&lt;=0,0,IF(H1898&lt;=12000,H1898,IF(H1898&lt;=32000,ROUNDUP(H1898/2,0)+6000,IF(H1898&lt;=56000,ROUNDUP(H1898/4,0)+14000,28000)))),IF(H1898&lt;=0,IF(I1898&lt;=0,0,IF(I1898&lt;=15000,I1898,IF(I1898&lt;=40000,ROUNDUP(I1898/2,0)+7500,IF(I1898&lt;=70000,ROUNDUP(I1898/4,0)+17500,35000)))),MAX(IF(I1898&lt;=0,0,IF(I1898&lt;=15000,I1898,IF(I1898&lt;=40000,ROUNDUP(I1898/2,0)+7500,IF(I1898&lt;=70000,ROUNDUP(I1898/4,0)+17500,35000)))),MIN(IF(H1898&lt;=0,0,IF(H1898&lt;=12000,H1898,IF(H1898&lt;=32000,ROUNDUP(H1898/2,0)+6000,IF(H1898&lt;=56000,ROUNDUP(H1898/4,0)+14000,28000))))+IF(I1898&lt;=0,0,IF(I1898&lt;=15000,I1898,IF(I1898&lt;=40000,ROUNDUP(I1898/2,0)+7500,IF(I1898&lt;=70000,ROUNDUP(I1898/4,0)+17500,35000)))),28000))))</f>
        <v/>
      </c>
      <c r="V1898" s="18">
        <f>MIN(70000,S1898+T1898+U1898)</f>
        <v/>
      </c>
      <c r="W1898" s="18">
        <f>MAX(0,ROUNDDOWN(M1898-J1898-N1898-K1898-0,-3))</f>
        <v/>
      </c>
      <c r="X1898" s="18">
        <f>MAX(0,ROUNDDOWN(M1898-J1898-N1898-K1898-R1898,-3))</f>
        <v/>
      </c>
      <c r="Y1898" s="18">
        <f>IF(W1898&lt;=0,0,ROUNDDOWN((W1898*LOOKUP(W1898,{0,1950001,3300001,6950001,9000001,18000001,40000001},{0.05,0.1,0.2,0.23,0.33,0.4,0.45})-LOOKUP(W1898,{0,1950001,3300001,6950001,9000001,18000001,40000001},{0,97500,427500,636000,1536000,2796000,4796000}))*1.021,-2))</f>
        <v/>
      </c>
      <c r="Z1898" s="18">
        <f>IF(X1898&lt;=0,0,ROUNDDOWN((X1898*LOOKUP(X1898,{0,1950001,3300001,6950001,9000001,18000001,40000001},{0.05,0.1,0.2,0.23,0.33,0.4,0.45})-LOOKUP(X1898,{0,1950001,3300001,6950001,9000001,18000001,40000001},{0,97500,427500,636000,1536000,2796000,4796000}))*1.021,-2))</f>
        <v/>
      </c>
      <c r="AA1898" s="18">
        <f>MAX(0,ROUNDDOWN(M1898-J1898-430000-L1898-0,-3))</f>
        <v/>
      </c>
      <c r="AB1898" s="18">
        <f>MAX(0,ROUNDDOWN(M1898-J1898-430000-L1898-V1898,-3))</f>
        <v/>
      </c>
      <c r="AC1898" s="18">
        <f>IF(M1898&lt;=450000,0,MAX(0,ROUNDDOWN(AA1898*0.06-MIN(50000,AA1898)*0.03,-2))+MAX(0,ROUNDDOWN(AA1898*0.04-MIN(50000,AA1898)*0.02,-2)))</f>
        <v/>
      </c>
      <c r="AD1898" s="18">
        <f>IF(M1898&lt;=450000,0,MAX(0,ROUNDDOWN(AB1898*0.06-MIN(50000,AB1898)*0.03,-2))+MAX(0,ROUNDDOWN(AB1898*0.04-MIN(50000,AB1898)*0.02,-2)))</f>
        <v/>
      </c>
      <c r="AE1898" s="18">
        <f>Y1898-Z1898</f>
        <v/>
      </c>
      <c r="AF1898" s="18">
        <f>AC1898-AD1898</f>
        <v/>
      </c>
      <c r="AG1898" s="18">
        <f>AE1898+AF1898</f>
        <v/>
      </c>
      <c r="AH1898" s="20">
        <f>IF(W1898&lt;=0,0,LOOKUP(W1898,{0,1950001,3300001,6950001,9000001,18000001,40000001},{0.05,0.1,0.2,0.23,0.33,0.4,0.45}))</f>
        <v/>
      </c>
    </row>
    <row r="1899">
      <c r="A1899" t="inlineStr">
        <is>
          <t>1万円刻み 3区分8万円ずつ</t>
        </is>
      </c>
      <c r="B1899" s="18">
        <f>'4_1万円刻み'!$A$607</f>
        <v/>
      </c>
      <c r="C1899" s="19" t="n">
        <v>2026</v>
      </c>
      <c r="D1899" t="inlineStr">
        <is>
          <t>いいえ</t>
        </is>
      </c>
      <c r="E1899" s="18" t="n">
        <v>80000</v>
      </c>
      <c r="F1899" s="18" t="n">
        <v>0</v>
      </c>
      <c r="G1899" s="18" t="n">
        <v>80000</v>
      </c>
      <c r="H1899" s="18" t="n">
        <v>80000</v>
      </c>
      <c r="I1899" s="18" t="n">
        <v>0</v>
      </c>
      <c r="J1899" s="18">
        <f>ROUND(MIN(B1899/12,650000)*12*0.0915+MIN(B1899/12,1390000)*12*(0.0504+0)+B1899*0.005,0)</f>
        <v/>
      </c>
      <c r="K1899" s="18" t="n">
        <v>0</v>
      </c>
      <c r="L1899" s="18" t="n">
        <v>0</v>
      </c>
      <c r="M1899" s="18">
        <f>ROUND(IF(C1899&gt;=2026,IF(B1899&lt;741000,0,IF(B1899&lt;2191000,B1899-740000,IF(B1899&lt;2193000,1451000,IF(B1899&lt;2196000,1453000,IF(B1899&lt;2200000,1456000,IF(B1899&lt;3600000,ROUNDDOWN(B1899/4,-3)*2.8-80000,IF(B1899&lt;6600000,ROUNDDOWN(B1899/4,-3)*3.2-440000,IF(B1899&lt;8500000,ROUNDDOWN(B1899*0.9,0)-1100000,B1899-1950000)))))))),IF(B1899&lt;651000,0,IF(B1899&lt;1900000,B1899-650000,IF(B1899&lt;3600000,ROUNDDOWN(B1899/4,-3)*2.8-80000,IF(B1899&lt;6600000,ROUNDDOWN(B1899/4,-3)*3.2-440000,IF(B1899&lt;8500000,ROUNDDOWN(B1899*0.9,0)-1100000,B1899-1950000)))))),0)</f>
        <v/>
      </c>
      <c r="N1899" s="18">
        <f>IF(M1899&gt;23500000,NA(),IF(C1899&gt;=2026,IF(M1899&lt;=4890000,1040000,IF(M1899&lt;=6550000,670000,620000)),IF(M1899&lt;=1320000,950000,IF(M1899&lt;=3360000,880000,IF(M1899&lt;=4890000,680000,IF(M1899&lt;=6550000,630000,580000))))))</f>
        <v/>
      </c>
      <c r="O1899" s="18">
        <f>IF(F1899&lt;=0,IF(AND(D1899="はい",C1899&gt;=2026,C1899&lt;=2027),IF(E1899&lt;=0,0,IF(E1899&lt;=30000,E1899,IF(E1899&lt;=60000,ROUNDUP(E1899/2,0)+15000,IF(E1899&lt;=120000,ROUNDUP(E1899/4,0)+30000,60000)))),IF(E1899&lt;=0,0,IF(E1899&lt;=20000,E1899,IF(E1899&lt;=40000,ROUNDUP(E1899/2,0)+10000,IF(E1899&lt;=80000,ROUNDUP(E1899/4,0)+20000,40000))))),IF(E1899&lt;=0,IF(F1899&lt;=0,0,IF(F1899&lt;=25000,F1899,IF(F1899&lt;=50000,ROUNDUP(F1899/2,0)+12500,IF(F1899&lt;=100000,ROUNDUP(F1899/4,0)+25000,50000)))),MAX(IF(F1899&lt;=0,0,IF(F1899&lt;=25000,F1899,IF(F1899&lt;=50000,ROUNDUP(F1899/2,0)+12500,IF(F1899&lt;=100000,ROUNDUP(F1899/4,0)+25000,50000)))),MIN(IF(AND(D1899="はい",C1899&gt;=2026,C1899&lt;=2027),IF(E1899&lt;=0,0,IF(E1899&lt;=30000,E1899,IF(E1899&lt;=60000,ROUNDUP(E1899/2,0)+15000,IF(E1899&lt;=120000,ROUNDUP(E1899/4,0)+30000,60000)))),IF(E1899&lt;=0,0,IF(E1899&lt;=20000,E1899,IF(E1899&lt;=40000,ROUNDUP(E1899/2,0)+10000,IF(E1899&lt;=80000,ROUNDUP(E1899/4,0)+20000,40000)))))+IF(F1899&lt;=0,0,IF(F1899&lt;=25000,F1899,IF(F1899&lt;=50000,ROUNDUP(F1899/2,0)+12500,IF(F1899&lt;=100000,ROUNDUP(F1899/4,0)+25000,50000)))),IF(AND(D1899="はい",C1899&gt;=2026,C1899&lt;=2027),60000,40000)))))</f>
        <v/>
      </c>
      <c r="P1899" s="18">
        <f>IF(G1899&lt;=0,0,IF(G1899&lt;=20000,G1899,IF(G1899&lt;=40000,ROUNDUP(G1899/2,0)+10000,IF(G1899&lt;=80000,ROUNDUP(G1899/4,0)+20000,40000))))</f>
        <v/>
      </c>
      <c r="Q1899" s="18">
        <f>IF(I1899&lt;=0,IF(H1899&lt;=0,0,IF(H1899&lt;=20000,H1899,IF(H1899&lt;=40000,ROUNDUP(H1899/2,0)+10000,IF(H1899&lt;=80000,ROUNDUP(H1899/4,0)+20000,40000)))),IF(H1899&lt;=0,IF(I1899&lt;=0,0,IF(I1899&lt;=25000,I1899,IF(I1899&lt;=50000,ROUNDUP(I1899/2,0)+12500,IF(I1899&lt;=100000,ROUNDUP(I1899/4,0)+25000,50000)))),MAX(IF(I1899&lt;=0,0,IF(I1899&lt;=25000,I1899,IF(I1899&lt;=50000,ROUNDUP(I1899/2,0)+12500,IF(I1899&lt;=100000,ROUNDUP(I1899/4,0)+25000,50000)))),MIN(IF(H1899&lt;=0,0,IF(H1899&lt;=20000,H1899,IF(H1899&lt;=40000,ROUNDUP(H1899/2,0)+10000,IF(H1899&lt;=80000,ROUNDUP(H1899/4,0)+20000,40000))))+IF(I1899&lt;=0,0,IF(I1899&lt;=25000,I1899,IF(I1899&lt;=50000,ROUNDUP(I1899/2,0)+12500,IF(I1899&lt;=100000,ROUNDUP(I1899/4,0)+25000,50000)))),40000))))</f>
        <v/>
      </c>
      <c r="R1899" s="18">
        <f>MIN(120000,O1899+P1899+Q1899)</f>
        <v/>
      </c>
      <c r="S1899" s="18">
        <f>IF(F1899&lt;=0,IF(E1899&lt;=0,0,IF(E1899&lt;=12000,E1899,IF(E1899&lt;=32000,ROUNDUP(E1899/2,0)+6000,IF(E1899&lt;=56000,ROUNDUP(E1899/4,0)+14000,28000)))),IF(E1899&lt;=0,IF(F1899&lt;=0,0,IF(F1899&lt;=15000,F1899,IF(F1899&lt;=40000,ROUNDUP(F1899/2,0)+7500,IF(F1899&lt;=70000,ROUNDUP(F1899/4,0)+17500,35000)))),MAX(IF(F1899&lt;=0,0,IF(F1899&lt;=15000,F1899,IF(F1899&lt;=40000,ROUNDUP(F1899/2,0)+7500,IF(F1899&lt;=70000,ROUNDUP(F1899/4,0)+17500,35000)))),MIN(IF(E1899&lt;=0,0,IF(E1899&lt;=12000,E1899,IF(E1899&lt;=32000,ROUNDUP(E1899/2,0)+6000,IF(E1899&lt;=56000,ROUNDUP(E1899/4,0)+14000,28000))))+IF(F1899&lt;=0,0,IF(F1899&lt;=15000,F1899,IF(F1899&lt;=40000,ROUNDUP(F1899/2,0)+7500,IF(F1899&lt;=70000,ROUNDUP(F1899/4,0)+17500,35000)))),28000))))</f>
        <v/>
      </c>
      <c r="T1899" s="18">
        <f>IF(G1899&lt;=0,0,IF(G1899&lt;=12000,G1899,IF(G1899&lt;=32000,ROUNDUP(G1899/2,0)+6000,IF(G1899&lt;=56000,ROUNDUP(G1899/4,0)+14000,28000))))</f>
        <v/>
      </c>
      <c r="U1899" s="18">
        <f>IF(I1899&lt;=0,IF(H1899&lt;=0,0,IF(H1899&lt;=12000,H1899,IF(H1899&lt;=32000,ROUNDUP(H1899/2,0)+6000,IF(H1899&lt;=56000,ROUNDUP(H1899/4,0)+14000,28000)))),IF(H1899&lt;=0,IF(I1899&lt;=0,0,IF(I1899&lt;=15000,I1899,IF(I1899&lt;=40000,ROUNDUP(I1899/2,0)+7500,IF(I1899&lt;=70000,ROUNDUP(I1899/4,0)+17500,35000)))),MAX(IF(I1899&lt;=0,0,IF(I1899&lt;=15000,I1899,IF(I1899&lt;=40000,ROUNDUP(I1899/2,0)+7500,IF(I1899&lt;=70000,ROUNDUP(I1899/4,0)+17500,35000)))),MIN(IF(H1899&lt;=0,0,IF(H1899&lt;=12000,H1899,IF(H1899&lt;=32000,ROUNDUP(H1899/2,0)+6000,IF(H1899&lt;=56000,ROUNDUP(H1899/4,0)+14000,28000))))+IF(I1899&lt;=0,0,IF(I1899&lt;=15000,I1899,IF(I1899&lt;=40000,ROUNDUP(I1899/2,0)+7500,IF(I1899&lt;=70000,ROUNDUP(I1899/4,0)+17500,35000)))),28000))))</f>
        <v/>
      </c>
      <c r="V1899" s="18">
        <f>MIN(70000,S1899+T1899+U1899)</f>
        <v/>
      </c>
      <c r="W1899" s="18">
        <f>MAX(0,ROUNDDOWN(M1899-J1899-N1899-K1899-0,-3))</f>
        <v/>
      </c>
      <c r="X1899" s="18">
        <f>MAX(0,ROUNDDOWN(M1899-J1899-N1899-K1899-R1899,-3))</f>
        <v/>
      </c>
      <c r="Y1899" s="18">
        <f>IF(W1899&lt;=0,0,ROUNDDOWN((W1899*LOOKUP(W1899,{0,1950001,3300001,6950001,9000001,18000001,40000001},{0.05,0.1,0.2,0.23,0.33,0.4,0.45})-LOOKUP(W1899,{0,1950001,3300001,6950001,9000001,18000001,40000001},{0,97500,427500,636000,1536000,2796000,4796000}))*1.021,-2))</f>
        <v/>
      </c>
      <c r="Z1899" s="18">
        <f>IF(X1899&lt;=0,0,ROUNDDOWN((X1899*LOOKUP(X1899,{0,1950001,3300001,6950001,9000001,18000001,40000001},{0.05,0.1,0.2,0.23,0.33,0.4,0.45})-LOOKUP(X1899,{0,1950001,3300001,6950001,9000001,18000001,40000001},{0,97500,427500,636000,1536000,2796000,4796000}))*1.021,-2))</f>
        <v/>
      </c>
      <c r="AA1899" s="18">
        <f>MAX(0,ROUNDDOWN(M1899-J1899-430000-L1899-0,-3))</f>
        <v/>
      </c>
      <c r="AB1899" s="18">
        <f>MAX(0,ROUNDDOWN(M1899-J1899-430000-L1899-V1899,-3))</f>
        <v/>
      </c>
      <c r="AC1899" s="18">
        <f>IF(M1899&lt;=450000,0,MAX(0,ROUNDDOWN(AA1899*0.06-MIN(50000,AA1899)*0.03,-2))+MAX(0,ROUNDDOWN(AA1899*0.04-MIN(50000,AA1899)*0.02,-2)))</f>
        <v/>
      </c>
      <c r="AD1899" s="18">
        <f>IF(M1899&lt;=450000,0,MAX(0,ROUNDDOWN(AB1899*0.06-MIN(50000,AB1899)*0.03,-2))+MAX(0,ROUNDDOWN(AB1899*0.04-MIN(50000,AB1899)*0.02,-2)))</f>
        <v/>
      </c>
      <c r="AE1899" s="18">
        <f>Y1899-Z1899</f>
        <v/>
      </c>
      <c r="AF1899" s="18">
        <f>AC1899-AD1899</f>
        <v/>
      </c>
      <c r="AG1899" s="18">
        <f>AE1899+AF1899</f>
        <v/>
      </c>
      <c r="AH1899" s="20">
        <f>IF(W1899&lt;=0,0,LOOKUP(W1899,{0,1950001,3300001,6950001,9000001,18000001,40000001},{0.05,0.1,0.2,0.23,0.33,0.4,0.45}))</f>
        <v/>
      </c>
    </row>
    <row r="1900">
      <c r="A1900" t="inlineStr">
        <is>
          <t>1万円刻み 一般8万円</t>
        </is>
      </c>
      <c r="B1900" s="18">
        <f>'4_1万円刻み'!$A$607</f>
        <v/>
      </c>
      <c r="C1900" s="19" t="n">
        <v>2026</v>
      </c>
      <c r="D1900" t="inlineStr">
        <is>
          <t>いいえ</t>
        </is>
      </c>
      <c r="E1900" s="18" t="n">
        <v>80000</v>
      </c>
      <c r="F1900" s="18" t="n">
        <v>0</v>
      </c>
      <c r="G1900" s="18" t="n">
        <v>0</v>
      </c>
      <c r="H1900" s="18" t="n">
        <v>0</v>
      </c>
      <c r="I1900" s="18" t="n">
        <v>0</v>
      </c>
      <c r="J1900" s="18">
        <f>ROUND(MIN(B1900/12,650000)*12*0.0915+MIN(B1900/12,1390000)*12*(0.0504+0)+B1900*0.005,0)</f>
        <v/>
      </c>
      <c r="K1900" s="18" t="n">
        <v>0</v>
      </c>
      <c r="L1900" s="18" t="n">
        <v>0</v>
      </c>
      <c r="M1900" s="18">
        <f>ROUND(IF(C1900&gt;=2026,IF(B1900&lt;741000,0,IF(B1900&lt;2191000,B1900-740000,IF(B1900&lt;2193000,1451000,IF(B1900&lt;2196000,1453000,IF(B1900&lt;2200000,1456000,IF(B1900&lt;3600000,ROUNDDOWN(B1900/4,-3)*2.8-80000,IF(B1900&lt;6600000,ROUNDDOWN(B1900/4,-3)*3.2-440000,IF(B1900&lt;8500000,ROUNDDOWN(B1900*0.9,0)-1100000,B1900-1950000)))))))),IF(B1900&lt;651000,0,IF(B1900&lt;1900000,B1900-650000,IF(B1900&lt;3600000,ROUNDDOWN(B1900/4,-3)*2.8-80000,IF(B1900&lt;6600000,ROUNDDOWN(B1900/4,-3)*3.2-440000,IF(B1900&lt;8500000,ROUNDDOWN(B1900*0.9,0)-1100000,B1900-1950000)))))),0)</f>
        <v/>
      </c>
      <c r="N1900" s="18">
        <f>IF(M1900&gt;23500000,NA(),IF(C1900&gt;=2026,IF(M1900&lt;=4890000,1040000,IF(M1900&lt;=6550000,670000,620000)),IF(M1900&lt;=1320000,950000,IF(M1900&lt;=3360000,880000,IF(M1900&lt;=4890000,680000,IF(M1900&lt;=6550000,630000,580000))))))</f>
        <v/>
      </c>
      <c r="O1900" s="18">
        <f>IF(F1900&lt;=0,IF(AND(D1900="はい",C1900&gt;=2026,C1900&lt;=2027),IF(E1900&lt;=0,0,IF(E1900&lt;=30000,E1900,IF(E1900&lt;=60000,ROUNDUP(E1900/2,0)+15000,IF(E1900&lt;=120000,ROUNDUP(E1900/4,0)+30000,60000)))),IF(E1900&lt;=0,0,IF(E1900&lt;=20000,E1900,IF(E1900&lt;=40000,ROUNDUP(E1900/2,0)+10000,IF(E1900&lt;=80000,ROUNDUP(E1900/4,0)+20000,40000))))),IF(E1900&lt;=0,IF(F1900&lt;=0,0,IF(F1900&lt;=25000,F1900,IF(F1900&lt;=50000,ROUNDUP(F1900/2,0)+12500,IF(F1900&lt;=100000,ROUNDUP(F1900/4,0)+25000,50000)))),MAX(IF(F1900&lt;=0,0,IF(F1900&lt;=25000,F1900,IF(F1900&lt;=50000,ROUNDUP(F1900/2,0)+12500,IF(F1900&lt;=100000,ROUNDUP(F1900/4,0)+25000,50000)))),MIN(IF(AND(D1900="はい",C1900&gt;=2026,C1900&lt;=2027),IF(E1900&lt;=0,0,IF(E1900&lt;=30000,E1900,IF(E1900&lt;=60000,ROUNDUP(E1900/2,0)+15000,IF(E1900&lt;=120000,ROUNDUP(E1900/4,0)+30000,60000)))),IF(E1900&lt;=0,0,IF(E1900&lt;=20000,E1900,IF(E1900&lt;=40000,ROUNDUP(E1900/2,0)+10000,IF(E1900&lt;=80000,ROUNDUP(E1900/4,0)+20000,40000)))))+IF(F1900&lt;=0,0,IF(F1900&lt;=25000,F1900,IF(F1900&lt;=50000,ROUNDUP(F1900/2,0)+12500,IF(F1900&lt;=100000,ROUNDUP(F1900/4,0)+25000,50000)))),IF(AND(D1900="はい",C1900&gt;=2026,C1900&lt;=2027),60000,40000)))))</f>
        <v/>
      </c>
      <c r="P1900" s="18">
        <f>IF(G1900&lt;=0,0,IF(G1900&lt;=20000,G1900,IF(G1900&lt;=40000,ROUNDUP(G1900/2,0)+10000,IF(G1900&lt;=80000,ROUNDUP(G1900/4,0)+20000,40000))))</f>
        <v/>
      </c>
      <c r="Q1900" s="18">
        <f>IF(I1900&lt;=0,IF(H1900&lt;=0,0,IF(H1900&lt;=20000,H1900,IF(H1900&lt;=40000,ROUNDUP(H1900/2,0)+10000,IF(H1900&lt;=80000,ROUNDUP(H1900/4,0)+20000,40000)))),IF(H1900&lt;=0,IF(I1900&lt;=0,0,IF(I1900&lt;=25000,I1900,IF(I1900&lt;=50000,ROUNDUP(I1900/2,0)+12500,IF(I1900&lt;=100000,ROUNDUP(I1900/4,0)+25000,50000)))),MAX(IF(I1900&lt;=0,0,IF(I1900&lt;=25000,I1900,IF(I1900&lt;=50000,ROUNDUP(I1900/2,0)+12500,IF(I1900&lt;=100000,ROUNDUP(I1900/4,0)+25000,50000)))),MIN(IF(H1900&lt;=0,0,IF(H1900&lt;=20000,H1900,IF(H1900&lt;=40000,ROUNDUP(H1900/2,0)+10000,IF(H1900&lt;=80000,ROUNDUP(H1900/4,0)+20000,40000))))+IF(I1900&lt;=0,0,IF(I1900&lt;=25000,I1900,IF(I1900&lt;=50000,ROUNDUP(I1900/2,0)+12500,IF(I1900&lt;=100000,ROUNDUP(I1900/4,0)+25000,50000)))),40000))))</f>
        <v/>
      </c>
      <c r="R1900" s="18">
        <f>MIN(120000,O1900+P1900+Q1900)</f>
        <v/>
      </c>
      <c r="S1900" s="18">
        <f>IF(F1900&lt;=0,IF(E1900&lt;=0,0,IF(E1900&lt;=12000,E1900,IF(E1900&lt;=32000,ROUNDUP(E1900/2,0)+6000,IF(E1900&lt;=56000,ROUNDUP(E1900/4,0)+14000,28000)))),IF(E1900&lt;=0,IF(F1900&lt;=0,0,IF(F1900&lt;=15000,F1900,IF(F1900&lt;=40000,ROUNDUP(F1900/2,0)+7500,IF(F1900&lt;=70000,ROUNDUP(F1900/4,0)+17500,35000)))),MAX(IF(F1900&lt;=0,0,IF(F1900&lt;=15000,F1900,IF(F1900&lt;=40000,ROUNDUP(F1900/2,0)+7500,IF(F1900&lt;=70000,ROUNDUP(F1900/4,0)+17500,35000)))),MIN(IF(E1900&lt;=0,0,IF(E1900&lt;=12000,E1900,IF(E1900&lt;=32000,ROUNDUP(E1900/2,0)+6000,IF(E1900&lt;=56000,ROUNDUP(E1900/4,0)+14000,28000))))+IF(F1900&lt;=0,0,IF(F1900&lt;=15000,F1900,IF(F1900&lt;=40000,ROUNDUP(F1900/2,0)+7500,IF(F1900&lt;=70000,ROUNDUP(F1900/4,0)+17500,35000)))),28000))))</f>
        <v/>
      </c>
      <c r="T1900" s="18">
        <f>IF(G1900&lt;=0,0,IF(G1900&lt;=12000,G1900,IF(G1900&lt;=32000,ROUNDUP(G1900/2,0)+6000,IF(G1900&lt;=56000,ROUNDUP(G1900/4,0)+14000,28000))))</f>
        <v/>
      </c>
      <c r="U1900" s="18">
        <f>IF(I1900&lt;=0,IF(H1900&lt;=0,0,IF(H1900&lt;=12000,H1900,IF(H1900&lt;=32000,ROUNDUP(H1900/2,0)+6000,IF(H1900&lt;=56000,ROUNDUP(H1900/4,0)+14000,28000)))),IF(H1900&lt;=0,IF(I1900&lt;=0,0,IF(I1900&lt;=15000,I1900,IF(I1900&lt;=40000,ROUNDUP(I1900/2,0)+7500,IF(I1900&lt;=70000,ROUNDUP(I1900/4,0)+17500,35000)))),MAX(IF(I1900&lt;=0,0,IF(I1900&lt;=15000,I1900,IF(I1900&lt;=40000,ROUNDUP(I1900/2,0)+7500,IF(I1900&lt;=70000,ROUNDUP(I1900/4,0)+17500,35000)))),MIN(IF(H1900&lt;=0,0,IF(H1900&lt;=12000,H1900,IF(H1900&lt;=32000,ROUNDUP(H1900/2,0)+6000,IF(H1900&lt;=56000,ROUNDUP(H1900/4,0)+14000,28000))))+IF(I1900&lt;=0,0,IF(I1900&lt;=15000,I1900,IF(I1900&lt;=40000,ROUNDUP(I1900/2,0)+7500,IF(I1900&lt;=70000,ROUNDUP(I1900/4,0)+17500,35000)))),28000))))</f>
        <v/>
      </c>
      <c r="V1900" s="18">
        <f>MIN(70000,S1900+T1900+U1900)</f>
        <v/>
      </c>
      <c r="W1900" s="18">
        <f>MAX(0,ROUNDDOWN(M1900-J1900-N1900-K1900-0,-3))</f>
        <v/>
      </c>
      <c r="X1900" s="18">
        <f>MAX(0,ROUNDDOWN(M1900-J1900-N1900-K1900-R1900,-3))</f>
        <v/>
      </c>
      <c r="Y1900" s="18">
        <f>IF(W1900&lt;=0,0,ROUNDDOWN((W1900*LOOKUP(W1900,{0,1950001,3300001,6950001,9000001,18000001,40000001},{0.05,0.1,0.2,0.23,0.33,0.4,0.45})-LOOKUP(W1900,{0,1950001,3300001,6950001,9000001,18000001,40000001},{0,97500,427500,636000,1536000,2796000,4796000}))*1.021,-2))</f>
        <v/>
      </c>
      <c r="Z1900" s="18">
        <f>IF(X1900&lt;=0,0,ROUNDDOWN((X1900*LOOKUP(X1900,{0,1950001,3300001,6950001,9000001,18000001,40000001},{0.05,0.1,0.2,0.23,0.33,0.4,0.45})-LOOKUP(X1900,{0,1950001,3300001,6950001,9000001,18000001,40000001},{0,97500,427500,636000,1536000,2796000,4796000}))*1.021,-2))</f>
        <v/>
      </c>
      <c r="AA1900" s="18">
        <f>MAX(0,ROUNDDOWN(M1900-J1900-430000-L1900-0,-3))</f>
        <v/>
      </c>
      <c r="AB1900" s="18">
        <f>MAX(0,ROUNDDOWN(M1900-J1900-430000-L1900-V1900,-3))</f>
        <v/>
      </c>
      <c r="AC1900" s="18">
        <f>IF(M1900&lt;=450000,0,MAX(0,ROUNDDOWN(AA1900*0.06-MIN(50000,AA1900)*0.03,-2))+MAX(0,ROUNDDOWN(AA1900*0.04-MIN(50000,AA1900)*0.02,-2)))</f>
        <v/>
      </c>
      <c r="AD1900" s="18">
        <f>IF(M1900&lt;=450000,0,MAX(0,ROUNDDOWN(AB1900*0.06-MIN(50000,AB1900)*0.03,-2))+MAX(0,ROUNDDOWN(AB1900*0.04-MIN(50000,AB1900)*0.02,-2)))</f>
        <v/>
      </c>
      <c r="AE1900" s="18">
        <f>Y1900-Z1900</f>
        <v/>
      </c>
      <c r="AF1900" s="18">
        <f>AC1900-AD1900</f>
        <v/>
      </c>
      <c r="AG1900" s="18">
        <f>AE1900+AF1900</f>
        <v/>
      </c>
      <c r="AH1900" s="20">
        <f>IF(W1900&lt;=0,0,LOOKUP(W1900,{0,1950001,3300001,6950001,9000001,18000001,40000001},{0.05,0.1,0.2,0.23,0.33,0.4,0.45}))</f>
        <v/>
      </c>
    </row>
    <row r="1901">
      <c r="A1901" t="inlineStr">
        <is>
          <t>1万円刻み 特例あり一般12万円</t>
        </is>
      </c>
      <c r="B1901" s="18">
        <f>'4_1万円刻み'!$A$607</f>
        <v/>
      </c>
      <c r="C1901" s="19" t="n">
        <v>2026</v>
      </c>
      <c r="D1901" t="inlineStr">
        <is>
          <t>はい</t>
        </is>
      </c>
      <c r="E1901" s="18" t="n">
        <v>120000</v>
      </c>
      <c r="F1901" s="18" t="n">
        <v>0</v>
      </c>
      <c r="G1901" s="18" t="n">
        <v>0</v>
      </c>
      <c r="H1901" s="18" t="n">
        <v>0</v>
      </c>
      <c r="I1901" s="18" t="n">
        <v>0</v>
      </c>
      <c r="J1901" s="18">
        <f>ROUND(MIN(B1901/12,650000)*12*0.0915+MIN(B1901/12,1390000)*12*(0.0504+0)+B1901*0.005,0)</f>
        <v/>
      </c>
      <c r="K1901" s="18" t="n">
        <v>0</v>
      </c>
      <c r="L1901" s="18" t="n">
        <v>0</v>
      </c>
      <c r="M1901" s="18">
        <f>ROUND(IF(C1901&gt;=2026,IF(B1901&lt;741000,0,IF(B1901&lt;2191000,B1901-740000,IF(B1901&lt;2193000,1451000,IF(B1901&lt;2196000,1453000,IF(B1901&lt;2200000,1456000,IF(B1901&lt;3600000,ROUNDDOWN(B1901/4,-3)*2.8-80000,IF(B1901&lt;6600000,ROUNDDOWN(B1901/4,-3)*3.2-440000,IF(B1901&lt;8500000,ROUNDDOWN(B1901*0.9,0)-1100000,B1901-1950000)))))))),IF(B1901&lt;651000,0,IF(B1901&lt;1900000,B1901-650000,IF(B1901&lt;3600000,ROUNDDOWN(B1901/4,-3)*2.8-80000,IF(B1901&lt;6600000,ROUNDDOWN(B1901/4,-3)*3.2-440000,IF(B1901&lt;8500000,ROUNDDOWN(B1901*0.9,0)-1100000,B1901-1950000)))))),0)</f>
        <v/>
      </c>
      <c r="N1901" s="18">
        <f>IF(M1901&gt;23500000,NA(),IF(C1901&gt;=2026,IF(M1901&lt;=4890000,1040000,IF(M1901&lt;=6550000,670000,620000)),IF(M1901&lt;=1320000,950000,IF(M1901&lt;=3360000,880000,IF(M1901&lt;=4890000,680000,IF(M1901&lt;=6550000,630000,580000))))))</f>
        <v/>
      </c>
      <c r="O1901" s="18">
        <f>IF(F1901&lt;=0,IF(AND(D1901="はい",C1901&gt;=2026,C1901&lt;=2027),IF(E1901&lt;=0,0,IF(E1901&lt;=30000,E1901,IF(E1901&lt;=60000,ROUNDUP(E1901/2,0)+15000,IF(E1901&lt;=120000,ROUNDUP(E1901/4,0)+30000,60000)))),IF(E1901&lt;=0,0,IF(E1901&lt;=20000,E1901,IF(E1901&lt;=40000,ROUNDUP(E1901/2,0)+10000,IF(E1901&lt;=80000,ROUNDUP(E1901/4,0)+20000,40000))))),IF(E1901&lt;=0,IF(F1901&lt;=0,0,IF(F1901&lt;=25000,F1901,IF(F1901&lt;=50000,ROUNDUP(F1901/2,0)+12500,IF(F1901&lt;=100000,ROUNDUP(F1901/4,0)+25000,50000)))),MAX(IF(F1901&lt;=0,0,IF(F1901&lt;=25000,F1901,IF(F1901&lt;=50000,ROUNDUP(F1901/2,0)+12500,IF(F1901&lt;=100000,ROUNDUP(F1901/4,0)+25000,50000)))),MIN(IF(AND(D1901="はい",C1901&gt;=2026,C1901&lt;=2027),IF(E1901&lt;=0,0,IF(E1901&lt;=30000,E1901,IF(E1901&lt;=60000,ROUNDUP(E1901/2,0)+15000,IF(E1901&lt;=120000,ROUNDUP(E1901/4,0)+30000,60000)))),IF(E1901&lt;=0,0,IF(E1901&lt;=20000,E1901,IF(E1901&lt;=40000,ROUNDUP(E1901/2,0)+10000,IF(E1901&lt;=80000,ROUNDUP(E1901/4,0)+20000,40000)))))+IF(F1901&lt;=0,0,IF(F1901&lt;=25000,F1901,IF(F1901&lt;=50000,ROUNDUP(F1901/2,0)+12500,IF(F1901&lt;=100000,ROUNDUP(F1901/4,0)+25000,50000)))),IF(AND(D1901="はい",C1901&gt;=2026,C1901&lt;=2027),60000,40000)))))</f>
        <v/>
      </c>
      <c r="P1901" s="18">
        <f>IF(G1901&lt;=0,0,IF(G1901&lt;=20000,G1901,IF(G1901&lt;=40000,ROUNDUP(G1901/2,0)+10000,IF(G1901&lt;=80000,ROUNDUP(G1901/4,0)+20000,40000))))</f>
        <v/>
      </c>
      <c r="Q1901" s="18">
        <f>IF(I1901&lt;=0,IF(H1901&lt;=0,0,IF(H1901&lt;=20000,H1901,IF(H1901&lt;=40000,ROUNDUP(H1901/2,0)+10000,IF(H1901&lt;=80000,ROUNDUP(H1901/4,0)+20000,40000)))),IF(H1901&lt;=0,IF(I1901&lt;=0,0,IF(I1901&lt;=25000,I1901,IF(I1901&lt;=50000,ROUNDUP(I1901/2,0)+12500,IF(I1901&lt;=100000,ROUNDUP(I1901/4,0)+25000,50000)))),MAX(IF(I1901&lt;=0,0,IF(I1901&lt;=25000,I1901,IF(I1901&lt;=50000,ROUNDUP(I1901/2,0)+12500,IF(I1901&lt;=100000,ROUNDUP(I1901/4,0)+25000,50000)))),MIN(IF(H1901&lt;=0,0,IF(H1901&lt;=20000,H1901,IF(H1901&lt;=40000,ROUNDUP(H1901/2,0)+10000,IF(H1901&lt;=80000,ROUNDUP(H1901/4,0)+20000,40000))))+IF(I1901&lt;=0,0,IF(I1901&lt;=25000,I1901,IF(I1901&lt;=50000,ROUNDUP(I1901/2,0)+12500,IF(I1901&lt;=100000,ROUNDUP(I1901/4,0)+25000,50000)))),40000))))</f>
        <v/>
      </c>
      <c r="R1901" s="18">
        <f>MIN(120000,O1901+P1901+Q1901)</f>
        <v/>
      </c>
      <c r="S1901" s="18">
        <f>IF(F1901&lt;=0,IF(E1901&lt;=0,0,IF(E1901&lt;=12000,E1901,IF(E1901&lt;=32000,ROUNDUP(E1901/2,0)+6000,IF(E1901&lt;=56000,ROUNDUP(E1901/4,0)+14000,28000)))),IF(E1901&lt;=0,IF(F1901&lt;=0,0,IF(F1901&lt;=15000,F1901,IF(F1901&lt;=40000,ROUNDUP(F1901/2,0)+7500,IF(F1901&lt;=70000,ROUNDUP(F1901/4,0)+17500,35000)))),MAX(IF(F1901&lt;=0,0,IF(F1901&lt;=15000,F1901,IF(F1901&lt;=40000,ROUNDUP(F1901/2,0)+7500,IF(F1901&lt;=70000,ROUNDUP(F1901/4,0)+17500,35000)))),MIN(IF(E1901&lt;=0,0,IF(E1901&lt;=12000,E1901,IF(E1901&lt;=32000,ROUNDUP(E1901/2,0)+6000,IF(E1901&lt;=56000,ROUNDUP(E1901/4,0)+14000,28000))))+IF(F1901&lt;=0,0,IF(F1901&lt;=15000,F1901,IF(F1901&lt;=40000,ROUNDUP(F1901/2,0)+7500,IF(F1901&lt;=70000,ROUNDUP(F1901/4,0)+17500,35000)))),28000))))</f>
        <v/>
      </c>
      <c r="T1901" s="18">
        <f>IF(G1901&lt;=0,0,IF(G1901&lt;=12000,G1901,IF(G1901&lt;=32000,ROUNDUP(G1901/2,0)+6000,IF(G1901&lt;=56000,ROUNDUP(G1901/4,0)+14000,28000))))</f>
        <v/>
      </c>
      <c r="U1901" s="18">
        <f>IF(I1901&lt;=0,IF(H1901&lt;=0,0,IF(H1901&lt;=12000,H1901,IF(H1901&lt;=32000,ROUNDUP(H1901/2,0)+6000,IF(H1901&lt;=56000,ROUNDUP(H1901/4,0)+14000,28000)))),IF(H1901&lt;=0,IF(I1901&lt;=0,0,IF(I1901&lt;=15000,I1901,IF(I1901&lt;=40000,ROUNDUP(I1901/2,0)+7500,IF(I1901&lt;=70000,ROUNDUP(I1901/4,0)+17500,35000)))),MAX(IF(I1901&lt;=0,0,IF(I1901&lt;=15000,I1901,IF(I1901&lt;=40000,ROUNDUP(I1901/2,0)+7500,IF(I1901&lt;=70000,ROUNDUP(I1901/4,0)+17500,35000)))),MIN(IF(H1901&lt;=0,0,IF(H1901&lt;=12000,H1901,IF(H1901&lt;=32000,ROUNDUP(H1901/2,0)+6000,IF(H1901&lt;=56000,ROUNDUP(H1901/4,0)+14000,28000))))+IF(I1901&lt;=0,0,IF(I1901&lt;=15000,I1901,IF(I1901&lt;=40000,ROUNDUP(I1901/2,0)+7500,IF(I1901&lt;=70000,ROUNDUP(I1901/4,0)+17500,35000)))),28000))))</f>
        <v/>
      </c>
      <c r="V1901" s="18">
        <f>MIN(70000,S1901+T1901+U1901)</f>
        <v/>
      </c>
      <c r="W1901" s="18">
        <f>MAX(0,ROUNDDOWN(M1901-J1901-N1901-K1901-0,-3))</f>
        <v/>
      </c>
      <c r="X1901" s="18">
        <f>MAX(0,ROUNDDOWN(M1901-J1901-N1901-K1901-R1901,-3))</f>
        <v/>
      </c>
      <c r="Y1901" s="18">
        <f>IF(W1901&lt;=0,0,ROUNDDOWN((W1901*LOOKUP(W1901,{0,1950001,3300001,6950001,9000001,18000001,40000001},{0.05,0.1,0.2,0.23,0.33,0.4,0.45})-LOOKUP(W1901,{0,1950001,3300001,6950001,9000001,18000001,40000001},{0,97500,427500,636000,1536000,2796000,4796000}))*1.021,-2))</f>
        <v/>
      </c>
      <c r="Z1901" s="18">
        <f>IF(X1901&lt;=0,0,ROUNDDOWN((X1901*LOOKUP(X1901,{0,1950001,3300001,6950001,9000001,18000001,40000001},{0.05,0.1,0.2,0.23,0.33,0.4,0.45})-LOOKUP(X1901,{0,1950001,3300001,6950001,9000001,18000001,40000001},{0,97500,427500,636000,1536000,2796000,4796000}))*1.021,-2))</f>
        <v/>
      </c>
      <c r="AA1901" s="18">
        <f>MAX(0,ROUNDDOWN(M1901-J1901-430000-L1901-0,-3))</f>
        <v/>
      </c>
      <c r="AB1901" s="18">
        <f>MAX(0,ROUNDDOWN(M1901-J1901-430000-L1901-V1901,-3))</f>
        <v/>
      </c>
      <c r="AC1901" s="18">
        <f>IF(M1901&lt;=450000,0,MAX(0,ROUNDDOWN(AA1901*0.06-MIN(50000,AA1901)*0.03,-2))+MAX(0,ROUNDDOWN(AA1901*0.04-MIN(50000,AA1901)*0.02,-2)))</f>
        <v/>
      </c>
      <c r="AD1901" s="18">
        <f>IF(M1901&lt;=450000,0,MAX(0,ROUNDDOWN(AB1901*0.06-MIN(50000,AB1901)*0.03,-2))+MAX(0,ROUNDDOWN(AB1901*0.04-MIN(50000,AB1901)*0.02,-2)))</f>
        <v/>
      </c>
      <c r="AE1901" s="18">
        <f>Y1901-Z1901</f>
        <v/>
      </c>
      <c r="AF1901" s="18">
        <f>AC1901-AD1901</f>
        <v/>
      </c>
      <c r="AG1901" s="18">
        <f>AE1901+AF1901</f>
        <v/>
      </c>
      <c r="AH1901" s="20">
        <f>IF(W1901&lt;=0,0,LOOKUP(W1901,{0,1950001,3300001,6950001,9000001,18000001,40000001},{0.05,0.1,0.2,0.23,0.33,0.4,0.45}))</f>
        <v/>
      </c>
    </row>
    <row r="1902">
      <c r="A1902" t="inlineStr">
        <is>
          <t>1万円刻み 3区分8万円ずつ</t>
        </is>
      </c>
      <c r="B1902" s="18">
        <f>'4_1万円刻み'!$A$608</f>
        <v/>
      </c>
      <c r="C1902" s="19" t="n">
        <v>2026</v>
      </c>
      <c r="D1902" t="inlineStr">
        <is>
          <t>いいえ</t>
        </is>
      </c>
      <c r="E1902" s="18" t="n">
        <v>80000</v>
      </c>
      <c r="F1902" s="18" t="n">
        <v>0</v>
      </c>
      <c r="G1902" s="18" t="n">
        <v>80000</v>
      </c>
      <c r="H1902" s="18" t="n">
        <v>80000</v>
      </c>
      <c r="I1902" s="18" t="n">
        <v>0</v>
      </c>
      <c r="J1902" s="18">
        <f>ROUND(MIN(B1902/12,650000)*12*0.0915+MIN(B1902/12,1390000)*12*(0.0504+0)+B1902*0.005,0)</f>
        <v/>
      </c>
      <c r="K1902" s="18" t="n">
        <v>0</v>
      </c>
      <c r="L1902" s="18" t="n">
        <v>0</v>
      </c>
      <c r="M1902" s="18">
        <f>ROUND(IF(C1902&gt;=2026,IF(B1902&lt;741000,0,IF(B1902&lt;2191000,B1902-740000,IF(B1902&lt;2193000,1451000,IF(B1902&lt;2196000,1453000,IF(B1902&lt;2200000,1456000,IF(B1902&lt;3600000,ROUNDDOWN(B1902/4,-3)*2.8-80000,IF(B1902&lt;6600000,ROUNDDOWN(B1902/4,-3)*3.2-440000,IF(B1902&lt;8500000,ROUNDDOWN(B1902*0.9,0)-1100000,B1902-1950000)))))))),IF(B1902&lt;651000,0,IF(B1902&lt;1900000,B1902-650000,IF(B1902&lt;3600000,ROUNDDOWN(B1902/4,-3)*2.8-80000,IF(B1902&lt;6600000,ROUNDDOWN(B1902/4,-3)*3.2-440000,IF(B1902&lt;8500000,ROUNDDOWN(B1902*0.9,0)-1100000,B1902-1950000)))))),0)</f>
        <v/>
      </c>
      <c r="N1902" s="18">
        <f>IF(M1902&gt;23500000,NA(),IF(C1902&gt;=2026,IF(M1902&lt;=4890000,1040000,IF(M1902&lt;=6550000,670000,620000)),IF(M1902&lt;=1320000,950000,IF(M1902&lt;=3360000,880000,IF(M1902&lt;=4890000,680000,IF(M1902&lt;=6550000,630000,580000))))))</f>
        <v/>
      </c>
      <c r="O1902" s="18">
        <f>IF(F1902&lt;=0,IF(AND(D1902="はい",C1902&gt;=2026,C1902&lt;=2027),IF(E1902&lt;=0,0,IF(E1902&lt;=30000,E1902,IF(E1902&lt;=60000,ROUNDUP(E1902/2,0)+15000,IF(E1902&lt;=120000,ROUNDUP(E1902/4,0)+30000,60000)))),IF(E1902&lt;=0,0,IF(E1902&lt;=20000,E1902,IF(E1902&lt;=40000,ROUNDUP(E1902/2,0)+10000,IF(E1902&lt;=80000,ROUNDUP(E1902/4,0)+20000,40000))))),IF(E1902&lt;=0,IF(F1902&lt;=0,0,IF(F1902&lt;=25000,F1902,IF(F1902&lt;=50000,ROUNDUP(F1902/2,0)+12500,IF(F1902&lt;=100000,ROUNDUP(F1902/4,0)+25000,50000)))),MAX(IF(F1902&lt;=0,0,IF(F1902&lt;=25000,F1902,IF(F1902&lt;=50000,ROUNDUP(F1902/2,0)+12500,IF(F1902&lt;=100000,ROUNDUP(F1902/4,0)+25000,50000)))),MIN(IF(AND(D1902="はい",C1902&gt;=2026,C1902&lt;=2027),IF(E1902&lt;=0,0,IF(E1902&lt;=30000,E1902,IF(E1902&lt;=60000,ROUNDUP(E1902/2,0)+15000,IF(E1902&lt;=120000,ROUNDUP(E1902/4,0)+30000,60000)))),IF(E1902&lt;=0,0,IF(E1902&lt;=20000,E1902,IF(E1902&lt;=40000,ROUNDUP(E1902/2,0)+10000,IF(E1902&lt;=80000,ROUNDUP(E1902/4,0)+20000,40000)))))+IF(F1902&lt;=0,0,IF(F1902&lt;=25000,F1902,IF(F1902&lt;=50000,ROUNDUP(F1902/2,0)+12500,IF(F1902&lt;=100000,ROUNDUP(F1902/4,0)+25000,50000)))),IF(AND(D1902="はい",C1902&gt;=2026,C1902&lt;=2027),60000,40000)))))</f>
        <v/>
      </c>
      <c r="P1902" s="18">
        <f>IF(G1902&lt;=0,0,IF(G1902&lt;=20000,G1902,IF(G1902&lt;=40000,ROUNDUP(G1902/2,0)+10000,IF(G1902&lt;=80000,ROUNDUP(G1902/4,0)+20000,40000))))</f>
        <v/>
      </c>
      <c r="Q1902" s="18">
        <f>IF(I1902&lt;=0,IF(H1902&lt;=0,0,IF(H1902&lt;=20000,H1902,IF(H1902&lt;=40000,ROUNDUP(H1902/2,0)+10000,IF(H1902&lt;=80000,ROUNDUP(H1902/4,0)+20000,40000)))),IF(H1902&lt;=0,IF(I1902&lt;=0,0,IF(I1902&lt;=25000,I1902,IF(I1902&lt;=50000,ROUNDUP(I1902/2,0)+12500,IF(I1902&lt;=100000,ROUNDUP(I1902/4,0)+25000,50000)))),MAX(IF(I1902&lt;=0,0,IF(I1902&lt;=25000,I1902,IF(I1902&lt;=50000,ROUNDUP(I1902/2,0)+12500,IF(I1902&lt;=100000,ROUNDUP(I1902/4,0)+25000,50000)))),MIN(IF(H1902&lt;=0,0,IF(H1902&lt;=20000,H1902,IF(H1902&lt;=40000,ROUNDUP(H1902/2,0)+10000,IF(H1902&lt;=80000,ROUNDUP(H1902/4,0)+20000,40000))))+IF(I1902&lt;=0,0,IF(I1902&lt;=25000,I1902,IF(I1902&lt;=50000,ROUNDUP(I1902/2,0)+12500,IF(I1902&lt;=100000,ROUNDUP(I1902/4,0)+25000,50000)))),40000))))</f>
        <v/>
      </c>
      <c r="R1902" s="18">
        <f>MIN(120000,O1902+P1902+Q1902)</f>
        <v/>
      </c>
      <c r="S1902" s="18">
        <f>IF(F1902&lt;=0,IF(E1902&lt;=0,0,IF(E1902&lt;=12000,E1902,IF(E1902&lt;=32000,ROUNDUP(E1902/2,0)+6000,IF(E1902&lt;=56000,ROUNDUP(E1902/4,0)+14000,28000)))),IF(E1902&lt;=0,IF(F1902&lt;=0,0,IF(F1902&lt;=15000,F1902,IF(F1902&lt;=40000,ROUNDUP(F1902/2,0)+7500,IF(F1902&lt;=70000,ROUNDUP(F1902/4,0)+17500,35000)))),MAX(IF(F1902&lt;=0,0,IF(F1902&lt;=15000,F1902,IF(F1902&lt;=40000,ROUNDUP(F1902/2,0)+7500,IF(F1902&lt;=70000,ROUNDUP(F1902/4,0)+17500,35000)))),MIN(IF(E1902&lt;=0,0,IF(E1902&lt;=12000,E1902,IF(E1902&lt;=32000,ROUNDUP(E1902/2,0)+6000,IF(E1902&lt;=56000,ROUNDUP(E1902/4,0)+14000,28000))))+IF(F1902&lt;=0,0,IF(F1902&lt;=15000,F1902,IF(F1902&lt;=40000,ROUNDUP(F1902/2,0)+7500,IF(F1902&lt;=70000,ROUNDUP(F1902/4,0)+17500,35000)))),28000))))</f>
        <v/>
      </c>
      <c r="T1902" s="18">
        <f>IF(G1902&lt;=0,0,IF(G1902&lt;=12000,G1902,IF(G1902&lt;=32000,ROUNDUP(G1902/2,0)+6000,IF(G1902&lt;=56000,ROUNDUP(G1902/4,0)+14000,28000))))</f>
        <v/>
      </c>
      <c r="U1902" s="18">
        <f>IF(I1902&lt;=0,IF(H1902&lt;=0,0,IF(H1902&lt;=12000,H1902,IF(H1902&lt;=32000,ROUNDUP(H1902/2,0)+6000,IF(H1902&lt;=56000,ROUNDUP(H1902/4,0)+14000,28000)))),IF(H1902&lt;=0,IF(I1902&lt;=0,0,IF(I1902&lt;=15000,I1902,IF(I1902&lt;=40000,ROUNDUP(I1902/2,0)+7500,IF(I1902&lt;=70000,ROUNDUP(I1902/4,0)+17500,35000)))),MAX(IF(I1902&lt;=0,0,IF(I1902&lt;=15000,I1902,IF(I1902&lt;=40000,ROUNDUP(I1902/2,0)+7500,IF(I1902&lt;=70000,ROUNDUP(I1902/4,0)+17500,35000)))),MIN(IF(H1902&lt;=0,0,IF(H1902&lt;=12000,H1902,IF(H1902&lt;=32000,ROUNDUP(H1902/2,0)+6000,IF(H1902&lt;=56000,ROUNDUP(H1902/4,0)+14000,28000))))+IF(I1902&lt;=0,0,IF(I1902&lt;=15000,I1902,IF(I1902&lt;=40000,ROUNDUP(I1902/2,0)+7500,IF(I1902&lt;=70000,ROUNDUP(I1902/4,0)+17500,35000)))),28000))))</f>
        <v/>
      </c>
      <c r="V1902" s="18">
        <f>MIN(70000,S1902+T1902+U1902)</f>
        <v/>
      </c>
      <c r="W1902" s="18">
        <f>MAX(0,ROUNDDOWN(M1902-J1902-N1902-K1902-0,-3))</f>
        <v/>
      </c>
      <c r="X1902" s="18">
        <f>MAX(0,ROUNDDOWN(M1902-J1902-N1902-K1902-R1902,-3))</f>
        <v/>
      </c>
      <c r="Y1902" s="18">
        <f>IF(W1902&lt;=0,0,ROUNDDOWN((W1902*LOOKUP(W1902,{0,1950001,3300001,6950001,9000001,18000001,40000001},{0.05,0.1,0.2,0.23,0.33,0.4,0.45})-LOOKUP(W1902,{0,1950001,3300001,6950001,9000001,18000001,40000001},{0,97500,427500,636000,1536000,2796000,4796000}))*1.021,-2))</f>
        <v/>
      </c>
      <c r="Z1902" s="18">
        <f>IF(X1902&lt;=0,0,ROUNDDOWN((X1902*LOOKUP(X1902,{0,1950001,3300001,6950001,9000001,18000001,40000001},{0.05,0.1,0.2,0.23,0.33,0.4,0.45})-LOOKUP(X1902,{0,1950001,3300001,6950001,9000001,18000001,40000001},{0,97500,427500,636000,1536000,2796000,4796000}))*1.021,-2))</f>
        <v/>
      </c>
      <c r="AA1902" s="18">
        <f>MAX(0,ROUNDDOWN(M1902-J1902-430000-L1902-0,-3))</f>
        <v/>
      </c>
      <c r="AB1902" s="18">
        <f>MAX(0,ROUNDDOWN(M1902-J1902-430000-L1902-V1902,-3))</f>
        <v/>
      </c>
      <c r="AC1902" s="18">
        <f>IF(M1902&lt;=450000,0,MAX(0,ROUNDDOWN(AA1902*0.06-MIN(50000,AA1902)*0.03,-2))+MAX(0,ROUNDDOWN(AA1902*0.04-MIN(50000,AA1902)*0.02,-2)))</f>
        <v/>
      </c>
      <c r="AD1902" s="18">
        <f>IF(M1902&lt;=450000,0,MAX(0,ROUNDDOWN(AB1902*0.06-MIN(50000,AB1902)*0.03,-2))+MAX(0,ROUNDDOWN(AB1902*0.04-MIN(50000,AB1902)*0.02,-2)))</f>
        <v/>
      </c>
      <c r="AE1902" s="18">
        <f>Y1902-Z1902</f>
        <v/>
      </c>
      <c r="AF1902" s="18">
        <f>AC1902-AD1902</f>
        <v/>
      </c>
      <c r="AG1902" s="18">
        <f>AE1902+AF1902</f>
        <v/>
      </c>
      <c r="AH1902" s="20">
        <f>IF(W1902&lt;=0,0,LOOKUP(W1902,{0,1950001,3300001,6950001,9000001,18000001,40000001},{0.05,0.1,0.2,0.23,0.33,0.4,0.45}))</f>
        <v/>
      </c>
    </row>
    <row r="1903">
      <c r="A1903" t="inlineStr">
        <is>
          <t>1万円刻み 一般8万円</t>
        </is>
      </c>
      <c r="B1903" s="18">
        <f>'4_1万円刻み'!$A$608</f>
        <v/>
      </c>
      <c r="C1903" s="19" t="n">
        <v>2026</v>
      </c>
      <c r="D1903" t="inlineStr">
        <is>
          <t>いいえ</t>
        </is>
      </c>
      <c r="E1903" s="18" t="n">
        <v>80000</v>
      </c>
      <c r="F1903" s="18" t="n">
        <v>0</v>
      </c>
      <c r="G1903" s="18" t="n">
        <v>0</v>
      </c>
      <c r="H1903" s="18" t="n">
        <v>0</v>
      </c>
      <c r="I1903" s="18" t="n">
        <v>0</v>
      </c>
      <c r="J1903" s="18">
        <f>ROUND(MIN(B1903/12,650000)*12*0.0915+MIN(B1903/12,1390000)*12*(0.0504+0)+B1903*0.005,0)</f>
        <v/>
      </c>
      <c r="K1903" s="18" t="n">
        <v>0</v>
      </c>
      <c r="L1903" s="18" t="n">
        <v>0</v>
      </c>
      <c r="M1903" s="18">
        <f>ROUND(IF(C1903&gt;=2026,IF(B1903&lt;741000,0,IF(B1903&lt;2191000,B1903-740000,IF(B1903&lt;2193000,1451000,IF(B1903&lt;2196000,1453000,IF(B1903&lt;2200000,1456000,IF(B1903&lt;3600000,ROUNDDOWN(B1903/4,-3)*2.8-80000,IF(B1903&lt;6600000,ROUNDDOWN(B1903/4,-3)*3.2-440000,IF(B1903&lt;8500000,ROUNDDOWN(B1903*0.9,0)-1100000,B1903-1950000)))))))),IF(B1903&lt;651000,0,IF(B1903&lt;1900000,B1903-650000,IF(B1903&lt;3600000,ROUNDDOWN(B1903/4,-3)*2.8-80000,IF(B1903&lt;6600000,ROUNDDOWN(B1903/4,-3)*3.2-440000,IF(B1903&lt;8500000,ROUNDDOWN(B1903*0.9,0)-1100000,B1903-1950000)))))),0)</f>
        <v/>
      </c>
      <c r="N1903" s="18">
        <f>IF(M1903&gt;23500000,NA(),IF(C1903&gt;=2026,IF(M1903&lt;=4890000,1040000,IF(M1903&lt;=6550000,670000,620000)),IF(M1903&lt;=1320000,950000,IF(M1903&lt;=3360000,880000,IF(M1903&lt;=4890000,680000,IF(M1903&lt;=6550000,630000,580000))))))</f>
        <v/>
      </c>
      <c r="O1903" s="18">
        <f>IF(F1903&lt;=0,IF(AND(D1903="はい",C1903&gt;=2026,C1903&lt;=2027),IF(E1903&lt;=0,0,IF(E1903&lt;=30000,E1903,IF(E1903&lt;=60000,ROUNDUP(E1903/2,0)+15000,IF(E1903&lt;=120000,ROUNDUP(E1903/4,0)+30000,60000)))),IF(E1903&lt;=0,0,IF(E1903&lt;=20000,E1903,IF(E1903&lt;=40000,ROUNDUP(E1903/2,0)+10000,IF(E1903&lt;=80000,ROUNDUP(E1903/4,0)+20000,40000))))),IF(E1903&lt;=0,IF(F1903&lt;=0,0,IF(F1903&lt;=25000,F1903,IF(F1903&lt;=50000,ROUNDUP(F1903/2,0)+12500,IF(F1903&lt;=100000,ROUNDUP(F1903/4,0)+25000,50000)))),MAX(IF(F1903&lt;=0,0,IF(F1903&lt;=25000,F1903,IF(F1903&lt;=50000,ROUNDUP(F1903/2,0)+12500,IF(F1903&lt;=100000,ROUNDUP(F1903/4,0)+25000,50000)))),MIN(IF(AND(D1903="はい",C1903&gt;=2026,C1903&lt;=2027),IF(E1903&lt;=0,0,IF(E1903&lt;=30000,E1903,IF(E1903&lt;=60000,ROUNDUP(E1903/2,0)+15000,IF(E1903&lt;=120000,ROUNDUP(E1903/4,0)+30000,60000)))),IF(E1903&lt;=0,0,IF(E1903&lt;=20000,E1903,IF(E1903&lt;=40000,ROUNDUP(E1903/2,0)+10000,IF(E1903&lt;=80000,ROUNDUP(E1903/4,0)+20000,40000)))))+IF(F1903&lt;=0,0,IF(F1903&lt;=25000,F1903,IF(F1903&lt;=50000,ROUNDUP(F1903/2,0)+12500,IF(F1903&lt;=100000,ROUNDUP(F1903/4,0)+25000,50000)))),IF(AND(D1903="はい",C1903&gt;=2026,C1903&lt;=2027),60000,40000)))))</f>
        <v/>
      </c>
      <c r="P1903" s="18">
        <f>IF(G1903&lt;=0,0,IF(G1903&lt;=20000,G1903,IF(G1903&lt;=40000,ROUNDUP(G1903/2,0)+10000,IF(G1903&lt;=80000,ROUNDUP(G1903/4,0)+20000,40000))))</f>
        <v/>
      </c>
      <c r="Q1903" s="18">
        <f>IF(I1903&lt;=0,IF(H1903&lt;=0,0,IF(H1903&lt;=20000,H1903,IF(H1903&lt;=40000,ROUNDUP(H1903/2,0)+10000,IF(H1903&lt;=80000,ROUNDUP(H1903/4,0)+20000,40000)))),IF(H1903&lt;=0,IF(I1903&lt;=0,0,IF(I1903&lt;=25000,I1903,IF(I1903&lt;=50000,ROUNDUP(I1903/2,0)+12500,IF(I1903&lt;=100000,ROUNDUP(I1903/4,0)+25000,50000)))),MAX(IF(I1903&lt;=0,0,IF(I1903&lt;=25000,I1903,IF(I1903&lt;=50000,ROUNDUP(I1903/2,0)+12500,IF(I1903&lt;=100000,ROUNDUP(I1903/4,0)+25000,50000)))),MIN(IF(H1903&lt;=0,0,IF(H1903&lt;=20000,H1903,IF(H1903&lt;=40000,ROUNDUP(H1903/2,0)+10000,IF(H1903&lt;=80000,ROUNDUP(H1903/4,0)+20000,40000))))+IF(I1903&lt;=0,0,IF(I1903&lt;=25000,I1903,IF(I1903&lt;=50000,ROUNDUP(I1903/2,0)+12500,IF(I1903&lt;=100000,ROUNDUP(I1903/4,0)+25000,50000)))),40000))))</f>
        <v/>
      </c>
      <c r="R1903" s="18">
        <f>MIN(120000,O1903+P1903+Q1903)</f>
        <v/>
      </c>
      <c r="S1903" s="18">
        <f>IF(F1903&lt;=0,IF(E1903&lt;=0,0,IF(E1903&lt;=12000,E1903,IF(E1903&lt;=32000,ROUNDUP(E1903/2,0)+6000,IF(E1903&lt;=56000,ROUNDUP(E1903/4,0)+14000,28000)))),IF(E1903&lt;=0,IF(F1903&lt;=0,0,IF(F1903&lt;=15000,F1903,IF(F1903&lt;=40000,ROUNDUP(F1903/2,0)+7500,IF(F1903&lt;=70000,ROUNDUP(F1903/4,0)+17500,35000)))),MAX(IF(F1903&lt;=0,0,IF(F1903&lt;=15000,F1903,IF(F1903&lt;=40000,ROUNDUP(F1903/2,0)+7500,IF(F1903&lt;=70000,ROUNDUP(F1903/4,0)+17500,35000)))),MIN(IF(E1903&lt;=0,0,IF(E1903&lt;=12000,E1903,IF(E1903&lt;=32000,ROUNDUP(E1903/2,0)+6000,IF(E1903&lt;=56000,ROUNDUP(E1903/4,0)+14000,28000))))+IF(F1903&lt;=0,0,IF(F1903&lt;=15000,F1903,IF(F1903&lt;=40000,ROUNDUP(F1903/2,0)+7500,IF(F1903&lt;=70000,ROUNDUP(F1903/4,0)+17500,35000)))),28000))))</f>
        <v/>
      </c>
      <c r="T1903" s="18">
        <f>IF(G1903&lt;=0,0,IF(G1903&lt;=12000,G1903,IF(G1903&lt;=32000,ROUNDUP(G1903/2,0)+6000,IF(G1903&lt;=56000,ROUNDUP(G1903/4,0)+14000,28000))))</f>
        <v/>
      </c>
      <c r="U1903" s="18">
        <f>IF(I1903&lt;=0,IF(H1903&lt;=0,0,IF(H1903&lt;=12000,H1903,IF(H1903&lt;=32000,ROUNDUP(H1903/2,0)+6000,IF(H1903&lt;=56000,ROUNDUP(H1903/4,0)+14000,28000)))),IF(H1903&lt;=0,IF(I1903&lt;=0,0,IF(I1903&lt;=15000,I1903,IF(I1903&lt;=40000,ROUNDUP(I1903/2,0)+7500,IF(I1903&lt;=70000,ROUNDUP(I1903/4,0)+17500,35000)))),MAX(IF(I1903&lt;=0,0,IF(I1903&lt;=15000,I1903,IF(I1903&lt;=40000,ROUNDUP(I1903/2,0)+7500,IF(I1903&lt;=70000,ROUNDUP(I1903/4,0)+17500,35000)))),MIN(IF(H1903&lt;=0,0,IF(H1903&lt;=12000,H1903,IF(H1903&lt;=32000,ROUNDUP(H1903/2,0)+6000,IF(H1903&lt;=56000,ROUNDUP(H1903/4,0)+14000,28000))))+IF(I1903&lt;=0,0,IF(I1903&lt;=15000,I1903,IF(I1903&lt;=40000,ROUNDUP(I1903/2,0)+7500,IF(I1903&lt;=70000,ROUNDUP(I1903/4,0)+17500,35000)))),28000))))</f>
        <v/>
      </c>
      <c r="V1903" s="18">
        <f>MIN(70000,S1903+T1903+U1903)</f>
        <v/>
      </c>
      <c r="W1903" s="18">
        <f>MAX(0,ROUNDDOWN(M1903-J1903-N1903-K1903-0,-3))</f>
        <v/>
      </c>
      <c r="X1903" s="18">
        <f>MAX(0,ROUNDDOWN(M1903-J1903-N1903-K1903-R1903,-3))</f>
        <v/>
      </c>
      <c r="Y1903" s="18">
        <f>IF(W1903&lt;=0,0,ROUNDDOWN((W1903*LOOKUP(W1903,{0,1950001,3300001,6950001,9000001,18000001,40000001},{0.05,0.1,0.2,0.23,0.33,0.4,0.45})-LOOKUP(W1903,{0,1950001,3300001,6950001,9000001,18000001,40000001},{0,97500,427500,636000,1536000,2796000,4796000}))*1.021,-2))</f>
        <v/>
      </c>
      <c r="Z1903" s="18">
        <f>IF(X1903&lt;=0,0,ROUNDDOWN((X1903*LOOKUP(X1903,{0,1950001,3300001,6950001,9000001,18000001,40000001},{0.05,0.1,0.2,0.23,0.33,0.4,0.45})-LOOKUP(X1903,{0,1950001,3300001,6950001,9000001,18000001,40000001},{0,97500,427500,636000,1536000,2796000,4796000}))*1.021,-2))</f>
        <v/>
      </c>
      <c r="AA1903" s="18">
        <f>MAX(0,ROUNDDOWN(M1903-J1903-430000-L1903-0,-3))</f>
        <v/>
      </c>
      <c r="AB1903" s="18">
        <f>MAX(0,ROUNDDOWN(M1903-J1903-430000-L1903-V1903,-3))</f>
        <v/>
      </c>
      <c r="AC1903" s="18">
        <f>IF(M1903&lt;=450000,0,MAX(0,ROUNDDOWN(AA1903*0.06-MIN(50000,AA1903)*0.03,-2))+MAX(0,ROUNDDOWN(AA1903*0.04-MIN(50000,AA1903)*0.02,-2)))</f>
        <v/>
      </c>
      <c r="AD1903" s="18">
        <f>IF(M1903&lt;=450000,0,MAX(0,ROUNDDOWN(AB1903*0.06-MIN(50000,AB1903)*0.03,-2))+MAX(0,ROUNDDOWN(AB1903*0.04-MIN(50000,AB1903)*0.02,-2)))</f>
        <v/>
      </c>
      <c r="AE1903" s="18">
        <f>Y1903-Z1903</f>
        <v/>
      </c>
      <c r="AF1903" s="18">
        <f>AC1903-AD1903</f>
        <v/>
      </c>
      <c r="AG1903" s="18">
        <f>AE1903+AF1903</f>
        <v/>
      </c>
      <c r="AH1903" s="20">
        <f>IF(W1903&lt;=0,0,LOOKUP(W1903,{0,1950001,3300001,6950001,9000001,18000001,40000001},{0.05,0.1,0.2,0.23,0.33,0.4,0.45}))</f>
        <v/>
      </c>
    </row>
    <row r="1904">
      <c r="A1904" t="inlineStr">
        <is>
          <t>1万円刻み 特例あり一般12万円</t>
        </is>
      </c>
      <c r="B1904" s="18">
        <f>'4_1万円刻み'!$A$608</f>
        <v/>
      </c>
      <c r="C1904" s="19" t="n">
        <v>2026</v>
      </c>
      <c r="D1904" t="inlineStr">
        <is>
          <t>はい</t>
        </is>
      </c>
      <c r="E1904" s="18" t="n">
        <v>120000</v>
      </c>
      <c r="F1904" s="18" t="n">
        <v>0</v>
      </c>
      <c r="G1904" s="18" t="n">
        <v>0</v>
      </c>
      <c r="H1904" s="18" t="n">
        <v>0</v>
      </c>
      <c r="I1904" s="18" t="n">
        <v>0</v>
      </c>
      <c r="J1904" s="18">
        <f>ROUND(MIN(B1904/12,650000)*12*0.0915+MIN(B1904/12,1390000)*12*(0.0504+0)+B1904*0.005,0)</f>
        <v/>
      </c>
      <c r="K1904" s="18" t="n">
        <v>0</v>
      </c>
      <c r="L1904" s="18" t="n">
        <v>0</v>
      </c>
      <c r="M1904" s="18">
        <f>ROUND(IF(C1904&gt;=2026,IF(B1904&lt;741000,0,IF(B1904&lt;2191000,B1904-740000,IF(B1904&lt;2193000,1451000,IF(B1904&lt;2196000,1453000,IF(B1904&lt;2200000,1456000,IF(B1904&lt;3600000,ROUNDDOWN(B1904/4,-3)*2.8-80000,IF(B1904&lt;6600000,ROUNDDOWN(B1904/4,-3)*3.2-440000,IF(B1904&lt;8500000,ROUNDDOWN(B1904*0.9,0)-1100000,B1904-1950000)))))))),IF(B1904&lt;651000,0,IF(B1904&lt;1900000,B1904-650000,IF(B1904&lt;3600000,ROUNDDOWN(B1904/4,-3)*2.8-80000,IF(B1904&lt;6600000,ROUNDDOWN(B1904/4,-3)*3.2-440000,IF(B1904&lt;8500000,ROUNDDOWN(B1904*0.9,0)-1100000,B1904-1950000)))))),0)</f>
        <v/>
      </c>
      <c r="N1904" s="18">
        <f>IF(M1904&gt;23500000,NA(),IF(C1904&gt;=2026,IF(M1904&lt;=4890000,1040000,IF(M1904&lt;=6550000,670000,620000)),IF(M1904&lt;=1320000,950000,IF(M1904&lt;=3360000,880000,IF(M1904&lt;=4890000,680000,IF(M1904&lt;=6550000,630000,580000))))))</f>
        <v/>
      </c>
      <c r="O1904" s="18">
        <f>IF(F1904&lt;=0,IF(AND(D1904="はい",C1904&gt;=2026,C1904&lt;=2027),IF(E1904&lt;=0,0,IF(E1904&lt;=30000,E1904,IF(E1904&lt;=60000,ROUNDUP(E1904/2,0)+15000,IF(E1904&lt;=120000,ROUNDUP(E1904/4,0)+30000,60000)))),IF(E1904&lt;=0,0,IF(E1904&lt;=20000,E1904,IF(E1904&lt;=40000,ROUNDUP(E1904/2,0)+10000,IF(E1904&lt;=80000,ROUNDUP(E1904/4,0)+20000,40000))))),IF(E1904&lt;=0,IF(F1904&lt;=0,0,IF(F1904&lt;=25000,F1904,IF(F1904&lt;=50000,ROUNDUP(F1904/2,0)+12500,IF(F1904&lt;=100000,ROUNDUP(F1904/4,0)+25000,50000)))),MAX(IF(F1904&lt;=0,0,IF(F1904&lt;=25000,F1904,IF(F1904&lt;=50000,ROUNDUP(F1904/2,0)+12500,IF(F1904&lt;=100000,ROUNDUP(F1904/4,0)+25000,50000)))),MIN(IF(AND(D1904="はい",C1904&gt;=2026,C1904&lt;=2027),IF(E1904&lt;=0,0,IF(E1904&lt;=30000,E1904,IF(E1904&lt;=60000,ROUNDUP(E1904/2,0)+15000,IF(E1904&lt;=120000,ROUNDUP(E1904/4,0)+30000,60000)))),IF(E1904&lt;=0,0,IF(E1904&lt;=20000,E1904,IF(E1904&lt;=40000,ROUNDUP(E1904/2,0)+10000,IF(E1904&lt;=80000,ROUNDUP(E1904/4,0)+20000,40000)))))+IF(F1904&lt;=0,0,IF(F1904&lt;=25000,F1904,IF(F1904&lt;=50000,ROUNDUP(F1904/2,0)+12500,IF(F1904&lt;=100000,ROUNDUP(F1904/4,0)+25000,50000)))),IF(AND(D1904="はい",C1904&gt;=2026,C1904&lt;=2027),60000,40000)))))</f>
        <v/>
      </c>
      <c r="P1904" s="18">
        <f>IF(G1904&lt;=0,0,IF(G1904&lt;=20000,G1904,IF(G1904&lt;=40000,ROUNDUP(G1904/2,0)+10000,IF(G1904&lt;=80000,ROUNDUP(G1904/4,0)+20000,40000))))</f>
        <v/>
      </c>
      <c r="Q1904" s="18">
        <f>IF(I1904&lt;=0,IF(H1904&lt;=0,0,IF(H1904&lt;=20000,H1904,IF(H1904&lt;=40000,ROUNDUP(H1904/2,0)+10000,IF(H1904&lt;=80000,ROUNDUP(H1904/4,0)+20000,40000)))),IF(H1904&lt;=0,IF(I1904&lt;=0,0,IF(I1904&lt;=25000,I1904,IF(I1904&lt;=50000,ROUNDUP(I1904/2,0)+12500,IF(I1904&lt;=100000,ROUNDUP(I1904/4,0)+25000,50000)))),MAX(IF(I1904&lt;=0,0,IF(I1904&lt;=25000,I1904,IF(I1904&lt;=50000,ROUNDUP(I1904/2,0)+12500,IF(I1904&lt;=100000,ROUNDUP(I1904/4,0)+25000,50000)))),MIN(IF(H1904&lt;=0,0,IF(H1904&lt;=20000,H1904,IF(H1904&lt;=40000,ROUNDUP(H1904/2,0)+10000,IF(H1904&lt;=80000,ROUNDUP(H1904/4,0)+20000,40000))))+IF(I1904&lt;=0,0,IF(I1904&lt;=25000,I1904,IF(I1904&lt;=50000,ROUNDUP(I1904/2,0)+12500,IF(I1904&lt;=100000,ROUNDUP(I1904/4,0)+25000,50000)))),40000))))</f>
        <v/>
      </c>
      <c r="R1904" s="18">
        <f>MIN(120000,O1904+P1904+Q1904)</f>
        <v/>
      </c>
      <c r="S1904" s="18">
        <f>IF(F1904&lt;=0,IF(E1904&lt;=0,0,IF(E1904&lt;=12000,E1904,IF(E1904&lt;=32000,ROUNDUP(E1904/2,0)+6000,IF(E1904&lt;=56000,ROUNDUP(E1904/4,0)+14000,28000)))),IF(E1904&lt;=0,IF(F1904&lt;=0,0,IF(F1904&lt;=15000,F1904,IF(F1904&lt;=40000,ROUNDUP(F1904/2,0)+7500,IF(F1904&lt;=70000,ROUNDUP(F1904/4,0)+17500,35000)))),MAX(IF(F1904&lt;=0,0,IF(F1904&lt;=15000,F1904,IF(F1904&lt;=40000,ROUNDUP(F1904/2,0)+7500,IF(F1904&lt;=70000,ROUNDUP(F1904/4,0)+17500,35000)))),MIN(IF(E1904&lt;=0,0,IF(E1904&lt;=12000,E1904,IF(E1904&lt;=32000,ROUNDUP(E1904/2,0)+6000,IF(E1904&lt;=56000,ROUNDUP(E1904/4,0)+14000,28000))))+IF(F1904&lt;=0,0,IF(F1904&lt;=15000,F1904,IF(F1904&lt;=40000,ROUNDUP(F1904/2,0)+7500,IF(F1904&lt;=70000,ROUNDUP(F1904/4,0)+17500,35000)))),28000))))</f>
        <v/>
      </c>
      <c r="T1904" s="18">
        <f>IF(G1904&lt;=0,0,IF(G1904&lt;=12000,G1904,IF(G1904&lt;=32000,ROUNDUP(G1904/2,0)+6000,IF(G1904&lt;=56000,ROUNDUP(G1904/4,0)+14000,28000))))</f>
        <v/>
      </c>
      <c r="U1904" s="18">
        <f>IF(I1904&lt;=0,IF(H1904&lt;=0,0,IF(H1904&lt;=12000,H1904,IF(H1904&lt;=32000,ROUNDUP(H1904/2,0)+6000,IF(H1904&lt;=56000,ROUNDUP(H1904/4,0)+14000,28000)))),IF(H1904&lt;=0,IF(I1904&lt;=0,0,IF(I1904&lt;=15000,I1904,IF(I1904&lt;=40000,ROUNDUP(I1904/2,0)+7500,IF(I1904&lt;=70000,ROUNDUP(I1904/4,0)+17500,35000)))),MAX(IF(I1904&lt;=0,0,IF(I1904&lt;=15000,I1904,IF(I1904&lt;=40000,ROUNDUP(I1904/2,0)+7500,IF(I1904&lt;=70000,ROUNDUP(I1904/4,0)+17500,35000)))),MIN(IF(H1904&lt;=0,0,IF(H1904&lt;=12000,H1904,IF(H1904&lt;=32000,ROUNDUP(H1904/2,0)+6000,IF(H1904&lt;=56000,ROUNDUP(H1904/4,0)+14000,28000))))+IF(I1904&lt;=0,0,IF(I1904&lt;=15000,I1904,IF(I1904&lt;=40000,ROUNDUP(I1904/2,0)+7500,IF(I1904&lt;=70000,ROUNDUP(I1904/4,0)+17500,35000)))),28000))))</f>
        <v/>
      </c>
      <c r="V1904" s="18">
        <f>MIN(70000,S1904+T1904+U1904)</f>
        <v/>
      </c>
      <c r="W1904" s="18">
        <f>MAX(0,ROUNDDOWN(M1904-J1904-N1904-K1904-0,-3))</f>
        <v/>
      </c>
      <c r="X1904" s="18">
        <f>MAX(0,ROUNDDOWN(M1904-J1904-N1904-K1904-R1904,-3))</f>
        <v/>
      </c>
      <c r="Y1904" s="18">
        <f>IF(W1904&lt;=0,0,ROUNDDOWN((W1904*LOOKUP(W1904,{0,1950001,3300001,6950001,9000001,18000001,40000001},{0.05,0.1,0.2,0.23,0.33,0.4,0.45})-LOOKUP(W1904,{0,1950001,3300001,6950001,9000001,18000001,40000001},{0,97500,427500,636000,1536000,2796000,4796000}))*1.021,-2))</f>
        <v/>
      </c>
      <c r="Z1904" s="18">
        <f>IF(X1904&lt;=0,0,ROUNDDOWN((X1904*LOOKUP(X1904,{0,1950001,3300001,6950001,9000001,18000001,40000001},{0.05,0.1,0.2,0.23,0.33,0.4,0.45})-LOOKUP(X1904,{0,1950001,3300001,6950001,9000001,18000001,40000001},{0,97500,427500,636000,1536000,2796000,4796000}))*1.021,-2))</f>
        <v/>
      </c>
      <c r="AA1904" s="18">
        <f>MAX(0,ROUNDDOWN(M1904-J1904-430000-L1904-0,-3))</f>
        <v/>
      </c>
      <c r="AB1904" s="18">
        <f>MAX(0,ROUNDDOWN(M1904-J1904-430000-L1904-V1904,-3))</f>
        <v/>
      </c>
      <c r="AC1904" s="18">
        <f>IF(M1904&lt;=450000,0,MAX(0,ROUNDDOWN(AA1904*0.06-MIN(50000,AA1904)*0.03,-2))+MAX(0,ROUNDDOWN(AA1904*0.04-MIN(50000,AA1904)*0.02,-2)))</f>
        <v/>
      </c>
      <c r="AD1904" s="18">
        <f>IF(M1904&lt;=450000,0,MAX(0,ROUNDDOWN(AB1904*0.06-MIN(50000,AB1904)*0.03,-2))+MAX(0,ROUNDDOWN(AB1904*0.04-MIN(50000,AB1904)*0.02,-2)))</f>
        <v/>
      </c>
      <c r="AE1904" s="18">
        <f>Y1904-Z1904</f>
        <v/>
      </c>
      <c r="AF1904" s="18">
        <f>AC1904-AD1904</f>
        <v/>
      </c>
      <c r="AG1904" s="18">
        <f>AE1904+AF1904</f>
        <v/>
      </c>
      <c r="AH1904" s="20">
        <f>IF(W1904&lt;=0,0,LOOKUP(W1904,{0,1950001,3300001,6950001,9000001,18000001,40000001},{0.05,0.1,0.2,0.23,0.33,0.4,0.45}))</f>
        <v/>
      </c>
    </row>
    <row r="1905">
      <c r="A1905" t="inlineStr">
        <is>
          <t>1万円刻み 3区分8万円ずつ</t>
        </is>
      </c>
      <c r="B1905" s="18">
        <f>'4_1万円刻み'!$A$609</f>
        <v/>
      </c>
      <c r="C1905" s="19" t="n">
        <v>2026</v>
      </c>
      <c r="D1905" t="inlineStr">
        <is>
          <t>いいえ</t>
        </is>
      </c>
      <c r="E1905" s="18" t="n">
        <v>80000</v>
      </c>
      <c r="F1905" s="18" t="n">
        <v>0</v>
      </c>
      <c r="G1905" s="18" t="n">
        <v>80000</v>
      </c>
      <c r="H1905" s="18" t="n">
        <v>80000</v>
      </c>
      <c r="I1905" s="18" t="n">
        <v>0</v>
      </c>
      <c r="J1905" s="18">
        <f>ROUND(MIN(B1905/12,650000)*12*0.0915+MIN(B1905/12,1390000)*12*(0.0504+0)+B1905*0.005,0)</f>
        <v/>
      </c>
      <c r="K1905" s="18" t="n">
        <v>0</v>
      </c>
      <c r="L1905" s="18" t="n">
        <v>0</v>
      </c>
      <c r="M1905" s="18">
        <f>ROUND(IF(C1905&gt;=2026,IF(B1905&lt;741000,0,IF(B1905&lt;2191000,B1905-740000,IF(B1905&lt;2193000,1451000,IF(B1905&lt;2196000,1453000,IF(B1905&lt;2200000,1456000,IF(B1905&lt;3600000,ROUNDDOWN(B1905/4,-3)*2.8-80000,IF(B1905&lt;6600000,ROUNDDOWN(B1905/4,-3)*3.2-440000,IF(B1905&lt;8500000,ROUNDDOWN(B1905*0.9,0)-1100000,B1905-1950000)))))))),IF(B1905&lt;651000,0,IF(B1905&lt;1900000,B1905-650000,IF(B1905&lt;3600000,ROUNDDOWN(B1905/4,-3)*2.8-80000,IF(B1905&lt;6600000,ROUNDDOWN(B1905/4,-3)*3.2-440000,IF(B1905&lt;8500000,ROUNDDOWN(B1905*0.9,0)-1100000,B1905-1950000)))))),0)</f>
        <v/>
      </c>
      <c r="N1905" s="18">
        <f>IF(M1905&gt;23500000,NA(),IF(C1905&gt;=2026,IF(M1905&lt;=4890000,1040000,IF(M1905&lt;=6550000,670000,620000)),IF(M1905&lt;=1320000,950000,IF(M1905&lt;=3360000,880000,IF(M1905&lt;=4890000,680000,IF(M1905&lt;=6550000,630000,580000))))))</f>
        <v/>
      </c>
      <c r="O1905" s="18">
        <f>IF(F1905&lt;=0,IF(AND(D1905="はい",C1905&gt;=2026,C1905&lt;=2027),IF(E1905&lt;=0,0,IF(E1905&lt;=30000,E1905,IF(E1905&lt;=60000,ROUNDUP(E1905/2,0)+15000,IF(E1905&lt;=120000,ROUNDUP(E1905/4,0)+30000,60000)))),IF(E1905&lt;=0,0,IF(E1905&lt;=20000,E1905,IF(E1905&lt;=40000,ROUNDUP(E1905/2,0)+10000,IF(E1905&lt;=80000,ROUNDUP(E1905/4,0)+20000,40000))))),IF(E1905&lt;=0,IF(F1905&lt;=0,0,IF(F1905&lt;=25000,F1905,IF(F1905&lt;=50000,ROUNDUP(F1905/2,0)+12500,IF(F1905&lt;=100000,ROUNDUP(F1905/4,0)+25000,50000)))),MAX(IF(F1905&lt;=0,0,IF(F1905&lt;=25000,F1905,IF(F1905&lt;=50000,ROUNDUP(F1905/2,0)+12500,IF(F1905&lt;=100000,ROUNDUP(F1905/4,0)+25000,50000)))),MIN(IF(AND(D1905="はい",C1905&gt;=2026,C1905&lt;=2027),IF(E1905&lt;=0,0,IF(E1905&lt;=30000,E1905,IF(E1905&lt;=60000,ROUNDUP(E1905/2,0)+15000,IF(E1905&lt;=120000,ROUNDUP(E1905/4,0)+30000,60000)))),IF(E1905&lt;=0,0,IF(E1905&lt;=20000,E1905,IF(E1905&lt;=40000,ROUNDUP(E1905/2,0)+10000,IF(E1905&lt;=80000,ROUNDUP(E1905/4,0)+20000,40000)))))+IF(F1905&lt;=0,0,IF(F1905&lt;=25000,F1905,IF(F1905&lt;=50000,ROUNDUP(F1905/2,0)+12500,IF(F1905&lt;=100000,ROUNDUP(F1905/4,0)+25000,50000)))),IF(AND(D1905="はい",C1905&gt;=2026,C1905&lt;=2027),60000,40000)))))</f>
        <v/>
      </c>
      <c r="P1905" s="18">
        <f>IF(G1905&lt;=0,0,IF(G1905&lt;=20000,G1905,IF(G1905&lt;=40000,ROUNDUP(G1905/2,0)+10000,IF(G1905&lt;=80000,ROUNDUP(G1905/4,0)+20000,40000))))</f>
        <v/>
      </c>
      <c r="Q1905" s="18">
        <f>IF(I1905&lt;=0,IF(H1905&lt;=0,0,IF(H1905&lt;=20000,H1905,IF(H1905&lt;=40000,ROUNDUP(H1905/2,0)+10000,IF(H1905&lt;=80000,ROUNDUP(H1905/4,0)+20000,40000)))),IF(H1905&lt;=0,IF(I1905&lt;=0,0,IF(I1905&lt;=25000,I1905,IF(I1905&lt;=50000,ROUNDUP(I1905/2,0)+12500,IF(I1905&lt;=100000,ROUNDUP(I1905/4,0)+25000,50000)))),MAX(IF(I1905&lt;=0,0,IF(I1905&lt;=25000,I1905,IF(I1905&lt;=50000,ROUNDUP(I1905/2,0)+12500,IF(I1905&lt;=100000,ROUNDUP(I1905/4,0)+25000,50000)))),MIN(IF(H1905&lt;=0,0,IF(H1905&lt;=20000,H1905,IF(H1905&lt;=40000,ROUNDUP(H1905/2,0)+10000,IF(H1905&lt;=80000,ROUNDUP(H1905/4,0)+20000,40000))))+IF(I1905&lt;=0,0,IF(I1905&lt;=25000,I1905,IF(I1905&lt;=50000,ROUNDUP(I1905/2,0)+12500,IF(I1905&lt;=100000,ROUNDUP(I1905/4,0)+25000,50000)))),40000))))</f>
        <v/>
      </c>
      <c r="R1905" s="18">
        <f>MIN(120000,O1905+P1905+Q1905)</f>
        <v/>
      </c>
      <c r="S1905" s="18">
        <f>IF(F1905&lt;=0,IF(E1905&lt;=0,0,IF(E1905&lt;=12000,E1905,IF(E1905&lt;=32000,ROUNDUP(E1905/2,0)+6000,IF(E1905&lt;=56000,ROUNDUP(E1905/4,0)+14000,28000)))),IF(E1905&lt;=0,IF(F1905&lt;=0,0,IF(F1905&lt;=15000,F1905,IF(F1905&lt;=40000,ROUNDUP(F1905/2,0)+7500,IF(F1905&lt;=70000,ROUNDUP(F1905/4,0)+17500,35000)))),MAX(IF(F1905&lt;=0,0,IF(F1905&lt;=15000,F1905,IF(F1905&lt;=40000,ROUNDUP(F1905/2,0)+7500,IF(F1905&lt;=70000,ROUNDUP(F1905/4,0)+17500,35000)))),MIN(IF(E1905&lt;=0,0,IF(E1905&lt;=12000,E1905,IF(E1905&lt;=32000,ROUNDUP(E1905/2,0)+6000,IF(E1905&lt;=56000,ROUNDUP(E1905/4,0)+14000,28000))))+IF(F1905&lt;=0,0,IF(F1905&lt;=15000,F1905,IF(F1905&lt;=40000,ROUNDUP(F1905/2,0)+7500,IF(F1905&lt;=70000,ROUNDUP(F1905/4,0)+17500,35000)))),28000))))</f>
        <v/>
      </c>
      <c r="T1905" s="18">
        <f>IF(G1905&lt;=0,0,IF(G1905&lt;=12000,G1905,IF(G1905&lt;=32000,ROUNDUP(G1905/2,0)+6000,IF(G1905&lt;=56000,ROUNDUP(G1905/4,0)+14000,28000))))</f>
        <v/>
      </c>
      <c r="U1905" s="18">
        <f>IF(I1905&lt;=0,IF(H1905&lt;=0,0,IF(H1905&lt;=12000,H1905,IF(H1905&lt;=32000,ROUNDUP(H1905/2,0)+6000,IF(H1905&lt;=56000,ROUNDUP(H1905/4,0)+14000,28000)))),IF(H1905&lt;=0,IF(I1905&lt;=0,0,IF(I1905&lt;=15000,I1905,IF(I1905&lt;=40000,ROUNDUP(I1905/2,0)+7500,IF(I1905&lt;=70000,ROUNDUP(I1905/4,0)+17500,35000)))),MAX(IF(I1905&lt;=0,0,IF(I1905&lt;=15000,I1905,IF(I1905&lt;=40000,ROUNDUP(I1905/2,0)+7500,IF(I1905&lt;=70000,ROUNDUP(I1905/4,0)+17500,35000)))),MIN(IF(H1905&lt;=0,0,IF(H1905&lt;=12000,H1905,IF(H1905&lt;=32000,ROUNDUP(H1905/2,0)+6000,IF(H1905&lt;=56000,ROUNDUP(H1905/4,0)+14000,28000))))+IF(I1905&lt;=0,0,IF(I1905&lt;=15000,I1905,IF(I1905&lt;=40000,ROUNDUP(I1905/2,0)+7500,IF(I1905&lt;=70000,ROUNDUP(I1905/4,0)+17500,35000)))),28000))))</f>
        <v/>
      </c>
      <c r="V1905" s="18">
        <f>MIN(70000,S1905+T1905+U1905)</f>
        <v/>
      </c>
      <c r="W1905" s="18">
        <f>MAX(0,ROUNDDOWN(M1905-J1905-N1905-K1905-0,-3))</f>
        <v/>
      </c>
      <c r="X1905" s="18">
        <f>MAX(0,ROUNDDOWN(M1905-J1905-N1905-K1905-R1905,-3))</f>
        <v/>
      </c>
      <c r="Y1905" s="18">
        <f>IF(W1905&lt;=0,0,ROUNDDOWN((W1905*LOOKUP(W1905,{0,1950001,3300001,6950001,9000001,18000001,40000001},{0.05,0.1,0.2,0.23,0.33,0.4,0.45})-LOOKUP(W1905,{0,1950001,3300001,6950001,9000001,18000001,40000001},{0,97500,427500,636000,1536000,2796000,4796000}))*1.021,-2))</f>
        <v/>
      </c>
      <c r="Z1905" s="18">
        <f>IF(X1905&lt;=0,0,ROUNDDOWN((X1905*LOOKUP(X1905,{0,1950001,3300001,6950001,9000001,18000001,40000001},{0.05,0.1,0.2,0.23,0.33,0.4,0.45})-LOOKUP(X1905,{0,1950001,3300001,6950001,9000001,18000001,40000001},{0,97500,427500,636000,1536000,2796000,4796000}))*1.021,-2))</f>
        <v/>
      </c>
      <c r="AA1905" s="18">
        <f>MAX(0,ROUNDDOWN(M1905-J1905-430000-L1905-0,-3))</f>
        <v/>
      </c>
      <c r="AB1905" s="18">
        <f>MAX(0,ROUNDDOWN(M1905-J1905-430000-L1905-V1905,-3))</f>
        <v/>
      </c>
      <c r="AC1905" s="18">
        <f>IF(M1905&lt;=450000,0,MAX(0,ROUNDDOWN(AA1905*0.06-MIN(50000,AA1905)*0.03,-2))+MAX(0,ROUNDDOWN(AA1905*0.04-MIN(50000,AA1905)*0.02,-2)))</f>
        <v/>
      </c>
      <c r="AD1905" s="18">
        <f>IF(M1905&lt;=450000,0,MAX(0,ROUNDDOWN(AB1905*0.06-MIN(50000,AB1905)*0.03,-2))+MAX(0,ROUNDDOWN(AB1905*0.04-MIN(50000,AB1905)*0.02,-2)))</f>
        <v/>
      </c>
      <c r="AE1905" s="18">
        <f>Y1905-Z1905</f>
        <v/>
      </c>
      <c r="AF1905" s="18">
        <f>AC1905-AD1905</f>
        <v/>
      </c>
      <c r="AG1905" s="18">
        <f>AE1905+AF1905</f>
        <v/>
      </c>
      <c r="AH1905" s="20">
        <f>IF(W1905&lt;=0,0,LOOKUP(W1905,{0,1950001,3300001,6950001,9000001,18000001,40000001},{0.05,0.1,0.2,0.23,0.33,0.4,0.45}))</f>
        <v/>
      </c>
    </row>
    <row r="1906">
      <c r="A1906" t="inlineStr">
        <is>
          <t>1万円刻み 一般8万円</t>
        </is>
      </c>
      <c r="B1906" s="18">
        <f>'4_1万円刻み'!$A$609</f>
        <v/>
      </c>
      <c r="C1906" s="19" t="n">
        <v>2026</v>
      </c>
      <c r="D1906" t="inlineStr">
        <is>
          <t>いいえ</t>
        </is>
      </c>
      <c r="E1906" s="18" t="n">
        <v>80000</v>
      </c>
      <c r="F1906" s="18" t="n">
        <v>0</v>
      </c>
      <c r="G1906" s="18" t="n">
        <v>0</v>
      </c>
      <c r="H1906" s="18" t="n">
        <v>0</v>
      </c>
      <c r="I1906" s="18" t="n">
        <v>0</v>
      </c>
      <c r="J1906" s="18">
        <f>ROUND(MIN(B1906/12,650000)*12*0.0915+MIN(B1906/12,1390000)*12*(0.0504+0)+B1906*0.005,0)</f>
        <v/>
      </c>
      <c r="K1906" s="18" t="n">
        <v>0</v>
      </c>
      <c r="L1906" s="18" t="n">
        <v>0</v>
      </c>
      <c r="M1906" s="18">
        <f>ROUND(IF(C1906&gt;=2026,IF(B1906&lt;741000,0,IF(B1906&lt;2191000,B1906-740000,IF(B1906&lt;2193000,1451000,IF(B1906&lt;2196000,1453000,IF(B1906&lt;2200000,1456000,IF(B1906&lt;3600000,ROUNDDOWN(B1906/4,-3)*2.8-80000,IF(B1906&lt;6600000,ROUNDDOWN(B1906/4,-3)*3.2-440000,IF(B1906&lt;8500000,ROUNDDOWN(B1906*0.9,0)-1100000,B1906-1950000)))))))),IF(B1906&lt;651000,0,IF(B1906&lt;1900000,B1906-650000,IF(B1906&lt;3600000,ROUNDDOWN(B1906/4,-3)*2.8-80000,IF(B1906&lt;6600000,ROUNDDOWN(B1906/4,-3)*3.2-440000,IF(B1906&lt;8500000,ROUNDDOWN(B1906*0.9,0)-1100000,B1906-1950000)))))),0)</f>
        <v/>
      </c>
      <c r="N1906" s="18">
        <f>IF(M1906&gt;23500000,NA(),IF(C1906&gt;=2026,IF(M1906&lt;=4890000,1040000,IF(M1906&lt;=6550000,670000,620000)),IF(M1906&lt;=1320000,950000,IF(M1906&lt;=3360000,880000,IF(M1906&lt;=4890000,680000,IF(M1906&lt;=6550000,630000,580000))))))</f>
        <v/>
      </c>
      <c r="O1906" s="18">
        <f>IF(F1906&lt;=0,IF(AND(D1906="はい",C1906&gt;=2026,C1906&lt;=2027),IF(E1906&lt;=0,0,IF(E1906&lt;=30000,E1906,IF(E1906&lt;=60000,ROUNDUP(E1906/2,0)+15000,IF(E1906&lt;=120000,ROUNDUP(E1906/4,0)+30000,60000)))),IF(E1906&lt;=0,0,IF(E1906&lt;=20000,E1906,IF(E1906&lt;=40000,ROUNDUP(E1906/2,0)+10000,IF(E1906&lt;=80000,ROUNDUP(E1906/4,0)+20000,40000))))),IF(E1906&lt;=0,IF(F1906&lt;=0,0,IF(F1906&lt;=25000,F1906,IF(F1906&lt;=50000,ROUNDUP(F1906/2,0)+12500,IF(F1906&lt;=100000,ROUNDUP(F1906/4,0)+25000,50000)))),MAX(IF(F1906&lt;=0,0,IF(F1906&lt;=25000,F1906,IF(F1906&lt;=50000,ROUNDUP(F1906/2,0)+12500,IF(F1906&lt;=100000,ROUNDUP(F1906/4,0)+25000,50000)))),MIN(IF(AND(D1906="はい",C1906&gt;=2026,C1906&lt;=2027),IF(E1906&lt;=0,0,IF(E1906&lt;=30000,E1906,IF(E1906&lt;=60000,ROUNDUP(E1906/2,0)+15000,IF(E1906&lt;=120000,ROUNDUP(E1906/4,0)+30000,60000)))),IF(E1906&lt;=0,0,IF(E1906&lt;=20000,E1906,IF(E1906&lt;=40000,ROUNDUP(E1906/2,0)+10000,IF(E1906&lt;=80000,ROUNDUP(E1906/4,0)+20000,40000)))))+IF(F1906&lt;=0,0,IF(F1906&lt;=25000,F1906,IF(F1906&lt;=50000,ROUNDUP(F1906/2,0)+12500,IF(F1906&lt;=100000,ROUNDUP(F1906/4,0)+25000,50000)))),IF(AND(D1906="はい",C1906&gt;=2026,C1906&lt;=2027),60000,40000)))))</f>
        <v/>
      </c>
      <c r="P1906" s="18">
        <f>IF(G1906&lt;=0,0,IF(G1906&lt;=20000,G1906,IF(G1906&lt;=40000,ROUNDUP(G1906/2,0)+10000,IF(G1906&lt;=80000,ROUNDUP(G1906/4,0)+20000,40000))))</f>
        <v/>
      </c>
      <c r="Q1906" s="18">
        <f>IF(I1906&lt;=0,IF(H1906&lt;=0,0,IF(H1906&lt;=20000,H1906,IF(H1906&lt;=40000,ROUNDUP(H1906/2,0)+10000,IF(H1906&lt;=80000,ROUNDUP(H1906/4,0)+20000,40000)))),IF(H1906&lt;=0,IF(I1906&lt;=0,0,IF(I1906&lt;=25000,I1906,IF(I1906&lt;=50000,ROUNDUP(I1906/2,0)+12500,IF(I1906&lt;=100000,ROUNDUP(I1906/4,0)+25000,50000)))),MAX(IF(I1906&lt;=0,0,IF(I1906&lt;=25000,I1906,IF(I1906&lt;=50000,ROUNDUP(I1906/2,0)+12500,IF(I1906&lt;=100000,ROUNDUP(I1906/4,0)+25000,50000)))),MIN(IF(H1906&lt;=0,0,IF(H1906&lt;=20000,H1906,IF(H1906&lt;=40000,ROUNDUP(H1906/2,0)+10000,IF(H1906&lt;=80000,ROUNDUP(H1906/4,0)+20000,40000))))+IF(I1906&lt;=0,0,IF(I1906&lt;=25000,I1906,IF(I1906&lt;=50000,ROUNDUP(I1906/2,0)+12500,IF(I1906&lt;=100000,ROUNDUP(I1906/4,0)+25000,50000)))),40000))))</f>
        <v/>
      </c>
      <c r="R1906" s="18">
        <f>MIN(120000,O1906+P1906+Q1906)</f>
        <v/>
      </c>
      <c r="S1906" s="18">
        <f>IF(F1906&lt;=0,IF(E1906&lt;=0,0,IF(E1906&lt;=12000,E1906,IF(E1906&lt;=32000,ROUNDUP(E1906/2,0)+6000,IF(E1906&lt;=56000,ROUNDUP(E1906/4,0)+14000,28000)))),IF(E1906&lt;=0,IF(F1906&lt;=0,0,IF(F1906&lt;=15000,F1906,IF(F1906&lt;=40000,ROUNDUP(F1906/2,0)+7500,IF(F1906&lt;=70000,ROUNDUP(F1906/4,0)+17500,35000)))),MAX(IF(F1906&lt;=0,0,IF(F1906&lt;=15000,F1906,IF(F1906&lt;=40000,ROUNDUP(F1906/2,0)+7500,IF(F1906&lt;=70000,ROUNDUP(F1906/4,0)+17500,35000)))),MIN(IF(E1906&lt;=0,0,IF(E1906&lt;=12000,E1906,IF(E1906&lt;=32000,ROUNDUP(E1906/2,0)+6000,IF(E1906&lt;=56000,ROUNDUP(E1906/4,0)+14000,28000))))+IF(F1906&lt;=0,0,IF(F1906&lt;=15000,F1906,IF(F1906&lt;=40000,ROUNDUP(F1906/2,0)+7500,IF(F1906&lt;=70000,ROUNDUP(F1906/4,0)+17500,35000)))),28000))))</f>
        <v/>
      </c>
      <c r="T1906" s="18">
        <f>IF(G1906&lt;=0,0,IF(G1906&lt;=12000,G1906,IF(G1906&lt;=32000,ROUNDUP(G1906/2,0)+6000,IF(G1906&lt;=56000,ROUNDUP(G1906/4,0)+14000,28000))))</f>
        <v/>
      </c>
      <c r="U1906" s="18">
        <f>IF(I1906&lt;=0,IF(H1906&lt;=0,0,IF(H1906&lt;=12000,H1906,IF(H1906&lt;=32000,ROUNDUP(H1906/2,0)+6000,IF(H1906&lt;=56000,ROUNDUP(H1906/4,0)+14000,28000)))),IF(H1906&lt;=0,IF(I1906&lt;=0,0,IF(I1906&lt;=15000,I1906,IF(I1906&lt;=40000,ROUNDUP(I1906/2,0)+7500,IF(I1906&lt;=70000,ROUNDUP(I1906/4,0)+17500,35000)))),MAX(IF(I1906&lt;=0,0,IF(I1906&lt;=15000,I1906,IF(I1906&lt;=40000,ROUNDUP(I1906/2,0)+7500,IF(I1906&lt;=70000,ROUNDUP(I1906/4,0)+17500,35000)))),MIN(IF(H1906&lt;=0,0,IF(H1906&lt;=12000,H1906,IF(H1906&lt;=32000,ROUNDUP(H1906/2,0)+6000,IF(H1906&lt;=56000,ROUNDUP(H1906/4,0)+14000,28000))))+IF(I1906&lt;=0,0,IF(I1906&lt;=15000,I1906,IF(I1906&lt;=40000,ROUNDUP(I1906/2,0)+7500,IF(I1906&lt;=70000,ROUNDUP(I1906/4,0)+17500,35000)))),28000))))</f>
        <v/>
      </c>
      <c r="V1906" s="18">
        <f>MIN(70000,S1906+T1906+U1906)</f>
        <v/>
      </c>
      <c r="W1906" s="18">
        <f>MAX(0,ROUNDDOWN(M1906-J1906-N1906-K1906-0,-3))</f>
        <v/>
      </c>
      <c r="X1906" s="18">
        <f>MAX(0,ROUNDDOWN(M1906-J1906-N1906-K1906-R1906,-3))</f>
        <v/>
      </c>
      <c r="Y1906" s="18">
        <f>IF(W1906&lt;=0,0,ROUNDDOWN((W1906*LOOKUP(W1906,{0,1950001,3300001,6950001,9000001,18000001,40000001},{0.05,0.1,0.2,0.23,0.33,0.4,0.45})-LOOKUP(W1906,{0,1950001,3300001,6950001,9000001,18000001,40000001},{0,97500,427500,636000,1536000,2796000,4796000}))*1.021,-2))</f>
        <v/>
      </c>
      <c r="Z1906" s="18">
        <f>IF(X1906&lt;=0,0,ROUNDDOWN((X1906*LOOKUP(X1906,{0,1950001,3300001,6950001,9000001,18000001,40000001},{0.05,0.1,0.2,0.23,0.33,0.4,0.45})-LOOKUP(X1906,{0,1950001,3300001,6950001,9000001,18000001,40000001},{0,97500,427500,636000,1536000,2796000,4796000}))*1.021,-2))</f>
        <v/>
      </c>
      <c r="AA1906" s="18">
        <f>MAX(0,ROUNDDOWN(M1906-J1906-430000-L1906-0,-3))</f>
        <v/>
      </c>
      <c r="AB1906" s="18">
        <f>MAX(0,ROUNDDOWN(M1906-J1906-430000-L1906-V1906,-3))</f>
        <v/>
      </c>
      <c r="AC1906" s="18">
        <f>IF(M1906&lt;=450000,0,MAX(0,ROUNDDOWN(AA1906*0.06-MIN(50000,AA1906)*0.03,-2))+MAX(0,ROUNDDOWN(AA1906*0.04-MIN(50000,AA1906)*0.02,-2)))</f>
        <v/>
      </c>
      <c r="AD1906" s="18">
        <f>IF(M1906&lt;=450000,0,MAX(0,ROUNDDOWN(AB1906*0.06-MIN(50000,AB1906)*0.03,-2))+MAX(0,ROUNDDOWN(AB1906*0.04-MIN(50000,AB1906)*0.02,-2)))</f>
        <v/>
      </c>
      <c r="AE1906" s="18">
        <f>Y1906-Z1906</f>
        <v/>
      </c>
      <c r="AF1906" s="18">
        <f>AC1906-AD1906</f>
        <v/>
      </c>
      <c r="AG1906" s="18">
        <f>AE1906+AF1906</f>
        <v/>
      </c>
      <c r="AH1906" s="20">
        <f>IF(W1906&lt;=0,0,LOOKUP(W1906,{0,1950001,3300001,6950001,9000001,18000001,40000001},{0.05,0.1,0.2,0.23,0.33,0.4,0.45}))</f>
        <v/>
      </c>
    </row>
    <row r="1907">
      <c r="A1907" t="inlineStr">
        <is>
          <t>1万円刻み 特例あり一般12万円</t>
        </is>
      </c>
      <c r="B1907" s="18">
        <f>'4_1万円刻み'!$A$609</f>
        <v/>
      </c>
      <c r="C1907" s="19" t="n">
        <v>2026</v>
      </c>
      <c r="D1907" t="inlineStr">
        <is>
          <t>はい</t>
        </is>
      </c>
      <c r="E1907" s="18" t="n">
        <v>120000</v>
      </c>
      <c r="F1907" s="18" t="n">
        <v>0</v>
      </c>
      <c r="G1907" s="18" t="n">
        <v>0</v>
      </c>
      <c r="H1907" s="18" t="n">
        <v>0</v>
      </c>
      <c r="I1907" s="18" t="n">
        <v>0</v>
      </c>
      <c r="J1907" s="18">
        <f>ROUND(MIN(B1907/12,650000)*12*0.0915+MIN(B1907/12,1390000)*12*(0.0504+0)+B1907*0.005,0)</f>
        <v/>
      </c>
      <c r="K1907" s="18" t="n">
        <v>0</v>
      </c>
      <c r="L1907" s="18" t="n">
        <v>0</v>
      </c>
      <c r="M1907" s="18">
        <f>ROUND(IF(C1907&gt;=2026,IF(B1907&lt;741000,0,IF(B1907&lt;2191000,B1907-740000,IF(B1907&lt;2193000,1451000,IF(B1907&lt;2196000,1453000,IF(B1907&lt;2200000,1456000,IF(B1907&lt;3600000,ROUNDDOWN(B1907/4,-3)*2.8-80000,IF(B1907&lt;6600000,ROUNDDOWN(B1907/4,-3)*3.2-440000,IF(B1907&lt;8500000,ROUNDDOWN(B1907*0.9,0)-1100000,B1907-1950000)))))))),IF(B1907&lt;651000,0,IF(B1907&lt;1900000,B1907-650000,IF(B1907&lt;3600000,ROUNDDOWN(B1907/4,-3)*2.8-80000,IF(B1907&lt;6600000,ROUNDDOWN(B1907/4,-3)*3.2-440000,IF(B1907&lt;8500000,ROUNDDOWN(B1907*0.9,0)-1100000,B1907-1950000)))))),0)</f>
        <v/>
      </c>
      <c r="N1907" s="18">
        <f>IF(M1907&gt;23500000,NA(),IF(C1907&gt;=2026,IF(M1907&lt;=4890000,1040000,IF(M1907&lt;=6550000,670000,620000)),IF(M1907&lt;=1320000,950000,IF(M1907&lt;=3360000,880000,IF(M1907&lt;=4890000,680000,IF(M1907&lt;=6550000,630000,580000))))))</f>
        <v/>
      </c>
      <c r="O1907" s="18">
        <f>IF(F1907&lt;=0,IF(AND(D1907="はい",C1907&gt;=2026,C1907&lt;=2027),IF(E1907&lt;=0,0,IF(E1907&lt;=30000,E1907,IF(E1907&lt;=60000,ROUNDUP(E1907/2,0)+15000,IF(E1907&lt;=120000,ROUNDUP(E1907/4,0)+30000,60000)))),IF(E1907&lt;=0,0,IF(E1907&lt;=20000,E1907,IF(E1907&lt;=40000,ROUNDUP(E1907/2,0)+10000,IF(E1907&lt;=80000,ROUNDUP(E1907/4,0)+20000,40000))))),IF(E1907&lt;=0,IF(F1907&lt;=0,0,IF(F1907&lt;=25000,F1907,IF(F1907&lt;=50000,ROUNDUP(F1907/2,0)+12500,IF(F1907&lt;=100000,ROUNDUP(F1907/4,0)+25000,50000)))),MAX(IF(F1907&lt;=0,0,IF(F1907&lt;=25000,F1907,IF(F1907&lt;=50000,ROUNDUP(F1907/2,0)+12500,IF(F1907&lt;=100000,ROUNDUP(F1907/4,0)+25000,50000)))),MIN(IF(AND(D1907="はい",C1907&gt;=2026,C1907&lt;=2027),IF(E1907&lt;=0,0,IF(E1907&lt;=30000,E1907,IF(E1907&lt;=60000,ROUNDUP(E1907/2,0)+15000,IF(E1907&lt;=120000,ROUNDUP(E1907/4,0)+30000,60000)))),IF(E1907&lt;=0,0,IF(E1907&lt;=20000,E1907,IF(E1907&lt;=40000,ROUNDUP(E1907/2,0)+10000,IF(E1907&lt;=80000,ROUNDUP(E1907/4,0)+20000,40000)))))+IF(F1907&lt;=0,0,IF(F1907&lt;=25000,F1907,IF(F1907&lt;=50000,ROUNDUP(F1907/2,0)+12500,IF(F1907&lt;=100000,ROUNDUP(F1907/4,0)+25000,50000)))),IF(AND(D1907="はい",C1907&gt;=2026,C1907&lt;=2027),60000,40000)))))</f>
        <v/>
      </c>
      <c r="P1907" s="18">
        <f>IF(G1907&lt;=0,0,IF(G1907&lt;=20000,G1907,IF(G1907&lt;=40000,ROUNDUP(G1907/2,0)+10000,IF(G1907&lt;=80000,ROUNDUP(G1907/4,0)+20000,40000))))</f>
        <v/>
      </c>
      <c r="Q1907" s="18">
        <f>IF(I1907&lt;=0,IF(H1907&lt;=0,0,IF(H1907&lt;=20000,H1907,IF(H1907&lt;=40000,ROUNDUP(H1907/2,0)+10000,IF(H1907&lt;=80000,ROUNDUP(H1907/4,0)+20000,40000)))),IF(H1907&lt;=0,IF(I1907&lt;=0,0,IF(I1907&lt;=25000,I1907,IF(I1907&lt;=50000,ROUNDUP(I1907/2,0)+12500,IF(I1907&lt;=100000,ROUNDUP(I1907/4,0)+25000,50000)))),MAX(IF(I1907&lt;=0,0,IF(I1907&lt;=25000,I1907,IF(I1907&lt;=50000,ROUNDUP(I1907/2,0)+12500,IF(I1907&lt;=100000,ROUNDUP(I1907/4,0)+25000,50000)))),MIN(IF(H1907&lt;=0,0,IF(H1907&lt;=20000,H1907,IF(H1907&lt;=40000,ROUNDUP(H1907/2,0)+10000,IF(H1907&lt;=80000,ROUNDUP(H1907/4,0)+20000,40000))))+IF(I1907&lt;=0,0,IF(I1907&lt;=25000,I1907,IF(I1907&lt;=50000,ROUNDUP(I1907/2,0)+12500,IF(I1907&lt;=100000,ROUNDUP(I1907/4,0)+25000,50000)))),40000))))</f>
        <v/>
      </c>
      <c r="R1907" s="18">
        <f>MIN(120000,O1907+P1907+Q1907)</f>
        <v/>
      </c>
      <c r="S1907" s="18">
        <f>IF(F1907&lt;=0,IF(E1907&lt;=0,0,IF(E1907&lt;=12000,E1907,IF(E1907&lt;=32000,ROUNDUP(E1907/2,0)+6000,IF(E1907&lt;=56000,ROUNDUP(E1907/4,0)+14000,28000)))),IF(E1907&lt;=0,IF(F1907&lt;=0,0,IF(F1907&lt;=15000,F1907,IF(F1907&lt;=40000,ROUNDUP(F1907/2,0)+7500,IF(F1907&lt;=70000,ROUNDUP(F1907/4,0)+17500,35000)))),MAX(IF(F1907&lt;=0,0,IF(F1907&lt;=15000,F1907,IF(F1907&lt;=40000,ROUNDUP(F1907/2,0)+7500,IF(F1907&lt;=70000,ROUNDUP(F1907/4,0)+17500,35000)))),MIN(IF(E1907&lt;=0,0,IF(E1907&lt;=12000,E1907,IF(E1907&lt;=32000,ROUNDUP(E1907/2,0)+6000,IF(E1907&lt;=56000,ROUNDUP(E1907/4,0)+14000,28000))))+IF(F1907&lt;=0,0,IF(F1907&lt;=15000,F1907,IF(F1907&lt;=40000,ROUNDUP(F1907/2,0)+7500,IF(F1907&lt;=70000,ROUNDUP(F1907/4,0)+17500,35000)))),28000))))</f>
        <v/>
      </c>
      <c r="T1907" s="18">
        <f>IF(G1907&lt;=0,0,IF(G1907&lt;=12000,G1907,IF(G1907&lt;=32000,ROUNDUP(G1907/2,0)+6000,IF(G1907&lt;=56000,ROUNDUP(G1907/4,0)+14000,28000))))</f>
        <v/>
      </c>
      <c r="U1907" s="18">
        <f>IF(I1907&lt;=0,IF(H1907&lt;=0,0,IF(H1907&lt;=12000,H1907,IF(H1907&lt;=32000,ROUNDUP(H1907/2,0)+6000,IF(H1907&lt;=56000,ROUNDUP(H1907/4,0)+14000,28000)))),IF(H1907&lt;=0,IF(I1907&lt;=0,0,IF(I1907&lt;=15000,I1907,IF(I1907&lt;=40000,ROUNDUP(I1907/2,0)+7500,IF(I1907&lt;=70000,ROUNDUP(I1907/4,0)+17500,35000)))),MAX(IF(I1907&lt;=0,0,IF(I1907&lt;=15000,I1907,IF(I1907&lt;=40000,ROUNDUP(I1907/2,0)+7500,IF(I1907&lt;=70000,ROUNDUP(I1907/4,0)+17500,35000)))),MIN(IF(H1907&lt;=0,0,IF(H1907&lt;=12000,H1907,IF(H1907&lt;=32000,ROUNDUP(H1907/2,0)+6000,IF(H1907&lt;=56000,ROUNDUP(H1907/4,0)+14000,28000))))+IF(I1907&lt;=0,0,IF(I1907&lt;=15000,I1907,IF(I1907&lt;=40000,ROUNDUP(I1907/2,0)+7500,IF(I1907&lt;=70000,ROUNDUP(I1907/4,0)+17500,35000)))),28000))))</f>
        <v/>
      </c>
      <c r="V1907" s="18">
        <f>MIN(70000,S1907+T1907+U1907)</f>
        <v/>
      </c>
      <c r="W1907" s="18">
        <f>MAX(0,ROUNDDOWN(M1907-J1907-N1907-K1907-0,-3))</f>
        <v/>
      </c>
      <c r="X1907" s="18">
        <f>MAX(0,ROUNDDOWN(M1907-J1907-N1907-K1907-R1907,-3))</f>
        <v/>
      </c>
      <c r="Y1907" s="18">
        <f>IF(W1907&lt;=0,0,ROUNDDOWN((W1907*LOOKUP(W1907,{0,1950001,3300001,6950001,9000001,18000001,40000001},{0.05,0.1,0.2,0.23,0.33,0.4,0.45})-LOOKUP(W1907,{0,1950001,3300001,6950001,9000001,18000001,40000001},{0,97500,427500,636000,1536000,2796000,4796000}))*1.021,-2))</f>
        <v/>
      </c>
      <c r="Z1907" s="18">
        <f>IF(X1907&lt;=0,0,ROUNDDOWN((X1907*LOOKUP(X1907,{0,1950001,3300001,6950001,9000001,18000001,40000001},{0.05,0.1,0.2,0.23,0.33,0.4,0.45})-LOOKUP(X1907,{0,1950001,3300001,6950001,9000001,18000001,40000001},{0,97500,427500,636000,1536000,2796000,4796000}))*1.021,-2))</f>
        <v/>
      </c>
      <c r="AA1907" s="18">
        <f>MAX(0,ROUNDDOWN(M1907-J1907-430000-L1907-0,-3))</f>
        <v/>
      </c>
      <c r="AB1907" s="18">
        <f>MAX(0,ROUNDDOWN(M1907-J1907-430000-L1907-V1907,-3))</f>
        <v/>
      </c>
      <c r="AC1907" s="18">
        <f>IF(M1907&lt;=450000,0,MAX(0,ROUNDDOWN(AA1907*0.06-MIN(50000,AA1907)*0.03,-2))+MAX(0,ROUNDDOWN(AA1907*0.04-MIN(50000,AA1907)*0.02,-2)))</f>
        <v/>
      </c>
      <c r="AD1907" s="18">
        <f>IF(M1907&lt;=450000,0,MAX(0,ROUNDDOWN(AB1907*0.06-MIN(50000,AB1907)*0.03,-2))+MAX(0,ROUNDDOWN(AB1907*0.04-MIN(50000,AB1907)*0.02,-2)))</f>
        <v/>
      </c>
      <c r="AE1907" s="18">
        <f>Y1907-Z1907</f>
        <v/>
      </c>
      <c r="AF1907" s="18">
        <f>AC1907-AD1907</f>
        <v/>
      </c>
      <c r="AG1907" s="18">
        <f>AE1907+AF1907</f>
        <v/>
      </c>
      <c r="AH1907" s="20">
        <f>IF(W1907&lt;=0,0,LOOKUP(W1907,{0,1950001,3300001,6950001,9000001,18000001,40000001},{0.05,0.1,0.2,0.23,0.33,0.4,0.45}))</f>
        <v/>
      </c>
    </row>
    <row r="1908">
      <c r="A1908" t="inlineStr">
        <is>
          <t>1万円刻み 3区分8万円ずつ</t>
        </is>
      </c>
      <c r="B1908" s="18">
        <f>'4_1万円刻み'!$A$610</f>
        <v/>
      </c>
      <c r="C1908" s="19" t="n">
        <v>2026</v>
      </c>
      <c r="D1908" t="inlineStr">
        <is>
          <t>いいえ</t>
        </is>
      </c>
      <c r="E1908" s="18" t="n">
        <v>80000</v>
      </c>
      <c r="F1908" s="18" t="n">
        <v>0</v>
      </c>
      <c r="G1908" s="18" t="n">
        <v>80000</v>
      </c>
      <c r="H1908" s="18" t="n">
        <v>80000</v>
      </c>
      <c r="I1908" s="18" t="n">
        <v>0</v>
      </c>
      <c r="J1908" s="18">
        <f>ROUND(MIN(B1908/12,650000)*12*0.0915+MIN(B1908/12,1390000)*12*(0.0504+0)+B1908*0.005,0)</f>
        <v/>
      </c>
      <c r="K1908" s="18" t="n">
        <v>0</v>
      </c>
      <c r="L1908" s="18" t="n">
        <v>0</v>
      </c>
      <c r="M1908" s="18">
        <f>ROUND(IF(C1908&gt;=2026,IF(B1908&lt;741000,0,IF(B1908&lt;2191000,B1908-740000,IF(B1908&lt;2193000,1451000,IF(B1908&lt;2196000,1453000,IF(B1908&lt;2200000,1456000,IF(B1908&lt;3600000,ROUNDDOWN(B1908/4,-3)*2.8-80000,IF(B1908&lt;6600000,ROUNDDOWN(B1908/4,-3)*3.2-440000,IF(B1908&lt;8500000,ROUNDDOWN(B1908*0.9,0)-1100000,B1908-1950000)))))))),IF(B1908&lt;651000,0,IF(B1908&lt;1900000,B1908-650000,IF(B1908&lt;3600000,ROUNDDOWN(B1908/4,-3)*2.8-80000,IF(B1908&lt;6600000,ROUNDDOWN(B1908/4,-3)*3.2-440000,IF(B1908&lt;8500000,ROUNDDOWN(B1908*0.9,0)-1100000,B1908-1950000)))))),0)</f>
        <v/>
      </c>
      <c r="N1908" s="18">
        <f>IF(M1908&gt;23500000,NA(),IF(C1908&gt;=2026,IF(M1908&lt;=4890000,1040000,IF(M1908&lt;=6550000,670000,620000)),IF(M1908&lt;=1320000,950000,IF(M1908&lt;=3360000,880000,IF(M1908&lt;=4890000,680000,IF(M1908&lt;=6550000,630000,580000))))))</f>
        <v/>
      </c>
      <c r="O1908" s="18">
        <f>IF(F1908&lt;=0,IF(AND(D1908="はい",C1908&gt;=2026,C1908&lt;=2027),IF(E1908&lt;=0,0,IF(E1908&lt;=30000,E1908,IF(E1908&lt;=60000,ROUNDUP(E1908/2,0)+15000,IF(E1908&lt;=120000,ROUNDUP(E1908/4,0)+30000,60000)))),IF(E1908&lt;=0,0,IF(E1908&lt;=20000,E1908,IF(E1908&lt;=40000,ROUNDUP(E1908/2,0)+10000,IF(E1908&lt;=80000,ROUNDUP(E1908/4,0)+20000,40000))))),IF(E1908&lt;=0,IF(F1908&lt;=0,0,IF(F1908&lt;=25000,F1908,IF(F1908&lt;=50000,ROUNDUP(F1908/2,0)+12500,IF(F1908&lt;=100000,ROUNDUP(F1908/4,0)+25000,50000)))),MAX(IF(F1908&lt;=0,0,IF(F1908&lt;=25000,F1908,IF(F1908&lt;=50000,ROUNDUP(F1908/2,0)+12500,IF(F1908&lt;=100000,ROUNDUP(F1908/4,0)+25000,50000)))),MIN(IF(AND(D1908="はい",C1908&gt;=2026,C1908&lt;=2027),IF(E1908&lt;=0,0,IF(E1908&lt;=30000,E1908,IF(E1908&lt;=60000,ROUNDUP(E1908/2,0)+15000,IF(E1908&lt;=120000,ROUNDUP(E1908/4,0)+30000,60000)))),IF(E1908&lt;=0,0,IF(E1908&lt;=20000,E1908,IF(E1908&lt;=40000,ROUNDUP(E1908/2,0)+10000,IF(E1908&lt;=80000,ROUNDUP(E1908/4,0)+20000,40000)))))+IF(F1908&lt;=0,0,IF(F1908&lt;=25000,F1908,IF(F1908&lt;=50000,ROUNDUP(F1908/2,0)+12500,IF(F1908&lt;=100000,ROUNDUP(F1908/4,0)+25000,50000)))),IF(AND(D1908="はい",C1908&gt;=2026,C1908&lt;=2027),60000,40000)))))</f>
        <v/>
      </c>
      <c r="P1908" s="18">
        <f>IF(G1908&lt;=0,0,IF(G1908&lt;=20000,G1908,IF(G1908&lt;=40000,ROUNDUP(G1908/2,0)+10000,IF(G1908&lt;=80000,ROUNDUP(G1908/4,0)+20000,40000))))</f>
        <v/>
      </c>
      <c r="Q1908" s="18">
        <f>IF(I1908&lt;=0,IF(H1908&lt;=0,0,IF(H1908&lt;=20000,H1908,IF(H1908&lt;=40000,ROUNDUP(H1908/2,0)+10000,IF(H1908&lt;=80000,ROUNDUP(H1908/4,0)+20000,40000)))),IF(H1908&lt;=0,IF(I1908&lt;=0,0,IF(I1908&lt;=25000,I1908,IF(I1908&lt;=50000,ROUNDUP(I1908/2,0)+12500,IF(I1908&lt;=100000,ROUNDUP(I1908/4,0)+25000,50000)))),MAX(IF(I1908&lt;=0,0,IF(I1908&lt;=25000,I1908,IF(I1908&lt;=50000,ROUNDUP(I1908/2,0)+12500,IF(I1908&lt;=100000,ROUNDUP(I1908/4,0)+25000,50000)))),MIN(IF(H1908&lt;=0,0,IF(H1908&lt;=20000,H1908,IF(H1908&lt;=40000,ROUNDUP(H1908/2,0)+10000,IF(H1908&lt;=80000,ROUNDUP(H1908/4,0)+20000,40000))))+IF(I1908&lt;=0,0,IF(I1908&lt;=25000,I1908,IF(I1908&lt;=50000,ROUNDUP(I1908/2,0)+12500,IF(I1908&lt;=100000,ROUNDUP(I1908/4,0)+25000,50000)))),40000))))</f>
        <v/>
      </c>
      <c r="R1908" s="18">
        <f>MIN(120000,O1908+P1908+Q1908)</f>
        <v/>
      </c>
      <c r="S1908" s="18">
        <f>IF(F1908&lt;=0,IF(E1908&lt;=0,0,IF(E1908&lt;=12000,E1908,IF(E1908&lt;=32000,ROUNDUP(E1908/2,0)+6000,IF(E1908&lt;=56000,ROUNDUP(E1908/4,0)+14000,28000)))),IF(E1908&lt;=0,IF(F1908&lt;=0,0,IF(F1908&lt;=15000,F1908,IF(F1908&lt;=40000,ROUNDUP(F1908/2,0)+7500,IF(F1908&lt;=70000,ROUNDUP(F1908/4,0)+17500,35000)))),MAX(IF(F1908&lt;=0,0,IF(F1908&lt;=15000,F1908,IF(F1908&lt;=40000,ROUNDUP(F1908/2,0)+7500,IF(F1908&lt;=70000,ROUNDUP(F1908/4,0)+17500,35000)))),MIN(IF(E1908&lt;=0,0,IF(E1908&lt;=12000,E1908,IF(E1908&lt;=32000,ROUNDUP(E1908/2,0)+6000,IF(E1908&lt;=56000,ROUNDUP(E1908/4,0)+14000,28000))))+IF(F1908&lt;=0,0,IF(F1908&lt;=15000,F1908,IF(F1908&lt;=40000,ROUNDUP(F1908/2,0)+7500,IF(F1908&lt;=70000,ROUNDUP(F1908/4,0)+17500,35000)))),28000))))</f>
        <v/>
      </c>
      <c r="T1908" s="18">
        <f>IF(G1908&lt;=0,0,IF(G1908&lt;=12000,G1908,IF(G1908&lt;=32000,ROUNDUP(G1908/2,0)+6000,IF(G1908&lt;=56000,ROUNDUP(G1908/4,0)+14000,28000))))</f>
        <v/>
      </c>
      <c r="U1908" s="18">
        <f>IF(I1908&lt;=0,IF(H1908&lt;=0,0,IF(H1908&lt;=12000,H1908,IF(H1908&lt;=32000,ROUNDUP(H1908/2,0)+6000,IF(H1908&lt;=56000,ROUNDUP(H1908/4,0)+14000,28000)))),IF(H1908&lt;=0,IF(I1908&lt;=0,0,IF(I1908&lt;=15000,I1908,IF(I1908&lt;=40000,ROUNDUP(I1908/2,0)+7500,IF(I1908&lt;=70000,ROUNDUP(I1908/4,0)+17500,35000)))),MAX(IF(I1908&lt;=0,0,IF(I1908&lt;=15000,I1908,IF(I1908&lt;=40000,ROUNDUP(I1908/2,0)+7500,IF(I1908&lt;=70000,ROUNDUP(I1908/4,0)+17500,35000)))),MIN(IF(H1908&lt;=0,0,IF(H1908&lt;=12000,H1908,IF(H1908&lt;=32000,ROUNDUP(H1908/2,0)+6000,IF(H1908&lt;=56000,ROUNDUP(H1908/4,0)+14000,28000))))+IF(I1908&lt;=0,0,IF(I1908&lt;=15000,I1908,IF(I1908&lt;=40000,ROUNDUP(I1908/2,0)+7500,IF(I1908&lt;=70000,ROUNDUP(I1908/4,0)+17500,35000)))),28000))))</f>
        <v/>
      </c>
      <c r="V1908" s="18">
        <f>MIN(70000,S1908+T1908+U1908)</f>
        <v/>
      </c>
      <c r="W1908" s="18">
        <f>MAX(0,ROUNDDOWN(M1908-J1908-N1908-K1908-0,-3))</f>
        <v/>
      </c>
      <c r="X1908" s="18">
        <f>MAX(0,ROUNDDOWN(M1908-J1908-N1908-K1908-R1908,-3))</f>
        <v/>
      </c>
      <c r="Y1908" s="18">
        <f>IF(W1908&lt;=0,0,ROUNDDOWN((W1908*LOOKUP(W1908,{0,1950001,3300001,6950001,9000001,18000001,40000001},{0.05,0.1,0.2,0.23,0.33,0.4,0.45})-LOOKUP(W1908,{0,1950001,3300001,6950001,9000001,18000001,40000001},{0,97500,427500,636000,1536000,2796000,4796000}))*1.021,-2))</f>
        <v/>
      </c>
      <c r="Z1908" s="18">
        <f>IF(X1908&lt;=0,0,ROUNDDOWN((X1908*LOOKUP(X1908,{0,1950001,3300001,6950001,9000001,18000001,40000001},{0.05,0.1,0.2,0.23,0.33,0.4,0.45})-LOOKUP(X1908,{0,1950001,3300001,6950001,9000001,18000001,40000001},{0,97500,427500,636000,1536000,2796000,4796000}))*1.021,-2))</f>
        <v/>
      </c>
      <c r="AA1908" s="18">
        <f>MAX(0,ROUNDDOWN(M1908-J1908-430000-L1908-0,-3))</f>
        <v/>
      </c>
      <c r="AB1908" s="18">
        <f>MAX(0,ROUNDDOWN(M1908-J1908-430000-L1908-V1908,-3))</f>
        <v/>
      </c>
      <c r="AC1908" s="18">
        <f>IF(M1908&lt;=450000,0,MAX(0,ROUNDDOWN(AA1908*0.06-MIN(50000,AA1908)*0.03,-2))+MAX(0,ROUNDDOWN(AA1908*0.04-MIN(50000,AA1908)*0.02,-2)))</f>
        <v/>
      </c>
      <c r="AD1908" s="18">
        <f>IF(M1908&lt;=450000,0,MAX(0,ROUNDDOWN(AB1908*0.06-MIN(50000,AB1908)*0.03,-2))+MAX(0,ROUNDDOWN(AB1908*0.04-MIN(50000,AB1908)*0.02,-2)))</f>
        <v/>
      </c>
      <c r="AE1908" s="18">
        <f>Y1908-Z1908</f>
        <v/>
      </c>
      <c r="AF1908" s="18">
        <f>AC1908-AD1908</f>
        <v/>
      </c>
      <c r="AG1908" s="18">
        <f>AE1908+AF1908</f>
        <v/>
      </c>
      <c r="AH1908" s="20">
        <f>IF(W1908&lt;=0,0,LOOKUP(W1908,{0,1950001,3300001,6950001,9000001,18000001,40000001},{0.05,0.1,0.2,0.23,0.33,0.4,0.45}))</f>
        <v/>
      </c>
    </row>
    <row r="1909">
      <c r="A1909" t="inlineStr">
        <is>
          <t>1万円刻み 一般8万円</t>
        </is>
      </c>
      <c r="B1909" s="18">
        <f>'4_1万円刻み'!$A$610</f>
        <v/>
      </c>
      <c r="C1909" s="19" t="n">
        <v>2026</v>
      </c>
      <c r="D1909" t="inlineStr">
        <is>
          <t>いいえ</t>
        </is>
      </c>
      <c r="E1909" s="18" t="n">
        <v>80000</v>
      </c>
      <c r="F1909" s="18" t="n">
        <v>0</v>
      </c>
      <c r="G1909" s="18" t="n">
        <v>0</v>
      </c>
      <c r="H1909" s="18" t="n">
        <v>0</v>
      </c>
      <c r="I1909" s="18" t="n">
        <v>0</v>
      </c>
      <c r="J1909" s="18">
        <f>ROUND(MIN(B1909/12,650000)*12*0.0915+MIN(B1909/12,1390000)*12*(0.0504+0)+B1909*0.005,0)</f>
        <v/>
      </c>
      <c r="K1909" s="18" t="n">
        <v>0</v>
      </c>
      <c r="L1909" s="18" t="n">
        <v>0</v>
      </c>
      <c r="M1909" s="18">
        <f>ROUND(IF(C1909&gt;=2026,IF(B1909&lt;741000,0,IF(B1909&lt;2191000,B1909-740000,IF(B1909&lt;2193000,1451000,IF(B1909&lt;2196000,1453000,IF(B1909&lt;2200000,1456000,IF(B1909&lt;3600000,ROUNDDOWN(B1909/4,-3)*2.8-80000,IF(B1909&lt;6600000,ROUNDDOWN(B1909/4,-3)*3.2-440000,IF(B1909&lt;8500000,ROUNDDOWN(B1909*0.9,0)-1100000,B1909-1950000)))))))),IF(B1909&lt;651000,0,IF(B1909&lt;1900000,B1909-650000,IF(B1909&lt;3600000,ROUNDDOWN(B1909/4,-3)*2.8-80000,IF(B1909&lt;6600000,ROUNDDOWN(B1909/4,-3)*3.2-440000,IF(B1909&lt;8500000,ROUNDDOWN(B1909*0.9,0)-1100000,B1909-1950000)))))),0)</f>
        <v/>
      </c>
      <c r="N1909" s="18">
        <f>IF(M1909&gt;23500000,NA(),IF(C1909&gt;=2026,IF(M1909&lt;=4890000,1040000,IF(M1909&lt;=6550000,670000,620000)),IF(M1909&lt;=1320000,950000,IF(M1909&lt;=3360000,880000,IF(M1909&lt;=4890000,680000,IF(M1909&lt;=6550000,630000,580000))))))</f>
        <v/>
      </c>
      <c r="O1909" s="18">
        <f>IF(F1909&lt;=0,IF(AND(D1909="はい",C1909&gt;=2026,C1909&lt;=2027),IF(E1909&lt;=0,0,IF(E1909&lt;=30000,E1909,IF(E1909&lt;=60000,ROUNDUP(E1909/2,0)+15000,IF(E1909&lt;=120000,ROUNDUP(E1909/4,0)+30000,60000)))),IF(E1909&lt;=0,0,IF(E1909&lt;=20000,E1909,IF(E1909&lt;=40000,ROUNDUP(E1909/2,0)+10000,IF(E1909&lt;=80000,ROUNDUP(E1909/4,0)+20000,40000))))),IF(E1909&lt;=0,IF(F1909&lt;=0,0,IF(F1909&lt;=25000,F1909,IF(F1909&lt;=50000,ROUNDUP(F1909/2,0)+12500,IF(F1909&lt;=100000,ROUNDUP(F1909/4,0)+25000,50000)))),MAX(IF(F1909&lt;=0,0,IF(F1909&lt;=25000,F1909,IF(F1909&lt;=50000,ROUNDUP(F1909/2,0)+12500,IF(F1909&lt;=100000,ROUNDUP(F1909/4,0)+25000,50000)))),MIN(IF(AND(D1909="はい",C1909&gt;=2026,C1909&lt;=2027),IF(E1909&lt;=0,0,IF(E1909&lt;=30000,E1909,IF(E1909&lt;=60000,ROUNDUP(E1909/2,0)+15000,IF(E1909&lt;=120000,ROUNDUP(E1909/4,0)+30000,60000)))),IF(E1909&lt;=0,0,IF(E1909&lt;=20000,E1909,IF(E1909&lt;=40000,ROUNDUP(E1909/2,0)+10000,IF(E1909&lt;=80000,ROUNDUP(E1909/4,0)+20000,40000)))))+IF(F1909&lt;=0,0,IF(F1909&lt;=25000,F1909,IF(F1909&lt;=50000,ROUNDUP(F1909/2,0)+12500,IF(F1909&lt;=100000,ROUNDUP(F1909/4,0)+25000,50000)))),IF(AND(D1909="はい",C1909&gt;=2026,C1909&lt;=2027),60000,40000)))))</f>
        <v/>
      </c>
      <c r="P1909" s="18">
        <f>IF(G1909&lt;=0,0,IF(G1909&lt;=20000,G1909,IF(G1909&lt;=40000,ROUNDUP(G1909/2,0)+10000,IF(G1909&lt;=80000,ROUNDUP(G1909/4,0)+20000,40000))))</f>
        <v/>
      </c>
      <c r="Q1909" s="18">
        <f>IF(I1909&lt;=0,IF(H1909&lt;=0,0,IF(H1909&lt;=20000,H1909,IF(H1909&lt;=40000,ROUNDUP(H1909/2,0)+10000,IF(H1909&lt;=80000,ROUNDUP(H1909/4,0)+20000,40000)))),IF(H1909&lt;=0,IF(I1909&lt;=0,0,IF(I1909&lt;=25000,I1909,IF(I1909&lt;=50000,ROUNDUP(I1909/2,0)+12500,IF(I1909&lt;=100000,ROUNDUP(I1909/4,0)+25000,50000)))),MAX(IF(I1909&lt;=0,0,IF(I1909&lt;=25000,I1909,IF(I1909&lt;=50000,ROUNDUP(I1909/2,0)+12500,IF(I1909&lt;=100000,ROUNDUP(I1909/4,0)+25000,50000)))),MIN(IF(H1909&lt;=0,0,IF(H1909&lt;=20000,H1909,IF(H1909&lt;=40000,ROUNDUP(H1909/2,0)+10000,IF(H1909&lt;=80000,ROUNDUP(H1909/4,0)+20000,40000))))+IF(I1909&lt;=0,0,IF(I1909&lt;=25000,I1909,IF(I1909&lt;=50000,ROUNDUP(I1909/2,0)+12500,IF(I1909&lt;=100000,ROUNDUP(I1909/4,0)+25000,50000)))),40000))))</f>
        <v/>
      </c>
      <c r="R1909" s="18">
        <f>MIN(120000,O1909+P1909+Q1909)</f>
        <v/>
      </c>
      <c r="S1909" s="18">
        <f>IF(F1909&lt;=0,IF(E1909&lt;=0,0,IF(E1909&lt;=12000,E1909,IF(E1909&lt;=32000,ROUNDUP(E1909/2,0)+6000,IF(E1909&lt;=56000,ROUNDUP(E1909/4,0)+14000,28000)))),IF(E1909&lt;=0,IF(F1909&lt;=0,0,IF(F1909&lt;=15000,F1909,IF(F1909&lt;=40000,ROUNDUP(F1909/2,0)+7500,IF(F1909&lt;=70000,ROUNDUP(F1909/4,0)+17500,35000)))),MAX(IF(F1909&lt;=0,0,IF(F1909&lt;=15000,F1909,IF(F1909&lt;=40000,ROUNDUP(F1909/2,0)+7500,IF(F1909&lt;=70000,ROUNDUP(F1909/4,0)+17500,35000)))),MIN(IF(E1909&lt;=0,0,IF(E1909&lt;=12000,E1909,IF(E1909&lt;=32000,ROUNDUP(E1909/2,0)+6000,IF(E1909&lt;=56000,ROUNDUP(E1909/4,0)+14000,28000))))+IF(F1909&lt;=0,0,IF(F1909&lt;=15000,F1909,IF(F1909&lt;=40000,ROUNDUP(F1909/2,0)+7500,IF(F1909&lt;=70000,ROUNDUP(F1909/4,0)+17500,35000)))),28000))))</f>
        <v/>
      </c>
      <c r="T1909" s="18">
        <f>IF(G1909&lt;=0,0,IF(G1909&lt;=12000,G1909,IF(G1909&lt;=32000,ROUNDUP(G1909/2,0)+6000,IF(G1909&lt;=56000,ROUNDUP(G1909/4,0)+14000,28000))))</f>
        <v/>
      </c>
      <c r="U1909" s="18">
        <f>IF(I1909&lt;=0,IF(H1909&lt;=0,0,IF(H1909&lt;=12000,H1909,IF(H1909&lt;=32000,ROUNDUP(H1909/2,0)+6000,IF(H1909&lt;=56000,ROUNDUP(H1909/4,0)+14000,28000)))),IF(H1909&lt;=0,IF(I1909&lt;=0,0,IF(I1909&lt;=15000,I1909,IF(I1909&lt;=40000,ROUNDUP(I1909/2,0)+7500,IF(I1909&lt;=70000,ROUNDUP(I1909/4,0)+17500,35000)))),MAX(IF(I1909&lt;=0,0,IF(I1909&lt;=15000,I1909,IF(I1909&lt;=40000,ROUNDUP(I1909/2,0)+7500,IF(I1909&lt;=70000,ROUNDUP(I1909/4,0)+17500,35000)))),MIN(IF(H1909&lt;=0,0,IF(H1909&lt;=12000,H1909,IF(H1909&lt;=32000,ROUNDUP(H1909/2,0)+6000,IF(H1909&lt;=56000,ROUNDUP(H1909/4,0)+14000,28000))))+IF(I1909&lt;=0,0,IF(I1909&lt;=15000,I1909,IF(I1909&lt;=40000,ROUNDUP(I1909/2,0)+7500,IF(I1909&lt;=70000,ROUNDUP(I1909/4,0)+17500,35000)))),28000))))</f>
        <v/>
      </c>
      <c r="V1909" s="18">
        <f>MIN(70000,S1909+T1909+U1909)</f>
        <v/>
      </c>
      <c r="W1909" s="18">
        <f>MAX(0,ROUNDDOWN(M1909-J1909-N1909-K1909-0,-3))</f>
        <v/>
      </c>
      <c r="X1909" s="18">
        <f>MAX(0,ROUNDDOWN(M1909-J1909-N1909-K1909-R1909,-3))</f>
        <v/>
      </c>
      <c r="Y1909" s="18">
        <f>IF(W1909&lt;=0,0,ROUNDDOWN((W1909*LOOKUP(W1909,{0,1950001,3300001,6950001,9000001,18000001,40000001},{0.05,0.1,0.2,0.23,0.33,0.4,0.45})-LOOKUP(W1909,{0,1950001,3300001,6950001,9000001,18000001,40000001},{0,97500,427500,636000,1536000,2796000,4796000}))*1.021,-2))</f>
        <v/>
      </c>
      <c r="Z1909" s="18">
        <f>IF(X1909&lt;=0,0,ROUNDDOWN((X1909*LOOKUP(X1909,{0,1950001,3300001,6950001,9000001,18000001,40000001},{0.05,0.1,0.2,0.23,0.33,0.4,0.45})-LOOKUP(X1909,{0,1950001,3300001,6950001,9000001,18000001,40000001},{0,97500,427500,636000,1536000,2796000,4796000}))*1.021,-2))</f>
        <v/>
      </c>
      <c r="AA1909" s="18">
        <f>MAX(0,ROUNDDOWN(M1909-J1909-430000-L1909-0,-3))</f>
        <v/>
      </c>
      <c r="AB1909" s="18">
        <f>MAX(0,ROUNDDOWN(M1909-J1909-430000-L1909-V1909,-3))</f>
        <v/>
      </c>
      <c r="AC1909" s="18">
        <f>IF(M1909&lt;=450000,0,MAX(0,ROUNDDOWN(AA1909*0.06-MIN(50000,AA1909)*0.03,-2))+MAX(0,ROUNDDOWN(AA1909*0.04-MIN(50000,AA1909)*0.02,-2)))</f>
        <v/>
      </c>
      <c r="AD1909" s="18">
        <f>IF(M1909&lt;=450000,0,MAX(0,ROUNDDOWN(AB1909*0.06-MIN(50000,AB1909)*0.03,-2))+MAX(0,ROUNDDOWN(AB1909*0.04-MIN(50000,AB1909)*0.02,-2)))</f>
        <v/>
      </c>
      <c r="AE1909" s="18">
        <f>Y1909-Z1909</f>
        <v/>
      </c>
      <c r="AF1909" s="18">
        <f>AC1909-AD1909</f>
        <v/>
      </c>
      <c r="AG1909" s="18">
        <f>AE1909+AF1909</f>
        <v/>
      </c>
      <c r="AH1909" s="20">
        <f>IF(W1909&lt;=0,0,LOOKUP(W1909,{0,1950001,3300001,6950001,9000001,18000001,40000001},{0.05,0.1,0.2,0.23,0.33,0.4,0.45}))</f>
        <v/>
      </c>
    </row>
    <row r="1910">
      <c r="A1910" t="inlineStr">
        <is>
          <t>1万円刻み 特例あり一般12万円</t>
        </is>
      </c>
      <c r="B1910" s="18">
        <f>'4_1万円刻み'!$A$610</f>
        <v/>
      </c>
      <c r="C1910" s="19" t="n">
        <v>2026</v>
      </c>
      <c r="D1910" t="inlineStr">
        <is>
          <t>はい</t>
        </is>
      </c>
      <c r="E1910" s="18" t="n">
        <v>120000</v>
      </c>
      <c r="F1910" s="18" t="n">
        <v>0</v>
      </c>
      <c r="G1910" s="18" t="n">
        <v>0</v>
      </c>
      <c r="H1910" s="18" t="n">
        <v>0</v>
      </c>
      <c r="I1910" s="18" t="n">
        <v>0</v>
      </c>
      <c r="J1910" s="18">
        <f>ROUND(MIN(B1910/12,650000)*12*0.0915+MIN(B1910/12,1390000)*12*(0.0504+0)+B1910*0.005,0)</f>
        <v/>
      </c>
      <c r="K1910" s="18" t="n">
        <v>0</v>
      </c>
      <c r="L1910" s="18" t="n">
        <v>0</v>
      </c>
      <c r="M1910" s="18">
        <f>ROUND(IF(C1910&gt;=2026,IF(B1910&lt;741000,0,IF(B1910&lt;2191000,B1910-740000,IF(B1910&lt;2193000,1451000,IF(B1910&lt;2196000,1453000,IF(B1910&lt;2200000,1456000,IF(B1910&lt;3600000,ROUNDDOWN(B1910/4,-3)*2.8-80000,IF(B1910&lt;6600000,ROUNDDOWN(B1910/4,-3)*3.2-440000,IF(B1910&lt;8500000,ROUNDDOWN(B1910*0.9,0)-1100000,B1910-1950000)))))))),IF(B1910&lt;651000,0,IF(B1910&lt;1900000,B1910-650000,IF(B1910&lt;3600000,ROUNDDOWN(B1910/4,-3)*2.8-80000,IF(B1910&lt;6600000,ROUNDDOWN(B1910/4,-3)*3.2-440000,IF(B1910&lt;8500000,ROUNDDOWN(B1910*0.9,0)-1100000,B1910-1950000)))))),0)</f>
        <v/>
      </c>
      <c r="N1910" s="18">
        <f>IF(M1910&gt;23500000,NA(),IF(C1910&gt;=2026,IF(M1910&lt;=4890000,1040000,IF(M1910&lt;=6550000,670000,620000)),IF(M1910&lt;=1320000,950000,IF(M1910&lt;=3360000,880000,IF(M1910&lt;=4890000,680000,IF(M1910&lt;=6550000,630000,580000))))))</f>
        <v/>
      </c>
      <c r="O1910" s="18">
        <f>IF(F1910&lt;=0,IF(AND(D1910="はい",C1910&gt;=2026,C1910&lt;=2027),IF(E1910&lt;=0,0,IF(E1910&lt;=30000,E1910,IF(E1910&lt;=60000,ROUNDUP(E1910/2,0)+15000,IF(E1910&lt;=120000,ROUNDUP(E1910/4,0)+30000,60000)))),IF(E1910&lt;=0,0,IF(E1910&lt;=20000,E1910,IF(E1910&lt;=40000,ROUNDUP(E1910/2,0)+10000,IF(E1910&lt;=80000,ROUNDUP(E1910/4,0)+20000,40000))))),IF(E1910&lt;=0,IF(F1910&lt;=0,0,IF(F1910&lt;=25000,F1910,IF(F1910&lt;=50000,ROUNDUP(F1910/2,0)+12500,IF(F1910&lt;=100000,ROUNDUP(F1910/4,0)+25000,50000)))),MAX(IF(F1910&lt;=0,0,IF(F1910&lt;=25000,F1910,IF(F1910&lt;=50000,ROUNDUP(F1910/2,0)+12500,IF(F1910&lt;=100000,ROUNDUP(F1910/4,0)+25000,50000)))),MIN(IF(AND(D1910="はい",C1910&gt;=2026,C1910&lt;=2027),IF(E1910&lt;=0,0,IF(E1910&lt;=30000,E1910,IF(E1910&lt;=60000,ROUNDUP(E1910/2,0)+15000,IF(E1910&lt;=120000,ROUNDUP(E1910/4,0)+30000,60000)))),IF(E1910&lt;=0,0,IF(E1910&lt;=20000,E1910,IF(E1910&lt;=40000,ROUNDUP(E1910/2,0)+10000,IF(E1910&lt;=80000,ROUNDUP(E1910/4,0)+20000,40000)))))+IF(F1910&lt;=0,0,IF(F1910&lt;=25000,F1910,IF(F1910&lt;=50000,ROUNDUP(F1910/2,0)+12500,IF(F1910&lt;=100000,ROUNDUP(F1910/4,0)+25000,50000)))),IF(AND(D1910="はい",C1910&gt;=2026,C1910&lt;=2027),60000,40000)))))</f>
        <v/>
      </c>
      <c r="P1910" s="18">
        <f>IF(G1910&lt;=0,0,IF(G1910&lt;=20000,G1910,IF(G1910&lt;=40000,ROUNDUP(G1910/2,0)+10000,IF(G1910&lt;=80000,ROUNDUP(G1910/4,0)+20000,40000))))</f>
        <v/>
      </c>
      <c r="Q1910" s="18">
        <f>IF(I1910&lt;=0,IF(H1910&lt;=0,0,IF(H1910&lt;=20000,H1910,IF(H1910&lt;=40000,ROUNDUP(H1910/2,0)+10000,IF(H1910&lt;=80000,ROUNDUP(H1910/4,0)+20000,40000)))),IF(H1910&lt;=0,IF(I1910&lt;=0,0,IF(I1910&lt;=25000,I1910,IF(I1910&lt;=50000,ROUNDUP(I1910/2,0)+12500,IF(I1910&lt;=100000,ROUNDUP(I1910/4,0)+25000,50000)))),MAX(IF(I1910&lt;=0,0,IF(I1910&lt;=25000,I1910,IF(I1910&lt;=50000,ROUNDUP(I1910/2,0)+12500,IF(I1910&lt;=100000,ROUNDUP(I1910/4,0)+25000,50000)))),MIN(IF(H1910&lt;=0,0,IF(H1910&lt;=20000,H1910,IF(H1910&lt;=40000,ROUNDUP(H1910/2,0)+10000,IF(H1910&lt;=80000,ROUNDUP(H1910/4,0)+20000,40000))))+IF(I1910&lt;=0,0,IF(I1910&lt;=25000,I1910,IF(I1910&lt;=50000,ROUNDUP(I1910/2,0)+12500,IF(I1910&lt;=100000,ROUNDUP(I1910/4,0)+25000,50000)))),40000))))</f>
        <v/>
      </c>
      <c r="R1910" s="18">
        <f>MIN(120000,O1910+P1910+Q1910)</f>
        <v/>
      </c>
      <c r="S1910" s="18">
        <f>IF(F1910&lt;=0,IF(E1910&lt;=0,0,IF(E1910&lt;=12000,E1910,IF(E1910&lt;=32000,ROUNDUP(E1910/2,0)+6000,IF(E1910&lt;=56000,ROUNDUP(E1910/4,0)+14000,28000)))),IF(E1910&lt;=0,IF(F1910&lt;=0,0,IF(F1910&lt;=15000,F1910,IF(F1910&lt;=40000,ROUNDUP(F1910/2,0)+7500,IF(F1910&lt;=70000,ROUNDUP(F1910/4,0)+17500,35000)))),MAX(IF(F1910&lt;=0,0,IF(F1910&lt;=15000,F1910,IF(F1910&lt;=40000,ROUNDUP(F1910/2,0)+7500,IF(F1910&lt;=70000,ROUNDUP(F1910/4,0)+17500,35000)))),MIN(IF(E1910&lt;=0,0,IF(E1910&lt;=12000,E1910,IF(E1910&lt;=32000,ROUNDUP(E1910/2,0)+6000,IF(E1910&lt;=56000,ROUNDUP(E1910/4,0)+14000,28000))))+IF(F1910&lt;=0,0,IF(F1910&lt;=15000,F1910,IF(F1910&lt;=40000,ROUNDUP(F1910/2,0)+7500,IF(F1910&lt;=70000,ROUNDUP(F1910/4,0)+17500,35000)))),28000))))</f>
        <v/>
      </c>
      <c r="T1910" s="18">
        <f>IF(G1910&lt;=0,0,IF(G1910&lt;=12000,G1910,IF(G1910&lt;=32000,ROUNDUP(G1910/2,0)+6000,IF(G1910&lt;=56000,ROUNDUP(G1910/4,0)+14000,28000))))</f>
        <v/>
      </c>
      <c r="U1910" s="18">
        <f>IF(I1910&lt;=0,IF(H1910&lt;=0,0,IF(H1910&lt;=12000,H1910,IF(H1910&lt;=32000,ROUNDUP(H1910/2,0)+6000,IF(H1910&lt;=56000,ROUNDUP(H1910/4,0)+14000,28000)))),IF(H1910&lt;=0,IF(I1910&lt;=0,0,IF(I1910&lt;=15000,I1910,IF(I1910&lt;=40000,ROUNDUP(I1910/2,0)+7500,IF(I1910&lt;=70000,ROUNDUP(I1910/4,0)+17500,35000)))),MAX(IF(I1910&lt;=0,0,IF(I1910&lt;=15000,I1910,IF(I1910&lt;=40000,ROUNDUP(I1910/2,0)+7500,IF(I1910&lt;=70000,ROUNDUP(I1910/4,0)+17500,35000)))),MIN(IF(H1910&lt;=0,0,IF(H1910&lt;=12000,H1910,IF(H1910&lt;=32000,ROUNDUP(H1910/2,0)+6000,IF(H1910&lt;=56000,ROUNDUP(H1910/4,0)+14000,28000))))+IF(I1910&lt;=0,0,IF(I1910&lt;=15000,I1910,IF(I1910&lt;=40000,ROUNDUP(I1910/2,0)+7500,IF(I1910&lt;=70000,ROUNDUP(I1910/4,0)+17500,35000)))),28000))))</f>
        <v/>
      </c>
      <c r="V1910" s="18">
        <f>MIN(70000,S1910+T1910+U1910)</f>
        <v/>
      </c>
      <c r="W1910" s="18">
        <f>MAX(0,ROUNDDOWN(M1910-J1910-N1910-K1910-0,-3))</f>
        <v/>
      </c>
      <c r="X1910" s="18">
        <f>MAX(0,ROUNDDOWN(M1910-J1910-N1910-K1910-R1910,-3))</f>
        <v/>
      </c>
      <c r="Y1910" s="18">
        <f>IF(W1910&lt;=0,0,ROUNDDOWN((W1910*LOOKUP(W1910,{0,1950001,3300001,6950001,9000001,18000001,40000001},{0.05,0.1,0.2,0.23,0.33,0.4,0.45})-LOOKUP(W1910,{0,1950001,3300001,6950001,9000001,18000001,40000001},{0,97500,427500,636000,1536000,2796000,4796000}))*1.021,-2))</f>
        <v/>
      </c>
      <c r="Z1910" s="18">
        <f>IF(X1910&lt;=0,0,ROUNDDOWN((X1910*LOOKUP(X1910,{0,1950001,3300001,6950001,9000001,18000001,40000001},{0.05,0.1,0.2,0.23,0.33,0.4,0.45})-LOOKUP(X1910,{0,1950001,3300001,6950001,9000001,18000001,40000001},{0,97500,427500,636000,1536000,2796000,4796000}))*1.021,-2))</f>
        <v/>
      </c>
      <c r="AA1910" s="18">
        <f>MAX(0,ROUNDDOWN(M1910-J1910-430000-L1910-0,-3))</f>
        <v/>
      </c>
      <c r="AB1910" s="18">
        <f>MAX(0,ROUNDDOWN(M1910-J1910-430000-L1910-V1910,-3))</f>
        <v/>
      </c>
      <c r="AC1910" s="18">
        <f>IF(M1910&lt;=450000,0,MAX(0,ROUNDDOWN(AA1910*0.06-MIN(50000,AA1910)*0.03,-2))+MAX(0,ROUNDDOWN(AA1910*0.04-MIN(50000,AA1910)*0.02,-2)))</f>
        <v/>
      </c>
      <c r="AD1910" s="18">
        <f>IF(M1910&lt;=450000,0,MAX(0,ROUNDDOWN(AB1910*0.06-MIN(50000,AB1910)*0.03,-2))+MAX(0,ROUNDDOWN(AB1910*0.04-MIN(50000,AB1910)*0.02,-2)))</f>
        <v/>
      </c>
      <c r="AE1910" s="18">
        <f>Y1910-Z1910</f>
        <v/>
      </c>
      <c r="AF1910" s="18">
        <f>AC1910-AD1910</f>
        <v/>
      </c>
      <c r="AG1910" s="18">
        <f>AE1910+AF1910</f>
        <v/>
      </c>
      <c r="AH1910" s="20">
        <f>IF(W1910&lt;=0,0,LOOKUP(W1910,{0,1950001,3300001,6950001,9000001,18000001,40000001},{0.05,0.1,0.2,0.23,0.33,0.4,0.45}))</f>
        <v/>
      </c>
    </row>
    <row r="1911">
      <c r="A1911" t="inlineStr">
        <is>
          <t>1万円刻み 3区分8万円ずつ</t>
        </is>
      </c>
      <c r="B1911" s="18">
        <f>'4_1万円刻み'!$A$611</f>
        <v/>
      </c>
      <c r="C1911" s="19" t="n">
        <v>2026</v>
      </c>
      <c r="D1911" t="inlineStr">
        <is>
          <t>いいえ</t>
        </is>
      </c>
      <c r="E1911" s="18" t="n">
        <v>80000</v>
      </c>
      <c r="F1911" s="18" t="n">
        <v>0</v>
      </c>
      <c r="G1911" s="18" t="n">
        <v>80000</v>
      </c>
      <c r="H1911" s="18" t="n">
        <v>80000</v>
      </c>
      <c r="I1911" s="18" t="n">
        <v>0</v>
      </c>
      <c r="J1911" s="18">
        <f>ROUND(MIN(B1911/12,650000)*12*0.0915+MIN(B1911/12,1390000)*12*(0.0504+0)+B1911*0.005,0)</f>
        <v/>
      </c>
      <c r="K1911" s="18" t="n">
        <v>0</v>
      </c>
      <c r="L1911" s="18" t="n">
        <v>0</v>
      </c>
      <c r="M1911" s="18">
        <f>ROUND(IF(C1911&gt;=2026,IF(B1911&lt;741000,0,IF(B1911&lt;2191000,B1911-740000,IF(B1911&lt;2193000,1451000,IF(B1911&lt;2196000,1453000,IF(B1911&lt;2200000,1456000,IF(B1911&lt;3600000,ROUNDDOWN(B1911/4,-3)*2.8-80000,IF(B1911&lt;6600000,ROUNDDOWN(B1911/4,-3)*3.2-440000,IF(B1911&lt;8500000,ROUNDDOWN(B1911*0.9,0)-1100000,B1911-1950000)))))))),IF(B1911&lt;651000,0,IF(B1911&lt;1900000,B1911-650000,IF(B1911&lt;3600000,ROUNDDOWN(B1911/4,-3)*2.8-80000,IF(B1911&lt;6600000,ROUNDDOWN(B1911/4,-3)*3.2-440000,IF(B1911&lt;8500000,ROUNDDOWN(B1911*0.9,0)-1100000,B1911-1950000)))))),0)</f>
        <v/>
      </c>
      <c r="N1911" s="18">
        <f>IF(M1911&gt;23500000,NA(),IF(C1911&gt;=2026,IF(M1911&lt;=4890000,1040000,IF(M1911&lt;=6550000,670000,620000)),IF(M1911&lt;=1320000,950000,IF(M1911&lt;=3360000,880000,IF(M1911&lt;=4890000,680000,IF(M1911&lt;=6550000,630000,580000))))))</f>
        <v/>
      </c>
      <c r="O1911" s="18">
        <f>IF(F1911&lt;=0,IF(AND(D1911="はい",C1911&gt;=2026,C1911&lt;=2027),IF(E1911&lt;=0,0,IF(E1911&lt;=30000,E1911,IF(E1911&lt;=60000,ROUNDUP(E1911/2,0)+15000,IF(E1911&lt;=120000,ROUNDUP(E1911/4,0)+30000,60000)))),IF(E1911&lt;=0,0,IF(E1911&lt;=20000,E1911,IF(E1911&lt;=40000,ROUNDUP(E1911/2,0)+10000,IF(E1911&lt;=80000,ROUNDUP(E1911/4,0)+20000,40000))))),IF(E1911&lt;=0,IF(F1911&lt;=0,0,IF(F1911&lt;=25000,F1911,IF(F1911&lt;=50000,ROUNDUP(F1911/2,0)+12500,IF(F1911&lt;=100000,ROUNDUP(F1911/4,0)+25000,50000)))),MAX(IF(F1911&lt;=0,0,IF(F1911&lt;=25000,F1911,IF(F1911&lt;=50000,ROUNDUP(F1911/2,0)+12500,IF(F1911&lt;=100000,ROUNDUP(F1911/4,0)+25000,50000)))),MIN(IF(AND(D1911="はい",C1911&gt;=2026,C1911&lt;=2027),IF(E1911&lt;=0,0,IF(E1911&lt;=30000,E1911,IF(E1911&lt;=60000,ROUNDUP(E1911/2,0)+15000,IF(E1911&lt;=120000,ROUNDUP(E1911/4,0)+30000,60000)))),IF(E1911&lt;=0,0,IF(E1911&lt;=20000,E1911,IF(E1911&lt;=40000,ROUNDUP(E1911/2,0)+10000,IF(E1911&lt;=80000,ROUNDUP(E1911/4,0)+20000,40000)))))+IF(F1911&lt;=0,0,IF(F1911&lt;=25000,F1911,IF(F1911&lt;=50000,ROUNDUP(F1911/2,0)+12500,IF(F1911&lt;=100000,ROUNDUP(F1911/4,0)+25000,50000)))),IF(AND(D1911="はい",C1911&gt;=2026,C1911&lt;=2027),60000,40000)))))</f>
        <v/>
      </c>
      <c r="P1911" s="18">
        <f>IF(G1911&lt;=0,0,IF(G1911&lt;=20000,G1911,IF(G1911&lt;=40000,ROUNDUP(G1911/2,0)+10000,IF(G1911&lt;=80000,ROUNDUP(G1911/4,0)+20000,40000))))</f>
        <v/>
      </c>
      <c r="Q1911" s="18">
        <f>IF(I1911&lt;=0,IF(H1911&lt;=0,0,IF(H1911&lt;=20000,H1911,IF(H1911&lt;=40000,ROUNDUP(H1911/2,0)+10000,IF(H1911&lt;=80000,ROUNDUP(H1911/4,0)+20000,40000)))),IF(H1911&lt;=0,IF(I1911&lt;=0,0,IF(I1911&lt;=25000,I1911,IF(I1911&lt;=50000,ROUNDUP(I1911/2,0)+12500,IF(I1911&lt;=100000,ROUNDUP(I1911/4,0)+25000,50000)))),MAX(IF(I1911&lt;=0,0,IF(I1911&lt;=25000,I1911,IF(I1911&lt;=50000,ROUNDUP(I1911/2,0)+12500,IF(I1911&lt;=100000,ROUNDUP(I1911/4,0)+25000,50000)))),MIN(IF(H1911&lt;=0,0,IF(H1911&lt;=20000,H1911,IF(H1911&lt;=40000,ROUNDUP(H1911/2,0)+10000,IF(H1911&lt;=80000,ROUNDUP(H1911/4,0)+20000,40000))))+IF(I1911&lt;=0,0,IF(I1911&lt;=25000,I1911,IF(I1911&lt;=50000,ROUNDUP(I1911/2,0)+12500,IF(I1911&lt;=100000,ROUNDUP(I1911/4,0)+25000,50000)))),40000))))</f>
        <v/>
      </c>
      <c r="R1911" s="18">
        <f>MIN(120000,O1911+P1911+Q1911)</f>
        <v/>
      </c>
      <c r="S1911" s="18">
        <f>IF(F1911&lt;=0,IF(E1911&lt;=0,0,IF(E1911&lt;=12000,E1911,IF(E1911&lt;=32000,ROUNDUP(E1911/2,0)+6000,IF(E1911&lt;=56000,ROUNDUP(E1911/4,0)+14000,28000)))),IF(E1911&lt;=0,IF(F1911&lt;=0,0,IF(F1911&lt;=15000,F1911,IF(F1911&lt;=40000,ROUNDUP(F1911/2,0)+7500,IF(F1911&lt;=70000,ROUNDUP(F1911/4,0)+17500,35000)))),MAX(IF(F1911&lt;=0,0,IF(F1911&lt;=15000,F1911,IF(F1911&lt;=40000,ROUNDUP(F1911/2,0)+7500,IF(F1911&lt;=70000,ROUNDUP(F1911/4,0)+17500,35000)))),MIN(IF(E1911&lt;=0,0,IF(E1911&lt;=12000,E1911,IF(E1911&lt;=32000,ROUNDUP(E1911/2,0)+6000,IF(E1911&lt;=56000,ROUNDUP(E1911/4,0)+14000,28000))))+IF(F1911&lt;=0,0,IF(F1911&lt;=15000,F1911,IF(F1911&lt;=40000,ROUNDUP(F1911/2,0)+7500,IF(F1911&lt;=70000,ROUNDUP(F1911/4,0)+17500,35000)))),28000))))</f>
        <v/>
      </c>
      <c r="T1911" s="18">
        <f>IF(G1911&lt;=0,0,IF(G1911&lt;=12000,G1911,IF(G1911&lt;=32000,ROUNDUP(G1911/2,0)+6000,IF(G1911&lt;=56000,ROUNDUP(G1911/4,0)+14000,28000))))</f>
        <v/>
      </c>
      <c r="U1911" s="18">
        <f>IF(I1911&lt;=0,IF(H1911&lt;=0,0,IF(H1911&lt;=12000,H1911,IF(H1911&lt;=32000,ROUNDUP(H1911/2,0)+6000,IF(H1911&lt;=56000,ROUNDUP(H1911/4,0)+14000,28000)))),IF(H1911&lt;=0,IF(I1911&lt;=0,0,IF(I1911&lt;=15000,I1911,IF(I1911&lt;=40000,ROUNDUP(I1911/2,0)+7500,IF(I1911&lt;=70000,ROUNDUP(I1911/4,0)+17500,35000)))),MAX(IF(I1911&lt;=0,0,IF(I1911&lt;=15000,I1911,IF(I1911&lt;=40000,ROUNDUP(I1911/2,0)+7500,IF(I1911&lt;=70000,ROUNDUP(I1911/4,0)+17500,35000)))),MIN(IF(H1911&lt;=0,0,IF(H1911&lt;=12000,H1911,IF(H1911&lt;=32000,ROUNDUP(H1911/2,0)+6000,IF(H1911&lt;=56000,ROUNDUP(H1911/4,0)+14000,28000))))+IF(I1911&lt;=0,0,IF(I1911&lt;=15000,I1911,IF(I1911&lt;=40000,ROUNDUP(I1911/2,0)+7500,IF(I1911&lt;=70000,ROUNDUP(I1911/4,0)+17500,35000)))),28000))))</f>
        <v/>
      </c>
      <c r="V1911" s="18">
        <f>MIN(70000,S1911+T1911+U1911)</f>
        <v/>
      </c>
      <c r="W1911" s="18">
        <f>MAX(0,ROUNDDOWN(M1911-J1911-N1911-K1911-0,-3))</f>
        <v/>
      </c>
      <c r="X1911" s="18">
        <f>MAX(0,ROUNDDOWN(M1911-J1911-N1911-K1911-R1911,-3))</f>
        <v/>
      </c>
      <c r="Y1911" s="18">
        <f>IF(W1911&lt;=0,0,ROUNDDOWN((W1911*LOOKUP(W1911,{0,1950001,3300001,6950001,9000001,18000001,40000001},{0.05,0.1,0.2,0.23,0.33,0.4,0.45})-LOOKUP(W1911,{0,1950001,3300001,6950001,9000001,18000001,40000001},{0,97500,427500,636000,1536000,2796000,4796000}))*1.021,-2))</f>
        <v/>
      </c>
      <c r="Z1911" s="18">
        <f>IF(X1911&lt;=0,0,ROUNDDOWN((X1911*LOOKUP(X1911,{0,1950001,3300001,6950001,9000001,18000001,40000001},{0.05,0.1,0.2,0.23,0.33,0.4,0.45})-LOOKUP(X1911,{0,1950001,3300001,6950001,9000001,18000001,40000001},{0,97500,427500,636000,1536000,2796000,4796000}))*1.021,-2))</f>
        <v/>
      </c>
      <c r="AA1911" s="18">
        <f>MAX(0,ROUNDDOWN(M1911-J1911-430000-L1911-0,-3))</f>
        <v/>
      </c>
      <c r="AB1911" s="18">
        <f>MAX(0,ROUNDDOWN(M1911-J1911-430000-L1911-V1911,-3))</f>
        <v/>
      </c>
      <c r="AC1911" s="18">
        <f>IF(M1911&lt;=450000,0,MAX(0,ROUNDDOWN(AA1911*0.06-MIN(50000,AA1911)*0.03,-2))+MAX(0,ROUNDDOWN(AA1911*0.04-MIN(50000,AA1911)*0.02,-2)))</f>
        <v/>
      </c>
      <c r="AD1911" s="18">
        <f>IF(M1911&lt;=450000,0,MAX(0,ROUNDDOWN(AB1911*0.06-MIN(50000,AB1911)*0.03,-2))+MAX(0,ROUNDDOWN(AB1911*0.04-MIN(50000,AB1911)*0.02,-2)))</f>
        <v/>
      </c>
      <c r="AE1911" s="18">
        <f>Y1911-Z1911</f>
        <v/>
      </c>
      <c r="AF1911" s="18">
        <f>AC1911-AD1911</f>
        <v/>
      </c>
      <c r="AG1911" s="18">
        <f>AE1911+AF1911</f>
        <v/>
      </c>
      <c r="AH1911" s="20">
        <f>IF(W1911&lt;=0,0,LOOKUP(W1911,{0,1950001,3300001,6950001,9000001,18000001,40000001},{0.05,0.1,0.2,0.23,0.33,0.4,0.45}))</f>
        <v/>
      </c>
    </row>
    <row r="1912">
      <c r="A1912" t="inlineStr">
        <is>
          <t>1万円刻み 一般8万円</t>
        </is>
      </c>
      <c r="B1912" s="18">
        <f>'4_1万円刻み'!$A$611</f>
        <v/>
      </c>
      <c r="C1912" s="19" t="n">
        <v>2026</v>
      </c>
      <c r="D1912" t="inlineStr">
        <is>
          <t>いいえ</t>
        </is>
      </c>
      <c r="E1912" s="18" t="n">
        <v>80000</v>
      </c>
      <c r="F1912" s="18" t="n">
        <v>0</v>
      </c>
      <c r="G1912" s="18" t="n">
        <v>0</v>
      </c>
      <c r="H1912" s="18" t="n">
        <v>0</v>
      </c>
      <c r="I1912" s="18" t="n">
        <v>0</v>
      </c>
      <c r="J1912" s="18">
        <f>ROUND(MIN(B1912/12,650000)*12*0.0915+MIN(B1912/12,1390000)*12*(0.0504+0)+B1912*0.005,0)</f>
        <v/>
      </c>
      <c r="K1912" s="18" t="n">
        <v>0</v>
      </c>
      <c r="L1912" s="18" t="n">
        <v>0</v>
      </c>
      <c r="M1912" s="18">
        <f>ROUND(IF(C1912&gt;=2026,IF(B1912&lt;741000,0,IF(B1912&lt;2191000,B1912-740000,IF(B1912&lt;2193000,1451000,IF(B1912&lt;2196000,1453000,IF(B1912&lt;2200000,1456000,IF(B1912&lt;3600000,ROUNDDOWN(B1912/4,-3)*2.8-80000,IF(B1912&lt;6600000,ROUNDDOWN(B1912/4,-3)*3.2-440000,IF(B1912&lt;8500000,ROUNDDOWN(B1912*0.9,0)-1100000,B1912-1950000)))))))),IF(B1912&lt;651000,0,IF(B1912&lt;1900000,B1912-650000,IF(B1912&lt;3600000,ROUNDDOWN(B1912/4,-3)*2.8-80000,IF(B1912&lt;6600000,ROUNDDOWN(B1912/4,-3)*3.2-440000,IF(B1912&lt;8500000,ROUNDDOWN(B1912*0.9,0)-1100000,B1912-1950000)))))),0)</f>
        <v/>
      </c>
      <c r="N1912" s="18">
        <f>IF(M1912&gt;23500000,NA(),IF(C1912&gt;=2026,IF(M1912&lt;=4890000,1040000,IF(M1912&lt;=6550000,670000,620000)),IF(M1912&lt;=1320000,950000,IF(M1912&lt;=3360000,880000,IF(M1912&lt;=4890000,680000,IF(M1912&lt;=6550000,630000,580000))))))</f>
        <v/>
      </c>
      <c r="O1912" s="18">
        <f>IF(F1912&lt;=0,IF(AND(D1912="はい",C1912&gt;=2026,C1912&lt;=2027),IF(E1912&lt;=0,0,IF(E1912&lt;=30000,E1912,IF(E1912&lt;=60000,ROUNDUP(E1912/2,0)+15000,IF(E1912&lt;=120000,ROUNDUP(E1912/4,0)+30000,60000)))),IF(E1912&lt;=0,0,IF(E1912&lt;=20000,E1912,IF(E1912&lt;=40000,ROUNDUP(E1912/2,0)+10000,IF(E1912&lt;=80000,ROUNDUP(E1912/4,0)+20000,40000))))),IF(E1912&lt;=0,IF(F1912&lt;=0,0,IF(F1912&lt;=25000,F1912,IF(F1912&lt;=50000,ROUNDUP(F1912/2,0)+12500,IF(F1912&lt;=100000,ROUNDUP(F1912/4,0)+25000,50000)))),MAX(IF(F1912&lt;=0,0,IF(F1912&lt;=25000,F1912,IF(F1912&lt;=50000,ROUNDUP(F1912/2,0)+12500,IF(F1912&lt;=100000,ROUNDUP(F1912/4,0)+25000,50000)))),MIN(IF(AND(D1912="はい",C1912&gt;=2026,C1912&lt;=2027),IF(E1912&lt;=0,0,IF(E1912&lt;=30000,E1912,IF(E1912&lt;=60000,ROUNDUP(E1912/2,0)+15000,IF(E1912&lt;=120000,ROUNDUP(E1912/4,0)+30000,60000)))),IF(E1912&lt;=0,0,IF(E1912&lt;=20000,E1912,IF(E1912&lt;=40000,ROUNDUP(E1912/2,0)+10000,IF(E1912&lt;=80000,ROUNDUP(E1912/4,0)+20000,40000)))))+IF(F1912&lt;=0,0,IF(F1912&lt;=25000,F1912,IF(F1912&lt;=50000,ROUNDUP(F1912/2,0)+12500,IF(F1912&lt;=100000,ROUNDUP(F1912/4,0)+25000,50000)))),IF(AND(D1912="はい",C1912&gt;=2026,C1912&lt;=2027),60000,40000)))))</f>
        <v/>
      </c>
      <c r="P1912" s="18">
        <f>IF(G1912&lt;=0,0,IF(G1912&lt;=20000,G1912,IF(G1912&lt;=40000,ROUNDUP(G1912/2,0)+10000,IF(G1912&lt;=80000,ROUNDUP(G1912/4,0)+20000,40000))))</f>
        <v/>
      </c>
      <c r="Q1912" s="18">
        <f>IF(I1912&lt;=0,IF(H1912&lt;=0,0,IF(H1912&lt;=20000,H1912,IF(H1912&lt;=40000,ROUNDUP(H1912/2,0)+10000,IF(H1912&lt;=80000,ROUNDUP(H1912/4,0)+20000,40000)))),IF(H1912&lt;=0,IF(I1912&lt;=0,0,IF(I1912&lt;=25000,I1912,IF(I1912&lt;=50000,ROUNDUP(I1912/2,0)+12500,IF(I1912&lt;=100000,ROUNDUP(I1912/4,0)+25000,50000)))),MAX(IF(I1912&lt;=0,0,IF(I1912&lt;=25000,I1912,IF(I1912&lt;=50000,ROUNDUP(I1912/2,0)+12500,IF(I1912&lt;=100000,ROUNDUP(I1912/4,0)+25000,50000)))),MIN(IF(H1912&lt;=0,0,IF(H1912&lt;=20000,H1912,IF(H1912&lt;=40000,ROUNDUP(H1912/2,0)+10000,IF(H1912&lt;=80000,ROUNDUP(H1912/4,0)+20000,40000))))+IF(I1912&lt;=0,0,IF(I1912&lt;=25000,I1912,IF(I1912&lt;=50000,ROUNDUP(I1912/2,0)+12500,IF(I1912&lt;=100000,ROUNDUP(I1912/4,0)+25000,50000)))),40000))))</f>
        <v/>
      </c>
      <c r="R1912" s="18">
        <f>MIN(120000,O1912+P1912+Q1912)</f>
        <v/>
      </c>
      <c r="S1912" s="18">
        <f>IF(F1912&lt;=0,IF(E1912&lt;=0,0,IF(E1912&lt;=12000,E1912,IF(E1912&lt;=32000,ROUNDUP(E1912/2,0)+6000,IF(E1912&lt;=56000,ROUNDUP(E1912/4,0)+14000,28000)))),IF(E1912&lt;=0,IF(F1912&lt;=0,0,IF(F1912&lt;=15000,F1912,IF(F1912&lt;=40000,ROUNDUP(F1912/2,0)+7500,IF(F1912&lt;=70000,ROUNDUP(F1912/4,0)+17500,35000)))),MAX(IF(F1912&lt;=0,0,IF(F1912&lt;=15000,F1912,IF(F1912&lt;=40000,ROUNDUP(F1912/2,0)+7500,IF(F1912&lt;=70000,ROUNDUP(F1912/4,0)+17500,35000)))),MIN(IF(E1912&lt;=0,0,IF(E1912&lt;=12000,E1912,IF(E1912&lt;=32000,ROUNDUP(E1912/2,0)+6000,IF(E1912&lt;=56000,ROUNDUP(E1912/4,0)+14000,28000))))+IF(F1912&lt;=0,0,IF(F1912&lt;=15000,F1912,IF(F1912&lt;=40000,ROUNDUP(F1912/2,0)+7500,IF(F1912&lt;=70000,ROUNDUP(F1912/4,0)+17500,35000)))),28000))))</f>
        <v/>
      </c>
      <c r="T1912" s="18">
        <f>IF(G1912&lt;=0,0,IF(G1912&lt;=12000,G1912,IF(G1912&lt;=32000,ROUNDUP(G1912/2,0)+6000,IF(G1912&lt;=56000,ROUNDUP(G1912/4,0)+14000,28000))))</f>
        <v/>
      </c>
      <c r="U1912" s="18">
        <f>IF(I1912&lt;=0,IF(H1912&lt;=0,0,IF(H1912&lt;=12000,H1912,IF(H1912&lt;=32000,ROUNDUP(H1912/2,0)+6000,IF(H1912&lt;=56000,ROUNDUP(H1912/4,0)+14000,28000)))),IF(H1912&lt;=0,IF(I1912&lt;=0,0,IF(I1912&lt;=15000,I1912,IF(I1912&lt;=40000,ROUNDUP(I1912/2,0)+7500,IF(I1912&lt;=70000,ROUNDUP(I1912/4,0)+17500,35000)))),MAX(IF(I1912&lt;=0,0,IF(I1912&lt;=15000,I1912,IF(I1912&lt;=40000,ROUNDUP(I1912/2,0)+7500,IF(I1912&lt;=70000,ROUNDUP(I1912/4,0)+17500,35000)))),MIN(IF(H1912&lt;=0,0,IF(H1912&lt;=12000,H1912,IF(H1912&lt;=32000,ROUNDUP(H1912/2,0)+6000,IF(H1912&lt;=56000,ROUNDUP(H1912/4,0)+14000,28000))))+IF(I1912&lt;=0,0,IF(I1912&lt;=15000,I1912,IF(I1912&lt;=40000,ROUNDUP(I1912/2,0)+7500,IF(I1912&lt;=70000,ROUNDUP(I1912/4,0)+17500,35000)))),28000))))</f>
        <v/>
      </c>
      <c r="V1912" s="18">
        <f>MIN(70000,S1912+T1912+U1912)</f>
        <v/>
      </c>
      <c r="W1912" s="18">
        <f>MAX(0,ROUNDDOWN(M1912-J1912-N1912-K1912-0,-3))</f>
        <v/>
      </c>
      <c r="X1912" s="18">
        <f>MAX(0,ROUNDDOWN(M1912-J1912-N1912-K1912-R1912,-3))</f>
        <v/>
      </c>
      <c r="Y1912" s="18">
        <f>IF(W1912&lt;=0,0,ROUNDDOWN((W1912*LOOKUP(W1912,{0,1950001,3300001,6950001,9000001,18000001,40000001},{0.05,0.1,0.2,0.23,0.33,0.4,0.45})-LOOKUP(W1912,{0,1950001,3300001,6950001,9000001,18000001,40000001},{0,97500,427500,636000,1536000,2796000,4796000}))*1.021,-2))</f>
        <v/>
      </c>
      <c r="Z1912" s="18">
        <f>IF(X1912&lt;=0,0,ROUNDDOWN((X1912*LOOKUP(X1912,{0,1950001,3300001,6950001,9000001,18000001,40000001},{0.05,0.1,0.2,0.23,0.33,0.4,0.45})-LOOKUP(X1912,{0,1950001,3300001,6950001,9000001,18000001,40000001},{0,97500,427500,636000,1536000,2796000,4796000}))*1.021,-2))</f>
        <v/>
      </c>
      <c r="AA1912" s="18">
        <f>MAX(0,ROUNDDOWN(M1912-J1912-430000-L1912-0,-3))</f>
        <v/>
      </c>
      <c r="AB1912" s="18">
        <f>MAX(0,ROUNDDOWN(M1912-J1912-430000-L1912-V1912,-3))</f>
        <v/>
      </c>
      <c r="AC1912" s="18">
        <f>IF(M1912&lt;=450000,0,MAX(0,ROUNDDOWN(AA1912*0.06-MIN(50000,AA1912)*0.03,-2))+MAX(0,ROUNDDOWN(AA1912*0.04-MIN(50000,AA1912)*0.02,-2)))</f>
        <v/>
      </c>
      <c r="AD1912" s="18">
        <f>IF(M1912&lt;=450000,0,MAX(0,ROUNDDOWN(AB1912*0.06-MIN(50000,AB1912)*0.03,-2))+MAX(0,ROUNDDOWN(AB1912*0.04-MIN(50000,AB1912)*0.02,-2)))</f>
        <v/>
      </c>
      <c r="AE1912" s="18">
        <f>Y1912-Z1912</f>
        <v/>
      </c>
      <c r="AF1912" s="18">
        <f>AC1912-AD1912</f>
        <v/>
      </c>
      <c r="AG1912" s="18">
        <f>AE1912+AF1912</f>
        <v/>
      </c>
      <c r="AH1912" s="20">
        <f>IF(W1912&lt;=0,0,LOOKUP(W1912,{0,1950001,3300001,6950001,9000001,18000001,40000001},{0.05,0.1,0.2,0.23,0.33,0.4,0.45}))</f>
        <v/>
      </c>
    </row>
    <row r="1913">
      <c r="A1913" t="inlineStr">
        <is>
          <t>1万円刻み 特例あり一般12万円</t>
        </is>
      </c>
      <c r="B1913" s="18">
        <f>'4_1万円刻み'!$A$611</f>
        <v/>
      </c>
      <c r="C1913" s="19" t="n">
        <v>2026</v>
      </c>
      <c r="D1913" t="inlineStr">
        <is>
          <t>はい</t>
        </is>
      </c>
      <c r="E1913" s="18" t="n">
        <v>120000</v>
      </c>
      <c r="F1913" s="18" t="n">
        <v>0</v>
      </c>
      <c r="G1913" s="18" t="n">
        <v>0</v>
      </c>
      <c r="H1913" s="18" t="n">
        <v>0</v>
      </c>
      <c r="I1913" s="18" t="n">
        <v>0</v>
      </c>
      <c r="J1913" s="18">
        <f>ROUND(MIN(B1913/12,650000)*12*0.0915+MIN(B1913/12,1390000)*12*(0.0504+0)+B1913*0.005,0)</f>
        <v/>
      </c>
      <c r="K1913" s="18" t="n">
        <v>0</v>
      </c>
      <c r="L1913" s="18" t="n">
        <v>0</v>
      </c>
      <c r="M1913" s="18">
        <f>ROUND(IF(C1913&gt;=2026,IF(B1913&lt;741000,0,IF(B1913&lt;2191000,B1913-740000,IF(B1913&lt;2193000,1451000,IF(B1913&lt;2196000,1453000,IF(B1913&lt;2200000,1456000,IF(B1913&lt;3600000,ROUNDDOWN(B1913/4,-3)*2.8-80000,IF(B1913&lt;6600000,ROUNDDOWN(B1913/4,-3)*3.2-440000,IF(B1913&lt;8500000,ROUNDDOWN(B1913*0.9,0)-1100000,B1913-1950000)))))))),IF(B1913&lt;651000,0,IF(B1913&lt;1900000,B1913-650000,IF(B1913&lt;3600000,ROUNDDOWN(B1913/4,-3)*2.8-80000,IF(B1913&lt;6600000,ROUNDDOWN(B1913/4,-3)*3.2-440000,IF(B1913&lt;8500000,ROUNDDOWN(B1913*0.9,0)-1100000,B1913-1950000)))))),0)</f>
        <v/>
      </c>
      <c r="N1913" s="18">
        <f>IF(M1913&gt;23500000,NA(),IF(C1913&gt;=2026,IF(M1913&lt;=4890000,1040000,IF(M1913&lt;=6550000,670000,620000)),IF(M1913&lt;=1320000,950000,IF(M1913&lt;=3360000,880000,IF(M1913&lt;=4890000,680000,IF(M1913&lt;=6550000,630000,580000))))))</f>
        <v/>
      </c>
      <c r="O1913" s="18">
        <f>IF(F1913&lt;=0,IF(AND(D1913="はい",C1913&gt;=2026,C1913&lt;=2027),IF(E1913&lt;=0,0,IF(E1913&lt;=30000,E1913,IF(E1913&lt;=60000,ROUNDUP(E1913/2,0)+15000,IF(E1913&lt;=120000,ROUNDUP(E1913/4,0)+30000,60000)))),IF(E1913&lt;=0,0,IF(E1913&lt;=20000,E1913,IF(E1913&lt;=40000,ROUNDUP(E1913/2,0)+10000,IF(E1913&lt;=80000,ROUNDUP(E1913/4,0)+20000,40000))))),IF(E1913&lt;=0,IF(F1913&lt;=0,0,IF(F1913&lt;=25000,F1913,IF(F1913&lt;=50000,ROUNDUP(F1913/2,0)+12500,IF(F1913&lt;=100000,ROUNDUP(F1913/4,0)+25000,50000)))),MAX(IF(F1913&lt;=0,0,IF(F1913&lt;=25000,F1913,IF(F1913&lt;=50000,ROUNDUP(F1913/2,0)+12500,IF(F1913&lt;=100000,ROUNDUP(F1913/4,0)+25000,50000)))),MIN(IF(AND(D1913="はい",C1913&gt;=2026,C1913&lt;=2027),IF(E1913&lt;=0,0,IF(E1913&lt;=30000,E1913,IF(E1913&lt;=60000,ROUNDUP(E1913/2,0)+15000,IF(E1913&lt;=120000,ROUNDUP(E1913/4,0)+30000,60000)))),IF(E1913&lt;=0,0,IF(E1913&lt;=20000,E1913,IF(E1913&lt;=40000,ROUNDUP(E1913/2,0)+10000,IF(E1913&lt;=80000,ROUNDUP(E1913/4,0)+20000,40000)))))+IF(F1913&lt;=0,0,IF(F1913&lt;=25000,F1913,IF(F1913&lt;=50000,ROUNDUP(F1913/2,0)+12500,IF(F1913&lt;=100000,ROUNDUP(F1913/4,0)+25000,50000)))),IF(AND(D1913="はい",C1913&gt;=2026,C1913&lt;=2027),60000,40000)))))</f>
        <v/>
      </c>
      <c r="P1913" s="18">
        <f>IF(G1913&lt;=0,0,IF(G1913&lt;=20000,G1913,IF(G1913&lt;=40000,ROUNDUP(G1913/2,0)+10000,IF(G1913&lt;=80000,ROUNDUP(G1913/4,0)+20000,40000))))</f>
        <v/>
      </c>
      <c r="Q1913" s="18">
        <f>IF(I1913&lt;=0,IF(H1913&lt;=0,0,IF(H1913&lt;=20000,H1913,IF(H1913&lt;=40000,ROUNDUP(H1913/2,0)+10000,IF(H1913&lt;=80000,ROUNDUP(H1913/4,0)+20000,40000)))),IF(H1913&lt;=0,IF(I1913&lt;=0,0,IF(I1913&lt;=25000,I1913,IF(I1913&lt;=50000,ROUNDUP(I1913/2,0)+12500,IF(I1913&lt;=100000,ROUNDUP(I1913/4,0)+25000,50000)))),MAX(IF(I1913&lt;=0,0,IF(I1913&lt;=25000,I1913,IF(I1913&lt;=50000,ROUNDUP(I1913/2,0)+12500,IF(I1913&lt;=100000,ROUNDUP(I1913/4,0)+25000,50000)))),MIN(IF(H1913&lt;=0,0,IF(H1913&lt;=20000,H1913,IF(H1913&lt;=40000,ROUNDUP(H1913/2,0)+10000,IF(H1913&lt;=80000,ROUNDUP(H1913/4,0)+20000,40000))))+IF(I1913&lt;=0,0,IF(I1913&lt;=25000,I1913,IF(I1913&lt;=50000,ROUNDUP(I1913/2,0)+12500,IF(I1913&lt;=100000,ROUNDUP(I1913/4,0)+25000,50000)))),40000))))</f>
        <v/>
      </c>
      <c r="R1913" s="18">
        <f>MIN(120000,O1913+P1913+Q1913)</f>
        <v/>
      </c>
      <c r="S1913" s="18">
        <f>IF(F1913&lt;=0,IF(E1913&lt;=0,0,IF(E1913&lt;=12000,E1913,IF(E1913&lt;=32000,ROUNDUP(E1913/2,0)+6000,IF(E1913&lt;=56000,ROUNDUP(E1913/4,0)+14000,28000)))),IF(E1913&lt;=0,IF(F1913&lt;=0,0,IF(F1913&lt;=15000,F1913,IF(F1913&lt;=40000,ROUNDUP(F1913/2,0)+7500,IF(F1913&lt;=70000,ROUNDUP(F1913/4,0)+17500,35000)))),MAX(IF(F1913&lt;=0,0,IF(F1913&lt;=15000,F1913,IF(F1913&lt;=40000,ROUNDUP(F1913/2,0)+7500,IF(F1913&lt;=70000,ROUNDUP(F1913/4,0)+17500,35000)))),MIN(IF(E1913&lt;=0,0,IF(E1913&lt;=12000,E1913,IF(E1913&lt;=32000,ROUNDUP(E1913/2,0)+6000,IF(E1913&lt;=56000,ROUNDUP(E1913/4,0)+14000,28000))))+IF(F1913&lt;=0,0,IF(F1913&lt;=15000,F1913,IF(F1913&lt;=40000,ROUNDUP(F1913/2,0)+7500,IF(F1913&lt;=70000,ROUNDUP(F1913/4,0)+17500,35000)))),28000))))</f>
        <v/>
      </c>
      <c r="T1913" s="18">
        <f>IF(G1913&lt;=0,0,IF(G1913&lt;=12000,G1913,IF(G1913&lt;=32000,ROUNDUP(G1913/2,0)+6000,IF(G1913&lt;=56000,ROUNDUP(G1913/4,0)+14000,28000))))</f>
        <v/>
      </c>
      <c r="U1913" s="18">
        <f>IF(I1913&lt;=0,IF(H1913&lt;=0,0,IF(H1913&lt;=12000,H1913,IF(H1913&lt;=32000,ROUNDUP(H1913/2,0)+6000,IF(H1913&lt;=56000,ROUNDUP(H1913/4,0)+14000,28000)))),IF(H1913&lt;=0,IF(I1913&lt;=0,0,IF(I1913&lt;=15000,I1913,IF(I1913&lt;=40000,ROUNDUP(I1913/2,0)+7500,IF(I1913&lt;=70000,ROUNDUP(I1913/4,0)+17500,35000)))),MAX(IF(I1913&lt;=0,0,IF(I1913&lt;=15000,I1913,IF(I1913&lt;=40000,ROUNDUP(I1913/2,0)+7500,IF(I1913&lt;=70000,ROUNDUP(I1913/4,0)+17500,35000)))),MIN(IF(H1913&lt;=0,0,IF(H1913&lt;=12000,H1913,IF(H1913&lt;=32000,ROUNDUP(H1913/2,0)+6000,IF(H1913&lt;=56000,ROUNDUP(H1913/4,0)+14000,28000))))+IF(I1913&lt;=0,0,IF(I1913&lt;=15000,I1913,IF(I1913&lt;=40000,ROUNDUP(I1913/2,0)+7500,IF(I1913&lt;=70000,ROUNDUP(I1913/4,0)+17500,35000)))),28000))))</f>
        <v/>
      </c>
      <c r="V1913" s="18">
        <f>MIN(70000,S1913+T1913+U1913)</f>
        <v/>
      </c>
      <c r="W1913" s="18">
        <f>MAX(0,ROUNDDOWN(M1913-J1913-N1913-K1913-0,-3))</f>
        <v/>
      </c>
      <c r="X1913" s="18">
        <f>MAX(0,ROUNDDOWN(M1913-J1913-N1913-K1913-R1913,-3))</f>
        <v/>
      </c>
      <c r="Y1913" s="18">
        <f>IF(W1913&lt;=0,0,ROUNDDOWN((W1913*LOOKUP(W1913,{0,1950001,3300001,6950001,9000001,18000001,40000001},{0.05,0.1,0.2,0.23,0.33,0.4,0.45})-LOOKUP(W1913,{0,1950001,3300001,6950001,9000001,18000001,40000001},{0,97500,427500,636000,1536000,2796000,4796000}))*1.021,-2))</f>
        <v/>
      </c>
      <c r="Z1913" s="18">
        <f>IF(X1913&lt;=0,0,ROUNDDOWN((X1913*LOOKUP(X1913,{0,1950001,3300001,6950001,9000001,18000001,40000001},{0.05,0.1,0.2,0.23,0.33,0.4,0.45})-LOOKUP(X1913,{0,1950001,3300001,6950001,9000001,18000001,40000001},{0,97500,427500,636000,1536000,2796000,4796000}))*1.021,-2))</f>
        <v/>
      </c>
      <c r="AA1913" s="18">
        <f>MAX(0,ROUNDDOWN(M1913-J1913-430000-L1913-0,-3))</f>
        <v/>
      </c>
      <c r="AB1913" s="18">
        <f>MAX(0,ROUNDDOWN(M1913-J1913-430000-L1913-V1913,-3))</f>
        <v/>
      </c>
      <c r="AC1913" s="18">
        <f>IF(M1913&lt;=450000,0,MAX(0,ROUNDDOWN(AA1913*0.06-MIN(50000,AA1913)*0.03,-2))+MAX(0,ROUNDDOWN(AA1913*0.04-MIN(50000,AA1913)*0.02,-2)))</f>
        <v/>
      </c>
      <c r="AD1913" s="18">
        <f>IF(M1913&lt;=450000,0,MAX(0,ROUNDDOWN(AB1913*0.06-MIN(50000,AB1913)*0.03,-2))+MAX(0,ROUNDDOWN(AB1913*0.04-MIN(50000,AB1913)*0.02,-2)))</f>
        <v/>
      </c>
      <c r="AE1913" s="18">
        <f>Y1913-Z1913</f>
        <v/>
      </c>
      <c r="AF1913" s="18">
        <f>AC1913-AD1913</f>
        <v/>
      </c>
      <c r="AG1913" s="18">
        <f>AE1913+AF1913</f>
        <v/>
      </c>
      <c r="AH1913" s="20">
        <f>IF(W1913&lt;=0,0,LOOKUP(W1913,{0,1950001,3300001,6950001,9000001,18000001,40000001},{0.05,0.1,0.2,0.23,0.33,0.4,0.45}))</f>
        <v/>
      </c>
    </row>
    <row r="1914">
      <c r="A1914" t="inlineStr">
        <is>
          <t>1万円刻み 3区分8万円ずつ</t>
        </is>
      </c>
      <c r="B1914" s="18">
        <f>'4_1万円刻み'!$A$612</f>
        <v/>
      </c>
      <c r="C1914" s="19" t="n">
        <v>2026</v>
      </c>
      <c r="D1914" t="inlineStr">
        <is>
          <t>いいえ</t>
        </is>
      </c>
      <c r="E1914" s="18" t="n">
        <v>80000</v>
      </c>
      <c r="F1914" s="18" t="n">
        <v>0</v>
      </c>
      <c r="G1914" s="18" t="n">
        <v>80000</v>
      </c>
      <c r="H1914" s="18" t="n">
        <v>80000</v>
      </c>
      <c r="I1914" s="18" t="n">
        <v>0</v>
      </c>
      <c r="J1914" s="18">
        <f>ROUND(MIN(B1914/12,650000)*12*0.0915+MIN(B1914/12,1390000)*12*(0.0504+0)+B1914*0.005,0)</f>
        <v/>
      </c>
      <c r="K1914" s="18" t="n">
        <v>0</v>
      </c>
      <c r="L1914" s="18" t="n">
        <v>0</v>
      </c>
      <c r="M1914" s="18">
        <f>ROUND(IF(C1914&gt;=2026,IF(B1914&lt;741000,0,IF(B1914&lt;2191000,B1914-740000,IF(B1914&lt;2193000,1451000,IF(B1914&lt;2196000,1453000,IF(B1914&lt;2200000,1456000,IF(B1914&lt;3600000,ROUNDDOWN(B1914/4,-3)*2.8-80000,IF(B1914&lt;6600000,ROUNDDOWN(B1914/4,-3)*3.2-440000,IF(B1914&lt;8500000,ROUNDDOWN(B1914*0.9,0)-1100000,B1914-1950000)))))))),IF(B1914&lt;651000,0,IF(B1914&lt;1900000,B1914-650000,IF(B1914&lt;3600000,ROUNDDOWN(B1914/4,-3)*2.8-80000,IF(B1914&lt;6600000,ROUNDDOWN(B1914/4,-3)*3.2-440000,IF(B1914&lt;8500000,ROUNDDOWN(B1914*0.9,0)-1100000,B1914-1950000)))))),0)</f>
        <v/>
      </c>
      <c r="N1914" s="18">
        <f>IF(M1914&gt;23500000,NA(),IF(C1914&gt;=2026,IF(M1914&lt;=4890000,1040000,IF(M1914&lt;=6550000,670000,620000)),IF(M1914&lt;=1320000,950000,IF(M1914&lt;=3360000,880000,IF(M1914&lt;=4890000,680000,IF(M1914&lt;=6550000,630000,580000))))))</f>
        <v/>
      </c>
      <c r="O1914" s="18">
        <f>IF(F1914&lt;=0,IF(AND(D1914="はい",C1914&gt;=2026,C1914&lt;=2027),IF(E1914&lt;=0,0,IF(E1914&lt;=30000,E1914,IF(E1914&lt;=60000,ROUNDUP(E1914/2,0)+15000,IF(E1914&lt;=120000,ROUNDUP(E1914/4,0)+30000,60000)))),IF(E1914&lt;=0,0,IF(E1914&lt;=20000,E1914,IF(E1914&lt;=40000,ROUNDUP(E1914/2,0)+10000,IF(E1914&lt;=80000,ROUNDUP(E1914/4,0)+20000,40000))))),IF(E1914&lt;=0,IF(F1914&lt;=0,0,IF(F1914&lt;=25000,F1914,IF(F1914&lt;=50000,ROUNDUP(F1914/2,0)+12500,IF(F1914&lt;=100000,ROUNDUP(F1914/4,0)+25000,50000)))),MAX(IF(F1914&lt;=0,0,IF(F1914&lt;=25000,F1914,IF(F1914&lt;=50000,ROUNDUP(F1914/2,0)+12500,IF(F1914&lt;=100000,ROUNDUP(F1914/4,0)+25000,50000)))),MIN(IF(AND(D1914="はい",C1914&gt;=2026,C1914&lt;=2027),IF(E1914&lt;=0,0,IF(E1914&lt;=30000,E1914,IF(E1914&lt;=60000,ROUNDUP(E1914/2,0)+15000,IF(E1914&lt;=120000,ROUNDUP(E1914/4,0)+30000,60000)))),IF(E1914&lt;=0,0,IF(E1914&lt;=20000,E1914,IF(E1914&lt;=40000,ROUNDUP(E1914/2,0)+10000,IF(E1914&lt;=80000,ROUNDUP(E1914/4,0)+20000,40000)))))+IF(F1914&lt;=0,0,IF(F1914&lt;=25000,F1914,IF(F1914&lt;=50000,ROUNDUP(F1914/2,0)+12500,IF(F1914&lt;=100000,ROUNDUP(F1914/4,0)+25000,50000)))),IF(AND(D1914="はい",C1914&gt;=2026,C1914&lt;=2027),60000,40000)))))</f>
        <v/>
      </c>
      <c r="P1914" s="18">
        <f>IF(G1914&lt;=0,0,IF(G1914&lt;=20000,G1914,IF(G1914&lt;=40000,ROUNDUP(G1914/2,0)+10000,IF(G1914&lt;=80000,ROUNDUP(G1914/4,0)+20000,40000))))</f>
        <v/>
      </c>
      <c r="Q1914" s="18">
        <f>IF(I1914&lt;=0,IF(H1914&lt;=0,0,IF(H1914&lt;=20000,H1914,IF(H1914&lt;=40000,ROUNDUP(H1914/2,0)+10000,IF(H1914&lt;=80000,ROUNDUP(H1914/4,0)+20000,40000)))),IF(H1914&lt;=0,IF(I1914&lt;=0,0,IF(I1914&lt;=25000,I1914,IF(I1914&lt;=50000,ROUNDUP(I1914/2,0)+12500,IF(I1914&lt;=100000,ROUNDUP(I1914/4,0)+25000,50000)))),MAX(IF(I1914&lt;=0,0,IF(I1914&lt;=25000,I1914,IF(I1914&lt;=50000,ROUNDUP(I1914/2,0)+12500,IF(I1914&lt;=100000,ROUNDUP(I1914/4,0)+25000,50000)))),MIN(IF(H1914&lt;=0,0,IF(H1914&lt;=20000,H1914,IF(H1914&lt;=40000,ROUNDUP(H1914/2,0)+10000,IF(H1914&lt;=80000,ROUNDUP(H1914/4,0)+20000,40000))))+IF(I1914&lt;=0,0,IF(I1914&lt;=25000,I1914,IF(I1914&lt;=50000,ROUNDUP(I1914/2,0)+12500,IF(I1914&lt;=100000,ROUNDUP(I1914/4,0)+25000,50000)))),40000))))</f>
        <v/>
      </c>
      <c r="R1914" s="18">
        <f>MIN(120000,O1914+P1914+Q1914)</f>
        <v/>
      </c>
      <c r="S1914" s="18">
        <f>IF(F1914&lt;=0,IF(E1914&lt;=0,0,IF(E1914&lt;=12000,E1914,IF(E1914&lt;=32000,ROUNDUP(E1914/2,0)+6000,IF(E1914&lt;=56000,ROUNDUP(E1914/4,0)+14000,28000)))),IF(E1914&lt;=0,IF(F1914&lt;=0,0,IF(F1914&lt;=15000,F1914,IF(F1914&lt;=40000,ROUNDUP(F1914/2,0)+7500,IF(F1914&lt;=70000,ROUNDUP(F1914/4,0)+17500,35000)))),MAX(IF(F1914&lt;=0,0,IF(F1914&lt;=15000,F1914,IF(F1914&lt;=40000,ROUNDUP(F1914/2,0)+7500,IF(F1914&lt;=70000,ROUNDUP(F1914/4,0)+17500,35000)))),MIN(IF(E1914&lt;=0,0,IF(E1914&lt;=12000,E1914,IF(E1914&lt;=32000,ROUNDUP(E1914/2,0)+6000,IF(E1914&lt;=56000,ROUNDUP(E1914/4,0)+14000,28000))))+IF(F1914&lt;=0,0,IF(F1914&lt;=15000,F1914,IF(F1914&lt;=40000,ROUNDUP(F1914/2,0)+7500,IF(F1914&lt;=70000,ROUNDUP(F1914/4,0)+17500,35000)))),28000))))</f>
        <v/>
      </c>
      <c r="T1914" s="18">
        <f>IF(G1914&lt;=0,0,IF(G1914&lt;=12000,G1914,IF(G1914&lt;=32000,ROUNDUP(G1914/2,0)+6000,IF(G1914&lt;=56000,ROUNDUP(G1914/4,0)+14000,28000))))</f>
        <v/>
      </c>
      <c r="U1914" s="18">
        <f>IF(I1914&lt;=0,IF(H1914&lt;=0,0,IF(H1914&lt;=12000,H1914,IF(H1914&lt;=32000,ROUNDUP(H1914/2,0)+6000,IF(H1914&lt;=56000,ROUNDUP(H1914/4,0)+14000,28000)))),IF(H1914&lt;=0,IF(I1914&lt;=0,0,IF(I1914&lt;=15000,I1914,IF(I1914&lt;=40000,ROUNDUP(I1914/2,0)+7500,IF(I1914&lt;=70000,ROUNDUP(I1914/4,0)+17500,35000)))),MAX(IF(I1914&lt;=0,0,IF(I1914&lt;=15000,I1914,IF(I1914&lt;=40000,ROUNDUP(I1914/2,0)+7500,IF(I1914&lt;=70000,ROUNDUP(I1914/4,0)+17500,35000)))),MIN(IF(H1914&lt;=0,0,IF(H1914&lt;=12000,H1914,IF(H1914&lt;=32000,ROUNDUP(H1914/2,0)+6000,IF(H1914&lt;=56000,ROUNDUP(H1914/4,0)+14000,28000))))+IF(I1914&lt;=0,0,IF(I1914&lt;=15000,I1914,IF(I1914&lt;=40000,ROUNDUP(I1914/2,0)+7500,IF(I1914&lt;=70000,ROUNDUP(I1914/4,0)+17500,35000)))),28000))))</f>
        <v/>
      </c>
      <c r="V1914" s="18">
        <f>MIN(70000,S1914+T1914+U1914)</f>
        <v/>
      </c>
      <c r="W1914" s="18">
        <f>MAX(0,ROUNDDOWN(M1914-J1914-N1914-K1914-0,-3))</f>
        <v/>
      </c>
      <c r="X1914" s="18">
        <f>MAX(0,ROUNDDOWN(M1914-J1914-N1914-K1914-R1914,-3))</f>
        <v/>
      </c>
      <c r="Y1914" s="18">
        <f>IF(W1914&lt;=0,0,ROUNDDOWN((W1914*LOOKUP(W1914,{0,1950001,3300001,6950001,9000001,18000001,40000001},{0.05,0.1,0.2,0.23,0.33,0.4,0.45})-LOOKUP(W1914,{0,1950001,3300001,6950001,9000001,18000001,40000001},{0,97500,427500,636000,1536000,2796000,4796000}))*1.021,-2))</f>
        <v/>
      </c>
      <c r="Z1914" s="18">
        <f>IF(X1914&lt;=0,0,ROUNDDOWN((X1914*LOOKUP(X1914,{0,1950001,3300001,6950001,9000001,18000001,40000001},{0.05,0.1,0.2,0.23,0.33,0.4,0.45})-LOOKUP(X1914,{0,1950001,3300001,6950001,9000001,18000001,40000001},{0,97500,427500,636000,1536000,2796000,4796000}))*1.021,-2))</f>
        <v/>
      </c>
      <c r="AA1914" s="18">
        <f>MAX(0,ROUNDDOWN(M1914-J1914-430000-L1914-0,-3))</f>
        <v/>
      </c>
      <c r="AB1914" s="18">
        <f>MAX(0,ROUNDDOWN(M1914-J1914-430000-L1914-V1914,-3))</f>
        <v/>
      </c>
      <c r="AC1914" s="18">
        <f>IF(M1914&lt;=450000,0,MAX(0,ROUNDDOWN(AA1914*0.06-MIN(50000,AA1914)*0.03,-2))+MAX(0,ROUNDDOWN(AA1914*0.04-MIN(50000,AA1914)*0.02,-2)))</f>
        <v/>
      </c>
      <c r="AD1914" s="18">
        <f>IF(M1914&lt;=450000,0,MAX(0,ROUNDDOWN(AB1914*0.06-MIN(50000,AB1914)*0.03,-2))+MAX(0,ROUNDDOWN(AB1914*0.04-MIN(50000,AB1914)*0.02,-2)))</f>
        <v/>
      </c>
      <c r="AE1914" s="18">
        <f>Y1914-Z1914</f>
        <v/>
      </c>
      <c r="AF1914" s="18">
        <f>AC1914-AD1914</f>
        <v/>
      </c>
      <c r="AG1914" s="18">
        <f>AE1914+AF1914</f>
        <v/>
      </c>
      <c r="AH1914" s="20">
        <f>IF(W1914&lt;=0,0,LOOKUP(W1914,{0,1950001,3300001,6950001,9000001,18000001,40000001},{0.05,0.1,0.2,0.23,0.33,0.4,0.45}))</f>
        <v/>
      </c>
    </row>
    <row r="1915">
      <c r="A1915" t="inlineStr">
        <is>
          <t>1万円刻み 一般8万円</t>
        </is>
      </c>
      <c r="B1915" s="18">
        <f>'4_1万円刻み'!$A$612</f>
        <v/>
      </c>
      <c r="C1915" s="19" t="n">
        <v>2026</v>
      </c>
      <c r="D1915" t="inlineStr">
        <is>
          <t>いいえ</t>
        </is>
      </c>
      <c r="E1915" s="18" t="n">
        <v>80000</v>
      </c>
      <c r="F1915" s="18" t="n">
        <v>0</v>
      </c>
      <c r="G1915" s="18" t="n">
        <v>0</v>
      </c>
      <c r="H1915" s="18" t="n">
        <v>0</v>
      </c>
      <c r="I1915" s="18" t="n">
        <v>0</v>
      </c>
      <c r="J1915" s="18">
        <f>ROUND(MIN(B1915/12,650000)*12*0.0915+MIN(B1915/12,1390000)*12*(0.0504+0)+B1915*0.005,0)</f>
        <v/>
      </c>
      <c r="K1915" s="18" t="n">
        <v>0</v>
      </c>
      <c r="L1915" s="18" t="n">
        <v>0</v>
      </c>
      <c r="M1915" s="18">
        <f>ROUND(IF(C1915&gt;=2026,IF(B1915&lt;741000,0,IF(B1915&lt;2191000,B1915-740000,IF(B1915&lt;2193000,1451000,IF(B1915&lt;2196000,1453000,IF(B1915&lt;2200000,1456000,IF(B1915&lt;3600000,ROUNDDOWN(B1915/4,-3)*2.8-80000,IF(B1915&lt;6600000,ROUNDDOWN(B1915/4,-3)*3.2-440000,IF(B1915&lt;8500000,ROUNDDOWN(B1915*0.9,0)-1100000,B1915-1950000)))))))),IF(B1915&lt;651000,0,IF(B1915&lt;1900000,B1915-650000,IF(B1915&lt;3600000,ROUNDDOWN(B1915/4,-3)*2.8-80000,IF(B1915&lt;6600000,ROUNDDOWN(B1915/4,-3)*3.2-440000,IF(B1915&lt;8500000,ROUNDDOWN(B1915*0.9,0)-1100000,B1915-1950000)))))),0)</f>
        <v/>
      </c>
      <c r="N1915" s="18">
        <f>IF(M1915&gt;23500000,NA(),IF(C1915&gt;=2026,IF(M1915&lt;=4890000,1040000,IF(M1915&lt;=6550000,670000,620000)),IF(M1915&lt;=1320000,950000,IF(M1915&lt;=3360000,880000,IF(M1915&lt;=4890000,680000,IF(M1915&lt;=6550000,630000,580000))))))</f>
        <v/>
      </c>
      <c r="O1915" s="18">
        <f>IF(F1915&lt;=0,IF(AND(D1915="はい",C1915&gt;=2026,C1915&lt;=2027),IF(E1915&lt;=0,0,IF(E1915&lt;=30000,E1915,IF(E1915&lt;=60000,ROUNDUP(E1915/2,0)+15000,IF(E1915&lt;=120000,ROUNDUP(E1915/4,0)+30000,60000)))),IF(E1915&lt;=0,0,IF(E1915&lt;=20000,E1915,IF(E1915&lt;=40000,ROUNDUP(E1915/2,0)+10000,IF(E1915&lt;=80000,ROUNDUP(E1915/4,0)+20000,40000))))),IF(E1915&lt;=0,IF(F1915&lt;=0,0,IF(F1915&lt;=25000,F1915,IF(F1915&lt;=50000,ROUNDUP(F1915/2,0)+12500,IF(F1915&lt;=100000,ROUNDUP(F1915/4,0)+25000,50000)))),MAX(IF(F1915&lt;=0,0,IF(F1915&lt;=25000,F1915,IF(F1915&lt;=50000,ROUNDUP(F1915/2,0)+12500,IF(F1915&lt;=100000,ROUNDUP(F1915/4,0)+25000,50000)))),MIN(IF(AND(D1915="はい",C1915&gt;=2026,C1915&lt;=2027),IF(E1915&lt;=0,0,IF(E1915&lt;=30000,E1915,IF(E1915&lt;=60000,ROUNDUP(E1915/2,0)+15000,IF(E1915&lt;=120000,ROUNDUP(E1915/4,0)+30000,60000)))),IF(E1915&lt;=0,0,IF(E1915&lt;=20000,E1915,IF(E1915&lt;=40000,ROUNDUP(E1915/2,0)+10000,IF(E1915&lt;=80000,ROUNDUP(E1915/4,0)+20000,40000)))))+IF(F1915&lt;=0,0,IF(F1915&lt;=25000,F1915,IF(F1915&lt;=50000,ROUNDUP(F1915/2,0)+12500,IF(F1915&lt;=100000,ROUNDUP(F1915/4,0)+25000,50000)))),IF(AND(D1915="はい",C1915&gt;=2026,C1915&lt;=2027),60000,40000)))))</f>
        <v/>
      </c>
      <c r="P1915" s="18">
        <f>IF(G1915&lt;=0,0,IF(G1915&lt;=20000,G1915,IF(G1915&lt;=40000,ROUNDUP(G1915/2,0)+10000,IF(G1915&lt;=80000,ROUNDUP(G1915/4,0)+20000,40000))))</f>
        <v/>
      </c>
      <c r="Q1915" s="18">
        <f>IF(I1915&lt;=0,IF(H1915&lt;=0,0,IF(H1915&lt;=20000,H1915,IF(H1915&lt;=40000,ROUNDUP(H1915/2,0)+10000,IF(H1915&lt;=80000,ROUNDUP(H1915/4,0)+20000,40000)))),IF(H1915&lt;=0,IF(I1915&lt;=0,0,IF(I1915&lt;=25000,I1915,IF(I1915&lt;=50000,ROUNDUP(I1915/2,0)+12500,IF(I1915&lt;=100000,ROUNDUP(I1915/4,0)+25000,50000)))),MAX(IF(I1915&lt;=0,0,IF(I1915&lt;=25000,I1915,IF(I1915&lt;=50000,ROUNDUP(I1915/2,0)+12500,IF(I1915&lt;=100000,ROUNDUP(I1915/4,0)+25000,50000)))),MIN(IF(H1915&lt;=0,0,IF(H1915&lt;=20000,H1915,IF(H1915&lt;=40000,ROUNDUP(H1915/2,0)+10000,IF(H1915&lt;=80000,ROUNDUP(H1915/4,0)+20000,40000))))+IF(I1915&lt;=0,0,IF(I1915&lt;=25000,I1915,IF(I1915&lt;=50000,ROUNDUP(I1915/2,0)+12500,IF(I1915&lt;=100000,ROUNDUP(I1915/4,0)+25000,50000)))),40000))))</f>
        <v/>
      </c>
      <c r="R1915" s="18">
        <f>MIN(120000,O1915+P1915+Q1915)</f>
        <v/>
      </c>
      <c r="S1915" s="18">
        <f>IF(F1915&lt;=0,IF(E1915&lt;=0,0,IF(E1915&lt;=12000,E1915,IF(E1915&lt;=32000,ROUNDUP(E1915/2,0)+6000,IF(E1915&lt;=56000,ROUNDUP(E1915/4,0)+14000,28000)))),IF(E1915&lt;=0,IF(F1915&lt;=0,0,IF(F1915&lt;=15000,F1915,IF(F1915&lt;=40000,ROUNDUP(F1915/2,0)+7500,IF(F1915&lt;=70000,ROUNDUP(F1915/4,0)+17500,35000)))),MAX(IF(F1915&lt;=0,0,IF(F1915&lt;=15000,F1915,IF(F1915&lt;=40000,ROUNDUP(F1915/2,0)+7500,IF(F1915&lt;=70000,ROUNDUP(F1915/4,0)+17500,35000)))),MIN(IF(E1915&lt;=0,0,IF(E1915&lt;=12000,E1915,IF(E1915&lt;=32000,ROUNDUP(E1915/2,0)+6000,IF(E1915&lt;=56000,ROUNDUP(E1915/4,0)+14000,28000))))+IF(F1915&lt;=0,0,IF(F1915&lt;=15000,F1915,IF(F1915&lt;=40000,ROUNDUP(F1915/2,0)+7500,IF(F1915&lt;=70000,ROUNDUP(F1915/4,0)+17500,35000)))),28000))))</f>
        <v/>
      </c>
      <c r="T1915" s="18">
        <f>IF(G1915&lt;=0,0,IF(G1915&lt;=12000,G1915,IF(G1915&lt;=32000,ROUNDUP(G1915/2,0)+6000,IF(G1915&lt;=56000,ROUNDUP(G1915/4,0)+14000,28000))))</f>
        <v/>
      </c>
      <c r="U1915" s="18">
        <f>IF(I1915&lt;=0,IF(H1915&lt;=0,0,IF(H1915&lt;=12000,H1915,IF(H1915&lt;=32000,ROUNDUP(H1915/2,0)+6000,IF(H1915&lt;=56000,ROUNDUP(H1915/4,0)+14000,28000)))),IF(H1915&lt;=0,IF(I1915&lt;=0,0,IF(I1915&lt;=15000,I1915,IF(I1915&lt;=40000,ROUNDUP(I1915/2,0)+7500,IF(I1915&lt;=70000,ROUNDUP(I1915/4,0)+17500,35000)))),MAX(IF(I1915&lt;=0,0,IF(I1915&lt;=15000,I1915,IF(I1915&lt;=40000,ROUNDUP(I1915/2,0)+7500,IF(I1915&lt;=70000,ROUNDUP(I1915/4,0)+17500,35000)))),MIN(IF(H1915&lt;=0,0,IF(H1915&lt;=12000,H1915,IF(H1915&lt;=32000,ROUNDUP(H1915/2,0)+6000,IF(H1915&lt;=56000,ROUNDUP(H1915/4,0)+14000,28000))))+IF(I1915&lt;=0,0,IF(I1915&lt;=15000,I1915,IF(I1915&lt;=40000,ROUNDUP(I1915/2,0)+7500,IF(I1915&lt;=70000,ROUNDUP(I1915/4,0)+17500,35000)))),28000))))</f>
        <v/>
      </c>
      <c r="V1915" s="18">
        <f>MIN(70000,S1915+T1915+U1915)</f>
        <v/>
      </c>
      <c r="W1915" s="18">
        <f>MAX(0,ROUNDDOWN(M1915-J1915-N1915-K1915-0,-3))</f>
        <v/>
      </c>
      <c r="X1915" s="18">
        <f>MAX(0,ROUNDDOWN(M1915-J1915-N1915-K1915-R1915,-3))</f>
        <v/>
      </c>
      <c r="Y1915" s="18">
        <f>IF(W1915&lt;=0,0,ROUNDDOWN((W1915*LOOKUP(W1915,{0,1950001,3300001,6950001,9000001,18000001,40000001},{0.05,0.1,0.2,0.23,0.33,0.4,0.45})-LOOKUP(W1915,{0,1950001,3300001,6950001,9000001,18000001,40000001},{0,97500,427500,636000,1536000,2796000,4796000}))*1.021,-2))</f>
        <v/>
      </c>
      <c r="Z1915" s="18">
        <f>IF(X1915&lt;=0,0,ROUNDDOWN((X1915*LOOKUP(X1915,{0,1950001,3300001,6950001,9000001,18000001,40000001},{0.05,0.1,0.2,0.23,0.33,0.4,0.45})-LOOKUP(X1915,{0,1950001,3300001,6950001,9000001,18000001,40000001},{0,97500,427500,636000,1536000,2796000,4796000}))*1.021,-2))</f>
        <v/>
      </c>
      <c r="AA1915" s="18">
        <f>MAX(0,ROUNDDOWN(M1915-J1915-430000-L1915-0,-3))</f>
        <v/>
      </c>
      <c r="AB1915" s="18">
        <f>MAX(0,ROUNDDOWN(M1915-J1915-430000-L1915-V1915,-3))</f>
        <v/>
      </c>
      <c r="AC1915" s="18">
        <f>IF(M1915&lt;=450000,0,MAX(0,ROUNDDOWN(AA1915*0.06-MIN(50000,AA1915)*0.03,-2))+MAX(0,ROUNDDOWN(AA1915*0.04-MIN(50000,AA1915)*0.02,-2)))</f>
        <v/>
      </c>
      <c r="AD1915" s="18">
        <f>IF(M1915&lt;=450000,0,MAX(0,ROUNDDOWN(AB1915*0.06-MIN(50000,AB1915)*0.03,-2))+MAX(0,ROUNDDOWN(AB1915*0.04-MIN(50000,AB1915)*0.02,-2)))</f>
        <v/>
      </c>
      <c r="AE1915" s="18">
        <f>Y1915-Z1915</f>
        <v/>
      </c>
      <c r="AF1915" s="18">
        <f>AC1915-AD1915</f>
        <v/>
      </c>
      <c r="AG1915" s="18">
        <f>AE1915+AF1915</f>
        <v/>
      </c>
      <c r="AH1915" s="20">
        <f>IF(W1915&lt;=0,0,LOOKUP(W1915,{0,1950001,3300001,6950001,9000001,18000001,40000001},{0.05,0.1,0.2,0.23,0.33,0.4,0.45}))</f>
        <v/>
      </c>
    </row>
    <row r="1916">
      <c r="A1916" t="inlineStr">
        <is>
          <t>1万円刻み 特例あり一般12万円</t>
        </is>
      </c>
      <c r="B1916" s="18">
        <f>'4_1万円刻み'!$A$612</f>
        <v/>
      </c>
      <c r="C1916" s="19" t="n">
        <v>2026</v>
      </c>
      <c r="D1916" t="inlineStr">
        <is>
          <t>はい</t>
        </is>
      </c>
      <c r="E1916" s="18" t="n">
        <v>120000</v>
      </c>
      <c r="F1916" s="18" t="n">
        <v>0</v>
      </c>
      <c r="G1916" s="18" t="n">
        <v>0</v>
      </c>
      <c r="H1916" s="18" t="n">
        <v>0</v>
      </c>
      <c r="I1916" s="18" t="n">
        <v>0</v>
      </c>
      <c r="J1916" s="18">
        <f>ROUND(MIN(B1916/12,650000)*12*0.0915+MIN(B1916/12,1390000)*12*(0.0504+0)+B1916*0.005,0)</f>
        <v/>
      </c>
      <c r="K1916" s="18" t="n">
        <v>0</v>
      </c>
      <c r="L1916" s="18" t="n">
        <v>0</v>
      </c>
      <c r="M1916" s="18">
        <f>ROUND(IF(C1916&gt;=2026,IF(B1916&lt;741000,0,IF(B1916&lt;2191000,B1916-740000,IF(B1916&lt;2193000,1451000,IF(B1916&lt;2196000,1453000,IF(B1916&lt;2200000,1456000,IF(B1916&lt;3600000,ROUNDDOWN(B1916/4,-3)*2.8-80000,IF(B1916&lt;6600000,ROUNDDOWN(B1916/4,-3)*3.2-440000,IF(B1916&lt;8500000,ROUNDDOWN(B1916*0.9,0)-1100000,B1916-1950000)))))))),IF(B1916&lt;651000,0,IF(B1916&lt;1900000,B1916-650000,IF(B1916&lt;3600000,ROUNDDOWN(B1916/4,-3)*2.8-80000,IF(B1916&lt;6600000,ROUNDDOWN(B1916/4,-3)*3.2-440000,IF(B1916&lt;8500000,ROUNDDOWN(B1916*0.9,0)-1100000,B1916-1950000)))))),0)</f>
        <v/>
      </c>
      <c r="N1916" s="18">
        <f>IF(M1916&gt;23500000,NA(),IF(C1916&gt;=2026,IF(M1916&lt;=4890000,1040000,IF(M1916&lt;=6550000,670000,620000)),IF(M1916&lt;=1320000,950000,IF(M1916&lt;=3360000,880000,IF(M1916&lt;=4890000,680000,IF(M1916&lt;=6550000,630000,580000))))))</f>
        <v/>
      </c>
      <c r="O1916" s="18">
        <f>IF(F1916&lt;=0,IF(AND(D1916="はい",C1916&gt;=2026,C1916&lt;=2027),IF(E1916&lt;=0,0,IF(E1916&lt;=30000,E1916,IF(E1916&lt;=60000,ROUNDUP(E1916/2,0)+15000,IF(E1916&lt;=120000,ROUNDUP(E1916/4,0)+30000,60000)))),IF(E1916&lt;=0,0,IF(E1916&lt;=20000,E1916,IF(E1916&lt;=40000,ROUNDUP(E1916/2,0)+10000,IF(E1916&lt;=80000,ROUNDUP(E1916/4,0)+20000,40000))))),IF(E1916&lt;=0,IF(F1916&lt;=0,0,IF(F1916&lt;=25000,F1916,IF(F1916&lt;=50000,ROUNDUP(F1916/2,0)+12500,IF(F1916&lt;=100000,ROUNDUP(F1916/4,0)+25000,50000)))),MAX(IF(F1916&lt;=0,0,IF(F1916&lt;=25000,F1916,IF(F1916&lt;=50000,ROUNDUP(F1916/2,0)+12500,IF(F1916&lt;=100000,ROUNDUP(F1916/4,0)+25000,50000)))),MIN(IF(AND(D1916="はい",C1916&gt;=2026,C1916&lt;=2027),IF(E1916&lt;=0,0,IF(E1916&lt;=30000,E1916,IF(E1916&lt;=60000,ROUNDUP(E1916/2,0)+15000,IF(E1916&lt;=120000,ROUNDUP(E1916/4,0)+30000,60000)))),IF(E1916&lt;=0,0,IF(E1916&lt;=20000,E1916,IF(E1916&lt;=40000,ROUNDUP(E1916/2,0)+10000,IF(E1916&lt;=80000,ROUNDUP(E1916/4,0)+20000,40000)))))+IF(F1916&lt;=0,0,IF(F1916&lt;=25000,F1916,IF(F1916&lt;=50000,ROUNDUP(F1916/2,0)+12500,IF(F1916&lt;=100000,ROUNDUP(F1916/4,0)+25000,50000)))),IF(AND(D1916="はい",C1916&gt;=2026,C1916&lt;=2027),60000,40000)))))</f>
        <v/>
      </c>
      <c r="P1916" s="18">
        <f>IF(G1916&lt;=0,0,IF(G1916&lt;=20000,G1916,IF(G1916&lt;=40000,ROUNDUP(G1916/2,0)+10000,IF(G1916&lt;=80000,ROUNDUP(G1916/4,0)+20000,40000))))</f>
        <v/>
      </c>
      <c r="Q1916" s="18">
        <f>IF(I1916&lt;=0,IF(H1916&lt;=0,0,IF(H1916&lt;=20000,H1916,IF(H1916&lt;=40000,ROUNDUP(H1916/2,0)+10000,IF(H1916&lt;=80000,ROUNDUP(H1916/4,0)+20000,40000)))),IF(H1916&lt;=0,IF(I1916&lt;=0,0,IF(I1916&lt;=25000,I1916,IF(I1916&lt;=50000,ROUNDUP(I1916/2,0)+12500,IF(I1916&lt;=100000,ROUNDUP(I1916/4,0)+25000,50000)))),MAX(IF(I1916&lt;=0,0,IF(I1916&lt;=25000,I1916,IF(I1916&lt;=50000,ROUNDUP(I1916/2,0)+12500,IF(I1916&lt;=100000,ROUNDUP(I1916/4,0)+25000,50000)))),MIN(IF(H1916&lt;=0,0,IF(H1916&lt;=20000,H1916,IF(H1916&lt;=40000,ROUNDUP(H1916/2,0)+10000,IF(H1916&lt;=80000,ROUNDUP(H1916/4,0)+20000,40000))))+IF(I1916&lt;=0,0,IF(I1916&lt;=25000,I1916,IF(I1916&lt;=50000,ROUNDUP(I1916/2,0)+12500,IF(I1916&lt;=100000,ROUNDUP(I1916/4,0)+25000,50000)))),40000))))</f>
        <v/>
      </c>
      <c r="R1916" s="18">
        <f>MIN(120000,O1916+P1916+Q1916)</f>
        <v/>
      </c>
      <c r="S1916" s="18">
        <f>IF(F1916&lt;=0,IF(E1916&lt;=0,0,IF(E1916&lt;=12000,E1916,IF(E1916&lt;=32000,ROUNDUP(E1916/2,0)+6000,IF(E1916&lt;=56000,ROUNDUP(E1916/4,0)+14000,28000)))),IF(E1916&lt;=0,IF(F1916&lt;=0,0,IF(F1916&lt;=15000,F1916,IF(F1916&lt;=40000,ROUNDUP(F1916/2,0)+7500,IF(F1916&lt;=70000,ROUNDUP(F1916/4,0)+17500,35000)))),MAX(IF(F1916&lt;=0,0,IF(F1916&lt;=15000,F1916,IF(F1916&lt;=40000,ROUNDUP(F1916/2,0)+7500,IF(F1916&lt;=70000,ROUNDUP(F1916/4,0)+17500,35000)))),MIN(IF(E1916&lt;=0,0,IF(E1916&lt;=12000,E1916,IF(E1916&lt;=32000,ROUNDUP(E1916/2,0)+6000,IF(E1916&lt;=56000,ROUNDUP(E1916/4,0)+14000,28000))))+IF(F1916&lt;=0,0,IF(F1916&lt;=15000,F1916,IF(F1916&lt;=40000,ROUNDUP(F1916/2,0)+7500,IF(F1916&lt;=70000,ROUNDUP(F1916/4,0)+17500,35000)))),28000))))</f>
        <v/>
      </c>
      <c r="T1916" s="18">
        <f>IF(G1916&lt;=0,0,IF(G1916&lt;=12000,G1916,IF(G1916&lt;=32000,ROUNDUP(G1916/2,0)+6000,IF(G1916&lt;=56000,ROUNDUP(G1916/4,0)+14000,28000))))</f>
        <v/>
      </c>
      <c r="U1916" s="18">
        <f>IF(I1916&lt;=0,IF(H1916&lt;=0,0,IF(H1916&lt;=12000,H1916,IF(H1916&lt;=32000,ROUNDUP(H1916/2,0)+6000,IF(H1916&lt;=56000,ROUNDUP(H1916/4,0)+14000,28000)))),IF(H1916&lt;=0,IF(I1916&lt;=0,0,IF(I1916&lt;=15000,I1916,IF(I1916&lt;=40000,ROUNDUP(I1916/2,0)+7500,IF(I1916&lt;=70000,ROUNDUP(I1916/4,0)+17500,35000)))),MAX(IF(I1916&lt;=0,0,IF(I1916&lt;=15000,I1916,IF(I1916&lt;=40000,ROUNDUP(I1916/2,0)+7500,IF(I1916&lt;=70000,ROUNDUP(I1916/4,0)+17500,35000)))),MIN(IF(H1916&lt;=0,0,IF(H1916&lt;=12000,H1916,IF(H1916&lt;=32000,ROUNDUP(H1916/2,0)+6000,IF(H1916&lt;=56000,ROUNDUP(H1916/4,0)+14000,28000))))+IF(I1916&lt;=0,0,IF(I1916&lt;=15000,I1916,IF(I1916&lt;=40000,ROUNDUP(I1916/2,0)+7500,IF(I1916&lt;=70000,ROUNDUP(I1916/4,0)+17500,35000)))),28000))))</f>
        <v/>
      </c>
      <c r="V1916" s="18">
        <f>MIN(70000,S1916+T1916+U1916)</f>
        <v/>
      </c>
      <c r="W1916" s="18">
        <f>MAX(0,ROUNDDOWN(M1916-J1916-N1916-K1916-0,-3))</f>
        <v/>
      </c>
      <c r="X1916" s="18">
        <f>MAX(0,ROUNDDOWN(M1916-J1916-N1916-K1916-R1916,-3))</f>
        <v/>
      </c>
      <c r="Y1916" s="18">
        <f>IF(W1916&lt;=0,0,ROUNDDOWN((W1916*LOOKUP(W1916,{0,1950001,3300001,6950001,9000001,18000001,40000001},{0.05,0.1,0.2,0.23,0.33,0.4,0.45})-LOOKUP(W1916,{0,1950001,3300001,6950001,9000001,18000001,40000001},{0,97500,427500,636000,1536000,2796000,4796000}))*1.021,-2))</f>
        <v/>
      </c>
      <c r="Z1916" s="18">
        <f>IF(X1916&lt;=0,0,ROUNDDOWN((X1916*LOOKUP(X1916,{0,1950001,3300001,6950001,9000001,18000001,40000001},{0.05,0.1,0.2,0.23,0.33,0.4,0.45})-LOOKUP(X1916,{0,1950001,3300001,6950001,9000001,18000001,40000001},{0,97500,427500,636000,1536000,2796000,4796000}))*1.021,-2))</f>
        <v/>
      </c>
      <c r="AA1916" s="18">
        <f>MAX(0,ROUNDDOWN(M1916-J1916-430000-L1916-0,-3))</f>
        <v/>
      </c>
      <c r="AB1916" s="18">
        <f>MAX(0,ROUNDDOWN(M1916-J1916-430000-L1916-V1916,-3))</f>
        <v/>
      </c>
      <c r="AC1916" s="18">
        <f>IF(M1916&lt;=450000,0,MAX(0,ROUNDDOWN(AA1916*0.06-MIN(50000,AA1916)*0.03,-2))+MAX(0,ROUNDDOWN(AA1916*0.04-MIN(50000,AA1916)*0.02,-2)))</f>
        <v/>
      </c>
      <c r="AD1916" s="18">
        <f>IF(M1916&lt;=450000,0,MAX(0,ROUNDDOWN(AB1916*0.06-MIN(50000,AB1916)*0.03,-2))+MAX(0,ROUNDDOWN(AB1916*0.04-MIN(50000,AB1916)*0.02,-2)))</f>
        <v/>
      </c>
      <c r="AE1916" s="18">
        <f>Y1916-Z1916</f>
        <v/>
      </c>
      <c r="AF1916" s="18">
        <f>AC1916-AD1916</f>
        <v/>
      </c>
      <c r="AG1916" s="18">
        <f>AE1916+AF1916</f>
        <v/>
      </c>
      <c r="AH1916" s="20">
        <f>IF(W1916&lt;=0,0,LOOKUP(W1916,{0,1950001,3300001,6950001,9000001,18000001,40000001},{0.05,0.1,0.2,0.23,0.33,0.4,0.45}))</f>
        <v/>
      </c>
    </row>
    <row r="1917">
      <c r="A1917" t="inlineStr">
        <is>
          <t>1万円刻み 3区分8万円ずつ</t>
        </is>
      </c>
      <c r="B1917" s="18">
        <f>'4_1万円刻み'!$A$613</f>
        <v/>
      </c>
      <c r="C1917" s="19" t="n">
        <v>2026</v>
      </c>
      <c r="D1917" t="inlineStr">
        <is>
          <t>いいえ</t>
        </is>
      </c>
      <c r="E1917" s="18" t="n">
        <v>80000</v>
      </c>
      <c r="F1917" s="18" t="n">
        <v>0</v>
      </c>
      <c r="G1917" s="18" t="n">
        <v>80000</v>
      </c>
      <c r="H1917" s="18" t="n">
        <v>80000</v>
      </c>
      <c r="I1917" s="18" t="n">
        <v>0</v>
      </c>
      <c r="J1917" s="18">
        <f>ROUND(MIN(B1917/12,650000)*12*0.0915+MIN(B1917/12,1390000)*12*(0.0504+0)+B1917*0.005,0)</f>
        <v/>
      </c>
      <c r="K1917" s="18" t="n">
        <v>0</v>
      </c>
      <c r="L1917" s="18" t="n">
        <v>0</v>
      </c>
      <c r="M1917" s="18">
        <f>ROUND(IF(C1917&gt;=2026,IF(B1917&lt;741000,0,IF(B1917&lt;2191000,B1917-740000,IF(B1917&lt;2193000,1451000,IF(B1917&lt;2196000,1453000,IF(B1917&lt;2200000,1456000,IF(B1917&lt;3600000,ROUNDDOWN(B1917/4,-3)*2.8-80000,IF(B1917&lt;6600000,ROUNDDOWN(B1917/4,-3)*3.2-440000,IF(B1917&lt;8500000,ROUNDDOWN(B1917*0.9,0)-1100000,B1917-1950000)))))))),IF(B1917&lt;651000,0,IF(B1917&lt;1900000,B1917-650000,IF(B1917&lt;3600000,ROUNDDOWN(B1917/4,-3)*2.8-80000,IF(B1917&lt;6600000,ROUNDDOWN(B1917/4,-3)*3.2-440000,IF(B1917&lt;8500000,ROUNDDOWN(B1917*0.9,0)-1100000,B1917-1950000)))))),0)</f>
        <v/>
      </c>
      <c r="N1917" s="18">
        <f>IF(M1917&gt;23500000,NA(),IF(C1917&gt;=2026,IF(M1917&lt;=4890000,1040000,IF(M1917&lt;=6550000,670000,620000)),IF(M1917&lt;=1320000,950000,IF(M1917&lt;=3360000,880000,IF(M1917&lt;=4890000,680000,IF(M1917&lt;=6550000,630000,580000))))))</f>
        <v/>
      </c>
      <c r="O1917" s="18">
        <f>IF(F1917&lt;=0,IF(AND(D1917="はい",C1917&gt;=2026,C1917&lt;=2027),IF(E1917&lt;=0,0,IF(E1917&lt;=30000,E1917,IF(E1917&lt;=60000,ROUNDUP(E1917/2,0)+15000,IF(E1917&lt;=120000,ROUNDUP(E1917/4,0)+30000,60000)))),IF(E1917&lt;=0,0,IF(E1917&lt;=20000,E1917,IF(E1917&lt;=40000,ROUNDUP(E1917/2,0)+10000,IF(E1917&lt;=80000,ROUNDUP(E1917/4,0)+20000,40000))))),IF(E1917&lt;=0,IF(F1917&lt;=0,0,IF(F1917&lt;=25000,F1917,IF(F1917&lt;=50000,ROUNDUP(F1917/2,0)+12500,IF(F1917&lt;=100000,ROUNDUP(F1917/4,0)+25000,50000)))),MAX(IF(F1917&lt;=0,0,IF(F1917&lt;=25000,F1917,IF(F1917&lt;=50000,ROUNDUP(F1917/2,0)+12500,IF(F1917&lt;=100000,ROUNDUP(F1917/4,0)+25000,50000)))),MIN(IF(AND(D1917="はい",C1917&gt;=2026,C1917&lt;=2027),IF(E1917&lt;=0,0,IF(E1917&lt;=30000,E1917,IF(E1917&lt;=60000,ROUNDUP(E1917/2,0)+15000,IF(E1917&lt;=120000,ROUNDUP(E1917/4,0)+30000,60000)))),IF(E1917&lt;=0,0,IF(E1917&lt;=20000,E1917,IF(E1917&lt;=40000,ROUNDUP(E1917/2,0)+10000,IF(E1917&lt;=80000,ROUNDUP(E1917/4,0)+20000,40000)))))+IF(F1917&lt;=0,0,IF(F1917&lt;=25000,F1917,IF(F1917&lt;=50000,ROUNDUP(F1917/2,0)+12500,IF(F1917&lt;=100000,ROUNDUP(F1917/4,0)+25000,50000)))),IF(AND(D1917="はい",C1917&gt;=2026,C1917&lt;=2027),60000,40000)))))</f>
        <v/>
      </c>
      <c r="P1917" s="18">
        <f>IF(G1917&lt;=0,0,IF(G1917&lt;=20000,G1917,IF(G1917&lt;=40000,ROUNDUP(G1917/2,0)+10000,IF(G1917&lt;=80000,ROUNDUP(G1917/4,0)+20000,40000))))</f>
        <v/>
      </c>
      <c r="Q1917" s="18">
        <f>IF(I1917&lt;=0,IF(H1917&lt;=0,0,IF(H1917&lt;=20000,H1917,IF(H1917&lt;=40000,ROUNDUP(H1917/2,0)+10000,IF(H1917&lt;=80000,ROUNDUP(H1917/4,0)+20000,40000)))),IF(H1917&lt;=0,IF(I1917&lt;=0,0,IF(I1917&lt;=25000,I1917,IF(I1917&lt;=50000,ROUNDUP(I1917/2,0)+12500,IF(I1917&lt;=100000,ROUNDUP(I1917/4,0)+25000,50000)))),MAX(IF(I1917&lt;=0,0,IF(I1917&lt;=25000,I1917,IF(I1917&lt;=50000,ROUNDUP(I1917/2,0)+12500,IF(I1917&lt;=100000,ROUNDUP(I1917/4,0)+25000,50000)))),MIN(IF(H1917&lt;=0,0,IF(H1917&lt;=20000,H1917,IF(H1917&lt;=40000,ROUNDUP(H1917/2,0)+10000,IF(H1917&lt;=80000,ROUNDUP(H1917/4,0)+20000,40000))))+IF(I1917&lt;=0,0,IF(I1917&lt;=25000,I1917,IF(I1917&lt;=50000,ROUNDUP(I1917/2,0)+12500,IF(I1917&lt;=100000,ROUNDUP(I1917/4,0)+25000,50000)))),40000))))</f>
        <v/>
      </c>
      <c r="R1917" s="18">
        <f>MIN(120000,O1917+P1917+Q1917)</f>
        <v/>
      </c>
      <c r="S1917" s="18">
        <f>IF(F1917&lt;=0,IF(E1917&lt;=0,0,IF(E1917&lt;=12000,E1917,IF(E1917&lt;=32000,ROUNDUP(E1917/2,0)+6000,IF(E1917&lt;=56000,ROUNDUP(E1917/4,0)+14000,28000)))),IF(E1917&lt;=0,IF(F1917&lt;=0,0,IF(F1917&lt;=15000,F1917,IF(F1917&lt;=40000,ROUNDUP(F1917/2,0)+7500,IF(F1917&lt;=70000,ROUNDUP(F1917/4,0)+17500,35000)))),MAX(IF(F1917&lt;=0,0,IF(F1917&lt;=15000,F1917,IF(F1917&lt;=40000,ROUNDUP(F1917/2,0)+7500,IF(F1917&lt;=70000,ROUNDUP(F1917/4,0)+17500,35000)))),MIN(IF(E1917&lt;=0,0,IF(E1917&lt;=12000,E1917,IF(E1917&lt;=32000,ROUNDUP(E1917/2,0)+6000,IF(E1917&lt;=56000,ROUNDUP(E1917/4,0)+14000,28000))))+IF(F1917&lt;=0,0,IF(F1917&lt;=15000,F1917,IF(F1917&lt;=40000,ROUNDUP(F1917/2,0)+7500,IF(F1917&lt;=70000,ROUNDUP(F1917/4,0)+17500,35000)))),28000))))</f>
        <v/>
      </c>
      <c r="T1917" s="18">
        <f>IF(G1917&lt;=0,0,IF(G1917&lt;=12000,G1917,IF(G1917&lt;=32000,ROUNDUP(G1917/2,0)+6000,IF(G1917&lt;=56000,ROUNDUP(G1917/4,0)+14000,28000))))</f>
        <v/>
      </c>
      <c r="U1917" s="18">
        <f>IF(I1917&lt;=0,IF(H1917&lt;=0,0,IF(H1917&lt;=12000,H1917,IF(H1917&lt;=32000,ROUNDUP(H1917/2,0)+6000,IF(H1917&lt;=56000,ROUNDUP(H1917/4,0)+14000,28000)))),IF(H1917&lt;=0,IF(I1917&lt;=0,0,IF(I1917&lt;=15000,I1917,IF(I1917&lt;=40000,ROUNDUP(I1917/2,0)+7500,IF(I1917&lt;=70000,ROUNDUP(I1917/4,0)+17500,35000)))),MAX(IF(I1917&lt;=0,0,IF(I1917&lt;=15000,I1917,IF(I1917&lt;=40000,ROUNDUP(I1917/2,0)+7500,IF(I1917&lt;=70000,ROUNDUP(I1917/4,0)+17500,35000)))),MIN(IF(H1917&lt;=0,0,IF(H1917&lt;=12000,H1917,IF(H1917&lt;=32000,ROUNDUP(H1917/2,0)+6000,IF(H1917&lt;=56000,ROUNDUP(H1917/4,0)+14000,28000))))+IF(I1917&lt;=0,0,IF(I1917&lt;=15000,I1917,IF(I1917&lt;=40000,ROUNDUP(I1917/2,0)+7500,IF(I1917&lt;=70000,ROUNDUP(I1917/4,0)+17500,35000)))),28000))))</f>
        <v/>
      </c>
      <c r="V1917" s="18">
        <f>MIN(70000,S1917+T1917+U1917)</f>
        <v/>
      </c>
      <c r="W1917" s="18">
        <f>MAX(0,ROUNDDOWN(M1917-J1917-N1917-K1917-0,-3))</f>
        <v/>
      </c>
      <c r="X1917" s="18">
        <f>MAX(0,ROUNDDOWN(M1917-J1917-N1917-K1917-R1917,-3))</f>
        <v/>
      </c>
      <c r="Y1917" s="18">
        <f>IF(W1917&lt;=0,0,ROUNDDOWN((W1917*LOOKUP(W1917,{0,1950001,3300001,6950001,9000001,18000001,40000001},{0.05,0.1,0.2,0.23,0.33,0.4,0.45})-LOOKUP(W1917,{0,1950001,3300001,6950001,9000001,18000001,40000001},{0,97500,427500,636000,1536000,2796000,4796000}))*1.021,-2))</f>
        <v/>
      </c>
      <c r="Z1917" s="18">
        <f>IF(X1917&lt;=0,0,ROUNDDOWN((X1917*LOOKUP(X1917,{0,1950001,3300001,6950001,9000001,18000001,40000001},{0.05,0.1,0.2,0.23,0.33,0.4,0.45})-LOOKUP(X1917,{0,1950001,3300001,6950001,9000001,18000001,40000001},{0,97500,427500,636000,1536000,2796000,4796000}))*1.021,-2))</f>
        <v/>
      </c>
      <c r="AA1917" s="18">
        <f>MAX(0,ROUNDDOWN(M1917-J1917-430000-L1917-0,-3))</f>
        <v/>
      </c>
      <c r="AB1917" s="18">
        <f>MAX(0,ROUNDDOWN(M1917-J1917-430000-L1917-V1917,-3))</f>
        <v/>
      </c>
      <c r="AC1917" s="18">
        <f>IF(M1917&lt;=450000,0,MAX(0,ROUNDDOWN(AA1917*0.06-MIN(50000,AA1917)*0.03,-2))+MAX(0,ROUNDDOWN(AA1917*0.04-MIN(50000,AA1917)*0.02,-2)))</f>
        <v/>
      </c>
      <c r="AD1917" s="18">
        <f>IF(M1917&lt;=450000,0,MAX(0,ROUNDDOWN(AB1917*0.06-MIN(50000,AB1917)*0.03,-2))+MAX(0,ROUNDDOWN(AB1917*0.04-MIN(50000,AB1917)*0.02,-2)))</f>
        <v/>
      </c>
      <c r="AE1917" s="18">
        <f>Y1917-Z1917</f>
        <v/>
      </c>
      <c r="AF1917" s="18">
        <f>AC1917-AD1917</f>
        <v/>
      </c>
      <c r="AG1917" s="18">
        <f>AE1917+AF1917</f>
        <v/>
      </c>
      <c r="AH1917" s="20">
        <f>IF(W1917&lt;=0,0,LOOKUP(W1917,{0,1950001,3300001,6950001,9000001,18000001,40000001},{0.05,0.1,0.2,0.23,0.33,0.4,0.45}))</f>
        <v/>
      </c>
    </row>
    <row r="1918">
      <c r="A1918" t="inlineStr">
        <is>
          <t>1万円刻み 一般8万円</t>
        </is>
      </c>
      <c r="B1918" s="18">
        <f>'4_1万円刻み'!$A$613</f>
        <v/>
      </c>
      <c r="C1918" s="19" t="n">
        <v>2026</v>
      </c>
      <c r="D1918" t="inlineStr">
        <is>
          <t>いいえ</t>
        </is>
      </c>
      <c r="E1918" s="18" t="n">
        <v>80000</v>
      </c>
      <c r="F1918" s="18" t="n">
        <v>0</v>
      </c>
      <c r="G1918" s="18" t="n">
        <v>0</v>
      </c>
      <c r="H1918" s="18" t="n">
        <v>0</v>
      </c>
      <c r="I1918" s="18" t="n">
        <v>0</v>
      </c>
      <c r="J1918" s="18">
        <f>ROUND(MIN(B1918/12,650000)*12*0.0915+MIN(B1918/12,1390000)*12*(0.0504+0)+B1918*0.005,0)</f>
        <v/>
      </c>
      <c r="K1918" s="18" t="n">
        <v>0</v>
      </c>
      <c r="L1918" s="18" t="n">
        <v>0</v>
      </c>
      <c r="M1918" s="18">
        <f>ROUND(IF(C1918&gt;=2026,IF(B1918&lt;741000,0,IF(B1918&lt;2191000,B1918-740000,IF(B1918&lt;2193000,1451000,IF(B1918&lt;2196000,1453000,IF(B1918&lt;2200000,1456000,IF(B1918&lt;3600000,ROUNDDOWN(B1918/4,-3)*2.8-80000,IF(B1918&lt;6600000,ROUNDDOWN(B1918/4,-3)*3.2-440000,IF(B1918&lt;8500000,ROUNDDOWN(B1918*0.9,0)-1100000,B1918-1950000)))))))),IF(B1918&lt;651000,0,IF(B1918&lt;1900000,B1918-650000,IF(B1918&lt;3600000,ROUNDDOWN(B1918/4,-3)*2.8-80000,IF(B1918&lt;6600000,ROUNDDOWN(B1918/4,-3)*3.2-440000,IF(B1918&lt;8500000,ROUNDDOWN(B1918*0.9,0)-1100000,B1918-1950000)))))),0)</f>
        <v/>
      </c>
      <c r="N1918" s="18">
        <f>IF(M1918&gt;23500000,NA(),IF(C1918&gt;=2026,IF(M1918&lt;=4890000,1040000,IF(M1918&lt;=6550000,670000,620000)),IF(M1918&lt;=1320000,950000,IF(M1918&lt;=3360000,880000,IF(M1918&lt;=4890000,680000,IF(M1918&lt;=6550000,630000,580000))))))</f>
        <v/>
      </c>
      <c r="O1918" s="18">
        <f>IF(F1918&lt;=0,IF(AND(D1918="はい",C1918&gt;=2026,C1918&lt;=2027),IF(E1918&lt;=0,0,IF(E1918&lt;=30000,E1918,IF(E1918&lt;=60000,ROUNDUP(E1918/2,0)+15000,IF(E1918&lt;=120000,ROUNDUP(E1918/4,0)+30000,60000)))),IF(E1918&lt;=0,0,IF(E1918&lt;=20000,E1918,IF(E1918&lt;=40000,ROUNDUP(E1918/2,0)+10000,IF(E1918&lt;=80000,ROUNDUP(E1918/4,0)+20000,40000))))),IF(E1918&lt;=0,IF(F1918&lt;=0,0,IF(F1918&lt;=25000,F1918,IF(F1918&lt;=50000,ROUNDUP(F1918/2,0)+12500,IF(F1918&lt;=100000,ROUNDUP(F1918/4,0)+25000,50000)))),MAX(IF(F1918&lt;=0,0,IF(F1918&lt;=25000,F1918,IF(F1918&lt;=50000,ROUNDUP(F1918/2,0)+12500,IF(F1918&lt;=100000,ROUNDUP(F1918/4,0)+25000,50000)))),MIN(IF(AND(D1918="はい",C1918&gt;=2026,C1918&lt;=2027),IF(E1918&lt;=0,0,IF(E1918&lt;=30000,E1918,IF(E1918&lt;=60000,ROUNDUP(E1918/2,0)+15000,IF(E1918&lt;=120000,ROUNDUP(E1918/4,0)+30000,60000)))),IF(E1918&lt;=0,0,IF(E1918&lt;=20000,E1918,IF(E1918&lt;=40000,ROUNDUP(E1918/2,0)+10000,IF(E1918&lt;=80000,ROUNDUP(E1918/4,0)+20000,40000)))))+IF(F1918&lt;=0,0,IF(F1918&lt;=25000,F1918,IF(F1918&lt;=50000,ROUNDUP(F1918/2,0)+12500,IF(F1918&lt;=100000,ROUNDUP(F1918/4,0)+25000,50000)))),IF(AND(D1918="はい",C1918&gt;=2026,C1918&lt;=2027),60000,40000)))))</f>
        <v/>
      </c>
      <c r="P1918" s="18">
        <f>IF(G1918&lt;=0,0,IF(G1918&lt;=20000,G1918,IF(G1918&lt;=40000,ROUNDUP(G1918/2,0)+10000,IF(G1918&lt;=80000,ROUNDUP(G1918/4,0)+20000,40000))))</f>
        <v/>
      </c>
      <c r="Q1918" s="18">
        <f>IF(I1918&lt;=0,IF(H1918&lt;=0,0,IF(H1918&lt;=20000,H1918,IF(H1918&lt;=40000,ROUNDUP(H1918/2,0)+10000,IF(H1918&lt;=80000,ROUNDUP(H1918/4,0)+20000,40000)))),IF(H1918&lt;=0,IF(I1918&lt;=0,0,IF(I1918&lt;=25000,I1918,IF(I1918&lt;=50000,ROUNDUP(I1918/2,0)+12500,IF(I1918&lt;=100000,ROUNDUP(I1918/4,0)+25000,50000)))),MAX(IF(I1918&lt;=0,0,IF(I1918&lt;=25000,I1918,IF(I1918&lt;=50000,ROUNDUP(I1918/2,0)+12500,IF(I1918&lt;=100000,ROUNDUP(I1918/4,0)+25000,50000)))),MIN(IF(H1918&lt;=0,0,IF(H1918&lt;=20000,H1918,IF(H1918&lt;=40000,ROUNDUP(H1918/2,0)+10000,IF(H1918&lt;=80000,ROUNDUP(H1918/4,0)+20000,40000))))+IF(I1918&lt;=0,0,IF(I1918&lt;=25000,I1918,IF(I1918&lt;=50000,ROUNDUP(I1918/2,0)+12500,IF(I1918&lt;=100000,ROUNDUP(I1918/4,0)+25000,50000)))),40000))))</f>
        <v/>
      </c>
      <c r="R1918" s="18">
        <f>MIN(120000,O1918+P1918+Q1918)</f>
        <v/>
      </c>
      <c r="S1918" s="18">
        <f>IF(F1918&lt;=0,IF(E1918&lt;=0,0,IF(E1918&lt;=12000,E1918,IF(E1918&lt;=32000,ROUNDUP(E1918/2,0)+6000,IF(E1918&lt;=56000,ROUNDUP(E1918/4,0)+14000,28000)))),IF(E1918&lt;=0,IF(F1918&lt;=0,0,IF(F1918&lt;=15000,F1918,IF(F1918&lt;=40000,ROUNDUP(F1918/2,0)+7500,IF(F1918&lt;=70000,ROUNDUP(F1918/4,0)+17500,35000)))),MAX(IF(F1918&lt;=0,0,IF(F1918&lt;=15000,F1918,IF(F1918&lt;=40000,ROUNDUP(F1918/2,0)+7500,IF(F1918&lt;=70000,ROUNDUP(F1918/4,0)+17500,35000)))),MIN(IF(E1918&lt;=0,0,IF(E1918&lt;=12000,E1918,IF(E1918&lt;=32000,ROUNDUP(E1918/2,0)+6000,IF(E1918&lt;=56000,ROUNDUP(E1918/4,0)+14000,28000))))+IF(F1918&lt;=0,0,IF(F1918&lt;=15000,F1918,IF(F1918&lt;=40000,ROUNDUP(F1918/2,0)+7500,IF(F1918&lt;=70000,ROUNDUP(F1918/4,0)+17500,35000)))),28000))))</f>
        <v/>
      </c>
      <c r="T1918" s="18">
        <f>IF(G1918&lt;=0,0,IF(G1918&lt;=12000,G1918,IF(G1918&lt;=32000,ROUNDUP(G1918/2,0)+6000,IF(G1918&lt;=56000,ROUNDUP(G1918/4,0)+14000,28000))))</f>
        <v/>
      </c>
      <c r="U1918" s="18">
        <f>IF(I1918&lt;=0,IF(H1918&lt;=0,0,IF(H1918&lt;=12000,H1918,IF(H1918&lt;=32000,ROUNDUP(H1918/2,0)+6000,IF(H1918&lt;=56000,ROUNDUP(H1918/4,0)+14000,28000)))),IF(H1918&lt;=0,IF(I1918&lt;=0,0,IF(I1918&lt;=15000,I1918,IF(I1918&lt;=40000,ROUNDUP(I1918/2,0)+7500,IF(I1918&lt;=70000,ROUNDUP(I1918/4,0)+17500,35000)))),MAX(IF(I1918&lt;=0,0,IF(I1918&lt;=15000,I1918,IF(I1918&lt;=40000,ROUNDUP(I1918/2,0)+7500,IF(I1918&lt;=70000,ROUNDUP(I1918/4,0)+17500,35000)))),MIN(IF(H1918&lt;=0,0,IF(H1918&lt;=12000,H1918,IF(H1918&lt;=32000,ROUNDUP(H1918/2,0)+6000,IF(H1918&lt;=56000,ROUNDUP(H1918/4,0)+14000,28000))))+IF(I1918&lt;=0,0,IF(I1918&lt;=15000,I1918,IF(I1918&lt;=40000,ROUNDUP(I1918/2,0)+7500,IF(I1918&lt;=70000,ROUNDUP(I1918/4,0)+17500,35000)))),28000))))</f>
        <v/>
      </c>
      <c r="V1918" s="18">
        <f>MIN(70000,S1918+T1918+U1918)</f>
        <v/>
      </c>
      <c r="W1918" s="18">
        <f>MAX(0,ROUNDDOWN(M1918-J1918-N1918-K1918-0,-3))</f>
        <v/>
      </c>
      <c r="X1918" s="18">
        <f>MAX(0,ROUNDDOWN(M1918-J1918-N1918-K1918-R1918,-3))</f>
        <v/>
      </c>
      <c r="Y1918" s="18">
        <f>IF(W1918&lt;=0,0,ROUNDDOWN((W1918*LOOKUP(W1918,{0,1950001,3300001,6950001,9000001,18000001,40000001},{0.05,0.1,0.2,0.23,0.33,0.4,0.45})-LOOKUP(W1918,{0,1950001,3300001,6950001,9000001,18000001,40000001},{0,97500,427500,636000,1536000,2796000,4796000}))*1.021,-2))</f>
        <v/>
      </c>
      <c r="Z1918" s="18">
        <f>IF(X1918&lt;=0,0,ROUNDDOWN((X1918*LOOKUP(X1918,{0,1950001,3300001,6950001,9000001,18000001,40000001},{0.05,0.1,0.2,0.23,0.33,0.4,0.45})-LOOKUP(X1918,{0,1950001,3300001,6950001,9000001,18000001,40000001},{0,97500,427500,636000,1536000,2796000,4796000}))*1.021,-2))</f>
        <v/>
      </c>
      <c r="AA1918" s="18">
        <f>MAX(0,ROUNDDOWN(M1918-J1918-430000-L1918-0,-3))</f>
        <v/>
      </c>
      <c r="AB1918" s="18">
        <f>MAX(0,ROUNDDOWN(M1918-J1918-430000-L1918-V1918,-3))</f>
        <v/>
      </c>
      <c r="AC1918" s="18">
        <f>IF(M1918&lt;=450000,0,MAX(0,ROUNDDOWN(AA1918*0.06-MIN(50000,AA1918)*0.03,-2))+MAX(0,ROUNDDOWN(AA1918*0.04-MIN(50000,AA1918)*0.02,-2)))</f>
        <v/>
      </c>
      <c r="AD1918" s="18">
        <f>IF(M1918&lt;=450000,0,MAX(0,ROUNDDOWN(AB1918*0.06-MIN(50000,AB1918)*0.03,-2))+MAX(0,ROUNDDOWN(AB1918*0.04-MIN(50000,AB1918)*0.02,-2)))</f>
        <v/>
      </c>
      <c r="AE1918" s="18">
        <f>Y1918-Z1918</f>
        <v/>
      </c>
      <c r="AF1918" s="18">
        <f>AC1918-AD1918</f>
        <v/>
      </c>
      <c r="AG1918" s="18">
        <f>AE1918+AF1918</f>
        <v/>
      </c>
      <c r="AH1918" s="20">
        <f>IF(W1918&lt;=0,0,LOOKUP(W1918,{0,1950001,3300001,6950001,9000001,18000001,40000001},{0.05,0.1,0.2,0.23,0.33,0.4,0.45}))</f>
        <v/>
      </c>
    </row>
    <row r="1919">
      <c r="A1919" t="inlineStr">
        <is>
          <t>1万円刻み 特例あり一般12万円</t>
        </is>
      </c>
      <c r="B1919" s="18">
        <f>'4_1万円刻み'!$A$613</f>
        <v/>
      </c>
      <c r="C1919" s="19" t="n">
        <v>2026</v>
      </c>
      <c r="D1919" t="inlineStr">
        <is>
          <t>はい</t>
        </is>
      </c>
      <c r="E1919" s="18" t="n">
        <v>120000</v>
      </c>
      <c r="F1919" s="18" t="n">
        <v>0</v>
      </c>
      <c r="G1919" s="18" t="n">
        <v>0</v>
      </c>
      <c r="H1919" s="18" t="n">
        <v>0</v>
      </c>
      <c r="I1919" s="18" t="n">
        <v>0</v>
      </c>
      <c r="J1919" s="18">
        <f>ROUND(MIN(B1919/12,650000)*12*0.0915+MIN(B1919/12,1390000)*12*(0.0504+0)+B1919*0.005,0)</f>
        <v/>
      </c>
      <c r="K1919" s="18" t="n">
        <v>0</v>
      </c>
      <c r="L1919" s="18" t="n">
        <v>0</v>
      </c>
      <c r="M1919" s="18">
        <f>ROUND(IF(C1919&gt;=2026,IF(B1919&lt;741000,0,IF(B1919&lt;2191000,B1919-740000,IF(B1919&lt;2193000,1451000,IF(B1919&lt;2196000,1453000,IF(B1919&lt;2200000,1456000,IF(B1919&lt;3600000,ROUNDDOWN(B1919/4,-3)*2.8-80000,IF(B1919&lt;6600000,ROUNDDOWN(B1919/4,-3)*3.2-440000,IF(B1919&lt;8500000,ROUNDDOWN(B1919*0.9,0)-1100000,B1919-1950000)))))))),IF(B1919&lt;651000,0,IF(B1919&lt;1900000,B1919-650000,IF(B1919&lt;3600000,ROUNDDOWN(B1919/4,-3)*2.8-80000,IF(B1919&lt;6600000,ROUNDDOWN(B1919/4,-3)*3.2-440000,IF(B1919&lt;8500000,ROUNDDOWN(B1919*0.9,0)-1100000,B1919-1950000)))))),0)</f>
        <v/>
      </c>
      <c r="N1919" s="18">
        <f>IF(M1919&gt;23500000,NA(),IF(C1919&gt;=2026,IF(M1919&lt;=4890000,1040000,IF(M1919&lt;=6550000,670000,620000)),IF(M1919&lt;=1320000,950000,IF(M1919&lt;=3360000,880000,IF(M1919&lt;=4890000,680000,IF(M1919&lt;=6550000,630000,580000))))))</f>
        <v/>
      </c>
      <c r="O1919" s="18">
        <f>IF(F1919&lt;=0,IF(AND(D1919="はい",C1919&gt;=2026,C1919&lt;=2027),IF(E1919&lt;=0,0,IF(E1919&lt;=30000,E1919,IF(E1919&lt;=60000,ROUNDUP(E1919/2,0)+15000,IF(E1919&lt;=120000,ROUNDUP(E1919/4,0)+30000,60000)))),IF(E1919&lt;=0,0,IF(E1919&lt;=20000,E1919,IF(E1919&lt;=40000,ROUNDUP(E1919/2,0)+10000,IF(E1919&lt;=80000,ROUNDUP(E1919/4,0)+20000,40000))))),IF(E1919&lt;=0,IF(F1919&lt;=0,0,IF(F1919&lt;=25000,F1919,IF(F1919&lt;=50000,ROUNDUP(F1919/2,0)+12500,IF(F1919&lt;=100000,ROUNDUP(F1919/4,0)+25000,50000)))),MAX(IF(F1919&lt;=0,0,IF(F1919&lt;=25000,F1919,IF(F1919&lt;=50000,ROUNDUP(F1919/2,0)+12500,IF(F1919&lt;=100000,ROUNDUP(F1919/4,0)+25000,50000)))),MIN(IF(AND(D1919="はい",C1919&gt;=2026,C1919&lt;=2027),IF(E1919&lt;=0,0,IF(E1919&lt;=30000,E1919,IF(E1919&lt;=60000,ROUNDUP(E1919/2,0)+15000,IF(E1919&lt;=120000,ROUNDUP(E1919/4,0)+30000,60000)))),IF(E1919&lt;=0,0,IF(E1919&lt;=20000,E1919,IF(E1919&lt;=40000,ROUNDUP(E1919/2,0)+10000,IF(E1919&lt;=80000,ROUNDUP(E1919/4,0)+20000,40000)))))+IF(F1919&lt;=0,0,IF(F1919&lt;=25000,F1919,IF(F1919&lt;=50000,ROUNDUP(F1919/2,0)+12500,IF(F1919&lt;=100000,ROUNDUP(F1919/4,0)+25000,50000)))),IF(AND(D1919="はい",C1919&gt;=2026,C1919&lt;=2027),60000,40000)))))</f>
        <v/>
      </c>
      <c r="P1919" s="18">
        <f>IF(G1919&lt;=0,0,IF(G1919&lt;=20000,G1919,IF(G1919&lt;=40000,ROUNDUP(G1919/2,0)+10000,IF(G1919&lt;=80000,ROUNDUP(G1919/4,0)+20000,40000))))</f>
        <v/>
      </c>
      <c r="Q1919" s="18">
        <f>IF(I1919&lt;=0,IF(H1919&lt;=0,0,IF(H1919&lt;=20000,H1919,IF(H1919&lt;=40000,ROUNDUP(H1919/2,0)+10000,IF(H1919&lt;=80000,ROUNDUP(H1919/4,0)+20000,40000)))),IF(H1919&lt;=0,IF(I1919&lt;=0,0,IF(I1919&lt;=25000,I1919,IF(I1919&lt;=50000,ROUNDUP(I1919/2,0)+12500,IF(I1919&lt;=100000,ROUNDUP(I1919/4,0)+25000,50000)))),MAX(IF(I1919&lt;=0,0,IF(I1919&lt;=25000,I1919,IF(I1919&lt;=50000,ROUNDUP(I1919/2,0)+12500,IF(I1919&lt;=100000,ROUNDUP(I1919/4,0)+25000,50000)))),MIN(IF(H1919&lt;=0,0,IF(H1919&lt;=20000,H1919,IF(H1919&lt;=40000,ROUNDUP(H1919/2,0)+10000,IF(H1919&lt;=80000,ROUNDUP(H1919/4,0)+20000,40000))))+IF(I1919&lt;=0,0,IF(I1919&lt;=25000,I1919,IF(I1919&lt;=50000,ROUNDUP(I1919/2,0)+12500,IF(I1919&lt;=100000,ROUNDUP(I1919/4,0)+25000,50000)))),40000))))</f>
        <v/>
      </c>
      <c r="R1919" s="18">
        <f>MIN(120000,O1919+P1919+Q1919)</f>
        <v/>
      </c>
      <c r="S1919" s="18">
        <f>IF(F1919&lt;=0,IF(E1919&lt;=0,0,IF(E1919&lt;=12000,E1919,IF(E1919&lt;=32000,ROUNDUP(E1919/2,0)+6000,IF(E1919&lt;=56000,ROUNDUP(E1919/4,0)+14000,28000)))),IF(E1919&lt;=0,IF(F1919&lt;=0,0,IF(F1919&lt;=15000,F1919,IF(F1919&lt;=40000,ROUNDUP(F1919/2,0)+7500,IF(F1919&lt;=70000,ROUNDUP(F1919/4,0)+17500,35000)))),MAX(IF(F1919&lt;=0,0,IF(F1919&lt;=15000,F1919,IF(F1919&lt;=40000,ROUNDUP(F1919/2,0)+7500,IF(F1919&lt;=70000,ROUNDUP(F1919/4,0)+17500,35000)))),MIN(IF(E1919&lt;=0,0,IF(E1919&lt;=12000,E1919,IF(E1919&lt;=32000,ROUNDUP(E1919/2,0)+6000,IF(E1919&lt;=56000,ROUNDUP(E1919/4,0)+14000,28000))))+IF(F1919&lt;=0,0,IF(F1919&lt;=15000,F1919,IF(F1919&lt;=40000,ROUNDUP(F1919/2,0)+7500,IF(F1919&lt;=70000,ROUNDUP(F1919/4,0)+17500,35000)))),28000))))</f>
        <v/>
      </c>
      <c r="T1919" s="18">
        <f>IF(G1919&lt;=0,0,IF(G1919&lt;=12000,G1919,IF(G1919&lt;=32000,ROUNDUP(G1919/2,0)+6000,IF(G1919&lt;=56000,ROUNDUP(G1919/4,0)+14000,28000))))</f>
        <v/>
      </c>
      <c r="U1919" s="18">
        <f>IF(I1919&lt;=0,IF(H1919&lt;=0,0,IF(H1919&lt;=12000,H1919,IF(H1919&lt;=32000,ROUNDUP(H1919/2,0)+6000,IF(H1919&lt;=56000,ROUNDUP(H1919/4,0)+14000,28000)))),IF(H1919&lt;=0,IF(I1919&lt;=0,0,IF(I1919&lt;=15000,I1919,IF(I1919&lt;=40000,ROUNDUP(I1919/2,0)+7500,IF(I1919&lt;=70000,ROUNDUP(I1919/4,0)+17500,35000)))),MAX(IF(I1919&lt;=0,0,IF(I1919&lt;=15000,I1919,IF(I1919&lt;=40000,ROUNDUP(I1919/2,0)+7500,IF(I1919&lt;=70000,ROUNDUP(I1919/4,0)+17500,35000)))),MIN(IF(H1919&lt;=0,0,IF(H1919&lt;=12000,H1919,IF(H1919&lt;=32000,ROUNDUP(H1919/2,0)+6000,IF(H1919&lt;=56000,ROUNDUP(H1919/4,0)+14000,28000))))+IF(I1919&lt;=0,0,IF(I1919&lt;=15000,I1919,IF(I1919&lt;=40000,ROUNDUP(I1919/2,0)+7500,IF(I1919&lt;=70000,ROUNDUP(I1919/4,0)+17500,35000)))),28000))))</f>
        <v/>
      </c>
      <c r="V1919" s="18">
        <f>MIN(70000,S1919+T1919+U1919)</f>
        <v/>
      </c>
      <c r="W1919" s="18">
        <f>MAX(0,ROUNDDOWN(M1919-J1919-N1919-K1919-0,-3))</f>
        <v/>
      </c>
      <c r="X1919" s="18">
        <f>MAX(0,ROUNDDOWN(M1919-J1919-N1919-K1919-R1919,-3))</f>
        <v/>
      </c>
      <c r="Y1919" s="18">
        <f>IF(W1919&lt;=0,0,ROUNDDOWN((W1919*LOOKUP(W1919,{0,1950001,3300001,6950001,9000001,18000001,40000001},{0.05,0.1,0.2,0.23,0.33,0.4,0.45})-LOOKUP(W1919,{0,1950001,3300001,6950001,9000001,18000001,40000001},{0,97500,427500,636000,1536000,2796000,4796000}))*1.021,-2))</f>
        <v/>
      </c>
      <c r="Z1919" s="18">
        <f>IF(X1919&lt;=0,0,ROUNDDOWN((X1919*LOOKUP(X1919,{0,1950001,3300001,6950001,9000001,18000001,40000001},{0.05,0.1,0.2,0.23,0.33,0.4,0.45})-LOOKUP(X1919,{0,1950001,3300001,6950001,9000001,18000001,40000001},{0,97500,427500,636000,1536000,2796000,4796000}))*1.021,-2))</f>
        <v/>
      </c>
      <c r="AA1919" s="18">
        <f>MAX(0,ROUNDDOWN(M1919-J1919-430000-L1919-0,-3))</f>
        <v/>
      </c>
      <c r="AB1919" s="18">
        <f>MAX(0,ROUNDDOWN(M1919-J1919-430000-L1919-V1919,-3))</f>
        <v/>
      </c>
      <c r="AC1919" s="18">
        <f>IF(M1919&lt;=450000,0,MAX(0,ROUNDDOWN(AA1919*0.06-MIN(50000,AA1919)*0.03,-2))+MAX(0,ROUNDDOWN(AA1919*0.04-MIN(50000,AA1919)*0.02,-2)))</f>
        <v/>
      </c>
      <c r="AD1919" s="18">
        <f>IF(M1919&lt;=450000,0,MAX(0,ROUNDDOWN(AB1919*0.06-MIN(50000,AB1919)*0.03,-2))+MAX(0,ROUNDDOWN(AB1919*0.04-MIN(50000,AB1919)*0.02,-2)))</f>
        <v/>
      </c>
      <c r="AE1919" s="18">
        <f>Y1919-Z1919</f>
        <v/>
      </c>
      <c r="AF1919" s="18">
        <f>AC1919-AD1919</f>
        <v/>
      </c>
      <c r="AG1919" s="18">
        <f>AE1919+AF1919</f>
        <v/>
      </c>
      <c r="AH1919" s="20">
        <f>IF(W1919&lt;=0,0,LOOKUP(W1919,{0,1950001,3300001,6950001,9000001,18000001,40000001},{0.05,0.1,0.2,0.23,0.33,0.4,0.45}))</f>
        <v/>
      </c>
    </row>
    <row r="1920">
      <c r="A1920" t="inlineStr">
        <is>
          <t>1万円刻み 3区分8万円ずつ</t>
        </is>
      </c>
      <c r="B1920" s="18">
        <f>'4_1万円刻み'!$A$614</f>
        <v/>
      </c>
      <c r="C1920" s="19" t="n">
        <v>2026</v>
      </c>
      <c r="D1920" t="inlineStr">
        <is>
          <t>いいえ</t>
        </is>
      </c>
      <c r="E1920" s="18" t="n">
        <v>80000</v>
      </c>
      <c r="F1920" s="18" t="n">
        <v>0</v>
      </c>
      <c r="G1920" s="18" t="n">
        <v>80000</v>
      </c>
      <c r="H1920" s="18" t="n">
        <v>80000</v>
      </c>
      <c r="I1920" s="18" t="n">
        <v>0</v>
      </c>
      <c r="J1920" s="18">
        <f>ROUND(MIN(B1920/12,650000)*12*0.0915+MIN(B1920/12,1390000)*12*(0.0504+0)+B1920*0.005,0)</f>
        <v/>
      </c>
      <c r="K1920" s="18" t="n">
        <v>0</v>
      </c>
      <c r="L1920" s="18" t="n">
        <v>0</v>
      </c>
      <c r="M1920" s="18">
        <f>ROUND(IF(C1920&gt;=2026,IF(B1920&lt;741000,0,IF(B1920&lt;2191000,B1920-740000,IF(B1920&lt;2193000,1451000,IF(B1920&lt;2196000,1453000,IF(B1920&lt;2200000,1456000,IF(B1920&lt;3600000,ROUNDDOWN(B1920/4,-3)*2.8-80000,IF(B1920&lt;6600000,ROUNDDOWN(B1920/4,-3)*3.2-440000,IF(B1920&lt;8500000,ROUNDDOWN(B1920*0.9,0)-1100000,B1920-1950000)))))))),IF(B1920&lt;651000,0,IF(B1920&lt;1900000,B1920-650000,IF(B1920&lt;3600000,ROUNDDOWN(B1920/4,-3)*2.8-80000,IF(B1920&lt;6600000,ROUNDDOWN(B1920/4,-3)*3.2-440000,IF(B1920&lt;8500000,ROUNDDOWN(B1920*0.9,0)-1100000,B1920-1950000)))))),0)</f>
        <v/>
      </c>
      <c r="N1920" s="18">
        <f>IF(M1920&gt;23500000,NA(),IF(C1920&gt;=2026,IF(M1920&lt;=4890000,1040000,IF(M1920&lt;=6550000,670000,620000)),IF(M1920&lt;=1320000,950000,IF(M1920&lt;=3360000,880000,IF(M1920&lt;=4890000,680000,IF(M1920&lt;=6550000,630000,580000))))))</f>
        <v/>
      </c>
      <c r="O1920" s="18">
        <f>IF(F1920&lt;=0,IF(AND(D1920="はい",C1920&gt;=2026,C1920&lt;=2027),IF(E1920&lt;=0,0,IF(E1920&lt;=30000,E1920,IF(E1920&lt;=60000,ROUNDUP(E1920/2,0)+15000,IF(E1920&lt;=120000,ROUNDUP(E1920/4,0)+30000,60000)))),IF(E1920&lt;=0,0,IF(E1920&lt;=20000,E1920,IF(E1920&lt;=40000,ROUNDUP(E1920/2,0)+10000,IF(E1920&lt;=80000,ROUNDUP(E1920/4,0)+20000,40000))))),IF(E1920&lt;=0,IF(F1920&lt;=0,0,IF(F1920&lt;=25000,F1920,IF(F1920&lt;=50000,ROUNDUP(F1920/2,0)+12500,IF(F1920&lt;=100000,ROUNDUP(F1920/4,0)+25000,50000)))),MAX(IF(F1920&lt;=0,0,IF(F1920&lt;=25000,F1920,IF(F1920&lt;=50000,ROUNDUP(F1920/2,0)+12500,IF(F1920&lt;=100000,ROUNDUP(F1920/4,0)+25000,50000)))),MIN(IF(AND(D1920="はい",C1920&gt;=2026,C1920&lt;=2027),IF(E1920&lt;=0,0,IF(E1920&lt;=30000,E1920,IF(E1920&lt;=60000,ROUNDUP(E1920/2,0)+15000,IF(E1920&lt;=120000,ROUNDUP(E1920/4,0)+30000,60000)))),IF(E1920&lt;=0,0,IF(E1920&lt;=20000,E1920,IF(E1920&lt;=40000,ROUNDUP(E1920/2,0)+10000,IF(E1920&lt;=80000,ROUNDUP(E1920/4,0)+20000,40000)))))+IF(F1920&lt;=0,0,IF(F1920&lt;=25000,F1920,IF(F1920&lt;=50000,ROUNDUP(F1920/2,0)+12500,IF(F1920&lt;=100000,ROUNDUP(F1920/4,0)+25000,50000)))),IF(AND(D1920="はい",C1920&gt;=2026,C1920&lt;=2027),60000,40000)))))</f>
        <v/>
      </c>
      <c r="P1920" s="18">
        <f>IF(G1920&lt;=0,0,IF(G1920&lt;=20000,G1920,IF(G1920&lt;=40000,ROUNDUP(G1920/2,0)+10000,IF(G1920&lt;=80000,ROUNDUP(G1920/4,0)+20000,40000))))</f>
        <v/>
      </c>
      <c r="Q1920" s="18">
        <f>IF(I1920&lt;=0,IF(H1920&lt;=0,0,IF(H1920&lt;=20000,H1920,IF(H1920&lt;=40000,ROUNDUP(H1920/2,0)+10000,IF(H1920&lt;=80000,ROUNDUP(H1920/4,0)+20000,40000)))),IF(H1920&lt;=0,IF(I1920&lt;=0,0,IF(I1920&lt;=25000,I1920,IF(I1920&lt;=50000,ROUNDUP(I1920/2,0)+12500,IF(I1920&lt;=100000,ROUNDUP(I1920/4,0)+25000,50000)))),MAX(IF(I1920&lt;=0,0,IF(I1920&lt;=25000,I1920,IF(I1920&lt;=50000,ROUNDUP(I1920/2,0)+12500,IF(I1920&lt;=100000,ROUNDUP(I1920/4,0)+25000,50000)))),MIN(IF(H1920&lt;=0,0,IF(H1920&lt;=20000,H1920,IF(H1920&lt;=40000,ROUNDUP(H1920/2,0)+10000,IF(H1920&lt;=80000,ROUNDUP(H1920/4,0)+20000,40000))))+IF(I1920&lt;=0,0,IF(I1920&lt;=25000,I1920,IF(I1920&lt;=50000,ROUNDUP(I1920/2,0)+12500,IF(I1920&lt;=100000,ROUNDUP(I1920/4,0)+25000,50000)))),40000))))</f>
        <v/>
      </c>
      <c r="R1920" s="18">
        <f>MIN(120000,O1920+P1920+Q1920)</f>
        <v/>
      </c>
      <c r="S1920" s="18">
        <f>IF(F1920&lt;=0,IF(E1920&lt;=0,0,IF(E1920&lt;=12000,E1920,IF(E1920&lt;=32000,ROUNDUP(E1920/2,0)+6000,IF(E1920&lt;=56000,ROUNDUP(E1920/4,0)+14000,28000)))),IF(E1920&lt;=0,IF(F1920&lt;=0,0,IF(F1920&lt;=15000,F1920,IF(F1920&lt;=40000,ROUNDUP(F1920/2,0)+7500,IF(F1920&lt;=70000,ROUNDUP(F1920/4,0)+17500,35000)))),MAX(IF(F1920&lt;=0,0,IF(F1920&lt;=15000,F1920,IF(F1920&lt;=40000,ROUNDUP(F1920/2,0)+7500,IF(F1920&lt;=70000,ROUNDUP(F1920/4,0)+17500,35000)))),MIN(IF(E1920&lt;=0,0,IF(E1920&lt;=12000,E1920,IF(E1920&lt;=32000,ROUNDUP(E1920/2,0)+6000,IF(E1920&lt;=56000,ROUNDUP(E1920/4,0)+14000,28000))))+IF(F1920&lt;=0,0,IF(F1920&lt;=15000,F1920,IF(F1920&lt;=40000,ROUNDUP(F1920/2,0)+7500,IF(F1920&lt;=70000,ROUNDUP(F1920/4,0)+17500,35000)))),28000))))</f>
        <v/>
      </c>
      <c r="T1920" s="18">
        <f>IF(G1920&lt;=0,0,IF(G1920&lt;=12000,G1920,IF(G1920&lt;=32000,ROUNDUP(G1920/2,0)+6000,IF(G1920&lt;=56000,ROUNDUP(G1920/4,0)+14000,28000))))</f>
        <v/>
      </c>
      <c r="U1920" s="18">
        <f>IF(I1920&lt;=0,IF(H1920&lt;=0,0,IF(H1920&lt;=12000,H1920,IF(H1920&lt;=32000,ROUNDUP(H1920/2,0)+6000,IF(H1920&lt;=56000,ROUNDUP(H1920/4,0)+14000,28000)))),IF(H1920&lt;=0,IF(I1920&lt;=0,0,IF(I1920&lt;=15000,I1920,IF(I1920&lt;=40000,ROUNDUP(I1920/2,0)+7500,IF(I1920&lt;=70000,ROUNDUP(I1920/4,0)+17500,35000)))),MAX(IF(I1920&lt;=0,0,IF(I1920&lt;=15000,I1920,IF(I1920&lt;=40000,ROUNDUP(I1920/2,0)+7500,IF(I1920&lt;=70000,ROUNDUP(I1920/4,0)+17500,35000)))),MIN(IF(H1920&lt;=0,0,IF(H1920&lt;=12000,H1920,IF(H1920&lt;=32000,ROUNDUP(H1920/2,0)+6000,IF(H1920&lt;=56000,ROUNDUP(H1920/4,0)+14000,28000))))+IF(I1920&lt;=0,0,IF(I1920&lt;=15000,I1920,IF(I1920&lt;=40000,ROUNDUP(I1920/2,0)+7500,IF(I1920&lt;=70000,ROUNDUP(I1920/4,0)+17500,35000)))),28000))))</f>
        <v/>
      </c>
      <c r="V1920" s="18">
        <f>MIN(70000,S1920+T1920+U1920)</f>
        <v/>
      </c>
      <c r="W1920" s="18">
        <f>MAX(0,ROUNDDOWN(M1920-J1920-N1920-K1920-0,-3))</f>
        <v/>
      </c>
      <c r="X1920" s="18">
        <f>MAX(0,ROUNDDOWN(M1920-J1920-N1920-K1920-R1920,-3))</f>
        <v/>
      </c>
      <c r="Y1920" s="18">
        <f>IF(W1920&lt;=0,0,ROUNDDOWN((W1920*LOOKUP(W1920,{0,1950001,3300001,6950001,9000001,18000001,40000001},{0.05,0.1,0.2,0.23,0.33,0.4,0.45})-LOOKUP(W1920,{0,1950001,3300001,6950001,9000001,18000001,40000001},{0,97500,427500,636000,1536000,2796000,4796000}))*1.021,-2))</f>
        <v/>
      </c>
      <c r="Z1920" s="18">
        <f>IF(X1920&lt;=0,0,ROUNDDOWN((X1920*LOOKUP(X1920,{0,1950001,3300001,6950001,9000001,18000001,40000001},{0.05,0.1,0.2,0.23,0.33,0.4,0.45})-LOOKUP(X1920,{0,1950001,3300001,6950001,9000001,18000001,40000001},{0,97500,427500,636000,1536000,2796000,4796000}))*1.021,-2))</f>
        <v/>
      </c>
      <c r="AA1920" s="18">
        <f>MAX(0,ROUNDDOWN(M1920-J1920-430000-L1920-0,-3))</f>
        <v/>
      </c>
      <c r="AB1920" s="18">
        <f>MAX(0,ROUNDDOWN(M1920-J1920-430000-L1920-V1920,-3))</f>
        <v/>
      </c>
      <c r="AC1920" s="18">
        <f>IF(M1920&lt;=450000,0,MAX(0,ROUNDDOWN(AA1920*0.06-MIN(50000,AA1920)*0.03,-2))+MAX(0,ROUNDDOWN(AA1920*0.04-MIN(50000,AA1920)*0.02,-2)))</f>
        <v/>
      </c>
      <c r="AD1920" s="18">
        <f>IF(M1920&lt;=450000,0,MAX(0,ROUNDDOWN(AB1920*0.06-MIN(50000,AB1920)*0.03,-2))+MAX(0,ROUNDDOWN(AB1920*0.04-MIN(50000,AB1920)*0.02,-2)))</f>
        <v/>
      </c>
      <c r="AE1920" s="18">
        <f>Y1920-Z1920</f>
        <v/>
      </c>
      <c r="AF1920" s="18">
        <f>AC1920-AD1920</f>
        <v/>
      </c>
      <c r="AG1920" s="18">
        <f>AE1920+AF1920</f>
        <v/>
      </c>
      <c r="AH1920" s="20">
        <f>IF(W1920&lt;=0,0,LOOKUP(W1920,{0,1950001,3300001,6950001,9000001,18000001,40000001},{0.05,0.1,0.2,0.23,0.33,0.4,0.45}))</f>
        <v/>
      </c>
    </row>
    <row r="1921">
      <c r="A1921" t="inlineStr">
        <is>
          <t>1万円刻み 一般8万円</t>
        </is>
      </c>
      <c r="B1921" s="18">
        <f>'4_1万円刻み'!$A$614</f>
        <v/>
      </c>
      <c r="C1921" s="19" t="n">
        <v>2026</v>
      </c>
      <c r="D1921" t="inlineStr">
        <is>
          <t>いいえ</t>
        </is>
      </c>
      <c r="E1921" s="18" t="n">
        <v>80000</v>
      </c>
      <c r="F1921" s="18" t="n">
        <v>0</v>
      </c>
      <c r="G1921" s="18" t="n">
        <v>0</v>
      </c>
      <c r="H1921" s="18" t="n">
        <v>0</v>
      </c>
      <c r="I1921" s="18" t="n">
        <v>0</v>
      </c>
      <c r="J1921" s="18">
        <f>ROUND(MIN(B1921/12,650000)*12*0.0915+MIN(B1921/12,1390000)*12*(0.0504+0)+B1921*0.005,0)</f>
        <v/>
      </c>
      <c r="K1921" s="18" t="n">
        <v>0</v>
      </c>
      <c r="L1921" s="18" t="n">
        <v>0</v>
      </c>
      <c r="M1921" s="18">
        <f>ROUND(IF(C1921&gt;=2026,IF(B1921&lt;741000,0,IF(B1921&lt;2191000,B1921-740000,IF(B1921&lt;2193000,1451000,IF(B1921&lt;2196000,1453000,IF(B1921&lt;2200000,1456000,IF(B1921&lt;3600000,ROUNDDOWN(B1921/4,-3)*2.8-80000,IF(B1921&lt;6600000,ROUNDDOWN(B1921/4,-3)*3.2-440000,IF(B1921&lt;8500000,ROUNDDOWN(B1921*0.9,0)-1100000,B1921-1950000)))))))),IF(B1921&lt;651000,0,IF(B1921&lt;1900000,B1921-650000,IF(B1921&lt;3600000,ROUNDDOWN(B1921/4,-3)*2.8-80000,IF(B1921&lt;6600000,ROUNDDOWN(B1921/4,-3)*3.2-440000,IF(B1921&lt;8500000,ROUNDDOWN(B1921*0.9,0)-1100000,B1921-1950000)))))),0)</f>
        <v/>
      </c>
      <c r="N1921" s="18">
        <f>IF(M1921&gt;23500000,NA(),IF(C1921&gt;=2026,IF(M1921&lt;=4890000,1040000,IF(M1921&lt;=6550000,670000,620000)),IF(M1921&lt;=1320000,950000,IF(M1921&lt;=3360000,880000,IF(M1921&lt;=4890000,680000,IF(M1921&lt;=6550000,630000,580000))))))</f>
        <v/>
      </c>
      <c r="O1921" s="18">
        <f>IF(F1921&lt;=0,IF(AND(D1921="はい",C1921&gt;=2026,C1921&lt;=2027),IF(E1921&lt;=0,0,IF(E1921&lt;=30000,E1921,IF(E1921&lt;=60000,ROUNDUP(E1921/2,0)+15000,IF(E1921&lt;=120000,ROUNDUP(E1921/4,0)+30000,60000)))),IF(E1921&lt;=0,0,IF(E1921&lt;=20000,E1921,IF(E1921&lt;=40000,ROUNDUP(E1921/2,0)+10000,IF(E1921&lt;=80000,ROUNDUP(E1921/4,0)+20000,40000))))),IF(E1921&lt;=0,IF(F1921&lt;=0,0,IF(F1921&lt;=25000,F1921,IF(F1921&lt;=50000,ROUNDUP(F1921/2,0)+12500,IF(F1921&lt;=100000,ROUNDUP(F1921/4,0)+25000,50000)))),MAX(IF(F1921&lt;=0,0,IF(F1921&lt;=25000,F1921,IF(F1921&lt;=50000,ROUNDUP(F1921/2,0)+12500,IF(F1921&lt;=100000,ROUNDUP(F1921/4,0)+25000,50000)))),MIN(IF(AND(D1921="はい",C1921&gt;=2026,C1921&lt;=2027),IF(E1921&lt;=0,0,IF(E1921&lt;=30000,E1921,IF(E1921&lt;=60000,ROUNDUP(E1921/2,0)+15000,IF(E1921&lt;=120000,ROUNDUP(E1921/4,0)+30000,60000)))),IF(E1921&lt;=0,0,IF(E1921&lt;=20000,E1921,IF(E1921&lt;=40000,ROUNDUP(E1921/2,0)+10000,IF(E1921&lt;=80000,ROUNDUP(E1921/4,0)+20000,40000)))))+IF(F1921&lt;=0,0,IF(F1921&lt;=25000,F1921,IF(F1921&lt;=50000,ROUNDUP(F1921/2,0)+12500,IF(F1921&lt;=100000,ROUNDUP(F1921/4,0)+25000,50000)))),IF(AND(D1921="はい",C1921&gt;=2026,C1921&lt;=2027),60000,40000)))))</f>
        <v/>
      </c>
      <c r="P1921" s="18">
        <f>IF(G1921&lt;=0,0,IF(G1921&lt;=20000,G1921,IF(G1921&lt;=40000,ROUNDUP(G1921/2,0)+10000,IF(G1921&lt;=80000,ROUNDUP(G1921/4,0)+20000,40000))))</f>
        <v/>
      </c>
      <c r="Q1921" s="18">
        <f>IF(I1921&lt;=0,IF(H1921&lt;=0,0,IF(H1921&lt;=20000,H1921,IF(H1921&lt;=40000,ROUNDUP(H1921/2,0)+10000,IF(H1921&lt;=80000,ROUNDUP(H1921/4,0)+20000,40000)))),IF(H1921&lt;=0,IF(I1921&lt;=0,0,IF(I1921&lt;=25000,I1921,IF(I1921&lt;=50000,ROUNDUP(I1921/2,0)+12500,IF(I1921&lt;=100000,ROUNDUP(I1921/4,0)+25000,50000)))),MAX(IF(I1921&lt;=0,0,IF(I1921&lt;=25000,I1921,IF(I1921&lt;=50000,ROUNDUP(I1921/2,0)+12500,IF(I1921&lt;=100000,ROUNDUP(I1921/4,0)+25000,50000)))),MIN(IF(H1921&lt;=0,0,IF(H1921&lt;=20000,H1921,IF(H1921&lt;=40000,ROUNDUP(H1921/2,0)+10000,IF(H1921&lt;=80000,ROUNDUP(H1921/4,0)+20000,40000))))+IF(I1921&lt;=0,0,IF(I1921&lt;=25000,I1921,IF(I1921&lt;=50000,ROUNDUP(I1921/2,0)+12500,IF(I1921&lt;=100000,ROUNDUP(I1921/4,0)+25000,50000)))),40000))))</f>
        <v/>
      </c>
      <c r="R1921" s="18">
        <f>MIN(120000,O1921+P1921+Q1921)</f>
        <v/>
      </c>
      <c r="S1921" s="18">
        <f>IF(F1921&lt;=0,IF(E1921&lt;=0,0,IF(E1921&lt;=12000,E1921,IF(E1921&lt;=32000,ROUNDUP(E1921/2,0)+6000,IF(E1921&lt;=56000,ROUNDUP(E1921/4,0)+14000,28000)))),IF(E1921&lt;=0,IF(F1921&lt;=0,0,IF(F1921&lt;=15000,F1921,IF(F1921&lt;=40000,ROUNDUP(F1921/2,0)+7500,IF(F1921&lt;=70000,ROUNDUP(F1921/4,0)+17500,35000)))),MAX(IF(F1921&lt;=0,0,IF(F1921&lt;=15000,F1921,IF(F1921&lt;=40000,ROUNDUP(F1921/2,0)+7500,IF(F1921&lt;=70000,ROUNDUP(F1921/4,0)+17500,35000)))),MIN(IF(E1921&lt;=0,0,IF(E1921&lt;=12000,E1921,IF(E1921&lt;=32000,ROUNDUP(E1921/2,0)+6000,IF(E1921&lt;=56000,ROUNDUP(E1921/4,0)+14000,28000))))+IF(F1921&lt;=0,0,IF(F1921&lt;=15000,F1921,IF(F1921&lt;=40000,ROUNDUP(F1921/2,0)+7500,IF(F1921&lt;=70000,ROUNDUP(F1921/4,0)+17500,35000)))),28000))))</f>
        <v/>
      </c>
      <c r="T1921" s="18">
        <f>IF(G1921&lt;=0,0,IF(G1921&lt;=12000,G1921,IF(G1921&lt;=32000,ROUNDUP(G1921/2,0)+6000,IF(G1921&lt;=56000,ROUNDUP(G1921/4,0)+14000,28000))))</f>
        <v/>
      </c>
      <c r="U1921" s="18">
        <f>IF(I1921&lt;=0,IF(H1921&lt;=0,0,IF(H1921&lt;=12000,H1921,IF(H1921&lt;=32000,ROUNDUP(H1921/2,0)+6000,IF(H1921&lt;=56000,ROUNDUP(H1921/4,0)+14000,28000)))),IF(H1921&lt;=0,IF(I1921&lt;=0,0,IF(I1921&lt;=15000,I1921,IF(I1921&lt;=40000,ROUNDUP(I1921/2,0)+7500,IF(I1921&lt;=70000,ROUNDUP(I1921/4,0)+17500,35000)))),MAX(IF(I1921&lt;=0,0,IF(I1921&lt;=15000,I1921,IF(I1921&lt;=40000,ROUNDUP(I1921/2,0)+7500,IF(I1921&lt;=70000,ROUNDUP(I1921/4,0)+17500,35000)))),MIN(IF(H1921&lt;=0,0,IF(H1921&lt;=12000,H1921,IF(H1921&lt;=32000,ROUNDUP(H1921/2,0)+6000,IF(H1921&lt;=56000,ROUNDUP(H1921/4,0)+14000,28000))))+IF(I1921&lt;=0,0,IF(I1921&lt;=15000,I1921,IF(I1921&lt;=40000,ROUNDUP(I1921/2,0)+7500,IF(I1921&lt;=70000,ROUNDUP(I1921/4,0)+17500,35000)))),28000))))</f>
        <v/>
      </c>
      <c r="V1921" s="18">
        <f>MIN(70000,S1921+T1921+U1921)</f>
        <v/>
      </c>
      <c r="W1921" s="18">
        <f>MAX(0,ROUNDDOWN(M1921-J1921-N1921-K1921-0,-3))</f>
        <v/>
      </c>
      <c r="X1921" s="18">
        <f>MAX(0,ROUNDDOWN(M1921-J1921-N1921-K1921-R1921,-3))</f>
        <v/>
      </c>
      <c r="Y1921" s="18">
        <f>IF(W1921&lt;=0,0,ROUNDDOWN((W1921*LOOKUP(W1921,{0,1950001,3300001,6950001,9000001,18000001,40000001},{0.05,0.1,0.2,0.23,0.33,0.4,0.45})-LOOKUP(W1921,{0,1950001,3300001,6950001,9000001,18000001,40000001},{0,97500,427500,636000,1536000,2796000,4796000}))*1.021,-2))</f>
        <v/>
      </c>
      <c r="Z1921" s="18">
        <f>IF(X1921&lt;=0,0,ROUNDDOWN((X1921*LOOKUP(X1921,{0,1950001,3300001,6950001,9000001,18000001,40000001},{0.05,0.1,0.2,0.23,0.33,0.4,0.45})-LOOKUP(X1921,{0,1950001,3300001,6950001,9000001,18000001,40000001},{0,97500,427500,636000,1536000,2796000,4796000}))*1.021,-2))</f>
        <v/>
      </c>
      <c r="AA1921" s="18">
        <f>MAX(0,ROUNDDOWN(M1921-J1921-430000-L1921-0,-3))</f>
        <v/>
      </c>
      <c r="AB1921" s="18">
        <f>MAX(0,ROUNDDOWN(M1921-J1921-430000-L1921-V1921,-3))</f>
        <v/>
      </c>
      <c r="AC1921" s="18">
        <f>IF(M1921&lt;=450000,0,MAX(0,ROUNDDOWN(AA1921*0.06-MIN(50000,AA1921)*0.03,-2))+MAX(0,ROUNDDOWN(AA1921*0.04-MIN(50000,AA1921)*0.02,-2)))</f>
        <v/>
      </c>
      <c r="AD1921" s="18">
        <f>IF(M1921&lt;=450000,0,MAX(0,ROUNDDOWN(AB1921*0.06-MIN(50000,AB1921)*0.03,-2))+MAX(0,ROUNDDOWN(AB1921*0.04-MIN(50000,AB1921)*0.02,-2)))</f>
        <v/>
      </c>
      <c r="AE1921" s="18">
        <f>Y1921-Z1921</f>
        <v/>
      </c>
      <c r="AF1921" s="18">
        <f>AC1921-AD1921</f>
        <v/>
      </c>
      <c r="AG1921" s="18">
        <f>AE1921+AF1921</f>
        <v/>
      </c>
      <c r="AH1921" s="20">
        <f>IF(W1921&lt;=0,0,LOOKUP(W1921,{0,1950001,3300001,6950001,9000001,18000001,40000001},{0.05,0.1,0.2,0.23,0.33,0.4,0.45}))</f>
        <v/>
      </c>
    </row>
    <row r="1922">
      <c r="A1922" t="inlineStr">
        <is>
          <t>1万円刻み 特例あり一般12万円</t>
        </is>
      </c>
      <c r="B1922" s="18">
        <f>'4_1万円刻み'!$A$614</f>
        <v/>
      </c>
      <c r="C1922" s="19" t="n">
        <v>2026</v>
      </c>
      <c r="D1922" t="inlineStr">
        <is>
          <t>はい</t>
        </is>
      </c>
      <c r="E1922" s="18" t="n">
        <v>120000</v>
      </c>
      <c r="F1922" s="18" t="n">
        <v>0</v>
      </c>
      <c r="G1922" s="18" t="n">
        <v>0</v>
      </c>
      <c r="H1922" s="18" t="n">
        <v>0</v>
      </c>
      <c r="I1922" s="18" t="n">
        <v>0</v>
      </c>
      <c r="J1922" s="18">
        <f>ROUND(MIN(B1922/12,650000)*12*0.0915+MIN(B1922/12,1390000)*12*(0.0504+0)+B1922*0.005,0)</f>
        <v/>
      </c>
      <c r="K1922" s="18" t="n">
        <v>0</v>
      </c>
      <c r="L1922" s="18" t="n">
        <v>0</v>
      </c>
      <c r="M1922" s="18">
        <f>ROUND(IF(C1922&gt;=2026,IF(B1922&lt;741000,0,IF(B1922&lt;2191000,B1922-740000,IF(B1922&lt;2193000,1451000,IF(B1922&lt;2196000,1453000,IF(B1922&lt;2200000,1456000,IF(B1922&lt;3600000,ROUNDDOWN(B1922/4,-3)*2.8-80000,IF(B1922&lt;6600000,ROUNDDOWN(B1922/4,-3)*3.2-440000,IF(B1922&lt;8500000,ROUNDDOWN(B1922*0.9,0)-1100000,B1922-1950000)))))))),IF(B1922&lt;651000,0,IF(B1922&lt;1900000,B1922-650000,IF(B1922&lt;3600000,ROUNDDOWN(B1922/4,-3)*2.8-80000,IF(B1922&lt;6600000,ROUNDDOWN(B1922/4,-3)*3.2-440000,IF(B1922&lt;8500000,ROUNDDOWN(B1922*0.9,0)-1100000,B1922-1950000)))))),0)</f>
        <v/>
      </c>
      <c r="N1922" s="18">
        <f>IF(M1922&gt;23500000,NA(),IF(C1922&gt;=2026,IF(M1922&lt;=4890000,1040000,IF(M1922&lt;=6550000,670000,620000)),IF(M1922&lt;=1320000,950000,IF(M1922&lt;=3360000,880000,IF(M1922&lt;=4890000,680000,IF(M1922&lt;=6550000,630000,580000))))))</f>
        <v/>
      </c>
      <c r="O1922" s="18">
        <f>IF(F1922&lt;=0,IF(AND(D1922="はい",C1922&gt;=2026,C1922&lt;=2027),IF(E1922&lt;=0,0,IF(E1922&lt;=30000,E1922,IF(E1922&lt;=60000,ROUNDUP(E1922/2,0)+15000,IF(E1922&lt;=120000,ROUNDUP(E1922/4,0)+30000,60000)))),IF(E1922&lt;=0,0,IF(E1922&lt;=20000,E1922,IF(E1922&lt;=40000,ROUNDUP(E1922/2,0)+10000,IF(E1922&lt;=80000,ROUNDUP(E1922/4,0)+20000,40000))))),IF(E1922&lt;=0,IF(F1922&lt;=0,0,IF(F1922&lt;=25000,F1922,IF(F1922&lt;=50000,ROUNDUP(F1922/2,0)+12500,IF(F1922&lt;=100000,ROUNDUP(F1922/4,0)+25000,50000)))),MAX(IF(F1922&lt;=0,0,IF(F1922&lt;=25000,F1922,IF(F1922&lt;=50000,ROUNDUP(F1922/2,0)+12500,IF(F1922&lt;=100000,ROUNDUP(F1922/4,0)+25000,50000)))),MIN(IF(AND(D1922="はい",C1922&gt;=2026,C1922&lt;=2027),IF(E1922&lt;=0,0,IF(E1922&lt;=30000,E1922,IF(E1922&lt;=60000,ROUNDUP(E1922/2,0)+15000,IF(E1922&lt;=120000,ROUNDUP(E1922/4,0)+30000,60000)))),IF(E1922&lt;=0,0,IF(E1922&lt;=20000,E1922,IF(E1922&lt;=40000,ROUNDUP(E1922/2,0)+10000,IF(E1922&lt;=80000,ROUNDUP(E1922/4,0)+20000,40000)))))+IF(F1922&lt;=0,0,IF(F1922&lt;=25000,F1922,IF(F1922&lt;=50000,ROUNDUP(F1922/2,0)+12500,IF(F1922&lt;=100000,ROUNDUP(F1922/4,0)+25000,50000)))),IF(AND(D1922="はい",C1922&gt;=2026,C1922&lt;=2027),60000,40000)))))</f>
        <v/>
      </c>
      <c r="P1922" s="18">
        <f>IF(G1922&lt;=0,0,IF(G1922&lt;=20000,G1922,IF(G1922&lt;=40000,ROUNDUP(G1922/2,0)+10000,IF(G1922&lt;=80000,ROUNDUP(G1922/4,0)+20000,40000))))</f>
        <v/>
      </c>
      <c r="Q1922" s="18">
        <f>IF(I1922&lt;=0,IF(H1922&lt;=0,0,IF(H1922&lt;=20000,H1922,IF(H1922&lt;=40000,ROUNDUP(H1922/2,0)+10000,IF(H1922&lt;=80000,ROUNDUP(H1922/4,0)+20000,40000)))),IF(H1922&lt;=0,IF(I1922&lt;=0,0,IF(I1922&lt;=25000,I1922,IF(I1922&lt;=50000,ROUNDUP(I1922/2,0)+12500,IF(I1922&lt;=100000,ROUNDUP(I1922/4,0)+25000,50000)))),MAX(IF(I1922&lt;=0,0,IF(I1922&lt;=25000,I1922,IF(I1922&lt;=50000,ROUNDUP(I1922/2,0)+12500,IF(I1922&lt;=100000,ROUNDUP(I1922/4,0)+25000,50000)))),MIN(IF(H1922&lt;=0,0,IF(H1922&lt;=20000,H1922,IF(H1922&lt;=40000,ROUNDUP(H1922/2,0)+10000,IF(H1922&lt;=80000,ROUNDUP(H1922/4,0)+20000,40000))))+IF(I1922&lt;=0,0,IF(I1922&lt;=25000,I1922,IF(I1922&lt;=50000,ROUNDUP(I1922/2,0)+12500,IF(I1922&lt;=100000,ROUNDUP(I1922/4,0)+25000,50000)))),40000))))</f>
        <v/>
      </c>
      <c r="R1922" s="18">
        <f>MIN(120000,O1922+P1922+Q1922)</f>
        <v/>
      </c>
      <c r="S1922" s="18">
        <f>IF(F1922&lt;=0,IF(E1922&lt;=0,0,IF(E1922&lt;=12000,E1922,IF(E1922&lt;=32000,ROUNDUP(E1922/2,0)+6000,IF(E1922&lt;=56000,ROUNDUP(E1922/4,0)+14000,28000)))),IF(E1922&lt;=0,IF(F1922&lt;=0,0,IF(F1922&lt;=15000,F1922,IF(F1922&lt;=40000,ROUNDUP(F1922/2,0)+7500,IF(F1922&lt;=70000,ROUNDUP(F1922/4,0)+17500,35000)))),MAX(IF(F1922&lt;=0,0,IF(F1922&lt;=15000,F1922,IF(F1922&lt;=40000,ROUNDUP(F1922/2,0)+7500,IF(F1922&lt;=70000,ROUNDUP(F1922/4,0)+17500,35000)))),MIN(IF(E1922&lt;=0,0,IF(E1922&lt;=12000,E1922,IF(E1922&lt;=32000,ROUNDUP(E1922/2,0)+6000,IF(E1922&lt;=56000,ROUNDUP(E1922/4,0)+14000,28000))))+IF(F1922&lt;=0,0,IF(F1922&lt;=15000,F1922,IF(F1922&lt;=40000,ROUNDUP(F1922/2,0)+7500,IF(F1922&lt;=70000,ROUNDUP(F1922/4,0)+17500,35000)))),28000))))</f>
        <v/>
      </c>
      <c r="T1922" s="18">
        <f>IF(G1922&lt;=0,0,IF(G1922&lt;=12000,G1922,IF(G1922&lt;=32000,ROUNDUP(G1922/2,0)+6000,IF(G1922&lt;=56000,ROUNDUP(G1922/4,0)+14000,28000))))</f>
        <v/>
      </c>
      <c r="U1922" s="18">
        <f>IF(I1922&lt;=0,IF(H1922&lt;=0,0,IF(H1922&lt;=12000,H1922,IF(H1922&lt;=32000,ROUNDUP(H1922/2,0)+6000,IF(H1922&lt;=56000,ROUNDUP(H1922/4,0)+14000,28000)))),IF(H1922&lt;=0,IF(I1922&lt;=0,0,IF(I1922&lt;=15000,I1922,IF(I1922&lt;=40000,ROUNDUP(I1922/2,0)+7500,IF(I1922&lt;=70000,ROUNDUP(I1922/4,0)+17500,35000)))),MAX(IF(I1922&lt;=0,0,IF(I1922&lt;=15000,I1922,IF(I1922&lt;=40000,ROUNDUP(I1922/2,0)+7500,IF(I1922&lt;=70000,ROUNDUP(I1922/4,0)+17500,35000)))),MIN(IF(H1922&lt;=0,0,IF(H1922&lt;=12000,H1922,IF(H1922&lt;=32000,ROUNDUP(H1922/2,0)+6000,IF(H1922&lt;=56000,ROUNDUP(H1922/4,0)+14000,28000))))+IF(I1922&lt;=0,0,IF(I1922&lt;=15000,I1922,IF(I1922&lt;=40000,ROUNDUP(I1922/2,0)+7500,IF(I1922&lt;=70000,ROUNDUP(I1922/4,0)+17500,35000)))),28000))))</f>
        <v/>
      </c>
      <c r="V1922" s="18">
        <f>MIN(70000,S1922+T1922+U1922)</f>
        <v/>
      </c>
      <c r="W1922" s="18">
        <f>MAX(0,ROUNDDOWN(M1922-J1922-N1922-K1922-0,-3))</f>
        <v/>
      </c>
      <c r="X1922" s="18">
        <f>MAX(0,ROUNDDOWN(M1922-J1922-N1922-K1922-R1922,-3))</f>
        <v/>
      </c>
      <c r="Y1922" s="18">
        <f>IF(W1922&lt;=0,0,ROUNDDOWN((W1922*LOOKUP(W1922,{0,1950001,3300001,6950001,9000001,18000001,40000001},{0.05,0.1,0.2,0.23,0.33,0.4,0.45})-LOOKUP(W1922,{0,1950001,3300001,6950001,9000001,18000001,40000001},{0,97500,427500,636000,1536000,2796000,4796000}))*1.021,-2))</f>
        <v/>
      </c>
      <c r="Z1922" s="18">
        <f>IF(X1922&lt;=0,0,ROUNDDOWN((X1922*LOOKUP(X1922,{0,1950001,3300001,6950001,9000001,18000001,40000001},{0.05,0.1,0.2,0.23,0.33,0.4,0.45})-LOOKUP(X1922,{0,1950001,3300001,6950001,9000001,18000001,40000001},{0,97500,427500,636000,1536000,2796000,4796000}))*1.021,-2))</f>
        <v/>
      </c>
      <c r="AA1922" s="18">
        <f>MAX(0,ROUNDDOWN(M1922-J1922-430000-L1922-0,-3))</f>
        <v/>
      </c>
      <c r="AB1922" s="18">
        <f>MAX(0,ROUNDDOWN(M1922-J1922-430000-L1922-V1922,-3))</f>
        <v/>
      </c>
      <c r="AC1922" s="18">
        <f>IF(M1922&lt;=450000,0,MAX(0,ROUNDDOWN(AA1922*0.06-MIN(50000,AA1922)*0.03,-2))+MAX(0,ROUNDDOWN(AA1922*0.04-MIN(50000,AA1922)*0.02,-2)))</f>
        <v/>
      </c>
      <c r="AD1922" s="18">
        <f>IF(M1922&lt;=450000,0,MAX(0,ROUNDDOWN(AB1922*0.06-MIN(50000,AB1922)*0.03,-2))+MAX(0,ROUNDDOWN(AB1922*0.04-MIN(50000,AB1922)*0.02,-2)))</f>
        <v/>
      </c>
      <c r="AE1922" s="18">
        <f>Y1922-Z1922</f>
        <v/>
      </c>
      <c r="AF1922" s="18">
        <f>AC1922-AD1922</f>
        <v/>
      </c>
      <c r="AG1922" s="18">
        <f>AE1922+AF1922</f>
        <v/>
      </c>
      <c r="AH1922" s="20">
        <f>IF(W1922&lt;=0,0,LOOKUP(W1922,{0,1950001,3300001,6950001,9000001,18000001,40000001},{0.05,0.1,0.2,0.23,0.33,0.4,0.45}))</f>
        <v/>
      </c>
    </row>
    <row r="1923">
      <c r="A1923" t="inlineStr">
        <is>
          <t>1万円刻み 3区分8万円ずつ</t>
        </is>
      </c>
      <c r="B1923" s="18">
        <f>'4_1万円刻み'!$A$615</f>
        <v/>
      </c>
      <c r="C1923" s="19" t="n">
        <v>2026</v>
      </c>
      <c r="D1923" t="inlineStr">
        <is>
          <t>いいえ</t>
        </is>
      </c>
      <c r="E1923" s="18" t="n">
        <v>80000</v>
      </c>
      <c r="F1923" s="18" t="n">
        <v>0</v>
      </c>
      <c r="G1923" s="18" t="n">
        <v>80000</v>
      </c>
      <c r="H1923" s="18" t="n">
        <v>80000</v>
      </c>
      <c r="I1923" s="18" t="n">
        <v>0</v>
      </c>
      <c r="J1923" s="18">
        <f>ROUND(MIN(B1923/12,650000)*12*0.0915+MIN(B1923/12,1390000)*12*(0.0504+0)+B1923*0.005,0)</f>
        <v/>
      </c>
      <c r="K1923" s="18" t="n">
        <v>0</v>
      </c>
      <c r="L1923" s="18" t="n">
        <v>0</v>
      </c>
      <c r="M1923" s="18">
        <f>ROUND(IF(C1923&gt;=2026,IF(B1923&lt;741000,0,IF(B1923&lt;2191000,B1923-740000,IF(B1923&lt;2193000,1451000,IF(B1923&lt;2196000,1453000,IF(B1923&lt;2200000,1456000,IF(B1923&lt;3600000,ROUNDDOWN(B1923/4,-3)*2.8-80000,IF(B1923&lt;6600000,ROUNDDOWN(B1923/4,-3)*3.2-440000,IF(B1923&lt;8500000,ROUNDDOWN(B1923*0.9,0)-1100000,B1923-1950000)))))))),IF(B1923&lt;651000,0,IF(B1923&lt;1900000,B1923-650000,IF(B1923&lt;3600000,ROUNDDOWN(B1923/4,-3)*2.8-80000,IF(B1923&lt;6600000,ROUNDDOWN(B1923/4,-3)*3.2-440000,IF(B1923&lt;8500000,ROUNDDOWN(B1923*0.9,0)-1100000,B1923-1950000)))))),0)</f>
        <v/>
      </c>
      <c r="N1923" s="18">
        <f>IF(M1923&gt;23500000,NA(),IF(C1923&gt;=2026,IF(M1923&lt;=4890000,1040000,IF(M1923&lt;=6550000,670000,620000)),IF(M1923&lt;=1320000,950000,IF(M1923&lt;=3360000,880000,IF(M1923&lt;=4890000,680000,IF(M1923&lt;=6550000,630000,580000))))))</f>
        <v/>
      </c>
      <c r="O1923" s="18">
        <f>IF(F1923&lt;=0,IF(AND(D1923="はい",C1923&gt;=2026,C1923&lt;=2027),IF(E1923&lt;=0,0,IF(E1923&lt;=30000,E1923,IF(E1923&lt;=60000,ROUNDUP(E1923/2,0)+15000,IF(E1923&lt;=120000,ROUNDUP(E1923/4,0)+30000,60000)))),IF(E1923&lt;=0,0,IF(E1923&lt;=20000,E1923,IF(E1923&lt;=40000,ROUNDUP(E1923/2,0)+10000,IF(E1923&lt;=80000,ROUNDUP(E1923/4,0)+20000,40000))))),IF(E1923&lt;=0,IF(F1923&lt;=0,0,IF(F1923&lt;=25000,F1923,IF(F1923&lt;=50000,ROUNDUP(F1923/2,0)+12500,IF(F1923&lt;=100000,ROUNDUP(F1923/4,0)+25000,50000)))),MAX(IF(F1923&lt;=0,0,IF(F1923&lt;=25000,F1923,IF(F1923&lt;=50000,ROUNDUP(F1923/2,0)+12500,IF(F1923&lt;=100000,ROUNDUP(F1923/4,0)+25000,50000)))),MIN(IF(AND(D1923="はい",C1923&gt;=2026,C1923&lt;=2027),IF(E1923&lt;=0,0,IF(E1923&lt;=30000,E1923,IF(E1923&lt;=60000,ROUNDUP(E1923/2,0)+15000,IF(E1923&lt;=120000,ROUNDUP(E1923/4,0)+30000,60000)))),IF(E1923&lt;=0,0,IF(E1923&lt;=20000,E1923,IF(E1923&lt;=40000,ROUNDUP(E1923/2,0)+10000,IF(E1923&lt;=80000,ROUNDUP(E1923/4,0)+20000,40000)))))+IF(F1923&lt;=0,0,IF(F1923&lt;=25000,F1923,IF(F1923&lt;=50000,ROUNDUP(F1923/2,0)+12500,IF(F1923&lt;=100000,ROUNDUP(F1923/4,0)+25000,50000)))),IF(AND(D1923="はい",C1923&gt;=2026,C1923&lt;=2027),60000,40000)))))</f>
        <v/>
      </c>
      <c r="P1923" s="18">
        <f>IF(G1923&lt;=0,0,IF(G1923&lt;=20000,G1923,IF(G1923&lt;=40000,ROUNDUP(G1923/2,0)+10000,IF(G1923&lt;=80000,ROUNDUP(G1923/4,0)+20000,40000))))</f>
        <v/>
      </c>
      <c r="Q1923" s="18">
        <f>IF(I1923&lt;=0,IF(H1923&lt;=0,0,IF(H1923&lt;=20000,H1923,IF(H1923&lt;=40000,ROUNDUP(H1923/2,0)+10000,IF(H1923&lt;=80000,ROUNDUP(H1923/4,0)+20000,40000)))),IF(H1923&lt;=0,IF(I1923&lt;=0,0,IF(I1923&lt;=25000,I1923,IF(I1923&lt;=50000,ROUNDUP(I1923/2,0)+12500,IF(I1923&lt;=100000,ROUNDUP(I1923/4,0)+25000,50000)))),MAX(IF(I1923&lt;=0,0,IF(I1923&lt;=25000,I1923,IF(I1923&lt;=50000,ROUNDUP(I1923/2,0)+12500,IF(I1923&lt;=100000,ROUNDUP(I1923/4,0)+25000,50000)))),MIN(IF(H1923&lt;=0,0,IF(H1923&lt;=20000,H1923,IF(H1923&lt;=40000,ROUNDUP(H1923/2,0)+10000,IF(H1923&lt;=80000,ROUNDUP(H1923/4,0)+20000,40000))))+IF(I1923&lt;=0,0,IF(I1923&lt;=25000,I1923,IF(I1923&lt;=50000,ROUNDUP(I1923/2,0)+12500,IF(I1923&lt;=100000,ROUNDUP(I1923/4,0)+25000,50000)))),40000))))</f>
        <v/>
      </c>
      <c r="R1923" s="18">
        <f>MIN(120000,O1923+P1923+Q1923)</f>
        <v/>
      </c>
      <c r="S1923" s="18">
        <f>IF(F1923&lt;=0,IF(E1923&lt;=0,0,IF(E1923&lt;=12000,E1923,IF(E1923&lt;=32000,ROUNDUP(E1923/2,0)+6000,IF(E1923&lt;=56000,ROUNDUP(E1923/4,0)+14000,28000)))),IF(E1923&lt;=0,IF(F1923&lt;=0,0,IF(F1923&lt;=15000,F1923,IF(F1923&lt;=40000,ROUNDUP(F1923/2,0)+7500,IF(F1923&lt;=70000,ROUNDUP(F1923/4,0)+17500,35000)))),MAX(IF(F1923&lt;=0,0,IF(F1923&lt;=15000,F1923,IF(F1923&lt;=40000,ROUNDUP(F1923/2,0)+7500,IF(F1923&lt;=70000,ROUNDUP(F1923/4,0)+17500,35000)))),MIN(IF(E1923&lt;=0,0,IF(E1923&lt;=12000,E1923,IF(E1923&lt;=32000,ROUNDUP(E1923/2,0)+6000,IF(E1923&lt;=56000,ROUNDUP(E1923/4,0)+14000,28000))))+IF(F1923&lt;=0,0,IF(F1923&lt;=15000,F1923,IF(F1923&lt;=40000,ROUNDUP(F1923/2,0)+7500,IF(F1923&lt;=70000,ROUNDUP(F1923/4,0)+17500,35000)))),28000))))</f>
        <v/>
      </c>
      <c r="T1923" s="18">
        <f>IF(G1923&lt;=0,0,IF(G1923&lt;=12000,G1923,IF(G1923&lt;=32000,ROUNDUP(G1923/2,0)+6000,IF(G1923&lt;=56000,ROUNDUP(G1923/4,0)+14000,28000))))</f>
        <v/>
      </c>
      <c r="U1923" s="18">
        <f>IF(I1923&lt;=0,IF(H1923&lt;=0,0,IF(H1923&lt;=12000,H1923,IF(H1923&lt;=32000,ROUNDUP(H1923/2,0)+6000,IF(H1923&lt;=56000,ROUNDUP(H1923/4,0)+14000,28000)))),IF(H1923&lt;=0,IF(I1923&lt;=0,0,IF(I1923&lt;=15000,I1923,IF(I1923&lt;=40000,ROUNDUP(I1923/2,0)+7500,IF(I1923&lt;=70000,ROUNDUP(I1923/4,0)+17500,35000)))),MAX(IF(I1923&lt;=0,0,IF(I1923&lt;=15000,I1923,IF(I1923&lt;=40000,ROUNDUP(I1923/2,0)+7500,IF(I1923&lt;=70000,ROUNDUP(I1923/4,0)+17500,35000)))),MIN(IF(H1923&lt;=0,0,IF(H1923&lt;=12000,H1923,IF(H1923&lt;=32000,ROUNDUP(H1923/2,0)+6000,IF(H1923&lt;=56000,ROUNDUP(H1923/4,0)+14000,28000))))+IF(I1923&lt;=0,0,IF(I1923&lt;=15000,I1923,IF(I1923&lt;=40000,ROUNDUP(I1923/2,0)+7500,IF(I1923&lt;=70000,ROUNDUP(I1923/4,0)+17500,35000)))),28000))))</f>
        <v/>
      </c>
      <c r="V1923" s="18">
        <f>MIN(70000,S1923+T1923+U1923)</f>
        <v/>
      </c>
      <c r="W1923" s="18">
        <f>MAX(0,ROUNDDOWN(M1923-J1923-N1923-K1923-0,-3))</f>
        <v/>
      </c>
      <c r="X1923" s="18">
        <f>MAX(0,ROUNDDOWN(M1923-J1923-N1923-K1923-R1923,-3))</f>
        <v/>
      </c>
      <c r="Y1923" s="18">
        <f>IF(W1923&lt;=0,0,ROUNDDOWN((W1923*LOOKUP(W1923,{0,1950001,3300001,6950001,9000001,18000001,40000001},{0.05,0.1,0.2,0.23,0.33,0.4,0.45})-LOOKUP(W1923,{0,1950001,3300001,6950001,9000001,18000001,40000001},{0,97500,427500,636000,1536000,2796000,4796000}))*1.021,-2))</f>
        <v/>
      </c>
      <c r="Z1923" s="18">
        <f>IF(X1923&lt;=0,0,ROUNDDOWN((X1923*LOOKUP(X1923,{0,1950001,3300001,6950001,9000001,18000001,40000001},{0.05,0.1,0.2,0.23,0.33,0.4,0.45})-LOOKUP(X1923,{0,1950001,3300001,6950001,9000001,18000001,40000001},{0,97500,427500,636000,1536000,2796000,4796000}))*1.021,-2))</f>
        <v/>
      </c>
      <c r="AA1923" s="18">
        <f>MAX(0,ROUNDDOWN(M1923-J1923-430000-L1923-0,-3))</f>
        <v/>
      </c>
      <c r="AB1923" s="18">
        <f>MAX(0,ROUNDDOWN(M1923-J1923-430000-L1923-V1923,-3))</f>
        <v/>
      </c>
      <c r="AC1923" s="18">
        <f>IF(M1923&lt;=450000,0,MAX(0,ROUNDDOWN(AA1923*0.06-MIN(50000,AA1923)*0.03,-2))+MAX(0,ROUNDDOWN(AA1923*0.04-MIN(50000,AA1923)*0.02,-2)))</f>
        <v/>
      </c>
      <c r="AD1923" s="18">
        <f>IF(M1923&lt;=450000,0,MAX(0,ROUNDDOWN(AB1923*0.06-MIN(50000,AB1923)*0.03,-2))+MAX(0,ROUNDDOWN(AB1923*0.04-MIN(50000,AB1923)*0.02,-2)))</f>
        <v/>
      </c>
      <c r="AE1923" s="18">
        <f>Y1923-Z1923</f>
        <v/>
      </c>
      <c r="AF1923" s="18">
        <f>AC1923-AD1923</f>
        <v/>
      </c>
      <c r="AG1923" s="18">
        <f>AE1923+AF1923</f>
        <v/>
      </c>
      <c r="AH1923" s="20">
        <f>IF(W1923&lt;=0,0,LOOKUP(W1923,{0,1950001,3300001,6950001,9000001,18000001,40000001},{0.05,0.1,0.2,0.23,0.33,0.4,0.45}))</f>
        <v/>
      </c>
    </row>
    <row r="1924">
      <c r="A1924" t="inlineStr">
        <is>
          <t>1万円刻み 一般8万円</t>
        </is>
      </c>
      <c r="B1924" s="18">
        <f>'4_1万円刻み'!$A$615</f>
        <v/>
      </c>
      <c r="C1924" s="19" t="n">
        <v>2026</v>
      </c>
      <c r="D1924" t="inlineStr">
        <is>
          <t>いいえ</t>
        </is>
      </c>
      <c r="E1924" s="18" t="n">
        <v>80000</v>
      </c>
      <c r="F1924" s="18" t="n">
        <v>0</v>
      </c>
      <c r="G1924" s="18" t="n">
        <v>0</v>
      </c>
      <c r="H1924" s="18" t="n">
        <v>0</v>
      </c>
      <c r="I1924" s="18" t="n">
        <v>0</v>
      </c>
      <c r="J1924" s="18">
        <f>ROUND(MIN(B1924/12,650000)*12*0.0915+MIN(B1924/12,1390000)*12*(0.0504+0)+B1924*0.005,0)</f>
        <v/>
      </c>
      <c r="K1924" s="18" t="n">
        <v>0</v>
      </c>
      <c r="L1924" s="18" t="n">
        <v>0</v>
      </c>
      <c r="M1924" s="18">
        <f>ROUND(IF(C1924&gt;=2026,IF(B1924&lt;741000,0,IF(B1924&lt;2191000,B1924-740000,IF(B1924&lt;2193000,1451000,IF(B1924&lt;2196000,1453000,IF(B1924&lt;2200000,1456000,IF(B1924&lt;3600000,ROUNDDOWN(B1924/4,-3)*2.8-80000,IF(B1924&lt;6600000,ROUNDDOWN(B1924/4,-3)*3.2-440000,IF(B1924&lt;8500000,ROUNDDOWN(B1924*0.9,0)-1100000,B1924-1950000)))))))),IF(B1924&lt;651000,0,IF(B1924&lt;1900000,B1924-650000,IF(B1924&lt;3600000,ROUNDDOWN(B1924/4,-3)*2.8-80000,IF(B1924&lt;6600000,ROUNDDOWN(B1924/4,-3)*3.2-440000,IF(B1924&lt;8500000,ROUNDDOWN(B1924*0.9,0)-1100000,B1924-1950000)))))),0)</f>
        <v/>
      </c>
      <c r="N1924" s="18">
        <f>IF(M1924&gt;23500000,NA(),IF(C1924&gt;=2026,IF(M1924&lt;=4890000,1040000,IF(M1924&lt;=6550000,670000,620000)),IF(M1924&lt;=1320000,950000,IF(M1924&lt;=3360000,880000,IF(M1924&lt;=4890000,680000,IF(M1924&lt;=6550000,630000,580000))))))</f>
        <v/>
      </c>
      <c r="O1924" s="18">
        <f>IF(F1924&lt;=0,IF(AND(D1924="はい",C1924&gt;=2026,C1924&lt;=2027),IF(E1924&lt;=0,0,IF(E1924&lt;=30000,E1924,IF(E1924&lt;=60000,ROUNDUP(E1924/2,0)+15000,IF(E1924&lt;=120000,ROUNDUP(E1924/4,0)+30000,60000)))),IF(E1924&lt;=0,0,IF(E1924&lt;=20000,E1924,IF(E1924&lt;=40000,ROUNDUP(E1924/2,0)+10000,IF(E1924&lt;=80000,ROUNDUP(E1924/4,0)+20000,40000))))),IF(E1924&lt;=0,IF(F1924&lt;=0,0,IF(F1924&lt;=25000,F1924,IF(F1924&lt;=50000,ROUNDUP(F1924/2,0)+12500,IF(F1924&lt;=100000,ROUNDUP(F1924/4,0)+25000,50000)))),MAX(IF(F1924&lt;=0,0,IF(F1924&lt;=25000,F1924,IF(F1924&lt;=50000,ROUNDUP(F1924/2,0)+12500,IF(F1924&lt;=100000,ROUNDUP(F1924/4,0)+25000,50000)))),MIN(IF(AND(D1924="はい",C1924&gt;=2026,C1924&lt;=2027),IF(E1924&lt;=0,0,IF(E1924&lt;=30000,E1924,IF(E1924&lt;=60000,ROUNDUP(E1924/2,0)+15000,IF(E1924&lt;=120000,ROUNDUP(E1924/4,0)+30000,60000)))),IF(E1924&lt;=0,0,IF(E1924&lt;=20000,E1924,IF(E1924&lt;=40000,ROUNDUP(E1924/2,0)+10000,IF(E1924&lt;=80000,ROUNDUP(E1924/4,0)+20000,40000)))))+IF(F1924&lt;=0,0,IF(F1924&lt;=25000,F1924,IF(F1924&lt;=50000,ROUNDUP(F1924/2,0)+12500,IF(F1924&lt;=100000,ROUNDUP(F1924/4,0)+25000,50000)))),IF(AND(D1924="はい",C1924&gt;=2026,C1924&lt;=2027),60000,40000)))))</f>
        <v/>
      </c>
      <c r="P1924" s="18">
        <f>IF(G1924&lt;=0,0,IF(G1924&lt;=20000,G1924,IF(G1924&lt;=40000,ROUNDUP(G1924/2,0)+10000,IF(G1924&lt;=80000,ROUNDUP(G1924/4,0)+20000,40000))))</f>
        <v/>
      </c>
      <c r="Q1924" s="18">
        <f>IF(I1924&lt;=0,IF(H1924&lt;=0,0,IF(H1924&lt;=20000,H1924,IF(H1924&lt;=40000,ROUNDUP(H1924/2,0)+10000,IF(H1924&lt;=80000,ROUNDUP(H1924/4,0)+20000,40000)))),IF(H1924&lt;=0,IF(I1924&lt;=0,0,IF(I1924&lt;=25000,I1924,IF(I1924&lt;=50000,ROUNDUP(I1924/2,0)+12500,IF(I1924&lt;=100000,ROUNDUP(I1924/4,0)+25000,50000)))),MAX(IF(I1924&lt;=0,0,IF(I1924&lt;=25000,I1924,IF(I1924&lt;=50000,ROUNDUP(I1924/2,0)+12500,IF(I1924&lt;=100000,ROUNDUP(I1924/4,0)+25000,50000)))),MIN(IF(H1924&lt;=0,0,IF(H1924&lt;=20000,H1924,IF(H1924&lt;=40000,ROUNDUP(H1924/2,0)+10000,IF(H1924&lt;=80000,ROUNDUP(H1924/4,0)+20000,40000))))+IF(I1924&lt;=0,0,IF(I1924&lt;=25000,I1924,IF(I1924&lt;=50000,ROUNDUP(I1924/2,0)+12500,IF(I1924&lt;=100000,ROUNDUP(I1924/4,0)+25000,50000)))),40000))))</f>
        <v/>
      </c>
      <c r="R1924" s="18">
        <f>MIN(120000,O1924+P1924+Q1924)</f>
        <v/>
      </c>
      <c r="S1924" s="18">
        <f>IF(F1924&lt;=0,IF(E1924&lt;=0,0,IF(E1924&lt;=12000,E1924,IF(E1924&lt;=32000,ROUNDUP(E1924/2,0)+6000,IF(E1924&lt;=56000,ROUNDUP(E1924/4,0)+14000,28000)))),IF(E1924&lt;=0,IF(F1924&lt;=0,0,IF(F1924&lt;=15000,F1924,IF(F1924&lt;=40000,ROUNDUP(F1924/2,0)+7500,IF(F1924&lt;=70000,ROUNDUP(F1924/4,0)+17500,35000)))),MAX(IF(F1924&lt;=0,0,IF(F1924&lt;=15000,F1924,IF(F1924&lt;=40000,ROUNDUP(F1924/2,0)+7500,IF(F1924&lt;=70000,ROUNDUP(F1924/4,0)+17500,35000)))),MIN(IF(E1924&lt;=0,0,IF(E1924&lt;=12000,E1924,IF(E1924&lt;=32000,ROUNDUP(E1924/2,0)+6000,IF(E1924&lt;=56000,ROUNDUP(E1924/4,0)+14000,28000))))+IF(F1924&lt;=0,0,IF(F1924&lt;=15000,F1924,IF(F1924&lt;=40000,ROUNDUP(F1924/2,0)+7500,IF(F1924&lt;=70000,ROUNDUP(F1924/4,0)+17500,35000)))),28000))))</f>
        <v/>
      </c>
      <c r="T1924" s="18">
        <f>IF(G1924&lt;=0,0,IF(G1924&lt;=12000,G1924,IF(G1924&lt;=32000,ROUNDUP(G1924/2,0)+6000,IF(G1924&lt;=56000,ROUNDUP(G1924/4,0)+14000,28000))))</f>
        <v/>
      </c>
      <c r="U1924" s="18">
        <f>IF(I1924&lt;=0,IF(H1924&lt;=0,0,IF(H1924&lt;=12000,H1924,IF(H1924&lt;=32000,ROUNDUP(H1924/2,0)+6000,IF(H1924&lt;=56000,ROUNDUP(H1924/4,0)+14000,28000)))),IF(H1924&lt;=0,IF(I1924&lt;=0,0,IF(I1924&lt;=15000,I1924,IF(I1924&lt;=40000,ROUNDUP(I1924/2,0)+7500,IF(I1924&lt;=70000,ROUNDUP(I1924/4,0)+17500,35000)))),MAX(IF(I1924&lt;=0,0,IF(I1924&lt;=15000,I1924,IF(I1924&lt;=40000,ROUNDUP(I1924/2,0)+7500,IF(I1924&lt;=70000,ROUNDUP(I1924/4,0)+17500,35000)))),MIN(IF(H1924&lt;=0,0,IF(H1924&lt;=12000,H1924,IF(H1924&lt;=32000,ROUNDUP(H1924/2,0)+6000,IF(H1924&lt;=56000,ROUNDUP(H1924/4,0)+14000,28000))))+IF(I1924&lt;=0,0,IF(I1924&lt;=15000,I1924,IF(I1924&lt;=40000,ROUNDUP(I1924/2,0)+7500,IF(I1924&lt;=70000,ROUNDUP(I1924/4,0)+17500,35000)))),28000))))</f>
        <v/>
      </c>
      <c r="V1924" s="18">
        <f>MIN(70000,S1924+T1924+U1924)</f>
        <v/>
      </c>
      <c r="W1924" s="18">
        <f>MAX(0,ROUNDDOWN(M1924-J1924-N1924-K1924-0,-3))</f>
        <v/>
      </c>
      <c r="X1924" s="18">
        <f>MAX(0,ROUNDDOWN(M1924-J1924-N1924-K1924-R1924,-3))</f>
        <v/>
      </c>
      <c r="Y1924" s="18">
        <f>IF(W1924&lt;=0,0,ROUNDDOWN((W1924*LOOKUP(W1924,{0,1950001,3300001,6950001,9000001,18000001,40000001},{0.05,0.1,0.2,0.23,0.33,0.4,0.45})-LOOKUP(W1924,{0,1950001,3300001,6950001,9000001,18000001,40000001},{0,97500,427500,636000,1536000,2796000,4796000}))*1.021,-2))</f>
        <v/>
      </c>
      <c r="Z1924" s="18">
        <f>IF(X1924&lt;=0,0,ROUNDDOWN((X1924*LOOKUP(X1924,{0,1950001,3300001,6950001,9000001,18000001,40000001},{0.05,0.1,0.2,0.23,0.33,0.4,0.45})-LOOKUP(X1924,{0,1950001,3300001,6950001,9000001,18000001,40000001},{0,97500,427500,636000,1536000,2796000,4796000}))*1.021,-2))</f>
        <v/>
      </c>
      <c r="AA1924" s="18">
        <f>MAX(0,ROUNDDOWN(M1924-J1924-430000-L1924-0,-3))</f>
        <v/>
      </c>
      <c r="AB1924" s="18">
        <f>MAX(0,ROUNDDOWN(M1924-J1924-430000-L1924-V1924,-3))</f>
        <v/>
      </c>
      <c r="AC1924" s="18">
        <f>IF(M1924&lt;=450000,0,MAX(0,ROUNDDOWN(AA1924*0.06-MIN(50000,AA1924)*0.03,-2))+MAX(0,ROUNDDOWN(AA1924*0.04-MIN(50000,AA1924)*0.02,-2)))</f>
        <v/>
      </c>
      <c r="AD1924" s="18">
        <f>IF(M1924&lt;=450000,0,MAX(0,ROUNDDOWN(AB1924*0.06-MIN(50000,AB1924)*0.03,-2))+MAX(0,ROUNDDOWN(AB1924*0.04-MIN(50000,AB1924)*0.02,-2)))</f>
        <v/>
      </c>
      <c r="AE1924" s="18">
        <f>Y1924-Z1924</f>
        <v/>
      </c>
      <c r="AF1924" s="18">
        <f>AC1924-AD1924</f>
        <v/>
      </c>
      <c r="AG1924" s="18">
        <f>AE1924+AF1924</f>
        <v/>
      </c>
      <c r="AH1924" s="20">
        <f>IF(W1924&lt;=0,0,LOOKUP(W1924,{0,1950001,3300001,6950001,9000001,18000001,40000001},{0.05,0.1,0.2,0.23,0.33,0.4,0.45}))</f>
        <v/>
      </c>
    </row>
    <row r="1925">
      <c r="A1925" t="inlineStr">
        <is>
          <t>1万円刻み 特例あり一般12万円</t>
        </is>
      </c>
      <c r="B1925" s="18">
        <f>'4_1万円刻み'!$A$615</f>
        <v/>
      </c>
      <c r="C1925" s="19" t="n">
        <v>2026</v>
      </c>
      <c r="D1925" t="inlineStr">
        <is>
          <t>はい</t>
        </is>
      </c>
      <c r="E1925" s="18" t="n">
        <v>120000</v>
      </c>
      <c r="F1925" s="18" t="n">
        <v>0</v>
      </c>
      <c r="G1925" s="18" t="n">
        <v>0</v>
      </c>
      <c r="H1925" s="18" t="n">
        <v>0</v>
      </c>
      <c r="I1925" s="18" t="n">
        <v>0</v>
      </c>
      <c r="J1925" s="18">
        <f>ROUND(MIN(B1925/12,650000)*12*0.0915+MIN(B1925/12,1390000)*12*(0.0504+0)+B1925*0.005,0)</f>
        <v/>
      </c>
      <c r="K1925" s="18" t="n">
        <v>0</v>
      </c>
      <c r="L1925" s="18" t="n">
        <v>0</v>
      </c>
      <c r="M1925" s="18">
        <f>ROUND(IF(C1925&gt;=2026,IF(B1925&lt;741000,0,IF(B1925&lt;2191000,B1925-740000,IF(B1925&lt;2193000,1451000,IF(B1925&lt;2196000,1453000,IF(B1925&lt;2200000,1456000,IF(B1925&lt;3600000,ROUNDDOWN(B1925/4,-3)*2.8-80000,IF(B1925&lt;6600000,ROUNDDOWN(B1925/4,-3)*3.2-440000,IF(B1925&lt;8500000,ROUNDDOWN(B1925*0.9,0)-1100000,B1925-1950000)))))))),IF(B1925&lt;651000,0,IF(B1925&lt;1900000,B1925-650000,IF(B1925&lt;3600000,ROUNDDOWN(B1925/4,-3)*2.8-80000,IF(B1925&lt;6600000,ROUNDDOWN(B1925/4,-3)*3.2-440000,IF(B1925&lt;8500000,ROUNDDOWN(B1925*0.9,0)-1100000,B1925-1950000)))))),0)</f>
        <v/>
      </c>
      <c r="N1925" s="18">
        <f>IF(M1925&gt;23500000,NA(),IF(C1925&gt;=2026,IF(M1925&lt;=4890000,1040000,IF(M1925&lt;=6550000,670000,620000)),IF(M1925&lt;=1320000,950000,IF(M1925&lt;=3360000,880000,IF(M1925&lt;=4890000,680000,IF(M1925&lt;=6550000,630000,580000))))))</f>
        <v/>
      </c>
      <c r="O1925" s="18">
        <f>IF(F1925&lt;=0,IF(AND(D1925="はい",C1925&gt;=2026,C1925&lt;=2027),IF(E1925&lt;=0,0,IF(E1925&lt;=30000,E1925,IF(E1925&lt;=60000,ROUNDUP(E1925/2,0)+15000,IF(E1925&lt;=120000,ROUNDUP(E1925/4,0)+30000,60000)))),IF(E1925&lt;=0,0,IF(E1925&lt;=20000,E1925,IF(E1925&lt;=40000,ROUNDUP(E1925/2,0)+10000,IF(E1925&lt;=80000,ROUNDUP(E1925/4,0)+20000,40000))))),IF(E1925&lt;=0,IF(F1925&lt;=0,0,IF(F1925&lt;=25000,F1925,IF(F1925&lt;=50000,ROUNDUP(F1925/2,0)+12500,IF(F1925&lt;=100000,ROUNDUP(F1925/4,0)+25000,50000)))),MAX(IF(F1925&lt;=0,0,IF(F1925&lt;=25000,F1925,IF(F1925&lt;=50000,ROUNDUP(F1925/2,0)+12500,IF(F1925&lt;=100000,ROUNDUP(F1925/4,0)+25000,50000)))),MIN(IF(AND(D1925="はい",C1925&gt;=2026,C1925&lt;=2027),IF(E1925&lt;=0,0,IF(E1925&lt;=30000,E1925,IF(E1925&lt;=60000,ROUNDUP(E1925/2,0)+15000,IF(E1925&lt;=120000,ROUNDUP(E1925/4,0)+30000,60000)))),IF(E1925&lt;=0,0,IF(E1925&lt;=20000,E1925,IF(E1925&lt;=40000,ROUNDUP(E1925/2,0)+10000,IF(E1925&lt;=80000,ROUNDUP(E1925/4,0)+20000,40000)))))+IF(F1925&lt;=0,0,IF(F1925&lt;=25000,F1925,IF(F1925&lt;=50000,ROUNDUP(F1925/2,0)+12500,IF(F1925&lt;=100000,ROUNDUP(F1925/4,0)+25000,50000)))),IF(AND(D1925="はい",C1925&gt;=2026,C1925&lt;=2027),60000,40000)))))</f>
        <v/>
      </c>
      <c r="P1925" s="18">
        <f>IF(G1925&lt;=0,0,IF(G1925&lt;=20000,G1925,IF(G1925&lt;=40000,ROUNDUP(G1925/2,0)+10000,IF(G1925&lt;=80000,ROUNDUP(G1925/4,0)+20000,40000))))</f>
        <v/>
      </c>
      <c r="Q1925" s="18">
        <f>IF(I1925&lt;=0,IF(H1925&lt;=0,0,IF(H1925&lt;=20000,H1925,IF(H1925&lt;=40000,ROUNDUP(H1925/2,0)+10000,IF(H1925&lt;=80000,ROUNDUP(H1925/4,0)+20000,40000)))),IF(H1925&lt;=0,IF(I1925&lt;=0,0,IF(I1925&lt;=25000,I1925,IF(I1925&lt;=50000,ROUNDUP(I1925/2,0)+12500,IF(I1925&lt;=100000,ROUNDUP(I1925/4,0)+25000,50000)))),MAX(IF(I1925&lt;=0,0,IF(I1925&lt;=25000,I1925,IF(I1925&lt;=50000,ROUNDUP(I1925/2,0)+12500,IF(I1925&lt;=100000,ROUNDUP(I1925/4,0)+25000,50000)))),MIN(IF(H1925&lt;=0,0,IF(H1925&lt;=20000,H1925,IF(H1925&lt;=40000,ROUNDUP(H1925/2,0)+10000,IF(H1925&lt;=80000,ROUNDUP(H1925/4,0)+20000,40000))))+IF(I1925&lt;=0,0,IF(I1925&lt;=25000,I1925,IF(I1925&lt;=50000,ROUNDUP(I1925/2,0)+12500,IF(I1925&lt;=100000,ROUNDUP(I1925/4,0)+25000,50000)))),40000))))</f>
        <v/>
      </c>
      <c r="R1925" s="18">
        <f>MIN(120000,O1925+P1925+Q1925)</f>
        <v/>
      </c>
      <c r="S1925" s="18">
        <f>IF(F1925&lt;=0,IF(E1925&lt;=0,0,IF(E1925&lt;=12000,E1925,IF(E1925&lt;=32000,ROUNDUP(E1925/2,0)+6000,IF(E1925&lt;=56000,ROUNDUP(E1925/4,0)+14000,28000)))),IF(E1925&lt;=0,IF(F1925&lt;=0,0,IF(F1925&lt;=15000,F1925,IF(F1925&lt;=40000,ROUNDUP(F1925/2,0)+7500,IF(F1925&lt;=70000,ROUNDUP(F1925/4,0)+17500,35000)))),MAX(IF(F1925&lt;=0,0,IF(F1925&lt;=15000,F1925,IF(F1925&lt;=40000,ROUNDUP(F1925/2,0)+7500,IF(F1925&lt;=70000,ROUNDUP(F1925/4,0)+17500,35000)))),MIN(IF(E1925&lt;=0,0,IF(E1925&lt;=12000,E1925,IF(E1925&lt;=32000,ROUNDUP(E1925/2,0)+6000,IF(E1925&lt;=56000,ROUNDUP(E1925/4,0)+14000,28000))))+IF(F1925&lt;=0,0,IF(F1925&lt;=15000,F1925,IF(F1925&lt;=40000,ROUNDUP(F1925/2,0)+7500,IF(F1925&lt;=70000,ROUNDUP(F1925/4,0)+17500,35000)))),28000))))</f>
        <v/>
      </c>
      <c r="T1925" s="18">
        <f>IF(G1925&lt;=0,0,IF(G1925&lt;=12000,G1925,IF(G1925&lt;=32000,ROUNDUP(G1925/2,0)+6000,IF(G1925&lt;=56000,ROUNDUP(G1925/4,0)+14000,28000))))</f>
        <v/>
      </c>
      <c r="U1925" s="18">
        <f>IF(I1925&lt;=0,IF(H1925&lt;=0,0,IF(H1925&lt;=12000,H1925,IF(H1925&lt;=32000,ROUNDUP(H1925/2,0)+6000,IF(H1925&lt;=56000,ROUNDUP(H1925/4,0)+14000,28000)))),IF(H1925&lt;=0,IF(I1925&lt;=0,0,IF(I1925&lt;=15000,I1925,IF(I1925&lt;=40000,ROUNDUP(I1925/2,0)+7500,IF(I1925&lt;=70000,ROUNDUP(I1925/4,0)+17500,35000)))),MAX(IF(I1925&lt;=0,0,IF(I1925&lt;=15000,I1925,IF(I1925&lt;=40000,ROUNDUP(I1925/2,0)+7500,IF(I1925&lt;=70000,ROUNDUP(I1925/4,0)+17500,35000)))),MIN(IF(H1925&lt;=0,0,IF(H1925&lt;=12000,H1925,IF(H1925&lt;=32000,ROUNDUP(H1925/2,0)+6000,IF(H1925&lt;=56000,ROUNDUP(H1925/4,0)+14000,28000))))+IF(I1925&lt;=0,0,IF(I1925&lt;=15000,I1925,IF(I1925&lt;=40000,ROUNDUP(I1925/2,0)+7500,IF(I1925&lt;=70000,ROUNDUP(I1925/4,0)+17500,35000)))),28000))))</f>
        <v/>
      </c>
      <c r="V1925" s="18">
        <f>MIN(70000,S1925+T1925+U1925)</f>
        <v/>
      </c>
      <c r="W1925" s="18">
        <f>MAX(0,ROUNDDOWN(M1925-J1925-N1925-K1925-0,-3))</f>
        <v/>
      </c>
      <c r="X1925" s="18">
        <f>MAX(0,ROUNDDOWN(M1925-J1925-N1925-K1925-R1925,-3))</f>
        <v/>
      </c>
      <c r="Y1925" s="18">
        <f>IF(W1925&lt;=0,0,ROUNDDOWN((W1925*LOOKUP(W1925,{0,1950001,3300001,6950001,9000001,18000001,40000001},{0.05,0.1,0.2,0.23,0.33,0.4,0.45})-LOOKUP(W1925,{0,1950001,3300001,6950001,9000001,18000001,40000001},{0,97500,427500,636000,1536000,2796000,4796000}))*1.021,-2))</f>
        <v/>
      </c>
      <c r="Z1925" s="18">
        <f>IF(X1925&lt;=0,0,ROUNDDOWN((X1925*LOOKUP(X1925,{0,1950001,3300001,6950001,9000001,18000001,40000001},{0.05,0.1,0.2,0.23,0.33,0.4,0.45})-LOOKUP(X1925,{0,1950001,3300001,6950001,9000001,18000001,40000001},{0,97500,427500,636000,1536000,2796000,4796000}))*1.021,-2))</f>
        <v/>
      </c>
      <c r="AA1925" s="18">
        <f>MAX(0,ROUNDDOWN(M1925-J1925-430000-L1925-0,-3))</f>
        <v/>
      </c>
      <c r="AB1925" s="18">
        <f>MAX(0,ROUNDDOWN(M1925-J1925-430000-L1925-V1925,-3))</f>
        <v/>
      </c>
      <c r="AC1925" s="18">
        <f>IF(M1925&lt;=450000,0,MAX(0,ROUNDDOWN(AA1925*0.06-MIN(50000,AA1925)*0.03,-2))+MAX(0,ROUNDDOWN(AA1925*0.04-MIN(50000,AA1925)*0.02,-2)))</f>
        <v/>
      </c>
      <c r="AD1925" s="18">
        <f>IF(M1925&lt;=450000,0,MAX(0,ROUNDDOWN(AB1925*0.06-MIN(50000,AB1925)*0.03,-2))+MAX(0,ROUNDDOWN(AB1925*0.04-MIN(50000,AB1925)*0.02,-2)))</f>
        <v/>
      </c>
      <c r="AE1925" s="18">
        <f>Y1925-Z1925</f>
        <v/>
      </c>
      <c r="AF1925" s="18">
        <f>AC1925-AD1925</f>
        <v/>
      </c>
      <c r="AG1925" s="18">
        <f>AE1925+AF1925</f>
        <v/>
      </c>
      <c r="AH1925" s="20">
        <f>IF(W1925&lt;=0,0,LOOKUP(W1925,{0,1950001,3300001,6950001,9000001,18000001,40000001},{0.05,0.1,0.2,0.23,0.33,0.4,0.45}))</f>
        <v/>
      </c>
    </row>
    <row r="1926">
      <c r="A1926" t="inlineStr">
        <is>
          <t>1万円刻み 3区分8万円ずつ</t>
        </is>
      </c>
      <c r="B1926" s="18">
        <f>'4_1万円刻み'!$A$616</f>
        <v/>
      </c>
      <c r="C1926" s="19" t="n">
        <v>2026</v>
      </c>
      <c r="D1926" t="inlineStr">
        <is>
          <t>いいえ</t>
        </is>
      </c>
      <c r="E1926" s="18" t="n">
        <v>80000</v>
      </c>
      <c r="F1926" s="18" t="n">
        <v>0</v>
      </c>
      <c r="G1926" s="18" t="n">
        <v>80000</v>
      </c>
      <c r="H1926" s="18" t="n">
        <v>80000</v>
      </c>
      <c r="I1926" s="18" t="n">
        <v>0</v>
      </c>
      <c r="J1926" s="18">
        <f>ROUND(MIN(B1926/12,650000)*12*0.0915+MIN(B1926/12,1390000)*12*(0.0504+0)+B1926*0.005,0)</f>
        <v/>
      </c>
      <c r="K1926" s="18" t="n">
        <v>0</v>
      </c>
      <c r="L1926" s="18" t="n">
        <v>0</v>
      </c>
      <c r="M1926" s="18">
        <f>ROUND(IF(C1926&gt;=2026,IF(B1926&lt;741000,0,IF(B1926&lt;2191000,B1926-740000,IF(B1926&lt;2193000,1451000,IF(B1926&lt;2196000,1453000,IF(B1926&lt;2200000,1456000,IF(B1926&lt;3600000,ROUNDDOWN(B1926/4,-3)*2.8-80000,IF(B1926&lt;6600000,ROUNDDOWN(B1926/4,-3)*3.2-440000,IF(B1926&lt;8500000,ROUNDDOWN(B1926*0.9,0)-1100000,B1926-1950000)))))))),IF(B1926&lt;651000,0,IF(B1926&lt;1900000,B1926-650000,IF(B1926&lt;3600000,ROUNDDOWN(B1926/4,-3)*2.8-80000,IF(B1926&lt;6600000,ROUNDDOWN(B1926/4,-3)*3.2-440000,IF(B1926&lt;8500000,ROUNDDOWN(B1926*0.9,0)-1100000,B1926-1950000)))))),0)</f>
        <v/>
      </c>
      <c r="N1926" s="18">
        <f>IF(M1926&gt;23500000,NA(),IF(C1926&gt;=2026,IF(M1926&lt;=4890000,1040000,IF(M1926&lt;=6550000,670000,620000)),IF(M1926&lt;=1320000,950000,IF(M1926&lt;=3360000,880000,IF(M1926&lt;=4890000,680000,IF(M1926&lt;=6550000,630000,580000))))))</f>
        <v/>
      </c>
      <c r="O1926" s="18">
        <f>IF(F1926&lt;=0,IF(AND(D1926="はい",C1926&gt;=2026,C1926&lt;=2027),IF(E1926&lt;=0,0,IF(E1926&lt;=30000,E1926,IF(E1926&lt;=60000,ROUNDUP(E1926/2,0)+15000,IF(E1926&lt;=120000,ROUNDUP(E1926/4,0)+30000,60000)))),IF(E1926&lt;=0,0,IF(E1926&lt;=20000,E1926,IF(E1926&lt;=40000,ROUNDUP(E1926/2,0)+10000,IF(E1926&lt;=80000,ROUNDUP(E1926/4,0)+20000,40000))))),IF(E1926&lt;=0,IF(F1926&lt;=0,0,IF(F1926&lt;=25000,F1926,IF(F1926&lt;=50000,ROUNDUP(F1926/2,0)+12500,IF(F1926&lt;=100000,ROUNDUP(F1926/4,0)+25000,50000)))),MAX(IF(F1926&lt;=0,0,IF(F1926&lt;=25000,F1926,IF(F1926&lt;=50000,ROUNDUP(F1926/2,0)+12500,IF(F1926&lt;=100000,ROUNDUP(F1926/4,0)+25000,50000)))),MIN(IF(AND(D1926="はい",C1926&gt;=2026,C1926&lt;=2027),IF(E1926&lt;=0,0,IF(E1926&lt;=30000,E1926,IF(E1926&lt;=60000,ROUNDUP(E1926/2,0)+15000,IF(E1926&lt;=120000,ROUNDUP(E1926/4,0)+30000,60000)))),IF(E1926&lt;=0,0,IF(E1926&lt;=20000,E1926,IF(E1926&lt;=40000,ROUNDUP(E1926/2,0)+10000,IF(E1926&lt;=80000,ROUNDUP(E1926/4,0)+20000,40000)))))+IF(F1926&lt;=0,0,IF(F1926&lt;=25000,F1926,IF(F1926&lt;=50000,ROUNDUP(F1926/2,0)+12500,IF(F1926&lt;=100000,ROUNDUP(F1926/4,0)+25000,50000)))),IF(AND(D1926="はい",C1926&gt;=2026,C1926&lt;=2027),60000,40000)))))</f>
        <v/>
      </c>
      <c r="P1926" s="18">
        <f>IF(G1926&lt;=0,0,IF(G1926&lt;=20000,G1926,IF(G1926&lt;=40000,ROUNDUP(G1926/2,0)+10000,IF(G1926&lt;=80000,ROUNDUP(G1926/4,0)+20000,40000))))</f>
        <v/>
      </c>
      <c r="Q1926" s="18">
        <f>IF(I1926&lt;=0,IF(H1926&lt;=0,0,IF(H1926&lt;=20000,H1926,IF(H1926&lt;=40000,ROUNDUP(H1926/2,0)+10000,IF(H1926&lt;=80000,ROUNDUP(H1926/4,0)+20000,40000)))),IF(H1926&lt;=0,IF(I1926&lt;=0,0,IF(I1926&lt;=25000,I1926,IF(I1926&lt;=50000,ROUNDUP(I1926/2,0)+12500,IF(I1926&lt;=100000,ROUNDUP(I1926/4,0)+25000,50000)))),MAX(IF(I1926&lt;=0,0,IF(I1926&lt;=25000,I1926,IF(I1926&lt;=50000,ROUNDUP(I1926/2,0)+12500,IF(I1926&lt;=100000,ROUNDUP(I1926/4,0)+25000,50000)))),MIN(IF(H1926&lt;=0,0,IF(H1926&lt;=20000,H1926,IF(H1926&lt;=40000,ROUNDUP(H1926/2,0)+10000,IF(H1926&lt;=80000,ROUNDUP(H1926/4,0)+20000,40000))))+IF(I1926&lt;=0,0,IF(I1926&lt;=25000,I1926,IF(I1926&lt;=50000,ROUNDUP(I1926/2,0)+12500,IF(I1926&lt;=100000,ROUNDUP(I1926/4,0)+25000,50000)))),40000))))</f>
        <v/>
      </c>
      <c r="R1926" s="18">
        <f>MIN(120000,O1926+P1926+Q1926)</f>
        <v/>
      </c>
      <c r="S1926" s="18">
        <f>IF(F1926&lt;=0,IF(E1926&lt;=0,0,IF(E1926&lt;=12000,E1926,IF(E1926&lt;=32000,ROUNDUP(E1926/2,0)+6000,IF(E1926&lt;=56000,ROUNDUP(E1926/4,0)+14000,28000)))),IF(E1926&lt;=0,IF(F1926&lt;=0,0,IF(F1926&lt;=15000,F1926,IF(F1926&lt;=40000,ROUNDUP(F1926/2,0)+7500,IF(F1926&lt;=70000,ROUNDUP(F1926/4,0)+17500,35000)))),MAX(IF(F1926&lt;=0,0,IF(F1926&lt;=15000,F1926,IF(F1926&lt;=40000,ROUNDUP(F1926/2,0)+7500,IF(F1926&lt;=70000,ROUNDUP(F1926/4,0)+17500,35000)))),MIN(IF(E1926&lt;=0,0,IF(E1926&lt;=12000,E1926,IF(E1926&lt;=32000,ROUNDUP(E1926/2,0)+6000,IF(E1926&lt;=56000,ROUNDUP(E1926/4,0)+14000,28000))))+IF(F1926&lt;=0,0,IF(F1926&lt;=15000,F1926,IF(F1926&lt;=40000,ROUNDUP(F1926/2,0)+7500,IF(F1926&lt;=70000,ROUNDUP(F1926/4,0)+17500,35000)))),28000))))</f>
        <v/>
      </c>
      <c r="T1926" s="18">
        <f>IF(G1926&lt;=0,0,IF(G1926&lt;=12000,G1926,IF(G1926&lt;=32000,ROUNDUP(G1926/2,0)+6000,IF(G1926&lt;=56000,ROUNDUP(G1926/4,0)+14000,28000))))</f>
        <v/>
      </c>
      <c r="U1926" s="18">
        <f>IF(I1926&lt;=0,IF(H1926&lt;=0,0,IF(H1926&lt;=12000,H1926,IF(H1926&lt;=32000,ROUNDUP(H1926/2,0)+6000,IF(H1926&lt;=56000,ROUNDUP(H1926/4,0)+14000,28000)))),IF(H1926&lt;=0,IF(I1926&lt;=0,0,IF(I1926&lt;=15000,I1926,IF(I1926&lt;=40000,ROUNDUP(I1926/2,0)+7500,IF(I1926&lt;=70000,ROUNDUP(I1926/4,0)+17500,35000)))),MAX(IF(I1926&lt;=0,0,IF(I1926&lt;=15000,I1926,IF(I1926&lt;=40000,ROUNDUP(I1926/2,0)+7500,IF(I1926&lt;=70000,ROUNDUP(I1926/4,0)+17500,35000)))),MIN(IF(H1926&lt;=0,0,IF(H1926&lt;=12000,H1926,IF(H1926&lt;=32000,ROUNDUP(H1926/2,0)+6000,IF(H1926&lt;=56000,ROUNDUP(H1926/4,0)+14000,28000))))+IF(I1926&lt;=0,0,IF(I1926&lt;=15000,I1926,IF(I1926&lt;=40000,ROUNDUP(I1926/2,0)+7500,IF(I1926&lt;=70000,ROUNDUP(I1926/4,0)+17500,35000)))),28000))))</f>
        <v/>
      </c>
      <c r="V1926" s="18">
        <f>MIN(70000,S1926+T1926+U1926)</f>
        <v/>
      </c>
      <c r="W1926" s="18">
        <f>MAX(0,ROUNDDOWN(M1926-J1926-N1926-K1926-0,-3))</f>
        <v/>
      </c>
      <c r="X1926" s="18">
        <f>MAX(0,ROUNDDOWN(M1926-J1926-N1926-K1926-R1926,-3))</f>
        <v/>
      </c>
      <c r="Y1926" s="18">
        <f>IF(W1926&lt;=0,0,ROUNDDOWN((W1926*LOOKUP(W1926,{0,1950001,3300001,6950001,9000001,18000001,40000001},{0.05,0.1,0.2,0.23,0.33,0.4,0.45})-LOOKUP(W1926,{0,1950001,3300001,6950001,9000001,18000001,40000001},{0,97500,427500,636000,1536000,2796000,4796000}))*1.021,-2))</f>
        <v/>
      </c>
      <c r="Z1926" s="18">
        <f>IF(X1926&lt;=0,0,ROUNDDOWN((X1926*LOOKUP(X1926,{0,1950001,3300001,6950001,9000001,18000001,40000001},{0.05,0.1,0.2,0.23,0.33,0.4,0.45})-LOOKUP(X1926,{0,1950001,3300001,6950001,9000001,18000001,40000001},{0,97500,427500,636000,1536000,2796000,4796000}))*1.021,-2))</f>
        <v/>
      </c>
      <c r="AA1926" s="18">
        <f>MAX(0,ROUNDDOWN(M1926-J1926-430000-L1926-0,-3))</f>
        <v/>
      </c>
      <c r="AB1926" s="18">
        <f>MAX(0,ROUNDDOWN(M1926-J1926-430000-L1926-V1926,-3))</f>
        <v/>
      </c>
      <c r="AC1926" s="18">
        <f>IF(M1926&lt;=450000,0,MAX(0,ROUNDDOWN(AA1926*0.06-MIN(50000,AA1926)*0.03,-2))+MAX(0,ROUNDDOWN(AA1926*0.04-MIN(50000,AA1926)*0.02,-2)))</f>
        <v/>
      </c>
      <c r="AD1926" s="18">
        <f>IF(M1926&lt;=450000,0,MAX(0,ROUNDDOWN(AB1926*0.06-MIN(50000,AB1926)*0.03,-2))+MAX(0,ROUNDDOWN(AB1926*0.04-MIN(50000,AB1926)*0.02,-2)))</f>
        <v/>
      </c>
      <c r="AE1926" s="18">
        <f>Y1926-Z1926</f>
        <v/>
      </c>
      <c r="AF1926" s="18">
        <f>AC1926-AD1926</f>
        <v/>
      </c>
      <c r="AG1926" s="18">
        <f>AE1926+AF1926</f>
        <v/>
      </c>
      <c r="AH1926" s="20">
        <f>IF(W1926&lt;=0,0,LOOKUP(W1926,{0,1950001,3300001,6950001,9000001,18000001,40000001},{0.05,0.1,0.2,0.23,0.33,0.4,0.45}))</f>
        <v/>
      </c>
    </row>
    <row r="1927">
      <c r="A1927" t="inlineStr">
        <is>
          <t>1万円刻み 一般8万円</t>
        </is>
      </c>
      <c r="B1927" s="18">
        <f>'4_1万円刻み'!$A$616</f>
        <v/>
      </c>
      <c r="C1927" s="19" t="n">
        <v>2026</v>
      </c>
      <c r="D1927" t="inlineStr">
        <is>
          <t>いいえ</t>
        </is>
      </c>
      <c r="E1927" s="18" t="n">
        <v>80000</v>
      </c>
      <c r="F1927" s="18" t="n">
        <v>0</v>
      </c>
      <c r="G1927" s="18" t="n">
        <v>0</v>
      </c>
      <c r="H1927" s="18" t="n">
        <v>0</v>
      </c>
      <c r="I1927" s="18" t="n">
        <v>0</v>
      </c>
      <c r="J1927" s="18">
        <f>ROUND(MIN(B1927/12,650000)*12*0.0915+MIN(B1927/12,1390000)*12*(0.0504+0)+B1927*0.005,0)</f>
        <v/>
      </c>
      <c r="K1927" s="18" t="n">
        <v>0</v>
      </c>
      <c r="L1927" s="18" t="n">
        <v>0</v>
      </c>
      <c r="M1927" s="18">
        <f>ROUND(IF(C1927&gt;=2026,IF(B1927&lt;741000,0,IF(B1927&lt;2191000,B1927-740000,IF(B1927&lt;2193000,1451000,IF(B1927&lt;2196000,1453000,IF(B1927&lt;2200000,1456000,IF(B1927&lt;3600000,ROUNDDOWN(B1927/4,-3)*2.8-80000,IF(B1927&lt;6600000,ROUNDDOWN(B1927/4,-3)*3.2-440000,IF(B1927&lt;8500000,ROUNDDOWN(B1927*0.9,0)-1100000,B1927-1950000)))))))),IF(B1927&lt;651000,0,IF(B1927&lt;1900000,B1927-650000,IF(B1927&lt;3600000,ROUNDDOWN(B1927/4,-3)*2.8-80000,IF(B1927&lt;6600000,ROUNDDOWN(B1927/4,-3)*3.2-440000,IF(B1927&lt;8500000,ROUNDDOWN(B1927*0.9,0)-1100000,B1927-1950000)))))),0)</f>
        <v/>
      </c>
      <c r="N1927" s="18">
        <f>IF(M1927&gt;23500000,NA(),IF(C1927&gt;=2026,IF(M1927&lt;=4890000,1040000,IF(M1927&lt;=6550000,670000,620000)),IF(M1927&lt;=1320000,950000,IF(M1927&lt;=3360000,880000,IF(M1927&lt;=4890000,680000,IF(M1927&lt;=6550000,630000,580000))))))</f>
        <v/>
      </c>
      <c r="O1927" s="18">
        <f>IF(F1927&lt;=0,IF(AND(D1927="はい",C1927&gt;=2026,C1927&lt;=2027),IF(E1927&lt;=0,0,IF(E1927&lt;=30000,E1927,IF(E1927&lt;=60000,ROUNDUP(E1927/2,0)+15000,IF(E1927&lt;=120000,ROUNDUP(E1927/4,0)+30000,60000)))),IF(E1927&lt;=0,0,IF(E1927&lt;=20000,E1927,IF(E1927&lt;=40000,ROUNDUP(E1927/2,0)+10000,IF(E1927&lt;=80000,ROUNDUP(E1927/4,0)+20000,40000))))),IF(E1927&lt;=0,IF(F1927&lt;=0,0,IF(F1927&lt;=25000,F1927,IF(F1927&lt;=50000,ROUNDUP(F1927/2,0)+12500,IF(F1927&lt;=100000,ROUNDUP(F1927/4,0)+25000,50000)))),MAX(IF(F1927&lt;=0,0,IF(F1927&lt;=25000,F1927,IF(F1927&lt;=50000,ROUNDUP(F1927/2,0)+12500,IF(F1927&lt;=100000,ROUNDUP(F1927/4,0)+25000,50000)))),MIN(IF(AND(D1927="はい",C1927&gt;=2026,C1927&lt;=2027),IF(E1927&lt;=0,0,IF(E1927&lt;=30000,E1927,IF(E1927&lt;=60000,ROUNDUP(E1927/2,0)+15000,IF(E1927&lt;=120000,ROUNDUP(E1927/4,0)+30000,60000)))),IF(E1927&lt;=0,0,IF(E1927&lt;=20000,E1927,IF(E1927&lt;=40000,ROUNDUP(E1927/2,0)+10000,IF(E1927&lt;=80000,ROUNDUP(E1927/4,0)+20000,40000)))))+IF(F1927&lt;=0,0,IF(F1927&lt;=25000,F1927,IF(F1927&lt;=50000,ROUNDUP(F1927/2,0)+12500,IF(F1927&lt;=100000,ROUNDUP(F1927/4,0)+25000,50000)))),IF(AND(D1927="はい",C1927&gt;=2026,C1927&lt;=2027),60000,40000)))))</f>
        <v/>
      </c>
      <c r="P1927" s="18">
        <f>IF(G1927&lt;=0,0,IF(G1927&lt;=20000,G1927,IF(G1927&lt;=40000,ROUNDUP(G1927/2,0)+10000,IF(G1927&lt;=80000,ROUNDUP(G1927/4,0)+20000,40000))))</f>
        <v/>
      </c>
      <c r="Q1927" s="18">
        <f>IF(I1927&lt;=0,IF(H1927&lt;=0,0,IF(H1927&lt;=20000,H1927,IF(H1927&lt;=40000,ROUNDUP(H1927/2,0)+10000,IF(H1927&lt;=80000,ROUNDUP(H1927/4,0)+20000,40000)))),IF(H1927&lt;=0,IF(I1927&lt;=0,0,IF(I1927&lt;=25000,I1927,IF(I1927&lt;=50000,ROUNDUP(I1927/2,0)+12500,IF(I1927&lt;=100000,ROUNDUP(I1927/4,0)+25000,50000)))),MAX(IF(I1927&lt;=0,0,IF(I1927&lt;=25000,I1927,IF(I1927&lt;=50000,ROUNDUP(I1927/2,0)+12500,IF(I1927&lt;=100000,ROUNDUP(I1927/4,0)+25000,50000)))),MIN(IF(H1927&lt;=0,0,IF(H1927&lt;=20000,H1927,IF(H1927&lt;=40000,ROUNDUP(H1927/2,0)+10000,IF(H1927&lt;=80000,ROUNDUP(H1927/4,0)+20000,40000))))+IF(I1927&lt;=0,0,IF(I1927&lt;=25000,I1927,IF(I1927&lt;=50000,ROUNDUP(I1927/2,0)+12500,IF(I1927&lt;=100000,ROUNDUP(I1927/4,0)+25000,50000)))),40000))))</f>
        <v/>
      </c>
      <c r="R1927" s="18">
        <f>MIN(120000,O1927+P1927+Q1927)</f>
        <v/>
      </c>
      <c r="S1927" s="18">
        <f>IF(F1927&lt;=0,IF(E1927&lt;=0,0,IF(E1927&lt;=12000,E1927,IF(E1927&lt;=32000,ROUNDUP(E1927/2,0)+6000,IF(E1927&lt;=56000,ROUNDUP(E1927/4,0)+14000,28000)))),IF(E1927&lt;=0,IF(F1927&lt;=0,0,IF(F1927&lt;=15000,F1927,IF(F1927&lt;=40000,ROUNDUP(F1927/2,0)+7500,IF(F1927&lt;=70000,ROUNDUP(F1927/4,0)+17500,35000)))),MAX(IF(F1927&lt;=0,0,IF(F1927&lt;=15000,F1927,IF(F1927&lt;=40000,ROUNDUP(F1927/2,0)+7500,IF(F1927&lt;=70000,ROUNDUP(F1927/4,0)+17500,35000)))),MIN(IF(E1927&lt;=0,0,IF(E1927&lt;=12000,E1927,IF(E1927&lt;=32000,ROUNDUP(E1927/2,0)+6000,IF(E1927&lt;=56000,ROUNDUP(E1927/4,0)+14000,28000))))+IF(F1927&lt;=0,0,IF(F1927&lt;=15000,F1927,IF(F1927&lt;=40000,ROUNDUP(F1927/2,0)+7500,IF(F1927&lt;=70000,ROUNDUP(F1927/4,0)+17500,35000)))),28000))))</f>
        <v/>
      </c>
      <c r="T1927" s="18">
        <f>IF(G1927&lt;=0,0,IF(G1927&lt;=12000,G1927,IF(G1927&lt;=32000,ROUNDUP(G1927/2,0)+6000,IF(G1927&lt;=56000,ROUNDUP(G1927/4,0)+14000,28000))))</f>
        <v/>
      </c>
      <c r="U1927" s="18">
        <f>IF(I1927&lt;=0,IF(H1927&lt;=0,0,IF(H1927&lt;=12000,H1927,IF(H1927&lt;=32000,ROUNDUP(H1927/2,0)+6000,IF(H1927&lt;=56000,ROUNDUP(H1927/4,0)+14000,28000)))),IF(H1927&lt;=0,IF(I1927&lt;=0,0,IF(I1927&lt;=15000,I1927,IF(I1927&lt;=40000,ROUNDUP(I1927/2,0)+7500,IF(I1927&lt;=70000,ROUNDUP(I1927/4,0)+17500,35000)))),MAX(IF(I1927&lt;=0,0,IF(I1927&lt;=15000,I1927,IF(I1927&lt;=40000,ROUNDUP(I1927/2,0)+7500,IF(I1927&lt;=70000,ROUNDUP(I1927/4,0)+17500,35000)))),MIN(IF(H1927&lt;=0,0,IF(H1927&lt;=12000,H1927,IF(H1927&lt;=32000,ROUNDUP(H1927/2,0)+6000,IF(H1927&lt;=56000,ROUNDUP(H1927/4,0)+14000,28000))))+IF(I1927&lt;=0,0,IF(I1927&lt;=15000,I1927,IF(I1927&lt;=40000,ROUNDUP(I1927/2,0)+7500,IF(I1927&lt;=70000,ROUNDUP(I1927/4,0)+17500,35000)))),28000))))</f>
        <v/>
      </c>
      <c r="V1927" s="18">
        <f>MIN(70000,S1927+T1927+U1927)</f>
        <v/>
      </c>
      <c r="W1927" s="18">
        <f>MAX(0,ROUNDDOWN(M1927-J1927-N1927-K1927-0,-3))</f>
        <v/>
      </c>
      <c r="X1927" s="18">
        <f>MAX(0,ROUNDDOWN(M1927-J1927-N1927-K1927-R1927,-3))</f>
        <v/>
      </c>
      <c r="Y1927" s="18">
        <f>IF(W1927&lt;=0,0,ROUNDDOWN((W1927*LOOKUP(W1927,{0,1950001,3300001,6950001,9000001,18000001,40000001},{0.05,0.1,0.2,0.23,0.33,0.4,0.45})-LOOKUP(W1927,{0,1950001,3300001,6950001,9000001,18000001,40000001},{0,97500,427500,636000,1536000,2796000,4796000}))*1.021,-2))</f>
        <v/>
      </c>
      <c r="Z1927" s="18">
        <f>IF(X1927&lt;=0,0,ROUNDDOWN((X1927*LOOKUP(X1927,{0,1950001,3300001,6950001,9000001,18000001,40000001},{0.05,0.1,0.2,0.23,0.33,0.4,0.45})-LOOKUP(X1927,{0,1950001,3300001,6950001,9000001,18000001,40000001},{0,97500,427500,636000,1536000,2796000,4796000}))*1.021,-2))</f>
        <v/>
      </c>
      <c r="AA1927" s="18">
        <f>MAX(0,ROUNDDOWN(M1927-J1927-430000-L1927-0,-3))</f>
        <v/>
      </c>
      <c r="AB1927" s="18">
        <f>MAX(0,ROUNDDOWN(M1927-J1927-430000-L1927-V1927,-3))</f>
        <v/>
      </c>
      <c r="AC1927" s="18">
        <f>IF(M1927&lt;=450000,0,MAX(0,ROUNDDOWN(AA1927*0.06-MIN(50000,AA1927)*0.03,-2))+MAX(0,ROUNDDOWN(AA1927*0.04-MIN(50000,AA1927)*0.02,-2)))</f>
        <v/>
      </c>
      <c r="AD1927" s="18">
        <f>IF(M1927&lt;=450000,0,MAX(0,ROUNDDOWN(AB1927*0.06-MIN(50000,AB1927)*0.03,-2))+MAX(0,ROUNDDOWN(AB1927*0.04-MIN(50000,AB1927)*0.02,-2)))</f>
        <v/>
      </c>
      <c r="AE1927" s="18">
        <f>Y1927-Z1927</f>
        <v/>
      </c>
      <c r="AF1927" s="18">
        <f>AC1927-AD1927</f>
        <v/>
      </c>
      <c r="AG1927" s="18">
        <f>AE1927+AF1927</f>
        <v/>
      </c>
      <c r="AH1927" s="20">
        <f>IF(W1927&lt;=0,0,LOOKUP(W1927,{0,1950001,3300001,6950001,9000001,18000001,40000001},{0.05,0.1,0.2,0.23,0.33,0.4,0.45}))</f>
        <v/>
      </c>
    </row>
    <row r="1928">
      <c r="A1928" t="inlineStr">
        <is>
          <t>1万円刻み 特例あり一般12万円</t>
        </is>
      </c>
      <c r="B1928" s="18">
        <f>'4_1万円刻み'!$A$616</f>
        <v/>
      </c>
      <c r="C1928" s="19" t="n">
        <v>2026</v>
      </c>
      <c r="D1928" t="inlineStr">
        <is>
          <t>はい</t>
        </is>
      </c>
      <c r="E1928" s="18" t="n">
        <v>120000</v>
      </c>
      <c r="F1928" s="18" t="n">
        <v>0</v>
      </c>
      <c r="G1928" s="18" t="n">
        <v>0</v>
      </c>
      <c r="H1928" s="18" t="n">
        <v>0</v>
      </c>
      <c r="I1928" s="18" t="n">
        <v>0</v>
      </c>
      <c r="J1928" s="18">
        <f>ROUND(MIN(B1928/12,650000)*12*0.0915+MIN(B1928/12,1390000)*12*(0.0504+0)+B1928*0.005,0)</f>
        <v/>
      </c>
      <c r="K1928" s="18" t="n">
        <v>0</v>
      </c>
      <c r="L1928" s="18" t="n">
        <v>0</v>
      </c>
      <c r="M1928" s="18">
        <f>ROUND(IF(C1928&gt;=2026,IF(B1928&lt;741000,0,IF(B1928&lt;2191000,B1928-740000,IF(B1928&lt;2193000,1451000,IF(B1928&lt;2196000,1453000,IF(B1928&lt;2200000,1456000,IF(B1928&lt;3600000,ROUNDDOWN(B1928/4,-3)*2.8-80000,IF(B1928&lt;6600000,ROUNDDOWN(B1928/4,-3)*3.2-440000,IF(B1928&lt;8500000,ROUNDDOWN(B1928*0.9,0)-1100000,B1928-1950000)))))))),IF(B1928&lt;651000,0,IF(B1928&lt;1900000,B1928-650000,IF(B1928&lt;3600000,ROUNDDOWN(B1928/4,-3)*2.8-80000,IF(B1928&lt;6600000,ROUNDDOWN(B1928/4,-3)*3.2-440000,IF(B1928&lt;8500000,ROUNDDOWN(B1928*0.9,0)-1100000,B1928-1950000)))))),0)</f>
        <v/>
      </c>
      <c r="N1928" s="18">
        <f>IF(M1928&gt;23500000,NA(),IF(C1928&gt;=2026,IF(M1928&lt;=4890000,1040000,IF(M1928&lt;=6550000,670000,620000)),IF(M1928&lt;=1320000,950000,IF(M1928&lt;=3360000,880000,IF(M1928&lt;=4890000,680000,IF(M1928&lt;=6550000,630000,580000))))))</f>
        <v/>
      </c>
      <c r="O1928" s="18">
        <f>IF(F1928&lt;=0,IF(AND(D1928="はい",C1928&gt;=2026,C1928&lt;=2027),IF(E1928&lt;=0,0,IF(E1928&lt;=30000,E1928,IF(E1928&lt;=60000,ROUNDUP(E1928/2,0)+15000,IF(E1928&lt;=120000,ROUNDUP(E1928/4,0)+30000,60000)))),IF(E1928&lt;=0,0,IF(E1928&lt;=20000,E1928,IF(E1928&lt;=40000,ROUNDUP(E1928/2,0)+10000,IF(E1928&lt;=80000,ROUNDUP(E1928/4,0)+20000,40000))))),IF(E1928&lt;=0,IF(F1928&lt;=0,0,IF(F1928&lt;=25000,F1928,IF(F1928&lt;=50000,ROUNDUP(F1928/2,0)+12500,IF(F1928&lt;=100000,ROUNDUP(F1928/4,0)+25000,50000)))),MAX(IF(F1928&lt;=0,0,IF(F1928&lt;=25000,F1928,IF(F1928&lt;=50000,ROUNDUP(F1928/2,0)+12500,IF(F1928&lt;=100000,ROUNDUP(F1928/4,0)+25000,50000)))),MIN(IF(AND(D1928="はい",C1928&gt;=2026,C1928&lt;=2027),IF(E1928&lt;=0,0,IF(E1928&lt;=30000,E1928,IF(E1928&lt;=60000,ROUNDUP(E1928/2,0)+15000,IF(E1928&lt;=120000,ROUNDUP(E1928/4,0)+30000,60000)))),IF(E1928&lt;=0,0,IF(E1928&lt;=20000,E1928,IF(E1928&lt;=40000,ROUNDUP(E1928/2,0)+10000,IF(E1928&lt;=80000,ROUNDUP(E1928/4,0)+20000,40000)))))+IF(F1928&lt;=0,0,IF(F1928&lt;=25000,F1928,IF(F1928&lt;=50000,ROUNDUP(F1928/2,0)+12500,IF(F1928&lt;=100000,ROUNDUP(F1928/4,0)+25000,50000)))),IF(AND(D1928="はい",C1928&gt;=2026,C1928&lt;=2027),60000,40000)))))</f>
        <v/>
      </c>
      <c r="P1928" s="18">
        <f>IF(G1928&lt;=0,0,IF(G1928&lt;=20000,G1928,IF(G1928&lt;=40000,ROUNDUP(G1928/2,0)+10000,IF(G1928&lt;=80000,ROUNDUP(G1928/4,0)+20000,40000))))</f>
        <v/>
      </c>
      <c r="Q1928" s="18">
        <f>IF(I1928&lt;=0,IF(H1928&lt;=0,0,IF(H1928&lt;=20000,H1928,IF(H1928&lt;=40000,ROUNDUP(H1928/2,0)+10000,IF(H1928&lt;=80000,ROUNDUP(H1928/4,0)+20000,40000)))),IF(H1928&lt;=0,IF(I1928&lt;=0,0,IF(I1928&lt;=25000,I1928,IF(I1928&lt;=50000,ROUNDUP(I1928/2,0)+12500,IF(I1928&lt;=100000,ROUNDUP(I1928/4,0)+25000,50000)))),MAX(IF(I1928&lt;=0,0,IF(I1928&lt;=25000,I1928,IF(I1928&lt;=50000,ROUNDUP(I1928/2,0)+12500,IF(I1928&lt;=100000,ROUNDUP(I1928/4,0)+25000,50000)))),MIN(IF(H1928&lt;=0,0,IF(H1928&lt;=20000,H1928,IF(H1928&lt;=40000,ROUNDUP(H1928/2,0)+10000,IF(H1928&lt;=80000,ROUNDUP(H1928/4,0)+20000,40000))))+IF(I1928&lt;=0,0,IF(I1928&lt;=25000,I1928,IF(I1928&lt;=50000,ROUNDUP(I1928/2,0)+12500,IF(I1928&lt;=100000,ROUNDUP(I1928/4,0)+25000,50000)))),40000))))</f>
        <v/>
      </c>
      <c r="R1928" s="18">
        <f>MIN(120000,O1928+P1928+Q1928)</f>
        <v/>
      </c>
      <c r="S1928" s="18">
        <f>IF(F1928&lt;=0,IF(E1928&lt;=0,0,IF(E1928&lt;=12000,E1928,IF(E1928&lt;=32000,ROUNDUP(E1928/2,0)+6000,IF(E1928&lt;=56000,ROUNDUP(E1928/4,0)+14000,28000)))),IF(E1928&lt;=0,IF(F1928&lt;=0,0,IF(F1928&lt;=15000,F1928,IF(F1928&lt;=40000,ROUNDUP(F1928/2,0)+7500,IF(F1928&lt;=70000,ROUNDUP(F1928/4,0)+17500,35000)))),MAX(IF(F1928&lt;=0,0,IF(F1928&lt;=15000,F1928,IF(F1928&lt;=40000,ROUNDUP(F1928/2,0)+7500,IF(F1928&lt;=70000,ROUNDUP(F1928/4,0)+17500,35000)))),MIN(IF(E1928&lt;=0,0,IF(E1928&lt;=12000,E1928,IF(E1928&lt;=32000,ROUNDUP(E1928/2,0)+6000,IF(E1928&lt;=56000,ROUNDUP(E1928/4,0)+14000,28000))))+IF(F1928&lt;=0,0,IF(F1928&lt;=15000,F1928,IF(F1928&lt;=40000,ROUNDUP(F1928/2,0)+7500,IF(F1928&lt;=70000,ROUNDUP(F1928/4,0)+17500,35000)))),28000))))</f>
        <v/>
      </c>
      <c r="T1928" s="18">
        <f>IF(G1928&lt;=0,0,IF(G1928&lt;=12000,G1928,IF(G1928&lt;=32000,ROUNDUP(G1928/2,0)+6000,IF(G1928&lt;=56000,ROUNDUP(G1928/4,0)+14000,28000))))</f>
        <v/>
      </c>
      <c r="U1928" s="18">
        <f>IF(I1928&lt;=0,IF(H1928&lt;=0,0,IF(H1928&lt;=12000,H1928,IF(H1928&lt;=32000,ROUNDUP(H1928/2,0)+6000,IF(H1928&lt;=56000,ROUNDUP(H1928/4,0)+14000,28000)))),IF(H1928&lt;=0,IF(I1928&lt;=0,0,IF(I1928&lt;=15000,I1928,IF(I1928&lt;=40000,ROUNDUP(I1928/2,0)+7500,IF(I1928&lt;=70000,ROUNDUP(I1928/4,0)+17500,35000)))),MAX(IF(I1928&lt;=0,0,IF(I1928&lt;=15000,I1928,IF(I1928&lt;=40000,ROUNDUP(I1928/2,0)+7500,IF(I1928&lt;=70000,ROUNDUP(I1928/4,0)+17500,35000)))),MIN(IF(H1928&lt;=0,0,IF(H1928&lt;=12000,H1928,IF(H1928&lt;=32000,ROUNDUP(H1928/2,0)+6000,IF(H1928&lt;=56000,ROUNDUP(H1928/4,0)+14000,28000))))+IF(I1928&lt;=0,0,IF(I1928&lt;=15000,I1928,IF(I1928&lt;=40000,ROUNDUP(I1928/2,0)+7500,IF(I1928&lt;=70000,ROUNDUP(I1928/4,0)+17500,35000)))),28000))))</f>
        <v/>
      </c>
      <c r="V1928" s="18">
        <f>MIN(70000,S1928+T1928+U1928)</f>
        <v/>
      </c>
      <c r="W1928" s="18">
        <f>MAX(0,ROUNDDOWN(M1928-J1928-N1928-K1928-0,-3))</f>
        <v/>
      </c>
      <c r="X1928" s="18">
        <f>MAX(0,ROUNDDOWN(M1928-J1928-N1928-K1928-R1928,-3))</f>
        <v/>
      </c>
      <c r="Y1928" s="18">
        <f>IF(W1928&lt;=0,0,ROUNDDOWN((W1928*LOOKUP(W1928,{0,1950001,3300001,6950001,9000001,18000001,40000001},{0.05,0.1,0.2,0.23,0.33,0.4,0.45})-LOOKUP(W1928,{0,1950001,3300001,6950001,9000001,18000001,40000001},{0,97500,427500,636000,1536000,2796000,4796000}))*1.021,-2))</f>
        <v/>
      </c>
      <c r="Z1928" s="18">
        <f>IF(X1928&lt;=0,0,ROUNDDOWN((X1928*LOOKUP(X1928,{0,1950001,3300001,6950001,9000001,18000001,40000001},{0.05,0.1,0.2,0.23,0.33,0.4,0.45})-LOOKUP(X1928,{0,1950001,3300001,6950001,9000001,18000001,40000001},{0,97500,427500,636000,1536000,2796000,4796000}))*1.021,-2))</f>
        <v/>
      </c>
      <c r="AA1928" s="18">
        <f>MAX(0,ROUNDDOWN(M1928-J1928-430000-L1928-0,-3))</f>
        <v/>
      </c>
      <c r="AB1928" s="18">
        <f>MAX(0,ROUNDDOWN(M1928-J1928-430000-L1928-V1928,-3))</f>
        <v/>
      </c>
      <c r="AC1928" s="18">
        <f>IF(M1928&lt;=450000,0,MAX(0,ROUNDDOWN(AA1928*0.06-MIN(50000,AA1928)*0.03,-2))+MAX(0,ROUNDDOWN(AA1928*0.04-MIN(50000,AA1928)*0.02,-2)))</f>
        <v/>
      </c>
      <c r="AD1928" s="18">
        <f>IF(M1928&lt;=450000,0,MAX(0,ROUNDDOWN(AB1928*0.06-MIN(50000,AB1928)*0.03,-2))+MAX(0,ROUNDDOWN(AB1928*0.04-MIN(50000,AB1928)*0.02,-2)))</f>
        <v/>
      </c>
      <c r="AE1928" s="18">
        <f>Y1928-Z1928</f>
        <v/>
      </c>
      <c r="AF1928" s="18">
        <f>AC1928-AD1928</f>
        <v/>
      </c>
      <c r="AG1928" s="18">
        <f>AE1928+AF1928</f>
        <v/>
      </c>
      <c r="AH1928" s="20">
        <f>IF(W1928&lt;=0,0,LOOKUP(W1928,{0,1950001,3300001,6950001,9000001,18000001,40000001},{0.05,0.1,0.2,0.23,0.33,0.4,0.45}))</f>
        <v/>
      </c>
    </row>
    <row r="1929">
      <c r="A1929" t="inlineStr">
        <is>
          <t>1万円刻み 3区分8万円ずつ</t>
        </is>
      </c>
      <c r="B1929" s="18">
        <f>'4_1万円刻み'!$A$617</f>
        <v/>
      </c>
      <c r="C1929" s="19" t="n">
        <v>2026</v>
      </c>
      <c r="D1929" t="inlineStr">
        <is>
          <t>いいえ</t>
        </is>
      </c>
      <c r="E1929" s="18" t="n">
        <v>80000</v>
      </c>
      <c r="F1929" s="18" t="n">
        <v>0</v>
      </c>
      <c r="G1929" s="18" t="n">
        <v>80000</v>
      </c>
      <c r="H1929" s="18" t="n">
        <v>80000</v>
      </c>
      <c r="I1929" s="18" t="n">
        <v>0</v>
      </c>
      <c r="J1929" s="18">
        <f>ROUND(MIN(B1929/12,650000)*12*0.0915+MIN(B1929/12,1390000)*12*(0.0504+0)+B1929*0.005,0)</f>
        <v/>
      </c>
      <c r="K1929" s="18" t="n">
        <v>0</v>
      </c>
      <c r="L1929" s="18" t="n">
        <v>0</v>
      </c>
      <c r="M1929" s="18">
        <f>ROUND(IF(C1929&gt;=2026,IF(B1929&lt;741000,0,IF(B1929&lt;2191000,B1929-740000,IF(B1929&lt;2193000,1451000,IF(B1929&lt;2196000,1453000,IF(B1929&lt;2200000,1456000,IF(B1929&lt;3600000,ROUNDDOWN(B1929/4,-3)*2.8-80000,IF(B1929&lt;6600000,ROUNDDOWN(B1929/4,-3)*3.2-440000,IF(B1929&lt;8500000,ROUNDDOWN(B1929*0.9,0)-1100000,B1929-1950000)))))))),IF(B1929&lt;651000,0,IF(B1929&lt;1900000,B1929-650000,IF(B1929&lt;3600000,ROUNDDOWN(B1929/4,-3)*2.8-80000,IF(B1929&lt;6600000,ROUNDDOWN(B1929/4,-3)*3.2-440000,IF(B1929&lt;8500000,ROUNDDOWN(B1929*0.9,0)-1100000,B1929-1950000)))))),0)</f>
        <v/>
      </c>
      <c r="N1929" s="18">
        <f>IF(M1929&gt;23500000,NA(),IF(C1929&gt;=2026,IF(M1929&lt;=4890000,1040000,IF(M1929&lt;=6550000,670000,620000)),IF(M1929&lt;=1320000,950000,IF(M1929&lt;=3360000,880000,IF(M1929&lt;=4890000,680000,IF(M1929&lt;=6550000,630000,580000))))))</f>
        <v/>
      </c>
      <c r="O1929" s="18">
        <f>IF(F1929&lt;=0,IF(AND(D1929="はい",C1929&gt;=2026,C1929&lt;=2027),IF(E1929&lt;=0,0,IF(E1929&lt;=30000,E1929,IF(E1929&lt;=60000,ROUNDUP(E1929/2,0)+15000,IF(E1929&lt;=120000,ROUNDUP(E1929/4,0)+30000,60000)))),IF(E1929&lt;=0,0,IF(E1929&lt;=20000,E1929,IF(E1929&lt;=40000,ROUNDUP(E1929/2,0)+10000,IF(E1929&lt;=80000,ROUNDUP(E1929/4,0)+20000,40000))))),IF(E1929&lt;=0,IF(F1929&lt;=0,0,IF(F1929&lt;=25000,F1929,IF(F1929&lt;=50000,ROUNDUP(F1929/2,0)+12500,IF(F1929&lt;=100000,ROUNDUP(F1929/4,0)+25000,50000)))),MAX(IF(F1929&lt;=0,0,IF(F1929&lt;=25000,F1929,IF(F1929&lt;=50000,ROUNDUP(F1929/2,0)+12500,IF(F1929&lt;=100000,ROUNDUP(F1929/4,0)+25000,50000)))),MIN(IF(AND(D1929="はい",C1929&gt;=2026,C1929&lt;=2027),IF(E1929&lt;=0,0,IF(E1929&lt;=30000,E1929,IF(E1929&lt;=60000,ROUNDUP(E1929/2,0)+15000,IF(E1929&lt;=120000,ROUNDUP(E1929/4,0)+30000,60000)))),IF(E1929&lt;=0,0,IF(E1929&lt;=20000,E1929,IF(E1929&lt;=40000,ROUNDUP(E1929/2,0)+10000,IF(E1929&lt;=80000,ROUNDUP(E1929/4,0)+20000,40000)))))+IF(F1929&lt;=0,0,IF(F1929&lt;=25000,F1929,IF(F1929&lt;=50000,ROUNDUP(F1929/2,0)+12500,IF(F1929&lt;=100000,ROUNDUP(F1929/4,0)+25000,50000)))),IF(AND(D1929="はい",C1929&gt;=2026,C1929&lt;=2027),60000,40000)))))</f>
        <v/>
      </c>
      <c r="P1929" s="18">
        <f>IF(G1929&lt;=0,0,IF(G1929&lt;=20000,G1929,IF(G1929&lt;=40000,ROUNDUP(G1929/2,0)+10000,IF(G1929&lt;=80000,ROUNDUP(G1929/4,0)+20000,40000))))</f>
        <v/>
      </c>
      <c r="Q1929" s="18">
        <f>IF(I1929&lt;=0,IF(H1929&lt;=0,0,IF(H1929&lt;=20000,H1929,IF(H1929&lt;=40000,ROUNDUP(H1929/2,0)+10000,IF(H1929&lt;=80000,ROUNDUP(H1929/4,0)+20000,40000)))),IF(H1929&lt;=0,IF(I1929&lt;=0,0,IF(I1929&lt;=25000,I1929,IF(I1929&lt;=50000,ROUNDUP(I1929/2,0)+12500,IF(I1929&lt;=100000,ROUNDUP(I1929/4,0)+25000,50000)))),MAX(IF(I1929&lt;=0,0,IF(I1929&lt;=25000,I1929,IF(I1929&lt;=50000,ROUNDUP(I1929/2,0)+12500,IF(I1929&lt;=100000,ROUNDUP(I1929/4,0)+25000,50000)))),MIN(IF(H1929&lt;=0,0,IF(H1929&lt;=20000,H1929,IF(H1929&lt;=40000,ROUNDUP(H1929/2,0)+10000,IF(H1929&lt;=80000,ROUNDUP(H1929/4,0)+20000,40000))))+IF(I1929&lt;=0,0,IF(I1929&lt;=25000,I1929,IF(I1929&lt;=50000,ROUNDUP(I1929/2,0)+12500,IF(I1929&lt;=100000,ROUNDUP(I1929/4,0)+25000,50000)))),40000))))</f>
        <v/>
      </c>
      <c r="R1929" s="18">
        <f>MIN(120000,O1929+P1929+Q1929)</f>
        <v/>
      </c>
      <c r="S1929" s="18">
        <f>IF(F1929&lt;=0,IF(E1929&lt;=0,0,IF(E1929&lt;=12000,E1929,IF(E1929&lt;=32000,ROUNDUP(E1929/2,0)+6000,IF(E1929&lt;=56000,ROUNDUP(E1929/4,0)+14000,28000)))),IF(E1929&lt;=0,IF(F1929&lt;=0,0,IF(F1929&lt;=15000,F1929,IF(F1929&lt;=40000,ROUNDUP(F1929/2,0)+7500,IF(F1929&lt;=70000,ROUNDUP(F1929/4,0)+17500,35000)))),MAX(IF(F1929&lt;=0,0,IF(F1929&lt;=15000,F1929,IF(F1929&lt;=40000,ROUNDUP(F1929/2,0)+7500,IF(F1929&lt;=70000,ROUNDUP(F1929/4,0)+17500,35000)))),MIN(IF(E1929&lt;=0,0,IF(E1929&lt;=12000,E1929,IF(E1929&lt;=32000,ROUNDUP(E1929/2,0)+6000,IF(E1929&lt;=56000,ROUNDUP(E1929/4,0)+14000,28000))))+IF(F1929&lt;=0,0,IF(F1929&lt;=15000,F1929,IF(F1929&lt;=40000,ROUNDUP(F1929/2,0)+7500,IF(F1929&lt;=70000,ROUNDUP(F1929/4,0)+17500,35000)))),28000))))</f>
        <v/>
      </c>
      <c r="T1929" s="18">
        <f>IF(G1929&lt;=0,0,IF(G1929&lt;=12000,G1929,IF(G1929&lt;=32000,ROUNDUP(G1929/2,0)+6000,IF(G1929&lt;=56000,ROUNDUP(G1929/4,0)+14000,28000))))</f>
        <v/>
      </c>
      <c r="U1929" s="18">
        <f>IF(I1929&lt;=0,IF(H1929&lt;=0,0,IF(H1929&lt;=12000,H1929,IF(H1929&lt;=32000,ROUNDUP(H1929/2,0)+6000,IF(H1929&lt;=56000,ROUNDUP(H1929/4,0)+14000,28000)))),IF(H1929&lt;=0,IF(I1929&lt;=0,0,IF(I1929&lt;=15000,I1929,IF(I1929&lt;=40000,ROUNDUP(I1929/2,0)+7500,IF(I1929&lt;=70000,ROUNDUP(I1929/4,0)+17500,35000)))),MAX(IF(I1929&lt;=0,0,IF(I1929&lt;=15000,I1929,IF(I1929&lt;=40000,ROUNDUP(I1929/2,0)+7500,IF(I1929&lt;=70000,ROUNDUP(I1929/4,0)+17500,35000)))),MIN(IF(H1929&lt;=0,0,IF(H1929&lt;=12000,H1929,IF(H1929&lt;=32000,ROUNDUP(H1929/2,0)+6000,IF(H1929&lt;=56000,ROUNDUP(H1929/4,0)+14000,28000))))+IF(I1929&lt;=0,0,IF(I1929&lt;=15000,I1929,IF(I1929&lt;=40000,ROUNDUP(I1929/2,0)+7500,IF(I1929&lt;=70000,ROUNDUP(I1929/4,0)+17500,35000)))),28000))))</f>
        <v/>
      </c>
      <c r="V1929" s="18">
        <f>MIN(70000,S1929+T1929+U1929)</f>
        <v/>
      </c>
      <c r="W1929" s="18">
        <f>MAX(0,ROUNDDOWN(M1929-J1929-N1929-K1929-0,-3))</f>
        <v/>
      </c>
      <c r="X1929" s="18">
        <f>MAX(0,ROUNDDOWN(M1929-J1929-N1929-K1929-R1929,-3))</f>
        <v/>
      </c>
      <c r="Y1929" s="18">
        <f>IF(W1929&lt;=0,0,ROUNDDOWN((W1929*LOOKUP(W1929,{0,1950001,3300001,6950001,9000001,18000001,40000001},{0.05,0.1,0.2,0.23,0.33,0.4,0.45})-LOOKUP(W1929,{0,1950001,3300001,6950001,9000001,18000001,40000001},{0,97500,427500,636000,1536000,2796000,4796000}))*1.021,-2))</f>
        <v/>
      </c>
      <c r="Z1929" s="18">
        <f>IF(X1929&lt;=0,0,ROUNDDOWN((X1929*LOOKUP(X1929,{0,1950001,3300001,6950001,9000001,18000001,40000001},{0.05,0.1,0.2,0.23,0.33,0.4,0.45})-LOOKUP(X1929,{0,1950001,3300001,6950001,9000001,18000001,40000001},{0,97500,427500,636000,1536000,2796000,4796000}))*1.021,-2))</f>
        <v/>
      </c>
      <c r="AA1929" s="18">
        <f>MAX(0,ROUNDDOWN(M1929-J1929-430000-L1929-0,-3))</f>
        <v/>
      </c>
      <c r="AB1929" s="18">
        <f>MAX(0,ROUNDDOWN(M1929-J1929-430000-L1929-V1929,-3))</f>
        <v/>
      </c>
      <c r="AC1929" s="18">
        <f>IF(M1929&lt;=450000,0,MAX(0,ROUNDDOWN(AA1929*0.06-MIN(50000,AA1929)*0.03,-2))+MAX(0,ROUNDDOWN(AA1929*0.04-MIN(50000,AA1929)*0.02,-2)))</f>
        <v/>
      </c>
      <c r="AD1929" s="18">
        <f>IF(M1929&lt;=450000,0,MAX(0,ROUNDDOWN(AB1929*0.06-MIN(50000,AB1929)*0.03,-2))+MAX(0,ROUNDDOWN(AB1929*0.04-MIN(50000,AB1929)*0.02,-2)))</f>
        <v/>
      </c>
      <c r="AE1929" s="18">
        <f>Y1929-Z1929</f>
        <v/>
      </c>
      <c r="AF1929" s="18">
        <f>AC1929-AD1929</f>
        <v/>
      </c>
      <c r="AG1929" s="18">
        <f>AE1929+AF1929</f>
        <v/>
      </c>
      <c r="AH1929" s="20">
        <f>IF(W1929&lt;=0,0,LOOKUP(W1929,{0,1950001,3300001,6950001,9000001,18000001,40000001},{0.05,0.1,0.2,0.23,0.33,0.4,0.45}))</f>
        <v/>
      </c>
    </row>
    <row r="1930">
      <c r="A1930" t="inlineStr">
        <is>
          <t>1万円刻み 一般8万円</t>
        </is>
      </c>
      <c r="B1930" s="18">
        <f>'4_1万円刻み'!$A$617</f>
        <v/>
      </c>
      <c r="C1930" s="19" t="n">
        <v>2026</v>
      </c>
      <c r="D1930" t="inlineStr">
        <is>
          <t>いいえ</t>
        </is>
      </c>
      <c r="E1930" s="18" t="n">
        <v>80000</v>
      </c>
      <c r="F1930" s="18" t="n">
        <v>0</v>
      </c>
      <c r="G1930" s="18" t="n">
        <v>0</v>
      </c>
      <c r="H1930" s="18" t="n">
        <v>0</v>
      </c>
      <c r="I1930" s="18" t="n">
        <v>0</v>
      </c>
      <c r="J1930" s="18">
        <f>ROUND(MIN(B1930/12,650000)*12*0.0915+MIN(B1930/12,1390000)*12*(0.0504+0)+B1930*0.005,0)</f>
        <v/>
      </c>
      <c r="K1930" s="18" t="n">
        <v>0</v>
      </c>
      <c r="L1930" s="18" t="n">
        <v>0</v>
      </c>
      <c r="M1930" s="18">
        <f>ROUND(IF(C1930&gt;=2026,IF(B1930&lt;741000,0,IF(B1930&lt;2191000,B1930-740000,IF(B1930&lt;2193000,1451000,IF(B1930&lt;2196000,1453000,IF(B1930&lt;2200000,1456000,IF(B1930&lt;3600000,ROUNDDOWN(B1930/4,-3)*2.8-80000,IF(B1930&lt;6600000,ROUNDDOWN(B1930/4,-3)*3.2-440000,IF(B1930&lt;8500000,ROUNDDOWN(B1930*0.9,0)-1100000,B1930-1950000)))))))),IF(B1930&lt;651000,0,IF(B1930&lt;1900000,B1930-650000,IF(B1930&lt;3600000,ROUNDDOWN(B1930/4,-3)*2.8-80000,IF(B1930&lt;6600000,ROUNDDOWN(B1930/4,-3)*3.2-440000,IF(B1930&lt;8500000,ROUNDDOWN(B1930*0.9,0)-1100000,B1930-1950000)))))),0)</f>
        <v/>
      </c>
      <c r="N1930" s="18">
        <f>IF(M1930&gt;23500000,NA(),IF(C1930&gt;=2026,IF(M1930&lt;=4890000,1040000,IF(M1930&lt;=6550000,670000,620000)),IF(M1930&lt;=1320000,950000,IF(M1930&lt;=3360000,880000,IF(M1930&lt;=4890000,680000,IF(M1930&lt;=6550000,630000,580000))))))</f>
        <v/>
      </c>
      <c r="O1930" s="18">
        <f>IF(F1930&lt;=0,IF(AND(D1930="はい",C1930&gt;=2026,C1930&lt;=2027),IF(E1930&lt;=0,0,IF(E1930&lt;=30000,E1930,IF(E1930&lt;=60000,ROUNDUP(E1930/2,0)+15000,IF(E1930&lt;=120000,ROUNDUP(E1930/4,0)+30000,60000)))),IF(E1930&lt;=0,0,IF(E1930&lt;=20000,E1930,IF(E1930&lt;=40000,ROUNDUP(E1930/2,0)+10000,IF(E1930&lt;=80000,ROUNDUP(E1930/4,0)+20000,40000))))),IF(E1930&lt;=0,IF(F1930&lt;=0,0,IF(F1930&lt;=25000,F1930,IF(F1930&lt;=50000,ROUNDUP(F1930/2,0)+12500,IF(F1930&lt;=100000,ROUNDUP(F1930/4,0)+25000,50000)))),MAX(IF(F1930&lt;=0,0,IF(F1930&lt;=25000,F1930,IF(F1930&lt;=50000,ROUNDUP(F1930/2,0)+12500,IF(F1930&lt;=100000,ROUNDUP(F1930/4,0)+25000,50000)))),MIN(IF(AND(D1930="はい",C1930&gt;=2026,C1930&lt;=2027),IF(E1930&lt;=0,0,IF(E1930&lt;=30000,E1930,IF(E1930&lt;=60000,ROUNDUP(E1930/2,0)+15000,IF(E1930&lt;=120000,ROUNDUP(E1930/4,0)+30000,60000)))),IF(E1930&lt;=0,0,IF(E1930&lt;=20000,E1930,IF(E1930&lt;=40000,ROUNDUP(E1930/2,0)+10000,IF(E1930&lt;=80000,ROUNDUP(E1930/4,0)+20000,40000)))))+IF(F1930&lt;=0,0,IF(F1930&lt;=25000,F1930,IF(F1930&lt;=50000,ROUNDUP(F1930/2,0)+12500,IF(F1930&lt;=100000,ROUNDUP(F1930/4,0)+25000,50000)))),IF(AND(D1930="はい",C1930&gt;=2026,C1930&lt;=2027),60000,40000)))))</f>
        <v/>
      </c>
      <c r="P1930" s="18">
        <f>IF(G1930&lt;=0,0,IF(G1930&lt;=20000,G1930,IF(G1930&lt;=40000,ROUNDUP(G1930/2,0)+10000,IF(G1930&lt;=80000,ROUNDUP(G1930/4,0)+20000,40000))))</f>
        <v/>
      </c>
      <c r="Q1930" s="18">
        <f>IF(I1930&lt;=0,IF(H1930&lt;=0,0,IF(H1930&lt;=20000,H1930,IF(H1930&lt;=40000,ROUNDUP(H1930/2,0)+10000,IF(H1930&lt;=80000,ROUNDUP(H1930/4,0)+20000,40000)))),IF(H1930&lt;=0,IF(I1930&lt;=0,0,IF(I1930&lt;=25000,I1930,IF(I1930&lt;=50000,ROUNDUP(I1930/2,0)+12500,IF(I1930&lt;=100000,ROUNDUP(I1930/4,0)+25000,50000)))),MAX(IF(I1930&lt;=0,0,IF(I1930&lt;=25000,I1930,IF(I1930&lt;=50000,ROUNDUP(I1930/2,0)+12500,IF(I1930&lt;=100000,ROUNDUP(I1930/4,0)+25000,50000)))),MIN(IF(H1930&lt;=0,0,IF(H1930&lt;=20000,H1930,IF(H1930&lt;=40000,ROUNDUP(H1930/2,0)+10000,IF(H1930&lt;=80000,ROUNDUP(H1930/4,0)+20000,40000))))+IF(I1930&lt;=0,0,IF(I1930&lt;=25000,I1930,IF(I1930&lt;=50000,ROUNDUP(I1930/2,0)+12500,IF(I1930&lt;=100000,ROUNDUP(I1930/4,0)+25000,50000)))),40000))))</f>
        <v/>
      </c>
      <c r="R1930" s="18">
        <f>MIN(120000,O1930+P1930+Q1930)</f>
        <v/>
      </c>
      <c r="S1930" s="18">
        <f>IF(F1930&lt;=0,IF(E1930&lt;=0,0,IF(E1930&lt;=12000,E1930,IF(E1930&lt;=32000,ROUNDUP(E1930/2,0)+6000,IF(E1930&lt;=56000,ROUNDUP(E1930/4,0)+14000,28000)))),IF(E1930&lt;=0,IF(F1930&lt;=0,0,IF(F1930&lt;=15000,F1930,IF(F1930&lt;=40000,ROUNDUP(F1930/2,0)+7500,IF(F1930&lt;=70000,ROUNDUP(F1930/4,0)+17500,35000)))),MAX(IF(F1930&lt;=0,0,IF(F1930&lt;=15000,F1930,IF(F1930&lt;=40000,ROUNDUP(F1930/2,0)+7500,IF(F1930&lt;=70000,ROUNDUP(F1930/4,0)+17500,35000)))),MIN(IF(E1930&lt;=0,0,IF(E1930&lt;=12000,E1930,IF(E1930&lt;=32000,ROUNDUP(E1930/2,0)+6000,IF(E1930&lt;=56000,ROUNDUP(E1930/4,0)+14000,28000))))+IF(F1930&lt;=0,0,IF(F1930&lt;=15000,F1930,IF(F1930&lt;=40000,ROUNDUP(F1930/2,0)+7500,IF(F1930&lt;=70000,ROUNDUP(F1930/4,0)+17500,35000)))),28000))))</f>
        <v/>
      </c>
      <c r="T1930" s="18">
        <f>IF(G1930&lt;=0,0,IF(G1930&lt;=12000,G1930,IF(G1930&lt;=32000,ROUNDUP(G1930/2,0)+6000,IF(G1930&lt;=56000,ROUNDUP(G1930/4,0)+14000,28000))))</f>
        <v/>
      </c>
      <c r="U1930" s="18">
        <f>IF(I1930&lt;=0,IF(H1930&lt;=0,0,IF(H1930&lt;=12000,H1930,IF(H1930&lt;=32000,ROUNDUP(H1930/2,0)+6000,IF(H1930&lt;=56000,ROUNDUP(H1930/4,0)+14000,28000)))),IF(H1930&lt;=0,IF(I1930&lt;=0,0,IF(I1930&lt;=15000,I1930,IF(I1930&lt;=40000,ROUNDUP(I1930/2,0)+7500,IF(I1930&lt;=70000,ROUNDUP(I1930/4,0)+17500,35000)))),MAX(IF(I1930&lt;=0,0,IF(I1930&lt;=15000,I1930,IF(I1930&lt;=40000,ROUNDUP(I1930/2,0)+7500,IF(I1930&lt;=70000,ROUNDUP(I1930/4,0)+17500,35000)))),MIN(IF(H1930&lt;=0,0,IF(H1930&lt;=12000,H1930,IF(H1930&lt;=32000,ROUNDUP(H1930/2,0)+6000,IF(H1930&lt;=56000,ROUNDUP(H1930/4,0)+14000,28000))))+IF(I1930&lt;=0,0,IF(I1930&lt;=15000,I1930,IF(I1930&lt;=40000,ROUNDUP(I1930/2,0)+7500,IF(I1930&lt;=70000,ROUNDUP(I1930/4,0)+17500,35000)))),28000))))</f>
        <v/>
      </c>
      <c r="V1930" s="18">
        <f>MIN(70000,S1930+T1930+U1930)</f>
        <v/>
      </c>
      <c r="W1930" s="18">
        <f>MAX(0,ROUNDDOWN(M1930-J1930-N1930-K1930-0,-3))</f>
        <v/>
      </c>
      <c r="X1930" s="18">
        <f>MAX(0,ROUNDDOWN(M1930-J1930-N1930-K1930-R1930,-3))</f>
        <v/>
      </c>
      <c r="Y1930" s="18">
        <f>IF(W1930&lt;=0,0,ROUNDDOWN((W1930*LOOKUP(W1930,{0,1950001,3300001,6950001,9000001,18000001,40000001},{0.05,0.1,0.2,0.23,0.33,0.4,0.45})-LOOKUP(W1930,{0,1950001,3300001,6950001,9000001,18000001,40000001},{0,97500,427500,636000,1536000,2796000,4796000}))*1.021,-2))</f>
        <v/>
      </c>
      <c r="Z1930" s="18">
        <f>IF(X1930&lt;=0,0,ROUNDDOWN((X1930*LOOKUP(X1930,{0,1950001,3300001,6950001,9000001,18000001,40000001},{0.05,0.1,0.2,0.23,0.33,0.4,0.45})-LOOKUP(X1930,{0,1950001,3300001,6950001,9000001,18000001,40000001},{0,97500,427500,636000,1536000,2796000,4796000}))*1.021,-2))</f>
        <v/>
      </c>
      <c r="AA1930" s="18">
        <f>MAX(0,ROUNDDOWN(M1930-J1930-430000-L1930-0,-3))</f>
        <v/>
      </c>
      <c r="AB1930" s="18">
        <f>MAX(0,ROUNDDOWN(M1930-J1930-430000-L1930-V1930,-3))</f>
        <v/>
      </c>
      <c r="AC1930" s="18">
        <f>IF(M1930&lt;=450000,0,MAX(0,ROUNDDOWN(AA1930*0.06-MIN(50000,AA1930)*0.03,-2))+MAX(0,ROUNDDOWN(AA1930*0.04-MIN(50000,AA1930)*0.02,-2)))</f>
        <v/>
      </c>
      <c r="AD1930" s="18">
        <f>IF(M1930&lt;=450000,0,MAX(0,ROUNDDOWN(AB1930*0.06-MIN(50000,AB1930)*0.03,-2))+MAX(0,ROUNDDOWN(AB1930*0.04-MIN(50000,AB1930)*0.02,-2)))</f>
        <v/>
      </c>
      <c r="AE1930" s="18">
        <f>Y1930-Z1930</f>
        <v/>
      </c>
      <c r="AF1930" s="18">
        <f>AC1930-AD1930</f>
        <v/>
      </c>
      <c r="AG1930" s="18">
        <f>AE1930+AF1930</f>
        <v/>
      </c>
      <c r="AH1930" s="20">
        <f>IF(W1930&lt;=0,0,LOOKUP(W1930,{0,1950001,3300001,6950001,9000001,18000001,40000001},{0.05,0.1,0.2,0.23,0.33,0.4,0.45}))</f>
        <v/>
      </c>
    </row>
    <row r="1931">
      <c r="A1931" t="inlineStr">
        <is>
          <t>1万円刻み 特例あり一般12万円</t>
        </is>
      </c>
      <c r="B1931" s="18">
        <f>'4_1万円刻み'!$A$617</f>
        <v/>
      </c>
      <c r="C1931" s="19" t="n">
        <v>2026</v>
      </c>
      <c r="D1931" t="inlineStr">
        <is>
          <t>はい</t>
        </is>
      </c>
      <c r="E1931" s="18" t="n">
        <v>120000</v>
      </c>
      <c r="F1931" s="18" t="n">
        <v>0</v>
      </c>
      <c r="G1931" s="18" t="n">
        <v>0</v>
      </c>
      <c r="H1931" s="18" t="n">
        <v>0</v>
      </c>
      <c r="I1931" s="18" t="n">
        <v>0</v>
      </c>
      <c r="J1931" s="18">
        <f>ROUND(MIN(B1931/12,650000)*12*0.0915+MIN(B1931/12,1390000)*12*(0.0504+0)+B1931*0.005,0)</f>
        <v/>
      </c>
      <c r="K1931" s="18" t="n">
        <v>0</v>
      </c>
      <c r="L1931" s="18" t="n">
        <v>0</v>
      </c>
      <c r="M1931" s="18">
        <f>ROUND(IF(C1931&gt;=2026,IF(B1931&lt;741000,0,IF(B1931&lt;2191000,B1931-740000,IF(B1931&lt;2193000,1451000,IF(B1931&lt;2196000,1453000,IF(B1931&lt;2200000,1456000,IF(B1931&lt;3600000,ROUNDDOWN(B1931/4,-3)*2.8-80000,IF(B1931&lt;6600000,ROUNDDOWN(B1931/4,-3)*3.2-440000,IF(B1931&lt;8500000,ROUNDDOWN(B1931*0.9,0)-1100000,B1931-1950000)))))))),IF(B1931&lt;651000,0,IF(B1931&lt;1900000,B1931-650000,IF(B1931&lt;3600000,ROUNDDOWN(B1931/4,-3)*2.8-80000,IF(B1931&lt;6600000,ROUNDDOWN(B1931/4,-3)*3.2-440000,IF(B1931&lt;8500000,ROUNDDOWN(B1931*0.9,0)-1100000,B1931-1950000)))))),0)</f>
        <v/>
      </c>
      <c r="N1931" s="18">
        <f>IF(M1931&gt;23500000,NA(),IF(C1931&gt;=2026,IF(M1931&lt;=4890000,1040000,IF(M1931&lt;=6550000,670000,620000)),IF(M1931&lt;=1320000,950000,IF(M1931&lt;=3360000,880000,IF(M1931&lt;=4890000,680000,IF(M1931&lt;=6550000,630000,580000))))))</f>
        <v/>
      </c>
      <c r="O1931" s="18">
        <f>IF(F1931&lt;=0,IF(AND(D1931="はい",C1931&gt;=2026,C1931&lt;=2027),IF(E1931&lt;=0,0,IF(E1931&lt;=30000,E1931,IF(E1931&lt;=60000,ROUNDUP(E1931/2,0)+15000,IF(E1931&lt;=120000,ROUNDUP(E1931/4,0)+30000,60000)))),IF(E1931&lt;=0,0,IF(E1931&lt;=20000,E1931,IF(E1931&lt;=40000,ROUNDUP(E1931/2,0)+10000,IF(E1931&lt;=80000,ROUNDUP(E1931/4,0)+20000,40000))))),IF(E1931&lt;=0,IF(F1931&lt;=0,0,IF(F1931&lt;=25000,F1931,IF(F1931&lt;=50000,ROUNDUP(F1931/2,0)+12500,IF(F1931&lt;=100000,ROUNDUP(F1931/4,0)+25000,50000)))),MAX(IF(F1931&lt;=0,0,IF(F1931&lt;=25000,F1931,IF(F1931&lt;=50000,ROUNDUP(F1931/2,0)+12500,IF(F1931&lt;=100000,ROUNDUP(F1931/4,0)+25000,50000)))),MIN(IF(AND(D1931="はい",C1931&gt;=2026,C1931&lt;=2027),IF(E1931&lt;=0,0,IF(E1931&lt;=30000,E1931,IF(E1931&lt;=60000,ROUNDUP(E1931/2,0)+15000,IF(E1931&lt;=120000,ROUNDUP(E1931/4,0)+30000,60000)))),IF(E1931&lt;=0,0,IF(E1931&lt;=20000,E1931,IF(E1931&lt;=40000,ROUNDUP(E1931/2,0)+10000,IF(E1931&lt;=80000,ROUNDUP(E1931/4,0)+20000,40000)))))+IF(F1931&lt;=0,0,IF(F1931&lt;=25000,F1931,IF(F1931&lt;=50000,ROUNDUP(F1931/2,0)+12500,IF(F1931&lt;=100000,ROUNDUP(F1931/4,0)+25000,50000)))),IF(AND(D1931="はい",C1931&gt;=2026,C1931&lt;=2027),60000,40000)))))</f>
        <v/>
      </c>
      <c r="P1931" s="18">
        <f>IF(G1931&lt;=0,0,IF(G1931&lt;=20000,G1931,IF(G1931&lt;=40000,ROUNDUP(G1931/2,0)+10000,IF(G1931&lt;=80000,ROUNDUP(G1931/4,0)+20000,40000))))</f>
        <v/>
      </c>
      <c r="Q1931" s="18">
        <f>IF(I1931&lt;=0,IF(H1931&lt;=0,0,IF(H1931&lt;=20000,H1931,IF(H1931&lt;=40000,ROUNDUP(H1931/2,0)+10000,IF(H1931&lt;=80000,ROUNDUP(H1931/4,0)+20000,40000)))),IF(H1931&lt;=0,IF(I1931&lt;=0,0,IF(I1931&lt;=25000,I1931,IF(I1931&lt;=50000,ROUNDUP(I1931/2,0)+12500,IF(I1931&lt;=100000,ROUNDUP(I1931/4,0)+25000,50000)))),MAX(IF(I1931&lt;=0,0,IF(I1931&lt;=25000,I1931,IF(I1931&lt;=50000,ROUNDUP(I1931/2,0)+12500,IF(I1931&lt;=100000,ROUNDUP(I1931/4,0)+25000,50000)))),MIN(IF(H1931&lt;=0,0,IF(H1931&lt;=20000,H1931,IF(H1931&lt;=40000,ROUNDUP(H1931/2,0)+10000,IF(H1931&lt;=80000,ROUNDUP(H1931/4,0)+20000,40000))))+IF(I1931&lt;=0,0,IF(I1931&lt;=25000,I1931,IF(I1931&lt;=50000,ROUNDUP(I1931/2,0)+12500,IF(I1931&lt;=100000,ROUNDUP(I1931/4,0)+25000,50000)))),40000))))</f>
        <v/>
      </c>
      <c r="R1931" s="18">
        <f>MIN(120000,O1931+P1931+Q1931)</f>
        <v/>
      </c>
      <c r="S1931" s="18">
        <f>IF(F1931&lt;=0,IF(E1931&lt;=0,0,IF(E1931&lt;=12000,E1931,IF(E1931&lt;=32000,ROUNDUP(E1931/2,0)+6000,IF(E1931&lt;=56000,ROUNDUP(E1931/4,0)+14000,28000)))),IF(E1931&lt;=0,IF(F1931&lt;=0,0,IF(F1931&lt;=15000,F1931,IF(F1931&lt;=40000,ROUNDUP(F1931/2,0)+7500,IF(F1931&lt;=70000,ROUNDUP(F1931/4,0)+17500,35000)))),MAX(IF(F1931&lt;=0,0,IF(F1931&lt;=15000,F1931,IF(F1931&lt;=40000,ROUNDUP(F1931/2,0)+7500,IF(F1931&lt;=70000,ROUNDUP(F1931/4,0)+17500,35000)))),MIN(IF(E1931&lt;=0,0,IF(E1931&lt;=12000,E1931,IF(E1931&lt;=32000,ROUNDUP(E1931/2,0)+6000,IF(E1931&lt;=56000,ROUNDUP(E1931/4,0)+14000,28000))))+IF(F1931&lt;=0,0,IF(F1931&lt;=15000,F1931,IF(F1931&lt;=40000,ROUNDUP(F1931/2,0)+7500,IF(F1931&lt;=70000,ROUNDUP(F1931/4,0)+17500,35000)))),28000))))</f>
        <v/>
      </c>
      <c r="T1931" s="18">
        <f>IF(G1931&lt;=0,0,IF(G1931&lt;=12000,G1931,IF(G1931&lt;=32000,ROUNDUP(G1931/2,0)+6000,IF(G1931&lt;=56000,ROUNDUP(G1931/4,0)+14000,28000))))</f>
        <v/>
      </c>
      <c r="U1931" s="18">
        <f>IF(I1931&lt;=0,IF(H1931&lt;=0,0,IF(H1931&lt;=12000,H1931,IF(H1931&lt;=32000,ROUNDUP(H1931/2,0)+6000,IF(H1931&lt;=56000,ROUNDUP(H1931/4,0)+14000,28000)))),IF(H1931&lt;=0,IF(I1931&lt;=0,0,IF(I1931&lt;=15000,I1931,IF(I1931&lt;=40000,ROUNDUP(I1931/2,0)+7500,IF(I1931&lt;=70000,ROUNDUP(I1931/4,0)+17500,35000)))),MAX(IF(I1931&lt;=0,0,IF(I1931&lt;=15000,I1931,IF(I1931&lt;=40000,ROUNDUP(I1931/2,0)+7500,IF(I1931&lt;=70000,ROUNDUP(I1931/4,0)+17500,35000)))),MIN(IF(H1931&lt;=0,0,IF(H1931&lt;=12000,H1931,IF(H1931&lt;=32000,ROUNDUP(H1931/2,0)+6000,IF(H1931&lt;=56000,ROUNDUP(H1931/4,0)+14000,28000))))+IF(I1931&lt;=0,0,IF(I1931&lt;=15000,I1931,IF(I1931&lt;=40000,ROUNDUP(I1931/2,0)+7500,IF(I1931&lt;=70000,ROUNDUP(I1931/4,0)+17500,35000)))),28000))))</f>
        <v/>
      </c>
      <c r="V1931" s="18">
        <f>MIN(70000,S1931+T1931+U1931)</f>
        <v/>
      </c>
      <c r="W1931" s="18">
        <f>MAX(0,ROUNDDOWN(M1931-J1931-N1931-K1931-0,-3))</f>
        <v/>
      </c>
      <c r="X1931" s="18">
        <f>MAX(0,ROUNDDOWN(M1931-J1931-N1931-K1931-R1931,-3))</f>
        <v/>
      </c>
      <c r="Y1931" s="18">
        <f>IF(W1931&lt;=0,0,ROUNDDOWN((W1931*LOOKUP(W1931,{0,1950001,3300001,6950001,9000001,18000001,40000001},{0.05,0.1,0.2,0.23,0.33,0.4,0.45})-LOOKUP(W1931,{0,1950001,3300001,6950001,9000001,18000001,40000001},{0,97500,427500,636000,1536000,2796000,4796000}))*1.021,-2))</f>
        <v/>
      </c>
      <c r="Z1931" s="18">
        <f>IF(X1931&lt;=0,0,ROUNDDOWN((X1931*LOOKUP(X1931,{0,1950001,3300001,6950001,9000001,18000001,40000001},{0.05,0.1,0.2,0.23,0.33,0.4,0.45})-LOOKUP(X1931,{0,1950001,3300001,6950001,9000001,18000001,40000001},{0,97500,427500,636000,1536000,2796000,4796000}))*1.021,-2))</f>
        <v/>
      </c>
      <c r="AA1931" s="18">
        <f>MAX(0,ROUNDDOWN(M1931-J1931-430000-L1931-0,-3))</f>
        <v/>
      </c>
      <c r="AB1931" s="18">
        <f>MAX(0,ROUNDDOWN(M1931-J1931-430000-L1931-V1931,-3))</f>
        <v/>
      </c>
      <c r="AC1931" s="18">
        <f>IF(M1931&lt;=450000,0,MAX(0,ROUNDDOWN(AA1931*0.06-MIN(50000,AA1931)*0.03,-2))+MAX(0,ROUNDDOWN(AA1931*0.04-MIN(50000,AA1931)*0.02,-2)))</f>
        <v/>
      </c>
      <c r="AD1931" s="18">
        <f>IF(M1931&lt;=450000,0,MAX(0,ROUNDDOWN(AB1931*0.06-MIN(50000,AB1931)*0.03,-2))+MAX(0,ROUNDDOWN(AB1931*0.04-MIN(50000,AB1931)*0.02,-2)))</f>
        <v/>
      </c>
      <c r="AE1931" s="18">
        <f>Y1931-Z1931</f>
        <v/>
      </c>
      <c r="AF1931" s="18">
        <f>AC1931-AD1931</f>
        <v/>
      </c>
      <c r="AG1931" s="18">
        <f>AE1931+AF1931</f>
        <v/>
      </c>
      <c r="AH1931" s="20">
        <f>IF(W1931&lt;=0,0,LOOKUP(W1931,{0,1950001,3300001,6950001,9000001,18000001,40000001},{0.05,0.1,0.2,0.23,0.33,0.4,0.45}))</f>
        <v/>
      </c>
    </row>
    <row r="1932">
      <c r="A1932" t="inlineStr">
        <is>
          <t>1万円刻み 3区分8万円ずつ</t>
        </is>
      </c>
      <c r="B1932" s="18">
        <f>'4_1万円刻み'!$A$618</f>
        <v/>
      </c>
      <c r="C1932" s="19" t="n">
        <v>2026</v>
      </c>
      <c r="D1932" t="inlineStr">
        <is>
          <t>いいえ</t>
        </is>
      </c>
      <c r="E1932" s="18" t="n">
        <v>80000</v>
      </c>
      <c r="F1932" s="18" t="n">
        <v>0</v>
      </c>
      <c r="G1932" s="18" t="n">
        <v>80000</v>
      </c>
      <c r="H1932" s="18" t="n">
        <v>80000</v>
      </c>
      <c r="I1932" s="18" t="n">
        <v>0</v>
      </c>
      <c r="J1932" s="18">
        <f>ROUND(MIN(B1932/12,650000)*12*0.0915+MIN(B1932/12,1390000)*12*(0.0504+0)+B1932*0.005,0)</f>
        <v/>
      </c>
      <c r="K1932" s="18" t="n">
        <v>0</v>
      </c>
      <c r="L1932" s="18" t="n">
        <v>0</v>
      </c>
      <c r="M1932" s="18">
        <f>ROUND(IF(C1932&gt;=2026,IF(B1932&lt;741000,0,IF(B1932&lt;2191000,B1932-740000,IF(B1932&lt;2193000,1451000,IF(B1932&lt;2196000,1453000,IF(B1932&lt;2200000,1456000,IF(B1932&lt;3600000,ROUNDDOWN(B1932/4,-3)*2.8-80000,IF(B1932&lt;6600000,ROUNDDOWN(B1932/4,-3)*3.2-440000,IF(B1932&lt;8500000,ROUNDDOWN(B1932*0.9,0)-1100000,B1932-1950000)))))))),IF(B1932&lt;651000,0,IF(B1932&lt;1900000,B1932-650000,IF(B1932&lt;3600000,ROUNDDOWN(B1932/4,-3)*2.8-80000,IF(B1932&lt;6600000,ROUNDDOWN(B1932/4,-3)*3.2-440000,IF(B1932&lt;8500000,ROUNDDOWN(B1932*0.9,0)-1100000,B1932-1950000)))))),0)</f>
        <v/>
      </c>
      <c r="N1932" s="18">
        <f>IF(M1932&gt;23500000,NA(),IF(C1932&gt;=2026,IF(M1932&lt;=4890000,1040000,IF(M1932&lt;=6550000,670000,620000)),IF(M1932&lt;=1320000,950000,IF(M1932&lt;=3360000,880000,IF(M1932&lt;=4890000,680000,IF(M1932&lt;=6550000,630000,580000))))))</f>
        <v/>
      </c>
      <c r="O1932" s="18">
        <f>IF(F1932&lt;=0,IF(AND(D1932="はい",C1932&gt;=2026,C1932&lt;=2027),IF(E1932&lt;=0,0,IF(E1932&lt;=30000,E1932,IF(E1932&lt;=60000,ROUNDUP(E1932/2,0)+15000,IF(E1932&lt;=120000,ROUNDUP(E1932/4,0)+30000,60000)))),IF(E1932&lt;=0,0,IF(E1932&lt;=20000,E1932,IF(E1932&lt;=40000,ROUNDUP(E1932/2,0)+10000,IF(E1932&lt;=80000,ROUNDUP(E1932/4,0)+20000,40000))))),IF(E1932&lt;=0,IF(F1932&lt;=0,0,IF(F1932&lt;=25000,F1932,IF(F1932&lt;=50000,ROUNDUP(F1932/2,0)+12500,IF(F1932&lt;=100000,ROUNDUP(F1932/4,0)+25000,50000)))),MAX(IF(F1932&lt;=0,0,IF(F1932&lt;=25000,F1932,IF(F1932&lt;=50000,ROUNDUP(F1932/2,0)+12500,IF(F1932&lt;=100000,ROUNDUP(F1932/4,0)+25000,50000)))),MIN(IF(AND(D1932="はい",C1932&gt;=2026,C1932&lt;=2027),IF(E1932&lt;=0,0,IF(E1932&lt;=30000,E1932,IF(E1932&lt;=60000,ROUNDUP(E1932/2,0)+15000,IF(E1932&lt;=120000,ROUNDUP(E1932/4,0)+30000,60000)))),IF(E1932&lt;=0,0,IF(E1932&lt;=20000,E1932,IF(E1932&lt;=40000,ROUNDUP(E1932/2,0)+10000,IF(E1932&lt;=80000,ROUNDUP(E1932/4,0)+20000,40000)))))+IF(F1932&lt;=0,0,IF(F1932&lt;=25000,F1932,IF(F1932&lt;=50000,ROUNDUP(F1932/2,0)+12500,IF(F1932&lt;=100000,ROUNDUP(F1932/4,0)+25000,50000)))),IF(AND(D1932="はい",C1932&gt;=2026,C1932&lt;=2027),60000,40000)))))</f>
        <v/>
      </c>
      <c r="P1932" s="18">
        <f>IF(G1932&lt;=0,0,IF(G1932&lt;=20000,G1932,IF(G1932&lt;=40000,ROUNDUP(G1932/2,0)+10000,IF(G1932&lt;=80000,ROUNDUP(G1932/4,0)+20000,40000))))</f>
        <v/>
      </c>
      <c r="Q1932" s="18">
        <f>IF(I1932&lt;=0,IF(H1932&lt;=0,0,IF(H1932&lt;=20000,H1932,IF(H1932&lt;=40000,ROUNDUP(H1932/2,0)+10000,IF(H1932&lt;=80000,ROUNDUP(H1932/4,0)+20000,40000)))),IF(H1932&lt;=0,IF(I1932&lt;=0,0,IF(I1932&lt;=25000,I1932,IF(I1932&lt;=50000,ROUNDUP(I1932/2,0)+12500,IF(I1932&lt;=100000,ROUNDUP(I1932/4,0)+25000,50000)))),MAX(IF(I1932&lt;=0,0,IF(I1932&lt;=25000,I1932,IF(I1932&lt;=50000,ROUNDUP(I1932/2,0)+12500,IF(I1932&lt;=100000,ROUNDUP(I1932/4,0)+25000,50000)))),MIN(IF(H1932&lt;=0,0,IF(H1932&lt;=20000,H1932,IF(H1932&lt;=40000,ROUNDUP(H1932/2,0)+10000,IF(H1932&lt;=80000,ROUNDUP(H1932/4,0)+20000,40000))))+IF(I1932&lt;=0,0,IF(I1932&lt;=25000,I1932,IF(I1932&lt;=50000,ROUNDUP(I1932/2,0)+12500,IF(I1932&lt;=100000,ROUNDUP(I1932/4,0)+25000,50000)))),40000))))</f>
        <v/>
      </c>
      <c r="R1932" s="18">
        <f>MIN(120000,O1932+P1932+Q1932)</f>
        <v/>
      </c>
      <c r="S1932" s="18">
        <f>IF(F1932&lt;=0,IF(E1932&lt;=0,0,IF(E1932&lt;=12000,E1932,IF(E1932&lt;=32000,ROUNDUP(E1932/2,0)+6000,IF(E1932&lt;=56000,ROUNDUP(E1932/4,0)+14000,28000)))),IF(E1932&lt;=0,IF(F1932&lt;=0,0,IF(F1932&lt;=15000,F1932,IF(F1932&lt;=40000,ROUNDUP(F1932/2,0)+7500,IF(F1932&lt;=70000,ROUNDUP(F1932/4,0)+17500,35000)))),MAX(IF(F1932&lt;=0,0,IF(F1932&lt;=15000,F1932,IF(F1932&lt;=40000,ROUNDUP(F1932/2,0)+7500,IF(F1932&lt;=70000,ROUNDUP(F1932/4,0)+17500,35000)))),MIN(IF(E1932&lt;=0,0,IF(E1932&lt;=12000,E1932,IF(E1932&lt;=32000,ROUNDUP(E1932/2,0)+6000,IF(E1932&lt;=56000,ROUNDUP(E1932/4,0)+14000,28000))))+IF(F1932&lt;=0,0,IF(F1932&lt;=15000,F1932,IF(F1932&lt;=40000,ROUNDUP(F1932/2,0)+7500,IF(F1932&lt;=70000,ROUNDUP(F1932/4,0)+17500,35000)))),28000))))</f>
        <v/>
      </c>
      <c r="T1932" s="18">
        <f>IF(G1932&lt;=0,0,IF(G1932&lt;=12000,G1932,IF(G1932&lt;=32000,ROUNDUP(G1932/2,0)+6000,IF(G1932&lt;=56000,ROUNDUP(G1932/4,0)+14000,28000))))</f>
        <v/>
      </c>
      <c r="U1932" s="18">
        <f>IF(I1932&lt;=0,IF(H1932&lt;=0,0,IF(H1932&lt;=12000,H1932,IF(H1932&lt;=32000,ROUNDUP(H1932/2,0)+6000,IF(H1932&lt;=56000,ROUNDUP(H1932/4,0)+14000,28000)))),IF(H1932&lt;=0,IF(I1932&lt;=0,0,IF(I1932&lt;=15000,I1932,IF(I1932&lt;=40000,ROUNDUP(I1932/2,0)+7500,IF(I1932&lt;=70000,ROUNDUP(I1932/4,0)+17500,35000)))),MAX(IF(I1932&lt;=0,0,IF(I1932&lt;=15000,I1932,IF(I1932&lt;=40000,ROUNDUP(I1932/2,0)+7500,IF(I1932&lt;=70000,ROUNDUP(I1932/4,0)+17500,35000)))),MIN(IF(H1932&lt;=0,0,IF(H1932&lt;=12000,H1932,IF(H1932&lt;=32000,ROUNDUP(H1932/2,0)+6000,IF(H1932&lt;=56000,ROUNDUP(H1932/4,0)+14000,28000))))+IF(I1932&lt;=0,0,IF(I1932&lt;=15000,I1932,IF(I1932&lt;=40000,ROUNDUP(I1932/2,0)+7500,IF(I1932&lt;=70000,ROUNDUP(I1932/4,0)+17500,35000)))),28000))))</f>
        <v/>
      </c>
      <c r="V1932" s="18">
        <f>MIN(70000,S1932+T1932+U1932)</f>
        <v/>
      </c>
      <c r="W1932" s="18">
        <f>MAX(0,ROUNDDOWN(M1932-J1932-N1932-K1932-0,-3))</f>
        <v/>
      </c>
      <c r="X1932" s="18">
        <f>MAX(0,ROUNDDOWN(M1932-J1932-N1932-K1932-R1932,-3))</f>
        <v/>
      </c>
      <c r="Y1932" s="18">
        <f>IF(W1932&lt;=0,0,ROUNDDOWN((W1932*LOOKUP(W1932,{0,1950001,3300001,6950001,9000001,18000001,40000001},{0.05,0.1,0.2,0.23,0.33,0.4,0.45})-LOOKUP(W1932,{0,1950001,3300001,6950001,9000001,18000001,40000001},{0,97500,427500,636000,1536000,2796000,4796000}))*1.021,-2))</f>
        <v/>
      </c>
      <c r="Z1932" s="18">
        <f>IF(X1932&lt;=0,0,ROUNDDOWN((X1932*LOOKUP(X1932,{0,1950001,3300001,6950001,9000001,18000001,40000001},{0.05,0.1,0.2,0.23,0.33,0.4,0.45})-LOOKUP(X1932,{0,1950001,3300001,6950001,9000001,18000001,40000001},{0,97500,427500,636000,1536000,2796000,4796000}))*1.021,-2))</f>
        <v/>
      </c>
      <c r="AA1932" s="18">
        <f>MAX(0,ROUNDDOWN(M1932-J1932-430000-L1932-0,-3))</f>
        <v/>
      </c>
      <c r="AB1932" s="18">
        <f>MAX(0,ROUNDDOWN(M1932-J1932-430000-L1932-V1932,-3))</f>
        <v/>
      </c>
      <c r="AC1932" s="18">
        <f>IF(M1932&lt;=450000,0,MAX(0,ROUNDDOWN(AA1932*0.06-MIN(50000,AA1932)*0.03,-2))+MAX(0,ROUNDDOWN(AA1932*0.04-MIN(50000,AA1932)*0.02,-2)))</f>
        <v/>
      </c>
      <c r="AD1932" s="18">
        <f>IF(M1932&lt;=450000,0,MAX(0,ROUNDDOWN(AB1932*0.06-MIN(50000,AB1932)*0.03,-2))+MAX(0,ROUNDDOWN(AB1932*0.04-MIN(50000,AB1932)*0.02,-2)))</f>
        <v/>
      </c>
      <c r="AE1932" s="18">
        <f>Y1932-Z1932</f>
        <v/>
      </c>
      <c r="AF1932" s="18">
        <f>AC1932-AD1932</f>
        <v/>
      </c>
      <c r="AG1932" s="18">
        <f>AE1932+AF1932</f>
        <v/>
      </c>
      <c r="AH1932" s="20">
        <f>IF(W1932&lt;=0,0,LOOKUP(W1932,{0,1950001,3300001,6950001,9000001,18000001,40000001},{0.05,0.1,0.2,0.23,0.33,0.4,0.45}))</f>
        <v/>
      </c>
    </row>
    <row r="1933">
      <c r="A1933" t="inlineStr">
        <is>
          <t>1万円刻み 一般8万円</t>
        </is>
      </c>
      <c r="B1933" s="18">
        <f>'4_1万円刻み'!$A$618</f>
        <v/>
      </c>
      <c r="C1933" s="19" t="n">
        <v>2026</v>
      </c>
      <c r="D1933" t="inlineStr">
        <is>
          <t>いいえ</t>
        </is>
      </c>
      <c r="E1933" s="18" t="n">
        <v>80000</v>
      </c>
      <c r="F1933" s="18" t="n">
        <v>0</v>
      </c>
      <c r="G1933" s="18" t="n">
        <v>0</v>
      </c>
      <c r="H1933" s="18" t="n">
        <v>0</v>
      </c>
      <c r="I1933" s="18" t="n">
        <v>0</v>
      </c>
      <c r="J1933" s="18">
        <f>ROUND(MIN(B1933/12,650000)*12*0.0915+MIN(B1933/12,1390000)*12*(0.0504+0)+B1933*0.005,0)</f>
        <v/>
      </c>
      <c r="K1933" s="18" t="n">
        <v>0</v>
      </c>
      <c r="L1933" s="18" t="n">
        <v>0</v>
      </c>
      <c r="M1933" s="18">
        <f>ROUND(IF(C1933&gt;=2026,IF(B1933&lt;741000,0,IF(B1933&lt;2191000,B1933-740000,IF(B1933&lt;2193000,1451000,IF(B1933&lt;2196000,1453000,IF(B1933&lt;2200000,1456000,IF(B1933&lt;3600000,ROUNDDOWN(B1933/4,-3)*2.8-80000,IF(B1933&lt;6600000,ROUNDDOWN(B1933/4,-3)*3.2-440000,IF(B1933&lt;8500000,ROUNDDOWN(B1933*0.9,0)-1100000,B1933-1950000)))))))),IF(B1933&lt;651000,0,IF(B1933&lt;1900000,B1933-650000,IF(B1933&lt;3600000,ROUNDDOWN(B1933/4,-3)*2.8-80000,IF(B1933&lt;6600000,ROUNDDOWN(B1933/4,-3)*3.2-440000,IF(B1933&lt;8500000,ROUNDDOWN(B1933*0.9,0)-1100000,B1933-1950000)))))),0)</f>
        <v/>
      </c>
      <c r="N1933" s="18">
        <f>IF(M1933&gt;23500000,NA(),IF(C1933&gt;=2026,IF(M1933&lt;=4890000,1040000,IF(M1933&lt;=6550000,670000,620000)),IF(M1933&lt;=1320000,950000,IF(M1933&lt;=3360000,880000,IF(M1933&lt;=4890000,680000,IF(M1933&lt;=6550000,630000,580000))))))</f>
        <v/>
      </c>
      <c r="O1933" s="18">
        <f>IF(F1933&lt;=0,IF(AND(D1933="はい",C1933&gt;=2026,C1933&lt;=2027),IF(E1933&lt;=0,0,IF(E1933&lt;=30000,E1933,IF(E1933&lt;=60000,ROUNDUP(E1933/2,0)+15000,IF(E1933&lt;=120000,ROUNDUP(E1933/4,0)+30000,60000)))),IF(E1933&lt;=0,0,IF(E1933&lt;=20000,E1933,IF(E1933&lt;=40000,ROUNDUP(E1933/2,0)+10000,IF(E1933&lt;=80000,ROUNDUP(E1933/4,0)+20000,40000))))),IF(E1933&lt;=0,IF(F1933&lt;=0,0,IF(F1933&lt;=25000,F1933,IF(F1933&lt;=50000,ROUNDUP(F1933/2,0)+12500,IF(F1933&lt;=100000,ROUNDUP(F1933/4,0)+25000,50000)))),MAX(IF(F1933&lt;=0,0,IF(F1933&lt;=25000,F1933,IF(F1933&lt;=50000,ROUNDUP(F1933/2,0)+12500,IF(F1933&lt;=100000,ROUNDUP(F1933/4,0)+25000,50000)))),MIN(IF(AND(D1933="はい",C1933&gt;=2026,C1933&lt;=2027),IF(E1933&lt;=0,0,IF(E1933&lt;=30000,E1933,IF(E1933&lt;=60000,ROUNDUP(E1933/2,0)+15000,IF(E1933&lt;=120000,ROUNDUP(E1933/4,0)+30000,60000)))),IF(E1933&lt;=0,0,IF(E1933&lt;=20000,E1933,IF(E1933&lt;=40000,ROUNDUP(E1933/2,0)+10000,IF(E1933&lt;=80000,ROUNDUP(E1933/4,0)+20000,40000)))))+IF(F1933&lt;=0,0,IF(F1933&lt;=25000,F1933,IF(F1933&lt;=50000,ROUNDUP(F1933/2,0)+12500,IF(F1933&lt;=100000,ROUNDUP(F1933/4,0)+25000,50000)))),IF(AND(D1933="はい",C1933&gt;=2026,C1933&lt;=2027),60000,40000)))))</f>
        <v/>
      </c>
      <c r="P1933" s="18">
        <f>IF(G1933&lt;=0,0,IF(G1933&lt;=20000,G1933,IF(G1933&lt;=40000,ROUNDUP(G1933/2,0)+10000,IF(G1933&lt;=80000,ROUNDUP(G1933/4,0)+20000,40000))))</f>
        <v/>
      </c>
      <c r="Q1933" s="18">
        <f>IF(I1933&lt;=0,IF(H1933&lt;=0,0,IF(H1933&lt;=20000,H1933,IF(H1933&lt;=40000,ROUNDUP(H1933/2,0)+10000,IF(H1933&lt;=80000,ROUNDUP(H1933/4,0)+20000,40000)))),IF(H1933&lt;=0,IF(I1933&lt;=0,0,IF(I1933&lt;=25000,I1933,IF(I1933&lt;=50000,ROUNDUP(I1933/2,0)+12500,IF(I1933&lt;=100000,ROUNDUP(I1933/4,0)+25000,50000)))),MAX(IF(I1933&lt;=0,0,IF(I1933&lt;=25000,I1933,IF(I1933&lt;=50000,ROUNDUP(I1933/2,0)+12500,IF(I1933&lt;=100000,ROUNDUP(I1933/4,0)+25000,50000)))),MIN(IF(H1933&lt;=0,0,IF(H1933&lt;=20000,H1933,IF(H1933&lt;=40000,ROUNDUP(H1933/2,0)+10000,IF(H1933&lt;=80000,ROUNDUP(H1933/4,0)+20000,40000))))+IF(I1933&lt;=0,0,IF(I1933&lt;=25000,I1933,IF(I1933&lt;=50000,ROUNDUP(I1933/2,0)+12500,IF(I1933&lt;=100000,ROUNDUP(I1933/4,0)+25000,50000)))),40000))))</f>
        <v/>
      </c>
      <c r="R1933" s="18">
        <f>MIN(120000,O1933+P1933+Q1933)</f>
        <v/>
      </c>
      <c r="S1933" s="18">
        <f>IF(F1933&lt;=0,IF(E1933&lt;=0,0,IF(E1933&lt;=12000,E1933,IF(E1933&lt;=32000,ROUNDUP(E1933/2,0)+6000,IF(E1933&lt;=56000,ROUNDUP(E1933/4,0)+14000,28000)))),IF(E1933&lt;=0,IF(F1933&lt;=0,0,IF(F1933&lt;=15000,F1933,IF(F1933&lt;=40000,ROUNDUP(F1933/2,0)+7500,IF(F1933&lt;=70000,ROUNDUP(F1933/4,0)+17500,35000)))),MAX(IF(F1933&lt;=0,0,IF(F1933&lt;=15000,F1933,IF(F1933&lt;=40000,ROUNDUP(F1933/2,0)+7500,IF(F1933&lt;=70000,ROUNDUP(F1933/4,0)+17500,35000)))),MIN(IF(E1933&lt;=0,0,IF(E1933&lt;=12000,E1933,IF(E1933&lt;=32000,ROUNDUP(E1933/2,0)+6000,IF(E1933&lt;=56000,ROUNDUP(E1933/4,0)+14000,28000))))+IF(F1933&lt;=0,0,IF(F1933&lt;=15000,F1933,IF(F1933&lt;=40000,ROUNDUP(F1933/2,0)+7500,IF(F1933&lt;=70000,ROUNDUP(F1933/4,0)+17500,35000)))),28000))))</f>
        <v/>
      </c>
      <c r="T1933" s="18">
        <f>IF(G1933&lt;=0,0,IF(G1933&lt;=12000,G1933,IF(G1933&lt;=32000,ROUNDUP(G1933/2,0)+6000,IF(G1933&lt;=56000,ROUNDUP(G1933/4,0)+14000,28000))))</f>
        <v/>
      </c>
      <c r="U1933" s="18">
        <f>IF(I1933&lt;=0,IF(H1933&lt;=0,0,IF(H1933&lt;=12000,H1933,IF(H1933&lt;=32000,ROUNDUP(H1933/2,0)+6000,IF(H1933&lt;=56000,ROUNDUP(H1933/4,0)+14000,28000)))),IF(H1933&lt;=0,IF(I1933&lt;=0,0,IF(I1933&lt;=15000,I1933,IF(I1933&lt;=40000,ROUNDUP(I1933/2,0)+7500,IF(I1933&lt;=70000,ROUNDUP(I1933/4,0)+17500,35000)))),MAX(IF(I1933&lt;=0,0,IF(I1933&lt;=15000,I1933,IF(I1933&lt;=40000,ROUNDUP(I1933/2,0)+7500,IF(I1933&lt;=70000,ROUNDUP(I1933/4,0)+17500,35000)))),MIN(IF(H1933&lt;=0,0,IF(H1933&lt;=12000,H1933,IF(H1933&lt;=32000,ROUNDUP(H1933/2,0)+6000,IF(H1933&lt;=56000,ROUNDUP(H1933/4,0)+14000,28000))))+IF(I1933&lt;=0,0,IF(I1933&lt;=15000,I1933,IF(I1933&lt;=40000,ROUNDUP(I1933/2,0)+7500,IF(I1933&lt;=70000,ROUNDUP(I1933/4,0)+17500,35000)))),28000))))</f>
        <v/>
      </c>
      <c r="V1933" s="18">
        <f>MIN(70000,S1933+T1933+U1933)</f>
        <v/>
      </c>
      <c r="W1933" s="18">
        <f>MAX(0,ROUNDDOWN(M1933-J1933-N1933-K1933-0,-3))</f>
        <v/>
      </c>
      <c r="X1933" s="18">
        <f>MAX(0,ROUNDDOWN(M1933-J1933-N1933-K1933-R1933,-3))</f>
        <v/>
      </c>
      <c r="Y1933" s="18">
        <f>IF(W1933&lt;=0,0,ROUNDDOWN((W1933*LOOKUP(W1933,{0,1950001,3300001,6950001,9000001,18000001,40000001},{0.05,0.1,0.2,0.23,0.33,0.4,0.45})-LOOKUP(W1933,{0,1950001,3300001,6950001,9000001,18000001,40000001},{0,97500,427500,636000,1536000,2796000,4796000}))*1.021,-2))</f>
        <v/>
      </c>
      <c r="Z1933" s="18">
        <f>IF(X1933&lt;=0,0,ROUNDDOWN((X1933*LOOKUP(X1933,{0,1950001,3300001,6950001,9000001,18000001,40000001},{0.05,0.1,0.2,0.23,0.33,0.4,0.45})-LOOKUP(X1933,{0,1950001,3300001,6950001,9000001,18000001,40000001},{0,97500,427500,636000,1536000,2796000,4796000}))*1.021,-2))</f>
        <v/>
      </c>
      <c r="AA1933" s="18">
        <f>MAX(0,ROUNDDOWN(M1933-J1933-430000-L1933-0,-3))</f>
        <v/>
      </c>
      <c r="AB1933" s="18">
        <f>MAX(0,ROUNDDOWN(M1933-J1933-430000-L1933-V1933,-3))</f>
        <v/>
      </c>
      <c r="AC1933" s="18">
        <f>IF(M1933&lt;=450000,0,MAX(0,ROUNDDOWN(AA1933*0.06-MIN(50000,AA1933)*0.03,-2))+MAX(0,ROUNDDOWN(AA1933*0.04-MIN(50000,AA1933)*0.02,-2)))</f>
        <v/>
      </c>
      <c r="AD1933" s="18">
        <f>IF(M1933&lt;=450000,0,MAX(0,ROUNDDOWN(AB1933*0.06-MIN(50000,AB1933)*0.03,-2))+MAX(0,ROUNDDOWN(AB1933*0.04-MIN(50000,AB1933)*0.02,-2)))</f>
        <v/>
      </c>
      <c r="AE1933" s="18">
        <f>Y1933-Z1933</f>
        <v/>
      </c>
      <c r="AF1933" s="18">
        <f>AC1933-AD1933</f>
        <v/>
      </c>
      <c r="AG1933" s="18">
        <f>AE1933+AF1933</f>
        <v/>
      </c>
      <c r="AH1933" s="20">
        <f>IF(W1933&lt;=0,0,LOOKUP(W1933,{0,1950001,3300001,6950001,9000001,18000001,40000001},{0.05,0.1,0.2,0.23,0.33,0.4,0.45}))</f>
        <v/>
      </c>
    </row>
    <row r="1934">
      <c r="A1934" t="inlineStr">
        <is>
          <t>1万円刻み 特例あり一般12万円</t>
        </is>
      </c>
      <c r="B1934" s="18">
        <f>'4_1万円刻み'!$A$618</f>
        <v/>
      </c>
      <c r="C1934" s="19" t="n">
        <v>2026</v>
      </c>
      <c r="D1934" t="inlineStr">
        <is>
          <t>はい</t>
        </is>
      </c>
      <c r="E1934" s="18" t="n">
        <v>120000</v>
      </c>
      <c r="F1934" s="18" t="n">
        <v>0</v>
      </c>
      <c r="G1934" s="18" t="n">
        <v>0</v>
      </c>
      <c r="H1934" s="18" t="n">
        <v>0</v>
      </c>
      <c r="I1934" s="18" t="n">
        <v>0</v>
      </c>
      <c r="J1934" s="18">
        <f>ROUND(MIN(B1934/12,650000)*12*0.0915+MIN(B1934/12,1390000)*12*(0.0504+0)+B1934*0.005,0)</f>
        <v/>
      </c>
      <c r="K1934" s="18" t="n">
        <v>0</v>
      </c>
      <c r="L1934" s="18" t="n">
        <v>0</v>
      </c>
      <c r="M1934" s="18">
        <f>ROUND(IF(C1934&gt;=2026,IF(B1934&lt;741000,0,IF(B1934&lt;2191000,B1934-740000,IF(B1934&lt;2193000,1451000,IF(B1934&lt;2196000,1453000,IF(B1934&lt;2200000,1456000,IF(B1934&lt;3600000,ROUNDDOWN(B1934/4,-3)*2.8-80000,IF(B1934&lt;6600000,ROUNDDOWN(B1934/4,-3)*3.2-440000,IF(B1934&lt;8500000,ROUNDDOWN(B1934*0.9,0)-1100000,B1934-1950000)))))))),IF(B1934&lt;651000,0,IF(B1934&lt;1900000,B1934-650000,IF(B1934&lt;3600000,ROUNDDOWN(B1934/4,-3)*2.8-80000,IF(B1934&lt;6600000,ROUNDDOWN(B1934/4,-3)*3.2-440000,IF(B1934&lt;8500000,ROUNDDOWN(B1934*0.9,0)-1100000,B1934-1950000)))))),0)</f>
        <v/>
      </c>
      <c r="N1934" s="18">
        <f>IF(M1934&gt;23500000,NA(),IF(C1934&gt;=2026,IF(M1934&lt;=4890000,1040000,IF(M1934&lt;=6550000,670000,620000)),IF(M1934&lt;=1320000,950000,IF(M1934&lt;=3360000,880000,IF(M1934&lt;=4890000,680000,IF(M1934&lt;=6550000,630000,580000))))))</f>
        <v/>
      </c>
      <c r="O1934" s="18">
        <f>IF(F1934&lt;=0,IF(AND(D1934="はい",C1934&gt;=2026,C1934&lt;=2027),IF(E1934&lt;=0,0,IF(E1934&lt;=30000,E1934,IF(E1934&lt;=60000,ROUNDUP(E1934/2,0)+15000,IF(E1934&lt;=120000,ROUNDUP(E1934/4,0)+30000,60000)))),IF(E1934&lt;=0,0,IF(E1934&lt;=20000,E1934,IF(E1934&lt;=40000,ROUNDUP(E1934/2,0)+10000,IF(E1934&lt;=80000,ROUNDUP(E1934/4,0)+20000,40000))))),IF(E1934&lt;=0,IF(F1934&lt;=0,0,IF(F1934&lt;=25000,F1934,IF(F1934&lt;=50000,ROUNDUP(F1934/2,0)+12500,IF(F1934&lt;=100000,ROUNDUP(F1934/4,0)+25000,50000)))),MAX(IF(F1934&lt;=0,0,IF(F1934&lt;=25000,F1934,IF(F1934&lt;=50000,ROUNDUP(F1934/2,0)+12500,IF(F1934&lt;=100000,ROUNDUP(F1934/4,0)+25000,50000)))),MIN(IF(AND(D1934="はい",C1934&gt;=2026,C1934&lt;=2027),IF(E1934&lt;=0,0,IF(E1934&lt;=30000,E1934,IF(E1934&lt;=60000,ROUNDUP(E1934/2,0)+15000,IF(E1934&lt;=120000,ROUNDUP(E1934/4,0)+30000,60000)))),IF(E1934&lt;=0,0,IF(E1934&lt;=20000,E1934,IF(E1934&lt;=40000,ROUNDUP(E1934/2,0)+10000,IF(E1934&lt;=80000,ROUNDUP(E1934/4,0)+20000,40000)))))+IF(F1934&lt;=0,0,IF(F1934&lt;=25000,F1934,IF(F1934&lt;=50000,ROUNDUP(F1934/2,0)+12500,IF(F1934&lt;=100000,ROUNDUP(F1934/4,0)+25000,50000)))),IF(AND(D1934="はい",C1934&gt;=2026,C1934&lt;=2027),60000,40000)))))</f>
        <v/>
      </c>
      <c r="P1934" s="18">
        <f>IF(G1934&lt;=0,0,IF(G1934&lt;=20000,G1934,IF(G1934&lt;=40000,ROUNDUP(G1934/2,0)+10000,IF(G1934&lt;=80000,ROUNDUP(G1934/4,0)+20000,40000))))</f>
        <v/>
      </c>
      <c r="Q1934" s="18">
        <f>IF(I1934&lt;=0,IF(H1934&lt;=0,0,IF(H1934&lt;=20000,H1934,IF(H1934&lt;=40000,ROUNDUP(H1934/2,0)+10000,IF(H1934&lt;=80000,ROUNDUP(H1934/4,0)+20000,40000)))),IF(H1934&lt;=0,IF(I1934&lt;=0,0,IF(I1934&lt;=25000,I1934,IF(I1934&lt;=50000,ROUNDUP(I1934/2,0)+12500,IF(I1934&lt;=100000,ROUNDUP(I1934/4,0)+25000,50000)))),MAX(IF(I1934&lt;=0,0,IF(I1934&lt;=25000,I1934,IF(I1934&lt;=50000,ROUNDUP(I1934/2,0)+12500,IF(I1934&lt;=100000,ROUNDUP(I1934/4,0)+25000,50000)))),MIN(IF(H1934&lt;=0,0,IF(H1934&lt;=20000,H1934,IF(H1934&lt;=40000,ROUNDUP(H1934/2,0)+10000,IF(H1934&lt;=80000,ROUNDUP(H1934/4,0)+20000,40000))))+IF(I1934&lt;=0,0,IF(I1934&lt;=25000,I1934,IF(I1934&lt;=50000,ROUNDUP(I1934/2,0)+12500,IF(I1934&lt;=100000,ROUNDUP(I1934/4,0)+25000,50000)))),40000))))</f>
        <v/>
      </c>
      <c r="R1934" s="18">
        <f>MIN(120000,O1934+P1934+Q1934)</f>
        <v/>
      </c>
      <c r="S1934" s="18">
        <f>IF(F1934&lt;=0,IF(E1934&lt;=0,0,IF(E1934&lt;=12000,E1934,IF(E1934&lt;=32000,ROUNDUP(E1934/2,0)+6000,IF(E1934&lt;=56000,ROUNDUP(E1934/4,0)+14000,28000)))),IF(E1934&lt;=0,IF(F1934&lt;=0,0,IF(F1934&lt;=15000,F1934,IF(F1934&lt;=40000,ROUNDUP(F1934/2,0)+7500,IF(F1934&lt;=70000,ROUNDUP(F1934/4,0)+17500,35000)))),MAX(IF(F1934&lt;=0,0,IF(F1934&lt;=15000,F1934,IF(F1934&lt;=40000,ROUNDUP(F1934/2,0)+7500,IF(F1934&lt;=70000,ROUNDUP(F1934/4,0)+17500,35000)))),MIN(IF(E1934&lt;=0,0,IF(E1934&lt;=12000,E1934,IF(E1934&lt;=32000,ROUNDUP(E1934/2,0)+6000,IF(E1934&lt;=56000,ROUNDUP(E1934/4,0)+14000,28000))))+IF(F1934&lt;=0,0,IF(F1934&lt;=15000,F1934,IF(F1934&lt;=40000,ROUNDUP(F1934/2,0)+7500,IF(F1934&lt;=70000,ROUNDUP(F1934/4,0)+17500,35000)))),28000))))</f>
        <v/>
      </c>
      <c r="T1934" s="18">
        <f>IF(G1934&lt;=0,0,IF(G1934&lt;=12000,G1934,IF(G1934&lt;=32000,ROUNDUP(G1934/2,0)+6000,IF(G1934&lt;=56000,ROUNDUP(G1934/4,0)+14000,28000))))</f>
        <v/>
      </c>
      <c r="U1934" s="18">
        <f>IF(I1934&lt;=0,IF(H1934&lt;=0,0,IF(H1934&lt;=12000,H1934,IF(H1934&lt;=32000,ROUNDUP(H1934/2,0)+6000,IF(H1934&lt;=56000,ROUNDUP(H1934/4,0)+14000,28000)))),IF(H1934&lt;=0,IF(I1934&lt;=0,0,IF(I1934&lt;=15000,I1934,IF(I1934&lt;=40000,ROUNDUP(I1934/2,0)+7500,IF(I1934&lt;=70000,ROUNDUP(I1934/4,0)+17500,35000)))),MAX(IF(I1934&lt;=0,0,IF(I1934&lt;=15000,I1934,IF(I1934&lt;=40000,ROUNDUP(I1934/2,0)+7500,IF(I1934&lt;=70000,ROUNDUP(I1934/4,0)+17500,35000)))),MIN(IF(H1934&lt;=0,0,IF(H1934&lt;=12000,H1934,IF(H1934&lt;=32000,ROUNDUP(H1934/2,0)+6000,IF(H1934&lt;=56000,ROUNDUP(H1934/4,0)+14000,28000))))+IF(I1934&lt;=0,0,IF(I1934&lt;=15000,I1934,IF(I1934&lt;=40000,ROUNDUP(I1934/2,0)+7500,IF(I1934&lt;=70000,ROUNDUP(I1934/4,0)+17500,35000)))),28000))))</f>
        <v/>
      </c>
      <c r="V1934" s="18">
        <f>MIN(70000,S1934+T1934+U1934)</f>
        <v/>
      </c>
      <c r="W1934" s="18">
        <f>MAX(0,ROUNDDOWN(M1934-J1934-N1934-K1934-0,-3))</f>
        <v/>
      </c>
      <c r="X1934" s="18">
        <f>MAX(0,ROUNDDOWN(M1934-J1934-N1934-K1934-R1934,-3))</f>
        <v/>
      </c>
      <c r="Y1934" s="18">
        <f>IF(W1934&lt;=0,0,ROUNDDOWN((W1934*LOOKUP(W1934,{0,1950001,3300001,6950001,9000001,18000001,40000001},{0.05,0.1,0.2,0.23,0.33,0.4,0.45})-LOOKUP(W1934,{0,1950001,3300001,6950001,9000001,18000001,40000001},{0,97500,427500,636000,1536000,2796000,4796000}))*1.021,-2))</f>
        <v/>
      </c>
      <c r="Z1934" s="18">
        <f>IF(X1934&lt;=0,0,ROUNDDOWN((X1934*LOOKUP(X1934,{0,1950001,3300001,6950001,9000001,18000001,40000001},{0.05,0.1,0.2,0.23,0.33,0.4,0.45})-LOOKUP(X1934,{0,1950001,3300001,6950001,9000001,18000001,40000001},{0,97500,427500,636000,1536000,2796000,4796000}))*1.021,-2))</f>
        <v/>
      </c>
      <c r="AA1934" s="18">
        <f>MAX(0,ROUNDDOWN(M1934-J1934-430000-L1934-0,-3))</f>
        <v/>
      </c>
      <c r="AB1934" s="18">
        <f>MAX(0,ROUNDDOWN(M1934-J1934-430000-L1934-V1934,-3))</f>
        <v/>
      </c>
      <c r="AC1934" s="18">
        <f>IF(M1934&lt;=450000,0,MAX(0,ROUNDDOWN(AA1934*0.06-MIN(50000,AA1934)*0.03,-2))+MAX(0,ROUNDDOWN(AA1934*0.04-MIN(50000,AA1934)*0.02,-2)))</f>
        <v/>
      </c>
      <c r="AD1934" s="18">
        <f>IF(M1934&lt;=450000,0,MAX(0,ROUNDDOWN(AB1934*0.06-MIN(50000,AB1934)*0.03,-2))+MAX(0,ROUNDDOWN(AB1934*0.04-MIN(50000,AB1934)*0.02,-2)))</f>
        <v/>
      </c>
      <c r="AE1934" s="18">
        <f>Y1934-Z1934</f>
        <v/>
      </c>
      <c r="AF1934" s="18">
        <f>AC1934-AD1934</f>
        <v/>
      </c>
      <c r="AG1934" s="18">
        <f>AE1934+AF1934</f>
        <v/>
      </c>
      <c r="AH1934" s="20">
        <f>IF(W1934&lt;=0,0,LOOKUP(W1934,{0,1950001,3300001,6950001,9000001,18000001,40000001},{0.05,0.1,0.2,0.23,0.33,0.4,0.45}))</f>
        <v/>
      </c>
    </row>
    <row r="1935">
      <c r="A1935" t="inlineStr">
        <is>
          <t>1万円刻み 3区分8万円ずつ</t>
        </is>
      </c>
      <c r="B1935" s="18">
        <f>'4_1万円刻み'!$A$619</f>
        <v/>
      </c>
      <c r="C1935" s="19" t="n">
        <v>2026</v>
      </c>
      <c r="D1935" t="inlineStr">
        <is>
          <t>いいえ</t>
        </is>
      </c>
      <c r="E1935" s="18" t="n">
        <v>80000</v>
      </c>
      <c r="F1935" s="18" t="n">
        <v>0</v>
      </c>
      <c r="G1935" s="18" t="n">
        <v>80000</v>
      </c>
      <c r="H1935" s="18" t="n">
        <v>80000</v>
      </c>
      <c r="I1935" s="18" t="n">
        <v>0</v>
      </c>
      <c r="J1935" s="18">
        <f>ROUND(MIN(B1935/12,650000)*12*0.0915+MIN(B1935/12,1390000)*12*(0.0504+0)+B1935*0.005,0)</f>
        <v/>
      </c>
      <c r="K1935" s="18" t="n">
        <v>0</v>
      </c>
      <c r="L1935" s="18" t="n">
        <v>0</v>
      </c>
      <c r="M1935" s="18">
        <f>ROUND(IF(C1935&gt;=2026,IF(B1935&lt;741000,0,IF(B1935&lt;2191000,B1935-740000,IF(B1935&lt;2193000,1451000,IF(B1935&lt;2196000,1453000,IF(B1935&lt;2200000,1456000,IF(B1935&lt;3600000,ROUNDDOWN(B1935/4,-3)*2.8-80000,IF(B1935&lt;6600000,ROUNDDOWN(B1935/4,-3)*3.2-440000,IF(B1935&lt;8500000,ROUNDDOWN(B1935*0.9,0)-1100000,B1935-1950000)))))))),IF(B1935&lt;651000,0,IF(B1935&lt;1900000,B1935-650000,IF(B1935&lt;3600000,ROUNDDOWN(B1935/4,-3)*2.8-80000,IF(B1935&lt;6600000,ROUNDDOWN(B1935/4,-3)*3.2-440000,IF(B1935&lt;8500000,ROUNDDOWN(B1935*0.9,0)-1100000,B1935-1950000)))))),0)</f>
        <v/>
      </c>
      <c r="N1935" s="18">
        <f>IF(M1935&gt;23500000,NA(),IF(C1935&gt;=2026,IF(M1935&lt;=4890000,1040000,IF(M1935&lt;=6550000,670000,620000)),IF(M1935&lt;=1320000,950000,IF(M1935&lt;=3360000,880000,IF(M1935&lt;=4890000,680000,IF(M1935&lt;=6550000,630000,580000))))))</f>
        <v/>
      </c>
      <c r="O1935" s="18">
        <f>IF(F1935&lt;=0,IF(AND(D1935="はい",C1935&gt;=2026,C1935&lt;=2027),IF(E1935&lt;=0,0,IF(E1935&lt;=30000,E1935,IF(E1935&lt;=60000,ROUNDUP(E1935/2,0)+15000,IF(E1935&lt;=120000,ROUNDUP(E1935/4,0)+30000,60000)))),IF(E1935&lt;=0,0,IF(E1935&lt;=20000,E1935,IF(E1935&lt;=40000,ROUNDUP(E1935/2,0)+10000,IF(E1935&lt;=80000,ROUNDUP(E1935/4,0)+20000,40000))))),IF(E1935&lt;=0,IF(F1935&lt;=0,0,IF(F1935&lt;=25000,F1935,IF(F1935&lt;=50000,ROUNDUP(F1935/2,0)+12500,IF(F1935&lt;=100000,ROUNDUP(F1935/4,0)+25000,50000)))),MAX(IF(F1935&lt;=0,0,IF(F1935&lt;=25000,F1935,IF(F1935&lt;=50000,ROUNDUP(F1935/2,0)+12500,IF(F1935&lt;=100000,ROUNDUP(F1935/4,0)+25000,50000)))),MIN(IF(AND(D1935="はい",C1935&gt;=2026,C1935&lt;=2027),IF(E1935&lt;=0,0,IF(E1935&lt;=30000,E1935,IF(E1935&lt;=60000,ROUNDUP(E1935/2,0)+15000,IF(E1935&lt;=120000,ROUNDUP(E1935/4,0)+30000,60000)))),IF(E1935&lt;=0,0,IF(E1935&lt;=20000,E1935,IF(E1935&lt;=40000,ROUNDUP(E1935/2,0)+10000,IF(E1935&lt;=80000,ROUNDUP(E1935/4,0)+20000,40000)))))+IF(F1935&lt;=0,0,IF(F1935&lt;=25000,F1935,IF(F1935&lt;=50000,ROUNDUP(F1935/2,0)+12500,IF(F1935&lt;=100000,ROUNDUP(F1935/4,0)+25000,50000)))),IF(AND(D1935="はい",C1935&gt;=2026,C1935&lt;=2027),60000,40000)))))</f>
        <v/>
      </c>
      <c r="P1935" s="18">
        <f>IF(G1935&lt;=0,0,IF(G1935&lt;=20000,G1935,IF(G1935&lt;=40000,ROUNDUP(G1935/2,0)+10000,IF(G1935&lt;=80000,ROUNDUP(G1935/4,0)+20000,40000))))</f>
        <v/>
      </c>
      <c r="Q1935" s="18">
        <f>IF(I1935&lt;=0,IF(H1935&lt;=0,0,IF(H1935&lt;=20000,H1935,IF(H1935&lt;=40000,ROUNDUP(H1935/2,0)+10000,IF(H1935&lt;=80000,ROUNDUP(H1935/4,0)+20000,40000)))),IF(H1935&lt;=0,IF(I1935&lt;=0,0,IF(I1935&lt;=25000,I1935,IF(I1935&lt;=50000,ROUNDUP(I1935/2,0)+12500,IF(I1935&lt;=100000,ROUNDUP(I1935/4,0)+25000,50000)))),MAX(IF(I1935&lt;=0,0,IF(I1935&lt;=25000,I1935,IF(I1935&lt;=50000,ROUNDUP(I1935/2,0)+12500,IF(I1935&lt;=100000,ROUNDUP(I1935/4,0)+25000,50000)))),MIN(IF(H1935&lt;=0,0,IF(H1935&lt;=20000,H1935,IF(H1935&lt;=40000,ROUNDUP(H1935/2,0)+10000,IF(H1935&lt;=80000,ROUNDUP(H1935/4,0)+20000,40000))))+IF(I1935&lt;=0,0,IF(I1935&lt;=25000,I1935,IF(I1935&lt;=50000,ROUNDUP(I1935/2,0)+12500,IF(I1935&lt;=100000,ROUNDUP(I1935/4,0)+25000,50000)))),40000))))</f>
        <v/>
      </c>
      <c r="R1935" s="18">
        <f>MIN(120000,O1935+P1935+Q1935)</f>
        <v/>
      </c>
      <c r="S1935" s="18">
        <f>IF(F1935&lt;=0,IF(E1935&lt;=0,0,IF(E1935&lt;=12000,E1935,IF(E1935&lt;=32000,ROUNDUP(E1935/2,0)+6000,IF(E1935&lt;=56000,ROUNDUP(E1935/4,0)+14000,28000)))),IF(E1935&lt;=0,IF(F1935&lt;=0,0,IF(F1935&lt;=15000,F1935,IF(F1935&lt;=40000,ROUNDUP(F1935/2,0)+7500,IF(F1935&lt;=70000,ROUNDUP(F1935/4,0)+17500,35000)))),MAX(IF(F1935&lt;=0,0,IF(F1935&lt;=15000,F1935,IF(F1935&lt;=40000,ROUNDUP(F1935/2,0)+7500,IF(F1935&lt;=70000,ROUNDUP(F1935/4,0)+17500,35000)))),MIN(IF(E1935&lt;=0,0,IF(E1935&lt;=12000,E1935,IF(E1935&lt;=32000,ROUNDUP(E1935/2,0)+6000,IF(E1935&lt;=56000,ROUNDUP(E1935/4,0)+14000,28000))))+IF(F1935&lt;=0,0,IF(F1935&lt;=15000,F1935,IF(F1935&lt;=40000,ROUNDUP(F1935/2,0)+7500,IF(F1935&lt;=70000,ROUNDUP(F1935/4,0)+17500,35000)))),28000))))</f>
        <v/>
      </c>
      <c r="T1935" s="18">
        <f>IF(G1935&lt;=0,0,IF(G1935&lt;=12000,G1935,IF(G1935&lt;=32000,ROUNDUP(G1935/2,0)+6000,IF(G1935&lt;=56000,ROUNDUP(G1935/4,0)+14000,28000))))</f>
        <v/>
      </c>
      <c r="U1935" s="18">
        <f>IF(I1935&lt;=0,IF(H1935&lt;=0,0,IF(H1935&lt;=12000,H1935,IF(H1935&lt;=32000,ROUNDUP(H1935/2,0)+6000,IF(H1935&lt;=56000,ROUNDUP(H1935/4,0)+14000,28000)))),IF(H1935&lt;=0,IF(I1935&lt;=0,0,IF(I1935&lt;=15000,I1935,IF(I1935&lt;=40000,ROUNDUP(I1935/2,0)+7500,IF(I1935&lt;=70000,ROUNDUP(I1935/4,0)+17500,35000)))),MAX(IF(I1935&lt;=0,0,IF(I1935&lt;=15000,I1935,IF(I1935&lt;=40000,ROUNDUP(I1935/2,0)+7500,IF(I1935&lt;=70000,ROUNDUP(I1935/4,0)+17500,35000)))),MIN(IF(H1935&lt;=0,0,IF(H1935&lt;=12000,H1935,IF(H1935&lt;=32000,ROUNDUP(H1935/2,0)+6000,IF(H1935&lt;=56000,ROUNDUP(H1935/4,0)+14000,28000))))+IF(I1935&lt;=0,0,IF(I1935&lt;=15000,I1935,IF(I1935&lt;=40000,ROUNDUP(I1935/2,0)+7500,IF(I1935&lt;=70000,ROUNDUP(I1935/4,0)+17500,35000)))),28000))))</f>
        <v/>
      </c>
      <c r="V1935" s="18">
        <f>MIN(70000,S1935+T1935+U1935)</f>
        <v/>
      </c>
      <c r="W1935" s="18">
        <f>MAX(0,ROUNDDOWN(M1935-J1935-N1935-K1935-0,-3))</f>
        <v/>
      </c>
      <c r="X1935" s="18">
        <f>MAX(0,ROUNDDOWN(M1935-J1935-N1935-K1935-R1935,-3))</f>
        <v/>
      </c>
      <c r="Y1935" s="18">
        <f>IF(W1935&lt;=0,0,ROUNDDOWN((W1935*LOOKUP(W1935,{0,1950001,3300001,6950001,9000001,18000001,40000001},{0.05,0.1,0.2,0.23,0.33,0.4,0.45})-LOOKUP(W1935,{0,1950001,3300001,6950001,9000001,18000001,40000001},{0,97500,427500,636000,1536000,2796000,4796000}))*1.021,-2))</f>
        <v/>
      </c>
      <c r="Z1935" s="18">
        <f>IF(X1935&lt;=0,0,ROUNDDOWN((X1935*LOOKUP(X1935,{0,1950001,3300001,6950001,9000001,18000001,40000001},{0.05,0.1,0.2,0.23,0.33,0.4,0.45})-LOOKUP(X1935,{0,1950001,3300001,6950001,9000001,18000001,40000001},{0,97500,427500,636000,1536000,2796000,4796000}))*1.021,-2))</f>
        <v/>
      </c>
      <c r="AA1935" s="18">
        <f>MAX(0,ROUNDDOWN(M1935-J1935-430000-L1935-0,-3))</f>
        <v/>
      </c>
      <c r="AB1935" s="18">
        <f>MAX(0,ROUNDDOWN(M1935-J1935-430000-L1935-V1935,-3))</f>
        <v/>
      </c>
      <c r="AC1935" s="18">
        <f>IF(M1935&lt;=450000,0,MAX(0,ROUNDDOWN(AA1935*0.06-MIN(50000,AA1935)*0.03,-2))+MAX(0,ROUNDDOWN(AA1935*0.04-MIN(50000,AA1935)*0.02,-2)))</f>
        <v/>
      </c>
      <c r="AD1935" s="18">
        <f>IF(M1935&lt;=450000,0,MAX(0,ROUNDDOWN(AB1935*0.06-MIN(50000,AB1935)*0.03,-2))+MAX(0,ROUNDDOWN(AB1935*0.04-MIN(50000,AB1935)*0.02,-2)))</f>
        <v/>
      </c>
      <c r="AE1935" s="18">
        <f>Y1935-Z1935</f>
        <v/>
      </c>
      <c r="AF1935" s="18">
        <f>AC1935-AD1935</f>
        <v/>
      </c>
      <c r="AG1935" s="18">
        <f>AE1935+AF1935</f>
        <v/>
      </c>
      <c r="AH1935" s="20">
        <f>IF(W1935&lt;=0,0,LOOKUP(W1935,{0,1950001,3300001,6950001,9000001,18000001,40000001},{0.05,0.1,0.2,0.23,0.33,0.4,0.45}))</f>
        <v/>
      </c>
    </row>
    <row r="1936">
      <c r="A1936" t="inlineStr">
        <is>
          <t>1万円刻み 一般8万円</t>
        </is>
      </c>
      <c r="B1936" s="18">
        <f>'4_1万円刻み'!$A$619</f>
        <v/>
      </c>
      <c r="C1936" s="19" t="n">
        <v>2026</v>
      </c>
      <c r="D1936" t="inlineStr">
        <is>
          <t>いいえ</t>
        </is>
      </c>
      <c r="E1936" s="18" t="n">
        <v>80000</v>
      </c>
      <c r="F1936" s="18" t="n">
        <v>0</v>
      </c>
      <c r="G1936" s="18" t="n">
        <v>0</v>
      </c>
      <c r="H1936" s="18" t="n">
        <v>0</v>
      </c>
      <c r="I1936" s="18" t="n">
        <v>0</v>
      </c>
      <c r="J1936" s="18">
        <f>ROUND(MIN(B1936/12,650000)*12*0.0915+MIN(B1936/12,1390000)*12*(0.0504+0)+B1936*0.005,0)</f>
        <v/>
      </c>
      <c r="K1936" s="18" t="n">
        <v>0</v>
      </c>
      <c r="L1936" s="18" t="n">
        <v>0</v>
      </c>
      <c r="M1936" s="18">
        <f>ROUND(IF(C1936&gt;=2026,IF(B1936&lt;741000,0,IF(B1936&lt;2191000,B1936-740000,IF(B1936&lt;2193000,1451000,IF(B1936&lt;2196000,1453000,IF(B1936&lt;2200000,1456000,IF(B1936&lt;3600000,ROUNDDOWN(B1936/4,-3)*2.8-80000,IF(B1936&lt;6600000,ROUNDDOWN(B1936/4,-3)*3.2-440000,IF(B1936&lt;8500000,ROUNDDOWN(B1936*0.9,0)-1100000,B1936-1950000)))))))),IF(B1936&lt;651000,0,IF(B1936&lt;1900000,B1936-650000,IF(B1936&lt;3600000,ROUNDDOWN(B1936/4,-3)*2.8-80000,IF(B1936&lt;6600000,ROUNDDOWN(B1936/4,-3)*3.2-440000,IF(B1936&lt;8500000,ROUNDDOWN(B1936*0.9,0)-1100000,B1936-1950000)))))),0)</f>
        <v/>
      </c>
      <c r="N1936" s="18">
        <f>IF(M1936&gt;23500000,NA(),IF(C1936&gt;=2026,IF(M1936&lt;=4890000,1040000,IF(M1936&lt;=6550000,670000,620000)),IF(M1936&lt;=1320000,950000,IF(M1936&lt;=3360000,880000,IF(M1936&lt;=4890000,680000,IF(M1936&lt;=6550000,630000,580000))))))</f>
        <v/>
      </c>
      <c r="O1936" s="18">
        <f>IF(F1936&lt;=0,IF(AND(D1936="はい",C1936&gt;=2026,C1936&lt;=2027),IF(E1936&lt;=0,0,IF(E1936&lt;=30000,E1936,IF(E1936&lt;=60000,ROUNDUP(E1936/2,0)+15000,IF(E1936&lt;=120000,ROUNDUP(E1936/4,0)+30000,60000)))),IF(E1936&lt;=0,0,IF(E1936&lt;=20000,E1936,IF(E1936&lt;=40000,ROUNDUP(E1936/2,0)+10000,IF(E1936&lt;=80000,ROUNDUP(E1936/4,0)+20000,40000))))),IF(E1936&lt;=0,IF(F1936&lt;=0,0,IF(F1936&lt;=25000,F1936,IF(F1936&lt;=50000,ROUNDUP(F1936/2,0)+12500,IF(F1936&lt;=100000,ROUNDUP(F1936/4,0)+25000,50000)))),MAX(IF(F1936&lt;=0,0,IF(F1936&lt;=25000,F1936,IF(F1936&lt;=50000,ROUNDUP(F1936/2,0)+12500,IF(F1936&lt;=100000,ROUNDUP(F1936/4,0)+25000,50000)))),MIN(IF(AND(D1936="はい",C1936&gt;=2026,C1936&lt;=2027),IF(E1936&lt;=0,0,IF(E1936&lt;=30000,E1936,IF(E1936&lt;=60000,ROUNDUP(E1936/2,0)+15000,IF(E1936&lt;=120000,ROUNDUP(E1936/4,0)+30000,60000)))),IF(E1936&lt;=0,0,IF(E1936&lt;=20000,E1936,IF(E1936&lt;=40000,ROUNDUP(E1936/2,0)+10000,IF(E1936&lt;=80000,ROUNDUP(E1936/4,0)+20000,40000)))))+IF(F1936&lt;=0,0,IF(F1936&lt;=25000,F1936,IF(F1936&lt;=50000,ROUNDUP(F1936/2,0)+12500,IF(F1936&lt;=100000,ROUNDUP(F1936/4,0)+25000,50000)))),IF(AND(D1936="はい",C1936&gt;=2026,C1936&lt;=2027),60000,40000)))))</f>
        <v/>
      </c>
      <c r="P1936" s="18">
        <f>IF(G1936&lt;=0,0,IF(G1936&lt;=20000,G1936,IF(G1936&lt;=40000,ROUNDUP(G1936/2,0)+10000,IF(G1936&lt;=80000,ROUNDUP(G1936/4,0)+20000,40000))))</f>
        <v/>
      </c>
      <c r="Q1936" s="18">
        <f>IF(I1936&lt;=0,IF(H1936&lt;=0,0,IF(H1936&lt;=20000,H1936,IF(H1936&lt;=40000,ROUNDUP(H1936/2,0)+10000,IF(H1936&lt;=80000,ROUNDUP(H1936/4,0)+20000,40000)))),IF(H1936&lt;=0,IF(I1936&lt;=0,0,IF(I1936&lt;=25000,I1936,IF(I1936&lt;=50000,ROUNDUP(I1936/2,0)+12500,IF(I1936&lt;=100000,ROUNDUP(I1936/4,0)+25000,50000)))),MAX(IF(I1936&lt;=0,0,IF(I1936&lt;=25000,I1936,IF(I1936&lt;=50000,ROUNDUP(I1936/2,0)+12500,IF(I1936&lt;=100000,ROUNDUP(I1936/4,0)+25000,50000)))),MIN(IF(H1936&lt;=0,0,IF(H1936&lt;=20000,H1936,IF(H1936&lt;=40000,ROUNDUP(H1936/2,0)+10000,IF(H1936&lt;=80000,ROUNDUP(H1936/4,0)+20000,40000))))+IF(I1936&lt;=0,0,IF(I1936&lt;=25000,I1936,IF(I1936&lt;=50000,ROUNDUP(I1936/2,0)+12500,IF(I1936&lt;=100000,ROUNDUP(I1936/4,0)+25000,50000)))),40000))))</f>
        <v/>
      </c>
      <c r="R1936" s="18">
        <f>MIN(120000,O1936+P1936+Q1936)</f>
        <v/>
      </c>
      <c r="S1936" s="18">
        <f>IF(F1936&lt;=0,IF(E1936&lt;=0,0,IF(E1936&lt;=12000,E1936,IF(E1936&lt;=32000,ROUNDUP(E1936/2,0)+6000,IF(E1936&lt;=56000,ROUNDUP(E1936/4,0)+14000,28000)))),IF(E1936&lt;=0,IF(F1936&lt;=0,0,IF(F1936&lt;=15000,F1936,IF(F1936&lt;=40000,ROUNDUP(F1936/2,0)+7500,IF(F1936&lt;=70000,ROUNDUP(F1936/4,0)+17500,35000)))),MAX(IF(F1936&lt;=0,0,IF(F1936&lt;=15000,F1936,IF(F1936&lt;=40000,ROUNDUP(F1936/2,0)+7500,IF(F1936&lt;=70000,ROUNDUP(F1936/4,0)+17500,35000)))),MIN(IF(E1936&lt;=0,0,IF(E1936&lt;=12000,E1936,IF(E1936&lt;=32000,ROUNDUP(E1936/2,0)+6000,IF(E1936&lt;=56000,ROUNDUP(E1936/4,0)+14000,28000))))+IF(F1936&lt;=0,0,IF(F1936&lt;=15000,F1936,IF(F1936&lt;=40000,ROUNDUP(F1936/2,0)+7500,IF(F1936&lt;=70000,ROUNDUP(F1936/4,0)+17500,35000)))),28000))))</f>
        <v/>
      </c>
      <c r="T1936" s="18">
        <f>IF(G1936&lt;=0,0,IF(G1936&lt;=12000,G1936,IF(G1936&lt;=32000,ROUNDUP(G1936/2,0)+6000,IF(G1936&lt;=56000,ROUNDUP(G1936/4,0)+14000,28000))))</f>
        <v/>
      </c>
      <c r="U1936" s="18">
        <f>IF(I1936&lt;=0,IF(H1936&lt;=0,0,IF(H1936&lt;=12000,H1936,IF(H1936&lt;=32000,ROUNDUP(H1936/2,0)+6000,IF(H1936&lt;=56000,ROUNDUP(H1936/4,0)+14000,28000)))),IF(H1936&lt;=0,IF(I1936&lt;=0,0,IF(I1936&lt;=15000,I1936,IF(I1936&lt;=40000,ROUNDUP(I1936/2,0)+7500,IF(I1936&lt;=70000,ROUNDUP(I1936/4,0)+17500,35000)))),MAX(IF(I1936&lt;=0,0,IF(I1936&lt;=15000,I1936,IF(I1936&lt;=40000,ROUNDUP(I1936/2,0)+7500,IF(I1936&lt;=70000,ROUNDUP(I1936/4,0)+17500,35000)))),MIN(IF(H1936&lt;=0,0,IF(H1936&lt;=12000,H1936,IF(H1936&lt;=32000,ROUNDUP(H1936/2,0)+6000,IF(H1936&lt;=56000,ROUNDUP(H1936/4,0)+14000,28000))))+IF(I1936&lt;=0,0,IF(I1936&lt;=15000,I1936,IF(I1936&lt;=40000,ROUNDUP(I1936/2,0)+7500,IF(I1936&lt;=70000,ROUNDUP(I1936/4,0)+17500,35000)))),28000))))</f>
        <v/>
      </c>
      <c r="V1936" s="18">
        <f>MIN(70000,S1936+T1936+U1936)</f>
        <v/>
      </c>
      <c r="W1936" s="18">
        <f>MAX(0,ROUNDDOWN(M1936-J1936-N1936-K1936-0,-3))</f>
        <v/>
      </c>
      <c r="X1936" s="18">
        <f>MAX(0,ROUNDDOWN(M1936-J1936-N1936-K1936-R1936,-3))</f>
        <v/>
      </c>
      <c r="Y1936" s="18">
        <f>IF(W1936&lt;=0,0,ROUNDDOWN((W1936*LOOKUP(W1936,{0,1950001,3300001,6950001,9000001,18000001,40000001},{0.05,0.1,0.2,0.23,0.33,0.4,0.45})-LOOKUP(W1936,{0,1950001,3300001,6950001,9000001,18000001,40000001},{0,97500,427500,636000,1536000,2796000,4796000}))*1.021,-2))</f>
        <v/>
      </c>
      <c r="Z1936" s="18">
        <f>IF(X1936&lt;=0,0,ROUNDDOWN((X1936*LOOKUP(X1936,{0,1950001,3300001,6950001,9000001,18000001,40000001},{0.05,0.1,0.2,0.23,0.33,0.4,0.45})-LOOKUP(X1936,{0,1950001,3300001,6950001,9000001,18000001,40000001},{0,97500,427500,636000,1536000,2796000,4796000}))*1.021,-2))</f>
        <v/>
      </c>
      <c r="AA1936" s="18">
        <f>MAX(0,ROUNDDOWN(M1936-J1936-430000-L1936-0,-3))</f>
        <v/>
      </c>
      <c r="AB1936" s="18">
        <f>MAX(0,ROUNDDOWN(M1936-J1936-430000-L1936-V1936,-3))</f>
        <v/>
      </c>
      <c r="AC1936" s="18">
        <f>IF(M1936&lt;=450000,0,MAX(0,ROUNDDOWN(AA1936*0.06-MIN(50000,AA1936)*0.03,-2))+MAX(0,ROUNDDOWN(AA1936*0.04-MIN(50000,AA1936)*0.02,-2)))</f>
        <v/>
      </c>
      <c r="AD1936" s="18">
        <f>IF(M1936&lt;=450000,0,MAX(0,ROUNDDOWN(AB1936*0.06-MIN(50000,AB1936)*0.03,-2))+MAX(0,ROUNDDOWN(AB1936*0.04-MIN(50000,AB1936)*0.02,-2)))</f>
        <v/>
      </c>
      <c r="AE1936" s="18">
        <f>Y1936-Z1936</f>
        <v/>
      </c>
      <c r="AF1936" s="18">
        <f>AC1936-AD1936</f>
        <v/>
      </c>
      <c r="AG1936" s="18">
        <f>AE1936+AF1936</f>
        <v/>
      </c>
      <c r="AH1936" s="20">
        <f>IF(W1936&lt;=0,0,LOOKUP(W1936,{0,1950001,3300001,6950001,9000001,18000001,40000001},{0.05,0.1,0.2,0.23,0.33,0.4,0.45}))</f>
        <v/>
      </c>
    </row>
    <row r="1937">
      <c r="A1937" t="inlineStr">
        <is>
          <t>1万円刻み 特例あり一般12万円</t>
        </is>
      </c>
      <c r="B1937" s="18">
        <f>'4_1万円刻み'!$A$619</f>
        <v/>
      </c>
      <c r="C1937" s="19" t="n">
        <v>2026</v>
      </c>
      <c r="D1937" t="inlineStr">
        <is>
          <t>はい</t>
        </is>
      </c>
      <c r="E1937" s="18" t="n">
        <v>120000</v>
      </c>
      <c r="F1937" s="18" t="n">
        <v>0</v>
      </c>
      <c r="G1937" s="18" t="n">
        <v>0</v>
      </c>
      <c r="H1937" s="18" t="n">
        <v>0</v>
      </c>
      <c r="I1937" s="18" t="n">
        <v>0</v>
      </c>
      <c r="J1937" s="18">
        <f>ROUND(MIN(B1937/12,650000)*12*0.0915+MIN(B1937/12,1390000)*12*(0.0504+0)+B1937*0.005,0)</f>
        <v/>
      </c>
      <c r="K1937" s="18" t="n">
        <v>0</v>
      </c>
      <c r="L1937" s="18" t="n">
        <v>0</v>
      </c>
      <c r="M1937" s="18">
        <f>ROUND(IF(C1937&gt;=2026,IF(B1937&lt;741000,0,IF(B1937&lt;2191000,B1937-740000,IF(B1937&lt;2193000,1451000,IF(B1937&lt;2196000,1453000,IF(B1937&lt;2200000,1456000,IF(B1937&lt;3600000,ROUNDDOWN(B1937/4,-3)*2.8-80000,IF(B1937&lt;6600000,ROUNDDOWN(B1937/4,-3)*3.2-440000,IF(B1937&lt;8500000,ROUNDDOWN(B1937*0.9,0)-1100000,B1937-1950000)))))))),IF(B1937&lt;651000,0,IF(B1937&lt;1900000,B1937-650000,IF(B1937&lt;3600000,ROUNDDOWN(B1937/4,-3)*2.8-80000,IF(B1937&lt;6600000,ROUNDDOWN(B1937/4,-3)*3.2-440000,IF(B1937&lt;8500000,ROUNDDOWN(B1937*0.9,0)-1100000,B1937-1950000)))))),0)</f>
        <v/>
      </c>
      <c r="N1937" s="18">
        <f>IF(M1937&gt;23500000,NA(),IF(C1937&gt;=2026,IF(M1937&lt;=4890000,1040000,IF(M1937&lt;=6550000,670000,620000)),IF(M1937&lt;=1320000,950000,IF(M1937&lt;=3360000,880000,IF(M1937&lt;=4890000,680000,IF(M1937&lt;=6550000,630000,580000))))))</f>
        <v/>
      </c>
      <c r="O1937" s="18">
        <f>IF(F1937&lt;=0,IF(AND(D1937="はい",C1937&gt;=2026,C1937&lt;=2027),IF(E1937&lt;=0,0,IF(E1937&lt;=30000,E1937,IF(E1937&lt;=60000,ROUNDUP(E1937/2,0)+15000,IF(E1937&lt;=120000,ROUNDUP(E1937/4,0)+30000,60000)))),IF(E1937&lt;=0,0,IF(E1937&lt;=20000,E1937,IF(E1937&lt;=40000,ROUNDUP(E1937/2,0)+10000,IF(E1937&lt;=80000,ROUNDUP(E1937/4,0)+20000,40000))))),IF(E1937&lt;=0,IF(F1937&lt;=0,0,IF(F1937&lt;=25000,F1937,IF(F1937&lt;=50000,ROUNDUP(F1937/2,0)+12500,IF(F1937&lt;=100000,ROUNDUP(F1937/4,0)+25000,50000)))),MAX(IF(F1937&lt;=0,0,IF(F1937&lt;=25000,F1937,IF(F1937&lt;=50000,ROUNDUP(F1937/2,0)+12500,IF(F1937&lt;=100000,ROUNDUP(F1937/4,0)+25000,50000)))),MIN(IF(AND(D1937="はい",C1937&gt;=2026,C1937&lt;=2027),IF(E1937&lt;=0,0,IF(E1937&lt;=30000,E1937,IF(E1937&lt;=60000,ROUNDUP(E1937/2,0)+15000,IF(E1937&lt;=120000,ROUNDUP(E1937/4,0)+30000,60000)))),IF(E1937&lt;=0,0,IF(E1937&lt;=20000,E1937,IF(E1937&lt;=40000,ROUNDUP(E1937/2,0)+10000,IF(E1937&lt;=80000,ROUNDUP(E1937/4,0)+20000,40000)))))+IF(F1937&lt;=0,0,IF(F1937&lt;=25000,F1937,IF(F1937&lt;=50000,ROUNDUP(F1937/2,0)+12500,IF(F1937&lt;=100000,ROUNDUP(F1937/4,0)+25000,50000)))),IF(AND(D1937="はい",C1937&gt;=2026,C1937&lt;=2027),60000,40000)))))</f>
        <v/>
      </c>
      <c r="P1937" s="18">
        <f>IF(G1937&lt;=0,0,IF(G1937&lt;=20000,G1937,IF(G1937&lt;=40000,ROUNDUP(G1937/2,0)+10000,IF(G1937&lt;=80000,ROUNDUP(G1937/4,0)+20000,40000))))</f>
        <v/>
      </c>
      <c r="Q1937" s="18">
        <f>IF(I1937&lt;=0,IF(H1937&lt;=0,0,IF(H1937&lt;=20000,H1937,IF(H1937&lt;=40000,ROUNDUP(H1937/2,0)+10000,IF(H1937&lt;=80000,ROUNDUP(H1937/4,0)+20000,40000)))),IF(H1937&lt;=0,IF(I1937&lt;=0,0,IF(I1937&lt;=25000,I1937,IF(I1937&lt;=50000,ROUNDUP(I1937/2,0)+12500,IF(I1937&lt;=100000,ROUNDUP(I1937/4,0)+25000,50000)))),MAX(IF(I1937&lt;=0,0,IF(I1937&lt;=25000,I1937,IF(I1937&lt;=50000,ROUNDUP(I1937/2,0)+12500,IF(I1937&lt;=100000,ROUNDUP(I1937/4,0)+25000,50000)))),MIN(IF(H1937&lt;=0,0,IF(H1937&lt;=20000,H1937,IF(H1937&lt;=40000,ROUNDUP(H1937/2,0)+10000,IF(H1937&lt;=80000,ROUNDUP(H1937/4,0)+20000,40000))))+IF(I1937&lt;=0,0,IF(I1937&lt;=25000,I1937,IF(I1937&lt;=50000,ROUNDUP(I1937/2,0)+12500,IF(I1937&lt;=100000,ROUNDUP(I1937/4,0)+25000,50000)))),40000))))</f>
        <v/>
      </c>
      <c r="R1937" s="18">
        <f>MIN(120000,O1937+P1937+Q1937)</f>
        <v/>
      </c>
      <c r="S1937" s="18">
        <f>IF(F1937&lt;=0,IF(E1937&lt;=0,0,IF(E1937&lt;=12000,E1937,IF(E1937&lt;=32000,ROUNDUP(E1937/2,0)+6000,IF(E1937&lt;=56000,ROUNDUP(E1937/4,0)+14000,28000)))),IF(E1937&lt;=0,IF(F1937&lt;=0,0,IF(F1937&lt;=15000,F1937,IF(F1937&lt;=40000,ROUNDUP(F1937/2,0)+7500,IF(F1937&lt;=70000,ROUNDUP(F1937/4,0)+17500,35000)))),MAX(IF(F1937&lt;=0,0,IF(F1937&lt;=15000,F1937,IF(F1937&lt;=40000,ROUNDUP(F1937/2,0)+7500,IF(F1937&lt;=70000,ROUNDUP(F1937/4,0)+17500,35000)))),MIN(IF(E1937&lt;=0,0,IF(E1937&lt;=12000,E1937,IF(E1937&lt;=32000,ROUNDUP(E1937/2,0)+6000,IF(E1937&lt;=56000,ROUNDUP(E1937/4,0)+14000,28000))))+IF(F1937&lt;=0,0,IF(F1937&lt;=15000,F1937,IF(F1937&lt;=40000,ROUNDUP(F1937/2,0)+7500,IF(F1937&lt;=70000,ROUNDUP(F1937/4,0)+17500,35000)))),28000))))</f>
        <v/>
      </c>
      <c r="T1937" s="18">
        <f>IF(G1937&lt;=0,0,IF(G1937&lt;=12000,G1937,IF(G1937&lt;=32000,ROUNDUP(G1937/2,0)+6000,IF(G1937&lt;=56000,ROUNDUP(G1937/4,0)+14000,28000))))</f>
        <v/>
      </c>
      <c r="U1937" s="18">
        <f>IF(I1937&lt;=0,IF(H1937&lt;=0,0,IF(H1937&lt;=12000,H1937,IF(H1937&lt;=32000,ROUNDUP(H1937/2,0)+6000,IF(H1937&lt;=56000,ROUNDUP(H1937/4,0)+14000,28000)))),IF(H1937&lt;=0,IF(I1937&lt;=0,0,IF(I1937&lt;=15000,I1937,IF(I1937&lt;=40000,ROUNDUP(I1937/2,0)+7500,IF(I1937&lt;=70000,ROUNDUP(I1937/4,0)+17500,35000)))),MAX(IF(I1937&lt;=0,0,IF(I1937&lt;=15000,I1937,IF(I1937&lt;=40000,ROUNDUP(I1937/2,0)+7500,IF(I1937&lt;=70000,ROUNDUP(I1937/4,0)+17500,35000)))),MIN(IF(H1937&lt;=0,0,IF(H1937&lt;=12000,H1937,IF(H1937&lt;=32000,ROUNDUP(H1937/2,0)+6000,IF(H1937&lt;=56000,ROUNDUP(H1937/4,0)+14000,28000))))+IF(I1937&lt;=0,0,IF(I1937&lt;=15000,I1937,IF(I1937&lt;=40000,ROUNDUP(I1937/2,0)+7500,IF(I1937&lt;=70000,ROUNDUP(I1937/4,0)+17500,35000)))),28000))))</f>
        <v/>
      </c>
      <c r="V1937" s="18">
        <f>MIN(70000,S1937+T1937+U1937)</f>
        <v/>
      </c>
      <c r="W1937" s="18">
        <f>MAX(0,ROUNDDOWN(M1937-J1937-N1937-K1937-0,-3))</f>
        <v/>
      </c>
      <c r="X1937" s="18">
        <f>MAX(0,ROUNDDOWN(M1937-J1937-N1937-K1937-R1937,-3))</f>
        <v/>
      </c>
      <c r="Y1937" s="18">
        <f>IF(W1937&lt;=0,0,ROUNDDOWN((W1937*LOOKUP(W1937,{0,1950001,3300001,6950001,9000001,18000001,40000001},{0.05,0.1,0.2,0.23,0.33,0.4,0.45})-LOOKUP(W1937,{0,1950001,3300001,6950001,9000001,18000001,40000001},{0,97500,427500,636000,1536000,2796000,4796000}))*1.021,-2))</f>
        <v/>
      </c>
      <c r="Z1937" s="18">
        <f>IF(X1937&lt;=0,0,ROUNDDOWN((X1937*LOOKUP(X1937,{0,1950001,3300001,6950001,9000001,18000001,40000001},{0.05,0.1,0.2,0.23,0.33,0.4,0.45})-LOOKUP(X1937,{0,1950001,3300001,6950001,9000001,18000001,40000001},{0,97500,427500,636000,1536000,2796000,4796000}))*1.021,-2))</f>
        <v/>
      </c>
      <c r="AA1937" s="18">
        <f>MAX(0,ROUNDDOWN(M1937-J1937-430000-L1937-0,-3))</f>
        <v/>
      </c>
      <c r="AB1937" s="18">
        <f>MAX(0,ROUNDDOWN(M1937-J1937-430000-L1937-V1937,-3))</f>
        <v/>
      </c>
      <c r="AC1937" s="18">
        <f>IF(M1937&lt;=450000,0,MAX(0,ROUNDDOWN(AA1937*0.06-MIN(50000,AA1937)*0.03,-2))+MAX(0,ROUNDDOWN(AA1937*0.04-MIN(50000,AA1937)*0.02,-2)))</f>
        <v/>
      </c>
      <c r="AD1937" s="18">
        <f>IF(M1937&lt;=450000,0,MAX(0,ROUNDDOWN(AB1937*0.06-MIN(50000,AB1937)*0.03,-2))+MAX(0,ROUNDDOWN(AB1937*0.04-MIN(50000,AB1937)*0.02,-2)))</f>
        <v/>
      </c>
      <c r="AE1937" s="18">
        <f>Y1937-Z1937</f>
        <v/>
      </c>
      <c r="AF1937" s="18">
        <f>AC1937-AD1937</f>
        <v/>
      </c>
      <c r="AG1937" s="18">
        <f>AE1937+AF1937</f>
        <v/>
      </c>
      <c r="AH1937" s="20">
        <f>IF(W1937&lt;=0,0,LOOKUP(W1937,{0,1950001,3300001,6950001,9000001,18000001,40000001},{0.05,0.1,0.2,0.23,0.33,0.4,0.45}))</f>
        <v/>
      </c>
    </row>
    <row r="1938">
      <c r="A1938" t="inlineStr">
        <is>
          <t>1万円刻み 3区分8万円ずつ</t>
        </is>
      </c>
      <c r="B1938" s="18">
        <f>'4_1万円刻み'!$A$620</f>
        <v/>
      </c>
      <c r="C1938" s="19" t="n">
        <v>2026</v>
      </c>
      <c r="D1938" t="inlineStr">
        <is>
          <t>いいえ</t>
        </is>
      </c>
      <c r="E1938" s="18" t="n">
        <v>80000</v>
      </c>
      <c r="F1938" s="18" t="n">
        <v>0</v>
      </c>
      <c r="G1938" s="18" t="n">
        <v>80000</v>
      </c>
      <c r="H1938" s="18" t="n">
        <v>80000</v>
      </c>
      <c r="I1938" s="18" t="n">
        <v>0</v>
      </c>
      <c r="J1938" s="18">
        <f>ROUND(MIN(B1938/12,650000)*12*0.0915+MIN(B1938/12,1390000)*12*(0.0504+0)+B1938*0.005,0)</f>
        <v/>
      </c>
      <c r="K1938" s="18" t="n">
        <v>0</v>
      </c>
      <c r="L1938" s="18" t="n">
        <v>0</v>
      </c>
      <c r="M1938" s="18">
        <f>ROUND(IF(C1938&gt;=2026,IF(B1938&lt;741000,0,IF(B1938&lt;2191000,B1938-740000,IF(B1938&lt;2193000,1451000,IF(B1938&lt;2196000,1453000,IF(B1938&lt;2200000,1456000,IF(B1938&lt;3600000,ROUNDDOWN(B1938/4,-3)*2.8-80000,IF(B1938&lt;6600000,ROUNDDOWN(B1938/4,-3)*3.2-440000,IF(B1938&lt;8500000,ROUNDDOWN(B1938*0.9,0)-1100000,B1938-1950000)))))))),IF(B1938&lt;651000,0,IF(B1938&lt;1900000,B1938-650000,IF(B1938&lt;3600000,ROUNDDOWN(B1938/4,-3)*2.8-80000,IF(B1938&lt;6600000,ROUNDDOWN(B1938/4,-3)*3.2-440000,IF(B1938&lt;8500000,ROUNDDOWN(B1938*0.9,0)-1100000,B1938-1950000)))))),0)</f>
        <v/>
      </c>
      <c r="N1938" s="18">
        <f>IF(M1938&gt;23500000,NA(),IF(C1938&gt;=2026,IF(M1938&lt;=4890000,1040000,IF(M1938&lt;=6550000,670000,620000)),IF(M1938&lt;=1320000,950000,IF(M1938&lt;=3360000,880000,IF(M1938&lt;=4890000,680000,IF(M1938&lt;=6550000,630000,580000))))))</f>
        <v/>
      </c>
      <c r="O1938" s="18">
        <f>IF(F1938&lt;=0,IF(AND(D1938="はい",C1938&gt;=2026,C1938&lt;=2027),IF(E1938&lt;=0,0,IF(E1938&lt;=30000,E1938,IF(E1938&lt;=60000,ROUNDUP(E1938/2,0)+15000,IF(E1938&lt;=120000,ROUNDUP(E1938/4,0)+30000,60000)))),IF(E1938&lt;=0,0,IF(E1938&lt;=20000,E1938,IF(E1938&lt;=40000,ROUNDUP(E1938/2,0)+10000,IF(E1938&lt;=80000,ROUNDUP(E1938/4,0)+20000,40000))))),IF(E1938&lt;=0,IF(F1938&lt;=0,0,IF(F1938&lt;=25000,F1938,IF(F1938&lt;=50000,ROUNDUP(F1938/2,0)+12500,IF(F1938&lt;=100000,ROUNDUP(F1938/4,0)+25000,50000)))),MAX(IF(F1938&lt;=0,0,IF(F1938&lt;=25000,F1938,IF(F1938&lt;=50000,ROUNDUP(F1938/2,0)+12500,IF(F1938&lt;=100000,ROUNDUP(F1938/4,0)+25000,50000)))),MIN(IF(AND(D1938="はい",C1938&gt;=2026,C1938&lt;=2027),IF(E1938&lt;=0,0,IF(E1938&lt;=30000,E1938,IF(E1938&lt;=60000,ROUNDUP(E1938/2,0)+15000,IF(E1938&lt;=120000,ROUNDUP(E1938/4,0)+30000,60000)))),IF(E1938&lt;=0,0,IF(E1938&lt;=20000,E1938,IF(E1938&lt;=40000,ROUNDUP(E1938/2,0)+10000,IF(E1938&lt;=80000,ROUNDUP(E1938/4,0)+20000,40000)))))+IF(F1938&lt;=0,0,IF(F1938&lt;=25000,F1938,IF(F1938&lt;=50000,ROUNDUP(F1938/2,0)+12500,IF(F1938&lt;=100000,ROUNDUP(F1938/4,0)+25000,50000)))),IF(AND(D1938="はい",C1938&gt;=2026,C1938&lt;=2027),60000,40000)))))</f>
        <v/>
      </c>
      <c r="P1938" s="18">
        <f>IF(G1938&lt;=0,0,IF(G1938&lt;=20000,G1938,IF(G1938&lt;=40000,ROUNDUP(G1938/2,0)+10000,IF(G1938&lt;=80000,ROUNDUP(G1938/4,0)+20000,40000))))</f>
        <v/>
      </c>
      <c r="Q1938" s="18">
        <f>IF(I1938&lt;=0,IF(H1938&lt;=0,0,IF(H1938&lt;=20000,H1938,IF(H1938&lt;=40000,ROUNDUP(H1938/2,0)+10000,IF(H1938&lt;=80000,ROUNDUP(H1938/4,0)+20000,40000)))),IF(H1938&lt;=0,IF(I1938&lt;=0,0,IF(I1938&lt;=25000,I1938,IF(I1938&lt;=50000,ROUNDUP(I1938/2,0)+12500,IF(I1938&lt;=100000,ROUNDUP(I1938/4,0)+25000,50000)))),MAX(IF(I1938&lt;=0,0,IF(I1938&lt;=25000,I1938,IF(I1938&lt;=50000,ROUNDUP(I1938/2,0)+12500,IF(I1938&lt;=100000,ROUNDUP(I1938/4,0)+25000,50000)))),MIN(IF(H1938&lt;=0,0,IF(H1938&lt;=20000,H1938,IF(H1938&lt;=40000,ROUNDUP(H1938/2,0)+10000,IF(H1938&lt;=80000,ROUNDUP(H1938/4,0)+20000,40000))))+IF(I1938&lt;=0,0,IF(I1938&lt;=25000,I1938,IF(I1938&lt;=50000,ROUNDUP(I1938/2,0)+12500,IF(I1938&lt;=100000,ROUNDUP(I1938/4,0)+25000,50000)))),40000))))</f>
        <v/>
      </c>
      <c r="R1938" s="18">
        <f>MIN(120000,O1938+P1938+Q1938)</f>
        <v/>
      </c>
      <c r="S1938" s="18">
        <f>IF(F1938&lt;=0,IF(E1938&lt;=0,0,IF(E1938&lt;=12000,E1938,IF(E1938&lt;=32000,ROUNDUP(E1938/2,0)+6000,IF(E1938&lt;=56000,ROUNDUP(E1938/4,0)+14000,28000)))),IF(E1938&lt;=0,IF(F1938&lt;=0,0,IF(F1938&lt;=15000,F1938,IF(F1938&lt;=40000,ROUNDUP(F1938/2,0)+7500,IF(F1938&lt;=70000,ROUNDUP(F1938/4,0)+17500,35000)))),MAX(IF(F1938&lt;=0,0,IF(F1938&lt;=15000,F1938,IF(F1938&lt;=40000,ROUNDUP(F1938/2,0)+7500,IF(F1938&lt;=70000,ROUNDUP(F1938/4,0)+17500,35000)))),MIN(IF(E1938&lt;=0,0,IF(E1938&lt;=12000,E1938,IF(E1938&lt;=32000,ROUNDUP(E1938/2,0)+6000,IF(E1938&lt;=56000,ROUNDUP(E1938/4,0)+14000,28000))))+IF(F1938&lt;=0,0,IF(F1938&lt;=15000,F1938,IF(F1938&lt;=40000,ROUNDUP(F1938/2,0)+7500,IF(F1938&lt;=70000,ROUNDUP(F1938/4,0)+17500,35000)))),28000))))</f>
        <v/>
      </c>
      <c r="T1938" s="18">
        <f>IF(G1938&lt;=0,0,IF(G1938&lt;=12000,G1938,IF(G1938&lt;=32000,ROUNDUP(G1938/2,0)+6000,IF(G1938&lt;=56000,ROUNDUP(G1938/4,0)+14000,28000))))</f>
        <v/>
      </c>
      <c r="U1938" s="18">
        <f>IF(I1938&lt;=0,IF(H1938&lt;=0,0,IF(H1938&lt;=12000,H1938,IF(H1938&lt;=32000,ROUNDUP(H1938/2,0)+6000,IF(H1938&lt;=56000,ROUNDUP(H1938/4,0)+14000,28000)))),IF(H1938&lt;=0,IF(I1938&lt;=0,0,IF(I1938&lt;=15000,I1938,IF(I1938&lt;=40000,ROUNDUP(I1938/2,0)+7500,IF(I1938&lt;=70000,ROUNDUP(I1938/4,0)+17500,35000)))),MAX(IF(I1938&lt;=0,0,IF(I1938&lt;=15000,I1938,IF(I1938&lt;=40000,ROUNDUP(I1938/2,0)+7500,IF(I1938&lt;=70000,ROUNDUP(I1938/4,0)+17500,35000)))),MIN(IF(H1938&lt;=0,0,IF(H1938&lt;=12000,H1938,IF(H1938&lt;=32000,ROUNDUP(H1938/2,0)+6000,IF(H1938&lt;=56000,ROUNDUP(H1938/4,0)+14000,28000))))+IF(I1938&lt;=0,0,IF(I1938&lt;=15000,I1938,IF(I1938&lt;=40000,ROUNDUP(I1938/2,0)+7500,IF(I1938&lt;=70000,ROUNDUP(I1938/4,0)+17500,35000)))),28000))))</f>
        <v/>
      </c>
      <c r="V1938" s="18">
        <f>MIN(70000,S1938+T1938+U1938)</f>
        <v/>
      </c>
      <c r="W1938" s="18">
        <f>MAX(0,ROUNDDOWN(M1938-J1938-N1938-K1938-0,-3))</f>
        <v/>
      </c>
      <c r="X1938" s="18">
        <f>MAX(0,ROUNDDOWN(M1938-J1938-N1938-K1938-R1938,-3))</f>
        <v/>
      </c>
      <c r="Y1938" s="18">
        <f>IF(W1938&lt;=0,0,ROUNDDOWN((W1938*LOOKUP(W1938,{0,1950001,3300001,6950001,9000001,18000001,40000001},{0.05,0.1,0.2,0.23,0.33,0.4,0.45})-LOOKUP(W1938,{0,1950001,3300001,6950001,9000001,18000001,40000001},{0,97500,427500,636000,1536000,2796000,4796000}))*1.021,-2))</f>
        <v/>
      </c>
      <c r="Z1938" s="18">
        <f>IF(X1938&lt;=0,0,ROUNDDOWN((X1938*LOOKUP(X1938,{0,1950001,3300001,6950001,9000001,18000001,40000001},{0.05,0.1,0.2,0.23,0.33,0.4,0.45})-LOOKUP(X1938,{0,1950001,3300001,6950001,9000001,18000001,40000001},{0,97500,427500,636000,1536000,2796000,4796000}))*1.021,-2))</f>
        <v/>
      </c>
      <c r="AA1938" s="18">
        <f>MAX(0,ROUNDDOWN(M1938-J1938-430000-L1938-0,-3))</f>
        <v/>
      </c>
      <c r="AB1938" s="18">
        <f>MAX(0,ROUNDDOWN(M1938-J1938-430000-L1938-V1938,-3))</f>
        <v/>
      </c>
      <c r="AC1938" s="18">
        <f>IF(M1938&lt;=450000,0,MAX(0,ROUNDDOWN(AA1938*0.06-MIN(50000,AA1938)*0.03,-2))+MAX(0,ROUNDDOWN(AA1938*0.04-MIN(50000,AA1938)*0.02,-2)))</f>
        <v/>
      </c>
      <c r="AD1938" s="18">
        <f>IF(M1938&lt;=450000,0,MAX(0,ROUNDDOWN(AB1938*0.06-MIN(50000,AB1938)*0.03,-2))+MAX(0,ROUNDDOWN(AB1938*0.04-MIN(50000,AB1938)*0.02,-2)))</f>
        <v/>
      </c>
      <c r="AE1938" s="18">
        <f>Y1938-Z1938</f>
        <v/>
      </c>
      <c r="AF1938" s="18">
        <f>AC1938-AD1938</f>
        <v/>
      </c>
      <c r="AG1938" s="18">
        <f>AE1938+AF1938</f>
        <v/>
      </c>
      <c r="AH1938" s="20">
        <f>IF(W1938&lt;=0,0,LOOKUP(W1938,{0,1950001,3300001,6950001,9000001,18000001,40000001},{0.05,0.1,0.2,0.23,0.33,0.4,0.45}))</f>
        <v/>
      </c>
    </row>
    <row r="1939">
      <c r="A1939" t="inlineStr">
        <is>
          <t>1万円刻み 一般8万円</t>
        </is>
      </c>
      <c r="B1939" s="18">
        <f>'4_1万円刻み'!$A$620</f>
        <v/>
      </c>
      <c r="C1939" s="19" t="n">
        <v>2026</v>
      </c>
      <c r="D1939" t="inlineStr">
        <is>
          <t>いいえ</t>
        </is>
      </c>
      <c r="E1939" s="18" t="n">
        <v>80000</v>
      </c>
      <c r="F1939" s="18" t="n">
        <v>0</v>
      </c>
      <c r="G1939" s="18" t="n">
        <v>0</v>
      </c>
      <c r="H1939" s="18" t="n">
        <v>0</v>
      </c>
      <c r="I1939" s="18" t="n">
        <v>0</v>
      </c>
      <c r="J1939" s="18">
        <f>ROUND(MIN(B1939/12,650000)*12*0.0915+MIN(B1939/12,1390000)*12*(0.0504+0)+B1939*0.005,0)</f>
        <v/>
      </c>
      <c r="K1939" s="18" t="n">
        <v>0</v>
      </c>
      <c r="L1939" s="18" t="n">
        <v>0</v>
      </c>
      <c r="M1939" s="18">
        <f>ROUND(IF(C1939&gt;=2026,IF(B1939&lt;741000,0,IF(B1939&lt;2191000,B1939-740000,IF(B1939&lt;2193000,1451000,IF(B1939&lt;2196000,1453000,IF(B1939&lt;2200000,1456000,IF(B1939&lt;3600000,ROUNDDOWN(B1939/4,-3)*2.8-80000,IF(B1939&lt;6600000,ROUNDDOWN(B1939/4,-3)*3.2-440000,IF(B1939&lt;8500000,ROUNDDOWN(B1939*0.9,0)-1100000,B1939-1950000)))))))),IF(B1939&lt;651000,0,IF(B1939&lt;1900000,B1939-650000,IF(B1939&lt;3600000,ROUNDDOWN(B1939/4,-3)*2.8-80000,IF(B1939&lt;6600000,ROUNDDOWN(B1939/4,-3)*3.2-440000,IF(B1939&lt;8500000,ROUNDDOWN(B1939*0.9,0)-1100000,B1939-1950000)))))),0)</f>
        <v/>
      </c>
      <c r="N1939" s="18">
        <f>IF(M1939&gt;23500000,NA(),IF(C1939&gt;=2026,IF(M1939&lt;=4890000,1040000,IF(M1939&lt;=6550000,670000,620000)),IF(M1939&lt;=1320000,950000,IF(M1939&lt;=3360000,880000,IF(M1939&lt;=4890000,680000,IF(M1939&lt;=6550000,630000,580000))))))</f>
        <v/>
      </c>
      <c r="O1939" s="18">
        <f>IF(F1939&lt;=0,IF(AND(D1939="はい",C1939&gt;=2026,C1939&lt;=2027),IF(E1939&lt;=0,0,IF(E1939&lt;=30000,E1939,IF(E1939&lt;=60000,ROUNDUP(E1939/2,0)+15000,IF(E1939&lt;=120000,ROUNDUP(E1939/4,0)+30000,60000)))),IF(E1939&lt;=0,0,IF(E1939&lt;=20000,E1939,IF(E1939&lt;=40000,ROUNDUP(E1939/2,0)+10000,IF(E1939&lt;=80000,ROUNDUP(E1939/4,0)+20000,40000))))),IF(E1939&lt;=0,IF(F1939&lt;=0,0,IF(F1939&lt;=25000,F1939,IF(F1939&lt;=50000,ROUNDUP(F1939/2,0)+12500,IF(F1939&lt;=100000,ROUNDUP(F1939/4,0)+25000,50000)))),MAX(IF(F1939&lt;=0,0,IF(F1939&lt;=25000,F1939,IF(F1939&lt;=50000,ROUNDUP(F1939/2,0)+12500,IF(F1939&lt;=100000,ROUNDUP(F1939/4,0)+25000,50000)))),MIN(IF(AND(D1939="はい",C1939&gt;=2026,C1939&lt;=2027),IF(E1939&lt;=0,0,IF(E1939&lt;=30000,E1939,IF(E1939&lt;=60000,ROUNDUP(E1939/2,0)+15000,IF(E1939&lt;=120000,ROUNDUP(E1939/4,0)+30000,60000)))),IF(E1939&lt;=0,0,IF(E1939&lt;=20000,E1939,IF(E1939&lt;=40000,ROUNDUP(E1939/2,0)+10000,IF(E1939&lt;=80000,ROUNDUP(E1939/4,0)+20000,40000)))))+IF(F1939&lt;=0,0,IF(F1939&lt;=25000,F1939,IF(F1939&lt;=50000,ROUNDUP(F1939/2,0)+12500,IF(F1939&lt;=100000,ROUNDUP(F1939/4,0)+25000,50000)))),IF(AND(D1939="はい",C1939&gt;=2026,C1939&lt;=2027),60000,40000)))))</f>
        <v/>
      </c>
      <c r="P1939" s="18">
        <f>IF(G1939&lt;=0,0,IF(G1939&lt;=20000,G1939,IF(G1939&lt;=40000,ROUNDUP(G1939/2,0)+10000,IF(G1939&lt;=80000,ROUNDUP(G1939/4,0)+20000,40000))))</f>
        <v/>
      </c>
      <c r="Q1939" s="18">
        <f>IF(I1939&lt;=0,IF(H1939&lt;=0,0,IF(H1939&lt;=20000,H1939,IF(H1939&lt;=40000,ROUNDUP(H1939/2,0)+10000,IF(H1939&lt;=80000,ROUNDUP(H1939/4,0)+20000,40000)))),IF(H1939&lt;=0,IF(I1939&lt;=0,0,IF(I1939&lt;=25000,I1939,IF(I1939&lt;=50000,ROUNDUP(I1939/2,0)+12500,IF(I1939&lt;=100000,ROUNDUP(I1939/4,0)+25000,50000)))),MAX(IF(I1939&lt;=0,0,IF(I1939&lt;=25000,I1939,IF(I1939&lt;=50000,ROUNDUP(I1939/2,0)+12500,IF(I1939&lt;=100000,ROUNDUP(I1939/4,0)+25000,50000)))),MIN(IF(H1939&lt;=0,0,IF(H1939&lt;=20000,H1939,IF(H1939&lt;=40000,ROUNDUP(H1939/2,0)+10000,IF(H1939&lt;=80000,ROUNDUP(H1939/4,0)+20000,40000))))+IF(I1939&lt;=0,0,IF(I1939&lt;=25000,I1939,IF(I1939&lt;=50000,ROUNDUP(I1939/2,0)+12500,IF(I1939&lt;=100000,ROUNDUP(I1939/4,0)+25000,50000)))),40000))))</f>
        <v/>
      </c>
      <c r="R1939" s="18">
        <f>MIN(120000,O1939+P1939+Q1939)</f>
        <v/>
      </c>
      <c r="S1939" s="18">
        <f>IF(F1939&lt;=0,IF(E1939&lt;=0,0,IF(E1939&lt;=12000,E1939,IF(E1939&lt;=32000,ROUNDUP(E1939/2,0)+6000,IF(E1939&lt;=56000,ROUNDUP(E1939/4,0)+14000,28000)))),IF(E1939&lt;=0,IF(F1939&lt;=0,0,IF(F1939&lt;=15000,F1939,IF(F1939&lt;=40000,ROUNDUP(F1939/2,0)+7500,IF(F1939&lt;=70000,ROUNDUP(F1939/4,0)+17500,35000)))),MAX(IF(F1939&lt;=0,0,IF(F1939&lt;=15000,F1939,IF(F1939&lt;=40000,ROUNDUP(F1939/2,0)+7500,IF(F1939&lt;=70000,ROUNDUP(F1939/4,0)+17500,35000)))),MIN(IF(E1939&lt;=0,0,IF(E1939&lt;=12000,E1939,IF(E1939&lt;=32000,ROUNDUP(E1939/2,0)+6000,IF(E1939&lt;=56000,ROUNDUP(E1939/4,0)+14000,28000))))+IF(F1939&lt;=0,0,IF(F1939&lt;=15000,F1939,IF(F1939&lt;=40000,ROUNDUP(F1939/2,0)+7500,IF(F1939&lt;=70000,ROUNDUP(F1939/4,0)+17500,35000)))),28000))))</f>
        <v/>
      </c>
      <c r="T1939" s="18">
        <f>IF(G1939&lt;=0,0,IF(G1939&lt;=12000,G1939,IF(G1939&lt;=32000,ROUNDUP(G1939/2,0)+6000,IF(G1939&lt;=56000,ROUNDUP(G1939/4,0)+14000,28000))))</f>
        <v/>
      </c>
      <c r="U1939" s="18">
        <f>IF(I1939&lt;=0,IF(H1939&lt;=0,0,IF(H1939&lt;=12000,H1939,IF(H1939&lt;=32000,ROUNDUP(H1939/2,0)+6000,IF(H1939&lt;=56000,ROUNDUP(H1939/4,0)+14000,28000)))),IF(H1939&lt;=0,IF(I1939&lt;=0,0,IF(I1939&lt;=15000,I1939,IF(I1939&lt;=40000,ROUNDUP(I1939/2,0)+7500,IF(I1939&lt;=70000,ROUNDUP(I1939/4,0)+17500,35000)))),MAX(IF(I1939&lt;=0,0,IF(I1939&lt;=15000,I1939,IF(I1939&lt;=40000,ROUNDUP(I1939/2,0)+7500,IF(I1939&lt;=70000,ROUNDUP(I1939/4,0)+17500,35000)))),MIN(IF(H1939&lt;=0,0,IF(H1939&lt;=12000,H1939,IF(H1939&lt;=32000,ROUNDUP(H1939/2,0)+6000,IF(H1939&lt;=56000,ROUNDUP(H1939/4,0)+14000,28000))))+IF(I1939&lt;=0,0,IF(I1939&lt;=15000,I1939,IF(I1939&lt;=40000,ROUNDUP(I1939/2,0)+7500,IF(I1939&lt;=70000,ROUNDUP(I1939/4,0)+17500,35000)))),28000))))</f>
        <v/>
      </c>
      <c r="V1939" s="18">
        <f>MIN(70000,S1939+T1939+U1939)</f>
        <v/>
      </c>
      <c r="W1939" s="18">
        <f>MAX(0,ROUNDDOWN(M1939-J1939-N1939-K1939-0,-3))</f>
        <v/>
      </c>
      <c r="X1939" s="18">
        <f>MAX(0,ROUNDDOWN(M1939-J1939-N1939-K1939-R1939,-3))</f>
        <v/>
      </c>
      <c r="Y1939" s="18">
        <f>IF(W1939&lt;=0,0,ROUNDDOWN((W1939*LOOKUP(W1939,{0,1950001,3300001,6950001,9000001,18000001,40000001},{0.05,0.1,0.2,0.23,0.33,0.4,0.45})-LOOKUP(W1939,{0,1950001,3300001,6950001,9000001,18000001,40000001},{0,97500,427500,636000,1536000,2796000,4796000}))*1.021,-2))</f>
        <v/>
      </c>
      <c r="Z1939" s="18">
        <f>IF(X1939&lt;=0,0,ROUNDDOWN((X1939*LOOKUP(X1939,{0,1950001,3300001,6950001,9000001,18000001,40000001},{0.05,0.1,0.2,0.23,0.33,0.4,0.45})-LOOKUP(X1939,{0,1950001,3300001,6950001,9000001,18000001,40000001},{0,97500,427500,636000,1536000,2796000,4796000}))*1.021,-2))</f>
        <v/>
      </c>
      <c r="AA1939" s="18">
        <f>MAX(0,ROUNDDOWN(M1939-J1939-430000-L1939-0,-3))</f>
        <v/>
      </c>
      <c r="AB1939" s="18">
        <f>MAX(0,ROUNDDOWN(M1939-J1939-430000-L1939-V1939,-3))</f>
        <v/>
      </c>
      <c r="AC1939" s="18">
        <f>IF(M1939&lt;=450000,0,MAX(0,ROUNDDOWN(AA1939*0.06-MIN(50000,AA1939)*0.03,-2))+MAX(0,ROUNDDOWN(AA1939*0.04-MIN(50000,AA1939)*0.02,-2)))</f>
        <v/>
      </c>
      <c r="AD1939" s="18">
        <f>IF(M1939&lt;=450000,0,MAX(0,ROUNDDOWN(AB1939*0.06-MIN(50000,AB1939)*0.03,-2))+MAX(0,ROUNDDOWN(AB1939*0.04-MIN(50000,AB1939)*0.02,-2)))</f>
        <v/>
      </c>
      <c r="AE1939" s="18">
        <f>Y1939-Z1939</f>
        <v/>
      </c>
      <c r="AF1939" s="18">
        <f>AC1939-AD1939</f>
        <v/>
      </c>
      <c r="AG1939" s="18">
        <f>AE1939+AF1939</f>
        <v/>
      </c>
      <c r="AH1939" s="20">
        <f>IF(W1939&lt;=0,0,LOOKUP(W1939,{0,1950001,3300001,6950001,9000001,18000001,40000001},{0.05,0.1,0.2,0.23,0.33,0.4,0.45}))</f>
        <v/>
      </c>
    </row>
    <row r="1940">
      <c r="A1940" t="inlineStr">
        <is>
          <t>1万円刻み 特例あり一般12万円</t>
        </is>
      </c>
      <c r="B1940" s="18">
        <f>'4_1万円刻み'!$A$620</f>
        <v/>
      </c>
      <c r="C1940" s="19" t="n">
        <v>2026</v>
      </c>
      <c r="D1940" t="inlineStr">
        <is>
          <t>はい</t>
        </is>
      </c>
      <c r="E1940" s="18" t="n">
        <v>120000</v>
      </c>
      <c r="F1940" s="18" t="n">
        <v>0</v>
      </c>
      <c r="G1940" s="18" t="n">
        <v>0</v>
      </c>
      <c r="H1940" s="18" t="n">
        <v>0</v>
      </c>
      <c r="I1940" s="18" t="n">
        <v>0</v>
      </c>
      <c r="J1940" s="18">
        <f>ROUND(MIN(B1940/12,650000)*12*0.0915+MIN(B1940/12,1390000)*12*(0.0504+0)+B1940*0.005,0)</f>
        <v/>
      </c>
      <c r="K1940" s="18" t="n">
        <v>0</v>
      </c>
      <c r="L1940" s="18" t="n">
        <v>0</v>
      </c>
      <c r="M1940" s="18">
        <f>ROUND(IF(C1940&gt;=2026,IF(B1940&lt;741000,0,IF(B1940&lt;2191000,B1940-740000,IF(B1940&lt;2193000,1451000,IF(B1940&lt;2196000,1453000,IF(B1940&lt;2200000,1456000,IF(B1940&lt;3600000,ROUNDDOWN(B1940/4,-3)*2.8-80000,IF(B1940&lt;6600000,ROUNDDOWN(B1940/4,-3)*3.2-440000,IF(B1940&lt;8500000,ROUNDDOWN(B1940*0.9,0)-1100000,B1940-1950000)))))))),IF(B1940&lt;651000,0,IF(B1940&lt;1900000,B1940-650000,IF(B1940&lt;3600000,ROUNDDOWN(B1940/4,-3)*2.8-80000,IF(B1940&lt;6600000,ROUNDDOWN(B1940/4,-3)*3.2-440000,IF(B1940&lt;8500000,ROUNDDOWN(B1940*0.9,0)-1100000,B1940-1950000)))))),0)</f>
        <v/>
      </c>
      <c r="N1940" s="18">
        <f>IF(M1940&gt;23500000,NA(),IF(C1940&gt;=2026,IF(M1940&lt;=4890000,1040000,IF(M1940&lt;=6550000,670000,620000)),IF(M1940&lt;=1320000,950000,IF(M1940&lt;=3360000,880000,IF(M1940&lt;=4890000,680000,IF(M1940&lt;=6550000,630000,580000))))))</f>
        <v/>
      </c>
      <c r="O1940" s="18">
        <f>IF(F1940&lt;=0,IF(AND(D1940="はい",C1940&gt;=2026,C1940&lt;=2027),IF(E1940&lt;=0,0,IF(E1940&lt;=30000,E1940,IF(E1940&lt;=60000,ROUNDUP(E1940/2,0)+15000,IF(E1940&lt;=120000,ROUNDUP(E1940/4,0)+30000,60000)))),IF(E1940&lt;=0,0,IF(E1940&lt;=20000,E1940,IF(E1940&lt;=40000,ROUNDUP(E1940/2,0)+10000,IF(E1940&lt;=80000,ROUNDUP(E1940/4,0)+20000,40000))))),IF(E1940&lt;=0,IF(F1940&lt;=0,0,IF(F1940&lt;=25000,F1940,IF(F1940&lt;=50000,ROUNDUP(F1940/2,0)+12500,IF(F1940&lt;=100000,ROUNDUP(F1940/4,0)+25000,50000)))),MAX(IF(F1940&lt;=0,0,IF(F1940&lt;=25000,F1940,IF(F1940&lt;=50000,ROUNDUP(F1940/2,0)+12500,IF(F1940&lt;=100000,ROUNDUP(F1940/4,0)+25000,50000)))),MIN(IF(AND(D1940="はい",C1940&gt;=2026,C1940&lt;=2027),IF(E1940&lt;=0,0,IF(E1940&lt;=30000,E1940,IF(E1940&lt;=60000,ROUNDUP(E1940/2,0)+15000,IF(E1940&lt;=120000,ROUNDUP(E1940/4,0)+30000,60000)))),IF(E1940&lt;=0,0,IF(E1940&lt;=20000,E1940,IF(E1940&lt;=40000,ROUNDUP(E1940/2,0)+10000,IF(E1940&lt;=80000,ROUNDUP(E1940/4,0)+20000,40000)))))+IF(F1940&lt;=0,0,IF(F1940&lt;=25000,F1940,IF(F1940&lt;=50000,ROUNDUP(F1940/2,0)+12500,IF(F1940&lt;=100000,ROUNDUP(F1940/4,0)+25000,50000)))),IF(AND(D1940="はい",C1940&gt;=2026,C1940&lt;=2027),60000,40000)))))</f>
        <v/>
      </c>
      <c r="P1940" s="18">
        <f>IF(G1940&lt;=0,0,IF(G1940&lt;=20000,G1940,IF(G1940&lt;=40000,ROUNDUP(G1940/2,0)+10000,IF(G1940&lt;=80000,ROUNDUP(G1940/4,0)+20000,40000))))</f>
        <v/>
      </c>
      <c r="Q1940" s="18">
        <f>IF(I1940&lt;=0,IF(H1940&lt;=0,0,IF(H1940&lt;=20000,H1940,IF(H1940&lt;=40000,ROUNDUP(H1940/2,0)+10000,IF(H1940&lt;=80000,ROUNDUP(H1940/4,0)+20000,40000)))),IF(H1940&lt;=0,IF(I1940&lt;=0,0,IF(I1940&lt;=25000,I1940,IF(I1940&lt;=50000,ROUNDUP(I1940/2,0)+12500,IF(I1940&lt;=100000,ROUNDUP(I1940/4,0)+25000,50000)))),MAX(IF(I1940&lt;=0,0,IF(I1940&lt;=25000,I1940,IF(I1940&lt;=50000,ROUNDUP(I1940/2,0)+12500,IF(I1940&lt;=100000,ROUNDUP(I1940/4,0)+25000,50000)))),MIN(IF(H1940&lt;=0,0,IF(H1940&lt;=20000,H1940,IF(H1940&lt;=40000,ROUNDUP(H1940/2,0)+10000,IF(H1940&lt;=80000,ROUNDUP(H1940/4,0)+20000,40000))))+IF(I1940&lt;=0,0,IF(I1940&lt;=25000,I1940,IF(I1940&lt;=50000,ROUNDUP(I1940/2,0)+12500,IF(I1940&lt;=100000,ROUNDUP(I1940/4,0)+25000,50000)))),40000))))</f>
        <v/>
      </c>
      <c r="R1940" s="18">
        <f>MIN(120000,O1940+P1940+Q1940)</f>
        <v/>
      </c>
      <c r="S1940" s="18">
        <f>IF(F1940&lt;=0,IF(E1940&lt;=0,0,IF(E1940&lt;=12000,E1940,IF(E1940&lt;=32000,ROUNDUP(E1940/2,0)+6000,IF(E1940&lt;=56000,ROUNDUP(E1940/4,0)+14000,28000)))),IF(E1940&lt;=0,IF(F1940&lt;=0,0,IF(F1940&lt;=15000,F1940,IF(F1940&lt;=40000,ROUNDUP(F1940/2,0)+7500,IF(F1940&lt;=70000,ROUNDUP(F1940/4,0)+17500,35000)))),MAX(IF(F1940&lt;=0,0,IF(F1940&lt;=15000,F1940,IF(F1940&lt;=40000,ROUNDUP(F1940/2,0)+7500,IF(F1940&lt;=70000,ROUNDUP(F1940/4,0)+17500,35000)))),MIN(IF(E1940&lt;=0,0,IF(E1940&lt;=12000,E1940,IF(E1940&lt;=32000,ROUNDUP(E1940/2,0)+6000,IF(E1940&lt;=56000,ROUNDUP(E1940/4,0)+14000,28000))))+IF(F1940&lt;=0,0,IF(F1940&lt;=15000,F1940,IF(F1940&lt;=40000,ROUNDUP(F1940/2,0)+7500,IF(F1940&lt;=70000,ROUNDUP(F1940/4,0)+17500,35000)))),28000))))</f>
        <v/>
      </c>
      <c r="T1940" s="18">
        <f>IF(G1940&lt;=0,0,IF(G1940&lt;=12000,G1940,IF(G1940&lt;=32000,ROUNDUP(G1940/2,0)+6000,IF(G1940&lt;=56000,ROUNDUP(G1940/4,0)+14000,28000))))</f>
        <v/>
      </c>
      <c r="U1940" s="18">
        <f>IF(I1940&lt;=0,IF(H1940&lt;=0,0,IF(H1940&lt;=12000,H1940,IF(H1940&lt;=32000,ROUNDUP(H1940/2,0)+6000,IF(H1940&lt;=56000,ROUNDUP(H1940/4,0)+14000,28000)))),IF(H1940&lt;=0,IF(I1940&lt;=0,0,IF(I1940&lt;=15000,I1940,IF(I1940&lt;=40000,ROUNDUP(I1940/2,0)+7500,IF(I1940&lt;=70000,ROUNDUP(I1940/4,0)+17500,35000)))),MAX(IF(I1940&lt;=0,0,IF(I1940&lt;=15000,I1940,IF(I1940&lt;=40000,ROUNDUP(I1940/2,0)+7500,IF(I1940&lt;=70000,ROUNDUP(I1940/4,0)+17500,35000)))),MIN(IF(H1940&lt;=0,0,IF(H1940&lt;=12000,H1940,IF(H1940&lt;=32000,ROUNDUP(H1940/2,0)+6000,IF(H1940&lt;=56000,ROUNDUP(H1940/4,0)+14000,28000))))+IF(I1940&lt;=0,0,IF(I1940&lt;=15000,I1940,IF(I1940&lt;=40000,ROUNDUP(I1940/2,0)+7500,IF(I1940&lt;=70000,ROUNDUP(I1940/4,0)+17500,35000)))),28000))))</f>
        <v/>
      </c>
      <c r="V1940" s="18">
        <f>MIN(70000,S1940+T1940+U1940)</f>
        <v/>
      </c>
      <c r="W1940" s="18">
        <f>MAX(0,ROUNDDOWN(M1940-J1940-N1940-K1940-0,-3))</f>
        <v/>
      </c>
      <c r="X1940" s="18">
        <f>MAX(0,ROUNDDOWN(M1940-J1940-N1940-K1940-R1940,-3))</f>
        <v/>
      </c>
      <c r="Y1940" s="18">
        <f>IF(W1940&lt;=0,0,ROUNDDOWN((W1940*LOOKUP(W1940,{0,1950001,3300001,6950001,9000001,18000001,40000001},{0.05,0.1,0.2,0.23,0.33,0.4,0.45})-LOOKUP(W1940,{0,1950001,3300001,6950001,9000001,18000001,40000001},{0,97500,427500,636000,1536000,2796000,4796000}))*1.021,-2))</f>
        <v/>
      </c>
      <c r="Z1940" s="18">
        <f>IF(X1940&lt;=0,0,ROUNDDOWN((X1940*LOOKUP(X1940,{0,1950001,3300001,6950001,9000001,18000001,40000001},{0.05,0.1,0.2,0.23,0.33,0.4,0.45})-LOOKUP(X1940,{0,1950001,3300001,6950001,9000001,18000001,40000001},{0,97500,427500,636000,1536000,2796000,4796000}))*1.021,-2))</f>
        <v/>
      </c>
      <c r="AA1940" s="18">
        <f>MAX(0,ROUNDDOWN(M1940-J1940-430000-L1940-0,-3))</f>
        <v/>
      </c>
      <c r="AB1940" s="18">
        <f>MAX(0,ROUNDDOWN(M1940-J1940-430000-L1940-V1940,-3))</f>
        <v/>
      </c>
      <c r="AC1940" s="18">
        <f>IF(M1940&lt;=450000,0,MAX(0,ROUNDDOWN(AA1940*0.06-MIN(50000,AA1940)*0.03,-2))+MAX(0,ROUNDDOWN(AA1940*0.04-MIN(50000,AA1940)*0.02,-2)))</f>
        <v/>
      </c>
      <c r="AD1940" s="18">
        <f>IF(M1940&lt;=450000,0,MAX(0,ROUNDDOWN(AB1940*0.06-MIN(50000,AB1940)*0.03,-2))+MAX(0,ROUNDDOWN(AB1940*0.04-MIN(50000,AB1940)*0.02,-2)))</f>
        <v/>
      </c>
      <c r="AE1940" s="18">
        <f>Y1940-Z1940</f>
        <v/>
      </c>
      <c r="AF1940" s="18">
        <f>AC1940-AD1940</f>
        <v/>
      </c>
      <c r="AG1940" s="18">
        <f>AE1940+AF1940</f>
        <v/>
      </c>
      <c r="AH1940" s="20">
        <f>IF(W1940&lt;=0,0,LOOKUP(W1940,{0,1950001,3300001,6950001,9000001,18000001,40000001},{0.05,0.1,0.2,0.23,0.33,0.4,0.45}))</f>
        <v/>
      </c>
    </row>
    <row r="1941">
      <c r="A1941" t="inlineStr">
        <is>
          <t>1万円刻み 3区分8万円ずつ</t>
        </is>
      </c>
      <c r="B1941" s="18">
        <f>'4_1万円刻み'!$A$621</f>
        <v/>
      </c>
      <c r="C1941" s="19" t="n">
        <v>2026</v>
      </c>
      <c r="D1941" t="inlineStr">
        <is>
          <t>いいえ</t>
        </is>
      </c>
      <c r="E1941" s="18" t="n">
        <v>80000</v>
      </c>
      <c r="F1941" s="18" t="n">
        <v>0</v>
      </c>
      <c r="G1941" s="18" t="n">
        <v>80000</v>
      </c>
      <c r="H1941" s="18" t="n">
        <v>80000</v>
      </c>
      <c r="I1941" s="18" t="n">
        <v>0</v>
      </c>
      <c r="J1941" s="18">
        <f>ROUND(MIN(B1941/12,650000)*12*0.0915+MIN(B1941/12,1390000)*12*(0.0504+0)+B1941*0.005,0)</f>
        <v/>
      </c>
      <c r="K1941" s="18" t="n">
        <v>0</v>
      </c>
      <c r="L1941" s="18" t="n">
        <v>0</v>
      </c>
      <c r="M1941" s="18">
        <f>ROUND(IF(C1941&gt;=2026,IF(B1941&lt;741000,0,IF(B1941&lt;2191000,B1941-740000,IF(B1941&lt;2193000,1451000,IF(B1941&lt;2196000,1453000,IF(B1941&lt;2200000,1456000,IF(B1941&lt;3600000,ROUNDDOWN(B1941/4,-3)*2.8-80000,IF(B1941&lt;6600000,ROUNDDOWN(B1941/4,-3)*3.2-440000,IF(B1941&lt;8500000,ROUNDDOWN(B1941*0.9,0)-1100000,B1941-1950000)))))))),IF(B1941&lt;651000,0,IF(B1941&lt;1900000,B1941-650000,IF(B1941&lt;3600000,ROUNDDOWN(B1941/4,-3)*2.8-80000,IF(B1941&lt;6600000,ROUNDDOWN(B1941/4,-3)*3.2-440000,IF(B1941&lt;8500000,ROUNDDOWN(B1941*0.9,0)-1100000,B1941-1950000)))))),0)</f>
        <v/>
      </c>
      <c r="N1941" s="18">
        <f>IF(M1941&gt;23500000,NA(),IF(C1941&gt;=2026,IF(M1941&lt;=4890000,1040000,IF(M1941&lt;=6550000,670000,620000)),IF(M1941&lt;=1320000,950000,IF(M1941&lt;=3360000,880000,IF(M1941&lt;=4890000,680000,IF(M1941&lt;=6550000,630000,580000))))))</f>
        <v/>
      </c>
      <c r="O1941" s="18">
        <f>IF(F1941&lt;=0,IF(AND(D1941="はい",C1941&gt;=2026,C1941&lt;=2027),IF(E1941&lt;=0,0,IF(E1941&lt;=30000,E1941,IF(E1941&lt;=60000,ROUNDUP(E1941/2,0)+15000,IF(E1941&lt;=120000,ROUNDUP(E1941/4,0)+30000,60000)))),IF(E1941&lt;=0,0,IF(E1941&lt;=20000,E1941,IF(E1941&lt;=40000,ROUNDUP(E1941/2,0)+10000,IF(E1941&lt;=80000,ROUNDUP(E1941/4,0)+20000,40000))))),IF(E1941&lt;=0,IF(F1941&lt;=0,0,IF(F1941&lt;=25000,F1941,IF(F1941&lt;=50000,ROUNDUP(F1941/2,0)+12500,IF(F1941&lt;=100000,ROUNDUP(F1941/4,0)+25000,50000)))),MAX(IF(F1941&lt;=0,0,IF(F1941&lt;=25000,F1941,IF(F1941&lt;=50000,ROUNDUP(F1941/2,0)+12500,IF(F1941&lt;=100000,ROUNDUP(F1941/4,0)+25000,50000)))),MIN(IF(AND(D1941="はい",C1941&gt;=2026,C1941&lt;=2027),IF(E1941&lt;=0,0,IF(E1941&lt;=30000,E1941,IF(E1941&lt;=60000,ROUNDUP(E1941/2,0)+15000,IF(E1941&lt;=120000,ROUNDUP(E1941/4,0)+30000,60000)))),IF(E1941&lt;=0,0,IF(E1941&lt;=20000,E1941,IF(E1941&lt;=40000,ROUNDUP(E1941/2,0)+10000,IF(E1941&lt;=80000,ROUNDUP(E1941/4,0)+20000,40000)))))+IF(F1941&lt;=0,0,IF(F1941&lt;=25000,F1941,IF(F1941&lt;=50000,ROUNDUP(F1941/2,0)+12500,IF(F1941&lt;=100000,ROUNDUP(F1941/4,0)+25000,50000)))),IF(AND(D1941="はい",C1941&gt;=2026,C1941&lt;=2027),60000,40000)))))</f>
        <v/>
      </c>
      <c r="P1941" s="18">
        <f>IF(G1941&lt;=0,0,IF(G1941&lt;=20000,G1941,IF(G1941&lt;=40000,ROUNDUP(G1941/2,0)+10000,IF(G1941&lt;=80000,ROUNDUP(G1941/4,0)+20000,40000))))</f>
        <v/>
      </c>
      <c r="Q1941" s="18">
        <f>IF(I1941&lt;=0,IF(H1941&lt;=0,0,IF(H1941&lt;=20000,H1941,IF(H1941&lt;=40000,ROUNDUP(H1941/2,0)+10000,IF(H1941&lt;=80000,ROUNDUP(H1941/4,0)+20000,40000)))),IF(H1941&lt;=0,IF(I1941&lt;=0,0,IF(I1941&lt;=25000,I1941,IF(I1941&lt;=50000,ROUNDUP(I1941/2,0)+12500,IF(I1941&lt;=100000,ROUNDUP(I1941/4,0)+25000,50000)))),MAX(IF(I1941&lt;=0,0,IF(I1941&lt;=25000,I1941,IF(I1941&lt;=50000,ROUNDUP(I1941/2,0)+12500,IF(I1941&lt;=100000,ROUNDUP(I1941/4,0)+25000,50000)))),MIN(IF(H1941&lt;=0,0,IF(H1941&lt;=20000,H1941,IF(H1941&lt;=40000,ROUNDUP(H1941/2,0)+10000,IF(H1941&lt;=80000,ROUNDUP(H1941/4,0)+20000,40000))))+IF(I1941&lt;=0,0,IF(I1941&lt;=25000,I1941,IF(I1941&lt;=50000,ROUNDUP(I1941/2,0)+12500,IF(I1941&lt;=100000,ROUNDUP(I1941/4,0)+25000,50000)))),40000))))</f>
        <v/>
      </c>
      <c r="R1941" s="18">
        <f>MIN(120000,O1941+P1941+Q1941)</f>
        <v/>
      </c>
      <c r="S1941" s="18">
        <f>IF(F1941&lt;=0,IF(E1941&lt;=0,0,IF(E1941&lt;=12000,E1941,IF(E1941&lt;=32000,ROUNDUP(E1941/2,0)+6000,IF(E1941&lt;=56000,ROUNDUP(E1941/4,0)+14000,28000)))),IF(E1941&lt;=0,IF(F1941&lt;=0,0,IF(F1941&lt;=15000,F1941,IF(F1941&lt;=40000,ROUNDUP(F1941/2,0)+7500,IF(F1941&lt;=70000,ROUNDUP(F1941/4,0)+17500,35000)))),MAX(IF(F1941&lt;=0,0,IF(F1941&lt;=15000,F1941,IF(F1941&lt;=40000,ROUNDUP(F1941/2,0)+7500,IF(F1941&lt;=70000,ROUNDUP(F1941/4,0)+17500,35000)))),MIN(IF(E1941&lt;=0,0,IF(E1941&lt;=12000,E1941,IF(E1941&lt;=32000,ROUNDUP(E1941/2,0)+6000,IF(E1941&lt;=56000,ROUNDUP(E1941/4,0)+14000,28000))))+IF(F1941&lt;=0,0,IF(F1941&lt;=15000,F1941,IF(F1941&lt;=40000,ROUNDUP(F1941/2,0)+7500,IF(F1941&lt;=70000,ROUNDUP(F1941/4,0)+17500,35000)))),28000))))</f>
        <v/>
      </c>
      <c r="T1941" s="18">
        <f>IF(G1941&lt;=0,0,IF(G1941&lt;=12000,G1941,IF(G1941&lt;=32000,ROUNDUP(G1941/2,0)+6000,IF(G1941&lt;=56000,ROUNDUP(G1941/4,0)+14000,28000))))</f>
        <v/>
      </c>
      <c r="U1941" s="18">
        <f>IF(I1941&lt;=0,IF(H1941&lt;=0,0,IF(H1941&lt;=12000,H1941,IF(H1941&lt;=32000,ROUNDUP(H1941/2,0)+6000,IF(H1941&lt;=56000,ROUNDUP(H1941/4,0)+14000,28000)))),IF(H1941&lt;=0,IF(I1941&lt;=0,0,IF(I1941&lt;=15000,I1941,IF(I1941&lt;=40000,ROUNDUP(I1941/2,0)+7500,IF(I1941&lt;=70000,ROUNDUP(I1941/4,0)+17500,35000)))),MAX(IF(I1941&lt;=0,0,IF(I1941&lt;=15000,I1941,IF(I1941&lt;=40000,ROUNDUP(I1941/2,0)+7500,IF(I1941&lt;=70000,ROUNDUP(I1941/4,0)+17500,35000)))),MIN(IF(H1941&lt;=0,0,IF(H1941&lt;=12000,H1941,IF(H1941&lt;=32000,ROUNDUP(H1941/2,0)+6000,IF(H1941&lt;=56000,ROUNDUP(H1941/4,0)+14000,28000))))+IF(I1941&lt;=0,0,IF(I1941&lt;=15000,I1941,IF(I1941&lt;=40000,ROUNDUP(I1941/2,0)+7500,IF(I1941&lt;=70000,ROUNDUP(I1941/4,0)+17500,35000)))),28000))))</f>
        <v/>
      </c>
      <c r="V1941" s="18">
        <f>MIN(70000,S1941+T1941+U1941)</f>
        <v/>
      </c>
      <c r="W1941" s="18">
        <f>MAX(0,ROUNDDOWN(M1941-J1941-N1941-K1941-0,-3))</f>
        <v/>
      </c>
      <c r="X1941" s="18">
        <f>MAX(0,ROUNDDOWN(M1941-J1941-N1941-K1941-R1941,-3))</f>
        <v/>
      </c>
      <c r="Y1941" s="18">
        <f>IF(W1941&lt;=0,0,ROUNDDOWN((W1941*LOOKUP(W1941,{0,1950001,3300001,6950001,9000001,18000001,40000001},{0.05,0.1,0.2,0.23,0.33,0.4,0.45})-LOOKUP(W1941,{0,1950001,3300001,6950001,9000001,18000001,40000001},{0,97500,427500,636000,1536000,2796000,4796000}))*1.021,-2))</f>
        <v/>
      </c>
      <c r="Z1941" s="18">
        <f>IF(X1941&lt;=0,0,ROUNDDOWN((X1941*LOOKUP(X1941,{0,1950001,3300001,6950001,9000001,18000001,40000001},{0.05,0.1,0.2,0.23,0.33,0.4,0.45})-LOOKUP(X1941,{0,1950001,3300001,6950001,9000001,18000001,40000001},{0,97500,427500,636000,1536000,2796000,4796000}))*1.021,-2))</f>
        <v/>
      </c>
      <c r="AA1941" s="18">
        <f>MAX(0,ROUNDDOWN(M1941-J1941-430000-L1941-0,-3))</f>
        <v/>
      </c>
      <c r="AB1941" s="18">
        <f>MAX(0,ROUNDDOWN(M1941-J1941-430000-L1941-V1941,-3))</f>
        <v/>
      </c>
      <c r="AC1941" s="18">
        <f>IF(M1941&lt;=450000,0,MAX(0,ROUNDDOWN(AA1941*0.06-MIN(50000,AA1941)*0.03,-2))+MAX(0,ROUNDDOWN(AA1941*0.04-MIN(50000,AA1941)*0.02,-2)))</f>
        <v/>
      </c>
      <c r="AD1941" s="18">
        <f>IF(M1941&lt;=450000,0,MAX(0,ROUNDDOWN(AB1941*0.06-MIN(50000,AB1941)*0.03,-2))+MAX(0,ROUNDDOWN(AB1941*0.04-MIN(50000,AB1941)*0.02,-2)))</f>
        <v/>
      </c>
      <c r="AE1941" s="18">
        <f>Y1941-Z1941</f>
        <v/>
      </c>
      <c r="AF1941" s="18">
        <f>AC1941-AD1941</f>
        <v/>
      </c>
      <c r="AG1941" s="18">
        <f>AE1941+AF1941</f>
        <v/>
      </c>
      <c r="AH1941" s="20">
        <f>IF(W1941&lt;=0,0,LOOKUP(W1941,{0,1950001,3300001,6950001,9000001,18000001,40000001},{0.05,0.1,0.2,0.23,0.33,0.4,0.45}))</f>
        <v/>
      </c>
    </row>
    <row r="1942">
      <c r="A1942" t="inlineStr">
        <is>
          <t>1万円刻み 一般8万円</t>
        </is>
      </c>
      <c r="B1942" s="18">
        <f>'4_1万円刻み'!$A$621</f>
        <v/>
      </c>
      <c r="C1942" s="19" t="n">
        <v>2026</v>
      </c>
      <c r="D1942" t="inlineStr">
        <is>
          <t>いいえ</t>
        </is>
      </c>
      <c r="E1942" s="18" t="n">
        <v>80000</v>
      </c>
      <c r="F1942" s="18" t="n">
        <v>0</v>
      </c>
      <c r="G1942" s="18" t="n">
        <v>0</v>
      </c>
      <c r="H1942" s="18" t="n">
        <v>0</v>
      </c>
      <c r="I1942" s="18" t="n">
        <v>0</v>
      </c>
      <c r="J1942" s="18">
        <f>ROUND(MIN(B1942/12,650000)*12*0.0915+MIN(B1942/12,1390000)*12*(0.0504+0)+B1942*0.005,0)</f>
        <v/>
      </c>
      <c r="K1942" s="18" t="n">
        <v>0</v>
      </c>
      <c r="L1942" s="18" t="n">
        <v>0</v>
      </c>
      <c r="M1942" s="18">
        <f>ROUND(IF(C1942&gt;=2026,IF(B1942&lt;741000,0,IF(B1942&lt;2191000,B1942-740000,IF(B1942&lt;2193000,1451000,IF(B1942&lt;2196000,1453000,IF(B1942&lt;2200000,1456000,IF(B1942&lt;3600000,ROUNDDOWN(B1942/4,-3)*2.8-80000,IF(B1942&lt;6600000,ROUNDDOWN(B1942/4,-3)*3.2-440000,IF(B1942&lt;8500000,ROUNDDOWN(B1942*0.9,0)-1100000,B1942-1950000)))))))),IF(B1942&lt;651000,0,IF(B1942&lt;1900000,B1942-650000,IF(B1942&lt;3600000,ROUNDDOWN(B1942/4,-3)*2.8-80000,IF(B1942&lt;6600000,ROUNDDOWN(B1942/4,-3)*3.2-440000,IF(B1942&lt;8500000,ROUNDDOWN(B1942*0.9,0)-1100000,B1942-1950000)))))),0)</f>
        <v/>
      </c>
      <c r="N1942" s="18">
        <f>IF(M1942&gt;23500000,NA(),IF(C1942&gt;=2026,IF(M1942&lt;=4890000,1040000,IF(M1942&lt;=6550000,670000,620000)),IF(M1942&lt;=1320000,950000,IF(M1942&lt;=3360000,880000,IF(M1942&lt;=4890000,680000,IF(M1942&lt;=6550000,630000,580000))))))</f>
        <v/>
      </c>
      <c r="O1942" s="18">
        <f>IF(F1942&lt;=0,IF(AND(D1942="はい",C1942&gt;=2026,C1942&lt;=2027),IF(E1942&lt;=0,0,IF(E1942&lt;=30000,E1942,IF(E1942&lt;=60000,ROUNDUP(E1942/2,0)+15000,IF(E1942&lt;=120000,ROUNDUP(E1942/4,0)+30000,60000)))),IF(E1942&lt;=0,0,IF(E1942&lt;=20000,E1942,IF(E1942&lt;=40000,ROUNDUP(E1942/2,0)+10000,IF(E1942&lt;=80000,ROUNDUP(E1942/4,0)+20000,40000))))),IF(E1942&lt;=0,IF(F1942&lt;=0,0,IF(F1942&lt;=25000,F1942,IF(F1942&lt;=50000,ROUNDUP(F1942/2,0)+12500,IF(F1942&lt;=100000,ROUNDUP(F1942/4,0)+25000,50000)))),MAX(IF(F1942&lt;=0,0,IF(F1942&lt;=25000,F1942,IF(F1942&lt;=50000,ROUNDUP(F1942/2,0)+12500,IF(F1942&lt;=100000,ROUNDUP(F1942/4,0)+25000,50000)))),MIN(IF(AND(D1942="はい",C1942&gt;=2026,C1942&lt;=2027),IF(E1942&lt;=0,0,IF(E1942&lt;=30000,E1942,IF(E1942&lt;=60000,ROUNDUP(E1942/2,0)+15000,IF(E1942&lt;=120000,ROUNDUP(E1942/4,0)+30000,60000)))),IF(E1942&lt;=0,0,IF(E1942&lt;=20000,E1942,IF(E1942&lt;=40000,ROUNDUP(E1942/2,0)+10000,IF(E1942&lt;=80000,ROUNDUP(E1942/4,0)+20000,40000)))))+IF(F1942&lt;=0,0,IF(F1942&lt;=25000,F1942,IF(F1942&lt;=50000,ROUNDUP(F1942/2,0)+12500,IF(F1942&lt;=100000,ROUNDUP(F1942/4,0)+25000,50000)))),IF(AND(D1942="はい",C1942&gt;=2026,C1942&lt;=2027),60000,40000)))))</f>
        <v/>
      </c>
      <c r="P1942" s="18">
        <f>IF(G1942&lt;=0,0,IF(G1942&lt;=20000,G1942,IF(G1942&lt;=40000,ROUNDUP(G1942/2,0)+10000,IF(G1942&lt;=80000,ROUNDUP(G1942/4,0)+20000,40000))))</f>
        <v/>
      </c>
      <c r="Q1942" s="18">
        <f>IF(I1942&lt;=0,IF(H1942&lt;=0,0,IF(H1942&lt;=20000,H1942,IF(H1942&lt;=40000,ROUNDUP(H1942/2,0)+10000,IF(H1942&lt;=80000,ROUNDUP(H1942/4,0)+20000,40000)))),IF(H1942&lt;=0,IF(I1942&lt;=0,0,IF(I1942&lt;=25000,I1942,IF(I1942&lt;=50000,ROUNDUP(I1942/2,0)+12500,IF(I1942&lt;=100000,ROUNDUP(I1942/4,0)+25000,50000)))),MAX(IF(I1942&lt;=0,0,IF(I1942&lt;=25000,I1942,IF(I1942&lt;=50000,ROUNDUP(I1942/2,0)+12500,IF(I1942&lt;=100000,ROUNDUP(I1942/4,0)+25000,50000)))),MIN(IF(H1942&lt;=0,0,IF(H1942&lt;=20000,H1942,IF(H1942&lt;=40000,ROUNDUP(H1942/2,0)+10000,IF(H1942&lt;=80000,ROUNDUP(H1942/4,0)+20000,40000))))+IF(I1942&lt;=0,0,IF(I1942&lt;=25000,I1942,IF(I1942&lt;=50000,ROUNDUP(I1942/2,0)+12500,IF(I1942&lt;=100000,ROUNDUP(I1942/4,0)+25000,50000)))),40000))))</f>
        <v/>
      </c>
      <c r="R1942" s="18">
        <f>MIN(120000,O1942+P1942+Q1942)</f>
        <v/>
      </c>
      <c r="S1942" s="18">
        <f>IF(F1942&lt;=0,IF(E1942&lt;=0,0,IF(E1942&lt;=12000,E1942,IF(E1942&lt;=32000,ROUNDUP(E1942/2,0)+6000,IF(E1942&lt;=56000,ROUNDUP(E1942/4,0)+14000,28000)))),IF(E1942&lt;=0,IF(F1942&lt;=0,0,IF(F1942&lt;=15000,F1942,IF(F1942&lt;=40000,ROUNDUP(F1942/2,0)+7500,IF(F1942&lt;=70000,ROUNDUP(F1942/4,0)+17500,35000)))),MAX(IF(F1942&lt;=0,0,IF(F1942&lt;=15000,F1942,IF(F1942&lt;=40000,ROUNDUP(F1942/2,0)+7500,IF(F1942&lt;=70000,ROUNDUP(F1942/4,0)+17500,35000)))),MIN(IF(E1942&lt;=0,0,IF(E1942&lt;=12000,E1942,IF(E1942&lt;=32000,ROUNDUP(E1942/2,0)+6000,IF(E1942&lt;=56000,ROUNDUP(E1942/4,0)+14000,28000))))+IF(F1942&lt;=0,0,IF(F1942&lt;=15000,F1942,IF(F1942&lt;=40000,ROUNDUP(F1942/2,0)+7500,IF(F1942&lt;=70000,ROUNDUP(F1942/4,0)+17500,35000)))),28000))))</f>
        <v/>
      </c>
      <c r="T1942" s="18">
        <f>IF(G1942&lt;=0,0,IF(G1942&lt;=12000,G1942,IF(G1942&lt;=32000,ROUNDUP(G1942/2,0)+6000,IF(G1942&lt;=56000,ROUNDUP(G1942/4,0)+14000,28000))))</f>
        <v/>
      </c>
      <c r="U1942" s="18">
        <f>IF(I1942&lt;=0,IF(H1942&lt;=0,0,IF(H1942&lt;=12000,H1942,IF(H1942&lt;=32000,ROUNDUP(H1942/2,0)+6000,IF(H1942&lt;=56000,ROUNDUP(H1942/4,0)+14000,28000)))),IF(H1942&lt;=0,IF(I1942&lt;=0,0,IF(I1942&lt;=15000,I1942,IF(I1942&lt;=40000,ROUNDUP(I1942/2,0)+7500,IF(I1942&lt;=70000,ROUNDUP(I1942/4,0)+17500,35000)))),MAX(IF(I1942&lt;=0,0,IF(I1942&lt;=15000,I1942,IF(I1942&lt;=40000,ROUNDUP(I1942/2,0)+7500,IF(I1942&lt;=70000,ROUNDUP(I1942/4,0)+17500,35000)))),MIN(IF(H1942&lt;=0,0,IF(H1942&lt;=12000,H1942,IF(H1942&lt;=32000,ROUNDUP(H1942/2,0)+6000,IF(H1942&lt;=56000,ROUNDUP(H1942/4,0)+14000,28000))))+IF(I1942&lt;=0,0,IF(I1942&lt;=15000,I1942,IF(I1942&lt;=40000,ROUNDUP(I1942/2,0)+7500,IF(I1942&lt;=70000,ROUNDUP(I1942/4,0)+17500,35000)))),28000))))</f>
        <v/>
      </c>
      <c r="V1942" s="18">
        <f>MIN(70000,S1942+T1942+U1942)</f>
        <v/>
      </c>
      <c r="W1942" s="18">
        <f>MAX(0,ROUNDDOWN(M1942-J1942-N1942-K1942-0,-3))</f>
        <v/>
      </c>
      <c r="X1942" s="18">
        <f>MAX(0,ROUNDDOWN(M1942-J1942-N1942-K1942-R1942,-3))</f>
        <v/>
      </c>
      <c r="Y1942" s="18">
        <f>IF(W1942&lt;=0,0,ROUNDDOWN((W1942*LOOKUP(W1942,{0,1950001,3300001,6950001,9000001,18000001,40000001},{0.05,0.1,0.2,0.23,0.33,0.4,0.45})-LOOKUP(W1942,{0,1950001,3300001,6950001,9000001,18000001,40000001},{0,97500,427500,636000,1536000,2796000,4796000}))*1.021,-2))</f>
        <v/>
      </c>
      <c r="Z1942" s="18">
        <f>IF(X1942&lt;=0,0,ROUNDDOWN((X1942*LOOKUP(X1942,{0,1950001,3300001,6950001,9000001,18000001,40000001},{0.05,0.1,0.2,0.23,0.33,0.4,0.45})-LOOKUP(X1942,{0,1950001,3300001,6950001,9000001,18000001,40000001},{0,97500,427500,636000,1536000,2796000,4796000}))*1.021,-2))</f>
        <v/>
      </c>
      <c r="AA1942" s="18">
        <f>MAX(0,ROUNDDOWN(M1942-J1942-430000-L1942-0,-3))</f>
        <v/>
      </c>
      <c r="AB1942" s="18">
        <f>MAX(0,ROUNDDOWN(M1942-J1942-430000-L1942-V1942,-3))</f>
        <v/>
      </c>
      <c r="AC1942" s="18">
        <f>IF(M1942&lt;=450000,0,MAX(0,ROUNDDOWN(AA1942*0.06-MIN(50000,AA1942)*0.03,-2))+MAX(0,ROUNDDOWN(AA1942*0.04-MIN(50000,AA1942)*0.02,-2)))</f>
        <v/>
      </c>
      <c r="AD1942" s="18">
        <f>IF(M1942&lt;=450000,0,MAX(0,ROUNDDOWN(AB1942*0.06-MIN(50000,AB1942)*0.03,-2))+MAX(0,ROUNDDOWN(AB1942*0.04-MIN(50000,AB1942)*0.02,-2)))</f>
        <v/>
      </c>
      <c r="AE1942" s="18">
        <f>Y1942-Z1942</f>
        <v/>
      </c>
      <c r="AF1942" s="18">
        <f>AC1942-AD1942</f>
        <v/>
      </c>
      <c r="AG1942" s="18">
        <f>AE1942+AF1942</f>
        <v/>
      </c>
      <c r="AH1942" s="20">
        <f>IF(W1942&lt;=0,0,LOOKUP(W1942,{0,1950001,3300001,6950001,9000001,18000001,40000001},{0.05,0.1,0.2,0.23,0.33,0.4,0.45}))</f>
        <v/>
      </c>
    </row>
    <row r="1943">
      <c r="A1943" t="inlineStr">
        <is>
          <t>1万円刻み 特例あり一般12万円</t>
        </is>
      </c>
      <c r="B1943" s="18">
        <f>'4_1万円刻み'!$A$621</f>
        <v/>
      </c>
      <c r="C1943" s="19" t="n">
        <v>2026</v>
      </c>
      <c r="D1943" t="inlineStr">
        <is>
          <t>はい</t>
        </is>
      </c>
      <c r="E1943" s="18" t="n">
        <v>120000</v>
      </c>
      <c r="F1943" s="18" t="n">
        <v>0</v>
      </c>
      <c r="G1943" s="18" t="n">
        <v>0</v>
      </c>
      <c r="H1943" s="18" t="n">
        <v>0</v>
      </c>
      <c r="I1943" s="18" t="n">
        <v>0</v>
      </c>
      <c r="J1943" s="18">
        <f>ROUND(MIN(B1943/12,650000)*12*0.0915+MIN(B1943/12,1390000)*12*(0.0504+0)+B1943*0.005,0)</f>
        <v/>
      </c>
      <c r="K1943" s="18" t="n">
        <v>0</v>
      </c>
      <c r="L1943" s="18" t="n">
        <v>0</v>
      </c>
      <c r="M1943" s="18">
        <f>ROUND(IF(C1943&gt;=2026,IF(B1943&lt;741000,0,IF(B1943&lt;2191000,B1943-740000,IF(B1943&lt;2193000,1451000,IF(B1943&lt;2196000,1453000,IF(B1943&lt;2200000,1456000,IF(B1943&lt;3600000,ROUNDDOWN(B1943/4,-3)*2.8-80000,IF(B1943&lt;6600000,ROUNDDOWN(B1943/4,-3)*3.2-440000,IF(B1943&lt;8500000,ROUNDDOWN(B1943*0.9,0)-1100000,B1943-1950000)))))))),IF(B1943&lt;651000,0,IF(B1943&lt;1900000,B1943-650000,IF(B1943&lt;3600000,ROUNDDOWN(B1943/4,-3)*2.8-80000,IF(B1943&lt;6600000,ROUNDDOWN(B1943/4,-3)*3.2-440000,IF(B1943&lt;8500000,ROUNDDOWN(B1943*0.9,0)-1100000,B1943-1950000)))))),0)</f>
        <v/>
      </c>
      <c r="N1943" s="18">
        <f>IF(M1943&gt;23500000,NA(),IF(C1943&gt;=2026,IF(M1943&lt;=4890000,1040000,IF(M1943&lt;=6550000,670000,620000)),IF(M1943&lt;=1320000,950000,IF(M1943&lt;=3360000,880000,IF(M1943&lt;=4890000,680000,IF(M1943&lt;=6550000,630000,580000))))))</f>
        <v/>
      </c>
      <c r="O1943" s="18">
        <f>IF(F1943&lt;=0,IF(AND(D1943="はい",C1943&gt;=2026,C1943&lt;=2027),IF(E1943&lt;=0,0,IF(E1943&lt;=30000,E1943,IF(E1943&lt;=60000,ROUNDUP(E1943/2,0)+15000,IF(E1943&lt;=120000,ROUNDUP(E1943/4,0)+30000,60000)))),IF(E1943&lt;=0,0,IF(E1943&lt;=20000,E1943,IF(E1943&lt;=40000,ROUNDUP(E1943/2,0)+10000,IF(E1943&lt;=80000,ROUNDUP(E1943/4,0)+20000,40000))))),IF(E1943&lt;=0,IF(F1943&lt;=0,0,IF(F1943&lt;=25000,F1943,IF(F1943&lt;=50000,ROUNDUP(F1943/2,0)+12500,IF(F1943&lt;=100000,ROUNDUP(F1943/4,0)+25000,50000)))),MAX(IF(F1943&lt;=0,0,IF(F1943&lt;=25000,F1943,IF(F1943&lt;=50000,ROUNDUP(F1943/2,0)+12500,IF(F1943&lt;=100000,ROUNDUP(F1943/4,0)+25000,50000)))),MIN(IF(AND(D1943="はい",C1943&gt;=2026,C1943&lt;=2027),IF(E1943&lt;=0,0,IF(E1943&lt;=30000,E1943,IF(E1943&lt;=60000,ROUNDUP(E1943/2,0)+15000,IF(E1943&lt;=120000,ROUNDUP(E1943/4,0)+30000,60000)))),IF(E1943&lt;=0,0,IF(E1943&lt;=20000,E1943,IF(E1943&lt;=40000,ROUNDUP(E1943/2,0)+10000,IF(E1943&lt;=80000,ROUNDUP(E1943/4,0)+20000,40000)))))+IF(F1943&lt;=0,0,IF(F1943&lt;=25000,F1943,IF(F1943&lt;=50000,ROUNDUP(F1943/2,0)+12500,IF(F1943&lt;=100000,ROUNDUP(F1943/4,0)+25000,50000)))),IF(AND(D1943="はい",C1943&gt;=2026,C1943&lt;=2027),60000,40000)))))</f>
        <v/>
      </c>
      <c r="P1943" s="18">
        <f>IF(G1943&lt;=0,0,IF(G1943&lt;=20000,G1943,IF(G1943&lt;=40000,ROUNDUP(G1943/2,0)+10000,IF(G1943&lt;=80000,ROUNDUP(G1943/4,0)+20000,40000))))</f>
        <v/>
      </c>
      <c r="Q1943" s="18">
        <f>IF(I1943&lt;=0,IF(H1943&lt;=0,0,IF(H1943&lt;=20000,H1943,IF(H1943&lt;=40000,ROUNDUP(H1943/2,0)+10000,IF(H1943&lt;=80000,ROUNDUP(H1943/4,0)+20000,40000)))),IF(H1943&lt;=0,IF(I1943&lt;=0,0,IF(I1943&lt;=25000,I1943,IF(I1943&lt;=50000,ROUNDUP(I1943/2,0)+12500,IF(I1943&lt;=100000,ROUNDUP(I1943/4,0)+25000,50000)))),MAX(IF(I1943&lt;=0,0,IF(I1943&lt;=25000,I1943,IF(I1943&lt;=50000,ROUNDUP(I1943/2,0)+12500,IF(I1943&lt;=100000,ROUNDUP(I1943/4,0)+25000,50000)))),MIN(IF(H1943&lt;=0,0,IF(H1943&lt;=20000,H1943,IF(H1943&lt;=40000,ROUNDUP(H1943/2,0)+10000,IF(H1943&lt;=80000,ROUNDUP(H1943/4,0)+20000,40000))))+IF(I1943&lt;=0,0,IF(I1943&lt;=25000,I1943,IF(I1943&lt;=50000,ROUNDUP(I1943/2,0)+12500,IF(I1943&lt;=100000,ROUNDUP(I1943/4,0)+25000,50000)))),40000))))</f>
        <v/>
      </c>
      <c r="R1943" s="18">
        <f>MIN(120000,O1943+P1943+Q1943)</f>
        <v/>
      </c>
      <c r="S1943" s="18">
        <f>IF(F1943&lt;=0,IF(E1943&lt;=0,0,IF(E1943&lt;=12000,E1943,IF(E1943&lt;=32000,ROUNDUP(E1943/2,0)+6000,IF(E1943&lt;=56000,ROUNDUP(E1943/4,0)+14000,28000)))),IF(E1943&lt;=0,IF(F1943&lt;=0,0,IF(F1943&lt;=15000,F1943,IF(F1943&lt;=40000,ROUNDUP(F1943/2,0)+7500,IF(F1943&lt;=70000,ROUNDUP(F1943/4,0)+17500,35000)))),MAX(IF(F1943&lt;=0,0,IF(F1943&lt;=15000,F1943,IF(F1943&lt;=40000,ROUNDUP(F1943/2,0)+7500,IF(F1943&lt;=70000,ROUNDUP(F1943/4,0)+17500,35000)))),MIN(IF(E1943&lt;=0,0,IF(E1943&lt;=12000,E1943,IF(E1943&lt;=32000,ROUNDUP(E1943/2,0)+6000,IF(E1943&lt;=56000,ROUNDUP(E1943/4,0)+14000,28000))))+IF(F1943&lt;=0,0,IF(F1943&lt;=15000,F1943,IF(F1943&lt;=40000,ROUNDUP(F1943/2,0)+7500,IF(F1943&lt;=70000,ROUNDUP(F1943/4,0)+17500,35000)))),28000))))</f>
        <v/>
      </c>
      <c r="T1943" s="18">
        <f>IF(G1943&lt;=0,0,IF(G1943&lt;=12000,G1943,IF(G1943&lt;=32000,ROUNDUP(G1943/2,0)+6000,IF(G1943&lt;=56000,ROUNDUP(G1943/4,0)+14000,28000))))</f>
        <v/>
      </c>
      <c r="U1943" s="18">
        <f>IF(I1943&lt;=0,IF(H1943&lt;=0,0,IF(H1943&lt;=12000,H1943,IF(H1943&lt;=32000,ROUNDUP(H1943/2,0)+6000,IF(H1943&lt;=56000,ROUNDUP(H1943/4,0)+14000,28000)))),IF(H1943&lt;=0,IF(I1943&lt;=0,0,IF(I1943&lt;=15000,I1943,IF(I1943&lt;=40000,ROUNDUP(I1943/2,0)+7500,IF(I1943&lt;=70000,ROUNDUP(I1943/4,0)+17500,35000)))),MAX(IF(I1943&lt;=0,0,IF(I1943&lt;=15000,I1943,IF(I1943&lt;=40000,ROUNDUP(I1943/2,0)+7500,IF(I1943&lt;=70000,ROUNDUP(I1943/4,0)+17500,35000)))),MIN(IF(H1943&lt;=0,0,IF(H1943&lt;=12000,H1943,IF(H1943&lt;=32000,ROUNDUP(H1943/2,0)+6000,IF(H1943&lt;=56000,ROUNDUP(H1943/4,0)+14000,28000))))+IF(I1943&lt;=0,0,IF(I1943&lt;=15000,I1943,IF(I1943&lt;=40000,ROUNDUP(I1943/2,0)+7500,IF(I1943&lt;=70000,ROUNDUP(I1943/4,0)+17500,35000)))),28000))))</f>
        <v/>
      </c>
      <c r="V1943" s="18">
        <f>MIN(70000,S1943+T1943+U1943)</f>
        <v/>
      </c>
      <c r="W1943" s="18">
        <f>MAX(0,ROUNDDOWN(M1943-J1943-N1943-K1943-0,-3))</f>
        <v/>
      </c>
      <c r="X1943" s="18">
        <f>MAX(0,ROUNDDOWN(M1943-J1943-N1943-K1943-R1943,-3))</f>
        <v/>
      </c>
      <c r="Y1943" s="18">
        <f>IF(W1943&lt;=0,0,ROUNDDOWN((W1943*LOOKUP(W1943,{0,1950001,3300001,6950001,9000001,18000001,40000001},{0.05,0.1,0.2,0.23,0.33,0.4,0.45})-LOOKUP(W1943,{0,1950001,3300001,6950001,9000001,18000001,40000001},{0,97500,427500,636000,1536000,2796000,4796000}))*1.021,-2))</f>
        <v/>
      </c>
      <c r="Z1943" s="18">
        <f>IF(X1943&lt;=0,0,ROUNDDOWN((X1943*LOOKUP(X1943,{0,1950001,3300001,6950001,9000001,18000001,40000001},{0.05,0.1,0.2,0.23,0.33,0.4,0.45})-LOOKUP(X1943,{0,1950001,3300001,6950001,9000001,18000001,40000001},{0,97500,427500,636000,1536000,2796000,4796000}))*1.021,-2))</f>
        <v/>
      </c>
      <c r="AA1943" s="18">
        <f>MAX(0,ROUNDDOWN(M1943-J1943-430000-L1943-0,-3))</f>
        <v/>
      </c>
      <c r="AB1943" s="18">
        <f>MAX(0,ROUNDDOWN(M1943-J1943-430000-L1943-V1943,-3))</f>
        <v/>
      </c>
      <c r="AC1943" s="18">
        <f>IF(M1943&lt;=450000,0,MAX(0,ROUNDDOWN(AA1943*0.06-MIN(50000,AA1943)*0.03,-2))+MAX(0,ROUNDDOWN(AA1943*0.04-MIN(50000,AA1943)*0.02,-2)))</f>
        <v/>
      </c>
      <c r="AD1943" s="18">
        <f>IF(M1943&lt;=450000,0,MAX(0,ROUNDDOWN(AB1943*0.06-MIN(50000,AB1943)*0.03,-2))+MAX(0,ROUNDDOWN(AB1943*0.04-MIN(50000,AB1943)*0.02,-2)))</f>
        <v/>
      </c>
      <c r="AE1943" s="18">
        <f>Y1943-Z1943</f>
        <v/>
      </c>
      <c r="AF1943" s="18">
        <f>AC1943-AD1943</f>
        <v/>
      </c>
      <c r="AG1943" s="18">
        <f>AE1943+AF1943</f>
        <v/>
      </c>
      <c r="AH1943" s="20">
        <f>IF(W1943&lt;=0,0,LOOKUP(W1943,{0,1950001,3300001,6950001,9000001,18000001,40000001},{0.05,0.1,0.2,0.23,0.33,0.4,0.45}))</f>
        <v/>
      </c>
    </row>
    <row r="1944">
      <c r="A1944" t="inlineStr">
        <is>
          <t>1万円刻み 3区分8万円ずつ</t>
        </is>
      </c>
      <c r="B1944" s="18">
        <f>'4_1万円刻み'!$A$622</f>
        <v/>
      </c>
      <c r="C1944" s="19" t="n">
        <v>2026</v>
      </c>
      <c r="D1944" t="inlineStr">
        <is>
          <t>いいえ</t>
        </is>
      </c>
      <c r="E1944" s="18" t="n">
        <v>80000</v>
      </c>
      <c r="F1944" s="18" t="n">
        <v>0</v>
      </c>
      <c r="G1944" s="18" t="n">
        <v>80000</v>
      </c>
      <c r="H1944" s="18" t="n">
        <v>80000</v>
      </c>
      <c r="I1944" s="18" t="n">
        <v>0</v>
      </c>
      <c r="J1944" s="18">
        <f>ROUND(MIN(B1944/12,650000)*12*0.0915+MIN(B1944/12,1390000)*12*(0.0504+0)+B1944*0.005,0)</f>
        <v/>
      </c>
      <c r="K1944" s="18" t="n">
        <v>0</v>
      </c>
      <c r="L1944" s="18" t="n">
        <v>0</v>
      </c>
      <c r="M1944" s="18">
        <f>ROUND(IF(C1944&gt;=2026,IF(B1944&lt;741000,0,IF(B1944&lt;2191000,B1944-740000,IF(B1944&lt;2193000,1451000,IF(B1944&lt;2196000,1453000,IF(B1944&lt;2200000,1456000,IF(B1944&lt;3600000,ROUNDDOWN(B1944/4,-3)*2.8-80000,IF(B1944&lt;6600000,ROUNDDOWN(B1944/4,-3)*3.2-440000,IF(B1944&lt;8500000,ROUNDDOWN(B1944*0.9,0)-1100000,B1944-1950000)))))))),IF(B1944&lt;651000,0,IF(B1944&lt;1900000,B1944-650000,IF(B1944&lt;3600000,ROUNDDOWN(B1944/4,-3)*2.8-80000,IF(B1944&lt;6600000,ROUNDDOWN(B1944/4,-3)*3.2-440000,IF(B1944&lt;8500000,ROUNDDOWN(B1944*0.9,0)-1100000,B1944-1950000)))))),0)</f>
        <v/>
      </c>
      <c r="N1944" s="18">
        <f>IF(M1944&gt;23500000,NA(),IF(C1944&gt;=2026,IF(M1944&lt;=4890000,1040000,IF(M1944&lt;=6550000,670000,620000)),IF(M1944&lt;=1320000,950000,IF(M1944&lt;=3360000,880000,IF(M1944&lt;=4890000,680000,IF(M1944&lt;=6550000,630000,580000))))))</f>
        <v/>
      </c>
      <c r="O1944" s="18">
        <f>IF(F1944&lt;=0,IF(AND(D1944="はい",C1944&gt;=2026,C1944&lt;=2027),IF(E1944&lt;=0,0,IF(E1944&lt;=30000,E1944,IF(E1944&lt;=60000,ROUNDUP(E1944/2,0)+15000,IF(E1944&lt;=120000,ROUNDUP(E1944/4,0)+30000,60000)))),IF(E1944&lt;=0,0,IF(E1944&lt;=20000,E1944,IF(E1944&lt;=40000,ROUNDUP(E1944/2,0)+10000,IF(E1944&lt;=80000,ROUNDUP(E1944/4,0)+20000,40000))))),IF(E1944&lt;=0,IF(F1944&lt;=0,0,IF(F1944&lt;=25000,F1944,IF(F1944&lt;=50000,ROUNDUP(F1944/2,0)+12500,IF(F1944&lt;=100000,ROUNDUP(F1944/4,0)+25000,50000)))),MAX(IF(F1944&lt;=0,0,IF(F1944&lt;=25000,F1944,IF(F1944&lt;=50000,ROUNDUP(F1944/2,0)+12500,IF(F1944&lt;=100000,ROUNDUP(F1944/4,0)+25000,50000)))),MIN(IF(AND(D1944="はい",C1944&gt;=2026,C1944&lt;=2027),IF(E1944&lt;=0,0,IF(E1944&lt;=30000,E1944,IF(E1944&lt;=60000,ROUNDUP(E1944/2,0)+15000,IF(E1944&lt;=120000,ROUNDUP(E1944/4,0)+30000,60000)))),IF(E1944&lt;=0,0,IF(E1944&lt;=20000,E1944,IF(E1944&lt;=40000,ROUNDUP(E1944/2,0)+10000,IF(E1944&lt;=80000,ROUNDUP(E1944/4,0)+20000,40000)))))+IF(F1944&lt;=0,0,IF(F1944&lt;=25000,F1944,IF(F1944&lt;=50000,ROUNDUP(F1944/2,0)+12500,IF(F1944&lt;=100000,ROUNDUP(F1944/4,0)+25000,50000)))),IF(AND(D1944="はい",C1944&gt;=2026,C1944&lt;=2027),60000,40000)))))</f>
        <v/>
      </c>
      <c r="P1944" s="18">
        <f>IF(G1944&lt;=0,0,IF(G1944&lt;=20000,G1944,IF(G1944&lt;=40000,ROUNDUP(G1944/2,0)+10000,IF(G1944&lt;=80000,ROUNDUP(G1944/4,0)+20000,40000))))</f>
        <v/>
      </c>
      <c r="Q1944" s="18">
        <f>IF(I1944&lt;=0,IF(H1944&lt;=0,0,IF(H1944&lt;=20000,H1944,IF(H1944&lt;=40000,ROUNDUP(H1944/2,0)+10000,IF(H1944&lt;=80000,ROUNDUP(H1944/4,0)+20000,40000)))),IF(H1944&lt;=0,IF(I1944&lt;=0,0,IF(I1944&lt;=25000,I1944,IF(I1944&lt;=50000,ROUNDUP(I1944/2,0)+12500,IF(I1944&lt;=100000,ROUNDUP(I1944/4,0)+25000,50000)))),MAX(IF(I1944&lt;=0,0,IF(I1944&lt;=25000,I1944,IF(I1944&lt;=50000,ROUNDUP(I1944/2,0)+12500,IF(I1944&lt;=100000,ROUNDUP(I1944/4,0)+25000,50000)))),MIN(IF(H1944&lt;=0,0,IF(H1944&lt;=20000,H1944,IF(H1944&lt;=40000,ROUNDUP(H1944/2,0)+10000,IF(H1944&lt;=80000,ROUNDUP(H1944/4,0)+20000,40000))))+IF(I1944&lt;=0,0,IF(I1944&lt;=25000,I1944,IF(I1944&lt;=50000,ROUNDUP(I1944/2,0)+12500,IF(I1944&lt;=100000,ROUNDUP(I1944/4,0)+25000,50000)))),40000))))</f>
        <v/>
      </c>
      <c r="R1944" s="18">
        <f>MIN(120000,O1944+P1944+Q1944)</f>
        <v/>
      </c>
      <c r="S1944" s="18">
        <f>IF(F1944&lt;=0,IF(E1944&lt;=0,0,IF(E1944&lt;=12000,E1944,IF(E1944&lt;=32000,ROUNDUP(E1944/2,0)+6000,IF(E1944&lt;=56000,ROUNDUP(E1944/4,0)+14000,28000)))),IF(E1944&lt;=0,IF(F1944&lt;=0,0,IF(F1944&lt;=15000,F1944,IF(F1944&lt;=40000,ROUNDUP(F1944/2,0)+7500,IF(F1944&lt;=70000,ROUNDUP(F1944/4,0)+17500,35000)))),MAX(IF(F1944&lt;=0,0,IF(F1944&lt;=15000,F1944,IF(F1944&lt;=40000,ROUNDUP(F1944/2,0)+7500,IF(F1944&lt;=70000,ROUNDUP(F1944/4,0)+17500,35000)))),MIN(IF(E1944&lt;=0,0,IF(E1944&lt;=12000,E1944,IF(E1944&lt;=32000,ROUNDUP(E1944/2,0)+6000,IF(E1944&lt;=56000,ROUNDUP(E1944/4,0)+14000,28000))))+IF(F1944&lt;=0,0,IF(F1944&lt;=15000,F1944,IF(F1944&lt;=40000,ROUNDUP(F1944/2,0)+7500,IF(F1944&lt;=70000,ROUNDUP(F1944/4,0)+17500,35000)))),28000))))</f>
        <v/>
      </c>
      <c r="T1944" s="18">
        <f>IF(G1944&lt;=0,0,IF(G1944&lt;=12000,G1944,IF(G1944&lt;=32000,ROUNDUP(G1944/2,0)+6000,IF(G1944&lt;=56000,ROUNDUP(G1944/4,0)+14000,28000))))</f>
        <v/>
      </c>
      <c r="U1944" s="18">
        <f>IF(I1944&lt;=0,IF(H1944&lt;=0,0,IF(H1944&lt;=12000,H1944,IF(H1944&lt;=32000,ROUNDUP(H1944/2,0)+6000,IF(H1944&lt;=56000,ROUNDUP(H1944/4,0)+14000,28000)))),IF(H1944&lt;=0,IF(I1944&lt;=0,0,IF(I1944&lt;=15000,I1944,IF(I1944&lt;=40000,ROUNDUP(I1944/2,0)+7500,IF(I1944&lt;=70000,ROUNDUP(I1944/4,0)+17500,35000)))),MAX(IF(I1944&lt;=0,0,IF(I1944&lt;=15000,I1944,IF(I1944&lt;=40000,ROUNDUP(I1944/2,0)+7500,IF(I1944&lt;=70000,ROUNDUP(I1944/4,0)+17500,35000)))),MIN(IF(H1944&lt;=0,0,IF(H1944&lt;=12000,H1944,IF(H1944&lt;=32000,ROUNDUP(H1944/2,0)+6000,IF(H1944&lt;=56000,ROUNDUP(H1944/4,0)+14000,28000))))+IF(I1944&lt;=0,0,IF(I1944&lt;=15000,I1944,IF(I1944&lt;=40000,ROUNDUP(I1944/2,0)+7500,IF(I1944&lt;=70000,ROUNDUP(I1944/4,0)+17500,35000)))),28000))))</f>
        <v/>
      </c>
      <c r="V1944" s="18">
        <f>MIN(70000,S1944+T1944+U1944)</f>
        <v/>
      </c>
      <c r="W1944" s="18">
        <f>MAX(0,ROUNDDOWN(M1944-J1944-N1944-K1944-0,-3))</f>
        <v/>
      </c>
      <c r="X1944" s="18">
        <f>MAX(0,ROUNDDOWN(M1944-J1944-N1944-K1944-R1944,-3))</f>
        <v/>
      </c>
      <c r="Y1944" s="18">
        <f>IF(W1944&lt;=0,0,ROUNDDOWN((W1944*LOOKUP(W1944,{0,1950001,3300001,6950001,9000001,18000001,40000001},{0.05,0.1,0.2,0.23,0.33,0.4,0.45})-LOOKUP(W1944,{0,1950001,3300001,6950001,9000001,18000001,40000001},{0,97500,427500,636000,1536000,2796000,4796000}))*1.021,-2))</f>
        <v/>
      </c>
      <c r="Z1944" s="18">
        <f>IF(X1944&lt;=0,0,ROUNDDOWN((X1944*LOOKUP(X1944,{0,1950001,3300001,6950001,9000001,18000001,40000001},{0.05,0.1,0.2,0.23,0.33,0.4,0.45})-LOOKUP(X1944,{0,1950001,3300001,6950001,9000001,18000001,40000001},{0,97500,427500,636000,1536000,2796000,4796000}))*1.021,-2))</f>
        <v/>
      </c>
      <c r="AA1944" s="18">
        <f>MAX(0,ROUNDDOWN(M1944-J1944-430000-L1944-0,-3))</f>
        <v/>
      </c>
      <c r="AB1944" s="18">
        <f>MAX(0,ROUNDDOWN(M1944-J1944-430000-L1944-V1944,-3))</f>
        <v/>
      </c>
      <c r="AC1944" s="18">
        <f>IF(M1944&lt;=450000,0,MAX(0,ROUNDDOWN(AA1944*0.06-MIN(50000,AA1944)*0.03,-2))+MAX(0,ROUNDDOWN(AA1944*0.04-MIN(50000,AA1944)*0.02,-2)))</f>
        <v/>
      </c>
      <c r="AD1944" s="18">
        <f>IF(M1944&lt;=450000,0,MAX(0,ROUNDDOWN(AB1944*0.06-MIN(50000,AB1944)*0.03,-2))+MAX(0,ROUNDDOWN(AB1944*0.04-MIN(50000,AB1944)*0.02,-2)))</f>
        <v/>
      </c>
      <c r="AE1944" s="18">
        <f>Y1944-Z1944</f>
        <v/>
      </c>
      <c r="AF1944" s="18">
        <f>AC1944-AD1944</f>
        <v/>
      </c>
      <c r="AG1944" s="18">
        <f>AE1944+AF1944</f>
        <v/>
      </c>
      <c r="AH1944" s="20">
        <f>IF(W1944&lt;=0,0,LOOKUP(W1944,{0,1950001,3300001,6950001,9000001,18000001,40000001},{0.05,0.1,0.2,0.23,0.33,0.4,0.45}))</f>
        <v/>
      </c>
    </row>
    <row r="1945">
      <c r="A1945" t="inlineStr">
        <is>
          <t>1万円刻み 一般8万円</t>
        </is>
      </c>
      <c r="B1945" s="18">
        <f>'4_1万円刻み'!$A$622</f>
        <v/>
      </c>
      <c r="C1945" s="19" t="n">
        <v>2026</v>
      </c>
      <c r="D1945" t="inlineStr">
        <is>
          <t>いいえ</t>
        </is>
      </c>
      <c r="E1945" s="18" t="n">
        <v>80000</v>
      </c>
      <c r="F1945" s="18" t="n">
        <v>0</v>
      </c>
      <c r="G1945" s="18" t="n">
        <v>0</v>
      </c>
      <c r="H1945" s="18" t="n">
        <v>0</v>
      </c>
      <c r="I1945" s="18" t="n">
        <v>0</v>
      </c>
      <c r="J1945" s="18">
        <f>ROUND(MIN(B1945/12,650000)*12*0.0915+MIN(B1945/12,1390000)*12*(0.0504+0)+B1945*0.005,0)</f>
        <v/>
      </c>
      <c r="K1945" s="18" t="n">
        <v>0</v>
      </c>
      <c r="L1945" s="18" t="n">
        <v>0</v>
      </c>
      <c r="M1945" s="18">
        <f>ROUND(IF(C1945&gt;=2026,IF(B1945&lt;741000,0,IF(B1945&lt;2191000,B1945-740000,IF(B1945&lt;2193000,1451000,IF(B1945&lt;2196000,1453000,IF(B1945&lt;2200000,1456000,IF(B1945&lt;3600000,ROUNDDOWN(B1945/4,-3)*2.8-80000,IF(B1945&lt;6600000,ROUNDDOWN(B1945/4,-3)*3.2-440000,IF(B1945&lt;8500000,ROUNDDOWN(B1945*0.9,0)-1100000,B1945-1950000)))))))),IF(B1945&lt;651000,0,IF(B1945&lt;1900000,B1945-650000,IF(B1945&lt;3600000,ROUNDDOWN(B1945/4,-3)*2.8-80000,IF(B1945&lt;6600000,ROUNDDOWN(B1945/4,-3)*3.2-440000,IF(B1945&lt;8500000,ROUNDDOWN(B1945*0.9,0)-1100000,B1945-1950000)))))),0)</f>
        <v/>
      </c>
      <c r="N1945" s="18">
        <f>IF(M1945&gt;23500000,NA(),IF(C1945&gt;=2026,IF(M1945&lt;=4890000,1040000,IF(M1945&lt;=6550000,670000,620000)),IF(M1945&lt;=1320000,950000,IF(M1945&lt;=3360000,880000,IF(M1945&lt;=4890000,680000,IF(M1945&lt;=6550000,630000,580000))))))</f>
        <v/>
      </c>
      <c r="O1945" s="18">
        <f>IF(F1945&lt;=0,IF(AND(D1945="はい",C1945&gt;=2026,C1945&lt;=2027),IF(E1945&lt;=0,0,IF(E1945&lt;=30000,E1945,IF(E1945&lt;=60000,ROUNDUP(E1945/2,0)+15000,IF(E1945&lt;=120000,ROUNDUP(E1945/4,0)+30000,60000)))),IF(E1945&lt;=0,0,IF(E1945&lt;=20000,E1945,IF(E1945&lt;=40000,ROUNDUP(E1945/2,0)+10000,IF(E1945&lt;=80000,ROUNDUP(E1945/4,0)+20000,40000))))),IF(E1945&lt;=0,IF(F1945&lt;=0,0,IF(F1945&lt;=25000,F1945,IF(F1945&lt;=50000,ROUNDUP(F1945/2,0)+12500,IF(F1945&lt;=100000,ROUNDUP(F1945/4,0)+25000,50000)))),MAX(IF(F1945&lt;=0,0,IF(F1945&lt;=25000,F1945,IF(F1945&lt;=50000,ROUNDUP(F1945/2,0)+12500,IF(F1945&lt;=100000,ROUNDUP(F1945/4,0)+25000,50000)))),MIN(IF(AND(D1945="はい",C1945&gt;=2026,C1945&lt;=2027),IF(E1945&lt;=0,0,IF(E1945&lt;=30000,E1945,IF(E1945&lt;=60000,ROUNDUP(E1945/2,0)+15000,IF(E1945&lt;=120000,ROUNDUP(E1945/4,0)+30000,60000)))),IF(E1945&lt;=0,0,IF(E1945&lt;=20000,E1945,IF(E1945&lt;=40000,ROUNDUP(E1945/2,0)+10000,IF(E1945&lt;=80000,ROUNDUP(E1945/4,0)+20000,40000)))))+IF(F1945&lt;=0,0,IF(F1945&lt;=25000,F1945,IF(F1945&lt;=50000,ROUNDUP(F1945/2,0)+12500,IF(F1945&lt;=100000,ROUNDUP(F1945/4,0)+25000,50000)))),IF(AND(D1945="はい",C1945&gt;=2026,C1945&lt;=2027),60000,40000)))))</f>
        <v/>
      </c>
      <c r="P1945" s="18">
        <f>IF(G1945&lt;=0,0,IF(G1945&lt;=20000,G1945,IF(G1945&lt;=40000,ROUNDUP(G1945/2,0)+10000,IF(G1945&lt;=80000,ROUNDUP(G1945/4,0)+20000,40000))))</f>
        <v/>
      </c>
      <c r="Q1945" s="18">
        <f>IF(I1945&lt;=0,IF(H1945&lt;=0,0,IF(H1945&lt;=20000,H1945,IF(H1945&lt;=40000,ROUNDUP(H1945/2,0)+10000,IF(H1945&lt;=80000,ROUNDUP(H1945/4,0)+20000,40000)))),IF(H1945&lt;=0,IF(I1945&lt;=0,0,IF(I1945&lt;=25000,I1945,IF(I1945&lt;=50000,ROUNDUP(I1945/2,0)+12500,IF(I1945&lt;=100000,ROUNDUP(I1945/4,0)+25000,50000)))),MAX(IF(I1945&lt;=0,0,IF(I1945&lt;=25000,I1945,IF(I1945&lt;=50000,ROUNDUP(I1945/2,0)+12500,IF(I1945&lt;=100000,ROUNDUP(I1945/4,0)+25000,50000)))),MIN(IF(H1945&lt;=0,0,IF(H1945&lt;=20000,H1945,IF(H1945&lt;=40000,ROUNDUP(H1945/2,0)+10000,IF(H1945&lt;=80000,ROUNDUP(H1945/4,0)+20000,40000))))+IF(I1945&lt;=0,0,IF(I1945&lt;=25000,I1945,IF(I1945&lt;=50000,ROUNDUP(I1945/2,0)+12500,IF(I1945&lt;=100000,ROUNDUP(I1945/4,0)+25000,50000)))),40000))))</f>
        <v/>
      </c>
      <c r="R1945" s="18">
        <f>MIN(120000,O1945+P1945+Q1945)</f>
        <v/>
      </c>
      <c r="S1945" s="18">
        <f>IF(F1945&lt;=0,IF(E1945&lt;=0,0,IF(E1945&lt;=12000,E1945,IF(E1945&lt;=32000,ROUNDUP(E1945/2,0)+6000,IF(E1945&lt;=56000,ROUNDUP(E1945/4,0)+14000,28000)))),IF(E1945&lt;=0,IF(F1945&lt;=0,0,IF(F1945&lt;=15000,F1945,IF(F1945&lt;=40000,ROUNDUP(F1945/2,0)+7500,IF(F1945&lt;=70000,ROUNDUP(F1945/4,0)+17500,35000)))),MAX(IF(F1945&lt;=0,0,IF(F1945&lt;=15000,F1945,IF(F1945&lt;=40000,ROUNDUP(F1945/2,0)+7500,IF(F1945&lt;=70000,ROUNDUP(F1945/4,0)+17500,35000)))),MIN(IF(E1945&lt;=0,0,IF(E1945&lt;=12000,E1945,IF(E1945&lt;=32000,ROUNDUP(E1945/2,0)+6000,IF(E1945&lt;=56000,ROUNDUP(E1945/4,0)+14000,28000))))+IF(F1945&lt;=0,0,IF(F1945&lt;=15000,F1945,IF(F1945&lt;=40000,ROUNDUP(F1945/2,0)+7500,IF(F1945&lt;=70000,ROUNDUP(F1945/4,0)+17500,35000)))),28000))))</f>
        <v/>
      </c>
      <c r="T1945" s="18">
        <f>IF(G1945&lt;=0,0,IF(G1945&lt;=12000,G1945,IF(G1945&lt;=32000,ROUNDUP(G1945/2,0)+6000,IF(G1945&lt;=56000,ROUNDUP(G1945/4,0)+14000,28000))))</f>
        <v/>
      </c>
      <c r="U1945" s="18">
        <f>IF(I1945&lt;=0,IF(H1945&lt;=0,0,IF(H1945&lt;=12000,H1945,IF(H1945&lt;=32000,ROUNDUP(H1945/2,0)+6000,IF(H1945&lt;=56000,ROUNDUP(H1945/4,0)+14000,28000)))),IF(H1945&lt;=0,IF(I1945&lt;=0,0,IF(I1945&lt;=15000,I1945,IF(I1945&lt;=40000,ROUNDUP(I1945/2,0)+7500,IF(I1945&lt;=70000,ROUNDUP(I1945/4,0)+17500,35000)))),MAX(IF(I1945&lt;=0,0,IF(I1945&lt;=15000,I1945,IF(I1945&lt;=40000,ROUNDUP(I1945/2,0)+7500,IF(I1945&lt;=70000,ROUNDUP(I1945/4,0)+17500,35000)))),MIN(IF(H1945&lt;=0,0,IF(H1945&lt;=12000,H1945,IF(H1945&lt;=32000,ROUNDUP(H1945/2,0)+6000,IF(H1945&lt;=56000,ROUNDUP(H1945/4,0)+14000,28000))))+IF(I1945&lt;=0,0,IF(I1945&lt;=15000,I1945,IF(I1945&lt;=40000,ROUNDUP(I1945/2,0)+7500,IF(I1945&lt;=70000,ROUNDUP(I1945/4,0)+17500,35000)))),28000))))</f>
        <v/>
      </c>
      <c r="V1945" s="18">
        <f>MIN(70000,S1945+T1945+U1945)</f>
        <v/>
      </c>
      <c r="W1945" s="18">
        <f>MAX(0,ROUNDDOWN(M1945-J1945-N1945-K1945-0,-3))</f>
        <v/>
      </c>
      <c r="X1945" s="18">
        <f>MAX(0,ROUNDDOWN(M1945-J1945-N1945-K1945-R1945,-3))</f>
        <v/>
      </c>
      <c r="Y1945" s="18">
        <f>IF(W1945&lt;=0,0,ROUNDDOWN((W1945*LOOKUP(W1945,{0,1950001,3300001,6950001,9000001,18000001,40000001},{0.05,0.1,0.2,0.23,0.33,0.4,0.45})-LOOKUP(W1945,{0,1950001,3300001,6950001,9000001,18000001,40000001},{0,97500,427500,636000,1536000,2796000,4796000}))*1.021,-2))</f>
        <v/>
      </c>
      <c r="Z1945" s="18">
        <f>IF(X1945&lt;=0,0,ROUNDDOWN((X1945*LOOKUP(X1945,{0,1950001,3300001,6950001,9000001,18000001,40000001},{0.05,0.1,0.2,0.23,0.33,0.4,0.45})-LOOKUP(X1945,{0,1950001,3300001,6950001,9000001,18000001,40000001},{0,97500,427500,636000,1536000,2796000,4796000}))*1.021,-2))</f>
        <v/>
      </c>
      <c r="AA1945" s="18">
        <f>MAX(0,ROUNDDOWN(M1945-J1945-430000-L1945-0,-3))</f>
        <v/>
      </c>
      <c r="AB1945" s="18">
        <f>MAX(0,ROUNDDOWN(M1945-J1945-430000-L1945-V1945,-3))</f>
        <v/>
      </c>
      <c r="AC1945" s="18">
        <f>IF(M1945&lt;=450000,0,MAX(0,ROUNDDOWN(AA1945*0.06-MIN(50000,AA1945)*0.03,-2))+MAX(0,ROUNDDOWN(AA1945*0.04-MIN(50000,AA1945)*0.02,-2)))</f>
        <v/>
      </c>
      <c r="AD1945" s="18">
        <f>IF(M1945&lt;=450000,0,MAX(0,ROUNDDOWN(AB1945*0.06-MIN(50000,AB1945)*0.03,-2))+MAX(0,ROUNDDOWN(AB1945*0.04-MIN(50000,AB1945)*0.02,-2)))</f>
        <v/>
      </c>
      <c r="AE1945" s="18">
        <f>Y1945-Z1945</f>
        <v/>
      </c>
      <c r="AF1945" s="18">
        <f>AC1945-AD1945</f>
        <v/>
      </c>
      <c r="AG1945" s="18">
        <f>AE1945+AF1945</f>
        <v/>
      </c>
      <c r="AH1945" s="20">
        <f>IF(W1945&lt;=0,0,LOOKUP(W1945,{0,1950001,3300001,6950001,9000001,18000001,40000001},{0.05,0.1,0.2,0.23,0.33,0.4,0.45}))</f>
        <v/>
      </c>
    </row>
    <row r="1946">
      <c r="A1946" t="inlineStr">
        <is>
          <t>1万円刻み 特例あり一般12万円</t>
        </is>
      </c>
      <c r="B1946" s="18">
        <f>'4_1万円刻み'!$A$622</f>
        <v/>
      </c>
      <c r="C1946" s="19" t="n">
        <v>2026</v>
      </c>
      <c r="D1946" t="inlineStr">
        <is>
          <t>はい</t>
        </is>
      </c>
      <c r="E1946" s="18" t="n">
        <v>120000</v>
      </c>
      <c r="F1946" s="18" t="n">
        <v>0</v>
      </c>
      <c r="G1946" s="18" t="n">
        <v>0</v>
      </c>
      <c r="H1946" s="18" t="n">
        <v>0</v>
      </c>
      <c r="I1946" s="18" t="n">
        <v>0</v>
      </c>
      <c r="J1946" s="18">
        <f>ROUND(MIN(B1946/12,650000)*12*0.0915+MIN(B1946/12,1390000)*12*(0.0504+0)+B1946*0.005,0)</f>
        <v/>
      </c>
      <c r="K1946" s="18" t="n">
        <v>0</v>
      </c>
      <c r="L1946" s="18" t="n">
        <v>0</v>
      </c>
      <c r="M1946" s="18">
        <f>ROUND(IF(C1946&gt;=2026,IF(B1946&lt;741000,0,IF(B1946&lt;2191000,B1946-740000,IF(B1946&lt;2193000,1451000,IF(B1946&lt;2196000,1453000,IF(B1946&lt;2200000,1456000,IF(B1946&lt;3600000,ROUNDDOWN(B1946/4,-3)*2.8-80000,IF(B1946&lt;6600000,ROUNDDOWN(B1946/4,-3)*3.2-440000,IF(B1946&lt;8500000,ROUNDDOWN(B1946*0.9,0)-1100000,B1946-1950000)))))))),IF(B1946&lt;651000,0,IF(B1946&lt;1900000,B1946-650000,IF(B1946&lt;3600000,ROUNDDOWN(B1946/4,-3)*2.8-80000,IF(B1946&lt;6600000,ROUNDDOWN(B1946/4,-3)*3.2-440000,IF(B1946&lt;8500000,ROUNDDOWN(B1946*0.9,0)-1100000,B1946-1950000)))))),0)</f>
        <v/>
      </c>
      <c r="N1946" s="18">
        <f>IF(M1946&gt;23500000,NA(),IF(C1946&gt;=2026,IF(M1946&lt;=4890000,1040000,IF(M1946&lt;=6550000,670000,620000)),IF(M1946&lt;=1320000,950000,IF(M1946&lt;=3360000,880000,IF(M1946&lt;=4890000,680000,IF(M1946&lt;=6550000,630000,580000))))))</f>
        <v/>
      </c>
      <c r="O1946" s="18">
        <f>IF(F1946&lt;=0,IF(AND(D1946="はい",C1946&gt;=2026,C1946&lt;=2027),IF(E1946&lt;=0,0,IF(E1946&lt;=30000,E1946,IF(E1946&lt;=60000,ROUNDUP(E1946/2,0)+15000,IF(E1946&lt;=120000,ROUNDUP(E1946/4,0)+30000,60000)))),IF(E1946&lt;=0,0,IF(E1946&lt;=20000,E1946,IF(E1946&lt;=40000,ROUNDUP(E1946/2,0)+10000,IF(E1946&lt;=80000,ROUNDUP(E1946/4,0)+20000,40000))))),IF(E1946&lt;=0,IF(F1946&lt;=0,0,IF(F1946&lt;=25000,F1946,IF(F1946&lt;=50000,ROUNDUP(F1946/2,0)+12500,IF(F1946&lt;=100000,ROUNDUP(F1946/4,0)+25000,50000)))),MAX(IF(F1946&lt;=0,0,IF(F1946&lt;=25000,F1946,IF(F1946&lt;=50000,ROUNDUP(F1946/2,0)+12500,IF(F1946&lt;=100000,ROUNDUP(F1946/4,0)+25000,50000)))),MIN(IF(AND(D1946="はい",C1946&gt;=2026,C1946&lt;=2027),IF(E1946&lt;=0,0,IF(E1946&lt;=30000,E1946,IF(E1946&lt;=60000,ROUNDUP(E1946/2,0)+15000,IF(E1946&lt;=120000,ROUNDUP(E1946/4,0)+30000,60000)))),IF(E1946&lt;=0,0,IF(E1946&lt;=20000,E1946,IF(E1946&lt;=40000,ROUNDUP(E1946/2,0)+10000,IF(E1946&lt;=80000,ROUNDUP(E1946/4,0)+20000,40000)))))+IF(F1946&lt;=0,0,IF(F1946&lt;=25000,F1946,IF(F1946&lt;=50000,ROUNDUP(F1946/2,0)+12500,IF(F1946&lt;=100000,ROUNDUP(F1946/4,0)+25000,50000)))),IF(AND(D1946="はい",C1946&gt;=2026,C1946&lt;=2027),60000,40000)))))</f>
        <v/>
      </c>
      <c r="P1946" s="18">
        <f>IF(G1946&lt;=0,0,IF(G1946&lt;=20000,G1946,IF(G1946&lt;=40000,ROUNDUP(G1946/2,0)+10000,IF(G1946&lt;=80000,ROUNDUP(G1946/4,0)+20000,40000))))</f>
        <v/>
      </c>
      <c r="Q1946" s="18">
        <f>IF(I1946&lt;=0,IF(H1946&lt;=0,0,IF(H1946&lt;=20000,H1946,IF(H1946&lt;=40000,ROUNDUP(H1946/2,0)+10000,IF(H1946&lt;=80000,ROUNDUP(H1946/4,0)+20000,40000)))),IF(H1946&lt;=0,IF(I1946&lt;=0,0,IF(I1946&lt;=25000,I1946,IF(I1946&lt;=50000,ROUNDUP(I1946/2,0)+12500,IF(I1946&lt;=100000,ROUNDUP(I1946/4,0)+25000,50000)))),MAX(IF(I1946&lt;=0,0,IF(I1946&lt;=25000,I1946,IF(I1946&lt;=50000,ROUNDUP(I1946/2,0)+12500,IF(I1946&lt;=100000,ROUNDUP(I1946/4,0)+25000,50000)))),MIN(IF(H1946&lt;=0,0,IF(H1946&lt;=20000,H1946,IF(H1946&lt;=40000,ROUNDUP(H1946/2,0)+10000,IF(H1946&lt;=80000,ROUNDUP(H1946/4,0)+20000,40000))))+IF(I1946&lt;=0,0,IF(I1946&lt;=25000,I1946,IF(I1946&lt;=50000,ROUNDUP(I1946/2,0)+12500,IF(I1946&lt;=100000,ROUNDUP(I1946/4,0)+25000,50000)))),40000))))</f>
        <v/>
      </c>
      <c r="R1946" s="18">
        <f>MIN(120000,O1946+P1946+Q1946)</f>
        <v/>
      </c>
      <c r="S1946" s="18">
        <f>IF(F1946&lt;=0,IF(E1946&lt;=0,0,IF(E1946&lt;=12000,E1946,IF(E1946&lt;=32000,ROUNDUP(E1946/2,0)+6000,IF(E1946&lt;=56000,ROUNDUP(E1946/4,0)+14000,28000)))),IF(E1946&lt;=0,IF(F1946&lt;=0,0,IF(F1946&lt;=15000,F1946,IF(F1946&lt;=40000,ROUNDUP(F1946/2,0)+7500,IF(F1946&lt;=70000,ROUNDUP(F1946/4,0)+17500,35000)))),MAX(IF(F1946&lt;=0,0,IF(F1946&lt;=15000,F1946,IF(F1946&lt;=40000,ROUNDUP(F1946/2,0)+7500,IF(F1946&lt;=70000,ROUNDUP(F1946/4,0)+17500,35000)))),MIN(IF(E1946&lt;=0,0,IF(E1946&lt;=12000,E1946,IF(E1946&lt;=32000,ROUNDUP(E1946/2,0)+6000,IF(E1946&lt;=56000,ROUNDUP(E1946/4,0)+14000,28000))))+IF(F1946&lt;=0,0,IF(F1946&lt;=15000,F1946,IF(F1946&lt;=40000,ROUNDUP(F1946/2,0)+7500,IF(F1946&lt;=70000,ROUNDUP(F1946/4,0)+17500,35000)))),28000))))</f>
        <v/>
      </c>
      <c r="T1946" s="18">
        <f>IF(G1946&lt;=0,0,IF(G1946&lt;=12000,G1946,IF(G1946&lt;=32000,ROUNDUP(G1946/2,0)+6000,IF(G1946&lt;=56000,ROUNDUP(G1946/4,0)+14000,28000))))</f>
        <v/>
      </c>
      <c r="U1946" s="18">
        <f>IF(I1946&lt;=0,IF(H1946&lt;=0,0,IF(H1946&lt;=12000,H1946,IF(H1946&lt;=32000,ROUNDUP(H1946/2,0)+6000,IF(H1946&lt;=56000,ROUNDUP(H1946/4,0)+14000,28000)))),IF(H1946&lt;=0,IF(I1946&lt;=0,0,IF(I1946&lt;=15000,I1946,IF(I1946&lt;=40000,ROUNDUP(I1946/2,0)+7500,IF(I1946&lt;=70000,ROUNDUP(I1946/4,0)+17500,35000)))),MAX(IF(I1946&lt;=0,0,IF(I1946&lt;=15000,I1946,IF(I1946&lt;=40000,ROUNDUP(I1946/2,0)+7500,IF(I1946&lt;=70000,ROUNDUP(I1946/4,0)+17500,35000)))),MIN(IF(H1946&lt;=0,0,IF(H1946&lt;=12000,H1946,IF(H1946&lt;=32000,ROUNDUP(H1946/2,0)+6000,IF(H1946&lt;=56000,ROUNDUP(H1946/4,0)+14000,28000))))+IF(I1946&lt;=0,0,IF(I1946&lt;=15000,I1946,IF(I1946&lt;=40000,ROUNDUP(I1946/2,0)+7500,IF(I1946&lt;=70000,ROUNDUP(I1946/4,0)+17500,35000)))),28000))))</f>
        <v/>
      </c>
      <c r="V1946" s="18">
        <f>MIN(70000,S1946+T1946+U1946)</f>
        <v/>
      </c>
      <c r="W1946" s="18">
        <f>MAX(0,ROUNDDOWN(M1946-J1946-N1946-K1946-0,-3))</f>
        <v/>
      </c>
      <c r="X1946" s="18">
        <f>MAX(0,ROUNDDOWN(M1946-J1946-N1946-K1946-R1946,-3))</f>
        <v/>
      </c>
      <c r="Y1946" s="18">
        <f>IF(W1946&lt;=0,0,ROUNDDOWN((W1946*LOOKUP(W1946,{0,1950001,3300001,6950001,9000001,18000001,40000001},{0.05,0.1,0.2,0.23,0.33,0.4,0.45})-LOOKUP(W1946,{0,1950001,3300001,6950001,9000001,18000001,40000001},{0,97500,427500,636000,1536000,2796000,4796000}))*1.021,-2))</f>
        <v/>
      </c>
      <c r="Z1946" s="18">
        <f>IF(X1946&lt;=0,0,ROUNDDOWN((X1946*LOOKUP(X1946,{0,1950001,3300001,6950001,9000001,18000001,40000001},{0.05,0.1,0.2,0.23,0.33,0.4,0.45})-LOOKUP(X1946,{0,1950001,3300001,6950001,9000001,18000001,40000001},{0,97500,427500,636000,1536000,2796000,4796000}))*1.021,-2))</f>
        <v/>
      </c>
      <c r="AA1946" s="18">
        <f>MAX(0,ROUNDDOWN(M1946-J1946-430000-L1946-0,-3))</f>
        <v/>
      </c>
      <c r="AB1946" s="18">
        <f>MAX(0,ROUNDDOWN(M1946-J1946-430000-L1946-V1946,-3))</f>
        <v/>
      </c>
      <c r="AC1946" s="18">
        <f>IF(M1946&lt;=450000,0,MAX(0,ROUNDDOWN(AA1946*0.06-MIN(50000,AA1946)*0.03,-2))+MAX(0,ROUNDDOWN(AA1946*0.04-MIN(50000,AA1946)*0.02,-2)))</f>
        <v/>
      </c>
      <c r="AD1946" s="18">
        <f>IF(M1946&lt;=450000,0,MAX(0,ROUNDDOWN(AB1946*0.06-MIN(50000,AB1946)*0.03,-2))+MAX(0,ROUNDDOWN(AB1946*0.04-MIN(50000,AB1946)*0.02,-2)))</f>
        <v/>
      </c>
      <c r="AE1946" s="18">
        <f>Y1946-Z1946</f>
        <v/>
      </c>
      <c r="AF1946" s="18">
        <f>AC1946-AD1946</f>
        <v/>
      </c>
      <c r="AG1946" s="18">
        <f>AE1946+AF1946</f>
        <v/>
      </c>
      <c r="AH1946" s="20">
        <f>IF(W1946&lt;=0,0,LOOKUP(W1946,{0,1950001,3300001,6950001,9000001,18000001,40000001},{0.05,0.1,0.2,0.23,0.33,0.4,0.45}))</f>
        <v/>
      </c>
    </row>
    <row r="1947">
      <c r="A1947" t="inlineStr">
        <is>
          <t>1万円刻み 3区分8万円ずつ</t>
        </is>
      </c>
      <c r="B1947" s="18">
        <f>'4_1万円刻み'!$A$623</f>
        <v/>
      </c>
      <c r="C1947" s="19" t="n">
        <v>2026</v>
      </c>
      <c r="D1947" t="inlineStr">
        <is>
          <t>いいえ</t>
        </is>
      </c>
      <c r="E1947" s="18" t="n">
        <v>80000</v>
      </c>
      <c r="F1947" s="18" t="n">
        <v>0</v>
      </c>
      <c r="G1947" s="18" t="n">
        <v>80000</v>
      </c>
      <c r="H1947" s="18" t="n">
        <v>80000</v>
      </c>
      <c r="I1947" s="18" t="n">
        <v>0</v>
      </c>
      <c r="J1947" s="18">
        <f>ROUND(MIN(B1947/12,650000)*12*0.0915+MIN(B1947/12,1390000)*12*(0.0504+0)+B1947*0.005,0)</f>
        <v/>
      </c>
      <c r="K1947" s="18" t="n">
        <v>0</v>
      </c>
      <c r="L1947" s="18" t="n">
        <v>0</v>
      </c>
      <c r="M1947" s="18">
        <f>ROUND(IF(C1947&gt;=2026,IF(B1947&lt;741000,0,IF(B1947&lt;2191000,B1947-740000,IF(B1947&lt;2193000,1451000,IF(B1947&lt;2196000,1453000,IF(B1947&lt;2200000,1456000,IF(B1947&lt;3600000,ROUNDDOWN(B1947/4,-3)*2.8-80000,IF(B1947&lt;6600000,ROUNDDOWN(B1947/4,-3)*3.2-440000,IF(B1947&lt;8500000,ROUNDDOWN(B1947*0.9,0)-1100000,B1947-1950000)))))))),IF(B1947&lt;651000,0,IF(B1947&lt;1900000,B1947-650000,IF(B1947&lt;3600000,ROUNDDOWN(B1947/4,-3)*2.8-80000,IF(B1947&lt;6600000,ROUNDDOWN(B1947/4,-3)*3.2-440000,IF(B1947&lt;8500000,ROUNDDOWN(B1947*0.9,0)-1100000,B1947-1950000)))))),0)</f>
        <v/>
      </c>
      <c r="N1947" s="18">
        <f>IF(M1947&gt;23500000,NA(),IF(C1947&gt;=2026,IF(M1947&lt;=4890000,1040000,IF(M1947&lt;=6550000,670000,620000)),IF(M1947&lt;=1320000,950000,IF(M1947&lt;=3360000,880000,IF(M1947&lt;=4890000,680000,IF(M1947&lt;=6550000,630000,580000))))))</f>
        <v/>
      </c>
      <c r="O1947" s="18">
        <f>IF(F1947&lt;=0,IF(AND(D1947="はい",C1947&gt;=2026,C1947&lt;=2027),IF(E1947&lt;=0,0,IF(E1947&lt;=30000,E1947,IF(E1947&lt;=60000,ROUNDUP(E1947/2,0)+15000,IF(E1947&lt;=120000,ROUNDUP(E1947/4,0)+30000,60000)))),IF(E1947&lt;=0,0,IF(E1947&lt;=20000,E1947,IF(E1947&lt;=40000,ROUNDUP(E1947/2,0)+10000,IF(E1947&lt;=80000,ROUNDUP(E1947/4,0)+20000,40000))))),IF(E1947&lt;=0,IF(F1947&lt;=0,0,IF(F1947&lt;=25000,F1947,IF(F1947&lt;=50000,ROUNDUP(F1947/2,0)+12500,IF(F1947&lt;=100000,ROUNDUP(F1947/4,0)+25000,50000)))),MAX(IF(F1947&lt;=0,0,IF(F1947&lt;=25000,F1947,IF(F1947&lt;=50000,ROUNDUP(F1947/2,0)+12500,IF(F1947&lt;=100000,ROUNDUP(F1947/4,0)+25000,50000)))),MIN(IF(AND(D1947="はい",C1947&gt;=2026,C1947&lt;=2027),IF(E1947&lt;=0,0,IF(E1947&lt;=30000,E1947,IF(E1947&lt;=60000,ROUNDUP(E1947/2,0)+15000,IF(E1947&lt;=120000,ROUNDUP(E1947/4,0)+30000,60000)))),IF(E1947&lt;=0,0,IF(E1947&lt;=20000,E1947,IF(E1947&lt;=40000,ROUNDUP(E1947/2,0)+10000,IF(E1947&lt;=80000,ROUNDUP(E1947/4,0)+20000,40000)))))+IF(F1947&lt;=0,0,IF(F1947&lt;=25000,F1947,IF(F1947&lt;=50000,ROUNDUP(F1947/2,0)+12500,IF(F1947&lt;=100000,ROUNDUP(F1947/4,0)+25000,50000)))),IF(AND(D1947="はい",C1947&gt;=2026,C1947&lt;=2027),60000,40000)))))</f>
        <v/>
      </c>
      <c r="P1947" s="18">
        <f>IF(G1947&lt;=0,0,IF(G1947&lt;=20000,G1947,IF(G1947&lt;=40000,ROUNDUP(G1947/2,0)+10000,IF(G1947&lt;=80000,ROUNDUP(G1947/4,0)+20000,40000))))</f>
        <v/>
      </c>
      <c r="Q1947" s="18">
        <f>IF(I1947&lt;=0,IF(H1947&lt;=0,0,IF(H1947&lt;=20000,H1947,IF(H1947&lt;=40000,ROUNDUP(H1947/2,0)+10000,IF(H1947&lt;=80000,ROUNDUP(H1947/4,0)+20000,40000)))),IF(H1947&lt;=0,IF(I1947&lt;=0,0,IF(I1947&lt;=25000,I1947,IF(I1947&lt;=50000,ROUNDUP(I1947/2,0)+12500,IF(I1947&lt;=100000,ROUNDUP(I1947/4,0)+25000,50000)))),MAX(IF(I1947&lt;=0,0,IF(I1947&lt;=25000,I1947,IF(I1947&lt;=50000,ROUNDUP(I1947/2,0)+12500,IF(I1947&lt;=100000,ROUNDUP(I1947/4,0)+25000,50000)))),MIN(IF(H1947&lt;=0,0,IF(H1947&lt;=20000,H1947,IF(H1947&lt;=40000,ROUNDUP(H1947/2,0)+10000,IF(H1947&lt;=80000,ROUNDUP(H1947/4,0)+20000,40000))))+IF(I1947&lt;=0,0,IF(I1947&lt;=25000,I1947,IF(I1947&lt;=50000,ROUNDUP(I1947/2,0)+12500,IF(I1947&lt;=100000,ROUNDUP(I1947/4,0)+25000,50000)))),40000))))</f>
        <v/>
      </c>
      <c r="R1947" s="18">
        <f>MIN(120000,O1947+P1947+Q1947)</f>
        <v/>
      </c>
      <c r="S1947" s="18">
        <f>IF(F1947&lt;=0,IF(E1947&lt;=0,0,IF(E1947&lt;=12000,E1947,IF(E1947&lt;=32000,ROUNDUP(E1947/2,0)+6000,IF(E1947&lt;=56000,ROUNDUP(E1947/4,0)+14000,28000)))),IF(E1947&lt;=0,IF(F1947&lt;=0,0,IF(F1947&lt;=15000,F1947,IF(F1947&lt;=40000,ROUNDUP(F1947/2,0)+7500,IF(F1947&lt;=70000,ROUNDUP(F1947/4,0)+17500,35000)))),MAX(IF(F1947&lt;=0,0,IF(F1947&lt;=15000,F1947,IF(F1947&lt;=40000,ROUNDUP(F1947/2,0)+7500,IF(F1947&lt;=70000,ROUNDUP(F1947/4,0)+17500,35000)))),MIN(IF(E1947&lt;=0,0,IF(E1947&lt;=12000,E1947,IF(E1947&lt;=32000,ROUNDUP(E1947/2,0)+6000,IF(E1947&lt;=56000,ROUNDUP(E1947/4,0)+14000,28000))))+IF(F1947&lt;=0,0,IF(F1947&lt;=15000,F1947,IF(F1947&lt;=40000,ROUNDUP(F1947/2,0)+7500,IF(F1947&lt;=70000,ROUNDUP(F1947/4,0)+17500,35000)))),28000))))</f>
        <v/>
      </c>
      <c r="T1947" s="18">
        <f>IF(G1947&lt;=0,0,IF(G1947&lt;=12000,G1947,IF(G1947&lt;=32000,ROUNDUP(G1947/2,0)+6000,IF(G1947&lt;=56000,ROUNDUP(G1947/4,0)+14000,28000))))</f>
        <v/>
      </c>
      <c r="U1947" s="18">
        <f>IF(I1947&lt;=0,IF(H1947&lt;=0,0,IF(H1947&lt;=12000,H1947,IF(H1947&lt;=32000,ROUNDUP(H1947/2,0)+6000,IF(H1947&lt;=56000,ROUNDUP(H1947/4,0)+14000,28000)))),IF(H1947&lt;=0,IF(I1947&lt;=0,0,IF(I1947&lt;=15000,I1947,IF(I1947&lt;=40000,ROUNDUP(I1947/2,0)+7500,IF(I1947&lt;=70000,ROUNDUP(I1947/4,0)+17500,35000)))),MAX(IF(I1947&lt;=0,0,IF(I1947&lt;=15000,I1947,IF(I1947&lt;=40000,ROUNDUP(I1947/2,0)+7500,IF(I1947&lt;=70000,ROUNDUP(I1947/4,0)+17500,35000)))),MIN(IF(H1947&lt;=0,0,IF(H1947&lt;=12000,H1947,IF(H1947&lt;=32000,ROUNDUP(H1947/2,0)+6000,IF(H1947&lt;=56000,ROUNDUP(H1947/4,0)+14000,28000))))+IF(I1947&lt;=0,0,IF(I1947&lt;=15000,I1947,IF(I1947&lt;=40000,ROUNDUP(I1947/2,0)+7500,IF(I1947&lt;=70000,ROUNDUP(I1947/4,0)+17500,35000)))),28000))))</f>
        <v/>
      </c>
      <c r="V1947" s="18">
        <f>MIN(70000,S1947+T1947+U1947)</f>
        <v/>
      </c>
      <c r="W1947" s="18">
        <f>MAX(0,ROUNDDOWN(M1947-J1947-N1947-K1947-0,-3))</f>
        <v/>
      </c>
      <c r="X1947" s="18">
        <f>MAX(0,ROUNDDOWN(M1947-J1947-N1947-K1947-R1947,-3))</f>
        <v/>
      </c>
      <c r="Y1947" s="18">
        <f>IF(W1947&lt;=0,0,ROUNDDOWN((W1947*LOOKUP(W1947,{0,1950001,3300001,6950001,9000001,18000001,40000001},{0.05,0.1,0.2,0.23,0.33,0.4,0.45})-LOOKUP(W1947,{0,1950001,3300001,6950001,9000001,18000001,40000001},{0,97500,427500,636000,1536000,2796000,4796000}))*1.021,-2))</f>
        <v/>
      </c>
      <c r="Z1947" s="18">
        <f>IF(X1947&lt;=0,0,ROUNDDOWN((X1947*LOOKUP(X1947,{0,1950001,3300001,6950001,9000001,18000001,40000001},{0.05,0.1,0.2,0.23,0.33,0.4,0.45})-LOOKUP(X1947,{0,1950001,3300001,6950001,9000001,18000001,40000001},{0,97500,427500,636000,1536000,2796000,4796000}))*1.021,-2))</f>
        <v/>
      </c>
      <c r="AA1947" s="18">
        <f>MAX(0,ROUNDDOWN(M1947-J1947-430000-L1947-0,-3))</f>
        <v/>
      </c>
      <c r="AB1947" s="18">
        <f>MAX(0,ROUNDDOWN(M1947-J1947-430000-L1947-V1947,-3))</f>
        <v/>
      </c>
      <c r="AC1947" s="18">
        <f>IF(M1947&lt;=450000,0,MAX(0,ROUNDDOWN(AA1947*0.06-MIN(50000,AA1947)*0.03,-2))+MAX(0,ROUNDDOWN(AA1947*0.04-MIN(50000,AA1947)*0.02,-2)))</f>
        <v/>
      </c>
      <c r="AD1947" s="18">
        <f>IF(M1947&lt;=450000,0,MAX(0,ROUNDDOWN(AB1947*0.06-MIN(50000,AB1947)*0.03,-2))+MAX(0,ROUNDDOWN(AB1947*0.04-MIN(50000,AB1947)*0.02,-2)))</f>
        <v/>
      </c>
      <c r="AE1947" s="18">
        <f>Y1947-Z1947</f>
        <v/>
      </c>
      <c r="AF1947" s="18">
        <f>AC1947-AD1947</f>
        <v/>
      </c>
      <c r="AG1947" s="18">
        <f>AE1947+AF1947</f>
        <v/>
      </c>
      <c r="AH1947" s="20">
        <f>IF(W1947&lt;=0,0,LOOKUP(W1947,{0,1950001,3300001,6950001,9000001,18000001,40000001},{0.05,0.1,0.2,0.23,0.33,0.4,0.45}))</f>
        <v/>
      </c>
    </row>
    <row r="1948">
      <c r="A1948" t="inlineStr">
        <is>
          <t>1万円刻み 一般8万円</t>
        </is>
      </c>
      <c r="B1948" s="18">
        <f>'4_1万円刻み'!$A$623</f>
        <v/>
      </c>
      <c r="C1948" s="19" t="n">
        <v>2026</v>
      </c>
      <c r="D1948" t="inlineStr">
        <is>
          <t>いいえ</t>
        </is>
      </c>
      <c r="E1948" s="18" t="n">
        <v>80000</v>
      </c>
      <c r="F1948" s="18" t="n">
        <v>0</v>
      </c>
      <c r="G1948" s="18" t="n">
        <v>0</v>
      </c>
      <c r="H1948" s="18" t="n">
        <v>0</v>
      </c>
      <c r="I1948" s="18" t="n">
        <v>0</v>
      </c>
      <c r="J1948" s="18">
        <f>ROUND(MIN(B1948/12,650000)*12*0.0915+MIN(B1948/12,1390000)*12*(0.0504+0)+B1948*0.005,0)</f>
        <v/>
      </c>
      <c r="K1948" s="18" t="n">
        <v>0</v>
      </c>
      <c r="L1948" s="18" t="n">
        <v>0</v>
      </c>
      <c r="M1948" s="18">
        <f>ROUND(IF(C1948&gt;=2026,IF(B1948&lt;741000,0,IF(B1948&lt;2191000,B1948-740000,IF(B1948&lt;2193000,1451000,IF(B1948&lt;2196000,1453000,IF(B1948&lt;2200000,1456000,IF(B1948&lt;3600000,ROUNDDOWN(B1948/4,-3)*2.8-80000,IF(B1948&lt;6600000,ROUNDDOWN(B1948/4,-3)*3.2-440000,IF(B1948&lt;8500000,ROUNDDOWN(B1948*0.9,0)-1100000,B1948-1950000)))))))),IF(B1948&lt;651000,0,IF(B1948&lt;1900000,B1948-650000,IF(B1948&lt;3600000,ROUNDDOWN(B1948/4,-3)*2.8-80000,IF(B1948&lt;6600000,ROUNDDOWN(B1948/4,-3)*3.2-440000,IF(B1948&lt;8500000,ROUNDDOWN(B1948*0.9,0)-1100000,B1948-1950000)))))),0)</f>
        <v/>
      </c>
      <c r="N1948" s="18">
        <f>IF(M1948&gt;23500000,NA(),IF(C1948&gt;=2026,IF(M1948&lt;=4890000,1040000,IF(M1948&lt;=6550000,670000,620000)),IF(M1948&lt;=1320000,950000,IF(M1948&lt;=3360000,880000,IF(M1948&lt;=4890000,680000,IF(M1948&lt;=6550000,630000,580000))))))</f>
        <v/>
      </c>
      <c r="O1948" s="18">
        <f>IF(F1948&lt;=0,IF(AND(D1948="はい",C1948&gt;=2026,C1948&lt;=2027),IF(E1948&lt;=0,0,IF(E1948&lt;=30000,E1948,IF(E1948&lt;=60000,ROUNDUP(E1948/2,0)+15000,IF(E1948&lt;=120000,ROUNDUP(E1948/4,0)+30000,60000)))),IF(E1948&lt;=0,0,IF(E1948&lt;=20000,E1948,IF(E1948&lt;=40000,ROUNDUP(E1948/2,0)+10000,IF(E1948&lt;=80000,ROUNDUP(E1948/4,0)+20000,40000))))),IF(E1948&lt;=0,IF(F1948&lt;=0,0,IF(F1948&lt;=25000,F1948,IF(F1948&lt;=50000,ROUNDUP(F1948/2,0)+12500,IF(F1948&lt;=100000,ROUNDUP(F1948/4,0)+25000,50000)))),MAX(IF(F1948&lt;=0,0,IF(F1948&lt;=25000,F1948,IF(F1948&lt;=50000,ROUNDUP(F1948/2,0)+12500,IF(F1948&lt;=100000,ROUNDUP(F1948/4,0)+25000,50000)))),MIN(IF(AND(D1948="はい",C1948&gt;=2026,C1948&lt;=2027),IF(E1948&lt;=0,0,IF(E1948&lt;=30000,E1948,IF(E1948&lt;=60000,ROUNDUP(E1948/2,0)+15000,IF(E1948&lt;=120000,ROUNDUP(E1948/4,0)+30000,60000)))),IF(E1948&lt;=0,0,IF(E1948&lt;=20000,E1948,IF(E1948&lt;=40000,ROUNDUP(E1948/2,0)+10000,IF(E1948&lt;=80000,ROUNDUP(E1948/4,0)+20000,40000)))))+IF(F1948&lt;=0,0,IF(F1948&lt;=25000,F1948,IF(F1948&lt;=50000,ROUNDUP(F1948/2,0)+12500,IF(F1948&lt;=100000,ROUNDUP(F1948/4,0)+25000,50000)))),IF(AND(D1948="はい",C1948&gt;=2026,C1948&lt;=2027),60000,40000)))))</f>
        <v/>
      </c>
      <c r="P1948" s="18">
        <f>IF(G1948&lt;=0,0,IF(G1948&lt;=20000,G1948,IF(G1948&lt;=40000,ROUNDUP(G1948/2,0)+10000,IF(G1948&lt;=80000,ROUNDUP(G1948/4,0)+20000,40000))))</f>
        <v/>
      </c>
      <c r="Q1948" s="18">
        <f>IF(I1948&lt;=0,IF(H1948&lt;=0,0,IF(H1948&lt;=20000,H1948,IF(H1948&lt;=40000,ROUNDUP(H1948/2,0)+10000,IF(H1948&lt;=80000,ROUNDUP(H1948/4,0)+20000,40000)))),IF(H1948&lt;=0,IF(I1948&lt;=0,0,IF(I1948&lt;=25000,I1948,IF(I1948&lt;=50000,ROUNDUP(I1948/2,0)+12500,IF(I1948&lt;=100000,ROUNDUP(I1948/4,0)+25000,50000)))),MAX(IF(I1948&lt;=0,0,IF(I1948&lt;=25000,I1948,IF(I1948&lt;=50000,ROUNDUP(I1948/2,0)+12500,IF(I1948&lt;=100000,ROUNDUP(I1948/4,0)+25000,50000)))),MIN(IF(H1948&lt;=0,0,IF(H1948&lt;=20000,H1948,IF(H1948&lt;=40000,ROUNDUP(H1948/2,0)+10000,IF(H1948&lt;=80000,ROUNDUP(H1948/4,0)+20000,40000))))+IF(I1948&lt;=0,0,IF(I1948&lt;=25000,I1948,IF(I1948&lt;=50000,ROUNDUP(I1948/2,0)+12500,IF(I1948&lt;=100000,ROUNDUP(I1948/4,0)+25000,50000)))),40000))))</f>
        <v/>
      </c>
      <c r="R1948" s="18">
        <f>MIN(120000,O1948+P1948+Q1948)</f>
        <v/>
      </c>
      <c r="S1948" s="18">
        <f>IF(F1948&lt;=0,IF(E1948&lt;=0,0,IF(E1948&lt;=12000,E1948,IF(E1948&lt;=32000,ROUNDUP(E1948/2,0)+6000,IF(E1948&lt;=56000,ROUNDUP(E1948/4,0)+14000,28000)))),IF(E1948&lt;=0,IF(F1948&lt;=0,0,IF(F1948&lt;=15000,F1948,IF(F1948&lt;=40000,ROUNDUP(F1948/2,0)+7500,IF(F1948&lt;=70000,ROUNDUP(F1948/4,0)+17500,35000)))),MAX(IF(F1948&lt;=0,0,IF(F1948&lt;=15000,F1948,IF(F1948&lt;=40000,ROUNDUP(F1948/2,0)+7500,IF(F1948&lt;=70000,ROUNDUP(F1948/4,0)+17500,35000)))),MIN(IF(E1948&lt;=0,0,IF(E1948&lt;=12000,E1948,IF(E1948&lt;=32000,ROUNDUP(E1948/2,0)+6000,IF(E1948&lt;=56000,ROUNDUP(E1948/4,0)+14000,28000))))+IF(F1948&lt;=0,0,IF(F1948&lt;=15000,F1948,IF(F1948&lt;=40000,ROUNDUP(F1948/2,0)+7500,IF(F1948&lt;=70000,ROUNDUP(F1948/4,0)+17500,35000)))),28000))))</f>
        <v/>
      </c>
      <c r="T1948" s="18">
        <f>IF(G1948&lt;=0,0,IF(G1948&lt;=12000,G1948,IF(G1948&lt;=32000,ROUNDUP(G1948/2,0)+6000,IF(G1948&lt;=56000,ROUNDUP(G1948/4,0)+14000,28000))))</f>
        <v/>
      </c>
      <c r="U1948" s="18">
        <f>IF(I1948&lt;=0,IF(H1948&lt;=0,0,IF(H1948&lt;=12000,H1948,IF(H1948&lt;=32000,ROUNDUP(H1948/2,0)+6000,IF(H1948&lt;=56000,ROUNDUP(H1948/4,0)+14000,28000)))),IF(H1948&lt;=0,IF(I1948&lt;=0,0,IF(I1948&lt;=15000,I1948,IF(I1948&lt;=40000,ROUNDUP(I1948/2,0)+7500,IF(I1948&lt;=70000,ROUNDUP(I1948/4,0)+17500,35000)))),MAX(IF(I1948&lt;=0,0,IF(I1948&lt;=15000,I1948,IF(I1948&lt;=40000,ROUNDUP(I1948/2,0)+7500,IF(I1948&lt;=70000,ROUNDUP(I1948/4,0)+17500,35000)))),MIN(IF(H1948&lt;=0,0,IF(H1948&lt;=12000,H1948,IF(H1948&lt;=32000,ROUNDUP(H1948/2,0)+6000,IF(H1948&lt;=56000,ROUNDUP(H1948/4,0)+14000,28000))))+IF(I1948&lt;=0,0,IF(I1948&lt;=15000,I1948,IF(I1948&lt;=40000,ROUNDUP(I1948/2,0)+7500,IF(I1948&lt;=70000,ROUNDUP(I1948/4,0)+17500,35000)))),28000))))</f>
        <v/>
      </c>
      <c r="V1948" s="18">
        <f>MIN(70000,S1948+T1948+U1948)</f>
        <v/>
      </c>
      <c r="W1948" s="18">
        <f>MAX(0,ROUNDDOWN(M1948-J1948-N1948-K1948-0,-3))</f>
        <v/>
      </c>
      <c r="X1948" s="18">
        <f>MAX(0,ROUNDDOWN(M1948-J1948-N1948-K1948-R1948,-3))</f>
        <v/>
      </c>
      <c r="Y1948" s="18">
        <f>IF(W1948&lt;=0,0,ROUNDDOWN((W1948*LOOKUP(W1948,{0,1950001,3300001,6950001,9000001,18000001,40000001},{0.05,0.1,0.2,0.23,0.33,0.4,0.45})-LOOKUP(W1948,{0,1950001,3300001,6950001,9000001,18000001,40000001},{0,97500,427500,636000,1536000,2796000,4796000}))*1.021,-2))</f>
        <v/>
      </c>
      <c r="Z1948" s="18">
        <f>IF(X1948&lt;=0,0,ROUNDDOWN((X1948*LOOKUP(X1948,{0,1950001,3300001,6950001,9000001,18000001,40000001},{0.05,0.1,0.2,0.23,0.33,0.4,0.45})-LOOKUP(X1948,{0,1950001,3300001,6950001,9000001,18000001,40000001},{0,97500,427500,636000,1536000,2796000,4796000}))*1.021,-2))</f>
        <v/>
      </c>
      <c r="AA1948" s="18">
        <f>MAX(0,ROUNDDOWN(M1948-J1948-430000-L1948-0,-3))</f>
        <v/>
      </c>
      <c r="AB1948" s="18">
        <f>MAX(0,ROUNDDOWN(M1948-J1948-430000-L1948-V1948,-3))</f>
        <v/>
      </c>
      <c r="AC1948" s="18">
        <f>IF(M1948&lt;=450000,0,MAX(0,ROUNDDOWN(AA1948*0.06-MIN(50000,AA1948)*0.03,-2))+MAX(0,ROUNDDOWN(AA1948*0.04-MIN(50000,AA1948)*0.02,-2)))</f>
        <v/>
      </c>
      <c r="AD1948" s="18">
        <f>IF(M1948&lt;=450000,0,MAX(0,ROUNDDOWN(AB1948*0.06-MIN(50000,AB1948)*0.03,-2))+MAX(0,ROUNDDOWN(AB1948*0.04-MIN(50000,AB1948)*0.02,-2)))</f>
        <v/>
      </c>
      <c r="AE1948" s="18">
        <f>Y1948-Z1948</f>
        <v/>
      </c>
      <c r="AF1948" s="18">
        <f>AC1948-AD1948</f>
        <v/>
      </c>
      <c r="AG1948" s="18">
        <f>AE1948+AF1948</f>
        <v/>
      </c>
      <c r="AH1948" s="20">
        <f>IF(W1948&lt;=0,0,LOOKUP(W1948,{0,1950001,3300001,6950001,9000001,18000001,40000001},{0.05,0.1,0.2,0.23,0.33,0.4,0.45}))</f>
        <v/>
      </c>
    </row>
    <row r="1949">
      <c r="A1949" t="inlineStr">
        <is>
          <t>1万円刻み 特例あり一般12万円</t>
        </is>
      </c>
      <c r="B1949" s="18">
        <f>'4_1万円刻み'!$A$623</f>
        <v/>
      </c>
      <c r="C1949" s="19" t="n">
        <v>2026</v>
      </c>
      <c r="D1949" t="inlineStr">
        <is>
          <t>はい</t>
        </is>
      </c>
      <c r="E1949" s="18" t="n">
        <v>120000</v>
      </c>
      <c r="F1949" s="18" t="n">
        <v>0</v>
      </c>
      <c r="G1949" s="18" t="n">
        <v>0</v>
      </c>
      <c r="H1949" s="18" t="n">
        <v>0</v>
      </c>
      <c r="I1949" s="18" t="n">
        <v>0</v>
      </c>
      <c r="J1949" s="18">
        <f>ROUND(MIN(B1949/12,650000)*12*0.0915+MIN(B1949/12,1390000)*12*(0.0504+0)+B1949*0.005,0)</f>
        <v/>
      </c>
      <c r="K1949" s="18" t="n">
        <v>0</v>
      </c>
      <c r="L1949" s="18" t="n">
        <v>0</v>
      </c>
      <c r="M1949" s="18">
        <f>ROUND(IF(C1949&gt;=2026,IF(B1949&lt;741000,0,IF(B1949&lt;2191000,B1949-740000,IF(B1949&lt;2193000,1451000,IF(B1949&lt;2196000,1453000,IF(B1949&lt;2200000,1456000,IF(B1949&lt;3600000,ROUNDDOWN(B1949/4,-3)*2.8-80000,IF(B1949&lt;6600000,ROUNDDOWN(B1949/4,-3)*3.2-440000,IF(B1949&lt;8500000,ROUNDDOWN(B1949*0.9,0)-1100000,B1949-1950000)))))))),IF(B1949&lt;651000,0,IF(B1949&lt;1900000,B1949-650000,IF(B1949&lt;3600000,ROUNDDOWN(B1949/4,-3)*2.8-80000,IF(B1949&lt;6600000,ROUNDDOWN(B1949/4,-3)*3.2-440000,IF(B1949&lt;8500000,ROUNDDOWN(B1949*0.9,0)-1100000,B1949-1950000)))))),0)</f>
        <v/>
      </c>
      <c r="N1949" s="18">
        <f>IF(M1949&gt;23500000,NA(),IF(C1949&gt;=2026,IF(M1949&lt;=4890000,1040000,IF(M1949&lt;=6550000,670000,620000)),IF(M1949&lt;=1320000,950000,IF(M1949&lt;=3360000,880000,IF(M1949&lt;=4890000,680000,IF(M1949&lt;=6550000,630000,580000))))))</f>
        <v/>
      </c>
      <c r="O1949" s="18">
        <f>IF(F1949&lt;=0,IF(AND(D1949="はい",C1949&gt;=2026,C1949&lt;=2027),IF(E1949&lt;=0,0,IF(E1949&lt;=30000,E1949,IF(E1949&lt;=60000,ROUNDUP(E1949/2,0)+15000,IF(E1949&lt;=120000,ROUNDUP(E1949/4,0)+30000,60000)))),IF(E1949&lt;=0,0,IF(E1949&lt;=20000,E1949,IF(E1949&lt;=40000,ROUNDUP(E1949/2,0)+10000,IF(E1949&lt;=80000,ROUNDUP(E1949/4,0)+20000,40000))))),IF(E1949&lt;=0,IF(F1949&lt;=0,0,IF(F1949&lt;=25000,F1949,IF(F1949&lt;=50000,ROUNDUP(F1949/2,0)+12500,IF(F1949&lt;=100000,ROUNDUP(F1949/4,0)+25000,50000)))),MAX(IF(F1949&lt;=0,0,IF(F1949&lt;=25000,F1949,IF(F1949&lt;=50000,ROUNDUP(F1949/2,0)+12500,IF(F1949&lt;=100000,ROUNDUP(F1949/4,0)+25000,50000)))),MIN(IF(AND(D1949="はい",C1949&gt;=2026,C1949&lt;=2027),IF(E1949&lt;=0,0,IF(E1949&lt;=30000,E1949,IF(E1949&lt;=60000,ROUNDUP(E1949/2,0)+15000,IF(E1949&lt;=120000,ROUNDUP(E1949/4,0)+30000,60000)))),IF(E1949&lt;=0,0,IF(E1949&lt;=20000,E1949,IF(E1949&lt;=40000,ROUNDUP(E1949/2,0)+10000,IF(E1949&lt;=80000,ROUNDUP(E1949/4,0)+20000,40000)))))+IF(F1949&lt;=0,0,IF(F1949&lt;=25000,F1949,IF(F1949&lt;=50000,ROUNDUP(F1949/2,0)+12500,IF(F1949&lt;=100000,ROUNDUP(F1949/4,0)+25000,50000)))),IF(AND(D1949="はい",C1949&gt;=2026,C1949&lt;=2027),60000,40000)))))</f>
        <v/>
      </c>
      <c r="P1949" s="18">
        <f>IF(G1949&lt;=0,0,IF(G1949&lt;=20000,G1949,IF(G1949&lt;=40000,ROUNDUP(G1949/2,0)+10000,IF(G1949&lt;=80000,ROUNDUP(G1949/4,0)+20000,40000))))</f>
        <v/>
      </c>
      <c r="Q1949" s="18">
        <f>IF(I1949&lt;=0,IF(H1949&lt;=0,0,IF(H1949&lt;=20000,H1949,IF(H1949&lt;=40000,ROUNDUP(H1949/2,0)+10000,IF(H1949&lt;=80000,ROUNDUP(H1949/4,0)+20000,40000)))),IF(H1949&lt;=0,IF(I1949&lt;=0,0,IF(I1949&lt;=25000,I1949,IF(I1949&lt;=50000,ROUNDUP(I1949/2,0)+12500,IF(I1949&lt;=100000,ROUNDUP(I1949/4,0)+25000,50000)))),MAX(IF(I1949&lt;=0,0,IF(I1949&lt;=25000,I1949,IF(I1949&lt;=50000,ROUNDUP(I1949/2,0)+12500,IF(I1949&lt;=100000,ROUNDUP(I1949/4,0)+25000,50000)))),MIN(IF(H1949&lt;=0,0,IF(H1949&lt;=20000,H1949,IF(H1949&lt;=40000,ROUNDUP(H1949/2,0)+10000,IF(H1949&lt;=80000,ROUNDUP(H1949/4,0)+20000,40000))))+IF(I1949&lt;=0,0,IF(I1949&lt;=25000,I1949,IF(I1949&lt;=50000,ROUNDUP(I1949/2,0)+12500,IF(I1949&lt;=100000,ROUNDUP(I1949/4,0)+25000,50000)))),40000))))</f>
        <v/>
      </c>
      <c r="R1949" s="18">
        <f>MIN(120000,O1949+P1949+Q1949)</f>
        <v/>
      </c>
      <c r="S1949" s="18">
        <f>IF(F1949&lt;=0,IF(E1949&lt;=0,0,IF(E1949&lt;=12000,E1949,IF(E1949&lt;=32000,ROUNDUP(E1949/2,0)+6000,IF(E1949&lt;=56000,ROUNDUP(E1949/4,0)+14000,28000)))),IF(E1949&lt;=0,IF(F1949&lt;=0,0,IF(F1949&lt;=15000,F1949,IF(F1949&lt;=40000,ROUNDUP(F1949/2,0)+7500,IF(F1949&lt;=70000,ROUNDUP(F1949/4,0)+17500,35000)))),MAX(IF(F1949&lt;=0,0,IF(F1949&lt;=15000,F1949,IF(F1949&lt;=40000,ROUNDUP(F1949/2,0)+7500,IF(F1949&lt;=70000,ROUNDUP(F1949/4,0)+17500,35000)))),MIN(IF(E1949&lt;=0,0,IF(E1949&lt;=12000,E1949,IF(E1949&lt;=32000,ROUNDUP(E1949/2,0)+6000,IF(E1949&lt;=56000,ROUNDUP(E1949/4,0)+14000,28000))))+IF(F1949&lt;=0,0,IF(F1949&lt;=15000,F1949,IF(F1949&lt;=40000,ROUNDUP(F1949/2,0)+7500,IF(F1949&lt;=70000,ROUNDUP(F1949/4,0)+17500,35000)))),28000))))</f>
        <v/>
      </c>
      <c r="T1949" s="18">
        <f>IF(G1949&lt;=0,0,IF(G1949&lt;=12000,G1949,IF(G1949&lt;=32000,ROUNDUP(G1949/2,0)+6000,IF(G1949&lt;=56000,ROUNDUP(G1949/4,0)+14000,28000))))</f>
        <v/>
      </c>
      <c r="U1949" s="18">
        <f>IF(I1949&lt;=0,IF(H1949&lt;=0,0,IF(H1949&lt;=12000,H1949,IF(H1949&lt;=32000,ROUNDUP(H1949/2,0)+6000,IF(H1949&lt;=56000,ROUNDUP(H1949/4,0)+14000,28000)))),IF(H1949&lt;=0,IF(I1949&lt;=0,0,IF(I1949&lt;=15000,I1949,IF(I1949&lt;=40000,ROUNDUP(I1949/2,0)+7500,IF(I1949&lt;=70000,ROUNDUP(I1949/4,0)+17500,35000)))),MAX(IF(I1949&lt;=0,0,IF(I1949&lt;=15000,I1949,IF(I1949&lt;=40000,ROUNDUP(I1949/2,0)+7500,IF(I1949&lt;=70000,ROUNDUP(I1949/4,0)+17500,35000)))),MIN(IF(H1949&lt;=0,0,IF(H1949&lt;=12000,H1949,IF(H1949&lt;=32000,ROUNDUP(H1949/2,0)+6000,IF(H1949&lt;=56000,ROUNDUP(H1949/4,0)+14000,28000))))+IF(I1949&lt;=0,0,IF(I1949&lt;=15000,I1949,IF(I1949&lt;=40000,ROUNDUP(I1949/2,0)+7500,IF(I1949&lt;=70000,ROUNDUP(I1949/4,0)+17500,35000)))),28000))))</f>
        <v/>
      </c>
      <c r="V1949" s="18">
        <f>MIN(70000,S1949+T1949+U1949)</f>
        <v/>
      </c>
      <c r="W1949" s="18">
        <f>MAX(0,ROUNDDOWN(M1949-J1949-N1949-K1949-0,-3))</f>
        <v/>
      </c>
      <c r="X1949" s="18">
        <f>MAX(0,ROUNDDOWN(M1949-J1949-N1949-K1949-R1949,-3))</f>
        <v/>
      </c>
      <c r="Y1949" s="18">
        <f>IF(W1949&lt;=0,0,ROUNDDOWN((W1949*LOOKUP(W1949,{0,1950001,3300001,6950001,9000001,18000001,40000001},{0.05,0.1,0.2,0.23,0.33,0.4,0.45})-LOOKUP(W1949,{0,1950001,3300001,6950001,9000001,18000001,40000001},{0,97500,427500,636000,1536000,2796000,4796000}))*1.021,-2))</f>
        <v/>
      </c>
      <c r="Z1949" s="18">
        <f>IF(X1949&lt;=0,0,ROUNDDOWN((X1949*LOOKUP(X1949,{0,1950001,3300001,6950001,9000001,18000001,40000001},{0.05,0.1,0.2,0.23,0.33,0.4,0.45})-LOOKUP(X1949,{0,1950001,3300001,6950001,9000001,18000001,40000001},{0,97500,427500,636000,1536000,2796000,4796000}))*1.021,-2))</f>
        <v/>
      </c>
      <c r="AA1949" s="18">
        <f>MAX(0,ROUNDDOWN(M1949-J1949-430000-L1949-0,-3))</f>
        <v/>
      </c>
      <c r="AB1949" s="18">
        <f>MAX(0,ROUNDDOWN(M1949-J1949-430000-L1949-V1949,-3))</f>
        <v/>
      </c>
      <c r="AC1949" s="18">
        <f>IF(M1949&lt;=450000,0,MAX(0,ROUNDDOWN(AA1949*0.06-MIN(50000,AA1949)*0.03,-2))+MAX(0,ROUNDDOWN(AA1949*0.04-MIN(50000,AA1949)*0.02,-2)))</f>
        <v/>
      </c>
      <c r="AD1949" s="18">
        <f>IF(M1949&lt;=450000,0,MAX(0,ROUNDDOWN(AB1949*0.06-MIN(50000,AB1949)*0.03,-2))+MAX(0,ROUNDDOWN(AB1949*0.04-MIN(50000,AB1949)*0.02,-2)))</f>
        <v/>
      </c>
      <c r="AE1949" s="18">
        <f>Y1949-Z1949</f>
        <v/>
      </c>
      <c r="AF1949" s="18">
        <f>AC1949-AD1949</f>
        <v/>
      </c>
      <c r="AG1949" s="18">
        <f>AE1949+AF1949</f>
        <v/>
      </c>
      <c r="AH1949" s="20">
        <f>IF(W1949&lt;=0,0,LOOKUP(W1949,{0,1950001,3300001,6950001,9000001,18000001,40000001},{0.05,0.1,0.2,0.23,0.33,0.4,0.45}))</f>
        <v/>
      </c>
    </row>
    <row r="1950">
      <c r="A1950" t="inlineStr">
        <is>
          <t>1万円刻み 3区分8万円ずつ</t>
        </is>
      </c>
      <c r="B1950" s="18">
        <f>'4_1万円刻み'!$A$624</f>
        <v/>
      </c>
      <c r="C1950" s="19" t="n">
        <v>2026</v>
      </c>
      <c r="D1950" t="inlineStr">
        <is>
          <t>いいえ</t>
        </is>
      </c>
      <c r="E1950" s="18" t="n">
        <v>80000</v>
      </c>
      <c r="F1950" s="18" t="n">
        <v>0</v>
      </c>
      <c r="G1950" s="18" t="n">
        <v>80000</v>
      </c>
      <c r="H1950" s="18" t="n">
        <v>80000</v>
      </c>
      <c r="I1950" s="18" t="n">
        <v>0</v>
      </c>
      <c r="J1950" s="18">
        <f>ROUND(MIN(B1950/12,650000)*12*0.0915+MIN(B1950/12,1390000)*12*(0.0504+0)+B1950*0.005,0)</f>
        <v/>
      </c>
      <c r="K1950" s="18" t="n">
        <v>0</v>
      </c>
      <c r="L1950" s="18" t="n">
        <v>0</v>
      </c>
      <c r="M1950" s="18">
        <f>ROUND(IF(C1950&gt;=2026,IF(B1950&lt;741000,0,IF(B1950&lt;2191000,B1950-740000,IF(B1950&lt;2193000,1451000,IF(B1950&lt;2196000,1453000,IF(B1950&lt;2200000,1456000,IF(B1950&lt;3600000,ROUNDDOWN(B1950/4,-3)*2.8-80000,IF(B1950&lt;6600000,ROUNDDOWN(B1950/4,-3)*3.2-440000,IF(B1950&lt;8500000,ROUNDDOWN(B1950*0.9,0)-1100000,B1950-1950000)))))))),IF(B1950&lt;651000,0,IF(B1950&lt;1900000,B1950-650000,IF(B1950&lt;3600000,ROUNDDOWN(B1950/4,-3)*2.8-80000,IF(B1950&lt;6600000,ROUNDDOWN(B1950/4,-3)*3.2-440000,IF(B1950&lt;8500000,ROUNDDOWN(B1950*0.9,0)-1100000,B1950-1950000)))))),0)</f>
        <v/>
      </c>
      <c r="N1950" s="18">
        <f>IF(M1950&gt;23500000,NA(),IF(C1950&gt;=2026,IF(M1950&lt;=4890000,1040000,IF(M1950&lt;=6550000,670000,620000)),IF(M1950&lt;=1320000,950000,IF(M1950&lt;=3360000,880000,IF(M1950&lt;=4890000,680000,IF(M1950&lt;=6550000,630000,580000))))))</f>
        <v/>
      </c>
      <c r="O1950" s="18">
        <f>IF(F1950&lt;=0,IF(AND(D1950="はい",C1950&gt;=2026,C1950&lt;=2027),IF(E1950&lt;=0,0,IF(E1950&lt;=30000,E1950,IF(E1950&lt;=60000,ROUNDUP(E1950/2,0)+15000,IF(E1950&lt;=120000,ROUNDUP(E1950/4,0)+30000,60000)))),IF(E1950&lt;=0,0,IF(E1950&lt;=20000,E1950,IF(E1950&lt;=40000,ROUNDUP(E1950/2,0)+10000,IF(E1950&lt;=80000,ROUNDUP(E1950/4,0)+20000,40000))))),IF(E1950&lt;=0,IF(F1950&lt;=0,0,IF(F1950&lt;=25000,F1950,IF(F1950&lt;=50000,ROUNDUP(F1950/2,0)+12500,IF(F1950&lt;=100000,ROUNDUP(F1950/4,0)+25000,50000)))),MAX(IF(F1950&lt;=0,0,IF(F1950&lt;=25000,F1950,IF(F1950&lt;=50000,ROUNDUP(F1950/2,0)+12500,IF(F1950&lt;=100000,ROUNDUP(F1950/4,0)+25000,50000)))),MIN(IF(AND(D1950="はい",C1950&gt;=2026,C1950&lt;=2027),IF(E1950&lt;=0,0,IF(E1950&lt;=30000,E1950,IF(E1950&lt;=60000,ROUNDUP(E1950/2,0)+15000,IF(E1950&lt;=120000,ROUNDUP(E1950/4,0)+30000,60000)))),IF(E1950&lt;=0,0,IF(E1950&lt;=20000,E1950,IF(E1950&lt;=40000,ROUNDUP(E1950/2,0)+10000,IF(E1950&lt;=80000,ROUNDUP(E1950/4,0)+20000,40000)))))+IF(F1950&lt;=0,0,IF(F1950&lt;=25000,F1950,IF(F1950&lt;=50000,ROUNDUP(F1950/2,0)+12500,IF(F1950&lt;=100000,ROUNDUP(F1950/4,0)+25000,50000)))),IF(AND(D1950="はい",C1950&gt;=2026,C1950&lt;=2027),60000,40000)))))</f>
        <v/>
      </c>
      <c r="P1950" s="18">
        <f>IF(G1950&lt;=0,0,IF(G1950&lt;=20000,G1950,IF(G1950&lt;=40000,ROUNDUP(G1950/2,0)+10000,IF(G1950&lt;=80000,ROUNDUP(G1950/4,0)+20000,40000))))</f>
        <v/>
      </c>
      <c r="Q1950" s="18">
        <f>IF(I1950&lt;=0,IF(H1950&lt;=0,0,IF(H1950&lt;=20000,H1950,IF(H1950&lt;=40000,ROUNDUP(H1950/2,0)+10000,IF(H1950&lt;=80000,ROUNDUP(H1950/4,0)+20000,40000)))),IF(H1950&lt;=0,IF(I1950&lt;=0,0,IF(I1950&lt;=25000,I1950,IF(I1950&lt;=50000,ROUNDUP(I1950/2,0)+12500,IF(I1950&lt;=100000,ROUNDUP(I1950/4,0)+25000,50000)))),MAX(IF(I1950&lt;=0,0,IF(I1950&lt;=25000,I1950,IF(I1950&lt;=50000,ROUNDUP(I1950/2,0)+12500,IF(I1950&lt;=100000,ROUNDUP(I1950/4,0)+25000,50000)))),MIN(IF(H1950&lt;=0,0,IF(H1950&lt;=20000,H1950,IF(H1950&lt;=40000,ROUNDUP(H1950/2,0)+10000,IF(H1950&lt;=80000,ROUNDUP(H1950/4,0)+20000,40000))))+IF(I1950&lt;=0,0,IF(I1950&lt;=25000,I1950,IF(I1950&lt;=50000,ROUNDUP(I1950/2,0)+12500,IF(I1950&lt;=100000,ROUNDUP(I1950/4,0)+25000,50000)))),40000))))</f>
        <v/>
      </c>
      <c r="R1950" s="18">
        <f>MIN(120000,O1950+P1950+Q1950)</f>
        <v/>
      </c>
      <c r="S1950" s="18">
        <f>IF(F1950&lt;=0,IF(E1950&lt;=0,0,IF(E1950&lt;=12000,E1950,IF(E1950&lt;=32000,ROUNDUP(E1950/2,0)+6000,IF(E1950&lt;=56000,ROUNDUP(E1950/4,0)+14000,28000)))),IF(E1950&lt;=0,IF(F1950&lt;=0,0,IF(F1950&lt;=15000,F1950,IF(F1950&lt;=40000,ROUNDUP(F1950/2,0)+7500,IF(F1950&lt;=70000,ROUNDUP(F1950/4,0)+17500,35000)))),MAX(IF(F1950&lt;=0,0,IF(F1950&lt;=15000,F1950,IF(F1950&lt;=40000,ROUNDUP(F1950/2,0)+7500,IF(F1950&lt;=70000,ROUNDUP(F1950/4,0)+17500,35000)))),MIN(IF(E1950&lt;=0,0,IF(E1950&lt;=12000,E1950,IF(E1950&lt;=32000,ROUNDUP(E1950/2,0)+6000,IF(E1950&lt;=56000,ROUNDUP(E1950/4,0)+14000,28000))))+IF(F1950&lt;=0,0,IF(F1950&lt;=15000,F1950,IF(F1950&lt;=40000,ROUNDUP(F1950/2,0)+7500,IF(F1950&lt;=70000,ROUNDUP(F1950/4,0)+17500,35000)))),28000))))</f>
        <v/>
      </c>
      <c r="T1950" s="18">
        <f>IF(G1950&lt;=0,0,IF(G1950&lt;=12000,G1950,IF(G1950&lt;=32000,ROUNDUP(G1950/2,0)+6000,IF(G1950&lt;=56000,ROUNDUP(G1950/4,0)+14000,28000))))</f>
        <v/>
      </c>
      <c r="U1950" s="18">
        <f>IF(I1950&lt;=0,IF(H1950&lt;=0,0,IF(H1950&lt;=12000,H1950,IF(H1950&lt;=32000,ROUNDUP(H1950/2,0)+6000,IF(H1950&lt;=56000,ROUNDUP(H1950/4,0)+14000,28000)))),IF(H1950&lt;=0,IF(I1950&lt;=0,0,IF(I1950&lt;=15000,I1950,IF(I1950&lt;=40000,ROUNDUP(I1950/2,0)+7500,IF(I1950&lt;=70000,ROUNDUP(I1950/4,0)+17500,35000)))),MAX(IF(I1950&lt;=0,0,IF(I1950&lt;=15000,I1950,IF(I1950&lt;=40000,ROUNDUP(I1950/2,0)+7500,IF(I1950&lt;=70000,ROUNDUP(I1950/4,0)+17500,35000)))),MIN(IF(H1950&lt;=0,0,IF(H1950&lt;=12000,H1950,IF(H1950&lt;=32000,ROUNDUP(H1950/2,0)+6000,IF(H1950&lt;=56000,ROUNDUP(H1950/4,0)+14000,28000))))+IF(I1950&lt;=0,0,IF(I1950&lt;=15000,I1950,IF(I1950&lt;=40000,ROUNDUP(I1950/2,0)+7500,IF(I1950&lt;=70000,ROUNDUP(I1950/4,0)+17500,35000)))),28000))))</f>
        <v/>
      </c>
      <c r="V1950" s="18">
        <f>MIN(70000,S1950+T1950+U1950)</f>
        <v/>
      </c>
      <c r="W1950" s="18">
        <f>MAX(0,ROUNDDOWN(M1950-J1950-N1950-K1950-0,-3))</f>
        <v/>
      </c>
      <c r="X1950" s="18">
        <f>MAX(0,ROUNDDOWN(M1950-J1950-N1950-K1950-R1950,-3))</f>
        <v/>
      </c>
      <c r="Y1950" s="18">
        <f>IF(W1950&lt;=0,0,ROUNDDOWN((W1950*LOOKUP(W1950,{0,1950001,3300001,6950001,9000001,18000001,40000001},{0.05,0.1,0.2,0.23,0.33,0.4,0.45})-LOOKUP(W1950,{0,1950001,3300001,6950001,9000001,18000001,40000001},{0,97500,427500,636000,1536000,2796000,4796000}))*1.021,-2))</f>
        <v/>
      </c>
      <c r="Z1950" s="18">
        <f>IF(X1950&lt;=0,0,ROUNDDOWN((X1950*LOOKUP(X1950,{0,1950001,3300001,6950001,9000001,18000001,40000001},{0.05,0.1,0.2,0.23,0.33,0.4,0.45})-LOOKUP(X1950,{0,1950001,3300001,6950001,9000001,18000001,40000001},{0,97500,427500,636000,1536000,2796000,4796000}))*1.021,-2))</f>
        <v/>
      </c>
      <c r="AA1950" s="18">
        <f>MAX(0,ROUNDDOWN(M1950-J1950-430000-L1950-0,-3))</f>
        <v/>
      </c>
      <c r="AB1950" s="18">
        <f>MAX(0,ROUNDDOWN(M1950-J1950-430000-L1950-V1950,-3))</f>
        <v/>
      </c>
      <c r="AC1950" s="18">
        <f>IF(M1950&lt;=450000,0,MAX(0,ROUNDDOWN(AA1950*0.06-MIN(50000,AA1950)*0.03,-2))+MAX(0,ROUNDDOWN(AA1950*0.04-MIN(50000,AA1950)*0.02,-2)))</f>
        <v/>
      </c>
      <c r="AD1950" s="18">
        <f>IF(M1950&lt;=450000,0,MAX(0,ROUNDDOWN(AB1950*0.06-MIN(50000,AB1950)*0.03,-2))+MAX(0,ROUNDDOWN(AB1950*0.04-MIN(50000,AB1950)*0.02,-2)))</f>
        <v/>
      </c>
      <c r="AE1950" s="18">
        <f>Y1950-Z1950</f>
        <v/>
      </c>
      <c r="AF1950" s="18">
        <f>AC1950-AD1950</f>
        <v/>
      </c>
      <c r="AG1950" s="18">
        <f>AE1950+AF1950</f>
        <v/>
      </c>
      <c r="AH1950" s="20">
        <f>IF(W1950&lt;=0,0,LOOKUP(W1950,{0,1950001,3300001,6950001,9000001,18000001,40000001},{0.05,0.1,0.2,0.23,0.33,0.4,0.45}))</f>
        <v/>
      </c>
    </row>
    <row r="1951">
      <c r="A1951" t="inlineStr">
        <is>
          <t>1万円刻み 一般8万円</t>
        </is>
      </c>
      <c r="B1951" s="18">
        <f>'4_1万円刻み'!$A$624</f>
        <v/>
      </c>
      <c r="C1951" s="19" t="n">
        <v>2026</v>
      </c>
      <c r="D1951" t="inlineStr">
        <is>
          <t>いいえ</t>
        </is>
      </c>
      <c r="E1951" s="18" t="n">
        <v>80000</v>
      </c>
      <c r="F1951" s="18" t="n">
        <v>0</v>
      </c>
      <c r="G1951" s="18" t="n">
        <v>0</v>
      </c>
      <c r="H1951" s="18" t="n">
        <v>0</v>
      </c>
      <c r="I1951" s="18" t="n">
        <v>0</v>
      </c>
      <c r="J1951" s="18">
        <f>ROUND(MIN(B1951/12,650000)*12*0.0915+MIN(B1951/12,1390000)*12*(0.0504+0)+B1951*0.005,0)</f>
        <v/>
      </c>
      <c r="K1951" s="18" t="n">
        <v>0</v>
      </c>
      <c r="L1951" s="18" t="n">
        <v>0</v>
      </c>
      <c r="M1951" s="18">
        <f>ROUND(IF(C1951&gt;=2026,IF(B1951&lt;741000,0,IF(B1951&lt;2191000,B1951-740000,IF(B1951&lt;2193000,1451000,IF(B1951&lt;2196000,1453000,IF(B1951&lt;2200000,1456000,IF(B1951&lt;3600000,ROUNDDOWN(B1951/4,-3)*2.8-80000,IF(B1951&lt;6600000,ROUNDDOWN(B1951/4,-3)*3.2-440000,IF(B1951&lt;8500000,ROUNDDOWN(B1951*0.9,0)-1100000,B1951-1950000)))))))),IF(B1951&lt;651000,0,IF(B1951&lt;1900000,B1951-650000,IF(B1951&lt;3600000,ROUNDDOWN(B1951/4,-3)*2.8-80000,IF(B1951&lt;6600000,ROUNDDOWN(B1951/4,-3)*3.2-440000,IF(B1951&lt;8500000,ROUNDDOWN(B1951*0.9,0)-1100000,B1951-1950000)))))),0)</f>
        <v/>
      </c>
      <c r="N1951" s="18">
        <f>IF(M1951&gt;23500000,NA(),IF(C1951&gt;=2026,IF(M1951&lt;=4890000,1040000,IF(M1951&lt;=6550000,670000,620000)),IF(M1951&lt;=1320000,950000,IF(M1951&lt;=3360000,880000,IF(M1951&lt;=4890000,680000,IF(M1951&lt;=6550000,630000,580000))))))</f>
        <v/>
      </c>
      <c r="O1951" s="18">
        <f>IF(F1951&lt;=0,IF(AND(D1951="はい",C1951&gt;=2026,C1951&lt;=2027),IF(E1951&lt;=0,0,IF(E1951&lt;=30000,E1951,IF(E1951&lt;=60000,ROUNDUP(E1951/2,0)+15000,IF(E1951&lt;=120000,ROUNDUP(E1951/4,0)+30000,60000)))),IF(E1951&lt;=0,0,IF(E1951&lt;=20000,E1951,IF(E1951&lt;=40000,ROUNDUP(E1951/2,0)+10000,IF(E1951&lt;=80000,ROUNDUP(E1951/4,0)+20000,40000))))),IF(E1951&lt;=0,IF(F1951&lt;=0,0,IF(F1951&lt;=25000,F1951,IF(F1951&lt;=50000,ROUNDUP(F1951/2,0)+12500,IF(F1951&lt;=100000,ROUNDUP(F1951/4,0)+25000,50000)))),MAX(IF(F1951&lt;=0,0,IF(F1951&lt;=25000,F1951,IF(F1951&lt;=50000,ROUNDUP(F1951/2,0)+12500,IF(F1951&lt;=100000,ROUNDUP(F1951/4,0)+25000,50000)))),MIN(IF(AND(D1951="はい",C1951&gt;=2026,C1951&lt;=2027),IF(E1951&lt;=0,0,IF(E1951&lt;=30000,E1951,IF(E1951&lt;=60000,ROUNDUP(E1951/2,0)+15000,IF(E1951&lt;=120000,ROUNDUP(E1951/4,0)+30000,60000)))),IF(E1951&lt;=0,0,IF(E1951&lt;=20000,E1951,IF(E1951&lt;=40000,ROUNDUP(E1951/2,0)+10000,IF(E1951&lt;=80000,ROUNDUP(E1951/4,0)+20000,40000)))))+IF(F1951&lt;=0,0,IF(F1951&lt;=25000,F1951,IF(F1951&lt;=50000,ROUNDUP(F1951/2,0)+12500,IF(F1951&lt;=100000,ROUNDUP(F1951/4,0)+25000,50000)))),IF(AND(D1951="はい",C1951&gt;=2026,C1951&lt;=2027),60000,40000)))))</f>
        <v/>
      </c>
      <c r="P1951" s="18">
        <f>IF(G1951&lt;=0,0,IF(G1951&lt;=20000,G1951,IF(G1951&lt;=40000,ROUNDUP(G1951/2,0)+10000,IF(G1951&lt;=80000,ROUNDUP(G1951/4,0)+20000,40000))))</f>
        <v/>
      </c>
      <c r="Q1951" s="18">
        <f>IF(I1951&lt;=0,IF(H1951&lt;=0,0,IF(H1951&lt;=20000,H1951,IF(H1951&lt;=40000,ROUNDUP(H1951/2,0)+10000,IF(H1951&lt;=80000,ROUNDUP(H1951/4,0)+20000,40000)))),IF(H1951&lt;=0,IF(I1951&lt;=0,0,IF(I1951&lt;=25000,I1951,IF(I1951&lt;=50000,ROUNDUP(I1951/2,0)+12500,IF(I1951&lt;=100000,ROUNDUP(I1951/4,0)+25000,50000)))),MAX(IF(I1951&lt;=0,0,IF(I1951&lt;=25000,I1951,IF(I1951&lt;=50000,ROUNDUP(I1951/2,0)+12500,IF(I1951&lt;=100000,ROUNDUP(I1951/4,0)+25000,50000)))),MIN(IF(H1951&lt;=0,0,IF(H1951&lt;=20000,H1951,IF(H1951&lt;=40000,ROUNDUP(H1951/2,0)+10000,IF(H1951&lt;=80000,ROUNDUP(H1951/4,0)+20000,40000))))+IF(I1951&lt;=0,0,IF(I1951&lt;=25000,I1951,IF(I1951&lt;=50000,ROUNDUP(I1951/2,0)+12500,IF(I1951&lt;=100000,ROUNDUP(I1951/4,0)+25000,50000)))),40000))))</f>
        <v/>
      </c>
      <c r="R1951" s="18">
        <f>MIN(120000,O1951+P1951+Q1951)</f>
        <v/>
      </c>
      <c r="S1951" s="18">
        <f>IF(F1951&lt;=0,IF(E1951&lt;=0,0,IF(E1951&lt;=12000,E1951,IF(E1951&lt;=32000,ROUNDUP(E1951/2,0)+6000,IF(E1951&lt;=56000,ROUNDUP(E1951/4,0)+14000,28000)))),IF(E1951&lt;=0,IF(F1951&lt;=0,0,IF(F1951&lt;=15000,F1951,IF(F1951&lt;=40000,ROUNDUP(F1951/2,0)+7500,IF(F1951&lt;=70000,ROUNDUP(F1951/4,0)+17500,35000)))),MAX(IF(F1951&lt;=0,0,IF(F1951&lt;=15000,F1951,IF(F1951&lt;=40000,ROUNDUP(F1951/2,0)+7500,IF(F1951&lt;=70000,ROUNDUP(F1951/4,0)+17500,35000)))),MIN(IF(E1951&lt;=0,0,IF(E1951&lt;=12000,E1951,IF(E1951&lt;=32000,ROUNDUP(E1951/2,0)+6000,IF(E1951&lt;=56000,ROUNDUP(E1951/4,0)+14000,28000))))+IF(F1951&lt;=0,0,IF(F1951&lt;=15000,F1951,IF(F1951&lt;=40000,ROUNDUP(F1951/2,0)+7500,IF(F1951&lt;=70000,ROUNDUP(F1951/4,0)+17500,35000)))),28000))))</f>
        <v/>
      </c>
      <c r="T1951" s="18">
        <f>IF(G1951&lt;=0,0,IF(G1951&lt;=12000,G1951,IF(G1951&lt;=32000,ROUNDUP(G1951/2,0)+6000,IF(G1951&lt;=56000,ROUNDUP(G1951/4,0)+14000,28000))))</f>
        <v/>
      </c>
      <c r="U1951" s="18">
        <f>IF(I1951&lt;=0,IF(H1951&lt;=0,0,IF(H1951&lt;=12000,H1951,IF(H1951&lt;=32000,ROUNDUP(H1951/2,0)+6000,IF(H1951&lt;=56000,ROUNDUP(H1951/4,0)+14000,28000)))),IF(H1951&lt;=0,IF(I1951&lt;=0,0,IF(I1951&lt;=15000,I1951,IF(I1951&lt;=40000,ROUNDUP(I1951/2,0)+7500,IF(I1951&lt;=70000,ROUNDUP(I1951/4,0)+17500,35000)))),MAX(IF(I1951&lt;=0,0,IF(I1951&lt;=15000,I1951,IF(I1951&lt;=40000,ROUNDUP(I1951/2,0)+7500,IF(I1951&lt;=70000,ROUNDUP(I1951/4,0)+17500,35000)))),MIN(IF(H1951&lt;=0,0,IF(H1951&lt;=12000,H1951,IF(H1951&lt;=32000,ROUNDUP(H1951/2,0)+6000,IF(H1951&lt;=56000,ROUNDUP(H1951/4,0)+14000,28000))))+IF(I1951&lt;=0,0,IF(I1951&lt;=15000,I1951,IF(I1951&lt;=40000,ROUNDUP(I1951/2,0)+7500,IF(I1951&lt;=70000,ROUNDUP(I1951/4,0)+17500,35000)))),28000))))</f>
        <v/>
      </c>
      <c r="V1951" s="18">
        <f>MIN(70000,S1951+T1951+U1951)</f>
        <v/>
      </c>
      <c r="W1951" s="18">
        <f>MAX(0,ROUNDDOWN(M1951-J1951-N1951-K1951-0,-3))</f>
        <v/>
      </c>
      <c r="X1951" s="18">
        <f>MAX(0,ROUNDDOWN(M1951-J1951-N1951-K1951-R1951,-3))</f>
        <v/>
      </c>
      <c r="Y1951" s="18">
        <f>IF(W1951&lt;=0,0,ROUNDDOWN((W1951*LOOKUP(W1951,{0,1950001,3300001,6950001,9000001,18000001,40000001},{0.05,0.1,0.2,0.23,0.33,0.4,0.45})-LOOKUP(W1951,{0,1950001,3300001,6950001,9000001,18000001,40000001},{0,97500,427500,636000,1536000,2796000,4796000}))*1.021,-2))</f>
        <v/>
      </c>
      <c r="Z1951" s="18">
        <f>IF(X1951&lt;=0,0,ROUNDDOWN((X1951*LOOKUP(X1951,{0,1950001,3300001,6950001,9000001,18000001,40000001},{0.05,0.1,0.2,0.23,0.33,0.4,0.45})-LOOKUP(X1951,{0,1950001,3300001,6950001,9000001,18000001,40000001},{0,97500,427500,636000,1536000,2796000,4796000}))*1.021,-2))</f>
        <v/>
      </c>
      <c r="AA1951" s="18">
        <f>MAX(0,ROUNDDOWN(M1951-J1951-430000-L1951-0,-3))</f>
        <v/>
      </c>
      <c r="AB1951" s="18">
        <f>MAX(0,ROUNDDOWN(M1951-J1951-430000-L1951-V1951,-3))</f>
        <v/>
      </c>
      <c r="AC1951" s="18">
        <f>IF(M1951&lt;=450000,0,MAX(0,ROUNDDOWN(AA1951*0.06-MIN(50000,AA1951)*0.03,-2))+MAX(0,ROUNDDOWN(AA1951*0.04-MIN(50000,AA1951)*0.02,-2)))</f>
        <v/>
      </c>
      <c r="AD1951" s="18">
        <f>IF(M1951&lt;=450000,0,MAX(0,ROUNDDOWN(AB1951*0.06-MIN(50000,AB1951)*0.03,-2))+MAX(0,ROUNDDOWN(AB1951*0.04-MIN(50000,AB1951)*0.02,-2)))</f>
        <v/>
      </c>
      <c r="AE1951" s="18">
        <f>Y1951-Z1951</f>
        <v/>
      </c>
      <c r="AF1951" s="18">
        <f>AC1951-AD1951</f>
        <v/>
      </c>
      <c r="AG1951" s="18">
        <f>AE1951+AF1951</f>
        <v/>
      </c>
      <c r="AH1951" s="20">
        <f>IF(W1951&lt;=0,0,LOOKUP(W1951,{0,1950001,3300001,6950001,9000001,18000001,40000001},{0.05,0.1,0.2,0.23,0.33,0.4,0.45}))</f>
        <v/>
      </c>
    </row>
    <row r="1952">
      <c r="A1952" t="inlineStr">
        <is>
          <t>1万円刻み 特例あり一般12万円</t>
        </is>
      </c>
      <c r="B1952" s="18">
        <f>'4_1万円刻み'!$A$624</f>
        <v/>
      </c>
      <c r="C1952" s="19" t="n">
        <v>2026</v>
      </c>
      <c r="D1952" t="inlineStr">
        <is>
          <t>はい</t>
        </is>
      </c>
      <c r="E1952" s="18" t="n">
        <v>120000</v>
      </c>
      <c r="F1952" s="18" t="n">
        <v>0</v>
      </c>
      <c r="G1952" s="18" t="n">
        <v>0</v>
      </c>
      <c r="H1952" s="18" t="n">
        <v>0</v>
      </c>
      <c r="I1952" s="18" t="n">
        <v>0</v>
      </c>
      <c r="J1952" s="18">
        <f>ROUND(MIN(B1952/12,650000)*12*0.0915+MIN(B1952/12,1390000)*12*(0.0504+0)+B1952*0.005,0)</f>
        <v/>
      </c>
      <c r="K1952" s="18" t="n">
        <v>0</v>
      </c>
      <c r="L1952" s="18" t="n">
        <v>0</v>
      </c>
      <c r="M1952" s="18">
        <f>ROUND(IF(C1952&gt;=2026,IF(B1952&lt;741000,0,IF(B1952&lt;2191000,B1952-740000,IF(B1952&lt;2193000,1451000,IF(B1952&lt;2196000,1453000,IF(B1952&lt;2200000,1456000,IF(B1952&lt;3600000,ROUNDDOWN(B1952/4,-3)*2.8-80000,IF(B1952&lt;6600000,ROUNDDOWN(B1952/4,-3)*3.2-440000,IF(B1952&lt;8500000,ROUNDDOWN(B1952*0.9,0)-1100000,B1952-1950000)))))))),IF(B1952&lt;651000,0,IF(B1952&lt;1900000,B1952-650000,IF(B1952&lt;3600000,ROUNDDOWN(B1952/4,-3)*2.8-80000,IF(B1952&lt;6600000,ROUNDDOWN(B1952/4,-3)*3.2-440000,IF(B1952&lt;8500000,ROUNDDOWN(B1952*0.9,0)-1100000,B1952-1950000)))))),0)</f>
        <v/>
      </c>
      <c r="N1952" s="18">
        <f>IF(M1952&gt;23500000,NA(),IF(C1952&gt;=2026,IF(M1952&lt;=4890000,1040000,IF(M1952&lt;=6550000,670000,620000)),IF(M1952&lt;=1320000,950000,IF(M1952&lt;=3360000,880000,IF(M1952&lt;=4890000,680000,IF(M1952&lt;=6550000,630000,580000))))))</f>
        <v/>
      </c>
      <c r="O1952" s="18">
        <f>IF(F1952&lt;=0,IF(AND(D1952="はい",C1952&gt;=2026,C1952&lt;=2027),IF(E1952&lt;=0,0,IF(E1952&lt;=30000,E1952,IF(E1952&lt;=60000,ROUNDUP(E1952/2,0)+15000,IF(E1952&lt;=120000,ROUNDUP(E1952/4,0)+30000,60000)))),IF(E1952&lt;=0,0,IF(E1952&lt;=20000,E1952,IF(E1952&lt;=40000,ROUNDUP(E1952/2,0)+10000,IF(E1952&lt;=80000,ROUNDUP(E1952/4,0)+20000,40000))))),IF(E1952&lt;=0,IF(F1952&lt;=0,0,IF(F1952&lt;=25000,F1952,IF(F1952&lt;=50000,ROUNDUP(F1952/2,0)+12500,IF(F1952&lt;=100000,ROUNDUP(F1952/4,0)+25000,50000)))),MAX(IF(F1952&lt;=0,0,IF(F1952&lt;=25000,F1952,IF(F1952&lt;=50000,ROUNDUP(F1952/2,0)+12500,IF(F1952&lt;=100000,ROUNDUP(F1952/4,0)+25000,50000)))),MIN(IF(AND(D1952="はい",C1952&gt;=2026,C1952&lt;=2027),IF(E1952&lt;=0,0,IF(E1952&lt;=30000,E1952,IF(E1952&lt;=60000,ROUNDUP(E1952/2,0)+15000,IF(E1952&lt;=120000,ROUNDUP(E1952/4,0)+30000,60000)))),IF(E1952&lt;=0,0,IF(E1952&lt;=20000,E1952,IF(E1952&lt;=40000,ROUNDUP(E1952/2,0)+10000,IF(E1952&lt;=80000,ROUNDUP(E1952/4,0)+20000,40000)))))+IF(F1952&lt;=0,0,IF(F1952&lt;=25000,F1952,IF(F1952&lt;=50000,ROUNDUP(F1952/2,0)+12500,IF(F1952&lt;=100000,ROUNDUP(F1952/4,0)+25000,50000)))),IF(AND(D1952="はい",C1952&gt;=2026,C1952&lt;=2027),60000,40000)))))</f>
        <v/>
      </c>
      <c r="P1952" s="18">
        <f>IF(G1952&lt;=0,0,IF(G1952&lt;=20000,G1952,IF(G1952&lt;=40000,ROUNDUP(G1952/2,0)+10000,IF(G1952&lt;=80000,ROUNDUP(G1952/4,0)+20000,40000))))</f>
        <v/>
      </c>
      <c r="Q1952" s="18">
        <f>IF(I1952&lt;=0,IF(H1952&lt;=0,0,IF(H1952&lt;=20000,H1952,IF(H1952&lt;=40000,ROUNDUP(H1952/2,0)+10000,IF(H1952&lt;=80000,ROUNDUP(H1952/4,0)+20000,40000)))),IF(H1952&lt;=0,IF(I1952&lt;=0,0,IF(I1952&lt;=25000,I1952,IF(I1952&lt;=50000,ROUNDUP(I1952/2,0)+12500,IF(I1952&lt;=100000,ROUNDUP(I1952/4,0)+25000,50000)))),MAX(IF(I1952&lt;=0,0,IF(I1952&lt;=25000,I1952,IF(I1952&lt;=50000,ROUNDUP(I1952/2,0)+12500,IF(I1952&lt;=100000,ROUNDUP(I1952/4,0)+25000,50000)))),MIN(IF(H1952&lt;=0,0,IF(H1952&lt;=20000,H1952,IF(H1952&lt;=40000,ROUNDUP(H1952/2,0)+10000,IF(H1952&lt;=80000,ROUNDUP(H1952/4,0)+20000,40000))))+IF(I1952&lt;=0,0,IF(I1952&lt;=25000,I1952,IF(I1952&lt;=50000,ROUNDUP(I1952/2,0)+12500,IF(I1952&lt;=100000,ROUNDUP(I1952/4,0)+25000,50000)))),40000))))</f>
        <v/>
      </c>
      <c r="R1952" s="18">
        <f>MIN(120000,O1952+P1952+Q1952)</f>
        <v/>
      </c>
      <c r="S1952" s="18">
        <f>IF(F1952&lt;=0,IF(E1952&lt;=0,0,IF(E1952&lt;=12000,E1952,IF(E1952&lt;=32000,ROUNDUP(E1952/2,0)+6000,IF(E1952&lt;=56000,ROUNDUP(E1952/4,0)+14000,28000)))),IF(E1952&lt;=0,IF(F1952&lt;=0,0,IF(F1952&lt;=15000,F1952,IF(F1952&lt;=40000,ROUNDUP(F1952/2,0)+7500,IF(F1952&lt;=70000,ROUNDUP(F1952/4,0)+17500,35000)))),MAX(IF(F1952&lt;=0,0,IF(F1952&lt;=15000,F1952,IF(F1952&lt;=40000,ROUNDUP(F1952/2,0)+7500,IF(F1952&lt;=70000,ROUNDUP(F1952/4,0)+17500,35000)))),MIN(IF(E1952&lt;=0,0,IF(E1952&lt;=12000,E1952,IF(E1952&lt;=32000,ROUNDUP(E1952/2,0)+6000,IF(E1952&lt;=56000,ROUNDUP(E1952/4,0)+14000,28000))))+IF(F1952&lt;=0,0,IF(F1952&lt;=15000,F1952,IF(F1952&lt;=40000,ROUNDUP(F1952/2,0)+7500,IF(F1952&lt;=70000,ROUNDUP(F1952/4,0)+17500,35000)))),28000))))</f>
        <v/>
      </c>
      <c r="T1952" s="18">
        <f>IF(G1952&lt;=0,0,IF(G1952&lt;=12000,G1952,IF(G1952&lt;=32000,ROUNDUP(G1952/2,0)+6000,IF(G1952&lt;=56000,ROUNDUP(G1952/4,0)+14000,28000))))</f>
        <v/>
      </c>
      <c r="U1952" s="18">
        <f>IF(I1952&lt;=0,IF(H1952&lt;=0,0,IF(H1952&lt;=12000,H1952,IF(H1952&lt;=32000,ROUNDUP(H1952/2,0)+6000,IF(H1952&lt;=56000,ROUNDUP(H1952/4,0)+14000,28000)))),IF(H1952&lt;=0,IF(I1952&lt;=0,0,IF(I1952&lt;=15000,I1952,IF(I1952&lt;=40000,ROUNDUP(I1952/2,0)+7500,IF(I1952&lt;=70000,ROUNDUP(I1952/4,0)+17500,35000)))),MAX(IF(I1952&lt;=0,0,IF(I1952&lt;=15000,I1952,IF(I1952&lt;=40000,ROUNDUP(I1952/2,0)+7500,IF(I1952&lt;=70000,ROUNDUP(I1952/4,0)+17500,35000)))),MIN(IF(H1952&lt;=0,0,IF(H1952&lt;=12000,H1952,IF(H1952&lt;=32000,ROUNDUP(H1952/2,0)+6000,IF(H1952&lt;=56000,ROUNDUP(H1952/4,0)+14000,28000))))+IF(I1952&lt;=0,0,IF(I1952&lt;=15000,I1952,IF(I1952&lt;=40000,ROUNDUP(I1952/2,0)+7500,IF(I1952&lt;=70000,ROUNDUP(I1952/4,0)+17500,35000)))),28000))))</f>
        <v/>
      </c>
      <c r="V1952" s="18">
        <f>MIN(70000,S1952+T1952+U1952)</f>
        <v/>
      </c>
      <c r="W1952" s="18">
        <f>MAX(0,ROUNDDOWN(M1952-J1952-N1952-K1952-0,-3))</f>
        <v/>
      </c>
      <c r="X1952" s="18">
        <f>MAX(0,ROUNDDOWN(M1952-J1952-N1952-K1952-R1952,-3))</f>
        <v/>
      </c>
      <c r="Y1952" s="18">
        <f>IF(W1952&lt;=0,0,ROUNDDOWN((W1952*LOOKUP(W1952,{0,1950001,3300001,6950001,9000001,18000001,40000001},{0.05,0.1,0.2,0.23,0.33,0.4,0.45})-LOOKUP(W1952,{0,1950001,3300001,6950001,9000001,18000001,40000001},{0,97500,427500,636000,1536000,2796000,4796000}))*1.021,-2))</f>
        <v/>
      </c>
      <c r="Z1952" s="18">
        <f>IF(X1952&lt;=0,0,ROUNDDOWN((X1952*LOOKUP(X1952,{0,1950001,3300001,6950001,9000001,18000001,40000001},{0.05,0.1,0.2,0.23,0.33,0.4,0.45})-LOOKUP(X1952,{0,1950001,3300001,6950001,9000001,18000001,40000001},{0,97500,427500,636000,1536000,2796000,4796000}))*1.021,-2))</f>
        <v/>
      </c>
      <c r="AA1952" s="18">
        <f>MAX(0,ROUNDDOWN(M1952-J1952-430000-L1952-0,-3))</f>
        <v/>
      </c>
      <c r="AB1952" s="18">
        <f>MAX(0,ROUNDDOWN(M1952-J1952-430000-L1952-V1952,-3))</f>
        <v/>
      </c>
      <c r="AC1952" s="18">
        <f>IF(M1952&lt;=450000,0,MAX(0,ROUNDDOWN(AA1952*0.06-MIN(50000,AA1952)*0.03,-2))+MAX(0,ROUNDDOWN(AA1952*0.04-MIN(50000,AA1952)*0.02,-2)))</f>
        <v/>
      </c>
      <c r="AD1952" s="18">
        <f>IF(M1952&lt;=450000,0,MAX(0,ROUNDDOWN(AB1952*0.06-MIN(50000,AB1952)*0.03,-2))+MAX(0,ROUNDDOWN(AB1952*0.04-MIN(50000,AB1952)*0.02,-2)))</f>
        <v/>
      </c>
      <c r="AE1952" s="18">
        <f>Y1952-Z1952</f>
        <v/>
      </c>
      <c r="AF1952" s="18">
        <f>AC1952-AD1952</f>
        <v/>
      </c>
      <c r="AG1952" s="18">
        <f>AE1952+AF1952</f>
        <v/>
      </c>
      <c r="AH1952" s="20">
        <f>IF(W1952&lt;=0,0,LOOKUP(W1952,{0,1950001,3300001,6950001,9000001,18000001,40000001},{0.05,0.1,0.2,0.23,0.33,0.4,0.45}))</f>
        <v/>
      </c>
    </row>
    <row r="1953">
      <c r="A1953" t="inlineStr">
        <is>
          <t>1万円刻み 3区分8万円ずつ</t>
        </is>
      </c>
      <c r="B1953" s="18">
        <f>'4_1万円刻み'!$A$625</f>
        <v/>
      </c>
      <c r="C1953" s="19" t="n">
        <v>2026</v>
      </c>
      <c r="D1953" t="inlineStr">
        <is>
          <t>いいえ</t>
        </is>
      </c>
      <c r="E1953" s="18" t="n">
        <v>80000</v>
      </c>
      <c r="F1953" s="18" t="n">
        <v>0</v>
      </c>
      <c r="G1953" s="18" t="n">
        <v>80000</v>
      </c>
      <c r="H1953" s="18" t="n">
        <v>80000</v>
      </c>
      <c r="I1953" s="18" t="n">
        <v>0</v>
      </c>
      <c r="J1953" s="18">
        <f>ROUND(MIN(B1953/12,650000)*12*0.0915+MIN(B1953/12,1390000)*12*(0.0504+0)+B1953*0.005,0)</f>
        <v/>
      </c>
      <c r="K1953" s="18" t="n">
        <v>0</v>
      </c>
      <c r="L1953" s="18" t="n">
        <v>0</v>
      </c>
      <c r="M1953" s="18">
        <f>ROUND(IF(C1953&gt;=2026,IF(B1953&lt;741000,0,IF(B1953&lt;2191000,B1953-740000,IF(B1953&lt;2193000,1451000,IF(B1953&lt;2196000,1453000,IF(B1953&lt;2200000,1456000,IF(B1953&lt;3600000,ROUNDDOWN(B1953/4,-3)*2.8-80000,IF(B1953&lt;6600000,ROUNDDOWN(B1953/4,-3)*3.2-440000,IF(B1953&lt;8500000,ROUNDDOWN(B1953*0.9,0)-1100000,B1953-1950000)))))))),IF(B1953&lt;651000,0,IF(B1953&lt;1900000,B1953-650000,IF(B1953&lt;3600000,ROUNDDOWN(B1953/4,-3)*2.8-80000,IF(B1953&lt;6600000,ROUNDDOWN(B1953/4,-3)*3.2-440000,IF(B1953&lt;8500000,ROUNDDOWN(B1953*0.9,0)-1100000,B1953-1950000)))))),0)</f>
        <v/>
      </c>
      <c r="N1953" s="18">
        <f>IF(M1953&gt;23500000,NA(),IF(C1953&gt;=2026,IF(M1953&lt;=4890000,1040000,IF(M1953&lt;=6550000,670000,620000)),IF(M1953&lt;=1320000,950000,IF(M1953&lt;=3360000,880000,IF(M1953&lt;=4890000,680000,IF(M1953&lt;=6550000,630000,580000))))))</f>
        <v/>
      </c>
      <c r="O1953" s="18">
        <f>IF(F1953&lt;=0,IF(AND(D1953="はい",C1953&gt;=2026,C1953&lt;=2027),IF(E1953&lt;=0,0,IF(E1953&lt;=30000,E1953,IF(E1953&lt;=60000,ROUNDUP(E1953/2,0)+15000,IF(E1953&lt;=120000,ROUNDUP(E1953/4,0)+30000,60000)))),IF(E1953&lt;=0,0,IF(E1953&lt;=20000,E1953,IF(E1953&lt;=40000,ROUNDUP(E1953/2,0)+10000,IF(E1953&lt;=80000,ROUNDUP(E1953/4,0)+20000,40000))))),IF(E1953&lt;=0,IF(F1953&lt;=0,0,IF(F1953&lt;=25000,F1953,IF(F1953&lt;=50000,ROUNDUP(F1953/2,0)+12500,IF(F1953&lt;=100000,ROUNDUP(F1953/4,0)+25000,50000)))),MAX(IF(F1953&lt;=0,0,IF(F1953&lt;=25000,F1953,IF(F1953&lt;=50000,ROUNDUP(F1953/2,0)+12500,IF(F1953&lt;=100000,ROUNDUP(F1953/4,0)+25000,50000)))),MIN(IF(AND(D1953="はい",C1953&gt;=2026,C1953&lt;=2027),IF(E1953&lt;=0,0,IF(E1953&lt;=30000,E1953,IF(E1953&lt;=60000,ROUNDUP(E1953/2,0)+15000,IF(E1953&lt;=120000,ROUNDUP(E1953/4,0)+30000,60000)))),IF(E1953&lt;=0,0,IF(E1953&lt;=20000,E1953,IF(E1953&lt;=40000,ROUNDUP(E1953/2,0)+10000,IF(E1953&lt;=80000,ROUNDUP(E1953/4,0)+20000,40000)))))+IF(F1953&lt;=0,0,IF(F1953&lt;=25000,F1953,IF(F1953&lt;=50000,ROUNDUP(F1953/2,0)+12500,IF(F1953&lt;=100000,ROUNDUP(F1953/4,0)+25000,50000)))),IF(AND(D1953="はい",C1953&gt;=2026,C1953&lt;=2027),60000,40000)))))</f>
        <v/>
      </c>
      <c r="P1953" s="18">
        <f>IF(G1953&lt;=0,0,IF(G1953&lt;=20000,G1953,IF(G1953&lt;=40000,ROUNDUP(G1953/2,0)+10000,IF(G1953&lt;=80000,ROUNDUP(G1953/4,0)+20000,40000))))</f>
        <v/>
      </c>
      <c r="Q1953" s="18">
        <f>IF(I1953&lt;=0,IF(H1953&lt;=0,0,IF(H1953&lt;=20000,H1953,IF(H1953&lt;=40000,ROUNDUP(H1953/2,0)+10000,IF(H1953&lt;=80000,ROUNDUP(H1953/4,0)+20000,40000)))),IF(H1953&lt;=0,IF(I1953&lt;=0,0,IF(I1953&lt;=25000,I1953,IF(I1953&lt;=50000,ROUNDUP(I1953/2,0)+12500,IF(I1953&lt;=100000,ROUNDUP(I1953/4,0)+25000,50000)))),MAX(IF(I1953&lt;=0,0,IF(I1953&lt;=25000,I1953,IF(I1953&lt;=50000,ROUNDUP(I1953/2,0)+12500,IF(I1953&lt;=100000,ROUNDUP(I1953/4,0)+25000,50000)))),MIN(IF(H1953&lt;=0,0,IF(H1953&lt;=20000,H1953,IF(H1953&lt;=40000,ROUNDUP(H1953/2,0)+10000,IF(H1953&lt;=80000,ROUNDUP(H1953/4,0)+20000,40000))))+IF(I1953&lt;=0,0,IF(I1953&lt;=25000,I1953,IF(I1953&lt;=50000,ROUNDUP(I1953/2,0)+12500,IF(I1953&lt;=100000,ROUNDUP(I1953/4,0)+25000,50000)))),40000))))</f>
        <v/>
      </c>
      <c r="R1953" s="18">
        <f>MIN(120000,O1953+P1953+Q1953)</f>
        <v/>
      </c>
      <c r="S1953" s="18">
        <f>IF(F1953&lt;=0,IF(E1953&lt;=0,0,IF(E1953&lt;=12000,E1953,IF(E1953&lt;=32000,ROUNDUP(E1953/2,0)+6000,IF(E1953&lt;=56000,ROUNDUP(E1953/4,0)+14000,28000)))),IF(E1953&lt;=0,IF(F1953&lt;=0,0,IF(F1953&lt;=15000,F1953,IF(F1953&lt;=40000,ROUNDUP(F1953/2,0)+7500,IF(F1953&lt;=70000,ROUNDUP(F1953/4,0)+17500,35000)))),MAX(IF(F1953&lt;=0,0,IF(F1953&lt;=15000,F1953,IF(F1953&lt;=40000,ROUNDUP(F1953/2,0)+7500,IF(F1953&lt;=70000,ROUNDUP(F1953/4,0)+17500,35000)))),MIN(IF(E1953&lt;=0,0,IF(E1953&lt;=12000,E1953,IF(E1953&lt;=32000,ROUNDUP(E1953/2,0)+6000,IF(E1953&lt;=56000,ROUNDUP(E1953/4,0)+14000,28000))))+IF(F1953&lt;=0,0,IF(F1953&lt;=15000,F1953,IF(F1953&lt;=40000,ROUNDUP(F1953/2,0)+7500,IF(F1953&lt;=70000,ROUNDUP(F1953/4,0)+17500,35000)))),28000))))</f>
        <v/>
      </c>
      <c r="T1953" s="18">
        <f>IF(G1953&lt;=0,0,IF(G1953&lt;=12000,G1953,IF(G1953&lt;=32000,ROUNDUP(G1953/2,0)+6000,IF(G1953&lt;=56000,ROUNDUP(G1953/4,0)+14000,28000))))</f>
        <v/>
      </c>
      <c r="U1953" s="18">
        <f>IF(I1953&lt;=0,IF(H1953&lt;=0,0,IF(H1953&lt;=12000,H1953,IF(H1953&lt;=32000,ROUNDUP(H1953/2,0)+6000,IF(H1953&lt;=56000,ROUNDUP(H1953/4,0)+14000,28000)))),IF(H1953&lt;=0,IF(I1953&lt;=0,0,IF(I1953&lt;=15000,I1953,IF(I1953&lt;=40000,ROUNDUP(I1953/2,0)+7500,IF(I1953&lt;=70000,ROUNDUP(I1953/4,0)+17500,35000)))),MAX(IF(I1953&lt;=0,0,IF(I1953&lt;=15000,I1953,IF(I1953&lt;=40000,ROUNDUP(I1953/2,0)+7500,IF(I1953&lt;=70000,ROUNDUP(I1953/4,0)+17500,35000)))),MIN(IF(H1953&lt;=0,0,IF(H1953&lt;=12000,H1953,IF(H1953&lt;=32000,ROUNDUP(H1953/2,0)+6000,IF(H1953&lt;=56000,ROUNDUP(H1953/4,0)+14000,28000))))+IF(I1953&lt;=0,0,IF(I1953&lt;=15000,I1953,IF(I1953&lt;=40000,ROUNDUP(I1953/2,0)+7500,IF(I1953&lt;=70000,ROUNDUP(I1953/4,0)+17500,35000)))),28000))))</f>
        <v/>
      </c>
      <c r="V1953" s="18">
        <f>MIN(70000,S1953+T1953+U1953)</f>
        <v/>
      </c>
      <c r="W1953" s="18">
        <f>MAX(0,ROUNDDOWN(M1953-J1953-N1953-K1953-0,-3))</f>
        <v/>
      </c>
      <c r="X1953" s="18">
        <f>MAX(0,ROUNDDOWN(M1953-J1953-N1953-K1953-R1953,-3))</f>
        <v/>
      </c>
      <c r="Y1953" s="18">
        <f>IF(W1953&lt;=0,0,ROUNDDOWN((W1953*LOOKUP(W1953,{0,1950001,3300001,6950001,9000001,18000001,40000001},{0.05,0.1,0.2,0.23,0.33,0.4,0.45})-LOOKUP(W1953,{0,1950001,3300001,6950001,9000001,18000001,40000001},{0,97500,427500,636000,1536000,2796000,4796000}))*1.021,-2))</f>
        <v/>
      </c>
      <c r="Z1953" s="18">
        <f>IF(X1953&lt;=0,0,ROUNDDOWN((X1953*LOOKUP(X1953,{0,1950001,3300001,6950001,9000001,18000001,40000001},{0.05,0.1,0.2,0.23,0.33,0.4,0.45})-LOOKUP(X1953,{0,1950001,3300001,6950001,9000001,18000001,40000001},{0,97500,427500,636000,1536000,2796000,4796000}))*1.021,-2))</f>
        <v/>
      </c>
      <c r="AA1953" s="18">
        <f>MAX(0,ROUNDDOWN(M1953-J1953-430000-L1953-0,-3))</f>
        <v/>
      </c>
      <c r="AB1953" s="18">
        <f>MAX(0,ROUNDDOWN(M1953-J1953-430000-L1953-V1953,-3))</f>
        <v/>
      </c>
      <c r="AC1953" s="18">
        <f>IF(M1953&lt;=450000,0,MAX(0,ROUNDDOWN(AA1953*0.06-MIN(50000,AA1953)*0.03,-2))+MAX(0,ROUNDDOWN(AA1953*0.04-MIN(50000,AA1953)*0.02,-2)))</f>
        <v/>
      </c>
      <c r="AD1953" s="18">
        <f>IF(M1953&lt;=450000,0,MAX(0,ROUNDDOWN(AB1953*0.06-MIN(50000,AB1953)*0.03,-2))+MAX(0,ROUNDDOWN(AB1953*0.04-MIN(50000,AB1953)*0.02,-2)))</f>
        <v/>
      </c>
      <c r="AE1953" s="18">
        <f>Y1953-Z1953</f>
        <v/>
      </c>
      <c r="AF1953" s="18">
        <f>AC1953-AD1953</f>
        <v/>
      </c>
      <c r="AG1953" s="18">
        <f>AE1953+AF1953</f>
        <v/>
      </c>
      <c r="AH1953" s="20">
        <f>IF(W1953&lt;=0,0,LOOKUP(W1953,{0,1950001,3300001,6950001,9000001,18000001,40000001},{0.05,0.1,0.2,0.23,0.33,0.4,0.45}))</f>
        <v/>
      </c>
    </row>
    <row r="1954">
      <c r="A1954" t="inlineStr">
        <is>
          <t>1万円刻み 一般8万円</t>
        </is>
      </c>
      <c r="B1954" s="18">
        <f>'4_1万円刻み'!$A$625</f>
        <v/>
      </c>
      <c r="C1954" s="19" t="n">
        <v>2026</v>
      </c>
      <c r="D1954" t="inlineStr">
        <is>
          <t>いいえ</t>
        </is>
      </c>
      <c r="E1954" s="18" t="n">
        <v>80000</v>
      </c>
      <c r="F1954" s="18" t="n">
        <v>0</v>
      </c>
      <c r="G1954" s="18" t="n">
        <v>0</v>
      </c>
      <c r="H1954" s="18" t="n">
        <v>0</v>
      </c>
      <c r="I1954" s="18" t="n">
        <v>0</v>
      </c>
      <c r="J1954" s="18">
        <f>ROUND(MIN(B1954/12,650000)*12*0.0915+MIN(B1954/12,1390000)*12*(0.0504+0)+B1954*0.005,0)</f>
        <v/>
      </c>
      <c r="K1954" s="18" t="n">
        <v>0</v>
      </c>
      <c r="L1954" s="18" t="n">
        <v>0</v>
      </c>
      <c r="M1954" s="18">
        <f>ROUND(IF(C1954&gt;=2026,IF(B1954&lt;741000,0,IF(B1954&lt;2191000,B1954-740000,IF(B1954&lt;2193000,1451000,IF(B1954&lt;2196000,1453000,IF(B1954&lt;2200000,1456000,IF(B1954&lt;3600000,ROUNDDOWN(B1954/4,-3)*2.8-80000,IF(B1954&lt;6600000,ROUNDDOWN(B1954/4,-3)*3.2-440000,IF(B1954&lt;8500000,ROUNDDOWN(B1954*0.9,0)-1100000,B1954-1950000)))))))),IF(B1954&lt;651000,0,IF(B1954&lt;1900000,B1954-650000,IF(B1954&lt;3600000,ROUNDDOWN(B1954/4,-3)*2.8-80000,IF(B1954&lt;6600000,ROUNDDOWN(B1954/4,-3)*3.2-440000,IF(B1954&lt;8500000,ROUNDDOWN(B1954*0.9,0)-1100000,B1954-1950000)))))),0)</f>
        <v/>
      </c>
      <c r="N1954" s="18">
        <f>IF(M1954&gt;23500000,NA(),IF(C1954&gt;=2026,IF(M1954&lt;=4890000,1040000,IF(M1954&lt;=6550000,670000,620000)),IF(M1954&lt;=1320000,950000,IF(M1954&lt;=3360000,880000,IF(M1954&lt;=4890000,680000,IF(M1954&lt;=6550000,630000,580000))))))</f>
        <v/>
      </c>
      <c r="O1954" s="18">
        <f>IF(F1954&lt;=0,IF(AND(D1954="はい",C1954&gt;=2026,C1954&lt;=2027),IF(E1954&lt;=0,0,IF(E1954&lt;=30000,E1954,IF(E1954&lt;=60000,ROUNDUP(E1954/2,0)+15000,IF(E1954&lt;=120000,ROUNDUP(E1954/4,0)+30000,60000)))),IF(E1954&lt;=0,0,IF(E1954&lt;=20000,E1954,IF(E1954&lt;=40000,ROUNDUP(E1954/2,0)+10000,IF(E1954&lt;=80000,ROUNDUP(E1954/4,0)+20000,40000))))),IF(E1954&lt;=0,IF(F1954&lt;=0,0,IF(F1954&lt;=25000,F1954,IF(F1954&lt;=50000,ROUNDUP(F1954/2,0)+12500,IF(F1954&lt;=100000,ROUNDUP(F1954/4,0)+25000,50000)))),MAX(IF(F1954&lt;=0,0,IF(F1954&lt;=25000,F1954,IF(F1954&lt;=50000,ROUNDUP(F1954/2,0)+12500,IF(F1954&lt;=100000,ROUNDUP(F1954/4,0)+25000,50000)))),MIN(IF(AND(D1954="はい",C1954&gt;=2026,C1954&lt;=2027),IF(E1954&lt;=0,0,IF(E1954&lt;=30000,E1954,IF(E1954&lt;=60000,ROUNDUP(E1954/2,0)+15000,IF(E1954&lt;=120000,ROUNDUP(E1954/4,0)+30000,60000)))),IF(E1954&lt;=0,0,IF(E1954&lt;=20000,E1954,IF(E1954&lt;=40000,ROUNDUP(E1954/2,0)+10000,IF(E1954&lt;=80000,ROUNDUP(E1954/4,0)+20000,40000)))))+IF(F1954&lt;=0,0,IF(F1954&lt;=25000,F1954,IF(F1954&lt;=50000,ROUNDUP(F1954/2,0)+12500,IF(F1954&lt;=100000,ROUNDUP(F1954/4,0)+25000,50000)))),IF(AND(D1954="はい",C1954&gt;=2026,C1954&lt;=2027),60000,40000)))))</f>
        <v/>
      </c>
      <c r="P1954" s="18">
        <f>IF(G1954&lt;=0,0,IF(G1954&lt;=20000,G1954,IF(G1954&lt;=40000,ROUNDUP(G1954/2,0)+10000,IF(G1954&lt;=80000,ROUNDUP(G1954/4,0)+20000,40000))))</f>
        <v/>
      </c>
      <c r="Q1954" s="18">
        <f>IF(I1954&lt;=0,IF(H1954&lt;=0,0,IF(H1954&lt;=20000,H1954,IF(H1954&lt;=40000,ROUNDUP(H1954/2,0)+10000,IF(H1954&lt;=80000,ROUNDUP(H1954/4,0)+20000,40000)))),IF(H1954&lt;=0,IF(I1954&lt;=0,0,IF(I1954&lt;=25000,I1954,IF(I1954&lt;=50000,ROUNDUP(I1954/2,0)+12500,IF(I1954&lt;=100000,ROUNDUP(I1954/4,0)+25000,50000)))),MAX(IF(I1954&lt;=0,0,IF(I1954&lt;=25000,I1954,IF(I1954&lt;=50000,ROUNDUP(I1954/2,0)+12500,IF(I1954&lt;=100000,ROUNDUP(I1954/4,0)+25000,50000)))),MIN(IF(H1954&lt;=0,0,IF(H1954&lt;=20000,H1954,IF(H1954&lt;=40000,ROUNDUP(H1954/2,0)+10000,IF(H1954&lt;=80000,ROUNDUP(H1954/4,0)+20000,40000))))+IF(I1954&lt;=0,0,IF(I1954&lt;=25000,I1954,IF(I1954&lt;=50000,ROUNDUP(I1954/2,0)+12500,IF(I1954&lt;=100000,ROUNDUP(I1954/4,0)+25000,50000)))),40000))))</f>
        <v/>
      </c>
      <c r="R1954" s="18">
        <f>MIN(120000,O1954+P1954+Q1954)</f>
        <v/>
      </c>
      <c r="S1954" s="18">
        <f>IF(F1954&lt;=0,IF(E1954&lt;=0,0,IF(E1954&lt;=12000,E1954,IF(E1954&lt;=32000,ROUNDUP(E1954/2,0)+6000,IF(E1954&lt;=56000,ROUNDUP(E1954/4,0)+14000,28000)))),IF(E1954&lt;=0,IF(F1954&lt;=0,0,IF(F1954&lt;=15000,F1954,IF(F1954&lt;=40000,ROUNDUP(F1954/2,0)+7500,IF(F1954&lt;=70000,ROUNDUP(F1954/4,0)+17500,35000)))),MAX(IF(F1954&lt;=0,0,IF(F1954&lt;=15000,F1954,IF(F1954&lt;=40000,ROUNDUP(F1954/2,0)+7500,IF(F1954&lt;=70000,ROUNDUP(F1954/4,0)+17500,35000)))),MIN(IF(E1954&lt;=0,0,IF(E1954&lt;=12000,E1954,IF(E1954&lt;=32000,ROUNDUP(E1954/2,0)+6000,IF(E1954&lt;=56000,ROUNDUP(E1954/4,0)+14000,28000))))+IF(F1954&lt;=0,0,IF(F1954&lt;=15000,F1954,IF(F1954&lt;=40000,ROUNDUP(F1954/2,0)+7500,IF(F1954&lt;=70000,ROUNDUP(F1954/4,0)+17500,35000)))),28000))))</f>
        <v/>
      </c>
      <c r="T1954" s="18">
        <f>IF(G1954&lt;=0,0,IF(G1954&lt;=12000,G1954,IF(G1954&lt;=32000,ROUNDUP(G1954/2,0)+6000,IF(G1954&lt;=56000,ROUNDUP(G1954/4,0)+14000,28000))))</f>
        <v/>
      </c>
      <c r="U1954" s="18">
        <f>IF(I1954&lt;=0,IF(H1954&lt;=0,0,IF(H1954&lt;=12000,H1954,IF(H1954&lt;=32000,ROUNDUP(H1954/2,0)+6000,IF(H1954&lt;=56000,ROUNDUP(H1954/4,0)+14000,28000)))),IF(H1954&lt;=0,IF(I1954&lt;=0,0,IF(I1954&lt;=15000,I1954,IF(I1954&lt;=40000,ROUNDUP(I1954/2,0)+7500,IF(I1954&lt;=70000,ROUNDUP(I1954/4,0)+17500,35000)))),MAX(IF(I1954&lt;=0,0,IF(I1954&lt;=15000,I1954,IF(I1954&lt;=40000,ROUNDUP(I1954/2,0)+7500,IF(I1954&lt;=70000,ROUNDUP(I1954/4,0)+17500,35000)))),MIN(IF(H1954&lt;=0,0,IF(H1954&lt;=12000,H1954,IF(H1954&lt;=32000,ROUNDUP(H1954/2,0)+6000,IF(H1954&lt;=56000,ROUNDUP(H1954/4,0)+14000,28000))))+IF(I1954&lt;=0,0,IF(I1954&lt;=15000,I1954,IF(I1954&lt;=40000,ROUNDUP(I1954/2,0)+7500,IF(I1954&lt;=70000,ROUNDUP(I1954/4,0)+17500,35000)))),28000))))</f>
        <v/>
      </c>
      <c r="V1954" s="18">
        <f>MIN(70000,S1954+T1954+U1954)</f>
        <v/>
      </c>
      <c r="W1954" s="18">
        <f>MAX(0,ROUNDDOWN(M1954-J1954-N1954-K1954-0,-3))</f>
        <v/>
      </c>
      <c r="X1954" s="18">
        <f>MAX(0,ROUNDDOWN(M1954-J1954-N1954-K1954-R1954,-3))</f>
        <v/>
      </c>
      <c r="Y1954" s="18">
        <f>IF(W1954&lt;=0,0,ROUNDDOWN((W1954*LOOKUP(W1954,{0,1950001,3300001,6950001,9000001,18000001,40000001},{0.05,0.1,0.2,0.23,0.33,0.4,0.45})-LOOKUP(W1954,{0,1950001,3300001,6950001,9000001,18000001,40000001},{0,97500,427500,636000,1536000,2796000,4796000}))*1.021,-2))</f>
        <v/>
      </c>
      <c r="Z1954" s="18">
        <f>IF(X1954&lt;=0,0,ROUNDDOWN((X1954*LOOKUP(X1954,{0,1950001,3300001,6950001,9000001,18000001,40000001},{0.05,0.1,0.2,0.23,0.33,0.4,0.45})-LOOKUP(X1954,{0,1950001,3300001,6950001,9000001,18000001,40000001},{0,97500,427500,636000,1536000,2796000,4796000}))*1.021,-2))</f>
        <v/>
      </c>
      <c r="AA1954" s="18">
        <f>MAX(0,ROUNDDOWN(M1954-J1954-430000-L1954-0,-3))</f>
        <v/>
      </c>
      <c r="AB1954" s="18">
        <f>MAX(0,ROUNDDOWN(M1954-J1954-430000-L1954-V1954,-3))</f>
        <v/>
      </c>
      <c r="AC1954" s="18">
        <f>IF(M1954&lt;=450000,0,MAX(0,ROUNDDOWN(AA1954*0.06-MIN(50000,AA1954)*0.03,-2))+MAX(0,ROUNDDOWN(AA1954*0.04-MIN(50000,AA1954)*0.02,-2)))</f>
        <v/>
      </c>
      <c r="AD1954" s="18">
        <f>IF(M1954&lt;=450000,0,MAX(0,ROUNDDOWN(AB1954*0.06-MIN(50000,AB1954)*0.03,-2))+MAX(0,ROUNDDOWN(AB1954*0.04-MIN(50000,AB1954)*0.02,-2)))</f>
        <v/>
      </c>
      <c r="AE1954" s="18">
        <f>Y1954-Z1954</f>
        <v/>
      </c>
      <c r="AF1954" s="18">
        <f>AC1954-AD1954</f>
        <v/>
      </c>
      <c r="AG1954" s="18">
        <f>AE1954+AF1954</f>
        <v/>
      </c>
      <c r="AH1954" s="20">
        <f>IF(W1954&lt;=0,0,LOOKUP(W1954,{0,1950001,3300001,6950001,9000001,18000001,40000001},{0.05,0.1,0.2,0.23,0.33,0.4,0.45}))</f>
        <v/>
      </c>
    </row>
    <row r="1955">
      <c r="A1955" t="inlineStr">
        <is>
          <t>1万円刻み 特例あり一般12万円</t>
        </is>
      </c>
      <c r="B1955" s="18">
        <f>'4_1万円刻み'!$A$625</f>
        <v/>
      </c>
      <c r="C1955" s="19" t="n">
        <v>2026</v>
      </c>
      <c r="D1955" t="inlineStr">
        <is>
          <t>はい</t>
        </is>
      </c>
      <c r="E1955" s="18" t="n">
        <v>120000</v>
      </c>
      <c r="F1955" s="18" t="n">
        <v>0</v>
      </c>
      <c r="G1955" s="18" t="n">
        <v>0</v>
      </c>
      <c r="H1955" s="18" t="n">
        <v>0</v>
      </c>
      <c r="I1955" s="18" t="n">
        <v>0</v>
      </c>
      <c r="J1955" s="18">
        <f>ROUND(MIN(B1955/12,650000)*12*0.0915+MIN(B1955/12,1390000)*12*(0.0504+0)+B1955*0.005,0)</f>
        <v/>
      </c>
      <c r="K1955" s="18" t="n">
        <v>0</v>
      </c>
      <c r="L1955" s="18" t="n">
        <v>0</v>
      </c>
      <c r="M1955" s="18">
        <f>ROUND(IF(C1955&gt;=2026,IF(B1955&lt;741000,0,IF(B1955&lt;2191000,B1955-740000,IF(B1955&lt;2193000,1451000,IF(B1955&lt;2196000,1453000,IF(B1955&lt;2200000,1456000,IF(B1955&lt;3600000,ROUNDDOWN(B1955/4,-3)*2.8-80000,IF(B1955&lt;6600000,ROUNDDOWN(B1955/4,-3)*3.2-440000,IF(B1955&lt;8500000,ROUNDDOWN(B1955*0.9,0)-1100000,B1955-1950000)))))))),IF(B1955&lt;651000,0,IF(B1955&lt;1900000,B1955-650000,IF(B1955&lt;3600000,ROUNDDOWN(B1955/4,-3)*2.8-80000,IF(B1955&lt;6600000,ROUNDDOWN(B1955/4,-3)*3.2-440000,IF(B1955&lt;8500000,ROUNDDOWN(B1955*0.9,0)-1100000,B1955-1950000)))))),0)</f>
        <v/>
      </c>
      <c r="N1955" s="18">
        <f>IF(M1955&gt;23500000,NA(),IF(C1955&gt;=2026,IF(M1955&lt;=4890000,1040000,IF(M1955&lt;=6550000,670000,620000)),IF(M1955&lt;=1320000,950000,IF(M1955&lt;=3360000,880000,IF(M1955&lt;=4890000,680000,IF(M1955&lt;=6550000,630000,580000))))))</f>
        <v/>
      </c>
      <c r="O1955" s="18">
        <f>IF(F1955&lt;=0,IF(AND(D1955="はい",C1955&gt;=2026,C1955&lt;=2027),IF(E1955&lt;=0,0,IF(E1955&lt;=30000,E1955,IF(E1955&lt;=60000,ROUNDUP(E1955/2,0)+15000,IF(E1955&lt;=120000,ROUNDUP(E1955/4,0)+30000,60000)))),IF(E1955&lt;=0,0,IF(E1955&lt;=20000,E1955,IF(E1955&lt;=40000,ROUNDUP(E1955/2,0)+10000,IF(E1955&lt;=80000,ROUNDUP(E1955/4,0)+20000,40000))))),IF(E1955&lt;=0,IF(F1955&lt;=0,0,IF(F1955&lt;=25000,F1955,IF(F1955&lt;=50000,ROUNDUP(F1955/2,0)+12500,IF(F1955&lt;=100000,ROUNDUP(F1955/4,0)+25000,50000)))),MAX(IF(F1955&lt;=0,0,IF(F1955&lt;=25000,F1955,IF(F1955&lt;=50000,ROUNDUP(F1955/2,0)+12500,IF(F1955&lt;=100000,ROUNDUP(F1955/4,0)+25000,50000)))),MIN(IF(AND(D1955="はい",C1955&gt;=2026,C1955&lt;=2027),IF(E1955&lt;=0,0,IF(E1955&lt;=30000,E1955,IF(E1955&lt;=60000,ROUNDUP(E1955/2,0)+15000,IF(E1955&lt;=120000,ROUNDUP(E1955/4,0)+30000,60000)))),IF(E1955&lt;=0,0,IF(E1955&lt;=20000,E1955,IF(E1955&lt;=40000,ROUNDUP(E1955/2,0)+10000,IF(E1955&lt;=80000,ROUNDUP(E1955/4,0)+20000,40000)))))+IF(F1955&lt;=0,0,IF(F1955&lt;=25000,F1955,IF(F1955&lt;=50000,ROUNDUP(F1955/2,0)+12500,IF(F1955&lt;=100000,ROUNDUP(F1955/4,0)+25000,50000)))),IF(AND(D1955="はい",C1955&gt;=2026,C1955&lt;=2027),60000,40000)))))</f>
        <v/>
      </c>
      <c r="P1955" s="18">
        <f>IF(G1955&lt;=0,0,IF(G1955&lt;=20000,G1955,IF(G1955&lt;=40000,ROUNDUP(G1955/2,0)+10000,IF(G1955&lt;=80000,ROUNDUP(G1955/4,0)+20000,40000))))</f>
        <v/>
      </c>
      <c r="Q1955" s="18">
        <f>IF(I1955&lt;=0,IF(H1955&lt;=0,0,IF(H1955&lt;=20000,H1955,IF(H1955&lt;=40000,ROUNDUP(H1955/2,0)+10000,IF(H1955&lt;=80000,ROUNDUP(H1955/4,0)+20000,40000)))),IF(H1955&lt;=0,IF(I1955&lt;=0,0,IF(I1955&lt;=25000,I1955,IF(I1955&lt;=50000,ROUNDUP(I1955/2,0)+12500,IF(I1955&lt;=100000,ROUNDUP(I1955/4,0)+25000,50000)))),MAX(IF(I1955&lt;=0,0,IF(I1955&lt;=25000,I1955,IF(I1955&lt;=50000,ROUNDUP(I1955/2,0)+12500,IF(I1955&lt;=100000,ROUNDUP(I1955/4,0)+25000,50000)))),MIN(IF(H1955&lt;=0,0,IF(H1955&lt;=20000,H1955,IF(H1955&lt;=40000,ROUNDUP(H1955/2,0)+10000,IF(H1955&lt;=80000,ROUNDUP(H1955/4,0)+20000,40000))))+IF(I1955&lt;=0,0,IF(I1955&lt;=25000,I1955,IF(I1955&lt;=50000,ROUNDUP(I1955/2,0)+12500,IF(I1955&lt;=100000,ROUNDUP(I1955/4,0)+25000,50000)))),40000))))</f>
        <v/>
      </c>
      <c r="R1955" s="18">
        <f>MIN(120000,O1955+P1955+Q1955)</f>
        <v/>
      </c>
      <c r="S1955" s="18">
        <f>IF(F1955&lt;=0,IF(E1955&lt;=0,0,IF(E1955&lt;=12000,E1955,IF(E1955&lt;=32000,ROUNDUP(E1955/2,0)+6000,IF(E1955&lt;=56000,ROUNDUP(E1955/4,0)+14000,28000)))),IF(E1955&lt;=0,IF(F1955&lt;=0,0,IF(F1955&lt;=15000,F1955,IF(F1955&lt;=40000,ROUNDUP(F1955/2,0)+7500,IF(F1955&lt;=70000,ROUNDUP(F1955/4,0)+17500,35000)))),MAX(IF(F1955&lt;=0,0,IF(F1955&lt;=15000,F1955,IF(F1955&lt;=40000,ROUNDUP(F1955/2,0)+7500,IF(F1955&lt;=70000,ROUNDUP(F1955/4,0)+17500,35000)))),MIN(IF(E1955&lt;=0,0,IF(E1955&lt;=12000,E1955,IF(E1955&lt;=32000,ROUNDUP(E1955/2,0)+6000,IF(E1955&lt;=56000,ROUNDUP(E1955/4,0)+14000,28000))))+IF(F1955&lt;=0,0,IF(F1955&lt;=15000,F1955,IF(F1955&lt;=40000,ROUNDUP(F1955/2,0)+7500,IF(F1955&lt;=70000,ROUNDUP(F1955/4,0)+17500,35000)))),28000))))</f>
        <v/>
      </c>
      <c r="T1955" s="18">
        <f>IF(G1955&lt;=0,0,IF(G1955&lt;=12000,G1955,IF(G1955&lt;=32000,ROUNDUP(G1955/2,0)+6000,IF(G1955&lt;=56000,ROUNDUP(G1955/4,0)+14000,28000))))</f>
        <v/>
      </c>
      <c r="U1955" s="18">
        <f>IF(I1955&lt;=0,IF(H1955&lt;=0,0,IF(H1955&lt;=12000,H1955,IF(H1955&lt;=32000,ROUNDUP(H1955/2,0)+6000,IF(H1955&lt;=56000,ROUNDUP(H1955/4,0)+14000,28000)))),IF(H1955&lt;=0,IF(I1955&lt;=0,0,IF(I1955&lt;=15000,I1955,IF(I1955&lt;=40000,ROUNDUP(I1955/2,0)+7500,IF(I1955&lt;=70000,ROUNDUP(I1955/4,0)+17500,35000)))),MAX(IF(I1955&lt;=0,0,IF(I1955&lt;=15000,I1955,IF(I1955&lt;=40000,ROUNDUP(I1955/2,0)+7500,IF(I1955&lt;=70000,ROUNDUP(I1955/4,0)+17500,35000)))),MIN(IF(H1955&lt;=0,0,IF(H1955&lt;=12000,H1955,IF(H1955&lt;=32000,ROUNDUP(H1955/2,0)+6000,IF(H1955&lt;=56000,ROUNDUP(H1955/4,0)+14000,28000))))+IF(I1955&lt;=0,0,IF(I1955&lt;=15000,I1955,IF(I1955&lt;=40000,ROUNDUP(I1955/2,0)+7500,IF(I1955&lt;=70000,ROUNDUP(I1955/4,0)+17500,35000)))),28000))))</f>
        <v/>
      </c>
      <c r="V1955" s="18">
        <f>MIN(70000,S1955+T1955+U1955)</f>
        <v/>
      </c>
      <c r="W1955" s="18">
        <f>MAX(0,ROUNDDOWN(M1955-J1955-N1955-K1955-0,-3))</f>
        <v/>
      </c>
      <c r="X1955" s="18">
        <f>MAX(0,ROUNDDOWN(M1955-J1955-N1955-K1955-R1955,-3))</f>
        <v/>
      </c>
      <c r="Y1955" s="18">
        <f>IF(W1955&lt;=0,0,ROUNDDOWN((W1955*LOOKUP(W1955,{0,1950001,3300001,6950001,9000001,18000001,40000001},{0.05,0.1,0.2,0.23,0.33,0.4,0.45})-LOOKUP(W1955,{0,1950001,3300001,6950001,9000001,18000001,40000001},{0,97500,427500,636000,1536000,2796000,4796000}))*1.021,-2))</f>
        <v/>
      </c>
      <c r="Z1955" s="18">
        <f>IF(X1955&lt;=0,0,ROUNDDOWN((X1955*LOOKUP(X1955,{0,1950001,3300001,6950001,9000001,18000001,40000001},{0.05,0.1,0.2,0.23,0.33,0.4,0.45})-LOOKUP(X1955,{0,1950001,3300001,6950001,9000001,18000001,40000001},{0,97500,427500,636000,1536000,2796000,4796000}))*1.021,-2))</f>
        <v/>
      </c>
      <c r="AA1955" s="18">
        <f>MAX(0,ROUNDDOWN(M1955-J1955-430000-L1955-0,-3))</f>
        <v/>
      </c>
      <c r="AB1955" s="18">
        <f>MAX(0,ROUNDDOWN(M1955-J1955-430000-L1955-V1955,-3))</f>
        <v/>
      </c>
      <c r="AC1955" s="18">
        <f>IF(M1955&lt;=450000,0,MAX(0,ROUNDDOWN(AA1955*0.06-MIN(50000,AA1955)*0.03,-2))+MAX(0,ROUNDDOWN(AA1955*0.04-MIN(50000,AA1955)*0.02,-2)))</f>
        <v/>
      </c>
      <c r="AD1955" s="18">
        <f>IF(M1955&lt;=450000,0,MAX(0,ROUNDDOWN(AB1955*0.06-MIN(50000,AB1955)*0.03,-2))+MAX(0,ROUNDDOWN(AB1955*0.04-MIN(50000,AB1955)*0.02,-2)))</f>
        <v/>
      </c>
      <c r="AE1955" s="18">
        <f>Y1955-Z1955</f>
        <v/>
      </c>
      <c r="AF1955" s="18">
        <f>AC1955-AD1955</f>
        <v/>
      </c>
      <c r="AG1955" s="18">
        <f>AE1955+AF1955</f>
        <v/>
      </c>
      <c r="AH1955" s="20">
        <f>IF(W1955&lt;=0,0,LOOKUP(W1955,{0,1950001,3300001,6950001,9000001,18000001,40000001},{0.05,0.1,0.2,0.23,0.33,0.4,0.45}))</f>
        <v/>
      </c>
    </row>
    <row r="1956">
      <c r="A1956" t="inlineStr">
        <is>
          <t>1万円刻み 3区分8万円ずつ</t>
        </is>
      </c>
      <c r="B1956" s="18">
        <f>'4_1万円刻み'!$A$626</f>
        <v/>
      </c>
      <c r="C1956" s="19" t="n">
        <v>2026</v>
      </c>
      <c r="D1956" t="inlineStr">
        <is>
          <t>いいえ</t>
        </is>
      </c>
      <c r="E1956" s="18" t="n">
        <v>80000</v>
      </c>
      <c r="F1956" s="18" t="n">
        <v>0</v>
      </c>
      <c r="G1956" s="18" t="n">
        <v>80000</v>
      </c>
      <c r="H1956" s="18" t="n">
        <v>80000</v>
      </c>
      <c r="I1956" s="18" t="n">
        <v>0</v>
      </c>
      <c r="J1956" s="18">
        <f>ROUND(MIN(B1956/12,650000)*12*0.0915+MIN(B1956/12,1390000)*12*(0.0504+0)+B1956*0.005,0)</f>
        <v/>
      </c>
      <c r="K1956" s="18" t="n">
        <v>0</v>
      </c>
      <c r="L1956" s="18" t="n">
        <v>0</v>
      </c>
      <c r="M1956" s="18">
        <f>ROUND(IF(C1956&gt;=2026,IF(B1956&lt;741000,0,IF(B1956&lt;2191000,B1956-740000,IF(B1956&lt;2193000,1451000,IF(B1956&lt;2196000,1453000,IF(B1956&lt;2200000,1456000,IF(B1956&lt;3600000,ROUNDDOWN(B1956/4,-3)*2.8-80000,IF(B1956&lt;6600000,ROUNDDOWN(B1956/4,-3)*3.2-440000,IF(B1956&lt;8500000,ROUNDDOWN(B1956*0.9,0)-1100000,B1956-1950000)))))))),IF(B1956&lt;651000,0,IF(B1956&lt;1900000,B1956-650000,IF(B1956&lt;3600000,ROUNDDOWN(B1956/4,-3)*2.8-80000,IF(B1956&lt;6600000,ROUNDDOWN(B1956/4,-3)*3.2-440000,IF(B1956&lt;8500000,ROUNDDOWN(B1956*0.9,0)-1100000,B1956-1950000)))))),0)</f>
        <v/>
      </c>
      <c r="N1956" s="18">
        <f>IF(M1956&gt;23500000,NA(),IF(C1956&gt;=2026,IF(M1956&lt;=4890000,1040000,IF(M1956&lt;=6550000,670000,620000)),IF(M1956&lt;=1320000,950000,IF(M1956&lt;=3360000,880000,IF(M1956&lt;=4890000,680000,IF(M1956&lt;=6550000,630000,580000))))))</f>
        <v/>
      </c>
      <c r="O1956" s="18">
        <f>IF(F1956&lt;=0,IF(AND(D1956="はい",C1956&gt;=2026,C1956&lt;=2027),IF(E1956&lt;=0,0,IF(E1956&lt;=30000,E1956,IF(E1956&lt;=60000,ROUNDUP(E1956/2,0)+15000,IF(E1956&lt;=120000,ROUNDUP(E1956/4,0)+30000,60000)))),IF(E1956&lt;=0,0,IF(E1956&lt;=20000,E1956,IF(E1956&lt;=40000,ROUNDUP(E1956/2,0)+10000,IF(E1956&lt;=80000,ROUNDUP(E1956/4,0)+20000,40000))))),IF(E1956&lt;=0,IF(F1956&lt;=0,0,IF(F1956&lt;=25000,F1956,IF(F1956&lt;=50000,ROUNDUP(F1956/2,0)+12500,IF(F1956&lt;=100000,ROUNDUP(F1956/4,0)+25000,50000)))),MAX(IF(F1956&lt;=0,0,IF(F1956&lt;=25000,F1956,IF(F1956&lt;=50000,ROUNDUP(F1956/2,0)+12500,IF(F1956&lt;=100000,ROUNDUP(F1956/4,0)+25000,50000)))),MIN(IF(AND(D1956="はい",C1956&gt;=2026,C1956&lt;=2027),IF(E1956&lt;=0,0,IF(E1956&lt;=30000,E1956,IF(E1956&lt;=60000,ROUNDUP(E1956/2,0)+15000,IF(E1956&lt;=120000,ROUNDUP(E1956/4,0)+30000,60000)))),IF(E1956&lt;=0,0,IF(E1956&lt;=20000,E1956,IF(E1956&lt;=40000,ROUNDUP(E1956/2,0)+10000,IF(E1956&lt;=80000,ROUNDUP(E1956/4,0)+20000,40000)))))+IF(F1956&lt;=0,0,IF(F1956&lt;=25000,F1956,IF(F1956&lt;=50000,ROUNDUP(F1956/2,0)+12500,IF(F1956&lt;=100000,ROUNDUP(F1956/4,0)+25000,50000)))),IF(AND(D1956="はい",C1956&gt;=2026,C1956&lt;=2027),60000,40000)))))</f>
        <v/>
      </c>
      <c r="P1956" s="18">
        <f>IF(G1956&lt;=0,0,IF(G1956&lt;=20000,G1956,IF(G1956&lt;=40000,ROUNDUP(G1956/2,0)+10000,IF(G1956&lt;=80000,ROUNDUP(G1956/4,0)+20000,40000))))</f>
        <v/>
      </c>
      <c r="Q1956" s="18">
        <f>IF(I1956&lt;=0,IF(H1956&lt;=0,0,IF(H1956&lt;=20000,H1956,IF(H1956&lt;=40000,ROUNDUP(H1956/2,0)+10000,IF(H1956&lt;=80000,ROUNDUP(H1956/4,0)+20000,40000)))),IF(H1956&lt;=0,IF(I1956&lt;=0,0,IF(I1956&lt;=25000,I1956,IF(I1956&lt;=50000,ROUNDUP(I1956/2,0)+12500,IF(I1956&lt;=100000,ROUNDUP(I1956/4,0)+25000,50000)))),MAX(IF(I1956&lt;=0,0,IF(I1956&lt;=25000,I1956,IF(I1956&lt;=50000,ROUNDUP(I1956/2,0)+12500,IF(I1956&lt;=100000,ROUNDUP(I1956/4,0)+25000,50000)))),MIN(IF(H1956&lt;=0,0,IF(H1956&lt;=20000,H1956,IF(H1956&lt;=40000,ROUNDUP(H1956/2,0)+10000,IF(H1956&lt;=80000,ROUNDUP(H1956/4,0)+20000,40000))))+IF(I1956&lt;=0,0,IF(I1956&lt;=25000,I1956,IF(I1956&lt;=50000,ROUNDUP(I1956/2,0)+12500,IF(I1956&lt;=100000,ROUNDUP(I1956/4,0)+25000,50000)))),40000))))</f>
        <v/>
      </c>
      <c r="R1956" s="18">
        <f>MIN(120000,O1956+P1956+Q1956)</f>
        <v/>
      </c>
      <c r="S1956" s="18">
        <f>IF(F1956&lt;=0,IF(E1956&lt;=0,0,IF(E1956&lt;=12000,E1956,IF(E1956&lt;=32000,ROUNDUP(E1956/2,0)+6000,IF(E1956&lt;=56000,ROUNDUP(E1956/4,0)+14000,28000)))),IF(E1956&lt;=0,IF(F1956&lt;=0,0,IF(F1956&lt;=15000,F1956,IF(F1956&lt;=40000,ROUNDUP(F1956/2,0)+7500,IF(F1956&lt;=70000,ROUNDUP(F1956/4,0)+17500,35000)))),MAX(IF(F1956&lt;=0,0,IF(F1956&lt;=15000,F1956,IF(F1956&lt;=40000,ROUNDUP(F1956/2,0)+7500,IF(F1956&lt;=70000,ROUNDUP(F1956/4,0)+17500,35000)))),MIN(IF(E1956&lt;=0,0,IF(E1956&lt;=12000,E1956,IF(E1956&lt;=32000,ROUNDUP(E1956/2,0)+6000,IF(E1956&lt;=56000,ROUNDUP(E1956/4,0)+14000,28000))))+IF(F1956&lt;=0,0,IF(F1956&lt;=15000,F1956,IF(F1956&lt;=40000,ROUNDUP(F1956/2,0)+7500,IF(F1956&lt;=70000,ROUNDUP(F1956/4,0)+17500,35000)))),28000))))</f>
        <v/>
      </c>
      <c r="T1956" s="18">
        <f>IF(G1956&lt;=0,0,IF(G1956&lt;=12000,G1956,IF(G1956&lt;=32000,ROUNDUP(G1956/2,0)+6000,IF(G1956&lt;=56000,ROUNDUP(G1956/4,0)+14000,28000))))</f>
        <v/>
      </c>
      <c r="U1956" s="18">
        <f>IF(I1956&lt;=0,IF(H1956&lt;=0,0,IF(H1956&lt;=12000,H1956,IF(H1956&lt;=32000,ROUNDUP(H1956/2,0)+6000,IF(H1956&lt;=56000,ROUNDUP(H1956/4,0)+14000,28000)))),IF(H1956&lt;=0,IF(I1956&lt;=0,0,IF(I1956&lt;=15000,I1956,IF(I1956&lt;=40000,ROUNDUP(I1956/2,0)+7500,IF(I1956&lt;=70000,ROUNDUP(I1956/4,0)+17500,35000)))),MAX(IF(I1956&lt;=0,0,IF(I1956&lt;=15000,I1956,IF(I1956&lt;=40000,ROUNDUP(I1956/2,0)+7500,IF(I1956&lt;=70000,ROUNDUP(I1956/4,0)+17500,35000)))),MIN(IF(H1956&lt;=0,0,IF(H1956&lt;=12000,H1956,IF(H1956&lt;=32000,ROUNDUP(H1956/2,0)+6000,IF(H1956&lt;=56000,ROUNDUP(H1956/4,0)+14000,28000))))+IF(I1956&lt;=0,0,IF(I1956&lt;=15000,I1956,IF(I1956&lt;=40000,ROUNDUP(I1956/2,0)+7500,IF(I1956&lt;=70000,ROUNDUP(I1956/4,0)+17500,35000)))),28000))))</f>
        <v/>
      </c>
      <c r="V1956" s="18">
        <f>MIN(70000,S1956+T1956+U1956)</f>
        <v/>
      </c>
      <c r="W1956" s="18">
        <f>MAX(0,ROUNDDOWN(M1956-J1956-N1956-K1956-0,-3))</f>
        <v/>
      </c>
      <c r="X1956" s="18">
        <f>MAX(0,ROUNDDOWN(M1956-J1956-N1956-K1956-R1956,-3))</f>
        <v/>
      </c>
      <c r="Y1956" s="18">
        <f>IF(W1956&lt;=0,0,ROUNDDOWN((W1956*LOOKUP(W1956,{0,1950001,3300001,6950001,9000001,18000001,40000001},{0.05,0.1,0.2,0.23,0.33,0.4,0.45})-LOOKUP(W1956,{0,1950001,3300001,6950001,9000001,18000001,40000001},{0,97500,427500,636000,1536000,2796000,4796000}))*1.021,-2))</f>
        <v/>
      </c>
      <c r="Z1956" s="18">
        <f>IF(X1956&lt;=0,0,ROUNDDOWN((X1956*LOOKUP(X1956,{0,1950001,3300001,6950001,9000001,18000001,40000001},{0.05,0.1,0.2,0.23,0.33,0.4,0.45})-LOOKUP(X1956,{0,1950001,3300001,6950001,9000001,18000001,40000001},{0,97500,427500,636000,1536000,2796000,4796000}))*1.021,-2))</f>
        <v/>
      </c>
      <c r="AA1956" s="18">
        <f>MAX(0,ROUNDDOWN(M1956-J1956-430000-L1956-0,-3))</f>
        <v/>
      </c>
      <c r="AB1956" s="18">
        <f>MAX(0,ROUNDDOWN(M1956-J1956-430000-L1956-V1956,-3))</f>
        <v/>
      </c>
      <c r="AC1956" s="18">
        <f>IF(M1956&lt;=450000,0,MAX(0,ROUNDDOWN(AA1956*0.06-MIN(50000,AA1956)*0.03,-2))+MAX(0,ROUNDDOWN(AA1956*0.04-MIN(50000,AA1956)*0.02,-2)))</f>
        <v/>
      </c>
      <c r="AD1956" s="18">
        <f>IF(M1956&lt;=450000,0,MAX(0,ROUNDDOWN(AB1956*0.06-MIN(50000,AB1956)*0.03,-2))+MAX(0,ROUNDDOWN(AB1956*0.04-MIN(50000,AB1956)*0.02,-2)))</f>
        <v/>
      </c>
      <c r="AE1956" s="18">
        <f>Y1956-Z1956</f>
        <v/>
      </c>
      <c r="AF1956" s="18">
        <f>AC1956-AD1956</f>
        <v/>
      </c>
      <c r="AG1956" s="18">
        <f>AE1956+AF1956</f>
        <v/>
      </c>
      <c r="AH1956" s="20">
        <f>IF(W1956&lt;=0,0,LOOKUP(W1956,{0,1950001,3300001,6950001,9000001,18000001,40000001},{0.05,0.1,0.2,0.23,0.33,0.4,0.45}))</f>
        <v/>
      </c>
    </row>
    <row r="1957">
      <c r="A1957" t="inlineStr">
        <is>
          <t>1万円刻み 一般8万円</t>
        </is>
      </c>
      <c r="B1957" s="18">
        <f>'4_1万円刻み'!$A$626</f>
        <v/>
      </c>
      <c r="C1957" s="19" t="n">
        <v>2026</v>
      </c>
      <c r="D1957" t="inlineStr">
        <is>
          <t>いいえ</t>
        </is>
      </c>
      <c r="E1957" s="18" t="n">
        <v>80000</v>
      </c>
      <c r="F1957" s="18" t="n">
        <v>0</v>
      </c>
      <c r="G1957" s="18" t="n">
        <v>0</v>
      </c>
      <c r="H1957" s="18" t="n">
        <v>0</v>
      </c>
      <c r="I1957" s="18" t="n">
        <v>0</v>
      </c>
      <c r="J1957" s="18">
        <f>ROUND(MIN(B1957/12,650000)*12*0.0915+MIN(B1957/12,1390000)*12*(0.0504+0)+B1957*0.005,0)</f>
        <v/>
      </c>
      <c r="K1957" s="18" t="n">
        <v>0</v>
      </c>
      <c r="L1957" s="18" t="n">
        <v>0</v>
      </c>
      <c r="M1957" s="18">
        <f>ROUND(IF(C1957&gt;=2026,IF(B1957&lt;741000,0,IF(B1957&lt;2191000,B1957-740000,IF(B1957&lt;2193000,1451000,IF(B1957&lt;2196000,1453000,IF(B1957&lt;2200000,1456000,IF(B1957&lt;3600000,ROUNDDOWN(B1957/4,-3)*2.8-80000,IF(B1957&lt;6600000,ROUNDDOWN(B1957/4,-3)*3.2-440000,IF(B1957&lt;8500000,ROUNDDOWN(B1957*0.9,0)-1100000,B1957-1950000)))))))),IF(B1957&lt;651000,0,IF(B1957&lt;1900000,B1957-650000,IF(B1957&lt;3600000,ROUNDDOWN(B1957/4,-3)*2.8-80000,IF(B1957&lt;6600000,ROUNDDOWN(B1957/4,-3)*3.2-440000,IF(B1957&lt;8500000,ROUNDDOWN(B1957*0.9,0)-1100000,B1957-1950000)))))),0)</f>
        <v/>
      </c>
      <c r="N1957" s="18">
        <f>IF(M1957&gt;23500000,NA(),IF(C1957&gt;=2026,IF(M1957&lt;=4890000,1040000,IF(M1957&lt;=6550000,670000,620000)),IF(M1957&lt;=1320000,950000,IF(M1957&lt;=3360000,880000,IF(M1957&lt;=4890000,680000,IF(M1957&lt;=6550000,630000,580000))))))</f>
        <v/>
      </c>
      <c r="O1957" s="18">
        <f>IF(F1957&lt;=0,IF(AND(D1957="はい",C1957&gt;=2026,C1957&lt;=2027),IF(E1957&lt;=0,0,IF(E1957&lt;=30000,E1957,IF(E1957&lt;=60000,ROUNDUP(E1957/2,0)+15000,IF(E1957&lt;=120000,ROUNDUP(E1957/4,0)+30000,60000)))),IF(E1957&lt;=0,0,IF(E1957&lt;=20000,E1957,IF(E1957&lt;=40000,ROUNDUP(E1957/2,0)+10000,IF(E1957&lt;=80000,ROUNDUP(E1957/4,0)+20000,40000))))),IF(E1957&lt;=0,IF(F1957&lt;=0,0,IF(F1957&lt;=25000,F1957,IF(F1957&lt;=50000,ROUNDUP(F1957/2,0)+12500,IF(F1957&lt;=100000,ROUNDUP(F1957/4,0)+25000,50000)))),MAX(IF(F1957&lt;=0,0,IF(F1957&lt;=25000,F1957,IF(F1957&lt;=50000,ROUNDUP(F1957/2,0)+12500,IF(F1957&lt;=100000,ROUNDUP(F1957/4,0)+25000,50000)))),MIN(IF(AND(D1957="はい",C1957&gt;=2026,C1957&lt;=2027),IF(E1957&lt;=0,0,IF(E1957&lt;=30000,E1957,IF(E1957&lt;=60000,ROUNDUP(E1957/2,0)+15000,IF(E1957&lt;=120000,ROUNDUP(E1957/4,0)+30000,60000)))),IF(E1957&lt;=0,0,IF(E1957&lt;=20000,E1957,IF(E1957&lt;=40000,ROUNDUP(E1957/2,0)+10000,IF(E1957&lt;=80000,ROUNDUP(E1957/4,0)+20000,40000)))))+IF(F1957&lt;=0,0,IF(F1957&lt;=25000,F1957,IF(F1957&lt;=50000,ROUNDUP(F1957/2,0)+12500,IF(F1957&lt;=100000,ROUNDUP(F1957/4,0)+25000,50000)))),IF(AND(D1957="はい",C1957&gt;=2026,C1957&lt;=2027),60000,40000)))))</f>
        <v/>
      </c>
      <c r="P1957" s="18">
        <f>IF(G1957&lt;=0,0,IF(G1957&lt;=20000,G1957,IF(G1957&lt;=40000,ROUNDUP(G1957/2,0)+10000,IF(G1957&lt;=80000,ROUNDUP(G1957/4,0)+20000,40000))))</f>
        <v/>
      </c>
      <c r="Q1957" s="18">
        <f>IF(I1957&lt;=0,IF(H1957&lt;=0,0,IF(H1957&lt;=20000,H1957,IF(H1957&lt;=40000,ROUNDUP(H1957/2,0)+10000,IF(H1957&lt;=80000,ROUNDUP(H1957/4,0)+20000,40000)))),IF(H1957&lt;=0,IF(I1957&lt;=0,0,IF(I1957&lt;=25000,I1957,IF(I1957&lt;=50000,ROUNDUP(I1957/2,0)+12500,IF(I1957&lt;=100000,ROUNDUP(I1957/4,0)+25000,50000)))),MAX(IF(I1957&lt;=0,0,IF(I1957&lt;=25000,I1957,IF(I1957&lt;=50000,ROUNDUP(I1957/2,0)+12500,IF(I1957&lt;=100000,ROUNDUP(I1957/4,0)+25000,50000)))),MIN(IF(H1957&lt;=0,0,IF(H1957&lt;=20000,H1957,IF(H1957&lt;=40000,ROUNDUP(H1957/2,0)+10000,IF(H1957&lt;=80000,ROUNDUP(H1957/4,0)+20000,40000))))+IF(I1957&lt;=0,0,IF(I1957&lt;=25000,I1957,IF(I1957&lt;=50000,ROUNDUP(I1957/2,0)+12500,IF(I1957&lt;=100000,ROUNDUP(I1957/4,0)+25000,50000)))),40000))))</f>
        <v/>
      </c>
      <c r="R1957" s="18">
        <f>MIN(120000,O1957+P1957+Q1957)</f>
        <v/>
      </c>
      <c r="S1957" s="18">
        <f>IF(F1957&lt;=0,IF(E1957&lt;=0,0,IF(E1957&lt;=12000,E1957,IF(E1957&lt;=32000,ROUNDUP(E1957/2,0)+6000,IF(E1957&lt;=56000,ROUNDUP(E1957/4,0)+14000,28000)))),IF(E1957&lt;=0,IF(F1957&lt;=0,0,IF(F1957&lt;=15000,F1957,IF(F1957&lt;=40000,ROUNDUP(F1957/2,0)+7500,IF(F1957&lt;=70000,ROUNDUP(F1957/4,0)+17500,35000)))),MAX(IF(F1957&lt;=0,0,IF(F1957&lt;=15000,F1957,IF(F1957&lt;=40000,ROUNDUP(F1957/2,0)+7500,IF(F1957&lt;=70000,ROUNDUP(F1957/4,0)+17500,35000)))),MIN(IF(E1957&lt;=0,0,IF(E1957&lt;=12000,E1957,IF(E1957&lt;=32000,ROUNDUP(E1957/2,0)+6000,IF(E1957&lt;=56000,ROUNDUP(E1957/4,0)+14000,28000))))+IF(F1957&lt;=0,0,IF(F1957&lt;=15000,F1957,IF(F1957&lt;=40000,ROUNDUP(F1957/2,0)+7500,IF(F1957&lt;=70000,ROUNDUP(F1957/4,0)+17500,35000)))),28000))))</f>
        <v/>
      </c>
      <c r="T1957" s="18">
        <f>IF(G1957&lt;=0,0,IF(G1957&lt;=12000,G1957,IF(G1957&lt;=32000,ROUNDUP(G1957/2,0)+6000,IF(G1957&lt;=56000,ROUNDUP(G1957/4,0)+14000,28000))))</f>
        <v/>
      </c>
      <c r="U1957" s="18">
        <f>IF(I1957&lt;=0,IF(H1957&lt;=0,0,IF(H1957&lt;=12000,H1957,IF(H1957&lt;=32000,ROUNDUP(H1957/2,0)+6000,IF(H1957&lt;=56000,ROUNDUP(H1957/4,0)+14000,28000)))),IF(H1957&lt;=0,IF(I1957&lt;=0,0,IF(I1957&lt;=15000,I1957,IF(I1957&lt;=40000,ROUNDUP(I1957/2,0)+7500,IF(I1957&lt;=70000,ROUNDUP(I1957/4,0)+17500,35000)))),MAX(IF(I1957&lt;=0,0,IF(I1957&lt;=15000,I1957,IF(I1957&lt;=40000,ROUNDUP(I1957/2,0)+7500,IF(I1957&lt;=70000,ROUNDUP(I1957/4,0)+17500,35000)))),MIN(IF(H1957&lt;=0,0,IF(H1957&lt;=12000,H1957,IF(H1957&lt;=32000,ROUNDUP(H1957/2,0)+6000,IF(H1957&lt;=56000,ROUNDUP(H1957/4,0)+14000,28000))))+IF(I1957&lt;=0,0,IF(I1957&lt;=15000,I1957,IF(I1957&lt;=40000,ROUNDUP(I1957/2,0)+7500,IF(I1957&lt;=70000,ROUNDUP(I1957/4,0)+17500,35000)))),28000))))</f>
        <v/>
      </c>
      <c r="V1957" s="18">
        <f>MIN(70000,S1957+T1957+U1957)</f>
        <v/>
      </c>
      <c r="W1957" s="18">
        <f>MAX(0,ROUNDDOWN(M1957-J1957-N1957-K1957-0,-3))</f>
        <v/>
      </c>
      <c r="X1957" s="18">
        <f>MAX(0,ROUNDDOWN(M1957-J1957-N1957-K1957-R1957,-3))</f>
        <v/>
      </c>
      <c r="Y1957" s="18">
        <f>IF(W1957&lt;=0,0,ROUNDDOWN((W1957*LOOKUP(W1957,{0,1950001,3300001,6950001,9000001,18000001,40000001},{0.05,0.1,0.2,0.23,0.33,0.4,0.45})-LOOKUP(W1957,{0,1950001,3300001,6950001,9000001,18000001,40000001},{0,97500,427500,636000,1536000,2796000,4796000}))*1.021,-2))</f>
        <v/>
      </c>
      <c r="Z1957" s="18">
        <f>IF(X1957&lt;=0,0,ROUNDDOWN((X1957*LOOKUP(X1957,{0,1950001,3300001,6950001,9000001,18000001,40000001},{0.05,0.1,0.2,0.23,0.33,0.4,0.45})-LOOKUP(X1957,{0,1950001,3300001,6950001,9000001,18000001,40000001},{0,97500,427500,636000,1536000,2796000,4796000}))*1.021,-2))</f>
        <v/>
      </c>
      <c r="AA1957" s="18">
        <f>MAX(0,ROUNDDOWN(M1957-J1957-430000-L1957-0,-3))</f>
        <v/>
      </c>
      <c r="AB1957" s="18">
        <f>MAX(0,ROUNDDOWN(M1957-J1957-430000-L1957-V1957,-3))</f>
        <v/>
      </c>
      <c r="AC1957" s="18">
        <f>IF(M1957&lt;=450000,0,MAX(0,ROUNDDOWN(AA1957*0.06-MIN(50000,AA1957)*0.03,-2))+MAX(0,ROUNDDOWN(AA1957*0.04-MIN(50000,AA1957)*0.02,-2)))</f>
        <v/>
      </c>
      <c r="AD1957" s="18">
        <f>IF(M1957&lt;=450000,0,MAX(0,ROUNDDOWN(AB1957*0.06-MIN(50000,AB1957)*0.03,-2))+MAX(0,ROUNDDOWN(AB1957*0.04-MIN(50000,AB1957)*0.02,-2)))</f>
        <v/>
      </c>
      <c r="AE1957" s="18">
        <f>Y1957-Z1957</f>
        <v/>
      </c>
      <c r="AF1957" s="18">
        <f>AC1957-AD1957</f>
        <v/>
      </c>
      <c r="AG1957" s="18">
        <f>AE1957+AF1957</f>
        <v/>
      </c>
      <c r="AH1957" s="20">
        <f>IF(W1957&lt;=0,0,LOOKUP(W1957,{0,1950001,3300001,6950001,9000001,18000001,40000001},{0.05,0.1,0.2,0.23,0.33,0.4,0.45}))</f>
        <v/>
      </c>
    </row>
    <row r="1958">
      <c r="A1958" t="inlineStr">
        <is>
          <t>1万円刻み 特例あり一般12万円</t>
        </is>
      </c>
      <c r="B1958" s="18">
        <f>'4_1万円刻み'!$A$626</f>
        <v/>
      </c>
      <c r="C1958" s="19" t="n">
        <v>2026</v>
      </c>
      <c r="D1958" t="inlineStr">
        <is>
          <t>はい</t>
        </is>
      </c>
      <c r="E1958" s="18" t="n">
        <v>120000</v>
      </c>
      <c r="F1958" s="18" t="n">
        <v>0</v>
      </c>
      <c r="G1958" s="18" t="n">
        <v>0</v>
      </c>
      <c r="H1958" s="18" t="n">
        <v>0</v>
      </c>
      <c r="I1958" s="18" t="n">
        <v>0</v>
      </c>
      <c r="J1958" s="18">
        <f>ROUND(MIN(B1958/12,650000)*12*0.0915+MIN(B1958/12,1390000)*12*(0.0504+0)+B1958*0.005,0)</f>
        <v/>
      </c>
      <c r="K1958" s="18" t="n">
        <v>0</v>
      </c>
      <c r="L1958" s="18" t="n">
        <v>0</v>
      </c>
      <c r="M1958" s="18">
        <f>ROUND(IF(C1958&gt;=2026,IF(B1958&lt;741000,0,IF(B1958&lt;2191000,B1958-740000,IF(B1958&lt;2193000,1451000,IF(B1958&lt;2196000,1453000,IF(B1958&lt;2200000,1456000,IF(B1958&lt;3600000,ROUNDDOWN(B1958/4,-3)*2.8-80000,IF(B1958&lt;6600000,ROUNDDOWN(B1958/4,-3)*3.2-440000,IF(B1958&lt;8500000,ROUNDDOWN(B1958*0.9,0)-1100000,B1958-1950000)))))))),IF(B1958&lt;651000,0,IF(B1958&lt;1900000,B1958-650000,IF(B1958&lt;3600000,ROUNDDOWN(B1958/4,-3)*2.8-80000,IF(B1958&lt;6600000,ROUNDDOWN(B1958/4,-3)*3.2-440000,IF(B1958&lt;8500000,ROUNDDOWN(B1958*0.9,0)-1100000,B1958-1950000)))))),0)</f>
        <v/>
      </c>
      <c r="N1958" s="18">
        <f>IF(M1958&gt;23500000,NA(),IF(C1958&gt;=2026,IF(M1958&lt;=4890000,1040000,IF(M1958&lt;=6550000,670000,620000)),IF(M1958&lt;=1320000,950000,IF(M1958&lt;=3360000,880000,IF(M1958&lt;=4890000,680000,IF(M1958&lt;=6550000,630000,580000))))))</f>
        <v/>
      </c>
      <c r="O1958" s="18">
        <f>IF(F1958&lt;=0,IF(AND(D1958="はい",C1958&gt;=2026,C1958&lt;=2027),IF(E1958&lt;=0,0,IF(E1958&lt;=30000,E1958,IF(E1958&lt;=60000,ROUNDUP(E1958/2,0)+15000,IF(E1958&lt;=120000,ROUNDUP(E1958/4,0)+30000,60000)))),IF(E1958&lt;=0,0,IF(E1958&lt;=20000,E1958,IF(E1958&lt;=40000,ROUNDUP(E1958/2,0)+10000,IF(E1958&lt;=80000,ROUNDUP(E1958/4,0)+20000,40000))))),IF(E1958&lt;=0,IF(F1958&lt;=0,0,IF(F1958&lt;=25000,F1958,IF(F1958&lt;=50000,ROUNDUP(F1958/2,0)+12500,IF(F1958&lt;=100000,ROUNDUP(F1958/4,0)+25000,50000)))),MAX(IF(F1958&lt;=0,0,IF(F1958&lt;=25000,F1958,IF(F1958&lt;=50000,ROUNDUP(F1958/2,0)+12500,IF(F1958&lt;=100000,ROUNDUP(F1958/4,0)+25000,50000)))),MIN(IF(AND(D1958="はい",C1958&gt;=2026,C1958&lt;=2027),IF(E1958&lt;=0,0,IF(E1958&lt;=30000,E1958,IF(E1958&lt;=60000,ROUNDUP(E1958/2,0)+15000,IF(E1958&lt;=120000,ROUNDUP(E1958/4,0)+30000,60000)))),IF(E1958&lt;=0,0,IF(E1958&lt;=20000,E1958,IF(E1958&lt;=40000,ROUNDUP(E1958/2,0)+10000,IF(E1958&lt;=80000,ROUNDUP(E1958/4,0)+20000,40000)))))+IF(F1958&lt;=0,0,IF(F1958&lt;=25000,F1958,IF(F1958&lt;=50000,ROUNDUP(F1958/2,0)+12500,IF(F1958&lt;=100000,ROUNDUP(F1958/4,0)+25000,50000)))),IF(AND(D1958="はい",C1958&gt;=2026,C1958&lt;=2027),60000,40000)))))</f>
        <v/>
      </c>
      <c r="P1958" s="18">
        <f>IF(G1958&lt;=0,0,IF(G1958&lt;=20000,G1958,IF(G1958&lt;=40000,ROUNDUP(G1958/2,0)+10000,IF(G1958&lt;=80000,ROUNDUP(G1958/4,0)+20000,40000))))</f>
        <v/>
      </c>
      <c r="Q1958" s="18">
        <f>IF(I1958&lt;=0,IF(H1958&lt;=0,0,IF(H1958&lt;=20000,H1958,IF(H1958&lt;=40000,ROUNDUP(H1958/2,0)+10000,IF(H1958&lt;=80000,ROUNDUP(H1958/4,0)+20000,40000)))),IF(H1958&lt;=0,IF(I1958&lt;=0,0,IF(I1958&lt;=25000,I1958,IF(I1958&lt;=50000,ROUNDUP(I1958/2,0)+12500,IF(I1958&lt;=100000,ROUNDUP(I1958/4,0)+25000,50000)))),MAX(IF(I1958&lt;=0,0,IF(I1958&lt;=25000,I1958,IF(I1958&lt;=50000,ROUNDUP(I1958/2,0)+12500,IF(I1958&lt;=100000,ROUNDUP(I1958/4,0)+25000,50000)))),MIN(IF(H1958&lt;=0,0,IF(H1958&lt;=20000,H1958,IF(H1958&lt;=40000,ROUNDUP(H1958/2,0)+10000,IF(H1958&lt;=80000,ROUNDUP(H1958/4,0)+20000,40000))))+IF(I1958&lt;=0,0,IF(I1958&lt;=25000,I1958,IF(I1958&lt;=50000,ROUNDUP(I1958/2,0)+12500,IF(I1958&lt;=100000,ROUNDUP(I1958/4,0)+25000,50000)))),40000))))</f>
        <v/>
      </c>
      <c r="R1958" s="18">
        <f>MIN(120000,O1958+P1958+Q1958)</f>
        <v/>
      </c>
      <c r="S1958" s="18">
        <f>IF(F1958&lt;=0,IF(E1958&lt;=0,0,IF(E1958&lt;=12000,E1958,IF(E1958&lt;=32000,ROUNDUP(E1958/2,0)+6000,IF(E1958&lt;=56000,ROUNDUP(E1958/4,0)+14000,28000)))),IF(E1958&lt;=0,IF(F1958&lt;=0,0,IF(F1958&lt;=15000,F1958,IF(F1958&lt;=40000,ROUNDUP(F1958/2,0)+7500,IF(F1958&lt;=70000,ROUNDUP(F1958/4,0)+17500,35000)))),MAX(IF(F1958&lt;=0,0,IF(F1958&lt;=15000,F1958,IF(F1958&lt;=40000,ROUNDUP(F1958/2,0)+7500,IF(F1958&lt;=70000,ROUNDUP(F1958/4,0)+17500,35000)))),MIN(IF(E1958&lt;=0,0,IF(E1958&lt;=12000,E1958,IF(E1958&lt;=32000,ROUNDUP(E1958/2,0)+6000,IF(E1958&lt;=56000,ROUNDUP(E1958/4,0)+14000,28000))))+IF(F1958&lt;=0,0,IF(F1958&lt;=15000,F1958,IF(F1958&lt;=40000,ROUNDUP(F1958/2,0)+7500,IF(F1958&lt;=70000,ROUNDUP(F1958/4,0)+17500,35000)))),28000))))</f>
        <v/>
      </c>
      <c r="T1958" s="18">
        <f>IF(G1958&lt;=0,0,IF(G1958&lt;=12000,G1958,IF(G1958&lt;=32000,ROUNDUP(G1958/2,0)+6000,IF(G1958&lt;=56000,ROUNDUP(G1958/4,0)+14000,28000))))</f>
        <v/>
      </c>
      <c r="U1958" s="18">
        <f>IF(I1958&lt;=0,IF(H1958&lt;=0,0,IF(H1958&lt;=12000,H1958,IF(H1958&lt;=32000,ROUNDUP(H1958/2,0)+6000,IF(H1958&lt;=56000,ROUNDUP(H1958/4,0)+14000,28000)))),IF(H1958&lt;=0,IF(I1958&lt;=0,0,IF(I1958&lt;=15000,I1958,IF(I1958&lt;=40000,ROUNDUP(I1958/2,0)+7500,IF(I1958&lt;=70000,ROUNDUP(I1958/4,0)+17500,35000)))),MAX(IF(I1958&lt;=0,0,IF(I1958&lt;=15000,I1958,IF(I1958&lt;=40000,ROUNDUP(I1958/2,0)+7500,IF(I1958&lt;=70000,ROUNDUP(I1958/4,0)+17500,35000)))),MIN(IF(H1958&lt;=0,0,IF(H1958&lt;=12000,H1958,IF(H1958&lt;=32000,ROUNDUP(H1958/2,0)+6000,IF(H1958&lt;=56000,ROUNDUP(H1958/4,0)+14000,28000))))+IF(I1958&lt;=0,0,IF(I1958&lt;=15000,I1958,IF(I1958&lt;=40000,ROUNDUP(I1958/2,0)+7500,IF(I1958&lt;=70000,ROUNDUP(I1958/4,0)+17500,35000)))),28000))))</f>
        <v/>
      </c>
      <c r="V1958" s="18">
        <f>MIN(70000,S1958+T1958+U1958)</f>
        <v/>
      </c>
      <c r="W1958" s="18">
        <f>MAX(0,ROUNDDOWN(M1958-J1958-N1958-K1958-0,-3))</f>
        <v/>
      </c>
      <c r="X1958" s="18">
        <f>MAX(0,ROUNDDOWN(M1958-J1958-N1958-K1958-R1958,-3))</f>
        <v/>
      </c>
      <c r="Y1958" s="18">
        <f>IF(W1958&lt;=0,0,ROUNDDOWN((W1958*LOOKUP(W1958,{0,1950001,3300001,6950001,9000001,18000001,40000001},{0.05,0.1,0.2,0.23,0.33,0.4,0.45})-LOOKUP(W1958,{0,1950001,3300001,6950001,9000001,18000001,40000001},{0,97500,427500,636000,1536000,2796000,4796000}))*1.021,-2))</f>
        <v/>
      </c>
      <c r="Z1958" s="18">
        <f>IF(X1958&lt;=0,0,ROUNDDOWN((X1958*LOOKUP(X1958,{0,1950001,3300001,6950001,9000001,18000001,40000001},{0.05,0.1,0.2,0.23,0.33,0.4,0.45})-LOOKUP(X1958,{0,1950001,3300001,6950001,9000001,18000001,40000001},{0,97500,427500,636000,1536000,2796000,4796000}))*1.021,-2))</f>
        <v/>
      </c>
      <c r="AA1958" s="18">
        <f>MAX(0,ROUNDDOWN(M1958-J1958-430000-L1958-0,-3))</f>
        <v/>
      </c>
      <c r="AB1958" s="18">
        <f>MAX(0,ROUNDDOWN(M1958-J1958-430000-L1958-V1958,-3))</f>
        <v/>
      </c>
      <c r="AC1958" s="18">
        <f>IF(M1958&lt;=450000,0,MAX(0,ROUNDDOWN(AA1958*0.06-MIN(50000,AA1958)*0.03,-2))+MAX(0,ROUNDDOWN(AA1958*0.04-MIN(50000,AA1958)*0.02,-2)))</f>
        <v/>
      </c>
      <c r="AD1958" s="18">
        <f>IF(M1958&lt;=450000,0,MAX(0,ROUNDDOWN(AB1958*0.06-MIN(50000,AB1958)*0.03,-2))+MAX(0,ROUNDDOWN(AB1958*0.04-MIN(50000,AB1958)*0.02,-2)))</f>
        <v/>
      </c>
      <c r="AE1958" s="18">
        <f>Y1958-Z1958</f>
        <v/>
      </c>
      <c r="AF1958" s="18">
        <f>AC1958-AD1958</f>
        <v/>
      </c>
      <c r="AG1958" s="18">
        <f>AE1958+AF1958</f>
        <v/>
      </c>
      <c r="AH1958" s="20">
        <f>IF(W1958&lt;=0,0,LOOKUP(W1958,{0,1950001,3300001,6950001,9000001,18000001,40000001},{0.05,0.1,0.2,0.23,0.33,0.4,0.45}))</f>
        <v/>
      </c>
    </row>
    <row r="1959">
      <c r="A1959" t="inlineStr">
        <is>
          <t>1万円刻み 3区分8万円ずつ</t>
        </is>
      </c>
      <c r="B1959" s="18">
        <f>'4_1万円刻み'!$A$627</f>
        <v/>
      </c>
      <c r="C1959" s="19" t="n">
        <v>2026</v>
      </c>
      <c r="D1959" t="inlineStr">
        <is>
          <t>いいえ</t>
        </is>
      </c>
      <c r="E1959" s="18" t="n">
        <v>80000</v>
      </c>
      <c r="F1959" s="18" t="n">
        <v>0</v>
      </c>
      <c r="G1959" s="18" t="n">
        <v>80000</v>
      </c>
      <c r="H1959" s="18" t="n">
        <v>80000</v>
      </c>
      <c r="I1959" s="18" t="n">
        <v>0</v>
      </c>
      <c r="J1959" s="18">
        <f>ROUND(MIN(B1959/12,650000)*12*0.0915+MIN(B1959/12,1390000)*12*(0.0504+0)+B1959*0.005,0)</f>
        <v/>
      </c>
      <c r="K1959" s="18" t="n">
        <v>0</v>
      </c>
      <c r="L1959" s="18" t="n">
        <v>0</v>
      </c>
      <c r="M1959" s="18">
        <f>ROUND(IF(C1959&gt;=2026,IF(B1959&lt;741000,0,IF(B1959&lt;2191000,B1959-740000,IF(B1959&lt;2193000,1451000,IF(B1959&lt;2196000,1453000,IF(B1959&lt;2200000,1456000,IF(B1959&lt;3600000,ROUNDDOWN(B1959/4,-3)*2.8-80000,IF(B1959&lt;6600000,ROUNDDOWN(B1959/4,-3)*3.2-440000,IF(B1959&lt;8500000,ROUNDDOWN(B1959*0.9,0)-1100000,B1959-1950000)))))))),IF(B1959&lt;651000,0,IF(B1959&lt;1900000,B1959-650000,IF(B1959&lt;3600000,ROUNDDOWN(B1959/4,-3)*2.8-80000,IF(B1959&lt;6600000,ROUNDDOWN(B1959/4,-3)*3.2-440000,IF(B1959&lt;8500000,ROUNDDOWN(B1959*0.9,0)-1100000,B1959-1950000)))))),0)</f>
        <v/>
      </c>
      <c r="N1959" s="18">
        <f>IF(M1959&gt;23500000,NA(),IF(C1959&gt;=2026,IF(M1959&lt;=4890000,1040000,IF(M1959&lt;=6550000,670000,620000)),IF(M1959&lt;=1320000,950000,IF(M1959&lt;=3360000,880000,IF(M1959&lt;=4890000,680000,IF(M1959&lt;=6550000,630000,580000))))))</f>
        <v/>
      </c>
      <c r="O1959" s="18">
        <f>IF(F1959&lt;=0,IF(AND(D1959="はい",C1959&gt;=2026,C1959&lt;=2027),IF(E1959&lt;=0,0,IF(E1959&lt;=30000,E1959,IF(E1959&lt;=60000,ROUNDUP(E1959/2,0)+15000,IF(E1959&lt;=120000,ROUNDUP(E1959/4,0)+30000,60000)))),IF(E1959&lt;=0,0,IF(E1959&lt;=20000,E1959,IF(E1959&lt;=40000,ROUNDUP(E1959/2,0)+10000,IF(E1959&lt;=80000,ROUNDUP(E1959/4,0)+20000,40000))))),IF(E1959&lt;=0,IF(F1959&lt;=0,0,IF(F1959&lt;=25000,F1959,IF(F1959&lt;=50000,ROUNDUP(F1959/2,0)+12500,IF(F1959&lt;=100000,ROUNDUP(F1959/4,0)+25000,50000)))),MAX(IF(F1959&lt;=0,0,IF(F1959&lt;=25000,F1959,IF(F1959&lt;=50000,ROUNDUP(F1959/2,0)+12500,IF(F1959&lt;=100000,ROUNDUP(F1959/4,0)+25000,50000)))),MIN(IF(AND(D1959="はい",C1959&gt;=2026,C1959&lt;=2027),IF(E1959&lt;=0,0,IF(E1959&lt;=30000,E1959,IF(E1959&lt;=60000,ROUNDUP(E1959/2,0)+15000,IF(E1959&lt;=120000,ROUNDUP(E1959/4,0)+30000,60000)))),IF(E1959&lt;=0,0,IF(E1959&lt;=20000,E1959,IF(E1959&lt;=40000,ROUNDUP(E1959/2,0)+10000,IF(E1959&lt;=80000,ROUNDUP(E1959/4,0)+20000,40000)))))+IF(F1959&lt;=0,0,IF(F1959&lt;=25000,F1959,IF(F1959&lt;=50000,ROUNDUP(F1959/2,0)+12500,IF(F1959&lt;=100000,ROUNDUP(F1959/4,0)+25000,50000)))),IF(AND(D1959="はい",C1959&gt;=2026,C1959&lt;=2027),60000,40000)))))</f>
        <v/>
      </c>
      <c r="P1959" s="18">
        <f>IF(G1959&lt;=0,0,IF(G1959&lt;=20000,G1959,IF(G1959&lt;=40000,ROUNDUP(G1959/2,0)+10000,IF(G1959&lt;=80000,ROUNDUP(G1959/4,0)+20000,40000))))</f>
        <v/>
      </c>
      <c r="Q1959" s="18">
        <f>IF(I1959&lt;=0,IF(H1959&lt;=0,0,IF(H1959&lt;=20000,H1959,IF(H1959&lt;=40000,ROUNDUP(H1959/2,0)+10000,IF(H1959&lt;=80000,ROUNDUP(H1959/4,0)+20000,40000)))),IF(H1959&lt;=0,IF(I1959&lt;=0,0,IF(I1959&lt;=25000,I1959,IF(I1959&lt;=50000,ROUNDUP(I1959/2,0)+12500,IF(I1959&lt;=100000,ROUNDUP(I1959/4,0)+25000,50000)))),MAX(IF(I1959&lt;=0,0,IF(I1959&lt;=25000,I1959,IF(I1959&lt;=50000,ROUNDUP(I1959/2,0)+12500,IF(I1959&lt;=100000,ROUNDUP(I1959/4,0)+25000,50000)))),MIN(IF(H1959&lt;=0,0,IF(H1959&lt;=20000,H1959,IF(H1959&lt;=40000,ROUNDUP(H1959/2,0)+10000,IF(H1959&lt;=80000,ROUNDUP(H1959/4,0)+20000,40000))))+IF(I1959&lt;=0,0,IF(I1959&lt;=25000,I1959,IF(I1959&lt;=50000,ROUNDUP(I1959/2,0)+12500,IF(I1959&lt;=100000,ROUNDUP(I1959/4,0)+25000,50000)))),40000))))</f>
        <v/>
      </c>
      <c r="R1959" s="18">
        <f>MIN(120000,O1959+P1959+Q1959)</f>
        <v/>
      </c>
      <c r="S1959" s="18">
        <f>IF(F1959&lt;=0,IF(E1959&lt;=0,0,IF(E1959&lt;=12000,E1959,IF(E1959&lt;=32000,ROUNDUP(E1959/2,0)+6000,IF(E1959&lt;=56000,ROUNDUP(E1959/4,0)+14000,28000)))),IF(E1959&lt;=0,IF(F1959&lt;=0,0,IF(F1959&lt;=15000,F1959,IF(F1959&lt;=40000,ROUNDUP(F1959/2,0)+7500,IF(F1959&lt;=70000,ROUNDUP(F1959/4,0)+17500,35000)))),MAX(IF(F1959&lt;=0,0,IF(F1959&lt;=15000,F1959,IF(F1959&lt;=40000,ROUNDUP(F1959/2,0)+7500,IF(F1959&lt;=70000,ROUNDUP(F1959/4,0)+17500,35000)))),MIN(IF(E1959&lt;=0,0,IF(E1959&lt;=12000,E1959,IF(E1959&lt;=32000,ROUNDUP(E1959/2,0)+6000,IF(E1959&lt;=56000,ROUNDUP(E1959/4,0)+14000,28000))))+IF(F1959&lt;=0,0,IF(F1959&lt;=15000,F1959,IF(F1959&lt;=40000,ROUNDUP(F1959/2,0)+7500,IF(F1959&lt;=70000,ROUNDUP(F1959/4,0)+17500,35000)))),28000))))</f>
        <v/>
      </c>
      <c r="T1959" s="18">
        <f>IF(G1959&lt;=0,0,IF(G1959&lt;=12000,G1959,IF(G1959&lt;=32000,ROUNDUP(G1959/2,0)+6000,IF(G1959&lt;=56000,ROUNDUP(G1959/4,0)+14000,28000))))</f>
        <v/>
      </c>
      <c r="U1959" s="18">
        <f>IF(I1959&lt;=0,IF(H1959&lt;=0,0,IF(H1959&lt;=12000,H1959,IF(H1959&lt;=32000,ROUNDUP(H1959/2,0)+6000,IF(H1959&lt;=56000,ROUNDUP(H1959/4,0)+14000,28000)))),IF(H1959&lt;=0,IF(I1959&lt;=0,0,IF(I1959&lt;=15000,I1959,IF(I1959&lt;=40000,ROUNDUP(I1959/2,0)+7500,IF(I1959&lt;=70000,ROUNDUP(I1959/4,0)+17500,35000)))),MAX(IF(I1959&lt;=0,0,IF(I1959&lt;=15000,I1959,IF(I1959&lt;=40000,ROUNDUP(I1959/2,0)+7500,IF(I1959&lt;=70000,ROUNDUP(I1959/4,0)+17500,35000)))),MIN(IF(H1959&lt;=0,0,IF(H1959&lt;=12000,H1959,IF(H1959&lt;=32000,ROUNDUP(H1959/2,0)+6000,IF(H1959&lt;=56000,ROUNDUP(H1959/4,0)+14000,28000))))+IF(I1959&lt;=0,0,IF(I1959&lt;=15000,I1959,IF(I1959&lt;=40000,ROUNDUP(I1959/2,0)+7500,IF(I1959&lt;=70000,ROUNDUP(I1959/4,0)+17500,35000)))),28000))))</f>
        <v/>
      </c>
      <c r="V1959" s="18">
        <f>MIN(70000,S1959+T1959+U1959)</f>
        <v/>
      </c>
      <c r="W1959" s="18">
        <f>MAX(0,ROUNDDOWN(M1959-J1959-N1959-K1959-0,-3))</f>
        <v/>
      </c>
      <c r="X1959" s="18">
        <f>MAX(0,ROUNDDOWN(M1959-J1959-N1959-K1959-R1959,-3))</f>
        <v/>
      </c>
      <c r="Y1959" s="18">
        <f>IF(W1959&lt;=0,0,ROUNDDOWN((W1959*LOOKUP(W1959,{0,1950001,3300001,6950001,9000001,18000001,40000001},{0.05,0.1,0.2,0.23,0.33,0.4,0.45})-LOOKUP(W1959,{0,1950001,3300001,6950001,9000001,18000001,40000001},{0,97500,427500,636000,1536000,2796000,4796000}))*1.021,-2))</f>
        <v/>
      </c>
      <c r="Z1959" s="18">
        <f>IF(X1959&lt;=0,0,ROUNDDOWN((X1959*LOOKUP(X1959,{0,1950001,3300001,6950001,9000001,18000001,40000001},{0.05,0.1,0.2,0.23,0.33,0.4,0.45})-LOOKUP(X1959,{0,1950001,3300001,6950001,9000001,18000001,40000001},{0,97500,427500,636000,1536000,2796000,4796000}))*1.021,-2))</f>
        <v/>
      </c>
      <c r="AA1959" s="18">
        <f>MAX(0,ROUNDDOWN(M1959-J1959-430000-L1959-0,-3))</f>
        <v/>
      </c>
      <c r="AB1959" s="18">
        <f>MAX(0,ROUNDDOWN(M1959-J1959-430000-L1959-V1959,-3))</f>
        <v/>
      </c>
      <c r="AC1959" s="18">
        <f>IF(M1959&lt;=450000,0,MAX(0,ROUNDDOWN(AA1959*0.06-MIN(50000,AA1959)*0.03,-2))+MAX(0,ROUNDDOWN(AA1959*0.04-MIN(50000,AA1959)*0.02,-2)))</f>
        <v/>
      </c>
      <c r="AD1959" s="18">
        <f>IF(M1959&lt;=450000,0,MAX(0,ROUNDDOWN(AB1959*0.06-MIN(50000,AB1959)*0.03,-2))+MAX(0,ROUNDDOWN(AB1959*0.04-MIN(50000,AB1959)*0.02,-2)))</f>
        <v/>
      </c>
      <c r="AE1959" s="18">
        <f>Y1959-Z1959</f>
        <v/>
      </c>
      <c r="AF1959" s="18">
        <f>AC1959-AD1959</f>
        <v/>
      </c>
      <c r="AG1959" s="18">
        <f>AE1959+AF1959</f>
        <v/>
      </c>
      <c r="AH1959" s="20">
        <f>IF(W1959&lt;=0,0,LOOKUP(W1959,{0,1950001,3300001,6950001,9000001,18000001,40000001},{0.05,0.1,0.2,0.23,0.33,0.4,0.45}))</f>
        <v/>
      </c>
    </row>
    <row r="1960">
      <c r="A1960" t="inlineStr">
        <is>
          <t>1万円刻み 一般8万円</t>
        </is>
      </c>
      <c r="B1960" s="18">
        <f>'4_1万円刻み'!$A$627</f>
        <v/>
      </c>
      <c r="C1960" s="19" t="n">
        <v>2026</v>
      </c>
      <c r="D1960" t="inlineStr">
        <is>
          <t>いいえ</t>
        </is>
      </c>
      <c r="E1960" s="18" t="n">
        <v>80000</v>
      </c>
      <c r="F1960" s="18" t="n">
        <v>0</v>
      </c>
      <c r="G1960" s="18" t="n">
        <v>0</v>
      </c>
      <c r="H1960" s="18" t="n">
        <v>0</v>
      </c>
      <c r="I1960" s="18" t="n">
        <v>0</v>
      </c>
      <c r="J1960" s="18">
        <f>ROUND(MIN(B1960/12,650000)*12*0.0915+MIN(B1960/12,1390000)*12*(0.0504+0)+B1960*0.005,0)</f>
        <v/>
      </c>
      <c r="K1960" s="18" t="n">
        <v>0</v>
      </c>
      <c r="L1960" s="18" t="n">
        <v>0</v>
      </c>
      <c r="M1960" s="18">
        <f>ROUND(IF(C1960&gt;=2026,IF(B1960&lt;741000,0,IF(B1960&lt;2191000,B1960-740000,IF(B1960&lt;2193000,1451000,IF(B1960&lt;2196000,1453000,IF(B1960&lt;2200000,1456000,IF(B1960&lt;3600000,ROUNDDOWN(B1960/4,-3)*2.8-80000,IF(B1960&lt;6600000,ROUNDDOWN(B1960/4,-3)*3.2-440000,IF(B1960&lt;8500000,ROUNDDOWN(B1960*0.9,0)-1100000,B1960-1950000)))))))),IF(B1960&lt;651000,0,IF(B1960&lt;1900000,B1960-650000,IF(B1960&lt;3600000,ROUNDDOWN(B1960/4,-3)*2.8-80000,IF(B1960&lt;6600000,ROUNDDOWN(B1960/4,-3)*3.2-440000,IF(B1960&lt;8500000,ROUNDDOWN(B1960*0.9,0)-1100000,B1960-1950000)))))),0)</f>
        <v/>
      </c>
      <c r="N1960" s="18">
        <f>IF(M1960&gt;23500000,NA(),IF(C1960&gt;=2026,IF(M1960&lt;=4890000,1040000,IF(M1960&lt;=6550000,670000,620000)),IF(M1960&lt;=1320000,950000,IF(M1960&lt;=3360000,880000,IF(M1960&lt;=4890000,680000,IF(M1960&lt;=6550000,630000,580000))))))</f>
        <v/>
      </c>
      <c r="O1960" s="18">
        <f>IF(F1960&lt;=0,IF(AND(D1960="はい",C1960&gt;=2026,C1960&lt;=2027),IF(E1960&lt;=0,0,IF(E1960&lt;=30000,E1960,IF(E1960&lt;=60000,ROUNDUP(E1960/2,0)+15000,IF(E1960&lt;=120000,ROUNDUP(E1960/4,0)+30000,60000)))),IF(E1960&lt;=0,0,IF(E1960&lt;=20000,E1960,IF(E1960&lt;=40000,ROUNDUP(E1960/2,0)+10000,IF(E1960&lt;=80000,ROUNDUP(E1960/4,0)+20000,40000))))),IF(E1960&lt;=0,IF(F1960&lt;=0,0,IF(F1960&lt;=25000,F1960,IF(F1960&lt;=50000,ROUNDUP(F1960/2,0)+12500,IF(F1960&lt;=100000,ROUNDUP(F1960/4,0)+25000,50000)))),MAX(IF(F1960&lt;=0,0,IF(F1960&lt;=25000,F1960,IF(F1960&lt;=50000,ROUNDUP(F1960/2,0)+12500,IF(F1960&lt;=100000,ROUNDUP(F1960/4,0)+25000,50000)))),MIN(IF(AND(D1960="はい",C1960&gt;=2026,C1960&lt;=2027),IF(E1960&lt;=0,0,IF(E1960&lt;=30000,E1960,IF(E1960&lt;=60000,ROUNDUP(E1960/2,0)+15000,IF(E1960&lt;=120000,ROUNDUP(E1960/4,0)+30000,60000)))),IF(E1960&lt;=0,0,IF(E1960&lt;=20000,E1960,IF(E1960&lt;=40000,ROUNDUP(E1960/2,0)+10000,IF(E1960&lt;=80000,ROUNDUP(E1960/4,0)+20000,40000)))))+IF(F1960&lt;=0,0,IF(F1960&lt;=25000,F1960,IF(F1960&lt;=50000,ROUNDUP(F1960/2,0)+12500,IF(F1960&lt;=100000,ROUNDUP(F1960/4,0)+25000,50000)))),IF(AND(D1960="はい",C1960&gt;=2026,C1960&lt;=2027),60000,40000)))))</f>
        <v/>
      </c>
      <c r="P1960" s="18">
        <f>IF(G1960&lt;=0,0,IF(G1960&lt;=20000,G1960,IF(G1960&lt;=40000,ROUNDUP(G1960/2,0)+10000,IF(G1960&lt;=80000,ROUNDUP(G1960/4,0)+20000,40000))))</f>
        <v/>
      </c>
      <c r="Q1960" s="18">
        <f>IF(I1960&lt;=0,IF(H1960&lt;=0,0,IF(H1960&lt;=20000,H1960,IF(H1960&lt;=40000,ROUNDUP(H1960/2,0)+10000,IF(H1960&lt;=80000,ROUNDUP(H1960/4,0)+20000,40000)))),IF(H1960&lt;=0,IF(I1960&lt;=0,0,IF(I1960&lt;=25000,I1960,IF(I1960&lt;=50000,ROUNDUP(I1960/2,0)+12500,IF(I1960&lt;=100000,ROUNDUP(I1960/4,0)+25000,50000)))),MAX(IF(I1960&lt;=0,0,IF(I1960&lt;=25000,I1960,IF(I1960&lt;=50000,ROUNDUP(I1960/2,0)+12500,IF(I1960&lt;=100000,ROUNDUP(I1960/4,0)+25000,50000)))),MIN(IF(H1960&lt;=0,0,IF(H1960&lt;=20000,H1960,IF(H1960&lt;=40000,ROUNDUP(H1960/2,0)+10000,IF(H1960&lt;=80000,ROUNDUP(H1960/4,0)+20000,40000))))+IF(I1960&lt;=0,0,IF(I1960&lt;=25000,I1960,IF(I1960&lt;=50000,ROUNDUP(I1960/2,0)+12500,IF(I1960&lt;=100000,ROUNDUP(I1960/4,0)+25000,50000)))),40000))))</f>
        <v/>
      </c>
      <c r="R1960" s="18">
        <f>MIN(120000,O1960+P1960+Q1960)</f>
        <v/>
      </c>
      <c r="S1960" s="18">
        <f>IF(F1960&lt;=0,IF(E1960&lt;=0,0,IF(E1960&lt;=12000,E1960,IF(E1960&lt;=32000,ROUNDUP(E1960/2,0)+6000,IF(E1960&lt;=56000,ROUNDUP(E1960/4,0)+14000,28000)))),IF(E1960&lt;=0,IF(F1960&lt;=0,0,IF(F1960&lt;=15000,F1960,IF(F1960&lt;=40000,ROUNDUP(F1960/2,0)+7500,IF(F1960&lt;=70000,ROUNDUP(F1960/4,0)+17500,35000)))),MAX(IF(F1960&lt;=0,0,IF(F1960&lt;=15000,F1960,IF(F1960&lt;=40000,ROUNDUP(F1960/2,0)+7500,IF(F1960&lt;=70000,ROUNDUP(F1960/4,0)+17500,35000)))),MIN(IF(E1960&lt;=0,0,IF(E1960&lt;=12000,E1960,IF(E1960&lt;=32000,ROUNDUP(E1960/2,0)+6000,IF(E1960&lt;=56000,ROUNDUP(E1960/4,0)+14000,28000))))+IF(F1960&lt;=0,0,IF(F1960&lt;=15000,F1960,IF(F1960&lt;=40000,ROUNDUP(F1960/2,0)+7500,IF(F1960&lt;=70000,ROUNDUP(F1960/4,0)+17500,35000)))),28000))))</f>
        <v/>
      </c>
      <c r="T1960" s="18">
        <f>IF(G1960&lt;=0,0,IF(G1960&lt;=12000,G1960,IF(G1960&lt;=32000,ROUNDUP(G1960/2,0)+6000,IF(G1960&lt;=56000,ROUNDUP(G1960/4,0)+14000,28000))))</f>
        <v/>
      </c>
      <c r="U1960" s="18">
        <f>IF(I1960&lt;=0,IF(H1960&lt;=0,0,IF(H1960&lt;=12000,H1960,IF(H1960&lt;=32000,ROUNDUP(H1960/2,0)+6000,IF(H1960&lt;=56000,ROUNDUP(H1960/4,0)+14000,28000)))),IF(H1960&lt;=0,IF(I1960&lt;=0,0,IF(I1960&lt;=15000,I1960,IF(I1960&lt;=40000,ROUNDUP(I1960/2,0)+7500,IF(I1960&lt;=70000,ROUNDUP(I1960/4,0)+17500,35000)))),MAX(IF(I1960&lt;=0,0,IF(I1960&lt;=15000,I1960,IF(I1960&lt;=40000,ROUNDUP(I1960/2,0)+7500,IF(I1960&lt;=70000,ROUNDUP(I1960/4,0)+17500,35000)))),MIN(IF(H1960&lt;=0,0,IF(H1960&lt;=12000,H1960,IF(H1960&lt;=32000,ROUNDUP(H1960/2,0)+6000,IF(H1960&lt;=56000,ROUNDUP(H1960/4,0)+14000,28000))))+IF(I1960&lt;=0,0,IF(I1960&lt;=15000,I1960,IF(I1960&lt;=40000,ROUNDUP(I1960/2,0)+7500,IF(I1960&lt;=70000,ROUNDUP(I1960/4,0)+17500,35000)))),28000))))</f>
        <v/>
      </c>
      <c r="V1960" s="18">
        <f>MIN(70000,S1960+T1960+U1960)</f>
        <v/>
      </c>
      <c r="W1960" s="18">
        <f>MAX(0,ROUNDDOWN(M1960-J1960-N1960-K1960-0,-3))</f>
        <v/>
      </c>
      <c r="X1960" s="18">
        <f>MAX(0,ROUNDDOWN(M1960-J1960-N1960-K1960-R1960,-3))</f>
        <v/>
      </c>
      <c r="Y1960" s="18">
        <f>IF(W1960&lt;=0,0,ROUNDDOWN((W1960*LOOKUP(W1960,{0,1950001,3300001,6950001,9000001,18000001,40000001},{0.05,0.1,0.2,0.23,0.33,0.4,0.45})-LOOKUP(W1960,{0,1950001,3300001,6950001,9000001,18000001,40000001},{0,97500,427500,636000,1536000,2796000,4796000}))*1.021,-2))</f>
        <v/>
      </c>
      <c r="Z1960" s="18">
        <f>IF(X1960&lt;=0,0,ROUNDDOWN((X1960*LOOKUP(X1960,{0,1950001,3300001,6950001,9000001,18000001,40000001},{0.05,0.1,0.2,0.23,0.33,0.4,0.45})-LOOKUP(X1960,{0,1950001,3300001,6950001,9000001,18000001,40000001},{0,97500,427500,636000,1536000,2796000,4796000}))*1.021,-2))</f>
        <v/>
      </c>
      <c r="AA1960" s="18">
        <f>MAX(0,ROUNDDOWN(M1960-J1960-430000-L1960-0,-3))</f>
        <v/>
      </c>
      <c r="AB1960" s="18">
        <f>MAX(0,ROUNDDOWN(M1960-J1960-430000-L1960-V1960,-3))</f>
        <v/>
      </c>
      <c r="AC1960" s="18">
        <f>IF(M1960&lt;=450000,0,MAX(0,ROUNDDOWN(AA1960*0.06-MIN(50000,AA1960)*0.03,-2))+MAX(0,ROUNDDOWN(AA1960*0.04-MIN(50000,AA1960)*0.02,-2)))</f>
        <v/>
      </c>
      <c r="AD1960" s="18">
        <f>IF(M1960&lt;=450000,0,MAX(0,ROUNDDOWN(AB1960*0.06-MIN(50000,AB1960)*0.03,-2))+MAX(0,ROUNDDOWN(AB1960*0.04-MIN(50000,AB1960)*0.02,-2)))</f>
        <v/>
      </c>
      <c r="AE1960" s="18">
        <f>Y1960-Z1960</f>
        <v/>
      </c>
      <c r="AF1960" s="18">
        <f>AC1960-AD1960</f>
        <v/>
      </c>
      <c r="AG1960" s="18">
        <f>AE1960+AF1960</f>
        <v/>
      </c>
      <c r="AH1960" s="20">
        <f>IF(W1960&lt;=0,0,LOOKUP(W1960,{0,1950001,3300001,6950001,9000001,18000001,40000001},{0.05,0.1,0.2,0.23,0.33,0.4,0.45}))</f>
        <v/>
      </c>
    </row>
    <row r="1961">
      <c r="A1961" t="inlineStr">
        <is>
          <t>1万円刻み 特例あり一般12万円</t>
        </is>
      </c>
      <c r="B1961" s="18">
        <f>'4_1万円刻み'!$A$627</f>
        <v/>
      </c>
      <c r="C1961" s="19" t="n">
        <v>2026</v>
      </c>
      <c r="D1961" t="inlineStr">
        <is>
          <t>はい</t>
        </is>
      </c>
      <c r="E1961" s="18" t="n">
        <v>120000</v>
      </c>
      <c r="F1961" s="18" t="n">
        <v>0</v>
      </c>
      <c r="G1961" s="18" t="n">
        <v>0</v>
      </c>
      <c r="H1961" s="18" t="n">
        <v>0</v>
      </c>
      <c r="I1961" s="18" t="n">
        <v>0</v>
      </c>
      <c r="J1961" s="18">
        <f>ROUND(MIN(B1961/12,650000)*12*0.0915+MIN(B1961/12,1390000)*12*(0.0504+0)+B1961*0.005,0)</f>
        <v/>
      </c>
      <c r="K1961" s="18" t="n">
        <v>0</v>
      </c>
      <c r="L1961" s="18" t="n">
        <v>0</v>
      </c>
      <c r="M1961" s="18">
        <f>ROUND(IF(C1961&gt;=2026,IF(B1961&lt;741000,0,IF(B1961&lt;2191000,B1961-740000,IF(B1961&lt;2193000,1451000,IF(B1961&lt;2196000,1453000,IF(B1961&lt;2200000,1456000,IF(B1961&lt;3600000,ROUNDDOWN(B1961/4,-3)*2.8-80000,IF(B1961&lt;6600000,ROUNDDOWN(B1961/4,-3)*3.2-440000,IF(B1961&lt;8500000,ROUNDDOWN(B1961*0.9,0)-1100000,B1961-1950000)))))))),IF(B1961&lt;651000,0,IF(B1961&lt;1900000,B1961-650000,IF(B1961&lt;3600000,ROUNDDOWN(B1961/4,-3)*2.8-80000,IF(B1961&lt;6600000,ROUNDDOWN(B1961/4,-3)*3.2-440000,IF(B1961&lt;8500000,ROUNDDOWN(B1961*0.9,0)-1100000,B1961-1950000)))))),0)</f>
        <v/>
      </c>
      <c r="N1961" s="18">
        <f>IF(M1961&gt;23500000,NA(),IF(C1961&gt;=2026,IF(M1961&lt;=4890000,1040000,IF(M1961&lt;=6550000,670000,620000)),IF(M1961&lt;=1320000,950000,IF(M1961&lt;=3360000,880000,IF(M1961&lt;=4890000,680000,IF(M1961&lt;=6550000,630000,580000))))))</f>
        <v/>
      </c>
      <c r="O1961" s="18">
        <f>IF(F1961&lt;=0,IF(AND(D1961="はい",C1961&gt;=2026,C1961&lt;=2027),IF(E1961&lt;=0,0,IF(E1961&lt;=30000,E1961,IF(E1961&lt;=60000,ROUNDUP(E1961/2,0)+15000,IF(E1961&lt;=120000,ROUNDUP(E1961/4,0)+30000,60000)))),IF(E1961&lt;=0,0,IF(E1961&lt;=20000,E1961,IF(E1961&lt;=40000,ROUNDUP(E1961/2,0)+10000,IF(E1961&lt;=80000,ROUNDUP(E1961/4,0)+20000,40000))))),IF(E1961&lt;=0,IF(F1961&lt;=0,0,IF(F1961&lt;=25000,F1961,IF(F1961&lt;=50000,ROUNDUP(F1961/2,0)+12500,IF(F1961&lt;=100000,ROUNDUP(F1961/4,0)+25000,50000)))),MAX(IF(F1961&lt;=0,0,IF(F1961&lt;=25000,F1961,IF(F1961&lt;=50000,ROUNDUP(F1961/2,0)+12500,IF(F1961&lt;=100000,ROUNDUP(F1961/4,0)+25000,50000)))),MIN(IF(AND(D1961="はい",C1961&gt;=2026,C1961&lt;=2027),IF(E1961&lt;=0,0,IF(E1961&lt;=30000,E1961,IF(E1961&lt;=60000,ROUNDUP(E1961/2,0)+15000,IF(E1961&lt;=120000,ROUNDUP(E1961/4,0)+30000,60000)))),IF(E1961&lt;=0,0,IF(E1961&lt;=20000,E1961,IF(E1961&lt;=40000,ROUNDUP(E1961/2,0)+10000,IF(E1961&lt;=80000,ROUNDUP(E1961/4,0)+20000,40000)))))+IF(F1961&lt;=0,0,IF(F1961&lt;=25000,F1961,IF(F1961&lt;=50000,ROUNDUP(F1961/2,0)+12500,IF(F1961&lt;=100000,ROUNDUP(F1961/4,0)+25000,50000)))),IF(AND(D1961="はい",C1961&gt;=2026,C1961&lt;=2027),60000,40000)))))</f>
        <v/>
      </c>
      <c r="P1961" s="18">
        <f>IF(G1961&lt;=0,0,IF(G1961&lt;=20000,G1961,IF(G1961&lt;=40000,ROUNDUP(G1961/2,0)+10000,IF(G1961&lt;=80000,ROUNDUP(G1961/4,0)+20000,40000))))</f>
        <v/>
      </c>
      <c r="Q1961" s="18">
        <f>IF(I1961&lt;=0,IF(H1961&lt;=0,0,IF(H1961&lt;=20000,H1961,IF(H1961&lt;=40000,ROUNDUP(H1961/2,0)+10000,IF(H1961&lt;=80000,ROUNDUP(H1961/4,0)+20000,40000)))),IF(H1961&lt;=0,IF(I1961&lt;=0,0,IF(I1961&lt;=25000,I1961,IF(I1961&lt;=50000,ROUNDUP(I1961/2,0)+12500,IF(I1961&lt;=100000,ROUNDUP(I1961/4,0)+25000,50000)))),MAX(IF(I1961&lt;=0,0,IF(I1961&lt;=25000,I1961,IF(I1961&lt;=50000,ROUNDUP(I1961/2,0)+12500,IF(I1961&lt;=100000,ROUNDUP(I1961/4,0)+25000,50000)))),MIN(IF(H1961&lt;=0,0,IF(H1961&lt;=20000,H1961,IF(H1961&lt;=40000,ROUNDUP(H1961/2,0)+10000,IF(H1961&lt;=80000,ROUNDUP(H1961/4,0)+20000,40000))))+IF(I1961&lt;=0,0,IF(I1961&lt;=25000,I1961,IF(I1961&lt;=50000,ROUNDUP(I1961/2,0)+12500,IF(I1961&lt;=100000,ROUNDUP(I1961/4,0)+25000,50000)))),40000))))</f>
        <v/>
      </c>
      <c r="R1961" s="18">
        <f>MIN(120000,O1961+P1961+Q1961)</f>
        <v/>
      </c>
      <c r="S1961" s="18">
        <f>IF(F1961&lt;=0,IF(E1961&lt;=0,0,IF(E1961&lt;=12000,E1961,IF(E1961&lt;=32000,ROUNDUP(E1961/2,0)+6000,IF(E1961&lt;=56000,ROUNDUP(E1961/4,0)+14000,28000)))),IF(E1961&lt;=0,IF(F1961&lt;=0,0,IF(F1961&lt;=15000,F1961,IF(F1961&lt;=40000,ROUNDUP(F1961/2,0)+7500,IF(F1961&lt;=70000,ROUNDUP(F1961/4,0)+17500,35000)))),MAX(IF(F1961&lt;=0,0,IF(F1961&lt;=15000,F1961,IF(F1961&lt;=40000,ROUNDUP(F1961/2,0)+7500,IF(F1961&lt;=70000,ROUNDUP(F1961/4,0)+17500,35000)))),MIN(IF(E1961&lt;=0,0,IF(E1961&lt;=12000,E1961,IF(E1961&lt;=32000,ROUNDUP(E1961/2,0)+6000,IF(E1961&lt;=56000,ROUNDUP(E1961/4,0)+14000,28000))))+IF(F1961&lt;=0,0,IF(F1961&lt;=15000,F1961,IF(F1961&lt;=40000,ROUNDUP(F1961/2,0)+7500,IF(F1961&lt;=70000,ROUNDUP(F1961/4,0)+17500,35000)))),28000))))</f>
        <v/>
      </c>
      <c r="T1961" s="18">
        <f>IF(G1961&lt;=0,0,IF(G1961&lt;=12000,G1961,IF(G1961&lt;=32000,ROUNDUP(G1961/2,0)+6000,IF(G1961&lt;=56000,ROUNDUP(G1961/4,0)+14000,28000))))</f>
        <v/>
      </c>
      <c r="U1961" s="18">
        <f>IF(I1961&lt;=0,IF(H1961&lt;=0,0,IF(H1961&lt;=12000,H1961,IF(H1961&lt;=32000,ROUNDUP(H1961/2,0)+6000,IF(H1961&lt;=56000,ROUNDUP(H1961/4,0)+14000,28000)))),IF(H1961&lt;=0,IF(I1961&lt;=0,0,IF(I1961&lt;=15000,I1961,IF(I1961&lt;=40000,ROUNDUP(I1961/2,0)+7500,IF(I1961&lt;=70000,ROUNDUP(I1961/4,0)+17500,35000)))),MAX(IF(I1961&lt;=0,0,IF(I1961&lt;=15000,I1961,IF(I1961&lt;=40000,ROUNDUP(I1961/2,0)+7500,IF(I1961&lt;=70000,ROUNDUP(I1961/4,0)+17500,35000)))),MIN(IF(H1961&lt;=0,0,IF(H1961&lt;=12000,H1961,IF(H1961&lt;=32000,ROUNDUP(H1961/2,0)+6000,IF(H1961&lt;=56000,ROUNDUP(H1961/4,0)+14000,28000))))+IF(I1961&lt;=0,0,IF(I1961&lt;=15000,I1961,IF(I1961&lt;=40000,ROUNDUP(I1961/2,0)+7500,IF(I1961&lt;=70000,ROUNDUP(I1961/4,0)+17500,35000)))),28000))))</f>
        <v/>
      </c>
      <c r="V1961" s="18">
        <f>MIN(70000,S1961+T1961+U1961)</f>
        <v/>
      </c>
      <c r="W1961" s="18">
        <f>MAX(0,ROUNDDOWN(M1961-J1961-N1961-K1961-0,-3))</f>
        <v/>
      </c>
      <c r="X1961" s="18">
        <f>MAX(0,ROUNDDOWN(M1961-J1961-N1961-K1961-R1961,-3))</f>
        <v/>
      </c>
      <c r="Y1961" s="18">
        <f>IF(W1961&lt;=0,0,ROUNDDOWN((W1961*LOOKUP(W1961,{0,1950001,3300001,6950001,9000001,18000001,40000001},{0.05,0.1,0.2,0.23,0.33,0.4,0.45})-LOOKUP(W1961,{0,1950001,3300001,6950001,9000001,18000001,40000001},{0,97500,427500,636000,1536000,2796000,4796000}))*1.021,-2))</f>
        <v/>
      </c>
      <c r="Z1961" s="18">
        <f>IF(X1961&lt;=0,0,ROUNDDOWN((X1961*LOOKUP(X1961,{0,1950001,3300001,6950001,9000001,18000001,40000001},{0.05,0.1,0.2,0.23,0.33,0.4,0.45})-LOOKUP(X1961,{0,1950001,3300001,6950001,9000001,18000001,40000001},{0,97500,427500,636000,1536000,2796000,4796000}))*1.021,-2))</f>
        <v/>
      </c>
      <c r="AA1961" s="18">
        <f>MAX(0,ROUNDDOWN(M1961-J1961-430000-L1961-0,-3))</f>
        <v/>
      </c>
      <c r="AB1961" s="18">
        <f>MAX(0,ROUNDDOWN(M1961-J1961-430000-L1961-V1961,-3))</f>
        <v/>
      </c>
      <c r="AC1961" s="18">
        <f>IF(M1961&lt;=450000,0,MAX(0,ROUNDDOWN(AA1961*0.06-MIN(50000,AA1961)*0.03,-2))+MAX(0,ROUNDDOWN(AA1961*0.04-MIN(50000,AA1961)*0.02,-2)))</f>
        <v/>
      </c>
      <c r="AD1961" s="18">
        <f>IF(M1961&lt;=450000,0,MAX(0,ROUNDDOWN(AB1961*0.06-MIN(50000,AB1961)*0.03,-2))+MAX(0,ROUNDDOWN(AB1961*0.04-MIN(50000,AB1961)*0.02,-2)))</f>
        <v/>
      </c>
      <c r="AE1961" s="18">
        <f>Y1961-Z1961</f>
        <v/>
      </c>
      <c r="AF1961" s="18">
        <f>AC1961-AD1961</f>
        <v/>
      </c>
      <c r="AG1961" s="18">
        <f>AE1961+AF1961</f>
        <v/>
      </c>
      <c r="AH1961" s="20">
        <f>IF(W1961&lt;=0,0,LOOKUP(W1961,{0,1950001,3300001,6950001,9000001,18000001,40000001},{0.05,0.1,0.2,0.23,0.33,0.4,0.45}))</f>
        <v/>
      </c>
    </row>
    <row r="1962">
      <c r="A1962" t="inlineStr">
        <is>
          <t>1万円刻み 3区分8万円ずつ</t>
        </is>
      </c>
      <c r="B1962" s="18">
        <f>'4_1万円刻み'!$A$628</f>
        <v/>
      </c>
      <c r="C1962" s="19" t="n">
        <v>2026</v>
      </c>
      <c r="D1962" t="inlineStr">
        <is>
          <t>いいえ</t>
        </is>
      </c>
      <c r="E1962" s="18" t="n">
        <v>80000</v>
      </c>
      <c r="F1962" s="18" t="n">
        <v>0</v>
      </c>
      <c r="G1962" s="18" t="n">
        <v>80000</v>
      </c>
      <c r="H1962" s="18" t="n">
        <v>80000</v>
      </c>
      <c r="I1962" s="18" t="n">
        <v>0</v>
      </c>
      <c r="J1962" s="18">
        <f>ROUND(MIN(B1962/12,650000)*12*0.0915+MIN(B1962/12,1390000)*12*(0.0504+0)+B1962*0.005,0)</f>
        <v/>
      </c>
      <c r="K1962" s="18" t="n">
        <v>0</v>
      </c>
      <c r="L1962" s="18" t="n">
        <v>0</v>
      </c>
      <c r="M1962" s="18">
        <f>ROUND(IF(C1962&gt;=2026,IF(B1962&lt;741000,0,IF(B1962&lt;2191000,B1962-740000,IF(B1962&lt;2193000,1451000,IF(B1962&lt;2196000,1453000,IF(B1962&lt;2200000,1456000,IF(B1962&lt;3600000,ROUNDDOWN(B1962/4,-3)*2.8-80000,IF(B1962&lt;6600000,ROUNDDOWN(B1962/4,-3)*3.2-440000,IF(B1962&lt;8500000,ROUNDDOWN(B1962*0.9,0)-1100000,B1962-1950000)))))))),IF(B1962&lt;651000,0,IF(B1962&lt;1900000,B1962-650000,IF(B1962&lt;3600000,ROUNDDOWN(B1962/4,-3)*2.8-80000,IF(B1962&lt;6600000,ROUNDDOWN(B1962/4,-3)*3.2-440000,IF(B1962&lt;8500000,ROUNDDOWN(B1962*0.9,0)-1100000,B1962-1950000)))))),0)</f>
        <v/>
      </c>
      <c r="N1962" s="18">
        <f>IF(M1962&gt;23500000,NA(),IF(C1962&gt;=2026,IF(M1962&lt;=4890000,1040000,IF(M1962&lt;=6550000,670000,620000)),IF(M1962&lt;=1320000,950000,IF(M1962&lt;=3360000,880000,IF(M1962&lt;=4890000,680000,IF(M1962&lt;=6550000,630000,580000))))))</f>
        <v/>
      </c>
      <c r="O1962" s="18">
        <f>IF(F1962&lt;=0,IF(AND(D1962="はい",C1962&gt;=2026,C1962&lt;=2027),IF(E1962&lt;=0,0,IF(E1962&lt;=30000,E1962,IF(E1962&lt;=60000,ROUNDUP(E1962/2,0)+15000,IF(E1962&lt;=120000,ROUNDUP(E1962/4,0)+30000,60000)))),IF(E1962&lt;=0,0,IF(E1962&lt;=20000,E1962,IF(E1962&lt;=40000,ROUNDUP(E1962/2,0)+10000,IF(E1962&lt;=80000,ROUNDUP(E1962/4,0)+20000,40000))))),IF(E1962&lt;=0,IF(F1962&lt;=0,0,IF(F1962&lt;=25000,F1962,IF(F1962&lt;=50000,ROUNDUP(F1962/2,0)+12500,IF(F1962&lt;=100000,ROUNDUP(F1962/4,0)+25000,50000)))),MAX(IF(F1962&lt;=0,0,IF(F1962&lt;=25000,F1962,IF(F1962&lt;=50000,ROUNDUP(F1962/2,0)+12500,IF(F1962&lt;=100000,ROUNDUP(F1962/4,0)+25000,50000)))),MIN(IF(AND(D1962="はい",C1962&gt;=2026,C1962&lt;=2027),IF(E1962&lt;=0,0,IF(E1962&lt;=30000,E1962,IF(E1962&lt;=60000,ROUNDUP(E1962/2,0)+15000,IF(E1962&lt;=120000,ROUNDUP(E1962/4,0)+30000,60000)))),IF(E1962&lt;=0,0,IF(E1962&lt;=20000,E1962,IF(E1962&lt;=40000,ROUNDUP(E1962/2,0)+10000,IF(E1962&lt;=80000,ROUNDUP(E1962/4,0)+20000,40000)))))+IF(F1962&lt;=0,0,IF(F1962&lt;=25000,F1962,IF(F1962&lt;=50000,ROUNDUP(F1962/2,0)+12500,IF(F1962&lt;=100000,ROUNDUP(F1962/4,0)+25000,50000)))),IF(AND(D1962="はい",C1962&gt;=2026,C1962&lt;=2027),60000,40000)))))</f>
        <v/>
      </c>
      <c r="P1962" s="18">
        <f>IF(G1962&lt;=0,0,IF(G1962&lt;=20000,G1962,IF(G1962&lt;=40000,ROUNDUP(G1962/2,0)+10000,IF(G1962&lt;=80000,ROUNDUP(G1962/4,0)+20000,40000))))</f>
        <v/>
      </c>
      <c r="Q1962" s="18">
        <f>IF(I1962&lt;=0,IF(H1962&lt;=0,0,IF(H1962&lt;=20000,H1962,IF(H1962&lt;=40000,ROUNDUP(H1962/2,0)+10000,IF(H1962&lt;=80000,ROUNDUP(H1962/4,0)+20000,40000)))),IF(H1962&lt;=0,IF(I1962&lt;=0,0,IF(I1962&lt;=25000,I1962,IF(I1962&lt;=50000,ROUNDUP(I1962/2,0)+12500,IF(I1962&lt;=100000,ROUNDUP(I1962/4,0)+25000,50000)))),MAX(IF(I1962&lt;=0,0,IF(I1962&lt;=25000,I1962,IF(I1962&lt;=50000,ROUNDUP(I1962/2,0)+12500,IF(I1962&lt;=100000,ROUNDUP(I1962/4,0)+25000,50000)))),MIN(IF(H1962&lt;=0,0,IF(H1962&lt;=20000,H1962,IF(H1962&lt;=40000,ROUNDUP(H1962/2,0)+10000,IF(H1962&lt;=80000,ROUNDUP(H1962/4,0)+20000,40000))))+IF(I1962&lt;=0,0,IF(I1962&lt;=25000,I1962,IF(I1962&lt;=50000,ROUNDUP(I1962/2,0)+12500,IF(I1962&lt;=100000,ROUNDUP(I1962/4,0)+25000,50000)))),40000))))</f>
        <v/>
      </c>
      <c r="R1962" s="18">
        <f>MIN(120000,O1962+P1962+Q1962)</f>
        <v/>
      </c>
      <c r="S1962" s="18">
        <f>IF(F1962&lt;=0,IF(E1962&lt;=0,0,IF(E1962&lt;=12000,E1962,IF(E1962&lt;=32000,ROUNDUP(E1962/2,0)+6000,IF(E1962&lt;=56000,ROUNDUP(E1962/4,0)+14000,28000)))),IF(E1962&lt;=0,IF(F1962&lt;=0,0,IF(F1962&lt;=15000,F1962,IF(F1962&lt;=40000,ROUNDUP(F1962/2,0)+7500,IF(F1962&lt;=70000,ROUNDUP(F1962/4,0)+17500,35000)))),MAX(IF(F1962&lt;=0,0,IF(F1962&lt;=15000,F1962,IF(F1962&lt;=40000,ROUNDUP(F1962/2,0)+7500,IF(F1962&lt;=70000,ROUNDUP(F1962/4,0)+17500,35000)))),MIN(IF(E1962&lt;=0,0,IF(E1962&lt;=12000,E1962,IF(E1962&lt;=32000,ROUNDUP(E1962/2,0)+6000,IF(E1962&lt;=56000,ROUNDUP(E1962/4,0)+14000,28000))))+IF(F1962&lt;=0,0,IF(F1962&lt;=15000,F1962,IF(F1962&lt;=40000,ROUNDUP(F1962/2,0)+7500,IF(F1962&lt;=70000,ROUNDUP(F1962/4,0)+17500,35000)))),28000))))</f>
        <v/>
      </c>
      <c r="T1962" s="18">
        <f>IF(G1962&lt;=0,0,IF(G1962&lt;=12000,G1962,IF(G1962&lt;=32000,ROUNDUP(G1962/2,0)+6000,IF(G1962&lt;=56000,ROUNDUP(G1962/4,0)+14000,28000))))</f>
        <v/>
      </c>
      <c r="U1962" s="18">
        <f>IF(I1962&lt;=0,IF(H1962&lt;=0,0,IF(H1962&lt;=12000,H1962,IF(H1962&lt;=32000,ROUNDUP(H1962/2,0)+6000,IF(H1962&lt;=56000,ROUNDUP(H1962/4,0)+14000,28000)))),IF(H1962&lt;=0,IF(I1962&lt;=0,0,IF(I1962&lt;=15000,I1962,IF(I1962&lt;=40000,ROUNDUP(I1962/2,0)+7500,IF(I1962&lt;=70000,ROUNDUP(I1962/4,0)+17500,35000)))),MAX(IF(I1962&lt;=0,0,IF(I1962&lt;=15000,I1962,IF(I1962&lt;=40000,ROUNDUP(I1962/2,0)+7500,IF(I1962&lt;=70000,ROUNDUP(I1962/4,0)+17500,35000)))),MIN(IF(H1962&lt;=0,0,IF(H1962&lt;=12000,H1962,IF(H1962&lt;=32000,ROUNDUP(H1962/2,0)+6000,IF(H1962&lt;=56000,ROUNDUP(H1962/4,0)+14000,28000))))+IF(I1962&lt;=0,0,IF(I1962&lt;=15000,I1962,IF(I1962&lt;=40000,ROUNDUP(I1962/2,0)+7500,IF(I1962&lt;=70000,ROUNDUP(I1962/4,0)+17500,35000)))),28000))))</f>
        <v/>
      </c>
      <c r="V1962" s="18">
        <f>MIN(70000,S1962+T1962+U1962)</f>
        <v/>
      </c>
      <c r="W1962" s="18">
        <f>MAX(0,ROUNDDOWN(M1962-J1962-N1962-K1962-0,-3))</f>
        <v/>
      </c>
      <c r="X1962" s="18">
        <f>MAX(0,ROUNDDOWN(M1962-J1962-N1962-K1962-R1962,-3))</f>
        <v/>
      </c>
      <c r="Y1962" s="18">
        <f>IF(W1962&lt;=0,0,ROUNDDOWN((W1962*LOOKUP(W1962,{0,1950001,3300001,6950001,9000001,18000001,40000001},{0.05,0.1,0.2,0.23,0.33,0.4,0.45})-LOOKUP(W1962,{0,1950001,3300001,6950001,9000001,18000001,40000001},{0,97500,427500,636000,1536000,2796000,4796000}))*1.021,-2))</f>
        <v/>
      </c>
      <c r="Z1962" s="18">
        <f>IF(X1962&lt;=0,0,ROUNDDOWN((X1962*LOOKUP(X1962,{0,1950001,3300001,6950001,9000001,18000001,40000001},{0.05,0.1,0.2,0.23,0.33,0.4,0.45})-LOOKUP(X1962,{0,1950001,3300001,6950001,9000001,18000001,40000001},{0,97500,427500,636000,1536000,2796000,4796000}))*1.021,-2))</f>
        <v/>
      </c>
      <c r="AA1962" s="18">
        <f>MAX(0,ROUNDDOWN(M1962-J1962-430000-L1962-0,-3))</f>
        <v/>
      </c>
      <c r="AB1962" s="18">
        <f>MAX(0,ROUNDDOWN(M1962-J1962-430000-L1962-V1962,-3))</f>
        <v/>
      </c>
      <c r="AC1962" s="18">
        <f>IF(M1962&lt;=450000,0,MAX(0,ROUNDDOWN(AA1962*0.06-MIN(50000,AA1962)*0.03,-2))+MAX(0,ROUNDDOWN(AA1962*0.04-MIN(50000,AA1962)*0.02,-2)))</f>
        <v/>
      </c>
      <c r="AD1962" s="18">
        <f>IF(M1962&lt;=450000,0,MAX(0,ROUNDDOWN(AB1962*0.06-MIN(50000,AB1962)*0.03,-2))+MAX(0,ROUNDDOWN(AB1962*0.04-MIN(50000,AB1962)*0.02,-2)))</f>
        <v/>
      </c>
      <c r="AE1962" s="18">
        <f>Y1962-Z1962</f>
        <v/>
      </c>
      <c r="AF1962" s="18">
        <f>AC1962-AD1962</f>
        <v/>
      </c>
      <c r="AG1962" s="18">
        <f>AE1962+AF1962</f>
        <v/>
      </c>
      <c r="AH1962" s="20">
        <f>IF(W1962&lt;=0,0,LOOKUP(W1962,{0,1950001,3300001,6950001,9000001,18000001,40000001},{0.05,0.1,0.2,0.23,0.33,0.4,0.45}))</f>
        <v/>
      </c>
    </row>
    <row r="1963">
      <c r="A1963" t="inlineStr">
        <is>
          <t>1万円刻み 一般8万円</t>
        </is>
      </c>
      <c r="B1963" s="18">
        <f>'4_1万円刻み'!$A$628</f>
        <v/>
      </c>
      <c r="C1963" s="19" t="n">
        <v>2026</v>
      </c>
      <c r="D1963" t="inlineStr">
        <is>
          <t>いいえ</t>
        </is>
      </c>
      <c r="E1963" s="18" t="n">
        <v>80000</v>
      </c>
      <c r="F1963" s="18" t="n">
        <v>0</v>
      </c>
      <c r="G1963" s="18" t="n">
        <v>0</v>
      </c>
      <c r="H1963" s="18" t="n">
        <v>0</v>
      </c>
      <c r="I1963" s="18" t="n">
        <v>0</v>
      </c>
      <c r="J1963" s="18">
        <f>ROUND(MIN(B1963/12,650000)*12*0.0915+MIN(B1963/12,1390000)*12*(0.0504+0)+B1963*0.005,0)</f>
        <v/>
      </c>
      <c r="K1963" s="18" t="n">
        <v>0</v>
      </c>
      <c r="L1963" s="18" t="n">
        <v>0</v>
      </c>
      <c r="M1963" s="18">
        <f>ROUND(IF(C1963&gt;=2026,IF(B1963&lt;741000,0,IF(B1963&lt;2191000,B1963-740000,IF(B1963&lt;2193000,1451000,IF(B1963&lt;2196000,1453000,IF(B1963&lt;2200000,1456000,IF(B1963&lt;3600000,ROUNDDOWN(B1963/4,-3)*2.8-80000,IF(B1963&lt;6600000,ROUNDDOWN(B1963/4,-3)*3.2-440000,IF(B1963&lt;8500000,ROUNDDOWN(B1963*0.9,0)-1100000,B1963-1950000)))))))),IF(B1963&lt;651000,0,IF(B1963&lt;1900000,B1963-650000,IF(B1963&lt;3600000,ROUNDDOWN(B1963/4,-3)*2.8-80000,IF(B1963&lt;6600000,ROUNDDOWN(B1963/4,-3)*3.2-440000,IF(B1963&lt;8500000,ROUNDDOWN(B1963*0.9,0)-1100000,B1963-1950000)))))),0)</f>
        <v/>
      </c>
      <c r="N1963" s="18">
        <f>IF(M1963&gt;23500000,NA(),IF(C1963&gt;=2026,IF(M1963&lt;=4890000,1040000,IF(M1963&lt;=6550000,670000,620000)),IF(M1963&lt;=1320000,950000,IF(M1963&lt;=3360000,880000,IF(M1963&lt;=4890000,680000,IF(M1963&lt;=6550000,630000,580000))))))</f>
        <v/>
      </c>
      <c r="O1963" s="18">
        <f>IF(F1963&lt;=0,IF(AND(D1963="はい",C1963&gt;=2026,C1963&lt;=2027),IF(E1963&lt;=0,0,IF(E1963&lt;=30000,E1963,IF(E1963&lt;=60000,ROUNDUP(E1963/2,0)+15000,IF(E1963&lt;=120000,ROUNDUP(E1963/4,0)+30000,60000)))),IF(E1963&lt;=0,0,IF(E1963&lt;=20000,E1963,IF(E1963&lt;=40000,ROUNDUP(E1963/2,0)+10000,IF(E1963&lt;=80000,ROUNDUP(E1963/4,0)+20000,40000))))),IF(E1963&lt;=0,IF(F1963&lt;=0,0,IF(F1963&lt;=25000,F1963,IF(F1963&lt;=50000,ROUNDUP(F1963/2,0)+12500,IF(F1963&lt;=100000,ROUNDUP(F1963/4,0)+25000,50000)))),MAX(IF(F1963&lt;=0,0,IF(F1963&lt;=25000,F1963,IF(F1963&lt;=50000,ROUNDUP(F1963/2,0)+12500,IF(F1963&lt;=100000,ROUNDUP(F1963/4,0)+25000,50000)))),MIN(IF(AND(D1963="はい",C1963&gt;=2026,C1963&lt;=2027),IF(E1963&lt;=0,0,IF(E1963&lt;=30000,E1963,IF(E1963&lt;=60000,ROUNDUP(E1963/2,0)+15000,IF(E1963&lt;=120000,ROUNDUP(E1963/4,0)+30000,60000)))),IF(E1963&lt;=0,0,IF(E1963&lt;=20000,E1963,IF(E1963&lt;=40000,ROUNDUP(E1963/2,0)+10000,IF(E1963&lt;=80000,ROUNDUP(E1963/4,0)+20000,40000)))))+IF(F1963&lt;=0,0,IF(F1963&lt;=25000,F1963,IF(F1963&lt;=50000,ROUNDUP(F1963/2,0)+12500,IF(F1963&lt;=100000,ROUNDUP(F1963/4,0)+25000,50000)))),IF(AND(D1963="はい",C1963&gt;=2026,C1963&lt;=2027),60000,40000)))))</f>
        <v/>
      </c>
      <c r="P1963" s="18">
        <f>IF(G1963&lt;=0,0,IF(G1963&lt;=20000,G1963,IF(G1963&lt;=40000,ROUNDUP(G1963/2,0)+10000,IF(G1963&lt;=80000,ROUNDUP(G1963/4,0)+20000,40000))))</f>
        <v/>
      </c>
      <c r="Q1963" s="18">
        <f>IF(I1963&lt;=0,IF(H1963&lt;=0,0,IF(H1963&lt;=20000,H1963,IF(H1963&lt;=40000,ROUNDUP(H1963/2,0)+10000,IF(H1963&lt;=80000,ROUNDUP(H1963/4,0)+20000,40000)))),IF(H1963&lt;=0,IF(I1963&lt;=0,0,IF(I1963&lt;=25000,I1963,IF(I1963&lt;=50000,ROUNDUP(I1963/2,0)+12500,IF(I1963&lt;=100000,ROUNDUP(I1963/4,0)+25000,50000)))),MAX(IF(I1963&lt;=0,0,IF(I1963&lt;=25000,I1963,IF(I1963&lt;=50000,ROUNDUP(I1963/2,0)+12500,IF(I1963&lt;=100000,ROUNDUP(I1963/4,0)+25000,50000)))),MIN(IF(H1963&lt;=0,0,IF(H1963&lt;=20000,H1963,IF(H1963&lt;=40000,ROUNDUP(H1963/2,0)+10000,IF(H1963&lt;=80000,ROUNDUP(H1963/4,0)+20000,40000))))+IF(I1963&lt;=0,0,IF(I1963&lt;=25000,I1963,IF(I1963&lt;=50000,ROUNDUP(I1963/2,0)+12500,IF(I1963&lt;=100000,ROUNDUP(I1963/4,0)+25000,50000)))),40000))))</f>
        <v/>
      </c>
      <c r="R1963" s="18">
        <f>MIN(120000,O1963+P1963+Q1963)</f>
        <v/>
      </c>
      <c r="S1963" s="18">
        <f>IF(F1963&lt;=0,IF(E1963&lt;=0,0,IF(E1963&lt;=12000,E1963,IF(E1963&lt;=32000,ROUNDUP(E1963/2,0)+6000,IF(E1963&lt;=56000,ROUNDUP(E1963/4,0)+14000,28000)))),IF(E1963&lt;=0,IF(F1963&lt;=0,0,IF(F1963&lt;=15000,F1963,IF(F1963&lt;=40000,ROUNDUP(F1963/2,0)+7500,IF(F1963&lt;=70000,ROUNDUP(F1963/4,0)+17500,35000)))),MAX(IF(F1963&lt;=0,0,IF(F1963&lt;=15000,F1963,IF(F1963&lt;=40000,ROUNDUP(F1963/2,0)+7500,IF(F1963&lt;=70000,ROUNDUP(F1963/4,0)+17500,35000)))),MIN(IF(E1963&lt;=0,0,IF(E1963&lt;=12000,E1963,IF(E1963&lt;=32000,ROUNDUP(E1963/2,0)+6000,IF(E1963&lt;=56000,ROUNDUP(E1963/4,0)+14000,28000))))+IF(F1963&lt;=0,0,IF(F1963&lt;=15000,F1963,IF(F1963&lt;=40000,ROUNDUP(F1963/2,0)+7500,IF(F1963&lt;=70000,ROUNDUP(F1963/4,0)+17500,35000)))),28000))))</f>
        <v/>
      </c>
      <c r="T1963" s="18">
        <f>IF(G1963&lt;=0,0,IF(G1963&lt;=12000,G1963,IF(G1963&lt;=32000,ROUNDUP(G1963/2,0)+6000,IF(G1963&lt;=56000,ROUNDUP(G1963/4,0)+14000,28000))))</f>
        <v/>
      </c>
      <c r="U1963" s="18">
        <f>IF(I1963&lt;=0,IF(H1963&lt;=0,0,IF(H1963&lt;=12000,H1963,IF(H1963&lt;=32000,ROUNDUP(H1963/2,0)+6000,IF(H1963&lt;=56000,ROUNDUP(H1963/4,0)+14000,28000)))),IF(H1963&lt;=0,IF(I1963&lt;=0,0,IF(I1963&lt;=15000,I1963,IF(I1963&lt;=40000,ROUNDUP(I1963/2,0)+7500,IF(I1963&lt;=70000,ROUNDUP(I1963/4,0)+17500,35000)))),MAX(IF(I1963&lt;=0,0,IF(I1963&lt;=15000,I1963,IF(I1963&lt;=40000,ROUNDUP(I1963/2,0)+7500,IF(I1963&lt;=70000,ROUNDUP(I1963/4,0)+17500,35000)))),MIN(IF(H1963&lt;=0,0,IF(H1963&lt;=12000,H1963,IF(H1963&lt;=32000,ROUNDUP(H1963/2,0)+6000,IF(H1963&lt;=56000,ROUNDUP(H1963/4,0)+14000,28000))))+IF(I1963&lt;=0,0,IF(I1963&lt;=15000,I1963,IF(I1963&lt;=40000,ROUNDUP(I1963/2,0)+7500,IF(I1963&lt;=70000,ROUNDUP(I1963/4,0)+17500,35000)))),28000))))</f>
        <v/>
      </c>
      <c r="V1963" s="18">
        <f>MIN(70000,S1963+T1963+U1963)</f>
        <v/>
      </c>
      <c r="W1963" s="18">
        <f>MAX(0,ROUNDDOWN(M1963-J1963-N1963-K1963-0,-3))</f>
        <v/>
      </c>
      <c r="X1963" s="18">
        <f>MAX(0,ROUNDDOWN(M1963-J1963-N1963-K1963-R1963,-3))</f>
        <v/>
      </c>
      <c r="Y1963" s="18">
        <f>IF(W1963&lt;=0,0,ROUNDDOWN((W1963*LOOKUP(W1963,{0,1950001,3300001,6950001,9000001,18000001,40000001},{0.05,0.1,0.2,0.23,0.33,0.4,0.45})-LOOKUP(W1963,{0,1950001,3300001,6950001,9000001,18000001,40000001},{0,97500,427500,636000,1536000,2796000,4796000}))*1.021,-2))</f>
        <v/>
      </c>
      <c r="Z1963" s="18">
        <f>IF(X1963&lt;=0,0,ROUNDDOWN((X1963*LOOKUP(X1963,{0,1950001,3300001,6950001,9000001,18000001,40000001},{0.05,0.1,0.2,0.23,0.33,0.4,0.45})-LOOKUP(X1963,{0,1950001,3300001,6950001,9000001,18000001,40000001},{0,97500,427500,636000,1536000,2796000,4796000}))*1.021,-2))</f>
        <v/>
      </c>
      <c r="AA1963" s="18">
        <f>MAX(0,ROUNDDOWN(M1963-J1963-430000-L1963-0,-3))</f>
        <v/>
      </c>
      <c r="AB1963" s="18">
        <f>MAX(0,ROUNDDOWN(M1963-J1963-430000-L1963-V1963,-3))</f>
        <v/>
      </c>
      <c r="AC1963" s="18">
        <f>IF(M1963&lt;=450000,0,MAX(0,ROUNDDOWN(AA1963*0.06-MIN(50000,AA1963)*0.03,-2))+MAX(0,ROUNDDOWN(AA1963*0.04-MIN(50000,AA1963)*0.02,-2)))</f>
        <v/>
      </c>
      <c r="AD1963" s="18">
        <f>IF(M1963&lt;=450000,0,MAX(0,ROUNDDOWN(AB1963*0.06-MIN(50000,AB1963)*0.03,-2))+MAX(0,ROUNDDOWN(AB1963*0.04-MIN(50000,AB1963)*0.02,-2)))</f>
        <v/>
      </c>
      <c r="AE1963" s="18">
        <f>Y1963-Z1963</f>
        <v/>
      </c>
      <c r="AF1963" s="18">
        <f>AC1963-AD1963</f>
        <v/>
      </c>
      <c r="AG1963" s="18">
        <f>AE1963+AF1963</f>
        <v/>
      </c>
      <c r="AH1963" s="20">
        <f>IF(W1963&lt;=0,0,LOOKUP(W1963,{0,1950001,3300001,6950001,9000001,18000001,40000001},{0.05,0.1,0.2,0.23,0.33,0.4,0.45}))</f>
        <v/>
      </c>
    </row>
    <row r="1964">
      <c r="A1964" t="inlineStr">
        <is>
          <t>1万円刻み 特例あり一般12万円</t>
        </is>
      </c>
      <c r="B1964" s="18">
        <f>'4_1万円刻み'!$A$628</f>
        <v/>
      </c>
      <c r="C1964" s="19" t="n">
        <v>2026</v>
      </c>
      <c r="D1964" t="inlineStr">
        <is>
          <t>はい</t>
        </is>
      </c>
      <c r="E1964" s="18" t="n">
        <v>120000</v>
      </c>
      <c r="F1964" s="18" t="n">
        <v>0</v>
      </c>
      <c r="G1964" s="18" t="n">
        <v>0</v>
      </c>
      <c r="H1964" s="18" t="n">
        <v>0</v>
      </c>
      <c r="I1964" s="18" t="n">
        <v>0</v>
      </c>
      <c r="J1964" s="18">
        <f>ROUND(MIN(B1964/12,650000)*12*0.0915+MIN(B1964/12,1390000)*12*(0.0504+0)+B1964*0.005,0)</f>
        <v/>
      </c>
      <c r="K1964" s="18" t="n">
        <v>0</v>
      </c>
      <c r="L1964" s="18" t="n">
        <v>0</v>
      </c>
      <c r="M1964" s="18">
        <f>ROUND(IF(C1964&gt;=2026,IF(B1964&lt;741000,0,IF(B1964&lt;2191000,B1964-740000,IF(B1964&lt;2193000,1451000,IF(B1964&lt;2196000,1453000,IF(B1964&lt;2200000,1456000,IF(B1964&lt;3600000,ROUNDDOWN(B1964/4,-3)*2.8-80000,IF(B1964&lt;6600000,ROUNDDOWN(B1964/4,-3)*3.2-440000,IF(B1964&lt;8500000,ROUNDDOWN(B1964*0.9,0)-1100000,B1964-1950000)))))))),IF(B1964&lt;651000,0,IF(B1964&lt;1900000,B1964-650000,IF(B1964&lt;3600000,ROUNDDOWN(B1964/4,-3)*2.8-80000,IF(B1964&lt;6600000,ROUNDDOWN(B1964/4,-3)*3.2-440000,IF(B1964&lt;8500000,ROUNDDOWN(B1964*0.9,0)-1100000,B1964-1950000)))))),0)</f>
        <v/>
      </c>
      <c r="N1964" s="18">
        <f>IF(M1964&gt;23500000,NA(),IF(C1964&gt;=2026,IF(M1964&lt;=4890000,1040000,IF(M1964&lt;=6550000,670000,620000)),IF(M1964&lt;=1320000,950000,IF(M1964&lt;=3360000,880000,IF(M1964&lt;=4890000,680000,IF(M1964&lt;=6550000,630000,580000))))))</f>
        <v/>
      </c>
      <c r="O1964" s="18">
        <f>IF(F1964&lt;=0,IF(AND(D1964="はい",C1964&gt;=2026,C1964&lt;=2027),IF(E1964&lt;=0,0,IF(E1964&lt;=30000,E1964,IF(E1964&lt;=60000,ROUNDUP(E1964/2,0)+15000,IF(E1964&lt;=120000,ROUNDUP(E1964/4,0)+30000,60000)))),IF(E1964&lt;=0,0,IF(E1964&lt;=20000,E1964,IF(E1964&lt;=40000,ROUNDUP(E1964/2,0)+10000,IF(E1964&lt;=80000,ROUNDUP(E1964/4,0)+20000,40000))))),IF(E1964&lt;=0,IF(F1964&lt;=0,0,IF(F1964&lt;=25000,F1964,IF(F1964&lt;=50000,ROUNDUP(F1964/2,0)+12500,IF(F1964&lt;=100000,ROUNDUP(F1964/4,0)+25000,50000)))),MAX(IF(F1964&lt;=0,0,IF(F1964&lt;=25000,F1964,IF(F1964&lt;=50000,ROUNDUP(F1964/2,0)+12500,IF(F1964&lt;=100000,ROUNDUP(F1964/4,0)+25000,50000)))),MIN(IF(AND(D1964="はい",C1964&gt;=2026,C1964&lt;=2027),IF(E1964&lt;=0,0,IF(E1964&lt;=30000,E1964,IF(E1964&lt;=60000,ROUNDUP(E1964/2,0)+15000,IF(E1964&lt;=120000,ROUNDUP(E1964/4,0)+30000,60000)))),IF(E1964&lt;=0,0,IF(E1964&lt;=20000,E1964,IF(E1964&lt;=40000,ROUNDUP(E1964/2,0)+10000,IF(E1964&lt;=80000,ROUNDUP(E1964/4,0)+20000,40000)))))+IF(F1964&lt;=0,0,IF(F1964&lt;=25000,F1964,IF(F1964&lt;=50000,ROUNDUP(F1964/2,0)+12500,IF(F1964&lt;=100000,ROUNDUP(F1964/4,0)+25000,50000)))),IF(AND(D1964="はい",C1964&gt;=2026,C1964&lt;=2027),60000,40000)))))</f>
        <v/>
      </c>
      <c r="P1964" s="18">
        <f>IF(G1964&lt;=0,0,IF(G1964&lt;=20000,G1964,IF(G1964&lt;=40000,ROUNDUP(G1964/2,0)+10000,IF(G1964&lt;=80000,ROUNDUP(G1964/4,0)+20000,40000))))</f>
        <v/>
      </c>
      <c r="Q1964" s="18">
        <f>IF(I1964&lt;=0,IF(H1964&lt;=0,0,IF(H1964&lt;=20000,H1964,IF(H1964&lt;=40000,ROUNDUP(H1964/2,0)+10000,IF(H1964&lt;=80000,ROUNDUP(H1964/4,0)+20000,40000)))),IF(H1964&lt;=0,IF(I1964&lt;=0,0,IF(I1964&lt;=25000,I1964,IF(I1964&lt;=50000,ROUNDUP(I1964/2,0)+12500,IF(I1964&lt;=100000,ROUNDUP(I1964/4,0)+25000,50000)))),MAX(IF(I1964&lt;=0,0,IF(I1964&lt;=25000,I1964,IF(I1964&lt;=50000,ROUNDUP(I1964/2,0)+12500,IF(I1964&lt;=100000,ROUNDUP(I1964/4,0)+25000,50000)))),MIN(IF(H1964&lt;=0,0,IF(H1964&lt;=20000,H1964,IF(H1964&lt;=40000,ROUNDUP(H1964/2,0)+10000,IF(H1964&lt;=80000,ROUNDUP(H1964/4,0)+20000,40000))))+IF(I1964&lt;=0,0,IF(I1964&lt;=25000,I1964,IF(I1964&lt;=50000,ROUNDUP(I1964/2,0)+12500,IF(I1964&lt;=100000,ROUNDUP(I1964/4,0)+25000,50000)))),40000))))</f>
        <v/>
      </c>
      <c r="R1964" s="18">
        <f>MIN(120000,O1964+P1964+Q1964)</f>
        <v/>
      </c>
      <c r="S1964" s="18">
        <f>IF(F1964&lt;=0,IF(E1964&lt;=0,0,IF(E1964&lt;=12000,E1964,IF(E1964&lt;=32000,ROUNDUP(E1964/2,0)+6000,IF(E1964&lt;=56000,ROUNDUP(E1964/4,0)+14000,28000)))),IF(E1964&lt;=0,IF(F1964&lt;=0,0,IF(F1964&lt;=15000,F1964,IF(F1964&lt;=40000,ROUNDUP(F1964/2,0)+7500,IF(F1964&lt;=70000,ROUNDUP(F1964/4,0)+17500,35000)))),MAX(IF(F1964&lt;=0,0,IF(F1964&lt;=15000,F1964,IF(F1964&lt;=40000,ROUNDUP(F1964/2,0)+7500,IF(F1964&lt;=70000,ROUNDUP(F1964/4,0)+17500,35000)))),MIN(IF(E1964&lt;=0,0,IF(E1964&lt;=12000,E1964,IF(E1964&lt;=32000,ROUNDUP(E1964/2,0)+6000,IF(E1964&lt;=56000,ROUNDUP(E1964/4,0)+14000,28000))))+IF(F1964&lt;=0,0,IF(F1964&lt;=15000,F1964,IF(F1964&lt;=40000,ROUNDUP(F1964/2,0)+7500,IF(F1964&lt;=70000,ROUNDUP(F1964/4,0)+17500,35000)))),28000))))</f>
        <v/>
      </c>
      <c r="T1964" s="18">
        <f>IF(G1964&lt;=0,0,IF(G1964&lt;=12000,G1964,IF(G1964&lt;=32000,ROUNDUP(G1964/2,0)+6000,IF(G1964&lt;=56000,ROUNDUP(G1964/4,0)+14000,28000))))</f>
        <v/>
      </c>
      <c r="U1964" s="18">
        <f>IF(I1964&lt;=0,IF(H1964&lt;=0,0,IF(H1964&lt;=12000,H1964,IF(H1964&lt;=32000,ROUNDUP(H1964/2,0)+6000,IF(H1964&lt;=56000,ROUNDUP(H1964/4,0)+14000,28000)))),IF(H1964&lt;=0,IF(I1964&lt;=0,0,IF(I1964&lt;=15000,I1964,IF(I1964&lt;=40000,ROUNDUP(I1964/2,0)+7500,IF(I1964&lt;=70000,ROUNDUP(I1964/4,0)+17500,35000)))),MAX(IF(I1964&lt;=0,0,IF(I1964&lt;=15000,I1964,IF(I1964&lt;=40000,ROUNDUP(I1964/2,0)+7500,IF(I1964&lt;=70000,ROUNDUP(I1964/4,0)+17500,35000)))),MIN(IF(H1964&lt;=0,0,IF(H1964&lt;=12000,H1964,IF(H1964&lt;=32000,ROUNDUP(H1964/2,0)+6000,IF(H1964&lt;=56000,ROUNDUP(H1964/4,0)+14000,28000))))+IF(I1964&lt;=0,0,IF(I1964&lt;=15000,I1964,IF(I1964&lt;=40000,ROUNDUP(I1964/2,0)+7500,IF(I1964&lt;=70000,ROUNDUP(I1964/4,0)+17500,35000)))),28000))))</f>
        <v/>
      </c>
      <c r="V1964" s="18">
        <f>MIN(70000,S1964+T1964+U1964)</f>
        <v/>
      </c>
      <c r="W1964" s="18">
        <f>MAX(0,ROUNDDOWN(M1964-J1964-N1964-K1964-0,-3))</f>
        <v/>
      </c>
      <c r="X1964" s="18">
        <f>MAX(0,ROUNDDOWN(M1964-J1964-N1964-K1964-R1964,-3))</f>
        <v/>
      </c>
      <c r="Y1964" s="18">
        <f>IF(W1964&lt;=0,0,ROUNDDOWN((W1964*LOOKUP(W1964,{0,1950001,3300001,6950001,9000001,18000001,40000001},{0.05,0.1,0.2,0.23,0.33,0.4,0.45})-LOOKUP(W1964,{0,1950001,3300001,6950001,9000001,18000001,40000001},{0,97500,427500,636000,1536000,2796000,4796000}))*1.021,-2))</f>
        <v/>
      </c>
      <c r="Z1964" s="18">
        <f>IF(X1964&lt;=0,0,ROUNDDOWN((X1964*LOOKUP(X1964,{0,1950001,3300001,6950001,9000001,18000001,40000001},{0.05,0.1,0.2,0.23,0.33,0.4,0.45})-LOOKUP(X1964,{0,1950001,3300001,6950001,9000001,18000001,40000001},{0,97500,427500,636000,1536000,2796000,4796000}))*1.021,-2))</f>
        <v/>
      </c>
      <c r="AA1964" s="18">
        <f>MAX(0,ROUNDDOWN(M1964-J1964-430000-L1964-0,-3))</f>
        <v/>
      </c>
      <c r="AB1964" s="18">
        <f>MAX(0,ROUNDDOWN(M1964-J1964-430000-L1964-V1964,-3))</f>
        <v/>
      </c>
      <c r="AC1964" s="18">
        <f>IF(M1964&lt;=450000,0,MAX(0,ROUNDDOWN(AA1964*0.06-MIN(50000,AA1964)*0.03,-2))+MAX(0,ROUNDDOWN(AA1964*0.04-MIN(50000,AA1964)*0.02,-2)))</f>
        <v/>
      </c>
      <c r="AD1964" s="18">
        <f>IF(M1964&lt;=450000,0,MAX(0,ROUNDDOWN(AB1964*0.06-MIN(50000,AB1964)*0.03,-2))+MAX(0,ROUNDDOWN(AB1964*0.04-MIN(50000,AB1964)*0.02,-2)))</f>
        <v/>
      </c>
      <c r="AE1964" s="18">
        <f>Y1964-Z1964</f>
        <v/>
      </c>
      <c r="AF1964" s="18">
        <f>AC1964-AD1964</f>
        <v/>
      </c>
      <c r="AG1964" s="18">
        <f>AE1964+AF1964</f>
        <v/>
      </c>
      <c r="AH1964" s="20">
        <f>IF(W1964&lt;=0,0,LOOKUP(W1964,{0,1950001,3300001,6950001,9000001,18000001,40000001},{0.05,0.1,0.2,0.23,0.33,0.4,0.45}))</f>
        <v/>
      </c>
    </row>
    <row r="1965">
      <c r="A1965" t="inlineStr">
        <is>
          <t>1万円刻み 3区分8万円ずつ</t>
        </is>
      </c>
      <c r="B1965" s="18">
        <f>'4_1万円刻み'!$A$629</f>
        <v/>
      </c>
      <c r="C1965" s="19" t="n">
        <v>2026</v>
      </c>
      <c r="D1965" t="inlineStr">
        <is>
          <t>いいえ</t>
        </is>
      </c>
      <c r="E1965" s="18" t="n">
        <v>80000</v>
      </c>
      <c r="F1965" s="18" t="n">
        <v>0</v>
      </c>
      <c r="G1965" s="18" t="n">
        <v>80000</v>
      </c>
      <c r="H1965" s="18" t="n">
        <v>80000</v>
      </c>
      <c r="I1965" s="18" t="n">
        <v>0</v>
      </c>
      <c r="J1965" s="18">
        <f>ROUND(MIN(B1965/12,650000)*12*0.0915+MIN(B1965/12,1390000)*12*(0.0504+0)+B1965*0.005,0)</f>
        <v/>
      </c>
      <c r="K1965" s="18" t="n">
        <v>0</v>
      </c>
      <c r="L1965" s="18" t="n">
        <v>0</v>
      </c>
      <c r="M1965" s="18">
        <f>ROUND(IF(C1965&gt;=2026,IF(B1965&lt;741000,0,IF(B1965&lt;2191000,B1965-740000,IF(B1965&lt;2193000,1451000,IF(B1965&lt;2196000,1453000,IF(B1965&lt;2200000,1456000,IF(B1965&lt;3600000,ROUNDDOWN(B1965/4,-3)*2.8-80000,IF(B1965&lt;6600000,ROUNDDOWN(B1965/4,-3)*3.2-440000,IF(B1965&lt;8500000,ROUNDDOWN(B1965*0.9,0)-1100000,B1965-1950000)))))))),IF(B1965&lt;651000,0,IF(B1965&lt;1900000,B1965-650000,IF(B1965&lt;3600000,ROUNDDOWN(B1965/4,-3)*2.8-80000,IF(B1965&lt;6600000,ROUNDDOWN(B1965/4,-3)*3.2-440000,IF(B1965&lt;8500000,ROUNDDOWN(B1965*0.9,0)-1100000,B1965-1950000)))))),0)</f>
        <v/>
      </c>
      <c r="N1965" s="18">
        <f>IF(M1965&gt;23500000,NA(),IF(C1965&gt;=2026,IF(M1965&lt;=4890000,1040000,IF(M1965&lt;=6550000,670000,620000)),IF(M1965&lt;=1320000,950000,IF(M1965&lt;=3360000,880000,IF(M1965&lt;=4890000,680000,IF(M1965&lt;=6550000,630000,580000))))))</f>
        <v/>
      </c>
      <c r="O1965" s="18">
        <f>IF(F1965&lt;=0,IF(AND(D1965="はい",C1965&gt;=2026,C1965&lt;=2027),IF(E1965&lt;=0,0,IF(E1965&lt;=30000,E1965,IF(E1965&lt;=60000,ROUNDUP(E1965/2,0)+15000,IF(E1965&lt;=120000,ROUNDUP(E1965/4,0)+30000,60000)))),IF(E1965&lt;=0,0,IF(E1965&lt;=20000,E1965,IF(E1965&lt;=40000,ROUNDUP(E1965/2,0)+10000,IF(E1965&lt;=80000,ROUNDUP(E1965/4,0)+20000,40000))))),IF(E1965&lt;=0,IF(F1965&lt;=0,0,IF(F1965&lt;=25000,F1965,IF(F1965&lt;=50000,ROUNDUP(F1965/2,0)+12500,IF(F1965&lt;=100000,ROUNDUP(F1965/4,0)+25000,50000)))),MAX(IF(F1965&lt;=0,0,IF(F1965&lt;=25000,F1965,IF(F1965&lt;=50000,ROUNDUP(F1965/2,0)+12500,IF(F1965&lt;=100000,ROUNDUP(F1965/4,0)+25000,50000)))),MIN(IF(AND(D1965="はい",C1965&gt;=2026,C1965&lt;=2027),IF(E1965&lt;=0,0,IF(E1965&lt;=30000,E1965,IF(E1965&lt;=60000,ROUNDUP(E1965/2,0)+15000,IF(E1965&lt;=120000,ROUNDUP(E1965/4,0)+30000,60000)))),IF(E1965&lt;=0,0,IF(E1965&lt;=20000,E1965,IF(E1965&lt;=40000,ROUNDUP(E1965/2,0)+10000,IF(E1965&lt;=80000,ROUNDUP(E1965/4,0)+20000,40000)))))+IF(F1965&lt;=0,0,IF(F1965&lt;=25000,F1965,IF(F1965&lt;=50000,ROUNDUP(F1965/2,0)+12500,IF(F1965&lt;=100000,ROUNDUP(F1965/4,0)+25000,50000)))),IF(AND(D1965="はい",C1965&gt;=2026,C1965&lt;=2027),60000,40000)))))</f>
        <v/>
      </c>
      <c r="P1965" s="18">
        <f>IF(G1965&lt;=0,0,IF(G1965&lt;=20000,G1965,IF(G1965&lt;=40000,ROUNDUP(G1965/2,0)+10000,IF(G1965&lt;=80000,ROUNDUP(G1965/4,0)+20000,40000))))</f>
        <v/>
      </c>
      <c r="Q1965" s="18">
        <f>IF(I1965&lt;=0,IF(H1965&lt;=0,0,IF(H1965&lt;=20000,H1965,IF(H1965&lt;=40000,ROUNDUP(H1965/2,0)+10000,IF(H1965&lt;=80000,ROUNDUP(H1965/4,0)+20000,40000)))),IF(H1965&lt;=0,IF(I1965&lt;=0,0,IF(I1965&lt;=25000,I1965,IF(I1965&lt;=50000,ROUNDUP(I1965/2,0)+12500,IF(I1965&lt;=100000,ROUNDUP(I1965/4,0)+25000,50000)))),MAX(IF(I1965&lt;=0,0,IF(I1965&lt;=25000,I1965,IF(I1965&lt;=50000,ROUNDUP(I1965/2,0)+12500,IF(I1965&lt;=100000,ROUNDUP(I1965/4,0)+25000,50000)))),MIN(IF(H1965&lt;=0,0,IF(H1965&lt;=20000,H1965,IF(H1965&lt;=40000,ROUNDUP(H1965/2,0)+10000,IF(H1965&lt;=80000,ROUNDUP(H1965/4,0)+20000,40000))))+IF(I1965&lt;=0,0,IF(I1965&lt;=25000,I1965,IF(I1965&lt;=50000,ROUNDUP(I1965/2,0)+12500,IF(I1965&lt;=100000,ROUNDUP(I1965/4,0)+25000,50000)))),40000))))</f>
        <v/>
      </c>
      <c r="R1965" s="18">
        <f>MIN(120000,O1965+P1965+Q1965)</f>
        <v/>
      </c>
      <c r="S1965" s="18">
        <f>IF(F1965&lt;=0,IF(E1965&lt;=0,0,IF(E1965&lt;=12000,E1965,IF(E1965&lt;=32000,ROUNDUP(E1965/2,0)+6000,IF(E1965&lt;=56000,ROUNDUP(E1965/4,0)+14000,28000)))),IF(E1965&lt;=0,IF(F1965&lt;=0,0,IF(F1965&lt;=15000,F1965,IF(F1965&lt;=40000,ROUNDUP(F1965/2,0)+7500,IF(F1965&lt;=70000,ROUNDUP(F1965/4,0)+17500,35000)))),MAX(IF(F1965&lt;=0,0,IF(F1965&lt;=15000,F1965,IF(F1965&lt;=40000,ROUNDUP(F1965/2,0)+7500,IF(F1965&lt;=70000,ROUNDUP(F1965/4,0)+17500,35000)))),MIN(IF(E1965&lt;=0,0,IF(E1965&lt;=12000,E1965,IF(E1965&lt;=32000,ROUNDUP(E1965/2,0)+6000,IF(E1965&lt;=56000,ROUNDUP(E1965/4,0)+14000,28000))))+IF(F1965&lt;=0,0,IF(F1965&lt;=15000,F1965,IF(F1965&lt;=40000,ROUNDUP(F1965/2,0)+7500,IF(F1965&lt;=70000,ROUNDUP(F1965/4,0)+17500,35000)))),28000))))</f>
        <v/>
      </c>
      <c r="T1965" s="18">
        <f>IF(G1965&lt;=0,0,IF(G1965&lt;=12000,G1965,IF(G1965&lt;=32000,ROUNDUP(G1965/2,0)+6000,IF(G1965&lt;=56000,ROUNDUP(G1965/4,0)+14000,28000))))</f>
        <v/>
      </c>
      <c r="U1965" s="18">
        <f>IF(I1965&lt;=0,IF(H1965&lt;=0,0,IF(H1965&lt;=12000,H1965,IF(H1965&lt;=32000,ROUNDUP(H1965/2,0)+6000,IF(H1965&lt;=56000,ROUNDUP(H1965/4,0)+14000,28000)))),IF(H1965&lt;=0,IF(I1965&lt;=0,0,IF(I1965&lt;=15000,I1965,IF(I1965&lt;=40000,ROUNDUP(I1965/2,0)+7500,IF(I1965&lt;=70000,ROUNDUP(I1965/4,0)+17500,35000)))),MAX(IF(I1965&lt;=0,0,IF(I1965&lt;=15000,I1965,IF(I1965&lt;=40000,ROUNDUP(I1965/2,0)+7500,IF(I1965&lt;=70000,ROUNDUP(I1965/4,0)+17500,35000)))),MIN(IF(H1965&lt;=0,0,IF(H1965&lt;=12000,H1965,IF(H1965&lt;=32000,ROUNDUP(H1965/2,0)+6000,IF(H1965&lt;=56000,ROUNDUP(H1965/4,0)+14000,28000))))+IF(I1965&lt;=0,0,IF(I1965&lt;=15000,I1965,IF(I1965&lt;=40000,ROUNDUP(I1965/2,0)+7500,IF(I1965&lt;=70000,ROUNDUP(I1965/4,0)+17500,35000)))),28000))))</f>
        <v/>
      </c>
      <c r="V1965" s="18">
        <f>MIN(70000,S1965+T1965+U1965)</f>
        <v/>
      </c>
      <c r="W1965" s="18">
        <f>MAX(0,ROUNDDOWN(M1965-J1965-N1965-K1965-0,-3))</f>
        <v/>
      </c>
      <c r="X1965" s="18">
        <f>MAX(0,ROUNDDOWN(M1965-J1965-N1965-K1965-R1965,-3))</f>
        <v/>
      </c>
      <c r="Y1965" s="18">
        <f>IF(W1965&lt;=0,0,ROUNDDOWN((W1965*LOOKUP(W1965,{0,1950001,3300001,6950001,9000001,18000001,40000001},{0.05,0.1,0.2,0.23,0.33,0.4,0.45})-LOOKUP(W1965,{0,1950001,3300001,6950001,9000001,18000001,40000001},{0,97500,427500,636000,1536000,2796000,4796000}))*1.021,-2))</f>
        <v/>
      </c>
      <c r="Z1965" s="18">
        <f>IF(X1965&lt;=0,0,ROUNDDOWN((X1965*LOOKUP(X1965,{0,1950001,3300001,6950001,9000001,18000001,40000001},{0.05,0.1,0.2,0.23,0.33,0.4,0.45})-LOOKUP(X1965,{0,1950001,3300001,6950001,9000001,18000001,40000001},{0,97500,427500,636000,1536000,2796000,4796000}))*1.021,-2))</f>
        <v/>
      </c>
      <c r="AA1965" s="18">
        <f>MAX(0,ROUNDDOWN(M1965-J1965-430000-L1965-0,-3))</f>
        <v/>
      </c>
      <c r="AB1965" s="18">
        <f>MAX(0,ROUNDDOWN(M1965-J1965-430000-L1965-V1965,-3))</f>
        <v/>
      </c>
      <c r="AC1965" s="18">
        <f>IF(M1965&lt;=450000,0,MAX(0,ROUNDDOWN(AA1965*0.06-MIN(50000,AA1965)*0.03,-2))+MAX(0,ROUNDDOWN(AA1965*0.04-MIN(50000,AA1965)*0.02,-2)))</f>
        <v/>
      </c>
      <c r="AD1965" s="18">
        <f>IF(M1965&lt;=450000,0,MAX(0,ROUNDDOWN(AB1965*0.06-MIN(50000,AB1965)*0.03,-2))+MAX(0,ROUNDDOWN(AB1965*0.04-MIN(50000,AB1965)*0.02,-2)))</f>
        <v/>
      </c>
      <c r="AE1965" s="18">
        <f>Y1965-Z1965</f>
        <v/>
      </c>
      <c r="AF1965" s="18">
        <f>AC1965-AD1965</f>
        <v/>
      </c>
      <c r="AG1965" s="18">
        <f>AE1965+AF1965</f>
        <v/>
      </c>
      <c r="AH1965" s="20">
        <f>IF(W1965&lt;=0,0,LOOKUP(W1965,{0,1950001,3300001,6950001,9000001,18000001,40000001},{0.05,0.1,0.2,0.23,0.33,0.4,0.45}))</f>
        <v/>
      </c>
    </row>
    <row r="1966">
      <c r="A1966" t="inlineStr">
        <is>
          <t>1万円刻み 一般8万円</t>
        </is>
      </c>
      <c r="B1966" s="18">
        <f>'4_1万円刻み'!$A$629</f>
        <v/>
      </c>
      <c r="C1966" s="19" t="n">
        <v>2026</v>
      </c>
      <c r="D1966" t="inlineStr">
        <is>
          <t>いいえ</t>
        </is>
      </c>
      <c r="E1966" s="18" t="n">
        <v>80000</v>
      </c>
      <c r="F1966" s="18" t="n">
        <v>0</v>
      </c>
      <c r="G1966" s="18" t="n">
        <v>0</v>
      </c>
      <c r="H1966" s="18" t="n">
        <v>0</v>
      </c>
      <c r="I1966" s="18" t="n">
        <v>0</v>
      </c>
      <c r="J1966" s="18">
        <f>ROUND(MIN(B1966/12,650000)*12*0.0915+MIN(B1966/12,1390000)*12*(0.0504+0)+B1966*0.005,0)</f>
        <v/>
      </c>
      <c r="K1966" s="18" t="n">
        <v>0</v>
      </c>
      <c r="L1966" s="18" t="n">
        <v>0</v>
      </c>
      <c r="M1966" s="18">
        <f>ROUND(IF(C1966&gt;=2026,IF(B1966&lt;741000,0,IF(B1966&lt;2191000,B1966-740000,IF(B1966&lt;2193000,1451000,IF(B1966&lt;2196000,1453000,IF(B1966&lt;2200000,1456000,IF(B1966&lt;3600000,ROUNDDOWN(B1966/4,-3)*2.8-80000,IF(B1966&lt;6600000,ROUNDDOWN(B1966/4,-3)*3.2-440000,IF(B1966&lt;8500000,ROUNDDOWN(B1966*0.9,0)-1100000,B1966-1950000)))))))),IF(B1966&lt;651000,0,IF(B1966&lt;1900000,B1966-650000,IF(B1966&lt;3600000,ROUNDDOWN(B1966/4,-3)*2.8-80000,IF(B1966&lt;6600000,ROUNDDOWN(B1966/4,-3)*3.2-440000,IF(B1966&lt;8500000,ROUNDDOWN(B1966*0.9,0)-1100000,B1966-1950000)))))),0)</f>
        <v/>
      </c>
      <c r="N1966" s="18">
        <f>IF(M1966&gt;23500000,NA(),IF(C1966&gt;=2026,IF(M1966&lt;=4890000,1040000,IF(M1966&lt;=6550000,670000,620000)),IF(M1966&lt;=1320000,950000,IF(M1966&lt;=3360000,880000,IF(M1966&lt;=4890000,680000,IF(M1966&lt;=6550000,630000,580000))))))</f>
        <v/>
      </c>
      <c r="O1966" s="18">
        <f>IF(F1966&lt;=0,IF(AND(D1966="はい",C1966&gt;=2026,C1966&lt;=2027),IF(E1966&lt;=0,0,IF(E1966&lt;=30000,E1966,IF(E1966&lt;=60000,ROUNDUP(E1966/2,0)+15000,IF(E1966&lt;=120000,ROUNDUP(E1966/4,0)+30000,60000)))),IF(E1966&lt;=0,0,IF(E1966&lt;=20000,E1966,IF(E1966&lt;=40000,ROUNDUP(E1966/2,0)+10000,IF(E1966&lt;=80000,ROUNDUP(E1966/4,0)+20000,40000))))),IF(E1966&lt;=0,IF(F1966&lt;=0,0,IF(F1966&lt;=25000,F1966,IF(F1966&lt;=50000,ROUNDUP(F1966/2,0)+12500,IF(F1966&lt;=100000,ROUNDUP(F1966/4,0)+25000,50000)))),MAX(IF(F1966&lt;=0,0,IF(F1966&lt;=25000,F1966,IF(F1966&lt;=50000,ROUNDUP(F1966/2,0)+12500,IF(F1966&lt;=100000,ROUNDUP(F1966/4,0)+25000,50000)))),MIN(IF(AND(D1966="はい",C1966&gt;=2026,C1966&lt;=2027),IF(E1966&lt;=0,0,IF(E1966&lt;=30000,E1966,IF(E1966&lt;=60000,ROUNDUP(E1966/2,0)+15000,IF(E1966&lt;=120000,ROUNDUP(E1966/4,0)+30000,60000)))),IF(E1966&lt;=0,0,IF(E1966&lt;=20000,E1966,IF(E1966&lt;=40000,ROUNDUP(E1966/2,0)+10000,IF(E1966&lt;=80000,ROUNDUP(E1966/4,0)+20000,40000)))))+IF(F1966&lt;=0,0,IF(F1966&lt;=25000,F1966,IF(F1966&lt;=50000,ROUNDUP(F1966/2,0)+12500,IF(F1966&lt;=100000,ROUNDUP(F1966/4,0)+25000,50000)))),IF(AND(D1966="はい",C1966&gt;=2026,C1966&lt;=2027),60000,40000)))))</f>
        <v/>
      </c>
      <c r="P1966" s="18">
        <f>IF(G1966&lt;=0,0,IF(G1966&lt;=20000,G1966,IF(G1966&lt;=40000,ROUNDUP(G1966/2,0)+10000,IF(G1966&lt;=80000,ROUNDUP(G1966/4,0)+20000,40000))))</f>
        <v/>
      </c>
      <c r="Q1966" s="18">
        <f>IF(I1966&lt;=0,IF(H1966&lt;=0,0,IF(H1966&lt;=20000,H1966,IF(H1966&lt;=40000,ROUNDUP(H1966/2,0)+10000,IF(H1966&lt;=80000,ROUNDUP(H1966/4,0)+20000,40000)))),IF(H1966&lt;=0,IF(I1966&lt;=0,0,IF(I1966&lt;=25000,I1966,IF(I1966&lt;=50000,ROUNDUP(I1966/2,0)+12500,IF(I1966&lt;=100000,ROUNDUP(I1966/4,0)+25000,50000)))),MAX(IF(I1966&lt;=0,0,IF(I1966&lt;=25000,I1966,IF(I1966&lt;=50000,ROUNDUP(I1966/2,0)+12500,IF(I1966&lt;=100000,ROUNDUP(I1966/4,0)+25000,50000)))),MIN(IF(H1966&lt;=0,0,IF(H1966&lt;=20000,H1966,IF(H1966&lt;=40000,ROUNDUP(H1966/2,0)+10000,IF(H1966&lt;=80000,ROUNDUP(H1966/4,0)+20000,40000))))+IF(I1966&lt;=0,0,IF(I1966&lt;=25000,I1966,IF(I1966&lt;=50000,ROUNDUP(I1966/2,0)+12500,IF(I1966&lt;=100000,ROUNDUP(I1966/4,0)+25000,50000)))),40000))))</f>
        <v/>
      </c>
      <c r="R1966" s="18">
        <f>MIN(120000,O1966+P1966+Q1966)</f>
        <v/>
      </c>
      <c r="S1966" s="18">
        <f>IF(F1966&lt;=0,IF(E1966&lt;=0,0,IF(E1966&lt;=12000,E1966,IF(E1966&lt;=32000,ROUNDUP(E1966/2,0)+6000,IF(E1966&lt;=56000,ROUNDUP(E1966/4,0)+14000,28000)))),IF(E1966&lt;=0,IF(F1966&lt;=0,0,IF(F1966&lt;=15000,F1966,IF(F1966&lt;=40000,ROUNDUP(F1966/2,0)+7500,IF(F1966&lt;=70000,ROUNDUP(F1966/4,0)+17500,35000)))),MAX(IF(F1966&lt;=0,0,IF(F1966&lt;=15000,F1966,IF(F1966&lt;=40000,ROUNDUP(F1966/2,0)+7500,IF(F1966&lt;=70000,ROUNDUP(F1966/4,0)+17500,35000)))),MIN(IF(E1966&lt;=0,0,IF(E1966&lt;=12000,E1966,IF(E1966&lt;=32000,ROUNDUP(E1966/2,0)+6000,IF(E1966&lt;=56000,ROUNDUP(E1966/4,0)+14000,28000))))+IF(F1966&lt;=0,0,IF(F1966&lt;=15000,F1966,IF(F1966&lt;=40000,ROUNDUP(F1966/2,0)+7500,IF(F1966&lt;=70000,ROUNDUP(F1966/4,0)+17500,35000)))),28000))))</f>
        <v/>
      </c>
      <c r="T1966" s="18">
        <f>IF(G1966&lt;=0,0,IF(G1966&lt;=12000,G1966,IF(G1966&lt;=32000,ROUNDUP(G1966/2,0)+6000,IF(G1966&lt;=56000,ROUNDUP(G1966/4,0)+14000,28000))))</f>
        <v/>
      </c>
      <c r="U1966" s="18">
        <f>IF(I1966&lt;=0,IF(H1966&lt;=0,0,IF(H1966&lt;=12000,H1966,IF(H1966&lt;=32000,ROUNDUP(H1966/2,0)+6000,IF(H1966&lt;=56000,ROUNDUP(H1966/4,0)+14000,28000)))),IF(H1966&lt;=0,IF(I1966&lt;=0,0,IF(I1966&lt;=15000,I1966,IF(I1966&lt;=40000,ROUNDUP(I1966/2,0)+7500,IF(I1966&lt;=70000,ROUNDUP(I1966/4,0)+17500,35000)))),MAX(IF(I1966&lt;=0,0,IF(I1966&lt;=15000,I1966,IF(I1966&lt;=40000,ROUNDUP(I1966/2,0)+7500,IF(I1966&lt;=70000,ROUNDUP(I1966/4,0)+17500,35000)))),MIN(IF(H1966&lt;=0,0,IF(H1966&lt;=12000,H1966,IF(H1966&lt;=32000,ROUNDUP(H1966/2,0)+6000,IF(H1966&lt;=56000,ROUNDUP(H1966/4,0)+14000,28000))))+IF(I1966&lt;=0,0,IF(I1966&lt;=15000,I1966,IF(I1966&lt;=40000,ROUNDUP(I1966/2,0)+7500,IF(I1966&lt;=70000,ROUNDUP(I1966/4,0)+17500,35000)))),28000))))</f>
        <v/>
      </c>
      <c r="V1966" s="18">
        <f>MIN(70000,S1966+T1966+U1966)</f>
        <v/>
      </c>
      <c r="W1966" s="18">
        <f>MAX(0,ROUNDDOWN(M1966-J1966-N1966-K1966-0,-3))</f>
        <v/>
      </c>
      <c r="X1966" s="18">
        <f>MAX(0,ROUNDDOWN(M1966-J1966-N1966-K1966-R1966,-3))</f>
        <v/>
      </c>
      <c r="Y1966" s="18">
        <f>IF(W1966&lt;=0,0,ROUNDDOWN((W1966*LOOKUP(W1966,{0,1950001,3300001,6950001,9000001,18000001,40000001},{0.05,0.1,0.2,0.23,0.33,0.4,0.45})-LOOKUP(W1966,{0,1950001,3300001,6950001,9000001,18000001,40000001},{0,97500,427500,636000,1536000,2796000,4796000}))*1.021,-2))</f>
        <v/>
      </c>
      <c r="Z1966" s="18">
        <f>IF(X1966&lt;=0,0,ROUNDDOWN((X1966*LOOKUP(X1966,{0,1950001,3300001,6950001,9000001,18000001,40000001},{0.05,0.1,0.2,0.23,0.33,0.4,0.45})-LOOKUP(X1966,{0,1950001,3300001,6950001,9000001,18000001,40000001},{0,97500,427500,636000,1536000,2796000,4796000}))*1.021,-2))</f>
        <v/>
      </c>
      <c r="AA1966" s="18">
        <f>MAX(0,ROUNDDOWN(M1966-J1966-430000-L1966-0,-3))</f>
        <v/>
      </c>
      <c r="AB1966" s="18">
        <f>MAX(0,ROUNDDOWN(M1966-J1966-430000-L1966-V1966,-3))</f>
        <v/>
      </c>
      <c r="AC1966" s="18">
        <f>IF(M1966&lt;=450000,0,MAX(0,ROUNDDOWN(AA1966*0.06-MIN(50000,AA1966)*0.03,-2))+MAX(0,ROUNDDOWN(AA1966*0.04-MIN(50000,AA1966)*0.02,-2)))</f>
        <v/>
      </c>
      <c r="AD1966" s="18">
        <f>IF(M1966&lt;=450000,0,MAX(0,ROUNDDOWN(AB1966*0.06-MIN(50000,AB1966)*0.03,-2))+MAX(0,ROUNDDOWN(AB1966*0.04-MIN(50000,AB1966)*0.02,-2)))</f>
        <v/>
      </c>
      <c r="AE1966" s="18">
        <f>Y1966-Z1966</f>
        <v/>
      </c>
      <c r="AF1966" s="18">
        <f>AC1966-AD1966</f>
        <v/>
      </c>
      <c r="AG1966" s="18">
        <f>AE1966+AF1966</f>
        <v/>
      </c>
      <c r="AH1966" s="20">
        <f>IF(W1966&lt;=0,0,LOOKUP(W1966,{0,1950001,3300001,6950001,9000001,18000001,40000001},{0.05,0.1,0.2,0.23,0.33,0.4,0.45}))</f>
        <v/>
      </c>
    </row>
    <row r="1967">
      <c r="A1967" t="inlineStr">
        <is>
          <t>1万円刻み 特例あり一般12万円</t>
        </is>
      </c>
      <c r="B1967" s="18">
        <f>'4_1万円刻み'!$A$629</f>
        <v/>
      </c>
      <c r="C1967" s="19" t="n">
        <v>2026</v>
      </c>
      <c r="D1967" t="inlineStr">
        <is>
          <t>はい</t>
        </is>
      </c>
      <c r="E1967" s="18" t="n">
        <v>120000</v>
      </c>
      <c r="F1967" s="18" t="n">
        <v>0</v>
      </c>
      <c r="G1967" s="18" t="n">
        <v>0</v>
      </c>
      <c r="H1967" s="18" t="n">
        <v>0</v>
      </c>
      <c r="I1967" s="18" t="n">
        <v>0</v>
      </c>
      <c r="J1967" s="18">
        <f>ROUND(MIN(B1967/12,650000)*12*0.0915+MIN(B1967/12,1390000)*12*(0.0504+0)+B1967*0.005,0)</f>
        <v/>
      </c>
      <c r="K1967" s="18" t="n">
        <v>0</v>
      </c>
      <c r="L1967" s="18" t="n">
        <v>0</v>
      </c>
      <c r="M1967" s="18">
        <f>ROUND(IF(C1967&gt;=2026,IF(B1967&lt;741000,0,IF(B1967&lt;2191000,B1967-740000,IF(B1967&lt;2193000,1451000,IF(B1967&lt;2196000,1453000,IF(B1967&lt;2200000,1456000,IF(B1967&lt;3600000,ROUNDDOWN(B1967/4,-3)*2.8-80000,IF(B1967&lt;6600000,ROUNDDOWN(B1967/4,-3)*3.2-440000,IF(B1967&lt;8500000,ROUNDDOWN(B1967*0.9,0)-1100000,B1967-1950000)))))))),IF(B1967&lt;651000,0,IF(B1967&lt;1900000,B1967-650000,IF(B1967&lt;3600000,ROUNDDOWN(B1967/4,-3)*2.8-80000,IF(B1967&lt;6600000,ROUNDDOWN(B1967/4,-3)*3.2-440000,IF(B1967&lt;8500000,ROUNDDOWN(B1967*0.9,0)-1100000,B1967-1950000)))))),0)</f>
        <v/>
      </c>
      <c r="N1967" s="18">
        <f>IF(M1967&gt;23500000,NA(),IF(C1967&gt;=2026,IF(M1967&lt;=4890000,1040000,IF(M1967&lt;=6550000,670000,620000)),IF(M1967&lt;=1320000,950000,IF(M1967&lt;=3360000,880000,IF(M1967&lt;=4890000,680000,IF(M1967&lt;=6550000,630000,580000))))))</f>
        <v/>
      </c>
      <c r="O1967" s="18">
        <f>IF(F1967&lt;=0,IF(AND(D1967="はい",C1967&gt;=2026,C1967&lt;=2027),IF(E1967&lt;=0,0,IF(E1967&lt;=30000,E1967,IF(E1967&lt;=60000,ROUNDUP(E1967/2,0)+15000,IF(E1967&lt;=120000,ROUNDUP(E1967/4,0)+30000,60000)))),IF(E1967&lt;=0,0,IF(E1967&lt;=20000,E1967,IF(E1967&lt;=40000,ROUNDUP(E1967/2,0)+10000,IF(E1967&lt;=80000,ROUNDUP(E1967/4,0)+20000,40000))))),IF(E1967&lt;=0,IF(F1967&lt;=0,0,IF(F1967&lt;=25000,F1967,IF(F1967&lt;=50000,ROUNDUP(F1967/2,0)+12500,IF(F1967&lt;=100000,ROUNDUP(F1967/4,0)+25000,50000)))),MAX(IF(F1967&lt;=0,0,IF(F1967&lt;=25000,F1967,IF(F1967&lt;=50000,ROUNDUP(F1967/2,0)+12500,IF(F1967&lt;=100000,ROUNDUP(F1967/4,0)+25000,50000)))),MIN(IF(AND(D1967="はい",C1967&gt;=2026,C1967&lt;=2027),IF(E1967&lt;=0,0,IF(E1967&lt;=30000,E1967,IF(E1967&lt;=60000,ROUNDUP(E1967/2,0)+15000,IF(E1967&lt;=120000,ROUNDUP(E1967/4,0)+30000,60000)))),IF(E1967&lt;=0,0,IF(E1967&lt;=20000,E1967,IF(E1967&lt;=40000,ROUNDUP(E1967/2,0)+10000,IF(E1967&lt;=80000,ROUNDUP(E1967/4,0)+20000,40000)))))+IF(F1967&lt;=0,0,IF(F1967&lt;=25000,F1967,IF(F1967&lt;=50000,ROUNDUP(F1967/2,0)+12500,IF(F1967&lt;=100000,ROUNDUP(F1967/4,0)+25000,50000)))),IF(AND(D1967="はい",C1967&gt;=2026,C1967&lt;=2027),60000,40000)))))</f>
        <v/>
      </c>
      <c r="P1967" s="18">
        <f>IF(G1967&lt;=0,0,IF(G1967&lt;=20000,G1967,IF(G1967&lt;=40000,ROUNDUP(G1967/2,0)+10000,IF(G1967&lt;=80000,ROUNDUP(G1967/4,0)+20000,40000))))</f>
        <v/>
      </c>
      <c r="Q1967" s="18">
        <f>IF(I1967&lt;=0,IF(H1967&lt;=0,0,IF(H1967&lt;=20000,H1967,IF(H1967&lt;=40000,ROUNDUP(H1967/2,0)+10000,IF(H1967&lt;=80000,ROUNDUP(H1967/4,0)+20000,40000)))),IF(H1967&lt;=0,IF(I1967&lt;=0,0,IF(I1967&lt;=25000,I1967,IF(I1967&lt;=50000,ROUNDUP(I1967/2,0)+12500,IF(I1967&lt;=100000,ROUNDUP(I1967/4,0)+25000,50000)))),MAX(IF(I1967&lt;=0,0,IF(I1967&lt;=25000,I1967,IF(I1967&lt;=50000,ROUNDUP(I1967/2,0)+12500,IF(I1967&lt;=100000,ROUNDUP(I1967/4,0)+25000,50000)))),MIN(IF(H1967&lt;=0,0,IF(H1967&lt;=20000,H1967,IF(H1967&lt;=40000,ROUNDUP(H1967/2,0)+10000,IF(H1967&lt;=80000,ROUNDUP(H1967/4,0)+20000,40000))))+IF(I1967&lt;=0,0,IF(I1967&lt;=25000,I1967,IF(I1967&lt;=50000,ROUNDUP(I1967/2,0)+12500,IF(I1967&lt;=100000,ROUNDUP(I1967/4,0)+25000,50000)))),40000))))</f>
        <v/>
      </c>
      <c r="R1967" s="18">
        <f>MIN(120000,O1967+P1967+Q1967)</f>
        <v/>
      </c>
      <c r="S1967" s="18">
        <f>IF(F1967&lt;=0,IF(E1967&lt;=0,0,IF(E1967&lt;=12000,E1967,IF(E1967&lt;=32000,ROUNDUP(E1967/2,0)+6000,IF(E1967&lt;=56000,ROUNDUP(E1967/4,0)+14000,28000)))),IF(E1967&lt;=0,IF(F1967&lt;=0,0,IF(F1967&lt;=15000,F1967,IF(F1967&lt;=40000,ROUNDUP(F1967/2,0)+7500,IF(F1967&lt;=70000,ROUNDUP(F1967/4,0)+17500,35000)))),MAX(IF(F1967&lt;=0,0,IF(F1967&lt;=15000,F1967,IF(F1967&lt;=40000,ROUNDUP(F1967/2,0)+7500,IF(F1967&lt;=70000,ROUNDUP(F1967/4,0)+17500,35000)))),MIN(IF(E1967&lt;=0,0,IF(E1967&lt;=12000,E1967,IF(E1967&lt;=32000,ROUNDUP(E1967/2,0)+6000,IF(E1967&lt;=56000,ROUNDUP(E1967/4,0)+14000,28000))))+IF(F1967&lt;=0,0,IF(F1967&lt;=15000,F1967,IF(F1967&lt;=40000,ROUNDUP(F1967/2,0)+7500,IF(F1967&lt;=70000,ROUNDUP(F1967/4,0)+17500,35000)))),28000))))</f>
        <v/>
      </c>
      <c r="T1967" s="18">
        <f>IF(G1967&lt;=0,0,IF(G1967&lt;=12000,G1967,IF(G1967&lt;=32000,ROUNDUP(G1967/2,0)+6000,IF(G1967&lt;=56000,ROUNDUP(G1967/4,0)+14000,28000))))</f>
        <v/>
      </c>
      <c r="U1967" s="18">
        <f>IF(I1967&lt;=0,IF(H1967&lt;=0,0,IF(H1967&lt;=12000,H1967,IF(H1967&lt;=32000,ROUNDUP(H1967/2,0)+6000,IF(H1967&lt;=56000,ROUNDUP(H1967/4,0)+14000,28000)))),IF(H1967&lt;=0,IF(I1967&lt;=0,0,IF(I1967&lt;=15000,I1967,IF(I1967&lt;=40000,ROUNDUP(I1967/2,0)+7500,IF(I1967&lt;=70000,ROUNDUP(I1967/4,0)+17500,35000)))),MAX(IF(I1967&lt;=0,0,IF(I1967&lt;=15000,I1967,IF(I1967&lt;=40000,ROUNDUP(I1967/2,0)+7500,IF(I1967&lt;=70000,ROUNDUP(I1967/4,0)+17500,35000)))),MIN(IF(H1967&lt;=0,0,IF(H1967&lt;=12000,H1967,IF(H1967&lt;=32000,ROUNDUP(H1967/2,0)+6000,IF(H1967&lt;=56000,ROUNDUP(H1967/4,0)+14000,28000))))+IF(I1967&lt;=0,0,IF(I1967&lt;=15000,I1967,IF(I1967&lt;=40000,ROUNDUP(I1967/2,0)+7500,IF(I1967&lt;=70000,ROUNDUP(I1967/4,0)+17500,35000)))),28000))))</f>
        <v/>
      </c>
      <c r="V1967" s="18">
        <f>MIN(70000,S1967+T1967+U1967)</f>
        <v/>
      </c>
      <c r="W1967" s="18">
        <f>MAX(0,ROUNDDOWN(M1967-J1967-N1967-K1967-0,-3))</f>
        <v/>
      </c>
      <c r="X1967" s="18">
        <f>MAX(0,ROUNDDOWN(M1967-J1967-N1967-K1967-R1967,-3))</f>
        <v/>
      </c>
      <c r="Y1967" s="18">
        <f>IF(W1967&lt;=0,0,ROUNDDOWN((W1967*LOOKUP(W1967,{0,1950001,3300001,6950001,9000001,18000001,40000001},{0.05,0.1,0.2,0.23,0.33,0.4,0.45})-LOOKUP(W1967,{0,1950001,3300001,6950001,9000001,18000001,40000001},{0,97500,427500,636000,1536000,2796000,4796000}))*1.021,-2))</f>
        <v/>
      </c>
      <c r="Z1967" s="18">
        <f>IF(X1967&lt;=0,0,ROUNDDOWN((X1967*LOOKUP(X1967,{0,1950001,3300001,6950001,9000001,18000001,40000001},{0.05,0.1,0.2,0.23,0.33,0.4,0.45})-LOOKUP(X1967,{0,1950001,3300001,6950001,9000001,18000001,40000001},{0,97500,427500,636000,1536000,2796000,4796000}))*1.021,-2))</f>
        <v/>
      </c>
      <c r="AA1967" s="18">
        <f>MAX(0,ROUNDDOWN(M1967-J1967-430000-L1967-0,-3))</f>
        <v/>
      </c>
      <c r="AB1967" s="18">
        <f>MAX(0,ROUNDDOWN(M1967-J1967-430000-L1967-V1967,-3))</f>
        <v/>
      </c>
      <c r="AC1967" s="18">
        <f>IF(M1967&lt;=450000,0,MAX(0,ROUNDDOWN(AA1967*0.06-MIN(50000,AA1967)*0.03,-2))+MAX(0,ROUNDDOWN(AA1967*0.04-MIN(50000,AA1967)*0.02,-2)))</f>
        <v/>
      </c>
      <c r="AD1967" s="18">
        <f>IF(M1967&lt;=450000,0,MAX(0,ROUNDDOWN(AB1967*0.06-MIN(50000,AB1967)*0.03,-2))+MAX(0,ROUNDDOWN(AB1967*0.04-MIN(50000,AB1967)*0.02,-2)))</f>
        <v/>
      </c>
      <c r="AE1967" s="18">
        <f>Y1967-Z1967</f>
        <v/>
      </c>
      <c r="AF1967" s="18">
        <f>AC1967-AD1967</f>
        <v/>
      </c>
      <c r="AG1967" s="18">
        <f>AE1967+AF1967</f>
        <v/>
      </c>
      <c r="AH1967" s="20">
        <f>IF(W1967&lt;=0,0,LOOKUP(W1967,{0,1950001,3300001,6950001,9000001,18000001,40000001},{0.05,0.1,0.2,0.23,0.33,0.4,0.45}))</f>
        <v/>
      </c>
    </row>
    <row r="1968">
      <c r="A1968" t="inlineStr">
        <is>
          <t>1万円刻み 3区分8万円ずつ</t>
        </is>
      </c>
      <c r="B1968" s="18">
        <f>'4_1万円刻み'!$A$630</f>
        <v/>
      </c>
      <c r="C1968" s="19" t="n">
        <v>2026</v>
      </c>
      <c r="D1968" t="inlineStr">
        <is>
          <t>いいえ</t>
        </is>
      </c>
      <c r="E1968" s="18" t="n">
        <v>80000</v>
      </c>
      <c r="F1968" s="18" t="n">
        <v>0</v>
      </c>
      <c r="G1968" s="18" t="n">
        <v>80000</v>
      </c>
      <c r="H1968" s="18" t="n">
        <v>80000</v>
      </c>
      <c r="I1968" s="18" t="n">
        <v>0</v>
      </c>
      <c r="J1968" s="18">
        <f>ROUND(MIN(B1968/12,650000)*12*0.0915+MIN(B1968/12,1390000)*12*(0.0504+0)+B1968*0.005,0)</f>
        <v/>
      </c>
      <c r="K1968" s="18" t="n">
        <v>0</v>
      </c>
      <c r="L1968" s="18" t="n">
        <v>0</v>
      </c>
      <c r="M1968" s="18">
        <f>ROUND(IF(C1968&gt;=2026,IF(B1968&lt;741000,0,IF(B1968&lt;2191000,B1968-740000,IF(B1968&lt;2193000,1451000,IF(B1968&lt;2196000,1453000,IF(B1968&lt;2200000,1456000,IF(B1968&lt;3600000,ROUNDDOWN(B1968/4,-3)*2.8-80000,IF(B1968&lt;6600000,ROUNDDOWN(B1968/4,-3)*3.2-440000,IF(B1968&lt;8500000,ROUNDDOWN(B1968*0.9,0)-1100000,B1968-1950000)))))))),IF(B1968&lt;651000,0,IF(B1968&lt;1900000,B1968-650000,IF(B1968&lt;3600000,ROUNDDOWN(B1968/4,-3)*2.8-80000,IF(B1968&lt;6600000,ROUNDDOWN(B1968/4,-3)*3.2-440000,IF(B1968&lt;8500000,ROUNDDOWN(B1968*0.9,0)-1100000,B1968-1950000)))))),0)</f>
        <v/>
      </c>
      <c r="N1968" s="18">
        <f>IF(M1968&gt;23500000,NA(),IF(C1968&gt;=2026,IF(M1968&lt;=4890000,1040000,IF(M1968&lt;=6550000,670000,620000)),IF(M1968&lt;=1320000,950000,IF(M1968&lt;=3360000,880000,IF(M1968&lt;=4890000,680000,IF(M1968&lt;=6550000,630000,580000))))))</f>
        <v/>
      </c>
      <c r="O1968" s="18">
        <f>IF(F1968&lt;=0,IF(AND(D1968="はい",C1968&gt;=2026,C1968&lt;=2027),IF(E1968&lt;=0,0,IF(E1968&lt;=30000,E1968,IF(E1968&lt;=60000,ROUNDUP(E1968/2,0)+15000,IF(E1968&lt;=120000,ROUNDUP(E1968/4,0)+30000,60000)))),IF(E1968&lt;=0,0,IF(E1968&lt;=20000,E1968,IF(E1968&lt;=40000,ROUNDUP(E1968/2,0)+10000,IF(E1968&lt;=80000,ROUNDUP(E1968/4,0)+20000,40000))))),IF(E1968&lt;=0,IF(F1968&lt;=0,0,IF(F1968&lt;=25000,F1968,IF(F1968&lt;=50000,ROUNDUP(F1968/2,0)+12500,IF(F1968&lt;=100000,ROUNDUP(F1968/4,0)+25000,50000)))),MAX(IF(F1968&lt;=0,0,IF(F1968&lt;=25000,F1968,IF(F1968&lt;=50000,ROUNDUP(F1968/2,0)+12500,IF(F1968&lt;=100000,ROUNDUP(F1968/4,0)+25000,50000)))),MIN(IF(AND(D1968="はい",C1968&gt;=2026,C1968&lt;=2027),IF(E1968&lt;=0,0,IF(E1968&lt;=30000,E1968,IF(E1968&lt;=60000,ROUNDUP(E1968/2,0)+15000,IF(E1968&lt;=120000,ROUNDUP(E1968/4,0)+30000,60000)))),IF(E1968&lt;=0,0,IF(E1968&lt;=20000,E1968,IF(E1968&lt;=40000,ROUNDUP(E1968/2,0)+10000,IF(E1968&lt;=80000,ROUNDUP(E1968/4,0)+20000,40000)))))+IF(F1968&lt;=0,0,IF(F1968&lt;=25000,F1968,IF(F1968&lt;=50000,ROUNDUP(F1968/2,0)+12500,IF(F1968&lt;=100000,ROUNDUP(F1968/4,0)+25000,50000)))),IF(AND(D1968="はい",C1968&gt;=2026,C1968&lt;=2027),60000,40000)))))</f>
        <v/>
      </c>
      <c r="P1968" s="18">
        <f>IF(G1968&lt;=0,0,IF(G1968&lt;=20000,G1968,IF(G1968&lt;=40000,ROUNDUP(G1968/2,0)+10000,IF(G1968&lt;=80000,ROUNDUP(G1968/4,0)+20000,40000))))</f>
        <v/>
      </c>
      <c r="Q1968" s="18">
        <f>IF(I1968&lt;=0,IF(H1968&lt;=0,0,IF(H1968&lt;=20000,H1968,IF(H1968&lt;=40000,ROUNDUP(H1968/2,0)+10000,IF(H1968&lt;=80000,ROUNDUP(H1968/4,0)+20000,40000)))),IF(H1968&lt;=0,IF(I1968&lt;=0,0,IF(I1968&lt;=25000,I1968,IF(I1968&lt;=50000,ROUNDUP(I1968/2,0)+12500,IF(I1968&lt;=100000,ROUNDUP(I1968/4,0)+25000,50000)))),MAX(IF(I1968&lt;=0,0,IF(I1968&lt;=25000,I1968,IF(I1968&lt;=50000,ROUNDUP(I1968/2,0)+12500,IF(I1968&lt;=100000,ROUNDUP(I1968/4,0)+25000,50000)))),MIN(IF(H1968&lt;=0,0,IF(H1968&lt;=20000,H1968,IF(H1968&lt;=40000,ROUNDUP(H1968/2,0)+10000,IF(H1968&lt;=80000,ROUNDUP(H1968/4,0)+20000,40000))))+IF(I1968&lt;=0,0,IF(I1968&lt;=25000,I1968,IF(I1968&lt;=50000,ROUNDUP(I1968/2,0)+12500,IF(I1968&lt;=100000,ROUNDUP(I1968/4,0)+25000,50000)))),40000))))</f>
        <v/>
      </c>
      <c r="R1968" s="18">
        <f>MIN(120000,O1968+P1968+Q1968)</f>
        <v/>
      </c>
      <c r="S1968" s="18">
        <f>IF(F1968&lt;=0,IF(E1968&lt;=0,0,IF(E1968&lt;=12000,E1968,IF(E1968&lt;=32000,ROUNDUP(E1968/2,0)+6000,IF(E1968&lt;=56000,ROUNDUP(E1968/4,0)+14000,28000)))),IF(E1968&lt;=0,IF(F1968&lt;=0,0,IF(F1968&lt;=15000,F1968,IF(F1968&lt;=40000,ROUNDUP(F1968/2,0)+7500,IF(F1968&lt;=70000,ROUNDUP(F1968/4,0)+17500,35000)))),MAX(IF(F1968&lt;=0,0,IF(F1968&lt;=15000,F1968,IF(F1968&lt;=40000,ROUNDUP(F1968/2,0)+7500,IF(F1968&lt;=70000,ROUNDUP(F1968/4,0)+17500,35000)))),MIN(IF(E1968&lt;=0,0,IF(E1968&lt;=12000,E1968,IF(E1968&lt;=32000,ROUNDUP(E1968/2,0)+6000,IF(E1968&lt;=56000,ROUNDUP(E1968/4,0)+14000,28000))))+IF(F1968&lt;=0,0,IF(F1968&lt;=15000,F1968,IF(F1968&lt;=40000,ROUNDUP(F1968/2,0)+7500,IF(F1968&lt;=70000,ROUNDUP(F1968/4,0)+17500,35000)))),28000))))</f>
        <v/>
      </c>
      <c r="T1968" s="18">
        <f>IF(G1968&lt;=0,0,IF(G1968&lt;=12000,G1968,IF(G1968&lt;=32000,ROUNDUP(G1968/2,0)+6000,IF(G1968&lt;=56000,ROUNDUP(G1968/4,0)+14000,28000))))</f>
        <v/>
      </c>
      <c r="U1968" s="18">
        <f>IF(I1968&lt;=0,IF(H1968&lt;=0,0,IF(H1968&lt;=12000,H1968,IF(H1968&lt;=32000,ROUNDUP(H1968/2,0)+6000,IF(H1968&lt;=56000,ROUNDUP(H1968/4,0)+14000,28000)))),IF(H1968&lt;=0,IF(I1968&lt;=0,0,IF(I1968&lt;=15000,I1968,IF(I1968&lt;=40000,ROUNDUP(I1968/2,0)+7500,IF(I1968&lt;=70000,ROUNDUP(I1968/4,0)+17500,35000)))),MAX(IF(I1968&lt;=0,0,IF(I1968&lt;=15000,I1968,IF(I1968&lt;=40000,ROUNDUP(I1968/2,0)+7500,IF(I1968&lt;=70000,ROUNDUP(I1968/4,0)+17500,35000)))),MIN(IF(H1968&lt;=0,0,IF(H1968&lt;=12000,H1968,IF(H1968&lt;=32000,ROUNDUP(H1968/2,0)+6000,IF(H1968&lt;=56000,ROUNDUP(H1968/4,0)+14000,28000))))+IF(I1968&lt;=0,0,IF(I1968&lt;=15000,I1968,IF(I1968&lt;=40000,ROUNDUP(I1968/2,0)+7500,IF(I1968&lt;=70000,ROUNDUP(I1968/4,0)+17500,35000)))),28000))))</f>
        <v/>
      </c>
      <c r="V1968" s="18">
        <f>MIN(70000,S1968+T1968+U1968)</f>
        <v/>
      </c>
      <c r="W1968" s="18">
        <f>MAX(0,ROUNDDOWN(M1968-J1968-N1968-K1968-0,-3))</f>
        <v/>
      </c>
      <c r="X1968" s="18">
        <f>MAX(0,ROUNDDOWN(M1968-J1968-N1968-K1968-R1968,-3))</f>
        <v/>
      </c>
      <c r="Y1968" s="18">
        <f>IF(W1968&lt;=0,0,ROUNDDOWN((W1968*LOOKUP(W1968,{0,1950001,3300001,6950001,9000001,18000001,40000001},{0.05,0.1,0.2,0.23,0.33,0.4,0.45})-LOOKUP(W1968,{0,1950001,3300001,6950001,9000001,18000001,40000001},{0,97500,427500,636000,1536000,2796000,4796000}))*1.021,-2))</f>
        <v/>
      </c>
      <c r="Z1968" s="18">
        <f>IF(X1968&lt;=0,0,ROUNDDOWN((X1968*LOOKUP(X1968,{0,1950001,3300001,6950001,9000001,18000001,40000001},{0.05,0.1,0.2,0.23,0.33,0.4,0.45})-LOOKUP(X1968,{0,1950001,3300001,6950001,9000001,18000001,40000001},{0,97500,427500,636000,1536000,2796000,4796000}))*1.021,-2))</f>
        <v/>
      </c>
      <c r="AA1968" s="18">
        <f>MAX(0,ROUNDDOWN(M1968-J1968-430000-L1968-0,-3))</f>
        <v/>
      </c>
      <c r="AB1968" s="18">
        <f>MAX(0,ROUNDDOWN(M1968-J1968-430000-L1968-V1968,-3))</f>
        <v/>
      </c>
      <c r="AC1968" s="18">
        <f>IF(M1968&lt;=450000,0,MAX(0,ROUNDDOWN(AA1968*0.06-MIN(50000,AA1968)*0.03,-2))+MAX(0,ROUNDDOWN(AA1968*0.04-MIN(50000,AA1968)*0.02,-2)))</f>
        <v/>
      </c>
      <c r="AD1968" s="18">
        <f>IF(M1968&lt;=450000,0,MAX(0,ROUNDDOWN(AB1968*0.06-MIN(50000,AB1968)*0.03,-2))+MAX(0,ROUNDDOWN(AB1968*0.04-MIN(50000,AB1968)*0.02,-2)))</f>
        <v/>
      </c>
      <c r="AE1968" s="18">
        <f>Y1968-Z1968</f>
        <v/>
      </c>
      <c r="AF1968" s="18">
        <f>AC1968-AD1968</f>
        <v/>
      </c>
      <c r="AG1968" s="18">
        <f>AE1968+AF1968</f>
        <v/>
      </c>
      <c r="AH1968" s="20">
        <f>IF(W1968&lt;=0,0,LOOKUP(W1968,{0,1950001,3300001,6950001,9000001,18000001,40000001},{0.05,0.1,0.2,0.23,0.33,0.4,0.45}))</f>
        <v/>
      </c>
    </row>
    <row r="1969">
      <c r="A1969" t="inlineStr">
        <is>
          <t>1万円刻み 一般8万円</t>
        </is>
      </c>
      <c r="B1969" s="18">
        <f>'4_1万円刻み'!$A$630</f>
        <v/>
      </c>
      <c r="C1969" s="19" t="n">
        <v>2026</v>
      </c>
      <c r="D1969" t="inlineStr">
        <is>
          <t>いいえ</t>
        </is>
      </c>
      <c r="E1969" s="18" t="n">
        <v>80000</v>
      </c>
      <c r="F1969" s="18" t="n">
        <v>0</v>
      </c>
      <c r="G1969" s="18" t="n">
        <v>0</v>
      </c>
      <c r="H1969" s="18" t="n">
        <v>0</v>
      </c>
      <c r="I1969" s="18" t="n">
        <v>0</v>
      </c>
      <c r="J1969" s="18">
        <f>ROUND(MIN(B1969/12,650000)*12*0.0915+MIN(B1969/12,1390000)*12*(0.0504+0)+B1969*0.005,0)</f>
        <v/>
      </c>
      <c r="K1969" s="18" t="n">
        <v>0</v>
      </c>
      <c r="L1969" s="18" t="n">
        <v>0</v>
      </c>
      <c r="M1969" s="18">
        <f>ROUND(IF(C1969&gt;=2026,IF(B1969&lt;741000,0,IF(B1969&lt;2191000,B1969-740000,IF(B1969&lt;2193000,1451000,IF(B1969&lt;2196000,1453000,IF(B1969&lt;2200000,1456000,IF(B1969&lt;3600000,ROUNDDOWN(B1969/4,-3)*2.8-80000,IF(B1969&lt;6600000,ROUNDDOWN(B1969/4,-3)*3.2-440000,IF(B1969&lt;8500000,ROUNDDOWN(B1969*0.9,0)-1100000,B1969-1950000)))))))),IF(B1969&lt;651000,0,IF(B1969&lt;1900000,B1969-650000,IF(B1969&lt;3600000,ROUNDDOWN(B1969/4,-3)*2.8-80000,IF(B1969&lt;6600000,ROUNDDOWN(B1969/4,-3)*3.2-440000,IF(B1969&lt;8500000,ROUNDDOWN(B1969*0.9,0)-1100000,B1969-1950000)))))),0)</f>
        <v/>
      </c>
      <c r="N1969" s="18">
        <f>IF(M1969&gt;23500000,NA(),IF(C1969&gt;=2026,IF(M1969&lt;=4890000,1040000,IF(M1969&lt;=6550000,670000,620000)),IF(M1969&lt;=1320000,950000,IF(M1969&lt;=3360000,880000,IF(M1969&lt;=4890000,680000,IF(M1969&lt;=6550000,630000,580000))))))</f>
        <v/>
      </c>
      <c r="O1969" s="18">
        <f>IF(F1969&lt;=0,IF(AND(D1969="はい",C1969&gt;=2026,C1969&lt;=2027),IF(E1969&lt;=0,0,IF(E1969&lt;=30000,E1969,IF(E1969&lt;=60000,ROUNDUP(E1969/2,0)+15000,IF(E1969&lt;=120000,ROUNDUP(E1969/4,0)+30000,60000)))),IF(E1969&lt;=0,0,IF(E1969&lt;=20000,E1969,IF(E1969&lt;=40000,ROUNDUP(E1969/2,0)+10000,IF(E1969&lt;=80000,ROUNDUP(E1969/4,0)+20000,40000))))),IF(E1969&lt;=0,IF(F1969&lt;=0,0,IF(F1969&lt;=25000,F1969,IF(F1969&lt;=50000,ROUNDUP(F1969/2,0)+12500,IF(F1969&lt;=100000,ROUNDUP(F1969/4,0)+25000,50000)))),MAX(IF(F1969&lt;=0,0,IF(F1969&lt;=25000,F1969,IF(F1969&lt;=50000,ROUNDUP(F1969/2,0)+12500,IF(F1969&lt;=100000,ROUNDUP(F1969/4,0)+25000,50000)))),MIN(IF(AND(D1969="はい",C1969&gt;=2026,C1969&lt;=2027),IF(E1969&lt;=0,0,IF(E1969&lt;=30000,E1969,IF(E1969&lt;=60000,ROUNDUP(E1969/2,0)+15000,IF(E1969&lt;=120000,ROUNDUP(E1969/4,0)+30000,60000)))),IF(E1969&lt;=0,0,IF(E1969&lt;=20000,E1969,IF(E1969&lt;=40000,ROUNDUP(E1969/2,0)+10000,IF(E1969&lt;=80000,ROUNDUP(E1969/4,0)+20000,40000)))))+IF(F1969&lt;=0,0,IF(F1969&lt;=25000,F1969,IF(F1969&lt;=50000,ROUNDUP(F1969/2,0)+12500,IF(F1969&lt;=100000,ROUNDUP(F1969/4,0)+25000,50000)))),IF(AND(D1969="はい",C1969&gt;=2026,C1969&lt;=2027),60000,40000)))))</f>
        <v/>
      </c>
      <c r="P1969" s="18">
        <f>IF(G1969&lt;=0,0,IF(G1969&lt;=20000,G1969,IF(G1969&lt;=40000,ROUNDUP(G1969/2,0)+10000,IF(G1969&lt;=80000,ROUNDUP(G1969/4,0)+20000,40000))))</f>
        <v/>
      </c>
      <c r="Q1969" s="18">
        <f>IF(I1969&lt;=0,IF(H1969&lt;=0,0,IF(H1969&lt;=20000,H1969,IF(H1969&lt;=40000,ROUNDUP(H1969/2,0)+10000,IF(H1969&lt;=80000,ROUNDUP(H1969/4,0)+20000,40000)))),IF(H1969&lt;=0,IF(I1969&lt;=0,0,IF(I1969&lt;=25000,I1969,IF(I1969&lt;=50000,ROUNDUP(I1969/2,0)+12500,IF(I1969&lt;=100000,ROUNDUP(I1969/4,0)+25000,50000)))),MAX(IF(I1969&lt;=0,0,IF(I1969&lt;=25000,I1969,IF(I1969&lt;=50000,ROUNDUP(I1969/2,0)+12500,IF(I1969&lt;=100000,ROUNDUP(I1969/4,0)+25000,50000)))),MIN(IF(H1969&lt;=0,0,IF(H1969&lt;=20000,H1969,IF(H1969&lt;=40000,ROUNDUP(H1969/2,0)+10000,IF(H1969&lt;=80000,ROUNDUP(H1969/4,0)+20000,40000))))+IF(I1969&lt;=0,0,IF(I1969&lt;=25000,I1969,IF(I1969&lt;=50000,ROUNDUP(I1969/2,0)+12500,IF(I1969&lt;=100000,ROUNDUP(I1969/4,0)+25000,50000)))),40000))))</f>
        <v/>
      </c>
      <c r="R1969" s="18">
        <f>MIN(120000,O1969+P1969+Q1969)</f>
        <v/>
      </c>
      <c r="S1969" s="18">
        <f>IF(F1969&lt;=0,IF(E1969&lt;=0,0,IF(E1969&lt;=12000,E1969,IF(E1969&lt;=32000,ROUNDUP(E1969/2,0)+6000,IF(E1969&lt;=56000,ROUNDUP(E1969/4,0)+14000,28000)))),IF(E1969&lt;=0,IF(F1969&lt;=0,0,IF(F1969&lt;=15000,F1969,IF(F1969&lt;=40000,ROUNDUP(F1969/2,0)+7500,IF(F1969&lt;=70000,ROUNDUP(F1969/4,0)+17500,35000)))),MAX(IF(F1969&lt;=0,0,IF(F1969&lt;=15000,F1969,IF(F1969&lt;=40000,ROUNDUP(F1969/2,0)+7500,IF(F1969&lt;=70000,ROUNDUP(F1969/4,0)+17500,35000)))),MIN(IF(E1969&lt;=0,0,IF(E1969&lt;=12000,E1969,IF(E1969&lt;=32000,ROUNDUP(E1969/2,0)+6000,IF(E1969&lt;=56000,ROUNDUP(E1969/4,0)+14000,28000))))+IF(F1969&lt;=0,0,IF(F1969&lt;=15000,F1969,IF(F1969&lt;=40000,ROUNDUP(F1969/2,0)+7500,IF(F1969&lt;=70000,ROUNDUP(F1969/4,0)+17500,35000)))),28000))))</f>
        <v/>
      </c>
      <c r="T1969" s="18">
        <f>IF(G1969&lt;=0,0,IF(G1969&lt;=12000,G1969,IF(G1969&lt;=32000,ROUNDUP(G1969/2,0)+6000,IF(G1969&lt;=56000,ROUNDUP(G1969/4,0)+14000,28000))))</f>
        <v/>
      </c>
      <c r="U1969" s="18">
        <f>IF(I1969&lt;=0,IF(H1969&lt;=0,0,IF(H1969&lt;=12000,H1969,IF(H1969&lt;=32000,ROUNDUP(H1969/2,0)+6000,IF(H1969&lt;=56000,ROUNDUP(H1969/4,0)+14000,28000)))),IF(H1969&lt;=0,IF(I1969&lt;=0,0,IF(I1969&lt;=15000,I1969,IF(I1969&lt;=40000,ROUNDUP(I1969/2,0)+7500,IF(I1969&lt;=70000,ROUNDUP(I1969/4,0)+17500,35000)))),MAX(IF(I1969&lt;=0,0,IF(I1969&lt;=15000,I1969,IF(I1969&lt;=40000,ROUNDUP(I1969/2,0)+7500,IF(I1969&lt;=70000,ROUNDUP(I1969/4,0)+17500,35000)))),MIN(IF(H1969&lt;=0,0,IF(H1969&lt;=12000,H1969,IF(H1969&lt;=32000,ROUNDUP(H1969/2,0)+6000,IF(H1969&lt;=56000,ROUNDUP(H1969/4,0)+14000,28000))))+IF(I1969&lt;=0,0,IF(I1969&lt;=15000,I1969,IF(I1969&lt;=40000,ROUNDUP(I1969/2,0)+7500,IF(I1969&lt;=70000,ROUNDUP(I1969/4,0)+17500,35000)))),28000))))</f>
        <v/>
      </c>
      <c r="V1969" s="18">
        <f>MIN(70000,S1969+T1969+U1969)</f>
        <v/>
      </c>
      <c r="W1969" s="18">
        <f>MAX(0,ROUNDDOWN(M1969-J1969-N1969-K1969-0,-3))</f>
        <v/>
      </c>
      <c r="X1969" s="18">
        <f>MAX(0,ROUNDDOWN(M1969-J1969-N1969-K1969-R1969,-3))</f>
        <v/>
      </c>
      <c r="Y1969" s="18">
        <f>IF(W1969&lt;=0,0,ROUNDDOWN((W1969*LOOKUP(W1969,{0,1950001,3300001,6950001,9000001,18000001,40000001},{0.05,0.1,0.2,0.23,0.33,0.4,0.45})-LOOKUP(W1969,{0,1950001,3300001,6950001,9000001,18000001,40000001},{0,97500,427500,636000,1536000,2796000,4796000}))*1.021,-2))</f>
        <v/>
      </c>
      <c r="Z1969" s="18">
        <f>IF(X1969&lt;=0,0,ROUNDDOWN((X1969*LOOKUP(X1969,{0,1950001,3300001,6950001,9000001,18000001,40000001},{0.05,0.1,0.2,0.23,0.33,0.4,0.45})-LOOKUP(X1969,{0,1950001,3300001,6950001,9000001,18000001,40000001},{0,97500,427500,636000,1536000,2796000,4796000}))*1.021,-2))</f>
        <v/>
      </c>
      <c r="AA1969" s="18">
        <f>MAX(0,ROUNDDOWN(M1969-J1969-430000-L1969-0,-3))</f>
        <v/>
      </c>
      <c r="AB1969" s="18">
        <f>MAX(0,ROUNDDOWN(M1969-J1969-430000-L1969-V1969,-3))</f>
        <v/>
      </c>
      <c r="AC1969" s="18">
        <f>IF(M1969&lt;=450000,0,MAX(0,ROUNDDOWN(AA1969*0.06-MIN(50000,AA1969)*0.03,-2))+MAX(0,ROUNDDOWN(AA1969*0.04-MIN(50000,AA1969)*0.02,-2)))</f>
        <v/>
      </c>
      <c r="AD1969" s="18">
        <f>IF(M1969&lt;=450000,0,MAX(0,ROUNDDOWN(AB1969*0.06-MIN(50000,AB1969)*0.03,-2))+MAX(0,ROUNDDOWN(AB1969*0.04-MIN(50000,AB1969)*0.02,-2)))</f>
        <v/>
      </c>
      <c r="AE1969" s="18">
        <f>Y1969-Z1969</f>
        <v/>
      </c>
      <c r="AF1969" s="18">
        <f>AC1969-AD1969</f>
        <v/>
      </c>
      <c r="AG1969" s="18">
        <f>AE1969+AF1969</f>
        <v/>
      </c>
      <c r="AH1969" s="20">
        <f>IF(W1969&lt;=0,0,LOOKUP(W1969,{0,1950001,3300001,6950001,9000001,18000001,40000001},{0.05,0.1,0.2,0.23,0.33,0.4,0.45}))</f>
        <v/>
      </c>
    </row>
    <row r="1970">
      <c r="A1970" t="inlineStr">
        <is>
          <t>1万円刻み 特例あり一般12万円</t>
        </is>
      </c>
      <c r="B1970" s="18">
        <f>'4_1万円刻み'!$A$630</f>
        <v/>
      </c>
      <c r="C1970" s="19" t="n">
        <v>2026</v>
      </c>
      <c r="D1970" t="inlineStr">
        <is>
          <t>はい</t>
        </is>
      </c>
      <c r="E1970" s="18" t="n">
        <v>120000</v>
      </c>
      <c r="F1970" s="18" t="n">
        <v>0</v>
      </c>
      <c r="G1970" s="18" t="n">
        <v>0</v>
      </c>
      <c r="H1970" s="18" t="n">
        <v>0</v>
      </c>
      <c r="I1970" s="18" t="n">
        <v>0</v>
      </c>
      <c r="J1970" s="18">
        <f>ROUND(MIN(B1970/12,650000)*12*0.0915+MIN(B1970/12,1390000)*12*(0.0504+0)+B1970*0.005,0)</f>
        <v/>
      </c>
      <c r="K1970" s="18" t="n">
        <v>0</v>
      </c>
      <c r="L1970" s="18" t="n">
        <v>0</v>
      </c>
      <c r="M1970" s="18">
        <f>ROUND(IF(C1970&gt;=2026,IF(B1970&lt;741000,0,IF(B1970&lt;2191000,B1970-740000,IF(B1970&lt;2193000,1451000,IF(B1970&lt;2196000,1453000,IF(B1970&lt;2200000,1456000,IF(B1970&lt;3600000,ROUNDDOWN(B1970/4,-3)*2.8-80000,IF(B1970&lt;6600000,ROUNDDOWN(B1970/4,-3)*3.2-440000,IF(B1970&lt;8500000,ROUNDDOWN(B1970*0.9,0)-1100000,B1970-1950000)))))))),IF(B1970&lt;651000,0,IF(B1970&lt;1900000,B1970-650000,IF(B1970&lt;3600000,ROUNDDOWN(B1970/4,-3)*2.8-80000,IF(B1970&lt;6600000,ROUNDDOWN(B1970/4,-3)*3.2-440000,IF(B1970&lt;8500000,ROUNDDOWN(B1970*0.9,0)-1100000,B1970-1950000)))))),0)</f>
        <v/>
      </c>
      <c r="N1970" s="18">
        <f>IF(M1970&gt;23500000,NA(),IF(C1970&gt;=2026,IF(M1970&lt;=4890000,1040000,IF(M1970&lt;=6550000,670000,620000)),IF(M1970&lt;=1320000,950000,IF(M1970&lt;=3360000,880000,IF(M1970&lt;=4890000,680000,IF(M1970&lt;=6550000,630000,580000))))))</f>
        <v/>
      </c>
      <c r="O1970" s="18">
        <f>IF(F1970&lt;=0,IF(AND(D1970="はい",C1970&gt;=2026,C1970&lt;=2027),IF(E1970&lt;=0,0,IF(E1970&lt;=30000,E1970,IF(E1970&lt;=60000,ROUNDUP(E1970/2,0)+15000,IF(E1970&lt;=120000,ROUNDUP(E1970/4,0)+30000,60000)))),IF(E1970&lt;=0,0,IF(E1970&lt;=20000,E1970,IF(E1970&lt;=40000,ROUNDUP(E1970/2,0)+10000,IF(E1970&lt;=80000,ROUNDUP(E1970/4,0)+20000,40000))))),IF(E1970&lt;=0,IF(F1970&lt;=0,0,IF(F1970&lt;=25000,F1970,IF(F1970&lt;=50000,ROUNDUP(F1970/2,0)+12500,IF(F1970&lt;=100000,ROUNDUP(F1970/4,0)+25000,50000)))),MAX(IF(F1970&lt;=0,0,IF(F1970&lt;=25000,F1970,IF(F1970&lt;=50000,ROUNDUP(F1970/2,0)+12500,IF(F1970&lt;=100000,ROUNDUP(F1970/4,0)+25000,50000)))),MIN(IF(AND(D1970="はい",C1970&gt;=2026,C1970&lt;=2027),IF(E1970&lt;=0,0,IF(E1970&lt;=30000,E1970,IF(E1970&lt;=60000,ROUNDUP(E1970/2,0)+15000,IF(E1970&lt;=120000,ROUNDUP(E1970/4,0)+30000,60000)))),IF(E1970&lt;=0,0,IF(E1970&lt;=20000,E1970,IF(E1970&lt;=40000,ROUNDUP(E1970/2,0)+10000,IF(E1970&lt;=80000,ROUNDUP(E1970/4,0)+20000,40000)))))+IF(F1970&lt;=0,0,IF(F1970&lt;=25000,F1970,IF(F1970&lt;=50000,ROUNDUP(F1970/2,0)+12500,IF(F1970&lt;=100000,ROUNDUP(F1970/4,0)+25000,50000)))),IF(AND(D1970="はい",C1970&gt;=2026,C1970&lt;=2027),60000,40000)))))</f>
        <v/>
      </c>
      <c r="P1970" s="18">
        <f>IF(G1970&lt;=0,0,IF(G1970&lt;=20000,G1970,IF(G1970&lt;=40000,ROUNDUP(G1970/2,0)+10000,IF(G1970&lt;=80000,ROUNDUP(G1970/4,0)+20000,40000))))</f>
        <v/>
      </c>
      <c r="Q1970" s="18">
        <f>IF(I1970&lt;=0,IF(H1970&lt;=0,0,IF(H1970&lt;=20000,H1970,IF(H1970&lt;=40000,ROUNDUP(H1970/2,0)+10000,IF(H1970&lt;=80000,ROUNDUP(H1970/4,0)+20000,40000)))),IF(H1970&lt;=0,IF(I1970&lt;=0,0,IF(I1970&lt;=25000,I1970,IF(I1970&lt;=50000,ROUNDUP(I1970/2,0)+12500,IF(I1970&lt;=100000,ROUNDUP(I1970/4,0)+25000,50000)))),MAX(IF(I1970&lt;=0,0,IF(I1970&lt;=25000,I1970,IF(I1970&lt;=50000,ROUNDUP(I1970/2,0)+12500,IF(I1970&lt;=100000,ROUNDUP(I1970/4,0)+25000,50000)))),MIN(IF(H1970&lt;=0,0,IF(H1970&lt;=20000,H1970,IF(H1970&lt;=40000,ROUNDUP(H1970/2,0)+10000,IF(H1970&lt;=80000,ROUNDUP(H1970/4,0)+20000,40000))))+IF(I1970&lt;=0,0,IF(I1970&lt;=25000,I1970,IF(I1970&lt;=50000,ROUNDUP(I1970/2,0)+12500,IF(I1970&lt;=100000,ROUNDUP(I1970/4,0)+25000,50000)))),40000))))</f>
        <v/>
      </c>
      <c r="R1970" s="18">
        <f>MIN(120000,O1970+P1970+Q1970)</f>
        <v/>
      </c>
      <c r="S1970" s="18">
        <f>IF(F1970&lt;=0,IF(E1970&lt;=0,0,IF(E1970&lt;=12000,E1970,IF(E1970&lt;=32000,ROUNDUP(E1970/2,0)+6000,IF(E1970&lt;=56000,ROUNDUP(E1970/4,0)+14000,28000)))),IF(E1970&lt;=0,IF(F1970&lt;=0,0,IF(F1970&lt;=15000,F1970,IF(F1970&lt;=40000,ROUNDUP(F1970/2,0)+7500,IF(F1970&lt;=70000,ROUNDUP(F1970/4,0)+17500,35000)))),MAX(IF(F1970&lt;=0,0,IF(F1970&lt;=15000,F1970,IF(F1970&lt;=40000,ROUNDUP(F1970/2,0)+7500,IF(F1970&lt;=70000,ROUNDUP(F1970/4,0)+17500,35000)))),MIN(IF(E1970&lt;=0,0,IF(E1970&lt;=12000,E1970,IF(E1970&lt;=32000,ROUNDUP(E1970/2,0)+6000,IF(E1970&lt;=56000,ROUNDUP(E1970/4,0)+14000,28000))))+IF(F1970&lt;=0,0,IF(F1970&lt;=15000,F1970,IF(F1970&lt;=40000,ROUNDUP(F1970/2,0)+7500,IF(F1970&lt;=70000,ROUNDUP(F1970/4,0)+17500,35000)))),28000))))</f>
        <v/>
      </c>
      <c r="T1970" s="18">
        <f>IF(G1970&lt;=0,0,IF(G1970&lt;=12000,G1970,IF(G1970&lt;=32000,ROUNDUP(G1970/2,0)+6000,IF(G1970&lt;=56000,ROUNDUP(G1970/4,0)+14000,28000))))</f>
        <v/>
      </c>
      <c r="U1970" s="18">
        <f>IF(I1970&lt;=0,IF(H1970&lt;=0,0,IF(H1970&lt;=12000,H1970,IF(H1970&lt;=32000,ROUNDUP(H1970/2,0)+6000,IF(H1970&lt;=56000,ROUNDUP(H1970/4,0)+14000,28000)))),IF(H1970&lt;=0,IF(I1970&lt;=0,0,IF(I1970&lt;=15000,I1970,IF(I1970&lt;=40000,ROUNDUP(I1970/2,0)+7500,IF(I1970&lt;=70000,ROUNDUP(I1970/4,0)+17500,35000)))),MAX(IF(I1970&lt;=0,0,IF(I1970&lt;=15000,I1970,IF(I1970&lt;=40000,ROUNDUP(I1970/2,0)+7500,IF(I1970&lt;=70000,ROUNDUP(I1970/4,0)+17500,35000)))),MIN(IF(H1970&lt;=0,0,IF(H1970&lt;=12000,H1970,IF(H1970&lt;=32000,ROUNDUP(H1970/2,0)+6000,IF(H1970&lt;=56000,ROUNDUP(H1970/4,0)+14000,28000))))+IF(I1970&lt;=0,0,IF(I1970&lt;=15000,I1970,IF(I1970&lt;=40000,ROUNDUP(I1970/2,0)+7500,IF(I1970&lt;=70000,ROUNDUP(I1970/4,0)+17500,35000)))),28000))))</f>
        <v/>
      </c>
      <c r="V1970" s="18">
        <f>MIN(70000,S1970+T1970+U1970)</f>
        <v/>
      </c>
      <c r="W1970" s="18">
        <f>MAX(0,ROUNDDOWN(M1970-J1970-N1970-K1970-0,-3))</f>
        <v/>
      </c>
      <c r="X1970" s="18">
        <f>MAX(0,ROUNDDOWN(M1970-J1970-N1970-K1970-R1970,-3))</f>
        <v/>
      </c>
      <c r="Y1970" s="18">
        <f>IF(W1970&lt;=0,0,ROUNDDOWN((W1970*LOOKUP(W1970,{0,1950001,3300001,6950001,9000001,18000001,40000001},{0.05,0.1,0.2,0.23,0.33,0.4,0.45})-LOOKUP(W1970,{0,1950001,3300001,6950001,9000001,18000001,40000001},{0,97500,427500,636000,1536000,2796000,4796000}))*1.021,-2))</f>
        <v/>
      </c>
      <c r="Z1970" s="18">
        <f>IF(X1970&lt;=0,0,ROUNDDOWN((X1970*LOOKUP(X1970,{0,1950001,3300001,6950001,9000001,18000001,40000001},{0.05,0.1,0.2,0.23,0.33,0.4,0.45})-LOOKUP(X1970,{0,1950001,3300001,6950001,9000001,18000001,40000001},{0,97500,427500,636000,1536000,2796000,4796000}))*1.021,-2))</f>
        <v/>
      </c>
      <c r="AA1970" s="18">
        <f>MAX(0,ROUNDDOWN(M1970-J1970-430000-L1970-0,-3))</f>
        <v/>
      </c>
      <c r="AB1970" s="18">
        <f>MAX(0,ROUNDDOWN(M1970-J1970-430000-L1970-V1970,-3))</f>
        <v/>
      </c>
      <c r="AC1970" s="18">
        <f>IF(M1970&lt;=450000,0,MAX(0,ROUNDDOWN(AA1970*0.06-MIN(50000,AA1970)*0.03,-2))+MAX(0,ROUNDDOWN(AA1970*0.04-MIN(50000,AA1970)*0.02,-2)))</f>
        <v/>
      </c>
      <c r="AD1970" s="18">
        <f>IF(M1970&lt;=450000,0,MAX(0,ROUNDDOWN(AB1970*0.06-MIN(50000,AB1970)*0.03,-2))+MAX(0,ROUNDDOWN(AB1970*0.04-MIN(50000,AB1970)*0.02,-2)))</f>
        <v/>
      </c>
      <c r="AE1970" s="18">
        <f>Y1970-Z1970</f>
        <v/>
      </c>
      <c r="AF1970" s="18">
        <f>AC1970-AD1970</f>
        <v/>
      </c>
      <c r="AG1970" s="18">
        <f>AE1970+AF1970</f>
        <v/>
      </c>
      <c r="AH1970" s="20">
        <f>IF(W1970&lt;=0,0,LOOKUP(W1970,{0,1950001,3300001,6950001,9000001,18000001,40000001},{0.05,0.1,0.2,0.23,0.33,0.4,0.45}))</f>
        <v/>
      </c>
    </row>
    <row r="1971">
      <c r="A1971" t="inlineStr">
        <is>
          <t>1万円刻み 3区分8万円ずつ</t>
        </is>
      </c>
      <c r="B1971" s="18">
        <f>'4_1万円刻み'!$A$631</f>
        <v/>
      </c>
      <c r="C1971" s="19" t="n">
        <v>2026</v>
      </c>
      <c r="D1971" t="inlineStr">
        <is>
          <t>いいえ</t>
        </is>
      </c>
      <c r="E1971" s="18" t="n">
        <v>80000</v>
      </c>
      <c r="F1971" s="18" t="n">
        <v>0</v>
      </c>
      <c r="G1971" s="18" t="n">
        <v>80000</v>
      </c>
      <c r="H1971" s="18" t="n">
        <v>80000</v>
      </c>
      <c r="I1971" s="18" t="n">
        <v>0</v>
      </c>
      <c r="J1971" s="18">
        <f>ROUND(MIN(B1971/12,650000)*12*0.0915+MIN(B1971/12,1390000)*12*(0.0504+0)+B1971*0.005,0)</f>
        <v/>
      </c>
      <c r="K1971" s="18" t="n">
        <v>0</v>
      </c>
      <c r="L1971" s="18" t="n">
        <v>0</v>
      </c>
      <c r="M1971" s="18">
        <f>ROUND(IF(C1971&gt;=2026,IF(B1971&lt;741000,0,IF(B1971&lt;2191000,B1971-740000,IF(B1971&lt;2193000,1451000,IF(B1971&lt;2196000,1453000,IF(B1971&lt;2200000,1456000,IF(B1971&lt;3600000,ROUNDDOWN(B1971/4,-3)*2.8-80000,IF(B1971&lt;6600000,ROUNDDOWN(B1971/4,-3)*3.2-440000,IF(B1971&lt;8500000,ROUNDDOWN(B1971*0.9,0)-1100000,B1971-1950000)))))))),IF(B1971&lt;651000,0,IF(B1971&lt;1900000,B1971-650000,IF(B1971&lt;3600000,ROUNDDOWN(B1971/4,-3)*2.8-80000,IF(B1971&lt;6600000,ROUNDDOWN(B1971/4,-3)*3.2-440000,IF(B1971&lt;8500000,ROUNDDOWN(B1971*0.9,0)-1100000,B1971-1950000)))))),0)</f>
        <v/>
      </c>
      <c r="N1971" s="18">
        <f>IF(M1971&gt;23500000,NA(),IF(C1971&gt;=2026,IF(M1971&lt;=4890000,1040000,IF(M1971&lt;=6550000,670000,620000)),IF(M1971&lt;=1320000,950000,IF(M1971&lt;=3360000,880000,IF(M1971&lt;=4890000,680000,IF(M1971&lt;=6550000,630000,580000))))))</f>
        <v/>
      </c>
      <c r="O1971" s="18">
        <f>IF(F1971&lt;=0,IF(AND(D1971="はい",C1971&gt;=2026,C1971&lt;=2027),IF(E1971&lt;=0,0,IF(E1971&lt;=30000,E1971,IF(E1971&lt;=60000,ROUNDUP(E1971/2,0)+15000,IF(E1971&lt;=120000,ROUNDUP(E1971/4,0)+30000,60000)))),IF(E1971&lt;=0,0,IF(E1971&lt;=20000,E1971,IF(E1971&lt;=40000,ROUNDUP(E1971/2,0)+10000,IF(E1971&lt;=80000,ROUNDUP(E1971/4,0)+20000,40000))))),IF(E1971&lt;=0,IF(F1971&lt;=0,0,IF(F1971&lt;=25000,F1971,IF(F1971&lt;=50000,ROUNDUP(F1971/2,0)+12500,IF(F1971&lt;=100000,ROUNDUP(F1971/4,0)+25000,50000)))),MAX(IF(F1971&lt;=0,0,IF(F1971&lt;=25000,F1971,IF(F1971&lt;=50000,ROUNDUP(F1971/2,0)+12500,IF(F1971&lt;=100000,ROUNDUP(F1971/4,0)+25000,50000)))),MIN(IF(AND(D1971="はい",C1971&gt;=2026,C1971&lt;=2027),IF(E1971&lt;=0,0,IF(E1971&lt;=30000,E1971,IF(E1971&lt;=60000,ROUNDUP(E1971/2,0)+15000,IF(E1971&lt;=120000,ROUNDUP(E1971/4,0)+30000,60000)))),IF(E1971&lt;=0,0,IF(E1971&lt;=20000,E1971,IF(E1971&lt;=40000,ROUNDUP(E1971/2,0)+10000,IF(E1971&lt;=80000,ROUNDUP(E1971/4,0)+20000,40000)))))+IF(F1971&lt;=0,0,IF(F1971&lt;=25000,F1971,IF(F1971&lt;=50000,ROUNDUP(F1971/2,0)+12500,IF(F1971&lt;=100000,ROUNDUP(F1971/4,0)+25000,50000)))),IF(AND(D1971="はい",C1971&gt;=2026,C1971&lt;=2027),60000,40000)))))</f>
        <v/>
      </c>
      <c r="P1971" s="18">
        <f>IF(G1971&lt;=0,0,IF(G1971&lt;=20000,G1971,IF(G1971&lt;=40000,ROUNDUP(G1971/2,0)+10000,IF(G1971&lt;=80000,ROUNDUP(G1971/4,0)+20000,40000))))</f>
        <v/>
      </c>
      <c r="Q1971" s="18">
        <f>IF(I1971&lt;=0,IF(H1971&lt;=0,0,IF(H1971&lt;=20000,H1971,IF(H1971&lt;=40000,ROUNDUP(H1971/2,0)+10000,IF(H1971&lt;=80000,ROUNDUP(H1971/4,0)+20000,40000)))),IF(H1971&lt;=0,IF(I1971&lt;=0,0,IF(I1971&lt;=25000,I1971,IF(I1971&lt;=50000,ROUNDUP(I1971/2,0)+12500,IF(I1971&lt;=100000,ROUNDUP(I1971/4,0)+25000,50000)))),MAX(IF(I1971&lt;=0,0,IF(I1971&lt;=25000,I1971,IF(I1971&lt;=50000,ROUNDUP(I1971/2,0)+12500,IF(I1971&lt;=100000,ROUNDUP(I1971/4,0)+25000,50000)))),MIN(IF(H1971&lt;=0,0,IF(H1971&lt;=20000,H1971,IF(H1971&lt;=40000,ROUNDUP(H1971/2,0)+10000,IF(H1971&lt;=80000,ROUNDUP(H1971/4,0)+20000,40000))))+IF(I1971&lt;=0,0,IF(I1971&lt;=25000,I1971,IF(I1971&lt;=50000,ROUNDUP(I1971/2,0)+12500,IF(I1971&lt;=100000,ROUNDUP(I1971/4,0)+25000,50000)))),40000))))</f>
        <v/>
      </c>
      <c r="R1971" s="18">
        <f>MIN(120000,O1971+P1971+Q1971)</f>
        <v/>
      </c>
      <c r="S1971" s="18">
        <f>IF(F1971&lt;=0,IF(E1971&lt;=0,0,IF(E1971&lt;=12000,E1971,IF(E1971&lt;=32000,ROUNDUP(E1971/2,0)+6000,IF(E1971&lt;=56000,ROUNDUP(E1971/4,0)+14000,28000)))),IF(E1971&lt;=0,IF(F1971&lt;=0,0,IF(F1971&lt;=15000,F1971,IF(F1971&lt;=40000,ROUNDUP(F1971/2,0)+7500,IF(F1971&lt;=70000,ROUNDUP(F1971/4,0)+17500,35000)))),MAX(IF(F1971&lt;=0,0,IF(F1971&lt;=15000,F1971,IF(F1971&lt;=40000,ROUNDUP(F1971/2,0)+7500,IF(F1971&lt;=70000,ROUNDUP(F1971/4,0)+17500,35000)))),MIN(IF(E1971&lt;=0,0,IF(E1971&lt;=12000,E1971,IF(E1971&lt;=32000,ROUNDUP(E1971/2,0)+6000,IF(E1971&lt;=56000,ROUNDUP(E1971/4,0)+14000,28000))))+IF(F1971&lt;=0,0,IF(F1971&lt;=15000,F1971,IF(F1971&lt;=40000,ROUNDUP(F1971/2,0)+7500,IF(F1971&lt;=70000,ROUNDUP(F1971/4,0)+17500,35000)))),28000))))</f>
        <v/>
      </c>
      <c r="T1971" s="18">
        <f>IF(G1971&lt;=0,0,IF(G1971&lt;=12000,G1971,IF(G1971&lt;=32000,ROUNDUP(G1971/2,0)+6000,IF(G1971&lt;=56000,ROUNDUP(G1971/4,0)+14000,28000))))</f>
        <v/>
      </c>
      <c r="U1971" s="18">
        <f>IF(I1971&lt;=0,IF(H1971&lt;=0,0,IF(H1971&lt;=12000,H1971,IF(H1971&lt;=32000,ROUNDUP(H1971/2,0)+6000,IF(H1971&lt;=56000,ROUNDUP(H1971/4,0)+14000,28000)))),IF(H1971&lt;=0,IF(I1971&lt;=0,0,IF(I1971&lt;=15000,I1971,IF(I1971&lt;=40000,ROUNDUP(I1971/2,0)+7500,IF(I1971&lt;=70000,ROUNDUP(I1971/4,0)+17500,35000)))),MAX(IF(I1971&lt;=0,0,IF(I1971&lt;=15000,I1971,IF(I1971&lt;=40000,ROUNDUP(I1971/2,0)+7500,IF(I1971&lt;=70000,ROUNDUP(I1971/4,0)+17500,35000)))),MIN(IF(H1971&lt;=0,0,IF(H1971&lt;=12000,H1971,IF(H1971&lt;=32000,ROUNDUP(H1971/2,0)+6000,IF(H1971&lt;=56000,ROUNDUP(H1971/4,0)+14000,28000))))+IF(I1971&lt;=0,0,IF(I1971&lt;=15000,I1971,IF(I1971&lt;=40000,ROUNDUP(I1971/2,0)+7500,IF(I1971&lt;=70000,ROUNDUP(I1971/4,0)+17500,35000)))),28000))))</f>
        <v/>
      </c>
      <c r="V1971" s="18">
        <f>MIN(70000,S1971+T1971+U1971)</f>
        <v/>
      </c>
      <c r="W1971" s="18">
        <f>MAX(0,ROUNDDOWN(M1971-J1971-N1971-K1971-0,-3))</f>
        <v/>
      </c>
      <c r="X1971" s="18">
        <f>MAX(0,ROUNDDOWN(M1971-J1971-N1971-K1971-R1971,-3))</f>
        <v/>
      </c>
      <c r="Y1971" s="18">
        <f>IF(W1971&lt;=0,0,ROUNDDOWN((W1971*LOOKUP(W1971,{0,1950001,3300001,6950001,9000001,18000001,40000001},{0.05,0.1,0.2,0.23,0.33,0.4,0.45})-LOOKUP(W1971,{0,1950001,3300001,6950001,9000001,18000001,40000001},{0,97500,427500,636000,1536000,2796000,4796000}))*1.021,-2))</f>
        <v/>
      </c>
      <c r="Z1971" s="18">
        <f>IF(X1971&lt;=0,0,ROUNDDOWN((X1971*LOOKUP(X1971,{0,1950001,3300001,6950001,9000001,18000001,40000001},{0.05,0.1,0.2,0.23,0.33,0.4,0.45})-LOOKUP(X1971,{0,1950001,3300001,6950001,9000001,18000001,40000001},{0,97500,427500,636000,1536000,2796000,4796000}))*1.021,-2))</f>
        <v/>
      </c>
      <c r="AA1971" s="18">
        <f>MAX(0,ROUNDDOWN(M1971-J1971-430000-L1971-0,-3))</f>
        <v/>
      </c>
      <c r="AB1971" s="18">
        <f>MAX(0,ROUNDDOWN(M1971-J1971-430000-L1971-V1971,-3))</f>
        <v/>
      </c>
      <c r="AC1971" s="18">
        <f>IF(M1971&lt;=450000,0,MAX(0,ROUNDDOWN(AA1971*0.06-MIN(50000,AA1971)*0.03,-2))+MAX(0,ROUNDDOWN(AA1971*0.04-MIN(50000,AA1971)*0.02,-2)))</f>
        <v/>
      </c>
      <c r="AD1971" s="18">
        <f>IF(M1971&lt;=450000,0,MAX(0,ROUNDDOWN(AB1971*0.06-MIN(50000,AB1971)*0.03,-2))+MAX(0,ROUNDDOWN(AB1971*0.04-MIN(50000,AB1971)*0.02,-2)))</f>
        <v/>
      </c>
      <c r="AE1971" s="18">
        <f>Y1971-Z1971</f>
        <v/>
      </c>
      <c r="AF1971" s="18">
        <f>AC1971-AD1971</f>
        <v/>
      </c>
      <c r="AG1971" s="18">
        <f>AE1971+AF1971</f>
        <v/>
      </c>
      <c r="AH1971" s="20">
        <f>IF(W1971&lt;=0,0,LOOKUP(W1971,{0,1950001,3300001,6950001,9000001,18000001,40000001},{0.05,0.1,0.2,0.23,0.33,0.4,0.45}))</f>
        <v/>
      </c>
    </row>
    <row r="1972">
      <c r="A1972" t="inlineStr">
        <is>
          <t>1万円刻み 一般8万円</t>
        </is>
      </c>
      <c r="B1972" s="18">
        <f>'4_1万円刻み'!$A$631</f>
        <v/>
      </c>
      <c r="C1972" s="19" t="n">
        <v>2026</v>
      </c>
      <c r="D1972" t="inlineStr">
        <is>
          <t>いいえ</t>
        </is>
      </c>
      <c r="E1972" s="18" t="n">
        <v>80000</v>
      </c>
      <c r="F1972" s="18" t="n">
        <v>0</v>
      </c>
      <c r="G1972" s="18" t="n">
        <v>0</v>
      </c>
      <c r="H1972" s="18" t="n">
        <v>0</v>
      </c>
      <c r="I1972" s="18" t="n">
        <v>0</v>
      </c>
      <c r="J1972" s="18">
        <f>ROUND(MIN(B1972/12,650000)*12*0.0915+MIN(B1972/12,1390000)*12*(0.0504+0)+B1972*0.005,0)</f>
        <v/>
      </c>
      <c r="K1972" s="18" t="n">
        <v>0</v>
      </c>
      <c r="L1972" s="18" t="n">
        <v>0</v>
      </c>
      <c r="M1972" s="18">
        <f>ROUND(IF(C1972&gt;=2026,IF(B1972&lt;741000,0,IF(B1972&lt;2191000,B1972-740000,IF(B1972&lt;2193000,1451000,IF(B1972&lt;2196000,1453000,IF(B1972&lt;2200000,1456000,IF(B1972&lt;3600000,ROUNDDOWN(B1972/4,-3)*2.8-80000,IF(B1972&lt;6600000,ROUNDDOWN(B1972/4,-3)*3.2-440000,IF(B1972&lt;8500000,ROUNDDOWN(B1972*0.9,0)-1100000,B1972-1950000)))))))),IF(B1972&lt;651000,0,IF(B1972&lt;1900000,B1972-650000,IF(B1972&lt;3600000,ROUNDDOWN(B1972/4,-3)*2.8-80000,IF(B1972&lt;6600000,ROUNDDOWN(B1972/4,-3)*3.2-440000,IF(B1972&lt;8500000,ROUNDDOWN(B1972*0.9,0)-1100000,B1972-1950000)))))),0)</f>
        <v/>
      </c>
      <c r="N1972" s="18">
        <f>IF(M1972&gt;23500000,NA(),IF(C1972&gt;=2026,IF(M1972&lt;=4890000,1040000,IF(M1972&lt;=6550000,670000,620000)),IF(M1972&lt;=1320000,950000,IF(M1972&lt;=3360000,880000,IF(M1972&lt;=4890000,680000,IF(M1972&lt;=6550000,630000,580000))))))</f>
        <v/>
      </c>
      <c r="O1972" s="18">
        <f>IF(F1972&lt;=0,IF(AND(D1972="はい",C1972&gt;=2026,C1972&lt;=2027),IF(E1972&lt;=0,0,IF(E1972&lt;=30000,E1972,IF(E1972&lt;=60000,ROUNDUP(E1972/2,0)+15000,IF(E1972&lt;=120000,ROUNDUP(E1972/4,0)+30000,60000)))),IF(E1972&lt;=0,0,IF(E1972&lt;=20000,E1972,IF(E1972&lt;=40000,ROUNDUP(E1972/2,0)+10000,IF(E1972&lt;=80000,ROUNDUP(E1972/4,0)+20000,40000))))),IF(E1972&lt;=0,IF(F1972&lt;=0,0,IF(F1972&lt;=25000,F1972,IF(F1972&lt;=50000,ROUNDUP(F1972/2,0)+12500,IF(F1972&lt;=100000,ROUNDUP(F1972/4,0)+25000,50000)))),MAX(IF(F1972&lt;=0,0,IF(F1972&lt;=25000,F1972,IF(F1972&lt;=50000,ROUNDUP(F1972/2,0)+12500,IF(F1972&lt;=100000,ROUNDUP(F1972/4,0)+25000,50000)))),MIN(IF(AND(D1972="はい",C1972&gt;=2026,C1972&lt;=2027),IF(E1972&lt;=0,0,IF(E1972&lt;=30000,E1972,IF(E1972&lt;=60000,ROUNDUP(E1972/2,0)+15000,IF(E1972&lt;=120000,ROUNDUP(E1972/4,0)+30000,60000)))),IF(E1972&lt;=0,0,IF(E1972&lt;=20000,E1972,IF(E1972&lt;=40000,ROUNDUP(E1972/2,0)+10000,IF(E1972&lt;=80000,ROUNDUP(E1972/4,0)+20000,40000)))))+IF(F1972&lt;=0,0,IF(F1972&lt;=25000,F1972,IF(F1972&lt;=50000,ROUNDUP(F1972/2,0)+12500,IF(F1972&lt;=100000,ROUNDUP(F1972/4,0)+25000,50000)))),IF(AND(D1972="はい",C1972&gt;=2026,C1972&lt;=2027),60000,40000)))))</f>
        <v/>
      </c>
      <c r="P1972" s="18">
        <f>IF(G1972&lt;=0,0,IF(G1972&lt;=20000,G1972,IF(G1972&lt;=40000,ROUNDUP(G1972/2,0)+10000,IF(G1972&lt;=80000,ROUNDUP(G1972/4,0)+20000,40000))))</f>
        <v/>
      </c>
      <c r="Q1972" s="18">
        <f>IF(I1972&lt;=0,IF(H1972&lt;=0,0,IF(H1972&lt;=20000,H1972,IF(H1972&lt;=40000,ROUNDUP(H1972/2,0)+10000,IF(H1972&lt;=80000,ROUNDUP(H1972/4,0)+20000,40000)))),IF(H1972&lt;=0,IF(I1972&lt;=0,0,IF(I1972&lt;=25000,I1972,IF(I1972&lt;=50000,ROUNDUP(I1972/2,0)+12500,IF(I1972&lt;=100000,ROUNDUP(I1972/4,0)+25000,50000)))),MAX(IF(I1972&lt;=0,0,IF(I1972&lt;=25000,I1972,IF(I1972&lt;=50000,ROUNDUP(I1972/2,0)+12500,IF(I1972&lt;=100000,ROUNDUP(I1972/4,0)+25000,50000)))),MIN(IF(H1972&lt;=0,0,IF(H1972&lt;=20000,H1972,IF(H1972&lt;=40000,ROUNDUP(H1972/2,0)+10000,IF(H1972&lt;=80000,ROUNDUP(H1972/4,0)+20000,40000))))+IF(I1972&lt;=0,0,IF(I1972&lt;=25000,I1972,IF(I1972&lt;=50000,ROUNDUP(I1972/2,0)+12500,IF(I1972&lt;=100000,ROUNDUP(I1972/4,0)+25000,50000)))),40000))))</f>
        <v/>
      </c>
      <c r="R1972" s="18">
        <f>MIN(120000,O1972+P1972+Q1972)</f>
        <v/>
      </c>
      <c r="S1972" s="18">
        <f>IF(F1972&lt;=0,IF(E1972&lt;=0,0,IF(E1972&lt;=12000,E1972,IF(E1972&lt;=32000,ROUNDUP(E1972/2,0)+6000,IF(E1972&lt;=56000,ROUNDUP(E1972/4,0)+14000,28000)))),IF(E1972&lt;=0,IF(F1972&lt;=0,0,IF(F1972&lt;=15000,F1972,IF(F1972&lt;=40000,ROUNDUP(F1972/2,0)+7500,IF(F1972&lt;=70000,ROUNDUP(F1972/4,0)+17500,35000)))),MAX(IF(F1972&lt;=0,0,IF(F1972&lt;=15000,F1972,IF(F1972&lt;=40000,ROUNDUP(F1972/2,0)+7500,IF(F1972&lt;=70000,ROUNDUP(F1972/4,0)+17500,35000)))),MIN(IF(E1972&lt;=0,0,IF(E1972&lt;=12000,E1972,IF(E1972&lt;=32000,ROUNDUP(E1972/2,0)+6000,IF(E1972&lt;=56000,ROUNDUP(E1972/4,0)+14000,28000))))+IF(F1972&lt;=0,0,IF(F1972&lt;=15000,F1972,IF(F1972&lt;=40000,ROUNDUP(F1972/2,0)+7500,IF(F1972&lt;=70000,ROUNDUP(F1972/4,0)+17500,35000)))),28000))))</f>
        <v/>
      </c>
      <c r="T1972" s="18">
        <f>IF(G1972&lt;=0,0,IF(G1972&lt;=12000,G1972,IF(G1972&lt;=32000,ROUNDUP(G1972/2,0)+6000,IF(G1972&lt;=56000,ROUNDUP(G1972/4,0)+14000,28000))))</f>
        <v/>
      </c>
      <c r="U1972" s="18">
        <f>IF(I1972&lt;=0,IF(H1972&lt;=0,0,IF(H1972&lt;=12000,H1972,IF(H1972&lt;=32000,ROUNDUP(H1972/2,0)+6000,IF(H1972&lt;=56000,ROUNDUP(H1972/4,0)+14000,28000)))),IF(H1972&lt;=0,IF(I1972&lt;=0,0,IF(I1972&lt;=15000,I1972,IF(I1972&lt;=40000,ROUNDUP(I1972/2,0)+7500,IF(I1972&lt;=70000,ROUNDUP(I1972/4,0)+17500,35000)))),MAX(IF(I1972&lt;=0,0,IF(I1972&lt;=15000,I1972,IF(I1972&lt;=40000,ROUNDUP(I1972/2,0)+7500,IF(I1972&lt;=70000,ROUNDUP(I1972/4,0)+17500,35000)))),MIN(IF(H1972&lt;=0,0,IF(H1972&lt;=12000,H1972,IF(H1972&lt;=32000,ROUNDUP(H1972/2,0)+6000,IF(H1972&lt;=56000,ROUNDUP(H1972/4,0)+14000,28000))))+IF(I1972&lt;=0,0,IF(I1972&lt;=15000,I1972,IF(I1972&lt;=40000,ROUNDUP(I1972/2,0)+7500,IF(I1972&lt;=70000,ROUNDUP(I1972/4,0)+17500,35000)))),28000))))</f>
        <v/>
      </c>
      <c r="V1972" s="18">
        <f>MIN(70000,S1972+T1972+U1972)</f>
        <v/>
      </c>
      <c r="W1972" s="18">
        <f>MAX(0,ROUNDDOWN(M1972-J1972-N1972-K1972-0,-3))</f>
        <v/>
      </c>
      <c r="X1972" s="18">
        <f>MAX(0,ROUNDDOWN(M1972-J1972-N1972-K1972-R1972,-3))</f>
        <v/>
      </c>
      <c r="Y1972" s="18">
        <f>IF(W1972&lt;=0,0,ROUNDDOWN((W1972*LOOKUP(W1972,{0,1950001,3300001,6950001,9000001,18000001,40000001},{0.05,0.1,0.2,0.23,0.33,0.4,0.45})-LOOKUP(W1972,{0,1950001,3300001,6950001,9000001,18000001,40000001},{0,97500,427500,636000,1536000,2796000,4796000}))*1.021,-2))</f>
        <v/>
      </c>
      <c r="Z1972" s="18">
        <f>IF(X1972&lt;=0,0,ROUNDDOWN((X1972*LOOKUP(X1972,{0,1950001,3300001,6950001,9000001,18000001,40000001},{0.05,0.1,0.2,0.23,0.33,0.4,0.45})-LOOKUP(X1972,{0,1950001,3300001,6950001,9000001,18000001,40000001},{0,97500,427500,636000,1536000,2796000,4796000}))*1.021,-2))</f>
        <v/>
      </c>
      <c r="AA1972" s="18">
        <f>MAX(0,ROUNDDOWN(M1972-J1972-430000-L1972-0,-3))</f>
        <v/>
      </c>
      <c r="AB1972" s="18">
        <f>MAX(0,ROUNDDOWN(M1972-J1972-430000-L1972-V1972,-3))</f>
        <v/>
      </c>
      <c r="AC1972" s="18">
        <f>IF(M1972&lt;=450000,0,MAX(0,ROUNDDOWN(AA1972*0.06-MIN(50000,AA1972)*0.03,-2))+MAX(0,ROUNDDOWN(AA1972*0.04-MIN(50000,AA1972)*0.02,-2)))</f>
        <v/>
      </c>
      <c r="AD1972" s="18">
        <f>IF(M1972&lt;=450000,0,MAX(0,ROUNDDOWN(AB1972*0.06-MIN(50000,AB1972)*0.03,-2))+MAX(0,ROUNDDOWN(AB1972*0.04-MIN(50000,AB1972)*0.02,-2)))</f>
        <v/>
      </c>
      <c r="AE1972" s="18">
        <f>Y1972-Z1972</f>
        <v/>
      </c>
      <c r="AF1972" s="18">
        <f>AC1972-AD1972</f>
        <v/>
      </c>
      <c r="AG1972" s="18">
        <f>AE1972+AF1972</f>
        <v/>
      </c>
      <c r="AH1972" s="20">
        <f>IF(W1972&lt;=0,0,LOOKUP(W1972,{0,1950001,3300001,6950001,9000001,18000001,40000001},{0.05,0.1,0.2,0.23,0.33,0.4,0.45}))</f>
        <v/>
      </c>
    </row>
    <row r="1973">
      <c r="A1973" t="inlineStr">
        <is>
          <t>1万円刻み 特例あり一般12万円</t>
        </is>
      </c>
      <c r="B1973" s="18">
        <f>'4_1万円刻み'!$A$631</f>
        <v/>
      </c>
      <c r="C1973" s="19" t="n">
        <v>2026</v>
      </c>
      <c r="D1973" t="inlineStr">
        <is>
          <t>はい</t>
        </is>
      </c>
      <c r="E1973" s="18" t="n">
        <v>120000</v>
      </c>
      <c r="F1973" s="18" t="n">
        <v>0</v>
      </c>
      <c r="G1973" s="18" t="n">
        <v>0</v>
      </c>
      <c r="H1973" s="18" t="n">
        <v>0</v>
      </c>
      <c r="I1973" s="18" t="n">
        <v>0</v>
      </c>
      <c r="J1973" s="18">
        <f>ROUND(MIN(B1973/12,650000)*12*0.0915+MIN(B1973/12,1390000)*12*(0.0504+0)+B1973*0.005,0)</f>
        <v/>
      </c>
      <c r="K1973" s="18" t="n">
        <v>0</v>
      </c>
      <c r="L1973" s="18" t="n">
        <v>0</v>
      </c>
      <c r="M1973" s="18">
        <f>ROUND(IF(C1973&gt;=2026,IF(B1973&lt;741000,0,IF(B1973&lt;2191000,B1973-740000,IF(B1973&lt;2193000,1451000,IF(B1973&lt;2196000,1453000,IF(B1973&lt;2200000,1456000,IF(B1973&lt;3600000,ROUNDDOWN(B1973/4,-3)*2.8-80000,IF(B1973&lt;6600000,ROUNDDOWN(B1973/4,-3)*3.2-440000,IF(B1973&lt;8500000,ROUNDDOWN(B1973*0.9,0)-1100000,B1973-1950000)))))))),IF(B1973&lt;651000,0,IF(B1973&lt;1900000,B1973-650000,IF(B1973&lt;3600000,ROUNDDOWN(B1973/4,-3)*2.8-80000,IF(B1973&lt;6600000,ROUNDDOWN(B1973/4,-3)*3.2-440000,IF(B1973&lt;8500000,ROUNDDOWN(B1973*0.9,0)-1100000,B1973-1950000)))))),0)</f>
        <v/>
      </c>
      <c r="N1973" s="18">
        <f>IF(M1973&gt;23500000,NA(),IF(C1973&gt;=2026,IF(M1973&lt;=4890000,1040000,IF(M1973&lt;=6550000,670000,620000)),IF(M1973&lt;=1320000,950000,IF(M1973&lt;=3360000,880000,IF(M1973&lt;=4890000,680000,IF(M1973&lt;=6550000,630000,580000))))))</f>
        <v/>
      </c>
      <c r="O1973" s="18">
        <f>IF(F1973&lt;=0,IF(AND(D1973="はい",C1973&gt;=2026,C1973&lt;=2027),IF(E1973&lt;=0,0,IF(E1973&lt;=30000,E1973,IF(E1973&lt;=60000,ROUNDUP(E1973/2,0)+15000,IF(E1973&lt;=120000,ROUNDUP(E1973/4,0)+30000,60000)))),IF(E1973&lt;=0,0,IF(E1973&lt;=20000,E1973,IF(E1973&lt;=40000,ROUNDUP(E1973/2,0)+10000,IF(E1973&lt;=80000,ROUNDUP(E1973/4,0)+20000,40000))))),IF(E1973&lt;=0,IF(F1973&lt;=0,0,IF(F1973&lt;=25000,F1973,IF(F1973&lt;=50000,ROUNDUP(F1973/2,0)+12500,IF(F1973&lt;=100000,ROUNDUP(F1973/4,0)+25000,50000)))),MAX(IF(F1973&lt;=0,0,IF(F1973&lt;=25000,F1973,IF(F1973&lt;=50000,ROUNDUP(F1973/2,0)+12500,IF(F1973&lt;=100000,ROUNDUP(F1973/4,0)+25000,50000)))),MIN(IF(AND(D1973="はい",C1973&gt;=2026,C1973&lt;=2027),IF(E1973&lt;=0,0,IF(E1973&lt;=30000,E1973,IF(E1973&lt;=60000,ROUNDUP(E1973/2,0)+15000,IF(E1973&lt;=120000,ROUNDUP(E1973/4,0)+30000,60000)))),IF(E1973&lt;=0,0,IF(E1973&lt;=20000,E1973,IF(E1973&lt;=40000,ROUNDUP(E1973/2,0)+10000,IF(E1973&lt;=80000,ROUNDUP(E1973/4,0)+20000,40000)))))+IF(F1973&lt;=0,0,IF(F1973&lt;=25000,F1973,IF(F1973&lt;=50000,ROUNDUP(F1973/2,0)+12500,IF(F1973&lt;=100000,ROUNDUP(F1973/4,0)+25000,50000)))),IF(AND(D1973="はい",C1973&gt;=2026,C1973&lt;=2027),60000,40000)))))</f>
        <v/>
      </c>
      <c r="P1973" s="18">
        <f>IF(G1973&lt;=0,0,IF(G1973&lt;=20000,G1973,IF(G1973&lt;=40000,ROUNDUP(G1973/2,0)+10000,IF(G1973&lt;=80000,ROUNDUP(G1973/4,0)+20000,40000))))</f>
        <v/>
      </c>
      <c r="Q1973" s="18">
        <f>IF(I1973&lt;=0,IF(H1973&lt;=0,0,IF(H1973&lt;=20000,H1973,IF(H1973&lt;=40000,ROUNDUP(H1973/2,0)+10000,IF(H1973&lt;=80000,ROUNDUP(H1973/4,0)+20000,40000)))),IF(H1973&lt;=0,IF(I1973&lt;=0,0,IF(I1973&lt;=25000,I1973,IF(I1973&lt;=50000,ROUNDUP(I1973/2,0)+12500,IF(I1973&lt;=100000,ROUNDUP(I1973/4,0)+25000,50000)))),MAX(IF(I1973&lt;=0,0,IF(I1973&lt;=25000,I1973,IF(I1973&lt;=50000,ROUNDUP(I1973/2,0)+12500,IF(I1973&lt;=100000,ROUNDUP(I1973/4,0)+25000,50000)))),MIN(IF(H1973&lt;=0,0,IF(H1973&lt;=20000,H1973,IF(H1973&lt;=40000,ROUNDUP(H1973/2,0)+10000,IF(H1973&lt;=80000,ROUNDUP(H1973/4,0)+20000,40000))))+IF(I1973&lt;=0,0,IF(I1973&lt;=25000,I1973,IF(I1973&lt;=50000,ROUNDUP(I1973/2,0)+12500,IF(I1973&lt;=100000,ROUNDUP(I1973/4,0)+25000,50000)))),40000))))</f>
        <v/>
      </c>
      <c r="R1973" s="18">
        <f>MIN(120000,O1973+P1973+Q1973)</f>
        <v/>
      </c>
      <c r="S1973" s="18">
        <f>IF(F1973&lt;=0,IF(E1973&lt;=0,0,IF(E1973&lt;=12000,E1973,IF(E1973&lt;=32000,ROUNDUP(E1973/2,0)+6000,IF(E1973&lt;=56000,ROUNDUP(E1973/4,0)+14000,28000)))),IF(E1973&lt;=0,IF(F1973&lt;=0,0,IF(F1973&lt;=15000,F1973,IF(F1973&lt;=40000,ROUNDUP(F1973/2,0)+7500,IF(F1973&lt;=70000,ROUNDUP(F1973/4,0)+17500,35000)))),MAX(IF(F1973&lt;=0,0,IF(F1973&lt;=15000,F1973,IF(F1973&lt;=40000,ROUNDUP(F1973/2,0)+7500,IF(F1973&lt;=70000,ROUNDUP(F1973/4,0)+17500,35000)))),MIN(IF(E1973&lt;=0,0,IF(E1973&lt;=12000,E1973,IF(E1973&lt;=32000,ROUNDUP(E1973/2,0)+6000,IF(E1973&lt;=56000,ROUNDUP(E1973/4,0)+14000,28000))))+IF(F1973&lt;=0,0,IF(F1973&lt;=15000,F1973,IF(F1973&lt;=40000,ROUNDUP(F1973/2,0)+7500,IF(F1973&lt;=70000,ROUNDUP(F1973/4,0)+17500,35000)))),28000))))</f>
        <v/>
      </c>
      <c r="T1973" s="18">
        <f>IF(G1973&lt;=0,0,IF(G1973&lt;=12000,G1973,IF(G1973&lt;=32000,ROUNDUP(G1973/2,0)+6000,IF(G1973&lt;=56000,ROUNDUP(G1973/4,0)+14000,28000))))</f>
        <v/>
      </c>
      <c r="U1973" s="18">
        <f>IF(I1973&lt;=0,IF(H1973&lt;=0,0,IF(H1973&lt;=12000,H1973,IF(H1973&lt;=32000,ROUNDUP(H1973/2,0)+6000,IF(H1973&lt;=56000,ROUNDUP(H1973/4,0)+14000,28000)))),IF(H1973&lt;=0,IF(I1973&lt;=0,0,IF(I1973&lt;=15000,I1973,IF(I1973&lt;=40000,ROUNDUP(I1973/2,0)+7500,IF(I1973&lt;=70000,ROUNDUP(I1973/4,0)+17500,35000)))),MAX(IF(I1973&lt;=0,0,IF(I1973&lt;=15000,I1973,IF(I1973&lt;=40000,ROUNDUP(I1973/2,0)+7500,IF(I1973&lt;=70000,ROUNDUP(I1973/4,0)+17500,35000)))),MIN(IF(H1973&lt;=0,0,IF(H1973&lt;=12000,H1973,IF(H1973&lt;=32000,ROUNDUP(H1973/2,0)+6000,IF(H1973&lt;=56000,ROUNDUP(H1973/4,0)+14000,28000))))+IF(I1973&lt;=0,0,IF(I1973&lt;=15000,I1973,IF(I1973&lt;=40000,ROUNDUP(I1973/2,0)+7500,IF(I1973&lt;=70000,ROUNDUP(I1973/4,0)+17500,35000)))),28000))))</f>
        <v/>
      </c>
      <c r="V1973" s="18">
        <f>MIN(70000,S1973+T1973+U1973)</f>
        <v/>
      </c>
      <c r="W1973" s="18">
        <f>MAX(0,ROUNDDOWN(M1973-J1973-N1973-K1973-0,-3))</f>
        <v/>
      </c>
      <c r="X1973" s="18">
        <f>MAX(0,ROUNDDOWN(M1973-J1973-N1973-K1973-R1973,-3))</f>
        <v/>
      </c>
      <c r="Y1973" s="18">
        <f>IF(W1973&lt;=0,0,ROUNDDOWN((W1973*LOOKUP(W1973,{0,1950001,3300001,6950001,9000001,18000001,40000001},{0.05,0.1,0.2,0.23,0.33,0.4,0.45})-LOOKUP(W1973,{0,1950001,3300001,6950001,9000001,18000001,40000001},{0,97500,427500,636000,1536000,2796000,4796000}))*1.021,-2))</f>
        <v/>
      </c>
      <c r="Z1973" s="18">
        <f>IF(X1973&lt;=0,0,ROUNDDOWN((X1973*LOOKUP(X1973,{0,1950001,3300001,6950001,9000001,18000001,40000001},{0.05,0.1,0.2,0.23,0.33,0.4,0.45})-LOOKUP(X1973,{0,1950001,3300001,6950001,9000001,18000001,40000001},{0,97500,427500,636000,1536000,2796000,4796000}))*1.021,-2))</f>
        <v/>
      </c>
      <c r="AA1973" s="18">
        <f>MAX(0,ROUNDDOWN(M1973-J1973-430000-L1973-0,-3))</f>
        <v/>
      </c>
      <c r="AB1973" s="18">
        <f>MAX(0,ROUNDDOWN(M1973-J1973-430000-L1973-V1973,-3))</f>
        <v/>
      </c>
      <c r="AC1973" s="18">
        <f>IF(M1973&lt;=450000,0,MAX(0,ROUNDDOWN(AA1973*0.06-MIN(50000,AA1973)*0.03,-2))+MAX(0,ROUNDDOWN(AA1973*0.04-MIN(50000,AA1973)*0.02,-2)))</f>
        <v/>
      </c>
      <c r="AD1973" s="18">
        <f>IF(M1973&lt;=450000,0,MAX(0,ROUNDDOWN(AB1973*0.06-MIN(50000,AB1973)*0.03,-2))+MAX(0,ROUNDDOWN(AB1973*0.04-MIN(50000,AB1973)*0.02,-2)))</f>
        <v/>
      </c>
      <c r="AE1973" s="18">
        <f>Y1973-Z1973</f>
        <v/>
      </c>
      <c r="AF1973" s="18">
        <f>AC1973-AD1973</f>
        <v/>
      </c>
      <c r="AG1973" s="18">
        <f>AE1973+AF1973</f>
        <v/>
      </c>
      <c r="AH1973" s="20">
        <f>IF(W1973&lt;=0,0,LOOKUP(W1973,{0,1950001,3300001,6950001,9000001,18000001,40000001},{0.05,0.1,0.2,0.23,0.33,0.4,0.45}))</f>
        <v/>
      </c>
    </row>
    <row r="1974">
      <c r="A1974" t="inlineStr">
        <is>
          <t>1万円刻み 3区分8万円ずつ</t>
        </is>
      </c>
      <c r="B1974" s="18">
        <f>'4_1万円刻み'!$A$632</f>
        <v/>
      </c>
      <c r="C1974" s="19" t="n">
        <v>2026</v>
      </c>
      <c r="D1974" t="inlineStr">
        <is>
          <t>いいえ</t>
        </is>
      </c>
      <c r="E1974" s="18" t="n">
        <v>80000</v>
      </c>
      <c r="F1974" s="18" t="n">
        <v>0</v>
      </c>
      <c r="G1974" s="18" t="n">
        <v>80000</v>
      </c>
      <c r="H1974" s="18" t="n">
        <v>80000</v>
      </c>
      <c r="I1974" s="18" t="n">
        <v>0</v>
      </c>
      <c r="J1974" s="18">
        <f>ROUND(MIN(B1974/12,650000)*12*0.0915+MIN(B1974/12,1390000)*12*(0.0504+0)+B1974*0.005,0)</f>
        <v/>
      </c>
      <c r="K1974" s="18" t="n">
        <v>0</v>
      </c>
      <c r="L1974" s="18" t="n">
        <v>0</v>
      </c>
      <c r="M1974" s="18">
        <f>ROUND(IF(C1974&gt;=2026,IF(B1974&lt;741000,0,IF(B1974&lt;2191000,B1974-740000,IF(B1974&lt;2193000,1451000,IF(B1974&lt;2196000,1453000,IF(B1974&lt;2200000,1456000,IF(B1974&lt;3600000,ROUNDDOWN(B1974/4,-3)*2.8-80000,IF(B1974&lt;6600000,ROUNDDOWN(B1974/4,-3)*3.2-440000,IF(B1974&lt;8500000,ROUNDDOWN(B1974*0.9,0)-1100000,B1974-1950000)))))))),IF(B1974&lt;651000,0,IF(B1974&lt;1900000,B1974-650000,IF(B1974&lt;3600000,ROUNDDOWN(B1974/4,-3)*2.8-80000,IF(B1974&lt;6600000,ROUNDDOWN(B1974/4,-3)*3.2-440000,IF(B1974&lt;8500000,ROUNDDOWN(B1974*0.9,0)-1100000,B1974-1950000)))))),0)</f>
        <v/>
      </c>
      <c r="N1974" s="18">
        <f>IF(M1974&gt;23500000,NA(),IF(C1974&gt;=2026,IF(M1974&lt;=4890000,1040000,IF(M1974&lt;=6550000,670000,620000)),IF(M1974&lt;=1320000,950000,IF(M1974&lt;=3360000,880000,IF(M1974&lt;=4890000,680000,IF(M1974&lt;=6550000,630000,580000))))))</f>
        <v/>
      </c>
      <c r="O1974" s="18">
        <f>IF(F1974&lt;=0,IF(AND(D1974="はい",C1974&gt;=2026,C1974&lt;=2027),IF(E1974&lt;=0,0,IF(E1974&lt;=30000,E1974,IF(E1974&lt;=60000,ROUNDUP(E1974/2,0)+15000,IF(E1974&lt;=120000,ROUNDUP(E1974/4,0)+30000,60000)))),IF(E1974&lt;=0,0,IF(E1974&lt;=20000,E1974,IF(E1974&lt;=40000,ROUNDUP(E1974/2,0)+10000,IF(E1974&lt;=80000,ROUNDUP(E1974/4,0)+20000,40000))))),IF(E1974&lt;=0,IF(F1974&lt;=0,0,IF(F1974&lt;=25000,F1974,IF(F1974&lt;=50000,ROUNDUP(F1974/2,0)+12500,IF(F1974&lt;=100000,ROUNDUP(F1974/4,0)+25000,50000)))),MAX(IF(F1974&lt;=0,0,IF(F1974&lt;=25000,F1974,IF(F1974&lt;=50000,ROUNDUP(F1974/2,0)+12500,IF(F1974&lt;=100000,ROUNDUP(F1974/4,0)+25000,50000)))),MIN(IF(AND(D1974="はい",C1974&gt;=2026,C1974&lt;=2027),IF(E1974&lt;=0,0,IF(E1974&lt;=30000,E1974,IF(E1974&lt;=60000,ROUNDUP(E1974/2,0)+15000,IF(E1974&lt;=120000,ROUNDUP(E1974/4,0)+30000,60000)))),IF(E1974&lt;=0,0,IF(E1974&lt;=20000,E1974,IF(E1974&lt;=40000,ROUNDUP(E1974/2,0)+10000,IF(E1974&lt;=80000,ROUNDUP(E1974/4,0)+20000,40000)))))+IF(F1974&lt;=0,0,IF(F1974&lt;=25000,F1974,IF(F1974&lt;=50000,ROUNDUP(F1974/2,0)+12500,IF(F1974&lt;=100000,ROUNDUP(F1974/4,0)+25000,50000)))),IF(AND(D1974="はい",C1974&gt;=2026,C1974&lt;=2027),60000,40000)))))</f>
        <v/>
      </c>
      <c r="P1974" s="18">
        <f>IF(G1974&lt;=0,0,IF(G1974&lt;=20000,G1974,IF(G1974&lt;=40000,ROUNDUP(G1974/2,0)+10000,IF(G1974&lt;=80000,ROUNDUP(G1974/4,0)+20000,40000))))</f>
        <v/>
      </c>
      <c r="Q1974" s="18">
        <f>IF(I1974&lt;=0,IF(H1974&lt;=0,0,IF(H1974&lt;=20000,H1974,IF(H1974&lt;=40000,ROUNDUP(H1974/2,0)+10000,IF(H1974&lt;=80000,ROUNDUP(H1974/4,0)+20000,40000)))),IF(H1974&lt;=0,IF(I1974&lt;=0,0,IF(I1974&lt;=25000,I1974,IF(I1974&lt;=50000,ROUNDUP(I1974/2,0)+12500,IF(I1974&lt;=100000,ROUNDUP(I1974/4,0)+25000,50000)))),MAX(IF(I1974&lt;=0,0,IF(I1974&lt;=25000,I1974,IF(I1974&lt;=50000,ROUNDUP(I1974/2,0)+12500,IF(I1974&lt;=100000,ROUNDUP(I1974/4,0)+25000,50000)))),MIN(IF(H1974&lt;=0,0,IF(H1974&lt;=20000,H1974,IF(H1974&lt;=40000,ROUNDUP(H1974/2,0)+10000,IF(H1974&lt;=80000,ROUNDUP(H1974/4,0)+20000,40000))))+IF(I1974&lt;=0,0,IF(I1974&lt;=25000,I1974,IF(I1974&lt;=50000,ROUNDUP(I1974/2,0)+12500,IF(I1974&lt;=100000,ROUNDUP(I1974/4,0)+25000,50000)))),40000))))</f>
        <v/>
      </c>
      <c r="R1974" s="18">
        <f>MIN(120000,O1974+P1974+Q1974)</f>
        <v/>
      </c>
      <c r="S1974" s="18">
        <f>IF(F1974&lt;=0,IF(E1974&lt;=0,0,IF(E1974&lt;=12000,E1974,IF(E1974&lt;=32000,ROUNDUP(E1974/2,0)+6000,IF(E1974&lt;=56000,ROUNDUP(E1974/4,0)+14000,28000)))),IF(E1974&lt;=0,IF(F1974&lt;=0,0,IF(F1974&lt;=15000,F1974,IF(F1974&lt;=40000,ROUNDUP(F1974/2,0)+7500,IF(F1974&lt;=70000,ROUNDUP(F1974/4,0)+17500,35000)))),MAX(IF(F1974&lt;=0,0,IF(F1974&lt;=15000,F1974,IF(F1974&lt;=40000,ROUNDUP(F1974/2,0)+7500,IF(F1974&lt;=70000,ROUNDUP(F1974/4,0)+17500,35000)))),MIN(IF(E1974&lt;=0,0,IF(E1974&lt;=12000,E1974,IF(E1974&lt;=32000,ROUNDUP(E1974/2,0)+6000,IF(E1974&lt;=56000,ROUNDUP(E1974/4,0)+14000,28000))))+IF(F1974&lt;=0,0,IF(F1974&lt;=15000,F1974,IF(F1974&lt;=40000,ROUNDUP(F1974/2,0)+7500,IF(F1974&lt;=70000,ROUNDUP(F1974/4,0)+17500,35000)))),28000))))</f>
        <v/>
      </c>
      <c r="T1974" s="18">
        <f>IF(G1974&lt;=0,0,IF(G1974&lt;=12000,G1974,IF(G1974&lt;=32000,ROUNDUP(G1974/2,0)+6000,IF(G1974&lt;=56000,ROUNDUP(G1974/4,0)+14000,28000))))</f>
        <v/>
      </c>
      <c r="U1974" s="18">
        <f>IF(I1974&lt;=0,IF(H1974&lt;=0,0,IF(H1974&lt;=12000,H1974,IF(H1974&lt;=32000,ROUNDUP(H1974/2,0)+6000,IF(H1974&lt;=56000,ROUNDUP(H1974/4,0)+14000,28000)))),IF(H1974&lt;=0,IF(I1974&lt;=0,0,IF(I1974&lt;=15000,I1974,IF(I1974&lt;=40000,ROUNDUP(I1974/2,0)+7500,IF(I1974&lt;=70000,ROUNDUP(I1974/4,0)+17500,35000)))),MAX(IF(I1974&lt;=0,0,IF(I1974&lt;=15000,I1974,IF(I1974&lt;=40000,ROUNDUP(I1974/2,0)+7500,IF(I1974&lt;=70000,ROUNDUP(I1974/4,0)+17500,35000)))),MIN(IF(H1974&lt;=0,0,IF(H1974&lt;=12000,H1974,IF(H1974&lt;=32000,ROUNDUP(H1974/2,0)+6000,IF(H1974&lt;=56000,ROUNDUP(H1974/4,0)+14000,28000))))+IF(I1974&lt;=0,0,IF(I1974&lt;=15000,I1974,IF(I1974&lt;=40000,ROUNDUP(I1974/2,0)+7500,IF(I1974&lt;=70000,ROUNDUP(I1974/4,0)+17500,35000)))),28000))))</f>
        <v/>
      </c>
      <c r="V1974" s="18">
        <f>MIN(70000,S1974+T1974+U1974)</f>
        <v/>
      </c>
      <c r="W1974" s="18">
        <f>MAX(0,ROUNDDOWN(M1974-J1974-N1974-K1974-0,-3))</f>
        <v/>
      </c>
      <c r="X1974" s="18">
        <f>MAX(0,ROUNDDOWN(M1974-J1974-N1974-K1974-R1974,-3))</f>
        <v/>
      </c>
      <c r="Y1974" s="18">
        <f>IF(W1974&lt;=0,0,ROUNDDOWN((W1974*LOOKUP(W1974,{0,1950001,3300001,6950001,9000001,18000001,40000001},{0.05,0.1,0.2,0.23,0.33,0.4,0.45})-LOOKUP(W1974,{0,1950001,3300001,6950001,9000001,18000001,40000001},{0,97500,427500,636000,1536000,2796000,4796000}))*1.021,-2))</f>
        <v/>
      </c>
      <c r="Z1974" s="18">
        <f>IF(X1974&lt;=0,0,ROUNDDOWN((X1974*LOOKUP(X1974,{0,1950001,3300001,6950001,9000001,18000001,40000001},{0.05,0.1,0.2,0.23,0.33,0.4,0.45})-LOOKUP(X1974,{0,1950001,3300001,6950001,9000001,18000001,40000001},{0,97500,427500,636000,1536000,2796000,4796000}))*1.021,-2))</f>
        <v/>
      </c>
      <c r="AA1974" s="18">
        <f>MAX(0,ROUNDDOWN(M1974-J1974-430000-L1974-0,-3))</f>
        <v/>
      </c>
      <c r="AB1974" s="18">
        <f>MAX(0,ROUNDDOWN(M1974-J1974-430000-L1974-V1974,-3))</f>
        <v/>
      </c>
      <c r="AC1974" s="18">
        <f>IF(M1974&lt;=450000,0,MAX(0,ROUNDDOWN(AA1974*0.06-MIN(50000,AA1974)*0.03,-2))+MAX(0,ROUNDDOWN(AA1974*0.04-MIN(50000,AA1974)*0.02,-2)))</f>
        <v/>
      </c>
      <c r="AD1974" s="18">
        <f>IF(M1974&lt;=450000,0,MAX(0,ROUNDDOWN(AB1974*0.06-MIN(50000,AB1974)*0.03,-2))+MAX(0,ROUNDDOWN(AB1974*0.04-MIN(50000,AB1974)*0.02,-2)))</f>
        <v/>
      </c>
      <c r="AE1974" s="18">
        <f>Y1974-Z1974</f>
        <v/>
      </c>
      <c r="AF1974" s="18">
        <f>AC1974-AD1974</f>
        <v/>
      </c>
      <c r="AG1974" s="18">
        <f>AE1974+AF1974</f>
        <v/>
      </c>
      <c r="AH1974" s="20">
        <f>IF(W1974&lt;=0,0,LOOKUP(W1974,{0,1950001,3300001,6950001,9000001,18000001,40000001},{0.05,0.1,0.2,0.23,0.33,0.4,0.45}))</f>
        <v/>
      </c>
    </row>
    <row r="1975">
      <c r="A1975" t="inlineStr">
        <is>
          <t>1万円刻み 一般8万円</t>
        </is>
      </c>
      <c r="B1975" s="18">
        <f>'4_1万円刻み'!$A$632</f>
        <v/>
      </c>
      <c r="C1975" s="19" t="n">
        <v>2026</v>
      </c>
      <c r="D1975" t="inlineStr">
        <is>
          <t>いいえ</t>
        </is>
      </c>
      <c r="E1975" s="18" t="n">
        <v>80000</v>
      </c>
      <c r="F1975" s="18" t="n">
        <v>0</v>
      </c>
      <c r="G1975" s="18" t="n">
        <v>0</v>
      </c>
      <c r="H1975" s="18" t="n">
        <v>0</v>
      </c>
      <c r="I1975" s="18" t="n">
        <v>0</v>
      </c>
      <c r="J1975" s="18">
        <f>ROUND(MIN(B1975/12,650000)*12*0.0915+MIN(B1975/12,1390000)*12*(0.0504+0)+B1975*0.005,0)</f>
        <v/>
      </c>
      <c r="K1975" s="18" t="n">
        <v>0</v>
      </c>
      <c r="L1975" s="18" t="n">
        <v>0</v>
      </c>
      <c r="M1975" s="18">
        <f>ROUND(IF(C1975&gt;=2026,IF(B1975&lt;741000,0,IF(B1975&lt;2191000,B1975-740000,IF(B1975&lt;2193000,1451000,IF(B1975&lt;2196000,1453000,IF(B1975&lt;2200000,1456000,IF(B1975&lt;3600000,ROUNDDOWN(B1975/4,-3)*2.8-80000,IF(B1975&lt;6600000,ROUNDDOWN(B1975/4,-3)*3.2-440000,IF(B1975&lt;8500000,ROUNDDOWN(B1975*0.9,0)-1100000,B1975-1950000)))))))),IF(B1975&lt;651000,0,IF(B1975&lt;1900000,B1975-650000,IF(B1975&lt;3600000,ROUNDDOWN(B1975/4,-3)*2.8-80000,IF(B1975&lt;6600000,ROUNDDOWN(B1975/4,-3)*3.2-440000,IF(B1975&lt;8500000,ROUNDDOWN(B1975*0.9,0)-1100000,B1975-1950000)))))),0)</f>
        <v/>
      </c>
      <c r="N1975" s="18">
        <f>IF(M1975&gt;23500000,NA(),IF(C1975&gt;=2026,IF(M1975&lt;=4890000,1040000,IF(M1975&lt;=6550000,670000,620000)),IF(M1975&lt;=1320000,950000,IF(M1975&lt;=3360000,880000,IF(M1975&lt;=4890000,680000,IF(M1975&lt;=6550000,630000,580000))))))</f>
        <v/>
      </c>
      <c r="O1975" s="18">
        <f>IF(F1975&lt;=0,IF(AND(D1975="はい",C1975&gt;=2026,C1975&lt;=2027),IF(E1975&lt;=0,0,IF(E1975&lt;=30000,E1975,IF(E1975&lt;=60000,ROUNDUP(E1975/2,0)+15000,IF(E1975&lt;=120000,ROUNDUP(E1975/4,0)+30000,60000)))),IF(E1975&lt;=0,0,IF(E1975&lt;=20000,E1975,IF(E1975&lt;=40000,ROUNDUP(E1975/2,0)+10000,IF(E1975&lt;=80000,ROUNDUP(E1975/4,0)+20000,40000))))),IF(E1975&lt;=0,IF(F1975&lt;=0,0,IF(F1975&lt;=25000,F1975,IF(F1975&lt;=50000,ROUNDUP(F1975/2,0)+12500,IF(F1975&lt;=100000,ROUNDUP(F1975/4,0)+25000,50000)))),MAX(IF(F1975&lt;=0,0,IF(F1975&lt;=25000,F1975,IF(F1975&lt;=50000,ROUNDUP(F1975/2,0)+12500,IF(F1975&lt;=100000,ROUNDUP(F1975/4,0)+25000,50000)))),MIN(IF(AND(D1975="はい",C1975&gt;=2026,C1975&lt;=2027),IF(E1975&lt;=0,0,IF(E1975&lt;=30000,E1975,IF(E1975&lt;=60000,ROUNDUP(E1975/2,0)+15000,IF(E1975&lt;=120000,ROUNDUP(E1975/4,0)+30000,60000)))),IF(E1975&lt;=0,0,IF(E1975&lt;=20000,E1975,IF(E1975&lt;=40000,ROUNDUP(E1975/2,0)+10000,IF(E1975&lt;=80000,ROUNDUP(E1975/4,0)+20000,40000)))))+IF(F1975&lt;=0,0,IF(F1975&lt;=25000,F1975,IF(F1975&lt;=50000,ROUNDUP(F1975/2,0)+12500,IF(F1975&lt;=100000,ROUNDUP(F1975/4,0)+25000,50000)))),IF(AND(D1975="はい",C1975&gt;=2026,C1975&lt;=2027),60000,40000)))))</f>
        <v/>
      </c>
      <c r="P1975" s="18">
        <f>IF(G1975&lt;=0,0,IF(G1975&lt;=20000,G1975,IF(G1975&lt;=40000,ROUNDUP(G1975/2,0)+10000,IF(G1975&lt;=80000,ROUNDUP(G1975/4,0)+20000,40000))))</f>
        <v/>
      </c>
      <c r="Q1975" s="18">
        <f>IF(I1975&lt;=0,IF(H1975&lt;=0,0,IF(H1975&lt;=20000,H1975,IF(H1975&lt;=40000,ROUNDUP(H1975/2,0)+10000,IF(H1975&lt;=80000,ROUNDUP(H1975/4,0)+20000,40000)))),IF(H1975&lt;=0,IF(I1975&lt;=0,0,IF(I1975&lt;=25000,I1975,IF(I1975&lt;=50000,ROUNDUP(I1975/2,0)+12500,IF(I1975&lt;=100000,ROUNDUP(I1975/4,0)+25000,50000)))),MAX(IF(I1975&lt;=0,0,IF(I1975&lt;=25000,I1975,IF(I1975&lt;=50000,ROUNDUP(I1975/2,0)+12500,IF(I1975&lt;=100000,ROUNDUP(I1975/4,0)+25000,50000)))),MIN(IF(H1975&lt;=0,0,IF(H1975&lt;=20000,H1975,IF(H1975&lt;=40000,ROUNDUP(H1975/2,0)+10000,IF(H1975&lt;=80000,ROUNDUP(H1975/4,0)+20000,40000))))+IF(I1975&lt;=0,0,IF(I1975&lt;=25000,I1975,IF(I1975&lt;=50000,ROUNDUP(I1975/2,0)+12500,IF(I1975&lt;=100000,ROUNDUP(I1975/4,0)+25000,50000)))),40000))))</f>
        <v/>
      </c>
      <c r="R1975" s="18">
        <f>MIN(120000,O1975+P1975+Q1975)</f>
        <v/>
      </c>
      <c r="S1975" s="18">
        <f>IF(F1975&lt;=0,IF(E1975&lt;=0,0,IF(E1975&lt;=12000,E1975,IF(E1975&lt;=32000,ROUNDUP(E1975/2,0)+6000,IF(E1975&lt;=56000,ROUNDUP(E1975/4,0)+14000,28000)))),IF(E1975&lt;=0,IF(F1975&lt;=0,0,IF(F1975&lt;=15000,F1975,IF(F1975&lt;=40000,ROUNDUP(F1975/2,0)+7500,IF(F1975&lt;=70000,ROUNDUP(F1975/4,0)+17500,35000)))),MAX(IF(F1975&lt;=0,0,IF(F1975&lt;=15000,F1975,IF(F1975&lt;=40000,ROUNDUP(F1975/2,0)+7500,IF(F1975&lt;=70000,ROUNDUP(F1975/4,0)+17500,35000)))),MIN(IF(E1975&lt;=0,0,IF(E1975&lt;=12000,E1975,IF(E1975&lt;=32000,ROUNDUP(E1975/2,0)+6000,IF(E1975&lt;=56000,ROUNDUP(E1975/4,0)+14000,28000))))+IF(F1975&lt;=0,0,IF(F1975&lt;=15000,F1975,IF(F1975&lt;=40000,ROUNDUP(F1975/2,0)+7500,IF(F1975&lt;=70000,ROUNDUP(F1975/4,0)+17500,35000)))),28000))))</f>
        <v/>
      </c>
      <c r="T1975" s="18">
        <f>IF(G1975&lt;=0,0,IF(G1975&lt;=12000,G1975,IF(G1975&lt;=32000,ROUNDUP(G1975/2,0)+6000,IF(G1975&lt;=56000,ROUNDUP(G1975/4,0)+14000,28000))))</f>
        <v/>
      </c>
      <c r="U1975" s="18">
        <f>IF(I1975&lt;=0,IF(H1975&lt;=0,0,IF(H1975&lt;=12000,H1975,IF(H1975&lt;=32000,ROUNDUP(H1975/2,0)+6000,IF(H1975&lt;=56000,ROUNDUP(H1975/4,0)+14000,28000)))),IF(H1975&lt;=0,IF(I1975&lt;=0,0,IF(I1975&lt;=15000,I1975,IF(I1975&lt;=40000,ROUNDUP(I1975/2,0)+7500,IF(I1975&lt;=70000,ROUNDUP(I1975/4,0)+17500,35000)))),MAX(IF(I1975&lt;=0,0,IF(I1975&lt;=15000,I1975,IF(I1975&lt;=40000,ROUNDUP(I1975/2,0)+7500,IF(I1975&lt;=70000,ROUNDUP(I1975/4,0)+17500,35000)))),MIN(IF(H1975&lt;=0,0,IF(H1975&lt;=12000,H1975,IF(H1975&lt;=32000,ROUNDUP(H1975/2,0)+6000,IF(H1975&lt;=56000,ROUNDUP(H1975/4,0)+14000,28000))))+IF(I1975&lt;=0,0,IF(I1975&lt;=15000,I1975,IF(I1975&lt;=40000,ROUNDUP(I1975/2,0)+7500,IF(I1975&lt;=70000,ROUNDUP(I1975/4,0)+17500,35000)))),28000))))</f>
        <v/>
      </c>
      <c r="V1975" s="18">
        <f>MIN(70000,S1975+T1975+U1975)</f>
        <v/>
      </c>
      <c r="W1975" s="18">
        <f>MAX(0,ROUNDDOWN(M1975-J1975-N1975-K1975-0,-3))</f>
        <v/>
      </c>
      <c r="X1975" s="18">
        <f>MAX(0,ROUNDDOWN(M1975-J1975-N1975-K1975-R1975,-3))</f>
        <v/>
      </c>
      <c r="Y1975" s="18">
        <f>IF(W1975&lt;=0,0,ROUNDDOWN((W1975*LOOKUP(W1975,{0,1950001,3300001,6950001,9000001,18000001,40000001},{0.05,0.1,0.2,0.23,0.33,0.4,0.45})-LOOKUP(W1975,{0,1950001,3300001,6950001,9000001,18000001,40000001},{0,97500,427500,636000,1536000,2796000,4796000}))*1.021,-2))</f>
        <v/>
      </c>
      <c r="Z1975" s="18">
        <f>IF(X1975&lt;=0,0,ROUNDDOWN((X1975*LOOKUP(X1975,{0,1950001,3300001,6950001,9000001,18000001,40000001},{0.05,0.1,0.2,0.23,0.33,0.4,0.45})-LOOKUP(X1975,{0,1950001,3300001,6950001,9000001,18000001,40000001},{0,97500,427500,636000,1536000,2796000,4796000}))*1.021,-2))</f>
        <v/>
      </c>
      <c r="AA1975" s="18">
        <f>MAX(0,ROUNDDOWN(M1975-J1975-430000-L1975-0,-3))</f>
        <v/>
      </c>
      <c r="AB1975" s="18">
        <f>MAX(0,ROUNDDOWN(M1975-J1975-430000-L1975-V1975,-3))</f>
        <v/>
      </c>
      <c r="AC1975" s="18">
        <f>IF(M1975&lt;=450000,0,MAX(0,ROUNDDOWN(AA1975*0.06-MIN(50000,AA1975)*0.03,-2))+MAX(0,ROUNDDOWN(AA1975*0.04-MIN(50000,AA1975)*0.02,-2)))</f>
        <v/>
      </c>
      <c r="AD1975" s="18">
        <f>IF(M1975&lt;=450000,0,MAX(0,ROUNDDOWN(AB1975*0.06-MIN(50000,AB1975)*0.03,-2))+MAX(0,ROUNDDOWN(AB1975*0.04-MIN(50000,AB1975)*0.02,-2)))</f>
        <v/>
      </c>
      <c r="AE1975" s="18">
        <f>Y1975-Z1975</f>
        <v/>
      </c>
      <c r="AF1975" s="18">
        <f>AC1975-AD1975</f>
        <v/>
      </c>
      <c r="AG1975" s="18">
        <f>AE1975+AF1975</f>
        <v/>
      </c>
      <c r="AH1975" s="20">
        <f>IF(W1975&lt;=0,0,LOOKUP(W1975,{0,1950001,3300001,6950001,9000001,18000001,40000001},{0.05,0.1,0.2,0.23,0.33,0.4,0.45}))</f>
        <v/>
      </c>
    </row>
    <row r="1976">
      <c r="A1976" t="inlineStr">
        <is>
          <t>1万円刻み 特例あり一般12万円</t>
        </is>
      </c>
      <c r="B1976" s="18">
        <f>'4_1万円刻み'!$A$632</f>
        <v/>
      </c>
      <c r="C1976" s="19" t="n">
        <v>2026</v>
      </c>
      <c r="D1976" t="inlineStr">
        <is>
          <t>はい</t>
        </is>
      </c>
      <c r="E1976" s="18" t="n">
        <v>120000</v>
      </c>
      <c r="F1976" s="18" t="n">
        <v>0</v>
      </c>
      <c r="G1976" s="18" t="n">
        <v>0</v>
      </c>
      <c r="H1976" s="18" t="n">
        <v>0</v>
      </c>
      <c r="I1976" s="18" t="n">
        <v>0</v>
      </c>
      <c r="J1976" s="18">
        <f>ROUND(MIN(B1976/12,650000)*12*0.0915+MIN(B1976/12,1390000)*12*(0.0504+0)+B1976*0.005,0)</f>
        <v/>
      </c>
      <c r="K1976" s="18" t="n">
        <v>0</v>
      </c>
      <c r="L1976" s="18" t="n">
        <v>0</v>
      </c>
      <c r="M1976" s="18">
        <f>ROUND(IF(C1976&gt;=2026,IF(B1976&lt;741000,0,IF(B1976&lt;2191000,B1976-740000,IF(B1976&lt;2193000,1451000,IF(B1976&lt;2196000,1453000,IF(B1976&lt;2200000,1456000,IF(B1976&lt;3600000,ROUNDDOWN(B1976/4,-3)*2.8-80000,IF(B1976&lt;6600000,ROUNDDOWN(B1976/4,-3)*3.2-440000,IF(B1976&lt;8500000,ROUNDDOWN(B1976*0.9,0)-1100000,B1976-1950000)))))))),IF(B1976&lt;651000,0,IF(B1976&lt;1900000,B1976-650000,IF(B1976&lt;3600000,ROUNDDOWN(B1976/4,-3)*2.8-80000,IF(B1976&lt;6600000,ROUNDDOWN(B1976/4,-3)*3.2-440000,IF(B1976&lt;8500000,ROUNDDOWN(B1976*0.9,0)-1100000,B1976-1950000)))))),0)</f>
        <v/>
      </c>
      <c r="N1976" s="18">
        <f>IF(M1976&gt;23500000,NA(),IF(C1976&gt;=2026,IF(M1976&lt;=4890000,1040000,IF(M1976&lt;=6550000,670000,620000)),IF(M1976&lt;=1320000,950000,IF(M1976&lt;=3360000,880000,IF(M1976&lt;=4890000,680000,IF(M1976&lt;=6550000,630000,580000))))))</f>
        <v/>
      </c>
      <c r="O1976" s="18">
        <f>IF(F1976&lt;=0,IF(AND(D1976="はい",C1976&gt;=2026,C1976&lt;=2027),IF(E1976&lt;=0,0,IF(E1976&lt;=30000,E1976,IF(E1976&lt;=60000,ROUNDUP(E1976/2,0)+15000,IF(E1976&lt;=120000,ROUNDUP(E1976/4,0)+30000,60000)))),IF(E1976&lt;=0,0,IF(E1976&lt;=20000,E1976,IF(E1976&lt;=40000,ROUNDUP(E1976/2,0)+10000,IF(E1976&lt;=80000,ROUNDUP(E1976/4,0)+20000,40000))))),IF(E1976&lt;=0,IF(F1976&lt;=0,0,IF(F1976&lt;=25000,F1976,IF(F1976&lt;=50000,ROUNDUP(F1976/2,0)+12500,IF(F1976&lt;=100000,ROUNDUP(F1976/4,0)+25000,50000)))),MAX(IF(F1976&lt;=0,0,IF(F1976&lt;=25000,F1976,IF(F1976&lt;=50000,ROUNDUP(F1976/2,0)+12500,IF(F1976&lt;=100000,ROUNDUP(F1976/4,0)+25000,50000)))),MIN(IF(AND(D1976="はい",C1976&gt;=2026,C1976&lt;=2027),IF(E1976&lt;=0,0,IF(E1976&lt;=30000,E1976,IF(E1976&lt;=60000,ROUNDUP(E1976/2,0)+15000,IF(E1976&lt;=120000,ROUNDUP(E1976/4,0)+30000,60000)))),IF(E1976&lt;=0,0,IF(E1976&lt;=20000,E1976,IF(E1976&lt;=40000,ROUNDUP(E1976/2,0)+10000,IF(E1976&lt;=80000,ROUNDUP(E1976/4,0)+20000,40000)))))+IF(F1976&lt;=0,0,IF(F1976&lt;=25000,F1976,IF(F1976&lt;=50000,ROUNDUP(F1976/2,0)+12500,IF(F1976&lt;=100000,ROUNDUP(F1976/4,0)+25000,50000)))),IF(AND(D1976="はい",C1976&gt;=2026,C1976&lt;=2027),60000,40000)))))</f>
        <v/>
      </c>
      <c r="P1976" s="18">
        <f>IF(G1976&lt;=0,0,IF(G1976&lt;=20000,G1976,IF(G1976&lt;=40000,ROUNDUP(G1976/2,0)+10000,IF(G1976&lt;=80000,ROUNDUP(G1976/4,0)+20000,40000))))</f>
        <v/>
      </c>
      <c r="Q1976" s="18">
        <f>IF(I1976&lt;=0,IF(H1976&lt;=0,0,IF(H1976&lt;=20000,H1976,IF(H1976&lt;=40000,ROUNDUP(H1976/2,0)+10000,IF(H1976&lt;=80000,ROUNDUP(H1976/4,0)+20000,40000)))),IF(H1976&lt;=0,IF(I1976&lt;=0,0,IF(I1976&lt;=25000,I1976,IF(I1976&lt;=50000,ROUNDUP(I1976/2,0)+12500,IF(I1976&lt;=100000,ROUNDUP(I1976/4,0)+25000,50000)))),MAX(IF(I1976&lt;=0,0,IF(I1976&lt;=25000,I1976,IF(I1976&lt;=50000,ROUNDUP(I1976/2,0)+12500,IF(I1976&lt;=100000,ROUNDUP(I1976/4,0)+25000,50000)))),MIN(IF(H1976&lt;=0,0,IF(H1976&lt;=20000,H1976,IF(H1976&lt;=40000,ROUNDUP(H1976/2,0)+10000,IF(H1976&lt;=80000,ROUNDUP(H1976/4,0)+20000,40000))))+IF(I1976&lt;=0,0,IF(I1976&lt;=25000,I1976,IF(I1976&lt;=50000,ROUNDUP(I1976/2,0)+12500,IF(I1976&lt;=100000,ROUNDUP(I1976/4,0)+25000,50000)))),40000))))</f>
        <v/>
      </c>
      <c r="R1976" s="18">
        <f>MIN(120000,O1976+P1976+Q1976)</f>
        <v/>
      </c>
      <c r="S1976" s="18">
        <f>IF(F1976&lt;=0,IF(E1976&lt;=0,0,IF(E1976&lt;=12000,E1976,IF(E1976&lt;=32000,ROUNDUP(E1976/2,0)+6000,IF(E1976&lt;=56000,ROUNDUP(E1976/4,0)+14000,28000)))),IF(E1976&lt;=0,IF(F1976&lt;=0,0,IF(F1976&lt;=15000,F1976,IF(F1976&lt;=40000,ROUNDUP(F1976/2,0)+7500,IF(F1976&lt;=70000,ROUNDUP(F1976/4,0)+17500,35000)))),MAX(IF(F1976&lt;=0,0,IF(F1976&lt;=15000,F1976,IF(F1976&lt;=40000,ROUNDUP(F1976/2,0)+7500,IF(F1976&lt;=70000,ROUNDUP(F1976/4,0)+17500,35000)))),MIN(IF(E1976&lt;=0,0,IF(E1976&lt;=12000,E1976,IF(E1976&lt;=32000,ROUNDUP(E1976/2,0)+6000,IF(E1976&lt;=56000,ROUNDUP(E1976/4,0)+14000,28000))))+IF(F1976&lt;=0,0,IF(F1976&lt;=15000,F1976,IF(F1976&lt;=40000,ROUNDUP(F1976/2,0)+7500,IF(F1976&lt;=70000,ROUNDUP(F1976/4,0)+17500,35000)))),28000))))</f>
        <v/>
      </c>
      <c r="T1976" s="18">
        <f>IF(G1976&lt;=0,0,IF(G1976&lt;=12000,G1976,IF(G1976&lt;=32000,ROUNDUP(G1976/2,0)+6000,IF(G1976&lt;=56000,ROUNDUP(G1976/4,0)+14000,28000))))</f>
        <v/>
      </c>
      <c r="U1976" s="18">
        <f>IF(I1976&lt;=0,IF(H1976&lt;=0,0,IF(H1976&lt;=12000,H1976,IF(H1976&lt;=32000,ROUNDUP(H1976/2,0)+6000,IF(H1976&lt;=56000,ROUNDUP(H1976/4,0)+14000,28000)))),IF(H1976&lt;=0,IF(I1976&lt;=0,0,IF(I1976&lt;=15000,I1976,IF(I1976&lt;=40000,ROUNDUP(I1976/2,0)+7500,IF(I1976&lt;=70000,ROUNDUP(I1976/4,0)+17500,35000)))),MAX(IF(I1976&lt;=0,0,IF(I1976&lt;=15000,I1976,IF(I1976&lt;=40000,ROUNDUP(I1976/2,0)+7500,IF(I1976&lt;=70000,ROUNDUP(I1976/4,0)+17500,35000)))),MIN(IF(H1976&lt;=0,0,IF(H1976&lt;=12000,H1976,IF(H1976&lt;=32000,ROUNDUP(H1976/2,0)+6000,IF(H1976&lt;=56000,ROUNDUP(H1976/4,0)+14000,28000))))+IF(I1976&lt;=0,0,IF(I1976&lt;=15000,I1976,IF(I1976&lt;=40000,ROUNDUP(I1976/2,0)+7500,IF(I1976&lt;=70000,ROUNDUP(I1976/4,0)+17500,35000)))),28000))))</f>
        <v/>
      </c>
      <c r="V1976" s="18">
        <f>MIN(70000,S1976+T1976+U1976)</f>
        <v/>
      </c>
      <c r="W1976" s="18">
        <f>MAX(0,ROUNDDOWN(M1976-J1976-N1976-K1976-0,-3))</f>
        <v/>
      </c>
      <c r="X1976" s="18">
        <f>MAX(0,ROUNDDOWN(M1976-J1976-N1976-K1976-R1976,-3))</f>
        <v/>
      </c>
      <c r="Y1976" s="18">
        <f>IF(W1976&lt;=0,0,ROUNDDOWN((W1976*LOOKUP(W1976,{0,1950001,3300001,6950001,9000001,18000001,40000001},{0.05,0.1,0.2,0.23,0.33,0.4,0.45})-LOOKUP(W1976,{0,1950001,3300001,6950001,9000001,18000001,40000001},{0,97500,427500,636000,1536000,2796000,4796000}))*1.021,-2))</f>
        <v/>
      </c>
      <c r="Z1976" s="18">
        <f>IF(X1976&lt;=0,0,ROUNDDOWN((X1976*LOOKUP(X1976,{0,1950001,3300001,6950001,9000001,18000001,40000001},{0.05,0.1,0.2,0.23,0.33,0.4,0.45})-LOOKUP(X1976,{0,1950001,3300001,6950001,9000001,18000001,40000001},{0,97500,427500,636000,1536000,2796000,4796000}))*1.021,-2))</f>
        <v/>
      </c>
      <c r="AA1976" s="18">
        <f>MAX(0,ROUNDDOWN(M1976-J1976-430000-L1976-0,-3))</f>
        <v/>
      </c>
      <c r="AB1976" s="18">
        <f>MAX(0,ROUNDDOWN(M1976-J1976-430000-L1976-V1976,-3))</f>
        <v/>
      </c>
      <c r="AC1976" s="18">
        <f>IF(M1976&lt;=450000,0,MAX(0,ROUNDDOWN(AA1976*0.06-MIN(50000,AA1976)*0.03,-2))+MAX(0,ROUNDDOWN(AA1976*0.04-MIN(50000,AA1976)*0.02,-2)))</f>
        <v/>
      </c>
      <c r="AD1976" s="18">
        <f>IF(M1976&lt;=450000,0,MAX(0,ROUNDDOWN(AB1976*0.06-MIN(50000,AB1976)*0.03,-2))+MAX(0,ROUNDDOWN(AB1976*0.04-MIN(50000,AB1976)*0.02,-2)))</f>
        <v/>
      </c>
      <c r="AE1976" s="18">
        <f>Y1976-Z1976</f>
        <v/>
      </c>
      <c r="AF1976" s="18">
        <f>AC1976-AD1976</f>
        <v/>
      </c>
      <c r="AG1976" s="18">
        <f>AE1976+AF1976</f>
        <v/>
      </c>
      <c r="AH1976" s="20">
        <f>IF(W1976&lt;=0,0,LOOKUP(W1976,{0,1950001,3300001,6950001,9000001,18000001,40000001},{0.05,0.1,0.2,0.23,0.33,0.4,0.45}))</f>
        <v/>
      </c>
    </row>
    <row r="1977">
      <c r="A1977" t="inlineStr">
        <is>
          <t>1万円刻み 3区分8万円ずつ</t>
        </is>
      </c>
      <c r="B1977" s="18">
        <f>'4_1万円刻み'!$A$633</f>
        <v/>
      </c>
      <c r="C1977" s="19" t="n">
        <v>2026</v>
      </c>
      <c r="D1977" t="inlineStr">
        <is>
          <t>いいえ</t>
        </is>
      </c>
      <c r="E1977" s="18" t="n">
        <v>80000</v>
      </c>
      <c r="F1977" s="18" t="n">
        <v>0</v>
      </c>
      <c r="G1977" s="18" t="n">
        <v>80000</v>
      </c>
      <c r="H1977" s="18" t="n">
        <v>80000</v>
      </c>
      <c r="I1977" s="18" t="n">
        <v>0</v>
      </c>
      <c r="J1977" s="18">
        <f>ROUND(MIN(B1977/12,650000)*12*0.0915+MIN(B1977/12,1390000)*12*(0.0504+0)+B1977*0.005,0)</f>
        <v/>
      </c>
      <c r="K1977" s="18" t="n">
        <v>0</v>
      </c>
      <c r="L1977" s="18" t="n">
        <v>0</v>
      </c>
      <c r="M1977" s="18">
        <f>ROUND(IF(C1977&gt;=2026,IF(B1977&lt;741000,0,IF(B1977&lt;2191000,B1977-740000,IF(B1977&lt;2193000,1451000,IF(B1977&lt;2196000,1453000,IF(B1977&lt;2200000,1456000,IF(B1977&lt;3600000,ROUNDDOWN(B1977/4,-3)*2.8-80000,IF(B1977&lt;6600000,ROUNDDOWN(B1977/4,-3)*3.2-440000,IF(B1977&lt;8500000,ROUNDDOWN(B1977*0.9,0)-1100000,B1977-1950000)))))))),IF(B1977&lt;651000,0,IF(B1977&lt;1900000,B1977-650000,IF(B1977&lt;3600000,ROUNDDOWN(B1977/4,-3)*2.8-80000,IF(B1977&lt;6600000,ROUNDDOWN(B1977/4,-3)*3.2-440000,IF(B1977&lt;8500000,ROUNDDOWN(B1977*0.9,0)-1100000,B1977-1950000)))))),0)</f>
        <v/>
      </c>
      <c r="N1977" s="18">
        <f>IF(M1977&gt;23500000,NA(),IF(C1977&gt;=2026,IF(M1977&lt;=4890000,1040000,IF(M1977&lt;=6550000,670000,620000)),IF(M1977&lt;=1320000,950000,IF(M1977&lt;=3360000,880000,IF(M1977&lt;=4890000,680000,IF(M1977&lt;=6550000,630000,580000))))))</f>
        <v/>
      </c>
      <c r="O1977" s="18">
        <f>IF(F1977&lt;=0,IF(AND(D1977="はい",C1977&gt;=2026,C1977&lt;=2027),IF(E1977&lt;=0,0,IF(E1977&lt;=30000,E1977,IF(E1977&lt;=60000,ROUNDUP(E1977/2,0)+15000,IF(E1977&lt;=120000,ROUNDUP(E1977/4,0)+30000,60000)))),IF(E1977&lt;=0,0,IF(E1977&lt;=20000,E1977,IF(E1977&lt;=40000,ROUNDUP(E1977/2,0)+10000,IF(E1977&lt;=80000,ROUNDUP(E1977/4,0)+20000,40000))))),IF(E1977&lt;=0,IF(F1977&lt;=0,0,IF(F1977&lt;=25000,F1977,IF(F1977&lt;=50000,ROUNDUP(F1977/2,0)+12500,IF(F1977&lt;=100000,ROUNDUP(F1977/4,0)+25000,50000)))),MAX(IF(F1977&lt;=0,0,IF(F1977&lt;=25000,F1977,IF(F1977&lt;=50000,ROUNDUP(F1977/2,0)+12500,IF(F1977&lt;=100000,ROUNDUP(F1977/4,0)+25000,50000)))),MIN(IF(AND(D1977="はい",C1977&gt;=2026,C1977&lt;=2027),IF(E1977&lt;=0,0,IF(E1977&lt;=30000,E1977,IF(E1977&lt;=60000,ROUNDUP(E1977/2,0)+15000,IF(E1977&lt;=120000,ROUNDUP(E1977/4,0)+30000,60000)))),IF(E1977&lt;=0,0,IF(E1977&lt;=20000,E1977,IF(E1977&lt;=40000,ROUNDUP(E1977/2,0)+10000,IF(E1977&lt;=80000,ROUNDUP(E1977/4,0)+20000,40000)))))+IF(F1977&lt;=0,0,IF(F1977&lt;=25000,F1977,IF(F1977&lt;=50000,ROUNDUP(F1977/2,0)+12500,IF(F1977&lt;=100000,ROUNDUP(F1977/4,0)+25000,50000)))),IF(AND(D1977="はい",C1977&gt;=2026,C1977&lt;=2027),60000,40000)))))</f>
        <v/>
      </c>
      <c r="P1977" s="18">
        <f>IF(G1977&lt;=0,0,IF(G1977&lt;=20000,G1977,IF(G1977&lt;=40000,ROUNDUP(G1977/2,0)+10000,IF(G1977&lt;=80000,ROUNDUP(G1977/4,0)+20000,40000))))</f>
        <v/>
      </c>
      <c r="Q1977" s="18">
        <f>IF(I1977&lt;=0,IF(H1977&lt;=0,0,IF(H1977&lt;=20000,H1977,IF(H1977&lt;=40000,ROUNDUP(H1977/2,0)+10000,IF(H1977&lt;=80000,ROUNDUP(H1977/4,0)+20000,40000)))),IF(H1977&lt;=0,IF(I1977&lt;=0,0,IF(I1977&lt;=25000,I1977,IF(I1977&lt;=50000,ROUNDUP(I1977/2,0)+12500,IF(I1977&lt;=100000,ROUNDUP(I1977/4,0)+25000,50000)))),MAX(IF(I1977&lt;=0,0,IF(I1977&lt;=25000,I1977,IF(I1977&lt;=50000,ROUNDUP(I1977/2,0)+12500,IF(I1977&lt;=100000,ROUNDUP(I1977/4,0)+25000,50000)))),MIN(IF(H1977&lt;=0,0,IF(H1977&lt;=20000,H1977,IF(H1977&lt;=40000,ROUNDUP(H1977/2,0)+10000,IF(H1977&lt;=80000,ROUNDUP(H1977/4,0)+20000,40000))))+IF(I1977&lt;=0,0,IF(I1977&lt;=25000,I1977,IF(I1977&lt;=50000,ROUNDUP(I1977/2,0)+12500,IF(I1977&lt;=100000,ROUNDUP(I1977/4,0)+25000,50000)))),40000))))</f>
        <v/>
      </c>
      <c r="R1977" s="18">
        <f>MIN(120000,O1977+P1977+Q1977)</f>
        <v/>
      </c>
      <c r="S1977" s="18">
        <f>IF(F1977&lt;=0,IF(E1977&lt;=0,0,IF(E1977&lt;=12000,E1977,IF(E1977&lt;=32000,ROUNDUP(E1977/2,0)+6000,IF(E1977&lt;=56000,ROUNDUP(E1977/4,0)+14000,28000)))),IF(E1977&lt;=0,IF(F1977&lt;=0,0,IF(F1977&lt;=15000,F1977,IF(F1977&lt;=40000,ROUNDUP(F1977/2,0)+7500,IF(F1977&lt;=70000,ROUNDUP(F1977/4,0)+17500,35000)))),MAX(IF(F1977&lt;=0,0,IF(F1977&lt;=15000,F1977,IF(F1977&lt;=40000,ROUNDUP(F1977/2,0)+7500,IF(F1977&lt;=70000,ROUNDUP(F1977/4,0)+17500,35000)))),MIN(IF(E1977&lt;=0,0,IF(E1977&lt;=12000,E1977,IF(E1977&lt;=32000,ROUNDUP(E1977/2,0)+6000,IF(E1977&lt;=56000,ROUNDUP(E1977/4,0)+14000,28000))))+IF(F1977&lt;=0,0,IF(F1977&lt;=15000,F1977,IF(F1977&lt;=40000,ROUNDUP(F1977/2,0)+7500,IF(F1977&lt;=70000,ROUNDUP(F1977/4,0)+17500,35000)))),28000))))</f>
        <v/>
      </c>
      <c r="T1977" s="18">
        <f>IF(G1977&lt;=0,0,IF(G1977&lt;=12000,G1977,IF(G1977&lt;=32000,ROUNDUP(G1977/2,0)+6000,IF(G1977&lt;=56000,ROUNDUP(G1977/4,0)+14000,28000))))</f>
        <v/>
      </c>
      <c r="U1977" s="18">
        <f>IF(I1977&lt;=0,IF(H1977&lt;=0,0,IF(H1977&lt;=12000,H1977,IF(H1977&lt;=32000,ROUNDUP(H1977/2,0)+6000,IF(H1977&lt;=56000,ROUNDUP(H1977/4,0)+14000,28000)))),IF(H1977&lt;=0,IF(I1977&lt;=0,0,IF(I1977&lt;=15000,I1977,IF(I1977&lt;=40000,ROUNDUP(I1977/2,0)+7500,IF(I1977&lt;=70000,ROUNDUP(I1977/4,0)+17500,35000)))),MAX(IF(I1977&lt;=0,0,IF(I1977&lt;=15000,I1977,IF(I1977&lt;=40000,ROUNDUP(I1977/2,0)+7500,IF(I1977&lt;=70000,ROUNDUP(I1977/4,0)+17500,35000)))),MIN(IF(H1977&lt;=0,0,IF(H1977&lt;=12000,H1977,IF(H1977&lt;=32000,ROUNDUP(H1977/2,0)+6000,IF(H1977&lt;=56000,ROUNDUP(H1977/4,0)+14000,28000))))+IF(I1977&lt;=0,0,IF(I1977&lt;=15000,I1977,IF(I1977&lt;=40000,ROUNDUP(I1977/2,0)+7500,IF(I1977&lt;=70000,ROUNDUP(I1977/4,0)+17500,35000)))),28000))))</f>
        <v/>
      </c>
      <c r="V1977" s="18">
        <f>MIN(70000,S1977+T1977+U1977)</f>
        <v/>
      </c>
      <c r="W1977" s="18">
        <f>MAX(0,ROUNDDOWN(M1977-J1977-N1977-K1977-0,-3))</f>
        <v/>
      </c>
      <c r="X1977" s="18">
        <f>MAX(0,ROUNDDOWN(M1977-J1977-N1977-K1977-R1977,-3))</f>
        <v/>
      </c>
      <c r="Y1977" s="18">
        <f>IF(W1977&lt;=0,0,ROUNDDOWN((W1977*LOOKUP(W1977,{0,1950001,3300001,6950001,9000001,18000001,40000001},{0.05,0.1,0.2,0.23,0.33,0.4,0.45})-LOOKUP(W1977,{0,1950001,3300001,6950001,9000001,18000001,40000001},{0,97500,427500,636000,1536000,2796000,4796000}))*1.021,-2))</f>
        <v/>
      </c>
      <c r="Z1977" s="18">
        <f>IF(X1977&lt;=0,0,ROUNDDOWN((X1977*LOOKUP(X1977,{0,1950001,3300001,6950001,9000001,18000001,40000001},{0.05,0.1,0.2,0.23,0.33,0.4,0.45})-LOOKUP(X1977,{0,1950001,3300001,6950001,9000001,18000001,40000001},{0,97500,427500,636000,1536000,2796000,4796000}))*1.021,-2))</f>
        <v/>
      </c>
      <c r="AA1977" s="18">
        <f>MAX(0,ROUNDDOWN(M1977-J1977-430000-L1977-0,-3))</f>
        <v/>
      </c>
      <c r="AB1977" s="18">
        <f>MAX(0,ROUNDDOWN(M1977-J1977-430000-L1977-V1977,-3))</f>
        <v/>
      </c>
      <c r="AC1977" s="18">
        <f>IF(M1977&lt;=450000,0,MAX(0,ROUNDDOWN(AA1977*0.06-MIN(50000,AA1977)*0.03,-2))+MAX(0,ROUNDDOWN(AA1977*0.04-MIN(50000,AA1977)*0.02,-2)))</f>
        <v/>
      </c>
      <c r="AD1977" s="18">
        <f>IF(M1977&lt;=450000,0,MAX(0,ROUNDDOWN(AB1977*0.06-MIN(50000,AB1977)*0.03,-2))+MAX(0,ROUNDDOWN(AB1977*0.04-MIN(50000,AB1977)*0.02,-2)))</f>
        <v/>
      </c>
      <c r="AE1977" s="18">
        <f>Y1977-Z1977</f>
        <v/>
      </c>
      <c r="AF1977" s="18">
        <f>AC1977-AD1977</f>
        <v/>
      </c>
      <c r="AG1977" s="18">
        <f>AE1977+AF1977</f>
        <v/>
      </c>
      <c r="AH1977" s="20">
        <f>IF(W1977&lt;=0,0,LOOKUP(W1977,{0,1950001,3300001,6950001,9000001,18000001,40000001},{0.05,0.1,0.2,0.23,0.33,0.4,0.45}))</f>
        <v/>
      </c>
    </row>
    <row r="1978">
      <c r="A1978" t="inlineStr">
        <is>
          <t>1万円刻み 一般8万円</t>
        </is>
      </c>
      <c r="B1978" s="18">
        <f>'4_1万円刻み'!$A$633</f>
        <v/>
      </c>
      <c r="C1978" s="19" t="n">
        <v>2026</v>
      </c>
      <c r="D1978" t="inlineStr">
        <is>
          <t>いいえ</t>
        </is>
      </c>
      <c r="E1978" s="18" t="n">
        <v>80000</v>
      </c>
      <c r="F1978" s="18" t="n">
        <v>0</v>
      </c>
      <c r="G1978" s="18" t="n">
        <v>0</v>
      </c>
      <c r="H1978" s="18" t="n">
        <v>0</v>
      </c>
      <c r="I1978" s="18" t="n">
        <v>0</v>
      </c>
      <c r="J1978" s="18">
        <f>ROUND(MIN(B1978/12,650000)*12*0.0915+MIN(B1978/12,1390000)*12*(0.0504+0)+B1978*0.005,0)</f>
        <v/>
      </c>
      <c r="K1978" s="18" t="n">
        <v>0</v>
      </c>
      <c r="L1978" s="18" t="n">
        <v>0</v>
      </c>
      <c r="M1978" s="18">
        <f>ROUND(IF(C1978&gt;=2026,IF(B1978&lt;741000,0,IF(B1978&lt;2191000,B1978-740000,IF(B1978&lt;2193000,1451000,IF(B1978&lt;2196000,1453000,IF(B1978&lt;2200000,1456000,IF(B1978&lt;3600000,ROUNDDOWN(B1978/4,-3)*2.8-80000,IF(B1978&lt;6600000,ROUNDDOWN(B1978/4,-3)*3.2-440000,IF(B1978&lt;8500000,ROUNDDOWN(B1978*0.9,0)-1100000,B1978-1950000)))))))),IF(B1978&lt;651000,0,IF(B1978&lt;1900000,B1978-650000,IF(B1978&lt;3600000,ROUNDDOWN(B1978/4,-3)*2.8-80000,IF(B1978&lt;6600000,ROUNDDOWN(B1978/4,-3)*3.2-440000,IF(B1978&lt;8500000,ROUNDDOWN(B1978*0.9,0)-1100000,B1978-1950000)))))),0)</f>
        <v/>
      </c>
      <c r="N1978" s="18">
        <f>IF(M1978&gt;23500000,NA(),IF(C1978&gt;=2026,IF(M1978&lt;=4890000,1040000,IF(M1978&lt;=6550000,670000,620000)),IF(M1978&lt;=1320000,950000,IF(M1978&lt;=3360000,880000,IF(M1978&lt;=4890000,680000,IF(M1978&lt;=6550000,630000,580000))))))</f>
        <v/>
      </c>
      <c r="O1978" s="18">
        <f>IF(F1978&lt;=0,IF(AND(D1978="はい",C1978&gt;=2026,C1978&lt;=2027),IF(E1978&lt;=0,0,IF(E1978&lt;=30000,E1978,IF(E1978&lt;=60000,ROUNDUP(E1978/2,0)+15000,IF(E1978&lt;=120000,ROUNDUP(E1978/4,0)+30000,60000)))),IF(E1978&lt;=0,0,IF(E1978&lt;=20000,E1978,IF(E1978&lt;=40000,ROUNDUP(E1978/2,0)+10000,IF(E1978&lt;=80000,ROUNDUP(E1978/4,0)+20000,40000))))),IF(E1978&lt;=0,IF(F1978&lt;=0,0,IF(F1978&lt;=25000,F1978,IF(F1978&lt;=50000,ROUNDUP(F1978/2,0)+12500,IF(F1978&lt;=100000,ROUNDUP(F1978/4,0)+25000,50000)))),MAX(IF(F1978&lt;=0,0,IF(F1978&lt;=25000,F1978,IF(F1978&lt;=50000,ROUNDUP(F1978/2,0)+12500,IF(F1978&lt;=100000,ROUNDUP(F1978/4,0)+25000,50000)))),MIN(IF(AND(D1978="はい",C1978&gt;=2026,C1978&lt;=2027),IF(E1978&lt;=0,0,IF(E1978&lt;=30000,E1978,IF(E1978&lt;=60000,ROUNDUP(E1978/2,0)+15000,IF(E1978&lt;=120000,ROUNDUP(E1978/4,0)+30000,60000)))),IF(E1978&lt;=0,0,IF(E1978&lt;=20000,E1978,IF(E1978&lt;=40000,ROUNDUP(E1978/2,0)+10000,IF(E1978&lt;=80000,ROUNDUP(E1978/4,0)+20000,40000)))))+IF(F1978&lt;=0,0,IF(F1978&lt;=25000,F1978,IF(F1978&lt;=50000,ROUNDUP(F1978/2,0)+12500,IF(F1978&lt;=100000,ROUNDUP(F1978/4,0)+25000,50000)))),IF(AND(D1978="はい",C1978&gt;=2026,C1978&lt;=2027),60000,40000)))))</f>
        <v/>
      </c>
      <c r="P1978" s="18">
        <f>IF(G1978&lt;=0,0,IF(G1978&lt;=20000,G1978,IF(G1978&lt;=40000,ROUNDUP(G1978/2,0)+10000,IF(G1978&lt;=80000,ROUNDUP(G1978/4,0)+20000,40000))))</f>
        <v/>
      </c>
      <c r="Q1978" s="18">
        <f>IF(I1978&lt;=0,IF(H1978&lt;=0,0,IF(H1978&lt;=20000,H1978,IF(H1978&lt;=40000,ROUNDUP(H1978/2,0)+10000,IF(H1978&lt;=80000,ROUNDUP(H1978/4,0)+20000,40000)))),IF(H1978&lt;=0,IF(I1978&lt;=0,0,IF(I1978&lt;=25000,I1978,IF(I1978&lt;=50000,ROUNDUP(I1978/2,0)+12500,IF(I1978&lt;=100000,ROUNDUP(I1978/4,0)+25000,50000)))),MAX(IF(I1978&lt;=0,0,IF(I1978&lt;=25000,I1978,IF(I1978&lt;=50000,ROUNDUP(I1978/2,0)+12500,IF(I1978&lt;=100000,ROUNDUP(I1978/4,0)+25000,50000)))),MIN(IF(H1978&lt;=0,0,IF(H1978&lt;=20000,H1978,IF(H1978&lt;=40000,ROUNDUP(H1978/2,0)+10000,IF(H1978&lt;=80000,ROUNDUP(H1978/4,0)+20000,40000))))+IF(I1978&lt;=0,0,IF(I1978&lt;=25000,I1978,IF(I1978&lt;=50000,ROUNDUP(I1978/2,0)+12500,IF(I1978&lt;=100000,ROUNDUP(I1978/4,0)+25000,50000)))),40000))))</f>
        <v/>
      </c>
      <c r="R1978" s="18">
        <f>MIN(120000,O1978+P1978+Q1978)</f>
        <v/>
      </c>
      <c r="S1978" s="18">
        <f>IF(F1978&lt;=0,IF(E1978&lt;=0,0,IF(E1978&lt;=12000,E1978,IF(E1978&lt;=32000,ROUNDUP(E1978/2,0)+6000,IF(E1978&lt;=56000,ROUNDUP(E1978/4,0)+14000,28000)))),IF(E1978&lt;=0,IF(F1978&lt;=0,0,IF(F1978&lt;=15000,F1978,IF(F1978&lt;=40000,ROUNDUP(F1978/2,0)+7500,IF(F1978&lt;=70000,ROUNDUP(F1978/4,0)+17500,35000)))),MAX(IF(F1978&lt;=0,0,IF(F1978&lt;=15000,F1978,IF(F1978&lt;=40000,ROUNDUP(F1978/2,0)+7500,IF(F1978&lt;=70000,ROUNDUP(F1978/4,0)+17500,35000)))),MIN(IF(E1978&lt;=0,0,IF(E1978&lt;=12000,E1978,IF(E1978&lt;=32000,ROUNDUP(E1978/2,0)+6000,IF(E1978&lt;=56000,ROUNDUP(E1978/4,0)+14000,28000))))+IF(F1978&lt;=0,0,IF(F1978&lt;=15000,F1978,IF(F1978&lt;=40000,ROUNDUP(F1978/2,0)+7500,IF(F1978&lt;=70000,ROUNDUP(F1978/4,0)+17500,35000)))),28000))))</f>
        <v/>
      </c>
      <c r="T1978" s="18">
        <f>IF(G1978&lt;=0,0,IF(G1978&lt;=12000,G1978,IF(G1978&lt;=32000,ROUNDUP(G1978/2,0)+6000,IF(G1978&lt;=56000,ROUNDUP(G1978/4,0)+14000,28000))))</f>
        <v/>
      </c>
      <c r="U1978" s="18">
        <f>IF(I1978&lt;=0,IF(H1978&lt;=0,0,IF(H1978&lt;=12000,H1978,IF(H1978&lt;=32000,ROUNDUP(H1978/2,0)+6000,IF(H1978&lt;=56000,ROUNDUP(H1978/4,0)+14000,28000)))),IF(H1978&lt;=0,IF(I1978&lt;=0,0,IF(I1978&lt;=15000,I1978,IF(I1978&lt;=40000,ROUNDUP(I1978/2,0)+7500,IF(I1978&lt;=70000,ROUNDUP(I1978/4,0)+17500,35000)))),MAX(IF(I1978&lt;=0,0,IF(I1978&lt;=15000,I1978,IF(I1978&lt;=40000,ROUNDUP(I1978/2,0)+7500,IF(I1978&lt;=70000,ROUNDUP(I1978/4,0)+17500,35000)))),MIN(IF(H1978&lt;=0,0,IF(H1978&lt;=12000,H1978,IF(H1978&lt;=32000,ROUNDUP(H1978/2,0)+6000,IF(H1978&lt;=56000,ROUNDUP(H1978/4,0)+14000,28000))))+IF(I1978&lt;=0,0,IF(I1978&lt;=15000,I1978,IF(I1978&lt;=40000,ROUNDUP(I1978/2,0)+7500,IF(I1978&lt;=70000,ROUNDUP(I1978/4,0)+17500,35000)))),28000))))</f>
        <v/>
      </c>
      <c r="V1978" s="18">
        <f>MIN(70000,S1978+T1978+U1978)</f>
        <v/>
      </c>
      <c r="W1978" s="18">
        <f>MAX(0,ROUNDDOWN(M1978-J1978-N1978-K1978-0,-3))</f>
        <v/>
      </c>
      <c r="X1978" s="18">
        <f>MAX(0,ROUNDDOWN(M1978-J1978-N1978-K1978-R1978,-3))</f>
        <v/>
      </c>
      <c r="Y1978" s="18">
        <f>IF(W1978&lt;=0,0,ROUNDDOWN((W1978*LOOKUP(W1978,{0,1950001,3300001,6950001,9000001,18000001,40000001},{0.05,0.1,0.2,0.23,0.33,0.4,0.45})-LOOKUP(W1978,{0,1950001,3300001,6950001,9000001,18000001,40000001},{0,97500,427500,636000,1536000,2796000,4796000}))*1.021,-2))</f>
        <v/>
      </c>
      <c r="Z1978" s="18">
        <f>IF(X1978&lt;=0,0,ROUNDDOWN((X1978*LOOKUP(X1978,{0,1950001,3300001,6950001,9000001,18000001,40000001},{0.05,0.1,0.2,0.23,0.33,0.4,0.45})-LOOKUP(X1978,{0,1950001,3300001,6950001,9000001,18000001,40000001},{0,97500,427500,636000,1536000,2796000,4796000}))*1.021,-2))</f>
        <v/>
      </c>
      <c r="AA1978" s="18">
        <f>MAX(0,ROUNDDOWN(M1978-J1978-430000-L1978-0,-3))</f>
        <v/>
      </c>
      <c r="AB1978" s="18">
        <f>MAX(0,ROUNDDOWN(M1978-J1978-430000-L1978-V1978,-3))</f>
        <v/>
      </c>
      <c r="AC1978" s="18">
        <f>IF(M1978&lt;=450000,0,MAX(0,ROUNDDOWN(AA1978*0.06-MIN(50000,AA1978)*0.03,-2))+MAX(0,ROUNDDOWN(AA1978*0.04-MIN(50000,AA1978)*0.02,-2)))</f>
        <v/>
      </c>
      <c r="AD1978" s="18">
        <f>IF(M1978&lt;=450000,0,MAX(0,ROUNDDOWN(AB1978*0.06-MIN(50000,AB1978)*0.03,-2))+MAX(0,ROUNDDOWN(AB1978*0.04-MIN(50000,AB1978)*0.02,-2)))</f>
        <v/>
      </c>
      <c r="AE1978" s="18">
        <f>Y1978-Z1978</f>
        <v/>
      </c>
      <c r="AF1978" s="18">
        <f>AC1978-AD1978</f>
        <v/>
      </c>
      <c r="AG1978" s="18">
        <f>AE1978+AF1978</f>
        <v/>
      </c>
      <c r="AH1978" s="20">
        <f>IF(W1978&lt;=0,0,LOOKUP(W1978,{0,1950001,3300001,6950001,9000001,18000001,40000001},{0.05,0.1,0.2,0.23,0.33,0.4,0.45}))</f>
        <v/>
      </c>
    </row>
    <row r="1979">
      <c r="A1979" t="inlineStr">
        <is>
          <t>1万円刻み 特例あり一般12万円</t>
        </is>
      </c>
      <c r="B1979" s="18">
        <f>'4_1万円刻み'!$A$633</f>
        <v/>
      </c>
      <c r="C1979" s="19" t="n">
        <v>2026</v>
      </c>
      <c r="D1979" t="inlineStr">
        <is>
          <t>はい</t>
        </is>
      </c>
      <c r="E1979" s="18" t="n">
        <v>120000</v>
      </c>
      <c r="F1979" s="18" t="n">
        <v>0</v>
      </c>
      <c r="G1979" s="18" t="n">
        <v>0</v>
      </c>
      <c r="H1979" s="18" t="n">
        <v>0</v>
      </c>
      <c r="I1979" s="18" t="n">
        <v>0</v>
      </c>
      <c r="J1979" s="18">
        <f>ROUND(MIN(B1979/12,650000)*12*0.0915+MIN(B1979/12,1390000)*12*(0.0504+0)+B1979*0.005,0)</f>
        <v/>
      </c>
      <c r="K1979" s="18" t="n">
        <v>0</v>
      </c>
      <c r="L1979" s="18" t="n">
        <v>0</v>
      </c>
      <c r="M1979" s="18">
        <f>ROUND(IF(C1979&gt;=2026,IF(B1979&lt;741000,0,IF(B1979&lt;2191000,B1979-740000,IF(B1979&lt;2193000,1451000,IF(B1979&lt;2196000,1453000,IF(B1979&lt;2200000,1456000,IF(B1979&lt;3600000,ROUNDDOWN(B1979/4,-3)*2.8-80000,IF(B1979&lt;6600000,ROUNDDOWN(B1979/4,-3)*3.2-440000,IF(B1979&lt;8500000,ROUNDDOWN(B1979*0.9,0)-1100000,B1979-1950000)))))))),IF(B1979&lt;651000,0,IF(B1979&lt;1900000,B1979-650000,IF(B1979&lt;3600000,ROUNDDOWN(B1979/4,-3)*2.8-80000,IF(B1979&lt;6600000,ROUNDDOWN(B1979/4,-3)*3.2-440000,IF(B1979&lt;8500000,ROUNDDOWN(B1979*0.9,0)-1100000,B1979-1950000)))))),0)</f>
        <v/>
      </c>
      <c r="N1979" s="18">
        <f>IF(M1979&gt;23500000,NA(),IF(C1979&gt;=2026,IF(M1979&lt;=4890000,1040000,IF(M1979&lt;=6550000,670000,620000)),IF(M1979&lt;=1320000,950000,IF(M1979&lt;=3360000,880000,IF(M1979&lt;=4890000,680000,IF(M1979&lt;=6550000,630000,580000))))))</f>
        <v/>
      </c>
      <c r="O1979" s="18">
        <f>IF(F1979&lt;=0,IF(AND(D1979="はい",C1979&gt;=2026,C1979&lt;=2027),IF(E1979&lt;=0,0,IF(E1979&lt;=30000,E1979,IF(E1979&lt;=60000,ROUNDUP(E1979/2,0)+15000,IF(E1979&lt;=120000,ROUNDUP(E1979/4,0)+30000,60000)))),IF(E1979&lt;=0,0,IF(E1979&lt;=20000,E1979,IF(E1979&lt;=40000,ROUNDUP(E1979/2,0)+10000,IF(E1979&lt;=80000,ROUNDUP(E1979/4,0)+20000,40000))))),IF(E1979&lt;=0,IF(F1979&lt;=0,0,IF(F1979&lt;=25000,F1979,IF(F1979&lt;=50000,ROUNDUP(F1979/2,0)+12500,IF(F1979&lt;=100000,ROUNDUP(F1979/4,0)+25000,50000)))),MAX(IF(F1979&lt;=0,0,IF(F1979&lt;=25000,F1979,IF(F1979&lt;=50000,ROUNDUP(F1979/2,0)+12500,IF(F1979&lt;=100000,ROUNDUP(F1979/4,0)+25000,50000)))),MIN(IF(AND(D1979="はい",C1979&gt;=2026,C1979&lt;=2027),IF(E1979&lt;=0,0,IF(E1979&lt;=30000,E1979,IF(E1979&lt;=60000,ROUNDUP(E1979/2,0)+15000,IF(E1979&lt;=120000,ROUNDUP(E1979/4,0)+30000,60000)))),IF(E1979&lt;=0,0,IF(E1979&lt;=20000,E1979,IF(E1979&lt;=40000,ROUNDUP(E1979/2,0)+10000,IF(E1979&lt;=80000,ROUNDUP(E1979/4,0)+20000,40000)))))+IF(F1979&lt;=0,0,IF(F1979&lt;=25000,F1979,IF(F1979&lt;=50000,ROUNDUP(F1979/2,0)+12500,IF(F1979&lt;=100000,ROUNDUP(F1979/4,0)+25000,50000)))),IF(AND(D1979="はい",C1979&gt;=2026,C1979&lt;=2027),60000,40000)))))</f>
        <v/>
      </c>
      <c r="P1979" s="18">
        <f>IF(G1979&lt;=0,0,IF(G1979&lt;=20000,G1979,IF(G1979&lt;=40000,ROUNDUP(G1979/2,0)+10000,IF(G1979&lt;=80000,ROUNDUP(G1979/4,0)+20000,40000))))</f>
        <v/>
      </c>
      <c r="Q1979" s="18">
        <f>IF(I1979&lt;=0,IF(H1979&lt;=0,0,IF(H1979&lt;=20000,H1979,IF(H1979&lt;=40000,ROUNDUP(H1979/2,0)+10000,IF(H1979&lt;=80000,ROUNDUP(H1979/4,0)+20000,40000)))),IF(H1979&lt;=0,IF(I1979&lt;=0,0,IF(I1979&lt;=25000,I1979,IF(I1979&lt;=50000,ROUNDUP(I1979/2,0)+12500,IF(I1979&lt;=100000,ROUNDUP(I1979/4,0)+25000,50000)))),MAX(IF(I1979&lt;=0,0,IF(I1979&lt;=25000,I1979,IF(I1979&lt;=50000,ROUNDUP(I1979/2,0)+12500,IF(I1979&lt;=100000,ROUNDUP(I1979/4,0)+25000,50000)))),MIN(IF(H1979&lt;=0,0,IF(H1979&lt;=20000,H1979,IF(H1979&lt;=40000,ROUNDUP(H1979/2,0)+10000,IF(H1979&lt;=80000,ROUNDUP(H1979/4,0)+20000,40000))))+IF(I1979&lt;=0,0,IF(I1979&lt;=25000,I1979,IF(I1979&lt;=50000,ROUNDUP(I1979/2,0)+12500,IF(I1979&lt;=100000,ROUNDUP(I1979/4,0)+25000,50000)))),40000))))</f>
        <v/>
      </c>
      <c r="R1979" s="18">
        <f>MIN(120000,O1979+P1979+Q1979)</f>
        <v/>
      </c>
      <c r="S1979" s="18">
        <f>IF(F1979&lt;=0,IF(E1979&lt;=0,0,IF(E1979&lt;=12000,E1979,IF(E1979&lt;=32000,ROUNDUP(E1979/2,0)+6000,IF(E1979&lt;=56000,ROUNDUP(E1979/4,0)+14000,28000)))),IF(E1979&lt;=0,IF(F1979&lt;=0,0,IF(F1979&lt;=15000,F1979,IF(F1979&lt;=40000,ROUNDUP(F1979/2,0)+7500,IF(F1979&lt;=70000,ROUNDUP(F1979/4,0)+17500,35000)))),MAX(IF(F1979&lt;=0,0,IF(F1979&lt;=15000,F1979,IF(F1979&lt;=40000,ROUNDUP(F1979/2,0)+7500,IF(F1979&lt;=70000,ROUNDUP(F1979/4,0)+17500,35000)))),MIN(IF(E1979&lt;=0,0,IF(E1979&lt;=12000,E1979,IF(E1979&lt;=32000,ROUNDUP(E1979/2,0)+6000,IF(E1979&lt;=56000,ROUNDUP(E1979/4,0)+14000,28000))))+IF(F1979&lt;=0,0,IF(F1979&lt;=15000,F1979,IF(F1979&lt;=40000,ROUNDUP(F1979/2,0)+7500,IF(F1979&lt;=70000,ROUNDUP(F1979/4,0)+17500,35000)))),28000))))</f>
        <v/>
      </c>
      <c r="T1979" s="18">
        <f>IF(G1979&lt;=0,0,IF(G1979&lt;=12000,G1979,IF(G1979&lt;=32000,ROUNDUP(G1979/2,0)+6000,IF(G1979&lt;=56000,ROUNDUP(G1979/4,0)+14000,28000))))</f>
        <v/>
      </c>
      <c r="U1979" s="18">
        <f>IF(I1979&lt;=0,IF(H1979&lt;=0,0,IF(H1979&lt;=12000,H1979,IF(H1979&lt;=32000,ROUNDUP(H1979/2,0)+6000,IF(H1979&lt;=56000,ROUNDUP(H1979/4,0)+14000,28000)))),IF(H1979&lt;=0,IF(I1979&lt;=0,0,IF(I1979&lt;=15000,I1979,IF(I1979&lt;=40000,ROUNDUP(I1979/2,0)+7500,IF(I1979&lt;=70000,ROUNDUP(I1979/4,0)+17500,35000)))),MAX(IF(I1979&lt;=0,0,IF(I1979&lt;=15000,I1979,IF(I1979&lt;=40000,ROUNDUP(I1979/2,0)+7500,IF(I1979&lt;=70000,ROUNDUP(I1979/4,0)+17500,35000)))),MIN(IF(H1979&lt;=0,0,IF(H1979&lt;=12000,H1979,IF(H1979&lt;=32000,ROUNDUP(H1979/2,0)+6000,IF(H1979&lt;=56000,ROUNDUP(H1979/4,0)+14000,28000))))+IF(I1979&lt;=0,0,IF(I1979&lt;=15000,I1979,IF(I1979&lt;=40000,ROUNDUP(I1979/2,0)+7500,IF(I1979&lt;=70000,ROUNDUP(I1979/4,0)+17500,35000)))),28000))))</f>
        <v/>
      </c>
      <c r="V1979" s="18">
        <f>MIN(70000,S1979+T1979+U1979)</f>
        <v/>
      </c>
      <c r="W1979" s="18">
        <f>MAX(0,ROUNDDOWN(M1979-J1979-N1979-K1979-0,-3))</f>
        <v/>
      </c>
      <c r="X1979" s="18">
        <f>MAX(0,ROUNDDOWN(M1979-J1979-N1979-K1979-R1979,-3))</f>
        <v/>
      </c>
      <c r="Y1979" s="18">
        <f>IF(W1979&lt;=0,0,ROUNDDOWN((W1979*LOOKUP(W1979,{0,1950001,3300001,6950001,9000001,18000001,40000001},{0.05,0.1,0.2,0.23,0.33,0.4,0.45})-LOOKUP(W1979,{0,1950001,3300001,6950001,9000001,18000001,40000001},{0,97500,427500,636000,1536000,2796000,4796000}))*1.021,-2))</f>
        <v/>
      </c>
      <c r="Z1979" s="18">
        <f>IF(X1979&lt;=0,0,ROUNDDOWN((X1979*LOOKUP(X1979,{0,1950001,3300001,6950001,9000001,18000001,40000001},{0.05,0.1,0.2,0.23,0.33,0.4,0.45})-LOOKUP(X1979,{0,1950001,3300001,6950001,9000001,18000001,40000001},{0,97500,427500,636000,1536000,2796000,4796000}))*1.021,-2))</f>
        <v/>
      </c>
      <c r="AA1979" s="18">
        <f>MAX(0,ROUNDDOWN(M1979-J1979-430000-L1979-0,-3))</f>
        <v/>
      </c>
      <c r="AB1979" s="18">
        <f>MAX(0,ROUNDDOWN(M1979-J1979-430000-L1979-V1979,-3))</f>
        <v/>
      </c>
      <c r="AC1979" s="18">
        <f>IF(M1979&lt;=450000,0,MAX(0,ROUNDDOWN(AA1979*0.06-MIN(50000,AA1979)*0.03,-2))+MAX(0,ROUNDDOWN(AA1979*0.04-MIN(50000,AA1979)*0.02,-2)))</f>
        <v/>
      </c>
      <c r="AD1979" s="18">
        <f>IF(M1979&lt;=450000,0,MAX(0,ROUNDDOWN(AB1979*0.06-MIN(50000,AB1979)*0.03,-2))+MAX(0,ROUNDDOWN(AB1979*0.04-MIN(50000,AB1979)*0.02,-2)))</f>
        <v/>
      </c>
      <c r="AE1979" s="18">
        <f>Y1979-Z1979</f>
        <v/>
      </c>
      <c r="AF1979" s="18">
        <f>AC1979-AD1979</f>
        <v/>
      </c>
      <c r="AG1979" s="18">
        <f>AE1979+AF1979</f>
        <v/>
      </c>
      <c r="AH1979" s="20">
        <f>IF(W1979&lt;=0,0,LOOKUP(W1979,{0,1950001,3300001,6950001,9000001,18000001,40000001},{0.05,0.1,0.2,0.23,0.33,0.4,0.45}))</f>
        <v/>
      </c>
    </row>
    <row r="1980">
      <c r="A1980" t="inlineStr">
        <is>
          <t>1万円刻み 3区分8万円ずつ</t>
        </is>
      </c>
      <c r="B1980" s="18">
        <f>'4_1万円刻み'!$A$634</f>
        <v/>
      </c>
      <c r="C1980" s="19" t="n">
        <v>2026</v>
      </c>
      <c r="D1980" t="inlineStr">
        <is>
          <t>いいえ</t>
        </is>
      </c>
      <c r="E1980" s="18" t="n">
        <v>80000</v>
      </c>
      <c r="F1980" s="18" t="n">
        <v>0</v>
      </c>
      <c r="G1980" s="18" t="n">
        <v>80000</v>
      </c>
      <c r="H1980" s="18" t="n">
        <v>80000</v>
      </c>
      <c r="I1980" s="18" t="n">
        <v>0</v>
      </c>
      <c r="J1980" s="18">
        <f>ROUND(MIN(B1980/12,650000)*12*0.0915+MIN(B1980/12,1390000)*12*(0.0504+0)+B1980*0.005,0)</f>
        <v/>
      </c>
      <c r="K1980" s="18" t="n">
        <v>0</v>
      </c>
      <c r="L1980" s="18" t="n">
        <v>0</v>
      </c>
      <c r="M1980" s="18">
        <f>ROUND(IF(C1980&gt;=2026,IF(B1980&lt;741000,0,IF(B1980&lt;2191000,B1980-740000,IF(B1980&lt;2193000,1451000,IF(B1980&lt;2196000,1453000,IF(B1980&lt;2200000,1456000,IF(B1980&lt;3600000,ROUNDDOWN(B1980/4,-3)*2.8-80000,IF(B1980&lt;6600000,ROUNDDOWN(B1980/4,-3)*3.2-440000,IF(B1980&lt;8500000,ROUNDDOWN(B1980*0.9,0)-1100000,B1980-1950000)))))))),IF(B1980&lt;651000,0,IF(B1980&lt;1900000,B1980-650000,IF(B1980&lt;3600000,ROUNDDOWN(B1980/4,-3)*2.8-80000,IF(B1980&lt;6600000,ROUNDDOWN(B1980/4,-3)*3.2-440000,IF(B1980&lt;8500000,ROUNDDOWN(B1980*0.9,0)-1100000,B1980-1950000)))))),0)</f>
        <v/>
      </c>
      <c r="N1980" s="18">
        <f>IF(M1980&gt;23500000,NA(),IF(C1980&gt;=2026,IF(M1980&lt;=4890000,1040000,IF(M1980&lt;=6550000,670000,620000)),IF(M1980&lt;=1320000,950000,IF(M1980&lt;=3360000,880000,IF(M1980&lt;=4890000,680000,IF(M1980&lt;=6550000,630000,580000))))))</f>
        <v/>
      </c>
      <c r="O1980" s="18">
        <f>IF(F1980&lt;=0,IF(AND(D1980="はい",C1980&gt;=2026,C1980&lt;=2027),IF(E1980&lt;=0,0,IF(E1980&lt;=30000,E1980,IF(E1980&lt;=60000,ROUNDUP(E1980/2,0)+15000,IF(E1980&lt;=120000,ROUNDUP(E1980/4,0)+30000,60000)))),IF(E1980&lt;=0,0,IF(E1980&lt;=20000,E1980,IF(E1980&lt;=40000,ROUNDUP(E1980/2,0)+10000,IF(E1980&lt;=80000,ROUNDUP(E1980/4,0)+20000,40000))))),IF(E1980&lt;=0,IF(F1980&lt;=0,0,IF(F1980&lt;=25000,F1980,IF(F1980&lt;=50000,ROUNDUP(F1980/2,0)+12500,IF(F1980&lt;=100000,ROUNDUP(F1980/4,0)+25000,50000)))),MAX(IF(F1980&lt;=0,0,IF(F1980&lt;=25000,F1980,IF(F1980&lt;=50000,ROUNDUP(F1980/2,0)+12500,IF(F1980&lt;=100000,ROUNDUP(F1980/4,0)+25000,50000)))),MIN(IF(AND(D1980="はい",C1980&gt;=2026,C1980&lt;=2027),IF(E1980&lt;=0,0,IF(E1980&lt;=30000,E1980,IF(E1980&lt;=60000,ROUNDUP(E1980/2,0)+15000,IF(E1980&lt;=120000,ROUNDUP(E1980/4,0)+30000,60000)))),IF(E1980&lt;=0,0,IF(E1980&lt;=20000,E1980,IF(E1980&lt;=40000,ROUNDUP(E1980/2,0)+10000,IF(E1980&lt;=80000,ROUNDUP(E1980/4,0)+20000,40000)))))+IF(F1980&lt;=0,0,IF(F1980&lt;=25000,F1980,IF(F1980&lt;=50000,ROUNDUP(F1980/2,0)+12500,IF(F1980&lt;=100000,ROUNDUP(F1980/4,0)+25000,50000)))),IF(AND(D1980="はい",C1980&gt;=2026,C1980&lt;=2027),60000,40000)))))</f>
        <v/>
      </c>
      <c r="P1980" s="18">
        <f>IF(G1980&lt;=0,0,IF(G1980&lt;=20000,G1980,IF(G1980&lt;=40000,ROUNDUP(G1980/2,0)+10000,IF(G1980&lt;=80000,ROUNDUP(G1980/4,0)+20000,40000))))</f>
        <v/>
      </c>
      <c r="Q1980" s="18">
        <f>IF(I1980&lt;=0,IF(H1980&lt;=0,0,IF(H1980&lt;=20000,H1980,IF(H1980&lt;=40000,ROUNDUP(H1980/2,0)+10000,IF(H1980&lt;=80000,ROUNDUP(H1980/4,0)+20000,40000)))),IF(H1980&lt;=0,IF(I1980&lt;=0,0,IF(I1980&lt;=25000,I1980,IF(I1980&lt;=50000,ROUNDUP(I1980/2,0)+12500,IF(I1980&lt;=100000,ROUNDUP(I1980/4,0)+25000,50000)))),MAX(IF(I1980&lt;=0,0,IF(I1980&lt;=25000,I1980,IF(I1980&lt;=50000,ROUNDUP(I1980/2,0)+12500,IF(I1980&lt;=100000,ROUNDUP(I1980/4,0)+25000,50000)))),MIN(IF(H1980&lt;=0,0,IF(H1980&lt;=20000,H1980,IF(H1980&lt;=40000,ROUNDUP(H1980/2,0)+10000,IF(H1980&lt;=80000,ROUNDUP(H1980/4,0)+20000,40000))))+IF(I1980&lt;=0,0,IF(I1980&lt;=25000,I1980,IF(I1980&lt;=50000,ROUNDUP(I1980/2,0)+12500,IF(I1980&lt;=100000,ROUNDUP(I1980/4,0)+25000,50000)))),40000))))</f>
        <v/>
      </c>
      <c r="R1980" s="18">
        <f>MIN(120000,O1980+P1980+Q1980)</f>
        <v/>
      </c>
      <c r="S1980" s="18">
        <f>IF(F1980&lt;=0,IF(E1980&lt;=0,0,IF(E1980&lt;=12000,E1980,IF(E1980&lt;=32000,ROUNDUP(E1980/2,0)+6000,IF(E1980&lt;=56000,ROUNDUP(E1980/4,0)+14000,28000)))),IF(E1980&lt;=0,IF(F1980&lt;=0,0,IF(F1980&lt;=15000,F1980,IF(F1980&lt;=40000,ROUNDUP(F1980/2,0)+7500,IF(F1980&lt;=70000,ROUNDUP(F1980/4,0)+17500,35000)))),MAX(IF(F1980&lt;=0,0,IF(F1980&lt;=15000,F1980,IF(F1980&lt;=40000,ROUNDUP(F1980/2,0)+7500,IF(F1980&lt;=70000,ROUNDUP(F1980/4,0)+17500,35000)))),MIN(IF(E1980&lt;=0,0,IF(E1980&lt;=12000,E1980,IF(E1980&lt;=32000,ROUNDUP(E1980/2,0)+6000,IF(E1980&lt;=56000,ROUNDUP(E1980/4,0)+14000,28000))))+IF(F1980&lt;=0,0,IF(F1980&lt;=15000,F1980,IF(F1980&lt;=40000,ROUNDUP(F1980/2,0)+7500,IF(F1980&lt;=70000,ROUNDUP(F1980/4,0)+17500,35000)))),28000))))</f>
        <v/>
      </c>
      <c r="T1980" s="18">
        <f>IF(G1980&lt;=0,0,IF(G1980&lt;=12000,G1980,IF(G1980&lt;=32000,ROUNDUP(G1980/2,0)+6000,IF(G1980&lt;=56000,ROUNDUP(G1980/4,0)+14000,28000))))</f>
        <v/>
      </c>
      <c r="U1980" s="18">
        <f>IF(I1980&lt;=0,IF(H1980&lt;=0,0,IF(H1980&lt;=12000,H1980,IF(H1980&lt;=32000,ROUNDUP(H1980/2,0)+6000,IF(H1980&lt;=56000,ROUNDUP(H1980/4,0)+14000,28000)))),IF(H1980&lt;=0,IF(I1980&lt;=0,0,IF(I1980&lt;=15000,I1980,IF(I1980&lt;=40000,ROUNDUP(I1980/2,0)+7500,IF(I1980&lt;=70000,ROUNDUP(I1980/4,0)+17500,35000)))),MAX(IF(I1980&lt;=0,0,IF(I1980&lt;=15000,I1980,IF(I1980&lt;=40000,ROUNDUP(I1980/2,0)+7500,IF(I1980&lt;=70000,ROUNDUP(I1980/4,0)+17500,35000)))),MIN(IF(H1980&lt;=0,0,IF(H1980&lt;=12000,H1980,IF(H1980&lt;=32000,ROUNDUP(H1980/2,0)+6000,IF(H1980&lt;=56000,ROUNDUP(H1980/4,0)+14000,28000))))+IF(I1980&lt;=0,0,IF(I1980&lt;=15000,I1980,IF(I1980&lt;=40000,ROUNDUP(I1980/2,0)+7500,IF(I1980&lt;=70000,ROUNDUP(I1980/4,0)+17500,35000)))),28000))))</f>
        <v/>
      </c>
      <c r="V1980" s="18">
        <f>MIN(70000,S1980+T1980+U1980)</f>
        <v/>
      </c>
      <c r="W1980" s="18">
        <f>MAX(0,ROUNDDOWN(M1980-J1980-N1980-K1980-0,-3))</f>
        <v/>
      </c>
      <c r="X1980" s="18">
        <f>MAX(0,ROUNDDOWN(M1980-J1980-N1980-K1980-R1980,-3))</f>
        <v/>
      </c>
      <c r="Y1980" s="18">
        <f>IF(W1980&lt;=0,0,ROUNDDOWN((W1980*LOOKUP(W1980,{0,1950001,3300001,6950001,9000001,18000001,40000001},{0.05,0.1,0.2,0.23,0.33,0.4,0.45})-LOOKUP(W1980,{0,1950001,3300001,6950001,9000001,18000001,40000001},{0,97500,427500,636000,1536000,2796000,4796000}))*1.021,-2))</f>
        <v/>
      </c>
      <c r="Z1980" s="18">
        <f>IF(X1980&lt;=0,0,ROUNDDOWN((X1980*LOOKUP(X1980,{0,1950001,3300001,6950001,9000001,18000001,40000001},{0.05,0.1,0.2,0.23,0.33,0.4,0.45})-LOOKUP(X1980,{0,1950001,3300001,6950001,9000001,18000001,40000001},{0,97500,427500,636000,1536000,2796000,4796000}))*1.021,-2))</f>
        <v/>
      </c>
      <c r="AA1980" s="18">
        <f>MAX(0,ROUNDDOWN(M1980-J1980-430000-L1980-0,-3))</f>
        <v/>
      </c>
      <c r="AB1980" s="18">
        <f>MAX(0,ROUNDDOWN(M1980-J1980-430000-L1980-V1980,-3))</f>
        <v/>
      </c>
      <c r="AC1980" s="18">
        <f>IF(M1980&lt;=450000,0,MAX(0,ROUNDDOWN(AA1980*0.06-MIN(50000,AA1980)*0.03,-2))+MAX(0,ROUNDDOWN(AA1980*0.04-MIN(50000,AA1980)*0.02,-2)))</f>
        <v/>
      </c>
      <c r="AD1980" s="18">
        <f>IF(M1980&lt;=450000,0,MAX(0,ROUNDDOWN(AB1980*0.06-MIN(50000,AB1980)*0.03,-2))+MAX(0,ROUNDDOWN(AB1980*0.04-MIN(50000,AB1980)*0.02,-2)))</f>
        <v/>
      </c>
      <c r="AE1980" s="18">
        <f>Y1980-Z1980</f>
        <v/>
      </c>
      <c r="AF1980" s="18">
        <f>AC1980-AD1980</f>
        <v/>
      </c>
      <c r="AG1980" s="18">
        <f>AE1980+AF1980</f>
        <v/>
      </c>
      <c r="AH1980" s="20">
        <f>IF(W1980&lt;=0,0,LOOKUP(W1980,{0,1950001,3300001,6950001,9000001,18000001,40000001},{0.05,0.1,0.2,0.23,0.33,0.4,0.45}))</f>
        <v/>
      </c>
    </row>
    <row r="1981">
      <c r="A1981" t="inlineStr">
        <is>
          <t>1万円刻み 一般8万円</t>
        </is>
      </c>
      <c r="B1981" s="18">
        <f>'4_1万円刻み'!$A$634</f>
        <v/>
      </c>
      <c r="C1981" s="19" t="n">
        <v>2026</v>
      </c>
      <c r="D1981" t="inlineStr">
        <is>
          <t>いいえ</t>
        </is>
      </c>
      <c r="E1981" s="18" t="n">
        <v>80000</v>
      </c>
      <c r="F1981" s="18" t="n">
        <v>0</v>
      </c>
      <c r="G1981" s="18" t="n">
        <v>0</v>
      </c>
      <c r="H1981" s="18" t="n">
        <v>0</v>
      </c>
      <c r="I1981" s="18" t="n">
        <v>0</v>
      </c>
      <c r="J1981" s="18">
        <f>ROUND(MIN(B1981/12,650000)*12*0.0915+MIN(B1981/12,1390000)*12*(0.0504+0)+B1981*0.005,0)</f>
        <v/>
      </c>
      <c r="K1981" s="18" t="n">
        <v>0</v>
      </c>
      <c r="L1981" s="18" t="n">
        <v>0</v>
      </c>
      <c r="M1981" s="18">
        <f>ROUND(IF(C1981&gt;=2026,IF(B1981&lt;741000,0,IF(B1981&lt;2191000,B1981-740000,IF(B1981&lt;2193000,1451000,IF(B1981&lt;2196000,1453000,IF(B1981&lt;2200000,1456000,IF(B1981&lt;3600000,ROUNDDOWN(B1981/4,-3)*2.8-80000,IF(B1981&lt;6600000,ROUNDDOWN(B1981/4,-3)*3.2-440000,IF(B1981&lt;8500000,ROUNDDOWN(B1981*0.9,0)-1100000,B1981-1950000)))))))),IF(B1981&lt;651000,0,IF(B1981&lt;1900000,B1981-650000,IF(B1981&lt;3600000,ROUNDDOWN(B1981/4,-3)*2.8-80000,IF(B1981&lt;6600000,ROUNDDOWN(B1981/4,-3)*3.2-440000,IF(B1981&lt;8500000,ROUNDDOWN(B1981*0.9,0)-1100000,B1981-1950000)))))),0)</f>
        <v/>
      </c>
      <c r="N1981" s="18">
        <f>IF(M1981&gt;23500000,NA(),IF(C1981&gt;=2026,IF(M1981&lt;=4890000,1040000,IF(M1981&lt;=6550000,670000,620000)),IF(M1981&lt;=1320000,950000,IF(M1981&lt;=3360000,880000,IF(M1981&lt;=4890000,680000,IF(M1981&lt;=6550000,630000,580000))))))</f>
        <v/>
      </c>
      <c r="O1981" s="18">
        <f>IF(F1981&lt;=0,IF(AND(D1981="はい",C1981&gt;=2026,C1981&lt;=2027),IF(E1981&lt;=0,0,IF(E1981&lt;=30000,E1981,IF(E1981&lt;=60000,ROUNDUP(E1981/2,0)+15000,IF(E1981&lt;=120000,ROUNDUP(E1981/4,0)+30000,60000)))),IF(E1981&lt;=0,0,IF(E1981&lt;=20000,E1981,IF(E1981&lt;=40000,ROUNDUP(E1981/2,0)+10000,IF(E1981&lt;=80000,ROUNDUP(E1981/4,0)+20000,40000))))),IF(E1981&lt;=0,IF(F1981&lt;=0,0,IF(F1981&lt;=25000,F1981,IF(F1981&lt;=50000,ROUNDUP(F1981/2,0)+12500,IF(F1981&lt;=100000,ROUNDUP(F1981/4,0)+25000,50000)))),MAX(IF(F1981&lt;=0,0,IF(F1981&lt;=25000,F1981,IF(F1981&lt;=50000,ROUNDUP(F1981/2,0)+12500,IF(F1981&lt;=100000,ROUNDUP(F1981/4,0)+25000,50000)))),MIN(IF(AND(D1981="はい",C1981&gt;=2026,C1981&lt;=2027),IF(E1981&lt;=0,0,IF(E1981&lt;=30000,E1981,IF(E1981&lt;=60000,ROUNDUP(E1981/2,0)+15000,IF(E1981&lt;=120000,ROUNDUP(E1981/4,0)+30000,60000)))),IF(E1981&lt;=0,0,IF(E1981&lt;=20000,E1981,IF(E1981&lt;=40000,ROUNDUP(E1981/2,0)+10000,IF(E1981&lt;=80000,ROUNDUP(E1981/4,0)+20000,40000)))))+IF(F1981&lt;=0,0,IF(F1981&lt;=25000,F1981,IF(F1981&lt;=50000,ROUNDUP(F1981/2,0)+12500,IF(F1981&lt;=100000,ROUNDUP(F1981/4,0)+25000,50000)))),IF(AND(D1981="はい",C1981&gt;=2026,C1981&lt;=2027),60000,40000)))))</f>
        <v/>
      </c>
      <c r="P1981" s="18">
        <f>IF(G1981&lt;=0,0,IF(G1981&lt;=20000,G1981,IF(G1981&lt;=40000,ROUNDUP(G1981/2,0)+10000,IF(G1981&lt;=80000,ROUNDUP(G1981/4,0)+20000,40000))))</f>
        <v/>
      </c>
      <c r="Q1981" s="18">
        <f>IF(I1981&lt;=0,IF(H1981&lt;=0,0,IF(H1981&lt;=20000,H1981,IF(H1981&lt;=40000,ROUNDUP(H1981/2,0)+10000,IF(H1981&lt;=80000,ROUNDUP(H1981/4,0)+20000,40000)))),IF(H1981&lt;=0,IF(I1981&lt;=0,0,IF(I1981&lt;=25000,I1981,IF(I1981&lt;=50000,ROUNDUP(I1981/2,0)+12500,IF(I1981&lt;=100000,ROUNDUP(I1981/4,0)+25000,50000)))),MAX(IF(I1981&lt;=0,0,IF(I1981&lt;=25000,I1981,IF(I1981&lt;=50000,ROUNDUP(I1981/2,0)+12500,IF(I1981&lt;=100000,ROUNDUP(I1981/4,0)+25000,50000)))),MIN(IF(H1981&lt;=0,0,IF(H1981&lt;=20000,H1981,IF(H1981&lt;=40000,ROUNDUP(H1981/2,0)+10000,IF(H1981&lt;=80000,ROUNDUP(H1981/4,0)+20000,40000))))+IF(I1981&lt;=0,0,IF(I1981&lt;=25000,I1981,IF(I1981&lt;=50000,ROUNDUP(I1981/2,0)+12500,IF(I1981&lt;=100000,ROUNDUP(I1981/4,0)+25000,50000)))),40000))))</f>
        <v/>
      </c>
      <c r="R1981" s="18">
        <f>MIN(120000,O1981+P1981+Q1981)</f>
        <v/>
      </c>
      <c r="S1981" s="18">
        <f>IF(F1981&lt;=0,IF(E1981&lt;=0,0,IF(E1981&lt;=12000,E1981,IF(E1981&lt;=32000,ROUNDUP(E1981/2,0)+6000,IF(E1981&lt;=56000,ROUNDUP(E1981/4,0)+14000,28000)))),IF(E1981&lt;=0,IF(F1981&lt;=0,0,IF(F1981&lt;=15000,F1981,IF(F1981&lt;=40000,ROUNDUP(F1981/2,0)+7500,IF(F1981&lt;=70000,ROUNDUP(F1981/4,0)+17500,35000)))),MAX(IF(F1981&lt;=0,0,IF(F1981&lt;=15000,F1981,IF(F1981&lt;=40000,ROUNDUP(F1981/2,0)+7500,IF(F1981&lt;=70000,ROUNDUP(F1981/4,0)+17500,35000)))),MIN(IF(E1981&lt;=0,0,IF(E1981&lt;=12000,E1981,IF(E1981&lt;=32000,ROUNDUP(E1981/2,0)+6000,IF(E1981&lt;=56000,ROUNDUP(E1981/4,0)+14000,28000))))+IF(F1981&lt;=0,0,IF(F1981&lt;=15000,F1981,IF(F1981&lt;=40000,ROUNDUP(F1981/2,0)+7500,IF(F1981&lt;=70000,ROUNDUP(F1981/4,0)+17500,35000)))),28000))))</f>
        <v/>
      </c>
      <c r="T1981" s="18">
        <f>IF(G1981&lt;=0,0,IF(G1981&lt;=12000,G1981,IF(G1981&lt;=32000,ROUNDUP(G1981/2,0)+6000,IF(G1981&lt;=56000,ROUNDUP(G1981/4,0)+14000,28000))))</f>
        <v/>
      </c>
      <c r="U1981" s="18">
        <f>IF(I1981&lt;=0,IF(H1981&lt;=0,0,IF(H1981&lt;=12000,H1981,IF(H1981&lt;=32000,ROUNDUP(H1981/2,0)+6000,IF(H1981&lt;=56000,ROUNDUP(H1981/4,0)+14000,28000)))),IF(H1981&lt;=0,IF(I1981&lt;=0,0,IF(I1981&lt;=15000,I1981,IF(I1981&lt;=40000,ROUNDUP(I1981/2,0)+7500,IF(I1981&lt;=70000,ROUNDUP(I1981/4,0)+17500,35000)))),MAX(IF(I1981&lt;=0,0,IF(I1981&lt;=15000,I1981,IF(I1981&lt;=40000,ROUNDUP(I1981/2,0)+7500,IF(I1981&lt;=70000,ROUNDUP(I1981/4,0)+17500,35000)))),MIN(IF(H1981&lt;=0,0,IF(H1981&lt;=12000,H1981,IF(H1981&lt;=32000,ROUNDUP(H1981/2,0)+6000,IF(H1981&lt;=56000,ROUNDUP(H1981/4,0)+14000,28000))))+IF(I1981&lt;=0,0,IF(I1981&lt;=15000,I1981,IF(I1981&lt;=40000,ROUNDUP(I1981/2,0)+7500,IF(I1981&lt;=70000,ROUNDUP(I1981/4,0)+17500,35000)))),28000))))</f>
        <v/>
      </c>
      <c r="V1981" s="18">
        <f>MIN(70000,S1981+T1981+U1981)</f>
        <v/>
      </c>
      <c r="W1981" s="18">
        <f>MAX(0,ROUNDDOWN(M1981-J1981-N1981-K1981-0,-3))</f>
        <v/>
      </c>
      <c r="X1981" s="18">
        <f>MAX(0,ROUNDDOWN(M1981-J1981-N1981-K1981-R1981,-3))</f>
        <v/>
      </c>
      <c r="Y1981" s="18">
        <f>IF(W1981&lt;=0,0,ROUNDDOWN((W1981*LOOKUP(W1981,{0,1950001,3300001,6950001,9000001,18000001,40000001},{0.05,0.1,0.2,0.23,0.33,0.4,0.45})-LOOKUP(W1981,{0,1950001,3300001,6950001,9000001,18000001,40000001},{0,97500,427500,636000,1536000,2796000,4796000}))*1.021,-2))</f>
        <v/>
      </c>
      <c r="Z1981" s="18">
        <f>IF(X1981&lt;=0,0,ROUNDDOWN((X1981*LOOKUP(X1981,{0,1950001,3300001,6950001,9000001,18000001,40000001},{0.05,0.1,0.2,0.23,0.33,0.4,0.45})-LOOKUP(X1981,{0,1950001,3300001,6950001,9000001,18000001,40000001},{0,97500,427500,636000,1536000,2796000,4796000}))*1.021,-2))</f>
        <v/>
      </c>
      <c r="AA1981" s="18">
        <f>MAX(0,ROUNDDOWN(M1981-J1981-430000-L1981-0,-3))</f>
        <v/>
      </c>
      <c r="AB1981" s="18">
        <f>MAX(0,ROUNDDOWN(M1981-J1981-430000-L1981-V1981,-3))</f>
        <v/>
      </c>
      <c r="AC1981" s="18">
        <f>IF(M1981&lt;=450000,0,MAX(0,ROUNDDOWN(AA1981*0.06-MIN(50000,AA1981)*0.03,-2))+MAX(0,ROUNDDOWN(AA1981*0.04-MIN(50000,AA1981)*0.02,-2)))</f>
        <v/>
      </c>
      <c r="AD1981" s="18">
        <f>IF(M1981&lt;=450000,0,MAX(0,ROUNDDOWN(AB1981*0.06-MIN(50000,AB1981)*0.03,-2))+MAX(0,ROUNDDOWN(AB1981*0.04-MIN(50000,AB1981)*0.02,-2)))</f>
        <v/>
      </c>
      <c r="AE1981" s="18">
        <f>Y1981-Z1981</f>
        <v/>
      </c>
      <c r="AF1981" s="18">
        <f>AC1981-AD1981</f>
        <v/>
      </c>
      <c r="AG1981" s="18">
        <f>AE1981+AF1981</f>
        <v/>
      </c>
      <c r="AH1981" s="20">
        <f>IF(W1981&lt;=0,0,LOOKUP(W1981,{0,1950001,3300001,6950001,9000001,18000001,40000001},{0.05,0.1,0.2,0.23,0.33,0.4,0.45}))</f>
        <v/>
      </c>
    </row>
    <row r="1982">
      <c r="A1982" t="inlineStr">
        <is>
          <t>1万円刻み 特例あり一般12万円</t>
        </is>
      </c>
      <c r="B1982" s="18">
        <f>'4_1万円刻み'!$A$634</f>
        <v/>
      </c>
      <c r="C1982" s="19" t="n">
        <v>2026</v>
      </c>
      <c r="D1982" t="inlineStr">
        <is>
          <t>はい</t>
        </is>
      </c>
      <c r="E1982" s="18" t="n">
        <v>120000</v>
      </c>
      <c r="F1982" s="18" t="n">
        <v>0</v>
      </c>
      <c r="G1982" s="18" t="n">
        <v>0</v>
      </c>
      <c r="H1982" s="18" t="n">
        <v>0</v>
      </c>
      <c r="I1982" s="18" t="n">
        <v>0</v>
      </c>
      <c r="J1982" s="18">
        <f>ROUND(MIN(B1982/12,650000)*12*0.0915+MIN(B1982/12,1390000)*12*(0.0504+0)+B1982*0.005,0)</f>
        <v/>
      </c>
      <c r="K1982" s="18" t="n">
        <v>0</v>
      </c>
      <c r="L1982" s="18" t="n">
        <v>0</v>
      </c>
      <c r="M1982" s="18">
        <f>ROUND(IF(C1982&gt;=2026,IF(B1982&lt;741000,0,IF(B1982&lt;2191000,B1982-740000,IF(B1982&lt;2193000,1451000,IF(B1982&lt;2196000,1453000,IF(B1982&lt;2200000,1456000,IF(B1982&lt;3600000,ROUNDDOWN(B1982/4,-3)*2.8-80000,IF(B1982&lt;6600000,ROUNDDOWN(B1982/4,-3)*3.2-440000,IF(B1982&lt;8500000,ROUNDDOWN(B1982*0.9,0)-1100000,B1982-1950000)))))))),IF(B1982&lt;651000,0,IF(B1982&lt;1900000,B1982-650000,IF(B1982&lt;3600000,ROUNDDOWN(B1982/4,-3)*2.8-80000,IF(B1982&lt;6600000,ROUNDDOWN(B1982/4,-3)*3.2-440000,IF(B1982&lt;8500000,ROUNDDOWN(B1982*0.9,0)-1100000,B1982-1950000)))))),0)</f>
        <v/>
      </c>
      <c r="N1982" s="18">
        <f>IF(M1982&gt;23500000,NA(),IF(C1982&gt;=2026,IF(M1982&lt;=4890000,1040000,IF(M1982&lt;=6550000,670000,620000)),IF(M1982&lt;=1320000,950000,IF(M1982&lt;=3360000,880000,IF(M1982&lt;=4890000,680000,IF(M1982&lt;=6550000,630000,580000))))))</f>
        <v/>
      </c>
      <c r="O1982" s="18">
        <f>IF(F1982&lt;=0,IF(AND(D1982="はい",C1982&gt;=2026,C1982&lt;=2027),IF(E1982&lt;=0,0,IF(E1982&lt;=30000,E1982,IF(E1982&lt;=60000,ROUNDUP(E1982/2,0)+15000,IF(E1982&lt;=120000,ROUNDUP(E1982/4,0)+30000,60000)))),IF(E1982&lt;=0,0,IF(E1982&lt;=20000,E1982,IF(E1982&lt;=40000,ROUNDUP(E1982/2,0)+10000,IF(E1982&lt;=80000,ROUNDUP(E1982/4,0)+20000,40000))))),IF(E1982&lt;=0,IF(F1982&lt;=0,0,IF(F1982&lt;=25000,F1982,IF(F1982&lt;=50000,ROUNDUP(F1982/2,0)+12500,IF(F1982&lt;=100000,ROUNDUP(F1982/4,0)+25000,50000)))),MAX(IF(F1982&lt;=0,0,IF(F1982&lt;=25000,F1982,IF(F1982&lt;=50000,ROUNDUP(F1982/2,0)+12500,IF(F1982&lt;=100000,ROUNDUP(F1982/4,0)+25000,50000)))),MIN(IF(AND(D1982="はい",C1982&gt;=2026,C1982&lt;=2027),IF(E1982&lt;=0,0,IF(E1982&lt;=30000,E1982,IF(E1982&lt;=60000,ROUNDUP(E1982/2,0)+15000,IF(E1982&lt;=120000,ROUNDUP(E1982/4,0)+30000,60000)))),IF(E1982&lt;=0,0,IF(E1982&lt;=20000,E1982,IF(E1982&lt;=40000,ROUNDUP(E1982/2,0)+10000,IF(E1982&lt;=80000,ROUNDUP(E1982/4,0)+20000,40000)))))+IF(F1982&lt;=0,0,IF(F1982&lt;=25000,F1982,IF(F1982&lt;=50000,ROUNDUP(F1982/2,0)+12500,IF(F1982&lt;=100000,ROUNDUP(F1982/4,0)+25000,50000)))),IF(AND(D1982="はい",C1982&gt;=2026,C1982&lt;=2027),60000,40000)))))</f>
        <v/>
      </c>
      <c r="P1982" s="18">
        <f>IF(G1982&lt;=0,0,IF(G1982&lt;=20000,G1982,IF(G1982&lt;=40000,ROUNDUP(G1982/2,0)+10000,IF(G1982&lt;=80000,ROUNDUP(G1982/4,0)+20000,40000))))</f>
        <v/>
      </c>
      <c r="Q1982" s="18">
        <f>IF(I1982&lt;=0,IF(H1982&lt;=0,0,IF(H1982&lt;=20000,H1982,IF(H1982&lt;=40000,ROUNDUP(H1982/2,0)+10000,IF(H1982&lt;=80000,ROUNDUP(H1982/4,0)+20000,40000)))),IF(H1982&lt;=0,IF(I1982&lt;=0,0,IF(I1982&lt;=25000,I1982,IF(I1982&lt;=50000,ROUNDUP(I1982/2,0)+12500,IF(I1982&lt;=100000,ROUNDUP(I1982/4,0)+25000,50000)))),MAX(IF(I1982&lt;=0,0,IF(I1982&lt;=25000,I1982,IF(I1982&lt;=50000,ROUNDUP(I1982/2,0)+12500,IF(I1982&lt;=100000,ROUNDUP(I1982/4,0)+25000,50000)))),MIN(IF(H1982&lt;=0,0,IF(H1982&lt;=20000,H1982,IF(H1982&lt;=40000,ROUNDUP(H1982/2,0)+10000,IF(H1982&lt;=80000,ROUNDUP(H1982/4,0)+20000,40000))))+IF(I1982&lt;=0,0,IF(I1982&lt;=25000,I1982,IF(I1982&lt;=50000,ROUNDUP(I1982/2,0)+12500,IF(I1982&lt;=100000,ROUNDUP(I1982/4,0)+25000,50000)))),40000))))</f>
        <v/>
      </c>
      <c r="R1982" s="18">
        <f>MIN(120000,O1982+P1982+Q1982)</f>
        <v/>
      </c>
      <c r="S1982" s="18">
        <f>IF(F1982&lt;=0,IF(E1982&lt;=0,0,IF(E1982&lt;=12000,E1982,IF(E1982&lt;=32000,ROUNDUP(E1982/2,0)+6000,IF(E1982&lt;=56000,ROUNDUP(E1982/4,0)+14000,28000)))),IF(E1982&lt;=0,IF(F1982&lt;=0,0,IF(F1982&lt;=15000,F1982,IF(F1982&lt;=40000,ROUNDUP(F1982/2,0)+7500,IF(F1982&lt;=70000,ROUNDUP(F1982/4,0)+17500,35000)))),MAX(IF(F1982&lt;=0,0,IF(F1982&lt;=15000,F1982,IF(F1982&lt;=40000,ROUNDUP(F1982/2,0)+7500,IF(F1982&lt;=70000,ROUNDUP(F1982/4,0)+17500,35000)))),MIN(IF(E1982&lt;=0,0,IF(E1982&lt;=12000,E1982,IF(E1982&lt;=32000,ROUNDUP(E1982/2,0)+6000,IF(E1982&lt;=56000,ROUNDUP(E1982/4,0)+14000,28000))))+IF(F1982&lt;=0,0,IF(F1982&lt;=15000,F1982,IF(F1982&lt;=40000,ROUNDUP(F1982/2,0)+7500,IF(F1982&lt;=70000,ROUNDUP(F1982/4,0)+17500,35000)))),28000))))</f>
        <v/>
      </c>
      <c r="T1982" s="18">
        <f>IF(G1982&lt;=0,0,IF(G1982&lt;=12000,G1982,IF(G1982&lt;=32000,ROUNDUP(G1982/2,0)+6000,IF(G1982&lt;=56000,ROUNDUP(G1982/4,0)+14000,28000))))</f>
        <v/>
      </c>
      <c r="U1982" s="18">
        <f>IF(I1982&lt;=0,IF(H1982&lt;=0,0,IF(H1982&lt;=12000,H1982,IF(H1982&lt;=32000,ROUNDUP(H1982/2,0)+6000,IF(H1982&lt;=56000,ROUNDUP(H1982/4,0)+14000,28000)))),IF(H1982&lt;=0,IF(I1982&lt;=0,0,IF(I1982&lt;=15000,I1982,IF(I1982&lt;=40000,ROUNDUP(I1982/2,0)+7500,IF(I1982&lt;=70000,ROUNDUP(I1982/4,0)+17500,35000)))),MAX(IF(I1982&lt;=0,0,IF(I1982&lt;=15000,I1982,IF(I1982&lt;=40000,ROUNDUP(I1982/2,0)+7500,IF(I1982&lt;=70000,ROUNDUP(I1982/4,0)+17500,35000)))),MIN(IF(H1982&lt;=0,0,IF(H1982&lt;=12000,H1982,IF(H1982&lt;=32000,ROUNDUP(H1982/2,0)+6000,IF(H1982&lt;=56000,ROUNDUP(H1982/4,0)+14000,28000))))+IF(I1982&lt;=0,0,IF(I1982&lt;=15000,I1982,IF(I1982&lt;=40000,ROUNDUP(I1982/2,0)+7500,IF(I1982&lt;=70000,ROUNDUP(I1982/4,0)+17500,35000)))),28000))))</f>
        <v/>
      </c>
      <c r="V1982" s="18">
        <f>MIN(70000,S1982+T1982+U1982)</f>
        <v/>
      </c>
      <c r="W1982" s="18">
        <f>MAX(0,ROUNDDOWN(M1982-J1982-N1982-K1982-0,-3))</f>
        <v/>
      </c>
      <c r="X1982" s="18">
        <f>MAX(0,ROUNDDOWN(M1982-J1982-N1982-K1982-R1982,-3))</f>
        <v/>
      </c>
      <c r="Y1982" s="18">
        <f>IF(W1982&lt;=0,0,ROUNDDOWN((W1982*LOOKUP(W1982,{0,1950001,3300001,6950001,9000001,18000001,40000001},{0.05,0.1,0.2,0.23,0.33,0.4,0.45})-LOOKUP(W1982,{0,1950001,3300001,6950001,9000001,18000001,40000001},{0,97500,427500,636000,1536000,2796000,4796000}))*1.021,-2))</f>
        <v/>
      </c>
      <c r="Z1982" s="18">
        <f>IF(X1982&lt;=0,0,ROUNDDOWN((X1982*LOOKUP(X1982,{0,1950001,3300001,6950001,9000001,18000001,40000001},{0.05,0.1,0.2,0.23,0.33,0.4,0.45})-LOOKUP(X1982,{0,1950001,3300001,6950001,9000001,18000001,40000001},{0,97500,427500,636000,1536000,2796000,4796000}))*1.021,-2))</f>
        <v/>
      </c>
      <c r="AA1982" s="18">
        <f>MAX(0,ROUNDDOWN(M1982-J1982-430000-L1982-0,-3))</f>
        <v/>
      </c>
      <c r="AB1982" s="18">
        <f>MAX(0,ROUNDDOWN(M1982-J1982-430000-L1982-V1982,-3))</f>
        <v/>
      </c>
      <c r="AC1982" s="18">
        <f>IF(M1982&lt;=450000,0,MAX(0,ROUNDDOWN(AA1982*0.06-MIN(50000,AA1982)*0.03,-2))+MAX(0,ROUNDDOWN(AA1982*0.04-MIN(50000,AA1982)*0.02,-2)))</f>
        <v/>
      </c>
      <c r="AD1982" s="18">
        <f>IF(M1982&lt;=450000,0,MAX(0,ROUNDDOWN(AB1982*0.06-MIN(50000,AB1982)*0.03,-2))+MAX(0,ROUNDDOWN(AB1982*0.04-MIN(50000,AB1982)*0.02,-2)))</f>
        <v/>
      </c>
      <c r="AE1982" s="18">
        <f>Y1982-Z1982</f>
        <v/>
      </c>
      <c r="AF1982" s="18">
        <f>AC1982-AD1982</f>
        <v/>
      </c>
      <c r="AG1982" s="18">
        <f>AE1982+AF1982</f>
        <v/>
      </c>
      <c r="AH1982" s="20">
        <f>IF(W1982&lt;=0,0,LOOKUP(W1982,{0,1950001,3300001,6950001,9000001,18000001,40000001},{0.05,0.1,0.2,0.23,0.33,0.4,0.45}))</f>
        <v/>
      </c>
    </row>
    <row r="1983">
      <c r="A1983" t="inlineStr">
        <is>
          <t>1万円刻み 3区分8万円ずつ</t>
        </is>
      </c>
      <c r="B1983" s="18">
        <f>'4_1万円刻み'!$A$635</f>
        <v/>
      </c>
      <c r="C1983" s="19" t="n">
        <v>2026</v>
      </c>
      <c r="D1983" t="inlineStr">
        <is>
          <t>いいえ</t>
        </is>
      </c>
      <c r="E1983" s="18" t="n">
        <v>80000</v>
      </c>
      <c r="F1983" s="18" t="n">
        <v>0</v>
      </c>
      <c r="G1983" s="18" t="n">
        <v>80000</v>
      </c>
      <c r="H1983" s="18" t="n">
        <v>80000</v>
      </c>
      <c r="I1983" s="18" t="n">
        <v>0</v>
      </c>
      <c r="J1983" s="18">
        <f>ROUND(MIN(B1983/12,650000)*12*0.0915+MIN(B1983/12,1390000)*12*(0.0504+0)+B1983*0.005,0)</f>
        <v/>
      </c>
      <c r="K1983" s="18" t="n">
        <v>0</v>
      </c>
      <c r="L1983" s="18" t="n">
        <v>0</v>
      </c>
      <c r="M1983" s="18">
        <f>ROUND(IF(C1983&gt;=2026,IF(B1983&lt;741000,0,IF(B1983&lt;2191000,B1983-740000,IF(B1983&lt;2193000,1451000,IF(B1983&lt;2196000,1453000,IF(B1983&lt;2200000,1456000,IF(B1983&lt;3600000,ROUNDDOWN(B1983/4,-3)*2.8-80000,IF(B1983&lt;6600000,ROUNDDOWN(B1983/4,-3)*3.2-440000,IF(B1983&lt;8500000,ROUNDDOWN(B1983*0.9,0)-1100000,B1983-1950000)))))))),IF(B1983&lt;651000,0,IF(B1983&lt;1900000,B1983-650000,IF(B1983&lt;3600000,ROUNDDOWN(B1983/4,-3)*2.8-80000,IF(B1983&lt;6600000,ROUNDDOWN(B1983/4,-3)*3.2-440000,IF(B1983&lt;8500000,ROUNDDOWN(B1983*0.9,0)-1100000,B1983-1950000)))))),0)</f>
        <v/>
      </c>
      <c r="N1983" s="18">
        <f>IF(M1983&gt;23500000,NA(),IF(C1983&gt;=2026,IF(M1983&lt;=4890000,1040000,IF(M1983&lt;=6550000,670000,620000)),IF(M1983&lt;=1320000,950000,IF(M1983&lt;=3360000,880000,IF(M1983&lt;=4890000,680000,IF(M1983&lt;=6550000,630000,580000))))))</f>
        <v/>
      </c>
      <c r="O1983" s="18">
        <f>IF(F1983&lt;=0,IF(AND(D1983="はい",C1983&gt;=2026,C1983&lt;=2027),IF(E1983&lt;=0,0,IF(E1983&lt;=30000,E1983,IF(E1983&lt;=60000,ROUNDUP(E1983/2,0)+15000,IF(E1983&lt;=120000,ROUNDUP(E1983/4,0)+30000,60000)))),IF(E1983&lt;=0,0,IF(E1983&lt;=20000,E1983,IF(E1983&lt;=40000,ROUNDUP(E1983/2,0)+10000,IF(E1983&lt;=80000,ROUNDUP(E1983/4,0)+20000,40000))))),IF(E1983&lt;=0,IF(F1983&lt;=0,0,IF(F1983&lt;=25000,F1983,IF(F1983&lt;=50000,ROUNDUP(F1983/2,0)+12500,IF(F1983&lt;=100000,ROUNDUP(F1983/4,0)+25000,50000)))),MAX(IF(F1983&lt;=0,0,IF(F1983&lt;=25000,F1983,IF(F1983&lt;=50000,ROUNDUP(F1983/2,0)+12500,IF(F1983&lt;=100000,ROUNDUP(F1983/4,0)+25000,50000)))),MIN(IF(AND(D1983="はい",C1983&gt;=2026,C1983&lt;=2027),IF(E1983&lt;=0,0,IF(E1983&lt;=30000,E1983,IF(E1983&lt;=60000,ROUNDUP(E1983/2,0)+15000,IF(E1983&lt;=120000,ROUNDUP(E1983/4,0)+30000,60000)))),IF(E1983&lt;=0,0,IF(E1983&lt;=20000,E1983,IF(E1983&lt;=40000,ROUNDUP(E1983/2,0)+10000,IF(E1983&lt;=80000,ROUNDUP(E1983/4,0)+20000,40000)))))+IF(F1983&lt;=0,0,IF(F1983&lt;=25000,F1983,IF(F1983&lt;=50000,ROUNDUP(F1983/2,0)+12500,IF(F1983&lt;=100000,ROUNDUP(F1983/4,0)+25000,50000)))),IF(AND(D1983="はい",C1983&gt;=2026,C1983&lt;=2027),60000,40000)))))</f>
        <v/>
      </c>
      <c r="P1983" s="18">
        <f>IF(G1983&lt;=0,0,IF(G1983&lt;=20000,G1983,IF(G1983&lt;=40000,ROUNDUP(G1983/2,0)+10000,IF(G1983&lt;=80000,ROUNDUP(G1983/4,0)+20000,40000))))</f>
        <v/>
      </c>
      <c r="Q1983" s="18">
        <f>IF(I1983&lt;=0,IF(H1983&lt;=0,0,IF(H1983&lt;=20000,H1983,IF(H1983&lt;=40000,ROUNDUP(H1983/2,0)+10000,IF(H1983&lt;=80000,ROUNDUP(H1983/4,0)+20000,40000)))),IF(H1983&lt;=0,IF(I1983&lt;=0,0,IF(I1983&lt;=25000,I1983,IF(I1983&lt;=50000,ROUNDUP(I1983/2,0)+12500,IF(I1983&lt;=100000,ROUNDUP(I1983/4,0)+25000,50000)))),MAX(IF(I1983&lt;=0,0,IF(I1983&lt;=25000,I1983,IF(I1983&lt;=50000,ROUNDUP(I1983/2,0)+12500,IF(I1983&lt;=100000,ROUNDUP(I1983/4,0)+25000,50000)))),MIN(IF(H1983&lt;=0,0,IF(H1983&lt;=20000,H1983,IF(H1983&lt;=40000,ROUNDUP(H1983/2,0)+10000,IF(H1983&lt;=80000,ROUNDUP(H1983/4,0)+20000,40000))))+IF(I1983&lt;=0,0,IF(I1983&lt;=25000,I1983,IF(I1983&lt;=50000,ROUNDUP(I1983/2,0)+12500,IF(I1983&lt;=100000,ROUNDUP(I1983/4,0)+25000,50000)))),40000))))</f>
        <v/>
      </c>
      <c r="R1983" s="18">
        <f>MIN(120000,O1983+P1983+Q1983)</f>
        <v/>
      </c>
      <c r="S1983" s="18">
        <f>IF(F1983&lt;=0,IF(E1983&lt;=0,0,IF(E1983&lt;=12000,E1983,IF(E1983&lt;=32000,ROUNDUP(E1983/2,0)+6000,IF(E1983&lt;=56000,ROUNDUP(E1983/4,0)+14000,28000)))),IF(E1983&lt;=0,IF(F1983&lt;=0,0,IF(F1983&lt;=15000,F1983,IF(F1983&lt;=40000,ROUNDUP(F1983/2,0)+7500,IF(F1983&lt;=70000,ROUNDUP(F1983/4,0)+17500,35000)))),MAX(IF(F1983&lt;=0,0,IF(F1983&lt;=15000,F1983,IF(F1983&lt;=40000,ROUNDUP(F1983/2,0)+7500,IF(F1983&lt;=70000,ROUNDUP(F1983/4,0)+17500,35000)))),MIN(IF(E1983&lt;=0,0,IF(E1983&lt;=12000,E1983,IF(E1983&lt;=32000,ROUNDUP(E1983/2,0)+6000,IF(E1983&lt;=56000,ROUNDUP(E1983/4,0)+14000,28000))))+IF(F1983&lt;=0,0,IF(F1983&lt;=15000,F1983,IF(F1983&lt;=40000,ROUNDUP(F1983/2,0)+7500,IF(F1983&lt;=70000,ROUNDUP(F1983/4,0)+17500,35000)))),28000))))</f>
        <v/>
      </c>
      <c r="T1983" s="18">
        <f>IF(G1983&lt;=0,0,IF(G1983&lt;=12000,G1983,IF(G1983&lt;=32000,ROUNDUP(G1983/2,0)+6000,IF(G1983&lt;=56000,ROUNDUP(G1983/4,0)+14000,28000))))</f>
        <v/>
      </c>
      <c r="U1983" s="18">
        <f>IF(I1983&lt;=0,IF(H1983&lt;=0,0,IF(H1983&lt;=12000,H1983,IF(H1983&lt;=32000,ROUNDUP(H1983/2,0)+6000,IF(H1983&lt;=56000,ROUNDUP(H1983/4,0)+14000,28000)))),IF(H1983&lt;=0,IF(I1983&lt;=0,0,IF(I1983&lt;=15000,I1983,IF(I1983&lt;=40000,ROUNDUP(I1983/2,0)+7500,IF(I1983&lt;=70000,ROUNDUP(I1983/4,0)+17500,35000)))),MAX(IF(I1983&lt;=0,0,IF(I1983&lt;=15000,I1983,IF(I1983&lt;=40000,ROUNDUP(I1983/2,0)+7500,IF(I1983&lt;=70000,ROUNDUP(I1983/4,0)+17500,35000)))),MIN(IF(H1983&lt;=0,0,IF(H1983&lt;=12000,H1983,IF(H1983&lt;=32000,ROUNDUP(H1983/2,0)+6000,IF(H1983&lt;=56000,ROUNDUP(H1983/4,0)+14000,28000))))+IF(I1983&lt;=0,0,IF(I1983&lt;=15000,I1983,IF(I1983&lt;=40000,ROUNDUP(I1983/2,0)+7500,IF(I1983&lt;=70000,ROUNDUP(I1983/4,0)+17500,35000)))),28000))))</f>
        <v/>
      </c>
      <c r="V1983" s="18">
        <f>MIN(70000,S1983+T1983+U1983)</f>
        <v/>
      </c>
      <c r="W1983" s="18">
        <f>MAX(0,ROUNDDOWN(M1983-J1983-N1983-K1983-0,-3))</f>
        <v/>
      </c>
      <c r="X1983" s="18">
        <f>MAX(0,ROUNDDOWN(M1983-J1983-N1983-K1983-R1983,-3))</f>
        <v/>
      </c>
      <c r="Y1983" s="18">
        <f>IF(W1983&lt;=0,0,ROUNDDOWN((W1983*LOOKUP(W1983,{0,1950001,3300001,6950001,9000001,18000001,40000001},{0.05,0.1,0.2,0.23,0.33,0.4,0.45})-LOOKUP(W1983,{0,1950001,3300001,6950001,9000001,18000001,40000001},{0,97500,427500,636000,1536000,2796000,4796000}))*1.021,-2))</f>
        <v/>
      </c>
      <c r="Z1983" s="18">
        <f>IF(X1983&lt;=0,0,ROUNDDOWN((X1983*LOOKUP(X1983,{0,1950001,3300001,6950001,9000001,18000001,40000001},{0.05,0.1,0.2,0.23,0.33,0.4,0.45})-LOOKUP(X1983,{0,1950001,3300001,6950001,9000001,18000001,40000001},{0,97500,427500,636000,1536000,2796000,4796000}))*1.021,-2))</f>
        <v/>
      </c>
      <c r="AA1983" s="18">
        <f>MAX(0,ROUNDDOWN(M1983-J1983-430000-L1983-0,-3))</f>
        <v/>
      </c>
      <c r="AB1983" s="18">
        <f>MAX(0,ROUNDDOWN(M1983-J1983-430000-L1983-V1983,-3))</f>
        <v/>
      </c>
      <c r="AC1983" s="18">
        <f>IF(M1983&lt;=450000,0,MAX(0,ROUNDDOWN(AA1983*0.06-MIN(50000,AA1983)*0.03,-2))+MAX(0,ROUNDDOWN(AA1983*0.04-MIN(50000,AA1983)*0.02,-2)))</f>
        <v/>
      </c>
      <c r="AD1983" s="18">
        <f>IF(M1983&lt;=450000,0,MAX(0,ROUNDDOWN(AB1983*0.06-MIN(50000,AB1983)*0.03,-2))+MAX(0,ROUNDDOWN(AB1983*0.04-MIN(50000,AB1983)*0.02,-2)))</f>
        <v/>
      </c>
      <c r="AE1983" s="18">
        <f>Y1983-Z1983</f>
        <v/>
      </c>
      <c r="AF1983" s="18">
        <f>AC1983-AD1983</f>
        <v/>
      </c>
      <c r="AG1983" s="18">
        <f>AE1983+AF1983</f>
        <v/>
      </c>
      <c r="AH1983" s="20">
        <f>IF(W1983&lt;=0,0,LOOKUP(W1983,{0,1950001,3300001,6950001,9000001,18000001,40000001},{0.05,0.1,0.2,0.23,0.33,0.4,0.45}))</f>
        <v/>
      </c>
    </row>
    <row r="1984">
      <c r="A1984" t="inlineStr">
        <is>
          <t>1万円刻み 一般8万円</t>
        </is>
      </c>
      <c r="B1984" s="18">
        <f>'4_1万円刻み'!$A$635</f>
        <v/>
      </c>
      <c r="C1984" s="19" t="n">
        <v>2026</v>
      </c>
      <c r="D1984" t="inlineStr">
        <is>
          <t>いいえ</t>
        </is>
      </c>
      <c r="E1984" s="18" t="n">
        <v>80000</v>
      </c>
      <c r="F1984" s="18" t="n">
        <v>0</v>
      </c>
      <c r="G1984" s="18" t="n">
        <v>0</v>
      </c>
      <c r="H1984" s="18" t="n">
        <v>0</v>
      </c>
      <c r="I1984" s="18" t="n">
        <v>0</v>
      </c>
      <c r="J1984" s="18">
        <f>ROUND(MIN(B1984/12,650000)*12*0.0915+MIN(B1984/12,1390000)*12*(0.0504+0)+B1984*0.005,0)</f>
        <v/>
      </c>
      <c r="K1984" s="18" t="n">
        <v>0</v>
      </c>
      <c r="L1984" s="18" t="n">
        <v>0</v>
      </c>
      <c r="M1984" s="18">
        <f>ROUND(IF(C1984&gt;=2026,IF(B1984&lt;741000,0,IF(B1984&lt;2191000,B1984-740000,IF(B1984&lt;2193000,1451000,IF(B1984&lt;2196000,1453000,IF(B1984&lt;2200000,1456000,IF(B1984&lt;3600000,ROUNDDOWN(B1984/4,-3)*2.8-80000,IF(B1984&lt;6600000,ROUNDDOWN(B1984/4,-3)*3.2-440000,IF(B1984&lt;8500000,ROUNDDOWN(B1984*0.9,0)-1100000,B1984-1950000)))))))),IF(B1984&lt;651000,0,IF(B1984&lt;1900000,B1984-650000,IF(B1984&lt;3600000,ROUNDDOWN(B1984/4,-3)*2.8-80000,IF(B1984&lt;6600000,ROUNDDOWN(B1984/4,-3)*3.2-440000,IF(B1984&lt;8500000,ROUNDDOWN(B1984*0.9,0)-1100000,B1984-1950000)))))),0)</f>
        <v/>
      </c>
      <c r="N1984" s="18">
        <f>IF(M1984&gt;23500000,NA(),IF(C1984&gt;=2026,IF(M1984&lt;=4890000,1040000,IF(M1984&lt;=6550000,670000,620000)),IF(M1984&lt;=1320000,950000,IF(M1984&lt;=3360000,880000,IF(M1984&lt;=4890000,680000,IF(M1984&lt;=6550000,630000,580000))))))</f>
        <v/>
      </c>
      <c r="O1984" s="18">
        <f>IF(F1984&lt;=0,IF(AND(D1984="はい",C1984&gt;=2026,C1984&lt;=2027),IF(E1984&lt;=0,0,IF(E1984&lt;=30000,E1984,IF(E1984&lt;=60000,ROUNDUP(E1984/2,0)+15000,IF(E1984&lt;=120000,ROUNDUP(E1984/4,0)+30000,60000)))),IF(E1984&lt;=0,0,IF(E1984&lt;=20000,E1984,IF(E1984&lt;=40000,ROUNDUP(E1984/2,0)+10000,IF(E1984&lt;=80000,ROUNDUP(E1984/4,0)+20000,40000))))),IF(E1984&lt;=0,IF(F1984&lt;=0,0,IF(F1984&lt;=25000,F1984,IF(F1984&lt;=50000,ROUNDUP(F1984/2,0)+12500,IF(F1984&lt;=100000,ROUNDUP(F1984/4,0)+25000,50000)))),MAX(IF(F1984&lt;=0,0,IF(F1984&lt;=25000,F1984,IF(F1984&lt;=50000,ROUNDUP(F1984/2,0)+12500,IF(F1984&lt;=100000,ROUNDUP(F1984/4,0)+25000,50000)))),MIN(IF(AND(D1984="はい",C1984&gt;=2026,C1984&lt;=2027),IF(E1984&lt;=0,0,IF(E1984&lt;=30000,E1984,IF(E1984&lt;=60000,ROUNDUP(E1984/2,0)+15000,IF(E1984&lt;=120000,ROUNDUP(E1984/4,0)+30000,60000)))),IF(E1984&lt;=0,0,IF(E1984&lt;=20000,E1984,IF(E1984&lt;=40000,ROUNDUP(E1984/2,0)+10000,IF(E1984&lt;=80000,ROUNDUP(E1984/4,0)+20000,40000)))))+IF(F1984&lt;=0,0,IF(F1984&lt;=25000,F1984,IF(F1984&lt;=50000,ROUNDUP(F1984/2,0)+12500,IF(F1984&lt;=100000,ROUNDUP(F1984/4,0)+25000,50000)))),IF(AND(D1984="はい",C1984&gt;=2026,C1984&lt;=2027),60000,40000)))))</f>
        <v/>
      </c>
      <c r="P1984" s="18">
        <f>IF(G1984&lt;=0,0,IF(G1984&lt;=20000,G1984,IF(G1984&lt;=40000,ROUNDUP(G1984/2,0)+10000,IF(G1984&lt;=80000,ROUNDUP(G1984/4,0)+20000,40000))))</f>
        <v/>
      </c>
      <c r="Q1984" s="18">
        <f>IF(I1984&lt;=0,IF(H1984&lt;=0,0,IF(H1984&lt;=20000,H1984,IF(H1984&lt;=40000,ROUNDUP(H1984/2,0)+10000,IF(H1984&lt;=80000,ROUNDUP(H1984/4,0)+20000,40000)))),IF(H1984&lt;=0,IF(I1984&lt;=0,0,IF(I1984&lt;=25000,I1984,IF(I1984&lt;=50000,ROUNDUP(I1984/2,0)+12500,IF(I1984&lt;=100000,ROUNDUP(I1984/4,0)+25000,50000)))),MAX(IF(I1984&lt;=0,0,IF(I1984&lt;=25000,I1984,IF(I1984&lt;=50000,ROUNDUP(I1984/2,0)+12500,IF(I1984&lt;=100000,ROUNDUP(I1984/4,0)+25000,50000)))),MIN(IF(H1984&lt;=0,0,IF(H1984&lt;=20000,H1984,IF(H1984&lt;=40000,ROUNDUP(H1984/2,0)+10000,IF(H1984&lt;=80000,ROUNDUP(H1984/4,0)+20000,40000))))+IF(I1984&lt;=0,0,IF(I1984&lt;=25000,I1984,IF(I1984&lt;=50000,ROUNDUP(I1984/2,0)+12500,IF(I1984&lt;=100000,ROUNDUP(I1984/4,0)+25000,50000)))),40000))))</f>
        <v/>
      </c>
      <c r="R1984" s="18">
        <f>MIN(120000,O1984+P1984+Q1984)</f>
        <v/>
      </c>
      <c r="S1984" s="18">
        <f>IF(F1984&lt;=0,IF(E1984&lt;=0,0,IF(E1984&lt;=12000,E1984,IF(E1984&lt;=32000,ROUNDUP(E1984/2,0)+6000,IF(E1984&lt;=56000,ROUNDUP(E1984/4,0)+14000,28000)))),IF(E1984&lt;=0,IF(F1984&lt;=0,0,IF(F1984&lt;=15000,F1984,IF(F1984&lt;=40000,ROUNDUP(F1984/2,0)+7500,IF(F1984&lt;=70000,ROUNDUP(F1984/4,0)+17500,35000)))),MAX(IF(F1984&lt;=0,0,IF(F1984&lt;=15000,F1984,IF(F1984&lt;=40000,ROUNDUP(F1984/2,0)+7500,IF(F1984&lt;=70000,ROUNDUP(F1984/4,0)+17500,35000)))),MIN(IF(E1984&lt;=0,0,IF(E1984&lt;=12000,E1984,IF(E1984&lt;=32000,ROUNDUP(E1984/2,0)+6000,IF(E1984&lt;=56000,ROUNDUP(E1984/4,0)+14000,28000))))+IF(F1984&lt;=0,0,IF(F1984&lt;=15000,F1984,IF(F1984&lt;=40000,ROUNDUP(F1984/2,0)+7500,IF(F1984&lt;=70000,ROUNDUP(F1984/4,0)+17500,35000)))),28000))))</f>
        <v/>
      </c>
      <c r="T1984" s="18">
        <f>IF(G1984&lt;=0,0,IF(G1984&lt;=12000,G1984,IF(G1984&lt;=32000,ROUNDUP(G1984/2,0)+6000,IF(G1984&lt;=56000,ROUNDUP(G1984/4,0)+14000,28000))))</f>
        <v/>
      </c>
      <c r="U1984" s="18">
        <f>IF(I1984&lt;=0,IF(H1984&lt;=0,0,IF(H1984&lt;=12000,H1984,IF(H1984&lt;=32000,ROUNDUP(H1984/2,0)+6000,IF(H1984&lt;=56000,ROUNDUP(H1984/4,0)+14000,28000)))),IF(H1984&lt;=0,IF(I1984&lt;=0,0,IF(I1984&lt;=15000,I1984,IF(I1984&lt;=40000,ROUNDUP(I1984/2,0)+7500,IF(I1984&lt;=70000,ROUNDUP(I1984/4,0)+17500,35000)))),MAX(IF(I1984&lt;=0,0,IF(I1984&lt;=15000,I1984,IF(I1984&lt;=40000,ROUNDUP(I1984/2,0)+7500,IF(I1984&lt;=70000,ROUNDUP(I1984/4,0)+17500,35000)))),MIN(IF(H1984&lt;=0,0,IF(H1984&lt;=12000,H1984,IF(H1984&lt;=32000,ROUNDUP(H1984/2,0)+6000,IF(H1984&lt;=56000,ROUNDUP(H1984/4,0)+14000,28000))))+IF(I1984&lt;=0,0,IF(I1984&lt;=15000,I1984,IF(I1984&lt;=40000,ROUNDUP(I1984/2,0)+7500,IF(I1984&lt;=70000,ROUNDUP(I1984/4,0)+17500,35000)))),28000))))</f>
        <v/>
      </c>
      <c r="V1984" s="18">
        <f>MIN(70000,S1984+T1984+U1984)</f>
        <v/>
      </c>
      <c r="W1984" s="18">
        <f>MAX(0,ROUNDDOWN(M1984-J1984-N1984-K1984-0,-3))</f>
        <v/>
      </c>
      <c r="X1984" s="18">
        <f>MAX(0,ROUNDDOWN(M1984-J1984-N1984-K1984-R1984,-3))</f>
        <v/>
      </c>
      <c r="Y1984" s="18">
        <f>IF(W1984&lt;=0,0,ROUNDDOWN((W1984*LOOKUP(W1984,{0,1950001,3300001,6950001,9000001,18000001,40000001},{0.05,0.1,0.2,0.23,0.33,0.4,0.45})-LOOKUP(W1984,{0,1950001,3300001,6950001,9000001,18000001,40000001},{0,97500,427500,636000,1536000,2796000,4796000}))*1.021,-2))</f>
        <v/>
      </c>
      <c r="Z1984" s="18">
        <f>IF(X1984&lt;=0,0,ROUNDDOWN((X1984*LOOKUP(X1984,{0,1950001,3300001,6950001,9000001,18000001,40000001},{0.05,0.1,0.2,0.23,0.33,0.4,0.45})-LOOKUP(X1984,{0,1950001,3300001,6950001,9000001,18000001,40000001},{0,97500,427500,636000,1536000,2796000,4796000}))*1.021,-2))</f>
        <v/>
      </c>
      <c r="AA1984" s="18">
        <f>MAX(0,ROUNDDOWN(M1984-J1984-430000-L1984-0,-3))</f>
        <v/>
      </c>
      <c r="AB1984" s="18">
        <f>MAX(0,ROUNDDOWN(M1984-J1984-430000-L1984-V1984,-3))</f>
        <v/>
      </c>
      <c r="AC1984" s="18">
        <f>IF(M1984&lt;=450000,0,MAX(0,ROUNDDOWN(AA1984*0.06-MIN(50000,AA1984)*0.03,-2))+MAX(0,ROUNDDOWN(AA1984*0.04-MIN(50000,AA1984)*0.02,-2)))</f>
        <v/>
      </c>
      <c r="AD1984" s="18">
        <f>IF(M1984&lt;=450000,0,MAX(0,ROUNDDOWN(AB1984*0.06-MIN(50000,AB1984)*0.03,-2))+MAX(0,ROUNDDOWN(AB1984*0.04-MIN(50000,AB1984)*0.02,-2)))</f>
        <v/>
      </c>
      <c r="AE1984" s="18">
        <f>Y1984-Z1984</f>
        <v/>
      </c>
      <c r="AF1984" s="18">
        <f>AC1984-AD1984</f>
        <v/>
      </c>
      <c r="AG1984" s="18">
        <f>AE1984+AF1984</f>
        <v/>
      </c>
      <c r="AH1984" s="20">
        <f>IF(W1984&lt;=0,0,LOOKUP(W1984,{0,1950001,3300001,6950001,9000001,18000001,40000001},{0.05,0.1,0.2,0.23,0.33,0.4,0.45}))</f>
        <v/>
      </c>
    </row>
    <row r="1985">
      <c r="A1985" t="inlineStr">
        <is>
          <t>1万円刻み 特例あり一般12万円</t>
        </is>
      </c>
      <c r="B1985" s="18">
        <f>'4_1万円刻み'!$A$635</f>
        <v/>
      </c>
      <c r="C1985" s="19" t="n">
        <v>2026</v>
      </c>
      <c r="D1985" t="inlineStr">
        <is>
          <t>はい</t>
        </is>
      </c>
      <c r="E1985" s="18" t="n">
        <v>120000</v>
      </c>
      <c r="F1985" s="18" t="n">
        <v>0</v>
      </c>
      <c r="G1985" s="18" t="n">
        <v>0</v>
      </c>
      <c r="H1985" s="18" t="n">
        <v>0</v>
      </c>
      <c r="I1985" s="18" t="n">
        <v>0</v>
      </c>
      <c r="J1985" s="18">
        <f>ROUND(MIN(B1985/12,650000)*12*0.0915+MIN(B1985/12,1390000)*12*(0.0504+0)+B1985*0.005,0)</f>
        <v/>
      </c>
      <c r="K1985" s="18" t="n">
        <v>0</v>
      </c>
      <c r="L1985" s="18" t="n">
        <v>0</v>
      </c>
      <c r="M1985" s="18">
        <f>ROUND(IF(C1985&gt;=2026,IF(B1985&lt;741000,0,IF(B1985&lt;2191000,B1985-740000,IF(B1985&lt;2193000,1451000,IF(B1985&lt;2196000,1453000,IF(B1985&lt;2200000,1456000,IF(B1985&lt;3600000,ROUNDDOWN(B1985/4,-3)*2.8-80000,IF(B1985&lt;6600000,ROUNDDOWN(B1985/4,-3)*3.2-440000,IF(B1985&lt;8500000,ROUNDDOWN(B1985*0.9,0)-1100000,B1985-1950000)))))))),IF(B1985&lt;651000,0,IF(B1985&lt;1900000,B1985-650000,IF(B1985&lt;3600000,ROUNDDOWN(B1985/4,-3)*2.8-80000,IF(B1985&lt;6600000,ROUNDDOWN(B1985/4,-3)*3.2-440000,IF(B1985&lt;8500000,ROUNDDOWN(B1985*0.9,0)-1100000,B1985-1950000)))))),0)</f>
        <v/>
      </c>
      <c r="N1985" s="18">
        <f>IF(M1985&gt;23500000,NA(),IF(C1985&gt;=2026,IF(M1985&lt;=4890000,1040000,IF(M1985&lt;=6550000,670000,620000)),IF(M1985&lt;=1320000,950000,IF(M1985&lt;=3360000,880000,IF(M1985&lt;=4890000,680000,IF(M1985&lt;=6550000,630000,580000))))))</f>
        <v/>
      </c>
      <c r="O1985" s="18">
        <f>IF(F1985&lt;=0,IF(AND(D1985="はい",C1985&gt;=2026,C1985&lt;=2027),IF(E1985&lt;=0,0,IF(E1985&lt;=30000,E1985,IF(E1985&lt;=60000,ROUNDUP(E1985/2,0)+15000,IF(E1985&lt;=120000,ROUNDUP(E1985/4,0)+30000,60000)))),IF(E1985&lt;=0,0,IF(E1985&lt;=20000,E1985,IF(E1985&lt;=40000,ROUNDUP(E1985/2,0)+10000,IF(E1985&lt;=80000,ROUNDUP(E1985/4,0)+20000,40000))))),IF(E1985&lt;=0,IF(F1985&lt;=0,0,IF(F1985&lt;=25000,F1985,IF(F1985&lt;=50000,ROUNDUP(F1985/2,0)+12500,IF(F1985&lt;=100000,ROUNDUP(F1985/4,0)+25000,50000)))),MAX(IF(F1985&lt;=0,0,IF(F1985&lt;=25000,F1985,IF(F1985&lt;=50000,ROUNDUP(F1985/2,0)+12500,IF(F1985&lt;=100000,ROUNDUP(F1985/4,0)+25000,50000)))),MIN(IF(AND(D1985="はい",C1985&gt;=2026,C1985&lt;=2027),IF(E1985&lt;=0,0,IF(E1985&lt;=30000,E1985,IF(E1985&lt;=60000,ROUNDUP(E1985/2,0)+15000,IF(E1985&lt;=120000,ROUNDUP(E1985/4,0)+30000,60000)))),IF(E1985&lt;=0,0,IF(E1985&lt;=20000,E1985,IF(E1985&lt;=40000,ROUNDUP(E1985/2,0)+10000,IF(E1985&lt;=80000,ROUNDUP(E1985/4,0)+20000,40000)))))+IF(F1985&lt;=0,0,IF(F1985&lt;=25000,F1985,IF(F1985&lt;=50000,ROUNDUP(F1985/2,0)+12500,IF(F1985&lt;=100000,ROUNDUP(F1985/4,0)+25000,50000)))),IF(AND(D1985="はい",C1985&gt;=2026,C1985&lt;=2027),60000,40000)))))</f>
        <v/>
      </c>
      <c r="P1985" s="18">
        <f>IF(G1985&lt;=0,0,IF(G1985&lt;=20000,G1985,IF(G1985&lt;=40000,ROUNDUP(G1985/2,0)+10000,IF(G1985&lt;=80000,ROUNDUP(G1985/4,0)+20000,40000))))</f>
        <v/>
      </c>
      <c r="Q1985" s="18">
        <f>IF(I1985&lt;=0,IF(H1985&lt;=0,0,IF(H1985&lt;=20000,H1985,IF(H1985&lt;=40000,ROUNDUP(H1985/2,0)+10000,IF(H1985&lt;=80000,ROUNDUP(H1985/4,0)+20000,40000)))),IF(H1985&lt;=0,IF(I1985&lt;=0,0,IF(I1985&lt;=25000,I1985,IF(I1985&lt;=50000,ROUNDUP(I1985/2,0)+12500,IF(I1985&lt;=100000,ROUNDUP(I1985/4,0)+25000,50000)))),MAX(IF(I1985&lt;=0,0,IF(I1985&lt;=25000,I1985,IF(I1985&lt;=50000,ROUNDUP(I1985/2,0)+12500,IF(I1985&lt;=100000,ROUNDUP(I1985/4,0)+25000,50000)))),MIN(IF(H1985&lt;=0,0,IF(H1985&lt;=20000,H1985,IF(H1985&lt;=40000,ROUNDUP(H1985/2,0)+10000,IF(H1985&lt;=80000,ROUNDUP(H1985/4,0)+20000,40000))))+IF(I1985&lt;=0,0,IF(I1985&lt;=25000,I1985,IF(I1985&lt;=50000,ROUNDUP(I1985/2,0)+12500,IF(I1985&lt;=100000,ROUNDUP(I1985/4,0)+25000,50000)))),40000))))</f>
        <v/>
      </c>
      <c r="R1985" s="18">
        <f>MIN(120000,O1985+P1985+Q1985)</f>
        <v/>
      </c>
      <c r="S1985" s="18">
        <f>IF(F1985&lt;=0,IF(E1985&lt;=0,0,IF(E1985&lt;=12000,E1985,IF(E1985&lt;=32000,ROUNDUP(E1985/2,0)+6000,IF(E1985&lt;=56000,ROUNDUP(E1985/4,0)+14000,28000)))),IF(E1985&lt;=0,IF(F1985&lt;=0,0,IF(F1985&lt;=15000,F1985,IF(F1985&lt;=40000,ROUNDUP(F1985/2,0)+7500,IF(F1985&lt;=70000,ROUNDUP(F1985/4,0)+17500,35000)))),MAX(IF(F1985&lt;=0,0,IF(F1985&lt;=15000,F1985,IF(F1985&lt;=40000,ROUNDUP(F1985/2,0)+7500,IF(F1985&lt;=70000,ROUNDUP(F1985/4,0)+17500,35000)))),MIN(IF(E1985&lt;=0,0,IF(E1985&lt;=12000,E1985,IF(E1985&lt;=32000,ROUNDUP(E1985/2,0)+6000,IF(E1985&lt;=56000,ROUNDUP(E1985/4,0)+14000,28000))))+IF(F1985&lt;=0,0,IF(F1985&lt;=15000,F1985,IF(F1985&lt;=40000,ROUNDUP(F1985/2,0)+7500,IF(F1985&lt;=70000,ROUNDUP(F1985/4,0)+17500,35000)))),28000))))</f>
        <v/>
      </c>
      <c r="T1985" s="18">
        <f>IF(G1985&lt;=0,0,IF(G1985&lt;=12000,G1985,IF(G1985&lt;=32000,ROUNDUP(G1985/2,0)+6000,IF(G1985&lt;=56000,ROUNDUP(G1985/4,0)+14000,28000))))</f>
        <v/>
      </c>
      <c r="U1985" s="18">
        <f>IF(I1985&lt;=0,IF(H1985&lt;=0,0,IF(H1985&lt;=12000,H1985,IF(H1985&lt;=32000,ROUNDUP(H1985/2,0)+6000,IF(H1985&lt;=56000,ROUNDUP(H1985/4,0)+14000,28000)))),IF(H1985&lt;=0,IF(I1985&lt;=0,0,IF(I1985&lt;=15000,I1985,IF(I1985&lt;=40000,ROUNDUP(I1985/2,0)+7500,IF(I1985&lt;=70000,ROUNDUP(I1985/4,0)+17500,35000)))),MAX(IF(I1985&lt;=0,0,IF(I1985&lt;=15000,I1985,IF(I1985&lt;=40000,ROUNDUP(I1985/2,0)+7500,IF(I1985&lt;=70000,ROUNDUP(I1985/4,0)+17500,35000)))),MIN(IF(H1985&lt;=0,0,IF(H1985&lt;=12000,H1985,IF(H1985&lt;=32000,ROUNDUP(H1985/2,0)+6000,IF(H1985&lt;=56000,ROUNDUP(H1985/4,0)+14000,28000))))+IF(I1985&lt;=0,0,IF(I1985&lt;=15000,I1985,IF(I1985&lt;=40000,ROUNDUP(I1985/2,0)+7500,IF(I1985&lt;=70000,ROUNDUP(I1985/4,0)+17500,35000)))),28000))))</f>
        <v/>
      </c>
      <c r="V1985" s="18">
        <f>MIN(70000,S1985+T1985+U1985)</f>
        <v/>
      </c>
      <c r="W1985" s="18">
        <f>MAX(0,ROUNDDOWN(M1985-J1985-N1985-K1985-0,-3))</f>
        <v/>
      </c>
      <c r="X1985" s="18">
        <f>MAX(0,ROUNDDOWN(M1985-J1985-N1985-K1985-R1985,-3))</f>
        <v/>
      </c>
      <c r="Y1985" s="18">
        <f>IF(W1985&lt;=0,0,ROUNDDOWN((W1985*LOOKUP(W1985,{0,1950001,3300001,6950001,9000001,18000001,40000001},{0.05,0.1,0.2,0.23,0.33,0.4,0.45})-LOOKUP(W1985,{0,1950001,3300001,6950001,9000001,18000001,40000001},{0,97500,427500,636000,1536000,2796000,4796000}))*1.021,-2))</f>
        <v/>
      </c>
      <c r="Z1985" s="18">
        <f>IF(X1985&lt;=0,0,ROUNDDOWN((X1985*LOOKUP(X1985,{0,1950001,3300001,6950001,9000001,18000001,40000001},{0.05,0.1,0.2,0.23,0.33,0.4,0.45})-LOOKUP(X1985,{0,1950001,3300001,6950001,9000001,18000001,40000001},{0,97500,427500,636000,1536000,2796000,4796000}))*1.021,-2))</f>
        <v/>
      </c>
      <c r="AA1985" s="18">
        <f>MAX(0,ROUNDDOWN(M1985-J1985-430000-L1985-0,-3))</f>
        <v/>
      </c>
      <c r="AB1985" s="18">
        <f>MAX(0,ROUNDDOWN(M1985-J1985-430000-L1985-V1985,-3))</f>
        <v/>
      </c>
      <c r="AC1985" s="18">
        <f>IF(M1985&lt;=450000,0,MAX(0,ROUNDDOWN(AA1985*0.06-MIN(50000,AA1985)*0.03,-2))+MAX(0,ROUNDDOWN(AA1985*0.04-MIN(50000,AA1985)*0.02,-2)))</f>
        <v/>
      </c>
      <c r="AD1985" s="18">
        <f>IF(M1985&lt;=450000,0,MAX(0,ROUNDDOWN(AB1985*0.06-MIN(50000,AB1985)*0.03,-2))+MAX(0,ROUNDDOWN(AB1985*0.04-MIN(50000,AB1985)*0.02,-2)))</f>
        <v/>
      </c>
      <c r="AE1985" s="18">
        <f>Y1985-Z1985</f>
        <v/>
      </c>
      <c r="AF1985" s="18">
        <f>AC1985-AD1985</f>
        <v/>
      </c>
      <c r="AG1985" s="18">
        <f>AE1985+AF1985</f>
        <v/>
      </c>
      <c r="AH1985" s="20">
        <f>IF(W1985&lt;=0,0,LOOKUP(W1985,{0,1950001,3300001,6950001,9000001,18000001,40000001},{0.05,0.1,0.2,0.23,0.33,0.4,0.45}))</f>
        <v/>
      </c>
    </row>
    <row r="1986">
      <c r="A1986" t="inlineStr">
        <is>
          <t>1万円刻み 3区分8万円ずつ</t>
        </is>
      </c>
      <c r="B1986" s="18">
        <f>'4_1万円刻み'!$A$636</f>
        <v/>
      </c>
      <c r="C1986" s="19" t="n">
        <v>2026</v>
      </c>
      <c r="D1986" t="inlineStr">
        <is>
          <t>いいえ</t>
        </is>
      </c>
      <c r="E1986" s="18" t="n">
        <v>80000</v>
      </c>
      <c r="F1986" s="18" t="n">
        <v>0</v>
      </c>
      <c r="G1986" s="18" t="n">
        <v>80000</v>
      </c>
      <c r="H1986" s="18" t="n">
        <v>80000</v>
      </c>
      <c r="I1986" s="18" t="n">
        <v>0</v>
      </c>
      <c r="J1986" s="18">
        <f>ROUND(MIN(B1986/12,650000)*12*0.0915+MIN(B1986/12,1390000)*12*(0.0504+0)+B1986*0.005,0)</f>
        <v/>
      </c>
      <c r="K1986" s="18" t="n">
        <v>0</v>
      </c>
      <c r="L1986" s="18" t="n">
        <v>0</v>
      </c>
      <c r="M1986" s="18">
        <f>ROUND(IF(C1986&gt;=2026,IF(B1986&lt;741000,0,IF(B1986&lt;2191000,B1986-740000,IF(B1986&lt;2193000,1451000,IF(B1986&lt;2196000,1453000,IF(B1986&lt;2200000,1456000,IF(B1986&lt;3600000,ROUNDDOWN(B1986/4,-3)*2.8-80000,IF(B1986&lt;6600000,ROUNDDOWN(B1986/4,-3)*3.2-440000,IF(B1986&lt;8500000,ROUNDDOWN(B1986*0.9,0)-1100000,B1986-1950000)))))))),IF(B1986&lt;651000,0,IF(B1986&lt;1900000,B1986-650000,IF(B1986&lt;3600000,ROUNDDOWN(B1986/4,-3)*2.8-80000,IF(B1986&lt;6600000,ROUNDDOWN(B1986/4,-3)*3.2-440000,IF(B1986&lt;8500000,ROUNDDOWN(B1986*0.9,0)-1100000,B1986-1950000)))))),0)</f>
        <v/>
      </c>
      <c r="N1986" s="18">
        <f>IF(M1986&gt;23500000,NA(),IF(C1986&gt;=2026,IF(M1986&lt;=4890000,1040000,IF(M1986&lt;=6550000,670000,620000)),IF(M1986&lt;=1320000,950000,IF(M1986&lt;=3360000,880000,IF(M1986&lt;=4890000,680000,IF(M1986&lt;=6550000,630000,580000))))))</f>
        <v/>
      </c>
      <c r="O1986" s="18">
        <f>IF(F1986&lt;=0,IF(AND(D1986="はい",C1986&gt;=2026,C1986&lt;=2027),IF(E1986&lt;=0,0,IF(E1986&lt;=30000,E1986,IF(E1986&lt;=60000,ROUNDUP(E1986/2,0)+15000,IF(E1986&lt;=120000,ROUNDUP(E1986/4,0)+30000,60000)))),IF(E1986&lt;=0,0,IF(E1986&lt;=20000,E1986,IF(E1986&lt;=40000,ROUNDUP(E1986/2,0)+10000,IF(E1986&lt;=80000,ROUNDUP(E1986/4,0)+20000,40000))))),IF(E1986&lt;=0,IF(F1986&lt;=0,0,IF(F1986&lt;=25000,F1986,IF(F1986&lt;=50000,ROUNDUP(F1986/2,0)+12500,IF(F1986&lt;=100000,ROUNDUP(F1986/4,0)+25000,50000)))),MAX(IF(F1986&lt;=0,0,IF(F1986&lt;=25000,F1986,IF(F1986&lt;=50000,ROUNDUP(F1986/2,0)+12500,IF(F1986&lt;=100000,ROUNDUP(F1986/4,0)+25000,50000)))),MIN(IF(AND(D1986="はい",C1986&gt;=2026,C1986&lt;=2027),IF(E1986&lt;=0,0,IF(E1986&lt;=30000,E1986,IF(E1986&lt;=60000,ROUNDUP(E1986/2,0)+15000,IF(E1986&lt;=120000,ROUNDUP(E1986/4,0)+30000,60000)))),IF(E1986&lt;=0,0,IF(E1986&lt;=20000,E1986,IF(E1986&lt;=40000,ROUNDUP(E1986/2,0)+10000,IF(E1986&lt;=80000,ROUNDUP(E1986/4,0)+20000,40000)))))+IF(F1986&lt;=0,0,IF(F1986&lt;=25000,F1986,IF(F1986&lt;=50000,ROUNDUP(F1986/2,0)+12500,IF(F1986&lt;=100000,ROUNDUP(F1986/4,0)+25000,50000)))),IF(AND(D1986="はい",C1986&gt;=2026,C1986&lt;=2027),60000,40000)))))</f>
        <v/>
      </c>
      <c r="P1986" s="18">
        <f>IF(G1986&lt;=0,0,IF(G1986&lt;=20000,G1986,IF(G1986&lt;=40000,ROUNDUP(G1986/2,0)+10000,IF(G1986&lt;=80000,ROUNDUP(G1986/4,0)+20000,40000))))</f>
        <v/>
      </c>
      <c r="Q1986" s="18">
        <f>IF(I1986&lt;=0,IF(H1986&lt;=0,0,IF(H1986&lt;=20000,H1986,IF(H1986&lt;=40000,ROUNDUP(H1986/2,0)+10000,IF(H1986&lt;=80000,ROUNDUP(H1986/4,0)+20000,40000)))),IF(H1986&lt;=0,IF(I1986&lt;=0,0,IF(I1986&lt;=25000,I1986,IF(I1986&lt;=50000,ROUNDUP(I1986/2,0)+12500,IF(I1986&lt;=100000,ROUNDUP(I1986/4,0)+25000,50000)))),MAX(IF(I1986&lt;=0,0,IF(I1986&lt;=25000,I1986,IF(I1986&lt;=50000,ROUNDUP(I1986/2,0)+12500,IF(I1986&lt;=100000,ROUNDUP(I1986/4,0)+25000,50000)))),MIN(IF(H1986&lt;=0,0,IF(H1986&lt;=20000,H1986,IF(H1986&lt;=40000,ROUNDUP(H1986/2,0)+10000,IF(H1986&lt;=80000,ROUNDUP(H1986/4,0)+20000,40000))))+IF(I1986&lt;=0,0,IF(I1986&lt;=25000,I1986,IF(I1986&lt;=50000,ROUNDUP(I1986/2,0)+12500,IF(I1986&lt;=100000,ROUNDUP(I1986/4,0)+25000,50000)))),40000))))</f>
        <v/>
      </c>
      <c r="R1986" s="18">
        <f>MIN(120000,O1986+P1986+Q1986)</f>
        <v/>
      </c>
      <c r="S1986" s="18">
        <f>IF(F1986&lt;=0,IF(E1986&lt;=0,0,IF(E1986&lt;=12000,E1986,IF(E1986&lt;=32000,ROUNDUP(E1986/2,0)+6000,IF(E1986&lt;=56000,ROUNDUP(E1986/4,0)+14000,28000)))),IF(E1986&lt;=0,IF(F1986&lt;=0,0,IF(F1986&lt;=15000,F1986,IF(F1986&lt;=40000,ROUNDUP(F1986/2,0)+7500,IF(F1986&lt;=70000,ROUNDUP(F1986/4,0)+17500,35000)))),MAX(IF(F1986&lt;=0,0,IF(F1986&lt;=15000,F1986,IF(F1986&lt;=40000,ROUNDUP(F1986/2,0)+7500,IF(F1986&lt;=70000,ROUNDUP(F1986/4,0)+17500,35000)))),MIN(IF(E1986&lt;=0,0,IF(E1986&lt;=12000,E1986,IF(E1986&lt;=32000,ROUNDUP(E1986/2,0)+6000,IF(E1986&lt;=56000,ROUNDUP(E1986/4,0)+14000,28000))))+IF(F1986&lt;=0,0,IF(F1986&lt;=15000,F1986,IF(F1986&lt;=40000,ROUNDUP(F1986/2,0)+7500,IF(F1986&lt;=70000,ROUNDUP(F1986/4,0)+17500,35000)))),28000))))</f>
        <v/>
      </c>
      <c r="T1986" s="18">
        <f>IF(G1986&lt;=0,0,IF(G1986&lt;=12000,G1986,IF(G1986&lt;=32000,ROUNDUP(G1986/2,0)+6000,IF(G1986&lt;=56000,ROUNDUP(G1986/4,0)+14000,28000))))</f>
        <v/>
      </c>
      <c r="U1986" s="18">
        <f>IF(I1986&lt;=0,IF(H1986&lt;=0,0,IF(H1986&lt;=12000,H1986,IF(H1986&lt;=32000,ROUNDUP(H1986/2,0)+6000,IF(H1986&lt;=56000,ROUNDUP(H1986/4,0)+14000,28000)))),IF(H1986&lt;=0,IF(I1986&lt;=0,0,IF(I1986&lt;=15000,I1986,IF(I1986&lt;=40000,ROUNDUP(I1986/2,0)+7500,IF(I1986&lt;=70000,ROUNDUP(I1986/4,0)+17500,35000)))),MAX(IF(I1986&lt;=0,0,IF(I1986&lt;=15000,I1986,IF(I1986&lt;=40000,ROUNDUP(I1986/2,0)+7500,IF(I1986&lt;=70000,ROUNDUP(I1986/4,0)+17500,35000)))),MIN(IF(H1986&lt;=0,0,IF(H1986&lt;=12000,H1986,IF(H1986&lt;=32000,ROUNDUP(H1986/2,0)+6000,IF(H1986&lt;=56000,ROUNDUP(H1986/4,0)+14000,28000))))+IF(I1986&lt;=0,0,IF(I1986&lt;=15000,I1986,IF(I1986&lt;=40000,ROUNDUP(I1986/2,0)+7500,IF(I1986&lt;=70000,ROUNDUP(I1986/4,0)+17500,35000)))),28000))))</f>
        <v/>
      </c>
      <c r="V1986" s="18">
        <f>MIN(70000,S1986+T1986+U1986)</f>
        <v/>
      </c>
      <c r="W1986" s="18">
        <f>MAX(0,ROUNDDOWN(M1986-J1986-N1986-K1986-0,-3))</f>
        <v/>
      </c>
      <c r="X1986" s="18">
        <f>MAX(0,ROUNDDOWN(M1986-J1986-N1986-K1986-R1986,-3))</f>
        <v/>
      </c>
      <c r="Y1986" s="18">
        <f>IF(W1986&lt;=0,0,ROUNDDOWN((W1986*LOOKUP(W1986,{0,1950001,3300001,6950001,9000001,18000001,40000001},{0.05,0.1,0.2,0.23,0.33,0.4,0.45})-LOOKUP(W1986,{0,1950001,3300001,6950001,9000001,18000001,40000001},{0,97500,427500,636000,1536000,2796000,4796000}))*1.021,-2))</f>
        <v/>
      </c>
      <c r="Z1986" s="18">
        <f>IF(X1986&lt;=0,0,ROUNDDOWN((X1986*LOOKUP(X1986,{0,1950001,3300001,6950001,9000001,18000001,40000001},{0.05,0.1,0.2,0.23,0.33,0.4,0.45})-LOOKUP(X1986,{0,1950001,3300001,6950001,9000001,18000001,40000001},{0,97500,427500,636000,1536000,2796000,4796000}))*1.021,-2))</f>
        <v/>
      </c>
      <c r="AA1986" s="18">
        <f>MAX(0,ROUNDDOWN(M1986-J1986-430000-L1986-0,-3))</f>
        <v/>
      </c>
      <c r="AB1986" s="18">
        <f>MAX(0,ROUNDDOWN(M1986-J1986-430000-L1986-V1986,-3))</f>
        <v/>
      </c>
      <c r="AC1986" s="18">
        <f>IF(M1986&lt;=450000,0,MAX(0,ROUNDDOWN(AA1986*0.06-MIN(50000,AA1986)*0.03,-2))+MAX(0,ROUNDDOWN(AA1986*0.04-MIN(50000,AA1986)*0.02,-2)))</f>
        <v/>
      </c>
      <c r="AD1986" s="18">
        <f>IF(M1986&lt;=450000,0,MAX(0,ROUNDDOWN(AB1986*0.06-MIN(50000,AB1986)*0.03,-2))+MAX(0,ROUNDDOWN(AB1986*0.04-MIN(50000,AB1986)*0.02,-2)))</f>
        <v/>
      </c>
      <c r="AE1986" s="18">
        <f>Y1986-Z1986</f>
        <v/>
      </c>
      <c r="AF1986" s="18">
        <f>AC1986-AD1986</f>
        <v/>
      </c>
      <c r="AG1986" s="18">
        <f>AE1986+AF1986</f>
        <v/>
      </c>
      <c r="AH1986" s="20">
        <f>IF(W1986&lt;=0,0,LOOKUP(W1986,{0,1950001,3300001,6950001,9000001,18000001,40000001},{0.05,0.1,0.2,0.23,0.33,0.4,0.45}))</f>
        <v/>
      </c>
    </row>
    <row r="1987">
      <c r="A1987" t="inlineStr">
        <is>
          <t>1万円刻み 一般8万円</t>
        </is>
      </c>
      <c r="B1987" s="18">
        <f>'4_1万円刻み'!$A$636</f>
        <v/>
      </c>
      <c r="C1987" s="19" t="n">
        <v>2026</v>
      </c>
      <c r="D1987" t="inlineStr">
        <is>
          <t>いいえ</t>
        </is>
      </c>
      <c r="E1987" s="18" t="n">
        <v>80000</v>
      </c>
      <c r="F1987" s="18" t="n">
        <v>0</v>
      </c>
      <c r="G1987" s="18" t="n">
        <v>0</v>
      </c>
      <c r="H1987" s="18" t="n">
        <v>0</v>
      </c>
      <c r="I1987" s="18" t="n">
        <v>0</v>
      </c>
      <c r="J1987" s="18">
        <f>ROUND(MIN(B1987/12,650000)*12*0.0915+MIN(B1987/12,1390000)*12*(0.0504+0)+B1987*0.005,0)</f>
        <v/>
      </c>
      <c r="K1987" s="18" t="n">
        <v>0</v>
      </c>
      <c r="L1987" s="18" t="n">
        <v>0</v>
      </c>
      <c r="M1987" s="18">
        <f>ROUND(IF(C1987&gt;=2026,IF(B1987&lt;741000,0,IF(B1987&lt;2191000,B1987-740000,IF(B1987&lt;2193000,1451000,IF(B1987&lt;2196000,1453000,IF(B1987&lt;2200000,1456000,IF(B1987&lt;3600000,ROUNDDOWN(B1987/4,-3)*2.8-80000,IF(B1987&lt;6600000,ROUNDDOWN(B1987/4,-3)*3.2-440000,IF(B1987&lt;8500000,ROUNDDOWN(B1987*0.9,0)-1100000,B1987-1950000)))))))),IF(B1987&lt;651000,0,IF(B1987&lt;1900000,B1987-650000,IF(B1987&lt;3600000,ROUNDDOWN(B1987/4,-3)*2.8-80000,IF(B1987&lt;6600000,ROUNDDOWN(B1987/4,-3)*3.2-440000,IF(B1987&lt;8500000,ROUNDDOWN(B1987*0.9,0)-1100000,B1987-1950000)))))),0)</f>
        <v/>
      </c>
      <c r="N1987" s="18">
        <f>IF(M1987&gt;23500000,NA(),IF(C1987&gt;=2026,IF(M1987&lt;=4890000,1040000,IF(M1987&lt;=6550000,670000,620000)),IF(M1987&lt;=1320000,950000,IF(M1987&lt;=3360000,880000,IF(M1987&lt;=4890000,680000,IF(M1987&lt;=6550000,630000,580000))))))</f>
        <v/>
      </c>
      <c r="O1987" s="18">
        <f>IF(F1987&lt;=0,IF(AND(D1987="はい",C1987&gt;=2026,C1987&lt;=2027),IF(E1987&lt;=0,0,IF(E1987&lt;=30000,E1987,IF(E1987&lt;=60000,ROUNDUP(E1987/2,0)+15000,IF(E1987&lt;=120000,ROUNDUP(E1987/4,0)+30000,60000)))),IF(E1987&lt;=0,0,IF(E1987&lt;=20000,E1987,IF(E1987&lt;=40000,ROUNDUP(E1987/2,0)+10000,IF(E1987&lt;=80000,ROUNDUP(E1987/4,0)+20000,40000))))),IF(E1987&lt;=0,IF(F1987&lt;=0,0,IF(F1987&lt;=25000,F1987,IF(F1987&lt;=50000,ROUNDUP(F1987/2,0)+12500,IF(F1987&lt;=100000,ROUNDUP(F1987/4,0)+25000,50000)))),MAX(IF(F1987&lt;=0,0,IF(F1987&lt;=25000,F1987,IF(F1987&lt;=50000,ROUNDUP(F1987/2,0)+12500,IF(F1987&lt;=100000,ROUNDUP(F1987/4,0)+25000,50000)))),MIN(IF(AND(D1987="はい",C1987&gt;=2026,C1987&lt;=2027),IF(E1987&lt;=0,0,IF(E1987&lt;=30000,E1987,IF(E1987&lt;=60000,ROUNDUP(E1987/2,0)+15000,IF(E1987&lt;=120000,ROUNDUP(E1987/4,0)+30000,60000)))),IF(E1987&lt;=0,0,IF(E1987&lt;=20000,E1987,IF(E1987&lt;=40000,ROUNDUP(E1987/2,0)+10000,IF(E1987&lt;=80000,ROUNDUP(E1987/4,0)+20000,40000)))))+IF(F1987&lt;=0,0,IF(F1987&lt;=25000,F1987,IF(F1987&lt;=50000,ROUNDUP(F1987/2,0)+12500,IF(F1987&lt;=100000,ROUNDUP(F1987/4,0)+25000,50000)))),IF(AND(D1987="はい",C1987&gt;=2026,C1987&lt;=2027),60000,40000)))))</f>
        <v/>
      </c>
      <c r="P1987" s="18">
        <f>IF(G1987&lt;=0,0,IF(G1987&lt;=20000,G1987,IF(G1987&lt;=40000,ROUNDUP(G1987/2,0)+10000,IF(G1987&lt;=80000,ROUNDUP(G1987/4,0)+20000,40000))))</f>
        <v/>
      </c>
      <c r="Q1987" s="18">
        <f>IF(I1987&lt;=0,IF(H1987&lt;=0,0,IF(H1987&lt;=20000,H1987,IF(H1987&lt;=40000,ROUNDUP(H1987/2,0)+10000,IF(H1987&lt;=80000,ROUNDUP(H1987/4,0)+20000,40000)))),IF(H1987&lt;=0,IF(I1987&lt;=0,0,IF(I1987&lt;=25000,I1987,IF(I1987&lt;=50000,ROUNDUP(I1987/2,0)+12500,IF(I1987&lt;=100000,ROUNDUP(I1987/4,0)+25000,50000)))),MAX(IF(I1987&lt;=0,0,IF(I1987&lt;=25000,I1987,IF(I1987&lt;=50000,ROUNDUP(I1987/2,0)+12500,IF(I1987&lt;=100000,ROUNDUP(I1987/4,0)+25000,50000)))),MIN(IF(H1987&lt;=0,0,IF(H1987&lt;=20000,H1987,IF(H1987&lt;=40000,ROUNDUP(H1987/2,0)+10000,IF(H1987&lt;=80000,ROUNDUP(H1987/4,0)+20000,40000))))+IF(I1987&lt;=0,0,IF(I1987&lt;=25000,I1987,IF(I1987&lt;=50000,ROUNDUP(I1987/2,0)+12500,IF(I1987&lt;=100000,ROUNDUP(I1987/4,0)+25000,50000)))),40000))))</f>
        <v/>
      </c>
      <c r="R1987" s="18">
        <f>MIN(120000,O1987+P1987+Q1987)</f>
        <v/>
      </c>
      <c r="S1987" s="18">
        <f>IF(F1987&lt;=0,IF(E1987&lt;=0,0,IF(E1987&lt;=12000,E1987,IF(E1987&lt;=32000,ROUNDUP(E1987/2,0)+6000,IF(E1987&lt;=56000,ROUNDUP(E1987/4,0)+14000,28000)))),IF(E1987&lt;=0,IF(F1987&lt;=0,0,IF(F1987&lt;=15000,F1987,IF(F1987&lt;=40000,ROUNDUP(F1987/2,0)+7500,IF(F1987&lt;=70000,ROUNDUP(F1987/4,0)+17500,35000)))),MAX(IF(F1987&lt;=0,0,IF(F1987&lt;=15000,F1987,IF(F1987&lt;=40000,ROUNDUP(F1987/2,0)+7500,IF(F1987&lt;=70000,ROUNDUP(F1987/4,0)+17500,35000)))),MIN(IF(E1987&lt;=0,0,IF(E1987&lt;=12000,E1987,IF(E1987&lt;=32000,ROUNDUP(E1987/2,0)+6000,IF(E1987&lt;=56000,ROUNDUP(E1987/4,0)+14000,28000))))+IF(F1987&lt;=0,0,IF(F1987&lt;=15000,F1987,IF(F1987&lt;=40000,ROUNDUP(F1987/2,0)+7500,IF(F1987&lt;=70000,ROUNDUP(F1987/4,0)+17500,35000)))),28000))))</f>
        <v/>
      </c>
      <c r="T1987" s="18">
        <f>IF(G1987&lt;=0,0,IF(G1987&lt;=12000,G1987,IF(G1987&lt;=32000,ROUNDUP(G1987/2,0)+6000,IF(G1987&lt;=56000,ROUNDUP(G1987/4,0)+14000,28000))))</f>
        <v/>
      </c>
      <c r="U1987" s="18">
        <f>IF(I1987&lt;=0,IF(H1987&lt;=0,0,IF(H1987&lt;=12000,H1987,IF(H1987&lt;=32000,ROUNDUP(H1987/2,0)+6000,IF(H1987&lt;=56000,ROUNDUP(H1987/4,0)+14000,28000)))),IF(H1987&lt;=0,IF(I1987&lt;=0,0,IF(I1987&lt;=15000,I1987,IF(I1987&lt;=40000,ROUNDUP(I1987/2,0)+7500,IF(I1987&lt;=70000,ROUNDUP(I1987/4,0)+17500,35000)))),MAX(IF(I1987&lt;=0,0,IF(I1987&lt;=15000,I1987,IF(I1987&lt;=40000,ROUNDUP(I1987/2,0)+7500,IF(I1987&lt;=70000,ROUNDUP(I1987/4,0)+17500,35000)))),MIN(IF(H1987&lt;=0,0,IF(H1987&lt;=12000,H1987,IF(H1987&lt;=32000,ROUNDUP(H1987/2,0)+6000,IF(H1987&lt;=56000,ROUNDUP(H1987/4,0)+14000,28000))))+IF(I1987&lt;=0,0,IF(I1987&lt;=15000,I1987,IF(I1987&lt;=40000,ROUNDUP(I1987/2,0)+7500,IF(I1987&lt;=70000,ROUNDUP(I1987/4,0)+17500,35000)))),28000))))</f>
        <v/>
      </c>
      <c r="V1987" s="18">
        <f>MIN(70000,S1987+T1987+U1987)</f>
        <v/>
      </c>
      <c r="W1987" s="18">
        <f>MAX(0,ROUNDDOWN(M1987-J1987-N1987-K1987-0,-3))</f>
        <v/>
      </c>
      <c r="X1987" s="18">
        <f>MAX(0,ROUNDDOWN(M1987-J1987-N1987-K1987-R1987,-3))</f>
        <v/>
      </c>
      <c r="Y1987" s="18">
        <f>IF(W1987&lt;=0,0,ROUNDDOWN((W1987*LOOKUP(W1987,{0,1950001,3300001,6950001,9000001,18000001,40000001},{0.05,0.1,0.2,0.23,0.33,0.4,0.45})-LOOKUP(W1987,{0,1950001,3300001,6950001,9000001,18000001,40000001},{0,97500,427500,636000,1536000,2796000,4796000}))*1.021,-2))</f>
        <v/>
      </c>
      <c r="Z1987" s="18">
        <f>IF(X1987&lt;=0,0,ROUNDDOWN((X1987*LOOKUP(X1987,{0,1950001,3300001,6950001,9000001,18000001,40000001},{0.05,0.1,0.2,0.23,0.33,0.4,0.45})-LOOKUP(X1987,{0,1950001,3300001,6950001,9000001,18000001,40000001},{0,97500,427500,636000,1536000,2796000,4796000}))*1.021,-2))</f>
        <v/>
      </c>
      <c r="AA1987" s="18">
        <f>MAX(0,ROUNDDOWN(M1987-J1987-430000-L1987-0,-3))</f>
        <v/>
      </c>
      <c r="AB1987" s="18">
        <f>MAX(0,ROUNDDOWN(M1987-J1987-430000-L1987-V1987,-3))</f>
        <v/>
      </c>
      <c r="AC1987" s="18">
        <f>IF(M1987&lt;=450000,0,MAX(0,ROUNDDOWN(AA1987*0.06-MIN(50000,AA1987)*0.03,-2))+MAX(0,ROUNDDOWN(AA1987*0.04-MIN(50000,AA1987)*0.02,-2)))</f>
        <v/>
      </c>
      <c r="AD1987" s="18">
        <f>IF(M1987&lt;=450000,0,MAX(0,ROUNDDOWN(AB1987*0.06-MIN(50000,AB1987)*0.03,-2))+MAX(0,ROUNDDOWN(AB1987*0.04-MIN(50000,AB1987)*0.02,-2)))</f>
        <v/>
      </c>
      <c r="AE1987" s="18">
        <f>Y1987-Z1987</f>
        <v/>
      </c>
      <c r="AF1987" s="18">
        <f>AC1987-AD1987</f>
        <v/>
      </c>
      <c r="AG1987" s="18">
        <f>AE1987+AF1987</f>
        <v/>
      </c>
      <c r="AH1987" s="20">
        <f>IF(W1987&lt;=0,0,LOOKUP(W1987,{0,1950001,3300001,6950001,9000001,18000001,40000001},{0.05,0.1,0.2,0.23,0.33,0.4,0.45}))</f>
        <v/>
      </c>
    </row>
    <row r="1988">
      <c r="A1988" t="inlineStr">
        <is>
          <t>1万円刻み 特例あり一般12万円</t>
        </is>
      </c>
      <c r="B1988" s="18">
        <f>'4_1万円刻み'!$A$636</f>
        <v/>
      </c>
      <c r="C1988" s="19" t="n">
        <v>2026</v>
      </c>
      <c r="D1988" t="inlineStr">
        <is>
          <t>はい</t>
        </is>
      </c>
      <c r="E1988" s="18" t="n">
        <v>120000</v>
      </c>
      <c r="F1988" s="18" t="n">
        <v>0</v>
      </c>
      <c r="G1988" s="18" t="n">
        <v>0</v>
      </c>
      <c r="H1988" s="18" t="n">
        <v>0</v>
      </c>
      <c r="I1988" s="18" t="n">
        <v>0</v>
      </c>
      <c r="J1988" s="18">
        <f>ROUND(MIN(B1988/12,650000)*12*0.0915+MIN(B1988/12,1390000)*12*(0.0504+0)+B1988*0.005,0)</f>
        <v/>
      </c>
      <c r="K1988" s="18" t="n">
        <v>0</v>
      </c>
      <c r="L1988" s="18" t="n">
        <v>0</v>
      </c>
      <c r="M1988" s="18">
        <f>ROUND(IF(C1988&gt;=2026,IF(B1988&lt;741000,0,IF(B1988&lt;2191000,B1988-740000,IF(B1988&lt;2193000,1451000,IF(B1988&lt;2196000,1453000,IF(B1988&lt;2200000,1456000,IF(B1988&lt;3600000,ROUNDDOWN(B1988/4,-3)*2.8-80000,IF(B1988&lt;6600000,ROUNDDOWN(B1988/4,-3)*3.2-440000,IF(B1988&lt;8500000,ROUNDDOWN(B1988*0.9,0)-1100000,B1988-1950000)))))))),IF(B1988&lt;651000,0,IF(B1988&lt;1900000,B1988-650000,IF(B1988&lt;3600000,ROUNDDOWN(B1988/4,-3)*2.8-80000,IF(B1988&lt;6600000,ROUNDDOWN(B1988/4,-3)*3.2-440000,IF(B1988&lt;8500000,ROUNDDOWN(B1988*0.9,0)-1100000,B1988-1950000)))))),0)</f>
        <v/>
      </c>
      <c r="N1988" s="18">
        <f>IF(M1988&gt;23500000,NA(),IF(C1988&gt;=2026,IF(M1988&lt;=4890000,1040000,IF(M1988&lt;=6550000,670000,620000)),IF(M1988&lt;=1320000,950000,IF(M1988&lt;=3360000,880000,IF(M1988&lt;=4890000,680000,IF(M1988&lt;=6550000,630000,580000))))))</f>
        <v/>
      </c>
      <c r="O1988" s="18">
        <f>IF(F1988&lt;=0,IF(AND(D1988="はい",C1988&gt;=2026,C1988&lt;=2027),IF(E1988&lt;=0,0,IF(E1988&lt;=30000,E1988,IF(E1988&lt;=60000,ROUNDUP(E1988/2,0)+15000,IF(E1988&lt;=120000,ROUNDUP(E1988/4,0)+30000,60000)))),IF(E1988&lt;=0,0,IF(E1988&lt;=20000,E1988,IF(E1988&lt;=40000,ROUNDUP(E1988/2,0)+10000,IF(E1988&lt;=80000,ROUNDUP(E1988/4,0)+20000,40000))))),IF(E1988&lt;=0,IF(F1988&lt;=0,0,IF(F1988&lt;=25000,F1988,IF(F1988&lt;=50000,ROUNDUP(F1988/2,0)+12500,IF(F1988&lt;=100000,ROUNDUP(F1988/4,0)+25000,50000)))),MAX(IF(F1988&lt;=0,0,IF(F1988&lt;=25000,F1988,IF(F1988&lt;=50000,ROUNDUP(F1988/2,0)+12500,IF(F1988&lt;=100000,ROUNDUP(F1988/4,0)+25000,50000)))),MIN(IF(AND(D1988="はい",C1988&gt;=2026,C1988&lt;=2027),IF(E1988&lt;=0,0,IF(E1988&lt;=30000,E1988,IF(E1988&lt;=60000,ROUNDUP(E1988/2,0)+15000,IF(E1988&lt;=120000,ROUNDUP(E1988/4,0)+30000,60000)))),IF(E1988&lt;=0,0,IF(E1988&lt;=20000,E1988,IF(E1988&lt;=40000,ROUNDUP(E1988/2,0)+10000,IF(E1988&lt;=80000,ROUNDUP(E1988/4,0)+20000,40000)))))+IF(F1988&lt;=0,0,IF(F1988&lt;=25000,F1988,IF(F1988&lt;=50000,ROUNDUP(F1988/2,0)+12500,IF(F1988&lt;=100000,ROUNDUP(F1988/4,0)+25000,50000)))),IF(AND(D1988="はい",C1988&gt;=2026,C1988&lt;=2027),60000,40000)))))</f>
        <v/>
      </c>
      <c r="P1988" s="18">
        <f>IF(G1988&lt;=0,0,IF(G1988&lt;=20000,G1988,IF(G1988&lt;=40000,ROUNDUP(G1988/2,0)+10000,IF(G1988&lt;=80000,ROUNDUP(G1988/4,0)+20000,40000))))</f>
        <v/>
      </c>
      <c r="Q1988" s="18">
        <f>IF(I1988&lt;=0,IF(H1988&lt;=0,0,IF(H1988&lt;=20000,H1988,IF(H1988&lt;=40000,ROUNDUP(H1988/2,0)+10000,IF(H1988&lt;=80000,ROUNDUP(H1988/4,0)+20000,40000)))),IF(H1988&lt;=0,IF(I1988&lt;=0,0,IF(I1988&lt;=25000,I1988,IF(I1988&lt;=50000,ROUNDUP(I1988/2,0)+12500,IF(I1988&lt;=100000,ROUNDUP(I1988/4,0)+25000,50000)))),MAX(IF(I1988&lt;=0,0,IF(I1988&lt;=25000,I1988,IF(I1988&lt;=50000,ROUNDUP(I1988/2,0)+12500,IF(I1988&lt;=100000,ROUNDUP(I1988/4,0)+25000,50000)))),MIN(IF(H1988&lt;=0,0,IF(H1988&lt;=20000,H1988,IF(H1988&lt;=40000,ROUNDUP(H1988/2,0)+10000,IF(H1988&lt;=80000,ROUNDUP(H1988/4,0)+20000,40000))))+IF(I1988&lt;=0,0,IF(I1988&lt;=25000,I1988,IF(I1988&lt;=50000,ROUNDUP(I1988/2,0)+12500,IF(I1988&lt;=100000,ROUNDUP(I1988/4,0)+25000,50000)))),40000))))</f>
        <v/>
      </c>
      <c r="R1988" s="18">
        <f>MIN(120000,O1988+P1988+Q1988)</f>
        <v/>
      </c>
      <c r="S1988" s="18">
        <f>IF(F1988&lt;=0,IF(E1988&lt;=0,0,IF(E1988&lt;=12000,E1988,IF(E1988&lt;=32000,ROUNDUP(E1988/2,0)+6000,IF(E1988&lt;=56000,ROUNDUP(E1988/4,0)+14000,28000)))),IF(E1988&lt;=0,IF(F1988&lt;=0,0,IF(F1988&lt;=15000,F1988,IF(F1988&lt;=40000,ROUNDUP(F1988/2,0)+7500,IF(F1988&lt;=70000,ROUNDUP(F1988/4,0)+17500,35000)))),MAX(IF(F1988&lt;=0,0,IF(F1988&lt;=15000,F1988,IF(F1988&lt;=40000,ROUNDUP(F1988/2,0)+7500,IF(F1988&lt;=70000,ROUNDUP(F1988/4,0)+17500,35000)))),MIN(IF(E1988&lt;=0,0,IF(E1988&lt;=12000,E1988,IF(E1988&lt;=32000,ROUNDUP(E1988/2,0)+6000,IF(E1988&lt;=56000,ROUNDUP(E1988/4,0)+14000,28000))))+IF(F1988&lt;=0,0,IF(F1988&lt;=15000,F1988,IF(F1988&lt;=40000,ROUNDUP(F1988/2,0)+7500,IF(F1988&lt;=70000,ROUNDUP(F1988/4,0)+17500,35000)))),28000))))</f>
        <v/>
      </c>
      <c r="T1988" s="18">
        <f>IF(G1988&lt;=0,0,IF(G1988&lt;=12000,G1988,IF(G1988&lt;=32000,ROUNDUP(G1988/2,0)+6000,IF(G1988&lt;=56000,ROUNDUP(G1988/4,0)+14000,28000))))</f>
        <v/>
      </c>
      <c r="U1988" s="18">
        <f>IF(I1988&lt;=0,IF(H1988&lt;=0,0,IF(H1988&lt;=12000,H1988,IF(H1988&lt;=32000,ROUNDUP(H1988/2,0)+6000,IF(H1988&lt;=56000,ROUNDUP(H1988/4,0)+14000,28000)))),IF(H1988&lt;=0,IF(I1988&lt;=0,0,IF(I1988&lt;=15000,I1988,IF(I1988&lt;=40000,ROUNDUP(I1988/2,0)+7500,IF(I1988&lt;=70000,ROUNDUP(I1988/4,0)+17500,35000)))),MAX(IF(I1988&lt;=0,0,IF(I1988&lt;=15000,I1988,IF(I1988&lt;=40000,ROUNDUP(I1988/2,0)+7500,IF(I1988&lt;=70000,ROUNDUP(I1988/4,0)+17500,35000)))),MIN(IF(H1988&lt;=0,0,IF(H1988&lt;=12000,H1988,IF(H1988&lt;=32000,ROUNDUP(H1988/2,0)+6000,IF(H1988&lt;=56000,ROUNDUP(H1988/4,0)+14000,28000))))+IF(I1988&lt;=0,0,IF(I1988&lt;=15000,I1988,IF(I1988&lt;=40000,ROUNDUP(I1988/2,0)+7500,IF(I1988&lt;=70000,ROUNDUP(I1988/4,0)+17500,35000)))),28000))))</f>
        <v/>
      </c>
      <c r="V1988" s="18">
        <f>MIN(70000,S1988+T1988+U1988)</f>
        <v/>
      </c>
      <c r="W1988" s="18">
        <f>MAX(0,ROUNDDOWN(M1988-J1988-N1988-K1988-0,-3))</f>
        <v/>
      </c>
      <c r="X1988" s="18">
        <f>MAX(0,ROUNDDOWN(M1988-J1988-N1988-K1988-R1988,-3))</f>
        <v/>
      </c>
      <c r="Y1988" s="18">
        <f>IF(W1988&lt;=0,0,ROUNDDOWN((W1988*LOOKUP(W1988,{0,1950001,3300001,6950001,9000001,18000001,40000001},{0.05,0.1,0.2,0.23,0.33,0.4,0.45})-LOOKUP(W1988,{0,1950001,3300001,6950001,9000001,18000001,40000001},{0,97500,427500,636000,1536000,2796000,4796000}))*1.021,-2))</f>
        <v/>
      </c>
      <c r="Z1988" s="18">
        <f>IF(X1988&lt;=0,0,ROUNDDOWN((X1988*LOOKUP(X1988,{0,1950001,3300001,6950001,9000001,18000001,40000001},{0.05,0.1,0.2,0.23,0.33,0.4,0.45})-LOOKUP(X1988,{0,1950001,3300001,6950001,9000001,18000001,40000001},{0,97500,427500,636000,1536000,2796000,4796000}))*1.021,-2))</f>
        <v/>
      </c>
      <c r="AA1988" s="18">
        <f>MAX(0,ROUNDDOWN(M1988-J1988-430000-L1988-0,-3))</f>
        <v/>
      </c>
      <c r="AB1988" s="18">
        <f>MAX(0,ROUNDDOWN(M1988-J1988-430000-L1988-V1988,-3))</f>
        <v/>
      </c>
      <c r="AC1988" s="18">
        <f>IF(M1988&lt;=450000,0,MAX(0,ROUNDDOWN(AA1988*0.06-MIN(50000,AA1988)*0.03,-2))+MAX(0,ROUNDDOWN(AA1988*0.04-MIN(50000,AA1988)*0.02,-2)))</f>
        <v/>
      </c>
      <c r="AD1988" s="18">
        <f>IF(M1988&lt;=450000,0,MAX(0,ROUNDDOWN(AB1988*0.06-MIN(50000,AB1988)*0.03,-2))+MAX(0,ROUNDDOWN(AB1988*0.04-MIN(50000,AB1988)*0.02,-2)))</f>
        <v/>
      </c>
      <c r="AE1988" s="18">
        <f>Y1988-Z1988</f>
        <v/>
      </c>
      <c r="AF1988" s="18">
        <f>AC1988-AD1988</f>
        <v/>
      </c>
      <c r="AG1988" s="18">
        <f>AE1988+AF1988</f>
        <v/>
      </c>
      <c r="AH1988" s="20">
        <f>IF(W1988&lt;=0,0,LOOKUP(W1988,{0,1950001,3300001,6950001,9000001,18000001,40000001},{0.05,0.1,0.2,0.23,0.33,0.4,0.45}))</f>
        <v/>
      </c>
    </row>
    <row r="1989">
      <c r="A1989" t="inlineStr">
        <is>
          <t>1万円刻み 3区分8万円ずつ</t>
        </is>
      </c>
      <c r="B1989" s="18">
        <f>'4_1万円刻み'!$A$637</f>
        <v/>
      </c>
      <c r="C1989" s="19" t="n">
        <v>2026</v>
      </c>
      <c r="D1989" t="inlineStr">
        <is>
          <t>いいえ</t>
        </is>
      </c>
      <c r="E1989" s="18" t="n">
        <v>80000</v>
      </c>
      <c r="F1989" s="18" t="n">
        <v>0</v>
      </c>
      <c r="G1989" s="18" t="n">
        <v>80000</v>
      </c>
      <c r="H1989" s="18" t="n">
        <v>80000</v>
      </c>
      <c r="I1989" s="18" t="n">
        <v>0</v>
      </c>
      <c r="J1989" s="18">
        <f>ROUND(MIN(B1989/12,650000)*12*0.0915+MIN(B1989/12,1390000)*12*(0.0504+0)+B1989*0.005,0)</f>
        <v/>
      </c>
      <c r="K1989" s="18" t="n">
        <v>0</v>
      </c>
      <c r="L1989" s="18" t="n">
        <v>0</v>
      </c>
      <c r="M1989" s="18">
        <f>ROUND(IF(C1989&gt;=2026,IF(B1989&lt;741000,0,IF(B1989&lt;2191000,B1989-740000,IF(B1989&lt;2193000,1451000,IF(B1989&lt;2196000,1453000,IF(B1989&lt;2200000,1456000,IF(B1989&lt;3600000,ROUNDDOWN(B1989/4,-3)*2.8-80000,IF(B1989&lt;6600000,ROUNDDOWN(B1989/4,-3)*3.2-440000,IF(B1989&lt;8500000,ROUNDDOWN(B1989*0.9,0)-1100000,B1989-1950000)))))))),IF(B1989&lt;651000,0,IF(B1989&lt;1900000,B1989-650000,IF(B1989&lt;3600000,ROUNDDOWN(B1989/4,-3)*2.8-80000,IF(B1989&lt;6600000,ROUNDDOWN(B1989/4,-3)*3.2-440000,IF(B1989&lt;8500000,ROUNDDOWN(B1989*0.9,0)-1100000,B1989-1950000)))))),0)</f>
        <v/>
      </c>
      <c r="N1989" s="18">
        <f>IF(M1989&gt;23500000,NA(),IF(C1989&gt;=2026,IF(M1989&lt;=4890000,1040000,IF(M1989&lt;=6550000,670000,620000)),IF(M1989&lt;=1320000,950000,IF(M1989&lt;=3360000,880000,IF(M1989&lt;=4890000,680000,IF(M1989&lt;=6550000,630000,580000))))))</f>
        <v/>
      </c>
      <c r="O1989" s="18">
        <f>IF(F1989&lt;=0,IF(AND(D1989="はい",C1989&gt;=2026,C1989&lt;=2027),IF(E1989&lt;=0,0,IF(E1989&lt;=30000,E1989,IF(E1989&lt;=60000,ROUNDUP(E1989/2,0)+15000,IF(E1989&lt;=120000,ROUNDUP(E1989/4,0)+30000,60000)))),IF(E1989&lt;=0,0,IF(E1989&lt;=20000,E1989,IF(E1989&lt;=40000,ROUNDUP(E1989/2,0)+10000,IF(E1989&lt;=80000,ROUNDUP(E1989/4,0)+20000,40000))))),IF(E1989&lt;=0,IF(F1989&lt;=0,0,IF(F1989&lt;=25000,F1989,IF(F1989&lt;=50000,ROUNDUP(F1989/2,0)+12500,IF(F1989&lt;=100000,ROUNDUP(F1989/4,0)+25000,50000)))),MAX(IF(F1989&lt;=0,0,IF(F1989&lt;=25000,F1989,IF(F1989&lt;=50000,ROUNDUP(F1989/2,0)+12500,IF(F1989&lt;=100000,ROUNDUP(F1989/4,0)+25000,50000)))),MIN(IF(AND(D1989="はい",C1989&gt;=2026,C1989&lt;=2027),IF(E1989&lt;=0,0,IF(E1989&lt;=30000,E1989,IF(E1989&lt;=60000,ROUNDUP(E1989/2,0)+15000,IF(E1989&lt;=120000,ROUNDUP(E1989/4,0)+30000,60000)))),IF(E1989&lt;=0,0,IF(E1989&lt;=20000,E1989,IF(E1989&lt;=40000,ROUNDUP(E1989/2,0)+10000,IF(E1989&lt;=80000,ROUNDUP(E1989/4,0)+20000,40000)))))+IF(F1989&lt;=0,0,IF(F1989&lt;=25000,F1989,IF(F1989&lt;=50000,ROUNDUP(F1989/2,0)+12500,IF(F1989&lt;=100000,ROUNDUP(F1989/4,0)+25000,50000)))),IF(AND(D1989="はい",C1989&gt;=2026,C1989&lt;=2027),60000,40000)))))</f>
        <v/>
      </c>
      <c r="P1989" s="18">
        <f>IF(G1989&lt;=0,0,IF(G1989&lt;=20000,G1989,IF(G1989&lt;=40000,ROUNDUP(G1989/2,0)+10000,IF(G1989&lt;=80000,ROUNDUP(G1989/4,0)+20000,40000))))</f>
        <v/>
      </c>
      <c r="Q1989" s="18">
        <f>IF(I1989&lt;=0,IF(H1989&lt;=0,0,IF(H1989&lt;=20000,H1989,IF(H1989&lt;=40000,ROUNDUP(H1989/2,0)+10000,IF(H1989&lt;=80000,ROUNDUP(H1989/4,0)+20000,40000)))),IF(H1989&lt;=0,IF(I1989&lt;=0,0,IF(I1989&lt;=25000,I1989,IF(I1989&lt;=50000,ROUNDUP(I1989/2,0)+12500,IF(I1989&lt;=100000,ROUNDUP(I1989/4,0)+25000,50000)))),MAX(IF(I1989&lt;=0,0,IF(I1989&lt;=25000,I1989,IF(I1989&lt;=50000,ROUNDUP(I1989/2,0)+12500,IF(I1989&lt;=100000,ROUNDUP(I1989/4,0)+25000,50000)))),MIN(IF(H1989&lt;=0,0,IF(H1989&lt;=20000,H1989,IF(H1989&lt;=40000,ROUNDUP(H1989/2,0)+10000,IF(H1989&lt;=80000,ROUNDUP(H1989/4,0)+20000,40000))))+IF(I1989&lt;=0,0,IF(I1989&lt;=25000,I1989,IF(I1989&lt;=50000,ROUNDUP(I1989/2,0)+12500,IF(I1989&lt;=100000,ROUNDUP(I1989/4,0)+25000,50000)))),40000))))</f>
        <v/>
      </c>
      <c r="R1989" s="18">
        <f>MIN(120000,O1989+P1989+Q1989)</f>
        <v/>
      </c>
      <c r="S1989" s="18">
        <f>IF(F1989&lt;=0,IF(E1989&lt;=0,0,IF(E1989&lt;=12000,E1989,IF(E1989&lt;=32000,ROUNDUP(E1989/2,0)+6000,IF(E1989&lt;=56000,ROUNDUP(E1989/4,0)+14000,28000)))),IF(E1989&lt;=0,IF(F1989&lt;=0,0,IF(F1989&lt;=15000,F1989,IF(F1989&lt;=40000,ROUNDUP(F1989/2,0)+7500,IF(F1989&lt;=70000,ROUNDUP(F1989/4,0)+17500,35000)))),MAX(IF(F1989&lt;=0,0,IF(F1989&lt;=15000,F1989,IF(F1989&lt;=40000,ROUNDUP(F1989/2,0)+7500,IF(F1989&lt;=70000,ROUNDUP(F1989/4,0)+17500,35000)))),MIN(IF(E1989&lt;=0,0,IF(E1989&lt;=12000,E1989,IF(E1989&lt;=32000,ROUNDUP(E1989/2,0)+6000,IF(E1989&lt;=56000,ROUNDUP(E1989/4,0)+14000,28000))))+IF(F1989&lt;=0,0,IF(F1989&lt;=15000,F1989,IF(F1989&lt;=40000,ROUNDUP(F1989/2,0)+7500,IF(F1989&lt;=70000,ROUNDUP(F1989/4,0)+17500,35000)))),28000))))</f>
        <v/>
      </c>
      <c r="T1989" s="18">
        <f>IF(G1989&lt;=0,0,IF(G1989&lt;=12000,G1989,IF(G1989&lt;=32000,ROUNDUP(G1989/2,0)+6000,IF(G1989&lt;=56000,ROUNDUP(G1989/4,0)+14000,28000))))</f>
        <v/>
      </c>
      <c r="U1989" s="18">
        <f>IF(I1989&lt;=0,IF(H1989&lt;=0,0,IF(H1989&lt;=12000,H1989,IF(H1989&lt;=32000,ROUNDUP(H1989/2,0)+6000,IF(H1989&lt;=56000,ROUNDUP(H1989/4,0)+14000,28000)))),IF(H1989&lt;=0,IF(I1989&lt;=0,0,IF(I1989&lt;=15000,I1989,IF(I1989&lt;=40000,ROUNDUP(I1989/2,0)+7500,IF(I1989&lt;=70000,ROUNDUP(I1989/4,0)+17500,35000)))),MAX(IF(I1989&lt;=0,0,IF(I1989&lt;=15000,I1989,IF(I1989&lt;=40000,ROUNDUP(I1989/2,0)+7500,IF(I1989&lt;=70000,ROUNDUP(I1989/4,0)+17500,35000)))),MIN(IF(H1989&lt;=0,0,IF(H1989&lt;=12000,H1989,IF(H1989&lt;=32000,ROUNDUP(H1989/2,0)+6000,IF(H1989&lt;=56000,ROUNDUP(H1989/4,0)+14000,28000))))+IF(I1989&lt;=0,0,IF(I1989&lt;=15000,I1989,IF(I1989&lt;=40000,ROUNDUP(I1989/2,0)+7500,IF(I1989&lt;=70000,ROUNDUP(I1989/4,0)+17500,35000)))),28000))))</f>
        <v/>
      </c>
      <c r="V1989" s="18">
        <f>MIN(70000,S1989+T1989+U1989)</f>
        <v/>
      </c>
      <c r="W1989" s="18">
        <f>MAX(0,ROUNDDOWN(M1989-J1989-N1989-K1989-0,-3))</f>
        <v/>
      </c>
      <c r="X1989" s="18">
        <f>MAX(0,ROUNDDOWN(M1989-J1989-N1989-K1989-R1989,-3))</f>
        <v/>
      </c>
      <c r="Y1989" s="18">
        <f>IF(W1989&lt;=0,0,ROUNDDOWN((W1989*LOOKUP(W1989,{0,1950001,3300001,6950001,9000001,18000001,40000001},{0.05,0.1,0.2,0.23,0.33,0.4,0.45})-LOOKUP(W1989,{0,1950001,3300001,6950001,9000001,18000001,40000001},{0,97500,427500,636000,1536000,2796000,4796000}))*1.021,-2))</f>
        <v/>
      </c>
      <c r="Z1989" s="18">
        <f>IF(X1989&lt;=0,0,ROUNDDOWN((X1989*LOOKUP(X1989,{0,1950001,3300001,6950001,9000001,18000001,40000001},{0.05,0.1,0.2,0.23,0.33,0.4,0.45})-LOOKUP(X1989,{0,1950001,3300001,6950001,9000001,18000001,40000001},{0,97500,427500,636000,1536000,2796000,4796000}))*1.021,-2))</f>
        <v/>
      </c>
      <c r="AA1989" s="18">
        <f>MAX(0,ROUNDDOWN(M1989-J1989-430000-L1989-0,-3))</f>
        <v/>
      </c>
      <c r="AB1989" s="18">
        <f>MAX(0,ROUNDDOWN(M1989-J1989-430000-L1989-V1989,-3))</f>
        <v/>
      </c>
      <c r="AC1989" s="18">
        <f>IF(M1989&lt;=450000,0,MAX(0,ROUNDDOWN(AA1989*0.06-MIN(50000,AA1989)*0.03,-2))+MAX(0,ROUNDDOWN(AA1989*0.04-MIN(50000,AA1989)*0.02,-2)))</f>
        <v/>
      </c>
      <c r="AD1989" s="18">
        <f>IF(M1989&lt;=450000,0,MAX(0,ROUNDDOWN(AB1989*0.06-MIN(50000,AB1989)*0.03,-2))+MAX(0,ROUNDDOWN(AB1989*0.04-MIN(50000,AB1989)*0.02,-2)))</f>
        <v/>
      </c>
      <c r="AE1989" s="18">
        <f>Y1989-Z1989</f>
        <v/>
      </c>
      <c r="AF1989" s="18">
        <f>AC1989-AD1989</f>
        <v/>
      </c>
      <c r="AG1989" s="18">
        <f>AE1989+AF1989</f>
        <v/>
      </c>
      <c r="AH1989" s="20">
        <f>IF(W1989&lt;=0,0,LOOKUP(W1989,{0,1950001,3300001,6950001,9000001,18000001,40000001},{0.05,0.1,0.2,0.23,0.33,0.4,0.45}))</f>
        <v/>
      </c>
    </row>
    <row r="1990">
      <c r="A1990" t="inlineStr">
        <is>
          <t>1万円刻み 一般8万円</t>
        </is>
      </c>
      <c r="B1990" s="18">
        <f>'4_1万円刻み'!$A$637</f>
        <v/>
      </c>
      <c r="C1990" s="19" t="n">
        <v>2026</v>
      </c>
      <c r="D1990" t="inlineStr">
        <is>
          <t>いいえ</t>
        </is>
      </c>
      <c r="E1990" s="18" t="n">
        <v>80000</v>
      </c>
      <c r="F1990" s="18" t="n">
        <v>0</v>
      </c>
      <c r="G1990" s="18" t="n">
        <v>0</v>
      </c>
      <c r="H1990" s="18" t="n">
        <v>0</v>
      </c>
      <c r="I1990" s="18" t="n">
        <v>0</v>
      </c>
      <c r="J1990" s="18">
        <f>ROUND(MIN(B1990/12,650000)*12*0.0915+MIN(B1990/12,1390000)*12*(0.0504+0)+B1990*0.005,0)</f>
        <v/>
      </c>
      <c r="K1990" s="18" t="n">
        <v>0</v>
      </c>
      <c r="L1990" s="18" t="n">
        <v>0</v>
      </c>
      <c r="M1990" s="18">
        <f>ROUND(IF(C1990&gt;=2026,IF(B1990&lt;741000,0,IF(B1990&lt;2191000,B1990-740000,IF(B1990&lt;2193000,1451000,IF(B1990&lt;2196000,1453000,IF(B1990&lt;2200000,1456000,IF(B1990&lt;3600000,ROUNDDOWN(B1990/4,-3)*2.8-80000,IF(B1990&lt;6600000,ROUNDDOWN(B1990/4,-3)*3.2-440000,IF(B1990&lt;8500000,ROUNDDOWN(B1990*0.9,0)-1100000,B1990-1950000)))))))),IF(B1990&lt;651000,0,IF(B1990&lt;1900000,B1990-650000,IF(B1990&lt;3600000,ROUNDDOWN(B1990/4,-3)*2.8-80000,IF(B1990&lt;6600000,ROUNDDOWN(B1990/4,-3)*3.2-440000,IF(B1990&lt;8500000,ROUNDDOWN(B1990*0.9,0)-1100000,B1990-1950000)))))),0)</f>
        <v/>
      </c>
      <c r="N1990" s="18">
        <f>IF(M1990&gt;23500000,NA(),IF(C1990&gt;=2026,IF(M1990&lt;=4890000,1040000,IF(M1990&lt;=6550000,670000,620000)),IF(M1990&lt;=1320000,950000,IF(M1990&lt;=3360000,880000,IF(M1990&lt;=4890000,680000,IF(M1990&lt;=6550000,630000,580000))))))</f>
        <v/>
      </c>
      <c r="O1990" s="18">
        <f>IF(F1990&lt;=0,IF(AND(D1990="はい",C1990&gt;=2026,C1990&lt;=2027),IF(E1990&lt;=0,0,IF(E1990&lt;=30000,E1990,IF(E1990&lt;=60000,ROUNDUP(E1990/2,0)+15000,IF(E1990&lt;=120000,ROUNDUP(E1990/4,0)+30000,60000)))),IF(E1990&lt;=0,0,IF(E1990&lt;=20000,E1990,IF(E1990&lt;=40000,ROUNDUP(E1990/2,0)+10000,IF(E1990&lt;=80000,ROUNDUP(E1990/4,0)+20000,40000))))),IF(E1990&lt;=0,IF(F1990&lt;=0,0,IF(F1990&lt;=25000,F1990,IF(F1990&lt;=50000,ROUNDUP(F1990/2,0)+12500,IF(F1990&lt;=100000,ROUNDUP(F1990/4,0)+25000,50000)))),MAX(IF(F1990&lt;=0,0,IF(F1990&lt;=25000,F1990,IF(F1990&lt;=50000,ROUNDUP(F1990/2,0)+12500,IF(F1990&lt;=100000,ROUNDUP(F1990/4,0)+25000,50000)))),MIN(IF(AND(D1990="はい",C1990&gt;=2026,C1990&lt;=2027),IF(E1990&lt;=0,0,IF(E1990&lt;=30000,E1990,IF(E1990&lt;=60000,ROUNDUP(E1990/2,0)+15000,IF(E1990&lt;=120000,ROUNDUP(E1990/4,0)+30000,60000)))),IF(E1990&lt;=0,0,IF(E1990&lt;=20000,E1990,IF(E1990&lt;=40000,ROUNDUP(E1990/2,0)+10000,IF(E1990&lt;=80000,ROUNDUP(E1990/4,0)+20000,40000)))))+IF(F1990&lt;=0,0,IF(F1990&lt;=25000,F1990,IF(F1990&lt;=50000,ROUNDUP(F1990/2,0)+12500,IF(F1990&lt;=100000,ROUNDUP(F1990/4,0)+25000,50000)))),IF(AND(D1990="はい",C1990&gt;=2026,C1990&lt;=2027),60000,40000)))))</f>
        <v/>
      </c>
      <c r="P1990" s="18">
        <f>IF(G1990&lt;=0,0,IF(G1990&lt;=20000,G1990,IF(G1990&lt;=40000,ROUNDUP(G1990/2,0)+10000,IF(G1990&lt;=80000,ROUNDUP(G1990/4,0)+20000,40000))))</f>
        <v/>
      </c>
      <c r="Q1990" s="18">
        <f>IF(I1990&lt;=0,IF(H1990&lt;=0,0,IF(H1990&lt;=20000,H1990,IF(H1990&lt;=40000,ROUNDUP(H1990/2,0)+10000,IF(H1990&lt;=80000,ROUNDUP(H1990/4,0)+20000,40000)))),IF(H1990&lt;=0,IF(I1990&lt;=0,0,IF(I1990&lt;=25000,I1990,IF(I1990&lt;=50000,ROUNDUP(I1990/2,0)+12500,IF(I1990&lt;=100000,ROUNDUP(I1990/4,0)+25000,50000)))),MAX(IF(I1990&lt;=0,0,IF(I1990&lt;=25000,I1990,IF(I1990&lt;=50000,ROUNDUP(I1990/2,0)+12500,IF(I1990&lt;=100000,ROUNDUP(I1990/4,0)+25000,50000)))),MIN(IF(H1990&lt;=0,0,IF(H1990&lt;=20000,H1990,IF(H1990&lt;=40000,ROUNDUP(H1990/2,0)+10000,IF(H1990&lt;=80000,ROUNDUP(H1990/4,0)+20000,40000))))+IF(I1990&lt;=0,0,IF(I1990&lt;=25000,I1990,IF(I1990&lt;=50000,ROUNDUP(I1990/2,0)+12500,IF(I1990&lt;=100000,ROUNDUP(I1990/4,0)+25000,50000)))),40000))))</f>
        <v/>
      </c>
      <c r="R1990" s="18">
        <f>MIN(120000,O1990+P1990+Q1990)</f>
        <v/>
      </c>
      <c r="S1990" s="18">
        <f>IF(F1990&lt;=0,IF(E1990&lt;=0,0,IF(E1990&lt;=12000,E1990,IF(E1990&lt;=32000,ROUNDUP(E1990/2,0)+6000,IF(E1990&lt;=56000,ROUNDUP(E1990/4,0)+14000,28000)))),IF(E1990&lt;=0,IF(F1990&lt;=0,0,IF(F1990&lt;=15000,F1990,IF(F1990&lt;=40000,ROUNDUP(F1990/2,0)+7500,IF(F1990&lt;=70000,ROUNDUP(F1990/4,0)+17500,35000)))),MAX(IF(F1990&lt;=0,0,IF(F1990&lt;=15000,F1990,IF(F1990&lt;=40000,ROUNDUP(F1990/2,0)+7500,IF(F1990&lt;=70000,ROUNDUP(F1990/4,0)+17500,35000)))),MIN(IF(E1990&lt;=0,0,IF(E1990&lt;=12000,E1990,IF(E1990&lt;=32000,ROUNDUP(E1990/2,0)+6000,IF(E1990&lt;=56000,ROUNDUP(E1990/4,0)+14000,28000))))+IF(F1990&lt;=0,0,IF(F1990&lt;=15000,F1990,IF(F1990&lt;=40000,ROUNDUP(F1990/2,0)+7500,IF(F1990&lt;=70000,ROUNDUP(F1990/4,0)+17500,35000)))),28000))))</f>
        <v/>
      </c>
      <c r="T1990" s="18">
        <f>IF(G1990&lt;=0,0,IF(G1990&lt;=12000,G1990,IF(G1990&lt;=32000,ROUNDUP(G1990/2,0)+6000,IF(G1990&lt;=56000,ROUNDUP(G1990/4,0)+14000,28000))))</f>
        <v/>
      </c>
      <c r="U1990" s="18">
        <f>IF(I1990&lt;=0,IF(H1990&lt;=0,0,IF(H1990&lt;=12000,H1990,IF(H1990&lt;=32000,ROUNDUP(H1990/2,0)+6000,IF(H1990&lt;=56000,ROUNDUP(H1990/4,0)+14000,28000)))),IF(H1990&lt;=0,IF(I1990&lt;=0,0,IF(I1990&lt;=15000,I1990,IF(I1990&lt;=40000,ROUNDUP(I1990/2,0)+7500,IF(I1990&lt;=70000,ROUNDUP(I1990/4,0)+17500,35000)))),MAX(IF(I1990&lt;=0,0,IF(I1990&lt;=15000,I1990,IF(I1990&lt;=40000,ROUNDUP(I1990/2,0)+7500,IF(I1990&lt;=70000,ROUNDUP(I1990/4,0)+17500,35000)))),MIN(IF(H1990&lt;=0,0,IF(H1990&lt;=12000,H1990,IF(H1990&lt;=32000,ROUNDUP(H1990/2,0)+6000,IF(H1990&lt;=56000,ROUNDUP(H1990/4,0)+14000,28000))))+IF(I1990&lt;=0,0,IF(I1990&lt;=15000,I1990,IF(I1990&lt;=40000,ROUNDUP(I1990/2,0)+7500,IF(I1990&lt;=70000,ROUNDUP(I1990/4,0)+17500,35000)))),28000))))</f>
        <v/>
      </c>
      <c r="V1990" s="18">
        <f>MIN(70000,S1990+T1990+U1990)</f>
        <v/>
      </c>
      <c r="W1990" s="18">
        <f>MAX(0,ROUNDDOWN(M1990-J1990-N1990-K1990-0,-3))</f>
        <v/>
      </c>
      <c r="X1990" s="18">
        <f>MAX(0,ROUNDDOWN(M1990-J1990-N1990-K1990-R1990,-3))</f>
        <v/>
      </c>
      <c r="Y1990" s="18">
        <f>IF(W1990&lt;=0,0,ROUNDDOWN((W1990*LOOKUP(W1990,{0,1950001,3300001,6950001,9000001,18000001,40000001},{0.05,0.1,0.2,0.23,0.33,0.4,0.45})-LOOKUP(W1990,{0,1950001,3300001,6950001,9000001,18000001,40000001},{0,97500,427500,636000,1536000,2796000,4796000}))*1.021,-2))</f>
        <v/>
      </c>
      <c r="Z1990" s="18">
        <f>IF(X1990&lt;=0,0,ROUNDDOWN((X1990*LOOKUP(X1990,{0,1950001,3300001,6950001,9000001,18000001,40000001},{0.05,0.1,0.2,0.23,0.33,0.4,0.45})-LOOKUP(X1990,{0,1950001,3300001,6950001,9000001,18000001,40000001},{0,97500,427500,636000,1536000,2796000,4796000}))*1.021,-2))</f>
        <v/>
      </c>
      <c r="AA1990" s="18">
        <f>MAX(0,ROUNDDOWN(M1990-J1990-430000-L1990-0,-3))</f>
        <v/>
      </c>
      <c r="AB1990" s="18">
        <f>MAX(0,ROUNDDOWN(M1990-J1990-430000-L1990-V1990,-3))</f>
        <v/>
      </c>
      <c r="AC1990" s="18">
        <f>IF(M1990&lt;=450000,0,MAX(0,ROUNDDOWN(AA1990*0.06-MIN(50000,AA1990)*0.03,-2))+MAX(0,ROUNDDOWN(AA1990*0.04-MIN(50000,AA1990)*0.02,-2)))</f>
        <v/>
      </c>
      <c r="AD1990" s="18">
        <f>IF(M1990&lt;=450000,0,MAX(0,ROUNDDOWN(AB1990*0.06-MIN(50000,AB1990)*0.03,-2))+MAX(0,ROUNDDOWN(AB1990*0.04-MIN(50000,AB1990)*0.02,-2)))</f>
        <v/>
      </c>
      <c r="AE1990" s="18">
        <f>Y1990-Z1990</f>
        <v/>
      </c>
      <c r="AF1990" s="18">
        <f>AC1990-AD1990</f>
        <v/>
      </c>
      <c r="AG1990" s="18">
        <f>AE1990+AF1990</f>
        <v/>
      </c>
      <c r="AH1990" s="20">
        <f>IF(W1990&lt;=0,0,LOOKUP(W1990,{0,1950001,3300001,6950001,9000001,18000001,40000001},{0.05,0.1,0.2,0.23,0.33,0.4,0.45}))</f>
        <v/>
      </c>
    </row>
    <row r="1991">
      <c r="A1991" t="inlineStr">
        <is>
          <t>1万円刻み 特例あり一般12万円</t>
        </is>
      </c>
      <c r="B1991" s="18">
        <f>'4_1万円刻み'!$A$637</f>
        <v/>
      </c>
      <c r="C1991" s="19" t="n">
        <v>2026</v>
      </c>
      <c r="D1991" t="inlineStr">
        <is>
          <t>はい</t>
        </is>
      </c>
      <c r="E1991" s="18" t="n">
        <v>120000</v>
      </c>
      <c r="F1991" s="18" t="n">
        <v>0</v>
      </c>
      <c r="G1991" s="18" t="n">
        <v>0</v>
      </c>
      <c r="H1991" s="18" t="n">
        <v>0</v>
      </c>
      <c r="I1991" s="18" t="n">
        <v>0</v>
      </c>
      <c r="J1991" s="18">
        <f>ROUND(MIN(B1991/12,650000)*12*0.0915+MIN(B1991/12,1390000)*12*(0.0504+0)+B1991*0.005,0)</f>
        <v/>
      </c>
      <c r="K1991" s="18" t="n">
        <v>0</v>
      </c>
      <c r="L1991" s="18" t="n">
        <v>0</v>
      </c>
      <c r="M1991" s="18">
        <f>ROUND(IF(C1991&gt;=2026,IF(B1991&lt;741000,0,IF(B1991&lt;2191000,B1991-740000,IF(B1991&lt;2193000,1451000,IF(B1991&lt;2196000,1453000,IF(B1991&lt;2200000,1456000,IF(B1991&lt;3600000,ROUNDDOWN(B1991/4,-3)*2.8-80000,IF(B1991&lt;6600000,ROUNDDOWN(B1991/4,-3)*3.2-440000,IF(B1991&lt;8500000,ROUNDDOWN(B1991*0.9,0)-1100000,B1991-1950000)))))))),IF(B1991&lt;651000,0,IF(B1991&lt;1900000,B1991-650000,IF(B1991&lt;3600000,ROUNDDOWN(B1991/4,-3)*2.8-80000,IF(B1991&lt;6600000,ROUNDDOWN(B1991/4,-3)*3.2-440000,IF(B1991&lt;8500000,ROUNDDOWN(B1991*0.9,0)-1100000,B1991-1950000)))))),0)</f>
        <v/>
      </c>
      <c r="N1991" s="18">
        <f>IF(M1991&gt;23500000,NA(),IF(C1991&gt;=2026,IF(M1991&lt;=4890000,1040000,IF(M1991&lt;=6550000,670000,620000)),IF(M1991&lt;=1320000,950000,IF(M1991&lt;=3360000,880000,IF(M1991&lt;=4890000,680000,IF(M1991&lt;=6550000,630000,580000))))))</f>
        <v/>
      </c>
      <c r="O1991" s="18">
        <f>IF(F1991&lt;=0,IF(AND(D1991="はい",C1991&gt;=2026,C1991&lt;=2027),IF(E1991&lt;=0,0,IF(E1991&lt;=30000,E1991,IF(E1991&lt;=60000,ROUNDUP(E1991/2,0)+15000,IF(E1991&lt;=120000,ROUNDUP(E1991/4,0)+30000,60000)))),IF(E1991&lt;=0,0,IF(E1991&lt;=20000,E1991,IF(E1991&lt;=40000,ROUNDUP(E1991/2,0)+10000,IF(E1991&lt;=80000,ROUNDUP(E1991/4,0)+20000,40000))))),IF(E1991&lt;=0,IF(F1991&lt;=0,0,IF(F1991&lt;=25000,F1991,IF(F1991&lt;=50000,ROUNDUP(F1991/2,0)+12500,IF(F1991&lt;=100000,ROUNDUP(F1991/4,0)+25000,50000)))),MAX(IF(F1991&lt;=0,0,IF(F1991&lt;=25000,F1991,IF(F1991&lt;=50000,ROUNDUP(F1991/2,0)+12500,IF(F1991&lt;=100000,ROUNDUP(F1991/4,0)+25000,50000)))),MIN(IF(AND(D1991="はい",C1991&gt;=2026,C1991&lt;=2027),IF(E1991&lt;=0,0,IF(E1991&lt;=30000,E1991,IF(E1991&lt;=60000,ROUNDUP(E1991/2,0)+15000,IF(E1991&lt;=120000,ROUNDUP(E1991/4,0)+30000,60000)))),IF(E1991&lt;=0,0,IF(E1991&lt;=20000,E1991,IF(E1991&lt;=40000,ROUNDUP(E1991/2,0)+10000,IF(E1991&lt;=80000,ROUNDUP(E1991/4,0)+20000,40000)))))+IF(F1991&lt;=0,0,IF(F1991&lt;=25000,F1991,IF(F1991&lt;=50000,ROUNDUP(F1991/2,0)+12500,IF(F1991&lt;=100000,ROUNDUP(F1991/4,0)+25000,50000)))),IF(AND(D1991="はい",C1991&gt;=2026,C1991&lt;=2027),60000,40000)))))</f>
        <v/>
      </c>
      <c r="P1991" s="18">
        <f>IF(G1991&lt;=0,0,IF(G1991&lt;=20000,G1991,IF(G1991&lt;=40000,ROUNDUP(G1991/2,0)+10000,IF(G1991&lt;=80000,ROUNDUP(G1991/4,0)+20000,40000))))</f>
        <v/>
      </c>
      <c r="Q1991" s="18">
        <f>IF(I1991&lt;=0,IF(H1991&lt;=0,0,IF(H1991&lt;=20000,H1991,IF(H1991&lt;=40000,ROUNDUP(H1991/2,0)+10000,IF(H1991&lt;=80000,ROUNDUP(H1991/4,0)+20000,40000)))),IF(H1991&lt;=0,IF(I1991&lt;=0,0,IF(I1991&lt;=25000,I1991,IF(I1991&lt;=50000,ROUNDUP(I1991/2,0)+12500,IF(I1991&lt;=100000,ROUNDUP(I1991/4,0)+25000,50000)))),MAX(IF(I1991&lt;=0,0,IF(I1991&lt;=25000,I1991,IF(I1991&lt;=50000,ROUNDUP(I1991/2,0)+12500,IF(I1991&lt;=100000,ROUNDUP(I1991/4,0)+25000,50000)))),MIN(IF(H1991&lt;=0,0,IF(H1991&lt;=20000,H1991,IF(H1991&lt;=40000,ROUNDUP(H1991/2,0)+10000,IF(H1991&lt;=80000,ROUNDUP(H1991/4,0)+20000,40000))))+IF(I1991&lt;=0,0,IF(I1991&lt;=25000,I1991,IF(I1991&lt;=50000,ROUNDUP(I1991/2,0)+12500,IF(I1991&lt;=100000,ROUNDUP(I1991/4,0)+25000,50000)))),40000))))</f>
        <v/>
      </c>
      <c r="R1991" s="18">
        <f>MIN(120000,O1991+P1991+Q1991)</f>
        <v/>
      </c>
      <c r="S1991" s="18">
        <f>IF(F1991&lt;=0,IF(E1991&lt;=0,0,IF(E1991&lt;=12000,E1991,IF(E1991&lt;=32000,ROUNDUP(E1991/2,0)+6000,IF(E1991&lt;=56000,ROUNDUP(E1991/4,0)+14000,28000)))),IF(E1991&lt;=0,IF(F1991&lt;=0,0,IF(F1991&lt;=15000,F1991,IF(F1991&lt;=40000,ROUNDUP(F1991/2,0)+7500,IF(F1991&lt;=70000,ROUNDUP(F1991/4,0)+17500,35000)))),MAX(IF(F1991&lt;=0,0,IF(F1991&lt;=15000,F1991,IF(F1991&lt;=40000,ROUNDUP(F1991/2,0)+7500,IF(F1991&lt;=70000,ROUNDUP(F1991/4,0)+17500,35000)))),MIN(IF(E1991&lt;=0,0,IF(E1991&lt;=12000,E1991,IF(E1991&lt;=32000,ROUNDUP(E1991/2,0)+6000,IF(E1991&lt;=56000,ROUNDUP(E1991/4,0)+14000,28000))))+IF(F1991&lt;=0,0,IF(F1991&lt;=15000,F1991,IF(F1991&lt;=40000,ROUNDUP(F1991/2,0)+7500,IF(F1991&lt;=70000,ROUNDUP(F1991/4,0)+17500,35000)))),28000))))</f>
        <v/>
      </c>
      <c r="T1991" s="18">
        <f>IF(G1991&lt;=0,0,IF(G1991&lt;=12000,G1991,IF(G1991&lt;=32000,ROUNDUP(G1991/2,0)+6000,IF(G1991&lt;=56000,ROUNDUP(G1991/4,0)+14000,28000))))</f>
        <v/>
      </c>
      <c r="U1991" s="18">
        <f>IF(I1991&lt;=0,IF(H1991&lt;=0,0,IF(H1991&lt;=12000,H1991,IF(H1991&lt;=32000,ROUNDUP(H1991/2,0)+6000,IF(H1991&lt;=56000,ROUNDUP(H1991/4,0)+14000,28000)))),IF(H1991&lt;=0,IF(I1991&lt;=0,0,IF(I1991&lt;=15000,I1991,IF(I1991&lt;=40000,ROUNDUP(I1991/2,0)+7500,IF(I1991&lt;=70000,ROUNDUP(I1991/4,0)+17500,35000)))),MAX(IF(I1991&lt;=0,0,IF(I1991&lt;=15000,I1991,IF(I1991&lt;=40000,ROUNDUP(I1991/2,0)+7500,IF(I1991&lt;=70000,ROUNDUP(I1991/4,0)+17500,35000)))),MIN(IF(H1991&lt;=0,0,IF(H1991&lt;=12000,H1991,IF(H1991&lt;=32000,ROUNDUP(H1991/2,0)+6000,IF(H1991&lt;=56000,ROUNDUP(H1991/4,0)+14000,28000))))+IF(I1991&lt;=0,0,IF(I1991&lt;=15000,I1991,IF(I1991&lt;=40000,ROUNDUP(I1991/2,0)+7500,IF(I1991&lt;=70000,ROUNDUP(I1991/4,0)+17500,35000)))),28000))))</f>
        <v/>
      </c>
      <c r="V1991" s="18">
        <f>MIN(70000,S1991+T1991+U1991)</f>
        <v/>
      </c>
      <c r="W1991" s="18">
        <f>MAX(0,ROUNDDOWN(M1991-J1991-N1991-K1991-0,-3))</f>
        <v/>
      </c>
      <c r="X1991" s="18">
        <f>MAX(0,ROUNDDOWN(M1991-J1991-N1991-K1991-R1991,-3))</f>
        <v/>
      </c>
      <c r="Y1991" s="18">
        <f>IF(W1991&lt;=0,0,ROUNDDOWN((W1991*LOOKUP(W1991,{0,1950001,3300001,6950001,9000001,18000001,40000001},{0.05,0.1,0.2,0.23,0.33,0.4,0.45})-LOOKUP(W1991,{0,1950001,3300001,6950001,9000001,18000001,40000001},{0,97500,427500,636000,1536000,2796000,4796000}))*1.021,-2))</f>
        <v/>
      </c>
      <c r="Z1991" s="18">
        <f>IF(X1991&lt;=0,0,ROUNDDOWN((X1991*LOOKUP(X1991,{0,1950001,3300001,6950001,9000001,18000001,40000001},{0.05,0.1,0.2,0.23,0.33,0.4,0.45})-LOOKUP(X1991,{0,1950001,3300001,6950001,9000001,18000001,40000001},{0,97500,427500,636000,1536000,2796000,4796000}))*1.021,-2))</f>
        <v/>
      </c>
      <c r="AA1991" s="18">
        <f>MAX(0,ROUNDDOWN(M1991-J1991-430000-L1991-0,-3))</f>
        <v/>
      </c>
      <c r="AB1991" s="18">
        <f>MAX(0,ROUNDDOWN(M1991-J1991-430000-L1991-V1991,-3))</f>
        <v/>
      </c>
      <c r="AC1991" s="18">
        <f>IF(M1991&lt;=450000,0,MAX(0,ROUNDDOWN(AA1991*0.06-MIN(50000,AA1991)*0.03,-2))+MAX(0,ROUNDDOWN(AA1991*0.04-MIN(50000,AA1991)*0.02,-2)))</f>
        <v/>
      </c>
      <c r="AD1991" s="18">
        <f>IF(M1991&lt;=450000,0,MAX(0,ROUNDDOWN(AB1991*0.06-MIN(50000,AB1991)*0.03,-2))+MAX(0,ROUNDDOWN(AB1991*0.04-MIN(50000,AB1991)*0.02,-2)))</f>
        <v/>
      </c>
      <c r="AE1991" s="18">
        <f>Y1991-Z1991</f>
        <v/>
      </c>
      <c r="AF1991" s="18">
        <f>AC1991-AD1991</f>
        <v/>
      </c>
      <c r="AG1991" s="18">
        <f>AE1991+AF1991</f>
        <v/>
      </c>
      <c r="AH1991" s="20">
        <f>IF(W1991&lt;=0,0,LOOKUP(W1991,{0,1950001,3300001,6950001,9000001,18000001,40000001},{0.05,0.1,0.2,0.23,0.33,0.4,0.45}))</f>
        <v/>
      </c>
    </row>
    <row r="1992">
      <c r="A1992" t="inlineStr">
        <is>
          <t>1万円刻み 3区分8万円ずつ</t>
        </is>
      </c>
      <c r="B1992" s="18">
        <f>'4_1万円刻み'!$A$638</f>
        <v/>
      </c>
      <c r="C1992" s="19" t="n">
        <v>2026</v>
      </c>
      <c r="D1992" t="inlineStr">
        <is>
          <t>いいえ</t>
        </is>
      </c>
      <c r="E1992" s="18" t="n">
        <v>80000</v>
      </c>
      <c r="F1992" s="18" t="n">
        <v>0</v>
      </c>
      <c r="G1992" s="18" t="n">
        <v>80000</v>
      </c>
      <c r="H1992" s="18" t="n">
        <v>80000</v>
      </c>
      <c r="I1992" s="18" t="n">
        <v>0</v>
      </c>
      <c r="J1992" s="18">
        <f>ROUND(MIN(B1992/12,650000)*12*0.0915+MIN(B1992/12,1390000)*12*(0.0504+0)+B1992*0.005,0)</f>
        <v/>
      </c>
      <c r="K1992" s="18" t="n">
        <v>0</v>
      </c>
      <c r="L1992" s="18" t="n">
        <v>0</v>
      </c>
      <c r="M1992" s="18">
        <f>ROUND(IF(C1992&gt;=2026,IF(B1992&lt;741000,0,IF(B1992&lt;2191000,B1992-740000,IF(B1992&lt;2193000,1451000,IF(B1992&lt;2196000,1453000,IF(B1992&lt;2200000,1456000,IF(B1992&lt;3600000,ROUNDDOWN(B1992/4,-3)*2.8-80000,IF(B1992&lt;6600000,ROUNDDOWN(B1992/4,-3)*3.2-440000,IF(B1992&lt;8500000,ROUNDDOWN(B1992*0.9,0)-1100000,B1992-1950000)))))))),IF(B1992&lt;651000,0,IF(B1992&lt;1900000,B1992-650000,IF(B1992&lt;3600000,ROUNDDOWN(B1992/4,-3)*2.8-80000,IF(B1992&lt;6600000,ROUNDDOWN(B1992/4,-3)*3.2-440000,IF(B1992&lt;8500000,ROUNDDOWN(B1992*0.9,0)-1100000,B1992-1950000)))))),0)</f>
        <v/>
      </c>
      <c r="N1992" s="18">
        <f>IF(M1992&gt;23500000,NA(),IF(C1992&gt;=2026,IF(M1992&lt;=4890000,1040000,IF(M1992&lt;=6550000,670000,620000)),IF(M1992&lt;=1320000,950000,IF(M1992&lt;=3360000,880000,IF(M1992&lt;=4890000,680000,IF(M1992&lt;=6550000,630000,580000))))))</f>
        <v/>
      </c>
      <c r="O1992" s="18">
        <f>IF(F1992&lt;=0,IF(AND(D1992="はい",C1992&gt;=2026,C1992&lt;=2027),IF(E1992&lt;=0,0,IF(E1992&lt;=30000,E1992,IF(E1992&lt;=60000,ROUNDUP(E1992/2,0)+15000,IF(E1992&lt;=120000,ROUNDUP(E1992/4,0)+30000,60000)))),IF(E1992&lt;=0,0,IF(E1992&lt;=20000,E1992,IF(E1992&lt;=40000,ROUNDUP(E1992/2,0)+10000,IF(E1992&lt;=80000,ROUNDUP(E1992/4,0)+20000,40000))))),IF(E1992&lt;=0,IF(F1992&lt;=0,0,IF(F1992&lt;=25000,F1992,IF(F1992&lt;=50000,ROUNDUP(F1992/2,0)+12500,IF(F1992&lt;=100000,ROUNDUP(F1992/4,0)+25000,50000)))),MAX(IF(F1992&lt;=0,0,IF(F1992&lt;=25000,F1992,IF(F1992&lt;=50000,ROUNDUP(F1992/2,0)+12500,IF(F1992&lt;=100000,ROUNDUP(F1992/4,0)+25000,50000)))),MIN(IF(AND(D1992="はい",C1992&gt;=2026,C1992&lt;=2027),IF(E1992&lt;=0,0,IF(E1992&lt;=30000,E1992,IF(E1992&lt;=60000,ROUNDUP(E1992/2,0)+15000,IF(E1992&lt;=120000,ROUNDUP(E1992/4,0)+30000,60000)))),IF(E1992&lt;=0,0,IF(E1992&lt;=20000,E1992,IF(E1992&lt;=40000,ROUNDUP(E1992/2,0)+10000,IF(E1992&lt;=80000,ROUNDUP(E1992/4,0)+20000,40000)))))+IF(F1992&lt;=0,0,IF(F1992&lt;=25000,F1992,IF(F1992&lt;=50000,ROUNDUP(F1992/2,0)+12500,IF(F1992&lt;=100000,ROUNDUP(F1992/4,0)+25000,50000)))),IF(AND(D1992="はい",C1992&gt;=2026,C1992&lt;=2027),60000,40000)))))</f>
        <v/>
      </c>
      <c r="P1992" s="18">
        <f>IF(G1992&lt;=0,0,IF(G1992&lt;=20000,G1992,IF(G1992&lt;=40000,ROUNDUP(G1992/2,0)+10000,IF(G1992&lt;=80000,ROUNDUP(G1992/4,0)+20000,40000))))</f>
        <v/>
      </c>
      <c r="Q1992" s="18">
        <f>IF(I1992&lt;=0,IF(H1992&lt;=0,0,IF(H1992&lt;=20000,H1992,IF(H1992&lt;=40000,ROUNDUP(H1992/2,0)+10000,IF(H1992&lt;=80000,ROUNDUP(H1992/4,0)+20000,40000)))),IF(H1992&lt;=0,IF(I1992&lt;=0,0,IF(I1992&lt;=25000,I1992,IF(I1992&lt;=50000,ROUNDUP(I1992/2,0)+12500,IF(I1992&lt;=100000,ROUNDUP(I1992/4,0)+25000,50000)))),MAX(IF(I1992&lt;=0,0,IF(I1992&lt;=25000,I1992,IF(I1992&lt;=50000,ROUNDUP(I1992/2,0)+12500,IF(I1992&lt;=100000,ROUNDUP(I1992/4,0)+25000,50000)))),MIN(IF(H1992&lt;=0,0,IF(H1992&lt;=20000,H1992,IF(H1992&lt;=40000,ROUNDUP(H1992/2,0)+10000,IF(H1992&lt;=80000,ROUNDUP(H1992/4,0)+20000,40000))))+IF(I1992&lt;=0,0,IF(I1992&lt;=25000,I1992,IF(I1992&lt;=50000,ROUNDUP(I1992/2,0)+12500,IF(I1992&lt;=100000,ROUNDUP(I1992/4,0)+25000,50000)))),40000))))</f>
        <v/>
      </c>
      <c r="R1992" s="18">
        <f>MIN(120000,O1992+P1992+Q1992)</f>
        <v/>
      </c>
      <c r="S1992" s="18">
        <f>IF(F1992&lt;=0,IF(E1992&lt;=0,0,IF(E1992&lt;=12000,E1992,IF(E1992&lt;=32000,ROUNDUP(E1992/2,0)+6000,IF(E1992&lt;=56000,ROUNDUP(E1992/4,0)+14000,28000)))),IF(E1992&lt;=0,IF(F1992&lt;=0,0,IF(F1992&lt;=15000,F1992,IF(F1992&lt;=40000,ROUNDUP(F1992/2,0)+7500,IF(F1992&lt;=70000,ROUNDUP(F1992/4,0)+17500,35000)))),MAX(IF(F1992&lt;=0,0,IF(F1992&lt;=15000,F1992,IF(F1992&lt;=40000,ROUNDUP(F1992/2,0)+7500,IF(F1992&lt;=70000,ROUNDUP(F1992/4,0)+17500,35000)))),MIN(IF(E1992&lt;=0,0,IF(E1992&lt;=12000,E1992,IF(E1992&lt;=32000,ROUNDUP(E1992/2,0)+6000,IF(E1992&lt;=56000,ROUNDUP(E1992/4,0)+14000,28000))))+IF(F1992&lt;=0,0,IF(F1992&lt;=15000,F1992,IF(F1992&lt;=40000,ROUNDUP(F1992/2,0)+7500,IF(F1992&lt;=70000,ROUNDUP(F1992/4,0)+17500,35000)))),28000))))</f>
        <v/>
      </c>
      <c r="T1992" s="18">
        <f>IF(G1992&lt;=0,0,IF(G1992&lt;=12000,G1992,IF(G1992&lt;=32000,ROUNDUP(G1992/2,0)+6000,IF(G1992&lt;=56000,ROUNDUP(G1992/4,0)+14000,28000))))</f>
        <v/>
      </c>
      <c r="U1992" s="18">
        <f>IF(I1992&lt;=0,IF(H1992&lt;=0,0,IF(H1992&lt;=12000,H1992,IF(H1992&lt;=32000,ROUNDUP(H1992/2,0)+6000,IF(H1992&lt;=56000,ROUNDUP(H1992/4,0)+14000,28000)))),IF(H1992&lt;=0,IF(I1992&lt;=0,0,IF(I1992&lt;=15000,I1992,IF(I1992&lt;=40000,ROUNDUP(I1992/2,0)+7500,IF(I1992&lt;=70000,ROUNDUP(I1992/4,0)+17500,35000)))),MAX(IF(I1992&lt;=0,0,IF(I1992&lt;=15000,I1992,IF(I1992&lt;=40000,ROUNDUP(I1992/2,0)+7500,IF(I1992&lt;=70000,ROUNDUP(I1992/4,0)+17500,35000)))),MIN(IF(H1992&lt;=0,0,IF(H1992&lt;=12000,H1992,IF(H1992&lt;=32000,ROUNDUP(H1992/2,0)+6000,IF(H1992&lt;=56000,ROUNDUP(H1992/4,0)+14000,28000))))+IF(I1992&lt;=0,0,IF(I1992&lt;=15000,I1992,IF(I1992&lt;=40000,ROUNDUP(I1992/2,0)+7500,IF(I1992&lt;=70000,ROUNDUP(I1992/4,0)+17500,35000)))),28000))))</f>
        <v/>
      </c>
      <c r="V1992" s="18">
        <f>MIN(70000,S1992+T1992+U1992)</f>
        <v/>
      </c>
      <c r="W1992" s="18">
        <f>MAX(0,ROUNDDOWN(M1992-J1992-N1992-K1992-0,-3))</f>
        <v/>
      </c>
      <c r="X1992" s="18">
        <f>MAX(0,ROUNDDOWN(M1992-J1992-N1992-K1992-R1992,-3))</f>
        <v/>
      </c>
      <c r="Y1992" s="18">
        <f>IF(W1992&lt;=0,0,ROUNDDOWN((W1992*LOOKUP(W1992,{0,1950001,3300001,6950001,9000001,18000001,40000001},{0.05,0.1,0.2,0.23,0.33,0.4,0.45})-LOOKUP(W1992,{0,1950001,3300001,6950001,9000001,18000001,40000001},{0,97500,427500,636000,1536000,2796000,4796000}))*1.021,-2))</f>
        <v/>
      </c>
      <c r="Z1992" s="18">
        <f>IF(X1992&lt;=0,0,ROUNDDOWN((X1992*LOOKUP(X1992,{0,1950001,3300001,6950001,9000001,18000001,40000001},{0.05,0.1,0.2,0.23,0.33,0.4,0.45})-LOOKUP(X1992,{0,1950001,3300001,6950001,9000001,18000001,40000001},{0,97500,427500,636000,1536000,2796000,4796000}))*1.021,-2))</f>
        <v/>
      </c>
      <c r="AA1992" s="18">
        <f>MAX(0,ROUNDDOWN(M1992-J1992-430000-L1992-0,-3))</f>
        <v/>
      </c>
      <c r="AB1992" s="18">
        <f>MAX(0,ROUNDDOWN(M1992-J1992-430000-L1992-V1992,-3))</f>
        <v/>
      </c>
      <c r="AC1992" s="18">
        <f>IF(M1992&lt;=450000,0,MAX(0,ROUNDDOWN(AA1992*0.06-MIN(50000,AA1992)*0.03,-2))+MAX(0,ROUNDDOWN(AA1992*0.04-MIN(50000,AA1992)*0.02,-2)))</f>
        <v/>
      </c>
      <c r="AD1992" s="18">
        <f>IF(M1992&lt;=450000,0,MAX(0,ROUNDDOWN(AB1992*0.06-MIN(50000,AB1992)*0.03,-2))+MAX(0,ROUNDDOWN(AB1992*0.04-MIN(50000,AB1992)*0.02,-2)))</f>
        <v/>
      </c>
      <c r="AE1992" s="18">
        <f>Y1992-Z1992</f>
        <v/>
      </c>
      <c r="AF1992" s="18">
        <f>AC1992-AD1992</f>
        <v/>
      </c>
      <c r="AG1992" s="18">
        <f>AE1992+AF1992</f>
        <v/>
      </c>
      <c r="AH1992" s="20">
        <f>IF(W1992&lt;=0,0,LOOKUP(W1992,{0,1950001,3300001,6950001,9000001,18000001,40000001},{0.05,0.1,0.2,0.23,0.33,0.4,0.45}))</f>
        <v/>
      </c>
    </row>
    <row r="1993">
      <c r="A1993" t="inlineStr">
        <is>
          <t>1万円刻み 一般8万円</t>
        </is>
      </c>
      <c r="B1993" s="18">
        <f>'4_1万円刻み'!$A$638</f>
        <v/>
      </c>
      <c r="C1993" s="19" t="n">
        <v>2026</v>
      </c>
      <c r="D1993" t="inlineStr">
        <is>
          <t>いいえ</t>
        </is>
      </c>
      <c r="E1993" s="18" t="n">
        <v>80000</v>
      </c>
      <c r="F1993" s="18" t="n">
        <v>0</v>
      </c>
      <c r="G1993" s="18" t="n">
        <v>0</v>
      </c>
      <c r="H1993" s="18" t="n">
        <v>0</v>
      </c>
      <c r="I1993" s="18" t="n">
        <v>0</v>
      </c>
      <c r="J1993" s="18">
        <f>ROUND(MIN(B1993/12,650000)*12*0.0915+MIN(B1993/12,1390000)*12*(0.0504+0)+B1993*0.005,0)</f>
        <v/>
      </c>
      <c r="K1993" s="18" t="n">
        <v>0</v>
      </c>
      <c r="L1993" s="18" t="n">
        <v>0</v>
      </c>
      <c r="M1993" s="18">
        <f>ROUND(IF(C1993&gt;=2026,IF(B1993&lt;741000,0,IF(B1993&lt;2191000,B1993-740000,IF(B1993&lt;2193000,1451000,IF(B1993&lt;2196000,1453000,IF(B1993&lt;2200000,1456000,IF(B1993&lt;3600000,ROUNDDOWN(B1993/4,-3)*2.8-80000,IF(B1993&lt;6600000,ROUNDDOWN(B1993/4,-3)*3.2-440000,IF(B1993&lt;8500000,ROUNDDOWN(B1993*0.9,0)-1100000,B1993-1950000)))))))),IF(B1993&lt;651000,0,IF(B1993&lt;1900000,B1993-650000,IF(B1993&lt;3600000,ROUNDDOWN(B1993/4,-3)*2.8-80000,IF(B1993&lt;6600000,ROUNDDOWN(B1993/4,-3)*3.2-440000,IF(B1993&lt;8500000,ROUNDDOWN(B1993*0.9,0)-1100000,B1993-1950000)))))),0)</f>
        <v/>
      </c>
      <c r="N1993" s="18">
        <f>IF(M1993&gt;23500000,NA(),IF(C1993&gt;=2026,IF(M1993&lt;=4890000,1040000,IF(M1993&lt;=6550000,670000,620000)),IF(M1993&lt;=1320000,950000,IF(M1993&lt;=3360000,880000,IF(M1993&lt;=4890000,680000,IF(M1993&lt;=6550000,630000,580000))))))</f>
        <v/>
      </c>
      <c r="O1993" s="18">
        <f>IF(F1993&lt;=0,IF(AND(D1993="はい",C1993&gt;=2026,C1993&lt;=2027),IF(E1993&lt;=0,0,IF(E1993&lt;=30000,E1993,IF(E1993&lt;=60000,ROUNDUP(E1993/2,0)+15000,IF(E1993&lt;=120000,ROUNDUP(E1993/4,0)+30000,60000)))),IF(E1993&lt;=0,0,IF(E1993&lt;=20000,E1993,IF(E1993&lt;=40000,ROUNDUP(E1993/2,0)+10000,IF(E1993&lt;=80000,ROUNDUP(E1993/4,0)+20000,40000))))),IF(E1993&lt;=0,IF(F1993&lt;=0,0,IF(F1993&lt;=25000,F1993,IF(F1993&lt;=50000,ROUNDUP(F1993/2,0)+12500,IF(F1993&lt;=100000,ROUNDUP(F1993/4,0)+25000,50000)))),MAX(IF(F1993&lt;=0,0,IF(F1993&lt;=25000,F1993,IF(F1993&lt;=50000,ROUNDUP(F1993/2,0)+12500,IF(F1993&lt;=100000,ROUNDUP(F1993/4,0)+25000,50000)))),MIN(IF(AND(D1993="はい",C1993&gt;=2026,C1993&lt;=2027),IF(E1993&lt;=0,0,IF(E1993&lt;=30000,E1993,IF(E1993&lt;=60000,ROUNDUP(E1993/2,0)+15000,IF(E1993&lt;=120000,ROUNDUP(E1993/4,0)+30000,60000)))),IF(E1993&lt;=0,0,IF(E1993&lt;=20000,E1993,IF(E1993&lt;=40000,ROUNDUP(E1993/2,0)+10000,IF(E1993&lt;=80000,ROUNDUP(E1993/4,0)+20000,40000)))))+IF(F1993&lt;=0,0,IF(F1993&lt;=25000,F1993,IF(F1993&lt;=50000,ROUNDUP(F1993/2,0)+12500,IF(F1993&lt;=100000,ROUNDUP(F1993/4,0)+25000,50000)))),IF(AND(D1993="はい",C1993&gt;=2026,C1993&lt;=2027),60000,40000)))))</f>
        <v/>
      </c>
      <c r="P1993" s="18">
        <f>IF(G1993&lt;=0,0,IF(G1993&lt;=20000,G1993,IF(G1993&lt;=40000,ROUNDUP(G1993/2,0)+10000,IF(G1993&lt;=80000,ROUNDUP(G1993/4,0)+20000,40000))))</f>
        <v/>
      </c>
      <c r="Q1993" s="18">
        <f>IF(I1993&lt;=0,IF(H1993&lt;=0,0,IF(H1993&lt;=20000,H1993,IF(H1993&lt;=40000,ROUNDUP(H1993/2,0)+10000,IF(H1993&lt;=80000,ROUNDUP(H1993/4,0)+20000,40000)))),IF(H1993&lt;=0,IF(I1993&lt;=0,0,IF(I1993&lt;=25000,I1993,IF(I1993&lt;=50000,ROUNDUP(I1993/2,0)+12500,IF(I1993&lt;=100000,ROUNDUP(I1993/4,0)+25000,50000)))),MAX(IF(I1993&lt;=0,0,IF(I1993&lt;=25000,I1993,IF(I1993&lt;=50000,ROUNDUP(I1993/2,0)+12500,IF(I1993&lt;=100000,ROUNDUP(I1993/4,0)+25000,50000)))),MIN(IF(H1993&lt;=0,0,IF(H1993&lt;=20000,H1993,IF(H1993&lt;=40000,ROUNDUP(H1993/2,0)+10000,IF(H1993&lt;=80000,ROUNDUP(H1993/4,0)+20000,40000))))+IF(I1993&lt;=0,0,IF(I1993&lt;=25000,I1993,IF(I1993&lt;=50000,ROUNDUP(I1993/2,0)+12500,IF(I1993&lt;=100000,ROUNDUP(I1993/4,0)+25000,50000)))),40000))))</f>
        <v/>
      </c>
      <c r="R1993" s="18">
        <f>MIN(120000,O1993+P1993+Q1993)</f>
        <v/>
      </c>
      <c r="S1993" s="18">
        <f>IF(F1993&lt;=0,IF(E1993&lt;=0,0,IF(E1993&lt;=12000,E1993,IF(E1993&lt;=32000,ROUNDUP(E1993/2,0)+6000,IF(E1993&lt;=56000,ROUNDUP(E1993/4,0)+14000,28000)))),IF(E1993&lt;=0,IF(F1993&lt;=0,0,IF(F1993&lt;=15000,F1993,IF(F1993&lt;=40000,ROUNDUP(F1993/2,0)+7500,IF(F1993&lt;=70000,ROUNDUP(F1993/4,0)+17500,35000)))),MAX(IF(F1993&lt;=0,0,IF(F1993&lt;=15000,F1993,IF(F1993&lt;=40000,ROUNDUP(F1993/2,0)+7500,IF(F1993&lt;=70000,ROUNDUP(F1993/4,0)+17500,35000)))),MIN(IF(E1993&lt;=0,0,IF(E1993&lt;=12000,E1993,IF(E1993&lt;=32000,ROUNDUP(E1993/2,0)+6000,IF(E1993&lt;=56000,ROUNDUP(E1993/4,0)+14000,28000))))+IF(F1993&lt;=0,0,IF(F1993&lt;=15000,F1993,IF(F1993&lt;=40000,ROUNDUP(F1993/2,0)+7500,IF(F1993&lt;=70000,ROUNDUP(F1993/4,0)+17500,35000)))),28000))))</f>
        <v/>
      </c>
      <c r="T1993" s="18">
        <f>IF(G1993&lt;=0,0,IF(G1993&lt;=12000,G1993,IF(G1993&lt;=32000,ROUNDUP(G1993/2,0)+6000,IF(G1993&lt;=56000,ROUNDUP(G1993/4,0)+14000,28000))))</f>
        <v/>
      </c>
      <c r="U1993" s="18">
        <f>IF(I1993&lt;=0,IF(H1993&lt;=0,0,IF(H1993&lt;=12000,H1993,IF(H1993&lt;=32000,ROUNDUP(H1993/2,0)+6000,IF(H1993&lt;=56000,ROUNDUP(H1993/4,0)+14000,28000)))),IF(H1993&lt;=0,IF(I1993&lt;=0,0,IF(I1993&lt;=15000,I1993,IF(I1993&lt;=40000,ROUNDUP(I1993/2,0)+7500,IF(I1993&lt;=70000,ROUNDUP(I1993/4,0)+17500,35000)))),MAX(IF(I1993&lt;=0,0,IF(I1993&lt;=15000,I1993,IF(I1993&lt;=40000,ROUNDUP(I1993/2,0)+7500,IF(I1993&lt;=70000,ROUNDUP(I1993/4,0)+17500,35000)))),MIN(IF(H1993&lt;=0,0,IF(H1993&lt;=12000,H1993,IF(H1993&lt;=32000,ROUNDUP(H1993/2,0)+6000,IF(H1993&lt;=56000,ROUNDUP(H1993/4,0)+14000,28000))))+IF(I1993&lt;=0,0,IF(I1993&lt;=15000,I1993,IF(I1993&lt;=40000,ROUNDUP(I1993/2,0)+7500,IF(I1993&lt;=70000,ROUNDUP(I1993/4,0)+17500,35000)))),28000))))</f>
        <v/>
      </c>
      <c r="V1993" s="18">
        <f>MIN(70000,S1993+T1993+U1993)</f>
        <v/>
      </c>
      <c r="W1993" s="18">
        <f>MAX(0,ROUNDDOWN(M1993-J1993-N1993-K1993-0,-3))</f>
        <v/>
      </c>
      <c r="X1993" s="18">
        <f>MAX(0,ROUNDDOWN(M1993-J1993-N1993-K1993-R1993,-3))</f>
        <v/>
      </c>
      <c r="Y1993" s="18">
        <f>IF(W1993&lt;=0,0,ROUNDDOWN((W1993*LOOKUP(W1993,{0,1950001,3300001,6950001,9000001,18000001,40000001},{0.05,0.1,0.2,0.23,0.33,0.4,0.45})-LOOKUP(W1993,{0,1950001,3300001,6950001,9000001,18000001,40000001},{0,97500,427500,636000,1536000,2796000,4796000}))*1.021,-2))</f>
        <v/>
      </c>
      <c r="Z1993" s="18">
        <f>IF(X1993&lt;=0,0,ROUNDDOWN((X1993*LOOKUP(X1993,{0,1950001,3300001,6950001,9000001,18000001,40000001},{0.05,0.1,0.2,0.23,0.33,0.4,0.45})-LOOKUP(X1993,{0,1950001,3300001,6950001,9000001,18000001,40000001},{0,97500,427500,636000,1536000,2796000,4796000}))*1.021,-2))</f>
        <v/>
      </c>
      <c r="AA1993" s="18">
        <f>MAX(0,ROUNDDOWN(M1993-J1993-430000-L1993-0,-3))</f>
        <v/>
      </c>
      <c r="AB1993" s="18">
        <f>MAX(0,ROUNDDOWN(M1993-J1993-430000-L1993-V1993,-3))</f>
        <v/>
      </c>
      <c r="AC1993" s="18">
        <f>IF(M1993&lt;=450000,0,MAX(0,ROUNDDOWN(AA1993*0.06-MIN(50000,AA1993)*0.03,-2))+MAX(0,ROUNDDOWN(AA1993*0.04-MIN(50000,AA1993)*0.02,-2)))</f>
        <v/>
      </c>
      <c r="AD1993" s="18">
        <f>IF(M1993&lt;=450000,0,MAX(0,ROUNDDOWN(AB1993*0.06-MIN(50000,AB1993)*0.03,-2))+MAX(0,ROUNDDOWN(AB1993*0.04-MIN(50000,AB1993)*0.02,-2)))</f>
        <v/>
      </c>
      <c r="AE1993" s="18">
        <f>Y1993-Z1993</f>
        <v/>
      </c>
      <c r="AF1993" s="18">
        <f>AC1993-AD1993</f>
        <v/>
      </c>
      <c r="AG1993" s="18">
        <f>AE1993+AF1993</f>
        <v/>
      </c>
      <c r="AH1993" s="20">
        <f>IF(W1993&lt;=0,0,LOOKUP(W1993,{0,1950001,3300001,6950001,9000001,18000001,40000001},{0.05,0.1,0.2,0.23,0.33,0.4,0.45}))</f>
        <v/>
      </c>
    </row>
    <row r="1994">
      <c r="A1994" t="inlineStr">
        <is>
          <t>1万円刻み 特例あり一般12万円</t>
        </is>
      </c>
      <c r="B1994" s="18">
        <f>'4_1万円刻み'!$A$638</f>
        <v/>
      </c>
      <c r="C1994" s="19" t="n">
        <v>2026</v>
      </c>
      <c r="D1994" t="inlineStr">
        <is>
          <t>はい</t>
        </is>
      </c>
      <c r="E1994" s="18" t="n">
        <v>120000</v>
      </c>
      <c r="F1994" s="18" t="n">
        <v>0</v>
      </c>
      <c r="G1994" s="18" t="n">
        <v>0</v>
      </c>
      <c r="H1994" s="18" t="n">
        <v>0</v>
      </c>
      <c r="I1994" s="18" t="n">
        <v>0</v>
      </c>
      <c r="J1994" s="18">
        <f>ROUND(MIN(B1994/12,650000)*12*0.0915+MIN(B1994/12,1390000)*12*(0.0504+0)+B1994*0.005,0)</f>
        <v/>
      </c>
      <c r="K1994" s="18" t="n">
        <v>0</v>
      </c>
      <c r="L1994" s="18" t="n">
        <v>0</v>
      </c>
      <c r="M1994" s="18">
        <f>ROUND(IF(C1994&gt;=2026,IF(B1994&lt;741000,0,IF(B1994&lt;2191000,B1994-740000,IF(B1994&lt;2193000,1451000,IF(B1994&lt;2196000,1453000,IF(B1994&lt;2200000,1456000,IF(B1994&lt;3600000,ROUNDDOWN(B1994/4,-3)*2.8-80000,IF(B1994&lt;6600000,ROUNDDOWN(B1994/4,-3)*3.2-440000,IF(B1994&lt;8500000,ROUNDDOWN(B1994*0.9,0)-1100000,B1994-1950000)))))))),IF(B1994&lt;651000,0,IF(B1994&lt;1900000,B1994-650000,IF(B1994&lt;3600000,ROUNDDOWN(B1994/4,-3)*2.8-80000,IF(B1994&lt;6600000,ROUNDDOWN(B1994/4,-3)*3.2-440000,IF(B1994&lt;8500000,ROUNDDOWN(B1994*0.9,0)-1100000,B1994-1950000)))))),0)</f>
        <v/>
      </c>
      <c r="N1994" s="18">
        <f>IF(M1994&gt;23500000,NA(),IF(C1994&gt;=2026,IF(M1994&lt;=4890000,1040000,IF(M1994&lt;=6550000,670000,620000)),IF(M1994&lt;=1320000,950000,IF(M1994&lt;=3360000,880000,IF(M1994&lt;=4890000,680000,IF(M1994&lt;=6550000,630000,580000))))))</f>
        <v/>
      </c>
      <c r="O1994" s="18">
        <f>IF(F1994&lt;=0,IF(AND(D1994="はい",C1994&gt;=2026,C1994&lt;=2027),IF(E1994&lt;=0,0,IF(E1994&lt;=30000,E1994,IF(E1994&lt;=60000,ROUNDUP(E1994/2,0)+15000,IF(E1994&lt;=120000,ROUNDUP(E1994/4,0)+30000,60000)))),IF(E1994&lt;=0,0,IF(E1994&lt;=20000,E1994,IF(E1994&lt;=40000,ROUNDUP(E1994/2,0)+10000,IF(E1994&lt;=80000,ROUNDUP(E1994/4,0)+20000,40000))))),IF(E1994&lt;=0,IF(F1994&lt;=0,0,IF(F1994&lt;=25000,F1994,IF(F1994&lt;=50000,ROUNDUP(F1994/2,0)+12500,IF(F1994&lt;=100000,ROUNDUP(F1994/4,0)+25000,50000)))),MAX(IF(F1994&lt;=0,0,IF(F1994&lt;=25000,F1994,IF(F1994&lt;=50000,ROUNDUP(F1994/2,0)+12500,IF(F1994&lt;=100000,ROUNDUP(F1994/4,0)+25000,50000)))),MIN(IF(AND(D1994="はい",C1994&gt;=2026,C1994&lt;=2027),IF(E1994&lt;=0,0,IF(E1994&lt;=30000,E1994,IF(E1994&lt;=60000,ROUNDUP(E1994/2,0)+15000,IF(E1994&lt;=120000,ROUNDUP(E1994/4,0)+30000,60000)))),IF(E1994&lt;=0,0,IF(E1994&lt;=20000,E1994,IF(E1994&lt;=40000,ROUNDUP(E1994/2,0)+10000,IF(E1994&lt;=80000,ROUNDUP(E1994/4,0)+20000,40000)))))+IF(F1994&lt;=0,0,IF(F1994&lt;=25000,F1994,IF(F1994&lt;=50000,ROUNDUP(F1994/2,0)+12500,IF(F1994&lt;=100000,ROUNDUP(F1994/4,0)+25000,50000)))),IF(AND(D1994="はい",C1994&gt;=2026,C1994&lt;=2027),60000,40000)))))</f>
        <v/>
      </c>
      <c r="P1994" s="18">
        <f>IF(G1994&lt;=0,0,IF(G1994&lt;=20000,G1994,IF(G1994&lt;=40000,ROUNDUP(G1994/2,0)+10000,IF(G1994&lt;=80000,ROUNDUP(G1994/4,0)+20000,40000))))</f>
        <v/>
      </c>
      <c r="Q1994" s="18">
        <f>IF(I1994&lt;=0,IF(H1994&lt;=0,0,IF(H1994&lt;=20000,H1994,IF(H1994&lt;=40000,ROUNDUP(H1994/2,0)+10000,IF(H1994&lt;=80000,ROUNDUP(H1994/4,0)+20000,40000)))),IF(H1994&lt;=0,IF(I1994&lt;=0,0,IF(I1994&lt;=25000,I1994,IF(I1994&lt;=50000,ROUNDUP(I1994/2,0)+12500,IF(I1994&lt;=100000,ROUNDUP(I1994/4,0)+25000,50000)))),MAX(IF(I1994&lt;=0,0,IF(I1994&lt;=25000,I1994,IF(I1994&lt;=50000,ROUNDUP(I1994/2,0)+12500,IF(I1994&lt;=100000,ROUNDUP(I1994/4,0)+25000,50000)))),MIN(IF(H1994&lt;=0,0,IF(H1994&lt;=20000,H1994,IF(H1994&lt;=40000,ROUNDUP(H1994/2,0)+10000,IF(H1994&lt;=80000,ROUNDUP(H1994/4,0)+20000,40000))))+IF(I1994&lt;=0,0,IF(I1994&lt;=25000,I1994,IF(I1994&lt;=50000,ROUNDUP(I1994/2,0)+12500,IF(I1994&lt;=100000,ROUNDUP(I1994/4,0)+25000,50000)))),40000))))</f>
        <v/>
      </c>
      <c r="R1994" s="18">
        <f>MIN(120000,O1994+P1994+Q1994)</f>
        <v/>
      </c>
      <c r="S1994" s="18">
        <f>IF(F1994&lt;=0,IF(E1994&lt;=0,0,IF(E1994&lt;=12000,E1994,IF(E1994&lt;=32000,ROUNDUP(E1994/2,0)+6000,IF(E1994&lt;=56000,ROUNDUP(E1994/4,0)+14000,28000)))),IF(E1994&lt;=0,IF(F1994&lt;=0,0,IF(F1994&lt;=15000,F1994,IF(F1994&lt;=40000,ROUNDUP(F1994/2,0)+7500,IF(F1994&lt;=70000,ROUNDUP(F1994/4,0)+17500,35000)))),MAX(IF(F1994&lt;=0,0,IF(F1994&lt;=15000,F1994,IF(F1994&lt;=40000,ROUNDUP(F1994/2,0)+7500,IF(F1994&lt;=70000,ROUNDUP(F1994/4,0)+17500,35000)))),MIN(IF(E1994&lt;=0,0,IF(E1994&lt;=12000,E1994,IF(E1994&lt;=32000,ROUNDUP(E1994/2,0)+6000,IF(E1994&lt;=56000,ROUNDUP(E1994/4,0)+14000,28000))))+IF(F1994&lt;=0,0,IF(F1994&lt;=15000,F1994,IF(F1994&lt;=40000,ROUNDUP(F1994/2,0)+7500,IF(F1994&lt;=70000,ROUNDUP(F1994/4,0)+17500,35000)))),28000))))</f>
        <v/>
      </c>
      <c r="T1994" s="18">
        <f>IF(G1994&lt;=0,0,IF(G1994&lt;=12000,G1994,IF(G1994&lt;=32000,ROUNDUP(G1994/2,0)+6000,IF(G1994&lt;=56000,ROUNDUP(G1994/4,0)+14000,28000))))</f>
        <v/>
      </c>
      <c r="U1994" s="18">
        <f>IF(I1994&lt;=0,IF(H1994&lt;=0,0,IF(H1994&lt;=12000,H1994,IF(H1994&lt;=32000,ROUNDUP(H1994/2,0)+6000,IF(H1994&lt;=56000,ROUNDUP(H1994/4,0)+14000,28000)))),IF(H1994&lt;=0,IF(I1994&lt;=0,0,IF(I1994&lt;=15000,I1994,IF(I1994&lt;=40000,ROUNDUP(I1994/2,0)+7500,IF(I1994&lt;=70000,ROUNDUP(I1994/4,0)+17500,35000)))),MAX(IF(I1994&lt;=0,0,IF(I1994&lt;=15000,I1994,IF(I1994&lt;=40000,ROUNDUP(I1994/2,0)+7500,IF(I1994&lt;=70000,ROUNDUP(I1994/4,0)+17500,35000)))),MIN(IF(H1994&lt;=0,0,IF(H1994&lt;=12000,H1994,IF(H1994&lt;=32000,ROUNDUP(H1994/2,0)+6000,IF(H1994&lt;=56000,ROUNDUP(H1994/4,0)+14000,28000))))+IF(I1994&lt;=0,0,IF(I1994&lt;=15000,I1994,IF(I1994&lt;=40000,ROUNDUP(I1994/2,0)+7500,IF(I1994&lt;=70000,ROUNDUP(I1994/4,0)+17500,35000)))),28000))))</f>
        <v/>
      </c>
      <c r="V1994" s="18">
        <f>MIN(70000,S1994+T1994+U1994)</f>
        <v/>
      </c>
      <c r="W1994" s="18">
        <f>MAX(0,ROUNDDOWN(M1994-J1994-N1994-K1994-0,-3))</f>
        <v/>
      </c>
      <c r="X1994" s="18">
        <f>MAX(0,ROUNDDOWN(M1994-J1994-N1994-K1994-R1994,-3))</f>
        <v/>
      </c>
      <c r="Y1994" s="18">
        <f>IF(W1994&lt;=0,0,ROUNDDOWN((W1994*LOOKUP(W1994,{0,1950001,3300001,6950001,9000001,18000001,40000001},{0.05,0.1,0.2,0.23,0.33,0.4,0.45})-LOOKUP(W1994,{0,1950001,3300001,6950001,9000001,18000001,40000001},{0,97500,427500,636000,1536000,2796000,4796000}))*1.021,-2))</f>
        <v/>
      </c>
      <c r="Z1994" s="18">
        <f>IF(X1994&lt;=0,0,ROUNDDOWN((X1994*LOOKUP(X1994,{0,1950001,3300001,6950001,9000001,18000001,40000001},{0.05,0.1,0.2,0.23,0.33,0.4,0.45})-LOOKUP(X1994,{0,1950001,3300001,6950001,9000001,18000001,40000001},{0,97500,427500,636000,1536000,2796000,4796000}))*1.021,-2))</f>
        <v/>
      </c>
      <c r="AA1994" s="18">
        <f>MAX(0,ROUNDDOWN(M1994-J1994-430000-L1994-0,-3))</f>
        <v/>
      </c>
      <c r="AB1994" s="18">
        <f>MAX(0,ROUNDDOWN(M1994-J1994-430000-L1994-V1994,-3))</f>
        <v/>
      </c>
      <c r="AC1994" s="18">
        <f>IF(M1994&lt;=450000,0,MAX(0,ROUNDDOWN(AA1994*0.06-MIN(50000,AA1994)*0.03,-2))+MAX(0,ROUNDDOWN(AA1994*0.04-MIN(50000,AA1994)*0.02,-2)))</f>
        <v/>
      </c>
      <c r="AD1994" s="18">
        <f>IF(M1994&lt;=450000,0,MAX(0,ROUNDDOWN(AB1994*0.06-MIN(50000,AB1994)*0.03,-2))+MAX(0,ROUNDDOWN(AB1994*0.04-MIN(50000,AB1994)*0.02,-2)))</f>
        <v/>
      </c>
      <c r="AE1994" s="18">
        <f>Y1994-Z1994</f>
        <v/>
      </c>
      <c r="AF1994" s="18">
        <f>AC1994-AD1994</f>
        <v/>
      </c>
      <c r="AG1994" s="18">
        <f>AE1994+AF1994</f>
        <v/>
      </c>
      <c r="AH1994" s="20">
        <f>IF(W1994&lt;=0,0,LOOKUP(W1994,{0,1950001,3300001,6950001,9000001,18000001,40000001},{0.05,0.1,0.2,0.23,0.33,0.4,0.45}))</f>
        <v/>
      </c>
    </row>
    <row r="1995">
      <c r="A1995" t="inlineStr">
        <is>
          <t>1万円刻み 3区分8万円ずつ</t>
        </is>
      </c>
      <c r="B1995" s="18">
        <f>'4_1万円刻み'!$A$639</f>
        <v/>
      </c>
      <c r="C1995" s="19" t="n">
        <v>2026</v>
      </c>
      <c r="D1995" t="inlineStr">
        <is>
          <t>いいえ</t>
        </is>
      </c>
      <c r="E1995" s="18" t="n">
        <v>80000</v>
      </c>
      <c r="F1995" s="18" t="n">
        <v>0</v>
      </c>
      <c r="G1995" s="18" t="n">
        <v>80000</v>
      </c>
      <c r="H1995" s="18" t="n">
        <v>80000</v>
      </c>
      <c r="I1995" s="18" t="n">
        <v>0</v>
      </c>
      <c r="J1995" s="18">
        <f>ROUND(MIN(B1995/12,650000)*12*0.0915+MIN(B1995/12,1390000)*12*(0.0504+0)+B1995*0.005,0)</f>
        <v/>
      </c>
      <c r="K1995" s="18" t="n">
        <v>0</v>
      </c>
      <c r="L1995" s="18" t="n">
        <v>0</v>
      </c>
      <c r="M1995" s="18">
        <f>ROUND(IF(C1995&gt;=2026,IF(B1995&lt;741000,0,IF(B1995&lt;2191000,B1995-740000,IF(B1995&lt;2193000,1451000,IF(B1995&lt;2196000,1453000,IF(B1995&lt;2200000,1456000,IF(B1995&lt;3600000,ROUNDDOWN(B1995/4,-3)*2.8-80000,IF(B1995&lt;6600000,ROUNDDOWN(B1995/4,-3)*3.2-440000,IF(B1995&lt;8500000,ROUNDDOWN(B1995*0.9,0)-1100000,B1995-1950000)))))))),IF(B1995&lt;651000,0,IF(B1995&lt;1900000,B1995-650000,IF(B1995&lt;3600000,ROUNDDOWN(B1995/4,-3)*2.8-80000,IF(B1995&lt;6600000,ROUNDDOWN(B1995/4,-3)*3.2-440000,IF(B1995&lt;8500000,ROUNDDOWN(B1995*0.9,0)-1100000,B1995-1950000)))))),0)</f>
        <v/>
      </c>
      <c r="N1995" s="18">
        <f>IF(M1995&gt;23500000,NA(),IF(C1995&gt;=2026,IF(M1995&lt;=4890000,1040000,IF(M1995&lt;=6550000,670000,620000)),IF(M1995&lt;=1320000,950000,IF(M1995&lt;=3360000,880000,IF(M1995&lt;=4890000,680000,IF(M1995&lt;=6550000,630000,580000))))))</f>
        <v/>
      </c>
      <c r="O1995" s="18">
        <f>IF(F1995&lt;=0,IF(AND(D1995="はい",C1995&gt;=2026,C1995&lt;=2027),IF(E1995&lt;=0,0,IF(E1995&lt;=30000,E1995,IF(E1995&lt;=60000,ROUNDUP(E1995/2,0)+15000,IF(E1995&lt;=120000,ROUNDUP(E1995/4,0)+30000,60000)))),IF(E1995&lt;=0,0,IF(E1995&lt;=20000,E1995,IF(E1995&lt;=40000,ROUNDUP(E1995/2,0)+10000,IF(E1995&lt;=80000,ROUNDUP(E1995/4,0)+20000,40000))))),IF(E1995&lt;=0,IF(F1995&lt;=0,0,IF(F1995&lt;=25000,F1995,IF(F1995&lt;=50000,ROUNDUP(F1995/2,0)+12500,IF(F1995&lt;=100000,ROUNDUP(F1995/4,0)+25000,50000)))),MAX(IF(F1995&lt;=0,0,IF(F1995&lt;=25000,F1995,IF(F1995&lt;=50000,ROUNDUP(F1995/2,0)+12500,IF(F1995&lt;=100000,ROUNDUP(F1995/4,0)+25000,50000)))),MIN(IF(AND(D1995="はい",C1995&gt;=2026,C1995&lt;=2027),IF(E1995&lt;=0,0,IF(E1995&lt;=30000,E1995,IF(E1995&lt;=60000,ROUNDUP(E1995/2,0)+15000,IF(E1995&lt;=120000,ROUNDUP(E1995/4,0)+30000,60000)))),IF(E1995&lt;=0,0,IF(E1995&lt;=20000,E1995,IF(E1995&lt;=40000,ROUNDUP(E1995/2,0)+10000,IF(E1995&lt;=80000,ROUNDUP(E1995/4,0)+20000,40000)))))+IF(F1995&lt;=0,0,IF(F1995&lt;=25000,F1995,IF(F1995&lt;=50000,ROUNDUP(F1995/2,0)+12500,IF(F1995&lt;=100000,ROUNDUP(F1995/4,0)+25000,50000)))),IF(AND(D1995="はい",C1995&gt;=2026,C1995&lt;=2027),60000,40000)))))</f>
        <v/>
      </c>
      <c r="P1995" s="18">
        <f>IF(G1995&lt;=0,0,IF(G1995&lt;=20000,G1995,IF(G1995&lt;=40000,ROUNDUP(G1995/2,0)+10000,IF(G1995&lt;=80000,ROUNDUP(G1995/4,0)+20000,40000))))</f>
        <v/>
      </c>
      <c r="Q1995" s="18">
        <f>IF(I1995&lt;=0,IF(H1995&lt;=0,0,IF(H1995&lt;=20000,H1995,IF(H1995&lt;=40000,ROUNDUP(H1995/2,0)+10000,IF(H1995&lt;=80000,ROUNDUP(H1995/4,0)+20000,40000)))),IF(H1995&lt;=0,IF(I1995&lt;=0,0,IF(I1995&lt;=25000,I1995,IF(I1995&lt;=50000,ROUNDUP(I1995/2,0)+12500,IF(I1995&lt;=100000,ROUNDUP(I1995/4,0)+25000,50000)))),MAX(IF(I1995&lt;=0,0,IF(I1995&lt;=25000,I1995,IF(I1995&lt;=50000,ROUNDUP(I1995/2,0)+12500,IF(I1995&lt;=100000,ROUNDUP(I1995/4,0)+25000,50000)))),MIN(IF(H1995&lt;=0,0,IF(H1995&lt;=20000,H1995,IF(H1995&lt;=40000,ROUNDUP(H1995/2,0)+10000,IF(H1995&lt;=80000,ROUNDUP(H1995/4,0)+20000,40000))))+IF(I1995&lt;=0,0,IF(I1995&lt;=25000,I1995,IF(I1995&lt;=50000,ROUNDUP(I1995/2,0)+12500,IF(I1995&lt;=100000,ROUNDUP(I1995/4,0)+25000,50000)))),40000))))</f>
        <v/>
      </c>
      <c r="R1995" s="18">
        <f>MIN(120000,O1995+P1995+Q1995)</f>
        <v/>
      </c>
      <c r="S1995" s="18">
        <f>IF(F1995&lt;=0,IF(E1995&lt;=0,0,IF(E1995&lt;=12000,E1995,IF(E1995&lt;=32000,ROUNDUP(E1995/2,0)+6000,IF(E1995&lt;=56000,ROUNDUP(E1995/4,0)+14000,28000)))),IF(E1995&lt;=0,IF(F1995&lt;=0,0,IF(F1995&lt;=15000,F1995,IF(F1995&lt;=40000,ROUNDUP(F1995/2,0)+7500,IF(F1995&lt;=70000,ROUNDUP(F1995/4,0)+17500,35000)))),MAX(IF(F1995&lt;=0,0,IF(F1995&lt;=15000,F1995,IF(F1995&lt;=40000,ROUNDUP(F1995/2,0)+7500,IF(F1995&lt;=70000,ROUNDUP(F1995/4,0)+17500,35000)))),MIN(IF(E1995&lt;=0,0,IF(E1995&lt;=12000,E1995,IF(E1995&lt;=32000,ROUNDUP(E1995/2,0)+6000,IF(E1995&lt;=56000,ROUNDUP(E1995/4,0)+14000,28000))))+IF(F1995&lt;=0,0,IF(F1995&lt;=15000,F1995,IF(F1995&lt;=40000,ROUNDUP(F1995/2,0)+7500,IF(F1995&lt;=70000,ROUNDUP(F1995/4,0)+17500,35000)))),28000))))</f>
        <v/>
      </c>
      <c r="T1995" s="18">
        <f>IF(G1995&lt;=0,0,IF(G1995&lt;=12000,G1995,IF(G1995&lt;=32000,ROUNDUP(G1995/2,0)+6000,IF(G1995&lt;=56000,ROUNDUP(G1995/4,0)+14000,28000))))</f>
        <v/>
      </c>
      <c r="U1995" s="18">
        <f>IF(I1995&lt;=0,IF(H1995&lt;=0,0,IF(H1995&lt;=12000,H1995,IF(H1995&lt;=32000,ROUNDUP(H1995/2,0)+6000,IF(H1995&lt;=56000,ROUNDUP(H1995/4,0)+14000,28000)))),IF(H1995&lt;=0,IF(I1995&lt;=0,0,IF(I1995&lt;=15000,I1995,IF(I1995&lt;=40000,ROUNDUP(I1995/2,0)+7500,IF(I1995&lt;=70000,ROUNDUP(I1995/4,0)+17500,35000)))),MAX(IF(I1995&lt;=0,0,IF(I1995&lt;=15000,I1995,IF(I1995&lt;=40000,ROUNDUP(I1995/2,0)+7500,IF(I1995&lt;=70000,ROUNDUP(I1995/4,0)+17500,35000)))),MIN(IF(H1995&lt;=0,0,IF(H1995&lt;=12000,H1995,IF(H1995&lt;=32000,ROUNDUP(H1995/2,0)+6000,IF(H1995&lt;=56000,ROUNDUP(H1995/4,0)+14000,28000))))+IF(I1995&lt;=0,0,IF(I1995&lt;=15000,I1995,IF(I1995&lt;=40000,ROUNDUP(I1995/2,0)+7500,IF(I1995&lt;=70000,ROUNDUP(I1995/4,0)+17500,35000)))),28000))))</f>
        <v/>
      </c>
      <c r="V1995" s="18">
        <f>MIN(70000,S1995+T1995+U1995)</f>
        <v/>
      </c>
      <c r="W1995" s="18">
        <f>MAX(0,ROUNDDOWN(M1995-J1995-N1995-K1995-0,-3))</f>
        <v/>
      </c>
      <c r="X1995" s="18">
        <f>MAX(0,ROUNDDOWN(M1995-J1995-N1995-K1995-R1995,-3))</f>
        <v/>
      </c>
      <c r="Y1995" s="18">
        <f>IF(W1995&lt;=0,0,ROUNDDOWN((W1995*LOOKUP(W1995,{0,1950001,3300001,6950001,9000001,18000001,40000001},{0.05,0.1,0.2,0.23,0.33,0.4,0.45})-LOOKUP(W1995,{0,1950001,3300001,6950001,9000001,18000001,40000001},{0,97500,427500,636000,1536000,2796000,4796000}))*1.021,-2))</f>
        <v/>
      </c>
      <c r="Z1995" s="18">
        <f>IF(X1995&lt;=0,0,ROUNDDOWN((X1995*LOOKUP(X1995,{0,1950001,3300001,6950001,9000001,18000001,40000001},{0.05,0.1,0.2,0.23,0.33,0.4,0.45})-LOOKUP(X1995,{0,1950001,3300001,6950001,9000001,18000001,40000001},{0,97500,427500,636000,1536000,2796000,4796000}))*1.021,-2))</f>
        <v/>
      </c>
      <c r="AA1995" s="18">
        <f>MAX(0,ROUNDDOWN(M1995-J1995-430000-L1995-0,-3))</f>
        <v/>
      </c>
      <c r="AB1995" s="18">
        <f>MAX(0,ROUNDDOWN(M1995-J1995-430000-L1995-V1995,-3))</f>
        <v/>
      </c>
      <c r="AC1995" s="18">
        <f>IF(M1995&lt;=450000,0,MAX(0,ROUNDDOWN(AA1995*0.06-MIN(50000,AA1995)*0.03,-2))+MAX(0,ROUNDDOWN(AA1995*0.04-MIN(50000,AA1995)*0.02,-2)))</f>
        <v/>
      </c>
      <c r="AD1995" s="18">
        <f>IF(M1995&lt;=450000,0,MAX(0,ROUNDDOWN(AB1995*0.06-MIN(50000,AB1995)*0.03,-2))+MAX(0,ROUNDDOWN(AB1995*0.04-MIN(50000,AB1995)*0.02,-2)))</f>
        <v/>
      </c>
      <c r="AE1995" s="18">
        <f>Y1995-Z1995</f>
        <v/>
      </c>
      <c r="AF1995" s="18">
        <f>AC1995-AD1995</f>
        <v/>
      </c>
      <c r="AG1995" s="18">
        <f>AE1995+AF1995</f>
        <v/>
      </c>
      <c r="AH1995" s="20">
        <f>IF(W1995&lt;=0,0,LOOKUP(W1995,{0,1950001,3300001,6950001,9000001,18000001,40000001},{0.05,0.1,0.2,0.23,0.33,0.4,0.45}))</f>
        <v/>
      </c>
    </row>
    <row r="1996">
      <c r="A1996" t="inlineStr">
        <is>
          <t>1万円刻み 一般8万円</t>
        </is>
      </c>
      <c r="B1996" s="18">
        <f>'4_1万円刻み'!$A$639</f>
        <v/>
      </c>
      <c r="C1996" s="19" t="n">
        <v>2026</v>
      </c>
      <c r="D1996" t="inlineStr">
        <is>
          <t>いいえ</t>
        </is>
      </c>
      <c r="E1996" s="18" t="n">
        <v>80000</v>
      </c>
      <c r="F1996" s="18" t="n">
        <v>0</v>
      </c>
      <c r="G1996" s="18" t="n">
        <v>0</v>
      </c>
      <c r="H1996" s="18" t="n">
        <v>0</v>
      </c>
      <c r="I1996" s="18" t="n">
        <v>0</v>
      </c>
      <c r="J1996" s="18">
        <f>ROUND(MIN(B1996/12,650000)*12*0.0915+MIN(B1996/12,1390000)*12*(0.0504+0)+B1996*0.005,0)</f>
        <v/>
      </c>
      <c r="K1996" s="18" t="n">
        <v>0</v>
      </c>
      <c r="L1996" s="18" t="n">
        <v>0</v>
      </c>
      <c r="M1996" s="18">
        <f>ROUND(IF(C1996&gt;=2026,IF(B1996&lt;741000,0,IF(B1996&lt;2191000,B1996-740000,IF(B1996&lt;2193000,1451000,IF(B1996&lt;2196000,1453000,IF(B1996&lt;2200000,1456000,IF(B1996&lt;3600000,ROUNDDOWN(B1996/4,-3)*2.8-80000,IF(B1996&lt;6600000,ROUNDDOWN(B1996/4,-3)*3.2-440000,IF(B1996&lt;8500000,ROUNDDOWN(B1996*0.9,0)-1100000,B1996-1950000)))))))),IF(B1996&lt;651000,0,IF(B1996&lt;1900000,B1996-650000,IF(B1996&lt;3600000,ROUNDDOWN(B1996/4,-3)*2.8-80000,IF(B1996&lt;6600000,ROUNDDOWN(B1996/4,-3)*3.2-440000,IF(B1996&lt;8500000,ROUNDDOWN(B1996*0.9,0)-1100000,B1996-1950000)))))),0)</f>
        <v/>
      </c>
      <c r="N1996" s="18">
        <f>IF(M1996&gt;23500000,NA(),IF(C1996&gt;=2026,IF(M1996&lt;=4890000,1040000,IF(M1996&lt;=6550000,670000,620000)),IF(M1996&lt;=1320000,950000,IF(M1996&lt;=3360000,880000,IF(M1996&lt;=4890000,680000,IF(M1996&lt;=6550000,630000,580000))))))</f>
        <v/>
      </c>
      <c r="O1996" s="18">
        <f>IF(F1996&lt;=0,IF(AND(D1996="はい",C1996&gt;=2026,C1996&lt;=2027),IF(E1996&lt;=0,0,IF(E1996&lt;=30000,E1996,IF(E1996&lt;=60000,ROUNDUP(E1996/2,0)+15000,IF(E1996&lt;=120000,ROUNDUP(E1996/4,0)+30000,60000)))),IF(E1996&lt;=0,0,IF(E1996&lt;=20000,E1996,IF(E1996&lt;=40000,ROUNDUP(E1996/2,0)+10000,IF(E1996&lt;=80000,ROUNDUP(E1996/4,0)+20000,40000))))),IF(E1996&lt;=0,IF(F1996&lt;=0,0,IF(F1996&lt;=25000,F1996,IF(F1996&lt;=50000,ROUNDUP(F1996/2,0)+12500,IF(F1996&lt;=100000,ROUNDUP(F1996/4,0)+25000,50000)))),MAX(IF(F1996&lt;=0,0,IF(F1996&lt;=25000,F1996,IF(F1996&lt;=50000,ROUNDUP(F1996/2,0)+12500,IF(F1996&lt;=100000,ROUNDUP(F1996/4,0)+25000,50000)))),MIN(IF(AND(D1996="はい",C1996&gt;=2026,C1996&lt;=2027),IF(E1996&lt;=0,0,IF(E1996&lt;=30000,E1996,IF(E1996&lt;=60000,ROUNDUP(E1996/2,0)+15000,IF(E1996&lt;=120000,ROUNDUP(E1996/4,0)+30000,60000)))),IF(E1996&lt;=0,0,IF(E1996&lt;=20000,E1996,IF(E1996&lt;=40000,ROUNDUP(E1996/2,0)+10000,IF(E1996&lt;=80000,ROUNDUP(E1996/4,0)+20000,40000)))))+IF(F1996&lt;=0,0,IF(F1996&lt;=25000,F1996,IF(F1996&lt;=50000,ROUNDUP(F1996/2,0)+12500,IF(F1996&lt;=100000,ROUNDUP(F1996/4,0)+25000,50000)))),IF(AND(D1996="はい",C1996&gt;=2026,C1996&lt;=2027),60000,40000)))))</f>
        <v/>
      </c>
      <c r="P1996" s="18">
        <f>IF(G1996&lt;=0,0,IF(G1996&lt;=20000,G1996,IF(G1996&lt;=40000,ROUNDUP(G1996/2,0)+10000,IF(G1996&lt;=80000,ROUNDUP(G1996/4,0)+20000,40000))))</f>
        <v/>
      </c>
      <c r="Q1996" s="18">
        <f>IF(I1996&lt;=0,IF(H1996&lt;=0,0,IF(H1996&lt;=20000,H1996,IF(H1996&lt;=40000,ROUNDUP(H1996/2,0)+10000,IF(H1996&lt;=80000,ROUNDUP(H1996/4,0)+20000,40000)))),IF(H1996&lt;=0,IF(I1996&lt;=0,0,IF(I1996&lt;=25000,I1996,IF(I1996&lt;=50000,ROUNDUP(I1996/2,0)+12500,IF(I1996&lt;=100000,ROUNDUP(I1996/4,0)+25000,50000)))),MAX(IF(I1996&lt;=0,0,IF(I1996&lt;=25000,I1996,IF(I1996&lt;=50000,ROUNDUP(I1996/2,0)+12500,IF(I1996&lt;=100000,ROUNDUP(I1996/4,0)+25000,50000)))),MIN(IF(H1996&lt;=0,0,IF(H1996&lt;=20000,H1996,IF(H1996&lt;=40000,ROUNDUP(H1996/2,0)+10000,IF(H1996&lt;=80000,ROUNDUP(H1996/4,0)+20000,40000))))+IF(I1996&lt;=0,0,IF(I1996&lt;=25000,I1996,IF(I1996&lt;=50000,ROUNDUP(I1996/2,0)+12500,IF(I1996&lt;=100000,ROUNDUP(I1996/4,0)+25000,50000)))),40000))))</f>
        <v/>
      </c>
      <c r="R1996" s="18">
        <f>MIN(120000,O1996+P1996+Q1996)</f>
        <v/>
      </c>
      <c r="S1996" s="18">
        <f>IF(F1996&lt;=0,IF(E1996&lt;=0,0,IF(E1996&lt;=12000,E1996,IF(E1996&lt;=32000,ROUNDUP(E1996/2,0)+6000,IF(E1996&lt;=56000,ROUNDUP(E1996/4,0)+14000,28000)))),IF(E1996&lt;=0,IF(F1996&lt;=0,0,IF(F1996&lt;=15000,F1996,IF(F1996&lt;=40000,ROUNDUP(F1996/2,0)+7500,IF(F1996&lt;=70000,ROUNDUP(F1996/4,0)+17500,35000)))),MAX(IF(F1996&lt;=0,0,IF(F1996&lt;=15000,F1996,IF(F1996&lt;=40000,ROUNDUP(F1996/2,0)+7500,IF(F1996&lt;=70000,ROUNDUP(F1996/4,0)+17500,35000)))),MIN(IF(E1996&lt;=0,0,IF(E1996&lt;=12000,E1996,IF(E1996&lt;=32000,ROUNDUP(E1996/2,0)+6000,IF(E1996&lt;=56000,ROUNDUP(E1996/4,0)+14000,28000))))+IF(F1996&lt;=0,0,IF(F1996&lt;=15000,F1996,IF(F1996&lt;=40000,ROUNDUP(F1996/2,0)+7500,IF(F1996&lt;=70000,ROUNDUP(F1996/4,0)+17500,35000)))),28000))))</f>
        <v/>
      </c>
      <c r="T1996" s="18">
        <f>IF(G1996&lt;=0,0,IF(G1996&lt;=12000,G1996,IF(G1996&lt;=32000,ROUNDUP(G1996/2,0)+6000,IF(G1996&lt;=56000,ROUNDUP(G1996/4,0)+14000,28000))))</f>
        <v/>
      </c>
      <c r="U1996" s="18">
        <f>IF(I1996&lt;=0,IF(H1996&lt;=0,0,IF(H1996&lt;=12000,H1996,IF(H1996&lt;=32000,ROUNDUP(H1996/2,0)+6000,IF(H1996&lt;=56000,ROUNDUP(H1996/4,0)+14000,28000)))),IF(H1996&lt;=0,IF(I1996&lt;=0,0,IF(I1996&lt;=15000,I1996,IF(I1996&lt;=40000,ROUNDUP(I1996/2,0)+7500,IF(I1996&lt;=70000,ROUNDUP(I1996/4,0)+17500,35000)))),MAX(IF(I1996&lt;=0,0,IF(I1996&lt;=15000,I1996,IF(I1996&lt;=40000,ROUNDUP(I1996/2,0)+7500,IF(I1996&lt;=70000,ROUNDUP(I1996/4,0)+17500,35000)))),MIN(IF(H1996&lt;=0,0,IF(H1996&lt;=12000,H1996,IF(H1996&lt;=32000,ROUNDUP(H1996/2,0)+6000,IF(H1996&lt;=56000,ROUNDUP(H1996/4,0)+14000,28000))))+IF(I1996&lt;=0,0,IF(I1996&lt;=15000,I1996,IF(I1996&lt;=40000,ROUNDUP(I1996/2,0)+7500,IF(I1996&lt;=70000,ROUNDUP(I1996/4,0)+17500,35000)))),28000))))</f>
        <v/>
      </c>
      <c r="V1996" s="18">
        <f>MIN(70000,S1996+T1996+U1996)</f>
        <v/>
      </c>
      <c r="W1996" s="18">
        <f>MAX(0,ROUNDDOWN(M1996-J1996-N1996-K1996-0,-3))</f>
        <v/>
      </c>
      <c r="X1996" s="18">
        <f>MAX(0,ROUNDDOWN(M1996-J1996-N1996-K1996-R1996,-3))</f>
        <v/>
      </c>
      <c r="Y1996" s="18">
        <f>IF(W1996&lt;=0,0,ROUNDDOWN((W1996*LOOKUP(W1996,{0,1950001,3300001,6950001,9000001,18000001,40000001},{0.05,0.1,0.2,0.23,0.33,0.4,0.45})-LOOKUP(W1996,{0,1950001,3300001,6950001,9000001,18000001,40000001},{0,97500,427500,636000,1536000,2796000,4796000}))*1.021,-2))</f>
        <v/>
      </c>
      <c r="Z1996" s="18">
        <f>IF(X1996&lt;=0,0,ROUNDDOWN((X1996*LOOKUP(X1996,{0,1950001,3300001,6950001,9000001,18000001,40000001},{0.05,0.1,0.2,0.23,0.33,0.4,0.45})-LOOKUP(X1996,{0,1950001,3300001,6950001,9000001,18000001,40000001},{0,97500,427500,636000,1536000,2796000,4796000}))*1.021,-2))</f>
        <v/>
      </c>
      <c r="AA1996" s="18">
        <f>MAX(0,ROUNDDOWN(M1996-J1996-430000-L1996-0,-3))</f>
        <v/>
      </c>
      <c r="AB1996" s="18">
        <f>MAX(0,ROUNDDOWN(M1996-J1996-430000-L1996-V1996,-3))</f>
        <v/>
      </c>
      <c r="AC1996" s="18">
        <f>IF(M1996&lt;=450000,0,MAX(0,ROUNDDOWN(AA1996*0.06-MIN(50000,AA1996)*0.03,-2))+MAX(0,ROUNDDOWN(AA1996*0.04-MIN(50000,AA1996)*0.02,-2)))</f>
        <v/>
      </c>
      <c r="AD1996" s="18">
        <f>IF(M1996&lt;=450000,0,MAX(0,ROUNDDOWN(AB1996*0.06-MIN(50000,AB1996)*0.03,-2))+MAX(0,ROUNDDOWN(AB1996*0.04-MIN(50000,AB1996)*0.02,-2)))</f>
        <v/>
      </c>
      <c r="AE1996" s="18">
        <f>Y1996-Z1996</f>
        <v/>
      </c>
      <c r="AF1996" s="18">
        <f>AC1996-AD1996</f>
        <v/>
      </c>
      <c r="AG1996" s="18">
        <f>AE1996+AF1996</f>
        <v/>
      </c>
      <c r="AH1996" s="20">
        <f>IF(W1996&lt;=0,0,LOOKUP(W1996,{0,1950001,3300001,6950001,9000001,18000001,40000001},{0.05,0.1,0.2,0.23,0.33,0.4,0.45}))</f>
        <v/>
      </c>
    </row>
    <row r="1997">
      <c r="A1997" t="inlineStr">
        <is>
          <t>1万円刻み 特例あり一般12万円</t>
        </is>
      </c>
      <c r="B1997" s="18">
        <f>'4_1万円刻み'!$A$639</f>
        <v/>
      </c>
      <c r="C1997" s="19" t="n">
        <v>2026</v>
      </c>
      <c r="D1997" t="inlineStr">
        <is>
          <t>はい</t>
        </is>
      </c>
      <c r="E1997" s="18" t="n">
        <v>120000</v>
      </c>
      <c r="F1997" s="18" t="n">
        <v>0</v>
      </c>
      <c r="G1997" s="18" t="n">
        <v>0</v>
      </c>
      <c r="H1997" s="18" t="n">
        <v>0</v>
      </c>
      <c r="I1997" s="18" t="n">
        <v>0</v>
      </c>
      <c r="J1997" s="18">
        <f>ROUND(MIN(B1997/12,650000)*12*0.0915+MIN(B1997/12,1390000)*12*(0.0504+0)+B1997*0.005,0)</f>
        <v/>
      </c>
      <c r="K1997" s="18" t="n">
        <v>0</v>
      </c>
      <c r="L1997" s="18" t="n">
        <v>0</v>
      </c>
      <c r="M1997" s="18">
        <f>ROUND(IF(C1997&gt;=2026,IF(B1997&lt;741000,0,IF(B1997&lt;2191000,B1997-740000,IF(B1997&lt;2193000,1451000,IF(B1997&lt;2196000,1453000,IF(B1997&lt;2200000,1456000,IF(B1997&lt;3600000,ROUNDDOWN(B1997/4,-3)*2.8-80000,IF(B1997&lt;6600000,ROUNDDOWN(B1997/4,-3)*3.2-440000,IF(B1997&lt;8500000,ROUNDDOWN(B1997*0.9,0)-1100000,B1997-1950000)))))))),IF(B1997&lt;651000,0,IF(B1997&lt;1900000,B1997-650000,IF(B1997&lt;3600000,ROUNDDOWN(B1997/4,-3)*2.8-80000,IF(B1997&lt;6600000,ROUNDDOWN(B1997/4,-3)*3.2-440000,IF(B1997&lt;8500000,ROUNDDOWN(B1997*0.9,0)-1100000,B1997-1950000)))))),0)</f>
        <v/>
      </c>
      <c r="N1997" s="18">
        <f>IF(M1997&gt;23500000,NA(),IF(C1997&gt;=2026,IF(M1997&lt;=4890000,1040000,IF(M1997&lt;=6550000,670000,620000)),IF(M1997&lt;=1320000,950000,IF(M1997&lt;=3360000,880000,IF(M1997&lt;=4890000,680000,IF(M1997&lt;=6550000,630000,580000))))))</f>
        <v/>
      </c>
      <c r="O1997" s="18">
        <f>IF(F1997&lt;=0,IF(AND(D1997="はい",C1997&gt;=2026,C1997&lt;=2027),IF(E1997&lt;=0,0,IF(E1997&lt;=30000,E1997,IF(E1997&lt;=60000,ROUNDUP(E1997/2,0)+15000,IF(E1997&lt;=120000,ROUNDUP(E1997/4,0)+30000,60000)))),IF(E1997&lt;=0,0,IF(E1997&lt;=20000,E1997,IF(E1997&lt;=40000,ROUNDUP(E1997/2,0)+10000,IF(E1997&lt;=80000,ROUNDUP(E1997/4,0)+20000,40000))))),IF(E1997&lt;=0,IF(F1997&lt;=0,0,IF(F1997&lt;=25000,F1997,IF(F1997&lt;=50000,ROUNDUP(F1997/2,0)+12500,IF(F1997&lt;=100000,ROUNDUP(F1997/4,0)+25000,50000)))),MAX(IF(F1997&lt;=0,0,IF(F1997&lt;=25000,F1997,IF(F1997&lt;=50000,ROUNDUP(F1997/2,0)+12500,IF(F1997&lt;=100000,ROUNDUP(F1997/4,0)+25000,50000)))),MIN(IF(AND(D1997="はい",C1997&gt;=2026,C1997&lt;=2027),IF(E1997&lt;=0,0,IF(E1997&lt;=30000,E1997,IF(E1997&lt;=60000,ROUNDUP(E1997/2,0)+15000,IF(E1997&lt;=120000,ROUNDUP(E1997/4,0)+30000,60000)))),IF(E1997&lt;=0,0,IF(E1997&lt;=20000,E1997,IF(E1997&lt;=40000,ROUNDUP(E1997/2,0)+10000,IF(E1997&lt;=80000,ROUNDUP(E1997/4,0)+20000,40000)))))+IF(F1997&lt;=0,0,IF(F1997&lt;=25000,F1997,IF(F1997&lt;=50000,ROUNDUP(F1997/2,0)+12500,IF(F1997&lt;=100000,ROUNDUP(F1997/4,0)+25000,50000)))),IF(AND(D1997="はい",C1997&gt;=2026,C1997&lt;=2027),60000,40000)))))</f>
        <v/>
      </c>
      <c r="P1997" s="18">
        <f>IF(G1997&lt;=0,0,IF(G1997&lt;=20000,G1997,IF(G1997&lt;=40000,ROUNDUP(G1997/2,0)+10000,IF(G1997&lt;=80000,ROUNDUP(G1997/4,0)+20000,40000))))</f>
        <v/>
      </c>
      <c r="Q1997" s="18">
        <f>IF(I1997&lt;=0,IF(H1997&lt;=0,0,IF(H1997&lt;=20000,H1997,IF(H1997&lt;=40000,ROUNDUP(H1997/2,0)+10000,IF(H1997&lt;=80000,ROUNDUP(H1997/4,0)+20000,40000)))),IF(H1997&lt;=0,IF(I1997&lt;=0,0,IF(I1997&lt;=25000,I1997,IF(I1997&lt;=50000,ROUNDUP(I1997/2,0)+12500,IF(I1997&lt;=100000,ROUNDUP(I1997/4,0)+25000,50000)))),MAX(IF(I1997&lt;=0,0,IF(I1997&lt;=25000,I1997,IF(I1997&lt;=50000,ROUNDUP(I1997/2,0)+12500,IF(I1997&lt;=100000,ROUNDUP(I1997/4,0)+25000,50000)))),MIN(IF(H1997&lt;=0,0,IF(H1997&lt;=20000,H1997,IF(H1997&lt;=40000,ROUNDUP(H1997/2,0)+10000,IF(H1997&lt;=80000,ROUNDUP(H1997/4,0)+20000,40000))))+IF(I1997&lt;=0,0,IF(I1997&lt;=25000,I1997,IF(I1997&lt;=50000,ROUNDUP(I1997/2,0)+12500,IF(I1997&lt;=100000,ROUNDUP(I1997/4,0)+25000,50000)))),40000))))</f>
        <v/>
      </c>
      <c r="R1997" s="18">
        <f>MIN(120000,O1997+P1997+Q1997)</f>
        <v/>
      </c>
      <c r="S1997" s="18">
        <f>IF(F1997&lt;=0,IF(E1997&lt;=0,0,IF(E1997&lt;=12000,E1997,IF(E1997&lt;=32000,ROUNDUP(E1997/2,0)+6000,IF(E1997&lt;=56000,ROUNDUP(E1997/4,0)+14000,28000)))),IF(E1997&lt;=0,IF(F1997&lt;=0,0,IF(F1997&lt;=15000,F1997,IF(F1997&lt;=40000,ROUNDUP(F1997/2,0)+7500,IF(F1997&lt;=70000,ROUNDUP(F1997/4,0)+17500,35000)))),MAX(IF(F1997&lt;=0,0,IF(F1997&lt;=15000,F1997,IF(F1997&lt;=40000,ROUNDUP(F1997/2,0)+7500,IF(F1997&lt;=70000,ROUNDUP(F1997/4,0)+17500,35000)))),MIN(IF(E1997&lt;=0,0,IF(E1997&lt;=12000,E1997,IF(E1997&lt;=32000,ROUNDUP(E1997/2,0)+6000,IF(E1997&lt;=56000,ROUNDUP(E1997/4,0)+14000,28000))))+IF(F1997&lt;=0,0,IF(F1997&lt;=15000,F1997,IF(F1997&lt;=40000,ROUNDUP(F1997/2,0)+7500,IF(F1997&lt;=70000,ROUNDUP(F1997/4,0)+17500,35000)))),28000))))</f>
        <v/>
      </c>
      <c r="T1997" s="18">
        <f>IF(G1997&lt;=0,0,IF(G1997&lt;=12000,G1997,IF(G1997&lt;=32000,ROUNDUP(G1997/2,0)+6000,IF(G1997&lt;=56000,ROUNDUP(G1997/4,0)+14000,28000))))</f>
        <v/>
      </c>
      <c r="U1997" s="18">
        <f>IF(I1997&lt;=0,IF(H1997&lt;=0,0,IF(H1997&lt;=12000,H1997,IF(H1997&lt;=32000,ROUNDUP(H1997/2,0)+6000,IF(H1997&lt;=56000,ROUNDUP(H1997/4,0)+14000,28000)))),IF(H1997&lt;=0,IF(I1997&lt;=0,0,IF(I1997&lt;=15000,I1997,IF(I1997&lt;=40000,ROUNDUP(I1997/2,0)+7500,IF(I1997&lt;=70000,ROUNDUP(I1997/4,0)+17500,35000)))),MAX(IF(I1997&lt;=0,0,IF(I1997&lt;=15000,I1997,IF(I1997&lt;=40000,ROUNDUP(I1997/2,0)+7500,IF(I1997&lt;=70000,ROUNDUP(I1997/4,0)+17500,35000)))),MIN(IF(H1997&lt;=0,0,IF(H1997&lt;=12000,H1997,IF(H1997&lt;=32000,ROUNDUP(H1997/2,0)+6000,IF(H1997&lt;=56000,ROUNDUP(H1997/4,0)+14000,28000))))+IF(I1997&lt;=0,0,IF(I1997&lt;=15000,I1997,IF(I1997&lt;=40000,ROUNDUP(I1997/2,0)+7500,IF(I1997&lt;=70000,ROUNDUP(I1997/4,0)+17500,35000)))),28000))))</f>
        <v/>
      </c>
      <c r="V1997" s="18">
        <f>MIN(70000,S1997+T1997+U1997)</f>
        <v/>
      </c>
      <c r="W1997" s="18">
        <f>MAX(0,ROUNDDOWN(M1997-J1997-N1997-K1997-0,-3))</f>
        <v/>
      </c>
      <c r="X1997" s="18">
        <f>MAX(0,ROUNDDOWN(M1997-J1997-N1997-K1997-R1997,-3))</f>
        <v/>
      </c>
      <c r="Y1997" s="18">
        <f>IF(W1997&lt;=0,0,ROUNDDOWN((W1997*LOOKUP(W1997,{0,1950001,3300001,6950001,9000001,18000001,40000001},{0.05,0.1,0.2,0.23,0.33,0.4,0.45})-LOOKUP(W1997,{0,1950001,3300001,6950001,9000001,18000001,40000001},{0,97500,427500,636000,1536000,2796000,4796000}))*1.021,-2))</f>
        <v/>
      </c>
      <c r="Z1997" s="18">
        <f>IF(X1997&lt;=0,0,ROUNDDOWN((X1997*LOOKUP(X1997,{0,1950001,3300001,6950001,9000001,18000001,40000001},{0.05,0.1,0.2,0.23,0.33,0.4,0.45})-LOOKUP(X1997,{0,1950001,3300001,6950001,9000001,18000001,40000001},{0,97500,427500,636000,1536000,2796000,4796000}))*1.021,-2))</f>
        <v/>
      </c>
      <c r="AA1997" s="18">
        <f>MAX(0,ROUNDDOWN(M1997-J1997-430000-L1997-0,-3))</f>
        <v/>
      </c>
      <c r="AB1997" s="18">
        <f>MAX(0,ROUNDDOWN(M1997-J1997-430000-L1997-V1997,-3))</f>
        <v/>
      </c>
      <c r="AC1997" s="18">
        <f>IF(M1997&lt;=450000,0,MAX(0,ROUNDDOWN(AA1997*0.06-MIN(50000,AA1997)*0.03,-2))+MAX(0,ROUNDDOWN(AA1997*0.04-MIN(50000,AA1997)*0.02,-2)))</f>
        <v/>
      </c>
      <c r="AD1997" s="18">
        <f>IF(M1997&lt;=450000,0,MAX(0,ROUNDDOWN(AB1997*0.06-MIN(50000,AB1997)*0.03,-2))+MAX(0,ROUNDDOWN(AB1997*0.04-MIN(50000,AB1997)*0.02,-2)))</f>
        <v/>
      </c>
      <c r="AE1997" s="18">
        <f>Y1997-Z1997</f>
        <v/>
      </c>
      <c r="AF1997" s="18">
        <f>AC1997-AD1997</f>
        <v/>
      </c>
      <c r="AG1997" s="18">
        <f>AE1997+AF1997</f>
        <v/>
      </c>
      <c r="AH1997" s="20">
        <f>IF(W1997&lt;=0,0,LOOKUP(W1997,{0,1950001,3300001,6950001,9000001,18000001,40000001},{0.05,0.1,0.2,0.23,0.33,0.4,0.45}))</f>
        <v/>
      </c>
    </row>
    <row r="1998">
      <c r="A1998" t="inlineStr">
        <is>
          <t>1万円刻み 3区分8万円ずつ</t>
        </is>
      </c>
      <c r="B1998" s="18">
        <f>'4_1万円刻み'!$A$640</f>
        <v/>
      </c>
      <c r="C1998" s="19" t="n">
        <v>2026</v>
      </c>
      <c r="D1998" t="inlineStr">
        <is>
          <t>いいえ</t>
        </is>
      </c>
      <c r="E1998" s="18" t="n">
        <v>80000</v>
      </c>
      <c r="F1998" s="18" t="n">
        <v>0</v>
      </c>
      <c r="G1998" s="18" t="n">
        <v>80000</v>
      </c>
      <c r="H1998" s="18" t="n">
        <v>80000</v>
      </c>
      <c r="I1998" s="18" t="n">
        <v>0</v>
      </c>
      <c r="J1998" s="18">
        <f>ROUND(MIN(B1998/12,650000)*12*0.0915+MIN(B1998/12,1390000)*12*(0.0504+0)+B1998*0.005,0)</f>
        <v/>
      </c>
      <c r="K1998" s="18" t="n">
        <v>0</v>
      </c>
      <c r="L1998" s="18" t="n">
        <v>0</v>
      </c>
      <c r="M1998" s="18">
        <f>ROUND(IF(C1998&gt;=2026,IF(B1998&lt;741000,0,IF(B1998&lt;2191000,B1998-740000,IF(B1998&lt;2193000,1451000,IF(B1998&lt;2196000,1453000,IF(B1998&lt;2200000,1456000,IF(B1998&lt;3600000,ROUNDDOWN(B1998/4,-3)*2.8-80000,IF(B1998&lt;6600000,ROUNDDOWN(B1998/4,-3)*3.2-440000,IF(B1998&lt;8500000,ROUNDDOWN(B1998*0.9,0)-1100000,B1998-1950000)))))))),IF(B1998&lt;651000,0,IF(B1998&lt;1900000,B1998-650000,IF(B1998&lt;3600000,ROUNDDOWN(B1998/4,-3)*2.8-80000,IF(B1998&lt;6600000,ROUNDDOWN(B1998/4,-3)*3.2-440000,IF(B1998&lt;8500000,ROUNDDOWN(B1998*0.9,0)-1100000,B1998-1950000)))))),0)</f>
        <v/>
      </c>
      <c r="N1998" s="18">
        <f>IF(M1998&gt;23500000,NA(),IF(C1998&gt;=2026,IF(M1998&lt;=4890000,1040000,IF(M1998&lt;=6550000,670000,620000)),IF(M1998&lt;=1320000,950000,IF(M1998&lt;=3360000,880000,IF(M1998&lt;=4890000,680000,IF(M1998&lt;=6550000,630000,580000))))))</f>
        <v/>
      </c>
      <c r="O1998" s="18">
        <f>IF(F1998&lt;=0,IF(AND(D1998="はい",C1998&gt;=2026,C1998&lt;=2027),IF(E1998&lt;=0,0,IF(E1998&lt;=30000,E1998,IF(E1998&lt;=60000,ROUNDUP(E1998/2,0)+15000,IF(E1998&lt;=120000,ROUNDUP(E1998/4,0)+30000,60000)))),IF(E1998&lt;=0,0,IF(E1998&lt;=20000,E1998,IF(E1998&lt;=40000,ROUNDUP(E1998/2,0)+10000,IF(E1998&lt;=80000,ROUNDUP(E1998/4,0)+20000,40000))))),IF(E1998&lt;=0,IF(F1998&lt;=0,0,IF(F1998&lt;=25000,F1998,IF(F1998&lt;=50000,ROUNDUP(F1998/2,0)+12500,IF(F1998&lt;=100000,ROUNDUP(F1998/4,0)+25000,50000)))),MAX(IF(F1998&lt;=0,0,IF(F1998&lt;=25000,F1998,IF(F1998&lt;=50000,ROUNDUP(F1998/2,0)+12500,IF(F1998&lt;=100000,ROUNDUP(F1998/4,0)+25000,50000)))),MIN(IF(AND(D1998="はい",C1998&gt;=2026,C1998&lt;=2027),IF(E1998&lt;=0,0,IF(E1998&lt;=30000,E1998,IF(E1998&lt;=60000,ROUNDUP(E1998/2,0)+15000,IF(E1998&lt;=120000,ROUNDUP(E1998/4,0)+30000,60000)))),IF(E1998&lt;=0,0,IF(E1998&lt;=20000,E1998,IF(E1998&lt;=40000,ROUNDUP(E1998/2,0)+10000,IF(E1998&lt;=80000,ROUNDUP(E1998/4,0)+20000,40000)))))+IF(F1998&lt;=0,0,IF(F1998&lt;=25000,F1998,IF(F1998&lt;=50000,ROUNDUP(F1998/2,0)+12500,IF(F1998&lt;=100000,ROUNDUP(F1998/4,0)+25000,50000)))),IF(AND(D1998="はい",C1998&gt;=2026,C1998&lt;=2027),60000,40000)))))</f>
        <v/>
      </c>
      <c r="P1998" s="18">
        <f>IF(G1998&lt;=0,0,IF(G1998&lt;=20000,G1998,IF(G1998&lt;=40000,ROUNDUP(G1998/2,0)+10000,IF(G1998&lt;=80000,ROUNDUP(G1998/4,0)+20000,40000))))</f>
        <v/>
      </c>
      <c r="Q1998" s="18">
        <f>IF(I1998&lt;=0,IF(H1998&lt;=0,0,IF(H1998&lt;=20000,H1998,IF(H1998&lt;=40000,ROUNDUP(H1998/2,0)+10000,IF(H1998&lt;=80000,ROUNDUP(H1998/4,0)+20000,40000)))),IF(H1998&lt;=0,IF(I1998&lt;=0,0,IF(I1998&lt;=25000,I1998,IF(I1998&lt;=50000,ROUNDUP(I1998/2,0)+12500,IF(I1998&lt;=100000,ROUNDUP(I1998/4,0)+25000,50000)))),MAX(IF(I1998&lt;=0,0,IF(I1998&lt;=25000,I1998,IF(I1998&lt;=50000,ROUNDUP(I1998/2,0)+12500,IF(I1998&lt;=100000,ROUNDUP(I1998/4,0)+25000,50000)))),MIN(IF(H1998&lt;=0,0,IF(H1998&lt;=20000,H1998,IF(H1998&lt;=40000,ROUNDUP(H1998/2,0)+10000,IF(H1998&lt;=80000,ROUNDUP(H1998/4,0)+20000,40000))))+IF(I1998&lt;=0,0,IF(I1998&lt;=25000,I1998,IF(I1998&lt;=50000,ROUNDUP(I1998/2,0)+12500,IF(I1998&lt;=100000,ROUNDUP(I1998/4,0)+25000,50000)))),40000))))</f>
        <v/>
      </c>
      <c r="R1998" s="18">
        <f>MIN(120000,O1998+P1998+Q1998)</f>
        <v/>
      </c>
      <c r="S1998" s="18">
        <f>IF(F1998&lt;=0,IF(E1998&lt;=0,0,IF(E1998&lt;=12000,E1998,IF(E1998&lt;=32000,ROUNDUP(E1998/2,0)+6000,IF(E1998&lt;=56000,ROUNDUP(E1998/4,0)+14000,28000)))),IF(E1998&lt;=0,IF(F1998&lt;=0,0,IF(F1998&lt;=15000,F1998,IF(F1998&lt;=40000,ROUNDUP(F1998/2,0)+7500,IF(F1998&lt;=70000,ROUNDUP(F1998/4,0)+17500,35000)))),MAX(IF(F1998&lt;=0,0,IF(F1998&lt;=15000,F1998,IF(F1998&lt;=40000,ROUNDUP(F1998/2,0)+7500,IF(F1998&lt;=70000,ROUNDUP(F1998/4,0)+17500,35000)))),MIN(IF(E1998&lt;=0,0,IF(E1998&lt;=12000,E1998,IF(E1998&lt;=32000,ROUNDUP(E1998/2,0)+6000,IF(E1998&lt;=56000,ROUNDUP(E1998/4,0)+14000,28000))))+IF(F1998&lt;=0,0,IF(F1998&lt;=15000,F1998,IF(F1998&lt;=40000,ROUNDUP(F1998/2,0)+7500,IF(F1998&lt;=70000,ROUNDUP(F1998/4,0)+17500,35000)))),28000))))</f>
        <v/>
      </c>
      <c r="T1998" s="18">
        <f>IF(G1998&lt;=0,0,IF(G1998&lt;=12000,G1998,IF(G1998&lt;=32000,ROUNDUP(G1998/2,0)+6000,IF(G1998&lt;=56000,ROUNDUP(G1998/4,0)+14000,28000))))</f>
        <v/>
      </c>
      <c r="U1998" s="18">
        <f>IF(I1998&lt;=0,IF(H1998&lt;=0,0,IF(H1998&lt;=12000,H1998,IF(H1998&lt;=32000,ROUNDUP(H1998/2,0)+6000,IF(H1998&lt;=56000,ROUNDUP(H1998/4,0)+14000,28000)))),IF(H1998&lt;=0,IF(I1998&lt;=0,0,IF(I1998&lt;=15000,I1998,IF(I1998&lt;=40000,ROUNDUP(I1998/2,0)+7500,IF(I1998&lt;=70000,ROUNDUP(I1998/4,0)+17500,35000)))),MAX(IF(I1998&lt;=0,0,IF(I1998&lt;=15000,I1998,IF(I1998&lt;=40000,ROUNDUP(I1998/2,0)+7500,IF(I1998&lt;=70000,ROUNDUP(I1998/4,0)+17500,35000)))),MIN(IF(H1998&lt;=0,0,IF(H1998&lt;=12000,H1998,IF(H1998&lt;=32000,ROUNDUP(H1998/2,0)+6000,IF(H1998&lt;=56000,ROUNDUP(H1998/4,0)+14000,28000))))+IF(I1998&lt;=0,0,IF(I1998&lt;=15000,I1998,IF(I1998&lt;=40000,ROUNDUP(I1998/2,0)+7500,IF(I1998&lt;=70000,ROUNDUP(I1998/4,0)+17500,35000)))),28000))))</f>
        <v/>
      </c>
      <c r="V1998" s="18">
        <f>MIN(70000,S1998+T1998+U1998)</f>
        <v/>
      </c>
      <c r="W1998" s="18">
        <f>MAX(0,ROUNDDOWN(M1998-J1998-N1998-K1998-0,-3))</f>
        <v/>
      </c>
      <c r="X1998" s="18">
        <f>MAX(0,ROUNDDOWN(M1998-J1998-N1998-K1998-R1998,-3))</f>
        <v/>
      </c>
      <c r="Y1998" s="18">
        <f>IF(W1998&lt;=0,0,ROUNDDOWN((W1998*LOOKUP(W1998,{0,1950001,3300001,6950001,9000001,18000001,40000001},{0.05,0.1,0.2,0.23,0.33,0.4,0.45})-LOOKUP(W1998,{0,1950001,3300001,6950001,9000001,18000001,40000001},{0,97500,427500,636000,1536000,2796000,4796000}))*1.021,-2))</f>
        <v/>
      </c>
      <c r="Z1998" s="18">
        <f>IF(X1998&lt;=0,0,ROUNDDOWN((X1998*LOOKUP(X1998,{0,1950001,3300001,6950001,9000001,18000001,40000001},{0.05,0.1,0.2,0.23,0.33,0.4,0.45})-LOOKUP(X1998,{0,1950001,3300001,6950001,9000001,18000001,40000001},{0,97500,427500,636000,1536000,2796000,4796000}))*1.021,-2))</f>
        <v/>
      </c>
      <c r="AA1998" s="18">
        <f>MAX(0,ROUNDDOWN(M1998-J1998-430000-L1998-0,-3))</f>
        <v/>
      </c>
      <c r="AB1998" s="18">
        <f>MAX(0,ROUNDDOWN(M1998-J1998-430000-L1998-V1998,-3))</f>
        <v/>
      </c>
      <c r="AC1998" s="18">
        <f>IF(M1998&lt;=450000,0,MAX(0,ROUNDDOWN(AA1998*0.06-MIN(50000,AA1998)*0.03,-2))+MAX(0,ROUNDDOWN(AA1998*0.04-MIN(50000,AA1998)*0.02,-2)))</f>
        <v/>
      </c>
      <c r="AD1998" s="18">
        <f>IF(M1998&lt;=450000,0,MAX(0,ROUNDDOWN(AB1998*0.06-MIN(50000,AB1998)*0.03,-2))+MAX(0,ROUNDDOWN(AB1998*0.04-MIN(50000,AB1998)*0.02,-2)))</f>
        <v/>
      </c>
      <c r="AE1998" s="18">
        <f>Y1998-Z1998</f>
        <v/>
      </c>
      <c r="AF1998" s="18">
        <f>AC1998-AD1998</f>
        <v/>
      </c>
      <c r="AG1998" s="18">
        <f>AE1998+AF1998</f>
        <v/>
      </c>
      <c r="AH1998" s="20">
        <f>IF(W1998&lt;=0,0,LOOKUP(W1998,{0,1950001,3300001,6950001,9000001,18000001,40000001},{0.05,0.1,0.2,0.23,0.33,0.4,0.45}))</f>
        <v/>
      </c>
    </row>
    <row r="1999">
      <c r="A1999" t="inlineStr">
        <is>
          <t>1万円刻み 一般8万円</t>
        </is>
      </c>
      <c r="B1999" s="18">
        <f>'4_1万円刻み'!$A$640</f>
        <v/>
      </c>
      <c r="C1999" s="19" t="n">
        <v>2026</v>
      </c>
      <c r="D1999" t="inlineStr">
        <is>
          <t>いいえ</t>
        </is>
      </c>
      <c r="E1999" s="18" t="n">
        <v>80000</v>
      </c>
      <c r="F1999" s="18" t="n">
        <v>0</v>
      </c>
      <c r="G1999" s="18" t="n">
        <v>0</v>
      </c>
      <c r="H1999" s="18" t="n">
        <v>0</v>
      </c>
      <c r="I1999" s="18" t="n">
        <v>0</v>
      </c>
      <c r="J1999" s="18">
        <f>ROUND(MIN(B1999/12,650000)*12*0.0915+MIN(B1999/12,1390000)*12*(0.0504+0)+B1999*0.005,0)</f>
        <v/>
      </c>
      <c r="K1999" s="18" t="n">
        <v>0</v>
      </c>
      <c r="L1999" s="18" t="n">
        <v>0</v>
      </c>
      <c r="M1999" s="18">
        <f>ROUND(IF(C1999&gt;=2026,IF(B1999&lt;741000,0,IF(B1999&lt;2191000,B1999-740000,IF(B1999&lt;2193000,1451000,IF(B1999&lt;2196000,1453000,IF(B1999&lt;2200000,1456000,IF(B1999&lt;3600000,ROUNDDOWN(B1999/4,-3)*2.8-80000,IF(B1999&lt;6600000,ROUNDDOWN(B1999/4,-3)*3.2-440000,IF(B1999&lt;8500000,ROUNDDOWN(B1999*0.9,0)-1100000,B1999-1950000)))))))),IF(B1999&lt;651000,0,IF(B1999&lt;1900000,B1999-650000,IF(B1999&lt;3600000,ROUNDDOWN(B1999/4,-3)*2.8-80000,IF(B1999&lt;6600000,ROUNDDOWN(B1999/4,-3)*3.2-440000,IF(B1999&lt;8500000,ROUNDDOWN(B1999*0.9,0)-1100000,B1999-1950000)))))),0)</f>
        <v/>
      </c>
      <c r="N1999" s="18">
        <f>IF(M1999&gt;23500000,NA(),IF(C1999&gt;=2026,IF(M1999&lt;=4890000,1040000,IF(M1999&lt;=6550000,670000,620000)),IF(M1999&lt;=1320000,950000,IF(M1999&lt;=3360000,880000,IF(M1999&lt;=4890000,680000,IF(M1999&lt;=6550000,630000,580000))))))</f>
        <v/>
      </c>
      <c r="O1999" s="18">
        <f>IF(F1999&lt;=0,IF(AND(D1999="はい",C1999&gt;=2026,C1999&lt;=2027),IF(E1999&lt;=0,0,IF(E1999&lt;=30000,E1999,IF(E1999&lt;=60000,ROUNDUP(E1999/2,0)+15000,IF(E1999&lt;=120000,ROUNDUP(E1999/4,0)+30000,60000)))),IF(E1999&lt;=0,0,IF(E1999&lt;=20000,E1999,IF(E1999&lt;=40000,ROUNDUP(E1999/2,0)+10000,IF(E1999&lt;=80000,ROUNDUP(E1999/4,0)+20000,40000))))),IF(E1999&lt;=0,IF(F1999&lt;=0,0,IF(F1999&lt;=25000,F1999,IF(F1999&lt;=50000,ROUNDUP(F1999/2,0)+12500,IF(F1999&lt;=100000,ROUNDUP(F1999/4,0)+25000,50000)))),MAX(IF(F1999&lt;=0,0,IF(F1999&lt;=25000,F1999,IF(F1999&lt;=50000,ROUNDUP(F1999/2,0)+12500,IF(F1999&lt;=100000,ROUNDUP(F1999/4,0)+25000,50000)))),MIN(IF(AND(D1999="はい",C1999&gt;=2026,C1999&lt;=2027),IF(E1999&lt;=0,0,IF(E1999&lt;=30000,E1999,IF(E1999&lt;=60000,ROUNDUP(E1999/2,0)+15000,IF(E1999&lt;=120000,ROUNDUP(E1999/4,0)+30000,60000)))),IF(E1999&lt;=0,0,IF(E1999&lt;=20000,E1999,IF(E1999&lt;=40000,ROUNDUP(E1999/2,0)+10000,IF(E1999&lt;=80000,ROUNDUP(E1999/4,0)+20000,40000)))))+IF(F1999&lt;=0,0,IF(F1999&lt;=25000,F1999,IF(F1999&lt;=50000,ROUNDUP(F1999/2,0)+12500,IF(F1999&lt;=100000,ROUNDUP(F1999/4,0)+25000,50000)))),IF(AND(D1999="はい",C1999&gt;=2026,C1999&lt;=2027),60000,40000)))))</f>
        <v/>
      </c>
      <c r="P1999" s="18">
        <f>IF(G1999&lt;=0,0,IF(G1999&lt;=20000,G1999,IF(G1999&lt;=40000,ROUNDUP(G1999/2,0)+10000,IF(G1999&lt;=80000,ROUNDUP(G1999/4,0)+20000,40000))))</f>
        <v/>
      </c>
      <c r="Q1999" s="18">
        <f>IF(I1999&lt;=0,IF(H1999&lt;=0,0,IF(H1999&lt;=20000,H1999,IF(H1999&lt;=40000,ROUNDUP(H1999/2,0)+10000,IF(H1999&lt;=80000,ROUNDUP(H1999/4,0)+20000,40000)))),IF(H1999&lt;=0,IF(I1999&lt;=0,0,IF(I1999&lt;=25000,I1999,IF(I1999&lt;=50000,ROUNDUP(I1999/2,0)+12500,IF(I1999&lt;=100000,ROUNDUP(I1999/4,0)+25000,50000)))),MAX(IF(I1999&lt;=0,0,IF(I1999&lt;=25000,I1999,IF(I1999&lt;=50000,ROUNDUP(I1999/2,0)+12500,IF(I1999&lt;=100000,ROUNDUP(I1999/4,0)+25000,50000)))),MIN(IF(H1999&lt;=0,0,IF(H1999&lt;=20000,H1999,IF(H1999&lt;=40000,ROUNDUP(H1999/2,0)+10000,IF(H1999&lt;=80000,ROUNDUP(H1999/4,0)+20000,40000))))+IF(I1999&lt;=0,0,IF(I1999&lt;=25000,I1999,IF(I1999&lt;=50000,ROUNDUP(I1999/2,0)+12500,IF(I1999&lt;=100000,ROUNDUP(I1999/4,0)+25000,50000)))),40000))))</f>
        <v/>
      </c>
      <c r="R1999" s="18">
        <f>MIN(120000,O1999+P1999+Q1999)</f>
        <v/>
      </c>
      <c r="S1999" s="18">
        <f>IF(F1999&lt;=0,IF(E1999&lt;=0,0,IF(E1999&lt;=12000,E1999,IF(E1999&lt;=32000,ROUNDUP(E1999/2,0)+6000,IF(E1999&lt;=56000,ROUNDUP(E1999/4,0)+14000,28000)))),IF(E1999&lt;=0,IF(F1999&lt;=0,0,IF(F1999&lt;=15000,F1999,IF(F1999&lt;=40000,ROUNDUP(F1999/2,0)+7500,IF(F1999&lt;=70000,ROUNDUP(F1999/4,0)+17500,35000)))),MAX(IF(F1999&lt;=0,0,IF(F1999&lt;=15000,F1999,IF(F1999&lt;=40000,ROUNDUP(F1999/2,0)+7500,IF(F1999&lt;=70000,ROUNDUP(F1999/4,0)+17500,35000)))),MIN(IF(E1999&lt;=0,0,IF(E1999&lt;=12000,E1999,IF(E1999&lt;=32000,ROUNDUP(E1999/2,0)+6000,IF(E1999&lt;=56000,ROUNDUP(E1999/4,0)+14000,28000))))+IF(F1999&lt;=0,0,IF(F1999&lt;=15000,F1999,IF(F1999&lt;=40000,ROUNDUP(F1999/2,0)+7500,IF(F1999&lt;=70000,ROUNDUP(F1999/4,0)+17500,35000)))),28000))))</f>
        <v/>
      </c>
      <c r="T1999" s="18">
        <f>IF(G1999&lt;=0,0,IF(G1999&lt;=12000,G1999,IF(G1999&lt;=32000,ROUNDUP(G1999/2,0)+6000,IF(G1999&lt;=56000,ROUNDUP(G1999/4,0)+14000,28000))))</f>
        <v/>
      </c>
      <c r="U1999" s="18">
        <f>IF(I1999&lt;=0,IF(H1999&lt;=0,0,IF(H1999&lt;=12000,H1999,IF(H1999&lt;=32000,ROUNDUP(H1999/2,0)+6000,IF(H1999&lt;=56000,ROUNDUP(H1999/4,0)+14000,28000)))),IF(H1999&lt;=0,IF(I1999&lt;=0,0,IF(I1999&lt;=15000,I1999,IF(I1999&lt;=40000,ROUNDUP(I1999/2,0)+7500,IF(I1999&lt;=70000,ROUNDUP(I1999/4,0)+17500,35000)))),MAX(IF(I1999&lt;=0,0,IF(I1999&lt;=15000,I1999,IF(I1999&lt;=40000,ROUNDUP(I1999/2,0)+7500,IF(I1999&lt;=70000,ROUNDUP(I1999/4,0)+17500,35000)))),MIN(IF(H1999&lt;=0,0,IF(H1999&lt;=12000,H1999,IF(H1999&lt;=32000,ROUNDUP(H1999/2,0)+6000,IF(H1999&lt;=56000,ROUNDUP(H1999/4,0)+14000,28000))))+IF(I1999&lt;=0,0,IF(I1999&lt;=15000,I1999,IF(I1999&lt;=40000,ROUNDUP(I1999/2,0)+7500,IF(I1999&lt;=70000,ROUNDUP(I1999/4,0)+17500,35000)))),28000))))</f>
        <v/>
      </c>
      <c r="V1999" s="18">
        <f>MIN(70000,S1999+T1999+U1999)</f>
        <v/>
      </c>
      <c r="W1999" s="18">
        <f>MAX(0,ROUNDDOWN(M1999-J1999-N1999-K1999-0,-3))</f>
        <v/>
      </c>
      <c r="X1999" s="18">
        <f>MAX(0,ROUNDDOWN(M1999-J1999-N1999-K1999-R1999,-3))</f>
        <v/>
      </c>
      <c r="Y1999" s="18">
        <f>IF(W1999&lt;=0,0,ROUNDDOWN((W1999*LOOKUP(W1999,{0,1950001,3300001,6950001,9000001,18000001,40000001},{0.05,0.1,0.2,0.23,0.33,0.4,0.45})-LOOKUP(W1999,{0,1950001,3300001,6950001,9000001,18000001,40000001},{0,97500,427500,636000,1536000,2796000,4796000}))*1.021,-2))</f>
        <v/>
      </c>
      <c r="Z1999" s="18">
        <f>IF(X1999&lt;=0,0,ROUNDDOWN((X1999*LOOKUP(X1999,{0,1950001,3300001,6950001,9000001,18000001,40000001},{0.05,0.1,0.2,0.23,0.33,0.4,0.45})-LOOKUP(X1999,{0,1950001,3300001,6950001,9000001,18000001,40000001},{0,97500,427500,636000,1536000,2796000,4796000}))*1.021,-2))</f>
        <v/>
      </c>
      <c r="AA1999" s="18">
        <f>MAX(0,ROUNDDOWN(M1999-J1999-430000-L1999-0,-3))</f>
        <v/>
      </c>
      <c r="AB1999" s="18">
        <f>MAX(0,ROUNDDOWN(M1999-J1999-430000-L1999-V1999,-3))</f>
        <v/>
      </c>
      <c r="AC1999" s="18">
        <f>IF(M1999&lt;=450000,0,MAX(0,ROUNDDOWN(AA1999*0.06-MIN(50000,AA1999)*0.03,-2))+MAX(0,ROUNDDOWN(AA1999*0.04-MIN(50000,AA1999)*0.02,-2)))</f>
        <v/>
      </c>
      <c r="AD1999" s="18">
        <f>IF(M1999&lt;=450000,0,MAX(0,ROUNDDOWN(AB1999*0.06-MIN(50000,AB1999)*0.03,-2))+MAX(0,ROUNDDOWN(AB1999*0.04-MIN(50000,AB1999)*0.02,-2)))</f>
        <v/>
      </c>
      <c r="AE1999" s="18">
        <f>Y1999-Z1999</f>
        <v/>
      </c>
      <c r="AF1999" s="18">
        <f>AC1999-AD1999</f>
        <v/>
      </c>
      <c r="AG1999" s="18">
        <f>AE1999+AF1999</f>
        <v/>
      </c>
      <c r="AH1999" s="20">
        <f>IF(W1999&lt;=0,0,LOOKUP(W1999,{0,1950001,3300001,6950001,9000001,18000001,40000001},{0.05,0.1,0.2,0.23,0.33,0.4,0.45}))</f>
        <v/>
      </c>
    </row>
    <row r="2000">
      <c r="A2000" t="inlineStr">
        <is>
          <t>1万円刻み 特例あり一般12万円</t>
        </is>
      </c>
      <c r="B2000" s="18">
        <f>'4_1万円刻み'!$A$640</f>
        <v/>
      </c>
      <c r="C2000" s="19" t="n">
        <v>2026</v>
      </c>
      <c r="D2000" t="inlineStr">
        <is>
          <t>はい</t>
        </is>
      </c>
      <c r="E2000" s="18" t="n">
        <v>120000</v>
      </c>
      <c r="F2000" s="18" t="n">
        <v>0</v>
      </c>
      <c r="G2000" s="18" t="n">
        <v>0</v>
      </c>
      <c r="H2000" s="18" t="n">
        <v>0</v>
      </c>
      <c r="I2000" s="18" t="n">
        <v>0</v>
      </c>
      <c r="J2000" s="18">
        <f>ROUND(MIN(B2000/12,650000)*12*0.0915+MIN(B2000/12,1390000)*12*(0.0504+0)+B2000*0.005,0)</f>
        <v/>
      </c>
      <c r="K2000" s="18" t="n">
        <v>0</v>
      </c>
      <c r="L2000" s="18" t="n">
        <v>0</v>
      </c>
      <c r="M2000" s="18">
        <f>ROUND(IF(C2000&gt;=2026,IF(B2000&lt;741000,0,IF(B2000&lt;2191000,B2000-740000,IF(B2000&lt;2193000,1451000,IF(B2000&lt;2196000,1453000,IF(B2000&lt;2200000,1456000,IF(B2000&lt;3600000,ROUNDDOWN(B2000/4,-3)*2.8-80000,IF(B2000&lt;6600000,ROUNDDOWN(B2000/4,-3)*3.2-440000,IF(B2000&lt;8500000,ROUNDDOWN(B2000*0.9,0)-1100000,B2000-1950000)))))))),IF(B2000&lt;651000,0,IF(B2000&lt;1900000,B2000-650000,IF(B2000&lt;3600000,ROUNDDOWN(B2000/4,-3)*2.8-80000,IF(B2000&lt;6600000,ROUNDDOWN(B2000/4,-3)*3.2-440000,IF(B2000&lt;8500000,ROUNDDOWN(B2000*0.9,0)-1100000,B2000-1950000)))))),0)</f>
        <v/>
      </c>
      <c r="N2000" s="18">
        <f>IF(M2000&gt;23500000,NA(),IF(C2000&gt;=2026,IF(M2000&lt;=4890000,1040000,IF(M2000&lt;=6550000,670000,620000)),IF(M2000&lt;=1320000,950000,IF(M2000&lt;=3360000,880000,IF(M2000&lt;=4890000,680000,IF(M2000&lt;=6550000,630000,580000))))))</f>
        <v/>
      </c>
      <c r="O2000" s="18">
        <f>IF(F2000&lt;=0,IF(AND(D2000="はい",C2000&gt;=2026,C2000&lt;=2027),IF(E2000&lt;=0,0,IF(E2000&lt;=30000,E2000,IF(E2000&lt;=60000,ROUNDUP(E2000/2,0)+15000,IF(E2000&lt;=120000,ROUNDUP(E2000/4,0)+30000,60000)))),IF(E2000&lt;=0,0,IF(E2000&lt;=20000,E2000,IF(E2000&lt;=40000,ROUNDUP(E2000/2,0)+10000,IF(E2000&lt;=80000,ROUNDUP(E2000/4,0)+20000,40000))))),IF(E2000&lt;=0,IF(F2000&lt;=0,0,IF(F2000&lt;=25000,F2000,IF(F2000&lt;=50000,ROUNDUP(F2000/2,0)+12500,IF(F2000&lt;=100000,ROUNDUP(F2000/4,0)+25000,50000)))),MAX(IF(F2000&lt;=0,0,IF(F2000&lt;=25000,F2000,IF(F2000&lt;=50000,ROUNDUP(F2000/2,0)+12500,IF(F2000&lt;=100000,ROUNDUP(F2000/4,0)+25000,50000)))),MIN(IF(AND(D2000="はい",C2000&gt;=2026,C2000&lt;=2027),IF(E2000&lt;=0,0,IF(E2000&lt;=30000,E2000,IF(E2000&lt;=60000,ROUNDUP(E2000/2,0)+15000,IF(E2000&lt;=120000,ROUNDUP(E2000/4,0)+30000,60000)))),IF(E2000&lt;=0,0,IF(E2000&lt;=20000,E2000,IF(E2000&lt;=40000,ROUNDUP(E2000/2,0)+10000,IF(E2000&lt;=80000,ROUNDUP(E2000/4,0)+20000,40000)))))+IF(F2000&lt;=0,0,IF(F2000&lt;=25000,F2000,IF(F2000&lt;=50000,ROUNDUP(F2000/2,0)+12500,IF(F2000&lt;=100000,ROUNDUP(F2000/4,0)+25000,50000)))),IF(AND(D2000="はい",C2000&gt;=2026,C2000&lt;=2027),60000,40000)))))</f>
        <v/>
      </c>
      <c r="P2000" s="18">
        <f>IF(G2000&lt;=0,0,IF(G2000&lt;=20000,G2000,IF(G2000&lt;=40000,ROUNDUP(G2000/2,0)+10000,IF(G2000&lt;=80000,ROUNDUP(G2000/4,0)+20000,40000))))</f>
        <v/>
      </c>
      <c r="Q2000" s="18">
        <f>IF(I2000&lt;=0,IF(H2000&lt;=0,0,IF(H2000&lt;=20000,H2000,IF(H2000&lt;=40000,ROUNDUP(H2000/2,0)+10000,IF(H2000&lt;=80000,ROUNDUP(H2000/4,0)+20000,40000)))),IF(H2000&lt;=0,IF(I2000&lt;=0,0,IF(I2000&lt;=25000,I2000,IF(I2000&lt;=50000,ROUNDUP(I2000/2,0)+12500,IF(I2000&lt;=100000,ROUNDUP(I2000/4,0)+25000,50000)))),MAX(IF(I2000&lt;=0,0,IF(I2000&lt;=25000,I2000,IF(I2000&lt;=50000,ROUNDUP(I2000/2,0)+12500,IF(I2000&lt;=100000,ROUNDUP(I2000/4,0)+25000,50000)))),MIN(IF(H2000&lt;=0,0,IF(H2000&lt;=20000,H2000,IF(H2000&lt;=40000,ROUNDUP(H2000/2,0)+10000,IF(H2000&lt;=80000,ROUNDUP(H2000/4,0)+20000,40000))))+IF(I2000&lt;=0,0,IF(I2000&lt;=25000,I2000,IF(I2000&lt;=50000,ROUNDUP(I2000/2,0)+12500,IF(I2000&lt;=100000,ROUNDUP(I2000/4,0)+25000,50000)))),40000))))</f>
        <v/>
      </c>
      <c r="R2000" s="18">
        <f>MIN(120000,O2000+P2000+Q2000)</f>
        <v/>
      </c>
      <c r="S2000" s="18">
        <f>IF(F2000&lt;=0,IF(E2000&lt;=0,0,IF(E2000&lt;=12000,E2000,IF(E2000&lt;=32000,ROUNDUP(E2000/2,0)+6000,IF(E2000&lt;=56000,ROUNDUP(E2000/4,0)+14000,28000)))),IF(E2000&lt;=0,IF(F2000&lt;=0,0,IF(F2000&lt;=15000,F2000,IF(F2000&lt;=40000,ROUNDUP(F2000/2,0)+7500,IF(F2000&lt;=70000,ROUNDUP(F2000/4,0)+17500,35000)))),MAX(IF(F2000&lt;=0,0,IF(F2000&lt;=15000,F2000,IF(F2000&lt;=40000,ROUNDUP(F2000/2,0)+7500,IF(F2000&lt;=70000,ROUNDUP(F2000/4,0)+17500,35000)))),MIN(IF(E2000&lt;=0,0,IF(E2000&lt;=12000,E2000,IF(E2000&lt;=32000,ROUNDUP(E2000/2,0)+6000,IF(E2000&lt;=56000,ROUNDUP(E2000/4,0)+14000,28000))))+IF(F2000&lt;=0,0,IF(F2000&lt;=15000,F2000,IF(F2000&lt;=40000,ROUNDUP(F2000/2,0)+7500,IF(F2000&lt;=70000,ROUNDUP(F2000/4,0)+17500,35000)))),28000))))</f>
        <v/>
      </c>
      <c r="T2000" s="18">
        <f>IF(G2000&lt;=0,0,IF(G2000&lt;=12000,G2000,IF(G2000&lt;=32000,ROUNDUP(G2000/2,0)+6000,IF(G2000&lt;=56000,ROUNDUP(G2000/4,0)+14000,28000))))</f>
        <v/>
      </c>
      <c r="U2000" s="18">
        <f>IF(I2000&lt;=0,IF(H2000&lt;=0,0,IF(H2000&lt;=12000,H2000,IF(H2000&lt;=32000,ROUNDUP(H2000/2,0)+6000,IF(H2000&lt;=56000,ROUNDUP(H2000/4,0)+14000,28000)))),IF(H2000&lt;=0,IF(I2000&lt;=0,0,IF(I2000&lt;=15000,I2000,IF(I2000&lt;=40000,ROUNDUP(I2000/2,0)+7500,IF(I2000&lt;=70000,ROUNDUP(I2000/4,0)+17500,35000)))),MAX(IF(I2000&lt;=0,0,IF(I2000&lt;=15000,I2000,IF(I2000&lt;=40000,ROUNDUP(I2000/2,0)+7500,IF(I2000&lt;=70000,ROUNDUP(I2000/4,0)+17500,35000)))),MIN(IF(H2000&lt;=0,0,IF(H2000&lt;=12000,H2000,IF(H2000&lt;=32000,ROUNDUP(H2000/2,0)+6000,IF(H2000&lt;=56000,ROUNDUP(H2000/4,0)+14000,28000))))+IF(I2000&lt;=0,0,IF(I2000&lt;=15000,I2000,IF(I2000&lt;=40000,ROUNDUP(I2000/2,0)+7500,IF(I2000&lt;=70000,ROUNDUP(I2000/4,0)+17500,35000)))),28000))))</f>
        <v/>
      </c>
      <c r="V2000" s="18">
        <f>MIN(70000,S2000+T2000+U2000)</f>
        <v/>
      </c>
      <c r="W2000" s="18">
        <f>MAX(0,ROUNDDOWN(M2000-J2000-N2000-K2000-0,-3))</f>
        <v/>
      </c>
      <c r="X2000" s="18">
        <f>MAX(0,ROUNDDOWN(M2000-J2000-N2000-K2000-R2000,-3))</f>
        <v/>
      </c>
      <c r="Y2000" s="18">
        <f>IF(W2000&lt;=0,0,ROUNDDOWN((W2000*LOOKUP(W2000,{0,1950001,3300001,6950001,9000001,18000001,40000001},{0.05,0.1,0.2,0.23,0.33,0.4,0.45})-LOOKUP(W2000,{0,1950001,3300001,6950001,9000001,18000001,40000001},{0,97500,427500,636000,1536000,2796000,4796000}))*1.021,-2))</f>
        <v/>
      </c>
      <c r="Z2000" s="18">
        <f>IF(X2000&lt;=0,0,ROUNDDOWN((X2000*LOOKUP(X2000,{0,1950001,3300001,6950001,9000001,18000001,40000001},{0.05,0.1,0.2,0.23,0.33,0.4,0.45})-LOOKUP(X2000,{0,1950001,3300001,6950001,9000001,18000001,40000001},{0,97500,427500,636000,1536000,2796000,4796000}))*1.021,-2))</f>
        <v/>
      </c>
      <c r="AA2000" s="18">
        <f>MAX(0,ROUNDDOWN(M2000-J2000-430000-L2000-0,-3))</f>
        <v/>
      </c>
      <c r="AB2000" s="18">
        <f>MAX(0,ROUNDDOWN(M2000-J2000-430000-L2000-V2000,-3))</f>
        <v/>
      </c>
      <c r="AC2000" s="18">
        <f>IF(M2000&lt;=450000,0,MAX(0,ROUNDDOWN(AA2000*0.06-MIN(50000,AA2000)*0.03,-2))+MAX(0,ROUNDDOWN(AA2000*0.04-MIN(50000,AA2000)*0.02,-2)))</f>
        <v/>
      </c>
      <c r="AD2000" s="18">
        <f>IF(M2000&lt;=450000,0,MAX(0,ROUNDDOWN(AB2000*0.06-MIN(50000,AB2000)*0.03,-2))+MAX(0,ROUNDDOWN(AB2000*0.04-MIN(50000,AB2000)*0.02,-2)))</f>
        <v/>
      </c>
      <c r="AE2000" s="18">
        <f>Y2000-Z2000</f>
        <v/>
      </c>
      <c r="AF2000" s="18">
        <f>AC2000-AD2000</f>
        <v/>
      </c>
      <c r="AG2000" s="18">
        <f>AE2000+AF2000</f>
        <v/>
      </c>
      <c r="AH2000" s="20">
        <f>IF(W2000&lt;=0,0,LOOKUP(W2000,{0,1950001,3300001,6950001,9000001,18000001,40000001},{0.05,0.1,0.2,0.23,0.33,0.4,0.45}))</f>
        <v/>
      </c>
    </row>
    <row r="2001">
      <c r="A2001" t="inlineStr">
        <is>
          <t>1万円刻み 3区分8万円ずつ</t>
        </is>
      </c>
      <c r="B2001" s="18">
        <f>'4_1万円刻み'!$A$641</f>
        <v/>
      </c>
      <c r="C2001" s="19" t="n">
        <v>2026</v>
      </c>
      <c r="D2001" t="inlineStr">
        <is>
          <t>いいえ</t>
        </is>
      </c>
      <c r="E2001" s="18" t="n">
        <v>80000</v>
      </c>
      <c r="F2001" s="18" t="n">
        <v>0</v>
      </c>
      <c r="G2001" s="18" t="n">
        <v>80000</v>
      </c>
      <c r="H2001" s="18" t="n">
        <v>80000</v>
      </c>
      <c r="I2001" s="18" t="n">
        <v>0</v>
      </c>
      <c r="J2001" s="18">
        <f>ROUND(MIN(B2001/12,650000)*12*0.0915+MIN(B2001/12,1390000)*12*(0.0504+0)+B2001*0.005,0)</f>
        <v/>
      </c>
      <c r="K2001" s="18" t="n">
        <v>0</v>
      </c>
      <c r="L2001" s="18" t="n">
        <v>0</v>
      </c>
      <c r="M2001" s="18">
        <f>ROUND(IF(C2001&gt;=2026,IF(B2001&lt;741000,0,IF(B2001&lt;2191000,B2001-740000,IF(B2001&lt;2193000,1451000,IF(B2001&lt;2196000,1453000,IF(B2001&lt;2200000,1456000,IF(B2001&lt;3600000,ROUNDDOWN(B2001/4,-3)*2.8-80000,IF(B2001&lt;6600000,ROUNDDOWN(B2001/4,-3)*3.2-440000,IF(B2001&lt;8500000,ROUNDDOWN(B2001*0.9,0)-1100000,B2001-1950000)))))))),IF(B2001&lt;651000,0,IF(B2001&lt;1900000,B2001-650000,IF(B2001&lt;3600000,ROUNDDOWN(B2001/4,-3)*2.8-80000,IF(B2001&lt;6600000,ROUNDDOWN(B2001/4,-3)*3.2-440000,IF(B2001&lt;8500000,ROUNDDOWN(B2001*0.9,0)-1100000,B2001-1950000)))))),0)</f>
        <v/>
      </c>
      <c r="N2001" s="18">
        <f>IF(M2001&gt;23500000,NA(),IF(C2001&gt;=2026,IF(M2001&lt;=4890000,1040000,IF(M2001&lt;=6550000,670000,620000)),IF(M2001&lt;=1320000,950000,IF(M2001&lt;=3360000,880000,IF(M2001&lt;=4890000,680000,IF(M2001&lt;=6550000,630000,580000))))))</f>
        <v/>
      </c>
      <c r="O2001" s="18">
        <f>IF(F2001&lt;=0,IF(AND(D2001="はい",C2001&gt;=2026,C2001&lt;=2027),IF(E2001&lt;=0,0,IF(E2001&lt;=30000,E2001,IF(E2001&lt;=60000,ROUNDUP(E2001/2,0)+15000,IF(E2001&lt;=120000,ROUNDUP(E2001/4,0)+30000,60000)))),IF(E2001&lt;=0,0,IF(E2001&lt;=20000,E2001,IF(E2001&lt;=40000,ROUNDUP(E2001/2,0)+10000,IF(E2001&lt;=80000,ROUNDUP(E2001/4,0)+20000,40000))))),IF(E2001&lt;=0,IF(F2001&lt;=0,0,IF(F2001&lt;=25000,F2001,IF(F2001&lt;=50000,ROUNDUP(F2001/2,0)+12500,IF(F2001&lt;=100000,ROUNDUP(F2001/4,0)+25000,50000)))),MAX(IF(F2001&lt;=0,0,IF(F2001&lt;=25000,F2001,IF(F2001&lt;=50000,ROUNDUP(F2001/2,0)+12500,IF(F2001&lt;=100000,ROUNDUP(F2001/4,0)+25000,50000)))),MIN(IF(AND(D2001="はい",C2001&gt;=2026,C2001&lt;=2027),IF(E2001&lt;=0,0,IF(E2001&lt;=30000,E2001,IF(E2001&lt;=60000,ROUNDUP(E2001/2,0)+15000,IF(E2001&lt;=120000,ROUNDUP(E2001/4,0)+30000,60000)))),IF(E2001&lt;=0,0,IF(E2001&lt;=20000,E2001,IF(E2001&lt;=40000,ROUNDUP(E2001/2,0)+10000,IF(E2001&lt;=80000,ROUNDUP(E2001/4,0)+20000,40000)))))+IF(F2001&lt;=0,0,IF(F2001&lt;=25000,F2001,IF(F2001&lt;=50000,ROUNDUP(F2001/2,0)+12500,IF(F2001&lt;=100000,ROUNDUP(F2001/4,0)+25000,50000)))),IF(AND(D2001="はい",C2001&gt;=2026,C2001&lt;=2027),60000,40000)))))</f>
        <v/>
      </c>
      <c r="P2001" s="18">
        <f>IF(G2001&lt;=0,0,IF(G2001&lt;=20000,G2001,IF(G2001&lt;=40000,ROUNDUP(G2001/2,0)+10000,IF(G2001&lt;=80000,ROUNDUP(G2001/4,0)+20000,40000))))</f>
        <v/>
      </c>
      <c r="Q2001" s="18">
        <f>IF(I2001&lt;=0,IF(H2001&lt;=0,0,IF(H2001&lt;=20000,H2001,IF(H2001&lt;=40000,ROUNDUP(H2001/2,0)+10000,IF(H2001&lt;=80000,ROUNDUP(H2001/4,0)+20000,40000)))),IF(H2001&lt;=0,IF(I2001&lt;=0,0,IF(I2001&lt;=25000,I2001,IF(I2001&lt;=50000,ROUNDUP(I2001/2,0)+12500,IF(I2001&lt;=100000,ROUNDUP(I2001/4,0)+25000,50000)))),MAX(IF(I2001&lt;=0,0,IF(I2001&lt;=25000,I2001,IF(I2001&lt;=50000,ROUNDUP(I2001/2,0)+12500,IF(I2001&lt;=100000,ROUNDUP(I2001/4,0)+25000,50000)))),MIN(IF(H2001&lt;=0,0,IF(H2001&lt;=20000,H2001,IF(H2001&lt;=40000,ROUNDUP(H2001/2,0)+10000,IF(H2001&lt;=80000,ROUNDUP(H2001/4,0)+20000,40000))))+IF(I2001&lt;=0,0,IF(I2001&lt;=25000,I2001,IF(I2001&lt;=50000,ROUNDUP(I2001/2,0)+12500,IF(I2001&lt;=100000,ROUNDUP(I2001/4,0)+25000,50000)))),40000))))</f>
        <v/>
      </c>
      <c r="R2001" s="18">
        <f>MIN(120000,O2001+P2001+Q2001)</f>
        <v/>
      </c>
      <c r="S2001" s="18">
        <f>IF(F2001&lt;=0,IF(E2001&lt;=0,0,IF(E2001&lt;=12000,E2001,IF(E2001&lt;=32000,ROUNDUP(E2001/2,0)+6000,IF(E2001&lt;=56000,ROUNDUP(E2001/4,0)+14000,28000)))),IF(E2001&lt;=0,IF(F2001&lt;=0,0,IF(F2001&lt;=15000,F2001,IF(F2001&lt;=40000,ROUNDUP(F2001/2,0)+7500,IF(F2001&lt;=70000,ROUNDUP(F2001/4,0)+17500,35000)))),MAX(IF(F2001&lt;=0,0,IF(F2001&lt;=15000,F2001,IF(F2001&lt;=40000,ROUNDUP(F2001/2,0)+7500,IF(F2001&lt;=70000,ROUNDUP(F2001/4,0)+17500,35000)))),MIN(IF(E2001&lt;=0,0,IF(E2001&lt;=12000,E2001,IF(E2001&lt;=32000,ROUNDUP(E2001/2,0)+6000,IF(E2001&lt;=56000,ROUNDUP(E2001/4,0)+14000,28000))))+IF(F2001&lt;=0,0,IF(F2001&lt;=15000,F2001,IF(F2001&lt;=40000,ROUNDUP(F2001/2,0)+7500,IF(F2001&lt;=70000,ROUNDUP(F2001/4,0)+17500,35000)))),28000))))</f>
        <v/>
      </c>
      <c r="T2001" s="18">
        <f>IF(G2001&lt;=0,0,IF(G2001&lt;=12000,G2001,IF(G2001&lt;=32000,ROUNDUP(G2001/2,0)+6000,IF(G2001&lt;=56000,ROUNDUP(G2001/4,0)+14000,28000))))</f>
        <v/>
      </c>
      <c r="U2001" s="18">
        <f>IF(I2001&lt;=0,IF(H2001&lt;=0,0,IF(H2001&lt;=12000,H2001,IF(H2001&lt;=32000,ROUNDUP(H2001/2,0)+6000,IF(H2001&lt;=56000,ROUNDUP(H2001/4,0)+14000,28000)))),IF(H2001&lt;=0,IF(I2001&lt;=0,0,IF(I2001&lt;=15000,I2001,IF(I2001&lt;=40000,ROUNDUP(I2001/2,0)+7500,IF(I2001&lt;=70000,ROUNDUP(I2001/4,0)+17500,35000)))),MAX(IF(I2001&lt;=0,0,IF(I2001&lt;=15000,I2001,IF(I2001&lt;=40000,ROUNDUP(I2001/2,0)+7500,IF(I2001&lt;=70000,ROUNDUP(I2001/4,0)+17500,35000)))),MIN(IF(H2001&lt;=0,0,IF(H2001&lt;=12000,H2001,IF(H2001&lt;=32000,ROUNDUP(H2001/2,0)+6000,IF(H2001&lt;=56000,ROUNDUP(H2001/4,0)+14000,28000))))+IF(I2001&lt;=0,0,IF(I2001&lt;=15000,I2001,IF(I2001&lt;=40000,ROUNDUP(I2001/2,0)+7500,IF(I2001&lt;=70000,ROUNDUP(I2001/4,0)+17500,35000)))),28000))))</f>
        <v/>
      </c>
      <c r="V2001" s="18">
        <f>MIN(70000,S2001+T2001+U2001)</f>
        <v/>
      </c>
      <c r="W2001" s="18">
        <f>MAX(0,ROUNDDOWN(M2001-J2001-N2001-K2001-0,-3))</f>
        <v/>
      </c>
      <c r="X2001" s="18">
        <f>MAX(0,ROUNDDOWN(M2001-J2001-N2001-K2001-R2001,-3))</f>
        <v/>
      </c>
      <c r="Y2001" s="18">
        <f>IF(W2001&lt;=0,0,ROUNDDOWN((W2001*LOOKUP(W2001,{0,1950001,3300001,6950001,9000001,18000001,40000001},{0.05,0.1,0.2,0.23,0.33,0.4,0.45})-LOOKUP(W2001,{0,1950001,3300001,6950001,9000001,18000001,40000001},{0,97500,427500,636000,1536000,2796000,4796000}))*1.021,-2))</f>
        <v/>
      </c>
      <c r="Z2001" s="18">
        <f>IF(X2001&lt;=0,0,ROUNDDOWN((X2001*LOOKUP(X2001,{0,1950001,3300001,6950001,9000001,18000001,40000001},{0.05,0.1,0.2,0.23,0.33,0.4,0.45})-LOOKUP(X2001,{0,1950001,3300001,6950001,9000001,18000001,40000001},{0,97500,427500,636000,1536000,2796000,4796000}))*1.021,-2))</f>
        <v/>
      </c>
      <c r="AA2001" s="18">
        <f>MAX(0,ROUNDDOWN(M2001-J2001-430000-L2001-0,-3))</f>
        <v/>
      </c>
      <c r="AB2001" s="18">
        <f>MAX(0,ROUNDDOWN(M2001-J2001-430000-L2001-V2001,-3))</f>
        <v/>
      </c>
      <c r="AC2001" s="18">
        <f>IF(M2001&lt;=450000,0,MAX(0,ROUNDDOWN(AA2001*0.06-MIN(50000,AA2001)*0.03,-2))+MAX(0,ROUNDDOWN(AA2001*0.04-MIN(50000,AA2001)*0.02,-2)))</f>
        <v/>
      </c>
      <c r="AD2001" s="18">
        <f>IF(M2001&lt;=450000,0,MAX(0,ROUNDDOWN(AB2001*0.06-MIN(50000,AB2001)*0.03,-2))+MAX(0,ROUNDDOWN(AB2001*0.04-MIN(50000,AB2001)*0.02,-2)))</f>
        <v/>
      </c>
      <c r="AE2001" s="18">
        <f>Y2001-Z2001</f>
        <v/>
      </c>
      <c r="AF2001" s="18">
        <f>AC2001-AD2001</f>
        <v/>
      </c>
      <c r="AG2001" s="18">
        <f>AE2001+AF2001</f>
        <v/>
      </c>
      <c r="AH2001" s="20">
        <f>IF(W2001&lt;=0,0,LOOKUP(W2001,{0,1950001,3300001,6950001,9000001,18000001,40000001},{0.05,0.1,0.2,0.23,0.33,0.4,0.45}))</f>
        <v/>
      </c>
    </row>
    <row r="2002">
      <c r="A2002" t="inlineStr">
        <is>
          <t>1万円刻み 一般8万円</t>
        </is>
      </c>
      <c r="B2002" s="18">
        <f>'4_1万円刻み'!$A$641</f>
        <v/>
      </c>
      <c r="C2002" s="19" t="n">
        <v>2026</v>
      </c>
      <c r="D2002" t="inlineStr">
        <is>
          <t>いいえ</t>
        </is>
      </c>
      <c r="E2002" s="18" t="n">
        <v>80000</v>
      </c>
      <c r="F2002" s="18" t="n">
        <v>0</v>
      </c>
      <c r="G2002" s="18" t="n">
        <v>0</v>
      </c>
      <c r="H2002" s="18" t="n">
        <v>0</v>
      </c>
      <c r="I2002" s="18" t="n">
        <v>0</v>
      </c>
      <c r="J2002" s="18">
        <f>ROUND(MIN(B2002/12,650000)*12*0.0915+MIN(B2002/12,1390000)*12*(0.0504+0)+B2002*0.005,0)</f>
        <v/>
      </c>
      <c r="K2002" s="18" t="n">
        <v>0</v>
      </c>
      <c r="L2002" s="18" t="n">
        <v>0</v>
      </c>
      <c r="M2002" s="18">
        <f>ROUND(IF(C2002&gt;=2026,IF(B2002&lt;741000,0,IF(B2002&lt;2191000,B2002-740000,IF(B2002&lt;2193000,1451000,IF(B2002&lt;2196000,1453000,IF(B2002&lt;2200000,1456000,IF(B2002&lt;3600000,ROUNDDOWN(B2002/4,-3)*2.8-80000,IF(B2002&lt;6600000,ROUNDDOWN(B2002/4,-3)*3.2-440000,IF(B2002&lt;8500000,ROUNDDOWN(B2002*0.9,0)-1100000,B2002-1950000)))))))),IF(B2002&lt;651000,0,IF(B2002&lt;1900000,B2002-650000,IF(B2002&lt;3600000,ROUNDDOWN(B2002/4,-3)*2.8-80000,IF(B2002&lt;6600000,ROUNDDOWN(B2002/4,-3)*3.2-440000,IF(B2002&lt;8500000,ROUNDDOWN(B2002*0.9,0)-1100000,B2002-1950000)))))),0)</f>
        <v/>
      </c>
      <c r="N2002" s="18">
        <f>IF(M2002&gt;23500000,NA(),IF(C2002&gt;=2026,IF(M2002&lt;=4890000,1040000,IF(M2002&lt;=6550000,670000,620000)),IF(M2002&lt;=1320000,950000,IF(M2002&lt;=3360000,880000,IF(M2002&lt;=4890000,680000,IF(M2002&lt;=6550000,630000,580000))))))</f>
        <v/>
      </c>
      <c r="O2002" s="18">
        <f>IF(F2002&lt;=0,IF(AND(D2002="はい",C2002&gt;=2026,C2002&lt;=2027),IF(E2002&lt;=0,0,IF(E2002&lt;=30000,E2002,IF(E2002&lt;=60000,ROUNDUP(E2002/2,0)+15000,IF(E2002&lt;=120000,ROUNDUP(E2002/4,0)+30000,60000)))),IF(E2002&lt;=0,0,IF(E2002&lt;=20000,E2002,IF(E2002&lt;=40000,ROUNDUP(E2002/2,0)+10000,IF(E2002&lt;=80000,ROUNDUP(E2002/4,0)+20000,40000))))),IF(E2002&lt;=0,IF(F2002&lt;=0,0,IF(F2002&lt;=25000,F2002,IF(F2002&lt;=50000,ROUNDUP(F2002/2,0)+12500,IF(F2002&lt;=100000,ROUNDUP(F2002/4,0)+25000,50000)))),MAX(IF(F2002&lt;=0,0,IF(F2002&lt;=25000,F2002,IF(F2002&lt;=50000,ROUNDUP(F2002/2,0)+12500,IF(F2002&lt;=100000,ROUNDUP(F2002/4,0)+25000,50000)))),MIN(IF(AND(D2002="はい",C2002&gt;=2026,C2002&lt;=2027),IF(E2002&lt;=0,0,IF(E2002&lt;=30000,E2002,IF(E2002&lt;=60000,ROUNDUP(E2002/2,0)+15000,IF(E2002&lt;=120000,ROUNDUP(E2002/4,0)+30000,60000)))),IF(E2002&lt;=0,0,IF(E2002&lt;=20000,E2002,IF(E2002&lt;=40000,ROUNDUP(E2002/2,0)+10000,IF(E2002&lt;=80000,ROUNDUP(E2002/4,0)+20000,40000)))))+IF(F2002&lt;=0,0,IF(F2002&lt;=25000,F2002,IF(F2002&lt;=50000,ROUNDUP(F2002/2,0)+12500,IF(F2002&lt;=100000,ROUNDUP(F2002/4,0)+25000,50000)))),IF(AND(D2002="はい",C2002&gt;=2026,C2002&lt;=2027),60000,40000)))))</f>
        <v/>
      </c>
      <c r="P2002" s="18">
        <f>IF(G2002&lt;=0,0,IF(G2002&lt;=20000,G2002,IF(G2002&lt;=40000,ROUNDUP(G2002/2,0)+10000,IF(G2002&lt;=80000,ROUNDUP(G2002/4,0)+20000,40000))))</f>
        <v/>
      </c>
      <c r="Q2002" s="18">
        <f>IF(I2002&lt;=0,IF(H2002&lt;=0,0,IF(H2002&lt;=20000,H2002,IF(H2002&lt;=40000,ROUNDUP(H2002/2,0)+10000,IF(H2002&lt;=80000,ROUNDUP(H2002/4,0)+20000,40000)))),IF(H2002&lt;=0,IF(I2002&lt;=0,0,IF(I2002&lt;=25000,I2002,IF(I2002&lt;=50000,ROUNDUP(I2002/2,0)+12500,IF(I2002&lt;=100000,ROUNDUP(I2002/4,0)+25000,50000)))),MAX(IF(I2002&lt;=0,0,IF(I2002&lt;=25000,I2002,IF(I2002&lt;=50000,ROUNDUP(I2002/2,0)+12500,IF(I2002&lt;=100000,ROUNDUP(I2002/4,0)+25000,50000)))),MIN(IF(H2002&lt;=0,0,IF(H2002&lt;=20000,H2002,IF(H2002&lt;=40000,ROUNDUP(H2002/2,0)+10000,IF(H2002&lt;=80000,ROUNDUP(H2002/4,0)+20000,40000))))+IF(I2002&lt;=0,0,IF(I2002&lt;=25000,I2002,IF(I2002&lt;=50000,ROUNDUP(I2002/2,0)+12500,IF(I2002&lt;=100000,ROUNDUP(I2002/4,0)+25000,50000)))),40000))))</f>
        <v/>
      </c>
      <c r="R2002" s="18">
        <f>MIN(120000,O2002+P2002+Q2002)</f>
        <v/>
      </c>
      <c r="S2002" s="18">
        <f>IF(F2002&lt;=0,IF(E2002&lt;=0,0,IF(E2002&lt;=12000,E2002,IF(E2002&lt;=32000,ROUNDUP(E2002/2,0)+6000,IF(E2002&lt;=56000,ROUNDUP(E2002/4,0)+14000,28000)))),IF(E2002&lt;=0,IF(F2002&lt;=0,0,IF(F2002&lt;=15000,F2002,IF(F2002&lt;=40000,ROUNDUP(F2002/2,0)+7500,IF(F2002&lt;=70000,ROUNDUP(F2002/4,0)+17500,35000)))),MAX(IF(F2002&lt;=0,0,IF(F2002&lt;=15000,F2002,IF(F2002&lt;=40000,ROUNDUP(F2002/2,0)+7500,IF(F2002&lt;=70000,ROUNDUP(F2002/4,0)+17500,35000)))),MIN(IF(E2002&lt;=0,0,IF(E2002&lt;=12000,E2002,IF(E2002&lt;=32000,ROUNDUP(E2002/2,0)+6000,IF(E2002&lt;=56000,ROUNDUP(E2002/4,0)+14000,28000))))+IF(F2002&lt;=0,0,IF(F2002&lt;=15000,F2002,IF(F2002&lt;=40000,ROUNDUP(F2002/2,0)+7500,IF(F2002&lt;=70000,ROUNDUP(F2002/4,0)+17500,35000)))),28000))))</f>
        <v/>
      </c>
      <c r="T2002" s="18">
        <f>IF(G2002&lt;=0,0,IF(G2002&lt;=12000,G2002,IF(G2002&lt;=32000,ROUNDUP(G2002/2,0)+6000,IF(G2002&lt;=56000,ROUNDUP(G2002/4,0)+14000,28000))))</f>
        <v/>
      </c>
      <c r="U2002" s="18">
        <f>IF(I2002&lt;=0,IF(H2002&lt;=0,0,IF(H2002&lt;=12000,H2002,IF(H2002&lt;=32000,ROUNDUP(H2002/2,0)+6000,IF(H2002&lt;=56000,ROUNDUP(H2002/4,0)+14000,28000)))),IF(H2002&lt;=0,IF(I2002&lt;=0,0,IF(I2002&lt;=15000,I2002,IF(I2002&lt;=40000,ROUNDUP(I2002/2,0)+7500,IF(I2002&lt;=70000,ROUNDUP(I2002/4,0)+17500,35000)))),MAX(IF(I2002&lt;=0,0,IF(I2002&lt;=15000,I2002,IF(I2002&lt;=40000,ROUNDUP(I2002/2,0)+7500,IF(I2002&lt;=70000,ROUNDUP(I2002/4,0)+17500,35000)))),MIN(IF(H2002&lt;=0,0,IF(H2002&lt;=12000,H2002,IF(H2002&lt;=32000,ROUNDUP(H2002/2,0)+6000,IF(H2002&lt;=56000,ROUNDUP(H2002/4,0)+14000,28000))))+IF(I2002&lt;=0,0,IF(I2002&lt;=15000,I2002,IF(I2002&lt;=40000,ROUNDUP(I2002/2,0)+7500,IF(I2002&lt;=70000,ROUNDUP(I2002/4,0)+17500,35000)))),28000))))</f>
        <v/>
      </c>
      <c r="V2002" s="18">
        <f>MIN(70000,S2002+T2002+U2002)</f>
        <v/>
      </c>
      <c r="W2002" s="18">
        <f>MAX(0,ROUNDDOWN(M2002-J2002-N2002-K2002-0,-3))</f>
        <v/>
      </c>
      <c r="X2002" s="18">
        <f>MAX(0,ROUNDDOWN(M2002-J2002-N2002-K2002-R2002,-3))</f>
        <v/>
      </c>
      <c r="Y2002" s="18">
        <f>IF(W2002&lt;=0,0,ROUNDDOWN((W2002*LOOKUP(W2002,{0,1950001,3300001,6950001,9000001,18000001,40000001},{0.05,0.1,0.2,0.23,0.33,0.4,0.45})-LOOKUP(W2002,{0,1950001,3300001,6950001,9000001,18000001,40000001},{0,97500,427500,636000,1536000,2796000,4796000}))*1.021,-2))</f>
        <v/>
      </c>
      <c r="Z2002" s="18">
        <f>IF(X2002&lt;=0,0,ROUNDDOWN((X2002*LOOKUP(X2002,{0,1950001,3300001,6950001,9000001,18000001,40000001},{0.05,0.1,0.2,0.23,0.33,0.4,0.45})-LOOKUP(X2002,{0,1950001,3300001,6950001,9000001,18000001,40000001},{0,97500,427500,636000,1536000,2796000,4796000}))*1.021,-2))</f>
        <v/>
      </c>
      <c r="AA2002" s="18">
        <f>MAX(0,ROUNDDOWN(M2002-J2002-430000-L2002-0,-3))</f>
        <v/>
      </c>
      <c r="AB2002" s="18">
        <f>MAX(0,ROUNDDOWN(M2002-J2002-430000-L2002-V2002,-3))</f>
        <v/>
      </c>
      <c r="AC2002" s="18">
        <f>IF(M2002&lt;=450000,0,MAX(0,ROUNDDOWN(AA2002*0.06-MIN(50000,AA2002)*0.03,-2))+MAX(0,ROUNDDOWN(AA2002*0.04-MIN(50000,AA2002)*0.02,-2)))</f>
        <v/>
      </c>
      <c r="AD2002" s="18">
        <f>IF(M2002&lt;=450000,0,MAX(0,ROUNDDOWN(AB2002*0.06-MIN(50000,AB2002)*0.03,-2))+MAX(0,ROUNDDOWN(AB2002*0.04-MIN(50000,AB2002)*0.02,-2)))</f>
        <v/>
      </c>
      <c r="AE2002" s="18">
        <f>Y2002-Z2002</f>
        <v/>
      </c>
      <c r="AF2002" s="18">
        <f>AC2002-AD2002</f>
        <v/>
      </c>
      <c r="AG2002" s="18">
        <f>AE2002+AF2002</f>
        <v/>
      </c>
      <c r="AH2002" s="20">
        <f>IF(W2002&lt;=0,0,LOOKUP(W2002,{0,1950001,3300001,6950001,9000001,18000001,40000001},{0.05,0.1,0.2,0.23,0.33,0.4,0.45}))</f>
        <v/>
      </c>
    </row>
    <row r="2003">
      <c r="A2003" t="inlineStr">
        <is>
          <t>1万円刻み 特例あり一般12万円</t>
        </is>
      </c>
      <c r="B2003" s="18">
        <f>'4_1万円刻み'!$A$641</f>
        <v/>
      </c>
      <c r="C2003" s="19" t="n">
        <v>2026</v>
      </c>
      <c r="D2003" t="inlineStr">
        <is>
          <t>はい</t>
        </is>
      </c>
      <c r="E2003" s="18" t="n">
        <v>120000</v>
      </c>
      <c r="F2003" s="18" t="n">
        <v>0</v>
      </c>
      <c r="G2003" s="18" t="n">
        <v>0</v>
      </c>
      <c r="H2003" s="18" t="n">
        <v>0</v>
      </c>
      <c r="I2003" s="18" t="n">
        <v>0</v>
      </c>
      <c r="J2003" s="18">
        <f>ROUND(MIN(B2003/12,650000)*12*0.0915+MIN(B2003/12,1390000)*12*(0.0504+0)+B2003*0.005,0)</f>
        <v/>
      </c>
      <c r="K2003" s="18" t="n">
        <v>0</v>
      </c>
      <c r="L2003" s="18" t="n">
        <v>0</v>
      </c>
      <c r="M2003" s="18">
        <f>ROUND(IF(C2003&gt;=2026,IF(B2003&lt;741000,0,IF(B2003&lt;2191000,B2003-740000,IF(B2003&lt;2193000,1451000,IF(B2003&lt;2196000,1453000,IF(B2003&lt;2200000,1456000,IF(B2003&lt;3600000,ROUNDDOWN(B2003/4,-3)*2.8-80000,IF(B2003&lt;6600000,ROUNDDOWN(B2003/4,-3)*3.2-440000,IF(B2003&lt;8500000,ROUNDDOWN(B2003*0.9,0)-1100000,B2003-1950000)))))))),IF(B2003&lt;651000,0,IF(B2003&lt;1900000,B2003-650000,IF(B2003&lt;3600000,ROUNDDOWN(B2003/4,-3)*2.8-80000,IF(B2003&lt;6600000,ROUNDDOWN(B2003/4,-3)*3.2-440000,IF(B2003&lt;8500000,ROUNDDOWN(B2003*0.9,0)-1100000,B2003-1950000)))))),0)</f>
        <v/>
      </c>
      <c r="N2003" s="18">
        <f>IF(M2003&gt;23500000,NA(),IF(C2003&gt;=2026,IF(M2003&lt;=4890000,1040000,IF(M2003&lt;=6550000,670000,620000)),IF(M2003&lt;=1320000,950000,IF(M2003&lt;=3360000,880000,IF(M2003&lt;=4890000,680000,IF(M2003&lt;=6550000,630000,580000))))))</f>
        <v/>
      </c>
      <c r="O2003" s="18">
        <f>IF(F2003&lt;=0,IF(AND(D2003="はい",C2003&gt;=2026,C2003&lt;=2027),IF(E2003&lt;=0,0,IF(E2003&lt;=30000,E2003,IF(E2003&lt;=60000,ROUNDUP(E2003/2,0)+15000,IF(E2003&lt;=120000,ROUNDUP(E2003/4,0)+30000,60000)))),IF(E2003&lt;=0,0,IF(E2003&lt;=20000,E2003,IF(E2003&lt;=40000,ROUNDUP(E2003/2,0)+10000,IF(E2003&lt;=80000,ROUNDUP(E2003/4,0)+20000,40000))))),IF(E2003&lt;=0,IF(F2003&lt;=0,0,IF(F2003&lt;=25000,F2003,IF(F2003&lt;=50000,ROUNDUP(F2003/2,0)+12500,IF(F2003&lt;=100000,ROUNDUP(F2003/4,0)+25000,50000)))),MAX(IF(F2003&lt;=0,0,IF(F2003&lt;=25000,F2003,IF(F2003&lt;=50000,ROUNDUP(F2003/2,0)+12500,IF(F2003&lt;=100000,ROUNDUP(F2003/4,0)+25000,50000)))),MIN(IF(AND(D2003="はい",C2003&gt;=2026,C2003&lt;=2027),IF(E2003&lt;=0,0,IF(E2003&lt;=30000,E2003,IF(E2003&lt;=60000,ROUNDUP(E2003/2,0)+15000,IF(E2003&lt;=120000,ROUNDUP(E2003/4,0)+30000,60000)))),IF(E2003&lt;=0,0,IF(E2003&lt;=20000,E2003,IF(E2003&lt;=40000,ROUNDUP(E2003/2,0)+10000,IF(E2003&lt;=80000,ROUNDUP(E2003/4,0)+20000,40000)))))+IF(F2003&lt;=0,0,IF(F2003&lt;=25000,F2003,IF(F2003&lt;=50000,ROUNDUP(F2003/2,0)+12500,IF(F2003&lt;=100000,ROUNDUP(F2003/4,0)+25000,50000)))),IF(AND(D2003="はい",C2003&gt;=2026,C2003&lt;=2027),60000,40000)))))</f>
        <v/>
      </c>
      <c r="P2003" s="18">
        <f>IF(G2003&lt;=0,0,IF(G2003&lt;=20000,G2003,IF(G2003&lt;=40000,ROUNDUP(G2003/2,0)+10000,IF(G2003&lt;=80000,ROUNDUP(G2003/4,0)+20000,40000))))</f>
        <v/>
      </c>
      <c r="Q2003" s="18">
        <f>IF(I2003&lt;=0,IF(H2003&lt;=0,0,IF(H2003&lt;=20000,H2003,IF(H2003&lt;=40000,ROUNDUP(H2003/2,0)+10000,IF(H2003&lt;=80000,ROUNDUP(H2003/4,0)+20000,40000)))),IF(H2003&lt;=0,IF(I2003&lt;=0,0,IF(I2003&lt;=25000,I2003,IF(I2003&lt;=50000,ROUNDUP(I2003/2,0)+12500,IF(I2003&lt;=100000,ROUNDUP(I2003/4,0)+25000,50000)))),MAX(IF(I2003&lt;=0,0,IF(I2003&lt;=25000,I2003,IF(I2003&lt;=50000,ROUNDUP(I2003/2,0)+12500,IF(I2003&lt;=100000,ROUNDUP(I2003/4,0)+25000,50000)))),MIN(IF(H2003&lt;=0,0,IF(H2003&lt;=20000,H2003,IF(H2003&lt;=40000,ROUNDUP(H2003/2,0)+10000,IF(H2003&lt;=80000,ROUNDUP(H2003/4,0)+20000,40000))))+IF(I2003&lt;=0,0,IF(I2003&lt;=25000,I2003,IF(I2003&lt;=50000,ROUNDUP(I2003/2,0)+12500,IF(I2003&lt;=100000,ROUNDUP(I2003/4,0)+25000,50000)))),40000))))</f>
        <v/>
      </c>
      <c r="R2003" s="18">
        <f>MIN(120000,O2003+P2003+Q2003)</f>
        <v/>
      </c>
      <c r="S2003" s="18">
        <f>IF(F2003&lt;=0,IF(E2003&lt;=0,0,IF(E2003&lt;=12000,E2003,IF(E2003&lt;=32000,ROUNDUP(E2003/2,0)+6000,IF(E2003&lt;=56000,ROUNDUP(E2003/4,0)+14000,28000)))),IF(E2003&lt;=0,IF(F2003&lt;=0,0,IF(F2003&lt;=15000,F2003,IF(F2003&lt;=40000,ROUNDUP(F2003/2,0)+7500,IF(F2003&lt;=70000,ROUNDUP(F2003/4,0)+17500,35000)))),MAX(IF(F2003&lt;=0,0,IF(F2003&lt;=15000,F2003,IF(F2003&lt;=40000,ROUNDUP(F2003/2,0)+7500,IF(F2003&lt;=70000,ROUNDUP(F2003/4,0)+17500,35000)))),MIN(IF(E2003&lt;=0,0,IF(E2003&lt;=12000,E2003,IF(E2003&lt;=32000,ROUNDUP(E2003/2,0)+6000,IF(E2003&lt;=56000,ROUNDUP(E2003/4,0)+14000,28000))))+IF(F2003&lt;=0,0,IF(F2003&lt;=15000,F2003,IF(F2003&lt;=40000,ROUNDUP(F2003/2,0)+7500,IF(F2003&lt;=70000,ROUNDUP(F2003/4,0)+17500,35000)))),28000))))</f>
        <v/>
      </c>
      <c r="T2003" s="18">
        <f>IF(G2003&lt;=0,0,IF(G2003&lt;=12000,G2003,IF(G2003&lt;=32000,ROUNDUP(G2003/2,0)+6000,IF(G2003&lt;=56000,ROUNDUP(G2003/4,0)+14000,28000))))</f>
        <v/>
      </c>
      <c r="U2003" s="18">
        <f>IF(I2003&lt;=0,IF(H2003&lt;=0,0,IF(H2003&lt;=12000,H2003,IF(H2003&lt;=32000,ROUNDUP(H2003/2,0)+6000,IF(H2003&lt;=56000,ROUNDUP(H2003/4,0)+14000,28000)))),IF(H2003&lt;=0,IF(I2003&lt;=0,0,IF(I2003&lt;=15000,I2003,IF(I2003&lt;=40000,ROUNDUP(I2003/2,0)+7500,IF(I2003&lt;=70000,ROUNDUP(I2003/4,0)+17500,35000)))),MAX(IF(I2003&lt;=0,0,IF(I2003&lt;=15000,I2003,IF(I2003&lt;=40000,ROUNDUP(I2003/2,0)+7500,IF(I2003&lt;=70000,ROUNDUP(I2003/4,0)+17500,35000)))),MIN(IF(H2003&lt;=0,0,IF(H2003&lt;=12000,H2003,IF(H2003&lt;=32000,ROUNDUP(H2003/2,0)+6000,IF(H2003&lt;=56000,ROUNDUP(H2003/4,0)+14000,28000))))+IF(I2003&lt;=0,0,IF(I2003&lt;=15000,I2003,IF(I2003&lt;=40000,ROUNDUP(I2003/2,0)+7500,IF(I2003&lt;=70000,ROUNDUP(I2003/4,0)+17500,35000)))),28000))))</f>
        <v/>
      </c>
      <c r="V2003" s="18">
        <f>MIN(70000,S2003+T2003+U2003)</f>
        <v/>
      </c>
      <c r="W2003" s="18">
        <f>MAX(0,ROUNDDOWN(M2003-J2003-N2003-K2003-0,-3))</f>
        <v/>
      </c>
      <c r="X2003" s="18">
        <f>MAX(0,ROUNDDOWN(M2003-J2003-N2003-K2003-R2003,-3))</f>
        <v/>
      </c>
      <c r="Y2003" s="18">
        <f>IF(W2003&lt;=0,0,ROUNDDOWN((W2003*LOOKUP(W2003,{0,1950001,3300001,6950001,9000001,18000001,40000001},{0.05,0.1,0.2,0.23,0.33,0.4,0.45})-LOOKUP(W2003,{0,1950001,3300001,6950001,9000001,18000001,40000001},{0,97500,427500,636000,1536000,2796000,4796000}))*1.021,-2))</f>
        <v/>
      </c>
      <c r="Z2003" s="18">
        <f>IF(X2003&lt;=0,0,ROUNDDOWN((X2003*LOOKUP(X2003,{0,1950001,3300001,6950001,9000001,18000001,40000001},{0.05,0.1,0.2,0.23,0.33,0.4,0.45})-LOOKUP(X2003,{0,1950001,3300001,6950001,9000001,18000001,40000001},{0,97500,427500,636000,1536000,2796000,4796000}))*1.021,-2))</f>
        <v/>
      </c>
      <c r="AA2003" s="18">
        <f>MAX(0,ROUNDDOWN(M2003-J2003-430000-L2003-0,-3))</f>
        <v/>
      </c>
      <c r="AB2003" s="18">
        <f>MAX(0,ROUNDDOWN(M2003-J2003-430000-L2003-V2003,-3))</f>
        <v/>
      </c>
      <c r="AC2003" s="18">
        <f>IF(M2003&lt;=450000,0,MAX(0,ROUNDDOWN(AA2003*0.06-MIN(50000,AA2003)*0.03,-2))+MAX(0,ROUNDDOWN(AA2003*0.04-MIN(50000,AA2003)*0.02,-2)))</f>
        <v/>
      </c>
      <c r="AD2003" s="18">
        <f>IF(M2003&lt;=450000,0,MAX(0,ROUNDDOWN(AB2003*0.06-MIN(50000,AB2003)*0.03,-2))+MAX(0,ROUNDDOWN(AB2003*0.04-MIN(50000,AB2003)*0.02,-2)))</f>
        <v/>
      </c>
      <c r="AE2003" s="18">
        <f>Y2003-Z2003</f>
        <v/>
      </c>
      <c r="AF2003" s="18">
        <f>AC2003-AD2003</f>
        <v/>
      </c>
      <c r="AG2003" s="18">
        <f>AE2003+AF2003</f>
        <v/>
      </c>
      <c r="AH2003" s="20">
        <f>IF(W2003&lt;=0,0,LOOKUP(W2003,{0,1950001,3300001,6950001,9000001,18000001,40000001},{0.05,0.1,0.2,0.23,0.33,0.4,0.45}))</f>
        <v/>
      </c>
    </row>
    <row r="2004">
      <c r="A2004" t="inlineStr">
        <is>
          <t>1万円刻み 3区分8万円ずつ</t>
        </is>
      </c>
      <c r="B2004" s="18">
        <f>'4_1万円刻み'!$A$642</f>
        <v/>
      </c>
      <c r="C2004" s="19" t="n">
        <v>2026</v>
      </c>
      <c r="D2004" t="inlineStr">
        <is>
          <t>いいえ</t>
        </is>
      </c>
      <c r="E2004" s="18" t="n">
        <v>80000</v>
      </c>
      <c r="F2004" s="18" t="n">
        <v>0</v>
      </c>
      <c r="G2004" s="18" t="n">
        <v>80000</v>
      </c>
      <c r="H2004" s="18" t="n">
        <v>80000</v>
      </c>
      <c r="I2004" s="18" t="n">
        <v>0</v>
      </c>
      <c r="J2004" s="18">
        <f>ROUND(MIN(B2004/12,650000)*12*0.0915+MIN(B2004/12,1390000)*12*(0.0504+0)+B2004*0.005,0)</f>
        <v/>
      </c>
      <c r="K2004" s="18" t="n">
        <v>0</v>
      </c>
      <c r="L2004" s="18" t="n">
        <v>0</v>
      </c>
      <c r="M2004" s="18">
        <f>ROUND(IF(C2004&gt;=2026,IF(B2004&lt;741000,0,IF(B2004&lt;2191000,B2004-740000,IF(B2004&lt;2193000,1451000,IF(B2004&lt;2196000,1453000,IF(B2004&lt;2200000,1456000,IF(B2004&lt;3600000,ROUNDDOWN(B2004/4,-3)*2.8-80000,IF(B2004&lt;6600000,ROUNDDOWN(B2004/4,-3)*3.2-440000,IF(B2004&lt;8500000,ROUNDDOWN(B2004*0.9,0)-1100000,B2004-1950000)))))))),IF(B2004&lt;651000,0,IF(B2004&lt;1900000,B2004-650000,IF(B2004&lt;3600000,ROUNDDOWN(B2004/4,-3)*2.8-80000,IF(B2004&lt;6600000,ROUNDDOWN(B2004/4,-3)*3.2-440000,IF(B2004&lt;8500000,ROUNDDOWN(B2004*0.9,0)-1100000,B2004-1950000)))))),0)</f>
        <v/>
      </c>
      <c r="N2004" s="18">
        <f>IF(M2004&gt;23500000,NA(),IF(C2004&gt;=2026,IF(M2004&lt;=4890000,1040000,IF(M2004&lt;=6550000,670000,620000)),IF(M2004&lt;=1320000,950000,IF(M2004&lt;=3360000,880000,IF(M2004&lt;=4890000,680000,IF(M2004&lt;=6550000,630000,580000))))))</f>
        <v/>
      </c>
      <c r="O2004" s="18">
        <f>IF(F2004&lt;=0,IF(AND(D2004="はい",C2004&gt;=2026,C2004&lt;=2027),IF(E2004&lt;=0,0,IF(E2004&lt;=30000,E2004,IF(E2004&lt;=60000,ROUNDUP(E2004/2,0)+15000,IF(E2004&lt;=120000,ROUNDUP(E2004/4,0)+30000,60000)))),IF(E2004&lt;=0,0,IF(E2004&lt;=20000,E2004,IF(E2004&lt;=40000,ROUNDUP(E2004/2,0)+10000,IF(E2004&lt;=80000,ROUNDUP(E2004/4,0)+20000,40000))))),IF(E2004&lt;=0,IF(F2004&lt;=0,0,IF(F2004&lt;=25000,F2004,IF(F2004&lt;=50000,ROUNDUP(F2004/2,0)+12500,IF(F2004&lt;=100000,ROUNDUP(F2004/4,0)+25000,50000)))),MAX(IF(F2004&lt;=0,0,IF(F2004&lt;=25000,F2004,IF(F2004&lt;=50000,ROUNDUP(F2004/2,0)+12500,IF(F2004&lt;=100000,ROUNDUP(F2004/4,0)+25000,50000)))),MIN(IF(AND(D2004="はい",C2004&gt;=2026,C2004&lt;=2027),IF(E2004&lt;=0,0,IF(E2004&lt;=30000,E2004,IF(E2004&lt;=60000,ROUNDUP(E2004/2,0)+15000,IF(E2004&lt;=120000,ROUNDUP(E2004/4,0)+30000,60000)))),IF(E2004&lt;=0,0,IF(E2004&lt;=20000,E2004,IF(E2004&lt;=40000,ROUNDUP(E2004/2,0)+10000,IF(E2004&lt;=80000,ROUNDUP(E2004/4,0)+20000,40000)))))+IF(F2004&lt;=0,0,IF(F2004&lt;=25000,F2004,IF(F2004&lt;=50000,ROUNDUP(F2004/2,0)+12500,IF(F2004&lt;=100000,ROUNDUP(F2004/4,0)+25000,50000)))),IF(AND(D2004="はい",C2004&gt;=2026,C2004&lt;=2027),60000,40000)))))</f>
        <v/>
      </c>
      <c r="P2004" s="18">
        <f>IF(G2004&lt;=0,0,IF(G2004&lt;=20000,G2004,IF(G2004&lt;=40000,ROUNDUP(G2004/2,0)+10000,IF(G2004&lt;=80000,ROUNDUP(G2004/4,0)+20000,40000))))</f>
        <v/>
      </c>
      <c r="Q2004" s="18">
        <f>IF(I2004&lt;=0,IF(H2004&lt;=0,0,IF(H2004&lt;=20000,H2004,IF(H2004&lt;=40000,ROUNDUP(H2004/2,0)+10000,IF(H2004&lt;=80000,ROUNDUP(H2004/4,0)+20000,40000)))),IF(H2004&lt;=0,IF(I2004&lt;=0,0,IF(I2004&lt;=25000,I2004,IF(I2004&lt;=50000,ROUNDUP(I2004/2,0)+12500,IF(I2004&lt;=100000,ROUNDUP(I2004/4,0)+25000,50000)))),MAX(IF(I2004&lt;=0,0,IF(I2004&lt;=25000,I2004,IF(I2004&lt;=50000,ROUNDUP(I2004/2,0)+12500,IF(I2004&lt;=100000,ROUNDUP(I2004/4,0)+25000,50000)))),MIN(IF(H2004&lt;=0,0,IF(H2004&lt;=20000,H2004,IF(H2004&lt;=40000,ROUNDUP(H2004/2,0)+10000,IF(H2004&lt;=80000,ROUNDUP(H2004/4,0)+20000,40000))))+IF(I2004&lt;=0,0,IF(I2004&lt;=25000,I2004,IF(I2004&lt;=50000,ROUNDUP(I2004/2,0)+12500,IF(I2004&lt;=100000,ROUNDUP(I2004/4,0)+25000,50000)))),40000))))</f>
        <v/>
      </c>
      <c r="R2004" s="18">
        <f>MIN(120000,O2004+P2004+Q2004)</f>
        <v/>
      </c>
      <c r="S2004" s="18">
        <f>IF(F2004&lt;=0,IF(E2004&lt;=0,0,IF(E2004&lt;=12000,E2004,IF(E2004&lt;=32000,ROUNDUP(E2004/2,0)+6000,IF(E2004&lt;=56000,ROUNDUP(E2004/4,0)+14000,28000)))),IF(E2004&lt;=0,IF(F2004&lt;=0,0,IF(F2004&lt;=15000,F2004,IF(F2004&lt;=40000,ROUNDUP(F2004/2,0)+7500,IF(F2004&lt;=70000,ROUNDUP(F2004/4,0)+17500,35000)))),MAX(IF(F2004&lt;=0,0,IF(F2004&lt;=15000,F2004,IF(F2004&lt;=40000,ROUNDUP(F2004/2,0)+7500,IF(F2004&lt;=70000,ROUNDUP(F2004/4,0)+17500,35000)))),MIN(IF(E2004&lt;=0,0,IF(E2004&lt;=12000,E2004,IF(E2004&lt;=32000,ROUNDUP(E2004/2,0)+6000,IF(E2004&lt;=56000,ROUNDUP(E2004/4,0)+14000,28000))))+IF(F2004&lt;=0,0,IF(F2004&lt;=15000,F2004,IF(F2004&lt;=40000,ROUNDUP(F2004/2,0)+7500,IF(F2004&lt;=70000,ROUNDUP(F2004/4,0)+17500,35000)))),28000))))</f>
        <v/>
      </c>
      <c r="T2004" s="18">
        <f>IF(G2004&lt;=0,0,IF(G2004&lt;=12000,G2004,IF(G2004&lt;=32000,ROUNDUP(G2004/2,0)+6000,IF(G2004&lt;=56000,ROUNDUP(G2004/4,0)+14000,28000))))</f>
        <v/>
      </c>
      <c r="U2004" s="18">
        <f>IF(I2004&lt;=0,IF(H2004&lt;=0,0,IF(H2004&lt;=12000,H2004,IF(H2004&lt;=32000,ROUNDUP(H2004/2,0)+6000,IF(H2004&lt;=56000,ROUNDUP(H2004/4,0)+14000,28000)))),IF(H2004&lt;=0,IF(I2004&lt;=0,0,IF(I2004&lt;=15000,I2004,IF(I2004&lt;=40000,ROUNDUP(I2004/2,0)+7500,IF(I2004&lt;=70000,ROUNDUP(I2004/4,0)+17500,35000)))),MAX(IF(I2004&lt;=0,0,IF(I2004&lt;=15000,I2004,IF(I2004&lt;=40000,ROUNDUP(I2004/2,0)+7500,IF(I2004&lt;=70000,ROUNDUP(I2004/4,0)+17500,35000)))),MIN(IF(H2004&lt;=0,0,IF(H2004&lt;=12000,H2004,IF(H2004&lt;=32000,ROUNDUP(H2004/2,0)+6000,IF(H2004&lt;=56000,ROUNDUP(H2004/4,0)+14000,28000))))+IF(I2004&lt;=0,0,IF(I2004&lt;=15000,I2004,IF(I2004&lt;=40000,ROUNDUP(I2004/2,0)+7500,IF(I2004&lt;=70000,ROUNDUP(I2004/4,0)+17500,35000)))),28000))))</f>
        <v/>
      </c>
      <c r="V2004" s="18">
        <f>MIN(70000,S2004+T2004+U2004)</f>
        <v/>
      </c>
      <c r="W2004" s="18">
        <f>MAX(0,ROUNDDOWN(M2004-J2004-N2004-K2004-0,-3))</f>
        <v/>
      </c>
      <c r="X2004" s="18">
        <f>MAX(0,ROUNDDOWN(M2004-J2004-N2004-K2004-R2004,-3))</f>
        <v/>
      </c>
      <c r="Y2004" s="18">
        <f>IF(W2004&lt;=0,0,ROUNDDOWN((W2004*LOOKUP(W2004,{0,1950001,3300001,6950001,9000001,18000001,40000001},{0.05,0.1,0.2,0.23,0.33,0.4,0.45})-LOOKUP(W2004,{0,1950001,3300001,6950001,9000001,18000001,40000001},{0,97500,427500,636000,1536000,2796000,4796000}))*1.021,-2))</f>
        <v/>
      </c>
      <c r="Z2004" s="18">
        <f>IF(X2004&lt;=0,0,ROUNDDOWN((X2004*LOOKUP(X2004,{0,1950001,3300001,6950001,9000001,18000001,40000001},{0.05,0.1,0.2,0.23,0.33,0.4,0.45})-LOOKUP(X2004,{0,1950001,3300001,6950001,9000001,18000001,40000001},{0,97500,427500,636000,1536000,2796000,4796000}))*1.021,-2))</f>
        <v/>
      </c>
      <c r="AA2004" s="18">
        <f>MAX(0,ROUNDDOWN(M2004-J2004-430000-L2004-0,-3))</f>
        <v/>
      </c>
      <c r="AB2004" s="18">
        <f>MAX(0,ROUNDDOWN(M2004-J2004-430000-L2004-V2004,-3))</f>
        <v/>
      </c>
      <c r="AC2004" s="18">
        <f>IF(M2004&lt;=450000,0,MAX(0,ROUNDDOWN(AA2004*0.06-MIN(50000,AA2004)*0.03,-2))+MAX(0,ROUNDDOWN(AA2004*0.04-MIN(50000,AA2004)*0.02,-2)))</f>
        <v/>
      </c>
      <c r="AD2004" s="18">
        <f>IF(M2004&lt;=450000,0,MAX(0,ROUNDDOWN(AB2004*0.06-MIN(50000,AB2004)*0.03,-2))+MAX(0,ROUNDDOWN(AB2004*0.04-MIN(50000,AB2004)*0.02,-2)))</f>
        <v/>
      </c>
      <c r="AE2004" s="18">
        <f>Y2004-Z2004</f>
        <v/>
      </c>
      <c r="AF2004" s="18">
        <f>AC2004-AD2004</f>
        <v/>
      </c>
      <c r="AG2004" s="18">
        <f>AE2004+AF2004</f>
        <v/>
      </c>
      <c r="AH2004" s="20">
        <f>IF(W2004&lt;=0,0,LOOKUP(W2004,{0,1950001,3300001,6950001,9000001,18000001,40000001},{0.05,0.1,0.2,0.23,0.33,0.4,0.45}))</f>
        <v/>
      </c>
    </row>
    <row r="2005">
      <c r="A2005" t="inlineStr">
        <is>
          <t>1万円刻み 一般8万円</t>
        </is>
      </c>
      <c r="B2005" s="18">
        <f>'4_1万円刻み'!$A$642</f>
        <v/>
      </c>
      <c r="C2005" s="19" t="n">
        <v>2026</v>
      </c>
      <c r="D2005" t="inlineStr">
        <is>
          <t>いいえ</t>
        </is>
      </c>
      <c r="E2005" s="18" t="n">
        <v>80000</v>
      </c>
      <c r="F2005" s="18" t="n">
        <v>0</v>
      </c>
      <c r="G2005" s="18" t="n">
        <v>0</v>
      </c>
      <c r="H2005" s="18" t="n">
        <v>0</v>
      </c>
      <c r="I2005" s="18" t="n">
        <v>0</v>
      </c>
      <c r="J2005" s="18">
        <f>ROUND(MIN(B2005/12,650000)*12*0.0915+MIN(B2005/12,1390000)*12*(0.0504+0)+B2005*0.005,0)</f>
        <v/>
      </c>
      <c r="K2005" s="18" t="n">
        <v>0</v>
      </c>
      <c r="L2005" s="18" t="n">
        <v>0</v>
      </c>
      <c r="M2005" s="18">
        <f>ROUND(IF(C2005&gt;=2026,IF(B2005&lt;741000,0,IF(B2005&lt;2191000,B2005-740000,IF(B2005&lt;2193000,1451000,IF(B2005&lt;2196000,1453000,IF(B2005&lt;2200000,1456000,IF(B2005&lt;3600000,ROUNDDOWN(B2005/4,-3)*2.8-80000,IF(B2005&lt;6600000,ROUNDDOWN(B2005/4,-3)*3.2-440000,IF(B2005&lt;8500000,ROUNDDOWN(B2005*0.9,0)-1100000,B2005-1950000)))))))),IF(B2005&lt;651000,0,IF(B2005&lt;1900000,B2005-650000,IF(B2005&lt;3600000,ROUNDDOWN(B2005/4,-3)*2.8-80000,IF(B2005&lt;6600000,ROUNDDOWN(B2005/4,-3)*3.2-440000,IF(B2005&lt;8500000,ROUNDDOWN(B2005*0.9,0)-1100000,B2005-1950000)))))),0)</f>
        <v/>
      </c>
      <c r="N2005" s="18">
        <f>IF(M2005&gt;23500000,NA(),IF(C2005&gt;=2026,IF(M2005&lt;=4890000,1040000,IF(M2005&lt;=6550000,670000,620000)),IF(M2005&lt;=1320000,950000,IF(M2005&lt;=3360000,880000,IF(M2005&lt;=4890000,680000,IF(M2005&lt;=6550000,630000,580000))))))</f>
        <v/>
      </c>
      <c r="O2005" s="18">
        <f>IF(F2005&lt;=0,IF(AND(D2005="はい",C2005&gt;=2026,C2005&lt;=2027),IF(E2005&lt;=0,0,IF(E2005&lt;=30000,E2005,IF(E2005&lt;=60000,ROUNDUP(E2005/2,0)+15000,IF(E2005&lt;=120000,ROUNDUP(E2005/4,0)+30000,60000)))),IF(E2005&lt;=0,0,IF(E2005&lt;=20000,E2005,IF(E2005&lt;=40000,ROUNDUP(E2005/2,0)+10000,IF(E2005&lt;=80000,ROUNDUP(E2005/4,0)+20000,40000))))),IF(E2005&lt;=0,IF(F2005&lt;=0,0,IF(F2005&lt;=25000,F2005,IF(F2005&lt;=50000,ROUNDUP(F2005/2,0)+12500,IF(F2005&lt;=100000,ROUNDUP(F2005/4,0)+25000,50000)))),MAX(IF(F2005&lt;=0,0,IF(F2005&lt;=25000,F2005,IF(F2005&lt;=50000,ROUNDUP(F2005/2,0)+12500,IF(F2005&lt;=100000,ROUNDUP(F2005/4,0)+25000,50000)))),MIN(IF(AND(D2005="はい",C2005&gt;=2026,C2005&lt;=2027),IF(E2005&lt;=0,0,IF(E2005&lt;=30000,E2005,IF(E2005&lt;=60000,ROUNDUP(E2005/2,0)+15000,IF(E2005&lt;=120000,ROUNDUP(E2005/4,0)+30000,60000)))),IF(E2005&lt;=0,0,IF(E2005&lt;=20000,E2005,IF(E2005&lt;=40000,ROUNDUP(E2005/2,0)+10000,IF(E2005&lt;=80000,ROUNDUP(E2005/4,0)+20000,40000)))))+IF(F2005&lt;=0,0,IF(F2005&lt;=25000,F2005,IF(F2005&lt;=50000,ROUNDUP(F2005/2,0)+12500,IF(F2005&lt;=100000,ROUNDUP(F2005/4,0)+25000,50000)))),IF(AND(D2005="はい",C2005&gt;=2026,C2005&lt;=2027),60000,40000)))))</f>
        <v/>
      </c>
      <c r="P2005" s="18">
        <f>IF(G2005&lt;=0,0,IF(G2005&lt;=20000,G2005,IF(G2005&lt;=40000,ROUNDUP(G2005/2,0)+10000,IF(G2005&lt;=80000,ROUNDUP(G2005/4,0)+20000,40000))))</f>
        <v/>
      </c>
      <c r="Q2005" s="18">
        <f>IF(I2005&lt;=0,IF(H2005&lt;=0,0,IF(H2005&lt;=20000,H2005,IF(H2005&lt;=40000,ROUNDUP(H2005/2,0)+10000,IF(H2005&lt;=80000,ROUNDUP(H2005/4,0)+20000,40000)))),IF(H2005&lt;=0,IF(I2005&lt;=0,0,IF(I2005&lt;=25000,I2005,IF(I2005&lt;=50000,ROUNDUP(I2005/2,0)+12500,IF(I2005&lt;=100000,ROUNDUP(I2005/4,0)+25000,50000)))),MAX(IF(I2005&lt;=0,0,IF(I2005&lt;=25000,I2005,IF(I2005&lt;=50000,ROUNDUP(I2005/2,0)+12500,IF(I2005&lt;=100000,ROUNDUP(I2005/4,0)+25000,50000)))),MIN(IF(H2005&lt;=0,0,IF(H2005&lt;=20000,H2005,IF(H2005&lt;=40000,ROUNDUP(H2005/2,0)+10000,IF(H2005&lt;=80000,ROUNDUP(H2005/4,0)+20000,40000))))+IF(I2005&lt;=0,0,IF(I2005&lt;=25000,I2005,IF(I2005&lt;=50000,ROUNDUP(I2005/2,0)+12500,IF(I2005&lt;=100000,ROUNDUP(I2005/4,0)+25000,50000)))),40000))))</f>
        <v/>
      </c>
      <c r="R2005" s="18">
        <f>MIN(120000,O2005+P2005+Q2005)</f>
        <v/>
      </c>
      <c r="S2005" s="18">
        <f>IF(F2005&lt;=0,IF(E2005&lt;=0,0,IF(E2005&lt;=12000,E2005,IF(E2005&lt;=32000,ROUNDUP(E2005/2,0)+6000,IF(E2005&lt;=56000,ROUNDUP(E2005/4,0)+14000,28000)))),IF(E2005&lt;=0,IF(F2005&lt;=0,0,IF(F2005&lt;=15000,F2005,IF(F2005&lt;=40000,ROUNDUP(F2005/2,0)+7500,IF(F2005&lt;=70000,ROUNDUP(F2005/4,0)+17500,35000)))),MAX(IF(F2005&lt;=0,0,IF(F2005&lt;=15000,F2005,IF(F2005&lt;=40000,ROUNDUP(F2005/2,0)+7500,IF(F2005&lt;=70000,ROUNDUP(F2005/4,0)+17500,35000)))),MIN(IF(E2005&lt;=0,0,IF(E2005&lt;=12000,E2005,IF(E2005&lt;=32000,ROUNDUP(E2005/2,0)+6000,IF(E2005&lt;=56000,ROUNDUP(E2005/4,0)+14000,28000))))+IF(F2005&lt;=0,0,IF(F2005&lt;=15000,F2005,IF(F2005&lt;=40000,ROUNDUP(F2005/2,0)+7500,IF(F2005&lt;=70000,ROUNDUP(F2005/4,0)+17500,35000)))),28000))))</f>
        <v/>
      </c>
      <c r="T2005" s="18">
        <f>IF(G2005&lt;=0,0,IF(G2005&lt;=12000,G2005,IF(G2005&lt;=32000,ROUNDUP(G2005/2,0)+6000,IF(G2005&lt;=56000,ROUNDUP(G2005/4,0)+14000,28000))))</f>
        <v/>
      </c>
      <c r="U2005" s="18">
        <f>IF(I2005&lt;=0,IF(H2005&lt;=0,0,IF(H2005&lt;=12000,H2005,IF(H2005&lt;=32000,ROUNDUP(H2005/2,0)+6000,IF(H2005&lt;=56000,ROUNDUP(H2005/4,0)+14000,28000)))),IF(H2005&lt;=0,IF(I2005&lt;=0,0,IF(I2005&lt;=15000,I2005,IF(I2005&lt;=40000,ROUNDUP(I2005/2,0)+7500,IF(I2005&lt;=70000,ROUNDUP(I2005/4,0)+17500,35000)))),MAX(IF(I2005&lt;=0,0,IF(I2005&lt;=15000,I2005,IF(I2005&lt;=40000,ROUNDUP(I2005/2,0)+7500,IF(I2005&lt;=70000,ROUNDUP(I2005/4,0)+17500,35000)))),MIN(IF(H2005&lt;=0,0,IF(H2005&lt;=12000,H2005,IF(H2005&lt;=32000,ROUNDUP(H2005/2,0)+6000,IF(H2005&lt;=56000,ROUNDUP(H2005/4,0)+14000,28000))))+IF(I2005&lt;=0,0,IF(I2005&lt;=15000,I2005,IF(I2005&lt;=40000,ROUNDUP(I2005/2,0)+7500,IF(I2005&lt;=70000,ROUNDUP(I2005/4,0)+17500,35000)))),28000))))</f>
        <v/>
      </c>
      <c r="V2005" s="18">
        <f>MIN(70000,S2005+T2005+U2005)</f>
        <v/>
      </c>
      <c r="W2005" s="18">
        <f>MAX(0,ROUNDDOWN(M2005-J2005-N2005-K2005-0,-3))</f>
        <v/>
      </c>
      <c r="X2005" s="18">
        <f>MAX(0,ROUNDDOWN(M2005-J2005-N2005-K2005-R2005,-3))</f>
        <v/>
      </c>
      <c r="Y2005" s="18">
        <f>IF(W2005&lt;=0,0,ROUNDDOWN((W2005*LOOKUP(W2005,{0,1950001,3300001,6950001,9000001,18000001,40000001},{0.05,0.1,0.2,0.23,0.33,0.4,0.45})-LOOKUP(W2005,{0,1950001,3300001,6950001,9000001,18000001,40000001},{0,97500,427500,636000,1536000,2796000,4796000}))*1.021,-2))</f>
        <v/>
      </c>
      <c r="Z2005" s="18">
        <f>IF(X2005&lt;=0,0,ROUNDDOWN((X2005*LOOKUP(X2005,{0,1950001,3300001,6950001,9000001,18000001,40000001},{0.05,0.1,0.2,0.23,0.33,0.4,0.45})-LOOKUP(X2005,{0,1950001,3300001,6950001,9000001,18000001,40000001},{0,97500,427500,636000,1536000,2796000,4796000}))*1.021,-2))</f>
        <v/>
      </c>
      <c r="AA2005" s="18">
        <f>MAX(0,ROUNDDOWN(M2005-J2005-430000-L2005-0,-3))</f>
        <v/>
      </c>
      <c r="AB2005" s="18">
        <f>MAX(0,ROUNDDOWN(M2005-J2005-430000-L2005-V2005,-3))</f>
        <v/>
      </c>
      <c r="AC2005" s="18">
        <f>IF(M2005&lt;=450000,0,MAX(0,ROUNDDOWN(AA2005*0.06-MIN(50000,AA2005)*0.03,-2))+MAX(0,ROUNDDOWN(AA2005*0.04-MIN(50000,AA2005)*0.02,-2)))</f>
        <v/>
      </c>
      <c r="AD2005" s="18">
        <f>IF(M2005&lt;=450000,0,MAX(0,ROUNDDOWN(AB2005*0.06-MIN(50000,AB2005)*0.03,-2))+MAX(0,ROUNDDOWN(AB2005*0.04-MIN(50000,AB2005)*0.02,-2)))</f>
        <v/>
      </c>
      <c r="AE2005" s="18">
        <f>Y2005-Z2005</f>
        <v/>
      </c>
      <c r="AF2005" s="18">
        <f>AC2005-AD2005</f>
        <v/>
      </c>
      <c r="AG2005" s="18">
        <f>AE2005+AF2005</f>
        <v/>
      </c>
      <c r="AH2005" s="20">
        <f>IF(W2005&lt;=0,0,LOOKUP(W2005,{0,1950001,3300001,6950001,9000001,18000001,40000001},{0.05,0.1,0.2,0.23,0.33,0.4,0.45}))</f>
        <v/>
      </c>
    </row>
    <row r="2006">
      <c r="A2006" t="inlineStr">
        <is>
          <t>1万円刻み 特例あり一般12万円</t>
        </is>
      </c>
      <c r="B2006" s="18">
        <f>'4_1万円刻み'!$A$642</f>
        <v/>
      </c>
      <c r="C2006" s="19" t="n">
        <v>2026</v>
      </c>
      <c r="D2006" t="inlineStr">
        <is>
          <t>はい</t>
        </is>
      </c>
      <c r="E2006" s="18" t="n">
        <v>120000</v>
      </c>
      <c r="F2006" s="18" t="n">
        <v>0</v>
      </c>
      <c r="G2006" s="18" t="n">
        <v>0</v>
      </c>
      <c r="H2006" s="18" t="n">
        <v>0</v>
      </c>
      <c r="I2006" s="18" t="n">
        <v>0</v>
      </c>
      <c r="J2006" s="18">
        <f>ROUND(MIN(B2006/12,650000)*12*0.0915+MIN(B2006/12,1390000)*12*(0.0504+0)+B2006*0.005,0)</f>
        <v/>
      </c>
      <c r="K2006" s="18" t="n">
        <v>0</v>
      </c>
      <c r="L2006" s="18" t="n">
        <v>0</v>
      </c>
      <c r="M2006" s="18">
        <f>ROUND(IF(C2006&gt;=2026,IF(B2006&lt;741000,0,IF(B2006&lt;2191000,B2006-740000,IF(B2006&lt;2193000,1451000,IF(B2006&lt;2196000,1453000,IF(B2006&lt;2200000,1456000,IF(B2006&lt;3600000,ROUNDDOWN(B2006/4,-3)*2.8-80000,IF(B2006&lt;6600000,ROUNDDOWN(B2006/4,-3)*3.2-440000,IF(B2006&lt;8500000,ROUNDDOWN(B2006*0.9,0)-1100000,B2006-1950000)))))))),IF(B2006&lt;651000,0,IF(B2006&lt;1900000,B2006-650000,IF(B2006&lt;3600000,ROUNDDOWN(B2006/4,-3)*2.8-80000,IF(B2006&lt;6600000,ROUNDDOWN(B2006/4,-3)*3.2-440000,IF(B2006&lt;8500000,ROUNDDOWN(B2006*0.9,0)-1100000,B2006-1950000)))))),0)</f>
        <v/>
      </c>
      <c r="N2006" s="18">
        <f>IF(M2006&gt;23500000,NA(),IF(C2006&gt;=2026,IF(M2006&lt;=4890000,1040000,IF(M2006&lt;=6550000,670000,620000)),IF(M2006&lt;=1320000,950000,IF(M2006&lt;=3360000,880000,IF(M2006&lt;=4890000,680000,IF(M2006&lt;=6550000,630000,580000))))))</f>
        <v/>
      </c>
      <c r="O2006" s="18">
        <f>IF(F2006&lt;=0,IF(AND(D2006="はい",C2006&gt;=2026,C2006&lt;=2027),IF(E2006&lt;=0,0,IF(E2006&lt;=30000,E2006,IF(E2006&lt;=60000,ROUNDUP(E2006/2,0)+15000,IF(E2006&lt;=120000,ROUNDUP(E2006/4,0)+30000,60000)))),IF(E2006&lt;=0,0,IF(E2006&lt;=20000,E2006,IF(E2006&lt;=40000,ROUNDUP(E2006/2,0)+10000,IF(E2006&lt;=80000,ROUNDUP(E2006/4,0)+20000,40000))))),IF(E2006&lt;=0,IF(F2006&lt;=0,0,IF(F2006&lt;=25000,F2006,IF(F2006&lt;=50000,ROUNDUP(F2006/2,0)+12500,IF(F2006&lt;=100000,ROUNDUP(F2006/4,0)+25000,50000)))),MAX(IF(F2006&lt;=0,0,IF(F2006&lt;=25000,F2006,IF(F2006&lt;=50000,ROUNDUP(F2006/2,0)+12500,IF(F2006&lt;=100000,ROUNDUP(F2006/4,0)+25000,50000)))),MIN(IF(AND(D2006="はい",C2006&gt;=2026,C2006&lt;=2027),IF(E2006&lt;=0,0,IF(E2006&lt;=30000,E2006,IF(E2006&lt;=60000,ROUNDUP(E2006/2,0)+15000,IF(E2006&lt;=120000,ROUNDUP(E2006/4,0)+30000,60000)))),IF(E2006&lt;=0,0,IF(E2006&lt;=20000,E2006,IF(E2006&lt;=40000,ROUNDUP(E2006/2,0)+10000,IF(E2006&lt;=80000,ROUNDUP(E2006/4,0)+20000,40000)))))+IF(F2006&lt;=0,0,IF(F2006&lt;=25000,F2006,IF(F2006&lt;=50000,ROUNDUP(F2006/2,0)+12500,IF(F2006&lt;=100000,ROUNDUP(F2006/4,0)+25000,50000)))),IF(AND(D2006="はい",C2006&gt;=2026,C2006&lt;=2027),60000,40000)))))</f>
        <v/>
      </c>
      <c r="P2006" s="18">
        <f>IF(G2006&lt;=0,0,IF(G2006&lt;=20000,G2006,IF(G2006&lt;=40000,ROUNDUP(G2006/2,0)+10000,IF(G2006&lt;=80000,ROUNDUP(G2006/4,0)+20000,40000))))</f>
        <v/>
      </c>
      <c r="Q2006" s="18">
        <f>IF(I2006&lt;=0,IF(H2006&lt;=0,0,IF(H2006&lt;=20000,H2006,IF(H2006&lt;=40000,ROUNDUP(H2006/2,0)+10000,IF(H2006&lt;=80000,ROUNDUP(H2006/4,0)+20000,40000)))),IF(H2006&lt;=0,IF(I2006&lt;=0,0,IF(I2006&lt;=25000,I2006,IF(I2006&lt;=50000,ROUNDUP(I2006/2,0)+12500,IF(I2006&lt;=100000,ROUNDUP(I2006/4,0)+25000,50000)))),MAX(IF(I2006&lt;=0,0,IF(I2006&lt;=25000,I2006,IF(I2006&lt;=50000,ROUNDUP(I2006/2,0)+12500,IF(I2006&lt;=100000,ROUNDUP(I2006/4,0)+25000,50000)))),MIN(IF(H2006&lt;=0,0,IF(H2006&lt;=20000,H2006,IF(H2006&lt;=40000,ROUNDUP(H2006/2,0)+10000,IF(H2006&lt;=80000,ROUNDUP(H2006/4,0)+20000,40000))))+IF(I2006&lt;=0,0,IF(I2006&lt;=25000,I2006,IF(I2006&lt;=50000,ROUNDUP(I2006/2,0)+12500,IF(I2006&lt;=100000,ROUNDUP(I2006/4,0)+25000,50000)))),40000))))</f>
        <v/>
      </c>
      <c r="R2006" s="18">
        <f>MIN(120000,O2006+P2006+Q2006)</f>
        <v/>
      </c>
      <c r="S2006" s="18">
        <f>IF(F2006&lt;=0,IF(E2006&lt;=0,0,IF(E2006&lt;=12000,E2006,IF(E2006&lt;=32000,ROUNDUP(E2006/2,0)+6000,IF(E2006&lt;=56000,ROUNDUP(E2006/4,0)+14000,28000)))),IF(E2006&lt;=0,IF(F2006&lt;=0,0,IF(F2006&lt;=15000,F2006,IF(F2006&lt;=40000,ROUNDUP(F2006/2,0)+7500,IF(F2006&lt;=70000,ROUNDUP(F2006/4,0)+17500,35000)))),MAX(IF(F2006&lt;=0,0,IF(F2006&lt;=15000,F2006,IF(F2006&lt;=40000,ROUNDUP(F2006/2,0)+7500,IF(F2006&lt;=70000,ROUNDUP(F2006/4,0)+17500,35000)))),MIN(IF(E2006&lt;=0,0,IF(E2006&lt;=12000,E2006,IF(E2006&lt;=32000,ROUNDUP(E2006/2,0)+6000,IF(E2006&lt;=56000,ROUNDUP(E2006/4,0)+14000,28000))))+IF(F2006&lt;=0,0,IF(F2006&lt;=15000,F2006,IF(F2006&lt;=40000,ROUNDUP(F2006/2,0)+7500,IF(F2006&lt;=70000,ROUNDUP(F2006/4,0)+17500,35000)))),28000))))</f>
        <v/>
      </c>
      <c r="T2006" s="18">
        <f>IF(G2006&lt;=0,0,IF(G2006&lt;=12000,G2006,IF(G2006&lt;=32000,ROUNDUP(G2006/2,0)+6000,IF(G2006&lt;=56000,ROUNDUP(G2006/4,0)+14000,28000))))</f>
        <v/>
      </c>
      <c r="U2006" s="18">
        <f>IF(I2006&lt;=0,IF(H2006&lt;=0,0,IF(H2006&lt;=12000,H2006,IF(H2006&lt;=32000,ROUNDUP(H2006/2,0)+6000,IF(H2006&lt;=56000,ROUNDUP(H2006/4,0)+14000,28000)))),IF(H2006&lt;=0,IF(I2006&lt;=0,0,IF(I2006&lt;=15000,I2006,IF(I2006&lt;=40000,ROUNDUP(I2006/2,0)+7500,IF(I2006&lt;=70000,ROUNDUP(I2006/4,0)+17500,35000)))),MAX(IF(I2006&lt;=0,0,IF(I2006&lt;=15000,I2006,IF(I2006&lt;=40000,ROUNDUP(I2006/2,0)+7500,IF(I2006&lt;=70000,ROUNDUP(I2006/4,0)+17500,35000)))),MIN(IF(H2006&lt;=0,0,IF(H2006&lt;=12000,H2006,IF(H2006&lt;=32000,ROUNDUP(H2006/2,0)+6000,IF(H2006&lt;=56000,ROUNDUP(H2006/4,0)+14000,28000))))+IF(I2006&lt;=0,0,IF(I2006&lt;=15000,I2006,IF(I2006&lt;=40000,ROUNDUP(I2006/2,0)+7500,IF(I2006&lt;=70000,ROUNDUP(I2006/4,0)+17500,35000)))),28000))))</f>
        <v/>
      </c>
      <c r="V2006" s="18">
        <f>MIN(70000,S2006+T2006+U2006)</f>
        <v/>
      </c>
      <c r="W2006" s="18">
        <f>MAX(0,ROUNDDOWN(M2006-J2006-N2006-K2006-0,-3))</f>
        <v/>
      </c>
      <c r="X2006" s="18">
        <f>MAX(0,ROUNDDOWN(M2006-J2006-N2006-K2006-R2006,-3))</f>
        <v/>
      </c>
      <c r="Y2006" s="18">
        <f>IF(W2006&lt;=0,0,ROUNDDOWN((W2006*LOOKUP(W2006,{0,1950001,3300001,6950001,9000001,18000001,40000001},{0.05,0.1,0.2,0.23,0.33,0.4,0.45})-LOOKUP(W2006,{0,1950001,3300001,6950001,9000001,18000001,40000001},{0,97500,427500,636000,1536000,2796000,4796000}))*1.021,-2))</f>
        <v/>
      </c>
      <c r="Z2006" s="18">
        <f>IF(X2006&lt;=0,0,ROUNDDOWN((X2006*LOOKUP(X2006,{0,1950001,3300001,6950001,9000001,18000001,40000001},{0.05,0.1,0.2,0.23,0.33,0.4,0.45})-LOOKUP(X2006,{0,1950001,3300001,6950001,9000001,18000001,40000001},{0,97500,427500,636000,1536000,2796000,4796000}))*1.021,-2))</f>
        <v/>
      </c>
      <c r="AA2006" s="18">
        <f>MAX(0,ROUNDDOWN(M2006-J2006-430000-L2006-0,-3))</f>
        <v/>
      </c>
      <c r="AB2006" s="18">
        <f>MAX(0,ROUNDDOWN(M2006-J2006-430000-L2006-V2006,-3))</f>
        <v/>
      </c>
      <c r="AC2006" s="18">
        <f>IF(M2006&lt;=450000,0,MAX(0,ROUNDDOWN(AA2006*0.06-MIN(50000,AA2006)*0.03,-2))+MAX(0,ROUNDDOWN(AA2006*0.04-MIN(50000,AA2006)*0.02,-2)))</f>
        <v/>
      </c>
      <c r="AD2006" s="18">
        <f>IF(M2006&lt;=450000,0,MAX(0,ROUNDDOWN(AB2006*0.06-MIN(50000,AB2006)*0.03,-2))+MAX(0,ROUNDDOWN(AB2006*0.04-MIN(50000,AB2006)*0.02,-2)))</f>
        <v/>
      </c>
      <c r="AE2006" s="18">
        <f>Y2006-Z2006</f>
        <v/>
      </c>
      <c r="AF2006" s="18">
        <f>AC2006-AD2006</f>
        <v/>
      </c>
      <c r="AG2006" s="18">
        <f>AE2006+AF2006</f>
        <v/>
      </c>
      <c r="AH2006" s="20">
        <f>IF(W2006&lt;=0,0,LOOKUP(W2006,{0,1950001,3300001,6950001,9000001,18000001,40000001},{0.05,0.1,0.2,0.23,0.33,0.4,0.45}))</f>
        <v/>
      </c>
    </row>
    <row r="2007">
      <c r="A2007" t="inlineStr">
        <is>
          <t>1万円刻み 3区分8万円ずつ</t>
        </is>
      </c>
      <c r="B2007" s="18">
        <f>'4_1万円刻み'!$A$643</f>
        <v/>
      </c>
      <c r="C2007" s="19" t="n">
        <v>2026</v>
      </c>
      <c r="D2007" t="inlineStr">
        <is>
          <t>いいえ</t>
        </is>
      </c>
      <c r="E2007" s="18" t="n">
        <v>80000</v>
      </c>
      <c r="F2007" s="18" t="n">
        <v>0</v>
      </c>
      <c r="G2007" s="18" t="n">
        <v>80000</v>
      </c>
      <c r="H2007" s="18" t="n">
        <v>80000</v>
      </c>
      <c r="I2007" s="18" t="n">
        <v>0</v>
      </c>
      <c r="J2007" s="18">
        <f>ROUND(MIN(B2007/12,650000)*12*0.0915+MIN(B2007/12,1390000)*12*(0.0504+0)+B2007*0.005,0)</f>
        <v/>
      </c>
      <c r="K2007" s="18" t="n">
        <v>0</v>
      </c>
      <c r="L2007" s="18" t="n">
        <v>0</v>
      </c>
      <c r="M2007" s="18">
        <f>ROUND(IF(C2007&gt;=2026,IF(B2007&lt;741000,0,IF(B2007&lt;2191000,B2007-740000,IF(B2007&lt;2193000,1451000,IF(B2007&lt;2196000,1453000,IF(B2007&lt;2200000,1456000,IF(B2007&lt;3600000,ROUNDDOWN(B2007/4,-3)*2.8-80000,IF(B2007&lt;6600000,ROUNDDOWN(B2007/4,-3)*3.2-440000,IF(B2007&lt;8500000,ROUNDDOWN(B2007*0.9,0)-1100000,B2007-1950000)))))))),IF(B2007&lt;651000,0,IF(B2007&lt;1900000,B2007-650000,IF(B2007&lt;3600000,ROUNDDOWN(B2007/4,-3)*2.8-80000,IF(B2007&lt;6600000,ROUNDDOWN(B2007/4,-3)*3.2-440000,IF(B2007&lt;8500000,ROUNDDOWN(B2007*0.9,0)-1100000,B2007-1950000)))))),0)</f>
        <v/>
      </c>
      <c r="N2007" s="18">
        <f>IF(M2007&gt;23500000,NA(),IF(C2007&gt;=2026,IF(M2007&lt;=4890000,1040000,IF(M2007&lt;=6550000,670000,620000)),IF(M2007&lt;=1320000,950000,IF(M2007&lt;=3360000,880000,IF(M2007&lt;=4890000,680000,IF(M2007&lt;=6550000,630000,580000))))))</f>
        <v/>
      </c>
      <c r="O2007" s="18">
        <f>IF(F2007&lt;=0,IF(AND(D2007="はい",C2007&gt;=2026,C2007&lt;=2027),IF(E2007&lt;=0,0,IF(E2007&lt;=30000,E2007,IF(E2007&lt;=60000,ROUNDUP(E2007/2,0)+15000,IF(E2007&lt;=120000,ROUNDUP(E2007/4,0)+30000,60000)))),IF(E2007&lt;=0,0,IF(E2007&lt;=20000,E2007,IF(E2007&lt;=40000,ROUNDUP(E2007/2,0)+10000,IF(E2007&lt;=80000,ROUNDUP(E2007/4,0)+20000,40000))))),IF(E2007&lt;=0,IF(F2007&lt;=0,0,IF(F2007&lt;=25000,F2007,IF(F2007&lt;=50000,ROUNDUP(F2007/2,0)+12500,IF(F2007&lt;=100000,ROUNDUP(F2007/4,0)+25000,50000)))),MAX(IF(F2007&lt;=0,0,IF(F2007&lt;=25000,F2007,IF(F2007&lt;=50000,ROUNDUP(F2007/2,0)+12500,IF(F2007&lt;=100000,ROUNDUP(F2007/4,0)+25000,50000)))),MIN(IF(AND(D2007="はい",C2007&gt;=2026,C2007&lt;=2027),IF(E2007&lt;=0,0,IF(E2007&lt;=30000,E2007,IF(E2007&lt;=60000,ROUNDUP(E2007/2,0)+15000,IF(E2007&lt;=120000,ROUNDUP(E2007/4,0)+30000,60000)))),IF(E2007&lt;=0,0,IF(E2007&lt;=20000,E2007,IF(E2007&lt;=40000,ROUNDUP(E2007/2,0)+10000,IF(E2007&lt;=80000,ROUNDUP(E2007/4,0)+20000,40000)))))+IF(F2007&lt;=0,0,IF(F2007&lt;=25000,F2007,IF(F2007&lt;=50000,ROUNDUP(F2007/2,0)+12500,IF(F2007&lt;=100000,ROUNDUP(F2007/4,0)+25000,50000)))),IF(AND(D2007="はい",C2007&gt;=2026,C2007&lt;=2027),60000,40000)))))</f>
        <v/>
      </c>
      <c r="P2007" s="18">
        <f>IF(G2007&lt;=0,0,IF(G2007&lt;=20000,G2007,IF(G2007&lt;=40000,ROUNDUP(G2007/2,0)+10000,IF(G2007&lt;=80000,ROUNDUP(G2007/4,0)+20000,40000))))</f>
        <v/>
      </c>
      <c r="Q2007" s="18">
        <f>IF(I2007&lt;=0,IF(H2007&lt;=0,0,IF(H2007&lt;=20000,H2007,IF(H2007&lt;=40000,ROUNDUP(H2007/2,0)+10000,IF(H2007&lt;=80000,ROUNDUP(H2007/4,0)+20000,40000)))),IF(H2007&lt;=0,IF(I2007&lt;=0,0,IF(I2007&lt;=25000,I2007,IF(I2007&lt;=50000,ROUNDUP(I2007/2,0)+12500,IF(I2007&lt;=100000,ROUNDUP(I2007/4,0)+25000,50000)))),MAX(IF(I2007&lt;=0,0,IF(I2007&lt;=25000,I2007,IF(I2007&lt;=50000,ROUNDUP(I2007/2,0)+12500,IF(I2007&lt;=100000,ROUNDUP(I2007/4,0)+25000,50000)))),MIN(IF(H2007&lt;=0,0,IF(H2007&lt;=20000,H2007,IF(H2007&lt;=40000,ROUNDUP(H2007/2,0)+10000,IF(H2007&lt;=80000,ROUNDUP(H2007/4,0)+20000,40000))))+IF(I2007&lt;=0,0,IF(I2007&lt;=25000,I2007,IF(I2007&lt;=50000,ROUNDUP(I2007/2,0)+12500,IF(I2007&lt;=100000,ROUNDUP(I2007/4,0)+25000,50000)))),40000))))</f>
        <v/>
      </c>
      <c r="R2007" s="18">
        <f>MIN(120000,O2007+P2007+Q2007)</f>
        <v/>
      </c>
      <c r="S2007" s="18">
        <f>IF(F2007&lt;=0,IF(E2007&lt;=0,0,IF(E2007&lt;=12000,E2007,IF(E2007&lt;=32000,ROUNDUP(E2007/2,0)+6000,IF(E2007&lt;=56000,ROUNDUP(E2007/4,0)+14000,28000)))),IF(E2007&lt;=0,IF(F2007&lt;=0,0,IF(F2007&lt;=15000,F2007,IF(F2007&lt;=40000,ROUNDUP(F2007/2,0)+7500,IF(F2007&lt;=70000,ROUNDUP(F2007/4,0)+17500,35000)))),MAX(IF(F2007&lt;=0,0,IF(F2007&lt;=15000,F2007,IF(F2007&lt;=40000,ROUNDUP(F2007/2,0)+7500,IF(F2007&lt;=70000,ROUNDUP(F2007/4,0)+17500,35000)))),MIN(IF(E2007&lt;=0,0,IF(E2007&lt;=12000,E2007,IF(E2007&lt;=32000,ROUNDUP(E2007/2,0)+6000,IF(E2007&lt;=56000,ROUNDUP(E2007/4,0)+14000,28000))))+IF(F2007&lt;=0,0,IF(F2007&lt;=15000,F2007,IF(F2007&lt;=40000,ROUNDUP(F2007/2,0)+7500,IF(F2007&lt;=70000,ROUNDUP(F2007/4,0)+17500,35000)))),28000))))</f>
        <v/>
      </c>
      <c r="T2007" s="18">
        <f>IF(G2007&lt;=0,0,IF(G2007&lt;=12000,G2007,IF(G2007&lt;=32000,ROUNDUP(G2007/2,0)+6000,IF(G2007&lt;=56000,ROUNDUP(G2007/4,0)+14000,28000))))</f>
        <v/>
      </c>
      <c r="U2007" s="18">
        <f>IF(I2007&lt;=0,IF(H2007&lt;=0,0,IF(H2007&lt;=12000,H2007,IF(H2007&lt;=32000,ROUNDUP(H2007/2,0)+6000,IF(H2007&lt;=56000,ROUNDUP(H2007/4,0)+14000,28000)))),IF(H2007&lt;=0,IF(I2007&lt;=0,0,IF(I2007&lt;=15000,I2007,IF(I2007&lt;=40000,ROUNDUP(I2007/2,0)+7500,IF(I2007&lt;=70000,ROUNDUP(I2007/4,0)+17500,35000)))),MAX(IF(I2007&lt;=0,0,IF(I2007&lt;=15000,I2007,IF(I2007&lt;=40000,ROUNDUP(I2007/2,0)+7500,IF(I2007&lt;=70000,ROUNDUP(I2007/4,0)+17500,35000)))),MIN(IF(H2007&lt;=0,0,IF(H2007&lt;=12000,H2007,IF(H2007&lt;=32000,ROUNDUP(H2007/2,0)+6000,IF(H2007&lt;=56000,ROUNDUP(H2007/4,0)+14000,28000))))+IF(I2007&lt;=0,0,IF(I2007&lt;=15000,I2007,IF(I2007&lt;=40000,ROUNDUP(I2007/2,0)+7500,IF(I2007&lt;=70000,ROUNDUP(I2007/4,0)+17500,35000)))),28000))))</f>
        <v/>
      </c>
      <c r="V2007" s="18">
        <f>MIN(70000,S2007+T2007+U2007)</f>
        <v/>
      </c>
      <c r="W2007" s="18">
        <f>MAX(0,ROUNDDOWN(M2007-J2007-N2007-K2007-0,-3))</f>
        <v/>
      </c>
      <c r="X2007" s="18">
        <f>MAX(0,ROUNDDOWN(M2007-J2007-N2007-K2007-R2007,-3))</f>
        <v/>
      </c>
      <c r="Y2007" s="18">
        <f>IF(W2007&lt;=0,0,ROUNDDOWN((W2007*LOOKUP(W2007,{0,1950001,3300001,6950001,9000001,18000001,40000001},{0.05,0.1,0.2,0.23,0.33,0.4,0.45})-LOOKUP(W2007,{0,1950001,3300001,6950001,9000001,18000001,40000001},{0,97500,427500,636000,1536000,2796000,4796000}))*1.021,-2))</f>
        <v/>
      </c>
      <c r="Z2007" s="18">
        <f>IF(X2007&lt;=0,0,ROUNDDOWN((X2007*LOOKUP(X2007,{0,1950001,3300001,6950001,9000001,18000001,40000001},{0.05,0.1,0.2,0.23,0.33,0.4,0.45})-LOOKUP(X2007,{0,1950001,3300001,6950001,9000001,18000001,40000001},{0,97500,427500,636000,1536000,2796000,4796000}))*1.021,-2))</f>
        <v/>
      </c>
      <c r="AA2007" s="18">
        <f>MAX(0,ROUNDDOWN(M2007-J2007-430000-L2007-0,-3))</f>
        <v/>
      </c>
      <c r="AB2007" s="18">
        <f>MAX(0,ROUNDDOWN(M2007-J2007-430000-L2007-V2007,-3))</f>
        <v/>
      </c>
      <c r="AC2007" s="18">
        <f>IF(M2007&lt;=450000,0,MAX(0,ROUNDDOWN(AA2007*0.06-MIN(50000,AA2007)*0.03,-2))+MAX(0,ROUNDDOWN(AA2007*0.04-MIN(50000,AA2007)*0.02,-2)))</f>
        <v/>
      </c>
      <c r="AD2007" s="18">
        <f>IF(M2007&lt;=450000,0,MAX(0,ROUNDDOWN(AB2007*0.06-MIN(50000,AB2007)*0.03,-2))+MAX(0,ROUNDDOWN(AB2007*0.04-MIN(50000,AB2007)*0.02,-2)))</f>
        <v/>
      </c>
      <c r="AE2007" s="18">
        <f>Y2007-Z2007</f>
        <v/>
      </c>
      <c r="AF2007" s="18">
        <f>AC2007-AD2007</f>
        <v/>
      </c>
      <c r="AG2007" s="18">
        <f>AE2007+AF2007</f>
        <v/>
      </c>
      <c r="AH2007" s="20">
        <f>IF(W2007&lt;=0,0,LOOKUP(W2007,{0,1950001,3300001,6950001,9000001,18000001,40000001},{0.05,0.1,0.2,0.23,0.33,0.4,0.45}))</f>
        <v/>
      </c>
    </row>
    <row r="2008">
      <c r="A2008" t="inlineStr">
        <is>
          <t>1万円刻み 一般8万円</t>
        </is>
      </c>
      <c r="B2008" s="18">
        <f>'4_1万円刻み'!$A$643</f>
        <v/>
      </c>
      <c r="C2008" s="19" t="n">
        <v>2026</v>
      </c>
      <c r="D2008" t="inlineStr">
        <is>
          <t>いいえ</t>
        </is>
      </c>
      <c r="E2008" s="18" t="n">
        <v>80000</v>
      </c>
      <c r="F2008" s="18" t="n">
        <v>0</v>
      </c>
      <c r="G2008" s="18" t="n">
        <v>0</v>
      </c>
      <c r="H2008" s="18" t="n">
        <v>0</v>
      </c>
      <c r="I2008" s="18" t="n">
        <v>0</v>
      </c>
      <c r="J2008" s="18">
        <f>ROUND(MIN(B2008/12,650000)*12*0.0915+MIN(B2008/12,1390000)*12*(0.0504+0)+B2008*0.005,0)</f>
        <v/>
      </c>
      <c r="K2008" s="18" t="n">
        <v>0</v>
      </c>
      <c r="L2008" s="18" t="n">
        <v>0</v>
      </c>
      <c r="M2008" s="18">
        <f>ROUND(IF(C2008&gt;=2026,IF(B2008&lt;741000,0,IF(B2008&lt;2191000,B2008-740000,IF(B2008&lt;2193000,1451000,IF(B2008&lt;2196000,1453000,IF(B2008&lt;2200000,1456000,IF(B2008&lt;3600000,ROUNDDOWN(B2008/4,-3)*2.8-80000,IF(B2008&lt;6600000,ROUNDDOWN(B2008/4,-3)*3.2-440000,IF(B2008&lt;8500000,ROUNDDOWN(B2008*0.9,0)-1100000,B2008-1950000)))))))),IF(B2008&lt;651000,0,IF(B2008&lt;1900000,B2008-650000,IF(B2008&lt;3600000,ROUNDDOWN(B2008/4,-3)*2.8-80000,IF(B2008&lt;6600000,ROUNDDOWN(B2008/4,-3)*3.2-440000,IF(B2008&lt;8500000,ROUNDDOWN(B2008*0.9,0)-1100000,B2008-1950000)))))),0)</f>
        <v/>
      </c>
      <c r="N2008" s="18">
        <f>IF(M2008&gt;23500000,NA(),IF(C2008&gt;=2026,IF(M2008&lt;=4890000,1040000,IF(M2008&lt;=6550000,670000,620000)),IF(M2008&lt;=1320000,950000,IF(M2008&lt;=3360000,880000,IF(M2008&lt;=4890000,680000,IF(M2008&lt;=6550000,630000,580000))))))</f>
        <v/>
      </c>
      <c r="O2008" s="18">
        <f>IF(F2008&lt;=0,IF(AND(D2008="はい",C2008&gt;=2026,C2008&lt;=2027),IF(E2008&lt;=0,0,IF(E2008&lt;=30000,E2008,IF(E2008&lt;=60000,ROUNDUP(E2008/2,0)+15000,IF(E2008&lt;=120000,ROUNDUP(E2008/4,0)+30000,60000)))),IF(E2008&lt;=0,0,IF(E2008&lt;=20000,E2008,IF(E2008&lt;=40000,ROUNDUP(E2008/2,0)+10000,IF(E2008&lt;=80000,ROUNDUP(E2008/4,0)+20000,40000))))),IF(E2008&lt;=0,IF(F2008&lt;=0,0,IF(F2008&lt;=25000,F2008,IF(F2008&lt;=50000,ROUNDUP(F2008/2,0)+12500,IF(F2008&lt;=100000,ROUNDUP(F2008/4,0)+25000,50000)))),MAX(IF(F2008&lt;=0,0,IF(F2008&lt;=25000,F2008,IF(F2008&lt;=50000,ROUNDUP(F2008/2,0)+12500,IF(F2008&lt;=100000,ROUNDUP(F2008/4,0)+25000,50000)))),MIN(IF(AND(D2008="はい",C2008&gt;=2026,C2008&lt;=2027),IF(E2008&lt;=0,0,IF(E2008&lt;=30000,E2008,IF(E2008&lt;=60000,ROUNDUP(E2008/2,0)+15000,IF(E2008&lt;=120000,ROUNDUP(E2008/4,0)+30000,60000)))),IF(E2008&lt;=0,0,IF(E2008&lt;=20000,E2008,IF(E2008&lt;=40000,ROUNDUP(E2008/2,0)+10000,IF(E2008&lt;=80000,ROUNDUP(E2008/4,0)+20000,40000)))))+IF(F2008&lt;=0,0,IF(F2008&lt;=25000,F2008,IF(F2008&lt;=50000,ROUNDUP(F2008/2,0)+12500,IF(F2008&lt;=100000,ROUNDUP(F2008/4,0)+25000,50000)))),IF(AND(D2008="はい",C2008&gt;=2026,C2008&lt;=2027),60000,40000)))))</f>
        <v/>
      </c>
      <c r="P2008" s="18">
        <f>IF(G2008&lt;=0,0,IF(G2008&lt;=20000,G2008,IF(G2008&lt;=40000,ROUNDUP(G2008/2,0)+10000,IF(G2008&lt;=80000,ROUNDUP(G2008/4,0)+20000,40000))))</f>
        <v/>
      </c>
      <c r="Q2008" s="18">
        <f>IF(I2008&lt;=0,IF(H2008&lt;=0,0,IF(H2008&lt;=20000,H2008,IF(H2008&lt;=40000,ROUNDUP(H2008/2,0)+10000,IF(H2008&lt;=80000,ROUNDUP(H2008/4,0)+20000,40000)))),IF(H2008&lt;=0,IF(I2008&lt;=0,0,IF(I2008&lt;=25000,I2008,IF(I2008&lt;=50000,ROUNDUP(I2008/2,0)+12500,IF(I2008&lt;=100000,ROUNDUP(I2008/4,0)+25000,50000)))),MAX(IF(I2008&lt;=0,0,IF(I2008&lt;=25000,I2008,IF(I2008&lt;=50000,ROUNDUP(I2008/2,0)+12500,IF(I2008&lt;=100000,ROUNDUP(I2008/4,0)+25000,50000)))),MIN(IF(H2008&lt;=0,0,IF(H2008&lt;=20000,H2008,IF(H2008&lt;=40000,ROUNDUP(H2008/2,0)+10000,IF(H2008&lt;=80000,ROUNDUP(H2008/4,0)+20000,40000))))+IF(I2008&lt;=0,0,IF(I2008&lt;=25000,I2008,IF(I2008&lt;=50000,ROUNDUP(I2008/2,0)+12500,IF(I2008&lt;=100000,ROUNDUP(I2008/4,0)+25000,50000)))),40000))))</f>
        <v/>
      </c>
      <c r="R2008" s="18">
        <f>MIN(120000,O2008+P2008+Q2008)</f>
        <v/>
      </c>
      <c r="S2008" s="18">
        <f>IF(F2008&lt;=0,IF(E2008&lt;=0,0,IF(E2008&lt;=12000,E2008,IF(E2008&lt;=32000,ROUNDUP(E2008/2,0)+6000,IF(E2008&lt;=56000,ROUNDUP(E2008/4,0)+14000,28000)))),IF(E2008&lt;=0,IF(F2008&lt;=0,0,IF(F2008&lt;=15000,F2008,IF(F2008&lt;=40000,ROUNDUP(F2008/2,0)+7500,IF(F2008&lt;=70000,ROUNDUP(F2008/4,0)+17500,35000)))),MAX(IF(F2008&lt;=0,0,IF(F2008&lt;=15000,F2008,IF(F2008&lt;=40000,ROUNDUP(F2008/2,0)+7500,IF(F2008&lt;=70000,ROUNDUP(F2008/4,0)+17500,35000)))),MIN(IF(E2008&lt;=0,0,IF(E2008&lt;=12000,E2008,IF(E2008&lt;=32000,ROUNDUP(E2008/2,0)+6000,IF(E2008&lt;=56000,ROUNDUP(E2008/4,0)+14000,28000))))+IF(F2008&lt;=0,0,IF(F2008&lt;=15000,F2008,IF(F2008&lt;=40000,ROUNDUP(F2008/2,0)+7500,IF(F2008&lt;=70000,ROUNDUP(F2008/4,0)+17500,35000)))),28000))))</f>
        <v/>
      </c>
      <c r="T2008" s="18">
        <f>IF(G2008&lt;=0,0,IF(G2008&lt;=12000,G2008,IF(G2008&lt;=32000,ROUNDUP(G2008/2,0)+6000,IF(G2008&lt;=56000,ROUNDUP(G2008/4,0)+14000,28000))))</f>
        <v/>
      </c>
      <c r="U2008" s="18">
        <f>IF(I2008&lt;=0,IF(H2008&lt;=0,0,IF(H2008&lt;=12000,H2008,IF(H2008&lt;=32000,ROUNDUP(H2008/2,0)+6000,IF(H2008&lt;=56000,ROUNDUP(H2008/4,0)+14000,28000)))),IF(H2008&lt;=0,IF(I2008&lt;=0,0,IF(I2008&lt;=15000,I2008,IF(I2008&lt;=40000,ROUNDUP(I2008/2,0)+7500,IF(I2008&lt;=70000,ROUNDUP(I2008/4,0)+17500,35000)))),MAX(IF(I2008&lt;=0,0,IF(I2008&lt;=15000,I2008,IF(I2008&lt;=40000,ROUNDUP(I2008/2,0)+7500,IF(I2008&lt;=70000,ROUNDUP(I2008/4,0)+17500,35000)))),MIN(IF(H2008&lt;=0,0,IF(H2008&lt;=12000,H2008,IF(H2008&lt;=32000,ROUNDUP(H2008/2,0)+6000,IF(H2008&lt;=56000,ROUNDUP(H2008/4,0)+14000,28000))))+IF(I2008&lt;=0,0,IF(I2008&lt;=15000,I2008,IF(I2008&lt;=40000,ROUNDUP(I2008/2,0)+7500,IF(I2008&lt;=70000,ROUNDUP(I2008/4,0)+17500,35000)))),28000))))</f>
        <v/>
      </c>
      <c r="V2008" s="18">
        <f>MIN(70000,S2008+T2008+U2008)</f>
        <v/>
      </c>
      <c r="W2008" s="18">
        <f>MAX(0,ROUNDDOWN(M2008-J2008-N2008-K2008-0,-3))</f>
        <v/>
      </c>
      <c r="X2008" s="18">
        <f>MAX(0,ROUNDDOWN(M2008-J2008-N2008-K2008-R2008,-3))</f>
        <v/>
      </c>
      <c r="Y2008" s="18">
        <f>IF(W2008&lt;=0,0,ROUNDDOWN((W2008*LOOKUP(W2008,{0,1950001,3300001,6950001,9000001,18000001,40000001},{0.05,0.1,0.2,0.23,0.33,0.4,0.45})-LOOKUP(W2008,{0,1950001,3300001,6950001,9000001,18000001,40000001},{0,97500,427500,636000,1536000,2796000,4796000}))*1.021,-2))</f>
        <v/>
      </c>
      <c r="Z2008" s="18">
        <f>IF(X2008&lt;=0,0,ROUNDDOWN((X2008*LOOKUP(X2008,{0,1950001,3300001,6950001,9000001,18000001,40000001},{0.05,0.1,0.2,0.23,0.33,0.4,0.45})-LOOKUP(X2008,{0,1950001,3300001,6950001,9000001,18000001,40000001},{0,97500,427500,636000,1536000,2796000,4796000}))*1.021,-2))</f>
        <v/>
      </c>
      <c r="AA2008" s="18">
        <f>MAX(0,ROUNDDOWN(M2008-J2008-430000-L2008-0,-3))</f>
        <v/>
      </c>
      <c r="AB2008" s="18">
        <f>MAX(0,ROUNDDOWN(M2008-J2008-430000-L2008-V2008,-3))</f>
        <v/>
      </c>
      <c r="AC2008" s="18">
        <f>IF(M2008&lt;=450000,0,MAX(0,ROUNDDOWN(AA2008*0.06-MIN(50000,AA2008)*0.03,-2))+MAX(0,ROUNDDOWN(AA2008*0.04-MIN(50000,AA2008)*0.02,-2)))</f>
        <v/>
      </c>
      <c r="AD2008" s="18">
        <f>IF(M2008&lt;=450000,0,MAX(0,ROUNDDOWN(AB2008*0.06-MIN(50000,AB2008)*0.03,-2))+MAX(0,ROUNDDOWN(AB2008*0.04-MIN(50000,AB2008)*0.02,-2)))</f>
        <v/>
      </c>
      <c r="AE2008" s="18">
        <f>Y2008-Z2008</f>
        <v/>
      </c>
      <c r="AF2008" s="18">
        <f>AC2008-AD2008</f>
        <v/>
      </c>
      <c r="AG2008" s="18">
        <f>AE2008+AF2008</f>
        <v/>
      </c>
      <c r="AH2008" s="20">
        <f>IF(W2008&lt;=0,0,LOOKUP(W2008,{0,1950001,3300001,6950001,9000001,18000001,40000001},{0.05,0.1,0.2,0.23,0.33,0.4,0.45}))</f>
        <v/>
      </c>
    </row>
    <row r="2009">
      <c r="A2009" t="inlineStr">
        <is>
          <t>1万円刻み 特例あり一般12万円</t>
        </is>
      </c>
      <c r="B2009" s="18">
        <f>'4_1万円刻み'!$A$643</f>
        <v/>
      </c>
      <c r="C2009" s="19" t="n">
        <v>2026</v>
      </c>
      <c r="D2009" t="inlineStr">
        <is>
          <t>はい</t>
        </is>
      </c>
      <c r="E2009" s="18" t="n">
        <v>120000</v>
      </c>
      <c r="F2009" s="18" t="n">
        <v>0</v>
      </c>
      <c r="G2009" s="18" t="n">
        <v>0</v>
      </c>
      <c r="H2009" s="18" t="n">
        <v>0</v>
      </c>
      <c r="I2009" s="18" t="n">
        <v>0</v>
      </c>
      <c r="J2009" s="18">
        <f>ROUND(MIN(B2009/12,650000)*12*0.0915+MIN(B2009/12,1390000)*12*(0.0504+0)+B2009*0.005,0)</f>
        <v/>
      </c>
      <c r="K2009" s="18" t="n">
        <v>0</v>
      </c>
      <c r="L2009" s="18" t="n">
        <v>0</v>
      </c>
      <c r="M2009" s="18">
        <f>ROUND(IF(C2009&gt;=2026,IF(B2009&lt;741000,0,IF(B2009&lt;2191000,B2009-740000,IF(B2009&lt;2193000,1451000,IF(B2009&lt;2196000,1453000,IF(B2009&lt;2200000,1456000,IF(B2009&lt;3600000,ROUNDDOWN(B2009/4,-3)*2.8-80000,IF(B2009&lt;6600000,ROUNDDOWN(B2009/4,-3)*3.2-440000,IF(B2009&lt;8500000,ROUNDDOWN(B2009*0.9,0)-1100000,B2009-1950000)))))))),IF(B2009&lt;651000,0,IF(B2009&lt;1900000,B2009-650000,IF(B2009&lt;3600000,ROUNDDOWN(B2009/4,-3)*2.8-80000,IF(B2009&lt;6600000,ROUNDDOWN(B2009/4,-3)*3.2-440000,IF(B2009&lt;8500000,ROUNDDOWN(B2009*0.9,0)-1100000,B2009-1950000)))))),0)</f>
        <v/>
      </c>
      <c r="N2009" s="18">
        <f>IF(M2009&gt;23500000,NA(),IF(C2009&gt;=2026,IF(M2009&lt;=4890000,1040000,IF(M2009&lt;=6550000,670000,620000)),IF(M2009&lt;=1320000,950000,IF(M2009&lt;=3360000,880000,IF(M2009&lt;=4890000,680000,IF(M2009&lt;=6550000,630000,580000))))))</f>
        <v/>
      </c>
      <c r="O2009" s="18">
        <f>IF(F2009&lt;=0,IF(AND(D2009="はい",C2009&gt;=2026,C2009&lt;=2027),IF(E2009&lt;=0,0,IF(E2009&lt;=30000,E2009,IF(E2009&lt;=60000,ROUNDUP(E2009/2,0)+15000,IF(E2009&lt;=120000,ROUNDUP(E2009/4,0)+30000,60000)))),IF(E2009&lt;=0,0,IF(E2009&lt;=20000,E2009,IF(E2009&lt;=40000,ROUNDUP(E2009/2,0)+10000,IF(E2009&lt;=80000,ROUNDUP(E2009/4,0)+20000,40000))))),IF(E2009&lt;=0,IF(F2009&lt;=0,0,IF(F2009&lt;=25000,F2009,IF(F2009&lt;=50000,ROUNDUP(F2009/2,0)+12500,IF(F2009&lt;=100000,ROUNDUP(F2009/4,0)+25000,50000)))),MAX(IF(F2009&lt;=0,0,IF(F2009&lt;=25000,F2009,IF(F2009&lt;=50000,ROUNDUP(F2009/2,0)+12500,IF(F2009&lt;=100000,ROUNDUP(F2009/4,0)+25000,50000)))),MIN(IF(AND(D2009="はい",C2009&gt;=2026,C2009&lt;=2027),IF(E2009&lt;=0,0,IF(E2009&lt;=30000,E2009,IF(E2009&lt;=60000,ROUNDUP(E2009/2,0)+15000,IF(E2009&lt;=120000,ROUNDUP(E2009/4,0)+30000,60000)))),IF(E2009&lt;=0,0,IF(E2009&lt;=20000,E2009,IF(E2009&lt;=40000,ROUNDUP(E2009/2,0)+10000,IF(E2009&lt;=80000,ROUNDUP(E2009/4,0)+20000,40000)))))+IF(F2009&lt;=0,0,IF(F2009&lt;=25000,F2009,IF(F2009&lt;=50000,ROUNDUP(F2009/2,0)+12500,IF(F2009&lt;=100000,ROUNDUP(F2009/4,0)+25000,50000)))),IF(AND(D2009="はい",C2009&gt;=2026,C2009&lt;=2027),60000,40000)))))</f>
        <v/>
      </c>
      <c r="P2009" s="18">
        <f>IF(G2009&lt;=0,0,IF(G2009&lt;=20000,G2009,IF(G2009&lt;=40000,ROUNDUP(G2009/2,0)+10000,IF(G2009&lt;=80000,ROUNDUP(G2009/4,0)+20000,40000))))</f>
        <v/>
      </c>
      <c r="Q2009" s="18">
        <f>IF(I2009&lt;=0,IF(H2009&lt;=0,0,IF(H2009&lt;=20000,H2009,IF(H2009&lt;=40000,ROUNDUP(H2009/2,0)+10000,IF(H2009&lt;=80000,ROUNDUP(H2009/4,0)+20000,40000)))),IF(H2009&lt;=0,IF(I2009&lt;=0,0,IF(I2009&lt;=25000,I2009,IF(I2009&lt;=50000,ROUNDUP(I2009/2,0)+12500,IF(I2009&lt;=100000,ROUNDUP(I2009/4,0)+25000,50000)))),MAX(IF(I2009&lt;=0,0,IF(I2009&lt;=25000,I2009,IF(I2009&lt;=50000,ROUNDUP(I2009/2,0)+12500,IF(I2009&lt;=100000,ROUNDUP(I2009/4,0)+25000,50000)))),MIN(IF(H2009&lt;=0,0,IF(H2009&lt;=20000,H2009,IF(H2009&lt;=40000,ROUNDUP(H2009/2,0)+10000,IF(H2009&lt;=80000,ROUNDUP(H2009/4,0)+20000,40000))))+IF(I2009&lt;=0,0,IF(I2009&lt;=25000,I2009,IF(I2009&lt;=50000,ROUNDUP(I2009/2,0)+12500,IF(I2009&lt;=100000,ROUNDUP(I2009/4,0)+25000,50000)))),40000))))</f>
        <v/>
      </c>
      <c r="R2009" s="18">
        <f>MIN(120000,O2009+P2009+Q2009)</f>
        <v/>
      </c>
      <c r="S2009" s="18">
        <f>IF(F2009&lt;=0,IF(E2009&lt;=0,0,IF(E2009&lt;=12000,E2009,IF(E2009&lt;=32000,ROUNDUP(E2009/2,0)+6000,IF(E2009&lt;=56000,ROUNDUP(E2009/4,0)+14000,28000)))),IF(E2009&lt;=0,IF(F2009&lt;=0,0,IF(F2009&lt;=15000,F2009,IF(F2009&lt;=40000,ROUNDUP(F2009/2,0)+7500,IF(F2009&lt;=70000,ROUNDUP(F2009/4,0)+17500,35000)))),MAX(IF(F2009&lt;=0,0,IF(F2009&lt;=15000,F2009,IF(F2009&lt;=40000,ROUNDUP(F2009/2,0)+7500,IF(F2009&lt;=70000,ROUNDUP(F2009/4,0)+17500,35000)))),MIN(IF(E2009&lt;=0,0,IF(E2009&lt;=12000,E2009,IF(E2009&lt;=32000,ROUNDUP(E2009/2,0)+6000,IF(E2009&lt;=56000,ROUNDUP(E2009/4,0)+14000,28000))))+IF(F2009&lt;=0,0,IF(F2009&lt;=15000,F2009,IF(F2009&lt;=40000,ROUNDUP(F2009/2,0)+7500,IF(F2009&lt;=70000,ROUNDUP(F2009/4,0)+17500,35000)))),28000))))</f>
        <v/>
      </c>
      <c r="T2009" s="18">
        <f>IF(G2009&lt;=0,0,IF(G2009&lt;=12000,G2009,IF(G2009&lt;=32000,ROUNDUP(G2009/2,0)+6000,IF(G2009&lt;=56000,ROUNDUP(G2009/4,0)+14000,28000))))</f>
        <v/>
      </c>
      <c r="U2009" s="18">
        <f>IF(I2009&lt;=0,IF(H2009&lt;=0,0,IF(H2009&lt;=12000,H2009,IF(H2009&lt;=32000,ROUNDUP(H2009/2,0)+6000,IF(H2009&lt;=56000,ROUNDUP(H2009/4,0)+14000,28000)))),IF(H2009&lt;=0,IF(I2009&lt;=0,0,IF(I2009&lt;=15000,I2009,IF(I2009&lt;=40000,ROUNDUP(I2009/2,0)+7500,IF(I2009&lt;=70000,ROUNDUP(I2009/4,0)+17500,35000)))),MAX(IF(I2009&lt;=0,0,IF(I2009&lt;=15000,I2009,IF(I2009&lt;=40000,ROUNDUP(I2009/2,0)+7500,IF(I2009&lt;=70000,ROUNDUP(I2009/4,0)+17500,35000)))),MIN(IF(H2009&lt;=0,0,IF(H2009&lt;=12000,H2009,IF(H2009&lt;=32000,ROUNDUP(H2009/2,0)+6000,IF(H2009&lt;=56000,ROUNDUP(H2009/4,0)+14000,28000))))+IF(I2009&lt;=0,0,IF(I2009&lt;=15000,I2009,IF(I2009&lt;=40000,ROUNDUP(I2009/2,0)+7500,IF(I2009&lt;=70000,ROUNDUP(I2009/4,0)+17500,35000)))),28000))))</f>
        <v/>
      </c>
      <c r="V2009" s="18">
        <f>MIN(70000,S2009+T2009+U2009)</f>
        <v/>
      </c>
      <c r="W2009" s="18">
        <f>MAX(0,ROUNDDOWN(M2009-J2009-N2009-K2009-0,-3))</f>
        <v/>
      </c>
      <c r="X2009" s="18">
        <f>MAX(0,ROUNDDOWN(M2009-J2009-N2009-K2009-R2009,-3))</f>
        <v/>
      </c>
      <c r="Y2009" s="18">
        <f>IF(W2009&lt;=0,0,ROUNDDOWN((W2009*LOOKUP(W2009,{0,1950001,3300001,6950001,9000001,18000001,40000001},{0.05,0.1,0.2,0.23,0.33,0.4,0.45})-LOOKUP(W2009,{0,1950001,3300001,6950001,9000001,18000001,40000001},{0,97500,427500,636000,1536000,2796000,4796000}))*1.021,-2))</f>
        <v/>
      </c>
      <c r="Z2009" s="18">
        <f>IF(X2009&lt;=0,0,ROUNDDOWN((X2009*LOOKUP(X2009,{0,1950001,3300001,6950001,9000001,18000001,40000001},{0.05,0.1,0.2,0.23,0.33,0.4,0.45})-LOOKUP(X2009,{0,1950001,3300001,6950001,9000001,18000001,40000001},{0,97500,427500,636000,1536000,2796000,4796000}))*1.021,-2))</f>
        <v/>
      </c>
      <c r="AA2009" s="18">
        <f>MAX(0,ROUNDDOWN(M2009-J2009-430000-L2009-0,-3))</f>
        <v/>
      </c>
      <c r="AB2009" s="18">
        <f>MAX(0,ROUNDDOWN(M2009-J2009-430000-L2009-V2009,-3))</f>
        <v/>
      </c>
      <c r="AC2009" s="18">
        <f>IF(M2009&lt;=450000,0,MAX(0,ROUNDDOWN(AA2009*0.06-MIN(50000,AA2009)*0.03,-2))+MAX(0,ROUNDDOWN(AA2009*0.04-MIN(50000,AA2009)*0.02,-2)))</f>
        <v/>
      </c>
      <c r="AD2009" s="18">
        <f>IF(M2009&lt;=450000,0,MAX(0,ROUNDDOWN(AB2009*0.06-MIN(50000,AB2009)*0.03,-2))+MAX(0,ROUNDDOWN(AB2009*0.04-MIN(50000,AB2009)*0.02,-2)))</f>
        <v/>
      </c>
      <c r="AE2009" s="18">
        <f>Y2009-Z2009</f>
        <v/>
      </c>
      <c r="AF2009" s="18">
        <f>AC2009-AD2009</f>
        <v/>
      </c>
      <c r="AG2009" s="18">
        <f>AE2009+AF2009</f>
        <v/>
      </c>
      <c r="AH2009" s="20">
        <f>IF(W2009&lt;=0,0,LOOKUP(W2009,{0,1950001,3300001,6950001,9000001,18000001,40000001},{0.05,0.1,0.2,0.23,0.33,0.4,0.45}))</f>
        <v/>
      </c>
    </row>
    <row r="2010">
      <c r="A2010" t="inlineStr">
        <is>
          <t>1万円刻み 3区分8万円ずつ</t>
        </is>
      </c>
      <c r="B2010" s="18">
        <f>'4_1万円刻み'!$A$644</f>
        <v/>
      </c>
      <c r="C2010" s="19" t="n">
        <v>2026</v>
      </c>
      <c r="D2010" t="inlineStr">
        <is>
          <t>いいえ</t>
        </is>
      </c>
      <c r="E2010" s="18" t="n">
        <v>80000</v>
      </c>
      <c r="F2010" s="18" t="n">
        <v>0</v>
      </c>
      <c r="G2010" s="18" t="n">
        <v>80000</v>
      </c>
      <c r="H2010" s="18" t="n">
        <v>80000</v>
      </c>
      <c r="I2010" s="18" t="n">
        <v>0</v>
      </c>
      <c r="J2010" s="18">
        <f>ROUND(MIN(B2010/12,650000)*12*0.0915+MIN(B2010/12,1390000)*12*(0.0504+0)+B2010*0.005,0)</f>
        <v/>
      </c>
      <c r="K2010" s="18" t="n">
        <v>0</v>
      </c>
      <c r="L2010" s="18" t="n">
        <v>0</v>
      </c>
      <c r="M2010" s="18">
        <f>ROUND(IF(C2010&gt;=2026,IF(B2010&lt;741000,0,IF(B2010&lt;2191000,B2010-740000,IF(B2010&lt;2193000,1451000,IF(B2010&lt;2196000,1453000,IF(B2010&lt;2200000,1456000,IF(B2010&lt;3600000,ROUNDDOWN(B2010/4,-3)*2.8-80000,IF(B2010&lt;6600000,ROUNDDOWN(B2010/4,-3)*3.2-440000,IF(B2010&lt;8500000,ROUNDDOWN(B2010*0.9,0)-1100000,B2010-1950000)))))))),IF(B2010&lt;651000,0,IF(B2010&lt;1900000,B2010-650000,IF(B2010&lt;3600000,ROUNDDOWN(B2010/4,-3)*2.8-80000,IF(B2010&lt;6600000,ROUNDDOWN(B2010/4,-3)*3.2-440000,IF(B2010&lt;8500000,ROUNDDOWN(B2010*0.9,0)-1100000,B2010-1950000)))))),0)</f>
        <v/>
      </c>
      <c r="N2010" s="18">
        <f>IF(M2010&gt;23500000,NA(),IF(C2010&gt;=2026,IF(M2010&lt;=4890000,1040000,IF(M2010&lt;=6550000,670000,620000)),IF(M2010&lt;=1320000,950000,IF(M2010&lt;=3360000,880000,IF(M2010&lt;=4890000,680000,IF(M2010&lt;=6550000,630000,580000))))))</f>
        <v/>
      </c>
      <c r="O2010" s="18">
        <f>IF(F2010&lt;=0,IF(AND(D2010="はい",C2010&gt;=2026,C2010&lt;=2027),IF(E2010&lt;=0,0,IF(E2010&lt;=30000,E2010,IF(E2010&lt;=60000,ROUNDUP(E2010/2,0)+15000,IF(E2010&lt;=120000,ROUNDUP(E2010/4,0)+30000,60000)))),IF(E2010&lt;=0,0,IF(E2010&lt;=20000,E2010,IF(E2010&lt;=40000,ROUNDUP(E2010/2,0)+10000,IF(E2010&lt;=80000,ROUNDUP(E2010/4,0)+20000,40000))))),IF(E2010&lt;=0,IF(F2010&lt;=0,0,IF(F2010&lt;=25000,F2010,IF(F2010&lt;=50000,ROUNDUP(F2010/2,0)+12500,IF(F2010&lt;=100000,ROUNDUP(F2010/4,0)+25000,50000)))),MAX(IF(F2010&lt;=0,0,IF(F2010&lt;=25000,F2010,IF(F2010&lt;=50000,ROUNDUP(F2010/2,0)+12500,IF(F2010&lt;=100000,ROUNDUP(F2010/4,0)+25000,50000)))),MIN(IF(AND(D2010="はい",C2010&gt;=2026,C2010&lt;=2027),IF(E2010&lt;=0,0,IF(E2010&lt;=30000,E2010,IF(E2010&lt;=60000,ROUNDUP(E2010/2,0)+15000,IF(E2010&lt;=120000,ROUNDUP(E2010/4,0)+30000,60000)))),IF(E2010&lt;=0,0,IF(E2010&lt;=20000,E2010,IF(E2010&lt;=40000,ROUNDUP(E2010/2,0)+10000,IF(E2010&lt;=80000,ROUNDUP(E2010/4,0)+20000,40000)))))+IF(F2010&lt;=0,0,IF(F2010&lt;=25000,F2010,IF(F2010&lt;=50000,ROUNDUP(F2010/2,0)+12500,IF(F2010&lt;=100000,ROUNDUP(F2010/4,0)+25000,50000)))),IF(AND(D2010="はい",C2010&gt;=2026,C2010&lt;=2027),60000,40000)))))</f>
        <v/>
      </c>
      <c r="P2010" s="18">
        <f>IF(G2010&lt;=0,0,IF(G2010&lt;=20000,G2010,IF(G2010&lt;=40000,ROUNDUP(G2010/2,0)+10000,IF(G2010&lt;=80000,ROUNDUP(G2010/4,0)+20000,40000))))</f>
        <v/>
      </c>
      <c r="Q2010" s="18">
        <f>IF(I2010&lt;=0,IF(H2010&lt;=0,0,IF(H2010&lt;=20000,H2010,IF(H2010&lt;=40000,ROUNDUP(H2010/2,0)+10000,IF(H2010&lt;=80000,ROUNDUP(H2010/4,0)+20000,40000)))),IF(H2010&lt;=0,IF(I2010&lt;=0,0,IF(I2010&lt;=25000,I2010,IF(I2010&lt;=50000,ROUNDUP(I2010/2,0)+12500,IF(I2010&lt;=100000,ROUNDUP(I2010/4,0)+25000,50000)))),MAX(IF(I2010&lt;=0,0,IF(I2010&lt;=25000,I2010,IF(I2010&lt;=50000,ROUNDUP(I2010/2,0)+12500,IF(I2010&lt;=100000,ROUNDUP(I2010/4,0)+25000,50000)))),MIN(IF(H2010&lt;=0,0,IF(H2010&lt;=20000,H2010,IF(H2010&lt;=40000,ROUNDUP(H2010/2,0)+10000,IF(H2010&lt;=80000,ROUNDUP(H2010/4,0)+20000,40000))))+IF(I2010&lt;=0,0,IF(I2010&lt;=25000,I2010,IF(I2010&lt;=50000,ROUNDUP(I2010/2,0)+12500,IF(I2010&lt;=100000,ROUNDUP(I2010/4,0)+25000,50000)))),40000))))</f>
        <v/>
      </c>
      <c r="R2010" s="18">
        <f>MIN(120000,O2010+P2010+Q2010)</f>
        <v/>
      </c>
      <c r="S2010" s="18">
        <f>IF(F2010&lt;=0,IF(E2010&lt;=0,0,IF(E2010&lt;=12000,E2010,IF(E2010&lt;=32000,ROUNDUP(E2010/2,0)+6000,IF(E2010&lt;=56000,ROUNDUP(E2010/4,0)+14000,28000)))),IF(E2010&lt;=0,IF(F2010&lt;=0,0,IF(F2010&lt;=15000,F2010,IF(F2010&lt;=40000,ROUNDUP(F2010/2,0)+7500,IF(F2010&lt;=70000,ROUNDUP(F2010/4,0)+17500,35000)))),MAX(IF(F2010&lt;=0,0,IF(F2010&lt;=15000,F2010,IF(F2010&lt;=40000,ROUNDUP(F2010/2,0)+7500,IF(F2010&lt;=70000,ROUNDUP(F2010/4,0)+17500,35000)))),MIN(IF(E2010&lt;=0,0,IF(E2010&lt;=12000,E2010,IF(E2010&lt;=32000,ROUNDUP(E2010/2,0)+6000,IF(E2010&lt;=56000,ROUNDUP(E2010/4,0)+14000,28000))))+IF(F2010&lt;=0,0,IF(F2010&lt;=15000,F2010,IF(F2010&lt;=40000,ROUNDUP(F2010/2,0)+7500,IF(F2010&lt;=70000,ROUNDUP(F2010/4,0)+17500,35000)))),28000))))</f>
        <v/>
      </c>
      <c r="T2010" s="18">
        <f>IF(G2010&lt;=0,0,IF(G2010&lt;=12000,G2010,IF(G2010&lt;=32000,ROUNDUP(G2010/2,0)+6000,IF(G2010&lt;=56000,ROUNDUP(G2010/4,0)+14000,28000))))</f>
        <v/>
      </c>
      <c r="U2010" s="18">
        <f>IF(I2010&lt;=0,IF(H2010&lt;=0,0,IF(H2010&lt;=12000,H2010,IF(H2010&lt;=32000,ROUNDUP(H2010/2,0)+6000,IF(H2010&lt;=56000,ROUNDUP(H2010/4,0)+14000,28000)))),IF(H2010&lt;=0,IF(I2010&lt;=0,0,IF(I2010&lt;=15000,I2010,IF(I2010&lt;=40000,ROUNDUP(I2010/2,0)+7500,IF(I2010&lt;=70000,ROUNDUP(I2010/4,0)+17500,35000)))),MAX(IF(I2010&lt;=0,0,IF(I2010&lt;=15000,I2010,IF(I2010&lt;=40000,ROUNDUP(I2010/2,0)+7500,IF(I2010&lt;=70000,ROUNDUP(I2010/4,0)+17500,35000)))),MIN(IF(H2010&lt;=0,0,IF(H2010&lt;=12000,H2010,IF(H2010&lt;=32000,ROUNDUP(H2010/2,0)+6000,IF(H2010&lt;=56000,ROUNDUP(H2010/4,0)+14000,28000))))+IF(I2010&lt;=0,0,IF(I2010&lt;=15000,I2010,IF(I2010&lt;=40000,ROUNDUP(I2010/2,0)+7500,IF(I2010&lt;=70000,ROUNDUP(I2010/4,0)+17500,35000)))),28000))))</f>
        <v/>
      </c>
      <c r="V2010" s="18">
        <f>MIN(70000,S2010+T2010+U2010)</f>
        <v/>
      </c>
      <c r="W2010" s="18">
        <f>MAX(0,ROUNDDOWN(M2010-J2010-N2010-K2010-0,-3))</f>
        <v/>
      </c>
      <c r="X2010" s="18">
        <f>MAX(0,ROUNDDOWN(M2010-J2010-N2010-K2010-R2010,-3))</f>
        <v/>
      </c>
      <c r="Y2010" s="18">
        <f>IF(W2010&lt;=0,0,ROUNDDOWN((W2010*LOOKUP(W2010,{0,1950001,3300001,6950001,9000001,18000001,40000001},{0.05,0.1,0.2,0.23,0.33,0.4,0.45})-LOOKUP(W2010,{0,1950001,3300001,6950001,9000001,18000001,40000001},{0,97500,427500,636000,1536000,2796000,4796000}))*1.021,-2))</f>
        <v/>
      </c>
      <c r="Z2010" s="18">
        <f>IF(X2010&lt;=0,0,ROUNDDOWN((X2010*LOOKUP(X2010,{0,1950001,3300001,6950001,9000001,18000001,40000001},{0.05,0.1,0.2,0.23,0.33,0.4,0.45})-LOOKUP(X2010,{0,1950001,3300001,6950001,9000001,18000001,40000001},{0,97500,427500,636000,1536000,2796000,4796000}))*1.021,-2))</f>
        <v/>
      </c>
      <c r="AA2010" s="18">
        <f>MAX(0,ROUNDDOWN(M2010-J2010-430000-L2010-0,-3))</f>
        <v/>
      </c>
      <c r="AB2010" s="18">
        <f>MAX(0,ROUNDDOWN(M2010-J2010-430000-L2010-V2010,-3))</f>
        <v/>
      </c>
      <c r="AC2010" s="18">
        <f>IF(M2010&lt;=450000,0,MAX(0,ROUNDDOWN(AA2010*0.06-MIN(50000,AA2010)*0.03,-2))+MAX(0,ROUNDDOWN(AA2010*0.04-MIN(50000,AA2010)*0.02,-2)))</f>
        <v/>
      </c>
      <c r="AD2010" s="18">
        <f>IF(M2010&lt;=450000,0,MAX(0,ROUNDDOWN(AB2010*0.06-MIN(50000,AB2010)*0.03,-2))+MAX(0,ROUNDDOWN(AB2010*0.04-MIN(50000,AB2010)*0.02,-2)))</f>
        <v/>
      </c>
      <c r="AE2010" s="18">
        <f>Y2010-Z2010</f>
        <v/>
      </c>
      <c r="AF2010" s="18">
        <f>AC2010-AD2010</f>
        <v/>
      </c>
      <c r="AG2010" s="18">
        <f>AE2010+AF2010</f>
        <v/>
      </c>
      <c r="AH2010" s="20">
        <f>IF(W2010&lt;=0,0,LOOKUP(W2010,{0,1950001,3300001,6950001,9000001,18000001,40000001},{0.05,0.1,0.2,0.23,0.33,0.4,0.45}))</f>
        <v/>
      </c>
    </row>
    <row r="2011">
      <c r="A2011" t="inlineStr">
        <is>
          <t>1万円刻み 一般8万円</t>
        </is>
      </c>
      <c r="B2011" s="18">
        <f>'4_1万円刻み'!$A$644</f>
        <v/>
      </c>
      <c r="C2011" s="19" t="n">
        <v>2026</v>
      </c>
      <c r="D2011" t="inlineStr">
        <is>
          <t>いいえ</t>
        </is>
      </c>
      <c r="E2011" s="18" t="n">
        <v>80000</v>
      </c>
      <c r="F2011" s="18" t="n">
        <v>0</v>
      </c>
      <c r="G2011" s="18" t="n">
        <v>0</v>
      </c>
      <c r="H2011" s="18" t="n">
        <v>0</v>
      </c>
      <c r="I2011" s="18" t="n">
        <v>0</v>
      </c>
      <c r="J2011" s="18">
        <f>ROUND(MIN(B2011/12,650000)*12*0.0915+MIN(B2011/12,1390000)*12*(0.0504+0)+B2011*0.005,0)</f>
        <v/>
      </c>
      <c r="K2011" s="18" t="n">
        <v>0</v>
      </c>
      <c r="L2011" s="18" t="n">
        <v>0</v>
      </c>
      <c r="M2011" s="18">
        <f>ROUND(IF(C2011&gt;=2026,IF(B2011&lt;741000,0,IF(B2011&lt;2191000,B2011-740000,IF(B2011&lt;2193000,1451000,IF(B2011&lt;2196000,1453000,IF(B2011&lt;2200000,1456000,IF(B2011&lt;3600000,ROUNDDOWN(B2011/4,-3)*2.8-80000,IF(B2011&lt;6600000,ROUNDDOWN(B2011/4,-3)*3.2-440000,IF(B2011&lt;8500000,ROUNDDOWN(B2011*0.9,0)-1100000,B2011-1950000)))))))),IF(B2011&lt;651000,0,IF(B2011&lt;1900000,B2011-650000,IF(B2011&lt;3600000,ROUNDDOWN(B2011/4,-3)*2.8-80000,IF(B2011&lt;6600000,ROUNDDOWN(B2011/4,-3)*3.2-440000,IF(B2011&lt;8500000,ROUNDDOWN(B2011*0.9,0)-1100000,B2011-1950000)))))),0)</f>
        <v/>
      </c>
      <c r="N2011" s="18">
        <f>IF(M2011&gt;23500000,NA(),IF(C2011&gt;=2026,IF(M2011&lt;=4890000,1040000,IF(M2011&lt;=6550000,670000,620000)),IF(M2011&lt;=1320000,950000,IF(M2011&lt;=3360000,880000,IF(M2011&lt;=4890000,680000,IF(M2011&lt;=6550000,630000,580000))))))</f>
        <v/>
      </c>
      <c r="O2011" s="18">
        <f>IF(F2011&lt;=0,IF(AND(D2011="はい",C2011&gt;=2026,C2011&lt;=2027),IF(E2011&lt;=0,0,IF(E2011&lt;=30000,E2011,IF(E2011&lt;=60000,ROUNDUP(E2011/2,0)+15000,IF(E2011&lt;=120000,ROUNDUP(E2011/4,0)+30000,60000)))),IF(E2011&lt;=0,0,IF(E2011&lt;=20000,E2011,IF(E2011&lt;=40000,ROUNDUP(E2011/2,0)+10000,IF(E2011&lt;=80000,ROUNDUP(E2011/4,0)+20000,40000))))),IF(E2011&lt;=0,IF(F2011&lt;=0,0,IF(F2011&lt;=25000,F2011,IF(F2011&lt;=50000,ROUNDUP(F2011/2,0)+12500,IF(F2011&lt;=100000,ROUNDUP(F2011/4,0)+25000,50000)))),MAX(IF(F2011&lt;=0,0,IF(F2011&lt;=25000,F2011,IF(F2011&lt;=50000,ROUNDUP(F2011/2,0)+12500,IF(F2011&lt;=100000,ROUNDUP(F2011/4,0)+25000,50000)))),MIN(IF(AND(D2011="はい",C2011&gt;=2026,C2011&lt;=2027),IF(E2011&lt;=0,0,IF(E2011&lt;=30000,E2011,IF(E2011&lt;=60000,ROUNDUP(E2011/2,0)+15000,IF(E2011&lt;=120000,ROUNDUP(E2011/4,0)+30000,60000)))),IF(E2011&lt;=0,0,IF(E2011&lt;=20000,E2011,IF(E2011&lt;=40000,ROUNDUP(E2011/2,0)+10000,IF(E2011&lt;=80000,ROUNDUP(E2011/4,0)+20000,40000)))))+IF(F2011&lt;=0,0,IF(F2011&lt;=25000,F2011,IF(F2011&lt;=50000,ROUNDUP(F2011/2,0)+12500,IF(F2011&lt;=100000,ROUNDUP(F2011/4,0)+25000,50000)))),IF(AND(D2011="はい",C2011&gt;=2026,C2011&lt;=2027),60000,40000)))))</f>
        <v/>
      </c>
      <c r="P2011" s="18">
        <f>IF(G2011&lt;=0,0,IF(G2011&lt;=20000,G2011,IF(G2011&lt;=40000,ROUNDUP(G2011/2,0)+10000,IF(G2011&lt;=80000,ROUNDUP(G2011/4,0)+20000,40000))))</f>
        <v/>
      </c>
      <c r="Q2011" s="18">
        <f>IF(I2011&lt;=0,IF(H2011&lt;=0,0,IF(H2011&lt;=20000,H2011,IF(H2011&lt;=40000,ROUNDUP(H2011/2,0)+10000,IF(H2011&lt;=80000,ROUNDUP(H2011/4,0)+20000,40000)))),IF(H2011&lt;=0,IF(I2011&lt;=0,0,IF(I2011&lt;=25000,I2011,IF(I2011&lt;=50000,ROUNDUP(I2011/2,0)+12500,IF(I2011&lt;=100000,ROUNDUP(I2011/4,0)+25000,50000)))),MAX(IF(I2011&lt;=0,0,IF(I2011&lt;=25000,I2011,IF(I2011&lt;=50000,ROUNDUP(I2011/2,0)+12500,IF(I2011&lt;=100000,ROUNDUP(I2011/4,0)+25000,50000)))),MIN(IF(H2011&lt;=0,0,IF(H2011&lt;=20000,H2011,IF(H2011&lt;=40000,ROUNDUP(H2011/2,0)+10000,IF(H2011&lt;=80000,ROUNDUP(H2011/4,0)+20000,40000))))+IF(I2011&lt;=0,0,IF(I2011&lt;=25000,I2011,IF(I2011&lt;=50000,ROUNDUP(I2011/2,0)+12500,IF(I2011&lt;=100000,ROUNDUP(I2011/4,0)+25000,50000)))),40000))))</f>
        <v/>
      </c>
      <c r="R2011" s="18">
        <f>MIN(120000,O2011+P2011+Q2011)</f>
        <v/>
      </c>
      <c r="S2011" s="18">
        <f>IF(F2011&lt;=0,IF(E2011&lt;=0,0,IF(E2011&lt;=12000,E2011,IF(E2011&lt;=32000,ROUNDUP(E2011/2,0)+6000,IF(E2011&lt;=56000,ROUNDUP(E2011/4,0)+14000,28000)))),IF(E2011&lt;=0,IF(F2011&lt;=0,0,IF(F2011&lt;=15000,F2011,IF(F2011&lt;=40000,ROUNDUP(F2011/2,0)+7500,IF(F2011&lt;=70000,ROUNDUP(F2011/4,0)+17500,35000)))),MAX(IF(F2011&lt;=0,0,IF(F2011&lt;=15000,F2011,IF(F2011&lt;=40000,ROUNDUP(F2011/2,0)+7500,IF(F2011&lt;=70000,ROUNDUP(F2011/4,0)+17500,35000)))),MIN(IF(E2011&lt;=0,0,IF(E2011&lt;=12000,E2011,IF(E2011&lt;=32000,ROUNDUP(E2011/2,0)+6000,IF(E2011&lt;=56000,ROUNDUP(E2011/4,0)+14000,28000))))+IF(F2011&lt;=0,0,IF(F2011&lt;=15000,F2011,IF(F2011&lt;=40000,ROUNDUP(F2011/2,0)+7500,IF(F2011&lt;=70000,ROUNDUP(F2011/4,0)+17500,35000)))),28000))))</f>
        <v/>
      </c>
      <c r="T2011" s="18">
        <f>IF(G2011&lt;=0,0,IF(G2011&lt;=12000,G2011,IF(G2011&lt;=32000,ROUNDUP(G2011/2,0)+6000,IF(G2011&lt;=56000,ROUNDUP(G2011/4,0)+14000,28000))))</f>
        <v/>
      </c>
      <c r="U2011" s="18">
        <f>IF(I2011&lt;=0,IF(H2011&lt;=0,0,IF(H2011&lt;=12000,H2011,IF(H2011&lt;=32000,ROUNDUP(H2011/2,0)+6000,IF(H2011&lt;=56000,ROUNDUP(H2011/4,0)+14000,28000)))),IF(H2011&lt;=0,IF(I2011&lt;=0,0,IF(I2011&lt;=15000,I2011,IF(I2011&lt;=40000,ROUNDUP(I2011/2,0)+7500,IF(I2011&lt;=70000,ROUNDUP(I2011/4,0)+17500,35000)))),MAX(IF(I2011&lt;=0,0,IF(I2011&lt;=15000,I2011,IF(I2011&lt;=40000,ROUNDUP(I2011/2,0)+7500,IF(I2011&lt;=70000,ROUNDUP(I2011/4,0)+17500,35000)))),MIN(IF(H2011&lt;=0,0,IF(H2011&lt;=12000,H2011,IF(H2011&lt;=32000,ROUNDUP(H2011/2,0)+6000,IF(H2011&lt;=56000,ROUNDUP(H2011/4,0)+14000,28000))))+IF(I2011&lt;=0,0,IF(I2011&lt;=15000,I2011,IF(I2011&lt;=40000,ROUNDUP(I2011/2,0)+7500,IF(I2011&lt;=70000,ROUNDUP(I2011/4,0)+17500,35000)))),28000))))</f>
        <v/>
      </c>
      <c r="V2011" s="18">
        <f>MIN(70000,S2011+T2011+U2011)</f>
        <v/>
      </c>
      <c r="W2011" s="18">
        <f>MAX(0,ROUNDDOWN(M2011-J2011-N2011-K2011-0,-3))</f>
        <v/>
      </c>
      <c r="X2011" s="18">
        <f>MAX(0,ROUNDDOWN(M2011-J2011-N2011-K2011-R2011,-3))</f>
        <v/>
      </c>
      <c r="Y2011" s="18">
        <f>IF(W2011&lt;=0,0,ROUNDDOWN((W2011*LOOKUP(W2011,{0,1950001,3300001,6950001,9000001,18000001,40000001},{0.05,0.1,0.2,0.23,0.33,0.4,0.45})-LOOKUP(W2011,{0,1950001,3300001,6950001,9000001,18000001,40000001},{0,97500,427500,636000,1536000,2796000,4796000}))*1.021,-2))</f>
        <v/>
      </c>
      <c r="Z2011" s="18">
        <f>IF(X2011&lt;=0,0,ROUNDDOWN((X2011*LOOKUP(X2011,{0,1950001,3300001,6950001,9000001,18000001,40000001},{0.05,0.1,0.2,0.23,0.33,0.4,0.45})-LOOKUP(X2011,{0,1950001,3300001,6950001,9000001,18000001,40000001},{0,97500,427500,636000,1536000,2796000,4796000}))*1.021,-2))</f>
        <v/>
      </c>
      <c r="AA2011" s="18">
        <f>MAX(0,ROUNDDOWN(M2011-J2011-430000-L2011-0,-3))</f>
        <v/>
      </c>
      <c r="AB2011" s="18">
        <f>MAX(0,ROUNDDOWN(M2011-J2011-430000-L2011-V2011,-3))</f>
        <v/>
      </c>
      <c r="AC2011" s="18">
        <f>IF(M2011&lt;=450000,0,MAX(0,ROUNDDOWN(AA2011*0.06-MIN(50000,AA2011)*0.03,-2))+MAX(0,ROUNDDOWN(AA2011*0.04-MIN(50000,AA2011)*0.02,-2)))</f>
        <v/>
      </c>
      <c r="AD2011" s="18">
        <f>IF(M2011&lt;=450000,0,MAX(0,ROUNDDOWN(AB2011*0.06-MIN(50000,AB2011)*0.03,-2))+MAX(0,ROUNDDOWN(AB2011*0.04-MIN(50000,AB2011)*0.02,-2)))</f>
        <v/>
      </c>
      <c r="AE2011" s="18">
        <f>Y2011-Z2011</f>
        <v/>
      </c>
      <c r="AF2011" s="18">
        <f>AC2011-AD2011</f>
        <v/>
      </c>
      <c r="AG2011" s="18">
        <f>AE2011+AF2011</f>
        <v/>
      </c>
      <c r="AH2011" s="20">
        <f>IF(W2011&lt;=0,0,LOOKUP(W2011,{0,1950001,3300001,6950001,9000001,18000001,40000001},{0.05,0.1,0.2,0.23,0.33,0.4,0.45}))</f>
        <v/>
      </c>
    </row>
    <row r="2012">
      <c r="A2012" t="inlineStr">
        <is>
          <t>1万円刻み 特例あり一般12万円</t>
        </is>
      </c>
      <c r="B2012" s="18">
        <f>'4_1万円刻み'!$A$644</f>
        <v/>
      </c>
      <c r="C2012" s="19" t="n">
        <v>2026</v>
      </c>
      <c r="D2012" t="inlineStr">
        <is>
          <t>はい</t>
        </is>
      </c>
      <c r="E2012" s="18" t="n">
        <v>120000</v>
      </c>
      <c r="F2012" s="18" t="n">
        <v>0</v>
      </c>
      <c r="G2012" s="18" t="n">
        <v>0</v>
      </c>
      <c r="H2012" s="18" t="n">
        <v>0</v>
      </c>
      <c r="I2012" s="18" t="n">
        <v>0</v>
      </c>
      <c r="J2012" s="18">
        <f>ROUND(MIN(B2012/12,650000)*12*0.0915+MIN(B2012/12,1390000)*12*(0.0504+0)+B2012*0.005,0)</f>
        <v/>
      </c>
      <c r="K2012" s="18" t="n">
        <v>0</v>
      </c>
      <c r="L2012" s="18" t="n">
        <v>0</v>
      </c>
      <c r="M2012" s="18">
        <f>ROUND(IF(C2012&gt;=2026,IF(B2012&lt;741000,0,IF(B2012&lt;2191000,B2012-740000,IF(B2012&lt;2193000,1451000,IF(B2012&lt;2196000,1453000,IF(B2012&lt;2200000,1456000,IF(B2012&lt;3600000,ROUNDDOWN(B2012/4,-3)*2.8-80000,IF(B2012&lt;6600000,ROUNDDOWN(B2012/4,-3)*3.2-440000,IF(B2012&lt;8500000,ROUNDDOWN(B2012*0.9,0)-1100000,B2012-1950000)))))))),IF(B2012&lt;651000,0,IF(B2012&lt;1900000,B2012-650000,IF(B2012&lt;3600000,ROUNDDOWN(B2012/4,-3)*2.8-80000,IF(B2012&lt;6600000,ROUNDDOWN(B2012/4,-3)*3.2-440000,IF(B2012&lt;8500000,ROUNDDOWN(B2012*0.9,0)-1100000,B2012-1950000)))))),0)</f>
        <v/>
      </c>
      <c r="N2012" s="18">
        <f>IF(M2012&gt;23500000,NA(),IF(C2012&gt;=2026,IF(M2012&lt;=4890000,1040000,IF(M2012&lt;=6550000,670000,620000)),IF(M2012&lt;=1320000,950000,IF(M2012&lt;=3360000,880000,IF(M2012&lt;=4890000,680000,IF(M2012&lt;=6550000,630000,580000))))))</f>
        <v/>
      </c>
      <c r="O2012" s="18">
        <f>IF(F2012&lt;=0,IF(AND(D2012="はい",C2012&gt;=2026,C2012&lt;=2027),IF(E2012&lt;=0,0,IF(E2012&lt;=30000,E2012,IF(E2012&lt;=60000,ROUNDUP(E2012/2,0)+15000,IF(E2012&lt;=120000,ROUNDUP(E2012/4,0)+30000,60000)))),IF(E2012&lt;=0,0,IF(E2012&lt;=20000,E2012,IF(E2012&lt;=40000,ROUNDUP(E2012/2,0)+10000,IF(E2012&lt;=80000,ROUNDUP(E2012/4,0)+20000,40000))))),IF(E2012&lt;=0,IF(F2012&lt;=0,0,IF(F2012&lt;=25000,F2012,IF(F2012&lt;=50000,ROUNDUP(F2012/2,0)+12500,IF(F2012&lt;=100000,ROUNDUP(F2012/4,0)+25000,50000)))),MAX(IF(F2012&lt;=0,0,IF(F2012&lt;=25000,F2012,IF(F2012&lt;=50000,ROUNDUP(F2012/2,0)+12500,IF(F2012&lt;=100000,ROUNDUP(F2012/4,0)+25000,50000)))),MIN(IF(AND(D2012="はい",C2012&gt;=2026,C2012&lt;=2027),IF(E2012&lt;=0,0,IF(E2012&lt;=30000,E2012,IF(E2012&lt;=60000,ROUNDUP(E2012/2,0)+15000,IF(E2012&lt;=120000,ROUNDUP(E2012/4,0)+30000,60000)))),IF(E2012&lt;=0,0,IF(E2012&lt;=20000,E2012,IF(E2012&lt;=40000,ROUNDUP(E2012/2,0)+10000,IF(E2012&lt;=80000,ROUNDUP(E2012/4,0)+20000,40000)))))+IF(F2012&lt;=0,0,IF(F2012&lt;=25000,F2012,IF(F2012&lt;=50000,ROUNDUP(F2012/2,0)+12500,IF(F2012&lt;=100000,ROUNDUP(F2012/4,0)+25000,50000)))),IF(AND(D2012="はい",C2012&gt;=2026,C2012&lt;=2027),60000,40000)))))</f>
        <v/>
      </c>
      <c r="P2012" s="18">
        <f>IF(G2012&lt;=0,0,IF(G2012&lt;=20000,G2012,IF(G2012&lt;=40000,ROUNDUP(G2012/2,0)+10000,IF(G2012&lt;=80000,ROUNDUP(G2012/4,0)+20000,40000))))</f>
        <v/>
      </c>
      <c r="Q2012" s="18">
        <f>IF(I2012&lt;=0,IF(H2012&lt;=0,0,IF(H2012&lt;=20000,H2012,IF(H2012&lt;=40000,ROUNDUP(H2012/2,0)+10000,IF(H2012&lt;=80000,ROUNDUP(H2012/4,0)+20000,40000)))),IF(H2012&lt;=0,IF(I2012&lt;=0,0,IF(I2012&lt;=25000,I2012,IF(I2012&lt;=50000,ROUNDUP(I2012/2,0)+12500,IF(I2012&lt;=100000,ROUNDUP(I2012/4,0)+25000,50000)))),MAX(IF(I2012&lt;=0,0,IF(I2012&lt;=25000,I2012,IF(I2012&lt;=50000,ROUNDUP(I2012/2,0)+12500,IF(I2012&lt;=100000,ROUNDUP(I2012/4,0)+25000,50000)))),MIN(IF(H2012&lt;=0,0,IF(H2012&lt;=20000,H2012,IF(H2012&lt;=40000,ROUNDUP(H2012/2,0)+10000,IF(H2012&lt;=80000,ROUNDUP(H2012/4,0)+20000,40000))))+IF(I2012&lt;=0,0,IF(I2012&lt;=25000,I2012,IF(I2012&lt;=50000,ROUNDUP(I2012/2,0)+12500,IF(I2012&lt;=100000,ROUNDUP(I2012/4,0)+25000,50000)))),40000))))</f>
        <v/>
      </c>
      <c r="R2012" s="18">
        <f>MIN(120000,O2012+P2012+Q2012)</f>
        <v/>
      </c>
      <c r="S2012" s="18">
        <f>IF(F2012&lt;=0,IF(E2012&lt;=0,0,IF(E2012&lt;=12000,E2012,IF(E2012&lt;=32000,ROUNDUP(E2012/2,0)+6000,IF(E2012&lt;=56000,ROUNDUP(E2012/4,0)+14000,28000)))),IF(E2012&lt;=0,IF(F2012&lt;=0,0,IF(F2012&lt;=15000,F2012,IF(F2012&lt;=40000,ROUNDUP(F2012/2,0)+7500,IF(F2012&lt;=70000,ROUNDUP(F2012/4,0)+17500,35000)))),MAX(IF(F2012&lt;=0,0,IF(F2012&lt;=15000,F2012,IF(F2012&lt;=40000,ROUNDUP(F2012/2,0)+7500,IF(F2012&lt;=70000,ROUNDUP(F2012/4,0)+17500,35000)))),MIN(IF(E2012&lt;=0,0,IF(E2012&lt;=12000,E2012,IF(E2012&lt;=32000,ROUNDUP(E2012/2,0)+6000,IF(E2012&lt;=56000,ROUNDUP(E2012/4,0)+14000,28000))))+IF(F2012&lt;=0,0,IF(F2012&lt;=15000,F2012,IF(F2012&lt;=40000,ROUNDUP(F2012/2,0)+7500,IF(F2012&lt;=70000,ROUNDUP(F2012/4,0)+17500,35000)))),28000))))</f>
        <v/>
      </c>
      <c r="T2012" s="18">
        <f>IF(G2012&lt;=0,0,IF(G2012&lt;=12000,G2012,IF(G2012&lt;=32000,ROUNDUP(G2012/2,0)+6000,IF(G2012&lt;=56000,ROUNDUP(G2012/4,0)+14000,28000))))</f>
        <v/>
      </c>
      <c r="U2012" s="18">
        <f>IF(I2012&lt;=0,IF(H2012&lt;=0,0,IF(H2012&lt;=12000,H2012,IF(H2012&lt;=32000,ROUNDUP(H2012/2,0)+6000,IF(H2012&lt;=56000,ROUNDUP(H2012/4,0)+14000,28000)))),IF(H2012&lt;=0,IF(I2012&lt;=0,0,IF(I2012&lt;=15000,I2012,IF(I2012&lt;=40000,ROUNDUP(I2012/2,0)+7500,IF(I2012&lt;=70000,ROUNDUP(I2012/4,0)+17500,35000)))),MAX(IF(I2012&lt;=0,0,IF(I2012&lt;=15000,I2012,IF(I2012&lt;=40000,ROUNDUP(I2012/2,0)+7500,IF(I2012&lt;=70000,ROUNDUP(I2012/4,0)+17500,35000)))),MIN(IF(H2012&lt;=0,0,IF(H2012&lt;=12000,H2012,IF(H2012&lt;=32000,ROUNDUP(H2012/2,0)+6000,IF(H2012&lt;=56000,ROUNDUP(H2012/4,0)+14000,28000))))+IF(I2012&lt;=0,0,IF(I2012&lt;=15000,I2012,IF(I2012&lt;=40000,ROUNDUP(I2012/2,0)+7500,IF(I2012&lt;=70000,ROUNDUP(I2012/4,0)+17500,35000)))),28000))))</f>
        <v/>
      </c>
      <c r="V2012" s="18">
        <f>MIN(70000,S2012+T2012+U2012)</f>
        <v/>
      </c>
      <c r="W2012" s="18">
        <f>MAX(0,ROUNDDOWN(M2012-J2012-N2012-K2012-0,-3))</f>
        <v/>
      </c>
      <c r="X2012" s="18">
        <f>MAX(0,ROUNDDOWN(M2012-J2012-N2012-K2012-R2012,-3))</f>
        <v/>
      </c>
      <c r="Y2012" s="18">
        <f>IF(W2012&lt;=0,0,ROUNDDOWN((W2012*LOOKUP(W2012,{0,1950001,3300001,6950001,9000001,18000001,40000001},{0.05,0.1,0.2,0.23,0.33,0.4,0.45})-LOOKUP(W2012,{0,1950001,3300001,6950001,9000001,18000001,40000001},{0,97500,427500,636000,1536000,2796000,4796000}))*1.021,-2))</f>
        <v/>
      </c>
      <c r="Z2012" s="18">
        <f>IF(X2012&lt;=0,0,ROUNDDOWN((X2012*LOOKUP(X2012,{0,1950001,3300001,6950001,9000001,18000001,40000001},{0.05,0.1,0.2,0.23,0.33,0.4,0.45})-LOOKUP(X2012,{0,1950001,3300001,6950001,9000001,18000001,40000001},{0,97500,427500,636000,1536000,2796000,4796000}))*1.021,-2))</f>
        <v/>
      </c>
      <c r="AA2012" s="18">
        <f>MAX(0,ROUNDDOWN(M2012-J2012-430000-L2012-0,-3))</f>
        <v/>
      </c>
      <c r="AB2012" s="18">
        <f>MAX(0,ROUNDDOWN(M2012-J2012-430000-L2012-V2012,-3))</f>
        <v/>
      </c>
      <c r="AC2012" s="18">
        <f>IF(M2012&lt;=450000,0,MAX(0,ROUNDDOWN(AA2012*0.06-MIN(50000,AA2012)*0.03,-2))+MAX(0,ROUNDDOWN(AA2012*0.04-MIN(50000,AA2012)*0.02,-2)))</f>
        <v/>
      </c>
      <c r="AD2012" s="18">
        <f>IF(M2012&lt;=450000,0,MAX(0,ROUNDDOWN(AB2012*0.06-MIN(50000,AB2012)*0.03,-2))+MAX(0,ROUNDDOWN(AB2012*0.04-MIN(50000,AB2012)*0.02,-2)))</f>
        <v/>
      </c>
      <c r="AE2012" s="18">
        <f>Y2012-Z2012</f>
        <v/>
      </c>
      <c r="AF2012" s="18">
        <f>AC2012-AD2012</f>
        <v/>
      </c>
      <c r="AG2012" s="18">
        <f>AE2012+AF2012</f>
        <v/>
      </c>
      <c r="AH2012" s="20">
        <f>IF(W2012&lt;=0,0,LOOKUP(W2012,{0,1950001,3300001,6950001,9000001,18000001,40000001},{0.05,0.1,0.2,0.23,0.33,0.4,0.45}))</f>
        <v/>
      </c>
    </row>
    <row r="2013">
      <c r="A2013" t="inlineStr">
        <is>
          <t>1万円刻み 3区分8万円ずつ</t>
        </is>
      </c>
      <c r="B2013" s="18">
        <f>'4_1万円刻み'!$A$645</f>
        <v/>
      </c>
      <c r="C2013" s="19" t="n">
        <v>2026</v>
      </c>
      <c r="D2013" t="inlineStr">
        <is>
          <t>いいえ</t>
        </is>
      </c>
      <c r="E2013" s="18" t="n">
        <v>80000</v>
      </c>
      <c r="F2013" s="18" t="n">
        <v>0</v>
      </c>
      <c r="G2013" s="18" t="n">
        <v>80000</v>
      </c>
      <c r="H2013" s="18" t="n">
        <v>80000</v>
      </c>
      <c r="I2013" s="18" t="n">
        <v>0</v>
      </c>
      <c r="J2013" s="18">
        <f>ROUND(MIN(B2013/12,650000)*12*0.0915+MIN(B2013/12,1390000)*12*(0.0504+0)+B2013*0.005,0)</f>
        <v/>
      </c>
      <c r="K2013" s="18" t="n">
        <v>0</v>
      </c>
      <c r="L2013" s="18" t="n">
        <v>0</v>
      </c>
      <c r="M2013" s="18">
        <f>ROUND(IF(C2013&gt;=2026,IF(B2013&lt;741000,0,IF(B2013&lt;2191000,B2013-740000,IF(B2013&lt;2193000,1451000,IF(B2013&lt;2196000,1453000,IF(B2013&lt;2200000,1456000,IF(B2013&lt;3600000,ROUNDDOWN(B2013/4,-3)*2.8-80000,IF(B2013&lt;6600000,ROUNDDOWN(B2013/4,-3)*3.2-440000,IF(B2013&lt;8500000,ROUNDDOWN(B2013*0.9,0)-1100000,B2013-1950000)))))))),IF(B2013&lt;651000,0,IF(B2013&lt;1900000,B2013-650000,IF(B2013&lt;3600000,ROUNDDOWN(B2013/4,-3)*2.8-80000,IF(B2013&lt;6600000,ROUNDDOWN(B2013/4,-3)*3.2-440000,IF(B2013&lt;8500000,ROUNDDOWN(B2013*0.9,0)-1100000,B2013-1950000)))))),0)</f>
        <v/>
      </c>
      <c r="N2013" s="18">
        <f>IF(M2013&gt;23500000,NA(),IF(C2013&gt;=2026,IF(M2013&lt;=4890000,1040000,IF(M2013&lt;=6550000,670000,620000)),IF(M2013&lt;=1320000,950000,IF(M2013&lt;=3360000,880000,IF(M2013&lt;=4890000,680000,IF(M2013&lt;=6550000,630000,580000))))))</f>
        <v/>
      </c>
      <c r="O2013" s="18">
        <f>IF(F2013&lt;=0,IF(AND(D2013="はい",C2013&gt;=2026,C2013&lt;=2027),IF(E2013&lt;=0,0,IF(E2013&lt;=30000,E2013,IF(E2013&lt;=60000,ROUNDUP(E2013/2,0)+15000,IF(E2013&lt;=120000,ROUNDUP(E2013/4,0)+30000,60000)))),IF(E2013&lt;=0,0,IF(E2013&lt;=20000,E2013,IF(E2013&lt;=40000,ROUNDUP(E2013/2,0)+10000,IF(E2013&lt;=80000,ROUNDUP(E2013/4,0)+20000,40000))))),IF(E2013&lt;=0,IF(F2013&lt;=0,0,IF(F2013&lt;=25000,F2013,IF(F2013&lt;=50000,ROUNDUP(F2013/2,0)+12500,IF(F2013&lt;=100000,ROUNDUP(F2013/4,0)+25000,50000)))),MAX(IF(F2013&lt;=0,0,IF(F2013&lt;=25000,F2013,IF(F2013&lt;=50000,ROUNDUP(F2013/2,0)+12500,IF(F2013&lt;=100000,ROUNDUP(F2013/4,0)+25000,50000)))),MIN(IF(AND(D2013="はい",C2013&gt;=2026,C2013&lt;=2027),IF(E2013&lt;=0,0,IF(E2013&lt;=30000,E2013,IF(E2013&lt;=60000,ROUNDUP(E2013/2,0)+15000,IF(E2013&lt;=120000,ROUNDUP(E2013/4,0)+30000,60000)))),IF(E2013&lt;=0,0,IF(E2013&lt;=20000,E2013,IF(E2013&lt;=40000,ROUNDUP(E2013/2,0)+10000,IF(E2013&lt;=80000,ROUNDUP(E2013/4,0)+20000,40000)))))+IF(F2013&lt;=0,0,IF(F2013&lt;=25000,F2013,IF(F2013&lt;=50000,ROUNDUP(F2013/2,0)+12500,IF(F2013&lt;=100000,ROUNDUP(F2013/4,0)+25000,50000)))),IF(AND(D2013="はい",C2013&gt;=2026,C2013&lt;=2027),60000,40000)))))</f>
        <v/>
      </c>
      <c r="P2013" s="18">
        <f>IF(G2013&lt;=0,0,IF(G2013&lt;=20000,G2013,IF(G2013&lt;=40000,ROUNDUP(G2013/2,0)+10000,IF(G2013&lt;=80000,ROUNDUP(G2013/4,0)+20000,40000))))</f>
        <v/>
      </c>
      <c r="Q2013" s="18">
        <f>IF(I2013&lt;=0,IF(H2013&lt;=0,0,IF(H2013&lt;=20000,H2013,IF(H2013&lt;=40000,ROUNDUP(H2013/2,0)+10000,IF(H2013&lt;=80000,ROUNDUP(H2013/4,0)+20000,40000)))),IF(H2013&lt;=0,IF(I2013&lt;=0,0,IF(I2013&lt;=25000,I2013,IF(I2013&lt;=50000,ROUNDUP(I2013/2,0)+12500,IF(I2013&lt;=100000,ROUNDUP(I2013/4,0)+25000,50000)))),MAX(IF(I2013&lt;=0,0,IF(I2013&lt;=25000,I2013,IF(I2013&lt;=50000,ROUNDUP(I2013/2,0)+12500,IF(I2013&lt;=100000,ROUNDUP(I2013/4,0)+25000,50000)))),MIN(IF(H2013&lt;=0,0,IF(H2013&lt;=20000,H2013,IF(H2013&lt;=40000,ROUNDUP(H2013/2,0)+10000,IF(H2013&lt;=80000,ROUNDUP(H2013/4,0)+20000,40000))))+IF(I2013&lt;=0,0,IF(I2013&lt;=25000,I2013,IF(I2013&lt;=50000,ROUNDUP(I2013/2,0)+12500,IF(I2013&lt;=100000,ROUNDUP(I2013/4,0)+25000,50000)))),40000))))</f>
        <v/>
      </c>
      <c r="R2013" s="18">
        <f>MIN(120000,O2013+P2013+Q2013)</f>
        <v/>
      </c>
      <c r="S2013" s="18">
        <f>IF(F2013&lt;=0,IF(E2013&lt;=0,0,IF(E2013&lt;=12000,E2013,IF(E2013&lt;=32000,ROUNDUP(E2013/2,0)+6000,IF(E2013&lt;=56000,ROUNDUP(E2013/4,0)+14000,28000)))),IF(E2013&lt;=0,IF(F2013&lt;=0,0,IF(F2013&lt;=15000,F2013,IF(F2013&lt;=40000,ROUNDUP(F2013/2,0)+7500,IF(F2013&lt;=70000,ROUNDUP(F2013/4,0)+17500,35000)))),MAX(IF(F2013&lt;=0,0,IF(F2013&lt;=15000,F2013,IF(F2013&lt;=40000,ROUNDUP(F2013/2,0)+7500,IF(F2013&lt;=70000,ROUNDUP(F2013/4,0)+17500,35000)))),MIN(IF(E2013&lt;=0,0,IF(E2013&lt;=12000,E2013,IF(E2013&lt;=32000,ROUNDUP(E2013/2,0)+6000,IF(E2013&lt;=56000,ROUNDUP(E2013/4,0)+14000,28000))))+IF(F2013&lt;=0,0,IF(F2013&lt;=15000,F2013,IF(F2013&lt;=40000,ROUNDUP(F2013/2,0)+7500,IF(F2013&lt;=70000,ROUNDUP(F2013/4,0)+17500,35000)))),28000))))</f>
        <v/>
      </c>
      <c r="T2013" s="18">
        <f>IF(G2013&lt;=0,0,IF(G2013&lt;=12000,G2013,IF(G2013&lt;=32000,ROUNDUP(G2013/2,0)+6000,IF(G2013&lt;=56000,ROUNDUP(G2013/4,0)+14000,28000))))</f>
        <v/>
      </c>
      <c r="U2013" s="18">
        <f>IF(I2013&lt;=0,IF(H2013&lt;=0,0,IF(H2013&lt;=12000,H2013,IF(H2013&lt;=32000,ROUNDUP(H2013/2,0)+6000,IF(H2013&lt;=56000,ROUNDUP(H2013/4,0)+14000,28000)))),IF(H2013&lt;=0,IF(I2013&lt;=0,0,IF(I2013&lt;=15000,I2013,IF(I2013&lt;=40000,ROUNDUP(I2013/2,0)+7500,IF(I2013&lt;=70000,ROUNDUP(I2013/4,0)+17500,35000)))),MAX(IF(I2013&lt;=0,0,IF(I2013&lt;=15000,I2013,IF(I2013&lt;=40000,ROUNDUP(I2013/2,0)+7500,IF(I2013&lt;=70000,ROUNDUP(I2013/4,0)+17500,35000)))),MIN(IF(H2013&lt;=0,0,IF(H2013&lt;=12000,H2013,IF(H2013&lt;=32000,ROUNDUP(H2013/2,0)+6000,IF(H2013&lt;=56000,ROUNDUP(H2013/4,0)+14000,28000))))+IF(I2013&lt;=0,0,IF(I2013&lt;=15000,I2013,IF(I2013&lt;=40000,ROUNDUP(I2013/2,0)+7500,IF(I2013&lt;=70000,ROUNDUP(I2013/4,0)+17500,35000)))),28000))))</f>
        <v/>
      </c>
      <c r="V2013" s="18">
        <f>MIN(70000,S2013+T2013+U2013)</f>
        <v/>
      </c>
      <c r="W2013" s="18">
        <f>MAX(0,ROUNDDOWN(M2013-J2013-N2013-K2013-0,-3))</f>
        <v/>
      </c>
      <c r="X2013" s="18">
        <f>MAX(0,ROUNDDOWN(M2013-J2013-N2013-K2013-R2013,-3))</f>
        <v/>
      </c>
      <c r="Y2013" s="18">
        <f>IF(W2013&lt;=0,0,ROUNDDOWN((W2013*LOOKUP(W2013,{0,1950001,3300001,6950001,9000001,18000001,40000001},{0.05,0.1,0.2,0.23,0.33,0.4,0.45})-LOOKUP(W2013,{0,1950001,3300001,6950001,9000001,18000001,40000001},{0,97500,427500,636000,1536000,2796000,4796000}))*1.021,-2))</f>
        <v/>
      </c>
      <c r="Z2013" s="18">
        <f>IF(X2013&lt;=0,0,ROUNDDOWN((X2013*LOOKUP(X2013,{0,1950001,3300001,6950001,9000001,18000001,40000001},{0.05,0.1,0.2,0.23,0.33,0.4,0.45})-LOOKUP(X2013,{0,1950001,3300001,6950001,9000001,18000001,40000001},{0,97500,427500,636000,1536000,2796000,4796000}))*1.021,-2))</f>
        <v/>
      </c>
      <c r="AA2013" s="18">
        <f>MAX(0,ROUNDDOWN(M2013-J2013-430000-L2013-0,-3))</f>
        <v/>
      </c>
      <c r="AB2013" s="18">
        <f>MAX(0,ROUNDDOWN(M2013-J2013-430000-L2013-V2013,-3))</f>
        <v/>
      </c>
      <c r="AC2013" s="18">
        <f>IF(M2013&lt;=450000,0,MAX(0,ROUNDDOWN(AA2013*0.06-MIN(50000,AA2013)*0.03,-2))+MAX(0,ROUNDDOWN(AA2013*0.04-MIN(50000,AA2013)*0.02,-2)))</f>
        <v/>
      </c>
      <c r="AD2013" s="18">
        <f>IF(M2013&lt;=450000,0,MAX(0,ROUNDDOWN(AB2013*0.06-MIN(50000,AB2013)*0.03,-2))+MAX(0,ROUNDDOWN(AB2013*0.04-MIN(50000,AB2013)*0.02,-2)))</f>
        <v/>
      </c>
      <c r="AE2013" s="18">
        <f>Y2013-Z2013</f>
        <v/>
      </c>
      <c r="AF2013" s="18">
        <f>AC2013-AD2013</f>
        <v/>
      </c>
      <c r="AG2013" s="18">
        <f>AE2013+AF2013</f>
        <v/>
      </c>
      <c r="AH2013" s="20">
        <f>IF(W2013&lt;=0,0,LOOKUP(W2013,{0,1950001,3300001,6950001,9000001,18000001,40000001},{0.05,0.1,0.2,0.23,0.33,0.4,0.45}))</f>
        <v/>
      </c>
    </row>
    <row r="2014">
      <c r="A2014" t="inlineStr">
        <is>
          <t>1万円刻み 一般8万円</t>
        </is>
      </c>
      <c r="B2014" s="18">
        <f>'4_1万円刻み'!$A$645</f>
        <v/>
      </c>
      <c r="C2014" s="19" t="n">
        <v>2026</v>
      </c>
      <c r="D2014" t="inlineStr">
        <is>
          <t>いいえ</t>
        </is>
      </c>
      <c r="E2014" s="18" t="n">
        <v>80000</v>
      </c>
      <c r="F2014" s="18" t="n">
        <v>0</v>
      </c>
      <c r="G2014" s="18" t="n">
        <v>0</v>
      </c>
      <c r="H2014" s="18" t="n">
        <v>0</v>
      </c>
      <c r="I2014" s="18" t="n">
        <v>0</v>
      </c>
      <c r="J2014" s="18">
        <f>ROUND(MIN(B2014/12,650000)*12*0.0915+MIN(B2014/12,1390000)*12*(0.0504+0)+B2014*0.005,0)</f>
        <v/>
      </c>
      <c r="K2014" s="18" t="n">
        <v>0</v>
      </c>
      <c r="L2014" s="18" t="n">
        <v>0</v>
      </c>
      <c r="M2014" s="18">
        <f>ROUND(IF(C2014&gt;=2026,IF(B2014&lt;741000,0,IF(B2014&lt;2191000,B2014-740000,IF(B2014&lt;2193000,1451000,IF(B2014&lt;2196000,1453000,IF(B2014&lt;2200000,1456000,IF(B2014&lt;3600000,ROUNDDOWN(B2014/4,-3)*2.8-80000,IF(B2014&lt;6600000,ROUNDDOWN(B2014/4,-3)*3.2-440000,IF(B2014&lt;8500000,ROUNDDOWN(B2014*0.9,0)-1100000,B2014-1950000)))))))),IF(B2014&lt;651000,0,IF(B2014&lt;1900000,B2014-650000,IF(B2014&lt;3600000,ROUNDDOWN(B2014/4,-3)*2.8-80000,IF(B2014&lt;6600000,ROUNDDOWN(B2014/4,-3)*3.2-440000,IF(B2014&lt;8500000,ROUNDDOWN(B2014*0.9,0)-1100000,B2014-1950000)))))),0)</f>
        <v/>
      </c>
      <c r="N2014" s="18">
        <f>IF(M2014&gt;23500000,NA(),IF(C2014&gt;=2026,IF(M2014&lt;=4890000,1040000,IF(M2014&lt;=6550000,670000,620000)),IF(M2014&lt;=1320000,950000,IF(M2014&lt;=3360000,880000,IF(M2014&lt;=4890000,680000,IF(M2014&lt;=6550000,630000,580000))))))</f>
        <v/>
      </c>
      <c r="O2014" s="18">
        <f>IF(F2014&lt;=0,IF(AND(D2014="はい",C2014&gt;=2026,C2014&lt;=2027),IF(E2014&lt;=0,0,IF(E2014&lt;=30000,E2014,IF(E2014&lt;=60000,ROUNDUP(E2014/2,0)+15000,IF(E2014&lt;=120000,ROUNDUP(E2014/4,0)+30000,60000)))),IF(E2014&lt;=0,0,IF(E2014&lt;=20000,E2014,IF(E2014&lt;=40000,ROUNDUP(E2014/2,0)+10000,IF(E2014&lt;=80000,ROUNDUP(E2014/4,0)+20000,40000))))),IF(E2014&lt;=0,IF(F2014&lt;=0,0,IF(F2014&lt;=25000,F2014,IF(F2014&lt;=50000,ROUNDUP(F2014/2,0)+12500,IF(F2014&lt;=100000,ROUNDUP(F2014/4,0)+25000,50000)))),MAX(IF(F2014&lt;=0,0,IF(F2014&lt;=25000,F2014,IF(F2014&lt;=50000,ROUNDUP(F2014/2,0)+12500,IF(F2014&lt;=100000,ROUNDUP(F2014/4,0)+25000,50000)))),MIN(IF(AND(D2014="はい",C2014&gt;=2026,C2014&lt;=2027),IF(E2014&lt;=0,0,IF(E2014&lt;=30000,E2014,IF(E2014&lt;=60000,ROUNDUP(E2014/2,0)+15000,IF(E2014&lt;=120000,ROUNDUP(E2014/4,0)+30000,60000)))),IF(E2014&lt;=0,0,IF(E2014&lt;=20000,E2014,IF(E2014&lt;=40000,ROUNDUP(E2014/2,0)+10000,IF(E2014&lt;=80000,ROUNDUP(E2014/4,0)+20000,40000)))))+IF(F2014&lt;=0,0,IF(F2014&lt;=25000,F2014,IF(F2014&lt;=50000,ROUNDUP(F2014/2,0)+12500,IF(F2014&lt;=100000,ROUNDUP(F2014/4,0)+25000,50000)))),IF(AND(D2014="はい",C2014&gt;=2026,C2014&lt;=2027),60000,40000)))))</f>
        <v/>
      </c>
      <c r="P2014" s="18">
        <f>IF(G2014&lt;=0,0,IF(G2014&lt;=20000,G2014,IF(G2014&lt;=40000,ROUNDUP(G2014/2,0)+10000,IF(G2014&lt;=80000,ROUNDUP(G2014/4,0)+20000,40000))))</f>
        <v/>
      </c>
      <c r="Q2014" s="18">
        <f>IF(I2014&lt;=0,IF(H2014&lt;=0,0,IF(H2014&lt;=20000,H2014,IF(H2014&lt;=40000,ROUNDUP(H2014/2,0)+10000,IF(H2014&lt;=80000,ROUNDUP(H2014/4,0)+20000,40000)))),IF(H2014&lt;=0,IF(I2014&lt;=0,0,IF(I2014&lt;=25000,I2014,IF(I2014&lt;=50000,ROUNDUP(I2014/2,0)+12500,IF(I2014&lt;=100000,ROUNDUP(I2014/4,0)+25000,50000)))),MAX(IF(I2014&lt;=0,0,IF(I2014&lt;=25000,I2014,IF(I2014&lt;=50000,ROUNDUP(I2014/2,0)+12500,IF(I2014&lt;=100000,ROUNDUP(I2014/4,0)+25000,50000)))),MIN(IF(H2014&lt;=0,0,IF(H2014&lt;=20000,H2014,IF(H2014&lt;=40000,ROUNDUP(H2014/2,0)+10000,IF(H2014&lt;=80000,ROUNDUP(H2014/4,0)+20000,40000))))+IF(I2014&lt;=0,0,IF(I2014&lt;=25000,I2014,IF(I2014&lt;=50000,ROUNDUP(I2014/2,0)+12500,IF(I2014&lt;=100000,ROUNDUP(I2014/4,0)+25000,50000)))),40000))))</f>
        <v/>
      </c>
      <c r="R2014" s="18">
        <f>MIN(120000,O2014+P2014+Q2014)</f>
        <v/>
      </c>
      <c r="S2014" s="18">
        <f>IF(F2014&lt;=0,IF(E2014&lt;=0,0,IF(E2014&lt;=12000,E2014,IF(E2014&lt;=32000,ROUNDUP(E2014/2,0)+6000,IF(E2014&lt;=56000,ROUNDUP(E2014/4,0)+14000,28000)))),IF(E2014&lt;=0,IF(F2014&lt;=0,0,IF(F2014&lt;=15000,F2014,IF(F2014&lt;=40000,ROUNDUP(F2014/2,0)+7500,IF(F2014&lt;=70000,ROUNDUP(F2014/4,0)+17500,35000)))),MAX(IF(F2014&lt;=0,0,IF(F2014&lt;=15000,F2014,IF(F2014&lt;=40000,ROUNDUP(F2014/2,0)+7500,IF(F2014&lt;=70000,ROUNDUP(F2014/4,0)+17500,35000)))),MIN(IF(E2014&lt;=0,0,IF(E2014&lt;=12000,E2014,IF(E2014&lt;=32000,ROUNDUP(E2014/2,0)+6000,IF(E2014&lt;=56000,ROUNDUP(E2014/4,0)+14000,28000))))+IF(F2014&lt;=0,0,IF(F2014&lt;=15000,F2014,IF(F2014&lt;=40000,ROUNDUP(F2014/2,0)+7500,IF(F2014&lt;=70000,ROUNDUP(F2014/4,0)+17500,35000)))),28000))))</f>
        <v/>
      </c>
      <c r="T2014" s="18">
        <f>IF(G2014&lt;=0,0,IF(G2014&lt;=12000,G2014,IF(G2014&lt;=32000,ROUNDUP(G2014/2,0)+6000,IF(G2014&lt;=56000,ROUNDUP(G2014/4,0)+14000,28000))))</f>
        <v/>
      </c>
      <c r="U2014" s="18">
        <f>IF(I2014&lt;=0,IF(H2014&lt;=0,0,IF(H2014&lt;=12000,H2014,IF(H2014&lt;=32000,ROUNDUP(H2014/2,0)+6000,IF(H2014&lt;=56000,ROUNDUP(H2014/4,0)+14000,28000)))),IF(H2014&lt;=0,IF(I2014&lt;=0,0,IF(I2014&lt;=15000,I2014,IF(I2014&lt;=40000,ROUNDUP(I2014/2,0)+7500,IF(I2014&lt;=70000,ROUNDUP(I2014/4,0)+17500,35000)))),MAX(IF(I2014&lt;=0,0,IF(I2014&lt;=15000,I2014,IF(I2014&lt;=40000,ROUNDUP(I2014/2,0)+7500,IF(I2014&lt;=70000,ROUNDUP(I2014/4,0)+17500,35000)))),MIN(IF(H2014&lt;=0,0,IF(H2014&lt;=12000,H2014,IF(H2014&lt;=32000,ROUNDUP(H2014/2,0)+6000,IF(H2014&lt;=56000,ROUNDUP(H2014/4,0)+14000,28000))))+IF(I2014&lt;=0,0,IF(I2014&lt;=15000,I2014,IF(I2014&lt;=40000,ROUNDUP(I2014/2,0)+7500,IF(I2014&lt;=70000,ROUNDUP(I2014/4,0)+17500,35000)))),28000))))</f>
        <v/>
      </c>
      <c r="V2014" s="18">
        <f>MIN(70000,S2014+T2014+U2014)</f>
        <v/>
      </c>
      <c r="W2014" s="18">
        <f>MAX(0,ROUNDDOWN(M2014-J2014-N2014-K2014-0,-3))</f>
        <v/>
      </c>
      <c r="X2014" s="18">
        <f>MAX(0,ROUNDDOWN(M2014-J2014-N2014-K2014-R2014,-3))</f>
        <v/>
      </c>
      <c r="Y2014" s="18">
        <f>IF(W2014&lt;=0,0,ROUNDDOWN((W2014*LOOKUP(W2014,{0,1950001,3300001,6950001,9000001,18000001,40000001},{0.05,0.1,0.2,0.23,0.33,0.4,0.45})-LOOKUP(W2014,{0,1950001,3300001,6950001,9000001,18000001,40000001},{0,97500,427500,636000,1536000,2796000,4796000}))*1.021,-2))</f>
        <v/>
      </c>
      <c r="Z2014" s="18">
        <f>IF(X2014&lt;=0,0,ROUNDDOWN((X2014*LOOKUP(X2014,{0,1950001,3300001,6950001,9000001,18000001,40000001},{0.05,0.1,0.2,0.23,0.33,0.4,0.45})-LOOKUP(X2014,{0,1950001,3300001,6950001,9000001,18000001,40000001},{0,97500,427500,636000,1536000,2796000,4796000}))*1.021,-2))</f>
        <v/>
      </c>
      <c r="AA2014" s="18">
        <f>MAX(0,ROUNDDOWN(M2014-J2014-430000-L2014-0,-3))</f>
        <v/>
      </c>
      <c r="AB2014" s="18">
        <f>MAX(0,ROUNDDOWN(M2014-J2014-430000-L2014-V2014,-3))</f>
        <v/>
      </c>
      <c r="AC2014" s="18">
        <f>IF(M2014&lt;=450000,0,MAX(0,ROUNDDOWN(AA2014*0.06-MIN(50000,AA2014)*0.03,-2))+MAX(0,ROUNDDOWN(AA2014*0.04-MIN(50000,AA2014)*0.02,-2)))</f>
        <v/>
      </c>
      <c r="AD2014" s="18">
        <f>IF(M2014&lt;=450000,0,MAX(0,ROUNDDOWN(AB2014*0.06-MIN(50000,AB2014)*0.03,-2))+MAX(0,ROUNDDOWN(AB2014*0.04-MIN(50000,AB2014)*0.02,-2)))</f>
        <v/>
      </c>
      <c r="AE2014" s="18">
        <f>Y2014-Z2014</f>
        <v/>
      </c>
      <c r="AF2014" s="18">
        <f>AC2014-AD2014</f>
        <v/>
      </c>
      <c r="AG2014" s="18">
        <f>AE2014+AF2014</f>
        <v/>
      </c>
      <c r="AH2014" s="20">
        <f>IF(W2014&lt;=0,0,LOOKUP(W2014,{0,1950001,3300001,6950001,9000001,18000001,40000001},{0.05,0.1,0.2,0.23,0.33,0.4,0.45}))</f>
        <v/>
      </c>
    </row>
    <row r="2015">
      <c r="A2015" t="inlineStr">
        <is>
          <t>1万円刻み 特例あり一般12万円</t>
        </is>
      </c>
      <c r="B2015" s="18">
        <f>'4_1万円刻み'!$A$645</f>
        <v/>
      </c>
      <c r="C2015" s="19" t="n">
        <v>2026</v>
      </c>
      <c r="D2015" t="inlineStr">
        <is>
          <t>はい</t>
        </is>
      </c>
      <c r="E2015" s="18" t="n">
        <v>120000</v>
      </c>
      <c r="F2015" s="18" t="n">
        <v>0</v>
      </c>
      <c r="G2015" s="18" t="n">
        <v>0</v>
      </c>
      <c r="H2015" s="18" t="n">
        <v>0</v>
      </c>
      <c r="I2015" s="18" t="n">
        <v>0</v>
      </c>
      <c r="J2015" s="18">
        <f>ROUND(MIN(B2015/12,650000)*12*0.0915+MIN(B2015/12,1390000)*12*(0.0504+0)+B2015*0.005,0)</f>
        <v/>
      </c>
      <c r="K2015" s="18" t="n">
        <v>0</v>
      </c>
      <c r="L2015" s="18" t="n">
        <v>0</v>
      </c>
      <c r="M2015" s="18">
        <f>ROUND(IF(C2015&gt;=2026,IF(B2015&lt;741000,0,IF(B2015&lt;2191000,B2015-740000,IF(B2015&lt;2193000,1451000,IF(B2015&lt;2196000,1453000,IF(B2015&lt;2200000,1456000,IF(B2015&lt;3600000,ROUNDDOWN(B2015/4,-3)*2.8-80000,IF(B2015&lt;6600000,ROUNDDOWN(B2015/4,-3)*3.2-440000,IF(B2015&lt;8500000,ROUNDDOWN(B2015*0.9,0)-1100000,B2015-1950000)))))))),IF(B2015&lt;651000,0,IF(B2015&lt;1900000,B2015-650000,IF(B2015&lt;3600000,ROUNDDOWN(B2015/4,-3)*2.8-80000,IF(B2015&lt;6600000,ROUNDDOWN(B2015/4,-3)*3.2-440000,IF(B2015&lt;8500000,ROUNDDOWN(B2015*0.9,0)-1100000,B2015-1950000)))))),0)</f>
        <v/>
      </c>
      <c r="N2015" s="18">
        <f>IF(M2015&gt;23500000,NA(),IF(C2015&gt;=2026,IF(M2015&lt;=4890000,1040000,IF(M2015&lt;=6550000,670000,620000)),IF(M2015&lt;=1320000,950000,IF(M2015&lt;=3360000,880000,IF(M2015&lt;=4890000,680000,IF(M2015&lt;=6550000,630000,580000))))))</f>
        <v/>
      </c>
      <c r="O2015" s="18">
        <f>IF(F2015&lt;=0,IF(AND(D2015="はい",C2015&gt;=2026,C2015&lt;=2027),IF(E2015&lt;=0,0,IF(E2015&lt;=30000,E2015,IF(E2015&lt;=60000,ROUNDUP(E2015/2,0)+15000,IF(E2015&lt;=120000,ROUNDUP(E2015/4,0)+30000,60000)))),IF(E2015&lt;=0,0,IF(E2015&lt;=20000,E2015,IF(E2015&lt;=40000,ROUNDUP(E2015/2,0)+10000,IF(E2015&lt;=80000,ROUNDUP(E2015/4,0)+20000,40000))))),IF(E2015&lt;=0,IF(F2015&lt;=0,0,IF(F2015&lt;=25000,F2015,IF(F2015&lt;=50000,ROUNDUP(F2015/2,0)+12500,IF(F2015&lt;=100000,ROUNDUP(F2015/4,0)+25000,50000)))),MAX(IF(F2015&lt;=0,0,IF(F2015&lt;=25000,F2015,IF(F2015&lt;=50000,ROUNDUP(F2015/2,0)+12500,IF(F2015&lt;=100000,ROUNDUP(F2015/4,0)+25000,50000)))),MIN(IF(AND(D2015="はい",C2015&gt;=2026,C2015&lt;=2027),IF(E2015&lt;=0,0,IF(E2015&lt;=30000,E2015,IF(E2015&lt;=60000,ROUNDUP(E2015/2,0)+15000,IF(E2015&lt;=120000,ROUNDUP(E2015/4,0)+30000,60000)))),IF(E2015&lt;=0,0,IF(E2015&lt;=20000,E2015,IF(E2015&lt;=40000,ROUNDUP(E2015/2,0)+10000,IF(E2015&lt;=80000,ROUNDUP(E2015/4,0)+20000,40000)))))+IF(F2015&lt;=0,0,IF(F2015&lt;=25000,F2015,IF(F2015&lt;=50000,ROUNDUP(F2015/2,0)+12500,IF(F2015&lt;=100000,ROUNDUP(F2015/4,0)+25000,50000)))),IF(AND(D2015="はい",C2015&gt;=2026,C2015&lt;=2027),60000,40000)))))</f>
        <v/>
      </c>
      <c r="P2015" s="18">
        <f>IF(G2015&lt;=0,0,IF(G2015&lt;=20000,G2015,IF(G2015&lt;=40000,ROUNDUP(G2015/2,0)+10000,IF(G2015&lt;=80000,ROUNDUP(G2015/4,0)+20000,40000))))</f>
        <v/>
      </c>
      <c r="Q2015" s="18">
        <f>IF(I2015&lt;=0,IF(H2015&lt;=0,0,IF(H2015&lt;=20000,H2015,IF(H2015&lt;=40000,ROUNDUP(H2015/2,0)+10000,IF(H2015&lt;=80000,ROUNDUP(H2015/4,0)+20000,40000)))),IF(H2015&lt;=0,IF(I2015&lt;=0,0,IF(I2015&lt;=25000,I2015,IF(I2015&lt;=50000,ROUNDUP(I2015/2,0)+12500,IF(I2015&lt;=100000,ROUNDUP(I2015/4,0)+25000,50000)))),MAX(IF(I2015&lt;=0,0,IF(I2015&lt;=25000,I2015,IF(I2015&lt;=50000,ROUNDUP(I2015/2,0)+12500,IF(I2015&lt;=100000,ROUNDUP(I2015/4,0)+25000,50000)))),MIN(IF(H2015&lt;=0,0,IF(H2015&lt;=20000,H2015,IF(H2015&lt;=40000,ROUNDUP(H2015/2,0)+10000,IF(H2015&lt;=80000,ROUNDUP(H2015/4,0)+20000,40000))))+IF(I2015&lt;=0,0,IF(I2015&lt;=25000,I2015,IF(I2015&lt;=50000,ROUNDUP(I2015/2,0)+12500,IF(I2015&lt;=100000,ROUNDUP(I2015/4,0)+25000,50000)))),40000))))</f>
        <v/>
      </c>
      <c r="R2015" s="18">
        <f>MIN(120000,O2015+P2015+Q2015)</f>
        <v/>
      </c>
      <c r="S2015" s="18">
        <f>IF(F2015&lt;=0,IF(E2015&lt;=0,0,IF(E2015&lt;=12000,E2015,IF(E2015&lt;=32000,ROUNDUP(E2015/2,0)+6000,IF(E2015&lt;=56000,ROUNDUP(E2015/4,0)+14000,28000)))),IF(E2015&lt;=0,IF(F2015&lt;=0,0,IF(F2015&lt;=15000,F2015,IF(F2015&lt;=40000,ROUNDUP(F2015/2,0)+7500,IF(F2015&lt;=70000,ROUNDUP(F2015/4,0)+17500,35000)))),MAX(IF(F2015&lt;=0,0,IF(F2015&lt;=15000,F2015,IF(F2015&lt;=40000,ROUNDUP(F2015/2,0)+7500,IF(F2015&lt;=70000,ROUNDUP(F2015/4,0)+17500,35000)))),MIN(IF(E2015&lt;=0,0,IF(E2015&lt;=12000,E2015,IF(E2015&lt;=32000,ROUNDUP(E2015/2,0)+6000,IF(E2015&lt;=56000,ROUNDUP(E2015/4,0)+14000,28000))))+IF(F2015&lt;=0,0,IF(F2015&lt;=15000,F2015,IF(F2015&lt;=40000,ROUNDUP(F2015/2,0)+7500,IF(F2015&lt;=70000,ROUNDUP(F2015/4,0)+17500,35000)))),28000))))</f>
        <v/>
      </c>
      <c r="T2015" s="18">
        <f>IF(G2015&lt;=0,0,IF(G2015&lt;=12000,G2015,IF(G2015&lt;=32000,ROUNDUP(G2015/2,0)+6000,IF(G2015&lt;=56000,ROUNDUP(G2015/4,0)+14000,28000))))</f>
        <v/>
      </c>
      <c r="U2015" s="18">
        <f>IF(I2015&lt;=0,IF(H2015&lt;=0,0,IF(H2015&lt;=12000,H2015,IF(H2015&lt;=32000,ROUNDUP(H2015/2,0)+6000,IF(H2015&lt;=56000,ROUNDUP(H2015/4,0)+14000,28000)))),IF(H2015&lt;=0,IF(I2015&lt;=0,0,IF(I2015&lt;=15000,I2015,IF(I2015&lt;=40000,ROUNDUP(I2015/2,0)+7500,IF(I2015&lt;=70000,ROUNDUP(I2015/4,0)+17500,35000)))),MAX(IF(I2015&lt;=0,0,IF(I2015&lt;=15000,I2015,IF(I2015&lt;=40000,ROUNDUP(I2015/2,0)+7500,IF(I2015&lt;=70000,ROUNDUP(I2015/4,0)+17500,35000)))),MIN(IF(H2015&lt;=0,0,IF(H2015&lt;=12000,H2015,IF(H2015&lt;=32000,ROUNDUP(H2015/2,0)+6000,IF(H2015&lt;=56000,ROUNDUP(H2015/4,0)+14000,28000))))+IF(I2015&lt;=0,0,IF(I2015&lt;=15000,I2015,IF(I2015&lt;=40000,ROUNDUP(I2015/2,0)+7500,IF(I2015&lt;=70000,ROUNDUP(I2015/4,0)+17500,35000)))),28000))))</f>
        <v/>
      </c>
      <c r="V2015" s="18">
        <f>MIN(70000,S2015+T2015+U2015)</f>
        <v/>
      </c>
      <c r="W2015" s="18">
        <f>MAX(0,ROUNDDOWN(M2015-J2015-N2015-K2015-0,-3))</f>
        <v/>
      </c>
      <c r="X2015" s="18">
        <f>MAX(0,ROUNDDOWN(M2015-J2015-N2015-K2015-R2015,-3))</f>
        <v/>
      </c>
      <c r="Y2015" s="18">
        <f>IF(W2015&lt;=0,0,ROUNDDOWN((W2015*LOOKUP(W2015,{0,1950001,3300001,6950001,9000001,18000001,40000001},{0.05,0.1,0.2,0.23,0.33,0.4,0.45})-LOOKUP(W2015,{0,1950001,3300001,6950001,9000001,18000001,40000001},{0,97500,427500,636000,1536000,2796000,4796000}))*1.021,-2))</f>
        <v/>
      </c>
      <c r="Z2015" s="18">
        <f>IF(X2015&lt;=0,0,ROUNDDOWN((X2015*LOOKUP(X2015,{0,1950001,3300001,6950001,9000001,18000001,40000001},{0.05,0.1,0.2,0.23,0.33,0.4,0.45})-LOOKUP(X2015,{0,1950001,3300001,6950001,9000001,18000001,40000001},{0,97500,427500,636000,1536000,2796000,4796000}))*1.021,-2))</f>
        <v/>
      </c>
      <c r="AA2015" s="18">
        <f>MAX(0,ROUNDDOWN(M2015-J2015-430000-L2015-0,-3))</f>
        <v/>
      </c>
      <c r="AB2015" s="18">
        <f>MAX(0,ROUNDDOWN(M2015-J2015-430000-L2015-V2015,-3))</f>
        <v/>
      </c>
      <c r="AC2015" s="18">
        <f>IF(M2015&lt;=450000,0,MAX(0,ROUNDDOWN(AA2015*0.06-MIN(50000,AA2015)*0.03,-2))+MAX(0,ROUNDDOWN(AA2015*0.04-MIN(50000,AA2015)*0.02,-2)))</f>
        <v/>
      </c>
      <c r="AD2015" s="18">
        <f>IF(M2015&lt;=450000,0,MAX(0,ROUNDDOWN(AB2015*0.06-MIN(50000,AB2015)*0.03,-2))+MAX(0,ROUNDDOWN(AB2015*0.04-MIN(50000,AB2015)*0.02,-2)))</f>
        <v/>
      </c>
      <c r="AE2015" s="18">
        <f>Y2015-Z2015</f>
        <v/>
      </c>
      <c r="AF2015" s="18">
        <f>AC2015-AD2015</f>
        <v/>
      </c>
      <c r="AG2015" s="18">
        <f>AE2015+AF2015</f>
        <v/>
      </c>
      <c r="AH2015" s="20">
        <f>IF(W2015&lt;=0,0,LOOKUP(W2015,{0,1950001,3300001,6950001,9000001,18000001,40000001},{0.05,0.1,0.2,0.23,0.33,0.4,0.45}))</f>
        <v/>
      </c>
    </row>
    <row r="2016">
      <c r="A2016" t="inlineStr">
        <is>
          <t>1万円刻み 3区分8万円ずつ</t>
        </is>
      </c>
      <c r="B2016" s="18">
        <f>'4_1万円刻み'!$A$646</f>
        <v/>
      </c>
      <c r="C2016" s="19" t="n">
        <v>2026</v>
      </c>
      <c r="D2016" t="inlineStr">
        <is>
          <t>いいえ</t>
        </is>
      </c>
      <c r="E2016" s="18" t="n">
        <v>80000</v>
      </c>
      <c r="F2016" s="18" t="n">
        <v>0</v>
      </c>
      <c r="G2016" s="18" t="n">
        <v>80000</v>
      </c>
      <c r="H2016" s="18" t="n">
        <v>80000</v>
      </c>
      <c r="I2016" s="18" t="n">
        <v>0</v>
      </c>
      <c r="J2016" s="18">
        <f>ROUND(MIN(B2016/12,650000)*12*0.0915+MIN(B2016/12,1390000)*12*(0.0504+0)+B2016*0.005,0)</f>
        <v/>
      </c>
      <c r="K2016" s="18" t="n">
        <v>0</v>
      </c>
      <c r="L2016" s="18" t="n">
        <v>0</v>
      </c>
      <c r="M2016" s="18">
        <f>ROUND(IF(C2016&gt;=2026,IF(B2016&lt;741000,0,IF(B2016&lt;2191000,B2016-740000,IF(B2016&lt;2193000,1451000,IF(B2016&lt;2196000,1453000,IF(B2016&lt;2200000,1456000,IF(B2016&lt;3600000,ROUNDDOWN(B2016/4,-3)*2.8-80000,IF(B2016&lt;6600000,ROUNDDOWN(B2016/4,-3)*3.2-440000,IF(B2016&lt;8500000,ROUNDDOWN(B2016*0.9,0)-1100000,B2016-1950000)))))))),IF(B2016&lt;651000,0,IF(B2016&lt;1900000,B2016-650000,IF(B2016&lt;3600000,ROUNDDOWN(B2016/4,-3)*2.8-80000,IF(B2016&lt;6600000,ROUNDDOWN(B2016/4,-3)*3.2-440000,IF(B2016&lt;8500000,ROUNDDOWN(B2016*0.9,0)-1100000,B2016-1950000)))))),0)</f>
        <v/>
      </c>
      <c r="N2016" s="18">
        <f>IF(M2016&gt;23500000,NA(),IF(C2016&gt;=2026,IF(M2016&lt;=4890000,1040000,IF(M2016&lt;=6550000,670000,620000)),IF(M2016&lt;=1320000,950000,IF(M2016&lt;=3360000,880000,IF(M2016&lt;=4890000,680000,IF(M2016&lt;=6550000,630000,580000))))))</f>
        <v/>
      </c>
      <c r="O2016" s="18">
        <f>IF(F2016&lt;=0,IF(AND(D2016="はい",C2016&gt;=2026,C2016&lt;=2027),IF(E2016&lt;=0,0,IF(E2016&lt;=30000,E2016,IF(E2016&lt;=60000,ROUNDUP(E2016/2,0)+15000,IF(E2016&lt;=120000,ROUNDUP(E2016/4,0)+30000,60000)))),IF(E2016&lt;=0,0,IF(E2016&lt;=20000,E2016,IF(E2016&lt;=40000,ROUNDUP(E2016/2,0)+10000,IF(E2016&lt;=80000,ROUNDUP(E2016/4,0)+20000,40000))))),IF(E2016&lt;=0,IF(F2016&lt;=0,0,IF(F2016&lt;=25000,F2016,IF(F2016&lt;=50000,ROUNDUP(F2016/2,0)+12500,IF(F2016&lt;=100000,ROUNDUP(F2016/4,0)+25000,50000)))),MAX(IF(F2016&lt;=0,0,IF(F2016&lt;=25000,F2016,IF(F2016&lt;=50000,ROUNDUP(F2016/2,0)+12500,IF(F2016&lt;=100000,ROUNDUP(F2016/4,0)+25000,50000)))),MIN(IF(AND(D2016="はい",C2016&gt;=2026,C2016&lt;=2027),IF(E2016&lt;=0,0,IF(E2016&lt;=30000,E2016,IF(E2016&lt;=60000,ROUNDUP(E2016/2,0)+15000,IF(E2016&lt;=120000,ROUNDUP(E2016/4,0)+30000,60000)))),IF(E2016&lt;=0,0,IF(E2016&lt;=20000,E2016,IF(E2016&lt;=40000,ROUNDUP(E2016/2,0)+10000,IF(E2016&lt;=80000,ROUNDUP(E2016/4,0)+20000,40000)))))+IF(F2016&lt;=0,0,IF(F2016&lt;=25000,F2016,IF(F2016&lt;=50000,ROUNDUP(F2016/2,0)+12500,IF(F2016&lt;=100000,ROUNDUP(F2016/4,0)+25000,50000)))),IF(AND(D2016="はい",C2016&gt;=2026,C2016&lt;=2027),60000,40000)))))</f>
        <v/>
      </c>
      <c r="P2016" s="18">
        <f>IF(G2016&lt;=0,0,IF(G2016&lt;=20000,G2016,IF(G2016&lt;=40000,ROUNDUP(G2016/2,0)+10000,IF(G2016&lt;=80000,ROUNDUP(G2016/4,0)+20000,40000))))</f>
        <v/>
      </c>
      <c r="Q2016" s="18">
        <f>IF(I2016&lt;=0,IF(H2016&lt;=0,0,IF(H2016&lt;=20000,H2016,IF(H2016&lt;=40000,ROUNDUP(H2016/2,0)+10000,IF(H2016&lt;=80000,ROUNDUP(H2016/4,0)+20000,40000)))),IF(H2016&lt;=0,IF(I2016&lt;=0,0,IF(I2016&lt;=25000,I2016,IF(I2016&lt;=50000,ROUNDUP(I2016/2,0)+12500,IF(I2016&lt;=100000,ROUNDUP(I2016/4,0)+25000,50000)))),MAX(IF(I2016&lt;=0,0,IF(I2016&lt;=25000,I2016,IF(I2016&lt;=50000,ROUNDUP(I2016/2,0)+12500,IF(I2016&lt;=100000,ROUNDUP(I2016/4,0)+25000,50000)))),MIN(IF(H2016&lt;=0,0,IF(H2016&lt;=20000,H2016,IF(H2016&lt;=40000,ROUNDUP(H2016/2,0)+10000,IF(H2016&lt;=80000,ROUNDUP(H2016/4,0)+20000,40000))))+IF(I2016&lt;=0,0,IF(I2016&lt;=25000,I2016,IF(I2016&lt;=50000,ROUNDUP(I2016/2,0)+12500,IF(I2016&lt;=100000,ROUNDUP(I2016/4,0)+25000,50000)))),40000))))</f>
        <v/>
      </c>
      <c r="R2016" s="18">
        <f>MIN(120000,O2016+P2016+Q2016)</f>
        <v/>
      </c>
      <c r="S2016" s="18">
        <f>IF(F2016&lt;=0,IF(E2016&lt;=0,0,IF(E2016&lt;=12000,E2016,IF(E2016&lt;=32000,ROUNDUP(E2016/2,0)+6000,IF(E2016&lt;=56000,ROUNDUP(E2016/4,0)+14000,28000)))),IF(E2016&lt;=0,IF(F2016&lt;=0,0,IF(F2016&lt;=15000,F2016,IF(F2016&lt;=40000,ROUNDUP(F2016/2,0)+7500,IF(F2016&lt;=70000,ROUNDUP(F2016/4,0)+17500,35000)))),MAX(IF(F2016&lt;=0,0,IF(F2016&lt;=15000,F2016,IF(F2016&lt;=40000,ROUNDUP(F2016/2,0)+7500,IF(F2016&lt;=70000,ROUNDUP(F2016/4,0)+17500,35000)))),MIN(IF(E2016&lt;=0,0,IF(E2016&lt;=12000,E2016,IF(E2016&lt;=32000,ROUNDUP(E2016/2,0)+6000,IF(E2016&lt;=56000,ROUNDUP(E2016/4,0)+14000,28000))))+IF(F2016&lt;=0,0,IF(F2016&lt;=15000,F2016,IF(F2016&lt;=40000,ROUNDUP(F2016/2,0)+7500,IF(F2016&lt;=70000,ROUNDUP(F2016/4,0)+17500,35000)))),28000))))</f>
        <v/>
      </c>
      <c r="T2016" s="18">
        <f>IF(G2016&lt;=0,0,IF(G2016&lt;=12000,G2016,IF(G2016&lt;=32000,ROUNDUP(G2016/2,0)+6000,IF(G2016&lt;=56000,ROUNDUP(G2016/4,0)+14000,28000))))</f>
        <v/>
      </c>
      <c r="U2016" s="18">
        <f>IF(I2016&lt;=0,IF(H2016&lt;=0,0,IF(H2016&lt;=12000,H2016,IF(H2016&lt;=32000,ROUNDUP(H2016/2,0)+6000,IF(H2016&lt;=56000,ROUNDUP(H2016/4,0)+14000,28000)))),IF(H2016&lt;=0,IF(I2016&lt;=0,0,IF(I2016&lt;=15000,I2016,IF(I2016&lt;=40000,ROUNDUP(I2016/2,0)+7500,IF(I2016&lt;=70000,ROUNDUP(I2016/4,0)+17500,35000)))),MAX(IF(I2016&lt;=0,0,IF(I2016&lt;=15000,I2016,IF(I2016&lt;=40000,ROUNDUP(I2016/2,0)+7500,IF(I2016&lt;=70000,ROUNDUP(I2016/4,0)+17500,35000)))),MIN(IF(H2016&lt;=0,0,IF(H2016&lt;=12000,H2016,IF(H2016&lt;=32000,ROUNDUP(H2016/2,0)+6000,IF(H2016&lt;=56000,ROUNDUP(H2016/4,0)+14000,28000))))+IF(I2016&lt;=0,0,IF(I2016&lt;=15000,I2016,IF(I2016&lt;=40000,ROUNDUP(I2016/2,0)+7500,IF(I2016&lt;=70000,ROUNDUP(I2016/4,0)+17500,35000)))),28000))))</f>
        <v/>
      </c>
      <c r="V2016" s="18">
        <f>MIN(70000,S2016+T2016+U2016)</f>
        <v/>
      </c>
      <c r="W2016" s="18">
        <f>MAX(0,ROUNDDOWN(M2016-J2016-N2016-K2016-0,-3))</f>
        <v/>
      </c>
      <c r="X2016" s="18">
        <f>MAX(0,ROUNDDOWN(M2016-J2016-N2016-K2016-R2016,-3))</f>
        <v/>
      </c>
      <c r="Y2016" s="18">
        <f>IF(W2016&lt;=0,0,ROUNDDOWN((W2016*LOOKUP(W2016,{0,1950001,3300001,6950001,9000001,18000001,40000001},{0.05,0.1,0.2,0.23,0.33,0.4,0.45})-LOOKUP(W2016,{0,1950001,3300001,6950001,9000001,18000001,40000001},{0,97500,427500,636000,1536000,2796000,4796000}))*1.021,-2))</f>
        <v/>
      </c>
      <c r="Z2016" s="18">
        <f>IF(X2016&lt;=0,0,ROUNDDOWN((X2016*LOOKUP(X2016,{0,1950001,3300001,6950001,9000001,18000001,40000001},{0.05,0.1,0.2,0.23,0.33,0.4,0.45})-LOOKUP(X2016,{0,1950001,3300001,6950001,9000001,18000001,40000001},{0,97500,427500,636000,1536000,2796000,4796000}))*1.021,-2))</f>
        <v/>
      </c>
      <c r="AA2016" s="18">
        <f>MAX(0,ROUNDDOWN(M2016-J2016-430000-L2016-0,-3))</f>
        <v/>
      </c>
      <c r="AB2016" s="18">
        <f>MAX(0,ROUNDDOWN(M2016-J2016-430000-L2016-V2016,-3))</f>
        <v/>
      </c>
      <c r="AC2016" s="18">
        <f>IF(M2016&lt;=450000,0,MAX(0,ROUNDDOWN(AA2016*0.06-MIN(50000,AA2016)*0.03,-2))+MAX(0,ROUNDDOWN(AA2016*0.04-MIN(50000,AA2016)*0.02,-2)))</f>
        <v/>
      </c>
      <c r="AD2016" s="18">
        <f>IF(M2016&lt;=450000,0,MAX(0,ROUNDDOWN(AB2016*0.06-MIN(50000,AB2016)*0.03,-2))+MAX(0,ROUNDDOWN(AB2016*0.04-MIN(50000,AB2016)*0.02,-2)))</f>
        <v/>
      </c>
      <c r="AE2016" s="18">
        <f>Y2016-Z2016</f>
        <v/>
      </c>
      <c r="AF2016" s="18">
        <f>AC2016-AD2016</f>
        <v/>
      </c>
      <c r="AG2016" s="18">
        <f>AE2016+AF2016</f>
        <v/>
      </c>
      <c r="AH2016" s="20">
        <f>IF(W2016&lt;=0,0,LOOKUP(W2016,{0,1950001,3300001,6950001,9000001,18000001,40000001},{0.05,0.1,0.2,0.23,0.33,0.4,0.45}))</f>
        <v/>
      </c>
    </row>
    <row r="2017">
      <c r="A2017" t="inlineStr">
        <is>
          <t>1万円刻み 一般8万円</t>
        </is>
      </c>
      <c r="B2017" s="18">
        <f>'4_1万円刻み'!$A$646</f>
        <v/>
      </c>
      <c r="C2017" s="19" t="n">
        <v>2026</v>
      </c>
      <c r="D2017" t="inlineStr">
        <is>
          <t>いいえ</t>
        </is>
      </c>
      <c r="E2017" s="18" t="n">
        <v>80000</v>
      </c>
      <c r="F2017" s="18" t="n">
        <v>0</v>
      </c>
      <c r="G2017" s="18" t="n">
        <v>0</v>
      </c>
      <c r="H2017" s="18" t="n">
        <v>0</v>
      </c>
      <c r="I2017" s="18" t="n">
        <v>0</v>
      </c>
      <c r="J2017" s="18">
        <f>ROUND(MIN(B2017/12,650000)*12*0.0915+MIN(B2017/12,1390000)*12*(0.0504+0)+B2017*0.005,0)</f>
        <v/>
      </c>
      <c r="K2017" s="18" t="n">
        <v>0</v>
      </c>
      <c r="L2017" s="18" t="n">
        <v>0</v>
      </c>
      <c r="M2017" s="18">
        <f>ROUND(IF(C2017&gt;=2026,IF(B2017&lt;741000,0,IF(B2017&lt;2191000,B2017-740000,IF(B2017&lt;2193000,1451000,IF(B2017&lt;2196000,1453000,IF(B2017&lt;2200000,1456000,IF(B2017&lt;3600000,ROUNDDOWN(B2017/4,-3)*2.8-80000,IF(B2017&lt;6600000,ROUNDDOWN(B2017/4,-3)*3.2-440000,IF(B2017&lt;8500000,ROUNDDOWN(B2017*0.9,0)-1100000,B2017-1950000)))))))),IF(B2017&lt;651000,0,IF(B2017&lt;1900000,B2017-650000,IF(B2017&lt;3600000,ROUNDDOWN(B2017/4,-3)*2.8-80000,IF(B2017&lt;6600000,ROUNDDOWN(B2017/4,-3)*3.2-440000,IF(B2017&lt;8500000,ROUNDDOWN(B2017*0.9,0)-1100000,B2017-1950000)))))),0)</f>
        <v/>
      </c>
      <c r="N2017" s="18">
        <f>IF(M2017&gt;23500000,NA(),IF(C2017&gt;=2026,IF(M2017&lt;=4890000,1040000,IF(M2017&lt;=6550000,670000,620000)),IF(M2017&lt;=1320000,950000,IF(M2017&lt;=3360000,880000,IF(M2017&lt;=4890000,680000,IF(M2017&lt;=6550000,630000,580000))))))</f>
        <v/>
      </c>
      <c r="O2017" s="18">
        <f>IF(F2017&lt;=0,IF(AND(D2017="はい",C2017&gt;=2026,C2017&lt;=2027),IF(E2017&lt;=0,0,IF(E2017&lt;=30000,E2017,IF(E2017&lt;=60000,ROUNDUP(E2017/2,0)+15000,IF(E2017&lt;=120000,ROUNDUP(E2017/4,0)+30000,60000)))),IF(E2017&lt;=0,0,IF(E2017&lt;=20000,E2017,IF(E2017&lt;=40000,ROUNDUP(E2017/2,0)+10000,IF(E2017&lt;=80000,ROUNDUP(E2017/4,0)+20000,40000))))),IF(E2017&lt;=0,IF(F2017&lt;=0,0,IF(F2017&lt;=25000,F2017,IF(F2017&lt;=50000,ROUNDUP(F2017/2,0)+12500,IF(F2017&lt;=100000,ROUNDUP(F2017/4,0)+25000,50000)))),MAX(IF(F2017&lt;=0,0,IF(F2017&lt;=25000,F2017,IF(F2017&lt;=50000,ROUNDUP(F2017/2,0)+12500,IF(F2017&lt;=100000,ROUNDUP(F2017/4,0)+25000,50000)))),MIN(IF(AND(D2017="はい",C2017&gt;=2026,C2017&lt;=2027),IF(E2017&lt;=0,0,IF(E2017&lt;=30000,E2017,IF(E2017&lt;=60000,ROUNDUP(E2017/2,0)+15000,IF(E2017&lt;=120000,ROUNDUP(E2017/4,0)+30000,60000)))),IF(E2017&lt;=0,0,IF(E2017&lt;=20000,E2017,IF(E2017&lt;=40000,ROUNDUP(E2017/2,0)+10000,IF(E2017&lt;=80000,ROUNDUP(E2017/4,0)+20000,40000)))))+IF(F2017&lt;=0,0,IF(F2017&lt;=25000,F2017,IF(F2017&lt;=50000,ROUNDUP(F2017/2,0)+12500,IF(F2017&lt;=100000,ROUNDUP(F2017/4,0)+25000,50000)))),IF(AND(D2017="はい",C2017&gt;=2026,C2017&lt;=2027),60000,40000)))))</f>
        <v/>
      </c>
      <c r="P2017" s="18">
        <f>IF(G2017&lt;=0,0,IF(G2017&lt;=20000,G2017,IF(G2017&lt;=40000,ROUNDUP(G2017/2,0)+10000,IF(G2017&lt;=80000,ROUNDUP(G2017/4,0)+20000,40000))))</f>
        <v/>
      </c>
      <c r="Q2017" s="18">
        <f>IF(I2017&lt;=0,IF(H2017&lt;=0,0,IF(H2017&lt;=20000,H2017,IF(H2017&lt;=40000,ROUNDUP(H2017/2,0)+10000,IF(H2017&lt;=80000,ROUNDUP(H2017/4,0)+20000,40000)))),IF(H2017&lt;=0,IF(I2017&lt;=0,0,IF(I2017&lt;=25000,I2017,IF(I2017&lt;=50000,ROUNDUP(I2017/2,0)+12500,IF(I2017&lt;=100000,ROUNDUP(I2017/4,0)+25000,50000)))),MAX(IF(I2017&lt;=0,0,IF(I2017&lt;=25000,I2017,IF(I2017&lt;=50000,ROUNDUP(I2017/2,0)+12500,IF(I2017&lt;=100000,ROUNDUP(I2017/4,0)+25000,50000)))),MIN(IF(H2017&lt;=0,0,IF(H2017&lt;=20000,H2017,IF(H2017&lt;=40000,ROUNDUP(H2017/2,0)+10000,IF(H2017&lt;=80000,ROUNDUP(H2017/4,0)+20000,40000))))+IF(I2017&lt;=0,0,IF(I2017&lt;=25000,I2017,IF(I2017&lt;=50000,ROUNDUP(I2017/2,0)+12500,IF(I2017&lt;=100000,ROUNDUP(I2017/4,0)+25000,50000)))),40000))))</f>
        <v/>
      </c>
      <c r="R2017" s="18">
        <f>MIN(120000,O2017+P2017+Q2017)</f>
        <v/>
      </c>
      <c r="S2017" s="18">
        <f>IF(F2017&lt;=0,IF(E2017&lt;=0,0,IF(E2017&lt;=12000,E2017,IF(E2017&lt;=32000,ROUNDUP(E2017/2,0)+6000,IF(E2017&lt;=56000,ROUNDUP(E2017/4,0)+14000,28000)))),IF(E2017&lt;=0,IF(F2017&lt;=0,0,IF(F2017&lt;=15000,F2017,IF(F2017&lt;=40000,ROUNDUP(F2017/2,0)+7500,IF(F2017&lt;=70000,ROUNDUP(F2017/4,0)+17500,35000)))),MAX(IF(F2017&lt;=0,0,IF(F2017&lt;=15000,F2017,IF(F2017&lt;=40000,ROUNDUP(F2017/2,0)+7500,IF(F2017&lt;=70000,ROUNDUP(F2017/4,0)+17500,35000)))),MIN(IF(E2017&lt;=0,0,IF(E2017&lt;=12000,E2017,IF(E2017&lt;=32000,ROUNDUP(E2017/2,0)+6000,IF(E2017&lt;=56000,ROUNDUP(E2017/4,0)+14000,28000))))+IF(F2017&lt;=0,0,IF(F2017&lt;=15000,F2017,IF(F2017&lt;=40000,ROUNDUP(F2017/2,0)+7500,IF(F2017&lt;=70000,ROUNDUP(F2017/4,0)+17500,35000)))),28000))))</f>
        <v/>
      </c>
      <c r="T2017" s="18">
        <f>IF(G2017&lt;=0,0,IF(G2017&lt;=12000,G2017,IF(G2017&lt;=32000,ROUNDUP(G2017/2,0)+6000,IF(G2017&lt;=56000,ROUNDUP(G2017/4,0)+14000,28000))))</f>
        <v/>
      </c>
      <c r="U2017" s="18">
        <f>IF(I2017&lt;=0,IF(H2017&lt;=0,0,IF(H2017&lt;=12000,H2017,IF(H2017&lt;=32000,ROUNDUP(H2017/2,0)+6000,IF(H2017&lt;=56000,ROUNDUP(H2017/4,0)+14000,28000)))),IF(H2017&lt;=0,IF(I2017&lt;=0,0,IF(I2017&lt;=15000,I2017,IF(I2017&lt;=40000,ROUNDUP(I2017/2,0)+7500,IF(I2017&lt;=70000,ROUNDUP(I2017/4,0)+17500,35000)))),MAX(IF(I2017&lt;=0,0,IF(I2017&lt;=15000,I2017,IF(I2017&lt;=40000,ROUNDUP(I2017/2,0)+7500,IF(I2017&lt;=70000,ROUNDUP(I2017/4,0)+17500,35000)))),MIN(IF(H2017&lt;=0,0,IF(H2017&lt;=12000,H2017,IF(H2017&lt;=32000,ROUNDUP(H2017/2,0)+6000,IF(H2017&lt;=56000,ROUNDUP(H2017/4,0)+14000,28000))))+IF(I2017&lt;=0,0,IF(I2017&lt;=15000,I2017,IF(I2017&lt;=40000,ROUNDUP(I2017/2,0)+7500,IF(I2017&lt;=70000,ROUNDUP(I2017/4,0)+17500,35000)))),28000))))</f>
        <v/>
      </c>
      <c r="V2017" s="18">
        <f>MIN(70000,S2017+T2017+U2017)</f>
        <v/>
      </c>
      <c r="W2017" s="18">
        <f>MAX(0,ROUNDDOWN(M2017-J2017-N2017-K2017-0,-3))</f>
        <v/>
      </c>
      <c r="X2017" s="18">
        <f>MAX(0,ROUNDDOWN(M2017-J2017-N2017-K2017-R2017,-3))</f>
        <v/>
      </c>
      <c r="Y2017" s="18">
        <f>IF(W2017&lt;=0,0,ROUNDDOWN((W2017*LOOKUP(W2017,{0,1950001,3300001,6950001,9000001,18000001,40000001},{0.05,0.1,0.2,0.23,0.33,0.4,0.45})-LOOKUP(W2017,{0,1950001,3300001,6950001,9000001,18000001,40000001},{0,97500,427500,636000,1536000,2796000,4796000}))*1.021,-2))</f>
        <v/>
      </c>
      <c r="Z2017" s="18">
        <f>IF(X2017&lt;=0,0,ROUNDDOWN((X2017*LOOKUP(X2017,{0,1950001,3300001,6950001,9000001,18000001,40000001},{0.05,0.1,0.2,0.23,0.33,0.4,0.45})-LOOKUP(X2017,{0,1950001,3300001,6950001,9000001,18000001,40000001},{0,97500,427500,636000,1536000,2796000,4796000}))*1.021,-2))</f>
        <v/>
      </c>
      <c r="AA2017" s="18">
        <f>MAX(0,ROUNDDOWN(M2017-J2017-430000-L2017-0,-3))</f>
        <v/>
      </c>
      <c r="AB2017" s="18">
        <f>MAX(0,ROUNDDOWN(M2017-J2017-430000-L2017-V2017,-3))</f>
        <v/>
      </c>
      <c r="AC2017" s="18">
        <f>IF(M2017&lt;=450000,0,MAX(0,ROUNDDOWN(AA2017*0.06-MIN(50000,AA2017)*0.03,-2))+MAX(0,ROUNDDOWN(AA2017*0.04-MIN(50000,AA2017)*0.02,-2)))</f>
        <v/>
      </c>
      <c r="AD2017" s="18">
        <f>IF(M2017&lt;=450000,0,MAX(0,ROUNDDOWN(AB2017*0.06-MIN(50000,AB2017)*0.03,-2))+MAX(0,ROUNDDOWN(AB2017*0.04-MIN(50000,AB2017)*0.02,-2)))</f>
        <v/>
      </c>
      <c r="AE2017" s="18">
        <f>Y2017-Z2017</f>
        <v/>
      </c>
      <c r="AF2017" s="18">
        <f>AC2017-AD2017</f>
        <v/>
      </c>
      <c r="AG2017" s="18">
        <f>AE2017+AF2017</f>
        <v/>
      </c>
      <c r="AH2017" s="20">
        <f>IF(W2017&lt;=0,0,LOOKUP(W2017,{0,1950001,3300001,6950001,9000001,18000001,40000001},{0.05,0.1,0.2,0.23,0.33,0.4,0.45}))</f>
        <v/>
      </c>
    </row>
    <row r="2018">
      <c r="A2018" t="inlineStr">
        <is>
          <t>1万円刻み 特例あり一般12万円</t>
        </is>
      </c>
      <c r="B2018" s="18">
        <f>'4_1万円刻み'!$A$646</f>
        <v/>
      </c>
      <c r="C2018" s="19" t="n">
        <v>2026</v>
      </c>
      <c r="D2018" t="inlineStr">
        <is>
          <t>はい</t>
        </is>
      </c>
      <c r="E2018" s="18" t="n">
        <v>120000</v>
      </c>
      <c r="F2018" s="18" t="n">
        <v>0</v>
      </c>
      <c r="G2018" s="18" t="n">
        <v>0</v>
      </c>
      <c r="H2018" s="18" t="n">
        <v>0</v>
      </c>
      <c r="I2018" s="18" t="n">
        <v>0</v>
      </c>
      <c r="J2018" s="18">
        <f>ROUND(MIN(B2018/12,650000)*12*0.0915+MIN(B2018/12,1390000)*12*(0.0504+0)+B2018*0.005,0)</f>
        <v/>
      </c>
      <c r="K2018" s="18" t="n">
        <v>0</v>
      </c>
      <c r="L2018" s="18" t="n">
        <v>0</v>
      </c>
      <c r="M2018" s="18">
        <f>ROUND(IF(C2018&gt;=2026,IF(B2018&lt;741000,0,IF(B2018&lt;2191000,B2018-740000,IF(B2018&lt;2193000,1451000,IF(B2018&lt;2196000,1453000,IF(B2018&lt;2200000,1456000,IF(B2018&lt;3600000,ROUNDDOWN(B2018/4,-3)*2.8-80000,IF(B2018&lt;6600000,ROUNDDOWN(B2018/4,-3)*3.2-440000,IF(B2018&lt;8500000,ROUNDDOWN(B2018*0.9,0)-1100000,B2018-1950000)))))))),IF(B2018&lt;651000,0,IF(B2018&lt;1900000,B2018-650000,IF(B2018&lt;3600000,ROUNDDOWN(B2018/4,-3)*2.8-80000,IF(B2018&lt;6600000,ROUNDDOWN(B2018/4,-3)*3.2-440000,IF(B2018&lt;8500000,ROUNDDOWN(B2018*0.9,0)-1100000,B2018-1950000)))))),0)</f>
        <v/>
      </c>
      <c r="N2018" s="18">
        <f>IF(M2018&gt;23500000,NA(),IF(C2018&gt;=2026,IF(M2018&lt;=4890000,1040000,IF(M2018&lt;=6550000,670000,620000)),IF(M2018&lt;=1320000,950000,IF(M2018&lt;=3360000,880000,IF(M2018&lt;=4890000,680000,IF(M2018&lt;=6550000,630000,580000))))))</f>
        <v/>
      </c>
      <c r="O2018" s="18">
        <f>IF(F2018&lt;=0,IF(AND(D2018="はい",C2018&gt;=2026,C2018&lt;=2027),IF(E2018&lt;=0,0,IF(E2018&lt;=30000,E2018,IF(E2018&lt;=60000,ROUNDUP(E2018/2,0)+15000,IF(E2018&lt;=120000,ROUNDUP(E2018/4,0)+30000,60000)))),IF(E2018&lt;=0,0,IF(E2018&lt;=20000,E2018,IF(E2018&lt;=40000,ROUNDUP(E2018/2,0)+10000,IF(E2018&lt;=80000,ROUNDUP(E2018/4,0)+20000,40000))))),IF(E2018&lt;=0,IF(F2018&lt;=0,0,IF(F2018&lt;=25000,F2018,IF(F2018&lt;=50000,ROUNDUP(F2018/2,0)+12500,IF(F2018&lt;=100000,ROUNDUP(F2018/4,0)+25000,50000)))),MAX(IF(F2018&lt;=0,0,IF(F2018&lt;=25000,F2018,IF(F2018&lt;=50000,ROUNDUP(F2018/2,0)+12500,IF(F2018&lt;=100000,ROUNDUP(F2018/4,0)+25000,50000)))),MIN(IF(AND(D2018="はい",C2018&gt;=2026,C2018&lt;=2027),IF(E2018&lt;=0,0,IF(E2018&lt;=30000,E2018,IF(E2018&lt;=60000,ROUNDUP(E2018/2,0)+15000,IF(E2018&lt;=120000,ROUNDUP(E2018/4,0)+30000,60000)))),IF(E2018&lt;=0,0,IF(E2018&lt;=20000,E2018,IF(E2018&lt;=40000,ROUNDUP(E2018/2,0)+10000,IF(E2018&lt;=80000,ROUNDUP(E2018/4,0)+20000,40000)))))+IF(F2018&lt;=0,0,IF(F2018&lt;=25000,F2018,IF(F2018&lt;=50000,ROUNDUP(F2018/2,0)+12500,IF(F2018&lt;=100000,ROUNDUP(F2018/4,0)+25000,50000)))),IF(AND(D2018="はい",C2018&gt;=2026,C2018&lt;=2027),60000,40000)))))</f>
        <v/>
      </c>
      <c r="P2018" s="18">
        <f>IF(G2018&lt;=0,0,IF(G2018&lt;=20000,G2018,IF(G2018&lt;=40000,ROUNDUP(G2018/2,0)+10000,IF(G2018&lt;=80000,ROUNDUP(G2018/4,0)+20000,40000))))</f>
        <v/>
      </c>
      <c r="Q2018" s="18">
        <f>IF(I2018&lt;=0,IF(H2018&lt;=0,0,IF(H2018&lt;=20000,H2018,IF(H2018&lt;=40000,ROUNDUP(H2018/2,0)+10000,IF(H2018&lt;=80000,ROUNDUP(H2018/4,0)+20000,40000)))),IF(H2018&lt;=0,IF(I2018&lt;=0,0,IF(I2018&lt;=25000,I2018,IF(I2018&lt;=50000,ROUNDUP(I2018/2,0)+12500,IF(I2018&lt;=100000,ROUNDUP(I2018/4,0)+25000,50000)))),MAX(IF(I2018&lt;=0,0,IF(I2018&lt;=25000,I2018,IF(I2018&lt;=50000,ROUNDUP(I2018/2,0)+12500,IF(I2018&lt;=100000,ROUNDUP(I2018/4,0)+25000,50000)))),MIN(IF(H2018&lt;=0,0,IF(H2018&lt;=20000,H2018,IF(H2018&lt;=40000,ROUNDUP(H2018/2,0)+10000,IF(H2018&lt;=80000,ROUNDUP(H2018/4,0)+20000,40000))))+IF(I2018&lt;=0,0,IF(I2018&lt;=25000,I2018,IF(I2018&lt;=50000,ROUNDUP(I2018/2,0)+12500,IF(I2018&lt;=100000,ROUNDUP(I2018/4,0)+25000,50000)))),40000))))</f>
        <v/>
      </c>
      <c r="R2018" s="18">
        <f>MIN(120000,O2018+P2018+Q2018)</f>
        <v/>
      </c>
      <c r="S2018" s="18">
        <f>IF(F2018&lt;=0,IF(E2018&lt;=0,0,IF(E2018&lt;=12000,E2018,IF(E2018&lt;=32000,ROUNDUP(E2018/2,0)+6000,IF(E2018&lt;=56000,ROUNDUP(E2018/4,0)+14000,28000)))),IF(E2018&lt;=0,IF(F2018&lt;=0,0,IF(F2018&lt;=15000,F2018,IF(F2018&lt;=40000,ROUNDUP(F2018/2,0)+7500,IF(F2018&lt;=70000,ROUNDUP(F2018/4,0)+17500,35000)))),MAX(IF(F2018&lt;=0,0,IF(F2018&lt;=15000,F2018,IF(F2018&lt;=40000,ROUNDUP(F2018/2,0)+7500,IF(F2018&lt;=70000,ROUNDUP(F2018/4,0)+17500,35000)))),MIN(IF(E2018&lt;=0,0,IF(E2018&lt;=12000,E2018,IF(E2018&lt;=32000,ROUNDUP(E2018/2,0)+6000,IF(E2018&lt;=56000,ROUNDUP(E2018/4,0)+14000,28000))))+IF(F2018&lt;=0,0,IF(F2018&lt;=15000,F2018,IF(F2018&lt;=40000,ROUNDUP(F2018/2,0)+7500,IF(F2018&lt;=70000,ROUNDUP(F2018/4,0)+17500,35000)))),28000))))</f>
        <v/>
      </c>
      <c r="T2018" s="18">
        <f>IF(G2018&lt;=0,0,IF(G2018&lt;=12000,G2018,IF(G2018&lt;=32000,ROUNDUP(G2018/2,0)+6000,IF(G2018&lt;=56000,ROUNDUP(G2018/4,0)+14000,28000))))</f>
        <v/>
      </c>
      <c r="U2018" s="18">
        <f>IF(I2018&lt;=0,IF(H2018&lt;=0,0,IF(H2018&lt;=12000,H2018,IF(H2018&lt;=32000,ROUNDUP(H2018/2,0)+6000,IF(H2018&lt;=56000,ROUNDUP(H2018/4,0)+14000,28000)))),IF(H2018&lt;=0,IF(I2018&lt;=0,0,IF(I2018&lt;=15000,I2018,IF(I2018&lt;=40000,ROUNDUP(I2018/2,0)+7500,IF(I2018&lt;=70000,ROUNDUP(I2018/4,0)+17500,35000)))),MAX(IF(I2018&lt;=0,0,IF(I2018&lt;=15000,I2018,IF(I2018&lt;=40000,ROUNDUP(I2018/2,0)+7500,IF(I2018&lt;=70000,ROUNDUP(I2018/4,0)+17500,35000)))),MIN(IF(H2018&lt;=0,0,IF(H2018&lt;=12000,H2018,IF(H2018&lt;=32000,ROUNDUP(H2018/2,0)+6000,IF(H2018&lt;=56000,ROUNDUP(H2018/4,0)+14000,28000))))+IF(I2018&lt;=0,0,IF(I2018&lt;=15000,I2018,IF(I2018&lt;=40000,ROUNDUP(I2018/2,0)+7500,IF(I2018&lt;=70000,ROUNDUP(I2018/4,0)+17500,35000)))),28000))))</f>
        <v/>
      </c>
      <c r="V2018" s="18">
        <f>MIN(70000,S2018+T2018+U2018)</f>
        <v/>
      </c>
      <c r="W2018" s="18">
        <f>MAX(0,ROUNDDOWN(M2018-J2018-N2018-K2018-0,-3))</f>
        <v/>
      </c>
      <c r="X2018" s="18">
        <f>MAX(0,ROUNDDOWN(M2018-J2018-N2018-K2018-R2018,-3))</f>
        <v/>
      </c>
      <c r="Y2018" s="18">
        <f>IF(W2018&lt;=0,0,ROUNDDOWN((W2018*LOOKUP(W2018,{0,1950001,3300001,6950001,9000001,18000001,40000001},{0.05,0.1,0.2,0.23,0.33,0.4,0.45})-LOOKUP(W2018,{0,1950001,3300001,6950001,9000001,18000001,40000001},{0,97500,427500,636000,1536000,2796000,4796000}))*1.021,-2))</f>
        <v/>
      </c>
      <c r="Z2018" s="18">
        <f>IF(X2018&lt;=0,0,ROUNDDOWN((X2018*LOOKUP(X2018,{0,1950001,3300001,6950001,9000001,18000001,40000001},{0.05,0.1,0.2,0.23,0.33,0.4,0.45})-LOOKUP(X2018,{0,1950001,3300001,6950001,9000001,18000001,40000001},{0,97500,427500,636000,1536000,2796000,4796000}))*1.021,-2))</f>
        <v/>
      </c>
      <c r="AA2018" s="18">
        <f>MAX(0,ROUNDDOWN(M2018-J2018-430000-L2018-0,-3))</f>
        <v/>
      </c>
      <c r="AB2018" s="18">
        <f>MAX(0,ROUNDDOWN(M2018-J2018-430000-L2018-V2018,-3))</f>
        <v/>
      </c>
      <c r="AC2018" s="18">
        <f>IF(M2018&lt;=450000,0,MAX(0,ROUNDDOWN(AA2018*0.06-MIN(50000,AA2018)*0.03,-2))+MAX(0,ROUNDDOWN(AA2018*0.04-MIN(50000,AA2018)*0.02,-2)))</f>
        <v/>
      </c>
      <c r="AD2018" s="18">
        <f>IF(M2018&lt;=450000,0,MAX(0,ROUNDDOWN(AB2018*0.06-MIN(50000,AB2018)*0.03,-2))+MAX(0,ROUNDDOWN(AB2018*0.04-MIN(50000,AB2018)*0.02,-2)))</f>
        <v/>
      </c>
      <c r="AE2018" s="18">
        <f>Y2018-Z2018</f>
        <v/>
      </c>
      <c r="AF2018" s="18">
        <f>AC2018-AD2018</f>
        <v/>
      </c>
      <c r="AG2018" s="18">
        <f>AE2018+AF2018</f>
        <v/>
      </c>
      <c r="AH2018" s="20">
        <f>IF(W2018&lt;=0,0,LOOKUP(W2018,{0,1950001,3300001,6950001,9000001,18000001,40000001},{0.05,0.1,0.2,0.23,0.33,0.4,0.45}))</f>
        <v/>
      </c>
    </row>
    <row r="2019">
      <c r="A2019" t="inlineStr">
        <is>
          <t>1万円刻み 3区分8万円ずつ</t>
        </is>
      </c>
      <c r="B2019" s="18">
        <f>'4_1万円刻み'!$A$647</f>
        <v/>
      </c>
      <c r="C2019" s="19" t="n">
        <v>2026</v>
      </c>
      <c r="D2019" t="inlineStr">
        <is>
          <t>いいえ</t>
        </is>
      </c>
      <c r="E2019" s="18" t="n">
        <v>80000</v>
      </c>
      <c r="F2019" s="18" t="n">
        <v>0</v>
      </c>
      <c r="G2019" s="18" t="n">
        <v>80000</v>
      </c>
      <c r="H2019" s="18" t="n">
        <v>80000</v>
      </c>
      <c r="I2019" s="18" t="n">
        <v>0</v>
      </c>
      <c r="J2019" s="18">
        <f>ROUND(MIN(B2019/12,650000)*12*0.0915+MIN(B2019/12,1390000)*12*(0.0504+0)+B2019*0.005,0)</f>
        <v/>
      </c>
      <c r="K2019" s="18" t="n">
        <v>0</v>
      </c>
      <c r="L2019" s="18" t="n">
        <v>0</v>
      </c>
      <c r="M2019" s="18">
        <f>ROUND(IF(C2019&gt;=2026,IF(B2019&lt;741000,0,IF(B2019&lt;2191000,B2019-740000,IF(B2019&lt;2193000,1451000,IF(B2019&lt;2196000,1453000,IF(B2019&lt;2200000,1456000,IF(B2019&lt;3600000,ROUNDDOWN(B2019/4,-3)*2.8-80000,IF(B2019&lt;6600000,ROUNDDOWN(B2019/4,-3)*3.2-440000,IF(B2019&lt;8500000,ROUNDDOWN(B2019*0.9,0)-1100000,B2019-1950000)))))))),IF(B2019&lt;651000,0,IF(B2019&lt;1900000,B2019-650000,IF(B2019&lt;3600000,ROUNDDOWN(B2019/4,-3)*2.8-80000,IF(B2019&lt;6600000,ROUNDDOWN(B2019/4,-3)*3.2-440000,IF(B2019&lt;8500000,ROUNDDOWN(B2019*0.9,0)-1100000,B2019-1950000)))))),0)</f>
        <v/>
      </c>
      <c r="N2019" s="18">
        <f>IF(M2019&gt;23500000,NA(),IF(C2019&gt;=2026,IF(M2019&lt;=4890000,1040000,IF(M2019&lt;=6550000,670000,620000)),IF(M2019&lt;=1320000,950000,IF(M2019&lt;=3360000,880000,IF(M2019&lt;=4890000,680000,IF(M2019&lt;=6550000,630000,580000))))))</f>
        <v/>
      </c>
      <c r="O2019" s="18">
        <f>IF(F2019&lt;=0,IF(AND(D2019="はい",C2019&gt;=2026,C2019&lt;=2027),IF(E2019&lt;=0,0,IF(E2019&lt;=30000,E2019,IF(E2019&lt;=60000,ROUNDUP(E2019/2,0)+15000,IF(E2019&lt;=120000,ROUNDUP(E2019/4,0)+30000,60000)))),IF(E2019&lt;=0,0,IF(E2019&lt;=20000,E2019,IF(E2019&lt;=40000,ROUNDUP(E2019/2,0)+10000,IF(E2019&lt;=80000,ROUNDUP(E2019/4,0)+20000,40000))))),IF(E2019&lt;=0,IF(F2019&lt;=0,0,IF(F2019&lt;=25000,F2019,IF(F2019&lt;=50000,ROUNDUP(F2019/2,0)+12500,IF(F2019&lt;=100000,ROUNDUP(F2019/4,0)+25000,50000)))),MAX(IF(F2019&lt;=0,0,IF(F2019&lt;=25000,F2019,IF(F2019&lt;=50000,ROUNDUP(F2019/2,0)+12500,IF(F2019&lt;=100000,ROUNDUP(F2019/4,0)+25000,50000)))),MIN(IF(AND(D2019="はい",C2019&gt;=2026,C2019&lt;=2027),IF(E2019&lt;=0,0,IF(E2019&lt;=30000,E2019,IF(E2019&lt;=60000,ROUNDUP(E2019/2,0)+15000,IF(E2019&lt;=120000,ROUNDUP(E2019/4,0)+30000,60000)))),IF(E2019&lt;=0,0,IF(E2019&lt;=20000,E2019,IF(E2019&lt;=40000,ROUNDUP(E2019/2,0)+10000,IF(E2019&lt;=80000,ROUNDUP(E2019/4,0)+20000,40000)))))+IF(F2019&lt;=0,0,IF(F2019&lt;=25000,F2019,IF(F2019&lt;=50000,ROUNDUP(F2019/2,0)+12500,IF(F2019&lt;=100000,ROUNDUP(F2019/4,0)+25000,50000)))),IF(AND(D2019="はい",C2019&gt;=2026,C2019&lt;=2027),60000,40000)))))</f>
        <v/>
      </c>
      <c r="P2019" s="18">
        <f>IF(G2019&lt;=0,0,IF(G2019&lt;=20000,G2019,IF(G2019&lt;=40000,ROUNDUP(G2019/2,0)+10000,IF(G2019&lt;=80000,ROUNDUP(G2019/4,0)+20000,40000))))</f>
        <v/>
      </c>
      <c r="Q2019" s="18">
        <f>IF(I2019&lt;=0,IF(H2019&lt;=0,0,IF(H2019&lt;=20000,H2019,IF(H2019&lt;=40000,ROUNDUP(H2019/2,0)+10000,IF(H2019&lt;=80000,ROUNDUP(H2019/4,0)+20000,40000)))),IF(H2019&lt;=0,IF(I2019&lt;=0,0,IF(I2019&lt;=25000,I2019,IF(I2019&lt;=50000,ROUNDUP(I2019/2,0)+12500,IF(I2019&lt;=100000,ROUNDUP(I2019/4,0)+25000,50000)))),MAX(IF(I2019&lt;=0,0,IF(I2019&lt;=25000,I2019,IF(I2019&lt;=50000,ROUNDUP(I2019/2,0)+12500,IF(I2019&lt;=100000,ROUNDUP(I2019/4,0)+25000,50000)))),MIN(IF(H2019&lt;=0,0,IF(H2019&lt;=20000,H2019,IF(H2019&lt;=40000,ROUNDUP(H2019/2,0)+10000,IF(H2019&lt;=80000,ROUNDUP(H2019/4,0)+20000,40000))))+IF(I2019&lt;=0,0,IF(I2019&lt;=25000,I2019,IF(I2019&lt;=50000,ROUNDUP(I2019/2,0)+12500,IF(I2019&lt;=100000,ROUNDUP(I2019/4,0)+25000,50000)))),40000))))</f>
        <v/>
      </c>
      <c r="R2019" s="18">
        <f>MIN(120000,O2019+P2019+Q2019)</f>
        <v/>
      </c>
      <c r="S2019" s="18">
        <f>IF(F2019&lt;=0,IF(E2019&lt;=0,0,IF(E2019&lt;=12000,E2019,IF(E2019&lt;=32000,ROUNDUP(E2019/2,0)+6000,IF(E2019&lt;=56000,ROUNDUP(E2019/4,0)+14000,28000)))),IF(E2019&lt;=0,IF(F2019&lt;=0,0,IF(F2019&lt;=15000,F2019,IF(F2019&lt;=40000,ROUNDUP(F2019/2,0)+7500,IF(F2019&lt;=70000,ROUNDUP(F2019/4,0)+17500,35000)))),MAX(IF(F2019&lt;=0,0,IF(F2019&lt;=15000,F2019,IF(F2019&lt;=40000,ROUNDUP(F2019/2,0)+7500,IF(F2019&lt;=70000,ROUNDUP(F2019/4,0)+17500,35000)))),MIN(IF(E2019&lt;=0,0,IF(E2019&lt;=12000,E2019,IF(E2019&lt;=32000,ROUNDUP(E2019/2,0)+6000,IF(E2019&lt;=56000,ROUNDUP(E2019/4,0)+14000,28000))))+IF(F2019&lt;=0,0,IF(F2019&lt;=15000,F2019,IF(F2019&lt;=40000,ROUNDUP(F2019/2,0)+7500,IF(F2019&lt;=70000,ROUNDUP(F2019/4,0)+17500,35000)))),28000))))</f>
        <v/>
      </c>
      <c r="T2019" s="18">
        <f>IF(G2019&lt;=0,0,IF(G2019&lt;=12000,G2019,IF(G2019&lt;=32000,ROUNDUP(G2019/2,0)+6000,IF(G2019&lt;=56000,ROUNDUP(G2019/4,0)+14000,28000))))</f>
        <v/>
      </c>
      <c r="U2019" s="18">
        <f>IF(I2019&lt;=0,IF(H2019&lt;=0,0,IF(H2019&lt;=12000,H2019,IF(H2019&lt;=32000,ROUNDUP(H2019/2,0)+6000,IF(H2019&lt;=56000,ROUNDUP(H2019/4,0)+14000,28000)))),IF(H2019&lt;=0,IF(I2019&lt;=0,0,IF(I2019&lt;=15000,I2019,IF(I2019&lt;=40000,ROUNDUP(I2019/2,0)+7500,IF(I2019&lt;=70000,ROUNDUP(I2019/4,0)+17500,35000)))),MAX(IF(I2019&lt;=0,0,IF(I2019&lt;=15000,I2019,IF(I2019&lt;=40000,ROUNDUP(I2019/2,0)+7500,IF(I2019&lt;=70000,ROUNDUP(I2019/4,0)+17500,35000)))),MIN(IF(H2019&lt;=0,0,IF(H2019&lt;=12000,H2019,IF(H2019&lt;=32000,ROUNDUP(H2019/2,0)+6000,IF(H2019&lt;=56000,ROUNDUP(H2019/4,0)+14000,28000))))+IF(I2019&lt;=0,0,IF(I2019&lt;=15000,I2019,IF(I2019&lt;=40000,ROUNDUP(I2019/2,0)+7500,IF(I2019&lt;=70000,ROUNDUP(I2019/4,0)+17500,35000)))),28000))))</f>
        <v/>
      </c>
      <c r="V2019" s="18">
        <f>MIN(70000,S2019+T2019+U2019)</f>
        <v/>
      </c>
      <c r="W2019" s="18">
        <f>MAX(0,ROUNDDOWN(M2019-J2019-N2019-K2019-0,-3))</f>
        <v/>
      </c>
      <c r="X2019" s="18">
        <f>MAX(0,ROUNDDOWN(M2019-J2019-N2019-K2019-R2019,-3))</f>
        <v/>
      </c>
      <c r="Y2019" s="18">
        <f>IF(W2019&lt;=0,0,ROUNDDOWN((W2019*LOOKUP(W2019,{0,1950001,3300001,6950001,9000001,18000001,40000001},{0.05,0.1,0.2,0.23,0.33,0.4,0.45})-LOOKUP(W2019,{0,1950001,3300001,6950001,9000001,18000001,40000001},{0,97500,427500,636000,1536000,2796000,4796000}))*1.021,-2))</f>
        <v/>
      </c>
      <c r="Z2019" s="18">
        <f>IF(X2019&lt;=0,0,ROUNDDOWN((X2019*LOOKUP(X2019,{0,1950001,3300001,6950001,9000001,18000001,40000001},{0.05,0.1,0.2,0.23,0.33,0.4,0.45})-LOOKUP(X2019,{0,1950001,3300001,6950001,9000001,18000001,40000001},{0,97500,427500,636000,1536000,2796000,4796000}))*1.021,-2))</f>
        <v/>
      </c>
      <c r="AA2019" s="18">
        <f>MAX(0,ROUNDDOWN(M2019-J2019-430000-L2019-0,-3))</f>
        <v/>
      </c>
      <c r="AB2019" s="18">
        <f>MAX(0,ROUNDDOWN(M2019-J2019-430000-L2019-V2019,-3))</f>
        <v/>
      </c>
      <c r="AC2019" s="18">
        <f>IF(M2019&lt;=450000,0,MAX(0,ROUNDDOWN(AA2019*0.06-MIN(50000,AA2019)*0.03,-2))+MAX(0,ROUNDDOWN(AA2019*0.04-MIN(50000,AA2019)*0.02,-2)))</f>
        <v/>
      </c>
      <c r="AD2019" s="18">
        <f>IF(M2019&lt;=450000,0,MAX(0,ROUNDDOWN(AB2019*0.06-MIN(50000,AB2019)*0.03,-2))+MAX(0,ROUNDDOWN(AB2019*0.04-MIN(50000,AB2019)*0.02,-2)))</f>
        <v/>
      </c>
      <c r="AE2019" s="18">
        <f>Y2019-Z2019</f>
        <v/>
      </c>
      <c r="AF2019" s="18">
        <f>AC2019-AD2019</f>
        <v/>
      </c>
      <c r="AG2019" s="18">
        <f>AE2019+AF2019</f>
        <v/>
      </c>
      <c r="AH2019" s="20">
        <f>IF(W2019&lt;=0,0,LOOKUP(W2019,{0,1950001,3300001,6950001,9000001,18000001,40000001},{0.05,0.1,0.2,0.23,0.33,0.4,0.45}))</f>
        <v/>
      </c>
    </row>
    <row r="2020">
      <c r="A2020" t="inlineStr">
        <is>
          <t>1万円刻み 一般8万円</t>
        </is>
      </c>
      <c r="B2020" s="18">
        <f>'4_1万円刻み'!$A$647</f>
        <v/>
      </c>
      <c r="C2020" s="19" t="n">
        <v>2026</v>
      </c>
      <c r="D2020" t="inlineStr">
        <is>
          <t>いいえ</t>
        </is>
      </c>
      <c r="E2020" s="18" t="n">
        <v>80000</v>
      </c>
      <c r="F2020" s="18" t="n">
        <v>0</v>
      </c>
      <c r="G2020" s="18" t="n">
        <v>0</v>
      </c>
      <c r="H2020" s="18" t="n">
        <v>0</v>
      </c>
      <c r="I2020" s="18" t="n">
        <v>0</v>
      </c>
      <c r="J2020" s="18">
        <f>ROUND(MIN(B2020/12,650000)*12*0.0915+MIN(B2020/12,1390000)*12*(0.0504+0)+B2020*0.005,0)</f>
        <v/>
      </c>
      <c r="K2020" s="18" t="n">
        <v>0</v>
      </c>
      <c r="L2020" s="18" t="n">
        <v>0</v>
      </c>
      <c r="M2020" s="18">
        <f>ROUND(IF(C2020&gt;=2026,IF(B2020&lt;741000,0,IF(B2020&lt;2191000,B2020-740000,IF(B2020&lt;2193000,1451000,IF(B2020&lt;2196000,1453000,IF(B2020&lt;2200000,1456000,IF(B2020&lt;3600000,ROUNDDOWN(B2020/4,-3)*2.8-80000,IF(B2020&lt;6600000,ROUNDDOWN(B2020/4,-3)*3.2-440000,IF(B2020&lt;8500000,ROUNDDOWN(B2020*0.9,0)-1100000,B2020-1950000)))))))),IF(B2020&lt;651000,0,IF(B2020&lt;1900000,B2020-650000,IF(B2020&lt;3600000,ROUNDDOWN(B2020/4,-3)*2.8-80000,IF(B2020&lt;6600000,ROUNDDOWN(B2020/4,-3)*3.2-440000,IF(B2020&lt;8500000,ROUNDDOWN(B2020*0.9,0)-1100000,B2020-1950000)))))),0)</f>
        <v/>
      </c>
      <c r="N2020" s="18">
        <f>IF(M2020&gt;23500000,NA(),IF(C2020&gt;=2026,IF(M2020&lt;=4890000,1040000,IF(M2020&lt;=6550000,670000,620000)),IF(M2020&lt;=1320000,950000,IF(M2020&lt;=3360000,880000,IF(M2020&lt;=4890000,680000,IF(M2020&lt;=6550000,630000,580000))))))</f>
        <v/>
      </c>
      <c r="O2020" s="18">
        <f>IF(F2020&lt;=0,IF(AND(D2020="はい",C2020&gt;=2026,C2020&lt;=2027),IF(E2020&lt;=0,0,IF(E2020&lt;=30000,E2020,IF(E2020&lt;=60000,ROUNDUP(E2020/2,0)+15000,IF(E2020&lt;=120000,ROUNDUP(E2020/4,0)+30000,60000)))),IF(E2020&lt;=0,0,IF(E2020&lt;=20000,E2020,IF(E2020&lt;=40000,ROUNDUP(E2020/2,0)+10000,IF(E2020&lt;=80000,ROUNDUP(E2020/4,0)+20000,40000))))),IF(E2020&lt;=0,IF(F2020&lt;=0,0,IF(F2020&lt;=25000,F2020,IF(F2020&lt;=50000,ROUNDUP(F2020/2,0)+12500,IF(F2020&lt;=100000,ROUNDUP(F2020/4,0)+25000,50000)))),MAX(IF(F2020&lt;=0,0,IF(F2020&lt;=25000,F2020,IF(F2020&lt;=50000,ROUNDUP(F2020/2,0)+12500,IF(F2020&lt;=100000,ROUNDUP(F2020/4,0)+25000,50000)))),MIN(IF(AND(D2020="はい",C2020&gt;=2026,C2020&lt;=2027),IF(E2020&lt;=0,0,IF(E2020&lt;=30000,E2020,IF(E2020&lt;=60000,ROUNDUP(E2020/2,0)+15000,IF(E2020&lt;=120000,ROUNDUP(E2020/4,0)+30000,60000)))),IF(E2020&lt;=0,0,IF(E2020&lt;=20000,E2020,IF(E2020&lt;=40000,ROUNDUP(E2020/2,0)+10000,IF(E2020&lt;=80000,ROUNDUP(E2020/4,0)+20000,40000)))))+IF(F2020&lt;=0,0,IF(F2020&lt;=25000,F2020,IF(F2020&lt;=50000,ROUNDUP(F2020/2,0)+12500,IF(F2020&lt;=100000,ROUNDUP(F2020/4,0)+25000,50000)))),IF(AND(D2020="はい",C2020&gt;=2026,C2020&lt;=2027),60000,40000)))))</f>
        <v/>
      </c>
      <c r="P2020" s="18">
        <f>IF(G2020&lt;=0,0,IF(G2020&lt;=20000,G2020,IF(G2020&lt;=40000,ROUNDUP(G2020/2,0)+10000,IF(G2020&lt;=80000,ROUNDUP(G2020/4,0)+20000,40000))))</f>
        <v/>
      </c>
      <c r="Q2020" s="18">
        <f>IF(I2020&lt;=0,IF(H2020&lt;=0,0,IF(H2020&lt;=20000,H2020,IF(H2020&lt;=40000,ROUNDUP(H2020/2,0)+10000,IF(H2020&lt;=80000,ROUNDUP(H2020/4,0)+20000,40000)))),IF(H2020&lt;=0,IF(I2020&lt;=0,0,IF(I2020&lt;=25000,I2020,IF(I2020&lt;=50000,ROUNDUP(I2020/2,0)+12500,IF(I2020&lt;=100000,ROUNDUP(I2020/4,0)+25000,50000)))),MAX(IF(I2020&lt;=0,0,IF(I2020&lt;=25000,I2020,IF(I2020&lt;=50000,ROUNDUP(I2020/2,0)+12500,IF(I2020&lt;=100000,ROUNDUP(I2020/4,0)+25000,50000)))),MIN(IF(H2020&lt;=0,0,IF(H2020&lt;=20000,H2020,IF(H2020&lt;=40000,ROUNDUP(H2020/2,0)+10000,IF(H2020&lt;=80000,ROUNDUP(H2020/4,0)+20000,40000))))+IF(I2020&lt;=0,0,IF(I2020&lt;=25000,I2020,IF(I2020&lt;=50000,ROUNDUP(I2020/2,0)+12500,IF(I2020&lt;=100000,ROUNDUP(I2020/4,0)+25000,50000)))),40000))))</f>
        <v/>
      </c>
      <c r="R2020" s="18">
        <f>MIN(120000,O2020+P2020+Q2020)</f>
        <v/>
      </c>
      <c r="S2020" s="18">
        <f>IF(F2020&lt;=0,IF(E2020&lt;=0,0,IF(E2020&lt;=12000,E2020,IF(E2020&lt;=32000,ROUNDUP(E2020/2,0)+6000,IF(E2020&lt;=56000,ROUNDUP(E2020/4,0)+14000,28000)))),IF(E2020&lt;=0,IF(F2020&lt;=0,0,IF(F2020&lt;=15000,F2020,IF(F2020&lt;=40000,ROUNDUP(F2020/2,0)+7500,IF(F2020&lt;=70000,ROUNDUP(F2020/4,0)+17500,35000)))),MAX(IF(F2020&lt;=0,0,IF(F2020&lt;=15000,F2020,IF(F2020&lt;=40000,ROUNDUP(F2020/2,0)+7500,IF(F2020&lt;=70000,ROUNDUP(F2020/4,0)+17500,35000)))),MIN(IF(E2020&lt;=0,0,IF(E2020&lt;=12000,E2020,IF(E2020&lt;=32000,ROUNDUP(E2020/2,0)+6000,IF(E2020&lt;=56000,ROUNDUP(E2020/4,0)+14000,28000))))+IF(F2020&lt;=0,0,IF(F2020&lt;=15000,F2020,IF(F2020&lt;=40000,ROUNDUP(F2020/2,0)+7500,IF(F2020&lt;=70000,ROUNDUP(F2020/4,0)+17500,35000)))),28000))))</f>
        <v/>
      </c>
      <c r="T2020" s="18">
        <f>IF(G2020&lt;=0,0,IF(G2020&lt;=12000,G2020,IF(G2020&lt;=32000,ROUNDUP(G2020/2,0)+6000,IF(G2020&lt;=56000,ROUNDUP(G2020/4,0)+14000,28000))))</f>
        <v/>
      </c>
      <c r="U2020" s="18">
        <f>IF(I2020&lt;=0,IF(H2020&lt;=0,0,IF(H2020&lt;=12000,H2020,IF(H2020&lt;=32000,ROUNDUP(H2020/2,0)+6000,IF(H2020&lt;=56000,ROUNDUP(H2020/4,0)+14000,28000)))),IF(H2020&lt;=0,IF(I2020&lt;=0,0,IF(I2020&lt;=15000,I2020,IF(I2020&lt;=40000,ROUNDUP(I2020/2,0)+7500,IF(I2020&lt;=70000,ROUNDUP(I2020/4,0)+17500,35000)))),MAX(IF(I2020&lt;=0,0,IF(I2020&lt;=15000,I2020,IF(I2020&lt;=40000,ROUNDUP(I2020/2,0)+7500,IF(I2020&lt;=70000,ROUNDUP(I2020/4,0)+17500,35000)))),MIN(IF(H2020&lt;=0,0,IF(H2020&lt;=12000,H2020,IF(H2020&lt;=32000,ROUNDUP(H2020/2,0)+6000,IF(H2020&lt;=56000,ROUNDUP(H2020/4,0)+14000,28000))))+IF(I2020&lt;=0,0,IF(I2020&lt;=15000,I2020,IF(I2020&lt;=40000,ROUNDUP(I2020/2,0)+7500,IF(I2020&lt;=70000,ROUNDUP(I2020/4,0)+17500,35000)))),28000))))</f>
        <v/>
      </c>
      <c r="V2020" s="18">
        <f>MIN(70000,S2020+T2020+U2020)</f>
        <v/>
      </c>
      <c r="W2020" s="18">
        <f>MAX(0,ROUNDDOWN(M2020-J2020-N2020-K2020-0,-3))</f>
        <v/>
      </c>
      <c r="X2020" s="18">
        <f>MAX(0,ROUNDDOWN(M2020-J2020-N2020-K2020-R2020,-3))</f>
        <v/>
      </c>
      <c r="Y2020" s="18">
        <f>IF(W2020&lt;=0,0,ROUNDDOWN((W2020*LOOKUP(W2020,{0,1950001,3300001,6950001,9000001,18000001,40000001},{0.05,0.1,0.2,0.23,0.33,0.4,0.45})-LOOKUP(W2020,{0,1950001,3300001,6950001,9000001,18000001,40000001},{0,97500,427500,636000,1536000,2796000,4796000}))*1.021,-2))</f>
        <v/>
      </c>
      <c r="Z2020" s="18">
        <f>IF(X2020&lt;=0,0,ROUNDDOWN((X2020*LOOKUP(X2020,{0,1950001,3300001,6950001,9000001,18000001,40000001},{0.05,0.1,0.2,0.23,0.33,0.4,0.45})-LOOKUP(X2020,{0,1950001,3300001,6950001,9000001,18000001,40000001},{0,97500,427500,636000,1536000,2796000,4796000}))*1.021,-2))</f>
        <v/>
      </c>
      <c r="AA2020" s="18">
        <f>MAX(0,ROUNDDOWN(M2020-J2020-430000-L2020-0,-3))</f>
        <v/>
      </c>
      <c r="AB2020" s="18">
        <f>MAX(0,ROUNDDOWN(M2020-J2020-430000-L2020-V2020,-3))</f>
        <v/>
      </c>
      <c r="AC2020" s="18">
        <f>IF(M2020&lt;=450000,0,MAX(0,ROUNDDOWN(AA2020*0.06-MIN(50000,AA2020)*0.03,-2))+MAX(0,ROUNDDOWN(AA2020*0.04-MIN(50000,AA2020)*0.02,-2)))</f>
        <v/>
      </c>
      <c r="AD2020" s="18">
        <f>IF(M2020&lt;=450000,0,MAX(0,ROUNDDOWN(AB2020*0.06-MIN(50000,AB2020)*0.03,-2))+MAX(0,ROUNDDOWN(AB2020*0.04-MIN(50000,AB2020)*0.02,-2)))</f>
        <v/>
      </c>
      <c r="AE2020" s="18">
        <f>Y2020-Z2020</f>
        <v/>
      </c>
      <c r="AF2020" s="18">
        <f>AC2020-AD2020</f>
        <v/>
      </c>
      <c r="AG2020" s="18">
        <f>AE2020+AF2020</f>
        <v/>
      </c>
      <c r="AH2020" s="20">
        <f>IF(W2020&lt;=0,0,LOOKUP(W2020,{0,1950001,3300001,6950001,9000001,18000001,40000001},{0.05,0.1,0.2,0.23,0.33,0.4,0.45}))</f>
        <v/>
      </c>
    </row>
    <row r="2021">
      <c r="A2021" t="inlineStr">
        <is>
          <t>1万円刻み 特例あり一般12万円</t>
        </is>
      </c>
      <c r="B2021" s="18">
        <f>'4_1万円刻み'!$A$647</f>
        <v/>
      </c>
      <c r="C2021" s="19" t="n">
        <v>2026</v>
      </c>
      <c r="D2021" t="inlineStr">
        <is>
          <t>はい</t>
        </is>
      </c>
      <c r="E2021" s="18" t="n">
        <v>120000</v>
      </c>
      <c r="F2021" s="18" t="n">
        <v>0</v>
      </c>
      <c r="G2021" s="18" t="n">
        <v>0</v>
      </c>
      <c r="H2021" s="18" t="n">
        <v>0</v>
      </c>
      <c r="I2021" s="18" t="n">
        <v>0</v>
      </c>
      <c r="J2021" s="18">
        <f>ROUND(MIN(B2021/12,650000)*12*0.0915+MIN(B2021/12,1390000)*12*(0.0504+0)+B2021*0.005,0)</f>
        <v/>
      </c>
      <c r="K2021" s="18" t="n">
        <v>0</v>
      </c>
      <c r="L2021" s="18" t="n">
        <v>0</v>
      </c>
      <c r="M2021" s="18">
        <f>ROUND(IF(C2021&gt;=2026,IF(B2021&lt;741000,0,IF(B2021&lt;2191000,B2021-740000,IF(B2021&lt;2193000,1451000,IF(B2021&lt;2196000,1453000,IF(B2021&lt;2200000,1456000,IF(B2021&lt;3600000,ROUNDDOWN(B2021/4,-3)*2.8-80000,IF(B2021&lt;6600000,ROUNDDOWN(B2021/4,-3)*3.2-440000,IF(B2021&lt;8500000,ROUNDDOWN(B2021*0.9,0)-1100000,B2021-1950000)))))))),IF(B2021&lt;651000,0,IF(B2021&lt;1900000,B2021-650000,IF(B2021&lt;3600000,ROUNDDOWN(B2021/4,-3)*2.8-80000,IF(B2021&lt;6600000,ROUNDDOWN(B2021/4,-3)*3.2-440000,IF(B2021&lt;8500000,ROUNDDOWN(B2021*0.9,0)-1100000,B2021-1950000)))))),0)</f>
        <v/>
      </c>
      <c r="N2021" s="18">
        <f>IF(M2021&gt;23500000,NA(),IF(C2021&gt;=2026,IF(M2021&lt;=4890000,1040000,IF(M2021&lt;=6550000,670000,620000)),IF(M2021&lt;=1320000,950000,IF(M2021&lt;=3360000,880000,IF(M2021&lt;=4890000,680000,IF(M2021&lt;=6550000,630000,580000))))))</f>
        <v/>
      </c>
      <c r="O2021" s="18">
        <f>IF(F2021&lt;=0,IF(AND(D2021="はい",C2021&gt;=2026,C2021&lt;=2027),IF(E2021&lt;=0,0,IF(E2021&lt;=30000,E2021,IF(E2021&lt;=60000,ROUNDUP(E2021/2,0)+15000,IF(E2021&lt;=120000,ROUNDUP(E2021/4,0)+30000,60000)))),IF(E2021&lt;=0,0,IF(E2021&lt;=20000,E2021,IF(E2021&lt;=40000,ROUNDUP(E2021/2,0)+10000,IF(E2021&lt;=80000,ROUNDUP(E2021/4,0)+20000,40000))))),IF(E2021&lt;=0,IF(F2021&lt;=0,0,IF(F2021&lt;=25000,F2021,IF(F2021&lt;=50000,ROUNDUP(F2021/2,0)+12500,IF(F2021&lt;=100000,ROUNDUP(F2021/4,0)+25000,50000)))),MAX(IF(F2021&lt;=0,0,IF(F2021&lt;=25000,F2021,IF(F2021&lt;=50000,ROUNDUP(F2021/2,0)+12500,IF(F2021&lt;=100000,ROUNDUP(F2021/4,0)+25000,50000)))),MIN(IF(AND(D2021="はい",C2021&gt;=2026,C2021&lt;=2027),IF(E2021&lt;=0,0,IF(E2021&lt;=30000,E2021,IF(E2021&lt;=60000,ROUNDUP(E2021/2,0)+15000,IF(E2021&lt;=120000,ROUNDUP(E2021/4,0)+30000,60000)))),IF(E2021&lt;=0,0,IF(E2021&lt;=20000,E2021,IF(E2021&lt;=40000,ROUNDUP(E2021/2,0)+10000,IF(E2021&lt;=80000,ROUNDUP(E2021/4,0)+20000,40000)))))+IF(F2021&lt;=0,0,IF(F2021&lt;=25000,F2021,IF(F2021&lt;=50000,ROUNDUP(F2021/2,0)+12500,IF(F2021&lt;=100000,ROUNDUP(F2021/4,0)+25000,50000)))),IF(AND(D2021="はい",C2021&gt;=2026,C2021&lt;=2027),60000,40000)))))</f>
        <v/>
      </c>
      <c r="P2021" s="18">
        <f>IF(G2021&lt;=0,0,IF(G2021&lt;=20000,G2021,IF(G2021&lt;=40000,ROUNDUP(G2021/2,0)+10000,IF(G2021&lt;=80000,ROUNDUP(G2021/4,0)+20000,40000))))</f>
        <v/>
      </c>
      <c r="Q2021" s="18">
        <f>IF(I2021&lt;=0,IF(H2021&lt;=0,0,IF(H2021&lt;=20000,H2021,IF(H2021&lt;=40000,ROUNDUP(H2021/2,0)+10000,IF(H2021&lt;=80000,ROUNDUP(H2021/4,0)+20000,40000)))),IF(H2021&lt;=0,IF(I2021&lt;=0,0,IF(I2021&lt;=25000,I2021,IF(I2021&lt;=50000,ROUNDUP(I2021/2,0)+12500,IF(I2021&lt;=100000,ROUNDUP(I2021/4,0)+25000,50000)))),MAX(IF(I2021&lt;=0,0,IF(I2021&lt;=25000,I2021,IF(I2021&lt;=50000,ROUNDUP(I2021/2,0)+12500,IF(I2021&lt;=100000,ROUNDUP(I2021/4,0)+25000,50000)))),MIN(IF(H2021&lt;=0,0,IF(H2021&lt;=20000,H2021,IF(H2021&lt;=40000,ROUNDUP(H2021/2,0)+10000,IF(H2021&lt;=80000,ROUNDUP(H2021/4,0)+20000,40000))))+IF(I2021&lt;=0,0,IF(I2021&lt;=25000,I2021,IF(I2021&lt;=50000,ROUNDUP(I2021/2,0)+12500,IF(I2021&lt;=100000,ROUNDUP(I2021/4,0)+25000,50000)))),40000))))</f>
        <v/>
      </c>
      <c r="R2021" s="18">
        <f>MIN(120000,O2021+P2021+Q2021)</f>
        <v/>
      </c>
      <c r="S2021" s="18">
        <f>IF(F2021&lt;=0,IF(E2021&lt;=0,0,IF(E2021&lt;=12000,E2021,IF(E2021&lt;=32000,ROUNDUP(E2021/2,0)+6000,IF(E2021&lt;=56000,ROUNDUP(E2021/4,0)+14000,28000)))),IF(E2021&lt;=0,IF(F2021&lt;=0,0,IF(F2021&lt;=15000,F2021,IF(F2021&lt;=40000,ROUNDUP(F2021/2,0)+7500,IF(F2021&lt;=70000,ROUNDUP(F2021/4,0)+17500,35000)))),MAX(IF(F2021&lt;=0,0,IF(F2021&lt;=15000,F2021,IF(F2021&lt;=40000,ROUNDUP(F2021/2,0)+7500,IF(F2021&lt;=70000,ROUNDUP(F2021/4,0)+17500,35000)))),MIN(IF(E2021&lt;=0,0,IF(E2021&lt;=12000,E2021,IF(E2021&lt;=32000,ROUNDUP(E2021/2,0)+6000,IF(E2021&lt;=56000,ROUNDUP(E2021/4,0)+14000,28000))))+IF(F2021&lt;=0,0,IF(F2021&lt;=15000,F2021,IF(F2021&lt;=40000,ROUNDUP(F2021/2,0)+7500,IF(F2021&lt;=70000,ROUNDUP(F2021/4,0)+17500,35000)))),28000))))</f>
        <v/>
      </c>
      <c r="T2021" s="18">
        <f>IF(G2021&lt;=0,0,IF(G2021&lt;=12000,G2021,IF(G2021&lt;=32000,ROUNDUP(G2021/2,0)+6000,IF(G2021&lt;=56000,ROUNDUP(G2021/4,0)+14000,28000))))</f>
        <v/>
      </c>
      <c r="U2021" s="18">
        <f>IF(I2021&lt;=0,IF(H2021&lt;=0,0,IF(H2021&lt;=12000,H2021,IF(H2021&lt;=32000,ROUNDUP(H2021/2,0)+6000,IF(H2021&lt;=56000,ROUNDUP(H2021/4,0)+14000,28000)))),IF(H2021&lt;=0,IF(I2021&lt;=0,0,IF(I2021&lt;=15000,I2021,IF(I2021&lt;=40000,ROUNDUP(I2021/2,0)+7500,IF(I2021&lt;=70000,ROUNDUP(I2021/4,0)+17500,35000)))),MAX(IF(I2021&lt;=0,0,IF(I2021&lt;=15000,I2021,IF(I2021&lt;=40000,ROUNDUP(I2021/2,0)+7500,IF(I2021&lt;=70000,ROUNDUP(I2021/4,0)+17500,35000)))),MIN(IF(H2021&lt;=0,0,IF(H2021&lt;=12000,H2021,IF(H2021&lt;=32000,ROUNDUP(H2021/2,0)+6000,IF(H2021&lt;=56000,ROUNDUP(H2021/4,0)+14000,28000))))+IF(I2021&lt;=0,0,IF(I2021&lt;=15000,I2021,IF(I2021&lt;=40000,ROUNDUP(I2021/2,0)+7500,IF(I2021&lt;=70000,ROUNDUP(I2021/4,0)+17500,35000)))),28000))))</f>
        <v/>
      </c>
      <c r="V2021" s="18">
        <f>MIN(70000,S2021+T2021+U2021)</f>
        <v/>
      </c>
      <c r="W2021" s="18">
        <f>MAX(0,ROUNDDOWN(M2021-J2021-N2021-K2021-0,-3))</f>
        <v/>
      </c>
      <c r="X2021" s="18">
        <f>MAX(0,ROUNDDOWN(M2021-J2021-N2021-K2021-R2021,-3))</f>
        <v/>
      </c>
      <c r="Y2021" s="18">
        <f>IF(W2021&lt;=0,0,ROUNDDOWN((W2021*LOOKUP(W2021,{0,1950001,3300001,6950001,9000001,18000001,40000001},{0.05,0.1,0.2,0.23,0.33,0.4,0.45})-LOOKUP(W2021,{0,1950001,3300001,6950001,9000001,18000001,40000001},{0,97500,427500,636000,1536000,2796000,4796000}))*1.021,-2))</f>
        <v/>
      </c>
      <c r="Z2021" s="18">
        <f>IF(X2021&lt;=0,0,ROUNDDOWN((X2021*LOOKUP(X2021,{0,1950001,3300001,6950001,9000001,18000001,40000001},{0.05,0.1,0.2,0.23,0.33,0.4,0.45})-LOOKUP(X2021,{0,1950001,3300001,6950001,9000001,18000001,40000001},{0,97500,427500,636000,1536000,2796000,4796000}))*1.021,-2))</f>
        <v/>
      </c>
      <c r="AA2021" s="18">
        <f>MAX(0,ROUNDDOWN(M2021-J2021-430000-L2021-0,-3))</f>
        <v/>
      </c>
      <c r="AB2021" s="18">
        <f>MAX(0,ROUNDDOWN(M2021-J2021-430000-L2021-V2021,-3))</f>
        <v/>
      </c>
      <c r="AC2021" s="18">
        <f>IF(M2021&lt;=450000,0,MAX(0,ROUNDDOWN(AA2021*0.06-MIN(50000,AA2021)*0.03,-2))+MAX(0,ROUNDDOWN(AA2021*0.04-MIN(50000,AA2021)*0.02,-2)))</f>
        <v/>
      </c>
      <c r="AD2021" s="18">
        <f>IF(M2021&lt;=450000,0,MAX(0,ROUNDDOWN(AB2021*0.06-MIN(50000,AB2021)*0.03,-2))+MAX(0,ROUNDDOWN(AB2021*0.04-MIN(50000,AB2021)*0.02,-2)))</f>
        <v/>
      </c>
      <c r="AE2021" s="18">
        <f>Y2021-Z2021</f>
        <v/>
      </c>
      <c r="AF2021" s="18">
        <f>AC2021-AD2021</f>
        <v/>
      </c>
      <c r="AG2021" s="18">
        <f>AE2021+AF2021</f>
        <v/>
      </c>
      <c r="AH2021" s="20">
        <f>IF(W2021&lt;=0,0,LOOKUP(W2021,{0,1950001,3300001,6950001,9000001,18000001,40000001},{0.05,0.1,0.2,0.23,0.33,0.4,0.45}))</f>
        <v/>
      </c>
    </row>
    <row r="2022">
      <c r="A2022" t="inlineStr">
        <is>
          <t>1万円刻み 3区分8万円ずつ</t>
        </is>
      </c>
      <c r="B2022" s="18">
        <f>'4_1万円刻み'!$A$648</f>
        <v/>
      </c>
      <c r="C2022" s="19" t="n">
        <v>2026</v>
      </c>
      <c r="D2022" t="inlineStr">
        <is>
          <t>いいえ</t>
        </is>
      </c>
      <c r="E2022" s="18" t="n">
        <v>80000</v>
      </c>
      <c r="F2022" s="18" t="n">
        <v>0</v>
      </c>
      <c r="G2022" s="18" t="n">
        <v>80000</v>
      </c>
      <c r="H2022" s="18" t="n">
        <v>80000</v>
      </c>
      <c r="I2022" s="18" t="n">
        <v>0</v>
      </c>
      <c r="J2022" s="18">
        <f>ROUND(MIN(B2022/12,650000)*12*0.0915+MIN(B2022/12,1390000)*12*(0.0504+0)+B2022*0.005,0)</f>
        <v/>
      </c>
      <c r="K2022" s="18" t="n">
        <v>0</v>
      </c>
      <c r="L2022" s="18" t="n">
        <v>0</v>
      </c>
      <c r="M2022" s="18">
        <f>ROUND(IF(C2022&gt;=2026,IF(B2022&lt;741000,0,IF(B2022&lt;2191000,B2022-740000,IF(B2022&lt;2193000,1451000,IF(B2022&lt;2196000,1453000,IF(B2022&lt;2200000,1456000,IF(B2022&lt;3600000,ROUNDDOWN(B2022/4,-3)*2.8-80000,IF(B2022&lt;6600000,ROUNDDOWN(B2022/4,-3)*3.2-440000,IF(B2022&lt;8500000,ROUNDDOWN(B2022*0.9,0)-1100000,B2022-1950000)))))))),IF(B2022&lt;651000,0,IF(B2022&lt;1900000,B2022-650000,IF(B2022&lt;3600000,ROUNDDOWN(B2022/4,-3)*2.8-80000,IF(B2022&lt;6600000,ROUNDDOWN(B2022/4,-3)*3.2-440000,IF(B2022&lt;8500000,ROUNDDOWN(B2022*0.9,0)-1100000,B2022-1950000)))))),0)</f>
        <v/>
      </c>
      <c r="N2022" s="18">
        <f>IF(M2022&gt;23500000,NA(),IF(C2022&gt;=2026,IF(M2022&lt;=4890000,1040000,IF(M2022&lt;=6550000,670000,620000)),IF(M2022&lt;=1320000,950000,IF(M2022&lt;=3360000,880000,IF(M2022&lt;=4890000,680000,IF(M2022&lt;=6550000,630000,580000))))))</f>
        <v/>
      </c>
      <c r="O2022" s="18">
        <f>IF(F2022&lt;=0,IF(AND(D2022="はい",C2022&gt;=2026,C2022&lt;=2027),IF(E2022&lt;=0,0,IF(E2022&lt;=30000,E2022,IF(E2022&lt;=60000,ROUNDUP(E2022/2,0)+15000,IF(E2022&lt;=120000,ROUNDUP(E2022/4,0)+30000,60000)))),IF(E2022&lt;=0,0,IF(E2022&lt;=20000,E2022,IF(E2022&lt;=40000,ROUNDUP(E2022/2,0)+10000,IF(E2022&lt;=80000,ROUNDUP(E2022/4,0)+20000,40000))))),IF(E2022&lt;=0,IF(F2022&lt;=0,0,IF(F2022&lt;=25000,F2022,IF(F2022&lt;=50000,ROUNDUP(F2022/2,0)+12500,IF(F2022&lt;=100000,ROUNDUP(F2022/4,0)+25000,50000)))),MAX(IF(F2022&lt;=0,0,IF(F2022&lt;=25000,F2022,IF(F2022&lt;=50000,ROUNDUP(F2022/2,0)+12500,IF(F2022&lt;=100000,ROUNDUP(F2022/4,0)+25000,50000)))),MIN(IF(AND(D2022="はい",C2022&gt;=2026,C2022&lt;=2027),IF(E2022&lt;=0,0,IF(E2022&lt;=30000,E2022,IF(E2022&lt;=60000,ROUNDUP(E2022/2,0)+15000,IF(E2022&lt;=120000,ROUNDUP(E2022/4,0)+30000,60000)))),IF(E2022&lt;=0,0,IF(E2022&lt;=20000,E2022,IF(E2022&lt;=40000,ROUNDUP(E2022/2,0)+10000,IF(E2022&lt;=80000,ROUNDUP(E2022/4,0)+20000,40000)))))+IF(F2022&lt;=0,0,IF(F2022&lt;=25000,F2022,IF(F2022&lt;=50000,ROUNDUP(F2022/2,0)+12500,IF(F2022&lt;=100000,ROUNDUP(F2022/4,0)+25000,50000)))),IF(AND(D2022="はい",C2022&gt;=2026,C2022&lt;=2027),60000,40000)))))</f>
        <v/>
      </c>
      <c r="P2022" s="18">
        <f>IF(G2022&lt;=0,0,IF(G2022&lt;=20000,G2022,IF(G2022&lt;=40000,ROUNDUP(G2022/2,0)+10000,IF(G2022&lt;=80000,ROUNDUP(G2022/4,0)+20000,40000))))</f>
        <v/>
      </c>
      <c r="Q2022" s="18">
        <f>IF(I2022&lt;=0,IF(H2022&lt;=0,0,IF(H2022&lt;=20000,H2022,IF(H2022&lt;=40000,ROUNDUP(H2022/2,0)+10000,IF(H2022&lt;=80000,ROUNDUP(H2022/4,0)+20000,40000)))),IF(H2022&lt;=0,IF(I2022&lt;=0,0,IF(I2022&lt;=25000,I2022,IF(I2022&lt;=50000,ROUNDUP(I2022/2,0)+12500,IF(I2022&lt;=100000,ROUNDUP(I2022/4,0)+25000,50000)))),MAX(IF(I2022&lt;=0,0,IF(I2022&lt;=25000,I2022,IF(I2022&lt;=50000,ROUNDUP(I2022/2,0)+12500,IF(I2022&lt;=100000,ROUNDUP(I2022/4,0)+25000,50000)))),MIN(IF(H2022&lt;=0,0,IF(H2022&lt;=20000,H2022,IF(H2022&lt;=40000,ROUNDUP(H2022/2,0)+10000,IF(H2022&lt;=80000,ROUNDUP(H2022/4,0)+20000,40000))))+IF(I2022&lt;=0,0,IF(I2022&lt;=25000,I2022,IF(I2022&lt;=50000,ROUNDUP(I2022/2,0)+12500,IF(I2022&lt;=100000,ROUNDUP(I2022/4,0)+25000,50000)))),40000))))</f>
        <v/>
      </c>
      <c r="R2022" s="18">
        <f>MIN(120000,O2022+P2022+Q2022)</f>
        <v/>
      </c>
      <c r="S2022" s="18">
        <f>IF(F2022&lt;=0,IF(E2022&lt;=0,0,IF(E2022&lt;=12000,E2022,IF(E2022&lt;=32000,ROUNDUP(E2022/2,0)+6000,IF(E2022&lt;=56000,ROUNDUP(E2022/4,0)+14000,28000)))),IF(E2022&lt;=0,IF(F2022&lt;=0,0,IF(F2022&lt;=15000,F2022,IF(F2022&lt;=40000,ROUNDUP(F2022/2,0)+7500,IF(F2022&lt;=70000,ROUNDUP(F2022/4,0)+17500,35000)))),MAX(IF(F2022&lt;=0,0,IF(F2022&lt;=15000,F2022,IF(F2022&lt;=40000,ROUNDUP(F2022/2,0)+7500,IF(F2022&lt;=70000,ROUNDUP(F2022/4,0)+17500,35000)))),MIN(IF(E2022&lt;=0,0,IF(E2022&lt;=12000,E2022,IF(E2022&lt;=32000,ROUNDUP(E2022/2,0)+6000,IF(E2022&lt;=56000,ROUNDUP(E2022/4,0)+14000,28000))))+IF(F2022&lt;=0,0,IF(F2022&lt;=15000,F2022,IF(F2022&lt;=40000,ROUNDUP(F2022/2,0)+7500,IF(F2022&lt;=70000,ROUNDUP(F2022/4,0)+17500,35000)))),28000))))</f>
        <v/>
      </c>
      <c r="T2022" s="18">
        <f>IF(G2022&lt;=0,0,IF(G2022&lt;=12000,G2022,IF(G2022&lt;=32000,ROUNDUP(G2022/2,0)+6000,IF(G2022&lt;=56000,ROUNDUP(G2022/4,0)+14000,28000))))</f>
        <v/>
      </c>
      <c r="U2022" s="18">
        <f>IF(I2022&lt;=0,IF(H2022&lt;=0,0,IF(H2022&lt;=12000,H2022,IF(H2022&lt;=32000,ROUNDUP(H2022/2,0)+6000,IF(H2022&lt;=56000,ROUNDUP(H2022/4,0)+14000,28000)))),IF(H2022&lt;=0,IF(I2022&lt;=0,0,IF(I2022&lt;=15000,I2022,IF(I2022&lt;=40000,ROUNDUP(I2022/2,0)+7500,IF(I2022&lt;=70000,ROUNDUP(I2022/4,0)+17500,35000)))),MAX(IF(I2022&lt;=0,0,IF(I2022&lt;=15000,I2022,IF(I2022&lt;=40000,ROUNDUP(I2022/2,0)+7500,IF(I2022&lt;=70000,ROUNDUP(I2022/4,0)+17500,35000)))),MIN(IF(H2022&lt;=0,0,IF(H2022&lt;=12000,H2022,IF(H2022&lt;=32000,ROUNDUP(H2022/2,0)+6000,IF(H2022&lt;=56000,ROUNDUP(H2022/4,0)+14000,28000))))+IF(I2022&lt;=0,0,IF(I2022&lt;=15000,I2022,IF(I2022&lt;=40000,ROUNDUP(I2022/2,0)+7500,IF(I2022&lt;=70000,ROUNDUP(I2022/4,0)+17500,35000)))),28000))))</f>
        <v/>
      </c>
      <c r="V2022" s="18">
        <f>MIN(70000,S2022+T2022+U2022)</f>
        <v/>
      </c>
      <c r="W2022" s="18">
        <f>MAX(0,ROUNDDOWN(M2022-J2022-N2022-K2022-0,-3))</f>
        <v/>
      </c>
      <c r="X2022" s="18">
        <f>MAX(0,ROUNDDOWN(M2022-J2022-N2022-K2022-R2022,-3))</f>
        <v/>
      </c>
      <c r="Y2022" s="18">
        <f>IF(W2022&lt;=0,0,ROUNDDOWN((W2022*LOOKUP(W2022,{0,1950001,3300001,6950001,9000001,18000001,40000001},{0.05,0.1,0.2,0.23,0.33,0.4,0.45})-LOOKUP(W2022,{0,1950001,3300001,6950001,9000001,18000001,40000001},{0,97500,427500,636000,1536000,2796000,4796000}))*1.021,-2))</f>
        <v/>
      </c>
      <c r="Z2022" s="18">
        <f>IF(X2022&lt;=0,0,ROUNDDOWN((X2022*LOOKUP(X2022,{0,1950001,3300001,6950001,9000001,18000001,40000001},{0.05,0.1,0.2,0.23,0.33,0.4,0.45})-LOOKUP(X2022,{0,1950001,3300001,6950001,9000001,18000001,40000001},{0,97500,427500,636000,1536000,2796000,4796000}))*1.021,-2))</f>
        <v/>
      </c>
      <c r="AA2022" s="18">
        <f>MAX(0,ROUNDDOWN(M2022-J2022-430000-L2022-0,-3))</f>
        <v/>
      </c>
      <c r="AB2022" s="18">
        <f>MAX(0,ROUNDDOWN(M2022-J2022-430000-L2022-V2022,-3))</f>
        <v/>
      </c>
      <c r="AC2022" s="18">
        <f>IF(M2022&lt;=450000,0,MAX(0,ROUNDDOWN(AA2022*0.06-MIN(50000,AA2022)*0.03,-2))+MAX(0,ROUNDDOWN(AA2022*0.04-MIN(50000,AA2022)*0.02,-2)))</f>
        <v/>
      </c>
      <c r="AD2022" s="18">
        <f>IF(M2022&lt;=450000,0,MAX(0,ROUNDDOWN(AB2022*0.06-MIN(50000,AB2022)*0.03,-2))+MAX(0,ROUNDDOWN(AB2022*0.04-MIN(50000,AB2022)*0.02,-2)))</f>
        <v/>
      </c>
      <c r="AE2022" s="18">
        <f>Y2022-Z2022</f>
        <v/>
      </c>
      <c r="AF2022" s="18">
        <f>AC2022-AD2022</f>
        <v/>
      </c>
      <c r="AG2022" s="18">
        <f>AE2022+AF2022</f>
        <v/>
      </c>
      <c r="AH2022" s="20">
        <f>IF(W2022&lt;=0,0,LOOKUP(W2022,{0,1950001,3300001,6950001,9000001,18000001,40000001},{0.05,0.1,0.2,0.23,0.33,0.4,0.45}))</f>
        <v/>
      </c>
    </row>
    <row r="2023">
      <c r="A2023" t="inlineStr">
        <is>
          <t>1万円刻み 一般8万円</t>
        </is>
      </c>
      <c r="B2023" s="18">
        <f>'4_1万円刻み'!$A$648</f>
        <v/>
      </c>
      <c r="C2023" s="19" t="n">
        <v>2026</v>
      </c>
      <c r="D2023" t="inlineStr">
        <is>
          <t>いいえ</t>
        </is>
      </c>
      <c r="E2023" s="18" t="n">
        <v>80000</v>
      </c>
      <c r="F2023" s="18" t="n">
        <v>0</v>
      </c>
      <c r="G2023" s="18" t="n">
        <v>0</v>
      </c>
      <c r="H2023" s="18" t="n">
        <v>0</v>
      </c>
      <c r="I2023" s="18" t="n">
        <v>0</v>
      </c>
      <c r="J2023" s="18">
        <f>ROUND(MIN(B2023/12,650000)*12*0.0915+MIN(B2023/12,1390000)*12*(0.0504+0)+B2023*0.005,0)</f>
        <v/>
      </c>
      <c r="K2023" s="18" t="n">
        <v>0</v>
      </c>
      <c r="L2023" s="18" t="n">
        <v>0</v>
      </c>
      <c r="M2023" s="18">
        <f>ROUND(IF(C2023&gt;=2026,IF(B2023&lt;741000,0,IF(B2023&lt;2191000,B2023-740000,IF(B2023&lt;2193000,1451000,IF(B2023&lt;2196000,1453000,IF(B2023&lt;2200000,1456000,IF(B2023&lt;3600000,ROUNDDOWN(B2023/4,-3)*2.8-80000,IF(B2023&lt;6600000,ROUNDDOWN(B2023/4,-3)*3.2-440000,IF(B2023&lt;8500000,ROUNDDOWN(B2023*0.9,0)-1100000,B2023-1950000)))))))),IF(B2023&lt;651000,0,IF(B2023&lt;1900000,B2023-650000,IF(B2023&lt;3600000,ROUNDDOWN(B2023/4,-3)*2.8-80000,IF(B2023&lt;6600000,ROUNDDOWN(B2023/4,-3)*3.2-440000,IF(B2023&lt;8500000,ROUNDDOWN(B2023*0.9,0)-1100000,B2023-1950000)))))),0)</f>
        <v/>
      </c>
      <c r="N2023" s="18">
        <f>IF(M2023&gt;23500000,NA(),IF(C2023&gt;=2026,IF(M2023&lt;=4890000,1040000,IF(M2023&lt;=6550000,670000,620000)),IF(M2023&lt;=1320000,950000,IF(M2023&lt;=3360000,880000,IF(M2023&lt;=4890000,680000,IF(M2023&lt;=6550000,630000,580000))))))</f>
        <v/>
      </c>
      <c r="O2023" s="18">
        <f>IF(F2023&lt;=0,IF(AND(D2023="はい",C2023&gt;=2026,C2023&lt;=2027),IF(E2023&lt;=0,0,IF(E2023&lt;=30000,E2023,IF(E2023&lt;=60000,ROUNDUP(E2023/2,0)+15000,IF(E2023&lt;=120000,ROUNDUP(E2023/4,0)+30000,60000)))),IF(E2023&lt;=0,0,IF(E2023&lt;=20000,E2023,IF(E2023&lt;=40000,ROUNDUP(E2023/2,0)+10000,IF(E2023&lt;=80000,ROUNDUP(E2023/4,0)+20000,40000))))),IF(E2023&lt;=0,IF(F2023&lt;=0,0,IF(F2023&lt;=25000,F2023,IF(F2023&lt;=50000,ROUNDUP(F2023/2,0)+12500,IF(F2023&lt;=100000,ROUNDUP(F2023/4,0)+25000,50000)))),MAX(IF(F2023&lt;=0,0,IF(F2023&lt;=25000,F2023,IF(F2023&lt;=50000,ROUNDUP(F2023/2,0)+12500,IF(F2023&lt;=100000,ROUNDUP(F2023/4,0)+25000,50000)))),MIN(IF(AND(D2023="はい",C2023&gt;=2026,C2023&lt;=2027),IF(E2023&lt;=0,0,IF(E2023&lt;=30000,E2023,IF(E2023&lt;=60000,ROUNDUP(E2023/2,0)+15000,IF(E2023&lt;=120000,ROUNDUP(E2023/4,0)+30000,60000)))),IF(E2023&lt;=0,0,IF(E2023&lt;=20000,E2023,IF(E2023&lt;=40000,ROUNDUP(E2023/2,0)+10000,IF(E2023&lt;=80000,ROUNDUP(E2023/4,0)+20000,40000)))))+IF(F2023&lt;=0,0,IF(F2023&lt;=25000,F2023,IF(F2023&lt;=50000,ROUNDUP(F2023/2,0)+12500,IF(F2023&lt;=100000,ROUNDUP(F2023/4,0)+25000,50000)))),IF(AND(D2023="はい",C2023&gt;=2026,C2023&lt;=2027),60000,40000)))))</f>
        <v/>
      </c>
      <c r="P2023" s="18">
        <f>IF(G2023&lt;=0,0,IF(G2023&lt;=20000,G2023,IF(G2023&lt;=40000,ROUNDUP(G2023/2,0)+10000,IF(G2023&lt;=80000,ROUNDUP(G2023/4,0)+20000,40000))))</f>
        <v/>
      </c>
      <c r="Q2023" s="18">
        <f>IF(I2023&lt;=0,IF(H2023&lt;=0,0,IF(H2023&lt;=20000,H2023,IF(H2023&lt;=40000,ROUNDUP(H2023/2,0)+10000,IF(H2023&lt;=80000,ROUNDUP(H2023/4,0)+20000,40000)))),IF(H2023&lt;=0,IF(I2023&lt;=0,0,IF(I2023&lt;=25000,I2023,IF(I2023&lt;=50000,ROUNDUP(I2023/2,0)+12500,IF(I2023&lt;=100000,ROUNDUP(I2023/4,0)+25000,50000)))),MAX(IF(I2023&lt;=0,0,IF(I2023&lt;=25000,I2023,IF(I2023&lt;=50000,ROUNDUP(I2023/2,0)+12500,IF(I2023&lt;=100000,ROUNDUP(I2023/4,0)+25000,50000)))),MIN(IF(H2023&lt;=0,0,IF(H2023&lt;=20000,H2023,IF(H2023&lt;=40000,ROUNDUP(H2023/2,0)+10000,IF(H2023&lt;=80000,ROUNDUP(H2023/4,0)+20000,40000))))+IF(I2023&lt;=0,0,IF(I2023&lt;=25000,I2023,IF(I2023&lt;=50000,ROUNDUP(I2023/2,0)+12500,IF(I2023&lt;=100000,ROUNDUP(I2023/4,0)+25000,50000)))),40000))))</f>
        <v/>
      </c>
      <c r="R2023" s="18">
        <f>MIN(120000,O2023+P2023+Q2023)</f>
        <v/>
      </c>
      <c r="S2023" s="18">
        <f>IF(F2023&lt;=0,IF(E2023&lt;=0,0,IF(E2023&lt;=12000,E2023,IF(E2023&lt;=32000,ROUNDUP(E2023/2,0)+6000,IF(E2023&lt;=56000,ROUNDUP(E2023/4,0)+14000,28000)))),IF(E2023&lt;=0,IF(F2023&lt;=0,0,IF(F2023&lt;=15000,F2023,IF(F2023&lt;=40000,ROUNDUP(F2023/2,0)+7500,IF(F2023&lt;=70000,ROUNDUP(F2023/4,0)+17500,35000)))),MAX(IF(F2023&lt;=0,0,IF(F2023&lt;=15000,F2023,IF(F2023&lt;=40000,ROUNDUP(F2023/2,0)+7500,IF(F2023&lt;=70000,ROUNDUP(F2023/4,0)+17500,35000)))),MIN(IF(E2023&lt;=0,0,IF(E2023&lt;=12000,E2023,IF(E2023&lt;=32000,ROUNDUP(E2023/2,0)+6000,IF(E2023&lt;=56000,ROUNDUP(E2023/4,0)+14000,28000))))+IF(F2023&lt;=0,0,IF(F2023&lt;=15000,F2023,IF(F2023&lt;=40000,ROUNDUP(F2023/2,0)+7500,IF(F2023&lt;=70000,ROUNDUP(F2023/4,0)+17500,35000)))),28000))))</f>
        <v/>
      </c>
      <c r="T2023" s="18">
        <f>IF(G2023&lt;=0,0,IF(G2023&lt;=12000,G2023,IF(G2023&lt;=32000,ROUNDUP(G2023/2,0)+6000,IF(G2023&lt;=56000,ROUNDUP(G2023/4,0)+14000,28000))))</f>
        <v/>
      </c>
      <c r="U2023" s="18">
        <f>IF(I2023&lt;=0,IF(H2023&lt;=0,0,IF(H2023&lt;=12000,H2023,IF(H2023&lt;=32000,ROUNDUP(H2023/2,0)+6000,IF(H2023&lt;=56000,ROUNDUP(H2023/4,0)+14000,28000)))),IF(H2023&lt;=0,IF(I2023&lt;=0,0,IF(I2023&lt;=15000,I2023,IF(I2023&lt;=40000,ROUNDUP(I2023/2,0)+7500,IF(I2023&lt;=70000,ROUNDUP(I2023/4,0)+17500,35000)))),MAX(IF(I2023&lt;=0,0,IF(I2023&lt;=15000,I2023,IF(I2023&lt;=40000,ROUNDUP(I2023/2,0)+7500,IF(I2023&lt;=70000,ROUNDUP(I2023/4,0)+17500,35000)))),MIN(IF(H2023&lt;=0,0,IF(H2023&lt;=12000,H2023,IF(H2023&lt;=32000,ROUNDUP(H2023/2,0)+6000,IF(H2023&lt;=56000,ROUNDUP(H2023/4,0)+14000,28000))))+IF(I2023&lt;=0,0,IF(I2023&lt;=15000,I2023,IF(I2023&lt;=40000,ROUNDUP(I2023/2,0)+7500,IF(I2023&lt;=70000,ROUNDUP(I2023/4,0)+17500,35000)))),28000))))</f>
        <v/>
      </c>
      <c r="V2023" s="18">
        <f>MIN(70000,S2023+T2023+U2023)</f>
        <v/>
      </c>
      <c r="W2023" s="18">
        <f>MAX(0,ROUNDDOWN(M2023-J2023-N2023-K2023-0,-3))</f>
        <v/>
      </c>
      <c r="X2023" s="18">
        <f>MAX(0,ROUNDDOWN(M2023-J2023-N2023-K2023-R2023,-3))</f>
        <v/>
      </c>
      <c r="Y2023" s="18">
        <f>IF(W2023&lt;=0,0,ROUNDDOWN((W2023*LOOKUP(W2023,{0,1950001,3300001,6950001,9000001,18000001,40000001},{0.05,0.1,0.2,0.23,0.33,0.4,0.45})-LOOKUP(W2023,{0,1950001,3300001,6950001,9000001,18000001,40000001},{0,97500,427500,636000,1536000,2796000,4796000}))*1.021,-2))</f>
        <v/>
      </c>
      <c r="Z2023" s="18">
        <f>IF(X2023&lt;=0,0,ROUNDDOWN((X2023*LOOKUP(X2023,{0,1950001,3300001,6950001,9000001,18000001,40000001},{0.05,0.1,0.2,0.23,0.33,0.4,0.45})-LOOKUP(X2023,{0,1950001,3300001,6950001,9000001,18000001,40000001},{0,97500,427500,636000,1536000,2796000,4796000}))*1.021,-2))</f>
        <v/>
      </c>
      <c r="AA2023" s="18">
        <f>MAX(0,ROUNDDOWN(M2023-J2023-430000-L2023-0,-3))</f>
        <v/>
      </c>
      <c r="AB2023" s="18">
        <f>MAX(0,ROUNDDOWN(M2023-J2023-430000-L2023-V2023,-3))</f>
        <v/>
      </c>
      <c r="AC2023" s="18">
        <f>IF(M2023&lt;=450000,0,MAX(0,ROUNDDOWN(AA2023*0.06-MIN(50000,AA2023)*0.03,-2))+MAX(0,ROUNDDOWN(AA2023*0.04-MIN(50000,AA2023)*0.02,-2)))</f>
        <v/>
      </c>
      <c r="AD2023" s="18">
        <f>IF(M2023&lt;=450000,0,MAX(0,ROUNDDOWN(AB2023*0.06-MIN(50000,AB2023)*0.03,-2))+MAX(0,ROUNDDOWN(AB2023*0.04-MIN(50000,AB2023)*0.02,-2)))</f>
        <v/>
      </c>
      <c r="AE2023" s="18">
        <f>Y2023-Z2023</f>
        <v/>
      </c>
      <c r="AF2023" s="18">
        <f>AC2023-AD2023</f>
        <v/>
      </c>
      <c r="AG2023" s="18">
        <f>AE2023+AF2023</f>
        <v/>
      </c>
      <c r="AH2023" s="20">
        <f>IF(W2023&lt;=0,0,LOOKUP(W2023,{0,1950001,3300001,6950001,9000001,18000001,40000001},{0.05,0.1,0.2,0.23,0.33,0.4,0.45}))</f>
        <v/>
      </c>
    </row>
    <row r="2024">
      <c r="A2024" t="inlineStr">
        <is>
          <t>1万円刻み 特例あり一般12万円</t>
        </is>
      </c>
      <c r="B2024" s="18">
        <f>'4_1万円刻み'!$A$648</f>
        <v/>
      </c>
      <c r="C2024" s="19" t="n">
        <v>2026</v>
      </c>
      <c r="D2024" t="inlineStr">
        <is>
          <t>はい</t>
        </is>
      </c>
      <c r="E2024" s="18" t="n">
        <v>120000</v>
      </c>
      <c r="F2024" s="18" t="n">
        <v>0</v>
      </c>
      <c r="G2024" s="18" t="n">
        <v>0</v>
      </c>
      <c r="H2024" s="18" t="n">
        <v>0</v>
      </c>
      <c r="I2024" s="18" t="n">
        <v>0</v>
      </c>
      <c r="J2024" s="18">
        <f>ROUND(MIN(B2024/12,650000)*12*0.0915+MIN(B2024/12,1390000)*12*(0.0504+0)+B2024*0.005,0)</f>
        <v/>
      </c>
      <c r="K2024" s="18" t="n">
        <v>0</v>
      </c>
      <c r="L2024" s="18" t="n">
        <v>0</v>
      </c>
      <c r="M2024" s="18">
        <f>ROUND(IF(C2024&gt;=2026,IF(B2024&lt;741000,0,IF(B2024&lt;2191000,B2024-740000,IF(B2024&lt;2193000,1451000,IF(B2024&lt;2196000,1453000,IF(B2024&lt;2200000,1456000,IF(B2024&lt;3600000,ROUNDDOWN(B2024/4,-3)*2.8-80000,IF(B2024&lt;6600000,ROUNDDOWN(B2024/4,-3)*3.2-440000,IF(B2024&lt;8500000,ROUNDDOWN(B2024*0.9,0)-1100000,B2024-1950000)))))))),IF(B2024&lt;651000,0,IF(B2024&lt;1900000,B2024-650000,IF(B2024&lt;3600000,ROUNDDOWN(B2024/4,-3)*2.8-80000,IF(B2024&lt;6600000,ROUNDDOWN(B2024/4,-3)*3.2-440000,IF(B2024&lt;8500000,ROUNDDOWN(B2024*0.9,0)-1100000,B2024-1950000)))))),0)</f>
        <v/>
      </c>
      <c r="N2024" s="18">
        <f>IF(M2024&gt;23500000,NA(),IF(C2024&gt;=2026,IF(M2024&lt;=4890000,1040000,IF(M2024&lt;=6550000,670000,620000)),IF(M2024&lt;=1320000,950000,IF(M2024&lt;=3360000,880000,IF(M2024&lt;=4890000,680000,IF(M2024&lt;=6550000,630000,580000))))))</f>
        <v/>
      </c>
      <c r="O2024" s="18">
        <f>IF(F2024&lt;=0,IF(AND(D2024="はい",C2024&gt;=2026,C2024&lt;=2027),IF(E2024&lt;=0,0,IF(E2024&lt;=30000,E2024,IF(E2024&lt;=60000,ROUNDUP(E2024/2,0)+15000,IF(E2024&lt;=120000,ROUNDUP(E2024/4,0)+30000,60000)))),IF(E2024&lt;=0,0,IF(E2024&lt;=20000,E2024,IF(E2024&lt;=40000,ROUNDUP(E2024/2,0)+10000,IF(E2024&lt;=80000,ROUNDUP(E2024/4,0)+20000,40000))))),IF(E2024&lt;=0,IF(F2024&lt;=0,0,IF(F2024&lt;=25000,F2024,IF(F2024&lt;=50000,ROUNDUP(F2024/2,0)+12500,IF(F2024&lt;=100000,ROUNDUP(F2024/4,0)+25000,50000)))),MAX(IF(F2024&lt;=0,0,IF(F2024&lt;=25000,F2024,IF(F2024&lt;=50000,ROUNDUP(F2024/2,0)+12500,IF(F2024&lt;=100000,ROUNDUP(F2024/4,0)+25000,50000)))),MIN(IF(AND(D2024="はい",C2024&gt;=2026,C2024&lt;=2027),IF(E2024&lt;=0,0,IF(E2024&lt;=30000,E2024,IF(E2024&lt;=60000,ROUNDUP(E2024/2,0)+15000,IF(E2024&lt;=120000,ROUNDUP(E2024/4,0)+30000,60000)))),IF(E2024&lt;=0,0,IF(E2024&lt;=20000,E2024,IF(E2024&lt;=40000,ROUNDUP(E2024/2,0)+10000,IF(E2024&lt;=80000,ROUNDUP(E2024/4,0)+20000,40000)))))+IF(F2024&lt;=0,0,IF(F2024&lt;=25000,F2024,IF(F2024&lt;=50000,ROUNDUP(F2024/2,0)+12500,IF(F2024&lt;=100000,ROUNDUP(F2024/4,0)+25000,50000)))),IF(AND(D2024="はい",C2024&gt;=2026,C2024&lt;=2027),60000,40000)))))</f>
        <v/>
      </c>
      <c r="P2024" s="18">
        <f>IF(G2024&lt;=0,0,IF(G2024&lt;=20000,G2024,IF(G2024&lt;=40000,ROUNDUP(G2024/2,0)+10000,IF(G2024&lt;=80000,ROUNDUP(G2024/4,0)+20000,40000))))</f>
        <v/>
      </c>
      <c r="Q2024" s="18">
        <f>IF(I2024&lt;=0,IF(H2024&lt;=0,0,IF(H2024&lt;=20000,H2024,IF(H2024&lt;=40000,ROUNDUP(H2024/2,0)+10000,IF(H2024&lt;=80000,ROUNDUP(H2024/4,0)+20000,40000)))),IF(H2024&lt;=0,IF(I2024&lt;=0,0,IF(I2024&lt;=25000,I2024,IF(I2024&lt;=50000,ROUNDUP(I2024/2,0)+12500,IF(I2024&lt;=100000,ROUNDUP(I2024/4,0)+25000,50000)))),MAX(IF(I2024&lt;=0,0,IF(I2024&lt;=25000,I2024,IF(I2024&lt;=50000,ROUNDUP(I2024/2,0)+12500,IF(I2024&lt;=100000,ROUNDUP(I2024/4,0)+25000,50000)))),MIN(IF(H2024&lt;=0,0,IF(H2024&lt;=20000,H2024,IF(H2024&lt;=40000,ROUNDUP(H2024/2,0)+10000,IF(H2024&lt;=80000,ROUNDUP(H2024/4,0)+20000,40000))))+IF(I2024&lt;=0,0,IF(I2024&lt;=25000,I2024,IF(I2024&lt;=50000,ROUNDUP(I2024/2,0)+12500,IF(I2024&lt;=100000,ROUNDUP(I2024/4,0)+25000,50000)))),40000))))</f>
        <v/>
      </c>
      <c r="R2024" s="18">
        <f>MIN(120000,O2024+P2024+Q2024)</f>
        <v/>
      </c>
      <c r="S2024" s="18">
        <f>IF(F2024&lt;=0,IF(E2024&lt;=0,0,IF(E2024&lt;=12000,E2024,IF(E2024&lt;=32000,ROUNDUP(E2024/2,0)+6000,IF(E2024&lt;=56000,ROUNDUP(E2024/4,0)+14000,28000)))),IF(E2024&lt;=0,IF(F2024&lt;=0,0,IF(F2024&lt;=15000,F2024,IF(F2024&lt;=40000,ROUNDUP(F2024/2,0)+7500,IF(F2024&lt;=70000,ROUNDUP(F2024/4,0)+17500,35000)))),MAX(IF(F2024&lt;=0,0,IF(F2024&lt;=15000,F2024,IF(F2024&lt;=40000,ROUNDUP(F2024/2,0)+7500,IF(F2024&lt;=70000,ROUNDUP(F2024/4,0)+17500,35000)))),MIN(IF(E2024&lt;=0,0,IF(E2024&lt;=12000,E2024,IF(E2024&lt;=32000,ROUNDUP(E2024/2,0)+6000,IF(E2024&lt;=56000,ROUNDUP(E2024/4,0)+14000,28000))))+IF(F2024&lt;=0,0,IF(F2024&lt;=15000,F2024,IF(F2024&lt;=40000,ROUNDUP(F2024/2,0)+7500,IF(F2024&lt;=70000,ROUNDUP(F2024/4,0)+17500,35000)))),28000))))</f>
        <v/>
      </c>
      <c r="T2024" s="18">
        <f>IF(G2024&lt;=0,0,IF(G2024&lt;=12000,G2024,IF(G2024&lt;=32000,ROUNDUP(G2024/2,0)+6000,IF(G2024&lt;=56000,ROUNDUP(G2024/4,0)+14000,28000))))</f>
        <v/>
      </c>
      <c r="U2024" s="18">
        <f>IF(I2024&lt;=0,IF(H2024&lt;=0,0,IF(H2024&lt;=12000,H2024,IF(H2024&lt;=32000,ROUNDUP(H2024/2,0)+6000,IF(H2024&lt;=56000,ROUNDUP(H2024/4,0)+14000,28000)))),IF(H2024&lt;=0,IF(I2024&lt;=0,0,IF(I2024&lt;=15000,I2024,IF(I2024&lt;=40000,ROUNDUP(I2024/2,0)+7500,IF(I2024&lt;=70000,ROUNDUP(I2024/4,0)+17500,35000)))),MAX(IF(I2024&lt;=0,0,IF(I2024&lt;=15000,I2024,IF(I2024&lt;=40000,ROUNDUP(I2024/2,0)+7500,IF(I2024&lt;=70000,ROUNDUP(I2024/4,0)+17500,35000)))),MIN(IF(H2024&lt;=0,0,IF(H2024&lt;=12000,H2024,IF(H2024&lt;=32000,ROUNDUP(H2024/2,0)+6000,IF(H2024&lt;=56000,ROUNDUP(H2024/4,0)+14000,28000))))+IF(I2024&lt;=0,0,IF(I2024&lt;=15000,I2024,IF(I2024&lt;=40000,ROUNDUP(I2024/2,0)+7500,IF(I2024&lt;=70000,ROUNDUP(I2024/4,0)+17500,35000)))),28000))))</f>
        <v/>
      </c>
      <c r="V2024" s="18">
        <f>MIN(70000,S2024+T2024+U2024)</f>
        <v/>
      </c>
      <c r="W2024" s="18">
        <f>MAX(0,ROUNDDOWN(M2024-J2024-N2024-K2024-0,-3))</f>
        <v/>
      </c>
      <c r="X2024" s="18">
        <f>MAX(0,ROUNDDOWN(M2024-J2024-N2024-K2024-R2024,-3))</f>
        <v/>
      </c>
      <c r="Y2024" s="18">
        <f>IF(W2024&lt;=0,0,ROUNDDOWN((W2024*LOOKUP(W2024,{0,1950001,3300001,6950001,9000001,18000001,40000001},{0.05,0.1,0.2,0.23,0.33,0.4,0.45})-LOOKUP(W2024,{0,1950001,3300001,6950001,9000001,18000001,40000001},{0,97500,427500,636000,1536000,2796000,4796000}))*1.021,-2))</f>
        <v/>
      </c>
      <c r="Z2024" s="18">
        <f>IF(X2024&lt;=0,0,ROUNDDOWN((X2024*LOOKUP(X2024,{0,1950001,3300001,6950001,9000001,18000001,40000001},{0.05,0.1,0.2,0.23,0.33,0.4,0.45})-LOOKUP(X2024,{0,1950001,3300001,6950001,9000001,18000001,40000001},{0,97500,427500,636000,1536000,2796000,4796000}))*1.021,-2))</f>
        <v/>
      </c>
      <c r="AA2024" s="18">
        <f>MAX(0,ROUNDDOWN(M2024-J2024-430000-L2024-0,-3))</f>
        <v/>
      </c>
      <c r="AB2024" s="18">
        <f>MAX(0,ROUNDDOWN(M2024-J2024-430000-L2024-V2024,-3))</f>
        <v/>
      </c>
      <c r="AC2024" s="18">
        <f>IF(M2024&lt;=450000,0,MAX(0,ROUNDDOWN(AA2024*0.06-MIN(50000,AA2024)*0.03,-2))+MAX(0,ROUNDDOWN(AA2024*0.04-MIN(50000,AA2024)*0.02,-2)))</f>
        <v/>
      </c>
      <c r="AD2024" s="18">
        <f>IF(M2024&lt;=450000,0,MAX(0,ROUNDDOWN(AB2024*0.06-MIN(50000,AB2024)*0.03,-2))+MAX(0,ROUNDDOWN(AB2024*0.04-MIN(50000,AB2024)*0.02,-2)))</f>
        <v/>
      </c>
      <c r="AE2024" s="18">
        <f>Y2024-Z2024</f>
        <v/>
      </c>
      <c r="AF2024" s="18">
        <f>AC2024-AD2024</f>
        <v/>
      </c>
      <c r="AG2024" s="18">
        <f>AE2024+AF2024</f>
        <v/>
      </c>
      <c r="AH2024" s="20">
        <f>IF(W2024&lt;=0,0,LOOKUP(W2024,{0,1950001,3300001,6950001,9000001,18000001,40000001},{0.05,0.1,0.2,0.23,0.33,0.4,0.45}))</f>
        <v/>
      </c>
    </row>
    <row r="2025">
      <c r="A2025" t="inlineStr">
        <is>
          <t>1万円刻み 3区分8万円ずつ</t>
        </is>
      </c>
      <c r="B2025" s="18">
        <f>'4_1万円刻み'!$A$649</f>
        <v/>
      </c>
      <c r="C2025" s="19" t="n">
        <v>2026</v>
      </c>
      <c r="D2025" t="inlineStr">
        <is>
          <t>いいえ</t>
        </is>
      </c>
      <c r="E2025" s="18" t="n">
        <v>80000</v>
      </c>
      <c r="F2025" s="18" t="n">
        <v>0</v>
      </c>
      <c r="G2025" s="18" t="n">
        <v>80000</v>
      </c>
      <c r="H2025" s="18" t="n">
        <v>80000</v>
      </c>
      <c r="I2025" s="18" t="n">
        <v>0</v>
      </c>
      <c r="J2025" s="18">
        <f>ROUND(MIN(B2025/12,650000)*12*0.0915+MIN(B2025/12,1390000)*12*(0.0504+0)+B2025*0.005,0)</f>
        <v/>
      </c>
      <c r="K2025" s="18" t="n">
        <v>0</v>
      </c>
      <c r="L2025" s="18" t="n">
        <v>0</v>
      </c>
      <c r="M2025" s="18">
        <f>ROUND(IF(C2025&gt;=2026,IF(B2025&lt;741000,0,IF(B2025&lt;2191000,B2025-740000,IF(B2025&lt;2193000,1451000,IF(B2025&lt;2196000,1453000,IF(B2025&lt;2200000,1456000,IF(B2025&lt;3600000,ROUNDDOWN(B2025/4,-3)*2.8-80000,IF(B2025&lt;6600000,ROUNDDOWN(B2025/4,-3)*3.2-440000,IF(B2025&lt;8500000,ROUNDDOWN(B2025*0.9,0)-1100000,B2025-1950000)))))))),IF(B2025&lt;651000,0,IF(B2025&lt;1900000,B2025-650000,IF(B2025&lt;3600000,ROUNDDOWN(B2025/4,-3)*2.8-80000,IF(B2025&lt;6600000,ROUNDDOWN(B2025/4,-3)*3.2-440000,IF(B2025&lt;8500000,ROUNDDOWN(B2025*0.9,0)-1100000,B2025-1950000)))))),0)</f>
        <v/>
      </c>
      <c r="N2025" s="18">
        <f>IF(M2025&gt;23500000,NA(),IF(C2025&gt;=2026,IF(M2025&lt;=4890000,1040000,IF(M2025&lt;=6550000,670000,620000)),IF(M2025&lt;=1320000,950000,IF(M2025&lt;=3360000,880000,IF(M2025&lt;=4890000,680000,IF(M2025&lt;=6550000,630000,580000))))))</f>
        <v/>
      </c>
      <c r="O2025" s="18">
        <f>IF(F2025&lt;=0,IF(AND(D2025="はい",C2025&gt;=2026,C2025&lt;=2027),IF(E2025&lt;=0,0,IF(E2025&lt;=30000,E2025,IF(E2025&lt;=60000,ROUNDUP(E2025/2,0)+15000,IF(E2025&lt;=120000,ROUNDUP(E2025/4,0)+30000,60000)))),IF(E2025&lt;=0,0,IF(E2025&lt;=20000,E2025,IF(E2025&lt;=40000,ROUNDUP(E2025/2,0)+10000,IF(E2025&lt;=80000,ROUNDUP(E2025/4,0)+20000,40000))))),IF(E2025&lt;=0,IF(F2025&lt;=0,0,IF(F2025&lt;=25000,F2025,IF(F2025&lt;=50000,ROUNDUP(F2025/2,0)+12500,IF(F2025&lt;=100000,ROUNDUP(F2025/4,0)+25000,50000)))),MAX(IF(F2025&lt;=0,0,IF(F2025&lt;=25000,F2025,IF(F2025&lt;=50000,ROUNDUP(F2025/2,0)+12500,IF(F2025&lt;=100000,ROUNDUP(F2025/4,0)+25000,50000)))),MIN(IF(AND(D2025="はい",C2025&gt;=2026,C2025&lt;=2027),IF(E2025&lt;=0,0,IF(E2025&lt;=30000,E2025,IF(E2025&lt;=60000,ROUNDUP(E2025/2,0)+15000,IF(E2025&lt;=120000,ROUNDUP(E2025/4,0)+30000,60000)))),IF(E2025&lt;=0,0,IF(E2025&lt;=20000,E2025,IF(E2025&lt;=40000,ROUNDUP(E2025/2,0)+10000,IF(E2025&lt;=80000,ROUNDUP(E2025/4,0)+20000,40000)))))+IF(F2025&lt;=0,0,IF(F2025&lt;=25000,F2025,IF(F2025&lt;=50000,ROUNDUP(F2025/2,0)+12500,IF(F2025&lt;=100000,ROUNDUP(F2025/4,0)+25000,50000)))),IF(AND(D2025="はい",C2025&gt;=2026,C2025&lt;=2027),60000,40000)))))</f>
        <v/>
      </c>
      <c r="P2025" s="18">
        <f>IF(G2025&lt;=0,0,IF(G2025&lt;=20000,G2025,IF(G2025&lt;=40000,ROUNDUP(G2025/2,0)+10000,IF(G2025&lt;=80000,ROUNDUP(G2025/4,0)+20000,40000))))</f>
        <v/>
      </c>
      <c r="Q2025" s="18">
        <f>IF(I2025&lt;=0,IF(H2025&lt;=0,0,IF(H2025&lt;=20000,H2025,IF(H2025&lt;=40000,ROUNDUP(H2025/2,0)+10000,IF(H2025&lt;=80000,ROUNDUP(H2025/4,0)+20000,40000)))),IF(H2025&lt;=0,IF(I2025&lt;=0,0,IF(I2025&lt;=25000,I2025,IF(I2025&lt;=50000,ROUNDUP(I2025/2,0)+12500,IF(I2025&lt;=100000,ROUNDUP(I2025/4,0)+25000,50000)))),MAX(IF(I2025&lt;=0,0,IF(I2025&lt;=25000,I2025,IF(I2025&lt;=50000,ROUNDUP(I2025/2,0)+12500,IF(I2025&lt;=100000,ROUNDUP(I2025/4,0)+25000,50000)))),MIN(IF(H2025&lt;=0,0,IF(H2025&lt;=20000,H2025,IF(H2025&lt;=40000,ROUNDUP(H2025/2,0)+10000,IF(H2025&lt;=80000,ROUNDUP(H2025/4,0)+20000,40000))))+IF(I2025&lt;=0,0,IF(I2025&lt;=25000,I2025,IF(I2025&lt;=50000,ROUNDUP(I2025/2,0)+12500,IF(I2025&lt;=100000,ROUNDUP(I2025/4,0)+25000,50000)))),40000))))</f>
        <v/>
      </c>
      <c r="R2025" s="18">
        <f>MIN(120000,O2025+P2025+Q2025)</f>
        <v/>
      </c>
      <c r="S2025" s="18">
        <f>IF(F2025&lt;=0,IF(E2025&lt;=0,0,IF(E2025&lt;=12000,E2025,IF(E2025&lt;=32000,ROUNDUP(E2025/2,0)+6000,IF(E2025&lt;=56000,ROUNDUP(E2025/4,0)+14000,28000)))),IF(E2025&lt;=0,IF(F2025&lt;=0,0,IF(F2025&lt;=15000,F2025,IF(F2025&lt;=40000,ROUNDUP(F2025/2,0)+7500,IF(F2025&lt;=70000,ROUNDUP(F2025/4,0)+17500,35000)))),MAX(IF(F2025&lt;=0,0,IF(F2025&lt;=15000,F2025,IF(F2025&lt;=40000,ROUNDUP(F2025/2,0)+7500,IF(F2025&lt;=70000,ROUNDUP(F2025/4,0)+17500,35000)))),MIN(IF(E2025&lt;=0,0,IF(E2025&lt;=12000,E2025,IF(E2025&lt;=32000,ROUNDUP(E2025/2,0)+6000,IF(E2025&lt;=56000,ROUNDUP(E2025/4,0)+14000,28000))))+IF(F2025&lt;=0,0,IF(F2025&lt;=15000,F2025,IF(F2025&lt;=40000,ROUNDUP(F2025/2,0)+7500,IF(F2025&lt;=70000,ROUNDUP(F2025/4,0)+17500,35000)))),28000))))</f>
        <v/>
      </c>
      <c r="T2025" s="18">
        <f>IF(G2025&lt;=0,0,IF(G2025&lt;=12000,G2025,IF(G2025&lt;=32000,ROUNDUP(G2025/2,0)+6000,IF(G2025&lt;=56000,ROUNDUP(G2025/4,0)+14000,28000))))</f>
        <v/>
      </c>
      <c r="U2025" s="18">
        <f>IF(I2025&lt;=0,IF(H2025&lt;=0,0,IF(H2025&lt;=12000,H2025,IF(H2025&lt;=32000,ROUNDUP(H2025/2,0)+6000,IF(H2025&lt;=56000,ROUNDUP(H2025/4,0)+14000,28000)))),IF(H2025&lt;=0,IF(I2025&lt;=0,0,IF(I2025&lt;=15000,I2025,IF(I2025&lt;=40000,ROUNDUP(I2025/2,0)+7500,IF(I2025&lt;=70000,ROUNDUP(I2025/4,0)+17500,35000)))),MAX(IF(I2025&lt;=0,0,IF(I2025&lt;=15000,I2025,IF(I2025&lt;=40000,ROUNDUP(I2025/2,0)+7500,IF(I2025&lt;=70000,ROUNDUP(I2025/4,0)+17500,35000)))),MIN(IF(H2025&lt;=0,0,IF(H2025&lt;=12000,H2025,IF(H2025&lt;=32000,ROUNDUP(H2025/2,0)+6000,IF(H2025&lt;=56000,ROUNDUP(H2025/4,0)+14000,28000))))+IF(I2025&lt;=0,0,IF(I2025&lt;=15000,I2025,IF(I2025&lt;=40000,ROUNDUP(I2025/2,0)+7500,IF(I2025&lt;=70000,ROUNDUP(I2025/4,0)+17500,35000)))),28000))))</f>
        <v/>
      </c>
      <c r="V2025" s="18">
        <f>MIN(70000,S2025+T2025+U2025)</f>
        <v/>
      </c>
      <c r="W2025" s="18">
        <f>MAX(0,ROUNDDOWN(M2025-J2025-N2025-K2025-0,-3))</f>
        <v/>
      </c>
      <c r="X2025" s="18">
        <f>MAX(0,ROUNDDOWN(M2025-J2025-N2025-K2025-R2025,-3))</f>
        <v/>
      </c>
      <c r="Y2025" s="18">
        <f>IF(W2025&lt;=0,0,ROUNDDOWN((W2025*LOOKUP(W2025,{0,1950001,3300001,6950001,9000001,18000001,40000001},{0.05,0.1,0.2,0.23,0.33,0.4,0.45})-LOOKUP(W2025,{0,1950001,3300001,6950001,9000001,18000001,40000001},{0,97500,427500,636000,1536000,2796000,4796000}))*1.021,-2))</f>
        <v/>
      </c>
      <c r="Z2025" s="18">
        <f>IF(X2025&lt;=0,0,ROUNDDOWN((X2025*LOOKUP(X2025,{0,1950001,3300001,6950001,9000001,18000001,40000001},{0.05,0.1,0.2,0.23,0.33,0.4,0.45})-LOOKUP(X2025,{0,1950001,3300001,6950001,9000001,18000001,40000001},{0,97500,427500,636000,1536000,2796000,4796000}))*1.021,-2))</f>
        <v/>
      </c>
      <c r="AA2025" s="18">
        <f>MAX(0,ROUNDDOWN(M2025-J2025-430000-L2025-0,-3))</f>
        <v/>
      </c>
      <c r="AB2025" s="18">
        <f>MAX(0,ROUNDDOWN(M2025-J2025-430000-L2025-V2025,-3))</f>
        <v/>
      </c>
      <c r="AC2025" s="18">
        <f>IF(M2025&lt;=450000,0,MAX(0,ROUNDDOWN(AA2025*0.06-MIN(50000,AA2025)*0.03,-2))+MAX(0,ROUNDDOWN(AA2025*0.04-MIN(50000,AA2025)*0.02,-2)))</f>
        <v/>
      </c>
      <c r="AD2025" s="18">
        <f>IF(M2025&lt;=450000,0,MAX(0,ROUNDDOWN(AB2025*0.06-MIN(50000,AB2025)*0.03,-2))+MAX(0,ROUNDDOWN(AB2025*0.04-MIN(50000,AB2025)*0.02,-2)))</f>
        <v/>
      </c>
      <c r="AE2025" s="18">
        <f>Y2025-Z2025</f>
        <v/>
      </c>
      <c r="AF2025" s="18">
        <f>AC2025-AD2025</f>
        <v/>
      </c>
      <c r="AG2025" s="18">
        <f>AE2025+AF2025</f>
        <v/>
      </c>
      <c r="AH2025" s="20">
        <f>IF(W2025&lt;=0,0,LOOKUP(W2025,{0,1950001,3300001,6950001,9000001,18000001,40000001},{0.05,0.1,0.2,0.23,0.33,0.4,0.45}))</f>
        <v/>
      </c>
    </row>
    <row r="2026">
      <c r="A2026" t="inlineStr">
        <is>
          <t>1万円刻み 一般8万円</t>
        </is>
      </c>
      <c r="B2026" s="18">
        <f>'4_1万円刻み'!$A$649</f>
        <v/>
      </c>
      <c r="C2026" s="19" t="n">
        <v>2026</v>
      </c>
      <c r="D2026" t="inlineStr">
        <is>
          <t>いいえ</t>
        </is>
      </c>
      <c r="E2026" s="18" t="n">
        <v>80000</v>
      </c>
      <c r="F2026" s="18" t="n">
        <v>0</v>
      </c>
      <c r="G2026" s="18" t="n">
        <v>0</v>
      </c>
      <c r="H2026" s="18" t="n">
        <v>0</v>
      </c>
      <c r="I2026" s="18" t="n">
        <v>0</v>
      </c>
      <c r="J2026" s="18">
        <f>ROUND(MIN(B2026/12,650000)*12*0.0915+MIN(B2026/12,1390000)*12*(0.0504+0)+B2026*0.005,0)</f>
        <v/>
      </c>
      <c r="K2026" s="18" t="n">
        <v>0</v>
      </c>
      <c r="L2026" s="18" t="n">
        <v>0</v>
      </c>
      <c r="M2026" s="18">
        <f>ROUND(IF(C2026&gt;=2026,IF(B2026&lt;741000,0,IF(B2026&lt;2191000,B2026-740000,IF(B2026&lt;2193000,1451000,IF(B2026&lt;2196000,1453000,IF(B2026&lt;2200000,1456000,IF(B2026&lt;3600000,ROUNDDOWN(B2026/4,-3)*2.8-80000,IF(B2026&lt;6600000,ROUNDDOWN(B2026/4,-3)*3.2-440000,IF(B2026&lt;8500000,ROUNDDOWN(B2026*0.9,0)-1100000,B2026-1950000)))))))),IF(B2026&lt;651000,0,IF(B2026&lt;1900000,B2026-650000,IF(B2026&lt;3600000,ROUNDDOWN(B2026/4,-3)*2.8-80000,IF(B2026&lt;6600000,ROUNDDOWN(B2026/4,-3)*3.2-440000,IF(B2026&lt;8500000,ROUNDDOWN(B2026*0.9,0)-1100000,B2026-1950000)))))),0)</f>
        <v/>
      </c>
      <c r="N2026" s="18">
        <f>IF(M2026&gt;23500000,NA(),IF(C2026&gt;=2026,IF(M2026&lt;=4890000,1040000,IF(M2026&lt;=6550000,670000,620000)),IF(M2026&lt;=1320000,950000,IF(M2026&lt;=3360000,880000,IF(M2026&lt;=4890000,680000,IF(M2026&lt;=6550000,630000,580000))))))</f>
        <v/>
      </c>
      <c r="O2026" s="18">
        <f>IF(F2026&lt;=0,IF(AND(D2026="はい",C2026&gt;=2026,C2026&lt;=2027),IF(E2026&lt;=0,0,IF(E2026&lt;=30000,E2026,IF(E2026&lt;=60000,ROUNDUP(E2026/2,0)+15000,IF(E2026&lt;=120000,ROUNDUP(E2026/4,0)+30000,60000)))),IF(E2026&lt;=0,0,IF(E2026&lt;=20000,E2026,IF(E2026&lt;=40000,ROUNDUP(E2026/2,0)+10000,IF(E2026&lt;=80000,ROUNDUP(E2026/4,0)+20000,40000))))),IF(E2026&lt;=0,IF(F2026&lt;=0,0,IF(F2026&lt;=25000,F2026,IF(F2026&lt;=50000,ROUNDUP(F2026/2,0)+12500,IF(F2026&lt;=100000,ROUNDUP(F2026/4,0)+25000,50000)))),MAX(IF(F2026&lt;=0,0,IF(F2026&lt;=25000,F2026,IF(F2026&lt;=50000,ROUNDUP(F2026/2,0)+12500,IF(F2026&lt;=100000,ROUNDUP(F2026/4,0)+25000,50000)))),MIN(IF(AND(D2026="はい",C2026&gt;=2026,C2026&lt;=2027),IF(E2026&lt;=0,0,IF(E2026&lt;=30000,E2026,IF(E2026&lt;=60000,ROUNDUP(E2026/2,0)+15000,IF(E2026&lt;=120000,ROUNDUP(E2026/4,0)+30000,60000)))),IF(E2026&lt;=0,0,IF(E2026&lt;=20000,E2026,IF(E2026&lt;=40000,ROUNDUP(E2026/2,0)+10000,IF(E2026&lt;=80000,ROUNDUP(E2026/4,0)+20000,40000)))))+IF(F2026&lt;=0,0,IF(F2026&lt;=25000,F2026,IF(F2026&lt;=50000,ROUNDUP(F2026/2,0)+12500,IF(F2026&lt;=100000,ROUNDUP(F2026/4,0)+25000,50000)))),IF(AND(D2026="はい",C2026&gt;=2026,C2026&lt;=2027),60000,40000)))))</f>
        <v/>
      </c>
      <c r="P2026" s="18">
        <f>IF(G2026&lt;=0,0,IF(G2026&lt;=20000,G2026,IF(G2026&lt;=40000,ROUNDUP(G2026/2,0)+10000,IF(G2026&lt;=80000,ROUNDUP(G2026/4,0)+20000,40000))))</f>
        <v/>
      </c>
      <c r="Q2026" s="18">
        <f>IF(I2026&lt;=0,IF(H2026&lt;=0,0,IF(H2026&lt;=20000,H2026,IF(H2026&lt;=40000,ROUNDUP(H2026/2,0)+10000,IF(H2026&lt;=80000,ROUNDUP(H2026/4,0)+20000,40000)))),IF(H2026&lt;=0,IF(I2026&lt;=0,0,IF(I2026&lt;=25000,I2026,IF(I2026&lt;=50000,ROUNDUP(I2026/2,0)+12500,IF(I2026&lt;=100000,ROUNDUP(I2026/4,0)+25000,50000)))),MAX(IF(I2026&lt;=0,0,IF(I2026&lt;=25000,I2026,IF(I2026&lt;=50000,ROUNDUP(I2026/2,0)+12500,IF(I2026&lt;=100000,ROUNDUP(I2026/4,0)+25000,50000)))),MIN(IF(H2026&lt;=0,0,IF(H2026&lt;=20000,H2026,IF(H2026&lt;=40000,ROUNDUP(H2026/2,0)+10000,IF(H2026&lt;=80000,ROUNDUP(H2026/4,0)+20000,40000))))+IF(I2026&lt;=0,0,IF(I2026&lt;=25000,I2026,IF(I2026&lt;=50000,ROUNDUP(I2026/2,0)+12500,IF(I2026&lt;=100000,ROUNDUP(I2026/4,0)+25000,50000)))),40000))))</f>
        <v/>
      </c>
      <c r="R2026" s="18">
        <f>MIN(120000,O2026+P2026+Q2026)</f>
        <v/>
      </c>
      <c r="S2026" s="18">
        <f>IF(F2026&lt;=0,IF(E2026&lt;=0,0,IF(E2026&lt;=12000,E2026,IF(E2026&lt;=32000,ROUNDUP(E2026/2,0)+6000,IF(E2026&lt;=56000,ROUNDUP(E2026/4,0)+14000,28000)))),IF(E2026&lt;=0,IF(F2026&lt;=0,0,IF(F2026&lt;=15000,F2026,IF(F2026&lt;=40000,ROUNDUP(F2026/2,0)+7500,IF(F2026&lt;=70000,ROUNDUP(F2026/4,0)+17500,35000)))),MAX(IF(F2026&lt;=0,0,IF(F2026&lt;=15000,F2026,IF(F2026&lt;=40000,ROUNDUP(F2026/2,0)+7500,IF(F2026&lt;=70000,ROUNDUP(F2026/4,0)+17500,35000)))),MIN(IF(E2026&lt;=0,0,IF(E2026&lt;=12000,E2026,IF(E2026&lt;=32000,ROUNDUP(E2026/2,0)+6000,IF(E2026&lt;=56000,ROUNDUP(E2026/4,0)+14000,28000))))+IF(F2026&lt;=0,0,IF(F2026&lt;=15000,F2026,IF(F2026&lt;=40000,ROUNDUP(F2026/2,0)+7500,IF(F2026&lt;=70000,ROUNDUP(F2026/4,0)+17500,35000)))),28000))))</f>
        <v/>
      </c>
      <c r="T2026" s="18">
        <f>IF(G2026&lt;=0,0,IF(G2026&lt;=12000,G2026,IF(G2026&lt;=32000,ROUNDUP(G2026/2,0)+6000,IF(G2026&lt;=56000,ROUNDUP(G2026/4,0)+14000,28000))))</f>
        <v/>
      </c>
      <c r="U2026" s="18">
        <f>IF(I2026&lt;=0,IF(H2026&lt;=0,0,IF(H2026&lt;=12000,H2026,IF(H2026&lt;=32000,ROUNDUP(H2026/2,0)+6000,IF(H2026&lt;=56000,ROUNDUP(H2026/4,0)+14000,28000)))),IF(H2026&lt;=0,IF(I2026&lt;=0,0,IF(I2026&lt;=15000,I2026,IF(I2026&lt;=40000,ROUNDUP(I2026/2,0)+7500,IF(I2026&lt;=70000,ROUNDUP(I2026/4,0)+17500,35000)))),MAX(IF(I2026&lt;=0,0,IF(I2026&lt;=15000,I2026,IF(I2026&lt;=40000,ROUNDUP(I2026/2,0)+7500,IF(I2026&lt;=70000,ROUNDUP(I2026/4,0)+17500,35000)))),MIN(IF(H2026&lt;=0,0,IF(H2026&lt;=12000,H2026,IF(H2026&lt;=32000,ROUNDUP(H2026/2,0)+6000,IF(H2026&lt;=56000,ROUNDUP(H2026/4,0)+14000,28000))))+IF(I2026&lt;=0,0,IF(I2026&lt;=15000,I2026,IF(I2026&lt;=40000,ROUNDUP(I2026/2,0)+7500,IF(I2026&lt;=70000,ROUNDUP(I2026/4,0)+17500,35000)))),28000))))</f>
        <v/>
      </c>
      <c r="V2026" s="18">
        <f>MIN(70000,S2026+T2026+U2026)</f>
        <v/>
      </c>
      <c r="W2026" s="18">
        <f>MAX(0,ROUNDDOWN(M2026-J2026-N2026-K2026-0,-3))</f>
        <v/>
      </c>
      <c r="X2026" s="18">
        <f>MAX(0,ROUNDDOWN(M2026-J2026-N2026-K2026-R2026,-3))</f>
        <v/>
      </c>
      <c r="Y2026" s="18">
        <f>IF(W2026&lt;=0,0,ROUNDDOWN((W2026*LOOKUP(W2026,{0,1950001,3300001,6950001,9000001,18000001,40000001},{0.05,0.1,0.2,0.23,0.33,0.4,0.45})-LOOKUP(W2026,{0,1950001,3300001,6950001,9000001,18000001,40000001},{0,97500,427500,636000,1536000,2796000,4796000}))*1.021,-2))</f>
        <v/>
      </c>
      <c r="Z2026" s="18">
        <f>IF(X2026&lt;=0,0,ROUNDDOWN((X2026*LOOKUP(X2026,{0,1950001,3300001,6950001,9000001,18000001,40000001},{0.05,0.1,0.2,0.23,0.33,0.4,0.45})-LOOKUP(X2026,{0,1950001,3300001,6950001,9000001,18000001,40000001},{0,97500,427500,636000,1536000,2796000,4796000}))*1.021,-2))</f>
        <v/>
      </c>
      <c r="AA2026" s="18">
        <f>MAX(0,ROUNDDOWN(M2026-J2026-430000-L2026-0,-3))</f>
        <v/>
      </c>
      <c r="AB2026" s="18">
        <f>MAX(0,ROUNDDOWN(M2026-J2026-430000-L2026-V2026,-3))</f>
        <v/>
      </c>
      <c r="AC2026" s="18">
        <f>IF(M2026&lt;=450000,0,MAX(0,ROUNDDOWN(AA2026*0.06-MIN(50000,AA2026)*0.03,-2))+MAX(0,ROUNDDOWN(AA2026*0.04-MIN(50000,AA2026)*0.02,-2)))</f>
        <v/>
      </c>
      <c r="AD2026" s="18">
        <f>IF(M2026&lt;=450000,0,MAX(0,ROUNDDOWN(AB2026*0.06-MIN(50000,AB2026)*0.03,-2))+MAX(0,ROUNDDOWN(AB2026*0.04-MIN(50000,AB2026)*0.02,-2)))</f>
        <v/>
      </c>
      <c r="AE2026" s="18">
        <f>Y2026-Z2026</f>
        <v/>
      </c>
      <c r="AF2026" s="18">
        <f>AC2026-AD2026</f>
        <v/>
      </c>
      <c r="AG2026" s="18">
        <f>AE2026+AF2026</f>
        <v/>
      </c>
      <c r="AH2026" s="20">
        <f>IF(W2026&lt;=0,0,LOOKUP(W2026,{0,1950001,3300001,6950001,9000001,18000001,40000001},{0.05,0.1,0.2,0.23,0.33,0.4,0.45}))</f>
        <v/>
      </c>
    </row>
    <row r="2027">
      <c r="A2027" t="inlineStr">
        <is>
          <t>1万円刻み 特例あり一般12万円</t>
        </is>
      </c>
      <c r="B2027" s="18">
        <f>'4_1万円刻み'!$A$649</f>
        <v/>
      </c>
      <c r="C2027" s="19" t="n">
        <v>2026</v>
      </c>
      <c r="D2027" t="inlineStr">
        <is>
          <t>はい</t>
        </is>
      </c>
      <c r="E2027" s="18" t="n">
        <v>120000</v>
      </c>
      <c r="F2027" s="18" t="n">
        <v>0</v>
      </c>
      <c r="G2027" s="18" t="n">
        <v>0</v>
      </c>
      <c r="H2027" s="18" t="n">
        <v>0</v>
      </c>
      <c r="I2027" s="18" t="n">
        <v>0</v>
      </c>
      <c r="J2027" s="18">
        <f>ROUND(MIN(B2027/12,650000)*12*0.0915+MIN(B2027/12,1390000)*12*(0.0504+0)+B2027*0.005,0)</f>
        <v/>
      </c>
      <c r="K2027" s="18" t="n">
        <v>0</v>
      </c>
      <c r="L2027" s="18" t="n">
        <v>0</v>
      </c>
      <c r="M2027" s="18">
        <f>ROUND(IF(C2027&gt;=2026,IF(B2027&lt;741000,0,IF(B2027&lt;2191000,B2027-740000,IF(B2027&lt;2193000,1451000,IF(B2027&lt;2196000,1453000,IF(B2027&lt;2200000,1456000,IF(B2027&lt;3600000,ROUNDDOWN(B2027/4,-3)*2.8-80000,IF(B2027&lt;6600000,ROUNDDOWN(B2027/4,-3)*3.2-440000,IF(B2027&lt;8500000,ROUNDDOWN(B2027*0.9,0)-1100000,B2027-1950000)))))))),IF(B2027&lt;651000,0,IF(B2027&lt;1900000,B2027-650000,IF(B2027&lt;3600000,ROUNDDOWN(B2027/4,-3)*2.8-80000,IF(B2027&lt;6600000,ROUNDDOWN(B2027/4,-3)*3.2-440000,IF(B2027&lt;8500000,ROUNDDOWN(B2027*0.9,0)-1100000,B2027-1950000)))))),0)</f>
        <v/>
      </c>
      <c r="N2027" s="18">
        <f>IF(M2027&gt;23500000,NA(),IF(C2027&gt;=2026,IF(M2027&lt;=4890000,1040000,IF(M2027&lt;=6550000,670000,620000)),IF(M2027&lt;=1320000,950000,IF(M2027&lt;=3360000,880000,IF(M2027&lt;=4890000,680000,IF(M2027&lt;=6550000,630000,580000))))))</f>
        <v/>
      </c>
      <c r="O2027" s="18">
        <f>IF(F2027&lt;=0,IF(AND(D2027="はい",C2027&gt;=2026,C2027&lt;=2027),IF(E2027&lt;=0,0,IF(E2027&lt;=30000,E2027,IF(E2027&lt;=60000,ROUNDUP(E2027/2,0)+15000,IF(E2027&lt;=120000,ROUNDUP(E2027/4,0)+30000,60000)))),IF(E2027&lt;=0,0,IF(E2027&lt;=20000,E2027,IF(E2027&lt;=40000,ROUNDUP(E2027/2,0)+10000,IF(E2027&lt;=80000,ROUNDUP(E2027/4,0)+20000,40000))))),IF(E2027&lt;=0,IF(F2027&lt;=0,0,IF(F2027&lt;=25000,F2027,IF(F2027&lt;=50000,ROUNDUP(F2027/2,0)+12500,IF(F2027&lt;=100000,ROUNDUP(F2027/4,0)+25000,50000)))),MAX(IF(F2027&lt;=0,0,IF(F2027&lt;=25000,F2027,IF(F2027&lt;=50000,ROUNDUP(F2027/2,0)+12500,IF(F2027&lt;=100000,ROUNDUP(F2027/4,0)+25000,50000)))),MIN(IF(AND(D2027="はい",C2027&gt;=2026,C2027&lt;=2027),IF(E2027&lt;=0,0,IF(E2027&lt;=30000,E2027,IF(E2027&lt;=60000,ROUNDUP(E2027/2,0)+15000,IF(E2027&lt;=120000,ROUNDUP(E2027/4,0)+30000,60000)))),IF(E2027&lt;=0,0,IF(E2027&lt;=20000,E2027,IF(E2027&lt;=40000,ROUNDUP(E2027/2,0)+10000,IF(E2027&lt;=80000,ROUNDUP(E2027/4,0)+20000,40000)))))+IF(F2027&lt;=0,0,IF(F2027&lt;=25000,F2027,IF(F2027&lt;=50000,ROUNDUP(F2027/2,0)+12500,IF(F2027&lt;=100000,ROUNDUP(F2027/4,0)+25000,50000)))),IF(AND(D2027="はい",C2027&gt;=2026,C2027&lt;=2027),60000,40000)))))</f>
        <v/>
      </c>
      <c r="P2027" s="18">
        <f>IF(G2027&lt;=0,0,IF(G2027&lt;=20000,G2027,IF(G2027&lt;=40000,ROUNDUP(G2027/2,0)+10000,IF(G2027&lt;=80000,ROUNDUP(G2027/4,0)+20000,40000))))</f>
        <v/>
      </c>
      <c r="Q2027" s="18">
        <f>IF(I2027&lt;=0,IF(H2027&lt;=0,0,IF(H2027&lt;=20000,H2027,IF(H2027&lt;=40000,ROUNDUP(H2027/2,0)+10000,IF(H2027&lt;=80000,ROUNDUP(H2027/4,0)+20000,40000)))),IF(H2027&lt;=0,IF(I2027&lt;=0,0,IF(I2027&lt;=25000,I2027,IF(I2027&lt;=50000,ROUNDUP(I2027/2,0)+12500,IF(I2027&lt;=100000,ROUNDUP(I2027/4,0)+25000,50000)))),MAX(IF(I2027&lt;=0,0,IF(I2027&lt;=25000,I2027,IF(I2027&lt;=50000,ROUNDUP(I2027/2,0)+12500,IF(I2027&lt;=100000,ROUNDUP(I2027/4,0)+25000,50000)))),MIN(IF(H2027&lt;=0,0,IF(H2027&lt;=20000,H2027,IF(H2027&lt;=40000,ROUNDUP(H2027/2,0)+10000,IF(H2027&lt;=80000,ROUNDUP(H2027/4,0)+20000,40000))))+IF(I2027&lt;=0,0,IF(I2027&lt;=25000,I2027,IF(I2027&lt;=50000,ROUNDUP(I2027/2,0)+12500,IF(I2027&lt;=100000,ROUNDUP(I2027/4,0)+25000,50000)))),40000))))</f>
        <v/>
      </c>
      <c r="R2027" s="18">
        <f>MIN(120000,O2027+P2027+Q2027)</f>
        <v/>
      </c>
      <c r="S2027" s="18">
        <f>IF(F2027&lt;=0,IF(E2027&lt;=0,0,IF(E2027&lt;=12000,E2027,IF(E2027&lt;=32000,ROUNDUP(E2027/2,0)+6000,IF(E2027&lt;=56000,ROUNDUP(E2027/4,0)+14000,28000)))),IF(E2027&lt;=0,IF(F2027&lt;=0,0,IF(F2027&lt;=15000,F2027,IF(F2027&lt;=40000,ROUNDUP(F2027/2,0)+7500,IF(F2027&lt;=70000,ROUNDUP(F2027/4,0)+17500,35000)))),MAX(IF(F2027&lt;=0,0,IF(F2027&lt;=15000,F2027,IF(F2027&lt;=40000,ROUNDUP(F2027/2,0)+7500,IF(F2027&lt;=70000,ROUNDUP(F2027/4,0)+17500,35000)))),MIN(IF(E2027&lt;=0,0,IF(E2027&lt;=12000,E2027,IF(E2027&lt;=32000,ROUNDUP(E2027/2,0)+6000,IF(E2027&lt;=56000,ROUNDUP(E2027/4,0)+14000,28000))))+IF(F2027&lt;=0,0,IF(F2027&lt;=15000,F2027,IF(F2027&lt;=40000,ROUNDUP(F2027/2,0)+7500,IF(F2027&lt;=70000,ROUNDUP(F2027/4,0)+17500,35000)))),28000))))</f>
        <v/>
      </c>
      <c r="T2027" s="18">
        <f>IF(G2027&lt;=0,0,IF(G2027&lt;=12000,G2027,IF(G2027&lt;=32000,ROUNDUP(G2027/2,0)+6000,IF(G2027&lt;=56000,ROUNDUP(G2027/4,0)+14000,28000))))</f>
        <v/>
      </c>
      <c r="U2027" s="18">
        <f>IF(I2027&lt;=0,IF(H2027&lt;=0,0,IF(H2027&lt;=12000,H2027,IF(H2027&lt;=32000,ROUNDUP(H2027/2,0)+6000,IF(H2027&lt;=56000,ROUNDUP(H2027/4,0)+14000,28000)))),IF(H2027&lt;=0,IF(I2027&lt;=0,0,IF(I2027&lt;=15000,I2027,IF(I2027&lt;=40000,ROUNDUP(I2027/2,0)+7500,IF(I2027&lt;=70000,ROUNDUP(I2027/4,0)+17500,35000)))),MAX(IF(I2027&lt;=0,0,IF(I2027&lt;=15000,I2027,IF(I2027&lt;=40000,ROUNDUP(I2027/2,0)+7500,IF(I2027&lt;=70000,ROUNDUP(I2027/4,0)+17500,35000)))),MIN(IF(H2027&lt;=0,0,IF(H2027&lt;=12000,H2027,IF(H2027&lt;=32000,ROUNDUP(H2027/2,0)+6000,IF(H2027&lt;=56000,ROUNDUP(H2027/4,0)+14000,28000))))+IF(I2027&lt;=0,0,IF(I2027&lt;=15000,I2027,IF(I2027&lt;=40000,ROUNDUP(I2027/2,0)+7500,IF(I2027&lt;=70000,ROUNDUP(I2027/4,0)+17500,35000)))),28000))))</f>
        <v/>
      </c>
      <c r="V2027" s="18">
        <f>MIN(70000,S2027+T2027+U2027)</f>
        <v/>
      </c>
      <c r="W2027" s="18">
        <f>MAX(0,ROUNDDOWN(M2027-J2027-N2027-K2027-0,-3))</f>
        <v/>
      </c>
      <c r="X2027" s="18">
        <f>MAX(0,ROUNDDOWN(M2027-J2027-N2027-K2027-R2027,-3))</f>
        <v/>
      </c>
      <c r="Y2027" s="18">
        <f>IF(W2027&lt;=0,0,ROUNDDOWN((W2027*LOOKUP(W2027,{0,1950001,3300001,6950001,9000001,18000001,40000001},{0.05,0.1,0.2,0.23,0.33,0.4,0.45})-LOOKUP(W2027,{0,1950001,3300001,6950001,9000001,18000001,40000001},{0,97500,427500,636000,1536000,2796000,4796000}))*1.021,-2))</f>
        <v/>
      </c>
      <c r="Z2027" s="18">
        <f>IF(X2027&lt;=0,0,ROUNDDOWN((X2027*LOOKUP(X2027,{0,1950001,3300001,6950001,9000001,18000001,40000001},{0.05,0.1,0.2,0.23,0.33,0.4,0.45})-LOOKUP(X2027,{0,1950001,3300001,6950001,9000001,18000001,40000001},{0,97500,427500,636000,1536000,2796000,4796000}))*1.021,-2))</f>
        <v/>
      </c>
      <c r="AA2027" s="18">
        <f>MAX(0,ROUNDDOWN(M2027-J2027-430000-L2027-0,-3))</f>
        <v/>
      </c>
      <c r="AB2027" s="18">
        <f>MAX(0,ROUNDDOWN(M2027-J2027-430000-L2027-V2027,-3))</f>
        <v/>
      </c>
      <c r="AC2027" s="18">
        <f>IF(M2027&lt;=450000,0,MAX(0,ROUNDDOWN(AA2027*0.06-MIN(50000,AA2027)*0.03,-2))+MAX(0,ROUNDDOWN(AA2027*0.04-MIN(50000,AA2027)*0.02,-2)))</f>
        <v/>
      </c>
      <c r="AD2027" s="18">
        <f>IF(M2027&lt;=450000,0,MAX(0,ROUNDDOWN(AB2027*0.06-MIN(50000,AB2027)*0.03,-2))+MAX(0,ROUNDDOWN(AB2027*0.04-MIN(50000,AB2027)*0.02,-2)))</f>
        <v/>
      </c>
      <c r="AE2027" s="18">
        <f>Y2027-Z2027</f>
        <v/>
      </c>
      <c r="AF2027" s="18">
        <f>AC2027-AD2027</f>
        <v/>
      </c>
      <c r="AG2027" s="18">
        <f>AE2027+AF2027</f>
        <v/>
      </c>
      <c r="AH2027" s="20">
        <f>IF(W2027&lt;=0,0,LOOKUP(W2027,{0,1950001,3300001,6950001,9000001,18000001,40000001},{0.05,0.1,0.2,0.23,0.33,0.4,0.45}))</f>
        <v/>
      </c>
    </row>
    <row r="2028">
      <c r="A2028" t="inlineStr">
        <is>
          <t>1万円刻み 3区分8万円ずつ</t>
        </is>
      </c>
      <c r="B2028" s="18">
        <f>'4_1万円刻み'!$A$650</f>
        <v/>
      </c>
      <c r="C2028" s="19" t="n">
        <v>2026</v>
      </c>
      <c r="D2028" t="inlineStr">
        <is>
          <t>いいえ</t>
        </is>
      </c>
      <c r="E2028" s="18" t="n">
        <v>80000</v>
      </c>
      <c r="F2028" s="18" t="n">
        <v>0</v>
      </c>
      <c r="G2028" s="18" t="n">
        <v>80000</v>
      </c>
      <c r="H2028" s="18" t="n">
        <v>80000</v>
      </c>
      <c r="I2028" s="18" t="n">
        <v>0</v>
      </c>
      <c r="J2028" s="18">
        <f>ROUND(MIN(B2028/12,650000)*12*0.0915+MIN(B2028/12,1390000)*12*(0.0504+0)+B2028*0.005,0)</f>
        <v/>
      </c>
      <c r="K2028" s="18" t="n">
        <v>0</v>
      </c>
      <c r="L2028" s="18" t="n">
        <v>0</v>
      </c>
      <c r="M2028" s="18">
        <f>ROUND(IF(C2028&gt;=2026,IF(B2028&lt;741000,0,IF(B2028&lt;2191000,B2028-740000,IF(B2028&lt;2193000,1451000,IF(B2028&lt;2196000,1453000,IF(B2028&lt;2200000,1456000,IF(B2028&lt;3600000,ROUNDDOWN(B2028/4,-3)*2.8-80000,IF(B2028&lt;6600000,ROUNDDOWN(B2028/4,-3)*3.2-440000,IF(B2028&lt;8500000,ROUNDDOWN(B2028*0.9,0)-1100000,B2028-1950000)))))))),IF(B2028&lt;651000,0,IF(B2028&lt;1900000,B2028-650000,IF(B2028&lt;3600000,ROUNDDOWN(B2028/4,-3)*2.8-80000,IF(B2028&lt;6600000,ROUNDDOWN(B2028/4,-3)*3.2-440000,IF(B2028&lt;8500000,ROUNDDOWN(B2028*0.9,0)-1100000,B2028-1950000)))))),0)</f>
        <v/>
      </c>
      <c r="N2028" s="18">
        <f>IF(M2028&gt;23500000,NA(),IF(C2028&gt;=2026,IF(M2028&lt;=4890000,1040000,IF(M2028&lt;=6550000,670000,620000)),IF(M2028&lt;=1320000,950000,IF(M2028&lt;=3360000,880000,IF(M2028&lt;=4890000,680000,IF(M2028&lt;=6550000,630000,580000))))))</f>
        <v/>
      </c>
      <c r="O2028" s="18">
        <f>IF(F2028&lt;=0,IF(AND(D2028="はい",C2028&gt;=2026,C2028&lt;=2027),IF(E2028&lt;=0,0,IF(E2028&lt;=30000,E2028,IF(E2028&lt;=60000,ROUNDUP(E2028/2,0)+15000,IF(E2028&lt;=120000,ROUNDUP(E2028/4,0)+30000,60000)))),IF(E2028&lt;=0,0,IF(E2028&lt;=20000,E2028,IF(E2028&lt;=40000,ROUNDUP(E2028/2,0)+10000,IF(E2028&lt;=80000,ROUNDUP(E2028/4,0)+20000,40000))))),IF(E2028&lt;=0,IF(F2028&lt;=0,0,IF(F2028&lt;=25000,F2028,IF(F2028&lt;=50000,ROUNDUP(F2028/2,0)+12500,IF(F2028&lt;=100000,ROUNDUP(F2028/4,0)+25000,50000)))),MAX(IF(F2028&lt;=0,0,IF(F2028&lt;=25000,F2028,IF(F2028&lt;=50000,ROUNDUP(F2028/2,0)+12500,IF(F2028&lt;=100000,ROUNDUP(F2028/4,0)+25000,50000)))),MIN(IF(AND(D2028="はい",C2028&gt;=2026,C2028&lt;=2027),IF(E2028&lt;=0,0,IF(E2028&lt;=30000,E2028,IF(E2028&lt;=60000,ROUNDUP(E2028/2,0)+15000,IF(E2028&lt;=120000,ROUNDUP(E2028/4,0)+30000,60000)))),IF(E2028&lt;=0,0,IF(E2028&lt;=20000,E2028,IF(E2028&lt;=40000,ROUNDUP(E2028/2,0)+10000,IF(E2028&lt;=80000,ROUNDUP(E2028/4,0)+20000,40000)))))+IF(F2028&lt;=0,0,IF(F2028&lt;=25000,F2028,IF(F2028&lt;=50000,ROUNDUP(F2028/2,0)+12500,IF(F2028&lt;=100000,ROUNDUP(F2028/4,0)+25000,50000)))),IF(AND(D2028="はい",C2028&gt;=2026,C2028&lt;=2027),60000,40000)))))</f>
        <v/>
      </c>
      <c r="P2028" s="18">
        <f>IF(G2028&lt;=0,0,IF(G2028&lt;=20000,G2028,IF(G2028&lt;=40000,ROUNDUP(G2028/2,0)+10000,IF(G2028&lt;=80000,ROUNDUP(G2028/4,0)+20000,40000))))</f>
        <v/>
      </c>
      <c r="Q2028" s="18">
        <f>IF(I2028&lt;=0,IF(H2028&lt;=0,0,IF(H2028&lt;=20000,H2028,IF(H2028&lt;=40000,ROUNDUP(H2028/2,0)+10000,IF(H2028&lt;=80000,ROUNDUP(H2028/4,0)+20000,40000)))),IF(H2028&lt;=0,IF(I2028&lt;=0,0,IF(I2028&lt;=25000,I2028,IF(I2028&lt;=50000,ROUNDUP(I2028/2,0)+12500,IF(I2028&lt;=100000,ROUNDUP(I2028/4,0)+25000,50000)))),MAX(IF(I2028&lt;=0,0,IF(I2028&lt;=25000,I2028,IF(I2028&lt;=50000,ROUNDUP(I2028/2,0)+12500,IF(I2028&lt;=100000,ROUNDUP(I2028/4,0)+25000,50000)))),MIN(IF(H2028&lt;=0,0,IF(H2028&lt;=20000,H2028,IF(H2028&lt;=40000,ROUNDUP(H2028/2,0)+10000,IF(H2028&lt;=80000,ROUNDUP(H2028/4,0)+20000,40000))))+IF(I2028&lt;=0,0,IF(I2028&lt;=25000,I2028,IF(I2028&lt;=50000,ROUNDUP(I2028/2,0)+12500,IF(I2028&lt;=100000,ROUNDUP(I2028/4,0)+25000,50000)))),40000))))</f>
        <v/>
      </c>
      <c r="R2028" s="18">
        <f>MIN(120000,O2028+P2028+Q2028)</f>
        <v/>
      </c>
      <c r="S2028" s="18">
        <f>IF(F2028&lt;=0,IF(E2028&lt;=0,0,IF(E2028&lt;=12000,E2028,IF(E2028&lt;=32000,ROUNDUP(E2028/2,0)+6000,IF(E2028&lt;=56000,ROUNDUP(E2028/4,0)+14000,28000)))),IF(E2028&lt;=0,IF(F2028&lt;=0,0,IF(F2028&lt;=15000,F2028,IF(F2028&lt;=40000,ROUNDUP(F2028/2,0)+7500,IF(F2028&lt;=70000,ROUNDUP(F2028/4,0)+17500,35000)))),MAX(IF(F2028&lt;=0,0,IF(F2028&lt;=15000,F2028,IF(F2028&lt;=40000,ROUNDUP(F2028/2,0)+7500,IF(F2028&lt;=70000,ROUNDUP(F2028/4,0)+17500,35000)))),MIN(IF(E2028&lt;=0,0,IF(E2028&lt;=12000,E2028,IF(E2028&lt;=32000,ROUNDUP(E2028/2,0)+6000,IF(E2028&lt;=56000,ROUNDUP(E2028/4,0)+14000,28000))))+IF(F2028&lt;=0,0,IF(F2028&lt;=15000,F2028,IF(F2028&lt;=40000,ROUNDUP(F2028/2,0)+7500,IF(F2028&lt;=70000,ROUNDUP(F2028/4,0)+17500,35000)))),28000))))</f>
        <v/>
      </c>
      <c r="T2028" s="18">
        <f>IF(G2028&lt;=0,0,IF(G2028&lt;=12000,G2028,IF(G2028&lt;=32000,ROUNDUP(G2028/2,0)+6000,IF(G2028&lt;=56000,ROUNDUP(G2028/4,0)+14000,28000))))</f>
        <v/>
      </c>
      <c r="U2028" s="18">
        <f>IF(I2028&lt;=0,IF(H2028&lt;=0,0,IF(H2028&lt;=12000,H2028,IF(H2028&lt;=32000,ROUNDUP(H2028/2,0)+6000,IF(H2028&lt;=56000,ROUNDUP(H2028/4,0)+14000,28000)))),IF(H2028&lt;=0,IF(I2028&lt;=0,0,IF(I2028&lt;=15000,I2028,IF(I2028&lt;=40000,ROUNDUP(I2028/2,0)+7500,IF(I2028&lt;=70000,ROUNDUP(I2028/4,0)+17500,35000)))),MAX(IF(I2028&lt;=0,0,IF(I2028&lt;=15000,I2028,IF(I2028&lt;=40000,ROUNDUP(I2028/2,0)+7500,IF(I2028&lt;=70000,ROUNDUP(I2028/4,0)+17500,35000)))),MIN(IF(H2028&lt;=0,0,IF(H2028&lt;=12000,H2028,IF(H2028&lt;=32000,ROUNDUP(H2028/2,0)+6000,IF(H2028&lt;=56000,ROUNDUP(H2028/4,0)+14000,28000))))+IF(I2028&lt;=0,0,IF(I2028&lt;=15000,I2028,IF(I2028&lt;=40000,ROUNDUP(I2028/2,0)+7500,IF(I2028&lt;=70000,ROUNDUP(I2028/4,0)+17500,35000)))),28000))))</f>
        <v/>
      </c>
      <c r="V2028" s="18">
        <f>MIN(70000,S2028+T2028+U2028)</f>
        <v/>
      </c>
      <c r="W2028" s="18">
        <f>MAX(0,ROUNDDOWN(M2028-J2028-N2028-K2028-0,-3))</f>
        <v/>
      </c>
      <c r="X2028" s="18">
        <f>MAX(0,ROUNDDOWN(M2028-J2028-N2028-K2028-R2028,-3))</f>
        <v/>
      </c>
      <c r="Y2028" s="18">
        <f>IF(W2028&lt;=0,0,ROUNDDOWN((W2028*LOOKUP(W2028,{0,1950001,3300001,6950001,9000001,18000001,40000001},{0.05,0.1,0.2,0.23,0.33,0.4,0.45})-LOOKUP(W2028,{0,1950001,3300001,6950001,9000001,18000001,40000001},{0,97500,427500,636000,1536000,2796000,4796000}))*1.021,-2))</f>
        <v/>
      </c>
      <c r="Z2028" s="18">
        <f>IF(X2028&lt;=0,0,ROUNDDOWN((X2028*LOOKUP(X2028,{0,1950001,3300001,6950001,9000001,18000001,40000001},{0.05,0.1,0.2,0.23,0.33,0.4,0.45})-LOOKUP(X2028,{0,1950001,3300001,6950001,9000001,18000001,40000001},{0,97500,427500,636000,1536000,2796000,4796000}))*1.021,-2))</f>
        <v/>
      </c>
      <c r="AA2028" s="18">
        <f>MAX(0,ROUNDDOWN(M2028-J2028-430000-L2028-0,-3))</f>
        <v/>
      </c>
      <c r="AB2028" s="18">
        <f>MAX(0,ROUNDDOWN(M2028-J2028-430000-L2028-V2028,-3))</f>
        <v/>
      </c>
      <c r="AC2028" s="18">
        <f>IF(M2028&lt;=450000,0,MAX(0,ROUNDDOWN(AA2028*0.06-MIN(50000,AA2028)*0.03,-2))+MAX(0,ROUNDDOWN(AA2028*0.04-MIN(50000,AA2028)*0.02,-2)))</f>
        <v/>
      </c>
      <c r="AD2028" s="18">
        <f>IF(M2028&lt;=450000,0,MAX(0,ROUNDDOWN(AB2028*0.06-MIN(50000,AB2028)*0.03,-2))+MAX(0,ROUNDDOWN(AB2028*0.04-MIN(50000,AB2028)*0.02,-2)))</f>
        <v/>
      </c>
      <c r="AE2028" s="18">
        <f>Y2028-Z2028</f>
        <v/>
      </c>
      <c r="AF2028" s="18">
        <f>AC2028-AD2028</f>
        <v/>
      </c>
      <c r="AG2028" s="18">
        <f>AE2028+AF2028</f>
        <v/>
      </c>
      <c r="AH2028" s="20">
        <f>IF(W2028&lt;=0,0,LOOKUP(W2028,{0,1950001,3300001,6950001,9000001,18000001,40000001},{0.05,0.1,0.2,0.23,0.33,0.4,0.45}))</f>
        <v/>
      </c>
    </row>
    <row r="2029">
      <c r="A2029" t="inlineStr">
        <is>
          <t>1万円刻み 一般8万円</t>
        </is>
      </c>
      <c r="B2029" s="18">
        <f>'4_1万円刻み'!$A$650</f>
        <v/>
      </c>
      <c r="C2029" s="19" t="n">
        <v>2026</v>
      </c>
      <c r="D2029" t="inlineStr">
        <is>
          <t>いいえ</t>
        </is>
      </c>
      <c r="E2029" s="18" t="n">
        <v>80000</v>
      </c>
      <c r="F2029" s="18" t="n">
        <v>0</v>
      </c>
      <c r="G2029" s="18" t="n">
        <v>0</v>
      </c>
      <c r="H2029" s="18" t="n">
        <v>0</v>
      </c>
      <c r="I2029" s="18" t="n">
        <v>0</v>
      </c>
      <c r="J2029" s="18">
        <f>ROUND(MIN(B2029/12,650000)*12*0.0915+MIN(B2029/12,1390000)*12*(0.0504+0)+B2029*0.005,0)</f>
        <v/>
      </c>
      <c r="K2029" s="18" t="n">
        <v>0</v>
      </c>
      <c r="L2029" s="18" t="n">
        <v>0</v>
      </c>
      <c r="M2029" s="18">
        <f>ROUND(IF(C2029&gt;=2026,IF(B2029&lt;741000,0,IF(B2029&lt;2191000,B2029-740000,IF(B2029&lt;2193000,1451000,IF(B2029&lt;2196000,1453000,IF(B2029&lt;2200000,1456000,IF(B2029&lt;3600000,ROUNDDOWN(B2029/4,-3)*2.8-80000,IF(B2029&lt;6600000,ROUNDDOWN(B2029/4,-3)*3.2-440000,IF(B2029&lt;8500000,ROUNDDOWN(B2029*0.9,0)-1100000,B2029-1950000)))))))),IF(B2029&lt;651000,0,IF(B2029&lt;1900000,B2029-650000,IF(B2029&lt;3600000,ROUNDDOWN(B2029/4,-3)*2.8-80000,IF(B2029&lt;6600000,ROUNDDOWN(B2029/4,-3)*3.2-440000,IF(B2029&lt;8500000,ROUNDDOWN(B2029*0.9,0)-1100000,B2029-1950000)))))),0)</f>
        <v/>
      </c>
      <c r="N2029" s="18">
        <f>IF(M2029&gt;23500000,NA(),IF(C2029&gt;=2026,IF(M2029&lt;=4890000,1040000,IF(M2029&lt;=6550000,670000,620000)),IF(M2029&lt;=1320000,950000,IF(M2029&lt;=3360000,880000,IF(M2029&lt;=4890000,680000,IF(M2029&lt;=6550000,630000,580000))))))</f>
        <v/>
      </c>
      <c r="O2029" s="18">
        <f>IF(F2029&lt;=0,IF(AND(D2029="はい",C2029&gt;=2026,C2029&lt;=2027),IF(E2029&lt;=0,0,IF(E2029&lt;=30000,E2029,IF(E2029&lt;=60000,ROUNDUP(E2029/2,0)+15000,IF(E2029&lt;=120000,ROUNDUP(E2029/4,0)+30000,60000)))),IF(E2029&lt;=0,0,IF(E2029&lt;=20000,E2029,IF(E2029&lt;=40000,ROUNDUP(E2029/2,0)+10000,IF(E2029&lt;=80000,ROUNDUP(E2029/4,0)+20000,40000))))),IF(E2029&lt;=0,IF(F2029&lt;=0,0,IF(F2029&lt;=25000,F2029,IF(F2029&lt;=50000,ROUNDUP(F2029/2,0)+12500,IF(F2029&lt;=100000,ROUNDUP(F2029/4,0)+25000,50000)))),MAX(IF(F2029&lt;=0,0,IF(F2029&lt;=25000,F2029,IF(F2029&lt;=50000,ROUNDUP(F2029/2,0)+12500,IF(F2029&lt;=100000,ROUNDUP(F2029/4,0)+25000,50000)))),MIN(IF(AND(D2029="はい",C2029&gt;=2026,C2029&lt;=2027),IF(E2029&lt;=0,0,IF(E2029&lt;=30000,E2029,IF(E2029&lt;=60000,ROUNDUP(E2029/2,0)+15000,IF(E2029&lt;=120000,ROUNDUP(E2029/4,0)+30000,60000)))),IF(E2029&lt;=0,0,IF(E2029&lt;=20000,E2029,IF(E2029&lt;=40000,ROUNDUP(E2029/2,0)+10000,IF(E2029&lt;=80000,ROUNDUP(E2029/4,0)+20000,40000)))))+IF(F2029&lt;=0,0,IF(F2029&lt;=25000,F2029,IF(F2029&lt;=50000,ROUNDUP(F2029/2,0)+12500,IF(F2029&lt;=100000,ROUNDUP(F2029/4,0)+25000,50000)))),IF(AND(D2029="はい",C2029&gt;=2026,C2029&lt;=2027),60000,40000)))))</f>
        <v/>
      </c>
      <c r="P2029" s="18">
        <f>IF(G2029&lt;=0,0,IF(G2029&lt;=20000,G2029,IF(G2029&lt;=40000,ROUNDUP(G2029/2,0)+10000,IF(G2029&lt;=80000,ROUNDUP(G2029/4,0)+20000,40000))))</f>
        <v/>
      </c>
      <c r="Q2029" s="18">
        <f>IF(I2029&lt;=0,IF(H2029&lt;=0,0,IF(H2029&lt;=20000,H2029,IF(H2029&lt;=40000,ROUNDUP(H2029/2,0)+10000,IF(H2029&lt;=80000,ROUNDUP(H2029/4,0)+20000,40000)))),IF(H2029&lt;=0,IF(I2029&lt;=0,0,IF(I2029&lt;=25000,I2029,IF(I2029&lt;=50000,ROUNDUP(I2029/2,0)+12500,IF(I2029&lt;=100000,ROUNDUP(I2029/4,0)+25000,50000)))),MAX(IF(I2029&lt;=0,0,IF(I2029&lt;=25000,I2029,IF(I2029&lt;=50000,ROUNDUP(I2029/2,0)+12500,IF(I2029&lt;=100000,ROUNDUP(I2029/4,0)+25000,50000)))),MIN(IF(H2029&lt;=0,0,IF(H2029&lt;=20000,H2029,IF(H2029&lt;=40000,ROUNDUP(H2029/2,0)+10000,IF(H2029&lt;=80000,ROUNDUP(H2029/4,0)+20000,40000))))+IF(I2029&lt;=0,0,IF(I2029&lt;=25000,I2029,IF(I2029&lt;=50000,ROUNDUP(I2029/2,0)+12500,IF(I2029&lt;=100000,ROUNDUP(I2029/4,0)+25000,50000)))),40000))))</f>
        <v/>
      </c>
      <c r="R2029" s="18">
        <f>MIN(120000,O2029+P2029+Q2029)</f>
        <v/>
      </c>
      <c r="S2029" s="18">
        <f>IF(F2029&lt;=0,IF(E2029&lt;=0,0,IF(E2029&lt;=12000,E2029,IF(E2029&lt;=32000,ROUNDUP(E2029/2,0)+6000,IF(E2029&lt;=56000,ROUNDUP(E2029/4,0)+14000,28000)))),IF(E2029&lt;=0,IF(F2029&lt;=0,0,IF(F2029&lt;=15000,F2029,IF(F2029&lt;=40000,ROUNDUP(F2029/2,0)+7500,IF(F2029&lt;=70000,ROUNDUP(F2029/4,0)+17500,35000)))),MAX(IF(F2029&lt;=0,0,IF(F2029&lt;=15000,F2029,IF(F2029&lt;=40000,ROUNDUP(F2029/2,0)+7500,IF(F2029&lt;=70000,ROUNDUP(F2029/4,0)+17500,35000)))),MIN(IF(E2029&lt;=0,0,IF(E2029&lt;=12000,E2029,IF(E2029&lt;=32000,ROUNDUP(E2029/2,0)+6000,IF(E2029&lt;=56000,ROUNDUP(E2029/4,0)+14000,28000))))+IF(F2029&lt;=0,0,IF(F2029&lt;=15000,F2029,IF(F2029&lt;=40000,ROUNDUP(F2029/2,0)+7500,IF(F2029&lt;=70000,ROUNDUP(F2029/4,0)+17500,35000)))),28000))))</f>
        <v/>
      </c>
      <c r="T2029" s="18">
        <f>IF(G2029&lt;=0,0,IF(G2029&lt;=12000,G2029,IF(G2029&lt;=32000,ROUNDUP(G2029/2,0)+6000,IF(G2029&lt;=56000,ROUNDUP(G2029/4,0)+14000,28000))))</f>
        <v/>
      </c>
      <c r="U2029" s="18">
        <f>IF(I2029&lt;=0,IF(H2029&lt;=0,0,IF(H2029&lt;=12000,H2029,IF(H2029&lt;=32000,ROUNDUP(H2029/2,0)+6000,IF(H2029&lt;=56000,ROUNDUP(H2029/4,0)+14000,28000)))),IF(H2029&lt;=0,IF(I2029&lt;=0,0,IF(I2029&lt;=15000,I2029,IF(I2029&lt;=40000,ROUNDUP(I2029/2,0)+7500,IF(I2029&lt;=70000,ROUNDUP(I2029/4,0)+17500,35000)))),MAX(IF(I2029&lt;=0,0,IF(I2029&lt;=15000,I2029,IF(I2029&lt;=40000,ROUNDUP(I2029/2,0)+7500,IF(I2029&lt;=70000,ROUNDUP(I2029/4,0)+17500,35000)))),MIN(IF(H2029&lt;=0,0,IF(H2029&lt;=12000,H2029,IF(H2029&lt;=32000,ROUNDUP(H2029/2,0)+6000,IF(H2029&lt;=56000,ROUNDUP(H2029/4,0)+14000,28000))))+IF(I2029&lt;=0,0,IF(I2029&lt;=15000,I2029,IF(I2029&lt;=40000,ROUNDUP(I2029/2,0)+7500,IF(I2029&lt;=70000,ROUNDUP(I2029/4,0)+17500,35000)))),28000))))</f>
        <v/>
      </c>
      <c r="V2029" s="18">
        <f>MIN(70000,S2029+T2029+U2029)</f>
        <v/>
      </c>
      <c r="W2029" s="18">
        <f>MAX(0,ROUNDDOWN(M2029-J2029-N2029-K2029-0,-3))</f>
        <v/>
      </c>
      <c r="X2029" s="18">
        <f>MAX(0,ROUNDDOWN(M2029-J2029-N2029-K2029-R2029,-3))</f>
        <v/>
      </c>
      <c r="Y2029" s="18">
        <f>IF(W2029&lt;=0,0,ROUNDDOWN((W2029*LOOKUP(W2029,{0,1950001,3300001,6950001,9000001,18000001,40000001},{0.05,0.1,0.2,0.23,0.33,0.4,0.45})-LOOKUP(W2029,{0,1950001,3300001,6950001,9000001,18000001,40000001},{0,97500,427500,636000,1536000,2796000,4796000}))*1.021,-2))</f>
        <v/>
      </c>
      <c r="Z2029" s="18">
        <f>IF(X2029&lt;=0,0,ROUNDDOWN((X2029*LOOKUP(X2029,{0,1950001,3300001,6950001,9000001,18000001,40000001},{0.05,0.1,0.2,0.23,0.33,0.4,0.45})-LOOKUP(X2029,{0,1950001,3300001,6950001,9000001,18000001,40000001},{0,97500,427500,636000,1536000,2796000,4796000}))*1.021,-2))</f>
        <v/>
      </c>
      <c r="AA2029" s="18">
        <f>MAX(0,ROUNDDOWN(M2029-J2029-430000-L2029-0,-3))</f>
        <v/>
      </c>
      <c r="AB2029" s="18">
        <f>MAX(0,ROUNDDOWN(M2029-J2029-430000-L2029-V2029,-3))</f>
        <v/>
      </c>
      <c r="AC2029" s="18">
        <f>IF(M2029&lt;=450000,0,MAX(0,ROUNDDOWN(AA2029*0.06-MIN(50000,AA2029)*0.03,-2))+MAX(0,ROUNDDOWN(AA2029*0.04-MIN(50000,AA2029)*0.02,-2)))</f>
        <v/>
      </c>
      <c r="AD2029" s="18">
        <f>IF(M2029&lt;=450000,0,MAX(0,ROUNDDOWN(AB2029*0.06-MIN(50000,AB2029)*0.03,-2))+MAX(0,ROUNDDOWN(AB2029*0.04-MIN(50000,AB2029)*0.02,-2)))</f>
        <v/>
      </c>
      <c r="AE2029" s="18">
        <f>Y2029-Z2029</f>
        <v/>
      </c>
      <c r="AF2029" s="18">
        <f>AC2029-AD2029</f>
        <v/>
      </c>
      <c r="AG2029" s="18">
        <f>AE2029+AF2029</f>
        <v/>
      </c>
      <c r="AH2029" s="20">
        <f>IF(W2029&lt;=0,0,LOOKUP(W2029,{0,1950001,3300001,6950001,9000001,18000001,40000001},{0.05,0.1,0.2,0.23,0.33,0.4,0.45}))</f>
        <v/>
      </c>
    </row>
    <row r="2030">
      <c r="A2030" t="inlineStr">
        <is>
          <t>1万円刻み 特例あり一般12万円</t>
        </is>
      </c>
      <c r="B2030" s="18">
        <f>'4_1万円刻み'!$A$650</f>
        <v/>
      </c>
      <c r="C2030" s="19" t="n">
        <v>2026</v>
      </c>
      <c r="D2030" t="inlineStr">
        <is>
          <t>はい</t>
        </is>
      </c>
      <c r="E2030" s="18" t="n">
        <v>120000</v>
      </c>
      <c r="F2030" s="18" t="n">
        <v>0</v>
      </c>
      <c r="G2030" s="18" t="n">
        <v>0</v>
      </c>
      <c r="H2030" s="18" t="n">
        <v>0</v>
      </c>
      <c r="I2030" s="18" t="n">
        <v>0</v>
      </c>
      <c r="J2030" s="18">
        <f>ROUND(MIN(B2030/12,650000)*12*0.0915+MIN(B2030/12,1390000)*12*(0.0504+0)+B2030*0.005,0)</f>
        <v/>
      </c>
      <c r="K2030" s="18" t="n">
        <v>0</v>
      </c>
      <c r="L2030" s="18" t="n">
        <v>0</v>
      </c>
      <c r="M2030" s="18">
        <f>ROUND(IF(C2030&gt;=2026,IF(B2030&lt;741000,0,IF(B2030&lt;2191000,B2030-740000,IF(B2030&lt;2193000,1451000,IF(B2030&lt;2196000,1453000,IF(B2030&lt;2200000,1456000,IF(B2030&lt;3600000,ROUNDDOWN(B2030/4,-3)*2.8-80000,IF(B2030&lt;6600000,ROUNDDOWN(B2030/4,-3)*3.2-440000,IF(B2030&lt;8500000,ROUNDDOWN(B2030*0.9,0)-1100000,B2030-1950000)))))))),IF(B2030&lt;651000,0,IF(B2030&lt;1900000,B2030-650000,IF(B2030&lt;3600000,ROUNDDOWN(B2030/4,-3)*2.8-80000,IF(B2030&lt;6600000,ROUNDDOWN(B2030/4,-3)*3.2-440000,IF(B2030&lt;8500000,ROUNDDOWN(B2030*0.9,0)-1100000,B2030-1950000)))))),0)</f>
        <v/>
      </c>
      <c r="N2030" s="18">
        <f>IF(M2030&gt;23500000,NA(),IF(C2030&gt;=2026,IF(M2030&lt;=4890000,1040000,IF(M2030&lt;=6550000,670000,620000)),IF(M2030&lt;=1320000,950000,IF(M2030&lt;=3360000,880000,IF(M2030&lt;=4890000,680000,IF(M2030&lt;=6550000,630000,580000))))))</f>
        <v/>
      </c>
      <c r="O2030" s="18">
        <f>IF(F2030&lt;=0,IF(AND(D2030="はい",C2030&gt;=2026,C2030&lt;=2027),IF(E2030&lt;=0,0,IF(E2030&lt;=30000,E2030,IF(E2030&lt;=60000,ROUNDUP(E2030/2,0)+15000,IF(E2030&lt;=120000,ROUNDUP(E2030/4,0)+30000,60000)))),IF(E2030&lt;=0,0,IF(E2030&lt;=20000,E2030,IF(E2030&lt;=40000,ROUNDUP(E2030/2,0)+10000,IF(E2030&lt;=80000,ROUNDUP(E2030/4,0)+20000,40000))))),IF(E2030&lt;=0,IF(F2030&lt;=0,0,IF(F2030&lt;=25000,F2030,IF(F2030&lt;=50000,ROUNDUP(F2030/2,0)+12500,IF(F2030&lt;=100000,ROUNDUP(F2030/4,0)+25000,50000)))),MAX(IF(F2030&lt;=0,0,IF(F2030&lt;=25000,F2030,IF(F2030&lt;=50000,ROUNDUP(F2030/2,0)+12500,IF(F2030&lt;=100000,ROUNDUP(F2030/4,0)+25000,50000)))),MIN(IF(AND(D2030="はい",C2030&gt;=2026,C2030&lt;=2027),IF(E2030&lt;=0,0,IF(E2030&lt;=30000,E2030,IF(E2030&lt;=60000,ROUNDUP(E2030/2,0)+15000,IF(E2030&lt;=120000,ROUNDUP(E2030/4,0)+30000,60000)))),IF(E2030&lt;=0,0,IF(E2030&lt;=20000,E2030,IF(E2030&lt;=40000,ROUNDUP(E2030/2,0)+10000,IF(E2030&lt;=80000,ROUNDUP(E2030/4,0)+20000,40000)))))+IF(F2030&lt;=0,0,IF(F2030&lt;=25000,F2030,IF(F2030&lt;=50000,ROUNDUP(F2030/2,0)+12500,IF(F2030&lt;=100000,ROUNDUP(F2030/4,0)+25000,50000)))),IF(AND(D2030="はい",C2030&gt;=2026,C2030&lt;=2027),60000,40000)))))</f>
        <v/>
      </c>
      <c r="P2030" s="18">
        <f>IF(G2030&lt;=0,0,IF(G2030&lt;=20000,G2030,IF(G2030&lt;=40000,ROUNDUP(G2030/2,0)+10000,IF(G2030&lt;=80000,ROUNDUP(G2030/4,0)+20000,40000))))</f>
        <v/>
      </c>
      <c r="Q2030" s="18">
        <f>IF(I2030&lt;=0,IF(H2030&lt;=0,0,IF(H2030&lt;=20000,H2030,IF(H2030&lt;=40000,ROUNDUP(H2030/2,0)+10000,IF(H2030&lt;=80000,ROUNDUP(H2030/4,0)+20000,40000)))),IF(H2030&lt;=0,IF(I2030&lt;=0,0,IF(I2030&lt;=25000,I2030,IF(I2030&lt;=50000,ROUNDUP(I2030/2,0)+12500,IF(I2030&lt;=100000,ROUNDUP(I2030/4,0)+25000,50000)))),MAX(IF(I2030&lt;=0,0,IF(I2030&lt;=25000,I2030,IF(I2030&lt;=50000,ROUNDUP(I2030/2,0)+12500,IF(I2030&lt;=100000,ROUNDUP(I2030/4,0)+25000,50000)))),MIN(IF(H2030&lt;=0,0,IF(H2030&lt;=20000,H2030,IF(H2030&lt;=40000,ROUNDUP(H2030/2,0)+10000,IF(H2030&lt;=80000,ROUNDUP(H2030/4,0)+20000,40000))))+IF(I2030&lt;=0,0,IF(I2030&lt;=25000,I2030,IF(I2030&lt;=50000,ROUNDUP(I2030/2,0)+12500,IF(I2030&lt;=100000,ROUNDUP(I2030/4,0)+25000,50000)))),40000))))</f>
        <v/>
      </c>
      <c r="R2030" s="18">
        <f>MIN(120000,O2030+P2030+Q2030)</f>
        <v/>
      </c>
      <c r="S2030" s="18">
        <f>IF(F2030&lt;=0,IF(E2030&lt;=0,0,IF(E2030&lt;=12000,E2030,IF(E2030&lt;=32000,ROUNDUP(E2030/2,0)+6000,IF(E2030&lt;=56000,ROUNDUP(E2030/4,0)+14000,28000)))),IF(E2030&lt;=0,IF(F2030&lt;=0,0,IF(F2030&lt;=15000,F2030,IF(F2030&lt;=40000,ROUNDUP(F2030/2,0)+7500,IF(F2030&lt;=70000,ROUNDUP(F2030/4,0)+17500,35000)))),MAX(IF(F2030&lt;=0,0,IF(F2030&lt;=15000,F2030,IF(F2030&lt;=40000,ROUNDUP(F2030/2,0)+7500,IF(F2030&lt;=70000,ROUNDUP(F2030/4,0)+17500,35000)))),MIN(IF(E2030&lt;=0,0,IF(E2030&lt;=12000,E2030,IF(E2030&lt;=32000,ROUNDUP(E2030/2,0)+6000,IF(E2030&lt;=56000,ROUNDUP(E2030/4,0)+14000,28000))))+IF(F2030&lt;=0,0,IF(F2030&lt;=15000,F2030,IF(F2030&lt;=40000,ROUNDUP(F2030/2,0)+7500,IF(F2030&lt;=70000,ROUNDUP(F2030/4,0)+17500,35000)))),28000))))</f>
        <v/>
      </c>
      <c r="T2030" s="18">
        <f>IF(G2030&lt;=0,0,IF(G2030&lt;=12000,G2030,IF(G2030&lt;=32000,ROUNDUP(G2030/2,0)+6000,IF(G2030&lt;=56000,ROUNDUP(G2030/4,0)+14000,28000))))</f>
        <v/>
      </c>
      <c r="U2030" s="18">
        <f>IF(I2030&lt;=0,IF(H2030&lt;=0,0,IF(H2030&lt;=12000,H2030,IF(H2030&lt;=32000,ROUNDUP(H2030/2,0)+6000,IF(H2030&lt;=56000,ROUNDUP(H2030/4,0)+14000,28000)))),IF(H2030&lt;=0,IF(I2030&lt;=0,0,IF(I2030&lt;=15000,I2030,IF(I2030&lt;=40000,ROUNDUP(I2030/2,0)+7500,IF(I2030&lt;=70000,ROUNDUP(I2030/4,0)+17500,35000)))),MAX(IF(I2030&lt;=0,0,IF(I2030&lt;=15000,I2030,IF(I2030&lt;=40000,ROUNDUP(I2030/2,0)+7500,IF(I2030&lt;=70000,ROUNDUP(I2030/4,0)+17500,35000)))),MIN(IF(H2030&lt;=0,0,IF(H2030&lt;=12000,H2030,IF(H2030&lt;=32000,ROUNDUP(H2030/2,0)+6000,IF(H2030&lt;=56000,ROUNDUP(H2030/4,0)+14000,28000))))+IF(I2030&lt;=0,0,IF(I2030&lt;=15000,I2030,IF(I2030&lt;=40000,ROUNDUP(I2030/2,0)+7500,IF(I2030&lt;=70000,ROUNDUP(I2030/4,0)+17500,35000)))),28000))))</f>
        <v/>
      </c>
      <c r="V2030" s="18">
        <f>MIN(70000,S2030+T2030+U2030)</f>
        <v/>
      </c>
      <c r="W2030" s="18">
        <f>MAX(0,ROUNDDOWN(M2030-J2030-N2030-K2030-0,-3))</f>
        <v/>
      </c>
      <c r="X2030" s="18">
        <f>MAX(0,ROUNDDOWN(M2030-J2030-N2030-K2030-R2030,-3))</f>
        <v/>
      </c>
      <c r="Y2030" s="18">
        <f>IF(W2030&lt;=0,0,ROUNDDOWN((W2030*LOOKUP(W2030,{0,1950001,3300001,6950001,9000001,18000001,40000001},{0.05,0.1,0.2,0.23,0.33,0.4,0.45})-LOOKUP(W2030,{0,1950001,3300001,6950001,9000001,18000001,40000001},{0,97500,427500,636000,1536000,2796000,4796000}))*1.021,-2))</f>
        <v/>
      </c>
      <c r="Z2030" s="18">
        <f>IF(X2030&lt;=0,0,ROUNDDOWN((X2030*LOOKUP(X2030,{0,1950001,3300001,6950001,9000001,18000001,40000001},{0.05,0.1,0.2,0.23,0.33,0.4,0.45})-LOOKUP(X2030,{0,1950001,3300001,6950001,9000001,18000001,40000001},{0,97500,427500,636000,1536000,2796000,4796000}))*1.021,-2))</f>
        <v/>
      </c>
      <c r="AA2030" s="18">
        <f>MAX(0,ROUNDDOWN(M2030-J2030-430000-L2030-0,-3))</f>
        <v/>
      </c>
      <c r="AB2030" s="18">
        <f>MAX(0,ROUNDDOWN(M2030-J2030-430000-L2030-V2030,-3))</f>
        <v/>
      </c>
      <c r="AC2030" s="18">
        <f>IF(M2030&lt;=450000,0,MAX(0,ROUNDDOWN(AA2030*0.06-MIN(50000,AA2030)*0.03,-2))+MAX(0,ROUNDDOWN(AA2030*0.04-MIN(50000,AA2030)*0.02,-2)))</f>
        <v/>
      </c>
      <c r="AD2030" s="18">
        <f>IF(M2030&lt;=450000,0,MAX(0,ROUNDDOWN(AB2030*0.06-MIN(50000,AB2030)*0.03,-2))+MAX(0,ROUNDDOWN(AB2030*0.04-MIN(50000,AB2030)*0.02,-2)))</f>
        <v/>
      </c>
      <c r="AE2030" s="18">
        <f>Y2030-Z2030</f>
        <v/>
      </c>
      <c r="AF2030" s="18">
        <f>AC2030-AD2030</f>
        <v/>
      </c>
      <c r="AG2030" s="18">
        <f>AE2030+AF2030</f>
        <v/>
      </c>
      <c r="AH2030" s="20">
        <f>IF(W2030&lt;=0,0,LOOKUP(W2030,{0,1950001,3300001,6950001,9000001,18000001,40000001},{0.05,0.1,0.2,0.23,0.33,0.4,0.45}))</f>
        <v/>
      </c>
    </row>
    <row r="2031">
      <c r="A2031" t="inlineStr">
        <is>
          <t>1万円刻み 3区分8万円ずつ</t>
        </is>
      </c>
      <c r="B2031" s="18">
        <f>'4_1万円刻み'!$A$651</f>
        <v/>
      </c>
      <c r="C2031" s="19" t="n">
        <v>2026</v>
      </c>
      <c r="D2031" t="inlineStr">
        <is>
          <t>いいえ</t>
        </is>
      </c>
      <c r="E2031" s="18" t="n">
        <v>80000</v>
      </c>
      <c r="F2031" s="18" t="n">
        <v>0</v>
      </c>
      <c r="G2031" s="18" t="n">
        <v>80000</v>
      </c>
      <c r="H2031" s="18" t="n">
        <v>80000</v>
      </c>
      <c r="I2031" s="18" t="n">
        <v>0</v>
      </c>
      <c r="J2031" s="18">
        <f>ROUND(MIN(B2031/12,650000)*12*0.0915+MIN(B2031/12,1390000)*12*(0.0504+0)+B2031*0.005,0)</f>
        <v/>
      </c>
      <c r="K2031" s="18" t="n">
        <v>0</v>
      </c>
      <c r="L2031" s="18" t="n">
        <v>0</v>
      </c>
      <c r="M2031" s="18">
        <f>ROUND(IF(C2031&gt;=2026,IF(B2031&lt;741000,0,IF(B2031&lt;2191000,B2031-740000,IF(B2031&lt;2193000,1451000,IF(B2031&lt;2196000,1453000,IF(B2031&lt;2200000,1456000,IF(B2031&lt;3600000,ROUNDDOWN(B2031/4,-3)*2.8-80000,IF(B2031&lt;6600000,ROUNDDOWN(B2031/4,-3)*3.2-440000,IF(B2031&lt;8500000,ROUNDDOWN(B2031*0.9,0)-1100000,B2031-1950000)))))))),IF(B2031&lt;651000,0,IF(B2031&lt;1900000,B2031-650000,IF(B2031&lt;3600000,ROUNDDOWN(B2031/4,-3)*2.8-80000,IF(B2031&lt;6600000,ROUNDDOWN(B2031/4,-3)*3.2-440000,IF(B2031&lt;8500000,ROUNDDOWN(B2031*0.9,0)-1100000,B2031-1950000)))))),0)</f>
        <v/>
      </c>
      <c r="N2031" s="18">
        <f>IF(M2031&gt;23500000,NA(),IF(C2031&gt;=2026,IF(M2031&lt;=4890000,1040000,IF(M2031&lt;=6550000,670000,620000)),IF(M2031&lt;=1320000,950000,IF(M2031&lt;=3360000,880000,IF(M2031&lt;=4890000,680000,IF(M2031&lt;=6550000,630000,580000))))))</f>
        <v/>
      </c>
      <c r="O2031" s="18">
        <f>IF(F2031&lt;=0,IF(AND(D2031="はい",C2031&gt;=2026,C2031&lt;=2027),IF(E2031&lt;=0,0,IF(E2031&lt;=30000,E2031,IF(E2031&lt;=60000,ROUNDUP(E2031/2,0)+15000,IF(E2031&lt;=120000,ROUNDUP(E2031/4,0)+30000,60000)))),IF(E2031&lt;=0,0,IF(E2031&lt;=20000,E2031,IF(E2031&lt;=40000,ROUNDUP(E2031/2,0)+10000,IF(E2031&lt;=80000,ROUNDUP(E2031/4,0)+20000,40000))))),IF(E2031&lt;=0,IF(F2031&lt;=0,0,IF(F2031&lt;=25000,F2031,IF(F2031&lt;=50000,ROUNDUP(F2031/2,0)+12500,IF(F2031&lt;=100000,ROUNDUP(F2031/4,0)+25000,50000)))),MAX(IF(F2031&lt;=0,0,IF(F2031&lt;=25000,F2031,IF(F2031&lt;=50000,ROUNDUP(F2031/2,0)+12500,IF(F2031&lt;=100000,ROUNDUP(F2031/4,0)+25000,50000)))),MIN(IF(AND(D2031="はい",C2031&gt;=2026,C2031&lt;=2027),IF(E2031&lt;=0,0,IF(E2031&lt;=30000,E2031,IF(E2031&lt;=60000,ROUNDUP(E2031/2,0)+15000,IF(E2031&lt;=120000,ROUNDUP(E2031/4,0)+30000,60000)))),IF(E2031&lt;=0,0,IF(E2031&lt;=20000,E2031,IF(E2031&lt;=40000,ROUNDUP(E2031/2,0)+10000,IF(E2031&lt;=80000,ROUNDUP(E2031/4,0)+20000,40000)))))+IF(F2031&lt;=0,0,IF(F2031&lt;=25000,F2031,IF(F2031&lt;=50000,ROUNDUP(F2031/2,0)+12500,IF(F2031&lt;=100000,ROUNDUP(F2031/4,0)+25000,50000)))),IF(AND(D2031="はい",C2031&gt;=2026,C2031&lt;=2027),60000,40000)))))</f>
        <v/>
      </c>
      <c r="P2031" s="18">
        <f>IF(G2031&lt;=0,0,IF(G2031&lt;=20000,G2031,IF(G2031&lt;=40000,ROUNDUP(G2031/2,0)+10000,IF(G2031&lt;=80000,ROUNDUP(G2031/4,0)+20000,40000))))</f>
        <v/>
      </c>
      <c r="Q2031" s="18">
        <f>IF(I2031&lt;=0,IF(H2031&lt;=0,0,IF(H2031&lt;=20000,H2031,IF(H2031&lt;=40000,ROUNDUP(H2031/2,0)+10000,IF(H2031&lt;=80000,ROUNDUP(H2031/4,0)+20000,40000)))),IF(H2031&lt;=0,IF(I2031&lt;=0,0,IF(I2031&lt;=25000,I2031,IF(I2031&lt;=50000,ROUNDUP(I2031/2,0)+12500,IF(I2031&lt;=100000,ROUNDUP(I2031/4,0)+25000,50000)))),MAX(IF(I2031&lt;=0,0,IF(I2031&lt;=25000,I2031,IF(I2031&lt;=50000,ROUNDUP(I2031/2,0)+12500,IF(I2031&lt;=100000,ROUNDUP(I2031/4,0)+25000,50000)))),MIN(IF(H2031&lt;=0,0,IF(H2031&lt;=20000,H2031,IF(H2031&lt;=40000,ROUNDUP(H2031/2,0)+10000,IF(H2031&lt;=80000,ROUNDUP(H2031/4,0)+20000,40000))))+IF(I2031&lt;=0,0,IF(I2031&lt;=25000,I2031,IF(I2031&lt;=50000,ROUNDUP(I2031/2,0)+12500,IF(I2031&lt;=100000,ROUNDUP(I2031/4,0)+25000,50000)))),40000))))</f>
        <v/>
      </c>
      <c r="R2031" s="18">
        <f>MIN(120000,O2031+P2031+Q2031)</f>
        <v/>
      </c>
      <c r="S2031" s="18">
        <f>IF(F2031&lt;=0,IF(E2031&lt;=0,0,IF(E2031&lt;=12000,E2031,IF(E2031&lt;=32000,ROUNDUP(E2031/2,0)+6000,IF(E2031&lt;=56000,ROUNDUP(E2031/4,0)+14000,28000)))),IF(E2031&lt;=0,IF(F2031&lt;=0,0,IF(F2031&lt;=15000,F2031,IF(F2031&lt;=40000,ROUNDUP(F2031/2,0)+7500,IF(F2031&lt;=70000,ROUNDUP(F2031/4,0)+17500,35000)))),MAX(IF(F2031&lt;=0,0,IF(F2031&lt;=15000,F2031,IF(F2031&lt;=40000,ROUNDUP(F2031/2,0)+7500,IF(F2031&lt;=70000,ROUNDUP(F2031/4,0)+17500,35000)))),MIN(IF(E2031&lt;=0,0,IF(E2031&lt;=12000,E2031,IF(E2031&lt;=32000,ROUNDUP(E2031/2,0)+6000,IF(E2031&lt;=56000,ROUNDUP(E2031/4,0)+14000,28000))))+IF(F2031&lt;=0,0,IF(F2031&lt;=15000,F2031,IF(F2031&lt;=40000,ROUNDUP(F2031/2,0)+7500,IF(F2031&lt;=70000,ROUNDUP(F2031/4,0)+17500,35000)))),28000))))</f>
        <v/>
      </c>
      <c r="T2031" s="18">
        <f>IF(G2031&lt;=0,0,IF(G2031&lt;=12000,G2031,IF(G2031&lt;=32000,ROUNDUP(G2031/2,0)+6000,IF(G2031&lt;=56000,ROUNDUP(G2031/4,0)+14000,28000))))</f>
        <v/>
      </c>
      <c r="U2031" s="18">
        <f>IF(I2031&lt;=0,IF(H2031&lt;=0,0,IF(H2031&lt;=12000,H2031,IF(H2031&lt;=32000,ROUNDUP(H2031/2,0)+6000,IF(H2031&lt;=56000,ROUNDUP(H2031/4,0)+14000,28000)))),IF(H2031&lt;=0,IF(I2031&lt;=0,0,IF(I2031&lt;=15000,I2031,IF(I2031&lt;=40000,ROUNDUP(I2031/2,0)+7500,IF(I2031&lt;=70000,ROUNDUP(I2031/4,0)+17500,35000)))),MAX(IF(I2031&lt;=0,0,IF(I2031&lt;=15000,I2031,IF(I2031&lt;=40000,ROUNDUP(I2031/2,0)+7500,IF(I2031&lt;=70000,ROUNDUP(I2031/4,0)+17500,35000)))),MIN(IF(H2031&lt;=0,0,IF(H2031&lt;=12000,H2031,IF(H2031&lt;=32000,ROUNDUP(H2031/2,0)+6000,IF(H2031&lt;=56000,ROUNDUP(H2031/4,0)+14000,28000))))+IF(I2031&lt;=0,0,IF(I2031&lt;=15000,I2031,IF(I2031&lt;=40000,ROUNDUP(I2031/2,0)+7500,IF(I2031&lt;=70000,ROUNDUP(I2031/4,0)+17500,35000)))),28000))))</f>
        <v/>
      </c>
      <c r="V2031" s="18">
        <f>MIN(70000,S2031+T2031+U2031)</f>
        <v/>
      </c>
      <c r="W2031" s="18">
        <f>MAX(0,ROUNDDOWN(M2031-J2031-N2031-K2031-0,-3))</f>
        <v/>
      </c>
      <c r="X2031" s="18">
        <f>MAX(0,ROUNDDOWN(M2031-J2031-N2031-K2031-R2031,-3))</f>
        <v/>
      </c>
      <c r="Y2031" s="18">
        <f>IF(W2031&lt;=0,0,ROUNDDOWN((W2031*LOOKUP(W2031,{0,1950001,3300001,6950001,9000001,18000001,40000001},{0.05,0.1,0.2,0.23,0.33,0.4,0.45})-LOOKUP(W2031,{0,1950001,3300001,6950001,9000001,18000001,40000001},{0,97500,427500,636000,1536000,2796000,4796000}))*1.021,-2))</f>
        <v/>
      </c>
      <c r="Z2031" s="18">
        <f>IF(X2031&lt;=0,0,ROUNDDOWN((X2031*LOOKUP(X2031,{0,1950001,3300001,6950001,9000001,18000001,40000001},{0.05,0.1,0.2,0.23,0.33,0.4,0.45})-LOOKUP(X2031,{0,1950001,3300001,6950001,9000001,18000001,40000001},{0,97500,427500,636000,1536000,2796000,4796000}))*1.021,-2))</f>
        <v/>
      </c>
      <c r="AA2031" s="18">
        <f>MAX(0,ROUNDDOWN(M2031-J2031-430000-L2031-0,-3))</f>
        <v/>
      </c>
      <c r="AB2031" s="18">
        <f>MAX(0,ROUNDDOWN(M2031-J2031-430000-L2031-V2031,-3))</f>
        <v/>
      </c>
      <c r="AC2031" s="18">
        <f>IF(M2031&lt;=450000,0,MAX(0,ROUNDDOWN(AA2031*0.06-MIN(50000,AA2031)*0.03,-2))+MAX(0,ROUNDDOWN(AA2031*0.04-MIN(50000,AA2031)*0.02,-2)))</f>
        <v/>
      </c>
      <c r="AD2031" s="18">
        <f>IF(M2031&lt;=450000,0,MAX(0,ROUNDDOWN(AB2031*0.06-MIN(50000,AB2031)*0.03,-2))+MAX(0,ROUNDDOWN(AB2031*0.04-MIN(50000,AB2031)*0.02,-2)))</f>
        <v/>
      </c>
      <c r="AE2031" s="18">
        <f>Y2031-Z2031</f>
        <v/>
      </c>
      <c r="AF2031" s="18">
        <f>AC2031-AD2031</f>
        <v/>
      </c>
      <c r="AG2031" s="18">
        <f>AE2031+AF2031</f>
        <v/>
      </c>
      <c r="AH2031" s="20">
        <f>IF(W2031&lt;=0,0,LOOKUP(W2031,{0,1950001,3300001,6950001,9000001,18000001,40000001},{0.05,0.1,0.2,0.23,0.33,0.4,0.45}))</f>
        <v/>
      </c>
    </row>
    <row r="2032">
      <c r="A2032" t="inlineStr">
        <is>
          <t>1万円刻み 一般8万円</t>
        </is>
      </c>
      <c r="B2032" s="18">
        <f>'4_1万円刻み'!$A$651</f>
        <v/>
      </c>
      <c r="C2032" s="19" t="n">
        <v>2026</v>
      </c>
      <c r="D2032" t="inlineStr">
        <is>
          <t>いいえ</t>
        </is>
      </c>
      <c r="E2032" s="18" t="n">
        <v>80000</v>
      </c>
      <c r="F2032" s="18" t="n">
        <v>0</v>
      </c>
      <c r="G2032" s="18" t="n">
        <v>0</v>
      </c>
      <c r="H2032" s="18" t="n">
        <v>0</v>
      </c>
      <c r="I2032" s="18" t="n">
        <v>0</v>
      </c>
      <c r="J2032" s="18">
        <f>ROUND(MIN(B2032/12,650000)*12*0.0915+MIN(B2032/12,1390000)*12*(0.0504+0)+B2032*0.005,0)</f>
        <v/>
      </c>
      <c r="K2032" s="18" t="n">
        <v>0</v>
      </c>
      <c r="L2032" s="18" t="n">
        <v>0</v>
      </c>
      <c r="M2032" s="18">
        <f>ROUND(IF(C2032&gt;=2026,IF(B2032&lt;741000,0,IF(B2032&lt;2191000,B2032-740000,IF(B2032&lt;2193000,1451000,IF(B2032&lt;2196000,1453000,IF(B2032&lt;2200000,1456000,IF(B2032&lt;3600000,ROUNDDOWN(B2032/4,-3)*2.8-80000,IF(B2032&lt;6600000,ROUNDDOWN(B2032/4,-3)*3.2-440000,IF(B2032&lt;8500000,ROUNDDOWN(B2032*0.9,0)-1100000,B2032-1950000)))))))),IF(B2032&lt;651000,0,IF(B2032&lt;1900000,B2032-650000,IF(B2032&lt;3600000,ROUNDDOWN(B2032/4,-3)*2.8-80000,IF(B2032&lt;6600000,ROUNDDOWN(B2032/4,-3)*3.2-440000,IF(B2032&lt;8500000,ROUNDDOWN(B2032*0.9,0)-1100000,B2032-1950000)))))),0)</f>
        <v/>
      </c>
      <c r="N2032" s="18">
        <f>IF(M2032&gt;23500000,NA(),IF(C2032&gt;=2026,IF(M2032&lt;=4890000,1040000,IF(M2032&lt;=6550000,670000,620000)),IF(M2032&lt;=1320000,950000,IF(M2032&lt;=3360000,880000,IF(M2032&lt;=4890000,680000,IF(M2032&lt;=6550000,630000,580000))))))</f>
        <v/>
      </c>
      <c r="O2032" s="18">
        <f>IF(F2032&lt;=0,IF(AND(D2032="はい",C2032&gt;=2026,C2032&lt;=2027),IF(E2032&lt;=0,0,IF(E2032&lt;=30000,E2032,IF(E2032&lt;=60000,ROUNDUP(E2032/2,0)+15000,IF(E2032&lt;=120000,ROUNDUP(E2032/4,0)+30000,60000)))),IF(E2032&lt;=0,0,IF(E2032&lt;=20000,E2032,IF(E2032&lt;=40000,ROUNDUP(E2032/2,0)+10000,IF(E2032&lt;=80000,ROUNDUP(E2032/4,0)+20000,40000))))),IF(E2032&lt;=0,IF(F2032&lt;=0,0,IF(F2032&lt;=25000,F2032,IF(F2032&lt;=50000,ROUNDUP(F2032/2,0)+12500,IF(F2032&lt;=100000,ROUNDUP(F2032/4,0)+25000,50000)))),MAX(IF(F2032&lt;=0,0,IF(F2032&lt;=25000,F2032,IF(F2032&lt;=50000,ROUNDUP(F2032/2,0)+12500,IF(F2032&lt;=100000,ROUNDUP(F2032/4,0)+25000,50000)))),MIN(IF(AND(D2032="はい",C2032&gt;=2026,C2032&lt;=2027),IF(E2032&lt;=0,0,IF(E2032&lt;=30000,E2032,IF(E2032&lt;=60000,ROUNDUP(E2032/2,0)+15000,IF(E2032&lt;=120000,ROUNDUP(E2032/4,0)+30000,60000)))),IF(E2032&lt;=0,0,IF(E2032&lt;=20000,E2032,IF(E2032&lt;=40000,ROUNDUP(E2032/2,0)+10000,IF(E2032&lt;=80000,ROUNDUP(E2032/4,0)+20000,40000)))))+IF(F2032&lt;=0,0,IF(F2032&lt;=25000,F2032,IF(F2032&lt;=50000,ROUNDUP(F2032/2,0)+12500,IF(F2032&lt;=100000,ROUNDUP(F2032/4,0)+25000,50000)))),IF(AND(D2032="はい",C2032&gt;=2026,C2032&lt;=2027),60000,40000)))))</f>
        <v/>
      </c>
      <c r="P2032" s="18">
        <f>IF(G2032&lt;=0,0,IF(G2032&lt;=20000,G2032,IF(G2032&lt;=40000,ROUNDUP(G2032/2,0)+10000,IF(G2032&lt;=80000,ROUNDUP(G2032/4,0)+20000,40000))))</f>
        <v/>
      </c>
      <c r="Q2032" s="18">
        <f>IF(I2032&lt;=0,IF(H2032&lt;=0,0,IF(H2032&lt;=20000,H2032,IF(H2032&lt;=40000,ROUNDUP(H2032/2,0)+10000,IF(H2032&lt;=80000,ROUNDUP(H2032/4,0)+20000,40000)))),IF(H2032&lt;=0,IF(I2032&lt;=0,0,IF(I2032&lt;=25000,I2032,IF(I2032&lt;=50000,ROUNDUP(I2032/2,0)+12500,IF(I2032&lt;=100000,ROUNDUP(I2032/4,0)+25000,50000)))),MAX(IF(I2032&lt;=0,0,IF(I2032&lt;=25000,I2032,IF(I2032&lt;=50000,ROUNDUP(I2032/2,0)+12500,IF(I2032&lt;=100000,ROUNDUP(I2032/4,0)+25000,50000)))),MIN(IF(H2032&lt;=0,0,IF(H2032&lt;=20000,H2032,IF(H2032&lt;=40000,ROUNDUP(H2032/2,0)+10000,IF(H2032&lt;=80000,ROUNDUP(H2032/4,0)+20000,40000))))+IF(I2032&lt;=0,0,IF(I2032&lt;=25000,I2032,IF(I2032&lt;=50000,ROUNDUP(I2032/2,0)+12500,IF(I2032&lt;=100000,ROUNDUP(I2032/4,0)+25000,50000)))),40000))))</f>
        <v/>
      </c>
      <c r="R2032" s="18">
        <f>MIN(120000,O2032+P2032+Q2032)</f>
        <v/>
      </c>
      <c r="S2032" s="18">
        <f>IF(F2032&lt;=0,IF(E2032&lt;=0,0,IF(E2032&lt;=12000,E2032,IF(E2032&lt;=32000,ROUNDUP(E2032/2,0)+6000,IF(E2032&lt;=56000,ROUNDUP(E2032/4,0)+14000,28000)))),IF(E2032&lt;=0,IF(F2032&lt;=0,0,IF(F2032&lt;=15000,F2032,IF(F2032&lt;=40000,ROUNDUP(F2032/2,0)+7500,IF(F2032&lt;=70000,ROUNDUP(F2032/4,0)+17500,35000)))),MAX(IF(F2032&lt;=0,0,IF(F2032&lt;=15000,F2032,IF(F2032&lt;=40000,ROUNDUP(F2032/2,0)+7500,IF(F2032&lt;=70000,ROUNDUP(F2032/4,0)+17500,35000)))),MIN(IF(E2032&lt;=0,0,IF(E2032&lt;=12000,E2032,IF(E2032&lt;=32000,ROUNDUP(E2032/2,0)+6000,IF(E2032&lt;=56000,ROUNDUP(E2032/4,0)+14000,28000))))+IF(F2032&lt;=0,0,IF(F2032&lt;=15000,F2032,IF(F2032&lt;=40000,ROUNDUP(F2032/2,0)+7500,IF(F2032&lt;=70000,ROUNDUP(F2032/4,0)+17500,35000)))),28000))))</f>
        <v/>
      </c>
      <c r="T2032" s="18">
        <f>IF(G2032&lt;=0,0,IF(G2032&lt;=12000,G2032,IF(G2032&lt;=32000,ROUNDUP(G2032/2,0)+6000,IF(G2032&lt;=56000,ROUNDUP(G2032/4,0)+14000,28000))))</f>
        <v/>
      </c>
      <c r="U2032" s="18">
        <f>IF(I2032&lt;=0,IF(H2032&lt;=0,0,IF(H2032&lt;=12000,H2032,IF(H2032&lt;=32000,ROUNDUP(H2032/2,0)+6000,IF(H2032&lt;=56000,ROUNDUP(H2032/4,0)+14000,28000)))),IF(H2032&lt;=0,IF(I2032&lt;=0,0,IF(I2032&lt;=15000,I2032,IF(I2032&lt;=40000,ROUNDUP(I2032/2,0)+7500,IF(I2032&lt;=70000,ROUNDUP(I2032/4,0)+17500,35000)))),MAX(IF(I2032&lt;=0,0,IF(I2032&lt;=15000,I2032,IF(I2032&lt;=40000,ROUNDUP(I2032/2,0)+7500,IF(I2032&lt;=70000,ROUNDUP(I2032/4,0)+17500,35000)))),MIN(IF(H2032&lt;=0,0,IF(H2032&lt;=12000,H2032,IF(H2032&lt;=32000,ROUNDUP(H2032/2,0)+6000,IF(H2032&lt;=56000,ROUNDUP(H2032/4,0)+14000,28000))))+IF(I2032&lt;=0,0,IF(I2032&lt;=15000,I2032,IF(I2032&lt;=40000,ROUNDUP(I2032/2,0)+7500,IF(I2032&lt;=70000,ROUNDUP(I2032/4,0)+17500,35000)))),28000))))</f>
        <v/>
      </c>
      <c r="V2032" s="18">
        <f>MIN(70000,S2032+T2032+U2032)</f>
        <v/>
      </c>
      <c r="W2032" s="18">
        <f>MAX(0,ROUNDDOWN(M2032-J2032-N2032-K2032-0,-3))</f>
        <v/>
      </c>
      <c r="X2032" s="18">
        <f>MAX(0,ROUNDDOWN(M2032-J2032-N2032-K2032-R2032,-3))</f>
        <v/>
      </c>
      <c r="Y2032" s="18">
        <f>IF(W2032&lt;=0,0,ROUNDDOWN((W2032*LOOKUP(W2032,{0,1950001,3300001,6950001,9000001,18000001,40000001},{0.05,0.1,0.2,0.23,0.33,0.4,0.45})-LOOKUP(W2032,{0,1950001,3300001,6950001,9000001,18000001,40000001},{0,97500,427500,636000,1536000,2796000,4796000}))*1.021,-2))</f>
        <v/>
      </c>
      <c r="Z2032" s="18">
        <f>IF(X2032&lt;=0,0,ROUNDDOWN((X2032*LOOKUP(X2032,{0,1950001,3300001,6950001,9000001,18000001,40000001},{0.05,0.1,0.2,0.23,0.33,0.4,0.45})-LOOKUP(X2032,{0,1950001,3300001,6950001,9000001,18000001,40000001},{0,97500,427500,636000,1536000,2796000,4796000}))*1.021,-2))</f>
        <v/>
      </c>
      <c r="AA2032" s="18">
        <f>MAX(0,ROUNDDOWN(M2032-J2032-430000-L2032-0,-3))</f>
        <v/>
      </c>
      <c r="AB2032" s="18">
        <f>MAX(0,ROUNDDOWN(M2032-J2032-430000-L2032-V2032,-3))</f>
        <v/>
      </c>
      <c r="AC2032" s="18">
        <f>IF(M2032&lt;=450000,0,MAX(0,ROUNDDOWN(AA2032*0.06-MIN(50000,AA2032)*0.03,-2))+MAX(0,ROUNDDOWN(AA2032*0.04-MIN(50000,AA2032)*0.02,-2)))</f>
        <v/>
      </c>
      <c r="AD2032" s="18">
        <f>IF(M2032&lt;=450000,0,MAX(0,ROUNDDOWN(AB2032*0.06-MIN(50000,AB2032)*0.03,-2))+MAX(0,ROUNDDOWN(AB2032*0.04-MIN(50000,AB2032)*0.02,-2)))</f>
        <v/>
      </c>
      <c r="AE2032" s="18">
        <f>Y2032-Z2032</f>
        <v/>
      </c>
      <c r="AF2032" s="18">
        <f>AC2032-AD2032</f>
        <v/>
      </c>
      <c r="AG2032" s="18">
        <f>AE2032+AF2032</f>
        <v/>
      </c>
      <c r="AH2032" s="20">
        <f>IF(W2032&lt;=0,0,LOOKUP(W2032,{0,1950001,3300001,6950001,9000001,18000001,40000001},{0.05,0.1,0.2,0.23,0.33,0.4,0.45}))</f>
        <v/>
      </c>
    </row>
    <row r="2033">
      <c r="A2033" t="inlineStr">
        <is>
          <t>1万円刻み 特例あり一般12万円</t>
        </is>
      </c>
      <c r="B2033" s="18">
        <f>'4_1万円刻み'!$A$651</f>
        <v/>
      </c>
      <c r="C2033" s="19" t="n">
        <v>2026</v>
      </c>
      <c r="D2033" t="inlineStr">
        <is>
          <t>はい</t>
        </is>
      </c>
      <c r="E2033" s="18" t="n">
        <v>120000</v>
      </c>
      <c r="F2033" s="18" t="n">
        <v>0</v>
      </c>
      <c r="G2033" s="18" t="n">
        <v>0</v>
      </c>
      <c r="H2033" s="18" t="n">
        <v>0</v>
      </c>
      <c r="I2033" s="18" t="n">
        <v>0</v>
      </c>
      <c r="J2033" s="18">
        <f>ROUND(MIN(B2033/12,650000)*12*0.0915+MIN(B2033/12,1390000)*12*(0.0504+0)+B2033*0.005,0)</f>
        <v/>
      </c>
      <c r="K2033" s="18" t="n">
        <v>0</v>
      </c>
      <c r="L2033" s="18" t="n">
        <v>0</v>
      </c>
      <c r="M2033" s="18">
        <f>ROUND(IF(C2033&gt;=2026,IF(B2033&lt;741000,0,IF(B2033&lt;2191000,B2033-740000,IF(B2033&lt;2193000,1451000,IF(B2033&lt;2196000,1453000,IF(B2033&lt;2200000,1456000,IF(B2033&lt;3600000,ROUNDDOWN(B2033/4,-3)*2.8-80000,IF(B2033&lt;6600000,ROUNDDOWN(B2033/4,-3)*3.2-440000,IF(B2033&lt;8500000,ROUNDDOWN(B2033*0.9,0)-1100000,B2033-1950000)))))))),IF(B2033&lt;651000,0,IF(B2033&lt;1900000,B2033-650000,IF(B2033&lt;3600000,ROUNDDOWN(B2033/4,-3)*2.8-80000,IF(B2033&lt;6600000,ROUNDDOWN(B2033/4,-3)*3.2-440000,IF(B2033&lt;8500000,ROUNDDOWN(B2033*0.9,0)-1100000,B2033-1950000)))))),0)</f>
        <v/>
      </c>
      <c r="N2033" s="18">
        <f>IF(M2033&gt;23500000,NA(),IF(C2033&gt;=2026,IF(M2033&lt;=4890000,1040000,IF(M2033&lt;=6550000,670000,620000)),IF(M2033&lt;=1320000,950000,IF(M2033&lt;=3360000,880000,IF(M2033&lt;=4890000,680000,IF(M2033&lt;=6550000,630000,580000))))))</f>
        <v/>
      </c>
      <c r="O2033" s="18">
        <f>IF(F2033&lt;=0,IF(AND(D2033="はい",C2033&gt;=2026,C2033&lt;=2027),IF(E2033&lt;=0,0,IF(E2033&lt;=30000,E2033,IF(E2033&lt;=60000,ROUNDUP(E2033/2,0)+15000,IF(E2033&lt;=120000,ROUNDUP(E2033/4,0)+30000,60000)))),IF(E2033&lt;=0,0,IF(E2033&lt;=20000,E2033,IF(E2033&lt;=40000,ROUNDUP(E2033/2,0)+10000,IF(E2033&lt;=80000,ROUNDUP(E2033/4,0)+20000,40000))))),IF(E2033&lt;=0,IF(F2033&lt;=0,0,IF(F2033&lt;=25000,F2033,IF(F2033&lt;=50000,ROUNDUP(F2033/2,0)+12500,IF(F2033&lt;=100000,ROUNDUP(F2033/4,0)+25000,50000)))),MAX(IF(F2033&lt;=0,0,IF(F2033&lt;=25000,F2033,IF(F2033&lt;=50000,ROUNDUP(F2033/2,0)+12500,IF(F2033&lt;=100000,ROUNDUP(F2033/4,0)+25000,50000)))),MIN(IF(AND(D2033="はい",C2033&gt;=2026,C2033&lt;=2027),IF(E2033&lt;=0,0,IF(E2033&lt;=30000,E2033,IF(E2033&lt;=60000,ROUNDUP(E2033/2,0)+15000,IF(E2033&lt;=120000,ROUNDUP(E2033/4,0)+30000,60000)))),IF(E2033&lt;=0,0,IF(E2033&lt;=20000,E2033,IF(E2033&lt;=40000,ROUNDUP(E2033/2,0)+10000,IF(E2033&lt;=80000,ROUNDUP(E2033/4,0)+20000,40000)))))+IF(F2033&lt;=0,0,IF(F2033&lt;=25000,F2033,IF(F2033&lt;=50000,ROUNDUP(F2033/2,0)+12500,IF(F2033&lt;=100000,ROUNDUP(F2033/4,0)+25000,50000)))),IF(AND(D2033="はい",C2033&gt;=2026,C2033&lt;=2027),60000,40000)))))</f>
        <v/>
      </c>
      <c r="P2033" s="18">
        <f>IF(G2033&lt;=0,0,IF(G2033&lt;=20000,G2033,IF(G2033&lt;=40000,ROUNDUP(G2033/2,0)+10000,IF(G2033&lt;=80000,ROUNDUP(G2033/4,0)+20000,40000))))</f>
        <v/>
      </c>
      <c r="Q2033" s="18">
        <f>IF(I2033&lt;=0,IF(H2033&lt;=0,0,IF(H2033&lt;=20000,H2033,IF(H2033&lt;=40000,ROUNDUP(H2033/2,0)+10000,IF(H2033&lt;=80000,ROUNDUP(H2033/4,0)+20000,40000)))),IF(H2033&lt;=0,IF(I2033&lt;=0,0,IF(I2033&lt;=25000,I2033,IF(I2033&lt;=50000,ROUNDUP(I2033/2,0)+12500,IF(I2033&lt;=100000,ROUNDUP(I2033/4,0)+25000,50000)))),MAX(IF(I2033&lt;=0,0,IF(I2033&lt;=25000,I2033,IF(I2033&lt;=50000,ROUNDUP(I2033/2,0)+12500,IF(I2033&lt;=100000,ROUNDUP(I2033/4,0)+25000,50000)))),MIN(IF(H2033&lt;=0,0,IF(H2033&lt;=20000,H2033,IF(H2033&lt;=40000,ROUNDUP(H2033/2,0)+10000,IF(H2033&lt;=80000,ROUNDUP(H2033/4,0)+20000,40000))))+IF(I2033&lt;=0,0,IF(I2033&lt;=25000,I2033,IF(I2033&lt;=50000,ROUNDUP(I2033/2,0)+12500,IF(I2033&lt;=100000,ROUNDUP(I2033/4,0)+25000,50000)))),40000))))</f>
        <v/>
      </c>
      <c r="R2033" s="18">
        <f>MIN(120000,O2033+P2033+Q2033)</f>
        <v/>
      </c>
      <c r="S2033" s="18">
        <f>IF(F2033&lt;=0,IF(E2033&lt;=0,0,IF(E2033&lt;=12000,E2033,IF(E2033&lt;=32000,ROUNDUP(E2033/2,0)+6000,IF(E2033&lt;=56000,ROUNDUP(E2033/4,0)+14000,28000)))),IF(E2033&lt;=0,IF(F2033&lt;=0,0,IF(F2033&lt;=15000,F2033,IF(F2033&lt;=40000,ROUNDUP(F2033/2,0)+7500,IF(F2033&lt;=70000,ROUNDUP(F2033/4,0)+17500,35000)))),MAX(IF(F2033&lt;=0,0,IF(F2033&lt;=15000,F2033,IF(F2033&lt;=40000,ROUNDUP(F2033/2,0)+7500,IF(F2033&lt;=70000,ROUNDUP(F2033/4,0)+17500,35000)))),MIN(IF(E2033&lt;=0,0,IF(E2033&lt;=12000,E2033,IF(E2033&lt;=32000,ROUNDUP(E2033/2,0)+6000,IF(E2033&lt;=56000,ROUNDUP(E2033/4,0)+14000,28000))))+IF(F2033&lt;=0,0,IF(F2033&lt;=15000,F2033,IF(F2033&lt;=40000,ROUNDUP(F2033/2,0)+7500,IF(F2033&lt;=70000,ROUNDUP(F2033/4,0)+17500,35000)))),28000))))</f>
        <v/>
      </c>
      <c r="T2033" s="18">
        <f>IF(G2033&lt;=0,0,IF(G2033&lt;=12000,G2033,IF(G2033&lt;=32000,ROUNDUP(G2033/2,0)+6000,IF(G2033&lt;=56000,ROUNDUP(G2033/4,0)+14000,28000))))</f>
        <v/>
      </c>
      <c r="U2033" s="18">
        <f>IF(I2033&lt;=0,IF(H2033&lt;=0,0,IF(H2033&lt;=12000,H2033,IF(H2033&lt;=32000,ROUNDUP(H2033/2,0)+6000,IF(H2033&lt;=56000,ROUNDUP(H2033/4,0)+14000,28000)))),IF(H2033&lt;=0,IF(I2033&lt;=0,0,IF(I2033&lt;=15000,I2033,IF(I2033&lt;=40000,ROUNDUP(I2033/2,0)+7500,IF(I2033&lt;=70000,ROUNDUP(I2033/4,0)+17500,35000)))),MAX(IF(I2033&lt;=0,0,IF(I2033&lt;=15000,I2033,IF(I2033&lt;=40000,ROUNDUP(I2033/2,0)+7500,IF(I2033&lt;=70000,ROUNDUP(I2033/4,0)+17500,35000)))),MIN(IF(H2033&lt;=0,0,IF(H2033&lt;=12000,H2033,IF(H2033&lt;=32000,ROUNDUP(H2033/2,0)+6000,IF(H2033&lt;=56000,ROUNDUP(H2033/4,0)+14000,28000))))+IF(I2033&lt;=0,0,IF(I2033&lt;=15000,I2033,IF(I2033&lt;=40000,ROUNDUP(I2033/2,0)+7500,IF(I2033&lt;=70000,ROUNDUP(I2033/4,0)+17500,35000)))),28000))))</f>
        <v/>
      </c>
      <c r="V2033" s="18">
        <f>MIN(70000,S2033+T2033+U2033)</f>
        <v/>
      </c>
      <c r="W2033" s="18">
        <f>MAX(0,ROUNDDOWN(M2033-J2033-N2033-K2033-0,-3))</f>
        <v/>
      </c>
      <c r="X2033" s="18">
        <f>MAX(0,ROUNDDOWN(M2033-J2033-N2033-K2033-R2033,-3))</f>
        <v/>
      </c>
      <c r="Y2033" s="18">
        <f>IF(W2033&lt;=0,0,ROUNDDOWN((W2033*LOOKUP(W2033,{0,1950001,3300001,6950001,9000001,18000001,40000001},{0.05,0.1,0.2,0.23,0.33,0.4,0.45})-LOOKUP(W2033,{0,1950001,3300001,6950001,9000001,18000001,40000001},{0,97500,427500,636000,1536000,2796000,4796000}))*1.021,-2))</f>
        <v/>
      </c>
      <c r="Z2033" s="18">
        <f>IF(X2033&lt;=0,0,ROUNDDOWN((X2033*LOOKUP(X2033,{0,1950001,3300001,6950001,9000001,18000001,40000001},{0.05,0.1,0.2,0.23,0.33,0.4,0.45})-LOOKUP(X2033,{0,1950001,3300001,6950001,9000001,18000001,40000001},{0,97500,427500,636000,1536000,2796000,4796000}))*1.021,-2))</f>
        <v/>
      </c>
      <c r="AA2033" s="18">
        <f>MAX(0,ROUNDDOWN(M2033-J2033-430000-L2033-0,-3))</f>
        <v/>
      </c>
      <c r="AB2033" s="18">
        <f>MAX(0,ROUNDDOWN(M2033-J2033-430000-L2033-V2033,-3))</f>
        <v/>
      </c>
      <c r="AC2033" s="18">
        <f>IF(M2033&lt;=450000,0,MAX(0,ROUNDDOWN(AA2033*0.06-MIN(50000,AA2033)*0.03,-2))+MAX(0,ROUNDDOWN(AA2033*0.04-MIN(50000,AA2033)*0.02,-2)))</f>
        <v/>
      </c>
      <c r="AD2033" s="18">
        <f>IF(M2033&lt;=450000,0,MAX(0,ROUNDDOWN(AB2033*0.06-MIN(50000,AB2033)*0.03,-2))+MAX(0,ROUNDDOWN(AB2033*0.04-MIN(50000,AB2033)*0.02,-2)))</f>
        <v/>
      </c>
      <c r="AE2033" s="18">
        <f>Y2033-Z2033</f>
        <v/>
      </c>
      <c r="AF2033" s="18">
        <f>AC2033-AD2033</f>
        <v/>
      </c>
      <c r="AG2033" s="18">
        <f>AE2033+AF2033</f>
        <v/>
      </c>
      <c r="AH2033" s="20">
        <f>IF(W2033&lt;=0,0,LOOKUP(W2033,{0,1950001,3300001,6950001,9000001,18000001,40000001},{0.05,0.1,0.2,0.23,0.33,0.4,0.45}))</f>
        <v/>
      </c>
    </row>
    <row r="2034">
      <c r="A2034" t="inlineStr">
        <is>
          <t>1万円刻み 3区分8万円ずつ</t>
        </is>
      </c>
      <c r="B2034" s="18">
        <f>'4_1万円刻み'!$A$652</f>
        <v/>
      </c>
      <c r="C2034" s="19" t="n">
        <v>2026</v>
      </c>
      <c r="D2034" t="inlineStr">
        <is>
          <t>いいえ</t>
        </is>
      </c>
      <c r="E2034" s="18" t="n">
        <v>80000</v>
      </c>
      <c r="F2034" s="18" t="n">
        <v>0</v>
      </c>
      <c r="G2034" s="18" t="n">
        <v>80000</v>
      </c>
      <c r="H2034" s="18" t="n">
        <v>80000</v>
      </c>
      <c r="I2034" s="18" t="n">
        <v>0</v>
      </c>
      <c r="J2034" s="18">
        <f>ROUND(MIN(B2034/12,650000)*12*0.0915+MIN(B2034/12,1390000)*12*(0.0504+0)+B2034*0.005,0)</f>
        <v/>
      </c>
      <c r="K2034" s="18" t="n">
        <v>0</v>
      </c>
      <c r="L2034" s="18" t="n">
        <v>0</v>
      </c>
      <c r="M2034" s="18">
        <f>ROUND(IF(C2034&gt;=2026,IF(B2034&lt;741000,0,IF(B2034&lt;2191000,B2034-740000,IF(B2034&lt;2193000,1451000,IF(B2034&lt;2196000,1453000,IF(B2034&lt;2200000,1456000,IF(B2034&lt;3600000,ROUNDDOWN(B2034/4,-3)*2.8-80000,IF(B2034&lt;6600000,ROUNDDOWN(B2034/4,-3)*3.2-440000,IF(B2034&lt;8500000,ROUNDDOWN(B2034*0.9,0)-1100000,B2034-1950000)))))))),IF(B2034&lt;651000,0,IF(B2034&lt;1900000,B2034-650000,IF(B2034&lt;3600000,ROUNDDOWN(B2034/4,-3)*2.8-80000,IF(B2034&lt;6600000,ROUNDDOWN(B2034/4,-3)*3.2-440000,IF(B2034&lt;8500000,ROUNDDOWN(B2034*0.9,0)-1100000,B2034-1950000)))))),0)</f>
        <v/>
      </c>
      <c r="N2034" s="18">
        <f>IF(M2034&gt;23500000,NA(),IF(C2034&gt;=2026,IF(M2034&lt;=4890000,1040000,IF(M2034&lt;=6550000,670000,620000)),IF(M2034&lt;=1320000,950000,IF(M2034&lt;=3360000,880000,IF(M2034&lt;=4890000,680000,IF(M2034&lt;=6550000,630000,580000))))))</f>
        <v/>
      </c>
      <c r="O2034" s="18">
        <f>IF(F2034&lt;=0,IF(AND(D2034="はい",C2034&gt;=2026,C2034&lt;=2027),IF(E2034&lt;=0,0,IF(E2034&lt;=30000,E2034,IF(E2034&lt;=60000,ROUNDUP(E2034/2,0)+15000,IF(E2034&lt;=120000,ROUNDUP(E2034/4,0)+30000,60000)))),IF(E2034&lt;=0,0,IF(E2034&lt;=20000,E2034,IF(E2034&lt;=40000,ROUNDUP(E2034/2,0)+10000,IF(E2034&lt;=80000,ROUNDUP(E2034/4,0)+20000,40000))))),IF(E2034&lt;=0,IF(F2034&lt;=0,0,IF(F2034&lt;=25000,F2034,IF(F2034&lt;=50000,ROUNDUP(F2034/2,0)+12500,IF(F2034&lt;=100000,ROUNDUP(F2034/4,0)+25000,50000)))),MAX(IF(F2034&lt;=0,0,IF(F2034&lt;=25000,F2034,IF(F2034&lt;=50000,ROUNDUP(F2034/2,0)+12500,IF(F2034&lt;=100000,ROUNDUP(F2034/4,0)+25000,50000)))),MIN(IF(AND(D2034="はい",C2034&gt;=2026,C2034&lt;=2027),IF(E2034&lt;=0,0,IF(E2034&lt;=30000,E2034,IF(E2034&lt;=60000,ROUNDUP(E2034/2,0)+15000,IF(E2034&lt;=120000,ROUNDUP(E2034/4,0)+30000,60000)))),IF(E2034&lt;=0,0,IF(E2034&lt;=20000,E2034,IF(E2034&lt;=40000,ROUNDUP(E2034/2,0)+10000,IF(E2034&lt;=80000,ROUNDUP(E2034/4,0)+20000,40000)))))+IF(F2034&lt;=0,0,IF(F2034&lt;=25000,F2034,IF(F2034&lt;=50000,ROUNDUP(F2034/2,0)+12500,IF(F2034&lt;=100000,ROUNDUP(F2034/4,0)+25000,50000)))),IF(AND(D2034="はい",C2034&gt;=2026,C2034&lt;=2027),60000,40000)))))</f>
        <v/>
      </c>
      <c r="P2034" s="18">
        <f>IF(G2034&lt;=0,0,IF(G2034&lt;=20000,G2034,IF(G2034&lt;=40000,ROUNDUP(G2034/2,0)+10000,IF(G2034&lt;=80000,ROUNDUP(G2034/4,0)+20000,40000))))</f>
        <v/>
      </c>
      <c r="Q2034" s="18">
        <f>IF(I2034&lt;=0,IF(H2034&lt;=0,0,IF(H2034&lt;=20000,H2034,IF(H2034&lt;=40000,ROUNDUP(H2034/2,0)+10000,IF(H2034&lt;=80000,ROUNDUP(H2034/4,0)+20000,40000)))),IF(H2034&lt;=0,IF(I2034&lt;=0,0,IF(I2034&lt;=25000,I2034,IF(I2034&lt;=50000,ROUNDUP(I2034/2,0)+12500,IF(I2034&lt;=100000,ROUNDUP(I2034/4,0)+25000,50000)))),MAX(IF(I2034&lt;=0,0,IF(I2034&lt;=25000,I2034,IF(I2034&lt;=50000,ROUNDUP(I2034/2,0)+12500,IF(I2034&lt;=100000,ROUNDUP(I2034/4,0)+25000,50000)))),MIN(IF(H2034&lt;=0,0,IF(H2034&lt;=20000,H2034,IF(H2034&lt;=40000,ROUNDUP(H2034/2,0)+10000,IF(H2034&lt;=80000,ROUNDUP(H2034/4,0)+20000,40000))))+IF(I2034&lt;=0,0,IF(I2034&lt;=25000,I2034,IF(I2034&lt;=50000,ROUNDUP(I2034/2,0)+12500,IF(I2034&lt;=100000,ROUNDUP(I2034/4,0)+25000,50000)))),40000))))</f>
        <v/>
      </c>
      <c r="R2034" s="18">
        <f>MIN(120000,O2034+P2034+Q2034)</f>
        <v/>
      </c>
      <c r="S2034" s="18">
        <f>IF(F2034&lt;=0,IF(E2034&lt;=0,0,IF(E2034&lt;=12000,E2034,IF(E2034&lt;=32000,ROUNDUP(E2034/2,0)+6000,IF(E2034&lt;=56000,ROUNDUP(E2034/4,0)+14000,28000)))),IF(E2034&lt;=0,IF(F2034&lt;=0,0,IF(F2034&lt;=15000,F2034,IF(F2034&lt;=40000,ROUNDUP(F2034/2,0)+7500,IF(F2034&lt;=70000,ROUNDUP(F2034/4,0)+17500,35000)))),MAX(IF(F2034&lt;=0,0,IF(F2034&lt;=15000,F2034,IF(F2034&lt;=40000,ROUNDUP(F2034/2,0)+7500,IF(F2034&lt;=70000,ROUNDUP(F2034/4,0)+17500,35000)))),MIN(IF(E2034&lt;=0,0,IF(E2034&lt;=12000,E2034,IF(E2034&lt;=32000,ROUNDUP(E2034/2,0)+6000,IF(E2034&lt;=56000,ROUNDUP(E2034/4,0)+14000,28000))))+IF(F2034&lt;=0,0,IF(F2034&lt;=15000,F2034,IF(F2034&lt;=40000,ROUNDUP(F2034/2,0)+7500,IF(F2034&lt;=70000,ROUNDUP(F2034/4,0)+17500,35000)))),28000))))</f>
        <v/>
      </c>
      <c r="T2034" s="18">
        <f>IF(G2034&lt;=0,0,IF(G2034&lt;=12000,G2034,IF(G2034&lt;=32000,ROUNDUP(G2034/2,0)+6000,IF(G2034&lt;=56000,ROUNDUP(G2034/4,0)+14000,28000))))</f>
        <v/>
      </c>
      <c r="U2034" s="18">
        <f>IF(I2034&lt;=0,IF(H2034&lt;=0,0,IF(H2034&lt;=12000,H2034,IF(H2034&lt;=32000,ROUNDUP(H2034/2,0)+6000,IF(H2034&lt;=56000,ROUNDUP(H2034/4,0)+14000,28000)))),IF(H2034&lt;=0,IF(I2034&lt;=0,0,IF(I2034&lt;=15000,I2034,IF(I2034&lt;=40000,ROUNDUP(I2034/2,0)+7500,IF(I2034&lt;=70000,ROUNDUP(I2034/4,0)+17500,35000)))),MAX(IF(I2034&lt;=0,0,IF(I2034&lt;=15000,I2034,IF(I2034&lt;=40000,ROUNDUP(I2034/2,0)+7500,IF(I2034&lt;=70000,ROUNDUP(I2034/4,0)+17500,35000)))),MIN(IF(H2034&lt;=0,0,IF(H2034&lt;=12000,H2034,IF(H2034&lt;=32000,ROUNDUP(H2034/2,0)+6000,IF(H2034&lt;=56000,ROUNDUP(H2034/4,0)+14000,28000))))+IF(I2034&lt;=0,0,IF(I2034&lt;=15000,I2034,IF(I2034&lt;=40000,ROUNDUP(I2034/2,0)+7500,IF(I2034&lt;=70000,ROUNDUP(I2034/4,0)+17500,35000)))),28000))))</f>
        <v/>
      </c>
      <c r="V2034" s="18">
        <f>MIN(70000,S2034+T2034+U2034)</f>
        <v/>
      </c>
      <c r="W2034" s="18">
        <f>MAX(0,ROUNDDOWN(M2034-J2034-N2034-K2034-0,-3))</f>
        <v/>
      </c>
      <c r="X2034" s="18">
        <f>MAX(0,ROUNDDOWN(M2034-J2034-N2034-K2034-R2034,-3))</f>
        <v/>
      </c>
      <c r="Y2034" s="18">
        <f>IF(W2034&lt;=0,0,ROUNDDOWN((W2034*LOOKUP(W2034,{0,1950001,3300001,6950001,9000001,18000001,40000001},{0.05,0.1,0.2,0.23,0.33,0.4,0.45})-LOOKUP(W2034,{0,1950001,3300001,6950001,9000001,18000001,40000001},{0,97500,427500,636000,1536000,2796000,4796000}))*1.021,-2))</f>
        <v/>
      </c>
      <c r="Z2034" s="18">
        <f>IF(X2034&lt;=0,0,ROUNDDOWN((X2034*LOOKUP(X2034,{0,1950001,3300001,6950001,9000001,18000001,40000001},{0.05,0.1,0.2,0.23,0.33,0.4,0.45})-LOOKUP(X2034,{0,1950001,3300001,6950001,9000001,18000001,40000001},{0,97500,427500,636000,1536000,2796000,4796000}))*1.021,-2))</f>
        <v/>
      </c>
      <c r="AA2034" s="18">
        <f>MAX(0,ROUNDDOWN(M2034-J2034-430000-L2034-0,-3))</f>
        <v/>
      </c>
      <c r="AB2034" s="18">
        <f>MAX(0,ROUNDDOWN(M2034-J2034-430000-L2034-V2034,-3))</f>
        <v/>
      </c>
      <c r="AC2034" s="18">
        <f>IF(M2034&lt;=450000,0,MAX(0,ROUNDDOWN(AA2034*0.06-MIN(50000,AA2034)*0.03,-2))+MAX(0,ROUNDDOWN(AA2034*0.04-MIN(50000,AA2034)*0.02,-2)))</f>
        <v/>
      </c>
      <c r="AD2034" s="18">
        <f>IF(M2034&lt;=450000,0,MAX(0,ROUNDDOWN(AB2034*0.06-MIN(50000,AB2034)*0.03,-2))+MAX(0,ROUNDDOWN(AB2034*0.04-MIN(50000,AB2034)*0.02,-2)))</f>
        <v/>
      </c>
      <c r="AE2034" s="18">
        <f>Y2034-Z2034</f>
        <v/>
      </c>
      <c r="AF2034" s="18">
        <f>AC2034-AD2034</f>
        <v/>
      </c>
      <c r="AG2034" s="18">
        <f>AE2034+AF2034</f>
        <v/>
      </c>
      <c r="AH2034" s="20">
        <f>IF(W2034&lt;=0,0,LOOKUP(W2034,{0,1950001,3300001,6950001,9000001,18000001,40000001},{0.05,0.1,0.2,0.23,0.33,0.4,0.45}))</f>
        <v/>
      </c>
    </row>
    <row r="2035">
      <c r="A2035" t="inlineStr">
        <is>
          <t>1万円刻み 一般8万円</t>
        </is>
      </c>
      <c r="B2035" s="18">
        <f>'4_1万円刻み'!$A$652</f>
        <v/>
      </c>
      <c r="C2035" s="19" t="n">
        <v>2026</v>
      </c>
      <c r="D2035" t="inlineStr">
        <is>
          <t>いいえ</t>
        </is>
      </c>
      <c r="E2035" s="18" t="n">
        <v>80000</v>
      </c>
      <c r="F2035" s="18" t="n">
        <v>0</v>
      </c>
      <c r="G2035" s="18" t="n">
        <v>0</v>
      </c>
      <c r="H2035" s="18" t="n">
        <v>0</v>
      </c>
      <c r="I2035" s="18" t="n">
        <v>0</v>
      </c>
      <c r="J2035" s="18">
        <f>ROUND(MIN(B2035/12,650000)*12*0.0915+MIN(B2035/12,1390000)*12*(0.0504+0)+B2035*0.005,0)</f>
        <v/>
      </c>
      <c r="K2035" s="18" t="n">
        <v>0</v>
      </c>
      <c r="L2035" s="18" t="n">
        <v>0</v>
      </c>
      <c r="M2035" s="18">
        <f>ROUND(IF(C2035&gt;=2026,IF(B2035&lt;741000,0,IF(B2035&lt;2191000,B2035-740000,IF(B2035&lt;2193000,1451000,IF(B2035&lt;2196000,1453000,IF(B2035&lt;2200000,1456000,IF(B2035&lt;3600000,ROUNDDOWN(B2035/4,-3)*2.8-80000,IF(B2035&lt;6600000,ROUNDDOWN(B2035/4,-3)*3.2-440000,IF(B2035&lt;8500000,ROUNDDOWN(B2035*0.9,0)-1100000,B2035-1950000)))))))),IF(B2035&lt;651000,0,IF(B2035&lt;1900000,B2035-650000,IF(B2035&lt;3600000,ROUNDDOWN(B2035/4,-3)*2.8-80000,IF(B2035&lt;6600000,ROUNDDOWN(B2035/4,-3)*3.2-440000,IF(B2035&lt;8500000,ROUNDDOWN(B2035*0.9,0)-1100000,B2035-1950000)))))),0)</f>
        <v/>
      </c>
      <c r="N2035" s="18">
        <f>IF(M2035&gt;23500000,NA(),IF(C2035&gt;=2026,IF(M2035&lt;=4890000,1040000,IF(M2035&lt;=6550000,670000,620000)),IF(M2035&lt;=1320000,950000,IF(M2035&lt;=3360000,880000,IF(M2035&lt;=4890000,680000,IF(M2035&lt;=6550000,630000,580000))))))</f>
        <v/>
      </c>
      <c r="O2035" s="18">
        <f>IF(F2035&lt;=0,IF(AND(D2035="はい",C2035&gt;=2026,C2035&lt;=2027),IF(E2035&lt;=0,0,IF(E2035&lt;=30000,E2035,IF(E2035&lt;=60000,ROUNDUP(E2035/2,0)+15000,IF(E2035&lt;=120000,ROUNDUP(E2035/4,0)+30000,60000)))),IF(E2035&lt;=0,0,IF(E2035&lt;=20000,E2035,IF(E2035&lt;=40000,ROUNDUP(E2035/2,0)+10000,IF(E2035&lt;=80000,ROUNDUP(E2035/4,0)+20000,40000))))),IF(E2035&lt;=0,IF(F2035&lt;=0,0,IF(F2035&lt;=25000,F2035,IF(F2035&lt;=50000,ROUNDUP(F2035/2,0)+12500,IF(F2035&lt;=100000,ROUNDUP(F2035/4,0)+25000,50000)))),MAX(IF(F2035&lt;=0,0,IF(F2035&lt;=25000,F2035,IF(F2035&lt;=50000,ROUNDUP(F2035/2,0)+12500,IF(F2035&lt;=100000,ROUNDUP(F2035/4,0)+25000,50000)))),MIN(IF(AND(D2035="はい",C2035&gt;=2026,C2035&lt;=2027),IF(E2035&lt;=0,0,IF(E2035&lt;=30000,E2035,IF(E2035&lt;=60000,ROUNDUP(E2035/2,0)+15000,IF(E2035&lt;=120000,ROUNDUP(E2035/4,0)+30000,60000)))),IF(E2035&lt;=0,0,IF(E2035&lt;=20000,E2035,IF(E2035&lt;=40000,ROUNDUP(E2035/2,0)+10000,IF(E2035&lt;=80000,ROUNDUP(E2035/4,0)+20000,40000)))))+IF(F2035&lt;=0,0,IF(F2035&lt;=25000,F2035,IF(F2035&lt;=50000,ROUNDUP(F2035/2,0)+12500,IF(F2035&lt;=100000,ROUNDUP(F2035/4,0)+25000,50000)))),IF(AND(D2035="はい",C2035&gt;=2026,C2035&lt;=2027),60000,40000)))))</f>
        <v/>
      </c>
      <c r="P2035" s="18">
        <f>IF(G2035&lt;=0,0,IF(G2035&lt;=20000,G2035,IF(G2035&lt;=40000,ROUNDUP(G2035/2,0)+10000,IF(G2035&lt;=80000,ROUNDUP(G2035/4,0)+20000,40000))))</f>
        <v/>
      </c>
      <c r="Q2035" s="18">
        <f>IF(I2035&lt;=0,IF(H2035&lt;=0,0,IF(H2035&lt;=20000,H2035,IF(H2035&lt;=40000,ROUNDUP(H2035/2,0)+10000,IF(H2035&lt;=80000,ROUNDUP(H2035/4,0)+20000,40000)))),IF(H2035&lt;=0,IF(I2035&lt;=0,0,IF(I2035&lt;=25000,I2035,IF(I2035&lt;=50000,ROUNDUP(I2035/2,0)+12500,IF(I2035&lt;=100000,ROUNDUP(I2035/4,0)+25000,50000)))),MAX(IF(I2035&lt;=0,0,IF(I2035&lt;=25000,I2035,IF(I2035&lt;=50000,ROUNDUP(I2035/2,0)+12500,IF(I2035&lt;=100000,ROUNDUP(I2035/4,0)+25000,50000)))),MIN(IF(H2035&lt;=0,0,IF(H2035&lt;=20000,H2035,IF(H2035&lt;=40000,ROUNDUP(H2035/2,0)+10000,IF(H2035&lt;=80000,ROUNDUP(H2035/4,0)+20000,40000))))+IF(I2035&lt;=0,0,IF(I2035&lt;=25000,I2035,IF(I2035&lt;=50000,ROUNDUP(I2035/2,0)+12500,IF(I2035&lt;=100000,ROUNDUP(I2035/4,0)+25000,50000)))),40000))))</f>
        <v/>
      </c>
      <c r="R2035" s="18">
        <f>MIN(120000,O2035+P2035+Q2035)</f>
        <v/>
      </c>
      <c r="S2035" s="18">
        <f>IF(F2035&lt;=0,IF(E2035&lt;=0,0,IF(E2035&lt;=12000,E2035,IF(E2035&lt;=32000,ROUNDUP(E2035/2,0)+6000,IF(E2035&lt;=56000,ROUNDUP(E2035/4,0)+14000,28000)))),IF(E2035&lt;=0,IF(F2035&lt;=0,0,IF(F2035&lt;=15000,F2035,IF(F2035&lt;=40000,ROUNDUP(F2035/2,0)+7500,IF(F2035&lt;=70000,ROUNDUP(F2035/4,0)+17500,35000)))),MAX(IF(F2035&lt;=0,0,IF(F2035&lt;=15000,F2035,IF(F2035&lt;=40000,ROUNDUP(F2035/2,0)+7500,IF(F2035&lt;=70000,ROUNDUP(F2035/4,0)+17500,35000)))),MIN(IF(E2035&lt;=0,0,IF(E2035&lt;=12000,E2035,IF(E2035&lt;=32000,ROUNDUP(E2035/2,0)+6000,IF(E2035&lt;=56000,ROUNDUP(E2035/4,0)+14000,28000))))+IF(F2035&lt;=0,0,IF(F2035&lt;=15000,F2035,IF(F2035&lt;=40000,ROUNDUP(F2035/2,0)+7500,IF(F2035&lt;=70000,ROUNDUP(F2035/4,0)+17500,35000)))),28000))))</f>
        <v/>
      </c>
      <c r="T2035" s="18">
        <f>IF(G2035&lt;=0,0,IF(G2035&lt;=12000,G2035,IF(G2035&lt;=32000,ROUNDUP(G2035/2,0)+6000,IF(G2035&lt;=56000,ROUNDUP(G2035/4,0)+14000,28000))))</f>
        <v/>
      </c>
      <c r="U2035" s="18">
        <f>IF(I2035&lt;=0,IF(H2035&lt;=0,0,IF(H2035&lt;=12000,H2035,IF(H2035&lt;=32000,ROUNDUP(H2035/2,0)+6000,IF(H2035&lt;=56000,ROUNDUP(H2035/4,0)+14000,28000)))),IF(H2035&lt;=0,IF(I2035&lt;=0,0,IF(I2035&lt;=15000,I2035,IF(I2035&lt;=40000,ROUNDUP(I2035/2,0)+7500,IF(I2035&lt;=70000,ROUNDUP(I2035/4,0)+17500,35000)))),MAX(IF(I2035&lt;=0,0,IF(I2035&lt;=15000,I2035,IF(I2035&lt;=40000,ROUNDUP(I2035/2,0)+7500,IF(I2035&lt;=70000,ROUNDUP(I2035/4,0)+17500,35000)))),MIN(IF(H2035&lt;=0,0,IF(H2035&lt;=12000,H2035,IF(H2035&lt;=32000,ROUNDUP(H2035/2,0)+6000,IF(H2035&lt;=56000,ROUNDUP(H2035/4,0)+14000,28000))))+IF(I2035&lt;=0,0,IF(I2035&lt;=15000,I2035,IF(I2035&lt;=40000,ROUNDUP(I2035/2,0)+7500,IF(I2035&lt;=70000,ROUNDUP(I2035/4,0)+17500,35000)))),28000))))</f>
        <v/>
      </c>
      <c r="V2035" s="18">
        <f>MIN(70000,S2035+T2035+U2035)</f>
        <v/>
      </c>
      <c r="W2035" s="18">
        <f>MAX(0,ROUNDDOWN(M2035-J2035-N2035-K2035-0,-3))</f>
        <v/>
      </c>
      <c r="X2035" s="18">
        <f>MAX(0,ROUNDDOWN(M2035-J2035-N2035-K2035-R2035,-3))</f>
        <v/>
      </c>
      <c r="Y2035" s="18">
        <f>IF(W2035&lt;=0,0,ROUNDDOWN((W2035*LOOKUP(W2035,{0,1950001,3300001,6950001,9000001,18000001,40000001},{0.05,0.1,0.2,0.23,0.33,0.4,0.45})-LOOKUP(W2035,{0,1950001,3300001,6950001,9000001,18000001,40000001},{0,97500,427500,636000,1536000,2796000,4796000}))*1.021,-2))</f>
        <v/>
      </c>
      <c r="Z2035" s="18">
        <f>IF(X2035&lt;=0,0,ROUNDDOWN((X2035*LOOKUP(X2035,{0,1950001,3300001,6950001,9000001,18000001,40000001},{0.05,0.1,0.2,0.23,0.33,0.4,0.45})-LOOKUP(X2035,{0,1950001,3300001,6950001,9000001,18000001,40000001},{0,97500,427500,636000,1536000,2796000,4796000}))*1.021,-2))</f>
        <v/>
      </c>
      <c r="AA2035" s="18">
        <f>MAX(0,ROUNDDOWN(M2035-J2035-430000-L2035-0,-3))</f>
        <v/>
      </c>
      <c r="AB2035" s="18">
        <f>MAX(0,ROUNDDOWN(M2035-J2035-430000-L2035-V2035,-3))</f>
        <v/>
      </c>
      <c r="AC2035" s="18">
        <f>IF(M2035&lt;=450000,0,MAX(0,ROUNDDOWN(AA2035*0.06-MIN(50000,AA2035)*0.03,-2))+MAX(0,ROUNDDOWN(AA2035*0.04-MIN(50000,AA2035)*0.02,-2)))</f>
        <v/>
      </c>
      <c r="AD2035" s="18">
        <f>IF(M2035&lt;=450000,0,MAX(0,ROUNDDOWN(AB2035*0.06-MIN(50000,AB2035)*0.03,-2))+MAX(0,ROUNDDOWN(AB2035*0.04-MIN(50000,AB2035)*0.02,-2)))</f>
        <v/>
      </c>
      <c r="AE2035" s="18">
        <f>Y2035-Z2035</f>
        <v/>
      </c>
      <c r="AF2035" s="18">
        <f>AC2035-AD2035</f>
        <v/>
      </c>
      <c r="AG2035" s="18">
        <f>AE2035+AF2035</f>
        <v/>
      </c>
      <c r="AH2035" s="20">
        <f>IF(W2035&lt;=0,0,LOOKUP(W2035,{0,1950001,3300001,6950001,9000001,18000001,40000001},{0.05,0.1,0.2,0.23,0.33,0.4,0.45}))</f>
        <v/>
      </c>
    </row>
    <row r="2036">
      <c r="A2036" t="inlineStr">
        <is>
          <t>1万円刻み 特例あり一般12万円</t>
        </is>
      </c>
      <c r="B2036" s="18">
        <f>'4_1万円刻み'!$A$652</f>
        <v/>
      </c>
      <c r="C2036" s="19" t="n">
        <v>2026</v>
      </c>
      <c r="D2036" t="inlineStr">
        <is>
          <t>はい</t>
        </is>
      </c>
      <c r="E2036" s="18" t="n">
        <v>120000</v>
      </c>
      <c r="F2036" s="18" t="n">
        <v>0</v>
      </c>
      <c r="G2036" s="18" t="n">
        <v>0</v>
      </c>
      <c r="H2036" s="18" t="n">
        <v>0</v>
      </c>
      <c r="I2036" s="18" t="n">
        <v>0</v>
      </c>
      <c r="J2036" s="18">
        <f>ROUND(MIN(B2036/12,650000)*12*0.0915+MIN(B2036/12,1390000)*12*(0.0504+0)+B2036*0.005,0)</f>
        <v/>
      </c>
      <c r="K2036" s="18" t="n">
        <v>0</v>
      </c>
      <c r="L2036" s="18" t="n">
        <v>0</v>
      </c>
      <c r="M2036" s="18">
        <f>ROUND(IF(C2036&gt;=2026,IF(B2036&lt;741000,0,IF(B2036&lt;2191000,B2036-740000,IF(B2036&lt;2193000,1451000,IF(B2036&lt;2196000,1453000,IF(B2036&lt;2200000,1456000,IF(B2036&lt;3600000,ROUNDDOWN(B2036/4,-3)*2.8-80000,IF(B2036&lt;6600000,ROUNDDOWN(B2036/4,-3)*3.2-440000,IF(B2036&lt;8500000,ROUNDDOWN(B2036*0.9,0)-1100000,B2036-1950000)))))))),IF(B2036&lt;651000,0,IF(B2036&lt;1900000,B2036-650000,IF(B2036&lt;3600000,ROUNDDOWN(B2036/4,-3)*2.8-80000,IF(B2036&lt;6600000,ROUNDDOWN(B2036/4,-3)*3.2-440000,IF(B2036&lt;8500000,ROUNDDOWN(B2036*0.9,0)-1100000,B2036-1950000)))))),0)</f>
        <v/>
      </c>
      <c r="N2036" s="18">
        <f>IF(M2036&gt;23500000,NA(),IF(C2036&gt;=2026,IF(M2036&lt;=4890000,1040000,IF(M2036&lt;=6550000,670000,620000)),IF(M2036&lt;=1320000,950000,IF(M2036&lt;=3360000,880000,IF(M2036&lt;=4890000,680000,IF(M2036&lt;=6550000,630000,580000))))))</f>
        <v/>
      </c>
      <c r="O2036" s="18">
        <f>IF(F2036&lt;=0,IF(AND(D2036="はい",C2036&gt;=2026,C2036&lt;=2027),IF(E2036&lt;=0,0,IF(E2036&lt;=30000,E2036,IF(E2036&lt;=60000,ROUNDUP(E2036/2,0)+15000,IF(E2036&lt;=120000,ROUNDUP(E2036/4,0)+30000,60000)))),IF(E2036&lt;=0,0,IF(E2036&lt;=20000,E2036,IF(E2036&lt;=40000,ROUNDUP(E2036/2,0)+10000,IF(E2036&lt;=80000,ROUNDUP(E2036/4,0)+20000,40000))))),IF(E2036&lt;=0,IF(F2036&lt;=0,0,IF(F2036&lt;=25000,F2036,IF(F2036&lt;=50000,ROUNDUP(F2036/2,0)+12500,IF(F2036&lt;=100000,ROUNDUP(F2036/4,0)+25000,50000)))),MAX(IF(F2036&lt;=0,0,IF(F2036&lt;=25000,F2036,IF(F2036&lt;=50000,ROUNDUP(F2036/2,0)+12500,IF(F2036&lt;=100000,ROUNDUP(F2036/4,0)+25000,50000)))),MIN(IF(AND(D2036="はい",C2036&gt;=2026,C2036&lt;=2027),IF(E2036&lt;=0,0,IF(E2036&lt;=30000,E2036,IF(E2036&lt;=60000,ROUNDUP(E2036/2,0)+15000,IF(E2036&lt;=120000,ROUNDUP(E2036/4,0)+30000,60000)))),IF(E2036&lt;=0,0,IF(E2036&lt;=20000,E2036,IF(E2036&lt;=40000,ROUNDUP(E2036/2,0)+10000,IF(E2036&lt;=80000,ROUNDUP(E2036/4,0)+20000,40000)))))+IF(F2036&lt;=0,0,IF(F2036&lt;=25000,F2036,IF(F2036&lt;=50000,ROUNDUP(F2036/2,0)+12500,IF(F2036&lt;=100000,ROUNDUP(F2036/4,0)+25000,50000)))),IF(AND(D2036="はい",C2036&gt;=2026,C2036&lt;=2027),60000,40000)))))</f>
        <v/>
      </c>
      <c r="P2036" s="18">
        <f>IF(G2036&lt;=0,0,IF(G2036&lt;=20000,G2036,IF(G2036&lt;=40000,ROUNDUP(G2036/2,0)+10000,IF(G2036&lt;=80000,ROUNDUP(G2036/4,0)+20000,40000))))</f>
        <v/>
      </c>
      <c r="Q2036" s="18">
        <f>IF(I2036&lt;=0,IF(H2036&lt;=0,0,IF(H2036&lt;=20000,H2036,IF(H2036&lt;=40000,ROUNDUP(H2036/2,0)+10000,IF(H2036&lt;=80000,ROUNDUP(H2036/4,0)+20000,40000)))),IF(H2036&lt;=0,IF(I2036&lt;=0,0,IF(I2036&lt;=25000,I2036,IF(I2036&lt;=50000,ROUNDUP(I2036/2,0)+12500,IF(I2036&lt;=100000,ROUNDUP(I2036/4,0)+25000,50000)))),MAX(IF(I2036&lt;=0,0,IF(I2036&lt;=25000,I2036,IF(I2036&lt;=50000,ROUNDUP(I2036/2,0)+12500,IF(I2036&lt;=100000,ROUNDUP(I2036/4,0)+25000,50000)))),MIN(IF(H2036&lt;=0,0,IF(H2036&lt;=20000,H2036,IF(H2036&lt;=40000,ROUNDUP(H2036/2,0)+10000,IF(H2036&lt;=80000,ROUNDUP(H2036/4,0)+20000,40000))))+IF(I2036&lt;=0,0,IF(I2036&lt;=25000,I2036,IF(I2036&lt;=50000,ROUNDUP(I2036/2,0)+12500,IF(I2036&lt;=100000,ROUNDUP(I2036/4,0)+25000,50000)))),40000))))</f>
        <v/>
      </c>
      <c r="R2036" s="18">
        <f>MIN(120000,O2036+P2036+Q2036)</f>
        <v/>
      </c>
      <c r="S2036" s="18">
        <f>IF(F2036&lt;=0,IF(E2036&lt;=0,0,IF(E2036&lt;=12000,E2036,IF(E2036&lt;=32000,ROUNDUP(E2036/2,0)+6000,IF(E2036&lt;=56000,ROUNDUP(E2036/4,0)+14000,28000)))),IF(E2036&lt;=0,IF(F2036&lt;=0,0,IF(F2036&lt;=15000,F2036,IF(F2036&lt;=40000,ROUNDUP(F2036/2,0)+7500,IF(F2036&lt;=70000,ROUNDUP(F2036/4,0)+17500,35000)))),MAX(IF(F2036&lt;=0,0,IF(F2036&lt;=15000,F2036,IF(F2036&lt;=40000,ROUNDUP(F2036/2,0)+7500,IF(F2036&lt;=70000,ROUNDUP(F2036/4,0)+17500,35000)))),MIN(IF(E2036&lt;=0,0,IF(E2036&lt;=12000,E2036,IF(E2036&lt;=32000,ROUNDUP(E2036/2,0)+6000,IF(E2036&lt;=56000,ROUNDUP(E2036/4,0)+14000,28000))))+IF(F2036&lt;=0,0,IF(F2036&lt;=15000,F2036,IF(F2036&lt;=40000,ROUNDUP(F2036/2,0)+7500,IF(F2036&lt;=70000,ROUNDUP(F2036/4,0)+17500,35000)))),28000))))</f>
        <v/>
      </c>
      <c r="T2036" s="18">
        <f>IF(G2036&lt;=0,0,IF(G2036&lt;=12000,G2036,IF(G2036&lt;=32000,ROUNDUP(G2036/2,0)+6000,IF(G2036&lt;=56000,ROUNDUP(G2036/4,0)+14000,28000))))</f>
        <v/>
      </c>
      <c r="U2036" s="18">
        <f>IF(I2036&lt;=0,IF(H2036&lt;=0,0,IF(H2036&lt;=12000,H2036,IF(H2036&lt;=32000,ROUNDUP(H2036/2,0)+6000,IF(H2036&lt;=56000,ROUNDUP(H2036/4,0)+14000,28000)))),IF(H2036&lt;=0,IF(I2036&lt;=0,0,IF(I2036&lt;=15000,I2036,IF(I2036&lt;=40000,ROUNDUP(I2036/2,0)+7500,IF(I2036&lt;=70000,ROUNDUP(I2036/4,0)+17500,35000)))),MAX(IF(I2036&lt;=0,0,IF(I2036&lt;=15000,I2036,IF(I2036&lt;=40000,ROUNDUP(I2036/2,0)+7500,IF(I2036&lt;=70000,ROUNDUP(I2036/4,0)+17500,35000)))),MIN(IF(H2036&lt;=0,0,IF(H2036&lt;=12000,H2036,IF(H2036&lt;=32000,ROUNDUP(H2036/2,0)+6000,IF(H2036&lt;=56000,ROUNDUP(H2036/4,0)+14000,28000))))+IF(I2036&lt;=0,0,IF(I2036&lt;=15000,I2036,IF(I2036&lt;=40000,ROUNDUP(I2036/2,0)+7500,IF(I2036&lt;=70000,ROUNDUP(I2036/4,0)+17500,35000)))),28000))))</f>
        <v/>
      </c>
      <c r="V2036" s="18">
        <f>MIN(70000,S2036+T2036+U2036)</f>
        <v/>
      </c>
      <c r="W2036" s="18">
        <f>MAX(0,ROUNDDOWN(M2036-J2036-N2036-K2036-0,-3))</f>
        <v/>
      </c>
      <c r="X2036" s="18">
        <f>MAX(0,ROUNDDOWN(M2036-J2036-N2036-K2036-R2036,-3))</f>
        <v/>
      </c>
      <c r="Y2036" s="18">
        <f>IF(W2036&lt;=0,0,ROUNDDOWN((W2036*LOOKUP(W2036,{0,1950001,3300001,6950001,9000001,18000001,40000001},{0.05,0.1,0.2,0.23,0.33,0.4,0.45})-LOOKUP(W2036,{0,1950001,3300001,6950001,9000001,18000001,40000001},{0,97500,427500,636000,1536000,2796000,4796000}))*1.021,-2))</f>
        <v/>
      </c>
      <c r="Z2036" s="18">
        <f>IF(X2036&lt;=0,0,ROUNDDOWN((X2036*LOOKUP(X2036,{0,1950001,3300001,6950001,9000001,18000001,40000001},{0.05,0.1,0.2,0.23,0.33,0.4,0.45})-LOOKUP(X2036,{0,1950001,3300001,6950001,9000001,18000001,40000001},{0,97500,427500,636000,1536000,2796000,4796000}))*1.021,-2))</f>
        <v/>
      </c>
      <c r="AA2036" s="18">
        <f>MAX(0,ROUNDDOWN(M2036-J2036-430000-L2036-0,-3))</f>
        <v/>
      </c>
      <c r="AB2036" s="18">
        <f>MAX(0,ROUNDDOWN(M2036-J2036-430000-L2036-V2036,-3))</f>
        <v/>
      </c>
      <c r="AC2036" s="18">
        <f>IF(M2036&lt;=450000,0,MAX(0,ROUNDDOWN(AA2036*0.06-MIN(50000,AA2036)*0.03,-2))+MAX(0,ROUNDDOWN(AA2036*0.04-MIN(50000,AA2036)*0.02,-2)))</f>
        <v/>
      </c>
      <c r="AD2036" s="18">
        <f>IF(M2036&lt;=450000,0,MAX(0,ROUNDDOWN(AB2036*0.06-MIN(50000,AB2036)*0.03,-2))+MAX(0,ROUNDDOWN(AB2036*0.04-MIN(50000,AB2036)*0.02,-2)))</f>
        <v/>
      </c>
      <c r="AE2036" s="18">
        <f>Y2036-Z2036</f>
        <v/>
      </c>
      <c r="AF2036" s="18">
        <f>AC2036-AD2036</f>
        <v/>
      </c>
      <c r="AG2036" s="18">
        <f>AE2036+AF2036</f>
        <v/>
      </c>
      <c r="AH2036" s="20">
        <f>IF(W2036&lt;=0,0,LOOKUP(W2036,{0,1950001,3300001,6950001,9000001,18000001,40000001},{0.05,0.1,0.2,0.23,0.33,0.4,0.45}))</f>
        <v/>
      </c>
    </row>
    <row r="2037">
      <c r="A2037" t="inlineStr">
        <is>
          <t>1万円刻み 3区分8万円ずつ</t>
        </is>
      </c>
      <c r="B2037" s="18">
        <f>'4_1万円刻み'!$A$653</f>
        <v/>
      </c>
      <c r="C2037" s="19" t="n">
        <v>2026</v>
      </c>
      <c r="D2037" t="inlineStr">
        <is>
          <t>いいえ</t>
        </is>
      </c>
      <c r="E2037" s="18" t="n">
        <v>80000</v>
      </c>
      <c r="F2037" s="18" t="n">
        <v>0</v>
      </c>
      <c r="G2037" s="18" t="n">
        <v>80000</v>
      </c>
      <c r="H2037" s="18" t="n">
        <v>80000</v>
      </c>
      <c r="I2037" s="18" t="n">
        <v>0</v>
      </c>
      <c r="J2037" s="18">
        <f>ROUND(MIN(B2037/12,650000)*12*0.0915+MIN(B2037/12,1390000)*12*(0.0504+0)+B2037*0.005,0)</f>
        <v/>
      </c>
      <c r="K2037" s="18" t="n">
        <v>0</v>
      </c>
      <c r="L2037" s="18" t="n">
        <v>0</v>
      </c>
      <c r="M2037" s="18">
        <f>ROUND(IF(C2037&gt;=2026,IF(B2037&lt;741000,0,IF(B2037&lt;2191000,B2037-740000,IF(B2037&lt;2193000,1451000,IF(B2037&lt;2196000,1453000,IF(B2037&lt;2200000,1456000,IF(B2037&lt;3600000,ROUNDDOWN(B2037/4,-3)*2.8-80000,IF(B2037&lt;6600000,ROUNDDOWN(B2037/4,-3)*3.2-440000,IF(B2037&lt;8500000,ROUNDDOWN(B2037*0.9,0)-1100000,B2037-1950000)))))))),IF(B2037&lt;651000,0,IF(B2037&lt;1900000,B2037-650000,IF(B2037&lt;3600000,ROUNDDOWN(B2037/4,-3)*2.8-80000,IF(B2037&lt;6600000,ROUNDDOWN(B2037/4,-3)*3.2-440000,IF(B2037&lt;8500000,ROUNDDOWN(B2037*0.9,0)-1100000,B2037-1950000)))))),0)</f>
        <v/>
      </c>
      <c r="N2037" s="18">
        <f>IF(M2037&gt;23500000,NA(),IF(C2037&gt;=2026,IF(M2037&lt;=4890000,1040000,IF(M2037&lt;=6550000,670000,620000)),IF(M2037&lt;=1320000,950000,IF(M2037&lt;=3360000,880000,IF(M2037&lt;=4890000,680000,IF(M2037&lt;=6550000,630000,580000))))))</f>
        <v/>
      </c>
      <c r="O2037" s="18">
        <f>IF(F2037&lt;=0,IF(AND(D2037="はい",C2037&gt;=2026,C2037&lt;=2027),IF(E2037&lt;=0,0,IF(E2037&lt;=30000,E2037,IF(E2037&lt;=60000,ROUNDUP(E2037/2,0)+15000,IF(E2037&lt;=120000,ROUNDUP(E2037/4,0)+30000,60000)))),IF(E2037&lt;=0,0,IF(E2037&lt;=20000,E2037,IF(E2037&lt;=40000,ROUNDUP(E2037/2,0)+10000,IF(E2037&lt;=80000,ROUNDUP(E2037/4,0)+20000,40000))))),IF(E2037&lt;=0,IF(F2037&lt;=0,0,IF(F2037&lt;=25000,F2037,IF(F2037&lt;=50000,ROUNDUP(F2037/2,0)+12500,IF(F2037&lt;=100000,ROUNDUP(F2037/4,0)+25000,50000)))),MAX(IF(F2037&lt;=0,0,IF(F2037&lt;=25000,F2037,IF(F2037&lt;=50000,ROUNDUP(F2037/2,0)+12500,IF(F2037&lt;=100000,ROUNDUP(F2037/4,0)+25000,50000)))),MIN(IF(AND(D2037="はい",C2037&gt;=2026,C2037&lt;=2027),IF(E2037&lt;=0,0,IF(E2037&lt;=30000,E2037,IF(E2037&lt;=60000,ROUNDUP(E2037/2,0)+15000,IF(E2037&lt;=120000,ROUNDUP(E2037/4,0)+30000,60000)))),IF(E2037&lt;=0,0,IF(E2037&lt;=20000,E2037,IF(E2037&lt;=40000,ROUNDUP(E2037/2,0)+10000,IF(E2037&lt;=80000,ROUNDUP(E2037/4,0)+20000,40000)))))+IF(F2037&lt;=0,0,IF(F2037&lt;=25000,F2037,IF(F2037&lt;=50000,ROUNDUP(F2037/2,0)+12500,IF(F2037&lt;=100000,ROUNDUP(F2037/4,0)+25000,50000)))),IF(AND(D2037="はい",C2037&gt;=2026,C2037&lt;=2027),60000,40000)))))</f>
        <v/>
      </c>
      <c r="P2037" s="18">
        <f>IF(G2037&lt;=0,0,IF(G2037&lt;=20000,G2037,IF(G2037&lt;=40000,ROUNDUP(G2037/2,0)+10000,IF(G2037&lt;=80000,ROUNDUP(G2037/4,0)+20000,40000))))</f>
        <v/>
      </c>
      <c r="Q2037" s="18">
        <f>IF(I2037&lt;=0,IF(H2037&lt;=0,0,IF(H2037&lt;=20000,H2037,IF(H2037&lt;=40000,ROUNDUP(H2037/2,0)+10000,IF(H2037&lt;=80000,ROUNDUP(H2037/4,0)+20000,40000)))),IF(H2037&lt;=0,IF(I2037&lt;=0,0,IF(I2037&lt;=25000,I2037,IF(I2037&lt;=50000,ROUNDUP(I2037/2,0)+12500,IF(I2037&lt;=100000,ROUNDUP(I2037/4,0)+25000,50000)))),MAX(IF(I2037&lt;=0,0,IF(I2037&lt;=25000,I2037,IF(I2037&lt;=50000,ROUNDUP(I2037/2,0)+12500,IF(I2037&lt;=100000,ROUNDUP(I2037/4,0)+25000,50000)))),MIN(IF(H2037&lt;=0,0,IF(H2037&lt;=20000,H2037,IF(H2037&lt;=40000,ROUNDUP(H2037/2,0)+10000,IF(H2037&lt;=80000,ROUNDUP(H2037/4,0)+20000,40000))))+IF(I2037&lt;=0,0,IF(I2037&lt;=25000,I2037,IF(I2037&lt;=50000,ROUNDUP(I2037/2,0)+12500,IF(I2037&lt;=100000,ROUNDUP(I2037/4,0)+25000,50000)))),40000))))</f>
        <v/>
      </c>
      <c r="R2037" s="18">
        <f>MIN(120000,O2037+P2037+Q2037)</f>
        <v/>
      </c>
      <c r="S2037" s="18">
        <f>IF(F2037&lt;=0,IF(E2037&lt;=0,0,IF(E2037&lt;=12000,E2037,IF(E2037&lt;=32000,ROUNDUP(E2037/2,0)+6000,IF(E2037&lt;=56000,ROUNDUP(E2037/4,0)+14000,28000)))),IF(E2037&lt;=0,IF(F2037&lt;=0,0,IF(F2037&lt;=15000,F2037,IF(F2037&lt;=40000,ROUNDUP(F2037/2,0)+7500,IF(F2037&lt;=70000,ROUNDUP(F2037/4,0)+17500,35000)))),MAX(IF(F2037&lt;=0,0,IF(F2037&lt;=15000,F2037,IF(F2037&lt;=40000,ROUNDUP(F2037/2,0)+7500,IF(F2037&lt;=70000,ROUNDUP(F2037/4,0)+17500,35000)))),MIN(IF(E2037&lt;=0,0,IF(E2037&lt;=12000,E2037,IF(E2037&lt;=32000,ROUNDUP(E2037/2,0)+6000,IF(E2037&lt;=56000,ROUNDUP(E2037/4,0)+14000,28000))))+IF(F2037&lt;=0,0,IF(F2037&lt;=15000,F2037,IF(F2037&lt;=40000,ROUNDUP(F2037/2,0)+7500,IF(F2037&lt;=70000,ROUNDUP(F2037/4,0)+17500,35000)))),28000))))</f>
        <v/>
      </c>
      <c r="T2037" s="18">
        <f>IF(G2037&lt;=0,0,IF(G2037&lt;=12000,G2037,IF(G2037&lt;=32000,ROUNDUP(G2037/2,0)+6000,IF(G2037&lt;=56000,ROUNDUP(G2037/4,0)+14000,28000))))</f>
        <v/>
      </c>
      <c r="U2037" s="18">
        <f>IF(I2037&lt;=0,IF(H2037&lt;=0,0,IF(H2037&lt;=12000,H2037,IF(H2037&lt;=32000,ROUNDUP(H2037/2,0)+6000,IF(H2037&lt;=56000,ROUNDUP(H2037/4,0)+14000,28000)))),IF(H2037&lt;=0,IF(I2037&lt;=0,0,IF(I2037&lt;=15000,I2037,IF(I2037&lt;=40000,ROUNDUP(I2037/2,0)+7500,IF(I2037&lt;=70000,ROUNDUP(I2037/4,0)+17500,35000)))),MAX(IF(I2037&lt;=0,0,IF(I2037&lt;=15000,I2037,IF(I2037&lt;=40000,ROUNDUP(I2037/2,0)+7500,IF(I2037&lt;=70000,ROUNDUP(I2037/4,0)+17500,35000)))),MIN(IF(H2037&lt;=0,0,IF(H2037&lt;=12000,H2037,IF(H2037&lt;=32000,ROUNDUP(H2037/2,0)+6000,IF(H2037&lt;=56000,ROUNDUP(H2037/4,0)+14000,28000))))+IF(I2037&lt;=0,0,IF(I2037&lt;=15000,I2037,IF(I2037&lt;=40000,ROUNDUP(I2037/2,0)+7500,IF(I2037&lt;=70000,ROUNDUP(I2037/4,0)+17500,35000)))),28000))))</f>
        <v/>
      </c>
      <c r="V2037" s="18">
        <f>MIN(70000,S2037+T2037+U2037)</f>
        <v/>
      </c>
      <c r="W2037" s="18">
        <f>MAX(0,ROUNDDOWN(M2037-J2037-N2037-K2037-0,-3))</f>
        <v/>
      </c>
      <c r="X2037" s="18">
        <f>MAX(0,ROUNDDOWN(M2037-J2037-N2037-K2037-R2037,-3))</f>
        <v/>
      </c>
      <c r="Y2037" s="18">
        <f>IF(W2037&lt;=0,0,ROUNDDOWN((W2037*LOOKUP(W2037,{0,1950001,3300001,6950001,9000001,18000001,40000001},{0.05,0.1,0.2,0.23,0.33,0.4,0.45})-LOOKUP(W2037,{0,1950001,3300001,6950001,9000001,18000001,40000001},{0,97500,427500,636000,1536000,2796000,4796000}))*1.021,-2))</f>
        <v/>
      </c>
      <c r="Z2037" s="18">
        <f>IF(X2037&lt;=0,0,ROUNDDOWN((X2037*LOOKUP(X2037,{0,1950001,3300001,6950001,9000001,18000001,40000001},{0.05,0.1,0.2,0.23,0.33,0.4,0.45})-LOOKUP(X2037,{0,1950001,3300001,6950001,9000001,18000001,40000001},{0,97500,427500,636000,1536000,2796000,4796000}))*1.021,-2))</f>
        <v/>
      </c>
      <c r="AA2037" s="18">
        <f>MAX(0,ROUNDDOWN(M2037-J2037-430000-L2037-0,-3))</f>
        <v/>
      </c>
      <c r="AB2037" s="18">
        <f>MAX(0,ROUNDDOWN(M2037-J2037-430000-L2037-V2037,-3))</f>
        <v/>
      </c>
      <c r="AC2037" s="18">
        <f>IF(M2037&lt;=450000,0,MAX(0,ROUNDDOWN(AA2037*0.06-MIN(50000,AA2037)*0.03,-2))+MAX(0,ROUNDDOWN(AA2037*0.04-MIN(50000,AA2037)*0.02,-2)))</f>
        <v/>
      </c>
      <c r="AD2037" s="18">
        <f>IF(M2037&lt;=450000,0,MAX(0,ROUNDDOWN(AB2037*0.06-MIN(50000,AB2037)*0.03,-2))+MAX(0,ROUNDDOWN(AB2037*0.04-MIN(50000,AB2037)*0.02,-2)))</f>
        <v/>
      </c>
      <c r="AE2037" s="18">
        <f>Y2037-Z2037</f>
        <v/>
      </c>
      <c r="AF2037" s="18">
        <f>AC2037-AD2037</f>
        <v/>
      </c>
      <c r="AG2037" s="18">
        <f>AE2037+AF2037</f>
        <v/>
      </c>
      <c r="AH2037" s="20">
        <f>IF(W2037&lt;=0,0,LOOKUP(W2037,{0,1950001,3300001,6950001,9000001,18000001,40000001},{0.05,0.1,0.2,0.23,0.33,0.4,0.45}))</f>
        <v/>
      </c>
    </row>
    <row r="2038">
      <c r="A2038" t="inlineStr">
        <is>
          <t>1万円刻み 一般8万円</t>
        </is>
      </c>
      <c r="B2038" s="18">
        <f>'4_1万円刻み'!$A$653</f>
        <v/>
      </c>
      <c r="C2038" s="19" t="n">
        <v>2026</v>
      </c>
      <c r="D2038" t="inlineStr">
        <is>
          <t>いいえ</t>
        </is>
      </c>
      <c r="E2038" s="18" t="n">
        <v>80000</v>
      </c>
      <c r="F2038" s="18" t="n">
        <v>0</v>
      </c>
      <c r="G2038" s="18" t="n">
        <v>0</v>
      </c>
      <c r="H2038" s="18" t="n">
        <v>0</v>
      </c>
      <c r="I2038" s="18" t="n">
        <v>0</v>
      </c>
      <c r="J2038" s="18">
        <f>ROUND(MIN(B2038/12,650000)*12*0.0915+MIN(B2038/12,1390000)*12*(0.0504+0)+B2038*0.005,0)</f>
        <v/>
      </c>
      <c r="K2038" s="18" t="n">
        <v>0</v>
      </c>
      <c r="L2038" s="18" t="n">
        <v>0</v>
      </c>
      <c r="M2038" s="18">
        <f>ROUND(IF(C2038&gt;=2026,IF(B2038&lt;741000,0,IF(B2038&lt;2191000,B2038-740000,IF(B2038&lt;2193000,1451000,IF(B2038&lt;2196000,1453000,IF(B2038&lt;2200000,1456000,IF(B2038&lt;3600000,ROUNDDOWN(B2038/4,-3)*2.8-80000,IF(B2038&lt;6600000,ROUNDDOWN(B2038/4,-3)*3.2-440000,IF(B2038&lt;8500000,ROUNDDOWN(B2038*0.9,0)-1100000,B2038-1950000)))))))),IF(B2038&lt;651000,0,IF(B2038&lt;1900000,B2038-650000,IF(B2038&lt;3600000,ROUNDDOWN(B2038/4,-3)*2.8-80000,IF(B2038&lt;6600000,ROUNDDOWN(B2038/4,-3)*3.2-440000,IF(B2038&lt;8500000,ROUNDDOWN(B2038*0.9,0)-1100000,B2038-1950000)))))),0)</f>
        <v/>
      </c>
      <c r="N2038" s="18">
        <f>IF(M2038&gt;23500000,NA(),IF(C2038&gt;=2026,IF(M2038&lt;=4890000,1040000,IF(M2038&lt;=6550000,670000,620000)),IF(M2038&lt;=1320000,950000,IF(M2038&lt;=3360000,880000,IF(M2038&lt;=4890000,680000,IF(M2038&lt;=6550000,630000,580000))))))</f>
        <v/>
      </c>
      <c r="O2038" s="18">
        <f>IF(F2038&lt;=0,IF(AND(D2038="はい",C2038&gt;=2026,C2038&lt;=2027),IF(E2038&lt;=0,0,IF(E2038&lt;=30000,E2038,IF(E2038&lt;=60000,ROUNDUP(E2038/2,0)+15000,IF(E2038&lt;=120000,ROUNDUP(E2038/4,0)+30000,60000)))),IF(E2038&lt;=0,0,IF(E2038&lt;=20000,E2038,IF(E2038&lt;=40000,ROUNDUP(E2038/2,0)+10000,IF(E2038&lt;=80000,ROUNDUP(E2038/4,0)+20000,40000))))),IF(E2038&lt;=0,IF(F2038&lt;=0,0,IF(F2038&lt;=25000,F2038,IF(F2038&lt;=50000,ROUNDUP(F2038/2,0)+12500,IF(F2038&lt;=100000,ROUNDUP(F2038/4,0)+25000,50000)))),MAX(IF(F2038&lt;=0,0,IF(F2038&lt;=25000,F2038,IF(F2038&lt;=50000,ROUNDUP(F2038/2,0)+12500,IF(F2038&lt;=100000,ROUNDUP(F2038/4,0)+25000,50000)))),MIN(IF(AND(D2038="はい",C2038&gt;=2026,C2038&lt;=2027),IF(E2038&lt;=0,0,IF(E2038&lt;=30000,E2038,IF(E2038&lt;=60000,ROUNDUP(E2038/2,0)+15000,IF(E2038&lt;=120000,ROUNDUP(E2038/4,0)+30000,60000)))),IF(E2038&lt;=0,0,IF(E2038&lt;=20000,E2038,IF(E2038&lt;=40000,ROUNDUP(E2038/2,0)+10000,IF(E2038&lt;=80000,ROUNDUP(E2038/4,0)+20000,40000)))))+IF(F2038&lt;=0,0,IF(F2038&lt;=25000,F2038,IF(F2038&lt;=50000,ROUNDUP(F2038/2,0)+12500,IF(F2038&lt;=100000,ROUNDUP(F2038/4,0)+25000,50000)))),IF(AND(D2038="はい",C2038&gt;=2026,C2038&lt;=2027),60000,40000)))))</f>
        <v/>
      </c>
      <c r="P2038" s="18">
        <f>IF(G2038&lt;=0,0,IF(G2038&lt;=20000,G2038,IF(G2038&lt;=40000,ROUNDUP(G2038/2,0)+10000,IF(G2038&lt;=80000,ROUNDUP(G2038/4,0)+20000,40000))))</f>
        <v/>
      </c>
      <c r="Q2038" s="18">
        <f>IF(I2038&lt;=0,IF(H2038&lt;=0,0,IF(H2038&lt;=20000,H2038,IF(H2038&lt;=40000,ROUNDUP(H2038/2,0)+10000,IF(H2038&lt;=80000,ROUNDUP(H2038/4,0)+20000,40000)))),IF(H2038&lt;=0,IF(I2038&lt;=0,0,IF(I2038&lt;=25000,I2038,IF(I2038&lt;=50000,ROUNDUP(I2038/2,0)+12500,IF(I2038&lt;=100000,ROUNDUP(I2038/4,0)+25000,50000)))),MAX(IF(I2038&lt;=0,0,IF(I2038&lt;=25000,I2038,IF(I2038&lt;=50000,ROUNDUP(I2038/2,0)+12500,IF(I2038&lt;=100000,ROUNDUP(I2038/4,0)+25000,50000)))),MIN(IF(H2038&lt;=0,0,IF(H2038&lt;=20000,H2038,IF(H2038&lt;=40000,ROUNDUP(H2038/2,0)+10000,IF(H2038&lt;=80000,ROUNDUP(H2038/4,0)+20000,40000))))+IF(I2038&lt;=0,0,IF(I2038&lt;=25000,I2038,IF(I2038&lt;=50000,ROUNDUP(I2038/2,0)+12500,IF(I2038&lt;=100000,ROUNDUP(I2038/4,0)+25000,50000)))),40000))))</f>
        <v/>
      </c>
      <c r="R2038" s="18">
        <f>MIN(120000,O2038+P2038+Q2038)</f>
        <v/>
      </c>
      <c r="S2038" s="18">
        <f>IF(F2038&lt;=0,IF(E2038&lt;=0,0,IF(E2038&lt;=12000,E2038,IF(E2038&lt;=32000,ROUNDUP(E2038/2,0)+6000,IF(E2038&lt;=56000,ROUNDUP(E2038/4,0)+14000,28000)))),IF(E2038&lt;=0,IF(F2038&lt;=0,0,IF(F2038&lt;=15000,F2038,IF(F2038&lt;=40000,ROUNDUP(F2038/2,0)+7500,IF(F2038&lt;=70000,ROUNDUP(F2038/4,0)+17500,35000)))),MAX(IF(F2038&lt;=0,0,IF(F2038&lt;=15000,F2038,IF(F2038&lt;=40000,ROUNDUP(F2038/2,0)+7500,IF(F2038&lt;=70000,ROUNDUP(F2038/4,0)+17500,35000)))),MIN(IF(E2038&lt;=0,0,IF(E2038&lt;=12000,E2038,IF(E2038&lt;=32000,ROUNDUP(E2038/2,0)+6000,IF(E2038&lt;=56000,ROUNDUP(E2038/4,0)+14000,28000))))+IF(F2038&lt;=0,0,IF(F2038&lt;=15000,F2038,IF(F2038&lt;=40000,ROUNDUP(F2038/2,0)+7500,IF(F2038&lt;=70000,ROUNDUP(F2038/4,0)+17500,35000)))),28000))))</f>
        <v/>
      </c>
      <c r="T2038" s="18">
        <f>IF(G2038&lt;=0,0,IF(G2038&lt;=12000,G2038,IF(G2038&lt;=32000,ROUNDUP(G2038/2,0)+6000,IF(G2038&lt;=56000,ROUNDUP(G2038/4,0)+14000,28000))))</f>
        <v/>
      </c>
      <c r="U2038" s="18">
        <f>IF(I2038&lt;=0,IF(H2038&lt;=0,0,IF(H2038&lt;=12000,H2038,IF(H2038&lt;=32000,ROUNDUP(H2038/2,0)+6000,IF(H2038&lt;=56000,ROUNDUP(H2038/4,0)+14000,28000)))),IF(H2038&lt;=0,IF(I2038&lt;=0,0,IF(I2038&lt;=15000,I2038,IF(I2038&lt;=40000,ROUNDUP(I2038/2,0)+7500,IF(I2038&lt;=70000,ROUNDUP(I2038/4,0)+17500,35000)))),MAX(IF(I2038&lt;=0,0,IF(I2038&lt;=15000,I2038,IF(I2038&lt;=40000,ROUNDUP(I2038/2,0)+7500,IF(I2038&lt;=70000,ROUNDUP(I2038/4,0)+17500,35000)))),MIN(IF(H2038&lt;=0,0,IF(H2038&lt;=12000,H2038,IF(H2038&lt;=32000,ROUNDUP(H2038/2,0)+6000,IF(H2038&lt;=56000,ROUNDUP(H2038/4,0)+14000,28000))))+IF(I2038&lt;=0,0,IF(I2038&lt;=15000,I2038,IF(I2038&lt;=40000,ROUNDUP(I2038/2,0)+7500,IF(I2038&lt;=70000,ROUNDUP(I2038/4,0)+17500,35000)))),28000))))</f>
        <v/>
      </c>
      <c r="V2038" s="18">
        <f>MIN(70000,S2038+T2038+U2038)</f>
        <v/>
      </c>
      <c r="W2038" s="18">
        <f>MAX(0,ROUNDDOWN(M2038-J2038-N2038-K2038-0,-3))</f>
        <v/>
      </c>
      <c r="X2038" s="18">
        <f>MAX(0,ROUNDDOWN(M2038-J2038-N2038-K2038-R2038,-3))</f>
        <v/>
      </c>
      <c r="Y2038" s="18">
        <f>IF(W2038&lt;=0,0,ROUNDDOWN((W2038*LOOKUP(W2038,{0,1950001,3300001,6950001,9000001,18000001,40000001},{0.05,0.1,0.2,0.23,0.33,0.4,0.45})-LOOKUP(W2038,{0,1950001,3300001,6950001,9000001,18000001,40000001},{0,97500,427500,636000,1536000,2796000,4796000}))*1.021,-2))</f>
        <v/>
      </c>
      <c r="Z2038" s="18">
        <f>IF(X2038&lt;=0,0,ROUNDDOWN((X2038*LOOKUP(X2038,{0,1950001,3300001,6950001,9000001,18000001,40000001},{0.05,0.1,0.2,0.23,0.33,0.4,0.45})-LOOKUP(X2038,{0,1950001,3300001,6950001,9000001,18000001,40000001},{0,97500,427500,636000,1536000,2796000,4796000}))*1.021,-2))</f>
        <v/>
      </c>
      <c r="AA2038" s="18">
        <f>MAX(0,ROUNDDOWN(M2038-J2038-430000-L2038-0,-3))</f>
        <v/>
      </c>
      <c r="AB2038" s="18">
        <f>MAX(0,ROUNDDOWN(M2038-J2038-430000-L2038-V2038,-3))</f>
        <v/>
      </c>
      <c r="AC2038" s="18">
        <f>IF(M2038&lt;=450000,0,MAX(0,ROUNDDOWN(AA2038*0.06-MIN(50000,AA2038)*0.03,-2))+MAX(0,ROUNDDOWN(AA2038*0.04-MIN(50000,AA2038)*0.02,-2)))</f>
        <v/>
      </c>
      <c r="AD2038" s="18">
        <f>IF(M2038&lt;=450000,0,MAX(0,ROUNDDOWN(AB2038*0.06-MIN(50000,AB2038)*0.03,-2))+MAX(0,ROUNDDOWN(AB2038*0.04-MIN(50000,AB2038)*0.02,-2)))</f>
        <v/>
      </c>
      <c r="AE2038" s="18">
        <f>Y2038-Z2038</f>
        <v/>
      </c>
      <c r="AF2038" s="18">
        <f>AC2038-AD2038</f>
        <v/>
      </c>
      <c r="AG2038" s="18">
        <f>AE2038+AF2038</f>
        <v/>
      </c>
      <c r="AH2038" s="20">
        <f>IF(W2038&lt;=0,0,LOOKUP(W2038,{0,1950001,3300001,6950001,9000001,18000001,40000001},{0.05,0.1,0.2,0.23,0.33,0.4,0.45}))</f>
        <v/>
      </c>
    </row>
    <row r="2039">
      <c r="A2039" t="inlineStr">
        <is>
          <t>1万円刻み 特例あり一般12万円</t>
        </is>
      </c>
      <c r="B2039" s="18">
        <f>'4_1万円刻み'!$A$653</f>
        <v/>
      </c>
      <c r="C2039" s="19" t="n">
        <v>2026</v>
      </c>
      <c r="D2039" t="inlineStr">
        <is>
          <t>はい</t>
        </is>
      </c>
      <c r="E2039" s="18" t="n">
        <v>120000</v>
      </c>
      <c r="F2039" s="18" t="n">
        <v>0</v>
      </c>
      <c r="G2039" s="18" t="n">
        <v>0</v>
      </c>
      <c r="H2039" s="18" t="n">
        <v>0</v>
      </c>
      <c r="I2039" s="18" t="n">
        <v>0</v>
      </c>
      <c r="J2039" s="18">
        <f>ROUND(MIN(B2039/12,650000)*12*0.0915+MIN(B2039/12,1390000)*12*(0.0504+0)+B2039*0.005,0)</f>
        <v/>
      </c>
      <c r="K2039" s="18" t="n">
        <v>0</v>
      </c>
      <c r="L2039" s="18" t="n">
        <v>0</v>
      </c>
      <c r="M2039" s="18">
        <f>ROUND(IF(C2039&gt;=2026,IF(B2039&lt;741000,0,IF(B2039&lt;2191000,B2039-740000,IF(B2039&lt;2193000,1451000,IF(B2039&lt;2196000,1453000,IF(B2039&lt;2200000,1456000,IF(B2039&lt;3600000,ROUNDDOWN(B2039/4,-3)*2.8-80000,IF(B2039&lt;6600000,ROUNDDOWN(B2039/4,-3)*3.2-440000,IF(B2039&lt;8500000,ROUNDDOWN(B2039*0.9,0)-1100000,B2039-1950000)))))))),IF(B2039&lt;651000,0,IF(B2039&lt;1900000,B2039-650000,IF(B2039&lt;3600000,ROUNDDOWN(B2039/4,-3)*2.8-80000,IF(B2039&lt;6600000,ROUNDDOWN(B2039/4,-3)*3.2-440000,IF(B2039&lt;8500000,ROUNDDOWN(B2039*0.9,0)-1100000,B2039-1950000)))))),0)</f>
        <v/>
      </c>
      <c r="N2039" s="18">
        <f>IF(M2039&gt;23500000,NA(),IF(C2039&gt;=2026,IF(M2039&lt;=4890000,1040000,IF(M2039&lt;=6550000,670000,620000)),IF(M2039&lt;=1320000,950000,IF(M2039&lt;=3360000,880000,IF(M2039&lt;=4890000,680000,IF(M2039&lt;=6550000,630000,580000))))))</f>
        <v/>
      </c>
      <c r="O2039" s="18">
        <f>IF(F2039&lt;=0,IF(AND(D2039="はい",C2039&gt;=2026,C2039&lt;=2027),IF(E2039&lt;=0,0,IF(E2039&lt;=30000,E2039,IF(E2039&lt;=60000,ROUNDUP(E2039/2,0)+15000,IF(E2039&lt;=120000,ROUNDUP(E2039/4,0)+30000,60000)))),IF(E2039&lt;=0,0,IF(E2039&lt;=20000,E2039,IF(E2039&lt;=40000,ROUNDUP(E2039/2,0)+10000,IF(E2039&lt;=80000,ROUNDUP(E2039/4,0)+20000,40000))))),IF(E2039&lt;=0,IF(F2039&lt;=0,0,IF(F2039&lt;=25000,F2039,IF(F2039&lt;=50000,ROUNDUP(F2039/2,0)+12500,IF(F2039&lt;=100000,ROUNDUP(F2039/4,0)+25000,50000)))),MAX(IF(F2039&lt;=0,0,IF(F2039&lt;=25000,F2039,IF(F2039&lt;=50000,ROUNDUP(F2039/2,0)+12500,IF(F2039&lt;=100000,ROUNDUP(F2039/4,0)+25000,50000)))),MIN(IF(AND(D2039="はい",C2039&gt;=2026,C2039&lt;=2027),IF(E2039&lt;=0,0,IF(E2039&lt;=30000,E2039,IF(E2039&lt;=60000,ROUNDUP(E2039/2,0)+15000,IF(E2039&lt;=120000,ROUNDUP(E2039/4,0)+30000,60000)))),IF(E2039&lt;=0,0,IF(E2039&lt;=20000,E2039,IF(E2039&lt;=40000,ROUNDUP(E2039/2,0)+10000,IF(E2039&lt;=80000,ROUNDUP(E2039/4,0)+20000,40000)))))+IF(F2039&lt;=0,0,IF(F2039&lt;=25000,F2039,IF(F2039&lt;=50000,ROUNDUP(F2039/2,0)+12500,IF(F2039&lt;=100000,ROUNDUP(F2039/4,0)+25000,50000)))),IF(AND(D2039="はい",C2039&gt;=2026,C2039&lt;=2027),60000,40000)))))</f>
        <v/>
      </c>
      <c r="P2039" s="18">
        <f>IF(G2039&lt;=0,0,IF(G2039&lt;=20000,G2039,IF(G2039&lt;=40000,ROUNDUP(G2039/2,0)+10000,IF(G2039&lt;=80000,ROUNDUP(G2039/4,0)+20000,40000))))</f>
        <v/>
      </c>
      <c r="Q2039" s="18">
        <f>IF(I2039&lt;=0,IF(H2039&lt;=0,0,IF(H2039&lt;=20000,H2039,IF(H2039&lt;=40000,ROUNDUP(H2039/2,0)+10000,IF(H2039&lt;=80000,ROUNDUP(H2039/4,0)+20000,40000)))),IF(H2039&lt;=0,IF(I2039&lt;=0,0,IF(I2039&lt;=25000,I2039,IF(I2039&lt;=50000,ROUNDUP(I2039/2,0)+12500,IF(I2039&lt;=100000,ROUNDUP(I2039/4,0)+25000,50000)))),MAX(IF(I2039&lt;=0,0,IF(I2039&lt;=25000,I2039,IF(I2039&lt;=50000,ROUNDUP(I2039/2,0)+12500,IF(I2039&lt;=100000,ROUNDUP(I2039/4,0)+25000,50000)))),MIN(IF(H2039&lt;=0,0,IF(H2039&lt;=20000,H2039,IF(H2039&lt;=40000,ROUNDUP(H2039/2,0)+10000,IF(H2039&lt;=80000,ROUNDUP(H2039/4,0)+20000,40000))))+IF(I2039&lt;=0,0,IF(I2039&lt;=25000,I2039,IF(I2039&lt;=50000,ROUNDUP(I2039/2,0)+12500,IF(I2039&lt;=100000,ROUNDUP(I2039/4,0)+25000,50000)))),40000))))</f>
        <v/>
      </c>
      <c r="R2039" s="18">
        <f>MIN(120000,O2039+P2039+Q2039)</f>
        <v/>
      </c>
      <c r="S2039" s="18">
        <f>IF(F2039&lt;=0,IF(E2039&lt;=0,0,IF(E2039&lt;=12000,E2039,IF(E2039&lt;=32000,ROUNDUP(E2039/2,0)+6000,IF(E2039&lt;=56000,ROUNDUP(E2039/4,0)+14000,28000)))),IF(E2039&lt;=0,IF(F2039&lt;=0,0,IF(F2039&lt;=15000,F2039,IF(F2039&lt;=40000,ROUNDUP(F2039/2,0)+7500,IF(F2039&lt;=70000,ROUNDUP(F2039/4,0)+17500,35000)))),MAX(IF(F2039&lt;=0,0,IF(F2039&lt;=15000,F2039,IF(F2039&lt;=40000,ROUNDUP(F2039/2,0)+7500,IF(F2039&lt;=70000,ROUNDUP(F2039/4,0)+17500,35000)))),MIN(IF(E2039&lt;=0,0,IF(E2039&lt;=12000,E2039,IF(E2039&lt;=32000,ROUNDUP(E2039/2,0)+6000,IF(E2039&lt;=56000,ROUNDUP(E2039/4,0)+14000,28000))))+IF(F2039&lt;=0,0,IF(F2039&lt;=15000,F2039,IF(F2039&lt;=40000,ROUNDUP(F2039/2,0)+7500,IF(F2039&lt;=70000,ROUNDUP(F2039/4,0)+17500,35000)))),28000))))</f>
        <v/>
      </c>
      <c r="T2039" s="18">
        <f>IF(G2039&lt;=0,0,IF(G2039&lt;=12000,G2039,IF(G2039&lt;=32000,ROUNDUP(G2039/2,0)+6000,IF(G2039&lt;=56000,ROUNDUP(G2039/4,0)+14000,28000))))</f>
        <v/>
      </c>
      <c r="U2039" s="18">
        <f>IF(I2039&lt;=0,IF(H2039&lt;=0,0,IF(H2039&lt;=12000,H2039,IF(H2039&lt;=32000,ROUNDUP(H2039/2,0)+6000,IF(H2039&lt;=56000,ROUNDUP(H2039/4,0)+14000,28000)))),IF(H2039&lt;=0,IF(I2039&lt;=0,0,IF(I2039&lt;=15000,I2039,IF(I2039&lt;=40000,ROUNDUP(I2039/2,0)+7500,IF(I2039&lt;=70000,ROUNDUP(I2039/4,0)+17500,35000)))),MAX(IF(I2039&lt;=0,0,IF(I2039&lt;=15000,I2039,IF(I2039&lt;=40000,ROUNDUP(I2039/2,0)+7500,IF(I2039&lt;=70000,ROUNDUP(I2039/4,0)+17500,35000)))),MIN(IF(H2039&lt;=0,0,IF(H2039&lt;=12000,H2039,IF(H2039&lt;=32000,ROUNDUP(H2039/2,0)+6000,IF(H2039&lt;=56000,ROUNDUP(H2039/4,0)+14000,28000))))+IF(I2039&lt;=0,0,IF(I2039&lt;=15000,I2039,IF(I2039&lt;=40000,ROUNDUP(I2039/2,0)+7500,IF(I2039&lt;=70000,ROUNDUP(I2039/4,0)+17500,35000)))),28000))))</f>
        <v/>
      </c>
      <c r="V2039" s="18">
        <f>MIN(70000,S2039+T2039+U2039)</f>
        <v/>
      </c>
      <c r="W2039" s="18">
        <f>MAX(0,ROUNDDOWN(M2039-J2039-N2039-K2039-0,-3))</f>
        <v/>
      </c>
      <c r="X2039" s="18">
        <f>MAX(0,ROUNDDOWN(M2039-J2039-N2039-K2039-R2039,-3))</f>
        <v/>
      </c>
      <c r="Y2039" s="18">
        <f>IF(W2039&lt;=0,0,ROUNDDOWN((W2039*LOOKUP(W2039,{0,1950001,3300001,6950001,9000001,18000001,40000001},{0.05,0.1,0.2,0.23,0.33,0.4,0.45})-LOOKUP(W2039,{0,1950001,3300001,6950001,9000001,18000001,40000001},{0,97500,427500,636000,1536000,2796000,4796000}))*1.021,-2))</f>
        <v/>
      </c>
      <c r="Z2039" s="18">
        <f>IF(X2039&lt;=0,0,ROUNDDOWN((X2039*LOOKUP(X2039,{0,1950001,3300001,6950001,9000001,18000001,40000001},{0.05,0.1,0.2,0.23,0.33,0.4,0.45})-LOOKUP(X2039,{0,1950001,3300001,6950001,9000001,18000001,40000001},{0,97500,427500,636000,1536000,2796000,4796000}))*1.021,-2))</f>
        <v/>
      </c>
      <c r="AA2039" s="18">
        <f>MAX(0,ROUNDDOWN(M2039-J2039-430000-L2039-0,-3))</f>
        <v/>
      </c>
      <c r="AB2039" s="18">
        <f>MAX(0,ROUNDDOWN(M2039-J2039-430000-L2039-V2039,-3))</f>
        <v/>
      </c>
      <c r="AC2039" s="18">
        <f>IF(M2039&lt;=450000,0,MAX(0,ROUNDDOWN(AA2039*0.06-MIN(50000,AA2039)*0.03,-2))+MAX(0,ROUNDDOWN(AA2039*0.04-MIN(50000,AA2039)*0.02,-2)))</f>
        <v/>
      </c>
      <c r="AD2039" s="18">
        <f>IF(M2039&lt;=450000,0,MAX(0,ROUNDDOWN(AB2039*0.06-MIN(50000,AB2039)*0.03,-2))+MAX(0,ROUNDDOWN(AB2039*0.04-MIN(50000,AB2039)*0.02,-2)))</f>
        <v/>
      </c>
      <c r="AE2039" s="18">
        <f>Y2039-Z2039</f>
        <v/>
      </c>
      <c r="AF2039" s="18">
        <f>AC2039-AD2039</f>
        <v/>
      </c>
      <c r="AG2039" s="18">
        <f>AE2039+AF2039</f>
        <v/>
      </c>
      <c r="AH2039" s="20">
        <f>IF(W2039&lt;=0,0,LOOKUP(W2039,{0,1950001,3300001,6950001,9000001,18000001,40000001},{0.05,0.1,0.2,0.23,0.33,0.4,0.45}))</f>
        <v/>
      </c>
    </row>
    <row r="2040">
      <c r="A2040" t="inlineStr">
        <is>
          <t>1万円刻み 3区分8万円ずつ</t>
        </is>
      </c>
      <c r="B2040" s="18">
        <f>'4_1万円刻み'!$A$654</f>
        <v/>
      </c>
      <c r="C2040" s="19" t="n">
        <v>2026</v>
      </c>
      <c r="D2040" t="inlineStr">
        <is>
          <t>いいえ</t>
        </is>
      </c>
      <c r="E2040" s="18" t="n">
        <v>80000</v>
      </c>
      <c r="F2040" s="18" t="n">
        <v>0</v>
      </c>
      <c r="G2040" s="18" t="n">
        <v>80000</v>
      </c>
      <c r="H2040" s="18" t="n">
        <v>80000</v>
      </c>
      <c r="I2040" s="18" t="n">
        <v>0</v>
      </c>
      <c r="J2040" s="18">
        <f>ROUND(MIN(B2040/12,650000)*12*0.0915+MIN(B2040/12,1390000)*12*(0.0504+0)+B2040*0.005,0)</f>
        <v/>
      </c>
      <c r="K2040" s="18" t="n">
        <v>0</v>
      </c>
      <c r="L2040" s="18" t="n">
        <v>0</v>
      </c>
      <c r="M2040" s="18">
        <f>ROUND(IF(C2040&gt;=2026,IF(B2040&lt;741000,0,IF(B2040&lt;2191000,B2040-740000,IF(B2040&lt;2193000,1451000,IF(B2040&lt;2196000,1453000,IF(B2040&lt;2200000,1456000,IF(B2040&lt;3600000,ROUNDDOWN(B2040/4,-3)*2.8-80000,IF(B2040&lt;6600000,ROUNDDOWN(B2040/4,-3)*3.2-440000,IF(B2040&lt;8500000,ROUNDDOWN(B2040*0.9,0)-1100000,B2040-1950000)))))))),IF(B2040&lt;651000,0,IF(B2040&lt;1900000,B2040-650000,IF(B2040&lt;3600000,ROUNDDOWN(B2040/4,-3)*2.8-80000,IF(B2040&lt;6600000,ROUNDDOWN(B2040/4,-3)*3.2-440000,IF(B2040&lt;8500000,ROUNDDOWN(B2040*0.9,0)-1100000,B2040-1950000)))))),0)</f>
        <v/>
      </c>
      <c r="N2040" s="18">
        <f>IF(M2040&gt;23500000,NA(),IF(C2040&gt;=2026,IF(M2040&lt;=4890000,1040000,IF(M2040&lt;=6550000,670000,620000)),IF(M2040&lt;=1320000,950000,IF(M2040&lt;=3360000,880000,IF(M2040&lt;=4890000,680000,IF(M2040&lt;=6550000,630000,580000))))))</f>
        <v/>
      </c>
      <c r="O2040" s="18">
        <f>IF(F2040&lt;=0,IF(AND(D2040="はい",C2040&gt;=2026,C2040&lt;=2027),IF(E2040&lt;=0,0,IF(E2040&lt;=30000,E2040,IF(E2040&lt;=60000,ROUNDUP(E2040/2,0)+15000,IF(E2040&lt;=120000,ROUNDUP(E2040/4,0)+30000,60000)))),IF(E2040&lt;=0,0,IF(E2040&lt;=20000,E2040,IF(E2040&lt;=40000,ROUNDUP(E2040/2,0)+10000,IF(E2040&lt;=80000,ROUNDUP(E2040/4,0)+20000,40000))))),IF(E2040&lt;=0,IF(F2040&lt;=0,0,IF(F2040&lt;=25000,F2040,IF(F2040&lt;=50000,ROUNDUP(F2040/2,0)+12500,IF(F2040&lt;=100000,ROUNDUP(F2040/4,0)+25000,50000)))),MAX(IF(F2040&lt;=0,0,IF(F2040&lt;=25000,F2040,IF(F2040&lt;=50000,ROUNDUP(F2040/2,0)+12500,IF(F2040&lt;=100000,ROUNDUP(F2040/4,0)+25000,50000)))),MIN(IF(AND(D2040="はい",C2040&gt;=2026,C2040&lt;=2027),IF(E2040&lt;=0,0,IF(E2040&lt;=30000,E2040,IF(E2040&lt;=60000,ROUNDUP(E2040/2,0)+15000,IF(E2040&lt;=120000,ROUNDUP(E2040/4,0)+30000,60000)))),IF(E2040&lt;=0,0,IF(E2040&lt;=20000,E2040,IF(E2040&lt;=40000,ROUNDUP(E2040/2,0)+10000,IF(E2040&lt;=80000,ROUNDUP(E2040/4,0)+20000,40000)))))+IF(F2040&lt;=0,0,IF(F2040&lt;=25000,F2040,IF(F2040&lt;=50000,ROUNDUP(F2040/2,0)+12500,IF(F2040&lt;=100000,ROUNDUP(F2040/4,0)+25000,50000)))),IF(AND(D2040="はい",C2040&gt;=2026,C2040&lt;=2027),60000,40000)))))</f>
        <v/>
      </c>
      <c r="P2040" s="18">
        <f>IF(G2040&lt;=0,0,IF(G2040&lt;=20000,G2040,IF(G2040&lt;=40000,ROUNDUP(G2040/2,0)+10000,IF(G2040&lt;=80000,ROUNDUP(G2040/4,0)+20000,40000))))</f>
        <v/>
      </c>
      <c r="Q2040" s="18">
        <f>IF(I2040&lt;=0,IF(H2040&lt;=0,0,IF(H2040&lt;=20000,H2040,IF(H2040&lt;=40000,ROUNDUP(H2040/2,0)+10000,IF(H2040&lt;=80000,ROUNDUP(H2040/4,0)+20000,40000)))),IF(H2040&lt;=0,IF(I2040&lt;=0,0,IF(I2040&lt;=25000,I2040,IF(I2040&lt;=50000,ROUNDUP(I2040/2,0)+12500,IF(I2040&lt;=100000,ROUNDUP(I2040/4,0)+25000,50000)))),MAX(IF(I2040&lt;=0,0,IF(I2040&lt;=25000,I2040,IF(I2040&lt;=50000,ROUNDUP(I2040/2,0)+12500,IF(I2040&lt;=100000,ROUNDUP(I2040/4,0)+25000,50000)))),MIN(IF(H2040&lt;=0,0,IF(H2040&lt;=20000,H2040,IF(H2040&lt;=40000,ROUNDUP(H2040/2,0)+10000,IF(H2040&lt;=80000,ROUNDUP(H2040/4,0)+20000,40000))))+IF(I2040&lt;=0,0,IF(I2040&lt;=25000,I2040,IF(I2040&lt;=50000,ROUNDUP(I2040/2,0)+12500,IF(I2040&lt;=100000,ROUNDUP(I2040/4,0)+25000,50000)))),40000))))</f>
        <v/>
      </c>
      <c r="R2040" s="18">
        <f>MIN(120000,O2040+P2040+Q2040)</f>
        <v/>
      </c>
      <c r="S2040" s="18">
        <f>IF(F2040&lt;=0,IF(E2040&lt;=0,0,IF(E2040&lt;=12000,E2040,IF(E2040&lt;=32000,ROUNDUP(E2040/2,0)+6000,IF(E2040&lt;=56000,ROUNDUP(E2040/4,0)+14000,28000)))),IF(E2040&lt;=0,IF(F2040&lt;=0,0,IF(F2040&lt;=15000,F2040,IF(F2040&lt;=40000,ROUNDUP(F2040/2,0)+7500,IF(F2040&lt;=70000,ROUNDUP(F2040/4,0)+17500,35000)))),MAX(IF(F2040&lt;=0,0,IF(F2040&lt;=15000,F2040,IF(F2040&lt;=40000,ROUNDUP(F2040/2,0)+7500,IF(F2040&lt;=70000,ROUNDUP(F2040/4,0)+17500,35000)))),MIN(IF(E2040&lt;=0,0,IF(E2040&lt;=12000,E2040,IF(E2040&lt;=32000,ROUNDUP(E2040/2,0)+6000,IF(E2040&lt;=56000,ROUNDUP(E2040/4,0)+14000,28000))))+IF(F2040&lt;=0,0,IF(F2040&lt;=15000,F2040,IF(F2040&lt;=40000,ROUNDUP(F2040/2,0)+7500,IF(F2040&lt;=70000,ROUNDUP(F2040/4,0)+17500,35000)))),28000))))</f>
        <v/>
      </c>
      <c r="T2040" s="18">
        <f>IF(G2040&lt;=0,0,IF(G2040&lt;=12000,G2040,IF(G2040&lt;=32000,ROUNDUP(G2040/2,0)+6000,IF(G2040&lt;=56000,ROUNDUP(G2040/4,0)+14000,28000))))</f>
        <v/>
      </c>
      <c r="U2040" s="18">
        <f>IF(I2040&lt;=0,IF(H2040&lt;=0,0,IF(H2040&lt;=12000,H2040,IF(H2040&lt;=32000,ROUNDUP(H2040/2,0)+6000,IF(H2040&lt;=56000,ROUNDUP(H2040/4,0)+14000,28000)))),IF(H2040&lt;=0,IF(I2040&lt;=0,0,IF(I2040&lt;=15000,I2040,IF(I2040&lt;=40000,ROUNDUP(I2040/2,0)+7500,IF(I2040&lt;=70000,ROUNDUP(I2040/4,0)+17500,35000)))),MAX(IF(I2040&lt;=0,0,IF(I2040&lt;=15000,I2040,IF(I2040&lt;=40000,ROUNDUP(I2040/2,0)+7500,IF(I2040&lt;=70000,ROUNDUP(I2040/4,0)+17500,35000)))),MIN(IF(H2040&lt;=0,0,IF(H2040&lt;=12000,H2040,IF(H2040&lt;=32000,ROUNDUP(H2040/2,0)+6000,IF(H2040&lt;=56000,ROUNDUP(H2040/4,0)+14000,28000))))+IF(I2040&lt;=0,0,IF(I2040&lt;=15000,I2040,IF(I2040&lt;=40000,ROUNDUP(I2040/2,0)+7500,IF(I2040&lt;=70000,ROUNDUP(I2040/4,0)+17500,35000)))),28000))))</f>
        <v/>
      </c>
      <c r="V2040" s="18">
        <f>MIN(70000,S2040+T2040+U2040)</f>
        <v/>
      </c>
      <c r="W2040" s="18">
        <f>MAX(0,ROUNDDOWN(M2040-J2040-N2040-K2040-0,-3))</f>
        <v/>
      </c>
      <c r="X2040" s="18">
        <f>MAX(0,ROUNDDOWN(M2040-J2040-N2040-K2040-R2040,-3))</f>
        <v/>
      </c>
      <c r="Y2040" s="18">
        <f>IF(W2040&lt;=0,0,ROUNDDOWN((W2040*LOOKUP(W2040,{0,1950001,3300001,6950001,9000001,18000001,40000001},{0.05,0.1,0.2,0.23,0.33,0.4,0.45})-LOOKUP(W2040,{0,1950001,3300001,6950001,9000001,18000001,40000001},{0,97500,427500,636000,1536000,2796000,4796000}))*1.021,-2))</f>
        <v/>
      </c>
      <c r="Z2040" s="18">
        <f>IF(X2040&lt;=0,0,ROUNDDOWN((X2040*LOOKUP(X2040,{0,1950001,3300001,6950001,9000001,18000001,40000001},{0.05,0.1,0.2,0.23,0.33,0.4,0.45})-LOOKUP(X2040,{0,1950001,3300001,6950001,9000001,18000001,40000001},{0,97500,427500,636000,1536000,2796000,4796000}))*1.021,-2))</f>
        <v/>
      </c>
      <c r="AA2040" s="18">
        <f>MAX(0,ROUNDDOWN(M2040-J2040-430000-L2040-0,-3))</f>
        <v/>
      </c>
      <c r="AB2040" s="18">
        <f>MAX(0,ROUNDDOWN(M2040-J2040-430000-L2040-V2040,-3))</f>
        <v/>
      </c>
      <c r="AC2040" s="18">
        <f>IF(M2040&lt;=450000,0,MAX(0,ROUNDDOWN(AA2040*0.06-MIN(50000,AA2040)*0.03,-2))+MAX(0,ROUNDDOWN(AA2040*0.04-MIN(50000,AA2040)*0.02,-2)))</f>
        <v/>
      </c>
      <c r="AD2040" s="18">
        <f>IF(M2040&lt;=450000,0,MAX(0,ROUNDDOWN(AB2040*0.06-MIN(50000,AB2040)*0.03,-2))+MAX(0,ROUNDDOWN(AB2040*0.04-MIN(50000,AB2040)*0.02,-2)))</f>
        <v/>
      </c>
      <c r="AE2040" s="18">
        <f>Y2040-Z2040</f>
        <v/>
      </c>
      <c r="AF2040" s="18">
        <f>AC2040-AD2040</f>
        <v/>
      </c>
      <c r="AG2040" s="18">
        <f>AE2040+AF2040</f>
        <v/>
      </c>
      <c r="AH2040" s="20">
        <f>IF(W2040&lt;=0,0,LOOKUP(W2040,{0,1950001,3300001,6950001,9000001,18000001,40000001},{0.05,0.1,0.2,0.23,0.33,0.4,0.45}))</f>
        <v/>
      </c>
    </row>
    <row r="2041">
      <c r="A2041" t="inlineStr">
        <is>
          <t>1万円刻み 一般8万円</t>
        </is>
      </c>
      <c r="B2041" s="18">
        <f>'4_1万円刻み'!$A$654</f>
        <v/>
      </c>
      <c r="C2041" s="19" t="n">
        <v>2026</v>
      </c>
      <c r="D2041" t="inlineStr">
        <is>
          <t>いいえ</t>
        </is>
      </c>
      <c r="E2041" s="18" t="n">
        <v>80000</v>
      </c>
      <c r="F2041" s="18" t="n">
        <v>0</v>
      </c>
      <c r="G2041" s="18" t="n">
        <v>0</v>
      </c>
      <c r="H2041" s="18" t="n">
        <v>0</v>
      </c>
      <c r="I2041" s="18" t="n">
        <v>0</v>
      </c>
      <c r="J2041" s="18">
        <f>ROUND(MIN(B2041/12,650000)*12*0.0915+MIN(B2041/12,1390000)*12*(0.0504+0)+B2041*0.005,0)</f>
        <v/>
      </c>
      <c r="K2041" s="18" t="n">
        <v>0</v>
      </c>
      <c r="L2041" s="18" t="n">
        <v>0</v>
      </c>
      <c r="M2041" s="18">
        <f>ROUND(IF(C2041&gt;=2026,IF(B2041&lt;741000,0,IF(B2041&lt;2191000,B2041-740000,IF(B2041&lt;2193000,1451000,IF(B2041&lt;2196000,1453000,IF(B2041&lt;2200000,1456000,IF(B2041&lt;3600000,ROUNDDOWN(B2041/4,-3)*2.8-80000,IF(B2041&lt;6600000,ROUNDDOWN(B2041/4,-3)*3.2-440000,IF(B2041&lt;8500000,ROUNDDOWN(B2041*0.9,0)-1100000,B2041-1950000)))))))),IF(B2041&lt;651000,0,IF(B2041&lt;1900000,B2041-650000,IF(B2041&lt;3600000,ROUNDDOWN(B2041/4,-3)*2.8-80000,IF(B2041&lt;6600000,ROUNDDOWN(B2041/4,-3)*3.2-440000,IF(B2041&lt;8500000,ROUNDDOWN(B2041*0.9,0)-1100000,B2041-1950000)))))),0)</f>
        <v/>
      </c>
      <c r="N2041" s="18">
        <f>IF(M2041&gt;23500000,NA(),IF(C2041&gt;=2026,IF(M2041&lt;=4890000,1040000,IF(M2041&lt;=6550000,670000,620000)),IF(M2041&lt;=1320000,950000,IF(M2041&lt;=3360000,880000,IF(M2041&lt;=4890000,680000,IF(M2041&lt;=6550000,630000,580000))))))</f>
        <v/>
      </c>
      <c r="O2041" s="18">
        <f>IF(F2041&lt;=0,IF(AND(D2041="はい",C2041&gt;=2026,C2041&lt;=2027),IF(E2041&lt;=0,0,IF(E2041&lt;=30000,E2041,IF(E2041&lt;=60000,ROUNDUP(E2041/2,0)+15000,IF(E2041&lt;=120000,ROUNDUP(E2041/4,0)+30000,60000)))),IF(E2041&lt;=0,0,IF(E2041&lt;=20000,E2041,IF(E2041&lt;=40000,ROUNDUP(E2041/2,0)+10000,IF(E2041&lt;=80000,ROUNDUP(E2041/4,0)+20000,40000))))),IF(E2041&lt;=0,IF(F2041&lt;=0,0,IF(F2041&lt;=25000,F2041,IF(F2041&lt;=50000,ROUNDUP(F2041/2,0)+12500,IF(F2041&lt;=100000,ROUNDUP(F2041/4,0)+25000,50000)))),MAX(IF(F2041&lt;=0,0,IF(F2041&lt;=25000,F2041,IF(F2041&lt;=50000,ROUNDUP(F2041/2,0)+12500,IF(F2041&lt;=100000,ROUNDUP(F2041/4,0)+25000,50000)))),MIN(IF(AND(D2041="はい",C2041&gt;=2026,C2041&lt;=2027),IF(E2041&lt;=0,0,IF(E2041&lt;=30000,E2041,IF(E2041&lt;=60000,ROUNDUP(E2041/2,0)+15000,IF(E2041&lt;=120000,ROUNDUP(E2041/4,0)+30000,60000)))),IF(E2041&lt;=0,0,IF(E2041&lt;=20000,E2041,IF(E2041&lt;=40000,ROUNDUP(E2041/2,0)+10000,IF(E2041&lt;=80000,ROUNDUP(E2041/4,0)+20000,40000)))))+IF(F2041&lt;=0,0,IF(F2041&lt;=25000,F2041,IF(F2041&lt;=50000,ROUNDUP(F2041/2,0)+12500,IF(F2041&lt;=100000,ROUNDUP(F2041/4,0)+25000,50000)))),IF(AND(D2041="はい",C2041&gt;=2026,C2041&lt;=2027),60000,40000)))))</f>
        <v/>
      </c>
      <c r="P2041" s="18">
        <f>IF(G2041&lt;=0,0,IF(G2041&lt;=20000,G2041,IF(G2041&lt;=40000,ROUNDUP(G2041/2,0)+10000,IF(G2041&lt;=80000,ROUNDUP(G2041/4,0)+20000,40000))))</f>
        <v/>
      </c>
      <c r="Q2041" s="18">
        <f>IF(I2041&lt;=0,IF(H2041&lt;=0,0,IF(H2041&lt;=20000,H2041,IF(H2041&lt;=40000,ROUNDUP(H2041/2,0)+10000,IF(H2041&lt;=80000,ROUNDUP(H2041/4,0)+20000,40000)))),IF(H2041&lt;=0,IF(I2041&lt;=0,0,IF(I2041&lt;=25000,I2041,IF(I2041&lt;=50000,ROUNDUP(I2041/2,0)+12500,IF(I2041&lt;=100000,ROUNDUP(I2041/4,0)+25000,50000)))),MAX(IF(I2041&lt;=0,0,IF(I2041&lt;=25000,I2041,IF(I2041&lt;=50000,ROUNDUP(I2041/2,0)+12500,IF(I2041&lt;=100000,ROUNDUP(I2041/4,0)+25000,50000)))),MIN(IF(H2041&lt;=0,0,IF(H2041&lt;=20000,H2041,IF(H2041&lt;=40000,ROUNDUP(H2041/2,0)+10000,IF(H2041&lt;=80000,ROUNDUP(H2041/4,0)+20000,40000))))+IF(I2041&lt;=0,0,IF(I2041&lt;=25000,I2041,IF(I2041&lt;=50000,ROUNDUP(I2041/2,0)+12500,IF(I2041&lt;=100000,ROUNDUP(I2041/4,0)+25000,50000)))),40000))))</f>
        <v/>
      </c>
      <c r="R2041" s="18">
        <f>MIN(120000,O2041+P2041+Q2041)</f>
        <v/>
      </c>
      <c r="S2041" s="18">
        <f>IF(F2041&lt;=0,IF(E2041&lt;=0,0,IF(E2041&lt;=12000,E2041,IF(E2041&lt;=32000,ROUNDUP(E2041/2,0)+6000,IF(E2041&lt;=56000,ROUNDUP(E2041/4,0)+14000,28000)))),IF(E2041&lt;=0,IF(F2041&lt;=0,0,IF(F2041&lt;=15000,F2041,IF(F2041&lt;=40000,ROUNDUP(F2041/2,0)+7500,IF(F2041&lt;=70000,ROUNDUP(F2041/4,0)+17500,35000)))),MAX(IF(F2041&lt;=0,0,IF(F2041&lt;=15000,F2041,IF(F2041&lt;=40000,ROUNDUP(F2041/2,0)+7500,IF(F2041&lt;=70000,ROUNDUP(F2041/4,0)+17500,35000)))),MIN(IF(E2041&lt;=0,0,IF(E2041&lt;=12000,E2041,IF(E2041&lt;=32000,ROUNDUP(E2041/2,0)+6000,IF(E2041&lt;=56000,ROUNDUP(E2041/4,0)+14000,28000))))+IF(F2041&lt;=0,0,IF(F2041&lt;=15000,F2041,IF(F2041&lt;=40000,ROUNDUP(F2041/2,0)+7500,IF(F2041&lt;=70000,ROUNDUP(F2041/4,0)+17500,35000)))),28000))))</f>
        <v/>
      </c>
      <c r="T2041" s="18">
        <f>IF(G2041&lt;=0,0,IF(G2041&lt;=12000,G2041,IF(G2041&lt;=32000,ROUNDUP(G2041/2,0)+6000,IF(G2041&lt;=56000,ROUNDUP(G2041/4,0)+14000,28000))))</f>
        <v/>
      </c>
      <c r="U2041" s="18">
        <f>IF(I2041&lt;=0,IF(H2041&lt;=0,0,IF(H2041&lt;=12000,H2041,IF(H2041&lt;=32000,ROUNDUP(H2041/2,0)+6000,IF(H2041&lt;=56000,ROUNDUP(H2041/4,0)+14000,28000)))),IF(H2041&lt;=0,IF(I2041&lt;=0,0,IF(I2041&lt;=15000,I2041,IF(I2041&lt;=40000,ROUNDUP(I2041/2,0)+7500,IF(I2041&lt;=70000,ROUNDUP(I2041/4,0)+17500,35000)))),MAX(IF(I2041&lt;=0,0,IF(I2041&lt;=15000,I2041,IF(I2041&lt;=40000,ROUNDUP(I2041/2,0)+7500,IF(I2041&lt;=70000,ROUNDUP(I2041/4,0)+17500,35000)))),MIN(IF(H2041&lt;=0,0,IF(H2041&lt;=12000,H2041,IF(H2041&lt;=32000,ROUNDUP(H2041/2,0)+6000,IF(H2041&lt;=56000,ROUNDUP(H2041/4,0)+14000,28000))))+IF(I2041&lt;=0,0,IF(I2041&lt;=15000,I2041,IF(I2041&lt;=40000,ROUNDUP(I2041/2,0)+7500,IF(I2041&lt;=70000,ROUNDUP(I2041/4,0)+17500,35000)))),28000))))</f>
        <v/>
      </c>
      <c r="V2041" s="18">
        <f>MIN(70000,S2041+T2041+U2041)</f>
        <v/>
      </c>
      <c r="W2041" s="18">
        <f>MAX(0,ROUNDDOWN(M2041-J2041-N2041-K2041-0,-3))</f>
        <v/>
      </c>
      <c r="X2041" s="18">
        <f>MAX(0,ROUNDDOWN(M2041-J2041-N2041-K2041-R2041,-3))</f>
        <v/>
      </c>
      <c r="Y2041" s="18">
        <f>IF(W2041&lt;=0,0,ROUNDDOWN((W2041*LOOKUP(W2041,{0,1950001,3300001,6950001,9000001,18000001,40000001},{0.05,0.1,0.2,0.23,0.33,0.4,0.45})-LOOKUP(W2041,{0,1950001,3300001,6950001,9000001,18000001,40000001},{0,97500,427500,636000,1536000,2796000,4796000}))*1.021,-2))</f>
        <v/>
      </c>
      <c r="Z2041" s="18">
        <f>IF(X2041&lt;=0,0,ROUNDDOWN((X2041*LOOKUP(X2041,{0,1950001,3300001,6950001,9000001,18000001,40000001},{0.05,0.1,0.2,0.23,0.33,0.4,0.45})-LOOKUP(X2041,{0,1950001,3300001,6950001,9000001,18000001,40000001},{0,97500,427500,636000,1536000,2796000,4796000}))*1.021,-2))</f>
        <v/>
      </c>
      <c r="AA2041" s="18">
        <f>MAX(0,ROUNDDOWN(M2041-J2041-430000-L2041-0,-3))</f>
        <v/>
      </c>
      <c r="AB2041" s="18">
        <f>MAX(0,ROUNDDOWN(M2041-J2041-430000-L2041-V2041,-3))</f>
        <v/>
      </c>
      <c r="AC2041" s="18">
        <f>IF(M2041&lt;=450000,0,MAX(0,ROUNDDOWN(AA2041*0.06-MIN(50000,AA2041)*0.03,-2))+MAX(0,ROUNDDOWN(AA2041*0.04-MIN(50000,AA2041)*0.02,-2)))</f>
        <v/>
      </c>
      <c r="AD2041" s="18">
        <f>IF(M2041&lt;=450000,0,MAX(0,ROUNDDOWN(AB2041*0.06-MIN(50000,AB2041)*0.03,-2))+MAX(0,ROUNDDOWN(AB2041*0.04-MIN(50000,AB2041)*0.02,-2)))</f>
        <v/>
      </c>
      <c r="AE2041" s="18">
        <f>Y2041-Z2041</f>
        <v/>
      </c>
      <c r="AF2041" s="18">
        <f>AC2041-AD2041</f>
        <v/>
      </c>
      <c r="AG2041" s="18">
        <f>AE2041+AF2041</f>
        <v/>
      </c>
      <c r="AH2041" s="20">
        <f>IF(W2041&lt;=0,0,LOOKUP(W2041,{0,1950001,3300001,6950001,9000001,18000001,40000001},{0.05,0.1,0.2,0.23,0.33,0.4,0.45}))</f>
        <v/>
      </c>
    </row>
    <row r="2042">
      <c r="A2042" t="inlineStr">
        <is>
          <t>1万円刻み 特例あり一般12万円</t>
        </is>
      </c>
      <c r="B2042" s="18">
        <f>'4_1万円刻み'!$A$654</f>
        <v/>
      </c>
      <c r="C2042" s="19" t="n">
        <v>2026</v>
      </c>
      <c r="D2042" t="inlineStr">
        <is>
          <t>はい</t>
        </is>
      </c>
      <c r="E2042" s="18" t="n">
        <v>120000</v>
      </c>
      <c r="F2042" s="18" t="n">
        <v>0</v>
      </c>
      <c r="G2042" s="18" t="n">
        <v>0</v>
      </c>
      <c r="H2042" s="18" t="n">
        <v>0</v>
      </c>
      <c r="I2042" s="18" t="n">
        <v>0</v>
      </c>
      <c r="J2042" s="18">
        <f>ROUND(MIN(B2042/12,650000)*12*0.0915+MIN(B2042/12,1390000)*12*(0.0504+0)+B2042*0.005,0)</f>
        <v/>
      </c>
      <c r="K2042" s="18" t="n">
        <v>0</v>
      </c>
      <c r="L2042" s="18" t="n">
        <v>0</v>
      </c>
      <c r="M2042" s="18">
        <f>ROUND(IF(C2042&gt;=2026,IF(B2042&lt;741000,0,IF(B2042&lt;2191000,B2042-740000,IF(B2042&lt;2193000,1451000,IF(B2042&lt;2196000,1453000,IF(B2042&lt;2200000,1456000,IF(B2042&lt;3600000,ROUNDDOWN(B2042/4,-3)*2.8-80000,IF(B2042&lt;6600000,ROUNDDOWN(B2042/4,-3)*3.2-440000,IF(B2042&lt;8500000,ROUNDDOWN(B2042*0.9,0)-1100000,B2042-1950000)))))))),IF(B2042&lt;651000,0,IF(B2042&lt;1900000,B2042-650000,IF(B2042&lt;3600000,ROUNDDOWN(B2042/4,-3)*2.8-80000,IF(B2042&lt;6600000,ROUNDDOWN(B2042/4,-3)*3.2-440000,IF(B2042&lt;8500000,ROUNDDOWN(B2042*0.9,0)-1100000,B2042-1950000)))))),0)</f>
        <v/>
      </c>
      <c r="N2042" s="18">
        <f>IF(M2042&gt;23500000,NA(),IF(C2042&gt;=2026,IF(M2042&lt;=4890000,1040000,IF(M2042&lt;=6550000,670000,620000)),IF(M2042&lt;=1320000,950000,IF(M2042&lt;=3360000,880000,IF(M2042&lt;=4890000,680000,IF(M2042&lt;=6550000,630000,580000))))))</f>
        <v/>
      </c>
      <c r="O2042" s="18">
        <f>IF(F2042&lt;=0,IF(AND(D2042="はい",C2042&gt;=2026,C2042&lt;=2027),IF(E2042&lt;=0,0,IF(E2042&lt;=30000,E2042,IF(E2042&lt;=60000,ROUNDUP(E2042/2,0)+15000,IF(E2042&lt;=120000,ROUNDUP(E2042/4,0)+30000,60000)))),IF(E2042&lt;=0,0,IF(E2042&lt;=20000,E2042,IF(E2042&lt;=40000,ROUNDUP(E2042/2,0)+10000,IF(E2042&lt;=80000,ROUNDUP(E2042/4,0)+20000,40000))))),IF(E2042&lt;=0,IF(F2042&lt;=0,0,IF(F2042&lt;=25000,F2042,IF(F2042&lt;=50000,ROUNDUP(F2042/2,0)+12500,IF(F2042&lt;=100000,ROUNDUP(F2042/4,0)+25000,50000)))),MAX(IF(F2042&lt;=0,0,IF(F2042&lt;=25000,F2042,IF(F2042&lt;=50000,ROUNDUP(F2042/2,0)+12500,IF(F2042&lt;=100000,ROUNDUP(F2042/4,0)+25000,50000)))),MIN(IF(AND(D2042="はい",C2042&gt;=2026,C2042&lt;=2027),IF(E2042&lt;=0,0,IF(E2042&lt;=30000,E2042,IF(E2042&lt;=60000,ROUNDUP(E2042/2,0)+15000,IF(E2042&lt;=120000,ROUNDUP(E2042/4,0)+30000,60000)))),IF(E2042&lt;=0,0,IF(E2042&lt;=20000,E2042,IF(E2042&lt;=40000,ROUNDUP(E2042/2,0)+10000,IF(E2042&lt;=80000,ROUNDUP(E2042/4,0)+20000,40000)))))+IF(F2042&lt;=0,0,IF(F2042&lt;=25000,F2042,IF(F2042&lt;=50000,ROUNDUP(F2042/2,0)+12500,IF(F2042&lt;=100000,ROUNDUP(F2042/4,0)+25000,50000)))),IF(AND(D2042="はい",C2042&gt;=2026,C2042&lt;=2027),60000,40000)))))</f>
        <v/>
      </c>
      <c r="P2042" s="18">
        <f>IF(G2042&lt;=0,0,IF(G2042&lt;=20000,G2042,IF(G2042&lt;=40000,ROUNDUP(G2042/2,0)+10000,IF(G2042&lt;=80000,ROUNDUP(G2042/4,0)+20000,40000))))</f>
        <v/>
      </c>
      <c r="Q2042" s="18">
        <f>IF(I2042&lt;=0,IF(H2042&lt;=0,0,IF(H2042&lt;=20000,H2042,IF(H2042&lt;=40000,ROUNDUP(H2042/2,0)+10000,IF(H2042&lt;=80000,ROUNDUP(H2042/4,0)+20000,40000)))),IF(H2042&lt;=0,IF(I2042&lt;=0,0,IF(I2042&lt;=25000,I2042,IF(I2042&lt;=50000,ROUNDUP(I2042/2,0)+12500,IF(I2042&lt;=100000,ROUNDUP(I2042/4,0)+25000,50000)))),MAX(IF(I2042&lt;=0,0,IF(I2042&lt;=25000,I2042,IF(I2042&lt;=50000,ROUNDUP(I2042/2,0)+12500,IF(I2042&lt;=100000,ROUNDUP(I2042/4,0)+25000,50000)))),MIN(IF(H2042&lt;=0,0,IF(H2042&lt;=20000,H2042,IF(H2042&lt;=40000,ROUNDUP(H2042/2,0)+10000,IF(H2042&lt;=80000,ROUNDUP(H2042/4,0)+20000,40000))))+IF(I2042&lt;=0,0,IF(I2042&lt;=25000,I2042,IF(I2042&lt;=50000,ROUNDUP(I2042/2,0)+12500,IF(I2042&lt;=100000,ROUNDUP(I2042/4,0)+25000,50000)))),40000))))</f>
        <v/>
      </c>
      <c r="R2042" s="18">
        <f>MIN(120000,O2042+P2042+Q2042)</f>
        <v/>
      </c>
      <c r="S2042" s="18">
        <f>IF(F2042&lt;=0,IF(E2042&lt;=0,0,IF(E2042&lt;=12000,E2042,IF(E2042&lt;=32000,ROUNDUP(E2042/2,0)+6000,IF(E2042&lt;=56000,ROUNDUP(E2042/4,0)+14000,28000)))),IF(E2042&lt;=0,IF(F2042&lt;=0,0,IF(F2042&lt;=15000,F2042,IF(F2042&lt;=40000,ROUNDUP(F2042/2,0)+7500,IF(F2042&lt;=70000,ROUNDUP(F2042/4,0)+17500,35000)))),MAX(IF(F2042&lt;=0,0,IF(F2042&lt;=15000,F2042,IF(F2042&lt;=40000,ROUNDUP(F2042/2,0)+7500,IF(F2042&lt;=70000,ROUNDUP(F2042/4,0)+17500,35000)))),MIN(IF(E2042&lt;=0,0,IF(E2042&lt;=12000,E2042,IF(E2042&lt;=32000,ROUNDUP(E2042/2,0)+6000,IF(E2042&lt;=56000,ROUNDUP(E2042/4,0)+14000,28000))))+IF(F2042&lt;=0,0,IF(F2042&lt;=15000,F2042,IF(F2042&lt;=40000,ROUNDUP(F2042/2,0)+7500,IF(F2042&lt;=70000,ROUNDUP(F2042/4,0)+17500,35000)))),28000))))</f>
        <v/>
      </c>
      <c r="T2042" s="18">
        <f>IF(G2042&lt;=0,0,IF(G2042&lt;=12000,G2042,IF(G2042&lt;=32000,ROUNDUP(G2042/2,0)+6000,IF(G2042&lt;=56000,ROUNDUP(G2042/4,0)+14000,28000))))</f>
        <v/>
      </c>
      <c r="U2042" s="18">
        <f>IF(I2042&lt;=0,IF(H2042&lt;=0,0,IF(H2042&lt;=12000,H2042,IF(H2042&lt;=32000,ROUNDUP(H2042/2,0)+6000,IF(H2042&lt;=56000,ROUNDUP(H2042/4,0)+14000,28000)))),IF(H2042&lt;=0,IF(I2042&lt;=0,0,IF(I2042&lt;=15000,I2042,IF(I2042&lt;=40000,ROUNDUP(I2042/2,0)+7500,IF(I2042&lt;=70000,ROUNDUP(I2042/4,0)+17500,35000)))),MAX(IF(I2042&lt;=0,0,IF(I2042&lt;=15000,I2042,IF(I2042&lt;=40000,ROUNDUP(I2042/2,0)+7500,IF(I2042&lt;=70000,ROUNDUP(I2042/4,0)+17500,35000)))),MIN(IF(H2042&lt;=0,0,IF(H2042&lt;=12000,H2042,IF(H2042&lt;=32000,ROUNDUP(H2042/2,0)+6000,IF(H2042&lt;=56000,ROUNDUP(H2042/4,0)+14000,28000))))+IF(I2042&lt;=0,0,IF(I2042&lt;=15000,I2042,IF(I2042&lt;=40000,ROUNDUP(I2042/2,0)+7500,IF(I2042&lt;=70000,ROUNDUP(I2042/4,0)+17500,35000)))),28000))))</f>
        <v/>
      </c>
      <c r="V2042" s="18">
        <f>MIN(70000,S2042+T2042+U2042)</f>
        <v/>
      </c>
      <c r="W2042" s="18">
        <f>MAX(0,ROUNDDOWN(M2042-J2042-N2042-K2042-0,-3))</f>
        <v/>
      </c>
      <c r="X2042" s="18">
        <f>MAX(0,ROUNDDOWN(M2042-J2042-N2042-K2042-R2042,-3))</f>
        <v/>
      </c>
      <c r="Y2042" s="18">
        <f>IF(W2042&lt;=0,0,ROUNDDOWN((W2042*LOOKUP(W2042,{0,1950001,3300001,6950001,9000001,18000001,40000001},{0.05,0.1,0.2,0.23,0.33,0.4,0.45})-LOOKUP(W2042,{0,1950001,3300001,6950001,9000001,18000001,40000001},{0,97500,427500,636000,1536000,2796000,4796000}))*1.021,-2))</f>
        <v/>
      </c>
      <c r="Z2042" s="18">
        <f>IF(X2042&lt;=0,0,ROUNDDOWN((X2042*LOOKUP(X2042,{0,1950001,3300001,6950001,9000001,18000001,40000001},{0.05,0.1,0.2,0.23,0.33,0.4,0.45})-LOOKUP(X2042,{0,1950001,3300001,6950001,9000001,18000001,40000001},{0,97500,427500,636000,1536000,2796000,4796000}))*1.021,-2))</f>
        <v/>
      </c>
      <c r="AA2042" s="18">
        <f>MAX(0,ROUNDDOWN(M2042-J2042-430000-L2042-0,-3))</f>
        <v/>
      </c>
      <c r="AB2042" s="18">
        <f>MAX(0,ROUNDDOWN(M2042-J2042-430000-L2042-V2042,-3))</f>
        <v/>
      </c>
      <c r="AC2042" s="18">
        <f>IF(M2042&lt;=450000,0,MAX(0,ROUNDDOWN(AA2042*0.06-MIN(50000,AA2042)*0.03,-2))+MAX(0,ROUNDDOWN(AA2042*0.04-MIN(50000,AA2042)*0.02,-2)))</f>
        <v/>
      </c>
      <c r="AD2042" s="18">
        <f>IF(M2042&lt;=450000,0,MAX(0,ROUNDDOWN(AB2042*0.06-MIN(50000,AB2042)*0.03,-2))+MAX(0,ROUNDDOWN(AB2042*0.04-MIN(50000,AB2042)*0.02,-2)))</f>
        <v/>
      </c>
      <c r="AE2042" s="18">
        <f>Y2042-Z2042</f>
        <v/>
      </c>
      <c r="AF2042" s="18">
        <f>AC2042-AD2042</f>
        <v/>
      </c>
      <c r="AG2042" s="18">
        <f>AE2042+AF2042</f>
        <v/>
      </c>
      <c r="AH2042" s="20">
        <f>IF(W2042&lt;=0,0,LOOKUP(W2042,{0,1950001,3300001,6950001,9000001,18000001,40000001},{0.05,0.1,0.2,0.23,0.33,0.4,0.45}))</f>
        <v/>
      </c>
    </row>
    <row r="2043">
      <c r="A2043" t="inlineStr">
        <is>
          <t>1万円刻み 3区分8万円ずつ</t>
        </is>
      </c>
      <c r="B2043" s="18">
        <f>'4_1万円刻み'!$A$655</f>
        <v/>
      </c>
      <c r="C2043" s="19" t="n">
        <v>2026</v>
      </c>
      <c r="D2043" t="inlineStr">
        <is>
          <t>いいえ</t>
        </is>
      </c>
      <c r="E2043" s="18" t="n">
        <v>80000</v>
      </c>
      <c r="F2043" s="18" t="n">
        <v>0</v>
      </c>
      <c r="G2043" s="18" t="n">
        <v>80000</v>
      </c>
      <c r="H2043" s="18" t="n">
        <v>80000</v>
      </c>
      <c r="I2043" s="18" t="n">
        <v>0</v>
      </c>
      <c r="J2043" s="18">
        <f>ROUND(MIN(B2043/12,650000)*12*0.0915+MIN(B2043/12,1390000)*12*(0.0504+0)+B2043*0.005,0)</f>
        <v/>
      </c>
      <c r="K2043" s="18" t="n">
        <v>0</v>
      </c>
      <c r="L2043" s="18" t="n">
        <v>0</v>
      </c>
      <c r="M2043" s="18">
        <f>ROUND(IF(C2043&gt;=2026,IF(B2043&lt;741000,0,IF(B2043&lt;2191000,B2043-740000,IF(B2043&lt;2193000,1451000,IF(B2043&lt;2196000,1453000,IF(B2043&lt;2200000,1456000,IF(B2043&lt;3600000,ROUNDDOWN(B2043/4,-3)*2.8-80000,IF(B2043&lt;6600000,ROUNDDOWN(B2043/4,-3)*3.2-440000,IF(B2043&lt;8500000,ROUNDDOWN(B2043*0.9,0)-1100000,B2043-1950000)))))))),IF(B2043&lt;651000,0,IF(B2043&lt;1900000,B2043-650000,IF(B2043&lt;3600000,ROUNDDOWN(B2043/4,-3)*2.8-80000,IF(B2043&lt;6600000,ROUNDDOWN(B2043/4,-3)*3.2-440000,IF(B2043&lt;8500000,ROUNDDOWN(B2043*0.9,0)-1100000,B2043-1950000)))))),0)</f>
        <v/>
      </c>
      <c r="N2043" s="18">
        <f>IF(M2043&gt;23500000,NA(),IF(C2043&gt;=2026,IF(M2043&lt;=4890000,1040000,IF(M2043&lt;=6550000,670000,620000)),IF(M2043&lt;=1320000,950000,IF(M2043&lt;=3360000,880000,IF(M2043&lt;=4890000,680000,IF(M2043&lt;=6550000,630000,580000))))))</f>
        <v/>
      </c>
      <c r="O2043" s="18">
        <f>IF(F2043&lt;=0,IF(AND(D2043="はい",C2043&gt;=2026,C2043&lt;=2027),IF(E2043&lt;=0,0,IF(E2043&lt;=30000,E2043,IF(E2043&lt;=60000,ROUNDUP(E2043/2,0)+15000,IF(E2043&lt;=120000,ROUNDUP(E2043/4,0)+30000,60000)))),IF(E2043&lt;=0,0,IF(E2043&lt;=20000,E2043,IF(E2043&lt;=40000,ROUNDUP(E2043/2,0)+10000,IF(E2043&lt;=80000,ROUNDUP(E2043/4,0)+20000,40000))))),IF(E2043&lt;=0,IF(F2043&lt;=0,0,IF(F2043&lt;=25000,F2043,IF(F2043&lt;=50000,ROUNDUP(F2043/2,0)+12500,IF(F2043&lt;=100000,ROUNDUP(F2043/4,0)+25000,50000)))),MAX(IF(F2043&lt;=0,0,IF(F2043&lt;=25000,F2043,IF(F2043&lt;=50000,ROUNDUP(F2043/2,0)+12500,IF(F2043&lt;=100000,ROUNDUP(F2043/4,0)+25000,50000)))),MIN(IF(AND(D2043="はい",C2043&gt;=2026,C2043&lt;=2027),IF(E2043&lt;=0,0,IF(E2043&lt;=30000,E2043,IF(E2043&lt;=60000,ROUNDUP(E2043/2,0)+15000,IF(E2043&lt;=120000,ROUNDUP(E2043/4,0)+30000,60000)))),IF(E2043&lt;=0,0,IF(E2043&lt;=20000,E2043,IF(E2043&lt;=40000,ROUNDUP(E2043/2,0)+10000,IF(E2043&lt;=80000,ROUNDUP(E2043/4,0)+20000,40000)))))+IF(F2043&lt;=0,0,IF(F2043&lt;=25000,F2043,IF(F2043&lt;=50000,ROUNDUP(F2043/2,0)+12500,IF(F2043&lt;=100000,ROUNDUP(F2043/4,0)+25000,50000)))),IF(AND(D2043="はい",C2043&gt;=2026,C2043&lt;=2027),60000,40000)))))</f>
        <v/>
      </c>
      <c r="P2043" s="18">
        <f>IF(G2043&lt;=0,0,IF(G2043&lt;=20000,G2043,IF(G2043&lt;=40000,ROUNDUP(G2043/2,0)+10000,IF(G2043&lt;=80000,ROUNDUP(G2043/4,0)+20000,40000))))</f>
        <v/>
      </c>
      <c r="Q2043" s="18">
        <f>IF(I2043&lt;=0,IF(H2043&lt;=0,0,IF(H2043&lt;=20000,H2043,IF(H2043&lt;=40000,ROUNDUP(H2043/2,0)+10000,IF(H2043&lt;=80000,ROUNDUP(H2043/4,0)+20000,40000)))),IF(H2043&lt;=0,IF(I2043&lt;=0,0,IF(I2043&lt;=25000,I2043,IF(I2043&lt;=50000,ROUNDUP(I2043/2,0)+12500,IF(I2043&lt;=100000,ROUNDUP(I2043/4,0)+25000,50000)))),MAX(IF(I2043&lt;=0,0,IF(I2043&lt;=25000,I2043,IF(I2043&lt;=50000,ROUNDUP(I2043/2,0)+12500,IF(I2043&lt;=100000,ROUNDUP(I2043/4,0)+25000,50000)))),MIN(IF(H2043&lt;=0,0,IF(H2043&lt;=20000,H2043,IF(H2043&lt;=40000,ROUNDUP(H2043/2,0)+10000,IF(H2043&lt;=80000,ROUNDUP(H2043/4,0)+20000,40000))))+IF(I2043&lt;=0,0,IF(I2043&lt;=25000,I2043,IF(I2043&lt;=50000,ROUNDUP(I2043/2,0)+12500,IF(I2043&lt;=100000,ROUNDUP(I2043/4,0)+25000,50000)))),40000))))</f>
        <v/>
      </c>
      <c r="R2043" s="18">
        <f>MIN(120000,O2043+P2043+Q2043)</f>
        <v/>
      </c>
      <c r="S2043" s="18">
        <f>IF(F2043&lt;=0,IF(E2043&lt;=0,0,IF(E2043&lt;=12000,E2043,IF(E2043&lt;=32000,ROUNDUP(E2043/2,0)+6000,IF(E2043&lt;=56000,ROUNDUP(E2043/4,0)+14000,28000)))),IF(E2043&lt;=0,IF(F2043&lt;=0,0,IF(F2043&lt;=15000,F2043,IF(F2043&lt;=40000,ROUNDUP(F2043/2,0)+7500,IF(F2043&lt;=70000,ROUNDUP(F2043/4,0)+17500,35000)))),MAX(IF(F2043&lt;=0,0,IF(F2043&lt;=15000,F2043,IF(F2043&lt;=40000,ROUNDUP(F2043/2,0)+7500,IF(F2043&lt;=70000,ROUNDUP(F2043/4,0)+17500,35000)))),MIN(IF(E2043&lt;=0,0,IF(E2043&lt;=12000,E2043,IF(E2043&lt;=32000,ROUNDUP(E2043/2,0)+6000,IF(E2043&lt;=56000,ROUNDUP(E2043/4,0)+14000,28000))))+IF(F2043&lt;=0,0,IF(F2043&lt;=15000,F2043,IF(F2043&lt;=40000,ROUNDUP(F2043/2,0)+7500,IF(F2043&lt;=70000,ROUNDUP(F2043/4,0)+17500,35000)))),28000))))</f>
        <v/>
      </c>
      <c r="T2043" s="18">
        <f>IF(G2043&lt;=0,0,IF(G2043&lt;=12000,G2043,IF(G2043&lt;=32000,ROUNDUP(G2043/2,0)+6000,IF(G2043&lt;=56000,ROUNDUP(G2043/4,0)+14000,28000))))</f>
        <v/>
      </c>
      <c r="U2043" s="18">
        <f>IF(I2043&lt;=0,IF(H2043&lt;=0,0,IF(H2043&lt;=12000,H2043,IF(H2043&lt;=32000,ROUNDUP(H2043/2,0)+6000,IF(H2043&lt;=56000,ROUNDUP(H2043/4,0)+14000,28000)))),IF(H2043&lt;=0,IF(I2043&lt;=0,0,IF(I2043&lt;=15000,I2043,IF(I2043&lt;=40000,ROUNDUP(I2043/2,0)+7500,IF(I2043&lt;=70000,ROUNDUP(I2043/4,0)+17500,35000)))),MAX(IF(I2043&lt;=0,0,IF(I2043&lt;=15000,I2043,IF(I2043&lt;=40000,ROUNDUP(I2043/2,0)+7500,IF(I2043&lt;=70000,ROUNDUP(I2043/4,0)+17500,35000)))),MIN(IF(H2043&lt;=0,0,IF(H2043&lt;=12000,H2043,IF(H2043&lt;=32000,ROUNDUP(H2043/2,0)+6000,IF(H2043&lt;=56000,ROUNDUP(H2043/4,0)+14000,28000))))+IF(I2043&lt;=0,0,IF(I2043&lt;=15000,I2043,IF(I2043&lt;=40000,ROUNDUP(I2043/2,0)+7500,IF(I2043&lt;=70000,ROUNDUP(I2043/4,0)+17500,35000)))),28000))))</f>
        <v/>
      </c>
      <c r="V2043" s="18">
        <f>MIN(70000,S2043+T2043+U2043)</f>
        <v/>
      </c>
      <c r="W2043" s="18">
        <f>MAX(0,ROUNDDOWN(M2043-J2043-N2043-K2043-0,-3))</f>
        <v/>
      </c>
      <c r="X2043" s="18">
        <f>MAX(0,ROUNDDOWN(M2043-J2043-N2043-K2043-R2043,-3))</f>
        <v/>
      </c>
      <c r="Y2043" s="18">
        <f>IF(W2043&lt;=0,0,ROUNDDOWN((W2043*LOOKUP(W2043,{0,1950001,3300001,6950001,9000001,18000001,40000001},{0.05,0.1,0.2,0.23,0.33,0.4,0.45})-LOOKUP(W2043,{0,1950001,3300001,6950001,9000001,18000001,40000001},{0,97500,427500,636000,1536000,2796000,4796000}))*1.021,-2))</f>
        <v/>
      </c>
      <c r="Z2043" s="18">
        <f>IF(X2043&lt;=0,0,ROUNDDOWN((X2043*LOOKUP(X2043,{0,1950001,3300001,6950001,9000001,18000001,40000001},{0.05,0.1,0.2,0.23,0.33,0.4,0.45})-LOOKUP(X2043,{0,1950001,3300001,6950001,9000001,18000001,40000001},{0,97500,427500,636000,1536000,2796000,4796000}))*1.021,-2))</f>
        <v/>
      </c>
      <c r="AA2043" s="18">
        <f>MAX(0,ROUNDDOWN(M2043-J2043-430000-L2043-0,-3))</f>
        <v/>
      </c>
      <c r="AB2043" s="18">
        <f>MAX(0,ROUNDDOWN(M2043-J2043-430000-L2043-V2043,-3))</f>
        <v/>
      </c>
      <c r="AC2043" s="18">
        <f>IF(M2043&lt;=450000,0,MAX(0,ROUNDDOWN(AA2043*0.06-MIN(50000,AA2043)*0.03,-2))+MAX(0,ROUNDDOWN(AA2043*0.04-MIN(50000,AA2043)*0.02,-2)))</f>
        <v/>
      </c>
      <c r="AD2043" s="18">
        <f>IF(M2043&lt;=450000,0,MAX(0,ROUNDDOWN(AB2043*0.06-MIN(50000,AB2043)*0.03,-2))+MAX(0,ROUNDDOWN(AB2043*0.04-MIN(50000,AB2043)*0.02,-2)))</f>
        <v/>
      </c>
      <c r="AE2043" s="18">
        <f>Y2043-Z2043</f>
        <v/>
      </c>
      <c r="AF2043" s="18">
        <f>AC2043-AD2043</f>
        <v/>
      </c>
      <c r="AG2043" s="18">
        <f>AE2043+AF2043</f>
        <v/>
      </c>
      <c r="AH2043" s="20">
        <f>IF(W2043&lt;=0,0,LOOKUP(W2043,{0,1950001,3300001,6950001,9000001,18000001,40000001},{0.05,0.1,0.2,0.23,0.33,0.4,0.45}))</f>
        <v/>
      </c>
    </row>
    <row r="2044">
      <c r="A2044" t="inlineStr">
        <is>
          <t>1万円刻み 一般8万円</t>
        </is>
      </c>
      <c r="B2044" s="18">
        <f>'4_1万円刻み'!$A$655</f>
        <v/>
      </c>
      <c r="C2044" s="19" t="n">
        <v>2026</v>
      </c>
      <c r="D2044" t="inlineStr">
        <is>
          <t>いいえ</t>
        </is>
      </c>
      <c r="E2044" s="18" t="n">
        <v>80000</v>
      </c>
      <c r="F2044" s="18" t="n">
        <v>0</v>
      </c>
      <c r="G2044" s="18" t="n">
        <v>0</v>
      </c>
      <c r="H2044" s="18" t="n">
        <v>0</v>
      </c>
      <c r="I2044" s="18" t="n">
        <v>0</v>
      </c>
      <c r="J2044" s="18">
        <f>ROUND(MIN(B2044/12,650000)*12*0.0915+MIN(B2044/12,1390000)*12*(0.0504+0)+B2044*0.005,0)</f>
        <v/>
      </c>
      <c r="K2044" s="18" t="n">
        <v>0</v>
      </c>
      <c r="L2044" s="18" t="n">
        <v>0</v>
      </c>
      <c r="M2044" s="18">
        <f>ROUND(IF(C2044&gt;=2026,IF(B2044&lt;741000,0,IF(B2044&lt;2191000,B2044-740000,IF(B2044&lt;2193000,1451000,IF(B2044&lt;2196000,1453000,IF(B2044&lt;2200000,1456000,IF(B2044&lt;3600000,ROUNDDOWN(B2044/4,-3)*2.8-80000,IF(B2044&lt;6600000,ROUNDDOWN(B2044/4,-3)*3.2-440000,IF(B2044&lt;8500000,ROUNDDOWN(B2044*0.9,0)-1100000,B2044-1950000)))))))),IF(B2044&lt;651000,0,IF(B2044&lt;1900000,B2044-650000,IF(B2044&lt;3600000,ROUNDDOWN(B2044/4,-3)*2.8-80000,IF(B2044&lt;6600000,ROUNDDOWN(B2044/4,-3)*3.2-440000,IF(B2044&lt;8500000,ROUNDDOWN(B2044*0.9,0)-1100000,B2044-1950000)))))),0)</f>
        <v/>
      </c>
      <c r="N2044" s="18">
        <f>IF(M2044&gt;23500000,NA(),IF(C2044&gt;=2026,IF(M2044&lt;=4890000,1040000,IF(M2044&lt;=6550000,670000,620000)),IF(M2044&lt;=1320000,950000,IF(M2044&lt;=3360000,880000,IF(M2044&lt;=4890000,680000,IF(M2044&lt;=6550000,630000,580000))))))</f>
        <v/>
      </c>
      <c r="O2044" s="18">
        <f>IF(F2044&lt;=0,IF(AND(D2044="はい",C2044&gt;=2026,C2044&lt;=2027),IF(E2044&lt;=0,0,IF(E2044&lt;=30000,E2044,IF(E2044&lt;=60000,ROUNDUP(E2044/2,0)+15000,IF(E2044&lt;=120000,ROUNDUP(E2044/4,0)+30000,60000)))),IF(E2044&lt;=0,0,IF(E2044&lt;=20000,E2044,IF(E2044&lt;=40000,ROUNDUP(E2044/2,0)+10000,IF(E2044&lt;=80000,ROUNDUP(E2044/4,0)+20000,40000))))),IF(E2044&lt;=0,IF(F2044&lt;=0,0,IF(F2044&lt;=25000,F2044,IF(F2044&lt;=50000,ROUNDUP(F2044/2,0)+12500,IF(F2044&lt;=100000,ROUNDUP(F2044/4,0)+25000,50000)))),MAX(IF(F2044&lt;=0,0,IF(F2044&lt;=25000,F2044,IF(F2044&lt;=50000,ROUNDUP(F2044/2,0)+12500,IF(F2044&lt;=100000,ROUNDUP(F2044/4,0)+25000,50000)))),MIN(IF(AND(D2044="はい",C2044&gt;=2026,C2044&lt;=2027),IF(E2044&lt;=0,0,IF(E2044&lt;=30000,E2044,IF(E2044&lt;=60000,ROUNDUP(E2044/2,0)+15000,IF(E2044&lt;=120000,ROUNDUP(E2044/4,0)+30000,60000)))),IF(E2044&lt;=0,0,IF(E2044&lt;=20000,E2044,IF(E2044&lt;=40000,ROUNDUP(E2044/2,0)+10000,IF(E2044&lt;=80000,ROUNDUP(E2044/4,0)+20000,40000)))))+IF(F2044&lt;=0,0,IF(F2044&lt;=25000,F2044,IF(F2044&lt;=50000,ROUNDUP(F2044/2,0)+12500,IF(F2044&lt;=100000,ROUNDUP(F2044/4,0)+25000,50000)))),IF(AND(D2044="はい",C2044&gt;=2026,C2044&lt;=2027),60000,40000)))))</f>
        <v/>
      </c>
      <c r="P2044" s="18">
        <f>IF(G2044&lt;=0,0,IF(G2044&lt;=20000,G2044,IF(G2044&lt;=40000,ROUNDUP(G2044/2,0)+10000,IF(G2044&lt;=80000,ROUNDUP(G2044/4,0)+20000,40000))))</f>
        <v/>
      </c>
      <c r="Q2044" s="18">
        <f>IF(I2044&lt;=0,IF(H2044&lt;=0,0,IF(H2044&lt;=20000,H2044,IF(H2044&lt;=40000,ROUNDUP(H2044/2,0)+10000,IF(H2044&lt;=80000,ROUNDUP(H2044/4,0)+20000,40000)))),IF(H2044&lt;=0,IF(I2044&lt;=0,0,IF(I2044&lt;=25000,I2044,IF(I2044&lt;=50000,ROUNDUP(I2044/2,0)+12500,IF(I2044&lt;=100000,ROUNDUP(I2044/4,0)+25000,50000)))),MAX(IF(I2044&lt;=0,0,IF(I2044&lt;=25000,I2044,IF(I2044&lt;=50000,ROUNDUP(I2044/2,0)+12500,IF(I2044&lt;=100000,ROUNDUP(I2044/4,0)+25000,50000)))),MIN(IF(H2044&lt;=0,0,IF(H2044&lt;=20000,H2044,IF(H2044&lt;=40000,ROUNDUP(H2044/2,0)+10000,IF(H2044&lt;=80000,ROUNDUP(H2044/4,0)+20000,40000))))+IF(I2044&lt;=0,0,IF(I2044&lt;=25000,I2044,IF(I2044&lt;=50000,ROUNDUP(I2044/2,0)+12500,IF(I2044&lt;=100000,ROUNDUP(I2044/4,0)+25000,50000)))),40000))))</f>
        <v/>
      </c>
      <c r="R2044" s="18">
        <f>MIN(120000,O2044+P2044+Q2044)</f>
        <v/>
      </c>
      <c r="S2044" s="18">
        <f>IF(F2044&lt;=0,IF(E2044&lt;=0,0,IF(E2044&lt;=12000,E2044,IF(E2044&lt;=32000,ROUNDUP(E2044/2,0)+6000,IF(E2044&lt;=56000,ROUNDUP(E2044/4,0)+14000,28000)))),IF(E2044&lt;=0,IF(F2044&lt;=0,0,IF(F2044&lt;=15000,F2044,IF(F2044&lt;=40000,ROUNDUP(F2044/2,0)+7500,IF(F2044&lt;=70000,ROUNDUP(F2044/4,0)+17500,35000)))),MAX(IF(F2044&lt;=0,0,IF(F2044&lt;=15000,F2044,IF(F2044&lt;=40000,ROUNDUP(F2044/2,0)+7500,IF(F2044&lt;=70000,ROUNDUP(F2044/4,0)+17500,35000)))),MIN(IF(E2044&lt;=0,0,IF(E2044&lt;=12000,E2044,IF(E2044&lt;=32000,ROUNDUP(E2044/2,0)+6000,IF(E2044&lt;=56000,ROUNDUP(E2044/4,0)+14000,28000))))+IF(F2044&lt;=0,0,IF(F2044&lt;=15000,F2044,IF(F2044&lt;=40000,ROUNDUP(F2044/2,0)+7500,IF(F2044&lt;=70000,ROUNDUP(F2044/4,0)+17500,35000)))),28000))))</f>
        <v/>
      </c>
      <c r="T2044" s="18">
        <f>IF(G2044&lt;=0,0,IF(G2044&lt;=12000,G2044,IF(G2044&lt;=32000,ROUNDUP(G2044/2,0)+6000,IF(G2044&lt;=56000,ROUNDUP(G2044/4,0)+14000,28000))))</f>
        <v/>
      </c>
      <c r="U2044" s="18">
        <f>IF(I2044&lt;=0,IF(H2044&lt;=0,0,IF(H2044&lt;=12000,H2044,IF(H2044&lt;=32000,ROUNDUP(H2044/2,0)+6000,IF(H2044&lt;=56000,ROUNDUP(H2044/4,0)+14000,28000)))),IF(H2044&lt;=0,IF(I2044&lt;=0,0,IF(I2044&lt;=15000,I2044,IF(I2044&lt;=40000,ROUNDUP(I2044/2,0)+7500,IF(I2044&lt;=70000,ROUNDUP(I2044/4,0)+17500,35000)))),MAX(IF(I2044&lt;=0,0,IF(I2044&lt;=15000,I2044,IF(I2044&lt;=40000,ROUNDUP(I2044/2,0)+7500,IF(I2044&lt;=70000,ROUNDUP(I2044/4,0)+17500,35000)))),MIN(IF(H2044&lt;=0,0,IF(H2044&lt;=12000,H2044,IF(H2044&lt;=32000,ROUNDUP(H2044/2,0)+6000,IF(H2044&lt;=56000,ROUNDUP(H2044/4,0)+14000,28000))))+IF(I2044&lt;=0,0,IF(I2044&lt;=15000,I2044,IF(I2044&lt;=40000,ROUNDUP(I2044/2,0)+7500,IF(I2044&lt;=70000,ROUNDUP(I2044/4,0)+17500,35000)))),28000))))</f>
        <v/>
      </c>
      <c r="V2044" s="18">
        <f>MIN(70000,S2044+T2044+U2044)</f>
        <v/>
      </c>
      <c r="W2044" s="18">
        <f>MAX(0,ROUNDDOWN(M2044-J2044-N2044-K2044-0,-3))</f>
        <v/>
      </c>
      <c r="X2044" s="18">
        <f>MAX(0,ROUNDDOWN(M2044-J2044-N2044-K2044-R2044,-3))</f>
        <v/>
      </c>
      <c r="Y2044" s="18">
        <f>IF(W2044&lt;=0,0,ROUNDDOWN((W2044*LOOKUP(W2044,{0,1950001,3300001,6950001,9000001,18000001,40000001},{0.05,0.1,0.2,0.23,0.33,0.4,0.45})-LOOKUP(W2044,{0,1950001,3300001,6950001,9000001,18000001,40000001},{0,97500,427500,636000,1536000,2796000,4796000}))*1.021,-2))</f>
        <v/>
      </c>
      <c r="Z2044" s="18">
        <f>IF(X2044&lt;=0,0,ROUNDDOWN((X2044*LOOKUP(X2044,{0,1950001,3300001,6950001,9000001,18000001,40000001},{0.05,0.1,0.2,0.23,0.33,0.4,0.45})-LOOKUP(X2044,{0,1950001,3300001,6950001,9000001,18000001,40000001},{0,97500,427500,636000,1536000,2796000,4796000}))*1.021,-2))</f>
        <v/>
      </c>
      <c r="AA2044" s="18">
        <f>MAX(0,ROUNDDOWN(M2044-J2044-430000-L2044-0,-3))</f>
        <v/>
      </c>
      <c r="AB2044" s="18">
        <f>MAX(0,ROUNDDOWN(M2044-J2044-430000-L2044-V2044,-3))</f>
        <v/>
      </c>
      <c r="AC2044" s="18">
        <f>IF(M2044&lt;=450000,0,MAX(0,ROUNDDOWN(AA2044*0.06-MIN(50000,AA2044)*0.03,-2))+MAX(0,ROUNDDOWN(AA2044*0.04-MIN(50000,AA2044)*0.02,-2)))</f>
        <v/>
      </c>
      <c r="AD2044" s="18">
        <f>IF(M2044&lt;=450000,0,MAX(0,ROUNDDOWN(AB2044*0.06-MIN(50000,AB2044)*0.03,-2))+MAX(0,ROUNDDOWN(AB2044*0.04-MIN(50000,AB2044)*0.02,-2)))</f>
        <v/>
      </c>
      <c r="AE2044" s="18">
        <f>Y2044-Z2044</f>
        <v/>
      </c>
      <c r="AF2044" s="18">
        <f>AC2044-AD2044</f>
        <v/>
      </c>
      <c r="AG2044" s="18">
        <f>AE2044+AF2044</f>
        <v/>
      </c>
      <c r="AH2044" s="20">
        <f>IF(W2044&lt;=0,0,LOOKUP(W2044,{0,1950001,3300001,6950001,9000001,18000001,40000001},{0.05,0.1,0.2,0.23,0.33,0.4,0.45}))</f>
        <v/>
      </c>
    </row>
    <row r="2045">
      <c r="A2045" t="inlineStr">
        <is>
          <t>1万円刻み 特例あり一般12万円</t>
        </is>
      </c>
      <c r="B2045" s="18">
        <f>'4_1万円刻み'!$A$655</f>
        <v/>
      </c>
      <c r="C2045" s="19" t="n">
        <v>2026</v>
      </c>
      <c r="D2045" t="inlineStr">
        <is>
          <t>はい</t>
        </is>
      </c>
      <c r="E2045" s="18" t="n">
        <v>120000</v>
      </c>
      <c r="F2045" s="18" t="n">
        <v>0</v>
      </c>
      <c r="G2045" s="18" t="n">
        <v>0</v>
      </c>
      <c r="H2045" s="18" t="n">
        <v>0</v>
      </c>
      <c r="I2045" s="18" t="n">
        <v>0</v>
      </c>
      <c r="J2045" s="18">
        <f>ROUND(MIN(B2045/12,650000)*12*0.0915+MIN(B2045/12,1390000)*12*(0.0504+0)+B2045*0.005,0)</f>
        <v/>
      </c>
      <c r="K2045" s="18" t="n">
        <v>0</v>
      </c>
      <c r="L2045" s="18" t="n">
        <v>0</v>
      </c>
      <c r="M2045" s="18">
        <f>ROUND(IF(C2045&gt;=2026,IF(B2045&lt;741000,0,IF(B2045&lt;2191000,B2045-740000,IF(B2045&lt;2193000,1451000,IF(B2045&lt;2196000,1453000,IF(B2045&lt;2200000,1456000,IF(B2045&lt;3600000,ROUNDDOWN(B2045/4,-3)*2.8-80000,IF(B2045&lt;6600000,ROUNDDOWN(B2045/4,-3)*3.2-440000,IF(B2045&lt;8500000,ROUNDDOWN(B2045*0.9,0)-1100000,B2045-1950000)))))))),IF(B2045&lt;651000,0,IF(B2045&lt;1900000,B2045-650000,IF(B2045&lt;3600000,ROUNDDOWN(B2045/4,-3)*2.8-80000,IF(B2045&lt;6600000,ROUNDDOWN(B2045/4,-3)*3.2-440000,IF(B2045&lt;8500000,ROUNDDOWN(B2045*0.9,0)-1100000,B2045-1950000)))))),0)</f>
        <v/>
      </c>
      <c r="N2045" s="18">
        <f>IF(M2045&gt;23500000,NA(),IF(C2045&gt;=2026,IF(M2045&lt;=4890000,1040000,IF(M2045&lt;=6550000,670000,620000)),IF(M2045&lt;=1320000,950000,IF(M2045&lt;=3360000,880000,IF(M2045&lt;=4890000,680000,IF(M2045&lt;=6550000,630000,580000))))))</f>
        <v/>
      </c>
      <c r="O2045" s="18">
        <f>IF(F2045&lt;=0,IF(AND(D2045="はい",C2045&gt;=2026,C2045&lt;=2027),IF(E2045&lt;=0,0,IF(E2045&lt;=30000,E2045,IF(E2045&lt;=60000,ROUNDUP(E2045/2,0)+15000,IF(E2045&lt;=120000,ROUNDUP(E2045/4,0)+30000,60000)))),IF(E2045&lt;=0,0,IF(E2045&lt;=20000,E2045,IF(E2045&lt;=40000,ROUNDUP(E2045/2,0)+10000,IF(E2045&lt;=80000,ROUNDUP(E2045/4,0)+20000,40000))))),IF(E2045&lt;=0,IF(F2045&lt;=0,0,IF(F2045&lt;=25000,F2045,IF(F2045&lt;=50000,ROUNDUP(F2045/2,0)+12500,IF(F2045&lt;=100000,ROUNDUP(F2045/4,0)+25000,50000)))),MAX(IF(F2045&lt;=0,0,IF(F2045&lt;=25000,F2045,IF(F2045&lt;=50000,ROUNDUP(F2045/2,0)+12500,IF(F2045&lt;=100000,ROUNDUP(F2045/4,0)+25000,50000)))),MIN(IF(AND(D2045="はい",C2045&gt;=2026,C2045&lt;=2027),IF(E2045&lt;=0,0,IF(E2045&lt;=30000,E2045,IF(E2045&lt;=60000,ROUNDUP(E2045/2,0)+15000,IF(E2045&lt;=120000,ROUNDUP(E2045/4,0)+30000,60000)))),IF(E2045&lt;=0,0,IF(E2045&lt;=20000,E2045,IF(E2045&lt;=40000,ROUNDUP(E2045/2,0)+10000,IF(E2045&lt;=80000,ROUNDUP(E2045/4,0)+20000,40000)))))+IF(F2045&lt;=0,0,IF(F2045&lt;=25000,F2045,IF(F2045&lt;=50000,ROUNDUP(F2045/2,0)+12500,IF(F2045&lt;=100000,ROUNDUP(F2045/4,0)+25000,50000)))),IF(AND(D2045="はい",C2045&gt;=2026,C2045&lt;=2027),60000,40000)))))</f>
        <v/>
      </c>
      <c r="P2045" s="18">
        <f>IF(G2045&lt;=0,0,IF(G2045&lt;=20000,G2045,IF(G2045&lt;=40000,ROUNDUP(G2045/2,0)+10000,IF(G2045&lt;=80000,ROUNDUP(G2045/4,0)+20000,40000))))</f>
        <v/>
      </c>
      <c r="Q2045" s="18">
        <f>IF(I2045&lt;=0,IF(H2045&lt;=0,0,IF(H2045&lt;=20000,H2045,IF(H2045&lt;=40000,ROUNDUP(H2045/2,0)+10000,IF(H2045&lt;=80000,ROUNDUP(H2045/4,0)+20000,40000)))),IF(H2045&lt;=0,IF(I2045&lt;=0,0,IF(I2045&lt;=25000,I2045,IF(I2045&lt;=50000,ROUNDUP(I2045/2,0)+12500,IF(I2045&lt;=100000,ROUNDUP(I2045/4,0)+25000,50000)))),MAX(IF(I2045&lt;=0,0,IF(I2045&lt;=25000,I2045,IF(I2045&lt;=50000,ROUNDUP(I2045/2,0)+12500,IF(I2045&lt;=100000,ROUNDUP(I2045/4,0)+25000,50000)))),MIN(IF(H2045&lt;=0,0,IF(H2045&lt;=20000,H2045,IF(H2045&lt;=40000,ROUNDUP(H2045/2,0)+10000,IF(H2045&lt;=80000,ROUNDUP(H2045/4,0)+20000,40000))))+IF(I2045&lt;=0,0,IF(I2045&lt;=25000,I2045,IF(I2045&lt;=50000,ROUNDUP(I2045/2,0)+12500,IF(I2045&lt;=100000,ROUNDUP(I2045/4,0)+25000,50000)))),40000))))</f>
        <v/>
      </c>
      <c r="R2045" s="18">
        <f>MIN(120000,O2045+P2045+Q2045)</f>
        <v/>
      </c>
      <c r="S2045" s="18">
        <f>IF(F2045&lt;=0,IF(E2045&lt;=0,0,IF(E2045&lt;=12000,E2045,IF(E2045&lt;=32000,ROUNDUP(E2045/2,0)+6000,IF(E2045&lt;=56000,ROUNDUP(E2045/4,0)+14000,28000)))),IF(E2045&lt;=0,IF(F2045&lt;=0,0,IF(F2045&lt;=15000,F2045,IF(F2045&lt;=40000,ROUNDUP(F2045/2,0)+7500,IF(F2045&lt;=70000,ROUNDUP(F2045/4,0)+17500,35000)))),MAX(IF(F2045&lt;=0,0,IF(F2045&lt;=15000,F2045,IF(F2045&lt;=40000,ROUNDUP(F2045/2,0)+7500,IF(F2045&lt;=70000,ROUNDUP(F2045/4,0)+17500,35000)))),MIN(IF(E2045&lt;=0,0,IF(E2045&lt;=12000,E2045,IF(E2045&lt;=32000,ROUNDUP(E2045/2,0)+6000,IF(E2045&lt;=56000,ROUNDUP(E2045/4,0)+14000,28000))))+IF(F2045&lt;=0,0,IF(F2045&lt;=15000,F2045,IF(F2045&lt;=40000,ROUNDUP(F2045/2,0)+7500,IF(F2045&lt;=70000,ROUNDUP(F2045/4,0)+17500,35000)))),28000))))</f>
        <v/>
      </c>
      <c r="T2045" s="18">
        <f>IF(G2045&lt;=0,0,IF(G2045&lt;=12000,G2045,IF(G2045&lt;=32000,ROUNDUP(G2045/2,0)+6000,IF(G2045&lt;=56000,ROUNDUP(G2045/4,0)+14000,28000))))</f>
        <v/>
      </c>
      <c r="U2045" s="18">
        <f>IF(I2045&lt;=0,IF(H2045&lt;=0,0,IF(H2045&lt;=12000,H2045,IF(H2045&lt;=32000,ROUNDUP(H2045/2,0)+6000,IF(H2045&lt;=56000,ROUNDUP(H2045/4,0)+14000,28000)))),IF(H2045&lt;=0,IF(I2045&lt;=0,0,IF(I2045&lt;=15000,I2045,IF(I2045&lt;=40000,ROUNDUP(I2045/2,0)+7500,IF(I2045&lt;=70000,ROUNDUP(I2045/4,0)+17500,35000)))),MAX(IF(I2045&lt;=0,0,IF(I2045&lt;=15000,I2045,IF(I2045&lt;=40000,ROUNDUP(I2045/2,0)+7500,IF(I2045&lt;=70000,ROUNDUP(I2045/4,0)+17500,35000)))),MIN(IF(H2045&lt;=0,0,IF(H2045&lt;=12000,H2045,IF(H2045&lt;=32000,ROUNDUP(H2045/2,0)+6000,IF(H2045&lt;=56000,ROUNDUP(H2045/4,0)+14000,28000))))+IF(I2045&lt;=0,0,IF(I2045&lt;=15000,I2045,IF(I2045&lt;=40000,ROUNDUP(I2045/2,0)+7500,IF(I2045&lt;=70000,ROUNDUP(I2045/4,0)+17500,35000)))),28000))))</f>
        <v/>
      </c>
      <c r="V2045" s="18">
        <f>MIN(70000,S2045+T2045+U2045)</f>
        <v/>
      </c>
      <c r="W2045" s="18">
        <f>MAX(0,ROUNDDOWN(M2045-J2045-N2045-K2045-0,-3))</f>
        <v/>
      </c>
      <c r="X2045" s="18">
        <f>MAX(0,ROUNDDOWN(M2045-J2045-N2045-K2045-R2045,-3))</f>
        <v/>
      </c>
      <c r="Y2045" s="18">
        <f>IF(W2045&lt;=0,0,ROUNDDOWN((W2045*LOOKUP(W2045,{0,1950001,3300001,6950001,9000001,18000001,40000001},{0.05,0.1,0.2,0.23,0.33,0.4,0.45})-LOOKUP(W2045,{0,1950001,3300001,6950001,9000001,18000001,40000001},{0,97500,427500,636000,1536000,2796000,4796000}))*1.021,-2))</f>
        <v/>
      </c>
      <c r="Z2045" s="18">
        <f>IF(X2045&lt;=0,0,ROUNDDOWN((X2045*LOOKUP(X2045,{0,1950001,3300001,6950001,9000001,18000001,40000001},{0.05,0.1,0.2,0.23,0.33,0.4,0.45})-LOOKUP(X2045,{0,1950001,3300001,6950001,9000001,18000001,40000001},{0,97500,427500,636000,1536000,2796000,4796000}))*1.021,-2))</f>
        <v/>
      </c>
      <c r="AA2045" s="18">
        <f>MAX(0,ROUNDDOWN(M2045-J2045-430000-L2045-0,-3))</f>
        <v/>
      </c>
      <c r="AB2045" s="18">
        <f>MAX(0,ROUNDDOWN(M2045-J2045-430000-L2045-V2045,-3))</f>
        <v/>
      </c>
      <c r="AC2045" s="18">
        <f>IF(M2045&lt;=450000,0,MAX(0,ROUNDDOWN(AA2045*0.06-MIN(50000,AA2045)*0.03,-2))+MAX(0,ROUNDDOWN(AA2045*0.04-MIN(50000,AA2045)*0.02,-2)))</f>
        <v/>
      </c>
      <c r="AD2045" s="18">
        <f>IF(M2045&lt;=450000,0,MAX(0,ROUNDDOWN(AB2045*0.06-MIN(50000,AB2045)*0.03,-2))+MAX(0,ROUNDDOWN(AB2045*0.04-MIN(50000,AB2045)*0.02,-2)))</f>
        <v/>
      </c>
      <c r="AE2045" s="18">
        <f>Y2045-Z2045</f>
        <v/>
      </c>
      <c r="AF2045" s="18">
        <f>AC2045-AD2045</f>
        <v/>
      </c>
      <c r="AG2045" s="18">
        <f>AE2045+AF2045</f>
        <v/>
      </c>
      <c r="AH2045" s="20">
        <f>IF(W2045&lt;=0,0,LOOKUP(W2045,{0,1950001,3300001,6950001,9000001,18000001,40000001},{0.05,0.1,0.2,0.23,0.33,0.4,0.45}))</f>
        <v/>
      </c>
    </row>
    <row r="2046">
      <c r="A2046" t="inlineStr">
        <is>
          <t>1万円刻み 3区分8万円ずつ</t>
        </is>
      </c>
      <c r="B2046" s="18">
        <f>'4_1万円刻み'!$A$656</f>
        <v/>
      </c>
      <c r="C2046" s="19" t="n">
        <v>2026</v>
      </c>
      <c r="D2046" t="inlineStr">
        <is>
          <t>いいえ</t>
        </is>
      </c>
      <c r="E2046" s="18" t="n">
        <v>80000</v>
      </c>
      <c r="F2046" s="18" t="n">
        <v>0</v>
      </c>
      <c r="G2046" s="18" t="n">
        <v>80000</v>
      </c>
      <c r="H2046" s="18" t="n">
        <v>80000</v>
      </c>
      <c r="I2046" s="18" t="n">
        <v>0</v>
      </c>
      <c r="J2046" s="18">
        <f>ROUND(MIN(B2046/12,650000)*12*0.0915+MIN(B2046/12,1390000)*12*(0.0504+0)+B2046*0.005,0)</f>
        <v/>
      </c>
      <c r="K2046" s="18" t="n">
        <v>0</v>
      </c>
      <c r="L2046" s="18" t="n">
        <v>0</v>
      </c>
      <c r="M2046" s="18">
        <f>ROUND(IF(C2046&gt;=2026,IF(B2046&lt;741000,0,IF(B2046&lt;2191000,B2046-740000,IF(B2046&lt;2193000,1451000,IF(B2046&lt;2196000,1453000,IF(B2046&lt;2200000,1456000,IF(B2046&lt;3600000,ROUNDDOWN(B2046/4,-3)*2.8-80000,IF(B2046&lt;6600000,ROUNDDOWN(B2046/4,-3)*3.2-440000,IF(B2046&lt;8500000,ROUNDDOWN(B2046*0.9,0)-1100000,B2046-1950000)))))))),IF(B2046&lt;651000,0,IF(B2046&lt;1900000,B2046-650000,IF(B2046&lt;3600000,ROUNDDOWN(B2046/4,-3)*2.8-80000,IF(B2046&lt;6600000,ROUNDDOWN(B2046/4,-3)*3.2-440000,IF(B2046&lt;8500000,ROUNDDOWN(B2046*0.9,0)-1100000,B2046-1950000)))))),0)</f>
        <v/>
      </c>
      <c r="N2046" s="18">
        <f>IF(M2046&gt;23500000,NA(),IF(C2046&gt;=2026,IF(M2046&lt;=4890000,1040000,IF(M2046&lt;=6550000,670000,620000)),IF(M2046&lt;=1320000,950000,IF(M2046&lt;=3360000,880000,IF(M2046&lt;=4890000,680000,IF(M2046&lt;=6550000,630000,580000))))))</f>
        <v/>
      </c>
      <c r="O2046" s="18">
        <f>IF(F2046&lt;=0,IF(AND(D2046="はい",C2046&gt;=2026,C2046&lt;=2027),IF(E2046&lt;=0,0,IF(E2046&lt;=30000,E2046,IF(E2046&lt;=60000,ROUNDUP(E2046/2,0)+15000,IF(E2046&lt;=120000,ROUNDUP(E2046/4,0)+30000,60000)))),IF(E2046&lt;=0,0,IF(E2046&lt;=20000,E2046,IF(E2046&lt;=40000,ROUNDUP(E2046/2,0)+10000,IF(E2046&lt;=80000,ROUNDUP(E2046/4,0)+20000,40000))))),IF(E2046&lt;=0,IF(F2046&lt;=0,0,IF(F2046&lt;=25000,F2046,IF(F2046&lt;=50000,ROUNDUP(F2046/2,0)+12500,IF(F2046&lt;=100000,ROUNDUP(F2046/4,0)+25000,50000)))),MAX(IF(F2046&lt;=0,0,IF(F2046&lt;=25000,F2046,IF(F2046&lt;=50000,ROUNDUP(F2046/2,0)+12500,IF(F2046&lt;=100000,ROUNDUP(F2046/4,0)+25000,50000)))),MIN(IF(AND(D2046="はい",C2046&gt;=2026,C2046&lt;=2027),IF(E2046&lt;=0,0,IF(E2046&lt;=30000,E2046,IF(E2046&lt;=60000,ROUNDUP(E2046/2,0)+15000,IF(E2046&lt;=120000,ROUNDUP(E2046/4,0)+30000,60000)))),IF(E2046&lt;=0,0,IF(E2046&lt;=20000,E2046,IF(E2046&lt;=40000,ROUNDUP(E2046/2,0)+10000,IF(E2046&lt;=80000,ROUNDUP(E2046/4,0)+20000,40000)))))+IF(F2046&lt;=0,0,IF(F2046&lt;=25000,F2046,IF(F2046&lt;=50000,ROUNDUP(F2046/2,0)+12500,IF(F2046&lt;=100000,ROUNDUP(F2046/4,0)+25000,50000)))),IF(AND(D2046="はい",C2046&gt;=2026,C2046&lt;=2027),60000,40000)))))</f>
        <v/>
      </c>
      <c r="P2046" s="18">
        <f>IF(G2046&lt;=0,0,IF(G2046&lt;=20000,G2046,IF(G2046&lt;=40000,ROUNDUP(G2046/2,0)+10000,IF(G2046&lt;=80000,ROUNDUP(G2046/4,0)+20000,40000))))</f>
        <v/>
      </c>
      <c r="Q2046" s="18">
        <f>IF(I2046&lt;=0,IF(H2046&lt;=0,0,IF(H2046&lt;=20000,H2046,IF(H2046&lt;=40000,ROUNDUP(H2046/2,0)+10000,IF(H2046&lt;=80000,ROUNDUP(H2046/4,0)+20000,40000)))),IF(H2046&lt;=0,IF(I2046&lt;=0,0,IF(I2046&lt;=25000,I2046,IF(I2046&lt;=50000,ROUNDUP(I2046/2,0)+12500,IF(I2046&lt;=100000,ROUNDUP(I2046/4,0)+25000,50000)))),MAX(IF(I2046&lt;=0,0,IF(I2046&lt;=25000,I2046,IF(I2046&lt;=50000,ROUNDUP(I2046/2,0)+12500,IF(I2046&lt;=100000,ROUNDUP(I2046/4,0)+25000,50000)))),MIN(IF(H2046&lt;=0,0,IF(H2046&lt;=20000,H2046,IF(H2046&lt;=40000,ROUNDUP(H2046/2,0)+10000,IF(H2046&lt;=80000,ROUNDUP(H2046/4,0)+20000,40000))))+IF(I2046&lt;=0,0,IF(I2046&lt;=25000,I2046,IF(I2046&lt;=50000,ROUNDUP(I2046/2,0)+12500,IF(I2046&lt;=100000,ROUNDUP(I2046/4,0)+25000,50000)))),40000))))</f>
        <v/>
      </c>
      <c r="R2046" s="18">
        <f>MIN(120000,O2046+P2046+Q2046)</f>
        <v/>
      </c>
      <c r="S2046" s="18">
        <f>IF(F2046&lt;=0,IF(E2046&lt;=0,0,IF(E2046&lt;=12000,E2046,IF(E2046&lt;=32000,ROUNDUP(E2046/2,0)+6000,IF(E2046&lt;=56000,ROUNDUP(E2046/4,0)+14000,28000)))),IF(E2046&lt;=0,IF(F2046&lt;=0,0,IF(F2046&lt;=15000,F2046,IF(F2046&lt;=40000,ROUNDUP(F2046/2,0)+7500,IF(F2046&lt;=70000,ROUNDUP(F2046/4,0)+17500,35000)))),MAX(IF(F2046&lt;=0,0,IF(F2046&lt;=15000,F2046,IF(F2046&lt;=40000,ROUNDUP(F2046/2,0)+7500,IF(F2046&lt;=70000,ROUNDUP(F2046/4,0)+17500,35000)))),MIN(IF(E2046&lt;=0,0,IF(E2046&lt;=12000,E2046,IF(E2046&lt;=32000,ROUNDUP(E2046/2,0)+6000,IF(E2046&lt;=56000,ROUNDUP(E2046/4,0)+14000,28000))))+IF(F2046&lt;=0,0,IF(F2046&lt;=15000,F2046,IF(F2046&lt;=40000,ROUNDUP(F2046/2,0)+7500,IF(F2046&lt;=70000,ROUNDUP(F2046/4,0)+17500,35000)))),28000))))</f>
        <v/>
      </c>
      <c r="T2046" s="18">
        <f>IF(G2046&lt;=0,0,IF(G2046&lt;=12000,G2046,IF(G2046&lt;=32000,ROUNDUP(G2046/2,0)+6000,IF(G2046&lt;=56000,ROUNDUP(G2046/4,0)+14000,28000))))</f>
        <v/>
      </c>
      <c r="U2046" s="18">
        <f>IF(I2046&lt;=0,IF(H2046&lt;=0,0,IF(H2046&lt;=12000,H2046,IF(H2046&lt;=32000,ROUNDUP(H2046/2,0)+6000,IF(H2046&lt;=56000,ROUNDUP(H2046/4,0)+14000,28000)))),IF(H2046&lt;=0,IF(I2046&lt;=0,0,IF(I2046&lt;=15000,I2046,IF(I2046&lt;=40000,ROUNDUP(I2046/2,0)+7500,IF(I2046&lt;=70000,ROUNDUP(I2046/4,0)+17500,35000)))),MAX(IF(I2046&lt;=0,0,IF(I2046&lt;=15000,I2046,IF(I2046&lt;=40000,ROUNDUP(I2046/2,0)+7500,IF(I2046&lt;=70000,ROUNDUP(I2046/4,0)+17500,35000)))),MIN(IF(H2046&lt;=0,0,IF(H2046&lt;=12000,H2046,IF(H2046&lt;=32000,ROUNDUP(H2046/2,0)+6000,IF(H2046&lt;=56000,ROUNDUP(H2046/4,0)+14000,28000))))+IF(I2046&lt;=0,0,IF(I2046&lt;=15000,I2046,IF(I2046&lt;=40000,ROUNDUP(I2046/2,0)+7500,IF(I2046&lt;=70000,ROUNDUP(I2046/4,0)+17500,35000)))),28000))))</f>
        <v/>
      </c>
      <c r="V2046" s="18">
        <f>MIN(70000,S2046+T2046+U2046)</f>
        <v/>
      </c>
      <c r="W2046" s="18">
        <f>MAX(0,ROUNDDOWN(M2046-J2046-N2046-K2046-0,-3))</f>
        <v/>
      </c>
      <c r="X2046" s="18">
        <f>MAX(0,ROUNDDOWN(M2046-J2046-N2046-K2046-R2046,-3))</f>
        <v/>
      </c>
      <c r="Y2046" s="18">
        <f>IF(W2046&lt;=0,0,ROUNDDOWN((W2046*LOOKUP(W2046,{0,1950001,3300001,6950001,9000001,18000001,40000001},{0.05,0.1,0.2,0.23,0.33,0.4,0.45})-LOOKUP(W2046,{0,1950001,3300001,6950001,9000001,18000001,40000001},{0,97500,427500,636000,1536000,2796000,4796000}))*1.021,-2))</f>
        <v/>
      </c>
      <c r="Z2046" s="18">
        <f>IF(X2046&lt;=0,0,ROUNDDOWN((X2046*LOOKUP(X2046,{0,1950001,3300001,6950001,9000001,18000001,40000001},{0.05,0.1,0.2,0.23,0.33,0.4,0.45})-LOOKUP(X2046,{0,1950001,3300001,6950001,9000001,18000001,40000001},{0,97500,427500,636000,1536000,2796000,4796000}))*1.021,-2))</f>
        <v/>
      </c>
      <c r="AA2046" s="18">
        <f>MAX(0,ROUNDDOWN(M2046-J2046-430000-L2046-0,-3))</f>
        <v/>
      </c>
      <c r="AB2046" s="18">
        <f>MAX(0,ROUNDDOWN(M2046-J2046-430000-L2046-V2046,-3))</f>
        <v/>
      </c>
      <c r="AC2046" s="18">
        <f>IF(M2046&lt;=450000,0,MAX(0,ROUNDDOWN(AA2046*0.06-MIN(50000,AA2046)*0.03,-2))+MAX(0,ROUNDDOWN(AA2046*0.04-MIN(50000,AA2046)*0.02,-2)))</f>
        <v/>
      </c>
      <c r="AD2046" s="18">
        <f>IF(M2046&lt;=450000,0,MAX(0,ROUNDDOWN(AB2046*0.06-MIN(50000,AB2046)*0.03,-2))+MAX(0,ROUNDDOWN(AB2046*0.04-MIN(50000,AB2046)*0.02,-2)))</f>
        <v/>
      </c>
      <c r="AE2046" s="18">
        <f>Y2046-Z2046</f>
        <v/>
      </c>
      <c r="AF2046" s="18">
        <f>AC2046-AD2046</f>
        <v/>
      </c>
      <c r="AG2046" s="18">
        <f>AE2046+AF2046</f>
        <v/>
      </c>
      <c r="AH2046" s="20">
        <f>IF(W2046&lt;=0,0,LOOKUP(W2046,{0,1950001,3300001,6950001,9000001,18000001,40000001},{0.05,0.1,0.2,0.23,0.33,0.4,0.45}))</f>
        <v/>
      </c>
    </row>
    <row r="2047">
      <c r="A2047" t="inlineStr">
        <is>
          <t>1万円刻み 一般8万円</t>
        </is>
      </c>
      <c r="B2047" s="18">
        <f>'4_1万円刻み'!$A$656</f>
        <v/>
      </c>
      <c r="C2047" s="19" t="n">
        <v>2026</v>
      </c>
      <c r="D2047" t="inlineStr">
        <is>
          <t>いいえ</t>
        </is>
      </c>
      <c r="E2047" s="18" t="n">
        <v>80000</v>
      </c>
      <c r="F2047" s="18" t="n">
        <v>0</v>
      </c>
      <c r="G2047" s="18" t="n">
        <v>0</v>
      </c>
      <c r="H2047" s="18" t="n">
        <v>0</v>
      </c>
      <c r="I2047" s="18" t="n">
        <v>0</v>
      </c>
      <c r="J2047" s="18">
        <f>ROUND(MIN(B2047/12,650000)*12*0.0915+MIN(B2047/12,1390000)*12*(0.0504+0)+B2047*0.005,0)</f>
        <v/>
      </c>
      <c r="K2047" s="18" t="n">
        <v>0</v>
      </c>
      <c r="L2047" s="18" t="n">
        <v>0</v>
      </c>
      <c r="M2047" s="18">
        <f>ROUND(IF(C2047&gt;=2026,IF(B2047&lt;741000,0,IF(B2047&lt;2191000,B2047-740000,IF(B2047&lt;2193000,1451000,IF(B2047&lt;2196000,1453000,IF(B2047&lt;2200000,1456000,IF(B2047&lt;3600000,ROUNDDOWN(B2047/4,-3)*2.8-80000,IF(B2047&lt;6600000,ROUNDDOWN(B2047/4,-3)*3.2-440000,IF(B2047&lt;8500000,ROUNDDOWN(B2047*0.9,0)-1100000,B2047-1950000)))))))),IF(B2047&lt;651000,0,IF(B2047&lt;1900000,B2047-650000,IF(B2047&lt;3600000,ROUNDDOWN(B2047/4,-3)*2.8-80000,IF(B2047&lt;6600000,ROUNDDOWN(B2047/4,-3)*3.2-440000,IF(B2047&lt;8500000,ROUNDDOWN(B2047*0.9,0)-1100000,B2047-1950000)))))),0)</f>
        <v/>
      </c>
      <c r="N2047" s="18">
        <f>IF(M2047&gt;23500000,NA(),IF(C2047&gt;=2026,IF(M2047&lt;=4890000,1040000,IF(M2047&lt;=6550000,670000,620000)),IF(M2047&lt;=1320000,950000,IF(M2047&lt;=3360000,880000,IF(M2047&lt;=4890000,680000,IF(M2047&lt;=6550000,630000,580000))))))</f>
        <v/>
      </c>
      <c r="O2047" s="18">
        <f>IF(F2047&lt;=0,IF(AND(D2047="はい",C2047&gt;=2026,C2047&lt;=2027),IF(E2047&lt;=0,0,IF(E2047&lt;=30000,E2047,IF(E2047&lt;=60000,ROUNDUP(E2047/2,0)+15000,IF(E2047&lt;=120000,ROUNDUP(E2047/4,0)+30000,60000)))),IF(E2047&lt;=0,0,IF(E2047&lt;=20000,E2047,IF(E2047&lt;=40000,ROUNDUP(E2047/2,0)+10000,IF(E2047&lt;=80000,ROUNDUP(E2047/4,0)+20000,40000))))),IF(E2047&lt;=0,IF(F2047&lt;=0,0,IF(F2047&lt;=25000,F2047,IF(F2047&lt;=50000,ROUNDUP(F2047/2,0)+12500,IF(F2047&lt;=100000,ROUNDUP(F2047/4,0)+25000,50000)))),MAX(IF(F2047&lt;=0,0,IF(F2047&lt;=25000,F2047,IF(F2047&lt;=50000,ROUNDUP(F2047/2,0)+12500,IF(F2047&lt;=100000,ROUNDUP(F2047/4,0)+25000,50000)))),MIN(IF(AND(D2047="はい",C2047&gt;=2026,C2047&lt;=2027),IF(E2047&lt;=0,0,IF(E2047&lt;=30000,E2047,IF(E2047&lt;=60000,ROUNDUP(E2047/2,0)+15000,IF(E2047&lt;=120000,ROUNDUP(E2047/4,0)+30000,60000)))),IF(E2047&lt;=0,0,IF(E2047&lt;=20000,E2047,IF(E2047&lt;=40000,ROUNDUP(E2047/2,0)+10000,IF(E2047&lt;=80000,ROUNDUP(E2047/4,0)+20000,40000)))))+IF(F2047&lt;=0,0,IF(F2047&lt;=25000,F2047,IF(F2047&lt;=50000,ROUNDUP(F2047/2,0)+12500,IF(F2047&lt;=100000,ROUNDUP(F2047/4,0)+25000,50000)))),IF(AND(D2047="はい",C2047&gt;=2026,C2047&lt;=2027),60000,40000)))))</f>
        <v/>
      </c>
      <c r="P2047" s="18">
        <f>IF(G2047&lt;=0,0,IF(G2047&lt;=20000,G2047,IF(G2047&lt;=40000,ROUNDUP(G2047/2,0)+10000,IF(G2047&lt;=80000,ROUNDUP(G2047/4,0)+20000,40000))))</f>
        <v/>
      </c>
      <c r="Q2047" s="18">
        <f>IF(I2047&lt;=0,IF(H2047&lt;=0,0,IF(H2047&lt;=20000,H2047,IF(H2047&lt;=40000,ROUNDUP(H2047/2,0)+10000,IF(H2047&lt;=80000,ROUNDUP(H2047/4,0)+20000,40000)))),IF(H2047&lt;=0,IF(I2047&lt;=0,0,IF(I2047&lt;=25000,I2047,IF(I2047&lt;=50000,ROUNDUP(I2047/2,0)+12500,IF(I2047&lt;=100000,ROUNDUP(I2047/4,0)+25000,50000)))),MAX(IF(I2047&lt;=0,0,IF(I2047&lt;=25000,I2047,IF(I2047&lt;=50000,ROUNDUP(I2047/2,0)+12500,IF(I2047&lt;=100000,ROUNDUP(I2047/4,0)+25000,50000)))),MIN(IF(H2047&lt;=0,0,IF(H2047&lt;=20000,H2047,IF(H2047&lt;=40000,ROUNDUP(H2047/2,0)+10000,IF(H2047&lt;=80000,ROUNDUP(H2047/4,0)+20000,40000))))+IF(I2047&lt;=0,0,IF(I2047&lt;=25000,I2047,IF(I2047&lt;=50000,ROUNDUP(I2047/2,0)+12500,IF(I2047&lt;=100000,ROUNDUP(I2047/4,0)+25000,50000)))),40000))))</f>
        <v/>
      </c>
      <c r="R2047" s="18">
        <f>MIN(120000,O2047+P2047+Q2047)</f>
        <v/>
      </c>
      <c r="S2047" s="18">
        <f>IF(F2047&lt;=0,IF(E2047&lt;=0,0,IF(E2047&lt;=12000,E2047,IF(E2047&lt;=32000,ROUNDUP(E2047/2,0)+6000,IF(E2047&lt;=56000,ROUNDUP(E2047/4,0)+14000,28000)))),IF(E2047&lt;=0,IF(F2047&lt;=0,0,IF(F2047&lt;=15000,F2047,IF(F2047&lt;=40000,ROUNDUP(F2047/2,0)+7500,IF(F2047&lt;=70000,ROUNDUP(F2047/4,0)+17500,35000)))),MAX(IF(F2047&lt;=0,0,IF(F2047&lt;=15000,F2047,IF(F2047&lt;=40000,ROUNDUP(F2047/2,0)+7500,IF(F2047&lt;=70000,ROUNDUP(F2047/4,0)+17500,35000)))),MIN(IF(E2047&lt;=0,0,IF(E2047&lt;=12000,E2047,IF(E2047&lt;=32000,ROUNDUP(E2047/2,0)+6000,IF(E2047&lt;=56000,ROUNDUP(E2047/4,0)+14000,28000))))+IF(F2047&lt;=0,0,IF(F2047&lt;=15000,F2047,IF(F2047&lt;=40000,ROUNDUP(F2047/2,0)+7500,IF(F2047&lt;=70000,ROUNDUP(F2047/4,0)+17500,35000)))),28000))))</f>
        <v/>
      </c>
      <c r="T2047" s="18">
        <f>IF(G2047&lt;=0,0,IF(G2047&lt;=12000,G2047,IF(G2047&lt;=32000,ROUNDUP(G2047/2,0)+6000,IF(G2047&lt;=56000,ROUNDUP(G2047/4,0)+14000,28000))))</f>
        <v/>
      </c>
      <c r="U2047" s="18">
        <f>IF(I2047&lt;=0,IF(H2047&lt;=0,0,IF(H2047&lt;=12000,H2047,IF(H2047&lt;=32000,ROUNDUP(H2047/2,0)+6000,IF(H2047&lt;=56000,ROUNDUP(H2047/4,0)+14000,28000)))),IF(H2047&lt;=0,IF(I2047&lt;=0,0,IF(I2047&lt;=15000,I2047,IF(I2047&lt;=40000,ROUNDUP(I2047/2,0)+7500,IF(I2047&lt;=70000,ROUNDUP(I2047/4,0)+17500,35000)))),MAX(IF(I2047&lt;=0,0,IF(I2047&lt;=15000,I2047,IF(I2047&lt;=40000,ROUNDUP(I2047/2,0)+7500,IF(I2047&lt;=70000,ROUNDUP(I2047/4,0)+17500,35000)))),MIN(IF(H2047&lt;=0,0,IF(H2047&lt;=12000,H2047,IF(H2047&lt;=32000,ROUNDUP(H2047/2,0)+6000,IF(H2047&lt;=56000,ROUNDUP(H2047/4,0)+14000,28000))))+IF(I2047&lt;=0,0,IF(I2047&lt;=15000,I2047,IF(I2047&lt;=40000,ROUNDUP(I2047/2,0)+7500,IF(I2047&lt;=70000,ROUNDUP(I2047/4,0)+17500,35000)))),28000))))</f>
        <v/>
      </c>
      <c r="V2047" s="18">
        <f>MIN(70000,S2047+T2047+U2047)</f>
        <v/>
      </c>
      <c r="W2047" s="18">
        <f>MAX(0,ROUNDDOWN(M2047-J2047-N2047-K2047-0,-3))</f>
        <v/>
      </c>
      <c r="X2047" s="18">
        <f>MAX(0,ROUNDDOWN(M2047-J2047-N2047-K2047-R2047,-3))</f>
        <v/>
      </c>
      <c r="Y2047" s="18">
        <f>IF(W2047&lt;=0,0,ROUNDDOWN((W2047*LOOKUP(W2047,{0,1950001,3300001,6950001,9000001,18000001,40000001},{0.05,0.1,0.2,0.23,0.33,0.4,0.45})-LOOKUP(W2047,{0,1950001,3300001,6950001,9000001,18000001,40000001},{0,97500,427500,636000,1536000,2796000,4796000}))*1.021,-2))</f>
        <v/>
      </c>
      <c r="Z2047" s="18">
        <f>IF(X2047&lt;=0,0,ROUNDDOWN((X2047*LOOKUP(X2047,{0,1950001,3300001,6950001,9000001,18000001,40000001},{0.05,0.1,0.2,0.23,0.33,0.4,0.45})-LOOKUP(X2047,{0,1950001,3300001,6950001,9000001,18000001,40000001},{0,97500,427500,636000,1536000,2796000,4796000}))*1.021,-2))</f>
        <v/>
      </c>
      <c r="AA2047" s="18">
        <f>MAX(0,ROUNDDOWN(M2047-J2047-430000-L2047-0,-3))</f>
        <v/>
      </c>
      <c r="AB2047" s="18">
        <f>MAX(0,ROUNDDOWN(M2047-J2047-430000-L2047-V2047,-3))</f>
        <v/>
      </c>
      <c r="AC2047" s="18">
        <f>IF(M2047&lt;=450000,0,MAX(0,ROUNDDOWN(AA2047*0.06-MIN(50000,AA2047)*0.03,-2))+MAX(0,ROUNDDOWN(AA2047*0.04-MIN(50000,AA2047)*0.02,-2)))</f>
        <v/>
      </c>
      <c r="AD2047" s="18">
        <f>IF(M2047&lt;=450000,0,MAX(0,ROUNDDOWN(AB2047*0.06-MIN(50000,AB2047)*0.03,-2))+MAX(0,ROUNDDOWN(AB2047*0.04-MIN(50000,AB2047)*0.02,-2)))</f>
        <v/>
      </c>
      <c r="AE2047" s="18">
        <f>Y2047-Z2047</f>
        <v/>
      </c>
      <c r="AF2047" s="18">
        <f>AC2047-AD2047</f>
        <v/>
      </c>
      <c r="AG2047" s="18">
        <f>AE2047+AF2047</f>
        <v/>
      </c>
      <c r="AH2047" s="20">
        <f>IF(W2047&lt;=0,0,LOOKUP(W2047,{0,1950001,3300001,6950001,9000001,18000001,40000001},{0.05,0.1,0.2,0.23,0.33,0.4,0.45}))</f>
        <v/>
      </c>
    </row>
    <row r="2048">
      <c r="A2048" t="inlineStr">
        <is>
          <t>1万円刻み 特例あり一般12万円</t>
        </is>
      </c>
      <c r="B2048" s="18">
        <f>'4_1万円刻み'!$A$656</f>
        <v/>
      </c>
      <c r="C2048" s="19" t="n">
        <v>2026</v>
      </c>
      <c r="D2048" t="inlineStr">
        <is>
          <t>はい</t>
        </is>
      </c>
      <c r="E2048" s="18" t="n">
        <v>120000</v>
      </c>
      <c r="F2048" s="18" t="n">
        <v>0</v>
      </c>
      <c r="G2048" s="18" t="n">
        <v>0</v>
      </c>
      <c r="H2048" s="18" t="n">
        <v>0</v>
      </c>
      <c r="I2048" s="18" t="n">
        <v>0</v>
      </c>
      <c r="J2048" s="18">
        <f>ROUND(MIN(B2048/12,650000)*12*0.0915+MIN(B2048/12,1390000)*12*(0.0504+0)+B2048*0.005,0)</f>
        <v/>
      </c>
      <c r="K2048" s="18" t="n">
        <v>0</v>
      </c>
      <c r="L2048" s="18" t="n">
        <v>0</v>
      </c>
      <c r="M2048" s="18">
        <f>ROUND(IF(C2048&gt;=2026,IF(B2048&lt;741000,0,IF(B2048&lt;2191000,B2048-740000,IF(B2048&lt;2193000,1451000,IF(B2048&lt;2196000,1453000,IF(B2048&lt;2200000,1456000,IF(B2048&lt;3600000,ROUNDDOWN(B2048/4,-3)*2.8-80000,IF(B2048&lt;6600000,ROUNDDOWN(B2048/4,-3)*3.2-440000,IF(B2048&lt;8500000,ROUNDDOWN(B2048*0.9,0)-1100000,B2048-1950000)))))))),IF(B2048&lt;651000,0,IF(B2048&lt;1900000,B2048-650000,IF(B2048&lt;3600000,ROUNDDOWN(B2048/4,-3)*2.8-80000,IF(B2048&lt;6600000,ROUNDDOWN(B2048/4,-3)*3.2-440000,IF(B2048&lt;8500000,ROUNDDOWN(B2048*0.9,0)-1100000,B2048-1950000)))))),0)</f>
        <v/>
      </c>
      <c r="N2048" s="18">
        <f>IF(M2048&gt;23500000,NA(),IF(C2048&gt;=2026,IF(M2048&lt;=4890000,1040000,IF(M2048&lt;=6550000,670000,620000)),IF(M2048&lt;=1320000,950000,IF(M2048&lt;=3360000,880000,IF(M2048&lt;=4890000,680000,IF(M2048&lt;=6550000,630000,580000))))))</f>
        <v/>
      </c>
      <c r="O2048" s="18">
        <f>IF(F2048&lt;=0,IF(AND(D2048="はい",C2048&gt;=2026,C2048&lt;=2027),IF(E2048&lt;=0,0,IF(E2048&lt;=30000,E2048,IF(E2048&lt;=60000,ROUNDUP(E2048/2,0)+15000,IF(E2048&lt;=120000,ROUNDUP(E2048/4,0)+30000,60000)))),IF(E2048&lt;=0,0,IF(E2048&lt;=20000,E2048,IF(E2048&lt;=40000,ROUNDUP(E2048/2,0)+10000,IF(E2048&lt;=80000,ROUNDUP(E2048/4,0)+20000,40000))))),IF(E2048&lt;=0,IF(F2048&lt;=0,0,IF(F2048&lt;=25000,F2048,IF(F2048&lt;=50000,ROUNDUP(F2048/2,0)+12500,IF(F2048&lt;=100000,ROUNDUP(F2048/4,0)+25000,50000)))),MAX(IF(F2048&lt;=0,0,IF(F2048&lt;=25000,F2048,IF(F2048&lt;=50000,ROUNDUP(F2048/2,0)+12500,IF(F2048&lt;=100000,ROUNDUP(F2048/4,0)+25000,50000)))),MIN(IF(AND(D2048="はい",C2048&gt;=2026,C2048&lt;=2027),IF(E2048&lt;=0,0,IF(E2048&lt;=30000,E2048,IF(E2048&lt;=60000,ROUNDUP(E2048/2,0)+15000,IF(E2048&lt;=120000,ROUNDUP(E2048/4,0)+30000,60000)))),IF(E2048&lt;=0,0,IF(E2048&lt;=20000,E2048,IF(E2048&lt;=40000,ROUNDUP(E2048/2,0)+10000,IF(E2048&lt;=80000,ROUNDUP(E2048/4,0)+20000,40000)))))+IF(F2048&lt;=0,0,IF(F2048&lt;=25000,F2048,IF(F2048&lt;=50000,ROUNDUP(F2048/2,0)+12500,IF(F2048&lt;=100000,ROUNDUP(F2048/4,0)+25000,50000)))),IF(AND(D2048="はい",C2048&gt;=2026,C2048&lt;=2027),60000,40000)))))</f>
        <v/>
      </c>
      <c r="P2048" s="18">
        <f>IF(G2048&lt;=0,0,IF(G2048&lt;=20000,G2048,IF(G2048&lt;=40000,ROUNDUP(G2048/2,0)+10000,IF(G2048&lt;=80000,ROUNDUP(G2048/4,0)+20000,40000))))</f>
        <v/>
      </c>
      <c r="Q2048" s="18">
        <f>IF(I2048&lt;=0,IF(H2048&lt;=0,0,IF(H2048&lt;=20000,H2048,IF(H2048&lt;=40000,ROUNDUP(H2048/2,0)+10000,IF(H2048&lt;=80000,ROUNDUP(H2048/4,0)+20000,40000)))),IF(H2048&lt;=0,IF(I2048&lt;=0,0,IF(I2048&lt;=25000,I2048,IF(I2048&lt;=50000,ROUNDUP(I2048/2,0)+12500,IF(I2048&lt;=100000,ROUNDUP(I2048/4,0)+25000,50000)))),MAX(IF(I2048&lt;=0,0,IF(I2048&lt;=25000,I2048,IF(I2048&lt;=50000,ROUNDUP(I2048/2,0)+12500,IF(I2048&lt;=100000,ROUNDUP(I2048/4,0)+25000,50000)))),MIN(IF(H2048&lt;=0,0,IF(H2048&lt;=20000,H2048,IF(H2048&lt;=40000,ROUNDUP(H2048/2,0)+10000,IF(H2048&lt;=80000,ROUNDUP(H2048/4,0)+20000,40000))))+IF(I2048&lt;=0,0,IF(I2048&lt;=25000,I2048,IF(I2048&lt;=50000,ROUNDUP(I2048/2,0)+12500,IF(I2048&lt;=100000,ROUNDUP(I2048/4,0)+25000,50000)))),40000))))</f>
        <v/>
      </c>
      <c r="R2048" s="18">
        <f>MIN(120000,O2048+P2048+Q2048)</f>
        <v/>
      </c>
      <c r="S2048" s="18">
        <f>IF(F2048&lt;=0,IF(E2048&lt;=0,0,IF(E2048&lt;=12000,E2048,IF(E2048&lt;=32000,ROUNDUP(E2048/2,0)+6000,IF(E2048&lt;=56000,ROUNDUP(E2048/4,0)+14000,28000)))),IF(E2048&lt;=0,IF(F2048&lt;=0,0,IF(F2048&lt;=15000,F2048,IF(F2048&lt;=40000,ROUNDUP(F2048/2,0)+7500,IF(F2048&lt;=70000,ROUNDUP(F2048/4,0)+17500,35000)))),MAX(IF(F2048&lt;=0,0,IF(F2048&lt;=15000,F2048,IF(F2048&lt;=40000,ROUNDUP(F2048/2,0)+7500,IF(F2048&lt;=70000,ROUNDUP(F2048/4,0)+17500,35000)))),MIN(IF(E2048&lt;=0,0,IF(E2048&lt;=12000,E2048,IF(E2048&lt;=32000,ROUNDUP(E2048/2,0)+6000,IF(E2048&lt;=56000,ROUNDUP(E2048/4,0)+14000,28000))))+IF(F2048&lt;=0,0,IF(F2048&lt;=15000,F2048,IF(F2048&lt;=40000,ROUNDUP(F2048/2,0)+7500,IF(F2048&lt;=70000,ROUNDUP(F2048/4,0)+17500,35000)))),28000))))</f>
        <v/>
      </c>
      <c r="T2048" s="18">
        <f>IF(G2048&lt;=0,0,IF(G2048&lt;=12000,G2048,IF(G2048&lt;=32000,ROUNDUP(G2048/2,0)+6000,IF(G2048&lt;=56000,ROUNDUP(G2048/4,0)+14000,28000))))</f>
        <v/>
      </c>
      <c r="U2048" s="18">
        <f>IF(I2048&lt;=0,IF(H2048&lt;=0,0,IF(H2048&lt;=12000,H2048,IF(H2048&lt;=32000,ROUNDUP(H2048/2,0)+6000,IF(H2048&lt;=56000,ROUNDUP(H2048/4,0)+14000,28000)))),IF(H2048&lt;=0,IF(I2048&lt;=0,0,IF(I2048&lt;=15000,I2048,IF(I2048&lt;=40000,ROUNDUP(I2048/2,0)+7500,IF(I2048&lt;=70000,ROUNDUP(I2048/4,0)+17500,35000)))),MAX(IF(I2048&lt;=0,0,IF(I2048&lt;=15000,I2048,IF(I2048&lt;=40000,ROUNDUP(I2048/2,0)+7500,IF(I2048&lt;=70000,ROUNDUP(I2048/4,0)+17500,35000)))),MIN(IF(H2048&lt;=0,0,IF(H2048&lt;=12000,H2048,IF(H2048&lt;=32000,ROUNDUP(H2048/2,0)+6000,IF(H2048&lt;=56000,ROUNDUP(H2048/4,0)+14000,28000))))+IF(I2048&lt;=0,0,IF(I2048&lt;=15000,I2048,IF(I2048&lt;=40000,ROUNDUP(I2048/2,0)+7500,IF(I2048&lt;=70000,ROUNDUP(I2048/4,0)+17500,35000)))),28000))))</f>
        <v/>
      </c>
      <c r="V2048" s="18">
        <f>MIN(70000,S2048+T2048+U2048)</f>
        <v/>
      </c>
      <c r="W2048" s="18">
        <f>MAX(0,ROUNDDOWN(M2048-J2048-N2048-K2048-0,-3))</f>
        <v/>
      </c>
      <c r="X2048" s="18">
        <f>MAX(0,ROUNDDOWN(M2048-J2048-N2048-K2048-R2048,-3))</f>
        <v/>
      </c>
      <c r="Y2048" s="18">
        <f>IF(W2048&lt;=0,0,ROUNDDOWN((W2048*LOOKUP(W2048,{0,1950001,3300001,6950001,9000001,18000001,40000001},{0.05,0.1,0.2,0.23,0.33,0.4,0.45})-LOOKUP(W2048,{0,1950001,3300001,6950001,9000001,18000001,40000001},{0,97500,427500,636000,1536000,2796000,4796000}))*1.021,-2))</f>
        <v/>
      </c>
      <c r="Z2048" s="18">
        <f>IF(X2048&lt;=0,0,ROUNDDOWN((X2048*LOOKUP(X2048,{0,1950001,3300001,6950001,9000001,18000001,40000001},{0.05,0.1,0.2,0.23,0.33,0.4,0.45})-LOOKUP(X2048,{0,1950001,3300001,6950001,9000001,18000001,40000001},{0,97500,427500,636000,1536000,2796000,4796000}))*1.021,-2))</f>
        <v/>
      </c>
      <c r="AA2048" s="18">
        <f>MAX(0,ROUNDDOWN(M2048-J2048-430000-L2048-0,-3))</f>
        <v/>
      </c>
      <c r="AB2048" s="18">
        <f>MAX(0,ROUNDDOWN(M2048-J2048-430000-L2048-V2048,-3))</f>
        <v/>
      </c>
      <c r="AC2048" s="18">
        <f>IF(M2048&lt;=450000,0,MAX(0,ROUNDDOWN(AA2048*0.06-MIN(50000,AA2048)*0.03,-2))+MAX(0,ROUNDDOWN(AA2048*0.04-MIN(50000,AA2048)*0.02,-2)))</f>
        <v/>
      </c>
      <c r="AD2048" s="18">
        <f>IF(M2048&lt;=450000,0,MAX(0,ROUNDDOWN(AB2048*0.06-MIN(50000,AB2048)*0.03,-2))+MAX(0,ROUNDDOWN(AB2048*0.04-MIN(50000,AB2048)*0.02,-2)))</f>
        <v/>
      </c>
      <c r="AE2048" s="18">
        <f>Y2048-Z2048</f>
        <v/>
      </c>
      <c r="AF2048" s="18">
        <f>AC2048-AD2048</f>
        <v/>
      </c>
      <c r="AG2048" s="18">
        <f>AE2048+AF2048</f>
        <v/>
      </c>
      <c r="AH2048" s="20">
        <f>IF(W2048&lt;=0,0,LOOKUP(W2048,{0,1950001,3300001,6950001,9000001,18000001,40000001},{0.05,0.1,0.2,0.23,0.33,0.4,0.45}))</f>
        <v/>
      </c>
    </row>
    <row r="2049">
      <c r="A2049" t="inlineStr">
        <is>
          <t>1万円刻み 3区分8万円ずつ</t>
        </is>
      </c>
      <c r="B2049" s="18">
        <f>'4_1万円刻み'!$A$657</f>
        <v/>
      </c>
      <c r="C2049" s="19" t="n">
        <v>2026</v>
      </c>
      <c r="D2049" t="inlineStr">
        <is>
          <t>いいえ</t>
        </is>
      </c>
      <c r="E2049" s="18" t="n">
        <v>80000</v>
      </c>
      <c r="F2049" s="18" t="n">
        <v>0</v>
      </c>
      <c r="G2049" s="18" t="n">
        <v>80000</v>
      </c>
      <c r="H2049" s="18" t="n">
        <v>80000</v>
      </c>
      <c r="I2049" s="18" t="n">
        <v>0</v>
      </c>
      <c r="J2049" s="18">
        <f>ROUND(MIN(B2049/12,650000)*12*0.0915+MIN(B2049/12,1390000)*12*(0.0504+0)+B2049*0.005,0)</f>
        <v/>
      </c>
      <c r="K2049" s="18" t="n">
        <v>0</v>
      </c>
      <c r="L2049" s="18" t="n">
        <v>0</v>
      </c>
      <c r="M2049" s="18">
        <f>ROUND(IF(C2049&gt;=2026,IF(B2049&lt;741000,0,IF(B2049&lt;2191000,B2049-740000,IF(B2049&lt;2193000,1451000,IF(B2049&lt;2196000,1453000,IF(B2049&lt;2200000,1456000,IF(B2049&lt;3600000,ROUNDDOWN(B2049/4,-3)*2.8-80000,IF(B2049&lt;6600000,ROUNDDOWN(B2049/4,-3)*3.2-440000,IF(B2049&lt;8500000,ROUNDDOWN(B2049*0.9,0)-1100000,B2049-1950000)))))))),IF(B2049&lt;651000,0,IF(B2049&lt;1900000,B2049-650000,IF(B2049&lt;3600000,ROUNDDOWN(B2049/4,-3)*2.8-80000,IF(B2049&lt;6600000,ROUNDDOWN(B2049/4,-3)*3.2-440000,IF(B2049&lt;8500000,ROUNDDOWN(B2049*0.9,0)-1100000,B2049-1950000)))))),0)</f>
        <v/>
      </c>
      <c r="N2049" s="18">
        <f>IF(M2049&gt;23500000,NA(),IF(C2049&gt;=2026,IF(M2049&lt;=4890000,1040000,IF(M2049&lt;=6550000,670000,620000)),IF(M2049&lt;=1320000,950000,IF(M2049&lt;=3360000,880000,IF(M2049&lt;=4890000,680000,IF(M2049&lt;=6550000,630000,580000))))))</f>
        <v/>
      </c>
      <c r="O2049" s="18">
        <f>IF(F2049&lt;=0,IF(AND(D2049="はい",C2049&gt;=2026,C2049&lt;=2027),IF(E2049&lt;=0,0,IF(E2049&lt;=30000,E2049,IF(E2049&lt;=60000,ROUNDUP(E2049/2,0)+15000,IF(E2049&lt;=120000,ROUNDUP(E2049/4,0)+30000,60000)))),IF(E2049&lt;=0,0,IF(E2049&lt;=20000,E2049,IF(E2049&lt;=40000,ROUNDUP(E2049/2,0)+10000,IF(E2049&lt;=80000,ROUNDUP(E2049/4,0)+20000,40000))))),IF(E2049&lt;=0,IF(F2049&lt;=0,0,IF(F2049&lt;=25000,F2049,IF(F2049&lt;=50000,ROUNDUP(F2049/2,0)+12500,IF(F2049&lt;=100000,ROUNDUP(F2049/4,0)+25000,50000)))),MAX(IF(F2049&lt;=0,0,IF(F2049&lt;=25000,F2049,IF(F2049&lt;=50000,ROUNDUP(F2049/2,0)+12500,IF(F2049&lt;=100000,ROUNDUP(F2049/4,0)+25000,50000)))),MIN(IF(AND(D2049="はい",C2049&gt;=2026,C2049&lt;=2027),IF(E2049&lt;=0,0,IF(E2049&lt;=30000,E2049,IF(E2049&lt;=60000,ROUNDUP(E2049/2,0)+15000,IF(E2049&lt;=120000,ROUNDUP(E2049/4,0)+30000,60000)))),IF(E2049&lt;=0,0,IF(E2049&lt;=20000,E2049,IF(E2049&lt;=40000,ROUNDUP(E2049/2,0)+10000,IF(E2049&lt;=80000,ROUNDUP(E2049/4,0)+20000,40000)))))+IF(F2049&lt;=0,0,IF(F2049&lt;=25000,F2049,IF(F2049&lt;=50000,ROUNDUP(F2049/2,0)+12500,IF(F2049&lt;=100000,ROUNDUP(F2049/4,0)+25000,50000)))),IF(AND(D2049="はい",C2049&gt;=2026,C2049&lt;=2027),60000,40000)))))</f>
        <v/>
      </c>
      <c r="P2049" s="18">
        <f>IF(G2049&lt;=0,0,IF(G2049&lt;=20000,G2049,IF(G2049&lt;=40000,ROUNDUP(G2049/2,0)+10000,IF(G2049&lt;=80000,ROUNDUP(G2049/4,0)+20000,40000))))</f>
        <v/>
      </c>
      <c r="Q2049" s="18">
        <f>IF(I2049&lt;=0,IF(H2049&lt;=0,0,IF(H2049&lt;=20000,H2049,IF(H2049&lt;=40000,ROUNDUP(H2049/2,0)+10000,IF(H2049&lt;=80000,ROUNDUP(H2049/4,0)+20000,40000)))),IF(H2049&lt;=0,IF(I2049&lt;=0,0,IF(I2049&lt;=25000,I2049,IF(I2049&lt;=50000,ROUNDUP(I2049/2,0)+12500,IF(I2049&lt;=100000,ROUNDUP(I2049/4,0)+25000,50000)))),MAX(IF(I2049&lt;=0,0,IF(I2049&lt;=25000,I2049,IF(I2049&lt;=50000,ROUNDUP(I2049/2,0)+12500,IF(I2049&lt;=100000,ROUNDUP(I2049/4,0)+25000,50000)))),MIN(IF(H2049&lt;=0,0,IF(H2049&lt;=20000,H2049,IF(H2049&lt;=40000,ROUNDUP(H2049/2,0)+10000,IF(H2049&lt;=80000,ROUNDUP(H2049/4,0)+20000,40000))))+IF(I2049&lt;=0,0,IF(I2049&lt;=25000,I2049,IF(I2049&lt;=50000,ROUNDUP(I2049/2,0)+12500,IF(I2049&lt;=100000,ROUNDUP(I2049/4,0)+25000,50000)))),40000))))</f>
        <v/>
      </c>
      <c r="R2049" s="18">
        <f>MIN(120000,O2049+P2049+Q2049)</f>
        <v/>
      </c>
      <c r="S2049" s="18">
        <f>IF(F2049&lt;=0,IF(E2049&lt;=0,0,IF(E2049&lt;=12000,E2049,IF(E2049&lt;=32000,ROUNDUP(E2049/2,0)+6000,IF(E2049&lt;=56000,ROUNDUP(E2049/4,0)+14000,28000)))),IF(E2049&lt;=0,IF(F2049&lt;=0,0,IF(F2049&lt;=15000,F2049,IF(F2049&lt;=40000,ROUNDUP(F2049/2,0)+7500,IF(F2049&lt;=70000,ROUNDUP(F2049/4,0)+17500,35000)))),MAX(IF(F2049&lt;=0,0,IF(F2049&lt;=15000,F2049,IF(F2049&lt;=40000,ROUNDUP(F2049/2,0)+7500,IF(F2049&lt;=70000,ROUNDUP(F2049/4,0)+17500,35000)))),MIN(IF(E2049&lt;=0,0,IF(E2049&lt;=12000,E2049,IF(E2049&lt;=32000,ROUNDUP(E2049/2,0)+6000,IF(E2049&lt;=56000,ROUNDUP(E2049/4,0)+14000,28000))))+IF(F2049&lt;=0,0,IF(F2049&lt;=15000,F2049,IF(F2049&lt;=40000,ROUNDUP(F2049/2,0)+7500,IF(F2049&lt;=70000,ROUNDUP(F2049/4,0)+17500,35000)))),28000))))</f>
        <v/>
      </c>
      <c r="T2049" s="18">
        <f>IF(G2049&lt;=0,0,IF(G2049&lt;=12000,G2049,IF(G2049&lt;=32000,ROUNDUP(G2049/2,0)+6000,IF(G2049&lt;=56000,ROUNDUP(G2049/4,0)+14000,28000))))</f>
        <v/>
      </c>
      <c r="U2049" s="18">
        <f>IF(I2049&lt;=0,IF(H2049&lt;=0,0,IF(H2049&lt;=12000,H2049,IF(H2049&lt;=32000,ROUNDUP(H2049/2,0)+6000,IF(H2049&lt;=56000,ROUNDUP(H2049/4,0)+14000,28000)))),IF(H2049&lt;=0,IF(I2049&lt;=0,0,IF(I2049&lt;=15000,I2049,IF(I2049&lt;=40000,ROUNDUP(I2049/2,0)+7500,IF(I2049&lt;=70000,ROUNDUP(I2049/4,0)+17500,35000)))),MAX(IF(I2049&lt;=0,0,IF(I2049&lt;=15000,I2049,IF(I2049&lt;=40000,ROUNDUP(I2049/2,0)+7500,IF(I2049&lt;=70000,ROUNDUP(I2049/4,0)+17500,35000)))),MIN(IF(H2049&lt;=0,0,IF(H2049&lt;=12000,H2049,IF(H2049&lt;=32000,ROUNDUP(H2049/2,0)+6000,IF(H2049&lt;=56000,ROUNDUP(H2049/4,0)+14000,28000))))+IF(I2049&lt;=0,0,IF(I2049&lt;=15000,I2049,IF(I2049&lt;=40000,ROUNDUP(I2049/2,0)+7500,IF(I2049&lt;=70000,ROUNDUP(I2049/4,0)+17500,35000)))),28000))))</f>
        <v/>
      </c>
      <c r="V2049" s="18">
        <f>MIN(70000,S2049+T2049+U2049)</f>
        <v/>
      </c>
      <c r="W2049" s="18">
        <f>MAX(0,ROUNDDOWN(M2049-J2049-N2049-K2049-0,-3))</f>
        <v/>
      </c>
      <c r="X2049" s="18">
        <f>MAX(0,ROUNDDOWN(M2049-J2049-N2049-K2049-R2049,-3))</f>
        <v/>
      </c>
      <c r="Y2049" s="18">
        <f>IF(W2049&lt;=0,0,ROUNDDOWN((W2049*LOOKUP(W2049,{0,1950001,3300001,6950001,9000001,18000001,40000001},{0.05,0.1,0.2,0.23,0.33,0.4,0.45})-LOOKUP(W2049,{0,1950001,3300001,6950001,9000001,18000001,40000001},{0,97500,427500,636000,1536000,2796000,4796000}))*1.021,-2))</f>
        <v/>
      </c>
      <c r="Z2049" s="18">
        <f>IF(X2049&lt;=0,0,ROUNDDOWN((X2049*LOOKUP(X2049,{0,1950001,3300001,6950001,9000001,18000001,40000001},{0.05,0.1,0.2,0.23,0.33,0.4,0.45})-LOOKUP(X2049,{0,1950001,3300001,6950001,9000001,18000001,40000001},{0,97500,427500,636000,1536000,2796000,4796000}))*1.021,-2))</f>
        <v/>
      </c>
      <c r="AA2049" s="18">
        <f>MAX(0,ROUNDDOWN(M2049-J2049-430000-L2049-0,-3))</f>
        <v/>
      </c>
      <c r="AB2049" s="18">
        <f>MAX(0,ROUNDDOWN(M2049-J2049-430000-L2049-V2049,-3))</f>
        <v/>
      </c>
      <c r="AC2049" s="18">
        <f>IF(M2049&lt;=450000,0,MAX(0,ROUNDDOWN(AA2049*0.06-MIN(50000,AA2049)*0.03,-2))+MAX(0,ROUNDDOWN(AA2049*0.04-MIN(50000,AA2049)*0.02,-2)))</f>
        <v/>
      </c>
      <c r="AD2049" s="18">
        <f>IF(M2049&lt;=450000,0,MAX(0,ROUNDDOWN(AB2049*0.06-MIN(50000,AB2049)*0.03,-2))+MAX(0,ROUNDDOWN(AB2049*0.04-MIN(50000,AB2049)*0.02,-2)))</f>
        <v/>
      </c>
      <c r="AE2049" s="18">
        <f>Y2049-Z2049</f>
        <v/>
      </c>
      <c r="AF2049" s="18">
        <f>AC2049-AD2049</f>
        <v/>
      </c>
      <c r="AG2049" s="18">
        <f>AE2049+AF2049</f>
        <v/>
      </c>
      <c r="AH2049" s="20">
        <f>IF(W2049&lt;=0,0,LOOKUP(W2049,{0,1950001,3300001,6950001,9000001,18000001,40000001},{0.05,0.1,0.2,0.23,0.33,0.4,0.45}))</f>
        <v/>
      </c>
    </row>
    <row r="2050">
      <c r="A2050" t="inlineStr">
        <is>
          <t>1万円刻み 一般8万円</t>
        </is>
      </c>
      <c r="B2050" s="18">
        <f>'4_1万円刻み'!$A$657</f>
        <v/>
      </c>
      <c r="C2050" s="19" t="n">
        <v>2026</v>
      </c>
      <c r="D2050" t="inlineStr">
        <is>
          <t>いいえ</t>
        </is>
      </c>
      <c r="E2050" s="18" t="n">
        <v>80000</v>
      </c>
      <c r="F2050" s="18" t="n">
        <v>0</v>
      </c>
      <c r="G2050" s="18" t="n">
        <v>0</v>
      </c>
      <c r="H2050" s="18" t="n">
        <v>0</v>
      </c>
      <c r="I2050" s="18" t="n">
        <v>0</v>
      </c>
      <c r="J2050" s="18">
        <f>ROUND(MIN(B2050/12,650000)*12*0.0915+MIN(B2050/12,1390000)*12*(0.0504+0)+B2050*0.005,0)</f>
        <v/>
      </c>
      <c r="K2050" s="18" t="n">
        <v>0</v>
      </c>
      <c r="L2050" s="18" t="n">
        <v>0</v>
      </c>
      <c r="M2050" s="18">
        <f>ROUND(IF(C2050&gt;=2026,IF(B2050&lt;741000,0,IF(B2050&lt;2191000,B2050-740000,IF(B2050&lt;2193000,1451000,IF(B2050&lt;2196000,1453000,IF(B2050&lt;2200000,1456000,IF(B2050&lt;3600000,ROUNDDOWN(B2050/4,-3)*2.8-80000,IF(B2050&lt;6600000,ROUNDDOWN(B2050/4,-3)*3.2-440000,IF(B2050&lt;8500000,ROUNDDOWN(B2050*0.9,0)-1100000,B2050-1950000)))))))),IF(B2050&lt;651000,0,IF(B2050&lt;1900000,B2050-650000,IF(B2050&lt;3600000,ROUNDDOWN(B2050/4,-3)*2.8-80000,IF(B2050&lt;6600000,ROUNDDOWN(B2050/4,-3)*3.2-440000,IF(B2050&lt;8500000,ROUNDDOWN(B2050*0.9,0)-1100000,B2050-1950000)))))),0)</f>
        <v/>
      </c>
      <c r="N2050" s="18">
        <f>IF(M2050&gt;23500000,NA(),IF(C2050&gt;=2026,IF(M2050&lt;=4890000,1040000,IF(M2050&lt;=6550000,670000,620000)),IF(M2050&lt;=1320000,950000,IF(M2050&lt;=3360000,880000,IF(M2050&lt;=4890000,680000,IF(M2050&lt;=6550000,630000,580000))))))</f>
        <v/>
      </c>
      <c r="O2050" s="18">
        <f>IF(F2050&lt;=0,IF(AND(D2050="はい",C2050&gt;=2026,C2050&lt;=2027),IF(E2050&lt;=0,0,IF(E2050&lt;=30000,E2050,IF(E2050&lt;=60000,ROUNDUP(E2050/2,0)+15000,IF(E2050&lt;=120000,ROUNDUP(E2050/4,0)+30000,60000)))),IF(E2050&lt;=0,0,IF(E2050&lt;=20000,E2050,IF(E2050&lt;=40000,ROUNDUP(E2050/2,0)+10000,IF(E2050&lt;=80000,ROUNDUP(E2050/4,0)+20000,40000))))),IF(E2050&lt;=0,IF(F2050&lt;=0,0,IF(F2050&lt;=25000,F2050,IF(F2050&lt;=50000,ROUNDUP(F2050/2,0)+12500,IF(F2050&lt;=100000,ROUNDUP(F2050/4,0)+25000,50000)))),MAX(IF(F2050&lt;=0,0,IF(F2050&lt;=25000,F2050,IF(F2050&lt;=50000,ROUNDUP(F2050/2,0)+12500,IF(F2050&lt;=100000,ROUNDUP(F2050/4,0)+25000,50000)))),MIN(IF(AND(D2050="はい",C2050&gt;=2026,C2050&lt;=2027),IF(E2050&lt;=0,0,IF(E2050&lt;=30000,E2050,IF(E2050&lt;=60000,ROUNDUP(E2050/2,0)+15000,IF(E2050&lt;=120000,ROUNDUP(E2050/4,0)+30000,60000)))),IF(E2050&lt;=0,0,IF(E2050&lt;=20000,E2050,IF(E2050&lt;=40000,ROUNDUP(E2050/2,0)+10000,IF(E2050&lt;=80000,ROUNDUP(E2050/4,0)+20000,40000)))))+IF(F2050&lt;=0,0,IF(F2050&lt;=25000,F2050,IF(F2050&lt;=50000,ROUNDUP(F2050/2,0)+12500,IF(F2050&lt;=100000,ROUNDUP(F2050/4,0)+25000,50000)))),IF(AND(D2050="はい",C2050&gt;=2026,C2050&lt;=2027),60000,40000)))))</f>
        <v/>
      </c>
      <c r="P2050" s="18">
        <f>IF(G2050&lt;=0,0,IF(G2050&lt;=20000,G2050,IF(G2050&lt;=40000,ROUNDUP(G2050/2,0)+10000,IF(G2050&lt;=80000,ROUNDUP(G2050/4,0)+20000,40000))))</f>
        <v/>
      </c>
      <c r="Q2050" s="18">
        <f>IF(I2050&lt;=0,IF(H2050&lt;=0,0,IF(H2050&lt;=20000,H2050,IF(H2050&lt;=40000,ROUNDUP(H2050/2,0)+10000,IF(H2050&lt;=80000,ROUNDUP(H2050/4,0)+20000,40000)))),IF(H2050&lt;=0,IF(I2050&lt;=0,0,IF(I2050&lt;=25000,I2050,IF(I2050&lt;=50000,ROUNDUP(I2050/2,0)+12500,IF(I2050&lt;=100000,ROUNDUP(I2050/4,0)+25000,50000)))),MAX(IF(I2050&lt;=0,0,IF(I2050&lt;=25000,I2050,IF(I2050&lt;=50000,ROUNDUP(I2050/2,0)+12500,IF(I2050&lt;=100000,ROUNDUP(I2050/4,0)+25000,50000)))),MIN(IF(H2050&lt;=0,0,IF(H2050&lt;=20000,H2050,IF(H2050&lt;=40000,ROUNDUP(H2050/2,0)+10000,IF(H2050&lt;=80000,ROUNDUP(H2050/4,0)+20000,40000))))+IF(I2050&lt;=0,0,IF(I2050&lt;=25000,I2050,IF(I2050&lt;=50000,ROUNDUP(I2050/2,0)+12500,IF(I2050&lt;=100000,ROUNDUP(I2050/4,0)+25000,50000)))),40000))))</f>
        <v/>
      </c>
      <c r="R2050" s="18">
        <f>MIN(120000,O2050+P2050+Q2050)</f>
        <v/>
      </c>
      <c r="S2050" s="18">
        <f>IF(F2050&lt;=0,IF(E2050&lt;=0,0,IF(E2050&lt;=12000,E2050,IF(E2050&lt;=32000,ROUNDUP(E2050/2,0)+6000,IF(E2050&lt;=56000,ROUNDUP(E2050/4,0)+14000,28000)))),IF(E2050&lt;=0,IF(F2050&lt;=0,0,IF(F2050&lt;=15000,F2050,IF(F2050&lt;=40000,ROUNDUP(F2050/2,0)+7500,IF(F2050&lt;=70000,ROUNDUP(F2050/4,0)+17500,35000)))),MAX(IF(F2050&lt;=0,0,IF(F2050&lt;=15000,F2050,IF(F2050&lt;=40000,ROUNDUP(F2050/2,0)+7500,IF(F2050&lt;=70000,ROUNDUP(F2050/4,0)+17500,35000)))),MIN(IF(E2050&lt;=0,0,IF(E2050&lt;=12000,E2050,IF(E2050&lt;=32000,ROUNDUP(E2050/2,0)+6000,IF(E2050&lt;=56000,ROUNDUP(E2050/4,0)+14000,28000))))+IF(F2050&lt;=0,0,IF(F2050&lt;=15000,F2050,IF(F2050&lt;=40000,ROUNDUP(F2050/2,0)+7500,IF(F2050&lt;=70000,ROUNDUP(F2050/4,0)+17500,35000)))),28000))))</f>
        <v/>
      </c>
      <c r="T2050" s="18">
        <f>IF(G2050&lt;=0,0,IF(G2050&lt;=12000,G2050,IF(G2050&lt;=32000,ROUNDUP(G2050/2,0)+6000,IF(G2050&lt;=56000,ROUNDUP(G2050/4,0)+14000,28000))))</f>
        <v/>
      </c>
      <c r="U2050" s="18">
        <f>IF(I2050&lt;=0,IF(H2050&lt;=0,0,IF(H2050&lt;=12000,H2050,IF(H2050&lt;=32000,ROUNDUP(H2050/2,0)+6000,IF(H2050&lt;=56000,ROUNDUP(H2050/4,0)+14000,28000)))),IF(H2050&lt;=0,IF(I2050&lt;=0,0,IF(I2050&lt;=15000,I2050,IF(I2050&lt;=40000,ROUNDUP(I2050/2,0)+7500,IF(I2050&lt;=70000,ROUNDUP(I2050/4,0)+17500,35000)))),MAX(IF(I2050&lt;=0,0,IF(I2050&lt;=15000,I2050,IF(I2050&lt;=40000,ROUNDUP(I2050/2,0)+7500,IF(I2050&lt;=70000,ROUNDUP(I2050/4,0)+17500,35000)))),MIN(IF(H2050&lt;=0,0,IF(H2050&lt;=12000,H2050,IF(H2050&lt;=32000,ROUNDUP(H2050/2,0)+6000,IF(H2050&lt;=56000,ROUNDUP(H2050/4,0)+14000,28000))))+IF(I2050&lt;=0,0,IF(I2050&lt;=15000,I2050,IF(I2050&lt;=40000,ROUNDUP(I2050/2,0)+7500,IF(I2050&lt;=70000,ROUNDUP(I2050/4,0)+17500,35000)))),28000))))</f>
        <v/>
      </c>
      <c r="V2050" s="18">
        <f>MIN(70000,S2050+T2050+U2050)</f>
        <v/>
      </c>
      <c r="W2050" s="18">
        <f>MAX(0,ROUNDDOWN(M2050-J2050-N2050-K2050-0,-3))</f>
        <v/>
      </c>
      <c r="X2050" s="18">
        <f>MAX(0,ROUNDDOWN(M2050-J2050-N2050-K2050-R2050,-3))</f>
        <v/>
      </c>
      <c r="Y2050" s="18">
        <f>IF(W2050&lt;=0,0,ROUNDDOWN((W2050*LOOKUP(W2050,{0,1950001,3300001,6950001,9000001,18000001,40000001},{0.05,0.1,0.2,0.23,0.33,0.4,0.45})-LOOKUP(W2050,{0,1950001,3300001,6950001,9000001,18000001,40000001},{0,97500,427500,636000,1536000,2796000,4796000}))*1.021,-2))</f>
        <v/>
      </c>
      <c r="Z2050" s="18">
        <f>IF(X2050&lt;=0,0,ROUNDDOWN((X2050*LOOKUP(X2050,{0,1950001,3300001,6950001,9000001,18000001,40000001},{0.05,0.1,0.2,0.23,0.33,0.4,0.45})-LOOKUP(X2050,{0,1950001,3300001,6950001,9000001,18000001,40000001},{0,97500,427500,636000,1536000,2796000,4796000}))*1.021,-2))</f>
        <v/>
      </c>
      <c r="AA2050" s="18">
        <f>MAX(0,ROUNDDOWN(M2050-J2050-430000-L2050-0,-3))</f>
        <v/>
      </c>
      <c r="AB2050" s="18">
        <f>MAX(0,ROUNDDOWN(M2050-J2050-430000-L2050-V2050,-3))</f>
        <v/>
      </c>
      <c r="AC2050" s="18">
        <f>IF(M2050&lt;=450000,0,MAX(0,ROUNDDOWN(AA2050*0.06-MIN(50000,AA2050)*0.03,-2))+MAX(0,ROUNDDOWN(AA2050*0.04-MIN(50000,AA2050)*0.02,-2)))</f>
        <v/>
      </c>
      <c r="AD2050" s="18">
        <f>IF(M2050&lt;=450000,0,MAX(0,ROUNDDOWN(AB2050*0.06-MIN(50000,AB2050)*0.03,-2))+MAX(0,ROUNDDOWN(AB2050*0.04-MIN(50000,AB2050)*0.02,-2)))</f>
        <v/>
      </c>
      <c r="AE2050" s="18">
        <f>Y2050-Z2050</f>
        <v/>
      </c>
      <c r="AF2050" s="18">
        <f>AC2050-AD2050</f>
        <v/>
      </c>
      <c r="AG2050" s="18">
        <f>AE2050+AF2050</f>
        <v/>
      </c>
      <c r="AH2050" s="20">
        <f>IF(W2050&lt;=0,0,LOOKUP(W2050,{0,1950001,3300001,6950001,9000001,18000001,40000001},{0.05,0.1,0.2,0.23,0.33,0.4,0.45}))</f>
        <v/>
      </c>
    </row>
    <row r="2051">
      <c r="A2051" t="inlineStr">
        <is>
          <t>1万円刻み 特例あり一般12万円</t>
        </is>
      </c>
      <c r="B2051" s="18">
        <f>'4_1万円刻み'!$A$657</f>
        <v/>
      </c>
      <c r="C2051" s="19" t="n">
        <v>2026</v>
      </c>
      <c r="D2051" t="inlineStr">
        <is>
          <t>はい</t>
        </is>
      </c>
      <c r="E2051" s="18" t="n">
        <v>120000</v>
      </c>
      <c r="F2051" s="18" t="n">
        <v>0</v>
      </c>
      <c r="G2051" s="18" t="n">
        <v>0</v>
      </c>
      <c r="H2051" s="18" t="n">
        <v>0</v>
      </c>
      <c r="I2051" s="18" t="n">
        <v>0</v>
      </c>
      <c r="J2051" s="18">
        <f>ROUND(MIN(B2051/12,650000)*12*0.0915+MIN(B2051/12,1390000)*12*(0.0504+0)+B2051*0.005,0)</f>
        <v/>
      </c>
      <c r="K2051" s="18" t="n">
        <v>0</v>
      </c>
      <c r="L2051" s="18" t="n">
        <v>0</v>
      </c>
      <c r="M2051" s="18">
        <f>ROUND(IF(C2051&gt;=2026,IF(B2051&lt;741000,0,IF(B2051&lt;2191000,B2051-740000,IF(B2051&lt;2193000,1451000,IF(B2051&lt;2196000,1453000,IF(B2051&lt;2200000,1456000,IF(B2051&lt;3600000,ROUNDDOWN(B2051/4,-3)*2.8-80000,IF(B2051&lt;6600000,ROUNDDOWN(B2051/4,-3)*3.2-440000,IF(B2051&lt;8500000,ROUNDDOWN(B2051*0.9,0)-1100000,B2051-1950000)))))))),IF(B2051&lt;651000,0,IF(B2051&lt;1900000,B2051-650000,IF(B2051&lt;3600000,ROUNDDOWN(B2051/4,-3)*2.8-80000,IF(B2051&lt;6600000,ROUNDDOWN(B2051/4,-3)*3.2-440000,IF(B2051&lt;8500000,ROUNDDOWN(B2051*0.9,0)-1100000,B2051-1950000)))))),0)</f>
        <v/>
      </c>
      <c r="N2051" s="18">
        <f>IF(M2051&gt;23500000,NA(),IF(C2051&gt;=2026,IF(M2051&lt;=4890000,1040000,IF(M2051&lt;=6550000,670000,620000)),IF(M2051&lt;=1320000,950000,IF(M2051&lt;=3360000,880000,IF(M2051&lt;=4890000,680000,IF(M2051&lt;=6550000,630000,580000))))))</f>
        <v/>
      </c>
      <c r="O2051" s="18">
        <f>IF(F2051&lt;=0,IF(AND(D2051="はい",C2051&gt;=2026,C2051&lt;=2027),IF(E2051&lt;=0,0,IF(E2051&lt;=30000,E2051,IF(E2051&lt;=60000,ROUNDUP(E2051/2,0)+15000,IF(E2051&lt;=120000,ROUNDUP(E2051/4,0)+30000,60000)))),IF(E2051&lt;=0,0,IF(E2051&lt;=20000,E2051,IF(E2051&lt;=40000,ROUNDUP(E2051/2,0)+10000,IF(E2051&lt;=80000,ROUNDUP(E2051/4,0)+20000,40000))))),IF(E2051&lt;=0,IF(F2051&lt;=0,0,IF(F2051&lt;=25000,F2051,IF(F2051&lt;=50000,ROUNDUP(F2051/2,0)+12500,IF(F2051&lt;=100000,ROUNDUP(F2051/4,0)+25000,50000)))),MAX(IF(F2051&lt;=0,0,IF(F2051&lt;=25000,F2051,IF(F2051&lt;=50000,ROUNDUP(F2051/2,0)+12500,IF(F2051&lt;=100000,ROUNDUP(F2051/4,0)+25000,50000)))),MIN(IF(AND(D2051="はい",C2051&gt;=2026,C2051&lt;=2027),IF(E2051&lt;=0,0,IF(E2051&lt;=30000,E2051,IF(E2051&lt;=60000,ROUNDUP(E2051/2,0)+15000,IF(E2051&lt;=120000,ROUNDUP(E2051/4,0)+30000,60000)))),IF(E2051&lt;=0,0,IF(E2051&lt;=20000,E2051,IF(E2051&lt;=40000,ROUNDUP(E2051/2,0)+10000,IF(E2051&lt;=80000,ROUNDUP(E2051/4,0)+20000,40000)))))+IF(F2051&lt;=0,0,IF(F2051&lt;=25000,F2051,IF(F2051&lt;=50000,ROUNDUP(F2051/2,0)+12500,IF(F2051&lt;=100000,ROUNDUP(F2051/4,0)+25000,50000)))),IF(AND(D2051="はい",C2051&gt;=2026,C2051&lt;=2027),60000,40000)))))</f>
        <v/>
      </c>
      <c r="P2051" s="18">
        <f>IF(G2051&lt;=0,0,IF(G2051&lt;=20000,G2051,IF(G2051&lt;=40000,ROUNDUP(G2051/2,0)+10000,IF(G2051&lt;=80000,ROUNDUP(G2051/4,0)+20000,40000))))</f>
        <v/>
      </c>
      <c r="Q2051" s="18">
        <f>IF(I2051&lt;=0,IF(H2051&lt;=0,0,IF(H2051&lt;=20000,H2051,IF(H2051&lt;=40000,ROUNDUP(H2051/2,0)+10000,IF(H2051&lt;=80000,ROUNDUP(H2051/4,0)+20000,40000)))),IF(H2051&lt;=0,IF(I2051&lt;=0,0,IF(I2051&lt;=25000,I2051,IF(I2051&lt;=50000,ROUNDUP(I2051/2,0)+12500,IF(I2051&lt;=100000,ROUNDUP(I2051/4,0)+25000,50000)))),MAX(IF(I2051&lt;=0,0,IF(I2051&lt;=25000,I2051,IF(I2051&lt;=50000,ROUNDUP(I2051/2,0)+12500,IF(I2051&lt;=100000,ROUNDUP(I2051/4,0)+25000,50000)))),MIN(IF(H2051&lt;=0,0,IF(H2051&lt;=20000,H2051,IF(H2051&lt;=40000,ROUNDUP(H2051/2,0)+10000,IF(H2051&lt;=80000,ROUNDUP(H2051/4,0)+20000,40000))))+IF(I2051&lt;=0,0,IF(I2051&lt;=25000,I2051,IF(I2051&lt;=50000,ROUNDUP(I2051/2,0)+12500,IF(I2051&lt;=100000,ROUNDUP(I2051/4,0)+25000,50000)))),40000))))</f>
        <v/>
      </c>
      <c r="R2051" s="18">
        <f>MIN(120000,O2051+P2051+Q2051)</f>
        <v/>
      </c>
      <c r="S2051" s="18">
        <f>IF(F2051&lt;=0,IF(E2051&lt;=0,0,IF(E2051&lt;=12000,E2051,IF(E2051&lt;=32000,ROUNDUP(E2051/2,0)+6000,IF(E2051&lt;=56000,ROUNDUP(E2051/4,0)+14000,28000)))),IF(E2051&lt;=0,IF(F2051&lt;=0,0,IF(F2051&lt;=15000,F2051,IF(F2051&lt;=40000,ROUNDUP(F2051/2,0)+7500,IF(F2051&lt;=70000,ROUNDUP(F2051/4,0)+17500,35000)))),MAX(IF(F2051&lt;=0,0,IF(F2051&lt;=15000,F2051,IF(F2051&lt;=40000,ROUNDUP(F2051/2,0)+7500,IF(F2051&lt;=70000,ROUNDUP(F2051/4,0)+17500,35000)))),MIN(IF(E2051&lt;=0,0,IF(E2051&lt;=12000,E2051,IF(E2051&lt;=32000,ROUNDUP(E2051/2,0)+6000,IF(E2051&lt;=56000,ROUNDUP(E2051/4,0)+14000,28000))))+IF(F2051&lt;=0,0,IF(F2051&lt;=15000,F2051,IF(F2051&lt;=40000,ROUNDUP(F2051/2,0)+7500,IF(F2051&lt;=70000,ROUNDUP(F2051/4,0)+17500,35000)))),28000))))</f>
        <v/>
      </c>
      <c r="T2051" s="18">
        <f>IF(G2051&lt;=0,0,IF(G2051&lt;=12000,G2051,IF(G2051&lt;=32000,ROUNDUP(G2051/2,0)+6000,IF(G2051&lt;=56000,ROUNDUP(G2051/4,0)+14000,28000))))</f>
        <v/>
      </c>
      <c r="U2051" s="18">
        <f>IF(I2051&lt;=0,IF(H2051&lt;=0,0,IF(H2051&lt;=12000,H2051,IF(H2051&lt;=32000,ROUNDUP(H2051/2,0)+6000,IF(H2051&lt;=56000,ROUNDUP(H2051/4,0)+14000,28000)))),IF(H2051&lt;=0,IF(I2051&lt;=0,0,IF(I2051&lt;=15000,I2051,IF(I2051&lt;=40000,ROUNDUP(I2051/2,0)+7500,IF(I2051&lt;=70000,ROUNDUP(I2051/4,0)+17500,35000)))),MAX(IF(I2051&lt;=0,0,IF(I2051&lt;=15000,I2051,IF(I2051&lt;=40000,ROUNDUP(I2051/2,0)+7500,IF(I2051&lt;=70000,ROUNDUP(I2051/4,0)+17500,35000)))),MIN(IF(H2051&lt;=0,0,IF(H2051&lt;=12000,H2051,IF(H2051&lt;=32000,ROUNDUP(H2051/2,0)+6000,IF(H2051&lt;=56000,ROUNDUP(H2051/4,0)+14000,28000))))+IF(I2051&lt;=0,0,IF(I2051&lt;=15000,I2051,IF(I2051&lt;=40000,ROUNDUP(I2051/2,0)+7500,IF(I2051&lt;=70000,ROUNDUP(I2051/4,0)+17500,35000)))),28000))))</f>
        <v/>
      </c>
      <c r="V2051" s="18">
        <f>MIN(70000,S2051+T2051+U2051)</f>
        <v/>
      </c>
      <c r="W2051" s="18">
        <f>MAX(0,ROUNDDOWN(M2051-J2051-N2051-K2051-0,-3))</f>
        <v/>
      </c>
      <c r="X2051" s="18">
        <f>MAX(0,ROUNDDOWN(M2051-J2051-N2051-K2051-R2051,-3))</f>
        <v/>
      </c>
      <c r="Y2051" s="18">
        <f>IF(W2051&lt;=0,0,ROUNDDOWN((W2051*LOOKUP(W2051,{0,1950001,3300001,6950001,9000001,18000001,40000001},{0.05,0.1,0.2,0.23,0.33,0.4,0.45})-LOOKUP(W2051,{0,1950001,3300001,6950001,9000001,18000001,40000001},{0,97500,427500,636000,1536000,2796000,4796000}))*1.021,-2))</f>
        <v/>
      </c>
      <c r="Z2051" s="18">
        <f>IF(X2051&lt;=0,0,ROUNDDOWN((X2051*LOOKUP(X2051,{0,1950001,3300001,6950001,9000001,18000001,40000001},{0.05,0.1,0.2,0.23,0.33,0.4,0.45})-LOOKUP(X2051,{0,1950001,3300001,6950001,9000001,18000001,40000001},{0,97500,427500,636000,1536000,2796000,4796000}))*1.021,-2))</f>
        <v/>
      </c>
      <c r="AA2051" s="18">
        <f>MAX(0,ROUNDDOWN(M2051-J2051-430000-L2051-0,-3))</f>
        <v/>
      </c>
      <c r="AB2051" s="18">
        <f>MAX(0,ROUNDDOWN(M2051-J2051-430000-L2051-V2051,-3))</f>
        <v/>
      </c>
      <c r="AC2051" s="18">
        <f>IF(M2051&lt;=450000,0,MAX(0,ROUNDDOWN(AA2051*0.06-MIN(50000,AA2051)*0.03,-2))+MAX(0,ROUNDDOWN(AA2051*0.04-MIN(50000,AA2051)*0.02,-2)))</f>
        <v/>
      </c>
      <c r="AD2051" s="18">
        <f>IF(M2051&lt;=450000,0,MAX(0,ROUNDDOWN(AB2051*0.06-MIN(50000,AB2051)*0.03,-2))+MAX(0,ROUNDDOWN(AB2051*0.04-MIN(50000,AB2051)*0.02,-2)))</f>
        <v/>
      </c>
      <c r="AE2051" s="18">
        <f>Y2051-Z2051</f>
        <v/>
      </c>
      <c r="AF2051" s="18">
        <f>AC2051-AD2051</f>
        <v/>
      </c>
      <c r="AG2051" s="18">
        <f>AE2051+AF2051</f>
        <v/>
      </c>
      <c r="AH2051" s="20">
        <f>IF(W2051&lt;=0,0,LOOKUP(W2051,{0,1950001,3300001,6950001,9000001,18000001,40000001},{0.05,0.1,0.2,0.23,0.33,0.4,0.45}))</f>
        <v/>
      </c>
    </row>
    <row r="2052">
      <c r="A2052" t="inlineStr">
        <is>
          <t>1万円刻み 3区分8万円ずつ</t>
        </is>
      </c>
      <c r="B2052" s="18">
        <f>'4_1万円刻み'!$A$658</f>
        <v/>
      </c>
      <c r="C2052" s="19" t="n">
        <v>2026</v>
      </c>
      <c r="D2052" t="inlineStr">
        <is>
          <t>いいえ</t>
        </is>
      </c>
      <c r="E2052" s="18" t="n">
        <v>80000</v>
      </c>
      <c r="F2052" s="18" t="n">
        <v>0</v>
      </c>
      <c r="G2052" s="18" t="n">
        <v>80000</v>
      </c>
      <c r="H2052" s="18" t="n">
        <v>80000</v>
      </c>
      <c r="I2052" s="18" t="n">
        <v>0</v>
      </c>
      <c r="J2052" s="18">
        <f>ROUND(MIN(B2052/12,650000)*12*0.0915+MIN(B2052/12,1390000)*12*(0.0504+0)+B2052*0.005,0)</f>
        <v/>
      </c>
      <c r="K2052" s="18" t="n">
        <v>0</v>
      </c>
      <c r="L2052" s="18" t="n">
        <v>0</v>
      </c>
      <c r="M2052" s="18">
        <f>ROUND(IF(C2052&gt;=2026,IF(B2052&lt;741000,0,IF(B2052&lt;2191000,B2052-740000,IF(B2052&lt;2193000,1451000,IF(B2052&lt;2196000,1453000,IF(B2052&lt;2200000,1456000,IF(B2052&lt;3600000,ROUNDDOWN(B2052/4,-3)*2.8-80000,IF(B2052&lt;6600000,ROUNDDOWN(B2052/4,-3)*3.2-440000,IF(B2052&lt;8500000,ROUNDDOWN(B2052*0.9,0)-1100000,B2052-1950000)))))))),IF(B2052&lt;651000,0,IF(B2052&lt;1900000,B2052-650000,IF(B2052&lt;3600000,ROUNDDOWN(B2052/4,-3)*2.8-80000,IF(B2052&lt;6600000,ROUNDDOWN(B2052/4,-3)*3.2-440000,IF(B2052&lt;8500000,ROUNDDOWN(B2052*0.9,0)-1100000,B2052-1950000)))))),0)</f>
        <v/>
      </c>
      <c r="N2052" s="18">
        <f>IF(M2052&gt;23500000,NA(),IF(C2052&gt;=2026,IF(M2052&lt;=4890000,1040000,IF(M2052&lt;=6550000,670000,620000)),IF(M2052&lt;=1320000,950000,IF(M2052&lt;=3360000,880000,IF(M2052&lt;=4890000,680000,IF(M2052&lt;=6550000,630000,580000))))))</f>
        <v/>
      </c>
      <c r="O2052" s="18">
        <f>IF(F2052&lt;=0,IF(AND(D2052="はい",C2052&gt;=2026,C2052&lt;=2027),IF(E2052&lt;=0,0,IF(E2052&lt;=30000,E2052,IF(E2052&lt;=60000,ROUNDUP(E2052/2,0)+15000,IF(E2052&lt;=120000,ROUNDUP(E2052/4,0)+30000,60000)))),IF(E2052&lt;=0,0,IF(E2052&lt;=20000,E2052,IF(E2052&lt;=40000,ROUNDUP(E2052/2,0)+10000,IF(E2052&lt;=80000,ROUNDUP(E2052/4,0)+20000,40000))))),IF(E2052&lt;=0,IF(F2052&lt;=0,0,IF(F2052&lt;=25000,F2052,IF(F2052&lt;=50000,ROUNDUP(F2052/2,0)+12500,IF(F2052&lt;=100000,ROUNDUP(F2052/4,0)+25000,50000)))),MAX(IF(F2052&lt;=0,0,IF(F2052&lt;=25000,F2052,IF(F2052&lt;=50000,ROUNDUP(F2052/2,0)+12500,IF(F2052&lt;=100000,ROUNDUP(F2052/4,0)+25000,50000)))),MIN(IF(AND(D2052="はい",C2052&gt;=2026,C2052&lt;=2027),IF(E2052&lt;=0,0,IF(E2052&lt;=30000,E2052,IF(E2052&lt;=60000,ROUNDUP(E2052/2,0)+15000,IF(E2052&lt;=120000,ROUNDUP(E2052/4,0)+30000,60000)))),IF(E2052&lt;=0,0,IF(E2052&lt;=20000,E2052,IF(E2052&lt;=40000,ROUNDUP(E2052/2,0)+10000,IF(E2052&lt;=80000,ROUNDUP(E2052/4,0)+20000,40000)))))+IF(F2052&lt;=0,0,IF(F2052&lt;=25000,F2052,IF(F2052&lt;=50000,ROUNDUP(F2052/2,0)+12500,IF(F2052&lt;=100000,ROUNDUP(F2052/4,0)+25000,50000)))),IF(AND(D2052="はい",C2052&gt;=2026,C2052&lt;=2027),60000,40000)))))</f>
        <v/>
      </c>
      <c r="P2052" s="18">
        <f>IF(G2052&lt;=0,0,IF(G2052&lt;=20000,G2052,IF(G2052&lt;=40000,ROUNDUP(G2052/2,0)+10000,IF(G2052&lt;=80000,ROUNDUP(G2052/4,0)+20000,40000))))</f>
        <v/>
      </c>
      <c r="Q2052" s="18">
        <f>IF(I2052&lt;=0,IF(H2052&lt;=0,0,IF(H2052&lt;=20000,H2052,IF(H2052&lt;=40000,ROUNDUP(H2052/2,0)+10000,IF(H2052&lt;=80000,ROUNDUP(H2052/4,0)+20000,40000)))),IF(H2052&lt;=0,IF(I2052&lt;=0,0,IF(I2052&lt;=25000,I2052,IF(I2052&lt;=50000,ROUNDUP(I2052/2,0)+12500,IF(I2052&lt;=100000,ROUNDUP(I2052/4,0)+25000,50000)))),MAX(IF(I2052&lt;=0,0,IF(I2052&lt;=25000,I2052,IF(I2052&lt;=50000,ROUNDUP(I2052/2,0)+12500,IF(I2052&lt;=100000,ROUNDUP(I2052/4,0)+25000,50000)))),MIN(IF(H2052&lt;=0,0,IF(H2052&lt;=20000,H2052,IF(H2052&lt;=40000,ROUNDUP(H2052/2,0)+10000,IF(H2052&lt;=80000,ROUNDUP(H2052/4,0)+20000,40000))))+IF(I2052&lt;=0,0,IF(I2052&lt;=25000,I2052,IF(I2052&lt;=50000,ROUNDUP(I2052/2,0)+12500,IF(I2052&lt;=100000,ROUNDUP(I2052/4,0)+25000,50000)))),40000))))</f>
        <v/>
      </c>
      <c r="R2052" s="18">
        <f>MIN(120000,O2052+P2052+Q2052)</f>
        <v/>
      </c>
      <c r="S2052" s="18">
        <f>IF(F2052&lt;=0,IF(E2052&lt;=0,0,IF(E2052&lt;=12000,E2052,IF(E2052&lt;=32000,ROUNDUP(E2052/2,0)+6000,IF(E2052&lt;=56000,ROUNDUP(E2052/4,0)+14000,28000)))),IF(E2052&lt;=0,IF(F2052&lt;=0,0,IF(F2052&lt;=15000,F2052,IF(F2052&lt;=40000,ROUNDUP(F2052/2,0)+7500,IF(F2052&lt;=70000,ROUNDUP(F2052/4,0)+17500,35000)))),MAX(IF(F2052&lt;=0,0,IF(F2052&lt;=15000,F2052,IF(F2052&lt;=40000,ROUNDUP(F2052/2,0)+7500,IF(F2052&lt;=70000,ROUNDUP(F2052/4,0)+17500,35000)))),MIN(IF(E2052&lt;=0,0,IF(E2052&lt;=12000,E2052,IF(E2052&lt;=32000,ROUNDUP(E2052/2,0)+6000,IF(E2052&lt;=56000,ROUNDUP(E2052/4,0)+14000,28000))))+IF(F2052&lt;=0,0,IF(F2052&lt;=15000,F2052,IF(F2052&lt;=40000,ROUNDUP(F2052/2,0)+7500,IF(F2052&lt;=70000,ROUNDUP(F2052/4,0)+17500,35000)))),28000))))</f>
        <v/>
      </c>
      <c r="T2052" s="18">
        <f>IF(G2052&lt;=0,0,IF(G2052&lt;=12000,G2052,IF(G2052&lt;=32000,ROUNDUP(G2052/2,0)+6000,IF(G2052&lt;=56000,ROUNDUP(G2052/4,0)+14000,28000))))</f>
        <v/>
      </c>
      <c r="U2052" s="18">
        <f>IF(I2052&lt;=0,IF(H2052&lt;=0,0,IF(H2052&lt;=12000,H2052,IF(H2052&lt;=32000,ROUNDUP(H2052/2,0)+6000,IF(H2052&lt;=56000,ROUNDUP(H2052/4,0)+14000,28000)))),IF(H2052&lt;=0,IF(I2052&lt;=0,0,IF(I2052&lt;=15000,I2052,IF(I2052&lt;=40000,ROUNDUP(I2052/2,0)+7500,IF(I2052&lt;=70000,ROUNDUP(I2052/4,0)+17500,35000)))),MAX(IF(I2052&lt;=0,0,IF(I2052&lt;=15000,I2052,IF(I2052&lt;=40000,ROUNDUP(I2052/2,0)+7500,IF(I2052&lt;=70000,ROUNDUP(I2052/4,0)+17500,35000)))),MIN(IF(H2052&lt;=0,0,IF(H2052&lt;=12000,H2052,IF(H2052&lt;=32000,ROUNDUP(H2052/2,0)+6000,IF(H2052&lt;=56000,ROUNDUP(H2052/4,0)+14000,28000))))+IF(I2052&lt;=0,0,IF(I2052&lt;=15000,I2052,IF(I2052&lt;=40000,ROUNDUP(I2052/2,0)+7500,IF(I2052&lt;=70000,ROUNDUP(I2052/4,0)+17500,35000)))),28000))))</f>
        <v/>
      </c>
      <c r="V2052" s="18">
        <f>MIN(70000,S2052+T2052+U2052)</f>
        <v/>
      </c>
      <c r="W2052" s="18">
        <f>MAX(0,ROUNDDOWN(M2052-J2052-N2052-K2052-0,-3))</f>
        <v/>
      </c>
      <c r="X2052" s="18">
        <f>MAX(0,ROUNDDOWN(M2052-J2052-N2052-K2052-R2052,-3))</f>
        <v/>
      </c>
      <c r="Y2052" s="18">
        <f>IF(W2052&lt;=0,0,ROUNDDOWN((W2052*LOOKUP(W2052,{0,1950001,3300001,6950001,9000001,18000001,40000001},{0.05,0.1,0.2,0.23,0.33,0.4,0.45})-LOOKUP(W2052,{0,1950001,3300001,6950001,9000001,18000001,40000001},{0,97500,427500,636000,1536000,2796000,4796000}))*1.021,-2))</f>
        <v/>
      </c>
      <c r="Z2052" s="18">
        <f>IF(X2052&lt;=0,0,ROUNDDOWN((X2052*LOOKUP(X2052,{0,1950001,3300001,6950001,9000001,18000001,40000001},{0.05,0.1,0.2,0.23,0.33,0.4,0.45})-LOOKUP(X2052,{0,1950001,3300001,6950001,9000001,18000001,40000001},{0,97500,427500,636000,1536000,2796000,4796000}))*1.021,-2))</f>
        <v/>
      </c>
      <c r="AA2052" s="18">
        <f>MAX(0,ROUNDDOWN(M2052-J2052-430000-L2052-0,-3))</f>
        <v/>
      </c>
      <c r="AB2052" s="18">
        <f>MAX(0,ROUNDDOWN(M2052-J2052-430000-L2052-V2052,-3))</f>
        <v/>
      </c>
      <c r="AC2052" s="18">
        <f>IF(M2052&lt;=450000,0,MAX(0,ROUNDDOWN(AA2052*0.06-MIN(50000,AA2052)*0.03,-2))+MAX(0,ROUNDDOWN(AA2052*0.04-MIN(50000,AA2052)*0.02,-2)))</f>
        <v/>
      </c>
      <c r="AD2052" s="18">
        <f>IF(M2052&lt;=450000,0,MAX(0,ROUNDDOWN(AB2052*0.06-MIN(50000,AB2052)*0.03,-2))+MAX(0,ROUNDDOWN(AB2052*0.04-MIN(50000,AB2052)*0.02,-2)))</f>
        <v/>
      </c>
      <c r="AE2052" s="18">
        <f>Y2052-Z2052</f>
        <v/>
      </c>
      <c r="AF2052" s="18">
        <f>AC2052-AD2052</f>
        <v/>
      </c>
      <c r="AG2052" s="18">
        <f>AE2052+AF2052</f>
        <v/>
      </c>
      <c r="AH2052" s="20">
        <f>IF(W2052&lt;=0,0,LOOKUP(W2052,{0,1950001,3300001,6950001,9000001,18000001,40000001},{0.05,0.1,0.2,0.23,0.33,0.4,0.45}))</f>
        <v/>
      </c>
    </row>
    <row r="2053">
      <c r="A2053" t="inlineStr">
        <is>
          <t>1万円刻み 一般8万円</t>
        </is>
      </c>
      <c r="B2053" s="18">
        <f>'4_1万円刻み'!$A$658</f>
        <v/>
      </c>
      <c r="C2053" s="19" t="n">
        <v>2026</v>
      </c>
      <c r="D2053" t="inlineStr">
        <is>
          <t>いいえ</t>
        </is>
      </c>
      <c r="E2053" s="18" t="n">
        <v>80000</v>
      </c>
      <c r="F2053" s="18" t="n">
        <v>0</v>
      </c>
      <c r="G2053" s="18" t="n">
        <v>0</v>
      </c>
      <c r="H2053" s="18" t="n">
        <v>0</v>
      </c>
      <c r="I2053" s="18" t="n">
        <v>0</v>
      </c>
      <c r="J2053" s="18">
        <f>ROUND(MIN(B2053/12,650000)*12*0.0915+MIN(B2053/12,1390000)*12*(0.0504+0)+B2053*0.005,0)</f>
        <v/>
      </c>
      <c r="K2053" s="18" t="n">
        <v>0</v>
      </c>
      <c r="L2053" s="18" t="n">
        <v>0</v>
      </c>
      <c r="M2053" s="18">
        <f>ROUND(IF(C2053&gt;=2026,IF(B2053&lt;741000,0,IF(B2053&lt;2191000,B2053-740000,IF(B2053&lt;2193000,1451000,IF(B2053&lt;2196000,1453000,IF(B2053&lt;2200000,1456000,IF(B2053&lt;3600000,ROUNDDOWN(B2053/4,-3)*2.8-80000,IF(B2053&lt;6600000,ROUNDDOWN(B2053/4,-3)*3.2-440000,IF(B2053&lt;8500000,ROUNDDOWN(B2053*0.9,0)-1100000,B2053-1950000)))))))),IF(B2053&lt;651000,0,IF(B2053&lt;1900000,B2053-650000,IF(B2053&lt;3600000,ROUNDDOWN(B2053/4,-3)*2.8-80000,IF(B2053&lt;6600000,ROUNDDOWN(B2053/4,-3)*3.2-440000,IF(B2053&lt;8500000,ROUNDDOWN(B2053*0.9,0)-1100000,B2053-1950000)))))),0)</f>
        <v/>
      </c>
      <c r="N2053" s="18">
        <f>IF(M2053&gt;23500000,NA(),IF(C2053&gt;=2026,IF(M2053&lt;=4890000,1040000,IF(M2053&lt;=6550000,670000,620000)),IF(M2053&lt;=1320000,950000,IF(M2053&lt;=3360000,880000,IF(M2053&lt;=4890000,680000,IF(M2053&lt;=6550000,630000,580000))))))</f>
        <v/>
      </c>
      <c r="O2053" s="18">
        <f>IF(F2053&lt;=0,IF(AND(D2053="はい",C2053&gt;=2026,C2053&lt;=2027),IF(E2053&lt;=0,0,IF(E2053&lt;=30000,E2053,IF(E2053&lt;=60000,ROUNDUP(E2053/2,0)+15000,IF(E2053&lt;=120000,ROUNDUP(E2053/4,0)+30000,60000)))),IF(E2053&lt;=0,0,IF(E2053&lt;=20000,E2053,IF(E2053&lt;=40000,ROUNDUP(E2053/2,0)+10000,IF(E2053&lt;=80000,ROUNDUP(E2053/4,0)+20000,40000))))),IF(E2053&lt;=0,IF(F2053&lt;=0,0,IF(F2053&lt;=25000,F2053,IF(F2053&lt;=50000,ROUNDUP(F2053/2,0)+12500,IF(F2053&lt;=100000,ROUNDUP(F2053/4,0)+25000,50000)))),MAX(IF(F2053&lt;=0,0,IF(F2053&lt;=25000,F2053,IF(F2053&lt;=50000,ROUNDUP(F2053/2,0)+12500,IF(F2053&lt;=100000,ROUNDUP(F2053/4,0)+25000,50000)))),MIN(IF(AND(D2053="はい",C2053&gt;=2026,C2053&lt;=2027),IF(E2053&lt;=0,0,IF(E2053&lt;=30000,E2053,IF(E2053&lt;=60000,ROUNDUP(E2053/2,0)+15000,IF(E2053&lt;=120000,ROUNDUP(E2053/4,0)+30000,60000)))),IF(E2053&lt;=0,0,IF(E2053&lt;=20000,E2053,IF(E2053&lt;=40000,ROUNDUP(E2053/2,0)+10000,IF(E2053&lt;=80000,ROUNDUP(E2053/4,0)+20000,40000)))))+IF(F2053&lt;=0,0,IF(F2053&lt;=25000,F2053,IF(F2053&lt;=50000,ROUNDUP(F2053/2,0)+12500,IF(F2053&lt;=100000,ROUNDUP(F2053/4,0)+25000,50000)))),IF(AND(D2053="はい",C2053&gt;=2026,C2053&lt;=2027),60000,40000)))))</f>
        <v/>
      </c>
      <c r="P2053" s="18">
        <f>IF(G2053&lt;=0,0,IF(G2053&lt;=20000,G2053,IF(G2053&lt;=40000,ROUNDUP(G2053/2,0)+10000,IF(G2053&lt;=80000,ROUNDUP(G2053/4,0)+20000,40000))))</f>
        <v/>
      </c>
      <c r="Q2053" s="18">
        <f>IF(I2053&lt;=0,IF(H2053&lt;=0,0,IF(H2053&lt;=20000,H2053,IF(H2053&lt;=40000,ROUNDUP(H2053/2,0)+10000,IF(H2053&lt;=80000,ROUNDUP(H2053/4,0)+20000,40000)))),IF(H2053&lt;=0,IF(I2053&lt;=0,0,IF(I2053&lt;=25000,I2053,IF(I2053&lt;=50000,ROUNDUP(I2053/2,0)+12500,IF(I2053&lt;=100000,ROUNDUP(I2053/4,0)+25000,50000)))),MAX(IF(I2053&lt;=0,0,IF(I2053&lt;=25000,I2053,IF(I2053&lt;=50000,ROUNDUP(I2053/2,0)+12500,IF(I2053&lt;=100000,ROUNDUP(I2053/4,0)+25000,50000)))),MIN(IF(H2053&lt;=0,0,IF(H2053&lt;=20000,H2053,IF(H2053&lt;=40000,ROUNDUP(H2053/2,0)+10000,IF(H2053&lt;=80000,ROUNDUP(H2053/4,0)+20000,40000))))+IF(I2053&lt;=0,0,IF(I2053&lt;=25000,I2053,IF(I2053&lt;=50000,ROUNDUP(I2053/2,0)+12500,IF(I2053&lt;=100000,ROUNDUP(I2053/4,0)+25000,50000)))),40000))))</f>
        <v/>
      </c>
      <c r="R2053" s="18">
        <f>MIN(120000,O2053+P2053+Q2053)</f>
        <v/>
      </c>
      <c r="S2053" s="18">
        <f>IF(F2053&lt;=0,IF(E2053&lt;=0,0,IF(E2053&lt;=12000,E2053,IF(E2053&lt;=32000,ROUNDUP(E2053/2,0)+6000,IF(E2053&lt;=56000,ROUNDUP(E2053/4,0)+14000,28000)))),IF(E2053&lt;=0,IF(F2053&lt;=0,0,IF(F2053&lt;=15000,F2053,IF(F2053&lt;=40000,ROUNDUP(F2053/2,0)+7500,IF(F2053&lt;=70000,ROUNDUP(F2053/4,0)+17500,35000)))),MAX(IF(F2053&lt;=0,0,IF(F2053&lt;=15000,F2053,IF(F2053&lt;=40000,ROUNDUP(F2053/2,0)+7500,IF(F2053&lt;=70000,ROUNDUP(F2053/4,0)+17500,35000)))),MIN(IF(E2053&lt;=0,0,IF(E2053&lt;=12000,E2053,IF(E2053&lt;=32000,ROUNDUP(E2053/2,0)+6000,IF(E2053&lt;=56000,ROUNDUP(E2053/4,0)+14000,28000))))+IF(F2053&lt;=0,0,IF(F2053&lt;=15000,F2053,IF(F2053&lt;=40000,ROUNDUP(F2053/2,0)+7500,IF(F2053&lt;=70000,ROUNDUP(F2053/4,0)+17500,35000)))),28000))))</f>
        <v/>
      </c>
      <c r="T2053" s="18">
        <f>IF(G2053&lt;=0,0,IF(G2053&lt;=12000,G2053,IF(G2053&lt;=32000,ROUNDUP(G2053/2,0)+6000,IF(G2053&lt;=56000,ROUNDUP(G2053/4,0)+14000,28000))))</f>
        <v/>
      </c>
      <c r="U2053" s="18">
        <f>IF(I2053&lt;=0,IF(H2053&lt;=0,0,IF(H2053&lt;=12000,H2053,IF(H2053&lt;=32000,ROUNDUP(H2053/2,0)+6000,IF(H2053&lt;=56000,ROUNDUP(H2053/4,0)+14000,28000)))),IF(H2053&lt;=0,IF(I2053&lt;=0,0,IF(I2053&lt;=15000,I2053,IF(I2053&lt;=40000,ROUNDUP(I2053/2,0)+7500,IF(I2053&lt;=70000,ROUNDUP(I2053/4,0)+17500,35000)))),MAX(IF(I2053&lt;=0,0,IF(I2053&lt;=15000,I2053,IF(I2053&lt;=40000,ROUNDUP(I2053/2,0)+7500,IF(I2053&lt;=70000,ROUNDUP(I2053/4,0)+17500,35000)))),MIN(IF(H2053&lt;=0,0,IF(H2053&lt;=12000,H2053,IF(H2053&lt;=32000,ROUNDUP(H2053/2,0)+6000,IF(H2053&lt;=56000,ROUNDUP(H2053/4,0)+14000,28000))))+IF(I2053&lt;=0,0,IF(I2053&lt;=15000,I2053,IF(I2053&lt;=40000,ROUNDUP(I2053/2,0)+7500,IF(I2053&lt;=70000,ROUNDUP(I2053/4,0)+17500,35000)))),28000))))</f>
        <v/>
      </c>
      <c r="V2053" s="18">
        <f>MIN(70000,S2053+T2053+U2053)</f>
        <v/>
      </c>
      <c r="W2053" s="18">
        <f>MAX(0,ROUNDDOWN(M2053-J2053-N2053-K2053-0,-3))</f>
        <v/>
      </c>
      <c r="X2053" s="18">
        <f>MAX(0,ROUNDDOWN(M2053-J2053-N2053-K2053-R2053,-3))</f>
        <v/>
      </c>
      <c r="Y2053" s="18">
        <f>IF(W2053&lt;=0,0,ROUNDDOWN((W2053*LOOKUP(W2053,{0,1950001,3300001,6950001,9000001,18000001,40000001},{0.05,0.1,0.2,0.23,0.33,0.4,0.45})-LOOKUP(W2053,{0,1950001,3300001,6950001,9000001,18000001,40000001},{0,97500,427500,636000,1536000,2796000,4796000}))*1.021,-2))</f>
        <v/>
      </c>
      <c r="Z2053" s="18">
        <f>IF(X2053&lt;=0,0,ROUNDDOWN((X2053*LOOKUP(X2053,{0,1950001,3300001,6950001,9000001,18000001,40000001},{0.05,0.1,0.2,0.23,0.33,0.4,0.45})-LOOKUP(X2053,{0,1950001,3300001,6950001,9000001,18000001,40000001},{0,97500,427500,636000,1536000,2796000,4796000}))*1.021,-2))</f>
        <v/>
      </c>
      <c r="AA2053" s="18">
        <f>MAX(0,ROUNDDOWN(M2053-J2053-430000-L2053-0,-3))</f>
        <v/>
      </c>
      <c r="AB2053" s="18">
        <f>MAX(0,ROUNDDOWN(M2053-J2053-430000-L2053-V2053,-3))</f>
        <v/>
      </c>
      <c r="AC2053" s="18">
        <f>IF(M2053&lt;=450000,0,MAX(0,ROUNDDOWN(AA2053*0.06-MIN(50000,AA2053)*0.03,-2))+MAX(0,ROUNDDOWN(AA2053*0.04-MIN(50000,AA2053)*0.02,-2)))</f>
        <v/>
      </c>
      <c r="AD2053" s="18">
        <f>IF(M2053&lt;=450000,0,MAX(0,ROUNDDOWN(AB2053*0.06-MIN(50000,AB2053)*0.03,-2))+MAX(0,ROUNDDOWN(AB2053*0.04-MIN(50000,AB2053)*0.02,-2)))</f>
        <v/>
      </c>
      <c r="AE2053" s="18">
        <f>Y2053-Z2053</f>
        <v/>
      </c>
      <c r="AF2053" s="18">
        <f>AC2053-AD2053</f>
        <v/>
      </c>
      <c r="AG2053" s="18">
        <f>AE2053+AF2053</f>
        <v/>
      </c>
      <c r="AH2053" s="20">
        <f>IF(W2053&lt;=0,0,LOOKUP(W2053,{0,1950001,3300001,6950001,9000001,18000001,40000001},{0.05,0.1,0.2,0.23,0.33,0.4,0.45}))</f>
        <v/>
      </c>
    </row>
    <row r="2054">
      <c r="A2054" t="inlineStr">
        <is>
          <t>1万円刻み 特例あり一般12万円</t>
        </is>
      </c>
      <c r="B2054" s="18">
        <f>'4_1万円刻み'!$A$658</f>
        <v/>
      </c>
      <c r="C2054" s="19" t="n">
        <v>2026</v>
      </c>
      <c r="D2054" t="inlineStr">
        <is>
          <t>はい</t>
        </is>
      </c>
      <c r="E2054" s="18" t="n">
        <v>120000</v>
      </c>
      <c r="F2054" s="18" t="n">
        <v>0</v>
      </c>
      <c r="G2054" s="18" t="n">
        <v>0</v>
      </c>
      <c r="H2054" s="18" t="n">
        <v>0</v>
      </c>
      <c r="I2054" s="18" t="n">
        <v>0</v>
      </c>
      <c r="J2054" s="18">
        <f>ROUND(MIN(B2054/12,650000)*12*0.0915+MIN(B2054/12,1390000)*12*(0.0504+0)+B2054*0.005,0)</f>
        <v/>
      </c>
      <c r="K2054" s="18" t="n">
        <v>0</v>
      </c>
      <c r="L2054" s="18" t="n">
        <v>0</v>
      </c>
      <c r="M2054" s="18">
        <f>ROUND(IF(C2054&gt;=2026,IF(B2054&lt;741000,0,IF(B2054&lt;2191000,B2054-740000,IF(B2054&lt;2193000,1451000,IF(B2054&lt;2196000,1453000,IF(B2054&lt;2200000,1456000,IF(B2054&lt;3600000,ROUNDDOWN(B2054/4,-3)*2.8-80000,IF(B2054&lt;6600000,ROUNDDOWN(B2054/4,-3)*3.2-440000,IF(B2054&lt;8500000,ROUNDDOWN(B2054*0.9,0)-1100000,B2054-1950000)))))))),IF(B2054&lt;651000,0,IF(B2054&lt;1900000,B2054-650000,IF(B2054&lt;3600000,ROUNDDOWN(B2054/4,-3)*2.8-80000,IF(B2054&lt;6600000,ROUNDDOWN(B2054/4,-3)*3.2-440000,IF(B2054&lt;8500000,ROUNDDOWN(B2054*0.9,0)-1100000,B2054-1950000)))))),0)</f>
        <v/>
      </c>
      <c r="N2054" s="18">
        <f>IF(M2054&gt;23500000,NA(),IF(C2054&gt;=2026,IF(M2054&lt;=4890000,1040000,IF(M2054&lt;=6550000,670000,620000)),IF(M2054&lt;=1320000,950000,IF(M2054&lt;=3360000,880000,IF(M2054&lt;=4890000,680000,IF(M2054&lt;=6550000,630000,580000))))))</f>
        <v/>
      </c>
      <c r="O2054" s="18">
        <f>IF(F2054&lt;=0,IF(AND(D2054="はい",C2054&gt;=2026,C2054&lt;=2027),IF(E2054&lt;=0,0,IF(E2054&lt;=30000,E2054,IF(E2054&lt;=60000,ROUNDUP(E2054/2,0)+15000,IF(E2054&lt;=120000,ROUNDUP(E2054/4,0)+30000,60000)))),IF(E2054&lt;=0,0,IF(E2054&lt;=20000,E2054,IF(E2054&lt;=40000,ROUNDUP(E2054/2,0)+10000,IF(E2054&lt;=80000,ROUNDUP(E2054/4,0)+20000,40000))))),IF(E2054&lt;=0,IF(F2054&lt;=0,0,IF(F2054&lt;=25000,F2054,IF(F2054&lt;=50000,ROUNDUP(F2054/2,0)+12500,IF(F2054&lt;=100000,ROUNDUP(F2054/4,0)+25000,50000)))),MAX(IF(F2054&lt;=0,0,IF(F2054&lt;=25000,F2054,IF(F2054&lt;=50000,ROUNDUP(F2054/2,0)+12500,IF(F2054&lt;=100000,ROUNDUP(F2054/4,0)+25000,50000)))),MIN(IF(AND(D2054="はい",C2054&gt;=2026,C2054&lt;=2027),IF(E2054&lt;=0,0,IF(E2054&lt;=30000,E2054,IF(E2054&lt;=60000,ROUNDUP(E2054/2,0)+15000,IF(E2054&lt;=120000,ROUNDUP(E2054/4,0)+30000,60000)))),IF(E2054&lt;=0,0,IF(E2054&lt;=20000,E2054,IF(E2054&lt;=40000,ROUNDUP(E2054/2,0)+10000,IF(E2054&lt;=80000,ROUNDUP(E2054/4,0)+20000,40000)))))+IF(F2054&lt;=0,0,IF(F2054&lt;=25000,F2054,IF(F2054&lt;=50000,ROUNDUP(F2054/2,0)+12500,IF(F2054&lt;=100000,ROUNDUP(F2054/4,0)+25000,50000)))),IF(AND(D2054="はい",C2054&gt;=2026,C2054&lt;=2027),60000,40000)))))</f>
        <v/>
      </c>
      <c r="P2054" s="18">
        <f>IF(G2054&lt;=0,0,IF(G2054&lt;=20000,G2054,IF(G2054&lt;=40000,ROUNDUP(G2054/2,0)+10000,IF(G2054&lt;=80000,ROUNDUP(G2054/4,0)+20000,40000))))</f>
        <v/>
      </c>
      <c r="Q2054" s="18">
        <f>IF(I2054&lt;=0,IF(H2054&lt;=0,0,IF(H2054&lt;=20000,H2054,IF(H2054&lt;=40000,ROUNDUP(H2054/2,0)+10000,IF(H2054&lt;=80000,ROUNDUP(H2054/4,0)+20000,40000)))),IF(H2054&lt;=0,IF(I2054&lt;=0,0,IF(I2054&lt;=25000,I2054,IF(I2054&lt;=50000,ROUNDUP(I2054/2,0)+12500,IF(I2054&lt;=100000,ROUNDUP(I2054/4,0)+25000,50000)))),MAX(IF(I2054&lt;=0,0,IF(I2054&lt;=25000,I2054,IF(I2054&lt;=50000,ROUNDUP(I2054/2,0)+12500,IF(I2054&lt;=100000,ROUNDUP(I2054/4,0)+25000,50000)))),MIN(IF(H2054&lt;=0,0,IF(H2054&lt;=20000,H2054,IF(H2054&lt;=40000,ROUNDUP(H2054/2,0)+10000,IF(H2054&lt;=80000,ROUNDUP(H2054/4,0)+20000,40000))))+IF(I2054&lt;=0,0,IF(I2054&lt;=25000,I2054,IF(I2054&lt;=50000,ROUNDUP(I2054/2,0)+12500,IF(I2054&lt;=100000,ROUNDUP(I2054/4,0)+25000,50000)))),40000))))</f>
        <v/>
      </c>
      <c r="R2054" s="18">
        <f>MIN(120000,O2054+P2054+Q2054)</f>
        <v/>
      </c>
      <c r="S2054" s="18">
        <f>IF(F2054&lt;=0,IF(E2054&lt;=0,0,IF(E2054&lt;=12000,E2054,IF(E2054&lt;=32000,ROUNDUP(E2054/2,0)+6000,IF(E2054&lt;=56000,ROUNDUP(E2054/4,0)+14000,28000)))),IF(E2054&lt;=0,IF(F2054&lt;=0,0,IF(F2054&lt;=15000,F2054,IF(F2054&lt;=40000,ROUNDUP(F2054/2,0)+7500,IF(F2054&lt;=70000,ROUNDUP(F2054/4,0)+17500,35000)))),MAX(IF(F2054&lt;=0,0,IF(F2054&lt;=15000,F2054,IF(F2054&lt;=40000,ROUNDUP(F2054/2,0)+7500,IF(F2054&lt;=70000,ROUNDUP(F2054/4,0)+17500,35000)))),MIN(IF(E2054&lt;=0,0,IF(E2054&lt;=12000,E2054,IF(E2054&lt;=32000,ROUNDUP(E2054/2,0)+6000,IF(E2054&lt;=56000,ROUNDUP(E2054/4,0)+14000,28000))))+IF(F2054&lt;=0,0,IF(F2054&lt;=15000,F2054,IF(F2054&lt;=40000,ROUNDUP(F2054/2,0)+7500,IF(F2054&lt;=70000,ROUNDUP(F2054/4,0)+17500,35000)))),28000))))</f>
        <v/>
      </c>
      <c r="T2054" s="18">
        <f>IF(G2054&lt;=0,0,IF(G2054&lt;=12000,G2054,IF(G2054&lt;=32000,ROUNDUP(G2054/2,0)+6000,IF(G2054&lt;=56000,ROUNDUP(G2054/4,0)+14000,28000))))</f>
        <v/>
      </c>
      <c r="U2054" s="18">
        <f>IF(I2054&lt;=0,IF(H2054&lt;=0,0,IF(H2054&lt;=12000,H2054,IF(H2054&lt;=32000,ROUNDUP(H2054/2,0)+6000,IF(H2054&lt;=56000,ROUNDUP(H2054/4,0)+14000,28000)))),IF(H2054&lt;=0,IF(I2054&lt;=0,0,IF(I2054&lt;=15000,I2054,IF(I2054&lt;=40000,ROUNDUP(I2054/2,0)+7500,IF(I2054&lt;=70000,ROUNDUP(I2054/4,0)+17500,35000)))),MAX(IF(I2054&lt;=0,0,IF(I2054&lt;=15000,I2054,IF(I2054&lt;=40000,ROUNDUP(I2054/2,0)+7500,IF(I2054&lt;=70000,ROUNDUP(I2054/4,0)+17500,35000)))),MIN(IF(H2054&lt;=0,0,IF(H2054&lt;=12000,H2054,IF(H2054&lt;=32000,ROUNDUP(H2054/2,0)+6000,IF(H2054&lt;=56000,ROUNDUP(H2054/4,0)+14000,28000))))+IF(I2054&lt;=0,0,IF(I2054&lt;=15000,I2054,IF(I2054&lt;=40000,ROUNDUP(I2054/2,0)+7500,IF(I2054&lt;=70000,ROUNDUP(I2054/4,0)+17500,35000)))),28000))))</f>
        <v/>
      </c>
      <c r="V2054" s="18">
        <f>MIN(70000,S2054+T2054+U2054)</f>
        <v/>
      </c>
      <c r="W2054" s="18">
        <f>MAX(0,ROUNDDOWN(M2054-J2054-N2054-K2054-0,-3))</f>
        <v/>
      </c>
      <c r="X2054" s="18">
        <f>MAX(0,ROUNDDOWN(M2054-J2054-N2054-K2054-R2054,-3))</f>
        <v/>
      </c>
      <c r="Y2054" s="18">
        <f>IF(W2054&lt;=0,0,ROUNDDOWN((W2054*LOOKUP(W2054,{0,1950001,3300001,6950001,9000001,18000001,40000001},{0.05,0.1,0.2,0.23,0.33,0.4,0.45})-LOOKUP(W2054,{0,1950001,3300001,6950001,9000001,18000001,40000001},{0,97500,427500,636000,1536000,2796000,4796000}))*1.021,-2))</f>
        <v/>
      </c>
      <c r="Z2054" s="18">
        <f>IF(X2054&lt;=0,0,ROUNDDOWN((X2054*LOOKUP(X2054,{0,1950001,3300001,6950001,9000001,18000001,40000001},{0.05,0.1,0.2,0.23,0.33,0.4,0.45})-LOOKUP(X2054,{0,1950001,3300001,6950001,9000001,18000001,40000001},{0,97500,427500,636000,1536000,2796000,4796000}))*1.021,-2))</f>
        <v/>
      </c>
      <c r="AA2054" s="18">
        <f>MAX(0,ROUNDDOWN(M2054-J2054-430000-L2054-0,-3))</f>
        <v/>
      </c>
      <c r="AB2054" s="18">
        <f>MAX(0,ROUNDDOWN(M2054-J2054-430000-L2054-V2054,-3))</f>
        <v/>
      </c>
      <c r="AC2054" s="18">
        <f>IF(M2054&lt;=450000,0,MAX(0,ROUNDDOWN(AA2054*0.06-MIN(50000,AA2054)*0.03,-2))+MAX(0,ROUNDDOWN(AA2054*0.04-MIN(50000,AA2054)*0.02,-2)))</f>
        <v/>
      </c>
      <c r="AD2054" s="18">
        <f>IF(M2054&lt;=450000,0,MAX(0,ROUNDDOWN(AB2054*0.06-MIN(50000,AB2054)*0.03,-2))+MAX(0,ROUNDDOWN(AB2054*0.04-MIN(50000,AB2054)*0.02,-2)))</f>
        <v/>
      </c>
      <c r="AE2054" s="18">
        <f>Y2054-Z2054</f>
        <v/>
      </c>
      <c r="AF2054" s="18">
        <f>AC2054-AD2054</f>
        <v/>
      </c>
      <c r="AG2054" s="18">
        <f>AE2054+AF2054</f>
        <v/>
      </c>
      <c r="AH2054" s="20">
        <f>IF(W2054&lt;=0,0,LOOKUP(W2054,{0,1950001,3300001,6950001,9000001,18000001,40000001},{0.05,0.1,0.2,0.23,0.33,0.4,0.45}))</f>
        <v/>
      </c>
    </row>
    <row r="2055">
      <c r="A2055" t="inlineStr">
        <is>
          <t>1万円刻み 3区分8万円ずつ</t>
        </is>
      </c>
      <c r="B2055" s="18">
        <f>'4_1万円刻み'!$A$659</f>
        <v/>
      </c>
      <c r="C2055" s="19" t="n">
        <v>2026</v>
      </c>
      <c r="D2055" t="inlineStr">
        <is>
          <t>いいえ</t>
        </is>
      </c>
      <c r="E2055" s="18" t="n">
        <v>80000</v>
      </c>
      <c r="F2055" s="18" t="n">
        <v>0</v>
      </c>
      <c r="G2055" s="18" t="n">
        <v>80000</v>
      </c>
      <c r="H2055" s="18" t="n">
        <v>80000</v>
      </c>
      <c r="I2055" s="18" t="n">
        <v>0</v>
      </c>
      <c r="J2055" s="18">
        <f>ROUND(MIN(B2055/12,650000)*12*0.0915+MIN(B2055/12,1390000)*12*(0.0504+0)+B2055*0.005,0)</f>
        <v/>
      </c>
      <c r="K2055" s="18" t="n">
        <v>0</v>
      </c>
      <c r="L2055" s="18" t="n">
        <v>0</v>
      </c>
      <c r="M2055" s="18">
        <f>ROUND(IF(C2055&gt;=2026,IF(B2055&lt;741000,0,IF(B2055&lt;2191000,B2055-740000,IF(B2055&lt;2193000,1451000,IF(B2055&lt;2196000,1453000,IF(B2055&lt;2200000,1456000,IF(B2055&lt;3600000,ROUNDDOWN(B2055/4,-3)*2.8-80000,IF(B2055&lt;6600000,ROUNDDOWN(B2055/4,-3)*3.2-440000,IF(B2055&lt;8500000,ROUNDDOWN(B2055*0.9,0)-1100000,B2055-1950000)))))))),IF(B2055&lt;651000,0,IF(B2055&lt;1900000,B2055-650000,IF(B2055&lt;3600000,ROUNDDOWN(B2055/4,-3)*2.8-80000,IF(B2055&lt;6600000,ROUNDDOWN(B2055/4,-3)*3.2-440000,IF(B2055&lt;8500000,ROUNDDOWN(B2055*0.9,0)-1100000,B2055-1950000)))))),0)</f>
        <v/>
      </c>
      <c r="N2055" s="18">
        <f>IF(M2055&gt;23500000,NA(),IF(C2055&gt;=2026,IF(M2055&lt;=4890000,1040000,IF(M2055&lt;=6550000,670000,620000)),IF(M2055&lt;=1320000,950000,IF(M2055&lt;=3360000,880000,IF(M2055&lt;=4890000,680000,IF(M2055&lt;=6550000,630000,580000))))))</f>
        <v/>
      </c>
      <c r="O2055" s="18">
        <f>IF(F2055&lt;=0,IF(AND(D2055="はい",C2055&gt;=2026,C2055&lt;=2027),IF(E2055&lt;=0,0,IF(E2055&lt;=30000,E2055,IF(E2055&lt;=60000,ROUNDUP(E2055/2,0)+15000,IF(E2055&lt;=120000,ROUNDUP(E2055/4,0)+30000,60000)))),IF(E2055&lt;=0,0,IF(E2055&lt;=20000,E2055,IF(E2055&lt;=40000,ROUNDUP(E2055/2,0)+10000,IF(E2055&lt;=80000,ROUNDUP(E2055/4,0)+20000,40000))))),IF(E2055&lt;=0,IF(F2055&lt;=0,0,IF(F2055&lt;=25000,F2055,IF(F2055&lt;=50000,ROUNDUP(F2055/2,0)+12500,IF(F2055&lt;=100000,ROUNDUP(F2055/4,0)+25000,50000)))),MAX(IF(F2055&lt;=0,0,IF(F2055&lt;=25000,F2055,IF(F2055&lt;=50000,ROUNDUP(F2055/2,0)+12500,IF(F2055&lt;=100000,ROUNDUP(F2055/4,0)+25000,50000)))),MIN(IF(AND(D2055="はい",C2055&gt;=2026,C2055&lt;=2027),IF(E2055&lt;=0,0,IF(E2055&lt;=30000,E2055,IF(E2055&lt;=60000,ROUNDUP(E2055/2,0)+15000,IF(E2055&lt;=120000,ROUNDUP(E2055/4,0)+30000,60000)))),IF(E2055&lt;=0,0,IF(E2055&lt;=20000,E2055,IF(E2055&lt;=40000,ROUNDUP(E2055/2,0)+10000,IF(E2055&lt;=80000,ROUNDUP(E2055/4,0)+20000,40000)))))+IF(F2055&lt;=0,0,IF(F2055&lt;=25000,F2055,IF(F2055&lt;=50000,ROUNDUP(F2055/2,0)+12500,IF(F2055&lt;=100000,ROUNDUP(F2055/4,0)+25000,50000)))),IF(AND(D2055="はい",C2055&gt;=2026,C2055&lt;=2027),60000,40000)))))</f>
        <v/>
      </c>
      <c r="P2055" s="18">
        <f>IF(G2055&lt;=0,0,IF(G2055&lt;=20000,G2055,IF(G2055&lt;=40000,ROUNDUP(G2055/2,0)+10000,IF(G2055&lt;=80000,ROUNDUP(G2055/4,0)+20000,40000))))</f>
        <v/>
      </c>
      <c r="Q2055" s="18">
        <f>IF(I2055&lt;=0,IF(H2055&lt;=0,0,IF(H2055&lt;=20000,H2055,IF(H2055&lt;=40000,ROUNDUP(H2055/2,0)+10000,IF(H2055&lt;=80000,ROUNDUP(H2055/4,0)+20000,40000)))),IF(H2055&lt;=0,IF(I2055&lt;=0,0,IF(I2055&lt;=25000,I2055,IF(I2055&lt;=50000,ROUNDUP(I2055/2,0)+12500,IF(I2055&lt;=100000,ROUNDUP(I2055/4,0)+25000,50000)))),MAX(IF(I2055&lt;=0,0,IF(I2055&lt;=25000,I2055,IF(I2055&lt;=50000,ROUNDUP(I2055/2,0)+12500,IF(I2055&lt;=100000,ROUNDUP(I2055/4,0)+25000,50000)))),MIN(IF(H2055&lt;=0,0,IF(H2055&lt;=20000,H2055,IF(H2055&lt;=40000,ROUNDUP(H2055/2,0)+10000,IF(H2055&lt;=80000,ROUNDUP(H2055/4,0)+20000,40000))))+IF(I2055&lt;=0,0,IF(I2055&lt;=25000,I2055,IF(I2055&lt;=50000,ROUNDUP(I2055/2,0)+12500,IF(I2055&lt;=100000,ROUNDUP(I2055/4,0)+25000,50000)))),40000))))</f>
        <v/>
      </c>
      <c r="R2055" s="18">
        <f>MIN(120000,O2055+P2055+Q2055)</f>
        <v/>
      </c>
      <c r="S2055" s="18">
        <f>IF(F2055&lt;=0,IF(E2055&lt;=0,0,IF(E2055&lt;=12000,E2055,IF(E2055&lt;=32000,ROUNDUP(E2055/2,0)+6000,IF(E2055&lt;=56000,ROUNDUP(E2055/4,0)+14000,28000)))),IF(E2055&lt;=0,IF(F2055&lt;=0,0,IF(F2055&lt;=15000,F2055,IF(F2055&lt;=40000,ROUNDUP(F2055/2,0)+7500,IF(F2055&lt;=70000,ROUNDUP(F2055/4,0)+17500,35000)))),MAX(IF(F2055&lt;=0,0,IF(F2055&lt;=15000,F2055,IF(F2055&lt;=40000,ROUNDUP(F2055/2,0)+7500,IF(F2055&lt;=70000,ROUNDUP(F2055/4,0)+17500,35000)))),MIN(IF(E2055&lt;=0,0,IF(E2055&lt;=12000,E2055,IF(E2055&lt;=32000,ROUNDUP(E2055/2,0)+6000,IF(E2055&lt;=56000,ROUNDUP(E2055/4,0)+14000,28000))))+IF(F2055&lt;=0,0,IF(F2055&lt;=15000,F2055,IF(F2055&lt;=40000,ROUNDUP(F2055/2,0)+7500,IF(F2055&lt;=70000,ROUNDUP(F2055/4,0)+17500,35000)))),28000))))</f>
        <v/>
      </c>
      <c r="T2055" s="18">
        <f>IF(G2055&lt;=0,0,IF(G2055&lt;=12000,G2055,IF(G2055&lt;=32000,ROUNDUP(G2055/2,0)+6000,IF(G2055&lt;=56000,ROUNDUP(G2055/4,0)+14000,28000))))</f>
        <v/>
      </c>
      <c r="U2055" s="18">
        <f>IF(I2055&lt;=0,IF(H2055&lt;=0,0,IF(H2055&lt;=12000,H2055,IF(H2055&lt;=32000,ROUNDUP(H2055/2,0)+6000,IF(H2055&lt;=56000,ROUNDUP(H2055/4,0)+14000,28000)))),IF(H2055&lt;=0,IF(I2055&lt;=0,0,IF(I2055&lt;=15000,I2055,IF(I2055&lt;=40000,ROUNDUP(I2055/2,0)+7500,IF(I2055&lt;=70000,ROUNDUP(I2055/4,0)+17500,35000)))),MAX(IF(I2055&lt;=0,0,IF(I2055&lt;=15000,I2055,IF(I2055&lt;=40000,ROUNDUP(I2055/2,0)+7500,IF(I2055&lt;=70000,ROUNDUP(I2055/4,0)+17500,35000)))),MIN(IF(H2055&lt;=0,0,IF(H2055&lt;=12000,H2055,IF(H2055&lt;=32000,ROUNDUP(H2055/2,0)+6000,IF(H2055&lt;=56000,ROUNDUP(H2055/4,0)+14000,28000))))+IF(I2055&lt;=0,0,IF(I2055&lt;=15000,I2055,IF(I2055&lt;=40000,ROUNDUP(I2055/2,0)+7500,IF(I2055&lt;=70000,ROUNDUP(I2055/4,0)+17500,35000)))),28000))))</f>
        <v/>
      </c>
      <c r="V2055" s="18">
        <f>MIN(70000,S2055+T2055+U2055)</f>
        <v/>
      </c>
      <c r="W2055" s="18">
        <f>MAX(0,ROUNDDOWN(M2055-J2055-N2055-K2055-0,-3))</f>
        <v/>
      </c>
      <c r="X2055" s="18">
        <f>MAX(0,ROUNDDOWN(M2055-J2055-N2055-K2055-R2055,-3))</f>
        <v/>
      </c>
      <c r="Y2055" s="18">
        <f>IF(W2055&lt;=0,0,ROUNDDOWN((W2055*LOOKUP(W2055,{0,1950001,3300001,6950001,9000001,18000001,40000001},{0.05,0.1,0.2,0.23,0.33,0.4,0.45})-LOOKUP(W2055,{0,1950001,3300001,6950001,9000001,18000001,40000001},{0,97500,427500,636000,1536000,2796000,4796000}))*1.021,-2))</f>
        <v/>
      </c>
      <c r="Z2055" s="18">
        <f>IF(X2055&lt;=0,0,ROUNDDOWN((X2055*LOOKUP(X2055,{0,1950001,3300001,6950001,9000001,18000001,40000001},{0.05,0.1,0.2,0.23,0.33,0.4,0.45})-LOOKUP(X2055,{0,1950001,3300001,6950001,9000001,18000001,40000001},{0,97500,427500,636000,1536000,2796000,4796000}))*1.021,-2))</f>
        <v/>
      </c>
      <c r="AA2055" s="18">
        <f>MAX(0,ROUNDDOWN(M2055-J2055-430000-L2055-0,-3))</f>
        <v/>
      </c>
      <c r="AB2055" s="18">
        <f>MAX(0,ROUNDDOWN(M2055-J2055-430000-L2055-V2055,-3))</f>
        <v/>
      </c>
      <c r="AC2055" s="18">
        <f>IF(M2055&lt;=450000,0,MAX(0,ROUNDDOWN(AA2055*0.06-MIN(50000,AA2055)*0.03,-2))+MAX(0,ROUNDDOWN(AA2055*0.04-MIN(50000,AA2055)*0.02,-2)))</f>
        <v/>
      </c>
      <c r="AD2055" s="18">
        <f>IF(M2055&lt;=450000,0,MAX(0,ROUNDDOWN(AB2055*0.06-MIN(50000,AB2055)*0.03,-2))+MAX(0,ROUNDDOWN(AB2055*0.04-MIN(50000,AB2055)*0.02,-2)))</f>
        <v/>
      </c>
      <c r="AE2055" s="18">
        <f>Y2055-Z2055</f>
        <v/>
      </c>
      <c r="AF2055" s="18">
        <f>AC2055-AD2055</f>
        <v/>
      </c>
      <c r="AG2055" s="18">
        <f>AE2055+AF2055</f>
        <v/>
      </c>
      <c r="AH2055" s="20">
        <f>IF(W2055&lt;=0,0,LOOKUP(W2055,{0,1950001,3300001,6950001,9000001,18000001,40000001},{0.05,0.1,0.2,0.23,0.33,0.4,0.45}))</f>
        <v/>
      </c>
    </row>
    <row r="2056">
      <c r="A2056" t="inlineStr">
        <is>
          <t>1万円刻み 一般8万円</t>
        </is>
      </c>
      <c r="B2056" s="18">
        <f>'4_1万円刻み'!$A$659</f>
        <v/>
      </c>
      <c r="C2056" s="19" t="n">
        <v>2026</v>
      </c>
      <c r="D2056" t="inlineStr">
        <is>
          <t>いいえ</t>
        </is>
      </c>
      <c r="E2056" s="18" t="n">
        <v>80000</v>
      </c>
      <c r="F2056" s="18" t="n">
        <v>0</v>
      </c>
      <c r="G2056" s="18" t="n">
        <v>0</v>
      </c>
      <c r="H2056" s="18" t="n">
        <v>0</v>
      </c>
      <c r="I2056" s="18" t="n">
        <v>0</v>
      </c>
      <c r="J2056" s="18">
        <f>ROUND(MIN(B2056/12,650000)*12*0.0915+MIN(B2056/12,1390000)*12*(0.0504+0)+B2056*0.005,0)</f>
        <v/>
      </c>
      <c r="K2056" s="18" t="n">
        <v>0</v>
      </c>
      <c r="L2056" s="18" t="n">
        <v>0</v>
      </c>
      <c r="M2056" s="18">
        <f>ROUND(IF(C2056&gt;=2026,IF(B2056&lt;741000,0,IF(B2056&lt;2191000,B2056-740000,IF(B2056&lt;2193000,1451000,IF(B2056&lt;2196000,1453000,IF(B2056&lt;2200000,1456000,IF(B2056&lt;3600000,ROUNDDOWN(B2056/4,-3)*2.8-80000,IF(B2056&lt;6600000,ROUNDDOWN(B2056/4,-3)*3.2-440000,IF(B2056&lt;8500000,ROUNDDOWN(B2056*0.9,0)-1100000,B2056-1950000)))))))),IF(B2056&lt;651000,0,IF(B2056&lt;1900000,B2056-650000,IF(B2056&lt;3600000,ROUNDDOWN(B2056/4,-3)*2.8-80000,IF(B2056&lt;6600000,ROUNDDOWN(B2056/4,-3)*3.2-440000,IF(B2056&lt;8500000,ROUNDDOWN(B2056*0.9,0)-1100000,B2056-1950000)))))),0)</f>
        <v/>
      </c>
      <c r="N2056" s="18">
        <f>IF(M2056&gt;23500000,NA(),IF(C2056&gt;=2026,IF(M2056&lt;=4890000,1040000,IF(M2056&lt;=6550000,670000,620000)),IF(M2056&lt;=1320000,950000,IF(M2056&lt;=3360000,880000,IF(M2056&lt;=4890000,680000,IF(M2056&lt;=6550000,630000,580000))))))</f>
        <v/>
      </c>
      <c r="O2056" s="18">
        <f>IF(F2056&lt;=0,IF(AND(D2056="はい",C2056&gt;=2026,C2056&lt;=2027),IF(E2056&lt;=0,0,IF(E2056&lt;=30000,E2056,IF(E2056&lt;=60000,ROUNDUP(E2056/2,0)+15000,IF(E2056&lt;=120000,ROUNDUP(E2056/4,0)+30000,60000)))),IF(E2056&lt;=0,0,IF(E2056&lt;=20000,E2056,IF(E2056&lt;=40000,ROUNDUP(E2056/2,0)+10000,IF(E2056&lt;=80000,ROUNDUP(E2056/4,0)+20000,40000))))),IF(E2056&lt;=0,IF(F2056&lt;=0,0,IF(F2056&lt;=25000,F2056,IF(F2056&lt;=50000,ROUNDUP(F2056/2,0)+12500,IF(F2056&lt;=100000,ROUNDUP(F2056/4,0)+25000,50000)))),MAX(IF(F2056&lt;=0,0,IF(F2056&lt;=25000,F2056,IF(F2056&lt;=50000,ROUNDUP(F2056/2,0)+12500,IF(F2056&lt;=100000,ROUNDUP(F2056/4,0)+25000,50000)))),MIN(IF(AND(D2056="はい",C2056&gt;=2026,C2056&lt;=2027),IF(E2056&lt;=0,0,IF(E2056&lt;=30000,E2056,IF(E2056&lt;=60000,ROUNDUP(E2056/2,0)+15000,IF(E2056&lt;=120000,ROUNDUP(E2056/4,0)+30000,60000)))),IF(E2056&lt;=0,0,IF(E2056&lt;=20000,E2056,IF(E2056&lt;=40000,ROUNDUP(E2056/2,0)+10000,IF(E2056&lt;=80000,ROUNDUP(E2056/4,0)+20000,40000)))))+IF(F2056&lt;=0,0,IF(F2056&lt;=25000,F2056,IF(F2056&lt;=50000,ROUNDUP(F2056/2,0)+12500,IF(F2056&lt;=100000,ROUNDUP(F2056/4,0)+25000,50000)))),IF(AND(D2056="はい",C2056&gt;=2026,C2056&lt;=2027),60000,40000)))))</f>
        <v/>
      </c>
      <c r="P2056" s="18">
        <f>IF(G2056&lt;=0,0,IF(G2056&lt;=20000,G2056,IF(G2056&lt;=40000,ROUNDUP(G2056/2,0)+10000,IF(G2056&lt;=80000,ROUNDUP(G2056/4,0)+20000,40000))))</f>
        <v/>
      </c>
      <c r="Q2056" s="18">
        <f>IF(I2056&lt;=0,IF(H2056&lt;=0,0,IF(H2056&lt;=20000,H2056,IF(H2056&lt;=40000,ROUNDUP(H2056/2,0)+10000,IF(H2056&lt;=80000,ROUNDUP(H2056/4,0)+20000,40000)))),IF(H2056&lt;=0,IF(I2056&lt;=0,0,IF(I2056&lt;=25000,I2056,IF(I2056&lt;=50000,ROUNDUP(I2056/2,0)+12500,IF(I2056&lt;=100000,ROUNDUP(I2056/4,0)+25000,50000)))),MAX(IF(I2056&lt;=0,0,IF(I2056&lt;=25000,I2056,IF(I2056&lt;=50000,ROUNDUP(I2056/2,0)+12500,IF(I2056&lt;=100000,ROUNDUP(I2056/4,0)+25000,50000)))),MIN(IF(H2056&lt;=0,0,IF(H2056&lt;=20000,H2056,IF(H2056&lt;=40000,ROUNDUP(H2056/2,0)+10000,IF(H2056&lt;=80000,ROUNDUP(H2056/4,0)+20000,40000))))+IF(I2056&lt;=0,0,IF(I2056&lt;=25000,I2056,IF(I2056&lt;=50000,ROUNDUP(I2056/2,0)+12500,IF(I2056&lt;=100000,ROUNDUP(I2056/4,0)+25000,50000)))),40000))))</f>
        <v/>
      </c>
      <c r="R2056" s="18">
        <f>MIN(120000,O2056+P2056+Q2056)</f>
        <v/>
      </c>
      <c r="S2056" s="18">
        <f>IF(F2056&lt;=0,IF(E2056&lt;=0,0,IF(E2056&lt;=12000,E2056,IF(E2056&lt;=32000,ROUNDUP(E2056/2,0)+6000,IF(E2056&lt;=56000,ROUNDUP(E2056/4,0)+14000,28000)))),IF(E2056&lt;=0,IF(F2056&lt;=0,0,IF(F2056&lt;=15000,F2056,IF(F2056&lt;=40000,ROUNDUP(F2056/2,0)+7500,IF(F2056&lt;=70000,ROUNDUP(F2056/4,0)+17500,35000)))),MAX(IF(F2056&lt;=0,0,IF(F2056&lt;=15000,F2056,IF(F2056&lt;=40000,ROUNDUP(F2056/2,0)+7500,IF(F2056&lt;=70000,ROUNDUP(F2056/4,0)+17500,35000)))),MIN(IF(E2056&lt;=0,0,IF(E2056&lt;=12000,E2056,IF(E2056&lt;=32000,ROUNDUP(E2056/2,0)+6000,IF(E2056&lt;=56000,ROUNDUP(E2056/4,0)+14000,28000))))+IF(F2056&lt;=0,0,IF(F2056&lt;=15000,F2056,IF(F2056&lt;=40000,ROUNDUP(F2056/2,0)+7500,IF(F2056&lt;=70000,ROUNDUP(F2056/4,0)+17500,35000)))),28000))))</f>
        <v/>
      </c>
      <c r="T2056" s="18">
        <f>IF(G2056&lt;=0,0,IF(G2056&lt;=12000,G2056,IF(G2056&lt;=32000,ROUNDUP(G2056/2,0)+6000,IF(G2056&lt;=56000,ROUNDUP(G2056/4,0)+14000,28000))))</f>
        <v/>
      </c>
      <c r="U2056" s="18">
        <f>IF(I2056&lt;=0,IF(H2056&lt;=0,0,IF(H2056&lt;=12000,H2056,IF(H2056&lt;=32000,ROUNDUP(H2056/2,0)+6000,IF(H2056&lt;=56000,ROUNDUP(H2056/4,0)+14000,28000)))),IF(H2056&lt;=0,IF(I2056&lt;=0,0,IF(I2056&lt;=15000,I2056,IF(I2056&lt;=40000,ROUNDUP(I2056/2,0)+7500,IF(I2056&lt;=70000,ROUNDUP(I2056/4,0)+17500,35000)))),MAX(IF(I2056&lt;=0,0,IF(I2056&lt;=15000,I2056,IF(I2056&lt;=40000,ROUNDUP(I2056/2,0)+7500,IF(I2056&lt;=70000,ROUNDUP(I2056/4,0)+17500,35000)))),MIN(IF(H2056&lt;=0,0,IF(H2056&lt;=12000,H2056,IF(H2056&lt;=32000,ROUNDUP(H2056/2,0)+6000,IF(H2056&lt;=56000,ROUNDUP(H2056/4,0)+14000,28000))))+IF(I2056&lt;=0,0,IF(I2056&lt;=15000,I2056,IF(I2056&lt;=40000,ROUNDUP(I2056/2,0)+7500,IF(I2056&lt;=70000,ROUNDUP(I2056/4,0)+17500,35000)))),28000))))</f>
        <v/>
      </c>
      <c r="V2056" s="18">
        <f>MIN(70000,S2056+T2056+U2056)</f>
        <v/>
      </c>
      <c r="W2056" s="18">
        <f>MAX(0,ROUNDDOWN(M2056-J2056-N2056-K2056-0,-3))</f>
        <v/>
      </c>
      <c r="X2056" s="18">
        <f>MAX(0,ROUNDDOWN(M2056-J2056-N2056-K2056-R2056,-3))</f>
        <v/>
      </c>
      <c r="Y2056" s="18">
        <f>IF(W2056&lt;=0,0,ROUNDDOWN((W2056*LOOKUP(W2056,{0,1950001,3300001,6950001,9000001,18000001,40000001},{0.05,0.1,0.2,0.23,0.33,0.4,0.45})-LOOKUP(W2056,{0,1950001,3300001,6950001,9000001,18000001,40000001},{0,97500,427500,636000,1536000,2796000,4796000}))*1.021,-2))</f>
        <v/>
      </c>
      <c r="Z2056" s="18">
        <f>IF(X2056&lt;=0,0,ROUNDDOWN((X2056*LOOKUP(X2056,{0,1950001,3300001,6950001,9000001,18000001,40000001},{0.05,0.1,0.2,0.23,0.33,0.4,0.45})-LOOKUP(X2056,{0,1950001,3300001,6950001,9000001,18000001,40000001},{0,97500,427500,636000,1536000,2796000,4796000}))*1.021,-2))</f>
        <v/>
      </c>
      <c r="AA2056" s="18">
        <f>MAX(0,ROUNDDOWN(M2056-J2056-430000-L2056-0,-3))</f>
        <v/>
      </c>
      <c r="AB2056" s="18">
        <f>MAX(0,ROUNDDOWN(M2056-J2056-430000-L2056-V2056,-3))</f>
        <v/>
      </c>
      <c r="AC2056" s="18">
        <f>IF(M2056&lt;=450000,0,MAX(0,ROUNDDOWN(AA2056*0.06-MIN(50000,AA2056)*0.03,-2))+MAX(0,ROUNDDOWN(AA2056*0.04-MIN(50000,AA2056)*0.02,-2)))</f>
        <v/>
      </c>
      <c r="AD2056" s="18">
        <f>IF(M2056&lt;=450000,0,MAX(0,ROUNDDOWN(AB2056*0.06-MIN(50000,AB2056)*0.03,-2))+MAX(0,ROUNDDOWN(AB2056*0.04-MIN(50000,AB2056)*0.02,-2)))</f>
        <v/>
      </c>
      <c r="AE2056" s="18">
        <f>Y2056-Z2056</f>
        <v/>
      </c>
      <c r="AF2056" s="18">
        <f>AC2056-AD2056</f>
        <v/>
      </c>
      <c r="AG2056" s="18">
        <f>AE2056+AF2056</f>
        <v/>
      </c>
      <c r="AH2056" s="20">
        <f>IF(W2056&lt;=0,0,LOOKUP(W2056,{0,1950001,3300001,6950001,9000001,18000001,40000001},{0.05,0.1,0.2,0.23,0.33,0.4,0.45}))</f>
        <v/>
      </c>
    </row>
    <row r="2057">
      <c r="A2057" t="inlineStr">
        <is>
          <t>1万円刻み 特例あり一般12万円</t>
        </is>
      </c>
      <c r="B2057" s="18">
        <f>'4_1万円刻み'!$A$659</f>
        <v/>
      </c>
      <c r="C2057" s="19" t="n">
        <v>2026</v>
      </c>
      <c r="D2057" t="inlineStr">
        <is>
          <t>はい</t>
        </is>
      </c>
      <c r="E2057" s="18" t="n">
        <v>120000</v>
      </c>
      <c r="F2057" s="18" t="n">
        <v>0</v>
      </c>
      <c r="G2057" s="18" t="n">
        <v>0</v>
      </c>
      <c r="H2057" s="18" t="n">
        <v>0</v>
      </c>
      <c r="I2057" s="18" t="n">
        <v>0</v>
      </c>
      <c r="J2057" s="18">
        <f>ROUND(MIN(B2057/12,650000)*12*0.0915+MIN(B2057/12,1390000)*12*(0.0504+0)+B2057*0.005,0)</f>
        <v/>
      </c>
      <c r="K2057" s="18" t="n">
        <v>0</v>
      </c>
      <c r="L2057" s="18" t="n">
        <v>0</v>
      </c>
      <c r="M2057" s="18">
        <f>ROUND(IF(C2057&gt;=2026,IF(B2057&lt;741000,0,IF(B2057&lt;2191000,B2057-740000,IF(B2057&lt;2193000,1451000,IF(B2057&lt;2196000,1453000,IF(B2057&lt;2200000,1456000,IF(B2057&lt;3600000,ROUNDDOWN(B2057/4,-3)*2.8-80000,IF(B2057&lt;6600000,ROUNDDOWN(B2057/4,-3)*3.2-440000,IF(B2057&lt;8500000,ROUNDDOWN(B2057*0.9,0)-1100000,B2057-1950000)))))))),IF(B2057&lt;651000,0,IF(B2057&lt;1900000,B2057-650000,IF(B2057&lt;3600000,ROUNDDOWN(B2057/4,-3)*2.8-80000,IF(B2057&lt;6600000,ROUNDDOWN(B2057/4,-3)*3.2-440000,IF(B2057&lt;8500000,ROUNDDOWN(B2057*0.9,0)-1100000,B2057-1950000)))))),0)</f>
        <v/>
      </c>
      <c r="N2057" s="18">
        <f>IF(M2057&gt;23500000,NA(),IF(C2057&gt;=2026,IF(M2057&lt;=4890000,1040000,IF(M2057&lt;=6550000,670000,620000)),IF(M2057&lt;=1320000,950000,IF(M2057&lt;=3360000,880000,IF(M2057&lt;=4890000,680000,IF(M2057&lt;=6550000,630000,580000))))))</f>
        <v/>
      </c>
      <c r="O2057" s="18">
        <f>IF(F2057&lt;=0,IF(AND(D2057="はい",C2057&gt;=2026,C2057&lt;=2027),IF(E2057&lt;=0,0,IF(E2057&lt;=30000,E2057,IF(E2057&lt;=60000,ROUNDUP(E2057/2,0)+15000,IF(E2057&lt;=120000,ROUNDUP(E2057/4,0)+30000,60000)))),IF(E2057&lt;=0,0,IF(E2057&lt;=20000,E2057,IF(E2057&lt;=40000,ROUNDUP(E2057/2,0)+10000,IF(E2057&lt;=80000,ROUNDUP(E2057/4,0)+20000,40000))))),IF(E2057&lt;=0,IF(F2057&lt;=0,0,IF(F2057&lt;=25000,F2057,IF(F2057&lt;=50000,ROUNDUP(F2057/2,0)+12500,IF(F2057&lt;=100000,ROUNDUP(F2057/4,0)+25000,50000)))),MAX(IF(F2057&lt;=0,0,IF(F2057&lt;=25000,F2057,IF(F2057&lt;=50000,ROUNDUP(F2057/2,0)+12500,IF(F2057&lt;=100000,ROUNDUP(F2057/4,0)+25000,50000)))),MIN(IF(AND(D2057="はい",C2057&gt;=2026,C2057&lt;=2027),IF(E2057&lt;=0,0,IF(E2057&lt;=30000,E2057,IF(E2057&lt;=60000,ROUNDUP(E2057/2,0)+15000,IF(E2057&lt;=120000,ROUNDUP(E2057/4,0)+30000,60000)))),IF(E2057&lt;=0,0,IF(E2057&lt;=20000,E2057,IF(E2057&lt;=40000,ROUNDUP(E2057/2,0)+10000,IF(E2057&lt;=80000,ROUNDUP(E2057/4,0)+20000,40000)))))+IF(F2057&lt;=0,0,IF(F2057&lt;=25000,F2057,IF(F2057&lt;=50000,ROUNDUP(F2057/2,0)+12500,IF(F2057&lt;=100000,ROUNDUP(F2057/4,0)+25000,50000)))),IF(AND(D2057="はい",C2057&gt;=2026,C2057&lt;=2027),60000,40000)))))</f>
        <v/>
      </c>
      <c r="P2057" s="18">
        <f>IF(G2057&lt;=0,0,IF(G2057&lt;=20000,G2057,IF(G2057&lt;=40000,ROUNDUP(G2057/2,0)+10000,IF(G2057&lt;=80000,ROUNDUP(G2057/4,0)+20000,40000))))</f>
        <v/>
      </c>
      <c r="Q2057" s="18">
        <f>IF(I2057&lt;=0,IF(H2057&lt;=0,0,IF(H2057&lt;=20000,H2057,IF(H2057&lt;=40000,ROUNDUP(H2057/2,0)+10000,IF(H2057&lt;=80000,ROUNDUP(H2057/4,0)+20000,40000)))),IF(H2057&lt;=0,IF(I2057&lt;=0,0,IF(I2057&lt;=25000,I2057,IF(I2057&lt;=50000,ROUNDUP(I2057/2,0)+12500,IF(I2057&lt;=100000,ROUNDUP(I2057/4,0)+25000,50000)))),MAX(IF(I2057&lt;=0,0,IF(I2057&lt;=25000,I2057,IF(I2057&lt;=50000,ROUNDUP(I2057/2,0)+12500,IF(I2057&lt;=100000,ROUNDUP(I2057/4,0)+25000,50000)))),MIN(IF(H2057&lt;=0,0,IF(H2057&lt;=20000,H2057,IF(H2057&lt;=40000,ROUNDUP(H2057/2,0)+10000,IF(H2057&lt;=80000,ROUNDUP(H2057/4,0)+20000,40000))))+IF(I2057&lt;=0,0,IF(I2057&lt;=25000,I2057,IF(I2057&lt;=50000,ROUNDUP(I2057/2,0)+12500,IF(I2057&lt;=100000,ROUNDUP(I2057/4,0)+25000,50000)))),40000))))</f>
        <v/>
      </c>
      <c r="R2057" s="18">
        <f>MIN(120000,O2057+P2057+Q2057)</f>
        <v/>
      </c>
      <c r="S2057" s="18">
        <f>IF(F2057&lt;=0,IF(E2057&lt;=0,0,IF(E2057&lt;=12000,E2057,IF(E2057&lt;=32000,ROUNDUP(E2057/2,0)+6000,IF(E2057&lt;=56000,ROUNDUP(E2057/4,0)+14000,28000)))),IF(E2057&lt;=0,IF(F2057&lt;=0,0,IF(F2057&lt;=15000,F2057,IF(F2057&lt;=40000,ROUNDUP(F2057/2,0)+7500,IF(F2057&lt;=70000,ROUNDUP(F2057/4,0)+17500,35000)))),MAX(IF(F2057&lt;=0,0,IF(F2057&lt;=15000,F2057,IF(F2057&lt;=40000,ROUNDUP(F2057/2,0)+7500,IF(F2057&lt;=70000,ROUNDUP(F2057/4,0)+17500,35000)))),MIN(IF(E2057&lt;=0,0,IF(E2057&lt;=12000,E2057,IF(E2057&lt;=32000,ROUNDUP(E2057/2,0)+6000,IF(E2057&lt;=56000,ROUNDUP(E2057/4,0)+14000,28000))))+IF(F2057&lt;=0,0,IF(F2057&lt;=15000,F2057,IF(F2057&lt;=40000,ROUNDUP(F2057/2,0)+7500,IF(F2057&lt;=70000,ROUNDUP(F2057/4,0)+17500,35000)))),28000))))</f>
        <v/>
      </c>
      <c r="T2057" s="18">
        <f>IF(G2057&lt;=0,0,IF(G2057&lt;=12000,G2057,IF(G2057&lt;=32000,ROUNDUP(G2057/2,0)+6000,IF(G2057&lt;=56000,ROUNDUP(G2057/4,0)+14000,28000))))</f>
        <v/>
      </c>
      <c r="U2057" s="18">
        <f>IF(I2057&lt;=0,IF(H2057&lt;=0,0,IF(H2057&lt;=12000,H2057,IF(H2057&lt;=32000,ROUNDUP(H2057/2,0)+6000,IF(H2057&lt;=56000,ROUNDUP(H2057/4,0)+14000,28000)))),IF(H2057&lt;=0,IF(I2057&lt;=0,0,IF(I2057&lt;=15000,I2057,IF(I2057&lt;=40000,ROUNDUP(I2057/2,0)+7500,IF(I2057&lt;=70000,ROUNDUP(I2057/4,0)+17500,35000)))),MAX(IF(I2057&lt;=0,0,IF(I2057&lt;=15000,I2057,IF(I2057&lt;=40000,ROUNDUP(I2057/2,0)+7500,IF(I2057&lt;=70000,ROUNDUP(I2057/4,0)+17500,35000)))),MIN(IF(H2057&lt;=0,0,IF(H2057&lt;=12000,H2057,IF(H2057&lt;=32000,ROUNDUP(H2057/2,0)+6000,IF(H2057&lt;=56000,ROUNDUP(H2057/4,0)+14000,28000))))+IF(I2057&lt;=0,0,IF(I2057&lt;=15000,I2057,IF(I2057&lt;=40000,ROUNDUP(I2057/2,0)+7500,IF(I2057&lt;=70000,ROUNDUP(I2057/4,0)+17500,35000)))),28000))))</f>
        <v/>
      </c>
      <c r="V2057" s="18">
        <f>MIN(70000,S2057+T2057+U2057)</f>
        <v/>
      </c>
      <c r="W2057" s="18">
        <f>MAX(0,ROUNDDOWN(M2057-J2057-N2057-K2057-0,-3))</f>
        <v/>
      </c>
      <c r="X2057" s="18">
        <f>MAX(0,ROUNDDOWN(M2057-J2057-N2057-K2057-R2057,-3))</f>
        <v/>
      </c>
      <c r="Y2057" s="18">
        <f>IF(W2057&lt;=0,0,ROUNDDOWN((W2057*LOOKUP(W2057,{0,1950001,3300001,6950001,9000001,18000001,40000001},{0.05,0.1,0.2,0.23,0.33,0.4,0.45})-LOOKUP(W2057,{0,1950001,3300001,6950001,9000001,18000001,40000001},{0,97500,427500,636000,1536000,2796000,4796000}))*1.021,-2))</f>
        <v/>
      </c>
      <c r="Z2057" s="18">
        <f>IF(X2057&lt;=0,0,ROUNDDOWN((X2057*LOOKUP(X2057,{0,1950001,3300001,6950001,9000001,18000001,40000001},{0.05,0.1,0.2,0.23,0.33,0.4,0.45})-LOOKUP(X2057,{0,1950001,3300001,6950001,9000001,18000001,40000001},{0,97500,427500,636000,1536000,2796000,4796000}))*1.021,-2))</f>
        <v/>
      </c>
      <c r="AA2057" s="18">
        <f>MAX(0,ROUNDDOWN(M2057-J2057-430000-L2057-0,-3))</f>
        <v/>
      </c>
      <c r="AB2057" s="18">
        <f>MAX(0,ROUNDDOWN(M2057-J2057-430000-L2057-V2057,-3))</f>
        <v/>
      </c>
      <c r="AC2057" s="18">
        <f>IF(M2057&lt;=450000,0,MAX(0,ROUNDDOWN(AA2057*0.06-MIN(50000,AA2057)*0.03,-2))+MAX(0,ROUNDDOWN(AA2057*0.04-MIN(50000,AA2057)*0.02,-2)))</f>
        <v/>
      </c>
      <c r="AD2057" s="18">
        <f>IF(M2057&lt;=450000,0,MAX(0,ROUNDDOWN(AB2057*0.06-MIN(50000,AB2057)*0.03,-2))+MAX(0,ROUNDDOWN(AB2057*0.04-MIN(50000,AB2057)*0.02,-2)))</f>
        <v/>
      </c>
      <c r="AE2057" s="18">
        <f>Y2057-Z2057</f>
        <v/>
      </c>
      <c r="AF2057" s="18">
        <f>AC2057-AD2057</f>
        <v/>
      </c>
      <c r="AG2057" s="18">
        <f>AE2057+AF2057</f>
        <v/>
      </c>
      <c r="AH2057" s="20">
        <f>IF(W2057&lt;=0,0,LOOKUP(W2057,{0,1950001,3300001,6950001,9000001,18000001,40000001},{0.05,0.1,0.2,0.23,0.33,0.4,0.45}))</f>
        <v/>
      </c>
    </row>
    <row r="2058">
      <c r="A2058" t="inlineStr">
        <is>
          <t>1万円刻み 3区分8万円ずつ</t>
        </is>
      </c>
      <c r="B2058" s="18">
        <f>'4_1万円刻み'!$A$660</f>
        <v/>
      </c>
      <c r="C2058" s="19" t="n">
        <v>2026</v>
      </c>
      <c r="D2058" t="inlineStr">
        <is>
          <t>いいえ</t>
        </is>
      </c>
      <c r="E2058" s="18" t="n">
        <v>80000</v>
      </c>
      <c r="F2058" s="18" t="n">
        <v>0</v>
      </c>
      <c r="G2058" s="18" t="n">
        <v>80000</v>
      </c>
      <c r="H2058" s="18" t="n">
        <v>80000</v>
      </c>
      <c r="I2058" s="18" t="n">
        <v>0</v>
      </c>
      <c r="J2058" s="18">
        <f>ROUND(MIN(B2058/12,650000)*12*0.0915+MIN(B2058/12,1390000)*12*(0.0504+0)+B2058*0.005,0)</f>
        <v/>
      </c>
      <c r="K2058" s="18" t="n">
        <v>0</v>
      </c>
      <c r="L2058" s="18" t="n">
        <v>0</v>
      </c>
      <c r="M2058" s="18">
        <f>ROUND(IF(C2058&gt;=2026,IF(B2058&lt;741000,0,IF(B2058&lt;2191000,B2058-740000,IF(B2058&lt;2193000,1451000,IF(B2058&lt;2196000,1453000,IF(B2058&lt;2200000,1456000,IF(B2058&lt;3600000,ROUNDDOWN(B2058/4,-3)*2.8-80000,IF(B2058&lt;6600000,ROUNDDOWN(B2058/4,-3)*3.2-440000,IF(B2058&lt;8500000,ROUNDDOWN(B2058*0.9,0)-1100000,B2058-1950000)))))))),IF(B2058&lt;651000,0,IF(B2058&lt;1900000,B2058-650000,IF(B2058&lt;3600000,ROUNDDOWN(B2058/4,-3)*2.8-80000,IF(B2058&lt;6600000,ROUNDDOWN(B2058/4,-3)*3.2-440000,IF(B2058&lt;8500000,ROUNDDOWN(B2058*0.9,0)-1100000,B2058-1950000)))))),0)</f>
        <v/>
      </c>
      <c r="N2058" s="18">
        <f>IF(M2058&gt;23500000,NA(),IF(C2058&gt;=2026,IF(M2058&lt;=4890000,1040000,IF(M2058&lt;=6550000,670000,620000)),IF(M2058&lt;=1320000,950000,IF(M2058&lt;=3360000,880000,IF(M2058&lt;=4890000,680000,IF(M2058&lt;=6550000,630000,580000))))))</f>
        <v/>
      </c>
      <c r="O2058" s="18">
        <f>IF(F2058&lt;=0,IF(AND(D2058="はい",C2058&gt;=2026,C2058&lt;=2027),IF(E2058&lt;=0,0,IF(E2058&lt;=30000,E2058,IF(E2058&lt;=60000,ROUNDUP(E2058/2,0)+15000,IF(E2058&lt;=120000,ROUNDUP(E2058/4,0)+30000,60000)))),IF(E2058&lt;=0,0,IF(E2058&lt;=20000,E2058,IF(E2058&lt;=40000,ROUNDUP(E2058/2,0)+10000,IF(E2058&lt;=80000,ROUNDUP(E2058/4,0)+20000,40000))))),IF(E2058&lt;=0,IF(F2058&lt;=0,0,IF(F2058&lt;=25000,F2058,IF(F2058&lt;=50000,ROUNDUP(F2058/2,0)+12500,IF(F2058&lt;=100000,ROUNDUP(F2058/4,0)+25000,50000)))),MAX(IF(F2058&lt;=0,0,IF(F2058&lt;=25000,F2058,IF(F2058&lt;=50000,ROUNDUP(F2058/2,0)+12500,IF(F2058&lt;=100000,ROUNDUP(F2058/4,0)+25000,50000)))),MIN(IF(AND(D2058="はい",C2058&gt;=2026,C2058&lt;=2027),IF(E2058&lt;=0,0,IF(E2058&lt;=30000,E2058,IF(E2058&lt;=60000,ROUNDUP(E2058/2,0)+15000,IF(E2058&lt;=120000,ROUNDUP(E2058/4,0)+30000,60000)))),IF(E2058&lt;=0,0,IF(E2058&lt;=20000,E2058,IF(E2058&lt;=40000,ROUNDUP(E2058/2,0)+10000,IF(E2058&lt;=80000,ROUNDUP(E2058/4,0)+20000,40000)))))+IF(F2058&lt;=0,0,IF(F2058&lt;=25000,F2058,IF(F2058&lt;=50000,ROUNDUP(F2058/2,0)+12500,IF(F2058&lt;=100000,ROUNDUP(F2058/4,0)+25000,50000)))),IF(AND(D2058="はい",C2058&gt;=2026,C2058&lt;=2027),60000,40000)))))</f>
        <v/>
      </c>
      <c r="P2058" s="18">
        <f>IF(G2058&lt;=0,0,IF(G2058&lt;=20000,G2058,IF(G2058&lt;=40000,ROUNDUP(G2058/2,0)+10000,IF(G2058&lt;=80000,ROUNDUP(G2058/4,0)+20000,40000))))</f>
        <v/>
      </c>
      <c r="Q2058" s="18">
        <f>IF(I2058&lt;=0,IF(H2058&lt;=0,0,IF(H2058&lt;=20000,H2058,IF(H2058&lt;=40000,ROUNDUP(H2058/2,0)+10000,IF(H2058&lt;=80000,ROUNDUP(H2058/4,0)+20000,40000)))),IF(H2058&lt;=0,IF(I2058&lt;=0,0,IF(I2058&lt;=25000,I2058,IF(I2058&lt;=50000,ROUNDUP(I2058/2,0)+12500,IF(I2058&lt;=100000,ROUNDUP(I2058/4,0)+25000,50000)))),MAX(IF(I2058&lt;=0,0,IF(I2058&lt;=25000,I2058,IF(I2058&lt;=50000,ROUNDUP(I2058/2,0)+12500,IF(I2058&lt;=100000,ROUNDUP(I2058/4,0)+25000,50000)))),MIN(IF(H2058&lt;=0,0,IF(H2058&lt;=20000,H2058,IF(H2058&lt;=40000,ROUNDUP(H2058/2,0)+10000,IF(H2058&lt;=80000,ROUNDUP(H2058/4,0)+20000,40000))))+IF(I2058&lt;=0,0,IF(I2058&lt;=25000,I2058,IF(I2058&lt;=50000,ROUNDUP(I2058/2,0)+12500,IF(I2058&lt;=100000,ROUNDUP(I2058/4,0)+25000,50000)))),40000))))</f>
        <v/>
      </c>
      <c r="R2058" s="18">
        <f>MIN(120000,O2058+P2058+Q2058)</f>
        <v/>
      </c>
      <c r="S2058" s="18">
        <f>IF(F2058&lt;=0,IF(E2058&lt;=0,0,IF(E2058&lt;=12000,E2058,IF(E2058&lt;=32000,ROUNDUP(E2058/2,0)+6000,IF(E2058&lt;=56000,ROUNDUP(E2058/4,0)+14000,28000)))),IF(E2058&lt;=0,IF(F2058&lt;=0,0,IF(F2058&lt;=15000,F2058,IF(F2058&lt;=40000,ROUNDUP(F2058/2,0)+7500,IF(F2058&lt;=70000,ROUNDUP(F2058/4,0)+17500,35000)))),MAX(IF(F2058&lt;=0,0,IF(F2058&lt;=15000,F2058,IF(F2058&lt;=40000,ROUNDUP(F2058/2,0)+7500,IF(F2058&lt;=70000,ROUNDUP(F2058/4,0)+17500,35000)))),MIN(IF(E2058&lt;=0,0,IF(E2058&lt;=12000,E2058,IF(E2058&lt;=32000,ROUNDUP(E2058/2,0)+6000,IF(E2058&lt;=56000,ROUNDUP(E2058/4,0)+14000,28000))))+IF(F2058&lt;=0,0,IF(F2058&lt;=15000,F2058,IF(F2058&lt;=40000,ROUNDUP(F2058/2,0)+7500,IF(F2058&lt;=70000,ROUNDUP(F2058/4,0)+17500,35000)))),28000))))</f>
        <v/>
      </c>
      <c r="T2058" s="18">
        <f>IF(G2058&lt;=0,0,IF(G2058&lt;=12000,G2058,IF(G2058&lt;=32000,ROUNDUP(G2058/2,0)+6000,IF(G2058&lt;=56000,ROUNDUP(G2058/4,0)+14000,28000))))</f>
        <v/>
      </c>
      <c r="U2058" s="18">
        <f>IF(I2058&lt;=0,IF(H2058&lt;=0,0,IF(H2058&lt;=12000,H2058,IF(H2058&lt;=32000,ROUNDUP(H2058/2,0)+6000,IF(H2058&lt;=56000,ROUNDUP(H2058/4,0)+14000,28000)))),IF(H2058&lt;=0,IF(I2058&lt;=0,0,IF(I2058&lt;=15000,I2058,IF(I2058&lt;=40000,ROUNDUP(I2058/2,0)+7500,IF(I2058&lt;=70000,ROUNDUP(I2058/4,0)+17500,35000)))),MAX(IF(I2058&lt;=0,0,IF(I2058&lt;=15000,I2058,IF(I2058&lt;=40000,ROUNDUP(I2058/2,0)+7500,IF(I2058&lt;=70000,ROUNDUP(I2058/4,0)+17500,35000)))),MIN(IF(H2058&lt;=0,0,IF(H2058&lt;=12000,H2058,IF(H2058&lt;=32000,ROUNDUP(H2058/2,0)+6000,IF(H2058&lt;=56000,ROUNDUP(H2058/4,0)+14000,28000))))+IF(I2058&lt;=0,0,IF(I2058&lt;=15000,I2058,IF(I2058&lt;=40000,ROUNDUP(I2058/2,0)+7500,IF(I2058&lt;=70000,ROUNDUP(I2058/4,0)+17500,35000)))),28000))))</f>
        <v/>
      </c>
      <c r="V2058" s="18">
        <f>MIN(70000,S2058+T2058+U2058)</f>
        <v/>
      </c>
      <c r="W2058" s="18">
        <f>MAX(0,ROUNDDOWN(M2058-J2058-N2058-K2058-0,-3))</f>
        <v/>
      </c>
      <c r="X2058" s="18">
        <f>MAX(0,ROUNDDOWN(M2058-J2058-N2058-K2058-R2058,-3))</f>
        <v/>
      </c>
      <c r="Y2058" s="18">
        <f>IF(W2058&lt;=0,0,ROUNDDOWN((W2058*LOOKUP(W2058,{0,1950001,3300001,6950001,9000001,18000001,40000001},{0.05,0.1,0.2,0.23,0.33,0.4,0.45})-LOOKUP(W2058,{0,1950001,3300001,6950001,9000001,18000001,40000001},{0,97500,427500,636000,1536000,2796000,4796000}))*1.021,-2))</f>
        <v/>
      </c>
      <c r="Z2058" s="18">
        <f>IF(X2058&lt;=0,0,ROUNDDOWN((X2058*LOOKUP(X2058,{0,1950001,3300001,6950001,9000001,18000001,40000001},{0.05,0.1,0.2,0.23,0.33,0.4,0.45})-LOOKUP(X2058,{0,1950001,3300001,6950001,9000001,18000001,40000001},{0,97500,427500,636000,1536000,2796000,4796000}))*1.021,-2))</f>
        <v/>
      </c>
      <c r="AA2058" s="18">
        <f>MAX(0,ROUNDDOWN(M2058-J2058-430000-L2058-0,-3))</f>
        <v/>
      </c>
      <c r="AB2058" s="18">
        <f>MAX(0,ROUNDDOWN(M2058-J2058-430000-L2058-V2058,-3))</f>
        <v/>
      </c>
      <c r="AC2058" s="18">
        <f>IF(M2058&lt;=450000,0,MAX(0,ROUNDDOWN(AA2058*0.06-MIN(50000,AA2058)*0.03,-2))+MAX(0,ROUNDDOWN(AA2058*0.04-MIN(50000,AA2058)*0.02,-2)))</f>
        <v/>
      </c>
      <c r="AD2058" s="18">
        <f>IF(M2058&lt;=450000,0,MAX(0,ROUNDDOWN(AB2058*0.06-MIN(50000,AB2058)*0.03,-2))+MAX(0,ROUNDDOWN(AB2058*0.04-MIN(50000,AB2058)*0.02,-2)))</f>
        <v/>
      </c>
      <c r="AE2058" s="18">
        <f>Y2058-Z2058</f>
        <v/>
      </c>
      <c r="AF2058" s="18">
        <f>AC2058-AD2058</f>
        <v/>
      </c>
      <c r="AG2058" s="18">
        <f>AE2058+AF2058</f>
        <v/>
      </c>
      <c r="AH2058" s="20">
        <f>IF(W2058&lt;=0,0,LOOKUP(W2058,{0,1950001,3300001,6950001,9000001,18000001,40000001},{0.05,0.1,0.2,0.23,0.33,0.4,0.45}))</f>
        <v/>
      </c>
    </row>
    <row r="2059">
      <c r="A2059" t="inlineStr">
        <is>
          <t>1万円刻み 一般8万円</t>
        </is>
      </c>
      <c r="B2059" s="18">
        <f>'4_1万円刻み'!$A$660</f>
        <v/>
      </c>
      <c r="C2059" s="19" t="n">
        <v>2026</v>
      </c>
      <c r="D2059" t="inlineStr">
        <is>
          <t>いいえ</t>
        </is>
      </c>
      <c r="E2059" s="18" t="n">
        <v>80000</v>
      </c>
      <c r="F2059" s="18" t="n">
        <v>0</v>
      </c>
      <c r="G2059" s="18" t="n">
        <v>0</v>
      </c>
      <c r="H2059" s="18" t="n">
        <v>0</v>
      </c>
      <c r="I2059" s="18" t="n">
        <v>0</v>
      </c>
      <c r="J2059" s="18">
        <f>ROUND(MIN(B2059/12,650000)*12*0.0915+MIN(B2059/12,1390000)*12*(0.0504+0)+B2059*0.005,0)</f>
        <v/>
      </c>
      <c r="K2059" s="18" t="n">
        <v>0</v>
      </c>
      <c r="L2059" s="18" t="n">
        <v>0</v>
      </c>
      <c r="M2059" s="18">
        <f>ROUND(IF(C2059&gt;=2026,IF(B2059&lt;741000,0,IF(B2059&lt;2191000,B2059-740000,IF(B2059&lt;2193000,1451000,IF(B2059&lt;2196000,1453000,IF(B2059&lt;2200000,1456000,IF(B2059&lt;3600000,ROUNDDOWN(B2059/4,-3)*2.8-80000,IF(B2059&lt;6600000,ROUNDDOWN(B2059/4,-3)*3.2-440000,IF(B2059&lt;8500000,ROUNDDOWN(B2059*0.9,0)-1100000,B2059-1950000)))))))),IF(B2059&lt;651000,0,IF(B2059&lt;1900000,B2059-650000,IF(B2059&lt;3600000,ROUNDDOWN(B2059/4,-3)*2.8-80000,IF(B2059&lt;6600000,ROUNDDOWN(B2059/4,-3)*3.2-440000,IF(B2059&lt;8500000,ROUNDDOWN(B2059*0.9,0)-1100000,B2059-1950000)))))),0)</f>
        <v/>
      </c>
      <c r="N2059" s="18">
        <f>IF(M2059&gt;23500000,NA(),IF(C2059&gt;=2026,IF(M2059&lt;=4890000,1040000,IF(M2059&lt;=6550000,670000,620000)),IF(M2059&lt;=1320000,950000,IF(M2059&lt;=3360000,880000,IF(M2059&lt;=4890000,680000,IF(M2059&lt;=6550000,630000,580000))))))</f>
        <v/>
      </c>
      <c r="O2059" s="18">
        <f>IF(F2059&lt;=0,IF(AND(D2059="はい",C2059&gt;=2026,C2059&lt;=2027),IF(E2059&lt;=0,0,IF(E2059&lt;=30000,E2059,IF(E2059&lt;=60000,ROUNDUP(E2059/2,0)+15000,IF(E2059&lt;=120000,ROUNDUP(E2059/4,0)+30000,60000)))),IF(E2059&lt;=0,0,IF(E2059&lt;=20000,E2059,IF(E2059&lt;=40000,ROUNDUP(E2059/2,0)+10000,IF(E2059&lt;=80000,ROUNDUP(E2059/4,0)+20000,40000))))),IF(E2059&lt;=0,IF(F2059&lt;=0,0,IF(F2059&lt;=25000,F2059,IF(F2059&lt;=50000,ROUNDUP(F2059/2,0)+12500,IF(F2059&lt;=100000,ROUNDUP(F2059/4,0)+25000,50000)))),MAX(IF(F2059&lt;=0,0,IF(F2059&lt;=25000,F2059,IF(F2059&lt;=50000,ROUNDUP(F2059/2,0)+12500,IF(F2059&lt;=100000,ROUNDUP(F2059/4,0)+25000,50000)))),MIN(IF(AND(D2059="はい",C2059&gt;=2026,C2059&lt;=2027),IF(E2059&lt;=0,0,IF(E2059&lt;=30000,E2059,IF(E2059&lt;=60000,ROUNDUP(E2059/2,0)+15000,IF(E2059&lt;=120000,ROUNDUP(E2059/4,0)+30000,60000)))),IF(E2059&lt;=0,0,IF(E2059&lt;=20000,E2059,IF(E2059&lt;=40000,ROUNDUP(E2059/2,0)+10000,IF(E2059&lt;=80000,ROUNDUP(E2059/4,0)+20000,40000)))))+IF(F2059&lt;=0,0,IF(F2059&lt;=25000,F2059,IF(F2059&lt;=50000,ROUNDUP(F2059/2,0)+12500,IF(F2059&lt;=100000,ROUNDUP(F2059/4,0)+25000,50000)))),IF(AND(D2059="はい",C2059&gt;=2026,C2059&lt;=2027),60000,40000)))))</f>
        <v/>
      </c>
      <c r="P2059" s="18">
        <f>IF(G2059&lt;=0,0,IF(G2059&lt;=20000,G2059,IF(G2059&lt;=40000,ROUNDUP(G2059/2,0)+10000,IF(G2059&lt;=80000,ROUNDUP(G2059/4,0)+20000,40000))))</f>
        <v/>
      </c>
      <c r="Q2059" s="18">
        <f>IF(I2059&lt;=0,IF(H2059&lt;=0,0,IF(H2059&lt;=20000,H2059,IF(H2059&lt;=40000,ROUNDUP(H2059/2,0)+10000,IF(H2059&lt;=80000,ROUNDUP(H2059/4,0)+20000,40000)))),IF(H2059&lt;=0,IF(I2059&lt;=0,0,IF(I2059&lt;=25000,I2059,IF(I2059&lt;=50000,ROUNDUP(I2059/2,0)+12500,IF(I2059&lt;=100000,ROUNDUP(I2059/4,0)+25000,50000)))),MAX(IF(I2059&lt;=0,0,IF(I2059&lt;=25000,I2059,IF(I2059&lt;=50000,ROUNDUP(I2059/2,0)+12500,IF(I2059&lt;=100000,ROUNDUP(I2059/4,0)+25000,50000)))),MIN(IF(H2059&lt;=0,0,IF(H2059&lt;=20000,H2059,IF(H2059&lt;=40000,ROUNDUP(H2059/2,0)+10000,IF(H2059&lt;=80000,ROUNDUP(H2059/4,0)+20000,40000))))+IF(I2059&lt;=0,0,IF(I2059&lt;=25000,I2059,IF(I2059&lt;=50000,ROUNDUP(I2059/2,0)+12500,IF(I2059&lt;=100000,ROUNDUP(I2059/4,0)+25000,50000)))),40000))))</f>
        <v/>
      </c>
      <c r="R2059" s="18">
        <f>MIN(120000,O2059+P2059+Q2059)</f>
        <v/>
      </c>
      <c r="S2059" s="18">
        <f>IF(F2059&lt;=0,IF(E2059&lt;=0,0,IF(E2059&lt;=12000,E2059,IF(E2059&lt;=32000,ROUNDUP(E2059/2,0)+6000,IF(E2059&lt;=56000,ROUNDUP(E2059/4,0)+14000,28000)))),IF(E2059&lt;=0,IF(F2059&lt;=0,0,IF(F2059&lt;=15000,F2059,IF(F2059&lt;=40000,ROUNDUP(F2059/2,0)+7500,IF(F2059&lt;=70000,ROUNDUP(F2059/4,0)+17500,35000)))),MAX(IF(F2059&lt;=0,0,IF(F2059&lt;=15000,F2059,IF(F2059&lt;=40000,ROUNDUP(F2059/2,0)+7500,IF(F2059&lt;=70000,ROUNDUP(F2059/4,0)+17500,35000)))),MIN(IF(E2059&lt;=0,0,IF(E2059&lt;=12000,E2059,IF(E2059&lt;=32000,ROUNDUP(E2059/2,0)+6000,IF(E2059&lt;=56000,ROUNDUP(E2059/4,0)+14000,28000))))+IF(F2059&lt;=0,0,IF(F2059&lt;=15000,F2059,IF(F2059&lt;=40000,ROUNDUP(F2059/2,0)+7500,IF(F2059&lt;=70000,ROUNDUP(F2059/4,0)+17500,35000)))),28000))))</f>
        <v/>
      </c>
      <c r="T2059" s="18">
        <f>IF(G2059&lt;=0,0,IF(G2059&lt;=12000,G2059,IF(G2059&lt;=32000,ROUNDUP(G2059/2,0)+6000,IF(G2059&lt;=56000,ROUNDUP(G2059/4,0)+14000,28000))))</f>
        <v/>
      </c>
      <c r="U2059" s="18">
        <f>IF(I2059&lt;=0,IF(H2059&lt;=0,0,IF(H2059&lt;=12000,H2059,IF(H2059&lt;=32000,ROUNDUP(H2059/2,0)+6000,IF(H2059&lt;=56000,ROUNDUP(H2059/4,0)+14000,28000)))),IF(H2059&lt;=0,IF(I2059&lt;=0,0,IF(I2059&lt;=15000,I2059,IF(I2059&lt;=40000,ROUNDUP(I2059/2,0)+7500,IF(I2059&lt;=70000,ROUNDUP(I2059/4,0)+17500,35000)))),MAX(IF(I2059&lt;=0,0,IF(I2059&lt;=15000,I2059,IF(I2059&lt;=40000,ROUNDUP(I2059/2,0)+7500,IF(I2059&lt;=70000,ROUNDUP(I2059/4,0)+17500,35000)))),MIN(IF(H2059&lt;=0,0,IF(H2059&lt;=12000,H2059,IF(H2059&lt;=32000,ROUNDUP(H2059/2,0)+6000,IF(H2059&lt;=56000,ROUNDUP(H2059/4,0)+14000,28000))))+IF(I2059&lt;=0,0,IF(I2059&lt;=15000,I2059,IF(I2059&lt;=40000,ROUNDUP(I2059/2,0)+7500,IF(I2059&lt;=70000,ROUNDUP(I2059/4,0)+17500,35000)))),28000))))</f>
        <v/>
      </c>
      <c r="V2059" s="18">
        <f>MIN(70000,S2059+T2059+U2059)</f>
        <v/>
      </c>
      <c r="W2059" s="18">
        <f>MAX(0,ROUNDDOWN(M2059-J2059-N2059-K2059-0,-3))</f>
        <v/>
      </c>
      <c r="X2059" s="18">
        <f>MAX(0,ROUNDDOWN(M2059-J2059-N2059-K2059-R2059,-3))</f>
        <v/>
      </c>
      <c r="Y2059" s="18">
        <f>IF(W2059&lt;=0,0,ROUNDDOWN((W2059*LOOKUP(W2059,{0,1950001,3300001,6950001,9000001,18000001,40000001},{0.05,0.1,0.2,0.23,0.33,0.4,0.45})-LOOKUP(W2059,{0,1950001,3300001,6950001,9000001,18000001,40000001},{0,97500,427500,636000,1536000,2796000,4796000}))*1.021,-2))</f>
        <v/>
      </c>
      <c r="Z2059" s="18">
        <f>IF(X2059&lt;=0,0,ROUNDDOWN((X2059*LOOKUP(X2059,{0,1950001,3300001,6950001,9000001,18000001,40000001},{0.05,0.1,0.2,0.23,0.33,0.4,0.45})-LOOKUP(X2059,{0,1950001,3300001,6950001,9000001,18000001,40000001},{0,97500,427500,636000,1536000,2796000,4796000}))*1.021,-2))</f>
        <v/>
      </c>
      <c r="AA2059" s="18">
        <f>MAX(0,ROUNDDOWN(M2059-J2059-430000-L2059-0,-3))</f>
        <v/>
      </c>
      <c r="AB2059" s="18">
        <f>MAX(0,ROUNDDOWN(M2059-J2059-430000-L2059-V2059,-3))</f>
        <v/>
      </c>
      <c r="AC2059" s="18">
        <f>IF(M2059&lt;=450000,0,MAX(0,ROUNDDOWN(AA2059*0.06-MIN(50000,AA2059)*0.03,-2))+MAX(0,ROUNDDOWN(AA2059*0.04-MIN(50000,AA2059)*0.02,-2)))</f>
        <v/>
      </c>
      <c r="AD2059" s="18">
        <f>IF(M2059&lt;=450000,0,MAX(0,ROUNDDOWN(AB2059*0.06-MIN(50000,AB2059)*0.03,-2))+MAX(0,ROUNDDOWN(AB2059*0.04-MIN(50000,AB2059)*0.02,-2)))</f>
        <v/>
      </c>
      <c r="AE2059" s="18">
        <f>Y2059-Z2059</f>
        <v/>
      </c>
      <c r="AF2059" s="18">
        <f>AC2059-AD2059</f>
        <v/>
      </c>
      <c r="AG2059" s="18">
        <f>AE2059+AF2059</f>
        <v/>
      </c>
      <c r="AH2059" s="20">
        <f>IF(W2059&lt;=0,0,LOOKUP(W2059,{0,1950001,3300001,6950001,9000001,18000001,40000001},{0.05,0.1,0.2,0.23,0.33,0.4,0.45}))</f>
        <v/>
      </c>
    </row>
    <row r="2060">
      <c r="A2060" t="inlineStr">
        <is>
          <t>1万円刻み 特例あり一般12万円</t>
        </is>
      </c>
      <c r="B2060" s="18">
        <f>'4_1万円刻み'!$A$660</f>
        <v/>
      </c>
      <c r="C2060" s="19" t="n">
        <v>2026</v>
      </c>
      <c r="D2060" t="inlineStr">
        <is>
          <t>はい</t>
        </is>
      </c>
      <c r="E2060" s="18" t="n">
        <v>120000</v>
      </c>
      <c r="F2060" s="18" t="n">
        <v>0</v>
      </c>
      <c r="G2060" s="18" t="n">
        <v>0</v>
      </c>
      <c r="H2060" s="18" t="n">
        <v>0</v>
      </c>
      <c r="I2060" s="18" t="n">
        <v>0</v>
      </c>
      <c r="J2060" s="18">
        <f>ROUND(MIN(B2060/12,650000)*12*0.0915+MIN(B2060/12,1390000)*12*(0.0504+0)+B2060*0.005,0)</f>
        <v/>
      </c>
      <c r="K2060" s="18" t="n">
        <v>0</v>
      </c>
      <c r="L2060" s="18" t="n">
        <v>0</v>
      </c>
      <c r="M2060" s="18">
        <f>ROUND(IF(C2060&gt;=2026,IF(B2060&lt;741000,0,IF(B2060&lt;2191000,B2060-740000,IF(B2060&lt;2193000,1451000,IF(B2060&lt;2196000,1453000,IF(B2060&lt;2200000,1456000,IF(B2060&lt;3600000,ROUNDDOWN(B2060/4,-3)*2.8-80000,IF(B2060&lt;6600000,ROUNDDOWN(B2060/4,-3)*3.2-440000,IF(B2060&lt;8500000,ROUNDDOWN(B2060*0.9,0)-1100000,B2060-1950000)))))))),IF(B2060&lt;651000,0,IF(B2060&lt;1900000,B2060-650000,IF(B2060&lt;3600000,ROUNDDOWN(B2060/4,-3)*2.8-80000,IF(B2060&lt;6600000,ROUNDDOWN(B2060/4,-3)*3.2-440000,IF(B2060&lt;8500000,ROUNDDOWN(B2060*0.9,0)-1100000,B2060-1950000)))))),0)</f>
        <v/>
      </c>
      <c r="N2060" s="18">
        <f>IF(M2060&gt;23500000,NA(),IF(C2060&gt;=2026,IF(M2060&lt;=4890000,1040000,IF(M2060&lt;=6550000,670000,620000)),IF(M2060&lt;=1320000,950000,IF(M2060&lt;=3360000,880000,IF(M2060&lt;=4890000,680000,IF(M2060&lt;=6550000,630000,580000))))))</f>
        <v/>
      </c>
      <c r="O2060" s="18">
        <f>IF(F2060&lt;=0,IF(AND(D2060="はい",C2060&gt;=2026,C2060&lt;=2027),IF(E2060&lt;=0,0,IF(E2060&lt;=30000,E2060,IF(E2060&lt;=60000,ROUNDUP(E2060/2,0)+15000,IF(E2060&lt;=120000,ROUNDUP(E2060/4,0)+30000,60000)))),IF(E2060&lt;=0,0,IF(E2060&lt;=20000,E2060,IF(E2060&lt;=40000,ROUNDUP(E2060/2,0)+10000,IF(E2060&lt;=80000,ROUNDUP(E2060/4,0)+20000,40000))))),IF(E2060&lt;=0,IF(F2060&lt;=0,0,IF(F2060&lt;=25000,F2060,IF(F2060&lt;=50000,ROUNDUP(F2060/2,0)+12500,IF(F2060&lt;=100000,ROUNDUP(F2060/4,0)+25000,50000)))),MAX(IF(F2060&lt;=0,0,IF(F2060&lt;=25000,F2060,IF(F2060&lt;=50000,ROUNDUP(F2060/2,0)+12500,IF(F2060&lt;=100000,ROUNDUP(F2060/4,0)+25000,50000)))),MIN(IF(AND(D2060="はい",C2060&gt;=2026,C2060&lt;=2027),IF(E2060&lt;=0,0,IF(E2060&lt;=30000,E2060,IF(E2060&lt;=60000,ROUNDUP(E2060/2,0)+15000,IF(E2060&lt;=120000,ROUNDUP(E2060/4,0)+30000,60000)))),IF(E2060&lt;=0,0,IF(E2060&lt;=20000,E2060,IF(E2060&lt;=40000,ROUNDUP(E2060/2,0)+10000,IF(E2060&lt;=80000,ROUNDUP(E2060/4,0)+20000,40000)))))+IF(F2060&lt;=0,0,IF(F2060&lt;=25000,F2060,IF(F2060&lt;=50000,ROUNDUP(F2060/2,0)+12500,IF(F2060&lt;=100000,ROUNDUP(F2060/4,0)+25000,50000)))),IF(AND(D2060="はい",C2060&gt;=2026,C2060&lt;=2027),60000,40000)))))</f>
        <v/>
      </c>
      <c r="P2060" s="18">
        <f>IF(G2060&lt;=0,0,IF(G2060&lt;=20000,G2060,IF(G2060&lt;=40000,ROUNDUP(G2060/2,0)+10000,IF(G2060&lt;=80000,ROUNDUP(G2060/4,0)+20000,40000))))</f>
        <v/>
      </c>
      <c r="Q2060" s="18">
        <f>IF(I2060&lt;=0,IF(H2060&lt;=0,0,IF(H2060&lt;=20000,H2060,IF(H2060&lt;=40000,ROUNDUP(H2060/2,0)+10000,IF(H2060&lt;=80000,ROUNDUP(H2060/4,0)+20000,40000)))),IF(H2060&lt;=0,IF(I2060&lt;=0,0,IF(I2060&lt;=25000,I2060,IF(I2060&lt;=50000,ROUNDUP(I2060/2,0)+12500,IF(I2060&lt;=100000,ROUNDUP(I2060/4,0)+25000,50000)))),MAX(IF(I2060&lt;=0,0,IF(I2060&lt;=25000,I2060,IF(I2060&lt;=50000,ROUNDUP(I2060/2,0)+12500,IF(I2060&lt;=100000,ROUNDUP(I2060/4,0)+25000,50000)))),MIN(IF(H2060&lt;=0,0,IF(H2060&lt;=20000,H2060,IF(H2060&lt;=40000,ROUNDUP(H2060/2,0)+10000,IF(H2060&lt;=80000,ROUNDUP(H2060/4,0)+20000,40000))))+IF(I2060&lt;=0,0,IF(I2060&lt;=25000,I2060,IF(I2060&lt;=50000,ROUNDUP(I2060/2,0)+12500,IF(I2060&lt;=100000,ROUNDUP(I2060/4,0)+25000,50000)))),40000))))</f>
        <v/>
      </c>
      <c r="R2060" s="18">
        <f>MIN(120000,O2060+P2060+Q2060)</f>
        <v/>
      </c>
      <c r="S2060" s="18">
        <f>IF(F2060&lt;=0,IF(E2060&lt;=0,0,IF(E2060&lt;=12000,E2060,IF(E2060&lt;=32000,ROUNDUP(E2060/2,0)+6000,IF(E2060&lt;=56000,ROUNDUP(E2060/4,0)+14000,28000)))),IF(E2060&lt;=0,IF(F2060&lt;=0,0,IF(F2060&lt;=15000,F2060,IF(F2060&lt;=40000,ROUNDUP(F2060/2,0)+7500,IF(F2060&lt;=70000,ROUNDUP(F2060/4,0)+17500,35000)))),MAX(IF(F2060&lt;=0,0,IF(F2060&lt;=15000,F2060,IF(F2060&lt;=40000,ROUNDUP(F2060/2,0)+7500,IF(F2060&lt;=70000,ROUNDUP(F2060/4,0)+17500,35000)))),MIN(IF(E2060&lt;=0,0,IF(E2060&lt;=12000,E2060,IF(E2060&lt;=32000,ROUNDUP(E2060/2,0)+6000,IF(E2060&lt;=56000,ROUNDUP(E2060/4,0)+14000,28000))))+IF(F2060&lt;=0,0,IF(F2060&lt;=15000,F2060,IF(F2060&lt;=40000,ROUNDUP(F2060/2,0)+7500,IF(F2060&lt;=70000,ROUNDUP(F2060/4,0)+17500,35000)))),28000))))</f>
        <v/>
      </c>
      <c r="T2060" s="18">
        <f>IF(G2060&lt;=0,0,IF(G2060&lt;=12000,G2060,IF(G2060&lt;=32000,ROUNDUP(G2060/2,0)+6000,IF(G2060&lt;=56000,ROUNDUP(G2060/4,0)+14000,28000))))</f>
        <v/>
      </c>
      <c r="U2060" s="18">
        <f>IF(I2060&lt;=0,IF(H2060&lt;=0,0,IF(H2060&lt;=12000,H2060,IF(H2060&lt;=32000,ROUNDUP(H2060/2,0)+6000,IF(H2060&lt;=56000,ROUNDUP(H2060/4,0)+14000,28000)))),IF(H2060&lt;=0,IF(I2060&lt;=0,0,IF(I2060&lt;=15000,I2060,IF(I2060&lt;=40000,ROUNDUP(I2060/2,0)+7500,IF(I2060&lt;=70000,ROUNDUP(I2060/4,0)+17500,35000)))),MAX(IF(I2060&lt;=0,0,IF(I2060&lt;=15000,I2060,IF(I2060&lt;=40000,ROUNDUP(I2060/2,0)+7500,IF(I2060&lt;=70000,ROUNDUP(I2060/4,0)+17500,35000)))),MIN(IF(H2060&lt;=0,0,IF(H2060&lt;=12000,H2060,IF(H2060&lt;=32000,ROUNDUP(H2060/2,0)+6000,IF(H2060&lt;=56000,ROUNDUP(H2060/4,0)+14000,28000))))+IF(I2060&lt;=0,0,IF(I2060&lt;=15000,I2060,IF(I2060&lt;=40000,ROUNDUP(I2060/2,0)+7500,IF(I2060&lt;=70000,ROUNDUP(I2060/4,0)+17500,35000)))),28000))))</f>
        <v/>
      </c>
      <c r="V2060" s="18">
        <f>MIN(70000,S2060+T2060+U2060)</f>
        <v/>
      </c>
      <c r="W2060" s="18">
        <f>MAX(0,ROUNDDOWN(M2060-J2060-N2060-K2060-0,-3))</f>
        <v/>
      </c>
      <c r="X2060" s="18">
        <f>MAX(0,ROUNDDOWN(M2060-J2060-N2060-K2060-R2060,-3))</f>
        <v/>
      </c>
      <c r="Y2060" s="18">
        <f>IF(W2060&lt;=0,0,ROUNDDOWN((W2060*LOOKUP(W2060,{0,1950001,3300001,6950001,9000001,18000001,40000001},{0.05,0.1,0.2,0.23,0.33,0.4,0.45})-LOOKUP(W2060,{0,1950001,3300001,6950001,9000001,18000001,40000001},{0,97500,427500,636000,1536000,2796000,4796000}))*1.021,-2))</f>
        <v/>
      </c>
      <c r="Z2060" s="18">
        <f>IF(X2060&lt;=0,0,ROUNDDOWN((X2060*LOOKUP(X2060,{0,1950001,3300001,6950001,9000001,18000001,40000001},{0.05,0.1,0.2,0.23,0.33,0.4,0.45})-LOOKUP(X2060,{0,1950001,3300001,6950001,9000001,18000001,40000001},{0,97500,427500,636000,1536000,2796000,4796000}))*1.021,-2))</f>
        <v/>
      </c>
      <c r="AA2060" s="18">
        <f>MAX(0,ROUNDDOWN(M2060-J2060-430000-L2060-0,-3))</f>
        <v/>
      </c>
      <c r="AB2060" s="18">
        <f>MAX(0,ROUNDDOWN(M2060-J2060-430000-L2060-V2060,-3))</f>
        <v/>
      </c>
      <c r="AC2060" s="18">
        <f>IF(M2060&lt;=450000,0,MAX(0,ROUNDDOWN(AA2060*0.06-MIN(50000,AA2060)*0.03,-2))+MAX(0,ROUNDDOWN(AA2060*0.04-MIN(50000,AA2060)*0.02,-2)))</f>
        <v/>
      </c>
      <c r="AD2060" s="18">
        <f>IF(M2060&lt;=450000,0,MAX(0,ROUNDDOWN(AB2060*0.06-MIN(50000,AB2060)*0.03,-2))+MAX(0,ROUNDDOWN(AB2060*0.04-MIN(50000,AB2060)*0.02,-2)))</f>
        <v/>
      </c>
      <c r="AE2060" s="18">
        <f>Y2060-Z2060</f>
        <v/>
      </c>
      <c r="AF2060" s="18">
        <f>AC2060-AD2060</f>
        <v/>
      </c>
      <c r="AG2060" s="18">
        <f>AE2060+AF2060</f>
        <v/>
      </c>
      <c r="AH2060" s="20">
        <f>IF(W2060&lt;=0,0,LOOKUP(W2060,{0,1950001,3300001,6950001,9000001,18000001,40000001},{0.05,0.1,0.2,0.23,0.33,0.4,0.45}))</f>
        <v/>
      </c>
    </row>
    <row r="2061">
      <c r="A2061" t="inlineStr">
        <is>
          <t>1万円刻み 3区分8万円ずつ</t>
        </is>
      </c>
      <c r="B2061" s="18">
        <f>'4_1万円刻み'!$A$661</f>
        <v/>
      </c>
      <c r="C2061" s="19" t="n">
        <v>2026</v>
      </c>
      <c r="D2061" t="inlineStr">
        <is>
          <t>いいえ</t>
        </is>
      </c>
      <c r="E2061" s="18" t="n">
        <v>80000</v>
      </c>
      <c r="F2061" s="18" t="n">
        <v>0</v>
      </c>
      <c r="G2061" s="18" t="n">
        <v>80000</v>
      </c>
      <c r="H2061" s="18" t="n">
        <v>80000</v>
      </c>
      <c r="I2061" s="18" t="n">
        <v>0</v>
      </c>
      <c r="J2061" s="18">
        <f>ROUND(MIN(B2061/12,650000)*12*0.0915+MIN(B2061/12,1390000)*12*(0.0504+0)+B2061*0.005,0)</f>
        <v/>
      </c>
      <c r="K2061" s="18" t="n">
        <v>0</v>
      </c>
      <c r="L2061" s="18" t="n">
        <v>0</v>
      </c>
      <c r="M2061" s="18">
        <f>ROUND(IF(C2061&gt;=2026,IF(B2061&lt;741000,0,IF(B2061&lt;2191000,B2061-740000,IF(B2061&lt;2193000,1451000,IF(B2061&lt;2196000,1453000,IF(B2061&lt;2200000,1456000,IF(B2061&lt;3600000,ROUNDDOWN(B2061/4,-3)*2.8-80000,IF(B2061&lt;6600000,ROUNDDOWN(B2061/4,-3)*3.2-440000,IF(B2061&lt;8500000,ROUNDDOWN(B2061*0.9,0)-1100000,B2061-1950000)))))))),IF(B2061&lt;651000,0,IF(B2061&lt;1900000,B2061-650000,IF(B2061&lt;3600000,ROUNDDOWN(B2061/4,-3)*2.8-80000,IF(B2061&lt;6600000,ROUNDDOWN(B2061/4,-3)*3.2-440000,IF(B2061&lt;8500000,ROUNDDOWN(B2061*0.9,0)-1100000,B2061-1950000)))))),0)</f>
        <v/>
      </c>
      <c r="N2061" s="18">
        <f>IF(M2061&gt;23500000,NA(),IF(C2061&gt;=2026,IF(M2061&lt;=4890000,1040000,IF(M2061&lt;=6550000,670000,620000)),IF(M2061&lt;=1320000,950000,IF(M2061&lt;=3360000,880000,IF(M2061&lt;=4890000,680000,IF(M2061&lt;=6550000,630000,580000))))))</f>
        <v/>
      </c>
      <c r="O2061" s="18">
        <f>IF(F2061&lt;=0,IF(AND(D2061="はい",C2061&gt;=2026,C2061&lt;=2027),IF(E2061&lt;=0,0,IF(E2061&lt;=30000,E2061,IF(E2061&lt;=60000,ROUNDUP(E2061/2,0)+15000,IF(E2061&lt;=120000,ROUNDUP(E2061/4,0)+30000,60000)))),IF(E2061&lt;=0,0,IF(E2061&lt;=20000,E2061,IF(E2061&lt;=40000,ROUNDUP(E2061/2,0)+10000,IF(E2061&lt;=80000,ROUNDUP(E2061/4,0)+20000,40000))))),IF(E2061&lt;=0,IF(F2061&lt;=0,0,IF(F2061&lt;=25000,F2061,IF(F2061&lt;=50000,ROUNDUP(F2061/2,0)+12500,IF(F2061&lt;=100000,ROUNDUP(F2061/4,0)+25000,50000)))),MAX(IF(F2061&lt;=0,0,IF(F2061&lt;=25000,F2061,IF(F2061&lt;=50000,ROUNDUP(F2061/2,0)+12500,IF(F2061&lt;=100000,ROUNDUP(F2061/4,0)+25000,50000)))),MIN(IF(AND(D2061="はい",C2061&gt;=2026,C2061&lt;=2027),IF(E2061&lt;=0,0,IF(E2061&lt;=30000,E2061,IF(E2061&lt;=60000,ROUNDUP(E2061/2,0)+15000,IF(E2061&lt;=120000,ROUNDUP(E2061/4,0)+30000,60000)))),IF(E2061&lt;=0,0,IF(E2061&lt;=20000,E2061,IF(E2061&lt;=40000,ROUNDUP(E2061/2,0)+10000,IF(E2061&lt;=80000,ROUNDUP(E2061/4,0)+20000,40000)))))+IF(F2061&lt;=0,0,IF(F2061&lt;=25000,F2061,IF(F2061&lt;=50000,ROUNDUP(F2061/2,0)+12500,IF(F2061&lt;=100000,ROUNDUP(F2061/4,0)+25000,50000)))),IF(AND(D2061="はい",C2061&gt;=2026,C2061&lt;=2027),60000,40000)))))</f>
        <v/>
      </c>
      <c r="P2061" s="18">
        <f>IF(G2061&lt;=0,0,IF(G2061&lt;=20000,G2061,IF(G2061&lt;=40000,ROUNDUP(G2061/2,0)+10000,IF(G2061&lt;=80000,ROUNDUP(G2061/4,0)+20000,40000))))</f>
        <v/>
      </c>
      <c r="Q2061" s="18">
        <f>IF(I2061&lt;=0,IF(H2061&lt;=0,0,IF(H2061&lt;=20000,H2061,IF(H2061&lt;=40000,ROUNDUP(H2061/2,0)+10000,IF(H2061&lt;=80000,ROUNDUP(H2061/4,0)+20000,40000)))),IF(H2061&lt;=0,IF(I2061&lt;=0,0,IF(I2061&lt;=25000,I2061,IF(I2061&lt;=50000,ROUNDUP(I2061/2,0)+12500,IF(I2061&lt;=100000,ROUNDUP(I2061/4,0)+25000,50000)))),MAX(IF(I2061&lt;=0,0,IF(I2061&lt;=25000,I2061,IF(I2061&lt;=50000,ROUNDUP(I2061/2,0)+12500,IF(I2061&lt;=100000,ROUNDUP(I2061/4,0)+25000,50000)))),MIN(IF(H2061&lt;=0,0,IF(H2061&lt;=20000,H2061,IF(H2061&lt;=40000,ROUNDUP(H2061/2,0)+10000,IF(H2061&lt;=80000,ROUNDUP(H2061/4,0)+20000,40000))))+IF(I2061&lt;=0,0,IF(I2061&lt;=25000,I2061,IF(I2061&lt;=50000,ROUNDUP(I2061/2,0)+12500,IF(I2061&lt;=100000,ROUNDUP(I2061/4,0)+25000,50000)))),40000))))</f>
        <v/>
      </c>
      <c r="R2061" s="18">
        <f>MIN(120000,O2061+P2061+Q2061)</f>
        <v/>
      </c>
      <c r="S2061" s="18">
        <f>IF(F2061&lt;=0,IF(E2061&lt;=0,0,IF(E2061&lt;=12000,E2061,IF(E2061&lt;=32000,ROUNDUP(E2061/2,0)+6000,IF(E2061&lt;=56000,ROUNDUP(E2061/4,0)+14000,28000)))),IF(E2061&lt;=0,IF(F2061&lt;=0,0,IF(F2061&lt;=15000,F2061,IF(F2061&lt;=40000,ROUNDUP(F2061/2,0)+7500,IF(F2061&lt;=70000,ROUNDUP(F2061/4,0)+17500,35000)))),MAX(IF(F2061&lt;=0,0,IF(F2061&lt;=15000,F2061,IF(F2061&lt;=40000,ROUNDUP(F2061/2,0)+7500,IF(F2061&lt;=70000,ROUNDUP(F2061/4,0)+17500,35000)))),MIN(IF(E2061&lt;=0,0,IF(E2061&lt;=12000,E2061,IF(E2061&lt;=32000,ROUNDUP(E2061/2,0)+6000,IF(E2061&lt;=56000,ROUNDUP(E2061/4,0)+14000,28000))))+IF(F2061&lt;=0,0,IF(F2061&lt;=15000,F2061,IF(F2061&lt;=40000,ROUNDUP(F2061/2,0)+7500,IF(F2061&lt;=70000,ROUNDUP(F2061/4,0)+17500,35000)))),28000))))</f>
        <v/>
      </c>
      <c r="T2061" s="18">
        <f>IF(G2061&lt;=0,0,IF(G2061&lt;=12000,G2061,IF(G2061&lt;=32000,ROUNDUP(G2061/2,0)+6000,IF(G2061&lt;=56000,ROUNDUP(G2061/4,0)+14000,28000))))</f>
        <v/>
      </c>
      <c r="U2061" s="18">
        <f>IF(I2061&lt;=0,IF(H2061&lt;=0,0,IF(H2061&lt;=12000,H2061,IF(H2061&lt;=32000,ROUNDUP(H2061/2,0)+6000,IF(H2061&lt;=56000,ROUNDUP(H2061/4,0)+14000,28000)))),IF(H2061&lt;=0,IF(I2061&lt;=0,0,IF(I2061&lt;=15000,I2061,IF(I2061&lt;=40000,ROUNDUP(I2061/2,0)+7500,IF(I2061&lt;=70000,ROUNDUP(I2061/4,0)+17500,35000)))),MAX(IF(I2061&lt;=0,0,IF(I2061&lt;=15000,I2061,IF(I2061&lt;=40000,ROUNDUP(I2061/2,0)+7500,IF(I2061&lt;=70000,ROUNDUP(I2061/4,0)+17500,35000)))),MIN(IF(H2061&lt;=0,0,IF(H2061&lt;=12000,H2061,IF(H2061&lt;=32000,ROUNDUP(H2061/2,0)+6000,IF(H2061&lt;=56000,ROUNDUP(H2061/4,0)+14000,28000))))+IF(I2061&lt;=0,0,IF(I2061&lt;=15000,I2061,IF(I2061&lt;=40000,ROUNDUP(I2061/2,0)+7500,IF(I2061&lt;=70000,ROUNDUP(I2061/4,0)+17500,35000)))),28000))))</f>
        <v/>
      </c>
      <c r="V2061" s="18">
        <f>MIN(70000,S2061+T2061+U2061)</f>
        <v/>
      </c>
      <c r="W2061" s="18">
        <f>MAX(0,ROUNDDOWN(M2061-J2061-N2061-K2061-0,-3))</f>
        <v/>
      </c>
      <c r="X2061" s="18">
        <f>MAX(0,ROUNDDOWN(M2061-J2061-N2061-K2061-R2061,-3))</f>
        <v/>
      </c>
      <c r="Y2061" s="18">
        <f>IF(W2061&lt;=0,0,ROUNDDOWN((W2061*LOOKUP(W2061,{0,1950001,3300001,6950001,9000001,18000001,40000001},{0.05,0.1,0.2,0.23,0.33,0.4,0.45})-LOOKUP(W2061,{0,1950001,3300001,6950001,9000001,18000001,40000001},{0,97500,427500,636000,1536000,2796000,4796000}))*1.021,-2))</f>
        <v/>
      </c>
      <c r="Z2061" s="18">
        <f>IF(X2061&lt;=0,0,ROUNDDOWN((X2061*LOOKUP(X2061,{0,1950001,3300001,6950001,9000001,18000001,40000001},{0.05,0.1,0.2,0.23,0.33,0.4,0.45})-LOOKUP(X2061,{0,1950001,3300001,6950001,9000001,18000001,40000001},{0,97500,427500,636000,1536000,2796000,4796000}))*1.021,-2))</f>
        <v/>
      </c>
      <c r="AA2061" s="18">
        <f>MAX(0,ROUNDDOWN(M2061-J2061-430000-L2061-0,-3))</f>
        <v/>
      </c>
      <c r="AB2061" s="18">
        <f>MAX(0,ROUNDDOWN(M2061-J2061-430000-L2061-V2061,-3))</f>
        <v/>
      </c>
      <c r="AC2061" s="18">
        <f>IF(M2061&lt;=450000,0,MAX(0,ROUNDDOWN(AA2061*0.06-MIN(50000,AA2061)*0.03,-2))+MAX(0,ROUNDDOWN(AA2061*0.04-MIN(50000,AA2061)*0.02,-2)))</f>
        <v/>
      </c>
      <c r="AD2061" s="18">
        <f>IF(M2061&lt;=450000,0,MAX(0,ROUNDDOWN(AB2061*0.06-MIN(50000,AB2061)*0.03,-2))+MAX(0,ROUNDDOWN(AB2061*0.04-MIN(50000,AB2061)*0.02,-2)))</f>
        <v/>
      </c>
      <c r="AE2061" s="18">
        <f>Y2061-Z2061</f>
        <v/>
      </c>
      <c r="AF2061" s="18">
        <f>AC2061-AD2061</f>
        <v/>
      </c>
      <c r="AG2061" s="18">
        <f>AE2061+AF2061</f>
        <v/>
      </c>
      <c r="AH2061" s="20">
        <f>IF(W2061&lt;=0,0,LOOKUP(W2061,{0,1950001,3300001,6950001,9000001,18000001,40000001},{0.05,0.1,0.2,0.23,0.33,0.4,0.45}))</f>
        <v/>
      </c>
    </row>
    <row r="2062">
      <c r="A2062" t="inlineStr">
        <is>
          <t>1万円刻み 一般8万円</t>
        </is>
      </c>
      <c r="B2062" s="18">
        <f>'4_1万円刻み'!$A$661</f>
        <v/>
      </c>
      <c r="C2062" s="19" t="n">
        <v>2026</v>
      </c>
      <c r="D2062" t="inlineStr">
        <is>
          <t>いいえ</t>
        </is>
      </c>
      <c r="E2062" s="18" t="n">
        <v>80000</v>
      </c>
      <c r="F2062" s="18" t="n">
        <v>0</v>
      </c>
      <c r="G2062" s="18" t="n">
        <v>0</v>
      </c>
      <c r="H2062" s="18" t="n">
        <v>0</v>
      </c>
      <c r="I2062" s="18" t="n">
        <v>0</v>
      </c>
      <c r="J2062" s="18">
        <f>ROUND(MIN(B2062/12,650000)*12*0.0915+MIN(B2062/12,1390000)*12*(0.0504+0)+B2062*0.005,0)</f>
        <v/>
      </c>
      <c r="K2062" s="18" t="n">
        <v>0</v>
      </c>
      <c r="L2062" s="18" t="n">
        <v>0</v>
      </c>
      <c r="M2062" s="18">
        <f>ROUND(IF(C2062&gt;=2026,IF(B2062&lt;741000,0,IF(B2062&lt;2191000,B2062-740000,IF(B2062&lt;2193000,1451000,IF(B2062&lt;2196000,1453000,IF(B2062&lt;2200000,1456000,IF(B2062&lt;3600000,ROUNDDOWN(B2062/4,-3)*2.8-80000,IF(B2062&lt;6600000,ROUNDDOWN(B2062/4,-3)*3.2-440000,IF(B2062&lt;8500000,ROUNDDOWN(B2062*0.9,0)-1100000,B2062-1950000)))))))),IF(B2062&lt;651000,0,IF(B2062&lt;1900000,B2062-650000,IF(B2062&lt;3600000,ROUNDDOWN(B2062/4,-3)*2.8-80000,IF(B2062&lt;6600000,ROUNDDOWN(B2062/4,-3)*3.2-440000,IF(B2062&lt;8500000,ROUNDDOWN(B2062*0.9,0)-1100000,B2062-1950000)))))),0)</f>
        <v/>
      </c>
      <c r="N2062" s="18">
        <f>IF(M2062&gt;23500000,NA(),IF(C2062&gt;=2026,IF(M2062&lt;=4890000,1040000,IF(M2062&lt;=6550000,670000,620000)),IF(M2062&lt;=1320000,950000,IF(M2062&lt;=3360000,880000,IF(M2062&lt;=4890000,680000,IF(M2062&lt;=6550000,630000,580000))))))</f>
        <v/>
      </c>
      <c r="O2062" s="18">
        <f>IF(F2062&lt;=0,IF(AND(D2062="はい",C2062&gt;=2026,C2062&lt;=2027),IF(E2062&lt;=0,0,IF(E2062&lt;=30000,E2062,IF(E2062&lt;=60000,ROUNDUP(E2062/2,0)+15000,IF(E2062&lt;=120000,ROUNDUP(E2062/4,0)+30000,60000)))),IF(E2062&lt;=0,0,IF(E2062&lt;=20000,E2062,IF(E2062&lt;=40000,ROUNDUP(E2062/2,0)+10000,IF(E2062&lt;=80000,ROUNDUP(E2062/4,0)+20000,40000))))),IF(E2062&lt;=0,IF(F2062&lt;=0,0,IF(F2062&lt;=25000,F2062,IF(F2062&lt;=50000,ROUNDUP(F2062/2,0)+12500,IF(F2062&lt;=100000,ROUNDUP(F2062/4,0)+25000,50000)))),MAX(IF(F2062&lt;=0,0,IF(F2062&lt;=25000,F2062,IF(F2062&lt;=50000,ROUNDUP(F2062/2,0)+12500,IF(F2062&lt;=100000,ROUNDUP(F2062/4,0)+25000,50000)))),MIN(IF(AND(D2062="はい",C2062&gt;=2026,C2062&lt;=2027),IF(E2062&lt;=0,0,IF(E2062&lt;=30000,E2062,IF(E2062&lt;=60000,ROUNDUP(E2062/2,0)+15000,IF(E2062&lt;=120000,ROUNDUP(E2062/4,0)+30000,60000)))),IF(E2062&lt;=0,0,IF(E2062&lt;=20000,E2062,IF(E2062&lt;=40000,ROUNDUP(E2062/2,0)+10000,IF(E2062&lt;=80000,ROUNDUP(E2062/4,0)+20000,40000)))))+IF(F2062&lt;=0,0,IF(F2062&lt;=25000,F2062,IF(F2062&lt;=50000,ROUNDUP(F2062/2,0)+12500,IF(F2062&lt;=100000,ROUNDUP(F2062/4,0)+25000,50000)))),IF(AND(D2062="はい",C2062&gt;=2026,C2062&lt;=2027),60000,40000)))))</f>
        <v/>
      </c>
      <c r="P2062" s="18">
        <f>IF(G2062&lt;=0,0,IF(G2062&lt;=20000,G2062,IF(G2062&lt;=40000,ROUNDUP(G2062/2,0)+10000,IF(G2062&lt;=80000,ROUNDUP(G2062/4,0)+20000,40000))))</f>
        <v/>
      </c>
      <c r="Q2062" s="18">
        <f>IF(I2062&lt;=0,IF(H2062&lt;=0,0,IF(H2062&lt;=20000,H2062,IF(H2062&lt;=40000,ROUNDUP(H2062/2,0)+10000,IF(H2062&lt;=80000,ROUNDUP(H2062/4,0)+20000,40000)))),IF(H2062&lt;=0,IF(I2062&lt;=0,0,IF(I2062&lt;=25000,I2062,IF(I2062&lt;=50000,ROUNDUP(I2062/2,0)+12500,IF(I2062&lt;=100000,ROUNDUP(I2062/4,0)+25000,50000)))),MAX(IF(I2062&lt;=0,0,IF(I2062&lt;=25000,I2062,IF(I2062&lt;=50000,ROUNDUP(I2062/2,0)+12500,IF(I2062&lt;=100000,ROUNDUP(I2062/4,0)+25000,50000)))),MIN(IF(H2062&lt;=0,0,IF(H2062&lt;=20000,H2062,IF(H2062&lt;=40000,ROUNDUP(H2062/2,0)+10000,IF(H2062&lt;=80000,ROUNDUP(H2062/4,0)+20000,40000))))+IF(I2062&lt;=0,0,IF(I2062&lt;=25000,I2062,IF(I2062&lt;=50000,ROUNDUP(I2062/2,0)+12500,IF(I2062&lt;=100000,ROUNDUP(I2062/4,0)+25000,50000)))),40000))))</f>
        <v/>
      </c>
      <c r="R2062" s="18">
        <f>MIN(120000,O2062+P2062+Q2062)</f>
        <v/>
      </c>
      <c r="S2062" s="18">
        <f>IF(F2062&lt;=0,IF(E2062&lt;=0,0,IF(E2062&lt;=12000,E2062,IF(E2062&lt;=32000,ROUNDUP(E2062/2,0)+6000,IF(E2062&lt;=56000,ROUNDUP(E2062/4,0)+14000,28000)))),IF(E2062&lt;=0,IF(F2062&lt;=0,0,IF(F2062&lt;=15000,F2062,IF(F2062&lt;=40000,ROUNDUP(F2062/2,0)+7500,IF(F2062&lt;=70000,ROUNDUP(F2062/4,0)+17500,35000)))),MAX(IF(F2062&lt;=0,0,IF(F2062&lt;=15000,F2062,IF(F2062&lt;=40000,ROUNDUP(F2062/2,0)+7500,IF(F2062&lt;=70000,ROUNDUP(F2062/4,0)+17500,35000)))),MIN(IF(E2062&lt;=0,0,IF(E2062&lt;=12000,E2062,IF(E2062&lt;=32000,ROUNDUP(E2062/2,0)+6000,IF(E2062&lt;=56000,ROUNDUP(E2062/4,0)+14000,28000))))+IF(F2062&lt;=0,0,IF(F2062&lt;=15000,F2062,IF(F2062&lt;=40000,ROUNDUP(F2062/2,0)+7500,IF(F2062&lt;=70000,ROUNDUP(F2062/4,0)+17500,35000)))),28000))))</f>
        <v/>
      </c>
      <c r="T2062" s="18">
        <f>IF(G2062&lt;=0,0,IF(G2062&lt;=12000,G2062,IF(G2062&lt;=32000,ROUNDUP(G2062/2,0)+6000,IF(G2062&lt;=56000,ROUNDUP(G2062/4,0)+14000,28000))))</f>
        <v/>
      </c>
      <c r="U2062" s="18">
        <f>IF(I2062&lt;=0,IF(H2062&lt;=0,0,IF(H2062&lt;=12000,H2062,IF(H2062&lt;=32000,ROUNDUP(H2062/2,0)+6000,IF(H2062&lt;=56000,ROUNDUP(H2062/4,0)+14000,28000)))),IF(H2062&lt;=0,IF(I2062&lt;=0,0,IF(I2062&lt;=15000,I2062,IF(I2062&lt;=40000,ROUNDUP(I2062/2,0)+7500,IF(I2062&lt;=70000,ROUNDUP(I2062/4,0)+17500,35000)))),MAX(IF(I2062&lt;=0,0,IF(I2062&lt;=15000,I2062,IF(I2062&lt;=40000,ROUNDUP(I2062/2,0)+7500,IF(I2062&lt;=70000,ROUNDUP(I2062/4,0)+17500,35000)))),MIN(IF(H2062&lt;=0,0,IF(H2062&lt;=12000,H2062,IF(H2062&lt;=32000,ROUNDUP(H2062/2,0)+6000,IF(H2062&lt;=56000,ROUNDUP(H2062/4,0)+14000,28000))))+IF(I2062&lt;=0,0,IF(I2062&lt;=15000,I2062,IF(I2062&lt;=40000,ROUNDUP(I2062/2,0)+7500,IF(I2062&lt;=70000,ROUNDUP(I2062/4,0)+17500,35000)))),28000))))</f>
        <v/>
      </c>
      <c r="V2062" s="18">
        <f>MIN(70000,S2062+T2062+U2062)</f>
        <v/>
      </c>
      <c r="W2062" s="18">
        <f>MAX(0,ROUNDDOWN(M2062-J2062-N2062-K2062-0,-3))</f>
        <v/>
      </c>
      <c r="X2062" s="18">
        <f>MAX(0,ROUNDDOWN(M2062-J2062-N2062-K2062-R2062,-3))</f>
        <v/>
      </c>
      <c r="Y2062" s="18">
        <f>IF(W2062&lt;=0,0,ROUNDDOWN((W2062*LOOKUP(W2062,{0,1950001,3300001,6950001,9000001,18000001,40000001},{0.05,0.1,0.2,0.23,0.33,0.4,0.45})-LOOKUP(W2062,{0,1950001,3300001,6950001,9000001,18000001,40000001},{0,97500,427500,636000,1536000,2796000,4796000}))*1.021,-2))</f>
        <v/>
      </c>
      <c r="Z2062" s="18">
        <f>IF(X2062&lt;=0,0,ROUNDDOWN((X2062*LOOKUP(X2062,{0,1950001,3300001,6950001,9000001,18000001,40000001},{0.05,0.1,0.2,0.23,0.33,0.4,0.45})-LOOKUP(X2062,{0,1950001,3300001,6950001,9000001,18000001,40000001},{0,97500,427500,636000,1536000,2796000,4796000}))*1.021,-2))</f>
        <v/>
      </c>
      <c r="AA2062" s="18">
        <f>MAX(0,ROUNDDOWN(M2062-J2062-430000-L2062-0,-3))</f>
        <v/>
      </c>
      <c r="AB2062" s="18">
        <f>MAX(0,ROUNDDOWN(M2062-J2062-430000-L2062-V2062,-3))</f>
        <v/>
      </c>
      <c r="AC2062" s="18">
        <f>IF(M2062&lt;=450000,0,MAX(0,ROUNDDOWN(AA2062*0.06-MIN(50000,AA2062)*0.03,-2))+MAX(0,ROUNDDOWN(AA2062*0.04-MIN(50000,AA2062)*0.02,-2)))</f>
        <v/>
      </c>
      <c r="AD2062" s="18">
        <f>IF(M2062&lt;=450000,0,MAX(0,ROUNDDOWN(AB2062*0.06-MIN(50000,AB2062)*0.03,-2))+MAX(0,ROUNDDOWN(AB2062*0.04-MIN(50000,AB2062)*0.02,-2)))</f>
        <v/>
      </c>
      <c r="AE2062" s="18">
        <f>Y2062-Z2062</f>
        <v/>
      </c>
      <c r="AF2062" s="18">
        <f>AC2062-AD2062</f>
        <v/>
      </c>
      <c r="AG2062" s="18">
        <f>AE2062+AF2062</f>
        <v/>
      </c>
      <c r="AH2062" s="20">
        <f>IF(W2062&lt;=0,0,LOOKUP(W2062,{0,1950001,3300001,6950001,9000001,18000001,40000001},{0.05,0.1,0.2,0.23,0.33,0.4,0.45}))</f>
        <v/>
      </c>
    </row>
    <row r="2063">
      <c r="A2063" t="inlineStr">
        <is>
          <t>1万円刻み 特例あり一般12万円</t>
        </is>
      </c>
      <c r="B2063" s="18">
        <f>'4_1万円刻み'!$A$661</f>
        <v/>
      </c>
      <c r="C2063" s="19" t="n">
        <v>2026</v>
      </c>
      <c r="D2063" t="inlineStr">
        <is>
          <t>はい</t>
        </is>
      </c>
      <c r="E2063" s="18" t="n">
        <v>120000</v>
      </c>
      <c r="F2063" s="18" t="n">
        <v>0</v>
      </c>
      <c r="G2063" s="18" t="n">
        <v>0</v>
      </c>
      <c r="H2063" s="18" t="n">
        <v>0</v>
      </c>
      <c r="I2063" s="18" t="n">
        <v>0</v>
      </c>
      <c r="J2063" s="18">
        <f>ROUND(MIN(B2063/12,650000)*12*0.0915+MIN(B2063/12,1390000)*12*(0.0504+0)+B2063*0.005,0)</f>
        <v/>
      </c>
      <c r="K2063" s="18" t="n">
        <v>0</v>
      </c>
      <c r="L2063" s="18" t="n">
        <v>0</v>
      </c>
      <c r="M2063" s="18">
        <f>ROUND(IF(C2063&gt;=2026,IF(B2063&lt;741000,0,IF(B2063&lt;2191000,B2063-740000,IF(B2063&lt;2193000,1451000,IF(B2063&lt;2196000,1453000,IF(B2063&lt;2200000,1456000,IF(B2063&lt;3600000,ROUNDDOWN(B2063/4,-3)*2.8-80000,IF(B2063&lt;6600000,ROUNDDOWN(B2063/4,-3)*3.2-440000,IF(B2063&lt;8500000,ROUNDDOWN(B2063*0.9,0)-1100000,B2063-1950000)))))))),IF(B2063&lt;651000,0,IF(B2063&lt;1900000,B2063-650000,IF(B2063&lt;3600000,ROUNDDOWN(B2063/4,-3)*2.8-80000,IF(B2063&lt;6600000,ROUNDDOWN(B2063/4,-3)*3.2-440000,IF(B2063&lt;8500000,ROUNDDOWN(B2063*0.9,0)-1100000,B2063-1950000)))))),0)</f>
        <v/>
      </c>
      <c r="N2063" s="18">
        <f>IF(M2063&gt;23500000,NA(),IF(C2063&gt;=2026,IF(M2063&lt;=4890000,1040000,IF(M2063&lt;=6550000,670000,620000)),IF(M2063&lt;=1320000,950000,IF(M2063&lt;=3360000,880000,IF(M2063&lt;=4890000,680000,IF(M2063&lt;=6550000,630000,580000))))))</f>
        <v/>
      </c>
      <c r="O2063" s="18">
        <f>IF(F2063&lt;=0,IF(AND(D2063="はい",C2063&gt;=2026,C2063&lt;=2027),IF(E2063&lt;=0,0,IF(E2063&lt;=30000,E2063,IF(E2063&lt;=60000,ROUNDUP(E2063/2,0)+15000,IF(E2063&lt;=120000,ROUNDUP(E2063/4,0)+30000,60000)))),IF(E2063&lt;=0,0,IF(E2063&lt;=20000,E2063,IF(E2063&lt;=40000,ROUNDUP(E2063/2,0)+10000,IF(E2063&lt;=80000,ROUNDUP(E2063/4,0)+20000,40000))))),IF(E2063&lt;=0,IF(F2063&lt;=0,0,IF(F2063&lt;=25000,F2063,IF(F2063&lt;=50000,ROUNDUP(F2063/2,0)+12500,IF(F2063&lt;=100000,ROUNDUP(F2063/4,0)+25000,50000)))),MAX(IF(F2063&lt;=0,0,IF(F2063&lt;=25000,F2063,IF(F2063&lt;=50000,ROUNDUP(F2063/2,0)+12500,IF(F2063&lt;=100000,ROUNDUP(F2063/4,0)+25000,50000)))),MIN(IF(AND(D2063="はい",C2063&gt;=2026,C2063&lt;=2027),IF(E2063&lt;=0,0,IF(E2063&lt;=30000,E2063,IF(E2063&lt;=60000,ROUNDUP(E2063/2,0)+15000,IF(E2063&lt;=120000,ROUNDUP(E2063/4,0)+30000,60000)))),IF(E2063&lt;=0,0,IF(E2063&lt;=20000,E2063,IF(E2063&lt;=40000,ROUNDUP(E2063/2,0)+10000,IF(E2063&lt;=80000,ROUNDUP(E2063/4,0)+20000,40000)))))+IF(F2063&lt;=0,0,IF(F2063&lt;=25000,F2063,IF(F2063&lt;=50000,ROUNDUP(F2063/2,0)+12500,IF(F2063&lt;=100000,ROUNDUP(F2063/4,0)+25000,50000)))),IF(AND(D2063="はい",C2063&gt;=2026,C2063&lt;=2027),60000,40000)))))</f>
        <v/>
      </c>
      <c r="P2063" s="18">
        <f>IF(G2063&lt;=0,0,IF(G2063&lt;=20000,G2063,IF(G2063&lt;=40000,ROUNDUP(G2063/2,0)+10000,IF(G2063&lt;=80000,ROUNDUP(G2063/4,0)+20000,40000))))</f>
        <v/>
      </c>
      <c r="Q2063" s="18">
        <f>IF(I2063&lt;=0,IF(H2063&lt;=0,0,IF(H2063&lt;=20000,H2063,IF(H2063&lt;=40000,ROUNDUP(H2063/2,0)+10000,IF(H2063&lt;=80000,ROUNDUP(H2063/4,0)+20000,40000)))),IF(H2063&lt;=0,IF(I2063&lt;=0,0,IF(I2063&lt;=25000,I2063,IF(I2063&lt;=50000,ROUNDUP(I2063/2,0)+12500,IF(I2063&lt;=100000,ROUNDUP(I2063/4,0)+25000,50000)))),MAX(IF(I2063&lt;=0,0,IF(I2063&lt;=25000,I2063,IF(I2063&lt;=50000,ROUNDUP(I2063/2,0)+12500,IF(I2063&lt;=100000,ROUNDUP(I2063/4,0)+25000,50000)))),MIN(IF(H2063&lt;=0,0,IF(H2063&lt;=20000,H2063,IF(H2063&lt;=40000,ROUNDUP(H2063/2,0)+10000,IF(H2063&lt;=80000,ROUNDUP(H2063/4,0)+20000,40000))))+IF(I2063&lt;=0,0,IF(I2063&lt;=25000,I2063,IF(I2063&lt;=50000,ROUNDUP(I2063/2,0)+12500,IF(I2063&lt;=100000,ROUNDUP(I2063/4,0)+25000,50000)))),40000))))</f>
        <v/>
      </c>
      <c r="R2063" s="18">
        <f>MIN(120000,O2063+P2063+Q2063)</f>
        <v/>
      </c>
      <c r="S2063" s="18">
        <f>IF(F2063&lt;=0,IF(E2063&lt;=0,0,IF(E2063&lt;=12000,E2063,IF(E2063&lt;=32000,ROUNDUP(E2063/2,0)+6000,IF(E2063&lt;=56000,ROUNDUP(E2063/4,0)+14000,28000)))),IF(E2063&lt;=0,IF(F2063&lt;=0,0,IF(F2063&lt;=15000,F2063,IF(F2063&lt;=40000,ROUNDUP(F2063/2,0)+7500,IF(F2063&lt;=70000,ROUNDUP(F2063/4,0)+17500,35000)))),MAX(IF(F2063&lt;=0,0,IF(F2063&lt;=15000,F2063,IF(F2063&lt;=40000,ROUNDUP(F2063/2,0)+7500,IF(F2063&lt;=70000,ROUNDUP(F2063/4,0)+17500,35000)))),MIN(IF(E2063&lt;=0,0,IF(E2063&lt;=12000,E2063,IF(E2063&lt;=32000,ROUNDUP(E2063/2,0)+6000,IF(E2063&lt;=56000,ROUNDUP(E2063/4,0)+14000,28000))))+IF(F2063&lt;=0,0,IF(F2063&lt;=15000,F2063,IF(F2063&lt;=40000,ROUNDUP(F2063/2,0)+7500,IF(F2063&lt;=70000,ROUNDUP(F2063/4,0)+17500,35000)))),28000))))</f>
        <v/>
      </c>
      <c r="T2063" s="18">
        <f>IF(G2063&lt;=0,0,IF(G2063&lt;=12000,G2063,IF(G2063&lt;=32000,ROUNDUP(G2063/2,0)+6000,IF(G2063&lt;=56000,ROUNDUP(G2063/4,0)+14000,28000))))</f>
        <v/>
      </c>
      <c r="U2063" s="18">
        <f>IF(I2063&lt;=0,IF(H2063&lt;=0,0,IF(H2063&lt;=12000,H2063,IF(H2063&lt;=32000,ROUNDUP(H2063/2,0)+6000,IF(H2063&lt;=56000,ROUNDUP(H2063/4,0)+14000,28000)))),IF(H2063&lt;=0,IF(I2063&lt;=0,0,IF(I2063&lt;=15000,I2063,IF(I2063&lt;=40000,ROUNDUP(I2063/2,0)+7500,IF(I2063&lt;=70000,ROUNDUP(I2063/4,0)+17500,35000)))),MAX(IF(I2063&lt;=0,0,IF(I2063&lt;=15000,I2063,IF(I2063&lt;=40000,ROUNDUP(I2063/2,0)+7500,IF(I2063&lt;=70000,ROUNDUP(I2063/4,0)+17500,35000)))),MIN(IF(H2063&lt;=0,0,IF(H2063&lt;=12000,H2063,IF(H2063&lt;=32000,ROUNDUP(H2063/2,0)+6000,IF(H2063&lt;=56000,ROUNDUP(H2063/4,0)+14000,28000))))+IF(I2063&lt;=0,0,IF(I2063&lt;=15000,I2063,IF(I2063&lt;=40000,ROUNDUP(I2063/2,0)+7500,IF(I2063&lt;=70000,ROUNDUP(I2063/4,0)+17500,35000)))),28000))))</f>
        <v/>
      </c>
      <c r="V2063" s="18">
        <f>MIN(70000,S2063+T2063+U2063)</f>
        <v/>
      </c>
      <c r="W2063" s="18">
        <f>MAX(0,ROUNDDOWN(M2063-J2063-N2063-K2063-0,-3))</f>
        <v/>
      </c>
      <c r="X2063" s="18">
        <f>MAX(0,ROUNDDOWN(M2063-J2063-N2063-K2063-R2063,-3))</f>
        <v/>
      </c>
      <c r="Y2063" s="18">
        <f>IF(W2063&lt;=0,0,ROUNDDOWN((W2063*LOOKUP(W2063,{0,1950001,3300001,6950001,9000001,18000001,40000001},{0.05,0.1,0.2,0.23,0.33,0.4,0.45})-LOOKUP(W2063,{0,1950001,3300001,6950001,9000001,18000001,40000001},{0,97500,427500,636000,1536000,2796000,4796000}))*1.021,-2))</f>
        <v/>
      </c>
      <c r="Z2063" s="18">
        <f>IF(X2063&lt;=0,0,ROUNDDOWN((X2063*LOOKUP(X2063,{0,1950001,3300001,6950001,9000001,18000001,40000001},{0.05,0.1,0.2,0.23,0.33,0.4,0.45})-LOOKUP(X2063,{0,1950001,3300001,6950001,9000001,18000001,40000001},{0,97500,427500,636000,1536000,2796000,4796000}))*1.021,-2))</f>
        <v/>
      </c>
      <c r="AA2063" s="18">
        <f>MAX(0,ROUNDDOWN(M2063-J2063-430000-L2063-0,-3))</f>
        <v/>
      </c>
      <c r="AB2063" s="18">
        <f>MAX(0,ROUNDDOWN(M2063-J2063-430000-L2063-V2063,-3))</f>
        <v/>
      </c>
      <c r="AC2063" s="18">
        <f>IF(M2063&lt;=450000,0,MAX(0,ROUNDDOWN(AA2063*0.06-MIN(50000,AA2063)*0.03,-2))+MAX(0,ROUNDDOWN(AA2063*0.04-MIN(50000,AA2063)*0.02,-2)))</f>
        <v/>
      </c>
      <c r="AD2063" s="18">
        <f>IF(M2063&lt;=450000,0,MAX(0,ROUNDDOWN(AB2063*0.06-MIN(50000,AB2063)*0.03,-2))+MAX(0,ROUNDDOWN(AB2063*0.04-MIN(50000,AB2063)*0.02,-2)))</f>
        <v/>
      </c>
      <c r="AE2063" s="18">
        <f>Y2063-Z2063</f>
        <v/>
      </c>
      <c r="AF2063" s="18">
        <f>AC2063-AD2063</f>
        <v/>
      </c>
      <c r="AG2063" s="18">
        <f>AE2063+AF2063</f>
        <v/>
      </c>
      <c r="AH2063" s="20">
        <f>IF(W2063&lt;=0,0,LOOKUP(W2063,{0,1950001,3300001,6950001,9000001,18000001,40000001},{0.05,0.1,0.2,0.23,0.33,0.4,0.45}))</f>
        <v/>
      </c>
    </row>
    <row r="2064">
      <c r="A2064" t="inlineStr">
        <is>
          <t>1万円刻み 3区分8万円ずつ</t>
        </is>
      </c>
      <c r="B2064" s="18">
        <f>'4_1万円刻み'!$A$662</f>
        <v/>
      </c>
      <c r="C2064" s="19" t="n">
        <v>2026</v>
      </c>
      <c r="D2064" t="inlineStr">
        <is>
          <t>いいえ</t>
        </is>
      </c>
      <c r="E2064" s="18" t="n">
        <v>80000</v>
      </c>
      <c r="F2064" s="18" t="n">
        <v>0</v>
      </c>
      <c r="G2064" s="18" t="n">
        <v>80000</v>
      </c>
      <c r="H2064" s="18" t="n">
        <v>80000</v>
      </c>
      <c r="I2064" s="18" t="n">
        <v>0</v>
      </c>
      <c r="J2064" s="18">
        <f>ROUND(MIN(B2064/12,650000)*12*0.0915+MIN(B2064/12,1390000)*12*(0.0504+0)+B2064*0.005,0)</f>
        <v/>
      </c>
      <c r="K2064" s="18" t="n">
        <v>0</v>
      </c>
      <c r="L2064" s="18" t="n">
        <v>0</v>
      </c>
      <c r="M2064" s="18">
        <f>ROUND(IF(C2064&gt;=2026,IF(B2064&lt;741000,0,IF(B2064&lt;2191000,B2064-740000,IF(B2064&lt;2193000,1451000,IF(B2064&lt;2196000,1453000,IF(B2064&lt;2200000,1456000,IF(B2064&lt;3600000,ROUNDDOWN(B2064/4,-3)*2.8-80000,IF(B2064&lt;6600000,ROUNDDOWN(B2064/4,-3)*3.2-440000,IF(B2064&lt;8500000,ROUNDDOWN(B2064*0.9,0)-1100000,B2064-1950000)))))))),IF(B2064&lt;651000,0,IF(B2064&lt;1900000,B2064-650000,IF(B2064&lt;3600000,ROUNDDOWN(B2064/4,-3)*2.8-80000,IF(B2064&lt;6600000,ROUNDDOWN(B2064/4,-3)*3.2-440000,IF(B2064&lt;8500000,ROUNDDOWN(B2064*0.9,0)-1100000,B2064-1950000)))))),0)</f>
        <v/>
      </c>
      <c r="N2064" s="18">
        <f>IF(M2064&gt;23500000,NA(),IF(C2064&gt;=2026,IF(M2064&lt;=4890000,1040000,IF(M2064&lt;=6550000,670000,620000)),IF(M2064&lt;=1320000,950000,IF(M2064&lt;=3360000,880000,IF(M2064&lt;=4890000,680000,IF(M2064&lt;=6550000,630000,580000))))))</f>
        <v/>
      </c>
      <c r="O2064" s="18">
        <f>IF(F2064&lt;=0,IF(AND(D2064="はい",C2064&gt;=2026,C2064&lt;=2027),IF(E2064&lt;=0,0,IF(E2064&lt;=30000,E2064,IF(E2064&lt;=60000,ROUNDUP(E2064/2,0)+15000,IF(E2064&lt;=120000,ROUNDUP(E2064/4,0)+30000,60000)))),IF(E2064&lt;=0,0,IF(E2064&lt;=20000,E2064,IF(E2064&lt;=40000,ROUNDUP(E2064/2,0)+10000,IF(E2064&lt;=80000,ROUNDUP(E2064/4,0)+20000,40000))))),IF(E2064&lt;=0,IF(F2064&lt;=0,0,IF(F2064&lt;=25000,F2064,IF(F2064&lt;=50000,ROUNDUP(F2064/2,0)+12500,IF(F2064&lt;=100000,ROUNDUP(F2064/4,0)+25000,50000)))),MAX(IF(F2064&lt;=0,0,IF(F2064&lt;=25000,F2064,IF(F2064&lt;=50000,ROUNDUP(F2064/2,0)+12500,IF(F2064&lt;=100000,ROUNDUP(F2064/4,0)+25000,50000)))),MIN(IF(AND(D2064="はい",C2064&gt;=2026,C2064&lt;=2027),IF(E2064&lt;=0,0,IF(E2064&lt;=30000,E2064,IF(E2064&lt;=60000,ROUNDUP(E2064/2,0)+15000,IF(E2064&lt;=120000,ROUNDUP(E2064/4,0)+30000,60000)))),IF(E2064&lt;=0,0,IF(E2064&lt;=20000,E2064,IF(E2064&lt;=40000,ROUNDUP(E2064/2,0)+10000,IF(E2064&lt;=80000,ROUNDUP(E2064/4,0)+20000,40000)))))+IF(F2064&lt;=0,0,IF(F2064&lt;=25000,F2064,IF(F2064&lt;=50000,ROUNDUP(F2064/2,0)+12500,IF(F2064&lt;=100000,ROUNDUP(F2064/4,0)+25000,50000)))),IF(AND(D2064="はい",C2064&gt;=2026,C2064&lt;=2027),60000,40000)))))</f>
        <v/>
      </c>
      <c r="P2064" s="18">
        <f>IF(G2064&lt;=0,0,IF(G2064&lt;=20000,G2064,IF(G2064&lt;=40000,ROUNDUP(G2064/2,0)+10000,IF(G2064&lt;=80000,ROUNDUP(G2064/4,0)+20000,40000))))</f>
        <v/>
      </c>
      <c r="Q2064" s="18">
        <f>IF(I2064&lt;=0,IF(H2064&lt;=0,0,IF(H2064&lt;=20000,H2064,IF(H2064&lt;=40000,ROUNDUP(H2064/2,0)+10000,IF(H2064&lt;=80000,ROUNDUP(H2064/4,0)+20000,40000)))),IF(H2064&lt;=0,IF(I2064&lt;=0,0,IF(I2064&lt;=25000,I2064,IF(I2064&lt;=50000,ROUNDUP(I2064/2,0)+12500,IF(I2064&lt;=100000,ROUNDUP(I2064/4,0)+25000,50000)))),MAX(IF(I2064&lt;=0,0,IF(I2064&lt;=25000,I2064,IF(I2064&lt;=50000,ROUNDUP(I2064/2,0)+12500,IF(I2064&lt;=100000,ROUNDUP(I2064/4,0)+25000,50000)))),MIN(IF(H2064&lt;=0,0,IF(H2064&lt;=20000,H2064,IF(H2064&lt;=40000,ROUNDUP(H2064/2,0)+10000,IF(H2064&lt;=80000,ROUNDUP(H2064/4,0)+20000,40000))))+IF(I2064&lt;=0,0,IF(I2064&lt;=25000,I2064,IF(I2064&lt;=50000,ROUNDUP(I2064/2,0)+12500,IF(I2064&lt;=100000,ROUNDUP(I2064/4,0)+25000,50000)))),40000))))</f>
        <v/>
      </c>
      <c r="R2064" s="18">
        <f>MIN(120000,O2064+P2064+Q2064)</f>
        <v/>
      </c>
      <c r="S2064" s="18">
        <f>IF(F2064&lt;=0,IF(E2064&lt;=0,0,IF(E2064&lt;=12000,E2064,IF(E2064&lt;=32000,ROUNDUP(E2064/2,0)+6000,IF(E2064&lt;=56000,ROUNDUP(E2064/4,0)+14000,28000)))),IF(E2064&lt;=0,IF(F2064&lt;=0,0,IF(F2064&lt;=15000,F2064,IF(F2064&lt;=40000,ROUNDUP(F2064/2,0)+7500,IF(F2064&lt;=70000,ROUNDUP(F2064/4,0)+17500,35000)))),MAX(IF(F2064&lt;=0,0,IF(F2064&lt;=15000,F2064,IF(F2064&lt;=40000,ROUNDUP(F2064/2,0)+7500,IF(F2064&lt;=70000,ROUNDUP(F2064/4,0)+17500,35000)))),MIN(IF(E2064&lt;=0,0,IF(E2064&lt;=12000,E2064,IF(E2064&lt;=32000,ROUNDUP(E2064/2,0)+6000,IF(E2064&lt;=56000,ROUNDUP(E2064/4,0)+14000,28000))))+IF(F2064&lt;=0,0,IF(F2064&lt;=15000,F2064,IF(F2064&lt;=40000,ROUNDUP(F2064/2,0)+7500,IF(F2064&lt;=70000,ROUNDUP(F2064/4,0)+17500,35000)))),28000))))</f>
        <v/>
      </c>
      <c r="T2064" s="18">
        <f>IF(G2064&lt;=0,0,IF(G2064&lt;=12000,G2064,IF(G2064&lt;=32000,ROUNDUP(G2064/2,0)+6000,IF(G2064&lt;=56000,ROUNDUP(G2064/4,0)+14000,28000))))</f>
        <v/>
      </c>
      <c r="U2064" s="18">
        <f>IF(I2064&lt;=0,IF(H2064&lt;=0,0,IF(H2064&lt;=12000,H2064,IF(H2064&lt;=32000,ROUNDUP(H2064/2,0)+6000,IF(H2064&lt;=56000,ROUNDUP(H2064/4,0)+14000,28000)))),IF(H2064&lt;=0,IF(I2064&lt;=0,0,IF(I2064&lt;=15000,I2064,IF(I2064&lt;=40000,ROUNDUP(I2064/2,0)+7500,IF(I2064&lt;=70000,ROUNDUP(I2064/4,0)+17500,35000)))),MAX(IF(I2064&lt;=0,0,IF(I2064&lt;=15000,I2064,IF(I2064&lt;=40000,ROUNDUP(I2064/2,0)+7500,IF(I2064&lt;=70000,ROUNDUP(I2064/4,0)+17500,35000)))),MIN(IF(H2064&lt;=0,0,IF(H2064&lt;=12000,H2064,IF(H2064&lt;=32000,ROUNDUP(H2064/2,0)+6000,IF(H2064&lt;=56000,ROUNDUP(H2064/4,0)+14000,28000))))+IF(I2064&lt;=0,0,IF(I2064&lt;=15000,I2064,IF(I2064&lt;=40000,ROUNDUP(I2064/2,0)+7500,IF(I2064&lt;=70000,ROUNDUP(I2064/4,0)+17500,35000)))),28000))))</f>
        <v/>
      </c>
      <c r="V2064" s="18">
        <f>MIN(70000,S2064+T2064+U2064)</f>
        <v/>
      </c>
      <c r="W2064" s="18">
        <f>MAX(0,ROUNDDOWN(M2064-J2064-N2064-K2064-0,-3))</f>
        <v/>
      </c>
      <c r="X2064" s="18">
        <f>MAX(0,ROUNDDOWN(M2064-J2064-N2064-K2064-R2064,-3))</f>
        <v/>
      </c>
      <c r="Y2064" s="18">
        <f>IF(W2064&lt;=0,0,ROUNDDOWN((W2064*LOOKUP(W2064,{0,1950001,3300001,6950001,9000001,18000001,40000001},{0.05,0.1,0.2,0.23,0.33,0.4,0.45})-LOOKUP(W2064,{0,1950001,3300001,6950001,9000001,18000001,40000001},{0,97500,427500,636000,1536000,2796000,4796000}))*1.021,-2))</f>
        <v/>
      </c>
      <c r="Z2064" s="18">
        <f>IF(X2064&lt;=0,0,ROUNDDOWN((X2064*LOOKUP(X2064,{0,1950001,3300001,6950001,9000001,18000001,40000001},{0.05,0.1,0.2,0.23,0.33,0.4,0.45})-LOOKUP(X2064,{0,1950001,3300001,6950001,9000001,18000001,40000001},{0,97500,427500,636000,1536000,2796000,4796000}))*1.021,-2))</f>
        <v/>
      </c>
      <c r="AA2064" s="18">
        <f>MAX(0,ROUNDDOWN(M2064-J2064-430000-L2064-0,-3))</f>
        <v/>
      </c>
      <c r="AB2064" s="18">
        <f>MAX(0,ROUNDDOWN(M2064-J2064-430000-L2064-V2064,-3))</f>
        <v/>
      </c>
      <c r="AC2064" s="18">
        <f>IF(M2064&lt;=450000,0,MAX(0,ROUNDDOWN(AA2064*0.06-MIN(50000,AA2064)*0.03,-2))+MAX(0,ROUNDDOWN(AA2064*0.04-MIN(50000,AA2064)*0.02,-2)))</f>
        <v/>
      </c>
      <c r="AD2064" s="18">
        <f>IF(M2064&lt;=450000,0,MAX(0,ROUNDDOWN(AB2064*0.06-MIN(50000,AB2064)*0.03,-2))+MAX(0,ROUNDDOWN(AB2064*0.04-MIN(50000,AB2064)*0.02,-2)))</f>
        <v/>
      </c>
      <c r="AE2064" s="18">
        <f>Y2064-Z2064</f>
        <v/>
      </c>
      <c r="AF2064" s="18">
        <f>AC2064-AD2064</f>
        <v/>
      </c>
      <c r="AG2064" s="18">
        <f>AE2064+AF2064</f>
        <v/>
      </c>
      <c r="AH2064" s="20">
        <f>IF(W2064&lt;=0,0,LOOKUP(W2064,{0,1950001,3300001,6950001,9000001,18000001,40000001},{0.05,0.1,0.2,0.23,0.33,0.4,0.45}))</f>
        <v/>
      </c>
    </row>
    <row r="2065">
      <c r="A2065" t="inlineStr">
        <is>
          <t>1万円刻み 一般8万円</t>
        </is>
      </c>
      <c r="B2065" s="18">
        <f>'4_1万円刻み'!$A$662</f>
        <v/>
      </c>
      <c r="C2065" s="19" t="n">
        <v>2026</v>
      </c>
      <c r="D2065" t="inlineStr">
        <is>
          <t>いいえ</t>
        </is>
      </c>
      <c r="E2065" s="18" t="n">
        <v>80000</v>
      </c>
      <c r="F2065" s="18" t="n">
        <v>0</v>
      </c>
      <c r="G2065" s="18" t="n">
        <v>0</v>
      </c>
      <c r="H2065" s="18" t="n">
        <v>0</v>
      </c>
      <c r="I2065" s="18" t="n">
        <v>0</v>
      </c>
      <c r="J2065" s="18">
        <f>ROUND(MIN(B2065/12,650000)*12*0.0915+MIN(B2065/12,1390000)*12*(0.0504+0)+B2065*0.005,0)</f>
        <v/>
      </c>
      <c r="K2065" s="18" t="n">
        <v>0</v>
      </c>
      <c r="L2065" s="18" t="n">
        <v>0</v>
      </c>
      <c r="M2065" s="18">
        <f>ROUND(IF(C2065&gt;=2026,IF(B2065&lt;741000,0,IF(B2065&lt;2191000,B2065-740000,IF(B2065&lt;2193000,1451000,IF(B2065&lt;2196000,1453000,IF(B2065&lt;2200000,1456000,IF(B2065&lt;3600000,ROUNDDOWN(B2065/4,-3)*2.8-80000,IF(B2065&lt;6600000,ROUNDDOWN(B2065/4,-3)*3.2-440000,IF(B2065&lt;8500000,ROUNDDOWN(B2065*0.9,0)-1100000,B2065-1950000)))))))),IF(B2065&lt;651000,0,IF(B2065&lt;1900000,B2065-650000,IF(B2065&lt;3600000,ROUNDDOWN(B2065/4,-3)*2.8-80000,IF(B2065&lt;6600000,ROUNDDOWN(B2065/4,-3)*3.2-440000,IF(B2065&lt;8500000,ROUNDDOWN(B2065*0.9,0)-1100000,B2065-1950000)))))),0)</f>
        <v/>
      </c>
      <c r="N2065" s="18">
        <f>IF(M2065&gt;23500000,NA(),IF(C2065&gt;=2026,IF(M2065&lt;=4890000,1040000,IF(M2065&lt;=6550000,670000,620000)),IF(M2065&lt;=1320000,950000,IF(M2065&lt;=3360000,880000,IF(M2065&lt;=4890000,680000,IF(M2065&lt;=6550000,630000,580000))))))</f>
        <v/>
      </c>
      <c r="O2065" s="18">
        <f>IF(F2065&lt;=0,IF(AND(D2065="はい",C2065&gt;=2026,C2065&lt;=2027),IF(E2065&lt;=0,0,IF(E2065&lt;=30000,E2065,IF(E2065&lt;=60000,ROUNDUP(E2065/2,0)+15000,IF(E2065&lt;=120000,ROUNDUP(E2065/4,0)+30000,60000)))),IF(E2065&lt;=0,0,IF(E2065&lt;=20000,E2065,IF(E2065&lt;=40000,ROUNDUP(E2065/2,0)+10000,IF(E2065&lt;=80000,ROUNDUP(E2065/4,0)+20000,40000))))),IF(E2065&lt;=0,IF(F2065&lt;=0,0,IF(F2065&lt;=25000,F2065,IF(F2065&lt;=50000,ROUNDUP(F2065/2,0)+12500,IF(F2065&lt;=100000,ROUNDUP(F2065/4,0)+25000,50000)))),MAX(IF(F2065&lt;=0,0,IF(F2065&lt;=25000,F2065,IF(F2065&lt;=50000,ROUNDUP(F2065/2,0)+12500,IF(F2065&lt;=100000,ROUNDUP(F2065/4,0)+25000,50000)))),MIN(IF(AND(D2065="はい",C2065&gt;=2026,C2065&lt;=2027),IF(E2065&lt;=0,0,IF(E2065&lt;=30000,E2065,IF(E2065&lt;=60000,ROUNDUP(E2065/2,0)+15000,IF(E2065&lt;=120000,ROUNDUP(E2065/4,0)+30000,60000)))),IF(E2065&lt;=0,0,IF(E2065&lt;=20000,E2065,IF(E2065&lt;=40000,ROUNDUP(E2065/2,0)+10000,IF(E2065&lt;=80000,ROUNDUP(E2065/4,0)+20000,40000)))))+IF(F2065&lt;=0,0,IF(F2065&lt;=25000,F2065,IF(F2065&lt;=50000,ROUNDUP(F2065/2,0)+12500,IF(F2065&lt;=100000,ROUNDUP(F2065/4,0)+25000,50000)))),IF(AND(D2065="はい",C2065&gt;=2026,C2065&lt;=2027),60000,40000)))))</f>
        <v/>
      </c>
      <c r="P2065" s="18">
        <f>IF(G2065&lt;=0,0,IF(G2065&lt;=20000,G2065,IF(G2065&lt;=40000,ROUNDUP(G2065/2,0)+10000,IF(G2065&lt;=80000,ROUNDUP(G2065/4,0)+20000,40000))))</f>
        <v/>
      </c>
      <c r="Q2065" s="18">
        <f>IF(I2065&lt;=0,IF(H2065&lt;=0,0,IF(H2065&lt;=20000,H2065,IF(H2065&lt;=40000,ROUNDUP(H2065/2,0)+10000,IF(H2065&lt;=80000,ROUNDUP(H2065/4,0)+20000,40000)))),IF(H2065&lt;=0,IF(I2065&lt;=0,0,IF(I2065&lt;=25000,I2065,IF(I2065&lt;=50000,ROUNDUP(I2065/2,0)+12500,IF(I2065&lt;=100000,ROUNDUP(I2065/4,0)+25000,50000)))),MAX(IF(I2065&lt;=0,0,IF(I2065&lt;=25000,I2065,IF(I2065&lt;=50000,ROUNDUP(I2065/2,0)+12500,IF(I2065&lt;=100000,ROUNDUP(I2065/4,0)+25000,50000)))),MIN(IF(H2065&lt;=0,0,IF(H2065&lt;=20000,H2065,IF(H2065&lt;=40000,ROUNDUP(H2065/2,0)+10000,IF(H2065&lt;=80000,ROUNDUP(H2065/4,0)+20000,40000))))+IF(I2065&lt;=0,0,IF(I2065&lt;=25000,I2065,IF(I2065&lt;=50000,ROUNDUP(I2065/2,0)+12500,IF(I2065&lt;=100000,ROUNDUP(I2065/4,0)+25000,50000)))),40000))))</f>
        <v/>
      </c>
      <c r="R2065" s="18">
        <f>MIN(120000,O2065+P2065+Q2065)</f>
        <v/>
      </c>
      <c r="S2065" s="18">
        <f>IF(F2065&lt;=0,IF(E2065&lt;=0,0,IF(E2065&lt;=12000,E2065,IF(E2065&lt;=32000,ROUNDUP(E2065/2,0)+6000,IF(E2065&lt;=56000,ROUNDUP(E2065/4,0)+14000,28000)))),IF(E2065&lt;=0,IF(F2065&lt;=0,0,IF(F2065&lt;=15000,F2065,IF(F2065&lt;=40000,ROUNDUP(F2065/2,0)+7500,IF(F2065&lt;=70000,ROUNDUP(F2065/4,0)+17500,35000)))),MAX(IF(F2065&lt;=0,0,IF(F2065&lt;=15000,F2065,IF(F2065&lt;=40000,ROUNDUP(F2065/2,0)+7500,IF(F2065&lt;=70000,ROUNDUP(F2065/4,0)+17500,35000)))),MIN(IF(E2065&lt;=0,0,IF(E2065&lt;=12000,E2065,IF(E2065&lt;=32000,ROUNDUP(E2065/2,0)+6000,IF(E2065&lt;=56000,ROUNDUP(E2065/4,0)+14000,28000))))+IF(F2065&lt;=0,0,IF(F2065&lt;=15000,F2065,IF(F2065&lt;=40000,ROUNDUP(F2065/2,0)+7500,IF(F2065&lt;=70000,ROUNDUP(F2065/4,0)+17500,35000)))),28000))))</f>
        <v/>
      </c>
      <c r="T2065" s="18">
        <f>IF(G2065&lt;=0,0,IF(G2065&lt;=12000,G2065,IF(G2065&lt;=32000,ROUNDUP(G2065/2,0)+6000,IF(G2065&lt;=56000,ROUNDUP(G2065/4,0)+14000,28000))))</f>
        <v/>
      </c>
      <c r="U2065" s="18">
        <f>IF(I2065&lt;=0,IF(H2065&lt;=0,0,IF(H2065&lt;=12000,H2065,IF(H2065&lt;=32000,ROUNDUP(H2065/2,0)+6000,IF(H2065&lt;=56000,ROUNDUP(H2065/4,0)+14000,28000)))),IF(H2065&lt;=0,IF(I2065&lt;=0,0,IF(I2065&lt;=15000,I2065,IF(I2065&lt;=40000,ROUNDUP(I2065/2,0)+7500,IF(I2065&lt;=70000,ROUNDUP(I2065/4,0)+17500,35000)))),MAX(IF(I2065&lt;=0,0,IF(I2065&lt;=15000,I2065,IF(I2065&lt;=40000,ROUNDUP(I2065/2,0)+7500,IF(I2065&lt;=70000,ROUNDUP(I2065/4,0)+17500,35000)))),MIN(IF(H2065&lt;=0,0,IF(H2065&lt;=12000,H2065,IF(H2065&lt;=32000,ROUNDUP(H2065/2,0)+6000,IF(H2065&lt;=56000,ROUNDUP(H2065/4,0)+14000,28000))))+IF(I2065&lt;=0,0,IF(I2065&lt;=15000,I2065,IF(I2065&lt;=40000,ROUNDUP(I2065/2,0)+7500,IF(I2065&lt;=70000,ROUNDUP(I2065/4,0)+17500,35000)))),28000))))</f>
        <v/>
      </c>
      <c r="V2065" s="18">
        <f>MIN(70000,S2065+T2065+U2065)</f>
        <v/>
      </c>
      <c r="W2065" s="18">
        <f>MAX(0,ROUNDDOWN(M2065-J2065-N2065-K2065-0,-3))</f>
        <v/>
      </c>
      <c r="X2065" s="18">
        <f>MAX(0,ROUNDDOWN(M2065-J2065-N2065-K2065-R2065,-3))</f>
        <v/>
      </c>
      <c r="Y2065" s="18">
        <f>IF(W2065&lt;=0,0,ROUNDDOWN((W2065*LOOKUP(W2065,{0,1950001,3300001,6950001,9000001,18000001,40000001},{0.05,0.1,0.2,0.23,0.33,0.4,0.45})-LOOKUP(W2065,{0,1950001,3300001,6950001,9000001,18000001,40000001},{0,97500,427500,636000,1536000,2796000,4796000}))*1.021,-2))</f>
        <v/>
      </c>
      <c r="Z2065" s="18">
        <f>IF(X2065&lt;=0,0,ROUNDDOWN((X2065*LOOKUP(X2065,{0,1950001,3300001,6950001,9000001,18000001,40000001},{0.05,0.1,0.2,0.23,0.33,0.4,0.45})-LOOKUP(X2065,{0,1950001,3300001,6950001,9000001,18000001,40000001},{0,97500,427500,636000,1536000,2796000,4796000}))*1.021,-2))</f>
        <v/>
      </c>
      <c r="AA2065" s="18">
        <f>MAX(0,ROUNDDOWN(M2065-J2065-430000-L2065-0,-3))</f>
        <v/>
      </c>
      <c r="AB2065" s="18">
        <f>MAX(0,ROUNDDOWN(M2065-J2065-430000-L2065-V2065,-3))</f>
        <v/>
      </c>
      <c r="AC2065" s="18">
        <f>IF(M2065&lt;=450000,0,MAX(0,ROUNDDOWN(AA2065*0.06-MIN(50000,AA2065)*0.03,-2))+MAX(0,ROUNDDOWN(AA2065*0.04-MIN(50000,AA2065)*0.02,-2)))</f>
        <v/>
      </c>
      <c r="AD2065" s="18">
        <f>IF(M2065&lt;=450000,0,MAX(0,ROUNDDOWN(AB2065*0.06-MIN(50000,AB2065)*0.03,-2))+MAX(0,ROUNDDOWN(AB2065*0.04-MIN(50000,AB2065)*0.02,-2)))</f>
        <v/>
      </c>
      <c r="AE2065" s="18">
        <f>Y2065-Z2065</f>
        <v/>
      </c>
      <c r="AF2065" s="18">
        <f>AC2065-AD2065</f>
        <v/>
      </c>
      <c r="AG2065" s="18">
        <f>AE2065+AF2065</f>
        <v/>
      </c>
      <c r="AH2065" s="20">
        <f>IF(W2065&lt;=0,0,LOOKUP(W2065,{0,1950001,3300001,6950001,9000001,18000001,40000001},{0.05,0.1,0.2,0.23,0.33,0.4,0.45}))</f>
        <v/>
      </c>
    </row>
    <row r="2066">
      <c r="A2066" t="inlineStr">
        <is>
          <t>1万円刻み 特例あり一般12万円</t>
        </is>
      </c>
      <c r="B2066" s="18">
        <f>'4_1万円刻み'!$A$662</f>
        <v/>
      </c>
      <c r="C2066" s="19" t="n">
        <v>2026</v>
      </c>
      <c r="D2066" t="inlineStr">
        <is>
          <t>はい</t>
        </is>
      </c>
      <c r="E2066" s="18" t="n">
        <v>120000</v>
      </c>
      <c r="F2066" s="18" t="n">
        <v>0</v>
      </c>
      <c r="G2066" s="18" t="n">
        <v>0</v>
      </c>
      <c r="H2066" s="18" t="n">
        <v>0</v>
      </c>
      <c r="I2066" s="18" t="n">
        <v>0</v>
      </c>
      <c r="J2066" s="18">
        <f>ROUND(MIN(B2066/12,650000)*12*0.0915+MIN(B2066/12,1390000)*12*(0.0504+0)+B2066*0.005,0)</f>
        <v/>
      </c>
      <c r="K2066" s="18" t="n">
        <v>0</v>
      </c>
      <c r="L2066" s="18" t="n">
        <v>0</v>
      </c>
      <c r="M2066" s="18">
        <f>ROUND(IF(C2066&gt;=2026,IF(B2066&lt;741000,0,IF(B2066&lt;2191000,B2066-740000,IF(B2066&lt;2193000,1451000,IF(B2066&lt;2196000,1453000,IF(B2066&lt;2200000,1456000,IF(B2066&lt;3600000,ROUNDDOWN(B2066/4,-3)*2.8-80000,IF(B2066&lt;6600000,ROUNDDOWN(B2066/4,-3)*3.2-440000,IF(B2066&lt;8500000,ROUNDDOWN(B2066*0.9,0)-1100000,B2066-1950000)))))))),IF(B2066&lt;651000,0,IF(B2066&lt;1900000,B2066-650000,IF(B2066&lt;3600000,ROUNDDOWN(B2066/4,-3)*2.8-80000,IF(B2066&lt;6600000,ROUNDDOWN(B2066/4,-3)*3.2-440000,IF(B2066&lt;8500000,ROUNDDOWN(B2066*0.9,0)-1100000,B2066-1950000)))))),0)</f>
        <v/>
      </c>
      <c r="N2066" s="18">
        <f>IF(M2066&gt;23500000,NA(),IF(C2066&gt;=2026,IF(M2066&lt;=4890000,1040000,IF(M2066&lt;=6550000,670000,620000)),IF(M2066&lt;=1320000,950000,IF(M2066&lt;=3360000,880000,IF(M2066&lt;=4890000,680000,IF(M2066&lt;=6550000,630000,580000))))))</f>
        <v/>
      </c>
      <c r="O2066" s="18">
        <f>IF(F2066&lt;=0,IF(AND(D2066="はい",C2066&gt;=2026,C2066&lt;=2027),IF(E2066&lt;=0,0,IF(E2066&lt;=30000,E2066,IF(E2066&lt;=60000,ROUNDUP(E2066/2,0)+15000,IF(E2066&lt;=120000,ROUNDUP(E2066/4,0)+30000,60000)))),IF(E2066&lt;=0,0,IF(E2066&lt;=20000,E2066,IF(E2066&lt;=40000,ROUNDUP(E2066/2,0)+10000,IF(E2066&lt;=80000,ROUNDUP(E2066/4,0)+20000,40000))))),IF(E2066&lt;=0,IF(F2066&lt;=0,0,IF(F2066&lt;=25000,F2066,IF(F2066&lt;=50000,ROUNDUP(F2066/2,0)+12500,IF(F2066&lt;=100000,ROUNDUP(F2066/4,0)+25000,50000)))),MAX(IF(F2066&lt;=0,0,IF(F2066&lt;=25000,F2066,IF(F2066&lt;=50000,ROUNDUP(F2066/2,0)+12500,IF(F2066&lt;=100000,ROUNDUP(F2066/4,0)+25000,50000)))),MIN(IF(AND(D2066="はい",C2066&gt;=2026,C2066&lt;=2027),IF(E2066&lt;=0,0,IF(E2066&lt;=30000,E2066,IF(E2066&lt;=60000,ROUNDUP(E2066/2,0)+15000,IF(E2066&lt;=120000,ROUNDUP(E2066/4,0)+30000,60000)))),IF(E2066&lt;=0,0,IF(E2066&lt;=20000,E2066,IF(E2066&lt;=40000,ROUNDUP(E2066/2,0)+10000,IF(E2066&lt;=80000,ROUNDUP(E2066/4,0)+20000,40000)))))+IF(F2066&lt;=0,0,IF(F2066&lt;=25000,F2066,IF(F2066&lt;=50000,ROUNDUP(F2066/2,0)+12500,IF(F2066&lt;=100000,ROUNDUP(F2066/4,0)+25000,50000)))),IF(AND(D2066="はい",C2066&gt;=2026,C2066&lt;=2027),60000,40000)))))</f>
        <v/>
      </c>
      <c r="P2066" s="18">
        <f>IF(G2066&lt;=0,0,IF(G2066&lt;=20000,G2066,IF(G2066&lt;=40000,ROUNDUP(G2066/2,0)+10000,IF(G2066&lt;=80000,ROUNDUP(G2066/4,0)+20000,40000))))</f>
        <v/>
      </c>
      <c r="Q2066" s="18">
        <f>IF(I2066&lt;=0,IF(H2066&lt;=0,0,IF(H2066&lt;=20000,H2066,IF(H2066&lt;=40000,ROUNDUP(H2066/2,0)+10000,IF(H2066&lt;=80000,ROUNDUP(H2066/4,0)+20000,40000)))),IF(H2066&lt;=0,IF(I2066&lt;=0,0,IF(I2066&lt;=25000,I2066,IF(I2066&lt;=50000,ROUNDUP(I2066/2,0)+12500,IF(I2066&lt;=100000,ROUNDUP(I2066/4,0)+25000,50000)))),MAX(IF(I2066&lt;=0,0,IF(I2066&lt;=25000,I2066,IF(I2066&lt;=50000,ROUNDUP(I2066/2,0)+12500,IF(I2066&lt;=100000,ROUNDUP(I2066/4,0)+25000,50000)))),MIN(IF(H2066&lt;=0,0,IF(H2066&lt;=20000,H2066,IF(H2066&lt;=40000,ROUNDUP(H2066/2,0)+10000,IF(H2066&lt;=80000,ROUNDUP(H2066/4,0)+20000,40000))))+IF(I2066&lt;=0,0,IF(I2066&lt;=25000,I2066,IF(I2066&lt;=50000,ROUNDUP(I2066/2,0)+12500,IF(I2066&lt;=100000,ROUNDUP(I2066/4,0)+25000,50000)))),40000))))</f>
        <v/>
      </c>
      <c r="R2066" s="18">
        <f>MIN(120000,O2066+P2066+Q2066)</f>
        <v/>
      </c>
      <c r="S2066" s="18">
        <f>IF(F2066&lt;=0,IF(E2066&lt;=0,0,IF(E2066&lt;=12000,E2066,IF(E2066&lt;=32000,ROUNDUP(E2066/2,0)+6000,IF(E2066&lt;=56000,ROUNDUP(E2066/4,0)+14000,28000)))),IF(E2066&lt;=0,IF(F2066&lt;=0,0,IF(F2066&lt;=15000,F2066,IF(F2066&lt;=40000,ROUNDUP(F2066/2,0)+7500,IF(F2066&lt;=70000,ROUNDUP(F2066/4,0)+17500,35000)))),MAX(IF(F2066&lt;=0,0,IF(F2066&lt;=15000,F2066,IF(F2066&lt;=40000,ROUNDUP(F2066/2,0)+7500,IF(F2066&lt;=70000,ROUNDUP(F2066/4,0)+17500,35000)))),MIN(IF(E2066&lt;=0,0,IF(E2066&lt;=12000,E2066,IF(E2066&lt;=32000,ROUNDUP(E2066/2,0)+6000,IF(E2066&lt;=56000,ROUNDUP(E2066/4,0)+14000,28000))))+IF(F2066&lt;=0,0,IF(F2066&lt;=15000,F2066,IF(F2066&lt;=40000,ROUNDUP(F2066/2,0)+7500,IF(F2066&lt;=70000,ROUNDUP(F2066/4,0)+17500,35000)))),28000))))</f>
        <v/>
      </c>
      <c r="T2066" s="18">
        <f>IF(G2066&lt;=0,0,IF(G2066&lt;=12000,G2066,IF(G2066&lt;=32000,ROUNDUP(G2066/2,0)+6000,IF(G2066&lt;=56000,ROUNDUP(G2066/4,0)+14000,28000))))</f>
        <v/>
      </c>
      <c r="U2066" s="18">
        <f>IF(I2066&lt;=0,IF(H2066&lt;=0,0,IF(H2066&lt;=12000,H2066,IF(H2066&lt;=32000,ROUNDUP(H2066/2,0)+6000,IF(H2066&lt;=56000,ROUNDUP(H2066/4,0)+14000,28000)))),IF(H2066&lt;=0,IF(I2066&lt;=0,0,IF(I2066&lt;=15000,I2066,IF(I2066&lt;=40000,ROUNDUP(I2066/2,0)+7500,IF(I2066&lt;=70000,ROUNDUP(I2066/4,0)+17500,35000)))),MAX(IF(I2066&lt;=0,0,IF(I2066&lt;=15000,I2066,IF(I2066&lt;=40000,ROUNDUP(I2066/2,0)+7500,IF(I2066&lt;=70000,ROUNDUP(I2066/4,0)+17500,35000)))),MIN(IF(H2066&lt;=0,0,IF(H2066&lt;=12000,H2066,IF(H2066&lt;=32000,ROUNDUP(H2066/2,0)+6000,IF(H2066&lt;=56000,ROUNDUP(H2066/4,0)+14000,28000))))+IF(I2066&lt;=0,0,IF(I2066&lt;=15000,I2066,IF(I2066&lt;=40000,ROUNDUP(I2066/2,0)+7500,IF(I2066&lt;=70000,ROUNDUP(I2066/4,0)+17500,35000)))),28000))))</f>
        <v/>
      </c>
      <c r="V2066" s="18">
        <f>MIN(70000,S2066+T2066+U2066)</f>
        <v/>
      </c>
      <c r="W2066" s="18">
        <f>MAX(0,ROUNDDOWN(M2066-J2066-N2066-K2066-0,-3))</f>
        <v/>
      </c>
      <c r="X2066" s="18">
        <f>MAX(0,ROUNDDOWN(M2066-J2066-N2066-K2066-R2066,-3))</f>
        <v/>
      </c>
      <c r="Y2066" s="18">
        <f>IF(W2066&lt;=0,0,ROUNDDOWN((W2066*LOOKUP(W2066,{0,1950001,3300001,6950001,9000001,18000001,40000001},{0.05,0.1,0.2,0.23,0.33,0.4,0.45})-LOOKUP(W2066,{0,1950001,3300001,6950001,9000001,18000001,40000001},{0,97500,427500,636000,1536000,2796000,4796000}))*1.021,-2))</f>
        <v/>
      </c>
      <c r="Z2066" s="18">
        <f>IF(X2066&lt;=0,0,ROUNDDOWN((X2066*LOOKUP(X2066,{0,1950001,3300001,6950001,9000001,18000001,40000001},{0.05,0.1,0.2,0.23,0.33,0.4,0.45})-LOOKUP(X2066,{0,1950001,3300001,6950001,9000001,18000001,40000001},{0,97500,427500,636000,1536000,2796000,4796000}))*1.021,-2))</f>
        <v/>
      </c>
      <c r="AA2066" s="18">
        <f>MAX(0,ROUNDDOWN(M2066-J2066-430000-L2066-0,-3))</f>
        <v/>
      </c>
      <c r="AB2066" s="18">
        <f>MAX(0,ROUNDDOWN(M2066-J2066-430000-L2066-V2066,-3))</f>
        <v/>
      </c>
      <c r="AC2066" s="18">
        <f>IF(M2066&lt;=450000,0,MAX(0,ROUNDDOWN(AA2066*0.06-MIN(50000,AA2066)*0.03,-2))+MAX(0,ROUNDDOWN(AA2066*0.04-MIN(50000,AA2066)*0.02,-2)))</f>
        <v/>
      </c>
      <c r="AD2066" s="18">
        <f>IF(M2066&lt;=450000,0,MAX(0,ROUNDDOWN(AB2066*0.06-MIN(50000,AB2066)*0.03,-2))+MAX(0,ROUNDDOWN(AB2066*0.04-MIN(50000,AB2066)*0.02,-2)))</f>
        <v/>
      </c>
      <c r="AE2066" s="18">
        <f>Y2066-Z2066</f>
        <v/>
      </c>
      <c r="AF2066" s="18">
        <f>AC2066-AD2066</f>
        <v/>
      </c>
      <c r="AG2066" s="18">
        <f>AE2066+AF2066</f>
        <v/>
      </c>
      <c r="AH2066" s="20">
        <f>IF(W2066&lt;=0,0,LOOKUP(W2066,{0,1950001,3300001,6950001,9000001,18000001,40000001},{0.05,0.1,0.2,0.23,0.33,0.4,0.45}))</f>
        <v/>
      </c>
    </row>
    <row r="2067">
      <c r="A2067" t="inlineStr">
        <is>
          <t>1万円刻み 3区分8万円ずつ</t>
        </is>
      </c>
      <c r="B2067" s="18">
        <f>'4_1万円刻み'!$A$663</f>
        <v/>
      </c>
      <c r="C2067" s="19" t="n">
        <v>2026</v>
      </c>
      <c r="D2067" t="inlineStr">
        <is>
          <t>いいえ</t>
        </is>
      </c>
      <c r="E2067" s="18" t="n">
        <v>80000</v>
      </c>
      <c r="F2067" s="18" t="n">
        <v>0</v>
      </c>
      <c r="G2067" s="18" t="n">
        <v>80000</v>
      </c>
      <c r="H2067" s="18" t="n">
        <v>80000</v>
      </c>
      <c r="I2067" s="18" t="n">
        <v>0</v>
      </c>
      <c r="J2067" s="18">
        <f>ROUND(MIN(B2067/12,650000)*12*0.0915+MIN(B2067/12,1390000)*12*(0.0504+0)+B2067*0.005,0)</f>
        <v/>
      </c>
      <c r="K2067" s="18" t="n">
        <v>0</v>
      </c>
      <c r="L2067" s="18" t="n">
        <v>0</v>
      </c>
      <c r="M2067" s="18">
        <f>ROUND(IF(C2067&gt;=2026,IF(B2067&lt;741000,0,IF(B2067&lt;2191000,B2067-740000,IF(B2067&lt;2193000,1451000,IF(B2067&lt;2196000,1453000,IF(B2067&lt;2200000,1456000,IF(B2067&lt;3600000,ROUNDDOWN(B2067/4,-3)*2.8-80000,IF(B2067&lt;6600000,ROUNDDOWN(B2067/4,-3)*3.2-440000,IF(B2067&lt;8500000,ROUNDDOWN(B2067*0.9,0)-1100000,B2067-1950000)))))))),IF(B2067&lt;651000,0,IF(B2067&lt;1900000,B2067-650000,IF(B2067&lt;3600000,ROUNDDOWN(B2067/4,-3)*2.8-80000,IF(B2067&lt;6600000,ROUNDDOWN(B2067/4,-3)*3.2-440000,IF(B2067&lt;8500000,ROUNDDOWN(B2067*0.9,0)-1100000,B2067-1950000)))))),0)</f>
        <v/>
      </c>
      <c r="N2067" s="18">
        <f>IF(M2067&gt;23500000,NA(),IF(C2067&gt;=2026,IF(M2067&lt;=4890000,1040000,IF(M2067&lt;=6550000,670000,620000)),IF(M2067&lt;=1320000,950000,IF(M2067&lt;=3360000,880000,IF(M2067&lt;=4890000,680000,IF(M2067&lt;=6550000,630000,580000))))))</f>
        <v/>
      </c>
      <c r="O2067" s="18">
        <f>IF(F2067&lt;=0,IF(AND(D2067="はい",C2067&gt;=2026,C2067&lt;=2027),IF(E2067&lt;=0,0,IF(E2067&lt;=30000,E2067,IF(E2067&lt;=60000,ROUNDUP(E2067/2,0)+15000,IF(E2067&lt;=120000,ROUNDUP(E2067/4,0)+30000,60000)))),IF(E2067&lt;=0,0,IF(E2067&lt;=20000,E2067,IF(E2067&lt;=40000,ROUNDUP(E2067/2,0)+10000,IF(E2067&lt;=80000,ROUNDUP(E2067/4,0)+20000,40000))))),IF(E2067&lt;=0,IF(F2067&lt;=0,0,IF(F2067&lt;=25000,F2067,IF(F2067&lt;=50000,ROUNDUP(F2067/2,0)+12500,IF(F2067&lt;=100000,ROUNDUP(F2067/4,0)+25000,50000)))),MAX(IF(F2067&lt;=0,0,IF(F2067&lt;=25000,F2067,IF(F2067&lt;=50000,ROUNDUP(F2067/2,0)+12500,IF(F2067&lt;=100000,ROUNDUP(F2067/4,0)+25000,50000)))),MIN(IF(AND(D2067="はい",C2067&gt;=2026,C2067&lt;=2027),IF(E2067&lt;=0,0,IF(E2067&lt;=30000,E2067,IF(E2067&lt;=60000,ROUNDUP(E2067/2,0)+15000,IF(E2067&lt;=120000,ROUNDUP(E2067/4,0)+30000,60000)))),IF(E2067&lt;=0,0,IF(E2067&lt;=20000,E2067,IF(E2067&lt;=40000,ROUNDUP(E2067/2,0)+10000,IF(E2067&lt;=80000,ROUNDUP(E2067/4,0)+20000,40000)))))+IF(F2067&lt;=0,0,IF(F2067&lt;=25000,F2067,IF(F2067&lt;=50000,ROUNDUP(F2067/2,0)+12500,IF(F2067&lt;=100000,ROUNDUP(F2067/4,0)+25000,50000)))),IF(AND(D2067="はい",C2067&gt;=2026,C2067&lt;=2027),60000,40000)))))</f>
        <v/>
      </c>
      <c r="P2067" s="18">
        <f>IF(G2067&lt;=0,0,IF(G2067&lt;=20000,G2067,IF(G2067&lt;=40000,ROUNDUP(G2067/2,0)+10000,IF(G2067&lt;=80000,ROUNDUP(G2067/4,0)+20000,40000))))</f>
        <v/>
      </c>
      <c r="Q2067" s="18">
        <f>IF(I2067&lt;=0,IF(H2067&lt;=0,0,IF(H2067&lt;=20000,H2067,IF(H2067&lt;=40000,ROUNDUP(H2067/2,0)+10000,IF(H2067&lt;=80000,ROUNDUP(H2067/4,0)+20000,40000)))),IF(H2067&lt;=0,IF(I2067&lt;=0,0,IF(I2067&lt;=25000,I2067,IF(I2067&lt;=50000,ROUNDUP(I2067/2,0)+12500,IF(I2067&lt;=100000,ROUNDUP(I2067/4,0)+25000,50000)))),MAX(IF(I2067&lt;=0,0,IF(I2067&lt;=25000,I2067,IF(I2067&lt;=50000,ROUNDUP(I2067/2,0)+12500,IF(I2067&lt;=100000,ROUNDUP(I2067/4,0)+25000,50000)))),MIN(IF(H2067&lt;=0,0,IF(H2067&lt;=20000,H2067,IF(H2067&lt;=40000,ROUNDUP(H2067/2,0)+10000,IF(H2067&lt;=80000,ROUNDUP(H2067/4,0)+20000,40000))))+IF(I2067&lt;=0,0,IF(I2067&lt;=25000,I2067,IF(I2067&lt;=50000,ROUNDUP(I2067/2,0)+12500,IF(I2067&lt;=100000,ROUNDUP(I2067/4,0)+25000,50000)))),40000))))</f>
        <v/>
      </c>
      <c r="R2067" s="18">
        <f>MIN(120000,O2067+P2067+Q2067)</f>
        <v/>
      </c>
      <c r="S2067" s="18">
        <f>IF(F2067&lt;=0,IF(E2067&lt;=0,0,IF(E2067&lt;=12000,E2067,IF(E2067&lt;=32000,ROUNDUP(E2067/2,0)+6000,IF(E2067&lt;=56000,ROUNDUP(E2067/4,0)+14000,28000)))),IF(E2067&lt;=0,IF(F2067&lt;=0,0,IF(F2067&lt;=15000,F2067,IF(F2067&lt;=40000,ROUNDUP(F2067/2,0)+7500,IF(F2067&lt;=70000,ROUNDUP(F2067/4,0)+17500,35000)))),MAX(IF(F2067&lt;=0,0,IF(F2067&lt;=15000,F2067,IF(F2067&lt;=40000,ROUNDUP(F2067/2,0)+7500,IF(F2067&lt;=70000,ROUNDUP(F2067/4,0)+17500,35000)))),MIN(IF(E2067&lt;=0,0,IF(E2067&lt;=12000,E2067,IF(E2067&lt;=32000,ROUNDUP(E2067/2,0)+6000,IF(E2067&lt;=56000,ROUNDUP(E2067/4,0)+14000,28000))))+IF(F2067&lt;=0,0,IF(F2067&lt;=15000,F2067,IF(F2067&lt;=40000,ROUNDUP(F2067/2,0)+7500,IF(F2067&lt;=70000,ROUNDUP(F2067/4,0)+17500,35000)))),28000))))</f>
        <v/>
      </c>
      <c r="T2067" s="18">
        <f>IF(G2067&lt;=0,0,IF(G2067&lt;=12000,G2067,IF(G2067&lt;=32000,ROUNDUP(G2067/2,0)+6000,IF(G2067&lt;=56000,ROUNDUP(G2067/4,0)+14000,28000))))</f>
        <v/>
      </c>
      <c r="U2067" s="18">
        <f>IF(I2067&lt;=0,IF(H2067&lt;=0,0,IF(H2067&lt;=12000,H2067,IF(H2067&lt;=32000,ROUNDUP(H2067/2,0)+6000,IF(H2067&lt;=56000,ROUNDUP(H2067/4,0)+14000,28000)))),IF(H2067&lt;=0,IF(I2067&lt;=0,0,IF(I2067&lt;=15000,I2067,IF(I2067&lt;=40000,ROUNDUP(I2067/2,0)+7500,IF(I2067&lt;=70000,ROUNDUP(I2067/4,0)+17500,35000)))),MAX(IF(I2067&lt;=0,0,IF(I2067&lt;=15000,I2067,IF(I2067&lt;=40000,ROUNDUP(I2067/2,0)+7500,IF(I2067&lt;=70000,ROUNDUP(I2067/4,0)+17500,35000)))),MIN(IF(H2067&lt;=0,0,IF(H2067&lt;=12000,H2067,IF(H2067&lt;=32000,ROUNDUP(H2067/2,0)+6000,IF(H2067&lt;=56000,ROUNDUP(H2067/4,0)+14000,28000))))+IF(I2067&lt;=0,0,IF(I2067&lt;=15000,I2067,IF(I2067&lt;=40000,ROUNDUP(I2067/2,0)+7500,IF(I2067&lt;=70000,ROUNDUP(I2067/4,0)+17500,35000)))),28000))))</f>
        <v/>
      </c>
      <c r="V2067" s="18">
        <f>MIN(70000,S2067+T2067+U2067)</f>
        <v/>
      </c>
      <c r="W2067" s="18">
        <f>MAX(0,ROUNDDOWN(M2067-J2067-N2067-K2067-0,-3))</f>
        <v/>
      </c>
      <c r="X2067" s="18">
        <f>MAX(0,ROUNDDOWN(M2067-J2067-N2067-K2067-R2067,-3))</f>
        <v/>
      </c>
      <c r="Y2067" s="18">
        <f>IF(W2067&lt;=0,0,ROUNDDOWN((W2067*LOOKUP(W2067,{0,1950001,3300001,6950001,9000001,18000001,40000001},{0.05,0.1,0.2,0.23,0.33,0.4,0.45})-LOOKUP(W2067,{0,1950001,3300001,6950001,9000001,18000001,40000001},{0,97500,427500,636000,1536000,2796000,4796000}))*1.021,-2))</f>
        <v/>
      </c>
      <c r="Z2067" s="18">
        <f>IF(X2067&lt;=0,0,ROUNDDOWN((X2067*LOOKUP(X2067,{0,1950001,3300001,6950001,9000001,18000001,40000001},{0.05,0.1,0.2,0.23,0.33,0.4,0.45})-LOOKUP(X2067,{0,1950001,3300001,6950001,9000001,18000001,40000001},{0,97500,427500,636000,1536000,2796000,4796000}))*1.021,-2))</f>
        <v/>
      </c>
      <c r="AA2067" s="18">
        <f>MAX(0,ROUNDDOWN(M2067-J2067-430000-L2067-0,-3))</f>
        <v/>
      </c>
      <c r="AB2067" s="18">
        <f>MAX(0,ROUNDDOWN(M2067-J2067-430000-L2067-V2067,-3))</f>
        <v/>
      </c>
      <c r="AC2067" s="18">
        <f>IF(M2067&lt;=450000,0,MAX(0,ROUNDDOWN(AA2067*0.06-MIN(50000,AA2067)*0.03,-2))+MAX(0,ROUNDDOWN(AA2067*0.04-MIN(50000,AA2067)*0.02,-2)))</f>
        <v/>
      </c>
      <c r="AD2067" s="18">
        <f>IF(M2067&lt;=450000,0,MAX(0,ROUNDDOWN(AB2067*0.06-MIN(50000,AB2067)*0.03,-2))+MAX(0,ROUNDDOWN(AB2067*0.04-MIN(50000,AB2067)*0.02,-2)))</f>
        <v/>
      </c>
      <c r="AE2067" s="18">
        <f>Y2067-Z2067</f>
        <v/>
      </c>
      <c r="AF2067" s="18">
        <f>AC2067-AD2067</f>
        <v/>
      </c>
      <c r="AG2067" s="18">
        <f>AE2067+AF2067</f>
        <v/>
      </c>
      <c r="AH2067" s="20">
        <f>IF(W2067&lt;=0,0,LOOKUP(W2067,{0,1950001,3300001,6950001,9000001,18000001,40000001},{0.05,0.1,0.2,0.23,0.33,0.4,0.45}))</f>
        <v/>
      </c>
    </row>
    <row r="2068">
      <c r="A2068" t="inlineStr">
        <is>
          <t>1万円刻み 一般8万円</t>
        </is>
      </c>
      <c r="B2068" s="18">
        <f>'4_1万円刻み'!$A$663</f>
        <v/>
      </c>
      <c r="C2068" s="19" t="n">
        <v>2026</v>
      </c>
      <c r="D2068" t="inlineStr">
        <is>
          <t>いいえ</t>
        </is>
      </c>
      <c r="E2068" s="18" t="n">
        <v>80000</v>
      </c>
      <c r="F2068" s="18" t="n">
        <v>0</v>
      </c>
      <c r="G2068" s="18" t="n">
        <v>0</v>
      </c>
      <c r="H2068" s="18" t="n">
        <v>0</v>
      </c>
      <c r="I2068" s="18" t="n">
        <v>0</v>
      </c>
      <c r="J2068" s="18">
        <f>ROUND(MIN(B2068/12,650000)*12*0.0915+MIN(B2068/12,1390000)*12*(0.0504+0)+B2068*0.005,0)</f>
        <v/>
      </c>
      <c r="K2068" s="18" t="n">
        <v>0</v>
      </c>
      <c r="L2068" s="18" t="n">
        <v>0</v>
      </c>
      <c r="M2068" s="18">
        <f>ROUND(IF(C2068&gt;=2026,IF(B2068&lt;741000,0,IF(B2068&lt;2191000,B2068-740000,IF(B2068&lt;2193000,1451000,IF(B2068&lt;2196000,1453000,IF(B2068&lt;2200000,1456000,IF(B2068&lt;3600000,ROUNDDOWN(B2068/4,-3)*2.8-80000,IF(B2068&lt;6600000,ROUNDDOWN(B2068/4,-3)*3.2-440000,IF(B2068&lt;8500000,ROUNDDOWN(B2068*0.9,0)-1100000,B2068-1950000)))))))),IF(B2068&lt;651000,0,IF(B2068&lt;1900000,B2068-650000,IF(B2068&lt;3600000,ROUNDDOWN(B2068/4,-3)*2.8-80000,IF(B2068&lt;6600000,ROUNDDOWN(B2068/4,-3)*3.2-440000,IF(B2068&lt;8500000,ROUNDDOWN(B2068*0.9,0)-1100000,B2068-1950000)))))),0)</f>
        <v/>
      </c>
      <c r="N2068" s="18">
        <f>IF(M2068&gt;23500000,NA(),IF(C2068&gt;=2026,IF(M2068&lt;=4890000,1040000,IF(M2068&lt;=6550000,670000,620000)),IF(M2068&lt;=1320000,950000,IF(M2068&lt;=3360000,880000,IF(M2068&lt;=4890000,680000,IF(M2068&lt;=6550000,630000,580000))))))</f>
        <v/>
      </c>
      <c r="O2068" s="18">
        <f>IF(F2068&lt;=0,IF(AND(D2068="はい",C2068&gt;=2026,C2068&lt;=2027),IF(E2068&lt;=0,0,IF(E2068&lt;=30000,E2068,IF(E2068&lt;=60000,ROUNDUP(E2068/2,0)+15000,IF(E2068&lt;=120000,ROUNDUP(E2068/4,0)+30000,60000)))),IF(E2068&lt;=0,0,IF(E2068&lt;=20000,E2068,IF(E2068&lt;=40000,ROUNDUP(E2068/2,0)+10000,IF(E2068&lt;=80000,ROUNDUP(E2068/4,0)+20000,40000))))),IF(E2068&lt;=0,IF(F2068&lt;=0,0,IF(F2068&lt;=25000,F2068,IF(F2068&lt;=50000,ROUNDUP(F2068/2,0)+12500,IF(F2068&lt;=100000,ROUNDUP(F2068/4,0)+25000,50000)))),MAX(IF(F2068&lt;=0,0,IF(F2068&lt;=25000,F2068,IF(F2068&lt;=50000,ROUNDUP(F2068/2,0)+12500,IF(F2068&lt;=100000,ROUNDUP(F2068/4,0)+25000,50000)))),MIN(IF(AND(D2068="はい",C2068&gt;=2026,C2068&lt;=2027),IF(E2068&lt;=0,0,IF(E2068&lt;=30000,E2068,IF(E2068&lt;=60000,ROUNDUP(E2068/2,0)+15000,IF(E2068&lt;=120000,ROUNDUP(E2068/4,0)+30000,60000)))),IF(E2068&lt;=0,0,IF(E2068&lt;=20000,E2068,IF(E2068&lt;=40000,ROUNDUP(E2068/2,0)+10000,IF(E2068&lt;=80000,ROUNDUP(E2068/4,0)+20000,40000)))))+IF(F2068&lt;=0,0,IF(F2068&lt;=25000,F2068,IF(F2068&lt;=50000,ROUNDUP(F2068/2,0)+12500,IF(F2068&lt;=100000,ROUNDUP(F2068/4,0)+25000,50000)))),IF(AND(D2068="はい",C2068&gt;=2026,C2068&lt;=2027),60000,40000)))))</f>
        <v/>
      </c>
      <c r="P2068" s="18">
        <f>IF(G2068&lt;=0,0,IF(G2068&lt;=20000,G2068,IF(G2068&lt;=40000,ROUNDUP(G2068/2,0)+10000,IF(G2068&lt;=80000,ROUNDUP(G2068/4,0)+20000,40000))))</f>
        <v/>
      </c>
      <c r="Q2068" s="18">
        <f>IF(I2068&lt;=0,IF(H2068&lt;=0,0,IF(H2068&lt;=20000,H2068,IF(H2068&lt;=40000,ROUNDUP(H2068/2,0)+10000,IF(H2068&lt;=80000,ROUNDUP(H2068/4,0)+20000,40000)))),IF(H2068&lt;=0,IF(I2068&lt;=0,0,IF(I2068&lt;=25000,I2068,IF(I2068&lt;=50000,ROUNDUP(I2068/2,0)+12500,IF(I2068&lt;=100000,ROUNDUP(I2068/4,0)+25000,50000)))),MAX(IF(I2068&lt;=0,0,IF(I2068&lt;=25000,I2068,IF(I2068&lt;=50000,ROUNDUP(I2068/2,0)+12500,IF(I2068&lt;=100000,ROUNDUP(I2068/4,0)+25000,50000)))),MIN(IF(H2068&lt;=0,0,IF(H2068&lt;=20000,H2068,IF(H2068&lt;=40000,ROUNDUP(H2068/2,0)+10000,IF(H2068&lt;=80000,ROUNDUP(H2068/4,0)+20000,40000))))+IF(I2068&lt;=0,0,IF(I2068&lt;=25000,I2068,IF(I2068&lt;=50000,ROUNDUP(I2068/2,0)+12500,IF(I2068&lt;=100000,ROUNDUP(I2068/4,0)+25000,50000)))),40000))))</f>
        <v/>
      </c>
      <c r="R2068" s="18">
        <f>MIN(120000,O2068+P2068+Q2068)</f>
        <v/>
      </c>
      <c r="S2068" s="18">
        <f>IF(F2068&lt;=0,IF(E2068&lt;=0,0,IF(E2068&lt;=12000,E2068,IF(E2068&lt;=32000,ROUNDUP(E2068/2,0)+6000,IF(E2068&lt;=56000,ROUNDUP(E2068/4,0)+14000,28000)))),IF(E2068&lt;=0,IF(F2068&lt;=0,0,IF(F2068&lt;=15000,F2068,IF(F2068&lt;=40000,ROUNDUP(F2068/2,0)+7500,IF(F2068&lt;=70000,ROUNDUP(F2068/4,0)+17500,35000)))),MAX(IF(F2068&lt;=0,0,IF(F2068&lt;=15000,F2068,IF(F2068&lt;=40000,ROUNDUP(F2068/2,0)+7500,IF(F2068&lt;=70000,ROUNDUP(F2068/4,0)+17500,35000)))),MIN(IF(E2068&lt;=0,0,IF(E2068&lt;=12000,E2068,IF(E2068&lt;=32000,ROUNDUP(E2068/2,0)+6000,IF(E2068&lt;=56000,ROUNDUP(E2068/4,0)+14000,28000))))+IF(F2068&lt;=0,0,IF(F2068&lt;=15000,F2068,IF(F2068&lt;=40000,ROUNDUP(F2068/2,0)+7500,IF(F2068&lt;=70000,ROUNDUP(F2068/4,0)+17500,35000)))),28000))))</f>
        <v/>
      </c>
      <c r="T2068" s="18">
        <f>IF(G2068&lt;=0,0,IF(G2068&lt;=12000,G2068,IF(G2068&lt;=32000,ROUNDUP(G2068/2,0)+6000,IF(G2068&lt;=56000,ROUNDUP(G2068/4,0)+14000,28000))))</f>
        <v/>
      </c>
      <c r="U2068" s="18">
        <f>IF(I2068&lt;=0,IF(H2068&lt;=0,0,IF(H2068&lt;=12000,H2068,IF(H2068&lt;=32000,ROUNDUP(H2068/2,0)+6000,IF(H2068&lt;=56000,ROUNDUP(H2068/4,0)+14000,28000)))),IF(H2068&lt;=0,IF(I2068&lt;=0,0,IF(I2068&lt;=15000,I2068,IF(I2068&lt;=40000,ROUNDUP(I2068/2,0)+7500,IF(I2068&lt;=70000,ROUNDUP(I2068/4,0)+17500,35000)))),MAX(IF(I2068&lt;=0,0,IF(I2068&lt;=15000,I2068,IF(I2068&lt;=40000,ROUNDUP(I2068/2,0)+7500,IF(I2068&lt;=70000,ROUNDUP(I2068/4,0)+17500,35000)))),MIN(IF(H2068&lt;=0,0,IF(H2068&lt;=12000,H2068,IF(H2068&lt;=32000,ROUNDUP(H2068/2,0)+6000,IF(H2068&lt;=56000,ROUNDUP(H2068/4,0)+14000,28000))))+IF(I2068&lt;=0,0,IF(I2068&lt;=15000,I2068,IF(I2068&lt;=40000,ROUNDUP(I2068/2,0)+7500,IF(I2068&lt;=70000,ROUNDUP(I2068/4,0)+17500,35000)))),28000))))</f>
        <v/>
      </c>
      <c r="V2068" s="18">
        <f>MIN(70000,S2068+T2068+U2068)</f>
        <v/>
      </c>
      <c r="W2068" s="18">
        <f>MAX(0,ROUNDDOWN(M2068-J2068-N2068-K2068-0,-3))</f>
        <v/>
      </c>
      <c r="X2068" s="18">
        <f>MAX(0,ROUNDDOWN(M2068-J2068-N2068-K2068-R2068,-3))</f>
        <v/>
      </c>
      <c r="Y2068" s="18">
        <f>IF(W2068&lt;=0,0,ROUNDDOWN((W2068*LOOKUP(W2068,{0,1950001,3300001,6950001,9000001,18000001,40000001},{0.05,0.1,0.2,0.23,0.33,0.4,0.45})-LOOKUP(W2068,{0,1950001,3300001,6950001,9000001,18000001,40000001},{0,97500,427500,636000,1536000,2796000,4796000}))*1.021,-2))</f>
        <v/>
      </c>
      <c r="Z2068" s="18">
        <f>IF(X2068&lt;=0,0,ROUNDDOWN((X2068*LOOKUP(X2068,{0,1950001,3300001,6950001,9000001,18000001,40000001},{0.05,0.1,0.2,0.23,0.33,0.4,0.45})-LOOKUP(X2068,{0,1950001,3300001,6950001,9000001,18000001,40000001},{0,97500,427500,636000,1536000,2796000,4796000}))*1.021,-2))</f>
        <v/>
      </c>
      <c r="AA2068" s="18">
        <f>MAX(0,ROUNDDOWN(M2068-J2068-430000-L2068-0,-3))</f>
        <v/>
      </c>
      <c r="AB2068" s="18">
        <f>MAX(0,ROUNDDOWN(M2068-J2068-430000-L2068-V2068,-3))</f>
        <v/>
      </c>
      <c r="AC2068" s="18">
        <f>IF(M2068&lt;=450000,0,MAX(0,ROUNDDOWN(AA2068*0.06-MIN(50000,AA2068)*0.03,-2))+MAX(0,ROUNDDOWN(AA2068*0.04-MIN(50000,AA2068)*0.02,-2)))</f>
        <v/>
      </c>
      <c r="AD2068" s="18">
        <f>IF(M2068&lt;=450000,0,MAX(0,ROUNDDOWN(AB2068*0.06-MIN(50000,AB2068)*0.03,-2))+MAX(0,ROUNDDOWN(AB2068*0.04-MIN(50000,AB2068)*0.02,-2)))</f>
        <v/>
      </c>
      <c r="AE2068" s="18">
        <f>Y2068-Z2068</f>
        <v/>
      </c>
      <c r="AF2068" s="18">
        <f>AC2068-AD2068</f>
        <v/>
      </c>
      <c r="AG2068" s="18">
        <f>AE2068+AF2068</f>
        <v/>
      </c>
      <c r="AH2068" s="20">
        <f>IF(W2068&lt;=0,0,LOOKUP(W2068,{0,1950001,3300001,6950001,9000001,18000001,40000001},{0.05,0.1,0.2,0.23,0.33,0.4,0.45}))</f>
        <v/>
      </c>
    </row>
    <row r="2069">
      <c r="A2069" t="inlineStr">
        <is>
          <t>1万円刻み 特例あり一般12万円</t>
        </is>
      </c>
      <c r="B2069" s="18">
        <f>'4_1万円刻み'!$A$663</f>
        <v/>
      </c>
      <c r="C2069" s="19" t="n">
        <v>2026</v>
      </c>
      <c r="D2069" t="inlineStr">
        <is>
          <t>はい</t>
        </is>
      </c>
      <c r="E2069" s="18" t="n">
        <v>120000</v>
      </c>
      <c r="F2069" s="18" t="n">
        <v>0</v>
      </c>
      <c r="G2069" s="18" t="n">
        <v>0</v>
      </c>
      <c r="H2069" s="18" t="n">
        <v>0</v>
      </c>
      <c r="I2069" s="18" t="n">
        <v>0</v>
      </c>
      <c r="J2069" s="18">
        <f>ROUND(MIN(B2069/12,650000)*12*0.0915+MIN(B2069/12,1390000)*12*(0.0504+0)+B2069*0.005,0)</f>
        <v/>
      </c>
      <c r="K2069" s="18" t="n">
        <v>0</v>
      </c>
      <c r="L2069" s="18" t="n">
        <v>0</v>
      </c>
      <c r="M2069" s="18">
        <f>ROUND(IF(C2069&gt;=2026,IF(B2069&lt;741000,0,IF(B2069&lt;2191000,B2069-740000,IF(B2069&lt;2193000,1451000,IF(B2069&lt;2196000,1453000,IF(B2069&lt;2200000,1456000,IF(B2069&lt;3600000,ROUNDDOWN(B2069/4,-3)*2.8-80000,IF(B2069&lt;6600000,ROUNDDOWN(B2069/4,-3)*3.2-440000,IF(B2069&lt;8500000,ROUNDDOWN(B2069*0.9,0)-1100000,B2069-1950000)))))))),IF(B2069&lt;651000,0,IF(B2069&lt;1900000,B2069-650000,IF(B2069&lt;3600000,ROUNDDOWN(B2069/4,-3)*2.8-80000,IF(B2069&lt;6600000,ROUNDDOWN(B2069/4,-3)*3.2-440000,IF(B2069&lt;8500000,ROUNDDOWN(B2069*0.9,0)-1100000,B2069-1950000)))))),0)</f>
        <v/>
      </c>
      <c r="N2069" s="18">
        <f>IF(M2069&gt;23500000,NA(),IF(C2069&gt;=2026,IF(M2069&lt;=4890000,1040000,IF(M2069&lt;=6550000,670000,620000)),IF(M2069&lt;=1320000,950000,IF(M2069&lt;=3360000,880000,IF(M2069&lt;=4890000,680000,IF(M2069&lt;=6550000,630000,580000))))))</f>
        <v/>
      </c>
      <c r="O2069" s="18">
        <f>IF(F2069&lt;=0,IF(AND(D2069="はい",C2069&gt;=2026,C2069&lt;=2027),IF(E2069&lt;=0,0,IF(E2069&lt;=30000,E2069,IF(E2069&lt;=60000,ROUNDUP(E2069/2,0)+15000,IF(E2069&lt;=120000,ROUNDUP(E2069/4,0)+30000,60000)))),IF(E2069&lt;=0,0,IF(E2069&lt;=20000,E2069,IF(E2069&lt;=40000,ROUNDUP(E2069/2,0)+10000,IF(E2069&lt;=80000,ROUNDUP(E2069/4,0)+20000,40000))))),IF(E2069&lt;=0,IF(F2069&lt;=0,0,IF(F2069&lt;=25000,F2069,IF(F2069&lt;=50000,ROUNDUP(F2069/2,0)+12500,IF(F2069&lt;=100000,ROUNDUP(F2069/4,0)+25000,50000)))),MAX(IF(F2069&lt;=0,0,IF(F2069&lt;=25000,F2069,IF(F2069&lt;=50000,ROUNDUP(F2069/2,0)+12500,IF(F2069&lt;=100000,ROUNDUP(F2069/4,0)+25000,50000)))),MIN(IF(AND(D2069="はい",C2069&gt;=2026,C2069&lt;=2027),IF(E2069&lt;=0,0,IF(E2069&lt;=30000,E2069,IF(E2069&lt;=60000,ROUNDUP(E2069/2,0)+15000,IF(E2069&lt;=120000,ROUNDUP(E2069/4,0)+30000,60000)))),IF(E2069&lt;=0,0,IF(E2069&lt;=20000,E2069,IF(E2069&lt;=40000,ROUNDUP(E2069/2,0)+10000,IF(E2069&lt;=80000,ROUNDUP(E2069/4,0)+20000,40000)))))+IF(F2069&lt;=0,0,IF(F2069&lt;=25000,F2069,IF(F2069&lt;=50000,ROUNDUP(F2069/2,0)+12500,IF(F2069&lt;=100000,ROUNDUP(F2069/4,0)+25000,50000)))),IF(AND(D2069="はい",C2069&gt;=2026,C2069&lt;=2027),60000,40000)))))</f>
        <v/>
      </c>
      <c r="P2069" s="18">
        <f>IF(G2069&lt;=0,0,IF(G2069&lt;=20000,G2069,IF(G2069&lt;=40000,ROUNDUP(G2069/2,0)+10000,IF(G2069&lt;=80000,ROUNDUP(G2069/4,0)+20000,40000))))</f>
        <v/>
      </c>
      <c r="Q2069" s="18">
        <f>IF(I2069&lt;=0,IF(H2069&lt;=0,0,IF(H2069&lt;=20000,H2069,IF(H2069&lt;=40000,ROUNDUP(H2069/2,0)+10000,IF(H2069&lt;=80000,ROUNDUP(H2069/4,0)+20000,40000)))),IF(H2069&lt;=0,IF(I2069&lt;=0,0,IF(I2069&lt;=25000,I2069,IF(I2069&lt;=50000,ROUNDUP(I2069/2,0)+12500,IF(I2069&lt;=100000,ROUNDUP(I2069/4,0)+25000,50000)))),MAX(IF(I2069&lt;=0,0,IF(I2069&lt;=25000,I2069,IF(I2069&lt;=50000,ROUNDUP(I2069/2,0)+12500,IF(I2069&lt;=100000,ROUNDUP(I2069/4,0)+25000,50000)))),MIN(IF(H2069&lt;=0,0,IF(H2069&lt;=20000,H2069,IF(H2069&lt;=40000,ROUNDUP(H2069/2,0)+10000,IF(H2069&lt;=80000,ROUNDUP(H2069/4,0)+20000,40000))))+IF(I2069&lt;=0,0,IF(I2069&lt;=25000,I2069,IF(I2069&lt;=50000,ROUNDUP(I2069/2,0)+12500,IF(I2069&lt;=100000,ROUNDUP(I2069/4,0)+25000,50000)))),40000))))</f>
        <v/>
      </c>
      <c r="R2069" s="18">
        <f>MIN(120000,O2069+P2069+Q2069)</f>
        <v/>
      </c>
      <c r="S2069" s="18">
        <f>IF(F2069&lt;=0,IF(E2069&lt;=0,0,IF(E2069&lt;=12000,E2069,IF(E2069&lt;=32000,ROUNDUP(E2069/2,0)+6000,IF(E2069&lt;=56000,ROUNDUP(E2069/4,0)+14000,28000)))),IF(E2069&lt;=0,IF(F2069&lt;=0,0,IF(F2069&lt;=15000,F2069,IF(F2069&lt;=40000,ROUNDUP(F2069/2,0)+7500,IF(F2069&lt;=70000,ROUNDUP(F2069/4,0)+17500,35000)))),MAX(IF(F2069&lt;=0,0,IF(F2069&lt;=15000,F2069,IF(F2069&lt;=40000,ROUNDUP(F2069/2,0)+7500,IF(F2069&lt;=70000,ROUNDUP(F2069/4,0)+17500,35000)))),MIN(IF(E2069&lt;=0,0,IF(E2069&lt;=12000,E2069,IF(E2069&lt;=32000,ROUNDUP(E2069/2,0)+6000,IF(E2069&lt;=56000,ROUNDUP(E2069/4,0)+14000,28000))))+IF(F2069&lt;=0,0,IF(F2069&lt;=15000,F2069,IF(F2069&lt;=40000,ROUNDUP(F2069/2,0)+7500,IF(F2069&lt;=70000,ROUNDUP(F2069/4,0)+17500,35000)))),28000))))</f>
        <v/>
      </c>
      <c r="T2069" s="18">
        <f>IF(G2069&lt;=0,0,IF(G2069&lt;=12000,G2069,IF(G2069&lt;=32000,ROUNDUP(G2069/2,0)+6000,IF(G2069&lt;=56000,ROUNDUP(G2069/4,0)+14000,28000))))</f>
        <v/>
      </c>
      <c r="U2069" s="18">
        <f>IF(I2069&lt;=0,IF(H2069&lt;=0,0,IF(H2069&lt;=12000,H2069,IF(H2069&lt;=32000,ROUNDUP(H2069/2,0)+6000,IF(H2069&lt;=56000,ROUNDUP(H2069/4,0)+14000,28000)))),IF(H2069&lt;=0,IF(I2069&lt;=0,0,IF(I2069&lt;=15000,I2069,IF(I2069&lt;=40000,ROUNDUP(I2069/2,0)+7500,IF(I2069&lt;=70000,ROUNDUP(I2069/4,0)+17500,35000)))),MAX(IF(I2069&lt;=0,0,IF(I2069&lt;=15000,I2069,IF(I2069&lt;=40000,ROUNDUP(I2069/2,0)+7500,IF(I2069&lt;=70000,ROUNDUP(I2069/4,0)+17500,35000)))),MIN(IF(H2069&lt;=0,0,IF(H2069&lt;=12000,H2069,IF(H2069&lt;=32000,ROUNDUP(H2069/2,0)+6000,IF(H2069&lt;=56000,ROUNDUP(H2069/4,0)+14000,28000))))+IF(I2069&lt;=0,0,IF(I2069&lt;=15000,I2069,IF(I2069&lt;=40000,ROUNDUP(I2069/2,0)+7500,IF(I2069&lt;=70000,ROUNDUP(I2069/4,0)+17500,35000)))),28000))))</f>
        <v/>
      </c>
      <c r="V2069" s="18">
        <f>MIN(70000,S2069+T2069+U2069)</f>
        <v/>
      </c>
      <c r="W2069" s="18">
        <f>MAX(0,ROUNDDOWN(M2069-J2069-N2069-K2069-0,-3))</f>
        <v/>
      </c>
      <c r="X2069" s="18">
        <f>MAX(0,ROUNDDOWN(M2069-J2069-N2069-K2069-R2069,-3))</f>
        <v/>
      </c>
      <c r="Y2069" s="18">
        <f>IF(W2069&lt;=0,0,ROUNDDOWN((W2069*LOOKUP(W2069,{0,1950001,3300001,6950001,9000001,18000001,40000001},{0.05,0.1,0.2,0.23,0.33,0.4,0.45})-LOOKUP(W2069,{0,1950001,3300001,6950001,9000001,18000001,40000001},{0,97500,427500,636000,1536000,2796000,4796000}))*1.021,-2))</f>
        <v/>
      </c>
      <c r="Z2069" s="18">
        <f>IF(X2069&lt;=0,0,ROUNDDOWN((X2069*LOOKUP(X2069,{0,1950001,3300001,6950001,9000001,18000001,40000001},{0.05,0.1,0.2,0.23,0.33,0.4,0.45})-LOOKUP(X2069,{0,1950001,3300001,6950001,9000001,18000001,40000001},{0,97500,427500,636000,1536000,2796000,4796000}))*1.021,-2))</f>
        <v/>
      </c>
      <c r="AA2069" s="18">
        <f>MAX(0,ROUNDDOWN(M2069-J2069-430000-L2069-0,-3))</f>
        <v/>
      </c>
      <c r="AB2069" s="18">
        <f>MAX(0,ROUNDDOWN(M2069-J2069-430000-L2069-V2069,-3))</f>
        <v/>
      </c>
      <c r="AC2069" s="18">
        <f>IF(M2069&lt;=450000,0,MAX(0,ROUNDDOWN(AA2069*0.06-MIN(50000,AA2069)*0.03,-2))+MAX(0,ROUNDDOWN(AA2069*0.04-MIN(50000,AA2069)*0.02,-2)))</f>
        <v/>
      </c>
      <c r="AD2069" s="18">
        <f>IF(M2069&lt;=450000,0,MAX(0,ROUNDDOWN(AB2069*0.06-MIN(50000,AB2069)*0.03,-2))+MAX(0,ROUNDDOWN(AB2069*0.04-MIN(50000,AB2069)*0.02,-2)))</f>
        <v/>
      </c>
      <c r="AE2069" s="18">
        <f>Y2069-Z2069</f>
        <v/>
      </c>
      <c r="AF2069" s="18">
        <f>AC2069-AD2069</f>
        <v/>
      </c>
      <c r="AG2069" s="18">
        <f>AE2069+AF2069</f>
        <v/>
      </c>
      <c r="AH2069" s="20">
        <f>IF(W2069&lt;=0,0,LOOKUP(W2069,{0,1950001,3300001,6950001,9000001,18000001,40000001},{0.05,0.1,0.2,0.23,0.33,0.4,0.45}))</f>
        <v/>
      </c>
    </row>
    <row r="2070">
      <c r="A2070" t="inlineStr">
        <is>
          <t>1万円刻み 3区分8万円ずつ</t>
        </is>
      </c>
      <c r="B2070" s="18">
        <f>'4_1万円刻み'!$A$664</f>
        <v/>
      </c>
      <c r="C2070" s="19" t="n">
        <v>2026</v>
      </c>
      <c r="D2070" t="inlineStr">
        <is>
          <t>いいえ</t>
        </is>
      </c>
      <c r="E2070" s="18" t="n">
        <v>80000</v>
      </c>
      <c r="F2070" s="18" t="n">
        <v>0</v>
      </c>
      <c r="G2070" s="18" t="n">
        <v>80000</v>
      </c>
      <c r="H2070" s="18" t="n">
        <v>80000</v>
      </c>
      <c r="I2070" s="18" t="n">
        <v>0</v>
      </c>
      <c r="J2070" s="18">
        <f>ROUND(MIN(B2070/12,650000)*12*0.0915+MIN(B2070/12,1390000)*12*(0.0504+0)+B2070*0.005,0)</f>
        <v/>
      </c>
      <c r="K2070" s="18" t="n">
        <v>0</v>
      </c>
      <c r="L2070" s="18" t="n">
        <v>0</v>
      </c>
      <c r="M2070" s="18">
        <f>ROUND(IF(C2070&gt;=2026,IF(B2070&lt;741000,0,IF(B2070&lt;2191000,B2070-740000,IF(B2070&lt;2193000,1451000,IF(B2070&lt;2196000,1453000,IF(B2070&lt;2200000,1456000,IF(B2070&lt;3600000,ROUNDDOWN(B2070/4,-3)*2.8-80000,IF(B2070&lt;6600000,ROUNDDOWN(B2070/4,-3)*3.2-440000,IF(B2070&lt;8500000,ROUNDDOWN(B2070*0.9,0)-1100000,B2070-1950000)))))))),IF(B2070&lt;651000,0,IF(B2070&lt;1900000,B2070-650000,IF(B2070&lt;3600000,ROUNDDOWN(B2070/4,-3)*2.8-80000,IF(B2070&lt;6600000,ROUNDDOWN(B2070/4,-3)*3.2-440000,IF(B2070&lt;8500000,ROUNDDOWN(B2070*0.9,0)-1100000,B2070-1950000)))))),0)</f>
        <v/>
      </c>
      <c r="N2070" s="18">
        <f>IF(M2070&gt;23500000,NA(),IF(C2070&gt;=2026,IF(M2070&lt;=4890000,1040000,IF(M2070&lt;=6550000,670000,620000)),IF(M2070&lt;=1320000,950000,IF(M2070&lt;=3360000,880000,IF(M2070&lt;=4890000,680000,IF(M2070&lt;=6550000,630000,580000))))))</f>
        <v/>
      </c>
      <c r="O2070" s="18">
        <f>IF(F2070&lt;=0,IF(AND(D2070="はい",C2070&gt;=2026,C2070&lt;=2027),IF(E2070&lt;=0,0,IF(E2070&lt;=30000,E2070,IF(E2070&lt;=60000,ROUNDUP(E2070/2,0)+15000,IF(E2070&lt;=120000,ROUNDUP(E2070/4,0)+30000,60000)))),IF(E2070&lt;=0,0,IF(E2070&lt;=20000,E2070,IF(E2070&lt;=40000,ROUNDUP(E2070/2,0)+10000,IF(E2070&lt;=80000,ROUNDUP(E2070/4,0)+20000,40000))))),IF(E2070&lt;=0,IF(F2070&lt;=0,0,IF(F2070&lt;=25000,F2070,IF(F2070&lt;=50000,ROUNDUP(F2070/2,0)+12500,IF(F2070&lt;=100000,ROUNDUP(F2070/4,0)+25000,50000)))),MAX(IF(F2070&lt;=0,0,IF(F2070&lt;=25000,F2070,IF(F2070&lt;=50000,ROUNDUP(F2070/2,0)+12500,IF(F2070&lt;=100000,ROUNDUP(F2070/4,0)+25000,50000)))),MIN(IF(AND(D2070="はい",C2070&gt;=2026,C2070&lt;=2027),IF(E2070&lt;=0,0,IF(E2070&lt;=30000,E2070,IF(E2070&lt;=60000,ROUNDUP(E2070/2,0)+15000,IF(E2070&lt;=120000,ROUNDUP(E2070/4,0)+30000,60000)))),IF(E2070&lt;=0,0,IF(E2070&lt;=20000,E2070,IF(E2070&lt;=40000,ROUNDUP(E2070/2,0)+10000,IF(E2070&lt;=80000,ROUNDUP(E2070/4,0)+20000,40000)))))+IF(F2070&lt;=0,0,IF(F2070&lt;=25000,F2070,IF(F2070&lt;=50000,ROUNDUP(F2070/2,0)+12500,IF(F2070&lt;=100000,ROUNDUP(F2070/4,0)+25000,50000)))),IF(AND(D2070="はい",C2070&gt;=2026,C2070&lt;=2027),60000,40000)))))</f>
        <v/>
      </c>
      <c r="P2070" s="18">
        <f>IF(G2070&lt;=0,0,IF(G2070&lt;=20000,G2070,IF(G2070&lt;=40000,ROUNDUP(G2070/2,0)+10000,IF(G2070&lt;=80000,ROUNDUP(G2070/4,0)+20000,40000))))</f>
        <v/>
      </c>
      <c r="Q2070" s="18">
        <f>IF(I2070&lt;=0,IF(H2070&lt;=0,0,IF(H2070&lt;=20000,H2070,IF(H2070&lt;=40000,ROUNDUP(H2070/2,0)+10000,IF(H2070&lt;=80000,ROUNDUP(H2070/4,0)+20000,40000)))),IF(H2070&lt;=0,IF(I2070&lt;=0,0,IF(I2070&lt;=25000,I2070,IF(I2070&lt;=50000,ROUNDUP(I2070/2,0)+12500,IF(I2070&lt;=100000,ROUNDUP(I2070/4,0)+25000,50000)))),MAX(IF(I2070&lt;=0,0,IF(I2070&lt;=25000,I2070,IF(I2070&lt;=50000,ROUNDUP(I2070/2,0)+12500,IF(I2070&lt;=100000,ROUNDUP(I2070/4,0)+25000,50000)))),MIN(IF(H2070&lt;=0,0,IF(H2070&lt;=20000,H2070,IF(H2070&lt;=40000,ROUNDUP(H2070/2,0)+10000,IF(H2070&lt;=80000,ROUNDUP(H2070/4,0)+20000,40000))))+IF(I2070&lt;=0,0,IF(I2070&lt;=25000,I2070,IF(I2070&lt;=50000,ROUNDUP(I2070/2,0)+12500,IF(I2070&lt;=100000,ROUNDUP(I2070/4,0)+25000,50000)))),40000))))</f>
        <v/>
      </c>
      <c r="R2070" s="18">
        <f>MIN(120000,O2070+P2070+Q2070)</f>
        <v/>
      </c>
      <c r="S2070" s="18">
        <f>IF(F2070&lt;=0,IF(E2070&lt;=0,0,IF(E2070&lt;=12000,E2070,IF(E2070&lt;=32000,ROUNDUP(E2070/2,0)+6000,IF(E2070&lt;=56000,ROUNDUP(E2070/4,0)+14000,28000)))),IF(E2070&lt;=0,IF(F2070&lt;=0,0,IF(F2070&lt;=15000,F2070,IF(F2070&lt;=40000,ROUNDUP(F2070/2,0)+7500,IF(F2070&lt;=70000,ROUNDUP(F2070/4,0)+17500,35000)))),MAX(IF(F2070&lt;=0,0,IF(F2070&lt;=15000,F2070,IF(F2070&lt;=40000,ROUNDUP(F2070/2,0)+7500,IF(F2070&lt;=70000,ROUNDUP(F2070/4,0)+17500,35000)))),MIN(IF(E2070&lt;=0,0,IF(E2070&lt;=12000,E2070,IF(E2070&lt;=32000,ROUNDUP(E2070/2,0)+6000,IF(E2070&lt;=56000,ROUNDUP(E2070/4,0)+14000,28000))))+IF(F2070&lt;=0,0,IF(F2070&lt;=15000,F2070,IF(F2070&lt;=40000,ROUNDUP(F2070/2,0)+7500,IF(F2070&lt;=70000,ROUNDUP(F2070/4,0)+17500,35000)))),28000))))</f>
        <v/>
      </c>
      <c r="T2070" s="18">
        <f>IF(G2070&lt;=0,0,IF(G2070&lt;=12000,G2070,IF(G2070&lt;=32000,ROUNDUP(G2070/2,0)+6000,IF(G2070&lt;=56000,ROUNDUP(G2070/4,0)+14000,28000))))</f>
        <v/>
      </c>
      <c r="U2070" s="18">
        <f>IF(I2070&lt;=0,IF(H2070&lt;=0,0,IF(H2070&lt;=12000,H2070,IF(H2070&lt;=32000,ROUNDUP(H2070/2,0)+6000,IF(H2070&lt;=56000,ROUNDUP(H2070/4,0)+14000,28000)))),IF(H2070&lt;=0,IF(I2070&lt;=0,0,IF(I2070&lt;=15000,I2070,IF(I2070&lt;=40000,ROUNDUP(I2070/2,0)+7500,IF(I2070&lt;=70000,ROUNDUP(I2070/4,0)+17500,35000)))),MAX(IF(I2070&lt;=0,0,IF(I2070&lt;=15000,I2070,IF(I2070&lt;=40000,ROUNDUP(I2070/2,0)+7500,IF(I2070&lt;=70000,ROUNDUP(I2070/4,0)+17500,35000)))),MIN(IF(H2070&lt;=0,0,IF(H2070&lt;=12000,H2070,IF(H2070&lt;=32000,ROUNDUP(H2070/2,0)+6000,IF(H2070&lt;=56000,ROUNDUP(H2070/4,0)+14000,28000))))+IF(I2070&lt;=0,0,IF(I2070&lt;=15000,I2070,IF(I2070&lt;=40000,ROUNDUP(I2070/2,0)+7500,IF(I2070&lt;=70000,ROUNDUP(I2070/4,0)+17500,35000)))),28000))))</f>
        <v/>
      </c>
      <c r="V2070" s="18">
        <f>MIN(70000,S2070+T2070+U2070)</f>
        <v/>
      </c>
      <c r="W2070" s="18">
        <f>MAX(0,ROUNDDOWN(M2070-J2070-N2070-K2070-0,-3))</f>
        <v/>
      </c>
      <c r="X2070" s="18">
        <f>MAX(0,ROUNDDOWN(M2070-J2070-N2070-K2070-R2070,-3))</f>
        <v/>
      </c>
      <c r="Y2070" s="18">
        <f>IF(W2070&lt;=0,0,ROUNDDOWN((W2070*LOOKUP(W2070,{0,1950001,3300001,6950001,9000001,18000001,40000001},{0.05,0.1,0.2,0.23,0.33,0.4,0.45})-LOOKUP(W2070,{0,1950001,3300001,6950001,9000001,18000001,40000001},{0,97500,427500,636000,1536000,2796000,4796000}))*1.021,-2))</f>
        <v/>
      </c>
      <c r="Z2070" s="18">
        <f>IF(X2070&lt;=0,0,ROUNDDOWN((X2070*LOOKUP(X2070,{0,1950001,3300001,6950001,9000001,18000001,40000001},{0.05,0.1,0.2,0.23,0.33,0.4,0.45})-LOOKUP(X2070,{0,1950001,3300001,6950001,9000001,18000001,40000001},{0,97500,427500,636000,1536000,2796000,4796000}))*1.021,-2))</f>
        <v/>
      </c>
      <c r="AA2070" s="18">
        <f>MAX(0,ROUNDDOWN(M2070-J2070-430000-L2070-0,-3))</f>
        <v/>
      </c>
      <c r="AB2070" s="18">
        <f>MAX(0,ROUNDDOWN(M2070-J2070-430000-L2070-V2070,-3))</f>
        <v/>
      </c>
      <c r="AC2070" s="18">
        <f>IF(M2070&lt;=450000,0,MAX(0,ROUNDDOWN(AA2070*0.06-MIN(50000,AA2070)*0.03,-2))+MAX(0,ROUNDDOWN(AA2070*0.04-MIN(50000,AA2070)*0.02,-2)))</f>
        <v/>
      </c>
      <c r="AD2070" s="18">
        <f>IF(M2070&lt;=450000,0,MAX(0,ROUNDDOWN(AB2070*0.06-MIN(50000,AB2070)*0.03,-2))+MAX(0,ROUNDDOWN(AB2070*0.04-MIN(50000,AB2070)*0.02,-2)))</f>
        <v/>
      </c>
      <c r="AE2070" s="18">
        <f>Y2070-Z2070</f>
        <v/>
      </c>
      <c r="AF2070" s="18">
        <f>AC2070-AD2070</f>
        <v/>
      </c>
      <c r="AG2070" s="18">
        <f>AE2070+AF2070</f>
        <v/>
      </c>
      <c r="AH2070" s="20">
        <f>IF(W2070&lt;=0,0,LOOKUP(W2070,{0,1950001,3300001,6950001,9000001,18000001,40000001},{0.05,0.1,0.2,0.23,0.33,0.4,0.45}))</f>
        <v/>
      </c>
    </row>
    <row r="2071">
      <c r="A2071" t="inlineStr">
        <is>
          <t>1万円刻み 一般8万円</t>
        </is>
      </c>
      <c r="B2071" s="18">
        <f>'4_1万円刻み'!$A$664</f>
        <v/>
      </c>
      <c r="C2071" s="19" t="n">
        <v>2026</v>
      </c>
      <c r="D2071" t="inlineStr">
        <is>
          <t>いいえ</t>
        </is>
      </c>
      <c r="E2071" s="18" t="n">
        <v>80000</v>
      </c>
      <c r="F2071" s="18" t="n">
        <v>0</v>
      </c>
      <c r="G2071" s="18" t="n">
        <v>0</v>
      </c>
      <c r="H2071" s="18" t="n">
        <v>0</v>
      </c>
      <c r="I2071" s="18" t="n">
        <v>0</v>
      </c>
      <c r="J2071" s="18">
        <f>ROUND(MIN(B2071/12,650000)*12*0.0915+MIN(B2071/12,1390000)*12*(0.0504+0)+B2071*0.005,0)</f>
        <v/>
      </c>
      <c r="K2071" s="18" t="n">
        <v>0</v>
      </c>
      <c r="L2071" s="18" t="n">
        <v>0</v>
      </c>
      <c r="M2071" s="18">
        <f>ROUND(IF(C2071&gt;=2026,IF(B2071&lt;741000,0,IF(B2071&lt;2191000,B2071-740000,IF(B2071&lt;2193000,1451000,IF(B2071&lt;2196000,1453000,IF(B2071&lt;2200000,1456000,IF(B2071&lt;3600000,ROUNDDOWN(B2071/4,-3)*2.8-80000,IF(B2071&lt;6600000,ROUNDDOWN(B2071/4,-3)*3.2-440000,IF(B2071&lt;8500000,ROUNDDOWN(B2071*0.9,0)-1100000,B2071-1950000)))))))),IF(B2071&lt;651000,0,IF(B2071&lt;1900000,B2071-650000,IF(B2071&lt;3600000,ROUNDDOWN(B2071/4,-3)*2.8-80000,IF(B2071&lt;6600000,ROUNDDOWN(B2071/4,-3)*3.2-440000,IF(B2071&lt;8500000,ROUNDDOWN(B2071*0.9,0)-1100000,B2071-1950000)))))),0)</f>
        <v/>
      </c>
      <c r="N2071" s="18">
        <f>IF(M2071&gt;23500000,NA(),IF(C2071&gt;=2026,IF(M2071&lt;=4890000,1040000,IF(M2071&lt;=6550000,670000,620000)),IF(M2071&lt;=1320000,950000,IF(M2071&lt;=3360000,880000,IF(M2071&lt;=4890000,680000,IF(M2071&lt;=6550000,630000,580000))))))</f>
        <v/>
      </c>
      <c r="O2071" s="18">
        <f>IF(F2071&lt;=0,IF(AND(D2071="はい",C2071&gt;=2026,C2071&lt;=2027),IF(E2071&lt;=0,0,IF(E2071&lt;=30000,E2071,IF(E2071&lt;=60000,ROUNDUP(E2071/2,0)+15000,IF(E2071&lt;=120000,ROUNDUP(E2071/4,0)+30000,60000)))),IF(E2071&lt;=0,0,IF(E2071&lt;=20000,E2071,IF(E2071&lt;=40000,ROUNDUP(E2071/2,0)+10000,IF(E2071&lt;=80000,ROUNDUP(E2071/4,0)+20000,40000))))),IF(E2071&lt;=0,IF(F2071&lt;=0,0,IF(F2071&lt;=25000,F2071,IF(F2071&lt;=50000,ROUNDUP(F2071/2,0)+12500,IF(F2071&lt;=100000,ROUNDUP(F2071/4,0)+25000,50000)))),MAX(IF(F2071&lt;=0,0,IF(F2071&lt;=25000,F2071,IF(F2071&lt;=50000,ROUNDUP(F2071/2,0)+12500,IF(F2071&lt;=100000,ROUNDUP(F2071/4,0)+25000,50000)))),MIN(IF(AND(D2071="はい",C2071&gt;=2026,C2071&lt;=2027),IF(E2071&lt;=0,0,IF(E2071&lt;=30000,E2071,IF(E2071&lt;=60000,ROUNDUP(E2071/2,0)+15000,IF(E2071&lt;=120000,ROUNDUP(E2071/4,0)+30000,60000)))),IF(E2071&lt;=0,0,IF(E2071&lt;=20000,E2071,IF(E2071&lt;=40000,ROUNDUP(E2071/2,0)+10000,IF(E2071&lt;=80000,ROUNDUP(E2071/4,0)+20000,40000)))))+IF(F2071&lt;=0,0,IF(F2071&lt;=25000,F2071,IF(F2071&lt;=50000,ROUNDUP(F2071/2,0)+12500,IF(F2071&lt;=100000,ROUNDUP(F2071/4,0)+25000,50000)))),IF(AND(D2071="はい",C2071&gt;=2026,C2071&lt;=2027),60000,40000)))))</f>
        <v/>
      </c>
      <c r="P2071" s="18">
        <f>IF(G2071&lt;=0,0,IF(G2071&lt;=20000,G2071,IF(G2071&lt;=40000,ROUNDUP(G2071/2,0)+10000,IF(G2071&lt;=80000,ROUNDUP(G2071/4,0)+20000,40000))))</f>
        <v/>
      </c>
      <c r="Q2071" s="18">
        <f>IF(I2071&lt;=0,IF(H2071&lt;=0,0,IF(H2071&lt;=20000,H2071,IF(H2071&lt;=40000,ROUNDUP(H2071/2,0)+10000,IF(H2071&lt;=80000,ROUNDUP(H2071/4,0)+20000,40000)))),IF(H2071&lt;=0,IF(I2071&lt;=0,0,IF(I2071&lt;=25000,I2071,IF(I2071&lt;=50000,ROUNDUP(I2071/2,0)+12500,IF(I2071&lt;=100000,ROUNDUP(I2071/4,0)+25000,50000)))),MAX(IF(I2071&lt;=0,0,IF(I2071&lt;=25000,I2071,IF(I2071&lt;=50000,ROUNDUP(I2071/2,0)+12500,IF(I2071&lt;=100000,ROUNDUP(I2071/4,0)+25000,50000)))),MIN(IF(H2071&lt;=0,0,IF(H2071&lt;=20000,H2071,IF(H2071&lt;=40000,ROUNDUP(H2071/2,0)+10000,IF(H2071&lt;=80000,ROUNDUP(H2071/4,0)+20000,40000))))+IF(I2071&lt;=0,0,IF(I2071&lt;=25000,I2071,IF(I2071&lt;=50000,ROUNDUP(I2071/2,0)+12500,IF(I2071&lt;=100000,ROUNDUP(I2071/4,0)+25000,50000)))),40000))))</f>
        <v/>
      </c>
      <c r="R2071" s="18">
        <f>MIN(120000,O2071+P2071+Q2071)</f>
        <v/>
      </c>
      <c r="S2071" s="18">
        <f>IF(F2071&lt;=0,IF(E2071&lt;=0,0,IF(E2071&lt;=12000,E2071,IF(E2071&lt;=32000,ROUNDUP(E2071/2,0)+6000,IF(E2071&lt;=56000,ROUNDUP(E2071/4,0)+14000,28000)))),IF(E2071&lt;=0,IF(F2071&lt;=0,0,IF(F2071&lt;=15000,F2071,IF(F2071&lt;=40000,ROUNDUP(F2071/2,0)+7500,IF(F2071&lt;=70000,ROUNDUP(F2071/4,0)+17500,35000)))),MAX(IF(F2071&lt;=0,0,IF(F2071&lt;=15000,F2071,IF(F2071&lt;=40000,ROUNDUP(F2071/2,0)+7500,IF(F2071&lt;=70000,ROUNDUP(F2071/4,0)+17500,35000)))),MIN(IF(E2071&lt;=0,0,IF(E2071&lt;=12000,E2071,IF(E2071&lt;=32000,ROUNDUP(E2071/2,0)+6000,IF(E2071&lt;=56000,ROUNDUP(E2071/4,0)+14000,28000))))+IF(F2071&lt;=0,0,IF(F2071&lt;=15000,F2071,IF(F2071&lt;=40000,ROUNDUP(F2071/2,0)+7500,IF(F2071&lt;=70000,ROUNDUP(F2071/4,0)+17500,35000)))),28000))))</f>
        <v/>
      </c>
      <c r="T2071" s="18">
        <f>IF(G2071&lt;=0,0,IF(G2071&lt;=12000,G2071,IF(G2071&lt;=32000,ROUNDUP(G2071/2,0)+6000,IF(G2071&lt;=56000,ROUNDUP(G2071/4,0)+14000,28000))))</f>
        <v/>
      </c>
      <c r="U2071" s="18">
        <f>IF(I2071&lt;=0,IF(H2071&lt;=0,0,IF(H2071&lt;=12000,H2071,IF(H2071&lt;=32000,ROUNDUP(H2071/2,0)+6000,IF(H2071&lt;=56000,ROUNDUP(H2071/4,0)+14000,28000)))),IF(H2071&lt;=0,IF(I2071&lt;=0,0,IF(I2071&lt;=15000,I2071,IF(I2071&lt;=40000,ROUNDUP(I2071/2,0)+7500,IF(I2071&lt;=70000,ROUNDUP(I2071/4,0)+17500,35000)))),MAX(IF(I2071&lt;=0,0,IF(I2071&lt;=15000,I2071,IF(I2071&lt;=40000,ROUNDUP(I2071/2,0)+7500,IF(I2071&lt;=70000,ROUNDUP(I2071/4,0)+17500,35000)))),MIN(IF(H2071&lt;=0,0,IF(H2071&lt;=12000,H2071,IF(H2071&lt;=32000,ROUNDUP(H2071/2,0)+6000,IF(H2071&lt;=56000,ROUNDUP(H2071/4,0)+14000,28000))))+IF(I2071&lt;=0,0,IF(I2071&lt;=15000,I2071,IF(I2071&lt;=40000,ROUNDUP(I2071/2,0)+7500,IF(I2071&lt;=70000,ROUNDUP(I2071/4,0)+17500,35000)))),28000))))</f>
        <v/>
      </c>
      <c r="V2071" s="18">
        <f>MIN(70000,S2071+T2071+U2071)</f>
        <v/>
      </c>
      <c r="W2071" s="18">
        <f>MAX(0,ROUNDDOWN(M2071-J2071-N2071-K2071-0,-3))</f>
        <v/>
      </c>
      <c r="X2071" s="18">
        <f>MAX(0,ROUNDDOWN(M2071-J2071-N2071-K2071-R2071,-3))</f>
        <v/>
      </c>
      <c r="Y2071" s="18">
        <f>IF(W2071&lt;=0,0,ROUNDDOWN((W2071*LOOKUP(W2071,{0,1950001,3300001,6950001,9000001,18000001,40000001},{0.05,0.1,0.2,0.23,0.33,0.4,0.45})-LOOKUP(W2071,{0,1950001,3300001,6950001,9000001,18000001,40000001},{0,97500,427500,636000,1536000,2796000,4796000}))*1.021,-2))</f>
        <v/>
      </c>
      <c r="Z2071" s="18">
        <f>IF(X2071&lt;=0,0,ROUNDDOWN((X2071*LOOKUP(X2071,{0,1950001,3300001,6950001,9000001,18000001,40000001},{0.05,0.1,0.2,0.23,0.33,0.4,0.45})-LOOKUP(X2071,{0,1950001,3300001,6950001,9000001,18000001,40000001},{0,97500,427500,636000,1536000,2796000,4796000}))*1.021,-2))</f>
        <v/>
      </c>
      <c r="AA2071" s="18">
        <f>MAX(0,ROUNDDOWN(M2071-J2071-430000-L2071-0,-3))</f>
        <v/>
      </c>
      <c r="AB2071" s="18">
        <f>MAX(0,ROUNDDOWN(M2071-J2071-430000-L2071-V2071,-3))</f>
        <v/>
      </c>
      <c r="AC2071" s="18">
        <f>IF(M2071&lt;=450000,0,MAX(0,ROUNDDOWN(AA2071*0.06-MIN(50000,AA2071)*0.03,-2))+MAX(0,ROUNDDOWN(AA2071*0.04-MIN(50000,AA2071)*0.02,-2)))</f>
        <v/>
      </c>
      <c r="AD2071" s="18">
        <f>IF(M2071&lt;=450000,0,MAX(0,ROUNDDOWN(AB2071*0.06-MIN(50000,AB2071)*0.03,-2))+MAX(0,ROUNDDOWN(AB2071*0.04-MIN(50000,AB2071)*0.02,-2)))</f>
        <v/>
      </c>
      <c r="AE2071" s="18">
        <f>Y2071-Z2071</f>
        <v/>
      </c>
      <c r="AF2071" s="18">
        <f>AC2071-AD2071</f>
        <v/>
      </c>
      <c r="AG2071" s="18">
        <f>AE2071+AF2071</f>
        <v/>
      </c>
      <c r="AH2071" s="20">
        <f>IF(W2071&lt;=0,0,LOOKUP(W2071,{0,1950001,3300001,6950001,9000001,18000001,40000001},{0.05,0.1,0.2,0.23,0.33,0.4,0.45}))</f>
        <v/>
      </c>
    </row>
    <row r="2072">
      <c r="A2072" t="inlineStr">
        <is>
          <t>1万円刻み 特例あり一般12万円</t>
        </is>
      </c>
      <c r="B2072" s="18">
        <f>'4_1万円刻み'!$A$664</f>
        <v/>
      </c>
      <c r="C2072" s="19" t="n">
        <v>2026</v>
      </c>
      <c r="D2072" t="inlineStr">
        <is>
          <t>はい</t>
        </is>
      </c>
      <c r="E2072" s="18" t="n">
        <v>120000</v>
      </c>
      <c r="F2072" s="18" t="n">
        <v>0</v>
      </c>
      <c r="G2072" s="18" t="n">
        <v>0</v>
      </c>
      <c r="H2072" s="18" t="n">
        <v>0</v>
      </c>
      <c r="I2072" s="18" t="n">
        <v>0</v>
      </c>
      <c r="J2072" s="18">
        <f>ROUND(MIN(B2072/12,650000)*12*0.0915+MIN(B2072/12,1390000)*12*(0.0504+0)+B2072*0.005,0)</f>
        <v/>
      </c>
      <c r="K2072" s="18" t="n">
        <v>0</v>
      </c>
      <c r="L2072" s="18" t="n">
        <v>0</v>
      </c>
      <c r="M2072" s="18">
        <f>ROUND(IF(C2072&gt;=2026,IF(B2072&lt;741000,0,IF(B2072&lt;2191000,B2072-740000,IF(B2072&lt;2193000,1451000,IF(B2072&lt;2196000,1453000,IF(B2072&lt;2200000,1456000,IF(B2072&lt;3600000,ROUNDDOWN(B2072/4,-3)*2.8-80000,IF(B2072&lt;6600000,ROUNDDOWN(B2072/4,-3)*3.2-440000,IF(B2072&lt;8500000,ROUNDDOWN(B2072*0.9,0)-1100000,B2072-1950000)))))))),IF(B2072&lt;651000,0,IF(B2072&lt;1900000,B2072-650000,IF(B2072&lt;3600000,ROUNDDOWN(B2072/4,-3)*2.8-80000,IF(B2072&lt;6600000,ROUNDDOWN(B2072/4,-3)*3.2-440000,IF(B2072&lt;8500000,ROUNDDOWN(B2072*0.9,0)-1100000,B2072-1950000)))))),0)</f>
        <v/>
      </c>
      <c r="N2072" s="18">
        <f>IF(M2072&gt;23500000,NA(),IF(C2072&gt;=2026,IF(M2072&lt;=4890000,1040000,IF(M2072&lt;=6550000,670000,620000)),IF(M2072&lt;=1320000,950000,IF(M2072&lt;=3360000,880000,IF(M2072&lt;=4890000,680000,IF(M2072&lt;=6550000,630000,580000))))))</f>
        <v/>
      </c>
      <c r="O2072" s="18">
        <f>IF(F2072&lt;=0,IF(AND(D2072="はい",C2072&gt;=2026,C2072&lt;=2027),IF(E2072&lt;=0,0,IF(E2072&lt;=30000,E2072,IF(E2072&lt;=60000,ROUNDUP(E2072/2,0)+15000,IF(E2072&lt;=120000,ROUNDUP(E2072/4,0)+30000,60000)))),IF(E2072&lt;=0,0,IF(E2072&lt;=20000,E2072,IF(E2072&lt;=40000,ROUNDUP(E2072/2,0)+10000,IF(E2072&lt;=80000,ROUNDUP(E2072/4,0)+20000,40000))))),IF(E2072&lt;=0,IF(F2072&lt;=0,0,IF(F2072&lt;=25000,F2072,IF(F2072&lt;=50000,ROUNDUP(F2072/2,0)+12500,IF(F2072&lt;=100000,ROUNDUP(F2072/4,0)+25000,50000)))),MAX(IF(F2072&lt;=0,0,IF(F2072&lt;=25000,F2072,IF(F2072&lt;=50000,ROUNDUP(F2072/2,0)+12500,IF(F2072&lt;=100000,ROUNDUP(F2072/4,0)+25000,50000)))),MIN(IF(AND(D2072="はい",C2072&gt;=2026,C2072&lt;=2027),IF(E2072&lt;=0,0,IF(E2072&lt;=30000,E2072,IF(E2072&lt;=60000,ROUNDUP(E2072/2,0)+15000,IF(E2072&lt;=120000,ROUNDUP(E2072/4,0)+30000,60000)))),IF(E2072&lt;=0,0,IF(E2072&lt;=20000,E2072,IF(E2072&lt;=40000,ROUNDUP(E2072/2,0)+10000,IF(E2072&lt;=80000,ROUNDUP(E2072/4,0)+20000,40000)))))+IF(F2072&lt;=0,0,IF(F2072&lt;=25000,F2072,IF(F2072&lt;=50000,ROUNDUP(F2072/2,0)+12500,IF(F2072&lt;=100000,ROUNDUP(F2072/4,0)+25000,50000)))),IF(AND(D2072="はい",C2072&gt;=2026,C2072&lt;=2027),60000,40000)))))</f>
        <v/>
      </c>
      <c r="P2072" s="18">
        <f>IF(G2072&lt;=0,0,IF(G2072&lt;=20000,G2072,IF(G2072&lt;=40000,ROUNDUP(G2072/2,0)+10000,IF(G2072&lt;=80000,ROUNDUP(G2072/4,0)+20000,40000))))</f>
        <v/>
      </c>
      <c r="Q2072" s="18">
        <f>IF(I2072&lt;=0,IF(H2072&lt;=0,0,IF(H2072&lt;=20000,H2072,IF(H2072&lt;=40000,ROUNDUP(H2072/2,0)+10000,IF(H2072&lt;=80000,ROUNDUP(H2072/4,0)+20000,40000)))),IF(H2072&lt;=0,IF(I2072&lt;=0,0,IF(I2072&lt;=25000,I2072,IF(I2072&lt;=50000,ROUNDUP(I2072/2,0)+12500,IF(I2072&lt;=100000,ROUNDUP(I2072/4,0)+25000,50000)))),MAX(IF(I2072&lt;=0,0,IF(I2072&lt;=25000,I2072,IF(I2072&lt;=50000,ROUNDUP(I2072/2,0)+12500,IF(I2072&lt;=100000,ROUNDUP(I2072/4,0)+25000,50000)))),MIN(IF(H2072&lt;=0,0,IF(H2072&lt;=20000,H2072,IF(H2072&lt;=40000,ROUNDUP(H2072/2,0)+10000,IF(H2072&lt;=80000,ROUNDUP(H2072/4,0)+20000,40000))))+IF(I2072&lt;=0,0,IF(I2072&lt;=25000,I2072,IF(I2072&lt;=50000,ROUNDUP(I2072/2,0)+12500,IF(I2072&lt;=100000,ROUNDUP(I2072/4,0)+25000,50000)))),40000))))</f>
        <v/>
      </c>
      <c r="R2072" s="18">
        <f>MIN(120000,O2072+P2072+Q2072)</f>
        <v/>
      </c>
      <c r="S2072" s="18">
        <f>IF(F2072&lt;=0,IF(E2072&lt;=0,0,IF(E2072&lt;=12000,E2072,IF(E2072&lt;=32000,ROUNDUP(E2072/2,0)+6000,IF(E2072&lt;=56000,ROUNDUP(E2072/4,0)+14000,28000)))),IF(E2072&lt;=0,IF(F2072&lt;=0,0,IF(F2072&lt;=15000,F2072,IF(F2072&lt;=40000,ROUNDUP(F2072/2,0)+7500,IF(F2072&lt;=70000,ROUNDUP(F2072/4,0)+17500,35000)))),MAX(IF(F2072&lt;=0,0,IF(F2072&lt;=15000,F2072,IF(F2072&lt;=40000,ROUNDUP(F2072/2,0)+7500,IF(F2072&lt;=70000,ROUNDUP(F2072/4,0)+17500,35000)))),MIN(IF(E2072&lt;=0,0,IF(E2072&lt;=12000,E2072,IF(E2072&lt;=32000,ROUNDUP(E2072/2,0)+6000,IF(E2072&lt;=56000,ROUNDUP(E2072/4,0)+14000,28000))))+IF(F2072&lt;=0,0,IF(F2072&lt;=15000,F2072,IF(F2072&lt;=40000,ROUNDUP(F2072/2,0)+7500,IF(F2072&lt;=70000,ROUNDUP(F2072/4,0)+17500,35000)))),28000))))</f>
        <v/>
      </c>
      <c r="T2072" s="18">
        <f>IF(G2072&lt;=0,0,IF(G2072&lt;=12000,G2072,IF(G2072&lt;=32000,ROUNDUP(G2072/2,0)+6000,IF(G2072&lt;=56000,ROUNDUP(G2072/4,0)+14000,28000))))</f>
        <v/>
      </c>
      <c r="U2072" s="18">
        <f>IF(I2072&lt;=0,IF(H2072&lt;=0,0,IF(H2072&lt;=12000,H2072,IF(H2072&lt;=32000,ROUNDUP(H2072/2,0)+6000,IF(H2072&lt;=56000,ROUNDUP(H2072/4,0)+14000,28000)))),IF(H2072&lt;=0,IF(I2072&lt;=0,0,IF(I2072&lt;=15000,I2072,IF(I2072&lt;=40000,ROUNDUP(I2072/2,0)+7500,IF(I2072&lt;=70000,ROUNDUP(I2072/4,0)+17500,35000)))),MAX(IF(I2072&lt;=0,0,IF(I2072&lt;=15000,I2072,IF(I2072&lt;=40000,ROUNDUP(I2072/2,0)+7500,IF(I2072&lt;=70000,ROUNDUP(I2072/4,0)+17500,35000)))),MIN(IF(H2072&lt;=0,0,IF(H2072&lt;=12000,H2072,IF(H2072&lt;=32000,ROUNDUP(H2072/2,0)+6000,IF(H2072&lt;=56000,ROUNDUP(H2072/4,0)+14000,28000))))+IF(I2072&lt;=0,0,IF(I2072&lt;=15000,I2072,IF(I2072&lt;=40000,ROUNDUP(I2072/2,0)+7500,IF(I2072&lt;=70000,ROUNDUP(I2072/4,0)+17500,35000)))),28000))))</f>
        <v/>
      </c>
      <c r="V2072" s="18">
        <f>MIN(70000,S2072+T2072+U2072)</f>
        <v/>
      </c>
      <c r="W2072" s="18">
        <f>MAX(0,ROUNDDOWN(M2072-J2072-N2072-K2072-0,-3))</f>
        <v/>
      </c>
      <c r="X2072" s="18">
        <f>MAX(0,ROUNDDOWN(M2072-J2072-N2072-K2072-R2072,-3))</f>
        <v/>
      </c>
      <c r="Y2072" s="18">
        <f>IF(W2072&lt;=0,0,ROUNDDOWN((W2072*LOOKUP(W2072,{0,1950001,3300001,6950001,9000001,18000001,40000001},{0.05,0.1,0.2,0.23,0.33,0.4,0.45})-LOOKUP(W2072,{0,1950001,3300001,6950001,9000001,18000001,40000001},{0,97500,427500,636000,1536000,2796000,4796000}))*1.021,-2))</f>
        <v/>
      </c>
      <c r="Z2072" s="18">
        <f>IF(X2072&lt;=0,0,ROUNDDOWN((X2072*LOOKUP(X2072,{0,1950001,3300001,6950001,9000001,18000001,40000001},{0.05,0.1,0.2,0.23,0.33,0.4,0.45})-LOOKUP(X2072,{0,1950001,3300001,6950001,9000001,18000001,40000001},{0,97500,427500,636000,1536000,2796000,4796000}))*1.021,-2))</f>
        <v/>
      </c>
      <c r="AA2072" s="18">
        <f>MAX(0,ROUNDDOWN(M2072-J2072-430000-L2072-0,-3))</f>
        <v/>
      </c>
      <c r="AB2072" s="18">
        <f>MAX(0,ROUNDDOWN(M2072-J2072-430000-L2072-V2072,-3))</f>
        <v/>
      </c>
      <c r="AC2072" s="18">
        <f>IF(M2072&lt;=450000,0,MAX(0,ROUNDDOWN(AA2072*0.06-MIN(50000,AA2072)*0.03,-2))+MAX(0,ROUNDDOWN(AA2072*0.04-MIN(50000,AA2072)*0.02,-2)))</f>
        <v/>
      </c>
      <c r="AD2072" s="18">
        <f>IF(M2072&lt;=450000,0,MAX(0,ROUNDDOWN(AB2072*0.06-MIN(50000,AB2072)*0.03,-2))+MAX(0,ROUNDDOWN(AB2072*0.04-MIN(50000,AB2072)*0.02,-2)))</f>
        <v/>
      </c>
      <c r="AE2072" s="18">
        <f>Y2072-Z2072</f>
        <v/>
      </c>
      <c r="AF2072" s="18">
        <f>AC2072-AD2072</f>
        <v/>
      </c>
      <c r="AG2072" s="18">
        <f>AE2072+AF2072</f>
        <v/>
      </c>
      <c r="AH2072" s="20">
        <f>IF(W2072&lt;=0,0,LOOKUP(W2072,{0,1950001,3300001,6950001,9000001,18000001,40000001},{0.05,0.1,0.2,0.23,0.33,0.4,0.45}))</f>
        <v/>
      </c>
    </row>
    <row r="2073">
      <c r="A2073" t="inlineStr">
        <is>
          <t>1万円刻み 3区分8万円ずつ</t>
        </is>
      </c>
      <c r="B2073" s="18">
        <f>'4_1万円刻み'!$A$665</f>
        <v/>
      </c>
      <c r="C2073" s="19" t="n">
        <v>2026</v>
      </c>
      <c r="D2073" t="inlineStr">
        <is>
          <t>いいえ</t>
        </is>
      </c>
      <c r="E2073" s="18" t="n">
        <v>80000</v>
      </c>
      <c r="F2073" s="18" t="n">
        <v>0</v>
      </c>
      <c r="G2073" s="18" t="n">
        <v>80000</v>
      </c>
      <c r="H2073" s="18" t="n">
        <v>80000</v>
      </c>
      <c r="I2073" s="18" t="n">
        <v>0</v>
      </c>
      <c r="J2073" s="18">
        <f>ROUND(MIN(B2073/12,650000)*12*0.0915+MIN(B2073/12,1390000)*12*(0.0504+0)+B2073*0.005,0)</f>
        <v/>
      </c>
      <c r="K2073" s="18" t="n">
        <v>0</v>
      </c>
      <c r="L2073" s="18" t="n">
        <v>0</v>
      </c>
      <c r="M2073" s="18">
        <f>ROUND(IF(C2073&gt;=2026,IF(B2073&lt;741000,0,IF(B2073&lt;2191000,B2073-740000,IF(B2073&lt;2193000,1451000,IF(B2073&lt;2196000,1453000,IF(B2073&lt;2200000,1456000,IF(B2073&lt;3600000,ROUNDDOWN(B2073/4,-3)*2.8-80000,IF(B2073&lt;6600000,ROUNDDOWN(B2073/4,-3)*3.2-440000,IF(B2073&lt;8500000,ROUNDDOWN(B2073*0.9,0)-1100000,B2073-1950000)))))))),IF(B2073&lt;651000,0,IF(B2073&lt;1900000,B2073-650000,IF(B2073&lt;3600000,ROUNDDOWN(B2073/4,-3)*2.8-80000,IF(B2073&lt;6600000,ROUNDDOWN(B2073/4,-3)*3.2-440000,IF(B2073&lt;8500000,ROUNDDOWN(B2073*0.9,0)-1100000,B2073-1950000)))))),0)</f>
        <v/>
      </c>
      <c r="N2073" s="18">
        <f>IF(M2073&gt;23500000,NA(),IF(C2073&gt;=2026,IF(M2073&lt;=4890000,1040000,IF(M2073&lt;=6550000,670000,620000)),IF(M2073&lt;=1320000,950000,IF(M2073&lt;=3360000,880000,IF(M2073&lt;=4890000,680000,IF(M2073&lt;=6550000,630000,580000))))))</f>
        <v/>
      </c>
      <c r="O2073" s="18">
        <f>IF(F2073&lt;=0,IF(AND(D2073="はい",C2073&gt;=2026,C2073&lt;=2027),IF(E2073&lt;=0,0,IF(E2073&lt;=30000,E2073,IF(E2073&lt;=60000,ROUNDUP(E2073/2,0)+15000,IF(E2073&lt;=120000,ROUNDUP(E2073/4,0)+30000,60000)))),IF(E2073&lt;=0,0,IF(E2073&lt;=20000,E2073,IF(E2073&lt;=40000,ROUNDUP(E2073/2,0)+10000,IF(E2073&lt;=80000,ROUNDUP(E2073/4,0)+20000,40000))))),IF(E2073&lt;=0,IF(F2073&lt;=0,0,IF(F2073&lt;=25000,F2073,IF(F2073&lt;=50000,ROUNDUP(F2073/2,0)+12500,IF(F2073&lt;=100000,ROUNDUP(F2073/4,0)+25000,50000)))),MAX(IF(F2073&lt;=0,0,IF(F2073&lt;=25000,F2073,IF(F2073&lt;=50000,ROUNDUP(F2073/2,0)+12500,IF(F2073&lt;=100000,ROUNDUP(F2073/4,0)+25000,50000)))),MIN(IF(AND(D2073="はい",C2073&gt;=2026,C2073&lt;=2027),IF(E2073&lt;=0,0,IF(E2073&lt;=30000,E2073,IF(E2073&lt;=60000,ROUNDUP(E2073/2,0)+15000,IF(E2073&lt;=120000,ROUNDUP(E2073/4,0)+30000,60000)))),IF(E2073&lt;=0,0,IF(E2073&lt;=20000,E2073,IF(E2073&lt;=40000,ROUNDUP(E2073/2,0)+10000,IF(E2073&lt;=80000,ROUNDUP(E2073/4,0)+20000,40000)))))+IF(F2073&lt;=0,0,IF(F2073&lt;=25000,F2073,IF(F2073&lt;=50000,ROUNDUP(F2073/2,0)+12500,IF(F2073&lt;=100000,ROUNDUP(F2073/4,0)+25000,50000)))),IF(AND(D2073="はい",C2073&gt;=2026,C2073&lt;=2027),60000,40000)))))</f>
        <v/>
      </c>
      <c r="P2073" s="18">
        <f>IF(G2073&lt;=0,0,IF(G2073&lt;=20000,G2073,IF(G2073&lt;=40000,ROUNDUP(G2073/2,0)+10000,IF(G2073&lt;=80000,ROUNDUP(G2073/4,0)+20000,40000))))</f>
        <v/>
      </c>
      <c r="Q2073" s="18">
        <f>IF(I2073&lt;=0,IF(H2073&lt;=0,0,IF(H2073&lt;=20000,H2073,IF(H2073&lt;=40000,ROUNDUP(H2073/2,0)+10000,IF(H2073&lt;=80000,ROUNDUP(H2073/4,0)+20000,40000)))),IF(H2073&lt;=0,IF(I2073&lt;=0,0,IF(I2073&lt;=25000,I2073,IF(I2073&lt;=50000,ROUNDUP(I2073/2,0)+12500,IF(I2073&lt;=100000,ROUNDUP(I2073/4,0)+25000,50000)))),MAX(IF(I2073&lt;=0,0,IF(I2073&lt;=25000,I2073,IF(I2073&lt;=50000,ROUNDUP(I2073/2,0)+12500,IF(I2073&lt;=100000,ROUNDUP(I2073/4,0)+25000,50000)))),MIN(IF(H2073&lt;=0,0,IF(H2073&lt;=20000,H2073,IF(H2073&lt;=40000,ROUNDUP(H2073/2,0)+10000,IF(H2073&lt;=80000,ROUNDUP(H2073/4,0)+20000,40000))))+IF(I2073&lt;=0,0,IF(I2073&lt;=25000,I2073,IF(I2073&lt;=50000,ROUNDUP(I2073/2,0)+12500,IF(I2073&lt;=100000,ROUNDUP(I2073/4,0)+25000,50000)))),40000))))</f>
        <v/>
      </c>
      <c r="R2073" s="18">
        <f>MIN(120000,O2073+P2073+Q2073)</f>
        <v/>
      </c>
      <c r="S2073" s="18">
        <f>IF(F2073&lt;=0,IF(E2073&lt;=0,0,IF(E2073&lt;=12000,E2073,IF(E2073&lt;=32000,ROUNDUP(E2073/2,0)+6000,IF(E2073&lt;=56000,ROUNDUP(E2073/4,0)+14000,28000)))),IF(E2073&lt;=0,IF(F2073&lt;=0,0,IF(F2073&lt;=15000,F2073,IF(F2073&lt;=40000,ROUNDUP(F2073/2,0)+7500,IF(F2073&lt;=70000,ROUNDUP(F2073/4,0)+17500,35000)))),MAX(IF(F2073&lt;=0,0,IF(F2073&lt;=15000,F2073,IF(F2073&lt;=40000,ROUNDUP(F2073/2,0)+7500,IF(F2073&lt;=70000,ROUNDUP(F2073/4,0)+17500,35000)))),MIN(IF(E2073&lt;=0,0,IF(E2073&lt;=12000,E2073,IF(E2073&lt;=32000,ROUNDUP(E2073/2,0)+6000,IF(E2073&lt;=56000,ROUNDUP(E2073/4,0)+14000,28000))))+IF(F2073&lt;=0,0,IF(F2073&lt;=15000,F2073,IF(F2073&lt;=40000,ROUNDUP(F2073/2,0)+7500,IF(F2073&lt;=70000,ROUNDUP(F2073/4,0)+17500,35000)))),28000))))</f>
        <v/>
      </c>
      <c r="T2073" s="18">
        <f>IF(G2073&lt;=0,0,IF(G2073&lt;=12000,G2073,IF(G2073&lt;=32000,ROUNDUP(G2073/2,0)+6000,IF(G2073&lt;=56000,ROUNDUP(G2073/4,0)+14000,28000))))</f>
        <v/>
      </c>
      <c r="U2073" s="18">
        <f>IF(I2073&lt;=0,IF(H2073&lt;=0,0,IF(H2073&lt;=12000,H2073,IF(H2073&lt;=32000,ROUNDUP(H2073/2,0)+6000,IF(H2073&lt;=56000,ROUNDUP(H2073/4,0)+14000,28000)))),IF(H2073&lt;=0,IF(I2073&lt;=0,0,IF(I2073&lt;=15000,I2073,IF(I2073&lt;=40000,ROUNDUP(I2073/2,0)+7500,IF(I2073&lt;=70000,ROUNDUP(I2073/4,0)+17500,35000)))),MAX(IF(I2073&lt;=0,0,IF(I2073&lt;=15000,I2073,IF(I2073&lt;=40000,ROUNDUP(I2073/2,0)+7500,IF(I2073&lt;=70000,ROUNDUP(I2073/4,0)+17500,35000)))),MIN(IF(H2073&lt;=0,0,IF(H2073&lt;=12000,H2073,IF(H2073&lt;=32000,ROUNDUP(H2073/2,0)+6000,IF(H2073&lt;=56000,ROUNDUP(H2073/4,0)+14000,28000))))+IF(I2073&lt;=0,0,IF(I2073&lt;=15000,I2073,IF(I2073&lt;=40000,ROUNDUP(I2073/2,0)+7500,IF(I2073&lt;=70000,ROUNDUP(I2073/4,0)+17500,35000)))),28000))))</f>
        <v/>
      </c>
      <c r="V2073" s="18">
        <f>MIN(70000,S2073+T2073+U2073)</f>
        <v/>
      </c>
      <c r="W2073" s="18">
        <f>MAX(0,ROUNDDOWN(M2073-J2073-N2073-K2073-0,-3))</f>
        <v/>
      </c>
      <c r="X2073" s="18">
        <f>MAX(0,ROUNDDOWN(M2073-J2073-N2073-K2073-R2073,-3))</f>
        <v/>
      </c>
      <c r="Y2073" s="18">
        <f>IF(W2073&lt;=0,0,ROUNDDOWN((W2073*LOOKUP(W2073,{0,1950001,3300001,6950001,9000001,18000001,40000001},{0.05,0.1,0.2,0.23,0.33,0.4,0.45})-LOOKUP(W2073,{0,1950001,3300001,6950001,9000001,18000001,40000001},{0,97500,427500,636000,1536000,2796000,4796000}))*1.021,-2))</f>
        <v/>
      </c>
      <c r="Z2073" s="18">
        <f>IF(X2073&lt;=0,0,ROUNDDOWN((X2073*LOOKUP(X2073,{0,1950001,3300001,6950001,9000001,18000001,40000001},{0.05,0.1,0.2,0.23,0.33,0.4,0.45})-LOOKUP(X2073,{0,1950001,3300001,6950001,9000001,18000001,40000001},{0,97500,427500,636000,1536000,2796000,4796000}))*1.021,-2))</f>
        <v/>
      </c>
      <c r="AA2073" s="18">
        <f>MAX(0,ROUNDDOWN(M2073-J2073-430000-L2073-0,-3))</f>
        <v/>
      </c>
      <c r="AB2073" s="18">
        <f>MAX(0,ROUNDDOWN(M2073-J2073-430000-L2073-V2073,-3))</f>
        <v/>
      </c>
      <c r="AC2073" s="18">
        <f>IF(M2073&lt;=450000,0,MAX(0,ROUNDDOWN(AA2073*0.06-MIN(50000,AA2073)*0.03,-2))+MAX(0,ROUNDDOWN(AA2073*0.04-MIN(50000,AA2073)*0.02,-2)))</f>
        <v/>
      </c>
      <c r="AD2073" s="18">
        <f>IF(M2073&lt;=450000,0,MAX(0,ROUNDDOWN(AB2073*0.06-MIN(50000,AB2073)*0.03,-2))+MAX(0,ROUNDDOWN(AB2073*0.04-MIN(50000,AB2073)*0.02,-2)))</f>
        <v/>
      </c>
      <c r="AE2073" s="18">
        <f>Y2073-Z2073</f>
        <v/>
      </c>
      <c r="AF2073" s="18">
        <f>AC2073-AD2073</f>
        <v/>
      </c>
      <c r="AG2073" s="18">
        <f>AE2073+AF2073</f>
        <v/>
      </c>
      <c r="AH2073" s="20">
        <f>IF(W2073&lt;=0,0,LOOKUP(W2073,{0,1950001,3300001,6950001,9000001,18000001,40000001},{0.05,0.1,0.2,0.23,0.33,0.4,0.45}))</f>
        <v/>
      </c>
    </row>
    <row r="2074">
      <c r="A2074" t="inlineStr">
        <is>
          <t>1万円刻み 一般8万円</t>
        </is>
      </c>
      <c r="B2074" s="18">
        <f>'4_1万円刻み'!$A$665</f>
        <v/>
      </c>
      <c r="C2074" s="19" t="n">
        <v>2026</v>
      </c>
      <c r="D2074" t="inlineStr">
        <is>
          <t>いいえ</t>
        </is>
      </c>
      <c r="E2074" s="18" t="n">
        <v>80000</v>
      </c>
      <c r="F2074" s="18" t="n">
        <v>0</v>
      </c>
      <c r="G2074" s="18" t="n">
        <v>0</v>
      </c>
      <c r="H2074" s="18" t="n">
        <v>0</v>
      </c>
      <c r="I2074" s="18" t="n">
        <v>0</v>
      </c>
      <c r="J2074" s="18">
        <f>ROUND(MIN(B2074/12,650000)*12*0.0915+MIN(B2074/12,1390000)*12*(0.0504+0)+B2074*0.005,0)</f>
        <v/>
      </c>
      <c r="K2074" s="18" t="n">
        <v>0</v>
      </c>
      <c r="L2074" s="18" t="n">
        <v>0</v>
      </c>
      <c r="M2074" s="18">
        <f>ROUND(IF(C2074&gt;=2026,IF(B2074&lt;741000,0,IF(B2074&lt;2191000,B2074-740000,IF(B2074&lt;2193000,1451000,IF(B2074&lt;2196000,1453000,IF(B2074&lt;2200000,1456000,IF(B2074&lt;3600000,ROUNDDOWN(B2074/4,-3)*2.8-80000,IF(B2074&lt;6600000,ROUNDDOWN(B2074/4,-3)*3.2-440000,IF(B2074&lt;8500000,ROUNDDOWN(B2074*0.9,0)-1100000,B2074-1950000)))))))),IF(B2074&lt;651000,0,IF(B2074&lt;1900000,B2074-650000,IF(B2074&lt;3600000,ROUNDDOWN(B2074/4,-3)*2.8-80000,IF(B2074&lt;6600000,ROUNDDOWN(B2074/4,-3)*3.2-440000,IF(B2074&lt;8500000,ROUNDDOWN(B2074*0.9,0)-1100000,B2074-1950000)))))),0)</f>
        <v/>
      </c>
      <c r="N2074" s="18">
        <f>IF(M2074&gt;23500000,NA(),IF(C2074&gt;=2026,IF(M2074&lt;=4890000,1040000,IF(M2074&lt;=6550000,670000,620000)),IF(M2074&lt;=1320000,950000,IF(M2074&lt;=3360000,880000,IF(M2074&lt;=4890000,680000,IF(M2074&lt;=6550000,630000,580000))))))</f>
        <v/>
      </c>
      <c r="O2074" s="18">
        <f>IF(F2074&lt;=0,IF(AND(D2074="はい",C2074&gt;=2026,C2074&lt;=2027),IF(E2074&lt;=0,0,IF(E2074&lt;=30000,E2074,IF(E2074&lt;=60000,ROUNDUP(E2074/2,0)+15000,IF(E2074&lt;=120000,ROUNDUP(E2074/4,0)+30000,60000)))),IF(E2074&lt;=0,0,IF(E2074&lt;=20000,E2074,IF(E2074&lt;=40000,ROUNDUP(E2074/2,0)+10000,IF(E2074&lt;=80000,ROUNDUP(E2074/4,0)+20000,40000))))),IF(E2074&lt;=0,IF(F2074&lt;=0,0,IF(F2074&lt;=25000,F2074,IF(F2074&lt;=50000,ROUNDUP(F2074/2,0)+12500,IF(F2074&lt;=100000,ROUNDUP(F2074/4,0)+25000,50000)))),MAX(IF(F2074&lt;=0,0,IF(F2074&lt;=25000,F2074,IF(F2074&lt;=50000,ROUNDUP(F2074/2,0)+12500,IF(F2074&lt;=100000,ROUNDUP(F2074/4,0)+25000,50000)))),MIN(IF(AND(D2074="はい",C2074&gt;=2026,C2074&lt;=2027),IF(E2074&lt;=0,0,IF(E2074&lt;=30000,E2074,IF(E2074&lt;=60000,ROUNDUP(E2074/2,0)+15000,IF(E2074&lt;=120000,ROUNDUP(E2074/4,0)+30000,60000)))),IF(E2074&lt;=0,0,IF(E2074&lt;=20000,E2074,IF(E2074&lt;=40000,ROUNDUP(E2074/2,0)+10000,IF(E2074&lt;=80000,ROUNDUP(E2074/4,0)+20000,40000)))))+IF(F2074&lt;=0,0,IF(F2074&lt;=25000,F2074,IF(F2074&lt;=50000,ROUNDUP(F2074/2,0)+12500,IF(F2074&lt;=100000,ROUNDUP(F2074/4,0)+25000,50000)))),IF(AND(D2074="はい",C2074&gt;=2026,C2074&lt;=2027),60000,40000)))))</f>
        <v/>
      </c>
      <c r="P2074" s="18">
        <f>IF(G2074&lt;=0,0,IF(G2074&lt;=20000,G2074,IF(G2074&lt;=40000,ROUNDUP(G2074/2,0)+10000,IF(G2074&lt;=80000,ROUNDUP(G2074/4,0)+20000,40000))))</f>
        <v/>
      </c>
      <c r="Q2074" s="18">
        <f>IF(I2074&lt;=0,IF(H2074&lt;=0,0,IF(H2074&lt;=20000,H2074,IF(H2074&lt;=40000,ROUNDUP(H2074/2,0)+10000,IF(H2074&lt;=80000,ROUNDUP(H2074/4,0)+20000,40000)))),IF(H2074&lt;=0,IF(I2074&lt;=0,0,IF(I2074&lt;=25000,I2074,IF(I2074&lt;=50000,ROUNDUP(I2074/2,0)+12500,IF(I2074&lt;=100000,ROUNDUP(I2074/4,0)+25000,50000)))),MAX(IF(I2074&lt;=0,0,IF(I2074&lt;=25000,I2074,IF(I2074&lt;=50000,ROUNDUP(I2074/2,0)+12500,IF(I2074&lt;=100000,ROUNDUP(I2074/4,0)+25000,50000)))),MIN(IF(H2074&lt;=0,0,IF(H2074&lt;=20000,H2074,IF(H2074&lt;=40000,ROUNDUP(H2074/2,0)+10000,IF(H2074&lt;=80000,ROUNDUP(H2074/4,0)+20000,40000))))+IF(I2074&lt;=0,0,IF(I2074&lt;=25000,I2074,IF(I2074&lt;=50000,ROUNDUP(I2074/2,0)+12500,IF(I2074&lt;=100000,ROUNDUP(I2074/4,0)+25000,50000)))),40000))))</f>
        <v/>
      </c>
      <c r="R2074" s="18">
        <f>MIN(120000,O2074+P2074+Q2074)</f>
        <v/>
      </c>
      <c r="S2074" s="18">
        <f>IF(F2074&lt;=0,IF(E2074&lt;=0,0,IF(E2074&lt;=12000,E2074,IF(E2074&lt;=32000,ROUNDUP(E2074/2,0)+6000,IF(E2074&lt;=56000,ROUNDUP(E2074/4,0)+14000,28000)))),IF(E2074&lt;=0,IF(F2074&lt;=0,0,IF(F2074&lt;=15000,F2074,IF(F2074&lt;=40000,ROUNDUP(F2074/2,0)+7500,IF(F2074&lt;=70000,ROUNDUP(F2074/4,0)+17500,35000)))),MAX(IF(F2074&lt;=0,0,IF(F2074&lt;=15000,F2074,IF(F2074&lt;=40000,ROUNDUP(F2074/2,0)+7500,IF(F2074&lt;=70000,ROUNDUP(F2074/4,0)+17500,35000)))),MIN(IF(E2074&lt;=0,0,IF(E2074&lt;=12000,E2074,IF(E2074&lt;=32000,ROUNDUP(E2074/2,0)+6000,IF(E2074&lt;=56000,ROUNDUP(E2074/4,0)+14000,28000))))+IF(F2074&lt;=0,0,IF(F2074&lt;=15000,F2074,IF(F2074&lt;=40000,ROUNDUP(F2074/2,0)+7500,IF(F2074&lt;=70000,ROUNDUP(F2074/4,0)+17500,35000)))),28000))))</f>
        <v/>
      </c>
      <c r="T2074" s="18">
        <f>IF(G2074&lt;=0,0,IF(G2074&lt;=12000,G2074,IF(G2074&lt;=32000,ROUNDUP(G2074/2,0)+6000,IF(G2074&lt;=56000,ROUNDUP(G2074/4,0)+14000,28000))))</f>
        <v/>
      </c>
      <c r="U2074" s="18">
        <f>IF(I2074&lt;=0,IF(H2074&lt;=0,0,IF(H2074&lt;=12000,H2074,IF(H2074&lt;=32000,ROUNDUP(H2074/2,0)+6000,IF(H2074&lt;=56000,ROUNDUP(H2074/4,0)+14000,28000)))),IF(H2074&lt;=0,IF(I2074&lt;=0,0,IF(I2074&lt;=15000,I2074,IF(I2074&lt;=40000,ROUNDUP(I2074/2,0)+7500,IF(I2074&lt;=70000,ROUNDUP(I2074/4,0)+17500,35000)))),MAX(IF(I2074&lt;=0,0,IF(I2074&lt;=15000,I2074,IF(I2074&lt;=40000,ROUNDUP(I2074/2,0)+7500,IF(I2074&lt;=70000,ROUNDUP(I2074/4,0)+17500,35000)))),MIN(IF(H2074&lt;=0,0,IF(H2074&lt;=12000,H2074,IF(H2074&lt;=32000,ROUNDUP(H2074/2,0)+6000,IF(H2074&lt;=56000,ROUNDUP(H2074/4,0)+14000,28000))))+IF(I2074&lt;=0,0,IF(I2074&lt;=15000,I2074,IF(I2074&lt;=40000,ROUNDUP(I2074/2,0)+7500,IF(I2074&lt;=70000,ROUNDUP(I2074/4,0)+17500,35000)))),28000))))</f>
        <v/>
      </c>
      <c r="V2074" s="18">
        <f>MIN(70000,S2074+T2074+U2074)</f>
        <v/>
      </c>
      <c r="W2074" s="18">
        <f>MAX(0,ROUNDDOWN(M2074-J2074-N2074-K2074-0,-3))</f>
        <v/>
      </c>
      <c r="X2074" s="18">
        <f>MAX(0,ROUNDDOWN(M2074-J2074-N2074-K2074-R2074,-3))</f>
        <v/>
      </c>
      <c r="Y2074" s="18">
        <f>IF(W2074&lt;=0,0,ROUNDDOWN((W2074*LOOKUP(W2074,{0,1950001,3300001,6950001,9000001,18000001,40000001},{0.05,0.1,0.2,0.23,0.33,0.4,0.45})-LOOKUP(W2074,{0,1950001,3300001,6950001,9000001,18000001,40000001},{0,97500,427500,636000,1536000,2796000,4796000}))*1.021,-2))</f>
        <v/>
      </c>
      <c r="Z2074" s="18">
        <f>IF(X2074&lt;=0,0,ROUNDDOWN((X2074*LOOKUP(X2074,{0,1950001,3300001,6950001,9000001,18000001,40000001},{0.05,0.1,0.2,0.23,0.33,0.4,0.45})-LOOKUP(X2074,{0,1950001,3300001,6950001,9000001,18000001,40000001},{0,97500,427500,636000,1536000,2796000,4796000}))*1.021,-2))</f>
        <v/>
      </c>
      <c r="AA2074" s="18">
        <f>MAX(0,ROUNDDOWN(M2074-J2074-430000-L2074-0,-3))</f>
        <v/>
      </c>
      <c r="AB2074" s="18">
        <f>MAX(0,ROUNDDOWN(M2074-J2074-430000-L2074-V2074,-3))</f>
        <v/>
      </c>
      <c r="AC2074" s="18">
        <f>IF(M2074&lt;=450000,0,MAX(0,ROUNDDOWN(AA2074*0.06-MIN(50000,AA2074)*0.03,-2))+MAX(0,ROUNDDOWN(AA2074*0.04-MIN(50000,AA2074)*0.02,-2)))</f>
        <v/>
      </c>
      <c r="AD2074" s="18">
        <f>IF(M2074&lt;=450000,0,MAX(0,ROUNDDOWN(AB2074*0.06-MIN(50000,AB2074)*0.03,-2))+MAX(0,ROUNDDOWN(AB2074*0.04-MIN(50000,AB2074)*0.02,-2)))</f>
        <v/>
      </c>
      <c r="AE2074" s="18">
        <f>Y2074-Z2074</f>
        <v/>
      </c>
      <c r="AF2074" s="18">
        <f>AC2074-AD2074</f>
        <v/>
      </c>
      <c r="AG2074" s="18">
        <f>AE2074+AF2074</f>
        <v/>
      </c>
      <c r="AH2074" s="20">
        <f>IF(W2074&lt;=0,0,LOOKUP(W2074,{0,1950001,3300001,6950001,9000001,18000001,40000001},{0.05,0.1,0.2,0.23,0.33,0.4,0.45}))</f>
        <v/>
      </c>
    </row>
    <row r="2075">
      <c r="A2075" t="inlineStr">
        <is>
          <t>1万円刻み 特例あり一般12万円</t>
        </is>
      </c>
      <c r="B2075" s="18">
        <f>'4_1万円刻み'!$A$665</f>
        <v/>
      </c>
      <c r="C2075" s="19" t="n">
        <v>2026</v>
      </c>
      <c r="D2075" t="inlineStr">
        <is>
          <t>はい</t>
        </is>
      </c>
      <c r="E2075" s="18" t="n">
        <v>120000</v>
      </c>
      <c r="F2075" s="18" t="n">
        <v>0</v>
      </c>
      <c r="G2075" s="18" t="n">
        <v>0</v>
      </c>
      <c r="H2075" s="18" t="n">
        <v>0</v>
      </c>
      <c r="I2075" s="18" t="n">
        <v>0</v>
      </c>
      <c r="J2075" s="18">
        <f>ROUND(MIN(B2075/12,650000)*12*0.0915+MIN(B2075/12,1390000)*12*(0.0504+0)+B2075*0.005,0)</f>
        <v/>
      </c>
      <c r="K2075" s="18" t="n">
        <v>0</v>
      </c>
      <c r="L2075" s="18" t="n">
        <v>0</v>
      </c>
      <c r="M2075" s="18">
        <f>ROUND(IF(C2075&gt;=2026,IF(B2075&lt;741000,0,IF(B2075&lt;2191000,B2075-740000,IF(B2075&lt;2193000,1451000,IF(B2075&lt;2196000,1453000,IF(B2075&lt;2200000,1456000,IF(B2075&lt;3600000,ROUNDDOWN(B2075/4,-3)*2.8-80000,IF(B2075&lt;6600000,ROUNDDOWN(B2075/4,-3)*3.2-440000,IF(B2075&lt;8500000,ROUNDDOWN(B2075*0.9,0)-1100000,B2075-1950000)))))))),IF(B2075&lt;651000,0,IF(B2075&lt;1900000,B2075-650000,IF(B2075&lt;3600000,ROUNDDOWN(B2075/4,-3)*2.8-80000,IF(B2075&lt;6600000,ROUNDDOWN(B2075/4,-3)*3.2-440000,IF(B2075&lt;8500000,ROUNDDOWN(B2075*0.9,0)-1100000,B2075-1950000)))))),0)</f>
        <v/>
      </c>
      <c r="N2075" s="18">
        <f>IF(M2075&gt;23500000,NA(),IF(C2075&gt;=2026,IF(M2075&lt;=4890000,1040000,IF(M2075&lt;=6550000,670000,620000)),IF(M2075&lt;=1320000,950000,IF(M2075&lt;=3360000,880000,IF(M2075&lt;=4890000,680000,IF(M2075&lt;=6550000,630000,580000))))))</f>
        <v/>
      </c>
      <c r="O2075" s="18">
        <f>IF(F2075&lt;=0,IF(AND(D2075="はい",C2075&gt;=2026,C2075&lt;=2027),IF(E2075&lt;=0,0,IF(E2075&lt;=30000,E2075,IF(E2075&lt;=60000,ROUNDUP(E2075/2,0)+15000,IF(E2075&lt;=120000,ROUNDUP(E2075/4,0)+30000,60000)))),IF(E2075&lt;=0,0,IF(E2075&lt;=20000,E2075,IF(E2075&lt;=40000,ROUNDUP(E2075/2,0)+10000,IF(E2075&lt;=80000,ROUNDUP(E2075/4,0)+20000,40000))))),IF(E2075&lt;=0,IF(F2075&lt;=0,0,IF(F2075&lt;=25000,F2075,IF(F2075&lt;=50000,ROUNDUP(F2075/2,0)+12500,IF(F2075&lt;=100000,ROUNDUP(F2075/4,0)+25000,50000)))),MAX(IF(F2075&lt;=0,0,IF(F2075&lt;=25000,F2075,IF(F2075&lt;=50000,ROUNDUP(F2075/2,0)+12500,IF(F2075&lt;=100000,ROUNDUP(F2075/4,0)+25000,50000)))),MIN(IF(AND(D2075="はい",C2075&gt;=2026,C2075&lt;=2027),IF(E2075&lt;=0,0,IF(E2075&lt;=30000,E2075,IF(E2075&lt;=60000,ROUNDUP(E2075/2,0)+15000,IF(E2075&lt;=120000,ROUNDUP(E2075/4,0)+30000,60000)))),IF(E2075&lt;=0,0,IF(E2075&lt;=20000,E2075,IF(E2075&lt;=40000,ROUNDUP(E2075/2,0)+10000,IF(E2075&lt;=80000,ROUNDUP(E2075/4,0)+20000,40000)))))+IF(F2075&lt;=0,0,IF(F2075&lt;=25000,F2075,IF(F2075&lt;=50000,ROUNDUP(F2075/2,0)+12500,IF(F2075&lt;=100000,ROUNDUP(F2075/4,0)+25000,50000)))),IF(AND(D2075="はい",C2075&gt;=2026,C2075&lt;=2027),60000,40000)))))</f>
        <v/>
      </c>
      <c r="P2075" s="18">
        <f>IF(G2075&lt;=0,0,IF(G2075&lt;=20000,G2075,IF(G2075&lt;=40000,ROUNDUP(G2075/2,0)+10000,IF(G2075&lt;=80000,ROUNDUP(G2075/4,0)+20000,40000))))</f>
        <v/>
      </c>
      <c r="Q2075" s="18">
        <f>IF(I2075&lt;=0,IF(H2075&lt;=0,0,IF(H2075&lt;=20000,H2075,IF(H2075&lt;=40000,ROUNDUP(H2075/2,0)+10000,IF(H2075&lt;=80000,ROUNDUP(H2075/4,0)+20000,40000)))),IF(H2075&lt;=0,IF(I2075&lt;=0,0,IF(I2075&lt;=25000,I2075,IF(I2075&lt;=50000,ROUNDUP(I2075/2,0)+12500,IF(I2075&lt;=100000,ROUNDUP(I2075/4,0)+25000,50000)))),MAX(IF(I2075&lt;=0,0,IF(I2075&lt;=25000,I2075,IF(I2075&lt;=50000,ROUNDUP(I2075/2,0)+12500,IF(I2075&lt;=100000,ROUNDUP(I2075/4,0)+25000,50000)))),MIN(IF(H2075&lt;=0,0,IF(H2075&lt;=20000,H2075,IF(H2075&lt;=40000,ROUNDUP(H2075/2,0)+10000,IF(H2075&lt;=80000,ROUNDUP(H2075/4,0)+20000,40000))))+IF(I2075&lt;=0,0,IF(I2075&lt;=25000,I2075,IF(I2075&lt;=50000,ROUNDUP(I2075/2,0)+12500,IF(I2075&lt;=100000,ROUNDUP(I2075/4,0)+25000,50000)))),40000))))</f>
        <v/>
      </c>
      <c r="R2075" s="18">
        <f>MIN(120000,O2075+P2075+Q2075)</f>
        <v/>
      </c>
      <c r="S2075" s="18">
        <f>IF(F2075&lt;=0,IF(E2075&lt;=0,0,IF(E2075&lt;=12000,E2075,IF(E2075&lt;=32000,ROUNDUP(E2075/2,0)+6000,IF(E2075&lt;=56000,ROUNDUP(E2075/4,0)+14000,28000)))),IF(E2075&lt;=0,IF(F2075&lt;=0,0,IF(F2075&lt;=15000,F2075,IF(F2075&lt;=40000,ROUNDUP(F2075/2,0)+7500,IF(F2075&lt;=70000,ROUNDUP(F2075/4,0)+17500,35000)))),MAX(IF(F2075&lt;=0,0,IF(F2075&lt;=15000,F2075,IF(F2075&lt;=40000,ROUNDUP(F2075/2,0)+7500,IF(F2075&lt;=70000,ROUNDUP(F2075/4,0)+17500,35000)))),MIN(IF(E2075&lt;=0,0,IF(E2075&lt;=12000,E2075,IF(E2075&lt;=32000,ROUNDUP(E2075/2,0)+6000,IF(E2075&lt;=56000,ROUNDUP(E2075/4,0)+14000,28000))))+IF(F2075&lt;=0,0,IF(F2075&lt;=15000,F2075,IF(F2075&lt;=40000,ROUNDUP(F2075/2,0)+7500,IF(F2075&lt;=70000,ROUNDUP(F2075/4,0)+17500,35000)))),28000))))</f>
        <v/>
      </c>
      <c r="T2075" s="18">
        <f>IF(G2075&lt;=0,0,IF(G2075&lt;=12000,G2075,IF(G2075&lt;=32000,ROUNDUP(G2075/2,0)+6000,IF(G2075&lt;=56000,ROUNDUP(G2075/4,0)+14000,28000))))</f>
        <v/>
      </c>
      <c r="U2075" s="18">
        <f>IF(I2075&lt;=0,IF(H2075&lt;=0,0,IF(H2075&lt;=12000,H2075,IF(H2075&lt;=32000,ROUNDUP(H2075/2,0)+6000,IF(H2075&lt;=56000,ROUNDUP(H2075/4,0)+14000,28000)))),IF(H2075&lt;=0,IF(I2075&lt;=0,0,IF(I2075&lt;=15000,I2075,IF(I2075&lt;=40000,ROUNDUP(I2075/2,0)+7500,IF(I2075&lt;=70000,ROUNDUP(I2075/4,0)+17500,35000)))),MAX(IF(I2075&lt;=0,0,IF(I2075&lt;=15000,I2075,IF(I2075&lt;=40000,ROUNDUP(I2075/2,0)+7500,IF(I2075&lt;=70000,ROUNDUP(I2075/4,0)+17500,35000)))),MIN(IF(H2075&lt;=0,0,IF(H2075&lt;=12000,H2075,IF(H2075&lt;=32000,ROUNDUP(H2075/2,0)+6000,IF(H2075&lt;=56000,ROUNDUP(H2075/4,0)+14000,28000))))+IF(I2075&lt;=0,0,IF(I2075&lt;=15000,I2075,IF(I2075&lt;=40000,ROUNDUP(I2075/2,0)+7500,IF(I2075&lt;=70000,ROUNDUP(I2075/4,0)+17500,35000)))),28000))))</f>
        <v/>
      </c>
      <c r="V2075" s="18">
        <f>MIN(70000,S2075+T2075+U2075)</f>
        <v/>
      </c>
      <c r="W2075" s="18">
        <f>MAX(0,ROUNDDOWN(M2075-J2075-N2075-K2075-0,-3))</f>
        <v/>
      </c>
      <c r="X2075" s="18">
        <f>MAX(0,ROUNDDOWN(M2075-J2075-N2075-K2075-R2075,-3))</f>
        <v/>
      </c>
      <c r="Y2075" s="18">
        <f>IF(W2075&lt;=0,0,ROUNDDOWN((W2075*LOOKUP(W2075,{0,1950001,3300001,6950001,9000001,18000001,40000001},{0.05,0.1,0.2,0.23,0.33,0.4,0.45})-LOOKUP(W2075,{0,1950001,3300001,6950001,9000001,18000001,40000001},{0,97500,427500,636000,1536000,2796000,4796000}))*1.021,-2))</f>
        <v/>
      </c>
      <c r="Z2075" s="18">
        <f>IF(X2075&lt;=0,0,ROUNDDOWN((X2075*LOOKUP(X2075,{0,1950001,3300001,6950001,9000001,18000001,40000001},{0.05,0.1,0.2,0.23,0.33,0.4,0.45})-LOOKUP(X2075,{0,1950001,3300001,6950001,9000001,18000001,40000001},{0,97500,427500,636000,1536000,2796000,4796000}))*1.021,-2))</f>
        <v/>
      </c>
      <c r="AA2075" s="18">
        <f>MAX(0,ROUNDDOWN(M2075-J2075-430000-L2075-0,-3))</f>
        <v/>
      </c>
      <c r="AB2075" s="18">
        <f>MAX(0,ROUNDDOWN(M2075-J2075-430000-L2075-V2075,-3))</f>
        <v/>
      </c>
      <c r="AC2075" s="18">
        <f>IF(M2075&lt;=450000,0,MAX(0,ROUNDDOWN(AA2075*0.06-MIN(50000,AA2075)*0.03,-2))+MAX(0,ROUNDDOWN(AA2075*0.04-MIN(50000,AA2075)*0.02,-2)))</f>
        <v/>
      </c>
      <c r="AD2075" s="18">
        <f>IF(M2075&lt;=450000,0,MAX(0,ROUNDDOWN(AB2075*0.06-MIN(50000,AB2075)*0.03,-2))+MAX(0,ROUNDDOWN(AB2075*0.04-MIN(50000,AB2075)*0.02,-2)))</f>
        <v/>
      </c>
      <c r="AE2075" s="18">
        <f>Y2075-Z2075</f>
        <v/>
      </c>
      <c r="AF2075" s="18">
        <f>AC2075-AD2075</f>
        <v/>
      </c>
      <c r="AG2075" s="18">
        <f>AE2075+AF2075</f>
        <v/>
      </c>
      <c r="AH2075" s="20">
        <f>IF(W2075&lt;=0,0,LOOKUP(W2075,{0,1950001,3300001,6950001,9000001,18000001,40000001},{0.05,0.1,0.2,0.23,0.33,0.4,0.45}))</f>
        <v/>
      </c>
    </row>
    <row r="2076">
      <c r="A2076" t="inlineStr">
        <is>
          <t>1万円刻み 3区分8万円ずつ</t>
        </is>
      </c>
      <c r="B2076" s="18">
        <f>'4_1万円刻み'!$A$666</f>
        <v/>
      </c>
      <c r="C2076" s="19" t="n">
        <v>2026</v>
      </c>
      <c r="D2076" t="inlineStr">
        <is>
          <t>いいえ</t>
        </is>
      </c>
      <c r="E2076" s="18" t="n">
        <v>80000</v>
      </c>
      <c r="F2076" s="18" t="n">
        <v>0</v>
      </c>
      <c r="G2076" s="18" t="n">
        <v>80000</v>
      </c>
      <c r="H2076" s="18" t="n">
        <v>80000</v>
      </c>
      <c r="I2076" s="18" t="n">
        <v>0</v>
      </c>
      <c r="J2076" s="18">
        <f>ROUND(MIN(B2076/12,650000)*12*0.0915+MIN(B2076/12,1390000)*12*(0.0504+0)+B2076*0.005,0)</f>
        <v/>
      </c>
      <c r="K2076" s="18" t="n">
        <v>0</v>
      </c>
      <c r="L2076" s="18" t="n">
        <v>0</v>
      </c>
      <c r="M2076" s="18">
        <f>ROUND(IF(C2076&gt;=2026,IF(B2076&lt;741000,0,IF(B2076&lt;2191000,B2076-740000,IF(B2076&lt;2193000,1451000,IF(B2076&lt;2196000,1453000,IF(B2076&lt;2200000,1456000,IF(B2076&lt;3600000,ROUNDDOWN(B2076/4,-3)*2.8-80000,IF(B2076&lt;6600000,ROUNDDOWN(B2076/4,-3)*3.2-440000,IF(B2076&lt;8500000,ROUNDDOWN(B2076*0.9,0)-1100000,B2076-1950000)))))))),IF(B2076&lt;651000,0,IF(B2076&lt;1900000,B2076-650000,IF(B2076&lt;3600000,ROUNDDOWN(B2076/4,-3)*2.8-80000,IF(B2076&lt;6600000,ROUNDDOWN(B2076/4,-3)*3.2-440000,IF(B2076&lt;8500000,ROUNDDOWN(B2076*0.9,0)-1100000,B2076-1950000)))))),0)</f>
        <v/>
      </c>
      <c r="N2076" s="18">
        <f>IF(M2076&gt;23500000,NA(),IF(C2076&gt;=2026,IF(M2076&lt;=4890000,1040000,IF(M2076&lt;=6550000,670000,620000)),IF(M2076&lt;=1320000,950000,IF(M2076&lt;=3360000,880000,IF(M2076&lt;=4890000,680000,IF(M2076&lt;=6550000,630000,580000))))))</f>
        <v/>
      </c>
      <c r="O2076" s="18">
        <f>IF(F2076&lt;=0,IF(AND(D2076="はい",C2076&gt;=2026,C2076&lt;=2027),IF(E2076&lt;=0,0,IF(E2076&lt;=30000,E2076,IF(E2076&lt;=60000,ROUNDUP(E2076/2,0)+15000,IF(E2076&lt;=120000,ROUNDUP(E2076/4,0)+30000,60000)))),IF(E2076&lt;=0,0,IF(E2076&lt;=20000,E2076,IF(E2076&lt;=40000,ROUNDUP(E2076/2,0)+10000,IF(E2076&lt;=80000,ROUNDUP(E2076/4,0)+20000,40000))))),IF(E2076&lt;=0,IF(F2076&lt;=0,0,IF(F2076&lt;=25000,F2076,IF(F2076&lt;=50000,ROUNDUP(F2076/2,0)+12500,IF(F2076&lt;=100000,ROUNDUP(F2076/4,0)+25000,50000)))),MAX(IF(F2076&lt;=0,0,IF(F2076&lt;=25000,F2076,IF(F2076&lt;=50000,ROUNDUP(F2076/2,0)+12500,IF(F2076&lt;=100000,ROUNDUP(F2076/4,0)+25000,50000)))),MIN(IF(AND(D2076="はい",C2076&gt;=2026,C2076&lt;=2027),IF(E2076&lt;=0,0,IF(E2076&lt;=30000,E2076,IF(E2076&lt;=60000,ROUNDUP(E2076/2,0)+15000,IF(E2076&lt;=120000,ROUNDUP(E2076/4,0)+30000,60000)))),IF(E2076&lt;=0,0,IF(E2076&lt;=20000,E2076,IF(E2076&lt;=40000,ROUNDUP(E2076/2,0)+10000,IF(E2076&lt;=80000,ROUNDUP(E2076/4,0)+20000,40000)))))+IF(F2076&lt;=0,0,IF(F2076&lt;=25000,F2076,IF(F2076&lt;=50000,ROUNDUP(F2076/2,0)+12500,IF(F2076&lt;=100000,ROUNDUP(F2076/4,0)+25000,50000)))),IF(AND(D2076="はい",C2076&gt;=2026,C2076&lt;=2027),60000,40000)))))</f>
        <v/>
      </c>
      <c r="P2076" s="18">
        <f>IF(G2076&lt;=0,0,IF(G2076&lt;=20000,G2076,IF(G2076&lt;=40000,ROUNDUP(G2076/2,0)+10000,IF(G2076&lt;=80000,ROUNDUP(G2076/4,0)+20000,40000))))</f>
        <v/>
      </c>
      <c r="Q2076" s="18">
        <f>IF(I2076&lt;=0,IF(H2076&lt;=0,0,IF(H2076&lt;=20000,H2076,IF(H2076&lt;=40000,ROUNDUP(H2076/2,0)+10000,IF(H2076&lt;=80000,ROUNDUP(H2076/4,0)+20000,40000)))),IF(H2076&lt;=0,IF(I2076&lt;=0,0,IF(I2076&lt;=25000,I2076,IF(I2076&lt;=50000,ROUNDUP(I2076/2,0)+12500,IF(I2076&lt;=100000,ROUNDUP(I2076/4,0)+25000,50000)))),MAX(IF(I2076&lt;=0,0,IF(I2076&lt;=25000,I2076,IF(I2076&lt;=50000,ROUNDUP(I2076/2,0)+12500,IF(I2076&lt;=100000,ROUNDUP(I2076/4,0)+25000,50000)))),MIN(IF(H2076&lt;=0,0,IF(H2076&lt;=20000,H2076,IF(H2076&lt;=40000,ROUNDUP(H2076/2,0)+10000,IF(H2076&lt;=80000,ROUNDUP(H2076/4,0)+20000,40000))))+IF(I2076&lt;=0,0,IF(I2076&lt;=25000,I2076,IF(I2076&lt;=50000,ROUNDUP(I2076/2,0)+12500,IF(I2076&lt;=100000,ROUNDUP(I2076/4,0)+25000,50000)))),40000))))</f>
        <v/>
      </c>
      <c r="R2076" s="18">
        <f>MIN(120000,O2076+P2076+Q2076)</f>
        <v/>
      </c>
      <c r="S2076" s="18">
        <f>IF(F2076&lt;=0,IF(E2076&lt;=0,0,IF(E2076&lt;=12000,E2076,IF(E2076&lt;=32000,ROUNDUP(E2076/2,0)+6000,IF(E2076&lt;=56000,ROUNDUP(E2076/4,0)+14000,28000)))),IF(E2076&lt;=0,IF(F2076&lt;=0,0,IF(F2076&lt;=15000,F2076,IF(F2076&lt;=40000,ROUNDUP(F2076/2,0)+7500,IF(F2076&lt;=70000,ROUNDUP(F2076/4,0)+17500,35000)))),MAX(IF(F2076&lt;=0,0,IF(F2076&lt;=15000,F2076,IF(F2076&lt;=40000,ROUNDUP(F2076/2,0)+7500,IF(F2076&lt;=70000,ROUNDUP(F2076/4,0)+17500,35000)))),MIN(IF(E2076&lt;=0,0,IF(E2076&lt;=12000,E2076,IF(E2076&lt;=32000,ROUNDUP(E2076/2,0)+6000,IF(E2076&lt;=56000,ROUNDUP(E2076/4,0)+14000,28000))))+IF(F2076&lt;=0,0,IF(F2076&lt;=15000,F2076,IF(F2076&lt;=40000,ROUNDUP(F2076/2,0)+7500,IF(F2076&lt;=70000,ROUNDUP(F2076/4,0)+17500,35000)))),28000))))</f>
        <v/>
      </c>
      <c r="T2076" s="18">
        <f>IF(G2076&lt;=0,0,IF(G2076&lt;=12000,G2076,IF(G2076&lt;=32000,ROUNDUP(G2076/2,0)+6000,IF(G2076&lt;=56000,ROUNDUP(G2076/4,0)+14000,28000))))</f>
        <v/>
      </c>
      <c r="U2076" s="18">
        <f>IF(I2076&lt;=0,IF(H2076&lt;=0,0,IF(H2076&lt;=12000,H2076,IF(H2076&lt;=32000,ROUNDUP(H2076/2,0)+6000,IF(H2076&lt;=56000,ROUNDUP(H2076/4,0)+14000,28000)))),IF(H2076&lt;=0,IF(I2076&lt;=0,0,IF(I2076&lt;=15000,I2076,IF(I2076&lt;=40000,ROUNDUP(I2076/2,0)+7500,IF(I2076&lt;=70000,ROUNDUP(I2076/4,0)+17500,35000)))),MAX(IF(I2076&lt;=0,0,IF(I2076&lt;=15000,I2076,IF(I2076&lt;=40000,ROUNDUP(I2076/2,0)+7500,IF(I2076&lt;=70000,ROUNDUP(I2076/4,0)+17500,35000)))),MIN(IF(H2076&lt;=0,0,IF(H2076&lt;=12000,H2076,IF(H2076&lt;=32000,ROUNDUP(H2076/2,0)+6000,IF(H2076&lt;=56000,ROUNDUP(H2076/4,0)+14000,28000))))+IF(I2076&lt;=0,0,IF(I2076&lt;=15000,I2076,IF(I2076&lt;=40000,ROUNDUP(I2076/2,0)+7500,IF(I2076&lt;=70000,ROUNDUP(I2076/4,0)+17500,35000)))),28000))))</f>
        <v/>
      </c>
      <c r="V2076" s="18">
        <f>MIN(70000,S2076+T2076+U2076)</f>
        <v/>
      </c>
      <c r="W2076" s="18">
        <f>MAX(0,ROUNDDOWN(M2076-J2076-N2076-K2076-0,-3))</f>
        <v/>
      </c>
      <c r="X2076" s="18">
        <f>MAX(0,ROUNDDOWN(M2076-J2076-N2076-K2076-R2076,-3))</f>
        <v/>
      </c>
      <c r="Y2076" s="18">
        <f>IF(W2076&lt;=0,0,ROUNDDOWN((W2076*LOOKUP(W2076,{0,1950001,3300001,6950001,9000001,18000001,40000001},{0.05,0.1,0.2,0.23,0.33,0.4,0.45})-LOOKUP(W2076,{0,1950001,3300001,6950001,9000001,18000001,40000001},{0,97500,427500,636000,1536000,2796000,4796000}))*1.021,-2))</f>
        <v/>
      </c>
      <c r="Z2076" s="18">
        <f>IF(X2076&lt;=0,0,ROUNDDOWN((X2076*LOOKUP(X2076,{0,1950001,3300001,6950001,9000001,18000001,40000001},{0.05,0.1,0.2,0.23,0.33,0.4,0.45})-LOOKUP(X2076,{0,1950001,3300001,6950001,9000001,18000001,40000001},{0,97500,427500,636000,1536000,2796000,4796000}))*1.021,-2))</f>
        <v/>
      </c>
      <c r="AA2076" s="18">
        <f>MAX(0,ROUNDDOWN(M2076-J2076-430000-L2076-0,-3))</f>
        <v/>
      </c>
      <c r="AB2076" s="18">
        <f>MAX(0,ROUNDDOWN(M2076-J2076-430000-L2076-V2076,-3))</f>
        <v/>
      </c>
      <c r="AC2076" s="18">
        <f>IF(M2076&lt;=450000,0,MAX(0,ROUNDDOWN(AA2076*0.06-MIN(50000,AA2076)*0.03,-2))+MAX(0,ROUNDDOWN(AA2076*0.04-MIN(50000,AA2076)*0.02,-2)))</f>
        <v/>
      </c>
      <c r="AD2076" s="18">
        <f>IF(M2076&lt;=450000,0,MAX(0,ROUNDDOWN(AB2076*0.06-MIN(50000,AB2076)*0.03,-2))+MAX(0,ROUNDDOWN(AB2076*0.04-MIN(50000,AB2076)*0.02,-2)))</f>
        <v/>
      </c>
      <c r="AE2076" s="18">
        <f>Y2076-Z2076</f>
        <v/>
      </c>
      <c r="AF2076" s="18">
        <f>AC2076-AD2076</f>
        <v/>
      </c>
      <c r="AG2076" s="18">
        <f>AE2076+AF2076</f>
        <v/>
      </c>
      <c r="AH2076" s="20">
        <f>IF(W2076&lt;=0,0,LOOKUP(W2076,{0,1950001,3300001,6950001,9000001,18000001,40000001},{0.05,0.1,0.2,0.23,0.33,0.4,0.45}))</f>
        <v/>
      </c>
    </row>
    <row r="2077">
      <c r="A2077" t="inlineStr">
        <is>
          <t>1万円刻み 一般8万円</t>
        </is>
      </c>
      <c r="B2077" s="18">
        <f>'4_1万円刻み'!$A$666</f>
        <v/>
      </c>
      <c r="C2077" s="19" t="n">
        <v>2026</v>
      </c>
      <c r="D2077" t="inlineStr">
        <is>
          <t>いいえ</t>
        </is>
      </c>
      <c r="E2077" s="18" t="n">
        <v>80000</v>
      </c>
      <c r="F2077" s="18" t="n">
        <v>0</v>
      </c>
      <c r="G2077" s="18" t="n">
        <v>0</v>
      </c>
      <c r="H2077" s="18" t="n">
        <v>0</v>
      </c>
      <c r="I2077" s="18" t="n">
        <v>0</v>
      </c>
      <c r="J2077" s="18">
        <f>ROUND(MIN(B2077/12,650000)*12*0.0915+MIN(B2077/12,1390000)*12*(0.0504+0)+B2077*0.005,0)</f>
        <v/>
      </c>
      <c r="K2077" s="18" t="n">
        <v>0</v>
      </c>
      <c r="L2077" s="18" t="n">
        <v>0</v>
      </c>
      <c r="M2077" s="18">
        <f>ROUND(IF(C2077&gt;=2026,IF(B2077&lt;741000,0,IF(B2077&lt;2191000,B2077-740000,IF(B2077&lt;2193000,1451000,IF(B2077&lt;2196000,1453000,IF(B2077&lt;2200000,1456000,IF(B2077&lt;3600000,ROUNDDOWN(B2077/4,-3)*2.8-80000,IF(B2077&lt;6600000,ROUNDDOWN(B2077/4,-3)*3.2-440000,IF(B2077&lt;8500000,ROUNDDOWN(B2077*0.9,0)-1100000,B2077-1950000)))))))),IF(B2077&lt;651000,0,IF(B2077&lt;1900000,B2077-650000,IF(B2077&lt;3600000,ROUNDDOWN(B2077/4,-3)*2.8-80000,IF(B2077&lt;6600000,ROUNDDOWN(B2077/4,-3)*3.2-440000,IF(B2077&lt;8500000,ROUNDDOWN(B2077*0.9,0)-1100000,B2077-1950000)))))),0)</f>
        <v/>
      </c>
      <c r="N2077" s="18">
        <f>IF(M2077&gt;23500000,NA(),IF(C2077&gt;=2026,IF(M2077&lt;=4890000,1040000,IF(M2077&lt;=6550000,670000,620000)),IF(M2077&lt;=1320000,950000,IF(M2077&lt;=3360000,880000,IF(M2077&lt;=4890000,680000,IF(M2077&lt;=6550000,630000,580000))))))</f>
        <v/>
      </c>
      <c r="O2077" s="18">
        <f>IF(F2077&lt;=0,IF(AND(D2077="はい",C2077&gt;=2026,C2077&lt;=2027),IF(E2077&lt;=0,0,IF(E2077&lt;=30000,E2077,IF(E2077&lt;=60000,ROUNDUP(E2077/2,0)+15000,IF(E2077&lt;=120000,ROUNDUP(E2077/4,0)+30000,60000)))),IF(E2077&lt;=0,0,IF(E2077&lt;=20000,E2077,IF(E2077&lt;=40000,ROUNDUP(E2077/2,0)+10000,IF(E2077&lt;=80000,ROUNDUP(E2077/4,0)+20000,40000))))),IF(E2077&lt;=0,IF(F2077&lt;=0,0,IF(F2077&lt;=25000,F2077,IF(F2077&lt;=50000,ROUNDUP(F2077/2,0)+12500,IF(F2077&lt;=100000,ROUNDUP(F2077/4,0)+25000,50000)))),MAX(IF(F2077&lt;=0,0,IF(F2077&lt;=25000,F2077,IF(F2077&lt;=50000,ROUNDUP(F2077/2,0)+12500,IF(F2077&lt;=100000,ROUNDUP(F2077/4,0)+25000,50000)))),MIN(IF(AND(D2077="はい",C2077&gt;=2026,C2077&lt;=2027),IF(E2077&lt;=0,0,IF(E2077&lt;=30000,E2077,IF(E2077&lt;=60000,ROUNDUP(E2077/2,0)+15000,IF(E2077&lt;=120000,ROUNDUP(E2077/4,0)+30000,60000)))),IF(E2077&lt;=0,0,IF(E2077&lt;=20000,E2077,IF(E2077&lt;=40000,ROUNDUP(E2077/2,0)+10000,IF(E2077&lt;=80000,ROUNDUP(E2077/4,0)+20000,40000)))))+IF(F2077&lt;=0,0,IF(F2077&lt;=25000,F2077,IF(F2077&lt;=50000,ROUNDUP(F2077/2,0)+12500,IF(F2077&lt;=100000,ROUNDUP(F2077/4,0)+25000,50000)))),IF(AND(D2077="はい",C2077&gt;=2026,C2077&lt;=2027),60000,40000)))))</f>
        <v/>
      </c>
      <c r="P2077" s="18">
        <f>IF(G2077&lt;=0,0,IF(G2077&lt;=20000,G2077,IF(G2077&lt;=40000,ROUNDUP(G2077/2,0)+10000,IF(G2077&lt;=80000,ROUNDUP(G2077/4,0)+20000,40000))))</f>
        <v/>
      </c>
      <c r="Q2077" s="18">
        <f>IF(I2077&lt;=0,IF(H2077&lt;=0,0,IF(H2077&lt;=20000,H2077,IF(H2077&lt;=40000,ROUNDUP(H2077/2,0)+10000,IF(H2077&lt;=80000,ROUNDUP(H2077/4,0)+20000,40000)))),IF(H2077&lt;=0,IF(I2077&lt;=0,0,IF(I2077&lt;=25000,I2077,IF(I2077&lt;=50000,ROUNDUP(I2077/2,0)+12500,IF(I2077&lt;=100000,ROUNDUP(I2077/4,0)+25000,50000)))),MAX(IF(I2077&lt;=0,0,IF(I2077&lt;=25000,I2077,IF(I2077&lt;=50000,ROUNDUP(I2077/2,0)+12500,IF(I2077&lt;=100000,ROUNDUP(I2077/4,0)+25000,50000)))),MIN(IF(H2077&lt;=0,0,IF(H2077&lt;=20000,H2077,IF(H2077&lt;=40000,ROUNDUP(H2077/2,0)+10000,IF(H2077&lt;=80000,ROUNDUP(H2077/4,0)+20000,40000))))+IF(I2077&lt;=0,0,IF(I2077&lt;=25000,I2077,IF(I2077&lt;=50000,ROUNDUP(I2077/2,0)+12500,IF(I2077&lt;=100000,ROUNDUP(I2077/4,0)+25000,50000)))),40000))))</f>
        <v/>
      </c>
      <c r="R2077" s="18">
        <f>MIN(120000,O2077+P2077+Q2077)</f>
        <v/>
      </c>
      <c r="S2077" s="18">
        <f>IF(F2077&lt;=0,IF(E2077&lt;=0,0,IF(E2077&lt;=12000,E2077,IF(E2077&lt;=32000,ROUNDUP(E2077/2,0)+6000,IF(E2077&lt;=56000,ROUNDUP(E2077/4,0)+14000,28000)))),IF(E2077&lt;=0,IF(F2077&lt;=0,0,IF(F2077&lt;=15000,F2077,IF(F2077&lt;=40000,ROUNDUP(F2077/2,0)+7500,IF(F2077&lt;=70000,ROUNDUP(F2077/4,0)+17500,35000)))),MAX(IF(F2077&lt;=0,0,IF(F2077&lt;=15000,F2077,IF(F2077&lt;=40000,ROUNDUP(F2077/2,0)+7500,IF(F2077&lt;=70000,ROUNDUP(F2077/4,0)+17500,35000)))),MIN(IF(E2077&lt;=0,0,IF(E2077&lt;=12000,E2077,IF(E2077&lt;=32000,ROUNDUP(E2077/2,0)+6000,IF(E2077&lt;=56000,ROUNDUP(E2077/4,0)+14000,28000))))+IF(F2077&lt;=0,0,IF(F2077&lt;=15000,F2077,IF(F2077&lt;=40000,ROUNDUP(F2077/2,0)+7500,IF(F2077&lt;=70000,ROUNDUP(F2077/4,0)+17500,35000)))),28000))))</f>
        <v/>
      </c>
      <c r="T2077" s="18">
        <f>IF(G2077&lt;=0,0,IF(G2077&lt;=12000,G2077,IF(G2077&lt;=32000,ROUNDUP(G2077/2,0)+6000,IF(G2077&lt;=56000,ROUNDUP(G2077/4,0)+14000,28000))))</f>
        <v/>
      </c>
      <c r="U2077" s="18">
        <f>IF(I2077&lt;=0,IF(H2077&lt;=0,0,IF(H2077&lt;=12000,H2077,IF(H2077&lt;=32000,ROUNDUP(H2077/2,0)+6000,IF(H2077&lt;=56000,ROUNDUP(H2077/4,0)+14000,28000)))),IF(H2077&lt;=0,IF(I2077&lt;=0,0,IF(I2077&lt;=15000,I2077,IF(I2077&lt;=40000,ROUNDUP(I2077/2,0)+7500,IF(I2077&lt;=70000,ROUNDUP(I2077/4,0)+17500,35000)))),MAX(IF(I2077&lt;=0,0,IF(I2077&lt;=15000,I2077,IF(I2077&lt;=40000,ROUNDUP(I2077/2,0)+7500,IF(I2077&lt;=70000,ROUNDUP(I2077/4,0)+17500,35000)))),MIN(IF(H2077&lt;=0,0,IF(H2077&lt;=12000,H2077,IF(H2077&lt;=32000,ROUNDUP(H2077/2,0)+6000,IF(H2077&lt;=56000,ROUNDUP(H2077/4,0)+14000,28000))))+IF(I2077&lt;=0,0,IF(I2077&lt;=15000,I2077,IF(I2077&lt;=40000,ROUNDUP(I2077/2,0)+7500,IF(I2077&lt;=70000,ROUNDUP(I2077/4,0)+17500,35000)))),28000))))</f>
        <v/>
      </c>
      <c r="V2077" s="18">
        <f>MIN(70000,S2077+T2077+U2077)</f>
        <v/>
      </c>
      <c r="W2077" s="18">
        <f>MAX(0,ROUNDDOWN(M2077-J2077-N2077-K2077-0,-3))</f>
        <v/>
      </c>
      <c r="X2077" s="18">
        <f>MAX(0,ROUNDDOWN(M2077-J2077-N2077-K2077-R2077,-3))</f>
        <v/>
      </c>
      <c r="Y2077" s="18">
        <f>IF(W2077&lt;=0,0,ROUNDDOWN((W2077*LOOKUP(W2077,{0,1950001,3300001,6950001,9000001,18000001,40000001},{0.05,0.1,0.2,0.23,0.33,0.4,0.45})-LOOKUP(W2077,{0,1950001,3300001,6950001,9000001,18000001,40000001},{0,97500,427500,636000,1536000,2796000,4796000}))*1.021,-2))</f>
        <v/>
      </c>
      <c r="Z2077" s="18">
        <f>IF(X2077&lt;=0,0,ROUNDDOWN((X2077*LOOKUP(X2077,{0,1950001,3300001,6950001,9000001,18000001,40000001},{0.05,0.1,0.2,0.23,0.33,0.4,0.45})-LOOKUP(X2077,{0,1950001,3300001,6950001,9000001,18000001,40000001},{0,97500,427500,636000,1536000,2796000,4796000}))*1.021,-2))</f>
        <v/>
      </c>
      <c r="AA2077" s="18">
        <f>MAX(0,ROUNDDOWN(M2077-J2077-430000-L2077-0,-3))</f>
        <v/>
      </c>
      <c r="AB2077" s="18">
        <f>MAX(0,ROUNDDOWN(M2077-J2077-430000-L2077-V2077,-3))</f>
        <v/>
      </c>
      <c r="AC2077" s="18">
        <f>IF(M2077&lt;=450000,0,MAX(0,ROUNDDOWN(AA2077*0.06-MIN(50000,AA2077)*0.03,-2))+MAX(0,ROUNDDOWN(AA2077*0.04-MIN(50000,AA2077)*0.02,-2)))</f>
        <v/>
      </c>
      <c r="AD2077" s="18">
        <f>IF(M2077&lt;=450000,0,MAX(0,ROUNDDOWN(AB2077*0.06-MIN(50000,AB2077)*0.03,-2))+MAX(0,ROUNDDOWN(AB2077*0.04-MIN(50000,AB2077)*0.02,-2)))</f>
        <v/>
      </c>
      <c r="AE2077" s="18">
        <f>Y2077-Z2077</f>
        <v/>
      </c>
      <c r="AF2077" s="18">
        <f>AC2077-AD2077</f>
        <v/>
      </c>
      <c r="AG2077" s="18">
        <f>AE2077+AF2077</f>
        <v/>
      </c>
      <c r="AH2077" s="20">
        <f>IF(W2077&lt;=0,0,LOOKUP(W2077,{0,1950001,3300001,6950001,9000001,18000001,40000001},{0.05,0.1,0.2,0.23,0.33,0.4,0.45}))</f>
        <v/>
      </c>
    </row>
    <row r="2078">
      <c r="A2078" t="inlineStr">
        <is>
          <t>1万円刻み 特例あり一般12万円</t>
        </is>
      </c>
      <c r="B2078" s="18">
        <f>'4_1万円刻み'!$A$666</f>
        <v/>
      </c>
      <c r="C2078" s="19" t="n">
        <v>2026</v>
      </c>
      <c r="D2078" t="inlineStr">
        <is>
          <t>はい</t>
        </is>
      </c>
      <c r="E2078" s="18" t="n">
        <v>120000</v>
      </c>
      <c r="F2078" s="18" t="n">
        <v>0</v>
      </c>
      <c r="G2078" s="18" t="n">
        <v>0</v>
      </c>
      <c r="H2078" s="18" t="n">
        <v>0</v>
      </c>
      <c r="I2078" s="18" t="n">
        <v>0</v>
      </c>
      <c r="J2078" s="18">
        <f>ROUND(MIN(B2078/12,650000)*12*0.0915+MIN(B2078/12,1390000)*12*(0.0504+0)+B2078*0.005,0)</f>
        <v/>
      </c>
      <c r="K2078" s="18" t="n">
        <v>0</v>
      </c>
      <c r="L2078" s="18" t="n">
        <v>0</v>
      </c>
      <c r="M2078" s="18">
        <f>ROUND(IF(C2078&gt;=2026,IF(B2078&lt;741000,0,IF(B2078&lt;2191000,B2078-740000,IF(B2078&lt;2193000,1451000,IF(B2078&lt;2196000,1453000,IF(B2078&lt;2200000,1456000,IF(B2078&lt;3600000,ROUNDDOWN(B2078/4,-3)*2.8-80000,IF(B2078&lt;6600000,ROUNDDOWN(B2078/4,-3)*3.2-440000,IF(B2078&lt;8500000,ROUNDDOWN(B2078*0.9,0)-1100000,B2078-1950000)))))))),IF(B2078&lt;651000,0,IF(B2078&lt;1900000,B2078-650000,IF(B2078&lt;3600000,ROUNDDOWN(B2078/4,-3)*2.8-80000,IF(B2078&lt;6600000,ROUNDDOWN(B2078/4,-3)*3.2-440000,IF(B2078&lt;8500000,ROUNDDOWN(B2078*0.9,0)-1100000,B2078-1950000)))))),0)</f>
        <v/>
      </c>
      <c r="N2078" s="18">
        <f>IF(M2078&gt;23500000,NA(),IF(C2078&gt;=2026,IF(M2078&lt;=4890000,1040000,IF(M2078&lt;=6550000,670000,620000)),IF(M2078&lt;=1320000,950000,IF(M2078&lt;=3360000,880000,IF(M2078&lt;=4890000,680000,IF(M2078&lt;=6550000,630000,580000))))))</f>
        <v/>
      </c>
      <c r="O2078" s="18">
        <f>IF(F2078&lt;=0,IF(AND(D2078="はい",C2078&gt;=2026,C2078&lt;=2027),IF(E2078&lt;=0,0,IF(E2078&lt;=30000,E2078,IF(E2078&lt;=60000,ROUNDUP(E2078/2,0)+15000,IF(E2078&lt;=120000,ROUNDUP(E2078/4,0)+30000,60000)))),IF(E2078&lt;=0,0,IF(E2078&lt;=20000,E2078,IF(E2078&lt;=40000,ROUNDUP(E2078/2,0)+10000,IF(E2078&lt;=80000,ROUNDUP(E2078/4,0)+20000,40000))))),IF(E2078&lt;=0,IF(F2078&lt;=0,0,IF(F2078&lt;=25000,F2078,IF(F2078&lt;=50000,ROUNDUP(F2078/2,0)+12500,IF(F2078&lt;=100000,ROUNDUP(F2078/4,0)+25000,50000)))),MAX(IF(F2078&lt;=0,0,IF(F2078&lt;=25000,F2078,IF(F2078&lt;=50000,ROUNDUP(F2078/2,0)+12500,IF(F2078&lt;=100000,ROUNDUP(F2078/4,0)+25000,50000)))),MIN(IF(AND(D2078="はい",C2078&gt;=2026,C2078&lt;=2027),IF(E2078&lt;=0,0,IF(E2078&lt;=30000,E2078,IF(E2078&lt;=60000,ROUNDUP(E2078/2,0)+15000,IF(E2078&lt;=120000,ROUNDUP(E2078/4,0)+30000,60000)))),IF(E2078&lt;=0,0,IF(E2078&lt;=20000,E2078,IF(E2078&lt;=40000,ROUNDUP(E2078/2,0)+10000,IF(E2078&lt;=80000,ROUNDUP(E2078/4,0)+20000,40000)))))+IF(F2078&lt;=0,0,IF(F2078&lt;=25000,F2078,IF(F2078&lt;=50000,ROUNDUP(F2078/2,0)+12500,IF(F2078&lt;=100000,ROUNDUP(F2078/4,0)+25000,50000)))),IF(AND(D2078="はい",C2078&gt;=2026,C2078&lt;=2027),60000,40000)))))</f>
        <v/>
      </c>
      <c r="P2078" s="18">
        <f>IF(G2078&lt;=0,0,IF(G2078&lt;=20000,G2078,IF(G2078&lt;=40000,ROUNDUP(G2078/2,0)+10000,IF(G2078&lt;=80000,ROUNDUP(G2078/4,0)+20000,40000))))</f>
        <v/>
      </c>
      <c r="Q2078" s="18">
        <f>IF(I2078&lt;=0,IF(H2078&lt;=0,0,IF(H2078&lt;=20000,H2078,IF(H2078&lt;=40000,ROUNDUP(H2078/2,0)+10000,IF(H2078&lt;=80000,ROUNDUP(H2078/4,0)+20000,40000)))),IF(H2078&lt;=0,IF(I2078&lt;=0,0,IF(I2078&lt;=25000,I2078,IF(I2078&lt;=50000,ROUNDUP(I2078/2,0)+12500,IF(I2078&lt;=100000,ROUNDUP(I2078/4,0)+25000,50000)))),MAX(IF(I2078&lt;=0,0,IF(I2078&lt;=25000,I2078,IF(I2078&lt;=50000,ROUNDUP(I2078/2,0)+12500,IF(I2078&lt;=100000,ROUNDUP(I2078/4,0)+25000,50000)))),MIN(IF(H2078&lt;=0,0,IF(H2078&lt;=20000,H2078,IF(H2078&lt;=40000,ROUNDUP(H2078/2,0)+10000,IF(H2078&lt;=80000,ROUNDUP(H2078/4,0)+20000,40000))))+IF(I2078&lt;=0,0,IF(I2078&lt;=25000,I2078,IF(I2078&lt;=50000,ROUNDUP(I2078/2,0)+12500,IF(I2078&lt;=100000,ROUNDUP(I2078/4,0)+25000,50000)))),40000))))</f>
        <v/>
      </c>
      <c r="R2078" s="18">
        <f>MIN(120000,O2078+P2078+Q2078)</f>
        <v/>
      </c>
      <c r="S2078" s="18">
        <f>IF(F2078&lt;=0,IF(E2078&lt;=0,0,IF(E2078&lt;=12000,E2078,IF(E2078&lt;=32000,ROUNDUP(E2078/2,0)+6000,IF(E2078&lt;=56000,ROUNDUP(E2078/4,0)+14000,28000)))),IF(E2078&lt;=0,IF(F2078&lt;=0,0,IF(F2078&lt;=15000,F2078,IF(F2078&lt;=40000,ROUNDUP(F2078/2,0)+7500,IF(F2078&lt;=70000,ROUNDUP(F2078/4,0)+17500,35000)))),MAX(IF(F2078&lt;=0,0,IF(F2078&lt;=15000,F2078,IF(F2078&lt;=40000,ROUNDUP(F2078/2,0)+7500,IF(F2078&lt;=70000,ROUNDUP(F2078/4,0)+17500,35000)))),MIN(IF(E2078&lt;=0,0,IF(E2078&lt;=12000,E2078,IF(E2078&lt;=32000,ROUNDUP(E2078/2,0)+6000,IF(E2078&lt;=56000,ROUNDUP(E2078/4,0)+14000,28000))))+IF(F2078&lt;=0,0,IF(F2078&lt;=15000,F2078,IF(F2078&lt;=40000,ROUNDUP(F2078/2,0)+7500,IF(F2078&lt;=70000,ROUNDUP(F2078/4,0)+17500,35000)))),28000))))</f>
        <v/>
      </c>
      <c r="T2078" s="18">
        <f>IF(G2078&lt;=0,0,IF(G2078&lt;=12000,G2078,IF(G2078&lt;=32000,ROUNDUP(G2078/2,0)+6000,IF(G2078&lt;=56000,ROUNDUP(G2078/4,0)+14000,28000))))</f>
        <v/>
      </c>
      <c r="U2078" s="18">
        <f>IF(I2078&lt;=0,IF(H2078&lt;=0,0,IF(H2078&lt;=12000,H2078,IF(H2078&lt;=32000,ROUNDUP(H2078/2,0)+6000,IF(H2078&lt;=56000,ROUNDUP(H2078/4,0)+14000,28000)))),IF(H2078&lt;=0,IF(I2078&lt;=0,0,IF(I2078&lt;=15000,I2078,IF(I2078&lt;=40000,ROUNDUP(I2078/2,0)+7500,IF(I2078&lt;=70000,ROUNDUP(I2078/4,0)+17500,35000)))),MAX(IF(I2078&lt;=0,0,IF(I2078&lt;=15000,I2078,IF(I2078&lt;=40000,ROUNDUP(I2078/2,0)+7500,IF(I2078&lt;=70000,ROUNDUP(I2078/4,0)+17500,35000)))),MIN(IF(H2078&lt;=0,0,IF(H2078&lt;=12000,H2078,IF(H2078&lt;=32000,ROUNDUP(H2078/2,0)+6000,IF(H2078&lt;=56000,ROUNDUP(H2078/4,0)+14000,28000))))+IF(I2078&lt;=0,0,IF(I2078&lt;=15000,I2078,IF(I2078&lt;=40000,ROUNDUP(I2078/2,0)+7500,IF(I2078&lt;=70000,ROUNDUP(I2078/4,0)+17500,35000)))),28000))))</f>
        <v/>
      </c>
      <c r="V2078" s="18">
        <f>MIN(70000,S2078+T2078+U2078)</f>
        <v/>
      </c>
      <c r="W2078" s="18">
        <f>MAX(0,ROUNDDOWN(M2078-J2078-N2078-K2078-0,-3))</f>
        <v/>
      </c>
      <c r="X2078" s="18">
        <f>MAX(0,ROUNDDOWN(M2078-J2078-N2078-K2078-R2078,-3))</f>
        <v/>
      </c>
      <c r="Y2078" s="18">
        <f>IF(W2078&lt;=0,0,ROUNDDOWN((W2078*LOOKUP(W2078,{0,1950001,3300001,6950001,9000001,18000001,40000001},{0.05,0.1,0.2,0.23,0.33,0.4,0.45})-LOOKUP(W2078,{0,1950001,3300001,6950001,9000001,18000001,40000001},{0,97500,427500,636000,1536000,2796000,4796000}))*1.021,-2))</f>
        <v/>
      </c>
      <c r="Z2078" s="18">
        <f>IF(X2078&lt;=0,0,ROUNDDOWN((X2078*LOOKUP(X2078,{0,1950001,3300001,6950001,9000001,18000001,40000001},{0.05,0.1,0.2,0.23,0.33,0.4,0.45})-LOOKUP(X2078,{0,1950001,3300001,6950001,9000001,18000001,40000001},{0,97500,427500,636000,1536000,2796000,4796000}))*1.021,-2))</f>
        <v/>
      </c>
      <c r="AA2078" s="18">
        <f>MAX(0,ROUNDDOWN(M2078-J2078-430000-L2078-0,-3))</f>
        <v/>
      </c>
      <c r="AB2078" s="18">
        <f>MAX(0,ROUNDDOWN(M2078-J2078-430000-L2078-V2078,-3))</f>
        <v/>
      </c>
      <c r="AC2078" s="18">
        <f>IF(M2078&lt;=450000,0,MAX(0,ROUNDDOWN(AA2078*0.06-MIN(50000,AA2078)*0.03,-2))+MAX(0,ROUNDDOWN(AA2078*0.04-MIN(50000,AA2078)*0.02,-2)))</f>
        <v/>
      </c>
      <c r="AD2078" s="18">
        <f>IF(M2078&lt;=450000,0,MAX(0,ROUNDDOWN(AB2078*0.06-MIN(50000,AB2078)*0.03,-2))+MAX(0,ROUNDDOWN(AB2078*0.04-MIN(50000,AB2078)*0.02,-2)))</f>
        <v/>
      </c>
      <c r="AE2078" s="18">
        <f>Y2078-Z2078</f>
        <v/>
      </c>
      <c r="AF2078" s="18">
        <f>AC2078-AD2078</f>
        <v/>
      </c>
      <c r="AG2078" s="18">
        <f>AE2078+AF2078</f>
        <v/>
      </c>
      <c r="AH2078" s="20">
        <f>IF(W2078&lt;=0,0,LOOKUP(W2078,{0,1950001,3300001,6950001,9000001,18000001,40000001},{0.05,0.1,0.2,0.23,0.33,0.4,0.45}))</f>
        <v/>
      </c>
    </row>
    <row r="2079">
      <c r="A2079" t="inlineStr">
        <is>
          <t>1万円刻み 3区分8万円ずつ</t>
        </is>
      </c>
      <c r="B2079" s="18">
        <f>'4_1万円刻み'!$A$667</f>
        <v/>
      </c>
      <c r="C2079" s="19" t="n">
        <v>2026</v>
      </c>
      <c r="D2079" t="inlineStr">
        <is>
          <t>いいえ</t>
        </is>
      </c>
      <c r="E2079" s="18" t="n">
        <v>80000</v>
      </c>
      <c r="F2079" s="18" t="n">
        <v>0</v>
      </c>
      <c r="G2079" s="18" t="n">
        <v>80000</v>
      </c>
      <c r="H2079" s="18" t="n">
        <v>80000</v>
      </c>
      <c r="I2079" s="18" t="n">
        <v>0</v>
      </c>
      <c r="J2079" s="18">
        <f>ROUND(MIN(B2079/12,650000)*12*0.0915+MIN(B2079/12,1390000)*12*(0.0504+0)+B2079*0.005,0)</f>
        <v/>
      </c>
      <c r="K2079" s="18" t="n">
        <v>0</v>
      </c>
      <c r="L2079" s="18" t="n">
        <v>0</v>
      </c>
      <c r="M2079" s="18">
        <f>ROUND(IF(C2079&gt;=2026,IF(B2079&lt;741000,0,IF(B2079&lt;2191000,B2079-740000,IF(B2079&lt;2193000,1451000,IF(B2079&lt;2196000,1453000,IF(B2079&lt;2200000,1456000,IF(B2079&lt;3600000,ROUNDDOWN(B2079/4,-3)*2.8-80000,IF(B2079&lt;6600000,ROUNDDOWN(B2079/4,-3)*3.2-440000,IF(B2079&lt;8500000,ROUNDDOWN(B2079*0.9,0)-1100000,B2079-1950000)))))))),IF(B2079&lt;651000,0,IF(B2079&lt;1900000,B2079-650000,IF(B2079&lt;3600000,ROUNDDOWN(B2079/4,-3)*2.8-80000,IF(B2079&lt;6600000,ROUNDDOWN(B2079/4,-3)*3.2-440000,IF(B2079&lt;8500000,ROUNDDOWN(B2079*0.9,0)-1100000,B2079-1950000)))))),0)</f>
        <v/>
      </c>
      <c r="N2079" s="18">
        <f>IF(M2079&gt;23500000,NA(),IF(C2079&gt;=2026,IF(M2079&lt;=4890000,1040000,IF(M2079&lt;=6550000,670000,620000)),IF(M2079&lt;=1320000,950000,IF(M2079&lt;=3360000,880000,IF(M2079&lt;=4890000,680000,IF(M2079&lt;=6550000,630000,580000))))))</f>
        <v/>
      </c>
      <c r="O2079" s="18">
        <f>IF(F2079&lt;=0,IF(AND(D2079="はい",C2079&gt;=2026,C2079&lt;=2027),IF(E2079&lt;=0,0,IF(E2079&lt;=30000,E2079,IF(E2079&lt;=60000,ROUNDUP(E2079/2,0)+15000,IF(E2079&lt;=120000,ROUNDUP(E2079/4,0)+30000,60000)))),IF(E2079&lt;=0,0,IF(E2079&lt;=20000,E2079,IF(E2079&lt;=40000,ROUNDUP(E2079/2,0)+10000,IF(E2079&lt;=80000,ROUNDUP(E2079/4,0)+20000,40000))))),IF(E2079&lt;=0,IF(F2079&lt;=0,0,IF(F2079&lt;=25000,F2079,IF(F2079&lt;=50000,ROUNDUP(F2079/2,0)+12500,IF(F2079&lt;=100000,ROUNDUP(F2079/4,0)+25000,50000)))),MAX(IF(F2079&lt;=0,0,IF(F2079&lt;=25000,F2079,IF(F2079&lt;=50000,ROUNDUP(F2079/2,0)+12500,IF(F2079&lt;=100000,ROUNDUP(F2079/4,0)+25000,50000)))),MIN(IF(AND(D2079="はい",C2079&gt;=2026,C2079&lt;=2027),IF(E2079&lt;=0,0,IF(E2079&lt;=30000,E2079,IF(E2079&lt;=60000,ROUNDUP(E2079/2,0)+15000,IF(E2079&lt;=120000,ROUNDUP(E2079/4,0)+30000,60000)))),IF(E2079&lt;=0,0,IF(E2079&lt;=20000,E2079,IF(E2079&lt;=40000,ROUNDUP(E2079/2,0)+10000,IF(E2079&lt;=80000,ROUNDUP(E2079/4,0)+20000,40000)))))+IF(F2079&lt;=0,0,IF(F2079&lt;=25000,F2079,IF(F2079&lt;=50000,ROUNDUP(F2079/2,0)+12500,IF(F2079&lt;=100000,ROUNDUP(F2079/4,0)+25000,50000)))),IF(AND(D2079="はい",C2079&gt;=2026,C2079&lt;=2027),60000,40000)))))</f>
        <v/>
      </c>
      <c r="P2079" s="18">
        <f>IF(G2079&lt;=0,0,IF(G2079&lt;=20000,G2079,IF(G2079&lt;=40000,ROUNDUP(G2079/2,0)+10000,IF(G2079&lt;=80000,ROUNDUP(G2079/4,0)+20000,40000))))</f>
        <v/>
      </c>
      <c r="Q2079" s="18">
        <f>IF(I2079&lt;=0,IF(H2079&lt;=0,0,IF(H2079&lt;=20000,H2079,IF(H2079&lt;=40000,ROUNDUP(H2079/2,0)+10000,IF(H2079&lt;=80000,ROUNDUP(H2079/4,0)+20000,40000)))),IF(H2079&lt;=0,IF(I2079&lt;=0,0,IF(I2079&lt;=25000,I2079,IF(I2079&lt;=50000,ROUNDUP(I2079/2,0)+12500,IF(I2079&lt;=100000,ROUNDUP(I2079/4,0)+25000,50000)))),MAX(IF(I2079&lt;=0,0,IF(I2079&lt;=25000,I2079,IF(I2079&lt;=50000,ROUNDUP(I2079/2,0)+12500,IF(I2079&lt;=100000,ROUNDUP(I2079/4,0)+25000,50000)))),MIN(IF(H2079&lt;=0,0,IF(H2079&lt;=20000,H2079,IF(H2079&lt;=40000,ROUNDUP(H2079/2,0)+10000,IF(H2079&lt;=80000,ROUNDUP(H2079/4,0)+20000,40000))))+IF(I2079&lt;=0,0,IF(I2079&lt;=25000,I2079,IF(I2079&lt;=50000,ROUNDUP(I2079/2,0)+12500,IF(I2079&lt;=100000,ROUNDUP(I2079/4,0)+25000,50000)))),40000))))</f>
        <v/>
      </c>
      <c r="R2079" s="18">
        <f>MIN(120000,O2079+P2079+Q2079)</f>
        <v/>
      </c>
      <c r="S2079" s="18">
        <f>IF(F2079&lt;=0,IF(E2079&lt;=0,0,IF(E2079&lt;=12000,E2079,IF(E2079&lt;=32000,ROUNDUP(E2079/2,0)+6000,IF(E2079&lt;=56000,ROUNDUP(E2079/4,0)+14000,28000)))),IF(E2079&lt;=0,IF(F2079&lt;=0,0,IF(F2079&lt;=15000,F2079,IF(F2079&lt;=40000,ROUNDUP(F2079/2,0)+7500,IF(F2079&lt;=70000,ROUNDUP(F2079/4,0)+17500,35000)))),MAX(IF(F2079&lt;=0,0,IF(F2079&lt;=15000,F2079,IF(F2079&lt;=40000,ROUNDUP(F2079/2,0)+7500,IF(F2079&lt;=70000,ROUNDUP(F2079/4,0)+17500,35000)))),MIN(IF(E2079&lt;=0,0,IF(E2079&lt;=12000,E2079,IF(E2079&lt;=32000,ROUNDUP(E2079/2,0)+6000,IF(E2079&lt;=56000,ROUNDUP(E2079/4,0)+14000,28000))))+IF(F2079&lt;=0,0,IF(F2079&lt;=15000,F2079,IF(F2079&lt;=40000,ROUNDUP(F2079/2,0)+7500,IF(F2079&lt;=70000,ROUNDUP(F2079/4,0)+17500,35000)))),28000))))</f>
        <v/>
      </c>
      <c r="T2079" s="18">
        <f>IF(G2079&lt;=0,0,IF(G2079&lt;=12000,G2079,IF(G2079&lt;=32000,ROUNDUP(G2079/2,0)+6000,IF(G2079&lt;=56000,ROUNDUP(G2079/4,0)+14000,28000))))</f>
        <v/>
      </c>
      <c r="U2079" s="18">
        <f>IF(I2079&lt;=0,IF(H2079&lt;=0,0,IF(H2079&lt;=12000,H2079,IF(H2079&lt;=32000,ROUNDUP(H2079/2,0)+6000,IF(H2079&lt;=56000,ROUNDUP(H2079/4,0)+14000,28000)))),IF(H2079&lt;=0,IF(I2079&lt;=0,0,IF(I2079&lt;=15000,I2079,IF(I2079&lt;=40000,ROUNDUP(I2079/2,0)+7500,IF(I2079&lt;=70000,ROUNDUP(I2079/4,0)+17500,35000)))),MAX(IF(I2079&lt;=0,0,IF(I2079&lt;=15000,I2079,IF(I2079&lt;=40000,ROUNDUP(I2079/2,0)+7500,IF(I2079&lt;=70000,ROUNDUP(I2079/4,0)+17500,35000)))),MIN(IF(H2079&lt;=0,0,IF(H2079&lt;=12000,H2079,IF(H2079&lt;=32000,ROUNDUP(H2079/2,0)+6000,IF(H2079&lt;=56000,ROUNDUP(H2079/4,0)+14000,28000))))+IF(I2079&lt;=0,0,IF(I2079&lt;=15000,I2079,IF(I2079&lt;=40000,ROUNDUP(I2079/2,0)+7500,IF(I2079&lt;=70000,ROUNDUP(I2079/4,0)+17500,35000)))),28000))))</f>
        <v/>
      </c>
      <c r="V2079" s="18">
        <f>MIN(70000,S2079+T2079+U2079)</f>
        <v/>
      </c>
      <c r="W2079" s="18">
        <f>MAX(0,ROUNDDOWN(M2079-J2079-N2079-K2079-0,-3))</f>
        <v/>
      </c>
      <c r="X2079" s="18">
        <f>MAX(0,ROUNDDOWN(M2079-J2079-N2079-K2079-R2079,-3))</f>
        <v/>
      </c>
      <c r="Y2079" s="18">
        <f>IF(W2079&lt;=0,0,ROUNDDOWN((W2079*LOOKUP(W2079,{0,1950001,3300001,6950001,9000001,18000001,40000001},{0.05,0.1,0.2,0.23,0.33,0.4,0.45})-LOOKUP(W2079,{0,1950001,3300001,6950001,9000001,18000001,40000001},{0,97500,427500,636000,1536000,2796000,4796000}))*1.021,-2))</f>
        <v/>
      </c>
      <c r="Z2079" s="18">
        <f>IF(X2079&lt;=0,0,ROUNDDOWN((X2079*LOOKUP(X2079,{0,1950001,3300001,6950001,9000001,18000001,40000001},{0.05,0.1,0.2,0.23,0.33,0.4,0.45})-LOOKUP(X2079,{0,1950001,3300001,6950001,9000001,18000001,40000001},{0,97500,427500,636000,1536000,2796000,4796000}))*1.021,-2))</f>
        <v/>
      </c>
      <c r="AA2079" s="18">
        <f>MAX(0,ROUNDDOWN(M2079-J2079-430000-L2079-0,-3))</f>
        <v/>
      </c>
      <c r="AB2079" s="18">
        <f>MAX(0,ROUNDDOWN(M2079-J2079-430000-L2079-V2079,-3))</f>
        <v/>
      </c>
      <c r="AC2079" s="18">
        <f>IF(M2079&lt;=450000,0,MAX(0,ROUNDDOWN(AA2079*0.06-MIN(50000,AA2079)*0.03,-2))+MAX(0,ROUNDDOWN(AA2079*0.04-MIN(50000,AA2079)*0.02,-2)))</f>
        <v/>
      </c>
      <c r="AD2079" s="18">
        <f>IF(M2079&lt;=450000,0,MAX(0,ROUNDDOWN(AB2079*0.06-MIN(50000,AB2079)*0.03,-2))+MAX(0,ROUNDDOWN(AB2079*0.04-MIN(50000,AB2079)*0.02,-2)))</f>
        <v/>
      </c>
      <c r="AE2079" s="18">
        <f>Y2079-Z2079</f>
        <v/>
      </c>
      <c r="AF2079" s="18">
        <f>AC2079-AD2079</f>
        <v/>
      </c>
      <c r="AG2079" s="18">
        <f>AE2079+AF2079</f>
        <v/>
      </c>
      <c r="AH2079" s="20">
        <f>IF(W2079&lt;=0,0,LOOKUP(W2079,{0,1950001,3300001,6950001,9000001,18000001,40000001},{0.05,0.1,0.2,0.23,0.33,0.4,0.45}))</f>
        <v/>
      </c>
    </row>
    <row r="2080">
      <c r="A2080" t="inlineStr">
        <is>
          <t>1万円刻み 一般8万円</t>
        </is>
      </c>
      <c r="B2080" s="18">
        <f>'4_1万円刻み'!$A$667</f>
        <v/>
      </c>
      <c r="C2080" s="19" t="n">
        <v>2026</v>
      </c>
      <c r="D2080" t="inlineStr">
        <is>
          <t>いいえ</t>
        </is>
      </c>
      <c r="E2080" s="18" t="n">
        <v>80000</v>
      </c>
      <c r="F2080" s="18" t="n">
        <v>0</v>
      </c>
      <c r="G2080" s="18" t="n">
        <v>0</v>
      </c>
      <c r="H2080" s="18" t="n">
        <v>0</v>
      </c>
      <c r="I2080" s="18" t="n">
        <v>0</v>
      </c>
      <c r="J2080" s="18">
        <f>ROUND(MIN(B2080/12,650000)*12*0.0915+MIN(B2080/12,1390000)*12*(0.0504+0)+B2080*0.005,0)</f>
        <v/>
      </c>
      <c r="K2080" s="18" t="n">
        <v>0</v>
      </c>
      <c r="L2080" s="18" t="n">
        <v>0</v>
      </c>
      <c r="M2080" s="18">
        <f>ROUND(IF(C2080&gt;=2026,IF(B2080&lt;741000,0,IF(B2080&lt;2191000,B2080-740000,IF(B2080&lt;2193000,1451000,IF(B2080&lt;2196000,1453000,IF(B2080&lt;2200000,1456000,IF(B2080&lt;3600000,ROUNDDOWN(B2080/4,-3)*2.8-80000,IF(B2080&lt;6600000,ROUNDDOWN(B2080/4,-3)*3.2-440000,IF(B2080&lt;8500000,ROUNDDOWN(B2080*0.9,0)-1100000,B2080-1950000)))))))),IF(B2080&lt;651000,0,IF(B2080&lt;1900000,B2080-650000,IF(B2080&lt;3600000,ROUNDDOWN(B2080/4,-3)*2.8-80000,IF(B2080&lt;6600000,ROUNDDOWN(B2080/4,-3)*3.2-440000,IF(B2080&lt;8500000,ROUNDDOWN(B2080*0.9,0)-1100000,B2080-1950000)))))),0)</f>
        <v/>
      </c>
      <c r="N2080" s="18">
        <f>IF(M2080&gt;23500000,NA(),IF(C2080&gt;=2026,IF(M2080&lt;=4890000,1040000,IF(M2080&lt;=6550000,670000,620000)),IF(M2080&lt;=1320000,950000,IF(M2080&lt;=3360000,880000,IF(M2080&lt;=4890000,680000,IF(M2080&lt;=6550000,630000,580000))))))</f>
        <v/>
      </c>
      <c r="O2080" s="18">
        <f>IF(F2080&lt;=0,IF(AND(D2080="はい",C2080&gt;=2026,C2080&lt;=2027),IF(E2080&lt;=0,0,IF(E2080&lt;=30000,E2080,IF(E2080&lt;=60000,ROUNDUP(E2080/2,0)+15000,IF(E2080&lt;=120000,ROUNDUP(E2080/4,0)+30000,60000)))),IF(E2080&lt;=0,0,IF(E2080&lt;=20000,E2080,IF(E2080&lt;=40000,ROUNDUP(E2080/2,0)+10000,IF(E2080&lt;=80000,ROUNDUP(E2080/4,0)+20000,40000))))),IF(E2080&lt;=0,IF(F2080&lt;=0,0,IF(F2080&lt;=25000,F2080,IF(F2080&lt;=50000,ROUNDUP(F2080/2,0)+12500,IF(F2080&lt;=100000,ROUNDUP(F2080/4,0)+25000,50000)))),MAX(IF(F2080&lt;=0,0,IF(F2080&lt;=25000,F2080,IF(F2080&lt;=50000,ROUNDUP(F2080/2,0)+12500,IF(F2080&lt;=100000,ROUNDUP(F2080/4,0)+25000,50000)))),MIN(IF(AND(D2080="はい",C2080&gt;=2026,C2080&lt;=2027),IF(E2080&lt;=0,0,IF(E2080&lt;=30000,E2080,IF(E2080&lt;=60000,ROUNDUP(E2080/2,0)+15000,IF(E2080&lt;=120000,ROUNDUP(E2080/4,0)+30000,60000)))),IF(E2080&lt;=0,0,IF(E2080&lt;=20000,E2080,IF(E2080&lt;=40000,ROUNDUP(E2080/2,0)+10000,IF(E2080&lt;=80000,ROUNDUP(E2080/4,0)+20000,40000)))))+IF(F2080&lt;=0,0,IF(F2080&lt;=25000,F2080,IF(F2080&lt;=50000,ROUNDUP(F2080/2,0)+12500,IF(F2080&lt;=100000,ROUNDUP(F2080/4,0)+25000,50000)))),IF(AND(D2080="はい",C2080&gt;=2026,C2080&lt;=2027),60000,40000)))))</f>
        <v/>
      </c>
      <c r="P2080" s="18">
        <f>IF(G2080&lt;=0,0,IF(G2080&lt;=20000,G2080,IF(G2080&lt;=40000,ROUNDUP(G2080/2,0)+10000,IF(G2080&lt;=80000,ROUNDUP(G2080/4,0)+20000,40000))))</f>
        <v/>
      </c>
      <c r="Q2080" s="18">
        <f>IF(I2080&lt;=0,IF(H2080&lt;=0,0,IF(H2080&lt;=20000,H2080,IF(H2080&lt;=40000,ROUNDUP(H2080/2,0)+10000,IF(H2080&lt;=80000,ROUNDUP(H2080/4,0)+20000,40000)))),IF(H2080&lt;=0,IF(I2080&lt;=0,0,IF(I2080&lt;=25000,I2080,IF(I2080&lt;=50000,ROUNDUP(I2080/2,0)+12500,IF(I2080&lt;=100000,ROUNDUP(I2080/4,0)+25000,50000)))),MAX(IF(I2080&lt;=0,0,IF(I2080&lt;=25000,I2080,IF(I2080&lt;=50000,ROUNDUP(I2080/2,0)+12500,IF(I2080&lt;=100000,ROUNDUP(I2080/4,0)+25000,50000)))),MIN(IF(H2080&lt;=0,0,IF(H2080&lt;=20000,H2080,IF(H2080&lt;=40000,ROUNDUP(H2080/2,0)+10000,IF(H2080&lt;=80000,ROUNDUP(H2080/4,0)+20000,40000))))+IF(I2080&lt;=0,0,IF(I2080&lt;=25000,I2080,IF(I2080&lt;=50000,ROUNDUP(I2080/2,0)+12500,IF(I2080&lt;=100000,ROUNDUP(I2080/4,0)+25000,50000)))),40000))))</f>
        <v/>
      </c>
      <c r="R2080" s="18">
        <f>MIN(120000,O2080+P2080+Q2080)</f>
        <v/>
      </c>
      <c r="S2080" s="18">
        <f>IF(F2080&lt;=0,IF(E2080&lt;=0,0,IF(E2080&lt;=12000,E2080,IF(E2080&lt;=32000,ROUNDUP(E2080/2,0)+6000,IF(E2080&lt;=56000,ROUNDUP(E2080/4,0)+14000,28000)))),IF(E2080&lt;=0,IF(F2080&lt;=0,0,IF(F2080&lt;=15000,F2080,IF(F2080&lt;=40000,ROUNDUP(F2080/2,0)+7500,IF(F2080&lt;=70000,ROUNDUP(F2080/4,0)+17500,35000)))),MAX(IF(F2080&lt;=0,0,IF(F2080&lt;=15000,F2080,IF(F2080&lt;=40000,ROUNDUP(F2080/2,0)+7500,IF(F2080&lt;=70000,ROUNDUP(F2080/4,0)+17500,35000)))),MIN(IF(E2080&lt;=0,0,IF(E2080&lt;=12000,E2080,IF(E2080&lt;=32000,ROUNDUP(E2080/2,0)+6000,IF(E2080&lt;=56000,ROUNDUP(E2080/4,0)+14000,28000))))+IF(F2080&lt;=0,0,IF(F2080&lt;=15000,F2080,IF(F2080&lt;=40000,ROUNDUP(F2080/2,0)+7500,IF(F2080&lt;=70000,ROUNDUP(F2080/4,0)+17500,35000)))),28000))))</f>
        <v/>
      </c>
      <c r="T2080" s="18">
        <f>IF(G2080&lt;=0,0,IF(G2080&lt;=12000,G2080,IF(G2080&lt;=32000,ROUNDUP(G2080/2,0)+6000,IF(G2080&lt;=56000,ROUNDUP(G2080/4,0)+14000,28000))))</f>
        <v/>
      </c>
      <c r="U2080" s="18">
        <f>IF(I2080&lt;=0,IF(H2080&lt;=0,0,IF(H2080&lt;=12000,H2080,IF(H2080&lt;=32000,ROUNDUP(H2080/2,0)+6000,IF(H2080&lt;=56000,ROUNDUP(H2080/4,0)+14000,28000)))),IF(H2080&lt;=0,IF(I2080&lt;=0,0,IF(I2080&lt;=15000,I2080,IF(I2080&lt;=40000,ROUNDUP(I2080/2,0)+7500,IF(I2080&lt;=70000,ROUNDUP(I2080/4,0)+17500,35000)))),MAX(IF(I2080&lt;=0,0,IF(I2080&lt;=15000,I2080,IF(I2080&lt;=40000,ROUNDUP(I2080/2,0)+7500,IF(I2080&lt;=70000,ROUNDUP(I2080/4,0)+17500,35000)))),MIN(IF(H2080&lt;=0,0,IF(H2080&lt;=12000,H2080,IF(H2080&lt;=32000,ROUNDUP(H2080/2,0)+6000,IF(H2080&lt;=56000,ROUNDUP(H2080/4,0)+14000,28000))))+IF(I2080&lt;=0,0,IF(I2080&lt;=15000,I2080,IF(I2080&lt;=40000,ROUNDUP(I2080/2,0)+7500,IF(I2080&lt;=70000,ROUNDUP(I2080/4,0)+17500,35000)))),28000))))</f>
        <v/>
      </c>
      <c r="V2080" s="18">
        <f>MIN(70000,S2080+T2080+U2080)</f>
        <v/>
      </c>
      <c r="W2080" s="18">
        <f>MAX(0,ROUNDDOWN(M2080-J2080-N2080-K2080-0,-3))</f>
        <v/>
      </c>
      <c r="X2080" s="18">
        <f>MAX(0,ROUNDDOWN(M2080-J2080-N2080-K2080-R2080,-3))</f>
        <v/>
      </c>
      <c r="Y2080" s="18">
        <f>IF(W2080&lt;=0,0,ROUNDDOWN((W2080*LOOKUP(W2080,{0,1950001,3300001,6950001,9000001,18000001,40000001},{0.05,0.1,0.2,0.23,0.33,0.4,0.45})-LOOKUP(W2080,{0,1950001,3300001,6950001,9000001,18000001,40000001},{0,97500,427500,636000,1536000,2796000,4796000}))*1.021,-2))</f>
        <v/>
      </c>
      <c r="Z2080" s="18">
        <f>IF(X2080&lt;=0,0,ROUNDDOWN((X2080*LOOKUP(X2080,{0,1950001,3300001,6950001,9000001,18000001,40000001},{0.05,0.1,0.2,0.23,0.33,0.4,0.45})-LOOKUP(X2080,{0,1950001,3300001,6950001,9000001,18000001,40000001},{0,97500,427500,636000,1536000,2796000,4796000}))*1.021,-2))</f>
        <v/>
      </c>
      <c r="AA2080" s="18">
        <f>MAX(0,ROUNDDOWN(M2080-J2080-430000-L2080-0,-3))</f>
        <v/>
      </c>
      <c r="AB2080" s="18">
        <f>MAX(0,ROUNDDOWN(M2080-J2080-430000-L2080-V2080,-3))</f>
        <v/>
      </c>
      <c r="AC2080" s="18">
        <f>IF(M2080&lt;=450000,0,MAX(0,ROUNDDOWN(AA2080*0.06-MIN(50000,AA2080)*0.03,-2))+MAX(0,ROUNDDOWN(AA2080*0.04-MIN(50000,AA2080)*0.02,-2)))</f>
        <v/>
      </c>
      <c r="AD2080" s="18">
        <f>IF(M2080&lt;=450000,0,MAX(0,ROUNDDOWN(AB2080*0.06-MIN(50000,AB2080)*0.03,-2))+MAX(0,ROUNDDOWN(AB2080*0.04-MIN(50000,AB2080)*0.02,-2)))</f>
        <v/>
      </c>
      <c r="AE2080" s="18">
        <f>Y2080-Z2080</f>
        <v/>
      </c>
      <c r="AF2080" s="18">
        <f>AC2080-AD2080</f>
        <v/>
      </c>
      <c r="AG2080" s="18">
        <f>AE2080+AF2080</f>
        <v/>
      </c>
      <c r="AH2080" s="20">
        <f>IF(W2080&lt;=0,0,LOOKUP(W2080,{0,1950001,3300001,6950001,9000001,18000001,40000001},{0.05,0.1,0.2,0.23,0.33,0.4,0.45}))</f>
        <v/>
      </c>
    </row>
    <row r="2081">
      <c r="A2081" t="inlineStr">
        <is>
          <t>1万円刻み 特例あり一般12万円</t>
        </is>
      </c>
      <c r="B2081" s="18">
        <f>'4_1万円刻み'!$A$667</f>
        <v/>
      </c>
      <c r="C2081" s="19" t="n">
        <v>2026</v>
      </c>
      <c r="D2081" t="inlineStr">
        <is>
          <t>はい</t>
        </is>
      </c>
      <c r="E2081" s="18" t="n">
        <v>120000</v>
      </c>
      <c r="F2081" s="18" t="n">
        <v>0</v>
      </c>
      <c r="G2081" s="18" t="n">
        <v>0</v>
      </c>
      <c r="H2081" s="18" t="n">
        <v>0</v>
      </c>
      <c r="I2081" s="18" t="n">
        <v>0</v>
      </c>
      <c r="J2081" s="18">
        <f>ROUND(MIN(B2081/12,650000)*12*0.0915+MIN(B2081/12,1390000)*12*(0.0504+0)+B2081*0.005,0)</f>
        <v/>
      </c>
      <c r="K2081" s="18" t="n">
        <v>0</v>
      </c>
      <c r="L2081" s="18" t="n">
        <v>0</v>
      </c>
      <c r="M2081" s="18">
        <f>ROUND(IF(C2081&gt;=2026,IF(B2081&lt;741000,0,IF(B2081&lt;2191000,B2081-740000,IF(B2081&lt;2193000,1451000,IF(B2081&lt;2196000,1453000,IF(B2081&lt;2200000,1456000,IF(B2081&lt;3600000,ROUNDDOWN(B2081/4,-3)*2.8-80000,IF(B2081&lt;6600000,ROUNDDOWN(B2081/4,-3)*3.2-440000,IF(B2081&lt;8500000,ROUNDDOWN(B2081*0.9,0)-1100000,B2081-1950000)))))))),IF(B2081&lt;651000,0,IF(B2081&lt;1900000,B2081-650000,IF(B2081&lt;3600000,ROUNDDOWN(B2081/4,-3)*2.8-80000,IF(B2081&lt;6600000,ROUNDDOWN(B2081/4,-3)*3.2-440000,IF(B2081&lt;8500000,ROUNDDOWN(B2081*0.9,0)-1100000,B2081-1950000)))))),0)</f>
        <v/>
      </c>
      <c r="N2081" s="18">
        <f>IF(M2081&gt;23500000,NA(),IF(C2081&gt;=2026,IF(M2081&lt;=4890000,1040000,IF(M2081&lt;=6550000,670000,620000)),IF(M2081&lt;=1320000,950000,IF(M2081&lt;=3360000,880000,IF(M2081&lt;=4890000,680000,IF(M2081&lt;=6550000,630000,580000))))))</f>
        <v/>
      </c>
      <c r="O2081" s="18">
        <f>IF(F2081&lt;=0,IF(AND(D2081="はい",C2081&gt;=2026,C2081&lt;=2027),IF(E2081&lt;=0,0,IF(E2081&lt;=30000,E2081,IF(E2081&lt;=60000,ROUNDUP(E2081/2,0)+15000,IF(E2081&lt;=120000,ROUNDUP(E2081/4,0)+30000,60000)))),IF(E2081&lt;=0,0,IF(E2081&lt;=20000,E2081,IF(E2081&lt;=40000,ROUNDUP(E2081/2,0)+10000,IF(E2081&lt;=80000,ROUNDUP(E2081/4,0)+20000,40000))))),IF(E2081&lt;=0,IF(F2081&lt;=0,0,IF(F2081&lt;=25000,F2081,IF(F2081&lt;=50000,ROUNDUP(F2081/2,0)+12500,IF(F2081&lt;=100000,ROUNDUP(F2081/4,0)+25000,50000)))),MAX(IF(F2081&lt;=0,0,IF(F2081&lt;=25000,F2081,IF(F2081&lt;=50000,ROUNDUP(F2081/2,0)+12500,IF(F2081&lt;=100000,ROUNDUP(F2081/4,0)+25000,50000)))),MIN(IF(AND(D2081="はい",C2081&gt;=2026,C2081&lt;=2027),IF(E2081&lt;=0,0,IF(E2081&lt;=30000,E2081,IF(E2081&lt;=60000,ROUNDUP(E2081/2,0)+15000,IF(E2081&lt;=120000,ROUNDUP(E2081/4,0)+30000,60000)))),IF(E2081&lt;=0,0,IF(E2081&lt;=20000,E2081,IF(E2081&lt;=40000,ROUNDUP(E2081/2,0)+10000,IF(E2081&lt;=80000,ROUNDUP(E2081/4,0)+20000,40000)))))+IF(F2081&lt;=0,0,IF(F2081&lt;=25000,F2081,IF(F2081&lt;=50000,ROUNDUP(F2081/2,0)+12500,IF(F2081&lt;=100000,ROUNDUP(F2081/4,0)+25000,50000)))),IF(AND(D2081="はい",C2081&gt;=2026,C2081&lt;=2027),60000,40000)))))</f>
        <v/>
      </c>
      <c r="P2081" s="18">
        <f>IF(G2081&lt;=0,0,IF(G2081&lt;=20000,G2081,IF(G2081&lt;=40000,ROUNDUP(G2081/2,0)+10000,IF(G2081&lt;=80000,ROUNDUP(G2081/4,0)+20000,40000))))</f>
        <v/>
      </c>
      <c r="Q2081" s="18">
        <f>IF(I2081&lt;=0,IF(H2081&lt;=0,0,IF(H2081&lt;=20000,H2081,IF(H2081&lt;=40000,ROUNDUP(H2081/2,0)+10000,IF(H2081&lt;=80000,ROUNDUP(H2081/4,0)+20000,40000)))),IF(H2081&lt;=0,IF(I2081&lt;=0,0,IF(I2081&lt;=25000,I2081,IF(I2081&lt;=50000,ROUNDUP(I2081/2,0)+12500,IF(I2081&lt;=100000,ROUNDUP(I2081/4,0)+25000,50000)))),MAX(IF(I2081&lt;=0,0,IF(I2081&lt;=25000,I2081,IF(I2081&lt;=50000,ROUNDUP(I2081/2,0)+12500,IF(I2081&lt;=100000,ROUNDUP(I2081/4,0)+25000,50000)))),MIN(IF(H2081&lt;=0,0,IF(H2081&lt;=20000,H2081,IF(H2081&lt;=40000,ROUNDUP(H2081/2,0)+10000,IF(H2081&lt;=80000,ROUNDUP(H2081/4,0)+20000,40000))))+IF(I2081&lt;=0,0,IF(I2081&lt;=25000,I2081,IF(I2081&lt;=50000,ROUNDUP(I2081/2,0)+12500,IF(I2081&lt;=100000,ROUNDUP(I2081/4,0)+25000,50000)))),40000))))</f>
        <v/>
      </c>
      <c r="R2081" s="18">
        <f>MIN(120000,O2081+P2081+Q2081)</f>
        <v/>
      </c>
      <c r="S2081" s="18">
        <f>IF(F2081&lt;=0,IF(E2081&lt;=0,0,IF(E2081&lt;=12000,E2081,IF(E2081&lt;=32000,ROUNDUP(E2081/2,0)+6000,IF(E2081&lt;=56000,ROUNDUP(E2081/4,0)+14000,28000)))),IF(E2081&lt;=0,IF(F2081&lt;=0,0,IF(F2081&lt;=15000,F2081,IF(F2081&lt;=40000,ROUNDUP(F2081/2,0)+7500,IF(F2081&lt;=70000,ROUNDUP(F2081/4,0)+17500,35000)))),MAX(IF(F2081&lt;=0,0,IF(F2081&lt;=15000,F2081,IF(F2081&lt;=40000,ROUNDUP(F2081/2,0)+7500,IF(F2081&lt;=70000,ROUNDUP(F2081/4,0)+17500,35000)))),MIN(IF(E2081&lt;=0,0,IF(E2081&lt;=12000,E2081,IF(E2081&lt;=32000,ROUNDUP(E2081/2,0)+6000,IF(E2081&lt;=56000,ROUNDUP(E2081/4,0)+14000,28000))))+IF(F2081&lt;=0,0,IF(F2081&lt;=15000,F2081,IF(F2081&lt;=40000,ROUNDUP(F2081/2,0)+7500,IF(F2081&lt;=70000,ROUNDUP(F2081/4,0)+17500,35000)))),28000))))</f>
        <v/>
      </c>
      <c r="T2081" s="18">
        <f>IF(G2081&lt;=0,0,IF(G2081&lt;=12000,G2081,IF(G2081&lt;=32000,ROUNDUP(G2081/2,0)+6000,IF(G2081&lt;=56000,ROUNDUP(G2081/4,0)+14000,28000))))</f>
        <v/>
      </c>
      <c r="U2081" s="18">
        <f>IF(I2081&lt;=0,IF(H2081&lt;=0,0,IF(H2081&lt;=12000,H2081,IF(H2081&lt;=32000,ROUNDUP(H2081/2,0)+6000,IF(H2081&lt;=56000,ROUNDUP(H2081/4,0)+14000,28000)))),IF(H2081&lt;=0,IF(I2081&lt;=0,0,IF(I2081&lt;=15000,I2081,IF(I2081&lt;=40000,ROUNDUP(I2081/2,0)+7500,IF(I2081&lt;=70000,ROUNDUP(I2081/4,0)+17500,35000)))),MAX(IF(I2081&lt;=0,0,IF(I2081&lt;=15000,I2081,IF(I2081&lt;=40000,ROUNDUP(I2081/2,0)+7500,IF(I2081&lt;=70000,ROUNDUP(I2081/4,0)+17500,35000)))),MIN(IF(H2081&lt;=0,0,IF(H2081&lt;=12000,H2081,IF(H2081&lt;=32000,ROUNDUP(H2081/2,0)+6000,IF(H2081&lt;=56000,ROUNDUP(H2081/4,0)+14000,28000))))+IF(I2081&lt;=0,0,IF(I2081&lt;=15000,I2081,IF(I2081&lt;=40000,ROUNDUP(I2081/2,0)+7500,IF(I2081&lt;=70000,ROUNDUP(I2081/4,0)+17500,35000)))),28000))))</f>
        <v/>
      </c>
      <c r="V2081" s="18">
        <f>MIN(70000,S2081+T2081+U2081)</f>
        <v/>
      </c>
      <c r="W2081" s="18">
        <f>MAX(0,ROUNDDOWN(M2081-J2081-N2081-K2081-0,-3))</f>
        <v/>
      </c>
      <c r="X2081" s="18">
        <f>MAX(0,ROUNDDOWN(M2081-J2081-N2081-K2081-R2081,-3))</f>
        <v/>
      </c>
      <c r="Y2081" s="18">
        <f>IF(W2081&lt;=0,0,ROUNDDOWN((W2081*LOOKUP(W2081,{0,1950001,3300001,6950001,9000001,18000001,40000001},{0.05,0.1,0.2,0.23,0.33,0.4,0.45})-LOOKUP(W2081,{0,1950001,3300001,6950001,9000001,18000001,40000001},{0,97500,427500,636000,1536000,2796000,4796000}))*1.021,-2))</f>
        <v/>
      </c>
      <c r="Z2081" s="18">
        <f>IF(X2081&lt;=0,0,ROUNDDOWN((X2081*LOOKUP(X2081,{0,1950001,3300001,6950001,9000001,18000001,40000001},{0.05,0.1,0.2,0.23,0.33,0.4,0.45})-LOOKUP(X2081,{0,1950001,3300001,6950001,9000001,18000001,40000001},{0,97500,427500,636000,1536000,2796000,4796000}))*1.021,-2))</f>
        <v/>
      </c>
      <c r="AA2081" s="18">
        <f>MAX(0,ROUNDDOWN(M2081-J2081-430000-L2081-0,-3))</f>
        <v/>
      </c>
      <c r="AB2081" s="18">
        <f>MAX(0,ROUNDDOWN(M2081-J2081-430000-L2081-V2081,-3))</f>
        <v/>
      </c>
      <c r="AC2081" s="18">
        <f>IF(M2081&lt;=450000,0,MAX(0,ROUNDDOWN(AA2081*0.06-MIN(50000,AA2081)*0.03,-2))+MAX(0,ROUNDDOWN(AA2081*0.04-MIN(50000,AA2081)*0.02,-2)))</f>
        <v/>
      </c>
      <c r="AD2081" s="18">
        <f>IF(M2081&lt;=450000,0,MAX(0,ROUNDDOWN(AB2081*0.06-MIN(50000,AB2081)*0.03,-2))+MAX(0,ROUNDDOWN(AB2081*0.04-MIN(50000,AB2081)*0.02,-2)))</f>
        <v/>
      </c>
      <c r="AE2081" s="18">
        <f>Y2081-Z2081</f>
        <v/>
      </c>
      <c r="AF2081" s="18">
        <f>AC2081-AD2081</f>
        <v/>
      </c>
      <c r="AG2081" s="18">
        <f>AE2081+AF2081</f>
        <v/>
      </c>
      <c r="AH2081" s="20">
        <f>IF(W2081&lt;=0,0,LOOKUP(W2081,{0,1950001,3300001,6950001,9000001,18000001,40000001},{0.05,0.1,0.2,0.23,0.33,0.4,0.45}))</f>
        <v/>
      </c>
    </row>
    <row r="2082">
      <c r="A2082" t="inlineStr">
        <is>
          <t>1万円刻み 3区分8万円ずつ</t>
        </is>
      </c>
      <c r="B2082" s="18">
        <f>'4_1万円刻み'!$A$668</f>
        <v/>
      </c>
      <c r="C2082" s="19" t="n">
        <v>2026</v>
      </c>
      <c r="D2082" t="inlineStr">
        <is>
          <t>いいえ</t>
        </is>
      </c>
      <c r="E2082" s="18" t="n">
        <v>80000</v>
      </c>
      <c r="F2082" s="18" t="n">
        <v>0</v>
      </c>
      <c r="G2082" s="18" t="n">
        <v>80000</v>
      </c>
      <c r="H2082" s="18" t="n">
        <v>80000</v>
      </c>
      <c r="I2082" s="18" t="n">
        <v>0</v>
      </c>
      <c r="J2082" s="18">
        <f>ROUND(MIN(B2082/12,650000)*12*0.0915+MIN(B2082/12,1390000)*12*(0.0504+0)+B2082*0.005,0)</f>
        <v/>
      </c>
      <c r="K2082" s="18" t="n">
        <v>0</v>
      </c>
      <c r="L2082" s="18" t="n">
        <v>0</v>
      </c>
      <c r="M2082" s="18">
        <f>ROUND(IF(C2082&gt;=2026,IF(B2082&lt;741000,0,IF(B2082&lt;2191000,B2082-740000,IF(B2082&lt;2193000,1451000,IF(B2082&lt;2196000,1453000,IF(B2082&lt;2200000,1456000,IF(B2082&lt;3600000,ROUNDDOWN(B2082/4,-3)*2.8-80000,IF(B2082&lt;6600000,ROUNDDOWN(B2082/4,-3)*3.2-440000,IF(B2082&lt;8500000,ROUNDDOWN(B2082*0.9,0)-1100000,B2082-1950000)))))))),IF(B2082&lt;651000,0,IF(B2082&lt;1900000,B2082-650000,IF(B2082&lt;3600000,ROUNDDOWN(B2082/4,-3)*2.8-80000,IF(B2082&lt;6600000,ROUNDDOWN(B2082/4,-3)*3.2-440000,IF(B2082&lt;8500000,ROUNDDOWN(B2082*0.9,0)-1100000,B2082-1950000)))))),0)</f>
        <v/>
      </c>
      <c r="N2082" s="18">
        <f>IF(M2082&gt;23500000,NA(),IF(C2082&gt;=2026,IF(M2082&lt;=4890000,1040000,IF(M2082&lt;=6550000,670000,620000)),IF(M2082&lt;=1320000,950000,IF(M2082&lt;=3360000,880000,IF(M2082&lt;=4890000,680000,IF(M2082&lt;=6550000,630000,580000))))))</f>
        <v/>
      </c>
      <c r="O2082" s="18">
        <f>IF(F2082&lt;=0,IF(AND(D2082="はい",C2082&gt;=2026,C2082&lt;=2027),IF(E2082&lt;=0,0,IF(E2082&lt;=30000,E2082,IF(E2082&lt;=60000,ROUNDUP(E2082/2,0)+15000,IF(E2082&lt;=120000,ROUNDUP(E2082/4,0)+30000,60000)))),IF(E2082&lt;=0,0,IF(E2082&lt;=20000,E2082,IF(E2082&lt;=40000,ROUNDUP(E2082/2,0)+10000,IF(E2082&lt;=80000,ROUNDUP(E2082/4,0)+20000,40000))))),IF(E2082&lt;=0,IF(F2082&lt;=0,0,IF(F2082&lt;=25000,F2082,IF(F2082&lt;=50000,ROUNDUP(F2082/2,0)+12500,IF(F2082&lt;=100000,ROUNDUP(F2082/4,0)+25000,50000)))),MAX(IF(F2082&lt;=0,0,IF(F2082&lt;=25000,F2082,IF(F2082&lt;=50000,ROUNDUP(F2082/2,0)+12500,IF(F2082&lt;=100000,ROUNDUP(F2082/4,0)+25000,50000)))),MIN(IF(AND(D2082="はい",C2082&gt;=2026,C2082&lt;=2027),IF(E2082&lt;=0,0,IF(E2082&lt;=30000,E2082,IF(E2082&lt;=60000,ROUNDUP(E2082/2,0)+15000,IF(E2082&lt;=120000,ROUNDUP(E2082/4,0)+30000,60000)))),IF(E2082&lt;=0,0,IF(E2082&lt;=20000,E2082,IF(E2082&lt;=40000,ROUNDUP(E2082/2,0)+10000,IF(E2082&lt;=80000,ROUNDUP(E2082/4,0)+20000,40000)))))+IF(F2082&lt;=0,0,IF(F2082&lt;=25000,F2082,IF(F2082&lt;=50000,ROUNDUP(F2082/2,0)+12500,IF(F2082&lt;=100000,ROUNDUP(F2082/4,0)+25000,50000)))),IF(AND(D2082="はい",C2082&gt;=2026,C2082&lt;=2027),60000,40000)))))</f>
        <v/>
      </c>
      <c r="P2082" s="18">
        <f>IF(G2082&lt;=0,0,IF(G2082&lt;=20000,G2082,IF(G2082&lt;=40000,ROUNDUP(G2082/2,0)+10000,IF(G2082&lt;=80000,ROUNDUP(G2082/4,0)+20000,40000))))</f>
        <v/>
      </c>
      <c r="Q2082" s="18">
        <f>IF(I2082&lt;=0,IF(H2082&lt;=0,0,IF(H2082&lt;=20000,H2082,IF(H2082&lt;=40000,ROUNDUP(H2082/2,0)+10000,IF(H2082&lt;=80000,ROUNDUP(H2082/4,0)+20000,40000)))),IF(H2082&lt;=0,IF(I2082&lt;=0,0,IF(I2082&lt;=25000,I2082,IF(I2082&lt;=50000,ROUNDUP(I2082/2,0)+12500,IF(I2082&lt;=100000,ROUNDUP(I2082/4,0)+25000,50000)))),MAX(IF(I2082&lt;=0,0,IF(I2082&lt;=25000,I2082,IF(I2082&lt;=50000,ROUNDUP(I2082/2,0)+12500,IF(I2082&lt;=100000,ROUNDUP(I2082/4,0)+25000,50000)))),MIN(IF(H2082&lt;=0,0,IF(H2082&lt;=20000,H2082,IF(H2082&lt;=40000,ROUNDUP(H2082/2,0)+10000,IF(H2082&lt;=80000,ROUNDUP(H2082/4,0)+20000,40000))))+IF(I2082&lt;=0,0,IF(I2082&lt;=25000,I2082,IF(I2082&lt;=50000,ROUNDUP(I2082/2,0)+12500,IF(I2082&lt;=100000,ROUNDUP(I2082/4,0)+25000,50000)))),40000))))</f>
        <v/>
      </c>
      <c r="R2082" s="18">
        <f>MIN(120000,O2082+P2082+Q2082)</f>
        <v/>
      </c>
      <c r="S2082" s="18">
        <f>IF(F2082&lt;=0,IF(E2082&lt;=0,0,IF(E2082&lt;=12000,E2082,IF(E2082&lt;=32000,ROUNDUP(E2082/2,0)+6000,IF(E2082&lt;=56000,ROUNDUP(E2082/4,0)+14000,28000)))),IF(E2082&lt;=0,IF(F2082&lt;=0,0,IF(F2082&lt;=15000,F2082,IF(F2082&lt;=40000,ROUNDUP(F2082/2,0)+7500,IF(F2082&lt;=70000,ROUNDUP(F2082/4,0)+17500,35000)))),MAX(IF(F2082&lt;=0,0,IF(F2082&lt;=15000,F2082,IF(F2082&lt;=40000,ROUNDUP(F2082/2,0)+7500,IF(F2082&lt;=70000,ROUNDUP(F2082/4,0)+17500,35000)))),MIN(IF(E2082&lt;=0,0,IF(E2082&lt;=12000,E2082,IF(E2082&lt;=32000,ROUNDUP(E2082/2,0)+6000,IF(E2082&lt;=56000,ROUNDUP(E2082/4,0)+14000,28000))))+IF(F2082&lt;=0,0,IF(F2082&lt;=15000,F2082,IF(F2082&lt;=40000,ROUNDUP(F2082/2,0)+7500,IF(F2082&lt;=70000,ROUNDUP(F2082/4,0)+17500,35000)))),28000))))</f>
        <v/>
      </c>
      <c r="T2082" s="18">
        <f>IF(G2082&lt;=0,0,IF(G2082&lt;=12000,G2082,IF(G2082&lt;=32000,ROUNDUP(G2082/2,0)+6000,IF(G2082&lt;=56000,ROUNDUP(G2082/4,0)+14000,28000))))</f>
        <v/>
      </c>
      <c r="U2082" s="18">
        <f>IF(I2082&lt;=0,IF(H2082&lt;=0,0,IF(H2082&lt;=12000,H2082,IF(H2082&lt;=32000,ROUNDUP(H2082/2,0)+6000,IF(H2082&lt;=56000,ROUNDUP(H2082/4,0)+14000,28000)))),IF(H2082&lt;=0,IF(I2082&lt;=0,0,IF(I2082&lt;=15000,I2082,IF(I2082&lt;=40000,ROUNDUP(I2082/2,0)+7500,IF(I2082&lt;=70000,ROUNDUP(I2082/4,0)+17500,35000)))),MAX(IF(I2082&lt;=0,0,IF(I2082&lt;=15000,I2082,IF(I2082&lt;=40000,ROUNDUP(I2082/2,0)+7500,IF(I2082&lt;=70000,ROUNDUP(I2082/4,0)+17500,35000)))),MIN(IF(H2082&lt;=0,0,IF(H2082&lt;=12000,H2082,IF(H2082&lt;=32000,ROUNDUP(H2082/2,0)+6000,IF(H2082&lt;=56000,ROUNDUP(H2082/4,0)+14000,28000))))+IF(I2082&lt;=0,0,IF(I2082&lt;=15000,I2082,IF(I2082&lt;=40000,ROUNDUP(I2082/2,0)+7500,IF(I2082&lt;=70000,ROUNDUP(I2082/4,0)+17500,35000)))),28000))))</f>
        <v/>
      </c>
      <c r="V2082" s="18">
        <f>MIN(70000,S2082+T2082+U2082)</f>
        <v/>
      </c>
      <c r="W2082" s="18">
        <f>MAX(0,ROUNDDOWN(M2082-J2082-N2082-K2082-0,-3))</f>
        <v/>
      </c>
      <c r="X2082" s="18">
        <f>MAX(0,ROUNDDOWN(M2082-J2082-N2082-K2082-R2082,-3))</f>
        <v/>
      </c>
      <c r="Y2082" s="18">
        <f>IF(W2082&lt;=0,0,ROUNDDOWN((W2082*LOOKUP(W2082,{0,1950001,3300001,6950001,9000001,18000001,40000001},{0.05,0.1,0.2,0.23,0.33,0.4,0.45})-LOOKUP(W2082,{0,1950001,3300001,6950001,9000001,18000001,40000001},{0,97500,427500,636000,1536000,2796000,4796000}))*1.021,-2))</f>
        <v/>
      </c>
      <c r="Z2082" s="18">
        <f>IF(X2082&lt;=0,0,ROUNDDOWN((X2082*LOOKUP(X2082,{0,1950001,3300001,6950001,9000001,18000001,40000001},{0.05,0.1,0.2,0.23,0.33,0.4,0.45})-LOOKUP(X2082,{0,1950001,3300001,6950001,9000001,18000001,40000001},{0,97500,427500,636000,1536000,2796000,4796000}))*1.021,-2))</f>
        <v/>
      </c>
      <c r="AA2082" s="18">
        <f>MAX(0,ROUNDDOWN(M2082-J2082-430000-L2082-0,-3))</f>
        <v/>
      </c>
      <c r="AB2082" s="18">
        <f>MAX(0,ROUNDDOWN(M2082-J2082-430000-L2082-V2082,-3))</f>
        <v/>
      </c>
      <c r="AC2082" s="18">
        <f>IF(M2082&lt;=450000,0,MAX(0,ROUNDDOWN(AA2082*0.06-MIN(50000,AA2082)*0.03,-2))+MAX(0,ROUNDDOWN(AA2082*0.04-MIN(50000,AA2082)*0.02,-2)))</f>
        <v/>
      </c>
      <c r="AD2082" s="18">
        <f>IF(M2082&lt;=450000,0,MAX(0,ROUNDDOWN(AB2082*0.06-MIN(50000,AB2082)*0.03,-2))+MAX(0,ROUNDDOWN(AB2082*0.04-MIN(50000,AB2082)*0.02,-2)))</f>
        <v/>
      </c>
      <c r="AE2082" s="18">
        <f>Y2082-Z2082</f>
        <v/>
      </c>
      <c r="AF2082" s="18">
        <f>AC2082-AD2082</f>
        <v/>
      </c>
      <c r="AG2082" s="18">
        <f>AE2082+AF2082</f>
        <v/>
      </c>
      <c r="AH2082" s="20">
        <f>IF(W2082&lt;=0,0,LOOKUP(W2082,{0,1950001,3300001,6950001,9000001,18000001,40000001},{0.05,0.1,0.2,0.23,0.33,0.4,0.45}))</f>
        <v/>
      </c>
    </row>
    <row r="2083">
      <c r="A2083" t="inlineStr">
        <is>
          <t>1万円刻み 一般8万円</t>
        </is>
      </c>
      <c r="B2083" s="18">
        <f>'4_1万円刻み'!$A$668</f>
        <v/>
      </c>
      <c r="C2083" s="19" t="n">
        <v>2026</v>
      </c>
      <c r="D2083" t="inlineStr">
        <is>
          <t>いいえ</t>
        </is>
      </c>
      <c r="E2083" s="18" t="n">
        <v>80000</v>
      </c>
      <c r="F2083" s="18" t="n">
        <v>0</v>
      </c>
      <c r="G2083" s="18" t="n">
        <v>0</v>
      </c>
      <c r="H2083" s="18" t="n">
        <v>0</v>
      </c>
      <c r="I2083" s="18" t="n">
        <v>0</v>
      </c>
      <c r="J2083" s="18">
        <f>ROUND(MIN(B2083/12,650000)*12*0.0915+MIN(B2083/12,1390000)*12*(0.0504+0)+B2083*0.005,0)</f>
        <v/>
      </c>
      <c r="K2083" s="18" t="n">
        <v>0</v>
      </c>
      <c r="L2083" s="18" t="n">
        <v>0</v>
      </c>
      <c r="M2083" s="18">
        <f>ROUND(IF(C2083&gt;=2026,IF(B2083&lt;741000,0,IF(B2083&lt;2191000,B2083-740000,IF(B2083&lt;2193000,1451000,IF(B2083&lt;2196000,1453000,IF(B2083&lt;2200000,1456000,IF(B2083&lt;3600000,ROUNDDOWN(B2083/4,-3)*2.8-80000,IF(B2083&lt;6600000,ROUNDDOWN(B2083/4,-3)*3.2-440000,IF(B2083&lt;8500000,ROUNDDOWN(B2083*0.9,0)-1100000,B2083-1950000)))))))),IF(B2083&lt;651000,0,IF(B2083&lt;1900000,B2083-650000,IF(B2083&lt;3600000,ROUNDDOWN(B2083/4,-3)*2.8-80000,IF(B2083&lt;6600000,ROUNDDOWN(B2083/4,-3)*3.2-440000,IF(B2083&lt;8500000,ROUNDDOWN(B2083*0.9,0)-1100000,B2083-1950000)))))),0)</f>
        <v/>
      </c>
      <c r="N2083" s="18">
        <f>IF(M2083&gt;23500000,NA(),IF(C2083&gt;=2026,IF(M2083&lt;=4890000,1040000,IF(M2083&lt;=6550000,670000,620000)),IF(M2083&lt;=1320000,950000,IF(M2083&lt;=3360000,880000,IF(M2083&lt;=4890000,680000,IF(M2083&lt;=6550000,630000,580000))))))</f>
        <v/>
      </c>
      <c r="O2083" s="18">
        <f>IF(F2083&lt;=0,IF(AND(D2083="はい",C2083&gt;=2026,C2083&lt;=2027),IF(E2083&lt;=0,0,IF(E2083&lt;=30000,E2083,IF(E2083&lt;=60000,ROUNDUP(E2083/2,0)+15000,IF(E2083&lt;=120000,ROUNDUP(E2083/4,0)+30000,60000)))),IF(E2083&lt;=0,0,IF(E2083&lt;=20000,E2083,IF(E2083&lt;=40000,ROUNDUP(E2083/2,0)+10000,IF(E2083&lt;=80000,ROUNDUP(E2083/4,0)+20000,40000))))),IF(E2083&lt;=0,IF(F2083&lt;=0,0,IF(F2083&lt;=25000,F2083,IF(F2083&lt;=50000,ROUNDUP(F2083/2,0)+12500,IF(F2083&lt;=100000,ROUNDUP(F2083/4,0)+25000,50000)))),MAX(IF(F2083&lt;=0,0,IF(F2083&lt;=25000,F2083,IF(F2083&lt;=50000,ROUNDUP(F2083/2,0)+12500,IF(F2083&lt;=100000,ROUNDUP(F2083/4,0)+25000,50000)))),MIN(IF(AND(D2083="はい",C2083&gt;=2026,C2083&lt;=2027),IF(E2083&lt;=0,0,IF(E2083&lt;=30000,E2083,IF(E2083&lt;=60000,ROUNDUP(E2083/2,0)+15000,IF(E2083&lt;=120000,ROUNDUP(E2083/4,0)+30000,60000)))),IF(E2083&lt;=0,0,IF(E2083&lt;=20000,E2083,IF(E2083&lt;=40000,ROUNDUP(E2083/2,0)+10000,IF(E2083&lt;=80000,ROUNDUP(E2083/4,0)+20000,40000)))))+IF(F2083&lt;=0,0,IF(F2083&lt;=25000,F2083,IF(F2083&lt;=50000,ROUNDUP(F2083/2,0)+12500,IF(F2083&lt;=100000,ROUNDUP(F2083/4,0)+25000,50000)))),IF(AND(D2083="はい",C2083&gt;=2026,C2083&lt;=2027),60000,40000)))))</f>
        <v/>
      </c>
      <c r="P2083" s="18">
        <f>IF(G2083&lt;=0,0,IF(G2083&lt;=20000,G2083,IF(G2083&lt;=40000,ROUNDUP(G2083/2,0)+10000,IF(G2083&lt;=80000,ROUNDUP(G2083/4,0)+20000,40000))))</f>
        <v/>
      </c>
      <c r="Q2083" s="18">
        <f>IF(I2083&lt;=0,IF(H2083&lt;=0,0,IF(H2083&lt;=20000,H2083,IF(H2083&lt;=40000,ROUNDUP(H2083/2,0)+10000,IF(H2083&lt;=80000,ROUNDUP(H2083/4,0)+20000,40000)))),IF(H2083&lt;=0,IF(I2083&lt;=0,0,IF(I2083&lt;=25000,I2083,IF(I2083&lt;=50000,ROUNDUP(I2083/2,0)+12500,IF(I2083&lt;=100000,ROUNDUP(I2083/4,0)+25000,50000)))),MAX(IF(I2083&lt;=0,0,IF(I2083&lt;=25000,I2083,IF(I2083&lt;=50000,ROUNDUP(I2083/2,0)+12500,IF(I2083&lt;=100000,ROUNDUP(I2083/4,0)+25000,50000)))),MIN(IF(H2083&lt;=0,0,IF(H2083&lt;=20000,H2083,IF(H2083&lt;=40000,ROUNDUP(H2083/2,0)+10000,IF(H2083&lt;=80000,ROUNDUP(H2083/4,0)+20000,40000))))+IF(I2083&lt;=0,0,IF(I2083&lt;=25000,I2083,IF(I2083&lt;=50000,ROUNDUP(I2083/2,0)+12500,IF(I2083&lt;=100000,ROUNDUP(I2083/4,0)+25000,50000)))),40000))))</f>
        <v/>
      </c>
      <c r="R2083" s="18">
        <f>MIN(120000,O2083+P2083+Q2083)</f>
        <v/>
      </c>
      <c r="S2083" s="18">
        <f>IF(F2083&lt;=0,IF(E2083&lt;=0,0,IF(E2083&lt;=12000,E2083,IF(E2083&lt;=32000,ROUNDUP(E2083/2,0)+6000,IF(E2083&lt;=56000,ROUNDUP(E2083/4,0)+14000,28000)))),IF(E2083&lt;=0,IF(F2083&lt;=0,0,IF(F2083&lt;=15000,F2083,IF(F2083&lt;=40000,ROUNDUP(F2083/2,0)+7500,IF(F2083&lt;=70000,ROUNDUP(F2083/4,0)+17500,35000)))),MAX(IF(F2083&lt;=0,0,IF(F2083&lt;=15000,F2083,IF(F2083&lt;=40000,ROUNDUP(F2083/2,0)+7500,IF(F2083&lt;=70000,ROUNDUP(F2083/4,0)+17500,35000)))),MIN(IF(E2083&lt;=0,0,IF(E2083&lt;=12000,E2083,IF(E2083&lt;=32000,ROUNDUP(E2083/2,0)+6000,IF(E2083&lt;=56000,ROUNDUP(E2083/4,0)+14000,28000))))+IF(F2083&lt;=0,0,IF(F2083&lt;=15000,F2083,IF(F2083&lt;=40000,ROUNDUP(F2083/2,0)+7500,IF(F2083&lt;=70000,ROUNDUP(F2083/4,0)+17500,35000)))),28000))))</f>
        <v/>
      </c>
      <c r="T2083" s="18">
        <f>IF(G2083&lt;=0,0,IF(G2083&lt;=12000,G2083,IF(G2083&lt;=32000,ROUNDUP(G2083/2,0)+6000,IF(G2083&lt;=56000,ROUNDUP(G2083/4,0)+14000,28000))))</f>
        <v/>
      </c>
      <c r="U2083" s="18">
        <f>IF(I2083&lt;=0,IF(H2083&lt;=0,0,IF(H2083&lt;=12000,H2083,IF(H2083&lt;=32000,ROUNDUP(H2083/2,0)+6000,IF(H2083&lt;=56000,ROUNDUP(H2083/4,0)+14000,28000)))),IF(H2083&lt;=0,IF(I2083&lt;=0,0,IF(I2083&lt;=15000,I2083,IF(I2083&lt;=40000,ROUNDUP(I2083/2,0)+7500,IF(I2083&lt;=70000,ROUNDUP(I2083/4,0)+17500,35000)))),MAX(IF(I2083&lt;=0,0,IF(I2083&lt;=15000,I2083,IF(I2083&lt;=40000,ROUNDUP(I2083/2,0)+7500,IF(I2083&lt;=70000,ROUNDUP(I2083/4,0)+17500,35000)))),MIN(IF(H2083&lt;=0,0,IF(H2083&lt;=12000,H2083,IF(H2083&lt;=32000,ROUNDUP(H2083/2,0)+6000,IF(H2083&lt;=56000,ROUNDUP(H2083/4,0)+14000,28000))))+IF(I2083&lt;=0,0,IF(I2083&lt;=15000,I2083,IF(I2083&lt;=40000,ROUNDUP(I2083/2,0)+7500,IF(I2083&lt;=70000,ROUNDUP(I2083/4,0)+17500,35000)))),28000))))</f>
        <v/>
      </c>
      <c r="V2083" s="18">
        <f>MIN(70000,S2083+T2083+U2083)</f>
        <v/>
      </c>
      <c r="W2083" s="18">
        <f>MAX(0,ROUNDDOWN(M2083-J2083-N2083-K2083-0,-3))</f>
        <v/>
      </c>
      <c r="X2083" s="18">
        <f>MAX(0,ROUNDDOWN(M2083-J2083-N2083-K2083-R2083,-3))</f>
        <v/>
      </c>
      <c r="Y2083" s="18">
        <f>IF(W2083&lt;=0,0,ROUNDDOWN((W2083*LOOKUP(W2083,{0,1950001,3300001,6950001,9000001,18000001,40000001},{0.05,0.1,0.2,0.23,0.33,0.4,0.45})-LOOKUP(W2083,{0,1950001,3300001,6950001,9000001,18000001,40000001},{0,97500,427500,636000,1536000,2796000,4796000}))*1.021,-2))</f>
        <v/>
      </c>
      <c r="Z2083" s="18">
        <f>IF(X2083&lt;=0,0,ROUNDDOWN((X2083*LOOKUP(X2083,{0,1950001,3300001,6950001,9000001,18000001,40000001},{0.05,0.1,0.2,0.23,0.33,0.4,0.45})-LOOKUP(X2083,{0,1950001,3300001,6950001,9000001,18000001,40000001},{0,97500,427500,636000,1536000,2796000,4796000}))*1.021,-2))</f>
        <v/>
      </c>
      <c r="AA2083" s="18">
        <f>MAX(0,ROUNDDOWN(M2083-J2083-430000-L2083-0,-3))</f>
        <v/>
      </c>
      <c r="AB2083" s="18">
        <f>MAX(0,ROUNDDOWN(M2083-J2083-430000-L2083-V2083,-3))</f>
        <v/>
      </c>
      <c r="AC2083" s="18">
        <f>IF(M2083&lt;=450000,0,MAX(0,ROUNDDOWN(AA2083*0.06-MIN(50000,AA2083)*0.03,-2))+MAX(0,ROUNDDOWN(AA2083*0.04-MIN(50000,AA2083)*0.02,-2)))</f>
        <v/>
      </c>
      <c r="AD2083" s="18">
        <f>IF(M2083&lt;=450000,0,MAX(0,ROUNDDOWN(AB2083*0.06-MIN(50000,AB2083)*0.03,-2))+MAX(0,ROUNDDOWN(AB2083*0.04-MIN(50000,AB2083)*0.02,-2)))</f>
        <v/>
      </c>
      <c r="AE2083" s="18">
        <f>Y2083-Z2083</f>
        <v/>
      </c>
      <c r="AF2083" s="18">
        <f>AC2083-AD2083</f>
        <v/>
      </c>
      <c r="AG2083" s="18">
        <f>AE2083+AF2083</f>
        <v/>
      </c>
      <c r="AH2083" s="20">
        <f>IF(W2083&lt;=0,0,LOOKUP(W2083,{0,1950001,3300001,6950001,9000001,18000001,40000001},{0.05,0.1,0.2,0.23,0.33,0.4,0.45}))</f>
        <v/>
      </c>
    </row>
    <row r="2084">
      <c r="A2084" t="inlineStr">
        <is>
          <t>1万円刻み 特例あり一般12万円</t>
        </is>
      </c>
      <c r="B2084" s="18">
        <f>'4_1万円刻み'!$A$668</f>
        <v/>
      </c>
      <c r="C2084" s="19" t="n">
        <v>2026</v>
      </c>
      <c r="D2084" t="inlineStr">
        <is>
          <t>はい</t>
        </is>
      </c>
      <c r="E2084" s="18" t="n">
        <v>120000</v>
      </c>
      <c r="F2084" s="18" t="n">
        <v>0</v>
      </c>
      <c r="G2084" s="18" t="n">
        <v>0</v>
      </c>
      <c r="H2084" s="18" t="n">
        <v>0</v>
      </c>
      <c r="I2084" s="18" t="n">
        <v>0</v>
      </c>
      <c r="J2084" s="18">
        <f>ROUND(MIN(B2084/12,650000)*12*0.0915+MIN(B2084/12,1390000)*12*(0.0504+0)+B2084*0.005,0)</f>
        <v/>
      </c>
      <c r="K2084" s="18" t="n">
        <v>0</v>
      </c>
      <c r="L2084" s="18" t="n">
        <v>0</v>
      </c>
      <c r="M2084" s="18">
        <f>ROUND(IF(C2084&gt;=2026,IF(B2084&lt;741000,0,IF(B2084&lt;2191000,B2084-740000,IF(B2084&lt;2193000,1451000,IF(B2084&lt;2196000,1453000,IF(B2084&lt;2200000,1456000,IF(B2084&lt;3600000,ROUNDDOWN(B2084/4,-3)*2.8-80000,IF(B2084&lt;6600000,ROUNDDOWN(B2084/4,-3)*3.2-440000,IF(B2084&lt;8500000,ROUNDDOWN(B2084*0.9,0)-1100000,B2084-1950000)))))))),IF(B2084&lt;651000,0,IF(B2084&lt;1900000,B2084-650000,IF(B2084&lt;3600000,ROUNDDOWN(B2084/4,-3)*2.8-80000,IF(B2084&lt;6600000,ROUNDDOWN(B2084/4,-3)*3.2-440000,IF(B2084&lt;8500000,ROUNDDOWN(B2084*0.9,0)-1100000,B2084-1950000)))))),0)</f>
        <v/>
      </c>
      <c r="N2084" s="18">
        <f>IF(M2084&gt;23500000,NA(),IF(C2084&gt;=2026,IF(M2084&lt;=4890000,1040000,IF(M2084&lt;=6550000,670000,620000)),IF(M2084&lt;=1320000,950000,IF(M2084&lt;=3360000,880000,IF(M2084&lt;=4890000,680000,IF(M2084&lt;=6550000,630000,580000))))))</f>
        <v/>
      </c>
      <c r="O2084" s="18">
        <f>IF(F2084&lt;=0,IF(AND(D2084="はい",C2084&gt;=2026,C2084&lt;=2027),IF(E2084&lt;=0,0,IF(E2084&lt;=30000,E2084,IF(E2084&lt;=60000,ROUNDUP(E2084/2,0)+15000,IF(E2084&lt;=120000,ROUNDUP(E2084/4,0)+30000,60000)))),IF(E2084&lt;=0,0,IF(E2084&lt;=20000,E2084,IF(E2084&lt;=40000,ROUNDUP(E2084/2,0)+10000,IF(E2084&lt;=80000,ROUNDUP(E2084/4,0)+20000,40000))))),IF(E2084&lt;=0,IF(F2084&lt;=0,0,IF(F2084&lt;=25000,F2084,IF(F2084&lt;=50000,ROUNDUP(F2084/2,0)+12500,IF(F2084&lt;=100000,ROUNDUP(F2084/4,0)+25000,50000)))),MAX(IF(F2084&lt;=0,0,IF(F2084&lt;=25000,F2084,IF(F2084&lt;=50000,ROUNDUP(F2084/2,0)+12500,IF(F2084&lt;=100000,ROUNDUP(F2084/4,0)+25000,50000)))),MIN(IF(AND(D2084="はい",C2084&gt;=2026,C2084&lt;=2027),IF(E2084&lt;=0,0,IF(E2084&lt;=30000,E2084,IF(E2084&lt;=60000,ROUNDUP(E2084/2,0)+15000,IF(E2084&lt;=120000,ROUNDUP(E2084/4,0)+30000,60000)))),IF(E2084&lt;=0,0,IF(E2084&lt;=20000,E2084,IF(E2084&lt;=40000,ROUNDUP(E2084/2,0)+10000,IF(E2084&lt;=80000,ROUNDUP(E2084/4,0)+20000,40000)))))+IF(F2084&lt;=0,0,IF(F2084&lt;=25000,F2084,IF(F2084&lt;=50000,ROUNDUP(F2084/2,0)+12500,IF(F2084&lt;=100000,ROUNDUP(F2084/4,0)+25000,50000)))),IF(AND(D2084="はい",C2084&gt;=2026,C2084&lt;=2027),60000,40000)))))</f>
        <v/>
      </c>
      <c r="P2084" s="18">
        <f>IF(G2084&lt;=0,0,IF(G2084&lt;=20000,G2084,IF(G2084&lt;=40000,ROUNDUP(G2084/2,0)+10000,IF(G2084&lt;=80000,ROUNDUP(G2084/4,0)+20000,40000))))</f>
        <v/>
      </c>
      <c r="Q2084" s="18">
        <f>IF(I2084&lt;=0,IF(H2084&lt;=0,0,IF(H2084&lt;=20000,H2084,IF(H2084&lt;=40000,ROUNDUP(H2084/2,0)+10000,IF(H2084&lt;=80000,ROUNDUP(H2084/4,0)+20000,40000)))),IF(H2084&lt;=0,IF(I2084&lt;=0,0,IF(I2084&lt;=25000,I2084,IF(I2084&lt;=50000,ROUNDUP(I2084/2,0)+12500,IF(I2084&lt;=100000,ROUNDUP(I2084/4,0)+25000,50000)))),MAX(IF(I2084&lt;=0,0,IF(I2084&lt;=25000,I2084,IF(I2084&lt;=50000,ROUNDUP(I2084/2,0)+12500,IF(I2084&lt;=100000,ROUNDUP(I2084/4,0)+25000,50000)))),MIN(IF(H2084&lt;=0,0,IF(H2084&lt;=20000,H2084,IF(H2084&lt;=40000,ROUNDUP(H2084/2,0)+10000,IF(H2084&lt;=80000,ROUNDUP(H2084/4,0)+20000,40000))))+IF(I2084&lt;=0,0,IF(I2084&lt;=25000,I2084,IF(I2084&lt;=50000,ROUNDUP(I2084/2,0)+12500,IF(I2084&lt;=100000,ROUNDUP(I2084/4,0)+25000,50000)))),40000))))</f>
        <v/>
      </c>
      <c r="R2084" s="18">
        <f>MIN(120000,O2084+P2084+Q2084)</f>
        <v/>
      </c>
      <c r="S2084" s="18">
        <f>IF(F2084&lt;=0,IF(E2084&lt;=0,0,IF(E2084&lt;=12000,E2084,IF(E2084&lt;=32000,ROUNDUP(E2084/2,0)+6000,IF(E2084&lt;=56000,ROUNDUP(E2084/4,0)+14000,28000)))),IF(E2084&lt;=0,IF(F2084&lt;=0,0,IF(F2084&lt;=15000,F2084,IF(F2084&lt;=40000,ROUNDUP(F2084/2,0)+7500,IF(F2084&lt;=70000,ROUNDUP(F2084/4,0)+17500,35000)))),MAX(IF(F2084&lt;=0,0,IF(F2084&lt;=15000,F2084,IF(F2084&lt;=40000,ROUNDUP(F2084/2,0)+7500,IF(F2084&lt;=70000,ROUNDUP(F2084/4,0)+17500,35000)))),MIN(IF(E2084&lt;=0,0,IF(E2084&lt;=12000,E2084,IF(E2084&lt;=32000,ROUNDUP(E2084/2,0)+6000,IF(E2084&lt;=56000,ROUNDUP(E2084/4,0)+14000,28000))))+IF(F2084&lt;=0,0,IF(F2084&lt;=15000,F2084,IF(F2084&lt;=40000,ROUNDUP(F2084/2,0)+7500,IF(F2084&lt;=70000,ROUNDUP(F2084/4,0)+17500,35000)))),28000))))</f>
        <v/>
      </c>
      <c r="T2084" s="18">
        <f>IF(G2084&lt;=0,0,IF(G2084&lt;=12000,G2084,IF(G2084&lt;=32000,ROUNDUP(G2084/2,0)+6000,IF(G2084&lt;=56000,ROUNDUP(G2084/4,0)+14000,28000))))</f>
        <v/>
      </c>
      <c r="U2084" s="18">
        <f>IF(I2084&lt;=0,IF(H2084&lt;=0,0,IF(H2084&lt;=12000,H2084,IF(H2084&lt;=32000,ROUNDUP(H2084/2,0)+6000,IF(H2084&lt;=56000,ROUNDUP(H2084/4,0)+14000,28000)))),IF(H2084&lt;=0,IF(I2084&lt;=0,0,IF(I2084&lt;=15000,I2084,IF(I2084&lt;=40000,ROUNDUP(I2084/2,0)+7500,IF(I2084&lt;=70000,ROUNDUP(I2084/4,0)+17500,35000)))),MAX(IF(I2084&lt;=0,0,IF(I2084&lt;=15000,I2084,IF(I2084&lt;=40000,ROUNDUP(I2084/2,0)+7500,IF(I2084&lt;=70000,ROUNDUP(I2084/4,0)+17500,35000)))),MIN(IF(H2084&lt;=0,0,IF(H2084&lt;=12000,H2084,IF(H2084&lt;=32000,ROUNDUP(H2084/2,0)+6000,IF(H2084&lt;=56000,ROUNDUP(H2084/4,0)+14000,28000))))+IF(I2084&lt;=0,0,IF(I2084&lt;=15000,I2084,IF(I2084&lt;=40000,ROUNDUP(I2084/2,0)+7500,IF(I2084&lt;=70000,ROUNDUP(I2084/4,0)+17500,35000)))),28000))))</f>
        <v/>
      </c>
      <c r="V2084" s="18">
        <f>MIN(70000,S2084+T2084+U2084)</f>
        <v/>
      </c>
      <c r="W2084" s="18">
        <f>MAX(0,ROUNDDOWN(M2084-J2084-N2084-K2084-0,-3))</f>
        <v/>
      </c>
      <c r="X2084" s="18">
        <f>MAX(0,ROUNDDOWN(M2084-J2084-N2084-K2084-R2084,-3))</f>
        <v/>
      </c>
      <c r="Y2084" s="18">
        <f>IF(W2084&lt;=0,0,ROUNDDOWN((W2084*LOOKUP(W2084,{0,1950001,3300001,6950001,9000001,18000001,40000001},{0.05,0.1,0.2,0.23,0.33,0.4,0.45})-LOOKUP(W2084,{0,1950001,3300001,6950001,9000001,18000001,40000001},{0,97500,427500,636000,1536000,2796000,4796000}))*1.021,-2))</f>
        <v/>
      </c>
      <c r="Z2084" s="18">
        <f>IF(X2084&lt;=0,0,ROUNDDOWN((X2084*LOOKUP(X2084,{0,1950001,3300001,6950001,9000001,18000001,40000001},{0.05,0.1,0.2,0.23,0.33,0.4,0.45})-LOOKUP(X2084,{0,1950001,3300001,6950001,9000001,18000001,40000001},{0,97500,427500,636000,1536000,2796000,4796000}))*1.021,-2))</f>
        <v/>
      </c>
      <c r="AA2084" s="18">
        <f>MAX(0,ROUNDDOWN(M2084-J2084-430000-L2084-0,-3))</f>
        <v/>
      </c>
      <c r="AB2084" s="18">
        <f>MAX(0,ROUNDDOWN(M2084-J2084-430000-L2084-V2084,-3))</f>
        <v/>
      </c>
      <c r="AC2084" s="18">
        <f>IF(M2084&lt;=450000,0,MAX(0,ROUNDDOWN(AA2084*0.06-MIN(50000,AA2084)*0.03,-2))+MAX(0,ROUNDDOWN(AA2084*0.04-MIN(50000,AA2084)*0.02,-2)))</f>
        <v/>
      </c>
      <c r="AD2084" s="18">
        <f>IF(M2084&lt;=450000,0,MAX(0,ROUNDDOWN(AB2084*0.06-MIN(50000,AB2084)*0.03,-2))+MAX(0,ROUNDDOWN(AB2084*0.04-MIN(50000,AB2084)*0.02,-2)))</f>
        <v/>
      </c>
      <c r="AE2084" s="18">
        <f>Y2084-Z2084</f>
        <v/>
      </c>
      <c r="AF2084" s="18">
        <f>AC2084-AD2084</f>
        <v/>
      </c>
      <c r="AG2084" s="18">
        <f>AE2084+AF2084</f>
        <v/>
      </c>
      <c r="AH2084" s="20">
        <f>IF(W2084&lt;=0,0,LOOKUP(W2084,{0,1950001,3300001,6950001,9000001,18000001,40000001},{0.05,0.1,0.2,0.23,0.33,0.4,0.45}))</f>
        <v/>
      </c>
    </row>
    <row r="2085">
      <c r="A2085" t="inlineStr">
        <is>
          <t>1万円刻み 3区分8万円ずつ</t>
        </is>
      </c>
      <c r="B2085" s="18">
        <f>'4_1万円刻み'!$A$669</f>
        <v/>
      </c>
      <c r="C2085" s="19" t="n">
        <v>2026</v>
      </c>
      <c r="D2085" t="inlineStr">
        <is>
          <t>いいえ</t>
        </is>
      </c>
      <c r="E2085" s="18" t="n">
        <v>80000</v>
      </c>
      <c r="F2085" s="18" t="n">
        <v>0</v>
      </c>
      <c r="G2085" s="18" t="n">
        <v>80000</v>
      </c>
      <c r="H2085" s="18" t="n">
        <v>80000</v>
      </c>
      <c r="I2085" s="18" t="n">
        <v>0</v>
      </c>
      <c r="J2085" s="18">
        <f>ROUND(MIN(B2085/12,650000)*12*0.0915+MIN(B2085/12,1390000)*12*(0.0504+0)+B2085*0.005,0)</f>
        <v/>
      </c>
      <c r="K2085" s="18" t="n">
        <v>0</v>
      </c>
      <c r="L2085" s="18" t="n">
        <v>0</v>
      </c>
      <c r="M2085" s="18">
        <f>ROUND(IF(C2085&gt;=2026,IF(B2085&lt;741000,0,IF(B2085&lt;2191000,B2085-740000,IF(B2085&lt;2193000,1451000,IF(B2085&lt;2196000,1453000,IF(B2085&lt;2200000,1456000,IF(B2085&lt;3600000,ROUNDDOWN(B2085/4,-3)*2.8-80000,IF(B2085&lt;6600000,ROUNDDOWN(B2085/4,-3)*3.2-440000,IF(B2085&lt;8500000,ROUNDDOWN(B2085*0.9,0)-1100000,B2085-1950000)))))))),IF(B2085&lt;651000,0,IF(B2085&lt;1900000,B2085-650000,IF(B2085&lt;3600000,ROUNDDOWN(B2085/4,-3)*2.8-80000,IF(B2085&lt;6600000,ROUNDDOWN(B2085/4,-3)*3.2-440000,IF(B2085&lt;8500000,ROUNDDOWN(B2085*0.9,0)-1100000,B2085-1950000)))))),0)</f>
        <v/>
      </c>
      <c r="N2085" s="18">
        <f>IF(M2085&gt;23500000,NA(),IF(C2085&gt;=2026,IF(M2085&lt;=4890000,1040000,IF(M2085&lt;=6550000,670000,620000)),IF(M2085&lt;=1320000,950000,IF(M2085&lt;=3360000,880000,IF(M2085&lt;=4890000,680000,IF(M2085&lt;=6550000,630000,580000))))))</f>
        <v/>
      </c>
      <c r="O2085" s="18">
        <f>IF(F2085&lt;=0,IF(AND(D2085="はい",C2085&gt;=2026,C2085&lt;=2027),IF(E2085&lt;=0,0,IF(E2085&lt;=30000,E2085,IF(E2085&lt;=60000,ROUNDUP(E2085/2,0)+15000,IF(E2085&lt;=120000,ROUNDUP(E2085/4,0)+30000,60000)))),IF(E2085&lt;=0,0,IF(E2085&lt;=20000,E2085,IF(E2085&lt;=40000,ROUNDUP(E2085/2,0)+10000,IF(E2085&lt;=80000,ROUNDUP(E2085/4,0)+20000,40000))))),IF(E2085&lt;=0,IF(F2085&lt;=0,0,IF(F2085&lt;=25000,F2085,IF(F2085&lt;=50000,ROUNDUP(F2085/2,0)+12500,IF(F2085&lt;=100000,ROUNDUP(F2085/4,0)+25000,50000)))),MAX(IF(F2085&lt;=0,0,IF(F2085&lt;=25000,F2085,IF(F2085&lt;=50000,ROUNDUP(F2085/2,0)+12500,IF(F2085&lt;=100000,ROUNDUP(F2085/4,0)+25000,50000)))),MIN(IF(AND(D2085="はい",C2085&gt;=2026,C2085&lt;=2027),IF(E2085&lt;=0,0,IF(E2085&lt;=30000,E2085,IF(E2085&lt;=60000,ROUNDUP(E2085/2,0)+15000,IF(E2085&lt;=120000,ROUNDUP(E2085/4,0)+30000,60000)))),IF(E2085&lt;=0,0,IF(E2085&lt;=20000,E2085,IF(E2085&lt;=40000,ROUNDUP(E2085/2,0)+10000,IF(E2085&lt;=80000,ROUNDUP(E2085/4,0)+20000,40000)))))+IF(F2085&lt;=0,0,IF(F2085&lt;=25000,F2085,IF(F2085&lt;=50000,ROUNDUP(F2085/2,0)+12500,IF(F2085&lt;=100000,ROUNDUP(F2085/4,0)+25000,50000)))),IF(AND(D2085="はい",C2085&gt;=2026,C2085&lt;=2027),60000,40000)))))</f>
        <v/>
      </c>
      <c r="P2085" s="18">
        <f>IF(G2085&lt;=0,0,IF(G2085&lt;=20000,G2085,IF(G2085&lt;=40000,ROUNDUP(G2085/2,0)+10000,IF(G2085&lt;=80000,ROUNDUP(G2085/4,0)+20000,40000))))</f>
        <v/>
      </c>
      <c r="Q2085" s="18">
        <f>IF(I2085&lt;=0,IF(H2085&lt;=0,0,IF(H2085&lt;=20000,H2085,IF(H2085&lt;=40000,ROUNDUP(H2085/2,0)+10000,IF(H2085&lt;=80000,ROUNDUP(H2085/4,0)+20000,40000)))),IF(H2085&lt;=0,IF(I2085&lt;=0,0,IF(I2085&lt;=25000,I2085,IF(I2085&lt;=50000,ROUNDUP(I2085/2,0)+12500,IF(I2085&lt;=100000,ROUNDUP(I2085/4,0)+25000,50000)))),MAX(IF(I2085&lt;=0,0,IF(I2085&lt;=25000,I2085,IF(I2085&lt;=50000,ROUNDUP(I2085/2,0)+12500,IF(I2085&lt;=100000,ROUNDUP(I2085/4,0)+25000,50000)))),MIN(IF(H2085&lt;=0,0,IF(H2085&lt;=20000,H2085,IF(H2085&lt;=40000,ROUNDUP(H2085/2,0)+10000,IF(H2085&lt;=80000,ROUNDUP(H2085/4,0)+20000,40000))))+IF(I2085&lt;=0,0,IF(I2085&lt;=25000,I2085,IF(I2085&lt;=50000,ROUNDUP(I2085/2,0)+12500,IF(I2085&lt;=100000,ROUNDUP(I2085/4,0)+25000,50000)))),40000))))</f>
        <v/>
      </c>
      <c r="R2085" s="18">
        <f>MIN(120000,O2085+P2085+Q2085)</f>
        <v/>
      </c>
      <c r="S2085" s="18">
        <f>IF(F2085&lt;=0,IF(E2085&lt;=0,0,IF(E2085&lt;=12000,E2085,IF(E2085&lt;=32000,ROUNDUP(E2085/2,0)+6000,IF(E2085&lt;=56000,ROUNDUP(E2085/4,0)+14000,28000)))),IF(E2085&lt;=0,IF(F2085&lt;=0,0,IF(F2085&lt;=15000,F2085,IF(F2085&lt;=40000,ROUNDUP(F2085/2,0)+7500,IF(F2085&lt;=70000,ROUNDUP(F2085/4,0)+17500,35000)))),MAX(IF(F2085&lt;=0,0,IF(F2085&lt;=15000,F2085,IF(F2085&lt;=40000,ROUNDUP(F2085/2,0)+7500,IF(F2085&lt;=70000,ROUNDUP(F2085/4,0)+17500,35000)))),MIN(IF(E2085&lt;=0,0,IF(E2085&lt;=12000,E2085,IF(E2085&lt;=32000,ROUNDUP(E2085/2,0)+6000,IF(E2085&lt;=56000,ROUNDUP(E2085/4,0)+14000,28000))))+IF(F2085&lt;=0,0,IF(F2085&lt;=15000,F2085,IF(F2085&lt;=40000,ROUNDUP(F2085/2,0)+7500,IF(F2085&lt;=70000,ROUNDUP(F2085/4,0)+17500,35000)))),28000))))</f>
        <v/>
      </c>
      <c r="T2085" s="18">
        <f>IF(G2085&lt;=0,0,IF(G2085&lt;=12000,G2085,IF(G2085&lt;=32000,ROUNDUP(G2085/2,0)+6000,IF(G2085&lt;=56000,ROUNDUP(G2085/4,0)+14000,28000))))</f>
        <v/>
      </c>
      <c r="U2085" s="18">
        <f>IF(I2085&lt;=0,IF(H2085&lt;=0,0,IF(H2085&lt;=12000,H2085,IF(H2085&lt;=32000,ROUNDUP(H2085/2,0)+6000,IF(H2085&lt;=56000,ROUNDUP(H2085/4,0)+14000,28000)))),IF(H2085&lt;=0,IF(I2085&lt;=0,0,IF(I2085&lt;=15000,I2085,IF(I2085&lt;=40000,ROUNDUP(I2085/2,0)+7500,IF(I2085&lt;=70000,ROUNDUP(I2085/4,0)+17500,35000)))),MAX(IF(I2085&lt;=0,0,IF(I2085&lt;=15000,I2085,IF(I2085&lt;=40000,ROUNDUP(I2085/2,0)+7500,IF(I2085&lt;=70000,ROUNDUP(I2085/4,0)+17500,35000)))),MIN(IF(H2085&lt;=0,0,IF(H2085&lt;=12000,H2085,IF(H2085&lt;=32000,ROUNDUP(H2085/2,0)+6000,IF(H2085&lt;=56000,ROUNDUP(H2085/4,0)+14000,28000))))+IF(I2085&lt;=0,0,IF(I2085&lt;=15000,I2085,IF(I2085&lt;=40000,ROUNDUP(I2085/2,0)+7500,IF(I2085&lt;=70000,ROUNDUP(I2085/4,0)+17500,35000)))),28000))))</f>
        <v/>
      </c>
      <c r="V2085" s="18">
        <f>MIN(70000,S2085+T2085+U2085)</f>
        <v/>
      </c>
      <c r="W2085" s="18">
        <f>MAX(0,ROUNDDOWN(M2085-J2085-N2085-K2085-0,-3))</f>
        <v/>
      </c>
      <c r="X2085" s="18">
        <f>MAX(0,ROUNDDOWN(M2085-J2085-N2085-K2085-R2085,-3))</f>
        <v/>
      </c>
      <c r="Y2085" s="18">
        <f>IF(W2085&lt;=0,0,ROUNDDOWN((W2085*LOOKUP(W2085,{0,1950001,3300001,6950001,9000001,18000001,40000001},{0.05,0.1,0.2,0.23,0.33,0.4,0.45})-LOOKUP(W2085,{0,1950001,3300001,6950001,9000001,18000001,40000001},{0,97500,427500,636000,1536000,2796000,4796000}))*1.021,-2))</f>
        <v/>
      </c>
      <c r="Z2085" s="18">
        <f>IF(X2085&lt;=0,0,ROUNDDOWN((X2085*LOOKUP(X2085,{0,1950001,3300001,6950001,9000001,18000001,40000001},{0.05,0.1,0.2,0.23,0.33,0.4,0.45})-LOOKUP(X2085,{0,1950001,3300001,6950001,9000001,18000001,40000001},{0,97500,427500,636000,1536000,2796000,4796000}))*1.021,-2))</f>
        <v/>
      </c>
      <c r="AA2085" s="18">
        <f>MAX(0,ROUNDDOWN(M2085-J2085-430000-L2085-0,-3))</f>
        <v/>
      </c>
      <c r="AB2085" s="18">
        <f>MAX(0,ROUNDDOWN(M2085-J2085-430000-L2085-V2085,-3))</f>
        <v/>
      </c>
      <c r="AC2085" s="18">
        <f>IF(M2085&lt;=450000,0,MAX(0,ROUNDDOWN(AA2085*0.06-MIN(50000,AA2085)*0.03,-2))+MAX(0,ROUNDDOWN(AA2085*0.04-MIN(50000,AA2085)*0.02,-2)))</f>
        <v/>
      </c>
      <c r="AD2085" s="18">
        <f>IF(M2085&lt;=450000,0,MAX(0,ROUNDDOWN(AB2085*0.06-MIN(50000,AB2085)*0.03,-2))+MAX(0,ROUNDDOWN(AB2085*0.04-MIN(50000,AB2085)*0.02,-2)))</f>
        <v/>
      </c>
      <c r="AE2085" s="18">
        <f>Y2085-Z2085</f>
        <v/>
      </c>
      <c r="AF2085" s="18">
        <f>AC2085-AD2085</f>
        <v/>
      </c>
      <c r="AG2085" s="18">
        <f>AE2085+AF2085</f>
        <v/>
      </c>
      <c r="AH2085" s="20">
        <f>IF(W2085&lt;=0,0,LOOKUP(W2085,{0,1950001,3300001,6950001,9000001,18000001,40000001},{0.05,0.1,0.2,0.23,0.33,0.4,0.45}))</f>
        <v/>
      </c>
    </row>
    <row r="2086">
      <c r="A2086" t="inlineStr">
        <is>
          <t>1万円刻み 一般8万円</t>
        </is>
      </c>
      <c r="B2086" s="18">
        <f>'4_1万円刻み'!$A$669</f>
        <v/>
      </c>
      <c r="C2086" s="19" t="n">
        <v>2026</v>
      </c>
      <c r="D2086" t="inlineStr">
        <is>
          <t>いいえ</t>
        </is>
      </c>
      <c r="E2086" s="18" t="n">
        <v>80000</v>
      </c>
      <c r="F2086" s="18" t="n">
        <v>0</v>
      </c>
      <c r="G2086" s="18" t="n">
        <v>0</v>
      </c>
      <c r="H2086" s="18" t="n">
        <v>0</v>
      </c>
      <c r="I2086" s="18" t="n">
        <v>0</v>
      </c>
      <c r="J2086" s="18">
        <f>ROUND(MIN(B2086/12,650000)*12*0.0915+MIN(B2086/12,1390000)*12*(0.0504+0)+B2086*0.005,0)</f>
        <v/>
      </c>
      <c r="K2086" s="18" t="n">
        <v>0</v>
      </c>
      <c r="L2086" s="18" t="n">
        <v>0</v>
      </c>
      <c r="M2086" s="18">
        <f>ROUND(IF(C2086&gt;=2026,IF(B2086&lt;741000,0,IF(B2086&lt;2191000,B2086-740000,IF(B2086&lt;2193000,1451000,IF(B2086&lt;2196000,1453000,IF(B2086&lt;2200000,1456000,IF(B2086&lt;3600000,ROUNDDOWN(B2086/4,-3)*2.8-80000,IF(B2086&lt;6600000,ROUNDDOWN(B2086/4,-3)*3.2-440000,IF(B2086&lt;8500000,ROUNDDOWN(B2086*0.9,0)-1100000,B2086-1950000)))))))),IF(B2086&lt;651000,0,IF(B2086&lt;1900000,B2086-650000,IF(B2086&lt;3600000,ROUNDDOWN(B2086/4,-3)*2.8-80000,IF(B2086&lt;6600000,ROUNDDOWN(B2086/4,-3)*3.2-440000,IF(B2086&lt;8500000,ROUNDDOWN(B2086*0.9,0)-1100000,B2086-1950000)))))),0)</f>
        <v/>
      </c>
      <c r="N2086" s="18">
        <f>IF(M2086&gt;23500000,NA(),IF(C2086&gt;=2026,IF(M2086&lt;=4890000,1040000,IF(M2086&lt;=6550000,670000,620000)),IF(M2086&lt;=1320000,950000,IF(M2086&lt;=3360000,880000,IF(M2086&lt;=4890000,680000,IF(M2086&lt;=6550000,630000,580000))))))</f>
        <v/>
      </c>
      <c r="O2086" s="18">
        <f>IF(F2086&lt;=0,IF(AND(D2086="はい",C2086&gt;=2026,C2086&lt;=2027),IF(E2086&lt;=0,0,IF(E2086&lt;=30000,E2086,IF(E2086&lt;=60000,ROUNDUP(E2086/2,0)+15000,IF(E2086&lt;=120000,ROUNDUP(E2086/4,0)+30000,60000)))),IF(E2086&lt;=0,0,IF(E2086&lt;=20000,E2086,IF(E2086&lt;=40000,ROUNDUP(E2086/2,0)+10000,IF(E2086&lt;=80000,ROUNDUP(E2086/4,0)+20000,40000))))),IF(E2086&lt;=0,IF(F2086&lt;=0,0,IF(F2086&lt;=25000,F2086,IF(F2086&lt;=50000,ROUNDUP(F2086/2,0)+12500,IF(F2086&lt;=100000,ROUNDUP(F2086/4,0)+25000,50000)))),MAX(IF(F2086&lt;=0,0,IF(F2086&lt;=25000,F2086,IF(F2086&lt;=50000,ROUNDUP(F2086/2,0)+12500,IF(F2086&lt;=100000,ROUNDUP(F2086/4,0)+25000,50000)))),MIN(IF(AND(D2086="はい",C2086&gt;=2026,C2086&lt;=2027),IF(E2086&lt;=0,0,IF(E2086&lt;=30000,E2086,IF(E2086&lt;=60000,ROUNDUP(E2086/2,0)+15000,IF(E2086&lt;=120000,ROUNDUP(E2086/4,0)+30000,60000)))),IF(E2086&lt;=0,0,IF(E2086&lt;=20000,E2086,IF(E2086&lt;=40000,ROUNDUP(E2086/2,0)+10000,IF(E2086&lt;=80000,ROUNDUP(E2086/4,0)+20000,40000)))))+IF(F2086&lt;=0,0,IF(F2086&lt;=25000,F2086,IF(F2086&lt;=50000,ROUNDUP(F2086/2,0)+12500,IF(F2086&lt;=100000,ROUNDUP(F2086/4,0)+25000,50000)))),IF(AND(D2086="はい",C2086&gt;=2026,C2086&lt;=2027),60000,40000)))))</f>
        <v/>
      </c>
      <c r="P2086" s="18">
        <f>IF(G2086&lt;=0,0,IF(G2086&lt;=20000,G2086,IF(G2086&lt;=40000,ROUNDUP(G2086/2,0)+10000,IF(G2086&lt;=80000,ROUNDUP(G2086/4,0)+20000,40000))))</f>
        <v/>
      </c>
      <c r="Q2086" s="18">
        <f>IF(I2086&lt;=0,IF(H2086&lt;=0,0,IF(H2086&lt;=20000,H2086,IF(H2086&lt;=40000,ROUNDUP(H2086/2,0)+10000,IF(H2086&lt;=80000,ROUNDUP(H2086/4,0)+20000,40000)))),IF(H2086&lt;=0,IF(I2086&lt;=0,0,IF(I2086&lt;=25000,I2086,IF(I2086&lt;=50000,ROUNDUP(I2086/2,0)+12500,IF(I2086&lt;=100000,ROUNDUP(I2086/4,0)+25000,50000)))),MAX(IF(I2086&lt;=0,0,IF(I2086&lt;=25000,I2086,IF(I2086&lt;=50000,ROUNDUP(I2086/2,0)+12500,IF(I2086&lt;=100000,ROUNDUP(I2086/4,0)+25000,50000)))),MIN(IF(H2086&lt;=0,0,IF(H2086&lt;=20000,H2086,IF(H2086&lt;=40000,ROUNDUP(H2086/2,0)+10000,IF(H2086&lt;=80000,ROUNDUP(H2086/4,0)+20000,40000))))+IF(I2086&lt;=0,0,IF(I2086&lt;=25000,I2086,IF(I2086&lt;=50000,ROUNDUP(I2086/2,0)+12500,IF(I2086&lt;=100000,ROUNDUP(I2086/4,0)+25000,50000)))),40000))))</f>
        <v/>
      </c>
      <c r="R2086" s="18">
        <f>MIN(120000,O2086+P2086+Q2086)</f>
        <v/>
      </c>
      <c r="S2086" s="18">
        <f>IF(F2086&lt;=0,IF(E2086&lt;=0,0,IF(E2086&lt;=12000,E2086,IF(E2086&lt;=32000,ROUNDUP(E2086/2,0)+6000,IF(E2086&lt;=56000,ROUNDUP(E2086/4,0)+14000,28000)))),IF(E2086&lt;=0,IF(F2086&lt;=0,0,IF(F2086&lt;=15000,F2086,IF(F2086&lt;=40000,ROUNDUP(F2086/2,0)+7500,IF(F2086&lt;=70000,ROUNDUP(F2086/4,0)+17500,35000)))),MAX(IF(F2086&lt;=0,0,IF(F2086&lt;=15000,F2086,IF(F2086&lt;=40000,ROUNDUP(F2086/2,0)+7500,IF(F2086&lt;=70000,ROUNDUP(F2086/4,0)+17500,35000)))),MIN(IF(E2086&lt;=0,0,IF(E2086&lt;=12000,E2086,IF(E2086&lt;=32000,ROUNDUP(E2086/2,0)+6000,IF(E2086&lt;=56000,ROUNDUP(E2086/4,0)+14000,28000))))+IF(F2086&lt;=0,0,IF(F2086&lt;=15000,F2086,IF(F2086&lt;=40000,ROUNDUP(F2086/2,0)+7500,IF(F2086&lt;=70000,ROUNDUP(F2086/4,0)+17500,35000)))),28000))))</f>
        <v/>
      </c>
      <c r="T2086" s="18">
        <f>IF(G2086&lt;=0,0,IF(G2086&lt;=12000,G2086,IF(G2086&lt;=32000,ROUNDUP(G2086/2,0)+6000,IF(G2086&lt;=56000,ROUNDUP(G2086/4,0)+14000,28000))))</f>
        <v/>
      </c>
      <c r="U2086" s="18">
        <f>IF(I2086&lt;=0,IF(H2086&lt;=0,0,IF(H2086&lt;=12000,H2086,IF(H2086&lt;=32000,ROUNDUP(H2086/2,0)+6000,IF(H2086&lt;=56000,ROUNDUP(H2086/4,0)+14000,28000)))),IF(H2086&lt;=0,IF(I2086&lt;=0,0,IF(I2086&lt;=15000,I2086,IF(I2086&lt;=40000,ROUNDUP(I2086/2,0)+7500,IF(I2086&lt;=70000,ROUNDUP(I2086/4,0)+17500,35000)))),MAX(IF(I2086&lt;=0,0,IF(I2086&lt;=15000,I2086,IF(I2086&lt;=40000,ROUNDUP(I2086/2,0)+7500,IF(I2086&lt;=70000,ROUNDUP(I2086/4,0)+17500,35000)))),MIN(IF(H2086&lt;=0,0,IF(H2086&lt;=12000,H2086,IF(H2086&lt;=32000,ROUNDUP(H2086/2,0)+6000,IF(H2086&lt;=56000,ROUNDUP(H2086/4,0)+14000,28000))))+IF(I2086&lt;=0,0,IF(I2086&lt;=15000,I2086,IF(I2086&lt;=40000,ROUNDUP(I2086/2,0)+7500,IF(I2086&lt;=70000,ROUNDUP(I2086/4,0)+17500,35000)))),28000))))</f>
        <v/>
      </c>
      <c r="V2086" s="18">
        <f>MIN(70000,S2086+T2086+U2086)</f>
        <v/>
      </c>
      <c r="W2086" s="18">
        <f>MAX(0,ROUNDDOWN(M2086-J2086-N2086-K2086-0,-3))</f>
        <v/>
      </c>
      <c r="X2086" s="18">
        <f>MAX(0,ROUNDDOWN(M2086-J2086-N2086-K2086-R2086,-3))</f>
        <v/>
      </c>
      <c r="Y2086" s="18">
        <f>IF(W2086&lt;=0,0,ROUNDDOWN((W2086*LOOKUP(W2086,{0,1950001,3300001,6950001,9000001,18000001,40000001},{0.05,0.1,0.2,0.23,0.33,0.4,0.45})-LOOKUP(W2086,{0,1950001,3300001,6950001,9000001,18000001,40000001},{0,97500,427500,636000,1536000,2796000,4796000}))*1.021,-2))</f>
        <v/>
      </c>
      <c r="Z2086" s="18">
        <f>IF(X2086&lt;=0,0,ROUNDDOWN((X2086*LOOKUP(X2086,{0,1950001,3300001,6950001,9000001,18000001,40000001},{0.05,0.1,0.2,0.23,0.33,0.4,0.45})-LOOKUP(X2086,{0,1950001,3300001,6950001,9000001,18000001,40000001},{0,97500,427500,636000,1536000,2796000,4796000}))*1.021,-2))</f>
        <v/>
      </c>
      <c r="AA2086" s="18">
        <f>MAX(0,ROUNDDOWN(M2086-J2086-430000-L2086-0,-3))</f>
        <v/>
      </c>
      <c r="AB2086" s="18">
        <f>MAX(0,ROUNDDOWN(M2086-J2086-430000-L2086-V2086,-3))</f>
        <v/>
      </c>
      <c r="AC2086" s="18">
        <f>IF(M2086&lt;=450000,0,MAX(0,ROUNDDOWN(AA2086*0.06-MIN(50000,AA2086)*0.03,-2))+MAX(0,ROUNDDOWN(AA2086*0.04-MIN(50000,AA2086)*0.02,-2)))</f>
        <v/>
      </c>
      <c r="AD2086" s="18">
        <f>IF(M2086&lt;=450000,0,MAX(0,ROUNDDOWN(AB2086*0.06-MIN(50000,AB2086)*0.03,-2))+MAX(0,ROUNDDOWN(AB2086*0.04-MIN(50000,AB2086)*0.02,-2)))</f>
        <v/>
      </c>
      <c r="AE2086" s="18">
        <f>Y2086-Z2086</f>
        <v/>
      </c>
      <c r="AF2086" s="18">
        <f>AC2086-AD2086</f>
        <v/>
      </c>
      <c r="AG2086" s="18">
        <f>AE2086+AF2086</f>
        <v/>
      </c>
      <c r="AH2086" s="20">
        <f>IF(W2086&lt;=0,0,LOOKUP(W2086,{0,1950001,3300001,6950001,9000001,18000001,40000001},{0.05,0.1,0.2,0.23,0.33,0.4,0.45}))</f>
        <v/>
      </c>
    </row>
    <row r="2087">
      <c r="A2087" t="inlineStr">
        <is>
          <t>1万円刻み 特例あり一般12万円</t>
        </is>
      </c>
      <c r="B2087" s="18">
        <f>'4_1万円刻み'!$A$669</f>
        <v/>
      </c>
      <c r="C2087" s="19" t="n">
        <v>2026</v>
      </c>
      <c r="D2087" t="inlineStr">
        <is>
          <t>はい</t>
        </is>
      </c>
      <c r="E2087" s="18" t="n">
        <v>120000</v>
      </c>
      <c r="F2087" s="18" t="n">
        <v>0</v>
      </c>
      <c r="G2087" s="18" t="n">
        <v>0</v>
      </c>
      <c r="H2087" s="18" t="n">
        <v>0</v>
      </c>
      <c r="I2087" s="18" t="n">
        <v>0</v>
      </c>
      <c r="J2087" s="18">
        <f>ROUND(MIN(B2087/12,650000)*12*0.0915+MIN(B2087/12,1390000)*12*(0.0504+0)+B2087*0.005,0)</f>
        <v/>
      </c>
      <c r="K2087" s="18" t="n">
        <v>0</v>
      </c>
      <c r="L2087" s="18" t="n">
        <v>0</v>
      </c>
      <c r="M2087" s="18">
        <f>ROUND(IF(C2087&gt;=2026,IF(B2087&lt;741000,0,IF(B2087&lt;2191000,B2087-740000,IF(B2087&lt;2193000,1451000,IF(B2087&lt;2196000,1453000,IF(B2087&lt;2200000,1456000,IF(B2087&lt;3600000,ROUNDDOWN(B2087/4,-3)*2.8-80000,IF(B2087&lt;6600000,ROUNDDOWN(B2087/4,-3)*3.2-440000,IF(B2087&lt;8500000,ROUNDDOWN(B2087*0.9,0)-1100000,B2087-1950000)))))))),IF(B2087&lt;651000,0,IF(B2087&lt;1900000,B2087-650000,IF(B2087&lt;3600000,ROUNDDOWN(B2087/4,-3)*2.8-80000,IF(B2087&lt;6600000,ROUNDDOWN(B2087/4,-3)*3.2-440000,IF(B2087&lt;8500000,ROUNDDOWN(B2087*0.9,0)-1100000,B2087-1950000)))))),0)</f>
        <v/>
      </c>
      <c r="N2087" s="18">
        <f>IF(M2087&gt;23500000,NA(),IF(C2087&gt;=2026,IF(M2087&lt;=4890000,1040000,IF(M2087&lt;=6550000,670000,620000)),IF(M2087&lt;=1320000,950000,IF(M2087&lt;=3360000,880000,IF(M2087&lt;=4890000,680000,IF(M2087&lt;=6550000,630000,580000))))))</f>
        <v/>
      </c>
      <c r="O2087" s="18">
        <f>IF(F2087&lt;=0,IF(AND(D2087="はい",C2087&gt;=2026,C2087&lt;=2027),IF(E2087&lt;=0,0,IF(E2087&lt;=30000,E2087,IF(E2087&lt;=60000,ROUNDUP(E2087/2,0)+15000,IF(E2087&lt;=120000,ROUNDUP(E2087/4,0)+30000,60000)))),IF(E2087&lt;=0,0,IF(E2087&lt;=20000,E2087,IF(E2087&lt;=40000,ROUNDUP(E2087/2,0)+10000,IF(E2087&lt;=80000,ROUNDUP(E2087/4,0)+20000,40000))))),IF(E2087&lt;=0,IF(F2087&lt;=0,0,IF(F2087&lt;=25000,F2087,IF(F2087&lt;=50000,ROUNDUP(F2087/2,0)+12500,IF(F2087&lt;=100000,ROUNDUP(F2087/4,0)+25000,50000)))),MAX(IF(F2087&lt;=0,0,IF(F2087&lt;=25000,F2087,IF(F2087&lt;=50000,ROUNDUP(F2087/2,0)+12500,IF(F2087&lt;=100000,ROUNDUP(F2087/4,0)+25000,50000)))),MIN(IF(AND(D2087="はい",C2087&gt;=2026,C2087&lt;=2027),IF(E2087&lt;=0,0,IF(E2087&lt;=30000,E2087,IF(E2087&lt;=60000,ROUNDUP(E2087/2,0)+15000,IF(E2087&lt;=120000,ROUNDUP(E2087/4,0)+30000,60000)))),IF(E2087&lt;=0,0,IF(E2087&lt;=20000,E2087,IF(E2087&lt;=40000,ROUNDUP(E2087/2,0)+10000,IF(E2087&lt;=80000,ROUNDUP(E2087/4,0)+20000,40000)))))+IF(F2087&lt;=0,0,IF(F2087&lt;=25000,F2087,IF(F2087&lt;=50000,ROUNDUP(F2087/2,0)+12500,IF(F2087&lt;=100000,ROUNDUP(F2087/4,0)+25000,50000)))),IF(AND(D2087="はい",C2087&gt;=2026,C2087&lt;=2027),60000,40000)))))</f>
        <v/>
      </c>
      <c r="P2087" s="18">
        <f>IF(G2087&lt;=0,0,IF(G2087&lt;=20000,G2087,IF(G2087&lt;=40000,ROUNDUP(G2087/2,0)+10000,IF(G2087&lt;=80000,ROUNDUP(G2087/4,0)+20000,40000))))</f>
        <v/>
      </c>
      <c r="Q2087" s="18">
        <f>IF(I2087&lt;=0,IF(H2087&lt;=0,0,IF(H2087&lt;=20000,H2087,IF(H2087&lt;=40000,ROUNDUP(H2087/2,0)+10000,IF(H2087&lt;=80000,ROUNDUP(H2087/4,0)+20000,40000)))),IF(H2087&lt;=0,IF(I2087&lt;=0,0,IF(I2087&lt;=25000,I2087,IF(I2087&lt;=50000,ROUNDUP(I2087/2,0)+12500,IF(I2087&lt;=100000,ROUNDUP(I2087/4,0)+25000,50000)))),MAX(IF(I2087&lt;=0,0,IF(I2087&lt;=25000,I2087,IF(I2087&lt;=50000,ROUNDUP(I2087/2,0)+12500,IF(I2087&lt;=100000,ROUNDUP(I2087/4,0)+25000,50000)))),MIN(IF(H2087&lt;=0,0,IF(H2087&lt;=20000,H2087,IF(H2087&lt;=40000,ROUNDUP(H2087/2,0)+10000,IF(H2087&lt;=80000,ROUNDUP(H2087/4,0)+20000,40000))))+IF(I2087&lt;=0,0,IF(I2087&lt;=25000,I2087,IF(I2087&lt;=50000,ROUNDUP(I2087/2,0)+12500,IF(I2087&lt;=100000,ROUNDUP(I2087/4,0)+25000,50000)))),40000))))</f>
        <v/>
      </c>
      <c r="R2087" s="18">
        <f>MIN(120000,O2087+P2087+Q2087)</f>
        <v/>
      </c>
      <c r="S2087" s="18">
        <f>IF(F2087&lt;=0,IF(E2087&lt;=0,0,IF(E2087&lt;=12000,E2087,IF(E2087&lt;=32000,ROUNDUP(E2087/2,0)+6000,IF(E2087&lt;=56000,ROUNDUP(E2087/4,0)+14000,28000)))),IF(E2087&lt;=0,IF(F2087&lt;=0,0,IF(F2087&lt;=15000,F2087,IF(F2087&lt;=40000,ROUNDUP(F2087/2,0)+7500,IF(F2087&lt;=70000,ROUNDUP(F2087/4,0)+17500,35000)))),MAX(IF(F2087&lt;=0,0,IF(F2087&lt;=15000,F2087,IF(F2087&lt;=40000,ROUNDUP(F2087/2,0)+7500,IF(F2087&lt;=70000,ROUNDUP(F2087/4,0)+17500,35000)))),MIN(IF(E2087&lt;=0,0,IF(E2087&lt;=12000,E2087,IF(E2087&lt;=32000,ROUNDUP(E2087/2,0)+6000,IF(E2087&lt;=56000,ROUNDUP(E2087/4,0)+14000,28000))))+IF(F2087&lt;=0,0,IF(F2087&lt;=15000,F2087,IF(F2087&lt;=40000,ROUNDUP(F2087/2,0)+7500,IF(F2087&lt;=70000,ROUNDUP(F2087/4,0)+17500,35000)))),28000))))</f>
        <v/>
      </c>
      <c r="T2087" s="18">
        <f>IF(G2087&lt;=0,0,IF(G2087&lt;=12000,G2087,IF(G2087&lt;=32000,ROUNDUP(G2087/2,0)+6000,IF(G2087&lt;=56000,ROUNDUP(G2087/4,0)+14000,28000))))</f>
        <v/>
      </c>
      <c r="U2087" s="18">
        <f>IF(I2087&lt;=0,IF(H2087&lt;=0,0,IF(H2087&lt;=12000,H2087,IF(H2087&lt;=32000,ROUNDUP(H2087/2,0)+6000,IF(H2087&lt;=56000,ROUNDUP(H2087/4,0)+14000,28000)))),IF(H2087&lt;=0,IF(I2087&lt;=0,0,IF(I2087&lt;=15000,I2087,IF(I2087&lt;=40000,ROUNDUP(I2087/2,0)+7500,IF(I2087&lt;=70000,ROUNDUP(I2087/4,0)+17500,35000)))),MAX(IF(I2087&lt;=0,0,IF(I2087&lt;=15000,I2087,IF(I2087&lt;=40000,ROUNDUP(I2087/2,0)+7500,IF(I2087&lt;=70000,ROUNDUP(I2087/4,0)+17500,35000)))),MIN(IF(H2087&lt;=0,0,IF(H2087&lt;=12000,H2087,IF(H2087&lt;=32000,ROUNDUP(H2087/2,0)+6000,IF(H2087&lt;=56000,ROUNDUP(H2087/4,0)+14000,28000))))+IF(I2087&lt;=0,0,IF(I2087&lt;=15000,I2087,IF(I2087&lt;=40000,ROUNDUP(I2087/2,0)+7500,IF(I2087&lt;=70000,ROUNDUP(I2087/4,0)+17500,35000)))),28000))))</f>
        <v/>
      </c>
      <c r="V2087" s="18">
        <f>MIN(70000,S2087+T2087+U2087)</f>
        <v/>
      </c>
      <c r="W2087" s="18">
        <f>MAX(0,ROUNDDOWN(M2087-J2087-N2087-K2087-0,-3))</f>
        <v/>
      </c>
      <c r="X2087" s="18">
        <f>MAX(0,ROUNDDOWN(M2087-J2087-N2087-K2087-R2087,-3))</f>
        <v/>
      </c>
      <c r="Y2087" s="18">
        <f>IF(W2087&lt;=0,0,ROUNDDOWN((W2087*LOOKUP(W2087,{0,1950001,3300001,6950001,9000001,18000001,40000001},{0.05,0.1,0.2,0.23,0.33,0.4,0.45})-LOOKUP(W2087,{0,1950001,3300001,6950001,9000001,18000001,40000001},{0,97500,427500,636000,1536000,2796000,4796000}))*1.021,-2))</f>
        <v/>
      </c>
      <c r="Z2087" s="18">
        <f>IF(X2087&lt;=0,0,ROUNDDOWN((X2087*LOOKUP(X2087,{0,1950001,3300001,6950001,9000001,18000001,40000001},{0.05,0.1,0.2,0.23,0.33,0.4,0.45})-LOOKUP(X2087,{0,1950001,3300001,6950001,9000001,18000001,40000001},{0,97500,427500,636000,1536000,2796000,4796000}))*1.021,-2))</f>
        <v/>
      </c>
      <c r="AA2087" s="18">
        <f>MAX(0,ROUNDDOWN(M2087-J2087-430000-L2087-0,-3))</f>
        <v/>
      </c>
      <c r="AB2087" s="18">
        <f>MAX(0,ROUNDDOWN(M2087-J2087-430000-L2087-V2087,-3))</f>
        <v/>
      </c>
      <c r="AC2087" s="18">
        <f>IF(M2087&lt;=450000,0,MAX(0,ROUNDDOWN(AA2087*0.06-MIN(50000,AA2087)*0.03,-2))+MAX(0,ROUNDDOWN(AA2087*0.04-MIN(50000,AA2087)*0.02,-2)))</f>
        <v/>
      </c>
      <c r="AD2087" s="18">
        <f>IF(M2087&lt;=450000,0,MAX(0,ROUNDDOWN(AB2087*0.06-MIN(50000,AB2087)*0.03,-2))+MAX(0,ROUNDDOWN(AB2087*0.04-MIN(50000,AB2087)*0.02,-2)))</f>
        <v/>
      </c>
      <c r="AE2087" s="18">
        <f>Y2087-Z2087</f>
        <v/>
      </c>
      <c r="AF2087" s="18">
        <f>AC2087-AD2087</f>
        <v/>
      </c>
      <c r="AG2087" s="18">
        <f>AE2087+AF2087</f>
        <v/>
      </c>
      <c r="AH2087" s="20">
        <f>IF(W2087&lt;=0,0,LOOKUP(W2087,{0,1950001,3300001,6950001,9000001,18000001,40000001},{0.05,0.1,0.2,0.23,0.33,0.4,0.45}))</f>
        <v/>
      </c>
    </row>
    <row r="2088">
      <c r="A2088" t="inlineStr">
        <is>
          <t>1万円刻み 3区分8万円ずつ</t>
        </is>
      </c>
      <c r="B2088" s="18">
        <f>'4_1万円刻み'!$A$670</f>
        <v/>
      </c>
      <c r="C2088" s="19" t="n">
        <v>2026</v>
      </c>
      <c r="D2088" t="inlineStr">
        <is>
          <t>いいえ</t>
        </is>
      </c>
      <c r="E2088" s="18" t="n">
        <v>80000</v>
      </c>
      <c r="F2088" s="18" t="n">
        <v>0</v>
      </c>
      <c r="G2088" s="18" t="n">
        <v>80000</v>
      </c>
      <c r="H2088" s="18" t="n">
        <v>80000</v>
      </c>
      <c r="I2088" s="18" t="n">
        <v>0</v>
      </c>
      <c r="J2088" s="18">
        <f>ROUND(MIN(B2088/12,650000)*12*0.0915+MIN(B2088/12,1390000)*12*(0.0504+0)+B2088*0.005,0)</f>
        <v/>
      </c>
      <c r="K2088" s="18" t="n">
        <v>0</v>
      </c>
      <c r="L2088" s="18" t="n">
        <v>0</v>
      </c>
      <c r="M2088" s="18">
        <f>ROUND(IF(C2088&gt;=2026,IF(B2088&lt;741000,0,IF(B2088&lt;2191000,B2088-740000,IF(B2088&lt;2193000,1451000,IF(B2088&lt;2196000,1453000,IF(B2088&lt;2200000,1456000,IF(B2088&lt;3600000,ROUNDDOWN(B2088/4,-3)*2.8-80000,IF(B2088&lt;6600000,ROUNDDOWN(B2088/4,-3)*3.2-440000,IF(B2088&lt;8500000,ROUNDDOWN(B2088*0.9,0)-1100000,B2088-1950000)))))))),IF(B2088&lt;651000,0,IF(B2088&lt;1900000,B2088-650000,IF(B2088&lt;3600000,ROUNDDOWN(B2088/4,-3)*2.8-80000,IF(B2088&lt;6600000,ROUNDDOWN(B2088/4,-3)*3.2-440000,IF(B2088&lt;8500000,ROUNDDOWN(B2088*0.9,0)-1100000,B2088-1950000)))))),0)</f>
        <v/>
      </c>
      <c r="N2088" s="18">
        <f>IF(M2088&gt;23500000,NA(),IF(C2088&gt;=2026,IF(M2088&lt;=4890000,1040000,IF(M2088&lt;=6550000,670000,620000)),IF(M2088&lt;=1320000,950000,IF(M2088&lt;=3360000,880000,IF(M2088&lt;=4890000,680000,IF(M2088&lt;=6550000,630000,580000))))))</f>
        <v/>
      </c>
      <c r="O2088" s="18">
        <f>IF(F2088&lt;=0,IF(AND(D2088="はい",C2088&gt;=2026,C2088&lt;=2027),IF(E2088&lt;=0,0,IF(E2088&lt;=30000,E2088,IF(E2088&lt;=60000,ROUNDUP(E2088/2,0)+15000,IF(E2088&lt;=120000,ROUNDUP(E2088/4,0)+30000,60000)))),IF(E2088&lt;=0,0,IF(E2088&lt;=20000,E2088,IF(E2088&lt;=40000,ROUNDUP(E2088/2,0)+10000,IF(E2088&lt;=80000,ROUNDUP(E2088/4,0)+20000,40000))))),IF(E2088&lt;=0,IF(F2088&lt;=0,0,IF(F2088&lt;=25000,F2088,IF(F2088&lt;=50000,ROUNDUP(F2088/2,0)+12500,IF(F2088&lt;=100000,ROUNDUP(F2088/4,0)+25000,50000)))),MAX(IF(F2088&lt;=0,0,IF(F2088&lt;=25000,F2088,IF(F2088&lt;=50000,ROUNDUP(F2088/2,0)+12500,IF(F2088&lt;=100000,ROUNDUP(F2088/4,0)+25000,50000)))),MIN(IF(AND(D2088="はい",C2088&gt;=2026,C2088&lt;=2027),IF(E2088&lt;=0,0,IF(E2088&lt;=30000,E2088,IF(E2088&lt;=60000,ROUNDUP(E2088/2,0)+15000,IF(E2088&lt;=120000,ROUNDUP(E2088/4,0)+30000,60000)))),IF(E2088&lt;=0,0,IF(E2088&lt;=20000,E2088,IF(E2088&lt;=40000,ROUNDUP(E2088/2,0)+10000,IF(E2088&lt;=80000,ROUNDUP(E2088/4,0)+20000,40000)))))+IF(F2088&lt;=0,0,IF(F2088&lt;=25000,F2088,IF(F2088&lt;=50000,ROUNDUP(F2088/2,0)+12500,IF(F2088&lt;=100000,ROUNDUP(F2088/4,0)+25000,50000)))),IF(AND(D2088="はい",C2088&gt;=2026,C2088&lt;=2027),60000,40000)))))</f>
        <v/>
      </c>
      <c r="P2088" s="18">
        <f>IF(G2088&lt;=0,0,IF(G2088&lt;=20000,G2088,IF(G2088&lt;=40000,ROUNDUP(G2088/2,0)+10000,IF(G2088&lt;=80000,ROUNDUP(G2088/4,0)+20000,40000))))</f>
        <v/>
      </c>
      <c r="Q2088" s="18">
        <f>IF(I2088&lt;=0,IF(H2088&lt;=0,0,IF(H2088&lt;=20000,H2088,IF(H2088&lt;=40000,ROUNDUP(H2088/2,0)+10000,IF(H2088&lt;=80000,ROUNDUP(H2088/4,0)+20000,40000)))),IF(H2088&lt;=0,IF(I2088&lt;=0,0,IF(I2088&lt;=25000,I2088,IF(I2088&lt;=50000,ROUNDUP(I2088/2,0)+12500,IF(I2088&lt;=100000,ROUNDUP(I2088/4,0)+25000,50000)))),MAX(IF(I2088&lt;=0,0,IF(I2088&lt;=25000,I2088,IF(I2088&lt;=50000,ROUNDUP(I2088/2,0)+12500,IF(I2088&lt;=100000,ROUNDUP(I2088/4,0)+25000,50000)))),MIN(IF(H2088&lt;=0,0,IF(H2088&lt;=20000,H2088,IF(H2088&lt;=40000,ROUNDUP(H2088/2,0)+10000,IF(H2088&lt;=80000,ROUNDUP(H2088/4,0)+20000,40000))))+IF(I2088&lt;=0,0,IF(I2088&lt;=25000,I2088,IF(I2088&lt;=50000,ROUNDUP(I2088/2,0)+12500,IF(I2088&lt;=100000,ROUNDUP(I2088/4,0)+25000,50000)))),40000))))</f>
        <v/>
      </c>
      <c r="R2088" s="18">
        <f>MIN(120000,O2088+P2088+Q2088)</f>
        <v/>
      </c>
      <c r="S2088" s="18">
        <f>IF(F2088&lt;=0,IF(E2088&lt;=0,0,IF(E2088&lt;=12000,E2088,IF(E2088&lt;=32000,ROUNDUP(E2088/2,0)+6000,IF(E2088&lt;=56000,ROUNDUP(E2088/4,0)+14000,28000)))),IF(E2088&lt;=0,IF(F2088&lt;=0,0,IF(F2088&lt;=15000,F2088,IF(F2088&lt;=40000,ROUNDUP(F2088/2,0)+7500,IF(F2088&lt;=70000,ROUNDUP(F2088/4,0)+17500,35000)))),MAX(IF(F2088&lt;=0,0,IF(F2088&lt;=15000,F2088,IF(F2088&lt;=40000,ROUNDUP(F2088/2,0)+7500,IF(F2088&lt;=70000,ROUNDUP(F2088/4,0)+17500,35000)))),MIN(IF(E2088&lt;=0,0,IF(E2088&lt;=12000,E2088,IF(E2088&lt;=32000,ROUNDUP(E2088/2,0)+6000,IF(E2088&lt;=56000,ROUNDUP(E2088/4,0)+14000,28000))))+IF(F2088&lt;=0,0,IF(F2088&lt;=15000,F2088,IF(F2088&lt;=40000,ROUNDUP(F2088/2,0)+7500,IF(F2088&lt;=70000,ROUNDUP(F2088/4,0)+17500,35000)))),28000))))</f>
        <v/>
      </c>
      <c r="T2088" s="18">
        <f>IF(G2088&lt;=0,0,IF(G2088&lt;=12000,G2088,IF(G2088&lt;=32000,ROUNDUP(G2088/2,0)+6000,IF(G2088&lt;=56000,ROUNDUP(G2088/4,0)+14000,28000))))</f>
        <v/>
      </c>
      <c r="U2088" s="18">
        <f>IF(I2088&lt;=0,IF(H2088&lt;=0,0,IF(H2088&lt;=12000,H2088,IF(H2088&lt;=32000,ROUNDUP(H2088/2,0)+6000,IF(H2088&lt;=56000,ROUNDUP(H2088/4,0)+14000,28000)))),IF(H2088&lt;=0,IF(I2088&lt;=0,0,IF(I2088&lt;=15000,I2088,IF(I2088&lt;=40000,ROUNDUP(I2088/2,0)+7500,IF(I2088&lt;=70000,ROUNDUP(I2088/4,0)+17500,35000)))),MAX(IF(I2088&lt;=0,0,IF(I2088&lt;=15000,I2088,IF(I2088&lt;=40000,ROUNDUP(I2088/2,0)+7500,IF(I2088&lt;=70000,ROUNDUP(I2088/4,0)+17500,35000)))),MIN(IF(H2088&lt;=0,0,IF(H2088&lt;=12000,H2088,IF(H2088&lt;=32000,ROUNDUP(H2088/2,0)+6000,IF(H2088&lt;=56000,ROUNDUP(H2088/4,0)+14000,28000))))+IF(I2088&lt;=0,0,IF(I2088&lt;=15000,I2088,IF(I2088&lt;=40000,ROUNDUP(I2088/2,0)+7500,IF(I2088&lt;=70000,ROUNDUP(I2088/4,0)+17500,35000)))),28000))))</f>
        <v/>
      </c>
      <c r="V2088" s="18">
        <f>MIN(70000,S2088+T2088+U2088)</f>
        <v/>
      </c>
      <c r="W2088" s="18">
        <f>MAX(0,ROUNDDOWN(M2088-J2088-N2088-K2088-0,-3))</f>
        <v/>
      </c>
      <c r="X2088" s="18">
        <f>MAX(0,ROUNDDOWN(M2088-J2088-N2088-K2088-R2088,-3))</f>
        <v/>
      </c>
      <c r="Y2088" s="18">
        <f>IF(W2088&lt;=0,0,ROUNDDOWN((W2088*LOOKUP(W2088,{0,1950001,3300001,6950001,9000001,18000001,40000001},{0.05,0.1,0.2,0.23,0.33,0.4,0.45})-LOOKUP(W2088,{0,1950001,3300001,6950001,9000001,18000001,40000001},{0,97500,427500,636000,1536000,2796000,4796000}))*1.021,-2))</f>
        <v/>
      </c>
      <c r="Z2088" s="18">
        <f>IF(X2088&lt;=0,0,ROUNDDOWN((X2088*LOOKUP(X2088,{0,1950001,3300001,6950001,9000001,18000001,40000001},{0.05,0.1,0.2,0.23,0.33,0.4,0.45})-LOOKUP(X2088,{0,1950001,3300001,6950001,9000001,18000001,40000001},{0,97500,427500,636000,1536000,2796000,4796000}))*1.021,-2))</f>
        <v/>
      </c>
      <c r="AA2088" s="18">
        <f>MAX(0,ROUNDDOWN(M2088-J2088-430000-L2088-0,-3))</f>
        <v/>
      </c>
      <c r="AB2088" s="18">
        <f>MAX(0,ROUNDDOWN(M2088-J2088-430000-L2088-V2088,-3))</f>
        <v/>
      </c>
      <c r="AC2088" s="18">
        <f>IF(M2088&lt;=450000,0,MAX(0,ROUNDDOWN(AA2088*0.06-MIN(50000,AA2088)*0.03,-2))+MAX(0,ROUNDDOWN(AA2088*0.04-MIN(50000,AA2088)*0.02,-2)))</f>
        <v/>
      </c>
      <c r="AD2088" s="18">
        <f>IF(M2088&lt;=450000,0,MAX(0,ROUNDDOWN(AB2088*0.06-MIN(50000,AB2088)*0.03,-2))+MAX(0,ROUNDDOWN(AB2088*0.04-MIN(50000,AB2088)*0.02,-2)))</f>
        <v/>
      </c>
      <c r="AE2088" s="18">
        <f>Y2088-Z2088</f>
        <v/>
      </c>
      <c r="AF2088" s="18">
        <f>AC2088-AD2088</f>
        <v/>
      </c>
      <c r="AG2088" s="18">
        <f>AE2088+AF2088</f>
        <v/>
      </c>
      <c r="AH2088" s="20">
        <f>IF(W2088&lt;=0,0,LOOKUP(W2088,{0,1950001,3300001,6950001,9000001,18000001,40000001},{0.05,0.1,0.2,0.23,0.33,0.4,0.45}))</f>
        <v/>
      </c>
    </row>
    <row r="2089">
      <c r="A2089" t="inlineStr">
        <is>
          <t>1万円刻み 一般8万円</t>
        </is>
      </c>
      <c r="B2089" s="18">
        <f>'4_1万円刻み'!$A$670</f>
        <v/>
      </c>
      <c r="C2089" s="19" t="n">
        <v>2026</v>
      </c>
      <c r="D2089" t="inlineStr">
        <is>
          <t>いいえ</t>
        </is>
      </c>
      <c r="E2089" s="18" t="n">
        <v>80000</v>
      </c>
      <c r="F2089" s="18" t="n">
        <v>0</v>
      </c>
      <c r="G2089" s="18" t="n">
        <v>0</v>
      </c>
      <c r="H2089" s="18" t="n">
        <v>0</v>
      </c>
      <c r="I2089" s="18" t="n">
        <v>0</v>
      </c>
      <c r="J2089" s="18">
        <f>ROUND(MIN(B2089/12,650000)*12*0.0915+MIN(B2089/12,1390000)*12*(0.0504+0)+B2089*0.005,0)</f>
        <v/>
      </c>
      <c r="K2089" s="18" t="n">
        <v>0</v>
      </c>
      <c r="L2089" s="18" t="n">
        <v>0</v>
      </c>
      <c r="M2089" s="18">
        <f>ROUND(IF(C2089&gt;=2026,IF(B2089&lt;741000,0,IF(B2089&lt;2191000,B2089-740000,IF(B2089&lt;2193000,1451000,IF(B2089&lt;2196000,1453000,IF(B2089&lt;2200000,1456000,IF(B2089&lt;3600000,ROUNDDOWN(B2089/4,-3)*2.8-80000,IF(B2089&lt;6600000,ROUNDDOWN(B2089/4,-3)*3.2-440000,IF(B2089&lt;8500000,ROUNDDOWN(B2089*0.9,0)-1100000,B2089-1950000)))))))),IF(B2089&lt;651000,0,IF(B2089&lt;1900000,B2089-650000,IF(B2089&lt;3600000,ROUNDDOWN(B2089/4,-3)*2.8-80000,IF(B2089&lt;6600000,ROUNDDOWN(B2089/4,-3)*3.2-440000,IF(B2089&lt;8500000,ROUNDDOWN(B2089*0.9,0)-1100000,B2089-1950000)))))),0)</f>
        <v/>
      </c>
      <c r="N2089" s="18">
        <f>IF(M2089&gt;23500000,NA(),IF(C2089&gt;=2026,IF(M2089&lt;=4890000,1040000,IF(M2089&lt;=6550000,670000,620000)),IF(M2089&lt;=1320000,950000,IF(M2089&lt;=3360000,880000,IF(M2089&lt;=4890000,680000,IF(M2089&lt;=6550000,630000,580000))))))</f>
        <v/>
      </c>
      <c r="O2089" s="18">
        <f>IF(F2089&lt;=0,IF(AND(D2089="はい",C2089&gt;=2026,C2089&lt;=2027),IF(E2089&lt;=0,0,IF(E2089&lt;=30000,E2089,IF(E2089&lt;=60000,ROUNDUP(E2089/2,0)+15000,IF(E2089&lt;=120000,ROUNDUP(E2089/4,0)+30000,60000)))),IF(E2089&lt;=0,0,IF(E2089&lt;=20000,E2089,IF(E2089&lt;=40000,ROUNDUP(E2089/2,0)+10000,IF(E2089&lt;=80000,ROUNDUP(E2089/4,0)+20000,40000))))),IF(E2089&lt;=0,IF(F2089&lt;=0,0,IF(F2089&lt;=25000,F2089,IF(F2089&lt;=50000,ROUNDUP(F2089/2,0)+12500,IF(F2089&lt;=100000,ROUNDUP(F2089/4,0)+25000,50000)))),MAX(IF(F2089&lt;=0,0,IF(F2089&lt;=25000,F2089,IF(F2089&lt;=50000,ROUNDUP(F2089/2,0)+12500,IF(F2089&lt;=100000,ROUNDUP(F2089/4,0)+25000,50000)))),MIN(IF(AND(D2089="はい",C2089&gt;=2026,C2089&lt;=2027),IF(E2089&lt;=0,0,IF(E2089&lt;=30000,E2089,IF(E2089&lt;=60000,ROUNDUP(E2089/2,0)+15000,IF(E2089&lt;=120000,ROUNDUP(E2089/4,0)+30000,60000)))),IF(E2089&lt;=0,0,IF(E2089&lt;=20000,E2089,IF(E2089&lt;=40000,ROUNDUP(E2089/2,0)+10000,IF(E2089&lt;=80000,ROUNDUP(E2089/4,0)+20000,40000)))))+IF(F2089&lt;=0,0,IF(F2089&lt;=25000,F2089,IF(F2089&lt;=50000,ROUNDUP(F2089/2,0)+12500,IF(F2089&lt;=100000,ROUNDUP(F2089/4,0)+25000,50000)))),IF(AND(D2089="はい",C2089&gt;=2026,C2089&lt;=2027),60000,40000)))))</f>
        <v/>
      </c>
      <c r="P2089" s="18">
        <f>IF(G2089&lt;=0,0,IF(G2089&lt;=20000,G2089,IF(G2089&lt;=40000,ROUNDUP(G2089/2,0)+10000,IF(G2089&lt;=80000,ROUNDUP(G2089/4,0)+20000,40000))))</f>
        <v/>
      </c>
      <c r="Q2089" s="18">
        <f>IF(I2089&lt;=0,IF(H2089&lt;=0,0,IF(H2089&lt;=20000,H2089,IF(H2089&lt;=40000,ROUNDUP(H2089/2,0)+10000,IF(H2089&lt;=80000,ROUNDUP(H2089/4,0)+20000,40000)))),IF(H2089&lt;=0,IF(I2089&lt;=0,0,IF(I2089&lt;=25000,I2089,IF(I2089&lt;=50000,ROUNDUP(I2089/2,0)+12500,IF(I2089&lt;=100000,ROUNDUP(I2089/4,0)+25000,50000)))),MAX(IF(I2089&lt;=0,0,IF(I2089&lt;=25000,I2089,IF(I2089&lt;=50000,ROUNDUP(I2089/2,0)+12500,IF(I2089&lt;=100000,ROUNDUP(I2089/4,0)+25000,50000)))),MIN(IF(H2089&lt;=0,0,IF(H2089&lt;=20000,H2089,IF(H2089&lt;=40000,ROUNDUP(H2089/2,0)+10000,IF(H2089&lt;=80000,ROUNDUP(H2089/4,0)+20000,40000))))+IF(I2089&lt;=0,0,IF(I2089&lt;=25000,I2089,IF(I2089&lt;=50000,ROUNDUP(I2089/2,0)+12500,IF(I2089&lt;=100000,ROUNDUP(I2089/4,0)+25000,50000)))),40000))))</f>
        <v/>
      </c>
      <c r="R2089" s="18">
        <f>MIN(120000,O2089+P2089+Q2089)</f>
        <v/>
      </c>
      <c r="S2089" s="18">
        <f>IF(F2089&lt;=0,IF(E2089&lt;=0,0,IF(E2089&lt;=12000,E2089,IF(E2089&lt;=32000,ROUNDUP(E2089/2,0)+6000,IF(E2089&lt;=56000,ROUNDUP(E2089/4,0)+14000,28000)))),IF(E2089&lt;=0,IF(F2089&lt;=0,0,IF(F2089&lt;=15000,F2089,IF(F2089&lt;=40000,ROUNDUP(F2089/2,0)+7500,IF(F2089&lt;=70000,ROUNDUP(F2089/4,0)+17500,35000)))),MAX(IF(F2089&lt;=0,0,IF(F2089&lt;=15000,F2089,IF(F2089&lt;=40000,ROUNDUP(F2089/2,0)+7500,IF(F2089&lt;=70000,ROUNDUP(F2089/4,0)+17500,35000)))),MIN(IF(E2089&lt;=0,0,IF(E2089&lt;=12000,E2089,IF(E2089&lt;=32000,ROUNDUP(E2089/2,0)+6000,IF(E2089&lt;=56000,ROUNDUP(E2089/4,0)+14000,28000))))+IF(F2089&lt;=0,0,IF(F2089&lt;=15000,F2089,IF(F2089&lt;=40000,ROUNDUP(F2089/2,0)+7500,IF(F2089&lt;=70000,ROUNDUP(F2089/4,0)+17500,35000)))),28000))))</f>
        <v/>
      </c>
      <c r="T2089" s="18">
        <f>IF(G2089&lt;=0,0,IF(G2089&lt;=12000,G2089,IF(G2089&lt;=32000,ROUNDUP(G2089/2,0)+6000,IF(G2089&lt;=56000,ROUNDUP(G2089/4,0)+14000,28000))))</f>
        <v/>
      </c>
      <c r="U2089" s="18">
        <f>IF(I2089&lt;=0,IF(H2089&lt;=0,0,IF(H2089&lt;=12000,H2089,IF(H2089&lt;=32000,ROUNDUP(H2089/2,0)+6000,IF(H2089&lt;=56000,ROUNDUP(H2089/4,0)+14000,28000)))),IF(H2089&lt;=0,IF(I2089&lt;=0,0,IF(I2089&lt;=15000,I2089,IF(I2089&lt;=40000,ROUNDUP(I2089/2,0)+7500,IF(I2089&lt;=70000,ROUNDUP(I2089/4,0)+17500,35000)))),MAX(IF(I2089&lt;=0,0,IF(I2089&lt;=15000,I2089,IF(I2089&lt;=40000,ROUNDUP(I2089/2,0)+7500,IF(I2089&lt;=70000,ROUNDUP(I2089/4,0)+17500,35000)))),MIN(IF(H2089&lt;=0,0,IF(H2089&lt;=12000,H2089,IF(H2089&lt;=32000,ROUNDUP(H2089/2,0)+6000,IF(H2089&lt;=56000,ROUNDUP(H2089/4,0)+14000,28000))))+IF(I2089&lt;=0,0,IF(I2089&lt;=15000,I2089,IF(I2089&lt;=40000,ROUNDUP(I2089/2,0)+7500,IF(I2089&lt;=70000,ROUNDUP(I2089/4,0)+17500,35000)))),28000))))</f>
        <v/>
      </c>
      <c r="V2089" s="18">
        <f>MIN(70000,S2089+T2089+U2089)</f>
        <v/>
      </c>
      <c r="W2089" s="18">
        <f>MAX(0,ROUNDDOWN(M2089-J2089-N2089-K2089-0,-3))</f>
        <v/>
      </c>
      <c r="X2089" s="18">
        <f>MAX(0,ROUNDDOWN(M2089-J2089-N2089-K2089-R2089,-3))</f>
        <v/>
      </c>
      <c r="Y2089" s="18">
        <f>IF(W2089&lt;=0,0,ROUNDDOWN((W2089*LOOKUP(W2089,{0,1950001,3300001,6950001,9000001,18000001,40000001},{0.05,0.1,0.2,0.23,0.33,0.4,0.45})-LOOKUP(W2089,{0,1950001,3300001,6950001,9000001,18000001,40000001},{0,97500,427500,636000,1536000,2796000,4796000}))*1.021,-2))</f>
        <v/>
      </c>
      <c r="Z2089" s="18">
        <f>IF(X2089&lt;=0,0,ROUNDDOWN((X2089*LOOKUP(X2089,{0,1950001,3300001,6950001,9000001,18000001,40000001},{0.05,0.1,0.2,0.23,0.33,0.4,0.45})-LOOKUP(X2089,{0,1950001,3300001,6950001,9000001,18000001,40000001},{0,97500,427500,636000,1536000,2796000,4796000}))*1.021,-2))</f>
        <v/>
      </c>
      <c r="AA2089" s="18">
        <f>MAX(0,ROUNDDOWN(M2089-J2089-430000-L2089-0,-3))</f>
        <v/>
      </c>
      <c r="AB2089" s="18">
        <f>MAX(0,ROUNDDOWN(M2089-J2089-430000-L2089-V2089,-3))</f>
        <v/>
      </c>
      <c r="AC2089" s="18">
        <f>IF(M2089&lt;=450000,0,MAX(0,ROUNDDOWN(AA2089*0.06-MIN(50000,AA2089)*0.03,-2))+MAX(0,ROUNDDOWN(AA2089*0.04-MIN(50000,AA2089)*0.02,-2)))</f>
        <v/>
      </c>
      <c r="AD2089" s="18">
        <f>IF(M2089&lt;=450000,0,MAX(0,ROUNDDOWN(AB2089*0.06-MIN(50000,AB2089)*0.03,-2))+MAX(0,ROUNDDOWN(AB2089*0.04-MIN(50000,AB2089)*0.02,-2)))</f>
        <v/>
      </c>
      <c r="AE2089" s="18">
        <f>Y2089-Z2089</f>
        <v/>
      </c>
      <c r="AF2089" s="18">
        <f>AC2089-AD2089</f>
        <v/>
      </c>
      <c r="AG2089" s="18">
        <f>AE2089+AF2089</f>
        <v/>
      </c>
      <c r="AH2089" s="20">
        <f>IF(W2089&lt;=0,0,LOOKUP(W2089,{0,1950001,3300001,6950001,9000001,18000001,40000001},{0.05,0.1,0.2,0.23,0.33,0.4,0.45}))</f>
        <v/>
      </c>
    </row>
    <row r="2090">
      <c r="A2090" t="inlineStr">
        <is>
          <t>1万円刻み 特例あり一般12万円</t>
        </is>
      </c>
      <c r="B2090" s="18">
        <f>'4_1万円刻み'!$A$670</f>
        <v/>
      </c>
      <c r="C2090" s="19" t="n">
        <v>2026</v>
      </c>
      <c r="D2090" t="inlineStr">
        <is>
          <t>はい</t>
        </is>
      </c>
      <c r="E2090" s="18" t="n">
        <v>120000</v>
      </c>
      <c r="F2090" s="18" t="n">
        <v>0</v>
      </c>
      <c r="G2090" s="18" t="n">
        <v>0</v>
      </c>
      <c r="H2090" s="18" t="n">
        <v>0</v>
      </c>
      <c r="I2090" s="18" t="n">
        <v>0</v>
      </c>
      <c r="J2090" s="18">
        <f>ROUND(MIN(B2090/12,650000)*12*0.0915+MIN(B2090/12,1390000)*12*(0.0504+0)+B2090*0.005,0)</f>
        <v/>
      </c>
      <c r="K2090" s="18" t="n">
        <v>0</v>
      </c>
      <c r="L2090" s="18" t="n">
        <v>0</v>
      </c>
      <c r="M2090" s="18">
        <f>ROUND(IF(C2090&gt;=2026,IF(B2090&lt;741000,0,IF(B2090&lt;2191000,B2090-740000,IF(B2090&lt;2193000,1451000,IF(B2090&lt;2196000,1453000,IF(B2090&lt;2200000,1456000,IF(B2090&lt;3600000,ROUNDDOWN(B2090/4,-3)*2.8-80000,IF(B2090&lt;6600000,ROUNDDOWN(B2090/4,-3)*3.2-440000,IF(B2090&lt;8500000,ROUNDDOWN(B2090*0.9,0)-1100000,B2090-1950000)))))))),IF(B2090&lt;651000,0,IF(B2090&lt;1900000,B2090-650000,IF(B2090&lt;3600000,ROUNDDOWN(B2090/4,-3)*2.8-80000,IF(B2090&lt;6600000,ROUNDDOWN(B2090/4,-3)*3.2-440000,IF(B2090&lt;8500000,ROUNDDOWN(B2090*0.9,0)-1100000,B2090-1950000)))))),0)</f>
        <v/>
      </c>
      <c r="N2090" s="18">
        <f>IF(M2090&gt;23500000,NA(),IF(C2090&gt;=2026,IF(M2090&lt;=4890000,1040000,IF(M2090&lt;=6550000,670000,620000)),IF(M2090&lt;=1320000,950000,IF(M2090&lt;=3360000,880000,IF(M2090&lt;=4890000,680000,IF(M2090&lt;=6550000,630000,580000))))))</f>
        <v/>
      </c>
      <c r="O2090" s="18">
        <f>IF(F2090&lt;=0,IF(AND(D2090="はい",C2090&gt;=2026,C2090&lt;=2027),IF(E2090&lt;=0,0,IF(E2090&lt;=30000,E2090,IF(E2090&lt;=60000,ROUNDUP(E2090/2,0)+15000,IF(E2090&lt;=120000,ROUNDUP(E2090/4,0)+30000,60000)))),IF(E2090&lt;=0,0,IF(E2090&lt;=20000,E2090,IF(E2090&lt;=40000,ROUNDUP(E2090/2,0)+10000,IF(E2090&lt;=80000,ROUNDUP(E2090/4,0)+20000,40000))))),IF(E2090&lt;=0,IF(F2090&lt;=0,0,IF(F2090&lt;=25000,F2090,IF(F2090&lt;=50000,ROUNDUP(F2090/2,0)+12500,IF(F2090&lt;=100000,ROUNDUP(F2090/4,0)+25000,50000)))),MAX(IF(F2090&lt;=0,0,IF(F2090&lt;=25000,F2090,IF(F2090&lt;=50000,ROUNDUP(F2090/2,0)+12500,IF(F2090&lt;=100000,ROUNDUP(F2090/4,0)+25000,50000)))),MIN(IF(AND(D2090="はい",C2090&gt;=2026,C2090&lt;=2027),IF(E2090&lt;=0,0,IF(E2090&lt;=30000,E2090,IF(E2090&lt;=60000,ROUNDUP(E2090/2,0)+15000,IF(E2090&lt;=120000,ROUNDUP(E2090/4,0)+30000,60000)))),IF(E2090&lt;=0,0,IF(E2090&lt;=20000,E2090,IF(E2090&lt;=40000,ROUNDUP(E2090/2,0)+10000,IF(E2090&lt;=80000,ROUNDUP(E2090/4,0)+20000,40000)))))+IF(F2090&lt;=0,0,IF(F2090&lt;=25000,F2090,IF(F2090&lt;=50000,ROUNDUP(F2090/2,0)+12500,IF(F2090&lt;=100000,ROUNDUP(F2090/4,0)+25000,50000)))),IF(AND(D2090="はい",C2090&gt;=2026,C2090&lt;=2027),60000,40000)))))</f>
        <v/>
      </c>
      <c r="P2090" s="18">
        <f>IF(G2090&lt;=0,0,IF(G2090&lt;=20000,G2090,IF(G2090&lt;=40000,ROUNDUP(G2090/2,0)+10000,IF(G2090&lt;=80000,ROUNDUP(G2090/4,0)+20000,40000))))</f>
        <v/>
      </c>
      <c r="Q2090" s="18">
        <f>IF(I2090&lt;=0,IF(H2090&lt;=0,0,IF(H2090&lt;=20000,H2090,IF(H2090&lt;=40000,ROUNDUP(H2090/2,0)+10000,IF(H2090&lt;=80000,ROUNDUP(H2090/4,0)+20000,40000)))),IF(H2090&lt;=0,IF(I2090&lt;=0,0,IF(I2090&lt;=25000,I2090,IF(I2090&lt;=50000,ROUNDUP(I2090/2,0)+12500,IF(I2090&lt;=100000,ROUNDUP(I2090/4,0)+25000,50000)))),MAX(IF(I2090&lt;=0,0,IF(I2090&lt;=25000,I2090,IF(I2090&lt;=50000,ROUNDUP(I2090/2,0)+12500,IF(I2090&lt;=100000,ROUNDUP(I2090/4,0)+25000,50000)))),MIN(IF(H2090&lt;=0,0,IF(H2090&lt;=20000,H2090,IF(H2090&lt;=40000,ROUNDUP(H2090/2,0)+10000,IF(H2090&lt;=80000,ROUNDUP(H2090/4,0)+20000,40000))))+IF(I2090&lt;=0,0,IF(I2090&lt;=25000,I2090,IF(I2090&lt;=50000,ROUNDUP(I2090/2,0)+12500,IF(I2090&lt;=100000,ROUNDUP(I2090/4,0)+25000,50000)))),40000))))</f>
        <v/>
      </c>
      <c r="R2090" s="18">
        <f>MIN(120000,O2090+P2090+Q2090)</f>
        <v/>
      </c>
      <c r="S2090" s="18">
        <f>IF(F2090&lt;=0,IF(E2090&lt;=0,0,IF(E2090&lt;=12000,E2090,IF(E2090&lt;=32000,ROUNDUP(E2090/2,0)+6000,IF(E2090&lt;=56000,ROUNDUP(E2090/4,0)+14000,28000)))),IF(E2090&lt;=0,IF(F2090&lt;=0,0,IF(F2090&lt;=15000,F2090,IF(F2090&lt;=40000,ROUNDUP(F2090/2,0)+7500,IF(F2090&lt;=70000,ROUNDUP(F2090/4,0)+17500,35000)))),MAX(IF(F2090&lt;=0,0,IF(F2090&lt;=15000,F2090,IF(F2090&lt;=40000,ROUNDUP(F2090/2,0)+7500,IF(F2090&lt;=70000,ROUNDUP(F2090/4,0)+17500,35000)))),MIN(IF(E2090&lt;=0,0,IF(E2090&lt;=12000,E2090,IF(E2090&lt;=32000,ROUNDUP(E2090/2,0)+6000,IF(E2090&lt;=56000,ROUNDUP(E2090/4,0)+14000,28000))))+IF(F2090&lt;=0,0,IF(F2090&lt;=15000,F2090,IF(F2090&lt;=40000,ROUNDUP(F2090/2,0)+7500,IF(F2090&lt;=70000,ROUNDUP(F2090/4,0)+17500,35000)))),28000))))</f>
        <v/>
      </c>
      <c r="T2090" s="18">
        <f>IF(G2090&lt;=0,0,IF(G2090&lt;=12000,G2090,IF(G2090&lt;=32000,ROUNDUP(G2090/2,0)+6000,IF(G2090&lt;=56000,ROUNDUP(G2090/4,0)+14000,28000))))</f>
        <v/>
      </c>
      <c r="U2090" s="18">
        <f>IF(I2090&lt;=0,IF(H2090&lt;=0,0,IF(H2090&lt;=12000,H2090,IF(H2090&lt;=32000,ROUNDUP(H2090/2,0)+6000,IF(H2090&lt;=56000,ROUNDUP(H2090/4,0)+14000,28000)))),IF(H2090&lt;=0,IF(I2090&lt;=0,0,IF(I2090&lt;=15000,I2090,IF(I2090&lt;=40000,ROUNDUP(I2090/2,0)+7500,IF(I2090&lt;=70000,ROUNDUP(I2090/4,0)+17500,35000)))),MAX(IF(I2090&lt;=0,0,IF(I2090&lt;=15000,I2090,IF(I2090&lt;=40000,ROUNDUP(I2090/2,0)+7500,IF(I2090&lt;=70000,ROUNDUP(I2090/4,0)+17500,35000)))),MIN(IF(H2090&lt;=0,0,IF(H2090&lt;=12000,H2090,IF(H2090&lt;=32000,ROUNDUP(H2090/2,0)+6000,IF(H2090&lt;=56000,ROUNDUP(H2090/4,0)+14000,28000))))+IF(I2090&lt;=0,0,IF(I2090&lt;=15000,I2090,IF(I2090&lt;=40000,ROUNDUP(I2090/2,0)+7500,IF(I2090&lt;=70000,ROUNDUP(I2090/4,0)+17500,35000)))),28000))))</f>
        <v/>
      </c>
      <c r="V2090" s="18">
        <f>MIN(70000,S2090+T2090+U2090)</f>
        <v/>
      </c>
      <c r="W2090" s="18">
        <f>MAX(0,ROUNDDOWN(M2090-J2090-N2090-K2090-0,-3))</f>
        <v/>
      </c>
      <c r="X2090" s="18">
        <f>MAX(0,ROUNDDOWN(M2090-J2090-N2090-K2090-R2090,-3))</f>
        <v/>
      </c>
      <c r="Y2090" s="18">
        <f>IF(W2090&lt;=0,0,ROUNDDOWN((W2090*LOOKUP(W2090,{0,1950001,3300001,6950001,9000001,18000001,40000001},{0.05,0.1,0.2,0.23,0.33,0.4,0.45})-LOOKUP(W2090,{0,1950001,3300001,6950001,9000001,18000001,40000001},{0,97500,427500,636000,1536000,2796000,4796000}))*1.021,-2))</f>
        <v/>
      </c>
      <c r="Z2090" s="18">
        <f>IF(X2090&lt;=0,0,ROUNDDOWN((X2090*LOOKUP(X2090,{0,1950001,3300001,6950001,9000001,18000001,40000001},{0.05,0.1,0.2,0.23,0.33,0.4,0.45})-LOOKUP(X2090,{0,1950001,3300001,6950001,9000001,18000001,40000001},{0,97500,427500,636000,1536000,2796000,4796000}))*1.021,-2))</f>
        <v/>
      </c>
      <c r="AA2090" s="18">
        <f>MAX(0,ROUNDDOWN(M2090-J2090-430000-L2090-0,-3))</f>
        <v/>
      </c>
      <c r="AB2090" s="18">
        <f>MAX(0,ROUNDDOWN(M2090-J2090-430000-L2090-V2090,-3))</f>
        <v/>
      </c>
      <c r="AC2090" s="18">
        <f>IF(M2090&lt;=450000,0,MAX(0,ROUNDDOWN(AA2090*0.06-MIN(50000,AA2090)*0.03,-2))+MAX(0,ROUNDDOWN(AA2090*0.04-MIN(50000,AA2090)*0.02,-2)))</f>
        <v/>
      </c>
      <c r="AD2090" s="18">
        <f>IF(M2090&lt;=450000,0,MAX(0,ROUNDDOWN(AB2090*0.06-MIN(50000,AB2090)*0.03,-2))+MAX(0,ROUNDDOWN(AB2090*0.04-MIN(50000,AB2090)*0.02,-2)))</f>
        <v/>
      </c>
      <c r="AE2090" s="18">
        <f>Y2090-Z2090</f>
        <v/>
      </c>
      <c r="AF2090" s="18">
        <f>AC2090-AD2090</f>
        <v/>
      </c>
      <c r="AG2090" s="18">
        <f>AE2090+AF2090</f>
        <v/>
      </c>
      <c r="AH2090" s="20">
        <f>IF(W2090&lt;=0,0,LOOKUP(W2090,{0,1950001,3300001,6950001,9000001,18000001,40000001},{0.05,0.1,0.2,0.23,0.33,0.4,0.45}))</f>
        <v/>
      </c>
    </row>
    <row r="2091">
      <c r="A2091" t="inlineStr">
        <is>
          <t>1万円刻み 3区分8万円ずつ</t>
        </is>
      </c>
      <c r="B2091" s="18">
        <f>'4_1万円刻み'!$A$671</f>
        <v/>
      </c>
      <c r="C2091" s="19" t="n">
        <v>2026</v>
      </c>
      <c r="D2091" t="inlineStr">
        <is>
          <t>いいえ</t>
        </is>
      </c>
      <c r="E2091" s="18" t="n">
        <v>80000</v>
      </c>
      <c r="F2091" s="18" t="n">
        <v>0</v>
      </c>
      <c r="G2091" s="18" t="n">
        <v>80000</v>
      </c>
      <c r="H2091" s="18" t="n">
        <v>80000</v>
      </c>
      <c r="I2091" s="18" t="n">
        <v>0</v>
      </c>
      <c r="J2091" s="18">
        <f>ROUND(MIN(B2091/12,650000)*12*0.0915+MIN(B2091/12,1390000)*12*(0.0504+0)+B2091*0.005,0)</f>
        <v/>
      </c>
      <c r="K2091" s="18" t="n">
        <v>0</v>
      </c>
      <c r="L2091" s="18" t="n">
        <v>0</v>
      </c>
      <c r="M2091" s="18">
        <f>ROUND(IF(C2091&gt;=2026,IF(B2091&lt;741000,0,IF(B2091&lt;2191000,B2091-740000,IF(B2091&lt;2193000,1451000,IF(B2091&lt;2196000,1453000,IF(B2091&lt;2200000,1456000,IF(B2091&lt;3600000,ROUNDDOWN(B2091/4,-3)*2.8-80000,IF(B2091&lt;6600000,ROUNDDOWN(B2091/4,-3)*3.2-440000,IF(B2091&lt;8500000,ROUNDDOWN(B2091*0.9,0)-1100000,B2091-1950000)))))))),IF(B2091&lt;651000,0,IF(B2091&lt;1900000,B2091-650000,IF(B2091&lt;3600000,ROUNDDOWN(B2091/4,-3)*2.8-80000,IF(B2091&lt;6600000,ROUNDDOWN(B2091/4,-3)*3.2-440000,IF(B2091&lt;8500000,ROUNDDOWN(B2091*0.9,0)-1100000,B2091-1950000)))))),0)</f>
        <v/>
      </c>
      <c r="N2091" s="18">
        <f>IF(M2091&gt;23500000,NA(),IF(C2091&gt;=2026,IF(M2091&lt;=4890000,1040000,IF(M2091&lt;=6550000,670000,620000)),IF(M2091&lt;=1320000,950000,IF(M2091&lt;=3360000,880000,IF(M2091&lt;=4890000,680000,IF(M2091&lt;=6550000,630000,580000))))))</f>
        <v/>
      </c>
      <c r="O2091" s="18">
        <f>IF(F2091&lt;=0,IF(AND(D2091="はい",C2091&gt;=2026,C2091&lt;=2027),IF(E2091&lt;=0,0,IF(E2091&lt;=30000,E2091,IF(E2091&lt;=60000,ROUNDUP(E2091/2,0)+15000,IF(E2091&lt;=120000,ROUNDUP(E2091/4,0)+30000,60000)))),IF(E2091&lt;=0,0,IF(E2091&lt;=20000,E2091,IF(E2091&lt;=40000,ROUNDUP(E2091/2,0)+10000,IF(E2091&lt;=80000,ROUNDUP(E2091/4,0)+20000,40000))))),IF(E2091&lt;=0,IF(F2091&lt;=0,0,IF(F2091&lt;=25000,F2091,IF(F2091&lt;=50000,ROUNDUP(F2091/2,0)+12500,IF(F2091&lt;=100000,ROUNDUP(F2091/4,0)+25000,50000)))),MAX(IF(F2091&lt;=0,0,IF(F2091&lt;=25000,F2091,IF(F2091&lt;=50000,ROUNDUP(F2091/2,0)+12500,IF(F2091&lt;=100000,ROUNDUP(F2091/4,0)+25000,50000)))),MIN(IF(AND(D2091="はい",C2091&gt;=2026,C2091&lt;=2027),IF(E2091&lt;=0,0,IF(E2091&lt;=30000,E2091,IF(E2091&lt;=60000,ROUNDUP(E2091/2,0)+15000,IF(E2091&lt;=120000,ROUNDUP(E2091/4,0)+30000,60000)))),IF(E2091&lt;=0,0,IF(E2091&lt;=20000,E2091,IF(E2091&lt;=40000,ROUNDUP(E2091/2,0)+10000,IF(E2091&lt;=80000,ROUNDUP(E2091/4,0)+20000,40000)))))+IF(F2091&lt;=0,0,IF(F2091&lt;=25000,F2091,IF(F2091&lt;=50000,ROUNDUP(F2091/2,0)+12500,IF(F2091&lt;=100000,ROUNDUP(F2091/4,0)+25000,50000)))),IF(AND(D2091="はい",C2091&gt;=2026,C2091&lt;=2027),60000,40000)))))</f>
        <v/>
      </c>
      <c r="P2091" s="18">
        <f>IF(G2091&lt;=0,0,IF(G2091&lt;=20000,G2091,IF(G2091&lt;=40000,ROUNDUP(G2091/2,0)+10000,IF(G2091&lt;=80000,ROUNDUP(G2091/4,0)+20000,40000))))</f>
        <v/>
      </c>
      <c r="Q2091" s="18">
        <f>IF(I2091&lt;=0,IF(H2091&lt;=0,0,IF(H2091&lt;=20000,H2091,IF(H2091&lt;=40000,ROUNDUP(H2091/2,0)+10000,IF(H2091&lt;=80000,ROUNDUP(H2091/4,0)+20000,40000)))),IF(H2091&lt;=0,IF(I2091&lt;=0,0,IF(I2091&lt;=25000,I2091,IF(I2091&lt;=50000,ROUNDUP(I2091/2,0)+12500,IF(I2091&lt;=100000,ROUNDUP(I2091/4,0)+25000,50000)))),MAX(IF(I2091&lt;=0,0,IF(I2091&lt;=25000,I2091,IF(I2091&lt;=50000,ROUNDUP(I2091/2,0)+12500,IF(I2091&lt;=100000,ROUNDUP(I2091/4,0)+25000,50000)))),MIN(IF(H2091&lt;=0,0,IF(H2091&lt;=20000,H2091,IF(H2091&lt;=40000,ROUNDUP(H2091/2,0)+10000,IF(H2091&lt;=80000,ROUNDUP(H2091/4,0)+20000,40000))))+IF(I2091&lt;=0,0,IF(I2091&lt;=25000,I2091,IF(I2091&lt;=50000,ROUNDUP(I2091/2,0)+12500,IF(I2091&lt;=100000,ROUNDUP(I2091/4,0)+25000,50000)))),40000))))</f>
        <v/>
      </c>
      <c r="R2091" s="18">
        <f>MIN(120000,O2091+P2091+Q2091)</f>
        <v/>
      </c>
      <c r="S2091" s="18">
        <f>IF(F2091&lt;=0,IF(E2091&lt;=0,0,IF(E2091&lt;=12000,E2091,IF(E2091&lt;=32000,ROUNDUP(E2091/2,0)+6000,IF(E2091&lt;=56000,ROUNDUP(E2091/4,0)+14000,28000)))),IF(E2091&lt;=0,IF(F2091&lt;=0,0,IF(F2091&lt;=15000,F2091,IF(F2091&lt;=40000,ROUNDUP(F2091/2,0)+7500,IF(F2091&lt;=70000,ROUNDUP(F2091/4,0)+17500,35000)))),MAX(IF(F2091&lt;=0,0,IF(F2091&lt;=15000,F2091,IF(F2091&lt;=40000,ROUNDUP(F2091/2,0)+7500,IF(F2091&lt;=70000,ROUNDUP(F2091/4,0)+17500,35000)))),MIN(IF(E2091&lt;=0,0,IF(E2091&lt;=12000,E2091,IF(E2091&lt;=32000,ROUNDUP(E2091/2,0)+6000,IF(E2091&lt;=56000,ROUNDUP(E2091/4,0)+14000,28000))))+IF(F2091&lt;=0,0,IF(F2091&lt;=15000,F2091,IF(F2091&lt;=40000,ROUNDUP(F2091/2,0)+7500,IF(F2091&lt;=70000,ROUNDUP(F2091/4,0)+17500,35000)))),28000))))</f>
        <v/>
      </c>
      <c r="T2091" s="18">
        <f>IF(G2091&lt;=0,0,IF(G2091&lt;=12000,G2091,IF(G2091&lt;=32000,ROUNDUP(G2091/2,0)+6000,IF(G2091&lt;=56000,ROUNDUP(G2091/4,0)+14000,28000))))</f>
        <v/>
      </c>
      <c r="U2091" s="18">
        <f>IF(I2091&lt;=0,IF(H2091&lt;=0,0,IF(H2091&lt;=12000,H2091,IF(H2091&lt;=32000,ROUNDUP(H2091/2,0)+6000,IF(H2091&lt;=56000,ROUNDUP(H2091/4,0)+14000,28000)))),IF(H2091&lt;=0,IF(I2091&lt;=0,0,IF(I2091&lt;=15000,I2091,IF(I2091&lt;=40000,ROUNDUP(I2091/2,0)+7500,IF(I2091&lt;=70000,ROUNDUP(I2091/4,0)+17500,35000)))),MAX(IF(I2091&lt;=0,0,IF(I2091&lt;=15000,I2091,IF(I2091&lt;=40000,ROUNDUP(I2091/2,0)+7500,IF(I2091&lt;=70000,ROUNDUP(I2091/4,0)+17500,35000)))),MIN(IF(H2091&lt;=0,0,IF(H2091&lt;=12000,H2091,IF(H2091&lt;=32000,ROUNDUP(H2091/2,0)+6000,IF(H2091&lt;=56000,ROUNDUP(H2091/4,0)+14000,28000))))+IF(I2091&lt;=0,0,IF(I2091&lt;=15000,I2091,IF(I2091&lt;=40000,ROUNDUP(I2091/2,0)+7500,IF(I2091&lt;=70000,ROUNDUP(I2091/4,0)+17500,35000)))),28000))))</f>
        <v/>
      </c>
      <c r="V2091" s="18">
        <f>MIN(70000,S2091+T2091+U2091)</f>
        <v/>
      </c>
      <c r="W2091" s="18">
        <f>MAX(0,ROUNDDOWN(M2091-J2091-N2091-K2091-0,-3))</f>
        <v/>
      </c>
      <c r="X2091" s="18">
        <f>MAX(0,ROUNDDOWN(M2091-J2091-N2091-K2091-R2091,-3))</f>
        <v/>
      </c>
      <c r="Y2091" s="18">
        <f>IF(W2091&lt;=0,0,ROUNDDOWN((W2091*LOOKUP(W2091,{0,1950001,3300001,6950001,9000001,18000001,40000001},{0.05,0.1,0.2,0.23,0.33,0.4,0.45})-LOOKUP(W2091,{0,1950001,3300001,6950001,9000001,18000001,40000001},{0,97500,427500,636000,1536000,2796000,4796000}))*1.021,-2))</f>
        <v/>
      </c>
      <c r="Z2091" s="18">
        <f>IF(X2091&lt;=0,0,ROUNDDOWN((X2091*LOOKUP(X2091,{0,1950001,3300001,6950001,9000001,18000001,40000001},{0.05,0.1,0.2,0.23,0.33,0.4,0.45})-LOOKUP(X2091,{0,1950001,3300001,6950001,9000001,18000001,40000001},{0,97500,427500,636000,1536000,2796000,4796000}))*1.021,-2))</f>
        <v/>
      </c>
      <c r="AA2091" s="18">
        <f>MAX(0,ROUNDDOWN(M2091-J2091-430000-L2091-0,-3))</f>
        <v/>
      </c>
      <c r="AB2091" s="18">
        <f>MAX(0,ROUNDDOWN(M2091-J2091-430000-L2091-V2091,-3))</f>
        <v/>
      </c>
      <c r="AC2091" s="18">
        <f>IF(M2091&lt;=450000,0,MAX(0,ROUNDDOWN(AA2091*0.06-MIN(50000,AA2091)*0.03,-2))+MAX(0,ROUNDDOWN(AA2091*0.04-MIN(50000,AA2091)*0.02,-2)))</f>
        <v/>
      </c>
      <c r="AD2091" s="18">
        <f>IF(M2091&lt;=450000,0,MAX(0,ROUNDDOWN(AB2091*0.06-MIN(50000,AB2091)*0.03,-2))+MAX(0,ROUNDDOWN(AB2091*0.04-MIN(50000,AB2091)*0.02,-2)))</f>
        <v/>
      </c>
      <c r="AE2091" s="18">
        <f>Y2091-Z2091</f>
        <v/>
      </c>
      <c r="AF2091" s="18">
        <f>AC2091-AD2091</f>
        <v/>
      </c>
      <c r="AG2091" s="18">
        <f>AE2091+AF2091</f>
        <v/>
      </c>
      <c r="AH2091" s="20">
        <f>IF(W2091&lt;=0,0,LOOKUP(W2091,{0,1950001,3300001,6950001,9000001,18000001,40000001},{0.05,0.1,0.2,0.23,0.33,0.4,0.45}))</f>
        <v/>
      </c>
    </row>
    <row r="2092">
      <c r="A2092" t="inlineStr">
        <is>
          <t>1万円刻み 一般8万円</t>
        </is>
      </c>
      <c r="B2092" s="18">
        <f>'4_1万円刻み'!$A$671</f>
        <v/>
      </c>
      <c r="C2092" s="19" t="n">
        <v>2026</v>
      </c>
      <c r="D2092" t="inlineStr">
        <is>
          <t>いいえ</t>
        </is>
      </c>
      <c r="E2092" s="18" t="n">
        <v>80000</v>
      </c>
      <c r="F2092" s="18" t="n">
        <v>0</v>
      </c>
      <c r="G2092" s="18" t="n">
        <v>0</v>
      </c>
      <c r="H2092" s="18" t="n">
        <v>0</v>
      </c>
      <c r="I2092" s="18" t="n">
        <v>0</v>
      </c>
      <c r="J2092" s="18">
        <f>ROUND(MIN(B2092/12,650000)*12*0.0915+MIN(B2092/12,1390000)*12*(0.0504+0)+B2092*0.005,0)</f>
        <v/>
      </c>
      <c r="K2092" s="18" t="n">
        <v>0</v>
      </c>
      <c r="L2092" s="18" t="n">
        <v>0</v>
      </c>
      <c r="M2092" s="18">
        <f>ROUND(IF(C2092&gt;=2026,IF(B2092&lt;741000,0,IF(B2092&lt;2191000,B2092-740000,IF(B2092&lt;2193000,1451000,IF(B2092&lt;2196000,1453000,IF(B2092&lt;2200000,1456000,IF(B2092&lt;3600000,ROUNDDOWN(B2092/4,-3)*2.8-80000,IF(B2092&lt;6600000,ROUNDDOWN(B2092/4,-3)*3.2-440000,IF(B2092&lt;8500000,ROUNDDOWN(B2092*0.9,0)-1100000,B2092-1950000)))))))),IF(B2092&lt;651000,0,IF(B2092&lt;1900000,B2092-650000,IF(B2092&lt;3600000,ROUNDDOWN(B2092/4,-3)*2.8-80000,IF(B2092&lt;6600000,ROUNDDOWN(B2092/4,-3)*3.2-440000,IF(B2092&lt;8500000,ROUNDDOWN(B2092*0.9,0)-1100000,B2092-1950000)))))),0)</f>
        <v/>
      </c>
      <c r="N2092" s="18">
        <f>IF(M2092&gt;23500000,NA(),IF(C2092&gt;=2026,IF(M2092&lt;=4890000,1040000,IF(M2092&lt;=6550000,670000,620000)),IF(M2092&lt;=1320000,950000,IF(M2092&lt;=3360000,880000,IF(M2092&lt;=4890000,680000,IF(M2092&lt;=6550000,630000,580000))))))</f>
        <v/>
      </c>
      <c r="O2092" s="18">
        <f>IF(F2092&lt;=0,IF(AND(D2092="はい",C2092&gt;=2026,C2092&lt;=2027),IF(E2092&lt;=0,0,IF(E2092&lt;=30000,E2092,IF(E2092&lt;=60000,ROUNDUP(E2092/2,0)+15000,IF(E2092&lt;=120000,ROUNDUP(E2092/4,0)+30000,60000)))),IF(E2092&lt;=0,0,IF(E2092&lt;=20000,E2092,IF(E2092&lt;=40000,ROUNDUP(E2092/2,0)+10000,IF(E2092&lt;=80000,ROUNDUP(E2092/4,0)+20000,40000))))),IF(E2092&lt;=0,IF(F2092&lt;=0,0,IF(F2092&lt;=25000,F2092,IF(F2092&lt;=50000,ROUNDUP(F2092/2,0)+12500,IF(F2092&lt;=100000,ROUNDUP(F2092/4,0)+25000,50000)))),MAX(IF(F2092&lt;=0,0,IF(F2092&lt;=25000,F2092,IF(F2092&lt;=50000,ROUNDUP(F2092/2,0)+12500,IF(F2092&lt;=100000,ROUNDUP(F2092/4,0)+25000,50000)))),MIN(IF(AND(D2092="はい",C2092&gt;=2026,C2092&lt;=2027),IF(E2092&lt;=0,0,IF(E2092&lt;=30000,E2092,IF(E2092&lt;=60000,ROUNDUP(E2092/2,0)+15000,IF(E2092&lt;=120000,ROUNDUP(E2092/4,0)+30000,60000)))),IF(E2092&lt;=0,0,IF(E2092&lt;=20000,E2092,IF(E2092&lt;=40000,ROUNDUP(E2092/2,0)+10000,IF(E2092&lt;=80000,ROUNDUP(E2092/4,0)+20000,40000)))))+IF(F2092&lt;=0,0,IF(F2092&lt;=25000,F2092,IF(F2092&lt;=50000,ROUNDUP(F2092/2,0)+12500,IF(F2092&lt;=100000,ROUNDUP(F2092/4,0)+25000,50000)))),IF(AND(D2092="はい",C2092&gt;=2026,C2092&lt;=2027),60000,40000)))))</f>
        <v/>
      </c>
      <c r="P2092" s="18">
        <f>IF(G2092&lt;=0,0,IF(G2092&lt;=20000,G2092,IF(G2092&lt;=40000,ROUNDUP(G2092/2,0)+10000,IF(G2092&lt;=80000,ROUNDUP(G2092/4,0)+20000,40000))))</f>
        <v/>
      </c>
      <c r="Q2092" s="18">
        <f>IF(I2092&lt;=0,IF(H2092&lt;=0,0,IF(H2092&lt;=20000,H2092,IF(H2092&lt;=40000,ROUNDUP(H2092/2,0)+10000,IF(H2092&lt;=80000,ROUNDUP(H2092/4,0)+20000,40000)))),IF(H2092&lt;=0,IF(I2092&lt;=0,0,IF(I2092&lt;=25000,I2092,IF(I2092&lt;=50000,ROUNDUP(I2092/2,0)+12500,IF(I2092&lt;=100000,ROUNDUP(I2092/4,0)+25000,50000)))),MAX(IF(I2092&lt;=0,0,IF(I2092&lt;=25000,I2092,IF(I2092&lt;=50000,ROUNDUP(I2092/2,0)+12500,IF(I2092&lt;=100000,ROUNDUP(I2092/4,0)+25000,50000)))),MIN(IF(H2092&lt;=0,0,IF(H2092&lt;=20000,H2092,IF(H2092&lt;=40000,ROUNDUP(H2092/2,0)+10000,IF(H2092&lt;=80000,ROUNDUP(H2092/4,0)+20000,40000))))+IF(I2092&lt;=0,0,IF(I2092&lt;=25000,I2092,IF(I2092&lt;=50000,ROUNDUP(I2092/2,0)+12500,IF(I2092&lt;=100000,ROUNDUP(I2092/4,0)+25000,50000)))),40000))))</f>
        <v/>
      </c>
      <c r="R2092" s="18">
        <f>MIN(120000,O2092+P2092+Q2092)</f>
        <v/>
      </c>
      <c r="S2092" s="18">
        <f>IF(F2092&lt;=0,IF(E2092&lt;=0,0,IF(E2092&lt;=12000,E2092,IF(E2092&lt;=32000,ROUNDUP(E2092/2,0)+6000,IF(E2092&lt;=56000,ROUNDUP(E2092/4,0)+14000,28000)))),IF(E2092&lt;=0,IF(F2092&lt;=0,0,IF(F2092&lt;=15000,F2092,IF(F2092&lt;=40000,ROUNDUP(F2092/2,0)+7500,IF(F2092&lt;=70000,ROUNDUP(F2092/4,0)+17500,35000)))),MAX(IF(F2092&lt;=0,0,IF(F2092&lt;=15000,F2092,IF(F2092&lt;=40000,ROUNDUP(F2092/2,0)+7500,IF(F2092&lt;=70000,ROUNDUP(F2092/4,0)+17500,35000)))),MIN(IF(E2092&lt;=0,0,IF(E2092&lt;=12000,E2092,IF(E2092&lt;=32000,ROUNDUP(E2092/2,0)+6000,IF(E2092&lt;=56000,ROUNDUP(E2092/4,0)+14000,28000))))+IF(F2092&lt;=0,0,IF(F2092&lt;=15000,F2092,IF(F2092&lt;=40000,ROUNDUP(F2092/2,0)+7500,IF(F2092&lt;=70000,ROUNDUP(F2092/4,0)+17500,35000)))),28000))))</f>
        <v/>
      </c>
      <c r="T2092" s="18">
        <f>IF(G2092&lt;=0,0,IF(G2092&lt;=12000,G2092,IF(G2092&lt;=32000,ROUNDUP(G2092/2,0)+6000,IF(G2092&lt;=56000,ROUNDUP(G2092/4,0)+14000,28000))))</f>
        <v/>
      </c>
      <c r="U2092" s="18">
        <f>IF(I2092&lt;=0,IF(H2092&lt;=0,0,IF(H2092&lt;=12000,H2092,IF(H2092&lt;=32000,ROUNDUP(H2092/2,0)+6000,IF(H2092&lt;=56000,ROUNDUP(H2092/4,0)+14000,28000)))),IF(H2092&lt;=0,IF(I2092&lt;=0,0,IF(I2092&lt;=15000,I2092,IF(I2092&lt;=40000,ROUNDUP(I2092/2,0)+7500,IF(I2092&lt;=70000,ROUNDUP(I2092/4,0)+17500,35000)))),MAX(IF(I2092&lt;=0,0,IF(I2092&lt;=15000,I2092,IF(I2092&lt;=40000,ROUNDUP(I2092/2,0)+7500,IF(I2092&lt;=70000,ROUNDUP(I2092/4,0)+17500,35000)))),MIN(IF(H2092&lt;=0,0,IF(H2092&lt;=12000,H2092,IF(H2092&lt;=32000,ROUNDUP(H2092/2,0)+6000,IF(H2092&lt;=56000,ROUNDUP(H2092/4,0)+14000,28000))))+IF(I2092&lt;=0,0,IF(I2092&lt;=15000,I2092,IF(I2092&lt;=40000,ROUNDUP(I2092/2,0)+7500,IF(I2092&lt;=70000,ROUNDUP(I2092/4,0)+17500,35000)))),28000))))</f>
        <v/>
      </c>
      <c r="V2092" s="18">
        <f>MIN(70000,S2092+T2092+U2092)</f>
        <v/>
      </c>
      <c r="W2092" s="18">
        <f>MAX(0,ROUNDDOWN(M2092-J2092-N2092-K2092-0,-3))</f>
        <v/>
      </c>
      <c r="X2092" s="18">
        <f>MAX(0,ROUNDDOWN(M2092-J2092-N2092-K2092-R2092,-3))</f>
        <v/>
      </c>
      <c r="Y2092" s="18">
        <f>IF(W2092&lt;=0,0,ROUNDDOWN((W2092*LOOKUP(W2092,{0,1950001,3300001,6950001,9000001,18000001,40000001},{0.05,0.1,0.2,0.23,0.33,0.4,0.45})-LOOKUP(W2092,{0,1950001,3300001,6950001,9000001,18000001,40000001},{0,97500,427500,636000,1536000,2796000,4796000}))*1.021,-2))</f>
        <v/>
      </c>
      <c r="Z2092" s="18">
        <f>IF(X2092&lt;=0,0,ROUNDDOWN((X2092*LOOKUP(X2092,{0,1950001,3300001,6950001,9000001,18000001,40000001},{0.05,0.1,0.2,0.23,0.33,0.4,0.45})-LOOKUP(X2092,{0,1950001,3300001,6950001,9000001,18000001,40000001},{0,97500,427500,636000,1536000,2796000,4796000}))*1.021,-2))</f>
        <v/>
      </c>
      <c r="AA2092" s="18">
        <f>MAX(0,ROUNDDOWN(M2092-J2092-430000-L2092-0,-3))</f>
        <v/>
      </c>
      <c r="AB2092" s="18">
        <f>MAX(0,ROUNDDOWN(M2092-J2092-430000-L2092-V2092,-3))</f>
        <v/>
      </c>
      <c r="AC2092" s="18">
        <f>IF(M2092&lt;=450000,0,MAX(0,ROUNDDOWN(AA2092*0.06-MIN(50000,AA2092)*0.03,-2))+MAX(0,ROUNDDOWN(AA2092*0.04-MIN(50000,AA2092)*0.02,-2)))</f>
        <v/>
      </c>
      <c r="AD2092" s="18">
        <f>IF(M2092&lt;=450000,0,MAX(0,ROUNDDOWN(AB2092*0.06-MIN(50000,AB2092)*0.03,-2))+MAX(0,ROUNDDOWN(AB2092*0.04-MIN(50000,AB2092)*0.02,-2)))</f>
        <v/>
      </c>
      <c r="AE2092" s="18">
        <f>Y2092-Z2092</f>
        <v/>
      </c>
      <c r="AF2092" s="18">
        <f>AC2092-AD2092</f>
        <v/>
      </c>
      <c r="AG2092" s="18">
        <f>AE2092+AF2092</f>
        <v/>
      </c>
      <c r="AH2092" s="20">
        <f>IF(W2092&lt;=0,0,LOOKUP(W2092,{0,1950001,3300001,6950001,9000001,18000001,40000001},{0.05,0.1,0.2,0.23,0.33,0.4,0.45}))</f>
        <v/>
      </c>
    </row>
    <row r="2093">
      <c r="A2093" t="inlineStr">
        <is>
          <t>1万円刻み 特例あり一般12万円</t>
        </is>
      </c>
      <c r="B2093" s="18">
        <f>'4_1万円刻み'!$A$671</f>
        <v/>
      </c>
      <c r="C2093" s="19" t="n">
        <v>2026</v>
      </c>
      <c r="D2093" t="inlineStr">
        <is>
          <t>はい</t>
        </is>
      </c>
      <c r="E2093" s="18" t="n">
        <v>120000</v>
      </c>
      <c r="F2093" s="18" t="n">
        <v>0</v>
      </c>
      <c r="G2093" s="18" t="n">
        <v>0</v>
      </c>
      <c r="H2093" s="18" t="n">
        <v>0</v>
      </c>
      <c r="I2093" s="18" t="n">
        <v>0</v>
      </c>
      <c r="J2093" s="18">
        <f>ROUND(MIN(B2093/12,650000)*12*0.0915+MIN(B2093/12,1390000)*12*(0.0504+0)+B2093*0.005,0)</f>
        <v/>
      </c>
      <c r="K2093" s="18" t="n">
        <v>0</v>
      </c>
      <c r="L2093" s="18" t="n">
        <v>0</v>
      </c>
      <c r="M2093" s="18">
        <f>ROUND(IF(C2093&gt;=2026,IF(B2093&lt;741000,0,IF(B2093&lt;2191000,B2093-740000,IF(B2093&lt;2193000,1451000,IF(B2093&lt;2196000,1453000,IF(B2093&lt;2200000,1456000,IF(B2093&lt;3600000,ROUNDDOWN(B2093/4,-3)*2.8-80000,IF(B2093&lt;6600000,ROUNDDOWN(B2093/4,-3)*3.2-440000,IF(B2093&lt;8500000,ROUNDDOWN(B2093*0.9,0)-1100000,B2093-1950000)))))))),IF(B2093&lt;651000,0,IF(B2093&lt;1900000,B2093-650000,IF(B2093&lt;3600000,ROUNDDOWN(B2093/4,-3)*2.8-80000,IF(B2093&lt;6600000,ROUNDDOWN(B2093/4,-3)*3.2-440000,IF(B2093&lt;8500000,ROUNDDOWN(B2093*0.9,0)-1100000,B2093-1950000)))))),0)</f>
        <v/>
      </c>
      <c r="N2093" s="18">
        <f>IF(M2093&gt;23500000,NA(),IF(C2093&gt;=2026,IF(M2093&lt;=4890000,1040000,IF(M2093&lt;=6550000,670000,620000)),IF(M2093&lt;=1320000,950000,IF(M2093&lt;=3360000,880000,IF(M2093&lt;=4890000,680000,IF(M2093&lt;=6550000,630000,580000))))))</f>
        <v/>
      </c>
      <c r="O2093" s="18">
        <f>IF(F2093&lt;=0,IF(AND(D2093="はい",C2093&gt;=2026,C2093&lt;=2027),IF(E2093&lt;=0,0,IF(E2093&lt;=30000,E2093,IF(E2093&lt;=60000,ROUNDUP(E2093/2,0)+15000,IF(E2093&lt;=120000,ROUNDUP(E2093/4,0)+30000,60000)))),IF(E2093&lt;=0,0,IF(E2093&lt;=20000,E2093,IF(E2093&lt;=40000,ROUNDUP(E2093/2,0)+10000,IF(E2093&lt;=80000,ROUNDUP(E2093/4,0)+20000,40000))))),IF(E2093&lt;=0,IF(F2093&lt;=0,0,IF(F2093&lt;=25000,F2093,IF(F2093&lt;=50000,ROUNDUP(F2093/2,0)+12500,IF(F2093&lt;=100000,ROUNDUP(F2093/4,0)+25000,50000)))),MAX(IF(F2093&lt;=0,0,IF(F2093&lt;=25000,F2093,IF(F2093&lt;=50000,ROUNDUP(F2093/2,0)+12500,IF(F2093&lt;=100000,ROUNDUP(F2093/4,0)+25000,50000)))),MIN(IF(AND(D2093="はい",C2093&gt;=2026,C2093&lt;=2027),IF(E2093&lt;=0,0,IF(E2093&lt;=30000,E2093,IF(E2093&lt;=60000,ROUNDUP(E2093/2,0)+15000,IF(E2093&lt;=120000,ROUNDUP(E2093/4,0)+30000,60000)))),IF(E2093&lt;=0,0,IF(E2093&lt;=20000,E2093,IF(E2093&lt;=40000,ROUNDUP(E2093/2,0)+10000,IF(E2093&lt;=80000,ROUNDUP(E2093/4,0)+20000,40000)))))+IF(F2093&lt;=0,0,IF(F2093&lt;=25000,F2093,IF(F2093&lt;=50000,ROUNDUP(F2093/2,0)+12500,IF(F2093&lt;=100000,ROUNDUP(F2093/4,0)+25000,50000)))),IF(AND(D2093="はい",C2093&gt;=2026,C2093&lt;=2027),60000,40000)))))</f>
        <v/>
      </c>
      <c r="P2093" s="18">
        <f>IF(G2093&lt;=0,0,IF(G2093&lt;=20000,G2093,IF(G2093&lt;=40000,ROUNDUP(G2093/2,0)+10000,IF(G2093&lt;=80000,ROUNDUP(G2093/4,0)+20000,40000))))</f>
        <v/>
      </c>
      <c r="Q2093" s="18">
        <f>IF(I2093&lt;=0,IF(H2093&lt;=0,0,IF(H2093&lt;=20000,H2093,IF(H2093&lt;=40000,ROUNDUP(H2093/2,0)+10000,IF(H2093&lt;=80000,ROUNDUP(H2093/4,0)+20000,40000)))),IF(H2093&lt;=0,IF(I2093&lt;=0,0,IF(I2093&lt;=25000,I2093,IF(I2093&lt;=50000,ROUNDUP(I2093/2,0)+12500,IF(I2093&lt;=100000,ROUNDUP(I2093/4,0)+25000,50000)))),MAX(IF(I2093&lt;=0,0,IF(I2093&lt;=25000,I2093,IF(I2093&lt;=50000,ROUNDUP(I2093/2,0)+12500,IF(I2093&lt;=100000,ROUNDUP(I2093/4,0)+25000,50000)))),MIN(IF(H2093&lt;=0,0,IF(H2093&lt;=20000,H2093,IF(H2093&lt;=40000,ROUNDUP(H2093/2,0)+10000,IF(H2093&lt;=80000,ROUNDUP(H2093/4,0)+20000,40000))))+IF(I2093&lt;=0,0,IF(I2093&lt;=25000,I2093,IF(I2093&lt;=50000,ROUNDUP(I2093/2,0)+12500,IF(I2093&lt;=100000,ROUNDUP(I2093/4,0)+25000,50000)))),40000))))</f>
        <v/>
      </c>
      <c r="R2093" s="18">
        <f>MIN(120000,O2093+P2093+Q2093)</f>
        <v/>
      </c>
      <c r="S2093" s="18">
        <f>IF(F2093&lt;=0,IF(E2093&lt;=0,0,IF(E2093&lt;=12000,E2093,IF(E2093&lt;=32000,ROUNDUP(E2093/2,0)+6000,IF(E2093&lt;=56000,ROUNDUP(E2093/4,0)+14000,28000)))),IF(E2093&lt;=0,IF(F2093&lt;=0,0,IF(F2093&lt;=15000,F2093,IF(F2093&lt;=40000,ROUNDUP(F2093/2,0)+7500,IF(F2093&lt;=70000,ROUNDUP(F2093/4,0)+17500,35000)))),MAX(IF(F2093&lt;=0,0,IF(F2093&lt;=15000,F2093,IF(F2093&lt;=40000,ROUNDUP(F2093/2,0)+7500,IF(F2093&lt;=70000,ROUNDUP(F2093/4,0)+17500,35000)))),MIN(IF(E2093&lt;=0,0,IF(E2093&lt;=12000,E2093,IF(E2093&lt;=32000,ROUNDUP(E2093/2,0)+6000,IF(E2093&lt;=56000,ROUNDUP(E2093/4,0)+14000,28000))))+IF(F2093&lt;=0,0,IF(F2093&lt;=15000,F2093,IF(F2093&lt;=40000,ROUNDUP(F2093/2,0)+7500,IF(F2093&lt;=70000,ROUNDUP(F2093/4,0)+17500,35000)))),28000))))</f>
        <v/>
      </c>
      <c r="T2093" s="18">
        <f>IF(G2093&lt;=0,0,IF(G2093&lt;=12000,G2093,IF(G2093&lt;=32000,ROUNDUP(G2093/2,0)+6000,IF(G2093&lt;=56000,ROUNDUP(G2093/4,0)+14000,28000))))</f>
        <v/>
      </c>
      <c r="U2093" s="18">
        <f>IF(I2093&lt;=0,IF(H2093&lt;=0,0,IF(H2093&lt;=12000,H2093,IF(H2093&lt;=32000,ROUNDUP(H2093/2,0)+6000,IF(H2093&lt;=56000,ROUNDUP(H2093/4,0)+14000,28000)))),IF(H2093&lt;=0,IF(I2093&lt;=0,0,IF(I2093&lt;=15000,I2093,IF(I2093&lt;=40000,ROUNDUP(I2093/2,0)+7500,IF(I2093&lt;=70000,ROUNDUP(I2093/4,0)+17500,35000)))),MAX(IF(I2093&lt;=0,0,IF(I2093&lt;=15000,I2093,IF(I2093&lt;=40000,ROUNDUP(I2093/2,0)+7500,IF(I2093&lt;=70000,ROUNDUP(I2093/4,0)+17500,35000)))),MIN(IF(H2093&lt;=0,0,IF(H2093&lt;=12000,H2093,IF(H2093&lt;=32000,ROUNDUP(H2093/2,0)+6000,IF(H2093&lt;=56000,ROUNDUP(H2093/4,0)+14000,28000))))+IF(I2093&lt;=0,0,IF(I2093&lt;=15000,I2093,IF(I2093&lt;=40000,ROUNDUP(I2093/2,0)+7500,IF(I2093&lt;=70000,ROUNDUP(I2093/4,0)+17500,35000)))),28000))))</f>
        <v/>
      </c>
      <c r="V2093" s="18">
        <f>MIN(70000,S2093+T2093+U2093)</f>
        <v/>
      </c>
      <c r="W2093" s="18">
        <f>MAX(0,ROUNDDOWN(M2093-J2093-N2093-K2093-0,-3))</f>
        <v/>
      </c>
      <c r="X2093" s="18">
        <f>MAX(0,ROUNDDOWN(M2093-J2093-N2093-K2093-R2093,-3))</f>
        <v/>
      </c>
      <c r="Y2093" s="18">
        <f>IF(W2093&lt;=0,0,ROUNDDOWN((W2093*LOOKUP(W2093,{0,1950001,3300001,6950001,9000001,18000001,40000001},{0.05,0.1,0.2,0.23,0.33,0.4,0.45})-LOOKUP(W2093,{0,1950001,3300001,6950001,9000001,18000001,40000001},{0,97500,427500,636000,1536000,2796000,4796000}))*1.021,-2))</f>
        <v/>
      </c>
      <c r="Z2093" s="18">
        <f>IF(X2093&lt;=0,0,ROUNDDOWN((X2093*LOOKUP(X2093,{0,1950001,3300001,6950001,9000001,18000001,40000001},{0.05,0.1,0.2,0.23,0.33,0.4,0.45})-LOOKUP(X2093,{0,1950001,3300001,6950001,9000001,18000001,40000001},{0,97500,427500,636000,1536000,2796000,4796000}))*1.021,-2))</f>
        <v/>
      </c>
      <c r="AA2093" s="18">
        <f>MAX(0,ROUNDDOWN(M2093-J2093-430000-L2093-0,-3))</f>
        <v/>
      </c>
      <c r="AB2093" s="18">
        <f>MAX(0,ROUNDDOWN(M2093-J2093-430000-L2093-V2093,-3))</f>
        <v/>
      </c>
      <c r="AC2093" s="18">
        <f>IF(M2093&lt;=450000,0,MAX(0,ROUNDDOWN(AA2093*0.06-MIN(50000,AA2093)*0.03,-2))+MAX(0,ROUNDDOWN(AA2093*0.04-MIN(50000,AA2093)*0.02,-2)))</f>
        <v/>
      </c>
      <c r="AD2093" s="18">
        <f>IF(M2093&lt;=450000,0,MAX(0,ROUNDDOWN(AB2093*0.06-MIN(50000,AB2093)*0.03,-2))+MAX(0,ROUNDDOWN(AB2093*0.04-MIN(50000,AB2093)*0.02,-2)))</f>
        <v/>
      </c>
      <c r="AE2093" s="18">
        <f>Y2093-Z2093</f>
        <v/>
      </c>
      <c r="AF2093" s="18">
        <f>AC2093-AD2093</f>
        <v/>
      </c>
      <c r="AG2093" s="18">
        <f>AE2093+AF2093</f>
        <v/>
      </c>
      <c r="AH2093" s="20">
        <f>IF(W2093&lt;=0,0,LOOKUP(W2093,{0,1950001,3300001,6950001,9000001,18000001,40000001},{0.05,0.1,0.2,0.23,0.33,0.4,0.45}))</f>
        <v/>
      </c>
    </row>
    <row r="2094">
      <c r="A2094" t="inlineStr">
        <is>
          <t>1万円刻み 3区分8万円ずつ</t>
        </is>
      </c>
      <c r="B2094" s="18">
        <f>'4_1万円刻み'!$A$672</f>
        <v/>
      </c>
      <c r="C2094" s="19" t="n">
        <v>2026</v>
      </c>
      <c r="D2094" t="inlineStr">
        <is>
          <t>いいえ</t>
        </is>
      </c>
      <c r="E2094" s="18" t="n">
        <v>80000</v>
      </c>
      <c r="F2094" s="18" t="n">
        <v>0</v>
      </c>
      <c r="G2094" s="18" t="n">
        <v>80000</v>
      </c>
      <c r="H2094" s="18" t="n">
        <v>80000</v>
      </c>
      <c r="I2094" s="18" t="n">
        <v>0</v>
      </c>
      <c r="J2094" s="18">
        <f>ROUND(MIN(B2094/12,650000)*12*0.0915+MIN(B2094/12,1390000)*12*(0.0504+0)+B2094*0.005,0)</f>
        <v/>
      </c>
      <c r="K2094" s="18" t="n">
        <v>0</v>
      </c>
      <c r="L2094" s="18" t="n">
        <v>0</v>
      </c>
      <c r="M2094" s="18">
        <f>ROUND(IF(C2094&gt;=2026,IF(B2094&lt;741000,0,IF(B2094&lt;2191000,B2094-740000,IF(B2094&lt;2193000,1451000,IF(B2094&lt;2196000,1453000,IF(B2094&lt;2200000,1456000,IF(B2094&lt;3600000,ROUNDDOWN(B2094/4,-3)*2.8-80000,IF(B2094&lt;6600000,ROUNDDOWN(B2094/4,-3)*3.2-440000,IF(B2094&lt;8500000,ROUNDDOWN(B2094*0.9,0)-1100000,B2094-1950000)))))))),IF(B2094&lt;651000,0,IF(B2094&lt;1900000,B2094-650000,IF(B2094&lt;3600000,ROUNDDOWN(B2094/4,-3)*2.8-80000,IF(B2094&lt;6600000,ROUNDDOWN(B2094/4,-3)*3.2-440000,IF(B2094&lt;8500000,ROUNDDOWN(B2094*0.9,0)-1100000,B2094-1950000)))))),0)</f>
        <v/>
      </c>
      <c r="N2094" s="18">
        <f>IF(M2094&gt;23500000,NA(),IF(C2094&gt;=2026,IF(M2094&lt;=4890000,1040000,IF(M2094&lt;=6550000,670000,620000)),IF(M2094&lt;=1320000,950000,IF(M2094&lt;=3360000,880000,IF(M2094&lt;=4890000,680000,IF(M2094&lt;=6550000,630000,580000))))))</f>
        <v/>
      </c>
      <c r="O2094" s="18">
        <f>IF(F2094&lt;=0,IF(AND(D2094="はい",C2094&gt;=2026,C2094&lt;=2027),IF(E2094&lt;=0,0,IF(E2094&lt;=30000,E2094,IF(E2094&lt;=60000,ROUNDUP(E2094/2,0)+15000,IF(E2094&lt;=120000,ROUNDUP(E2094/4,0)+30000,60000)))),IF(E2094&lt;=0,0,IF(E2094&lt;=20000,E2094,IF(E2094&lt;=40000,ROUNDUP(E2094/2,0)+10000,IF(E2094&lt;=80000,ROUNDUP(E2094/4,0)+20000,40000))))),IF(E2094&lt;=0,IF(F2094&lt;=0,0,IF(F2094&lt;=25000,F2094,IF(F2094&lt;=50000,ROUNDUP(F2094/2,0)+12500,IF(F2094&lt;=100000,ROUNDUP(F2094/4,0)+25000,50000)))),MAX(IF(F2094&lt;=0,0,IF(F2094&lt;=25000,F2094,IF(F2094&lt;=50000,ROUNDUP(F2094/2,0)+12500,IF(F2094&lt;=100000,ROUNDUP(F2094/4,0)+25000,50000)))),MIN(IF(AND(D2094="はい",C2094&gt;=2026,C2094&lt;=2027),IF(E2094&lt;=0,0,IF(E2094&lt;=30000,E2094,IF(E2094&lt;=60000,ROUNDUP(E2094/2,0)+15000,IF(E2094&lt;=120000,ROUNDUP(E2094/4,0)+30000,60000)))),IF(E2094&lt;=0,0,IF(E2094&lt;=20000,E2094,IF(E2094&lt;=40000,ROUNDUP(E2094/2,0)+10000,IF(E2094&lt;=80000,ROUNDUP(E2094/4,0)+20000,40000)))))+IF(F2094&lt;=0,0,IF(F2094&lt;=25000,F2094,IF(F2094&lt;=50000,ROUNDUP(F2094/2,0)+12500,IF(F2094&lt;=100000,ROUNDUP(F2094/4,0)+25000,50000)))),IF(AND(D2094="はい",C2094&gt;=2026,C2094&lt;=2027),60000,40000)))))</f>
        <v/>
      </c>
      <c r="P2094" s="18">
        <f>IF(G2094&lt;=0,0,IF(G2094&lt;=20000,G2094,IF(G2094&lt;=40000,ROUNDUP(G2094/2,0)+10000,IF(G2094&lt;=80000,ROUNDUP(G2094/4,0)+20000,40000))))</f>
        <v/>
      </c>
      <c r="Q2094" s="18">
        <f>IF(I2094&lt;=0,IF(H2094&lt;=0,0,IF(H2094&lt;=20000,H2094,IF(H2094&lt;=40000,ROUNDUP(H2094/2,0)+10000,IF(H2094&lt;=80000,ROUNDUP(H2094/4,0)+20000,40000)))),IF(H2094&lt;=0,IF(I2094&lt;=0,0,IF(I2094&lt;=25000,I2094,IF(I2094&lt;=50000,ROUNDUP(I2094/2,0)+12500,IF(I2094&lt;=100000,ROUNDUP(I2094/4,0)+25000,50000)))),MAX(IF(I2094&lt;=0,0,IF(I2094&lt;=25000,I2094,IF(I2094&lt;=50000,ROUNDUP(I2094/2,0)+12500,IF(I2094&lt;=100000,ROUNDUP(I2094/4,0)+25000,50000)))),MIN(IF(H2094&lt;=0,0,IF(H2094&lt;=20000,H2094,IF(H2094&lt;=40000,ROUNDUP(H2094/2,0)+10000,IF(H2094&lt;=80000,ROUNDUP(H2094/4,0)+20000,40000))))+IF(I2094&lt;=0,0,IF(I2094&lt;=25000,I2094,IF(I2094&lt;=50000,ROUNDUP(I2094/2,0)+12500,IF(I2094&lt;=100000,ROUNDUP(I2094/4,0)+25000,50000)))),40000))))</f>
        <v/>
      </c>
      <c r="R2094" s="18">
        <f>MIN(120000,O2094+P2094+Q2094)</f>
        <v/>
      </c>
      <c r="S2094" s="18">
        <f>IF(F2094&lt;=0,IF(E2094&lt;=0,0,IF(E2094&lt;=12000,E2094,IF(E2094&lt;=32000,ROUNDUP(E2094/2,0)+6000,IF(E2094&lt;=56000,ROUNDUP(E2094/4,0)+14000,28000)))),IF(E2094&lt;=0,IF(F2094&lt;=0,0,IF(F2094&lt;=15000,F2094,IF(F2094&lt;=40000,ROUNDUP(F2094/2,0)+7500,IF(F2094&lt;=70000,ROUNDUP(F2094/4,0)+17500,35000)))),MAX(IF(F2094&lt;=0,0,IF(F2094&lt;=15000,F2094,IF(F2094&lt;=40000,ROUNDUP(F2094/2,0)+7500,IF(F2094&lt;=70000,ROUNDUP(F2094/4,0)+17500,35000)))),MIN(IF(E2094&lt;=0,0,IF(E2094&lt;=12000,E2094,IF(E2094&lt;=32000,ROUNDUP(E2094/2,0)+6000,IF(E2094&lt;=56000,ROUNDUP(E2094/4,0)+14000,28000))))+IF(F2094&lt;=0,0,IF(F2094&lt;=15000,F2094,IF(F2094&lt;=40000,ROUNDUP(F2094/2,0)+7500,IF(F2094&lt;=70000,ROUNDUP(F2094/4,0)+17500,35000)))),28000))))</f>
        <v/>
      </c>
      <c r="T2094" s="18">
        <f>IF(G2094&lt;=0,0,IF(G2094&lt;=12000,G2094,IF(G2094&lt;=32000,ROUNDUP(G2094/2,0)+6000,IF(G2094&lt;=56000,ROUNDUP(G2094/4,0)+14000,28000))))</f>
        <v/>
      </c>
      <c r="U2094" s="18">
        <f>IF(I2094&lt;=0,IF(H2094&lt;=0,0,IF(H2094&lt;=12000,H2094,IF(H2094&lt;=32000,ROUNDUP(H2094/2,0)+6000,IF(H2094&lt;=56000,ROUNDUP(H2094/4,0)+14000,28000)))),IF(H2094&lt;=0,IF(I2094&lt;=0,0,IF(I2094&lt;=15000,I2094,IF(I2094&lt;=40000,ROUNDUP(I2094/2,0)+7500,IF(I2094&lt;=70000,ROUNDUP(I2094/4,0)+17500,35000)))),MAX(IF(I2094&lt;=0,0,IF(I2094&lt;=15000,I2094,IF(I2094&lt;=40000,ROUNDUP(I2094/2,0)+7500,IF(I2094&lt;=70000,ROUNDUP(I2094/4,0)+17500,35000)))),MIN(IF(H2094&lt;=0,0,IF(H2094&lt;=12000,H2094,IF(H2094&lt;=32000,ROUNDUP(H2094/2,0)+6000,IF(H2094&lt;=56000,ROUNDUP(H2094/4,0)+14000,28000))))+IF(I2094&lt;=0,0,IF(I2094&lt;=15000,I2094,IF(I2094&lt;=40000,ROUNDUP(I2094/2,0)+7500,IF(I2094&lt;=70000,ROUNDUP(I2094/4,0)+17500,35000)))),28000))))</f>
        <v/>
      </c>
      <c r="V2094" s="18">
        <f>MIN(70000,S2094+T2094+U2094)</f>
        <v/>
      </c>
      <c r="W2094" s="18">
        <f>MAX(0,ROUNDDOWN(M2094-J2094-N2094-K2094-0,-3))</f>
        <v/>
      </c>
      <c r="X2094" s="18">
        <f>MAX(0,ROUNDDOWN(M2094-J2094-N2094-K2094-R2094,-3))</f>
        <v/>
      </c>
      <c r="Y2094" s="18">
        <f>IF(W2094&lt;=0,0,ROUNDDOWN((W2094*LOOKUP(W2094,{0,1950001,3300001,6950001,9000001,18000001,40000001},{0.05,0.1,0.2,0.23,0.33,0.4,0.45})-LOOKUP(W2094,{0,1950001,3300001,6950001,9000001,18000001,40000001},{0,97500,427500,636000,1536000,2796000,4796000}))*1.021,-2))</f>
        <v/>
      </c>
      <c r="Z2094" s="18">
        <f>IF(X2094&lt;=0,0,ROUNDDOWN((X2094*LOOKUP(X2094,{0,1950001,3300001,6950001,9000001,18000001,40000001},{0.05,0.1,0.2,0.23,0.33,0.4,0.45})-LOOKUP(X2094,{0,1950001,3300001,6950001,9000001,18000001,40000001},{0,97500,427500,636000,1536000,2796000,4796000}))*1.021,-2))</f>
        <v/>
      </c>
      <c r="AA2094" s="18">
        <f>MAX(0,ROUNDDOWN(M2094-J2094-430000-L2094-0,-3))</f>
        <v/>
      </c>
      <c r="AB2094" s="18">
        <f>MAX(0,ROUNDDOWN(M2094-J2094-430000-L2094-V2094,-3))</f>
        <v/>
      </c>
      <c r="AC2094" s="18">
        <f>IF(M2094&lt;=450000,0,MAX(0,ROUNDDOWN(AA2094*0.06-MIN(50000,AA2094)*0.03,-2))+MAX(0,ROUNDDOWN(AA2094*0.04-MIN(50000,AA2094)*0.02,-2)))</f>
        <v/>
      </c>
      <c r="AD2094" s="18">
        <f>IF(M2094&lt;=450000,0,MAX(0,ROUNDDOWN(AB2094*0.06-MIN(50000,AB2094)*0.03,-2))+MAX(0,ROUNDDOWN(AB2094*0.04-MIN(50000,AB2094)*0.02,-2)))</f>
        <v/>
      </c>
      <c r="AE2094" s="18">
        <f>Y2094-Z2094</f>
        <v/>
      </c>
      <c r="AF2094" s="18">
        <f>AC2094-AD2094</f>
        <v/>
      </c>
      <c r="AG2094" s="18">
        <f>AE2094+AF2094</f>
        <v/>
      </c>
      <c r="AH2094" s="20">
        <f>IF(W2094&lt;=0,0,LOOKUP(W2094,{0,1950001,3300001,6950001,9000001,18000001,40000001},{0.05,0.1,0.2,0.23,0.33,0.4,0.45}))</f>
        <v/>
      </c>
    </row>
    <row r="2095">
      <c r="A2095" t="inlineStr">
        <is>
          <t>1万円刻み 一般8万円</t>
        </is>
      </c>
      <c r="B2095" s="18">
        <f>'4_1万円刻み'!$A$672</f>
        <v/>
      </c>
      <c r="C2095" s="19" t="n">
        <v>2026</v>
      </c>
      <c r="D2095" t="inlineStr">
        <is>
          <t>いいえ</t>
        </is>
      </c>
      <c r="E2095" s="18" t="n">
        <v>80000</v>
      </c>
      <c r="F2095" s="18" t="n">
        <v>0</v>
      </c>
      <c r="G2095" s="18" t="n">
        <v>0</v>
      </c>
      <c r="H2095" s="18" t="n">
        <v>0</v>
      </c>
      <c r="I2095" s="18" t="n">
        <v>0</v>
      </c>
      <c r="J2095" s="18">
        <f>ROUND(MIN(B2095/12,650000)*12*0.0915+MIN(B2095/12,1390000)*12*(0.0504+0)+B2095*0.005,0)</f>
        <v/>
      </c>
      <c r="K2095" s="18" t="n">
        <v>0</v>
      </c>
      <c r="L2095" s="18" t="n">
        <v>0</v>
      </c>
      <c r="M2095" s="18">
        <f>ROUND(IF(C2095&gt;=2026,IF(B2095&lt;741000,0,IF(B2095&lt;2191000,B2095-740000,IF(B2095&lt;2193000,1451000,IF(B2095&lt;2196000,1453000,IF(B2095&lt;2200000,1456000,IF(B2095&lt;3600000,ROUNDDOWN(B2095/4,-3)*2.8-80000,IF(B2095&lt;6600000,ROUNDDOWN(B2095/4,-3)*3.2-440000,IF(B2095&lt;8500000,ROUNDDOWN(B2095*0.9,0)-1100000,B2095-1950000)))))))),IF(B2095&lt;651000,0,IF(B2095&lt;1900000,B2095-650000,IF(B2095&lt;3600000,ROUNDDOWN(B2095/4,-3)*2.8-80000,IF(B2095&lt;6600000,ROUNDDOWN(B2095/4,-3)*3.2-440000,IF(B2095&lt;8500000,ROUNDDOWN(B2095*0.9,0)-1100000,B2095-1950000)))))),0)</f>
        <v/>
      </c>
      <c r="N2095" s="18">
        <f>IF(M2095&gt;23500000,NA(),IF(C2095&gt;=2026,IF(M2095&lt;=4890000,1040000,IF(M2095&lt;=6550000,670000,620000)),IF(M2095&lt;=1320000,950000,IF(M2095&lt;=3360000,880000,IF(M2095&lt;=4890000,680000,IF(M2095&lt;=6550000,630000,580000))))))</f>
        <v/>
      </c>
      <c r="O2095" s="18">
        <f>IF(F2095&lt;=0,IF(AND(D2095="はい",C2095&gt;=2026,C2095&lt;=2027),IF(E2095&lt;=0,0,IF(E2095&lt;=30000,E2095,IF(E2095&lt;=60000,ROUNDUP(E2095/2,0)+15000,IF(E2095&lt;=120000,ROUNDUP(E2095/4,0)+30000,60000)))),IF(E2095&lt;=0,0,IF(E2095&lt;=20000,E2095,IF(E2095&lt;=40000,ROUNDUP(E2095/2,0)+10000,IF(E2095&lt;=80000,ROUNDUP(E2095/4,0)+20000,40000))))),IF(E2095&lt;=0,IF(F2095&lt;=0,0,IF(F2095&lt;=25000,F2095,IF(F2095&lt;=50000,ROUNDUP(F2095/2,0)+12500,IF(F2095&lt;=100000,ROUNDUP(F2095/4,0)+25000,50000)))),MAX(IF(F2095&lt;=0,0,IF(F2095&lt;=25000,F2095,IF(F2095&lt;=50000,ROUNDUP(F2095/2,0)+12500,IF(F2095&lt;=100000,ROUNDUP(F2095/4,0)+25000,50000)))),MIN(IF(AND(D2095="はい",C2095&gt;=2026,C2095&lt;=2027),IF(E2095&lt;=0,0,IF(E2095&lt;=30000,E2095,IF(E2095&lt;=60000,ROUNDUP(E2095/2,0)+15000,IF(E2095&lt;=120000,ROUNDUP(E2095/4,0)+30000,60000)))),IF(E2095&lt;=0,0,IF(E2095&lt;=20000,E2095,IF(E2095&lt;=40000,ROUNDUP(E2095/2,0)+10000,IF(E2095&lt;=80000,ROUNDUP(E2095/4,0)+20000,40000)))))+IF(F2095&lt;=0,0,IF(F2095&lt;=25000,F2095,IF(F2095&lt;=50000,ROUNDUP(F2095/2,0)+12500,IF(F2095&lt;=100000,ROUNDUP(F2095/4,0)+25000,50000)))),IF(AND(D2095="はい",C2095&gt;=2026,C2095&lt;=2027),60000,40000)))))</f>
        <v/>
      </c>
      <c r="P2095" s="18">
        <f>IF(G2095&lt;=0,0,IF(G2095&lt;=20000,G2095,IF(G2095&lt;=40000,ROUNDUP(G2095/2,0)+10000,IF(G2095&lt;=80000,ROUNDUP(G2095/4,0)+20000,40000))))</f>
        <v/>
      </c>
      <c r="Q2095" s="18">
        <f>IF(I2095&lt;=0,IF(H2095&lt;=0,0,IF(H2095&lt;=20000,H2095,IF(H2095&lt;=40000,ROUNDUP(H2095/2,0)+10000,IF(H2095&lt;=80000,ROUNDUP(H2095/4,0)+20000,40000)))),IF(H2095&lt;=0,IF(I2095&lt;=0,0,IF(I2095&lt;=25000,I2095,IF(I2095&lt;=50000,ROUNDUP(I2095/2,0)+12500,IF(I2095&lt;=100000,ROUNDUP(I2095/4,0)+25000,50000)))),MAX(IF(I2095&lt;=0,0,IF(I2095&lt;=25000,I2095,IF(I2095&lt;=50000,ROUNDUP(I2095/2,0)+12500,IF(I2095&lt;=100000,ROUNDUP(I2095/4,0)+25000,50000)))),MIN(IF(H2095&lt;=0,0,IF(H2095&lt;=20000,H2095,IF(H2095&lt;=40000,ROUNDUP(H2095/2,0)+10000,IF(H2095&lt;=80000,ROUNDUP(H2095/4,0)+20000,40000))))+IF(I2095&lt;=0,0,IF(I2095&lt;=25000,I2095,IF(I2095&lt;=50000,ROUNDUP(I2095/2,0)+12500,IF(I2095&lt;=100000,ROUNDUP(I2095/4,0)+25000,50000)))),40000))))</f>
        <v/>
      </c>
      <c r="R2095" s="18">
        <f>MIN(120000,O2095+P2095+Q2095)</f>
        <v/>
      </c>
      <c r="S2095" s="18">
        <f>IF(F2095&lt;=0,IF(E2095&lt;=0,0,IF(E2095&lt;=12000,E2095,IF(E2095&lt;=32000,ROUNDUP(E2095/2,0)+6000,IF(E2095&lt;=56000,ROUNDUP(E2095/4,0)+14000,28000)))),IF(E2095&lt;=0,IF(F2095&lt;=0,0,IF(F2095&lt;=15000,F2095,IF(F2095&lt;=40000,ROUNDUP(F2095/2,0)+7500,IF(F2095&lt;=70000,ROUNDUP(F2095/4,0)+17500,35000)))),MAX(IF(F2095&lt;=0,0,IF(F2095&lt;=15000,F2095,IF(F2095&lt;=40000,ROUNDUP(F2095/2,0)+7500,IF(F2095&lt;=70000,ROUNDUP(F2095/4,0)+17500,35000)))),MIN(IF(E2095&lt;=0,0,IF(E2095&lt;=12000,E2095,IF(E2095&lt;=32000,ROUNDUP(E2095/2,0)+6000,IF(E2095&lt;=56000,ROUNDUP(E2095/4,0)+14000,28000))))+IF(F2095&lt;=0,0,IF(F2095&lt;=15000,F2095,IF(F2095&lt;=40000,ROUNDUP(F2095/2,0)+7500,IF(F2095&lt;=70000,ROUNDUP(F2095/4,0)+17500,35000)))),28000))))</f>
        <v/>
      </c>
      <c r="T2095" s="18">
        <f>IF(G2095&lt;=0,0,IF(G2095&lt;=12000,G2095,IF(G2095&lt;=32000,ROUNDUP(G2095/2,0)+6000,IF(G2095&lt;=56000,ROUNDUP(G2095/4,0)+14000,28000))))</f>
        <v/>
      </c>
      <c r="U2095" s="18">
        <f>IF(I2095&lt;=0,IF(H2095&lt;=0,0,IF(H2095&lt;=12000,H2095,IF(H2095&lt;=32000,ROUNDUP(H2095/2,0)+6000,IF(H2095&lt;=56000,ROUNDUP(H2095/4,0)+14000,28000)))),IF(H2095&lt;=0,IF(I2095&lt;=0,0,IF(I2095&lt;=15000,I2095,IF(I2095&lt;=40000,ROUNDUP(I2095/2,0)+7500,IF(I2095&lt;=70000,ROUNDUP(I2095/4,0)+17500,35000)))),MAX(IF(I2095&lt;=0,0,IF(I2095&lt;=15000,I2095,IF(I2095&lt;=40000,ROUNDUP(I2095/2,0)+7500,IF(I2095&lt;=70000,ROUNDUP(I2095/4,0)+17500,35000)))),MIN(IF(H2095&lt;=0,0,IF(H2095&lt;=12000,H2095,IF(H2095&lt;=32000,ROUNDUP(H2095/2,0)+6000,IF(H2095&lt;=56000,ROUNDUP(H2095/4,0)+14000,28000))))+IF(I2095&lt;=0,0,IF(I2095&lt;=15000,I2095,IF(I2095&lt;=40000,ROUNDUP(I2095/2,0)+7500,IF(I2095&lt;=70000,ROUNDUP(I2095/4,0)+17500,35000)))),28000))))</f>
        <v/>
      </c>
      <c r="V2095" s="18">
        <f>MIN(70000,S2095+T2095+U2095)</f>
        <v/>
      </c>
      <c r="W2095" s="18">
        <f>MAX(0,ROUNDDOWN(M2095-J2095-N2095-K2095-0,-3))</f>
        <v/>
      </c>
      <c r="X2095" s="18">
        <f>MAX(0,ROUNDDOWN(M2095-J2095-N2095-K2095-R2095,-3))</f>
        <v/>
      </c>
      <c r="Y2095" s="18">
        <f>IF(W2095&lt;=0,0,ROUNDDOWN((W2095*LOOKUP(W2095,{0,1950001,3300001,6950001,9000001,18000001,40000001},{0.05,0.1,0.2,0.23,0.33,0.4,0.45})-LOOKUP(W2095,{0,1950001,3300001,6950001,9000001,18000001,40000001},{0,97500,427500,636000,1536000,2796000,4796000}))*1.021,-2))</f>
        <v/>
      </c>
      <c r="Z2095" s="18">
        <f>IF(X2095&lt;=0,0,ROUNDDOWN((X2095*LOOKUP(X2095,{0,1950001,3300001,6950001,9000001,18000001,40000001},{0.05,0.1,0.2,0.23,0.33,0.4,0.45})-LOOKUP(X2095,{0,1950001,3300001,6950001,9000001,18000001,40000001},{0,97500,427500,636000,1536000,2796000,4796000}))*1.021,-2))</f>
        <v/>
      </c>
      <c r="AA2095" s="18">
        <f>MAX(0,ROUNDDOWN(M2095-J2095-430000-L2095-0,-3))</f>
        <v/>
      </c>
      <c r="AB2095" s="18">
        <f>MAX(0,ROUNDDOWN(M2095-J2095-430000-L2095-V2095,-3))</f>
        <v/>
      </c>
      <c r="AC2095" s="18">
        <f>IF(M2095&lt;=450000,0,MAX(0,ROUNDDOWN(AA2095*0.06-MIN(50000,AA2095)*0.03,-2))+MAX(0,ROUNDDOWN(AA2095*0.04-MIN(50000,AA2095)*0.02,-2)))</f>
        <v/>
      </c>
      <c r="AD2095" s="18">
        <f>IF(M2095&lt;=450000,0,MAX(0,ROUNDDOWN(AB2095*0.06-MIN(50000,AB2095)*0.03,-2))+MAX(0,ROUNDDOWN(AB2095*0.04-MIN(50000,AB2095)*0.02,-2)))</f>
        <v/>
      </c>
      <c r="AE2095" s="18">
        <f>Y2095-Z2095</f>
        <v/>
      </c>
      <c r="AF2095" s="18">
        <f>AC2095-AD2095</f>
        <v/>
      </c>
      <c r="AG2095" s="18">
        <f>AE2095+AF2095</f>
        <v/>
      </c>
      <c r="AH2095" s="20">
        <f>IF(W2095&lt;=0,0,LOOKUP(W2095,{0,1950001,3300001,6950001,9000001,18000001,40000001},{0.05,0.1,0.2,0.23,0.33,0.4,0.45}))</f>
        <v/>
      </c>
    </row>
    <row r="2096">
      <c r="A2096" t="inlineStr">
        <is>
          <t>1万円刻み 特例あり一般12万円</t>
        </is>
      </c>
      <c r="B2096" s="18">
        <f>'4_1万円刻み'!$A$672</f>
        <v/>
      </c>
      <c r="C2096" s="19" t="n">
        <v>2026</v>
      </c>
      <c r="D2096" t="inlineStr">
        <is>
          <t>はい</t>
        </is>
      </c>
      <c r="E2096" s="18" t="n">
        <v>120000</v>
      </c>
      <c r="F2096" s="18" t="n">
        <v>0</v>
      </c>
      <c r="G2096" s="18" t="n">
        <v>0</v>
      </c>
      <c r="H2096" s="18" t="n">
        <v>0</v>
      </c>
      <c r="I2096" s="18" t="n">
        <v>0</v>
      </c>
      <c r="J2096" s="18">
        <f>ROUND(MIN(B2096/12,650000)*12*0.0915+MIN(B2096/12,1390000)*12*(0.0504+0)+B2096*0.005,0)</f>
        <v/>
      </c>
      <c r="K2096" s="18" t="n">
        <v>0</v>
      </c>
      <c r="L2096" s="18" t="n">
        <v>0</v>
      </c>
      <c r="M2096" s="18">
        <f>ROUND(IF(C2096&gt;=2026,IF(B2096&lt;741000,0,IF(B2096&lt;2191000,B2096-740000,IF(B2096&lt;2193000,1451000,IF(B2096&lt;2196000,1453000,IF(B2096&lt;2200000,1456000,IF(B2096&lt;3600000,ROUNDDOWN(B2096/4,-3)*2.8-80000,IF(B2096&lt;6600000,ROUNDDOWN(B2096/4,-3)*3.2-440000,IF(B2096&lt;8500000,ROUNDDOWN(B2096*0.9,0)-1100000,B2096-1950000)))))))),IF(B2096&lt;651000,0,IF(B2096&lt;1900000,B2096-650000,IF(B2096&lt;3600000,ROUNDDOWN(B2096/4,-3)*2.8-80000,IF(B2096&lt;6600000,ROUNDDOWN(B2096/4,-3)*3.2-440000,IF(B2096&lt;8500000,ROUNDDOWN(B2096*0.9,0)-1100000,B2096-1950000)))))),0)</f>
        <v/>
      </c>
      <c r="N2096" s="18">
        <f>IF(M2096&gt;23500000,NA(),IF(C2096&gt;=2026,IF(M2096&lt;=4890000,1040000,IF(M2096&lt;=6550000,670000,620000)),IF(M2096&lt;=1320000,950000,IF(M2096&lt;=3360000,880000,IF(M2096&lt;=4890000,680000,IF(M2096&lt;=6550000,630000,580000))))))</f>
        <v/>
      </c>
      <c r="O2096" s="18">
        <f>IF(F2096&lt;=0,IF(AND(D2096="はい",C2096&gt;=2026,C2096&lt;=2027),IF(E2096&lt;=0,0,IF(E2096&lt;=30000,E2096,IF(E2096&lt;=60000,ROUNDUP(E2096/2,0)+15000,IF(E2096&lt;=120000,ROUNDUP(E2096/4,0)+30000,60000)))),IF(E2096&lt;=0,0,IF(E2096&lt;=20000,E2096,IF(E2096&lt;=40000,ROUNDUP(E2096/2,0)+10000,IF(E2096&lt;=80000,ROUNDUP(E2096/4,0)+20000,40000))))),IF(E2096&lt;=0,IF(F2096&lt;=0,0,IF(F2096&lt;=25000,F2096,IF(F2096&lt;=50000,ROUNDUP(F2096/2,0)+12500,IF(F2096&lt;=100000,ROUNDUP(F2096/4,0)+25000,50000)))),MAX(IF(F2096&lt;=0,0,IF(F2096&lt;=25000,F2096,IF(F2096&lt;=50000,ROUNDUP(F2096/2,0)+12500,IF(F2096&lt;=100000,ROUNDUP(F2096/4,0)+25000,50000)))),MIN(IF(AND(D2096="はい",C2096&gt;=2026,C2096&lt;=2027),IF(E2096&lt;=0,0,IF(E2096&lt;=30000,E2096,IF(E2096&lt;=60000,ROUNDUP(E2096/2,0)+15000,IF(E2096&lt;=120000,ROUNDUP(E2096/4,0)+30000,60000)))),IF(E2096&lt;=0,0,IF(E2096&lt;=20000,E2096,IF(E2096&lt;=40000,ROUNDUP(E2096/2,0)+10000,IF(E2096&lt;=80000,ROUNDUP(E2096/4,0)+20000,40000)))))+IF(F2096&lt;=0,0,IF(F2096&lt;=25000,F2096,IF(F2096&lt;=50000,ROUNDUP(F2096/2,0)+12500,IF(F2096&lt;=100000,ROUNDUP(F2096/4,0)+25000,50000)))),IF(AND(D2096="はい",C2096&gt;=2026,C2096&lt;=2027),60000,40000)))))</f>
        <v/>
      </c>
      <c r="P2096" s="18">
        <f>IF(G2096&lt;=0,0,IF(G2096&lt;=20000,G2096,IF(G2096&lt;=40000,ROUNDUP(G2096/2,0)+10000,IF(G2096&lt;=80000,ROUNDUP(G2096/4,0)+20000,40000))))</f>
        <v/>
      </c>
      <c r="Q2096" s="18">
        <f>IF(I2096&lt;=0,IF(H2096&lt;=0,0,IF(H2096&lt;=20000,H2096,IF(H2096&lt;=40000,ROUNDUP(H2096/2,0)+10000,IF(H2096&lt;=80000,ROUNDUP(H2096/4,0)+20000,40000)))),IF(H2096&lt;=0,IF(I2096&lt;=0,0,IF(I2096&lt;=25000,I2096,IF(I2096&lt;=50000,ROUNDUP(I2096/2,0)+12500,IF(I2096&lt;=100000,ROUNDUP(I2096/4,0)+25000,50000)))),MAX(IF(I2096&lt;=0,0,IF(I2096&lt;=25000,I2096,IF(I2096&lt;=50000,ROUNDUP(I2096/2,0)+12500,IF(I2096&lt;=100000,ROUNDUP(I2096/4,0)+25000,50000)))),MIN(IF(H2096&lt;=0,0,IF(H2096&lt;=20000,H2096,IF(H2096&lt;=40000,ROUNDUP(H2096/2,0)+10000,IF(H2096&lt;=80000,ROUNDUP(H2096/4,0)+20000,40000))))+IF(I2096&lt;=0,0,IF(I2096&lt;=25000,I2096,IF(I2096&lt;=50000,ROUNDUP(I2096/2,0)+12500,IF(I2096&lt;=100000,ROUNDUP(I2096/4,0)+25000,50000)))),40000))))</f>
        <v/>
      </c>
      <c r="R2096" s="18">
        <f>MIN(120000,O2096+P2096+Q2096)</f>
        <v/>
      </c>
      <c r="S2096" s="18">
        <f>IF(F2096&lt;=0,IF(E2096&lt;=0,0,IF(E2096&lt;=12000,E2096,IF(E2096&lt;=32000,ROUNDUP(E2096/2,0)+6000,IF(E2096&lt;=56000,ROUNDUP(E2096/4,0)+14000,28000)))),IF(E2096&lt;=0,IF(F2096&lt;=0,0,IF(F2096&lt;=15000,F2096,IF(F2096&lt;=40000,ROUNDUP(F2096/2,0)+7500,IF(F2096&lt;=70000,ROUNDUP(F2096/4,0)+17500,35000)))),MAX(IF(F2096&lt;=0,0,IF(F2096&lt;=15000,F2096,IF(F2096&lt;=40000,ROUNDUP(F2096/2,0)+7500,IF(F2096&lt;=70000,ROUNDUP(F2096/4,0)+17500,35000)))),MIN(IF(E2096&lt;=0,0,IF(E2096&lt;=12000,E2096,IF(E2096&lt;=32000,ROUNDUP(E2096/2,0)+6000,IF(E2096&lt;=56000,ROUNDUP(E2096/4,0)+14000,28000))))+IF(F2096&lt;=0,0,IF(F2096&lt;=15000,F2096,IF(F2096&lt;=40000,ROUNDUP(F2096/2,0)+7500,IF(F2096&lt;=70000,ROUNDUP(F2096/4,0)+17500,35000)))),28000))))</f>
        <v/>
      </c>
      <c r="T2096" s="18">
        <f>IF(G2096&lt;=0,0,IF(G2096&lt;=12000,G2096,IF(G2096&lt;=32000,ROUNDUP(G2096/2,0)+6000,IF(G2096&lt;=56000,ROUNDUP(G2096/4,0)+14000,28000))))</f>
        <v/>
      </c>
      <c r="U2096" s="18">
        <f>IF(I2096&lt;=0,IF(H2096&lt;=0,0,IF(H2096&lt;=12000,H2096,IF(H2096&lt;=32000,ROUNDUP(H2096/2,0)+6000,IF(H2096&lt;=56000,ROUNDUP(H2096/4,0)+14000,28000)))),IF(H2096&lt;=0,IF(I2096&lt;=0,0,IF(I2096&lt;=15000,I2096,IF(I2096&lt;=40000,ROUNDUP(I2096/2,0)+7500,IF(I2096&lt;=70000,ROUNDUP(I2096/4,0)+17500,35000)))),MAX(IF(I2096&lt;=0,0,IF(I2096&lt;=15000,I2096,IF(I2096&lt;=40000,ROUNDUP(I2096/2,0)+7500,IF(I2096&lt;=70000,ROUNDUP(I2096/4,0)+17500,35000)))),MIN(IF(H2096&lt;=0,0,IF(H2096&lt;=12000,H2096,IF(H2096&lt;=32000,ROUNDUP(H2096/2,0)+6000,IF(H2096&lt;=56000,ROUNDUP(H2096/4,0)+14000,28000))))+IF(I2096&lt;=0,0,IF(I2096&lt;=15000,I2096,IF(I2096&lt;=40000,ROUNDUP(I2096/2,0)+7500,IF(I2096&lt;=70000,ROUNDUP(I2096/4,0)+17500,35000)))),28000))))</f>
        <v/>
      </c>
      <c r="V2096" s="18">
        <f>MIN(70000,S2096+T2096+U2096)</f>
        <v/>
      </c>
      <c r="W2096" s="18">
        <f>MAX(0,ROUNDDOWN(M2096-J2096-N2096-K2096-0,-3))</f>
        <v/>
      </c>
      <c r="X2096" s="18">
        <f>MAX(0,ROUNDDOWN(M2096-J2096-N2096-K2096-R2096,-3))</f>
        <v/>
      </c>
      <c r="Y2096" s="18">
        <f>IF(W2096&lt;=0,0,ROUNDDOWN((W2096*LOOKUP(W2096,{0,1950001,3300001,6950001,9000001,18000001,40000001},{0.05,0.1,0.2,0.23,0.33,0.4,0.45})-LOOKUP(W2096,{0,1950001,3300001,6950001,9000001,18000001,40000001},{0,97500,427500,636000,1536000,2796000,4796000}))*1.021,-2))</f>
        <v/>
      </c>
      <c r="Z2096" s="18">
        <f>IF(X2096&lt;=0,0,ROUNDDOWN((X2096*LOOKUP(X2096,{0,1950001,3300001,6950001,9000001,18000001,40000001},{0.05,0.1,0.2,0.23,0.33,0.4,0.45})-LOOKUP(X2096,{0,1950001,3300001,6950001,9000001,18000001,40000001},{0,97500,427500,636000,1536000,2796000,4796000}))*1.021,-2))</f>
        <v/>
      </c>
      <c r="AA2096" s="18">
        <f>MAX(0,ROUNDDOWN(M2096-J2096-430000-L2096-0,-3))</f>
        <v/>
      </c>
      <c r="AB2096" s="18">
        <f>MAX(0,ROUNDDOWN(M2096-J2096-430000-L2096-V2096,-3))</f>
        <v/>
      </c>
      <c r="AC2096" s="18">
        <f>IF(M2096&lt;=450000,0,MAX(0,ROUNDDOWN(AA2096*0.06-MIN(50000,AA2096)*0.03,-2))+MAX(0,ROUNDDOWN(AA2096*0.04-MIN(50000,AA2096)*0.02,-2)))</f>
        <v/>
      </c>
      <c r="AD2096" s="18">
        <f>IF(M2096&lt;=450000,0,MAX(0,ROUNDDOWN(AB2096*0.06-MIN(50000,AB2096)*0.03,-2))+MAX(0,ROUNDDOWN(AB2096*0.04-MIN(50000,AB2096)*0.02,-2)))</f>
        <v/>
      </c>
      <c r="AE2096" s="18">
        <f>Y2096-Z2096</f>
        <v/>
      </c>
      <c r="AF2096" s="18">
        <f>AC2096-AD2096</f>
        <v/>
      </c>
      <c r="AG2096" s="18">
        <f>AE2096+AF2096</f>
        <v/>
      </c>
      <c r="AH2096" s="20">
        <f>IF(W2096&lt;=0,0,LOOKUP(W2096,{0,1950001,3300001,6950001,9000001,18000001,40000001},{0.05,0.1,0.2,0.23,0.33,0.4,0.45}))</f>
        <v/>
      </c>
    </row>
    <row r="2097">
      <c r="A2097" t="inlineStr">
        <is>
          <t>1万円刻み 3区分8万円ずつ</t>
        </is>
      </c>
      <c r="B2097" s="18">
        <f>'4_1万円刻み'!$A$673</f>
        <v/>
      </c>
      <c r="C2097" s="19" t="n">
        <v>2026</v>
      </c>
      <c r="D2097" t="inlineStr">
        <is>
          <t>いいえ</t>
        </is>
      </c>
      <c r="E2097" s="18" t="n">
        <v>80000</v>
      </c>
      <c r="F2097" s="18" t="n">
        <v>0</v>
      </c>
      <c r="G2097" s="18" t="n">
        <v>80000</v>
      </c>
      <c r="H2097" s="18" t="n">
        <v>80000</v>
      </c>
      <c r="I2097" s="18" t="n">
        <v>0</v>
      </c>
      <c r="J2097" s="18">
        <f>ROUND(MIN(B2097/12,650000)*12*0.0915+MIN(B2097/12,1390000)*12*(0.0504+0)+B2097*0.005,0)</f>
        <v/>
      </c>
      <c r="K2097" s="18" t="n">
        <v>0</v>
      </c>
      <c r="L2097" s="18" t="n">
        <v>0</v>
      </c>
      <c r="M2097" s="18">
        <f>ROUND(IF(C2097&gt;=2026,IF(B2097&lt;741000,0,IF(B2097&lt;2191000,B2097-740000,IF(B2097&lt;2193000,1451000,IF(B2097&lt;2196000,1453000,IF(B2097&lt;2200000,1456000,IF(B2097&lt;3600000,ROUNDDOWN(B2097/4,-3)*2.8-80000,IF(B2097&lt;6600000,ROUNDDOWN(B2097/4,-3)*3.2-440000,IF(B2097&lt;8500000,ROUNDDOWN(B2097*0.9,0)-1100000,B2097-1950000)))))))),IF(B2097&lt;651000,0,IF(B2097&lt;1900000,B2097-650000,IF(B2097&lt;3600000,ROUNDDOWN(B2097/4,-3)*2.8-80000,IF(B2097&lt;6600000,ROUNDDOWN(B2097/4,-3)*3.2-440000,IF(B2097&lt;8500000,ROUNDDOWN(B2097*0.9,0)-1100000,B2097-1950000)))))),0)</f>
        <v/>
      </c>
      <c r="N2097" s="18">
        <f>IF(M2097&gt;23500000,NA(),IF(C2097&gt;=2026,IF(M2097&lt;=4890000,1040000,IF(M2097&lt;=6550000,670000,620000)),IF(M2097&lt;=1320000,950000,IF(M2097&lt;=3360000,880000,IF(M2097&lt;=4890000,680000,IF(M2097&lt;=6550000,630000,580000))))))</f>
        <v/>
      </c>
      <c r="O2097" s="18">
        <f>IF(F2097&lt;=0,IF(AND(D2097="はい",C2097&gt;=2026,C2097&lt;=2027),IF(E2097&lt;=0,0,IF(E2097&lt;=30000,E2097,IF(E2097&lt;=60000,ROUNDUP(E2097/2,0)+15000,IF(E2097&lt;=120000,ROUNDUP(E2097/4,0)+30000,60000)))),IF(E2097&lt;=0,0,IF(E2097&lt;=20000,E2097,IF(E2097&lt;=40000,ROUNDUP(E2097/2,0)+10000,IF(E2097&lt;=80000,ROUNDUP(E2097/4,0)+20000,40000))))),IF(E2097&lt;=0,IF(F2097&lt;=0,0,IF(F2097&lt;=25000,F2097,IF(F2097&lt;=50000,ROUNDUP(F2097/2,0)+12500,IF(F2097&lt;=100000,ROUNDUP(F2097/4,0)+25000,50000)))),MAX(IF(F2097&lt;=0,0,IF(F2097&lt;=25000,F2097,IF(F2097&lt;=50000,ROUNDUP(F2097/2,0)+12500,IF(F2097&lt;=100000,ROUNDUP(F2097/4,0)+25000,50000)))),MIN(IF(AND(D2097="はい",C2097&gt;=2026,C2097&lt;=2027),IF(E2097&lt;=0,0,IF(E2097&lt;=30000,E2097,IF(E2097&lt;=60000,ROUNDUP(E2097/2,0)+15000,IF(E2097&lt;=120000,ROUNDUP(E2097/4,0)+30000,60000)))),IF(E2097&lt;=0,0,IF(E2097&lt;=20000,E2097,IF(E2097&lt;=40000,ROUNDUP(E2097/2,0)+10000,IF(E2097&lt;=80000,ROUNDUP(E2097/4,0)+20000,40000)))))+IF(F2097&lt;=0,0,IF(F2097&lt;=25000,F2097,IF(F2097&lt;=50000,ROUNDUP(F2097/2,0)+12500,IF(F2097&lt;=100000,ROUNDUP(F2097/4,0)+25000,50000)))),IF(AND(D2097="はい",C2097&gt;=2026,C2097&lt;=2027),60000,40000)))))</f>
        <v/>
      </c>
      <c r="P2097" s="18">
        <f>IF(G2097&lt;=0,0,IF(G2097&lt;=20000,G2097,IF(G2097&lt;=40000,ROUNDUP(G2097/2,0)+10000,IF(G2097&lt;=80000,ROUNDUP(G2097/4,0)+20000,40000))))</f>
        <v/>
      </c>
      <c r="Q2097" s="18">
        <f>IF(I2097&lt;=0,IF(H2097&lt;=0,0,IF(H2097&lt;=20000,H2097,IF(H2097&lt;=40000,ROUNDUP(H2097/2,0)+10000,IF(H2097&lt;=80000,ROUNDUP(H2097/4,0)+20000,40000)))),IF(H2097&lt;=0,IF(I2097&lt;=0,0,IF(I2097&lt;=25000,I2097,IF(I2097&lt;=50000,ROUNDUP(I2097/2,0)+12500,IF(I2097&lt;=100000,ROUNDUP(I2097/4,0)+25000,50000)))),MAX(IF(I2097&lt;=0,0,IF(I2097&lt;=25000,I2097,IF(I2097&lt;=50000,ROUNDUP(I2097/2,0)+12500,IF(I2097&lt;=100000,ROUNDUP(I2097/4,0)+25000,50000)))),MIN(IF(H2097&lt;=0,0,IF(H2097&lt;=20000,H2097,IF(H2097&lt;=40000,ROUNDUP(H2097/2,0)+10000,IF(H2097&lt;=80000,ROUNDUP(H2097/4,0)+20000,40000))))+IF(I2097&lt;=0,0,IF(I2097&lt;=25000,I2097,IF(I2097&lt;=50000,ROUNDUP(I2097/2,0)+12500,IF(I2097&lt;=100000,ROUNDUP(I2097/4,0)+25000,50000)))),40000))))</f>
        <v/>
      </c>
      <c r="R2097" s="18">
        <f>MIN(120000,O2097+P2097+Q2097)</f>
        <v/>
      </c>
      <c r="S2097" s="18">
        <f>IF(F2097&lt;=0,IF(E2097&lt;=0,0,IF(E2097&lt;=12000,E2097,IF(E2097&lt;=32000,ROUNDUP(E2097/2,0)+6000,IF(E2097&lt;=56000,ROUNDUP(E2097/4,0)+14000,28000)))),IF(E2097&lt;=0,IF(F2097&lt;=0,0,IF(F2097&lt;=15000,F2097,IF(F2097&lt;=40000,ROUNDUP(F2097/2,0)+7500,IF(F2097&lt;=70000,ROUNDUP(F2097/4,0)+17500,35000)))),MAX(IF(F2097&lt;=0,0,IF(F2097&lt;=15000,F2097,IF(F2097&lt;=40000,ROUNDUP(F2097/2,0)+7500,IF(F2097&lt;=70000,ROUNDUP(F2097/4,0)+17500,35000)))),MIN(IF(E2097&lt;=0,0,IF(E2097&lt;=12000,E2097,IF(E2097&lt;=32000,ROUNDUP(E2097/2,0)+6000,IF(E2097&lt;=56000,ROUNDUP(E2097/4,0)+14000,28000))))+IF(F2097&lt;=0,0,IF(F2097&lt;=15000,F2097,IF(F2097&lt;=40000,ROUNDUP(F2097/2,0)+7500,IF(F2097&lt;=70000,ROUNDUP(F2097/4,0)+17500,35000)))),28000))))</f>
        <v/>
      </c>
      <c r="T2097" s="18">
        <f>IF(G2097&lt;=0,0,IF(G2097&lt;=12000,G2097,IF(G2097&lt;=32000,ROUNDUP(G2097/2,0)+6000,IF(G2097&lt;=56000,ROUNDUP(G2097/4,0)+14000,28000))))</f>
        <v/>
      </c>
      <c r="U2097" s="18">
        <f>IF(I2097&lt;=0,IF(H2097&lt;=0,0,IF(H2097&lt;=12000,H2097,IF(H2097&lt;=32000,ROUNDUP(H2097/2,0)+6000,IF(H2097&lt;=56000,ROUNDUP(H2097/4,0)+14000,28000)))),IF(H2097&lt;=0,IF(I2097&lt;=0,0,IF(I2097&lt;=15000,I2097,IF(I2097&lt;=40000,ROUNDUP(I2097/2,0)+7500,IF(I2097&lt;=70000,ROUNDUP(I2097/4,0)+17500,35000)))),MAX(IF(I2097&lt;=0,0,IF(I2097&lt;=15000,I2097,IF(I2097&lt;=40000,ROUNDUP(I2097/2,0)+7500,IF(I2097&lt;=70000,ROUNDUP(I2097/4,0)+17500,35000)))),MIN(IF(H2097&lt;=0,0,IF(H2097&lt;=12000,H2097,IF(H2097&lt;=32000,ROUNDUP(H2097/2,0)+6000,IF(H2097&lt;=56000,ROUNDUP(H2097/4,0)+14000,28000))))+IF(I2097&lt;=0,0,IF(I2097&lt;=15000,I2097,IF(I2097&lt;=40000,ROUNDUP(I2097/2,0)+7500,IF(I2097&lt;=70000,ROUNDUP(I2097/4,0)+17500,35000)))),28000))))</f>
        <v/>
      </c>
      <c r="V2097" s="18">
        <f>MIN(70000,S2097+T2097+U2097)</f>
        <v/>
      </c>
      <c r="W2097" s="18">
        <f>MAX(0,ROUNDDOWN(M2097-J2097-N2097-K2097-0,-3))</f>
        <v/>
      </c>
      <c r="X2097" s="18">
        <f>MAX(0,ROUNDDOWN(M2097-J2097-N2097-K2097-R2097,-3))</f>
        <v/>
      </c>
      <c r="Y2097" s="18">
        <f>IF(W2097&lt;=0,0,ROUNDDOWN((W2097*LOOKUP(W2097,{0,1950001,3300001,6950001,9000001,18000001,40000001},{0.05,0.1,0.2,0.23,0.33,0.4,0.45})-LOOKUP(W2097,{0,1950001,3300001,6950001,9000001,18000001,40000001},{0,97500,427500,636000,1536000,2796000,4796000}))*1.021,-2))</f>
        <v/>
      </c>
      <c r="Z2097" s="18">
        <f>IF(X2097&lt;=0,0,ROUNDDOWN((X2097*LOOKUP(X2097,{0,1950001,3300001,6950001,9000001,18000001,40000001},{0.05,0.1,0.2,0.23,0.33,0.4,0.45})-LOOKUP(X2097,{0,1950001,3300001,6950001,9000001,18000001,40000001},{0,97500,427500,636000,1536000,2796000,4796000}))*1.021,-2))</f>
        <v/>
      </c>
      <c r="AA2097" s="18">
        <f>MAX(0,ROUNDDOWN(M2097-J2097-430000-L2097-0,-3))</f>
        <v/>
      </c>
      <c r="AB2097" s="18">
        <f>MAX(0,ROUNDDOWN(M2097-J2097-430000-L2097-V2097,-3))</f>
        <v/>
      </c>
      <c r="AC2097" s="18">
        <f>IF(M2097&lt;=450000,0,MAX(0,ROUNDDOWN(AA2097*0.06-MIN(50000,AA2097)*0.03,-2))+MAX(0,ROUNDDOWN(AA2097*0.04-MIN(50000,AA2097)*0.02,-2)))</f>
        <v/>
      </c>
      <c r="AD2097" s="18">
        <f>IF(M2097&lt;=450000,0,MAX(0,ROUNDDOWN(AB2097*0.06-MIN(50000,AB2097)*0.03,-2))+MAX(0,ROUNDDOWN(AB2097*0.04-MIN(50000,AB2097)*0.02,-2)))</f>
        <v/>
      </c>
      <c r="AE2097" s="18">
        <f>Y2097-Z2097</f>
        <v/>
      </c>
      <c r="AF2097" s="18">
        <f>AC2097-AD2097</f>
        <v/>
      </c>
      <c r="AG2097" s="18">
        <f>AE2097+AF2097</f>
        <v/>
      </c>
      <c r="AH2097" s="20">
        <f>IF(W2097&lt;=0,0,LOOKUP(W2097,{0,1950001,3300001,6950001,9000001,18000001,40000001},{0.05,0.1,0.2,0.23,0.33,0.4,0.45}))</f>
        <v/>
      </c>
    </row>
    <row r="2098">
      <c r="A2098" t="inlineStr">
        <is>
          <t>1万円刻み 一般8万円</t>
        </is>
      </c>
      <c r="B2098" s="18">
        <f>'4_1万円刻み'!$A$673</f>
        <v/>
      </c>
      <c r="C2098" s="19" t="n">
        <v>2026</v>
      </c>
      <c r="D2098" t="inlineStr">
        <is>
          <t>いいえ</t>
        </is>
      </c>
      <c r="E2098" s="18" t="n">
        <v>80000</v>
      </c>
      <c r="F2098" s="18" t="n">
        <v>0</v>
      </c>
      <c r="G2098" s="18" t="n">
        <v>0</v>
      </c>
      <c r="H2098" s="18" t="n">
        <v>0</v>
      </c>
      <c r="I2098" s="18" t="n">
        <v>0</v>
      </c>
      <c r="J2098" s="18">
        <f>ROUND(MIN(B2098/12,650000)*12*0.0915+MIN(B2098/12,1390000)*12*(0.0504+0)+B2098*0.005,0)</f>
        <v/>
      </c>
      <c r="K2098" s="18" t="n">
        <v>0</v>
      </c>
      <c r="L2098" s="18" t="n">
        <v>0</v>
      </c>
      <c r="M2098" s="18">
        <f>ROUND(IF(C2098&gt;=2026,IF(B2098&lt;741000,0,IF(B2098&lt;2191000,B2098-740000,IF(B2098&lt;2193000,1451000,IF(B2098&lt;2196000,1453000,IF(B2098&lt;2200000,1456000,IF(B2098&lt;3600000,ROUNDDOWN(B2098/4,-3)*2.8-80000,IF(B2098&lt;6600000,ROUNDDOWN(B2098/4,-3)*3.2-440000,IF(B2098&lt;8500000,ROUNDDOWN(B2098*0.9,0)-1100000,B2098-1950000)))))))),IF(B2098&lt;651000,0,IF(B2098&lt;1900000,B2098-650000,IF(B2098&lt;3600000,ROUNDDOWN(B2098/4,-3)*2.8-80000,IF(B2098&lt;6600000,ROUNDDOWN(B2098/4,-3)*3.2-440000,IF(B2098&lt;8500000,ROUNDDOWN(B2098*0.9,0)-1100000,B2098-1950000)))))),0)</f>
        <v/>
      </c>
      <c r="N2098" s="18">
        <f>IF(M2098&gt;23500000,NA(),IF(C2098&gt;=2026,IF(M2098&lt;=4890000,1040000,IF(M2098&lt;=6550000,670000,620000)),IF(M2098&lt;=1320000,950000,IF(M2098&lt;=3360000,880000,IF(M2098&lt;=4890000,680000,IF(M2098&lt;=6550000,630000,580000))))))</f>
        <v/>
      </c>
      <c r="O2098" s="18">
        <f>IF(F2098&lt;=0,IF(AND(D2098="はい",C2098&gt;=2026,C2098&lt;=2027),IF(E2098&lt;=0,0,IF(E2098&lt;=30000,E2098,IF(E2098&lt;=60000,ROUNDUP(E2098/2,0)+15000,IF(E2098&lt;=120000,ROUNDUP(E2098/4,0)+30000,60000)))),IF(E2098&lt;=0,0,IF(E2098&lt;=20000,E2098,IF(E2098&lt;=40000,ROUNDUP(E2098/2,0)+10000,IF(E2098&lt;=80000,ROUNDUP(E2098/4,0)+20000,40000))))),IF(E2098&lt;=0,IF(F2098&lt;=0,0,IF(F2098&lt;=25000,F2098,IF(F2098&lt;=50000,ROUNDUP(F2098/2,0)+12500,IF(F2098&lt;=100000,ROUNDUP(F2098/4,0)+25000,50000)))),MAX(IF(F2098&lt;=0,0,IF(F2098&lt;=25000,F2098,IF(F2098&lt;=50000,ROUNDUP(F2098/2,0)+12500,IF(F2098&lt;=100000,ROUNDUP(F2098/4,0)+25000,50000)))),MIN(IF(AND(D2098="はい",C2098&gt;=2026,C2098&lt;=2027),IF(E2098&lt;=0,0,IF(E2098&lt;=30000,E2098,IF(E2098&lt;=60000,ROUNDUP(E2098/2,0)+15000,IF(E2098&lt;=120000,ROUNDUP(E2098/4,0)+30000,60000)))),IF(E2098&lt;=0,0,IF(E2098&lt;=20000,E2098,IF(E2098&lt;=40000,ROUNDUP(E2098/2,0)+10000,IF(E2098&lt;=80000,ROUNDUP(E2098/4,0)+20000,40000)))))+IF(F2098&lt;=0,0,IF(F2098&lt;=25000,F2098,IF(F2098&lt;=50000,ROUNDUP(F2098/2,0)+12500,IF(F2098&lt;=100000,ROUNDUP(F2098/4,0)+25000,50000)))),IF(AND(D2098="はい",C2098&gt;=2026,C2098&lt;=2027),60000,40000)))))</f>
        <v/>
      </c>
      <c r="P2098" s="18">
        <f>IF(G2098&lt;=0,0,IF(G2098&lt;=20000,G2098,IF(G2098&lt;=40000,ROUNDUP(G2098/2,0)+10000,IF(G2098&lt;=80000,ROUNDUP(G2098/4,0)+20000,40000))))</f>
        <v/>
      </c>
      <c r="Q2098" s="18">
        <f>IF(I2098&lt;=0,IF(H2098&lt;=0,0,IF(H2098&lt;=20000,H2098,IF(H2098&lt;=40000,ROUNDUP(H2098/2,0)+10000,IF(H2098&lt;=80000,ROUNDUP(H2098/4,0)+20000,40000)))),IF(H2098&lt;=0,IF(I2098&lt;=0,0,IF(I2098&lt;=25000,I2098,IF(I2098&lt;=50000,ROUNDUP(I2098/2,0)+12500,IF(I2098&lt;=100000,ROUNDUP(I2098/4,0)+25000,50000)))),MAX(IF(I2098&lt;=0,0,IF(I2098&lt;=25000,I2098,IF(I2098&lt;=50000,ROUNDUP(I2098/2,0)+12500,IF(I2098&lt;=100000,ROUNDUP(I2098/4,0)+25000,50000)))),MIN(IF(H2098&lt;=0,0,IF(H2098&lt;=20000,H2098,IF(H2098&lt;=40000,ROUNDUP(H2098/2,0)+10000,IF(H2098&lt;=80000,ROUNDUP(H2098/4,0)+20000,40000))))+IF(I2098&lt;=0,0,IF(I2098&lt;=25000,I2098,IF(I2098&lt;=50000,ROUNDUP(I2098/2,0)+12500,IF(I2098&lt;=100000,ROUNDUP(I2098/4,0)+25000,50000)))),40000))))</f>
        <v/>
      </c>
      <c r="R2098" s="18">
        <f>MIN(120000,O2098+P2098+Q2098)</f>
        <v/>
      </c>
      <c r="S2098" s="18">
        <f>IF(F2098&lt;=0,IF(E2098&lt;=0,0,IF(E2098&lt;=12000,E2098,IF(E2098&lt;=32000,ROUNDUP(E2098/2,0)+6000,IF(E2098&lt;=56000,ROUNDUP(E2098/4,0)+14000,28000)))),IF(E2098&lt;=0,IF(F2098&lt;=0,0,IF(F2098&lt;=15000,F2098,IF(F2098&lt;=40000,ROUNDUP(F2098/2,0)+7500,IF(F2098&lt;=70000,ROUNDUP(F2098/4,0)+17500,35000)))),MAX(IF(F2098&lt;=0,0,IF(F2098&lt;=15000,F2098,IF(F2098&lt;=40000,ROUNDUP(F2098/2,0)+7500,IF(F2098&lt;=70000,ROUNDUP(F2098/4,0)+17500,35000)))),MIN(IF(E2098&lt;=0,0,IF(E2098&lt;=12000,E2098,IF(E2098&lt;=32000,ROUNDUP(E2098/2,0)+6000,IF(E2098&lt;=56000,ROUNDUP(E2098/4,0)+14000,28000))))+IF(F2098&lt;=0,0,IF(F2098&lt;=15000,F2098,IF(F2098&lt;=40000,ROUNDUP(F2098/2,0)+7500,IF(F2098&lt;=70000,ROUNDUP(F2098/4,0)+17500,35000)))),28000))))</f>
        <v/>
      </c>
      <c r="T2098" s="18">
        <f>IF(G2098&lt;=0,0,IF(G2098&lt;=12000,G2098,IF(G2098&lt;=32000,ROUNDUP(G2098/2,0)+6000,IF(G2098&lt;=56000,ROUNDUP(G2098/4,0)+14000,28000))))</f>
        <v/>
      </c>
      <c r="U2098" s="18">
        <f>IF(I2098&lt;=0,IF(H2098&lt;=0,0,IF(H2098&lt;=12000,H2098,IF(H2098&lt;=32000,ROUNDUP(H2098/2,0)+6000,IF(H2098&lt;=56000,ROUNDUP(H2098/4,0)+14000,28000)))),IF(H2098&lt;=0,IF(I2098&lt;=0,0,IF(I2098&lt;=15000,I2098,IF(I2098&lt;=40000,ROUNDUP(I2098/2,0)+7500,IF(I2098&lt;=70000,ROUNDUP(I2098/4,0)+17500,35000)))),MAX(IF(I2098&lt;=0,0,IF(I2098&lt;=15000,I2098,IF(I2098&lt;=40000,ROUNDUP(I2098/2,0)+7500,IF(I2098&lt;=70000,ROUNDUP(I2098/4,0)+17500,35000)))),MIN(IF(H2098&lt;=0,0,IF(H2098&lt;=12000,H2098,IF(H2098&lt;=32000,ROUNDUP(H2098/2,0)+6000,IF(H2098&lt;=56000,ROUNDUP(H2098/4,0)+14000,28000))))+IF(I2098&lt;=0,0,IF(I2098&lt;=15000,I2098,IF(I2098&lt;=40000,ROUNDUP(I2098/2,0)+7500,IF(I2098&lt;=70000,ROUNDUP(I2098/4,0)+17500,35000)))),28000))))</f>
        <v/>
      </c>
      <c r="V2098" s="18">
        <f>MIN(70000,S2098+T2098+U2098)</f>
        <v/>
      </c>
      <c r="W2098" s="18">
        <f>MAX(0,ROUNDDOWN(M2098-J2098-N2098-K2098-0,-3))</f>
        <v/>
      </c>
      <c r="X2098" s="18">
        <f>MAX(0,ROUNDDOWN(M2098-J2098-N2098-K2098-R2098,-3))</f>
        <v/>
      </c>
      <c r="Y2098" s="18">
        <f>IF(W2098&lt;=0,0,ROUNDDOWN((W2098*LOOKUP(W2098,{0,1950001,3300001,6950001,9000001,18000001,40000001},{0.05,0.1,0.2,0.23,0.33,0.4,0.45})-LOOKUP(W2098,{0,1950001,3300001,6950001,9000001,18000001,40000001},{0,97500,427500,636000,1536000,2796000,4796000}))*1.021,-2))</f>
        <v/>
      </c>
      <c r="Z2098" s="18">
        <f>IF(X2098&lt;=0,0,ROUNDDOWN((X2098*LOOKUP(X2098,{0,1950001,3300001,6950001,9000001,18000001,40000001},{0.05,0.1,0.2,0.23,0.33,0.4,0.45})-LOOKUP(X2098,{0,1950001,3300001,6950001,9000001,18000001,40000001},{0,97500,427500,636000,1536000,2796000,4796000}))*1.021,-2))</f>
        <v/>
      </c>
      <c r="AA2098" s="18">
        <f>MAX(0,ROUNDDOWN(M2098-J2098-430000-L2098-0,-3))</f>
        <v/>
      </c>
      <c r="AB2098" s="18">
        <f>MAX(0,ROUNDDOWN(M2098-J2098-430000-L2098-V2098,-3))</f>
        <v/>
      </c>
      <c r="AC2098" s="18">
        <f>IF(M2098&lt;=450000,0,MAX(0,ROUNDDOWN(AA2098*0.06-MIN(50000,AA2098)*0.03,-2))+MAX(0,ROUNDDOWN(AA2098*0.04-MIN(50000,AA2098)*0.02,-2)))</f>
        <v/>
      </c>
      <c r="AD2098" s="18">
        <f>IF(M2098&lt;=450000,0,MAX(0,ROUNDDOWN(AB2098*0.06-MIN(50000,AB2098)*0.03,-2))+MAX(0,ROUNDDOWN(AB2098*0.04-MIN(50000,AB2098)*0.02,-2)))</f>
        <v/>
      </c>
      <c r="AE2098" s="18">
        <f>Y2098-Z2098</f>
        <v/>
      </c>
      <c r="AF2098" s="18">
        <f>AC2098-AD2098</f>
        <v/>
      </c>
      <c r="AG2098" s="18">
        <f>AE2098+AF2098</f>
        <v/>
      </c>
      <c r="AH2098" s="20">
        <f>IF(W2098&lt;=0,0,LOOKUP(W2098,{0,1950001,3300001,6950001,9000001,18000001,40000001},{0.05,0.1,0.2,0.23,0.33,0.4,0.45}))</f>
        <v/>
      </c>
    </row>
    <row r="2099">
      <c r="A2099" t="inlineStr">
        <is>
          <t>1万円刻み 特例あり一般12万円</t>
        </is>
      </c>
      <c r="B2099" s="18">
        <f>'4_1万円刻み'!$A$673</f>
        <v/>
      </c>
      <c r="C2099" s="19" t="n">
        <v>2026</v>
      </c>
      <c r="D2099" t="inlineStr">
        <is>
          <t>はい</t>
        </is>
      </c>
      <c r="E2099" s="18" t="n">
        <v>120000</v>
      </c>
      <c r="F2099" s="18" t="n">
        <v>0</v>
      </c>
      <c r="G2099" s="18" t="n">
        <v>0</v>
      </c>
      <c r="H2099" s="18" t="n">
        <v>0</v>
      </c>
      <c r="I2099" s="18" t="n">
        <v>0</v>
      </c>
      <c r="J2099" s="18">
        <f>ROUND(MIN(B2099/12,650000)*12*0.0915+MIN(B2099/12,1390000)*12*(0.0504+0)+B2099*0.005,0)</f>
        <v/>
      </c>
      <c r="K2099" s="18" t="n">
        <v>0</v>
      </c>
      <c r="L2099" s="18" t="n">
        <v>0</v>
      </c>
      <c r="M2099" s="18">
        <f>ROUND(IF(C2099&gt;=2026,IF(B2099&lt;741000,0,IF(B2099&lt;2191000,B2099-740000,IF(B2099&lt;2193000,1451000,IF(B2099&lt;2196000,1453000,IF(B2099&lt;2200000,1456000,IF(B2099&lt;3600000,ROUNDDOWN(B2099/4,-3)*2.8-80000,IF(B2099&lt;6600000,ROUNDDOWN(B2099/4,-3)*3.2-440000,IF(B2099&lt;8500000,ROUNDDOWN(B2099*0.9,0)-1100000,B2099-1950000)))))))),IF(B2099&lt;651000,0,IF(B2099&lt;1900000,B2099-650000,IF(B2099&lt;3600000,ROUNDDOWN(B2099/4,-3)*2.8-80000,IF(B2099&lt;6600000,ROUNDDOWN(B2099/4,-3)*3.2-440000,IF(B2099&lt;8500000,ROUNDDOWN(B2099*0.9,0)-1100000,B2099-1950000)))))),0)</f>
        <v/>
      </c>
      <c r="N2099" s="18">
        <f>IF(M2099&gt;23500000,NA(),IF(C2099&gt;=2026,IF(M2099&lt;=4890000,1040000,IF(M2099&lt;=6550000,670000,620000)),IF(M2099&lt;=1320000,950000,IF(M2099&lt;=3360000,880000,IF(M2099&lt;=4890000,680000,IF(M2099&lt;=6550000,630000,580000))))))</f>
        <v/>
      </c>
      <c r="O2099" s="18">
        <f>IF(F2099&lt;=0,IF(AND(D2099="はい",C2099&gt;=2026,C2099&lt;=2027),IF(E2099&lt;=0,0,IF(E2099&lt;=30000,E2099,IF(E2099&lt;=60000,ROUNDUP(E2099/2,0)+15000,IF(E2099&lt;=120000,ROUNDUP(E2099/4,0)+30000,60000)))),IF(E2099&lt;=0,0,IF(E2099&lt;=20000,E2099,IF(E2099&lt;=40000,ROUNDUP(E2099/2,0)+10000,IF(E2099&lt;=80000,ROUNDUP(E2099/4,0)+20000,40000))))),IF(E2099&lt;=0,IF(F2099&lt;=0,0,IF(F2099&lt;=25000,F2099,IF(F2099&lt;=50000,ROUNDUP(F2099/2,0)+12500,IF(F2099&lt;=100000,ROUNDUP(F2099/4,0)+25000,50000)))),MAX(IF(F2099&lt;=0,0,IF(F2099&lt;=25000,F2099,IF(F2099&lt;=50000,ROUNDUP(F2099/2,0)+12500,IF(F2099&lt;=100000,ROUNDUP(F2099/4,0)+25000,50000)))),MIN(IF(AND(D2099="はい",C2099&gt;=2026,C2099&lt;=2027),IF(E2099&lt;=0,0,IF(E2099&lt;=30000,E2099,IF(E2099&lt;=60000,ROUNDUP(E2099/2,0)+15000,IF(E2099&lt;=120000,ROUNDUP(E2099/4,0)+30000,60000)))),IF(E2099&lt;=0,0,IF(E2099&lt;=20000,E2099,IF(E2099&lt;=40000,ROUNDUP(E2099/2,0)+10000,IF(E2099&lt;=80000,ROUNDUP(E2099/4,0)+20000,40000)))))+IF(F2099&lt;=0,0,IF(F2099&lt;=25000,F2099,IF(F2099&lt;=50000,ROUNDUP(F2099/2,0)+12500,IF(F2099&lt;=100000,ROUNDUP(F2099/4,0)+25000,50000)))),IF(AND(D2099="はい",C2099&gt;=2026,C2099&lt;=2027),60000,40000)))))</f>
        <v/>
      </c>
      <c r="P2099" s="18">
        <f>IF(G2099&lt;=0,0,IF(G2099&lt;=20000,G2099,IF(G2099&lt;=40000,ROUNDUP(G2099/2,0)+10000,IF(G2099&lt;=80000,ROUNDUP(G2099/4,0)+20000,40000))))</f>
        <v/>
      </c>
      <c r="Q2099" s="18">
        <f>IF(I2099&lt;=0,IF(H2099&lt;=0,0,IF(H2099&lt;=20000,H2099,IF(H2099&lt;=40000,ROUNDUP(H2099/2,0)+10000,IF(H2099&lt;=80000,ROUNDUP(H2099/4,0)+20000,40000)))),IF(H2099&lt;=0,IF(I2099&lt;=0,0,IF(I2099&lt;=25000,I2099,IF(I2099&lt;=50000,ROUNDUP(I2099/2,0)+12500,IF(I2099&lt;=100000,ROUNDUP(I2099/4,0)+25000,50000)))),MAX(IF(I2099&lt;=0,0,IF(I2099&lt;=25000,I2099,IF(I2099&lt;=50000,ROUNDUP(I2099/2,0)+12500,IF(I2099&lt;=100000,ROUNDUP(I2099/4,0)+25000,50000)))),MIN(IF(H2099&lt;=0,0,IF(H2099&lt;=20000,H2099,IF(H2099&lt;=40000,ROUNDUP(H2099/2,0)+10000,IF(H2099&lt;=80000,ROUNDUP(H2099/4,0)+20000,40000))))+IF(I2099&lt;=0,0,IF(I2099&lt;=25000,I2099,IF(I2099&lt;=50000,ROUNDUP(I2099/2,0)+12500,IF(I2099&lt;=100000,ROUNDUP(I2099/4,0)+25000,50000)))),40000))))</f>
        <v/>
      </c>
      <c r="R2099" s="18">
        <f>MIN(120000,O2099+P2099+Q2099)</f>
        <v/>
      </c>
      <c r="S2099" s="18">
        <f>IF(F2099&lt;=0,IF(E2099&lt;=0,0,IF(E2099&lt;=12000,E2099,IF(E2099&lt;=32000,ROUNDUP(E2099/2,0)+6000,IF(E2099&lt;=56000,ROUNDUP(E2099/4,0)+14000,28000)))),IF(E2099&lt;=0,IF(F2099&lt;=0,0,IF(F2099&lt;=15000,F2099,IF(F2099&lt;=40000,ROUNDUP(F2099/2,0)+7500,IF(F2099&lt;=70000,ROUNDUP(F2099/4,0)+17500,35000)))),MAX(IF(F2099&lt;=0,0,IF(F2099&lt;=15000,F2099,IF(F2099&lt;=40000,ROUNDUP(F2099/2,0)+7500,IF(F2099&lt;=70000,ROUNDUP(F2099/4,0)+17500,35000)))),MIN(IF(E2099&lt;=0,0,IF(E2099&lt;=12000,E2099,IF(E2099&lt;=32000,ROUNDUP(E2099/2,0)+6000,IF(E2099&lt;=56000,ROUNDUP(E2099/4,0)+14000,28000))))+IF(F2099&lt;=0,0,IF(F2099&lt;=15000,F2099,IF(F2099&lt;=40000,ROUNDUP(F2099/2,0)+7500,IF(F2099&lt;=70000,ROUNDUP(F2099/4,0)+17500,35000)))),28000))))</f>
        <v/>
      </c>
      <c r="T2099" s="18">
        <f>IF(G2099&lt;=0,0,IF(G2099&lt;=12000,G2099,IF(G2099&lt;=32000,ROUNDUP(G2099/2,0)+6000,IF(G2099&lt;=56000,ROUNDUP(G2099/4,0)+14000,28000))))</f>
        <v/>
      </c>
      <c r="U2099" s="18">
        <f>IF(I2099&lt;=0,IF(H2099&lt;=0,0,IF(H2099&lt;=12000,H2099,IF(H2099&lt;=32000,ROUNDUP(H2099/2,0)+6000,IF(H2099&lt;=56000,ROUNDUP(H2099/4,0)+14000,28000)))),IF(H2099&lt;=0,IF(I2099&lt;=0,0,IF(I2099&lt;=15000,I2099,IF(I2099&lt;=40000,ROUNDUP(I2099/2,0)+7500,IF(I2099&lt;=70000,ROUNDUP(I2099/4,0)+17500,35000)))),MAX(IF(I2099&lt;=0,0,IF(I2099&lt;=15000,I2099,IF(I2099&lt;=40000,ROUNDUP(I2099/2,0)+7500,IF(I2099&lt;=70000,ROUNDUP(I2099/4,0)+17500,35000)))),MIN(IF(H2099&lt;=0,0,IF(H2099&lt;=12000,H2099,IF(H2099&lt;=32000,ROUNDUP(H2099/2,0)+6000,IF(H2099&lt;=56000,ROUNDUP(H2099/4,0)+14000,28000))))+IF(I2099&lt;=0,0,IF(I2099&lt;=15000,I2099,IF(I2099&lt;=40000,ROUNDUP(I2099/2,0)+7500,IF(I2099&lt;=70000,ROUNDUP(I2099/4,0)+17500,35000)))),28000))))</f>
        <v/>
      </c>
      <c r="V2099" s="18">
        <f>MIN(70000,S2099+T2099+U2099)</f>
        <v/>
      </c>
      <c r="W2099" s="18">
        <f>MAX(0,ROUNDDOWN(M2099-J2099-N2099-K2099-0,-3))</f>
        <v/>
      </c>
      <c r="X2099" s="18">
        <f>MAX(0,ROUNDDOWN(M2099-J2099-N2099-K2099-R2099,-3))</f>
        <v/>
      </c>
      <c r="Y2099" s="18">
        <f>IF(W2099&lt;=0,0,ROUNDDOWN((W2099*LOOKUP(W2099,{0,1950001,3300001,6950001,9000001,18000001,40000001},{0.05,0.1,0.2,0.23,0.33,0.4,0.45})-LOOKUP(W2099,{0,1950001,3300001,6950001,9000001,18000001,40000001},{0,97500,427500,636000,1536000,2796000,4796000}))*1.021,-2))</f>
        <v/>
      </c>
      <c r="Z2099" s="18">
        <f>IF(X2099&lt;=0,0,ROUNDDOWN((X2099*LOOKUP(X2099,{0,1950001,3300001,6950001,9000001,18000001,40000001},{0.05,0.1,0.2,0.23,0.33,0.4,0.45})-LOOKUP(X2099,{0,1950001,3300001,6950001,9000001,18000001,40000001},{0,97500,427500,636000,1536000,2796000,4796000}))*1.021,-2))</f>
        <v/>
      </c>
      <c r="AA2099" s="18">
        <f>MAX(0,ROUNDDOWN(M2099-J2099-430000-L2099-0,-3))</f>
        <v/>
      </c>
      <c r="AB2099" s="18">
        <f>MAX(0,ROUNDDOWN(M2099-J2099-430000-L2099-V2099,-3))</f>
        <v/>
      </c>
      <c r="AC2099" s="18">
        <f>IF(M2099&lt;=450000,0,MAX(0,ROUNDDOWN(AA2099*0.06-MIN(50000,AA2099)*0.03,-2))+MAX(0,ROUNDDOWN(AA2099*0.04-MIN(50000,AA2099)*0.02,-2)))</f>
        <v/>
      </c>
      <c r="AD2099" s="18">
        <f>IF(M2099&lt;=450000,0,MAX(0,ROUNDDOWN(AB2099*0.06-MIN(50000,AB2099)*0.03,-2))+MAX(0,ROUNDDOWN(AB2099*0.04-MIN(50000,AB2099)*0.02,-2)))</f>
        <v/>
      </c>
      <c r="AE2099" s="18">
        <f>Y2099-Z2099</f>
        <v/>
      </c>
      <c r="AF2099" s="18">
        <f>AC2099-AD2099</f>
        <v/>
      </c>
      <c r="AG2099" s="18">
        <f>AE2099+AF2099</f>
        <v/>
      </c>
      <c r="AH2099" s="20">
        <f>IF(W2099&lt;=0,0,LOOKUP(W2099,{0,1950001,3300001,6950001,9000001,18000001,40000001},{0.05,0.1,0.2,0.23,0.33,0.4,0.45}))</f>
        <v/>
      </c>
    </row>
    <row r="2100">
      <c r="A2100" t="inlineStr">
        <is>
          <t>1万円刻み 3区分8万円ずつ</t>
        </is>
      </c>
      <c r="B2100" s="18">
        <f>'4_1万円刻み'!$A$674</f>
        <v/>
      </c>
      <c r="C2100" s="19" t="n">
        <v>2026</v>
      </c>
      <c r="D2100" t="inlineStr">
        <is>
          <t>いいえ</t>
        </is>
      </c>
      <c r="E2100" s="18" t="n">
        <v>80000</v>
      </c>
      <c r="F2100" s="18" t="n">
        <v>0</v>
      </c>
      <c r="G2100" s="18" t="n">
        <v>80000</v>
      </c>
      <c r="H2100" s="18" t="n">
        <v>80000</v>
      </c>
      <c r="I2100" s="18" t="n">
        <v>0</v>
      </c>
      <c r="J2100" s="18">
        <f>ROUND(MIN(B2100/12,650000)*12*0.0915+MIN(B2100/12,1390000)*12*(0.0504+0)+B2100*0.005,0)</f>
        <v/>
      </c>
      <c r="K2100" s="18" t="n">
        <v>0</v>
      </c>
      <c r="L2100" s="18" t="n">
        <v>0</v>
      </c>
      <c r="M2100" s="18">
        <f>ROUND(IF(C2100&gt;=2026,IF(B2100&lt;741000,0,IF(B2100&lt;2191000,B2100-740000,IF(B2100&lt;2193000,1451000,IF(B2100&lt;2196000,1453000,IF(B2100&lt;2200000,1456000,IF(B2100&lt;3600000,ROUNDDOWN(B2100/4,-3)*2.8-80000,IF(B2100&lt;6600000,ROUNDDOWN(B2100/4,-3)*3.2-440000,IF(B2100&lt;8500000,ROUNDDOWN(B2100*0.9,0)-1100000,B2100-1950000)))))))),IF(B2100&lt;651000,0,IF(B2100&lt;1900000,B2100-650000,IF(B2100&lt;3600000,ROUNDDOWN(B2100/4,-3)*2.8-80000,IF(B2100&lt;6600000,ROUNDDOWN(B2100/4,-3)*3.2-440000,IF(B2100&lt;8500000,ROUNDDOWN(B2100*0.9,0)-1100000,B2100-1950000)))))),0)</f>
        <v/>
      </c>
      <c r="N2100" s="18">
        <f>IF(M2100&gt;23500000,NA(),IF(C2100&gt;=2026,IF(M2100&lt;=4890000,1040000,IF(M2100&lt;=6550000,670000,620000)),IF(M2100&lt;=1320000,950000,IF(M2100&lt;=3360000,880000,IF(M2100&lt;=4890000,680000,IF(M2100&lt;=6550000,630000,580000))))))</f>
        <v/>
      </c>
      <c r="O2100" s="18">
        <f>IF(F2100&lt;=0,IF(AND(D2100="はい",C2100&gt;=2026,C2100&lt;=2027),IF(E2100&lt;=0,0,IF(E2100&lt;=30000,E2100,IF(E2100&lt;=60000,ROUNDUP(E2100/2,0)+15000,IF(E2100&lt;=120000,ROUNDUP(E2100/4,0)+30000,60000)))),IF(E2100&lt;=0,0,IF(E2100&lt;=20000,E2100,IF(E2100&lt;=40000,ROUNDUP(E2100/2,0)+10000,IF(E2100&lt;=80000,ROUNDUP(E2100/4,0)+20000,40000))))),IF(E2100&lt;=0,IF(F2100&lt;=0,0,IF(F2100&lt;=25000,F2100,IF(F2100&lt;=50000,ROUNDUP(F2100/2,0)+12500,IF(F2100&lt;=100000,ROUNDUP(F2100/4,0)+25000,50000)))),MAX(IF(F2100&lt;=0,0,IF(F2100&lt;=25000,F2100,IF(F2100&lt;=50000,ROUNDUP(F2100/2,0)+12500,IF(F2100&lt;=100000,ROUNDUP(F2100/4,0)+25000,50000)))),MIN(IF(AND(D2100="はい",C2100&gt;=2026,C2100&lt;=2027),IF(E2100&lt;=0,0,IF(E2100&lt;=30000,E2100,IF(E2100&lt;=60000,ROUNDUP(E2100/2,0)+15000,IF(E2100&lt;=120000,ROUNDUP(E2100/4,0)+30000,60000)))),IF(E2100&lt;=0,0,IF(E2100&lt;=20000,E2100,IF(E2100&lt;=40000,ROUNDUP(E2100/2,0)+10000,IF(E2100&lt;=80000,ROUNDUP(E2100/4,0)+20000,40000)))))+IF(F2100&lt;=0,0,IF(F2100&lt;=25000,F2100,IF(F2100&lt;=50000,ROUNDUP(F2100/2,0)+12500,IF(F2100&lt;=100000,ROUNDUP(F2100/4,0)+25000,50000)))),IF(AND(D2100="はい",C2100&gt;=2026,C2100&lt;=2027),60000,40000)))))</f>
        <v/>
      </c>
      <c r="P2100" s="18">
        <f>IF(G2100&lt;=0,0,IF(G2100&lt;=20000,G2100,IF(G2100&lt;=40000,ROUNDUP(G2100/2,0)+10000,IF(G2100&lt;=80000,ROUNDUP(G2100/4,0)+20000,40000))))</f>
        <v/>
      </c>
      <c r="Q2100" s="18">
        <f>IF(I2100&lt;=0,IF(H2100&lt;=0,0,IF(H2100&lt;=20000,H2100,IF(H2100&lt;=40000,ROUNDUP(H2100/2,0)+10000,IF(H2100&lt;=80000,ROUNDUP(H2100/4,0)+20000,40000)))),IF(H2100&lt;=0,IF(I2100&lt;=0,0,IF(I2100&lt;=25000,I2100,IF(I2100&lt;=50000,ROUNDUP(I2100/2,0)+12500,IF(I2100&lt;=100000,ROUNDUP(I2100/4,0)+25000,50000)))),MAX(IF(I2100&lt;=0,0,IF(I2100&lt;=25000,I2100,IF(I2100&lt;=50000,ROUNDUP(I2100/2,0)+12500,IF(I2100&lt;=100000,ROUNDUP(I2100/4,0)+25000,50000)))),MIN(IF(H2100&lt;=0,0,IF(H2100&lt;=20000,H2100,IF(H2100&lt;=40000,ROUNDUP(H2100/2,0)+10000,IF(H2100&lt;=80000,ROUNDUP(H2100/4,0)+20000,40000))))+IF(I2100&lt;=0,0,IF(I2100&lt;=25000,I2100,IF(I2100&lt;=50000,ROUNDUP(I2100/2,0)+12500,IF(I2100&lt;=100000,ROUNDUP(I2100/4,0)+25000,50000)))),40000))))</f>
        <v/>
      </c>
      <c r="R2100" s="18">
        <f>MIN(120000,O2100+P2100+Q2100)</f>
        <v/>
      </c>
      <c r="S2100" s="18">
        <f>IF(F2100&lt;=0,IF(E2100&lt;=0,0,IF(E2100&lt;=12000,E2100,IF(E2100&lt;=32000,ROUNDUP(E2100/2,0)+6000,IF(E2100&lt;=56000,ROUNDUP(E2100/4,0)+14000,28000)))),IF(E2100&lt;=0,IF(F2100&lt;=0,0,IF(F2100&lt;=15000,F2100,IF(F2100&lt;=40000,ROUNDUP(F2100/2,0)+7500,IF(F2100&lt;=70000,ROUNDUP(F2100/4,0)+17500,35000)))),MAX(IF(F2100&lt;=0,0,IF(F2100&lt;=15000,F2100,IF(F2100&lt;=40000,ROUNDUP(F2100/2,0)+7500,IF(F2100&lt;=70000,ROUNDUP(F2100/4,0)+17500,35000)))),MIN(IF(E2100&lt;=0,0,IF(E2100&lt;=12000,E2100,IF(E2100&lt;=32000,ROUNDUP(E2100/2,0)+6000,IF(E2100&lt;=56000,ROUNDUP(E2100/4,0)+14000,28000))))+IF(F2100&lt;=0,0,IF(F2100&lt;=15000,F2100,IF(F2100&lt;=40000,ROUNDUP(F2100/2,0)+7500,IF(F2100&lt;=70000,ROUNDUP(F2100/4,0)+17500,35000)))),28000))))</f>
        <v/>
      </c>
      <c r="T2100" s="18">
        <f>IF(G2100&lt;=0,0,IF(G2100&lt;=12000,G2100,IF(G2100&lt;=32000,ROUNDUP(G2100/2,0)+6000,IF(G2100&lt;=56000,ROUNDUP(G2100/4,0)+14000,28000))))</f>
        <v/>
      </c>
      <c r="U2100" s="18">
        <f>IF(I2100&lt;=0,IF(H2100&lt;=0,0,IF(H2100&lt;=12000,H2100,IF(H2100&lt;=32000,ROUNDUP(H2100/2,0)+6000,IF(H2100&lt;=56000,ROUNDUP(H2100/4,0)+14000,28000)))),IF(H2100&lt;=0,IF(I2100&lt;=0,0,IF(I2100&lt;=15000,I2100,IF(I2100&lt;=40000,ROUNDUP(I2100/2,0)+7500,IF(I2100&lt;=70000,ROUNDUP(I2100/4,0)+17500,35000)))),MAX(IF(I2100&lt;=0,0,IF(I2100&lt;=15000,I2100,IF(I2100&lt;=40000,ROUNDUP(I2100/2,0)+7500,IF(I2100&lt;=70000,ROUNDUP(I2100/4,0)+17500,35000)))),MIN(IF(H2100&lt;=0,0,IF(H2100&lt;=12000,H2100,IF(H2100&lt;=32000,ROUNDUP(H2100/2,0)+6000,IF(H2100&lt;=56000,ROUNDUP(H2100/4,0)+14000,28000))))+IF(I2100&lt;=0,0,IF(I2100&lt;=15000,I2100,IF(I2100&lt;=40000,ROUNDUP(I2100/2,0)+7500,IF(I2100&lt;=70000,ROUNDUP(I2100/4,0)+17500,35000)))),28000))))</f>
        <v/>
      </c>
      <c r="V2100" s="18">
        <f>MIN(70000,S2100+T2100+U2100)</f>
        <v/>
      </c>
      <c r="W2100" s="18">
        <f>MAX(0,ROUNDDOWN(M2100-J2100-N2100-K2100-0,-3))</f>
        <v/>
      </c>
      <c r="X2100" s="18">
        <f>MAX(0,ROUNDDOWN(M2100-J2100-N2100-K2100-R2100,-3))</f>
        <v/>
      </c>
      <c r="Y2100" s="18">
        <f>IF(W2100&lt;=0,0,ROUNDDOWN((W2100*LOOKUP(W2100,{0,1950001,3300001,6950001,9000001,18000001,40000001},{0.05,0.1,0.2,0.23,0.33,0.4,0.45})-LOOKUP(W2100,{0,1950001,3300001,6950001,9000001,18000001,40000001},{0,97500,427500,636000,1536000,2796000,4796000}))*1.021,-2))</f>
        <v/>
      </c>
      <c r="Z2100" s="18">
        <f>IF(X2100&lt;=0,0,ROUNDDOWN((X2100*LOOKUP(X2100,{0,1950001,3300001,6950001,9000001,18000001,40000001},{0.05,0.1,0.2,0.23,0.33,0.4,0.45})-LOOKUP(X2100,{0,1950001,3300001,6950001,9000001,18000001,40000001},{0,97500,427500,636000,1536000,2796000,4796000}))*1.021,-2))</f>
        <v/>
      </c>
      <c r="AA2100" s="18">
        <f>MAX(0,ROUNDDOWN(M2100-J2100-430000-L2100-0,-3))</f>
        <v/>
      </c>
      <c r="AB2100" s="18">
        <f>MAX(0,ROUNDDOWN(M2100-J2100-430000-L2100-V2100,-3))</f>
        <v/>
      </c>
      <c r="AC2100" s="18">
        <f>IF(M2100&lt;=450000,0,MAX(0,ROUNDDOWN(AA2100*0.06-MIN(50000,AA2100)*0.03,-2))+MAX(0,ROUNDDOWN(AA2100*0.04-MIN(50000,AA2100)*0.02,-2)))</f>
        <v/>
      </c>
      <c r="AD2100" s="18">
        <f>IF(M2100&lt;=450000,0,MAX(0,ROUNDDOWN(AB2100*0.06-MIN(50000,AB2100)*0.03,-2))+MAX(0,ROUNDDOWN(AB2100*0.04-MIN(50000,AB2100)*0.02,-2)))</f>
        <v/>
      </c>
      <c r="AE2100" s="18">
        <f>Y2100-Z2100</f>
        <v/>
      </c>
      <c r="AF2100" s="18">
        <f>AC2100-AD2100</f>
        <v/>
      </c>
      <c r="AG2100" s="18">
        <f>AE2100+AF2100</f>
        <v/>
      </c>
      <c r="AH2100" s="20">
        <f>IF(W2100&lt;=0,0,LOOKUP(W2100,{0,1950001,3300001,6950001,9000001,18000001,40000001},{0.05,0.1,0.2,0.23,0.33,0.4,0.45}))</f>
        <v/>
      </c>
    </row>
    <row r="2101">
      <c r="A2101" t="inlineStr">
        <is>
          <t>1万円刻み 一般8万円</t>
        </is>
      </c>
      <c r="B2101" s="18">
        <f>'4_1万円刻み'!$A$674</f>
        <v/>
      </c>
      <c r="C2101" s="19" t="n">
        <v>2026</v>
      </c>
      <c r="D2101" t="inlineStr">
        <is>
          <t>いいえ</t>
        </is>
      </c>
      <c r="E2101" s="18" t="n">
        <v>80000</v>
      </c>
      <c r="F2101" s="18" t="n">
        <v>0</v>
      </c>
      <c r="G2101" s="18" t="n">
        <v>0</v>
      </c>
      <c r="H2101" s="18" t="n">
        <v>0</v>
      </c>
      <c r="I2101" s="18" t="n">
        <v>0</v>
      </c>
      <c r="J2101" s="18">
        <f>ROUND(MIN(B2101/12,650000)*12*0.0915+MIN(B2101/12,1390000)*12*(0.0504+0)+B2101*0.005,0)</f>
        <v/>
      </c>
      <c r="K2101" s="18" t="n">
        <v>0</v>
      </c>
      <c r="L2101" s="18" t="n">
        <v>0</v>
      </c>
      <c r="M2101" s="18">
        <f>ROUND(IF(C2101&gt;=2026,IF(B2101&lt;741000,0,IF(B2101&lt;2191000,B2101-740000,IF(B2101&lt;2193000,1451000,IF(B2101&lt;2196000,1453000,IF(B2101&lt;2200000,1456000,IF(B2101&lt;3600000,ROUNDDOWN(B2101/4,-3)*2.8-80000,IF(B2101&lt;6600000,ROUNDDOWN(B2101/4,-3)*3.2-440000,IF(B2101&lt;8500000,ROUNDDOWN(B2101*0.9,0)-1100000,B2101-1950000)))))))),IF(B2101&lt;651000,0,IF(B2101&lt;1900000,B2101-650000,IF(B2101&lt;3600000,ROUNDDOWN(B2101/4,-3)*2.8-80000,IF(B2101&lt;6600000,ROUNDDOWN(B2101/4,-3)*3.2-440000,IF(B2101&lt;8500000,ROUNDDOWN(B2101*0.9,0)-1100000,B2101-1950000)))))),0)</f>
        <v/>
      </c>
      <c r="N2101" s="18">
        <f>IF(M2101&gt;23500000,NA(),IF(C2101&gt;=2026,IF(M2101&lt;=4890000,1040000,IF(M2101&lt;=6550000,670000,620000)),IF(M2101&lt;=1320000,950000,IF(M2101&lt;=3360000,880000,IF(M2101&lt;=4890000,680000,IF(M2101&lt;=6550000,630000,580000))))))</f>
        <v/>
      </c>
      <c r="O2101" s="18">
        <f>IF(F2101&lt;=0,IF(AND(D2101="はい",C2101&gt;=2026,C2101&lt;=2027),IF(E2101&lt;=0,0,IF(E2101&lt;=30000,E2101,IF(E2101&lt;=60000,ROUNDUP(E2101/2,0)+15000,IF(E2101&lt;=120000,ROUNDUP(E2101/4,0)+30000,60000)))),IF(E2101&lt;=0,0,IF(E2101&lt;=20000,E2101,IF(E2101&lt;=40000,ROUNDUP(E2101/2,0)+10000,IF(E2101&lt;=80000,ROUNDUP(E2101/4,0)+20000,40000))))),IF(E2101&lt;=0,IF(F2101&lt;=0,0,IF(F2101&lt;=25000,F2101,IF(F2101&lt;=50000,ROUNDUP(F2101/2,0)+12500,IF(F2101&lt;=100000,ROUNDUP(F2101/4,0)+25000,50000)))),MAX(IF(F2101&lt;=0,0,IF(F2101&lt;=25000,F2101,IF(F2101&lt;=50000,ROUNDUP(F2101/2,0)+12500,IF(F2101&lt;=100000,ROUNDUP(F2101/4,0)+25000,50000)))),MIN(IF(AND(D2101="はい",C2101&gt;=2026,C2101&lt;=2027),IF(E2101&lt;=0,0,IF(E2101&lt;=30000,E2101,IF(E2101&lt;=60000,ROUNDUP(E2101/2,0)+15000,IF(E2101&lt;=120000,ROUNDUP(E2101/4,0)+30000,60000)))),IF(E2101&lt;=0,0,IF(E2101&lt;=20000,E2101,IF(E2101&lt;=40000,ROUNDUP(E2101/2,0)+10000,IF(E2101&lt;=80000,ROUNDUP(E2101/4,0)+20000,40000)))))+IF(F2101&lt;=0,0,IF(F2101&lt;=25000,F2101,IF(F2101&lt;=50000,ROUNDUP(F2101/2,0)+12500,IF(F2101&lt;=100000,ROUNDUP(F2101/4,0)+25000,50000)))),IF(AND(D2101="はい",C2101&gt;=2026,C2101&lt;=2027),60000,40000)))))</f>
        <v/>
      </c>
      <c r="P2101" s="18">
        <f>IF(G2101&lt;=0,0,IF(G2101&lt;=20000,G2101,IF(G2101&lt;=40000,ROUNDUP(G2101/2,0)+10000,IF(G2101&lt;=80000,ROUNDUP(G2101/4,0)+20000,40000))))</f>
        <v/>
      </c>
      <c r="Q2101" s="18">
        <f>IF(I2101&lt;=0,IF(H2101&lt;=0,0,IF(H2101&lt;=20000,H2101,IF(H2101&lt;=40000,ROUNDUP(H2101/2,0)+10000,IF(H2101&lt;=80000,ROUNDUP(H2101/4,0)+20000,40000)))),IF(H2101&lt;=0,IF(I2101&lt;=0,0,IF(I2101&lt;=25000,I2101,IF(I2101&lt;=50000,ROUNDUP(I2101/2,0)+12500,IF(I2101&lt;=100000,ROUNDUP(I2101/4,0)+25000,50000)))),MAX(IF(I2101&lt;=0,0,IF(I2101&lt;=25000,I2101,IF(I2101&lt;=50000,ROUNDUP(I2101/2,0)+12500,IF(I2101&lt;=100000,ROUNDUP(I2101/4,0)+25000,50000)))),MIN(IF(H2101&lt;=0,0,IF(H2101&lt;=20000,H2101,IF(H2101&lt;=40000,ROUNDUP(H2101/2,0)+10000,IF(H2101&lt;=80000,ROUNDUP(H2101/4,0)+20000,40000))))+IF(I2101&lt;=0,0,IF(I2101&lt;=25000,I2101,IF(I2101&lt;=50000,ROUNDUP(I2101/2,0)+12500,IF(I2101&lt;=100000,ROUNDUP(I2101/4,0)+25000,50000)))),40000))))</f>
        <v/>
      </c>
      <c r="R2101" s="18">
        <f>MIN(120000,O2101+P2101+Q2101)</f>
        <v/>
      </c>
      <c r="S2101" s="18">
        <f>IF(F2101&lt;=0,IF(E2101&lt;=0,0,IF(E2101&lt;=12000,E2101,IF(E2101&lt;=32000,ROUNDUP(E2101/2,0)+6000,IF(E2101&lt;=56000,ROUNDUP(E2101/4,0)+14000,28000)))),IF(E2101&lt;=0,IF(F2101&lt;=0,0,IF(F2101&lt;=15000,F2101,IF(F2101&lt;=40000,ROUNDUP(F2101/2,0)+7500,IF(F2101&lt;=70000,ROUNDUP(F2101/4,0)+17500,35000)))),MAX(IF(F2101&lt;=0,0,IF(F2101&lt;=15000,F2101,IF(F2101&lt;=40000,ROUNDUP(F2101/2,0)+7500,IF(F2101&lt;=70000,ROUNDUP(F2101/4,0)+17500,35000)))),MIN(IF(E2101&lt;=0,0,IF(E2101&lt;=12000,E2101,IF(E2101&lt;=32000,ROUNDUP(E2101/2,0)+6000,IF(E2101&lt;=56000,ROUNDUP(E2101/4,0)+14000,28000))))+IF(F2101&lt;=0,0,IF(F2101&lt;=15000,F2101,IF(F2101&lt;=40000,ROUNDUP(F2101/2,0)+7500,IF(F2101&lt;=70000,ROUNDUP(F2101/4,0)+17500,35000)))),28000))))</f>
        <v/>
      </c>
      <c r="T2101" s="18">
        <f>IF(G2101&lt;=0,0,IF(G2101&lt;=12000,G2101,IF(G2101&lt;=32000,ROUNDUP(G2101/2,0)+6000,IF(G2101&lt;=56000,ROUNDUP(G2101/4,0)+14000,28000))))</f>
        <v/>
      </c>
      <c r="U2101" s="18">
        <f>IF(I2101&lt;=0,IF(H2101&lt;=0,0,IF(H2101&lt;=12000,H2101,IF(H2101&lt;=32000,ROUNDUP(H2101/2,0)+6000,IF(H2101&lt;=56000,ROUNDUP(H2101/4,0)+14000,28000)))),IF(H2101&lt;=0,IF(I2101&lt;=0,0,IF(I2101&lt;=15000,I2101,IF(I2101&lt;=40000,ROUNDUP(I2101/2,0)+7500,IF(I2101&lt;=70000,ROUNDUP(I2101/4,0)+17500,35000)))),MAX(IF(I2101&lt;=0,0,IF(I2101&lt;=15000,I2101,IF(I2101&lt;=40000,ROUNDUP(I2101/2,0)+7500,IF(I2101&lt;=70000,ROUNDUP(I2101/4,0)+17500,35000)))),MIN(IF(H2101&lt;=0,0,IF(H2101&lt;=12000,H2101,IF(H2101&lt;=32000,ROUNDUP(H2101/2,0)+6000,IF(H2101&lt;=56000,ROUNDUP(H2101/4,0)+14000,28000))))+IF(I2101&lt;=0,0,IF(I2101&lt;=15000,I2101,IF(I2101&lt;=40000,ROUNDUP(I2101/2,0)+7500,IF(I2101&lt;=70000,ROUNDUP(I2101/4,0)+17500,35000)))),28000))))</f>
        <v/>
      </c>
      <c r="V2101" s="18">
        <f>MIN(70000,S2101+T2101+U2101)</f>
        <v/>
      </c>
      <c r="W2101" s="18">
        <f>MAX(0,ROUNDDOWN(M2101-J2101-N2101-K2101-0,-3))</f>
        <v/>
      </c>
      <c r="X2101" s="18">
        <f>MAX(0,ROUNDDOWN(M2101-J2101-N2101-K2101-R2101,-3))</f>
        <v/>
      </c>
      <c r="Y2101" s="18">
        <f>IF(W2101&lt;=0,0,ROUNDDOWN((W2101*LOOKUP(W2101,{0,1950001,3300001,6950001,9000001,18000001,40000001},{0.05,0.1,0.2,0.23,0.33,0.4,0.45})-LOOKUP(W2101,{0,1950001,3300001,6950001,9000001,18000001,40000001},{0,97500,427500,636000,1536000,2796000,4796000}))*1.021,-2))</f>
        <v/>
      </c>
      <c r="Z2101" s="18">
        <f>IF(X2101&lt;=0,0,ROUNDDOWN((X2101*LOOKUP(X2101,{0,1950001,3300001,6950001,9000001,18000001,40000001},{0.05,0.1,0.2,0.23,0.33,0.4,0.45})-LOOKUP(X2101,{0,1950001,3300001,6950001,9000001,18000001,40000001},{0,97500,427500,636000,1536000,2796000,4796000}))*1.021,-2))</f>
        <v/>
      </c>
      <c r="AA2101" s="18">
        <f>MAX(0,ROUNDDOWN(M2101-J2101-430000-L2101-0,-3))</f>
        <v/>
      </c>
      <c r="AB2101" s="18">
        <f>MAX(0,ROUNDDOWN(M2101-J2101-430000-L2101-V2101,-3))</f>
        <v/>
      </c>
      <c r="AC2101" s="18">
        <f>IF(M2101&lt;=450000,0,MAX(0,ROUNDDOWN(AA2101*0.06-MIN(50000,AA2101)*0.03,-2))+MAX(0,ROUNDDOWN(AA2101*0.04-MIN(50000,AA2101)*0.02,-2)))</f>
        <v/>
      </c>
      <c r="AD2101" s="18">
        <f>IF(M2101&lt;=450000,0,MAX(0,ROUNDDOWN(AB2101*0.06-MIN(50000,AB2101)*0.03,-2))+MAX(0,ROUNDDOWN(AB2101*0.04-MIN(50000,AB2101)*0.02,-2)))</f>
        <v/>
      </c>
      <c r="AE2101" s="18">
        <f>Y2101-Z2101</f>
        <v/>
      </c>
      <c r="AF2101" s="18">
        <f>AC2101-AD2101</f>
        <v/>
      </c>
      <c r="AG2101" s="18">
        <f>AE2101+AF2101</f>
        <v/>
      </c>
      <c r="AH2101" s="20">
        <f>IF(W2101&lt;=0,0,LOOKUP(W2101,{0,1950001,3300001,6950001,9000001,18000001,40000001},{0.05,0.1,0.2,0.23,0.33,0.4,0.45}))</f>
        <v/>
      </c>
    </row>
    <row r="2102">
      <c r="A2102" t="inlineStr">
        <is>
          <t>1万円刻み 特例あり一般12万円</t>
        </is>
      </c>
      <c r="B2102" s="18">
        <f>'4_1万円刻み'!$A$674</f>
        <v/>
      </c>
      <c r="C2102" s="19" t="n">
        <v>2026</v>
      </c>
      <c r="D2102" t="inlineStr">
        <is>
          <t>はい</t>
        </is>
      </c>
      <c r="E2102" s="18" t="n">
        <v>120000</v>
      </c>
      <c r="F2102" s="18" t="n">
        <v>0</v>
      </c>
      <c r="G2102" s="18" t="n">
        <v>0</v>
      </c>
      <c r="H2102" s="18" t="n">
        <v>0</v>
      </c>
      <c r="I2102" s="18" t="n">
        <v>0</v>
      </c>
      <c r="J2102" s="18">
        <f>ROUND(MIN(B2102/12,650000)*12*0.0915+MIN(B2102/12,1390000)*12*(0.0504+0)+B2102*0.005,0)</f>
        <v/>
      </c>
      <c r="K2102" s="18" t="n">
        <v>0</v>
      </c>
      <c r="L2102" s="18" t="n">
        <v>0</v>
      </c>
      <c r="M2102" s="18">
        <f>ROUND(IF(C2102&gt;=2026,IF(B2102&lt;741000,0,IF(B2102&lt;2191000,B2102-740000,IF(B2102&lt;2193000,1451000,IF(B2102&lt;2196000,1453000,IF(B2102&lt;2200000,1456000,IF(B2102&lt;3600000,ROUNDDOWN(B2102/4,-3)*2.8-80000,IF(B2102&lt;6600000,ROUNDDOWN(B2102/4,-3)*3.2-440000,IF(B2102&lt;8500000,ROUNDDOWN(B2102*0.9,0)-1100000,B2102-1950000)))))))),IF(B2102&lt;651000,0,IF(B2102&lt;1900000,B2102-650000,IF(B2102&lt;3600000,ROUNDDOWN(B2102/4,-3)*2.8-80000,IF(B2102&lt;6600000,ROUNDDOWN(B2102/4,-3)*3.2-440000,IF(B2102&lt;8500000,ROUNDDOWN(B2102*0.9,0)-1100000,B2102-1950000)))))),0)</f>
        <v/>
      </c>
      <c r="N2102" s="18">
        <f>IF(M2102&gt;23500000,NA(),IF(C2102&gt;=2026,IF(M2102&lt;=4890000,1040000,IF(M2102&lt;=6550000,670000,620000)),IF(M2102&lt;=1320000,950000,IF(M2102&lt;=3360000,880000,IF(M2102&lt;=4890000,680000,IF(M2102&lt;=6550000,630000,580000))))))</f>
        <v/>
      </c>
      <c r="O2102" s="18">
        <f>IF(F2102&lt;=0,IF(AND(D2102="はい",C2102&gt;=2026,C2102&lt;=2027),IF(E2102&lt;=0,0,IF(E2102&lt;=30000,E2102,IF(E2102&lt;=60000,ROUNDUP(E2102/2,0)+15000,IF(E2102&lt;=120000,ROUNDUP(E2102/4,0)+30000,60000)))),IF(E2102&lt;=0,0,IF(E2102&lt;=20000,E2102,IF(E2102&lt;=40000,ROUNDUP(E2102/2,0)+10000,IF(E2102&lt;=80000,ROUNDUP(E2102/4,0)+20000,40000))))),IF(E2102&lt;=0,IF(F2102&lt;=0,0,IF(F2102&lt;=25000,F2102,IF(F2102&lt;=50000,ROUNDUP(F2102/2,0)+12500,IF(F2102&lt;=100000,ROUNDUP(F2102/4,0)+25000,50000)))),MAX(IF(F2102&lt;=0,0,IF(F2102&lt;=25000,F2102,IF(F2102&lt;=50000,ROUNDUP(F2102/2,0)+12500,IF(F2102&lt;=100000,ROUNDUP(F2102/4,0)+25000,50000)))),MIN(IF(AND(D2102="はい",C2102&gt;=2026,C2102&lt;=2027),IF(E2102&lt;=0,0,IF(E2102&lt;=30000,E2102,IF(E2102&lt;=60000,ROUNDUP(E2102/2,0)+15000,IF(E2102&lt;=120000,ROUNDUP(E2102/4,0)+30000,60000)))),IF(E2102&lt;=0,0,IF(E2102&lt;=20000,E2102,IF(E2102&lt;=40000,ROUNDUP(E2102/2,0)+10000,IF(E2102&lt;=80000,ROUNDUP(E2102/4,0)+20000,40000)))))+IF(F2102&lt;=0,0,IF(F2102&lt;=25000,F2102,IF(F2102&lt;=50000,ROUNDUP(F2102/2,0)+12500,IF(F2102&lt;=100000,ROUNDUP(F2102/4,0)+25000,50000)))),IF(AND(D2102="はい",C2102&gt;=2026,C2102&lt;=2027),60000,40000)))))</f>
        <v/>
      </c>
      <c r="P2102" s="18">
        <f>IF(G2102&lt;=0,0,IF(G2102&lt;=20000,G2102,IF(G2102&lt;=40000,ROUNDUP(G2102/2,0)+10000,IF(G2102&lt;=80000,ROUNDUP(G2102/4,0)+20000,40000))))</f>
        <v/>
      </c>
      <c r="Q2102" s="18">
        <f>IF(I2102&lt;=0,IF(H2102&lt;=0,0,IF(H2102&lt;=20000,H2102,IF(H2102&lt;=40000,ROUNDUP(H2102/2,0)+10000,IF(H2102&lt;=80000,ROUNDUP(H2102/4,0)+20000,40000)))),IF(H2102&lt;=0,IF(I2102&lt;=0,0,IF(I2102&lt;=25000,I2102,IF(I2102&lt;=50000,ROUNDUP(I2102/2,0)+12500,IF(I2102&lt;=100000,ROUNDUP(I2102/4,0)+25000,50000)))),MAX(IF(I2102&lt;=0,0,IF(I2102&lt;=25000,I2102,IF(I2102&lt;=50000,ROUNDUP(I2102/2,0)+12500,IF(I2102&lt;=100000,ROUNDUP(I2102/4,0)+25000,50000)))),MIN(IF(H2102&lt;=0,0,IF(H2102&lt;=20000,H2102,IF(H2102&lt;=40000,ROUNDUP(H2102/2,0)+10000,IF(H2102&lt;=80000,ROUNDUP(H2102/4,0)+20000,40000))))+IF(I2102&lt;=0,0,IF(I2102&lt;=25000,I2102,IF(I2102&lt;=50000,ROUNDUP(I2102/2,0)+12500,IF(I2102&lt;=100000,ROUNDUP(I2102/4,0)+25000,50000)))),40000))))</f>
        <v/>
      </c>
      <c r="R2102" s="18">
        <f>MIN(120000,O2102+P2102+Q2102)</f>
        <v/>
      </c>
      <c r="S2102" s="18">
        <f>IF(F2102&lt;=0,IF(E2102&lt;=0,0,IF(E2102&lt;=12000,E2102,IF(E2102&lt;=32000,ROUNDUP(E2102/2,0)+6000,IF(E2102&lt;=56000,ROUNDUP(E2102/4,0)+14000,28000)))),IF(E2102&lt;=0,IF(F2102&lt;=0,0,IF(F2102&lt;=15000,F2102,IF(F2102&lt;=40000,ROUNDUP(F2102/2,0)+7500,IF(F2102&lt;=70000,ROUNDUP(F2102/4,0)+17500,35000)))),MAX(IF(F2102&lt;=0,0,IF(F2102&lt;=15000,F2102,IF(F2102&lt;=40000,ROUNDUP(F2102/2,0)+7500,IF(F2102&lt;=70000,ROUNDUP(F2102/4,0)+17500,35000)))),MIN(IF(E2102&lt;=0,0,IF(E2102&lt;=12000,E2102,IF(E2102&lt;=32000,ROUNDUP(E2102/2,0)+6000,IF(E2102&lt;=56000,ROUNDUP(E2102/4,0)+14000,28000))))+IF(F2102&lt;=0,0,IF(F2102&lt;=15000,F2102,IF(F2102&lt;=40000,ROUNDUP(F2102/2,0)+7500,IF(F2102&lt;=70000,ROUNDUP(F2102/4,0)+17500,35000)))),28000))))</f>
        <v/>
      </c>
      <c r="T2102" s="18">
        <f>IF(G2102&lt;=0,0,IF(G2102&lt;=12000,G2102,IF(G2102&lt;=32000,ROUNDUP(G2102/2,0)+6000,IF(G2102&lt;=56000,ROUNDUP(G2102/4,0)+14000,28000))))</f>
        <v/>
      </c>
      <c r="U2102" s="18">
        <f>IF(I2102&lt;=0,IF(H2102&lt;=0,0,IF(H2102&lt;=12000,H2102,IF(H2102&lt;=32000,ROUNDUP(H2102/2,0)+6000,IF(H2102&lt;=56000,ROUNDUP(H2102/4,0)+14000,28000)))),IF(H2102&lt;=0,IF(I2102&lt;=0,0,IF(I2102&lt;=15000,I2102,IF(I2102&lt;=40000,ROUNDUP(I2102/2,0)+7500,IF(I2102&lt;=70000,ROUNDUP(I2102/4,0)+17500,35000)))),MAX(IF(I2102&lt;=0,0,IF(I2102&lt;=15000,I2102,IF(I2102&lt;=40000,ROUNDUP(I2102/2,0)+7500,IF(I2102&lt;=70000,ROUNDUP(I2102/4,0)+17500,35000)))),MIN(IF(H2102&lt;=0,0,IF(H2102&lt;=12000,H2102,IF(H2102&lt;=32000,ROUNDUP(H2102/2,0)+6000,IF(H2102&lt;=56000,ROUNDUP(H2102/4,0)+14000,28000))))+IF(I2102&lt;=0,0,IF(I2102&lt;=15000,I2102,IF(I2102&lt;=40000,ROUNDUP(I2102/2,0)+7500,IF(I2102&lt;=70000,ROUNDUP(I2102/4,0)+17500,35000)))),28000))))</f>
        <v/>
      </c>
      <c r="V2102" s="18">
        <f>MIN(70000,S2102+T2102+U2102)</f>
        <v/>
      </c>
      <c r="W2102" s="18">
        <f>MAX(0,ROUNDDOWN(M2102-J2102-N2102-K2102-0,-3))</f>
        <v/>
      </c>
      <c r="X2102" s="18">
        <f>MAX(0,ROUNDDOWN(M2102-J2102-N2102-K2102-R2102,-3))</f>
        <v/>
      </c>
      <c r="Y2102" s="18">
        <f>IF(W2102&lt;=0,0,ROUNDDOWN((W2102*LOOKUP(W2102,{0,1950001,3300001,6950001,9000001,18000001,40000001},{0.05,0.1,0.2,0.23,0.33,0.4,0.45})-LOOKUP(W2102,{0,1950001,3300001,6950001,9000001,18000001,40000001},{0,97500,427500,636000,1536000,2796000,4796000}))*1.021,-2))</f>
        <v/>
      </c>
      <c r="Z2102" s="18">
        <f>IF(X2102&lt;=0,0,ROUNDDOWN((X2102*LOOKUP(X2102,{0,1950001,3300001,6950001,9000001,18000001,40000001},{0.05,0.1,0.2,0.23,0.33,0.4,0.45})-LOOKUP(X2102,{0,1950001,3300001,6950001,9000001,18000001,40000001},{0,97500,427500,636000,1536000,2796000,4796000}))*1.021,-2))</f>
        <v/>
      </c>
      <c r="AA2102" s="18">
        <f>MAX(0,ROUNDDOWN(M2102-J2102-430000-L2102-0,-3))</f>
        <v/>
      </c>
      <c r="AB2102" s="18">
        <f>MAX(0,ROUNDDOWN(M2102-J2102-430000-L2102-V2102,-3))</f>
        <v/>
      </c>
      <c r="AC2102" s="18">
        <f>IF(M2102&lt;=450000,0,MAX(0,ROUNDDOWN(AA2102*0.06-MIN(50000,AA2102)*0.03,-2))+MAX(0,ROUNDDOWN(AA2102*0.04-MIN(50000,AA2102)*0.02,-2)))</f>
        <v/>
      </c>
      <c r="AD2102" s="18">
        <f>IF(M2102&lt;=450000,0,MAX(0,ROUNDDOWN(AB2102*0.06-MIN(50000,AB2102)*0.03,-2))+MAX(0,ROUNDDOWN(AB2102*0.04-MIN(50000,AB2102)*0.02,-2)))</f>
        <v/>
      </c>
      <c r="AE2102" s="18">
        <f>Y2102-Z2102</f>
        <v/>
      </c>
      <c r="AF2102" s="18">
        <f>AC2102-AD2102</f>
        <v/>
      </c>
      <c r="AG2102" s="18">
        <f>AE2102+AF2102</f>
        <v/>
      </c>
      <c r="AH2102" s="20">
        <f>IF(W2102&lt;=0,0,LOOKUP(W2102,{0,1950001,3300001,6950001,9000001,18000001,40000001},{0.05,0.1,0.2,0.23,0.33,0.4,0.45}))</f>
        <v/>
      </c>
    </row>
    <row r="2103">
      <c r="A2103" t="inlineStr">
        <is>
          <t>1万円刻み 3区分8万円ずつ</t>
        </is>
      </c>
      <c r="B2103" s="18">
        <f>'4_1万円刻み'!$A$675</f>
        <v/>
      </c>
      <c r="C2103" s="19" t="n">
        <v>2026</v>
      </c>
      <c r="D2103" t="inlineStr">
        <is>
          <t>いいえ</t>
        </is>
      </c>
      <c r="E2103" s="18" t="n">
        <v>80000</v>
      </c>
      <c r="F2103" s="18" t="n">
        <v>0</v>
      </c>
      <c r="G2103" s="18" t="n">
        <v>80000</v>
      </c>
      <c r="H2103" s="18" t="n">
        <v>80000</v>
      </c>
      <c r="I2103" s="18" t="n">
        <v>0</v>
      </c>
      <c r="J2103" s="18">
        <f>ROUND(MIN(B2103/12,650000)*12*0.0915+MIN(B2103/12,1390000)*12*(0.0504+0)+B2103*0.005,0)</f>
        <v/>
      </c>
      <c r="K2103" s="18" t="n">
        <v>0</v>
      </c>
      <c r="L2103" s="18" t="n">
        <v>0</v>
      </c>
      <c r="M2103" s="18">
        <f>ROUND(IF(C2103&gt;=2026,IF(B2103&lt;741000,0,IF(B2103&lt;2191000,B2103-740000,IF(B2103&lt;2193000,1451000,IF(B2103&lt;2196000,1453000,IF(B2103&lt;2200000,1456000,IF(B2103&lt;3600000,ROUNDDOWN(B2103/4,-3)*2.8-80000,IF(B2103&lt;6600000,ROUNDDOWN(B2103/4,-3)*3.2-440000,IF(B2103&lt;8500000,ROUNDDOWN(B2103*0.9,0)-1100000,B2103-1950000)))))))),IF(B2103&lt;651000,0,IF(B2103&lt;1900000,B2103-650000,IF(B2103&lt;3600000,ROUNDDOWN(B2103/4,-3)*2.8-80000,IF(B2103&lt;6600000,ROUNDDOWN(B2103/4,-3)*3.2-440000,IF(B2103&lt;8500000,ROUNDDOWN(B2103*0.9,0)-1100000,B2103-1950000)))))),0)</f>
        <v/>
      </c>
      <c r="N2103" s="18">
        <f>IF(M2103&gt;23500000,NA(),IF(C2103&gt;=2026,IF(M2103&lt;=4890000,1040000,IF(M2103&lt;=6550000,670000,620000)),IF(M2103&lt;=1320000,950000,IF(M2103&lt;=3360000,880000,IF(M2103&lt;=4890000,680000,IF(M2103&lt;=6550000,630000,580000))))))</f>
        <v/>
      </c>
      <c r="O2103" s="18">
        <f>IF(F2103&lt;=0,IF(AND(D2103="はい",C2103&gt;=2026,C2103&lt;=2027),IF(E2103&lt;=0,0,IF(E2103&lt;=30000,E2103,IF(E2103&lt;=60000,ROUNDUP(E2103/2,0)+15000,IF(E2103&lt;=120000,ROUNDUP(E2103/4,0)+30000,60000)))),IF(E2103&lt;=0,0,IF(E2103&lt;=20000,E2103,IF(E2103&lt;=40000,ROUNDUP(E2103/2,0)+10000,IF(E2103&lt;=80000,ROUNDUP(E2103/4,0)+20000,40000))))),IF(E2103&lt;=0,IF(F2103&lt;=0,0,IF(F2103&lt;=25000,F2103,IF(F2103&lt;=50000,ROUNDUP(F2103/2,0)+12500,IF(F2103&lt;=100000,ROUNDUP(F2103/4,0)+25000,50000)))),MAX(IF(F2103&lt;=0,0,IF(F2103&lt;=25000,F2103,IF(F2103&lt;=50000,ROUNDUP(F2103/2,0)+12500,IF(F2103&lt;=100000,ROUNDUP(F2103/4,0)+25000,50000)))),MIN(IF(AND(D2103="はい",C2103&gt;=2026,C2103&lt;=2027),IF(E2103&lt;=0,0,IF(E2103&lt;=30000,E2103,IF(E2103&lt;=60000,ROUNDUP(E2103/2,0)+15000,IF(E2103&lt;=120000,ROUNDUP(E2103/4,0)+30000,60000)))),IF(E2103&lt;=0,0,IF(E2103&lt;=20000,E2103,IF(E2103&lt;=40000,ROUNDUP(E2103/2,0)+10000,IF(E2103&lt;=80000,ROUNDUP(E2103/4,0)+20000,40000)))))+IF(F2103&lt;=0,0,IF(F2103&lt;=25000,F2103,IF(F2103&lt;=50000,ROUNDUP(F2103/2,0)+12500,IF(F2103&lt;=100000,ROUNDUP(F2103/4,0)+25000,50000)))),IF(AND(D2103="はい",C2103&gt;=2026,C2103&lt;=2027),60000,40000)))))</f>
        <v/>
      </c>
      <c r="P2103" s="18">
        <f>IF(G2103&lt;=0,0,IF(G2103&lt;=20000,G2103,IF(G2103&lt;=40000,ROUNDUP(G2103/2,0)+10000,IF(G2103&lt;=80000,ROUNDUP(G2103/4,0)+20000,40000))))</f>
        <v/>
      </c>
      <c r="Q2103" s="18">
        <f>IF(I2103&lt;=0,IF(H2103&lt;=0,0,IF(H2103&lt;=20000,H2103,IF(H2103&lt;=40000,ROUNDUP(H2103/2,0)+10000,IF(H2103&lt;=80000,ROUNDUP(H2103/4,0)+20000,40000)))),IF(H2103&lt;=0,IF(I2103&lt;=0,0,IF(I2103&lt;=25000,I2103,IF(I2103&lt;=50000,ROUNDUP(I2103/2,0)+12500,IF(I2103&lt;=100000,ROUNDUP(I2103/4,0)+25000,50000)))),MAX(IF(I2103&lt;=0,0,IF(I2103&lt;=25000,I2103,IF(I2103&lt;=50000,ROUNDUP(I2103/2,0)+12500,IF(I2103&lt;=100000,ROUNDUP(I2103/4,0)+25000,50000)))),MIN(IF(H2103&lt;=0,0,IF(H2103&lt;=20000,H2103,IF(H2103&lt;=40000,ROUNDUP(H2103/2,0)+10000,IF(H2103&lt;=80000,ROUNDUP(H2103/4,0)+20000,40000))))+IF(I2103&lt;=0,0,IF(I2103&lt;=25000,I2103,IF(I2103&lt;=50000,ROUNDUP(I2103/2,0)+12500,IF(I2103&lt;=100000,ROUNDUP(I2103/4,0)+25000,50000)))),40000))))</f>
        <v/>
      </c>
      <c r="R2103" s="18">
        <f>MIN(120000,O2103+P2103+Q2103)</f>
        <v/>
      </c>
      <c r="S2103" s="18">
        <f>IF(F2103&lt;=0,IF(E2103&lt;=0,0,IF(E2103&lt;=12000,E2103,IF(E2103&lt;=32000,ROUNDUP(E2103/2,0)+6000,IF(E2103&lt;=56000,ROUNDUP(E2103/4,0)+14000,28000)))),IF(E2103&lt;=0,IF(F2103&lt;=0,0,IF(F2103&lt;=15000,F2103,IF(F2103&lt;=40000,ROUNDUP(F2103/2,0)+7500,IF(F2103&lt;=70000,ROUNDUP(F2103/4,0)+17500,35000)))),MAX(IF(F2103&lt;=0,0,IF(F2103&lt;=15000,F2103,IF(F2103&lt;=40000,ROUNDUP(F2103/2,0)+7500,IF(F2103&lt;=70000,ROUNDUP(F2103/4,0)+17500,35000)))),MIN(IF(E2103&lt;=0,0,IF(E2103&lt;=12000,E2103,IF(E2103&lt;=32000,ROUNDUP(E2103/2,0)+6000,IF(E2103&lt;=56000,ROUNDUP(E2103/4,0)+14000,28000))))+IF(F2103&lt;=0,0,IF(F2103&lt;=15000,F2103,IF(F2103&lt;=40000,ROUNDUP(F2103/2,0)+7500,IF(F2103&lt;=70000,ROUNDUP(F2103/4,0)+17500,35000)))),28000))))</f>
        <v/>
      </c>
      <c r="T2103" s="18">
        <f>IF(G2103&lt;=0,0,IF(G2103&lt;=12000,G2103,IF(G2103&lt;=32000,ROUNDUP(G2103/2,0)+6000,IF(G2103&lt;=56000,ROUNDUP(G2103/4,0)+14000,28000))))</f>
        <v/>
      </c>
      <c r="U2103" s="18">
        <f>IF(I2103&lt;=0,IF(H2103&lt;=0,0,IF(H2103&lt;=12000,H2103,IF(H2103&lt;=32000,ROUNDUP(H2103/2,0)+6000,IF(H2103&lt;=56000,ROUNDUP(H2103/4,0)+14000,28000)))),IF(H2103&lt;=0,IF(I2103&lt;=0,0,IF(I2103&lt;=15000,I2103,IF(I2103&lt;=40000,ROUNDUP(I2103/2,0)+7500,IF(I2103&lt;=70000,ROUNDUP(I2103/4,0)+17500,35000)))),MAX(IF(I2103&lt;=0,0,IF(I2103&lt;=15000,I2103,IF(I2103&lt;=40000,ROUNDUP(I2103/2,0)+7500,IF(I2103&lt;=70000,ROUNDUP(I2103/4,0)+17500,35000)))),MIN(IF(H2103&lt;=0,0,IF(H2103&lt;=12000,H2103,IF(H2103&lt;=32000,ROUNDUP(H2103/2,0)+6000,IF(H2103&lt;=56000,ROUNDUP(H2103/4,0)+14000,28000))))+IF(I2103&lt;=0,0,IF(I2103&lt;=15000,I2103,IF(I2103&lt;=40000,ROUNDUP(I2103/2,0)+7500,IF(I2103&lt;=70000,ROUNDUP(I2103/4,0)+17500,35000)))),28000))))</f>
        <v/>
      </c>
      <c r="V2103" s="18">
        <f>MIN(70000,S2103+T2103+U2103)</f>
        <v/>
      </c>
      <c r="W2103" s="18">
        <f>MAX(0,ROUNDDOWN(M2103-J2103-N2103-K2103-0,-3))</f>
        <v/>
      </c>
      <c r="X2103" s="18">
        <f>MAX(0,ROUNDDOWN(M2103-J2103-N2103-K2103-R2103,-3))</f>
        <v/>
      </c>
      <c r="Y2103" s="18">
        <f>IF(W2103&lt;=0,0,ROUNDDOWN((W2103*LOOKUP(W2103,{0,1950001,3300001,6950001,9000001,18000001,40000001},{0.05,0.1,0.2,0.23,0.33,0.4,0.45})-LOOKUP(W2103,{0,1950001,3300001,6950001,9000001,18000001,40000001},{0,97500,427500,636000,1536000,2796000,4796000}))*1.021,-2))</f>
        <v/>
      </c>
      <c r="Z2103" s="18">
        <f>IF(X2103&lt;=0,0,ROUNDDOWN((X2103*LOOKUP(X2103,{0,1950001,3300001,6950001,9000001,18000001,40000001},{0.05,0.1,0.2,0.23,0.33,0.4,0.45})-LOOKUP(X2103,{0,1950001,3300001,6950001,9000001,18000001,40000001},{0,97500,427500,636000,1536000,2796000,4796000}))*1.021,-2))</f>
        <v/>
      </c>
      <c r="AA2103" s="18">
        <f>MAX(0,ROUNDDOWN(M2103-J2103-430000-L2103-0,-3))</f>
        <v/>
      </c>
      <c r="AB2103" s="18">
        <f>MAX(0,ROUNDDOWN(M2103-J2103-430000-L2103-V2103,-3))</f>
        <v/>
      </c>
      <c r="AC2103" s="18">
        <f>IF(M2103&lt;=450000,0,MAX(0,ROUNDDOWN(AA2103*0.06-MIN(50000,AA2103)*0.03,-2))+MAX(0,ROUNDDOWN(AA2103*0.04-MIN(50000,AA2103)*0.02,-2)))</f>
        <v/>
      </c>
      <c r="AD2103" s="18">
        <f>IF(M2103&lt;=450000,0,MAX(0,ROUNDDOWN(AB2103*0.06-MIN(50000,AB2103)*0.03,-2))+MAX(0,ROUNDDOWN(AB2103*0.04-MIN(50000,AB2103)*0.02,-2)))</f>
        <v/>
      </c>
      <c r="AE2103" s="18">
        <f>Y2103-Z2103</f>
        <v/>
      </c>
      <c r="AF2103" s="18">
        <f>AC2103-AD2103</f>
        <v/>
      </c>
      <c r="AG2103" s="18">
        <f>AE2103+AF2103</f>
        <v/>
      </c>
      <c r="AH2103" s="20">
        <f>IF(W2103&lt;=0,0,LOOKUP(W2103,{0,1950001,3300001,6950001,9000001,18000001,40000001},{0.05,0.1,0.2,0.23,0.33,0.4,0.45}))</f>
        <v/>
      </c>
    </row>
    <row r="2104">
      <c r="A2104" t="inlineStr">
        <is>
          <t>1万円刻み 一般8万円</t>
        </is>
      </c>
      <c r="B2104" s="18">
        <f>'4_1万円刻み'!$A$675</f>
        <v/>
      </c>
      <c r="C2104" s="19" t="n">
        <v>2026</v>
      </c>
      <c r="D2104" t="inlineStr">
        <is>
          <t>いいえ</t>
        </is>
      </c>
      <c r="E2104" s="18" t="n">
        <v>80000</v>
      </c>
      <c r="F2104" s="18" t="n">
        <v>0</v>
      </c>
      <c r="G2104" s="18" t="n">
        <v>0</v>
      </c>
      <c r="H2104" s="18" t="n">
        <v>0</v>
      </c>
      <c r="I2104" s="18" t="n">
        <v>0</v>
      </c>
      <c r="J2104" s="18">
        <f>ROUND(MIN(B2104/12,650000)*12*0.0915+MIN(B2104/12,1390000)*12*(0.0504+0)+B2104*0.005,0)</f>
        <v/>
      </c>
      <c r="K2104" s="18" t="n">
        <v>0</v>
      </c>
      <c r="L2104" s="18" t="n">
        <v>0</v>
      </c>
      <c r="M2104" s="18">
        <f>ROUND(IF(C2104&gt;=2026,IF(B2104&lt;741000,0,IF(B2104&lt;2191000,B2104-740000,IF(B2104&lt;2193000,1451000,IF(B2104&lt;2196000,1453000,IF(B2104&lt;2200000,1456000,IF(B2104&lt;3600000,ROUNDDOWN(B2104/4,-3)*2.8-80000,IF(B2104&lt;6600000,ROUNDDOWN(B2104/4,-3)*3.2-440000,IF(B2104&lt;8500000,ROUNDDOWN(B2104*0.9,0)-1100000,B2104-1950000)))))))),IF(B2104&lt;651000,0,IF(B2104&lt;1900000,B2104-650000,IF(B2104&lt;3600000,ROUNDDOWN(B2104/4,-3)*2.8-80000,IF(B2104&lt;6600000,ROUNDDOWN(B2104/4,-3)*3.2-440000,IF(B2104&lt;8500000,ROUNDDOWN(B2104*0.9,0)-1100000,B2104-1950000)))))),0)</f>
        <v/>
      </c>
      <c r="N2104" s="18">
        <f>IF(M2104&gt;23500000,NA(),IF(C2104&gt;=2026,IF(M2104&lt;=4890000,1040000,IF(M2104&lt;=6550000,670000,620000)),IF(M2104&lt;=1320000,950000,IF(M2104&lt;=3360000,880000,IF(M2104&lt;=4890000,680000,IF(M2104&lt;=6550000,630000,580000))))))</f>
        <v/>
      </c>
      <c r="O2104" s="18">
        <f>IF(F2104&lt;=0,IF(AND(D2104="はい",C2104&gt;=2026,C2104&lt;=2027),IF(E2104&lt;=0,0,IF(E2104&lt;=30000,E2104,IF(E2104&lt;=60000,ROUNDUP(E2104/2,0)+15000,IF(E2104&lt;=120000,ROUNDUP(E2104/4,0)+30000,60000)))),IF(E2104&lt;=0,0,IF(E2104&lt;=20000,E2104,IF(E2104&lt;=40000,ROUNDUP(E2104/2,0)+10000,IF(E2104&lt;=80000,ROUNDUP(E2104/4,0)+20000,40000))))),IF(E2104&lt;=0,IF(F2104&lt;=0,0,IF(F2104&lt;=25000,F2104,IF(F2104&lt;=50000,ROUNDUP(F2104/2,0)+12500,IF(F2104&lt;=100000,ROUNDUP(F2104/4,0)+25000,50000)))),MAX(IF(F2104&lt;=0,0,IF(F2104&lt;=25000,F2104,IF(F2104&lt;=50000,ROUNDUP(F2104/2,0)+12500,IF(F2104&lt;=100000,ROUNDUP(F2104/4,0)+25000,50000)))),MIN(IF(AND(D2104="はい",C2104&gt;=2026,C2104&lt;=2027),IF(E2104&lt;=0,0,IF(E2104&lt;=30000,E2104,IF(E2104&lt;=60000,ROUNDUP(E2104/2,0)+15000,IF(E2104&lt;=120000,ROUNDUP(E2104/4,0)+30000,60000)))),IF(E2104&lt;=0,0,IF(E2104&lt;=20000,E2104,IF(E2104&lt;=40000,ROUNDUP(E2104/2,0)+10000,IF(E2104&lt;=80000,ROUNDUP(E2104/4,0)+20000,40000)))))+IF(F2104&lt;=0,0,IF(F2104&lt;=25000,F2104,IF(F2104&lt;=50000,ROUNDUP(F2104/2,0)+12500,IF(F2104&lt;=100000,ROUNDUP(F2104/4,0)+25000,50000)))),IF(AND(D2104="はい",C2104&gt;=2026,C2104&lt;=2027),60000,40000)))))</f>
        <v/>
      </c>
      <c r="P2104" s="18">
        <f>IF(G2104&lt;=0,0,IF(G2104&lt;=20000,G2104,IF(G2104&lt;=40000,ROUNDUP(G2104/2,0)+10000,IF(G2104&lt;=80000,ROUNDUP(G2104/4,0)+20000,40000))))</f>
        <v/>
      </c>
      <c r="Q2104" s="18">
        <f>IF(I2104&lt;=0,IF(H2104&lt;=0,0,IF(H2104&lt;=20000,H2104,IF(H2104&lt;=40000,ROUNDUP(H2104/2,0)+10000,IF(H2104&lt;=80000,ROUNDUP(H2104/4,0)+20000,40000)))),IF(H2104&lt;=0,IF(I2104&lt;=0,0,IF(I2104&lt;=25000,I2104,IF(I2104&lt;=50000,ROUNDUP(I2104/2,0)+12500,IF(I2104&lt;=100000,ROUNDUP(I2104/4,0)+25000,50000)))),MAX(IF(I2104&lt;=0,0,IF(I2104&lt;=25000,I2104,IF(I2104&lt;=50000,ROUNDUP(I2104/2,0)+12500,IF(I2104&lt;=100000,ROUNDUP(I2104/4,0)+25000,50000)))),MIN(IF(H2104&lt;=0,0,IF(H2104&lt;=20000,H2104,IF(H2104&lt;=40000,ROUNDUP(H2104/2,0)+10000,IF(H2104&lt;=80000,ROUNDUP(H2104/4,0)+20000,40000))))+IF(I2104&lt;=0,0,IF(I2104&lt;=25000,I2104,IF(I2104&lt;=50000,ROUNDUP(I2104/2,0)+12500,IF(I2104&lt;=100000,ROUNDUP(I2104/4,0)+25000,50000)))),40000))))</f>
        <v/>
      </c>
      <c r="R2104" s="18">
        <f>MIN(120000,O2104+P2104+Q2104)</f>
        <v/>
      </c>
      <c r="S2104" s="18">
        <f>IF(F2104&lt;=0,IF(E2104&lt;=0,0,IF(E2104&lt;=12000,E2104,IF(E2104&lt;=32000,ROUNDUP(E2104/2,0)+6000,IF(E2104&lt;=56000,ROUNDUP(E2104/4,0)+14000,28000)))),IF(E2104&lt;=0,IF(F2104&lt;=0,0,IF(F2104&lt;=15000,F2104,IF(F2104&lt;=40000,ROUNDUP(F2104/2,0)+7500,IF(F2104&lt;=70000,ROUNDUP(F2104/4,0)+17500,35000)))),MAX(IF(F2104&lt;=0,0,IF(F2104&lt;=15000,F2104,IF(F2104&lt;=40000,ROUNDUP(F2104/2,0)+7500,IF(F2104&lt;=70000,ROUNDUP(F2104/4,0)+17500,35000)))),MIN(IF(E2104&lt;=0,0,IF(E2104&lt;=12000,E2104,IF(E2104&lt;=32000,ROUNDUP(E2104/2,0)+6000,IF(E2104&lt;=56000,ROUNDUP(E2104/4,0)+14000,28000))))+IF(F2104&lt;=0,0,IF(F2104&lt;=15000,F2104,IF(F2104&lt;=40000,ROUNDUP(F2104/2,0)+7500,IF(F2104&lt;=70000,ROUNDUP(F2104/4,0)+17500,35000)))),28000))))</f>
        <v/>
      </c>
      <c r="T2104" s="18">
        <f>IF(G2104&lt;=0,0,IF(G2104&lt;=12000,G2104,IF(G2104&lt;=32000,ROUNDUP(G2104/2,0)+6000,IF(G2104&lt;=56000,ROUNDUP(G2104/4,0)+14000,28000))))</f>
        <v/>
      </c>
      <c r="U2104" s="18">
        <f>IF(I2104&lt;=0,IF(H2104&lt;=0,0,IF(H2104&lt;=12000,H2104,IF(H2104&lt;=32000,ROUNDUP(H2104/2,0)+6000,IF(H2104&lt;=56000,ROUNDUP(H2104/4,0)+14000,28000)))),IF(H2104&lt;=0,IF(I2104&lt;=0,0,IF(I2104&lt;=15000,I2104,IF(I2104&lt;=40000,ROUNDUP(I2104/2,0)+7500,IF(I2104&lt;=70000,ROUNDUP(I2104/4,0)+17500,35000)))),MAX(IF(I2104&lt;=0,0,IF(I2104&lt;=15000,I2104,IF(I2104&lt;=40000,ROUNDUP(I2104/2,0)+7500,IF(I2104&lt;=70000,ROUNDUP(I2104/4,0)+17500,35000)))),MIN(IF(H2104&lt;=0,0,IF(H2104&lt;=12000,H2104,IF(H2104&lt;=32000,ROUNDUP(H2104/2,0)+6000,IF(H2104&lt;=56000,ROUNDUP(H2104/4,0)+14000,28000))))+IF(I2104&lt;=0,0,IF(I2104&lt;=15000,I2104,IF(I2104&lt;=40000,ROUNDUP(I2104/2,0)+7500,IF(I2104&lt;=70000,ROUNDUP(I2104/4,0)+17500,35000)))),28000))))</f>
        <v/>
      </c>
      <c r="V2104" s="18">
        <f>MIN(70000,S2104+T2104+U2104)</f>
        <v/>
      </c>
      <c r="W2104" s="18">
        <f>MAX(0,ROUNDDOWN(M2104-J2104-N2104-K2104-0,-3))</f>
        <v/>
      </c>
      <c r="X2104" s="18">
        <f>MAX(0,ROUNDDOWN(M2104-J2104-N2104-K2104-R2104,-3))</f>
        <v/>
      </c>
      <c r="Y2104" s="18">
        <f>IF(W2104&lt;=0,0,ROUNDDOWN((W2104*LOOKUP(W2104,{0,1950001,3300001,6950001,9000001,18000001,40000001},{0.05,0.1,0.2,0.23,0.33,0.4,0.45})-LOOKUP(W2104,{0,1950001,3300001,6950001,9000001,18000001,40000001},{0,97500,427500,636000,1536000,2796000,4796000}))*1.021,-2))</f>
        <v/>
      </c>
      <c r="Z2104" s="18">
        <f>IF(X2104&lt;=0,0,ROUNDDOWN((X2104*LOOKUP(X2104,{0,1950001,3300001,6950001,9000001,18000001,40000001},{0.05,0.1,0.2,0.23,0.33,0.4,0.45})-LOOKUP(X2104,{0,1950001,3300001,6950001,9000001,18000001,40000001},{0,97500,427500,636000,1536000,2796000,4796000}))*1.021,-2))</f>
        <v/>
      </c>
      <c r="AA2104" s="18">
        <f>MAX(0,ROUNDDOWN(M2104-J2104-430000-L2104-0,-3))</f>
        <v/>
      </c>
      <c r="AB2104" s="18">
        <f>MAX(0,ROUNDDOWN(M2104-J2104-430000-L2104-V2104,-3))</f>
        <v/>
      </c>
      <c r="AC2104" s="18">
        <f>IF(M2104&lt;=450000,0,MAX(0,ROUNDDOWN(AA2104*0.06-MIN(50000,AA2104)*0.03,-2))+MAX(0,ROUNDDOWN(AA2104*0.04-MIN(50000,AA2104)*0.02,-2)))</f>
        <v/>
      </c>
      <c r="AD2104" s="18">
        <f>IF(M2104&lt;=450000,0,MAX(0,ROUNDDOWN(AB2104*0.06-MIN(50000,AB2104)*0.03,-2))+MAX(0,ROUNDDOWN(AB2104*0.04-MIN(50000,AB2104)*0.02,-2)))</f>
        <v/>
      </c>
      <c r="AE2104" s="18">
        <f>Y2104-Z2104</f>
        <v/>
      </c>
      <c r="AF2104" s="18">
        <f>AC2104-AD2104</f>
        <v/>
      </c>
      <c r="AG2104" s="18">
        <f>AE2104+AF2104</f>
        <v/>
      </c>
      <c r="AH2104" s="20">
        <f>IF(W2104&lt;=0,0,LOOKUP(W2104,{0,1950001,3300001,6950001,9000001,18000001,40000001},{0.05,0.1,0.2,0.23,0.33,0.4,0.45}))</f>
        <v/>
      </c>
    </row>
    <row r="2105">
      <c r="A2105" t="inlineStr">
        <is>
          <t>1万円刻み 特例あり一般12万円</t>
        </is>
      </c>
      <c r="B2105" s="18">
        <f>'4_1万円刻み'!$A$675</f>
        <v/>
      </c>
      <c r="C2105" s="19" t="n">
        <v>2026</v>
      </c>
      <c r="D2105" t="inlineStr">
        <is>
          <t>はい</t>
        </is>
      </c>
      <c r="E2105" s="18" t="n">
        <v>120000</v>
      </c>
      <c r="F2105" s="18" t="n">
        <v>0</v>
      </c>
      <c r="G2105" s="18" t="n">
        <v>0</v>
      </c>
      <c r="H2105" s="18" t="n">
        <v>0</v>
      </c>
      <c r="I2105" s="18" t="n">
        <v>0</v>
      </c>
      <c r="J2105" s="18">
        <f>ROUND(MIN(B2105/12,650000)*12*0.0915+MIN(B2105/12,1390000)*12*(0.0504+0)+B2105*0.005,0)</f>
        <v/>
      </c>
      <c r="K2105" s="18" t="n">
        <v>0</v>
      </c>
      <c r="L2105" s="18" t="n">
        <v>0</v>
      </c>
      <c r="M2105" s="18">
        <f>ROUND(IF(C2105&gt;=2026,IF(B2105&lt;741000,0,IF(B2105&lt;2191000,B2105-740000,IF(B2105&lt;2193000,1451000,IF(B2105&lt;2196000,1453000,IF(B2105&lt;2200000,1456000,IF(B2105&lt;3600000,ROUNDDOWN(B2105/4,-3)*2.8-80000,IF(B2105&lt;6600000,ROUNDDOWN(B2105/4,-3)*3.2-440000,IF(B2105&lt;8500000,ROUNDDOWN(B2105*0.9,0)-1100000,B2105-1950000)))))))),IF(B2105&lt;651000,0,IF(B2105&lt;1900000,B2105-650000,IF(B2105&lt;3600000,ROUNDDOWN(B2105/4,-3)*2.8-80000,IF(B2105&lt;6600000,ROUNDDOWN(B2105/4,-3)*3.2-440000,IF(B2105&lt;8500000,ROUNDDOWN(B2105*0.9,0)-1100000,B2105-1950000)))))),0)</f>
        <v/>
      </c>
      <c r="N2105" s="18">
        <f>IF(M2105&gt;23500000,NA(),IF(C2105&gt;=2026,IF(M2105&lt;=4890000,1040000,IF(M2105&lt;=6550000,670000,620000)),IF(M2105&lt;=1320000,950000,IF(M2105&lt;=3360000,880000,IF(M2105&lt;=4890000,680000,IF(M2105&lt;=6550000,630000,580000))))))</f>
        <v/>
      </c>
      <c r="O2105" s="18">
        <f>IF(F2105&lt;=0,IF(AND(D2105="はい",C2105&gt;=2026,C2105&lt;=2027),IF(E2105&lt;=0,0,IF(E2105&lt;=30000,E2105,IF(E2105&lt;=60000,ROUNDUP(E2105/2,0)+15000,IF(E2105&lt;=120000,ROUNDUP(E2105/4,0)+30000,60000)))),IF(E2105&lt;=0,0,IF(E2105&lt;=20000,E2105,IF(E2105&lt;=40000,ROUNDUP(E2105/2,0)+10000,IF(E2105&lt;=80000,ROUNDUP(E2105/4,0)+20000,40000))))),IF(E2105&lt;=0,IF(F2105&lt;=0,0,IF(F2105&lt;=25000,F2105,IF(F2105&lt;=50000,ROUNDUP(F2105/2,0)+12500,IF(F2105&lt;=100000,ROUNDUP(F2105/4,0)+25000,50000)))),MAX(IF(F2105&lt;=0,0,IF(F2105&lt;=25000,F2105,IF(F2105&lt;=50000,ROUNDUP(F2105/2,0)+12500,IF(F2105&lt;=100000,ROUNDUP(F2105/4,0)+25000,50000)))),MIN(IF(AND(D2105="はい",C2105&gt;=2026,C2105&lt;=2027),IF(E2105&lt;=0,0,IF(E2105&lt;=30000,E2105,IF(E2105&lt;=60000,ROUNDUP(E2105/2,0)+15000,IF(E2105&lt;=120000,ROUNDUP(E2105/4,0)+30000,60000)))),IF(E2105&lt;=0,0,IF(E2105&lt;=20000,E2105,IF(E2105&lt;=40000,ROUNDUP(E2105/2,0)+10000,IF(E2105&lt;=80000,ROUNDUP(E2105/4,0)+20000,40000)))))+IF(F2105&lt;=0,0,IF(F2105&lt;=25000,F2105,IF(F2105&lt;=50000,ROUNDUP(F2105/2,0)+12500,IF(F2105&lt;=100000,ROUNDUP(F2105/4,0)+25000,50000)))),IF(AND(D2105="はい",C2105&gt;=2026,C2105&lt;=2027),60000,40000)))))</f>
        <v/>
      </c>
      <c r="P2105" s="18">
        <f>IF(G2105&lt;=0,0,IF(G2105&lt;=20000,G2105,IF(G2105&lt;=40000,ROUNDUP(G2105/2,0)+10000,IF(G2105&lt;=80000,ROUNDUP(G2105/4,0)+20000,40000))))</f>
        <v/>
      </c>
      <c r="Q2105" s="18">
        <f>IF(I2105&lt;=0,IF(H2105&lt;=0,0,IF(H2105&lt;=20000,H2105,IF(H2105&lt;=40000,ROUNDUP(H2105/2,0)+10000,IF(H2105&lt;=80000,ROUNDUP(H2105/4,0)+20000,40000)))),IF(H2105&lt;=0,IF(I2105&lt;=0,0,IF(I2105&lt;=25000,I2105,IF(I2105&lt;=50000,ROUNDUP(I2105/2,0)+12500,IF(I2105&lt;=100000,ROUNDUP(I2105/4,0)+25000,50000)))),MAX(IF(I2105&lt;=0,0,IF(I2105&lt;=25000,I2105,IF(I2105&lt;=50000,ROUNDUP(I2105/2,0)+12500,IF(I2105&lt;=100000,ROUNDUP(I2105/4,0)+25000,50000)))),MIN(IF(H2105&lt;=0,0,IF(H2105&lt;=20000,H2105,IF(H2105&lt;=40000,ROUNDUP(H2105/2,0)+10000,IF(H2105&lt;=80000,ROUNDUP(H2105/4,0)+20000,40000))))+IF(I2105&lt;=0,0,IF(I2105&lt;=25000,I2105,IF(I2105&lt;=50000,ROUNDUP(I2105/2,0)+12500,IF(I2105&lt;=100000,ROUNDUP(I2105/4,0)+25000,50000)))),40000))))</f>
        <v/>
      </c>
      <c r="R2105" s="18">
        <f>MIN(120000,O2105+P2105+Q2105)</f>
        <v/>
      </c>
      <c r="S2105" s="18">
        <f>IF(F2105&lt;=0,IF(E2105&lt;=0,0,IF(E2105&lt;=12000,E2105,IF(E2105&lt;=32000,ROUNDUP(E2105/2,0)+6000,IF(E2105&lt;=56000,ROUNDUP(E2105/4,0)+14000,28000)))),IF(E2105&lt;=0,IF(F2105&lt;=0,0,IF(F2105&lt;=15000,F2105,IF(F2105&lt;=40000,ROUNDUP(F2105/2,0)+7500,IF(F2105&lt;=70000,ROUNDUP(F2105/4,0)+17500,35000)))),MAX(IF(F2105&lt;=0,0,IF(F2105&lt;=15000,F2105,IF(F2105&lt;=40000,ROUNDUP(F2105/2,0)+7500,IF(F2105&lt;=70000,ROUNDUP(F2105/4,0)+17500,35000)))),MIN(IF(E2105&lt;=0,0,IF(E2105&lt;=12000,E2105,IF(E2105&lt;=32000,ROUNDUP(E2105/2,0)+6000,IF(E2105&lt;=56000,ROUNDUP(E2105/4,0)+14000,28000))))+IF(F2105&lt;=0,0,IF(F2105&lt;=15000,F2105,IF(F2105&lt;=40000,ROUNDUP(F2105/2,0)+7500,IF(F2105&lt;=70000,ROUNDUP(F2105/4,0)+17500,35000)))),28000))))</f>
        <v/>
      </c>
      <c r="T2105" s="18">
        <f>IF(G2105&lt;=0,0,IF(G2105&lt;=12000,G2105,IF(G2105&lt;=32000,ROUNDUP(G2105/2,0)+6000,IF(G2105&lt;=56000,ROUNDUP(G2105/4,0)+14000,28000))))</f>
        <v/>
      </c>
      <c r="U2105" s="18">
        <f>IF(I2105&lt;=0,IF(H2105&lt;=0,0,IF(H2105&lt;=12000,H2105,IF(H2105&lt;=32000,ROUNDUP(H2105/2,0)+6000,IF(H2105&lt;=56000,ROUNDUP(H2105/4,0)+14000,28000)))),IF(H2105&lt;=0,IF(I2105&lt;=0,0,IF(I2105&lt;=15000,I2105,IF(I2105&lt;=40000,ROUNDUP(I2105/2,0)+7500,IF(I2105&lt;=70000,ROUNDUP(I2105/4,0)+17500,35000)))),MAX(IF(I2105&lt;=0,0,IF(I2105&lt;=15000,I2105,IF(I2105&lt;=40000,ROUNDUP(I2105/2,0)+7500,IF(I2105&lt;=70000,ROUNDUP(I2105/4,0)+17500,35000)))),MIN(IF(H2105&lt;=0,0,IF(H2105&lt;=12000,H2105,IF(H2105&lt;=32000,ROUNDUP(H2105/2,0)+6000,IF(H2105&lt;=56000,ROUNDUP(H2105/4,0)+14000,28000))))+IF(I2105&lt;=0,0,IF(I2105&lt;=15000,I2105,IF(I2105&lt;=40000,ROUNDUP(I2105/2,0)+7500,IF(I2105&lt;=70000,ROUNDUP(I2105/4,0)+17500,35000)))),28000))))</f>
        <v/>
      </c>
      <c r="V2105" s="18">
        <f>MIN(70000,S2105+T2105+U2105)</f>
        <v/>
      </c>
      <c r="W2105" s="18">
        <f>MAX(0,ROUNDDOWN(M2105-J2105-N2105-K2105-0,-3))</f>
        <v/>
      </c>
      <c r="X2105" s="18">
        <f>MAX(0,ROUNDDOWN(M2105-J2105-N2105-K2105-R2105,-3))</f>
        <v/>
      </c>
      <c r="Y2105" s="18">
        <f>IF(W2105&lt;=0,0,ROUNDDOWN((W2105*LOOKUP(W2105,{0,1950001,3300001,6950001,9000001,18000001,40000001},{0.05,0.1,0.2,0.23,0.33,0.4,0.45})-LOOKUP(W2105,{0,1950001,3300001,6950001,9000001,18000001,40000001},{0,97500,427500,636000,1536000,2796000,4796000}))*1.021,-2))</f>
        <v/>
      </c>
      <c r="Z2105" s="18">
        <f>IF(X2105&lt;=0,0,ROUNDDOWN((X2105*LOOKUP(X2105,{0,1950001,3300001,6950001,9000001,18000001,40000001},{0.05,0.1,0.2,0.23,0.33,0.4,0.45})-LOOKUP(X2105,{0,1950001,3300001,6950001,9000001,18000001,40000001},{0,97500,427500,636000,1536000,2796000,4796000}))*1.021,-2))</f>
        <v/>
      </c>
      <c r="AA2105" s="18">
        <f>MAX(0,ROUNDDOWN(M2105-J2105-430000-L2105-0,-3))</f>
        <v/>
      </c>
      <c r="AB2105" s="18">
        <f>MAX(0,ROUNDDOWN(M2105-J2105-430000-L2105-V2105,-3))</f>
        <v/>
      </c>
      <c r="AC2105" s="18">
        <f>IF(M2105&lt;=450000,0,MAX(0,ROUNDDOWN(AA2105*0.06-MIN(50000,AA2105)*0.03,-2))+MAX(0,ROUNDDOWN(AA2105*0.04-MIN(50000,AA2105)*0.02,-2)))</f>
        <v/>
      </c>
      <c r="AD2105" s="18">
        <f>IF(M2105&lt;=450000,0,MAX(0,ROUNDDOWN(AB2105*0.06-MIN(50000,AB2105)*0.03,-2))+MAX(0,ROUNDDOWN(AB2105*0.04-MIN(50000,AB2105)*0.02,-2)))</f>
        <v/>
      </c>
      <c r="AE2105" s="18">
        <f>Y2105-Z2105</f>
        <v/>
      </c>
      <c r="AF2105" s="18">
        <f>AC2105-AD2105</f>
        <v/>
      </c>
      <c r="AG2105" s="18">
        <f>AE2105+AF2105</f>
        <v/>
      </c>
      <c r="AH2105" s="20">
        <f>IF(W2105&lt;=0,0,LOOKUP(W2105,{0,1950001,3300001,6950001,9000001,18000001,40000001},{0.05,0.1,0.2,0.23,0.33,0.4,0.45}))</f>
        <v/>
      </c>
    </row>
    <row r="2106">
      <c r="A2106" t="inlineStr">
        <is>
          <t>1万円刻み 3区分8万円ずつ</t>
        </is>
      </c>
      <c r="B2106" s="18">
        <f>'4_1万円刻み'!$A$676</f>
        <v/>
      </c>
      <c r="C2106" s="19" t="n">
        <v>2026</v>
      </c>
      <c r="D2106" t="inlineStr">
        <is>
          <t>いいえ</t>
        </is>
      </c>
      <c r="E2106" s="18" t="n">
        <v>80000</v>
      </c>
      <c r="F2106" s="18" t="n">
        <v>0</v>
      </c>
      <c r="G2106" s="18" t="n">
        <v>80000</v>
      </c>
      <c r="H2106" s="18" t="n">
        <v>80000</v>
      </c>
      <c r="I2106" s="18" t="n">
        <v>0</v>
      </c>
      <c r="J2106" s="18">
        <f>ROUND(MIN(B2106/12,650000)*12*0.0915+MIN(B2106/12,1390000)*12*(0.0504+0)+B2106*0.005,0)</f>
        <v/>
      </c>
      <c r="K2106" s="18" t="n">
        <v>0</v>
      </c>
      <c r="L2106" s="18" t="n">
        <v>0</v>
      </c>
      <c r="M2106" s="18">
        <f>ROUND(IF(C2106&gt;=2026,IF(B2106&lt;741000,0,IF(B2106&lt;2191000,B2106-740000,IF(B2106&lt;2193000,1451000,IF(B2106&lt;2196000,1453000,IF(B2106&lt;2200000,1456000,IF(B2106&lt;3600000,ROUNDDOWN(B2106/4,-3)*2.8-80000,IF(B2106&lt;6600000,ROUNDDOWN(B2106/4,-3)*3.2-440000,IF(B2106&lt;8500000,ROUNDDOWN(B2106*0.9,0)-1100000,B2106-1950000)))))))),IF(B2106&lt;651000,0,IF(B2106&lt;1900000,B2106-650000,IF(B2106&lt;3600000,ROUNDDOWN(B2106/4,-3)*2.8-80000,IF(B2106&lt;6600000,ROUNDDOWN(B2106/4,-3)*3.2-440000,IF(B2106&lt;8500000,ROUNDDOWN(B2106*0.9,0)-1100000,B2106-1950000)))))),0)</f>
        <v/>
      </c>
      <c r="N2106" s="18">
        <f>IF(M2106&gt;23500000,NA(),IF(C2106&gt;=2026,IF(M2106&lt;=4890000,1040000,IF(M2106&lt;=6550000,670000,620000)),IF(M2106&lt;=1320000,950000,IF(M2106&lt;=3360000,880000,IF(M2106&lt;=4890000,680000,IF(M2106&lt;=6550000,630000,580000))))))</f>
        <v/>
      </c>
      <c r="O2106" s="18">
        <f>IF(F2106&lt;=0,IF(AND(D2106="はい",C2106&gt;=2026,C2106&lt;=2027),IF(E2106&lt;=0,0,IF(E2106&lt;=30000,E2106,IF(E2106&lt;=60000,ROUNDUP(E2106/2,0)+15000,IF(E2106&lt;=120000,ROUNDUP(E2106/4,0)+30000,60000)))),IF(E2106&lt;=0,0,IF(E2106&lt;=20000,E2106,IF(E2106&lt;=40000,ROUNDUP(E2106/2,0)+10000,IF(E2106&lt;=80000,ROUNDUP(E2106/4,0)+20000,40000))))),IF(E2106&lt;=0,IF(F2106&lt;=0,0,IF(F2106&lt;=25000,F2106,IF(F2106&lt;=50000,ROUNDUP(F2106/2,0)+12500,IF(F2106&lt;=100000,ROUNDUP(F2106/4,0)+25000,50000)))),MAX(IF(F2106&lt;=0,0,IF(F2106&lt;=25000,F2106,IF(F2106&lt;=50000,ROUNDUP(F2106/2,0)+12500,IF(F2106&lt;=100000,ROUNDUP(F2106/4,0)+25000,50000)))),MIN(IF(AND(D2106="はい",C2106&gt;=2026,C2106&lt;=2027),IF(E2106&lt;=0,0,IF(E2106&lt;=30000,E2106,IF(E2106&lt;=60000,ROUNDUP(E2106/2,0)+15000,IF(E2106&lt;=120000,ROUNDUP(E2106/4,0)+30000,60000)))),IF(E2106&lt;=0,0,IF(E2106&lt;=20000,E2106,IF(E2106&lt;=40000,ROUNDUP(E2106/2,0)+10000,IF(E2106&lt;=80000,ROUNDUP(E2106/4,0)+20000,40000)))))+IF(F2106&lt;=0,0,IF(F2106&lt;=25000,F2106,IF(F2106&lt;=50000,ROUNDUP(F2106/2,0)+12500,IF(F2106&lt;=100000,ROUNDUP(F2106/4,0)+25000,50000)))),IF(AND(D2106="はい",C2106&gt;=2026,C2106&lt;=2027),60000,40000)))))</f>
        <v/>
      </c>
      <c r="P2106" s="18">
        <f>IF(G2106&lt;=0,0,IF(G2106&lt;=20000,G2106,IF(G2106&lt;=40000,ROUNDUP(G2106/2,0)+10000,IF(G2106&lt;=80000,ROUNDUP(G2106/4,0)+20000,40000))))</f>
        <v/>
      </c>
      <c r="Q2106" s="18">
        <f>IF(I2106&lt;=0,IF(H2106&lt;=0,0,IF(H2106&lt;=20000,H2106,IF(H2106&lt;=40000,ROUNDUP(H2106/2,0)+10000,IF(H2106&lt;=80000,ROUNDUP(H2106/4,0)+20000,40000)))),IF(H2106&lt;=0,IF(I2106&lt;=0,0,IF(I2106&lt;=25000,I2106,IF(I2106&lt;=50000,ROUNDUP(I2106/2,0)+12500,IF(I2106&lt;=100000,ROUNDUP(I2106/4,0)+25000,50000)))),MAX(IF(I2106&lt;=0,0,IF(I2106&lt;=25000,I2106,IF(I2106&lt;=50000,ROUNDUP(I2106/2,0)+12500,IF(I2106&lt;=100000,ROUNDUP(I2106/4,0)+25000,50000)))),MIN(IF(H2106&lt;=0,0,IF(H2106&lt;=20000,H2106,IF(H2106&lt;=40000,ROUNDUP(H2106/2,0)+10000,IF(H2106&lt;=80000,ROUNDUP(H2106/4,0)+20000,40000))))+IF(I2106&lt;=0,0,IF(I2106&lt;=25000,I2106,IF(I2106&lt;=50000,ROUNDUP(I2106/2,0)+12500,IF(I2106&lt;=100000,ROUNDUP(I2106/4,0)+25000,50000)))),40000))))</f>
        <v/>
      </c>
      <c r="R2106" s="18">
        <f>MIN(120000,O2106+P2106+Q2106)</f>
        <v/>
      </c>
      <c r="S2106" s="18">
        <f>IF(F2106&lt;=0,IF(E2106&lt;=0,0,IF(E2106&lt;=12000,E2106,IF(E2106&lt;=32000,ROUNDUP(E2106/2,0)+6000,IF(E2106&lt;=56000,ROUNDUP(E2106/4,0)+14000,28000)))),IF(E2106&lt;=0,IF(F2106&lt;=0,0,IF(F2106&lt;=15000,F2106,IF(F2106&lt;=40000,ROUNDUP(F2106/2,0)+7500,IF(F2106&lt;=70000,ROUNDUP(F2106/4,0)+17500,35000)))),MAX(IF(F2106&lt;=0,0,IF(F2106&lt;=15000,F2106,IF(F2106&lt;=40000,ROUNDUP(F2106/2,0)+7500,IF(F2106&lt;=70000,ROUNDUP(F2106/4,0)+17500,35000)))),MIN(IF(E2106&lt;=0,0,IF(E2106&lt;=12000,E2106,IF(E2106&lt;=32000,ROUNDUP(E2106/2,0)+6000,IF(E2106&lt;=56000,ROUNDUP(E2106/4,0)+14000,28000))))+IF(F2106&lt;=0,0,IF(F2106&lt;=15000,F2106,IF(F2106&lt;=40000,ROUNDUP(F2106/2,0)+7500,IF(F2106&lt;=70000,ROUNDUP(F2106/4,0)+17500,35000)))),28000))))</f>
        <v/>
      </c>
      <c r="T2106" s="18">
        <f>IF(G2106&lt;=0,0,IF(G2106&lt;=12000,G2106,IF(G2106&lt;=32000,ROUNDUP(G2106/2,0)+6000,IF(G2106&lt;=56000,ROUNDUP(G2106/4,0)+14000,28000))))</f>
        <v/>
      </c>
      <c r="U2106" s="18">
        <f>IF(I2106&lt;=0,IF(H2106&lt;=0,0,IF(H2106&lt;=12000,H2106,IF(H2106&lt;=32000,ROUNDUP(H2106/2,0)+6000,IF(H2106&lt;=56000,ROUNDUP(H2106/4,0)+14000,28000)))),IF(H2106&lt;=0,IF(I2106&lt;=0,0,IF(I2106&lt;=15000,I2106,IF(I2106&lt;=40000,ROUNDUP(I2106/2,0)+7500,IF(I2106&lt;=70000,ROUNDUP(I2106/4,0)+17500,35000)))),MAX(IF(I2106&lt;=0,0,IF(I2106&lt;=15000,I2106,IF(I2106&lt;=40000,ROUNDUP(I2106/2,0)+7500,IF(I2106&lt;=70000,ROUNDUP(I2106/4,0)+17500,35000)))),MIN(IF(H2106&lt;=0,0,IF(H2106&lt;=12000,H2106,IF(H2106&lt;=32000,ROUNDUP(H2106/2,0)+6000,IF(H2106&lt;=56000,ROUNDUP(H2106/4,0)+14000,28000))))+IF(I2106&lt;=0,0,IF(I2106&lt;=15000,I2106,IF(I2106&lt;=40000,ROUNDUP(I2106/2,0)+7500,IF(I2106&lt;=70000,ROUNDUP(I2106/4,0)+17500,35000)))),28000))))</f>
        <v/>
      </c>
      <c r="V2106" s="18">
        <f>MIN(70000,S2106+T2106+U2106)</f>
        <v/>
      </c>
      <c r="W2106" s="18">
        <f>MAX(0,ROUNDDOWN(M2106-J2106-N2106-K2106-0,-3))</f>
        <v/>
      </c>
      <c r="X2106" s="18">
        <f>MAX(0,ROUNDDOWN(M2106-J2106-N2106-K2106-R2106,-3))</f>
        <v/>
      </c>
      <c r="Y2106" s="18">
        <f>IF(W2106&lt;=0,0,ROUNDDOWN((W2106*LOOKUP(W2106,{0,1950001,3300001,6950001,9000001,18000001,40000001},{0.05,0.1,0.2,0.23,0.33,0.4,0.45})-LOOKUP(W2106,{0,1950001,3300001,6950001,9000001,18000001,40000001},{0,97500,427500,636000,1536000,2796000,4796000}))*1.021,-2))</f>
        <v/>
      </c>
      <c r="Z2106" s="18">
        <f>IF(X2106&lt;=0,0,ROUNDDOWN((X2106*LOOKUP(X2106,{0,1950001,3300001,6950001,9000001,18000001,40000001},{0.05,0.1,0.2,0.23,0.33,0.4,0.45})-LOOKUP(X2106,{0,1950001,3300001,6950001,9000001,18000001,40000001},{0,97500,427500,636000,1536000,2796000,4796000}))*1.021,-2))</f>
        <v/>
      </c>
      <c r="AA2106" s="18">
        <f>MAX(0,ROUNDDOWN(M2106-J2106-430000-L2106-0,-3))</f>
        <v/>
      </c>
      <c r="AB2106" s="18">
        <f>MAX(0,ROUNDDOWN(M2106-J2106-430000-L2106-V2106,-3))</f>
        <v/>
      </c>
      <c r="AC2106" s="18">
        <f>IF(M2106&lt;=450000,0,MAX(0,ROUNDDOWN(AA2106*0.06-MIN(50000,AA2106)*0.03,-2))+MAX(0,ROUNDDOWN(AA2106*0.04-MIN(50000,AA2106)*0.02,-2)))</f>
        <v/>
      </c>
      <c r="AD2106" s="18">
        <f>IF(M2106&lt;=450000,0,MAX(0,ROUNDDOWN(AB2106*0.06-MIN(50000,AB2106)*0.03,-2))+MAX(0,ROUNDDOWN(AB2106*0.04-MIN(50000,AB2106)*0.02,-2)))</f>
        <v/>
      </c>
      <c r="AE2106" s="18">
        <f>Y2106-Z2106</f>
        <v/>
      </c>
      <c r="AF2106" s="18">
        <f>AC2106-AD2106</f>
        <v/>
      </c>
      <c r="AG2106" s="18">
        <f>AE2106+AF2106</f>
        <v/>
      </c>
      <c r="AH2106" s="20">
        <f>IF(W2106&lt;=0,0,LOOKUP(W2106,{0,1950001,3300001,6950001,9000001,18000001,40000001},{0.05,0.1,0.2,0.23,0.33,0.4,0.45}))</f>
        <v/>
      </c>
    </row>
    <row r="2107">
      <c r="A2107" t="inlineStr">
        <is>
          <t>1万円刻み 一般8万円</t>
        </is>
      </c>
      <c r="B2107" s="18">
        <f>'4_1万円刻み'!$A$676</f>
        <v/>
      </c>
      <c r="C2107" s="19" t="n">
        <v>2026</v>
      </c>
      <c r="D2107" t="inlineStr">
        <is>
          <t>いいえ</t>
        </is>
      </c>
      <c r="E2107" s="18" t="n">
        <v>80000</v>
      </c>
      <c r="F2107" s="18" t="n">
        <v>0</v>
      </c>
      <c r="G2107" s="18" t="n">
        <v>0</v>
      </c>
      <c r="H2107" s="18" t="n">
        <v>0</v>
      </c>
      <c r="I2107" s="18" t="n">
        <v>0</v>
      </c>
      <c r="J2107" s="18">
        <f>ROUND(MIN(B2107/12,650000)*12*0.0915+MIN(B2107/12,1390000)*12*(0.0504+0)+B2107*0.005,0)</f>
        <v/>
      </c>
      <c r="K2107" s="18" t="n">
        <v>0</v>
      </c>
      <c r="L2107" s="18" t="n">
        <v>0</v>
      </c>
      <c r="M2107" s="18">
        <f>ROUND(IF(C2107&gt;=2026,IF(B2107&lt;741000,0,IF(B2107&lt;2191000,B2107-740000,IF(B2107&lt;2193000,1451000,IF(B2107&lt;2196000,1453000,IF(B2107&lt;2200000,1456000,IF(B2107&lt;3600000,ROUNDDOWN(B2107/4,-3)*2.8-80000,IF(B2107&lt;6600000,ROUNDDOWN(B2107/4,-3)*3.2-440000,IF(B2107&lt;8500000,ROUNDDOWN(B2107*0.9,0)-1100000,B2107-1950000)))))))),IF(B2107&lt;651000,0,IF(B2107&lt;1900000,B2107-650000,IF(B2107&lt;3600000,ROUNDDOWN(B2107/4,-3)*2.8-80000,IF(B2107&lt;6600000,ROUNDDOWN(B2107/4,-3)*3.2-440000,IF(B2107&lt;8500000,ROUNDDOWN(B2107*0.9,0)-1100000,B2107-1950000)))))),0)</f>
        <v/>
      </c>
      <c r="N2107" s="18">
        <f>IF(M2107&gt;23500000,NA(),IF(C2107&gt;=2026,IF(M2107&lt;=4890000,1040000,IF(M2107&lt;=6550000,670000,620000)),IF(M2107&lt;=1320000,950000,IF(M2107&lt;=3360000,880000,IF(M2107&lt;=4890000,680000,IF(M2107&lt;=6550000,630000,580000))))))</f>
        <v/>
      </c>
      <c r="O2107" s="18">
        <f>IF(F2107&lt;=0,IF(AND(D2107="はい",C2107&gt;=2026,C2107&lt;=2027),IF(E2107&lt;=0,0,IF(E2107&lt;=30000,E2107,IF(E2107&lt;=60000,ROUNDUP(E2107/2,0)+15000,IF(E2107&lt;=120000,ROUNDUP(E2107/4,0)+30000,60000)))),IF(E2107&lt;=0,0,IF(E2107&lt;=20000,E2107,IF(E2107&lt;=40000,ROUNDUP(E2107/2,0)+10000,IF(E2107&lt;=80000,ROUNDUP(E2107/4,0)+20000,40000))))),IF(E2107&lt;=0,IF(F2107&lt;=0,0,IF(F2107&lt;=25000,F2107,IF(F2107&lt;=50000,ROUNDUP(F2107/2,0)+12500,IF(F2107&lt;=100000,ROUNDUP(F2107/4,0)+25000,50000)))),MAX(IF(F2107&lt;=0,0,IF(F2107&lt;=25000,F2107,IF(F2107&lt;=50000,ROUNDUP(F2107/2,0)+12500,IF(F2107&lt;=100000,ROUNDUP(F2107/4,0)+25000,50000)))),MIN(IF(AND(D2107="はい",C2107&gt;=2026,C2107&lt;=2027),IF(E2107&lt;=0,0,IF(E2107&lt;=30000,E2107,IF(E2107&lt;=60000,ROUNDUP(E2107/2,0)+15000,IF(E2107&lt;=120000,ROUNDUP(E2107/4,0)+30000,60000)))),IF(E2107&lt;=0,0,IF(E2107&lt;=20000,E2107,IF(E2107&lt;=40000,ROUNDUP(E2107/2,0)+10000,IF(E2107&lt;=80000,ROUNDUP(E2107/4,0)+20000,40000)))))+IF(F2107&lt;=0,0,IF(F2107&lt;=25000,F2107,IF(F2107&lt;=50000,ROUNDUP(F2107/2,0)+12500,IF(F2107&lt;=100000,ROUNDUP(F2107/4,0)+25000,50000)))),IF(AND(D2107="はい",C2107&gt;=2026,C2107&lt;=2027),60000,40000)))))</f>
        <v/>
      </c>
      <c r="P2107" s="18">
        <f>IF(G2107&lt;=0,0,IF(G2107&lt;=20000,G2107,IF(G2107&lt;=40000,ROUNDUP(G2107/2,0)+10000,IF(G2107&lt;=80000,ROUNDUP(G2107/4,0)+20000,40000))))</f>
        <v/>
      </c>
      <c r="Q2107" s="18">
        <f>IF(I2107&lt;=0,IF(H2107&lt;=0,0,IF(H2107&lt;=20000,H2107,IF(H2107&lt;=40000,ROUNDUP(H2107/2,0)+10000,IF(H2107&lt;=80000,ROUNDUP(H2107/4,0)+20000,40000)))),IF(H2107&lt;=0,IF(I2107&lt;=0,0,IF(I2107&lt;=25000,I2107,IF(I2107&lt;=50000,ROUNDUP(I2107/2,0)+12500,IF(I2107&lt;=100000,ROUNDUP(I2107/4,0)+25000,50000)))),MAX(IF(I2107&lt;=0,0,IF(I2107&lt;=25000,I2107,IF(I2107&lt;=50000,ROUNDUP(I2107/2,0)+12500,IF(I2107&lt;=100000,ROUNDUP(I2107/4,0)+25000,50000)))),MIN(IF(H2107&lt;=0,0,IF(H2107&lt;=20000,H2107,IF(H2107&lt;=40000,ROUNDUP(H2107/2,0)+10000,IF(H2107&lt;=80000,ROUNDUP(H2107/4,0)+20000,40000))))+IF(I2107&lt;=0,0,IF(I2107&lt;=25000,I2107,IF(I2107&lt;=50000,ROUNDUP(I2107/2,0)+12500,IF(I2107&lt;=100000,ROUNDUP(I2107/4,0)+25000,50000)))),40000))))</f>
        <v/>
      </c>
      <c r="R2107" s="18">
        <f>MIN(120000,O2107+P2107+Q2107)</f>
        <v/>
      </c>
      <c r="S2107" s="18">
        <f>IF(F2107&lt;=0,IF(E2107&lt;=0,0,IF(E2107&lt;=12000,E2107,IF(E2107&lt;=32000,ROUNDUP(E2107/2,0)+6000,IF(E2107&lt;=56000,ROUNDUP(E2107/4,0)+14000,28000)))),IF(E2107&lt;=0,IF(F2107&lt;=0,0,IF(F2107&lt;=15000,F2107,IF(F2107&lt;=40000,ROUNDUP(F2107/2,0)+7500,IF(F2107&lt;=70000,ROUNDUP(F2107/4,0)+17500,35000)))),MAX(IF(F2107&lt;=0,0,IF(F2107&lt;=15000,F2107,IF(F2107&lt;=40000,ROUNDUP(F2107/2,0)+7500,IF(F2107&lt;=70000,ROUNDUP(F2107/4,0)+17500,35000)))),MIN(IF(E2107&lt;=0,0,IF(E2107&lt;=12000,E2107,IF(E2107&lt;=32000,ROUNDUP(E2107/2,0)+6000,IF(E2107&lt;=56000,ROUNDUP(E2107/4,0)+14000,28000))))+IF(F2107&lt;=0,0,IF(F2107&lt;=15000,F2107,IF(F2107&lt;=40000,ROUNDUP(F2107/2,0)+7500,IF(F2107&lt;=70000,ROUNDUP(F2107/4,0)+17500,35000)))),28000))))</f>
        <v/>
      </c>
      <c r="T2107" s="18">
        <f>IF(G2107&lt;=0,0,IF(G2107&lt;=12000,G2107,IF(G2107&lt;=32000,ROUNDUP(G2107/2,0)+6000,IF(G2107&lt;=56000,ROUNDUP(G2107/4,0)+14000,28000))))</f>
        <v/>
      </c>
      <c r="U2107" s="18">
        <f>IF(I2107&lt;=0,IF(H2107&lt;=0,0,IF(H2107&lt;=12000,H2107,IF(H2107&lt;=32000,ROUNDUP(H2107/2,0)+6000,IF(H2107&lt;=56000,ROUNDUP(H2107/4,0)+14000,28000)))),IF(H2107&lt;=0,IF(I2107&lt;=0,0,IF(I2107&lt;=15000,I2107,IF(I2107&lt;=40000,ROUNDUP(I2107/2,0)+7500,IF(I2107&lt;=70000,ROUNDUP(I2107/4,0)+17500,35000)))),MAX(IF(I2107&lt;=0,0,IF(I2107&lt;=15000,I2107,IF(I2107&lt;=40000,ROUNDUP(I2107/2,0)+7500,IF(I2107&lt;=70000,ROUNDUP(I2107/4,0)+17500,35000)))),MIN(IF(H2107&lt;=0,0,IF(H2107&lt;=12000,H2107,IF(H2107&lt;=32000,ROUNDUP(H2107/2,0)+6000,IF(H2107&lt;=56000,ROUNDUP(H2107/4,0)+14000,28000))))+IF(I2107&lt;=0,0,IF(I2107&lt;=15000,I2107,IF(I2107&lt;=40000,ROUNDUP(I2107/2,0)+7500,IF(I2107&lt;=70000,ROUNDUP(I2107/4,0)+17500,35000)))),28000))))</f>
        <v/>
      </c>
      <c r="V2107" s="18">
        <f>MIN(70000,S2107+T2107+U2107)</f>
        <v/>
      </c>
      <c r="W2107" s="18">
        <f>MAX(0,ROUNDDOWN(M2107-J2107-N2107-K2107-0,-3))</f>
        <v/>
      </c>
      <c r="X2107" s="18">
        <f>MAX(0,ROUNDDOWN(M2107-J2107-N2107-K2107-R2107,-3))</f>
        <v/>
      </c>
      <c r="Y2107" s="18">
        <f>IF(W2107&lt;=0,0,ROUNDDOWN((W2107*LOOKUP(W2107,{0,1950001,3300001,6950001,9000001,18000001,40000001},{0.05,0.1,0.2,0.23,0.33,0.4,0.45})-LOOKUP(W2107,{0,1950001,3300001,6950001,9000001,18000001,40000001},{0,97500,427500,636000,1536000,2796000,4796000}))*1.021,-2))</f>
        <v/>
      </c>
      <c r="Z2107" s="18">
        <f>IF(X2107&lt;=0,0,ROUNDDOWN((X2107*LOOKUP(X2107,{0,1950001,3300001,6950001,9000001,18000001,40000001},{0.05,0.1,0.2,0.23,0.33,0.4,0.45})-LOOKUP(X2107,{0,1950001,3300001,6950001,9000001,18000001,40000001},{0,97500,427500,636000,1536000,2796000,4796000}))*1.021,-2))</f>
        <v/>
      </c>
      <c r="AA2107" s="18">
        <f>MAX(0,ROUNDDOWN(M2107-J2107-430000-L2107-0,-3))</f>
        <v/>
      </c>
      <c r="AB2107" s="18">
        <f>MAX(0,ROUNDDOWN(M2107-J2107-430000-L2107-V2107,-3))</f>
        <v/>
      </c>
      <c r="AC2107" s="18">
        <f>IF(M2107&lt;=450000,0,MAX(0,ROUNDDOWN(AA2107*0.06-MIN(50000,AA2107)*0.03,-2))+MAX(0,ROUNDDOWN(AA2107*0.04-MIN(50000,AA2107)*0.02,-2)))</f>
        <v/>
      </c>
      <c r="AD2107" s="18">
        <f>IF(M2107&lt;=450000,0,MAX(0,ROUNDDOWN(AB2107*0.06-MIN(50000,AB2107)*0.03,-2))+MAX(0,ROUNDDOWN(AB2107*0.04-MIN(50000,AB2107)*0.02,-2)))</f>
        <v/>
      </c>
      <c r="AE2107" s="18">
        <f>Y2107-Z2107</f>
        <v/>
      </c>
      <c r="AF2107" s="18">
        <f>AC2107-AD2107</f>
        <v/>
      </c>
      <c r="AG2107" s="18">
        <f>AE2107+AF2107</f>
        <v/>
      </c>
      <c r="AH2107" s="20">
        <f>IF(W2107&lt;=0,0,LOOKUP(W2107,{0,1950001,3300001,6950001,9000001,18000001,40000001},{0.05,0.1,0.2,0.23,0.33,0.4,0.45}))</f>
        <v/>
      </c>
    </row>
    <row r="2108">
      <c r="A2108" t="inlineStr">
        <is>
          <t>1万円刻み 特例あり一般12万円</t>
        </is>
      </c>
      <c r="B2108" s="18">
        <f>'4_1万円刻み'!$A$676</f>
        <v/>
      </c>
      <c r="C2108" s="19" t="n">
        <v>2026</v>
      </c>
      <c r="D2108" t="inlineStr">
        <is>
          <t>はい</t>
        </is>
      </c>
      <c r="E2108" s="18" t="n">
        <v>120000</v>
      </c>
      <c r="F2108" s="18" t="n">
        <v>0</v>
      </c>
      <c r="G2108" s="18" t="n">
        <v>0</v>
      </c>
      <c r="H2108" s="18" t="n">
        <v>0</v>
      </c>
      <c r="I2108" s="18" t="n">
        <v>0</v>
      </c>
      <c r="J2108" s="18">
        <f>ROUND(MIN(B2108/12,650000)*12*0.0915+MIN(B2108/12,1390000)*12*(0.0504+0)+B2108*0.005,0)</f>
        <v/>
      </c>
      <c r="K2108" s="18" t="n">
        <v>0</v>
      </c>
      <c r="L2108" s="18" t="n">
        <v>0</v>
      </c>
      <c r="M2108" s="18">
        <f>ROUND(IF(C2108&gt;=2026,IF(B2108&lt;741000,0,IF(B2108&lt;2191000,B2108-740000,IF(B2108&lt;2193000,1451000,IF(B2108&lt;2196000,1453000,IF(B2108&lt;2200000,1456000,IF(B2108&lt;3600000,ROUNDDOWN(B2108/4,-3)*2.8-80000,IF(B2108&lt;6600000,ROUNDDOWN(B2108/4,-3)*3.2-440000,IF(B2108&lt;8500000,ROUNDDOWN(B2108*0.9,0)-1100000,B2108-1950000)))))))),IF(B2108&lt;651000,0,IF(B2108&lt;1900000,B2108-650000,IF(B2108&lt;3600000,ROUNDDOWN(B2108/4,-3)*2.8-80000,IF(B2108&lt;6600000,ROUNDDOWN(B2108/4,-3)*3.2-440000,IF(B2108&lt;8500000,ROUNDDOWN(B2108*0.9,0)-1100000,B2108-1950000)))))),0)</f>
        <v/>
      </c>
      <c r="N2108" s="18">
        <f>IF(M2108&gt;23500000,NA(),IF(C2108&gt;=2026,IF(M2108&lt;=4890000,1040000,IF(M2108&lt;=6550000,670000,620000)),IF(M2108&lt;=1320000,950000,IF(M2108&lt;=3360000,880000,IF(M2108&lt;=4890000,680000,IF(M2108&lt;=6550000,630000,580000))))))</f>
        <v/>
      </c>
      <c r="O2108" s="18">
        <f>IF(F2108&lt;=0,IF(AND(D2108="はい",C2108&gt;=2026,C2108&lt;=2027),IF(E2108&lt;=0,0,IF(E2108&lt;=30000,E2108,IF(E2108&lt;=60000,ROUNDUP(E2108/2,0)+15000,IF(E2108&lt;=120000,ROUNDUP(E2108/4,0)+30000,60000)))),IF(E2108&lt;=0,0,IF(E2108&lt;=20000,E2108,IF(E2108&lt;=40000,ROUNDUP(E2108/2,0)+10000,IF(E2108&lt;=80000,ROUNDUP(E2108/4,0)+20000,40000))))),IF(E2108&lt;=0,IF(F2108&lt;=0,0,IF(F2108&lt;=25000,F2108,IF(F2108&lt;=50000,ROUNDUP(F2108/2,0)+12500,IF(F2108&lt;=100000,ROUNDUP(F2108/4,0)+25000,50000)))),MAX(IF(F2108&lt;=0,0,IF(F2108&lt;=25000,F2108,IF(F2108&lt;=50000,ROUNDUP(F2108/2,0)+12500,IF(F2108&lt;=100000,ROUNDUP(F2108/4,0)+25000,50000)))),MIN(IF(AND(D2108="はい",C2108&gt;=2026,C2108&lt;=2027),IF(E2108&lt;=0,0,IF(E2108&lt;=30000,E2108,IF(E2108&lt;=60000,ROUNDUP(E2108/2,0)+15000,IF(E2108&lt;=120000,ROUNDUP(E2108/4,0)+30000,60000)))),IF(E2108&lt;=0,0,IF(E2108&lt;=20000,E2108,IF(E2108&lt;=40000,ROUNDUP(E2108/2,0)+10000,IF(E2108&lt;=80000,ROUNDUP(E2108/4,0)+20000,40000)))))+IF(F2108&lt;=0,0,IF(F2108&lt;=25000,F2108,IF(F2108&lt;=50000,ROUNDUP(F2108/2,0)+12500,IF(F2108&lt;=100000,ROUNDUP(F2108/4,0)+25000,50000)))),IF(AND(D2108="はい",C2108&gt;=2026,C2108&lt;=2027),60000,40000)))))</f>
        <v/>
      </c>
      <c r="P2108" s="18">
        <f>IF(G2108&lt;=0,0,IF(G2108&lt;=20000,G2108,IF(G2108&lt;=40000,ROUNDUP(G2108/2,0)+10000,IF(G2108&lt;=80000,ROUNDUP(G2108/4,0)+20000,40000))))</f>
        <v/>
      </c>
      <c r="Q2108" s="18">
        <f>IF(I2108&lt;=0,IF(H2108&lt;=0,0,IF(H2108&lt;=20000,H2108,IF(H2108&lt;=40000,ROUNDUP(H2108/2,0)+10000,IF(H2108&lt;=80000,ROUNDUP(H2108/4,0)+20000,40000)))),IF(H2108&lt;=0,IF(I2108&lt;=0,0,IF(I2108&lt;=25000,I2108,IF(I2108&lt;=50000,ROUNDUP(I2108/2,0)+12500,IF(I2108&lt;=100000,ROUNDUP(I2108/4,0)+25000,50000)))),MAX(IF(I2108&lt;=0,0,IF(I2108&lt;=25000,I2108,IF(I2108&lt;=50000,ROUNDUP(I2108/2,0)+12500,IF(I2108&lt;=100000,ROUNDUP(I2108/4,0)+25000,50000)))),MIN(IF(H2108&lt;=0,0,IF(H2108&lt;=20000,H2108,IF(H2108&lt;=40000,ROUNDUP(H2108/2,0)+10000,IF(H2108&lt;=80000,ROUNDUP(H2108/4,0)+20000,40000))))+IF(I2108&lt;=0,0,IF(I2108&lt;=25000,I2108,IF(I2108&lt;=50000,ROUNDUP(I2108/2,0)+12500,IF(I2108&lt;=100000,ROUNDUP(I2108/4,0)+25000,50000)))),40000))))</f>
        <v/>
      </c>
      <c r="R2108" s="18">
        <f>MIN(120000,O2108+P2108+Q2108)</f>
        <v/>
      </c>
      <c r="S2108" s="18">
        <f>IF(F2108&lt;=0,IF(E2108&lt;=0,0,IF(E2108&lt;=12000,E2108,IF(E2108&lt;=32000,ROUNDUP(E2108/2,0)+6000,IF(E2108&lt;=56000,ROUNDUP(E2108/4,0)+14000,28000)))),IF(E2108&lt;=0,IF(F2108&lt;=0,0,IF(F2108&lt;=15000,F2108,IF(F2108&lt;=40000,ROUNDUP(F2108/2,0)+7500,IF(F2108&lt;=70000,ROUNDUP(F2108/4,0)+17500,35000)))),MAX(IF(F2108&lt;=0,0,IF(F2108&lt;=15000,F2108,IF(F2108&lt;=40000,ROUNDUP(F2108/2,0)+7500,IF(F2108&lt;=70000,ROUNDUP(F2108/4,0)+17500,35000)))),MIN(IF(E2108&lt;=0,0,IF(E2108&lt;=12000,E2108,IF(E2108&lt;=32000,ROUNDUP(E2108/2,0)+6000,IF(E2108&lt;=56000,ROUNDUP(E2108/4,0)+14000,28000))))+IF(F2108&lt;=0,0,IF(F2108&lt;=15000,F2108,IF(F2108&lt;=40000,ROUNDUP(F2108/2,0)+7500,IF(F2108&lt;=70000,ROUNDUP(F2108/4,0)+17500,35000)))),28000))))</f>
        <v/>
      </c>
      <c r="T2108" s="18">
        <f>IF(G2108&lt;=0,0,IF(G2108&lt;=12000,G2108,IF(G2108&lt;=32000,ROUNDUP(G2108/2,0)+6000,IF(G2108&lt;=56000,ROUNDUP(G2108/4,0)+14000,28000))))</f>
        <v/>
      </c>
      <c r="U2108" s="18">
        <f>IF(I2108&lt;=0,IF(H2108&lt;=0,0,IF(H2108&lt;=12000,H2108,IF(H2108&lt;=32000,ROUNDUP(H2108/2,0)+6000,IF(H2108&lt;=56000,ROUNDUP(H2108/4,0)+14000,28000)))),IF(H2108&lt;=0,IF(I2108&lt;=0,0,IF(I2108&lt;=15000,I2108,IF(I2108&lt;=40000,ROUNDUP(I2108/2,0)+7500,IF(I2108&lt;=70000,ROUNDUP(I2108/4,0)+17500,35000)))),MAX(IF(I2108&lt;=0,0,IF(I2108&lt;=15000,I2108,IF(I2108&lt;=40000,ROUNDUP(I2108/2,0)+7500,IF(I2108&lt;=70000,ROUNDUP(I2108/4,0)+17500,35000)))),MIN(IF(H2108&lt;=0,0,IF(H2108&lt;=12000,H2108,IF(H2108&lt;=32000,ROUNDUP(H2108/2,0)+6000,IF(H2108&lt;=56000,ROUNDUP(H2108/4,0)+14000,28000))))+IF(I2108&lt;=0,0,IF(I2108&lt;=15000,I2108,IF(I2108&lt;=40000,ROUNDUP(I2108/2,0)+7500,IF(I2108&lt;=70000,ROUNDUP(I2108/4,0)+17500,35000)))),28000))))</f>
        <v/>
      </c>
      <c r="V2108" s="18">
        <f>MIN(70000,S2108+T2108+U2108)</f>
        <v/>
      </c>
      <c r="W2108" s="18">
        <f>MAX(0,ROUNDDOWN(M2108-J2108-N2108-K2108-0,-3))</f>
        <v/>
      </c>
      <c r="X2108" s="18">
        <f>MAX(0,ROUNDDOWN(M2108-J2108-N2108-K2108-R2108,-3))</f>
        <v/>
      </c>
      <c r="Y2108" s="18">
        <f>IF(W2108&lt;=0,0,ROUNDDOWN((W2108*LOOKUP(W2108,{0,1950001,3300001,6950001,9000001,18000001,40000001},{0.05,0.1,0.2,0.23,0.33,0.4,0.45})-LOOKUP(W2108,{0,1950001,3300001,6950001,9000001,18000001,40000001},{0,97500,427500,636000,1536000,2796000,4796000}))*1.021,-2))</f>
        <v/>
      </c>
      <c r="Z2108" s="18">
        <f>IF(X2108&lt;=0,0,ROUNDDOWN((X2108*LOOKUP(X2108,{0,1950001,3300001,6950001,9000001,18000001,40000001},{0.05,0.1,0.2,0.23,0.33,0.4,0.45})-LOOKUP(X2108,{0,1950001,3300001,6950001,9000001,18000001,40000001},{0,97500,427500,636000,1536000,2796000,4796000}))*1.021,-2))</f>
        <v/>
      </c>
      <c r="AA2108" s="18">
        <f>MAX(0,ROUNDDOWN(M2108-J2108-430000-L2108-0,-3))</f>
        <v/>
      </c>
      <c r="AB2108" s="18">
        <f>MAX(0,ROUNDDOWN(M2108-J2108-430000-L2108-V2108,-3))</f>
        <v/>
      </c>
      <c r="AC2108" s="18">
        <f>IF(M2108&lt;=450000,0,MAX(0,ROUNDDOWN(AA2108*0.06-MIN(50000,AA2108)*0.03,-2))+MAX(0,ROUNDDOWN(AA2108*0.04-MIN(50000,AA2108)*0.02,-2)))</f>
        <v/>
      </c>
      <c r="AD2108" s="18">
        <f>IF(M2108&lt;=450000,0,MAX(0,ROUNDDOWN(AB2108*0.06-MIN(50000,AB2108)*0.03,-2))+MAX(0,ROUNDDOWN(AB2108*0.04-MIN(50000,AB2108)*0.02,-2)))</f>
        <v/>
      </c>
      <c r="AE2108" s="18">
        <f>Y2108-Z2108</f>
        <v/>
      </c>
      <c r="AF2108" s="18">
        <f>AC2108-AD2108</f>
        <v/>
      </c>
      <c r="AG2108" s="18">
        <f>AE2108+AF2108</f>
        <v/>
      </c>
      <c r="AH2108" s="20">
        <f>IF(W2108&lt;=0,0,LOOKUP(W2108,{0,1950001,3300001,6950001,9000001,18000001,40000001},{0.05,0.1,0.2,0.23,0.33,0.4,0.45}))</f>
        <v/>
      </c>
    </row>
    <row r="2109">
      <c r="A2109" t="inlineStr">
        <is>
          <t>1万円刻み 3区分8万円ずつ</t>
        </is>
      </c>
      <c r="B2109" s="18">
        <f>'4_1万円刻み'!$A$677</f>
        <v/>
      </c>
      <c r="C2109" s="19" t="n">
        <v>2026</v>
      </c>
      <c r="D2109" t="inlineStr">
        <is>
          <t>いいえ</t>
        </is>
      </c>
      <c r="E2109" s="18" t="n">
        <v>80000</v>
      </c>
      <c r="F2109" s="18" t="n">
        <v>0</v>
      </c>
      <c r="G2109" s="18" t="n">
        <v>80000</v>
      </c>
      <c r="H2109" s="18" t="n">
        <v>80000</v>
      </c>
      <c r="I2109" s="18" t="n">
        <v>0</v>
      </c>
      <c r="J2109" s="18">
        <f>ROUND(MIN(B2109/12,650000)*12*0.0915+MIN(B2109/12,1390000)*12*(0.0504+0)+B2109*0.005,0)</f>
        <v/>
      </c>
      <c r="K2109" s="18" t="n">
        <v>0</v>
      </c>
      <c r="L2109" s="18" t="n">
        <v>0</v>
      </c>
      <c r="M2109" s="18">
        <f>ROUND(IF(C2109&gt;=2026,IF(B2109&lt;741000,0,IF(B2109&lt;2191000,B2109-740000,IF(B2109&lt;2193000,1451000,IF(B2109&lt;2196000,1453000,IF(B2109&lt;2200000,1456000,IF(B2109&lt;3600000,ROUNDDOWN(B2109/4,-3)*2.8-80000,IF(B2109&lt;6600000,ROUNDDOWN(B2109/4,-3)*3.2-440000,IF(B2109&lt;8500000,ROUNDDOWN(B2109*0.9,0)-1100000,B2109-1950000)))))))),IF(B2109&lt;651000,0,IF(B2109&lt;1900000,B2109-650000,IF(B2109&lt;3600000,ROUNDDOWN(B2109/4,-3)*2.8-80000,IF(B2109&lt;6600000,ROUNDDOWN(B2109/4,-3)*3.2-440000,IF(B2109&lt;8500000,ROUNDDOWN(B2109*0.9,0)-1100000,B2109-1950000)))))),0)</f>
        <v/>
      </c>
      <c r="N2109" s="18">
        <f>IF(M2109&gt;23500000,NA(),IF(C2109&gt;=2026,IF(M2109&lt;=4890000,1040000,IF(M2109&lt;=6550000,670000,620000)),IF(M2109&lt;=1320000,950000,IF(M2109&lt;=3360000,880000,IF(M2109&lt;=4890000,680000,IF(M2109&lt;=6550000,630000,580000))))))</f>
        <v/>
      </c>
      <c r="O2109" s="18">
        <f>IF(F2109&lt;=0,IF(AND(D2109="はい",C2109&gt;=2026,C2109&lt;=2027),IF(E2109&lt;=0,0,IF(E2109&lt;=30000,E2109,IF(E2109&lt;=60000,ROUNDUP(E2109/2,0)+15000,IF(E2109&lt;=120000,ROUNDUP(E2109/4,0)+30000,60000)))),IF(E2109&lt;=0,0,IF(E2109&lt;=20000,E2109,IF(E2109&lt;=40000,ROUNDUP(E2109/2,0)+10000,IF(E2109&lt;=80000,ROUNDUP(E2109/4,0)+20000,40000))))),IF(E2109&lt;=0,IF(F2109&lt;=0,0,IF(F2109&lt;=25000,F2109,IF(F2109&lt;=50000,ROUNDUP(F2109/2,0)+12500,IF(F2109&lt;=100000,ROUNDUP(F2109/4,0)+25000,50000)))),MAX(IF(F2109&lt;=0,0,IF(F2109&lt;=25000,F2109,IF(F2109&lt;=50000,ROUNDUP(F2109/2,0)+12500,IF(F2109&lt;=100000,ROUNDUP(F2109/4,0)+25000,50000)))),MIN(IF(AND(D2109="はい",C2109&gt;=2026,C2109&lt;=2027),IF(E2109&lt;=0,0,IF(E2109&lt;=30000,E2109,IF(E2109&lt;=60000,ROUNDUP(E2109/2,0)+15000,IF(E2109&lt;=120000,ROUNDUP(E2109/4,0)+30000,60000)))),IF(E2109&lt;=0,0,IF(E2109&lt;=20000,E2109,IF(E2109&lt;=40000,ROUNDUP(E2109/2,0)+10000,IF(E2109&lt;=80000,ROUNDUP(E2109/4,0)+20000,40000)))))+IF(F2109&lt;=0,0,IF(F2109&lt;=25000,F2109,IF(F2109&lt;=50000,ROUNDUP(F2109/2,0)+12500,IF(F2109&lt;=100000,ROUNDUP(F2109/4,0)+25000,50000)))),IF(AND(D2109="はい",C2109&gt;=2026,C2109&lt;=2027),60000,40000)))))</f>
        <v/>
      </c>
      <c r="P2109" s="18">
        <f>IF(G2109&lt;=0,0,IF(G2109&lt;=20000,G2109,IF(G2109&lt;=40000,ROUNDUP(G2109/2,0)+10000,IF(G2109&lt;=80000,ROUNDUP(G2109/4,0)+20000,40000))))</f>
        <v/>
      </c>
      <c r="Q2109" s="18">
        <f>IF(I2109&lt;=0,IF(H2109&lt;=0,0,IF(H2109&lt;=20000,H2109,IF(H2109&lt;=40000,ROUNDUP(H2109/2,0)+10000,IF(H2109&lt;=80000,ROUNDUP(H2109/4,0)+20000,40000)))),IF(H2109&lt;=0,IF(I2109&lt;=0,0,IF(I2109&lt;=25000,I2109,IF(I2109&lt;=50000,ROUNDUP(I2109/2,0)+12500,IF(I2109&lt;=100000,ROUNDUP(I2109/4,0)+25000,50000)))),MAX(IF(I2109&lt;=0,0,IF(I2109&lt;=25000,I2109,IF(I2109&lt;=50000,ROUNDUP(I2109/2,0)+12500,IF(I2109&lt;=100000,ROUNDUP(I2109/4,0)+25000,50000)))),MIN(IF(H2109&lt;=0,0,IF(H2109&lt;=20000,H2109,IF(H2109&lt;=40000,ROUNDUP(H2109/2,0)+10000,IF(H2109&lt;=80000,ROUNDUP(H2109/4,0)+20000,40000))))+IF(I2109&lt;=0,0,IF(I2109&lt;=25000,I2109,IF(I2109&lt;=50000,ROUNDUP(I2109/2,0)+12500,IF(I2109&lt;=100000,ROUNDUP(I2109/4,0)+25000,50000)))),40000))))</f>
        <v/>
      </c>
      <c r="R2109" s="18">
        <f>MIN(120000,O2109+P2109+Q2109)</f>
        <v/>
      </c>
      <c r="S2109" s="18">
        <f>IF(F2109&lt;=0,IF(E2109&lt;=0,0,IF(E2109&lt;=12000,E2109,IF(E2109&lt;=32000,ROUNDUP(E2109/2,0)+6000,IF(E2109&lt;=56000,ROUNDUP(E2109/4,0)+14000,28000)))),IF(E2109&lt;=0,IF(F2109&lt;=0,0,IF(F2109&lt;=15000,F2109,IF(F2109&lt;=40000,ROUNDUP(F2109/2,0)+7500,IF(F2109&lt;=70000,ROUNDUP(F2109/4,0)+17500,35000)))),MAX(IF(F2109&lt;=0,0,IF(F2109&lt;=15000,F2109,IF(F2109&lt;=40000,ROUNDUP(F2109/2,0)+7500,IF(F2109&lt;=70000,ROUNDUP(F2109/4,0)+17500,35000)))),MIN(IF(E2109&lt;=0,0,IF(E2109&lt;=12000,E2109,IF(E2109&lt;=32000,ROUNDUP(E2109/2,0)+6000,IF(E2109&lt;=56000,ROUNDUP(E2109/4,0)+14000,28000))))+IF(F2109&lt;=0,0,IF(F2109&lt;=15000,F2109,IF(F2109&lt;=40000,ROUNDUP(F2109/2,0)+7500,IF(F2109&lt;=70000,ROUNDUP(F2109/4,0)+17500,35000)))),28000))))</f>
        <v/>
      </c>
      <c r="T2109" s="18">
        <f>IF(G2109&lt;=0,0,IF(G2109&lt;=12000,G2109,IF(G2109&lt;=32000,ROUNDUP(G2109/2,0)+6000,IF(G2109&lt;=56000,ROUNDUP(G2109/4,0)+14000,28000))))</f>
        <v/>
      </c>
      <c r="U2109" s="18">
        <f>IF(I2109&lt;=0,IF(H2109&lt;=0,0,IF(H2109&lt;=12000,H2109,IF(H2109&lt;=32000,ROUNDUP(H2109/2,0)+6000,IF(H2109&lt;=56000,ROUNDUP(H2109/4,0)+14000,28000)))),IF(H2109&lt;=0,IF(I2109&lt;=0,0,IF(I2109&lt;=15000,I2109,IF(I2109&lt;=40000,ROUNDUP(I2109/2,0)+7500,IF(I2109&lt;=70000,ROUNDUP(I2109/4,0)+17500,35000)))),MAX(IF(I2109&lt;=0,0,IF(I2109&lt;=15000,I2109,IF(I2109&lt;=40000,ROUNDUP(I2109/2,0)+7500,IF(I2109&lt;=70000,ROUNDUP(I2109/4,0)+17500,35000)))),MIN(IF(H2109&lt;=0,0,IF(H2109&lt;=12000,H2109,IF(H2109&lt;=32000,ROUNDUP(H2109/2,0)+6000,IF(H2109&lt;=56000,ROUNDUP(H2109/4,0)+14000,28000))))+IF(I2109&lt;=0,0,IF(I2109&lt;=15000,I2109,IF(I2109&lt;=40000,ROUNDUP(I2109/2,0)+7500,IF(I2109&lt;=70000,ROUNDUP(I2109/4,0)+17500,35000)))),28000))))</f>
        <v/>
      </c>
      <c r="V2109" s="18">
        <f>MIN(70000,S2109+T2109+U2109)</f>
        <v/>
      </c>
      <c r="W2109" s="18">
        <f>MAX(0,ROUNDDOWN(M2109-J2109-N2109-K2109-0,-3))</f>
        <v/>
      </c>
      <c r="X2109" s="18">
        <f>MAX(0,ROUNDDOWN(M2109-J2109-N2109-K2109-R2109,-3))</f>
        <v/>
      </c>
      <c r="Y2109" s="18">
        <f>IF(W2109&lt;=0,0,ROUNDDOWN((W2109*LOOKUP(W2109,{0,1950001,3300001,6950001,9000001,18000001,40000001},{0.05,0.1,0.2,0.23,0.33,0.4,0.45})-LOOKUP(W2109,{0,1950001,3300001,6950001,9000001,18000001,40000001},{0,97500,427500,636000,1536000,2796000,4796000}))*1.021,-2))</f>
        <v/>
      </c>
      <c r="Z2109" s="18">
        <f>IF(X2109&lt;=0,0,ROUNDDOWN((X2109*LOOKUP(X2109,{0,1950001,3300001,6950001,9000001,18000001,40000001},{0.05,0.1,0.2,0.23,0.33,0.4,0.45})-LOOKUP(X2109,{0,1950001,3300001,6950001,9000001,18000001,40000001},{0,97500,427500,636000,1536000,2796000,4796000}))*1.021,-2))</f>
        <v/>
      </c>
      <c r="AA2109" s="18">
        <f>MAX(0,ROUNDDOWN(M2109-J2109-430000-L2109-0,-3))</f>
        <v/>
      </c>
      <c r="AB2109" s="18">
        <f>MAX(0,ROUNDDOWN(M2109-J2109-430000-L2109-V2109,-3))</f>
        <v/>
      </c>
      <c r="AC2109" s="18">
        <f>IF(M2109&lt;=450000,0,MAX(0,ROUNDDOWN(AA2109*0.06-MIN(50000,AA2109)*0.03,-2))+MAX(0,ROUNDDOWN(AA2109*0.04-MIN(50000,AA2109)*0.02,-2)))</f>
        <v/>
      </c>
      <c r="AD2109" s="18">
        <f>IF(M2109&lt;=450000,0,MAX(0,ROUNDDOWN(AB2109*0.06-MIN(50000,AB2109)*0.03,-2))+MAX(0,ROUNDDOWN(AB2109*0.04-MIN(50000,AB2109)*0.02,-2)))</f>
        <v/>
      </c>
      <c r="AE2109" s="18">
        <f>Y2109-Z2109</f>
        <v/>
      </c>
      <c r="AF2109" s="18">
        <f>AC2109-AD2109</f>
        <v/>
      </c>
      <c r="AG2109" s="18">
        <f>AE2109+AF2109</f>
        <v/>
      </c>
      <c r="AH2109" s="20">
        <f>IF(W2109&lt;=0,0,LOOKUP(W2109,{0,1950001,3300001,6950001,9000001,18000001,40000001},{0.05,0.1,0.2,0.23,0.33,0.4,0.45}))</f>
        <v/>
      </c>
    </row>
    <row r="2110">
      <c r="A2110" t="inlineStr">
        <is>
          <t>1万円刻み 一般8万円</t>
        </is>
      </c>
      <c r="B2110" s="18">
        <f>'4_1万円刻み'!$A$677</f>
        <v/>
      </c>
      <c r="C2110" s="19" t="n">
        <v>2026</v>
      </c>
      <c r="D2110" t="inlineStr">
        <is>
          <t>いいえ</t>
        </is>
      </c>
      <c r="E2110" s="18" t="n">
        <v>80000</v>
      </c>
      <c r="F2110" s="18" t="n">
        <v>0</v>
      </c>
      <c r="G2110" s="18" t="n">
        <v>0</v>
      </c>
      <c r="H2110" s="18" t="n">
        <v>0</v>
      </c>
      <c r="I2110" s="18" t="n">
        <v>0</v>
      </c>
      <c r="J2110" s="18">
        <f>ROUND(MIN(B2110/12,650000)*12*0.0915+MIN(B2110/12,1390000)*12*(0.0504+0)+B2110*0.005,0)</f>
        <v/>
      </c>
      <c r="K2110" s="18" t="n">
        <v>0</v>
      </c>
      <c r="L2110" s="18" t="n">
        <v>0</v>
      </c>
      <c r="M2110" s="18">
        <f>ROUND(IF(C2110&gt;=2026,IF(B2110&lt;741000,0,IF(B2110&lt;2191000,B2110-740000,IF(B2110&lt;2193000,1451000,IF(B2110&lt;2196000,1453000,IF(B2110&lt;2200000,1456000,IF(B2110&lt;3600000,ROUNDDOWN(B2110/4,-3)*2.8-80000,IF(B2110&lt;6600000,ROUNDDOWN(B2110/4,-3)*3.2-440000,IF(B2110&lt;8500000,ROUNDDOWN(B2110*0.9,0)-1100000,B2110-1950000)))))))),IF(B2110&lt;651000,0,IF(B2110&lt;1900000,B2110-650000,IF(B2110&lt;3600000,ROUNDDOWN(B2110/4,-3)*2.8-80000,IF(B2110&lt;6600000,ROUNDDOWN(B2110/4,-3)*3.2-440000,IF(B2110&lt;8500000,ROUNDDOWN(B2110*0.9,0)-1100000,B2110-1950000)))))),0)</f>
        <v/>
      </c>
      <c r="N2110" s="18">
        <f>IF(M2110&gt;23500000,NA(),IF(C2110&gt;=2026,IF(M2110&lt;=4890000,1040000,IF(M2110&lt;=6550000,670000,620000)),IF(M2110&lt;=1320000,950000,IF(M2110&lt;=3360000,880000,IF(M2110&lt;=4890000,680000,IF(M2110&lt;=6550000,630000,580000))))))</f>
        <v/>
      </c>
      <c r="O2110" s="18">
        <f>IF(F2110&lt;=0,IF(AND(D2110="はい",C2110&gt;=2026,C2110&lt;=2027),IF(E2110&lt;=0,0,IF(E2110&lt;=30000,E2110,IF(E2110&lt;=60000,ROUNDUP(E2110/2,0)+15000,IF(E2110&lt;=120000,ROUNDUP(E2110/4,0)+30000,60000)))),IF(E2110&lt;=0,0,IF(E2110&lt;=20000,E2110,IF(E2110&lt;=40000,ROUNDUP(E2110/2,0)+10000,IF(E2110&lt;=80000,ROUNDUP(E2110/4,0)+20000,40000))))),IF(E2110&lt;=0,IF(F2110&lt;=0,0,IF(F2110&lt;=25000,F2110,IF(F2110&lt;=50000,ROUNDUP(F2110/2,0)+12500,IF(F2110&lt;=100000,ROUNDUP(F2110/4,0)+25000,50000)))),MAX(IF(F2110&lt;=0,0,IF(F2110&lt;=25000,F2110,IF(F2110&lt;=50000,ROUNDUP(F2110/2,0)+12500,IF(F2110&lt;=100000,ROUNDUP(F2110/4,0)+25000,50000)))),MIN(IF(AND(D2110="はい",C2110&gt;=2026,C2110&lt;=2027),IF(E2110&lt;=0,0,IF(E2110&lt;=30000,E2110,IF(E2110&lt;=60000,ROUNDUP(E2110/2,0)+15000,IF(E2110&lt;=120000,ROUNDUP(E2110/4,0)+30000,60000)))),IF(E2110&lt;=0,0,IF(E2110&lt;=20000,E2110,IF(E2110&lt;=40000,ROUNDUP(E2110/2,0)+10000,IF(E2110&lt;=80000,ROUNDUP(E2110/4,0)+20000,40000)))))+IF(F2110&lt;=0,0,IF(F2110&lt;=25000,F2110,IF(F2110&lt;=50000,ROUNDUP(F2110/2,0)+12500,IF(F2110&lt;=100000,ROUNDUP(F2110/4,0)+25000,50000)))),IF(AND(D2110="はい",C2110&gt;=2026,C2110&lt;=2027),60000,40000)))))</f>
        <v/>
      </c>
      <c r="P2110" s="18">
        <f>IF(G2110&lt;=0,0,IF(G2110&lt;=20000,G2110,IF(G2110&lt;=40000,ROUNDUP(G2110/2,0)+10000,IF(G2110&lt;=80000,ROUNDUP(G2110/4,0)+20000,40000))))</f>
        <v/>
      </c>
      <c r="Q2110" s="18">
        <f>IF(I2110&lt;=0,IF(H2110&lt;=0,0,IF(H2110&lt;=20000,H2110,IF(H2110&lt;=40000,ROUNDUP(H2110/2,0)+10000,IF(H2110&lt;=80000,ROUNDUP(H2110/4,0)+20000,40000)))),IF(H2110&lt;=0,IF(I2110&lt;=0,0,IF(I2110&lt;=25000,I2110,IF(I2110&lt;=50000,ROUNDUP(I2110/2,0)+12500,IF(I2110&lt;=100000,ROUNDUP(I2110/4,0)+25000,50000)))),MAX(IF(I2110&lt;=0,0,IF(I2110&lt;=25000,I2110,IF(I2110&lt;=50000,ROUNDUP(I2110/2,0)+12500,IF(I2110&lt;=100000,ROUNDUP(I2110/4,0)+25000,50000)))),MIN(IF(H2110&lt;=0,0,IF(H2110&lt;=20000,H2110,IF(H2110&lt;=40000,ROUNDUP(H2110/2,0)+10000,IF(H2110&lt;=80000,ROUNDUP(H2110/4,0)+20000,40000))))+IF(I2110&lt;=0,0,IF(I2110&lt;=25000,I2110,IF(I2110&lt;=50000,ROUNDUP(I2110/2,0)+12500,IF(I2110&lt;=100000,ROUNDUP(I2110/4,0)+25000,50000)))),40000))))</f>
        <v/>
      </c>
      <c r="R2110" s="18">
        <f>MIN(120000,O2110+P2110+Q2110)</f>
        <v/>
      </c>
      <c r="S2110" s="18">
        <f>IF(F2110&lt;=0,IF(E2110&lt;=0,0,IF(E2110&lt;=12000,E2110,IF(E2110&lt;=32000,ROUNDUP(E2110/2,0)+6000,IF(E2110&lt;=56000,ROUNDUP(E2110/4,0)+14000,28000)))),IF(E2110&lt;=0,IF(F2110&lt;=0,0,IF(F2110&lt;=15000,F2110,IF(F2110&lt;=40000,ROUNDUP(F2110/2,0)+7500,IF(F2110&lt;=70000,ROUNDUP(F2110/4,0)+17500,35000)))),MAX(IF(F2110&lt;=0,0,IF(F2110&lt;=15000,F2110,IF(F2110&lt;=40000,ROUNDUP(F2110/2,0)+7500,IF(F2110&lt;=70000,ROUNDUP(F2110/4,0)+17500,35000)))),MIN(IF(E2110&lt;=0,0,IF(E2110&lt;=12000,E2110,IF(E2110&lt;=32000,ROUNDUP(E2110/2,0)+6000,IF(E2110&lt;=56000,ROUNDUP(E2110/4,0)+14000,28000))))+IF(F2110&lt;=0,0,IF(F2110&lt;=15000,F2110,IF(F2110&lt;=40000,ROUNDUP(F2110/2,0)+7500,IF(F2110&lt;=70000,ROUNDUP(F2110/4,0)+17500,35000)))),28000))))</f>
        <v/>
      </c>
      <c r="T2110" s="18">
        <f>IF(G2110&lt;=0,0,IF(G2110&lt;=12000,G2110,IF(G2110&lt;=32000,ROUNDUP(G2110/2,0)+6000,IF(G2110&lt;=56000,ROUNDUP(G2110/4,0)+14000,28000))))</f>
        <v/>
      </c>
      <c r="U2110" s="18">
        <f>IF(I2110&lt;=0,IF(H2110&lt;=0,0,IF(H2110&lt;=12000,H2110,IF(H2110&lt;=32000,ROUNDUP(H2110/2,0)+6000,IF(H2110&lt;=56000,ROUNDUP(H2110/4,0)+14000,28000)))),IF(H2110&lt;=0,IF(I2110&lt;=0,0,IF(I2110&lt;=15000,I2110,IF(I2110&lt;=40000,ROUNDUP(I2110/2,0)+7500,IF(I2110&lt;=70000,ROUNDUP(I2110/4,0)+17500,35000)))),MAX(IF(I2110&lt;=0,0,IF(I2110&lt;=15000,I2110,IF(I2110&lt;=40000,ROUNDUP(I2110/2,0)+7500,IF(I2110&lt;=70000,ROUNDUP(I2110/4,0)+17500,35000)))),MIN(IF(H2110&lt;=0,0,IF(H2110&lt;=12000,H2110,IF(H2110&lt;=32000,ROUNDUP(H2110/2,0)+6000,IF(H2110&lt;=56000,ROUNDUP(H2110/4,0)+14000,28000))))+IF(I2110&lt;=0,0,IF(I2110&lt;=15000,I2110,IF(I2110&lt;=40000,ROUNDUP(I2110/2,0)+7500,IF(I2110&lt;=70000,ROUNDUP(I2110/4,0)+17500,35000)))),28000))))</f>
        <v/>
      </c>
      <c r="V2110" s="18">
        <f>MIN(70000,S2110+T2110+U2110)</f>
        <v/>
      </c>
      <c r="W2110" s="18">
        <f>MAX(0,ROUNDDOWN(M2110-J2110-N2110-K2110-0,-3))</f>
        <v/>
      </c>
      <c r="X2110" s="18">
        <f>MAX(0,ROUNDDOWN(M2110-J2110-N2110-K2110-R2110,-3))</f>
        <v/>
      </c>
      <c r="Y2110" s="18">
        <f>IF(W2110&lt;=0,0,ROUNDDOWN((W2110*LOOKUP(W2110,{0,1950001,3300001,6950001,9000001,18000001,40000001},{0.05,0.1,0.2,0.23,0.33,0.4,0.45})-LOOKUP(W2110,{0,1950001,3300001,6950001,9000001,18000001,40000001},{0,97500,427500,636000,1536000,2796000,4796000}))*1.021,-2))</f>
        <v/>
      </c>
      <c r="Z2110" s="18">
        <f>IF(X2110&lt;=0,0,ROUNDDOWN((X2110*LOOKUP(X2110,{0,1950001,3300001,6950001,9000001,18000001,40000001},{0.05,0.1,0.2,0.23,0.33,0.4,0.45})-LOOKUP(X2110,{0,1950001,3300001,6950001,9000001,18000001,40000001},{0,97500,427500,636000,1536000,2796000,4796000}))*1.021,-2))</f>
        <v/>
      </c>
      <c r="AA2110" s="18">
        <f>MAX(0,ROUNDDOWN(M2110-J2110-430000-L2110-0,-3))</f>
        <v/>
      </c>
      <c r="AB2110" s="18">
        <f>MAX(0,ROUNDDOWN(M2110-J2110-430000-L2110-V2110,-3))</f>
        <v/>
      </c>
      <c r="AC2110" s="18">
        <f>IF(M2110&lt;=450000,0,MAX(0,ROUNDDOWN(AA2110*0.06-MIN(50000,AA2110)*0.03,-2))+MAX(0,ROUNDDOWN(AA2110*0.04-MIN(50000,AA2110)*0.02,-2)))</f>
        <v/>
      </c>
      <c r="AD2110" s="18">
        <f>IF(M2110&lt;=450000,0,MAX(0,ROUNDDOWN(AB2110*0.06-MIN(50000,AB2110)*0.03,-2))+MAX(0,ROUNDDOWN(AB2110*0.04-MIN(50000,AB2110)*0.02,-2)))</f>
        <v/>
      </c>
      <c r="AE2110" s="18">
        <f>Y2110-Z2110</f>
        <v/>
      </c>
      <c r="AF2110" s="18">
        <f>AC2110-AD2110</f>
        <v/>
      </c>
      <c r="AG2110" s="18">
        <f>AE2110+AF2110</f>
        <v/>
      </c>
      <c r="AH2110" s="20">
        <f>IF(W2110&lt;=0,0,LOOKUP(W2110,{0,1950001,3300001,6950001,9000001,18000001,40000001},{0.05,0.1,0.2,0.23,0.33,0.4,0.45}))</f>
        <v/>
      </c>
    </row>
    <row r="2111">
      <c r="A2111" t="inlineStr">
        <is>
          <t>1万円刻み 特例あり一般12万円</t>
        </is>
      </c>
      <c r="B2111" s="18">
        <f>'4_1万円刻み'!$A$677</f>
        <v/>
      </c>
      <c r="C2111" s="19" t="n">
        <v>2026</v>
      </c>
      <c r="D2111" t="inlineStr">
        <is>
          <t>はい</t>
        </is>
      </c>
      <c r="E2111" s="18" t="n">
        <v>120000</v>
      </c>
      <c r="F2111" s="18" t="n">
        <v>0</v>
      </c>
      <c r="G2111" s="18" t="n">
        <v>0</v>
      </c>
      <c r="H2111" s="18" t="n">
        <v>0</v>
      </c>
      <c r="I2111" s="18" t="n">
        <v>0</v>
      </c>
      <c r="J2111" s="18">
        <f>ROUND(MIN(B2111/12,650000)*12*0.0915+MIN(B2111/12,1390000)*12*(0.0504+0)+B2111*0.005,0)</f>
        <v/>
      </c>
      <c r="K2111" s="18" t="n">
        <v>0</v>
      </c>
      <c r="L2111" s="18" t="n">
        <v>0</v>
      </c>
      <c r="M2111" s="18">
        <f>ROUND(IF(C2111&gt;=2026,IF(B2111&lt;741000,0,IF(B2111&lt;2191000,B2111-740000,IF(B2111&lt;2193000,1451000,IF(B2111&lt;2196000,1453000,IF(B2111&lt;2200000,1456000,IF(B2111&lt;3600000,ROUNDDOWN(B2111/4,-3)*2.8-80000,IF(B2111&lt;6600000,ROUNDDOWN(B2111/4,-3)*3.2-440000,IF(B2111&lt;8500000,ROUNDDOWN(B2111*0.9,0)-1100000,B2111-1950000)))))))),IF(B2111&lt;651000,0,IF(B2111&lt;1900000,B2111-650000,IF(B2111&lt;3600000,ROUNDDOWN(B2111/4,-3)*2.8-80000,IF(B2111&lt;6600000,ROUNDDOWN(B2111/4,-3)*3.2-440000,IF(B2111&lt;8500000,ROUNDDOWN(B2111*0.9,0)-1100000,B2111-1950000)))))),0)</f>
        <v/>
      </c>
      <c r="N2111" s="18">
        <f>IF(M2111&gt;23500000,NA(),IF(C2111&gt;=2026,IF(M2111&lt;=4890000,1040000,IF(M2111&lt;=6550000,670000,620000)),IF(M2111&lt;=1320000,950000,IF(M2111&lt;=3360000,880000,IF(M2111&lt;=4890000,680000,IF(M2111&lt;=6550000,630000,580000))))))</f>
        <v/>
      </c>
      <c r="O2111" s="18">
        <f>IF(F2111&lt;=0,IF(AND(D2111="はい",C2111&gt;=2026,C2111&lt;=2027),IF(E2111&lt;=0,0,IF(E2111&lt;=30000,E2111,IF(E2111&lt;=60000,ROUNDUP(E2111/2,0)+15000,IF(E2111&lt;=120000,ROUNDUP(E2111/4,0)+30000,60000)))),IF(E2111&lt;=0,0,IF(E2111&lt;=20000,E2111,IF(E2111&lt;=40000,ROUNDUP(E2111/2,0)+10000,IF(E2111&lt;=80000,ROUNDUP(E2111/4,0)+20000,40000))))),IF(E2111&lt;=0,IF(F2111&lt;=0,0,IF(F2111&lt;=25000,F2111,IF(F2111&lt;=50000,ROUNDUP(F2111/2,0)+12500,IF(F2111&lt;=100000,ROUNDUP(F2111/4,0)+25000,50000)))),MAX(IF(F2111&lt;=0,0,IF(F2111&lt;=25000,F2111,IF(F2111&lt;=50000,ROUNDUP(F2111/2,0)+12500,IF(F2111&lt;=100000,ROUNDUP(F2111/4,0)+25000,50000)))),MIN(IF(AND(D2111="はい",C2111&gt;=2026,C2111&lt;=2027),IF(E2111&lt;=0,0,IF(E2111&lt;=30000,E2111,IF(E2111&lt;=60000,ROUNDUP(E2111/2,0)+15000,IF(E2111&lt;=120000,ROUNDUP(E2111/4,0)+30000,60000)))),IF(E2111&lt;=0,0,IF(E2111&lt;=20000,E2111,IF(E2111&lt;=40000,ROUNDUP(E2111/2,0)+10000,IF(E2111&lt;=80000,ROUNDUP(E2111/4,0)+20000,40000)))))+IF(F2111&lt;=0,0,IF(F2111&lt;=25000,F2111,IF(F2111&lt;=50000,ROUNDUP(F2111/2,0)+12500,IF(F2111&lt;=100000,ROUNDUP(F2111/4,0)+25000,50000)))),IF(AND(D2111="はい",C2111&gt;=2026,C2111&lt;=2027),60000,40000)))))</f>
        <v/>
      </c>
      <c r="P2111" s="18">
        <f>IF(G2111&lt;=0,0,IF(G2111&lt;=20000,G2111,IF(G2111&lt;=40000,ROUNDUP(G2111/2,0)+10000,IF(G2111&lt;=80000,ROUNDUP(G2111/4,0)+20000,40000))))</f>
        <v/>
      </c>
      <c r="Q2111" s="18">
        <f>IF(I2111&lt;=0,IF(H2111&lt;=0,0,IF(H2111&lt;=20000,H2111,IF(H2111&lt;=40000,ROUNDUP(H2111/2,0)+10000,IF(H2111&lt;=80000,ROUNDUP(H2111/4,0)+20000,40000)))),IF(H2111&lt;=0,IF(I2111&lt;=0,0,IF(I2111&lt;=25000,I2111,IF(I2111&lt;=50000,ROUNDUP(I2111/2,0)+12500,IF(I2111&lt;=100000,ROUNDUP(I2111/4,0)+25000,50000)))),MAX(IF(I2111&lt;=0,0,IF(I2111&lt;=25000,I2111,IF(I2111&lt;=50000,ROUNDUP(I2111/2,0)+12500,IF(I2111&lt;=100000,ROUNDUP(I2111/4,0)+25000,50000)))),MIN(IF(H2111&lt;=0,0,IF(H2111&lt;=20000,H2111,IF(H2111&lt;=40000,ROUNDUP(H2111/2,0)+10000,IF(H2111&lt;=80000,ROUNDUP(H2111/4,0)+20000,40000))))+IF(I2111&lt;=0,0,IF(I2111&lt;=25000,I2111,IF(I2111&lt;=50000,ROUNDUP(I2111/2,0)+12500,IF(I2111&lt;=100000,ROUNDUP(I2111/4,0)+25000,50000)))),40000))))</f>
        <v/>
      </c>
      <c r="R2111" s="18">
        <f>MIN(120000,O2111+P2111+Q2111)</f>
        <v/>
      </c>
      <c r="S2111" s="18">
        <f>IF(F2111&lt;=0,IF(E2111&lt;=0,0,IF(E2111&lt;=12000,E2111,IF(E2111&lt;=32000,ROUNDUP(E2111/2,0)+6000,IF(E2111&lt;=56000,ROUNDUP(E2111/4,0)+14000,28000)))),IF(E2111&lt;=0,IF(F2111&lt;=0,0,IF(F2111&lt;=15000,F2111,IF(F2111&lt;=40000,ROUNDUP(F2111/2,0)+7500,IF(F2111&lt;=70000,ROUNDUP(F2111/4,0)+17500,35000)))),MAX(IF(F2111&lt;=0,0,IF(F2111&lt;=15000,F2111,IF(F2111&lt;=40000,ROUNDUP(F2111/2,0)+7500,IF(F2111&lt;=70000,ROUNDUP(F2111/4,0)+17500,35000)))),MIN(IF(E2111&lt;=0,0,IF(E2111&lt;=12000,E2111,IF(E2111&lt;=32000,ROUNDUP(E2111/2,0)+6000,IF(E2111&lt;=56000,ROUNDUP(E2111/4,0)+14000,28000))))+IF(F2111&lt;=0,0,IF(F2111&lt;=15000,F2111,IF(F2111&lt;=40000,ROUNDUP(F2111/2,0)+7500,IF(F2111&lt;=70000,ROUNDUP(F2111/4,0)+17500,35000)))),28000))))</f>
        <v/>
      </c>
      <c r="T2111" s="18">
        <f>IF(G2111&lt;=0,0,IF(G2111&lt;=12000,G2111,IF(G2111&lt;=32000,ROUNDUP(G2111/2,0)+6000,IF(G2111&lt;=56000,ROUNDUP(G2111/4,0)+14000,28000))))</f>
        <v/>
      </c>
      <c r="U2111" s="18">
        <f>IF(I2111&lt;=0,IF(H2111&lt;=0,0,IF(H2111&lt;=12000,H2111,IF(H2111&lt;=32000,ROUNDUP(H2111/2,0)+6000,IF(H2111&lt;=56000,ROUNDUP(H2111/4,0)+14000,28000)))),IF(H2111&lt;=0,IF(I2111&lt;=0,0,IF(I2111&lt;=15000,I2111,IF(I2111&lt;=40000,ROUNDUP(I2111/2,0)+7500,IF(I2111&lt;=70000,ROUNDUP(I2111/4,0)+17500,35000)))),MAX(IF(I2111&lt;=0,0,IF(I2111&lt;=15000,I2111,IF(I2111&lt;=40000,ROUNDUP(I2111/2,0)+7500,IF(I2111&lt;=70000,ROUNDUP(I2111/4,0)+17500,35000)))),MIN(IF(H2111&lt;=0,0,IF(H2111&lt;=12000,H2111,IF(H2111&lt;=32000,ROUNDUP(H2111/2,0)+6000,IF(H2111&lt;=56000,ROUNDUP(H2111/4,0)+14000,28000))))+IF(I2111&lt;=0,0,IF(I2111&lt;=15000,I2111,IF(I2111&lt;=40000,ROUNDUP(I2111/2,0)+7500,IF(I2111&lt;=70000,ROUNDUP(I2111/4,0)+17500,35000)))),28000))))</f>
        <v/>
      </c>
      <c r="V2111" s="18">
        <f>MIN(70000,S2111+T2111+U2111)</f>
        <v/>
      </c>
      <c r="W2111" s="18">
        <f>MAX(0,ROUNDDOWN(M2111-J2111-N2111-K2111-0,-3))</f>
        <v/>
      </c>
      <c r="X2111" s="18">
        <f>MAX(0,ROUNDDOWN(M2111-J2111-N2111-K2111-R2111,-3))</f>
        <v/>
      </c>
      <c r="Y2111" s="18">
        <f>IF(W2111&lt;=0,0,ROUNDDOWN((W2111*LOOKUP(W2111,{0,1950001,3300001,6950001,9000001,18000001,40000001},{0.05,0.1,0.2,0.23,0.33,0.4,0.45})-LOOKUP(W2111,{0,1950001,3300001,6950001,9000001,18000001,40000001},{0,97500,427500,636000,1536000,2796000,4796000}))*1.021,-2))</f>
        <v/>
      </c>
      <c r="Z2111" s="18">
        <f>IF(X2111&lt;=0,0,ROUNDDOWN((X2111*LOOKUP(X2111,{0,1950001,3300001,6950001,9000001,18000001,40000001},{0.05,0.1,0.2,0.23,0.33,0.4,0.45})-LOOKUP(X2111,{0,1950001,3300001,6950001,9000001,18000001,40000001},{0,97500,427500,636000,1536000,2796000,4796000}))*1.021,-2))</f>
        <v/>
      </c>
      <c r="AA2111" s="18">
        <f>MAX(0,ROUNDDOWN(M2111-J2111-430000-L2111-0,-3))</f>
        <v/>
      </c>
      <c r="AB2111" s="18">
        <f>MAX(0,ROUNDDOWN(M2111-J2111-430000-L2111-V2111,-3))</f>
        <v/>
      </c>
      <c r="AC2111" s="18">
        <f>IF(M2111&lt;=450000,0,MAX(0,ROUNDDOWN(AA2111*0.06-MIN(50000,AA2111)*0.03,-2))+MAX(0,ROUNDDOWN(AA2111*0.04-MIN(50000,AA2111)*0.02,-2)))</f>
        <v/>
      </c>
      <c r="AD2111" s="18">
        <f>IF(M2111&lt;=450000,0,MAX(0,ROUNDDOWN(AB2111*0.06-MIN(50000,AB2111)*0.03,-2))+MAX(0,ROUNDDOWN(AB2111*0.04-MIN(50000,AB2111)*0.02,-2)))</f>
        <v/>
      </c>
      <c r="AE2111" s="18">
        <f>Y2111-Z2111</f>
        <v/>
      </c>
      <c r="AF2111" s="18">
        <f>AC2111-AD2111</f>
        <v/>
      </c>
      <c r="AG2111" s="18">
        <f>AE2111+AF2111</f>
        <v/>
      </c>
      <c r="AH2111" s="20">
        <f>IF(W2111&lt;=0,0,LOOKUP(W2111,{0,1950001,3300001,6950001,9000001,18000001,40000001},{0.05,0.1,0.2,0.23,0.33,0.4,0.45}))</f>
        <v/>
      </c>
    </row>
    <row r="2112">
      <c r="A2112" t="inlineStr">
        <is>
          <t>1万円刻み 3区分8万円ずつ</t>
        </is>
      </c>
      <c r="B2112" s="18">
        <f>'4_1万円刻み'!$A$678</f>
        <v/>
      </c>
      <c r="C2112" s="19" t="n">
        <v>2026</v>
      </c>
      <c r="D2112" t="inlineStr">
        <is>
          <t>いいえ</t>
        </is>
      </c>
      <c r="E2112" s="18" t="n">
        <v>80000</v>
      </c>
      <c r="F2112" s="18" t="n">
        <v>0</v>
      </c>
      <c r="G2112" s="18" t="n">
        <v>80000</v>
      </c>
      <c r="H2112" s="18" t="n">
        <v>80000</v>
      </c>
      <c r="I2112" s="18" t="n">
        <v>0</v>
      </c>
      <c r="J2112" s="18">
        <f>ROUND(MIN(B2112/12,650000)*12*0.0915+MIN(B2112/12,1390000)*12*(0.0504+0)+B2112*0.005,0)</f>
        <v/>
      </c>
      <c r="K2112" s="18" t="n">
        <v>0</v>
      </c>
      <c r="L2112" s="18" t="n">
        <v>0</v>
      </c>
      <c r="M2112" s="18">
        <f>ROUND(IF(C2112&gt;=2026,IF(B2112&lt;741000,0,IF(B2112&lt;2191000,B2112-740000,IF(B2112&lt;2193000,1451000,IF(B2112&lt;2196000,1453000,IF(B2112&lt;2200000,1456000,IF(B2112&lt;3600000,ROUNDDOWN(B2112/4,-3)*2.8-80000,IF(B2112&lt;6600000,ROUNDDOWN(B2112/4,-3)*3.2-440000,IF(B2112&lt;8500000,ROUNDDOWN(B2112*0.9,0)-1100000,B2112-1950000)))))))),IF(B2112&lt;651000,0,IF(B2112&lt;1900000,B2112-650000,IF(B2112&lt;3600000,ROUNDDOWN(B2112/4,-3)*2.8-80000,IF(B2112&lt;6600000,ROUNDDOWN(B2112/4,-3)*3.2-440000,IF(B2112&lt;8500000,ROUNDDOWN(B2112*0.9,0)-1100000,B2112-1950000)))))),0)</f>
        <v/>
      </c>
      <c r="N2112" s="18">
        <f>IF(M2112&gt;23500000,NA(),IF(C2112&gt;=2026,IF(M2112&lt;=4890000,1040000,IF(M2112&lt;=6550000,670000,620000)),IF(M2112&lt;=1320000,950000,IF(M2112&lt;=3360000,880000,IF(M2112&lt;=4890000,680000,IF(M2112&lt;=6550000,630000,580000))))))</f>
        <v/>
      </c>
      <c r="O2112" s="18">
        <f>IF(F2112&lt;=0,IF(AND(D2112="はい",C2112&gt;=2026,C2112&lt;=2027),IF(E2112&lt;=0,0,IF(E2112&lt;=30000,E2112,IF(E2112&lt;=60000,ROUNDUP(E2112/2,0)+15000,IF(E2112&lt;=120000,ROUNDUP(E2112/4,0)+30000,60000)))),IF(E2112&lt;=0,0,IF(E2112&lt;=20000,E2112,IF(E2112&lt;=40000,ROUNDUP(E2112/2,0)+10000,IF(E2112&lt;=80000,ROUNDUP(E2112/4,0)+20000,40000))))),IF(E2112&lt;=0,IF(F2112&lt;=0,0,IF(F2112&lt;=25000,F2112,IF(F2112&lt;=50000,ROUNDUP(F2112/2,0)+12500,IF(F2112&lt;=100000,ROUNDUP(F2112/4,0)+25000,50000)))),MAX(IF(F2112&lt;=0,0,IF(F2112&lt;=25000,F2112,IF(F2112&lt;=50000,ROUNDUP(F2112/2,0)+12500,IF(F2112&lt;=100000,ROUNDUP(F2112/4,0)+25000,50000)))),MIN(IF(AND(D2112="はい",C2112&gt;=2026,C2112&lt;=2027),IF(E2112&lt;=0,0,IF(E2112&lt;=30000,E2112,IF(E2112&lt;=60000,ROUNDUP(E2112/2,0)+15000,IF(E2112&lt;=120000,ROUNDUP(E2112/4,0)+30000,60000)))),IF(E2112&lt;=0,0,IF(E2112&lt;=20000,E2112,IF(E2112&lt;=40000,ROUNDUP(E2112/2,0)+10000,IF(E2112&lt;=80000,ROUNDUP(E2112/4,0)+20000,40000)))))+IF(F2112&lt;=0,0,IF(F2112&lt;=25000,F2112,IF(F2112&lt;=50000,ROUNDUP(F2112/2,0)+12500,IF(F2112&lt;=100000,ROUNDUP(F2112/4,0)+25000,50000)))),IF(AND(D2112="はい",C2112&gt;=2026,C2112&lt;=2027),60000,40000)))))</f>
        <v/>
      </c>
      <c r="P2112" s="18">
        <f>IF(G2112&lt;=0,0,IF(G2112&lt;=20000,G2112,IF(G2112&lt;=40000,ROUNDUP(G2112/2,0)+10000,IF(G2112&lt;=80000,ROUNDUP(G2112/4,0)+20000,40000))))</f>
        <v/>
      </c>
      <c r="Q2112" s="18">
        <f>IF(I2112&lt;=0,IF(H2112&lt;=0,0,IF(H2112&lt;=20000,H2112,IF(H2112&lt;=40000,ROUNDUP(H2112/2,0)+10000,IF(H2112&lt;=80000,ROUNDUP(H2112/4,0)+20000,40000)))),IF(H2112&lt;=0,IF(I2112&lt;=0,0,IF(I2112&lt;=25000,I2112,IF(I2112&lt;=50000,ROUNDUP(I2112/2,0)+12500,IF(I2112&lt;=100000,ROUNDUP(I2112/4,0)+25000,50000)))),MAX(IF(I2112&lt;=0,0,IF(I2112&lt;=25000,I2112,IF(I2112&lt;=50000,ROUNDUP(I2112/2,0)+12500,IF(I2112&lt;=100000,ROUNDUP(I2112/4,0)+25000,50000)))),MIN(IF(H2112&lt;=0,0,IF(H2112&lt;=20000,H2112,IF(H2112&lt;=40000,ROUNDUP(H2112/2,0)+10000,IF(H2112&lt;=80000,ROUNDUP(H2112/4,0)+20000,40000))))+IF(I2112&lt;=0,0,IF(I2112&lt;=25000,I2112,IF(I2112&lt;=50000,ROUNDUP(I2112/2,0)+12500,IF(I2112&lt;=100000,ROUNDUP(I2112/4,0)+25000,50000)))),40000))))</f>
        <v/>
      </c>
      <c r="R2112" s="18">
        <f>MIN(120000,O2112+P2112+Q2112)</f>
        <v/>
      </c>
      <c r="S2112" s="18">
        <f>IF(F2112&lt;=0,IF(E2112&lt;=0,0,IF(E2112&lt;=12000,E2112,IF(E2112&lt;=32000,ROUNDUP(E2112/2,0)+6000,IF(E2112&lt;=56000,ROUNDUP(E2112/4,0)+14000,28000)))),IF(E2112&lt;=0,IF(F2112&lt;=0,0,IF(F2112&lt;=15000,F2112,IF(F2112&lt;=40000,ROUNDUP(F2112/2,0)+7500,IF(F2112&lt;=70000,ROUNDUP(F2112/4,0)+17500,35000)))),MAX(IF(F2112&lt;=0,0,IF(F2112&lt;=15000,F2112,IF(F2112&lt;=40000,ROUNDUP(F2112/2,0)+7500,IF(F2112&lt;=70000,ROUNDUP(F2112/4,0)+17500,35000)))),MIN(IF(E2112&lt;=0,0,IF(E2112&lt;=12000,E2112,IF(E2112&lt;=32000,ROUNDUP(E2112/2,0)+6000,IF(E2112&lt;=56000,ROUNDUP(E2112/4,0)+14000,28000))))+IF(F2112&lt;=0,0,IF(F2112&lt;=15000,F2112,IF(F2112&lt;=40000,ROUNDUP(F2112/2,0)+7500,IF(F2112&lt;=70000,ROUNDUP(F2112/4,0)+17500,35000)))),28000))))</f>
        <v/>
      </c>
      <c r="T2112" s="18">
        <f>IF(G2112&lt;=0,0,IF(G2112&lt;=12000,G2112,IF(G2112&lt;=32000,ROUNDUP(G2112/2,0)+6000,IF(G2112&lt;=56000,ROUNDUP(G2112/4,0)+14000,28000))))</f>
        <v/>
      </c>
      <c r="U2112" s="18">
        <f>IF(I2112&lt;=0,IF(H2112&lt;=0,0,IF(H2112&lt;=12000,H2112,IF(H2112&lt;=32000,ROUNDUP(H2112/2,0)+6000,IF(H2112&lt;=56000,ROUNDUP(H2112/4,0)+14000,28000)))),IF(H2112&lt;=0,IF(I2112&lt;=0,0,IF(I2112&lt;=15000,I2112,IF(I2112&lt;=40000,ROUNDUP(I2112/2,0)+7500,IF(I2112&lt;=70000,ROUNDUP(I2112/4,0)+17500,35000)))),MAX(IF(I2112&lt;=0,0,IF(I2112&lt;=15000,I2112,IF(I2112&lt;=40000,ROUNDUP(I2112/2,0)+7500,IF(I2112&lt;=70000,ROUNDUP(I2112/4,0)+17500,35000)))),MIN(IF(H2112&lt;=0,0,IF(H2112&lt;=12000,H2112,IF(H2112&lt;=32000,ROUNDUP(H2112/2,0)+6000,IF(H2112&lt;=56000,ROUNDUP(H2112/4,0)+14000,28000))))+IF(I2112&lt;=0,0,IF(I2112&lt;=15000,I2112,IF(I2112&lt;=40000,ROUNDUP(I2112/2,0)+7500,IF(I2112&lt;=70000,ROUNDUP(I2112/4,0)+17500,35000)))),28000))))</f>
        <v/>
      </c>
      <c r="V2112" s="18">
        <f>MIN(70000,S2112+T2112+U2112)</f>
        <v/>
      </c>
      <c r="W2112" s="18">
        <f>MAX(0,ROUNDDOWN(M2112-J2112-N2112-K2112-0,-3))</f>
        <v/>
      </c>
      <c r="X2112" s="18">
        <f>MAX(0,ROUNDDOWN(M2112-J2112-N2112-K2112-R2112,-3))</f>
        <v/>
      </c>
      <c r="Y2112" s="18">
        <f>IF(W2112&lt;=0,0,ROUNDDOWN((W2112*LOOKUP(W2112,{0,1950001,3300001,6950001,9000001,18000001,40000001},{0.05,0.1,0.2,0.23,0.33,0.4,0.45})-LOOKUP(W2112,{0,1950001,3300001,6950001,9000001,18000001,40000001},{0,97500,427500,636000,1536000,2796000,4796000}))*1.021,-2))</f>
        <v/>
      </c>
      <c r="Z2112" s="18">
        <f>IF(X2112&lt;=0,0,ROUNDDOWN((X2112*LOOKUP(X2112,{0,1950001,3300001,6950001,9000001,18000001,40000001},{0.05,0.1,0.2,0.23,0.33,0.4,0.45})-LOOKUP(X2112,{0,1950001,3300001,6950001,9000001,18000001,40000001},{0,97500,427500,636000,1536000,2796000,4796000}))*1.021,-2))</f>
        <v/>
      </c>
      <c r="AA2112" s="18">
        <f>MAX(0,ROUNDDOWN(M2112-J2112-430000-L2112-0,-3))</f>
        <v/>
      </c>
      <c r="AB2112" s="18">
        <f>MAX(0,ROUNDDOWN(M2112-J2112-430000-L2112-V2112,-3))</f>
        <v/>
      </c>
      <c r="AC2112" s="18">
        <f>IF(M2112&lt;=450000,0,MAX(0,ROUNDDOWN(AA2112*0.06-MIN(50000,AA2112)*0.03,-2))+MAX(0,ROUNDDOWN(AA2112*0.04-MIN(50000,AA2112)*0.02,-2)))</f>
        <v/>
      </c>
      <c r="AD2112" s="18">
        <f>IF(M2112&lt;=450000,0,MAX(0,ROUNDDOWN(AB2112*0.06-MIN(50000,AB2112)*0.03,-2))+MAX(0,ROUNDDOWN(AB2112*0.04-MIN(50000,AB2112)*0.02,-2)))</f>
        <v/>
      </c>
      <c r="AE2112" s="18">
        <f>Y2112-Z2112</f>
        <v/>
      </c>
      <c r="AF2112" s="18">
        <f>AC2112-AD2112</f>
        <v/>
      </c>
      <c r="AG2112" s="18">
        <f>AE2112+AF2112</f>
        <v/>
      </c>
      <c r="AH2112" s="20">
        <f>IF(W2112&lt;=0,0,LOOKUP(W2112,{0,1950001,3300001,6950001,9000001,18000001,40000001},{0.05,0.1,0.2,0.23,0.33,0.4,0.45}))</f>
        <v/>
      </c>
    </row>
    <row r="2113">
      <c r="A2113" t="inlineStr">
        <is>
          <t>1万円刻み 一般8万円</t>
        </is>
      </c>
      <c r="B2113" s="18">
        <f>'4_1万円刻み'!$A$678</f>
        <v/>
      </c>
      <c r="C2113" s="19" t="n">
        <v>2026</v>
      </c>
      <c r="D2113" t="inlineStr">
        <is>
          <t>いいえ</t>
        </is>
      </c>
      <c r="E2113" s="18" t="n">
        <v>80000</v>
      </c>
      <c r="F2113" s="18" t="n">
        <v>0</v>
      </c>
      <c r="G2113" s="18" t="n">
        <v>0</v>
      </c>
      <c r="H2113" s="18" t="n">
        <v>0</v>
      </c>
      <c r="I2113" s="18" t="n">
        <v>0</v>
      </c>
      <c r="J2113" s="18">
        <f>ROUND(MIN(B2113/12,650000)*12*0.0915+MIN(B2113/12,1390000)*12*(0.0504+0)+B2113*0.005,0)</f>
        <v/>
      </c>
      <c r="K2113" s="18" t="n">
        <v>0</v>
      </c>
      <c r="L2113" s="18" t="n">
        <v>0</v>
      </c>
      <c r="M2113" s="18">
        <f>ROUND(IF(C2113&gt;=2026,IF(B2113&lt;741000,0,IF(B2113&lt;2191000,B2113-740000,IF(B2113&lt;2193000,1451000,IF(B2113&lt;2196000,1453000,IF(B2113&lt;2200000,1456000,IF(B2113&lt;3600000,ROUNDDOWN(B2113/4,-3)*2.8-80000,IF(B2113&lt;6600000,ROUNDDOWN(B2113/4,-3)*3.2-440000,IF(B2113&lt;8500000,ROUNDDOWN(B2113*0.9,0)-1100000,B2113-1950000)))))))),IF(B2113&lt;651000,0,IF(B2113&lt;1900000,B2113-650000,IF(B2113&lt;3600000,ROUNDDOWN(B2113/4,-3)*2.8-80000,IF(B2113&lt;6600000,ROUNDDOWN(B2113/4,-3)*3.2-440000,IF(B2113&lt;8500000,ROUNDDOWN(B2113*0.9,0)-1100000,B2113-1950000)))))),0)</f>
        <v/>
      </c>
      <c r="N2113" s="18">
        <f>IF(M2113&gt;23500000,NA(),IF(C2113&gt;=2026,IF(M2113&lt;=4890000,1040000,IF(M2113&lt;=6550000,670000,620000)),IF(M2113&lt;=1320000,950000,IF(M2113&lt;=3360000,880000,IF(M2113&lt;=4890000,680000,IF(M2113&lt;=6550000,630000,580000))))))</f>
        <v/>
      </c>
      <c r="O2113" s="18">
        <f>IF(F2113&lt;=0,IF(AND(D2113="はい",C2113&gt;=2026,C2113&lt;=2027),IF(E2113&lt;=0,0,IF(E2113&lt;=30000,E2113,IF(E2113&lt;=60000,ROUNDUP(E2113/2,0)+15000,IF(E2113&lt;=120000,ROUNDUP(E2113/4,0)+30000,60000)))),IF(E2113&lt;=0,0,IF(E2113&lt;=20000,E2113,IF(E2113&lt;=40000,ROUNDUP(E2113/2,0)+10000,IF(E2113&lt;=80000,ROUNDUP(E2113/4,0)+20000,40000))))),IF(E2113&lt;=0,IF(F2113&lt;=0,0,IF(F2113&lt;=25000,F2113,IF(F2113&lt;=50000,ROUNDUP(F2113/2,0)+12500,IF(F2113&lt;=100000,ROUNDUP(F2113/4,0)+25000,50000)))),MAX(IF(F2113&lt;=0,0,IF(F2113&lt;=25000,F2113,IF(F2113&lt;=50000,ROUNDUP(F2113/2,0)+12500,IF(F2113&lt;=100000,ROUNDUP(F2113/4,0)+25000,50000)))),MIN(IF(AND(D2113="はい",C2113&gt;=2026,C2113&lt;=2027),IF(E2113&lt;=0,0,IF(E2113&lt;=30000,E2113,IF(E2113&lt;=60000,ROUNDUP(E2113/2,0)+15000,IF(E2113&lt;=120000,ROUNDUP(E2113/4,0)+30000,60000)))),IF(E2113&lt;=0,0,IF(E2113&lt;=20000,E2113,IF(E2113&lt;=40000,ROUNDUP(E2113/2,0)+10000,IF(E2113&lt;=80000,ROUNDUP(E2113/4,0)+20000,40000)))))+IF(F2113&lt;=0,0,IF(F2113&lt;=25000,F2113,IF(F2113&lt;=50000,ROUNDUP(F2113/2,0)+12500,IF(F2113&lt;=100000,ROUNDUP(F2113/4,0)+25000,50000)))),IF(AND(D2113="はい",C2113&gt;=2026,C2113&lt;=2027),60000,40000)))))</f>
        <v/>
      </c>
      <c r="P2113" s="18">
        <f>IF(G2113&lt;=0,0,IF(G2113&lt;=20000,G2113,IF(G2113&lt;=40000,ROUNDUP(G2113/2,0)+10000,IF(G2113&lt;=80000,ROUNDUP(G2113/4,0)+20000,40000))))</f>
        <v/>
      </c>
      <c r="Q2113" s="18">
        <f>IF(I2113&lt;=0,IF(H2113&lt;=0,0,IF(H2113&lt;=20000,H2113,IF(H2113&lt;=40000,ROUNDUP(H2113/2,0)+10000,IF(H2113&lt;=80000,ROUNDUP(H2113/4,0)+20000,40000)))),IF(H2113&lt;=0,IF(I2113&lt;=0,0,IF(I2113&lt;=25000,I2113,IF(I2113&lt;=50000,ROUNDUP(I2113/2,0)+12500,IF(I2113&lt;=100000,ROUNDUP(I2113/4,0)+25000,50000)))),MAX(IF(I2113&lt;=0,0,IF(I2113&lt;=25000,I2113,IF(I2113&lt;=50000,ROUNDUP(I2113/2,0)+12500,IF(I2113&lt;=100000,ROUNDUP(I2113/4,0)+25000,50000)))),MIN(IF(H2113&lt;=0,0,IF(H2113&lt;=20000,H2113,IF(H2113&lt;=40000,ROUNDUP(H2113/2,0)+10000,IF(H2113&lt;=80000,ROUNDUP(H2113/4,0)+20000,40000))))+IF(I2113&lt;=0,0,IF(I2113&lt;=25000,I2113,IF(I2113&lt;=50000,ROUNDUP(I2113/2,0)+12500,IF(I2113&lt;=100000,ROUNDUP(I2113/4,0)+25000,50000)))),40000))))</f>
        <v/>
      </c>
      <c r="R2113" s="18">
        <f>MIN(120000,O2113+P2113+Q2113)</f>
        <v/>
      </c>
      <c r="S2113" s="18">
        <f>IF(F2113&lt;=0,IF(E2113&lt;=0,0,IF(E2113&lt;=12000,E2113,IF(E2113&lt;=32000,ROUNDUP(E2113/2,0)+6000,IF(E2113&lt;=56000,ROUNDUP(E2113/4,0)+14000,28000)))),IF(E2113&lt;=0,IF(F2113&lt;=0,0,IF(F2113&lt;=15000,F2113,IF(F2113&lt;=40000,ROUNDUP(F2113/2,0)+7500,IF(F2113&lt;=70000,ROUNDUP(F2113/4,0)+17500,35000)))),MAX(IF(F2113&lt;=0,0,IF(F2113&lt;=15000,F2113,IF(F2113&lt;=40000,ROUNDUP(F2113/2,0)+7500,IF(F2113&lt;=70000,ROUNDUP(F2113/4,0)+17500,35000)))),MIN(IF(E2113&lt;=0,0,IF(E2113&lt;=12000,E2113,IF(E2113&lt;=32000,ROUNDUP(E2113/2,0)+6000,IF(E2113&lt;=56000,ROUNDUP(E2113/4,0)+14000,28000))))+IF(F2113&lt;=0,0,IF(F2113&lt;=15000,F2113,IF(F2113&lt;=40000,ROUNDUP(F2113/2,0)+7500,IF(F2113&lt;=70000,ROUNDUP(F2113/4,0)+17500,35000)))),28000))))</f>
        <v/>
      </c>
      <c r="T2113" s="18">
        <f>IF(G2113&lt;=0,0,IF(G2113&lt;=12000,G2113,IF(G2113&lt;=32000,ROUNDUP(G2113/2,0)+6000,IF(G2113&lt;=56000,ROUNDUP(G2113/4,0)+14000,28000))))</f>
        <v/>
      </c>
      <c r="U2113" s="18">
        <f>IF(I2113&lt;=0,IF(H2113&lt;=0,0,IF(H2113&lt;=12000,H2113,IF(H2113&lt;=32000,ROUNDUP(H2113/2,0)+6000,IF(H2113&lt;=56000,ROUNDUP(H2113/4,0)+14000,28000)))),IF(H2113&lt;=0,IF(I2113&lt;=0,0,IF(I2113&lt;=15000,I2113,IF(I2113&lt;=40000,ROUNDUP(I2113/2,0)+7500,IF(I2113&lt;=70000,ROUNDUP(I2113/4,0)+17500,35000)))),MAX(IF(I2113&lt;=0,0,IF(I2113&lt;=15000,I2113,IF(I2113&lt;=40000,ROUNDUP(I2113/2,0)+7500,IF(I2113&lt;=70000,ROUNDUP(I2113/4,0)+17500,35000)))),MIN(IF(H2113&lt;=0,0,IF(H2113&lt;=12000,H2113,IF(H2113&lt;=32000,ROUNDUP(H2113/2,0)+6000,IF(H2113&lt;=56000,ROUNDUP(H2113/4,0)+14000,28000))))+IF(I2113&lt;=0,0,IF(I2113&lt;=15000,I2113,IF(I2113&lt;=40000,ROUNDUP(I2113/2,0)+7500,IF(I2113&lt;=70000,ROUNDUP(I2113/4,0)+17500,35000)))),28000))))</f>
        <v/>
      </c>
      <c r="V2113" s="18">
        <f>MIN(70000,S2113+T2113+U2113)</f>
        <v/>
      </c>
      <c r="W2113" s="18">
        <f>MAX(0,ROUNDDOWN(M2113-J2113-N2113-K2113-0,-3))</f>
        <v/>
      </c>
      <c r="X2113" s="18">
        <f>MAX(0,ROUNDDOWN(M2113-J2113-N2113-K2113-R2113,-3))</f>
        <v/>
      </c>
      <c r="Y2113" s="18">
        <f>IF(W2113&lt;=0,0,ROUNDDOWN((W2113*LOOKUP(W2113,{0,1950001,3300001,6950001,9000001,18000001,40000001},{0.05,0.1,0.2,0.23,0.33,0.4,0.45})-LOOKUP(W2113,{0,1950001,3300001,6950001,9000001,18000001,40000001},{0,97500,427500,636000,1536000,2796000,4796000}))*1.021,-2))</f>
        <v/>
      </c>
      <c r="Z2113" s="18">
        <f>IF(X2113&lt;=0,0,ROUNDDOWN((X2113*LOOKUP(X2113,{0,1950001,3300001,6950001,9000001,18000001,40000001},{0.05,0.1,0.2,0.23,0.33,0.4,0.45})-LOOKUP(X2113,{0,1950001,3300001,6950001,9000001,18000001,40000001},{0,97500,427500,636000,1536000,2796000,4796000}))*1.021,-2))</f>
        <v/>
      </c>
      <c r="AA2113" s="18">
        <f>MAX(0,ROUNDDOWN(M2113-J2113-430000-L2113-0,-3))</f>
        <v/>
      </c>
      <c r="AB2113" s="18">
        <f>MAX(0,ROUNDDOWN(M2113-J2113-430000-L2113-V2113,-3))</f>
        <v/>
      </c>
      <c r="AC2113" s="18">
        <f>IF(M2113&lt;=450000,0,MAX(0,ROUNDDOWN(AA2113*0.06-MIN(50000,AA2113)*0.03,-2))+MAX(0,ROUNDDOWN(AA2113*0.04-MIN(50000,AA2113)*0.02,-2)))</f>
        <v/>
      </c>
      <c r="AD2113" s="18">
        <f>IF(M2113&lt;=450000,0,MAX(0,ROUNDDOWN(AB2113*0.06-MIN(50000,AB2113)*0.03,-2))+MAX(0,ROUNDDOWN(AB2113*0.04-MIN(50000,AB2113)*0.02,-2)))</f>
        <v/>
      </c>
      <c r="AE2113" s="18">
        <f>Y2113-Z2113</f>
        <v/>
      </c>
      <c r="AF2113" s="18">
        <f>AC2113-AD2113</f>
        <v/>
      </c>
      <c r="AG2113" s="18">
        <f>AE2113+AF2113</f>
        <v/>
      </c>
      <c r="AH2113" s="20">
        <f>IF(W2113&lt;=0,0,LOOKUP(W2113,{0,1950001,3300001,6950001,9000001,18000001,40000001},{0.05,0.1,0.2,0.23,0.33,0.4,0.45}))</f>
        <v/>
      </c>
    </row>
    <row r="2114">
      <c r="A2114" t="inlineStr">
        <is>
          <t>1万円刻み 特例あり一般12万円</t>
        </is>
      </c>
      <c r="B2114" s="18">
        <f>'4_1万円刻み'!$A$678</f>
        <v/>
      </c>
      <c r="C2114" s="19" t="n">
        <v>2026</v>
      </c>
      <c r="D2114" t="inlineStr">
        <is>
          <t>はい</t>
        </is>
      </c>
      <c r="E2114" s="18" t="n">
        <v>120000</v>
      </c>
      <c r="F2114" s="18" t="n">
        <v>0</v>
      </c>
      <c r="G2114" s="18" t="n">
        <v>0</v>
      </c>
      <c r="H2114" s="18" t="n">
        <v>0</v>
      </c>
      <c r="I2114" s="18" t="n">
        <v>0</v>
      </c>
      <c r="J2114" s="18">
        <f>ROUND(MIN(B2114/12,650000)*12*0.0915+MIN(B2114/12,1390000)*12*(0.0504+0)+B2114*0.005,0)</f>
        <v/>
      </c>
      <c r="K2114" s="18" t="n">
        <v>0</v>
      </c>
      <c r="L2114" s="18" t="n">
        <v>0</v>
      </c>
      <c r="M2114" s="18">
        <f>ROUND(IF(C2114&gt;=2026,IF(B2114&lt;741000,0,IF(B2114&lt;2191000,B2114-740000,IF(B2114&lt;2193000,1451000,IF(B2114&lt;2196000,1453000,IF(B2114&lt;2200000,1456000,IF(B2114&lt;3600000,ROUNDDOWN(B2114/4,-3)*2.8-80000,IF(B2114&lt;6600000,ROUNDDOWN(B2114/4,-3)*3.2-440000,IF(B2114&lt;8500000,ROUNDDOWN(B2114*0.9,0)-1100000,B2114-1950000)))))))),IF(B2114&lt;651000,0,IF(B2114&lt;1900000,B2114-650000,IF(B2114&lt;3600000,ROUNDDOWN(B2114/4,-3)*2.8-80000,IF(B2114&lt;6600000,ROUNDDOWN(B2114/4,-3)*3.2-440000,IF(B2114&lt;8500000,ROUNDDOWN(B2114*0.9,0)-1100000,B2114-1950000)))))),0)</f>
        <v/>
      </c>
      <c r="N2114" s="18">
        <f>IF(M2114&gt;23500000,NA(),IF(C2114&gt;=2026,IF(M2114&lt;=4890000,1040000,IF(M2114&lt;=6550000,670000,620000)),IF(M2114&lt;=1320000,950000,IF(M2114&lt;=3360000,880000,IF(M2114&lt;=4890000,680000,IF(M2114&lt;=6550000,630000,580000))))))</f>
        <v/>
      </c>
      <c r="O2114" s="18">
        <f>IF(F2114&lt;=0,IF(AND(D2114="はい",C2114&gt;=2026,C2114&lt;=2027),IF(E2114&lt;=0,0,IF(E2114&lt;=30000,E2114,IF(E2114&lt;=60000,ROUNDUP(E2114/2,0)+15000,IF(E2114&lt;=120000,ROUNDUP(E2114/4,0)+30000,60000)))),IF(E2114&lt;=0,0,IF(E2114&lt;=20000,E2114,IF(E2114&lt;=40000,ROUNDUP(E2114/2,0)+10000,IF(E2114&lt;=80000,ROUNDUP(E2114/4,0)+20000,40000))))),IF(E2114&lt;=0,IF(F2114&lt;=0,0,IF(F2114&lt;=25000,F2114,IF(F2114&lt;=50000,ROUNDUP(F2114/2,0)+12500,IF(F2114&lt;=100000,ROUNDUP(F2114/4,0)+25000,50000)))),MAX(IF(F2114&lt;=0,0,IF(F2114&lt;=25000,F2114,IF(F2114&lt;=50000,ROUNDUP(F2114/2,0)+12500,IF(F2114&lt;=100000,ROUNDUP(F2114/4,0)+25000,50000)))),MIN(IF(AND(D2114="はい",C2114&gt;=2026,C2114&lt;=2027),IF(E2114&lt;=0,0,IF(E2114&lt;=30000,E2114,IF(E2114&lt;=60000,ROUNDUP(E2114/2,0)+15000,IF(E2114&lt;=120000,ROUNDUP(E2114/4,0)+30000,60000)))),IF(E2114&lt;=0,0,IF(E2114&lt;=20000,E2114,IF(E2114&lt;=40000,ROUNDUP(E2114/2,0)+10000,IF(E2114&lt;=80000,ROUNDUP(E2114/4,0)+20000,40000)))))+IF(F2114&lt;=0,0,IF(F2114&lt;=25000,F2114,IF(F2114&lt;=50000,ROUNDUP(F2114/2,0)+12500,IF(F2114&lt;=100000,ROUNDUP(F2114/4,0)+25000,50000)))),IF(AND(D2114="はい",C2114&gt;=2026,C2114&lt;=2027),60000,40000)))))</f>
        <v/>
      </c>
      <c r="P2114" s="18">
        <f>IF(G2114&lt;=0,0,IF(G2114&lt;=20000,G2114,IF(G2114&lt;=40000,ROUNDUP(G2114/2,0)+10000,IF(G2114&lt;=80000,ROUNDUP(G2114/4,0)+20000,40000))))</f>
        <v/>
      </c>
      <c r="Q2114" s="18">
        <f>IF(I2114&lt;=0,IF(H2114&lt;=0,0,IF(H2114&lt;=20000,H2114,IF(H2114&lt;=40000,ROUNDUP(H2114/2,0)+10000,IF(H2114&lt;=80000,ROUNDUP(H2114/4,0)+20000,40000)))),IF(H2114&lt;=0,IF(I2114&lt;=0,0,IF(I2114&lt;=25000,I2114,IF(I2114&lt;=50000,ROUNDUP(I2114/2,0)+12500,IF(I2114&lt;=100000,ROUNDUP(I2114/4,0)+25000,50000)))),MAX(IF(I2114&lt;=0,0,IF(I2114&lt;=25000,I2114,IF(I2114&lt;=50000,ROUNDUP(I2114/2,0)+12500,IF(I2114&lt;=100000,ROUNDUP(I2114/4,0)+25000,50000)))),MIN(IF(H2114&lt;=0,0,IF(H2114&lt;=20000,H2114,IF(H2114&lt;=40000,ROUNDUP(H2114/2,0)+10000,IF(H2114&lt;=80000,ROUNDUP(H2114/4,0)+20000,40000))))+IF(I2114&lt;=0,0,IF(I2114&lt;=25000,I2114,IF(I2114&lt;=50000,ROUNDUP(I2114/2,0)+12500,IF(I2114&lt;=100000,ROUNDUP(I2114/4,0)+25000,50000)))),40000))))</f>
        <v/>
      </c>
      <c r="R2114" s="18">
        <f>MIN(120000,O2114+P2114+Q2114)</f>
        <v/>
      </c>
      <c r="S2114" s="18">
        <f>IF(F2114&lt;=0,IF(E2114&lt;=0,0,IF(E2114&lt;=12000,E2114,IF(E2114&lt;=32000,ROUNDUP(E2114/2,0)+6000,IF(E2114&lt;=56000,ROUNDUP(E2114/4,0)+14000,28000)))),IF(E2114&lt;=0,IF(F2114&lt;=0,0,IF(F2114&lt;=15000,F2114,IF(F2114&lt;=40000,ROUNDUP(F2114/2,0)+7500,IF(F2114&lt;=70000,ROUNDUP(F2114/4,0)+17500,35000)))),MAX(IF(F2114&lt;=0,0,IF(F2114&lt;=15000,F2114,IF(F2114&lt;=40000,ROUNDUP(F2114/2,0)+7500,IF(F2114&lt;=70000,ROUNDUP(F2114/4,0)+17500,35000)))),MIN(IF(E2114&lt;=0,0,IF(E2114&lt;=12000,E2114,IF(E2114&lt;=32000,ROUNDUP(E2114/2,0)+6000,IF(E2114&lt;=56000,ROUNDUP(E2114/4,0)+14000,28000))))+IF(F2114&lt;=0,0,IF(F2114&lt;=15000,F2114,IF(F2114&lt;=40000,ROUNDUP(F2114/2,0)+7500,IF(F2114&lt;=70000,ROUNDUP(F2114/4,0)+17500,35000)))),28000))))</f>
        <v/>
      </c>
      <c r="T2114" s="18">
        <f>IF(G2114&lt;=0,0,IF(G2114&lt;=12000,G2114,IF(G2114&lt;=32000,ROUNDUP(G2114/2,0)+6000,IF(G2114&lt;=56000,ROUNDUP(G2114/4,0)+14000,28000))))</f>
        <v/>
      </c>
      <c r="U2114" s="18">
        <f>IF(I2114&lt;=0,IF(H2114&lt;=0,0,IF(H2114&lt;=12000,H2114,IF(H2114&lt;=32000,ROUNDUP(H2114/2,0)+6000,IF(H2114&lt;=56000,ROUNDUP(H2114/4,0)+14000,28000)))),IF(H2114&lt;=0,IF(I2114&lt;=0,0,IF(I2114&lt;=15000,I2114,IF(I2114&lt;=40000,ROUNDUP(I2114/2,0)+7500,IF(I2114&lt;=70000,ROUNDUP(I2114/4,0)+17500,35000)))),MAX(IF(I2114&lt;=0,0,IF(I2114&lt;=15000,I2114,IF(I2114&lt;=40000,ROUNDUP(I2114/2,0)+7500,IF(I2114&lt;=70000,ROUNDUP(I2114/4,0)+17500,35000)))),MIN(IF(H2114&lt;=0,0,IF(H2114&lt;=12000,H2114,IF(H2114&lt;=32000,ROUNDUP(H2114/2,0)+6000,IF(H2114&lt;=56000,ROUNDUP(H2114/4,0)+14000,28000))))+IF(I2114&lt;=0,0,IF(I2114&lt;=15000,I2114,IF(I2114&lt;=40000,ROUNDUP(I2114/2,0)+7500,IF(I2114&lt;=70000,ROUNDUP(I2114/4,0)+17500,35000)))),28000))))</f>
        <v/>
      </c>
      <c r="V2114" s="18">
        <f>MIN(70000,S2114+T2114+U2114)</f>
        <v/>
      </c>
      <c r="W2114" s="18">
        <f>MAX(0,ROUNDDOWN(M2114-J2114-N2114-K2114-0,-3))</f>
        <v/>
      </c>
      <c r="X2114" s="18">
        <f>MAX(0,ROUNDDOWN(M2114-J2114-N2114-K2114-R2114,-3))</f>
        <v/>
      </c>
      <c r="Y2114" s="18">
        <f>IF(W2114&lt;=0,0,ROUNDDOWN((W2114*LOOKUP(W2114,{0,1950001,3300001,6950001,9000001,18000001,40000001},{0.05,0.1,0.2,0.23,0.33,0.4,0.45})-LOOKUP(W2114,{0,1950001,3300001,6950001,9000001,18000001,40000001},{0,97500,427500,636000,1536000,2796000,4796000}))*1.021,-2))</f>
        <v/>
      </c>
      <c r="Z2114" s="18">
        <f>IF(X2114&lt;=0,0,ROUNDDOWN((X2114*LOOKUP(X2114,{0,1950001,3300001,6950001,9000001,18000001,40000001},{0.05,0.1,0.2,0.23,0.33,0.4,0.45})-LOOKUP(X2114,{0,1950001,3300001,6950001,9000001,18000001,40000001},{0,97500,427500,636000,1536000,2796000,4796000}))*1.021,-2))</f>
        <v/>
      </c>
      <c r="AA2114" s="18">
        <f>MAX(0,ROUNDDOWN(M2114-J2114-430000-L2114-0,-3))</f>
        <v/>
      </c>
      <c r="AB2114" s="18">
        <f>MAX(0,ROUNDDOWN(M2114-J2114-430000-L2114-V2114,-3))</f>
        <v/>
      </c>
      <c r="AC2114" s="18">
        <f>IF(M2114&lt;=450000,0,MAX(0,ROUNDDOWN(AA2114*0.06-MIN(50000,AA2114)*0.03,-2))+MAX(0,ROUNDDOWN(AA2114*0.04-MIN(50000,AA2114)*0.02,-2)))</f>
        <v/>
      </c>
      <c r="AD2114" s="18">
        <f>IF(M2114&lt;=450000,0,MAX(0,ROUNDDOWN(AB2114*0.06-MIN(50000,AB2114)*0.03,-2))+MAX(0,ROUNDDOWN(AB2114*0.04-MIN(50000,AB2114)*0.02,-2)))</f>
        <v/>
      </c>
      <c r="AE2114" s="18">
        <f>Y2114-Z2114</f>
        <v/>
      </c>
      <c r="AF2114" s="18">
        <f>AC2114-AD2114</f>
        <v/>
      </c>
      <c r="AG2114" s="18">
        <f>AE2114+AF2114</f>
        <v/>
      </c>
      <c r="AH2114" s="20">
        <f>IF(W2114&lt;=0,0,LOOKUP(W2114,{0,1950001,3300001,6950001,9000001,18000001,40000001},{0.05,0.1,0.2,0.23,0.33,0.4,0.45}))</f>
        <v/>
      </c>
    </row>
    <row r="2115">
      <c r="A2115" t="inlineStr">
        <is>
          <t>1万円刻み 3区分8万円ずつ</t>
        </is>
      </c>
      <c r="B2115" s="18">
        <f>'4_1万円刻み'!$A$679</f>
        <v/>
      </c>
      <c r="C2115" s="19" t="n">
        <v>2026</v>
      </c>
      <c r="D2115" t="inlineStr">
        <is>
          <t>いいえ</t>
        </is>
      </c>
      <c r="E2115" s="18" t="n">
        <v>80000</v>
      </c>
      <c r="F2115" s="18" t="n">
        <v>0</v>
      </c>
      <c r="G2115" s="18" t="n">
        <v>80000</v>
      </c>
      <c r="H2115" s="18" t="n">
        <v>80000</v>
      </c>
      <c r="I2115" s="18" t="n">
        <v>0</v>
      </c>
      <c r="J2115" s="18">
        <f>ROUND(MIN(B2115/12,650000)*12*0.0915+MIN(B2115/12,1390000)*12*(0.0504+0)+B2115*0.005,0)</f>
        <v/>
      </c>
      <c r="K2115" s="18" t="n">
        <v>0</v>
      </c>
      <c r="L2115" s="18" t="n">
        <v>0</v>
      </c>
      <c r="M2115" s="18">
        <f>ROUND(IF(C2115&gt;=2026,IF(B2115&lt;741000,0,IF(B2115&lt;2191000,B2115-740000,IF(B2115&lt;2193000,1451000,IF(B2115&lt;2196000,1453000,IF(B2115&lt;2200000,1456000,IF(B2115&lt;3600000,ROUNDDOWN(B2115/4,-3)*2.8-80000,IF(B2115&lt;6600000,ROUNDDOWN(B2115/4,-3)*3.2-440000,IF(B2115&lt;8500000,ROUNDDOWN(B2115*0.9,0)-1100000,B2115-1950000)))))))),IF(B2115&lt;651000,0,IF(B2115&lt;1900000,B2115-650000,IF(B2115&lt;3600000,ROUNDDOWN(B2115/4,-3)*2.8-80000,IF(B2115&lt;6600000,ROUNDDOWN(B2115/4,-3)*3.2-440000,IF(B2115&lt;8500000,ROUNDDOWN(B2115*0.9,0)-1100000,B2115-1950000)))))),0)</f>
        <v/>
      </c>
      <c r="N2115" s="18">
        <f>IF(M2115&gt;23500000,NA(),IF(C2115&gt;=2026,IF(M2115&lt;=4890000,1040000,IF(M2115&lt;=6550000,670000,620000)),IF(M2115&lt;=1320000,950000,IF(M2115&lt;=3360000,880000,IF(M2115&lt;=4890000,680000,IF(M2115&lt;=6550000,630000,580000))))))</f>
        <v/>
      </c>
      <c r="O2115" s="18">
        <f>IF(F2115&lt;=0,IF(AND(D2115="はい",C2115&gt;=2026,C2115&lt;=2027),IF(E2115&lt;=0,0,IF(E2115&lt;=30000,E2115,IF(E2115&lt;=60000,ROUNDUP(E2115/2,0)+15000,IF(E2115&lt;=120000,ROUNDUP(E2115/4,0)+30000,60000)))),IF(E2115&lt;=0,0,IF(E2115&lt;=20000,E2115,IF(E2115&lt;=40000,ROUNDUP(E2115/2,0)+10000,IF(E2115&lt;=80000,ROUNDUP(E2115/4,0)+20000,40000))))),IF(E2115&lt;=0,IF(F2115&lt;=0,0,IF(F2115&lt;=25000,F2115,IF(F2115&lt;=50000,ROUNDUP(F2115/2,0)+12500,IF(F2115&lt;=100000,ROUNDUP(F2115/4,0)+25000,50000)))),MAX(IF(F2115&lt;=0,0,IF(F2115&lt;=25000,F2115,IF(F2115&lt;=50000,ROUNDUP(F2115/2,0)+12500,IF(F2115&lt;=100000,ROUNDUP(F2115/4,0)+25000,50000)))),MIN(IF(AND(D2115="はい",C2115&gt;=2026,C2115&lt;=2027),IF(E2115&lt;=0,0,IF(E2115&lt;=30000,E2115,IF(E2115&lt;=60000,ROUNDUP(E2115/2,0)+15000,IF(E2115&lt;=120000,ROUNDUP(E2115/4,0)+30000,60000)))),IF(E2115&lt;=0,0,IF(E2115&lt;=20000,E2115,IF(E2115&lt;=40000,ROUNDUP(E2115/2,0)+10000,IF(E2115&lt;=80000,ROUNDUP(E2115/4,0)+20000,40000)))))+IF(F2115&lt;=0,0,IF(F2115&lt;=25000,F2115,IF(F2115&lt;=50000,ROUNDUP(F2115/2,0)+12500,IF(F2115&lt;=100000,ROUNDUP(F2115/4,0)+25000,50000)))),IF(AND(D2115="はい",C2115&gt;=2026,C2115&lt;=2027),60000,40000)))))</f>
        <v/>
      </c>
      <c r="P2115" s="18">
        <f>IF(G2115&lt;=0,0,IF(G2115&lt;=20000,G2115,IF(G2115&lt;=40000,ROUNDUP(G2115/2,0)+10000,IF(G2115&lt;=80000,ROUNDUP(G2115/4,0)+20000,40000))))</f>
        <v/>
      </c>
      <c r="Q2115" s="18">
        <f>IF(I2115&lt;=0,IF(H2115&lt;=0,0,IF(H2115&lt;=20000,H2115,IF(H2115&lt;=40000,ROUNDUP(H2115/2,0)+10000,IF(H2115&lt;=80000,ROUNDUP(H2115/4,0)+20000,40000)))),IF(H2115&lt;=0,IF(I2115&lt;=0,0,IF(I2115&lt;=25000,I2115,IF(I2115&lt;=50000,ROUNDUP(I2115/2,0)+12500,IF(I2115&lt;=100000,ROUNDUP(I2115/4,0)+25000,50000)))),MAX(IF(I2115&lt;=0,0,IF(I2115&lt;=25000,I2115,IF(I2115&lt;=50000,ROUNDUP(I2115/2,0)+12500,IF(I2115&lt;=100000,ROUNDUP(I2115/4,0)+25000,50000)))),MIN(IF(H2115&lt;=0,0,IF(H2115&lt;=20000,H2115,IF(H2115&lt;=40000,ROUNDUP(H2115/2,0)+10000,IF(H2115&lt;=80000,ROUNDUP(H2115/4,0)+20000,40000))))+IF(I2115&lt;=0,0,IF(I2115&lt;=25000,I2115,IF(I2115&lt;=50000,ROUNDUP(I2115/2,0)+12500,IF(I2115&lt;=100000,ROUNDUP(I2115/4,0)+25000,50000)))),40000))))</f>
        <v/>
      </c>
      <c r="R2115" s="18">
        <f>MIN(120000,O2115+P2115+Q2115)</f>
        <v/>
      </c>
      <c r="S2115" s="18">
        <f>IF(F2115&lt;=0,IF(E2115&lt;=0,0,IF(E2115&lt;=12000,E2115,IF(E2115&lt;=32000,ROUNDUP(E2115/2,0)+6000,IF(E2115&lt;=56000,ROUNDUP(E2115/4,0)+14000,28000)))),IF(E2115&lt;=0,IF(F2115&lt;=0,0,IF(F2115&lt;=15000,F2115,IF(F2115&lt;=40000,ROUNDUP(F2115/2,0)+7500,IF(F2115&lt;=70000,ROUNDUP(F2115/4,0)+17500,35000)))),MAX(IF(F2115&lt;=0,0,IF(F2115&lt;=15000,F2115,IF(F2115&lt;=40000,ROUNDUP(F2115/2,0)+7500,IF(F2115&lt;=70000,ROUNDUP(F2115/4,0)+17500,35000)))),MIN(IF(E2115&lt;=0,0,IF(E2115&lt;=12000,E2115,IF(E2115&lt;=32000,ROUNDUP(E2115/2,0)+6000,IF(E2115&lt;=56000,ROUNDUP(E2115/4,0)+14000,28000))))+IF(F2115&lt;=0,0,IF(F2115&lt;=15000,F2115,IF(F2115&lt;=40000,ROUNDUP(F2115/2,0)+7500,IF(F2115&lt;=70000,ROUNDUP(F2115/4,0)+17500,35000)))),28000))))</f>
        <v/>
      </c>
      <c r="T2115" s="18">
        <f>IF(G2115&lt;=0,0,IF(G2115&lt;=12000,G2115,IF(G2115&lt;=32000,ROUNDUP(G2115/2,0)+6000,IF(G2115&lt;=56000,ROUNDUP(G2115/4,0)+14000,28000))))</f>
        <v/>
      </c>
      <c r="U2115" s="18">
        <f>IF(I2115&lt;=0,IF(H2115&lt;=0,0,IF(H2115&lt;=12000,H2115,IF(H2115&lt;=32000,ROUNDUP(H2115/2,0)+6000,IF(H2115&lt;=56000,ROUNDUP(H2115/4,0)+14000,28000)))),IF(H2115&lt;=0,IF(I2115&lt;=0,0,IF(I2115&lt;=15000,I2115,IF(I2115&lt;=40000,ROUNDUP(I2115/2,0)+7500,IF(I2115&lt;=70000,ROUNDUP(I2115/4,0)+17500,35000)))),MAX(IF(I2115&lt;=0,0,IF(I2115&lt;=15000,I2115,IF(I2115&lt;=40000,ROUNDUP(I2115/2,0)+7500,IF(I2115&lt;=70000,ROUNDUP(I2115/4,0)+17500,35000)))),MIN(IF(H2115&lt;=0,0,IF(H2115&lt;=12000,H2115,IF(H2115&lt;=32000,ROUNDUP(H2115/2,0)+6000,IF(H2115&lt;=56000,ROUNDUP(H2115/4,0)+14000,28000))))+IF(I2115&lt;=0,0,IF(I2115&lt;=15000,I2115,IF(I2115&lt;=40000,ROUNDUP(I2115/2,0)+7500,IF(I2115&lt;=70000,ROUNDUP(I2115/4,0)+17500,35000)))),28000))))</f>
        <v/>
      </c>
      <c r="V2115" s="18">
        <f>MIN(70000,S2115+T2115+U2115)</f>
        <v/>
      </c>
      <c r="W2115" s="18">
        <f>MAX(0,ROUNDDOWN(M2115-J2115-N2115-K2115-0,-3))</f>
        <v/>
      </c>
      <c r="X2115" s="18">
        <f>MAX(0,ROUNDDOWN(M2115-J2115-N2115-K2115-R2115,-3))</f>
        <v/>
      </c>
      <c r="Y2115" s="18">
        <f>IF(W2115&lt;=0,0,ROUNDDOWN((W2115*LOOKUP(W2115,{0,1950001,3300001,6950001,9000001,18000001,40000001},{0.05,0.1,0.2,0.23,0.33,0.4,0.45})-LOOKUP(W2115,{0,1950001,3300001,6950001,9000001,18000001,40000001},{0,97500,427500,636000,1536000,2796000,4796000}))*1.021,-2))</f>
        <v/>
      </c>
      <c r="Z2115" s="18">
        <f>IF(X2115&lt;=0,0,ROUNDDOWN((X2115*LOOKUP(X2115,{0,1950001,3300001,6950001,9000001,18000001,40000001},{0.05,0.1,0.2,0.23,0.33,0.4,0.45})-LOOKUP(X2115,{0,1950001,3300001,6950001,9000001,18000001,40000001},{0,97500,427500,636000,1536000,2796000,4796000}))*1.021,-2))</f>
        <v/>
      </c>
      <c r="AA2115" s="18">
        <f>MAX(0,ROUNDDOWN(M2115-J2115-430000-L2115-0,-3))</f>
        <v/>
      </c>
      <c r="AB2115" s="18">
        <f>MAX(0,ROUNDDOWN(M2115-J2115-430000-L2115-V2115,-3))</f>
        <v/>
      </c>
      <c r="AC2115" s="18">
        <f>IF(M2115&lt;=450000,0,MAX(0,ROUNDDOWN(AA2115*0.06-MIN(50000,AA2115)*0.03,-2))+MAX(0,ROUNDDOWN(AA2115*0.04-MIN(50000,AA2115)*0.02,-2)))</f>
        <v/>
      </c>
      <c r="AD2115" s="18">
        <f>IF(M2115&lt;=450000,0,MAX(0,ROUNDDOWN(AB2115*0.06-MIN(50000,AB2115)*0.03,-2))+MAX(0,ROUNDDOWN(AB2115*0.04-MIN(50000,AB2115)*0.02,-2)))</f>
        <v/>
      </c>
      <c r="AE2115" s="18">
        <f>Y2115-Z2115</f>
        <v/>
      </c>
      <c r="AF2115" s="18">
        <f>AC2115-AD2115</f>
        <v/>
      </c>
      <c r="AG2115" s="18">
        <f>AE2115+AF2115</f>
        <v/>
      </c>
      <c r="AH2115" s="20">
        <f>IF(W2115&lt;=0,0,LOOKUP(W2115,{0,1950001,3300001,6950001,9000001,18000001,40000001},{0.05,0.1,0.2,0.23,0.33,0.4,0.45}))</f>
        <v/>
      </c>
    </row>
    <row r="2116">
      <c r="A2116" t="inlineStr">
        <is>
          <t>1万円刻み 一般8万円</t>
        </is>
      </c>
      <c r="B2116" s="18">
        <f>'4_1万円刻み'!$A$679</f>
        <v/>
      </c>
      <c r="C2116" s="19" t="n">
        <v>2026</v>
      </c>
      <c r="D2116" t="inlineStr">
        <is>
          <t>いいえ</t>
        </is>
      </c>
      <c r="E2116" s="18" t="n">
        <v>80000</v>
      </c>
      <c r="F2116" s="18" t="n">
        <v>0</v>
      </c>
      <c r="G2116" s="18" t="n">
        <v>0</v>
      </c>
      <c r="H2116" s="18" t="n">
        <v>0</v>
      </c>
      <c r="I2116" s="18" t="n">
        <v>0</v>
      </c>
      <c r="J2116" s="18">
        <f>ROUND(MIN(B2116/12,650000)*12*0.0915+MIN(B2116/12,1390000)*12*(0.0504+0)+B2116*0.005,0)</f>
        <v/>
      </c>
      <c r="K2116" s="18" t="n">
        <v>0</v>
      </c>
      <c r="L2116" s="18" t="n">
        <v>0</v>
      </c>
      <c r="M2116" s="18">
        <f>ROUND(IF(C2116&gt;=2026,IF(B2116&lt;741000,0,IF(B2116&lt;2191000,B2116-740000,IF(B2116&lt;2193000,1451000,IF(B2116&lt;2196000,1453000,IF(B2116&lt;2200000,1456000,IF(B2116&lt;3600000,ROUNDDOWN(B2116/4,-3)*2.8-80000,IF(B2116&lt;6600000,ROUNDDOWN(B2116/4,-3)*3.2-440000,IF(B2116&lt;8500000,ROUNDDOWN(B2116*0.9,0)-1100000,B2116-1950000)))))))),IF(B2116&lt;651000,0,IF(B2116&lt;1900000,B2116-650000,IF(B2116&lt;3600000,ROUNDDOWN(B2116/4,-3)*2.8-80000,IF(B2116&lt;6600000,ROUNDDOWN(B2116/4,-3)*3.2-440000,IF(B2116&lt;8500000,ROUNDDOWN(B2116*0.9,0)-1100000,B2116-1950000)))))),0)</f>
        <v/>
      </c>
      <c r="N2116" s="18">
        <f>IF(M2116&gt;23500000,NA(),IF(C2116&gt;=2026,IF(M2116&lt;=4890000,1040000,IF(M2116&lt;=6550000,670000,620000)),IF(M2116&lt;=1320000,950000,IF(M2116&lt;=3360000,880000,IF(M2116&lt;=4890000,680000,IF(M2116&lt;=6550000,630000,580000))))))</f>
        <v/>
      </c>
      <c r="O2116" s="18">
        <f>IF(F2116&lt;=0,IF(AND(D2116="はい",C2116&gt;=2026,C2116&lt;=2027),IF(E2116&lt;=0,0,IF(E2116&lt;=30000,E2116,IF(E2116&lt;=60000,ROUNDUP(E2116/2,0)+15000,IF(E2116&lt;=120000,ROUNDUP(E2116/4,0)+30000,60000)))),IF(E2116&lt;=0,0,IF(E2116&lt;=20000,E2116,IF(E2116&lt;=40000,ROUNDUP(E2116/2,0)+10000,IF(E2116&lt;=80000,ROUNDUP(E2116/4,0)+20000,40000))))),IF(E2116&lt;=0,IF(F2116&lt;=0,0,IF(F2116&lt;=25000,F2116,IF(F2116&lt;=50000,ROUNDUP(F2116/2,0)+12500,IF(F2116&lt;=100000,ROUNDUP(F2116/4,0)+25000,50000)))),MAX(IF(F2116&lt;=0,0,IF(F2116&lt;=25000,F2116,IF(F2116&lt;=50000,ROUNDUP(F2116/2,0)+12500,IF(F2116&lt;=100000,ROUNDUP(F2116/4,0)+25000,50000)))),MIN(IF(AND(D2116="はい",C2116&gt;=2026,C2116&lt;=2027),IF(E2116&lt;=0,0,IF(E2116&lt;=30000,E2116,IF(E2116&lt;=60000,ROUNDUP(E2116/2,0)+15000,IF(E2116&lt;=120000,ROUNDUP(E2116/4,0)+30000,60000)))),IF(E2116&lt;=0,0,IF(E2116&lt;=20000,E2116,IF(E2116&lt;=40000,ROUNDUP(E2116/2,0)+10000,IF(E2116&lt;=80000,ROUNDUP(E2116/4,0)+20000,40000)))))+IF(F2116&lt;=0,0,IF(F2116&lt;=25000,F2116,IF(F2116&lt;=50000,ROUNDUP(F2116/2,0)+12500,IF(F2116&lt;=100000,ROUNDUP(F2116/4,0)+25000,50000)))),IF(AND(D2116="はい",C2116&gt;=2026,C2116&lt;=2027),60000,40000)))))</f>
        <v/>
      </c>
      <c r="P2116" s="18">
        <f>IF(G2116&lt;=0,0,IF(G2116&lt;=20000,G2116,IF(G2116&lt;=40000,ROUNDUP(G2116/2,0)+10000,IF(G2116&lt;=80000,ROUNDUP(G2116/4,0)+20000,40000))))</f>
        <v/>
      </c>
      <c r="Q2116" s="18">
        <f>IF(I2116&lt;=0,IF(H2116&lt;=0,0,IF(H2116&lt;=20000,H2116,IF(H2116&lt;=40000,ROUNDUP(H2116/2,0)+10000,IF(H2116&lt;=80000,ROUNDUP(H2116/4,0)+20000,40000)))),IF(H2116&lt;=0,IF(I2116&lt;=0,0,IF(I2116&lt;=25000,I2116,IF(I2116&lt;=50000,ROUNDUP(I2116/2,0)+12500,IF(I2116&lt;=100000,ROUNDUP(I2116/4,0)+25000,50000)))),MAX(IF(I2116&lt;=0,0,IF(I2116&lt;=25000,I2116,IF(I2116&lt;=50000,ROUNDUP(I2116/2,0)+12500,IF(I2116&lt;=100000,ROUNDUP(I2116/4,0)+25000,50000)))),MIN(IF(H2116&lt;=0,0,IF(H2116&lt;=20000,H2116,IF(H2116&lt;=40000,ROUNDUP(H2116/2,0)+10000,IF(H2116&lt;=80000,ROUNDUP(H2116/4,0)+20000,40000))))+IF(I2116&lt;=0,0,IF(I2116&lt;=25000,I2116,IF(I2116&lt;=50000,ROUNDUP(I2116/2,0)+12500,IF(I2116&lt;=100000,ROUNDUP(I2116/4,0)+25000,50000)))),40000))))</f>
        <v/>
      </c>
      <c r="R2116" s="18">
        <f>MIN(120000,O2116+P2116+Q2116)</f>
        <v/>
      </c>
      <c r="S2116" s="18">
        <f>IF(F2116&lt;=0,IF(E2116&lt;=0,0,IF(E2116&lt;=12000,E2116,IF(E2116&lt;=32000,ROUNDUP(E2116/2,0)+6000,IF(E2116&lt;=56000,ROUNDUP(E2116/4,0)+14000,28000)))),IF(E2116&lt;=0,IF(F2116&lt;=0,0,IF(F2116&lt;=15000,F2116,IF(F2116&lt;=40000,ROUNDUP(F2116/2,0)+7500,IF(F2116&lt;=70000,ROUNDUP(F2116/4,0)+17500,35000)))),MAX(IF(F2116&lt;=0,0,IF(F2116&lt;=15000,F2116,IF(F2116&lt;=40000,ROUNDUP(F2116/2,0)+7500,IF(F2116&lt;=70000,ROUNDUP(F2116/4,0)+17500,35000)))),MIN(IF(E2116&lt;=0,0,IF(E2116&lt;=12000,E2116,IF(E2116&lt;=32000,ROUNDUP(E2116/2,0)+6000,IF(E2116&lt;=56000,ROUNDUP(E2116/4,0)+14000,28000))))+IF(F2116&lt;=0,0,IF(F2116&lt;=15000,F2116,IF(F2116&lt;=40000,ROUNDUP(F2116/2,0)+7500,IF(F2116&lt;=70000,ROUNDUP(F2116/4,0)+17500,35000)))),28000))))</f>
        <v/>
      </c>
      <c r="T2116" s="18">
        <f>IF(G2116&lt;=0,0,IF(G2116&lt;=12000,G2116,IF(G2116&lt;=32000,ROUNDUP(G2116/2,0)+6000,IF(G2116&lt;=56000,ROUNDUP(G2116/4,0)+14000,28000))))</f>
        <v/>
      </c>
      <c r="U2116" s="18">
        <f>IF(I2116&lt;=0,IF(H2116&lt;=0,0,IF(H2116&lt;=12000,H2116,IF(H2116&lt;=32000,ROUNDUP(H2116/2,0)+6000,IF(H2116&lt;=56000,ROUNDUP(H2116/4,0)+14000,28000)))),IF(H2116&lt;=0,IF(I2116&lt;=0,0,IF(I2116&lt;=15000,I2116,IF(I2116&lt;=40000,ROUNDUP(I2116/2,0)+7500,IF(I2116&lt;=70000,ROUNDUP(I2116/4,0)+17500,35000)))),MAX(IF(I2116&lt;=0,0,IF(I2116&lt;=15000,I2116,IF(I2116&lt;=40000,ROUNDUP(I2116/2,0)+7500,IF(I2116&lt;=70000,ROUNDUP(I2116/4,0)+17500,35000)))),MIN(IF(H2116&lt;=0,0,IF(H2116&lt;=12000,H2116,IF(H2116&lt;=32000,ROUNDUP(H2116/2,0)+6000,IF(H2116&lt;=56000,ROUNDUP(H2116/4,0)+14000,28000))))+IF(I2116&lt;=0,0,IF(I2116&lt;=15000,I2116,IF(I2116&lt;=40000,ROUNDUP(I2116/2,0)+7500,IF(I2116&lt;=70000,ROUNDUP(I2116/4,0)+17500,35000)))),28000))))</f>
        <v/>
      </c>
      <c r="V2116" s="18">
        <f>MIN(70000,S2116+T2116+U2116)</f>
        <v/>
      </c>
      <c r="W2116" s="18">
        <f>MAX(0,ROUNDDOWN(M2116-J2116-N2116-K2116-0,-3))</f>
        <v/>
      </c>
      <c r="X2116" s="18">
        <f>MAX(0,ROUNDDOWN(M2116-J2116-N2116-K2116-R2116,-3))</f>
        <v/>
      </c>
      <c r="Y2116" s="18">
        <f>IF(W2116&lt;=0,0,ROUNDDOWN((W2116*LOOKUP(W2116,{0,1950001,3300001,6950001,9000001,18000001,40000001},{0.05,0.1,0.2,0.23,0.33,0.4,0.45})-LOOKUP(W2116,{0,1950001,3300001,6950001,9000001,18000001,40000001},{0,97500,427500,636000,1536000,2796000,4796000}))*1.021,-2))</f>
        <v/>
      </c>
      <c r="Z2116" s="18">
        <f>IF(X2116&lt;=0,0,ROUNDDOWN((X2116*LOOKUP(X2116,{0,1950001,3300001,6950001,9000001,18000001,40000001},{0.05,0.1,0.2,0.23,0.33,0.4,0.45})-LOOKUP(X2116,{0,1950001,3300001,6950001,9000001,18000001,40000001},{0,97500,427500,636000,1536000,2796000,4796000}))*1.021,-2))</f>
        <v/>
      </c>
      <c r="AA2116" s="18">
        <f>MAX(0,ROUNDDOWN(M2116-J2116-430000-L2116-0,-3))</f>
        <v/>
      </c>
      <c r="AB2116" s="18">
        <f>MAX(0,ROUNDDOWN(M2116-J2116-430000-L2116-V2116,-3))</f>
        <v/>
      </c>
      <c r="AC2116" s="18">
        <f>IF(M2116&lt;=450000,0,MAX(0,ROUNDDOWN(AA2116*0.06-MIN(50000,AA2116)*0.03,-2))+MAX(0,ROUNDDOWN(AA2116*0.04-MIN(50000,AA2116)*0.02,-2)))</f>
        <v/>
      </c>
      <c r="AD2116" s="18">
        <f>IF(M2116&lt;=450000,0,MAX(0,ROUNDDOWN(AB2116*0.06-MIN(50000,AB2116)*0.03,-2))+MAX(0,ROUNDDOWN(AB2116*0.04-MIN(50000,AB2116)*0.02,-2)))</f>
        <v/>
      </c>
      <c r="AE2116" s="18">
        <f>Y2116-Z2116</f>
        <v/>
      </c>
      <c r="AF2116" s="18">
        <f>AC2116-AD2116</f>
        <v/>
      </c>
      <c r="AG2116" s="18">
        <f>AE2116+AF2116</f>
        <v/>
      </c>
      <c r="AH2116" s="20">
        <f>IF(W2116&lt;=0,0,LOOKUP(W2116,{0,1950001,3300001,6950001,9000001,18000001,40000001},{0.05,0.1,0.2,0.23,0.33,0.4,0.45}))</f>
        <v/>
      </c>
    </row>
    <row r="2117">
      <c r="A2117" t="inlineStr">
        <is>
          <t>1万円刻み 特例あり一般12万円</t>
        </is>
      </c>
      <c r="B2117" s="18">
        <f>'4_1万円刻み'!$A$679</f>
        <v/>
      </c>
      <c r="C2117" s="19" t="n">
        <v>2026</v>
      </c>
      <c r="D2117" t="inlineStr">
        <is>
          <t>はい</t>
        </is>
      </c>
      <c r="E2117" s="18" t="n">
        <v>120000</v>
      </c>
      <c r="F2117" s="18" t="n">
        <v>0</v>
      </c>
      <c r="G2117" s="18" t="n">
        <v>0</v>
      </c>
      <c r="H2117" s="18" t="n">
        <v>0</v>
      </c>
      <c r="I2117" s="18" t="n">
        <v>0</v>
      </c>
      <c r="J2117" s="18">
        <f>ROUND(MIN(B2117/12,650000)*12*0.0915+MIN(B2117/12,1390000)*12*(0.0504+0)+B2117*0.005,0)</f>
        <v/>
      </c>
      <c r="K2117" s="18" t="n">
        <v>0</v>
      </c>
      <c r="L2117" s="18" t="n">
        <v>0</v>
      </c>
      <c r="M2117" s="18">
        <f>ROUND(IF(C2117&gt;=2026,IF(B2117&lt;741000,0,IF(B2117&lt;2191000,B2117-740000,IF(B2117&lt;2193000,1451000,IF(B2117&lt;2196000,1453000,IF(B2117&lt;2200000,1456000,IF(B2117&lt;3600000,ROUNDDOWN(B2117/4,-3)*2.8-80000,IF(B2117&lt;6600000,ROUNDDOWN(B2117/4,-3)*3.2-440000,IF(B2117&lt;8500000,ROUNDDOWN(B2117*0.9,0)-1100000,B2117-1950000)))))))),IF(B2117&lt;651000,0,IF(B2117&lt;1900000,B2117-650000,IF(B2117&lt;3600000,ROUNDDOWN(B2117/4,-3)*2.8-80000,IF(B2117&lt;6600000,ROUNDDOWN(B2117/4,-3)*3.2-440000,IF(B2117&lt;8500000,ROUNDDOWN(B2117*0.9,0)-1100000,B2117-1950000)))))),0)</f>
        <v/>
      </c>
      <c r="N2117" s="18">
        <f>IF(M2117&gt;23500000,NA(),IF(C2117&gt;=2026,IF(M2117&lt;=4890000,1040000,IF(M2117&lt;=6550000,670000,620000)),IF(M2117&lt;=1320000,950000,IF(M2117&lt;=3360000,880000,IF(M2117&lt;=4890000,680000,IF(M2117&lt;=6550000,630000,580000))))))</f>
        <v/>
      </c>
      <c r="O2117" s="18">
        <f>IF(F2117&lt;=0,IF(AND(D2117="はい",C2117&gt;=2026,C2117&lt;=2027),IF(E2117&lt;=0,0,IF(E2117&lt;=30000,E2117,IF(E2117&lt;=60000,ROUNDUP(E2117/2,0)+15000,IF(E2117&lt;=120000,ROUNDUP(E2117/4,0)+30000,60000)))),IF(E2117&lt;=0,0,IF(E2117&lt;=20000,E2117,IF(E2117&lt;=40000,ROUNDUP(E2117/2,0)+10000,IF(E2117&lt;=80000,ROUNDUP(E2117/4,0)+20000,40000))))),IF(E2117&lt;=0,IF(F2117&lt;=0,0,IF(F2117&lt;=25000,F2117,IF(F2117&lt;=50000,ROUNDUP(F2117/2,0)+12500,IF(F2117&lt;=100000,ROUNDUP(F2117/4,0)+25000,50000)))),MAX(IF(F2117&lt;=0,0,IF(F2117&lt;=25000,F2117,IF(F2117&lt;=50000,ROUNDUP(F2117/2,0)+12500,IF(F2117&lt;=100000,ROUNDUP(F2117/4,0)+25000,50000)))),MIN(IF(AND(D2117="はい",C2117&gt;=2026,C2117&lt;=2027),IF(E2117&lt;=0,0,IF(E2117&lt;=30000,E2117,IF(E2117&lt;=60000,ROUNDUP(E2117/2,0)+15000,IF(E2117&lt;=120000,ROUNDUP(E2117/4,0)+30000,60000)))),IF(E2117&lt;=0,0,IF(E2117&lt;=20000,E2117,IF(E2117&lt;=40000,ROUNDUP(E2117/2,0)+10000,IF(E2117&lt;=80000,ROUNDUP(E2117/4,0)+20000,40000)))))+IF(F2117&lt;=0,0,IF(F2117&lt;=25000,F2117,IF(F2117&lt;=50000,ROUNDUP(F2117/2,0)+12500,IF(F2117&lt;=100000,ROUNDUP(F2117/4,0)+25000,50000)))),IF(AND(D2117="はい",C2117&gt;=2026,C2117&lt;=2027),60000,40000)))))</f>
        <v/>
      </c>
      <c r="P2117" s="18">
        <f>IF(G2117&lt;=0,0,IF(G2117&lt;=20000,G2117,IF(G2117&lt;=40000,ROUNDUP(G2117/2,0)+10000,IF(G2117&lt;=80000,ROUNDUP(G2117/4,0)+20000,40000))))</f>
        <v/>
      </c>
      <c r="Q2117" s="18">
        <f>IF(I2117&lt;=0,IF(H2117&lt;=0,0,IF(H2117&lt;=20000,H2117,IF(H2117&lt;=40000,ROUNDUP(H2117/2,0)+10000,IF(H2117&lt;=80000,ROUNDUP(H2117/4,0)+20000,40000)))),IF(H2117&lt;=0,IF(I2117&lt;=0,0,IF(I2117&lt;=25000,I2117,IF(I2117&lt;=50000,ROUNDUP(I2117/2,0)+12500,IF(I2117&lt;=100000,ROUNDUP(I2117/4,0)+25000,50000)))),MAX(IF(I2117&lt;=0,0,IF(I2117&lt;=25000,I2117,IF(I2117&lt;=50000,ROUNDUP(I2117/2,0)+12500,IF(I2117&lt;=100000,ROUNDUP(I2117/4,0)+25000,50000)))),MIN(IF(H2117&lt;=0,0,IF(H2117&lt;=20000,H2117,IF(H2117&lt;=40000,ROUNDUP(H2117/2,0)+10000,IF(H2117&lt;=80000,ROUNDUP(H2117/4,0)+20000,40000))))+IF(I2117&lt;=0,0,IF(I2117&lt;=25000,I2117,IF(I2117&lt;=50000,ROUNDUP(I2117/2,0)+12500,IF(I2117&lt;=100000,ROUNDUP(I2117/4,0)+25000,50000)))),40000))))</f>
        <v/>
      </c>
      <c r="R2117" s="18">
        <f>MIN(120000,O2117+P2117+Q2117)</f>
        <v/>
      </c>
      <c r="S2117" s="18">
        <f>IF(F2117&lt;=0,IF(E2117&lt;=0,0,IF(E2117&lt;=12000,E2117,IF(E2117&lt;=32000,ROUNDUP(E2117/2,0)+6000,IF(E2117&lt;=56000,ROUNDUP(E2117/4,0)+14000,28000)))),IF(E2117&lt;=0,IF(F2117&lt;=0,0,IF(F2117&lt;=15000,F2117,IF(F2117&lt;=40000,ROUNDUP(F2117/2,0)+7500,IF(F2117&lt;=70000,ROUNDUP(F2117/4,0)+17500,35000)))),MAX(IF(F2117&lt;=0,0,IF(F2117&lt;=15000,F2117,IF(F2117&lt;=40000,ROUNDUP(F2117/2,0)+7500,IF(F2117&lt;=70000,ROUNDUP(F2117/4,0)+17500,35000)))),MIN(IF(E2117&lt;=0,0,IF(E2117&lt;=12000,E2117,IF(E2117&lt;=32000,ROUNDUP(E2117/2,0)+6000,IF(E2117&lt;=56000,ROUNDUP(E2117/4,0)+14000,28000))))+IF(F2117&lt;=0,0,IF(F2117&lt;=15000,F2117,IF(F2117&lt;=40000,ROUNDUP(F2117/2,0)+7500,IF(F2117&lt;=70000,ROUNDUP(F2117/4,0)+17500,35000)))),28000))))</f>
        <v/>
      </c>
      <c r="T2117" s="18">
        <f>IF(G2117&lt;=0,0,IF(G2117&lt;=12000,G2117,IF(G2117&lt;=32000,ROUNDUP(G2117/2,0)+6000,IF(G2117&lt;=56000,ROUNDUP(G2117/4,0)+14000,28000))))</f>
        <v/>
      </c>
      <c r="U2117" s="18">
        <f>IF(I2117&lt;=0,IF(H2117&lt;=0,0,IF(H2117&lt;=12000,H2117,IF(H2117&lt;=32000,ROUNDUP(H2117/2,0)+6000,IF(H2117&lt;=56000,ROUNDUP(H2117/4,0)+14000,28000)))),IF(H2117&lt;=0,IF(I2117&lt;=0,0,IF(I2117&lt;=15000,I2117,IF(I2117&lt;=40000,ROUNDUP(I2117/2,0)+7500,IF(I2117&lt;=70000,ROUNDUP(I2117/4,0)+17500,35000)))),MAX(IF(I2117&lt;=0,0,IF(I2117&lt;=15000,I2117,IF(I2117&lt;=40000,ROUNDUP(I2117/2,0)+7500,IF(I2117&lt;=70000,ROUNDUP(I2117/4,0)+17500,35000)))),MIN(IF(H2117&lt;=0,0,IF(H2117&lt;=12000,H2117,IF(H2117&lt;=32000,ROUNDUP(H2117/2,0)+6000,IF(H2117&lt;=56000,ROUNDUP(H2117/4,0)+14000,28000))))+IF(I2117&lt;=0,0,IF(I2117&lt;=15000,I2117,IF(I2117&lt;=40000,ROUNDUP(I2117/2,0)+7500,IF(I2117&lt;=70000,ROUNDUP(I2117/4,0)+17500,35000)))),28000))))</f>
        <v/>
      </c>
      <c r="V2117" s="18">
        <f>MIN(70000,S2117+T2117+U2117)</f>
        <v/>
      </c>
      <c r="W2117" s="18">
        <f>MAX(0,ROUNDDOWN(M2117-J2117-N2117-K2117-0,-3))</f>
        <v/>
      </c>
      <c r="X2117" s="18">
        <f>MAX(0,ROUNDDOWN(M2117-J2117-N2117-K2117-R2117,-3))</f>
        <v/>
      </c>
      <c r="Y2117" s="18">
        <f>IF(W2117&lt;=0,0,ROUNDDOWN((W2117*LOOKUP(W2117,{0,1950001,3300001,6950001,9000001,18000001,40000001},{0.05,0.1,0.2,0.23,0.33,0.4,0.45})-LOOKUP(W2117,{0,1950001,3300001,6950001,9000001,18000001,40000001},{0,97500,427500,636000,1536000,2796000,4796000}))*1.021,-2))</f>
        <v/>
      </c>
      <c r="Z2117" s="18">
        <f>IF(X2117&lt;=0,0,ROUNDDOWN((X2117*LOOKUP(X2117,{0,1950001,3300001,6950001,9000001,18000001,40000001},{0.05,0.1,0.2,0.23,0.33,0.4,0.45})-LOOKUP(X2117,{0,1950001,3300001,6950001,9000001,18000001,40000001},{0,97500,427500,636000,1536000,2796000,4796000}))*1.021,-2))</f>
        <v/>
      </c>
      <c r="AA2117" s="18">
        <f>MAX(0,ROUNDDOWN(M2117-J2117-430000-L2117-0,-3))</f>
        <v/>
      </c>
      <c r="AB2117" s="18">
        <f>MAX(0,ROUNDDOWN(M2117-J2117-430000-L2117-V2117,-3))</f>
        <v/>
      </c>
      <c r="AC2117" s="18">
        <f>IF(M2117&lt;=450000,0,MAX(0,ROUNDDOWN(AA2117*0.06-MIN(50000,AA2117)*0.03,-2))+MAX(0,ROUNDDOWN(AA2117*0.04-MIN(50000,AA2117)*0.02,-2)))</f>
        <v/>
      </c>
      <c r="AD2117" s="18">
        <f>IF(M2117&lt;=450000,0,MAX(0,ROUNDDOWN(AB2117*0.06-MIN(50000,AB2117)*0.03,-2))+MAX(0,ROUNDDOWN(AB2117*0.04-MIN(50000,AB2117)*0.02,-2)))</f>
        <v/>
      </c>
      <c r="AE2117" s="18">
        <f>Y2117-Z2117</f>
        <v/>
      </c>
      <c r="AF2117" s="18">
        <f>AC2117-AD2117</f>
        <v/>
      </c>
      <c r="AG2117" s="18">
        <f>AE2117+AF2117</f>
        <v/>
      </c>
      <c r="AH2117" s="20">
        <f>IF(W2117&lt;=0,0,LOOKUP(W2117,{0,1950001,3300001,6950001,9000001,18000001,40000001},{0.05,0.1,0.2,0.23,0.33,0.4,0.45}))</f>
        <v/>
      </c>
    </row>
    <row r="2118">
      <c r="A2118" t="inlineStr">
        <is>
          <t>1万円刻み 3区分8万円ずつ</t>
        </is>
      </c>
      <c r="B2118" s="18">
        <f>'4_1万円刻み'!$A$680</f>
        <v/>
      </c>
      <c r="C2118" s="19" t="n">
        <v>2026</v>
      </c>
      <c r="D2118" t="inlineStr">
        <is>
          <t>いいえ</t>
        </is>
      </c>
      <c r="E2118" s="18" t="n">
        <v>80000</v>
      </c>
      <c r="F2118" s="18" t="n">
        <v>0</v>
      </c>
      <c r="G2118" s="18" t="n">
        <v>80000</v>
      </c>
      <c r="H2118" s="18" t="n">
        <v>80000</v>
      </c>
      <c r="I2118" s="18" t="n">
        <v>0</v>
      </c>
      <c r="J2118" s="18">
        <f>ROUND(MIN(B2118/12,650000)*12*0.0915+MIN(B2118/12,1390000)*12*(0.0504+0)+B2118*0.005,0)</f>
        <v/>
      </c>
      <c r="K2118" s="18" t="n">
        <v>0</v>
      </c>
      <c r="L2118" s="18" t="n">
        <v>0</v>
      </c>
      <c r="M2118" s="18">
        <f>ROUND(IF(C2118&gt;=2026,IF(B2118&lt;741000,0,IF(B2118&lt;2191000,B2118-740000,IF(B2118&lt;2193000,1451000,IF(B2118&lt;2196000,1453000,IF(B2118&lt;2200000,1456000,IF(B2118&lt;3600000,ROUNDDOWN(B2118/4,-3)*2.8-80000,IF(B2118&lt;6600000,ROUNDDOWN(B2118/4,-3)*3.2-440000,IF(B2118&lt;8500000,ROUNDDOWN(B2118*0.9,0)-1100000,B2118-1950000)))))))),IF(B2118&lt;651000,0,IF(B2118&lt;1900000,B2118-650000,IF(B2118&lt;3600000,ROUNDDOWN(B2118/4,-3)*2.8-80000,IF(B2118&lt;6600000,ROUNDDOWN(B2118/4,-3)*3.2-440000,IF(B2118&lt;8500000,ROUNDDOWN(B2118*0.9,0)-1100000,B2118-1950000)))))),0)</f>
        <v/>
      </c>
      <c r="N2118" s="18">
        <f>IF(M2118&gt;23500000,NA(),IF(C2118&gt;=2026,IF(M2118&lt;=4890000,1040000,IF(M2118&lt;=6550000,670000,620000)),IF(M2118&lt;=1320000,950000,IF(M2118&lt;=3360000,880000,IF(M2118&lt;=4890000,680000,IF(M2118&lt;=6550000,630000,580000))))))</f>
        <v/>
      </c>
      <c r="O2118" s="18">
        <f>IF(F2118&lt;=0,IF(AND(D2118="はい",C2118&gt;=2026,C2118&lt;=2027),IF(E2118&lt;=0,0,IF(E2118&lt;=30000,E2118,IF(E2118&lt;=60000,ROUNDUP(E2118/2,0)+15000,IF(E2118&lt;=120000,ROUNDUP(E2118/4,0)+30000,60000)))),IF(E2118&lt;=0,0,IF(E2118&lt;=20000,E2118,IF(E2118&lt;=40000,ROUNDUP(E2118/2,0)+10000,IF(E2118&lt;=80000,ROUNDUP(E2118/4,0)+20000,40000))))),IF(E2118&lt;=0,IF(F2118&lt;=0,0,IF(F2118&lt;=25000,F2118,IF(F2118&lt;=50000,ROUNDUP(F2118/2,0)+12500,IF(F2118&lt;=100000,ROUNDUP(F2118/4,0)+25000,50000)))),MAX(IF(F2118&lt;=0,0,IF(F2118&lt;=25000,F2118,IF(F2118&lt;=50000,ROUNDUP(F2118/2,0)+12500,IF(F2118&lt;=100000,ROUNDUP(F2118/4,0)+25000,50000)))),MIN(IF(AND(D2118="はい",C2118&gt;=2026,C2118&lt;=2027),IF(E2118&lt;=0,0,IF(E2118&lt;=30000,E2118,IF(E2118&lt;=60000,ROUNDUP(E2118/2,0)+15000,IF(E2118&lt;=120000,ROUNDUP(E2118/4,0)+30000,60000)))),IF(E2118&lt;=0,0,IF(E2118&lt;=20000,E2118,IF(E2118&lt;=40000,ROUNDUP(E2118/2,0)+10000,IF(E2118&lt;=80000,ROUNDUP(E2118/4,0)+20000,40000)))))+IF(F2118&lt;=0,0,IF(F2118&lt;=25000,F2118,IF(F2118&lt;=50000,ROUNDUP(F2118/2,0)+12500,IF(F2118&lt;=100000,ROUNDUP(F2118/4,0)+25000,50000)))),IF(AND(D2118="はい",C2118&gt;=2026,C2118&lt;=2027),60000,40000)))))</f>
        <v/>
      </c>
      <c r="P2118" s="18">
        <f>IF(G2118&lt;=0,0,IF(G2118&lt;=20000,G2118,IF(G2118&lt;=40000,ROUNDUP(G2118/2,0)+10000,IF(G2118&lt;=80000,ROUNDUP(G2118/4,0)+20000,40000))))</f>
        <v/>
      </c>
      <c r="Q2118" s="18">
        <f>IF(I2118&lt;=0,IF(H2118&lt;=0,0,IF(H2118&lt;=20000,H2118,IF(H2118&lt;=40000,ROUNDUP(H2118/2,0)+10000,IF(H2118&lt;=80000,ROUNDUP(H2118/4,0)+20000,40000)))),IF(H2118&lt;=0,IF(I2118&lt;=0,0,IF(I2118&lt;=25000,I2118,IF(I2118&lt;=50000,ROUNDUP(I2118/2,0)+12500,IF(I2118&lt;=100000,ROUNDUP(I2118/4,0)+25000,50000)))),MAX(IF(I2118&lt;=0,0,IF(I2118&lt;=25000,I2118,IF(I2118&lt;=50000,ROUNDUP(I2118/2,0)+12500,IF(I2118&lt;=100000,ROUNDUP(I2118/4,0)+25000,50000)))),MIN(IF(H2118&lt;=0,0,IF(H2118&lt;=20000,H2118,IF(H2118&lt;=40000,ROUNDUP(H2118/2,0)+10000,IF(H2118&lt;=80000,ROUNDUP(H2118/4,0)+20000,40000))))+IF(I2118&lt;=0,0,IF(I2118&lt;=25000,I2118,IF(I2118&lt;=50000,ROUNDUP(I2118/2,0)+12500,IF(I2118&lt;=100000,ROUNDUP(I2118/4,0)+25000,50000)))),40000))))</f>
        <v/>
      </c>
      <c r="R2118" s="18">
        <f>MIN(120000,O2118+P2118+Q2118)</f>
        <v/>
      </c>
      <c r="S2118" s="18">
        <f>IF(F2118&lt;=0,IF(E2118&lt;=0,0,IF(E2118&lt;=12000,E2118,IF(E2118&lt;=32000,ROUNDUP(E2118/2,0)+6000,IF(E2118&lt;=56000,ROUNDUP(E2118/4,0)+14000,28000)))),IF(E2118&lt;=0,IF(F2118&lt;=0,0,IF(F2118&lt;=15000,F2118,IF(F2118&lt;=40000,ROUNDUP(F2118/2,0)+7500,IF(F2118&lt;=70000,ROUNDUP(F2118/4,0)+17500,35000)))),MAX(IF(F2118&lt;=0,0,IF(F2118&lt;=15000,F2118,IF(F2118&lt;=40000,ROUNDUP(F2118/2,0)+7500,IF(F2118&lt;=70000,ROUNDUP(F2118/4,0)+17500,35000)))),MIN(IF(E2118&lt;=0,0,IF(E2118&lt;=12000,E2118,IF(E2118&lt;=32000,ROUNDUP(E2118/2,0)+6000,IF(E2118&lt;=56000,ROUNDUP(E2118/4,0)+14000,28000))))+IF(F2118&lt;=0,0,IF(F2118&lt;=15000,F2118,IF(F2118&lt;=40000,ROUNDUP(F2118/2,0)+7500,IF(F2118&lt;=70000,ROUNDUP(F2118/4,0)+17500,35000)))),28000))))</f>
        <v/>
      </c>
      <c r="T2118" s="18">
        <f>IF(G2118&lt;=0,0,IF(G2118&lt;=12000,G2118,IF(G2118&lt;=32000,ROUNDUP(G2118/2,0)+6000,IF(G2118&lt;=56000,ROUNDUP(G2118/4,0)+14000,28000))))</f>
        <v/>
      </c>
      <c r="U2118" s="18">
        <f>IF(I2118&lt;=0,IF(H2118&lt;=0,0,IF(H2118&lt;=12000,H2118,IF(H2118&lt;=32000,ROUNDUP(H2118/2,0)+6000,IF(H2118&lt;=56000,ROUNDUP(H2118/4,0)+14000,28000)))),IF(H2118&lt;=0,IF(I2118&lt;=0,0,IF(I2118&lt;=15000,I2118,IF(I2118&lt;=40000,ROUNDUP(I2118/2,0)+7500,IF(I2118&lt;=70000,ROUNDUP(I2118/4,0)+17500,35000)))),MAX(IF(I2118&lt;=0,0,IF(I2118&lt;=15000,I2118,IF(I2118&lt;=40000,ROUNDUP(I2118/2,0)+7500,IF(I2118&lt;=70000,ROUNDUP(I2118/4,0)+17500,35000)))),MIN(IF(H2118&lt;=0,0,IF(H2118&lt;=12000,H2118,IF(H2118&lt;=32000,ROUNDUP(H2118/2,0)+6000,IF(H2118&lt;=56000,ROUNDUP(H2118/4,0)+14000,28000))))+IF(I2118&lt;=0,0,IF(I2118&lt;=15000,I2118,IF(I2118&lt;=40000,ROUNDUP(I2118/2,0)+7500,IF(I2118&lt;=70000,ROUNDUP(I2118/4,0)+17500,35000)))),28000))))</f>
        <v/>
      </c>
      <c r="V2118" s="18">
        <f>MIN(70000,S2118+T2118+U2118)</f>
        <v/>
      </c>
      <c r="W2118" s="18">
        <f>MAX(0,ROUNDDOWN(M2118-J2118-N2118-K2118-0,-3))</f>
        <v/>
      </c>
      <c r="X2118" s="18">
        <f>MAX(0,ROUNDDOWN(M2118-J2118-N2118-K2118-R2118,-3))</f>
        <v/>
      </c>
      <c r="Y2118" s="18">
        <f>IF(W2118&lt;=0,0,ROUNDDOWN((W2118*LOOKUP(W2118,{0,1950001,3300001,6950001,9000001,18000001,40000001},{0.05,0.1,0.2,0.23,0.33,0.4,0.45})-LOOKUP(W2118,{0,1950001,3300001,6950001,9000001,18000001,40000001},{0,97500,427500,636000,1536000,2796000,4796000}))*1.021,-2))</f>
        <v/>
      </c>
      <c r="Z2118" s="18">
        <f>IF(X2118&lt;=0,0,ROUNDDOWN((X2118*LOOKUP(X2118,{0,1950001,3300001,6950001,9000001,18000001,40000001},{0.05,0.1,0.2,0.23,0.33,0.4,0.45})-LOOKUP(X2118,{0,1950001,3300001,6950001,9000001,18000001,40000001},{0,97500,427500,636000,1536000,2796000,4796000}))*1.021,-2))</f>
        <v/>
      </c>
      <c r="AA2118" s="18">
        <f>MAX(0,ROUNDDOWN(M2118-J2118-430000-L2118-0,-3))</f>
        <v/>
      </c>
      <c r="AB2118" s="18">
        <f>MAX(0,ROUNDDOWN(M2118-J2118-430000-L2118-V2118,-3))</f>
        <v/>
      </c>
      <c r="AC2118" s="18">
        <f>IF(M2118&lt;=450000,0,MAX(0,ROUNDDOWN(AA2118*0.06-MIN(50000,AA2118)*0.03,-2))+MAX(0,ROUNDDOWN(AA2118*0.04-MIN(50000,AA2118)*0.02,-2)))</f>
        <v/>
      </c>
      <c r="AD2118" s="18">
        <f>IF(M2118&lt;=450000,0,MAX(0,ROUNDDOWN(AB2118*0.06-MIN(50000,AB2118)*0.03,-2))+MAX(0,ROUNDDOWN(AB2118*0.04-MIN(50000,AB2118)*0.02,-2)))</f>
        <v/>
      </c>
      <c r="AE2118" s="18">
        <f>Y2118-Z2118</f>
        <v/>
      </c>
      <c r="AF2118" s="18">
        <f>AC2118-AD2118</f>
        <v/>
      </c>
      <c r="AG2118" s="18">
        <f>AE2118+AF2118</f>
        <v/>
      </c>
      <c r="AH2118" s="20">
        <f>IF(W2118&lt;=0,0,LOOKUP(W2118,{0,1950001,3300001,6950001,9000001,18000001,40000001},{0.05,0.1,0.2,0.23,0.33,0.4,0.45}))</f>
        <v/>
      </c>
    </row>
    <row r="2119">
      <c r="A2119" t="inlineStr">
        <is>
          <t>1万円刻み 一般8万円</t>
        </is>
      </c>
      <c r="B2119" s="18">
        <f>'4_1万円刻み'!$A$680</f>
        <v/>
      </c>
      <c r="C2119" s="19" t="n">
        <v>2026</v>
      </c>
      <c r="D2119" t="inlineStr">
        <is>
          <t>いいえ</t>
        </is>
      </c>
      <c r="E2119" s="18" t="n">
        <v>80000</v>
      </c>
      <c r="F2119" s="18" t="n">
        <v>0</v>
      </c>
      <c r="G2119" s="18" t="n">
        <v>0</v>
      </c>
      <c r="H2119" s="18" t="n">
        <v>0</v>
      </c>
      <c r="I2119" s="18" t="n">
        <v>0</v>
      </c>
      <c r="J2119" s="18">
        <f>ROUND(MIN(B2119/12,650000)*12*0.0915+MIN(B2119/12,1390000)*12*(0.0504+0)+B2119*0.005,0)</f>
        <v/>
      </c>
      <c r="K2119" s="18" t="n">
        <v>0</v>
      </c>
      <c r="L2119" s="18" t="n">
        <v>0</v>
      </c>
      <c r="M2119" s="18">
        <f>ROUND(IF(C2119&gt;=2026,IF(B2119&lt;741000,0,IF(B2119&lt;2191000,B2119-740000,IF(B2119&lt;2193000,1451000,IF(B2119&lt;2196000,1453000,IF(B2119&lt;2200000,1456000,IF(B2119&lt;3600000,ROUNDDOWN(B2119/4,-3)*2.8-80000,IF(B2119&lt;6600000,ROUNDDOWN(B2119/4,-3)*3.2-440000,IF(B2119&lt;8500000,ROUNDDOWN(B2119*0.9,0)-1100000,B2119-1950000)))))))),IF(B2119&lt;651000,0,IF(B2119&lt;1900000,B2119-650000,IF(B2119&lt;3600000,ROUNDDOWN(B2119/4,-3)*2.8-80000,IF(B2119&lt;6600000,ROUNDDOWN(B2119/4,-3)*3.2-440000,IF(B2119&lt;8500000,ROUNDDOWN(B2119*0.9,0)-1100000,B2119-1950000)))))),0)</f>
        <v/>
      </c>
      <c r="N2119" s="18">
        <f>IF(M2119&gt;23500000,NA(),IF(C2119&gt;=2026,IF(M2119&lt;=4890000,1040000,IF(M2119&lt;=6550000,670000,620000)),IF(M2119&lt;=1320000,950000,IF(M2119&lt;=3360000,880000,IF(M2119&lt;=4890000,680000,IF(M2119&lt;=6550000,630000,580000))))))</f>
        <v/>
      </c>
      <c r="O2119" s="18">
        <f>IF(F2119&lt;=0,IF(AND(D2119="はい",C2119&gt;=2026,C2119&lt;=2027),IF(E2119&lt;=0,0,IF(E2119&lt;=30000,E2119,IF(E2119&lt;=60000,ROUNDUP(E2119/2,0)+15000,IF(E2119&lt;=120000,ROUNDUP(E2119/4,0)+30000,60000)))),IF(E2119&lt;=0,0,IF(E2119&lt;=20000,E2119,IF(E2119&lt;=40000,ROUNDUP(E2119/2,0)+10000,IF(E2119&lt;=80000,ROUNDUP(E2119/4,0)+20000,40000))))),IF(E2119&lt;=0,IF(F2119&lt;=0,0,IF(F2119&lt;=25000,F2119,IF(F2119&lt;=50000,ROUNDUP(F2119/2,0)+12500,IF(F2119&lt;=100000,ROUNDUP(F2119/4,0)+25000,50000)))),MAX(IF(F2119&lt;=0,0,IF(F2119&lt;=25000,F2119,IF(F2119&lt;=50000,ROUNDUP(F2119/2,0)+12500,IF(F2119&lt;=100000,ROUNDUP(F2119/4,0)+25000,50000)))),MIN(IF(AND(D2119="はい",C2119&gt;=2026,C2119&lt;=2027),IF(E2119&lt;=0,0,IF(E2119&lt;=30000,E2119,IF(E2119&lt;=60000,ROUNDUP(E2119/2,0)+15000,IF(E2119&lt;=120000,ROUNDUP(E2119/4,0)+30000,60000)))),IF(E2119&lt;=0,0,IF(E2119&lt;=20000,E2119,IF(E2119&lt;=40000,ROUNDUP(E2119/2,0)+10000,IF(E2119&lt;=80000,ROUNDUP(E2119/4,0)+20000,40000)))))+IF(F2119&lt;=0,0,IF(F2119&lt;=25000,F2119,IF(F2119&lt;=50000,ROUNDUP(F2119/2,0)+12500,IF(F2119&lt;=100000,ROUNDUP(F2119/4,0)+25000,50000)))),IF(AND(D2119="はい",C2119&gt;=2026,C2119&lt;=2027),60000,40000)))))</f>
        <v/>
      </c>
      <c r="P2119" s="18">
        <f>IF(G2119&lt;=0,0,IF(G2119&lt;=20000,G2119,IF(G2119&lt;=40000,ROUNDUP(G2119/2,0)+10000,IF(G2119&lt;=80000,ROUNDUP(G2119/4,0)+20000,40000))))</f>
        <v/>
      </c>
      <c r="Q2119" s="18">
        <f>IF(I2119&lt;=0,IF(H2119&lt;=0,0,IF(H2119&lt;=20000,H2119,IF(H2119&lt;=40000,ROUNDUP(H2119/2,0)+10000,IF(H2119&lt;=80000,ROUNDUP(H2119/4,0)+20000,40000)))),IF(H2119&lt;=0,IF(I2119&lt;=0,0,IF(I2119&lt;=25000,I2119,IF(I2119&lt;=50000,ROUNDUP(I2119/2,0)+12500,IF(I2119&lt;=100000,ROUNDUP(I2119/4,0)+25000,50000)))),MAX(IF(I2119&lt;=0,0,IF(I2119&lt;=25000,I2119,IF(I2119&lt;=50000,ROUNDUP(I2119/2,0)+12500,IF(I2119&lt;=100000,ROUNDUP(I2119/4,0)+25000,50000)))),MIN(IF(H2119&lt;=0,0,IF(H2119&lt;=20000,H2119,IF(H2119&lt;=40000,ROUNDUP(H2119/2,0)+10000,IF(H2119&lt;=80000,ROUNDUP(H2119/4,0)+20000,40000))))+IF(I2119&lt;=0,0,IF(I2119&lt;=25000,I2119,IF(I2119&lt;=50000,ROUNDUP(I2119/2,0)+12500,IF(I2119&lt;=100000,ROUNDUP(I2119/4,0)+25000,50000)))),40000))))</f>
        <v/>
      </c>
      <c r="R2119" s="18">
        <f>MIN(120000,O2119+P2119+Q2119)</f>
        <v/>
      </c>
      <c r="S2119" s="18">
        <f>IF(F2119&lt;=0,IF(E2119&lt;=0,0,IF(E2119&lt;=12000,E2119,IF(E2119&lt;=32000,ROUNDUP(E2119/2,0)+6000,IF(E2119&lt;=56000,ROUNDUP(E2119/4,0)+14000,28000)))),IF(E2119&lt;=0,IF(F2119&lt;=0,0,IF(F2119&lt;=15000,F2119,IF(F2119&lt;=40000,ROUNDUP(F2119/2,0)+7500,IF(F2119&lt;=70000,ROUNDUP(F2119/4,0)+17500,35000)))),MAX(IF(F2119&lt;=0,0,IF(F2119&lt;=15000,F2119,IF(F2119&lt;=40000,ROUNDUP(F2119/2,0)+7500,IF(F2119&lt;=70000,ROUNDUP(F2119/4,0)+17500,35000)))),MIN(IF(E2119&lt;=0,0,IF(E2119&lt;=12000,E2119,IF(E2119&lt;=32000,ROUNDUP(E2119/2,0)+6000,IF(E2119&lt;=56000,ROUNDUP(E2119/4,0)+14000,28000))))+IF(F2119&lt;=0,0,IF(F2119&lt;=15000,F2119,IF(F2119&lt;=40000,ROUNDUP(F2119/2,0)+7500,IF(F2119&lt;=70000,ROUNDUP(F2119/4,0)+17500,35000)))),28000))))</f>
        <v/>
      </c>
      <c r="T2119" s="18">
        <f>IF(G2119&lt;=0,0,IF(G2119&lt;=12000,G2119,IF(G2119&lt;=32000,ROUNDUP(G2119/2,0)+6000,IF(G2119&lt;=56000,ROUNDUP(G2119/4,0)+14000,28000))))</f>
        <v/>
      </c>
      <c r="U2119" s="18">
        <f>IF(I2119&lt;=0,IF(H2119&lt;=0,0,IF(H2119&lt;=12000,H2119,IF(H2119&lt;=32000,ROUNDUP(H2119/2,0)+6000,IF(H2119&lt;=56000,ROUNDUP(H2119/4,0)+14000,28000)))),IF(H2119&lt;=0,IF(I2119&lt;=0,0,IF(I2119&lt;=15000,I2119,IF(I2119&lt;=40000,ROUNDUP(I2119/2,0)+7500,IF(I2119&lt;=70000,ROUNDUP(I2119/4,0)+17500,35000)))),MAX(IF(I2119&lt;=0,0,IF(I2119&lt;=15000,I2119,IF(I2119&lt;=40000,ROUNDUP(I2119/2,0)+7500,IF(I2119&lt;=70000,ROUNDUP(I2119/4,0)+17500,35000)))),MIN(IF(H2119&lt;=0,0,IF(H2119&lt;=12000,H2119,IF(H2119&lt;=32000,ROUNDUP(H2119/2,0)+6000,IF(H2119&lt;=56000,ROUNDUP(H2119/4,0)+14000,28000))))+IF(I2119&lt;=0,0,IF(I2119&lt;=15000,I2119,IF(I2119&lt;=40000,ROUNDUP(I2119/2,0)+7500,IF(I2119&lt;=70000,ROUNDUP(I2119/4,0)+17500,35000)))),28000))))</f>
        <v/>
      </c>
      <c r="V2119" s="18">
        <f>MIN(70000,S2119+T2119+U2119)</f>
        <v/>
      </c>
      <c r="W2119" s="18">
        <f>MAX(0,ROUNDDOWN(M2119-J2119-N2119-K2119-0,-3))</f>
        <v/>
      </c>
      <c r="X2119" s="18">
        <f>MAX(0,ROUNDDOWN(M2119-J2119-N2119-K2119-R2119,-3))</f>
        <v/>
      </c>
      <c r="Y2119" s="18">
        <f>IF(W2119&lt;=0,0,ROUNDDOWN((W2119*LOOKUP(W2119,{0,1950001,3300001,6950001,9000001,18000001,40000001},{0.05,0.1,0.2,0.23,0.33,0.4,0.45})-LOOKUP(W2119,{0,1950001,3300001,6950001,9000001,18000001,40000001},{0,97500,427500,636000,1536000,2796000,4796000}))*1.021,-2))</f>
        <v/>
      </c>
      <c r="Z2119" s="18">
        <f>IF(X2119&lt;=0,0,ROUNDDOWN((X2119*LOOKUP(X2119,{0,1950001,3300001,6950001,9000001,18000001,40000001},{0.05,0.1,0.2,0.23,0.33,0.4,0.45})-LOOKUP(X2119,{0,1950001,3300001,6950001,9000001,18000001,40000001},{0,97500,427500,636000,1536000,2796000,4796000}))*1.021,-2))</f>
        <v/>
      </c>
      <c r="AA2119" s="18">
        <f>MAX(0,ROUNDDOWN(M2119-J2119-430000-L2119-0,-3))</f>
        <v/>
      </c>
      <c r="AB2119" s="18">
        <f>MAX(0,ROUNDDOWN(M2119-J2119-430000-L2119-V2119,-3))</f>
        <v/>
      </c>
      <c r="AC2119" s="18">
        <f>IF(M2119&lt;=450000,0,MAX(0,ROUNDDOWN(AA2119*0.06-MIN(50000,AA2119)*0.03,-2))+MAX(0,ROUNDDOWN(AA2119*0.04-MIN(50000,AA2119)*0.02,-2)))</f>
        <v/>
      </c>
      <c r="AD2119" s="18">
        <f>IF(M2119&lt;=450000,0,MAX(0,ROUNDDOWN(AB2119*0.06-MIN(50000,AB2119)*0.03,-2))+MAX(0,ROUNDDOWN(AB2119*0.04-MIN(50000,AB2119)*0.02,-2)))</f>
        <v/>
      </c>
      <c r="AE2119" s="18">
        <f>Y2119-Z2119</f>
        <v/>
      </c>
      <c r="AF2119" s="18">
        <f>AC2119-AD2119</f>
        <v/>
      </c>
      <c r="AG2119" s="18">
        <f>AE2119+AF2119</f>
        <v/>
      </c>
      <c r="AH2119" s="20">
        <f>IF(W2119&lt;=0,0,LOOKUP(W2119,{0,1950001,3300001,6950001,9000001,18000001,40000001},{0.05,0.1,0.2,0.23,0.33,0.4,0.45}))</f>
        <v/>
      </c>
    </row>
    <row r="2120">
      <c r="A2120" t="inlineStr">
        <is>
          <t>1万円刻み 特例あり一般12万円</t>
        </is>
      </c>
      <c r="B2120" s="18">
        <f>'4_1万円刻み'!$A$680</f>
        <v/>
      </c>
      <c r="C2120" s="19" t="n">
        <v>2026</v>
      </c>
      <c r="D2120" t="inlineStr">
        <is>
          <t>はい</t>
        </is>
      </c>
      <c r="E2120" s="18" t="n">
        <v>120000</v>
      </c>
      <c r="F2120" s="18" t="n">
        <v>0</v>
      </c>
      <c r="G2120" s="18" t="n">
        <v>0</v>
      </c>
      <c r="H2120" s="18" t="n">
        <v>0</v>
      </c>
      <c r="I2120" s="18" t="n">
        <v>0</v>
      </c>
      <c r="J2120" s="18">
        <f>ROUND(MIN(B2120/12,650000)*12*0.0915+MIN(B2120/12,1390000)*12*(0.0504+0)+B2120*0.005,0)</f>
        <v/>
      </c>
      <c r="K2120" s="18" t="n">
        <v>0</v>
      </c>
      <c r="L2120" s="18" t="n">
        <v>0</v>
      </c>
      <c r="M2120" s="18">
        <f>ROUND(IF(C2120&gt;=2026,IF(B2120&lt;741000,0,IF(B2120&lt;2191000,B2120-740000,IF(B2120&lt;2193000,1451000,IF(B2120&lt;2196000,1453000,IF(B2120&lt;2200000,1456000,IF(B2120&lt;3600000,ROUNDDOWN(B2120/4,-3)*2.8-80000,IF(B2120&lt;6600000,ROUNDDOWN(B2120/4,-3)*3.2-440000,IF(B2120&lt;8500000,ROUNDDOWN(B2120*0.9,0)-1100000,B2120-1950000)))))))),IF(B2120&lt;651000,0,IF(B2120&lt;1900000,B2120-650000,IF(B2120&lt;3600000,ROUNDDOWN(B2120/4,-3)*2.8-80000,IF(B2120&lt;6600000,ROUNDDOWN(B2120/4,-3)*3.2-440000,IF(B2120&lt;8500000,ROUNDDOWN(B2120*0.9,0)-1100000,B2120-1950000)))))),0)</f>
        <v/>
      </c>
      <c r="N2120" s="18">
        <f>IF(M2120&gt;23500000,NA(),IF(C2120&gt;=2026,IF(M2120&lt;=4890000,1040000,IF(M2120&lt;=6550000,670000,620000)),IF(M2120&lt;=1320000,950000,IF(M2120&lt;=3360000,880000,IF(M2120&lt;=4890000,680000,IF(M2120&lt;=6550000,630000,580000))))))</f>
        <v/>
      </c>
      <c r="O2120" s="18">
        <f>IF(F2120&lt;=0,IF(AND(D2120="はい",C2120&gt;=2026,C2120&lt;=2027),IF(E2120&lt;=0,0,IF(E2120&lt;=30000,E2120,IF(E2120&lt;=60000,ROUNDUP(E2120/2,0)+15000,IF(E2120&lt;=120000,ROUNDUP(E2120/4,0)+30000,60000)))),IF(E2120&lt;=0,0,IF(E2120&lt;=20000,E2120,IF(E2120&lt;=40000,ROUNDUP(E2120/2,0)+10000,IF(E2120&lt;=80000,ROUNDUP(E2120/4,0)+20000,40000))))),IF(E2120&lt;=0,IF(F2120&lt;=0,0,IF(F2120&lt;=25000,F2120,IF(F2120&lt;=50000,ROUNDUP(F2120/2,0)+12500,IF(F2120&lt;=100000,ROUNDUP(F2120/4,0)+25000,50000)))),MAX(IF(F2120&lt;=0,0,IF(F2120&lt;=25000,F2120,IF(F2120&lt;=50000,ROUNDUP(F2120/2,0)+12500,IF(F2120&lt;=100000,ROUNDUP(F2120/4,0)+25000,50000)))),MIN(IF(AND(D2120="はい",C2120&gt;=2026,C2120&lt;=2027),IF(E2120&lt;=0,0,IF(E2120&lt;=30000,E2120,IF(E2120&lt;=60000,ROUNDUP(E2120/2,0)+15000,IF(E2120&lt;=120000,ROUNDUP(E2120/4,0)+30000,60000)))),IF(E2120&lt;=0,0,IF(E2120&lt;=20000,E2120,IF(E2120&lt;=40000,ROUNDUP(E2120/2,0)+10000,IF(E2120&lt;=80000,ROUNDUP(E2120/4,0)+20000,40000)))))+IF(F2120&lt;=0,0,IF(F2120&lt;=25000,F2120,IF(F2120&lt;=50000,ROUNDUP(F2120/2,0)+12500,IF(F2120&lt;=100000,ROUNDUP(F2120/4,0)+25000,50000)))),IF(AND(D2120="はい",C2120&gt;=2026,C2120&lt;=2027),60000,40000)))))</f>
        <v/>
      </c>
      <c r="P2120" s="18">
        <f>IF(G2120&lt;=0,0,IF(G2120&lt;=20000,G2120,IF(G2120&lt;=40000,ROUNDUP(G2120/2,0)+10000,IF(G2120&lt;=80000,ROUNDUP(G2120/4,0)+20000,40000))))</f>
        <v/>
      </c>
      <c r="Q2120" s="18">
        <f>IF(I2120&lt;=0,IF(H2120&lt;=0,0,IF(H2120&lt;=20000,H2120,IF(H2120&lt;=40000,ROUNDUP(H2120/2,0)+10000,IF(H2120&lt;=80000,ROUNDUP(H2120/4,0)+20000,40000)))),IF(H2120&lt;=0,IF(I2120&lt;=0,0,IF(I2120&lt;=25000,I2120,IF(I2120&lt;=50000,ROUNDUP(I2120/2,0)+12500,IF(I2120&lt;=100000,ROUNDUP(I2120/4,0)+25000,50000)))),MAX(IF(I2120&lt;=0,0,IF(I2120&lt;=25000,I2120,IF(I2120&lt;=50000,ROUNDUP(I2120/2,0)+12500,IF(I2120&lt;=100000,ROUNDUP(I2120/4,0)+25000,50000)))),MIN(IF(H2120&lt;=0,0,IF(H2120&lt;=20000,H2120,IF(H2120&lt;=40000,ROUNDUP(H2120/2,0)+10000,IF(H2120&lt;=80000,ROUNDUP(H2120/4,0)+20000,40000))))+IF(I2120&lt;=0,0,IF(I2120&lt;=25000,I2120,IF(I2120&lt;=50000,ROUNDUP(I2120/2,0)+12500,IF(I2120&lt;=100000,ROUNDUP(I2120/4,0)+25000,50000)))),40000))))</f>
        <v/>
      </c>
      <c r="R2120" s="18">
        <f>MIN(120000,O2120+P2120+Q2120)</f>
        <v/>
      </c>
      <c r="S2120" s="18">
        <f>IF(F2120&lt;=0,IF(E2120&lt;=0,0,IF(E2120&lt;=12000,E2120,IF(E2120&lt;=32000,ROUNDUP(E2120/2,0)+6000,IF(E2120&lt;=56000,ROUNDUP(E2120/4,0)+14000,28000)))),IF(E2120&lt;=0,IF(F2120&lt;=0,0,IF(F2120&lt;=15000,F2120,IF(F2120&lt;=40000,ROUNDUP(F2120/2,0)+7500,IF(F2120&lt;=70000,ROUNDUP(F2120/4,0)+17500,35000)))),MAX(IF(F2120&lt;=0,0,IF(F2120&lt;=15000,F2120,IF(F2120&lt;=40000,ROUNDUP(F2120/2,0)+7500,IF(F2120&lt;=70000,ROUNDUP(F2120/4,0)+17500,35000)))),MIN(IF(E2120&lt;=0,0,IF(E2120&lt;=12000,E2120,IF(E2120&lt;=32000,ROUNDUP(E2120/2,0)+6000,IF(E2120&lt;=56000,ROUNDUP(E2120/4,0)+14000,28000))))+IF(F2120&lt;=0,0,IF(F2120&lt;=15000,F2120,IF(F2120&lt;=40000,ROUNDUP(F2120/2,0)+7500,IF(F2120&lt;=70000,ROUNDUP(F2120/4,0)+17500,35000)))),28000))))</f>
        <v/>
      </c>
      <c r="T2120" s="18">
        <f>IF(G2120&lt;=0,0,IF(G2120&lt;=12000,G2120,IF(G2120&lt;=32000,ROUNDUP(G2120/2,0)+6000,IF(G2120&lt;=56000,ROUNDUP(G2120/4,0)+14000,28000))))</f>
        <v/>
      </c>
      <c r="U2120" s="18">
        <f>IF(I2120&lt;=0,IF(H2120&lt;=0,0,IF(H2120&lt;=12000,H2120,IF(H2120&lt;=32000,ROUNDUP(H2120/2,0)+6000,IF(H2120&lt;=56000,ROUNDUP(H2120/4,0)+14000,28000)))),IF(H2120&lt;=0,IF(I2120&lt;=0,0,IF(I2120&lt;=15000,I2120,IF(I2120&lt;=40000,ROUNDUP(I2120/2,0)+7500,IF(I2120&lt;=70000,ROUNDUP(I2120/4,0)+17500,35000)))),MAX(IF(I2120&lt;=0,0,IF(I2120&lt;=15000,I2120,IF(I2120&lt;=40000,ROUNDUP(I2120/2,0)+7500,IF(I2120&lt;=70000,ROUNDUP(I2120/4,0)+17500,35000)))),MIN(IF(H2120&lt;=0,0,IF(H2120&lt;=12000,H2120,IF(H2120&lt;=32000,ROUNDUP(H2120/2,0)+6000,IF(H2120&lt;=56000,ROUNDUP(H2120/4,0)+14000,28000))))+IF(I2120&lt;=0,0,IF(I2120&lt;=15000,I2120,IF(I2120&lt;=40000,ROUNDUP(I2120/2,0)+7500,IF(I2120&lt;=70000,ROUNDUP(I2120/4,0)+17500,35000)))),28000))))</f>
        <v/>
      </c>
      <c r="V2120" s="18">
        <f>MIN(70000,S2120+T2120+U2120)</f>
        <v/>
      </c>
      <c r="W2120" s="18">
        <f>MAX(0,ROUNDDOWN(M2120-J2120-N2120-K2120-0,-3))</f>
        <v/>
      </c>
      <c r="X2120" s="18">
        <f>MAX(0,ROUNDDOWN(M2120-J2120-N2120-K2120-R2120,-3))</f>
        <v/>
      </c>
      <c r="Y2120" s="18">
        <f>IF(W2120&lt;=0,0,ROUNDDOWN((W2120*LOOKUP(W2120,{0,1950001,3300001,6950001,9000001,18000001,40000001},{0.05,0.1,0.2,0.23,0.33,0.4,0.45})-LOOKUP(W2120,{0,1950001,3300001,6950001,9000001,18000001,40000001},{0,97500,427500,636000,1536000,2796000,4796000}))*1.021,-2))</f>
        <v/>
      </c>
      <c r="Z2120" s="18">
        <f>IF(X2120&lt;=0,0,ROUNDDOWN((X2120*LOOKUP(X2120,{0,1950001,3300001,6950001,9000001,18000001,40000001},{0.05,0.1,0.2,0.23,0.33,0.4,0.45})-LOOKUP(X2120,{0,1950001,3300001,6950001,9000001,18000001,40000001},{0,97500,427500,636000,1536000,2796000,4796000}))*1.021,-2))</f>
        <v/>
      </c>
      <c r="AA2120" s="18">
        <f>MAX(0,ROUNDDOWN(M2120-J2120-430000-L2120-0,-3))</f>
        <v/>
      </c>
      <c r="AB2120" s="18">
        <f>MAX(0,ROUNDDOWN(M2120-J2120-430000-L2120-V2120,-3))</f>
        <v/>
      </c>
      <c r="AC2120" s="18">
        <f>IF(M2120&lt;=450000,0,MAX(0,ROUNDDOWN(AA2120*0.06-MIN(50000,AA2120)*0.03,-2))+MAX(0,ROUNDDOWN(AA2120*0.04-MIN(50000,AA2120)*0.02,-2)))</f>
        <v/>
      </c>
      <c r="AD2120" s="18">
        <f>IF(M2120&lt;=450000,0,MAX(0,ROUNDDOWN(AB2120*0.06-MIN(50000,AB2120)*0.03,-2))+MAX(0,ROUNDDOWN(AB2120*0.04-MIN(50000,AB2120)*0.02,-2)))</f>
        <v/>
      </c>
      <c r="AE2120" s="18">
        <f>Y2120-Z2120</f>
        <v/>
      </c>
      <c r="AF2120" s="18">
        <f>AC2120-AD2120</f>
        <v/>
      </c>
      <c r="AG2120" s="18">
        <f>AE2120+AF2120</f>
        <v/>
      </c>
      <c r="AH2120" s="20">
        <f>IF(W2120&lt;=0,0,LOOKUP(W2120,{0,1950001,3300001,6950001,9000001,18000001,40000001},{0.05,0.1,0.2,0.23,0.33,0.4,0.45}))</f>
        <v/>
      </c>
    </row>
    <row r="2121">
      <c r="A2121" t="inlineStr">
        <is>
          <t>1万円刻み 3区分8万円ずつ</t>
        </is>
      </c>
      <c r="B2121" s="18">
        <f>'4_1万円刻み'!$A$681</f>
        <v/>
      </c>
      <c r="C2121" s="19" t="n">
        <v>2026</v>
      </c>
      <c r="D2121" t="inlineStr">
        <is>
          <t>いいえ</t>
        </is>
      </c>
      <c r="E2121" s="18" t="n">
        <v>80000</v>
      </c>
      <c r="F2121" s="18" t="n">
        <v>0</v>
      </c>
      <c r="G2121" s="18" t="n">
        <v>80000</v>
      </c>
      <c r="H2121" s="18" t="n">
        <v>80000</v>
      </c>
      <c r="I2121" s="18" t="n">
        <v>0</v>
      </c>
      <c r="J2121" s="18">
        <f>ROUND(MIN(B2121/12,650000)*12*0.0915+MIN(B2121/12,1390000)*12*(0.0504+0)+B2121*0.005,0)</f>
        <v/>
      </c>
      <c r="K2121" s="18" t="n">
        <v>0</v>
      </c>
      <c r="L2121" s="18" t="n">
        <v>0</v>
      </c>
      <c r="M2121" s="18">
        <f>ROUND(IF(C2121&gt;=2026,IF(B2121&lt;741000,0,IF(B2121&lt;2191000,B2121-740000,IF(B2121&lt;2193000,1451000,IF(B2121&lt;2196000,1453000,IF(B2121&lt;2200000,1456000,IF(B2121&lt;3600000,ROUNDDOWN(B2121/4,-3)*2.8-80000,IF(B2121&lt;6600000,ROUNDDOWN(B2121/4,-3)*3.2-440000,IF(B2121&lt;8500000,ROUNDDOWN(B2121*0.9,0)-1100000,B2121-1950000)))))))),IF(B2121&lt;651000,0,IF(B2121&lt;1900000,B2121-650000,IF(B2121&lt;3600000,ROUNDDOWN(B2121/4,-3)*2.8-80000,IF(B2121&lt;6600000,ROUNDDOWN(B2121/4,-3)*3.2-440000,IF(B2121&lt;8500000,ROUNDDOWN(B2121*0.9,0)-1100000,B2121-1950000)))))),0)</f>
        <v/>
      </c>
      <c r="N2121" s="18">
        <f>IF(M2121&gt;23500000,NA(),IF(C2121&gt;=2026,IF(M2121&lt;=4890000,1040000,IF(M2121&lt;=6550000,670000,620000)),IF(M2121&lt;=1320000,950000,IF(M2121&lt;=3360000,880000,IF(M2121&lt;=4890000,680000,IF(M2121&lt;=6550000,630000,580000))))))</f>
        <v/>
      </c>
      <c r="O2121" s="18">
        <f>IF(F2121&lt;=0,IF(AND(D2121="はい",C2121&gt;=2026,C2121&lt;=2027),IF(E2121&lt;=0,0,IF(E2121&lt;=30000,E2121,IF(E2121&lt;=60000,ROUNDUP(E2121/2,0)+15000,IF(E2121&lt;=120000,ROUNDUP(E2121/4,0)+30000,60000)))),IF(E2121&lt;=0,0,IF(E2121&lt;=20000,E2121,IF(E2121&lt;=40000,ROUNDUP(E2121/2,0)+10000,IF(E2121&lt;=80000,ROUNDUP(E2121/4,0)+20000,40000))))),IF(E2121&lt;=0,IF(F2121&lt;=0,0,IF(F2121&lt;=25000,F2121,IF(F2121&lt;=50000,ROUNDUP(F2121/2,0)+12500,IF(F2121&lt;=100000,ROUNDUP(F2121/4,0)+25000,50000)))),MAX(IF(F2121&lt;=0,0,IF(F2121&lt;=25000,F2121,IF(F2121&lt;=50000,ROUNDUP(F2121/2,0)+12500,IF(F2121&lt;=100000,ROUNDUP(F2121/4,0)+25000,50000)))),MIN(IF(AND(D2121="はい",C2121&gt;=2026,C2121&lt;=2027),IF(E2121&lt;=0,0,IF(E2121&lt;=30000,E2121,IF(E2121&lt;=60000,ROUNDUP(E2121/2,0)+15000,IF(E2121&lt;=120000,ROUNDUP(E2121/4,0)+30000,60000)))),IF(E2121&lt;=0,0,IF(E2121&lt;=20000,E2121,IF(E2121&lt;=40000,ROUNDUP(E2121/2,0)+10000,IF(E2121&lt;=80000,ROUNDUP(E2121/4,0)+20000,40000)))))+IF(F2121&lt;=0,0,IF(F2121&lt;=25000,F2121,IF(F2121&lt;=50000,ROUNDUP(F2121/2,0)+12500,IF(F2121&lt;=100000,ROUNDUP(F2121/4,0)+25000,50000)))),IF(AND(D2121="はい",C2121&gt;=2026,C2121&lt;=2027),60000,40000)))))</f>
        <v/>
      </c>
      <c r="P2121" s="18">
        <f>IF(G2121&lt;=0,0,IF(G2121&lt;=20000,G2121,IF(G2121&lt;=40000,ROUNDUP(G2121/2,0)+10000,IF(G2121&lt;=80000,ROUNDUP(G2121/4,0)+20000,40000))))</f>
        <v/>
      </c>
      <c r="Q2121" s="18">
        <f>IF(I2121&lt;=0,IF(H2121&lt;=0,0,IF(H2121&lt;=20000,H2121,IF(H2121&lt;=40000,ROUNDUP(H2121/2,0)+10000,IF(H2121&lt;=80000,ROUNDUP(H2121/4,0)+20000,40000)))),IF(H2121&lt;=0,IF(I2121&lt;=0,0,IF(I2121&lt;=25000,I2121,IF(I2121&lt;=50000,ROUNDUP(I2121/2,0)+12500,IF(I2121&lt;=100000,ROUNDUP(I2121/4,0)+25000,50000)))),MAX(IF(I2121&lt;=0,0,IF(I2121&lt;=25000,I2121,IF(I2121&lt;=50000,ROUNDUP(I2121/2,0)+12500,IF(I2121&lt;=100000,ROUNDUP(I2121/4,0)+25000,50000)))),MIN(IF(H2121&lt;=0,0,IF(H2121&lt;=20000,H2121,IF(H2121&lt;=40000,ROUNDUP(H2121/2,0)+10000,IF(H2121&lt;=80000,ROUNDUP(H2121/4,0)+20000,40000))))+IF(I2121&lt;=0,0,IF(I2121&lt;=25000,I2121,IF(I2121&lt;=50000,ROUNDUP(I2121/2,0)+12500,IF(I2121&lt;=100000,ROUNDUP(I2121/4,0)+25000,50000)))),40000))))</f>
        <v/>
      </c>
      <c r="R2121" s="18">
        <f>MIN(120000,O2121+P2121+Q2121)</f>
        <v/>
      </c>
      <c r="S2121" s="18">
        <f>IF(F2121&lt;=0,IF(E2121&lt;=0,0,IF(E2121&lt;=12000,E2121,IF(E2121&lt;=32000,ROUNDUP(E2121/2,0)+6000,IF(E2121&lt;=56000,ROUNDUP(E2121/4,0)+14000,28000)))),IF(E2121&lt;=0,IF(F2121&lt;=0,0,IF(F2121&lt;=15000,F2121,IF(F2121&lt;=40000,ROUNDUP(F2121/2,0)+7500,IF(F2121&lt;=70000,ROUNDUP(F2121/4,0)+17500,35000)))),MAX(IF(F2121&lt;=0,0,IF(F2121&lt;=15000,F2121,IF(F2121&lt;=40000,ROUNDUP(F2121/2,0)+7500,IF(F2121&lt;=70000,ROUNDUP(F2121/4,0)+17500,35000)))),MIN(IF(E2121&lt;=0,0,IF(E2121&lt;=12000,E2121,IF(E2121&lt;=32000,ROUNDUP(E2121/2,0)+6000,IF(E2121&lt;=56000,ROUNDUP(E2121/4,0)+14000,28000))))+IF(F2121&lt;=0,0,IF(F2121&lt;=15000,F2121,IF(F2121&lt;=40000,ROUNDUP(F2121/2,0)+7500,IF(F2121&lt;=70000,ROUNDUP(F2121/4,0)+17500,35000)))),28000))))</f>
        <v/>
      </c>
      <c r="T2121" s="18">
        <f>IF(G2121&lt;=0,0,IF(G2121&lt;=12000,G2121,IF(G2121&lt;=32000,ROUNDUP(G2121/2,0)+6000,IF(G2121&lt;=56000,ROUNDUP(G2121/4,0)+14000,28000))))</f>
        <v/>
      </c>
      <c r="U2121" s="18">
        <f>IF(I2121&lt;=0,IF(H2121&lt;=0,0,IF(H2121&lt;=12000,H2121,IF(H2121&lt;=32000,ROUNDUP(H2121/2,0)+6000,IF(H2121&lt;=56000,ROUNDUP(H2121/4,0)+14000,28000)))),IF(H2121&lt;=0,IF(I2121&lt;=0,0,IF(I2121&lt;=15000,I2121,IF(I2121&lt;=40000,ROUNDUP(I2121/2,0)+7500,IF(I2121&lt;=70000,ROUNDUP(I2121/4,0)+17500,35000)))),MAX(IF(I2121&lt;=0,0,IF(I2121&lt;=15000,I2121,IF(I2121&lt;=40000,ROUNDUP(I2121/2,0)+7500,IF(I2121&lt;=70000,ROUNDUP(I2121/4,0)+17500,35000)))),MIN(IF(H2121&lt;=0,0,IF(H2121&lt;=12000,H2121,IF(H2121&lt;=32000,ROUNDUP(H2121/2,0)+6000,IF(H2121&lt;=56000,ROUNDUP(H2121/4,0)+14000,28000))))+IF(I2121&lt;=0,0,IF(I2121&lt;=15000,I2121,IF(I2121&lt;=40000,ROUNDUP(I2121/2,0)+7500,IF(I2121&lt;=70000,ROUNDUP(I2121/4,0)+17500,35000)))),28000))))</f>
        <v/>
      </c>
      <c r="V2121" s="18">
        <f>MIN(70000,S2121+T2121+U2121)</f>
        <v/>
      </c>
      <c r="W2121" s="18">
        <f>MAX(0,ROUNDDOWN(M2121-J2121-N2121-K2121-0,-3))</f>
        <v/>
      </c>
      <c r="X2121" s="18">
        <f>MAX(0,ROUNDDOWN(M2121-J2121-N2121-K2121-R2121,-3))</f>
        <v/>
      </c>
      <c r="Y2121" s="18">
        <f>IF(W2121&lt;=0,0,ROUNDDOWN((W2121*LOOKUP(W2121,{0,1950001,3300001,6950001,9000001,18000001,40000001},{0.05,0.1,0.2,0.23,0.33,0.4,0.45})-LOOKUP(W2121,{0,1950001,3300001,6950001,9000001,18000001,40000001},{0,97500,427500,636000,1536000,2796000,4796000}))*1.021,-2))</f>
        <v/>
      </c>
      <c r="Z2121" s="18">
        <f>IF(X2121&lt;=0,0,ROUNDDOWN((X2121*LOOKUP(X2121,{0,1950001,3300001,6950001,9000001,18000001,40000001},{0.05,0.1,0.2,0.23,0.33,0.4,0.45})-LOOKUP(X2121,{0,1950001,3300001,6950001,9000001,18000001,40000001},{0,97500,427500,636000,1536000,2796000,4796000}))*1.021,-2))</f>
        <v/>
      </c>
      <c r="AA2121" s="18">
        <f>MAX(0,ROUNDDOWN(M2121-J2121-430000-L2121-0,-3))</f>
        <v/>
      </c>
      <c r="AB2121" s="18">
        <f>MAX(0,ROUNDDOWN(M2121-J2121-430000-L2121-V2121,-3))</f>
        <v/>
      </c>
      <c r="AC2121" s="18">
        <f>IF(M2121&lt;=450000,0,MAX(0,ROUNDDOWN(AA2121*0.06-MIN(50000,AA2121)*0.03,-2))+MAX(0,ROUNDDOWN(AA2121*0.04-MIN(50000,AA2121)*0.02,-2)))</f>
        <v/>
      </c>
      <c r="AD2121" s="18">
        <f>IF(M2121&lt;=450000,0,MAX(0,ROUNDDOWN(AB2121*0.06-MIN(50000,AB2121)*0.03,-2))+MAX(0,ROUNDDOWN(AB2121*0.04-MIN(50000,AB2121)*0.02,-2)))</f>
        <v/>
      </c>
      <c r="AE2121" s="18">
        <f>Y2121-Z2121</f>
        <v/>
      </c>
      <c r="AF2121" s="18">
        <f>AC2121-AD2121</f>
        <v/>
      </c>
      <c r="AG2121" s="18">
        <f>AE2121+AF2121</f>
        <v/>
      </c>
      <c r="AH2121" s="20">
        <f>IF(W2121&lt;=0,0,LOOKUP(W2121,{0,1950001,3300001,6950001,9000001,18000001,40000001},{0.05,0.1,0.2,0.23,0.33,0.4,0.45}))</f>
        <v/>
      </c>
    </row>
    <row r="2122">
      <c r="A2122" t="inlineStr">
        <is>
          <t>1万円刻み 一般8万円</t>
        </is>
      </c>
      <c r="B2122" s="18">
        <f>'4_1万円刻み'!$A$681</f>
        <v/>
      </c>
      <c r="C2122" s="19" t="n">
        <v>2026</v>
      </c>
      <c r="D2122" t="inlineStr">
        <is>
          <t>いいえ</t>
        </is>
      </c>
      <c r="E2122" s="18" t="n">
        <v>80000</v>
      </c>
      <c r="F2122" s="18" t="n">
        <v>0</v>
      </c>
      <c r="G2122" s="18" t="n">
        <v>0</v>
      </c>
      <c r="H2122" s="18" t="n">
        <v>0</v>
      </c>
      <c r="I2122" s="18" t="n">
        <v>0</v>
      </c>
      <c r="J2122" s="18">
        <f>ROUND(MIN(B2122/12,650000)*12*0.0915+MIN(B2122/12,1390000)*12*(0.0504+0)+B2122*0.005,0)</f>
        <v/>
      </c>
      <c r="K2122" s="18" t="n">
        <v>0</v>
      </c>
      <c r="L2122" s="18" t="n">
        <v>0</v>
      </c>
      <c r="M2122" s="18">
        <f>ROUND(IF(C2122&gt;=2026,IF(B2122&lt;741000,0,IF(B2122&lt;2191000,B2122-740000,IF(B2122&lt;2193000,1451000,IF(B2122&lt;2196000,1453000,IF(B2122&lt;2200000,1456000,IF(B2122&lt;3600000,ROUNDDOWN(B2122/4,-3)*2.8-80000,IF(B2122&lt;6600000,ROUNDDOWN(B2122/4,-3)*3.2-440000,IF(B2122&lt;8500000,ROUNDDOWN(B2122*0.9,0)-1100000,B2122-1950000)))))))),IF(B2122&lt;651000,0,IF(B2122&lt;1900000,B2122-650000,IF(B2122&lt;3600000,ROUNDDOWN(B2122/4,-3)*2.8-80000,IF(B2122&lt;6600000,ROUNDDOWN(B2122/4,-3)*3.2-440000,IF(B2122&lt;8500000,ROUNDDOWN(B2122*0.9,0)-1100000,B2122-1950000)))))),0)</f>
        <v/>
      </c>
      <c r="N2122" s="18">
        <f>IF(M2122&gt;23500000,NA(),IF(C2122&gt;=2026,IF(M2122&lt;=4890000,1040000,IF(M2122&lt;=6550000,670000,620000)),IF(M2122&lt;=1320000,950000,IF(M2122&lt;=3360000,880000,IF(M2122&lt;=4890000,680000,IF(M2122&lt;=6550000,630000,580000))))))</f>
        <v/>
      </c>
      <c r="O2122" s="18">
        <f>IF(F2122&lt;=0,IF(AND(D2122="はい",C2122&gt;=2026,C2122&lt;=2027),IF(E2122&lt;=0,0,IF(E2122&lt;=30000,E2122,IF(E2122&lt;=60000,ROUNDUP(E2122/2,0)+15000,IF(E2122&lt;=120000,ROUNDUP(E2122/4,0)+30000,60000)))),IF(E2122&lt;=0,0,IF(E2122&lt;=20000,E2122,IF(E2122&lt;=40000,ROUNDUP(E2122/2,0)+10000,IF(E2122&lt;=80000,ROUNDUP(E2122/4,0)+20000,40000))))),IF(E2122&lt;=0,IF(F2122&lt;=0,0,IF(F2122&lt;=25000,F2122,IF(F2122&lt;=50000,ROUNDUP(F2122/2,0)+12500,IF(F2122&lt;=100000,ROUNDUP(F2122/4,0)+25000,50000)))),MAX(IF(F2122&lt;=0,0,IF(F2122&lt;=25000,F2122,IF(F2122&lt;=50000,ROUNDUP(F2122/2,0)+12500,IF(F2122&lt;=100000,ROUNDUP(F2122/4,0)+25000,50000)))),MIN(IF(AND(D2122="はい",C2122&gt;=2026,C2122&lt;=2027),IF(E2122&lt;=0,0,IF(E2122&lt;=30000,E2122,IF(E2122&lt;=60000,ROUNDUP(E2122/2,0)+15000,IF(E2122&lt;=120000,ROUNDUP(E2122/4,0)+30000,60000)))),IF(E2122&lt;=0,0,IF(E2122&lt;=20000,E2122,IF(E2122&lt;=40000,ROUNDUP(E2122/2,0)+10000,IF(E2122&lt;=80000,ROUNDUP(E2122/4,0)+20000,40000)))))+IF(F2122&lt;=0,0,IF(F2122&lt;=25000,F2122,IF(F2122&lt;=50000,ROUNDUP(F2122/2,0)+12500,IF(F2122&lt;=100000,ROUNDUP(F2122/4,0)+25000,50000)))),IF(AND(D2122="はい",C2122&gt;=2026,C2122&lt;=2027),60000,40000)))))</f>
        <v/>
      </c>
      <c r="P2122" s="18">
        <f>IF(G2122&lt;=0,0,IF(G2122&lt;=20000,G2122,IF(G2122&lt;=40000,ROUNDUP(G2122/2,0)+10000,IF(G2122&lt;=80000,ROUNDUP(G2122/4,0)+20000,40000))))</f>
        <v/>
      </c>
      <c r="Q2122" s="18">
        <f>IF(I2122&lt;=0,IF(H2122&lt;=0,0,IF(H2122&lt;=20000,H2122,IF(H2122&lt;=40000,ROUNDUP(H2122/2,0)+10000,IF(H2122&lt;=80000,ROUNDUP(H2122/4,0)+20000,40000)))),IF(H2122&lt;=0,IF(I2122&lt;=0,0,IF(I2122&lt;=25000,I2122,IF(I2122&lt;=50000,ROUNDUP(I2122/2,0)+12500,IF(I2122&lt;=100000,ROUNDUP(I2122/4,0)+25000,50000)))),MAX(IF(I2122&lt;=0,0,IF(I2122&lt;=25000,I2122,IF(I2122&lt;=50000,ROUNDUP(I2122/2,0)+12500,IF(I2122&lt;=100000,ROUNDUP(I2122/4,0)+25000,50000)))),MIN(IF(H2122&lt;=0,0,IF(H2122&lt;=20000,H2122,IF(H2122&lt;=40000,ROUNDUP(H2122/2,0)+10000,IF(H2122&lt;=80000,ROUNDUP(H2122/4,0)+20000,40000))))+IF(I2122&lt;=0,0,IF(I2122&lt;=25000,I2122,IF(I2122&lt;=50000,ROUNDUP(I2122/2,0)+12500,IF(I2122&lt;=100000,ROUNDUP(I2122/4,0)+25000,50000)))),40000))))</f>
        <v/>
      </c>
      <c r="R2122" s="18">
        <f>MIN(120000,O2122+P2122+Q2122)</f>
        <v/>
      </c>
      <c r="S2122" s="18">
        <f>IF(F2122&lt;=0,IF(E2122&lt;=0,0,IF(E2122&lt;=12000,E2122,IF(E2122&lt;=32000,ROUNDUP(E2122/2,0)+6000,IF(E2122&lt;=56000,ROUNDUP(E2122/4,0)+14000,28000)))),IF(E2122&lt;=0,IF(F2122&lt;=0,0,IF(F2122&lt;=15000,F2122,IF(F2122&lt;=40000,ROUNDUP(F2122/2,0)+7500,IF(F2122&lt;=70000,ROUNDUP(F2122/4,0)+17500,35000)))),MAX(IF(F2122&lt;=0,0,IF(F2122&lt;=15000,F2122,IF(F2122&lt;=40000,ROUNDUP(F2122/2,0)+7500,IF(F2122&lt;=70000,ROUNDUP(F2122/4,0)+17500,35000)))),MIN(IF(E2122&lt;=0,0,IF(E2122&lt;=12000,E2122,IF(E2122&lt;=32000,ROUNDUP(E2122/2,0)+6000,IF(E2122&lt;=56000,ROUNDUP(E2122/4,0)+14000,28000))))+IF(F2122&lt;=0,0,IF(F2122&lt;=15000,F2122,IF(F2122&lt;=40000,ROUNDUP(F2122/2,0)+7500,IF(F2122&lt;=70000,ROUNDUP(F2122/4,0)+17500,35000)))),28000))))</f>
        <v/>
      </c>
      <c r="T2122" s="18">
        <f>IF(G2122&lt;=0,0,IF(G2122&lt;=12000,G2122,IF(G2122&lt;=32000,ROUNDUP(G2122/2,0)+6000,IF(G2122&lt;=56000,ROUNDUP(G2122/4,0)+14000,28000))))</f>
        <v/>
      </c>
      <c r="U2122" s="18">
        <f>IF(I2122&lt;=0,IF(H2122&lt;=0,0,IF(H2122&lt;=12000,H2122,IF(H2122&lt;=32000,ROUNDUP(H2122/2,0)+6000,IF(H2122&lt;=56000,ROUNDUP(H2122/4,0)+14000,28000)))),IF(H2122&lt;=0,IF(I2122&lt;=0,0,IF(I2122&lt;=15000,I2122,IF(I2122&lt;=40000,ROUNDUP(I2122/2,0)+7500,IF(I2122&lt;=70000,ROUNDUP(I2122/4,0)+17500,35000)))),MAX(IF(I2122&lt;=0,0,IF(I2122&lt;=15000,I2122,IF(I2122&lt;=40000,ROUNDUP(I2122/2,0)+7500,IF(I2122&lt;=70000,ROUNDUP(I2122/4,0)+17500,35000)))),MIN(IF(H2122&lt;=0,0,IF(H2122&lt;=12000,H2122,IF(H2122&lt;=32000,ROUNDUP(H2122/2,0)+6000,IF(H2122&lt;=56000,ROUNDUP(H2122/4,0)+14000,28000))))+IF(I2122&lt;=0,0,IF(I2122&lt;=15000,I2122,IF(I2122&lt;=40000,ROUNDUP(I2122/2,0)+7500,IF(I2122&lt;=70000,ROUNDUP(I2122/4,0)+17500,35000)))),28000))))</f>
        <v/>
      </c>
      <c r="V2122" s="18">
        <f>MIN(70000,S2122+T2122+U2122)</f>
        <v/>
      </c>
      <c r="W2122" s="18">
        <f>MAX(0,ROUNDDOWN(M2122-J2122-N2122-K2122-0,-3))</f>
        <v/>
      </c>
      <c r="X2122" s="18">
        <f>MAX(0,ROUNDDOWN(M2122-J2122-N2122-K2122-R2122,-3))</f>
        <v/>
      </c>
      <c r="Y2122" s="18">
        <f>IF(W2122&lt;=0,0,ROUNDDOWN((W2122*LOOKUP(W2122,{0,1950001,3300001,6950001,9000001,18000001,40000001},{0.05,0.1,0.2,0.23,0.33,0.4,0.45})-LOOKUP(W2122,{0,1950001,3300001,6950001,9000001,18000001,40000001},{0,97500,427500,636000,1536000,2796000,4796000}))*1.021,-2))</f>
        <v/>
      </c>
      <c r="Z2122" s="18">
        <f>IF(X2122&lt;=0,0,ROUNDDOWN((X2122*LOOKUP(X2122,{0,1950001,3300001,6950001,9000001,18000001,40000001},{0.05,0.1,0.2,0.23,0.33,0.4,0.45})-LOOKUP(X2122,{0,1950001,3300001,6950001,9000001,18000001,40000001},{0,97500,427500,636000,1536000,2796000,4796000}))*1.021,-2))</f>
        <v/>
      </c>
      <c r="AA2122" s="18">
        <f>MAX(0,ROUNDDOWN(M2122-J2122-430000-L2122-0,-3))</f>
        <v/>
      </c>
      <c r="AB2122" s="18">
        <f>MAX(0,ROUNDDOWN(M2122-J2122-430000-L2122-V2122,-3))</f>
        <v/>
      </c>
      <c r="AC2122" s="18">
        <f>IF(M2122&lt;=450000,0,MAX(0,ROUNDDOWN(AA2122*0.06-MIN(50000,AA2122)*0.03,-2))+MAX(0,ROUNDDOWN(AA2122*0.04-MIN(50000,AA2122)*0.02,-2)))</f>
        <v/>
      </c>
      <c r="AD2122" s="18">
        <f>IF(M2122&lt;=450000,0,MAX(0,ROUNDDOWN(AB2122*0.06-MIN(50000,AB2122)*0.03,-2))+MAX(0,ROUNDDOWN(AB2122*0.04-MIN(50000,AB2122)*0.02,-2)))</f>
        <v/>
      </c>
      <c r="AE2122" s="18">
        <f>Y2122-Z2122</f>
        <v/>
      </c>
      <c r="AF2122" s="18">
        <f>AC2122-AD2122</f>
        <v/>
      </c>
      <c r="AG2122" s="18">
        <f>AE2122+AF2122</f>
        <v/>
      </c>
      <c r="AH2122" s="20">
        <f>IF(W2122&lt;=0,0,LOOKUP(W2122,{0,1950001,3300001,6950001,9000001,18000001,40000001},{0.05,0.1,0.2,0.23,0.33,0.4,0.45}))</f>
        <v/>
      </c>
    </row>
    <row r="2123">
      <c r="A2123" t="inlineStr">
        <is>
          <t>1万円刻み 特例あり一般12万円</t>
        </is>
      </c>
      <c r="B2123" s="18">
        <f>'4_1万円刻み'!$A$681</f>
        <v/>
      </c>
      <c r="C2123" s="19" t="n">
        <v>2026</v>
      </c>
      <c r="D2123" t="inlineStr">
        <is>
          <t>はい</t>
        </is>
      </c>
      <c r="E2123" s="18" t="n">
        <v>120000</v>
      </c>
      <c r="F2123" s="18" t="n">
        <v>0</v>
      </c>
      <c r="G2123" s="18" t="n">
        <v>0</v>
      </c>
      <c r="H2123" s="18" t="n">
        <v>0</v>
      </c>
      <c r="I2123" s="18" t="n">
        <v>0</v>
      </c>
      <c r="J2123" s="18">
        <f>ROUND(MIN(B2123/12,650000)*12*0.0915+MIN(B2123/12,1390000)*12*(0.0504+0)+B2123*0.005,0)</f>
        <v/>
      </c>
      <c r="K2123" s="18" t="n">
        <v>0</v>
      </c>
      <c r="L2123" s="18" t="n">
        <v>0</v>
      </c>
      <c r="M2123" s="18">
        <f>ROUND(IF(C2123&gt;=2026,IF(B2123&lt;741000,0,IF(B2123&lt;2191000,B2123-740000,IF(B2123&lt;2193000,1451000,IF(B2123&lt;2196000,1453000,IF(B2123&lt;2200000,1456000,IF(B2123&lt;3600000,ROUNDDOWN(B2123/4,-3)*2.8-80000,IF(B2123&lt;6600000,ROUNDDOWN(B2123/4,-3)*3.2-440000,IF(B2123&lt;8500000,ROUNDDOWN(B2123*0.9,0)-1100000,B2123-1950000)))))))),IF(B2123&lt;651000,0,IF(B2123&lt;1900000,B2123-650000,IF(B2123&lt;3600000,ROUNDDOWN(B2123/4,-3)*2.8-80000,IF(B2123&lt;6600000,ROUNDDOWN(B2123/4,-3)*3.2-440000,IF(B2123&lt;8500000,ROUNDDOWN(B2123*0.9,0)-1100000,B2123-1950000)))))),0)</f>
        <v/>
      </c>
      <c r="N2123" s="18">
        <f>IF(M2123&gt;23500000,NA(),IF(C2123&gt;=2026,IF(M2123&lt;=4890000,1040000,IF(M2123&lt;=6550000,670000,620000)),IF(M2123&lt;=1320000,950000,IF(M2123&lt;=3360000,880000,IF(M2123&lt;=4890000,680000,IF(M2123&lt;=6550000,630000,580000))))))</f>
        <v/>
      </c>
      <c r="O2123" s="18">
        <f>IF(F2123&lt;=0,IF(AND(D2123="はい",C2123&gt;=2026,C2123&lt;=2027),IF(E2123&lt;=0,0,IF(E2123&lt;=30000,E2123,IF(E2123&lt;=60000,ROUNDUP(E2123/2,0)+15000,IF(E2123&lt;=120000,ROUNDUP(E2123/4,0)+30000,60000)))),IF(E2123&lt;=0,0,IF(E2123&lt;=20000,E2123,IF(E2123&lt;=40000,ROUNDUP(E2123/2,0)+10000,IF(E2123&lt;=80000,ROUNDUP(E2123/4,0)+20000,40000))))),IF(E2123&lt;=0,IF(F2123&lt;=0,0,IF(F2123&lt;=25000,F2123,IF(F2123&lt;=50000,ROUNDUP(F2123/2,0)+12500,IF(F2123&lt;=100000,ROUNDUP(F2123/4,0)+25000,50000)))),MAX(IF(F2123&lt;=0,0,IF(F2123&lt;=25000,F2123,IF(F2123&lt;=50000,ROUNDUP(F2123/2,0)+12500,IF(F2123&lt;=100000,ROUNDUP(F2123/4,0)+25000,50000)))),MIN(IF(AND(D2123="はい",C2123&gt;=2026,C2123&lt;=2027),IF(E2123&lt;=0,0,IF(E2123&lt;=30000,E2123,IF(E2123&lt;=60000,ROUNDUP(E2123/2,0)+15000,IF(E2123&lt;=120000,ROUNDUP(E2123/4,0)+30000,60000)))),IF(E2123&lt;=0,0,IF(E2123&lt;=20000,E2123,IF(E2123&lt;=40000,ROUNDUP(E2123/2,0)+10000,IF(E2123&lt;=80000,ROUNDUP(E2123/4,0)+20000,40000)))))+IF(F2123&lt;=0,0,IF(F2123&lt;=25000,F2123,IF(F2123&lt;=50000,ROUNDUP(F2123/2,0)+12500,IF(F2123&lt;=100000,ROUNDUP(F2123/4,0)+25000,50000)))),IF(AND(D2123="はい",C2123&gt;=2026,C2123&lt;=2027),60000,40000)))))</f>
        <v/>
      </c>
      <c r="P2123" s="18">
        <f>IF(G2123&lt;=0,0,IF(G2123&lt;=20000,G2123,IF(G2123&lt;=40000,ROUNDUP(G2123/2,0)+10000,IF(G2123&lt;=80000,ROUNDUP(G2123/4,0)+20000,40000))))</f>
        <v/>
      </c>
      <c r="Q2123" s="18">
        <f>IF(I2123&lt;=0,IF(H2123&lt;=0,0,IF(H2123&lt;=20000,H2123,IF(H2123&lt;=40000,ROUNDUP(H2123/2,0)+10000,IF(H2123&lt;=80000,ROUNDUP(H2123/4,0)+20000,40000)))),IF(H2123&lt;=0,IF(I2123&lt;=0,0,IF(I2123&lt;=25000,I2123,IF(I2123&lt;=50000,ROUNDUP(I2123/2,0)+12500,IF(I2123&lt;=100000,ROUNDUP(I2123/4,0)+25000,50000)))),MAX(IF(I2123&lt;=0,0,IF(I2123&lt;=25000,I2123,IF(I2123&lt;=50000,ROUNDUP(I2123/2,0)+12500,IF(I2123&lt;=100000,ROUNDUP(I2123/4,0)+25000,50000)))),MIN(IF(H2123&lt;=0,0,IF(H2123&lt;=20000,H2123,IF(H2123&lt;=40000,ROUNDUP(H2123/2,0)+10000,IF(H2123&lt;=80000,ROUNDUP(H2123/4,0)+20000,40000))))+IF(I2123&lt;=0,0,IF(I2123&lt;=25000,I2123,IF(I2123&lt;=50000,ROUNDUP(I2123/2,0)+12500,IF(I2123&lt;=100000,ROUNDUP(I2123/4,0)+25000,50000)))),40000))))</f>
        <v/>
      </c>
      <c r="R2123" s="18">
        <f>MIN(120000,O2123+P2123+Q2123)</f>
        <v/>
      </c>
      <c r="S2123" s="18">
        <f>IF(F2123&lt;=0,IF(E2123&lt;=0,0,IF(E2123&lt;=12000,E2123,IF(E2123&lt;=32000,ROUNDUP(E2123/2,0)+6000,IF(E2123&lt;=56000,ROUNDUP(E2123/4,0)+14000,28000)))),IF(E2123&lt;=0,IF(F2123&lt;=0,0,IF(F2123&lt;=15000,F2123,IF(F2123&lt;=40000,ROUNDUP(F2123/2,0)+7500,IF(F2123&lt;=70000,ROUNDUP(F2123/4,0)+17500,35000)))),MAX(IF(F2123&lt;=0,0,IF(F2123&lt;=15000,F2123,IF(F2123&lt;=40000,ROUNDUP(F2123/2,0)+7500,IF(F2123&lt;=70000,ROUNDUP(F2123/4,0)+17500,35000)))),MIN(IF(E2123&lt;=0,0,IF(E2123&lt;=12000,E2123,IF(E2123&lt;=32000,ROUNDUP(E2123/2,0)+6000,IF(E2123&lt;=56000,ROUNDUP(E2123/4,0)+14000,28000))))+IF(F2123&lt;=0,0,IF(F2123&lt;=15000,F2123,IF(F2123&lt;=40000,ROUNDUP(F2123/2,0)+7500,IF(F2123&lt;=70000,ROUNDUP(F2123/4,0)+17500,35000)))),28000))))</f>
        <v/>
      </c>
      <c r="T2123" s="18">
        <f>IF(G2123&lt;=0,0,IF(G2123&lt;=12000,G2123,IF(G2123&lt;=32000,ROUNDUP(G2123/2,0)+6000,IF(G2123&lt;=56000,ROUNDUP(G2123/4,0)+14000,28000))))</f>
        <v/>
      </c>
      <c r="U2123" s="18">
        <f>IF(I2123&lt;=0,IF(H2123&lt;=0,0,IF(H2123&lt;=12000,H2123,IF(H2123&lt;=32000,ROUNDUP(H2123/2,0)+6000,IF(H2123&lt;=56000,ROUNDUP(H2123/4,0)+14000,28000)))),IF(H2123&lt;=0,IF(I2123&lt;=0,0,IF(I2123&lt;=15000,I2123,IF(I2123&lt;=40000,ROUNDUP(I2123/2,0)+7500,IF(I2123&lt;=70000,ROUNDUP(I2123/4,0)+17500,35000)))),MAX(IF(I2123&lt;=0,0,IF(I2123&lt;=15000,I2123,IF(I2123&lt;=40000,ROUNDUP(I2123/2,0)+7500,IF(I2123&lt;=70000,ROUNDUP(I2123/4,0)+17500,35000)))),MIN(IF(H2123&lt;=0,0,IF(H2123&lt;=12000,H2123,IF(H2123&lt;=32000,ROUNDUP(H2123/2,0)+6000,IF(H2123&lt;=56000,ROUNDUP(H2123/4,0)+14000,28000))))+IF(I2123&lt;=0,0,IF(I2123&lt;=15000,I2123,IF(I2123&lt;=40000,ROUNDUP(I2123/2,0)+7500,IF(I2123&lt;=70000,ROUNDUP(I2123/4,0)+17500,35000)))),28000))))</f>
        <v/>
      </c>
      <c r="V2123" s="18">
        <f>MIN(70000,S2123+T2123+U2123)</f>
        <v/>
      </c>
      <c r="W2123" s="18">
        <f>MAX(0,ROUNDDOWN(M2123-J2123-N2123-K2123-0,-3))</f>
        <v/>
      </c>
      <c r="X2123" s="18">
        <f>MAX(0,ROUNDDOWN(M2123-J2123-N2123-K2123-R2123,-3))</f>
        <v/>
      </c>
      <c r="Y2123" s="18">
        <f>IF(W2123&lt;=0,0,ROUNDDOWN((W2123*LOOKUP(W2123,{0,1950001,3300001,6950001,9000001,18000001,40000001},{0.05,0.1,0.2,0.23,0.33,0.4,0.45})-LOOKUP(W2123,{0,1950001,3300001,6950001,9000001,18000001,40000001},{0,97500,427500,636000,1536000,2796000,4796000}))*1.021,-2))</f>
        <v/>
      </c>
      <c r="Z2123" s="18">
        <f>IF(X2123&lt;=0,0,ROUNDDOWN((X2123*LOOKUP(X2123,{0,1950001,3300001,6950001,9000001,18000001,40000001},{0.05,0.1,0.2,0.23,0.33,0.4,0.45})-LOOKUP(X2123,{0,1950001,3300001,6950001,9000001,18000001,40000001},{0,97500,427500,636000,1536000,2796000,4796000}))*1.021,-2))</f>
        <v/>
      </c>
      <c r="AA2123" s="18">
        <f>MAX(0,ROUNDDOWN(M2123-J2123-430000-L2123-0,-3))</f>
        <v/>
      </c>
      <c r="AB2123" s="18">
        <f>MAX(0,ROUNDDOWN(M2123-J2123-430000-L2123-V2123,-3))</f>
        <v/>
      </c>
      <c r="AC2123" s="18">
        <f>IF(M2123&lt;=450000,0,MAX(0,ROUNDDOWN(AA2123*0.06-MIN(50000,AA2123)*0.03,-2))+MAX(0,ROUNDDOWN(AA2123*0.04-MIN(50000,AA2123)*0.02,-2)))</f>
        <v/>
      </c>
      <c r="AD2123" s="18">
        <f>IF(M2123&lt;=450000,0,MAX(0,ROUNDDOWN(AB2123*0.06-MIN(50000,AB2123)*0.03,-2))+MAX(0,ROUNDDOWN(AB2123*0.04-MIN(50000,AB2123)*0.02,-2)))</f>
        <v/>
      </c>
      <c r="AE2123" s="18">
        <f>Y2123-Z2123</f>
        <v/>
      </c>
      <c r="AF2123" s="18">
        <f>AC2123-AD2123</f>
        <v/>
      </c>
      <c r="AG2123" s="18">
        <f>AE2123+AF2123</f>
        <v/>
      </c>
      <c r="AH2123" s="20">
        <f>IF(W2123&lt;=0,0,LOOKUP(W2123,{0,1950001,3300001,6950001,9000001,18000001,40000001},{0.05,0.1,0.2,0.23,0.33,0.4,0.45}))</f>
        <v/>
      </c>
    </row>
    <row r="2124">
      <c r="A2124" t="inlineStr">
        <is>
          <t>1万円刻み 3区分8万円ずつ</t>
        </is>
      </c>
      <c r="B2124" s="18">
        <f>'4_1万円刻み'!$A$682</f>
        <v/>
      </c>
      <c r="C2124" s="19" t="n">
        <v>2026</v>
      </c>
      <c r="D2124" t="inlineStr">
        <is>
          <t>いいえ</t>
        </is>
      </c>
      <c r="E2124" s="18" t="n">
        <v>80000</v>
      </c>
      <c r="F2124" s="18" t="n">
        <v>0</v>
      </c>
      <c r="G2124" s="18" t="n">
        <v>80000</v>
      </c>
      <c r="H2124" s="18" t="n">
        <v>80000</v>
      </c>
      <c r="I2124" s="18" t="n">
        <v>0</v>
      </c>
      <c r="J2124" s="18">
        <f>ROUND(MIN(B2124/12,650000)*12*0.0915+MIN(B2124/12,1390000)*12*(0.0504+0)+B2124*0.005,0)</f>
        <v/>
      </c>
      <c r="K2124" s="18" t="n">
        <v>0</v>
      </c>
      <c r="L2124" s="18" t="n">
        <v>0</v>
      </c>
      <c r="M2124" s="18">
        <f>ROUND(IF(C2124&gt;=2026,IF(B2124&lt;741000,0,IF(B2124&lt;2191000,B2124-740000,IF(B2124&lt;2193000,1451000,IF(B2124&lt;2196000,1453000,IF(B2124&lt;2200000,1456000,IF(B2124&lt;3600000,ROUNDDOWN(B2124/4,-3)*2.8-80000,IF(B2124&lt;6600000,ROUNDDOWN(B2124/4,-3)*3.2-440000,IF(B2124&lt;8500000,ROUNDDOWN(B2124*0.9,0)-1100000,B2124-1950000)))))))),IF(B2124&lt;651000,0,IF(B2124&lt;1900000,B2124-650000,IF(B2124&lt;3600000,ROUNDDOWN(B2124/4,-3)*2.8-80000,IF(B2124&lt;6600000,ROUNDDOWN(B2124/4,-3)*3.2-440000,IF(B2124&lt;8500000,ROUNDDOWN(B2124*0.9,0)-1100000,B2124-1950000)))))),0)</f>
        <v/>
      </c>
      <c r="N2124" s="18">
        <f>IF(M2124&gt;23500000,NA(),IF(C2124&gt;=2026,IF(M2124&lt;=4890000,1040000,IF(M2124&lt;=6550000,670000,620000)),IF(M2124&lt;=1320000,950000,IF(M2124&lt;=3360000,880000,IF(M2124&lt;=4890000,680000,IF(M2124&lt;=6550000,630000,580000))))))</f>
        <v/>
      </c>
      <c r="O2124" s="18">
        <f>IF(F2124&lt;=0,IF(AND(D2124="はい",C2124&gt;=2026,C2124&lt;=2027),IF(E2124&lt;=0,0,IF(E2124&lt;=30000,E2124,IF(E2124&lt;=60000,ROUNDUP(E2124/2,0)+15000,IF(E2124&lt;=120000,ROUNDUP(E2124/4,0)+30000,60000)))),IF(E2124&lt;=0,0,IF(E2124&lt;=20000,E2124,IF(E2124&lt;=40000,ROUNDUP(E2124/2,0)+10000,IF(E2124&lt;=80000,ROUNDUP(E2124/4,0)+20000,40000))))),IF(E2124&lt;=0,IF(F2124&lt;=0,0,IF(F2124&lt;=25000,F2124,IF(F2124&lt;=50000,ROUNDUP(F2124/2,0)+12500,IF(F2124&lt;=100000,ROUNDUP(F2124/4,0)+25000,50000)))),MAX(IF(F2124&lt;=0,0,IF(F2124&lt;=25000,F2124,IF(F2124&lt;=50000,ROUNDUP(F2124/2,0)+12500,IF(F2124&lt;=100000,ROUNDUP(F2124/4,0)+25000,50000)))),MIN(IF(AND(D2124="はい",C2124&gt;=2026,C2124&lt;=2027),IF(E2124&lt;=0,0,IF(E2124&lt;=30000,E2124,IF(E2124&lt;=60000,ROUNDUP(E2124/2,0)+15000,IF(E2124&lt;=120000,ROUNDUP(E2124/4,0)+30000,60000)))),IF(E2124&lt;=0,0,IF(E2124&lt;=20000,E2124,IF(E2124&lt;=40000,ROUNDUP(E2124/2,0)+10000,IF(E2124&lt;=80000,ROUNDUP(E2124/4,0)+20000,40000)))))+IF(F2124&lt;=0,0,IF(F2124&lt;=25000,F2124,IF(F2124&lt;=50000,ROUNDUP(F2124/2,0)+12500,IF(F2124&lt;=100000,ROUNDUP(F2124/4,0)+25000,50000)))),IF(AND(D2124="はい",C2124&gt;=2026,C2124&lt;=2027),60000,40000)))))</f>
        <v/>
      </c>
      <c r="P2124" s="18">
        <f>IF(G2124&lt;=0,0,IF(G2124&lt;=20000,G2124,IF(G2124&lt;=40000,ROUNDUP(G2124/2,0)+10000,IF(G2124&lt;=80000,ROUNDUP(G2124/4,0)+20000,40000))))</f>
        <v/>
      </c>
      <c r="Q2124" s="18">
        <f>IF(I2124&lt;=0,IF(H2124&lt;=0,0,IF(H2124&lt;=20000,H2124,IF(H2124&lt;=40000,ROUNDUP(H2124/2,0)+10000,IF(H2124&lt;=80000,ROUNDUP(H2124/4,0)+20000,40000)))),IF(H2124&lt;=0,IF(I2124&lt;=0,0,IF(I2124&lt;=25000,I2124,IF(I2124&lt;=50000,ROUNDUP(I2124/2,0)+12500,IF(I2124&lt;=100000,ROUNDUP(I2124/4,0)+25000,50000)))),MAX(IF(I2124&lt;=0,0,IF(I2124&lt;=25000,I2124,IF(I2124&lt;=50000,ROUNDUP(I2124/2,0)+12500,IF(I2124&lt;=100000,ROUNDUP(I2124/4,0)+25000,50000)))),MIN(IF(H2124&lt;=0,0,IF(H2124&lt;=20000,H2124,IF(H2124&lt;=40000,ROUNDUP(H2124/2,0)+10000,IF(H2124&lt;=80000,ROUNDUP(H2124/4,0)+20000,40000))))+IF(I2124&lt;=0,0,IF(I2124&lt;=25000,I2124,IF(I2124&lt;=50000,ROUNDUP(I2124/2,0)+12500,IF(I2124&lt;=100000,ROUNDUP(I2124/4,0)+25000,50000)))),40000))))</f>
        <v/>
      </c>
      <c r="R2124" s="18">
        <f>MIN(120000,O2124+P2124+Q2124)</f>
        <v/>
      </c>
      <c r="S2124" s="18">
        <f>IF(F2124&lt;=0,IF(E2124&lt;=0,0,IF(E2124&lt;=12000,E2124,IF(E2124&lt;=32000,ROUNDUP(E2124/2,0)+6000,IF(E2124&lt;=56000,ROUNDUP(E2124/4,0)+14000,28000)))),IF(E2124&lt;=0,IF(F2124&lt;=0,0,IF(F2124&lt;=15000,F2124,IF(F2124&lt;=40000,ROUNDUP(F2124/2,0)+7500,IF(F2124&lt;=70000,ROUNDUP(F2124/4,0)+17500,35000)))),MAX(IF(F2124&lt;=0,0,IF(F2124&lt;=15000,F2124,IF(F2124&lt;=40000,ROUNDUP(F2124/2,0)+7500,IF(F2124&lt;=70000,ROUNDUP(F2124/4,0)+17500,35000)))),MIN(IF(E2124&lt;=0,0,IF(E2124&lt;=12000,E2124,IF(E2124&lt;=32000,ROUNDUP(E2124/2,0)+6000,IF(E2124&lt;=56000,ROUNDUP(E2124/4,0)+14000,28000))))+IF(F2124&lt;=0,0,IF(F2124&lt;=15000,F2124,IF(F2124&lt;=40000,ROUNDUP(F2124/2,0)+7500,IF(F2124&lt;=70000,ROUNDUP(F2124/4,0)+17500,35000)))),28000))))</f>
        <v/>
      </c>
      <c r="T2124" s="18">
        <f>IF(G2124&lt;=0,0,IF(G2124&lt;=12000,G2124,IF(G2124&lt;=32000,ROUNDUP(G2124/2,0)+6000,IF(G2124&lt;=56000,ROUNDUP(G2124/4,0)+14000,28000))))</f>
        <v/>
      </c>
      <c r="U2124" s="18">
        <f>IF(I2124&lt;=0,IF(H2124&lt;=0,0,IF(H2124&lt;=12000,H2124,IF(H2124&lt;=32000,ROUNDUP(H2124/2,0)+6000,IF(H2124&lt;=56000,ROUNDUP(H2124/4,0)+14000,28000)))),IF(H2124&lt;=0,IF(I2124&lt;=0,0,IF(I2124&lt;=15000,I2124,IF(I2124&lt;=40000,ROUNDUP(I2124/2,0)+7500,IF(I2124&lt;=70000,ROUNDUP(I2124/4,0)+17500,35000)))),MAX(IF(I2124&lt;=0,0,IF(I2124&lt;=15000,I2124,IF(I2124&lt;=40000,ROUNDUP(I2124/2,0)+7500,IF(I2124&lt;=70000,ROUNDUP(I2124/4,0)+17500,35000)))),MIN(IF(H2124&lt;=0,0,IF(H2124&lt;=12000,H2124,IF(H2124&lt;=32000,ROUNDUP(H2124/2,0)+6000,IF(H2124&lt;=56000,ROUNDUP(H2124/4,0)+14000,28000))))+IF(I2124&lt;=0,0,IF(I2124&lt;=15000,I2124,IF(I2124&lt;=40000,ROUNDUP(I2124/2,0)+7500,IF(I2124&lt;=70000,ROUNDUP(I2124/4,0)+17500,35000)))),28000))))</f>
        <v/>
      </c>
      <c r="V2124" s="18">
        <f>MIN(70000,S2124+T2124+U2124)</f>
        <v/>
      </c>
      <c r="W2124" s="18">
        <f>MAX(0,ROUNDDOWN(M2124-J2124-N2124-K2124-0,-3))</f>
        <v/>
      </c>
      <c r="X2124" s="18">
        <f>MAX(0,ROUNDDOWN(M2124-J2124-N2124-K2124-R2124,-3))</f>
        <v/>
      </c>
      <c r="Y2124" s="18">
        <f>IF(W2124&lt;=0,0,ROUNDDOWN((W2124*LOOKUP(W2124,{0,1950001,3300001,6950001,9000001,18000001,40000001},{0.05,0.1,0.2,0.23,0.33,0.4,0.45})-LOOKUP(W2124,{0,1950001,3300001,6950001,9000001,18000001,40000001},{0,97500,427500,636000,1536000,2796000,4796000}))*1.021,-2))</f>
        <v/>
      </c>
      <c r="Z2124" s="18">
        <f>IF(X2124&lt;=0,0,ROUNDDOWN((X2124*LOOKUP(X2124,{0,1950001,3300001,6950001,9000001,18000001,40000001},{0.05,0.1,0.2,0.23,0.33,0.4,0.45})-LOOKUP(X2124,{0,1950001,3300001,6950001,9000001,18000001,40000001},{0,97500,427500,636000,1536000,2796000,4796000}))*1.021,-2))</f>
        <v/>
      </c>
      <c r="AA2124" s="18">
        <f>MAX(0,ROUNDDOWN(M2124-J2124-430000-L2124-0,-3))</f>
        <v/>
      </c>
      <c r="AB2124" s="18">
        <f>MAX(0,ROUNDDOWN(M2124-J2124-430000-L2124-V2124,-3))</f>
        <v/>
      </c>
      <c r="AC2124" s="18">
        <f>IF(M2124&lt;=450000,0,MAX(0,ROUNDDOWN(AA2124*0.06-MIN(50000,AA2124)*0.03,-2))+MAX(0,ROUNDDOWN(AA2124*0.04-MIN(50000,AA2124)*0.02,-2)))</f>
        <v/>
      </c>
      <c r="AD2124" s="18">
        <f>IF(M2124&lt;=450000,0,MAX(0,ROUNDDOWN(AB2124*0.06-MIN(50000,AB2124)*0.03,-2))+MAX(0,ROUNDDOWN(AB2124*0.04-MIN(50000,AB2124)*0.02,-2)))</f>
        <v/>
      </c>
      <c r="AE2124" s="18">
        <f>Y2124-Z2124</f>
        <v/>
      </c>
      <c r="AF2124" s="18">
        <f>AC2124-AD2124</f>
        <v/>
      </c>
      <c r="AG2124" s="18">
        <f>AE2124+AF2124</f>
        <v/>
      </c>
      <c r="AH2124" s="20">
        <f>IF(W2124&lt;=0,0,LOOKUP(W2124,{0,1950001,3300001,6950001,9000001,18000001,40000001},{0.05,0.1,0.2,0.23,0.33,0.4,0.45}))</f>
        <v/>
      </c>
    </row>
    <row r="2125">
      <c r="A2125" t="inlineStr">
        <is>
          <t>1万円刻み 一般8万円</t>
        </is>
      </c>
      <c r="B2125" s="18">
        <f>'4_1万円刻み'!$A$682</f>
        <v/>
      </c>
      <c r="C2125" s="19" t="n">
        <v>2026</v>
      </c>
      <c r="D2125" t="inlineStr">
        <is>
          <t>いいえ</t>
        </is>
      </c>
      <c r="E2125" s="18" t="n">
        <v>80000</v>
      </c>
      <c r="F2125" s="18" t="n">
        <v>0</v>
      </c>
      <c r="G2125" s="18" t="n">
        <v>0</v>
      </c>
      <c r="H2125" s="18" t="n">
        <v>0</v>
      </c>
      <c r="I2125" s="18" t="n">
        <v>0</v>
      </c>
      <c r="J2125" s="18">
        <f>ROUND(MIN(B2125/12,650000)*12*0.0915+MIN(B2125/12,1390000)*12*(0.0504+0)+B2125*0.005,0)</f>
        <v/>
      </c>
      <c r="K2125" s="18" t="n">
        <v>0</v>
      </c>
      <c r="L2125" s="18" t="n">
        <v>0</v>
      </c>
      <c r="M2125" s="18">
        <f>ROUND(IF(C2125&gt;=2026,IF(B2125&lt;741000,0,IF(B2125&lt;2191000,B2125-740000,IF(B2125&lt;2193000,1451000,IF(B2125&lt;2196000,1453000,IF(B2125&lt;2200000,1456000,IF(B2125&lt;3600000,ROUNDDOWN(B2125/4,-3)*2.8-80000,IF(B2125&lt;6600000,ROUNDDOWN(B2125/4,-3)*3.2-440000,IF(B2125&lt;8500000,ROUNDDOWN(B2125*0.9,0)-1100000,B2125-1950000)))))))),IF(B2125&lt;651000,0,IF(B2125&lt;1900000,B2125-650000,IF(B2125&lt;3600000,ROUNDDOWN(B2125/4,-3)*2.8-80000,IF(B2125&lt;6600000,ROUNDDOWN(B2125/4,-3)*3.2-440000,IF(B2125&lt;8500000,ROUNDDOWN(B2125*0.9,0)-1100000,B2125-1950000)))))),0)</f>
        <v/>
      </c>
      <c r="N2125" s="18">
        <f>IF(M2125&gt;23500000,NA(),IF(C2125&gt;=2026,IF(M2125&lt;=4890000,1040000,IF(M2125&lt;=6550000,670000,620000)),IF(M2125&lt;=1320000,950000,IF(M2125&lt;=3360000,880000,IF(M2125&lt;=4890000,680000,IF(M2125&lt;=6550000,630000,580000))))))</f>
        <v/>
      </c>
      <c r="O2125" s="18">
        <f>IF(F2125&lt;=0,IF(AND(D2125="はい",C2125&gt;=2026,C2125&lt;=2027),IF(E2125&lt;=0,0,IF(E2125&lt;=30000,E2125,IF(E2125&lt;=60000,ROUNDUP(E2125/2,0)+15000,IF(E2125&lt;=120000,ROUNDUP(E2125/4,0)+30000,60000)))),IF(E2125&lt;=0,0,IF(E2125&lt;=20000,E2125,IF(E2125&lt;=40000,ROUNDUP(E2125/2,0)+10000,IF(E2125&lt;=80000,ROUNDUP(E2125/4,0)+20000,40000))))),IF(E2125&lt;=0,IF(F2125&lt;=0,0,IF(F2125&lt;=25000,F2125,IF(F2125&lt;=50000,ROUNDUP(F2125/2,0)+12500,IF(F2125&lt;=100000,ROUNDUP(F2125/4,0)+25000,50000)))),MAX(IF(F2125&lt;=0,0,IF(F2125&lt;=25000,F2125,IF(F2125&lt;=50000,ROUNDUP(F2125/2,0)+12500,IF(F2125&lt;=100000,ROUNDUP(F2125/4,0)+25000,50000)))),MIN(IF(AND(D2125="はい",C2125&gt;=2026,C2125&lt;=2027),IF(E2125&lt;=0,0,IF(E2125&lt;=30000,E2125,IF(E2125&lt;=60000,ROUNDUP(E2125/2,0)+15000,IF(E2125&lt;=120000,ROUNDUP(E2125/4,0)+30000,60000)))),IF(E2125&lt;=0,0,IF(E2125&lt;=20000,E2125,IF(E2125&lt;=40000,ROUNDUP(E2125/2,0)+10000,IF(E2125&lt;=80000,ROUNDUP(E2125/4,0)+20000,40000)))))+IF(F2125&lt;=0,0,IF(F2125&lt;=25000,F2125,IF(F2125&lt;=50000,ROUNDUP(F2125/2,0)+12500,IF(F2125&lt;=100000,ROUNDUP(F2125/4,0)+25000,50000)))),IF(AND(D2125="はい",C2125&gt;=2026,C2125&lt;=2027),60000,40000)))))</f>
        <v/>
      </c>
      <c r="P2125" s="18">
        <f>IF(G2125&lt;=0,0,IF(G2125&lt;=20000,G2125,IF(G2125&lt;=40000,ROUNDUP(G2125/2,0)+10000,IF(G2125&lt;=80000,ROUNDUP(G2125/4,0)+20000,40000))))</f>
        <v/>
      </c>
      <c r="Q2125" s="18">
        <f>IF(I2125&lt;=0,IF(H2125&lt;=0,0,IF(H2125&lt;=20000,H2125,IF(H2125&lt;=40000,ROUNDUP(H2125/2,0)+10000,IF(H2125&lt;=80000,ROUNDUP(H2125/4,0)+20000,40000)))),IF(H2125&lt;=0,IF(I2125&lt;=0,0,IF(I2125&lt;=25000,I2125,IF(I2125&lt;=50000,ROUNDUP(I2125/2,0)+12500,IF(I2125&lt;=100000,ROUNDUP(I2125/4,0)+25000,50000)))),MAX(IF(I2125&lt;=0,0,IF(I2125&lt;=25000,I2125,IF(I2125&lt;=50000,ROUNDUP(I2125/2,0)+12500,IF(I2125&lt;=100000,ROUNDUP(I2125/4,0)+25000,50000)))),MIN(IF(H2125&lt;=0,0,IF(H2125&lt;=20000,H2125,IF(H2125&lt;=40000,ROUNDUP(H2125/2,0)+10000,IF(H2125&lt;=80000,ROUNDUP(H2125/4,0)+20000,40000))))+IF(I2125&lt;=0,0,IF(I2125&lt;=25000,I2125,IF(I2125&lt;=50000,ROUNDUP(I2125/2,0)+12500,IF(I2125&lt;=100000,ROUNDUP(I2125/4,0)+25000,50000)))),40000))))</f>
        <v/>
      </c>
      <c r="R2125" s="18">
        <f>MIN(120000,O2125+P2125+Q2125)</f>
        <v/>
      </c>
      <c r="S2125" s="18">
        <f>IF(F2125&lt;=0,IF(E2125&lt;=0,0,IF(E2125&lt;=12000,E2125,IF(E2125&lt;=32000,ROUNDUP(E2125/2,0)+6000,IF(E2125&lt;=56000,ROUNDUP(E2125/4,0)+14000,28000)))),IF(E2125&lt;=0,IF(F2125&lt;=0,0,IF(F2125&lt;=15000,F2125,IF(F2125&lt;=40000,ROUNDUP(F2125/2,0)+7500,IF(F2125&lt;=70000,ROUNDUP(F2125/4,0)+17500,35000)))),MAX(IF(F2125&lt;=0,0,IF(F2125&lt;=15000,F2125,IF(F2125&lt;=40000,ROUNDUP(F2125/2,0)+7500,IF(F2125&lt;=70000,ROUNDUP(F2125/4,0)+17500,35000)))),MIN(IF(E2125&lt;=0,0,IF(E2125&lt;=12000,E2125,IF(E2125&lt;=32000,ROUNDUP(E2125/2,0)+6000,IF(E2125&lt;=56000,ROUNDUP(E2125/4,0)+14000,28000))))+IF(F2125&lt;=0,0,IF(F2125&lt;=15000,F2125,IF(F2125&lt;=40000,ROUNDUP(F2125/2,0)+7500,IF(F2125&lt;=70000,ROUNDUP(F2125/4,0)+17500,35000)))),28000))))</f>
        <v/>
      </c>
      <c r="T2125" s="18">
        <f>IF(G2125&lt;=0,0,IF(G2125&lt;=12000,G2125,IF(G2125&lt;=32000,ROUNDUP(G2125/2,0)+6000,IF(G2125&lt;=56000,ROUNDUP(G2125/4,0)+14000,28000))))</f>
        <v/>
      </c>
      <c r="U2125" s="18">
        <f>IF(I2125&lt;=0,IF(H2125&lt;=0,0,IF(H2125&lt;=12000,H2125,IF(H2125&lt;=32000,ROUNDUP(H2125/2,0)+6000,IF(H2125&lt;=56000,ROUNDUP(H2125/4,0)+14000,28000)))),IF(H2125&lt;=0,IF(I2125&lt;=0,0,IF(I2125&lt;=15000,I2125,IF(I2125&lt;=40000,ROUNDUP(I2125/2,0)+7500,IF(I2125&lt;=70000,ROUNDUP(I2125/4,0)+17500,35000)))),MAX(IF(I2125&lt;=0,0,IF(I2125&lt;=15000,I2125,IF(I2125&lt;=40000,ROUNDUP(I2125/2,0)+7500,IF(I2125&lt;=70000,ROUNDUP(I2125/4,0)+17500,35000)))),MIN(IF(H2125&lt;=0,0,IF(H2125&lt;=12000,H2125,IF(H2125&lt;=32000,ROUNDUP(H2125/2,0)+6000,IF(H2125&lt;=56000,ROUNDUP(H2125/4,0)+14000,28000))))+IF(I2125&lt;=0,0,IF(I2125&lt;=15000,I2125,IF(I2125&lt;=40000,ROUNDUP(I2125/2,0)+7500,IF(I2125&lt;=70000,ROUNDUP(I2125/4,0)+17500,35000)))),28000))))</f>
        <v/>
      </c>
      <c r="V2125" s="18">
        <f>MIN(70000,S2125+T2125+U2125)</f>
        <v/>
      </c>
      <c r="W2125" s="18">
        <f>MAX(0,ROUNDDOWN(M2125-J2125-N2125-K2125-0,-3))</f>
        <v/>
      </c>
      <c r="X2125" s="18">
        <f>MAX(0,ROUNDDOWN(M2125-J2125-N2125-K2125-R2125,-3))</f>
        <v/>
      </c>
      <c r="Y2125" s="18">
        <f>IF(W2125&lt;=0,0,ROUNDDOWN((W2125*LOOKUP(W2125,{0,1950001,3300001,6950001,9000001,18000001,40000001},{0.05,0.1,0.2,0.23,0.33,0.4,0.45})-LOOKUP(W2125,{0,1950001,3300001,6950001,9000001,18000001,40000001},{0,97500,427500,636000,1536000,2796000,4796000}))*1.021,-2))</f>
        <v/>
      </c>
      <c r="Z2125" s="18">
        <f>IF(X2125&lt;=0,0,ROUNDDOWN((X2125*LOOKUP(X2125,{0,1950001,3300001,6950001,9000001,18000001,40000001},{0.05,0.1,0.2,0.23,0.33,0.4,0.45})-LOOKUP(X2125,{0,1950001,3300001,6950001,9000001,18000001,40000001},{0,97500,427500,636000,1536000,2796000,4796000}))*1.021,-2))</f>
        <v/>
      </c>
      <c r="AA2125" s="18">
        <f>MAX(0,ROUNDDOWN(M2125-J2125-430000-L2125-0,-3))</f>
        <v/>
      </c>
      <c r="AB2125" s="18">
        <f>MAX(0,ROUNDDOWN(M2125-J2125-430000-L2125-V2125,-3))</f>
        <v/>
      </c>
      <c r="AC2125" s="18">
        <f>IF(M2125&lt;=450000,0,MAX(0,ROUNDDOWN(AA2125*0.06-MIN(50000,AA2125)*0.03,-2))+MAX(0,ROUNDDOWN(AA2125*0.04-MIN(50000,AA2125)*0.02,-2)))</f>
        <v/>
      </c>
      <c r="AD2125" s="18">
        <f>IF(M2125&lt;=450000,0,MAX(0,ROUNDDOWN(AB2125*0.06-MIN(50000,AB2125)*0.03,-2))+MAX(0,ROUNDDOWN(AB2125*0.04-MIN(50000,AB2125)*0.02,-2)))</f>
        <v/>
      </c>
      <c r="AE2125" s="18">
        <f>Y2125-Z2125</f>
        <v/>
      </c>
      <c r="AF2125" s="18">
        <f>AC2125-AD2125</f>
        <v/>
      </c>
      <c r="AG2125" s="18">
        <f>AE2125+AF2125</f>
        <v/>
      </c>
      <c r="AH2125" s="20">
        <f>IF(W2125&lt;=0,0,LOOKUP(W2125,{0,1950001,3300001,6950001,9000001,18000001,40000001},{0.05,0.1,0.2,0.23,0.33,0.4,0.45}))</f>
        <v/>
      </c>
    </row>
    <row r="2126">
      <c r="A2126" t="inlineStr">
        <is>
          <t>1万円刻み 特例あり一般12万円</t>
        </is>
      </c>
      <c r="B2126" s="18">
        <f>'4_1万円刻み'!$A$682</f>
        <v/>
      </c>
      <c r="C2126" s="19" t="n">
        <v>2026</v>
      </c>
      <c r="D2126" t="inlineStr">
        <is>
          <t>はい</t>
        </is>
      </c>
      <c r="E2126" s="18" t="n">
        <v>120000</v>
      </c>
      <c r="F2126" s="18" t="n">
        <v>0</v>
      </c>
      <c r="G2126" s="18" t="n">
        <v>0</v>
      </c>
      <c r="H2126" s="18" t="n">
        <v>0</v>
      </c>
      <c r="I2126" s="18" t="n">
        <v>0</v>
      </c>
      <c r="J2126" s="18">
        <f>ROUND(MIN(B2126/12,650000)*12*0.0915+MIN(B2126/12,1390000)*12*(0.0504+0)+B2126*0.005,0)</f>
        <v/>
      </c>
      <c r="K2126" s="18" t="n">
        <v>0</v>
      </c>
      <c r="L2126" s="18" t="n">
        <v>0</v>
      </c>
      <c r="M2126" s="18">
        <f>ROUND(IF(C2126&gt;=2026,IF(B2126&lt;741000,0,IF(B2126&lt;2191000,B2126-740000,IF(B2126&lt;2193000,1451000,IF(B2126&lt;2196000,1453000,IF(B2126&lt;2200000,1456000,IF(B2126&lt;3600000,ROUNDDOWN(B2126/4,-3)*2.8-80000,IF(B2126&lt;6600000,ROUNDDOWN(B2126/4,-3)*3.2-440000,IF(B2126&lt;8500000,ROUNDDOWN(B2126*0.9,0)-1100000,B2126-1950000)))))))),IF(B2126&lt;651000,0,IF(B2126&lt;1900000,B2126-650000,IF(B2126&lt;3600000,ROUNDDOWN(B2126/4,-3)*2.8-80000,IF(B2126&lt;6600000,ROUNDDOWN(B2126/4,-3)*3.2-440000,IF(B2126&lt;8500000,ROUNDDOWN(B2126*0.9,0)-1100000,B2126-1950000)))))),0)</f>
        <v/>
      </c>
      <c r="N2126" s="18">
        <f>IF(M2126&gt;23500000,NA(),IF(C2126&gt;=2026,IF(M2126&lt;=4890000,1040000,IF(M2126&lt;=6550000,670000,620000)),IF(M2126&lt;=1320000,950000,IF(M2126&lt;=3360000,880000,IF(M2126&lt;=4890000,680000,IF(M2126&lt;=6550000,630000,580000))))))</f>
        <v/>
      </c>
      <c r="O2126" s="18">
        <f>IF(F2126&lt;=0,IF(AND(D2126="はい",C2126&gt;=2026,C2126&lt;=2027),IF(E2126&lt;=0,0,IF(E2126&lt;=30000,E2126,IF(E2126&lt;=60000,ROUNDUP(E2126/2,0)+15000,IF(E2126&lt;=120000,ROUNDUP(E2126/4,0)+30000,60000)))),IF(E2126&lt;=0,0,IF(E2126&lt;=20000,E2126,IF(E2126&lt;=40000,ROUNDUP(E2126/2,0)+10000,IF(E2126&lt;=80000,ROUNDUP(E2126/4,0)+20000,40000))))),IF(E2126&lt;=0,IF(F2126&lt;=0,0,IF(F2126&lt;=25000,F2126,IF(F2126&lt;=50000,ROUNDUP(F2126/2,0)+12500,IF(F2126&lt;=100000,ROUNDUP(F2126/4,0)+25000,50000)))),MAX(IF(F2126&lt;=0,0,IF(F2126&lt;=25000,F2126,IF(F2126&lt;=50000,ROUNDUP(F2126/2,0)+12500,IF(F2126&lt;=100000,ROUNDUP(F2126/4,0)+25000,50000)))),MIN(IF(AND(D2126="はい",C2126&gt;=2026,C2126&lt;=2027),IF(E2126&lt;=0,0,IF(E2126&lt;=30000,E2126,IF(E2126&lt;=60000,ROUNDUP(E2126/2,0)+15000,IF(E2126&lt;=120000,ROUNDUP(E2126/4,0)+30000,60000)))),IF(E2126&lt;=0,0,IF(E2126&lt;=20000,E2126,IF(E2126&lt;=40000,ROUNDUP(E2126/2,0)+10000,IF(E2126&lt;=80000,ROUNDUP(E2126/4,0)+20000,40000)))))+IF(F2126&lt;=0,0,IF(F2126&lt;=25000,F2126,IF(F2126&lt;=50000,ROUNDUP(F2126/2,0)+12500,IF(F2126&lt;=100000,ROUNDUP(F2126/4,0)+25000,50000)))),IF(AND(D2126="はい",C2126&gt;=2026,C2126&lt;=2027),60000,40000)))))</f>
        <v/>
      </c>
      <c r="P2126" s="18">
        <f>IF(G2126&lt;=0,0,IF(G2126&lt;=20000,G2126,IF(G2126&lt;=40000,ROUNDUP(G2126/2,0)+10000,IF(G2126&lt;=80000,ROUNDUP(G2126/4,0)+20000,40000))))</f>
        <v/>
      </c>
      <c r="Q2126" s="18">
        <f>IF(I2126&lt;=0,IF(H2126&lt;=0,0,IF(H2126&lt;=20000,H2126,IF(H2126&lt;=40000,ROUNDUP(H2126/2,0)+10000,IF(H2126&lt;=80000,ROUNDUP(H2126/4,0)+20000,40000)))),IF(H2126&lt;=0,IF(I2126&lt;=0,0,IF(I2126&lt;=25000,I2126,IF(I2126&lt;=50000,ROUNDUP(I2126/2,0)+12500,IF(I2126&lt;=100000,ROUNDUP(I2126/4,0)+25000,50000)))),MAX(IF(I2126&lt;=0,0,IF(I2126&lt;=25000,I2126,IF(I2126&lt;=50000,ROUNDUP(I2126/2,0)+12500,IF(I2126&lt;=100000,ROUNDUP(I2126/4,0)+25000,50000)))),MIN(IF(H2126&lt;=0,0,IF(H2126&lt;=20000,H2126,IF(H2126&lt;=40000,ROUNDUP(H2126/2,0)+10000,IF(H2126&lt;=80000,ROUNDUP(H2126/4,0)+20000,40000))))+IF(I2126&lt;=0,0,IF(I2126&lt;=25000,I2126,IF(I2126&lt;=50000,ROUNDUP(I2126/2,0)+12500,IF(I2126&lt;=100000,ROUNDUP(I2126/4,0)+25000,50000)))),40000))))</f>
        <v/>
      </c>
      <c r="R2126" s="18">
        <f>MIN(120000,O2126+P2126+Q2126)</f>
        <v/>
      </c>
      <c r="S2126" s="18">
        <f>IF(F2126&lt;=0,IF(E2126&lt;=0,0,IF(E2126&lt;=12000,E2126,IF(E2126&lt;=32000,ROUNDUP(E2126/2,0)+6000,IF(E2126&lt;=56000,ROUNDUP(E2126/4,0)+14000,28000)))),IF(E2126&lt;=0,IF(F2126&lt;=0,0,IF(F2126&lt;=15000,F2126,IF(F2126&lt;=40000,ROUNDUP(F2126/2,0)+7500,IF(F2126&lt;=70000,ROUNDUP(F2126/4,0)+17500,35000)))),MAX(IF(F2126&lt;=0,0,IF(F2126&lt;=15000,F2126,IF(F2126&lt;=40000,ROUNDUP(F2126/2,0)+7500,IF(F2126&lt;=70000,ROUNDUP(F2126/4,0)+17500,35000)))),MIN(IF(E2126&lt;=0,0,IF(E2126&lt;=12000,E2126,IF(E2126&lt;=32000,ROUNDUP(E2126/2,0)+6000,IF(E2126&lt;=56000,ROUNDUP(E2126/4,0)+14000,28000))))+IF(F2126&lt;=0,0,IF(F2126&lt;=15000,F2126,IF(F2126&lt;=40000,ROUNDUP(F2126/2,0)+7500,IF(F2126&lt;=70000,ROUNDUP(F2126/4,0)+17500,35000)))),28000))))</f>
        <v/>
      </c>
      <c r="T2126" s="18">
        <f>IF(G2126&lt;=0,0,IF(G2126&lt;=12000,G2126,IF(G2126&lt;=32000,ROUNDUP(G2126/2,0)+6000,IF(G2126&lt;=56000,ROUNDUP(G2126/4,0)+14000,28000))))</f>
        <v/>
      </c>
      <c r="U2126" s="18">
        <f>IF(I2126&lt;=0,IF(H2126&lt;=0,0,IF(H2126&lt;=12000,H2126,IF(H2126&lt;=32000,ROUNDUP(H2126/2,0)+6000,IF(H2126&lt;=56000,ROUNDUP(H2126/4,0)+14000,28000)))),IF(H2126&lt;=0,IF(I2126&lt;=0,0,IF(I2126&lt;=15000,I2126,IF(I2126&lt;=40000,ROUNDUP(I2126/2,0)+7500,IF(I2126&lt;=70000,ROUNDUP(I2126/4,0)+17500,35000)))),MAX(IF(I2126&lt;=0,0,IF(I2126&lt;=15000,I2126,IF(I2126&lt;=40000,ROUNDUP(I2126/2,0)+7500,IF(I2126&lt;=70000,ROUNDUP(I2126/4,0)+17500,35000)))),MIN(IF(H2126&lt;=0,0,IF(H2126&lt;=12000,H2126,IF(H2126&lt;=32000,ROUNDUP(H2126/2,0)+6000,IF(H2126&lt;=56000,ROUNDUP(H2126/4,0)+14000,28000))))+IF(I2126&lt;=0,0,IF(I2126&lt;=15000,I2126,IF(I2126&lt;=40000,ROUNDUP(I2126/2,0)+7500,IF(I2126&lt;=70000,ROUNDUP(I2126/4,0)+17500,35000)))),28000))))</f>
        <v/>
      </c>
      <c r="V2126" s="18">
        <f>MIN(70000,S2126+T2126+U2126)</f>
        <v/>
      </c>
      <c r="W2126" s="18">
        <f>MAX(0,ROUNDDOWN(M2126-J2126-N2126-K2126-0,-3))</f>
        <v/>
      </c>
      <c r="X2126" s="18">
        <f>MAX(0,ROUNDDOWN(M2126-J2126-N2126-K2126-R2126,-3))</f>
        <v/>
      </c>
      <c r="Y2126" s="18">
        <f>IF(W2126&lt;=0,0,ROUNDDOWN((W2126*LOOKUP(W2126,{0,1950001,3300001,6950001,9000001,18000001,40000001},{0.05,0.1,0.2,0.23,0.33,0.4,0.45})-LOOKUP(W2126,{0,1950001,3300001,6950001,9000001,18000001,40000001},{0,97500,427500,636000,1536000,2796000,4796000}))*1.021,-2))</f>
        <v/>
      </c>
      <c r="Z2126" s="18">
        <f>IF(X2126&lt;=0,0,ROUNDDOWN((X2126*LOOKUP(X2126,{0,1950001,3300001,6950001,9000001,18000001,40000001},{0.05,0.1,0.2,0.23,0.33,0.4,0.45})-LOOKUP(X2126,{0,1950001,3300001,6950001,9000001,18000001,40000001},{0,97500,427500,636000,1536000,2796000,4796000}))*1.021,-2))</f>
        <v/>
      </c>
      <c r="AA2126" s="18">
        <f>MAX(0,ROUNDDOWN(M2126-J2126-430000-L2126-0,-3))</f>
        <v/>
      </c>
      <c r="AB2126" s="18">
        <f>MAX(0,ROUNDDOWN(M2126-J2126-430000-L2126-V2126,-3))</f>
        <v/>
      </c>
      <c r="AC2126" s="18">
        <f>IF(M2126&lt;=450000,0,MAX(0,ROUNDDOWN(AA2126*0.06-MIN(50000,AA2126)*0.03,-2))+MAX(0,ROUNDDOWN(AA2126*0.04-MIN(50000,AA2126)*0.02,-2)))</f>
        <v/>
      </c>
      <c r="AD2126" s="18">
        <f>IF(M2126&lt;=450000,0,MAX(0,ROUNDDOWN(AB2126*0.06-MIN(50000,AB2126)*0.03,-2))+MAX(0,ROUNDDOWN(AB2126*0.04-MIN(50000,AB2126)*0.02,-2)))</f>
        <v/>
      </c>
      <c r="AE2126" s="18">
        <f>Y2126-Z2126</f>
        <v/>
      </c>
      <c r="AF2126" s="18">
        <f>AC2126-AD2126</f>
        <v/>
      </c>
      <c r="AG2126" s="18">
        <f>AE2126+AF2126</f>
        <v/>
      </c>
      <c r="AH2126" s="20">
        <f>IF(W2126&lt;=0,0,LOOKUP(W2126,{0,1950001,3300001,6950001,9000001,18000001,40000001},{0.05,0.1,0.2,0.23,0.33,0.4,0.45}))</f>
        <v/>
      </c>
    </row>
    <row r="2127">
      <c r="A2127" t="inlineStr">
        <is>
          <t>1万円刻み 3区分8万円ずつ</t>
        </is>
      </c>
      <c r="B2127" s="18">
        <f>'4_1万円刻み'!$A$683</f>
        <v/>
      </c>
      <c r="C2127" s="19" t="n">
        <v>2026</v>
      </c>
      <c r="D2127" t="inlineStr">
        <is>
          <t>いいえ</t>
        </is>
      </c>
      <c r="E2127" s="18" t="n">
        <v>80000</v>
      </c>
      <c r="F2127" s="18" t="n">
        <v>0</v>
      </c>
      <c r="G2127" s="18" t="n">
        <v>80000</v>
      </c>
      <c r="H2127" s="18" t="n">
        <v>80000</v>
      </c>
      <c r="I2127" s="18" t="n">
        <v>0</v>
      </c>
      <c r="J2127" s="18">
        <f>ROUND(MIN(B2127/12,650000)*12*0.0915+MIN(B2127/12,1390000)*12*(0.0504+0)+B2127*0.005,0)</f>
        <v/>
      </c>
      <c r="K2127" s="18" t="n">
        <v>0</v>
      </c>
      <c r="L2127" s="18" t="n">
        <v>0</v>
      </c>
      <c r="M2127" s="18">
        <f>ROUND(IF(C2127&gt;=2026,IF(B2127&lt;741000,0,IF(B2127&lt;2191000,B2127-740000,IF(B2127&lt;2193000,1451000,IF(B2127&lt;2196000,1453000,IF(B2127&lt;2200000,1456000,IF(B2127&lt;3600000,ROUNDDOWN(B2127/4,-3)*2.8-80000,IF(B2127&lt;6600000,ROUNDDOWN(B2127/4,-3)*3.2-440000,IF(B2127&lt;8500000,ROUNDDOWN(B2127*0.9,0)-1100000,B2127-1950000)))))))),IF(B2127&lt;651000,0,IF(B2127&lt;1900000,B2127-650000,IF(B2127&lt;3600000,ROUNDDOWN(B2127/4,-3)*2.8-80000,IF(B2127&lt;6600000,ROUNDDOWN(B2127/4,-3)*3.2-440000,IF(B2127&lt;8500000,ROUNDDOWN(B2127*0.9,0)-1100000,B2127-1950000)))))),0)</f>
        <v/>
      </c>
      <c r="N2127" s="18">
        <f>IF(M2127&gt;23500000,NA(),IF(C2127&gt;=2026,IF(M2127&lt;=4890000,1040000,IF(M2127&lt;=6550000,670000,620000)),IF(M2127&lt;=1320000,950000,IF(M2127&lt;=3360000,880000,IF(M2127&lt;=4890000,680000,IF(M2127&lt;=6550000,630000,580000))))))</f>
        <v/>
      </c>
      <c r="O2127" s="18">
        <f>IF(F2127&lt;=0,IF(AND(D2127="はい",C2127&gt;=2026,C2127&lt;=2027),IF(E2127&lt;=0,0,IF(E2127&lt;=30000,E2127,IF(E2127&lt;=60000,ROUNDUP(E2127/2,0)+15000,IF(E2127&lt;=120000,ROUNDUP(E2127/4,0)+30000,60000)))),IF(E2127&lt;=0,0,IF(E2127&lt;=20000,E2127,IF(E2127&lt;=40000,ROUNDUP(E2127/2,0)+10000,IF(E2127&lt;=80000,ROUNDUP(E2127/4,0)+20000,40000))))),IF(E2127&lt;=0,IF(F2127&lt;=0,0,IF(F2127&lt;=25000,F2127,IF(F2127&lt;=50000,ROUNDUP(F2127/2,0)+12500,IF(F2127&lt;=100000,ROUNDUP(F2127/4,0)+25000,50000)))),MAX(IF(F2127&lt;=0,0,IF(F2127&lt;=25000,F2127,IF(F2127&lt;=50000,ROUNDUP(F2127/2,0)+12500,IF(F2127&lt;=100000,ROUNDUP(F2127/4,0)+25000,50000)))),MIN(IF(AND(D2127="はい",C2127&gt;=2026,C2127&lt;=2027),IF(E2127&lt;=0,0,IF(E2127&lt;=30000,E2127,IF(E2127&lt;=60000,ROUNDUP(E2127/2,0)+15000,IF(E2127&lt;=120000,ROUNDUP(E2127/4,0)+30000,60000)))),IF(E2127&lt;=0,0,IF(E2127&lt;=20000,E2127,IF(E2127&lt;=40000,ROUNDUP(E2127/2,0)+10000,IF(E2127&lt;=80000,ROUNDUP(E2127/4,0)+20000,40000)))))+IF(F2127&lt;=0,0,IF(F2127&lt;=25000,F2127,IF(F2127&lt;=50000,ROUNDUP(F2127/2,0)+12500,IF(F2127&lt;=100000,ROUNDUP(F2127/4,0)+25000,50000)))),IF(AND(D2127="はい",C2127&gt;=2026,C2127&lt;=2027),60000,40000)))))</f>
        <v/>
      </c>
      <c r="P2127" s="18">
        <f>IF(G2127&lt;=0,0,IF(G2127&lt;=20000,G2127,IF(G2127&lt;=40000,ROUNDUP(G2127/2,0)+10000,IF(G2127&lt;=80000,ROUNDUP(G2127/4,0)+20000,40000))))</f>
        <v/>
      </c>
      <c r="Q2127" s="18">
        <f>IF(I2127&lt;=0,IF(H2127&lt;=0,0,IF(H2127&lt;=20000,H2127,IF(H2127&lt;=40000,ROUNDUP(H2127/2,0)+10000,IF(H2127&lt;=80000,ROUNDUP(H2127/4,0)+20000,40000)))),IF(H2127&lt;=0,IF(I2127&lt;=0,0,IF(I2127&lt;=25000,I2127,IF(I2127&lt;=50000,ROUNDUP(I2127/2,0)+12500,IF(I2127&lt;=100000,ROUNDUP(I2127/4,0)+25000,50000)))),MAX(IF(I2127&lt;=0,0,IF(I2127&lt;=25000,I2127,IF(I2127&lt;=50000,ROUNDUP(I2127/2,0)+12500,IF(I2127&lt;=100000,ROUNDUP(I2127/4,0)+25000,50000)))),MIN(IF(H2127&lt;=0,0,IF(H2127&lt;=20000,H2127,IF(H2127&lt;=40000,ROUNDUP(H2127/2,0)+10000,IF(H2127&lt;=80000,ROUNDUP(H2127/4,0)+20000,40000))))+IF(I2127&lt;=0,0,IF(I2127&lt;=25000,I2127,IF(I2127&lt;=50000,ROUNDUP(I2127/2,0)+12500,IF(I2127&lt;=100000,ROUNDUP(I2127/4,0)+25000,50000)))),40000))))</f>
        <v/>
      </c>
      <c r="R2127" s="18">
        <f>MIN(120000,O2127+P2127+Q2127)</f>
        <v/>
      </c>
      <c r="S2127" s="18">
        <f>IF(F2127&lt;=0,IF(E2127&lt;=0,0,IF(E2127&lt;=12000,E2127,IF(E2127&lt;=32000,ROUNDUP(E2127/2,0)+6000,IF(E2127&lt;=56000,ROUNDUP(E2127/4,0)+14000,28000)))),IF(E2127&lt;=0,IF(F2127&lt;=0,0,IF(F2127&lt;=15000,F2127,IF(F2127&lt;=40000,ROUNDUP(F2127/2,0)+7500,IF(F2127&lt;=70000,ROUNDUP(F2127/4,0)+17500,35000)))),MAX(IF(F2127&lt;=0,0,IF(F2127&lt;=15000,F2127,IF(F2127&lt;=40000,ROUNDUP(F2127/2,0)+7500,IF(F2127&lt;=70000,ROUNDUP(F2127/4,0)+17500,35000)))),MIN(IF(E2127&lt;=0,0,IF(E2127&lt;=12000,E2127,IF(E2127&lt;=32000,ROUNDUP(E2127/2,0)+6000,IF(E2127&lt;=56000,ROUNDUP(E2127/4,0)+14000,28000))))+IF(F2127&lt;=0,0,IF(F2127&lt;=15000,F2127,IF(F2127&lt;=40000,ROUNDUP(F2127/2,0)+7500,IF(F2127&lt;=70000,ROUNDUP(F2127/4,0)+17500,35000)))),28000))))</f>
        <v/>
      </c>
      <c r="T2127" s="18">
        <f>IF(G2127&lt;=0,0,IF(G2127&lt;=12000,G2127,IF(G2127&lt;=32000,ROUNDUP(G2127/2,0)+6000,IF(G2127&lt;=56000,ROUNDUP(G2127/4,0)+14000,28000))))</f>
        <v/>
      </c>
      <c r="U2127" s="18">
        <f>IF(I2127&lt;=0,IF(H2127&lt;=0,0,IF(H2127&lt;=12000,H2127,IF(H2127&lt;=32000,ROUNDUP(H2127/2,0)+6000,IF(H2127&lt;=56000,ROUNDUP(H2127/4,0)+14000,28000)))),IF(H2127&lt;=0,IF(I2127&lt;=0,0,IF(I2127&lt;=15000,I2127,IF(I2127&lt;=40000,ROUNDUP(I2127/2,0)+7500,IF(I2127&lt;=70000,ROUNDUP(I2127/4,0)+17500,35000)))),MAX(IF(I2127&lt;=0,0,IF(I2127&lt;=15000,I2127,IF(I2127&lt;=40000,ROUNDUP(I2127/2,0)+7500,IF(I2127&lt;=70000,ROUNDUP(I2127/4,0)+17500,35000)))),MIN(IF(H2127&lt;=0,0,IF(H2127&lt;=12000,H2127,IF(H2127&lt;=32000,ROUNDUP(H2127/2,0)+6000,IF(H2127&lt;=56000,ROUNDUP(H2127/4,0)+14000,28000))))+IF(I2127&lt;=0,0,IF(I2127&lt;=15000,I2127,IF(I2127&lt;=40000,ROUNDUP(I2127/2,0)+7500,IF(I2127&lt;=70000,ROUNDUP(I2127/4,0)+17500,35000)))),28000))))</f>
        <v/>
      </c>
      <c r="V2127" s="18">
        <f>MIN(70000,S2127+T2127+U2127)</f>
        <v/>
      </c>
      <c r="W2127" s="18">
        <f>MAX(0,ROUNDDOWN(M2127-J2127-N2127-K2127-0,-3))</f>
        <v/>
      </c>
      <c r="X2127" s="18">
        <f>MAX(0,ROUNDDOWN(M2127-J2127-N2127-K2127-R2127,-3))</f>
        <v/>
      </c>
      <c r="Y2127" s="18">
        <f>IF(W2127&lt;=0,0,ROUNDDOWN((W2127*LOOKUP(W2127,{0,1950001,3300001,6950001,9000001,18000001,40000001},{0.05,0.1,0.2,0.23,0.33,0.4,0.45})-LOOKUP(W2127,{0,1950001,3300001,6950001,9000001,18000001,40000001},{0,97500,427500,636000,1536000,2796000,4796000}))*1.021,-2))</f>
        <v/>
      </c>
      <c r="Z2127" s="18">
        <f>IF(X2127&lt;=0,0,ROUNDDOWN((X2127*LOOKUP(X2127,{0,1950001,3300001,6950001,9000001,18000001,40000001},{0.05,0.1,0.2,0.23,0.33,0.4,0.45})-LOOKUP(X2127,{0,1950001,3300001,6950001,9000001,18000001,40000001},{0,97500,427500,636000,1536000,2796000,4796000}))*1.021,-2))</f>
        <v/>
      </c>
      <c r="AA2127" s="18">
        <f>MAX(0,ROUNDDOWN(M2127-J2127-430000-L2127-0,-3))</f>
        <v/>
      </c>
      <c r="AB2127" s="18">
        <f>MAX(0,ROUNDDOWN(M2127-J2127-430000-L2127-V2127,-3))</f>
        <v/>
      </c>
      <c r="AC2127" s="18">
        <f>IF(M2127&lt;=450000,0,MAX(0,ROUNDDOWN(AA2127*0.06-MIN(50000,AA2127)*0.03,-2))+MAX(0,ROUNDDOWN(AA2127*0.04-MIN(50000,AA2127)*0.02,-2)))</f>
        <v/>
      </c>
      <c r="AD2127" s="18">
        <f>IF(M2127&lt;=450000,0,MAX(0,ROUNDDOWN(AB2127*0.06-MIN(50000,AB2127)*0.03,-2))+MAX(0,ROUNDDOWN(AB2127*0.04-MIN(50000,AB2127)*0.02,-2)))</f>
        <v/>
      </c>
      <c r="AE2127" s="18">
        <f>Y2127-Z2127</f>
        <v/>
      </c>
      <c r="AF2127" s="18">
        <f>AC2127-AD2127</f>
        <v/>
      </c>
      <c r="AG2127" s="18">
        <f>AE2127+AF2127</f>
        <v/>
      </c>
      <c r="AH2127" s="20">
        <f>IF(W2127&lt;=0,0,LOOKUP(W2127,{0,1950001,3300001,6950001,9000001,18000001,40000001},{0.05,0.1,0.2,0.23,0.33,0.4,0.45}))</f>
        <v/>
      </c>
    </row>
    <row r="2128">
      <c r="A2128" t="inlineStr">
        <is>
          <t>1万円刻み 一般8万円</t>
        </is>
      </c>
      <c r="B2128" s="18">
        <f>'4_1万円刻み'!$A$683</f>
        <v/>
      </c>
      <c r="C2128" s="19" t="n">
        <v>2026</v>
      </c>
      <c r="D2128" t="inlineStr">
        <is>
          <t>いいえ</t>
        </is>
      </c>
      <c r="E2128" s="18" t="n">
        <v>80000</v>
      </c>
      <c r="F2128" s="18" t="n">
        <v>0</v>
      </c>
      <c r="G2128" s="18" t="n">
        <v>0</v>
      </c>
      <c r="H2128" s="18" t="n">
        <v>0</v>
      </c>
      <c r="I2128" s="18" t="n">
        <v>0</v>
      </c>
      <c r="J2128" s="18">
        <f>ROUND(MIN(B2128/12,650000)*12*0.0915+MIN(B2128/12,1390000)*12*(0.0504+0)+B2128*0.005,0)</f>
        <v/>
      </c>
      <c r="K2128" s="18" t="n">
        <v>0</v>
      </c>
      <c r="L2128" s="18" t="n">
        <v>0</v>
      </c>
      <c r="M2128" s="18">
        <f>ROUND(IF(C2128&gt;=2026,IF(B2128&lt;741000,0,IF(B2128&lt;2191000,B2128-740000,IF(B2128&lt;2193000,1451000,IF(B2128&lt;2196000,1453000,IF(B2128&lt;2200000,1456000,IF(B2128&lt;3600000,ROUNDDOWN(B2128/4,-3)*2.8-80000,IF(B2128&lt;6600000,ROUNDDOWN(B2128/4,-3)*3.2-440000,IF(B2128&lt;8500000,ROUNDDOWN(B2128*0.9,0)-1100000,B2128-1950000)))))))),IF(B2128&lt;651000,0,IF(B2128&lt;1900000,B2128-650000,IF(B2128&lt;3600000,ROUNDDOWN(B2128/4,-3)*2.8-80000,IF(B2128&lt;6600000,ROUNDDOWN(B2128/4,-3)*3.2-440000,IF(B2128&lt;8500000,ROUNDDOWN(B2128*0.9,0)-1100000,B2128-1950000)))))),0)</f>
        <v/>
      </c>
      <c r="N2128" s="18">
        <f>IF(M2128&gt;23500000,NA(),IF(C2128&gt;=2026,IF(M2128&lt;=4890000,1040000,IF(M2128&lt;=6550000,670000,620000)),IF(M2128&lt;=1320000,950000,IF(M2128&lt;=3360000,880000,IF(M2128&lt;=4890000,680000,IF(M2128&lt;=6550000,630000,580000))))))</f>
        <v/>
      </c>
      <c r="O2128" s="18">
        <f>IF(F2128&lt;=0,IF(AND(D2128="はい",C2128&gt;=2026,C2128&lt;=2027),IF(E2128&lt;=0,0,IF(E2128&lt;=30000,E2128,IF(E2128&lt;=60000,ROUNDUP(E2128/2,0)+15000,IF(E2128&lt;=120000,ROUNDUP(E2128/4,0)+30000,60000)))),IF(E2128&lt;=0,0,IF(E2128&lt;=20000,E2128,IF(E2128&lt;=40000,ROUNDUP(E2128/2,0)+10000,IF(E2128&lt;=80000,ROUNDUP(E2128/4,0)+20000,40000))))),IF(E2128&lt;=0,IF(F2128&lt;=0,0,IF(F2128&lt;=25000,F2128,IF(F2128&lt;=50000,ROUNDUP(F2128/2,0)+12500,IF(F2128&lt;=100000,ROUNDUP(F2128/4,0)+25000,50000)))),MAX(IF(F2128&lt;=0,0,IF(F2128&lt;=25000,F2128,IF(F2128&lt;=50000,ROUNDUP(F2128/2,0)+12500,IF(F2128&lt;=100000,ROUNDUP(F2128/4,0)+25000,50000)))),MIN(IF(AND(D2128="はい",C2128&gt;=2026,C2128&lt;=2027),IF(E2128&lt;=0,0,IF(E2128&lt;=30000,E2128,IF(E2128&lt;=60000,ROUNDUP(E2128/2,0)+15000,IF(E2128&lt;=120000,ROUNDUP(E2128/4,0)+30000,60000)))),IF(E2128&lt;=0,0,IF(E2128&lt;=20000,E2128,IF(E2128&lt;=40000,ROUNDUP(E2128/2,0)+10000,IF(E2128&lt;=80000,ROUNDUP(E2128/4,0)+20000,40000)))))+IF(F2128&lt;=0,0,IF(F2128&lt;=25000,F2128,IF(F2128&lt;=50000,ROUNDUP(F2128/2,0)+12500,IF(F2128&lt;=100000,ROUNDUP(F2128/4,0)+25000,50000)))),IF(AND(D2128="はい",C2128&gt;=2026,C2128&lt;=2027),60000,40000)))))</f>
        <v/>
      </c>
      <c r="P2128" s="18">
        <f>IF(G2128&lt;=0,0,IF(G2128&lt;=20000,G2128,IF(G2128&lt;=40000,ROUNDUP(G2128/2,0)+10000,IF(G2128&lt;=80000,ROUNDUP(G2128/4,0)+20000,40000))))</f>
        <v/>
      </c>
      <c r="Q2128" s="18">
        <f>IF(I2128&lt;=0,IF(H2128&lt;=0,0,IF(H2128&lt;=20000,H2128,IF(H2128&lt;=40000,ROUNDUP(H2128/2,0)+10000,IF(H2128&lt;=80000,ROUNDUP(H2128/4,0)+20000,40000)))),IF(H2128&lt;=0,IF(I2128&lt;=0,0,IF(I2128&lt;=25000,I2128,IF(I2128&lt;=50000,ROUNDUP(I2128/2,0)+12500,IF(I2128&lt;=100000,ROUNDUP(I2128/4,0)+25000,50000)))),MAX(IF(I2128&lt;=0,0,IF(I2128&lt;=25000,I2128,IF(I2128&lt;=50000,ROUNDUP(I2128/2,0)+12500,IF(I2128&lt;=100000,ROUNDUP(I2128/4,0)+25000,50000)))),MIN(IF(H2128&lt;=0,0,IF(H2128&lt;=20000,H2128,IF(H2128&lt;=40000,ROUNDUP(H2128/2,0)+10000,IF(H2128&lt;=80000,ROUNDUP(H2128/4,0)+20000,40000))))+IF(I2128&lt;=0,0,IF(I2128&lt;=25000,I2128,IF(I2128&lt;=50000,ROUNDUP(I2128/2,0)+12500,IF(I2128&lt;=100000,ROUNDUP(I2128/4,0)+25000,50000)))),40000))))</f>
        <v/>
      </c>
      <c r="R2128" s="18">
        <f>MIN(120000,O2128+P2128+Q2128)</f>
        <v/>
      </c>
      <c r="S2128" s="18">
        <f>IF(F2128&lt;=0,IF(E2128&lt;=0,0,IF(E2128&lt;=12000,E2128,IF(E2128&lt;=32000,ROUNDUP(E2128/2,0)+6000,IF(E2128&lt;=56000,ROUNDUP(E2128/4,0)+14000,28000)))),IF(E2128&lt;=0,IF(F2128&lt;=0,0,IF(F2128&lt;=15000,F2128,IF(F2128&lt;=40000,ROUNDUP(F2128/2,0)+7500,IF(F2128&lt;=70000,ROUNDUP(F2128/4,0)+17500,35000)))),MAX(IF(F2128&lt;=0,0,IF(F2128&lt;=15000,F2128,IF(F2128&lt;=40000,ROUNDUP(F2128/2,0)+7500,IF(F2128&lt;=70000,ROUNDUP(F2128/4,0)+17500,35000)))),MIN(IF(E2128&lt;=0,0,IF(E2128&lt;=12000,E2128,IF(E2128&lt;=32000,ROUNDUP(E2128/2,0)+6000,IF(E2128&lt;=56000,ROUNDUP(E2128/4,0)+14000,28000))))+IF(F2128&lt;=0,0,IF(F2128&lt;=15000,F2128,IF(F2128&lt;=40000,ROUNDUP(F2128/2,0)+7500,IF(F2128&lt;=70000,ROUNDUP(F2128/4,0)+17500,35000)))),28000))))</f>
        <v/>
      </c>
      <c r="T2128" s="18">
        <f>IF(G2128&lt;=0,0,IF(G2128&lt;=12000,G2128,IF(G2128&lt;=32000,ROUNDUP(G2128/2,0)+6000,IF(G2128&lt;=56000,ROUNDUP(G2128/4,0)+14000,28000))))</f>
        <v/>
      </c>
      <c r="U2128" s="18">
        <f>IF(I2128&lt;=0,IF(H2128&lt;=0,0,IF(H2128&lt;=12000,H2128,IF(H2128&lt;=32000,ROUNDUP(H2128/2,0)+6000,IF(H2128&lt;=56000,ROUNDUP(H2128/4,0)+14000,28000)))),IF(H2128&lt;=0,IF(I2128&lt;=0,0,IF(I2128&lt;=15000,I2128,IF(I2128&lt;=40000,ROUNDUP(I2128/2,0)+7500,IF(I2128&lt;=70000,ROUNDUP(I2128/4,0)+17500,35000)))),MAX(IF(I2128&lt;=0,0,IF(I2128&lt;=15000,I2128,IF(I2128&lt;=40000,ROUNDUP(I2128/2,0)+7500,IF(I2128&lt;=70000,ROUNDUP(I2128/4,0)+17500,35000)))),MIN(IF(H2128&lt;=0,0,IF(H2128&lt;=12000,H2128,IF(H2128&lt;=32000,ROUNDUP(H2128/2,0)+6000,IF(H2128&lt;=56000,ROUNDUP(H2128/4,0)+14000,28000))))+IF(I2128&lt;=0,0,IF(I2128&lt;=15000,I2128,IF(I2128&lt;=40000,ROUNDUP(I2128/2,0)+7500,IF(I2128&lt;=70000,ROUNDUP(I2128/4,0)+17500,35000)))),28000))))</f>
        <v/>
      </c>
      <c r="V2128" s="18">
        <f>MIN(70000,S2128+T2128+U2128)</f>
        <v/>
      </c>
      <c r="W2128" s="18">
        <f>MAX(0,ROUNDDOWN(M2128-J2128-N2128-K2128-0,-3))</f>
        <v/>
      </c>
      <c r="X2128" s="18">
        <f>MAX(0,ROUNDDOWN(M2128-J2128-N2128-K2128-R2128,-3))</f>
        <v/>
      </c>
      <c r="Y2128" s="18">
        <f>IF(W2128&lt;=0,0,ROUNDDOWN((W2128*LOOKUP(W2128,{0,1950001,3300001,6950001,9000001,18000001,40000001},{0.05,0.1,0.2,0.23,0.33,0.4,0.45})-LOOKUP(W2128,{0,1950001,3300001,6950001,9000001,18000001,40000001},{0,97500,427500,636000,1536000,2796000,4796000}))*1.021,-2))</f>
        <v/>
      </c>
      <c r="Z2128" s="18">
        <f>IF(X2128&lt;=0,0,ROUNDDOWN((X2128*LOOKUP(X2128,{0,1950001,3300001,6950001,9000001,18000001,40000001},{0.05,0.1,0.2,0.23,0.33,0.4,0.45})-LOOKUP(X2128,{0,1950001,3300001,6950001,9000001,18000001,40000001},{0,97500,427500,636000,1536000,2796000,4796000}))*1.021,-2))</f>
        <v/>
      </c>
      <c r="AA2128" s="18">
        <f>MAX(0,ROUNDDOWN(M2128-J2128-430000-L2128-0,-3))</f>
        <v/>
      </c>
      <c r="AB2128" s="18">
        <f>MAX(0,ROUNDDOWN(M2128-J2128-430000-L2128-V2128,-3))</f>
        <v/>
      </c>
      <c r="AC2128" s="18">
        <f>IF(M2128&lt;=450000,0,MAX(0,ROUNDDOWN(AA2128*0.06-MIN(50000,AA2128)*0.03,-2))+MAX(0,ROUNDDOWN(AA2128*0.04-MIN(50000,AA2128)*0.02,-2)))</f>
        <v/>
      </c>
      <c r="AD2128" s="18">
        <f>IF(M2128&lt;=450000,0,MAX(0,ROUNDDOWN(AB2128*0.06-MIN(50000,AB2128)*0.03,-2))+MAX(0,ROUNDDOWN(AB2128*0.04-MIN(50000,AB2128)*0.02,-2)))</f>
        <v/>
      </c>
      <c r="AE2128" s="18">
        <f>Y2128-Z2128</f>
        <v/>
      </c>
      <c r="AF2128" s="18">
        <f>AC2128-AD2128</f>
        <v/>
      </c>
      <c r="AG2128" s="18">
        <f>AE2128+AF2128</f>
        <v/>
      </c>
      <c r="AH2128" s="20">
        <f>IF(W2128&lt;=0,0,LOOKUP(W2128,{0,1950001,3300001,6950001,9000001,18000001,40000001},{0.05,0.1,0.2,0.23,0.33,0.4,0.45}))</f>
        <v/>
      </c>
    </row>
    <row r="2129">
      <c r="A2129" t="inlineStr">
        <is>
          <t>1万円刻み 特例あり一般12万円</t>
        </is>
      </c>
      <c r="B2129" s="18">
        <f>'4_1万円刻み'!$A$683</f>
        <v/>
      </c>
      <c r="C2129" s="19" t="n">
        <v>2026</v>
      </c>
      <c r="D2129" t="inlineStr">
        <is>
          <t>はい</t>
        </is>
      </c>
      <c r="E2129" s="18" t="n">
        <v>120000</v>
      </c>
      <c r="F2129" s="18" t="n">
        <v>0</v>
      </c>
      <c r="G2129" s="18" t="n">
        <v>0</v>
      </c>
      <c r="H2129" s="18" t="n">
        <v>0</v>
      </c>
      <c r="I2129" s="18" t="n">
        <v>0</v>
      </c>
      <c r="J2129" s="18">
        <f>ROUND(MIN(B2129/12,650000)*12*0.0915+MIN(B2129/12,1390000)*12*(0.0504+0)+B2129*0.005,0)</f>
        <v/>
      </c>
      <c r="K2129" s="18" t="n">
        <v>0</v>
      </c>
      <c r="L2129" s="18" t="n">
        <v>0</v>
      </c>
      <c r="M2129" s="18">
        <f>ROUND(IF(C2129&gt;=2026,IF(B2129&lt;741000,0,IF(B2129&lt;2191000,B2129-740000,IF(B2129&lt;2193000,1451000,IF(B2129&lt;2196000,1453000,IF(B2129&lt;2200000,1456000,IF(B2129&lt;3600000,ROUNDDOWN(B2129/4,-3)*2.8-80000,IF(B2129&lt;6600000,ROUNDDOWN(B2129/4,-3)*3.2-440000,IF(B2129&lt;8500000,ROUNDDOWN(B2129*0.9,0)-1100000,B2129-1950000)))))))),IF(B2129&lt;651000,0,IF(B2129&lt;1900000,B2129-650000,IF(B2129&lt;3600000,ROUNDDOWN(B2129/4,-3)*2.8-80000,IF(B2129&lt;6600000,ROUNDDOWN(B2129/4,-3)*3.2-440000,IF(B2129&lt;8500000,ROUNDDOWN(B2129*0.9,0)-1100000,B2129-1950000)))))),0)</f>
        <v/>
      </c>
      <c r="N2129" s="18">
        <f>IF(M2129&gt;23500000,NA(),IF(C2129&gt;=2026,IF(M2129&lt;=4890000,1040000,IF(M2129&lt;=6550000,670000,620000)),IF(M2129&lt;=1320000,950000,IF(M2129&lt;=3360000,880000,IF(M2129&lt;=4890000,680000,IF(M2129&lt;=6550000,630000,580000))))))</f>
        <v/>
      </c>
      <c r="O2129" s="18">
        <f>IF(F2129&lt;=0,IF(AND(D2129="はい",C2129&gt;=2026,C2129&lt;=2027),IF(E2129&lt;=0,0,IF(E2129&lt;=30000,E2129,IF(E2129&lt;=60000,ROUNDUP(E2129/2,0)+15000,IF(E2129&lt;=120000,ROUNDUP(E2129/4,0)+30000,60000)))),IF(E2129&lt;=0,0,IF(E2129&lt;=20000,E2129,IF(E2129&lt;=40000,ROUNDUP(E2129/2,0)+10000,IF(E2129&lt;=80000,ROUNDUP(E2129/4,0)+20000,40000))))),IF(E2129&lt;=0,IF(F2129&lt;=0,0,IF(F2129&lt;=25000,F2129,IF(F2129&lt;=50000,ROUNDUP(F2129/2,0)+12500,IF(F2129&lt;=100000,ROUNDUP(F2129/4,0)+25000,50000)))),MAX(IF(F2129&lt;=0,0,IF(F2129&lt;=25000,F2129,IF(F2129&lt;=50000,ROUNDUP(F2129/2,0)+12500,IF(F2129&lt;=100000,ROUNDUP(F2129/4,0)+25000,50000)))),MIN(IF(AND(D2129="はい",C2129&gt;=2026,C2129&lt;=2027),IF(E2129&lt;=0,0,IF(E2129&lt;=30000,E2129,IF(E2129&lt;=60000,ROUNDUP(E2129/2,0)+15000,IF(E2129&lt;=120000,ROUNDUP(E2129/4,0)+30000,60000)))),IF(E2129&lt;=0,0,IF(E2129&lt;=20000,E2129,IF(E2129&lt;=40000,ROUNDUP(E2129/2,0)+10000,IF(E2129&lt;=80000,ROUNDUP(E2129/4,0)+20000,40000)))))+IF(F2129&lt;=0,0,IF(F2129&lt;=25000,F2129,IF(F2129&lt;=50000,ROUNDUP(F2129/2,0)+12500,IF(F2129&lt;=100000,ROUNDUP(F2129/4,0)+25000,50000)))),IF(AND(D2129="はい",C2129&gt;=2026,C2129&lt;=2027),60000,40000)))))</f>
        <v/>
      </c>
      <c r="P2129" s="18">
        <f>IF(G2129&lt;=0,0,IF(G2129&lt;=20000,G2129,IF(G2129&lt;=40000,ROUNDUP(G2129/2,0)+10000,IF(G2129&lt;=80000,ROUNDUP(G2129/4,0)+20000,40000))))</f>
        <v/>
      </c>
      <c r="Q2129" s="18">
        <f>IF(I2129&lt;=0,IF(H2129&lt;=0,0,IF(H2129&lt;=20000,H2129,IF(H2129&lt;=40000,ROUNDUP(H2129/2,0)+10000,IF(H2129&lt;=80000,ROUNDUP(H2129/4,0)+20000,40000)))),IF(H2129&lt;=0,IF(I2129&lt;=0,0,IF(I2129&lt;=25000,I2129,IF(I2129&lt;=50000,ROUNDUP(I2129/2,0)+12500,IF(I2129&lt;=100000,ROUNDUP(I2129/4,0)+25000,50000)))),MAX(IF(I2129&lt;=0,0,IF(I2129&lt;=25000,I2129,IF(I2129&lt;=50000,ROUNDUP(I2129/2,0)+12500,IF(I2129&lt;=100000,ROUNDUP(I2129/4,0)+25000,50000)))),MIN(IF(H2129&lt;=0,0,IF(H2129&lt;=20000,H2129,IF(H2129&lt;=40000,ROUNDUP(H2129/2,0)+10000,IF(H2129&lt;=80000,ROUNDUP(H2129/4,0)+20000,40000))))+IF(I2129&lt;=0,0,IF(I2129&lt;=25000,I2129,IF(I2129&lt;=50000,ROUNDUP(I2129/2,0)+12500,IF(I2129&lt;=100000,ROUNDUP(I2129/4,0)+25000,50000)))),40000))))</f>
        <v/>
      </c>
      <c r="R2129" s="18">
        <f>MIN(120000,O2129+P2129+Q2129)</f>
        <v/>
      </c>
      <c r="S2129" s="18">
        <f>IF(F2129&lt;=0,IF(E2129&lt;=0,0,IF(E2129&lt;=12000,E2129,IF(E2129&lt;=32000,ROUNDUP(E2129/2,0)+6000,IF(E2129&lt;=56000,ROUNDUP(E2129/4,0)+14000,28000)))),IF(E2129&lt;=0,IF(F2129&lt;=0,0,IF(F2129&lt;=15000,F2129,IF(F2129&lt;=40000,ROUNDUP(F2129/2,0)+7500,IF(F2129&lt;=70000,ROUNDUP(F2129/4,0)+17500,35000)))),MAX(IF(F2129&lt;=0,0,IF(F2129&lt;=15000,F2129,IF(F2129&lt;=40000,ROUNDUP(F2129/2,0)+7500,IF(F2129&lt;=70000,ROUNDUP(F2129/4,0)+17500,35000)))),MIN(IF(E2129&lt;=0,0,IF(E2129&lt;=12000,E2129,IF(E2129&lt;=32000,ROUNDUP(E2129/2,0)+6000,IF(E2129&lt;=56000,ROUNDUP(E2129/4,0)+14000,28000))))+IF(F2129&lt;=0,0,IF(F2129&lt;=15000,F2129,IF(F2129&lt;=40000,ROUNDUP(F2129/2,0)+7500,IF(F2129&lt;=70000,ROUNDUP(F2129/4,0)+17500,35000)))),28000))))</f>
        <v/>
      </c>
      <c r="T2129" s="18">
        <f>IF(G2129&lt;=0,0,IF(G2129&lt;=12000,G2129,IF(G2129&lt;=32000,ROUNDUP(G2129/2,0)+6000,IF(G2129&lt;=56000,ROUNDUP(G2129/4,0)+14000,28000))))</f>
        <v/>
      </c>
      <c r="U2129" s="18">
        <f>IF(I2129&lt;=0,IF(H2129&lt;=0,0,IF(H2129&lt;=12000,H2129,IF(H2129&lt;=32000,ROUNDUP(H2129/2,0)+6000,IF(H2129&lt;=56000,ROUNDUP(H2129/4,0)+14000,28000)))),IF(H2129&lt;=0,IF(I2129&lt;=0,0,IF(I2129&lt;=15000,I2129,IF(I2129&lt;=40000,ROUNDUP(I2129/2,0)+7500,IF(I2129&lt;=70000,ROUNDUP(I2129/4,0)+17500,35000)))),MAX(IF(I2129&lt;=0,0,IF(I2129&lt;=15000,I2129,IF(I2129&lt;=40000,ROUNDUP(I2129/2,0)+7500,IF(I2129&lt;=70000,ROUNDUP(I2129/4,0)+17500,35000)))),MIN(IF(H2129&lt;=0,0,IF(H2129&lt;=12000,H2129,IF(H2129&lt;=32000,ROUNDUP(H2129/2,0)+6000,IF(H2129&lt;=56000,ROUNDUP(H2129/4,0)+14000,28000))))+IF(I2129&lt;=0,0,IF(I2129&lt;=15000,I2129,IF(I2129&lt;=40000,ROUNDUP(I2129/2,0)+7500,IF(I2129&lt;=70000,ROUNDUP(I2129/4,0)+17500,35000)))),28000))))</f>
        <v/>
      </c>
      <c r="V2129" s="18">
        <f>MIN(70000,S2129+T2129+U2129)</f>
        <v/>
      </c>
      <c r="W2129" s="18">
        <f>MAX(0,ROUNDDOWN(M2129-J2129-N2129-K2129-0,-3))</f>
        <v/>
      </c>
      <c r="X2129" s="18">
        <f>MAX(0,ROUNDDOWN(M2129-J2129-N2129-K2129-R2129,-3))</f>
        <v/>
      </c>
      <c r="Y2129" s="18">
        <f>IF(W2129&lt;=0,0,ROUNDDOWN((W2129*LOOKUP(W2129,{0,1950001,3300001,6950001,9000001,18000001,40000001},{0.05,0.1,0.2,0.23,0.33,0.4,0.45})-LOOKUP(W2129,{0,1950001,3300001,6950001,9000001,18000001,40000001},{0,97500,427500,636000,1536000,2796000,4796000}))*1.021,-2))</f>
        <v/>
      </c>
      <c r="Z2129" s="18">
        <f>IF(X2129&lt;=0,0,ROUNDDOWN((X2129*LOOKUP(X2129,{0,1950001,3300001,6950001,9000001,18000001,40000001},{0.05,0.1,0.2,0.23,0.33,0.4,0.45})-LOOKUP(X2129,{0,1950001,3300001,6950001,9000001,18000001,40000001},{0,97500,427500,636000,1536000,2796000,4796000}))*1.021,-2))</f>
        <v/>
      </c>
      <c r="AA2129" s="18">
        <f>MAX(0,ROUNDDOWN(M2129-J2129-430000-L2129-0,-3))</f>
        <v/>
      </c>
      <c r="AB2129" s="18">
        <f>MAX(0,ROUNDDOWN(M2129-J2129-430000-L2129-V2129,-3))</f>
        <v/>
      </c>
      <c r="AC2129" s="18">
        <f>IF(M2129&lt;=450000,0,MAX(0,ROUNDDOWN(AA2129*0.06-MIN(50000,AA2129)*0.03,-2))+MAX(0,ROUNDDOWN(AA2129*0.04-MIN(50000,AA2129)*0.02,-2)))</f>
        <v/>
      </c>
      <c r="AD2129" s="18">
        <f>IF(M2129&lt;=450000,0,MAX(0,ROUNDDOWN(AB2129*0.06-MIN(50000,AB2129)*0.03,-2))+MAX(0,ROUNDDOWN(AB2129*0.04-MIN(50000,AB2129)*0.02,-2)))</f>
        <v/>
      </c>
      <c r="AE2129" s="18">
        <f>Y2129-Z2129</f>
        <v/>
      </c>
      <c r="AF2129" s="18">
        <f>AC2129-AD2129</f>
        <v/>
      </c>
      <c r="AG2129" s="18">
        <f>AE2129+AF2129</f>
        <v/>
      </c>
      <c r="AH2129" s="20">
        <f>IF(W2129&lt;=0,0,LOOKUP(W2129,{0,1950001,3300001,6950001,9000001,18000001,40000001},{0.05,0.1,0.2,0.23,0.33,0.4,0.45}))</f>
        <v/>
      </c>
    </row>
    <row r="2130">
      <c r="A2130" t="inlineStr">
        <is>
          <t>1万円刻み 3区分8万円ずつ</t>
        </is>
      </c>
      <c r="B2130" s="18">
        <f>'4_1万円刻み'!$A$684</f>
        <v/>
      </c>
      <c r="C2130" s="19" t="n">
        <v>2026</v>
      </c>
      <c r="D2130" t="inlineStr">
        <is>
          <t>いいえ</t>
        </is>
      </c>
      <c r="E2130" s="18" t="n">
        <v>80000</v>
      </c>
      <c r="F2130" s="18" t="n">
        <v>0</v>
      </c>
      <c r="G2130" s="18" t="n">
        <v>80000</v>
      </c>
      <c r="H2130" s="18" t="n">
        <v>80000</v>
      </c>
      <c r="I2130" s="18" t="n">
        <v>0</v>
      </c>
      <c r="J2130" s="18">
        <f>ROUND(MIN(B2130/12,650000)*12*0.0915+MIN(B2130/12,1390000)*12*(0.0504+0)+B2130*0.005,0)</f>
        <v/>
      </c>
      <c r="K2130" s="18" t="n">
        <v>0</v>
      </c>
      <c r="L2130" s="18" t="n">
        <v>0</v>
      </c>
      <c r="M2130" s="18">
        <f>ROUND(IF(C2130&gt;=2026,IF(B2130&lt;741000,0,IF(B2130&lt;2191000,B2130-740000,IF(B2130&lt;2193000,1451000,IF(B2130&lt;2196000,1453000,IF(B2130&lt;2200000,1456000,IF(B2130&lt;3600000,ROUNDDOWN(B2130/4,-3)*2.8-80000,IF(B2130&lt;6600000,ROUNDDOWN(B2130/4,-3)*3.2-440000,IF(B2130&lt;8500000,ROUNDDOWN(B2130*0.9,0)-1100000,B2130-1950000)))))))),IF(B2130&lt;651000,0,IF(B2130&lt;1900000,B2130-650000,IF(B2130&lt;3600000,ROUNDDOWN(B2130/4,-3)*2.8-80000,IF(B2130&lt;6600000,ROUNDDOWN(B2130/4,-3)*3.2-440000,IF(B2130&lt;8500000,ROUNDDOWN(B2130*0.9,0)-1100000,B2130-1950000)))))),0)</f>
        <v/>
      </c>
      <c r="N2130" s="18">
        <f>IF(M2130&gt;23500000,NA(),IF(C2130&gt;=2026,IF(M2130&lt;=4890000,1040000,IF(M2130&lt;=6550000,670000,620000)),IF(M2130&lt;=1320000,950000,IF(M2130&lt;=3360000,880000,IF(M2130&lt;=4890000,680000,IF(M2130&lt;=6550000,630000,580000))))))</f>
        <v/>
      </c>
      <c r="O2130" s="18">
        <f>IF(F2130&lt;=0,IF(AND(D2130="はい",C2130&gt;=2026,C2130&lt;=2027),IF(E2130&lt;=0,0,IF(E2130&lt;=30000,E2130,IF(E2130&lt;=60000,ROUNDUP(E2130/2,0)+15000,IF(E2130&lt;=120000,ROUNDUP(E2130/4,0)+30000,60000)))),IF(E2130&lt;=0,0,IF(E2130&lt;=20000,E2130,IF(E2130&lt;=40000,ROUNDUP(E2130/2,0)+10000,IF(E2130&lt;=80000,ROUNDUP(E2130/4,0)+20000,40000))))),IF(E2130&lt;=0,IF(F2130&lt;=0,0,IF(F2130&lt;=25000,F2130,IF(F2130&lt;=50000,ROUNDUP(F2130/2,0)+12500,IF(F2130&lt;=100000,ROUNDUP(F2130/4,0)+25000,50000)))),MAX(IF(F2130&lt;=0,0,IF(F2130&lt;=25000,F2130,IF(F2130&lt;=50000,ROUNDUP(F2130/2,0)+12500,IF(F2130&lt;=100000,ROUNDUP(F2130/4,0)+25000,50000)))),MIN(IF(AND(D2130="はい",C2130&gt;=2026,C2130&lt;=2027),IF(E2130&lt;=0,0,IF(E2130&lt;=30000,E2130,IF(E2130&lt;=60000,ROUNDUP(E2130/2,0)+15000,IF(E2130&lt;=120000,ROUNDUP(E2130/4,0)+30000,60000)))),IF(E2130&lt;=0,0,IF(E2130&lt;=20000,E2130,IF(E2130&lt;=40000,ROUNDUP(E2130/2,0)+10000,IF(E2130&lt;=80000,ROUNDUP(E2130/4,0)+20000,40000)))))+IF(F2130&lt;=0,0,IF(F2130&lt;=25000,F2130,IF(F2130&lt;=50000,ROUNDUP(F2130/2,0)+12500,IF(F2130&lt;=100000,ROUNDUP(F2130/4,0)+25000,50000)))),IF(AND(D2130="はい",C2130&gt;=2026,C2130&lt;=2027),60000,40000)))))</f>
        <v/>
      </c>
      <c r="P2130" s="18">
        <f>IF(G2130&lt;=0,0,IF(G2130&lt;=20000,G2130,IF(G2130&lt;=40000,ROUNDUP(G2130/2,0)+10000,IF(G2130&lt;=80000,ROUNDUP(G2130/4,0)+20000,40000))))</f>
        <v/>
      </c>
      <c r="Q2130" s="18">
        <f>IF(I2130&lt;=0,IF(H2130&lt;=0,0,IF(H2130&lt;=20000,H2130,IF(H2130&lt;=40000,ROUNDUP(H2130/2,0)+10000,IF(H2130&lt;=80000,ROUNDUP(H2130/4,0)+20000,40000)))),IF(H2130&lt;=0,IF(I2130&lt;=0,0,IF(I2130&lt;=25000,I2130,IF(I2130&lt;=50000,ROUNDUP(I2130/2,0)+12500,IF(I2130&lt;=100000,ROUNDUP(I2130/4,0)+25000,50000)))),MAX(IF(I2130&lt;=0,0,IF(I2130&lt;=25000,I2130,IF(I2130&lt;=50000,ROUNDUP(I2130/2,0)+12500,IF(I2130&lt;=100000,ROUNDUP(I2130/4,0)+25000,50000)))),MIN(IF(H2130&lt;=0,0,IF(H2130&lt;=20000,H2130,IF(H2130&lt;=40000,ROUNDUP(H2130/2,0)+10000,IF(H2130&lt;=80000,ROUNDUP(H2130/4,0)+20000,40000))))+IF(I2130&lt;=0,0,IF(I2130&lt;=25000,I2130,IF(I2130&lt;=50000,ROUNDUP(I2130/2,0)+12500,IF(I2130&lt;=100000,ROUNDUP(I2130/4,0)+25000,50000)))),40000))))</f>
        <v/>
      </c>
      <c r="R2130" s="18">
        <f>MIN(120000,O2130+P2130+Q2130)</f>
        <v/>
      </c>
      <c r="S2130" s="18">
        <f>IF(F2130&lt;=0,IF(E2130&lt;=0,0,IF(E2130&lt;=12000,E2130,IF(E2130&lt;=32000,ROUNDUP(E2130/2,0)+6000,IF(E2130&lt;=56000,ROUNDUP(E2130/4,0)+14000,28000)))),IF(E2130&lt;=0,IF(F2130&lt;=0,0,IF(F2130&lt;=15000,F2130,IF(F2130&lt;=40000,ROUNDUP(F2130/2,0)+7500,IF(F2130&lt;=70000,ROUNDUP(F2130/4,0)+17500,35000)))),MAX(IF(F2130&lt;=0,0,IF(F2130&lt;=15000,F2130,IF(F2130&lt;=40000,ROUNDUP(F2130/2,0)+7500,IF(F2130&lt;=70000,ROUNDUP(F2130/4,0)+17500,35000)))),MIN(IF(E2130&lt;=0,0,IF(E2130&lt;=12000,E2130,IF(E2130&lt;=32000,ROUNDUP(E2130/2,0)+6000,IF(E2130&lt;=56000,ROUNDUP(E2130/4,0)+14000,28000))))+IF(F2130&lt;=0,0,IF(F2130&lt;=15000,F2130,IF(F2130&lt;=40000,ROUNDUP(F2130/2,0)+7500,IF(F2130&lt;=70000,ROUNDUP(F2130/4,0)+17500,35000)))),28000))))</f>
        <v/>
      </c>
      <c r="T2130" s="18">
        <f>IF(G2130&lt;=0,0,IF(G2130&lt;=12000,G2130,IF(G2130&lt;=32000,ROUNDUP(G2130/2,0)+6000,IF(G2130&lt;=56000,ROUNDUP(G2130/4,0)+14000,28000))))</f>
        <v/>
      </c>
      <c r="U2130" s="18">
        <f>IF(I2130&lt;=0,IF(H2130&lt;=0,0,IF(H2130&lt;=12000,H2130,IF(H2130&lt;=32000,ROUNDUP(H2130/2,0)+6000,IF(H2130&lt;=56000,ROUNDUP(H2130/4,0)+14000,28000)))),IF(H2130&lt;=0,IF(I2130&lt;=0,0,IF(I2130&lt;=15000,I2130,IF(I2130&lt;=40000,ROUNDUP(I2130/2,0)+7500,IF(I2130&lt;=70000,ROUNDUP(I2130/4,0)+17500,35000)))),MAX(IF(I2130&lt;=0,0,IF(I2130&lt;=15000,I2130,IF(I2130&lt;=40000,ROUNDUP(I2130/2,0)+7500,IF(I2130&lt;=70000,ROUNDUP(I2130/4,0)+17500,35000)))),MIN(IF(H2130&lt;=0,0,IF(H2130&lt;=12000,H2130,IF(H2130&lt;=32000,ROUNDUP(H2130/2,0)+6000,IF(H2130&lt;=56000,ROUNDUP(H2130/4,0)+14000,28000))))+IF(I2130&lt;=0,0,IF(I2130&lt;=15000,I2130,IF(I2130&lt;=40000,ROUNDUP(I2130/2,0)+7500,IF(I2130&lt;=70000,ROUNDUP(I2130/4,0)+17500,35000)))),28000))))</f>
        <v/>
      </c>
      <c r="V2130" s="18">
        <f>MIN(70000,S2130+T2130+U2130)</f>
        <v/>
      </c>
      <c r="W2130" s="18">
        <f>MAX(0,ROUNDDOWN(M2130-J2130-N2130-K2130-0,-3))</f>
        <v/>
      </c>
      <c r="X2130" s="18">
        <f>MAX(0,ROUNDDOWN(M2130-J2130-N2130-K2130-R2130,-3))</f>
        <v/>
      </c>
      <c r="Y2130" s="18">
        <f>IF(W2130&lt;=0,0,ROUNDDOWN((W2130*LOOKUP(W2130,{0,1950001,3300001,6950001,9000001,18000001,40000001},{0.05,0.1,0.2,0.23,0.33,0.4,0.45})-LOOKUP(W2130,{0,1950001,3300001,6950001,9000001,18000001,40000001},{0,97500,427500,636000,1536000,2796000,4796000}))*1.021,-2))</f>
        <v/>
      </c>
      <c r="Z2130" s="18">
        <f>IF(X2130&lt;=0,0,ROUNDDOWN((X2130*LOOKUP(X2130,{0,1950001,3300001,6950001,9000001,18000001,40000001},{0.05,0.1,0.2,0.23,0.33,0.4,0.45})-LOOKUP(X2130,{0,1950001,3300001,6950001,9000001,18000001,40000001},{0,97500,427500,636000,1536000,2796000,4796000}))*1.021,-2))</f>
        <v/>
      </c>
      <c r="AA2130" s="18">
        <f>MAX(0,ROUNDDOWN(M2130-J2130-430000-L2130-0,-3))</f>
        <v/>
      </c>
      <c r="AB2130" s="18">
        <f>MAX(0,ROUNDDOWN(M2130-J2130-430000-L2130-V2130,-3))</f>
        <v/>
      </c>
      <c r="AC2130" s="18">
        <f>IF(M2130&lt;=450000,0,MAX(0,ROUNDDOWN(AA2130*0.06-MIN(50000,AA2130)*0.03,-2))+MAX(0,ROUNDDOWN(AA2130*0.04-MIN(50000,AA2130)*0.02,-2)))</f>
        <v/>
      </c>
      <c r="AD2130" s="18">
        <f>IF(M2130&lt;=450000,0,MAX(0,ROUNDDOWN(AB2130*0.06-MIN(50000,AB2130)*0.03,-2))+MAX(0,ROUNDDOWN(AB2130*0.04-MIN(50000,AB2130)*0.02,-2)))</f>
        <v/>
      </c>
      <c r="AE2130" s="18">
        <f>Y2130-Z2130</f>
        <v/>
      </c>
      <c r="AF2130" s="18">
        <f>AC2130-AD2130</f>
        <v/>
      </c>
      <c r="AG2130" s="18">
        <f>AE2130+AF2130</f>
        <v/>
      </c>
      <c r="AH2130" s="20">
        <f>IF(W2130&lt;=0,0,LOOKUP(W2130,{0,1950001,3300001,6950001,9000001,18000001,40000001},{0.05,0.1,0.2,0.23,0.33,0.4,0.45}))</f>
        <v/>
      </c>
    </row>
    <row r="2131">
      <c r="A2131" t="inlineStr">
        <is>
          <t>1万円刻み 一般8万円</t>
        </is>
      </c>
      <c r="B2131" s="18">
        <f>'4_1万円刻み'!$A$684</f>
        <v/>
      </c>
      <c r="C2131" s="19" t="n">
        <v>2026</v>
      </c>
      <c r="D2131" t="inlineStr">
        <is>
          <t>いいえ</t>
        </is>
      </c>
      <c r="E2131" s="18" t="n">
        <v>80000</v>
      </c>
      <c r="F2131" s="18" t="n">
        <v>0</v>
      </c>
      <c r="G2131" s="18" t="n">
        <v>0</v>
      </c>
      <c r="H2131" s="18" t="n">
        <v>0</v>
      </c>
      <c r="I2131" s="18" t="n">
        <v>0</v>
      </c>
      <c r="J2131" s="18">
        <f>ROUND(MIN(B2131/12,650000)*12*0.0915+MIN(B2131/12,1390000)*12*(0.0504+0)+B2131*0.005,0)</f>
        <v/>
      </c>
      <c r="K2131" s="18" t="n">
        <v>0</v>
      </c>
      <c r="L2131" s="18" t="n">
        <v>0</v>
      </c>
      <c r="M2131" s="18">
        <f>ROUND(IF(C2131&gt;=2026,IF(B2131&lt;741000,0,IF(B2131&lt;2191000,B2131-740000,IF(B2131&lt;2193000,1451000,IF(B2131&lt;2196000,1453000,IF(B2131&lt;2200000,1456000,IF(B2131&lt;3600000,ROUNDDOWN(B2131/4,-3)*2.8-80000,IF(B2131&lt;6600000,ROUNDDOWN(B2131/4,-3)*3.2-440000,IF(B2131&lt;8500000,ROUNDDOWN(B2131*0.9,0)-1100000,B2131-1950000)))))))),IF(B2131&lt;651000,0,IF(B2131&lt;1900000,B2131-650000,IF(B2131&lt;3600000,ROUNDDOWN(B2131/4,-3)*2.8-80000,IF(B2131&lt;6600000,ROUNDDOWN(B2131/4,-3)*3.2-440000,IF(B2131&lt;8500000,ROUNDDOWN(B2131*0.9,0)-1100000,B2131-1950000)))))),0)</f>
        <v/>
      </c>
      <c r="N2131" s="18">
        <f>IF(M2131&gt;23500000,NA(),IF(C2131&gt;=2026,IF(M2131&lt;=4890000,1040000,IF(M2131&lt;=6550000,670000,620000)),IF(M2131&lt;=1320000,950000,IF(M2131&lt;=3360000,880000,IF(M2131&lt;=4890000,680000,IF(M2131&lt;=6550000,630000,580000))))))</f>
        <v/>
      </c>
      <c r="O2131" s="18">
        <f>IF(F2131&lt;=0,IF(AND(D2131="はい",C2131&gt;=2026,C2131&lt;=2027),IF(E2131&lt;=0,0,IF(E2131&lt;=30000,E2131,IF(E2131&lt;=60000,ROUNDUP(E2131/2,0)+15000,IF(E2131&lt;=120000,ROUNDUP(E2131/4,0)+30000,60000)))),IF(E2131&lt;=0,0,IF(E2131&lt;=20000,E2131,IF(E2131&lt;=40000,ROUNDUP(E2131/2,0)+10000,IF(E2131&lt;=80000,ROUNDUP(E2131/4,0)+20000,40000))))),IF(E2131&lt;=0,IF(F2131&lt;=0,0,IF(F2131&lt;=25000,F2131,IF(F2131&lt;=50000,ROUNDUP(F2131/2,0)+12500,IF(F2131&lt;=100000,ROUNDUP(F2131/4,0)+25000,50000)))),MAX(IF(F2131&lt;=0,0,IF(F2131&lt;=25000,F2131,IF(F2131&lt;=50000,ROUNDUP(F2131/2,0)+12500,IF(F2131&lt;=100000,ROUNDUP(F2131/4,0)+25000,50000)))),MIN(IF(AND(D2131="はい",C2131&gt;=2026,C2131&lt;=2027),IF(E2131&lt;=0,0,IF(E2131&lt;=30000,E2131,IF(E2131&lt;=60000,ROUNDUP(E2131/2,0)+15000,IF(E2131&lt;=120000,ROUNDUP(E2131/4,0)+30000,60000)))),IF(E2131&lt;=0,0,IF(E2131&lt;=20000,E2131,IF(E2131&lt;=40000,ROUNDUP(E2131/2,0)+10000,IF(E2131&lt;=80000,ROUNDUP(E2131/4,0)+20000,40000)))))+IF(F2131&lt;=0,0,IF(F2131&lt;=25000,F2131,IF(F2131&lt;=50000,ROUNDUP(F2131/2,0)+12500,IF(F2131&lt;=100000,ROUNDUP(F2131/4,0)+25000,50000)))),IF(AND(D2131="はい",C2131&gt;=2026,C2131&lt;=2027),60000,40000)))))</f>
        <v/>
      </c>
      <c r="P2131" s="18">
        <f>IF(G2131&lt;=0,0,IF(G2131&lt;=20000,G2131,IF(G2131&lt;=40000,ROUNDUP(G2131/2,0)+10000,IF(G2131&lt;=80000,ROUNDUP(G2131/4,0)+20000,40000))))</f>
        <v/>
      </c>
      <c r="Q2131" s="18">
        <f>IF(I2131&lt;=0,IF(H2131&lt;=0,0,IF(H2131&lt;=20000,H2131,IF(H2131&lt;=40000,ROUNDUP(H2131/2,0)+10000,IF(H2131&lt;=80000,ROUNDUP(H2131/4,0)+20000,40000)))),IF(H2131&lt;=0,IF(I2131&lt;=0,0,IF(I2131&lt;=25000,I2131,IF(I2131&lt;=50000,ROUNDUP(I2131/2,0)+12500,IF(I2131&lt;=100000,ROUNDUP(I2131/4,0)+25000,50000)))),MAX(IF(I2131&lt;=0,0,IF(I2131&lt;=25000,I2131,IF(I2131&lt;=50000,ROUNDUP(I2131/2,0)+12500,IF(I2131&lt;=100000,ROUNDUP(I2131/4,0)+25000,50000)))),MIN(IF(H2131&lt;=0,0,IF(H2131&lt;=20000,H2131,IF(H2131&lt;=40000,ROUNDUP(H2131/2,0)+10000,IF(H2131&lt;=80000,ROUNDUP(H2131/4,0)+20000,40000))))+IF(I2131&lt;=0,0,IF(I2131&lt;=25000,I2131,IF(I2131&lt;=50000,ROUNDUP(I2131/2,0)+12500,IF(I2131&lt;=100000,ROUNDUP(I2131/4,0)+25000,50000)))),40000))))</f>
        <v/>
      </c>
      <c r="R2131" s="18">
        <f>MIN(120000,O2131+P2131+Q2131)</f>
        <v/>
      </c>
      <c r="S2131" s="18">
        <f>IF(F2131&lt;=0,IF(E2131&lt;=0,0,IF(E2131&lt;=12000,E2131,IF(E2131&lt;=32000,ROUNDUP(E2131/2,0)+6000,IF(E2131&lt;=56000,ROUNDUP(E2131/4,0)+14000,28000)))),IF(E2131&lt;=0,IF(F2131&lt;=0,0,IF(F2131&lt;=15000,F2131,IF(F2131&lt;=40000,ROUNDUP(F2131/2,0)+7500,IF(F2131&lt;=70000,ROUNDUP(F2131/4,0)+17500,35000)))),MAX(IF(F2131&lt;=0,0,IF(F2131&lt;=15000,F2131,IF(F2131&lt;=40000,ROUNDUP(F2131/2,0)+7500,IF(F2131&lt;=70000,ROUNDUP(F2131/4,0)+17500,35000)))),MIN(IF(E2131&lt;=0,0,IF(E2131&lt;=12000,E2131,IF(E2131&lt;=32000,ROUNDUP(E2131/2,0)+6000,IF(E2131&lt;=56000,ROUNDUP(E2131/4,0)+14000,28000))))+IF(F2131&lt;=0,0,IF(F2131&lt;=15000,F2131,IF(F2131&lt;=40000,ROUNDUP(F2131/2,0)+7500,IF(F2131&lt;=70000,ROUNDUP(F2131/4,0)+17500,35000)))),28000))))</f>
        <v/>
      </c>
      <c r="T2131" s="18">
        <f>IF(G2131&lt;=0,0,IF(G2131&lt;=12000,G2131,IF(G2131&lt;=32000,ROUNDUP(G2131/2,0)+6000,IF(G2131&lt;=56000,ROUNDUP(G2131/4,0)+14000,28000))))</f>
        <v/>
      </c>
      <c r="U2131" s="18">
        <f>IF(I2131&lt;=0,IF(H2131&lt;=0,0,IF(H2131&lt;=12000,H2131,IF(H2131&lt;=32000,ROUNDUP(H2131/2,0)+6000,IF(H2131&lt;=56000,ROUNDUP(H2131/4,0)+14000,28000)))),IF(H2131&lt;=0,IF(I2131&lt;=0,0,IF(I2131&lt;=15000,I2131,IF(I2131&lt;=40000,ROUNDUP(I2131/2,0)+7500,IF(I2131&lt;=70000,ROUNDUP(I2131/4,0)+17500,35000)))),MAX(IF(I2131&lt;=0,0,IF(I2131&lt;=15000,I2131,IF(I2131&lt;=40000,ROUNDUP(I2131/2,0)+7500,IF(I2131&lt;=70000,ROUNDUP(I2131/4,0)+17500,35000)))),MIN(IF(H2131&lt;=0,0,IF(H2131&lt;=12000,H2131,IF(H2131&lt;=32000,ROUNDUP(H2131/2,0)+6000,IF(H2131&lt;=56000,ROUNDUP(H2131/4,0)+14000,28000))))+IF(I2131&lt;=0,0,IF(I2131&lt;=15000,I2131,IF(I2131&lt;=40000,ROUNDUP(I2131/2,0)+7500,IF(I2131&lt;=70000,ROUNDUP(I2131/4,0)+17500,35000)))),28000))))</f>
        <v/>
      </c>
      <c r="V2131" s="18">
        <f>MIN(70000,S2131+T2131+U2131)</f>
        <v/>
      </c>
      <c r="W2131" s="18">
        <f>MAX(0,ROUNDDOWN(M2131-J2131-N2131-K2131-0,-3))</f>
        <v/>
      </c>
      <c r="X2131" s="18">
        <f>MAX(0,ROUNDDOWN(M2131-J2131-N2131-K2131-R2131,-3))</f>
        <v/>
      </c>
      <c r="Y2131" s="18">
        <f>IF(W2131&lt;=0,0,ROUNDDOWN((W2131*LOOKUP(W2131,{0,1950001,3300001,6950001,9000001,18000001,40000001},{0.05,0.1,0.2,0.23,0.33,0.4,0.45})-LOOKUP(W2131,{0,1950001,3300001,6950001,9000001,18000001,40000001},{0,97500,427500,636000,1536000,2796000,4796000}))*1.021,-2))</f>
        <v/>
      </c>
      <c r="Z2131" s="18">
        <f>IF(X2131&lt;=0,0,ROUNDDOWN((X2131*LOOKUP(X2131,{0,1950001,3300001,6950001,9000001,18000001,40000001},{0.05,0.1,0.2,0.23,0.33,0.4,0.45})-LOOKUP(X2131,{0,1950001,3300001,6950001,9000001,18000001,40000001},{0,97500,427500,636000,1536000,2796000,4796000}))*1.021,-2))</f>
        <v/>
      </c>
      <c r="AA2131" s="18">
        <f>MAX(0,ROUNDDOWN(M2131-J2131-430000-L2131-0,-3))</f>
        <v/>
      </c>
      <c r="AB2131" s="18">
        <f>MAX(0,ROUNDDOWN(M2131-J2131-430000-L2131-V2131,-3))</f>
        <v/>
      </c>
      <c r="AC2131" s="18">
        <f>IF(M2131&lt;=450000,0,MAX(0,ROUNDDOWN(AA2131*0.06-MIN(50000,AA2131)*0.03,-2))+MAX(0,ROUNDDOWN(AA2131*0.04-MIN(50000,AA2131)*0.02,-2)))</f>
        <v/>
      </c>
      <c r="AD2131" s="18">
        <f>IF(M2131&lt;=450000,0,MAX(0,ROUNDDOWN(AB2131*0.06-MIN(50000,AB2131)*0.03,-2))+MAX(0,ROUNDDOWN(AB2131*0.04-MIN(50000,AB2131)*0.02,-2)))</f>
        <v/>
      </c>
      <c r="AE2131" s="18">
        <f>Y2131-Z2131</f>
        <v/>
      </c>
      <c r="AF2131" s="18">
        <f>AC2131-AD2131</f>
        <v/>
      </c>
      <c r="AG2131" s="18">
        <f>AE2131+AF2131</f>
        <v/>
      </c>
      <c r="AH2131" s="20">
        <f>IF(W2131&lt;=0,0,LOOKUP(W2131,{0,1950001,3300001,6950001,9000001,18000001,40000001},{0.05,0.1,0.2,0.23,0.33,0.4,0.45}))</f>
        <v/>
      </c>
    </row>
    <row r="2132">
      <c r="A2132" t="inlineStr">
        <is>
          <t>1万円刻み 特例あり一般12万円</t>
        </is>
      </c>
      <c r="B2132" s="18">
        <f>'4_1万円刻み'!$A$684</f>
        <v/>
      </c>
      <c r="C2132" s="19" t="n">
        <v>2026</v>
      </c>
      <c r="D2132" t="inlineStr">
        <is>
          <t>はい</t>
        </is>
      </c>
      <c r="E2132" s="18" t="n">
        <v>120000</v>
      </c>
      <c r="F2132" s="18" t="n">
        <v>0</v>
      </c>
      <c r="G2132" s="18" t="n">
        <v>0</v>
      </c>
      <c r="H2132" s="18" t="n">
        <v>0</v>
      </c>
      <c r="I2132" s="18" t="n">
        <v>0</v>
      </c>
      <c r="J2132" s="18">
        <f>ROUND(MIN(B2132/12,650000)*12*0.0915+MIN(B2132/12,1390000)*12*(0.0504+0)+B2132*0.005,0)</f>
        <v/>
      </c>
      <c r="K2132" s="18" t="n">
        <v>0</v>
      </c>
      <c r="L2132" s="18" t="n">
        <v>0</v>
      </c>
      <c r="M2132" s="18">
        <f>ROUND(IF(C2132&gt;=2026,IF(B2132&lt;741000,0,IF(B2132&lt;2191000,B2132-740000,IF(B2132&lt;2193000,1451000,IF(B2132&lt;2196000,1453000,IF(B2132&lt;2200000,1456000,IF(B2132&lt;3600000,ROUNDDOWN(B2132/4,-3)*2.8-80000,IF(B2132&lt;6600000,ROUNDDOWN(B2132/4,-3)*3.2-440000,IF(B2132&lt;8500000,ROUNDDOWN(B2132*0.9,0)-1100000,B2132-1950000)))))))),IF(B2132&lt;651000,0,IF(B2132&lt;1900000,B2132-650000,IF(B2132&lt;3600000,ROUNDDOWN(B2132/4,-3)*2.8-80000,IF(B2132&lt;6600000,ROUNDDOWN(B2132/4,-3)*3.2-440000,IF(B2132&lt;8500000,ROUNDDOWN(B2132*0.9,0)-1100000,B2132-1950000)))))),0)</f>
        <v/>
      </c>
      <c r="N2132" s="18">
        <f>IF(M2132&gt;23500000,NA(),IF(C2132&gt;=2026,IF(M2132&lt;=4890000,1040000,IF(M2132&lt;=6550000,670000,620000)),IF(M2132&lt;=1320000,950000,IF(M2132&lt;=3360000,880000,IF(M2132&lt;=4890000,680000,IF(M2132&lt;=6550000,630000,580000))))))</f>
        <v/>
      </c>
      <c r="O2132" s="18">
        <f>IF(F2132&lt;=0,IF(AND(D2132="はい",C2132&gt;=2026,C2132&lt;=2027),IF(E2132&lt;=0,0,IF(E2132&lt;=30000,E2132,IF(E2132&lt;=60000,ROUNDUP(E2132/2,0)+15000,IF(E2132&lt;=120000,ROUNDUP(E2132/4,0)+30000,60000)))),IF(E2132&lt;=0,0,IF(E2132&lt;=20000,E2132,IF(E2132&lt;=40000,ROUNDUP(E2132/2,0)+10000,IF(E2132&lt;=80000,ROUNDUP(E2132/4,0)+20000,40000))))),IF(E2132&lt;=0,IF(F2132&lt;=0,0,IF(F2132&lt;=25000,F2132,IF(F2132&lt;=50000,ROUNDUP(F2132/2,0)+12500,IF(F2132&lt;=100000,ROUNDUP(F2132/4,0)+25000,50000)))),MAX(IF(F2132&lt;=0,0,IF(F2132&lt;=25000,F2132,IF(F2132&lt;=50000,ROUNDUP(F2132/2,0)+12500,IF(F2132&lt;=100000,ROUNDUP(F2132/4,0)+25000,50000)))),MIN(IF(AND(D2132="はい",C2132&gt;=2026,C2132&lt;=2027),IF(E2132&lt;=0,0,IF(E2132&lt;=30000,E2132,IF(E2132&lt;=60000,ROUNDUP(E2132/2,0)+15000,IF(E2132&lt;=120000,ROUNDUP(E2132/4,0)+30000,60000)))),IF(E2132&lt;=0,0,IF(E2132&lt;=20000,E2132,IF(E2132&lt;=40000,ROUNDUP(E2132/2,0)+10000,IF(E2132&lt;=80000,ROUNDUP(E2132/4,0)+20000,40000)))))+IF(F2132&lt;=0,0,IF(F2132&lt;=25000,F2132,IF(F2132&lt;=50000,ROUNDUP(F2132/2,0)+12500,IF(F2132&lt;=100000,ROUNDUP(F2132/4,0)+25000,50000)))),IF(AND(D2132="はい",C2132&gt;=2026,C2132&lt;=2027),60000,40000)))))</f>
        <v/>
      </c>
      <c r="P2132" s="18">
        <f>IF(G2132&lt;=0,0,IF(G2132&lt;=20000,G2132,IF(G2132&lt;=40000,ROUNDUP(G2132/2,0)+10000,IF(G2132&lt;=80000,ROUNDUP(G2132/4,0)+20000,40000))))</f>
        <v/>
      </c>
      <c r="Q2132" s="18">
        <f>IF(I2132&lt;=0,IF(H2132&lt;=0,0,IF(H2132&lt;=20000,H2132,IF(H2132&lt;=40000,ROUNDUP(H2132/2,0)+10000,IF(H2132&lt;=80000,ROUNDUP(H2132/4,0)+20000,40000)))),IF(H2132&lt;=0,IF(I2132&lt;=0,0,IF(I2132&lt;=25000,I2132,IF(I2132&lt;=50000,ROUNDUP(I2132/2,0)+12500,IF(I2132&lt;=100000,ROUNDUP(I2132/4,0)+25000,50000)))),MAX(IF(I2132&lt;=0,0,IF(I2132&lt;=25000,I2132,IF(I2132&lt;=50000,ROUNDUP(I2132/2,0)+12500,IF(I2132&lt;=100000,ROUNDUP(I2132/4,0)+25000,50000)))),MIN(IF(H2132&lt;=0,0,IF(H2132&lt;=20000,H2132,IF(H2132&lt;=40000,ROUNDUP(H2132/2,0)+10000,IF(H2132&lt;=80000,ROUNDUP(H2132/4,0)+20000,40000))))+IF(I2132&lt;=0,0,IF(I2132&lt;=25000,I2132,IF(I2132&lt;=50000,ROUNDUP(I2132/2,0)+12500,IF(I2132&lt;=100000,ROUNDUP(I2132/4,0)+25000,50000)))),40000))))</f>
        <v/>
      </c>
      <c r="R2132" s="18">
        <f>MIN(120000,O2132+P2132+Q2132)</f>
        <v/>
      </c>
      <c r="S2132" s="18">
        <f>IF(F2132&lt;=0,IF(E2132&lt;=0,0,IF(E2132&lt;=12000,E2132,IF(E2132&lt;=32000,ROUNDUP(E2132/2,0)+6000,IF(E2132&lt;=56000,ROUNDUP(E2132/4,0)+14000,28000)))),IF(E2132&lt;=0,IF(F2132&lt;=0,0,IF(F2132&lt;=15000,F2132,IF(F2132&lt;=40000,ROUNDUP(F2132/2,0)+7500,IF(F2132&lt;=70000,ROUNDUP(F2132/4,0)+17500,35000)))),MAX(IF(F2132&lt;=0,0,IF(F2132&lt;=15000,F2132,IF(F2132&lt;=40000,ROUNDUP(F2132/2,0)+7500,IF(F2132&lt;=70000,ROUNDUP(F2132/4,0)+17500,35000)))),MIN(IF(E2132&lt;=0,0,IF(E2132&lt;=12000,E2132,IF(E2132&lt;=32000,ROUNDUP(E2132/2,0)+6000,IF(E2132&lt;=56000,ROUNDUP(E2132/4,0)+14000,28000))))+IF(F2132&lt;=0,0,IF(F2132&lt;=15000,F2132,IF(F2132&lt;=40000,ROUNDUP(F2132/2,0)+7500,IF(F2132&lt;=70000,ROUNDUP(F2132/4,0)+17500,35000)))),28000))))</f>
        <v/>
      </c>
      <c r="T2132" s="18">
        <f>IF(G2132&lt;=0,0,IF(G2132&lt;=12000,G2132,IF(G2132&lt;=32000,ROUNDUP(G2132/2,0)+6000,IF(G2132&lt;=56000,ROUNDUP(G2132/4,0)+14000,28000))))</f>
        <v/>
      </c>
      <c r="U2132" s="18">
        <f>IF(I2132&lt;=0,IF(H2132&lt;=0,0,IF(H2132&lt;=12000,H2132,IF(H2132&lt;=32000,ROUNDUP(H2132/2,0)+6000,IF(H2132&lt;=56000,ROUNDUP(H2132/4,0)+14000,28000)))),IF(H2132&lt;=0,IF(I2132&lt;=0,0,IF(I2132&lt;=15000,I2132,IF(I2132&lt;=40000,ROUNDUP(I2132/2,0)+7500,IF(I2132&lt;=70000,ROUNDUP(I2132/4,0)+17500,35000)))),MAX(IF(I2132&lt;=0,0,IF(I2132&lt;=15000,I2132,IF(I2132&lt;=40000,ROUNDUP(I2132/2,0)+7500,IF(I2132&lt;=70000,ROUNDUP(I2132/4,0)+17500,35000)))),MIN(IF(H2132&lt;=0,0,IF(H2132&lt;=12000,H2132,IF(H2132&lt;=32000,ROUNDUP(H2132/2,0)+6000,IF(H2132&lt;=56000,ROUNDUP(H2132/4,0)+14000,28000))))+IF(I2132&lt;=0,0,IF(I2132&lt;=15000,I2132,IF(I2132&lt;=40000,ROUNDUP(I2132/2,0)+7500,IF(I2132&lt;=70000,ROUNDUP(I2132/4,0)+17500,35000)))),28000))))</f>
        <v/>
      </c>
      <c r="V2132" s="18">
        <f>MIN(70000,S2132+T2132+U2132)</f>
        <v/>
      </c>
      <c r="W2132" s="18">
        <f>MAX(0,ROUNDDOWN(M2132-J2132-N2132-K2132-0,-3))</f>
        <v/>
      </c>
      <c r="X2132" s="18">
        <f>MAX(0,ROUNDDOWN(M2132-J2132-N2132-K2132-R2132,-3))</f>
        <v/>
      </c>
      <c r="Y2132" s="18">
        <f>IF(W2132&lt;=0,0,ROUNDDOWN((W2132*LOOKUP(W2132,{0,1950001,3300001,6950001,9000001,18000001,40000001},{0.05,0.1,0.2,0.23,0.33,0.4,0.45})-LOOKUP(W2132,{0,1950001,3300001,6950001,9000001,18000001,40000001},{0,97500,427500,636000,1536000,2796000,4796000}))*1.021,-2))</f>
        <v/>
      </c>
      <c r="Z2132" s="18">
        <f>IF(X2132&lt;=0,0,ROUNDDOWN((X2132*LOOKUP(X2132,{0,1950001,3300001,6950001,9000001,18000001,40000001},{0.05,0.1,0.2,0.23,0.33,0.4,0.45})-LOOKUP(X2132,{0,1950001,3300001,6950001,9000001,18000001,40000001},{0,97500,427500,636000,1536000,2796000,4796000}))*1.021,-2))</f>
        <v/>
      </c>
      <c r="AA2132" s="18">
        <f>MAX(0,ROUNDDOWN(M2132-J2132-430000-L2132-0,-3))</f>
        <v/>
      </c>
      <c r="AB2132" s="18">
        <f>MAX(0,ROUNDDOWN(M2132-J2132-430000-L2132-V2132,-3))</f>
        <v/>
      </c>
      <c r="AC2132" s="18">
        <f>IF(M2132&lt;=450000,0,MAX(0,ROUNDDOWN(AA2132*0.06-MIN(50000,AA2132)*0.03,-2))+MAX(0,ROUNDDOWN(AA2132*0.04-MIN(50000,AA2132)*0.02,-2)))</f>
        <v/>
      </c>
      <c r="AD2132" s="18">
        <f>IF(M2132&lt;=450000,0,MAX(0,ROUNDDOWN(AB2132*0.06-MIN(50000,AB2132)*0.03,-2))+MAX(0,ROUNDDOWN(AB2132*0.04-MIN(50000,AB2132)*0.02,-2)))</f>
        <v/>
      </c>
      <c r="AE2132" s="18">
        <f>Y2132-Z2132</f>
        <v/>
      </c>
      <c r="AF2132" s="18">
        <f>AC2132-AD2132</f>
        <v/>
      </c>
      <c r="AG2132" s="18">
        <f>AE2132+AF2132</f>
        <v/>
      </c>
      <c r="AH2132" s="20">
        <f>IF(W2132&lt;=0,0,LOOKUP(W2132,{0,1950001,3300001,6950001,9000001,18000001,40000001},{0.05,0.1,0.2,0.23,0.33,0.4,0.45}))</f>
        <v/>
      </c>
    </row>
    <row r="2133">
      <c r="A2133" t="inlineStr">
        <is>
          <t>1万円刻み 3区分8万円ずつ</t>
        </is>
      </c>
      <c r="B2133" s="18">
        <f>'4_1万円刻み'!$A$685</f>
        <v/>
      </c>
      <c r="C2133" s="19" t="n">
        <v>2026</v>
      </c>
      <c r="D2133" t="inlineStr">
        <is>
          <t>いいえ</t>
        </is>
      </c>
      <c r="E2133" s="18" t="n">
        <v>80000</v>
      </c>
      <c r="F2133" s="18" t="n">
        <v>0</v>
      </c>
      <c r="G2133" s="18" t="n">
        <v>80000</v>
      </c>
      <c r="H2133" s="18" t="n">
        <v>80000</v>
      </c>
      <c r="I2133" s="18" t="n">
        <v>0</v>
      </c>
      <c r="J2133" s="18">
        <f>ROUND(MIN(B2133/12,650000)*12*0.0915+MIN(B2133/12,1390000)*12*(0.0504+0)+B2133*0.005,0)</f>
        <v/>
      </c>
      <c r="K2133" s="18" t="n">
        <v>0</v>
      </c>
      <c r="L2133" s="18" t="n">
        <v>0</v>
      </c>
      <c r="M2133" s="18">
        <f>ROUND(IF(C2133&gt;=2026,IF(B2133&lt;741000,0,IF(B2133&lt;2191000,B2133-740000,IF(B2133&lt;2193000,1451000,IF(B2133&lt;2196000,1453000,IF(B2133&lt;2200000,1456000,IF(B2133&lt;3600000,ROUNDDOWN(B2133/4,-3)*2.8-80000,IF(B2133&lt;6600000,ROUNDDOWN(B2133/4,-3)*3.2-440000,IF(B2133&lt;8500000,ROUNDDOWN(B2133*0.9,0)-1100000,B2133-1950000)))))))),IF(B2133&lt;651000,0,IF(B2133&lt;1900000,B2133-650000,IF(B2133&lt;3600000,ROUNDDOWN(B2133/4,-3)*2.8-80000,IF(B2133&lt;6600000,ROUNDDOWN(B2133/4,-3)*3.2-440000,IF(B2133&lt;8500000,ROUNDDOWN(B2133*0.9,0)-1100000,B2133-1950000)))))),0)</f>
        <v/>
      </c>
      <c r="N2133" s="18">
        <f>IF(M2133&gt;23500000,NA(),IF(C2133&gt;=2026,IF(M2133&lt;=4890000,1040000,IF(M2133&lt;=6550000,670000,620000)),IF(M2133&lt;=1320000,950000,IF(M2133&lt;=3360000,880000,IF(M2133&lt;=4890000,680000,IF(M2133&lt;=6550000,630000,580000))))))</f>
        <v/>
      </c>
      <c r="O2133" s="18">
        <f>IF(F2133&lt;=0,IF(AND(D2133="はい",C2133&gt;=2026,C2133&lt;=2027),IF(E2133&lt;=0,0,IF(E2133&lt;=30000,E2133,IF(E2133&lt;=60000,ROUNDUP(E2133/2,0)+15000,IF(E2133&lt;=120000,ROUNDUP(E2133/4,0)+30000,60000)))),IF(E2133&lt;=0,0,IF(E2133&lt;=20000,E2133,IF(E2133&lt;=40000,ROUNDUP(E2133/2,0)+10000,IF(E2133&lt;=80000,ROUNDUP(E2133/4,0)+20000,40000))))),IF(E2133&lt;=0,IF(F2133&lt;=0,0,IF(F2133&lt;=25000,F2133,IF(F2133&lt;=50000,ROUNDUP(F2133/2,0)+12500,IF(F2133&lt;=100000,ROUNDUP(F2133/4,0)+25000,50000)))),MAX(IF(F2133&lt;=0,0,IF(F2133&lt;=25000,F2133,IF(F2133&lt;=50000,ROUNDUP(F2133/2,0)+12500,IF(F2133&lt;=100000,ROUNDUP(F2133/4,0)+25000,50000)))),MIN(IF(AND(D2133="はい",C2133&gt;=2026,C2133&lt;=2027),IF(E2133&lt;=0,0,IF(E2133&lt;=30000,E2133,IF(E2133&lt;=60000,ROUNDUP(E2133/2,0)+15000,IF(E2133&lt;=120000,ROUNDUP(E2133/4,0)+30000,60000)))),IF(E2133&lt;=0,0,IF(E2133&lt;=20000,E2133,IF(E2133&lt;=40000,ROUNDUP(E2133/2,0)+10000,IF(E2133&lt;=80000,ROUNDUP(E2133/4,0)+20000,40000)))))+IF(F2133&lt;=0,0,IF(F2133&lt;=25000,F2133,IF(F2133&lt;=50000,ROUNDUP(F2133/2,0)+12500,IF(F2133&lt;=100000,ROUNDUP(F2133/4,0)+25000,50000)))),IF(AND(D2133="はい",C2133&gt;=2026,C2133&lt;=2027),60000,40000)))))</f>
        <v/>
      </c>
      <c r="P2133" s="18">
        <f>IF(G2133&lt;=0,0,IF(G2133&lt;=20000,G2133,IF(G2133&lt;=40000,ROUNDUP(G2133/2,0)+10000,IF(G2133&lt;=80000,ROUNDUP(G2133/4,0)+20000,40000))))</f>
        <v/>
      </c>
      <c r="Q2133" s="18">
        <f>IF(I2133&lt;=0,IF(H2133&lt;=0,0,IF(H2133&lt;=20000,H2133,IF(H2133&lt;=40000,ROUNDUP(H2133/2,0)+10000,IF(H2133&lt;=80000,ROUNDUP(H2133/4,0)+20000,40000)))),IF(H2133&lt;=0,IF(I2133&lt;=0,0,IF(I2133&lt;=25000,I2133,IF(I2133&lt;=50000,ROUNDUP(I2133/2,0)+12500,IF(I2133&lt;=100000,ROUNDUP(I2133/4,0)+25000,50000)))),MAX(IF(I2133&lt;=0,0,IF(I2133&lt;=25000,I2133,IF(I2133&lt;=50000,ROUNDUP(I2133/2,0)+12500,IF(I2133&lt;=100000,ROUNDUP(I2133/4,0)+25000,50000)))),MIN(IF(H2133&lt;=0,0,IF(H2133&lt;=20000,H2133,IF(H2133&lt;=40000,ROUNDUP(H2133/2,0)+10000,IF(H2133&lt;=80000,ROUNDUP(H2133/4,0)+20000,40000))))+IF(I2133&lt;=0,0,IF(I2133&lt;=25000,I2133,IF(I2133&lt;=50000,ROUNDUP(I2133/2,0)+12500,IF(I2133&lt;=100000,ROUNDUP(I2133/4,0)+25000,50000)))),40000))))</f>
        <v/>
      </c>
      <c r="R2133" s="18">
        <f>MIN(120000,O2133+P2133+Q2133)</f>
        <v/>
      </c>
      <c r="S2133" s="18">
        <f>IF(F2133&lt;=0,IF(E2133&lt;=0,0,IF(E2133&lt;=12000,E2133,IF(E2133&lt;=32000,ROUNDUP(E2133/2,0)+6000,IF(E2133&lt;=56000,ROUNDUP(E2133/4,0)+14000,28000)))),IF(E2133&lt;=0,IF(F2133&lt;=0,0,IF(F2133&lt;=15000,F2133,IF(F2133&lt;=40000,ROUNDUP(F2133/2,0)+7500,IF(F2133&lt;=70000,ROUNDUP(F2133/4,0)+17500,35000)))),MAX(IF(F2133&lt;=0,0,IF(F2133&lt;=15000,F2133,IF(F2133&lt;=40000,ROUNDUP(F2133/2,0)+7500,IF(F2133&lt;=70000,ROUNDUP(F2133/4,0)+17500,35000)))),MIN(IF(E2133&lt;=0,0,IF(E2133&lt;=12000,E2133,IF(E2133&lt;=32000,ROUNDUP(E2133/2,0)+6000,IF(E2133&lt;=56000,ROUNDUP(E2133/4,0)+14000,28000))))+IF(F2133&lt;=0,0,IF(F2133&lt;=15000,F2133,IF(F2133&lt;=40000,ROUNDUP(F2133/2,0)+7500,IF(F2133&lt;=70000,ROUNDUP(F2133/4,0)+17500,35000)))),28000))))</f>
        <v/>
      </c>
      <c r="T2133" s="18">
        <f>IF(G2133&lt;=0,0,IF(G2133&lt;=12000,G2133,IF(G2133&lt;=32000,ROUNDUP(G2133/2,0)+6000,IF(G2133&lt;=56000,ROUNDUP(G2133/4,0)+14000,28000))))</f>
        <v/>
      </c>
      <c r="U2133" s="18">
        <f>IF(I2133&lt;=0,IF(H2133&lt;=0,0,IF(H2133&lt;=12000,H2133,IF(H2133&lt;=32000,ROUNDUP(H2133/2,0)+6000,IF(H2133&lt;=56000,ROUNDUP(H2133/4,0)+14000,28000)))),IF(H2133&lt;=0,IF(I2133&lt;=0,0,IF(I2133&lt;=15000,I2133,IF(I2133&lt;=40000,ROUNDUP(I2133/2,0)+7500,IF(I2133&lt;=70000,ROUNDUP(I2133/4,0)+17500,35000)))),MAX(IF(I2133&lt;=0,0,IF(I2133&lt;=15000,I2133,IF(I2133&lt;=40000,ROUNDUP(I2133/2,0)+7500,IF(I2133&lt;=70000,ROUNDUP(I2133/4,0)+17500,35000)))),MIN(IF(H2133&lt;=0,0,IF(H2133&lt;=12000,H2133,IF(H2133&lt;=32000,ROUNDUP(H2133/2,0)+6000,IF(H2133&lt;=56000,ROUNDUP(H2133/4,0)+14000,28000))))+IF(I2133&lt;=0,0,IF(I2133&lt;=15000,I2133,IF(I2133&lt;=40000,ROUNDUP(I2133/2,0)+7500,IF(I2133&lt;=70000,ROUNDUP(I2133/4,0)+17500,35000)))),28000))))</f>
        <v/>
      </c>
      <c r="V2133" s="18">
        <f>MIN(70000,S2133+T2133+U2133)</f>
        <v/>
      </c>
      <c r="W2133" s="18">
        <f>MAX(0,ROUNDDOWN(M2133-J2133-N2133-K2133-0,-3))</f>
        <v/>
      </c>
      <c r="X2133" s="18">
        <f>MAX(0,ROUNDDOWN(M2133-J2133-N2133-K2133-R2133,-3))</f>
        <v/>
      </c>
      <c r="Y2133" s="18">
        <f>IF(W2133&lt;=0,0,ROUNDDOWN((W2133*LOOKUP(W2133,{0,1950001,3300001,6950001,9000001,18000001,40000001},{0.05,0.1,0.2,0.23,0.33,0.4,0.45})-LOOKUP(W2133,{0,1950001,3300001,6950001,9000001,18000001,40000001},{0,97500,427500,636000,1536000,2796000,4796000}))*1.021,-2))</f>
        <v/>
      </c>
      <c r="Z2133" s="18">
        <f>IF(X2133&lt;=0,0,ROUNDDOWN((X2133*LOOKUP(X2133,{0,1950001,3300001,6950001,9000001,18000001,40000001},{0.05,0.1,0.2,0.23,0.33,0.4,0.45})-LOOKUP(X2133,{0,1950001,3300001,6950001,9000001,18000001,40000001},{0,97500,427500,636000,1536000,2796000,4796000}))*1.021,-2))</f>
        <v/>
      </c>
      <c r="AA2133" s="18">
        <f>MAX(0,ROUNDDOWN(M2133-J2133-430000-L2133-0,-3))</f>
        <v/>
      </c>
      <c r="AB2133" s="18">
        <f>MAX(0,ROUNDDOWN(M2133-J2133-430000-L2133-V2133,-3))</f>
        <v/>
      </c>
      <c r="AC2133" s="18">
        <f>IF(M2133&lt;=450000,0,MAX(0,ROUNDDOWN(AA2133*0.06-MIN(50000,AA2133)*0.03,-2))+MAX(0,ROUNDDOWN(AA2133*0.04-MIN(50000,AA2133)*0.02,-2)))</f>
        <v/>
      </c>
      <c r="AD2133" s="18">
        <f>IF(M2133&lt;=450000,0,MAX(0,ROUNDDOWN(AB2133*0.06-MIN(50000,AB2133)*0.03,-2))+MAX(0,ROUNDDOWN(AB2133*0.04-MIN(50000,AB2133)*0.02,-2)))</f>
        <v/>
      </c>
      <c r="AE2133" s="18">
        <f>Y2133-Z2133</f>
        <v/>
      </c>
      <c r="AF2133" s="18">
        <f>AC2133-AD2133</f>
        <v/>
      </c>
      <c r="AG2133" s="18">
        <f>AE2133+AF2133</f>
        <v/>
      </c>
      <c r="AH2133" s="20">
        <f>IF(W2133&lt;=0,0,LOOKUP(W2133,{0,1950001,3300001,6950001,9000001,18000001,40000001},{0.05,0.1,0.2,0.23,0.33,0.4,0.45}))</f>
        <v/>
      </c>
    </row>
    <row r="2134">
      <c r="A2134" t="inlineStr">
        <is>
          <t>1万円刻み 一般8万円</t>
        </is>
      </c>
      <c r="B2134" s="18">
        <f>'4_1万円刻み'!$A$685</f>
        <v/>
      </c>
      <c r="C2134" s="19" t="n">
        <v>2026</v>
      </c>
      <c r="D2134" t="inlineStr">
        <is>
          <t>いいえ</t>
        </is>
      </c>
      <c r="E2134" s="18" t="n">
        <v>80000</v>
      </c>
      <c r="F2134" s="18" t="n">
        <v>0</v>
      </c>
      <c r="G2134" s="18" t="n">
        <v>0</v>
      </c>
      <c r="H2134" s="18" t="n">
        <v>0</v>
      </c>
      <c r="I2134" s="18" t="n">
        <v>0</v>
      </c>
      <c r="J2134" s="18">
        <f>ROUND(MIN(B2134/12,650000)*12*0.0915+MIN(B2134/12,1390000)*12*(0.0504+0)+B2134*0.005,0)</f>
        <v/>
      </c>
      <c r="K2134" s="18" t="n">
        <v>0</v>
      </c>
      <c r="L2134" s="18" t="n">
        <v>0</v>
      </c>
      <c r="M2134" s="18">
        <f>ROUND(IF(C2134&gt;=2026,IF(B2134&lt;741000,0,IF(B2134&lt;2191000,B2134-740000,IF(B2134&lt;2193000,1451000,IF(B2134&lt;2196000,1453000,IF(B2134&lt;2200000,1456000,IF(B2134&lt;3600000,ROUNDDOWN(B2134/4,-3)*2.8-80000,IF(B2134&lt;6600000,ROUNDDOWN(B2134/4,-3)*3.2-440000,IF(B2134&lt;8500000,ROUNDDOWN(B2134*0.9,0)-1100000,B2134-1950000)))))))),IF(B2134&lt;651000,0,IF(B2134&lt;1900000,B2134-650000,IF(B2134&lt;3600000,ROUNDDOWN(B2134/4,-3)*2.8-80000,IF(B2134&lt;6600000,ROUNDDOWN(B2134/4,-3)*3.2-440000,IF(B2134&lt;8500000,ROUNDDOWN(B2134*0.9,0)-1100000,B2134-1950000)))))),0)</f>
        <v/>
      </c>
      <c r="N2134" s="18">
        <f>IF(M2134&gt;23500000,NA(),IF(C2134&gt;=2026,IF(M2134&lt;=4890000,1040000,IF(M2134&lt;=6550000,670000,620000)),IF(M2134&lt;=1320000,950000,IF(M2134&lt;=3360000,880000,IF(M2134&lt;=4890000,680000,IF(M2134&lt;=6550000,630000,580000))))))</f>
        <v/>
      </c>
      <c r="O2134" s="18">
        <f>IF(F2134&lt;=0,IF(AND(D2134="はい",C2134&gt;=2026,C2134&lt;=2027),IF(E2134&lt;=0,0,IF(E2134&lt;=30000,E2134,IF(E2134&lt;=60000,ROUNDUP(E2134/2,0)+15000,IF(E2134&lt;=120000,ROUNDUP(E2134/4,0)+30000,60000)))),IF(E2134&lt;=0,0,IF(E2134&lt;=20000,E2134,IF(E2134&lt;=40000,ROUNDUP(E2134/2,0)+10000,IF(E2134&lt;=80000,ROUNDUP(E2134/4,0)+20000,40000))))),IF(E2134&lt;=0,IF(F2134&lt;=0,0,IF(F2134&lt;=25000,F2134,IF(F2134&lt;=50000,ROUNDUP(F2134/2,0)+12500,IF(F2134&lt;=100000,ROUNDUP(F2134/4,0)+25000,50000)))),MAX(IF(F2134&lt;=0,0,IF(F2134&lt;=25000,F2134,IF(F2134&lt;=50000,ROUNDUP(F2134/2,0)+12500,IF(F2134&lt;=100000,ROUNDUP(F2134/4,0)+25000,50000)))),MIN(IF(AND(D2134="はい",C2134&gt;=2026,C2134&lt;=2027),IF(E2134&lt;=0,0,IF(E2134&lt;=30000,E2134,IF(E2134&lt;=60000,ROUNDUP(E2134/2,0)+15000,IF(E2134&lt;=120000,ROUNDUP(E2134/4,0)+30000,60000)))),IF(E2134&lt;=0,0,IF(E2134&lt;=20000,E2134,IF(E2134&lt;=40000,ROUNDUP(E2134/2,0)+10000,IF(E2134&lt;=80000,ROUNDUP(E2134/4,0)+20000,40000)))))+IF(F2134&lt;=0,0,IF(F2134&lt;=25000,F2134,IF(F2134&lt;=50000,ROUNDUP(F2134/2,0)+12500,IF(F2134&lt;=100000,ROUNDUP(F2134/4,0)+25000,50000)))),IF(AND(D2134="はい",C2134&gt;=2026,C2134&lt;=2027),60000,40000)))))</f>
        <v/>
      </c>
      <c r="P2134" s="18">
        <f>IF(G2134&lt;=0,0,IF(G2134&lt;=20000,G2134,IF(G2134&lt;=40000,ROUNDUP(G2134/2,0)+10000,IF(G2134&lt;=80000,ROUNDUP(G2134/4,0)+20000,40000))))</f>
        <v/>
      </c>
      <c r="Q2134" s="18">
        <f>IF(I2134&lt;=0,IF(H2134&lt;=0,0,IF(H2134&lt;=20000,H2134,IF(H2134&lt;=40000,ROUNDUP(H2134/2,0)+10000,IF(H2134&lt;=80000,ROUNDUP(H2134/4,0)+20000,40000)))),IF(H2134&lt;=0,IF(I2134&lt;=0,0,IF(I2134&lt;=25000,I2134,IF(I2134&lt;=50000,ROUNDUP(I2134/2,0)+12500,IF(I2134&lt;=100000,ROUNDUP(I2134/4,0)+25000,50000)))),MAX(IF(I2134&lt;=0,0,IF(I2134&lt;=25000,I2134,IF(I2134&lt;=50000,ROUNDUP(I2134/2,0)+12500,IF(I2134&lt;=100000,ROUNDUP(I2134/4,0)+25000,50000)))),MIN(IF(H2134&lt;=0,0,IF(H2134&lt;=20000,H2134,IF(H2134&lt;=40000,ROUNDUP(H2134/2,0)+10000,IF(H2134&lt;=80000,ROUNDUP(H2134/4,0)+20000,40000))))+IF(I2134&lt;=0,0,IF(I2134&lt;=25000,I2134,IF(I2134&lt;=50000,ROUNDUP(I2134/2,0)+12500,IF(I2134&lt;=100000,ROUNDUP(I2134/4,0)+25000,50000)))),40000))))</f>
        <v/>
      </c>
      <c r="R2134" s="18">
        <f>MIN(120000,O2134+P2134+Q2134)</f>
        <v/>
      </c>
      <c r="S2134" s="18">
        <f>IF(F2134&lt;=0,IF(E2134&lt;=0,0,IF(E2134&lt;=12000,E2134,IF(E2134&lt;=32000,ROUNDUP(E2134/2,0)+6000,IF(E2134&lt;=56000,ROUNDUP(E2134/4,0)+14000,28000)))),IF(E2134&lt;=0,IF(F2134&lt;=0,0,IF(F2134&lt;=15000,F2134,IF(F2134&lt;=40000,ROUNDUP(F2134/2,0)+7500,IF(F2134&lt;=70000,ROUNDUP(F2134/4,0)+17500,35000)))),MAX(IF(F2134&lt;=0,0,IF(F2134&lt;=15000,F2134,IF(F2134&lt;=40000,ROUNDUP(F2134/2,0)+7500,IF(F2134&lt;=70000,ROUNDUP(F2134/4,0)+17500,35000)))),MIN(IF(E2134&lt;=0,0,IF(E2134&lt;=12000,E2134,IF(E2134&lt;=32000,ROUNDUP(E2134/2,0)+6000,IF(E2134&lt;=56000,ROUNDUP(E2134/4,0)+14000,28000))))+IF(F2134&lt;=0,0,IF(F2134&lt;=15000,F2134,IF(F2134&lt;=40000,ROUNDUP(F2134/2,0)+7500,IF(F2134&lt;=70000,ROUNDUP(F2134/4,0)+17500,35000)))),28000))))</f>
        <v/>
      </c>
      <c r="T2134" s="18">
        <f>IF(G2134&lt;=0,0,IF(G2134&lt;=12000,G2134,IF(G2134&lt;=32000,ROUNDUP(G2134/2,0)+6000,IF(G2134&lt;=56000,ROUNDUP(G2134/4,0)+14000,28000))))</f>
        <v/>
      </c>
      <c r="U2134" s="18">
        <f>IF(I2134&lt;=0,IF(H2134&lt;=0,0,IF(H2134&lt;=12000,H2134,IF(H2134&lt;=32000,ROUNDUP(H2134/2,0)+6000,IF(H2134&lt;=56000,ROUNDUP(H2134/4,0)+14000,28000)))),IF(H2134&lt;=0,IF(I2134&lt;=0,0,IF(I2134&lt;=15000,I2134,IF(I2134&lt;=40000,ROUNDUP(I2134/2,0)+7500,IF(I2134&lt;=70000,ROUNDUP(I2134/4,0)+17500,35000)))),MAX(IF(I2134&lt;=0,0,IF(I2134&lt;=15000,I2134,IF(I2134&lt;=40000,ROUNDUP(I2134/2,0)+7500,IF(I2134&lt;=70000,ROUNDUP(I2134/4,0)+17500,35000)))),MIN(IF(H2134&lt;=0,0,IF(H2134&lt;=12000,H2134,IF(H2134&lt;=32000,ROUNDUP(H2134/2,0)+6000,IF(H2134&lt;=56000,ROUNDUP(H2134/4,0)+14000,28000))))+IF(I2134&lt;=0,0,IF(I2134&lt;=15000,I2134,IF(I2134&lt;=40000,ROUNDUP(I2134/2,0)+7500,IF(I2134&lt;=70000,ROUNDUP(I2134/4,0)+17500,35000)))),28000))))</f>
        <v/>
      </c>
      <c r="V2134" s="18">
        <f>MIN(70000,S2134+T2134+U2134)</f>
        <v/>
      </c>
      <c r="W2134" s="18">
        <f>MAX(0,ROUNDDOWN(M2134-J2134-N2134-K2134-0,-3))</f>
        <v/>
      </c>
      <c r="X2134" s="18">
        <f>MAX(0,ROUNDDOWN(M2134-J2134-N2134-K2134-R2134,-3))</f>
        <v/>
      </c>
      <c r="Y2134" s="18">
        <f>IF(W2134&lt;=0,0,ROUNDDOWN((W2134*LOOKUP(W2134,{0,1950001,3300001,6950001,9000001,18000001,40000001},{0.05,0.1,0.2,0.23,0.33,0.4,0.45})-LOOKUP(W2134,{0,1950001,3300001,6950001,9000001,18000001,40000001},{0,97500,427500,636000,1536000,2796000,4796000}))*1.021,-2))</f>
        <v/>
      </c>
      <c r="Z2134" s="18">
        <f>IF(X2134&lt;=0,0,ROUNDDOWN((X2134*LOOKUP(X2134,{0,1950001,3300001,6950001,9000001,18000001,40000001},{0.05,0.1,0.2,0.23,0.33,0.4,0.45})-LOOKUP(X2134,{0,1950001,3300001,6950001,9000001,18000001,40000001},{0,97500,427500,636000,1536000,2796000,4796000}))*1.021,-2))</f>
        <v/>
      </c>
      <c r="AA2134" s="18">
        <f>MAX(0,ROUNDDOWN(M2134-J2134-430000-L2134-0,-3))</f>
        <v/>
      </c>
      <c r="AB2134" s="18">
        <f>MAX(0,ROUNDDOWN(M2134-J2134-430000-L2134-V2134,-3))</f>
        <v/>
      </c>
      <c r="AC2134" s="18">
        <f>IF(M2134&lt;=450000,0,MAX(0,ROUNDDOWN(AA2134*0.06-MIN(50000,AA2134)*0.03,-2))+MAX(0,ROUNDDOWN(AA2134*0.04-MIN(50000,AA2134)*0.02,-2)))</f>
        <v/>
      </c>
      <c r="AD2134" s="18">
        <f>IF(M2134&lt;=450000,0,MAX(0,ROUNDDOWN(AB2134*0.06-MIN(50000,AB2134)*0.03,-2))+MAX(0,ROUNDDOWN(AB2134*0.04-MIN(50000,AB2134)*0.02,-2)))</f>
        <v/>
      </c>
      <c r="AE2134" s="18">
        <f>Y2134-Z2134</f>
        <v/>
      </c>
      <c r="AF2134" s="18">
        <f>AC2134-AD2134</f>
        <v/>
      </c>
      <c r="AG2134" s="18">
        <f>AE2134+AF2134</f>
        <v/>
      </c>
      <c r="AH2134" s="20">
        <f>IF(W2134&lt;=0,0,LOOKUP(W2134,{0,1950001,3300001,6950001,9000001,18000001,40000001},{0.05,0.1,0.2,0.23,0.33,0.4,0.45}))</f>
        <v/>
      </c>
    </row>
    <row r="2135">
      <c r="A2135" t="inlineStr">
        <is>
          <t>1万円刻み 特例あり一般12万円</t>
        </is>
      </c>
      <c r="B2135" s="18">
        <f>'4_1万円刻み'!$A$685</f>
        <v/>
      </c>
      <c r="C2135" s="19" t="n">
        <v>2026</v>
      </c>
      <c r="D2135" t="inlineStr">
        <is>
          <t>はい</t>
        </is>
      </c>
      <c r="E2135" s="18" t="n">
        <v>120000</v>
      </c>
      <c r="F2135" s="18" t="n">
        <v>0</v>
      </c>
      <c r="G2135" s="18" t="n">
        <v>0</v>
      </c>
      <c r="H2135" s="18" t="n">
        <v>0</v>
      </c>
      <c r="I2135" s="18" t="n">
        <v>0</v>
      </c>
      <c r="J2135" s="18">
        <f>ROUND(MIN(B2135/12,650000)*12*0.0915+MIN(B2135/12,1390000)*12*(0.0504+0)+B2135*0.005,0)</f>
        <v/>
      </c>
      <c r="K2135" s="18" t="n">
        <v>0</v>
      </c>
      <c r="L2135" s="18" t="n">
        <v>0</v>
      </c>
      <c r="M2135" s="18">
        <f>ROUND(IF(C2135&gt;=2026,IF(B2135&lt;741000,0,IF(B2135&lt;2191000,B2135-740000,IF(B2135&lt;2193000,1451000,IF(B2135&lt;2196000,1453000,IF(B2135&lt;2200000,1456000,IF(B2135&lt;3600000,ROUNDDOWN(B2135/4,-3)*2.8-80000,IF(B2135&lt;6600000,ROUNDDOWN(B2135/4,-3)*3.2-440000,IF(B2135&lt;8500000,ROUNDDOWN(B2135*0.9,0)-1100000,B2135-1950000)))))))),IF(B2135&lt;651000,0,IF(B2135&lt;1900000,B2135-650000,IF(B2135&lt;3600000,ROUNDDOWN(B2135/4,-3)*2.8-80000,IF(B2135&lt;6600000,ROUNDDOWN(B2135/4,-3)*3.2-440000,IF(B2135&lt;8500000,ROUNDDOWN(B2135*0.9,0)-1100000,B2135-1950000)))))),0)</f>
        <v/>
      </c>
      <c r="N2135" s="18">
        <f>IF(M2135&gt;23500000,NA(),IF(C2135&gt;=2026,IF(M2135&lt;=4890000,1040000,IF(M2135&lt;=6550000,670000,620000)),IF(M2135&lt;=1320000,950000,IF(M2135&lt;=3360000,880000,IF(M2135&lt;=4890000,680000,IF(M2135&lt;=6550000,630000,580000))))))</f>
        <v/>
      </c>
      <c r="O2135" s="18">
        <f>IF(F2135&lt;=0,IF(AND(D2135="はい",C2135&gt;=2026,C2135&lt;=2027),IF(E2135&lt;=0,0,IF(E2135&lt;=30000,E2135,IF(E2135&lt;=60000,ROUNDUP(E2135/2,0)+15000,IF(E2135&lt;=120000,ROUNDUP(E2135/4,0)+30000,60000)))),IF(E2135&lt;=0,0,IF(E2135&lt;=20000,E2135,IF(E2135&lt;=40000,ROUNDUP(E2135/2,0)+10000,IF(E2135&lt;=80000,ROUNDUP(E2135/4,0)+20000,40000))))),IF(E2135&lt;=0,IF(F2135&lt;=0,0,IF(F2135&lt;=25000,F2135,IF(F2135&lt;=50000,ROUNDUP(F2135/2,0)+12500,IF(F2135&lt;=100000,ROUNDUP(F2135/4,0)+25000,50000)))),MAX(IF(F2135&lt;=0,0,IF(F2135&lt;=25000,F2135,IF(F2135&lt;=50000,ROUNDUP(F2135/2,0)+12500,IF(F2135&lt;=100000,ROUNDUP(F2135/4,0)+25000,50000)))),MIN(IF(AND(D2135="はい",C2135&gt;=2026,C2135&lt;=2027),IF(E2135&lt;=0,0,IF(E2135&lt;=30000,E2135,IF(E2135&lt;=60000,ROUNDUP(E2135/2,0)+15000,IF(E2135&lt;=120000,ROUNDUP(E2135/4,0)+30000,60000)))),IF(E2135&lt;=0,0,IF(E2135&lt;=20000,E2135,IF(E2135&lt;=40000,ROUNDUP(E2135/2,0)+10000,IF(E2135&lt;=80000,ROUNDUP(E2135/4,0)+20000,40000)))))+IF(F2135&lt;=0,0,IF(F2135&lt;=25000,F2135,IF(F2135&lt;=50000,ROUNDUP(F2135/2,0)+12500,IF(F2135&lt;=100000,ROUNDUP(F2135/4,0)+25000,50000)))),IF(AND(D2135="はい",C2135&gt;=2026,C2135&lt;=2027),60000,40000)))))</f>
        <v/>
      </c>
      <c r="P2135" s="18">
        <f>IF(G2135&lt;=0,0,IF(G2135&lt;=20000,G2135,IF(G2135&lt;=40000,ROUNDUP(G2135/2,0)+10000,IF(G2135&lt;=80000,ROUNDUP(G2135/4,0)+20000,40000))))</f>
        <v/>
      </c>
      <c r="Q2135" s="18">
        <f>IF(I2135&lt;=0,IF(H2135&lt;=0,0,IF(H2135&lt;=20000,H2135,IF(H2135&lt;=40000,ROUNDUP(H2135/2,0)+10000,IF(H2135&lt;=80000,ROUNDUP(H2135/4,0)+20000,40000)))),IF(H2135&lt;=0,IF(I2135&lt;=0,0,IF(I2135&lt;=25000,I2135,IF(I2135&lt;=50000,ROUNDUP(I2135/2,0)+12500,IF(I2135&lt;=100000,ROUNDUP(I2135/4,0)+25000,50000)))),MAX(IF(I2135&lt;=0,0,IF(I2135&lt;=25000,I2135,IF(I2135&lt;=50000,ROUNDUP(I2135/2,0)+12500,IF(I2135&lt;=100000,ROUNDUP(I2135/4,0)+25000,50000)))),MIN(IF(H2135&lt;=0,0,IF(H2135&lt;=20000,H2135,IF(H2135&lt;=40000,ROUNDUP(H2135/2,0)+10000,IF(H2135&lt;=80000,ROUNDUP(H2135/4,0)+20000,40000))))+IF(I2135&lt;=0,0,IF(I2135&lt;=25000,I2135,IF(I2135&lt;=50000,ROUNDUP(I2135/2,0)+12500,IF(I2135&lt;=100000,ROUNDUP(I2135/4,0)+25000,50000)))),40000))))</f>
        <v/>
      </c>
      <c r="R2135" s="18">
        <f>MIN(120000,O2135+P2135+Q2135)</f>
        <v/>
      </c>
      <c r="S2135" s="18">
        <f>IF(F2135&lt;=0,IF(E2135&lt;=0,0,IF(E2135&lt;=12000,E2135,IF(E2135&lt;=32000,ROUNDUP(E2135/2,0)+6000,IF(E2135&lt;=56000,ROUNDUP(E2135/4,0)+14000,28000)))),IF(E2135&lt;=0,IF(F2135&lt;=0,0,IF(F2135&lt;=15000,F2135,IF(F2135&lt;=40000,ROUNDUP(F2135/2,0)+7500,IF(F2135&lt;=70000,ROUNDUP(F2135/4,0)+17500,35000)))),MAX(IF(F2135&lt;=0,0,IF(F2135&lt;=15000,F2135,IF(F2135&lt;=40000,ROUNDUP(F2135/2,0)+7500,IF(F2135&lt;=70000,ROUNDUP(F2135/4,0)+17500,35000)))),MIN(IF(E2135&lt;=0,0,IF(E2135&lt;=12000,E2135,IF(E2135&lt;=32000,ROUNDUP(E2135/2,0)+6000,IF(E2135&lt;=56000,ROUNDUP(E2135/4,0)+14000,28000))))+IF(F2135&lt;=0,0,IF(F2135&lt;=15000,F2135,IF(F2135&lt;=40000,ROUNDUP(F2135/2,0)+7500,IF(F2135&lt;=70000,ROUNDUP(F2135/4,0)+17500,35000)))),28000))))</f>
        <v/>
      </c>
      <c r="T2135" s="18">
        <f>IF(G2135&lt;=0,0,IF(G2135&lt;=12000,G2135,IF(G2135&lt;=32000,ROUNDUP(G2135/2,0)+6000,IF(G2135&lt;=56000,ROUNDUP(G2135/4,0)+14000,28000))))</f>
        <v/>
      </c>
      <c r="U2135" s="18">
        <f>IF(I2135&lt;=0,IF(H2135&lt;=0,0,IF(H2135&lt;=12000,H2135,IF(H2135&lt;=32000,ROUNDUP(H2135/2,0)+6000,IF(H2135&lt;=56000,ROUNDUP(H2135/4,0)+14000,28000)))),IF(H2135&lt;=0,IF(I2135&lt;=0,0,IF(I2135&lt;=15000,I2135,IF(I2135&lt;=40000,ROUNDUP(I2135/2,0)+7500,IF(I2135&lt;=70000,ROUNDUP(I2135/4,0)+17500,35000)))),MAX(IF(I2135&lt;=0,0,IF(I2135&lt;=15000,I2135,IF(I2135&lt;=40000,ROUNDUP(I2135/2,0)+7500,IF(I2135&lt;=70000,ROUNDUP(I2135/4,0)+17500,35000)))),MIN(IF(H2135&lt;=0,0,IF(H2135&lt;=12000,H2135,IF(H2135&lt;=32000,ROUNDUP(H2135/2,0)+6000,IF(H2135&lt;=56000,ROUNDUP(H2135/4,0)+14000,28000))))+IF(I2135&lt;=0,0,IF(I2135&lt;=15000,I2135,IF(I2135&lt;=40000,ROUNDUP(I2135/2,0)+7500,IF(I2135&lt;=70000,ROUNDUP(I2135/4,0)+17500,35000)))),28000))))</f>
        <v/>
      </c>
      <c r="V2135" s="18">
        <f>MIN(70000,S2135+T2135+U2135)</f>
        <v/>
      </c>
      <c r="W2135" s="18">
        <f>MAX(0,ROUNDDOWN(M2135-J2135-N2135-K2135-0,-3))</f>
        <v/>
      </c>
      <c r="X2135" s="18">
        <f>MAX(0,ROUNDDOWN(M2135-J2135-N2135-K2135-R2135,-3))</f>
        <v/>
      </c>
      <c r="Y2135" s="18">
        <f>IF(W2135&lt;=0,0,ROUNDDOWN((W2135*LOOKUP(W2135,{0,1950001,3300001,6950001,9000001,18000001,40000001},{0.05,0.1,0.2,0.23,0.33,0.4,0.45})-LOOKUP(W2135,{0,1950001,3300001,6950001,9000001,18000001,40000001},{0,97500,427500,636000,1536000,2796000,4796000}))*1.021,-2))</f>
        <v/>
      </c>
      <c r="Z2135" s="18">
        <f>IF(X2135&lt;=0,0,ROUNDDOWN((X2135*LOOKUP(X2135,{0,1950001,3300001,6950001,9000001,18000001,40000001},{0.05,0.1,0.2,0.23,0.33,0.4,0.45})-LOOKUP(X2135,{0,1950001,3300001,6950001,9000001,18000001,40000001},{0,97500,427500,636000,1536000,2796000,4796000}))*1.021,-2))</f>
        <v/>
      </c>
      <c r="AA2135" s="18">
        <f>MAX(0,ROUNDDOWN(M2135-J2135-430000-L2135-0,-3))</f>
        <v/>
      </c>
      <c r="AB2135" s="18">
        <f>MAX(0,ROUNDDOWN(M2135-J2135-430000-L2135-V2135,-3))</f>
        <v/>
      </c>
      <c r="AC2135" s="18">
        <f>IF(M2135&lt;=450000,0,MAX(0,ROUNDDOWN(AA2135*0.06-MIN(50000,AA2135)*0.03,-2))+MAX(0,ROUNDDOWN(AA2135*0.04-MIN(50000,AA2135)*0.02,-2)))</f>
        <v/>
      </c>
      <c r="AD2135" s="18">
        <f>IF(M2135&lt;=450000,0,MAX(0,ROUNDDOWN(AB2135*0.06-MIN(50000,AB2135)*0.03,-2))+MAX(0,ROUNDDOWN(AB2135*0.04-MIN(50000,AB2135)*0.02,-2)))</f>
        <v/>
      </c>
      <c r="AE2135" s="18">
        <f>Y2135-Z2135</f>
        <v/>
      </c>
      <c r="AF2135" s="18">
        <f>AC2135-AD2135</f>
        <v/>
      </c>
      <c r="AG2135" s="18">
        <f>AE2135+AF2135</f>
        <v/>
      </c>
      <c r="AH2135" s="20">
        <f>IF(W2135&lt;=0,0,LOOKUP(W2135,{0,1950001,3300001,6950001,9000001,18000001,40000001},{0.05,0.1,0.2,0.23,0.33,0.4,0.45}))</f>
        <v/>
      </c>
    </row>
    <row r="2136">
      <c r="A2136" t="inlineStr">
        <is>
          <t>1万円刻み 3区分8万円ずつ</t>
        </is>
      </c>
      <c r="B2136" s="18">
        <f>'4_1万円刻み'!$A$686</f>
        <v/>
      </c>
      <c r="C2136" s="19" t="n">
        <v>2026</v>
      </c>
      <c r="D2136" t="inlineStr">
        <is>
          <t>いいえ</t>
        </is>
      </c>
      <c r="E2136" s="18" t="n">
        <v>80000</v>
      </c>
      <c r="F2136" s="18" t="n">
        <v>0</v>
      </c>
      <c r="G2136" s="18" t="n">
        <v>80000</v>
      </c>
      <c r="H2136" s="18" t="n">
        <v>80000</v>
      </c>
      <c r="I2136" s="18" t="n">
        <v>0</v>
      </c>
      <c r="J2136" s="18">
        <f>ROUND(MIN(B2136/12,650000)*12*0.0915+MIN(B2136/12,1390000)*12*(0.0504+0)+B2136*0.005,0)</f>
        <v/>
      </c>
      <c r="K2136" s="18" t="n">
        <v>0</v>
      </c>
      <c r="L2136" s="18" t="n">
        <v>0</v>
      </c>
      <c r="M2136" s="18">
        <f>ROUND(IF(C2136&gt;=2026,IF(B2136&lt;741000,0,IF(B2136&lt;2191000,B2136-740000,IF(B2136&lt;2193000,1451000,IF(B2136&lt;2196000,1453000,IF(B2136&lt;2200000,1456000,IF(B2136&lt;3600000,ROUNDDOWN(B2136/4,-3)*2.8-80000,IF(B2136&lt;6600000,ROUNDDOWN(B2136/4,-3)*3.2-440000,IF(B2136&lt;8500000,ROUNDDOWN(B2136*0.9,0)-1100000,B2136-1950000)))))))),IF(B2136&lt;651000,0,IF(B2136&lt;1900000,B2136-650000,IF(B2136&lt;3600000,ROUNDDOWN(B2136/4,-3)*2.8-80000,IF(B2136&lt;6600000,ROUNDDOWN(B2136/4,-3)*3.2-440000,IF(B2136&lt;8500000,ROUNDDOWN(B2136*0.9,0)-1100000,B2136-1950000)))))),0)</f>
        <v/>
      </c>
      <c r="N2136" s="18">
        <f>IF(M2136&gt;23500000,NA(),IF(C2136&gt;=2026,IF(M2136&lt;=4890000,1040000,IF(M2136&lt;=6550000,670000,620000)),IF(M2136&lt;=1320000,950000,IF(M2136&lt;=3360000,880000,IF(M2136&lt;=4890000,680000,IF(M2136&lt;=6550000,630000,580000))))))</f>
        <v/>
      </c>
      <c r="O2136" s="18">
        <f>IF(F2136&lt;=0,IF(AND(D2136="はい",C2136&gt;=2026,C2136&lt;=2027),IF(E2136&lt;=0,0,IF(E2136&lt;=30000,E2136,IF(E2136&lt;=60000,ROUNDUP(E2136/2,0)+15000,IF(E2136&lt;=120000,ROUNDUP(E2136/4,0)+30000,60000)))),IF(E2136&lt;=0,0,IF(E2136&lt;=20000,E2136,IF(E2136&lt;=40000,ROUNDUP(E2136/2,0)+10000,IF(E2136&lt;=80000,ROUNDUP(E2136/4,0)+20000,40000))))),IF(E2136&lt;=0,IF(F2136&lt;=0,0,IF(F2136&lt;=25000,F2136,IF(F2136&lt;=50000,ROUNDUP(F2136/2,0)+12500,IF(F2136&lt;=100000,ROUNDUP(F2136/4,0)+25000,50000)))),MAX(IF(F2136&lt;=0,0,IF(F2136&lt;=25000,F2136,IF(F2136&lt;=50000,ROUNDUP(F2136/2,0)+12500,IF(F2136&lt;=100000,ROUNDUP(F2136/4,0)+25000,50000)))),MIN(IF(AND(D2136="はい",C2136&gt;=2026,C2136&lt;=2027),IF(E2136&lt;=0,0,IF(E2136&lt;=30000,E2136,IF(E2136&lt;=60000,ROUNDUP(E2136/2,0)+15000,IF(E2136&lt;=120000,ROUNDUP(E2136/4,0)+30000,60000)))),IF(E2136&lt;=0,0,IF(E2136&lt;=20000,E2136,IF(E2136&lt;=40000,ROUNDUP(E2136/2,0)+10000,IF(E2136&lt;=80000,ROUNDUP(E2136/4,0)+20000,40000)))))+IF(F2136&lt;=0,0,IF(F2136&lt;=25000,F2136,IF(F2136&lt;=50000,ROUNDUP(F2136/2,0)+12500,IF(F2136&lt;=100000,ROUNDUP(F2136/4,0)+25000,50000)))),IF(AND(D2136="はい",C2136&gt;=2026,C2136&lt;=2027),60000,40000)))))</f>
        <v/>
      </c>
      <c r="P2136" s="18">
        <f>IF(G2136&lt;=0,0,IF(G2136&lt;=20000,G2136,IF(G2136&lt;=40000,ROUNDUP(G2136/2,0)+10000,IF(G2136&lt;=80000,ROUNDUP(G2136/4,0)+20000,40000))))</f>
        <v/>
      </c>
      <c r="Q2136" s="18">
        <f>IF(I2136&lt;=0,IF(H2136&lt;=0,0,IF(H2136&lt;=20000,H2136,IF(H2136&lt;=40000,ROUNDUP(H2136/2,0)+10000,IF(H2136&lt;=80000,ROUNDUP(H2136/4,0)+20000,40000)))),IF(H2136&lt;=0,IF(I2136&lt;=0,0,IF(I2136&lt;=25000,I2136,IF(I2136&lt;=50000,ROUNDUP(I2136/2,0)+12500,IF(I2136&lt;=100000,ROUNDUP(I2136/4,0)+25000,50000)))),MAX(IF(I2136&lt;=0,0,IF(I2136&lt;=25000,I2136,IF(I2136&lt;=50000,ROUNDUP(I2136/2,0)+12500,IF(I2136&lt;=100000,ROUNDUP(I2136/4,0)+25000,50000)))),MIN(IF(H2136&lt;=0,0,IF(H2136&lt;=20000,H2136,IF(H2136&lt;=40000,ROUNDUP(H2136/2,0)+10000,IF(H2136&lt;=80000,ROUNDUP(H2136/4,0)+20000,40000))))+IF(I2136&lt;=0,0,IF(I2136&lt;=25000,I2136,IF(I2136&lt;=50000,ROUNDUP(I2136/2,0)+12500,IF(I2136&lt;=100000,ROUNDUP(I2136/4,0)+25000,50000)))),40000))))</f>
        <v/>
      </c>
      <c r="R2136" s="18">
        <f>MIN(120000,O2136+P2136+Q2136)</f>
        <v/>
      </c>
      <c r="S2136" s="18">
        <f>IF(F2136&lt;=0,IF(E2136&lt;=0,0,IF(E2136&lt;=12000,E2136,IF(E2136&lt;=32000,ROUNDUP(E2136/2,0)+6000,IF(E2136&lt;=56000,ROUNDUP(E2136/4,0)+14000,28000)))),IF(E2136&lt;=0,IF(F2136&lt;=0,0,IF(F2136&lt;=15000,F2136,IF(F2136&lt;=40000,ROUNDUP(F2136/2,0)+7500,IF(F2136&lt;=70000,ROUNDUP(F2136/4,0)+17500,35000)))),MAX(IF(F2136&lt;=0,0,IF(F2136&lt;=15000,F2136,IF(F2136&lt;=40000,ROUNDUP(F2136/2,0)+7500,IF(F2136&lt;=70000,ROUNDUP(F2136/4,0)+17500,35000)))),MIN(IF(E2136&lt;=0,0,IF(E2136&lt;=12000,E2136,IF(E2136&lt;=32000,ROUNDUP(E2136/2,0)+6000,IF(E2136&lt;=56000,ROUNDUP(E2136/4,0)+14000,28000))))+IF(F2136&lt;=0,0,IF(F2136&lt;=15000,F2136,IF(F2136&lt;=40000,ROUNDUP(F2136/2,0)+7500,IF(F2136&lt;=70000,ROUNDUP(F2136/4,0)+17500,35000)))),28000))))</f>
        <v/>
      </c>
      <c r="T2136" s="18">
        <f>IF(G2136&lt;=0,0,IF(G2136&lt;=12000,G2136,IF(G2136&lt;=32000,ROUNDUP(G2136/2,0)+6000,IF(G2136&lt;=56000,ROUNDUP(G2136/4,0)+14000,28000))))</f>
        <v/>
      </c>
      <c r="U2136" s="18">
        <f>IF(I2136&lt;=0,IF(H2136&lt;=0,0,IF(H2136&lt;=12000,H2136,IF(H2136&lt;=32000,ROUNDUP(H2136/2,0)+6000,IF(H2136&lt;=56000,ROUNDUP(H2136/4,0)+14000,28000)))),IF(H2136&lt;=0,IF(I2136&lt;=0,0,IF(I2136&lt;=15000,I2136,IF(I2136&lt;=40000,ROUNDUP(I2136/2,0)+7500,IF(I2136&lt;=70000,ROUNDUP(I2136/4,0)+17500,35000)))),MAX(IF(I2136&lt;=0,0,IF(I2136&lt;=15000,I2136,IF(I2136&lt;=40000,ROUNDUP(I2136/2,0)+7500,IF(I2136&lt;=70000,ROUNDUP(I2136/4,0)+17500,35000)))),MIN(IF(H2136&lt;=0,0,IF(H2136&lt;=12000,H2136,IF(H2136&lt;=32000,ROUNDUP(H2136/2,0)+6000,IF(H2136&lt;=56000,ROUNDUP(H2136/4,0)+14000,28000))))+IF(I2136&lt;=0,0,IF(I2136&lt;=15000,I2136,IF(I2136&lt;=40000,ROUNDUP(I2136/2,0)+7500,IF(I2136&lt;=70000,ROUNDUP(I2136/4,0)+17500,35000)))),28000))))</f>
        <v/>
      </c>
      <c r="V2136" s="18">
        <f>MIN(70000,S2136+T2136+U2136)</f>
        <v/>
      </c>
      <c r="W2136" s="18">
        <f>MAX(0,ROUNDDOWN(M2136-J2136-N2136-K2136-0,-3))</f>
        <v/>
      </c>
      <c r="X2136" s="18">
        <f>MAX(0,ROUNDDOWN(M2136-J2136-N2136-K2136-R2136,-3))</f>
        <v/>
      </c>
      <c r="Y2136" s="18">
        <f>IF(W2136&lt;=0,0,ROUNDDOWN((W2136*LOOKUP(W2136,{0,1950001,3300001,6950001,9000001,18000001,40000001},{0.05,0.1,0.2,0.23,0.33,0.4,0.45})-LOOKUP(W2136,{0,1950001,3300001,6950001,9000001,18000001,40000001},{0,97500,427500,636000,1536000,2796000,4796000}))*1.021,-2))</f>
        <v/>
      </c>
      <c r="Z2136" s="18">
        <f>IF(X2136&lt;=0,0,ROUNDDOWN((X2136*LOOKUP(X2136,{0,1950001,3300001,6950001,9000001,18000001,40000001},{0.05,0.1,0.2,0.23,0.33,0.4,0.45})-LOOKUP(X2136,{0,1950001,3300001,6950001,9000001,18000001,40000001},{0,97500,427500,636000,1536000,2796000,4796000}))*1.021,-2))</f>
        <v/>
      </c>
      <c r="AA2136" s="18">
        <f>MAX(0,ROUNDDOWN(M2136-J2136-430000-L2136-0,-3))</f>
        <v/>
      </c>
      <c r="AB2136" s="18">
        <f>MAX(0,ROUNDDOWN(M2136-J2136-430000-L2136-V2136,-3))</f>
        <v/>
      </c>
      <c r="AC2136" s="18">
        <f>IF(M2136&lt;=450000,0,MAX(0,ROUNDDOWN(AA2136*0.06-MIN(50000,AA2136)*0.03,-2))+MAX(0,ROUNDDOWN(AA2136*0.04-MIN(50000,AA2136)*0.02,-2)))</f>
        <v/>
      </c>
      <c r="AD2136" s="18">
        <f>IF(M2136&lt;=450000,0,MAX(0,ROUNDDOWN(AB2136*0.06-MIN(50000,AB2136)*0.03,-2))+MAX(0,ROUNDDOWN(AB2136*0.04-MIN(50000,AB2136)*0.02,-2)))</f>
        <v/>
      </c>
      <c r="AE2136" s="18">
        <f>Y2136-Z2136</f>
        <v/>
      </c>
      <c r="AF2136" s="18">
        <f>AC2136-AD2136</f>
        <v/>
      </c>
      <c r="AG2136" s="18">
        <f>AE2136+AF2136</f>
        <v/>
      </c>
      <c r="AH2136" s="20">
        <f>IF(W2136&lt;=0,0,LOOKUP(W2136,{0,1950001,3300001,6950001,9000001,18000001,40000001},{0.05,0.1,0.2,0.23,0.33,0.4,0.45}))</f>
        <v/>
      </c>
    </row>
    <row r="2137">
      <c r="A2137" t="inlineStr">
        <is>
          <t>1万円刻み 一般8万円</t>
        </is>
      </c>
      <c r="B2137" s="18">
        <f>'4_1万円刻み'!$A$686</f>
        <v/>
      </c>
      <c r="C2137" s="19" t="n">
        <v>2026</v>
      </c>
      <c r="D2137" t="inlineStr">
        <is>
          <t>いいえ</t>
        </is>
      </c>
      <c r="E2137" s="18" t="n">
        <v>80000</v>
      </c>
      <c r="F2137" s="18" t="n">
        <v>0</v>
      </c>
      <c r="G2137" s="18" t="n">
        <v>0</v>
      </c>
      <c r="H2137" s="18" t="n">
        <v>0</v>
      </c>
      <c r="I2137" s="18" t="n">
        <v>0</v>
      </c>
      <c r="J2137" s="18">
        <f>ROUND(MIN(B2137/12,650000)*12*0.0915+MIN(B2137/12,1390000)*12*(0.0504+0)+B2137*0.005,0)</f>
        <v/>
      </c>
      <c r="K2137" s="18" t="n">
        <v>0</v>
      </c>
      <c r="L2137" s="18" t="n">
        <v>0</v>
      </c>
      <c r="M2137" s="18">
        <f>ROUND(IF(C2137&gt;=2026,IF(B2137&lt;741000,0,IF(B2137&lt;2191000,B2137-740000,IF(B2137&lt;2193000,1451000,IF(B2137&lt;2196000,1453000,IF(B2137&lt;2200000,1456000,IF(B2137&lt;3600000,ROUNDDOWN(B2137/4,-3)*2.8-80000,IF(B2137&lt;6600000,ROUNDDOWN(B2137/4,-3)*3.2-440000,IF(B2137&lt;8500000,ROUNDDOWN(B2137*0.9,0)-1100000,B2137-1950000)))))))),IF(B2137&lt;651000,0,IF(B2137&lt;1900000,B2137-650000,IF(B2137&lt;3600000,ROUNDDOWN(B2137/4,-3)*2.8-80000,IF(B2137&lt;6600000,ROUNDDOWN(B2137/4,-3)*3.2-440000,IF(B2137&lt;8500000,ROUNDDOWN(B2137*0.9,0)-1100000,B2137-1950000)))))),0)</f>
        <v/>
      </c>
      <c r="N2137" s="18">
        <f>IF(M2137&gt;23500000,NA(),IF(C2137&gt;=2026,IF(M2137&lt;=4890000,1040000,IF(M2137&lt;=6550000,670000,620000)),IF(M2137&lt;=1320000,950000,IF(M2137&lt;=3360000,880000,IF(M2137&lt;=4890000,680000,IF(M2137&lt;=6550000,630000,580000))))))</f>
        <v/>
      </c>
      <c r="O2137" s="18">
        <f>IF(F2137&lt;=0,IF(AND(D2137="はい",C2137&gt;=2026,C2137&lt;=2027),IF(E2137&lt;=0,0,IF(E2137&lt;=30000,E2137,IF(E2137&lt;=60000,ROUNDUP(E2137/2,0)+15000,IF(E2137&lt;=120000,ROUNDUP(E2137/4,0)+30000,60000)))),IF(E2137&lt;=0,0,IF(E2137&lt;=20000,E2137,IF(E2137&lt;=40000,ROUNDUP(E2137/2,0)+10000,IF(E2137&lt;=80000,ROUNDUP(E2137/4,0)+20000,40000))))),IF(E2137&lt;=0,IF(F2137&lt;=0,0,IF(F2137&lt;=25000,F2137,IF(F2137&lt;=50000,ROUNDUP(F2137/2,0)+12500,IF(F2137&lt;=100000,ROUNDUP(F2137/4,0)+25000,50000)))),MAX(IF(F2137&lt;=0,0,IF(F2137&lt;=25000,F2137,IF(F2137&lt;=50000,ROUNDUP(F2137/2,0)+12500,IF(F2137&lt;=100000,ROUNDUP(F2137/4,0)+25000,50000)))),MIN(IF(AND(D2137="はい",C2137&gt;=2026,C2137&lt;=2027),IF(E2137&lt;=0,0,IF(E2137&lt;=30000,E2137,IF(E2137&lt;=60000,ROUNDUP(E2137/2,0)+15000,IF(E2137&lt;=120000,ROUNDUP(E2137/4,0)+30000,60000)))),IF(E2137&lt;=0,0,IF(E2137&lt;=20000,E2137,IF(E2137&lt;=40000,ROUNDUP(E2137/2,0)+10000,IF(E2137&lt;=80000,ROUNDUP(E2137/4,0)+20000,40000)))))+IF(F2137&lt;=0,0,IF(F2137&lt;=25000,F2137,IF(F2137&lt;=50000,ROUNDUP(F2137/2,0)+12500,IF(F2137&lt;=100000,ROUNDUP(F2137/4,0)+25000,50000)))),IF(AND(D2137="はい",C2137&gt;=2026,C2137&lt;=2027),60000,40000)))))</f>
        <v/>
      </c>
      <c r="P2137" s="18">
        <f>IF(G2137&lt;=0,0,IF(G2137&lt;=20000,G2137,IF(G2137&lt;=40000,ROUNDUP(G2137/2,0)+10000,IF(G2137&lt;=80000,ROUNDUP(G2137/4,0)+20000,40000))))</f>
        <v/>
      </c>
      <c r="Q2137" s="18">
        <f>IF(I2137&lt;=0,IF(H2137&lt;=0,0,IF(H2137&lt;=20000,H2137,IF(H2137&lt;=40000,ROUNDUP(H2137/2,0)+10000,IF(H2137&lt;=80000,ROUNDUP(H2137/4,0)+20000,40000)))),IF(H2137&lt;=0,IF(I2137&lt;=0,0,IF(I2137&lt;=25000,I2137,IF(I2137&lt;=50000,ROUNDUP(I2137/2,0)+12500,IF(I2137&lt;=100000,ROUNDUP(I2137/4,0)+25000,50000)))),MAX(IF(I2137&lt;=0,0,IF(I2137&lt;=25000,I2137,IF(I2137&lt;=50000,ROUNDUP(I2137/2,0)+12500,IF(I2137&lt;=100000,ROUNDUP(I2137/4,0)+25000,50000)))),MIN(IF(H2137&lt;=0,0,IF(H2137&lt;=20000,H2137,IF(H2137&lt;=40000,ROUNDUP(H2137/2,0)+10000,IF(H2137&lt;=80000,ROUNDUP(H2137/4,0)+20000,40000))))+IF(I2137&lt;=0,0,IF(I2137&lt;=25000,I2137,IF(I2137&lt;=50000,ROUNDUP(I2137/2,0)+12500,IF(I2137&lt;=100000,ROUNDUP(I2137/4,0)+25000,50000)))),40000))))</f>
        <v/>
      </c>
      <c r="R2137" s="18">
        <f>MIN(120000,O2137+P2137+Q2137)</f>
        <v/>
      </c>
      <c r="S2137" s="18">
        <f>IF(F2137&lt;=0,IF(E2137&lt;=0,0,IF(E2137&lt;=12000,E2137,IF(E2137&lt;=32000,ROUNDUP(E2137/2,0)+6000,IF(E2137&lt;=56000,ROUNDUP(E2137/4,0)+14000,28000)))),IF(E2137&lt;=0,IF(F2137&lt;=0,0,IF(F2137&lt;=15000,F2137,IF(F2137&lt;=40000,ROUNDUP(F2137/2,0)+7500,IF(F2137&lt;=70000,ROUNDUP(F2137/4,0)+17500,35000)))),MAX(IF(F2137&lt;=0,0,IF(F2137&lt;=15000,F2137,IF(F2137&lt;=40000,ROUNDUP(F2137/2,0)+7500,IF(F2137&lt;=70000,ROUNDUP(F2137/4,0)+17500,35000)))),MIN(IF(E2137&lt;=0,0,IF(E2137&lt;=12000,E2137,IF(E2137&lt;=32000,ROUNDUP(E2137/2,0)+6000,IF(E2137&lt;=56000,ROUNDUP(E2137/4,0)+14000,28000))))+IF(F2137&lt;=0,0,IF(F2137&lt;=15000,F2137,IF(F2137&lt;=40000,ROUNDUP(F2137/2,0)+7500,IF(F2137&lt;=70000,ROUNDUP(F2137/4,0)+17500,35000)))),28000))))</f>
        <v/>
      </c>
      <c r="T2137" s="18">
        <f>IF(G2137&lt;=0,0,IF(G2137&lt;=12000,G2137,IF(G2137&lt;=32000,ROUNDUP(G2137/2,0)+6000,IF(G2137&lt;=56000,ROUNDUP(G2137/4,0)+14000,28000))))</f>
        <v/>
      </c>
      <c r="U2137" s="18">
        <f>IF(I2137&lt;=0,IF(H2137&lt;=0,0,IF(H2137&lt;=12000,H2137,IF(H2137&lt;=32000,ROUNDUP(H2137/2,0)+6000,IF(H2137&lt;=56000,ROUNDUP(H2137/4,0)+14000,28000)))),IF(H2137&lt;=0,IF(I2137&lt;=0,0,IF(I2137&lt;=15000,I2137,IF(I2137&lt;=40000,ROUNDUP(I2137/2,0)+7500,IF(I2137&lt;=70000,ROUNDUP(I2137/4,0)+17500,35000)))),MAX(IF(I2137&lt;=0,0,IF(I2137&lt;=15000,I2137,IF(I2137&lt;=40000,ROUNDUP(I2137/2,0)+7500,IF(I2137&lt;=70000,ROUNDUP(I2137/4,0)+17500,35000)))),MIN(IF(H2137&lt;=0,0,IF(H2137&lt;=12000,H2137,IF(H2137&lt;=32000,ROUNDUP(H2137/2,0)+6000,IF(H2137&lt;=56000,ROUNDUP(H2137/4,0)+14000,28000))))+IF(I2137&lt;=0,0,IF(I2137&lt;=15000,I2137,IF(I2137&lt;=40000,ROUNDUP(I2137/2,0)+7500,IF(I2137&lt;=70000,ROUNDUP(I2137/4,0)+17500,35000)))),28000))))</f>
        <v/>
      </c>
      <c r="V2137" s="18">
        <f>MIN(70000,S2137+T2137+U2137)</f>
        <v/>
      </c>
      <c r="W2137" s="18">
        <f>MAX(0,ROUNDDOWN(M2137-J2137-N2137-K2137-0,-3))</f>
        <v/>
      </c>
      <c r="X2137" s="18">
        <f>MAX(0,ROUNDDOWN(M2137-J2137-N2137-K2137-R2137,-3))</f>
        <v/>
      </c>
      <c r="Y2137" s="18">
        <f>IF(W2137&lt;=0,0,ROUNDDOWN((W2137*LOOKUP(W2137,{0,1950001,3300001,6950001,9000001,18000001,40000001},{0.05,0.1,0.2,0.23,0.33,0.4,0.45})-LOOKUP(W2137,{0,1950001,3300001,6950001,9000001,18000001,40000001},{0,97500,427500,636000,1536000,2796000,4796000}))*1.021,-2))</f>
        <v/>
      </c>
      <c r="Z2137" s="18">
        <f>IF(X2137&lt;=0,0,ROUNDDOWN((X2137*LOOKUP(X2137,{0,1950001,3300001,6950001,9000001,18000001,40000001},{0.05,0.1,0.2,0.23,0.33,0.4,0.45})-LOOKUP(X2137,{0,1950001,3300001,6950001,9000001,18000001,40000001},{0,97500,427500,636000,1536000,2796000,4796000}))*1.021,-2))</f>
        <v/>
      </c>
      <c r="AA2137" s="18">
        <f>MAX(0,ROUNDDOWN(M2137-J2137-430000-L2137-0,-3))</f>
        <v/>
      </c>
      <c r="AB2137" s="18">
        <f>MAX(0,ROUNDDOWN(M2137-J2137-430000-L2137-V2137,-3))</f>
        <v/>
      </c>
      <c r="AC2137" s="18">
        <f>IF(M2137&lt;=450000,0,MAX(0,ROUNDDOWN(AA2137*0.06-MIN(50000,AA2137)*0.03,-2))+MAX(0,ROUNDDOWN(AA2137*0.04-MIN(50000,AA2137)*0.02,-2)))</f>
        <v/>
      </c>
      <c r="AD2137" s="18">
        <f>IF(M2137&lt;=450000,0,MAX(0,ROUNDDOWN(AB2137*0.06-MIN(50000,AB2137)*0.03,-2))+MAX(0,ROUNDDOWN(AB2137*0.04-MIN(50000,AB2137)*0.02,-2)))</f>
        <v/>
      </c>
      <c r="AE2137" s="18">
        <f>Y2137-Z2137</f>
        <v/>
      </c>
      <c r="AF2137" s="18">
        <f>AC2137-AD2137</f>
        <v/>
      </c>
      <c r="AG2137" s="18">
        <f>AE2137+AF2137</f>
        <v/>
      </c>
      <c r="AH2137" s="20">
        <f>IF(W2137&lt;=0,0,LOOKUP(W2137,{0,1950001,3300001,6950001,9000001,18000001,40000001},{0.05,0.1,0.2,0.23,0.33,0.4,0.45}))</f>
        <v/>
      </c>
    </row>
    <row r="2138">
      <c r="A2138" t="inlineStr">
        <is>
          <t>1万円刻み 特例あり一般12万円</t>
        </is>
      </c>
      <c r="B2138" s="18">
        <f>'4_1万円刻み'!$A$686</f>
        <v/>
      </c>
      <c r="C2138" s="19" t="n">
        <v>2026</v>
      </c>
      <c r="D2138" t="inlineStr">
        <is>
          <t>はい</t>
        </is>
      </c>
      <c r="E2138" s="18" t="n">
        <v>120000</v>
      </c>
      <c r="F2138" s="18" t="n">
        <v>0</v>
      </c>
      <c r="G2138" s="18" t="n">
        <v>0</v>
      </c>
      <c r="H2138" s="18" t="n">
        <v>0</v>
      </c>
      <c r="I2138" s="18" t="n">
        <v>0</v>
      </c>
      <c r="J2138" s="18">
        <f>ROUND(MIN(B2138/12,650000)*12*0.0915+MIN(B2138/12,1390000)*12*(0.0504+0)+B2138*0.005,0)</f>
        <v/>
      </c>
      <c r="K2138" s="18" t="n">
        <v>0</v>
      </c>
      <c r="L2138" s="18" t="n">
        <v>0</v>
      </c>
      <c r="M2138" s="18">
        <f>ROUND(IF(C2138&gt;=2026,IF(B2138&lt;741000,0,IF(B2138&lt;2191000,B2138-740000,IF(B2138&lt;2193000,1451000,IF(B2138&lt;2196000,1453000,IF(B2138&lt;2200000,1456000,IF(B2138&lt;3600000,ROUNDDOWN(B2138/4,-3)*2.8-80000,IF(B2138&lt;6600000,ROUNDDOWN(B2138/4,-3)*3.2-440000,IF(B2138&lt;8500000,ROUNDDOWN(B2138*0.9,0)-1100000,B2138-1950000)))))))),IF(B2138&lt;651000,0,IF(B2138&lt;1900000,B2138-650000,IF(B2138&lt;3600000,ROUNDDOWN(B2138/4,-3)*2.8-80000,IF(B2138&lt;6600000,ROUNDDOWN(B2138/4,-3)*3.2-440000,IF(B2138&lt;8500000,ROUNDDOWN(B2138*0.9,0)-1100000,B2138-1950000)))))),0)</f>
        <v/>
      </c>
      <c r="N2138" s="18">
        <f>IF(M2138&gt;23500000,NA(),IF(C2138&gt;=2026,IF(M2138&lt;=4890000,1040000,IF(M2138&lt;=6550000,670000,620000)),IF(M2138&lt;=1320000,950000,IF(M2138&lt;=3360000,880000,IF(M2138&lt;=4890000,680000,IF(M2138&lt;=6550000,630000,580000))))))</f>
        <v/>
      </c>
      <c r="O2138" s="18">
        <f>IF(F2138&lt;=0,IF(AND(D2138="はい",C2138&gt;=2026,C2138&lt;=2027),IF(E2138&lt;=0,0,IF(E2138&lt;=30000,E2138,IF(E2138&lt;=60000,ROUNDUP(E2138/2,0)+15000,IF(E2138&lt;=120000,ROUNDUP(E2138/4,0)+30000,60000)))),IF(E2138&lt;=0,0,IF(E2138&lt;=20000,E2138,IF(E2138&lt;=40000,ROUNDUP(E2138/2,0)+10000,IF(E2138&lt;=80000,ROUNDUP(E2138/4,0)+20000,40000))))),IF(E2138&lt;=0,IF(F2138&lt;=0,0,IF(F2138&lt;=25000,F2138,IF(F2138&lt;=50000,ROUNDUP(F2138/2,0)+12500,IF(F2138&lt;=100000,ROUNDUP(F2138/4,0)+25000,50000)))),MAX(IF(F2138&lt;=0,0,IF(F2138&lt;=25000,F2138,IF(F2138&lt;=50000,ROUNDUP(F2138/2,0)+12500,IF(F2138&lt;=100000,ROUNDUP(F2138/4,0)+25000,50000)))),MIN(IF(AND(D2138="はい",C2138&gt;=2026,C2138&lt;=2027),IF(E2138&lt;=0,0,IF(E2138&lt;=30000,E2138,IF(E2138&lt;=60000,ROUNDUP(E2138/2,0)+15000,IF(E2138&lt;=120000,ROUNDUP(E2138/4,0)+30000,60000)))),IF(E2138&lt;=0,0,IF(E2138&lt;=20000,E2138,IF(E2138&lt;=40000,ROUNDUP(E2138/2,0)+10000,IF(E2138&lt;=80000,ROUNDUP(E2138/4,0)+20000,40000)))))+IF(F2138&lt;=0,0,IF(F2138&lt;=25000,F2138,IF(F2138&lt;=50000,ROUNDUP(F2138/2,0)+12500,IF(F2138&lt;=100000,ROUNDUP(F2138/4,0)+25000,50000)))),IF(AND(D2138="はい",C2138&gt;=2026,C2138&lt;=2027),60000,40000)))))</f>
        <v/>
      </c>
      <c r="P2138" s="18">
        <f>IF(G2138&lt;=0,0,IF(G2138&lt;=20000,G2138,IF(G2138&lt;=40000,ROUNDUP(G2138/2,0)+10000,IF(G2138&lt;=80000,ROUNDUP(G2138/4,0)+20000,40000))))</f>
        <v/>
      </c>
      <c r="Q2138" s="18">
        <f>IF(I2138&lt;=0,IF(H2138&lt;=0,0,IF(H2138&lt;=20000,H2138,IF(H2138&lt;=40000,ROUNDUP(H2138/2,0)+10000,IF(H2138&lt;=80000,ROUNDUP(H2138/4,0)+20000,40000)))),IF(H2138&lt;=0,IF(I2138&lt;=0,0,IF(I2138&lt;=25000,I2138,IF(I2138&lt;=50000,ROUNDUP(I2138/2,0)+12500,IF(I2138&lt;=100000,ROUNDUP(I2138/4,0)+25000,50000)))),MAX(IF(I2138&lt;=0,0,IF(I2138&lt;=25000,I2138,IF(I2138&lt;=50000,ROUNDUP(I2138/2,0)+12500,IF(I2138&lt;=100000,ROUNDUP(I2138/4,0)+25000,50000)))),MIN(IF(H2138&lt;=0,0,IF(H2138&lt;=20000,H2138,IF(H2138&lt;=40000,ROUNDUP(H2138/2,0)+10000,IF(H2138&lt;=80000,ROUNDUP(H2138/4,0)+20000,40000))))+IF(I2138&lt;=0,0,IF(I2138&lt;=25000,I2138,IF(I2138&lt;=50000,ROUNDUP(I2138/2,0)+12500,IF(I2138&lt;=100000,ROUNDUP(I2138/4,0)+25000,50000)))),40000))))</f>
        <v/>
      </c>
      <c r="R2138" s="18">
        <f>MIN(120000,O2138+P2138+Q2138)</f>
        <v/>
      </c>
      <c r="S2138" s="18">
        <f>IF(F2138&lt;=0,IF(E2138&lt;=0,0,IF(E2138&lt;=12000,E2138,IF(E2138&lt;=32000,ROUNDUP(E2138/2,0)+6000,IF(E2138&lt;=56000,ROUNDUP(E2138/4,0)+14000,28000)))),IF(E2138&lt;=0,IF(F2138&lt;=0,0,IF(F2138&lt;=15000,F2138,IF(F2138&lt;=40000,ROUNDUP(F2138/2,0)+7500,IF(F2138&lt;=70000,ROUNDUP(F2138/4,0)+17500,35000)))),MAX(IF(F2138&lt;=0,0,IF(F2138&lt;=15000,F2138,IF(F2138&lt;=40000,ROUNDUP(F2138/2,0)+7500,IF(F2138&lt;=70000,ROUNDUP(F2138/4,0)+17500,35000)))),MIN(IF(E2138&lt;=0,0,IF(E2138&lt;=12000,E2138,IF(E2138&lt;=32000,ROUNDUP(E2138/2,0)+6000,IF(E2138&lt;=56000,ROUNDUP(E2138/4,0)+14000,28000))))+IF(F2138&lt;=0,0,IF(F2138&lt;=15000,F2138,IF(F2138&lt;=40000,ROUNDUP(F2138/2,0)+7500,IF(F2138&lt;=70000,ROUNDUP(F2138/4,0)+17500,35000)))),28000))))</f>
        <v/>
      </c>
      <c r="T2138" s="18">
        <f>IF(G2138&lt;=0,0,IF(G2138&lt;=12000,G2138,IF(G2138&lt;=32000,ROUNDUP(G2138/2,0)+6000,IF(G2138&lt;=56000,ROUNDUP(G2138/4,0)+14000,28000))))</f>
        <v/>
      </c>
      <c r="U2138" s="18">
        <f>IF(I2138&lt;=0,IF(H2138&lt;=0,0,IF(H2138&lt;=12000,H2138,IF(H2138&lt;=32000,ROUNDUP(H2138/2,0)+6000,IF(H2138&lt;=56000,ROUNDUP(H2138/4,0)+14000,28000)))),IF(H2138&lt;=0,IF(I2138&lt;=0,0,IF(I2138&lt;=15000,I2138,IF(I2138&lt;=40000,ROUNDUP(I2138/2,0)+7500,IF(I2138&lt;=70000,ROUNDUP(I2138/4,0)+17500,35000)))),MAX(IF(I2138&lt;=0,0,IF(I2138&lt;=15000,I2138,IF(I2138&lt;=40000,ROUNDUP(I2138/2,0)+7500,IF(I2138&lt;=70000,ROUNDUP(I2138/4,0)+17500,35000)))),MIN(IF(H2138&lt;=0,0,IF(H2138&lt;=12000,H2138,IF(H2138&lt;=32000,ROUNDUP(H2138/2,0)+6000,IF(H2138&lt;=56000,ROUNDUP(H2138/4,0)+14000,28000))))+IF(I2138&lt;=0,0,IF(I2138&lt;=15000,I2138,IF(I2138&lt;=40000,ROUNDUP(I2138/2,0)+7500,IF(I2138&lt;=70000,ROUNDUP(I2138/4,0)+17500,35000)))),28000))))</f>
        <v/>
      </c>
      <c r="V2138" s="18">
        <f>MIN(70000,S2138+T2138+U2138)</f>
        <v/>
      </c>
      <c r="W2138" s="18">
        <f>MAX(0,ROUNDDOWN(M2138-J2138-N2138-K2138-0,-3))</f>
        <v/>
      </c>
      <c r="X2138" s="18">
        <f>MAX(0,ROUNDDOWN(M2138-J2138-N2138-K2138-R2138,-3))</f>
        <v/>
      </c>
      <c r="Y2138" s="18">
        <f>IF(W2138&lt;=0,0,ROUNDDOWN((W2138*LOOKUP(W2138,{0,1950001,3300001,6950001,9000001,18000001,40000001},{0.05,0.1,0.2,0.23,0.33,0.4,0.45})-LOOKUP(W2138,{0,1950001,3300001,6950001,9000001,18000001,40000001},{0,97500,427500,636000,1536000,2796000,4796000}))*1.021,-2))</f>
        <v/>
      </c>
      <c r="Z2138" s="18">
        <f>IF(X2138&lt;=0,0,ROUNDDOWN((X2138*LOOKUP(X2138,{0,1950001,3300001,6950001,9000001,18000001,40000001},{0.05,0.1,0.2,0.23,0.33,0.4,0.45})-LOOKUP(X2138,{0,1950001,3300001,6950001,9000001,18000001,40000001},{0,97500,427500,636000,1536000,2796000,4796000}))*1.021,-2))</f>
        <v/>
      </c>
      <c r="AA2138" s="18">
        <f>MAX(0,ROUNDDOWN(M2138-J2138-430000-L2138-0,-3))</f>
        <v/>
      </c>
      <c r="AB2138" s="18">
        <f>MAX(0,ROUNDDOWN(M2138-J2138-430000-L2138-V2138,-3))</f>
        <v/>
      </c>
      <c r="AC2138" s="18">
        <f>IF(M2138&lt;=450000,0,MAX(0,ROUNDDOWN(AA2138*0.06-MIN(50000,AA2138)*0.03,-2))+MAX(0,ROUNDDOWN(AA2138*0.04-MIN(50000,AA2138)*0.02,-2)))</f>
        <v/>
      </c>
      <c r="AD2138" s="18">
        <f>IF(M2138&lt;=450000,0,MAX(0,ROUNDDOWN(AB2138*0.06-MIN(50000,AB2138)*0.03,-2))+MAX(0,ROUNDDOWN(AB2138*0.04-MIN(50000,AB2138)*0.02,-2)))</f>
        <v/>
      </c>
      <c r="AE2138" s="18">
        <f>Y2138-Z2138</f>
        <v/>
      </c>
      <c r="AF2138" s="18">
        <f>AC2138-AD2138</f>
        <v/>
      </c>
      <c r="AG2138" s="18">
        <f>AE2138+AF2138</f>
        <v/>
      </c>
      <c r="AH2138" s="20">
        <f>IF(W2138&lt;=0,0,LOOKUP(W2138,{0,1950001,3300001,6950001,9000001,18000001,40000001},{0.05,0.1,0.2,0.23,0.33,0.4,0.45}))</f>
        <v/>
      </c>
    </row>
    <row r="2139">
      <c r="A2139" t="inlineStr">
        <is>
          <t>1万円刻み 3区分8万円ずつ</t>
        </is>
      </c>
      <c r="B2139" s="18">
        <f>'4_1万円刻み'!$A$687</f>
        <v/>
      </c>
      <c r="C2139" s="19" t="n">
        <v>2026</v>
      </c>
      <c r="D2139" t="inlineStr">
        <is>
          <t>いいえ</t>
        </is>
      </c>
      <c r="E2139" s="18" t="n">
        <v>80000</v>
      </c>
      <c r="F2139" s="18" t="n">
        <v>0</v>
      </c>
      <c r="G2139" s="18" t="n">
        <v>80000</v>
      </c>
      <c r="H2139" s="18" t="n">
        <v>80000</v>
      </c>
      <c r="I2139" s="18" t="n">
        <v>0</v>
      </c>
      <c r="J2139" s="18">
        <f>ROUND(MIN(B2139/12,650000)*12*0.0915+MIN(B2139/12,1390000)*12*(0.0504+0)+B2139*0.005,0)</f>
        <v/>
      </c>
      <c r="K2139" s="18" t="n">
        <v>0</v>
      </c>
      <c r="L2139" s="18" t="n">
        <v>0</v>
      </c>
      <c r="M2139" s="18">
        <f>ROUND(IF(C2139&gt;=2026,IF(B2139&lt;741000,0,IF(B2139&lt;2191000,B2139-740000,IF(B2139&lt;2193000,1451000,IF(B2139&lt;2196000,1453000,IF(B2139&lt;2200000,1456000,IF(B2139&lt;3600000,ROUNDDOWN(B2139/4,-3)*2.8-80000,IF(B2139&lt;6600000,ROUNDDOWN(B2139/4,-3)*3.2-440000,IF(B2139&lt;8500000,ROUNDDOWN(B2139*0.9,0)-1100000,B2139-1950000)))))))),IF(B2139&lt;651000,0,IF(B2139&lt;1900000,B2139-650000,IF(B2139&lt;3600000,ROUNDDOWN(B2139/4,-3)*2.8-80000,IF(B2139&lt;6600000,ROUNDDOWN(B2139/4,-3)*3.2-440000,IF(B2139&lt;8500000,ROUNDDOWN(B2139*0.9,0)-1100000,B2139-1950000)))))),0)</f>
        <v/>
      </c>
      <c r="N2139" s="18">
        <f>IF(M2139&gt;23500000,NA(),IF(C2139&gt;=2026,IF(M2139&lt;=4890000,1040000,IF(M2139&lt;=6550000,670000,620000)),IF(M2139&lt;=1320000,950000,IF(M2139&lt;=3360000,880000,IF(M2139&lt;=4890000,680000,IF(M2139&lt;=6550000,630000,580000))))))</f>
        <v/>
      </c>
      <c r="O2139" s="18">
        <f>IF(F2139&lt;=0,IF(AND(D2139="はい",C2139&gt;=2026,C2139&lt;=2027),IF(E2139&lt;=0,0,IF(E2139&lt;=30000,E2139,IF(E2139&lt;=60000,ROUNDUP(E2139/2,0)+15000,IF(E2139&lt;=120000,ROUNDUP(E2139/4,0)+30000,60000)))),IF(E2139&lt;=0,0,IF(E2139&lt;=20000,E2139,IF(E2139&lt;=40000,ROUNDUP(E2139/2,0)+10000,IF(E2139&lt;=80000,ROUNDUP(E2139/4,0)+20000,40000))))),IF(E2139&lt;=0,IF(F2139&lt;=0,0,IF(F2139&lt;=25000,F2139,IF(F2139&lt;=50000,ROUNDUP(F2139/2,0)+12500,IF(F2139&lt;=100000,ROUNDUP(F2139/4,0)+25000,50000)))),MAX(IF(F2139&lt;=0,0,IF(F2139&lt;=25000,F2139,IF(F2139&lt;=50000,ROUNDUP(F2139/2,0)+12500,IF(F2139&lt;=100000,ROUNDUP(F2139/4,0)+25000,50000)))),MIN(IF(AND(D2139="はい",C2139&gt;=2026,C2139&lt;=2027),IF(E2139&lt;=0,0,IF(E2139&lt;=30000,E2139,IF(E2139&lt;=60000,ROUNDUP(E2139/2,0)+15000,IF(E2139&lt;=120000,ROUNDUP(E2139/4,0)+30000,60000)))),IF(E2139&lt;=0,0,IF(E2139&lt;=20000,E2139,IF(E2139&lt;=40000,ROUNDUP(E2139/2,0)+10000,IF(E2139&lt;=80000,ROUNDUP(E2139/4,0)+20000,40000)))))+IF(F2139&lt;=0,0,IF(F2139&lt;=25000,F2139,IF(F2139&lt;=50000,ROUNDUP(F2139/2,0)+12500,IF(F2139&lt;=100000,ROUNDUP(F2139/4,0)+25000,50000)))),IF(AND(D2139="はい",C2139&gt;=2026,C2139&lt;=2027),60000,40000)))))</f>
        <v/>
      </c>
      <c r="P2139" s="18">
        <f>IF(G2139&lt;=0,0,IF(G2139&lt;=20000,G2139,IF(G2139&lt;=40000,ROUNDUP(G2139/2,0)+10000,IF(G2139&lt;=80000,ROUNDUP(G2139/4,0)+20000,40000))))</f>
        <v/>
      </c>
      <c r="Q2139" s="18">
        <f>IF(I2139&lt;=0,IF(H2139&lt;=0,0,IF(H2139&lt;=20000,H2139,IF(H2139&lt;=40000,ROUNDUP(H2139/2,0)+10000,IF(H2139&lt;=80000,ROUNDUP(H2139/4,0)+20000,40000)))),IF(H2139&lt;=0,IF(I2139&lt;=0,0,IF(I2139&lt;=25000,I2139,IF(I2139&lt;=50000,ROUNDUP(I2139/2,0)+12500,IF(I2139&lt;=100000,ROUNDUP(I2139/4,0)+25000,50000)))),MAX(IF(I2139&lt;=0,0,IF(I2139&lt;=25000,I2139,IF(I2139&lt;=50000,ROUNDUP(I2139/2,0)+12500,IF(I2139&lt;=100000,ROUNDUP(I2139/4,0)+25000,50000)))),MIN(IF(H2139&lt;=0,0,IF(H2139&lt;=20000,H2139,IF(H2139&lt;=40000,ROUNDUP(H2139/2,0)+10000,IF(H2139&lt;=80000,ROUNDUP(H2139/4,0)+20000,40000))))+IF(I2139&lt;=0,0,IF(I2139&lt;=25000,I2139,IF(I2139&lt;=50000,ROUNDUP(I2139/2,0)+12500,IF(I2139&lt;=100000,ROUNDUP(I2139/4,0)+25000,50000)))),40000))))</f>
        <v/>
      </c>
      <c r="R2139" s="18">
        <f>MIN(120000,O2139+P2139+Q2139)</f>
        <v/>
      </c>
      <c r="S2139" s="18">
        <f>IF(F2139&lt;=0,IF(E2139&lt;=0,0,IF(E2139&lt;=12000,E2139,IF(E2139&lt;=32000,ROUNDUP(E2139/2,0)+6000,IF(E2139&lt;=56000,ROUNDUP(E2139/4,0)+14000,28000)))),IF(E2139&lt;=0,IF(F2139&lt;=0,0,IF(F2139&lt;=15000,F2139,IF(F2139&lt;=40000,ROUNDUP(F2139/2,0)+7500,IF(F2139&lt;=70000,ROUNDUP(F2139/4,0)+17500,35000)))),MAX(IF(F2139&lt;=0,0,IF(F2139&lt;=15000,F2139,IF(F2139&lt;=40000,ROUNDUP(F2139/2,0)+7500,IF(F2139&lt;=70000,ROUNDUP(F2139/4,0)+17500,35000)))),MIN(IF(E2139&lt;=0,0,IF(E2139&lt;=12000,E2139,IF(E2139&lt;=32000,ROUNDUP(E2139/2,0)+6000,IF(E2139&lt;=56000,ROUNDUP(E2139/4,0)+14000,28000))))+IF(F2139&lt;=0,0,IF(F2139&lt;=15000,F2139,IF(F2139&lt;=40000,ROUNDUP(F2139/2,0)+7500,IF(F2139&lt;=70000,ROUNDUP(F2139/4,0)+17500,35000)))),28000))))</f>
        <v/>
      </c>
      <c r="T2139" s="18">
        <f>IF(G2139&lt;=0,0,IF(G2139&lt;=12000,G2139,IF(G2139&lt;=32000,ROUNDUP(G2139/2,0)+6000,IF(G2139&lt;=56000,ROUNDUP(G2139/4,0)+14000,28000))))</f>
        <v/>
      </c>
      <c r="U2139" s="18">
        <f>IF(I2139&lt;=0,IF(H2139&lt;=0,0,IF(H2139&lt;=12000,H2139,IF(H2139&lt;=32000,ROUNDUP(H2139/2,0)+6000,IF(H2139&lt;=56000,ROUNDUP(H2139/4,0)+14000,28000)))),IF(H2139&lt;=0,IF(I2139&lt;=0,0,IF(I2139&lt;=15000,I2139,IF(I2139&lt;=40000,ROUNDUP(I2139/2,0)+7500,IF(I2139&lt;=70000,ROUNDUP(I2139/4,0)+17500,35000)))),MAX(IF(I2139&lt;=0,0,IF(I2139&lt;=15000,I2139,IF(I2139&lt;=40000,ROUNDUP(I2139/2,0)+7500,IF(I2139&lt;=70000,ROUNDUP(I2139/4,0)+17500,35000)))),MIN(IF(H2139&lt;=0,0,IF(H2139&lt;=12000,H2139,IF(H2139&lt;=32000,ROUNDUP(H2139/2,0)+6000,IF(H2139&lt;=56000,ROUNDUP(H2139/4,0)+14000,28000))))+IF(I2139&lt;=0,0,IF(I2139&lt;=15000,I2139,IF(I2139&lt;=40000,ROUNDUP(I2139/2,0)+7500,IF(I2139&lt;=70000,ROUNDUP(I2139/4,0)+17500,35000)))),28000))))</f>
        <v/>
      </c>
      <c r="V2139" s="18">
        <f>MIN(70000,S2139+T2139+U2139)</f>
        <v/>
      </c>
      <c r="W2139" s="18">
        <f>MAX(0,ROUNDDOWN(M2139-J2139-N2139-K2139-0,-3))</f>
        <v/>
      </c>
      <c r="X2139" s="18">
        <f>MAX(0,ROUNDDOWN(M2139-J2139-N2139-K2139-R2139,-3))</f>
        <v/>
      </c>
      <c r="Y2139" s="18">
        <f>IF(W2139&lt;=0,0,ROUNDDOWN((W2139*LOOKUP(W2139,{0,1950001,3300001,6950001,9000001,18000001,40000001},{0.05,0.1,0.2,0.23,0.33,0.4,0.45})-LOOKUP(W2139,{0,1950001,3300001,6950001,9000001,18000001,40000001},{0,97500,427500,636000,1536000,2796000,4796000}))*1.021,-2))</f>
        <v/>
      </c>
      <c r="Z2139" s="18">
        <f>IF(X2139&lt;=0,0,ROUNDDOWN((X2139*LOOKUP(X2139,{0,1950001,3300001,6950001,9000001,18000001,40000001},{0.05,0.1,0.2,0.23,0.33,0.4,0.45})-LOOKUP(X2139,{0,1950001,3300001,6950001,9000001,18000001,40000001},{0,97500,427500,636000,1536000,2796000,4796000}))*1.021,-2))</f>
        <v/>
      </c>
      <c r="AA2139" s="18">
        <f>MAX(0,ROUNDDOWN(M2139-J2139-430000-L2139-0,-3))</f>
        <v/>
      </c>
      <c r="AB2139" s="18">
        <f>MAX(0,ROUNDDOWN(M2139-J2139-430000-L2139-V2139,-3))</f>
        <v/>
      </c>
      <c r="AC2139" s="18">
        <f>IF(M2139&lt;=450000,0,MAX(0,ROUNDDOWN(AA2139*0.06-MIN(50000,AA2139)*0.03,-2))+MAX(0,ROUNDDOWN(AA2139*0.04-MIN(50000,AA2139)*0.02,-2)))</f>
        <v/>
      </c>
      <c r="AD2139" s="18">
        <f>IF(M2139&lt;=450000,0,MAX(0,ROUNDDOWN(AB2139*0.06-MIN(50000,AB2139)*0.03,-2))+MAX(0,ROUNDDOWN(AB2139*0.04-MIN(50000,AB2139)*0.02,-2)))</f>
        <v/>
      </c>
      <c r="AE2139" s="18">
        <f>Y2139-Z2139</f>
        <v/>
      </c>
      <c r="AF2139" s="18">
        <f>AC2139-AD2139</f>
        <v/>
      </c>
      <c r="AG2139" s="18">
        <f>AE2139+AF2139</f>
        <v/>
      </c>
      <c r="AH2139" s="20">
        <f>IF(W2139&lt;=0,0,LOOKUP(W2139,{0,1950001,3300001,6950001,9000001,18000001,40000001},{0.05,0.1,0.2,0.23,0.33,0.4,0.45}))</f>
        <v/>
      </c>
    </row>
    <row r="2140">
      <c r="A2140" t="inlineStr">
        <is>
          <t>1万円刻み 一般8万円</t>
        </is>
      </c>
      <c r="B2140" s="18">
        <f>'4_1万円刻み'!$A$687</f>
        <v/>
      </c>
      <c r="C2140" s="19" t="n">
        <v>2026</v>
      </c>
      <c r="D2140" t="inlineStr">
        <is>
          <t>いいえ</t>
        </is>
      </c>
      <c r="E2140" s="18" t="n">
        <v>80000</v>
      </c>
      <c r="F2140" s="18" t="n">
        <v>0</v>
      </c>
      <c r="G2140" s="18" t="n">
        <v>0</v>
      </c>
      <c r="H2140" s="18" t="n">
        <v>0</v>
      </c>
      <c r="I2140" s="18" t="n">
        <v>0</v>
      </c>
      <c r="J2140" s="18">
        <f>ROUND(MIN(B2140/12,650000)*12*0.0915+MIN(B2140/12,1390000)*12*(0.0504+0)+B2140*0.005,0)</f>
        <v/>
      </c>
      <c r="K2140" s="18" t="n">
        <v>0</v>
      </c>
      <c r="L2140" s="18" t="n">
        <v>0</v>
      </c>
      <c r="M2140" s="18">
        <f>ROUND(IF(C2140&gt;=2026,IF(B2140&lt;741000,0,IF(B2140&lt;2191000,B2140-740000,IF(B2140&lt;2193000,1451000,IF(B2140&lt;2196000,1453000,IF(B2140&lt;2200000,1456000,IF(B2140&lt;3600000,ROUNDDOWN(B2140/4,-3)*2.8-80000,IF(B2140&lt;6600000,ROUNDDOWN(B2140/4,-3)*3.2-440000,IF(B2140&lt;8500000,ROUNDDOWN(B2140*0.9,0)-1100000,B2140-1950000)))))))),IF(B2140&lt;651000,0,IF(B2140&lt;1900000,B2140-650000,IF(B2140&lt;3600000,ROUNDDOWN(B2140/4,-3)*2.8-80000,IF(B2140&lt;6600000,ROUNDDOWN(B2140/4,-3)*3.2-440000,IF(B2140&lt;8500000,ROUNDDOWN(B2140*0.9,0)-1100000,B2140-1950000)))))),0)</f>
        <v/>
      </c>
      <c r="N2140" s="18">
        <f>IF(M2140&gt;23500000,NA(),IF(C2140&gt;=2026,IF(M2140&lt;=4890000,1040000,IF(M2140&lt;=6550000,670000,620000)),IF(M2140&lt;=1320000,950000,IF(M2140&lt;=3360000,880000,IF(M2140&lt;=4890000,680000,IF(M2140&lt;=6550000,630000,580000))))))</f>
        <v/>
      </c>
      <c r="O2140" s="18">
        <f>IF(F2140&lt;=0,IF(AND(D2140="はい",C2140&gt;=2026,C2140&lt;=2027),IF(E2140&lt;=0,0,IF(E2140&lt;=30000,E2140,IF(E2140&lt;=60000,ROUNDUP(E2140/2,0)+15000,IF(E2140&lt;=120000,ROUNDUP(E2140/4,0)+30000,60000)))),IF(E2140&lt;=0,0,IF(E2140&lt;=20000,E2140,IF(E2140&lt;=40000,ROUNDUP(E2140/2,0)+10000,IF(E2140&lt;=80000,ROUNDUP(E2140/4,0)+20000,40000))))),IF(E2140&lt;=0,IF(F2140&lt;=0,0,IF(F2140&lt;=25000,F2140,IF(F2140&lt;=50000,ROUNDUP(F2140/2,0)+12500,IF(F2140&lt;=100000,ROUNDUP(F2140/4,0)+25000,50000)))),MAX(IF(F2140&lt;=0,0,IF(F2140&lt;=25000,F2140,IF(F2140&lt;=50000,ROUNDUP(F2140/2,0)+12500,IF(F2140&lt;=100000,ROUNDUP(F2140/4,0)+25000,50000)))),MIN(IF(AND(D2140="はい",C2140&gt;=2026,C2140&lt;=2027),IF(E2140&lt;=0,0,IF(E2140&lt;=30000,E2140,IF(E2140&lt;=60000,ROUNDUP(E2140/2,0)+15000,IF(E2140&lt;=120000,ROUNDUP(E2140/4,0)+30000,60000)))),IF(E2140&lt;=0,0,IF(E2140&lt;=20000,E2140,IF(E2140&lt;=40000,ROUNDUP(E2140/2,0)+10000,IF(E2140&lt;=80000,ROUNDUP(E2140/4,0)+20000,40000)))))+IF(F2140&lt;=0,0,IF(F2140&lt;=25000,F2140,IF(F2140&lt;=50000,ROUNDUP(F2140/2,0)+12500,IF(F2140&lt;=100000,ROUNDUP(F2140/4,0)+25000,50000)))),IF(AND(D2140="はい",C2140&gt;=2026,C2140&lt;=2027),60000,40000)))))</f>
        <v/>
      </c>
      <c r="P2140" s="18">
        <f>IF(G2140&lt;=0,0,IF(G2140&lt;=20000,G2140,IF(G2140&lt;=40000,ROUNDUP(G2140/2,0)+10000,IF(G2140&lt;=80000,ROUNDUP(G2140/4,0)+20000,40000))))</f>
        <v/>
      </c>
      <c r="Q2140" s="18">
        <f>IF(I2140&lt;=0,IF(H2140&lt;=0,0,IF(H2140&lt;=20000,H2140,IF(H2140&lt;=40000,ROUNDUP(H2140/2,0)+10000,IF(H2140&lt;=80000,ROUNDUP(H2140/4,0)+20000,40000)))),IF(H2140&lt;=0,IF(I2140&lt;=0,0,IF(I2140&lt;=25000,I2140,IF(I2140&lt;=50000,ROUNDUP(I2140/2,0)+12500,IF(I2140&lt;=100000,ROUNDUP(I2140/4,0)+25000,50000)))),MAX(IF(I2140&lt;=0,0,IF(I2140&lt;=25000,I2140,IF(I2140&lt;=50000,ROUNDUP(I2140/2,0)+12500,IF(I2140&lt;=100000,ROUNDUP(I2140/4,0)+25000,50000)))),MIN(IF(H2140&lt;=0,0,IF(H2140&lt;=20000,H2140,IF(H2140&lt;=40000,ROUNDUP(H2140/2,0)+10000,IF(H2140&lt;=80000,ROUNDUP(H2140/4,0)+20000,40000))))+IF(I2140&lt;=0,0,IF(I2140&lt;=25000,I2140,IF(I2140&lt;=50000,ROUNDUP(I2140/2,0)+12500,IF(I2140&lt;=100000,ROUNDUP(I2140/4,0)+25000,50000)))),40000))))</f>
        <v/>
      </c>
      <c r="R2140" s="18">
        <f>MIN(120000,O2140+P2140+Q2140)</f>
        <v/>
      </c>
      <c r="S2140" s="18">
        <f>IF(F2140&lt;=0,IF(E2140&lt;=0,0,IF(E2140&lt;=12000,E2140,IF(E2140&lt;=32000,ROUNDUP(E2140/2,0)+6000,IF(E2140&lt;=56000,ROUNDUP(E2140/4,0)+14000,28000)))),IF(E2140&lt;=0,IF(F2140&lt;=0,0,IF(F2140&lt;=15000,F2140,IF(F2140&lt;=40000,ROUNDUP(F2140/2,0)+7500,IF(F2140&lt;=70000,ROUNDUP(F2140/4,0)+17500,35000)))),MAX(IF(F2140&lt;=0,0,IF(F2140&lt;=15000,F2140,IF(F2140&lt;=40000,ROUNDUP(F2140/2,0)+7500,IF(F2140&lt;=70000,ROUNDUP(F2140/4,0)+17500,35000)))),MIN(IF(E2140&lt;=0,0,IF(E2140&lt;=12000,E2140,IF(E2140&lt;=32000,ROUNDUP(E2140/2,0)+6000,IF(E2140&lt;=56000,ROUNDUP(E2140/4,0)+14000,28000))))+IF(F2140&lt;=0,0,IF(F2140&lt;=15000,F2140,IF(F2140&lt;=40000,ROUNDUP(F2140/2,0)+7500,IF(F2140&lt;=70000,ROUNDUP(F2140/4,0)+17500,35000)))),28000))))</f>
        <v/>
      </c>
      <c r="T2140" s="18">
        <f>IF(G2140&lt;=0,0,IF(G2140&lt;=12000,G2140,IF(G2140&lt;=32000,ROUNDUP(G2140/2,0)+6000,IF(G2140&lt;=56000,ROUNDUP(G2140/4,0)+14000,28000))))</f>
        <v/>
      </c>
      <c r="U2140" s="18">
        <f>IF(I2140&lt;=0,IF(H2140&lt;=0,0,IF(H2140&lt;=12000,H2140,IF(H2140&lt;=32000,ROUNDUP(H2140/2,0)+6000,IF(H2140&lt;=56000,ROUNDUP(H2140/4,0)+14000,28000)))),IF(H2140&lt;=0,IF(I2140&lt;=0,0,IF(I2140&lt;=15000,I2140,IF(I2140&lt;=40000,ROUNDUP(I2140/2,0)+7500,IF(I2140&lt;=70000,ROUNDUP(I2140/4,0)+17500,35000)))),MAX(IF(I2140&lt;=0,0,IF(I2140&lt;=15000,I2140,IF(I2140&lt;=40000,ROUNDUP(I2140/2,0)+7500,IF(I2140&lt;=70000,ROUNDUP(I2140/4,0)+17500,35000)))),MIN(IF(H2140&lt;=0,0,IF(H2140&lt;=12000,H2140,IF(H2140&lt;=32000,ROUNDUP(H2140/2,0)+6000,IF(H2140&lt;=56000,ROUNDUP(H2140/4,0)+14000,28000))))+IF(I2140&lt;=0,0,IF(I2140&lt;=15000,I2140,IF(I2140&lt;=40000,ROUNDUP(I2140/2,0)+7500,IF(I2140&lt;=70000,ROUNDUP(I2140/4,0)+17500,35000)))),28000))))</f>
        <v/>
      </c>
      <c r="V2140" s="18">
        <f>MIN(70000,S2140+T2140+U2140)</f>
        <v/>
      </c>
      <c r="W2140" s="18">
        <f>MAX(0,ROUNDDOWN(M2140-J2140-N2140-K2140-0,-3))</f>
        <v/>
      </c>
      <c r="X2140" s="18">
        <f>MAX(0,ROUNDDOWN(M2140-J2140-N2140-K2140-R2140,-3))</f>
        <v/>
      </c>
      <c r="Y2140" s="18">
        <f>IF(W2140&lt;=0,0,ROUNDDOWN((W2140*LOOKUP(W2140,{0,1950001,3300001,6950001,9000001,18000001,40000001},{0.05,0.1,0.2,0.23,0.33,0.4,0.45})-LOOKUP(W2140,{0,1950001,3300001,6950001,9000001,18000001,40000001},{0,97500,427500,636000,1536000,2796000,4796000}))*1.021,-2))</f>
        <v/>
      </c>
      <c r="Z2140" s="18">
        <f>IF(X2140&lt;=0,0,ROUNDDOWN((X2140*LOOKUP(X2140,{0,1950001,3300001,6950001,9000001,18000001,40000001},{0.05,0.1,0.2,0.23,0.33,0.4,0.45})-LOOKUP(X2140,{0,1950001,3300001,6950001,9000001,18000001,40000001},{0,97500,427500,636000,1536000,2796000,4796000}))*1.021,-2))</f>
        <v/>
      </c>
      <c r="AA2140" s="18">
        <f>MAX(0,ROUNDDOWN(M2140-J2140-430000-L2140-0,-3))</f>
        <v/>
      </c>
      <c r="AB2140" s="18">
        <f>MAX(0,ROUNDDOWN(M2140-J2140-430000-L2140-V2140,-3))</f>
        <v/>
      </c>
      <c r="AC2140" s="18">
        <f>IF(M2140&lt;=450000,0,MAX(0,ROUNDDOWN(AA2140*0.06-MIN(50000,AA2140)*0.03,-2))+MAX(0,ROUNDDOWN(AA2140*0.04-MIN(50000,AA2140)*0.02,-2)))</f>
        <v/>
      </c>
      <c r="AD2140" s="18">
        <f>IF(M2140&lt;=450000,0,MAX(0,ROUNDDOWN(AB2140*0.06-MIN(50000,AB2140)*0.03,-2))+MAX(0,ROUNDDOWN(AB2140*0.04-MIN(50000,AB2140)*0.02,-2)))</f>
        <v/>
      </c>
      <c r="AE2140" s="18">
        <f>Y2140-Z2140</f>
        <v/>
      </c>
      <c r="AF2140" s="18">
        <f>AC2140-AD2140</f>
        <v/>
      </c>
      <c r="AG2140" s="18">
        <f>AE2140+AF2140</f>
        <v/>
      </c>
      <c r="AH2140" s="20">
        <f>IF(W2140&lt;=0,0,LOOKUP(W2140,{0,1950001,3300001,6950001,9000001,18000001,40000001},{0.05,0.1,0.2,0.23,0.33,0.4,0.45}))</f>
        <v/>
      </c>
    </row>
    <row r="2141">
      <c r="A2141" t="inlineStr">
        <is>
          <t>1万円刻み 特例あり一般12万円</t>
        </is>
      </c>
      <c r="B2141" s="18">
        <f>'4_1万円刻み'!$A$687</f>
        <v/>
      </c>
      <c r="C2141" s="19" t="n">
        <v>2026</v>
      </c>
      <c r="D2141" t="inlineStr">
        <is>
          <t>はい</t>
        </is>
      </c>
      <c r="E2141" s="18" t="n">
        <v>120000</v>
      </c>
      <c r="F2141" s="18" t="n">
        <v>0</v>
      </c>
      <c r="G2141" s="18" t="n">
        <v>0</v>
      </c>
      <c r="H2141" s="18" t="n">
        <v>0</v>
      </c>
      <c r="I2141" s="18" t="n">
        <v>0</v>
      </c>
      <c r="J2141" s="18">
        <f>ROUND(MIN(B2141/12,650000)*12*0.0915+MIN(B2141/12,1390000)*12*(0.0504+0)+B2141*0.005,0)</f>
        <v/>
      </c>
      <c r="K2141" s="18" t="n">
        <v>0</v>
      </c>
      <c r="L2141" s="18" t="n">
        <v>0</v>
      </c>
      <c r="M2141" s="18">
        <f>ROUND(IF(C2141&gt;=2026,IF(B2141&lt;741000,0,IF(B2141&lt;2191000,B2141-740000,IF(B2141&lt;2193000,1451000,IF(B2141&lt;2196000,1453000,IF(B2141&lt;2200000,1456000,IF(B2141&lt;3600000,ROUNDDOWN(B2141/4,-3)*2.8-80000,IF(B2141&lt;6600000,ROUNDDOWN(B2141/4,-3)*3.2-440000,IF(B2141&lt;8500000,ROUNDDOWN(B2141*0.9,0)-1100000,B2141-1950000)))))))),IF(B2141&lt;651000,0,IF(B2141&lt;1900000,B2141-650000,IF(B2141&lt;3600000,ROUNDDOWN(B2141/4,-3)*2.8-80000,IF(B2141&lt;6600000,ROUNDDOWN(B2141/4,-3)*3.2-440000,IF(B2141&lt;8500000,ROUNDDOWN(B2141*0.9,0)-1100000,B2141-1950000)))))),0)</f>
        <v/>
      </c>
      <c r="N2141" s="18">
        <f>IF(M2141&gt;23500000,NA(),IF(C2141&gt;=2026,IF(M2141&lt;=4890000,1040000,IF(M2141&lt;=6550000,670000,620000)),IF(M2141&lt;=1320000,950000,IF(M2141&lt;=3360000,880000,IF(M2141&lt;=4890000,680000,IF(M2141&lt;=6550000,630000,580000))))))</f>
        <v/>
      </c>
      <c r="O2141" s="18">
        <f>IF(F2141&lt;=0,IF(AND(D2141="はい",C2141&gt;=2026,C2141&lt;=2027),IF(E2141&lt;=0,0,IF(E2141&lt;=30000,E2141,IF(E2141&lt;=60000,ROUNDUP(E2141/2,0)+15000,IF(E2141&lt;=120000,ROUNDUP(E2141/4,0)+30000,60000)))),IF(E2141&lt;=0,0,IF(E2141&lt;=20000,E2141,IF(E2141&lt;=40000,ROUNDUP(E2141/2,0)+10000,IF(E2141&lt;=80000,ROUNDUP(E2141/4,0)+20000,40000))))),IF(E2141&lt;=0,IF(F2141&lt;=0,0,IF(F2141&lt;=25000,F2141,IF(F2141&lt;=50000,ROUNDUP(F2141/2,0)+12500,IF(F2141&lt;=100000,ROUNDUP(F2141/4,0)+25000,50000)))),MAX(IF(F2141&lt;=0,0,IF(F2141&lt;=25000,F2141,IF(F2141&lt;=50000,ROUNDUP(F2141/2,0)+12500,IF(F2141&lt;=100000,ROUNDUP(F2141/4,0)+25000,50000)))),MIN(IF(AND(D2141="はい",C2141&gt;=2026,C2141&lt;=2027),IF(E2141&lt;=0,0,IF(E2141&lt;=30000,E2141,IF(E2141&lt;=60000,ROUNDUP(E2141/2,0)+15000,IF(E2141&lt;=120000,ROUNDUP(E2141/4,0)+30000,60000)))),IF(E2141&lt;=0,0,IF(E2141&lt;=20000,E2141,IF(E2141&lt;=40000,ROUNDUP(E2141/2,0)+10000,IF(E2141&lt;=80000,ROUNDUP(E2141/4,0)+20000,40000)))))+IF(F2141&lt;=0,0,IF(F2141&lt;=25000,F2141,IF(F2141&lt;=50000,ROUNDUP(F2141/2,0)+12500,IF(F2141&lt;=100000,ROUNDUP(F2141/4,0)+25000,50000)))),IF(AND(D2141="はい",C2141&gt;=2026,C2141&lt;=2027),60000,40000)))))</f>
        <v/>
      </c>
      <c r="P2141" s="18">
        <f>IF(G2141&lt;=0,0,IF(G2141&lt;=20000,G2141,IF(G2141&lt;=40000,ROUNDUP(G2141/2,0)+10000,IF(G2141&lt;=80000,ROUNDUP(G2141/4,0)+20000,40000))))</f>
        <v/>
      </c>
      <c r="Q2141" s="18">
        <f>IF(I2141&lt;=0,IF(H2141&lt;=0,0,IF(H2141&lt;=20000,H2141,IF(H2141&lt;=40000,ROUNDUP(H2141/2,0)+10000,IF(H2141&lt;=80000,ROUNDUP(H2141/4,0)+20000,40000)))),IF(H2141&lt;=0,IF(I2141&lt;=0,0,IF(I2141&lt;=25000,I2141,IF(I2141&lt;=50000,ROUNDUP(I2141/2,0)+12500,IF(I2141&lt;=100000,ROUNDUP(I2141/4,0)+25000,50000)))),MAX(IF(I2141&lt;=0,0,IF(I2141&lt;=25000,I2141,IF(I2141&lt;=50000,ROUNDUP(I2141/2,0)+12500,IF(I2141&lt;=100000,ROUNDUP(I2141/4,0)+25000,50000)))),MIN(IF(H2141&lt;=0,0,IF(H2141&lt;=20000,H2141,IF(H2141&lt;=40000,ROUNDUP(H2141/2,0)+10000,IF(H2141&lt;=80000,ROUNDUP(H2141/4,0)+20000,40000))))+IF(I2141&lt;=0,0,IF(I2141&lt;=25000,I2141,IF(I2141&lt;=50000,ROUNDUP(I2141/2,0)+12500,IF(I2141&lt;=100000,ROUNDUP(I2141/4,0)+25000,50000)))),40000))))</f>
        <v/>
      </c>
      <c r="R2141" s="18">
        <f>MIN(120000,O2141+P2141+Q2141)</f>
        <v/>
      </c>
      <c r="S2141" s="18">
        <f>IF(F2141&lt;=0,IF(E2141&lt;=0,0,IF(E2141&lt;=12000,E2141,IF(E2141&lt;=32000,ROUNDUP(E2141/2,0)+6000,IF(E2141&lt;=56000,ROUNDUP(E2141/4,0)+14000,28000)))),IF(E2141&lt;=0,IF(F2141&lt;=0,0,IF(F2141&lt;=15000,F2141,IF(F2141&lt;=40000,ROUNDUP(F2141/2,0)+7500,IF(F2141&lt;=70000,ROUNDUP(F2141/4,0)+17500,35000)))),MAX(IF(F2141&lt;=0,0,IF(F2141&lt;=15000,F2141,IF(F2141&lt;=40000,ROUNDUP(F2141/2,0)+7500,IF(F2141&lt;=70000,ROUNDUP(F2141/4,0)+17500,35000)))),MIN(IF(E2141&lt;=0,0,IF(E2141&lt;=12000,E2141,IF(E2141&lt;=32000,ROUNDUP(E2141/2,0)+6000,IF(E2141&lt;=56000,ROUNDUP(E2141/4,0)+14000,28000))))+IF(F2141&lt;=0,0,IF(F2141&lt;=15000,F2141,IF(F2141&lt;=40000,ROUNDUP(F2141/2,0)+7500,IF(F2141&lt;=70000,ROUNDUP(F2141/4,0)+17500,35000)))),28000))))</f>
        <v/>
      </c>
      <c r="T2141" s="18">
        <f>IF(G2141&lt;=0,0,IF(G2141&lt;=12000,G2141,IF(G2141&lt;=32000,ROUNDUP(G2141/2,0)+6000,IF(G2141&lt;=56000,ROUNDUP(G2141/4,0)+14000,28000))))</f>
        <v/>
      </c>
      <c r="U2141" s="18">
        <f>IF(I2141&lt;=0,IF(H2141&lt;=0,0,IF(H2141&lt;=12000,H2141,IF(H2141&lt;=32000,ROUNDUP(H2141/2,0)+6000,IF(H2141&lt;=56000,ROUNDUP(H2141/4,0)+14000,28000)))),IF(H2141&lt;=0,IF(I2141&lt;=0,0,IF(I2141&lt;=15000,I2141,IF(I2141&lt;=40000,ROUNDUP(I2141/2,0)+7500,IF(I2141&lt;=70000,ROUNDUP(I2141/4,0)+17500,35000)))),MAX(IF(I2141&lt;=0,0,IF(I2141&lt;=15000,I2141,IF(I2141&lt;=40000,ROUNDUP(I2141/2,0)+7500,IF(I2141&lt;=70000,ROUNDUP(I2141/4,0)+17500,35000)))),MIN(IF(H2141&lt;=0,0,IF(H2141&lt;=12000,H2141,IF(H2141&lt;=32000,ROUNDUP(H2141/2,0)+6000,IF(H2141&lt;=56000,ROUNDUP(H2141/4,0)+14000,28000))))+IF(I2141&lt;=0,0,IF(I2141&lt;=15000,I2141,IF(I2141&lt;=40000,ROUNDUP(I2141/2,0)+7500,IF(I2141&lt;=70000,ROUNDUP(I2141/4,0)+17500,35000)))),28000))))</f>
        <v/>
      </c>
      <c r="V2141" s="18">
        <f>MIN(70000,S2141+T2141+U2141)</f>
        <v/>
      </c>
      <c r="W2141" s="18">
        <f>MAX(0,ROUNDDOWN(M2141-J2141-N2141-K2141-0,-3))</f>
        <v/>
      </c>
      <c r="X2141" s="18">
        <f>MAX(0,ROUNDDOWN(M2141-J2141-N2141-K2141-R2141,-3))</f>
        <v/>
      </c>
      <c r="Y2141" s="18">
        <f>IF(W2141&lt;=0,0,ROUNDDOWN((W2141*LOOKUP(W2141,{0,1950001,3300001,6950001,9000001,18000001,40000001},{0.05,0.1,0.2,0.23,0.33,0.4,0.45})-LOOKUP(W2141,{0,1950001,3300001,6950001,9000001,18000001,40000001},{0,97500,427500,636000,1536000,2796000,4796000}))*1.021,-2))</f>
        <v/>
      </c>
      <c r="Z2141" s="18">
        <f>IF(X2141&lt;=0,0,ROUNDDOWN((X2141*LOOKUP(X2141,{0,1950001,3300001,6950001,9000001,18000001,40000001},{0.05,0.1,0.2,0.23,0.33,0.4,0.45})-LOOKUP(X2141,{0,1950001,3300001,6950001,9000001,18000001,40000001},{0,97500,427500,636000,1536000,2796000,4796000}))*1.021,-2))</f>
        <v/>
      </c>
      <c r="AA2141" s="18">
        <f>MAX(0,ROUNDDOWN(M2141-J2141-430000-L2141-0,-3))</f>
        <v/>
      </c>
      <c r="AB2141" s="18">
        <f>MAX(0,ROUNDDOWN(M2141-J2141-430000-L2141-V2141,-3))</f>
        <v/>
      </c>
      <c r="AC2141" s="18">
        <f>IF(M2141&lt;=450000,0,MAX(0,ROUNDDOWN(AA2141*0.06-MIN(50000,AA2141)*0.03,-2))+MAX(0,ROUNDDOWN(AA2141*0.04-MIN(50000,AA2141)*0.02,-2)))</f>
        <v/>
      </c>
      <c r="AD2141" s="18">
        <f>IF(M2141&lt;=450000,0,MAX(0,ROUNDDOWN(AB2141*0.06-MIN(50000,AB2141)*0.03,-2))+MAX(0,ROUNDDOWN(AB2141*0.04-MIN(50000,AB2141)*0.02,-2)))</f>
        <v/>
      </c>
      <c r="AE2141" s="18">
        <f>Y2141-Z2141</f>
        <v/>
      </c>
      <c r="AF2141" s="18">
        <f>AC2141-AD2141</f>
        <v/>
      </c>
      <c r="AG2141" s="18">
        <f>AE2141+AF2141</f>
        <v/>
      </c>
      <c r="AH2141" s="20">
        <f>IF(W2141&lt;=0,0,LOOKUP(W2141,{0,1950001,3300001,6950001,9000001,18000001,40000001},{0.05,0.1,0.2,0.23,0.33,0.4,0.45}))</f>
        <v/>
      </c>
    </row>
    <row r="2142">
      <c r="A2142" t="inlineStr">
        <is>
          <t>1万円刻み 3区分8万円ずつ</t>
        </is>
      </c>
      <c r="B2142" s="18">
        <f>'4_1万円刻み'!$A$688</f>
        <v/>
      </c>
      <c r="C2142" s="19" t="n">
        <v>2026</v>
      </c>
      <c r="D2142" t="inlineStr">
        <is>
          <t>いいえ</t>
        </is>
      </c>
      <c r="E2142" s="18" t="n">
        <v>80000</v>
      </c>
      <c r="F2142" s="18" t="n">
        <v>0</v>
      </c>
      <c r="G2142" s="18" t="n">
        <v>80000</v>
      </c>
      <c r="H2142" s="18" t="n">
        <v>80000</v>
      </c>
      <c r="I2142" s="18" t="n">
        <v>0</v>
      </c>
      <c r="J2142" s="18">
        <f>ROUND(MIN(B2142/12,650000)*12*0.0915+MIN(B2142/12,1390000)*12*(0.0504+0)+B2142*0.005,0)</f>
        <v/>
      </c>
      <c r="K2142" s="18" t="n">
        <v>0</v>
      </c>
      <c r="L2142" s="18" t="n">
        <v>0</v>
      </c>
      <c r="M2142" s="18">
        <f>ROUND(IF(C2142&gt;=2026,IF(B2142&lt;741000,0,IF(B2142&lt;2191000,B2142-740000,IF(B2142&lt;2193000,1451000,IF(B2142&lt;2196000,1453000,IF(B2142&lt;2200000,1456000,IF(B2142&lt;3600000,ROUNDDOWN(B2142/4,-3)*2.8-80000,IF(B2142&lt;6600000,ROUNDDOWN(B2142/4,-3)*3.2-440000,IF(B2142&lt;8500000,ROUNDDOWN(B2142*0.9,0)-1100000,B2142-1950000)))))))),IF(B2142&lt;651000,0,IF(B2142&lt;1900000,B2142-650000,IF(B2142&lt;3600000,ROUNDDOWN(B2142/4,-3)*2.8-80000,IF(B2142&lt;6600000,ROUNDDOWN(B2142/4,-3)*3.2-440000,IF(B2142&lt;8500000,ROUNDDOWN(B2142*0.9,0)-1100000,B2142-1950000)))))),0)</f>
        <v/>
      </c>
      <c r="N2142" s="18">
        <f>IF(M2142&gt;23500000,NA(),IF(C2142&gt;=2026,IF(M2142&lt;=4890000,1040000,IF(M2142&lt;=6550000,670000,620000)),IF(M2142&lt;=1320000,950000,IF(M2142&lt;=3360000,880000,IF(M2142&lt;=4890000,680000,IF(M2142&lt;=6550000,630000,580000))))))</f>
        <v/>
      </c>
      <c r="O2142" s="18">
        <f>IF(F2142&lt;=0,IF(AND(D2142="はい",C2142&gt;=2026,C2142&lt;=2027),IF(E2142&lt;=0,0,IF(E2142&lt;=30000,E2142,IF(E2142&lt;=60000,ROUNDUP(E2142/2,0)+15000,IF(E2142&lt;=120000,ROUNDUP(E2142/4,0)+30000,60000)))),IF(E2142&lt;=0,0,IF(E2142&lt;=20000,E2142,IF(E2142&lt;=40000,ROUNDUP(E2142/2,0)+10000,IF(E2142&lt;=80000,ROUNDUP(E2142/4,0)+20000,40000))))),IF(E2142&lt;=0,IF(F2142&lt;=0,0,IF(F2142&lt;=25000,F2142,IF(F2142&lt;=50000,ROUNDUP(F2142/2,0)+12500,IF(F2142&lt;=100000,ROUNDUP(F2142/4,0)+25000,50000)))),MAX(IF(F2142&lt;=0,0,IF(F2142&lt;=25000,F2142,IF(F2142&lt;=50000,ROUNDUP(F2142/2,0)+12500,IF(F2142&lt;=100000,ROUNDUP(F2142/4,0)+25000,50000)))),MIN(IF(AND(D2142="はい",C2142&gt;=2026,C2142&lt;=2027),IF(E2142&lt;=0,0,IF(E2142&lt;=30000,E2142,IF(E2142&lt;=60000,ROUNDUP(E2142/2,0)+15000,IF(E2142&lt;=120000,ROUNDUP(E2142/4,0)+30000,60000)))),IF(E2142&lt;=0,0,IF(E2142&lt;=20000,E2142,IF(E2142&lt;=40000,ROUNDUP(E2142/2,0)+10000,IF(E2142&lt;=80000,ROUNDUP(E2142/4,0)+20000,40000)))))+IF(F2142&lt;=0,0,IF(F2142&lt;=25000,F2142,IF(F2142&lt;=50000,ROUNDUP(F2142/2,0)+12500,IF(F2142&lt;=100000,ROUNDUP(F2142/4,0)+25000,50000)))),IF(AND(D2142="はい",C2142&gt;=2026,C2142&lt;=2027),60000,40000)))))</f>
        <v/>
      </c>
      <c r="P2142" s="18">
        <f>IF(G2142&lt;=0,0,IF(G2142&lt;=20000,G2142,IF(G2142&lt;=40000,ROUNDUP(G2142/2,0)+10000,IF(G2142&lt;=80000,ROUNDUP(G2142/4,0)+20000,40000))))</f>
        <v/>
      </c>
      <c r="Q2142" s="18">
        <f>IF(I2142&lt;=0,IF(H2142&lt;=0,0,IF(H2142&lt;=20000,H2142,IF(H2142&lt;=40000,ROUNDUP(H2142/2,0)+10000,IF(H2142&lt;=80000,ROUNDUP(H2142/4,0)+20000,40000)))),IF(H2142&lt;=0,IF(I2142&lt;=0,0,IF(I2142&lt;=25000,I2142,IF(I2142&lt;=50000,ROUNDUP(I2142/2,0)+12500,IF(I2142&lt;=100000,ROUNDUP(I2142/4,0)+25000,50000)))),MAX(IF(I2142&lt;=0,0,IF(I2142&lt;=25000,I2142,IF(I2142&lt;=50000,ROUNDUP(I2142/2,0)+12500,IF(I2142&lt;=100000,ROUNDUP(I2142/4,0)+25000,50000)))),MIN(IF(H2142&lt;=0,0,IF(H2142&lt;=20000,H2142,IF(H2142&lt;=40000,ROUNDUP(H2142/2,0)+10000,IF(H2142&lt;=80000,ROUNDUP(H2142/4,0)+20000,40000))))+IF(I2142&lt;=0,0,IF(I2142&lt;=25000,I2142,IF(I2142&lt;=50000,ROUNDUP(I2142/2,0)+12500,IF(I2142&lt;=100000,ROUNDUP(I2142/4,0)+25000,50000)))),40000))))</f>
        <v/>
      </c>
      <c r="R2142" s="18">
        <f>MIN(120000,O2142+P2142+Q2142)</f>
        <v/>
      </c>
      <c r="S2142" s="18">
        <f>IF(F2142&lt;=0,IF(E2142&lt;=0,0,IF(E2142&lt;=12000,E2142,IF(E2142&lt;=32000,ROUNDUP(E2142/2,0)+6000,IF(E2142&lt;=56000,ROUNDUP(E2142/4,0)+14000,28000)))),IF(E2142&lt;=0,IF(F2142&lt;=0,0,IF(F2142&lt;=15000,F2142,IF(F2142&lt;=40000,ROUNDUP(F2142/2,0)+7500,IF(F2142&lt;=70000,ROUNDUP(F2142/4,0)+17500,35000)))),MAX(IF(F2142&lt;=0,0,IF(F2142&lt;=15000,F2142,IF(F2142&lt;=40000,ROUNDUP(F2142/2,0)+7500,IF(F2142&lt;=70000,ROUNDUP(F2142/4,0)+17500,35000)))),MIN(IF(E2142&lt;=0,0,IF(E2142&lt;=12000,E2142,IF(E2142&lt;=32000,ROUNDUP(E2142/2,0)+6000,IF(E2142&lt;=56000,ROUNDUP(E2142/4,0)+14000,28000))))+IF(F2142&lt;=0,0,IF(F2142&lt;=15000,F2142,IF(F2142&lt;=40000,ROUNDUP(F2142/2,0)+7500,IF(F2142&lt;=70000,ROUNDUP(F2142/4,0)+17500,35000)))),28000))))</f>
        <v/>
      </c>
      <c r="T2142" s="18">
        <f>IF(G2142&lt;=0,0,IF(G2142&lt;=12000,G2142,IF(G2142&lt;=32000,ROUNDUP(G2142/2,0)+6000,IF(G2142&lt;=56000,ROUNDUP(G2142/4,0)+14000,28000))))</f>
        <v/>
      </c>
      <c r="U2142" s="18">
        <f>IF(I2142&lt;=0,IF(H2142&lt;=0,0,IF(H2142&lt;=12000,H2142,IF(H2142&lt;=32000,ROUNDUP(H2142/2,0)+6000,IF(H2142&lt;=56000,ROUNDUP(H2142/4,0)+14000,28000)))),IF(H2142&lt;=0,IF(I2142&lt;=0,0,IF(I2142&lt;=15000,I2142,IF(I2142&lt;=40000,ROUNDUP(I2142/2,0)+7500,IF(I2142&lt;=70000,ROUNDUP(I2142/4,0)+17500,35000)))),MAX(IF(I2142&lt;=0,0,IF(I2142&lt;=15000,I2142,IF(I2142&lt;=40000,ROUNDUP(I2142/2,0)+7500,IF(I2142&lt;=70000,ROUNDUP(I2142/4,0)+17500,35000)))),MIN(IF(H2142&lt;=0,0,IF(H2142&lt;=12000,H2142,IF(H2142&lt;=32000,ROUNDUP(H2142/2,0)+6000,IF(H2142&lt;=56000,ROUNDUP(H2142/4,0)+14000,28000))))+IF(I2142&lt;=0,0,IF(I2142&lt;=15000,I2142,IF(I2142&lt;=40000,ROUNDUP(I2142/2,0)+7500,IF(I2142&lt;=70000,ROUNDUP(I2142/4,0)+17500,35000)))),28000))))</f>
        <v/>
      </c>
      <c r="V2142" s="18">
        <f>MIN(70000,S2142+T2142+U2142)</f>
        <v/>
      </c>
      <c r="W2142" s="18">
        <f>MAX(0,ROUNDDOWN(M2142-J2142-N2142-K2142-0,-3))</f>
        <v/>
      </c>
      <c r="X2142" s="18">
        <f>MAX(0,ROUNDDOWN(M2142-J2142-N2142-K2142-R2142,-3))</f>
        <v/>
      </c>
      <c r="Y2142" s="18">
        <f>IF(W2142&lt;=0,0,ROUNDDOWN((W2142*LOOKUP(W2142,{0,1950001,3300001,6950001,9000001,18000001,40000001},{0.05,0.1,0.2,0.23,0.33,0.4,0.45})-LOOKUP(W2142,{0,1950001,3300001,6950001,9000001,18000001,40000001},{0,97500,427500,636000,1536000,2796000,4796000}))*1.021,-2))</f>
        <v/>
      </c>
      <c r="Z2142" s="18">
        <f>IF(X2142&lt;=0,0,ROUNDDOWN((X2142*LOOKUP(X2142,{0,1950001,3300001,6950001,9000001,18000001,40000001},{0.05,0.1,0.2,0.23,0.33,0.4,0.45})-LOOKUP(X2142,{0,1950001,3300001,6950001,9000001,18000001,40000001},{0,97500,427500,636000,1536000,2796000,4796000}))*1.021,-2))</f>
        <v/>
      </c>
      <c r="AA2142" s="18">
        <f>MAX(0,ROUNDDOWN(M2142-J2142-430000-L2142-0,-3))</f>
        <v/>
      </c>
      <c r="AB2142" s="18">
        <f>MAX(0,ROUNDDOWN(M2142-J2142-430000-L2142-V2142,-3))</f>
        <v/>
      </c>
      <c r="AC2142" s="18">
        <f>IF(M2142&lt;=450000,0,MAX(0,ROUNDDOWN(AA2142*0.06-MIN(50000,AA2142)*0.03,-2))+MAX(0,ROUNDDOWN(AA2142*0.04-MIN(50000,AA2142)*0.02,-2)))</f>
        <v/>
      </c>
      <c r="AD2142" s="18">
        <f>IF(M2142&lt;=450000,0,MAX(0,ROUNDDOWN(AB2142*0.06-MIN(50000,AB2142)*0.03,-2))+MAX(0,ROUNDDOWN(AB2142*0.04-MIN(50000,AB2142)*0.02,-2)))</f>
        <v/>
      </c>
      <c r="AE2142" s="18">
        <f>Y2142-Z2142</f>
        <v/>
      </c>
      <c r="AF2142" s="18">
        <f>AC2142-AD2142</f>
        <v/>
      </c>
      <c r="AG2142" s="18">
        <f>AE2142+AF2142</f>
        <v/>
      </c>
      <c r="AH2142" s="20">
        <f>IF(W2142&lt;=0,0,LOOKUP(W2142,{0,1950001,3300001,6950001,9000001,18000001,40000001},{0.05,0.1,0.2,0.23,0.33,0.4,0.45}))</f>
        <v/>
      </c>
    </row>
    <row r="2143">
      <c r="A2143" t="inlineStr">
        <is>
          <t>1万円刻み 一般8万円</t>
        </is>
      </c>
      <c r="B2143" s="18">
        <f>'4_1万円刻み'!$A$688</f>
        <v/>
      </c>
      <c r="C2143" s="19" t="n">
        <v>2026</v>
      </c>
      <c r="D2143" t="inlineStr">
        <is>
          <t>いいえ</t>
        </is>
      </c>
      <c r="E2143" s="18" t="n">
        <v>80000</v>
      </c>
      <c r="F2143" s="18" t="n">
        <v>0</v>
      </c>
      <c r="G2143" s="18" t="n">
        <v>0</v>
      </c>
      <c r="H2143" s="18" t="n">
        <v>0</v>
      </c>
      <c r="I2143" s="18" t="n">
        <v>0</v>
      </c>
      <c r="J2143" s="18">
        <f>ROUND(MIN(B2143/12,650000)*12*0.0915+MIN(B2143/12,1390000)*12*(0.0504+0)+B2143*0.005,0)</f>
        <v/>
      </c>
      <c r="K2143" s="18" t="n">
        <v>0</v>
      </c>
      <c r="L2143" s="18" t="n">
        <v>0</v>
      </c>
      <c r="M2143" s="18">
        <f>ROUND(IF(C2143&gt;=2026,IF(B2143&lt;741000,0,IF(B2143&lt;2191000,B2143-740000,IF(B2143&lt;2193000,1451000,IF(B2143&lt;2196000,1453000,IF(B2143&lt;2200000,1456000,IF(B2143&lt;3600000,ROUNDDOWN(B2143/4,-3)*2.8-80000,IF(B2143&lt;6600000,ROUNDDOWN(B2143/4,-3)*3.2-440000,IF(B2143&lt;8500000,ROUNDDOWN(B2143*0.9,0)-1100000,B2143-1950000)))))))),IF(B2143&lt;651000,0,IF(B2143&lt;1900000,B2143-650000,IF(B2143&lt;3600000,ROUNDDOWN(B2143/4,-3)*2.8-80000,IF(B2143&lt;6600000,ROUNDDOWN(B2143/4,-3)*3.2-440000,IF(B2143&lt;8500000,ROUNDDOWN(B2143*0.9,0)-1100000,B2143-1950000)))))),0)</f>
        <v/>
      </c>
      <c r="N2143" s="18">
        <f>IF(M2143&gt;23500000,NA(),IF(C2143&gt;=2026,IF(M2143&lt;=4890000,1040000,IF(M2143&lt;=6550000,670000,620000)),IF(M2143&lt;=1320000,950000,IF(M2143&lt;=3360000,880000,IF(M2143&lt;=4890000,680000,IF(M2143&lt;=6550000,630000,580000))))))</f>
        <v/>
      </c>
      <c r="O2143" s="18">
        <f>IF(F2143&lt;=0,IF(AND(D2143="はい",C2143&gt;=2026,C2143&lt;=2027),IF(E2143&lt;=0,0,IF(E2143&lt;=30000,E2143,IF(E2143&lt;=60000,ROUNDUP(E2143/2,0)+15000,IF(E2143&lt;=120000,ROUNDUP(E2143/4,0)+30000,60000)))),IF(E2143&lt;=0,0,IF(E2143&lt;=20000,E2143,IF(E2143&lt;=40000,ROUNDUP(E2143/2,0)+10000,IF(E2143&lt;=80000,ROUNDUP(E2143/4,0)+20000,40000))))),IF(E2143&lt;=0,IF(F2143&lt;=0,0,IF(F2143&lt;=25000,F2143,IF(F2143&lt;=50000,ROUNDUP(F2143/2,0)+12500,IF(F2143&lt;=100000,ROUNDUP(F2143/4,0)+25000,50000)))),MAX(IF(F2143&lt;=0,0,IF(F2143&lt;=25000,F2143,IF(F2143&lt;=50000,ROUNDUP(F2143/2,0)+12500,IF(F2143&lt;=100000,ROUNDUP(F2143/4,0)+25000,50000)))),MIN(IF(AND(D2143="はい",C2143&gt;=2026,C2143&lt;=2027),IF(E2143&lt;=0,0,IF(E2143&lt;=30000,E2143,IF(E2143&lt;=60000,ROUNDUP(E2143/2,0)+15000,IF(E2143&lt;=120000,ROUNDUP(E2143/4,0)+30000,60000)))),IF(E2143&lt;=0,0,IF(E2143&lt;=20000,E2143,IF(E2143&lt;=40000,ROUNDUP(E2143/2,0)+10000,IF(E2143&lt;=80000,ROUNDUP(E2143/4,0)+20000,40000)))))+IF(F2143&lt;=0,0,IF(F2143&lt;=25000,F2143,IF(F2143&lt;=50000,ROUNDUP(F2143/2,0)+12500,IF(F2143&lt;=100000,ROUNDUP(F2143/4,0)+25000,50000)))),IF(AND(D2143="はい",C2143&gt;=2026,C2143&lt;=2027),60000,40000)))))</f>
        <v/>
      </c>
      <c r="P2143" s="18">
        <f>IF(G2143&lt;=0,0,IF(G2143&lt;=20000,G2143,IF(G2143&lt;=40000,ROUNDUP(G2143/2,0)+10000,IF(G2143&lt;=80000,ROUNDUP(G2143/4,0)+20000,40000))))</f>
        <v/>
      </c>
      <c r="Q2143" s="18">
        <f>IF(I2143&lt;=0,IF(H2143&lt;=0,0,IF(H2143&lt;=20000,H2143,IF(H2143&lt;=40000,ROUNDUP(H2143/2,0)+10000,IF(H2143&lt;=80000,ROUNDUP(H2143/4,0)+20000,40000)))),IF(H2143&lt;=0,IF(I2143&lt;=0,0,IF(I2143&lt;=25000,I2143,IF(I2143&lt;=50000,ROUNDUP(I2143/2,0)+12500,IF(I2143&lt;=100000,ROUNDUP(I2143/4,0)+25000,50000)))),MAX(IF(I2143&lt;=0,0,IF(I2143&lt;=25000,I2143,IF(I2143&lt;=50000,ROUNDUP(I2143/2,0)+12500,IF(I2143&lt;=100000,ROUNDUP(I2143/4,0)+25000,50000)))),MIN(IF(H2143&lt;=0,0,IF(H2143&lt;=20000,H2143,IF(H2143&lt;=40000,ROUNDUP(H2143/2,0)+10000,IF(H2143&lt;=80000,ROUNDUP(H2143/4,0)+20000,40000))))+IF(I2143&lt;=0,0,IF(I2143&lt;=25000,I2143,IF(I2143&lt;=50000,ROUNDUP(I2143/2,0)+12500,IF(I2143&lt;=100000,ROUNDUP(I2143/4,0)+25000,50000)))),40000))))</f>
        <v/>
      </c>
      <c r="R2143" s="18">
        <f>MIN(120000,O2143+P2143+Q2143)</f>
        <v/>
      </c>
      <c r="S2143" s="18">
        <f>IF(F2143&lt;=0,IF(E2143&lt;=0,0,IF(E2143&lt;=12000,E2143,IF(E2143&lt;=32000,ROUNDUP(E2143/2,0)+6000,IF(E2143&lt;=56000,ROUNDUP(E2143/4,0)+14000,28000)))),IF(E2143&lt;=0,IF(F2143&lt;=0,0,IF(F2143&lt;=15000,F2143,IF(F2143&lt;=40000,ROUNDUP(F2143/2,0)+7500,IF(F2143&lt;=70000,ROUNDUP(F2143/4,0)+17500,35000)))),MAX(IF(F2143&lt;=0,0,IF(F2143&lt;=15000,F2143,IF(F2143&lt;=40000,ROUNDUP(F2143/2,0)+7500,IF(F2143&lt;=70000,ROUNDUP(F2143/4,0)+17500,35000)))),MIN(IF(E2143&lt;=0,0,IF(E2143&lt;=12000,E2143,IF(E2143&lt;=32000,ROUNDUP(E2143/2,0)+6000,IF(E2143&lt;=56000,ROUNDUP(E2143/4,0)+14000,28000))))+IF(F2143&lt;=0,0,IF(F2143&lt;=15000,F2143,IF(F2143&lt;=40000,ROUNDUP(F2143/2,0)+7500,IF(F2143&lt;=70000,ROUNDUP(F2143/4,0)+17500,35000)))),28000))))</f>
        <v/>
      </c>
      <c r="T2143" s="18">
        <f>IF(G2143&lt;=0,0,IF(G2143&lt;=12000,G2143,IF(G2143&lt;=32000,ROUNDUP(G2143/2,0)+6000,IF(G2143&lt;=56000,ROUNDUP(G2143/4,0)+14000,28000))))</f>
        <v/>
      </c>
      <c r="U2143" s="18">
        <f>IF(I2143&lt;=0,IF(H2143&lt;=0,0,IF(H2143&lt;=12000,H2143,IF(H2143&lt;=32000,ROUNDUP(H2143/2,0)+6000,IF(H2143&lt;=56000,ROUNDUP(H2143/4,0)+14000,28000)))),IF(H2143&lt;=0,IF(I2143&lt;=0,0,IF(I2143&lt;=15000,I2143,IF(I2143&lt;=40000,ROUNDUP(I2143/2,0)+7500,IF(I2143&lt;=70000,ROUNDUP(I2143/4,0)+17500,35000)))),MAX(IF(I2143&lt;=0,0,IF(I2143&lt;=15000,I2143,IF(I2143&lt;=40000,ROUNDUP(I2143/2,0)+7500,IF(I2143&lt;=70000,ROUNDUP(I2143/4,0)+17500,35000)))),MIN(IF(H2143&lt;=0,0,IF(H2143&lt;=12000,H2143,IF(H2143&lt;=32000,ROUNDUP(H2143/2,0)+6000,IF(H2143&lt;=56000,ROUNDUP(H2143/4,0)+14000,28000))))+IF(I2143&lt;=0,0,IF(I2143&lt;=15000,I2143,IF(I2143&lt;=40000,ROUNDUP(I2143/2,0)+7500,IF(I2143&lt;=70000,ROUNDUP(I2143/4,0)+17500,35000)))),28000))))</f>
        <v/>
      </c>
      <c r="V2143" s="18">
        <f>MIN(70000,S2143+T2143+U2143)</f>
        <v/>
      </c>
      <c r="W2143" s="18">
        <f>MAX(0,ROUNDDOWN(M2143-J2143-N2143-K2143-0,-3))</f>
        <v/>
      </c>
      <c r="X2143" s="18">
        <f>MAX(0,ROUNDDOWN(M2143-J2143-N2143-K2143-R2143,-3))</f>
        <v/>
      </c>
      <c r="Y2143" s="18">
        <f>IF(W2143&lt;=0,0,ROUNDDOWN((W2143*LOOKUP(W2143,{0,1950001,3300001,6950001,9000001,18000001,40000001},{0.05,0.1,0.2,0.23,0.33,0.4,0.45})-LOOKUP(W2143,{0,1950001,3300001,6950001,9000001,18000001,40000001},{0,97500,427500,636000,1536000,2796000,4796000}))*1.021,-2))</f>
        <v/>
      </c>
      <c r="Z2143" s="18">
        <f>IF(X2143&lt;=0,0,ROUNDDOWN((X2143*LOOKUP(X2143,{0,1950001,3300001,6950001,9000001,18000001,40000001},{0.05,0.1,0.2,0.23,0.33,0.4,0.45})-LOOKUP(X2143,{0,1950001,3300001,6950001,9000001,18000001,40000001},{0,97500,427500,636000,1536000,2796000,4796000}))*1.021,-2))</f>
        <v/>
      </c>
      <c r="AA2143" s="18">
        <f>MAX(0,ROUNDDOWN(M2143-J2143-430000-L2143-0,-3))</f>
        <v/>
      </c>
      <c r="AB2143" s="18">
        <f>MAX(0,ROUNDDOWN(M2143-J2143-430000-L2143-V2143,-3))</f>
        <v/>
      </c>
      <c r="AC2143" s="18">
        <f>IF(M2143&lt;=450000,0,MAX(0,ROUNDDOWN(AA2143*0.06-MIN(50000,AA2143)*0.03,-2))+MAX(0,ROUNDDOWN(AA2143*0.04-MIN(50000,AA2143)*0.02,-2)))</f>
        <v/>
      </c>
      <c r="AD2143" s="18">
        <f>IF(M2143&lt;=450000,0,MAX(0,ROUNDDOWN(AB2143*0.06-MIN(50000,AB2143)*0.03,-2))+MAX(0,ROUNDDOWN(AB2143*0.04-MIN(50000,AB2143)*0.02,-2)))</f>
        <v/>
      </c>
      <c r="AE2143" s="18">
        <f>Y2143-Z2143</f>
        <v/>
      </c>
      <c r="AF2143" s="18">
        <f>AC2143-AD2143</f>
        <v/>
      </c>
      <c r="AG2143" s="18">
        <f>AE2143+AF2143</f>
        <v/>
      </c>
      <c r="AH2143" s="20">
        <f>IF(W2143&lt;=0,0,LOOKUP(W2143,{0,1950001,3300001,6950001,9000001,18000001,40000001},{0.05,0.1,0.2,0.23,0.33,0.4,0.45}))</f>
        <v/>
      </c>
    </row>
    <row r="2144">
      <c r="A2144" t="inlineStr">
        <is>
          <t>1万円刻み 特例あり一般12万円</t>
        </is>
      </c>
      <c r="B2144" s="18">
        <f>'4_1万円刻み'!$A$688</f>
        <v/>
      </c>
      <c r="C2144" s="19" t="n">
        <v>2026</v>
      </c>
      <c r="D2144" t="inlineStr">
        <is>
          <t>はい</t>
        </is>
      </c>
      <c r="E2144" s="18" t="n">
        <v>120000</v>
      </c>
      <c r="F2144" s="18" t="n">
        <v>0</v>
      </c>
      <c r="G2144" s="18" t="n">
        <v>0</v>
      </c>
      <c r="H2144" s="18" t="n">
        <v>0</v>
      </c>
      <c r="I2144" s="18" t="n">
        <v>0</v>
      </c>
      <c r="J2144" s="18">
        <f>ROUND(MIN(B2144/12,650000)*12*0.0915+MIN(B2144/12,1390000)*12*(0.0504+0)+B2144*0.005,0)</f>
        <v/>
      </c>
      <c r="K2144" s="18" t="n">
        <v>0</v>
      </c>
      <c r="L2144" s="18" t="n">
        <v>0</v>
      </c>
      <c r="M2144" s="18">
        <f>ROUND(IF(C2144&gt;=2026,IF(B2144&lt;741000,0,IF(B2144&lt;2191000,B2144-740000,IF(B2144&lt;2193000,1451000,IF(B2144&lt;2196000,1453000,IF(B2144&lt;2200000,1456000,IF(B2144&lt;3600000,ROUNDDOWN(B2144/4,-3)*2.8-80000,IF(B2144&lt;6600000,ROUNDDOWN(B2144/4,-3)*3.2-440000,IF(B2144&lt;8500000,ROUNDDOWN(B2144*0.9,0)-1100000,B2144-1950000)))))))),IF(B2144&lt;651000,0,IF(B2144&lt;1900000,B2144-650000,IF(B2144&lt;3600000,ROUNDDOWN(B2144/4,-3)*2.8-80000,IF(B2144&lt;6600000,ROUNDDOWN(B2144/4,-3)*3.2-440000,IF(B2144&lt;8500000,ROUNDDOWN(B2144*0.9,0)-1100000,B2144-1950000)))))),0)</f>
        <v/>
      </c>
      <c r="N2144" s="18">
        <f>IF(M2144&gt;23500000,NA(),IF(C2144&gt;=2026,IF(M2144&lt;=4890000,1040000,IF(M2144&lt;=6550000,670000,620000)),IF(M2144&lt;=1320000,950000,IF(M2144&lt;=3360000,880000,IF(M2144&lt;=4890000,680000,IF(M2144&lt;=6550000,630000,580000))))))</f>
        <v/>
      </c>
      <c r="O2144" s="18">
        <f>IF(F2144&lt;=0,IF(AND(D2144="はい",C2144&gt;=2026,C2144&lt;=2027),IF(E2144&lt;=0,0,IF(E2144&lt;=30000,E2144,IF(E2144&lt;=60000,ROUNDUP(E2144/2,0)+15000,IF(E2144&lt;=120000,ROUNDUP(E2144/4,0)+30000,60000)))),IF(E2144&lt;=0,0,IF(E2144&lt;=20000,E2144,IF(E2144&lt;=40000,ROUNDUP(E2144/2,0)+10000,IF(E2144&lt;=80000,ROUNDUP(E2144/4,0)+20000,40000))))),IF(E2144&lt;=0,IF(F2144&lt;=0,0,IF(F2144&lt;=25000,F2144,IF(F2144&lt;=50000,ROUNDUP(F2144/2,0)+12500,IF(F2144&lt;=100000,ROUNDUP(F2144/4,0)+25000,50000)))),MAX(IF(F2144&lt;=0,0,IF(F2144&lt;=25000,F2144,IF(F2144&lt;=50000,ROUNDUP(F2144/2,0)+12500,IF(F2144&lt;=100000,ROUNDUP(F2144/4,0)+25000,50000)))),MIN(IF(AND(D2144="はい",C2144&gt;=2026,C2144&lt;=2027),IF(E2144&lt;=0,0,IF(E2144&lt;=30000,E2144,IF(E2144&lt;=60000,ROUNDUP(E2144/2,0)+15000,IF(E2144&lt;=120000,ROUNDUP(E2144/4,0)+30000,60000)))),IF(E2144&lt;=0,0,IF(E2144&lt;=20000,E2144,IF(E2144&lt;=40000,ROUNDUP(E2144/2,0)+10000,IF(E2144&lt;=80000,ROUNDUP(E2144/4,0)+20000,40000)))))+IF(F2144&lt;=0,0,IF(F2144&lt;=25000,F2144,IF(F2144&lt;=50000,ROUNDUP(F2144/2,0)+12500,IF(F2144&lt;=100000,ROUNDUP(F2144/4,0)+25000,50000)))),IF(AND(D2144="はい",C2144&gt;=2026,C2144&lt;=2027),60000,40000)))))</f>
        <v/>
      </c>
      <c r="P2144" s="18">
        <f>IF(G2144&lt;=0,0,IF(G2144&lt;=20000,G2144,IF(G2144&lt;=40000,ROUNDUP(G2144/2,0)+10000,IF(G2144&lt;=80000,ROUNDUP(G2144/4,0)+20000,40000))))</f>
        <v/>
      </c>
      <c r="Q2144" s="18">
        <f>IF(I2144&lt;=0,IF(H2144&lt;=0,0,IF(H2144&lt;=20000,H2144,IF(H2144&lt;=40000,ROUNDUP(H2144/2,0)+10000,IF(H2144&lt;=80000,ROUNDUP(H2144/4,0)+20000,40000)))),IF(H2144&lt;=0,IF(I2144&lt;=0,0,IF(I2144&lt;=25000,I2144,IF(I2144&lt;=50000,ROUNDUP(I2144/2,0)+12500,IF(I2144&lt;=100000,ROUNDUP(I2144/4,0)+25000,50000)))),MAX(IF(I2144&lt;=0,0,IF(I2144&lt;=25000,I2144,IF(I2144&lt;=50000,ROUNDUP(I2144/2,0)+12500,IF(I2144&lt;=100000,ROUNDUP(I2144/4,0)+25000,50000)))),MIN(IF(H2144&lt;=0,0,IF(H2144&lt;=20000,H2144,IF(H2144&lt;=40000,ROUNDUP(H2144/2,0)+10000,IF(H2144&lt;=80000,ROUNDUP(H2144/4,0)+20000,40000))))+IF(I2144&lt;=0,0,IF(I2144&lt;=25000,I2144,IF(I2144&lt;=50000,ROUNDUP(I2144/2,0)+12500,IF(I2144&lt;=100000,ROUNDUP(I2144/4,0)+25000,50000)))),40000))))</f>
        <v/>
      </c>
      <c r="R2144" s="18">
        <f>MIN(120000,O2144+P2144+Q2144)</f>
        <v/>
      </c>
      <c r="S2144" s="18">
        <f>IF(F2144&lt;=0,IF(E2144&lt;=0,0,IF(E2144&lt;=12000,E2144,IF(E2144&lt;=32000,ROUNDUP(E2144/2,0)+6000,IF(E2144&lt;=56000,ROUNDUP(E2144/4,0)+14000,28000)))),IF(E2144&lt;=0,IF(F2144&lt;=0,0,IF(F2144&lt;=15000,F2144,IF(F2144&lt;=40000,ROUNDUP(F2144/2,0)+7500,IF(F2144&lt;=70000,ROUNDUP(F2144/4,0)+17500,35000)))),MAX(IF(F2144&lt;=0,0,IF(F2144&lt;=15000,F2144,IF(F2144&lt;=40000,ROUNDUP(F2144/2,0)+7500,IF(F2144&lt;=70000,ROUNDUP(F2144/4,0)+17500,35000)))),MIN(IF(E2144&lt;=0,0,IF(E2144&lt;=12000,E2144,IF(E2144&lt;=32000,ROUNDUP(E2144/2,0)+6000,IF(E2144&lt;=56000,ROUNDUP(E2144/4,0)+14000,28000))))+IF(F2144&lt;=0,0,IF(F2144&lt;=15000,F2144,IF(F2144&lt;=40000,ROUNDUP(F2144/2,0)+7500,IF(F2144&lt;=70000,ROUNDUP(F2144/4,0)+17500,35000)))),28000))))</f>
        <v/>
      </c>
      <c r="T2144" s="18">
        <f>IF(G2144&lt;=0,0,IF(G2144&lt;=12000,G2144,IF(G2144&lt;=32000,ROUNDUP(G2144/2,0)+6000,IF(G2144&lt;=56000,ROUNDUP(G2144/4,0)+14000,28000))))</f>
        <v/>
      </c>
      <c r="U2144" s="18">
        <f>IF(I2144&lt;=0,IF(H2144&lt;=0,0,IF(H2144&lt;=12000,H2144,IF(H2144&lt;=32000,ROUNDUP(H2144/2,0)+6000,IF(H2144&lt;=56000,ROUNDUP(H2144/4,0)+14000,28000)))),IF(H2144&lt;=0,IF(I2144&lt;=0,0,IF(I2144&lt;=15000,I2144,IF(I2144&lt;=40000,ROUNDUP(I2144/2,0)+7500,IF(I2144&lt;=70000,ROUNDUP(I2144/4,0)+17500,35000)))),MAX(IF(I2144&lt;=0,0,IF(I2144&lt;=15000,I2144,IF(I2144&lt;=40000,ROUNDUP(I2144/2,0)+7500,IF(I2144&lt;=70000,ROUNDUP(I2144/4,0)+17500,35000)))),MIN(IF(H2144&lt;=0,0,IF(H2144&lt;=12000,H2144,IF(H2144&lt;=32000,ROUNDUP(H2144/2,0)+6000,IF(H2144&lt;=56000,ROUNDUP(H2144/4,0)+14000,28000))))+IF(I2144&lt;=0,0,IF(I2144&lt;=15000,I2144,IF(I2144&lt;=40000,ROUNDUP(I2144/2,0)+7500,IF(I2144&lt;=70000,ROUNDUP(I2144/4,0)+17500,35000)))),28000))))</f>
        <v/>
      </c>
      <c r="V2144" s="18">
        <f>MIN(70000,S2144+T2144+U2144)</f>
        <v/>
      </c>
      <c r="W2144" s="18">
        <f>MAX(0,ROUNDDOWN(M2144-J2144-N2144-K2144-0,-3))</f>
        <v/>
      </c>
      <c r="X2144" s="18">
        <f>MAX(0,ROUNDDOWN(M2144-J2144-N2144-K2144-R2144,-3))</f>
        <v/>
      </c>
      <c r="Y2144" s="18">
        <f>IF(W2144&lt;=0,0,ROUNDDOWN((W2144*LOOKUP(W2144,{0,1950001,3300001,6950001,9000001,18000001,40000001},{0.05,0.1,0.2,0.23,0.33,0.4,0.45})-LOOKUP(W2144,{0,1950001,3300001,6950001,9000001,18000001,40000001},{0,97500,427500,636000,1536000,2796000,4796000}))*1.021,-2))</f>
        <v/>
      </c>
      <c r="Z2144" s="18">
        <f>IF(X2144&lt;=0,0,ROUNDDOWN((X2144*LOOKUP(X2144,{0,1950001,3300001,6950001,9000001,18000001,40000001},{0.05,0.1,0.2,0.23,0.33,0.4,0.45})-LOOKUP(X2144,{0,1950001,3300001,6950001,9000001,18000001,40000001},{0,97500,427500,636000,1536000,2796000,4796000}))*1.021,-2))</f>
        <v/>
      </c>
      <c r="AA2144" s="18">
        <f>MAX(0,ROUNDDOWN(M2144-J2144-430000-L2144-0,-3))</f>
        <v/>
      </c>
      <c r="AB2144" s="18">
        <f>MAX(0,ROUNDDOWN(M2144-J2144-430000-L2144-V2144,-3))</f>
        <v/>
      </c>
      <c r="AC2144" s="18">
        <f>IF(M2144&lt;=450000,0,MAX(0,ROUNDDOWN(AA2144*0.06-MIN(50000,AA2144)*0.03,-2))+MAX(0,ROUNDDOWN(AA2144*0.04-MIN(50000,AA2144)*0.02,-2)))</f>
        <v/>
      </c>
      <c r="AD2144" s="18">
        <f>IF(M2144&lt;=450000,0,MAX(0,ROUNDDOWN(AB2144*0.06-MIN(50000,AB2144)*0.03,-2))+MAX(0,ROUNDDOWN(AB2144*0.04-MIN(50000,AB2144)*0.02,-2)))</f>
        <v/>
      </c>
      <c r="AE2144" s="18">
        <f>Y2144-Z2144</f>
        <v/>
      </c>
      <c r="AF2144" s="18">
        <f>AC2144-AD2144</f>
        <v/>
      </c>
      <c r="AG2144" s="18">
        <f>AE2144+AF2144</f>
        <v/>
      </c>
      <c r="AH2144" s="20">
        <f>IF(W2144&lt;=0,0,LOOKUP(W2144,{0,1950001,3300001,6950001,9000001,18000001,40000001},{0.05,0.1,0.2,0.23,0.33,0.4,0.45}))</f>
        <v/>
      </c>
    </row>
    <row r="2145">
      <c r="A2145" t="inlineStr">
        <is>
          <t>1万円刻み 3区分8万円ずつ</t>
        </is>
      </c>
      <c r="B2145" s="18">
        <f>'4_1万円刻み'!$A$689</f>
        <v/>
      </c>
      <c r="C2145" s="19" t="n">
        <v>2026</v>
      </c>
      <c r="D2145" t="inlineStr">
        <is>
          <t>いいえ</t>
        </is>
      </c>
      <c r="E2145" s="18" t="n">
        <v>80000</v>
      </c>
      <c r="F2145" s="18" t="n">
        <v>0</v>
      </c>
      <c r="G2145" s="18" t="n">
        <v>80000</v>
      </c>
      <c r="H2145" s="18" t="n">
        <v>80000</v>
      </c>
      <c r="I2145" s="18" t="n">
        <v>0</v>
      </c>
      <c r="J2145" s="18">
        <f>ROUND(MIN(B2145/12,650000)*12*0.0915+MIN(B2145/12,1390000)*12*(0.0504+0)+B2145*0.005,0)</f>
        <v/>
      </c>
      <c r="K2145" s="18" t="n">
        <v>0</v>
      </c>
      <c r="L2145" s="18" t="n">
        <v>0</v>
      </c>
      <c r="M2145" s="18">
        <f>ROUND(IF(C2145&gt;=2026,IF(B2145&lt;741000,0,IF(B2145&lt;2191000,B2145-740000,IF(B2145&lt;2193000,1451000,IF(B2145&lt;2196000,1453000,IF(B2145&lt;2200000,1456000,IF(B2145&lt;3600000,ROUNDDOWN(B2145/4,-3)*2.8-80000,IF(B2145&lt;6600000,ROUNDDOWN(B2145/4,-3)*3.2-440000,IF(B2145&lt;8500000,ROUNDDOWN(B2145*0.9,0)-1100000,B2145-1950000)))))))),IF(B2145&lt;651000,0,IF(B2145&lt;1900000,B2145-650000,IF(B2145&lt;3600000,ROUNDDOWN(B2145/4,-3)*2.8-80000,IF(B2145&lt;6600000,ROUNDDOWN(B2145/4,-3)*3.2-440000,IF(B2145&lt;8500000,ROUNDDOWN(B2145*0.9,0)-1100000,B2145-1950000)))))),0)</f>
        <v/>
      </c>
      <c r="N2145" s="18">
        <f>IF(M2145&gt;23500000,NA(),IF(C2145&gt;=2026,IF(M2145&lt;=4890000,1040000,IF(M2145&lt;=6550000,670000,620000)),IF(M2145&lt;=1320000,950000,IF(M2145&lt;=3360000,880000,IF(M2145&lt;=4890000,680000,IF(M2145&lt;=6550000,630000,580000))))))</f>
        <v/>
      </c>
      <c r="O2145" s="18">
        <f>IF(F2145&lt;=0,IF(AND(D2145="はい",C2145&gt;=2026,C2145&lt;=2027),IF(E2145&lt;=0,0,IF(E2145&lt;=30000,E2145,IF(E2145&lt;=60000,ROUNDUP(E2145/2,0)+15000,IF(E2145&lt;=120000,ROUNDUP(E2145/4,0)+30000,60000)))),IF(E2145&lt;=0,0,IF(E2145&lt;=20000,E2145,IF(E2145&lt;=40000,ROUNDUP(E2145/2,0)+10000,IF(E2145&lt;=80000,ROUNDUP(E2145/4,0)+20000,40000))))),IF(E2145&lt;=0,IF(F2145&lt;=0,0,IF(F2145&lt;=25000,F2145,IF(F2145&lt;=50000,ROUNDUP(F2145/2,0)+12500,IF(F2145&lt;=100000,ROUNDUP(F2145/4,0)+25000,50000)))),MAX(IF(F2145&lt;=0,0,IF(F2145&lt;=25000,F2145,IF(F2145&lt;=50000,ROUNDUP(F2145/2,0)+12500,IF(F2145&lt;=100000,ROUNDUP(F2145/4,0)+25000,50000)))),MIN(IF(AND(D2145="はい",C2145&gt;=2026,C2145&lt;=2027),IF(E2145&lt;=0,0,IF(E2145&lt;=30000,E2145,IF(E2145&lt;=60000,ROUNDUP(E2145/2,0)+15000,IF(E2145&lt;=120000,ROUNDUP(E2145/4,0)+30000,60000)))),IF(E2145&lt;=0,0,IF(E2145&lt;=20000,E2145,IF(E2145&lt;=40000,ROUNDUP(E2145/2,0)+10000,IF(E2145&lt;=80000,ROUNDUP(E2145/4,0)+20000,40000)))))+IF(F2145&lt;=0,0,IF(F2145&lt;=25000,F2145,IF(F2145&lt;=50000,ROUNDUP(F2145/2,0)+12500,IF(F2145&lt;=100000,ROUNDUP(F2145/4,0)+25000,50000)))),IF(AND(D2145="はい",C2145&gt;=2026,C2145&lt;=2027),60000,40000)))))</f>
        <v/>
      </c>
      <c r="P2145" s="18">
        <f>IF(G2145&lt;=0,0,IF(G2145&lt;=20000,G2145,IF(G2145&lt;=40000,ROUNDUP(G2145/2,0)+10000,IF(G2145&lt;=80000,ROUNDUP(G2145/4,0)+20000,40000))))</f>
        <v/>
      </c>
      <c r="Q2145" s="18">
        <f>IF(I2145&lt;=0,IF(H2145&lt;=0,0,IF(H2145&lt;=20000,H2145,IF(H2145&lt;=40000,ROUNDUP(H2145/2,0)+10000,IF(H2145&lt;=80000,ROUNDUP(H2145/4,0)+20000,40000)))),IF(H2145&lt;=0,IF(I2145&lt;=0,0,IF(I2145&lt;=25000,I2145,IF(I2145&lt;=50000,ROUNDUP(I2145/2,0)+12500,IF(I2145&lt;=100000,ROUNDUP(I2145/4,0)+25000,50000)))),MAX(IF(I2145&lt;=0,0,IF(I2145&lt;=25000,I2145,IF(I2145&lt;=50000,ROUNDUP(I2145/2,0)+12500,IF(I2145&lt;=100000,ROUNDUP(I2145/4,0)+25000,50000)))),MIN(IF(H2145&lt;=0,0,IF(H2145&lt;=20000,H2145,IF(H2145&lt;=40000,ROUNDUP(H2145/2,0)+10000,IF(H2145&lt;=80000,ROUNDUP(H2145/4,0)+20000,40000))))+IF(I2145&lt;=0,0,IF(I2145&lt;=25000,I2145,IF(I2145&lt;=50000,ROUNDUP(I2145/2,0)+12500,IF(I2145&lt;=100000,ROUNDUP(I2145/4,0)+25000,50000)))),40000))))</f>
        <v/>
      </c>
      <c r="R2145" s="18">
        <f>MIN(120000,O2145+P2145+Q2145)</f>
        <v/>
      </c>
      <c r="S2145" s="18">
        <f>IF(F2145&lt;=0,IF(E2145&lt;=0,0,IF(E2145&lt;=12000,E2145,IF(E2145&lt;=32000,ROUNDUP(E2145/2,0)+6000,IF(E2145&lt;=56000,ROUNDUP(E2145/4,0)+14000,28000)))),IF(E2145&lt;=0,IF(F2145&lt;=0,0,IF(F2145&lt;=15000,F2145,IF(F2145&lt;=40000,ROUNDUP(F2145/2,0)+7500,IF(F2145&lt;=70000,ROUNDUP(F2145/4,0)+17500,35000)))),MAX(IF(F2145&lt;=0,0,IF(F2145&lt;=15000,F2145,IF(F2145&lt;=40000,ROUNDUP(F2145/2,0)+7500,IF(F2145&lt;=70000,ROUNDUP(F2145/4,0)+17500,35000)))),MIN(IF(E2145&lt;=0,0,IF(E2145&lt;=12000,E2145,IF(E2145&lt;=32000,ROUNDUP(E2145/2,0)+6000,IF(E2145&lt;=56000,ROUNDUP(E2145/4,0)+14000,28000))))+IF(F2145&lt;=0,0,IF(F2145&lt;=15000,F2145,IF(F2145&lt;=40000,ROUNDUP(F2145/2,0)+7500,IF(F2145&lt;=70000,ROUNDUP(F2145/4,0)+17500,35000)))),28000))))</f>
        <v/>
      </c>
      <c r="T2145" s="18">
        <f>IF(G2145&lt;=0,0,IF(G2145&lt;=12000,G2145,IF(G2145&lt;=32000,ROUNDUP(G2145/2,0)+6000,IF(G2145&lt;=56000,ROUNDUP(G2145/4,0)+14000,28000))))</f>
        <v/>
      </c>
      <c r="U2145" s="18">
        <f>IF(I2145&lt;=0,IF(H2145&lt;=0,0,IF(H2145&lt;=12000,H2145,IF(H2145&lt;=32000,ROUNDUP(H2145/2,0)+6000,IF(H2145&lt;=56000,ROUNDUP(H2145/4,0)+14000,28000)))),IF(H2145&lt;=0,IF(I2145&lt;=0,0,IF(I2145&lt;=15000,I2145,IF(I2145&lt;=40000,ROUNDUP(I2145/2,0)+7500,IF(I2145&lt;=70000,ROUNDUP(I2145/4,0)+17500,35000)))),MAX(IF(I2145&lt;=0,0,IF(I2145&lt;=15000,I2145,IF(I2145&lt;=40000,ROUNDUP(I2145/2,0)+7500,IF(I2145&lt;=70000,ROUNDUP(I2145/4,0)+17500,35000)))),MIN(IF(H2145&lt;=0,0,IF(H2145&lt;=12000,H2145,IF(H2145&lt;=32000,ROUNDUP(H2145/2,0)+6000,IF(H2145&lt;=56000,ROUNDUP(H2145/4,0)+14000,28000))))+IF(I2145&lt;=0,0,IF(I2145&lt;=15000,I2145,IF(I2145&lt;=40000,ROUNDUP(I2145/2,0)+7500,IF(I2145&lt;=70000,ROUNDUP(I2145/4,0)+17500,35000)))),28000))))</f>
        <v/>
      </c>
      <c r="V2145" s="18">
        <f>MIN(70000,S2145+T2145+U2145)</f>
        <v/>
      </c>
      <c r="W2145" s="18">
        <f>MAX(0,ROUNDDOWN(M2145-J2145-N2145-K2145-0,-3))</f>
        <v/>
      </c>
      <c r="X2145" s="18">
        <f>MAX(0,ROUNDDOWN(M2145-J2145-N2145-K2145-R2145,-3))</f>
        <v/>
      </c>
      <c r="Y2145" s="18">
        <f>IF(W2145&lt;=0,0,ROUNDDOWN((W2145*LOOKUP(W2145,{0,1950001,3300001,6950001,9000001,18000001,40000001},{0.05,0.1,0.2,0.23,0.33,0.4,0.45})-LOOKUP(W2145,{0,1950001,3300001,6950001,9000001,18000001,40000001},{0,97500,427500,636000,1536000,2796000,4796000}))*1.021,-2))</f>
        <v/>
      </c>
      <c r="Z2145" s="18">
        <f>IF(X2145&lt;=0,0,ROUNDDOWN((X2145*LOOKUP(X2145,{0,1950001,3300001,6950001,9000001,18000001,40000001},{0.05,0.1,0.2,0.23,0.33,0.4,0.45})-LOOKUP(X2145,{0,1950001,3300001,6950001,9000001,18000001,40000001},{0,97500,427500,636000,1536000,2796000,4796000}))*1.021,-2))</f>
        <v/>
      </c>
      <c r="AA2145" s="18">
        <f>MAX(0,ROUNDDOWN(M2145-J2145-430000-L2145-0,-3))</f>
        <v/>
      </c>
      <c r="AB2145" s="18">
        <f>MAX(0,ROUNDDOWN(M2145-J2145-430000-L2145-V2145,-3))</f>
        <v/>
      </c>
      <c r="AC2145" s="18">
        <f>IF(M2145&lt;=450000,0,MAX(0,ROUNDDOWN(AA2145*0.06-MIN(50000,AA2145)*0.03,-2))+MAX(0,ROUNDDOWN(AA2145*0.04-MIN(50000,AA2145)*0.02,-2)))</f>
        <v/>
      </c>
      <c r="AD2145" s="18">
        <f>IF(M2145&lt;=450000,0,MAX(0,ROUNDDOWN(AB2145*0.06-MIN(50000,AB2145)*0.03,-2))+MAX(0,ROUNDDOWN(AB2145*0.04-MIN(50000,AB2145)*0.02,-2)))</f>
        <v/>
      </c>
      <c r="AE2145" s="18">
        <f>Y2145-Z2145</f>
        <v/>
      </c>
      <c r="AF2145" s="18">
        <f>AC2145-AD2145</f>
        <v/>
      </c>
      <c r="AG2145" s="18">
        <f>AE2145+AF2145</f>
        <v/>
      </c>
      <c r="AH2145" s="20">
        <f>IF(W2145&lt;=0,0,LOOKUP(W2145,{0,1950001,3300001,6950001,9000001,18000001,40000001},{0.05,0.1,0.2,0.23,0.33,0.4,0.45}))</f>
        <v/>
      </c>
    </row>
    <row r="2146">
      <c r="A2146" t="inlineStr">
        <is>
          <t>1万円刻み 一般8万円</t>
        </is>
      </c>
      <c r="B2146" s="18">
        <f>'4_1万円刻み'!$A$689</f>
        <v/>
      </c>
      <c r="C2146" s="19" t="n">
        <v>2026</v>
      </c>
      <c r="D2146" t="inlineStr">
        <is>
          <t>いいえ</t>
        </is>
      </c>
      <c r="E2146" s="18" t="n">
        <v>80000</v>
      </c>
      <c r="F2146" s="18" t="n">
        <v>0</v>
      </c>
      <c r="G2146" s="18" t="n">
        <v>0</v>
      </c>
      <c r="H2146" s="18" t="n">
        <v>0</v>
      </c>
      <c r="I2146" s="18" t="n">
        <v>0</v>
      </c>
      <c r="J2146" s="18">
        <f>ROUND(MIN(B2146/12,650000)*12*0.0915+MIN(B2146/12,1390000)*12*(0.0504+0)+B2146*0.005,0)</f>
        <v/>
      </c>
      <c r="K2146" s="18" t="n">
        <v>0</v>
      </c>
      <c r="L2146" s="18" t="n">
        <v>0</v>
      </c>
      <c r="M2146" s="18">
        <f>ROUND(IF(C2146&gt;=2026,IF(B2146&lt;741000,0,IF(B2146&lt;2191000,B2146-740000,IF(B2146&lt;2193000,1451000,IF(B2146&lt;2196000,1453000,IF(B2146&lt;2200000,1456000,IF(B2146&lt;3600000,ROUNDDOWN(B2146/4,-3)*2.8-80000,IF(B2146&lt;6600000,ROUNDDOWN(B2146/4,-3)*3.2-440000,IF(B2146&lt;8500000,ROUNDDOWN(B2146*0.9,0)-1100000,B2146-1950000)))))))),IF(B2146&lt;651000,0,IF(B2146&lt;1900000,B2146-650000,IF(B2146&lt;3600000,ROUNDDOWN(B2146/4,-3)*2.8-80000,IF(B2146&lt;6600000,ROUNDDOWN(B2146/4,-3)*3.2-440000,IF(B2146&lt;8500000,ROUNDDOWN(B2146*0.9,0)-1100000,B2146-1950000)))))),0)</f>
        <v/>
      </c>
      <c r="N2146" s="18">
        <f>IF(M2146&gt;23500000,NA(),IF(C2146&gt;=2026,IF(M2146&lt;=4890000,1040000,IF(M2146&lt;=6550000,670000,620000)),IF(M2146&lt;=1320000,950000,IF(M2146&lt;=3360000,880000,IF(M2146&lt;=4890000,680000,IF(M2146&lt;=6550000,630000,580000))))))</f>
        <v/>
      </c>
      <c r="O2146" s="18">
        <f>IF(F2146&lt;=0,IF(AND(D2146="はい",C2146&gt;=2026,C2146&lt;=2027),IF(E2146&lt;=0,0,IF(E2146&lt;=30000,E2146,IF(E2146&lt;=60000,ROUNDUP(E2146/2,0)+15000,IF(E2146&lt;=120000,ROUNDUP(E2146/4,0)+30000,60000)))),IF(E2146&lt;=0,0,IF(E2146&lt;=20000,E2146,IF(E2146&lt;=40000,ROUNDUP(E2146/2,0)+10000,IF(E2146&lt;=80000,ROUNDUP(E2146/4,0)+20000,40000))))),IF(E2146&lt;=0,IF(F2146&lt;=0,0,IF(F2146&lt;=25000,F2146,IF(F2146&lt;=50000,ROUNDUP(F2146/2,0)+12500,IF(F2146&lt;=100000,ROUNDUP(F2146/4,0)+25000,50000)))),MAX(IF(F2146&lt;=0,0,IF(F2146&lt;=25000,F2146,IF(F2146&lt;=50000,ROUNDUP(F2146/2,0)+12500,IF(F2146&lt;=100000,ROUNDUP(F2146/4,0)+25000,50000)))),MIN(IF(AND(D2146="はい",C2146&gt;=2026,C2146&lt;=2027),IF(E2146&lt;=0,0,IF(E2146&lt;=30000,E2146,IF(E2146&lt;=60000,ROUNDUP(E2146/2,0)+15000,IF(E2146&lt;=120000,ROUNDUP(E2146/4,0)+30000,60000)))),IF(E2146&lt;=0,0,IF(E2146&lt;=20000,E2146,IF(E2146&lt;=40000,ROUNDUP(E2146/2,0)+10000,IF(E2146&lt;=80000,ROUNDUP(E2146/4,0)+20000,40000)))))+IF(F2146&lt;=0,0,IF(F2146&lt;=25000,F2146,IF(F2146&lt;=50000,ROUNDUP(F2146/2,0)+12500,IF(F2146&lt;=100000,ROUNDUP(F2146/4,0)+25000,50000)))),IF(AND(D2146="はい",C2146&gt;=2026,C2146&lt;=2027),60000,40000)))))</f>
        <v/>
      </c>
      <c r="P2146" s="18">
        <f>IF(G2146&lt;=0,0,IF(G2146&lt;=20000,G2146,IF(G2146&lt;=40000,ROUNDUP(G2146/2,0)+10000,IF(G2146&lt;=80000,ROUNDUP(G2146/4,0)+20000,40000))))</f>
        <v/>
      </c>
      <c r="Q2146" s="18">
        <f>IF(I2146&lt;=0,IF(H2146&lt;=0,0,IF(H2146&lt;=20000,H2146,IF(H2146&lt;=40000,ROUNDUP(H2146/2,0)+10000,IF(H2146&lt;=80000,ROUNDUP(H2146/4,0)+20000,40000)))),IF(H2146&lt;=0,IF(I2146&lt;=0,0,IF(I2146&lt;=25000,I2146,IF(I2146&lt;=50000,ROUNDUP(I2146/2,0)+12500,IF(I2146&lt;=100000,ROUNDUP(I2146/4,0)+25000,50000)))),MAX(IF(I2146&lt;=0,0,IF(I2146&lt;=25000,I2146,IF(I2146&lt;=50000,ROUNDUP(I2146/2,0)+12500,IF(I2146&lt;=100000,ROUNDUP(I2146/4,0)+25000,50000)))),MIN(IF(H2146&lt;=0,0,IF(H2146&lt;=20000,H2146,IF(H2146&lt;=40000,ROUNDUP(H2146/2,0)+10000,IF(H2146&lt;=80000,ROUNDUP(H2146/4,0)+20000,40000))))+IF(I2146&lt;=0,0,IF(I2146&lt;=25000,I2146,IF(I2146&lt;=50000,ROUNDUP(I2146/2,0)+12500,IF(I2146&lt;=100000,ROUNDUP(I2146/4,0)+25000,50000)))),40000))))</f>
        <v/>
      </c>
      <c r="R2146" s="18">
        <f>MIN(120000,O2146+P2146+Q2146)</f>
        <v/>
      </c>
      <c r="S2146" s="18">
        <f>IF(F2146&lt;=0,IF(E2146&lt;=0,0,IF(E2146&lt;=12000,E2146,IF(E2146&lt;=32000,ROUNDUP(E2146/2,0)+6000,IF(E2146&lt;=56000,ROUNDUP(E2146/4,0)+14000,28000)))),IF(E2146&lt;=0,IF(F2146&lt;=0,0,IF(F2146&lt;=15000,F2146,IF(F2146&lt;=40000,ROUNDUP(F2146/2,0)+7500,IF(F2146&lt;=70000,ROUNDUP(F2146/4,0)+17500,35000)))),MAX(IF(F2146&lt;=0,0,IF(F2146&lt;=15000,F2146,IF(F2146&lt;=40000,ROUNDUP(F2146/2,0)+7500,IF(F2146&lt;=70000,ROUNDUP(F2146/4,0)+17500,35000)))),MIN(IF(E2146&lt;=0,0,IF(E2146&lt;=12000,E2146,IF(E2146&lt;=32000,ROUNDUP(E2146/2,0)+6000,IF(E2146&lt;=56000,ROUNDUP(E2146/4,0)+14000,28000))))+IF(F2146&lt;=0,0,IF(F2146&lt;=15000,F2146,IF(F2146&lt;=40000,ROUNDUP(F2146/2,0)+7500,IF(F2146&lt;=70000,ROUNDUP(F2146/4,0)+17500,35000)))),28000))))</f>
        <v/>
      </c>
      <c r="T2146" s="18">
        <f>IF(G2146&lt;=0,0,IF(G2146&lt;=12000,G2146,IF(G2146&lt;=32000,ROUNDUP(G2146/2,0)+6000,IF(G2146&lt;=56000,ROUNDUP(G2146/4,0)+14000,28000))))</f>
        <v/>
      </c>
      <c r="U2146" s="18">
        <f>IF(I2146&lt;=0,IF(H2146&lt;=0,0,IF(H2146&lt;=12000,H2146,IF(H2146&lt;=32000,ROUNDUP(H2146/2,0)+6000,IF(H2146&lt;=56000,ROUNDUP(H2146/4,0)+14000,28000)))),IF(H2146&lt;=0,IF(I2146&lt;=0,0,IF(I2146&lt;=15000,I2146,IF(I2146&lt;=40000,ROUNDUP(I2146/2,0)+7500,IF(I2146&lt;=70000,ROUNDUP(I2146/4,0)+17500,35000)))),MAX(IF(I2146&lt;=0,0,IF(I2146&lt;=15000,I2146,IF(I2146&lt;=40000,ROUNDUP(I2146/2,0)+7500,IF(I2146&lt;=70000,ROUNDUP(I2146/4,0)+17500,35000)))),MIN(IF(H2146&lt;=0,0,IF(H2146&lt;=12000,H2146,IF(H2146&lt;=32000,ROUNDUP(H2146/2,0)+6000,IF(H2146&lt;=56000,ROUNDUP(H2146/4,0)+14000,28000))))+IF(I2146&lt;=0,0,IF(I2146&lt;=15000,I2146,IF(I2146&lt;=40000,ROUNDUP(I2146/2,0)+7500,IF(I2146&lt;=70000,ROUNDUP(I2146/4,0)+17500,35000)))),28000))))</f>
        <v/>
      </c>
      <c r="V2146" s="18">
        <f>MIN(70000,S2146+T2146+U2146)</f>
        <v/>
      </c>
      <c r="W2146" s="18">
        <f>MAX(0,ROUNDDOWN(M2146-J2146-N2146-K2146-0,-3))</f>
        <v/>
      </c>
      <c r="X2146" s="18">
        <f>MAX(0,ROUNDDOWN(M2146-J2146-N2146-K2146-R2146,-3))</f>
        <v/>
      </c>
      <c r="Y2146" s="18">
        <f>IF(W2146&lt;=0,0,ROUNDDOWN((W2146*LOOKUP(W2146,{0,1950001,3300001,6950001,9000001,18000001,40000001},{0.05,0.1,0.2,0.23,0.33,0.4,0.45})-LOOKUP(W2146,{0,1950001,3300001,6950001,9000001,18000001,40000001},{0,97500,427500,636000,1536000,2796000,4796000}))*1.021,-2))</f>
        <v/>
      </c>
      <c r="Z2146" s="18">
        <f>IF(X2146&lt;=0,0,ROUNDDOWN((X2146*LOOKUP(X2146,{0,1950001,3300001,6950001,9000001,18000001,40000001},{0.05,0.1,0.2,0.23,0.33,0.4,0.45})-LOOKUP(X2146,{0,1950001,3300001,6950001,9000001,18000001,40000001},{0,97500,427500,636000,1536000,2796000,4796000}))*1.021,-2))</f>
        <v/>
      </c>
      <c r="AA2146" s="18">
        <f>MAX(0,ROUNDDOWN(M2146-J2146-430000-L2146-0,-3))</f>
        <v/>
      </c>
      <c r="AB2146" s="18">
        <f>MAX(0,ROUNDDOWN(M2146-J2146-430000-L2146-V2146,-3))</f>
        <v/>
      </c>
      <c r="AC2146" s="18">
        <f>IF(M2146&lt;=450000,0,MAX(0,ROUNDDOWN(AA2146*0.06-MIN(50000,AA2146)*0.03,-2))+MAX(0,ROUNDDOWN(AA2146*0.04-MIN(50000,AA2146)*0.02,-2)))</f>
        <v/>
      </c>
      <c r="AD2146" s="18">
        <f>IF(M2146&lt;=450000,0,MAX(0,ROUNDDOWN(AB2146*0.06-MIN(50000,AB2146)*0.03,-2))+MAX(0,ROUNDDOWN(AB2146*0.04-MIN(50000,AB2146)*0.02,-2)))</f>
        <v/>
      </c>
      <c r="AE2146" s="18">
        <f>Y2146-Z2146</f>
        <v/>
      </c>
      <c r="AF2146" s="18">
        <f>AC2146-AD2146</f>
        <v/>
      </c>
      <c r="AG2146" s="18">
        <f>AE2146+AF2146</f>
        <v/>
      </c>
      <c r="AH2146" s="20">
        <f>IF(W2146&lt;=0,0,LOOKUP(W2146,{0,1950001,3300001,6950001,9000001,18000001,40000001},{0.05,0.1,0.2,0.23,0.33,0.4,0.45}))</f>
        <v/>
      </c>
    </row>
    <row r="2147">
      <c r="A2147" t="inlineStr">
        <is>
          <t>1万円刻み 特例あり一般12万円</t>
        </is>
      </c>
      <c r="B2147" s="18">
        <f>'4_1万円刻み'!$A$689</f>
        <v/>
      </c>
      <c r="C2147" s="19" t="n">
        <v>2026</v>
      </c>
      <c r="D2147" t="inlineStr">
        <is>
          <t>はい</t>
        </is>
      </c>
      <c r="E2147" s="18" t="n">
        <v>120000</v>
      </c>
      <c r="F2147" s="18" t="n">
        <v>0</v>
      </c>
      <c r="G2147" s="18" t="n">
        <v>0</v>
      </c>
      <c r="H2147" s="18" t="n">
        <v>0</v>
      </c>
      <c r="I2147" s="18" t="n">
        <v>0</v>
      </c>
      <c r="J2147" s="18">
        <f>ROUND(MIN(B2147/12,650000)*12*0.0915+MIN(B2147/12,1390000)*12*(0.0504+0)+B2147*0.005,0)</f>
        <v/>
      </c>
      <c r="K2147" s="18" t="n">
        <v>0</v>
      </c>
      <c r="L2147" s="18" t="n">
        <v>0</v>
      </c>
      <c r="M2147" s="18">
        <f>ROUND(IF(C2147&gt;=2026,IF(B2147&lt;741000,0,IF(B2147&lt;2191000,B2147-740000,IF(B2147&lt;2193000,1451000,IF(B2147&lt;2196000,1453000,IF(B2147&lt;2200000,1456000,IF(B2147&lt;3600000,ROUNDDOWN(B2147/4,-3)*2.8-80000,IF(B2147&lt;6600000,ROUNDDOWN(B2147/4,-3)*3.2-440000,IF(B2147&lt;8500000,ROUNDDOWN(B2147*0.9,0)-1100000,B2147-1950000)))))))),IF(B2147&lt;651000,0,IF(B2147&lt;1900000,B2147-650000,IF(B2147&lt;3600000,ROUNDDOWN(B2147/4,-3)*2.8-80000,IF(B2147&lt;6600000,ROUNDDOWN(B2147/4,-3)*3.2-440000,IF(B2147&lt;8500000,ROUNDDOWN(B2147*0.9,0)-1100000,B2147-1950000)))))),0)</f>
        <v/>
      </c>
      <c r="N2147" s="18">
        <f>IF(M2147&gt;23500000,NA(),IF(C2147&gt;=2026,IF(M2147&lt;=4890000,1040000,IF(M2147&lt;=6550000,670000,620000)),IF(M2147&lt;=1320000,950000,IF(M2147&lt;=3360000,880000,IF(M2147&lt;=4890000,680000,IF(M2147&lt;=6550000,630000,580000))))))</f>
        <v/>
      </c>
      <c r="O2147" s="18">
        <f>IF(F2147&lt;=0,IF(AND(D2147="はい",C2147&gt;=2026,C2147&lt;=2027),IF(E2147&lt;=0,0,IF(E2147&lt;=30000,E2147,IF(E2147&lt;=60000,ROUNDUP(E2147/2,0)+15000,IF(E2147&lt;=120000,ROUNDUP(E2147/4,0)+30000,60000)))),IF(E2147&lt;=0,0,IF(E2147&lt;=20000,E2147,IF(E2147&lt;=40000,ROUNDUP(E2147/2,0)+10000,IF(E2147&lt;=80000,ROUNDUP(E2147/4,0)+20000,40000))))),IF(E2147&lt;=0,IF(F2147&lt;=0,0,IF(F2147&lt;=25000,F2147,IF(F2147&lt;=50000,ROUNDUP(F2147/2,0)+12500,IF(F2147&lt;=100000,ROUNDUP(F2147/4,0)+25000,50000)))),MAX(IF(F2147&lt;=0,0,IF(F2147&lt;=25000,F2147,IF(F2147&lt;=50000,ROUNDUP(F2147/2,0)+12500,IF(F2147&lt;=100000,ROUNDUP(F2147/4,0)+25000,50000)))),MIN(IF(AND(D2147="はい",C2147&gt;=2026,C2147&lt;=2027),IF(E2147&lt;=0,0,IF(E2147&lt;=30000,E2147,IF(E2147&lt;=60000,ROUNDUP(E2147/2,0)+15000,IF(E2147&lt;=120000,ROUNDUP(E2147/4,0)+30000,60000)))),IF(E2147&lt;=0,0,IF(E2147&lt;=20000,E2147,IF(E2147&lt;=40000,ROUNDUP(E2147/2,0)+10000,IF(E2147&lt;=80000,ROUNDUP(E2147/4,0)+20000,40000)))))+IF(F2147&lt;=0,0,IF(F2147&lt;=25000,F2147,IF(F2147&lt;=50000,ROUNDUP(F2147/2,0)+12500,IF(F2147&lt;=100000,ROUNDUP(F2147/4,0)+25000,50000)))),IF(AND(D2147="はい",C2147&gt;=2026,C2147&lt;=2027),60000,40000)))))</f>
        <v/>
      </c>
      <c r="P2147" s="18">
        <f>IF(G2147&lt;=0,0,IF(G2147&lt;=20000,G2147,IF(G2147&lt;=40000,ROUNDUP(G2147/2,0)+10000,IF(G2147&lt;=80000,ROUNDUP(G2147/4,0)+20000,40000))))</f>
        <v/>
      </c>
      <c r="Q2147" s="18">
        <f>IF(I2147&lt;=0,IF(H2147&lt;=0,0,IF(H2147&lt;=20000,H2147,IF(H2147&lt;=40000,ROUNDUP(H2147/2,0)+10000,IF(H2147&lt;=80000,ROUNDUP(H2147/4,0)+20000,40000)))),IF(H2147&lt;=0,IF(I2147&lt;=0,0,IF(I2147&lt;=25000,I2147,IF(I2147&lt;=50000,ROUNDUP(I2147/2,0)+12500,IF(I2147&lt;=100000,ROUNDUP(I2147/4,0)+25000,50000)))),MAX(IF(I2147&lt;=0,0,IF(I2147&lt;=25000,I2147,IF(I2147&lt;=50000,ROUNDUP(I2147/2,0)+12500,IF(I2147&lt;=100000,ROUNDUP(I2147/4,0)+25000,50000)))),MIN(IF(H2147&lt;=0,0,IF(H2147&lt;=20000,H2147,IF(H2147&lt;=40000,ROUNDUP(H2147/2,0)+10000,IF(H2147&lt;=80000,ROUNDUP(H2147/4,0)+20000,40000))))+IF(I2147&lt;=0,0,IF(I2147&lt;=25000,I2147,IF(I2147&lt;=50000,ROUNDUP(I2147/2,0)+12500,IF(I2147&lt;=100000,ROUNDUP(I2147/4,0)+25000,50000)))),40000))))</f>
        <v/>
      </c>
      <c r="R2147" s="18">
        <f>MIN(120000,O2147+P2147+Q2147)</f>
        <v/>
      </c>
      <c r="S2147" s="18">
        <f>IF(F2147&lt;=0,IF(E2147&lt;=0,0,IF(E2147&lt;=12000,E2147,IF(E2147&lt;=32000,ROUNDUP(E2147/2,0)+6000,IF(E2147&lt;=56000,ROUNDUP(E2147/4,0)+14000,28000)))),IF(E2147&lt;=0,IF(F2147&lt;=0,0,IF(F2147&lt;=15000,F2147,IF(F2147&lt;=40000,ROUNDUP(F2147/2,0)+7500,IF(F2147&lt;=70000,ROUNDUP(F2147/4,0)+17500,35000)))),MAX(IF(F2147&lt;=0,0,IF(F2147&lt;=15000,F2147,IF(F2147&lt;=40000,ROUNDUP(F2147/2,0)+7500,IF(F2147&lt;=70000,ROUNDUP(F2147/4,0)+17500,35000)))),MIN(IF(E2147&lt;=0,0,IF(E2147&lt;=12000,E2147,IF(E2147&lt;=32000,ROUNDUP(E2147/2,0)+6000,IF(E2147&lt;=56000,ROUNDUP(E2147/4,0)+14000,28000))))+IF(F2147&lt;=0,0,IF(F2147&lt;=15000,F2147,IF(F2147&lt;=40000,ROUNDUP(F2147/2,0)+7500,IF(F2147&lt;=70000,ROUNDUP(F2147/4,0)+17500,35000)))),28000))))</f>
        <v/>
      </c>
      <c r="T2147" s="18">
        <f>IF(G2147&lt;=0,0,IF(G2147&lt;=12000,G2147,IF(G2147&lt;=32000,ROUNDUP(G2147/2,0)+6000,IF(G2147&lt;=56000,ROUNDUP(G2147/4,0)+14000,28000))))</f>
        <v/>
      </c>
      <c r="U2147" s="18">
        <f>IF(I2147&lt;=0,IF(H2147&lt;=0,0,IF(H2147&lt;=12000,H2147,IF(H2147&lt;=32000,ROUNDUP(H2147/2,0)+6000,IF(H2147&lt;=56000,ROUNDUP(H2147/4,0)+14000,28000)))),IF(H2147&lt;=0,IF(I2147&lt;=0,0,IF(I2147&lt;=15000,I2147,IF(I2147&lt;=40000,ROUNDUP(I2147/2,0)+7500,IF(I2147&lt;=70000,ROUNDUP(I2147/4,0)+17500,35000)))),MAX(IF(I2147&lt;=0,0,IF(I2147&lt;=15000,I2147,IF(I2147&lt;=40000,ROUNDUP(I2147/2,0)+7500,IF(I2147&lt;=70000,ROUNDUP(I2147/4,0)+17500,35000)))),MIN(IF(H2147&lt;=0,0,IF(H2147&lt;=12000,H2147,IF(H2147&lt;=32000,ROUNDUP(H2147/2,0)+6000,IF(H2147&lt;=56000,ROUNDUP(H2147/4,0)+14000,28000))))+IF(I2147&lt;=0,0,IF(I2147&lt;=15000,I2147,IF(I2147&lt;=40000,ROUNDUP(I2147/2,0)+7500,IF(I2147&lt;=70000,ROUNDUP(I2147/4,0)+17500,35000)))),28000))))</f>
        <v/>
      </c>
      <c r="V2147" s="18">
        <f>MIN(70000,S2147+T2147+U2147)</f>
        <v/>
      </c>
      <c r="W2147" s="18">
        <f>MAX(0,ROUNDDOWN(M2147-J2147-N2147-K2147-0,-3))</f>
        <v/>
      </c>
      <c r="X2147" s="18">
        <f>MAX(0,ROUNDDOWN(M2147-J2147-N2147-K2147-R2147,-3))</f>
        <v/>
      </c>
      <c r="Y2147" s="18">
        <f>IF(W2147&lt;=0,0,ROUNDDOWN((W2147*LOOKUP(W2147,{0,1950001,3300001,6950001,9000001,18000001,40000001},{0.05,0.1,0.2,0.23,0.33,0.4,0.45})-LOOKUP(W2147,{0,1950001,3300001,6950001,9000001,18000001,40000001},{0,97500,427500,636000,1536000,2796000,4796000}))*1.021,-2))</f>
        <v/>
      </c>
      <c r="Z2147" s="18">
        <f>IF(X2147&lt;=0,0,ROUNDDOWN((X2147*LOOKUP(X2147,{0,1950001,3300001,6950001,9000001,18000001,40000001},{0.05,0.1,0.2,0.23,0.33,0.4,0.45})-LOOKUP(X2147,{0,1950001,3300001,6950001,9000001,18000001,40000001},{0,97500,427500,636000,1536000,2796000,4796000}))*1.021,-2))</f>
        <v/>
      </c>
      <c r="AA2147" s="18">
        <f>MAX(0,ROUNDDOWN(M2147-J2147-430000-L2147-0,-3))</f>
        <v/>
      </c>
      <c r="AB2147" s="18">
        <f>MAX(0,ROUNDDOWN(M2147-J2147-430000-L2147-V2147,-3))</f>
        <v/>
      </c>
      <c r="AC2147" s="18">
        <f>IF(M2147&lt;=450000,0,MAX(0,ROUNDDOWN(AA2147*0.06-MIN(50000,AA2147)*0.03,-2))+MAX(0,ROUNDDOWN(AA2147*0.04-MIN(50000,AA2147)*0.02,-2)))</f>
        <v/>
      </c>
      <c r="AD2147" s="18">
        <f>IF(M2147&lt;=450000,0,MAX(0,ROUNDDOWN(AB2147*0.06-MIN(50000,AB2147)*0.03,-2))+MAX(0,ROUNDDOWN(AB2147*0.04-MIN(50000,AB2147)*0.02,-2)))</f>
        <v/>
      </c>
      <c r="AE2147" s="18">
        <f>Y2147-Z2147</f>
        <v/>
      </c>
      <c r="AF2147" s="18">
        <f>AC2147-AD2147</f>
        <v/>
      </c>
      <c r="AG2147" s="18">
        <f>AE2147+AF2147</f>
        <v/>
      </c>
      <c r="AH2147" s="20">
        <f>IF(W2147&lt;=0,0,LOOKUP(W2147,{0,1950001,3300001,6950001,9000001,18000001,40000001},{0.05,0.1,0.2,0.23,0.33,0.4,0.45}))</f>
        <v/>
      </c>
    </row>
    <row r="2148">
      <c r="A2148" t="inlineStr">
        <is>
          <t>1万円刻み 3区分8万円ずつ</t>
        </is>
      </c>
      <c r="B2148" s="18">
        <f>'4_1万円刻み'!$A$690</f>
        <v/>
      </c>
      <c r="C2148" s="19" t="n">
        <v>2026</v>
      </c>
      <c r="D2148" t="inlineStr">
        <is>
          <t>いいえ</t>
        </is>
      </c>
      <c r="E2148" s="18" t="n">
        <v>80000</v>
      </c>
      <c r="F2148" s="18" t="n">
        <v>0</v>
      </c>
      <c r="G2148" s="18" t="n">
        <v>80000</v>
      </c>
      <c r="H2148" s="18" t="n">
        <v>80000</v>
      </c>
      <c r="I2148" s="18" t="n">
        <v>0</v>
      </c>
      <c r="J2148" s="18">
        <f>ROUND(MIN(B2148/12,650000)*12*0.0915+MIN(B2148/12,1390000)*12*(0.0504+0)+B2148*0.005,0)</f>
        <v/>
      </c>
      <c r="K2148" s="18" t="n">
        <v>0</v>
      </c>
      <c r="L2148" s="18" t="n">
        <v>0</v>
      </c>
      <c r="M2148" s="18">
        <f>ROUND(IF(C2148&gt;=2026,IF(B2148&lt;741000,0,IF(B2148&lt;2191000,B2148-740000,IF(B2148&lt;2193000,1451000,IF(B2148&lt;2196000,1453000,IF(B2148&lt;2200000,1456000,IF(B2148&lt;3600000,ROUNDDOWN(B2148/4,-3)*2.8-80000,IF(B2148&lt;6600000,ROUNDDOWN(B2148/4,-3)*3.2-440000,IF(B2148&lt;8500000,ROUNDDOWN(B2148*0.9,0)-1100000,B2148-1950000)))))))),IF(B2148&lt;651000,0,IF(B2148&lt;1900000,B2148-650000,IF(B2148&lt;3600000,ROUNDDOWN(B2148/4,-3)*2.8-80000,IF(B2148&lt;6600000,ROUNDDOWN(B2148/4,-3)*3.2-440000,IF(B2148&lt;8500000,ROUNDDOWN(B2148*0.9,0)-1100000,B2148-1950000)))))),0)</f>
        <v/>
      </c>
      <c r="N2148" s="18">
        <f>IF(M2148&gt;23500000,NA(),IF(C2148&gt;=2026,IF(M2148&lt;=4890000,1040000,IF(M2148&lt;=6550000,670000,620000)),IF(M2148&lt;=1320000,950000,IF(M2148&lt;=3360000,880000,IF(M2148&lt;=4890000,680000,IF(M2148&lt;=6550000,630000,580000))))))</f>
        <v/>
      </c>
      <c r="O2148" s="18">
        <f>IF(F2148&lt;=0,IF(AND(D2148="はい",C2148&gt;=2026,C2148&lt;=2027),IF(E2148&lt;=0,0,IF(E2148&lt;=30000,E2148,IF(E2148&lt;=60000,ROUNDUP(E2148/2,0)+15000,IF(E2148&lt;=120000,ROUNDUP(E2148/4,0)+30000,60000)))),IF(E2148&lt;=0,0,IF(E2148&lt;=20000,E2148,IF(E2148&lt;=40000,ROUNDUP(E2148/2,0)+10000,IF(E2148&lt;=80000,ROUNDUP(E2148/4,0)+20000,40000))))),IF(E2148&lt;=0,IF(F2148&lt;=0,0,IF(F2148&lt;=25000,F2148,IF(F2148&lt;=50000,ROUNDUP(F2148/2,0)+12500,IF(F2148&lt;=100000,ROUNDUP(F2148/4,0)+25000,50000)))),MAX(IF(F2148&lt;=0,0,IF(F2148&lt;=25000,F2148,IF(F2148&lt;=50000,ROUNDUP(F2148/2,0)+12500,IF(F2148&lt;=100000,ROUNDUP(F2148/4,0)+25000,50000)))),MIN(IF(AND(D2148="はい",C2148&gt;=2026,C2148&lt;=2027),IF(E2148&lt;=0,0,IF(E2148&lt;=30000,E2148,IF(E2148&lt;=60000,ROUNDUP(E2148/2,0)+15000,IF(E2148&lt;=120000,ROUNDUP(E2148/4,0)+30000,60000)))),IF(E2148&lt;=0,0,IF(E2148&lt;=20000,E2148,IF(E2148&lt;=40000,ROUNDUP(E2148/2,0)+10000,IF(E2148&lt;=80000,ROUNDUP(E2148/4,0)+20000,40000)))))+IF(F2148&lt;=0,0,IF(F2148&lt;=25000,F2148,IF(F2148&lt;=50000,ROUNDUP(F2148/2,0)+12500,IF(F2148&lt;=100000,ROUNDUP(F2148/4,0)+25000,50000)))),IF(AND(D2148="はい",C2148&gt;=2026,C2148&lt;=2027),60000,40000)))))</f>
        <v/>
      </c>
      <c r="P2148" s="18">
        <f>IF(G2148&lt;=0,0,IF(G2148&lt;=20000,G2148,IF(G2148&lt;=40000,ROUNDUP(G2148/2,0)+10000,IF(G2148&lt;=80000,ROUNDUP(G2148/4,0)+20000,40000))))</f>
        <v/>
      </c>
      <c r="Q2148" s="18">
        <f>IF(I2148&lt;=0,IF(H2148&lt;=0,0,IF(H2148&lt;=20000,H2148,IF(H2148&lt;=40000,ROUNDUP(H2148/2,0)+10000,IF(H2148&lt;=80000,ROUNDUP(H2148/4,0)+20000,40000)))),IF(H2148&lt;=0,IF(I2148&lt;=0,0,IF(I2148&lt;=25000,I2148,IF(I2148&lt;=50000,ROUNDUP(I2148/2,0)+12500,IF(I2148&lt;=100000,ROUNDUP(I2148/4,0)+25000,50000)))),MAX(IF(I2148&lt;=0,0,IF(I2148&lt;=25000,I2148,IF(I2148&lt;=50000,ROUNDUP(I2148/2,0)+12500,IF(I2148&lt;=100000,ROUNDUP(I2148/4,0)+25000,50000)))),MIN(IF(H2148&lt;=0,0,IF(H2148&lt;=20000,H2148,IF(H2148&lt;=40000,ROUNDUP(H2148/2,0)+10000,IF(H2148&lt;=80000,ROUNDUP(H2148/4,0)+20000,40000))))+IF(I2148&lt;=0,0,IF(I2148&lt;=25000,I2148,IF(I2148&lt;=50000,ROUNDUP(I2148/2,0)+12500,IF(I2148&lt;=100000,ROUNDUP(I2148/4,0)+25000,50000)))),40000))))</f>
        <v/>
      </c>
      <c r="R2148" s="18">
        <f>MIN(120000,O2148+P2148+Q2148)</f>
        <v/>
      </c>
      <c r="S2148" s="18">
        <f>IF(F2148&lt;=0,IF(E2148&lt;=0,0,IF(E2148&lt;=12000,E2148,IF(E2148&lt;=32000,ROUNDUP(E2148/2,0)+6000,IF(E2148&lt;=56000,ROUNDUP(E2148/4,0)+14000,28000)))),IF(E2148&lt;=0,IF(F2148&lt;=0,0,IF(F2148&lt;=15000,F2148,IF(F2148&lt;=40000,ROUNDUP(F2148/2,0)+7500,IF(F2148&lt;=70000,ROUNDUP(F2148/4,0)+17500,35000)))),MAX(IF(F2148&lt;=0,0,IF(F2148&lt;=15000,F2148,IF(F2148&lt;=40000,ROUNDUP(F2148/2,0)+7500,IF(F2148&lt;=70000,ROUNDUP(F2148/4,0)+17500,35000)))),MIN(IF(E2148&lt;=0,0,IF(E2148&lt;=12000,E2148,IF(E2148&lt;=32000,ROUNDUP(E2148/2,0)+6000,IF(E2148&lt;=56000,ROUNDUP(E2148/4,0)+14000,28000))))+IF(F2148&lt;=0,0,IF(F2148&lt;=15000,F2148,IF(F2148&lt;=40000,ROUNDUP(F2148/2,0)+7500,IF(F2148&lt;=70000,ROUNDUP(F2148/4,0)+17500,35000)))),28000))))</f>
        <v/>
      </c>
      <c r="T2148" s="18">
        <f>IF(G2148&lt;=0,0,IF(G2148&lt;=12000,G2148,IF(G2148&lt;=32000,ROUNDUP(G2148/2,0)+6000,IF(G2148&lt;=56000,ROUNDUP(G2148/4,0)+14000,28000))))</f>
        <v/>
      </c>
      <c r="U2148" s="18">
        <f>IF(I2148&lt;=0,IF(H2148&lt;=0,0,IF(H2148&lt;=12000,H2148,IF(H2148&lt;=32000,ROUNDUP(H2148/2,0)+6000,IF(H2148&lt;=56000,ROUNDUP(H2148/4,0)+14000,28000)))),IF(H2148&lt;=0,IF(I2148&lt;=0,0,IF(I2148&lt;=15000,I2148,IF(I2148&lt;=40000,ROUNDUP(I2148/2,0)+7500,IF(I2148&lt;=70000,ROUNDUP(I2148/4,0)+17500,35000)))),MAX(IF(I2148&lt;=0,0,IF(I2148&lt;=15000,I2148,IF(I2148&lt;=40000,ROUNDUP(I2148/2,0)+7500,IF(I2148&lt;=70000,ROUNDUP(I2148/4,0)+17500,35000)))),MIN(IF(H2148&lt;=0,0,IF(H2148&lt;=12000,H2148,IF(H2148&lt;=32000,ROUNDUP(H2148/2,0)+6000,IF(H2148&lt;=56000,ROUNDUP(H2148/4,0)+14000,28000))))+IF(I2148&lt;=0,0,IF(I2148&lt;=15000,I2148,IF(I2148&lt;=40000,ROUNDUP(I2148/2,0)+7500,IF(I2148&lt;=70000,ROUNDUP(I2148/4,0)+17500,35000)))),28000))))</f>
        <v/>
      </c>
      <c r="V2148" s="18">
        <f>MIN(70000,S2148+T2148+U2148)</f>
        <v/>
      </c>
      <c r="W2148" s="18">
        <f>MAX(0,ROUNDDOWN(M2148-J2148-N2148-K2148-0,-3))</f>
        <v/>
      </c>
      <c r="X2148" s="18">
        <f>MAX(0,ROUNDDOWN(M2148-J2148-N2148-K2148-R2148,-3))</f>
        <v/>
      </c>
      <c r="Y2148" s="18">
        <f>IF(W2148&lt;=0,0,ROUNDDOWN((W2148*LOOKUP(W2148,{0,1950001,3300001,6950001,9000001,18000001,40000001},{0.05,0.1,0.2,0.23,0.33,0.4,0.45})-LOOKUP(W2148,{0,1950001,3300001,6950001,9000001,18000001,40000001},{0,97500,427500,636000,1536000,2796000,4796000}))*1.021,-2))</f>
        <v/>
      </c>
      <c r="Z2148" s="18">
        <f>IF(X2148&lt;=0,0,ROUNDDOWN((X2148*LOOKUP(X2148,{0,1950001,3300001,6950001,9000001,18000001,40000001},{0.05,0.1,0.2,0.23,0.33,0.4,0.45})-LOOKUP(X2148,{0,1950001,3300001,6950001,9000001,18000001,40000001},{0,97500,427500,636000,1536000,2796000,4796000}))*1.021,-2))</f>
        <v/>
      </c>
      <c r="AA2148" s="18">
        <f>MAX(0,ROUNDDOWN(M2148-J2148-430000-L2148-0,-3))</f>
        <v/>
      </c>
      <c r="AB2148" s="18">
        <f>MAX(0,ROUNDDOWN(M2148-J2148-430000-L2148-V2148,-3))</f>
        <v/>
      </c>
      <c r="AC2148" s="18">
        <f>IF(M2148&lt;=450000,0,MAX(0,ROUNDDOWN(AA2148*0.06-MIN(50000,AA2148)*0.03,-2))+MAX(0,ROUNDDOWN(AA2148*0.04-MIN(50000,AA2148)*0.02,-2)))</f>
        <v/>
      </c>
      <c r="AD2148" s="18">
        <f>IF(M2148&lt;=450000,0,MAX(0,ROUNDDOWN(AB2148*0.06-MIN(50000,AB2148)*0.03,-2))+MAX(0,ROUNDDOWN(AB2148*0.04-MIN(50000,AB2148)*0.02,-2)))</f>
        <v/>
      </c>
      <c r="AE2148" s="18">
        <f>Y2148-Z2148</f>
        <v/>
      </c>
      <c r="AF2148" s="18">
        <f>AC2148-AD2148</f>
        <v/>
      </c>
      <c r="AG2148" s="18">
        <f>AE2148+AF2148</f>
        <v/>
      </c>
      <c r="AH2148" s="20">
        <f>IF(W2148&lt;=0,0,LOOKUP(W2148,{0,1950001,3300001,6950001,9000001,18000001,40000001},{0.05,0.1,0.2,0.23,0.33,0.4,0.45}))</f>
        <v/>
      </c>
    </row>
    <row r="2149">
      <c r="A2149" t="inlineStr">
        <is>
          <t>1万円刻み 一般8万円</t>
        </is>
      </c>
      <c r="B2149" s="18">
        <f>'4_1万円刻み'!$A$690</f>
        <v/>
      </c>
      <c r="C2149" s="19" t="n">
        <v>2026</v>
      </c>
      <c r="D2149" t="inlineStr">
        <is>
          <t>いいえ</t>
        </is>
      </c>
      <c r="E2149" s="18" t="n">
        <v>80000</v>
      </c>
      <c r="F2149" s="18" t="n">
        <v>0</v>
      </c>
      <c r="G2149" s="18" t="n">
        <v>0</v>
      </c>
      <c r="H2149" s="18" t="n">
        <v>0</v>
      </c>
      <c r="I2149" s="18" t="n">
        <v>0</v>
      </c>
      <c r="J2149" s="18">
        <f>ROUND(MIN(B2149/12,650000)*12*0.0915+MIN(B2149/12,1390000)*12*(0.0504+0)+B2149*0.005,0)</f>
        <v/>
      </c>
      <c r="K2149" s="18" t="n">
        <v>0</v>
      </c>
      <c r="L2149" s="18" t="n">
        <v>0</v>
      </c>
      <c r="M2149" s="18">
        <f>ROUND(IF(C2149&gt;=2026,IF(B2149&lt;741000,0,IF(B2149&lt;2191000,B2149-740000,IF(B2149&lt;2193000,1451000,IF(B2149&lt;2196000,1453000,IF(B2149&lt;2200000,1456000,IF(B2149&lt;3600000,ROUNDDOWN(B2149/4,-3)*2.8-80000,IF(B2149&lt;6600000,ROUNDDOWN(B2149/4,-3)*3.2-440000,IF(B2149&lt;8500000,ROUNDDOWN(B2149*0.9,0)-1100000,B2149-1950000)))))))),IF(B2149&lt;651000,0,IF(B2149&lt;1900000,B2149-650000,IF(B2149&lt;3600000,ROUNDDOWN(B2149/4,-3)*2.8-80000,IF(B2149&lt;6600000,ROUNDDOWN(B2149/4,-3)*3.2-440000,IF(B2149&lt;8500000,ROUNDDOWN(B2149*0.9,0)-1100000,B2149-1950000)))))),0)</f>
        <v/>
      </c>
      <c r="N2149" s="18">
        <f>IF(M2149&gt;23500000,NA(),IF(C2149&gt;=2026,IF(M2149&lt;=4890000,1040000,IF(M2149&lt;=6550000,670000,620000)),IF(M2149&lt;=1320000,950000,IF(M2149&lt;=3360000,880000,IF(M2149&lt;=4890000,680000,IF(M2149&lt;=6550000,630000,580000))))))</f>
        <v/>
      </c>
      <c r="O2149" s="18">
        <f>IF(F2149&lt;=0,IF(AND(D2149="はい",C2149&gt;=2026,C2149&lt;=2027),IF(E2149&lt;=0,0,IF(E2149&lt;=30000,E2149,IF(E2149&lt;=60000,ROUNDUP(E2149/2,0)+15000,IF(E2149&lt;=120000,ROUNDUP(E2149/4,0)+30000,60000)))),IF(E2149&lt;=0,0,IF(E2149&lt;=20000,E2149,IF(E2149&lt;=40000,ROUNDUP(E2149/2,0)+10000,IF(E2149&lt;=80000,ROUNDUP(E2149/4,0)+20000,40000))))),IF(E2149&lt;=0,IF(F2149&lt;=0,0,IF(F2149&lt;=25000,F2149,IF(F2149&lt;=50000,ROUNDUP(F2149/2,0)+12500,IF(F2149&lt;=100000,ROUNDUP(F2149/4,0)+25000,50000)))),MAX(IF(F2149&lt;=0,0,IF(F2149&lt;=25000,F2149,IF(F2149&lt;=50000,ROUNDUP(F2149/2,0)+12500,IF(F2149&lt;=100000,ROUNDUP(F2149/4,0)+25000,50000)))),MIN(IF(AND(D2149="はい",C2149&gt;=2026,C2149&lt;=2027),IF(E2149&lt;=0,0,IF(E2149&lt;=30000,E2149,IF(E2149&lt;=60000,ROUNDUP(E2149/2,0)+15000,IF(E2149&lt;=120000,ROUNDUP(E2149/4,0)+30000,60000)))),IF(E2149&lt;=0,0,IF(E2149&lt;=20000,E2149,IF(E2149&lt;=40000,ROUNDUP(E2149/2,0)+10000,IF(E2149&lt;=80000,ROUNDUP(E2149/4,0)+20000,40000)))))+IF(F2149&lt;=0,0,IF(F2149&lt;=25000,F2149,IF(F2149&lt;=50000,ROUNDUP(F2149/2,0)+12500,IF(F2149&lt;=100000,ROUNDUP(F2149/4,0)+25000,50000)))),IF(AND(D2149="はい",C2149&gt;=2026,C2149&lt;=2027),60000,40000)))))</f>
        <v/>
      </c>
      <c r="P2149" s="18">
        <f>IF(G2149&lt;=0,0,IF(G2149&lt;=20000,G2149,IF(G2149&lt;=40000,ROUNDUP(G2149/2,0)+10000,IF(G2149&lt;=80000,ROUNDUP(G2149/4,0)+20000,40000))))</f>
        <v/>
      </c>
      <c r="Q2149" s="18">
        <f>IF(I2149&lt;=0,IF(H2149&lt;=0,0,IF(H2149&lt;=20000,H2149,IF(H2149&lt;=40000,ROUNDUP(H2149/2,0)+10000,IF(H2149&lt;=80000,ROUNDUP(H2149/4,0)+20000,40000)))),IF(H2149&lt;=0,IF(I2149&lt;=0,0,IF(I2149&lt;=25000,I2149,IF(I2149&lt;=50000,ROUNDUP(I2149/2,0)+12500,IF(I2149&lt;=100000,ROUNDUP(I2149/4,0)+25000,50000)))),MAX(IF(I2149&lt;=0,0,IF(I2149&lt;=25000,I2149,IF(I2149&lt;=50000,ROUNDUP(I2149/2,0)+12500,IF(I2149&lt;=100000,ROUNDUP(I2149/4,0)+25000,50000)))),MIN(IF(H2149&lt;=0,0,IF(H2149&lt;=20000,H2149,IF(H2149&lt;=40000,ROUNDUP(H2149/2,0)+10000,IF(H2149&lt;=80000,ROUNDUP(H2149/4,0)+20000,40000))))+IF(I2149&lt;=0,0,IF(I2149&lt;=25000,I2149,IF(I2149&lt;=50000,ROUNDUP(I2149/2,0)+12500,IF(I2149&lt;=100000,ROUNDUP(I2149/4,0)+25000,50000)))),40000))))</f>
        <v/>
      </c>
      <c r="R2149" s="18">
        <f>MIN(120000,O2149+P2149+Q2149)</f>
        <v/>
      </c>
      <c r="S2149" s="18">
        <f>IF(F2149&lt;=0,IF(E2149&lt;=0,0,IF(E2149&lt;=12000,E2149,IF(E2149&lt;=32000,ROUNDUP(E2149/2,0)+6000,IF(E2149&lt;=56000,ROUNDUP(E2149/4,0)+14000,28000)))),IF(E2149&lt;=0,IF(F2149&lt;=0,0,IF(F2149&lt;=15000,F2149,IF(F2149&lt;=40000,ROUNDUP(F2149/2,0)+7500,IF(F2149&lt;=70000,ROUNDUP(F2149/4,0)+17500,35000)))),MAX(IF(F2149&lt;=0,0,IF(F2149&lt;=15000,F2149,IF(F2149&lt;=40000,ROUNDUP(F2149/2,0)+7500,IF(F2149&lt;=70000,ROUNDUP(F2149/4,0)+17500,35000)))),MIN(IF(E2149&lt;=0,0,IF(E2149&lt;=12000,E2149,IF(E2149&lt;=32000,ROUNDUP(E2149/2,0)+6000,IF(E2149&lt;=56000,ROUNDUP(E2149/4,0)+14000,28000))))+IF(F2149&lt;=0,0,IF(F2149&lt;=15000,F2149,IF(F2149&lt;=40000,ROUNDUP(F2149/2,0)+7500,IF(F2149&lt;=70000,ROUNDUP(F2149/4,0)+17500,35000)))),28000))))</f>
        <v/>
      </c>
      <c r="T2149" s="18">
        <f>IF(G2149&lt;=0,0,IF(G2149&lt;=12000,G2149,IF(G2149&lt;=32000,ROUNDUP(G2149/2,0)+6000,IF(G2149&lt;=56000,ROUNDUP(G2149/4,0)+14000,28000))))</f>
        <v/>
      </c>
      <c r="U2149" s="18">
        <f>IF(I2149&lt;=0,IF(H2149&lt;=0,0,IF(H2149&lt;=12000,H2149,IF(H2149&lt;=32000,ROUNDUP(H2149/2,0)+6000,IF(H2149&lt;=56000,ROUNDUP(H2149/4,0)+14000,28000)))),IF(H2149&lt;=0,IF(I2149&lt;=0,0,IF(I2149&lt;=15000,I2149,IF(I2149&lt;=40000,ROUNDUP(I2149/2,0)+7500,IF(I2149&lt;=70000,ROUNDUP(I2149/4,0)+17500,35000)))),MAX(IF(I2149&lt;=0,0,IF(I2149&lt;=15000,I2149,IF(I2149&lt;=40000,ROUNDUP(I2149/2,0)+7500,IF(I2149&lt;=70000,ROUNDUP(I2149/4,0)+17500,35000)))),MIN(IF(H2149&lt;=0,0,IF(H2149&lt;=12000,H2149,IF(H2149&lt;=32000,ROUNDUP(H2149/2,0)+6000,IF(H2149&lt;=56000,ROUNDUP(H2149/4,0)+14000,28000))))+IF(I2149&lt;=0,0,IF(I2149&lt;=15000,I2149,IF(I2149&lt;=40000,ROUNDUP(I2149/2,0)+7500,IF(I2149&lt;=70000,ROUNDUP(I2149/4,0)+17500,35000)))),28000))))</f>
        <v/>
      </c>
      <c r="V2149" s="18">
        <f>MIN(70000,S2149+T2149+U2149)</f>
        <v/>
      </c>
      <c r="W2149" s="18">
        <f>MAX(0,ROUNDDOWN(M2149-J2149-N2149-K2149-0,-3))</f>
        <v/>
      </c>
      <c r="X2149" s="18">
        <f>MAX(0,ROUNDDOWN(M2149-J2149-N2149-K2149-R2149,-3))</f>
        <v/>
      </c>
      <c r="Y2149" s="18">
        <f>IF(W2149&lt;=0,0,ROUNDDOWN((W2149*LOOKUP(W2149,{0,1950001,3300001,6950001,9000001,18000001,40000001},{0.05,0.1,0.2,0.23,0.33,0.4,0.45})-LOOKUP(W2149,{0,1950001,3300001,6950001,9000001,18000001,40000001},{0,97500,427500,636000,1536000,2796000,4796000}))*1.021,-2))</f>
        <v/>
      </c>
      <c r="Z2149" s="18">
        <f>IF(X2149&lt;=0,0,ROUNDDOWN((X2149*LOOKUP(X2149,{0,1950001,3300001,6950001,9000001,18000001,40000001},{0.05,0.1,0.2,0.23,0.33,0.4,0.45})-LOOKUP(X2149,{0,1950001,3300001,6950001,9000001,18000001,40000001},{0,97500,427500,636000,1536000,2796000,4796000}))*1.021,-2))</f>
        <v/>
      </c>
      <c r="AA2149" s="18">
        <f>MAX(0,ROUNDDOWN(M2149-J2149-430000-L2149-0,-3))</f>
        <v/>
      </c>
      <c r="AB2149" s="18">
        <f>MAX(0,ROUNDDOWN(M2149-J2149-430000-L2149-V2149,-3))</f>
        <v/>
      </c>
      <c r="AC2149" s="18">
        <f>IF(M2149&lt;=450000,0,MAX(0,ROUNDDOWN(AA2149*0.06-MIN(50000,AA2149)*0.03,-2))+MAX(0,ROUNDDOWN(AA2149*0.04-MIN(50000,AA2149)*0.02,-2)))</f>
        <v/>
      </c>
      <c r="AD2149" s="18">
        <f>IF(M2149&lt;=450000,0,MAX(0,ROUNDDOWN(AB2149*0.06-MIN(50000,AB2149)*0.03,-2))+MAX(0,ROUNDDOWN(AB2149*0.04-MIN(50000,AB2149)*0.02,-2)))</f>
        <v/>
      </c>
      <c r="AE2149" s="18">
        <f>Y2149-Z2149</f>
        <v/>
      </c>
      <c r="AF2149" s="18">
        <f>AC2149-AD2149</f>
        <v/>
      </c>
      <c r="AG2149" s="18">
        <f>AE2149+AF2149</f>
        <v/>
      </c>
      <c r="AH2149" s="20">
        <f>IF(W2149&lt;=0,0,LOOKUP(W2149,{0,1950001,3300001,6950001,9000001,18000001,40000001},{0.05,0.1,0.2,0.23,0.33,0.4,0.45}))</f>
        <v/>
      </c>
    </row>
    <row r="2150">
      <c r="A2150" t="inlineStr">
        <is>
          <t>1万円刻み 特例あり一般12万円</t>
        </is>
      </c>
      <c r="B2150" s="18">
        <f>'4_1万円刻み'!$A$690</f>
        <v/>
      </c>
      <c r="C2150" s="19" t="n">
        <v>2026</v>
      </c>
      <c r="D2150" t="inlineStr">
        <is>
          <t>はい</t>
        </is>
      </c>
      <c r="E2150" s="18" t="n">
        <v>120000</v>
      </c>
      <c r="F2150" s="18" t="n">
        <v>0</v>
      </c>
      <c r="G2150" s="18" t="n">
        <v>0</v>
      </c>
      <c r="H2150" s="18" t="n">
        <v>0</v>
      </c>
      <c r="I2150" s="18" t="n">
        <v>0</v>
      </c>
      <c r="J2150" s="18">
        <f>ROUND(MIN(B2150/12,650000)*12*0.0915+MIN(B2150/12,1390000)*12*(0.0504+0)+B2150*0.005,0)</f>
        <v/>
      </c>
      <c r="K2150" s="18" t="n">
        <v>0</v>
      </c>
      <c r="L2150" s="18" t="n">
        <v>0</v>
      </c>
      <c r="M2150" s="18">
        <f>ROUND(IF(C2150&gt;=2026,IF(B2150&lt;741000,0,IF(B2150&lt;2191000,B2150-740000,IF(B2150&lt;2193000,1451000,IF(B2150&lt;2196000,1453000,IF(B2150&lt;2200000,1456000,IF(B2150&lt;3600000,ROUNDDOWN(B2150/4,-3)*2.8-80000,IF(B2150&lt;6600000,ROUNDDOWN(B2150/4,-3)*3.2-440000,IF(B2150&lt;8500000,ROUNDDOWN(B2150*0.9,0)-1100000,B2150-1950000)))))))),IF(B2150&lt;651000,0,IF(B2150&lt;1900000,B2150-650000,IF(B2150&lt;3600000,ROUNDDOWN(B2150/4,-3)*2.8-80000,IF(B2150&lt;6600000,ROUNDDOWN(B2150/4,-3)*3.2-440000,IF(B2150&lt;8500000,ROUNDDOWN(B2150*0.9,0)-1100000,B2150-1950000)))))),0)</f>
        <v/>
      </c>
      <c r="N2150" s="18">
        <f>IF(M2150&gt;23500000,NA(),IF(C2150&gt;=2026,IF(M2150&lt;=4890000,1040000,IF(M2150&lt;=6550000,670000,620000)),IF(M2150&lt;=1320000,950000,IF(M2150&lt;=3360000,880000,IF(M2150&lt;=4890000,680000,IF(M2150&lt;=6550000,630000,580000))))))</f>
        <v/>
      </c>
      <c r="O2150" s="18">
        <f>IF(F2150&lt;=0,IF(AND(D2150="はい",C2150&gt;=2026,C2150&lt;=2027),IF(E2150&lt;=0,0,IF(E2150&lt;=30000,E2150,IF(E2150&lt;=60000,ROUNDUP(E2150/2,0)+15000,IF(E2150&lt;=120000,ROUNDUP(E2150/4,0)+30000,60000)))),IF(E2150&lt;=0,0,IF(E2150&lt;=20000,E2150,IF(E2150&lt;=40000,ROUNDUP(E2150/2,0)+10000,IF(E2150&lt;=80000,ROUNDUP(E2150/4,0)+20000,40000))))),IF(E2150&lt;=0,IF(F2150&lt;=0,0,IF(F2150&lt;=25000,F2150,IF(F2150&lt;=50000,ROUNDUP(F2150/2,0)+12500,IF(F2150&lt;=100000,ROUNDUP(F2150/4,0)+25000,50000)))),MAX(IF(F2150&lt;=0,0,IF(F2150&lt;=25000,F2150,IF(F2150&lt;=50000,ROUNDUP(F2150/2,0)+12500,IF(F2150&lt;=100000,ROUNDUP(F2150/4,0)+25000,50000)))),MIN(IF(AND(D2150="はい",C2150&gt;=2026,C2150&lt;=2027),IF(E2150&lt;=0,0,IF(E2150&lt;=30000,E2150,IF(E2150&lt;=60000,ROUNDUP(E2150/2,0)+15000,IF(E2150&lt;=120000,ROUNDUP(E2150/4,0)+30000,60000)))),IF(E2150&lt;=0,0,IF(E2150&lt;=20000,E2150,IF(E2150&lt;=40000,ROUNDUP(E2150/2,0)+10000,IF(E2150&lt;=80000,ROUNDUP(E2150/4,0)+20000,40000)))))+IF(F2150&lt;=0,0,IF(F2150&lt;=25000,F2150,IF(F2150&lt;=50000,ROUNDUP(F2150/2,0)+12500,IF(F2150&lt;=100000,ROUNDUP(F2150/4,0)+25000,50000)))),IF(AND(D2150="はい",C2150&gt;=2026,C2150&lt;=2027),60000,40000)))))</f>
        <v/>
      </c>
      <c r="P2150" s="18">
        <f>IF(G2150&lt;=0,0,IF(G2150&lt;=20000,G2150,IF(G2150&lt;=40000,ROUNDUP(G2150/2,0)+10000,IF(G2150&lt;=80000,ROUNDUP(G2150/4,0)+20000,40000))))</f>
        <v/>
      </c>
      <c r="Q2150" s="18">
        <f>IF(I2150&lt;=0,IF(H2150&lt;=0,0,IF(H2150&lt;=20000,H2150,IF(H2150&lt;=40000,ROUNDUP(H2150/2,0)+10000,IF(H2150&lt;=80000,ROUNDUP(H2150/4,0)+20000,40000)))),IF(H2150&lt;=0,IF(I2150&lt;=0,0,IF(I2150&lt;=25000,I2150,IF(I2150&lt;=50000,ROUNDUP(I2150/2,0)+12500,IF(I2150&lt;=100000,ROUNDUP(I2150/4,0)+25000,50000)))),MAX(IF(I2150&lt;=0,0,IF(I2150&lt;=25000,I2150,IF(I2150&lt;=50000,ROUNDUP(I2150/2,0)+12500,IF(I2150&lt;=100000,ROUNDUP(I2150/4,0)+25000,50000)))),MIN(IF(H2150&lt;=0,0,IF(H2150&lt;=20000,H2150,IF(H2150&lt;=40000,ROUNDUP(H2150/2,0)+10000,IF(H2150&lt;=80000,ROUNDUP(H2150/4,0)+20000,40000))))+IF(I2150&lt;=0,0,IF(I2150&lt;=25000,I2150,IF(I2150&lt;=50000,ROUNDUP(I2150/2,0)+12500,IF(I2150&lt;=100000,ROUNDUP(I2150/4,0)+25000,50000)))),40000))))</f>
        <v/>
      </c>
      <c r="R2150" s="18">
        <f>MIN(120000,O2150+P2150+Q2150)</f>
        <v/>
      </c>
      <c r="S2150" s="18">
        <f>IF(F2150&lt;=0,IF(E2150&lt;=0,0,IF(E2150&lt;=12000,E2150,IF(E2150&lt;=32000,ROUNDUP(E2150/2,0)+6000,IF(E2150&lt;=56000,ROUNDUP(E2150/4,0)+14000,28000)))),IF(E2150&lt;=0,IF(F2150&lt;=0,0,IF(F2150&lt;=15000,F2150,IF(F2150&lt;=40000,ROUNDUP(F2150/2,0)+7500,IF(F2150&lt;=70000,ROUNDUP(F2150/4,0)+17500,35000)))),MAX(IF(F2150&lt;=0,0,IF(F2150&lt;=15000,F2150,IF(F2150&lt;=40000,ROUNDUP(F2150/2,0)+7500,IF(F2150&lt;=70000,ROUNDUP(F2150/4,0)+17500,35000)))),MIN(IF(E2150&lt;=0,0,IF(E2150&lt;=12000,E2150,IF(E2150&lt;=32000,ROUNDUP(E2150/2,0)+6000,IF(E2150&lt;=56000,ROUNDUP(E2150/4,0)+14000,28000))))+IF(F2150&lt;=0,0,IF(F2150&lt;=15000,F2150,IF(F2150&lt;=40000,ROUNDUP(F2150/2,0)+7500,IF(F2150&lt;=70000,ROUNDUP(F2150/4,0)+17500,35000)))),28000))))</f>
        <v/>
      </c>
      <c r="T2150" s="18">
        <f>IF(G2150&lt;=0,0,IF(G2150&lt;=12000,G2150,IF(G2150&lt;=32000,ROUNDUP(G2150/2,0)+6000,IF(G2150&lt;=56000,ROUNDUP(G2150/4,0)+14000,28000))))</f>
        <v/>
      </c>
      <c r="U2150" s="18">
        <f>IF(I2150&lt;=0,IF(H2150&lt;=0,0,IF(H2150&lt;=12000,H2150,IF(H2150&lt;=32000,ROUNDUP(H2150/2,0)+6000,IF(H2150&lt;=56000,ROUNDUP(H2150/4,0)+14000,28000)))),IF(H2150&lt;=0,IF(I2150&lt;=0,0,IF(I2150&lt;=15000,I2150,IF(I2150&lt;=40000,ROUNDUP(I2150/2,0)+7500,IF(I2150&lt;=70000,ROUNDUP(I2150/4,0)+17500,35000)))),MAX(IF(I2150&lt;=0,0,IF(I2150&lt;=15000,I2150,IF(I2150&lt;=40000,ROUNDUP(I2150/2,0)+7500,IF(I2150&lt;=70000,ROUNDUP(I2150/4,0)+17500,35000)))),MIN(IF(H2150&lt;=0,0,IF(H2150&lt;=12000,H2150,IF(H2150&lt;=32000,ROUNDUP(H2150/2,0)+6000,IF(H2150&lt;=56000,ROUNDUP(H2150/4,0)+14000,28000))))+IF(I2150&lt;=0,0,IF(I2150&lt;=15000,I2150,IF(I2150&lt;=40000,ROUNDUP(I2150/2,0)+7500,IF(I2150&lt;=70000,ROUNDUP(I2150/4,0)+17500,35000)))),28000))))</f>
        <v/>
      </c>
      <c r="V2150" s="18">
        <f>MIN(70000,S2150+T2150+U2150)</f>
        <v/>
      </c>
      <c r="W2150" s="18">
        <f>MAX(0,ROUNDDOWN(M2150-J2150-N2150-K2150-0,-3))</f>
        <v/>
      </c>
      <c r="X2150" s="18">
        <f>MAX(0,ROUNDDOWN(M2150-J2150-N2150-K2150-R2150,-3))</f>
        <v/>
      </c>
      <c r="Y2150" s="18">
        <f>IF(W2150&lt;=0,0,ROUNDDOWN((W2150*LOOKUP(W2150,{0,1950001,3300001,6950001,9000001,18000001,40000001},{0.05,0.1,0.2,0.23,0.33,0.4,0.45})-LOOKUP(W2150,{0,1950001,3300001,6950001,9000001,18000001,40000001},{0,97500,427500,636000,1536000,2796000,4796000}))*1.021,-2))</f>
        <v/>
      </c>
      <c r="Z2150" s="18">
        <f>IF(X2150&lt;=0,0,ROUNDDOWN((X2150*LOOKUP(X2150,{0,1950001,3300001,6950001,9000001,18000001,40000001},{0.05,0.1,0.2,0.23,0.33,0.4,0.45})-LOOKUP(X2150,{0,1950001,3300001,6950001,9000001,18000001,40000001},{0,97500,427500,636000,1536000,2796000,4796000}))*1.021,-2))</f>
        <v/>
      </c>
      <c r="AA2150" s="18">
        <f>MAX(0,ROUNDDOWN(M2150-J2150-430000-L2150-0,-3))</f>
        <v/>
      </c>
      <c r="AB2150" s="18">
        <f>MAX(0,ROUNDDOWN(M2150-J2150-430000-L2150-V2150,-3))</f>
        <v/>
      </c>
      <c r="AC2150" s="18">
        <f>IF(M2150&lt;=450000,0,MAX(0,ROUNDDOWN(AA2150*0.06-MIN(50000,AA2150)*0.03,-2))+MAX(0,ROUNDDOWN(AA2150*0.04-MIN(50000,AA2150)*0.02,-2)))</f>
        <v/>
      </c>
      <c r="AD2150" s="18">
        <f>IF(M2150&lt;=450000,0,MAX(0,ROUNDDOWN(AB2150*0.06-MIN(50000,AB2150)*0.03,-2))+MAX(0,ROUNDDOWN(AB2150*0.04-MIN(50000,AB2150)*0.02,-2)))</f>
        <v/>
      </c>
      <c r="AE2150" s="18">
        <f>Y2150-Z2150</f>
        <v/>
      </c>
      <c r="AF2150" s="18">
        <f>AC2150-AD2150</f>
        <v/>
      </c>
      <c r="AG2150" s="18">
        <f>AE2150+AF2150</f>
        <v/>
      </c>
      <c r="AH2150" s="20">
        <f>IF(W2150&lt;=0,0,LOOKUP(W2150,{0,1950001,3300001,6950001,9000001,18000001,40000001},{0.05,0.1,0.2,0.23,0.33,0.4,0.45}))</f>
        <v/>
      </c>
    </row>
    <row r="2151">
      <c r="A2151" t="inlineStr">
        <is>
          <t>1万円刻み 3区分8万円ずつ</t>
        </is>
      </c>
      <c r="B2151" s="18">
        <f>'4_1万円刻み'!$A$691</f>
        <v/>
      </c>
      <c r="C2151" s="19" t="n">
        <v>2026</v>
      </c>
      <c r="D2151" t="inlineStr">
        <is>
          <t>いいえ</t>
        </is>
      </c>
      <c r="E2151" s="18" t="n">
        <v>80000</v>
      </c>
      <c r="F2151" s="18" t="n">
        <v>0</v>
      </c>
      <c r="G2151" s="18" t="n">
        <v>80000</v>
      </c>
      <c r="H2151" s="18" t="n">
        <v>80000</v>
      </c>
      <c r="I2151" s="18" t="n">
        <v>0</v>
      </c>
      <c r="J2151" s="18">
        <f>ROUND(MIN(B2151/12,650000)*12*0.0915+MIN(B2151/12,1390000)*12*(0.0504+0)+B2151*0.005,0)</f>
        <v/>
      </c>
      <c r="K2151" s="18" t="n">
        <v>0</v>
      </c>
      <c r="L2151" s="18" t="n">
        <v>0</v>
      </c>
      <c r="M2151" s="18">
        <f>ROUND(IF(C2151&gt;=2026,IF(B2151&lt;741000,0,IF(B2151&lt;2191000,B2151-740000,IF(B2151&lt;2193000,1451000,IF(B2151&lt;2196000,1453000,IF(B2151&lt;2200000,1456000,IF(B2151&lt;3600000,ROUNDDOWN(B2151/4,-3)*2.8-80000,IF(B2151&lt;6600000,ROUNDDOWN(B2151/4,-3)*3.2-440000,IF(B2151&lt;8500000,ROUNDDOWN(B2151*0.9,0)-1100000,B2151-1950000)))))))),IF(B2151&lt;651000,0,IF(B2151&lt;1900000,B2151-650000,IF(B2151&lt;3600000,ROUNDDOWN(B2151/4,-3)*2.8-80000,IF(B2151&lt;6600000,ROUNDDOWN(B2151/4,-3)*3.2-440000,IF(B2151&lt;8500000,ROUNDDOWN(B2151*0.9,0)-1100000,B2151-1950000)))))),0)</f>
        <v/>
      </c>
      <c r="N2151" s="18">
        <f>IF(M2151&gt;23500000,NA(),IF(C2151&gt;=2026,IF(M2151&lt;=4890000,1040000,IF(M2151&lt;=6550000,670000,620000)),IF(M2151&lt;=1320000,950000,IF(M2151&lt;=3360000,880000,IF(M2151&lt;=4890000,680000,IF(M2151&lt;=6550000,630000,580000))))))</f>
        <v/>
      </c>
      <c r="O2151" s="18">
        <f>IF(F2151&lt;=0,IF(AND(D2151="はい",C2151&gt;=2026,C2151&lt;=2027),IF(E2151&lt;=0,0,IF(E2151&lt;=30000,E2151,IF(E2151&lt;=60000,ROUNDUP(E2151/2,0)+15000,IF(E2151&lt;=120000,ROUNDUP(E2151/4,0)+30000,60000)))),IF(E2151&lt;=0,0,IF(E2151&lt;=20000,E2151,IF(E2151&lt;=40000,ROUNDUP(E2151/2,0)+10000,IF(E2151&lt;=80000,ROUNDUP(E2151/4,0)+20000,40000))))),IF(E2151&lt;=0,IF(F2151&lt;=0,0,IF(F2151&lt;=25000,F2151,IF(F2151&lt;=50000,ROUNDUP(F2151/2,0)+12500,IF(F2151&lt;=100000,ROUNDUP(F2151/4,0)+25000,50000)))),MAX(IF(F2151&lt;=0,0,IF(F2151&lt;=25000,F2151,IF(F2151&lt;=50000,ROUNDUP(F2151/2,0)+12500,IF(F2151&lt;=100000,ROUNDUP(F2151/4,0)+25000,50000)))),MIN(IF(AND(D2151="はい",C2151&gt;=2026,C2151&lt;=2027),IF(E2151&lt;=0,0,IF(E2151&lt;=30000,E2151,IF(E2151&lt;=60000,ROUNDUP(E2151/2,0)+15000,IF(E2151&lt;=120000,ROUNDUP(E2151/4,0)+30000,60000)))),IF(E2151&lt;=0,0,IF(E2151&lt;=20000,E2151,IF(E2151&lt;=40000,ROUNDUP(E2151/2,0)+10000,IF(E2151&lt;=80000,ROUNDUP(E2151/4,0)+20000,40000)))))+IF(F2151&lt;=0,0,IF(F2151&lt;=25000,F2151,IF(F2151&lt;=50000,ROUNDUP(F2151/2,0)+12500,IF(F2151&lt;=100000,ROUNDUP(F2151/4,0)+25000,50000)))),IF(AND(D2151="はい",C2151&gt;=2026,C2151&lt;=2027),60000,40000)))))</f>
        <v/>
      </c>
      <c r="P2151" s="18">
        <f>IF(G2151&lt;=0,0,IF(G2151&lt;=20000,G2151,IF(G2151&lt;=40000,ROUNDUP(G2151/2,0)+10000,IF(G2151&lt;=80000,ROUNDUP(G2151/4,0)+20000,40000))))</f>
        <v/>
      </c>
      <c r="Q2151" s="18">
        <f>IF(I2151&lt;=0,IF(H2151&lt;=0,0,IF(H2151&lt;=20000,H2151,IF(H2151&lt;=40000,ROUNDUP(H2151/2,0)+10000,IF(H2151&lt;=80000,ROUNDUP(H2151/4,0)+20000,40000)))),IF(H2151&lt;=0,IF(I2151&lt;=0,0,IF(I2151&lt;=25000,I2151,IF(I2151&lt;=50000,ROUNDUP(I2151/2,0)+12500,IF(I2151&lt;=100000,ROUNDUP(I2151/4,0)+25000,50000)))),MAX(IF(I2151&lt;=0,0,IF(I2151&lt;=25000,I2151,IF(I2151&lt;=50000,ROUNDUP(I2151/2,0)+12500,IF(I2151&lt;=100000,ROUNDUP(I2151/4,0)+25000,50000)))),MIN(IF(H2151&lt;=0,0,IF(H2151&lt;=20000,H2151,IF(H2151&lt;=40000,ROUNDUP(H2151/2,0)+10000,IF(H2151&lt;=80000,ROUNDUP(H2151/4,0)+20000,40000))))+IF(I2151&lt;=0,0,IF(I2151&lt;=25000,I2151,IF(I2151&lt;=50000,ROUNDUP(I2151/2,0)+12500,IF(I2151&lt;=100000,ROUNDUP(I2151/4,0)+25000,50000)))),40000))))</f>
        <v/>
      </c>
      <c r="R2151" s="18">
        <f>MIN(120000,O2151+P2151+Q2151)</f>
        <v/>
      </c>
      <c r="S2151" s="18">
        <f>IF(F2151&lt;=0,IF(E2151&lt;=0,0,IF(E2151&lt;=12000,E2151,IF(E2151&lt;=32000,ROUNDUP(E2151/2,0)+6000,IF(E2151&lt;=56000,ROUNDUP(E2151/4,0)+14000,28000)))),IF(E2151&lt;=0,IF(F2151&lt;=0,0,IF(F2151&lt;=15000,F2151,IF(F2151&lt;=40000,ROUNDUP(F2151/2,0)+7500,IF(F2151&lt;=70000,ROUNDUP(F2151/4,0)+17500,35000)))),MAX(IF(F2151&lt;=0,0,IF(F2151&lt;=15000,F2151,IF(F2151&lt;=40000,ROUNDUP(F2151/2,0)+7500,IF(F2151&lt;=70000,ROUNDUP(F2151/4,0)+17500,35000)))),MIN(IF(E2151&lt;=0,0,IF(E2151&lt;=12000,E2151,IF(E2151&lt;=32000,ROUNDUP(E2151/2,0)+6000,IF(E2151&lt;=56000,ROUNDUP(E2151/4,0)+14000,28000))))+IF(F2151&lt;=0,0,IF(F2151&lt;=15000,F2151,IF(F2151&lt;=40000,ROUNDUP(F2151/2,0)+7500,IF(F2151&lt;=70000,ROUNDUP(F2151/4,0)+17500,35000)))),28000))))</f>
        <v/>
      </c>
      <c r="T2151" s="18">
        <f>IF(G2151&lt;=0,0,IF(G2151&lt;=12000,G2151,IF(G2151&lt;=32000,ROUNDUP(G2151/2,0)+6000,IF(G2151&lt;=56000,ROUNDUP(G2151/4,0)+14000,28000))))</f>
        <v/>
      </c>
      <c r="U2151" s="18">
        <f>IF(I2151&lt;=0,IF(H2151&lt;=0,0,IF(H2151&lt;=12000,H2151,IF(H2151&lt;=32000,ROUNDUP(H2151/2,0)+6000,IF(H2151&lt;=56000,ROUNDUP(H2151/4,0)+14000,28000)))),IF(H2151&lt;=0,IF(I2151&lt;=0,0,IF(I2151&lt;=15000,I2151,IF(I2151&lt;=40000,ROUNDUP(I2151/2,0)+7500,IF(I2151&lt;=70000,ROUNDUP(I2151/4,0)+17500,35000)))),MAX(IF(I2151&lt;=0,0,IF(I2151&lt;=15000,I2151,IF(I2151&lt;=40000,ROUNDUP(I2151/2,0)+7500,IF(I2151&lt;=70000,ROUNDUP(I2151/4,0)+17500,35000)))),MIN(IF(H2151&lt;=0,0,IF(H2151&lt;=12000,H2151,IF(H2151&lt;=32000,ROUNDUP(H2151/2,0)+6000,IF(H2151&lt;=56000,ROUNDUP(H2151/4,0)+14000,28000))))+IF(I2151&lt;=0,0,IF(I2151&lt;=15000,I2151,IF(I2151&lt;=40000,ROUNDUP(I2151/2,0)+7500,IF(I2151&lt;=70000,ROUNDUP(I2151/4,0)+17500,35000)))),28000))))</f>
        <v/>
      </c>
      <c r="V2151" s="18">
        <f>MIN(70000,S2151+T2151+U2151)</f>
        <v/>
      </c>
      <c r="W2151" s="18">
        <f>MAX(0,ROUNDDOWN(M2151-J2151-N2151-K2151-0,-3))</f>
        <v/>
      </c>
      <c r="X2151" s="18">
        <f>MAX(0,ROUNDDOWN(M2151-J2151-N2151-K2151-R2151,-3))</f>
        <v/>
      </c>
      <c r="Y2151" s="18">
        <f>IF(W2151&lt;=0,0,ROUNDDOWN((W2151*LOOKUP(W2151,{0,1950001,3300001,6950001,9000001,18000001,40000001},{0.05,0.1,0.2,0.23,0.33,0.4,0.45})-LOOKUP(W2151,{0,1950001,3300001,6950001,9000001,18000001,40000001},{0,97500,427500,636000,1536000,2796000,4796000}))*1.021,-2))</f>
        <v/>
      </c>
      <c r="Z2151" s="18">
        <f>IF(X2151&lt;=0,0,ROUNDDOWN((X2151*LOOKUP(X2151,{0,1950001,3300001,6950001,9000001,18000001,40000001},{0.05,0.1,0.2,0.23,0.33,0.4,0.45})-LOOKUP(X2151,{0,1950001,3300001,6950001,9000001,18000001,40000001},{0,97500,427500,636000,1536000,2796000,4796000}))*1.021,-2))</f>
        <v/>
      </c>
      <c r="AA2151" s="18">
        <f>MAX(0,ROUNDDOWN(M2151-J2151-430000-L2151-0,-3))</f>
        <v/>
      </c>
      <c r="AB2151" s="18">
        <f>MAX(0,ROUNDDOWN(M2151-J2151-430000-L2151-V2151,-3))</f>
        <v/>
      </c>
      <c r="AC2151" s="18">
        <f>IF(M2151&lt;=450000,0,MAX(0,ROUNDDOWN(AA2151*0.06-MIN(50000,AA2151)*0.03,-2))+MAX(0,ROUNDDOWN(AA2151*0.04-MIN(50000,AA2151)*0.02,-2)))</f>
        <v/>
      </c>
      <c r="AD2151" s="18">
        <f>IF(M2151&lt;=450000,0,MAX(0,ROUNDDOWN(AB2151*0.06-MIN(50000,AB2151)*0.03,-2))+MAX(0,ROUNDDOWN(AB2151*0.04-MIN(50000,AB2151)*0.02,-2)))</f>
        <v/>
      </c>
      <c r="AE2151" s="18">
        <f>Y2151-Z2151</f>
        <v/>
      </c>
      <c r="AF2151" s="18">
        <f>AC2151-AD2151</f>
        <v/>
      </c>
      <c r="AG2151" s="18">
        <f>AE2151+AF2151</f>
        <v/>
      </c>
      <c r="AH2151" s="20">
        <f>IF(W2151&lt;=0,0,LOOKUP(W2151,{0,1950001,3300001,6950001,9000001,18000001,40000001},{0.05,0.1,0.2,0.23,0.33,0.4,0.45}))</f>
        <v/>
      </c>
    </row>
    <row r="2152">
      <c r="A2152" t="inlineStr">
        <is>
          <t>1万円刻み 一般8万円</t>
        </is>
      </c>
      <c r="B2152" s="18">
        <f>'4_1万円刻み'!$A$691</f>
        <v/>
      </c>
      <c r="C2152" s="19" t="n">
        <v>2026</v>
      </c>
      <c r="D2152" t="inlineStr">
        <is>
          <t>いいえ</t>
        </is>
      </c>
      <c r="E2152" s="18" t="n">
        <v>80000</v>
      </c>
      <c r="F2152" s="18" t="n">
        <v>0</v>
      </c>
      <c r="G2152" s="18" t="n">
        <v>0</v>
      </c>
      <c r="H2152" s="18" t="n">
        <v>0</v>
      </c>
      <c r="I2152" s="18" t="n">
        <v>0</v>
      </c>
      <c r="J2152" s="18">
        <f>ROUND(MIN(B2152/12,650000)*12*0.0915+MIN(B2152/12,1390000)*12*(0.0504+0)+B2152*0.005,0)</f>
        <v/>
      </c>
      <c r="K2152" s="18" t="n">
        <v>0</v>
      </c>
      <c r="L2152" s="18" t="n">
        <v>0</v>
      </c>
      <c r="M2152" s="18">
        <f>ROUND(IF(C2152&gt;=2026,IF(B2152&lt;741000,0,IF(B2152&lt;2191000,B2152-740000,IF(B2152&lt;2193000,1451000,IF(B2152&lt;2196000,1453000,IF(B2152&lt;2200000,1456000,IF(B2152&lt;3600000,ROUNDDOWN(B2152/4,-3)*2.8-80000,IF(B2152&lt;6600000,ROUNDDOWN(B2152/4,-3)*3.2-440000,IF(B2152&lt;8500000,ROUNDDOWN(B2152*0.9,0)-1100000,B2152-1950000)))))))),IF(B2152&lt;651000,0,IF(B2152&lt;1900000,B2152-650000,IF(B2152&lt;3600000,ROUNDDOWN(B2152/4,-3)*2.8-80000,IF(B2152&lt;6600000,ROUNDDOWN(B2152/4,-3)*3.2-440000,IF(B2152&lt;8500000,ROUNDDOWN(B2152*0.9,0)-1100000,B2152-1950000)))))),0)</f>
        <v/>
      </c>
      <c r="N2152" s="18">
        <f>IF(M2152&gt;23500000,NA(),IF(C2152&gt;=2026,IF(M2152&lt;=4890000,1040000,IF(M2152&lt;=6550000,670000,620000)),IF(M2152&lt;=1320000,950000,IF(M2152&lt;=3360000,880000,IF(M2152&lt;=4890000,680000,IF(M2152&lt;=6550000,630000,580000))))))</f>
        <v/>
      </c>
      <c r="O2152" s="18">
        <f>IF(F2152&lt;=0,IF(AND(D2152="はい",C2152&gt;=2026,C2152&lt;=2027),IF(E2152&lt;=0,0,IF(E2152&lt;=30000,E2152,IF(E2152&lt;=60000,ROUNDUP(E2152/2,0)+15000,IF(E2152&lt;=120000,ROUNDUP(E2152/4,0)+30000,60000)))),IF(E2152&lt;=0,0,IF(E2152&lt;=20000,E2152,IF(E2152&lt;=40000,ROUNDUP(E2152/2,0)+10000,IF(E2152&lt;=80000,ROUNDUP(E2152/4,0)+20000,40000))))),IF(E2152&lt;=0,IF(F2152&lt;=0,0,IF(F2152&lt;=25000,F2152,IF(F2152&lt;=50000,ROUNDUP(F2152/2,0)+12500,IF(F2152&lt;=100000,ROUNDUP(F2152/4,0)+25000,50000)))),MAX(IF(F2152&lt;=0,0,IF(F2152&lt;=25000,F2152,IF(F2152&lt;=50000,ROUNDUP(F2152/2,0)+12500,IF(F2152&lt;=100000,ROUNDUP(F2152/4,0)+25000,50000)))),MIN(IF(AND(D2152="はい",C2152&gt;=2026,C2152&lt;=2027),IF(E2152&lt;=0,0,IF(E2152&lt;=30000,E2152,IF(E2152&lt;=60000,ROUNDUP(E2152/2,0)+15000,IF(E2152&lt;=120000,ROUNDUP(E2152/4,0)+30000,60000)))),IF(E2152&lt;=0,0,IF(E2152&lt;=20000,E2152,IF(E2152&lt;=40000,ROUNDUP(E2152/2,0)+10000,IF(E2152&lt;=80000,ROUNDUP(E2152/4,0)+20000,40000)))))+IF(F2152&lt;=0,0,IF(F2152&lt;=25000,F2152,IF(F2152&lt;=50000,ROUNDUP(F2152/2,0)+12500,IF(F2152&lt;=100000,ROUNDUP(F2152/4,0)+25000,50000)))),IF(AND(D2152="はい",C2152&gt;=2026,C2152&lt;=2027),60000,40000)))))</f>
        <v/>
      </c>
      <c r="P2152" s="18">
        <f>IF(G2152&lt;=0,0,IF(G2152&lt;=20000,G2152,IF(G2152&lt;=40000,ROUNDUP(G2152/2,0)+10000,IF(G2152&lt;=80000,ROUNDUP(G2152/4,0)+20000,40000))))</f>
        <v/>
      </c>
      <c r="Q2152" s="18">
        <f>IF(I2152&lt;=0,IF(H2152&lt;=0,0,IF(H2152&lt;=20000,H2152,IF(H2152&lt;=40000,ROUNDUP(H2152/2,0)+10000,IF(H2152&lt;=80000,ROUNDUP(H2152/4,0)+20000,40000)))),IF(H2152&lt;=0,IF(I2152&lt;=0,0,IF(I2152&lt;=25000,I2152,IF(I2152&lt;=50000,ROUNDUP(I2152/2,0)+12500,IF(I2152&lt;=100000,ROUNDUP(I2152/4,0)+25000,50000)))),MAX(IF(I2152&lt;=0,0,IF(I2152&lt;=25000,I2152,IF(I2152&lt;=50000,ROUNDUP(I2152/2,0)+12500,IF(I2152&lt;=100000,ROUNDUP(I2152/4,0)+25000,50000)))),MIN(IF(H2152&lt;=0,0,IF(H2152&lt;=20000,H2152,IF(H2152&lt;=40000,ROUNDUP(H2152/2,0)+10000,IF(H2152&lt;=80000,ROUNDUP(H2152/4,0)+20000,40000))))+IF(I2152&lt;=0,0,IF(I2152&lt;=25000,I2152,IF(I2152&lt;=50000,ROUNDUP(I2152/2,0)+12500,IF(I2152&lt;=100000,ROUNDUP(I2152/4,0)+25000,50000)))),40000))))</f>
        <v/>
      </c>
      <c r="R2152" s="18">
        <f>MIN(120000,O2152+P2152+Q2152)</f>
        <v/>
      </c>
      <c r="S2152" s="18">
        <f>IF(F2152&lt;=0,IF(E2152&lt;=0,0,IF(E2152&lt;=12000,E2152,IF(E2152&lt;=32000,ROUNDUP(E2152/2,0)+6000,IF(E2152&lt;=56000,ROUNDUP(E2152/4,0)+14000,28000)))),IF(E2152&lt;=0,IF(F2152&lt;=0,0,IF(F2152&lt;=15000,F2152,IF(F2152&lt;=40000,ROUNDUP(F2152/2,0)+7500,IF(F2152&lt;=70000,ROUNDUP(F2152/4,0)+17500,35000)))),MAX(IF(F2152&lt;=0,0,IF(F2152&lt;=15000,F2152,IF(F2152&lt;=40000,ROUNDUP(F2152/2,0)+7500,IF(F2152&lt;=70000,ROUNDUP(F2152/4,0)+17500,35000)))),MIN(IF(E2152&lt;=0,0,IF(E2152&lt;=12000,E2152,IF(E2152&lt;=32000,ROUNDUP(E2152/2,0)+6000,IF(E2152&lt;=56000,ROUNDUP(E2152/4,0)+14000,28000))))+IF(F2152&lt;=0,0,IF(F2152&lt;=15000,F2152,IF(F2152&lt;=40000,ROUNDUP(F2152/2,0)+7500,IF(F2152&lt;=70000,ROUNDUP(F2152/4,0)+17500,35000)))),28000))))</f>
        <v/>
      </c>
      <c r="T2152" s="18">
        <f>IF(G2152&lt;=0,0,IF(G2152&lt;=12000,G2152,IF(G2152&lt;=32000,ROUNDUP(G2152/2,0)+6000,IF(G2152&lt;=56000,ROUNDUP(G2152/4,0)+14000,28000))))</f>
        <v/>
      </c>
      <c r="U2152" s="18">
        <f>IF(I2152&lt;=0,IF(H2152&lt;=0,0,IF(H2152&lt;=12000,H2152,IF(H2152&lt;=32000,ROUNDUP(H2152/2,0)+6000,IF(H2152&lt;=56000,ROUNDUP(H2152/4,0)+14000,28000)))),IF(H2152&lt;=0,IF(I2152&lt;=0,0,IF(I2152&lt;=15000,I2152,IF(I2152&lt;=40000,ROUNDUP(I2152/2,0)+7500,IF(I2152&lt;=70000,ROUNDUP(I2152/4,0)+17500,35000)))),MAX(IF(I2152&lt;=0,0,IF(I2152&lt;=15000,I2152,IF(I2152&lt;=40000,ROUNDUP(I2152/2,0)+7500,IF(I2152&lt;=70000,ROUNDUP(I2152/4,0)+17500,35000)))),MIN(IF(H2152&lt;=0,0,IF(H2152&lt;=12000,H2152,IF(H2152&lt;=32000,ROUNDUP(H2152/2,0)+6000,IF(H2152&lt;=56000,ROUNDUP(H2152/4,0)+14000,28000))))+IF(I2152&lt;=0,0,IF(I2152&lt;=15000,I2152,IF(I2152&lt;=40000,ROUNDUP(I2152/2,0)+7500,IF(I2152&lt;=70000,ROUNDUP(I2152/4,0)+17500,35000)))),28000))))</f>
        <v/>
      </c>
      <c r="V2152" s="18">
        <f>MIN(70000,S2152+T2152+U2152)</f>
        <v/>
      </c>
      <c r="W2152" s="18">
        <f>MAX(0,ROUNDDOWN(M2152-J2152-N2152-K2152-0,-3))</f>
        <v/>
      </c>
      <c r="X2152" s="18">
        <f>MAX(0,ROUNDDOWN(M2152-J2152-N2152-K2152-R2152,-3))</f>
        <v/>
      </c>
      <c r="Y2152" s="18">
        <f>IF(W2152&lt;=0,0,ROUNDDOWN((W2152*LOOKUP(W2152,{0,1950001,3300001,6950001,9000001,18000001,40000001},{0.05,0.1,0.2,0.23,0.33,0.4,0.45})-LOOKUP(W2152,{0,1950001,3300001,6950001,9000001,18000001,40000001},{0,97500,427500,636000,1536000,2796000,4796000}))*1.021,-2))</f>
        <v/>
      </c>
      <c r="Z2152" s="18">
        <f>IF(X2152&lt;=0,0,ROUNDDOWN((X2152*LOOKUP(X2152,{0,1950001,3300001,6950001,9000001,18000001,40000001},{0.05,0.1,0.2,0.23,0.33,0.4,0.45})-LOOKUP(X2152,{0,1950001,3300001,6950001,9000001,18000001,40000001},{0,97500,427500,636000,1536000,2796000,4796000}))*1.021,-2))</f>
        <v/>
      </c>
      <c r="AA2152" s="18">
        <f>MAX(0,ROUNDDOWN(M2152-J2152-430000-L2152-0,-3))</f>
        <v/>
      </c>
      <c r="AB2152" s="18">
        <f>MAX(0,ROUNDDOWN(M2152-J2152-430000-L2152-V2152,-3))</f>
        <v/>
      </c>
      <c r="AC2152" s="18">
        <f>IF(M2152&lt;=450000,0,MAX(0,ROUNDDOWN(AA2152*0.06-MIN(50000,AA2152)*0.03,-2))+MAX(0,ROUNDDOWN(AA2152*0.04-MIN(50000,AA2152)*0.02,-2)))</f>
        <v/>
      </c>
      <c r="AD2152" s="18">
        <f>IF(M2152&lt;=450000,0,MAX(0,ROUNDDOWN(AB2152*0.06-MIN(50000,AB2152)*0.03,-2))+MAX(0,ROUNDDOWN(AB2152*0.04-MIN(50000,AB2152)*0.02,-2)))</f>
        <v/>
      </c>
      <c r="AE2152" s="18">
        <f>Y2152-Z2152</f>
        <v/>
      </c>
      <c r="AF2152" s="18">
        <f>AC2152-AD2152</f>
        <v/>
      </c>
      <c r="AG2152" s="18">
        <f>AE2152+AF2152</f>
        <v/>
      </c>
      <c r="AH2152" s="20">
        <f>IF(W2152&lt;=0,0,LOOKUP(W2152,{0,1950001,3300001,6950001,9000001,18000001,40000001},{0.05,0.1,0.2,0.23,0.33,0.4,0.45}))</f>
        <v/>
      </c>
    </row>
    <row r="2153">
      <c r="A2153" t="inlineStr">
        <is>
          <t>1万円刻み 特例あり一般12万円</t>
        </is>
      </c>
      <c r="B2153" s="18">
        <f>'4_1万円刻み'!$A$691</f>
        <v/>
      </c>
      <c r="C2153" s="19" t="n">
        <v>2026</v>
      </c>
      <c r="D2153" t="inlineStr">
        <is>
          <t>はい</t>
        </is>
      </c>
      <c r="E2153" s="18" t="n">
        <v>120000</v>
      </c>
      <c r="F2153" s="18" t="n">
        <v>0</v>
      </c>
      <c r="G2153" s="18" t="n">
        <v>0</v>
      </c>
      <c r="H2153" s="18" t="n">
        <v>0</v>
      </c>
      <c r="I2153" s="18" t="n">
        <v>0</v>
      </c>
      <c r="J2153" s="18">
        <f>ROUND(MIN(B2153/12,650000)*12*0.0915+MIN(B2153/12,1390000)*12*(0.0504+0)+B2153*0.005,0)</f>
        <v/>
      </c>
      <c r="K2153" s="18" t="n">
        <v>0</v>
      </c>
      <c r="L2153" s="18" t="n">
        <v>0</v>
      </c>
      <c r="M2153" s="18">
        <f>ROUND(IF(C2153&gt;=2026,IF(B2153&lt;741000,0,IF(B2153&lt;2191000,B2153-740000,IF(B2153&lt;2193000,1451000,IF(B2153&lt;2196000,1453000,IF(B2153&lt;2200000,1456000,IF(B2153&lt;3600000,ROUNDDOWN(B2153/4,-3)*2.8-80000,IF(B2153&lt;6600000,ROUNDDOWN(B2153/4,-3)*3.2-440000,IF(B2153&lt;8500000,ROUNDDOWN(B2153*0.9,0)-1100000,B2153-1950000)))))))),IF(B2153&lt;651000,0,IF(B2153&lt;1900000,B2153-650000,IF(B2153&lt;3600000,ROUNDDOWN(B2153/4,-3)*2.8-80000,IF(B2153&lt;6600000,ROUNDDOWN(B2153/4,-3)*3.2-440000,IF(B2153&lt;8500000,ROUNDDOWN(B2153*0.9,0)-1100000,B2153-1950000)))))),0)</f>
        <v/>
      </c>
      <c r="N2153" s="18">
        <f>IF(M2153&gt;23500000,NA(),IF(C2153&gt;=2026,IF(M2153&lt;=4890000,1040000,IF(M2153&lt;=6550000,670000,620000)),IF(M2153&lt;=1320000,950000,IF(M2153&lt;=3360000,880000,IF(M2153&lt;=4890000,680000,IF(M2153&lt;=6550000,630000,580000))))))</f>
        <v/>
      </c>
      <c r="O2153" s="18">
        <f>IF(F2153&lt;=0,IF(AND(D2153="はい",C2153&gt;=2026,C2153&lt;=2027),IF(E2153&lt;=0,0,IF(E2153&lt;=30000,E2153,IF(E2153&lt;=60000,ROUNDUP(E2153/2,0)+15000,IF(E2153&lt;=120000,ROUNDUP(E2153/4,0)+30000,60000)))),IF(E2153&lt;=0,0,IF(E2153&lt;=20000,E2153,IF(E2153&lt;=40000,ROUNDUP(E2153/2,0)+10000,IF(E2153&lt;=80000,ROUNDUP(E2153/4,0)+20000,40000))))),IF(E2153&lt;=0,IF(F2153&lt;=0,0,IF(F2153&lt;=25000,F2153,IF(F2153&lt;=50000,ROUNDUP(F2153/2,0)+12500,IF(F2153&lt;=100000,ROUNDUP(F2153/4,0)+25000,50000)))),MAX(IF(F2153&lt;=0,0,IF(F2153&lt;=25000,F2153,IF(F2153&lt;=50000,ROUNDUP(F2153/2,0)+12500,IF(F2153&lt;=100000,ROUNDUP(F2153/4,0)+25000,50000)))),MIN(IF(AND(D2153="はい",C2153&gt;=2026,C2153&lt;=2027),IF(E2153&lt;=0,0,IF(E2153&lt;=30000,E2153,IF(E2153&lt;=60000,ROUNDUP(E2153/2,0)+15000,IF(E2153&lt;=120000,ROUNDUP(E2153/4,0)+30000,60000)))),IF(E2153&lt;=0,0,IF(E2153&lt;=20000,E2153,IF(E2153&lt;=40000,ROUNDUP(E2153/2,0)+10000,IF(E2153&lt;=80000,ROUNDUP(E2153/4,0)+20000,40000)))))+IF(F2153&lt;=0,0,IF(F2153&lt;=25000,F2153,IF(F2153&lt;=50000,ROUNDUP(F2153/2,0)+12500,IF(F2153&lt;=100000,ROUNDUP(F2153/4,0)+25000,50000)))),IF(AND(D2153="はい",C2153&gt;=2026,C2153&lt;=2027),60000,40000)))))</f>
        <v/>
      </c>
      <c r="P2153" s="18">
        <f>IF(G2153&lt;=0,0,IF(G2153&lt;=20000,G2153,IF(G2153&lt;=40000,ROUNDUP(G2153/2,0)+10000,IF(G2153&lt;=80000,ROUNDUP(G2153/4,0)+20000,40000))))</f>
        <v/>
      </c>
      <c r="Q2153" s="18">
        <f>IF(I2153&lt;=0,IF(H2153&lt;=0,0,IF(H2153&lt;=20000,H2153,IF(H2153&lt;=40000,ROUNDUP(H2153/2,0)+10000,IF(H2153&lt;=80000,ROUNDUP(H2153/4,0)+20000,40000)))),IF(H2153&lt;=0,IF(I2153&lt;=0,0,IF(I2153&lt;=25000,I2153,IF(I2153&lt;=50000,ROUNDUP(I2153/2,0)+12500,IF(I2153&lt;=100000,ROUNDUP(I2153/4,0)+25000,50000)))),MAX(IF(I2153&lt;=0,0,IF(I2153&lt;=25000,I2153,IF(I2153&lt;=50000,ROUNDUP(I2153/2,0)+12500,IF(I2153&lt;=100000,ROUNDUP(I2153/4,0)+25000,50000)))),MIN(IF(H2153&lt;=0,0,IF(H2153&lt;=20000,H2153,IF(H2153&lt;=40000,ROUNDUP(H2153/2,0)+10000,IF(H2153&lt;=80000,ROUNDUP(H2153/4,0)+20000,40000))))+IF(I2153&lt;=0,0,IF(I2153&lt;=25000,I2153,IF(I2153&lt;=50000,ROUNDUP(I2153/2,0)+12500,IF(I2153&lt;=100000,ROUNDUP(I2153/4,0)+25000,50000)))),40000))))</f>
        <v/>
      </c>
      <c r="R2153" s="18">
        <f>MIN(120000,O2153+P2153+Q2153)</f>
        <v/>
      </c>
      <c r="S2153" s="18">
        <f>IF(F2153&lt;=0,IF(E2153&lt;=0,0,IF(E2153&lt;=12000,E2153,IF(E2153&lt;=32000,ROUNDUP(E2153/2,0)+6000,IF(E2153&lt;=56000,ROUNDUP(E2153/4,0)+14000,28000)))),IF(E2153&lt;=0,IF(F2153&lt;=0,0,IF(F2153&lt;=15000,F2153,IF(F2153&lt;=40000,ROUNDUP(F2153/2,0)+7500,IF(F2153&lt;=70000,ROUNDUP(F2153/4,0)+17500,35000)))),MAX(IF(F2153&lt;=0,0,IF(F2153&lt;=15000,F2153,IF(F2153&lt;=40000,ROUNDUP(F2153/2,0)+7500,IF(F2153&lt;=70000,ROUNDUP(F2153/4,0)+17500,35000)))),MIN(IF(E2153&lt;=0,0,IF(E2153&lt;=12000,E2153,IF(E2153&lt;=32000,ROUNDUP(E2153/2,0)+6000,IF(E2153&lt;=56000,ROUNDUP(E2153/4,0)+14000,28000))))+IF(F2153&lt;=0,0,IF(F2153&lt;=15000,F2153,IF(F2153&lt;=40000,ROUNDUP(F2153/2,0)+7500,IF(F2153&lt;=70000,ROUNDUP(F2153/4,0)+17500,35000)))),28000))))</f>
        <v/>
      </c>
      <c r="T2153" s="18">
        <f>IF(G2153&lt;=0,0,IF(G2153&lt;=12000,G2153,IF(G2153&lt;=32000,ROUNDUP(G2153/2,0)+6000,IF(G2153&lt;=56000,ROUNDUP(G2153/4,0)+14000,28000))))</f>
        <v/>
      </c>
      <c r="U2153" s="18">
        <f>IF(I2153&lt;=0,IF(H2153&lt;=0,0,IF(H2153&lt;=12000,H2153,IF(H2153&lt;=32000,ROUNDUP(H2153/2,0)+6000,IF(H2153&lt;=56000,ROUNDUP(H2153/4,0)+14000,28000)))),IF(H2153&lt;=0,IF(I2153&lt;=0,0,IF(I2153&lt;=15000,I2153,IF(I2153&lt;=40000,ROUNDUP(I2153/2,0)+7500,IF(I2153&lt;=70000,ROUNDUP(I2153/4,0)+17500,35000)))),MAX(IF(I2153&lt;=0,0,IF(I2153&lt;=15000,I2153,IF(I2153&lt;=40000,ROUNDUP(I2153/2,0)+7500,IF(I2153&lt;=70000,ROUNDUP(I2153/4,0)+17500,35000)))),MIN(IF(H2153&lt;=0,0,IF(H2153&lt;=12000,H2153,IF(H2153&lt;=32000,ROUNDUP(H2153/2,0)+6000,IF(H2153&lt;=56000,ROUNDUP(H2153/4,0)+14000,28000))))+IF(I2153&lt;=0,0,IF(I2153&lt;=15000,I2153,IF(I2153&lt;=40000,ROUNDUP(I2153/2,0)+7500,IF(I2153&lt;=70000,ROUNDUP(I2153/4,0)+17500,35000)))),28000))))</f>
        <v/>
      </c>
      <c r="V2153" s="18">
        <f>MIN(70000,S2153+T2153+U2153)</f>
        <v/>
      </c>
      <c r="W2153" s="18">
        <f>MAX(0,ROUNDDOWN(M2153-J2153-N2153-K2153-0,-3))</f>
        <v/>
      </c>
      <c r="X2153" s="18">
        <f>MAX(0,ROUNDDOWN(M2153-J2153-N2153-K2153-R2153,-3))</f>
        <v/>
      </c>
      <c r="Y2153" s="18">
        <f>IF(W2153&lt;=0,0,ROUNDDOWN((W2153*LOOKUP(W2153,{0,1950001,3300001,6950001,9000001,18000001,40000001},{0.05,0.1,0.2,0.23,0.33,0.4,0.45})-LOOKUP(W2153,{0,1950001,3300001,6950001,9000001,18000001,40000001},{0,97500,427500,636000,1536000,2796000,4796000}))*1.021,-2))</f>
        <v/>
      </c>
      <c r="Z2153" s="18">
        <f>IF(X2153&lt;=0,0,ROUNDDOWN((X2153*LOOKUP(X2153,{0,1950001,3300001,6950001,9000001,18000001,40000001},{0.05,0.1,0.2,0.23,0.33,0.4,0.45})-LOOKUP(X2153,{0,1950001,3300001,6950001,9000001,18000001,40000001},{0,97500,427500,636000,1536000,2796000,4796000}))*1.021,-2))</f>
        <v/>
      </c>
      <c r="AA2153" s="18">
        <f>MAX(0,ROUNDDOWN(M2153-J2153-430000-L2153-0,-3))</f>
        <v/>
      </c>
      <c r="AB2153" s="18">
        <f>MAX(0,ROUNDDOWN(M2153-J2153-430000-L2153-V2153,-3))</f>
        <v/>
      </c>
      <c r="AC2153" s="18">
        <f>IF(M2153&lt;=450000,0,MAX(0,ROUNDDOWN(AA2153*0.06-MIN(50000,AA2153)*0.03,-2))+MAX(0,ROUNDDOWN(AA2153*0.04-MIN(50000,AA2153)*0.02,-2)))</f>
        <v/>
      </c>
      <c r="AD2153" s="18">
        <f>IF(M2153&lt;=450000,0,MAX(0,ROUNDDOWN(AB2153*0.06-MIN(50000,AB2153)*0.03,-2))+MAX(0,ROUNDDOWN(AB2153*0.04-MIN(50000,AB2153)*0.02,-2)))</f>
        <v/>
      </c>
      <c r="AE2153" s="18">
        <f>Y2153-Z2153</f>
        <v/>
      </c>
      <c r="AF2153" s="18">
        <f>AC2153-AD2153</f>
        <v/>
      </c>
      <c r="AG2153" s="18">
        <f>AE2153+AF2153</f>
        <v/>
      </c>
      <c r="AH2153" s="20">
        <f>IF(W2153&lt;=0,0,LOOKUP(W2153,{0,1950001,3300001,6950001,9000001,18000001,40000001},{0.05,0.1,0.2,0.23,0.33,0.4,0.45}))</f>
        <v/>
      </c>
    </row>
    <row r="2154">
      <c r="A2154" t="inlineStr">
        <is>
          <t>1万円刻み 3区分8万円ずつ</t>
        </is>
      </c>
      <c r="B2154" s="18">
        <f>'4_1万円刻み'!$A$692</f>
        <v/>
      </c>
      <c r="C2154" s="19" t="n">
        <v>2026</v>
      </c>
      <c r="D2154" t="inlineStr">
        <is>
          <t>いいえ</t>
        </is>
      </c>
      <c r="E2154" s="18" t="n">
        <v>80000</v>
      </c>
      <c r="F2154" s="18" t="n">
        <v>0</v>
      </c>
      <c r="G2154" s="18" t="n">
        <v>80000</v>
      </c>
      <c r="H2154" s="18" t="n">
        <v>80000</v>
      </c>
      <c r="I2154" s="18" t="n">
        <v>0</v>
      </c>
      <c r="J2154" s="18">
        <f>ROUND(MIN(B2154/12,650000)*12*0.0915+MIN(B2154/12,1390000)*12*(0.0504+0)+B2154*0.005,0)</f>
        <v/>
      </c>
      <c r="K2154" s="18" t="n">
        <v>0</v>
      </c>
      <c r="L2154" s="18" t="n">
        <v>0</v>
      </c>
      <c r="M2154" s="18">
        <f>ROUND(IF(C2154&gt;=2026,IF(B2154&lt;741000,0,IF(B2154&lt;2191000,B2154-740000,IF(B2154&lt;2193000,1451000,IF(B2154&lt;2196000,1453000,IF(B2154&lt;2200000,1456000,IF(B2154&lt;3600000,ROUNDDOWN(B2154/4,-3)*2.8-80000,IF(B2154&lt;6600000,ROUNDDOWN(B2154/4,-3)*3.2-440000,IF(B2154&lt;8500000,ROUNDDOWN(B2154*0.9,0)-1100000,B2154-1950000)))))))),IF(B2154&lt;651000,0,IF(B2154&lt;1900000,B2154-650000,IF(B2154&lt;3600000,ROUNDDOWN(B2154/4,-3)*2.8-80000,IF(B2154&lt;6600000,ROUNDDOWN(B2154/4,-3)*3.2-440000,IF(B2154&lt;8500000,ROUNDDOWN(B2154*0.9,0)-1100000,B2154-1950000)))))),0)</f>
        <v/>
      </c>
      <c r="N2154" s="18">
        <f>IF(M2154&gt;23500000,NA(),IF(C2154&gt;=2026,IF(M2154&lt;=4890000,1040000,IF(M2154&lt;=6550000,670000,620000)),IF(M2154&lt;=1320000,950000,IF(M2154&lt;=3360000,880000,IF(M2154&lt;=4890000,680000,IF(M2154&lt;=6550000,630000,580000))))))</f>
        <v/>
      </c>
      <c r="O2154" s="18">
        <f>IF(F2154&lt;=0,IF(AND(D2154="はい",C2154&gt;=2026,C2154&lt;=2027),IF(E2154&lt;=0,0,IF(E2154&lt;=30000,E2154,IF(E2154&lt;=60000,ROUNDUP(E2154/2,0)+15000,IF(E2154&lt;=120000,ROUNDUP(E2154/4,0)+30000,60000)))),IF(E2154&lt;=0,0,IF(E2154&lt;=20000,E2154,IF(E2154&lt;=40000,ROUNDUP(E2154/2,0)+10000,IF(E2154&lt;=80000,ROUNDUP(E2154/4,0)+20000,40000))))),IF(E2154&lt;=0,IF(F2154&lt;=0,0,IF(F2154&lt;=25000,F2154,IF(F2154&lt;=50000,ROUNDUP(F2154/2,0)+12500,IF(F2154&lt;=100000,ROUNDUP(F2154/4,0)+25000,50000)))),MAX(IF(F2154&lt;=0,0,IF(F2154&lt;=25000,F2154,IF(F2154&lt;=50000,ROUNDUP(F2154/2,0)+12500,IF(F2154&lt;=100000,ROUNDUP(F2154/4,0)+25000,50000)))),MIN(IF(AND(D2154="はい",C2154&gt;=2026,C2154&lt;=2027),IF(E2154&lt;=0,0,IF(E2154&lt;=30000,E2154,IF(E2154&lt;=60000,ROUNDUP(E2154/2,0)+15000,IF(E2154&lt;=120000,ROUNDUP(E2154/4,0)+30000,60000)))),IF(E2154&lt;=0,0,IF(E2154&lt;=20000,E2154,IF(E2154&lt;=40000,ROUNDUP(E2154/2,0)+10000,IF(E2154&lt;=80000,ROUNDUP(E2154/4,0)+20000,40000)))))+IF(F2154&lt;=0,0,IF(F2154&lt;=25000,F2154,IF(F2154&lt;=50000,ROUNDUP(F2154/2,0)+12500,IF(F2154&lt;=100000,ROUNDUP(F2154/4,0)+25000,50000)))),IF(AND(D2154="はい",C2154&gt;=2026,C2154&lt;=2027),60000,40000)))))</f>
        <v/>
      </c>
      <c r="P2154" s="18">
        <f>IF(G2154&lt;=0,0,IF(G2154&lt;=20000,G2154,IF(G2154&lt;=40000,ROUNDUP(G2154/2,0)+10000,IF(G2154&lt;=80000,ROUNDUP(G2154/4,0)+20000,40000))))</f>
        <v/>
      </c>
      <c r="Q2154" s="18">
        <f>IF(I2154&lt;=0,IF(H2154&lt;=0,0,IF(H2154&lt;=20000,H2154,IF(H2154&lt;=40000,ROUNDUP(H2154/2,0)+10000,IF(H2154&lt;=80000,ROUNDUP(H2154/4,0)+20000,40000)))),IF(H2154&lt;=0,IF(I2154&lt;=0,0,IF(I2154&lt;=25000,I2154,IF(I2154&lt;=50000,ROUNDUP(I2154/2,0)+12500,IF(I2154&lt;=100000,ROUNDUP(I2154/4,0)+25000,50000)))),MAX(IF(I2154&lt;=0,0,IF(I2154&lt;=25000,I2154,IF(I2154&lt;=50000,ROUNDUP(I2154/2,0)+12500,IF(I2154&lt;=100000,ROUNDUP(I2154/4,0)+25000,50000)))),MIN(IF(H2154&lt;=0,0,IF(H2154&lt;=20000,H2154,IF(H2154&lt;=40000,ROUNDUP(H2154/2,0)+10000,IF(H2154&lt;=80000,ROUNDUP(H2154/4,0)+20000,40000))))+IF(I2154&lt;=0,0,IF(I2154&lt;=25000,I2154,IF(I2154&lt;=50000,ROUNDUP(I2154/2,0)+12500,IF(I2154&lt;=100000,ROUNDUP(I2154/4,0)+25000,50000)))),40000))))</f>
        <v/>
      </c>
      <c r="R2154" s="18">
        <f>MIN(120000,O2154+P2154+Q2154)</f>
        <v/>
      </c>
      <c r="S2154" s="18">
        <f>IF(F2154&lt;=0,IF(E2154&lt;=0,0,IF(E2154&lt;=12000,E2154,IF(E2154&lt;=32000,ROUNDUP(E2154/2,0)+6000,IF(E2154&lt;=56000,ROUNDUP(E2154/4,0)+14000,28000)))),IF(E2154&lt;=0,IF(F2154&lt;=0,0,IF(F2154&lt;=15000,F2154,IF(F2154&lt;=40000,ROUNDUP(F2154/2,0)+7500,IF(F2154&lt;=70000,ROUNDUP(F2154/4,0)+17500,35000)))),MAX(IF(F2154&lt;=0,0,IF(F2154&lt;=15000,F2154,IF(F2154&lt;=40000,ROUNDUP(F2154/2,0)+7500,IF(F2154&lt;=70000,ROUNDUP(F2154/4,0)+17500,35000)))),MIN(IF(E2154&lt;=0,0,IF(E2154&lt;=12000,E2154,IF(E2154&lt;=32000,ROUNDUP(E2154/2,0)+6000,IF(E2154&lt;=56000,ROUNDUP(E2154/4,0)+14000,28000))))+IF(F2154&lt;=0,0,IF(F2154&lt;=15000,F2154,IF(F2154&lt;=40000,ROUNDUP(F2154/2,0)+7500,IF(F2154&lt;=70000,ROUNDUP(F2154/4,0)+17500,35000)))),28000))))</f>
        <v/>
      </c>
      <c r="T2154" s="18">
        <f>IF(G2154&lt;=0,0,IF(G2154&lt;=12000,G2154,IF(G2154&lt;=32000,ROUNDUP(G2154/2,0)+6000,IF(G2154&lt;=56000,ROUNDUP(G2154/4,0)+14000,28000))))</f>
        <v/>
      </c>
      <c r="U2154" s="18">
        <f>IF(I2154&lt;=0,IF(H2154&lt;=0,0,IF(H2154&lt;=12000,H2154,IF(H2154&lt;=32000,ROUNDUP(H2154/2,0)+6000,IF(H2154&lt;=56000,ROUNDUP(H2154/4,0)+14000,28000)))),IF(H2154&lt;=0,IF(I2154&lt;=0,0,IF(I2154&lt;=15000,I2154,IF(I2154&lt;=40000,ROUNDUP(I2154/2,0)+7500,IF(I2154&lt;=70000,ROUNDUP(I2154/4,0)+17500,35000)))),MAX(IF(I2154&lt;=0,0,IF(I2154&lt;=15000,I2154,IF(I2154&lt;=40000,ROUNDUP(I2154/2,0)+7500,IF(I2154&lt;=70000,ROUNDUP(I2154/4,0)+17500,35000)))),MIN(IF(H2154&lt;=0,0,IF(H2154&lt;=12000,H2154,IF(H2154&lt;=32000,ROUNDUP(H2154/2,0)+6000,IF(H2154&lt;=56000,ROUNDUP(H2154/4,0)+14000,28000))))+IF(I2154&lt;=0,0,IF(I2154&lt;=15000,I2154,IF(I2154&lt;=40000,ROUNDUP(I2154/2,0)+7500,IF(I2154&lt;=70000,ROUNDUP(I2154/4,0)+17500,35000)))),28000))))</f>
        <v/>
      </c>
      <c r="V2154" s="18">
        <f>MIN(70000,S2154+T2154+U2154)</f>
        <v/>
      </c>
      <c r="W2154" s="18">
        <f>MAX(0,ROUNDDOWN(M2154-J2154-N2154-K2154-0,-3))</f>
        <v/>
      </c>
      <c r="X2154" s="18">
        <f>MAX(0,ROUNDDOWN(M2154-J2154-N2154-K2154-R2154,-3))</f>
        <v/>
      </c>
      <c r="Y2154" s="18">
        <f>IF(W2154&lt;=0,0,ROUNDDOWN((W2154*LOOKUP(W2154,{0,1950001,3300001,6950001,9000001,18000001,40000001},{0.05,0.1,0.2,0.23,0.33,0.4,0.45})-LOOKUP(W2154,{0,1950001,3300001,6950001,9000001,18000001,40000001},{0,97500,427500,636000,1536000,2796000,4796000}))*1.021,-2))</f>
        <v/>
      </c>
      <c r="Z2154" s="18">
        <f>IF(X2154&lt;=0,0,ROUNDDOWN((X2154*LOOKUP(X2154,{0,1950001,3300001,6950001,9000001,18000001,40000001},{0.05,0.1,0.2,0.23,0.33,0.4,0.45})-LOOKUP(X2154,{0,1950001,3300001,6950001,9000001,18000001,40000001},{0,97500,427500,636000,1536000,2796000,4796000}))*1.021,-2))</f>
        <v/>
      </c>
      <c r="AA2154" s="18">
        <f>MAX(0,ROUNDDOWN(M2154-J2154-430000-L2154-0,-3))</f>
        <v/>
      </c>
      <c r="AB2154" s="18">
        <f>MAX(0,ROUNDDOWN(M2154-J2154-430000-L2154-V2154,-3))</f>
        <v/>
      </c>
      <c r="AC2154" s="18">
        <f>IF(M2154&lt;=450000,0,MAX(0,ROUNDDOWN(AA2154*0.06-MIN(50000,AA2154)*0.03,-2))+MAX(0,ROUNDDOWN(AA2154*0.04-MIN(50000,AA2154)*0.02,-2)))</f>
        <v/>
      </c>
      <c r="AD2154" s="18">
        <f>IF(M2154&lt;=450000,0,MAX(0,ROUNDDOWN(AB2154*0.06-MIN(50000,AB2154)*0.03,-2))+MAX(0,ROUNDDOWN(AB2154*0.04-MIN(50000,AB2154)*0.02,-2)))</f>
        <v/>
      </c>
      <c r="AE2154" s="18">
        <f>Y2154-Z2154</f>
        <v/>
      </c>
      <c r="AF2154" s="18">
        <f>AC2154-AD2154</f>
        <v/>
      </c>
      <c r="AG2154" s="18">
        <f>AE2154+AF2154</f>
        <v/>
      </c>
      <c r="AH2154" s="20">
        <f>IF(W2154&lt;=0,0,LOOKUP(W2154,{0,1950001,3300001,6950001,9000001,18000001,40000001},{0.05,0.1,0.2,0.23,0.33,0.4,0.45}))</f>
        <v/>
      </c>
    </row>
    <row r="2155">
      <c r="A2155" t="inlineStr">
        <is>
          <t>1万円刻み 一般8万円</t>
        </is>
      </c>
      <c r="B2155" s="18">
        <f>'4_1万円刻み'!$A$692</f>
        <v/>
      </c>
      <c r="C2155" s="19" t="n">
        <v>2026</v>
      </c>
      <c r="D2155" t="inlineStr">
        <is>
          <t>いいえ</t>
        </is>
      </c>
      <c r="E2155" s="18" t="n">
        <v>80000</v>
      </c>
      <c r="F2155" s="18" t="n">
        <v>0</v>
      </c>
      <c r="G2155" s="18" t="n">
        <v>0</v>
      </c>
      <c r="H2155" s="18" t="n">
        <v>0</v>
      </c>
      <c r="I2155" s="18" t="n">
        <v>0</v>
      </c>
      <c r="J2155" s="18">
        <f>ROUND(MIN(B2155/12,650000)*12*0.0915+MIN(B2155/12,1390000)*12*(0.0504+0)+B2155*0.005,0)</f>
        <v/>
      </c>
      <c r="K2155" s="18" t="n">
        <v>0</v>
      </c>
      <c r="L2155" s="18" t="n">
        <v>0</v>
      </c>
      <c r="M2155" s="18">
        <f>ROUND(IF(C2155&gt;=2026,IF(B2155&lt;741000,0,IF(B2155&lt;2191000,B2155-740000,IF(B2155&lt;2193000,1451000,IF(B2155&lt;2196000,1453000,IF(B2155&lt;2200000,1456000,IF(B2155&lt;3600000,ROUNDDOWN(B2155/4,-3)*2.8-80000,IF(B2155&lt;6600000,ROUNDDOWN(B2155/4,-3)*3.2-440000,IF(B2155&lt;8500000,ROUNDDOWN(B2155*0.9,0)-1100000,B2155-1950000)))))))),IF(B2155&lt;651000,0,IF(B2155&lt;1900000,B2155-650000,IF(B2155&lt;3600000,ROUNDDOWN(B2155/4,-3)*2.8-80000,IF(B2155&lt;6600000,ROUNDDOWN(B2155/4,-3)*3.2-440000,IF(B2155&lt;8500000,ROUNDDOWN(B2155*0.9,0)-1100000,B2155-1950000)))))),0)</f>
        <v/>
      </c>
      <c r="N2155" s="18">
        <f>IF(M2155&gt;23500000,NA(),IF(C2155&gt;=2026,IF(M2155&lt;=4890000,1040000,IF(M2155&lt;=6550000,670000,620000)),IF(M2155&lt;=1320000,950000,IF(M2155&lt;=3360000,880000,IF(M2155&lt;=4890000,680000,IF(M2155&lt;=6550000,630000,580000))))))</f>
        <v/>
      </c>
      <c r="O2155" s="18">
        <f>IF(F2155&lt;=0,IF(AND(D2155="はい",C2155&gt;=2026,C2155&lt;=2027),IF(E2155&lt;=0,0,IF(E2155&lt;=30000,E2155,IF(E2155&lt;=60000,ROUNDUP(E2155/2,0)+15000,IF(E2155&lt;=120000,ROUNDUP(E2155/4,0)+30000,60000)))),IF(E2155&lt;=0,0,IF(E2155&lt;=20000,E2155,IF(E2155&lt;=40000,ROUNDUP(E2155/2,0)+10000,IF(E2155&lt;=80000,ROUNDUP(E2155/4,0)+20000,40000))))),IF(E2155&lt;=0,IF(F2155&lt;=0,0,IF(F2155&lt;=25000,F2155,IF(F2155&lt;=50000,ROUNDUP(F2155/2,0)+12500,IF(F2155&lt;=100000,ROUNDUP(F2155/4,0)+25000,50000)))),MAX(IF(F2155&lt;=0,0,IF(F2155&lt;=25000,F2155,IF(F2155&lt;=50000,ROUNDUP(F2155/2,0)+12500,IF(F2155&lt;=100000,ROUNDUP(F2155/4,0)+25000,50000)))),MIN(IF(AND(D2155="はい",C2155&gt;=2026,C2155&lt;=2027),IF(E2155&lt;=0,0,IF(E2155&lt;=30000,E2155,IF(E2155&lt;=60000,ROUNDUP(E2155/2,0)+15000,IF(E2155&lt;=120000,ROUNDUP(E2155/4,0)+30000,60000)))),IF(E2155&lt;=0,0,IF(E2155&lt;=20000,E2155,IF(E2155&lt;=40000,ROUNDUP(E2155/2,0)+10000,IF(E2155&lt;=80000,ROUNDUP(E2155/4,0)+20000,40000)))))+IF(F2155&lt;=0,0,IF(F2155&lt;=25000,F2155,IF(F2155&lt;=50000,ROUNDUP(F2155/2,0)+12500,IF(F2155&lt;=100000,ROUNDUP(F2155/4,0)+25000,50000)))),IF(AND(D2155="はい",C2155&gt;=2026,C2155&lt;=2027),60000,40000)))))</f>
        <v/>
      </c>
      <c r="P2155" s="18">
        <f>IF(G2155&lt;=0,0,IF(G2155&lt;=20000,G2155,IF(G2155&lt;=40000,ROUNDUP(G2155/2,0)+10000,IF(G2155&lt;=80000,ROUNDUP(G2155/4,0)+20000,40000))))</f>
        <v/>
      </c>
      <c r="Q2155" s="18">
        <f>IF(I2155&lt;=0,IF(H2155&lt;=0,0,IF(H2155&lt;=20000,H2155,IF(H2155&lt;=40000,ROUNDUP(H2155/2,0)+10000,IF(H2155&lt;=80000,ROUNDUP(H2155/4,0)+20000,40000)))),IF(H2155&lt;=0,IF(I2155&lt;=0,0,IF(I2155&lt;=25000,I2155,IF(I2155&lt;=50000,ROUNDUP(I2155/2,0)+12500,IF(I2155&lt;=100000,ROUNDUP(I2155/4,0)+25000,50000)))),MAX(IF(I2155&lt;=0,0,IF(I2155&lt;=25000,I2155,IF(I2155&lt;=50000,ROUNDUP(I2155/2,0)+12500,IF(I2155&lt;=100000,ROUNDUP(I2155/4,0)+25000,50000)))),MIN(IF(H2155&lt;=0,0,IF(H2155&lt;=20000,H2155,IF(H2155&lt;=40000,ROUNDUP(H2155/2,0)+10000,IF(H2155&lt;=80000,ROUNDUP(H2155/4,0)+20000,40000))))+IF(I2155&lt;=0,0,IF(I2155&lt;=25000,I2155,IF(I2155&lt;=50000,ROUNDUP(I2155/2,0)+12500,IF(I2155&lt;=100000,ROUNDUP(I2155/4,0)+25000,50000)))),40000))))</f>
        <v/>
      </c>
      <c r="R2155" s="18">
        <f>MIN(120000,O2155+P2155+Q2155)</f>
        <v/>
      </c>
      <c r="S2155" s="18">
        <f>IF(F2155&lt;=0,IF(E2155&lt;=0,0,IF(E2155&lt;=12000,E2155,IF(E2155&lt;=32000,ROUNDUP(E2155/2,0)+6000,IF(E2155&lt;=56000,ROUNDUP(E2155/4,0)+14000,28000)))),IF(E2155&lt;=0,IF(F2155&lt;=0,0,IF(F2155&lt;=15000,F2155,IF(F2155&lt;=40000,ROUNDUP(F2155/2,0)+7500,IF(F2155&lt;=70000,ROUNDUP(F2155/4,0)+17500,35000)))),MAX(IF(F2155&lt;=0,0,IF(F2155&lt;=15000,F2155,IF(F2155&lt;=40000,ROUNDUP(F2155/2,0)+7500,IF(F2155&lt;=70000,ROUNDUP(F2155/4,0)+17500,35000)))),MIN(IF(E2155&lt;=0,0,IF(E2155&lt;=12000,E2155,IF(E2155&lt;=32000,ROUNDUP(E2155/2,0)+6000,IF(E2155&lt;=56000,ROUNDUP(E2155/4,0)+14000,28000))))+IF(F2155&lt;=0,0,IF(F2155&lt;=15000,F2155,IF(F2155&lt;=40000,ROUNDUP(F2155/2,0)+7500,IF(F2155&lt;=70000,ROUNDUP(F2155/4,0)+17500,35000)))),28000))))</f>
        <v/>
      </c>
      <c r="T2155" s="18">
        <f>IF(G2155&lt;=0,0,IF(G2155&lt;=12000,G2155,IF(G2155&lt;=32000,ROUNDUP(G2155/2,0)+6000,IF(G2155&lt;=56000,ROUNDUP(G2155/4,0)+14000,28000))))</f>
        <v/>
      </c>
      <c r="U2155" s="18">
        <f>IF(I2155&lt;=0,IF(H2155&lt;=0,0,IF(H2155&lt;=12000,H2155,IF(H2155&lt;=32000,ROUNDUP(H2155/2,0)+6000,IF(H2155&lt;=56000,ROUNDUP(H2155/4,0)+14000,28000)))),IF(H2155&lt;=0,IF(I2155&lt;=0,0,IF(I2155&lt;=15000,I2155,IF(I2155&lt;=40000,ROUNDUP(I2155/2,0)+7500,IF(I2155&lt;=70000,ROUNDUP(I2155/4,0)+17500,35000)))),MAX(IF(I2155&lt;=0,0,IF(I2155&lt;=15000,I2155,IF(I2155&lt;=40000,ROUNDUP(I2155/2,0)+7500,IF(I2155&lt;=70000,ROUNDUP(I2155/4,0)+17500,35000)))),MIN(IF(H2155&lt;=0,0,IF(H2155&lt;=12000,H2155,IF(H2155&lt;=32000,ROUNDUP(H2155/2,0)+6000,IF(H2155&lt;=56000,ROUNDUP(H2155/4,0)+14000,28000))))+IF(I2155&lt;=0,0,IF(I2155&lt;=15000,I2155,IF(I2155&lt;=40000,ROUNDUP(I2155/2,0)+7500,IF(I2155&lt;=70000,ROUNDUP(I2155/4,0)+17500,35000)))),28000))))</f>
        <v/>
      </c>
      <c r="V2155" s="18">
        <f>MIN(70000,S2155+T2155+U2155)</f>
        <v/>
      </c>
      <c r="W2155" s="18">
        <f>MAX(0,ROUNDDOWN(M2155-J2155-N2155-K2155-0,-3))</f>
        <v/>
      </c>
      <c r="X2155" s="18">
        <f>MAX(0,ROUNDDOWN(M2155-J2155-N2155-K2155-R2155,-3))</f>
        <v/>
      </c>
      <c r="Y2155" s="18">
        <f>IF(W2155&lt;=0,0,ROUNDDOWN((W2155*LOOKUP(W2155,{0,1950001,3300001,6950001,9000001,18000001,40000001},{0.05,0.1,0.2,0.23,0.33,0.4,0.45})-LOOKUP(W2155,{0,1950001,3300001,6950001,9000001,18000001,40000001},{0,97500,427500,636000,1536000,2796000,4796000}))*1.021,-2))</f>
        <v/>
      </c>
      <c r="Z2155" s="18">
        <f>IF(X2155&lt;=0,0,ROUNDDOWN((X2155*LOOKUP(X2155,{0,1950001,3300001,6950001,9000001,18000001,40000001},{0.05,0.1,0.2,0.23,0.33,0.4,0.45})-LOOKUP(X2155,{0,1950001,3300001,6950001,9000001,18000001,40000001},{0,97500,427500,636000,1536000,2796000,4796000}))*1.021,-2))</f>
        <v/>
      </c>
      <c r="AA2155" s="18">
        <f>MAX(0,ROUNDDOWN(M2155-J2155-430000-L2155-0,-3))</f>
        <v/>
      </c>
      <c r="AB2155" s="18">
        <f>MAX(0,ROUNDDOWN(M2155-J2155-430000-L2155-V2155,-3))</f>
        <v/>
      </c>
      <c r="AC2155" s="18">
        <f>IF(M2155&lt;=450000,0,MAX(0,ROUNDDOWN(AA2155*0.06-MIN(50000,AA2155)*0.03,-2))+MAX(0,ROUNDDOWN(AA2155*0.04-MIN(50000,AA2155)*0.02,-2)))</f>
        <v/>
      </c>
      <c r="AD2155" s="18">
        <f>IF(M2155&lt;=450000,0,MAX(0,ROUNDDOWN(AB2155*0.06-MIN(50000,AB2155)*0.03,-2))+MAX(0,ROUNDDOWN(AB2155*0.04-MIN(50000,AB2155)*0.02,-2)))</f>
        <v/>
      </c>
      <c r="AE2155" s="18">
        <f>Y2155-Z2155</f>
        <v/>
      </c>
      <c r="AF2155" s="18">
        <f>AC2155-AD2155</f>
        <v/>
      </c>
      <c r="AG2155" s="18">
        <f>AE2155+AF2155</f>
        <v/>
      </c>
      <c r="AH2155" s="20">
        <f>IF(W2155&lt;=0,0,LOOKUP(W2155,{0,1950001,3300001,6950001,9000001,18000001,40000001},{0.05,0.1,0.2,0.23,0.33,0.4,0.45}))</f>
        <v/>
      </c>
    </row>
    <row r="2156">
      <c r="A2156" t="inlineStr">
        <is>
          <t>1万円刻み 特例あり一般12万円</t>
        </is>
      </c>
      <c r="B2156" s="18">
        <f>'4_1万円刻み'!$A$692</f>
        <v/>
      </c>
      <c r="C2156" s="19" t="n">
        <v>2026</v>
      </c>
      <c r="D2156" t="inlineStr">
        <is>
          <t>はい</t>
        </is>
      </c>
      <c r="E2156" s="18" t="n">
        <v>120000</v>
      </c>
      <c r="F2156" s="18" t="n">
        <v>0</v>
      </c>
      <c r="G2156" s="18" t="n">
        <v>0</v>
      </c>
      <c r="H2156" s="18" t="n">
        <v>0</v>
      </c>
      <c r="I2156" s="18" t="n">
        <v>0</v>
      </c>
      <c r="J2156" s="18">
        <f>ROUND(MIN(B2156/12,650000)*12*0.0915+MIN(B2156/12,1390000)*12*(0.0504+0)+B2156*0.005,0)</f>
        <v/>
      </c>
      <c r="K2156" s="18" t="n">
        <v>0</v>
      </c>
      <c r="L2156" s="18" t="n">
        <v>0</v>
      </c>
      <c r="M2156" s="18">
        <f>ROUND(IF(C2156&gt;=2026,IF(B2156&lt;741000,0,IF(B2156&lt;2191000,B2156-740000,IF(B2156&lt;2193000,1451000,IF(B2156&lt;2196000,1453000,IF(B2156&lt;2200000,1456000,IF(B2156&lt;3600000,ROUNDDOWN(B2156/4,-3)*2.8-80000,IF(B2156&lt;6600000,ROUNDDOWN(B2156/4,-3)*3.2-440000,IF(B2156&lt;8500000,ROUNDDOWN(B2156*0.9,0)-1100000,B2156-1950000)))))))),IF(B2156&lt;651000,0,IF(B2156&lt;1900000,B2156-650000,IF(B2156&lt;3600000,ROUNDDOWN(B2156/4,-3)*2.8-80000,IF(B2156&lt;6600000,ROUNDDOWN(B2156/4,-3)*3.2-440000,IF(B2156&lt;8500000,ROUNDDOWN(B2156*0.9,0)-1100000,B2156-1950000)))))),0)</f>
        <v/>
      </c>
      <c r="N2156" s="18">
        <f>IF(M2156&gt;23500000,NA(),IF(C2156&gt;=2026,IF(M2156&lt;=4890000,1040000,IF(M2156&lt;=6550000,670000,620000)),IF(M2156&lt;=1320000,950000,IF(M2156&lt;=3360000,880000,IF(M2156&lt;=4890000,680000,IF(M2156&lt;=6550000,630000,580000))))))</f>
        <v/>
      </c>
      <c r="O2156" s="18">
        <f>IF(F2156&lt;=0,IF(AND(D2156="はい",C2156&gt;=2026,C2156&lt;=2027),IF(E2156&lt;=0,0,IF(E2156&lt;=30000,E2156,IF(E2156&lt;=60000,ROUNDUP(E2156/2,0)+15000,IF(E2156&lt;=120000,ROUNDUP(E2156/4,0)+30000,60000)))),IF(E2156&lt;=0,0,IF(E2156&lt;=20000,E2156,IF(E2156&lt;=40000,ROUNDUP(E2156/2,0)+10000,IF(E2156&lt;=80000,ROUNDUP(E2156/4,0)+20000,40000))))),IF(E2156&lt;=0,IF(F2156&lt;=0,0,IF(F2156&lt;=25000,F2156,IF(F2156&lt;=50000,ROUNDUP(F2156/2,0)+12500,IF(F2156&lt;=100000,ROUNDUP(F2156/4,0)+25000,50000)))),MAX(IF(F2156&lt;=0,0,IF(F2156&lt;=25000,F2156,IF(F2156&lt;=50000,ROUNDUP(F2156/2,0)+12500,IF(F2156&lt;=100000,ROUNDUP(F2156/4,0)+25000,50000)))),MIN(IF(AND(D2156="はい",C2156&gt;=2026,C2156&lt;=2027),IF(E2156&lt;=0,0,IF(E2156&lt;=30000,E2156,IF(E2156&lt;=60000,ROUNDUP(E2156/2,0)+15000,IF(E2156&lt;=120000,ROUNDUP(E2156/4,0)+30000,60000)))),IF(E2156&lt;=0,0,IF(E2156&lt;=20000,E2156,IF(E2156&lt;=40000,ROUNDUP(E2156/2,0)+10000,IF(E2156&lt;=80000,ROUNDUP(E2156/4,0)+20000,40000)))))+IF(F2156&lt;=0,0,IF(F2156&lt;=25000,F2156,IF(F2156&lt;=50000,ROUNDUP(F2156/2,0)+12500,IF(F2156&lt;=100000,ROUNDUP(F2156/4,0)+25000,50000)))),IF(AND(D2156="はい",C2156&gt;=2026,C2156&lt;=2027),60000,40000)))))</f>
        <v/>
      </c>
      <c r="P2156" s="18">
        <f>IF(G2156&lt;=0,0,IF(G2156&lt;=20000,G2156,IF(G2156&lt;=40000,ROUNDUP(G2156/2,0)+10000,IF(G2156&lt;=80000,ROUNDUP(G2156/4,0)+20000,40000))))</f>
        <v/>
      </c>
      <c r="Q2156" s="18">
        <f>IF(I2156&lt;=0,IF(H2156&lt;=0,0,IF(H2156&lt;=20000,H2156,IF(H2156&lt;=40000,ROUNDUP(H2156/2,0)+10000,IF(H2156&lt;=80000,ROUNDUP(H2156/4,0)+20000,40000)))),IF(H2156&lt;=0,IF(I2156&lt;=0,0,IF(I2156&lt;=25000,I2156,IF(I2156&lt;=50000,ROUNDUP(I2156/2,0)+12500,IF(I2156&lt;=100000,ROUNDUP(I2156/4,0)+25000,50000)))),MAX(IF(I2156&lt;=0,0,IF(I2156&lt;=25000,I2156,IF(I2156&lt;=50000,ROUNDUP(I2156/2,0)+12500,IF(I2156&lt;=100000,ROUNDUP(I2156/4,0)+25000,50000)))),MIN(IF(H2156&lt;=0,0,IF(H2156&lt;=20000,H2156,IF(H2156&lt;=40000,ROUNDUP(H2156/2,0)+10000,IF(H2156&lt;=80000,ROUNDUP(H2156/4,0)+20000,40000))))+IF(I2156&lt;=0,0,IF(I2156&lt;=25000,I2156,IF(I2156&lt;=50000,ROUNDUP(I2156/2,0)+12500,IF(I2156&lt;=100000,ROUNDUP(I2156/4,0)+25000,50000)))),40000))))</f>
        <v/>
      </c>
      <c r="R2156" s="18">
        <f>MIN(120000,O2156+P2156+Q2156)</f>
        <v/>
      </c>
      <c r="S2156" s="18">
        <f>IF(F2156&lt;=0,IF(E2156&lt;=0,0,IF(E2156&lt;=12000,E2156,IF(E2156&lt;=32000,ROUNDUP(E2156/2,0)+6000,IF(E2156&lt;=56000,ROUNDUP(E2156/4,0)+14000,28000)))),IF(E2156&lt;=0,IF(F2156&lt;=0,0,IF(F2156&lt;=15000,F2156,IF(F2156&lt;=40000,ROUNDUP(F2156/2,0)+7500,IF(F2156&lt;=70000,ROUNDUP(F2156/4,0)+17500,35000)))),MAX(IF(F2156&lt;=0,0,IF(F2156&lt;=15000,F2156,IF(F2156&lt;=40000,ROUNDUP(F2156/2,0)+7500,IF(F2156&lt;=70000,ROUNDUP(F2156/4,0)+17500,35000)))),MIN(IF(E2156&lt;=0,0,IF(E2156&lt;=12000,E2156,IF(E2156&lt;=32000,ROUNDUP(E2156/2,0)+6000,IF(E2156&lt;=56000,ROUNDUP(E2156/4,0)+14000,28000))))+IF(F2156&lt;=0,0,IF(F2156&lt;=15000,F2156,IF(F2156&lt;=40000,ROUNDUP(F2156/2,0)+7500,IF(F2156&lt;=70000,ROUNDUP(F2156/4,0)+17500,35000)))),28000))))</f>
        <v/>
      </c>
      <c r="T2156" s="18">
        <f>IF(G2156&lt;=0,0,IF(G2156&lt;=12000,G2156,IF(G2156&lt;=32000,ROUNDUP(G2156/2,0)+6000,IF(G2156&lt;=56000,ROUNDUP(G2156/4,0)+14000,28000))))</f>
        <v/>
      </c>
      <c r="U2156" s="18">
        <f>IF(I2156&lt;=0,IF(H2156&lt;=0,0,IF(H2156&lt;=12000,H2156,IF(H2156&lt;=32000,ROUNDUP(H2156/2,0)+6000,IF(H2156&lt;=56000,ROUNDUP(H2156/4,0)+14000,28000)))),IF(H2156&lt;=0,IF(I2156&lt;=0,0,IF(I2156&lt;=15000,I2156,IF(I2156&lt;=40000,ROUNDUP(I2156/2,0)+7500,IF(I2156&lt;=70000,ROUNDUP(I2156/4,0)+17500,35000)))),MAX(IF(I2156&lt;=0,0,IF(I2156&lt;=15000,I2156,IF(I2156&lt;=40000,ROUNDUP(I2156/2,0)+7500,IF(I2156&lt;=70000,ROUNDUP(I2156/4,0)+17500,35000)))),MIN(IF(H2156&lt;=0,0,IF(H2156&lt;=12000,H2156,IF(H2156&lt;=32000,ROUNDUP(H2156/2,0)+6000,IF(H2156&lt;=56000,ROUNDUP(H2156/4,0)+14000,28000))))+IF(I2156&lt;=0,0,IF(I2156&lt;=15000,I2156,IF(I2156&lt;=40000,ROUNDUP(I2156/2,0)+7500,IF(I2156&lt;=70000,ROUNDUP(I2156/4,0)+17500,35000)))),28000))))</f>
        <v/>
      </c>
      <c r="V2156" s="18">
        <f>MIN(70000,S2156+T2156+U2156)</f>
        <v/>
      </c>
      <c r="W2156" s="18">
        <f>MAX(0,ROUNDDOWN(M2156-J2156-N2156-K2156-0,-3))</f>
        <v/>
      </c>
      <c r="X2156" s="18">
        <f>MAX(0,ROUNDDOWN(M2156-J2156-N2156-K2156-R2156,-3))</f>
        <v/>
      </c>
      <c r="Y2156" s="18">
        <f>IF(W2156&lt;=0,0,ROUNDDOWN((W2156*LOOKUP(W2156,{0,1950001,3300001,6950001,9000001,18000001,40000001},{0.05,0.1,0.2,0.23,0.33,0.4,0.45})-LOOKUP(W2156,{0,1950001,3300001,6950001,9000001,18000001,40000001},{0,97500,427500,636000,1536000,2796000,4796000}))*1.021,-2))</f>
        <v/>
      </c>
      <c r="Z2156" s="18">
        <f>IF(X2156&lt;=0,0,ROUNDDOWN((X2156*LOOKUP(X2156,{0,1950001,3300001,6950001,9000001,18000001,40000001},{0.05,0.1,0.2,0.23,0.33,0.4,0.45})-LOOKUP(X2156,{0,1950001,3300001,6950001,9000001,18000001,40000001},{0,97500,427500,636000,1536000,2796000,4796000}))*1.021,-2))</f>
        <v/>
      </c>
      <c r="AA2156" s="18">
        <f>MAX(0,ROUNDDOWN(M2156-J2156-430000-L2156-0,-3))</f>
        <v/>
      </c>
      <c r="AB2156" s="18">
        <f>MAX(0,ROUNDDOWN(M2156-J2156-430000-L2156-V2156,-3))</f>
        <v/>
      </c>
      <c r="AC2156" s="18">
        <f>IF(M2156&lt;=450000,0,MAX(0,ROUNDDOWN(AA2156*0.06-MIN(50000,AA2156)*0.03,-2))+MAX(0,ROUNDDOWN(AA2156*0.04-MIN(50000,AA2156)*0.02,-2)))</f>
        <v/>
      </c>
      <c r="AD2156" s="18">
        <f>IF(M2156&lt;=450000,0,MAX(0,ROUNDDOWN(AB2156*0.06-MIN(50000,AB2156)*0.03,-2))+MAX(0,ROUNDDOWN(AB2156*0.04-MIN(50000,AB2156)*0.02,-2)))</f>
        <v/>
      </c>
      <c r="AE2156" s="18">
        <f>Y2156-Z2156</f>
        <v/>
      </c>
      <c r="AF2156" s="18">
        <f>AC2156-AD2156</f>
        <v/>
      </c>
      <c r="AG2156" s="18">
        <f>AE2156+AF2156</f>
        <v/>
      </c>
      <c r="AH2156" s="20">
        <f>IF(W2156&lt;=0,0,LOOKUP(W2156,{0,1950001,3300001,6950001,9000001,18000001,40000001},{0.05,0.1,0.2,0.23,0.33,0.4,0.45}))</f>
        <v/>
      </c>
    </row>
    <row r="2157">
      <c r="A2157" t="inlineStr">
        <is>
          <t>1万円刻み 3区分8万円ずつ</t>
        </is>
      </c>
      <c r="B2157" s="18">
        <f>'4_1万円刻み'!$A$693</f>
        <v/>
      </c>
      <c r="C2157" s="19" t="n">
        <v>2026</v>
      </c>
      <c r="D2157" t="inlineStr">
        <is>
          <t>いいえ</t>
        </is>
      </c>
      <c r="E2157" s="18" t="n">
        <v>80000</v>
      </c>
      <c r="F2157" s="18" t="n">
        <v>0</v>
      </c>
      <c r="G2157" s="18" t="n">
        <v>80000</v>
      </c>
      <c r="H2157" s="18" t="n">
        <v>80000</v>
      </c>
      <c r="I2157" s="18" t="n">
        <v>0</v>
      </c>
      <c r="J2157" s="18">
        <f>ROUND(MIN(B2157/12,650000)*12*0.0915+MIN(B2157/12,1390000)*12*(0.0504+0)+B2157*0.005,0)</f>
        <v/>
      </c>
      <c r="K2157" s="18" t="n">
        <v>0</v>
      </c>
      <c r="L2157" s="18" t="n">
        <v>0</v>
      </c>
      <c r="M2157" s="18">
        <f>ROUND(IF(C2157&gt;=2026,IF(B2157&lt;741000,0,IF(B2157&lt;2191000,B2157-740000,IF(B2157&lt;2193000,1451000,IF(B2157&lt;2196000,1453000,IF(B2157&lt;2200000,1456000,IF(B2157&lt;3600000,ROUNDDOWN(B2157/4,-3)*2.8-80000,IF(B2157&lt;6600000,ROUNDDOWN(B2157/4,-3)*3.2-440000,IF(B2157&lt;8500000,ROUNDDOWN(B2157*0.9,0)-1100000,B2157-1950000)))))))),IF(B2157&lt;651000,0,IF(B2157&lt;1900000,B2157-650000,IF(B2157&lt;3600000,ROUNDDOWN(B2157/4,-3)*2.8-80000,IF(B2157&lt;6600000,ROUNDDOWN(B2157/4,-3)*3.2-440000,IF(B2157&lt;8500000,ROUNDDOWN(B2157*0.9,0)-1100000,B2157-1950000)))))),0)</f>
        <v/>
      </c>
      <c r="N2157" s="18">
        <f>IF(M2157&gt;23500000,NA(),IF(C2157&gt;=2026,IF(M2157&lt;=4890000,1040000,IF(M2157&lt;=6550000,670000,620000)),IF(M2157&lt;=1320000,950000,IF(M2157&lt;=3360000,880000,IF(M2157&lt;=4890000,680000,IF(M2157&lt;=6550000,630000,580000))))))</f>
        <v/>
      </c>
      <c r="O2157" s="18">
        <f>IF(F2157&lt;=0,IF(AND(D2157="はい",C2157&gt;=2026,C2157&lt;=2027),IF(E2157&lt;=0,0,IF(E2157&lt;=30000,E2157,IF(E2157&lt;=60000,ROUNDUP(E2157/2,0)+15000,IF(E2157&lt;=120000,ROUNDUP(E2157/4,0)+30000,60000)))),IF(E2157&lt;=0,0,IF(E2157&lt;=20000,E2157,IF(E2157&lt;=40000,ROUNDUP(E2157/2,0)+10000,IF(E2157&lt;=80000,ROUNDUP(E2157/4,0)+20000,40000))))),IF(E2157&lt;=0,IF(F2157&lt;=0,0,IF(F2157&lt;=25000,F2157,IF(F2157&lt;=50000,ROUNDUP(F2157/2,0)+12500,IF(F2157&lt;=100000,ROUNDUP(F2157/4,0)+25000,50000)))),MAX(IF(F2157&lt;=0,0,IF(F2157&lt;=25000,F2157,IF(F2157&lt;=50000,ROUNDUP(F2157/2,0)+12500,IF(F2157&lt;=100000,ROUNDUP(F2157/4,0)+25000,50000)))),MIN(IF(AND(D2157="はい",C2157&gt;=2026,C2157&lt;=2027),IF(E2157&lt;=0,0,IF(E2157&lt;=30000,E2157,IF(E2157&lt;=60000,ROUNDUP(E2157/2,0)+15000,IF(E2157&lt;=120000,ROUNDUP(E2157/4,0)+30000,60000)))),IF(E2157&lt;=0,0,IF(E2157&lt;=20000,E2157,IF(E2157&lt;=40000,ROUNDUP(E2157/2,0)+10000,IF(E2157&lt;=80000,ROUNDUP(E2157/4,0)+20000,40000)))))+IF(F2157&lt;=0,0,IF(F2157&lt;=25000,F2157,IF(F2157&lt;=50000,ROUNDUP(F2157/2,0)+12500,IF(F2157&lt;=100000,ROUNDUP(F2157/4,0)+25000,50000)))),IF(AND(D2157="はい",C2157&gt;=2026,C2157&lt;=2027),60000,40000)))))</f>
        <v/>
      </c>
      <c r="P2157" s="18">
        <f>IF(G2157&lt;=0,0,IF(G2157&lt;=20000,G2157,IF(G2157&lt;=40000,ROUNDUP(G2157/2,0)+10000,IF(G2157&lt;=80000,ROUNDUP(G2157/4,0)+20000,40000))))</f>
        <v/>
      </c>
      <c r="Q2157" s="18">
        <f>IF(I2157&lt;=0,IF(H2157&lt;=0,0,IF(H2157&lt;=20000,H2157,IF(H2157&lt;=40000,ROUNDUP(H2157/2,0)+10000,IF(H2157&lt;=80000,ROUNDUP(H2157/4,0)+20000,40000)))),IF(H2157&lt;=0,IF(I2157&lt;=0,0,IF(I2157&lt;=25000,I2157,IF(I2157&lt;=50000,ROUNDUP(I2157/2,0)+12500,IF(I2157&lt;=100000,ROUNDUP(I2157/4,0)+25000,50000)))),MAX(IF(I2157&lt;=0,0,IF(I2157&lt;=25000,I2157,IF(I2157&lt;=50000,ROUNDUP(I2157/2,0)+12500,IF(I2157&lt;=100000,ROUNDUP(I2157/4,0)+25000,50000)))),MIN(IF(H2157&lt;=0,0,IF(H2157&lt;=20000,H2157,IF(H2157&lt;=40000,ROUNDUP(H2157/2,0)+10000,IF(H2157&lt;=80000,ROUNDUP(H2157/4,0)+20000,40000))))+IF(I2157&lt;=0,0,IF(I2157&lt;=25000,I2157,IF(I2157&lt;=50000,ROUNDUP(I2157/2,0)+12500,IF(I2157&lt;=100000,ROUNDUP(I2157/4,0)+25000,50000)))),40000))))</f>
        <v/>
      </c>
      <c r="R2157" s="18">
        <f>MIN(120000,O2157+P2157+Q2157)</f>
        <v/>
      </c>
      <c r="S2157" s="18">
        <f>IF(F2157&lt;=0,IF(E2157&lt;=0,0,IF(E2157&lt;=12000,E2157,IF(E2157&lt;=32000,ROUNDUP(E2157/2,0)+6000,IF(E2157&lt;=56000,ROUNDUP(E2157/4,0)+14000,28000)))),IF(E2157&lt;=0,IF(F2157&lt;=0,0,IF(F2157&lt;=15000,F2157,IF(F2157&lt;=40000,ROUNDUP(F2157/2,0)+7500,IF(F2157&lt;=70000,ROUNDUP(F2157/4,0)+17500,35000)))),MAX(IF(F2157&lt;=0,0,IF(F2157&lt;=15000,F2157,IF(F2157&lt;=40000,ROUNDUP(F2157/2,0)+7500,IF(F2157&lt;=70000,ROUNDUP(F2157/4,0)+17500,35000)))),MIN(IF(E2157&lt;=0,0,IF(E2157&lt;=12000,E2157,IF(E2157&lt;=32000,ROUNDUP(E2157/2,0)+6000,IF(E2157&lt;=56000,ROUNDUP(E2157/4,0)+14000,28000))))+IF(F2157&lt;=0,0,IF(F2157&lt;=15000,F2157,IF(F2157&lt;=40000,ROUNDUP(F2157/2,0)+7500,IF(F2157&lt;=70000,ROUNDUP(F2157/4,0)+17500,35000)))),28000))))</f>
        <v/>
      </c>
      <c r="T2157" s="18">
        <f>IF(G2157&lt;=0,0,IF(G2157&lt;=12000,G2157,IF(G2157&lt;=32000,ROUNDUP(G2157/2,0)+6000,IF(G2157&lt;=56000,ROUNDUP(G2157/4,0)+14000,28000))))</f>
        <v/>
      </c>
      <c r="U2157" s="18">
        <f>IF(I2157&lt;=0,IF(H2157&lt;=0,0,IF(H2157&lt;=12000,H2157,IF(H2157&lt;=32000,ROUNDUP(H2157/2,0)+6000,IF(H2157&lt;=56000,ROUNDUP(H2157/4,0)+14000,28000)))),IF(H2157&lt;=0,IF(I2157&lt;=0,0,IF(I2157&lt;=15000,I2157,IF(I2157&lt;=40000,ROUNDUP(I2157/2,0)+7500,IF(I2157&lt;=70000,ROUNDUP(I2157/4,0)+17500,35000)))),MAX(IF(I2157&lt;=0,0,IF(I2157&lt;=15000,I2157,IF(I2157&lt;=40000,ROUNDUP(I2157/2,0)+7500,IF(I2157&lt;=70000,ROUNDUP(I2157/4,0)+17500,35000)))),MIN(IF(H2157&lt;=0,0,IF(H2157&lt;=12000,H2157,IF(H2157&lt;=32000,ROUNDUP(H2157/2,0)+6000,IF(H2157&lt;=56000,ROUNDUP(H2157/4,0)+14000,28000))))+IF(I2157&lt;=0,0,IF(I2157&lt;=15000,I2157,IF(I2157&lt;=40000,ROUNDUP(I2157/2,0)+7500,IF(I2157&lt;=70000,ROUNDUP(I2157/4,0)+17500,35000)))),28000))))</f>
        <v/>
      </c>
      <c r="V2157" s="18">
        <f>MIN(70000,S2157+T2157+U2157)</f>
        <v/>
      </c>
      <c r="W2157" s="18">
        <f>MAX(0,ROUNDDOWN(M2157-J2157-N2157-K2157-0,-3))</f>
        <v/>
      </c>
      <c r="X2157" s="18">
        <f>MAX(0,ROUNDDOWN(M2157-J2157-N2157-K2157-R2157,-3))</f>
        <v/>
      </c>
      <c r="Y2157" s="18">
        <f>IF(W2157&lt;=0,0,ROUNDDOWN((W2157*LOOKUP(W2157,{0,1950001,3300001,6950001,9000001,18000001,40000001},{0.05,0.1,0.2,0.23,0.33,0.4,0.45})-LOOKUP(W2157,{0,1950001,3300001,6950001,9000001,18000001,40000001},{0,97500,427500,636000,1536000,2796000,4796000}))*1.021,-2))</f>
        <v/>
      </c>
      <c r="Z2157" s="18">
        <f>IF(X2157&lt;=0,0,ROUNDDOWN((X2157*LOOKUP(X2157,{0,1950001,3300001,6950001,9000001,18000001,40000001},{0.05,0.1,0.2,0.23,0.33,0.4,0.45})-LOOKUP(X2157,{0,1950001,3300001,6950001,9000001,18000001,40000001},{0,97500,427500,636000,1536000,2796000,4796000}))*1.021,-2))</f>
        <v/>
      </c>
      <c r="AA2157" s="18">
        <f>MAX(0,ROUNDDOWN(M2157-J2157-430000-L2157-0,-3))</f>
        <v/>
      </c>
      <c r="AB2157" s="18">
        <f>MAX(0,ROUNDDOWN(M2157-J2157-430000-L2157-V2157,-3))</f>
        <v/>
      </c>
      <c r="AC2157" s="18">
        <f>IF(M2157&lt;=450000,0,MAX(0,ROUNDDOWN(AA2157*0.06-MIN(50000,AA2157)*0.03,-2))+MAX(0,ROUNDDOWN(AA2157*0.04-MIN(50000,AA2157)*0.02,-2)))</f>
        <v/>
      </c>
      <c r="AD2157" s="18">
        <f>IF(M2157&lt;=450000,0,MAX(0,ROUNDDOWN(AB2157*0.06-MIN(50000,AB2157)*0.03,-2))+MAX(0,ROUNDDOWN(AB2157*0.04-MIN(50000,AB2157)*0.02,-2)))</f>
        <v/>
      </c>
      <c r="AE2157" s="18">
        <f>Y2157-Z2157</f>
        <v/>
      </c>
      <c r="AF2157" s="18">
        <f>AC2157-AD2157</f>
        <v/>
      </c>
      <c r="AG2157" s="18">
        <f>AE2157+AF2157</f>
        <v/>
      </c>
      <c r="AH2157" s="20">
        <f>IF(W2157&lt;=0,0,LOOKUP(W2157,{0,1950001,3300001,6950001,9000001,18000001,40000001},{0.05,0.1,0.2,0.23,0.33,0.4,0.45}))</f>
        <v/>
      </c>
    </row>
    <row r="2158">
      <c r="A2158" t="inlineStr">
        <is>
          <t>1万円刻み 一般8万円</t>
        </is>
      </c>
      <c r="B2158" s="18">
        <f>'4_1万円刻み'!$A$693</f>
        <v/>
      </c>
      <c r="C2158" s="19" t="n">
        <v>2026</v>
      </c>
      <c r="D2158" t="inlineStr">
        <is>
          <t>いいえ</t>
        </is>
      </c>
      <c r="E2158" s="18" t="n">
        <v>80000</v>
      </c>
      <c r="F2158" s="18" t="n">
        <v>0</v>
      </c>
      <c r="G2158" s="18" t="n">
        <v>0</v>
      </c>
      <c r="H2158" s="18" t="n">
        <v>0</v>
      </c>
      <c r="I2158" s="18" t="n">
        <v>0</v>
      </c>
      <c r="J2158" s="18">
        <f>ROUND(MIN(B2158/12,650000)*12*0.0915+MIN(B2158/12,1390000)*12*(0.0504+0)+B2158*0.005,0)</f>
        <v/>
      </c>
      <c r="K2158" s="18" t="n">
        <v>0</v>
      </c>
      <c r="L2158" s="18" t="n">
        <v>0</v>
      </c>
      <c r="M2158" s="18">
        <f>ROUND(IF(C2158&gt;=2026,IF(B2158&lt;741000,0,IF(B2158&lt;2191000,B2158-740000,IF(B2158&lt;2193000,1451000,IF(B2158&lt;2196000,1453000,IF(B2158&lt;2200000,1456000,IF(B2158&lt;3600000,ROUNDDOWN(B2158/4,-3)*2.8-80000,IF(B2158&lt;6600000,ROUNDDOWN(B2158/4,-3)*3.2-440000,IF(B2158&lt;8500000,ROUNDDOWN(B2158*0.9,0)-1100000,B2158-1950000)))))))),IF(B2158&lt;651000,0,IF(B2158&lt;1900000,B2158-650000,IF(B2158&lt;3600000,ROUNDDOWN(B2158/4,-3)*2.8-80000,IF(B2158&lt;6600000,ROUNDDOWN(B2158/4,-3)*3.2-440000,IF(B2158&lt;8500000,ROUNDDOWN(B2158*0.9,0)-1100000,B2158-1950000)))))),0)</f>
        <v/>
      </c>
      <c r="N2158" s="18">
        <f>IF(M2158&gt;23500000,NA(),IF(C2158&gt;=2026,IF(M2158&lt;=4890000,1040000,IF(M2158&lt;=6550000,670000,620000)),IF(M2158&lt;=1320000,950000,IF(M2158&lt;=3360000,880000,IF(M2158&lt;=4890000,680000,IF(M2158&lt;=6550000,630000,580000))))))</f>
        <v/>
      </c>
      <c r="O2158" s="18">
        <f>IF(F2158&lt;=0,IF(AND(D2158="はい",C2158&gt;=2026,C2158&lt;=2027),IF(E2158&lt;=0,0,IF(E2158&lt;=30000,E2158,IF(E2158&lt;=60000,ROUNDUP(E2158/2,0)+15000,IF(E2158&lt;=120000,ROUNDUP(E2158/4,0)+30000,60000)))),IF(E2158&lt;=0,0,IF(E2158&lt;=20000,E2158,IF(E2158&lt;=40000,ROUNDUP(E2158/2,0)+10000,IF(E2158&lt;=80000,ROUNDUP(E2158/4,0)+20000,40000))))),IF(E2158&lt;=0,IF(F2158&lt;=0,0,IF(F2158&lt;=25000,F2158,IF(F2158&lt;=50000,ROUNDUP(F2158/2,0)+12500,IF(F2158&lt;=100000,ROUNDUP(F2158/4,0)+25000,50000)))),MAX(IF(F2158&lt;=0,0,IF(F2158&lt;=25000,F2158,IF(F2158&lt;=50000,ROUNDUP(F2158/2,0)+12500,IF(F2158&lt;=100000,ROUNDUP(F2158/4,0)+25000,50000)))),MIN(IF(AND(D2158="はい",C2158&gt;=2026,C2158&lt;=2027),IF(E2158&lt;=0,0,IF(E2158&lt;=30000,E2158,IF(E2158&lt;=60000,ROUNDUP(E2158/2,0)+15000,IF(E2158&lt;=120000,ROUNDUP(E2158/4,0)+30000,60000)))),IF(E2158&lt;=0,0,IF(E2158&lt;=20000,E2158,IF(E2158&lt;=40000,ROUNDUP(E2158/2,0)+10000,IF(E2158&lt;=80000,ROUNDUP(E2158/4,0)+20000,40000)))))+IF(F2158&lt;=0,0,IF(F2158&lt;=25000,F2158,IF(F2158&lt;=50000,ROUNDUP(F2158/2,0)+12500,IF(F2158&lt;=100000,ROUNDUP(F2158/4,0)+25000,50000)))),IF(AND(D2158="はい",C2158&gt;=2026,C2158&lt;=2027),60000,40000)))))</f>
        <v/>
      </c>
      <c r="P2158" s="18">
        <f>IF(G2158&lt;=0,0,IF(G2158&lt;=20000,G2158,IF(G2158&lt;=40000,ROUNDUP(G2158/2,0)+10000,IF(G2158&lt;=80000,ROUNDUP(G2158/4,0)+20000,40000))))</f>
        <v/>
      </c>
      <c r="Q2158" s="18">
        <f>IF(I2158&lt;=0,IF(H2158&lt;=0,0,IF(H2158&lt;=20000,H2158,IF(H2158&lt;=40000,ROUNDUP(H2158/2,0)+10000,IF(H2158&lt;=80000,ROUNDUP(H2158/4,0)+20000,40000)))),IF(H2158&lt;=0,IF(I2158&lt;=0,0,IF(I2158&lt;=25000,I2158,IF(I2158&lt;=50000,ROUNDUP(I2158/2,0)+12500,IF(I2158&lt;=100000,ROUNDUP(I2158/4,0)+25000,50000)))),MAX(IF(I2158&lt;=0,0,IF(I2158&lt;=25000,I2158,IF(I2158&lt;=50000,ROUNDUP(I2158/2,0)+12500,IF(I2158&lt;=100000,ROUNDUP(I2158/4,0)+25000,50000)))),MIN(IF(H2158&lt;=0,0,IF(H2158&lt;=20000,H2158,IF(H2158&lt;=40000,ROUNDUP(H2158/2,0)+10000,IF(H2158&lt;=80000,ROUNDUP(H2158/4,0)+20000,40000))))+IF(I2158&lt;=0,0,IF(I2158&lt;=25000,I2158,IF(I2158&lt;=50000,ROUNDUP(I2158/2,0)+12500,IF(I2158&lt;=100000,ROUNDUP(I2158/4,0)+25000,50000)))),40000))))</f>
        <v/>
      </c>
      <c r="R2158" s="18">
        <f>MIN(120000,O2158+P2158+Q2158)</f>
        <v/>
      </c>
      <c r="S2158" s="18">
        <f>IF(F2158&lt;=0,IF(E2158&lt;=0,0,IF(E2158&lt;=12000,E2158,IF(E2158&lt;=32000,ROUNDUP(E2158/2,0)+6000,IF(E2158&lt;=56000,ROUNDUP(E2158/4,0)+14000,28000)))),IF(E2158&lt;=0,IF(F2158&lt;=0,0,IF(F2158&lt;=15000,F2158,IF(F2158&lt;=40000,ROUNDUP(F2158/2,0)+7500,IF(F2158&lt;=70000,ROUNDUP(F2158/4,0)+17500,35000)))),MAX(IF(F2158&lt;=0,0,IF(F2158&lt;=15000,F2158,IF(F2158&lt;=40000,ROUNDUP(F2158/2,0)+7500,IF(F2158&lt;=70000,ROUNDUP(F2158/4,0)+17500,35000)))),MIN(IF(E2158&lt;=0,0,IF(E2158&lt;=12000,E2158,IF(E2158&lt;=32000,ROUNDUP(E2158/2,0)+6000,IF(E2158&lt;=56000,ROUNDUP(E2158/4,0)+14000,28000))))+IF(F2158&lt;=0,0,IF(F2158&lt;=15000,F2158,IF(F2158&lt;=40000,ROUNDUP(F2158/2,0)+7500,IF(F2158&lt;=70000,ROUNDUP(F2158/4,0)+17500,35000)))),28000))))</f>
        <v/>
      </c>
      <c r="T2158" s="18">
        <f>IF(G2158&lt;=0,0,IF(G2158&lt;=12000,G2158,IF(G2158&lt;=32000,ROUNDUP(G2158/2,0)+6000,IF(G2158&lt;=56000,ROUNDUP(G2158/4,0)+14000,28000))))</f>
        <v/>
      </c>
      <c r="U2158" s="18">
        <f>IF(I2158&lt;=0,IF(H2158&lt;=0,0,IF(H2158&lt;=12000,H2158,IF(H2158&lt;=32000,ROUNDUP(H2158/2,0)+6000,IF(H2158&lt;=56000,ROUNDUP(H2158/4,0)+14000,28000)))),IF(H2158&lt;=0,IF(I2158&lt;=0,0,IF(I2158&lt;=15000,I2158,IF(I2158&lt;=40000,ROUNDUP(I2158/2,0)+7500,IF(I2158&lt;=70000,ROUNDUP(I2158/4,0)+17500,35000)))),MAX(IF(I2158&lt;=0,0,IF(I2158&lt;=15000,I2158,IF(I2158&lt;=40000,ROUNDUP(I2158/2,0)+7500,IF(I2158&lt;=70000,ROUNDUP(I2158/4,0)+17500,35000)))),MIN(IF(H2158&lt;=0,0,IF(H2158&lt;=12000,H2158,IF(H2158&lt;=32000,ROUNDUP(H2158/2,0)+6000,IF(H2158&lt;=56000,ROUNDUP(H2158/4,0)+14000,28000))))+IF(I2158&lt;=0,0,IF(I2158&lt;=15000,I2158,IF(I2158&lt;=40000,ROUNDUP(I2158/2,0)+7500,IF(I2158&lt;=70000,ROUNDUP(I2158/4,0)+17500,35000)))),28000))))</f>
        <v/>
      </c>
      <c r="V2158" s="18">
        <f>MIN(70000,S2158+T2158+U2158)</f>
        <v/>
      </c>
      <c r="W2158" s="18">
        <f>MAX(0,ROUNDDOWN(M2158-J2158-N2158-K2158-0,-3))</f>
        <v/>
      </c>
      <c r="X2158" s="18">
        <f>MAX(0,ROUNDDOWN(M2158-J2158-N2158-K2158-R2158,-3))</f>
        <v/>
      </c>
      <c r="Y2158" s="18">
        <f>IF(W2158&lt;=0,0,ROUNDDOWN((W2158*LOOKUP(W2158,{0,1950001,3300001,6950001,9000001,18000001,40000001},{0.05,0.1,0.2,0.23,0.33,0.4,0.45})-LOOKUP(W2158,{0,1950001,3300001,6950001,9000001,18000001,40000001},{0,97500,427500,636000,1536000,2796000,4796000}))*1.021,-2))</f>
        <v/>
      </c>
      <c r="Z2158" s="18">
        <f>IF(X2158&lt;=0,0,ROUNDDOWN((X2158*LOOKUP(X2158,{0,1950001,3300001,6950001,9000001,18000001,40000001},{0.05,0.1,0.2,0.23,0.33,0.4,0.45})-LOOKUP(X2158,{0,1950001,3300001,6950001,9000001,18000001,40000001},{0,97500,427500,636000,1536000,2796000,4796000}))*1.021,-2))</f>
        <v/>
      </c>
      <c r="AA2158" s="18">
        <f>MAX(0,ROUNDDOWN(M2158-J2158-430000-L2158-0,-3))</f>
        <v/>
      </c>
      <c r="AB2158" s="18">
        <f>MAX(0,ROUNDDOWN(M2158-J2158-430000-L2158-V2158,-3))</f>
        <v/>
      </c>
      <c r="AC2158" s="18">
        <f>IF(M2158&lt;=450000,0,MAX(0,ROUNDDOWN(AA2158*0.06-MIN(50000,AA2158)*0.03,-2))+MAX(0,ROUNDDOWN(AA2158*0.04-MIN(50000,AA2158)*0.02,-2)))</f>
        <v/>
      </c>
      <c r="AD2158" s="18">
        <f>IF(M2158&lt;=450000,0,MAX(0,ROUNDDOWN(AB2158*0.06-MIN(50000,AB2158)*0.03,-2))+MAX(0,ROUNDDOWN(AB2158*0.04-MIN(50000,AB2158)*0.02,-2)))</f>
        <v/>
      </c>
      <c r="AE2158" s="18">
        <f>Y2158-Z2158</f>
        <v/>
      </c>
      <c r="AF2158" s="18">
        <f>AC2158-AD2158</f>
        <v/>
      </c>
      <c r="AG2158" s="18">
        <f>AE2158+AF2158</f>
        <v/>
      </c>
      <c r="AH2158" s="20">
        <f>IF(W2158&lt;=0,0,LOOKUP(W2158,{0,1950001,3300001,6950001,9000001,18000001,40000001},{0.05,0.1,0.2,0.23,0.33,0.4,0.45}))</f>
        <v/>
      </c>
    </row>
    <row r="2159">
      <c r="A2159" t="inlineStr">
        <is>
          <t>1万円刻み 特例あり一般12万円</t>
        </is>
      </c>
      <c r="B2159" s="18">
        <f>'4_1万円刻み'!$A$693</f>
        <v/>
      </c>
      <c r="C2159" s="19" t="n">
        <v>2026</v>
      </c>
      <c r="D2159" t="inlineStr">
        <is>
          <t>はい</t>
        </is>
      </c>
      <c r="E2159" s="18" t="n">
        <v>120000</v>
      </c>
      <c r="F2159" s="18" t="n">
        <v>0</v>
      </c>
      <c r="G2159" s="18" t="n">
        <v>0</v>
      </c>
      <c r="H2159" s="18" t="n">
        <v>0</v>
      </c>
      <c r="I2159" s="18" t="n">
        <v>0</v>
      </c>
      <c r="J2159" s="18">
        <f>ROUND(MIN(B2159/12,650000)*12*0.0915+MIN(B2159/12,1390000)*12*(0.0504+0)+B2159*0.005,0)</f>
        <v/>
      </c>
      <c r="K2159" s="18" t="n">
        <v>0</v>
      </c>
      <c r="L2159" s="18" t="n">
        <v>0</v>
      </c>
      <c r="M2159" s="18">
        <f>ROUND(IF(C2159&gt;=2026,IF(B2159&lt;741000,0,IF(B2159&lt;2191000,B2159-740000,IF(B2159&lt;2193000,1451000,IF(B2159&lt;2196000,1453000,IF(B2159&lt;2200000,1456000,IF(B2159&lt;3600000,ROUNDDOWN(B2159/4,-3)*2.8-80000,IF(B2159&lt;6600000,ROUNDDOWN(B2159/4,-3)*3.2-440000,IF(B2159&lt;8500000,ROUNDDOWN(B2159*0.9,0)-1100000,B2159-1950000)))))))),IF(B2159&lt;651000,0,IF(B2159&lt;1900000,B2159-650000,IF(B2159&lt;3600000,ROUNDDOWN(B2159/4,-3)*2.8-80000,IF(B2159&lt;6600000,ROUNDDOWN(B2159/4,-3)*3.2-440000,IF(B2159&lt;8500000,ROUNDDOWN(B2159*0.9,0)-1100000,B2159-1950000)))))),0)</f>
        <v/>
      </c>
      <c r="N2159" s="18">
        <f>IF(M2159&gt;23500000,NA(),IF(C2159&gt;=2026,IF(M2159&lt;=4890000,1040000,IF(M2159&lt;=6550000,670000,620000)),IF(M2159&lt;=1320000,950000,IF(M2159&lt;=3360000,880000,IF(M2159&lt;=4890000,680000,IF(M2159&lt;=6550000,630000,580000))))))</f>
        <v/>
      </c>
      <c r="O2159" s="18">
        <f>IF(F2159&lt;=0,IF(AND(D2159="はい",C2159&gt;=2026,C2159&lt;=2027),IF(E2159&lt;=0,0,IF(E2159&lt;=30000,E2159,IF(E2159&lt;=60000,ROUNDUP(E2159/2,0)+15000,IF(E2159&lt;=120000,ROUNDUP(E2159/4,0)+30000,60000)))),IF(E2159&lt;=0,0,IF(E2159&lt;=20000,E2159,IF(E2159&lt;=40000,ROUNDUP(E2159/2,0)+10000,IF(E2159&lt;=80000,ROUNDUP(E2159/4,0)+20000,40000))))),IF(E2159&lt;=0,IF(F2159&lt;=0,0,IF(F2159&lt;=25000,F2159,IF(F2159&lt;=50000,ROUNDUP(F2159/2,0)+12500,IF(F2159&lt;=100000,ROUNDUP(F2159/4,0)+25000,50000)))),MAX(IF(F2159&lt;=0,0,IF(F2159&lt;=25000,F2159,IF(F2159&lt;=50000,ROUNDUP(F2159/2,0)+12500,IF(F2159&lt;=100000,ROUNDUP(F2159/4,0)+25000,50000)))),MIN(IF(AND(D2159="はい",C2159&gt;=2026,C2159&lt;=2027),IF(E2159&lt;=0,0,IF(E2159&lt;=30000,E2159,IF(E2159&lt;=60000,ROUNDUP(E2159/2,0)+15000,IF(E2159&lt;=120000,ROUNDUP(E2159/4,0)+30000,60000)))),IF(E2159&lt;=0,0,IF(E2159&lt;=20000,E2159,IF(E2159&lt;=40000,ROUNDUP(E2159/2,0)+10000,IF(E2159&lt;=80000,ROUNDUP(E2159/4,0)+20000,40000)))))+IF(F2159&lt;=0,0,IF(F2159&lt;=25000,F2159,IF(F2159&lt;=50000,ROUNDUP(F2159/2,0)+12500,IF(F2159&lt;=100000,ROUNDUP(F2159/4,0)+25000,50000)))),IF(AND(D2159="はい",C2159&gt;=2026,C2159&lt;=2027),60000,40000)))))</f>
        <v/>
      </c>
      <c r="P2159" s="18">
        <f>IF(G2159&lt;=0,0,IF(G2159&lt;=20000,G2159,IF(G2159&lt;=40000,ROUNDUP(G2159/2,0)+10000,IF(G2159&lt;=80000,ROUNDUP(G2159/4,0)+20000,40000))))</f>
        <v/>
      </c>
      <c r="Q2159" s="18">
        <f>IF(I2159&lt;=0,IF(H2159&lt;=0,0,IF(H2159&lt;=20000,H2159,IF(H2159&lt;=40000,ROUNDUP(H2159/2,0)+10000,IF(H2159&lt;=80000,ROUNDUP(H2159/4,0)+20000,40000)))),IF(H2159&lt;=0,IF(I2159&lt;=0,0,IF(I2159&lt;=25000,I2159,IF(I2159&lt;=50000,ROUNDUP(I2159/2,0)+12500,IF(I2159&lt;=100000,ROUNDUP(I2159/4,0)+25000,50000)))),MAX(IF(I2159&lt;=0,0,IF(I2159&lt;=25000,I2159,IF(I2159&lt;=50000,ROUNDUP(I2159/2,0)+12500,IF(I2159&lt;=100000,ROUNDUP(I2159/4,0)+25000,50000)))),MIN(IF(H2159&lt;=0,0,IF(H2159&lt;=20000,H2159,IF(H2159&lt;=40000,ROUNDUP(H2159/2,0)+10000,IF(H2159&lt;=80000,ROUNDUP(H2159/4,0)+20000,40000))))+IF(I2159&lt;=0,0,IF(I2159&lt;=25000,I2159,IF(I2159&lt;=50000,ROUNDUP(I2159/2,0)+12500,IF(I2159&lt;=100000,ROUNDUP(I2159/4,0)+25000,50000)))),40000))))</f>
        <v/>
      </c>
      <c r="R2159" s="18">
        <f>MIN(120000,O2159+P2159+Q2159)</f>
        <v/>
      </c>
      <c r="S2159" s="18">
        <f>IF(F2159&lt;=0,IF(E2159&lt;=0,0,IF(E2159&lt;=12000,E2159,IF(E2159&lt;=32000,ROUNDUP(E2159/2,0)+6000,IF(E2159&lt;=56000,ROUNDUP(E2159/4,0)+14000,28000)))),IF(E2159&lt;=0,IF(F2159&lt;=0,0,IF(F2159&lt;=15000,F2159,IF(F2159&lt;=40000,ROUNDUP(F2159/2,0)+7500,IF(F2159&lt;=70000,ROUNDUP(F2159/4,0)+17500,35000)))),MAX(IF(F2159&lt;=0,0,IF(F2159&lt;=15000,F2159,IF(F2159&lt;=40000,ROUNDUP(F2159/2,0)+7500,IF(F2159&lt;=70000,ROUNDUP(F2159/4,0)+17500,35000)))),MIN(IF(E2159&lt;=0,0,IF(E2159&lt;=12000,E2159,IF(E2159&lt;=32000,ROUNDUP(E2159/2,0)+6000,IF(E2159&lt;=56000,ROUNDUP(E2159/4,0)+14000,28000))))+IF(F2159&lt;=0,0,IF(F2159&lt;=15000,F2159,IF(F2159&lt;=40000,ROUNDUP(F2159/2,0)+7500,IF(F2159&lt;=70000,ROUNDUP(F2159/4,0)+17500,35000)))),28000))))</f>
        <v/>
      </c>
      <c r="T2159" s="18">
        <f>IF(G2159&lt;=0,0,IF(G2159&lt;=12000,G2159,IF(G2159&lt;=32000,ROUNDUP(G2159/2,0)+6000,IF(G2159&lt;=56000,ROUNDUP(G2159/4,0)+14000,28000))))</f>
        <v/>
      </c>
      <c r="U2159" s="18">
        <f>IF(I2159&lt;=0,IF(H2159&lt;=0,0,IF(H2159&lt;=12000,H2159,IF(H2159&lt;=32000,ROUNDUP(H2159/2,0)+6000,IF(H2159&lt;=56000,ROUNDUP(H2159/4,0)+14000,28000)))),IF(H2159&lt;=0,IF(I2159&lt;=0,0,IF(I2159&lt;=15000,I2159,IF(I2159&lt;=40000,ROUNDUP(I2159/2,0)+7500,IF(I2159&lt;=70000,ROUNDUP(I2159/4,0)+17500,35000)))),MAX(IF(I2159&lt;=0,0,IF(I2159&lt;=15000,I2159,IF(I2159&lt;=40000,ROUNDUP(I2159/2,0)+7500,IF(I2159&lt;=70000,ROUNDUP(I2159/4,0)+17500,35000)))),MIN(IF(H2159&lt;=0,0,IF(H2159&lt;=12000,H2159,IF(H2159&lt;=32000,ROUNDUP(H2159/2,0)+6000,IF(H2159&lt;=56000,ROUNDUP(H2159/4,0)+14000,28000))))+IF(I2159&lt;=0,0,IF(I2159&lt;=15000,I2159,IF(I2159&lt;=40000,ROUNDUP(I2159/2,0)+7500,IF(I2159&lt;=70000,ROUNDUP(I2159/4,0)+17500,35000)))),28000))))</f>
        <v/>
      </c>
      <c r="V2159" s="18">
        <f>MIN(70000,S2159+T2159+U2159)</f>
        <v/>
      </c>
      <c r="W2159" s="18">
        <f>MAX(0,ROUNDDOWN(M2159-J2159-N2159-K2159-0,-3))</f>
        <v/>
      </c>
      <c r="X2159" s="18">
        <f>MAX(0,ROUNDDOWN(M2159-J2159-N2159-K2159-R2159,-3))</f>
        <v/>
      </c>
      <c r="Y2159" s="18">
        <f>IF(W2159&lt;=0,0,ROUNDDOWN((W2159*LOOKUP(W2159,{0,1950001,3300001,6950001,9000001,18000001,40000001},{0.05,0.1,0.2,0.23,0.33,0.4,0.45})-LOOKUP(W2159,{0,1950001,3300001,6950001,9000001,18000001,40000001},{0,97500,427500,636000,1536000,2796000,4796000}))*1.021,-2))</f>
        <v/>
      </c>
      <c r="Z2159" s="18">
        <f>IF(X2159&lt;=0,0,ROUNDDOWN((X2159*LOOKUP(X2159,{0,1950001,3300001,6950001,9000001,18000001,40000001},{0.05,0.1,0.2,0.23,0.33,0.4,0.45})-LOOKUP(X2159,{0,1950001,3300001,6950001,9000001,18000001,40000001},{0,97500,427500,636000,1536000,2796000,4796000}))*1.021,-2))</f>
        <v/>
      </c>
      <c r="AA2159" s="18">
        <f>MAX(0,ROUNDDOWN(M2159-J2159-430000-L2159-0,-3))</f>
        <v/>
      </c>
      <c r="AB2159" s="18">
        <f>MAX(0,ROUNDDOWN(M2159-J2159-430000-L2159-V2159,-3))</f>
        <v/>
      </c>
      <c r="AC2159" s="18">
        <f>IF(M2159&lt;=450000,0,MAX(0,ROUNDDOWN(AA2159*0.06-MIN(50000,AA2159)*0.03,-2))+MAX(0,ROUNDDOWN(AA2159*0.04-MIN(50000,AA2159)*0.02,-2)))</f>
        <v/>
      </c>
      <c r="AD2159" s="18">
        <f>IF(M2159&lt;=450000,0,MAX(0,ROUNDDOWN(AB2159*0.06-MIN(50000,AB2159)*0.03,-2))+MAX(0,ROUNDDOWN(AB2159*0.04-MIN(50000,AB2159)*0.02,-2)))</f>
        <v/>
      </c>
      <c r="AE2159" s="18">
        <f>Y2159-Z2159</f>
        <v/>
      </c>
      <c r="AF2159" s="18">
        <f>AC2159-AD2159</f>
        <v/>
      </c>
      <c r="AG2159" s="18">
        <f>AE2159+AF2159</f>
        <v/>
      </c>
      <c r="AH2159" s="20">
        <f>IF(W2159&lt;=0,0,LOOKUP(W2159,{0,1950001,3300001,6950001,9000001,18000001,40000001},{0.05,0.1,0.2,0.23,0.33,0.4,0.45}))</f>
        <v/>
      </c>
    </row>
    <row r="2160">
      <c r="A2160" t="inlineStr">
        <is>
          <t>1万円刻み 3区分8万円ずつ</t>
        </is>
      </c>
      <c r="B2160" s="18">
        <f>'4_1万円刻み'!$A$694</f>
        <v/>
      </c>
      <c r="C2160" s="19" t="n">
        <v>2026</v>
      </c>
      <c r="D2160" t="inlineStr">
        <is>
          <t>いいえ</t>
        </is>
      </c>
      <c r="E2160" s="18" t="n">
        <v>80000</v>
      </c>
      <c r="F2160" s="18" t="n">
        <v>0</v>
      </c>
      <c r="G2160" s="18" t="n">
        <v>80000</v>
      </c>
      <c r="H2160" s="18" t="n">
        <v>80000</v>
      </c>
      <c r="I2160" s="18" t="n">
        <v>0</v>
      </c>
      <c r="J2160" s="18">
        <f>ROUND(MIN(B2160/12,650000)*12*0.0915+MIN(B2160/12,1390000)*12*(0.0504+0)+B2160*0.005,0)</f>
        <v/>
      </c>
      <c r="K2160" s="18" t="n">
        <v>0</v>
      </c>
      <c r="L2160" s="18" t="n">
        <v>0</v>
      </c>
      <c r="M2160" s="18">
        <f>ROUND(IF(C2160&gt;=2026,IF(B2160&lt;741000,0,IF(B2160&lt;2191000,B2160-740000,IF(B2160&lt;2193000,1451000,IF(B2160&lt;2196000,1453000,IF(B2160&lt;2200000,1456000,IF(B2160&lt;3600000,ROUNDDOWN(B2160/4,-3)*2.8-80000,IF(B2160&lt;6600000,ROUNDDOWN(B2160/4,-3)*3.2-440000,IF(B2160&lt;8500000,ROUNDDOWN(B2160*0.9,0)-1100000,B2160-1950000)))))))),IF(B2160&lt;651000,0,IF(B2160&lt;1900000,B2160-650000,IF(B2160&lt;3600000,ROUNDDOWN(B2160/4,-3)*2.8-80000,IF(B2160&lt;6600000,ROUNDDOWN(B2160/4,-3)*3.2-440000,IF(B2160&lt;8500000,ROUNDDOWN(B2160*0.9,0)-1100000,B2160-1950000)))))),0)</f>
        <v/>
      </c>
      <c r="N2160" s="18">
        <f>IF(M2160&gt;23500000,NA(),IF(C2160&gt;=2026,IF(M2160&lt;=4890000,1040000,IF(M2160&lt;=6550000,670000,620000)),IF(M2160&lt;=1320000,950000,IF(M2160&lt;=3360000,880000,IF(M2160&lt;=4890000,680000,IF(M2160&lt;=6550000,630000,580000))))))</f>
        <v/>
      </c>
      <c r="O2160" s="18">
        <f>IF(F2160&lt;=0,IF(AND(D2160="はい",C2160&gt;=2026,C2160&lt;=2027),IF(E2160&lt;=0,0,IF(E2160&lt;=30000,E2160,IF(E2160&lt;=60000,ROUNDUP(E2160/2,0)+15000,IF(E2160&lt;=120000,ROUNDUP(E2160/4,0)+30000,60000)))),IF(E2160&lt;=0,0,IF(E2160&lt;=20000,E2160,IF(E2160&lt;=40000,ROUNDUP(E2160/2,0)+10000,IF(E2160&lt;=80000,ROUNDUP(E2160/4,0)+20000,40000))))),IF(E2160&lt;=0,IF(F2160&lt;=0,0,IF(F2160&lt;=25000,F2160,IF(F2160&lt;=50000,ROUNDUP(F2160/2,0)+12500,IF(F2160&lt;=100000,ROUNDUP(F2160/4,0)+25000,50000)))),MAX(IF(F2160&lt;=0,0,IF(F2160&lt;=25000,F2160,IF(F2160&lt;=50000,ROUNDUP(F2160/2,0)+12500,IF(F2160&lt;=100000,ROUNDUP(F2160/4,0)+25000,50000)))),MIN(IF(AND(D2160="はい",C2160&gt;=2026,C2160&lt;=2027),IF(E2160&lt;=0,0,IF(E2160&lt;=30000,E2160,IF(E2160&lt;=60000,ROUNDUP(E2160/2,0)+15000,IF(E2160&lt;=120000,ROUNDUP(E2160/4,0)+30000,60000)))),IF(E2160&lt;=0,0,IF(E2160&lt;=20000,E2160,IF(E2160&lt;=40000,ROUNDUP(E2160/2,0)+10000,IF(E2160&lt;=80000,ROUNDUP(E2160/4,0)+20000,40000)))))+IF(F2160&lt;=0,0,IF(F2160&lt;=25000,F2160,IF(F2160&lt;=50000,ROUNDUP(F2160/2,0)+12500,IF(F2160&lt;=100000,ROUNDUP(F2160/4,0)+25000,50000)))),IF(AND(D2160="はい",C2160&gt;=2026,C2160&lt;=2027),60000,40000)))))</f>
        <v/>
      </c>
      <c r="P2160" s="18">
        <f>IF(G2160&lt;=0,0,IF(G2160&lt;=20000,G2160,IF(G2160&lt;=40000,ROUNDUP(G2160/2,0)+10000,IF(G2160&lt;=80000,ROUNDUP(G2160/4,0)+20000,40000))))</f>
        <v/>
      </c>
      <c r="Q2160" s="18">
        <f>IF(I2160&lt;=0,IF(H2160&lt;=0,0,IF(H2160&lt;=20000,H2160,IF(H2160&lt;=40000,ROUNDUP(H2160/2,0)+10000,IF(H2160&lt;=80000,ROUNDUP(H2160/4,0)+20000,40000)))),IF(H2160&lt;=0,IF(I2160&lt;=0,0,IF(I2160&lt;=25000,I2160,IF(I2160&lt;=50000,ROUNDUP(I2160/2,0)+12500,IF(I2160&lt;=100000,ROUNDUP(I2160/4,0)+25000,50000)))),MAX(IF(I2160&lt;=0,0,IF(I2160&lt;=25000,I2160,IF(I2160&lt;=50000,ROUNDUP(I2160/2,0)+12500,IF(I2160&lt;=100000,ROUNDUP(I2160/4,0)+25000,50000)))),MIN(IF(H2160&lt;=0,0,IF(H2160&lt;=20000,H2160,IF(H2160&lt;=40000,ROUNDUP(H2160/2,0)+10000,IF(H2160&lt;=80000,ROUNDUP(H2160/4,0)+20000,40000))))+IF(I2160&lt;=0,0,IF(I2160&lt;=25000,I2160,IF(I2160&lt;=50000,ROUNDUP(I2160/2,0)+12500,IF(I2160&lt;=100000,ROUNDUP(I2160/4,0)+25000,50000)))),40000))))</f>
        <v/>
      </c>
      <c r="R2160" s="18">
        <f>MIN(120000,O2160+P2160+Q2160)</f>
        <v/>
      </c>
      <c r="S2160" s="18">
        <f>IF(F2160&lt;=0,IF(E2160&lt;=0,0,IF(E2160&lt;=12000,E2160,IF(E2160&lt;=32000,ROUNDUP(E2160/2,0)+6000,IF(E2160&lt;=56000,ROUNDUP(E2160/4,0)+14000,28000)))),IF(E2160&lt;=0,IF(F2160&lt;=0,0,IF(F2160&lt;=15000,F2160,IF(F2160&lt;=40000,ROUNDUP(F2160/2,0)+7500,IF(F2160&lt;=70000,ROUNDUP(F2160/4,0)+17500,35000)))),MAX(IF(F2160&lt;=0,0,IF(F2160&lt;=15000,F2160,IF(F2160&lt;=40000,ROUNDUP(F2160/2,0)+7500,IF(F2160&lt;=70000,ROUNDUP(F2160/4,0)+17500,35000)))),MIN(IF(E2160&lt;=0,0,IF(E2160&lt;=12000,E2160,IF(E2160&lt;=32000,ROUNDUP(E2160/2,0)+6000,IF(E2160&lt;=56000,ROUNDUP(E2160/4,0)+14000,28000))))+IF(F2160&lt;=0,0,IF(F2160&lt;=15000,F2160,IF(F2160&lt;=40000,ROUNDUP(F2160/2,0)+7500,IF(F2160&lt;=70000,ROUNDUP(F2160/4,0)+17500,35000)))),28000))))</f>
        <v/>
      </c>
      <c r="T2160" s="18">
        <f>IF(G2160&lt;=0,0,IF(G2160&lt;=12000,G2160,IF(G2160&lt;=32000,ROUNDUP(G2160/2,0)+6000,IF(G2160&lt;=56000,ROUNDUP(G2160/4,0)+14000,28000))))</f>
        <v/>
      </c>
      <c r="U2160" s="18">
        <f>IF(I2160&lt;=0,IF(H2160&lt;=0,0,IF(H2160&lt;=12000,H2160,IF(H2160&lt;=32000,ROUNDUP(H2160/2,0)+6000,IF(H2160&lt;=56000,ROUNDUP(H2160/4,0)+14000,28000)))),IF(H2160&lt;=0,IF(I2160&lt;=0,0,IF(I2160&lt;=15000,I2160,IF(I2160&lt;=40000,ROUNDUP(I2160/2,0)+7500,IF(I2160&lt;=70000,ROUNDUP(I2160/4,0)+17500,35000)))),MAX(IF(I2160&lt;=0,0,IF(I2160&lt;=15000,I2160,IF(I2160&lt;=40000,ROUNDUP(I2160/2,0)+7500,IF(I2160&lt;=70000,ROUNDUP(I2160/4,0)+17500,35000)))),MIN(IF(H2160&lt;=0,0,IF(H2160&lt;=12000,H2160,IF(H2160&lt;=32000,ROUNDUP(H2160/2,0)+6000,IF(H2160&lt;=56000,ROUNDUP(H2160/4,0)+14000,28000))))+IF(I2160&lt;=0,0,IF(I2160&lt;=15000,I2160,IF(I2160&lt;=40000,ROUNDUP(I2160/2,0)+7500,IF(I2160&lt;=70000,ROUNDUP(I2160/4,0)+17500,35000)))),28000))))</f>
        <v/>
      </c>
      <c r="V2160" s="18">
        <f>MIN(70000,S2160+T2160+U2160)</f>
        <v/>
      </c>
      <c r="W2160" s="18">
        <f>MAX(0,ROUNDDOWN(M2160-J2160-N2160-K2160-0,-3))</f>
        <v/>
      </c>
      <c r="X2160" s="18">
        <f>MAX(0,ROUNDDOWN(M2160-J2160-N2160-K2160-R2160,-3))</f>
        <v/>
      </c>
      <c r="Y2160" s="18">
        <f>IF(W2160&lt;=0,0,ROUNDDOWN((W2160*LOOKUP(W2160,{0,1950001,3300001,6950001,9000001,18000001,40000001},{0.05,0.1,0.2,0.23,0.33,0.4,0.45})-LOOKUP(W2160,{0,1950001,3300001,6950001,9000001,18000001,40000001},{0,97500,427500,636000,1536000,2796000,4796000}))*1.021,-2))</f>
        <v/>
      </c>
      <c r="Z2160" s="18">
        <f>IF(X2160&lt;=0,0,ROUNDDOWN((X2160*LOOKUP(X2160,{0,1950001,3300001,6950001,9000001,18000001,40000001},{0.05,0.1,0.2,0.23,0.33,0.4,0.45})-LOOKUP(X2160,{0,1950001,3300001,6950001,9000001,18000001,40000001},{0,97500,427500,636000,1536000,2796000,4796000}))*1.021,-2))</f>
        <v/>
      </c>
      <c r="AA2160" s="18">
        <f>MAX(0,ROUNDDOWN(M2160-J2160-430000-L2160-0,-3))</f>
        <v/>
      </c>
      <c r="AB2160" s="18">
        <f>MAX(0,ROUNDDOWN(M2160-J2160-430000-L2160-V2160,-3))</f>
        <v/>
      </c>
      <c r="AC2160" s="18">
        <f>IF(M2160&lt;=450000,0,MAX(0,ROUNDDOWN(AA2160*0.06-MIN(50000,AA2160)*0.03,-2))+MAX(0,ROUNDDOWN(AA2160*0.04-MIN(50000,AA2160)*0.02,-2)))</f>
        <v/>
      </c>
      <c r="AD2160" s="18">
        <f>IF(M2160&lt;=450000,0,MAX(0,ROUNDDOWN(AB2160*0.06-MIN(50000,AB2160)*0.03,-2))+MAX(0,ROUNDDOWN(AB2160*0.04-MIN(50000,AB2160)*0.02,-2)))</f>
        <v/>
      </c>
      <c r="AE2160" s="18">
        <f>Y2160-Z2160</f>
        <v/>
      </c>
      <c r="AF2160" s="18">
        <f>AC2160-AD2160</f>
        <v/>
      </c>
      <c r="AG2160" s="18">
        <f>AE2160+AF2160</f>
        <v/>
      </c>
      <c r="AH2160" s="20">
        <f>IF(W2160&lt;=0,0,LOOKUP(W2160,{0,1950001,3300001,6950001,9000001,18000001,40000001},{0.05,0.1,0.2,0.23,0.33,0.4,0.45}))</f>
        <v/>
      </c>
    </row>
    <row r="2161">
      <c r="A2161" t="inlineStr">
        <is>
          <t>1万円刻み 一般8万円</t>
        </is>
      </c>
      <c r="B2161" s="18">
        <f>'4_1万円刻み'!$A$694</f>
        <v/>
      </c>
      <c r="C2161" s="19" t="n">
        <v>2026</v>
      </c>
      <c r="D2161" t="inlineStr">
        <is>
          <t>いいえ</t>
        </is>
      </c>
      <c r="E2161" s="18" t="n">
        <v>80000</v>
      </c>
      <c r="F2161" s="18" t="n">
        <v>0</v>
      </c>
      <c r="G2161" s="18" t="n">
        <v>0</v>
      </c>
      <c r="H2161" s="18" t="n">
        <v>0</v>
      </c>
      <c r="I2161" s="18" t="n">
        <v>0</v>
      </c>
      <c r="J2161" s="18">
        <f>ROUND(MIN(B2161/12,650000)*12*0.0915+MIN(B2161/12,1390000)*12*(0.0504+0)+B2161*0.005,0)</f>
        <v/>
      </c>
      <c r="K2161" s="18" t="n">
        <v>0</v>
      </c>
      <c r="L2161" s="18" t="n">
        <v>0</v>
      </c>
      <c r="M2161" s="18">
        <f>ROUND(IF(C2161&gt;=2026,IF(B2161&lt;741000,0,IF(B2161&lt;2191000,B2161-740000,IF(B2161&lt;2193000,1451000,IF(B2161&lt;2196000,1453000,IF(B2161&lt;2200000,1456000,IF(B2161&lt;3600000,ROUNDDOWN(B2161/4,-3)*2.8-80000,IF(B2161&lt;6600000,ROUNDDOWN(B2161/4,-3)*3.2-440000,IF(B2161&lt;8500000,ROUNDDOWN(B2161*0.9,0)-1100000,B2161-1950000)))))))),IF(B2161&lt;651000,0,IF(B2161&lt;1900000,B2161-650000,IF(B2161&lt;3600000,ROUNDDOWN(B2161/4,-3)*2.8-80000,IF(B2161&lt;6600000,ROUNDDOWN(B2161/4,-3)*3.2-440000,IF(B2161&lt;8500000,ROUNDDOWN(B2161*0.9,0)-1100000,B2161-1950000)))))),0)</f>
        <v/>
      </c>
      <c r="N2161" s="18">
        <f>IF(M2161&gt;23500000,NA(),IF(C2161&gt;=2026,IF(M2161&lt;=4890000,1040000,IF(M2161&lt;=6550000,670000,620000)),IF(M2161&lt;=1320000,950000,IF(M2161&lt;=3360000,880000,IF(M2161&lt;=4890000,680000,IF(M2161&lt;=6550000,630000,580000))))))</f>
        <v/>
      </c>
      <c r="O2161" s="18">
        <f>IF(F2161&lt;=0,IF(AND(D2161="はい",C2161&gt;=2026,C2161&lt;=2027),IF(E2161&lt;=0,0,IF(E2161&lt;=30000,E2161,IF(E2161&lt;=60000,ROUNDUP(E2161/2,0)+15000,IF(E2161&lt;=120000,ROUNDUP(E2161/4,0)+30000,60000)))),IF(E2161&lt;=0,0,IF(E2161&lt;=20000,E2161,IF(E2161&lt;=40000,ROUNDUP(E2161/2,0)+10000,IF(E2161&lt;=80000,ROUNDUP(E2161/4,0)+20000,40000))))),IF(E2161&lt;=0,IF(F2161&lt;=0,0,IF(F2161&lt;=25000,F2161,IF(F2161&lt;=50000,ROUNDUP(F2161/2,0)+12500,IF(F2161&lt;=100000,ROUNDUP(F2161/4,0)+25000,50000)))),MAX(IF(F2161&lt;=0,0,IF(F2161&lt;=25000,F2161,IF(F2161&lt;=50000,ROUNDUP(F2161/2,0)+12500,IF(F2161&lt;=100000,ROUNDUP(F2161/4,0)+25000,50000)))),MIN(IF(AND(D2161="はい",C2161&gt;=2026,C2161&lt;=2027),IF(E2161&lt;=0,0,IF(E2161&lt;=30000,E2161,IF(E2161&lt;=60000,ROUNDUP(E2161/2,0)+15000,IF(E2161&lt;=120000,ROUNDUP(E2161/4,0)+30000,60000)))),IF(E2161&lt;=0,0,IF(E2161&lt;=20000,E2161,IF(E2161&lt;=40000,ROUNDUP(E2161/2,0)+10000,IF(E2161&lt;=80000,ROUNDUP(E2161/4,0)+20000,40000)))))+IF(F2161&lt;=0,0,IF(F2161&lt;=25000,F2161,IF(F2161&lt;=50000,ROUNDUP(F2161/2,0)+12500,IF(F2161&lt;=100000,ROUNDUP(F2161/4,0)+25000,50000)))),IF(AND(D2161="はい",C2161&gt;=2026,C2161&lt;=2027),60000,40000)))))</f>
        <v/>
      </c>
      <c r="P2161" s="18">
        <f>IF(G2161&lt;=0,0,IF(G2161&lt;=20000,G2161,IF(G2161&lt;=40000,ROUNDUP(G2161/2,0)+10000,IF(G2161&lt;=80000,ROUNDUP(G2161/4,0)+20000,40000))))</f>
        <v/>
      </c>
      <c r="Q2161" s="18">
        <f>IF(I2161&lt;=0,IF(H2161&lt;=0,0,IF(H2161&lt;=20000,H2161,IF(H2161&lt;=40000,ROUNDUP(H2161/2,0)+10000,IF(H2161&lt;=80000,ROUNDUP(H2161/4,0)+20000,40000)))),IF(H2161&lt;=0,IF(I2161&lt;=0,0,IF(I2161&lt;=25000,I2161,IF(I2161&lt;=50000,ROUNDUP(I2161/2,0)+12500,IF(I2161&lt;=100000,ROUNDUP(I2161/4,0)+25000,50000)))),MAX(IF(I2161&lt;=0,0,IF(I2161&lt;=25000,I2161,IF(I2161&lt;=50000,ROUNDUP(I2161/2,0)+12500,IF(I2161&lt;=100000,ROUNDUP(I2161/4,0)+25000,50000)))),MIN(IF(H2161&lt;=0,0,IF(H2161&lt;=20000,H2161,IF(H2161&lt;=40000,ROUNDUP(H2161/2,0)+10000,IF(H2161&lt;=80000,ROUNDUP(H2161/4,0)+20000,40000))))+IF(I2161&lt;=0,0,IF(I2161&lt;=25000,I2161,IF(I2161&lt;=50000,ROUNDUP(I2161/2,0)+12500,IF(I2161&lt;=100000,ROUNDUP(I2161/4,0)+25000,50000)))),40000))))</f>
        <v/>
      </c>
      <c r="R2161" s="18">
        <f>MIN(120000,O2161+P2161+Q2161)</f>
        <v/>
      </c>
      <c r="S2161" s="18">
        <f>IF(F2161&lt;=0,IF(E2161&lt;=0,0,IF(E2161&lt;=12000,E2161,IF(E2161&lt;=32000,ROUNDUP(E2161/2,0)+6000,IF(E2161&lt;=56000,ROUNDUP(E2161/4,0)+14000,28000)))),IF(E2161&lt;=0,IF(F2161&lt;=0,0,IF(F2161&lt;=15000,F2161,IF(F2161&lt;=40000,ROUNDUP(F2161/2,0)+7500,IF(F2161&lt;=70000,ROUNDUP(F2161/4,0)+17500,35000)))),MAX(IF(F2161&lt;=0,0,IF(F2161&lt;=15000,F2161,IF(F2161&lt;=40000,ROUNDUP(F2161/2,0)+7500,IF(F2161&lt;=70000,ROUNDUP(F2161/4,0)+17500,35000)))),MIN(IF(E2161&lt;=0,0,IF(E2161&lt;=12000,E2161,IF(E2161&lt;=32000,ROUNDUP(E2161/2,0)+6000,IF(E2161&lt;=56000,ROUNDUP(E2161/4,0)+14000,28000))))+IF(F2161&lt;=0,0,IF(F2161&lt;=15000,F2161,IF(F2161&lt;=40000,ROUNDUP(F2161/2,0)+7500,IF(F2161&lt;=70000,ROUNDUP(F2161/4,0)+17500,35000)))),28000))))</f>
        <v/>
      </c>
      <c r="T2161" s="18">
        <f>IF(G2161&lt;=0,0,IF(G2161&lt;=12000,G2161,IF(G2161&lt;=32000,ROUNDUP(G2161/2,0)+6000,IF(G2161&lt;=56000,ROUNDUP(G2161/4,0)+14000,28000))))</f>
        <v/>
      </c>
      <c r="U2161" s="18">
        <f>IF(I2161&lt;=0,IF(H2161&lt;=0,0,IF(H2161&lt;=12000,H2161,IF(H2161&lt;=32000,ROUNDUP(H2161/2,0)+6000,IF(H2161&lt;=56000,ROUNDUP(H2161/4,0)+14000,28000)))),IF(H2161&lt;=0,IF(I2161&lt;=0,0,IF(I2161&lt;=15000,I2161,IF(I2161&lt;=40000,ROUNDUP(I2161/2,0)+7500,IF(I2161&lt;=70000,ROUNDUP(I2161/4,0)+17500,35000)))),MAX(IF(I2161&lt;=0,0,IF(I2161&lt;=15000,I2161,IF(I2161&lt;=40000,ROUNDUP(I2161/2,0)+7500,IF(I2161&lt;=70000,ROUNDUP(I2161/4,0)+17500,35000)))),MIN(IF(H2161&lt;=0,0,IF(H2161&lt;=12000,H2161,IF(H2161&lt;=32000,ROUNDUP(H2161/2,0)+6000,IF(H2161&lt;=56000,ROUNDUP(H2161/4,0)+14000,28000))))+IF(I2161&lt;=0,0,IF(I2161&lt;=15000,I2161,IF(I2161&lt;=40000,ROUNDUP(I2161/2,0)+7500,IF(I2161&lt;=70000,ROUNDUP(I2161/4,0)+17500,35000)))),28000))))</f>
        <v/>
      </c>
      <c r="V2161" s="18">
        <f>MIN(70000,S2161+T2161+U2161)</f>
        <v/>
      </c>
      <c r="W2161" s="18">
        <f>MAX(0,ROUNDDOWN(M2161-J2161-N2161-K2161-0,-3))</f>
        <v/>
      </c>
      <c r="X2161" s="18">
        <f>MAX(0,ROUNDDOWN(M2161-J2161-N2161-K2161-R2161,-3))</f>
        <v/>
      </c>
      <c r="Y2161" s="18">
        <f>IF(W2161&lt;=0,0,ROUNDDOWN((W2161*LOOKUP(W2161,{0,1950001,3300001,6950001,9000001,18000001,40000001},{0.05,0.1,0.2,0.23,0.33,0.4,0.45})-LOOKUP(W2161,{0,1950001,3300001,6950001,9000001,18000001,40000001},{0,97500,427500,636000,1536000,2796000,4796000}))*1.021,-2))</f>
        <v/>
      </c>
      <c r="Z2161" s="18">
        <f>IF(X2161&lt;=0,0,ROUNDDOWN((X2161*LOOKUP(X2161,{0,1950001,3300001,6950001,9000001,18000001,40000001},{0.05,0.1,0.2,0.23,0.33,0.4,0.45})-LOOKUP(X2161,{0,1950001,3300001,6950001,9000001,18000001,40000001},{0,97500,427500,636000,1536000,2796000,4796000}))*1.021,-2))</f>
        <v/>
      </c>
      <c r="AA2161" s="18">
        <f>MAX(0,ROUNDDOWN(M2161-J2161-430000-L2161-0,-3))</f>
        <v/>
      </c>
      <c r="AB2161" s="18">
        <f>MAX(0,ROUNDDOWN(M2161-J2161-430000-L2161-V2161,-3))</f>
        <v/>
      </c>
      <c r="AC2161" s="18">
        <f>IF(M2161&lt;=450000,0,MAX(0,ROUNDDOWN(AA2161*0.06-MIN(50000,AA2161)*0.03,-2))+MAX(0,ROUNDDOWN(AA2161*0.04-MIN(50000,AA2161)*0.02,-2)))</f>
        <v/>
      </c>
      <c r="AD2161" s="18">
        <f>IF(M2161&lt;=450000,0,MAX(0,ROUNDDOWN(AB2161*0.06-MIN(50000,AB2161)*0.03,-2))+MAX(0,ROUNDDOWN(AB2161*0.04-MIN(50000,AB2161)*0.02,-2)))</f>
        <v/>
      </c>
      <c r="AE2161" s="18">
        <f>Y2161-Z2161</f>
        <v/>
      </c>
      <c r="AF2161" s="18">
        <f>AC2161-AD2161</f>
        <v/>
      </c>
      <c r="AG2161" s="18">
        <f>AE2161+AF2161</f>
        <v/>
      </c>
      <c r="AH2161" s="20">
        <f>IF(W2161&lt;=0,0,LOOKUP(W2161,{0,1950001,3300001,6950001,9000001,18000001,40000001},{0.05,0.1,0.2,0.23,0.33,0.4,0.45}))</f>
        <v/>
      </c>
    </row>
    <row r="2162">
      <c r="A2162" t="inlineStr">
        <is>
          <t>1万円刻み 特例あり一般12万円</t>
        </is>
      </c>
      <c r="B2162" s="18">
        <f>'4_1万円刻み'!$A$694</f>
        <v/>
      </c>
      <c r="C2162" s="19" t="n">
        <v>2026</v>
      </c>
      <c r="D2162" t="inlineStr">
        <is>
          <t>はい</t>
        </is>
      </c>
      <c r="E2162" s="18" t="n">
        <v>120000</v>
      </c>
      <c r="F2162" s="18" t="n">
        <v>0</v>
      </c>
      <c r="G2162" s="18" t="n">
        <v>0</v>
      </c>
      <c r="H2162" s="18" t="n">
        <v>0</v>
      </c>
      <c r="I2162" s="18" t="n">
        <v>0</v>
      </c>
      <c r="J2162" s="18">
        <f>ROUND(MIN(B2162/12,650000)*12*0.0915+MIN(B2162/12,1390000)*12*(0.0504+0)+B2162*0.005,0)</f>
        <v/>
      </c>
      <c r="K2162" s="18" t="n">
        <v>0</v>
      </c>
      <c r="L2162" s="18" t="n">
        <v>0</v>
      </c>
      <c r="M2162" s="18">
        <f>ROUND(IF(C2162&gt;=2026,IF(B2162&lt;741000,0,IF(B2162&lt;2191000,B2162-740000,IF(B2162&lt;2193000,1451000,IF(B2162&lt;2196000,1453000,IF(B2162&lt;2200000,1456000,IF(B2162&lt;3600000,ROUNDDOWN(B2162/4,-3)*2.8-80000,IF(B2162&lt;6600000,ROUNDDOWN(B2162/4,-3)*3.2-440000,IF(B2162&lt;8500000,ROUNDDOWN(B2162*0.9,0)-1100000,B2162-1950000)))))))),IF(B2162&lt;651000,0,IF(B2162&lt;1900000,B2162-650000,IF(B2162&lt;3600000,ROUNDDOWN(B2162/4,-3)*2.8-80000,IF(B2162&lt;6600000,ROUNDDOWN(B2162/4,-3)*3.2-440000,IF(B2162&lt;8500000,ROUNDDOWN(B2162*0.9,0)-1100000,B2162-1950000)))))),0)</f>
        <v/>
      </c>
      <c r="N2162" s="18">
        <f>IF(M2162&gt;23500000,NA(),IF(C2162&gt;=2026,IF(M2162&lt;=4890000,1040000,IF(M2162&lt;=6550000,670000,620000)),IF(M2162&lt;=1320000,950000,IF(M2162&lt;=3360000,880000,IF(M2162&lt;=4890000,680000,IF(M2162&lt;=6550000,630000,580000))))))</f>
        <v/>
      </c>
      <c r="O2162" s="18">
        <f>IF(F2162&lt;=0,IF(AND(D2162="はい",C2162&gt;=2026,C2162&lt;=2027),IF(E2162&lt;=0,0,IF(E2162&lt;=30000,E2162,IF(E2162&lt;=60000,ROUNDUP(E2162/2,0)+15000,IF(E2162&lt;=120000,ROUNDUP(E2162/4,0)+30000,60000)))),IF(E2162&lt;=0,0,IF(E2162&lt;=20000,E2162,IF(E2162&lt;=40000,ROUNDUP(E2162/2,0)+10000,IF(E2162&lt;=80000,ROUNDUP(E2162/4,0)+20000,40000))))),IF(E2162&lt;=0,IF(F2162&lt;=0,0,IF(F2162&lt;=25000,F2162,IF(F2162&lt;=50000,ROUNDUP(F2162/2,0)+12500,IF(F2162&lt;=100000,ROUNDUP(F2162/4,0)+25000,50000)))),MAX(IF(F2162&lt;=0,0,IF(F2162&lt;=25000,F2162,IF(F2162&lt;=50000,ROUNDUP(F2162/2,0)+12500,IF(F2162&lt;=100000,ROUNDUP(F2162/4,0)+25000,50000)))),MIN(IF(AND(D2162="はい",C2162&gt;=2026,C2162&lt;=2027),IF(E2162&lt;=0,0,IF(E2162&lt;=30000,E2162,IF(E2162&lt;=60000,ROUNDUP(E2162/2,0)+15000,IF(E2162&lt;=120000,ROUNDUP(E2162/4,0)+30000,60000)))),IF(E2162&lt;=0,0,IF(E2162&lt;=20000,E2162,IF(E2162&lt;=40000,ROUNDUP(E2162/2,0)+10000,IF(E2162&lt;=80000,ROUNDUP(E2162/4,0)+20000,40000)))))+IF(F2162&lt;=0,0,IF(F2162&lt;=25000,F2162,IF(F2162&lt;=50000,ROUNDUP(F2162/2,0)+12500,IF(F2162&lt;=100000,ROUNDUP(F2162/4,0)+25000,50000)))),IF(AND(D2162="はい",C2162&gt;=2026,C2162&lt;=2027),60000,40000)))))</f>
        <v/>
      </c>
      <c r="P2162" s="18">
        <f>IF(G2162&lt;=0,0,IF(G2162&lt;=20000,G2162,IF(G2162&lt;=40000,ROUNDUP(G2162/2,0)+10000,IF(G2162&lt;=80000,ROUNDUP(G2162/4,0)+20000,40000))))</f>
        <v/>
      </c>
      <c r="Q2162" s="18">
        <f>IF(I2162&lt;=0,IF(H2162&lt;=0,0,IF(H2162&lt;=20000,H2162,IF(H2162&lt;=40000,ROUNDUP(H2162/2,0)+10000,IF(H2162&lt;=80000,ROUNDUP(H2162/4,0)+20000,40000)))),IF(H2162&lt;=0,IF(I2162&lt;=0,0,IF(I2162&lt;=25000,I2162,IF(I2162&lt;=50000,ROUNDUP(I2162/2,0)+12500,IF(I2162&lt;=100000,ROUNDUP(I2162/4,0)+25000,50000)))),MAX(IF(I2162&lt;=0,0,IF(I2162&lt;=25000,I2162,IF(I2162&lt;=50000,ROUNDUP(I2162/2,0)+12500,IF(I2162&lt;=100000,ROUNDUP(I2162/4,0)+25000,50000)))),MIN(IF(H2162&lt;=0,0,IF(H2162&lt;=20000,H2162,IF(H2162&lt;=40000,ROUNDUP(H2162/2,0)+10000,IF(H2162&lt;=80000,ROUNDUP(H2162/4,0)+20000,40000))))+IF(I2162&lt;=0,0,IF(I2162&lt;=25000,I2162,IF(I2162&lt;=50000,ROUNDUP(I2162/2,0)+12500,IF(I2162&lt;=100000,ROUNDUP(I2162/4,0)+25000,50000)))),40000))))</f>
        <v/>
      </c>
      <c r="R2162" s="18">
        <f>MIN(120000,O2162+P2162+Q2162)</f>
        <v/>
      </c>
      <c r="S2162" s="18">
        <f>IF(F2162&lt;=0,IF(E2162&lt;=0,0,IF(E2162&lt;=12000,E2162,IF(E2162&lt;=32000,ROUNDUP(E2162/2,0)+6000,IF(E2162&lt;=56000,ROUNDUP(E2162/4,0)+14000,28000)))),IF(E2162&lt;=0,IF(F2162&lt;=0,0,IF(F2162&lt;=15000,F2162,IF(F2162&lt;=40000,ROUNDUP(F2162/2,0)+7500,IF(F2162&lt;=70000,ROUNDUP(F2162/4,0)+17500,35000)))),MAX(IF(F2162&lt;=0,0,IF(F2162&lt;=15000,F2162,IF(F2162&lt;=40000,ROUNDUP(F2162/2,0)+7500,IF(F2162&lt;=70000,ROUNDUP(F2162/4,0)+17500,35000)))),MIN(IF(E2162&lt;=0,0,IF(E2162&lt;=12000,E2162,IF(E2162&lt;=32000,ROUNDUP(E2162/2,0)+6000,IF(E2162&lt;=56000,ROUNDUP(E2162/4,0)+14000,28000))))+IF(F2162&lt;=0,0,IF(F2162&lt;=15000,F2162,IF(F2162&lt;=40000,ROUNDUP(F2162/2,0)+7500,IF(F2162&lt;=70000,ROUNDUP(F2162/4,0)+17500,35000)))),28000))))</f>
        <v/>
      </c>
      <c r="T2162" s="18">
        <f>IF(G2162&lt;=0,0,IF(G2162&lt;=12000,G2162,IF(G2162&lt;=32000,ROUNDUP(G2162/2,0)+6000,IF(G2162&lt;=56000,ROUNDUP(G2162/4,0)+14000,28000))))</f>
        <v/>
      </c>
      <c r="U2162" s="18">
        <f>IF(I2162&lt;=0,IF(H2162&lt;=0,0,IF(H2162&lt;=12000,H2162,IF(H2162&lt;=32000,ROUNDUP(H2162/2,0)+6000,IF(H2162&lt;=56000,ROUNDUP(H2162/4,0)+14000,28000)))),IF(H2162&lt;=0,IF(I2162&lt;=0,0,IF(I2162&lt;=15000,I2162,IF(I2162&lt;=40000,ROUNDUP(I2162/2,0)+7500,IF(I2162&lt;=70000,ROUNDUP(I2162/4,0)+17500,35000)))),MAX(IF(I2162&lt;=0,0,IF(I2162&lt;=15000,I2162,IF(I2162&lt;=40000,ROUNDUP(I2162/2,0)+7500,IF(I2162&lt;=70000,ROUNDUP(I2162/4,0)+17500,35000)))),MIN(IF(H2162&lt;=0,0,IF(H2162&lt;=12000,H2162,IF(H2162&lt;=32000,ROUNDUP(H2162/2,0)+6000,IF(H2162&lt;=56000,ROUNDUP(H2162/4,0)+14000,28000))))+IF(I2162&lt;=0,0,IF(I2162&lt;=15000,I2162,IF(I2162&lt;=40000,ROUNDUP(I2162/2,0)+7500,IF(I2162&lt;=70000,ROUNDUP(I2162/4,0)+17500,35000)))),28000))))</f>
        <v/>
      </c>
      <c r="V2162" s="18">
        <f>MIN(70000,S2162+T2162+U2162)</f>
        <v/>
      </c>
      <c r="W2162" s="18">
        <f>MAX(0,ROUNDDOWN(M2162-J2162-N2162-K2162-0,-3))</f>
        <v/>
      </c>
      <c r="X2162" s="18">
        <f>MAX(0,ROUNDDOWN(M2162-J2162-N2162-K2162-R2162,-3))</f>
        <v/>
      </c>
      <c r="Y2162" s="18">
        <f>IF(W2162&lt;=0,0,ROUNDDOWN((W2162*LOOKUP(W2162,{0,1950001,3300001,6950001,9000001,18000001,40000001},{0.05,0.1,0.2,0.23,0.33,0.4,0.45})-LOOKUP(W2162,{0,1950001,3300001,6950001,9000001,18000001,40000001},{0,97500,427500,636000,1536000,2796000,4796000}))*1.021,-2))</f>
        <v/>
      </c>
      <c r="Z2162" s="18">
        <f>IF(X2162&lt;=0,0,ROUNDDOWN((X2162*LOOKUP(X2162,{0,1950001,3300001,6950001,9000001,18000001,40000001},{0.05,0.1,0.2,0.23,0.33,0.4,0.45})-LOOKUP(X2162,{0,1950001,3300001,6950001,9000001,18000001,40000001},{0,97500,427500,636000,1536000,2796000,4796000}))*1.021,-2))</f>
        <v/>
      </c>
      <c r="AA2162" s="18">
        <f>MAX(0,ROUNDDOWN(M2162-J2162-430000-L2162-0,-3))</f>
        <v/>
      </c>
      <c r="AB2162" s="18">
        <f>MAX(0,ROUNDDOWN(M2162-J2162-430000-L2162-V2162,-3))</f>
        <v/>
      </c>
      <c r="AC2162" s="18">
        <f>IF(M2162&lt;=450000,0,MAX(0,ROUNDDOWN(AA2162*0.06-MIN(50000,AA2162)*0.03,-2))+MAX(0,ROUNDDOWN(AA2162*0.04-MIN(50000,AA2162)*0.02,-2)))</f>
        <v/>
      </c>
      <c r="AD2162" s="18">
        <f>IF(M2162&lt;=450000,0,MAX(0,ROUNDDOWN(AB2162*0.06-MIN(50000,AB2162)*0.03,-2))+MAX(0,ROUNDDOWN(AB2162*0.04-MIN(50000,AB2162)*0.02,-2)))</f>
        <v/>
      </c>
      <c r="AE2162" s="18">
        <f>Y2162-Z2162</f>
        <v/>
      </c>
      <c r="AF2162" s="18">
        <f>AC2162-AD2162</f>
        <v/>
      </c>
      <c r="AG2162" s="18">
        <f>AE2162+AF2162</f>
        <v/>
      </c>
      <c r="AH2162" s="20">
        <f>IF(W2162&lt;=0,0,LOOKUP(W2162,{0,1950001,3300001,6950001,9000001,18000001,40000001},{0.05,0.1,0.2,0.23,0.33,0.4,0.45}))</f>
        <v/>
      </c>
    </row>
    <row r="2163">
      <c r="A2163" t="inlineStr">
        <is>
          <t>1万円刻み 3区分8万円ずつ</t>
        </is>
      </c>
      <c r="B2163" s="18">
        <f>'4_1万円刻み'!$A$695</f>
        <v/>
      </c>
      <c r="C2163" s="19" t="n">
        <v>2026</v>
      </c>
      <c r="D2163" t="inlineStr">
        <is>
          <t>いいえ</t>
        </is>
      </c>
      <c r="E2163" s="18" t="n">
        <v>80000</v>
      </c>
      <c r="F2163" s="18" t="n">
        <v>0</v>
      </c>
      <c r="G2163" s="18" t="n">
        <v>80000</v>
      </c>
      <c r="H2163" s="18" t="n">
        <v>80000</v>
      </c>
      <c r="I2163" s="18" t="n">
        <v>0</v>
      </c>
      <c r="J2163" s="18">
        <f>ROUND(MIN(B2163/12,650000)*12*0.0915+MIN(B2163/12,1390000)*12*(0.0504+0)+B2163*0.005,0)</f>
        <v/>
      </c>
      <c r="K2163" s="18" t="n">
        <v>0</v>
      </c>
      <c r="L2163" s="18" t="n">
        <v>0</v>
      </c>
      <c r="M2163" s="18">
        <f>ROUND(IF(C2163&gt;=2026,IF(B2163&lt;741000,0,IF(B2163&lt;2191000,B2163-740000,IF(B2163&lt;2193000,1451000,IF(B2163&lt;2196000,1453000,IF(B2163&lt;2200000,1456000,IF(B2163&lt;3600000,ROUNDDOWN(B2163/4,-3)*2.8-80000,IF(B2163&lt;6600000,ROUNDDOWN(B2163/4,-3)*3.2-440000,IF(B2163&lt;8500000,ROUNDDOWN(B2163*0.9,0)-1100000,B2163-1950000)))))))),IF(B2163&lt;651000,0,IF(B2163&lt;1900000,B2163-650000,IF(B2163&lt;3600000,ROUNDDOWN(B2163/4,-3)*2.8-80000,IF(B2163&lt;6600000,ROUNDDOWN(B2163/4,-3)*3.2-440000,IF(B2163&lt;8500000,ROUNDDOWN(B2163*0.9,0)-1100000,B2163-1950000)))))),0)</f>
        <v/>
      </c>
      <c r="N2163" s="18">
        <f>IF(M2163&gt;23500000,NA(),IF(C2163&gt;=2026,IF(M2163&lt;=4890000,1040000,IF(M2163&lt;=6550000,670000,620000)),IF(M2163&lt;=1320000,950000,IF(M2163&lt;=3360000,880000,IF(M2163&lt;=4890000,680000,IF(M2163&lt;=6550000,630000,580000))))))</f>
        <v/>
      </c>
      <c r="O2163" s="18">
        <f>IF(F2163&lt;=0,IF(AND(D2163="はい",C2163&gt;=2026,C2163&lt;=2027),IF(E2163&lt;=0,0,IF(E2163&lt;=30000,E2163,IF(E2163&lt;=60000,ROUNDUP(E2163/2,0)+15000,IF(E2163&lt;=120000,ROUNDUP(E2163/4,0)+30000,60000)))),IF(E2163&lt;=0,0,IF(E2163&lt;=20000,E2163,IF(E2163&lt;=40000,ROUNDUP(E2163/2,0)+10000,IF(E2163&lt;=80000,ROUNDUP(E2163/4,0)+20000,40000))))),IF(E2163&lt;=0,IF(F2163&lt;=0,0,IF(F2163&lt;=25000,F2163,IF(F2163&lt;=50000,ROUNDUP(F2163/2,0)+12500,IF(F2163&lt;=100000,ROUNDUP(F2163/4,0)+25000,50000)))),MAX(IF(F2163&lt;=0,0,IF(F2163&lt;=25000,F2163,IF(F2163&lt;=50000,ROUNDUP(F2163/2,0)+12500,IF(F2163&lt;=100000,ROUNDUP(F2163/4,0)+25000,50000)))),MIN(IF(AND(D2163="はい",C2163&gt;=2026,C2163&lt;=2027),IF(E2163&lt;=0,0,IF(E2163&lt;=30000,E2163,IF(E2163&lt;=60000,ROUNDUP(E2163/2,0)+15000,IF(E2163&lt;=120000,ROUNDUP(E2163/4,0)+30000,60000)))),IF(E2163&lt;=0,0,IF(E2163&lt;=20000,E2163,IF(E2163&lt;=40000,ROUNDUP(E2163/2,0)+10000,IF(E2163&lt;=80000,ROUNDUP(E2163/4,0)+20000,40000)))))+IF(F2163&lt;=0,0,IF(F2163&lt;=25000,F2163,IF(F2163&lt;=50000,ROUNDUP(F2163/2,0)+12500,IF(F2163&lt;=100000,ROUNDUP(F2163/4,0)+25000,50000)))),IF(AND(D2163="はい",C2163&gt;=2026,C2163&lt;=2027),60000,40000)))))</f>
        <v/>
      </c>
      <c r="P2163" s="18">
        <f>IF(G2163&lt;=0,0,IF(G2163&lt;=20000,G2163,IF(G2163&lt;=40000,ROUNDUP(G2163/2,0)+10000,IF(G2163&lt;=80000,ROUNDUP(G2163/4,0)+20000,40000))))</f>
        <v/>
      </c>
      <c r="Q2163" s="18">
        <f>IF(I2163&lt;=0,IF(H2163&lt;=0,0,IF(H2163&lt;=20000,H2163,IF(H2163&lt;=40000,ROUNDUP(H2163/2,0)+10000,IF(H2163&lt;=80000,ROUNDUP(H2163/4,0)+20000,40000)))),IF(H2163&lt;=0,IF(I2163&lt;=0,0,IF(I2163&lt;=25000,I2163,IF(I2163&lt;=50000,ROUNDUP(I2163/2,0)+12500,IF(I2163&lt;=100000,ROUNDUP(I2163/4,0)+25000,50000)))),MAX(IF(I2163&lt;=0,0,IF(I2163&lt;=25000,I2163,IF(I2163&lt;=50000,ROUNDUP(I2163/2,0)+12500,IF(I2163&lt;=100000,ROUNDUP(I2163/4,0)+25000,50000)))),MIN(IF(H2163&lt;=0,0,IF(H2163&lt;=20000,H2163,IF(H2163&lt;=40000,ROUNDUP(H2163/2,0)+10000,IF(H2163&lt;=80000,ROUNDUP(H2163/4,0)+20000,40000))))+IF(I2163&lt;=0,0,IF(I2163&lt;=25000,I2163,IF(I2163&lt;=50000,ROUNDUP(I2163/2,0)+12500,IF(I2163&lt;=100000,ROUNDUP(I2163/4,0)+25000,50000)))),40000))))</f>
        <v/>
      </c>
      <c r="R2163" s="18">
        <f>MIN(120000,O2163+P2163+Q2163)</f>
        <v/>
      </c>
      <c r="S2163" s="18">
        <f>IF(F2163&lt;=0,IF(E2163&lt;=0,0,IF(E2163&lt;=12000,E2163,IF(E2163&lt;=32000,ROUNDUP(E2163/2,0)+6000,IF(E2163&lt;=56000,ROUNDUP(E2163/4,0)+14000,28000)))),IF(E2163&lt;=0,IF(F2163&lt;=0,0,IF(F2163&lt;=15000,F2163,IF(F2163&lt;=40000,ROUNDUP(F2163/2,0)+7500,IF(F2163&lt;=70000,ROUNDUP(F2163/4,0)+17500,35000)))),MAX(IF(F2163&lt;=0,0,IF(F2163&lt;=15000,F2163,IF(F2163&lt;=40000,ROUNDUP(F2163/2,0)+7500,IF(F2163&lt;=70000,ROUNDUP(F2163/4,0)+17500,35000)))),MIN(IF(E2163&lt;=0,0,IF(E2163&lt;=12000,E2163,IF(E2163&lt;=32000,ROUNDUP(E2163/2,0)+6000,IF(E2163&lt;=56000,ROUNDUP(E2163/4,0)+14000,28000))))+IF(F2163&lt;=0,0,IF(F2163&lt;=15000,F2163,IF(F2163&lt;=40000,ROUNDUP(F2163/2,0)+7500,IF(F2163&lt;=70000,ROUNDUP(F2163/4,0)+17500,35000)))),28000))))</f>
        <v/>
      </c>
      <c r="T2163" s="18">
        <f>IF(G2163&lt;=0,0,IF(G2163&lt;=12000,G2163,IF(G2163&lt;=32000,ROUNDUP(G2163/2,0)+6000,IF(G2163&lt;=56000,ROUNDUP(G2163/4,0)+14000,28000))))</f>
        <v/>
      </c>
      <c r="U2163" s="18">
        <f>IF(I2163&lt;=0,IF(H2163&lt;=0,0,IF(H2163&lt;=12000,H2163,IF(H2163&lt;=32000,ROUNDUP(H2163/2,0)+6000,IF(H2163&lt;=56000,ROUNDUP(H2163/4,0)+14000,28000)))),IF(H2163&lt;=0,IF(I2163&lt;=0,0,IF(I2163&lt;=15000,I2163,IF(I2163&lt;=40000,ROUNDUP(I2163/2,0)+7500,IF(I2163&lt;=70000,ROUNDUP(I2163/4,0)+17500,35000)))),MAX(IF(I2163&lt;=0,0,IF(I2163&lt;=15000,I2163,IF(I2163&lt;=40000,ROUNDUP(I2163/2,0)+7500,IF(I2163&lt;=70000,ROUNDUP(I2163/4,0)+17500,35000)))),MIN(IF(H2163&lt;=0,0,IF(H2163&lt;=12000,H2163,IF(H2163&lt;=32000,ROUNDUP(H2163/2,0)+6000,IF(H2163&lt;=56000,ROUNDUP(H2163/4,0)+14000,28000))))+IF(I2163&lt;=0,0,IF(I2163&lt;=15000,I2163,IF(I2163&lt;=40000,ROUNDUP(I2163/2,0)+7500,IF(I2163&lt;=70000,ROUNDUP(I2163/4,0)+17500,35000)))),28000))))</f>
        <v/>
      </c>
      <c r="V2163" s="18">
        <f>MIN(70000,S2163+T2163+U2163)</f>
        <v/>
      </c>
      <c r="W2163" s="18">
        <f>MAX(0,ROUNDDOWN(M2163-J2163-N2163-K2163-0,-3))</f>
        <v/>
      </c>
      <c r="X2163" s="18">
        <f>MAX(0,ROUNDDOWN(M2163-J2163-N2163-K2163-R2163,-3))</f>
        <v/>
      </c>
      <c r="Y2163" s="18">
        <f>IF(W2163&lt;=0,0,ROUNDDOWN((W2163*LOOKUP(W2163,{0,1950001,3300001,6950001,9000001,18000001,40000001},{0.05,0.1,0.2,0.23,0.33,0.4,0.45})-LOOKUP(W2163,{0,1950001,3300001,6950001,9000001,18000001,40000001},{0,97500,427500,636000,1536000,2796000,4796000}))*1.021,-2))</f>
        <v/>
      </c>
      <c r="Z2163" s="18">
        <f>IF(X2163&lt;=0,0,ROUNDDOWN((X2163*LOOKUP(X2163,{0,1950001,3300001,6950001,9000001,18000001,40000001},{0.05,0.1,0.2,0.23,0.33,0.4,0.45})-LOOKUP(X2163,{0,1950001,3300001,6950001,9000001,18000001,40000001},{0,97500,427500,636000,1536000,2796000,4796000}))*1.021,-2))</f>
        <v/>
      </c>
      <c r="AA2163" s="18">
        <f>MAX(0,ROUNDDOWN(M2163-J2163-430000-L2163-0,-3))</f>
        <v/>
      </c>
      <c r="AB2163" s="18">
        <f>MAX(0,ROUNDDOWN(M2163-J2163-430000-L2163-V2163,-3))</f>
        <v/>
      </c>
      <c r="AC2163" s="18">
        <f>IF(M2163&lt;=450000,0,MAX(0,ROUNDDOWN(AA2163*0.06-MIN(50000,AA2163)*0.03,-2))+MAX(0,ROUNDDOWN(AA2163*0.04-MIN(50000,AA2163)*0.02,-2)))</f>
        <v/>
      </c>
      <c r="AD2163" s="18">
        <f>IF(M2163&lt;=450000,0,MAX(0,ROUNDDOWN(AB2163*0.06-MIN(50000,AB2163)*0.03,-2))+MAX(0,ROUNDDOWN(AB2163*0.04-MIN(50000,AB2163)*0.02,-2)))</f>
        <v/>
      </c>
      <c r="AE2163" s="18">
        <f>Y2163-Z2163</f>
        <v/>
      </c>
      <c r="AF2163" s="18">
        <f>AC2163-AD2163</f>
        <v/>
      </c>
      <c r="AG2163" s="18">
        <f>AE2163+AF2163</f>
        <v/>
      </c>
      <c r="AH2163" s="20">
        <f>IF(W2163&lt;=0,0,LOOKUP(W2163,{0,1950001,3300001,6950001,9000001,18000001,40000001},{0.05,0.1,0.2,0.23,0.33,0.4,0.45}))</f>
        <v/>
      </c>
    </row>
    <row r="2164">
      <c r="A2164" t="inlineStr">
        <is>
          <t>1万円刻み 一般8万円</t>
        </is>
      </c>
      <c r="B2164" s="18">
        <f>'4_1万円刻み'!$A$695</f>
        <v/>
      </c>
      <c r="C2164" s="19" t="n">
        <v>2026</v>
      </c>
      <c r="D2164" t="inlineStr">
        <is>
          <t>いいえ</t>
        </is>
      </c>
      <c r="E2164" s="18" t="n">
        <v>80000</v>
      </c>
      <c r="F2164" s="18" t="n">
        <v>0</v>
      </c>
      <c r="G2164" s="18" t="n">
        <v>0</v>
      </c>
      <c r="H2164" s="18" t="n">
        <v>0</v>
      </c>
      <c r="I2164" s="18" t="n">
        <v>0</v>
      </c>
      <c r="J2164" s="18">
        <f>ROUND(MIN(B2164/12,650000)*12*0.0915+MIN(B2164/12,1390000)*12*(0.0504+0)+B2164*0.005,0)</f>
        <v/>
      </c>
      <c r="K2164" s="18" t="n">
        <v>0</v>
      </c>
      <c r="L2164" s="18" t="n">
        <v>0</v>
      </c>
      <c r="M2164" s="18">
        <f>ROUND(IF(C2164&gt;=2026,IF(B2164&lt;741000,0,IF(B2164&lt;2191000,B2164-740000,IF(B2164&lt;2193000,1451000,IF(B2164&lt;2196000,1453000,IF(B2164&lt;2200000,1456000,IF(B2164&lt;3600000,ROUNDDOWN(B2164/4,-3)*2.8-80000,IF(B2164&lt;6600000,ROUNDDOWN(B2164/4,-3)*3.2-440000,IF(B2164&lt;8500000,ROUNDDOWN(B2164*0.9,0)-1100000,B2164-1950000)))))))),IF(B2164&lt;651000,0,IF(B2164&lt;1900000,B2164-650000,IF(B2164&lt;3600000,ROUNDDOWN(B2164/4,-3)*2.8-80000,IF(B2164&lt;6600000,ROUNDDOWN(B2164/4,-3)*3.2-440000,IF(B2164&lt;8500000,ROUNDDOWN(B2164*0.9,0)-1100000,B2164-1950000)))))),0)</f>
        <v/>
      </c>
      <c r="N2164" s="18">
        <f>IF(M2164&gt;23500000,NA(),IF(C2164&gt;=2026,IF(M2164&lt;=4890000,1040000,IF(M2164&lt;=6550000,670000,620000)),IF(M2164&lt;=1320000,950000,IF(M2164&lt;=3360000,880000,IF(M2164&lt;=4890000,680000,IF(M2164&lt;=6550000,630000,580000))))))</f>
        <v/>
      </c>
      <c r="O2164" s="18">
        <f>IF(F2164&lt;=0,IF(AND(D2164="はい",C2164&gt;=2026,C2164&lt;=2027),IF(E2164&lt;=0,0,IF(E2164&lt;=30000,E2164,IF(E2164&lt;=60000,ROUNDUP(E2164/2,0)+15000,IF(E2164&lt;=120000,ROUNDUP(E2164/4,0)+30000,60000)))),IF(E2164&lt;=0,0,IF(E2164&lt;=20000,E2164,IF(E2164&lt;=40000,ROUNDUP(E2164/2,0)+10000,IF(E2164&lt;=80000,ROUNDUP(E2164/4,0)+20000,40000))))),IF(E2164&lt;=0,IF(F2164&lt;=0,0,IF(F2164&lt;=25000,F2164,IF(F2164&lt;=50000,ROUNDUP(F2164/2,0)+12500,IF(F2164&lt;=100000,ROUNDUP(F2164/4,0)+25000,50000)))),MAX(IF(F2164&lt;=0,0,IF(F2164&lt;=25000,F2164,IF(F2164&lt;=50000,ROUNDUP(F2164/2,0)+12500,IF(F2164&lt;=100000,ROUNDUP(F2164/4,0)+25000,50000)))),MIN(IF(AND(D2164="はい",C2164&gt;=2026,C2164&lt;=2027),IF(E2164&lt;=0,0,IF(E2164&lt;=30000,E2164,IF(E2164&lt;=60000,ROUNDUP(E2164/2,0)+15000,IF(E2164&lt;=120000,ROUNDUP(E2164/4,0)+30000,60000)))),IF(E2164&lt;=0,0,IF(E2164&lt;=20000,E2164,IF(E2164&lt;=40000,ROUNDUP(E2164/2,0)+10000,IF(E2164&lt;=80000,ROUNDUP(E2164/4,0)+20000,40000)))))+IF(F2164&lt;=0,0,IF(F2164&lt;=25000,F2164,IF(F2164&lt;=50000,ROUNDUP(F2164/2,0)+12500,IF(F2164&lt;=100000,ROUNDUP(F2164/4,0)+25000,50000)))),IF(AND(D2164="はい",C2164&gt;=2026,C2164&lt;=2027),60000,40000)))))</f>
        <v/>
      </c>
      <c r="P2164" s="18">
        <f>IF(G2164&lt;=0,0,IF(G2164&lt;=20000,G2164,IF(G2164&lt;=40000,ROUNDUP(G2164/2,0)+10000,IF(G2164&lt;=80000,ROUNDUP(G2164/4,0)+20000,40000))))</f>
        <v/>
      </c>
      <c r="Q2164" s="18">
        <f>IF(I2164&lt;=0,IF(H2164&lt;=0,0,IF(H2164&lt;=20000,H2164,IF(H2164&lt;=40000,ROUNDUP(H2164/2,0)+10000,IF(H2164&lt;=80000,ROUNDUP(H2164/4,0)+20000,40000)))),IF(H2164&lt;=0,IF(I2164&lt;=0,0,IF(I2164&lt;=25000,I2164,IF(I2164&lt;=50000,ROUNDUP(I2164/2,0)+12500,IF(I2164&lt;=100000,ROUNDUP(I2164/4,0)+25000,50000)))),MAX(IF(I2164&lt;=0,0,IF(I2164&lt;=25000,I2164,IF(I2164&lt;=50000,ROUNDUP(I2164/2,0)+12500,IF(I2164&lt;=100000,ROUNDUP(I2164/4,0)+25000,50000)))),MIN(IF(H2164&lt;=0,0,IF(H2164&lt;=20000,H2164,IF(H2164&lt;=40000,ROUNDUP(H2164/2,0)+10000,IF(H2164&lt;=80000,ROUNDUP(H2164/4,0)+20000,40000))))+IF(I2164&lt;=0,0,IF(I2164&lt;=25000,I2164,IF(I2164&lt;=50000,ROUNDUP(I2164/2,0)+12500,IF(I2164&lt;=100000,ROUNDUP(I2164/4,0)+25000,50000)))),40000))))</f>
        <v/>
      </c>
      <c r="R2164" s="18">
        <f>MIN(120000,O2164+P2164+Q2164)</f>
        <v/>
      </c>
      <c r="S2164" s="18">
        <f>IF(F2164&lt;=0,IF(E2164&lt;=0,0,IF(E2164&lt;=12000,E2164,IF(E2164&lt;=32000,ROUNDUP(E2164/2,0)+6000,IF(E2164&lt;=56000,ROUNDUP(E2164/4,0)+14000,28000)))),IF(E2164&lt;=0,IF(F2164&lt;=0,0,IF(F2164&lt;=15000,F2164,IF(F2164&lt;=40000,ROUNDUP(F2164/2,0)+7500,IF(F2164&lt;=70000,ROUNDUP(F2164/4,0)+17500,35000)))),MAX(IF(F2164&lt;=0,0,IF(F2164&lt;=15000,F2164,IF(F2164&lt;=40000,ROUNDUP(F2164/2,0)+7500,IF(F2164&lt;=70000,ROUNDUP(F2164/4,0)+17500,35000)))),MIN(IF(E2164&lt;=0,0,IF(E2164&lt;=12000,E2164,IF(E2164&lt;=32000,ROUNDUP(E2164/2,0)+6000,IF(E2164&lt;=56000,ROUNDUP(E2164/4,0)+14000,28000))))+IF(F2164&lt;=0,0,IF(F2164&lt;=15000,F2164,IF(F2164&lt;=40000,ROUNDUP(F2164/2,0)+7500,IF(F2164&lt;=70000,ROUNDUP(F2164/4,0)+17500,35000)))),28000))))</f>
        <v/>
      </c>
      <c r="T2164" s="18">
        <f>IF(G2164&lt;=0,0,IF(G2164&lt;=12000,G2164,IF(G2164&lt;=32000,ROUNDUP(G2164/2,0)+6000,IF(G2164&lt;=56000,ROUNDUP(G2164/4,0)+14000,28000))))</f>
        <v/>
      </c>
      <c r="U2164" s="18">
        <f>IF(I2164&lt;=0,IF(H2164&lt;=0,0,IF(H2164&lt;=12000,H2164,IF(H2164&lt;=32000,ROUNDUP(H2164/2,0)+6000,IF(H2164&lt;=56000,ROUNDUP(H2164/4,0)+14000,28000)))),IF(H2164&lt;=0,IF(I2164&lt;=0,0,IF(I2164&lt;=15000,I2164,IF(I2164&lt;=40000,ROUNDUP(I2164/2,0)+7500,IF(I2164&lt;=70000,ROUNDUP(I2164/4,0)+17500,35000)))),MAX(IF(I2164&lt;=0,0,IF(I2164&lt;=15000,I2164,IF(I2164&lt;=40000,ROUNDUP(I2164/2,0)+7500,IF(I2164&lt;=70000,ROUNDUP(I2164/4,0)+17500,35000)))),MIN(IF(H2164&lt;=0,0,IF(H2164&lt;=12000,H2164,IF(H2164&lt;=32000,ROUNDUP(H2164/2,0)+6000,IF(H2164&lt;=56000,ROUNDUP(H2164/4,0)+14000,28000))))+IF(I2164&lt;=0,0,IF(I2164&lt;=15000,I2164,IF(I2164&lt;=40000,ROUNDUP(I2164/2,0)+7500,IF(I2164&lt;=70000,ROUNDUP(I2164/4,0)+17500,35000)))),28000))))</f>
        <v/>
      </c>
      <c r="V2164" s="18">
        <f>MIN(70000,S2164+T2164+U2164)</f>
        <v/>
      </c>
      <c r="W2164" s="18">
        <f>MAX(0,ROUNDDOWN(M2164-J2164-N2164-K2164-0,-3))</f>
        <v/>
      </c>
      <c r="X2164" s="18">
        <f>MAX(0,ROUNDDOWN(M2164-J2164-N2164-K2164-R2164,-3))</f>
        <v/>
      </c>
      <c r="Y2164" s="18">
        <f>IF(W2164&lt;=0,0,ROUNDDOWN((W2164*LOOKUP(W2164,{0,1950001,3300001,6950001,9000001,18000001,40000001},{0.05,0.1,0.2,0.23,0.33,0.4,0.45})-LOOKUP(W2164,{0,1950001,3300001,6950001,9000001,18000001,40000001},{0,97500,427500,636000,1536000,2796000,4796000}))*1.021,-2))</f>
        <v/>
      </c>
      <c r="Z2164" s="18">
        <f>IF(X2164&lt;=0,0,ROUNDDOWN((X2164*LOOKUP(X2164,{0,1950001,3300001,6950001,9000001,18000001,40000001},{0.05,0.1,0.2,0.23,0.33,0.4,0.45})-LOOKUP(X2164,{0,1950001,3300001,6950001,9000001,18000001,40000001},{0,97500,427500,636000,1536000,2796000,4796000}))*1.021,-2))</f>
        <v/>
      </c>
      <c r="AA2164" s="18">
        <f>MAX(0,ROUNDDOWN(M2164-J2164-430000-L2164-0,-3))</f>
        <v/>
      </c>
      <c r="AB2164" s="18">
        <f>MAX(0,ROUNDDOWN(M2164-J2164-430000-L2164-V2164,-3))</f>
        <v/>
      </c>
      <c r="AC2164" s="18">
        <f>IF(M2164&lt;=450000,0,MAX(0,ROUNDDOWN(AA2164*0.06-MIN(50000,AA2164)*0.03,-2))+MAX(0,ROUNDDOWN(AA2164*0.04-MIN(50000,AA2164)*0.02,-2)))</f>
        <v/>
      </c>
      <c r="AD2164" s="18">
        <f>IF(M2164&lt;=450000,0,MAX(0,ROUNDDOWN(AB2164*0.06-MIN(50000,AB2164)*0.03,-2))+MAX(0,ROUNDDOWN(AB2164*0.04-MIN(50000,AB2164)*0.02,-2)))</f>
        <v/>
      </c>
      <c r="AE2164" s="18">
        <f>Y2164-Z2164</f>
        <v/>
      </c>
      <c r="AF2164" s="18">
        <f>AC2164-AD2164</f>
        <v/>
      </c>
      <c r="AG2164" s="18">
        <f>AE2164+AF2164</f>
        <v/>
      </c>
      <c r="AH2164" s="20">
        <f>IF(W2164&lt;=0,0,LOOKUP(W2164,{0,1950001,3300001,6950001,9000001,18000001,40000001},{0.05,0.1,0.2,0.23,0.33,0.4,0.45}))</f>
        <v/>
      </c>
    </row>
    <row r="2165">
      <c r="A2165" t="inlineStr">
        <is>
          <t>1万円刻み 特例あり一般12万円</t>
        </is>
      </c>
      <c r="B2165" s="18">
        <f>'4_1万円刻み'!$A$695</f>
        <v/>
      </c>
      <c r="C2165" s="19" t="n">
        <v>2026</v>
      </c>
      <c r="D2165" t="inlineStr">
        <is>
          <t>はい</t>
        </is>
      </c>
      <c r="E2165" s="18" t="n">
        <v>120000</v>
      </c>
      <c r="F2165" s="18" t="n">
        <v>0</v>
      </c>
      <c r="G2165" s="18" t="n">
        <v>0</v>
      </c>
      <c r="H2165" s="18" t="n">
        <v>0</v>
      </c>
      <c r="I2165" s="18" t="n">
        <v>0</v>
      </c>
      <c r="J2165" s="18">
        <f>ROUND(MIN(B2165/12,650000)*12*0.0915+MIN(B2165/12,1390000)*12*(0.0504+0)+B2165*0.005,0)</f>
        <v/>
      </c>
      <c r="K2165" s="18" t="n">
        <v>0</v>
      </c>
      <c r="L2165" s="18" t="n">
        <v>0</v>
      </c>
      <c r="M2165" s="18">
        <f>ROUND(IF(C2165&gt;=2026,IF(B2165&lt;741000,0,IF(B2165&lt;2191000,B2165-740000,IF(B2165&lt;2193000,1451000,IF(B2165&lt;2196000,1453000,IF(B2165&lt;2200000,1456000,IF(B2165&lt;3600000,ROUNDDOWN(B2165/4,-3)*2.8-80000,IF(B2165&lt;6600000,ROUNDDOWN(B2165/4,-3)*3.2-440000,IF(B2165&lt;8500000,ROUNDDOWN(B2165*0.9,0)-1100000,B2165-1950000)))))))),IF(B2165&lt;651000,0,IF(B2165&lt;1900000,B2165-650000,IF(B2165&lt;3600000,ROUNDDOWN(B2165/4,-3)*2.8-80000,IF(B2165&lt;6600000,ROUNDDOWN(B2165/4,-3)*3.2-440000,IF(B2165&lt;8500000,ROUNDDOWN(B2165*0.9,0)-1100000,B2165-1950000)))))),0)</f>
        <v/>
      </c>
      <c r="N2165" s="18">
        <f>IF(M2165&gt;23500000,NA(),IF(C2165&gt;=2026,IF(M2165&lt;=4890000,1040000,IF(M2165&lt;=6550000,670000,620000)),IF(M2165&lt;=1320000,950000,IF(M2165&lt;=3360000,880000,IF(M2165&lt;=4890000,680000,IF(M2165&lt;=6550000,630000,580000))))))</f>
        <v/>
      </c>
      <c r="O2165" s="18">
        <f>IF(F2165&lt;=0,IF(AND(D2165="はい",C2165&gt;=2026,C2165&lt;=2027),IF(E2165&lt;=0,0,IF(E2165&lt;=30000,E2165,IF(E2165&lt;=60000,ROUNDUP(E2165/2,0)+15000,IF(E2165&lt;=120000,ROUNDUP(E2165/4,0)+30000,60000)))),IF(E2165&lt;=0,0,IF(E2165&lt;=20000,E2165,IF(E2165&lt;=40000,ROUNDUP(E2165/2,0)+10000,IF(E2165&lt;=80000,ROUNDUP(E2165/4,0)+20000,40000))))),IF(E2165&lt;=0,IF(F2165&lt;=0,0,IF(F2165&lt;=25000,F2165,IF(F2165&lt;=50000,ROUNDUP(F2165/2,0)+12500,IF(F2165&lt;=100000,ROUNDUP(F2165/4,0)+25000,50000)))),MAX(IF(F2165&lt;=0,0,IF(F2165&lt;=25000,F2165,IF(F2165&lt;=50000,ROUNDUP(F2165/2,0)+12500,IF(F2165&lt;=100000,ROUNDUP(F2165/4,0)+25000,50000)))),MIN(IF(AND(D2165="はい",C2165&gt;=2026,C2165&lt;=2027),IF(E2165&lt;=0,0,IF(E2165&lt;=30000,E2165,IF(E2165&lt;=60000,ROUNDUP(E2165/2,0)+15000,IF(E2165&lt;=120000,ROUNDUP(E2165/4,0)+30000,60000)))),IF(E2165&lt;=0,0,IF(E2165&lt;=20000,E2165,IF(E2165&lt;=40000,ROUNDUP(E2165/2,0)+10000,IF(E2165&lt;=80000,ROUNDUP(E2165/4,0)+20000,40000)))))+IF(F2165&lt;=0,0,IF(F2165&lt;=25000,F2165,IF(F2165&lt;=50000,ROUNDUP(F2165/2,0)+12500,IF(F2165&lt;=100000,ROUNDUP(F2165/4,0)+25000,50000)))),IF(AND(D2165="はい",C2165&gt;=2026,C2165&lt;=2027),60000,40000)))))</f>
        <v/>
      </c>
      <c r="P2165" s="18">
        <f>IF(G2165&lt;=0,0,IF(G2165&lt;=20000,G2165,IF(G2165&lt;=40000,ROUNDUP(G2165/2,0)+10000,IF(G2165&lt;=80000,ROUNDUP(G2165/4,0)+20000,40000))))</f>
        <v/>
      </c>
      <c r="Q2165" s="18">
        <f>IF(I2165&lt;=0,IF(H2165&lt;=0,0,IF(H2165&lt;=20000,H2165,IF(H2165&lt;=40000,ROUNDUP(H2165/2,0)+10000,IF(H2165&lt;=80000,ROUNDUP(H2165/4,0)+20000,40000)))),IF(H2165&lt;=0,IF(I2165&lt;=0,0,IF(I2165&lt;=25000,I2165,IF(I2165&lt;=50000,ROUNDUP(I2165/2,0)+12500,IF(I2165&lt;=100000,ROUNDUP(I2165/4,0)+25000,50000)))),MAX(IF(I2165&lt;=0,0,IF(I2165&lt;=25000,I2165,IF(I2165&lt;=50000,ROUNDUP(I2165/2,0)+12500,IF(I2165&lt;=100000,ROUNDUP(I2165/4,0)+25000,50000)))),MIN(IF(H2165&lt;=0,0,IF(H2165&lt;=20000,H2165,IF(H2165&lt;=40000,ROUNDUP(H2165/2,0)+10000,IF(H2165&lt;=80000,ROUNDUP(H2165/4,0)+20000,40000))))+IF(I2165&lt;=0,0,IF(I2165&lt;=25000,I2165,IF(I2165&lt;=50000,ROUNDUP(I2165/2,0)+12500,IF(I2165&lt;=100000,ROUNDUP(I2165/4,0)+25000,50000)))),40000))))</f>
        <v/>
      </c>
      <c r="R2165" s="18">
        <f>MIN(120000,O2165+P2165+Q2165)</f>
        <v/>
      </c>
      <c r="S2165" s="18">
        <f>IF(F2165&lt;=0,IF(E2165&lt;=0,0,IF(E2165&lt;=12000,E2165,IF(E2165&lt;=32000,ROUNDUP(E2165/2,0)+6000,IF(E2165&lt;=56000,ROUNDUP(E2165/4,0)+14000,28000)))),IF(E2165&lt;=0,IF(F2165&lt;=0,0,IF(F2165&lt;=15000,F2165,IF(F2165&lt;=40000,ROUNDUP(F2165/2,0)+7500,IF(F2165&lt;=70000,ROUNDUP(F2165/4,0)+17500,35000)))),MAX(IF(F2165&lt;=0,0,IF(F2165&lt;=15000,F2165,IF(F2165&lt;=40000,ROUNDUP(F2165/2,0)+7500,IF(F2165&lt;=70000,ROUNDUP(F2165/4,0)+17500,35000)))),MIN(IF(E2165&lt;=0,0,IF(E2165&lt;=12000,E2165,IF(E2165&lt;=32000,ROUNDUP(E2165/2,0)+6000,IF(E2165&lt;=56000,ROUNDUP(E2165/4,0)+14000,28000))))+IF(F2165&lt;=0,0,IF(F2165&lt;=15000,F2165,IF(F2165&lt;=40000,ROUNDUP(F2165/2,0)+7500,IF(F2165&lt;=70000,ROUNDUP(F2165/4,0)+17500,35000)))),28000))))</f>
        <v/>
      </c>
      <c r="T2165" s="18">
        <f>IF(G2165&lt;=0,0,IF(G2165&lt;=12000,G2165,IF(G2165&lt;=32000,ROUNDUP(G2165/2,0)+6000,IF(G2165&lt;=56000,ROUNDUP(G2165/4,0)+14000,28000))))</f>
        <v/>
      </c>
      <c r="U2165" s="18">
        <f>IF(I2165&lt;=0,IF(H2165&lt;=0,0,IF(H2165&lt;=12000,H2165,IF(H2165&lt;=32000,ROUNDUP(H2165/2,0)+6000,IF(H2165&lt;=56000,ROUNDUP(H2165/4,0)+14000,28000)))),IF(H2165&lt;=0,IF(I2165&lt;=0,0,IF(I2165&lt;=15000,I2165,IF(I2165&lt;=40000,ROUNDUP(I2165/2,0)+7500,IF(I2165&lt;=70000,ROUNDUP(I2165/4,0)+17500,35000)))),MAX(IF(I2165&lt;=0,0,IF(I2165&lt;=15000,I2165,IF(I2165&lt;=40000,ROUNDUP(I2165/2,0)+7500,IF(I2165&lt;=70000,ROUNDUP(I2165/4,0)+17500,35000)))),MIN(IF(H2165&lt;=0,0,IF(H2165&lt;=12000,H2165,IF(H2165&lt;=32000,ROUNDUP(H2165/2,0)+6000,IF(H2165&lt;=56000,ROUNDUP(H2165/4,0)+14000,28000))))+IF(I2165&lt;=0,0,IF(I2165&lt;=15000,I2165,IF(I2165&lt;=40000,ROUNDUP(I2165/2,0)+7500,IF(I2165&lt;=70000,ROUNDUP(I2165/4,0)+17500,35000)))),28000))))</f>
        <v/>
      </c>
      <c r="V2165" s="18">
        <f>MIN(70000,S2165+T2165+U2165)</f>
        <v/>
      </c>
      <c r="W2165" s="18">
        <f>MAX(0,ROUNDDOWN(M2165-J2165-N2165-K2165-0,-3))</f>
        <v/>
      </c>
      <c r="X2165" s="18">
        <f>MAX(0,ROUNDDOWN(M2165-J2165-N2165-K2165-R2165,-3))</f>
        <v/>
      </c>
      <c r="Y2165" s="18">
        <f>IF(W2165&lt;=0,0,ROUNDDOWN((W2165*LOOKUP(W2165,{0,1950001,3300001,6950001,9000001,18000001,40000001},{0.05,0.1,0.2,0.23,0.33,0.4,0.45})-LOOKUP(W2165,{0,1950001,3300001,6950001,9000001,18000001,40000001},{0,97500,427500,636000,1536000,2796000,4796000}))*1.021,-2))</f>
        <v/>
      </c>
      <c r="Z2165" s="18">
        <f>IF(X2165&lt;=0,0,ROUNDDOWN((X2165*LOOKUP(X2165,{0,1950001,3300001,6950001,9000001,18000001,40000001},{0.05,0.1,0.2,0.23,0.33,0.4,0.45})-LOOKUP(X2165,{0,1950001,3300001,6950001,9000001,18000001,40000001},{0,97500,427500,636000,1536000,2796000,4796000}))*1.021,-2))</f>
        <v/>
      </c>
      <c r="AA2165" s="18">
        <f>MAX(0,ROUNDDOWN(M2165-J2165-430000-L2165-0,-3))</f>
        <v/>
      </c>
      <c r="AB2165" s="18">
        <f>MAX(0,ROUNDDOWN(M2165-J2165-430000-L2165-V2165,-3))</f>
        <v/>
      </c>
      <c r="AC2165" s="18">
        <f>IF(M2165&lt;=450000,0,MAX(0,ROUNDDOWN(AA2165*0.06-MIN(50000,AA2165)*0.03,-2))+MAX(0,ROUNDDOWN(AA2165*0.04-MIN(50000,AA2165)*0.02,-2)))</f>
        <v/>
      </c>
      <c r="AD2165" s="18">
        <f>IF(M2165&lt;=450000,0,MAX(0,ROUNDDOWN(AB2165*0.06-MIN(50000,AB2165)*0.03,-2))+MAX(0,ROUNDDOWN(AB2165*0.04-MIN(50000,AB2165)*0.02,-2)))</f>
        <v/>
      </c>
      <c r="AE2165" s="18">
        <f>Y2165-Z2165</f>
        <v/>
      </c>
      <c r="AF2165" s="18">
        <f>AC2165-AD2165</f>
        <v/>
      </c>
      <c r="AG2165" s="18">
        <f>AE2165+AF2165</f>
        <v/>
      </c>
      <c r="AH2165" s="20">
        <f>IF(W2165&lt;=0,0,LOOKUP(W2165,{0,1950001,3300001,6950001,9000001,18000001,40000001},{0.05,0.1,0.2,0.23,0.33,0.4,0.45}))</f>
        <v/>
      </c>
    </row>
    <row r="2166">
      <c r="A2166" t="inlineStr">
        <is>
          <t>1万円刻み 3区分8万円ずつ</t>
        </is>
      </c>
      <c r="B2166" s="18">
        <f>'4_1万円刻み'!$A$696</f>
        <v/>
      </c>
      <c r="C2166" s="19" t="n">
        <v>2026</v>
      </c>
      <c r="D2166" t="inlineStr">
        <is>
          <t>いいえ</t>
        </is>
      </c>
      <c r="E2166" s="18" t="n">
        <v>80000</v>
      </c>
      <c r="F2166" s="18" t="n">
        <v>0</v>
      </c>
      <c r="G2166" s="18" t="n">
        <v>80000</v>
      </c>
      <c r="H2166" s="18" t="n">
        <v>80000</v>
      </c>
      <c r="I2166" s="18" t="n">
        <v>0</v>
      </c>
      <c r="J2166" s="18">
        <f>ROUND(MIN(B2166/12,650000)*12*0.0915+MIN(B2166/12,1390000)*12*(0.0504+0)+B2166*0.005,0)</f>
        <v/>
      </c>
      <c r="K2166" s="18" t="n">
        <v>0</v>
      </c>
      <c r="L2166" s="18" t="n">
        <v>0</v>
      </c>
      <c r="M2166" s="18">
        <f>ROUND(IF(C2166&gt;=2026,IF(B2166&lt;741000,0,IF(B2166&lt;2191000,B2166-740000,IF(B2166&lt;2193000,1451000,IF(B2166&lt;2196000,1453000,IF(B2166&lt;2200000,1456000,IF(B2166&lt;3600000,ROUNDDOWN(B2166/4,-3)*2.8-80000,IF(B2166&lt;6600000,ROUNDDOWN(B2166/4,-3)*3.2-440000,IF(B2166&lt;8500000,ROUNDDOWN(B2166*0.9,0)-1100000,B2166-1950000)))))))),IF(B2166&lt;651000,0,IF(B2166&lt;1900000,B2166-650000,IF(B2166&lt;3600000,ROUNDDOWN(B2166/4,-3)*2.8-80000,IF(B2166&lt;6600000,ROUNDDOWN(B2166/4,-3)*3.2-440000,IF(B2166&lt;8500000,ROUNDDOWN(B2166*0.9,0)-1100000,B2166-1950000)))))),0)</f>
        <v/>
      </c>
      <c r="N2166" s="18">
        <f>IF(M2166&gt;23500000,NA(),IF(C2166&gt;=2026,IF(M2166&lt;=4890000,1040000,IF(M2166&lt;=6550000,670000,620000)),IF(M2166&lt;=1320000,950000,IF(M2166&lt;=3360000,880000,IF(M2166&lt;=4890000,680000,IF(M2166&lt;=6550000,630000,580000))))))</f>
        <v/>
      </c>
      <c r="O2166" s="18">
        <f>IF(F2166&lt;=0,IF(AND(D2166="はい",C2166&gt;=2026,C2166&lt;=2027),IF(E2166&lt;=0,0,IF(E2166&lt;=30000,E2166,IF(E2166&lt;=60000,ROUNDUP(E2166/2,0)+15000,IF(E2166&lt;=120000,ROUNDUP(E2166/4,0)+30000,60000)))),IF(E2166&lt;=0,0,IF(E2166&lt;=20000,E2166,IF(E2166&lt;=40000,ROUNDUP(E2166/2,0)+10000,IF(E2166&lt;=80000,ROUNDUP(E2166/4,0)+20000,40000))))),IF(E2166&lt;=0,IF(F2166&lt;=0,0,IF(F2166&lt;=25000,F2166,IF(F2166&lt;=50000,ROUNDUP(F2166/2,0)+12500,IF(F2166&lt;=100000,ROUNDUP(F2166/4,0)+25000,50000)))),MAX(IF(F2166&lt;=0,0,IF(F2166&lt;=25000,F2166,IF(F2166&lt;=50000,ROUNDUP(F2166/2,0)+12500,IF(F2166&lt;=100000,ROUNDUP(F2166/4,0)+25000,50000)))),MIN(IF(AND(D2166="はい",C2166&gt;=2026,C2166&lt;=2027),IF(E2166&lt;=0,0,IF(E2166&lt;=30000,E2166,IF(E2166&lt;=60000,ROUNDUP(E2166/2,0)+15000,IF(E2166&lt;=120000,ROUNDUP(E2166/4,0)+30000,60000)))),IF(E2166&lt;=0,0,IF(E2166&lt;=20000,E2166,IF(E2166&lt;=40000,ROUNDUP(E2166/2,0)+10000,IF(E2166&lt;=80000,ROUNDUP(E2166/4,0)+20000,40000)))))+IF(F2166&lt;=0,0,IF(F2166&lt;=25000,F2166,IF(F2166&lt;=50000,ROUNDUP(F2166/2,0)+12500,IF(F2166&lt;=100000,ROUNDUP(F2166/4,0)+25000,50000)))),IF(AND(D2166="はい",C2166&gt;=2026,C2166&lt;=2027),60000,40000)))))</f>
        <v/>
      </c>
      <c r="P2166" s="18">
        <f>IF(G2166&lt;=0,0,IF(G2166&lt;=20000,G2166,IF(G2166&lt;=40000,ROUNDUP(G2166/2,0)+10000,IF(G2166&lt;=80000,ROUNDUP(G2166/4,0)+20000,40000))))</f>
        <v/>
      </c>
      <c r="Q2166" s="18">
        <f>IF(I2166&lt;=0,IF(H2166&lt;=0,0,IF(H2166&lt;=20000,H2166,IF(H2166&lt;=40000,ROUNDUP(H2166/2,0)+10000,IF(H2166&lt;=80000,ROUNDUP(H2166/4,0)+20000,40000)))),IF(H2166&lt;=0,IF(I2166&lt;=0,0,IF(I2166&lt;=25000,I2166,IF(I2166&lt;=50000,ROUNDUP(I2166/2,0)+12500,IF(I2166&lt;=100000,ROUNDUP(I2166/4,0)+25000,50000)))),MAX(IF(I2166&lt;=0,0,IF(I2166&lt;=25000,I2166,IF(I2166&lt;=50000,ROUNDUP(I2166/2,0)+12500,IF(I2166&lt;=100000,ROUNDUP(I2166/4,0)+25000,50000)))),MIN(IF(H2166&lt;=0,0,IF(H2166&lt;=20000,H2166,IF(H2166&lt;=40000,ROUNDUP(H2166/2,0)+10000,IF(H2166&lt;=80000,ROUNDUP(H2166/4,0)+20000,40000))))+IF(I2166&lt;=0,0,IF(I2166&lt;=25000,I2166,IF(I2166&lt;=50000,ROUNDUP(I2166/2,0)+12500,IF(I2166&lt;=100000,ROUNDUP(I2166/4,0)+25000,50000)))),40000))))</f>
        <v/>
      </c>
      <c r="R2166" s="18">
        <f>MIN(120000,O2166+P2166+Q2166)</f>
        <v/>
      </c>
      <c r="S2166" s="18">
        <f>IF(F2166&lt;=0,IF(E2166&lt;=0,0,IF(E2166&lt;=12000,E2166,IF(E2166&lt;=32000,ROUNDUP(E2166/2,0)+6000,IF(E2166&lt;=56000,ROUNDUP(E2166/4,0)+14000,28000)))),IF(E2166&lt;=0,IF(F2166&lt;=0,0,IF(F2166&lt;=15000,F2166,IF(F2166&lt;=40000,ROUNDUP(F2166/2,0)+7500,IF(F2166&lt;=70000,ROUNDUP(F2166/4,0)+17500,35000)))),MAX(IF(F2166&lt;=0,0,IF(F2166&lt;=15000,F2166,IF(F2166&lt;=40000,ROUNDUP(F2166/2,0)+7500,IF(F2166&lt;=70000,ROUNDUP(F2166/4,0)+17500,35000)))),MIN(IF(E2166&lt;=0,0,IF(E2166&lt;=12000,E2166,IF(E2166&lt;=32000,ROUNDUP(E2166/2,0)+6000,IF(E2166&lt;=56000,ROUNDUP(E2166/4,0)+14000,28000))))+IF(F2166&lt;=0,0,IF(F2166&lt;=15000,F2166,IF(F2166&lt;=40000,ROUNDUP(F2166/2,0)+7500,IF(F2166&lt;=70000,ROUNDUP(F2166/4,0)+17500,35000)))),28000))))</f>
        <v/>
      </c>
      <c r="T2166" s="18">
        <f>IF(G2166&lt;=0,0,IF(G2166&lt;=12000,G2166,IF(G2166&lt;=32000,ROUNDUP(G2166/2,0)+6000,IF(G2166&lt;=56000,ROUNDUP(G2166/4,0)+14000,28000))))</f>
        <v/>
      </c>
      <c r="U2166" s="18">
        <f>IF(I2166&lt;=0,IF(H2166&lt;=0,0,IF(H2166&lt;=12000,H2166,IF(H2166&lt;=32000,ROUNDUP(H2166/2,0)+6000,IF(H2166&lt;=56000,ROUNDUP(H2166/4,0)+14000,28000)))),IF(H2166&lt;=0,IF(I2166&lt;=0,0,IF(I2166&lt;=15000,I2166,IF(I2166&lt;=40000,ROUNDUP(I2166/2,0)+7500,IF(I2166&lt;=70000,ROUNDUP(I2166/4,0)+17500,35000)))),MAX(IF(I2166&lt;=0,0,IF(I2166&lt;=15000,I2166,IF(I2166&lt;=40000,ROUNDUP(I2166/2,0)+7500,IF(I2166&lt;=70000,ROUNDUP(I2166/4,0)+17500,35000)))),MIN(IF(H2166&lt;=0,0,IF(H2166&lt;=12000,H2166,IF(H2166&lt;=32000,ROUNDUP(H2166/2,0)+6000,IF(H2166&lt;=56000,ROUNDUP(H2166/4,0)+14000,28000))))+IF(I2166&lt;=0,0,IF(I2166&lt;=15000,I2166,IF(I2166&lt;=40000,ROUNDUP(I2166/2,0)+7500,IF(I2166&lt;=70000,ROUNDUP(I2166/4,0)+17500,35000)))),28000))))</f>
        <v/>
      </c>
      <c r="V2166" s="18">
        <f>MIN(70000,S2166+T2166+U2166)</f>
        <v/>
      </c>
      <c r="W2166" s="18">
        <f>MAX(0,ROUNDDOWN(M2166-J2166-N2166-K2166-0,-3))</f>
        <v/>
      </c>
      <c r="X2166" s="18">
        <f>MAX(0,ROUNDDOWN(M2166-J2166-N2166-K2166-R2166,-3))</f>
        <v/>
      </c>
      <c r="Y2166" s="18">
        <f>IF(W2166&lt;=0,0,ROUNDDOWN((W2166*LOOKUP(W2166,{0,1950001,3300001,6950001,9000001,18000001,40000001},{0.05,0.1,0.2,0.23,0.33,0.4,0.45})-LOOKUP(W2166,{0,1950001,3300001,6950001,9000001,18000001,40000001},{0,97500,427500,636000,1536000,2796000,4796000}))*1.021,-2))</f>
        <v/>
      </c>
      <c r="Z2166" s="18">
        <f>IF(X2166&lt;=0,0,ROUNDDOWN((X2166*LOOKUP(X2166,{0,1950001,3300001,6950001,9000001,18000001,40000001},{0.05,0.1,0.2,0.23,0.33,0.4,0.45})-LOOKUP(X2166,{0,1950001,3300001,6950001,9000001,18000001,40000001},{0,97500,427500,636000,1536000,2796000,4796000}))*1.021,-2))</f>
        <v/>
      </c>
      <c r="AA2166" s="18">
        <f>MAX(0,ROUNDDOWN(M2166-J2166-430000-L2166-0,-3))</f>
        <v/>
      </c>
      <c r="AB2166" s="18">
        <f>MAX(0,ROUNDDOWN(M2166-J2166-430000-L2166-V2166,-3))</f>
        <v/>
      </c>
      <c r="AC2166" s="18">
        <f>IF(M2166&lt;=450000,0,MAX(0,ROUNDDOWN(AA2166*0.06-MIN(50000,AA2166)*0.03,-2))+MAX(0,ROUNDDOWN(AA2166*0.04-MIN(50000,AA2166)*0.02,-2)))</f>
        <v/>
      </c>
      <c r="AD2166" s="18">
        <f>IF(M2166&lt;=450000,0,MAX(0,ROUNDDOWN(AB2166*0.06-MIN(50000,AB2166)*0.03,-2))+MAX(0,ROUNDDOWN(AB2166*0.04-MIN(50000,AB2166)*0.02,-2)))</f>
        <v/>
      </c>
      <c r="AE2166" s="18">
        <f>Y2166-Z2166</f>
        <v/>
      </c>
      <c r="AF2166" s="18">
        <f>AC2166-AD2166</f>
        <v/>
      </c>
      <c r="AG2166" s="18">
        <f>AE2166+AF2166</f>
        <v/>
      </c>
      <c r="AH2166" s="20">
        <f>IF(W2166&lt;=0,0,LOOKUP(W2166,{0,1950001,3300001,6950001,9000001,18000001,40000001},{0.05,0.1,0.2,0.23,0.33,0.4,0.45}))</f>
        <v/>
      </c>
    </row>
    <row r="2167">
      <c r="A2167" t="inlineStr">
        <is>
          <t>1万円刻み 一般8万円</t>
        </is>
      </c>
      <c r="B2167" s="18">
        <f>'4_1万円刻み'!$A$696</f>
        <v/>
      </c>
      <c r="C2167" s="19" t="n">
        <v>2026</v>
      </c>
      <c r="D2167" t="inlineStr">
        <is>
          <t>いいえ</t>
        </is>
      </c>
      <c r="E2167" s="18" t="n">
        <v>80000</v>
      </c>
      <c r="F2167" s="18" t="n">
        <v>0</v>
      </c>
      <c r="G2167" s="18" t="n">
        <v>0</v>
      </c>
      <c r="H2167" s="18" t="n">
        <v>0</v>
      </c>
      <c r="I2167" s="18" t="n">
        <v>0</v>
      </c>
      <c r="J2167" s="18">
        <f>ROUND(MIN(B2167/12,650000)*12*0.0915+MIN(B2167/12,1390000)*12*(0.0504+0)+B2167*0.005,0)</f>
        <v/>
      </c>
      <c r="K2167" s="18" t="n">
        <v>0</v>
      </c>
      <c r="L2167" s="18" t="n">
        <v>0</v>
      </c>
      <c r="M2167" s="18">
        <f>ROUND(IF(C2167&gt;=2026,IF(B2167&lt;741000,0,IF(B2167&lt;2191000,B2167-740000,IF(B2167&lt;2193000,1451000,IF(B2167&lt;2196000,1453000,IF(B2167&lt;2200000,1456000,IF(B2167&lt;3600000,ROUNDDOWN(B2167/4,-3)*2.8-80000,IF(B2167&lt;6600000,ROUNDDOWN(B2167/4,-3)*3.2-440000,IF(B2167&lt;8500000,ROUNDDOWN(B2167*0.9,0)-1100000,B2167-1950000)))))))),IF(B2167&lt;651000,0,IF(B2167&lt;1900000,B2167-650000,IF(B2167&lt;3600000,ROUNDDOWN(B2167/4,-3)*2.8-80000,IF(B2167&lt;6600000,ROUNDDOWN(B2167/4,-3)*3.2-440000,IF(B2167&lt;8500000,ROUNDDOWN(B2167*0.9,0)-1100000,B2167-1950000)))))),0)</f>
        <v/>
      </c>
      <c r="N2167" s="18">
        <f>IF(M2167&gt;23500000,NA(),IF(C2167&gt;=2026,IF(M2167&lt;=4890000,1040000,IF(M2167&lt;=6550000,670000,620000)),IF(M2167&lt;=1320000,950000,IF(M2167&lt;=3360000,880000,IF(M2167&lt;=4890000,680000,IF(M2167&lt;=6550000,630000,580000))))))</f>
        <v/>
      </c>
      <c r="O2167" s="18">
        <f>IF(F2167&lt;=0,IF(AND(D2167="はい",C2167&gt;=2026,C2167&lt;=2027),IF(E2167&lt;=0,0,IF(E2167&lt;=30000,E2167,IF(E2167&lt;=60000,ROUNDUP(E2167/2,0)+15000,IF(E2167&lt;=120000,ROUNDUP(E2167/4,0)+30000,60000)))),IF(E2167&lt;=0,0,IF(E2167&lt;=20000,E2167,IF(E2167&lt;=40000,ROUNDUP(E2167/2,0)+10000,IF(E2167&lt;=80000,ROUNDUP(E2167/4,0)+20000,40000))))),IF(E2167&lt;=0,IF(F2167&lt;=0,0,IF(F2167&lt;=25000,F2167,IF(F2167&lt;=50000,ROUNDUP(F2167/2,0)+12500,IF(F2167&lt;=100000,ROUNDUP(F2167/4,0)+25000,50000)))),MAX(IF(F2167&lt;=0,0,IF(F2167&lt;=25000,F2167,IF(F2167&lt;=50000,ROUNDUP(F2167/2,0)+12500,IF(F2167&lt;=100000,ROUNDUP(F2167/4,0)+25000,50000)))),MIN(IF(AND(D2167="はい",C2167&gt;=2026,C2167&lt;=2027),IF(E2167&lt;=0,0,IF(E2167&lt;=30000,E2167,IF(E2167&lt;=60000,ROUNDUP(E2167/2,0)+15000,IF(E2167&lt;=120000,ROUNDUP(E2167/4,0)+30000,60000)))),IF(E2167&lt;=0,0,IF(E2167&lt;=20000,E2167,IF(E2167&lt;=40000,ROUNDUP(E2167/2,0)+10000,IF(E2167&lt;=80000,ROUNDUP(E2167/4,0)+20000,40000)))))+IF(F2167&lt;=0,0,IF(F2167&lt;=25000,F2167,IF(F2167&lt;=50000,ROUNDUP(F2167/2,0)+12500,IF(F2167&lt;=100000,ROUNDUP(F2167/4,0)+25000,50000)))),IF(AND(D2167="はい",C2167&gt;=2026,C2167&lt;=2027),60000,40000)))))</f>
        <v/>
      </c>
      <c r="P2167" s="18">
        <f>IF(G2167&lt;=0,0,IF(G2167&lt;=20000,G2167,IF(G2167&lt;=40000,ROUNDUP(G2167/2,0)+10000,IF(G2167&lt;=80000,ROUNDUP(G2167/4,0)+20000,40000))))</f>
        <v/>
      </c>
      <c r="Q2167" s="18">
        <f>IF(I2167&lt;=0,IF(H2167&lt;=0,0,IF(H2167&lt;=20000,H2167,IF(H2167&lt;=40000,ROUNDUP(H2167/2,0)+10000,IF(H2167&lt;=80000,ROUNDUP(H2167/4,0)+20000,40000)))),IF(H2167&lt;=0,IF(I2167&lt;=0,0,IF(I2167&lt;=25000,I2167,IF(I2167&lt;=50000,ROUNDUP(I2167/2,0)+12500,IF(I2167&lt;=100000,ROUNDUP(I2167/4,0)+25000,50000)))),MAX(IF(I2167&lt;=0,0,IF(I2167&lt;=25000,I2167,IF(I2167&lt;=50000,ROUNDUP(I2167/2,0)+12500,IF(I2167&lt;=100000,ROUNDUP(I2167/4,0)+25000,50000)))),MIN(IF(H2167&lt;=0,0,IF(H2167&lt;=20000,H2167,IF(H2167&lt;=40000,ROUNDUP(H2167/2,0)+10000,IF(H2167&lt;=80000,ROUNDUP(H2167/4,0)+20000,40000))))+IF(I2167&lt;=0,0,IF(I2167&lt;=25000,I2167,IF(I2167&lt;=50000,ROUNDUP(I2167/2,0)+12500,IF(I2167&lt;=100000,ROUNDUP(I2167/4,0)+25000,50000)))),40000))))</f>
        <v/>
      </c>
      <c r="R2167" s="18">
        <f>MIN(120000,O2167+P2167+Q2167)</f>
        <v/>
      </c>
      <c r="S2167" s="18">
        <f>IF(F2167&lt;=0,IF(E2167&lt;=0,0,IF(E2167&lt;=12000,E2167,IF(E2167&lt;=32000,ROUNDUP(E2167/2,0)+6000,IF(E2167&lt;=56000,ROUNDUP(E2167/4,0)+14000,28000)))),IF(E2167&lt;=0,IF(F2167&lt;=0,0,IF(F2167&lt;=15000,F2167,IF(F2167&lt;=40000,ROUNDUP(F2167/2,0)+7500,IF(F2167&lt;=70000,ROUNDUP(F2167/4,0)+17500,35000)))),MAX(IF(F2167&lt;=0,0,IF(F2167&lt;=15000,F2167,IF(F2167&lt;=40000,ROUNDUP(F2167/2,0)+7500,IF(F2167&lt;=70000,ROUNDUP(F2167/4,0)+17500,35000)))),MIN(IF(E2167&lt;=0,0,IF(E2167&lt;=12000,E2167,IF(E2167&lt;=32000,ROUNDUP(E2167/2,0)+6000,IF(E2167&lt;=56000,ROUNDUP(E2167/4,0)+14000,28000))))+IF(F2167&lt;=0,0,IF(F2167&lt;=15000,F2167,IF(F2167&lt;=40000,ROUNDUP(F2167/2,0)+7500,IF(F2167&lt;=70000,ROUNDUP(F2167/4,0)+17500,35000)))),28000))))</f>
        <v/>
      </c>
      <c r="T2167" s="18">
        <f>IF(G2167&lt;=0,0,IF(G2167&lt;=12000,G2167,IF(G2167&lt;=32000,ROUNDUP(G2167/2,0)+6000,IF(G2167&lt;=56000,ROUNDUP(G2167/4,0)+14000,28000))))</f>
        <v/>
      </c>
      <c r="U2167" s="18">
        <f>IF(I2167&lt;=0,IF(H2167&lt;=0,0,IF(H2167&lt;=12000,H2167,IF(H2167&lt;=32000,ROUNDUP(H2167/2,0)+6000,IF(H2167&lt;=56000,ROUNDUP(H2167/4,0)+14000,28000)))),IF(H2167&lt;=0,IF(I2167&lt;=0,0,IF(I2167&lt;=15000,I2167,IF(I2167&lt;=40000,ROUNDUP(I2167/2,0)+7500,IF(I2167&lt;=70000,ROUNDUP(I2167/4,0)+17500,35000)))),MAX(IF(I2167&lt;=0,0,IF(I2167&lt;=15000,I2167,IF(I2167&lt;=40000,ROUNDUP(I2167/2,0)+7500,IF(I2167&lt;=70000,ROUNDUP(I2167/4,0)+17500,35000)))),MIN(IF(H2167&lt;=0,0,IF(H2167&lt;=12000,H2167,IF(H2167&lt;=32000,ROUNDUP(H2167/2,0)+6000,IF(H2167&lt;=56000,ROUNDUP(H2167/4,0)+14000,28000))))+IF(I2167&lt;=0,0,IF(I2167&lt;=15000,I2167,IF(I2167&lt;=40000,ROUNDUP(I2167/2,0)+7500,IF(I2167&lt;=70000,ROUNDUP(I2167/4,0)+17500,35000)))),28000))))</f>
        <v/>
      </c>
      <c r="V2167" s="18">
        <f>MIN(70000,S2167+T2167+U2167)</f>
        <v/>
      </c>
      <c r="W2167" s="18">
        <f>MAX(0,ROUNDDOWN(M2167-J2167-N2167-K2167-0,-3))</f>
        <v/>
      </c>
      <c r="X2167" s="18">
        <f>MAX(0,ROUNDDOWN(M2167-J2167-N2167-K2167-R2167,-3))</f>
        <v/>
      </c>
      <c r="Y2167" s="18">
        <f>IF(W2167&lt;=0,0,ROUNDDOWN((W2167*LOOKUP(W2167,{0,1950001,3300001,6950001,9000001,18000001,40000001},{0.05,0.1,0.2,0.23,0.33,0.4,0.45})-LOOKUP(W2167,{0,1950001,3300001,6950001,9000001,18000001,40000001},{0,97500,427500,636000,1536000,2796000,4796000}))*1.021,-2))</f>
        <v/>
      </c>
      <c r="Z2167" s="18">
        <f>IF(X2167&lt;=0,0,ROUNDDOWN((X2167*LOOKUP(X2167,{0,1950001,3300001,6950001,9000001,18000001,40000001},{0.05,0.1,0.2,0.23,0.33,0.4,0.45})-LOOKUP(X2167,{0,1950001,3300001,6950001,9000001,18000001,40000001},{0,97500,427500,636000,1536000,2796000,4796000}))*1.021,-2))</f>
        <v/>
      </c>
      <c r="AA2167" s="18">
        <f>MAX(0,ROUNDDOWN(M2167-J2167-430000-L2167-0,-3))</f>
        <v/>
      </c>
      <c r="AB2167" s="18">
        <f>MAX(0,ROUNDDOWN(M2167-J2167-430000-L2167-V2167,-3))</f>
        <v/>
      </c>
      <c r="AC2167" s="18">
        <f>IF(M2167&lt;=450000,0,MAX(0,ROUNDDOWN(AA2167*0.06-MIN(50000,AA2167)*0.03,-2))+MAX(0,ROUNDDOWN(AA2167*0.04-MIN(50000,AA2167)*0.02,-2)))</f>
        <v/>
      </c>
      <c r="AD2167" s="18">
        <f>IF(M2167&lt;=450000,0,MAX(0,ROUNDDOWN(AB2167*0.06-MIN(50000,AB2167)*0.03,-2))+MAX(0,ROUNDDOWN(AB2167*0.04-MIN(50000,AB2167)*0.02,-2)))</f>
        <v/>
      </c>
      <c r="AE2167" s="18">
        <f>Y2167-Z2167</f>
        <v/>
      </c>
      <c r="AF2167" s="18">
        <f>AC2167-AD2167</f>
        <v/>
      </c>
      <c r="AG2167" s="18">
        <f>AE2167+AF2167</f>
        <v/>
      </c>
      <c r="AH2167" s="20">
        <f>IF(W2167&lt;=0,0,LOOKUP(W2167,{0,1950001,3300001,6950001,9000001,18000001,40000001},{0.05,0.1,0.2,0.23,0.33,0.4,0.45}))</f>
        <v/>
      </c>
    </row>
    <row r="2168">
      <c r="A2168" t="inlineStr">
        <is>
          <t>1万円刻み 特例あり一般12万円</t>
        </is>
      </c>
      <c r="B2168" s="18">
        <f>'4_1万円刻み'!$A$696</f>
        <v/>
      </c>
      <c r="C2168" s="19" t="n">
        <v>2026</v>
      </c>
      <c r="D2168" t="inlineStr">
        <is>
          <t>はい</t>
        </is>
      </c>
      <c r="E2168" s="18" t="n">
        <v>120000</v>
      </c>
      <c r="F2168" s="18" t="n">
        <v>0</v>
      </c>
      <c r="G2168" s="18" t="n">
        <v>0</v>
      </c>
      <c r="H2168" s="18" t="n">
        <v>0</v>
      </c>
      <c r="I2168" s="18" t="n">
        <v>0</v>
      </c>
      <c r="J2168" s="18">
        <f>ROUND(MIN(B2168/12,650000)*12*0.0915+MIN(B2168/12,1390000)*12*(0.0504+0)+B2168*0.005,0)</f>
        <v/>
      </c>
      <c r="K2168" s="18" t="n">
        <v>0</v>
      </c>
      <c r="L2168" s="18" t="n">
        <v>0</v>
      </c>
      <c r="M2168" s="18">
        <f>ROUND(IF(C2168&gt;=2026,IF(B2168&lt;741000,0,IF(B2168&lt;2191000,B2168-740000,IF(B2168&lt;2193000,1451000,IF(B2168&lt;2196000,1453000,IF(B2168&lt;2200000,1456000,IF(B2168&lt;3600000,ROUNDDOWN(B2168/4,-3)*2.8-80000,IF(B2168&lt;6600000,ROUNDDOWN(B2168/4,-3)*3.2-440000,IF(B2168&lt;8500000,ROUNDDOWN(B2168*0.9,0)-1100000,B2168-1950000)))))))),IF(B2168&lt;651000,0,IF(B2168&lt;1900000,B2168-650000,IF(B2168&lt;3600000,ROUNDDOWN(B2168/4,-3)*2.8-80000,IF(B2168&lt;6600000,ROUNDDOWN(B2168/4,-3)*3.2-440000,IF(B2168&lt;8500000,ROUNDDOWN(B2168*0.9,0)-1100000,B2168-1950000)))))),0)</f>
        <v/>
      </c>
      <c r="N2168" s="18">
        <f>IF(M2168&gt;23500000,NA(),IF(C2168&gt;=2026,IF(M2168&lt;=4890000,1040000,IF(M2168&lt;=6550000,670000,620000)),IF(M2168&lt;=1320000,950000,IF(M2168&lt;=3360000,880000,IF(M2168&lt;=4890000,680000,IF(M2168&lt;=6550000,630000,580000))))))</f>
        <v/>
      </c>
      <c r="O2168" s="18">
        <f>IF(F2168&lt;=0,IF(AND(D2168="はい",C2168&gt;=2026,C2168&lt;=2027),IF(E2168&lt;=0,0,IF(E2168&lt;=30000,E2168,IF(E2168&lt;=60000,ROUNDUP(E2168/2,0)+15000,IF(E2168&lt;=120000,ROUNDUP(E2168/4,0)+30000,60000)))),IF(E2168&lt;=0,0,IF(E2168&lt;=20000,E2168,IF(E2168&lt;=40000,ROUNDUP(E2168/2,0)+10000,IF(E2168&lt;=80000,ROUNDUP(E2168/4,0)+20000,40000))))),IF(E2168&lt;=0,IF(F2168&lt;=0,0,IF(F2168&lt;=25000,F2168,IF(F2168&lt;=50000,ROUNDUP(F2168/2,0)+12500,IF(F2168&lt;=100000,ROUNDUP(F2168/4,0)+25000,50000)))),MAX(IF(F2168&lt;=0,0,IF(F2168&lt;=25000,F2168,IF(F2168&lt;=50000,ROUNDUP(F2168/2,0)+12500,IF(F2168&lt;=100000,ROUNDUP(F2168/4,0)+25000,50000)))),MIN(IF(AND(D2168="はい",C2168&gt;=2026,C2168&lt;=2027),IF(E2168&lt;=0,0,IF(E2168&lt;=30000,E2168,IF(E2168&lt;=60000,ROUNDUP(E2168/2,0)+15000,IF(E2168&lt;=120000,ROUNDUP(E2168/4,0)+30000,60000)))),IF(E2168&lt;=0,0,IF(E2168&lt;=20000,E2168,IF(E2168&lt;=40000,ROUNDUP(E2168/2,0)+10000,IF(E2168&lt;=80000,ROUNDUP(E2168/4,0)+20000,40000)))))+IF(F2168&lt;=0,0,IF(F2168&lt;=25000,F2168,IF(F2168&lt;=50000,ROUNDUP(F2168/2,0)+12500,IF(F2168&lt;=100000,ROUNDUP(F2168/4,0)+25000,50000)))),IF(AND(D2168="はい",C2168&gt;=2026,C2168&lt;=2027),60000,40000)))))</f>
        <v/>
      </c>
      <c r="P2168" s="18">
        <f>IF(G2168&lt;=0,0,IF(G2168&lt;=20000,G2168,IF(G2168&lt;=40000,ROUNDUP(G2168/2,0)+10000,IF(G2168&lt;=80000,ROUNDUP(G2168/4,0)+20000,40000))))</f>
        <v/>
      </c>
      <c r="Q2168" s="18">
        <f>IF(I2168&lt;=0,IF(H2168&lt;=0,0,IF(H2168&lt;=20000,H2168,IF(H2168&lt;=40000,ROUNDUP(H2168/2,0)+10000,IF(H2168&lt;=80000,ROUNDUP(H2168/4,0)+20000,40000)))),IF(H2168&lt;=0,IF(I2168&lt;=0,0,IF(I2168&lt;=25000,I2168,IF(I2168&lt;=50000,ROUNDUP(I2168/2,0)+12500,IF(I2168&lt;=100000,ROUNDUP(I2168/4,0)+25000,50000)))),MAX(IF(I2168&lt;=0,0,IF(I2168&lt;=25000,I2168,IF(I2168&lt;=50000,ROUNDUP(I2168/2,0)+12500,IF(I2168&lt;=100000,ROUNDUP(I2168/4,0)+25000,50000)))),MIN(IF(H2168&lt;=0,0,IF(H2168&lt;=20000,H2168,IF(H2168&lt;=40000,ROUNDUP(H2168/2,0)+10000,IF(H2168&lt;=80000,ROUNDUP(H2168/4,0)+20000,40000))))+IF(I2168&lt;=0,0,IF(I2168&lt;=25000,I2168,IF(I2168&lt;=50000,ROUNDUP(I2168/2,0)+12500,IF(I2168&lt;=100000,ROUNDUP(I2168/4,0)+25000,50000)))),40000))))</f>
        <v/>
      </c>
      <c r="R2168" s="18">
        <f>MIN(120000,O2168+P2168+Q2168)</f>
        <v/>
      </c>
      <c r="S2168" s="18">
        <f>IF(F2168&lt;=0,IF(E2168&lt;=0,0,IF(E2168&lt;=12000,E2168,IF(E2168&lt;=32000,ROUNDUP(E2168/2,0)+6000,IF(E2168&lt;=56000,ROUNDUP(E2168/4,0)+14000,28000)))),IF(E2168&lt;=0,IF(F2168&lt;=0,0,IF(F2168&lt;=15000,F2168,IF(F2168&lt;=40000,ROUNDUP(F2168/2,0)+7500,IF(F2168&lt;=70000,ROUNDUP(F2168/4,0)+17500,35000)))),MAX(IF(F2168&lt;=0,0,IF(F2168&lt;=15000,F2168,IF(F2168&lt;=40000,ROUNDUP(F2168/2,0)+7500,IF(F2168&lt;=70000,ROUNDUP(F2168/4,0)+17500,35000)))),MIN(IF(E2168&lt;=0,0,IF(E2168&lt;=12000,E2168,IF(E2168&lt;=32000,ROUNDUP(E2168/2,0)+6000,IF(E2168&lt;=56000,ROUNDUP(E2168/4,0)+14000,28000))))+IF(F2168&lt;=0,0,IF(F2168&lt;=15000,F2168,IF(F2168&lt;=40000,ROUNDUP(F2168/2,0)+7500,IF(F2168&lt;=70000,ROUNDUP(F2168/4,0)+17500,35000)))),28000))))</f>
        <v/>
      </c>
      <c r="T2168" s="18">
        <f>IF(G2168&lt;=0,0,IF(G2168&lt;=12000,G2168,IF(G2168&lt;=32000,ROUNDUP(G2168/2,0)+6000,IF(G2168&lt;=56000,ROUNDUP(G2168/4,0)+14000,28000))))</f>
        <v/>
      </c>
      <c r="U2168" s="18">
        <f>IF(I2168&lt;=0,IF(H2168&lt;=0,0,IF(H2168&lt;=12000,H2168,IF(H2168&lt;=32000,ROUNDUP(H2168/2,0)+6000,IF(H2168&lt;=56000,ROUNDUP(H2168/4,0)+14000,28000)))),IF(H2168&lt;=0,IF(I2168&lt;=0,0,IF(I2168&lt;=15000,I2168,IF(I2168&lt;=40000,ROUNDUP(I2168/2,0)+7500,IF(I2168&lt;=70000,ROUNDUP(I2168/4,0)+17500,35000)))),MAX(IF(I2168&lt;=0,0,IF(I2168&lt;=15000,I2168,IF(I2168&lt;=40000,ROUNDUP(I2168/2,0)+7500,IF(I2168&lt;=70000,ROUNDUP(I2168/4,0)+17500,35000)))),MIN(IF(H2168&lt;=0,0,IF(H2168&lt;=12000,H2168,IF(H2168&lt;=32000,ROUNDUP(H2168/2,0)+6000,IF(H2168&lt;=56000,ROUNDUP(H2168/4,0)+14000,28000))))+IF(I2168&lt;=0,0,IF(I2168&lt;=15000,I2168,IF(I2168&lt;=40000,ROUNDUP(I2168/2,0)+7500,IF(I2168&lt;=70000,ROUNDUP(I2168/4,0)+17500,35000)))),28000))))</f>
        <v/>
      </c>
      <c r="V2168" s="18">
        <f>MIN(70000,S2168+T2168+U2168)</f>
        <v/>
      </c>
      <c r="W2168" s="18">
        <f>MAX(0,ROUNDDOWN(M2168-J2168-N2168-K2168-0,-3))</f>
        <v/>
      </c>
      <c r="X2168" s="18">
        <f>MAX(0,ROUNDDOWN(M2168-J2168-N2168-K2168-R2168,-3))</f>
        <v/>
      </c>
      <c r="Y2168" s="18">
        <f>IF(W2168&lt;=0,0,ROUNDDOWN((W2168*LOOKUP(W2168,{0,1950001,3300001,6950001,9000001,18000001,40000001},{0.05,0.1,0.2,0.23,0.33,0.4,0.45})-LOOKUP(W2168,{0,1950001,3300001,6950001,9000001,18000001,40000001},{0,97500,427500,636000,1536000,2796000,4796000}))*1.021,-2))</f>
        <v/>
      </c>
      <c r="Z2168" s="18">
        <f>IF(X2168&lt;=0,0,ROUNDDOWN((X2168*LOOKUP(X2168,{0,1950001,3300001,6950001,9000001,18000001,40000001},{0.05,0.1,0.2,0.23,0.33,0.4,0.45})-LOOKUP(X2168,{0,1950001,3300001,6950001,9000001,18000001,40000001},{0,97500,427500,636000,1536000,2796000,4796000}))*1.021,-2))</f>
        <v/>
      </c>
      <c r="AA2168" s="18">
        <f>MAX(0,ROUNDDOWN(M2168-J2168-430000-L2168-0,-3))</f>
        <v/>
      </c>
      <c r="AB2168" s="18">
        <f>MAX(0,ROUNDDOWN(M2168-J2168-430000-L2168-V2168,-3))</f>
        <v/>
      </c>
      <c r="AC2168" s="18">
        <f>IF(M2168&lt;=450000,0,MAX(0,ROUNDDOWN(AA2168*0.06-MIN(50000,AA2168)*0.03,-2))+MAX(0,ROUNDDOWN(AA2168*0.04-MIN(50000,AA2168)*0.02,-2)))</f>
        <v/>
      </c>
      <c r="AD2168" s="18">
        <f>IF(M2168&lt;=450000,0,MAX(0,ROUNDDOWN(AB2168*0.06-MIN(50000,AB2168)*0.03,-2))+MAX(0,ROUNDDOWN(AB2168*0.04-MIN(50000,AB2168)*0.02,-2)))</f>
        <v/>
      </c>
      <c r="AE2168" s="18">
        <f>Y2168-Z2168</f>
        <v/>
      </c>
      <c r="AF2168" s="18">
        <f>AC2168-AD2168</f>
        <v/>
      </c>
      <c r="AG2168" s="18">
        <f>AE2168+AF2168</f>
        <v/>
      </c>
      <c r="AH2168" s="20">
        <f>IF(W2168&lt;=0,0,LOOKUP(W2168,{0,1950001,3300001,6950001,9000001,18000001,40000001},{0.05,0.1,0.2,0.23,0.33,0.4,0.45}))</f>
        <v/>
      </c>
    </row>
    <row r="2169">
      <c r="A2169" t="inlineStr">
        <is>
          <t>1万円刻み 3区分8万円ずつ</t>
        </is>
      </c>
      <c r="B2169" s="18">
        <f>'4_1万円刻み'!$A$697</f>
        <v/>
      </c>
      <c r="C2169" s="19" t="n">
        <v>2026</v>
      </c>
      <c r="D2169" t="inlineStr">
        <is>
          <t>いいえ</t>
        </is>
      </c>
      <c r="E2169" s="18" t="n">
        <v>80000</v>
      </c>
      <c r="F2169" s="18" t="n">
        <v>0</v>
      </c>
      <c r="G2169" s="18" t="n">
        <v>80000</v>
      </c>
      <c r="H2169" s="18" t="n">
        <v>80000</v>
      </c>
      <c r="I2169" s="18" t="n">
        <v>0</v>
      </c>
      <c r="J2169" s="18">
        <f>ROUND(MIN(B2169/12,650000)*12*0.0915+MIN(B2169/12,1390000)*12*(0.0504+0)+B2169*0.005,0)</f>
        <v/>
      </c>
      <c r="K2169" s="18" t="n">
        <v>0</v>
      </c>
      <c r="L2169" s="18" t="n">
        <v>0</v>
      </c>
      <c r="M2169" s="18">
        <f>ROUND(IF(C2169&gt;=2026,IF(B2169&lt;741000,0,IF(B2169&lt;2191000,B2169-740000,IF(B2169&lt;2193000,1451000,IF(B2169&lt;2196000,1453000,IF(B2169&lt;2200000,1456000,IF(B2169&lt;3600000,ROUNDDOWN(B2169/4,-3)*2.8-80000,IF(B2169&lt;6600000,ROUNDDOWN(B2169/4,-3)*3.2-440000,IF(B2169&lt;8500000,ROUNDDOWN(B2169*0.9,0)-1100000,B2169-1950000)))))))),IF(B2169&lt;651000,0,IF(B2169&lt;1900000,B2169-650000,IF(B2169&lt;3600000,ROUNDDOWN(B2169/4,-3)*2.8-80000,IF(B2169&lt;6600000,ROUNDDOWN(B2169/4,-3)*3.2-440000,IF(B2169&lt;8500000,ROUNDDOWN(B2169*0.9,0)-1100000,B2169-1950000)))))),0)</f>
        <v/>
      </c>
      <c r="N2169" s="18">
        <f>IF(M2169&gt;23500000,NA(),IF(C2169&gt;=2026,IF(M2169&lt;=4890000,1040000,IF(M2169&lt;=6550000,670000,620000)),IF(M2169&lt;=1320000,950000,IF(M2169&lt;=3360000,880000,IF(M2169&lt;=4890000,680000,IF(M2169&lt;=6550000,630000,580000))))))</f>
        <v/>
      </c>
      <c r="O2169" s="18">
        <f>IF(F2169&lt;=0,IF(AND(D2169="はい",C2169&gt;=2026,C2169&lt;=2027),IF(E2169&lt;=0,0,IF(E2169&lt;=30000,E2169,IF(E2169&lt;=60000,ROUNDUP(E2169/2,0)+15000,IF(E2169&lt;=120000,ROUNDUP(E2169/4,0)+30000,60000)))),IF(E2169&lt;=0,0,IF(E2169&lt;=20000,E2169,IF(E2169&lt;=40000,ROUNDUP(E2169/2,0)+10000,IF(E2169&lt;=80000,ROUNDUP(E2169/4,0)+20000,40000))))),IF(E2169&lt;=0,IF(F2169&lt;=0,0,IF(F2169&lt;=25000,F2169,IF(F2169&lt;=50000,ROUNDUP(F2169/2,0)+12500,IF(F2169&lt;=100000,ROUNDUP(F2169/4,0)+25000,50000)))),MAX(IF(F2169&lt;=0,0,IF(F2169&lt;=25000,F2169,IF(F2169&lt;=50000,ROUNDUP(F2169/2,0)+12500,IF(F2169&lt;=100000,ROUNDUP(F2169/4,0)+25000,50000)))),MIN(IF(AND(D2169="はい",C2169&gt;=2026,C2169&lt;=2027),IF(E2169&lt;=0,0,IF(E2169&lt;=30000,E2169,IF(E2169&lt;=60000,ROUNDUP(E2169/2,0)+15000,IF(E2169&lt;=120000,ROUNDUP(E2169/4,0)+30000,60000)))),IF(E2169&lt;=0,0,IF(E2169&lt;=20000,E2169,IF(E2169&lt;=40000,ROUNDUP(E2169/2,0)+10000,IF(E2169&lt;=80000,ROUNDUP(E2169/4,0)+20000,40000)))))+IF(F2169&lt;=0,0,IF(F2169&lt;=25000,F2169,IF(F2169&lt;=50000,ROUNDUP(F2169/2,0)+12500,IF(F2169&lt;=100000,ROUNDUP(F2169/4,0)+25000,50000)))),IF(AND(D2169="はい",C2169&gt;=2026,C2169&lt;=2027),60000,40000)))))</f>
        <v/>
      </c>
      <c r="P2169" s="18">
        <f>IF(G2169&lt;=0,0,IF(G2169&lt;=20000,G2169,IF(G2169&lt;=40000,ROUNDUP(G2169/2,0)+10000,IF(G2169&lt;=80000,ROUNDUP(G2169/4,0)+20000,40000))))</f>
        <v/>
      </c>
      <c r="Q2169" s="18">
        <f>IF(I2169&lt;=0,IF(H2169&lt;=0,0,IF(H2169&lt;=20000,H2169,IF(H2169&lt;=40000,ROUNDUP(H2169/2,0)+10000,IF(H2169&lt;=80000,ROUNDUP(H2169/4,0)+20000,40000)))),IF(H2169&lt;=0,IF(I2169&lt;=0,0,IF(I2169&lt;=25000,I2169,IF(I2169&lt;=50000,ROUNDUP(I2169/2,0)+12500,IF(I2169&lt;=100000,ROUNDUP(I2169/4,0)+25000,50000)))),MAX(IF(I2169&lt;=0,0,IF(I2169&lt;=25000,I2169,IF(I2169&lt;=50000,ROUNDUP(I2169/2,0)+12500,IF(I2169&lt;=100000,ROUNDUP(I2169/4,0)+25000,50000)))),MIN(IF(H2169&lt;=0,0,IF(H2169&lt;=20000,H2169,IF(H2169&lt;=40000,ROUNDUP(H2169/2,0)+10000,IF(H2169&lt;=80000,ROUNDUP(H2169/4,0)+20000,40000))))+IF(I2169&lt;=0,0,IF(I2169&lt;=25000,I2169,IF(I2169&lt;=50000,ROUNDUP(I2169/2,0)+12500,IF(I2169&lt;=100000,ROUNDUP(I2169/4,0)+25000,50000)))),40000))))</f>
        <v/>
      </c>
      <c r="R2169" s="18">
        <f>MIN(120000,O2169+P2169+Q2169)</f>
        <v/>
      </c>
      <c r="S2169" s="18">
        <f>IF(F2169&lt;=0,IF(E2169&lt;=0,0,IF(E2169&lt;=12000,E2169,IF(E2169&lt;=32000,ROUNDUP(E2169/2,0)+6000,IF(E2169&lt;=56000,ROUNDUP(E2169/4,0)+14000,28000)))),IF(E2169&lt;=0,IF(F2169&lt;=0,0,IF(F2169&lt;=15000,F2169,IF(F2169&lt;=40000,ROUNDUP(F2169/2,0)+7500,IF(F2169&lt;=70000,ROUNDUP(F2169/4,0)+17500,35000)))),MAX(IF(F2169&lt;=0,0,IF(F2169&lt;=15000,F2169,IF(F2169&lt;=40000,ROUNDUP(F2169/2,0)+7500,IF(F2169&lt;=70000,ROUNDUP(F2169/4,0)+17500,35000)))),MIN(IF(E2169&lt;=0,0,IF(E2169&lt;=12000,E2169,IF(E2169&lt;=32000,ROUNDUP(E2169/2,0)+6000,IF(E2169&lt;=56000,ROUNDUP(E2169/4,0)+14000,28000))))+IF(F2169&lt;=0,0,IF(F2169&lt;=15000,F2169,IF(F2169&lt;=40000,ROUNDUP(F2169/2,0)+7500,IF(F2169&lt;=70000,ROUNDUP(F2169/4,0)+17500,35000)))),28000))))</f>
        <v/>
      </c>
      <c r="T2169" s="18">
        <f>IF(G2169&lt;=0,0,IF(G2169&lt;=12000,G2169,IF(G2169&lt;=32000,ROUNDUP(G2169/2,0)+6000,IF(G2169&lt;=56000,ROUNDUP(G2169/4,0)+14000,28000))))</f>
        <v/>
      </c>
      <c r="U2169" s="18">
        <f>IF(I2169&lt;=0,IF(H2169&lt;=0,0,IF(H2169&lt;=12000,H2169,IF(H2169&lt;=32000,ROUNDUP(H2169/2,0)+6000,IF(H2169&lt;=56000,ROUNDUP(H2169/4,0)+14000,28000)))),IF(H2169&lt;=0,IF(I2169&lt;=0,0,IF(I2169&lt;=15000,I2169,IF(I2169&lt;=40000,ROUNDUP(I2169/2,0)+7500,IF(I2169&lt;=70000,ROUNDUP(I2169/4,0)+17500,35000)))),MAX(IF(I2169&lt;=0,0,IF(I2169&lt;=15000,I2169,IF(I2169&lt;=40000,ROUNDUP(I2169/2,0)+7500,IF(I2169&lt;=70000,ROUNDUP(I2169/4,0)+17500,35000)))),MIN(IF(H2169&lt;=0,0,IF(H2169&lt;=12000,H2169,IF(H2169&lt;=32000,ROUNDUP(H2169/2,0)+6000,IF(H2169&lt;=56000,ROUNDUP(H2169/4,0)+14000,28000))))+IF(I2169&lt;=0,0,IF(I2169&lt;=15000,I2169,IF(I2169&lt;=40000,ROUNDUP(I2169/2,0)+7500,IF(I2169&lt;=70000,ROUNDUP(I2169/4,0)+17500,35000)))),28000))))</f>
        <v/>
      </c>
      <c r="V2169" s="18">
        <f>MIN(70000,S2169+T2169+U2169)</f>
        <v/>
      </c>
      <c r="W2169" s="18">
        <f>MAX(0,ROUNDDOWN(M2169-J2169-N2169-K2169-0,-3))</f>
        <v/>
      </c>
      <c r="X2169" s="18">
        <f>MAX(0,ROUNDDOWN(M2169-J2169-N2169-K2169-R2169,-3))</f>
        <v/>
      </c>
      <c r="Y2169" s="18">
        <f>IF(W2169&lt;=0,0,ROUNDDOWN((W2169*LOOKUP(W2169,{0,1950001,3300001,6950001,9000001,18000001,40000001},{0.05,0.1,0.2,0.23,0.33,0.4,0.45})-LOOKUP(W2169,{0,1950001,3300001,6950001,9000001,18000001,40000001},{0,97500,427500,636000,1536000,2796000,4796000}))*1.021,-2))</f>
        <v/>
      </c>
      <c r="Z2169" s="18">
        <f>IF(X2169&lt;=0,0,ROUNDDOWN((X2169*LOOKUP(X2169,{0,1950001,3300001,6950001,9000001,18000001,40000001},{0.05,0.1,0.2,0.23,0.33,0.4,0.45})-LOOKUP(X2169,{0,1950001,3300001,6950001,9000001,18000001,40000001},{0,97500,427500,636000,1536000,2796000,4796000}))*1.021,-2))</f>
        <v/>
      </c>
      <c r="AA2169" s="18">
        <f>MAX(0,ROUNDDOWN(M2169-J2169-430000-L2169-0,-3))</f>
        <v/>
      </c>
      <c r="AB2169" s="18">
        <f>MAX(0,ROUNDDOWN(M2169-J2169-430000-L2169-V2169,-3))</f>
        <v/>
      </c>
      <c r="AC2169" s="18">
        <f>IF(M2169&lt;=450000,0,MAX(0,ROUNDDOWN(AA2169*0.06-MIN(50000,AA2169)*0.03,-2))+MAX(0,ROUNDDOWN(AA2169*0.04-MIN(50000,AA2169)*0.02,-2)))</f>
        <v/>
      </c>
      <c r="AD2169" s="18">
        <f>IF(M2169&lt;=450000,0,MAX(0,ROUNDDOWN(AB2169*0.06-MIN(50000,AB2169)*0.03,-2))+MAX(0,ROUNDDOWN(AB2169*0.04-MIN(50000,AB2169)*0.02,-2)))</f>
        <v/>
      </c>
      <c r="AE2169" s="18">
        <f>Y2169-Z2169</f>
        <v/>
      </c>
      <c r="AF2169" s="18">
        <f>AC2169-AD2169</f>
        <v/>
      </c>
      <c r="AG2169" s="18">
        <f>AE2169+AF2169</f>
        <v/>
      </c>
      <c r="AH2169" s="20">
        <f>IF(W2169&lt;=0,0,LOOKUP(W2169,{0,1950001,3300001,6950001,9000001,18000001,40000001},{0.05,0.1,0.2,0.23,0.33,0.4,0.45}))</f>
        <v/>
      </c>
    </row>
    <row r="2170">
      <c r="A2170" t="inlineStr">
        <is>
          <t>1万円刻み 一般8万円</t>
        </is>
      </c>
      <c r="B2170" s="18">
        <f>'4_1万円刻み'!$A$697</f>
        <v/>
      </c>
      <c r="C2170" s="19" t="n">
        <v>2026</v>
      </c>
      <c r="D2170" t="inlineStr">
        <is>
          <t>いいえ</t>
        </is>
      </c>
      <c r="E2170" s="18" t="n">
        <v>80000</v>
      </c>
      <c r="F2170" s="18" t="n">
        <v>0</v>
      </c>
      <c r="G2170" s="18" t="n">
        <v>0</v>
      </c>
      <c r="H2170" s="18" t="n">
        <v>0</v>
      </c>
      <c r="I2170" s="18" t="n">
        <v>0</v>
      </c>
      <c r="J2170" s="18">
        <f>ROUND(MIN(B2170/12,650000)*12*0.0915+MIN(B2170/12,1390000)*12*(0.0504+0)+B2170*0.005,0)</f>
        <v/>
      </c>
      <c r="K2170" s="18" t="n">
        <v>0</v>
      </c>
      <c r="L2170" s="18" t="n">
        <v>0</v>
      </c>
      <c r="M2170" s="18">
        <f>ROUND(IF(C2170&gt;=2026,IF(B2170&lt;741000,0,IF(B2170&lt;2191000,B2170-740000,IF(B2170&lt;2193000,1451000,IF(B2170&lt;2196000,1453000,IF(B2170&lt;2200000,1456000,IF(B2170&lt;3600000,ROUNDDOWN(B2170/4,-3)*2.8-80000,IF(B2170&lt;6600000,ROUNDDOWN(B2170/4,-3)*3.2-440000,IF(B2170&lt;8500000,ROUNDDOWN(B2170*0.9,0)-1100000,B2170-1950000)))))))),IF(B2170&lt;651000,0,IF(B2170&lt;1900000,B2170-650000,IF(B2170&lt;3600000,ROUNDDOWN(B2170/4,-3)*2.8-80000,IF(B2170&lt;6600000,ROUNDDOWN(B2170/4,-3)*3.2-440000,IF(B2170&lt;8500000,ROUNDDOWN(B2170*0.9,0)-1100000,B2170-1950000)))))),0)</f>
        <v/>
      </c>
      <c r="N2170" s="18">
        <f>IF(M2170&gt;23500000,NA(),IF(C2170&gt;=2026,IF(M2170&lt;=4890000,1040000,IF(M2170&lt;=6550000,670000,620000)),IF(M2170&lt;=1320000,950000,IF(M2170&lt;=3360000,880000,IF(M2170&lt;=4890000,680000,IF(M2170&lt;=6550000,630000,580000))))))</f>
        <v/>
      </c>
      <c r="O2170" s="18">
        <f>IF(F2170&lt;=0,IF(AND(D2170="はい",C2170&gt;=2026,C2170&lt;=2027),IF(E2170&lt;=0,0,IF(E2170&lt;=30000,E2170,IF(E2170&lt;=60000,ROUNDUP(E2170/2,0)+15000,IF(E2170&lt;=120000,ROUNDUP(E2170/4,0)+30000,60000)))),IF(E2170&lt;=0,0,IF(E2170&lt;=20000,E2170,IF(E2170&lt;=40000,ROUNDUP(E2170/2,0)+10000,IF(E2170&lt;=80000,ROUNDUP(E2170/4,0)+20000,40000))))),IF(E2170&lt;=0,IF(F2170&lt;=0,0,IF(F2170&lt;=25000,F2170,IF(F2170&lt;=50000,ROUNDUP(F2170/2,0)+12500,IF(F2170&lt;=100000,ROUNDUP(F2170/4,0)+25000,50000)))),MAX(IF(F2170&lt;=0,0,IF(F2170&lt;=25000,F2170,IF(F2170&lt;=50000,ROUNDUP(F2170/2,0)+12500,IF(F2170&lt;=100000,ROUNDUP(F2170/4,0)+25000,50000)))),MIN(IF(AND(D2170="はい",C2170&gt;=2026,C2170&lt;=2027),IF(E2170&lt;=0,0,IF(E2170&lt;=30000,E2170,IF(E2170&lt;=60000,ROUNDUP(E2170/2,0)+15000,IF(E2170&lt;=120000,ROUNDUP(E2170/4,0)+30000,60000)))),IF(E2170&lt;=0,0,IF(E2170&lt;=20000,E2170,IF(E2170&lt;=40000,ROUNDUP(E2170/2,0)+10000,IF(E2170&lt;=80000,ROUNDUP(E2170/4,0)+20000,40000)))))+IF(F2170&lt;=0,0,IF(F2170&lt;=25000,F2170,IF(F2170&lt;=50000,ROUNDUP(F2170/2,0)+12500,IF(F2170&lt;=100000,ROUNDUP(F2170/4,0)+25000,50000)))),IF(AND(D2170="はい",C2170&gt;=2026,C2170&lt;=2027),60000,40000)))))</f>
        <v/>
      </c>
      <c r="P2170" s="18">
        <f>IF(G2170&lt;=0,0,IF(G2170&lt;=20000,G2170,IF(G2170&lt;=40000,ROUNDUP(G2170/2,0)+10000,IF(G2170&lt;=80000,ROUNDUP(G2170/4,0)+20000,40000))))</f>
        <v/>
      </c>
      <c r="Q2170" s="18">
        <f>IF(I2170&lt;=0,IF(H2170&lt;=0,0,IF(H2170&lt;=20000,H2170,IF(H2170&lt;=40000,ROUNDUP(H2170/2,0)+10000,IF(H2170&lt;=80000,ROUNDUP(H2170/4,0)+20000,40000)))),IF(H2170&lt;=0,IF(I2170&lt;=0,0,IF(I2170&lt;=25000,I2170,IF(I2170&lt;=50000,ROUNDUP(I2170/2,0)+12500,IF(I2170&lt;=100000,ROUNDUP(I2170/4,0)+25000,50000)))),MAX(IF(I2170&lt;=0,0,IF(I2170&lt;=25000,I2170,IF(I2170&lt;=50000,ROUNDUP(I2170/2,0)+12500,IF(I2170&lt;=100000,ROUNDUP(I2170/4,0)+25000,50000)))),MIN(IF(H2170&lt;=0,0,IF(H2170&lt;=20000,H2170,IF(H2170&lt;=40000,ROUNDUP(H2170/2,0)+10000,IF(H2170&lt;=80000,ROUNDUP(H2170/4,0)+20000,40000))))+IF(I2170&lt;=0,0,IF(I2170&lt;=25000,I2170,IF(I2170&lt;=50000,ROUNDUP(I2170/2,0)+12500,IF(I2170&lt;=100000,ROUNDUP(I2170/4,0)+25000,50000)))),40000))))</f>
        <v/>
      </c>
      <c r="R2170" s="18">
        <f>MIN(120000,O2170+P2170+Q2170)</f>
        <v/>
      </c>
      <c r="S2170" s="18">
        <f>IF(F2170&lt;=0,IF(E2170&lt;=0,0,IF(E2170&lt;=12000,E2170,IF(E2170&lt;=32000,ROUNDUP(E2170/2,0)+6000,IF(E2170&lt;=56000,ROUNDUP(E2170/4,0)+14000,28000)))),IF(E2170&lt;=0,IF(F2170&lt;=0,0,IF(F2170&lt;=15000,F2170,IF(F2170&lt;=40000,ROUNDUP(F2170/2,0)+7500,IF(F2170&lt;=70000,ROUNDUP(F2170/4,0)+17500,35000)))),MAX(IF(F2170&lt;=0,0,IF(F2170&lt;=15000,F2170,IF(F2170&lt;=40000,ROUNDUP(F2170/2,0)+7500,IF(F2170&lt;=70000,ROUNDUP(F2170/4,0)+17500,35000)))),MIN(IF(E2170&lt;=0,0,IF(E2170&lt;=12000,E2170,IF(E2170&lt;=32000,ROUNDUP(E2170/2,0)+6000,IF(E2170&lt;=56000,ROUNDUP(E2170/4,0)+14000,28000))))+IF(F2170&lt;=0,0,IF(F2170&lt;=15000,F2170,IF(F2170&lt;=40000,ROUNDUP(F2170/2,0)+7500,IF(F2170&lt;=70000,ROUNDUP(F2170/4,0)+17500,35000)))),28000))))</f>
        <v/>
      </c>
      <c r="T2170" s="18">
        <f>IF(G2170&lt;=0,0,IF(G2170&lt;=12000,G2170,IF(G2170&lt;=32000,ROUNDUP(G2170/2,0)+6000,IF(G2170&lt;=56000,ROUNDUP(G2170/4,0)+14000,28000))))</f>
        <v/>
      </c>
      <c r="U2170" s="18">
        <f>IF(I2170&lt;=0,IF(H2170&lt;=0,0,IF(H2170&lt;=12000,H2170,IF(H2170&lt;=32000,ROUNDUP(H2170/2,0)+6000,IF(H2170&lt;=56000,ROUNDUP(H2170/4,0)+14000,28000)))),IF(H2170&lt;=0,IF(I2170&lt;=0,0,IF(I2170&lt;=15000,I2170,IF(I2170&lt;=40000,ROUNDUP(I2170/2,0)+7500,IF(I2170&lt;=70000,ROUNDUP(I2170/4,0)+17500,35000)))),MAX(IF(I2170&lt;=0,0,IF(I2170&lt;=15000,I2170,IF(I2170&lt;=40000,ROUNDUP(I2170/2,0)+7500,IF(I2170&lt;=70000,ROUNDUP(I2170/4,0)+17500,35000)))),MIN(IF(H2170&lt;=0,0,IF(H2170&lt;=12000,H2170,IF(H2170&lt;=32000,ROUNDUP(H2170/2,0)+6000,IF(H2170&lt;=56000,ROUNDUP(H2170/4,0)+14000,28000))))+IF(I2170&lt;=0,0,IF(I2170&lt;=15000,I2170,IF(I2170&lt;=40000,ROUNDUP(I2170/2,0)+7500,IF(I2170&lt;=70000,ROUNDUP(I2170/4,0)+17500,35000)))),28000))))</f>
        <v/>
      </c>
      <c r="V2170" s="18">
        <f>MIN(70000,S2170+T2170+U2170)</f>
        <v/>
      </c>
      <c r="W2170" s="18">
        <f>MAX(0,ROUNDDOWN(M2170-J2170-N2170-K2170-0,-3))</f>
        <v/>
      </c>
      <c r="X2170" s="18">
        <f>MAX(0,ROUNDDOWN(M2170-J2170-N2170-K2170-R2170,-3))</f>
        <v/>
      </c>
      <c r="Y2170" s="18">
        <f>IF(W2170&lt;=0,0,ROUNDDOWN((W2170*LOOKUP(W2170,{0,1950001,3300001,6950001,9000001,18000001,40000001},{0.05,0.1,0.2,0.23,0.33,0.4,0.45})-LOOKUP(W2170,{0,1950001,3300001,6950001,9000001,18000001,40000001},{0,97500,427500,636000,1536000,2796000,4796000}))*1.021,-2))</f>
        <v/>
      </c>
      <c r="Z2170" s="18">
        <f>IF(X2170&lt;=0,0,ROUNDDOWN((X2170*LOOKUP(X2170,{0,1950001,3300001,6950001,9000001,18000001,40000001},{0.05,0.1,0.2,0.23,0.33,0.4,0.45})-LOOKUP(X2170,{0,1950001,3300001,6950001,9000001,18000001,40000001},{0,97500,427500,636000,1536000,2796000,4796000}))*1.021,-2))</f>
        <v/>
      </c>
      <c r="AA2170" s="18">
        <f>MAX(0,ROUNDDOWN(M2170-J2170-430000-L2170-0,-3))</f>
        <v/>
      </c>
      <c r="AB2170" s="18">
        <f>MAX(0,ROUNDDOWN(M2170-J2170-430000-L2170-V2170,-3))</f>
        <v/>
      </c>
      <c r="AC2170" s="18">
        <f>IF(M2170&lt;=450000,0,MAX(0,ROUNDDOWN(AA2170*0.06-MIN(50000,AA2170)*0.03,-2))+MAX(0,ROUNDDOWN(AA2170*0.04-MIN(50000,AA2170)*0.02,-2)))</f>
        <v/>
      </c>
      <c r="AD2170" s="18">
        <f>IF(M2170&lt;=450000,0,MAX(0,ROUNDDOWN(AB2170*0.06-MIN(50000,AB2170)*0.03,-2))+MAX(0,ROUNDDOWN(AB2170*0.04-MIN(50000,AB2170)*0.02,-2)))</f>
        <v/>
      </c>
      <c r="AE2170" s="18">
        <f>Y2170-Z2170</f>
        <v/>
      </c>
      <c r="AF2170" s="18">
        <f>AC2170-AD2170</f>
        <v/>
      </c>
      <c r="AG2170" s="18">
        <f>AE2170+AF2170</f>
        <v/>
      </c>
      <c r="AH2170" s="20">
        <f>IF(W2170&lt;=0,0,LOOKUP(W2170,{0,1950001,3300001,6950001,9000001,18000001,40000001},{0.05,0.1,0.2,0.23,0.33,0.4,0.45}))</f>
        <v/>
      </c>
    </row>
    <row r="2171">
      <c r="A2171" t="inlineStr">
        <is>
          <t>1万円刻み 特例あり一般12万円</t>
        </is>
      </c>
      <c r="B2171" s="18">
        <f>'4_1万円刻み'!$A$697</f>
        <v/>
      </c>
      <c r="C2171" s="19" t="n">
        <v>2026</v>
      </c>
      <c r="D2171" t="inlineStr">
        <is>
          <t>はい</t>
        </is>
      </c>
      <c r="E2171" s="18" t="n">
        <v>120000</v>
      </c>
      <c r="F2171" s="18" t="n">
        <v>0</v>
      </c>
      <c r="G2171" s="18" t="n">
        <v>0</v>
      </c>
      <c r="H2171" s="18" t="n">
        <v>0</v>
      </c>
      <c r="I2171" s="18" t="n">
        <v>0</v>
      </c>
      <c r="J2171" s="18">
        <f>ROUND(MIN(B2171/12,650000)*12*0.0915+MIN(B2171/12,1390000)*12*(0.0504+0)+B2171*0.005,0)</f>
        <v/>
      </c>
      <c r="K2171" s="18" t="n">
        <v>0</v>
      </c>
      <c r="L2171" s="18" t="n">
        <v>0</v>
      </c>
      <c r="M2171" s="18">
        <f>ROUND(IF(C2171&gt;=2026,IF(B2171&lt;741000,0,IF(B2171&lt;2191000,B2171-740000,IF(B2171&lt;2193000,1451000,IF(B2171&lt;2196000,1453000,IF(B2171&lt;2200000,1456000,IF(B2171&lt;3600000,ROUNDDOWN(B2171/4,-3)*2.8-80000,IF(B2171&lt;6600000,ROUNDDOWN(B2171/4,-3)*3.2-440000,IF(B2171&lt;8500000,ROUNDDOWN(B2171*0.9,0)-1100000,B2171-1950000)))))))),IF(B2171&lt;651000,0,IF(B2171&lt;1900000,B2171-650000,IF(B2171&lt;3600000,ROUNDDOWN(B2171/4,-3)*2.8-80000,IF(B2171&lt;6600000,ROUNDDOWN(B2171/4,-3)*3.2-440000,IF(B2171&lt;8500000,ROUNDDOWN(B2171*0.9,0)-1100000,B2171-1950000)))))),0)</f>
        <v/>
      </c>
      <c r="N2171" s="18">
        <f>IF(M2171&gt;23500000,NA(),IF(C2171&gt;=2026,IF(M2171&lt;=4890000,1040000,IF(M2171&lt;=6550000,670000,620000)),IF(M2171&lt;=1320000,950000,IF(M2171&lt;=3360000,880000,IF(M2171&lt;=4890000,680000,IF(M2171&lt;=6550000,630000,580000))))))</f>
        <v/>
      </c>
      <c r="O2171" s="18">
        <f>IF(F2171&lt;=0,IF(AND(D2171="はい",C2171&gt;=2026,C2171&lt;=2027),IF(E2171&lt;=0,0,IF(E2171&lt;=30000,E2171,IF(E2171&lt;=60000,ROUNDUP(E2171/2,0)+15000,IF(E2171&lt;=120000,ROUNDUP(E2171/4,0)+30000,60000)))),IF(E2171&lt;=0,0,IF(E2171&lt;=20000,E2171,IF(E2171&lt;=40000,ROUNDUP(E2171/2,0)+10000,IF(E2171&lt;=80000,ROUNDUP(E2171/4,0)+20000,40000))))),IF(E2171&lt;=0,IF(F2171&lt;=0,0,IF(F2171&lt;=25000,F2171,IF(F2171&lt;=50000,ROUNDUP(F2171/2,0)+12500,IF(F2171&lt;=100000,ROUNDUP(F2171/4,0)+25000,50000)))),MAX(IF(F2171&lt;=0,0,IF(F2171&lt;=25000,F2171,IF(F2171&lt;=50000,ROUNDUP(F2171/2,0)+12500,IF(F2171&lt;=100000,ROUNDUP(F2171/4,0)+25000,50000)))),MIN(IF(AND(D2171="はい",C2171&gt;=2026,C2171&lt;=2027),IF(E2171&lt;=0,0,IF(E2171&lt;=30000,E2171,IF(E2171&lt;=60000,ROUNDUP(E2171/2,0)+15000,IF(E2171&lt;=120000,ROUNDUP(E2171/4,0)+30000,60000)))),IF(E2171&lt;=0,0,IF(E2171&lt;=20000,E2171,IF(E2171&lt;=40000,ROUNDUP(E2171/2,0)+10000,IF(E2171&lt;=80000,ROUNDUP(E2171/4,0)+20000,40000)))))+IF(F2171&lt;=0,0,IF(F2171&lt;=25000,F2171,IF(F2171&lt;=50000,ROUNDUP(F2171/2,0)+12500,IF(F2171&lt;=100000,ROUNDUP(F2171/4,0)+25000,50000)))),IF(AND(D2171="はい",C2171&gt;=2026,C2171&lt;=2027),60000,40000)))))</f>
        <v/>
      </c>
      <c r="P2171" s="18">
        <f>IF(G2171&lt;=0,0,IF(G2171&lt;=20000,G2171,IF(G2171&lt;=40000,ROUNDUP(G2171/2,0)+10000,IF(G2171&lt;=80000,ROUNDUP(G2171/4,0)+20000,40000))))</f>
        <v/>
      </c>
      <c r="Q2171" s="18">
        <f>IF(I2171&lt;=0,IF(H2171&lt;=0,0,IF(H2171&lt;=20000,H2171,IF(H2171&lt;=40000,ROUNDUP(H2171/2,0)+10000,IF(H2171&lt;=80000,ROUNDUP(H2171/4,0)+20000,40000)))),IF(H2171&lt;=0,IF(I2171&lt;=0,0,IF(I2171&lt;=25000,I2171,IF(I2171&lt;=50000,ROUNDUP(I2171/2,0)+12500,IF(I2171&lt;=100000,ROUNDUP(I2171/4,0)+25000,50000)))),MAX(IF(I2171&lt;=0,0,IF(I2171&lt;=25000,I2171,IF(I2171&lt;=50000,ROUNDUP(I2171/2,0)+12500,IF(I2171&lt;=100000,ROUNDUP(I2171/4,0)+25000,50000)))),MIN(IF(H2171&lt;=0,0,IF(H2171&lt;=20000,H2171,IF(H2171&lt;=40000,ROUNDUP(H2171/2,0)+10000,IF(H2171&lt;=80000,ROUNDUP(H2171/4,0)+20000,40000))))+IF(I2171&lt;=0,0,IF(I2171&lt;=25000,I2171,IF(I2171&lt;=50000,ROUNDUP(I2171/2,0)+12500,IF(I2171&lt;=100000,ROUNDUP(I2171/4,0)+25000,50000)))),40000))))</f>
        <v/>
      </c>
      <c r="R2171" s="18">
        <f>MIN(120000,O2171+P2171+Q2171)</f>
        <v/>
      </c>
      <c r="S2171" s="18">
        <f>IF(F2171&lt;=0,IF(E2171&lt;=0,0,IF(E2171&lt;=12000,E2171,IF(E2171&lt;=32000,ROUNDUP(E2171/2,0)+6000,IF(E2171&lt;=56000,ROUNDUP(E2171/4,0)+14000,28000)))),IF(E2171&lt;=0,IF(F2171&lt;=0,0,IF(F2171&lt;=15000,F2171,IF(F2171&lt;=40000,ROUNDUP(F2171/2,0)+7500,IF(F2171&lt;=70000,ROUNDUP(F2171/4,0)+17500,35000)))),MAX(IF(F2171&lt;=0,0,IF(F2171&lt;=15000,F2171,IF(F2171&lt;=40000,ROUNDUP(F2171/2,0)+7500,IF(F2171&lt;=70000,ROUNDUP(F2171/4,0)+17500,35000)))),MIN(IF(E2171&lt;=0,0,IF(E2171&lt;=12000,E2171,IF(E2171&lt;=32000,ROUNDUP(E2171/2,0)+6000,IF(E2171&lt;=56000,ROUNDUP(E2171/4,0)+14000,28000))))+IF(F2171&lt;=0,0,IF(F2171&lt;=15000,F2171,IF(F2171&lt;=40000,ROUNDUP(F2171/2,0)+7500,IF(F2171&lt;=70000,ROUNDUP(F2171/4,0)+17500,35000)))),28000))))</f>
        <v/>
      </c>
      <c r="T2171" s="18">
        <f>IF(G2171&lt;=0,0,IF(G2171&lt;=12000,G2171,IF(G2171&lt;=32000,ROUNDUP(G2171/2,0)+6000,IF(G2171&lt;=56000,ROUNDUP(G2171/4,0)+14000,28000))))</f>
        <v/>
      </c>
      <c r="U2171" s="18">
        <f>IF(I2171&lt;=0,IF(H2171&lt;=0,0,IF(H2171&lt;=12000,H2171,IF(H2171&lt;=32000,ROUNDUP(H2171/2,0)+6000,IF(H2171&lt;=56000,ROUNDUP(H2171/4,0)+14000,28000)))),IF(H2171&lt;=0,IF(I2171&lt;=0,0,IF(I2171&lt;=15000,I2171,IF(I2171&lt;=40000,ROUNDUP(I2171/2,0)+7500,IF(I2171&lt;=70000,ROUNDUP(I2171/4,0)+17500,35000)))),MAX(IF(I2171&lt;=0,0,IF(I2171&lt;=15000,I2171,IF(I2171&lt;=40000,ROUNDUP(I2171/2,0)+7500,IF(I2171&lt;=70000,ROUNDUP(I2171/4,0)+17500,35000)))),MIN(IF(H2171&lt;=0,0,IF(H2171&lt;=12000,H2171,IF(H2171&lt;=32000,ROUNDUP(H2171/2,0)+6000,IF(H2171&lt;=56000,ROUNDUP(H2171/4,0)+14000,28000))))+IF(I2171&lt;=0,0,IF(I2171&lt;=15000,I2171,IF(I2171&lt;=40000,ROUNDUP(I2171/2,0)+7500,IF(I2171&lt;=70000,ROUNDUP(I2171/4,0)+17500,35000)))),28000))))</f>
        <v/>
      </c>
      <c r="V2171" s="18">
        <f>MIN(70000,S2171+T2171+U2171)</f>
        <v/>
      </c>
      <c r="W2171" s="18">
        <f>MAX(0,ROUNDDOWN(M2171-J2171-N2171-K2171-0,-3))</f>
        <v/>
      </c>
      <c r="X2171" s="18">
        <f>MAX(0,ROUNDDOWN(M2171-J2171-N2171-K2171-R2171,-3))</f>
        <v/>
      </c>
      <c r="Y2171" s="18">
        <f>IF(W2171&lt;=0,0,ROUNDDOWN((W2171*LOOKUP(W2171,{0,1950001,3300001,6950001,9000001,18000001,40000001},{0.05,0.1,0.2,0.23,0.33,0.4,0.45})-LOOKUP(W2171,{0,1950001,3300001,6950001,9000001,18000001,40000001},{0,97500,427500,636000,1536000,2796000,4796000}))*1.021,-2))</f>
        <v/>
      </c>
      <c r="Z2171" s="18">
        <f>IF(X2171&lt;=0,0,ROUNDDOWN((X2171*LOOKUP(X2171,{0,1950001,3300001,6950001,9000001,18000001,40000001},{0.05,0.1,0.2,0.23,0.33,0.4,0.45})-LOOKUP(X2171,{0,1950001,3300001,6950001,9000001,18000001,40000001},{0,97500,427500,636000,1536000,2796000,4796000}))*1.021,-2))</f>
        <v/>
      </c>
      <c r="AA2171" s="18">
        <f>MAX(0,ROUNDDOWN(M2171-J2171-430000-L2171-0,-3))</f>
        <v/>
      </c>
      <c r="AB2171" s="18">
        <f>MAX(0,ROUNDDOWN(M2171-J2171-430000-L2171-V2171,-3))</f>
        <v/>
      </c>
      <c r="AC2171" s="18">
        <f>IF(M2171&lt;=450000,0,MAX(0,ROUNDDOWN(AA2171*0.06-MIN(50000,AA2171)*0.03,-2))+MAX(0,ROUNDDOWN(AA2171*0.04-MIN(50000,AA2171)*0.02,-2)))</f>
        <v/>
      </c>
      <c r="AD2171" s="18">
        <f>IF(M2171&lt;=450000,0,MAX(0,ROUNDDOWN(AB2171*0.06-MIN(50000,AB2171)*0.03,-2))+MAX(0,ROUNDDOWN(AB2171*0.04-MIN(50000,AB2171)*0.02,-2)))</f>
        <v/>
      </c>
      <c r="AE2171" s="18">
        <f>Y2171-Z2171</f>
        <v/>
      </c>
      <c r="AF2171" s="18">
        <f>AC2171-AD2171</f>
        <v/>
      </c>
      <c r="AG2171" s="18">
        <f>AE2171+AF2171</f>
        <v/>
      </c>
      <c r="AH2171" s="20">
        <f>IF(W2171&lt;=0,0,LOOKUP(W2171,{0,1950001,3300001,6950001,9000001,18000001,40000001},{0.05,0.1,0.2,0.23,0.33,0.4,0.45}))</f>
        <v/>
      </c>
    </row>
    <row r="2172">
      <c r="A2172" t="inlineStr">
        <is>
          <t>1万円刻み 3区分8万円ずつ</t>
        </is>
      </c>
      <c r="B2172" s="18">
        <f>'4_1万円刻み'!$A$698</f>
        <v/>
      </c>
      <c r="C2172" s="19" t="n">
        <v>2026</v>
      </c>
      <c r="D2172" t="inlineStr">
        <is>
          <t>いいえ</t>
        </is>
      </c>
      <c r="E2172" s="18" t="n">
        <v>80000</v>
      </c>
      <c r="F2172" s="18" t="n">
        <v>0</v>
      </c>
      <c r="G2172" s="18" t="n">
        <v>80000</v>
      </c>
      <c r="H2172" s="18" t="n">
        <v>80000</v>
      </c>
      <c r="I2172" s="18" t="n">
        <v>0</v>
      </c>
      <c r="J2172" s="18">
        <f>ROUND(MIN(B2172/12,650000)*12*0.0915+MIN(B2172/12,1390000)*12*(0.0504+0)+B2172*0.005,0)</f>
        <v/>
      </c>
      <c r="K2172" s="18" t="n">
        <v>0</v>
      </c>
      <c r="L2172" s="18" t="n">
        <v>0</v>
      </c>
      <c r="M2172" s="18">
        <f>ROUND(IF(C2172&gt;=2026,IF(B2172&lt;741000,0,IF(B2172&lt;2191000,B2172-740000,IF(B2172&lt;2193000,1451000,IF(B2172&lt;2196000,1453000,IF(B2172&lt;2200000,1456000,IF(B2172&lt;3600000,ROUNDDOWN(B2172/4,-3)*2.8-80000,IF(B2172&lt;6600000,ROUNDDOWN(B2172/4,-3)*3.2-440000,IF(B2172&lt;8500000,ROUNDDOWN(B2172*0.9,0)-1100000,B2172-1950000)))))))),IF(B2172&lt;651000,0,IF(B2172&lt;1900000,B2172-650000,IF(B2172&lt;3600000,ROUNDDOWN(B2172/4,-3)*2.8-80000,IF(B2172&lt;6600000,ROUNDDOWN(B2172/4,-3)*3.2-440000,IF(B2172&lt;8500000,ROUNDDOWN(B2172*0.9,0)-1100000,B2172-1950000)))))),0)</f>
        <v/>
      </c>
      <c r="N2172" s="18">
        <f>IF(M2172&gt;23500000,NA(),IF(C2172&gt;=2026,IF(M2172&lt;=4890000,1040000,IF(M2172&lt;=6550000,670000,620000)),IF(M2172&lt;=1320000,950000,IF(M2172&lt;=3360000,880000,IF(M2172&lt;=4890000,680000,IF(M2172&lt;=6550000,630000,580000))))))</f>
        <v/>
      </c>
      <c r="O2172" s="18">
        <f>IF(F2172&lt;=0,IF(AND(D2172="はい",C2172&gt;=2026,C2172&lt;=2027),IF(E2172&lt;=0,0,IF(E2172&lt;=30000,E2172,IF(E2172&lt;=60000,ROUNDUP(E2172/2,0)+15000,IF(E2172&lt;=120000,ROUNDUP(E2172/4,0)+30000,60000)))),IF(E2172&lt;=0,0,IF(E2172&lt;=20000,E2172,IF(E2172&lt;=40000,ROUNDUP(E2172/2,0)+10000,IF(E2172&lt;=80000,ROUNDUP(E2172/4,0)+20000,40000))))),IF(E2172&lt;=0,IF(F2172&lt;=0,0,IF(F2172&lt;=25000,F2172,IF(F2172&lt;=50000,ROUNDUP(F2172/2,0)+12500,IF(F2172&lt;=100000,ROUNDUP(F2172/4,0)+25000,50000)))),MAX(IF(F2172&lt;=0,0,IF(F2172&lt;=25000,F2172,IF(F2172&lt;=50000,ROUNDUP(F2172/2,0)+12500,IF(F2172&lt;=100000,ROUNDUP(F2172/4,0)+25000,50000)))),MIN(IF(AND(D2172="はい",C2172&gt;=2026,C2172&lt;=2027),IF(E2172&lt;=0,0,IF(E2172&lt;=30000,E2172,IF(E2172&lt;=60000,ROUNDUP(E2172/2,0)+15000,IF(E2172&lt;=120000,ROUNDUP(E2172/4,0)+30000,60000)))),IF(E2172&lt;=0,0,IF(E2172&lt;=20000,E2172,IF(E2172&lt;=40000,ROUNDUP(E2172/2,0)+10000,IF(E2172&lt;=80000,ROUNDUP(E2172/4,0)+20000,40000)))))+IF(F2172&lt;=0,0,IF(F2172&lt;=25000,F2172,IF(F2172&lt;=50000,ROUNDUP(F2172/2,0)+12500,IF(F2172&lt;=100000,ROUNDUP(F2172/4,0)+25000,50000)))),IF(AND(D2172="はい",C2172&gt;=2026,C2172&lt;=2027),60000,40000)))))</f>
        <v/>
      </c>
      <c r="P2172" s="18">
        <f>IF(G2172&lt;=0,0,IF(G2172&lt;=20000,G2172,IF(G2172&lt;=40000,ROUNDUP(G2172/2,0)+10000,IF(G2172&lt;=80000,ROUNDUP(G2172/4,0)+20000,40000))))</f>
        <v/>
      </c>
      <c r="Q2172" s="18">
        <f>IF(I2172&lt;=0,IF(H2172&lt;=0,0,IF(H2172&lt;=20000,H2172,IF(H2172&lt;=40000,ROUNDUP(H2172/2,0)+10000,IF(H2172&lt;=80000,ROUNDUP(H2172/4,0)+20000,40000)))),IF(H2172&lt;=0,IF(I2172&lt;=0,0,IF(I2172&lt;=25000,I2172,IF(I2172&lt;=50000,ROUNDUP(I2172/2,0)+12500,IF(I2172&lt;=100000,ROUNDUP(I2172/4,0)+25000,50000)))),MAX(IF(I2172&lt;=0,0,IF(I2172&lt;=25000,I2172,IF(I2172&lt;=50000,ROUNDUP(I2172/2,0)+12500,IF(I2172&lt;=100000,ROUNDUP(I2172/4,0)+25000,50000)))),MIN(IF(H2172&lt;=0,0,IF(H2172&lt;=20000,H2172,IF(H2172&lt;=40000,ROUNDUP(H2172/2,0)+10000,IF(H2172&lt;=80000,ROUNDUP(H2172/4,0)+20000,40000))))+IF(I2172&lt;=0,0,IF(I2172&lt;=25000,I2172,IF(I2172&lt;=50000,ROUNDUP(I2172/2,0)+12500,IF(I2172&lt;=100000,ROUNDUP(I2172/4,0)+25000,50000)))),40000))))</f>
        <v/>
      </c>
      <c r="R2172" s="18">
        <f>MIN(120000,O2172+P2172+Q2172)</f>
        <v/>
      </c>
      <c r="S2172" s="18">
        <f>IF(F2172&lt;=0,IF(E2172&lt;=0,0,IF(E2172&lt;=12000,E2172,IF(E2172&lt;=32000,ROUNDUP(E2172/2,0)+6000,IF(E2172&lt;=56000,ROUNDUP(E2172/4,0)+14000,28000)))),IF(E2172&lt;=0,IF(F2172&lt;=0,0,IF(F2172&lt;=15000,F2172,IF(F2172&lt;=40000,ROUNDUP(F2172/2,0)+7500,IF(F2172&lt;=70000,ROUNDUP(F2172/4,0)+17500,35000)))),MAX(IF(F2172&lt;=0,0,IF(F2172&lt;=15000,F2172,IF(F2172&lt;=40000,ROUNDUP(F2172/2,0)+7500,IF(F2172&lt;=70000,ROUNDUP(F2172/4,0)+17500,35000)))),MIN(IF(E2172&lt;=0,0,IF(E2172&lt;=12000,E2172,IF(E2172&lt;=32000,ROUNDUP(E2172/2,0)+6000,IF(E2172&lt;=56000,ROUNDUP(E2172/4,0)+14000,28000))))+IF(F2172&lt;=0,0,IF(F2172&lt;=15000,F2172,IF(F2172&lt;=40000,ROUNDUP(F2172/2,0)+7500,IF(F2172&lt;=70000,ROUNDUP(F2172/4,0)+17500,35000)))),28000))))</f>
        <v/>
      </c>
      <c r="T2172" s="18">
        <f>IF(G2172&lt;=0,0,IF(G2172&lt;=12000,G2172,IF(G2172&lt;=32000,ROUNDUP(G2172/2,0)+6000,IF(G2172&lt;=56000,ROUNDUP(G2172/4,0)+14000,28000))))</f>
        <v/>
      </c>
      <c r="U2172" s="18">
        <f>IF(I2172&lt;=0,IF(H2172&lt;=0,0,IF(H2172&lt;=12000,H2172,IF(H2172&lt;=32000,ROUNDUP(H2172/2,0)+6000,IF(H2172&lt;=56000,ROUNDUP(H2172/4,0)+14000,28000)))),IF(H2172&lt;=0,IF(I2172&lt;=0,0,IF(I2172&lt;=15000,I2172,IF(I2172&lt;=40000,ROUNDUP(I2172/2,0)+7500,IF(I2172&lt;=70000,ROUNDUP(I2172/4,0)+17500,35000)))),MAX(IF(I2172&lt;=0,0,IF(I2172&lt;=15000,I2172,IF(I2172&lt;=40000,ROUNDUP(I2172/2,0)+7500,IF(I2172&lt;=70000,ROUNDUP(I2172/4,0)+17500,35000)))),MIN(IF(H2172&lt;=0,0,IF(H2172&lt;=12000,H2172,IF(H2172&lt;=32000,ROUNDUP(H2172/2,0)+6000,IF(H2172&lt;=56000,ROUNDUP(H2172/4,0)+14000,28000))))+IF(I2172&lt;=0,0,IF(I2172&lt;=15000,I2172,IF(I2172&lt;=40000,ROUNDUP(I2172/2,0)+7500,IF(I2172&lt;=70000,ROUNDUP(I2172/4,0)+17500,35000)))),28000))))</f>
        <v/>
      </c>
      <c r="V2172" s="18">
        <f>MIN(70000,S2172+T2172+U2172)</f>
        <v/>
      </c>
      <c r="W2172" s="18">
        <f>MAX(0,ROUNDDOWN(M2172-J2172-N2172-K2172-0,-3))</f>
        <v/>
      </c>
      <c r="X2172" s="18">
        <f>MAX(0,ROUNDDOWN(M2172-J2172-N2172-K2172-R2172,-3))</f>
        <v/>
      </c>
      <c r="Y2172" s="18">
        <f>IF(W2172&lt;=0,0,ROUNDDOWN((W2172*LOOKUP(W2172,{0,1950001,3300001,6950001,9000001,18000001,40000001},{0.05,0.1,0.2,0.23,0.33,0.4,0.45})-LOOKUP(W2172,{0,1950001,3300001,6950001,9000001,18000001,40000001},{0,97500,427500,636000,1536000,2796000,4796000}))*1.021,-2))</f>
        <v/>
      </c>
      <c r="Z2172" s="18">
        <f>IF(X2172&lt;=0,0,ROUNDDOWN((X2172*LOOKUP(X2172,{0,1950001,3300001,6950001,9000001,18000001,40000001},{0.05,0.1,0.2,0.23,0.33,0.4,0.45})-LOOKUP(X2172,{0,1950001,3300001,6950001,9000001,18000001,40000001},{0,97500,427500,636000,1536000,2796000,4796000}))*1.021,-2))</f>
        <v/>
      </c>
      <c r="AA2172" s="18">
        <f>MAX(0,ROUNDDOWN(M2172-J2172-430000-L2172-0,-3))</f>
        <v/>
      </c>
      <c r="AB2172" s="18">
        <f>MAX(0,ROUNDDOWN(M2172-J2172-430000-L2172-V2172,-3))</f>
        <v/>
      </c>
      <c r="AC2172" s="18">
        <f>IF(M2172&lt;=450000,0,MAX(0,ROUNDDOWN(AA2172*0.06-MIN(50000,AA2172)*0.03,-2))+MAX(0,ROUNDDOWN(AA2172*0.04-MIN(50000,AA2172)*0.02,-2)))</f>
        <v/>
      </c>
      <c r="AD2172" s="18">
        <f>IF(M2172&lt;=450000,0,MAX(0,ROUNDDOWN(AB2172*0.06-MIN(50000,AB2172)*0.03,-2))+MAX(0,ROUNDDOWN(AB2172*0.04-MIN(50000,AB2172)*0.02,-2)))</f>
        <v/>
      </c>
      <c r="AE2172" s="18">
        <f>Y2172-Z2172</f>
        <v/>
      </c>
      <c r="AF2172" s="18">
        <f>AC2172-AD2172</f>
        <v/>
      </c>
      <c r="AG2172" s="18">
        <f>AE2172+AF2172</f>
        <v/>
      </c>
      <c r="AH2172" s="20">
        <f>IF(W2172&lt;=0,0,LOOKUP(W2172,{0,1950001,3300001,6950001,9000001,18000001,40000001},{0.05,0.1,0.2,0.23,0.33,0.4,0.45}))</f>
        <v/>
      </c>
    </row>
    <row r="2173">
      <c r="A2173" t="inlineStr">
        <is>
          <t>1万円刻み 一般8万円</t>
        </is>
      </c>
      <c r="B2173" s="18">
        <f>'4_1万円刻み'!$A$698</f>
        <v/>
      </c>
      <c r="C2173" s="19" t="n">
        <v>2026</v>
      </c>
      <c r="D2173" t="inlineStr">
        <is>
          <t>いいえ</t>
        </is>
      </c>
      <c r="E2173" s="18" t="n">
        <v>80000</v>
      </c>
      <c r="F2173" s="18" t="n">
        <v>0</v>
      </c>
      <c r="G2173" s="18" t="n">
        <v>0</v>
      </c>
      <c r="H2173" s="18" t="n">
        <v>0</v>
      </c>
      <c r="I2173" s="18" t="n">
        <v>0</v>
      </c>
      <c r="J2173" s="18">
        <f>ROUND(MIN(B2173/12,650000)*12*0.0915+MIN(B2173/12,1390000)*12*(0.0504+0)+B2173*0.005,0)</f>
        <v/>
      </c>
      <c r="K2173" s="18" t="n">
        <v>0</v>
      </c>
      <c r="L2173" s="18" t="n">
        <v>0</v>
      </c>
      <c r="M2173" s="18">
        <f>ROUND(IF(C2173&gt;=2026,IF(B2173&lt;741000,0,IF(B2173&lt;2191000,B2173-740000,IF(B2173&lt;2193000,1451000,IF(B2173&lt;2196000,1453000,IF(B2173&lt;2200000,1456000,IF(B2173&lt;3600000,ROUNDDOWN(B2173/4,-3)*2.8-80000,IF(B2173&lt;6600000,ROUNDDOWN(B2173/4,-3)*3.2-440000,IF(B2173&lt;8500000,ROUNDDOWN(B2173*0.9,0)-1100000,B2173-1950000)))))))),IF(B2173&lt;651000,0,IF(B2173&lt;1900000,B2173-650000,IF(B2173&lt;3600000,ROUNDDOWN(B2173/4,-3)*2.8-80000,IF(B2173&lt;6600000,ROUNDDOWN(B2173/4,-3)*3.2-440000,IF(B2173&lt;8500000,ROUNDDOWN(B2173*0.9,0)-1100000,B2173-1950000)))))),0)</f>
        <v/>
      </c>
      <c r="N2173" s="18">
        <f>IF(M2173&gt;23500000,NA(),IF(C2173&gt;=2026,IF(M2173&lt;=4890000,1040000,IF(M2173&lt;=6550000,670000,620000)),IF(M2173&lt;=1320000,950000,IF(M2173&lt;=3360000,880000,IF(M2173&lt;=4890000,680000,IF(M2173&lt;=6550000,630000,580000))))))</f>
        <v/>
      </c>
      <c r="O2173" s="18">
        <f>IF(F2173&lt;=0,IF(AND(D2173="はい",C2173&gt;=2026,C2173&lt;=2027),IF(E2173&lt;=0,0,IF(E2173&lt;=30000,E2173,IF(E2173&lt;=60000,ROUNDUP(E2173/2,0)+15000,IF(E2173&lt;=120000,ROUNDUP(E2173/4,0)+30000,60000)))),IF(E2173&lt;=0,0,IF(E2173&lt;=20000,E2173,IF(E2173&lt;=40000,ROUNDUP(E2173/2,0)+10000,IF(E2173&lt;=80000,ROUNDUP(E2173/4,0)+20000,40000))))),IF(E2173&lt;=0,IF(F2173&lt;=0,0,IF(F2173&lt;=25000,F2173,IF(F2173&lt;=50000,ROUNDUP(F2173/2,0)+12500,IF(F2173&lt;=100000,ROUNDUP(F2173/4,0)+25000,50000)))),MAX(IF(F2173&lt;=0,0,IF(F2173&lt;=25000,F2173,IF(F2173&lt;=50000,ROUNDUP(F2173/2,0)+12500,IF(F2173&lt;=100000,ROUNDUP(F2173/4,0)+25000,50000)))),MIN(IF(AND(D2173="はい",C2173&gt;=2026,C2173&lt;=2027),IF(E2173&lt;=0,0,IF(E2173&lt;=30000,E2173,IF(E2173&lt;=60000,ROUNDUP(E2173/2,0)+15000,IF(E2173&lt;=120000,ROUNDUP(E2173/4,0)+30000,60000)))),IF(E2173&lt;=0,0,IF(E2173&lt;=20000,E2173,IF(E2173&lt;=40000,ROUNDUP(E2173/2,0)+10000,IF(E2173&lt;=80000,ROUNDUP(E2173/4,0)+20000,40000)))))+IF(F2173&lt;=0,0,IF(F2173&lt;=25000,F2173,IF(F2173&lt;=50000,ROUNDUP(F2173/2,0)+12500,IF(F2173&lt;=100000,ROUNDUP(F2173/4,0)+25000,50000)))),IF(AND(D2173="はい",C2173&gt;=2026,C2173&lt;=2027),60000,40000)))))</f>
        <v/>
      </c>
      <c r="P2173" s="18">
        <f>IF(G2173&lt;=0,0,IF(G2173&lt;=20000,G2173,IF(G2173&lt;=40000,ROUNDUP(G2173/2,0)+10000,IF(G2173&lt;=80000,ROUNDUP(G2173/4,0)+20000,40000))))</f>
        <v/>
      </c>
      <c r="Q2173" s="18">
        <f>IF(I2173&lt;=0,IF(H2173&lt;=0,0,IF(H2173&lt;=20000,H2173,IF(H2173&lt;=40000,ROUNDUP(H2173/2,0)+10000,IF(H2173&lt;=80000,ROUNDUP(H2173/4,0)+20000,40000)))),IF(H2173&lt;=0,IF(I2173&lt;=0,0,IF(I2173&lt;=25000,I2173,IF(I2173&lt;=50000,ROUNDUP(I2173/2,0)+12500,IF(I2173&lt;=100000,ROUNDUP(I2173/4,0)+25000,50000)))),MAX(IF(I2173&lt;=0,0,IF(I2173&lt;=25000,I2173,IF(I2173&lt;=50000,ROUNDUP(I2173/2,0)+12500,IF(I2173&lt;=100000,ROUNDUP(I2173/4,0)+25000,50000)))),MIN(IF(H2173&lt;=0,0,IF(H2173&lt;=20000,H2173,IF(H2173&lt;=40000,ROUNDUP(H2173/2,0)+10000,IF(H2173&lt;=80000,ROUNDUP(H2173/4,0)+20000,40000))))+IF(I2173&lt;=0,0,IF(I2173&lt;=25000,I2173,IF(I2173&lt;=50000,ROUNDUP(I2173/2,0)+12500,IF(I2173&lt;=100000,ROUNDUP(I2173/4,0)+25000,50000)))),40000))))</f>
        <v/>
      </c>
      <c r="R2173" s="18">
        <f>MIN(120000,O2173+P2173+Q2173)</f>
        <v/>
      </c>
      <c r="S2173" s="18">
        <f>IF(F2173&lt;=0,IF(E2173&lt;=0,0,IF(E2173&lt;=12000,E2173,IF(E2173&lt;=32000,ROUNDUP(E2173/2,0)+6000,IF(E2173&lt;=56000,ROUNDUP(E2173/4,0)+14000,28000)))),IF(E2173&lt;=0,IF(F2173&lt;=0,0,IF(F2173&lt;=15000,F2173,IF(F2173&lt;=40000,ROUNDUP(F2173/2,0)+7500,IF(F2173&lt;=70000,ROUNDUP(F2173/4,0)+17500,35000)))),MAX(IF(F2173&lt;=0,0,IF(F2173&lt;=15000,F2173,IF(F2173&lt;=40000,ROUNDUP(F2173/2,0)+7500,IF(F2173&lt;=70000,ROUNDUP(F2173/4,0)+17500,35000)))),MIN(IF(E2173&lt;=0,0,IF(E2173&lt;=12000,E2173,IF(E2173&lt;=32000,ROUNDUP(E2173/2,0)+6000,IF(E2173&lt;=56000,ROUNDUP(E2173/4,0)+14000,28000))))+IF(F2173&lt;=0,0,IF(F2173&lt;=15000,F2173,IF(F2173&lt;=40000,ROUNDUP(F2173/2,0)+7500,IF(F2173&lt;=70000,ROUNDUP(F2173/4,0)+17500,35000)))),28000))))</f>
        <v/>
      </c>
      <c r="T2173" s="18">
        <f>IF(G2173&lt;=0,0,IF(G2173&lt;=12000,G2173,IF(G2173&lt;=32000,ROUNDUP(G2173/2,0)+6000,IF(G2173&lt;=56000,ROUNDUP(G2173/4,0)+14000,28000))))</f>
        <v/>
      </c>
      <c r="U2173" s="18">
        <f>IF(I2173&lt;=0,IF(H2173&lt;=0,0,IF(H2173&lt;=12000,H2173,IF(H2173&lt;=32000,ROUNDUP(H2173/2,0)+6000,IF(H2173&lt;=56000,ROUNDUP(H2173/4,0)+14000,28000)))),IF(H2173&lt;=0,IF(I2173&lt;=0,0,IF(I2173&lt;=15000,I2173,IF(I2173&lt;=40000,ROUNDUP(I2173/2,0)+7500,IF(I2173&lt;=70000,ROUNDUP(I2173/4,0)+17500,35000)))),MAX(IF(I2173&lt;=0,0,IF(I2173&lt;=15000,I2173,IF(I2173&lt;=40000,ROUNDUP(I2173/2,0)+7500,IF(I2173&lt;=70000,ROUNDUP(I2173/4,0)+17500,35000)))),MIN(IF(H2173&lt;=0,0,IF(H2173&lt;=12000,H2173,IF(H2173&lt;=32000,ROUNDUP(H2173/2,0)+6000,IF(H2173&lt;=56000,ROUNDUP(H2173/4,0)+14000,28000))))+IF(I2173&lt;=0,0,IF(I2173&lt;=15000,I2173,IF(I2173&lt;=40000,ROUNDUP(I2173/2,0)+7500,IF(I2173&lt;=70000,ROUNDUP(I2173/4,0)+17500,35000)))),28000))))</f>
        <v/>
      </c>
      <c r="V2173" s="18">
        <f>MIN(70000,S2173+T2173+U2173)</f>
        <v/>
      </c>
      <c r="W2173" s="18">
        <f>MAX(0,ROUNDDOWN(M2173-J2173-N2173-K2173-0,-3))</f>
        <v/>
      </c>
      <c r="X2173" s="18">
        <f>MAX(0,ROUNDDOWN(M2173-J2173-N2173-K2173-R2173,-3))</f>
        <v/>
      </c>
      <c r="Y2173" s="18">
        <f>IF(W2173&lt;=0,0,ROUNDDOWN((W2173*LOOKUP(W2173,{0,1950001,3300001,6950001,9000001,18000001,40000001},{0.05,0.1,0.2,0.23,0.33,0.4,0.45})-LOOKUP(W2173,{0,1950001,3300001,6950001,9000001,18000001,40000001},{0,97500,427500,636000,1536000,2796000,4796000}))*1.021,-2))</f>
        <v/>
      </c>
      <c r="Z2173" s="18">
        <f>IF(X2173&lt;=0,0,ROUNDDOWN((X2173*LOOKUP(X2173,{0,1950001,3300001,6950001,9000001,18000001,40000001},{0.05,0.1,0.2,0.23,0.33,0.4,0.45})-LOOKUP(X2173,{0,1950001,3300001,6950001,9000001,18000001,40000001},{0,97500,427500,636000,1536000,2796000,4796000}))*1.021,-2))</f>
        <v/>
      </c>
      <c r="AA2173" s="18">
        <f>MAX(0,ROUNDDOWN(M2173-J2173-430000-L2173-0,-3))</f>
        <v/>
      </c>
      <c r="AB2173" s="18">
        <f>MAX(0,ROUNDDOWN(M2173-J2173-430000-L2173-V2173,-3))</f>
        <v/>
      </c>
      <c r="AC2173" s="18">
        <f>IF(M2173&lt;=450000,0,MAX(0,ROUNDDOWN(AA2173*0.06-MIN(50000,AA2173)*0.03,-2))+MAX(0,ROUNDDOWN(AA2173*0.04-MIN(50000,AA2173)*0.02,-2)))</f>
        <v/>
      </c>
      <c r="AD2173" s="18">
        <f>IF(M2173&lt;=450000,0,MAX(0,ROUNDDOWN(AB2173*0.06-MIN(50000,AB2173)*0.03,-2))+MAX(0,ROUNDDOWN(AB2173*0.04-MIN(50000,AB2173)*0.02,-2)))</f>
        <v/>
      </c>
      <c r="AE2173" s="18">
        <f>Y2173-Z2173</f>
        <v/>
      </c>
      <c r="AF2173" s="18">
        <f>AC2173-AD2173</f>
        <v/>
      </c>
      <c r="AG2173" s="18">
        <f>AE2173+AF2173</f>
        <v/>
      </c>
      <c r="AH2173" s="20">
        <f>IF(W2173&lt;=0,0,LOOKUP(W2173,{0,1950001,3300001,6950001,9000001,18000001,40000001},{0.05,0.1,0.2,0.23,0.33,0.4,0.45}))</f>
        <v/>
      </c>
    </row>
    <row r="2174">
      <c r="A2174" t="inlineStr">
        <is>
          <t>1万円刻み 特例あり一般12万円</t>
        </is>
      </c>
      <c r="B2174" s="18">
        <f>'4_1万円刻み'!$A$698</f>
        <v/>
      </c>
      <c r="C2174" s="19" t="n">
        <v>2026</v>
      </c>
      <c r="D2174" t="inlineStr">
        <is>
          <t>はい</t>
        </is>
      </c>
      <c r="E2174" s="18" t="n">
        <v>120000</v>
      </c>
      <c r="F2174" s="18" t="n">
        <v>0</v>
      </c>
      <c r="G2174" s="18" t="n">
        <v>0</v>
      </c>
      <c r="H2174" s="18" t="n">
        <v>0</v>
      </c>
      <c r="I2174" s="18" t="n">
        <v>0</v>
      </c>
      <c r="J2174" s="18">
        <f>ROUND(MIN(B2174/12,650000)*12*0.0915+MIN(B2174/12,1390000)*12*(0.0504+0)+B2174*0.005,0)</f>
        <v/>
      </c>
      <c r="K2174" s="18" t="n">
        <v>0</v>
      </c>
      <c r="L2174" s="18" t="n">
        <v>0</v>
      </c>
      <c r="M2174" s="18">
        <f>ROUND(IF(C2174&gt;=2026,IF(B2174&lt;741000,0,IF(B2174&lt;2191000,B2174-740000,IF(B2174&lt;2193000,1451000,IF(B2174&lt;2196000,1453000,IF(B2174&lt;2200000,1456000,IF(B2174&lt;3600000,ROUNDDOWN(B2174/4,-3)*2.8-80000,IF(B2174&lt;6600000,ROUNDDOWN(B2174/4,-3)*3.2-440000,IF(B2174&lt;8500000,ROUNDDOWN(B2174*0.9,0)-1100000,B2174-1950000)))))))),IF(B2174&lt;651000,0,IF(B2174&lt;1900000,B2174-650000,IF(B2174&lt;3600000,ROUNDDOWN(B2174/4,-3)*2.8-80000,IF(B2174&lt;6600000,ROUNDDOWN(B2174/4,-3)*3.2-440000,IF(B2174&lt;8500000,ROUNDDOWN(B2174*0.9,0)-1100000,B2174-1950000)))))),0)</f>
        <v/>
      </c>
      <c r="N2174" s="18">
        <f>IF(M2174&gt;23500000,NA(),IF(C2174&gt;=2026,IF(M2174&lt;=4890000,1040000,IF(M2174&lt;=6550000,670000,620000)),IF(M2174&lt;=1320000,950000,IF(M2174&lt;=3360000,880000,IF(M2174&lt;=4890000,680000,IF(M2174&lt;=6550000,630000,580000))))))</f>
        <v/>
      </c>
      <c r="O2174" s="18">
        <f>IF(F2174&lt;=0,IF(AND(D2174="はい",C2174&gt;=2026,C2174&lt;=2027),IF(E2174&lt;=0,0,IF(E2174&lt;=30000,E2174,IF(E2174&lt;=60000,ROUNDUP(E2174/2,0)+15000,IF(E2174&lt;=120000,ROUNDUP(E2174/4,0)+30000,60000)))),IF(E2174&lt;=0,0,IF(E2174&lt;=20000,E2174,IF(E2174&lt;=40000,ROUNDUP(E2174/2,0)+10000,IF(E2174&lt;=80000,ROUNDUP(E2174/4,0)+20000,40000))))),IF(E2174&lt;=0,IF(F2174&lt;=0,0,IF(F2174&lt;=25000,F2174,IF(F2174&lt;=50000,ROUNDUP(F2174/2,0)+12500,IF(F2174&lt;=100000,ROUNDUP(F2174/4,0)+25000,50000)))),MAX(IF(F2174&lt;=0,0,IF(F2174&lt;=25000,F2174,IF(F2174&lt;=50000,ROUNDUP(F2174/2,0)+12500,IF(F2174&lt;=100000,ROUNDUP(F2174/4,0)+25000,50000)))),MIN(IF(AND(D2174="はい",C2174&gt;=2026,C2174&lt;=2027),IF(E2174&lt;=0,0,IF(E2174&lt;=30000,E2174,IF(E2174&lt;=60000,ROUNDUP(E2174/2,0)+15000,IF(E2174&lt;=120000,ROUNDUP(E2174/4,0)+30000,60000)))),IF(E2174&lt;=0,0,IF(E2174&lt;=20000,E2174,IF(E2174&lt;=40000,ROUNDUP(E2174/2,0)+10000,IF(E2174&lt;=80000,ROUNDUP(E2174/4,0)+20000,40000)))))+IF(F2174&lt;=0,0,IF(F2174&lt;=25000,F2174,IF(F2174&lt;=50000,ROUNDUP(F2174/2,0)+12500,IF(F2174&lt;=100000,ROUNDUP(F2174/4,0)+25000,50000)))),IF(AND(D2174="はい",C2174&gt;=2026,C2174&lt;=2027),60000,40000)))))</f>
        <v/>
      </c>
      <c r="P2174" s="18">
        <f>IF(G2174&lt;=0,0,IF(G2174&lt;=20000,G2174,IF(G2174&lt;=40000,ROUNDUP(G2174/2,0)+10000,IF(G2174&lt;=80000,ROUNDUP(G2174/4,0)+20000,40000))))</f>
        <v/>
      </c>
      <c r="Q2174" s="18">
        <f>IF(I2174&lt;=0,IF(H2174&lt;=0,0,IF(H2174&lt;=20000,H2174,IF(H2174&lt;=40000,ROUNDUP(H2174/2,0)+10000,IF(H2174&lt;=80000,ROUNDUP(H2174/4,0)+20000,40000)))),IF(H2174&lt;=0,IF(I2174&lt;=0,0,IF(I2174&lt;=25000,I2174,IF(I2174&lt;=50000,ROUNDUP(I2174/2,0)+12500,IF(I2174&lt;=100000,ROUNDUP(I2174/4,0)+25000,50000)))),MAX(IF(I2174&lt;=0,0,IF(I2174&lt;=25000,I2174,IF(I2174&lt;=50000,ROUNDUP(I2174/2,0)+12500,IF(I2174&lt;=100000,ROUNDUP(I2174/4,0)+25000,50000)))),MIN(IF(H2174&lt;=0,0,IF(H2174&lt;=20000,H2174,IF(H2174&lt;=40000,ROUNDUP(H2174/2,0)+10000,IF(H2174&lt;=80000,ROUNDUP(H2174/4,0)+20000,40000))))+IF(I2174&lt;=0,0,IF(I2174&lt;=25000,I2174,IF(I2174&lt;=50000,ROUNDUP(I2174/2,0)+12500,IF(I2174&lt;=100000,ROUNDUP(I2174/4,0)+25000,50000)))),40000))))</f>
        <v/>
      </c>
      <c r="R2174" s="18">
        <f>MIN(120000,O2174+P2174+Q2174)</f>
        <v/>
      </c>
      <c r="S2174" s="18">
        <f>IF(F2174&lt;=0,IF(E2174&lt;=0,0,IF(E2174&lt;=12000,E2174,IF(E2174&lt;=32000,ROUNDUP(E2174/2,0)+6000,IF(E2174&lt;=56000,ROUNDUP(E2174/4,0)+14000,28000)))),IF(E2174&lt;=0,IF(F2174&lt;=0,0,IF(F2174&lt;=15000,F2174,IF(F2174&lt;=40000,ROUNDUP(F2174/2,0)+7500,IF(F2174&lt;=70000,ROUNDUP(F2174/4,0)+17500,35000)))),MAX(IF(F2174&lt;=0,0,IF(F2174&lt;=15000,F2174,IF(F2174&lt;=40000,ROUNDUP(F2174/2,0)+7500,IF(F2174&lt;=70000,ROUNDUP(F2174/4,0)+17500,35000)))),MIN(IF(E2174&lt;=0,0,IF(E2174&lt;=12000,E2174,IF(E2174&lt;=32000,ROUNDUP(E2174/2,0)+6000,IF(E2174&lt;=56000,ROUNDUP(E2174/4,0)+14000,28000))))+IF(F2174&lt;=0,0,IF(F2174&lt;=15000,F2174,IF(F2174&lt;=40000,ROUNDUP(F2174/2,0)+7500,IF(F2174&lt;=70000,ROUNDUP(F2174/4,0)+17500,35000)))),28000))))</f>
        <v/>
      </c>
      <c r="T2174" s="18">
        <f>IF(G2174&lt;=0,0,IF(G2174&lt;=12000,G2174,IF(G2174&lt;=32000,ROUNDUP(G2174/2,0)+6000,IF(G2174&lt;=56000,ROUNDUP(G2174/4,0)+14000,28000))))</f>
        <v/>
      </c>
      <c r="U2174" s="18">
        <f>IF(I2174&lt;=0,IF(H2174&lt;=0,0,IF(H2174&lt;=12000,H2174,IF(H2174&lt;=32000,ROUNDUP(H2174/2,0)+6000,IF(H2174&lt;=56000,ROUNDUP(H2174/4,0)+14000,28000)))),IF(H2174&lt;=0,IF(I2174&lt;=0,0,IF(I2174&lt;=15000,I2174,IF(I2174&lt;=40000,ROUNDUP(I2174/2,0)+7500,IF(I2174&lt;=70000,ROUNDUP(I2174/4,0)+17500,35000)))),MAX(IF(I2174&lt;=0,0,IF(I2174&lt;=15000,I2174,IF(I2174&lt;=40000,ROUNDUP(I2174/2,0)+7500,IF(I2174&lt;=70000,ROUNDUP(I2174/4,0)+17500,35000)))),MIN(IF(H2174&lt;=0,0,IF(H2174&lt;=12000,H2174,IF(H2174&lt;=32000,ROUNDUP(H2174/2,0)+6000,IF(H2174&lt;=56000,ROUNDUP(H2174/4,0)+14000,28000))))+IF(I2174&lt;=0,0,IF(I2174&lt;=15000,I2174,IF(I2174&lt;=40000,ROUNDUP(I2174/2,0)+7500,IF(I2174&lt;=70000,ROUNDUP(I2174/4,0)+17500,35000)))),28000))))</f>
        <v/>
      </c>
      <c r="V2174" s="18">
        <f>MIN(70000,S2174+T2174+U2174)</f>
        <v/>
      </c>
      <c r="W2174" s="18">
        <f>MAX(0,ROUNDDOWN(M2174-J2174-N2174-K2174-0,-3))</f>
        <v/>
      </c>
      <c r="X2174" s="18">
        <f>MAX(0,ROUNDDOWN(M2174-J2174-N2174-K2174-R2174,-3))</f>
        <v/>
      </c>
      <c r="Y2174" s="18">
        <f>IF(W2174&lt;=0,0,ROUNDDOWN((W2174*LOOKUP(W2174,{0,1950001,3300001,6950001,9000001,18000001,40000001},{0.05,0.1,0.2,0.23,0.33,0.4,0.45})-LOOKUP(W2174,{0,1950001,3300001,6950001,9000001,18000001,40000001},{0,97500,427500,636000,1536000,2796000,4796000}))*1.021,-2))</f>
        <v/>
      </c>
      <c r="Z2174" s="18">
        <f>IF(X2174&lt;=0,0,ROUNDDOWN((X2174*LOOKUP(X2174,{0,1950001,3300001,6950001,9000001,18000001,40000001},{0.05,0.1,0.2,0.23,0.33,0.4,0.45})-LOOKUP(X2174,{0,1950001,3300001,6950001,9000001,18000001,40000001},{0,97500,427500,636000,1536000,2796000,4796000}))*1.021,-2))</f>
        <v/>
      </c>
      <c r="AA2174" s="18">
        <f>MAX(0,ROUNDDOWN(M2174-J2174-430000-L2174-0,-3))</f>
        <v/>
      </c>
      <c r="AB2174" s="18">
        <f>MAX(0,ROUNDDOWN(M2174-J2174-430000-L2174-V2174,-3))</f>
        <v/>
      </c>
      <c r="AC2174" s="18">
        <f>IF(M2174&lt;=450000,0,MAX(0,ROUNDDOWN(AA2174*0.06-MIN(50000,AA2174)*0.03,-2))+MAX(0,ROUNDDOWN(AA2174*0.04-MIN(50000,AA2174)*0.02,-2)))</f>
        <v/>
      </c>
      <c r="AD2174" s="18">
        <f>IF(M2174&lt;=450000,0,MAX(0,ROUNDDOWN(AB2174*0.06-MIN(50000,AB2174)*0.03,-2))+MAX(0,ROUNDDOWN(AB2174*0.04-MIN(50000,AB2174)*0.02,-2)))</f>
        <v/>
      </c>
      <c r="AE2174" s="18">
        <f>Y2174-Z2174</f>
        <v/>
      </c>
      <c r="AF2174" s="18">
        <f>AC2174-AD2174</f>
        <v/>
      </c>
      <c r="AG2174" s="18">
        <f>AE2174+AF2174</f>
        <v/>
      </c>
      <c r="AH2174" s="20">
        <f>IF(W2174&lt;=0,0,LOOKUP(W2174,{0,1950001,3300001,6950001,9000001,18000001,40000001},{0.05,0.1,0.2,0.23,0.33,0.4,0.45}))</f>
        <v/>
      </c>
    </row>
    <row r="2175">
      <c r="A2175" t="inlineStr">
        <is>
          <t>1万円刻み 3区分8万円ずつ</t>
        </is>
      </c>
      <c r="B2175" s="18">
        <f>'4_1万円刻み'!$A$699</f>
        <v/>
      </c>
      <c r="C2175" s="19" t="n">
        <v>2026</v>
      </c>
      <c r="D2175" t="inlineStr">
        <is>
          <t>いいえ</t>
        </is>
      </c>
      <c r="E2175" s="18" t="n">
        <v>80000</v>
      </c>
      <c r="F2175" s="18" t="n">
        <v>0</v>
      </c>
      <c r="G2175" s="18" t="n">
        <v>80000</v>
      </c>
      <c r="H2175" s="18" t="n">
        <v>80000</v>
      </c>
      <c r="I2175" s="18" t="n">
        <v>0</v>
      </c>
      <c r="J2175" s="18">
        <f>ROUND(MIN(B2175/12,650000)*12*0.0915+MIN(B2175/12,1390000)*12*(0.0504+0)+B2175*0.005,0)</f>
        <v/>
      </c>
      <c r="K2175" s="18" t="n">
        <v>0</v>
      </c>
      <c r="L2175" s="18" t="n">
        <v>0</v>
      </c>
      <c r="M2175" s="18">
        <f>ROUND(IF(C2175&gt;=2026,IF(B2175&lt;741000,0,IF(B2175&lt;2191000,B2175-740000,IF(B2175&lt;2193000,1451000,IF(B2175&lt;2196000,1453000,IF(B2175&lt;2200000,1456000,IF(B2175&lt;3600000,ROUNDDOWN(B2175/4,-3)*2.8-80000,IF(B2175&lt;6600000,ROUNDDOWN(B2175/4,-3)*3.2-440000,IF(B2175&lt;8500000,ROUNDDOWN(B2175*0.9,0)-1100000,B2175-1950000)))))))),IF(B2175&lt;651000,0,IF(B2175&lt;1900000,B2175-650000,IF(B2175&lt;3600000,ROUNDDOWN(B2175/4,-3)*2.8-80000,IF(B2175&lt;6600000,ROUNDDOWN(B2175/4,-3)*3.2-440000,IF(B2175&lt;8500000,ROUNDDOWN(B2175*0.9,0)-1100000,B2175-1950000)))))),0)</f>
        <v/>
      </c>
      <c r="N2175" s="18">
        <f>IF(M2175&gt;23500000,NA(),IF(C2175&gt;=2026,IF(M2175&lt;=4890000,1040000,IF(M2175&lt;=6550000,670000,620000)),IF(M2175&lt;=1320000,950000,IF(M2175&lt;=3360000,880000,IF(M2175&lt;=4890000,680000,IF(M2175&lt;=6550000,630000,580000))))))</f>
        <v/>
      </c>
      <c r="O2175" s="18">
        <f>IF(F2175&lt;=0,IF(AND(D2175="はい",C2175&gt;=2026,C2175&lt;=2027),IF(E2175&lt;=0,0,IF(E2175&lt;=30000,E2175,IF(E2175&lt;=60000,ROUNDUP(E2175/2,0)+15000,IF(E2175&lt;=120000,ROUNDUP(E2175/4,0)+30000,60000)))),IF(E2175&lt;=0,0,IF(E2175&lt;=20000,E2175,IF(E2175&lt;=40000,ROUNDUP(E2175/2,0)+10000,IF(E2175&lt;=80000,ROUNDUP(E2175/4,0)+20000,40000))))),IF(E2175&lt;=0,IF(F2175&lt;=0,0,IF(F2175&lt;=25000,F2175,IF(F2175&lt;=50000,ROUNDUP(F2175/2,0)+12500,IF(F2175&lt;=100000,ROUNDUP(F2175/4,0)+25000,50000)))),MAX(IF(F2175&lt;=0,0,IF(F2175&lt;=25000,F2175,IF(F2175&lt;=50000,ROUNDUP(F2175/2,0)+12500,IF(F2175&lt;=100000,ROUNDUP(F2175/4,0)+25000,50000)))),MIN(IF(AND(D2175="はい",C2175&gt;=2026,C2175&lt;=2027),IF(E2175&lt;=0,0,IF(E2175&lt;=30000,E2175,IF(E2175&lt;=60000,ROUNDUP(E2175/2,0)+15000,IF(E2175&lt;=120000,ROUNDUP(E2175/4,0)+30000,60000)))),IF(E2175&lt;=0,0,IF(E2175&lt;=20000,E2175,IF(E2175&lt;=40000,ROUNDUP(E2175/2,0)+10000,IF(E2175&lt;=80000,ROUNDUP(E2175/4,0)+20000,40000)))))+IF(F2175&lt;=0,0,IF(F2175&lt;=25000,F2175,IF(F2175&lt;=50000,ROUNDUP(F2175/2,0)+12500,IF(F2175&lt;=100000,ROUNDUP(F2175/4,0)+25000,50000)))),IF(AND(D2175="はい",C2175&gt;=2026,C2175&lt;=2027),60000,40000)))))</f>
        <v/>
      </c>
      <c r="P2175" s="18">
        <f>IF(G2175&lt;=0,0,IF(G2175&lt;=20000,G2175,IF(G2175&lt;=40000,ROUNDUP(G2175/2,0)+10000,IF(G2175&lt;=80000,ROUNDUP(G2175/4,0)+20000,40000))))</f>
        <v/>
      </c>
      <c r="Q2175" s="18">
        <f>IF(I2175&lt;=0,IF(H2175&lt;=0,0,IF(H2175&lt;=20000,H2175,IF(H2175&lt;=40000,ROUNDUP(H2175/2,0)+10000,IF(H2175&lt;=80000,ROUNDUP(H2175/4,0)+20000,40000)))),IF(H2175&lt;=0,IF(I2175&lt;=0,0,IF(I2175&lt;=25000,I2175,IF(I2175&lt;=50000,ROUNDUP(I2175/2,0)+12500,IF(I2175&lt;=100000,ROUNDUP(I2175/4,0)+25000,50000)))),MAX(IF(I2175&lt;=0,0,IF(I2175&lt;=25000,I2175,IF(I2175&lt;=50000,ROUNDUP(I2175/2,0)+12500,IF(I2175&lt;=100000,ROUNDUP(I2175/4,0)+25000,50000)))),MIN(IF(H2175&lt;=0,0,IF(H2175&lt;=20000,H2175,IF(H2175&lt;=40000,ROUNDUP(H2175/2,0)+10000,IF(H2175&lt;=80000,ROUNDUP(H2175/4,0)+20000,40000))))+IF(I2175&lt;=0,0,IF(I2175&lt;=25000,I2175,IF(I2175&lt;=50000,ROUNDUP(I2175/2,0)+12500,IF(I2175&lt;=100000,ROUNDUP(I2175/4,0)+25000,50000)))),40000))))</f>
        <v/>
      </c>
      <c r="R2175" s="18">
        <f>MIN(120000,O2175+P2175+Q2175)</f>
        <v/>
      </c>
      <c r="S2175" s="18">
        <f>IF(F2175&lt;=0,IF(E2175&lt;=0,0,IF(E2175&lt;=12000,E2175,IF(E2175&lt;=32000,ROUNDUP(E2175/2,0)+6000,IF(E2175&lt;=56000,ROUNDUP(E2175/4,0)+14000,28000)))),IF(E2175&lt;=0,IF(F2175&lt;=0,0,IF(F2175&lt;=15000,F2175,IF(F2175&lt;=40000,ROUNDUP(F2175/2,0)+7500,IF(F2175&lt;=70000,ROUNDUP(F2175/4,0)+17500,35000)))),MAX(IF(F2175&lt;=0,0,IF(F2175&lt;=15000,F2175,IF(F2175&lt;=40000,ROUNDUP(F2175/2,0)+7500,IF(F2175&lt;=70000,ROUNDUP(F2175/4,0)+17500,35000)))),MIN(IF(E2175&lt;=0,0,IF(E2175&lt;=12000,E2175,IF(E2175&lt;=32000,ROUNDUP(E2175/2,0)+6000,IF(E2175&lt;=56000,ROUNDUP(E2175/4,0)+14000,28000))))+IF(F2175&lt;=0,0,IF(F2175&lt;=15000,F2175,IF(F2175&lt;=40000,ROUNDUP(F2175/2,0)+7500,IF(F2175&lt;=70000,ROUNDUP(F2175/4,0)+17500,35000)))),28000))))</f>
        <v/>
      </c>
      <c r="T2175" s="18">
        <f>IF(G2175&lt;=0,0,IF(G2175&lt;=12000,G2175,IF(G2175&lt;=32000,ROUNDUP(G2175/2,0)+6000,IF(G2175&lt;=56000,ROUNDUP(G2175/4,0)+14000,28000))))</f>
        <v/>
      </c>
      <c r="U2175" s="18">
        <f>IF(I2175&lt;=0,IF(H2175&lt;=0,0,IF(H2175&lt;=12000,H2175,IF(H2175&lt;=32000,ROUNDUP(H2175/2,0)+6000,IF(H2175&lt;=56000,ROUNDUP(H2175/4,0)+14000,28000)))),IF(H2175&lt;=0,IF(I2175&lt;=0,0,IF(I2175&lt;=15000,I2175,IF(I2175&lt;=40000,ROUNDUP(I2175/2,0)+7500,IF(I2175&lt;=70000,ROUNDUP(I2175/4,0)+17500,35000)))),MAX(IF(I2175&lt;=0,0,IF(I2175&lt;=15000,I2175,IF(I2175&lt;=40000,ROUNDUP(I2175/2,0)+7500,IF(I2175&lt;=70000,ROUNDUP(I2175/4,0)+17500,35000)))),MIN(IF(H2175&lt;=0,0,IF(H2175&lt;=12000,H2175,IF(H2175&lt;=32000,ROUNDUP(H2175/2,0)+6000,IF(H2175&lt;=56000,ROUNDUP(H2175/4,0)+14000,28000))))+IF(I2175&lt;=0,0,IF(I2175&lt;=15000,I2175,IF(I2175&lt;=40000,ROUNDUP(I2175/2,0)+7500,IF(I2175&lt;=70000,ROUNDUP(I2175/4,0)+17500,35000)))),28000))))</f>
        <v/>
      </c>
      <c r="V2175" s="18">
        <f>MIN(70000,S2175+T2175+U2175)</f>
        <v/>
      </c>
      <c r="W2175" s="18">
        <f>MAX(0,ROUNDDOWN(M2175-J2175-N2175-K2175-0,-3))</f>
        <v/>
      </c>
      <c r="X2175" s="18">
        <f>MAX(0,ROUNDDOWN(M2175-J2175-N2175-K2175-R2175,-3))</f>
        <v/>
      </c>
      <c r="Y2175" s="18">
        <f>IF(W2175&lt;=0,0,ROUNDDOWN((W2175*LOOKUP(W2175,{0,1950001,3300001,6950001,9000001,18000001,40000001},{0.05,0.1,0.2,0.23,0.33,0.4,0.45})-LOOKUP(W2175,{0,1950001,3300001,6950001,9000001,18000001,40000001},{0,97500,427500,636000,1536000,2796000,4796000}))*1.021,-2))</f>
        <v/>
      </c>
      <c r="Z2175" s="18">
        <f>IF(X2175&lt;=0,0,ROUNDDOWN((X2175*LOOKUP(X2175,{0,1950001,3300001,6950001,9000001,18000001,40000001},{0.05,0.1,0.2,0.23,0.33,0.4,0.45})-LOOKUP(X2175,{0,1950001,3300001,6950001,9000001,18000001,40000001},{0,97500,427500,636000,1536000,2796000,4796000}))*1.021,-2))</f>
        <v/>
      </c>
      <c r="AA2175" s="18">
        <f>MAX(0,ROUNDDOWN(M2175-J2175-430000-L2175-0,-3))</f>
        <v/>
      </c>
      <c r="AB2175" s="18">
        <f>MAX(0,ROUNDDOWN(M2175-J2175-430000-L2175-V2175,-3))</f>
        <v/>
      </c>
      <c r="AC2175" s="18">
        <f>IF(M2175&lt;=450000,0,MAX(0,ROUNDDOWN(AA2175*0.06-MIN(50000,AA2175)*0.03,-2))+MAX(0,ROUNDDOWN(AA2175*0.04-MIN(50000,AA2175)*0.02,-2)))</f>
        <v/>
      </c>
      <c r="AD2175" s="18">
        <f>IF(M2175&lt;=450000,0,MAX(0,ROUNDDOWN(AB2175*0.06-MIN(50000,AB2175)*0.03,-2))+MAX(0,ROUNDDOWN(AB2175*0.04-MIN(50000,AB2175)*0.02,-2)))</f>
        <v/>
      </c>
      <c r="AE2175" s="18">
        <f>Y2175-Z2175</f>
        <v/>
      </c>
      <c r="AF2175" s="18">
        <f>AC2175-AD2175</f>
        <v/>
      </c>
      <c r="AG2175" s="18">
        <f>AE2175+AF2175</f>
        <v/>
      </c>
      <c r="AH2175" s="20">
        <f>IF(W2175&lt;=0,0,LOOKUP(W2175,{0,1950001,3300001,6950001,9000001,18000001,40000001},{0.05,0.1,0.2,0.23,0.33,0.4,0.45}))</f>
        <v/>
      </c>
    </row>
    <row r="2176">
      <c r="A2176" t="inlineStr">
        <is>
          <t>1万円刻み 一般8万円</t>
        </is>
      </c>
      <c r="B2176" s="18">
        <f>'4_1万円刻み'!$A$699</f>
        <v/>
      </c>
      <c r="C2176" s="19" t="n">
        <v>2026</v>
      </c>
      <c r="D2176" t="inlineStr">
        <is>
          <t>いいえ</t>
        </is>
      </c>
      <c r="E2176" s="18" t="n">
        <v>80000</v>
      </c>
      <c r="F2176" s="18" t="n">
        <v>0</v>
      </c>
      <c r="G2176" s="18" t="n">
        <v>0</v>
      </c>
      <c r="H2176" s="18" t="n">
        <v>0</v>
      </c>
      <c r="I2176" s="18" t="n">
        <v>0</v>
      </c>
      <c r="J2176" s="18">
        <f>ROUND(MIN(B2176/12,650000)*12*0.0915+MIN(B2176/12,1390000)*12*(0.0504+0)+B2176*0.005,0)</f>
        <v/>
      </c>
      <c r="K2176" s="18" t="n">
        <v>0</v>
      </c>
      <c r="L2176" s="18" t="n">
        <v>0</v>
      </c>
      <c r="M2176" s="18">
        <f>ROUND(IF(C2176&gt;=2026,IF(B2176&lt;741000,0,IF(B2176&lt;2191000,B2176-740000,IF(B2176&lt;2193000,1451000,IF(B2176&lt;2196000,1453000,IF(B2176&lt;2200000,1456000,IF(B2176&lt;3600000,ROUNDDOWN(B2176/4,-3)*2.8-80000,IF(B2176&lt;6600000,ROUNDDOWN(B2176/4,-3)*3.2-440000,IF(B2176&lt;8500000,ROUNDDOWN(B2176*0.9,0)-1100000,B2176-1950000)))))))),IF(B2176&lt;651000,0,IF(B2176&lt;1900000,B2176-650000,IF(B2176&lt;3600000,ROUNDDOWN(B2176/4,-3)*2.8-80000,IF(B2176&lt;6600000,ROUNDDOWN(B2176/4,-3)*3.2-440000,IF(B2176&lt;8500000,ROUNDDOWN(B2176*0.9,0)-1100000,B2176-1950000)))))),0)</f>
        <v/>
      </c>
      <c r="N2176" s="18">
        <f>IF(M2176&gt;23500000,NA(),IF(C2176&gt;=2026,IF(M2176&lt;=4890000,1040000,IF(M2176&lt;=6550000,670000,620000)),IF(M2176&lt;=1320000,950000,IF(M2176&lt;=3360000,880000,IF(M2176&lt;=4890000,680000,IF(M2176&lt;=6550000,630000,580000))))))</f>
        <v/>
      </c>
      <c r="O2176" s="18">
        <f>IF(F2176&lt;=0,IF(AND(D2176="はい",C2176&gt;=2026,C2176&lt;=2027),IF(E2176&lt;=0,0,IF(E2176&lt;=30000,E2176,IF(E2176&lt;=60000,ROUNDUP(E2176/2,0)+15000,IF(E2176&lt;=120000,ROUNDUP(E2176/4,0)+30000,60000)))),IF(E2176&lt;=0,0,IF(E2176&lt;=20000,E2176,IF(E2176&lt;=40000,ROUNDUP(E2176/2,0)+10000,IF(E2176&lt;=80000,ROUNDUP(E2176/4,0)+20000,40000))))),IF(E2176&lt;=0,IF(F2176&lt;=0,0,IF(F2176&lt;=25000,F2176,IF(F2176&lt;=50000,ROUNDUP(F2176/2,0)+12500,IF(F2176&lt;=100000,ROUNDUP(F2176/4,0)+25000,50000)))),MAX(IF(F2176&lt;=0,0,IF(F2176&lt;=25000,F2176,IF(F2176&lt;=50000,ROUNDUP(F2176/2,0)+12500,IF(F2176&lt;=100000,ROUNDUP(F2176/4,0)+25000,50000)))),MIN(IF(AND(D2176="はい",C2176&gt;=2026,C2176&lt;=2027),IF(E2176&lt;=0,0,IF(E2176&lt;=30000,E2176,IF(E2176&lt;=60000,ROUNDUP(E2176/2,0)+15000,IF(E2176&lt;=120000,ROUNDUP(E2176/4,0)+30000,60000)))),IF(E2176&lt;=0,0,IF(E2176&lt;=20000,E2176,IF(E2176&lt;=40000,ROUNDUP(E2176/2,0)+10000,IF(E2176&lt;=80000,ROUNDUP(E2176/4,0)+20000,40000)))))+IF(F2176&lt;=0,0,IF(F2176&lt;=25000,F2176,IF(F2176&lt;=50000,ROUNDUP(F2176/2,0)+12500,IF(F2176&lt;=100000,ROUNDUP(F2176/4,0)+25000,50000)))),IF(AND(D2176="はい",C2176&gt;=2026,C2176&lt;=2027),60000,40000)))))</f>
        <v/>
      </c>
      <c r="P2176" s="18">
        <f>IF(G2176&lt;=0,0,IF(G2176&lt;=20000,G2176,IF(G2176&lt;=40000,ROUNDUP(G2176/2,0)+10000,IF(G2176&lt;=80000,ROUNDUP(G2176/4,0)+20000,40000))))</f>
        <v/>
      </c>
      <c r="Q2176" s="18">
        <f>IF(I2176&lt;=0,IF(H2176&lt;=0,0,IF(H2176&lt;=20000,H2176,IF(H2176&lt;=40000,ROUNDUP(H2176/2,0)+10000,IF(H2176&lt;=80000,ROUNDUP(H2176/4,0)+20000,40000)))),IF(H2176&lt;=0,IF(I2176&lt;=0,0,IF(I2176&lt;=25000,I2176,IF(I2176&lt;=50000,ROUNDUP(I2176/2,0)+12500,IF(I2176&lt;=100000,ROUNDUP(I2176/4,0)+25000,50000)))),MAX(IF(I2176&lt;=0,0,IF(I2176&lt;=25000,I2176,IF(I2176&lt;=50000,ROUNDUP(I2176/2,0)+12500,IF(I2176&lt;=100000,ROUNDUP(I2176/4,0)+25000,50000)))),MIN(IF(H2176&lt;=0,0,IF(H2176&lt;=20000,H2176,IF(H2176&lt;=40000,ROUNDUP(H2176/2,0)+10000,IF(H2176&lt;=80000,ROUNDUP(H2176/4,0)+20000,40000))))+IF(I2176&lt;=0,0,IF(I2176&lt;=25000,I2176,IF(I2176&lt;=50000,ROUNDUP(I2176/2,0)+12500,IF(I2176&lt;=100000,ROUNDUP(I2176/4,0)+25000,50000)))),40000))))</f>
        <v/>
      </c>
      <c r="R2176" s="18">
        <f>MIN(120000,O2176+P2176+Q2176)</f>
        <v/>
      </c>
      <c r="S2176" s="18">
        <f>IF(F2176&lt;=0,IF(E2176&lt;=0,0,IF(E2176&lt;=12000,E2176,IF(E2176&lt;=32000,ROUNDUP(E2176/2,0)+6000,IF(E2176&lt;=56000,ROUNDUP(E2176/4,0)+14000,28000)))),IF(E2176&lt;=0,IF(F2176&lt;=0,0,IF(F2176&lt;=15000,F2176,IF(F2176&lt;=40000,ROUNDUP(F2176/2,0)+7500,IF(F2176&lt;=70000,ROUNDUP(F2176/4,0)+17500,35000)))),MAX(IF(F2176&lt;=0,0,IF(F2176&lt;=15000,F2176,IF(F2176&lt;=40000,ROUNDUP(F2176/2,0)+7500,IF(F2176&lt;=70000,ROUNDUP(F2176/4,0)+17500,35000)))),MIN(IF(E2176&lt;=0,0,IF(E2176&lt;=12000,E2176,IF(E2176&lt;=32000,ROUNDUP(E2176/2,0)+6000,IF(E2176&lt;=56000,ROUNDUP(E2176/4,0)+14000,28000))))+IF(F2176&lt;=0,0,IF(F2176&lt;=15000,F2176,IF(F2176&lt;=40000,ROUNDUP(F2176/2,0)+7500,IF(F2176&lt;=70000,ROUNDUP(F2176/4,0)+17500,35000)))),28000))))</f>
        <v/>
      </c>
      <c r="T2176" s="18">
        <f>IF(G2176&lt;=0,0,IF(G2176&lt;=12000,G2176,IF(G2176&lt;=32000,ROUNDUP(G2176/2,0)+6000,IF(G2176&lt;=56000,ROUNDUP(G2176/4,0)+14000,28000))))</f>
        <v/>
      </c>
      <c r="U2176" s="18">
        <f>IF(I2176&lt;=0,IF(H2176&lt;=0,0,IF(H2176&lt;=12000,H2176,IF(H2176&lt;=32000,ROUNDUP(H2176/2,0)+6000,IF(H2176&lt;=56000,ROUNDUP(H2176/4,0)+14000,28000)))),IF(H2176&lt;=0,IF(I2176&lt;=0,0,IF(I2176&lt;=15000,I2176,IF(I2176&lt;=40000,ROUNDUP(I2176/2,0)+7500,IF(I2176&lt;=70000,ROUNDUP(I2176/4,0)+17500,35000)))),MAX(IF(I2176&lt;=0,0,IF(I2176&lt;=15000,I2176,IF(I2176&lt;=40000,ROUNDUP(I2176/2,0)+7500,IF(I2176&lt;=70000,ROUNDUP(I2176/4,0)+17500,35000)))),MIN(IF(H2176&lt;=0,0,IF(H2176&lt;=12000,H2176,IF(H2176&lt;=32000,ROUNDUP(H2176/2,0)+6000,IF(H2176&lt;=56000,ROUNDUP(H2176/4,0)+14000,28000))))+IF(I2176&lt;=0,0,IF(I2176&lt;=15000,I2176,IF(I2176&lt;=40000,ROUNDUP(I2176/2,0)+7500,IF(I2176&lt;=70000,ROUNDUP(I2176/4,0)+17500,35000)))),28000))))</f>
        <v/>
      </c>
      <c r="V2176" s="18">
        <f>MIN(70000,S2176+T2176+U2176)</f>
        <v/>
      </c>
      <c r="W2176" s="18">
        <f>MAX(0,ROUNDDOWN(M2176-J2176-N2176-K2176-0,-3))</f>
        <v/>
      </c>
      <c r="X2176" s="18">
        <f>MAX(0,ROUNDDOWN(M2176-J2176-N2176-K2176-R2176,-3))</f>
        <v/>
      </c>
      <c r="Y2176" s="18">
        <f>IF(W2176&lt;=0,0,ROUNDDOWN((W2176*LOOKUP(W2176,{0,1950001,3300001,6950001,9000001,18000001,40000001},{0.05,0.1,0.2,0.23,0.33,0.4,0.45})-LOOKUP(W2176,{0,1950001,3300001,6950001,9000001,18000001,40000001},{0,97500,427500,636000,1536000,2796000,4796000}))*1.021,-2))</f>
        <v/>
      </c>
      <c r="Z2176" s="18">
        <f>IF(X2176&lt;=0,0,ROUNDDOWN((X2176*LOOKUP(X2176,{0,1950001,3300001,6950001,9000001,18000001,40000001},{0.05,0.1,0.2,0.23,0.33,0.4,0.45})-LOOKUP(X2176,{0,1950001,3300001,6950001,9000001,18000001,40000001},{0,97500,427500,636000,1536000,2796000,4796000}))*1.021,-2))</f>
        <v/>
      </c>
      <c r="AA2176" s="18">
        <f>MAX(0,ROUNDDOWN(M2176-J2176-430000-L2176-0,-3))</f>
        <v/>
      </c>
      <c r="AB2176" s="18">
        <f>MAX(0,ROUNDDOWN(M2176-J2176-430000-L2176-V2176,-3))</f>
        <v/>
      </c>
      <c r="AC2176" s="18">
        <f>IF(M2176&lt;=450000,0,MAX(0,ROUNDDOWN(AA2176*0.06-MIN(50000,AA2176)*0.03,-2))+MAX(0,ROUNDDOWN(AA2176*0.04-MIN(50000,AA2176)*0.02,-2)))</f>
        <v/>
      </c>
      <c r="AD2176" s="18">
        <f>IF(M2176&lt;=450000,0,MAX(0,ROUNDDOWN(AB2176*0.06-MIN(50000,AB2176)*0.03,-2))+MAX(0,ROUNDDOWN(AB2176*0.04-MIN(50000,AB2176)*0.02,-2)))</f>
        <v/>
      </c>
      <c r="AE2176" s="18">
        <f>Y2176-Z2176</f>
        <v/>
      </c>
      <c r="AF2176" s="18">
        <f>AC2176-AD2176</f>
        <v/>
      </c>
      <c r="AG2176" s="18">
        <f>AE2176+AF2176</f>
        <v/>
      </c>
      <c r="AH2176" s="20">
        <f>IF(W2176&lt;=0,0,LOOKUP(W2176,{0,1950001,3300001,6950001,9000001,18000001,40000001},{0.05,0.1,0.2,0.23,0.33,0.4,0.45}))</f>
        <v/>
      </c>
    </row>
    <row r="2177">
      <c r="A2177" t="inlineStr">
        <is>
          <t>1万円刻み 特例あり一般12万円</t>
        </is>
      </c>
      <c r="B2177" s="18">
        <f>'4_1万円刻み'!$A$699</f>
        <v/>
      </c>
      <c r="C2177" s="19" t="n">
        <v>2026</v>
      </c>
      <c r="D2177" t="inlineStr">
        <is>
          <t>はい</t>
        </is>
      </c>
      <c r="E2177" s="18" t="n">
        <v>120000</v>
      </c>
      <c r="F2177" s="18" t="n">
        <v>0</v>
      </c>
      <c r="G2177" s="18" t="n">
        <v>0</v>
      </c>
      <c r="H2177" s="18" t="n">
        <v>0</v>
      </c>
      <c r="I2177" s="18" t="n">
        <v>0</v>
      </c>
      <c r="J2177" s="18">
        <f>ROUND(MIN(B2177/12,650000)*12*0.0915+MIN(B2177/12,1390000)*12*(0.0504+0)+B2177*0.005,0)</f>
        <v/>
      </c>
      <c r="K2177" s="18" t="n">
        <v>0</v>
      </c>
      <c r="L2177" s="18" t="n">
        <v>0</v>
      </c>
      <c r="M2177" s="18">
        <f>ROUND(IF(C2177&gt;=2026,IF(B2177&lt;741000,0,IF(B2177&lt;2191000,B2177-740000,IF(B2177&lt;2193000,1451000,IF(B2177&lt;2196000,1453000,IF(B2177&lt;2200000,1456000,IF(B2177&lt;3600000,ROUNDDOWN(B2177/4,-3)*2.8-80000,IF(B2177&lt;6600000,ROUNDDOWN(B2177/4,-3)*3.2-440000,IF(B2177&lt;8500000,ROUNDDOWN(B2177*0.9,0)-1100000,B2177-1950000)))))))),IF(B2177&lt;651000,0,IF(B2177&lt;1900000,B2177-650000,IF(B2177&lt;3600000,ROUNDDOWN(B2177/4,-3)*2.8-80000,IF(B2177&lt;6600000,ROUNDDOWN(B2177/4,-3)*3.2-440000,IF(B2177&lt;8500000,ROUNDDOWN(B2177*0.9,0)-1100000,B2177-1950000)))))),0)</f>
        <v/>
      </c>
      <c r="N2177" s="18">
        <f>IF(M2177&gt;23500000,NA(),IF(C2177&gt;=2026,IF(M2177&lt;=4890000,1040000,IF(M2177&lt;=6550000,670000,620000)),IF(M2177&lt;=1320000,950000,IF(M2177&lt;=3360000,880000,IF(M2177&lt;=4890000,680000,IF(M2177&lt;=6550000,630000,580000))))))</f>
        <v/>
      </c>
      <c r="O2177" s="18">
        <f>IF(F2177&lt;=0,IF(AND(D2177="はい",C2177&gt;=2026,C2177&lt;=2027),IF(E2177&lt;=0,0,IF(E2177&lt;=30000,E2177,IF(E2177&lt;=60000,ROUNDUP(E2177/2,0)+15000,IF(E2177&lt;=120000,ROUNDUP(E2177/4,0)+30000,60000)))),IF(E2177&lt;=0,0,IF(E2177&lt;=20000,E2177,IF(E2177&lt;=40000,ROUNDUP(E2177/2,0)+10000,IF(E2177&lt;=80000,ROUNDUP(E2177/4,0)+20000,40000))))),IF(E2177&lt;=0,IF(F2177&lt;=0,0,IF(F2177&lt;=25000,F2177,IF(F2177&lt;=50000,ROUNDUP(F2177/2,0)+12500,IF(F2177&lt;=100000,ROUNDUP(F2177/4,0)+25000,50000)))),MAX(IF(F2177&lt;=0,0,IF(F2177&lt;=25000,F2177,IF(F2177&lt;=50000,ROUNDUP(F2177/2,0)+12500,IF(F2177&lt;=100000,ROUNDUP(F2177/4,0)+25000,50000)))),MIN(IF(AND(D2177="はい",C2177&gt;=2026,C2177&lt;=2027),IF(E2177&lt;=0,0,IF(E2177&lt;=30000,E2177,IF(E2177&lt;=60000,ROUNDUP(E2177/2,0)+15000,IF(E2177&lt;=120000,ROUNDUP(E2177/4,0)+30000,60000)))),IF(E2177&lt;=0,0,IF(E2177&lt;=20000,E2177,IF(E2177&lt;=40000,ROUNDUP(E2177/2,0)+10000,IF(E2177&lt;=80000,ROUNDUP(E2177/4,0)+20000,40000)))))+IF(F2177&lt;=0,0,IF(F2177&lt;=25000,F2177,IF(F2177&lt;=50000,ROUNDUP(F2177/2,0)+12500,IF(F2177&lt;=100000,ROUNDUP(F2177/4,0)+25000,50000)))),IF(AND(D2177="はい",C2177&gt;=2026,C2177&lt;=2027),60000,40000)))))</f>
        <v/>
      </c>
      <c r="P2177" s="18">
        <f>IF(G2177&lt;=0,0,IF(G2177&lt;=20000,G2177,IF(G2177&lt;=40000,ROUNDUP(G2177/2,0)+10000,IF(G2177&lt;=80000,ROUNDUP(G2177/4,0)+20000,40000))))</f>
        <v/>
      </c>
      <c r="Q2177" s="18">
        <f>IF(I2177&lt;=0,IF(H2177&lt;=0,0,IF(H2177&lt;=20000,H2177,IF(H2177&lt;=40000,ROUNDUP(H2177/2,0)+10000,IF(H2177&lt;=80000,ROUNDUP(H2177/4,0)+20000,40000)))),IF(H2177&lt;=0,IF(I2177&lt;=0,0,IF(I2177&lt;=25000,I2177,IF(I2177&lt;=50000,ROUNDUP(I2177/2,0)+12500,IF(I2177&lt;=100000,ROUNDUP(I2177/4,0)+25000,50000)))),MAX(IF(I2177&lt;=0,0,IF(I2177&lt;=25000,I2177,IF(I2177&lt;=50000,ROUNDUP(I2177/2,0)+12500,IF(I2177&lt;=100000,ROUNDUP(I2177/4,0)+25000,50000)))),MIN(IF(H2177&lt;=0,0,IF(H2177&lt;=20000,H2177,IF(H2177&lt;=40000,ROUNDUP(H2177/2,0)+10000,IF(H2177&lt;=80000,ROUNDUP(H2177/4,0)+20000,40000))))+IF(I2177&lt;=0,0,IF(I2177&lt;=25000,I2177,IF(I2177&lt;=50000,ROUNDUP(I2177/2,0)+12500,IF(I2177&lt;=100000,ROUNDUP(I2177/4,0)+25000,50000)))),40000))))</f>
        <v/>
      </c>
      <c r="R2177" s="18">
        <f>MIN(120000,O2177+P2177+Q2177)</f>
        <v/>
      </c>
      <c r="S2177" s="18">
        <f>IF(F2177&lt;=0,IF(E2177&lt;=0,0,IF(E2177&lt;=12000,E2177,IF(E2177&lt;=32000,ROUNDUP(E2177/2,0)+6000,IF(E2177&lt;=56000,ROUNDUP(E2177/4,0)+14000,28000)))),IF(E2177&lt;=0,IF(F2177&lt;=0,0,IF(F2177&lt;=15000,F2177,IF(F2177&lt;=40000,ROUNDUP(F2177/2,0)+7500,IF(F2177&lt;=70000,ROUNDUP(F2177/4,0)+17500,35000)))),MAX(IF(F2177&lt;=0,0,IF(F2177&lt;=15000,F2177,IF(F2177&lt;=40000,ROUNDUP(F2177/2,0)+7500,IF(F2177&lt;=70000,ROUNDUP(F2177/4,0)+17500,35000)))),MIN(IF(E2177&lt;=0,0,IF(E2177&lt;=12000,E2177,IF(E2177&lt;=32000,ROUNDUP(E2177/2,0)+6000,IF(E2177&lt;=56000,ROUNDUP(E2177/4,0)+14000,28000))))+IF(F2177&lt;=0,0,IF(F2177&lt;=15000,F2177,IF(F2177&lt;=40000,ROUNDUP(F2177/2,0)+7500,IF(F2177&lt;=70000,ROUNDUP(F2177/4,0)+17500,35000)))),28000))))</f>
        <v/>
      </c>
      <c r="T2177" s="18">
        <f>IF(G2177&lt;=0,0,IF(G2177&lt;=12000,G2177,IF(G2177&lt;=32000,ROUNDUP(G2177/2,0)+6000,IF(G2177&lt;=56000,ROUNDUP(G2177/4,0)+14000,28000))))</f>
        <v/>
      </c>
      <c r="U2177" s="18">
        <f>IF(I2177&lt;=0,IF(H2177&lt;=0,0,IF(H2177&lt;=12000,H2177,IF(H2177&lt;=32000,ROUNDUP(H2177/2,0)+6000,IF(H2177&lt;=56000,ROUNDUP(H2177/4,0)+14000,28000)))),IF(H2177&lt;=0,IF(I2177&lt;=0,0,IF(I2177&lt;=15000,I2177,IF(I2177&lt;=40000,ROUNDUP(I2177/2,0)+7500,IF(I2177&lt;=70000,ROUNDUP(I2177/4,0)+17500,35000)))),MAX(IF(I2177&lt;=0,0,IF(I2177&lt;=15000,I2177,IF(I2177&lt;=40000,ROUNDUP(I2177/2,0)+7500,IF(I2177&lt;=70000,ROUNDUP(I2177/4,0)+17500,35000)))),MIN(IF(H2177&lt;=0,0,IF(H2177&lt;=12000,H2177,IF(H2177&lt;=32000,ROUNDUP(H2177/2,0)+6000,IF(H2177&lt;=56000,ROUNDUP(H2177/4,0)+14000,28000))))+IF(I2177&lt;=0,0,IF(I2177&lt;=15000,I2177,IF(I2177&lt;=40000,ROUNDUP(I2177/2,0)+7500,IF(I2177&lt;=70000,ROUNDUP(I2177/4,0)+17500,35000)))),28000))))</f>
        <v/>
      </c>
      <c r="V2177" s="18">
        <f>MIN(70000,S2177+T2177+U2177)</f>
        <v/>
      </c>
      <c r="W2177" s="18">
        <f>MAX(0,ROUNDDOWN(M2177-J2177-N2177-K2177-0,-3))</f>
        <v/>
      </c>
      <c r="X2177" s="18">
        <f>MAX(0,ROUNDDOWN(M2177-J2177-N2177-K2177-R2177,-3))</f>
        <v/>
      </c>
      <c r="Y2177" s="18">
        <f>IF(W2177&lt;=0,0,ROUNDDOWN((W2177*LOOKUP(W2177,{0,1950001,3300001,6950001,9000001,18000001,40000001},{0.05,0.1,0.2,0.23,0.33,0.4,0.45})-LOOKUP(W2177,{0,1950001,3300001,6950001,9000001,18000001,40000001},{0,97500,427500,636000,1536000,2796000,4796000}))*1.021,-2))</f>
        <v/>
      </c>
      <c r="Z2177" s="18">
        <f>IF(X2177&lt;=0,0,ROUNDDOWN((X2177*LOOKUP(X2177,{0,1950001,3300001,6950001,9000001,18000001,40000001},{0.05,0.1,0.2,0.23,0.33,0.4,0.45})-LOOKUP(X2177,{0,1950001,3300001,6950001,9000001,18000001,40000001},{0,97500,427500,636000,1536000,2796000,4796000}))*1.021,-2))</f>
        <v/>
      </c>
      <c r="AA2177" s="18">
        <f>MAX(0,ROUNDDOWN(M2177-J2177-430000-L2177-0,-3))</f>
        <v/>
      </c>
      <c r="AB2177" s="18">
        <f>MAX(0,ROUNDDOWN(M2177-J2177-430000-L2177-V2177,-3))</f>
        <v/>
      </c>
      <c r="AC2177" s="18">
        <f>IF(M2177&lt;=450000,0,MAX(0,ROUNDDOWN(AA2177*0.06-MIN(50000,AA2177)*0.03,-2))+MAX(0,ROUNDDOWN(AA2177*0.04-MIN(50000,AA2177)*0.02,-2)))</f>
        <v/>
      </c>
      <c r="AD2177" s="18">
        <f>IF(M2177&lt;=450000,0,MAX(0,ROUNDDOWN(AB2177*0.06-MIN(50000,AB2177)*0.03,-2))+MAX(0,ROUNDDOWN(AB2177*0.04-MIN(50000,AB2177)*0.02,-2)))</f>
        <v/>
      </c>
      <c r="AE2177" s="18">
        <f>Y2177-Z2177</f>
        <v/>
      </c>
      <c r="AF2177" s="18">
        <f>AC2177-AD2177</f>
        <v/>
      </c>
      <c r="AG2177" s="18">
        <f>AE2177+AF2177</f>
        <v/>
      </c>
      <c r="AH2177" s="20">
        <f>IF(W2177&lt;=0,0,LOOKUP(W2177,{0,1950001,3300001,6950001,9000001,18000001,40000001},{0.05,0.1,0.2,0.23,0.33,0.4,0.45}))</f>
        <v/>
      </c>
    </row>
    <row r="2178">
      <c r="A2178" t="inlineStr">
        <is>
          <t>1万円刻み 3区分8万円ずつ</t>
        </is>
      </c>
      <c r="B2178" s="18">
        <f>'4_1万円刻み'!$A$700</f>
        <v/>
      </c>
      <c r="C2178" s="19" t="n">
        <v>2026</v>
      </c>
      <c r="D2178" t="inlineStr">
        <is>
          <t>いいえ</t>
        </is>
      </c>
      <c r="E2178" s="18" t="n">
        <v>80000</v>
      </c>
      <c r="F2178" s="18" t="n">
        <v>0</v>
      </c>
      <c r="G2178" s="18" t="n">
        <v>80000</v>
      </c>
      <c r="H2178" s="18" t="n">
        <v>80000</v>
      </c>
      <c r="I2178" s="18" t="n">
        <v>0</v>
      </c>
      <c r="J2178" s="18">
        <f>ROUND(MIN(B2178/12,650000)*12*0.0915+MIN(B2178/12,1390000)*12*(0.0504+0)+B2178*0.005,0)</f>
        <v/>
      </c>
      <c r="K2178" s="18" t="n">
        <v>0</v>
      </c>
      <c r="L2178" s="18" t="n">
        <v>0</v>
      </c>
      <c r="M2178" s="18">
        <f>ROUND(IF(C2178&gt;=2026,IF(B2178&lt;741000,0,IF(B2178&lt;2191000,B2178-740000,IF(B2178&lt;2193000,1451000,IF(B2178&lt;2196000,1453000,IF(B2178&lt;2200000,1456000,IF(B2178&lt;3600000,ROUNDDOWN(B2178/4,-3)*2.8-80000,IF(B2178&lt;6600000,ROUNDDOWN(B2178/4,-3)*3.2-440000,IF(B2178&lt;8500000,ROUNDDOWN(B2178*0.9,0)-1100000,B2178-1950000)))))))),IF(B2178&lt;651000,0,IF(B2178&lt;1900000,B2178-650000,IF(B2178&lt;3600000,ROUNDDOWN(B2178/4,-3)*2.8-80000,IF(B2178&lt;6600000,ROUNDDOWN(B2178/4,-3)*3.2-440000,IF(B2178&lt;8500000,ROUNDDOWN(B2178*0.9,0)-1100000,B2178-1950000)))))),0)</f>
        <v/>
      </c>
      <c r="N2178" s="18">
        <f>IF(M2178&gt;23500000,NA(),IF(C2178&gt;=2026,IF(M2178&lt;=4890000,1040000,IF(M2178&lt;=6550000,670000,620000)),IF(M2178&lt;=1320000,950000,IF(M2178&lt;=3360000,880000,IF(M2178&lt;=4890000,680000,IF(M2178&lt;=6550000,630000,580000))))))</f>
        <v/>
      </c>
      <c r="O2178" s="18">
        <f>IF(F2178&lt;=0,IF(AND(D2178="はい",C2178&gt;=2026,C2178&lt;=2027),IF(E2178&lt;=0,0,IF(E2178&lt;=30000,E2178,IF(E2178&lt;=60000,ROUNDUP(E2178/2,0)+15000,IF(E2178&lt;=120000,ROUNDUP(E2178/4,0)+30000,60000)))),IF(E2178&lt;=0,0,IF(E2178&lt;=20000,E2178,IF(E2178&lt;=40000,ROUNDUP(E2178/2,0)+10000,IF(E2178&lt;=80000,ROUNDUP(E2178/4,0)+20000,40000))))),IF(E2178&lt;=0,IF(F2178&lt;=0,0,IF(F2178&lt;=25000,F2178,IF(F2178&lt;=50000,ROUNDUP(F2178/2,0)+12500,IF(F2178&lt;=100000,ROUNDUP(F2178/4,0)+25000,50000)))),MAX(IF(F2178&lt;=0,0,IF(F2178&lt;=25000,F2178,IF(F2178&lt;=50000,ROUNDUP(F2178/2,0)+12500,IF(F2178&lt;=100000,ROUNDUP(F2178/4,0)+25000,50000)))),MIN(IF(AND(D2178="はい",C2178&gt;=2026,C2178&lt;=2027),IF(E2178&lt;=0,0,IF(E2178&lt;=30000,E2178,IF(E2178&lt;=60000,ROUNDUP(E2178/2,0)+15000,IF(E2178&lt;=120000,ROUNDUP(E2178/4,0)+30000,60000)))),IF(E2178&lt;=0,0,IF(E2178&lt;=20000,E2178,IF(E2178&lt;=40000,ROUNDUP(E2178/2,0)+10000,IF(E2178&lt;=80000,ROUNDUP(E2178/4,0)+20000,40000)))))+IF(F2178&lt;=0,0,IF(F2178&lt;=25000,F2178,IF(F2178&lt;=50000,ROUNDUP(F2178/2,0)+12500,IF(F2178&lt;=100000,ROUNDUP(F2178/4,0)+25000,50000)))),IF(AND(D2178="はい",C2178&gt;=2026,C2178&lt;=2027),60000,40000)))))</f>
        <v/>
      </c>
      <c r="P2178" s="18">
        <f>IF(G2178&lt;=0,0,IF(G2178&lt;=20000,G2178,IF(G2178&lt;=40000,ROUNDUP(G2178/2,0)+10000,IF(G2178&lt;=80000,ROUNDUP(G2178/4,0)+20000,40000))))</f>
        <v/>
      </c>
      <c r="Q2178" s="18">
        <f>IF(I2178&lt;=0,IF(H2178&lt;=0,0,IF(H2178&lt;=20000,H2178,IF(H2178&lt;=40000,ROUNDUP(H2178/2,0)+10000,IF(H2178&lt;=80000,ROUNDUP(H2178/4,0)+20000,40000)))),IF(H2178&lt;=0,IF(I2178&lt;=0,0,IF(I2178&lt;=25000,I2178,IF(I2178&lt;=50000,ROUNDUP(I2178/2,0)+12500,IF(I2178&lt;=100000,ROUNDUP(I2178/4,0)+25000,50000)))),MAX(IF(I2178&lt;=0,0,IF(I2178&lt;=25000,I2178,IF(I2178&lt;=50000,ROUNDUP(I2178/2,0)+12500,IF(I2178&lt;=100000,ROUNDUP(I2178/4,0)+25000,50000)))),MIN(IF(H2178&lt;=0,0,IF(H2178&lt;=20000,H2178,IF(H2178&lt;=40000,ROUNDUP(H2178/2,0)+10000,IF(H2178&lt;=80000,ROUNDUP(H2178/4,0)+20000,40000))))+IF(I2178&lt;=0,0,IF(I2178&lt;=25000,I2178,IF(I2178&lt;=50000,ROUNDUP(I2178/2,0)+12500,IF(I2178&lt;=100000,ROUNDUP(I2178/4,0)+25000,50000)))),40000))))</f>
        <v/>
      </c>
      <c r="R2178" s="18">
        <f>MIN(120000,O2178+P2178+Q2178)</f>
        <v/>
      </c>
      <c r="S2178" s="18">
        <f>IF(F2178&lt;=0,IF(E2178&lt;=0,0,IF(E2178&lt;=12000,E2178,IF(E2178&lt;=32000,ROUNDUP(E2178/2,0)+6000,IF(E2178&lt;=56000,ROUNDUP(E2178/4,0)+14000,28000)))),IF(E2178&lt;=0,IF(F2178&lt;=0,0,IF(F2178&lt;=15000,F2178,IF(F2178&lt;=40000,ROUNDUP(F2178/2,0)+7500,IF(F2178&lt;=70000,ROUNDUP(F2178/4,0)+17500,35000)))),MAX(IF(F2178&lt;=0,0,IF(F2178&lt;=15000,F2178,IF(F2178&lt;=40000,ROUNDUP(F2178/2,0)+7500,IF(F2178&lt;=70000,ROUNDUP(F2178/4,0)+17500,35000)))),MIN(IF(E2178&lt;=0,0,IF(E2178&lt;=12000,E2178,IF(E2178&lt;=32000,ROUNDUP(E2178/2,0)+6000,IF(E2178&lt;=56000,ROUNDUP(E2178/4,0)+14000,28000))))+IF(F2178&lt;=0,0,IF(F2178&lt;=15000,F2178,IF(F2178&lt;=40000,ROUNDUP(F2178/2,0)+7500,IF(F2178&lt;=70000,ROUNDUP(F2178/4,0)+17500,35000)))),28000))))</f>
        <v/>
      </c>
      <c r="T2178" s="18">
        <f>IF(G2178&lt;=0,0,IF(G2178&lt;=12000,G2178,IF(G2178&lt;=32000,ROUNDUP(G2178/2,0)+6000,IF(G2178&lt;=56000,ROUNDUP(G2178/4,0)+14000,28000))))</f>
        <v/>
      </c>
      <c r="U2178" s="18">
        <f>IF(I2178&lt;=0,IF(H2178&lt;=0,0,IF(H2178&lt;=12000,H2178,IF(H2178&lt;=32000,ROUNDUP(H2178/2,0)+6000,IF(H2178&lt;=56000,ROUNDUP(H2178/4,0)+14000,28000)))),IF(H2178&lt;=0,IF(I2178&lt;=0,0,IF(I2178&lt;=15000,I2178,IF(I2178&lt;=40000,ROUNDUP(I2178/2,0)+7500,IF(I2178&lt;=70000,ROUNDUP(I2178/4,0)+17500,35000)))),MAX(IF(I2178&lt;=0,0,IF(I2178&lt;=15000,I2178,IF(I2178&lt;=40000,ROUNDUP(I2178/2,0)+7500,IF(I2178&lt;=70000,ROUNDUP(I2178/4,0)+17500,35000)))),MIN(IF(H2178&lt;=0,0,IF(H2178&lt;=12000,H2178,IF(H2178&lt;=32000,ROUNDUP(H2178/2,0)+6000,IF(H2178&lt;=56000,ROUNDUP(H2178/4,0)+14000,28000))))+IF(I2178&lt;=0,0,IF(I2178&lt;=15000,I2178,IF(I2178&lt;=40000,ROUNDUP(I2178/2,0)+7500,IF(I2178&lt;=70000,ROUNDUP(I2178/4,0)+17500,35000)))),28000))))</f>
        <v/>
      </c>
      <c r="V2178" s="18">
        <f>MIN(70000,S2178+T2178+U2178)</f>
        <v/>
      </c>
      <c r="W2178" s="18">
        <f>MAX(0,ROUNDDOWN(M2178-J2178-N2178-K2178-0,-3))</f>
        <v/>
      </c>
      <c r="X2178" s="18">
        <f>MAX(0,ROUNDDOWN(M2178-J2178-N2178-K2178-R2178,-3))</f>
        <v/>
      </c>
      <c r="Y2178" s="18">
        <f>IF(W2178&lt;=0,0,ROUNDDOWN((W2178*LOOKUP(W2178,{0,1950001,3300001,6950001,9000001,18000001,40000001},{0.05,0.1,0.2,0.23,0.33,0.4,0.45})-LOOKUP(W2178,{0,1950001,3300001,6950001,9000001,18000001,40000001},{0,97500,427500,636000,1536000,2796000,4796000}))*1.021,-2))</f>
        <v/>
      </c>
      <c r="Z2178" s="18">
        <f>IF(X2178&lt;=0,0,ROUNDDOWN((X2178*LOOKUP(X2178,{0,1950001,3300001,6950001,9000001,18000001,40000001},{0.05,0.1,0.2,0.23,0.33,0.4,0.45})-LOOKUP(X2178,{0,1950001,3300001,6950001,9000001,18000001,40000001},{0,97500,427500,636000,1536000,2796000,4796000}))*1.021,-2))</f>
        <v/>
      </c>
      <c r="AA2178" s="18">
        <f>MAX(0,ROUNDDOWN(M2178-J2178-430000-L2178-0,-3))</f>
        <v/>
      </c>
      <c r="AB2178" s="18">
        <f>MAX(0,ROUNDDOWN(M2178-J2178-430000-L2178-V2178,-3))</f>
        <v/>
      </c>
      <c r="AC2178" s="18">
        <f>IF(M2178&lt;=450000,0,MAX(0,ROUNDDOWN(AA2178*0.06-MIN(50000,AA2178)*0.03,-2))+MAX(0,ROUNDDOWN(AA2178*0.04-MIN(50000,AA2178)*0.02,-2)))</f>
        <v/>
      </c>
      <c r="AD2178" s="18">
        <f>IF(M2178&lt;=450000,0,MAX(0,ROUNDDOWN(AB2178*0.06-MIN(50000,AB2178)*0.03,-2))+MAX(0,ROUNDDOWN(AB2178*0.04-MIN(50000,AB2178)*0.02,-2)))</f>
        <v/>
      </c>
      <c r="AE2178" s="18">
        <f>Y2178-Z2178</f>
        <v/>
      </c>
      <c r="AF2178" s="18">
        <f>AC2178-AD2178</f>
        <v/>
      </c>
      <c r="AG2178" s="18">
        <f>AE2178+AF2178</f>
        <v/>
      </c>
      <c r="AH2178" s="20">
        <f>IF(W2178&lt;=0,0,LOOKUP(W2178,{0,1950001,3300001,6950001,9000001,18000001,40000001},{0.05,0.1,0.2,0.23,0.33,0.4,0.45}))</f>
        <v/>
      </c>
    </row>
    <row r="2179">
      <c r="A2179" t="inlineStr">
        <is>
          <t>1万円刻み 一般8万円</t>
        </is>
      </c>
      <c r="B2179" s="18">
        <f>'4_1万円刻み'!$A$700</f>
        <v/>
      </c>
      <c r="C2179" s="19" t="n">
        <v>2026</v>
      </c>
      <c r="D2179" t="inlineStr">
        <is>
          <t>いいえ</t>
        </is>
      </c>
      <c r="E2179" s="18" t="n">
        <v>80000</v>
      </c>
      <c r="F2179" s="18" t="n">
        <v>0</v>
      </c>
      <c r="G2179" s="18" t="n">
        <v>0</v>
      </c>
      <c r="H2179" s="18" t="n">
        <v>0</v>
      </c>
      <c r="I2179" s="18" t="n">
        <v>0</v>
      </c>
      <c r="J2179" s="18">
        <f>ROUND(MIN(B2179/12,650000)*12*0.0915+MIN(B2179/12,1390000)*12*(0.0504+0)+B2179*0.005,0)</f>
        <v/>
      </c>
      <c r="K2179" s="18" t="n">
        <v>0</v>
      </c>
      <c r="L2179" s="18" t="n">
        <v>0</v>
      </c>
      <c r="M2179" s="18">
        <f>ROUND(IF(C2179&gt;=2026,IF(B2179&lt;741000,0,IF(B2179&lt;2191000,B2179-740000,IF(B2179&lt;2193000,1451000,IF(B2179&lt;2196000,1453000,IF(B2179&lt;2200000,1456000,IF(B2179&lt;3600000,ROUNDDOWN(B2179/4,-3)*2.8-80000,IF(B2179&lt;6600000,ROUNDDOWN(B2179/4,-3)*3.2-440000,IF(B2179&lt;8500000,ROUNDDOWN(B2179*0.9,0)-1100000,B2179-1950000)))))))),IF(B2179&lt;651000,0,IF(B2179&lt;1900000,B2179-650000,IF(B2179&lt;3600000,ROUNDDOWN(B2179/4,-3)*2.8-80000,IF(B2179&lt;6600000,ROUNDDOWN(B2179/4,-3)*3.2-440000,IF(B2179&lt;8500000,ROUNDDOWN(B2179*0.9,0)-1100000,B2179-1950000)))))),0)</f>
        <v/>
      </c>
      <c r="N2179" s="18">
        <f>IF(M2179&gt;23500000,NA(),IF(C2179&gt;=2026,IF(M2179&lt;=4890000,1040000,IF(M2179&lt;=6550000,670000,620000)),IF(M2179&lt;=1320000,950000,IF(M2179&lt;=3360000,880000,IF(M2179&lt;=4890000,680000,IF(M2179&lt;=6550000,630000,580000))))))</f>
        <v/>
      </c>
      <c r="O2179" s="18">
        <f>IF(F2179&lt;=0,IF(AND(D2179="はい",C2179&gt;=2026,C2179&lt;=2027),IF(E2179&lt;=0,0,IF(E2179&lt;=30000,E2179,IF(E2179&lt;=60000,ROUNDUP(E2179/2,0)+15000,IF(E2179&lt;=120000,ROUNDUP(E2179/4,0)+30000,60000)))),IF(E2179&lt;=0,0,IF(E2179&lt;=20000,E2179,IF(E2179&lt;=40000,ROUNDUP(E2179/2,0)+10000,IF(E2179&lt;=80000,ROUNDUP(E2179/4,0)+20000,40000))))),IF(E2179&lt;=0,IF(F2179&lt;=0,0,IF(F2179&lt;=25000,F2179,IF(F2179&lt;=50000,ROUNDUP(F2179/2,0)+12500,IF(F2179&lt;=100000,ROUNDUP(F2179/4,0)+25000,50000)))),MAX(IF(F2179&lt;=0,0,IF(F2179&lt;=25000,F2179,IF(F2179&lt;=50000,ROUNDUP(F2179/2,0)+12500,IF(F2179&lt;=100000,ROUNDUP(F2179/4,0)+25000,50000)))),MIN(IF(AND(D2179="はい",C2179&gt;=2026,C2179&lt;=2027),IF(E2179&lt;=0,0,IF(E2179&lt;=30000,E2179,IF(E2179&lt;=60000,ROUNDUP(E2179/2,0)+15000,IF(E2179&lt;=120000,ROUNDUP(E2179/4,0)+30000,60000)))),IF(E2179&lt;=0,0,IF(E2179&lt;=20000,E2179,IF(E2179&lt;=40000,ROUNDUP(E2179/2,0)+10000,IF(E2179&lt;=80000,ROUNDUP(E2179/4,0)+20000,40000)))))+IF(F2179&lt;=0,0,IF(F2179&lt;=25000,F2179,IF(F2179&lt;=50000,ROUNDUP(F2179/2,0)+12500,IF(F2179&lt;=100000,ROUNDUP(F2179/4,0)+25000,50000)))),IF(AND(D2179="はい",C2179&gt;=2026,C2179&lt;=2027),60000,40000)))))</f>
        <v/>
      </c>
      <c r="P2179" s="18">
        <f>IF(G2179&lt;=0,0,IF(G2179&lt;=20000,G2179,IF(G2179&lt;=40000,ROUNDUP(G2179/2,0)+10000,IF(G2179&lt;=80000,ROUNDUP(G2179/4,0)+20000,40000))))</f>
        <v/>
      </c>
      <c r="Q2179" s="18">
        <f>IF(I2179&lt;=0,IF(H2179&lt;=0,0,IF(H2179&lt;=20000,H2179,IF(H2179&lt;=40000,ROUNDUP(H2179/2,0)+10000,IF(H2179&lt;=80000,ROUNDUP(H2179/4,0)+20000,40000)))),IF(H2179&lt;=0,IF(I2179&lt;=0,0,IF(I2179&lt;=25000,I2179,IF(I2179&lt;=50000,ROUNDUP(I2179/2,0)+12500,IF(I2179&lt;=100000,ROUNDUP(I2179/4,0)+25000,50000)))),MAX(IF(I2179&lt;=0,0,IF(I2179&lt;=25000,I2179,IF(I2179&lt;=50000,ROUNDUP(I2179/2,0)+12500,IF(I2179&lt;=100000,ROUNDUP(I2179/4,0)+25000,50000)))),MIN(IF(H2179&lt;=0,0,IF(H2179&lt;=20000,H2179,IF(H2179&lt;=40000,ROUNDUP(H2179/2,0)+10000,IF(H2179&lt;=80000,ROUNDUP(H2179/4,0)+20000,40000))))+IF(I2179&lt;=0,0,IF(I2179&lt;=25000,I2179,IF(I2179&lt;=50000,ROUNDUP(I2179/2,0)+12500,IF(I2179&lt;=100000,ROUNDUP(I2179/4,0)+25000,50000)))),40000))))</f>
        <v/>
      </c>
      <c r="R2179" s="18">
        <f>MIN(120000,O2179+P2179+Q2179)</f>
        <v/>
      </c>
      <c r="S2179" s="18">
        <f>IF(F2179&lt;=0,IF(E2179&lt;=0,0,IF(E2179&lt;=12000,E2179,IF(E2179&lt;=32000,ROUNDUP(E2179/2,0)+6000,IF(E2179&lt;=56000,ROUNDUP(E2179/4,0)+14000,28000)))),IF(E2179&lt;=0,IF(F2179&lt;=0,0,IF(F2179&lt;=15000,F2179,IF(F2179&lt;=40000,ROUNDUP(F2179/2,0)+7500,IF(F2179&lt;=70000,ROUNDUP(F2179/4,0)+17500,35000)))),MAX(IF(F2179&lt;=0,0,IF(F2179&lt;=15000,F2179,IF(F2179&lt;=40000,ROUNDUP(F2179/2,0)+7500,IF(F2179&lt;=70000,ROUNDUP(F2179/4,0)+17500,35000)))),MIN(IF(E2179&lt;=0,0,IF(E2179&lt;=12000,E2179,IF(E2179&lt;=32000,ROUNDUP(E2179/2,0)+6000,IF(E2179&lt;=56000,ROUNDUP(E2179/4,0)+14000,28000))))+IF(F2179&lt;=0,0,IF(F2179&lt;=15000,F2179,IF(F2179&lt;=40000,ROUNDUP(F2179/2,0)+7500,IF(F2179&lt;=70000,ROUNDUP(F2179/4,0)+17500,35000)))),28000))))</f>
        <v/>
      </c>
      <c r="T2179" s="18">
        <f>IF(G2179&lt;=0,0,IF(G2179&lt;=12000,G2179,IF(G2179&lt;=32000,ROUNDUP(G2179/2,0)+6000,IF(G2179&lt;=56000,ROUNDUP(G2179/4,0)+14000,28000))))</f>
        <v/>
      </c>
      <c r="U2179" s="18">
        <f>IF(I2179&lt;=0,IF(H2179&lt;=0,0,IF(H2179&lt;=12000,H2179,IF(H2179&lt;=32000,ROUNDUP(H2179/2,0)+6000,IF(H2179&lt;=56000,ROUNDUP(H2179/4,0)+14000,28000)))),IF(H2179&lt;=0,IF(I2179&lt;=0,0,IF(I2179&lt;=15000,I2179,IF(I2179&lt;=40000,ROUNDUP(I2179/2,0)+7500,IF(I2179&lt;=70000,ROUNDUP(I2179/4,0)+17500,35000)))),MAX(IF(I2179&lt;=0,0,IF(I2179&lt;=15000,I2179,IF(I2179&lt;=40000,ROUNDUP(I2179/2,0)+7500,IF(I2179&lt;=70000,ROUNDUP(I2179/4,0)+17500,35000)))),MIN(IF(H2179&lt;=0,0,IF(H2179&lt;=12000,H2179,IF(H2179&lt;=32000,ROUNDUP(H2179/2,0)+6000,IF(H2179&lt;=56000,ROUNDUP(H2179/4,0)+14000,28000))))+IF(I2179&lt;=0,0,IF(I2179&lt;=15000,I2179,IF(I2179&lt;=40000,ROUNDUP(I2179/2,0)+7500,IF(I2179&lt;=70000,ROUNDUP(I2179/4,0)+17500,35000)))),28000))))</f>
        <v/>
      </c>
      <c r="V2179" s="18">
        <f>MIN(70000,S2179+T2179+U2179)</f>
        <v/>
      </c>
      <c r="W2179" s="18">
        <f>MAX(0,ROUNDDOWN(M2179-J2179-N2179-K2179-0,-3))</f>
        <v/>
      </c>
      <c r="X2179" s="18">
        <f>MAX(0,ROUNDDOWN(M2179-J2179-N2179-K2179-R2179,-3))</f>
        <v/>
      </c>
      <c r="Y2179" s="18">
        <f>IF(W2179&lt;=0,0,ROUNDDOWN((W2179*LOOKUP(W2179,{0,1950001,3300001,6950001,9000001,18000001,40000001},{0.05,0.1,0.2,0.23,0.33,0.4,0.45})-LOOKUP(W2179,{0,1950001,3300001,6950001,9000001,18000001,40000001},{0,97500,427500,636000,1536000,2796000,4796000}))*1.021,-2))</f>
        <v/>
      </c>
      <c r="Z2179" s="18">
        <f>IF(X2179&lt;=0,0,ROUNDDOWN((X2179*LOOKUP(X2179,{0,1950001,3300001,6950001,9000001,18000001,40000001},{0.05,0.1,0.2,0.23,0.33,0.4,0.45})-LOOKUP(X2179,{0,1950001,3300001,6950001,9000001,18000001,40000001},{0,97500,427500,636000,1536000,2796000,4796000}))*1.021,-2))</f>
        <v/>
      </c>
      <c r="AA2179" s="18">
        <f>MAX(0,ROUNDDOWN(M2179-J2179-430000-L2179-0,-3))</f>
        <v/>
      </c>
      <c r="AB2179" s="18">
        <f>MAX(0,ROUNDDOWN(M2179-J2179-430000-L2179-V2179,-3))</f>
        <v/>
      </c>
      <c r="AC2179" s="18">
        <f>IF(M2179&lt;=450000,0,MAX(0,ROUNDDOWN(AA2179*0.06-MIN(50000,AA2179)*0.03,-2))+MAX(0,ROUNDDOWN(AA2179*0.04-MIN(50000,AA2179)*0.02,-2)))</f>
        <v/>
      </c>
      <c r="AD2179" s="18">
        <f>IF(M2179&lt;=450000,0,MAX(0,ROUNDDOWN(AB2179*0.06-MIN(50000,AB2179)*0.03,-2))+MAX(0,ROUNDDOWN(AB2179*0.04-MIN(50000,AB2179)*0.02,-2)))</f>
        <v/>
      </c>
      <c r="AE2179" s="18">
        <f>Y2179-Z2179</f>
        <v/>
      </c>
      <c r="AF2179" s="18">
        <f>AC2179-AD2179</f>
        <v/>
      </c>
      <c r="AG2179" s="18">
        <f>AE2179+AF2179</f>
        <v/>
      </c>
      <c r="AH2179" s="20">
        <f>IF(W2179&lt;=0,0,LOOKUP(W2179,{0,1950001,3300001,6950001,9000001,18000001,40000001},{0.05,0.1,0.2,0.23,0.33,0.4,0.45}))</f>
        <v/>
      </c>
    </row>
    <row r="2180">
      <c r="A2180" t="inlineStr">
        <is>
          <t>1万円刻み 特例あり一般12万円</t>
        </is>
      </c>
      <c r="B2180" s="18">
        <f>'4_1万円刻み'!$A$700</f>
        <v/>
      </c>
      <c r="C2180" s="19" t="n">
        <v>2026</v>
      </c>
      <c r="D2180" t="inlineStr">
        <is>
          <t>はい</t>
        </is>
      </c>
      <c r="E2180" s="18" t="n">
        <v>120000</v>
      </c>
      <c r="F2180" s="18" t="n">
        <v>0</v>
      </c>
      <c r="G2180" s="18" t="n">
        <v>0</v>
      </c>
      <c r="H2180" s="18" t="n">
        <v>0</v>
      </c>
      <c r="I2180" s="18" t="n">
        <v>0</v>
      </c>
      <c r="J2180" s="18">
        <f>ROUND(MIN(B2180/12,650000)*12*0.0915+MIN(B2180/12,1390000)*12*(0.0504+0)+B2180*0.005,0)</f>
        <v/>
      </c>
      <c r="K2180" s="18" t="n">
        <v>0</v>
      </c>
      <c r="L2180" s="18" t="n">
        <v>0</v>
      </c>
      <c r="M2180" s="18">
        <f>ROUND(IF(C2180&gt;=2026,IF(B2180&lt;741000,0,IF(B2180&lt;2191000,B2180-740000,IF(B2180&lt;2193000,1451000,IF(B2180&lt;2196000,1453000,IF(B2180&lt;2200000,1456000,IF(B2180&lt;3600000,ROUNDDOWN(B2180/4,-3)*2.8-80000,IF(B2180&lt;6600000,ROUNDDOWN(B2180/4,-3)*3.2-440000,IF(B2180&lt;8500000,ROUNDDOWN(B2180*0.9,0)-1100000,B2180-1950000)))))))),IF(B2180&lt;651000,0,IF(B2180&lt;1900000,B2180-650000,IF(B2180&lt;3600000,ROUNDDOWN(B2180/4,-3)*2.8-80000,IF(B2180&lt;6600000,ROUNDDOWN(B2180/4,-3)*3.2-440000,IF(B2180&lt;8500000,ROUNDDOWN(B2180*0.9,0)-1100000,B2180-1950000)))))),0)</f>
        <v/>
      </c>
      <c r="N2180" s="18">
        <f>IF(M2180&gt;23500000,NA(),IF(C2180&gt;=2026,IF(M2180&lt;=4890000,1040000,IF(M2180&lt;=6550000,670000,620000)),IF(M2180&lt;=1320000,950000,IF(M2180&lt;=3360000,880000,IF(M2180&lt;=4890000,680000,IF(M2180&lt;=6550000,630000,580000))))))</f>
        <v/>
      </c>
      <c r="O2180" s="18">
        <f>IF(F2180&lt;=0,IF(AND(D2180="はい",C2180&gt;=2026,C2180&lt;=2027),IF(E2180&lt;=0,0,IF(E2180&lt;=30000,E2180,IF(E2180&lt;=60000,ROUNDUP(E2180/2,0)+15000,IF(E2180&lt;=120000,ROUNDUP(E2180/4,0)+30000,60000)))),IF(E2180&lt;=0,0,IF(E2180&lt;=20000,E2180,IF(E2180&lt;=40000,ROUNDUP(E2180/2,0)+10000,IF(E2180&lt;=80000,ROUNDUP(E2180/4,0)+20000,40000))))),IF(E2180&lt;=0,IF(F2180&lt;=0,0,IF(F2180&lt;=25000,F2180,IF(F2180&lt;=50000,ROUNDUP(F2180/2,0)+12500,IF(F2180&lt;=100000,ROUNDUP(F2180/4,0)+25000,50000)))),MAX(IF(F2180&lt;=0,0,IF(F2180&lt;=25000,F2180,IF(F2180&lt;=50000,ROUNDUP(F2180/2,0)+12500,IF(F2180&lt;=100000,ROUNDUP(F2180/4,0)+25000,50000)))),MIN(IF(AND(D2180="はい",C2180&gt;=2026,C2180&lt;=2027),IF(E2180&lt;=0,0,IF(E2180&lt;=30000,E2180,IF(E2180&lt;=60000,ROUNDUP(E2180/2,0)+15000,IF(E2180&lt;=120000,ROUNDUP(E2180/4,0)+30000,60000)))),IF(E2180&lt;=0,0,IF(E2180&lt;=20000,E2180,IF(E2180&lt;=40000,ROUNDUP(E2180/2,0)+10000,IF(E2180&lt;=80000,ROUNDUP(E2180/4,0)+20000,40000)))))+IF(F2180&lt;=0,0,IF(F2180&lt;=25000,F2180,IF(F2180&lt;=50000,ROUNDUP(F2180/2,0)+12500,IF(F2180&lt;=100000,ROUNDUP(F2180/4,0)+25000,50000)))),IF(AND(D2180="はい",C2180&gt;=2026,C2180&lt;=2027),60000,40000)))))</f>
        <v/>
      </c>
      <c r="P2180" s="18">
        <f>IF(G2180&lt;=0,0,IF(G2180&lt;=20000,G2180,IF(G2180&lt;=40000,ROUNDUP(G2180/2,0)+10000,IF(G2180&lt;=80000,ROUNDUP(G2180/4,0)+20000,40000))))</f>
        <v/>
      </c>
      <c r="Q2180" s="18">
        <f>IF(I2180&lt;=0,IF(H2180&lt;=0,0,IF(H2180&lt;=20000,H2180,IF(H2180&lt;=40000,ROUNDUP(H2180/2,0)+10000,IF(H2180&lt;=80000,ROUNDUP(H2180/4,0)+20000,40000)))),IF(H2180&lt;=0,IF(I2180&lt;=0,0,IF(I2180&lt;=25000,I2180,IF(I2180&lt;=50000,ROUNDUP(I2180/2,0)+12500,IF(I2180&lt;=100000,ROUNDUP(I2180/4,0)+25000,50000)))),MAX(IF(I2180&lt;=0,0,IF(I2180&lt;=25000,I2180,IF(I2180&lt;=50000,ROUNDUP(I2180/2,0)+12500,IF(I2180&lt;=100000,ROUNDUP(I2180/4,0)+25000,50000)))),MIN(IF(H2180&lt;=0,0,IF(H2180&lt;=20000,H2180,IF(H2180&lt;=40000,ROUNDUP(H2180/2,0)+10000,IF(H2180&lt;=80000,ROUNDUP(H2180/4,0)+20000,40000))))+IF(I2180&lt;=0,0,IF(I2180&lt;=25000,I2180,IF(I2180&lt;=50000,ROUNDUP(I2180/2,0)+12500,IF(I2180&lt;=100000,ROUNDUP(I2180/4,0)+25000,50000)))),40000))))</f>
        <v/>
      </c>
      <c r="R2180" s="18">
        <f>MIN(120000,O2180+P2180+Q2180)</f>
        <v/>
      </c>
      <c r="S2180" s="18">
        <f>IF(F2180&lt;=0,IF(E2180&lt;=0,0,IF(E2180&lt;=12000,E2180,IF(E2180&lt;=32000,ROUNDUP(E2180/2,0)+6000,IF(E2180&lt;=56000,ROUNDUP(E2180/4,0)+14000,28000)))),IF(E2180&lt;=0,IF(F2180&lt;=0,0,IF(F2180&lt;=15000,F2180,IF(F2180&lt;=40000,ROUNDUP(F2180/2,0)+7500,IF(F2180&lt;=70000,ROUNDUP(F2180/4,0)+17500,35000)))),MAX(IF(F2180&lt;=0,0,IF(F2180&lt;=15000,F2180,IF(F2180&lt;=40000,ROUNDUP(F2180/2,0)+7500,IF(F2180&lt;=70000,ROUNDUP(F2180/4,0)+17500,35000)))),MIN(IF(E2180&lt;=0,0,IF(E2180&lt;=12000,E2180,IF(E2180&lt;=32000,ROUNDUP(E2180/2,0)+6000,IF(E2180&lt;=56000,ROUNDUP(E2180/4,0)+14000,28000))))+IF(F2180&lt;=0,0,IF(F2180&lt;=15000,F2180,IF(F2180&lt;=40000,ROUNDUP(F2180/2,0)+7500,IF(F2180&lt;=70000,ROUNDUP(F2180/4,0)+17500,35000)))),28000))))</f>
        <v/>
      </c>
      <c r="T2180" s="18">
        <f>IF(G2180&lt;=0,0,IF(G2180&lt;=12000,G2180,IF(G2180&lt;=32000,ROUNDUP(G2180/2,0)+6000,IF(G2180&lt;=56000,ROUNDUP(G2180/4,0)+14000,28000))))</f>
        <v/>
      </c>
      <c r="U2180" s="18">
        <f>IF(I2180&lt;=0,IF(H2180&lt;=0,0,IF(H2180&lt;=12000,H2180,IF(H2180&lt;=32000,ROUNDUP(H2180/2,0)+6000,IF(H2180&lt;=56000,ROUNDUP(H2180/4,0)+14000,28000)))),IF(H2180&lt;=0,IF(I2180&lt;=0,0,IF(I2180&lt;=15000,I2180,IF(I2180&lt;=40000,ROUNDUP(I2180/2,0)+7500,IF(I2180&lt;=70000,ROUNDUP(I2180/4,0)+17500,35000)))),MAX(IF(I2180&lt;=0,0,IF(I2180&lt;=15000,I2180,IF(I2180&lt;=40000,ROUNDUP(I2180/2,0)+7500,IF(I2180&lt;=70000,ROUNDUP(I2180/4,0)+17500,35000)))),MIN(IF(H2180&lt;=0,0,IF(H2180&lt;=12000,H2180,IF(H2180&lt;=32000,ROUNDUP(H2180/2,0)+6000,IF(H2180&lt;=56000,ROUNDUP(H2180/4,0)+14000,28000))))+IF(I2180&lt;=0,0,IF(I2180&lt;=15000,I2180,IF(I2180&lt;=40000,ROUNDUP(I2180/2,0)+7500,IF(I2180&lt;=70000,ROUNDUP(I2180/4,0)+17500,35000)))),28000))))</f>
        <v/>
      </c>
      <c r="V2180" s="18">
        <f>MIN(70000,S2180+T2180+U2180)</f>
        <v/>
      </c>
      <c r="W2180" s="18">
        <f>MAX(0,ROUNDDOWN(M2180-J2180-N2180-K2180-0,-3))</f>
        <v/>
      </c>
      <c r="X2180" s="18">
        <f>MAX(0,ROUNDDOWN(M2180-J2180-N2180-K2180-R2180,-3))</f>
        <v/>
      </c>
      <c r="Y2180" s="18">
        <f>IF(W2180&lt;=0,0,ROUNDDOWN((W2180*LOOKUP(W2180,{0,1950001,3300001,6950001,9000001,18000001,40000001},{0.05,0.1,0.2,0.23,0.33,0.4,0.45})-LOOKUP(W2180,{0,1950001,3300001,6950001,9000001,18000001,40000001},{0,97500,427500,636000,1536000,2796000,4796000}))*1.021,-2))</f>
        <v/>
      </c>
      <c r="Z2180" s="18">
        <f>IF(X2180&lt;=0,0,ROUNDDOWN((X2180*LOOKUP(X2180,{0,1950001,3300001,6950001,9000001,18000001,40000001},{0.05,0.1,0.2,0.23,0.33,0.4,0.45})-LOOKUP(X2180,{0,1950001,3300001,6950001,9000001,18000001,40000001},{0,97500,427500,636000,1536000,2796000,4796000}))*1.021,-2))</f>
        <v/>
      </c>
      <c r="AA2180" s="18">
        <f>MAX(0,ROUNDDOWN(M2180-J2180-430000-L2180-0,-3))</f>
        <v/>
      </c>
      <c r="AB2180" s="18">
        <f>MAX(0,ROUNDDOWN(M2180-J2180-430000-L2180-V2180,-3))</f>
        <v/>
      </c>
      <c r="AC2180" s="18">
        <f>IF(M2180&lt;=450000,0,MAX(0,ROUNDDOWN(AA2180*0.06-MIN(50000,AA2180)*0.03,-2))+MAX(0,ROUNDDOWN(AA2180*0.04-MIN(50000,AA2180)*0.02,-2)))</f>
        <v/>
      </c>
      <c r="AD2180" s="18">
        <f>IF(M2180&lt;=450000,0,MAX(0,ROUNDDOWN(AB2180*0.06-MIN(50000,AB2180)*0.03,-2))+MAX(0,ROUNDDOWN(AB2180*0.04-MIN(50000,AB2180)*0.02,-2)))</f>
        <v/>
      </c>
      <c r="AE2180" s="18">
        <f>Y2180-Z2180</f>
        <v/>
      </c>
      <c r="AF2180" s="18">
        <f>AC2180-AD2180</f>
        <v/>
      </c>
      <c r="AG2180" s="18">
        <f>AE2180+AF2180</f>
        <v/>
      </c>
      <c r="AH2180" s="20">
        <f>IF(W2180&lt;=0,0,LOOKUP(W2180,{0,1950001,3300001,6950001,9000001,18000001,40000001},{0.05,0.1,0.2,0.23,0.33,0.4,0.45}))</f>
        <v/>
      </c>
    </row>
    <row r="2181">
      <c r="A2181" t="inlineStr">
        <is>
          <t>1万円刻み 3区分8万円ずつ</t>
        </is>
      </c>
      <c r="B2181" s="18">
        <f>'4_1万円刻み'!$A$701</f>
        <v/>
      </c>
      <c r="C2181" s="19" t="n">
        <v>2026</v>
      </c>
      <c r="D2181" t="inlineStr">
        <is>
          <t>いいえ</t>
        </is>
      </c>
      <c r="E2181" s="18" t="n">
        <v>80000</v>
      </c>
      <c r="F2181" s="18" t="n">
        <v>0</v>
      </c>
      <c r="G2181" s="18" t="n">
        <v>80000</v>
      </c>
      <c r="H2181" s="18" t="n">
        <v>80000</v>
      </c>
      <c r="I2181" s="18" t="n">
        <v>0</v>
      </c>
      <c r="J2181" s="18">
        <f>ROUND(MIN(B2181/12,650000)*12*0.0915+MIN(B2181/12,1390000)*12*(0.0504+0)+B2181*0.005,0)</f>
        <v/>
      </c>
      <c r="K2181" s="18" t="n">
        <v>0</v>
      </c>
      <c r="L2181" s="18" t="n">
        <v>0</v>
      </c>
      <c r="M2181" s="18">
        <f>ROUND(IF(C2181&gt;=2026,IF(B2181&lt;741000,0,IF(B2181&lt;2191000,B2181-740000,IF(B2181&lt;2193000,1451000,IF(B2181&lt;2196000,1453000,IF(B2181&lt;2200000,1456000,IF(B2181&lt;3600000,ROUNDDOWN(B2181/4,-3)*2.8-80000,IF(B2181&lt;6600000,ROUNDDOWN(B2181/4,-3)*3.2-440000,IF(B2181&lt;8500000,ROUNDDOWN(B2181*0.9,0)-1100000,B2181-1950000)))))))),IF(B2181&lt;651000,0,IF(B2181&lt;1900000,B2181-650000,IF(B2181&lt;3600000,ROUNDDOWN(B2181/4,-3)*2.8-80000,IF(B2181&lt;6600000,ROUNDDOWN(B2181/4,-3)*3.2-440000,IF(B2181&lt;8500000,ROUNDDOWN(B2181*0.9,0)-1100000,B2181-1950000)))))),0)</f>
        <v/>
      </c>
      <c r="N2181" s="18">
        <f>IF(M2181&gt;23500000,NA(),IF(C2181&gt;=2026,IF(M2181&lt;=4890000,1040000,IF(M2181&lt;=6550000,670000,620000)),IF(M2181&lt;=1320000,950000,IF(M2181&lt;=3360000,880000,IF(M2181&lt;=4890000,680000,IF(M2181&lt;=6550000,630000,580000))))))</f>
        <v/>
      </c>
      <c r="O2181" s="18">
        <f>IF(F2181&lt;=0,IF(AND(D2181="はい",C2181&gt;=2026,C2181&lt;=2027),IF(E2181&lt;=0,0,IF(E2181&lt;=30000,E2181,IF(E2181&lt;=60000,ROUNDUP(E2181/2,0)+15000,IF(E2181&lt;=120000,ROUNDUP(E2181/4,0)+30000,60000)))),IF(E2181&lt;=0,0,IF(E2181&lt;=20000,E2181,IF(E2181&lt;=40000,ROUNDUP(E2181/2,0)+10000,IF(E2181&lt;=80000,ROUNDUP(E2181/4,0)+20000,40000))))),IF(E2181&lt;=0,IF(F2181&lt;=0,0,IF(F2181&lt;=25000,F2181,IF(F2181&lt;=50000,ROUNDUP(F2181/2,0)+12500,IF(F2181&lt;=100000,ROUNDUP(F2181/4,0)+25000,50000)))),MAX(IF(F2181&lt;=0,0,IF(F2181&lt;=25000,F2181,IF(F2181&lt;=50000,ROUNDUP(F2181/2,0)+12500,IF(F2181&lt;=100000,ROUNDUP(F2181/4,0)+25000,50000)))),MIN(IF(AND(D2181="はい",C2181&gt;=2026,C2181&lt;=2027),IF(E2181&lt;=0,0,IF(E2181&lt;=30000,E2181,IF(E2181&lt;=60000,ROUNDUP(E2181/2,0)+15000,IF(E2181&lt;=120000,ROUNDUP(E2181/4,0)+30000,60000)))),IF(E2181&lt;=0,0,IF(E2181&lt;=20000,E2181,IF(E2181&lt;=40000,ROUNDUP(E2181/2,0)+10000,IF(E2181&lt;=80000,ROUNDUP(E2181/4,0)+20000,40000)))))+IF(F2181&lt;=0,0,IF(F2181&lt;=25000,F2181,IF(F2181&lt;=50000,ROUNDUP(F2181/2,0)+12500,IF(F2181&lt;=100000,ROUNDUP(F2181/4,0)+25000,50000)))),IF(AND(D2181="はい",C2181&gt;=2026,C2181&lt;=2027),60000,40000)))))</f>
        <v/>
      </c>
      <c r="P2181" s="18">
        <f>IF(G2181&lt;=0,0,IF(G2181&lt;=20000,G2181,IF(G2181&lt;=40000,ROUNDUP(G2181/2,0)+10000,IF(G2181&lt;=80000,ROUNDUP(G2181/4,0)+20000,40000))))</f>
        <v/>
      </c>
      <c r="Q2181" s="18">
        <f>IF(I2181&lt;=0,IF(H2181&lt;=0,0,IF(H2181&lt;=20000,H2181,IF(H2181&lt;=40000,ROUNDUP(H2181/2,0)+10000,IF(H2181&lt;=80000,ROUNDUP(H2181/4,0)+20000,40000)))),IF(H2181&lt;=0,IF(I2181&lt;=0,0,IF(I2181&lt;=25000,I2181,IF(I2181&lt;=50000,ROUNDUP(I2181/2,0)+12500,IF(I2181&lt;=100000,ROUNDUP(I2181/4,0)+25000,50000)))),MAX(IF(I2181&lt;=0,0,IF(I2181&lt;=25000,I2181,IF(I2181&lt;=50000,ROUNDUP(I2181/2,0)+12500,IF(I2181&lt;=100000,ROUNDUP(I2181/4,0)+25000,50000)))),MIN(IF(H2181&lt;=0,0,IF(H2181&lt;=20000,H2181,IF(H2181&lt;=40000,ROUNDUP(H2181/2,0)+10000,IF(H2181&lt;=80000,ROUNDUP(H2181/4,0)+20000,40000))))+IF(I2181&lt;=0,0,IF(I2181&lt;=25000,I2181,IF(I2181&lt;=50000,ROUNDUP(I2181/2,0)+12500,IF(I2181&lt;=100000,ROUNDUP(I2181/4,0)+25000,50000)))),40000))))</f>
        <v/>
      </c>
      <c r="R2181" s="18">
        <f>MIN(120000,O2181+P2181+Q2181)</f>
        <v/>
      </c>
      <c r="S2181" s="18">
        <f>IF(F2181&lt;=0,IF(E2181&lt;=0,0,IF(E2181&lt;=12000,E2181,IF(E2181&lt;=32000,ROUNDUP(E2181/2,0)+6000,IF(E2181&lt;=56000,ROUNDUP(E2181/4,0)+14000,28000)))),IF(E2181&lt;=0,IF(F2181&lt;=0,0,IF(F2181&lt;=15000,F2181,IF(F2181&lt;=40000,ROUNDUP(F2181/2,0)+7500,IF(F2181&lt;=70000,ROUNDUP(F2181/4,0)+17500,35000)))),MAX(IF(F2181&lt;=0,0,IF(F2181&lt;=15000,F2181,IF(F2181&lt;=40000,ROUNDUP(F2181/2,0)+7500,IF(F2181&lt;=70000,ROUNDUP(F2181/4,0)+17500,35000)))),MIN(IF(E2181&lt;=0,0,IF(E2181&lt;=12000,E2181,IF(E2181&lt;=32000,ROUNDUP(E2181/2,0)+6000,IF(E2181&lt;=56000,ROUNDUP(E2181/4,0)+14000,28000))))+IF(F2181&lt;=0,0,IF(F2181&lt;=15000,F2181,IF(F2181&lt;=40000,ROUNDUP(F2181/2,0)+7500,IF(F2181&lt;=70000,ROUNDUP(F2181/4,0)+17500,35000)))),28000))))</f>
        <v/>
      </c>
      <c r="T2181" s="18">
        <f>IF(G2181&lt;=0,0,IF(G2181&lt;=12000,G2181,IF(G2181&lt;=32000,ROUNDUP(G2181/2,0)+6000,IF(G2181&lt;=56000,ROUNDUP(G2181/4,0)+14000,28000))))</f>
        <v/>
      </c>
      <c r="U2181" s="18">
        <f>IF(I2181&lt;=0,IF(H2181&lt;=0,0,IF(H2181&lt;=12000,H2181,IF(H2181&lt;=32000,ROUNDUP(H2181/2,0)+6000,IF(H2181&lt;=56000,ROUNDUP(H2181/4,0)+14000,28000)))),IF(H2181&lt;=0,IF(I2181&lt;=0,0,IF(I2181&lt;=15000,I2181,IF(I2181&lt;=40000,ROUNDUP(I2181/2,0)+7500,IF(I2181&lt;=70000,ROUNDUP(I2181/4,0)+17500,35000)))),MAX(IF(I2181&lt;=0,0,IF(I2181&lt;=15000,I2181,IF(I2181&lt;=40000,ROUNDUP(I2181/2,0)+7500,IF(I2181&lt;=70000,ROUNDUP(I2181/4,0)+17500,35000)))),MIN(IF(H2181&lt;=0,0,IF(H2181&lt;=12000,H2181,IF(H2181&lt;=32000,ROUNDUP(H2181/2,0)+6000,IF(H2181&lt;=56000,ROUNDUP(H2181/4,0)+14000,28000))))+IF(I2181&lt;=0,0,IF(I2181&lt;=15000,I2181,IF(I2181&lt;=40000,ROUNDUP(I2181/2,0)+7500,IF(I2181&lt;=70000,ROUNDUP(I2181/4,0)+17500,35000)))),28000))))</f>
        <v/>
      </c>
      <c r="V2181" s="18">
        <f>MIN(70000,S2181+T2181+U2181)</f>
        <v/>
      </c>
      <c r="W2181" s="18">
        <f>MAX(0,ROUNDDOWN(M2181-J2181-N2181-K2181-0,-3))</f>
        <v/>
      </c>
      <c r="X2181" s="18">
        <f>MAX(0,ROUNDDOWN(M2181-J2181-N2181-K2181-R2181,-3))</f>
        <v/>
      </c>
      <c r="Y2181" s="18">
        <f>IF(W2181&lt;=0,0,ROUNDDOWN((W2181*LOOKUP(W2181,{0,1950001,3300001,6950001,9000001,18000001,40000001},{0.05,0.1,0.2,0.23,0.33,0.4,0.45})-LOOKUP(W2181,{0,1950001,3300001,6950001,9000001,18000001,40000001},{0,97500,427500,636000,1536000,2796000,4796000}))*1.021,-2))</f>
        <v/>
      </c>
      <c r="Z2181" s="18">
        <f>IF(X2181&lt;=0,0,ROUNDDOWN((X2181*LOOKUP(X2181,{0,1950001,3300001,6950001,9000001,18000001,40000001},{0.05,0.1,0.2,0.23,0.33,0.4,0.45})-LOOKUP(X2181,{0,1950001,3300001,6950001,9000001,18000001,40000001},{0,97500,427500,636000,1536000,2796000,4796000}))*1.021,-2))</f>
        <v/>
      </c>
      <c r="AA2181" s="18">
        <f>MAX(0,ROUNDDOWN(M2181-J2181-430000-L2181-0,-3))</f>
        <v/>
      </c>
      <c r="AB2181" s="18">
        <f>MAX(0,ROUNDDOWN(M2181-J2181-430000-L2181-V2181,-3))</f>
        <v/>
      </c>
      <c r="AC2181" s="18">
        <f>IF(M2181&lt;=450000,0,MAX(0,ROUNDDOWN(AA2181*0.06-MIN(50000,AA2181)*0.03,-2))+MAX(0,ROUNDDOWN(AA2181*0.04-MIN(50000,AA2181)*0.02,-2)))</f>
        <v/>
      </c>
      <c r="AD2181" s="18">
        <f>IF(M2181&lt;=450000,0,MAX(0,ROUNDDOWN(AB2181*0.06-MIN(50000,AB2181)*0.03,-2))+MAX(0,ROUNDDOWN(AB2181*0.04-MIN(50000,AB2181)*0.02,-2)))</f>
        <v/>
      </c>
      <c r="AE2181" s="18">
        <f>Y2181-Z2181</f>
        <v/>
      </c>
      <c r="AF2181" s="18">
        <f>AC2181-AD2181</f>
        <v/>
      </c>
      <c r="AG2181" s="18">
        <f>AE2181+AF2181</f>
        <v/>
      </c>
      <c r="AH2181" s="20">
        <f>IF(W2181&lt;=0,0,LOOKUP(W2181,{0,1950001,3300001,6950001,9000001,18000001,40000001},{0.05,0.1,0.2,0.23,0.33,0.4,0.45}))</f>
        <v/>
      </c>
    </row>
    <row r="2182">
      <c r="A2182" t="inlineStr">
        <is>
          <t>1万円刻み 一般8万円</t>
        </is>
      </c>
      <c r="B2182" s="18">
        <f>'4_1万円刻み'!$A$701</f>
        <v/>
      </c>
      <c r="C2182" s="19" t="n">
        <v>2026</v>
      </c>
      <c r="D2182" t="inlineStr">
        <is>
          <t>いいえ</t>
        </is>
      </c>
      <c r="E2182" s="18" t="n">
        <v>80000</v>
      </c>
      <c r="F2182" s="18" t="n">
        <v>0</v>
      </c>
      <c r="G2182" s="18" t="n">
        <v>0</v>
      </c>
      <c r="H2182" s="18" t="n">
        <v>0</v>
      </c>
      <c r="I2182" s="18" t="n">
        <v>0</v>
      </c>
      <c r="J2182" s="18">
        <f>ROUND(MIN(B2182/12,650000)*12*0.0915+MIN(B2182/12,1390000)*12*(0.0504+0)+B2182*0.005,0)</f>
        <v/>
      </c>
      <c r="K2182" s="18" t="n">
        <v>0</v>
      </c>
      <c r="L2182" s="18" t="n">
        <v>0</v>
      </c>
      <c r="M2182" s="18">
        <f>ROUND(IF(C2182&gt;=2026,IF(B2182&lt;741000,0,IF(B2182&lt;2191000,B2182-740000,IF(B2182&lt;2193000,1451000,IF(B2182&lt;2196000,1453000,IF(B2182&lt;2200000,1456000,IF(B2182&lt;3600000,ROUNDDOWN(B2182/4,-3)*2.8-80000,IF(B2182&lt;6600000,ROUNDDOWN(B2182/4,-3)*3.2-440000,IF(B2182&lt;8500000,ROUNDDOWN(B2182*0.9,0)-1100000,B2182-1950000)))))))),IF(B2182&lt;651000,0,IF(B2182&lt;1900000,B2182-650000,IF(B2182&lt;3600000,ROUNDDOWN(B2182/4,-3)*2.8-80000,IF(B2182&lt;6600000,ROUNDDOWN(B2182/4,-3)*3.2-440000,IF(B2182&lt;8500000,ROUNDDOWN(B2182*0.9,0)-1100000,B2182-1950000)))))),0)</f>
        <v/>
      </c>
      <c r="N2182" s="18">
        <f>IF(M2182&gt;23500000,NA(),IF(C2182&gt;=2026,IF(M2182&lt;=4890000,1040000,IF(M2182&lt;=6550000,670000,620000)),IF(M2182&lt;=1320000,950000,IF(M2182&lt;=3360000,880000,IF(M2182&lt;=4890000,680000,IF(M2182&lt;=6550000,630000,580000))))))</f>
        <v/>
      </c>
      <c r="O2182" s="18">
        <f>IF(F2182&lt;=0,IF(AND(D2182="はい",C2182&gt;=2026,C2182&lt;=2027),IF(E2182&lt;=0,0,IF(E2182&lt;=30000,E2182,IF(E2182&lt;=60000,ROUNDUP(E2182/2,0)+15000,IF(E2182&lt;=120000,ROUNDUP(E2182/4,0)+30000,60000)))),IF(E2182&lt;=0,0,IF(E2182&lt;=20000,E2182,IF(E2182&lt;=40000,ROUNDUP(E2182/2,0)+10000,IF(E2182&lt;=80000,ROUNDUP(E2182/4,0)+20000,40000))))),IF(E2182&lt;=0,IF(F2182&lt;=0,0,IF(F2182&lt;=25000,F2182,IF(F2182&lt;=50000,ROUNDUP(F2182/2,0)+12500,IF(F2182&lt;=100000,ROUNDUP(F2182/4,0)+25000,50000)))),MAX(IF(F2182&lt;=0,0,IF(F2182&lt;=25000,F2182,IF(F2182&lt;=50000,ROUNDUP(F2182/2,0)+12500,IF(F2182&lt;=100000,ROUNDUP(F2182/4,0)+25000,50000)))),MIN(IF(AND(D2182="はい",C2182&gt;=2026,C2182&lt;=2027),IF(E2182&lt;=0,0,IF(E2182&lt;=30000,E2182,IF(E2182&lt;=60000,ROUNDUP(E2182/2,0)+15000,IF(E2182&lt;=120000,ROUNDUP(E2182/4,0)+30000,60000)))),IF(E2182&lt;=0,0,IF(E2182&lt;=20000,E2182,IF(E2182&lt;=40000,ROUNDUP(E2182/2,0)+10000,IF(E2182&lt;=80000,ROUNDUP(E2182/4,0)+20000,40000)))))+IF(F2182&lt;=0,0,IF(F2182&lt;=25000,F2182,IF(F2182&lt;=50000,ROUNDUP(F2182/2,0)+12500,IF(F2182&lt;=100000,ROUNDUP(F2182/4,0)+25000,50000)))),IF(AND(D2182="はい",C2182&gt;=2026,C2182&lt;=2027),60000,40000)))))</f>
        <v/>
      </c>
      <c r="P2182" s="18">
        <f>IF(G2182&lt;=0,0,IF(G2182&lt;=20000,G2182,IF(G2182&lt;=40000,ROUNDUP(G2182/2,0)+10000,IF(G2182&lt;=80000,ROUNDUP(G2182/4,0)+20000,40000))))</f>
        <v/>
      </c>
      <c r="Q2182" s="18">
        <f>IF(I2182&lt;=0,IF(H2182&lt;=0,0,IF(H2182&lt;=20000,H2182,IF(H2182&lt;=40000,ROUNDUP(H2182/2,0)+10000,IF(H2182&lt;=80000,ROUNDUP(H2182/4,0)+20000,40000)))),IF(H2182&lt;=0,IF(I2182&lt;=0,0,IF(I2182&lt;=25000,I2182,IF(I2182&lt;=50000,ROUNDUP(I2182/2,0)+12500,IF(I2182&lt;=100000,ROUNDUP(I2182/4,0)+25000,50000)))),MAX(IF(I2182&lt;=0,0,IF(I2182&lt;=25000,I2182,IF(I2182&lt;=50000,ROUNDUP(I2182/2,0)+12500,IF(I2182&lt;=100000,ROUNDUP(I2182/4,0)+25000,50000)))),MIN(IF(H2182&lt;=0,0,IF(H2182&lt;=20000,H2182,IF(H2182&lt;=40000,ROUNDUP(H2182/2,0)+10000,IF(H2182&lt;=80000,ROUNDUP(H2182/4,0)+20000,40000))))+IF(I2182&lt;=0,0,IF(I2182&lt;=25000,I2182,IF(I2182&lt;=50000,ROUNDUP(I2182/2,0)+12500,IF(I2182&lt;=100000,ROUNDUP(I2182/4,0)+25000,50000)))),40000))))</f>
        <v/>
      </c>
      <c r="R2182" s="18">
        <f>MIN(120000,O2182+P2182+Q2182)</f>
        <v/>
      </c>
      <c r="S2182" s="18">
        <f>IF(F2182&lt;=0,IF(E2182&lt;=0,0,IF(E2182&lt;=12000,E2182,IF(E2182&lt;=32000,ROUNDUP(E2182/2,0)+6000,IF(E2182&lt;=56000,ROUNDUP(E2182/4,0)+14000,28000)))),IF(E2182&lt;=0,IF(F2182&lt;=0,0,IF(F2182&lt;=15000,F2182,IF(F2182&lt;=40000,ROUNDUP(F2182/2,0)+7500,IF(F2182&lt;=70000,ROUNDUP(F2182/4,0)+17500,35000)))),MAX(IF(F2182&lt;=0,0,IF(F2182&lt;=15000,F2182,IF(F2182&lt;=40000,ROUNDUP(F2182/2,0)+7500,IF(F2182&lt;=70000,ROUNDUP(F2182/4,0)+17500,35000)))),MIN(IF(E2182&lt;=0,0,IF(E2182&lt;=12000,E2182,IF(E2182&lt;=32000,ROUNDUP(E2182/2,0)+6000,IF(E2182&lt;=56000,ROUNDUP(E2182/4,0)+14000,28000))))+IF(F2182&lt;=0,0,IF(F2182&lt;=15000,F2182,IF(F2182&lt;=40000,ROUNDUP(F2182/2,0)+7500,IF(F2182&lt;=70000,ROUNDUP(F2182/4,0)+17500,35000)))),28000))))</f>
        <v/>
      </c>
      <c r="T2182" s="18">
        <f>IF(G2182&lt;=0,0,IF(G2182&lt;=12000,G2182,IF(G2182&lt;=32000,ROUNDUP(G2182/2,0)+6000,IF(G2182&lt;=56000,ROUNDUP(G2182/4,0)+14000,28000))))</f>
        <v/>
      </c>
      <c r="U2182" s="18">
        <f>IF(I2182&lt;=0,IF(H2182&lt;=0,0,IF(H2182&lt;=12000,H2182,IF(H2182&lt;=32000,ROUNDUP(H2182/2,0)+6000,IF(H2182&lt;=56000,ROUNDUP(H2182/4,0)+14000,28000)))),IF(H2182&lt;=0,IF(I2182&lt;=0,0,IF(I2182&lt;=15000,I2182,IF(I2182&lt;=40000,ROUNDUP(I2182/2,0)+7500,IF(I2182&lt;=70000,ROUNDUP(I2182/4,0)+17500,35000)))),MAX(IF(I2182&lt;=0,0,IF(I2182&lt;=15000,I2182,IF(I2182&lt;=40000,ROUNDUP(I2182/2,0)+7500,IF(I2182&lt;=70000,ROUNDUP(I2182/4,0)+17500,35000)))),MIN(IF(H2182&lt;=0,0,IF(H2182&lt;=12000,H2182,IF(H2182&lt;=32000,ROUNDUP(H2182/2,0)+6000,IF(H2182&lt;=56000,ROUNDUP(H2182/4,0)+14000,28000))))+IF(I2182&lt;=0,0,IF(I2182&lt;=15000,I2182,IF(I2182&lt;=40000,ROUNDUP(I2182/2,0)+7500,IF(I2182&lt;=70000,ROUNDUP(I2182/4,0)+17500,35000)))),28000))))</f>
        <v/>
      </c>
      <c r="V2182" s="18">
        <f>MIN(70000,S2182+T2182+U2182)</f>
        <v/>
      </c>
      <c r="W2182" s="18">
        <f>MAX(0,ROUNDDOWN(M2182-J2182-N2182-K2182-0,-3))</f>
        <v/>
      </c>
      <c r="X2182" s="18">
        <f>MAX(0,ROUNDDOWN(M2182-J2182-N2182-K2182-R2182,-3))</f>
        <v/>
      </c>
      <c r="Y2182" s="18">
        <f>IF(W2182&lt;=0,0,ROUNDDOWN((W2182*LOOKUP(W2182,{0,1950001,3300001,6950001,9000001,18000001,40000001},{0.05,0.1,0.2,0.23,0.33,0.4,0.45})-LOOKUP(W2182,{0,1950001,3300001,6950001,9000001,18000001,40000001},{0,97500,427500,636000,1536000,2796000,4796000}))*1.021,-2))</f>
        <v/>
      </c>
      <c r="Z2182" s="18">
        <f>IF(X2182&lt;=0,0,ROUNDDOWN((X2182*LOOKUP(X2182,{0,1950001,3300001,6950001,9000001,18000001,40000001},{0.05,0.1,0.2,0.23,0.33,0.4,0.45})-LOOKUP(X2182,{0,1950001,3300001,6950001,9000001,18000001,40000001},{0,97500,427500,636000,1536000,2796000,4796000}))*1.021,-2))</f>
        <v/>
      </c>
      <c r="AA2182" s="18">
        <f>MAX(0,ROUNDDOWN(M2182-J2182-430000-L2182-0,-3))</f>
        <v/>
      </c>
      <c r="AB2182" s="18">
        <f>MAX(0,ROUNDDOWN(M2182-J2182-430000-L2182-V2182,-3))</f>
        <v/>
      </c>
      <c r="AC2182" s="18">
        <f>IF(M2182&lt;=450000,0,MAX(0,ROUNDDOWN(AA2182*0.06-MIN(50000,AA2182)*0.03,-2))+MAX(0,ROUNDDOWN(AA2182*0.04-MIN(50000,AA2182)*0.02,-2)))</f>
        <v/>
      </c>
      <c r="AD2182" s="18">
        <f>IF(M2182&lt;=450000,0,MAX(0,ROUNDDOWN(AB2182*0.06-MIN(50000,AB2182)*0.03,-2))+MAX(0,ROUNDDOWN(AB2182*0.04-MIN(50000,AB2182)*0.02,-2)))</f>
        <v/>
      </c>
      <c r="AE2182" s="18">
        <f>Y2182-Z2182</f>
        <v/>
      </c>
      <c r="AF2182" s="18">
        <f>AC2182-AD2182</f>
        <v/>
      </c>
      <c r="AG2182" s="18">
        <f>AE2182+AF2182</f>
        <v/>
      </c>
      <c r="AH2182" s="20">
        <f>IF(W2182&lt;=0,0,LOOKUP(W2182,{0,1950001,3300001,6950001,9000001,18000001,40000001},{0.05,0.1,0.2,0.23,0.33,0.4,0.45}))</f>
        <v/>
      </c>
    </row>
    <row r="2183">
      <c r="A2183" t="inlineStr">
        <is>
          <t>1万円刻み 特例あり一般12万円</t>
        </is>
      </c>
      <c r="B2183" s="18">
        <f>'4_1万円刻み'!$A$701</f>
        <v/>
      </c>
      <c r="C2183" s="19" t="n">
        <v>2026</v>
      </c>
      <c r="D2183" t="inlineStr">
        <is>
          <t>はい</t>
        </is>
      </c>
      <c r="E2183" s="18" t="n">
        <v>120000</v>
      </c>
      <c r="F2183" s="18" t="n">
        <v>0</v>
      </c>
      <c r="G2183" s="18" t="n">
        <v>0</v>
      </c>
      <c r="H2183" s="18" t="n">
        <v>0</v>
      </c>
      <c r="I2183" s="18" t="n">
        <v>0</v>
      </c>
      <c r="J2183" s="18">
        <f>ROUND(MIN(B2183/12,650000)*12*0.0915+MIN(B2183/12,1390000)*12*(0.0504+0)+B2183*0.005,0)</f>
        <v/>
      </c>
      <c r="K2183" s="18" t="n">
        <v>0</v>
      </c>
      <c r="L2183" s="18" t="n">
        <v>0</v>
      </c>
      <c r="M2183" s="18">
        <f>ROUND(IF(C2183&gt;=2026,IF(B2183&lt;741000,0,IF(B2183&lt;2191000,B2183-740000,IF(B2183&lt;2193000,1451000,IF(B2183&lt;2196000,1453000,IF(B2183&lt;2200000,1456000,IF(B2183&lt;3600000,ROUNDDOWN(B2183/4,-3)*2.8-80000,IF(B2183&lt;6600000,ROUNDDOWN(B2183/4,-3)*3.2-440000,IF(B2183&lt;8500000,ROUNDDOWN(B2183*0.9,0)-1100000,B2183-1950000)))))))),IF(B2183&lt;651000,0,IF(B2183&lt;1900000,B2183-650000,IF(B2183&lt;3600000,ROUNDDOWN(B2183/4,-3)*2.8-80000,IF(B2183&lt;6600000,ROUNDDOWN(B2183/4,-3)*3.2-440000,IF(B2183&lt;8500000,ROUNDDOWN(B2183*0.9,0)-1100000,B2183-1950000)))))),0)</f>
        <v/>
      </c>
      <c r="N2183" s="18">
        <f>IF(M2183&gt;23500000,NA(),IF(C2183&gt;=2026,IF(M2183&lt;=4890000,1040000,IF(M2183&lt;=6550000,670000,620000)),IF(M2183&lt;=1320000,950000,IF(M2183&lt;=3360000,880000,IF(M2183&lt;=4890000,680000,IF(M2183&lt;=6550000,630000,580000))))))</f>
        <v/>
      </c>
      <c r="O2183" s="18">
        <f>IF(F2183&lt;=0,IF(AND(D2183="はい",C2183&gt;=2026,C2183&lt;=2027),IF(E2183&lt;=0,0,IF(E2183&lt;=30000,E2183,IF(E2183&lt;=60000,ROUNDUP(E2183/2,0)+15000,IF(E2183&lt;=120000,ROUNDUP(E2183/4,0)+30000,60000)))),IF(E2183&lt;=0,0,IF(E2183&lt;=20000,E2183,IF(E2183&lt;=40000,ROUNDUP(E2183/2,0)+10000,IF(E2183&lt;=80000,ROUNDUP(E2183/4,0)+20000,40000))))),IF(E2183&lt;=0,IF(F2183&lt;=0,0,IF(F2183&lt;=25000,F2183,IF(F2183&lt;=50000,ROUNDUP(F2183/2,0)+12500,IF(F2183&lt;=100000,ROUNDUP(F2183/4,0)+25000,50000)))),MAX(IF(F2183&lt;=0,0,IF(F2183&lt;=25000,F2183,IF(F2183&lt;=50000,ROUNDUP(F2183/2,0)+12500,IF(F2183&lt;=100000,ROUNDUP(F2183/4,0)+25000,50000)))),MIN(IF(AND(D2183="はい",C2183&gt;=2026,C2183&lt;=2027),IF(E2183&lt;=0,0,IF(E2183&lt;=30000,E2183,IF(E2183&lt;=60000,ROUNDUP(E2183/2,0)+15000,IF(E2183&lt;=120000,ROUNDUP(E2183/4,0)+30000,60000)))),IF(E2183&lt;=0,0,IF(E2183&lt;=20000,E2183,IF(E2183&lt;=40000,ROUNDUP(E2183/2,0)+10000,IF(E2183&lt;=80000,ROUNDUP(E2183/4,0)+20000,40000)))))+IF(F2183&lt;=0,0,IF(F2183&lt;=25000,F2183,IF(F2183&lt;=50000,ROUNDUP(F2183/2,0)+12500,IF(F2183&lt;=100000,ROUNDUP(F2183/4,0)+25000,50000)))),IF(AND(D2183="はい",C2183&gt;=2026,C2183&lt;=2027),60000,40000)))))</f>
        <v/>
      </c>
      <c r="P2183" s="18">
        <f>IF(G2183&lt;=0,0,IF(G2183&lt;=20000,G2183,IF(G2183&lt;=40000,ROUNDUP(G2183/2,0)+10000,IF(G2183&lt;=80000,ROUNDUP(G2183/4,0)+20000,40000))))</f>
        <v/>
      </c>
      <c r="Q2183" s="18">
        <f>IF(I2183&lt;=0,IF(H2183&lt;=0,0,IF(H2183&lt;=20000,H2183,IF(H2183&lt;=40000,ROUNDUP(H2183/2,0)+10000,IF(H2183&lt;=80000,ROUNDUP(H2183/4,0)+20000,40000)))),IF(H2183&lt;=0,IF(I2183&lt;=0,0,IF(I2183&lt;=25000,I2183,IF(I2183&lt;=50000,ROUNDUP(I2183/2,0)+12500,IF(I2183&lt;=100000,ROUNDUP(I2183/4,0)+25000,50000)))),MAX(IF(I2183&lt;=0,0,IF(I2183&lt;=25000,I2183,IF(I2183&lt;=50000,ROUNDUP(I2183/2,0)+12500,IF(I2183&lt;=100000,ROUNDUP(I2183/4,0)+25000,50000)))),MIN(IF(H2183&lt;=0,0,IF(H2183&lt;=20000,H2183,IF(H2183&lt;=40000,ROUNDUP(H2183/2,0)+10000,IF(H2183&lt;=80000,ROUNDUP(H2183/4,0)+20000,40000))))+IF(I2183&lt;=0,0,IF(I2183&lt;=25000,I2183,IF(I2183&lt;=50000,ROUNDUP(I2183/2,0)+12500,IF(I2183&lt;=100000,ROUNDUP(I2183/4,0)+25000,50000)))),40000))))</f>
        <v/>
      </c>
      <c r="R2183" s="18">
        <f>MIN(120000,O2183+P2183+Q2183)</f>
        <v/>
      </c>
      <c r="S2183" s="18">
        <f>IF(F2183&lt;=0,IF(E2183&lt;=0,0,IF(E2183&lt;=12000,E2183,IF(E2183&lt;=32000,ROUNDUP(E2183/2,0)+6000,IF(E2183&lt;=56000,ROUNDUP(E2183/4,0)+14000,28000)))),IF(E2183&lt;=0,IF(F2183&lt;=0,0,IF(F2183&lt;=15000,F2183,IF(F2183&lt;=40000,ROUNDUP(F2183/2,0)+7500,IF(F2183&lt;=70000,ROUNDUP(F2183/4,0)+17500,35000)))),MAX(IF(F2183&lt;=0,0,IF(F2183&lt;=15000,F2183,IF(F2183&lt;=40000,ROUNDUP(F2183/2,0)+7500,IF(F2183&lt;=70000,ROUNDUP(F2183/4,0)+17500,35000)))),MIN(IF(E2183&lt;=0,0,IF(E2183&lt;=12000,E2183,IF(E2183&lt;=32000,ROUNDUP(E2183/2,0)+6000,IF(E2183&lt;=56000,ROUNDUP(E2183/4,0)+14000,28000))))+IF(F2183&lt;=0,0,IF(F2183&lt;=15000,F2183,IF(F2183&lt;=40000,ROUNDUP(F2183/2,0)+7500,IF(F2183&lt;=70000,ROUNDUP(F2183/4,0)+17500,35000)))),28000))))</f>
        <v/>
      </c>
      <c r="T2183" s="18">
        <f>IF(G2183&lt;=0,0,IF(G2183&lt;=12000,G2183,IF(G2183&lt;=32000,ROUNDUP(G2183/2,0)+6000,IF(G2183&lt;=56000,ROUNDUP(G2183/4,0)+14000,28000))))</f>
        <v/>
      </c>
      <c r="U2183" s="18">
        <f>IF(I2183&lt;=0,IF(H2183&lt;=0,0,IF(H2183&lt;=12000,H2183,IF(H2183&lt;=32000,ROUNDUP(H2183/2,0)+6000,IF(H2183&lt;=56000,ROUNDUP(H2183/4,0)+14000,28000)))),IF(H2183&lt;=0,IF(I2183&lt;=0,0,IF(I2183&lt;=15000,I2183,IF(I2183&lt;=40000,ROUNDUP(I2183/2,0)+7500,IF(I2183&lt;=70000,ROUNDUP(I2183/4,0)+17500,35000)))),MAX(IF(I2183&lt;=0,0,IF(I2183&lt;=15000,I2183,IF(I2183&lt;=40000,ROUNDUP(I2183/2,0)+7500,IF(I2183&lt;=70000,ROUNDUP(I2183/4,0)+17500,35000)))),MIN(IF(H2183&lt;=0,0,IF(H2183&lt;=12000,H2183,IF(H2183&lt;=32000,ROUNDUP(H2183/2,0)+6000,IF(H2183&lt;=56000,ROUNDUP(H2183/4,0)+14000,28000))))+IF(I2183&lt;=0,0,IF(I2183&lt;=15000,I2183,IF(I2183&lt;=40000,ROUNDUP(I2183/2,0)+7500,IF(I2183&lt;=70000,ROUNDUP(I2183/4,0)+17500,35000)))),28000))))</f>
        <v/>
      </c>
      <c r="V2183" s="18">
        <f>MIN(70000,S2183+T2183+U2183)</f>
        <v/>
      </c>
      <c r="W2183" s="18">
        <f>MAX(0,ROUNDDOWN(M2183-J2183-N2183-K2183-0,-3))</f>
        <v/>
      </c>
      <c r="X2183" s="18">
        <f>MAX(0,ROUNDDOWN(M2183-J2183-N2183-K2183-R2183,-3))</f>
        <v/>
      </c>
      <c r="Y2183" s="18">
        <f>IF(W2183&lt;=0,0,ROUNDDOWN((W2183*LOOKUP(W2183,{0,1950001,3300001,6950001,9000001,18000001,40000001},{0.05,0.1,0.2,0.23,0.33,0.4,0.45})-LOOKUP(W2183,{0,1950001,3300001,6950001,9000001,18000001,40000001},{0,97500,427500,636000,1536000,2796000,4796000}))*1.021,-2))</f>
        <v/>
      </c>
      <c r="Z2183" s="18">
        <f>IF(X2183&lt;=0,0,ROUNDDOWN((X2183*LOOKUP(X2183,{0,1950001,3300001,6950001,9000001,18000001,40000001},{0.05,0.1,0.2,0.23,0.33,0.4,0.45})-LOOKUP(X2183,{0,1950001,3300001,6950001,9000001,18000001,40000001},{0,97500,427500,636000,1536000,2796000,4796000}))*1.021,-2))</f>
        <v/>
      </c>
      <c r="AA2183" s="18">
        <f>MAX(0,ROUNDDOWN(M2183-J2183-430000-L2183-0,-3))</f>
        <v/>
      </c>
      <c r="AB2183" s="18">
        <f>MAX(0,ROUNDDOWN(M2183-J2183-430000-L2183-V2183,-3))</f>
        <v/>
      </c>
      <c r="AC2183" s="18">
        <f>IF(M2183&lt;=450000,0,MAX(0,ROUNDDOWN(AA2183*0.06-MIN(50000,AA2183)*0.03,-2))+MAX(0,ROUNDDOWN(AA2183*0.04-MIN(50000,AA2183)*0.02,-2)))</f>
        <v/>
      </c>
      <c r="AD2183" s="18">
        <f>IF(M2183&lt;=450000,0,MAX(0,ROUNDDOWN(AB2183*0.06-MIN(50000,AB2183)*0.03,-2))+MAX(0,ROUNDDOWN(AB2183*0.04-MIN(50000,AB2183)*0.02,-2)))</f>
        <v/>
      </c>
      <c r="AE2183" s="18">
        <f>Y2183-Z2183</f>
        <v/>
      </c>
      <c r="AF2183" s="18">
        <f>AC2183-AD2183</f>
        <v/>
      </c>
      <c r="AG2183" s="18">
        <f>AE2183+AF2183</f>
        <v/>
      </c>
      <c r="AH2183" s="20">
        <f>IF(W2183&lt;=0,0,LOOKUP(W2183,{0,1950001,3300001,6950001,9000001,18000001,40000001},{0.05,0.1,0.2,0.23,0.33,0.4,0.45}))</f>
        <v/>
      </c>
    </row>
    <row r="2184">
      <c r="A2184" t="inlineStr">
        <is>
          <t>1万円刻み 3区分8万円ずつ</t>
        </is>
      </c>
      <c r="B2184" s="18">
        <f>'4_1万円刻み'!$A$702</f>
        <v/>
      </c>
      <c r="C2184" s="19" t="n">
        <v>2026</v>
      </c>
      <c r="D2184" t="inlineStr">
        <is>
          <t>いいえ</t>
        </is>
      </c>
      <c r="E2184" s="18" t="n">
        <v>80000</v>
      </c>
      <c r="F2184" s="18" t="n">
        <v>0</v>
      </c>
      <c r="G2184" s="18" t="n">
        <v>80000</v>
      </c>
      <c r="H2184" s="18" t="n">
        <v>80000</v>
      </c>
      <c r="I2184" s="18" t="n">
        <v>0</v>
      </c>
      <c r="J2184" s="18">
        <f>ROUND(MIN(B2184/12,650000)*12*0.0915+MIN(B2184/12,1390000)*12*(0.0504+0)+B2184*0.005,0)</f>
        <v/>
      </c>
      <c r="K2184" s="18" t="n">
        <v>0</v>
      </c>
      <c r="L2184" s="18" t="n">
        <v>0</v>
      </c>
      <c r="M2184" s="18">
        <f>ROUND(IF(C2184&gt;=2026,IF(B2184&lt;741000,0,IF(B2184&lt;2191000,B2184-740000,IF(B2184&lt;2193000,1451000,IF(B2184&lt;2196000,1453000,IF(B2184&lt;2200000,1456000,IF(B2184&lt;3600000,ROUNDDOWN(B2184/4,-3)*2.8-80000,IF(B2184&lt;6600000,ROUNDDOWN(B2184/4,-3)*3.2-440000,IF(B2184&lt;8500000,ROUNDDOWN(B2184*0.9,0)-1100000,B2184-1950000)))))))),IF(B2184&lt;651000,0,IF(B2184&lt;1900000,B2184-650000,IF(B2184&lt;3600000,ROUNDDOWN(B2184/4,-3)*2.8-80000,IF(B2184&lt;6600000,ROUNDDOWN(B2184/4,-3)*3.2-440000,IF(B2184&lt;8500000,ROUNDDOWN(B2184*0.9,0)-1100000,B2184-1950000)))))),0)</f>
        <v/>
      </c>
      <c r="N2184" s="18">
        <f>IF(M2184&gt;23500000,NA(),IF(C2184&gt;=2026,IF(M2184&lt;=4890000,1040000,IF(M2184&lt;=6550000,670000,620000)),IF(M2184&lt;=1320000,950000,IF(M2184&lt;=3360000,880000,IF(M2184&lt;=4890000,680000,IF(M2184&lt;=6550000,630000,580000))))))</f>
        <v/>
      </c>
      <c r="O2184" s="18">
        <f>IF(F2184&lt;=0,IF(AND(D2184="はい",C2184&gt;=2026,C2184&lt;=2027),IF(E2184&lt;=0,0,IF(E2184&lt;=30000,E2184,IF(E2184&lt;=60000,ROUNDUP(E2184/2,0)+15000,IF(E2184&lt;=120000,ROUNDUP(E2184/4,0)+30000,60000)))),IF(E2184&lt;=0,0,IF(E2184&lt;=20000,E2184,IF(E2184&lt;=40000,ROUNDUP(E2184/2,0)+10000,IF(E2184&lt;=80000,ROUNDUP(E2184/4,0)+20000,40000))))),IF(E2184&lt;=0,IF(F2184&lt;=0,0,IF(F2184&lt;=25000,F2184,IF(F2184&lt;=50000,ROUNDUP(F2184/2,0)+12500,IF(F2184&lt;=100000,ROUNDUP(F2184/4,0)+25000,50000)))),MAX(IF(F2184&lt;=0,0,IF(F2184&lt;=25000,F2184,IF(F2184&lt;=50000,ROUNDUP(F2184/2,0)+12500,IF(F2184&lt;=100000,ROUNDUP(F2184/4,0)+25000,50000)))),MIN(IF(AND(D2184="はい",C2184&gt;=2026,C2184&lt;=2027),IF(E2184&lt;=0,0,IF(E2184&lt;=30000,E2184,IF(E2184&lt;=60000,ROUNDUP(E2184/2,0)+15000,IF(E2184&lt;=120000,ROUNDUP(E2184/4,0)+30000,60000)))),IF(E2184&lt;=0,0,IF(E2184&lt;=20000,E2184,IF(E2184&lt;=40000,ROUNDUP(E2184/2,0)+10000,IF(E2184&lt;=80000,ROUNDUP(E2184/4,0)+20000,40000)))))+IF(F2184&lt;=0,0,IF(F2184&lt;=25000,F2184,IF(F2184&lt;=50000,ROUNDUP(F2184/2,0)+12500,IF(F2184&lt;=100000,ROUNDUP(F2184/4,0)+25000,50000)))),IF(AND(D2184="はい",C2184&gt;=2026,C2184&lt;=2027),60000,40000)))))</f>
        <v/>
      </c>
      <c r="P2184" s="18">
        <f>IF(G2184&lt;=0,0,IF(G2184&lt;=20000,G2184,IF(G2184&lt;=40000,ROUNDUP(G2184/2,0)+10000,IF(G2184&lt;=80000,ROUNDUP(G2184/4,0)+20000,40000))))</f>
        <v/>
      </c>
      <c r="Q2184" s="18">
        <f>IF(I2184&lt;=0,IF(H2184&lt;=0,0,IF(H2184&lt;=20000,H2184,IF(H2184&lt;=40000,ROUNDUP(H2184/2,0)+10000,IF(H2184&lt;=80000,ROUNDUP(H2184/4,0)+20000,40000)))),IF(H2184&lt;=0,IF(I2184&lt;=0,0,IF(I2184&lt;=25000,I2184,IF(I2184&lt;=50000,ROUNDUP(I2184/2,0)+12500,IF(I2184&lt;=100000,ROUNDUP(I2184/4,0)+25000,50000)))),MAX(IF(I2184&lt;=0,0,IF(I2184&lt;=25000,I2184,IF(I2184&lt;=50000,ROUNDUP(I2184/2,0)+12500,IF(I2184&lt;=100000,ROUNDUP(I2184/4,0)+25000,50000)))),MIN(IF(H2184&lt;=0,0,IF(H2184&lt;=20000,H2184,IF(H2184&lt;=40000,ROUNDUP(H2184/2,0)+10000,IF(H2184&lt;=80000,ROUNDUP(H2184/4,0)+20000,40000))))+IF(I2184&lt;=0,0,IF(I2184&lt;=25000,I2184,IF(I2184&lt;=50000,ROUNDUP(I2184/2,0)+12500,IF(I2184&lt;=100000,ROUNDUP(I2184/4,0)+25000,50000)))),40000))))</f>
        <v/>
      </c>
      <c r="R2184" s="18">
        <f>MIN(120000,O2184+P2184+Q2184)</f>
        <v/>
      </c>
      <c r="S2184" s="18">
        <f>IF(F2184&lt;=0,IF(E2184&lt;=0,0,IF(E2184&lt;=12000,E2184,IF(E2184&lt;=32000,ROUNDUP(E2184/2,0)+6000,IF(E2184&lt;=56000,ROUNDUP(E2184/4,0)+14000,28000)))),IF(E2184&lt;=0,IF(F2184&lt;=0,0,IF(F2184&lt;=15000,F2184,IF(F2184&lt;=40000,ROUNDUP(F2184/2,0)+7500,IF(F2184&lt;=70000,ROUNDUP(F2184/4,0)+17500,35000)))),MAX(IF(F2184&lt;=0,0,IF(F2184&lt;=15000,F2184,IF(F2184&lt;=40000,ROUNDUP(F2184/2,0)+7500,IF(F2184&lt;=70000,ROUNDUP(F2184/4,0)+17500,35000)))),MIN(IF(E2184&lt;=0,0,IF(E2184&lt;=12000,E2184,IF(E2184&lt;=32000,ROUNDUP(E2184/2,0)+6000,IF(E2184&lt;=56000,ROUNDUP(E2184/4,0)+14000,28000))))+IF(F2184&lt;=0,0,IF(F2184&lt;=15000,F2184,IF(F2184&lt;=40000,ROUNDUP(F2184/2,0)+7500,IF(F2184&lt;=70000,ROUNDUP(F2184/4,0)+17500,35000)))),28000))))</f>
        <v/>
      </c>
      <c r="T2184" s="18">
        <f>IF(G2184&lt;=0,0,IF(G2184&lt;=12000,G2184,IF(G2184&lt;=32000,ROUNDUP(G2184/2,0)+6000,IF(G2184&lt;=56000,ROUNDUP(G2184/4,0)+14000,28000))))</f>
        <v/>
      </c>
      <c r="U2184" s="18">
        <f>IF(I2184&lt;=0,IF(H2184&lt;=0,0,IF(H2184&lt;=12000,H2184,IF(H2184&lt;=32000,ROUNDUP(H2184/2,0)+6000,IF(H2184&lt;=56000,ROUNDUP(H2184/4,0)+14000,28000)))),IF(H2184&lt;=0,IF(I2184&lt;=0,0,IF(I2184&lt;=15000,I2184,IF(I2184&lt;=40000,ROUNDUP(I2184/2,0)+7500,IF(I2184&lt;=70000,ROUNDUP(I2184/4,0)+17500,35000)))),MAX(IF(I2184&lt;=0,0,IF(I2184&lt;=15000,I2184,IF(I2184&lt;=40000,ROUNDUP(I2184/2,0)+7500,IF(I2184&lt;=70000,ROUNDUP(I2184/4,0)+17500,35000)))),MIN(IF(H2184&lt;=0,0,IF(H2184&lt;=12000,H2184,IF(H2184&lt;=32000,ROUNDUP(H2184/2,0)+6000,IF(H2184&lt;=56000,ROUNDUP(H2184/4,0)+14000,28000))))+IF(I2184&lt;=0,0,IF(I2184&lt;=15000,I2184,IF(I2184&lt;=40000,ROUNDUP(I2184/2,0)+7500,IF(I2184&lt;=70000,ROUNDUP(I2184/4,0)+17500,35000)))),28000))))</f>
        <v/>
      </c>
      <c r="V2184" s="18">
        <f>MIN(70000,S2184+T2184+U2184)</f>
        <v/>
      </c>
      <c r="W2184" s="18">
        <f>MAX(0,ROUNDDOWN(M2184-J2184-N2184-K2184-0,-3))</f>
        <v/>
      </c>
      <c r="X2184" s="18">
        <f>MAX(0,ROUNDDOWN(M2184-J2184-N2184-K2184-R2184,-3))</f>
        <v/>
      </c>
      <c r="Y2184" s="18">
        <f>IF(W2184&lt;=0,0,ROUNDDOWN((W2184*LOOKUP(W2184,{0,1950001,3300001,6950001,9000001,18000001,40000001},{0.05,0.1,0.2,0.23,0.33,0.4,0.45})-LOOKUP(W2184,{0,1950001,3300001,6950001,9000001,18000001,40000001},{0,97500,427500,636000,1536000,2796000,4796000}))*1.021,-2))</f>
        <v/>
      </c>
      <c r="Z2184" s="18">
        <f>IF(X2184&lt;=0,0,ROUNDDOWN((X2184*LOOKUP(X2184,{0,1950001,3300001,6950001,9000001,18000001,40000001},{0.05,0.1,0.2,0.23,0.33,0.4,0.45})-LOOKUP(X2184,{0,1950001,3300001,6950001,9000001,18000001,40000001},{0,97500,427500,636000,1536000,2796000,4796000}))*1.021,-2))</f>
        <v/>
      </c>
      <c r="AA2184" s="18">
        <f>MAX(0,ROUNDDOWN(M2184-J2184-430000-L2184-0,-3))</f>
        <v/>
      </c>
      <c r="AB2184" s="18">
        <f>MAX(0,ROUNDDOWN(M2184-J2184-430000-L2184-V2184,-3))</f>
        <v/>
      </c>
      <c r="AC2184" s="18">
        <f>IF(M2184&lt;=450000,0,MAX(0,ROUNDDOWN(AA2184*0.06-MIN(50000,AA2184)*0.03,-2))+MAX(0,ROUNDDOWN(AA2184*0.04-MIN(50000,AA2184)*0.02,-2)))</f>
        <v/>
      </c>
      <c r="AD2184" s="18">
        <f>IF(M2184&lt;=450000,0,MAX(0,ROUNDDOWN(AB2184*0.06-MIN(50000,AB2184)*0.03,-2))+MAX(0,ROUNDDOWN(AB2184*0.04-MIN(50000,AB2184)*0.02,-2)))</f>
        <v/>
      </c>
      <c r="AE2184" s="18">
        <f>Y2184-Z2184</f>
        <v/>
      </c>
      <c r="AF2184" s="18">
        <f>AC2184-AD2184</f>
        <v/>
      </c>
      <c r="AG2184" s="18">
        <f>AE2184+AF2184</f>
        <v/>
      </c>
      <c r="AH2184" s="20">
        <f>IF(W2184&lt;=0,0,LOOKUP(W2184,{0,1950001,3300001,6950001,9000001,18000001,40000001},{0.05,0.1,0.2,0.23,0.33,0.4,0.45}))</f>
        <v/>
      </c>
    </row>
    <row r="2185">
      <c r="A2185" t="inlineStr">
        <is>
          <t>1万円刻み 一般8万円</t>
        </is>
      </c>
      <c r="B2185" s="18">
        <f>'4_1万円刻み'!$A$702</f>
        <v/>
      </c>
      <c r="C2185" s="19" t="n">
        <v>2026</v>
      </c>
      <c r="D2185" t="inlineStr">
        <is>
          <t>いいえ</t>
        </is>
      </c>
      <c r="E2185" s="18" t="n">
        <v>80000</v>
      </c>
      <c r="F2185" s="18" t="n">
        <v>0</v>
      </c>
      <c r="G2185" s="18" t="n">
        <v>0</v>
      </c>
      <c r="H2185" s="18" t="n">
        <v>0</v>
      </c>
      <c r="I2185" s="18" t="n">
        <v>0</v>
      </c>
      <c r="J2185" s="18">
        <f>ROUND(MIN(B2185/12,650000)*12*0.0915+MIN(B2185/12,1390000)*12*(0.0504+0)+B2185*0.005,0)</f>
        <v/>
      </c>
      <c r="K2185" s="18" t="n">
        <v>0</v>
      </c>
      <c r="L2185" s="18" t="n">
        <v>0</v>
      </c>
      <c r="M2185" s="18">
        <f>ROUND(IF(C2185&gt;=2026,IF(B2185&lt;741000,0,IF(B2185&lt;2191000,B2185-740000,IF(B2185&lt;2193000,1451000,IF(B2185&lt;2196000,1453000,IF(B2185&lt;2200000,1456000,IF(B2185&lt;3600000,ROUNDDOWN(B2185/4,-3)*2.8-80000,IF(B2185&lt;6600000,ROUNDDOWN(B2185/4,-3)*3.2-440000,IF(B2185&lt;8500000,ROUNDDOWN(B2185*0.9,0)-1100000,B2185-1950000)))))))),IF(B2185&lt;651000,0,IF(B2185&lt;1900000,B2185-650000,IF(B2185&lt;3600000,ROUNDDOWN(B2185/4,-3)*2.8-80000,IF(B2185&lt;6600000,ROUNDDOWN(B2185/4,-3)*3.2-440000,IF(B2185&lt;8500000,ROUNDDOWN(B2185*0.9,0)-1100000,B2185-1950000)))))),0)</f>
        <v/>
      </c>
      <c r="N2185" s="18">
        <f>IF(M2185&gt;23500000,NA(),IF(C2185&gt;=2026,IF(M2185&lt;=4890000,1040000,IF(M2185&lt;=6550000,670000,620000)),IF(M2185&lt;=1320000,950000,IF(M2185&lt;=3360000,880000,IF(M2185&lt;=4890000,680000,IF(M2185&lt;=6550000,630000,580000))))))</f>
        <v/>
      </c>
      <c r="O2185" s="18">
        <f>IF(F2185&lt;=0,IF(AND(D2185="はい",C2185&gt;=2026,C2185&lt;=2027),IF(E2185&lt;=0,0,IF(E2185&lt;=30000,E2185,IF(E2185&lt;=60000,ROUNDUP(E2185/2,0)+15000,IF(E2185&lt;=120000,ROUNDUP(E2185/4,0)+30000,60000)))),IF(E2185&lt;=0,0,IF(E2185&lt;=20000,E2185,IF(E2185&lt;=40000,ROUNDUP(E2185/2,0)+10000,IF(E2185&lt;=80000,ROUNDUP(E2185/4,0)+20000,40000))))),IF(E2185&lt;=0,IF(F2185&lt;=0,0,IF(F2185&lt;=25000,F2185,IF(F2185&lt;=50000,ROUNDUP(F2185/2,0)+12500,IF(F2185&lt;=100000,ROUNDUP(F2185/4,0)+25000,50000)))),MAX(IF(F2185&lt;=0,0,IF(F2185&lt;=25000,F2185,IF(F2185&lt;=50000,ROUNDUP(F2185/2,0)+12500,IF(F2185&lt;=100000,ROUNDUP(F2185/4,0)+25000,50000)))),MIN(IF(AND(D2185="はい",C2185&gt;=2026,C2185&lt;=2027),IF(E2185&lt;=0,0,IF(E2185&lt;=30000,E2185,IF(E2185&lt;=60000,ROUNDUP(E2185/2,0)+15000,IF(E2185&lt;=120000,ROUNDUP(E2185/4,0)+30000,60000)))),IF(E2185&lt;=0,0,IF(E2185&lt;=20000,E2185,IF(E2185&lt;=40000,ROUNDUP(E2185/2,0)+10000,IF(E2185&lt;=80000,ROUNDUP(E2185/4,0)+20000,40000)))))+IF(F2185&lt;=0,0,IF(F2185&lt;=25000,F2185,IF(F2185&lt;=50000,ROUNDUP(F2185/2,0)+12500,IF(F2185&lt;=100000,ROUNDUP(F2185/4,0)+25000,50000)))),IF(AND(D2185="はい",C2185&gt;=2026,C2185&lt;=2027),60000,40000)))))</f>
        <v/>
      </c>
      <c r="P2185" s="18">
        <f>IF(G2185&lt;=0,0,IF(G2185&lt;=20000,G2185,IF(G2185&lt;=40000,ROUNDUP(G2185/2,0)+10000,IF(G2185&lt;=80000,ROUNDUP(G2185/4,0)+20000,40000))))</f>
        <v/>
      </c>
      <c r="Q2185" s="18">
        <f>IF(I2185&lt;=0,IF(H2185&lt;=0,0,IF(H2185&lt;=20000,H2185,IF(H2185&lt;=40000,ROUNDUP(H2185/2,0)+10000,IF(H2185&lt;=80000,ROUNDUP(H2185/4,0)+20000,40000)))),IF(H2185&lt;=0,IF(I2185&lt;=0,0,IF(I2185&lt;=25000,I2185,IF(I2185&lt;=50000,ROUNDUP(I2185/2,0)+12500,IF(I2185&lt;=100000,ROUNDUP(I2185/4,0)+25000,50000)))),MAX(IF(I2185&lt;=0,0,IF(I2185&lt;=25000,I2185,IF(I2185&lt;=50000,ROUNDUP(I2185/2,0)+12500,IF(I2185&lt;=100000,ROUNDUP(I2185/4,0)+25000,50000)))),MIN(IF(H2185&lt;=0,0,IF(H2185&lt;=20000,H2185,IF(H2185&lt;=40000,ROUNDUP(H2185/2,0)+10000,IF(H2185&lt;=80000,ROUNDUP(H2185/4,0)+20000,40000))))+IF(I2185&lt;=0,0,IF(I2185&lt;=25000,I2185,IF(I2185&lt;=50000,ROUNDUP(I2185/2,0)+12500,IF(I2185&lt;=100000,ROUNDUP(I2185/4,0)+25000,50000)))),40000))))</f>
        <v/>
      </c>
      <c r="R2185" s="18">
        <f>MIN(120000,O2185+P2185+Q2185)</f>
        <v/>
      </c>
      <c r="S2185" s="18">
        <f>IF(F2185&lt;=0,IF(E2185&lt;=0,0,IF(E2185&lt;=12000,E2185,IF(E2185&lt;=32000,ROUNDUP(E2185/2,0)+6000,IF(E2185&lt;=56000,ROUNDUP(E2185/4,0)+14000,28000)))),IF(E2185&lt;=0,IF(F2185&lt;=0,0,IF(F2185&lt;=15000,F2185,IF(F2185&lt;=40000,ROUNDUP(F2185/2,0)+7500,IF(F2185&lt;=70000,ROUNDUP(F2185/4,0)+17500,35000)))),MAX(IF(F2185&lt;=0,0,IF(F2185&lt;=15000,F2185,IF(F2185&lt;=40000,ROUNDUP(F2185/2,0)+7500,IF(F2185&lt;=70000,ROUNDUP(F2185/4,0)+17500,35000)))),MIN(IF(E2185&lt;=0,0,IF(E2185&lt;=12000,E2185,IF(E2185&lt;=32000,ROUNDUP(E2185/2,0)+6000,IF(E2185&lt;=56000,ROUNDUP(E2185/4,0)+14000,28000))))+IF(F2185&lt;=0,0,IF(F2185&lt;=15000,F2185,IF(F2185&lt;=40000,ROUNDUP(F2185/2,0)+7500,IF(F2185&lt;=70000,ROUNDUP(F2185/4,0)+17500,35000)))),28000))))</f>
        <v/>
      </c>
      <c r="T2185" s="18">
        <f>IF(G2185&lt;=0,0,IF(G2185&lt;=12000,G2185,IF(G2185&lt;=32000,ROUNDUP(G2185/2,0)+6000,IF(G2185&lt;=56000,ROUNDUP(G2185/4,0)+14000,28000))))</f>
        <v/>
      </c>
      <c r="U2185" s="18">
        <f>IF(I2185&lt;=0,IF(H2185&lt;=0,0,IF(H2185&lt;=12000,H2185,IF(H2185&lt;=32000,ROUNDUP(H2185/2,0)+6000,IF(H2185&lt;=56000,ROUNDUP(H2185/4,0)+14000,28000)))),IF(H2185&lt;=0,IF(I2185&lt;=0,0,IF(I2185&lt;=15000,I2185,IF(I2185&lt;=40000,ROUNDUP(I2185/2,0)+7500,IF(I2185&lt;=70000,ROUNDUP(I2185/4,0)+17500,35000)))),MAX(IF(I2185&lt;=0,0,IF(I2185&lt;=15000,I2185,IF(I2185&lt;=40000,ROUNDUP(I2185/2,0)+7500,IF(I2185&lt;=70000,ROUNDUP(I2185/4,0)+17500,35000)))),MIN(IF(H2185&lt;=0,0,IF(H2185&lt;=12000,H2185,IF(H2185&lt;=32000,ROUNDUP(H2185/2,0)+6000,IF(H2185&lt;=56000,ROUNDUP(H2185/4,0)+14000,28000))))+IF(I2185&lt;=0,0,IF(I2185&lt;=15000,I2185,IF(I2185&lt;=40000,ROUNDUP(I2185/2,0)+7500,IF(I2185&lt;=70000,ROUNDUP(I2185/4,0)+17500,35000)))),28000))))</f>
        <v/>
      </c>
      <c r="V2185" s="18">
        <f>MIN(70000,S2185+T2185+U2185)</f>
        <v/>
      </c>
      <c r="W2185" s="18">
        <f>MAX(0,ROUNDDOWN(M2185-J2185-N2185-K2185-0,-3))</f>
        <v/>
      </c>
      <c r="X2185" s="18">
        <f>MAX(0,ROUNDDOWN(M2185-J2185-N2185-K2185-R2185,-3))</f>
        <v/>
      </c>
      <c r="Y2185" s="18">
        <f>IF(W2185&lt;=0,0,ROUNDDOWN((W2185*LOOKUP(W2185,{0,1950001,3300001,6950001,9000001,18000001,40000001},{0.05,0.1,0.2,0.23,0.33,0.4,0.45})-LOOKUP(W2185,{0,1950001,3300001,6950001,9000001,18000001,40000001},{0,97500,427500,636000,1536000,2796000,4796000}))*1.021,-2))</f>
        <v/>
      </c>
      <c r="Z2185" s="18">
        <f>IF(X2185&lt;=0,0,ROUNDDOWN((X2185*LOOKUP(X2185,{0,1950001,3300001,6950001,9000001,18000001,40000001},{0.05,0.1,0.2,0.23,0.33,0.4,0.45})-LOOKUP(X2185,{0,1950001,3300001,6950001,9000001,18000001,40000001},{0,97500,427500,636000,1536000,2796000,4796000}))*1.021,-2))</f>
        <v/>
      </c>
      <c r="AA2185" s="18">
        <f>MAX(0,ROUNDDOWN(M2185-J2185-430000-L2185-0,-3))</f>
        <v/>
      </c>
      <c r="AB2185" s="18">
        <f>MAX(0,ROUNDDOWN(M2185-J2185-430000-L2185-V2185,-3))</f>
        <v/>
      </c>
      <c r="AC2185" s="18">
        <f>IF(M2185&lt;=450000,0,MAX(0,ROUNDDOWN(AA2185*0.06-MIN(50000,AA2185)*0.03,-2))+MAX(0,ROUNDDOWN(AA2185*0.04-MIN(50000,AA2185)*0.02,-2)))</f>
        <v/>
      </c>
      <c r="AD2185" s="18">
        <f>IF(M2185&lt;=450000,0,MAX(0,ROUNDDOWN(AB2185*0.06-MIN(50000,AB2185)*0.03,-2))+MAX(0,ROUNDDOWN(AB2185*0.04-MIN(50000,AB2185)*0.02,-2)))</f>
        <v/>
      </c>
      <c r="AE2185" s="18">
        <f>Y2185-Z2185</f>
        <v/>
      </c>
      <c r="AF2185" s="18">
        <f>AC2185-AD2185</f>
        <v/>
      </c>
      <c r="AG2185" s="18">
        <f>AE2185+AF2185</f>
        <v/>
      </c>
      <c r="AH2185" s="20">
        <f>IF(W2185&lt;=0,0,LOOKUP(W2185,{0,1950001,3300001,6950001,9000001,18000001,40000001},{0.05,0.1,0.2,0.23,0.33,0.4,0.45}))</f>
        <v/>
      </c>
    </row>
    <row r="2186">
      <c r="A2186" t="inlineStr">
        <is>
          <t>1万円刻み 特例あり一般12万円</t>
        </is>
      </c>
      <c r="B2186" s="18">
        <f>'4_1万円刻み'!$A$702</f>
        <v/>
      </c>
      <c r="C2186" s="19" t="n">
        <v>2026</v>
      </c>
      <c r="D2186" t="inlineStr">
        <is>
          <t>はい</t>
        </is>
      </c>
      <c r="E2186" s="18" t="n">
        <v>120000</v>
      </c>
      <c r="F2186" s="18" t="n">
        <v>0</v>
      </c>
      <c r="G2186" s="18" t="n">
        <v>0</v>
      </c>
      <c r="H2186" s="18" t="n">
        <v>0</v>
      </c>
      <c r="I2186" s="18" t="n">
        <v>0</v>
      </c>
      <c r="J2186" s="18">
        <f>ROUND(MIN(B2186/12,650000)*12*0.0915+MIN(B2186/12,1390000)*12*(0.0504+0)+B2186*0.005,0)</f>
        <v/>
      </c>
      <c r="K2186" s="18" t="n">
        <v>0</v>
      </c>
      <c r="L2186" s="18" t="n">
        <v>0</v>
      </c>
      <c r="M2186" s="18">
        <f>ROUND(IF(C2186&gt;=2026,IF(B2186&lt;741000,0,IF(B2186&lt;2191000,B2186-740000,IF(B2186&lt;2193000,1451000,IF(B2186&lt;2196000,1453000,IF(B2186&lt;2200000,1456000,IF(B2186&lt;3600000,ROUNDDOWN(B2186/4,-3)*2.8-80000,IF(B2186&lt;6600000,ROUNDDOWN(B2186/4,-3)*3.2-440000,IF(B2186&lt;8500000,ROUNDDOWN(B2186*0.9,0)-1100000,B2186-1950000)))))))),IF(B2186&lt;651000,0,IF(B2186&lt;1900000,B2186-650000,IF(B2186&lt;3600000,ROUNDDOWN(B2186/4,-3)*2.8-80000,IF(B2186&lt;6600000,ROUNDDOWN(B2186/4,-3)*3.2-440000,IF(B2186&lt;8500000,ROUNDDOWN(B2186*0.9,0)-1100000,B2186-1950000)))))),0)</f>
        <v/>
      </c>
      <c r="N2186" s="18">
        <f>IF(M2186&gt;23500000,NA(),IF(C2186&gt;=2026,IF(M2186&lt;=4890000,1040000,IF(M2186&lt;=6550000,670000,620000)),IF(M2186&lt;=1320000,950000,IF(M2186&lt;=3360000,880000,IF(M2186&lt;=4890000,680000,IF(M2186&lt;=6550000,630000,580000))))))</f>
        <v/>
      </c>
      <c r="O2186" s="18">
        <f>IF(F2186&lt;=0,IF(AND(D2186="はい",C2186&gt;=2026,C2186&lt;=2027),IF(E2186&lt;=0,0,IF(E2186&lt;=30000,E2186,IF(E2186&lt;=60000,ROUNDUP(E2186/2,0)+15000,IF(E2186&lt;=120000,ROUNDUP(E2186/4,0)+30000,60000)))),IF(E2186&lt;=0,0,IF(E2186&lt;=20000,E2186,IF(E2186&lt;=40000,ROUNDUP(E2186/2,0)+10000,IF(E2186&lt;=80000,ROUNDUP(E2186/4,0)+20000,40000))))),IF(E2186&lt;=0,IF(F2186&lt;=0,0,IF(F2186&lt;=25000,F2186,IF(F2186&lt;=50000,ROUNDUP(F2186/2,0)+12500,IF(F2186&lt;=100000,ROUNDUP(F2186/4,0)+25000,50000)))),MAX(IF(F2186&lt;=0,0,IF(F2186&lt;=25000,F2186,IF(F2186&lt;=50000,ROUNDUP(F2186/2,0)+12500,IF(F2186&lt;=100000,ROUNDUP(F2186/4,0)+25000,50000)))),MIN(IF(AND(D2186="はい",C2186&gt;=2026,C2186&lt;=2027),IF(E2186&lt;=0,0,IF(E2186&lt;=30000,E2186,IF(E2186&lt;=60000,ROUNDUP(E2186/2,0)+15000,IF(E2186&lt;=120000,ROUNDUP(E2186/4,0)+30000,60000)))),IF(E2186&lt;=0,0,IF(E2186&lt;=20000,E2186,IF(E2186&lt;=40000,ROUNDUP(E2186/2,0)+10000,IF(E2186&lt;=80000,ROUNDUP(E2186/4,0)+20000,40000)))))+IF(F2186&lt;=0,0,IF(F2186&lt;=25000,F2186,IF(F2186&lt;=50000,ROUNDUP(F2186/2,0)+12500,IF(F2186&lt;=100000,ROUNDUP(F2186/4,0)+25000,50000)))),IF(AND(D2186="はい",C2186&gt;=2026,C2186&lt;=2027),60000,40000)))))</f>
        <v/>
      </c>
      <c r="P2186" s="18">
        <f>IF(G2186&lt;=0,0,IF(G2186&lt;=20000,G2186,IF(G2186&lt;=40000,ROUNDUP(G2186/2,0)+10000,IF(G2186&lt;=80000,ROUNDUP(G2186/4,0)+20000,40000))))</f>
        <v/>
      </c>
      <c r="Q2186" s="18">
        <f>IF(I2186&lt;=0,IF(H2186&lt;=0,0,IF(H2186&lt;=20000,H2186,IF(H2186&lt;=40000,ROUNDUP(H2186/2,0)+10000,IF(H2186&lt;=80000,ROUNDUP(H2186/4,0)+20000,40000)))),IF(H2186&lt;=0,IF(I2186&lt;=0,0,IF(I2186&lt;=25000,I2186,IF(I2186&lt;=50000,ROUNDUP(I2186/2,0)+12500,IF(I2186&lt;=100000,ROUNDUP(I2186/4,0)+25000,50000)))),MAX(IF(I2186&lt;=0,0,IF(I2186&lt;=25000,I2186,IF(I2186&lt;=50000,ROUNDUP(I2186/2,0)+12500,IF(I2186&lt;=100000,ROUNDUP(I2186/4,0)+25000,50000)))),MIN(IF(H2186&lt;=0,0,IF(H2186&lt;=20000,H2186,IF(H2186&lt;=40000,ROUNDUP(H2186/2,0)+10000,IF(H2186&lt;=80000,ROUNDUP(H2186/4,0)+20000,40000))))+IF(I2186&lt;=0,0,IF(I2186&lt;=25000,I2186,IF(I2186&lt;=50000,ROUNDUP(I2186/2,0)+12500,IF(I2186&lt;=100000,ROUNDUP(I2186/4,0)+25000,50000)))),40000))))</f>
        <v/>
      </c>
      <c r="R2186" s="18">
        <f>MIN(120000,O2186+P2186+Q2186)</f>
        <v/>
      </c>
      <c r="S2186" s="18">
        <f>IF(F2186&lt;=0,IF(E2186&lt;=0,0,IF(E2186&lt;=12000,E2186,IF(E2186&lt;=32000,ROUNDUP(E2186/2,0)+6000,IF(E2186&lt;=56000,ROUNDUP(E2186/4,0)+14000,28000)))),IF(E2186&lt;=0,IF(F2186&lt;=0,0,IF(F2186&lt;=15000,F2186,IF(F2186&lt;=40000,ROUNDUP(F2186/2,0)+7500,IF(F2186&lt;=70000,ROUNDUP(F2186/4,0)+17500,35000)))),MAX(IF(F2186&lt;=0,0,IF(F2186&lt;=15000,F2186,IF(F2186&lt;=40000,ROUNDUP(F2186/2,0)+7500,IF(F2186&lt;=70000,ROUNDUP(F2186/4,0)+17500,35000)))),MIN(IF(E2186&lt;=0,0,IF(E2186&lt;=12000,E2186,IF(E2186&lt;=32000,ROUNDUP(E2186/2,0)+6000,IF(E2186&lt;=56000,ROUNDUP(E2186/4,0)+14000,28000))))+IF(F2186&lt;=0,0,IF(F2186&lt;=15000,F2186,IF(F2186&lt;=40000,ROUNDUP(F2186/2,0)+7500,IF(F2186&lt;=70000,ROUNDUP(F2186/4,0)+17500,35000)))),28000))))</f>
        <v/>
      </c>
      <c r="T2186" s="18">
        <f>IF(G2186&lt;=0,0,IF(G2186&lt;=12000,G2186,IF(G2186&lt;=32000,ROUNDUP(G2186/2,0)+6000,IF(G2186&lt;=56000,ROUNDUP(G2186/4,0)+14000,28000))))</f>
        <v/>
      </c>
      <c r="U2186" s="18">
        <f>IF(I2186&lt;=0,IF(H2186&lt;=0,0,IF(H2186&lt;=12000,H2186,IF(H2186&lt;=32000,ROUNDUP(H2186/2,0)+6000,IF(H2186&lt;=56000,ROUNDUP(H2186/4,0)+14000,28000)))),IF(H2186&lt;=0,IF(I2186&lt;=0,0,IF(I2186&lt;=15000,I2186,IF(I2186&lt;=40000,ROUNDUP(I2186/2,0)+7500,IF(I2186&lt;=70000,ROUNDUP(I2186/4,0)+17500,35000)))),MAX(IF(I2186&lt;=0,0,IF(I2186&lt;=15000,I2186,IF(I2186&lt;=40000,ROUNDUP(I2186/2,0)+7500,IF(I2186&lt;=70000,ROUNDUP(I2186/4,0)+17500,35000)))),MIN(IF(H2186&lt;=0,0,IF(H2186&lt;=12000,H2186,IF(H2186&lt;=32000,ROUNDUP(H2186/2,0)+6000,IF(H2186&lt;=56000,ROUNDUP(H2186/4,0)+14000,28000))))+IF(I2186&lt;=0,0,IF(I2186&lt;=15000,I2186,IF(I2186&lt;=40000,ROUNDUP(I2186/2,0)+7500,IF(I2186&lt;=70000,ROUNDUP(I2186/4,0)+17500,35000)))),28000))))</f>
        <v/>
      </c>
      <c r="V2186" s="18">
        <f>MIN(70000,S2186+T2186+U2186)</f>
        <v/>
      </c>
      <c r="W2186" s="18">
        <f>MAX(0,ROUNDDOWN(M2186-J2186-N2186-K2186-0,-3))</f>
        <v/>
      </c>
      <c r="X2186" s="18">
        <f>MAX(0,ROUNDDOWN(M2186-J2186-N2186-K2186-R2186,-3))</f>
        <v/>
      </c>
      <c r="Y2186" s="18">
        <f>IF(W2186&lt;=0,0,ROUNDDOWN((W2186*LOOKUP(W2186,{0,1950001,3300001,6950001,9000001,18000001,40000001},{0.05,0.1,0.2,0.23,0.33,0.4,0.45})-LOOKUP(W2186,{0,1950001,3300001,6950001,9000001,18000001,40000001},{0,97500,427500,636000,1536000,2796000,4796000}))*1.021,-2))</f>
        <v/>
      </c>
      <c r="Z2186" s="18">
        <f>IF(X2186&lt;=0,0,ROUNDDOWN((X2186*LOOKUP(X2186,{0,1950001,3300001,6950001,9000001,18000001,40000001},{0.05,0.1,0.2,0.23,0.33,0.4,0.45})-LOOKUP(X2186,{0,1950001,3300001,6950001,9000001,18000001,40000001},{0,97500,427500,636000,1536000,2796000,4796000}))*1.021,-2))</f>
        <v/>
      </c>
      <c r="AA2186" s="18">
        <f>MAX(0,ROUNDDOWN(M2186-J2186-430000-L2186-0,-3))</f>
        <v/>
      </c>
      <c r="AB2186" s="18">
        <f>MAX(0,ROUNDDOWN(M2186-J2186-430000-L2186-V2186,-3))</f>
        <v/>
      </c>
      <c r="AC2186" s="18">
        <f>IF(M2186&lt;=450000,0,MAX(0,ROUNDDOWN(AA2186*0.06-MIN(50000,AA2186)*0.03,-2))+MAX(0,ROUNDDOWN(AA2186*0.04-MIN(50000,AA2186)*0.02,-2)))</f>
        <v/>
      </c>
      <c r="AD2186" s="18">
        <f>IF(M2186&lt;=450000,0,MAX(0,ROUNDDOWN(AB2186*0.06-MIN(50000,AB2186)*0.03,-2))+MAX(0,ROUNDDOWN(AB2186*0.04-MIN(50000,AB2186)*0.02,-2)))</f>
        <v/>
      </c>
      <c r="AE2186" s="18">
        <f>Y2186-Z2186</f>
        <v/>
      </c>
      <c r="AF2186" s="18">
        <f>AC2186-AD2186</f>
        <v/>
      </c>
      <c r="AG2186" s="18">
        <f>AE2186+AF2186</f>
        <v/>
      </c>
      <c r="AH2186" s="20">
        <f>IF(W2186&lt;=0,0,LOOKUP(W2186,{0,1950001,3300001,6950001,9000001,18000001,40000001},{0.05,0.1,0.2,0.23,0.33,0.4,0.45}))</f>
        <v/>
      </c>
    </row>
    <row r="2187">
      <c r="A2187" t="inlineStr">
        <is>
          <t>1万円刻み 3区分8万円ずつ</t>
        </is>
      </c>
      <c r="B2187" s="18">
        <f>'4_1万円刻み'!$A$703</f>
        <v/>
      </c>
      <c r="C2187" s="19" t="n">
        <v>2026</v>
      </c>
      <c r="D2187" t="inlineStr">
        <is>
          <t>いいえ</t>
        </is>
      </c>
      <c r="E2187" s="18" t="n">
        <v>80000</v>
      </c>
      <c r="F2187" s="18" t="n">
        <v>0</v>
      </c>
      <c r="G2187" s="18" t="n">
        <v>80000</v>
      </c>
      <c r="H2187" s="18" t="n">
        <v>80000</v>
      </c>
      <c r="I2187" s="18" t="n">
        <v>0</v>
      </c>
      <c r="J2187" s="18">
        <f>ROUND(MIN(B2187/12,650000)*12*0.0915+MIN(B2187/12,1390000)*12*(0.0504+0)+B2187*0.005,0)</f>
        <v/>
      </c>
      <c r="K2187" s="18" t="n">
        <v>0</v>
      </c>
      <c r="L2187" s="18" t="n">
        <v>0</v>
      </c>
      <c r="M2187" s="18">
        <f>ROUND(IF(C2187&gt;=2026,IF(B2187&lt;741000,0,IF(B2187&lt;2191000,B2187-740000,IF(B2187&lt;2193000,1451000,IF(B2187&lt;2196000,1453000,IF(B2187&lt;2200000,1456000,IF(B2187&lt;3600000,ROUNDDOWN(B2187/4,-3)*2.8-80000,IF(B2187&lt;6600000,ROUNDDOWN(B2187/4,-3)*3.2-440000,IF(B2187&lt;8500000,ROUNDDOWN(B2187*0.9,0)-1100000,B2187-1950000)))))))),IF(B2187&lt;651000,0,IF(B2187&lt;1900000,B2187-650000,IF(B2187&lt;3600000,ROUNDDOWN(B2187/4,-3)*2.8-80000,IF(B2187&lt;6600000,ROUNDDOWN(B2187/4,-3)*3.2-440000,IF(B2187&lt;8500000,ROUNDDOWN(B2187*0.9,0)-1100000,B2187-1950000)))))),0)</f>
        <v/>
      </c>
      <c r="N2187" s="18">
        <f>IF(M2187&gt;23500000,NA(),IF(C2187&gt;=2026,IF(M2187&lt;=4890000,1040000,IF(M2187&lt;=6550000,670000,620000)),IF(M2187&lt;=1320000,950000,IF(M2187&lt;=3360000,880000,IF(M2187&lt;=4890000,680000,IF(M2187&lt;=6550000,630000,580000))))))</f>
        <v/>
      </c>
      <c r="O2187" s="18">
        <f>IF(F2187&lt;=0,IF(AND(D2187="はい",C2187&gt;=2026,C2187&lt;=2027),IF(E2187&lt;=0,0,IF(E2187&lt;=30000,E2187,IF(E2187&lt;=60000,ROUNDUP(E2187/2,0)+15000,IF(E2187&lt;=120000,ROUNDUP(E2187/4,0)+30000,60000)))),IF(E2187&lt;=0,0,IF(E2187&lt;=20000,E2187,IF(E2187&lt;=40000,ROUNDUP(E2187/2,0)+10000,IF(E2187&lt;=80000,ROUNDUP(E2187/4,0)+20000,40000))))),IF(E2187&lt;=0,IF(F2187&lt;=0,0,IF(F2187&lt;=25000,F2187,IF(F2187&lt;=50000,ROUNDUP(F2187/2,0)+12500,IF(F2187&lt;=100000,ROUNDUP(F2187/4,0)+25000,50000)))),MAX(IF(F2187&lt;=0,0,IF(F2187&lt;=25000,F2187,IF(F2187&lt;=50000,ROUNDUP(F2187/2,0)+12500,IF(F2187&lt;=100000,ROUNDUP(F2187/4,0)+25000,50000)))),MIN(IF(AND(D2187="はい",C2187&gt;=2026,C2187&lt;=2027),IF(E2187&lt;=0,0,IF(E2187&lt;=30000,E2187,IF(E2187&lt;=60000,ROUNDUP(E2187/2,0)+15000,IF(E2187&lt;=120000,ROUNDUP(E2187/4,0)+30000,60000)))),IF(E2187&lt;=0,0,IF(E2187&lt;=20000,E2187,IF(E2187&lt;=40000,ROUNDUP(E2187/2,0)+10000,IF(E2187&lt;=80000,ROUNDUP(E2187/4,0)+20000,40000)))))+IF(F2187&lt;=0,0,IF(F2187&lt;=25000,F2187,IF(F2187&lt;=50000,ROUNDUP(F2187/2,0)+12500,IF(F2187&lt;=100000,ROUNDUP(F2187/4,0)+25000,50000)))),IF(AND(D2187="はい",C2187&gt;=2026,C2187&lt;=2027),60000,40000)))))</f>
        <v/>
      </c>
      <c r="P2187" s="18">
        <f>IF(G2187&lt;=0,0,IF(G2187&lt;=20000,G2187,IF(G2187&lt;=40000,ROUNDUP(G2187/2,0)+10000,IF(G2187&lt;=80000,ROUNDUP(G2187/4,0)+20000,40000))))</f>
        <v/>
      </c>
      <c r="Q2187" s="18">
        <f>IF(I2187&lt;=0,IF(H2187&lt;=0,0,IF(H2187&lt;=20000,H2187,IF(H2187&lt;=40000,ROUNDUP(H2187/2,0)+10000,IF(H2187&lt;=80000,ROUNDUP(H2187/4,0)+20000,40000)))),IF(H2187&lt;=0,IF(I2187&lt;=0,0,IF(I2187&lt;=25000,I2187,IF(I2187&lt;=50000,ROUNDUP(I2187/2,0)+12500,IF(I2187&lt;=100000,ROUNDUP(I2187/4,0)+25000,50000)))),MAX(IF(I2187&lt;=0,0,IF(I2187&lt;=25000,I2187,IF(I2187&lt;=50000,ROUNDUP(I2187/2,0)+12500,IF(I2187&lt;=100000,ROUNDUP(I2187/4,0)+25000,50000)))),MIN(IF(H2187&lt;=0,0,IF(H2187&lt;=20000,H2187,IF(H2187&lt;=40000,ROUNDUP(H2187/2,0)+10000,IF(H2187&lt;=80000,ROUNDUP(H2187/4,0)+20000,40000))))+IF(I2187&lt;=0,0,IF(I2187&lt;=25000,I2187,IF(I2187&lt;=50000,ROUNDUP(I2187/2,0)+12500,IF(I2187&lt;=100000,ROUNDUP(I2187/4,0)+25000,50000)))),40000))))</f>
        <v/>
      </c>
      <c r="R2187" s="18">
        <f>MIN(120000,O2187+P2187+Q2187)</f>
        <v/>
      </c>
      <c r="S2187" s="18">
        <f>IF(F2187&lt;=0,IF(E2187&lt;=0,0,IF(E2187&lt;=12000,E2187,IF(E2187&lt;=32000,ROUNDUP(E2187/2,0)+6000,IF(E2187&lt;=56000,ROUNDUP(E2187/4,0)+14000,28000)))),IF(E2187&lt;=0,IF(F2187&lt;=0,0,IF(F2187&lt;=15000,F2187,IF(F2187&lt;=40000,ROUNDUP(F2187/2,0)+7500,IF(F2187&lt;=70000,ROUNDUP(F2187/4,0)+17500,35000)))),MAX(IF(F2187&lt;=0,0,IF(F2187&lt;=15000,F2187,IF(F2187&lt;=40000,ROUNDUP(F2187/2,0)+7500,IF(F2187&lt;=70000,ROUNDUP(F2187/4,0)+17500,35000)))),MIN(IF(E2187&lt;=0,0,IF(E2187&lt;=12000,E2187,IF(E2187&lt;=32000,ROUNDUP(E2187/2,0)+6000,IF(E2187&lt;=56000,ROUNDUP(E2187/4,0)+14000,28000))))+IF(F2187&lt;=0,0,IF(F2187&lt;=15000,F2187,IF(F2187&lt;=40000,ROUNDUP(F2187/2,0)+7500,IF(F2187&lt;=70000,ROUNDUP(F2187/4,0)+17500,35000)))),28000))))</f>
        <v/>
      </c>
      <c r="T2187" s="18">
        <f>IF(G2187&lt;=0,0,IF(G2187&lt;=12000,G2187,IF(G2187&lt;=32000,ROUNDUP(G2187/2,0)+6000,IF(G2187&lt;=56000,ROUNDUP(G2187/4,0)+14000,28000))))</f>
        <v/>
      </c>
      <c r="U2187" s="18">
        <f>IF(I2187&lt;=0,IF(H2187&lt;=0,0,IF(H2187&lt;=12000,H2187,IF(H2187&lt;=32000,ROUNDUP(H2187/2,0)+6000,IF(H2187&lt;=56000,ROUNDUP(H2187/4,0)+14000,28000)))),IF(H2187&lt;=0,IF(I2187&lt;=0,0,IF(I2187&lt;=15000,I2187,IF(I2187&lt;=40000,ROUNDUP(I2187/2,0)+7500,IF(I2187&lt;=70000,ROUNDUP(I2187/4,0)+17500,35000)))),MAX(IF(I2187&lt;=0,0,IF(I2187&lt;=15000,I2187,IF(I2187&lt;=40000,ROUNDUP(I2187/2,0)+7500,IF(I2187&lt;=70000,ROUNDUP(I2187/4,0)+17500,35000)))),MIN(IF(H2187&lt;=0,0,IF(H2187&lt;=12000,H2187,IF(H2187&lt;=32000,ROUNDUP(H2187/2,0)+6000,IF(H2187&lt;=56000,ROUNDUP(H2187/4,0)+14000,28000))))+IF(I2187&lt;=0,0,IF(I2187&lt;=15000,I2187,IF(I2187&lt;=40000,ROUNDUP(I2187/2,0)+7500,IF(I2187&lt;=70000,ROUNDUP(I2187/4,0)+17500,35000)))),28000))))</f>
        <v/>
      </c>
      <c r="V2187" s="18">
        <f>MIN(70000,S2187+T2187+U2187)</f>
        <v/>
      </c>
      <c r="W2187" s="18">
        <f>MAX(0,ROUNDDOWN(M2187-J2187-N2187-K2187-0,-3))</f>
        <v/>
      </c>
      <c r="X2187" s="18">
        <f>MAX(0,ROUNDDOWN(M2187-J2187-N2187-K2187-R2187,-3))</f>
        <v/>
      </c>
      <c r="Y2187" s="18">
        <f>IF(W2187&lt;=0,0,ROUNDDOWN((W2187*LOOKUP(W2187,{0,1950001,3300001,6950001,9000001,18000001,40000001},{0.05,0.1,0.2,0.23,0.33,0.4,0.45})-LOOKUP(W2187,{0,1950001,3300001,6950001,9000001,18000001,40000001},{0,97500,427500,636000,1536000,2796000,4796000}))*1.021,-2))</f>
        <v/>
      </c>
      <c r="Z2187" s="18">
        <f>IF(X2187&lt;=0,0,ROUNDDOWN((X2187*LOOKUP(X2187,{0,1950001,3300001,6950001,9000001,18000001,40000001},{0.05,0.1,0.2,0.23,0.33,0.4,0.45})-LOOKUP(X2187,{0,1950001,3300001,6950001,9000001,18000001,40000001},{0,97500,427500,636000,1536000,2796000,4796000}))*1.021,-2))</f>
        <v/>
      </c>
      <c r="AA2187" s="18">
        <f>MAX(0,ROUNDDOWN(M2187-J2187-430000-L2187-0,-3))</f>
        <v/>
      </c>
      <c r="AB2187" s="18">
        <f>MAX(0,ROUNDDOWN(M2187-J2187-430000-L2187-V2187,-3))</f>
        <v/>
      </c>
      <c r="AC2187" s="18">
        <f>IF(M2187&lt;=450000,0,MAX(0,ROUNDDOWN(AA2187*0.06-MIN(50000,AA2187)*0.03,-2))+MAX(0,ROUNDDOWN(AA2187*0.04-MIN(50000,AA2187)*0.02,-2)))</f>
        <v/>
      </c>
      <c r="AD2187" s="18">
        <f>IF(M2187&lt;=450000,0,MAX(0,ROUNDDOWN(AB2187*0.06-MIN(50000,AB2187)*0.03,-2))+MAX(0,ROUNDDOWN(AB2187*0.04-MIN(50000,AB2187)*0.02,-2)))</f>
        <v/>
      </c>
      <c r="AE2187" s="18">
        <f>Y2187-Z2187</f>
        <v/>
      </c>
      <c r="AF2187" s="18">
        <f>AC2187-AD2187</f>
        <v/>
      </c>
      <c r="AG2187" s="18">
        <f>AE2187+AF2187</f>
        <v/>
      </c>
      <c r="AH2187" s="20">
        <f>IF(W2187&lt;=0,0,LOOKUP(W2187,{0,1950001,3300001,6950001,9000001,18000001,40000001},{0.05,0.1,0.2,0.23,0.33,0.4,0.45}))</f>
        <v/>
      </c>
    </row>
    <row r="2188">
      <c r="A2188" t="inlineStr">
        <is>
          <t>1万円刻み 一般8万円</t>
        </is>
      </c>
      <c r="B2188" s="18">
        <f>'4_1万円刻み'!$A$703</f>
        <v/>
      </c>
      <c r="C2188" s="19" t="n">
        <v>2026</v>
      </c>
      <c r="D2188" t="inlineStr">
        <is>
          <t>いいえ</t>
        </is>
      </c>
      <c r="E2188" s="18" t="n">
        <v>80000</v>
      </c>
      <c r="F2188" s="18" t="n">
        <v>0</v>
      </c>
      <c r="G2188" s="18" t="n">
        <v>0</v>
      </c>
      <c r="H2188" s="18" t="n">
        <v>0</v>
      </c>
      <c r="I2188" s="18" t="n">
        <v>0</v>
      </c>
      <c r="J2188" s="18">
        <f>ROUND(MIN(B2188/12,650000)*12*0.0915+MIN(B2188/12,1390000)*12*(0.0504+0)+B2188*0.005,0)</f>
        <v/>
      </c>
      <c r="K2188" s="18" t="n">
        <v>0</v>
      </c>
      <c r="L2188" s="18" t="n">
        <v>0</v>
      </c>
      <c r="M2188" s="18">
        <f>ROUND(IF(C2188&gt;=2026,IF(B2188&lt;741000,0,IF(B2188&lt;2191000,B2188-740000,IF(B2188&lt;2193000,1451000,IF(B2188&lt;2196000,1453000,IF(B2188&lt;2200000,1456000,IF(B2188&lt;3600000,ROUNDDOWN(B2188/4,-3)*2.8-80000,IF(B2188&lt;6600000,ROUNDDOWN(B2188/4,-3)*3.2-440000,IF(B2188&lt;8500000,ROUNDDOWN(B2188*0.9,0)-1100000,B2188-1950000)))))))),IF(B2188&lt;651000,0,IF(B2188&lt;1900000,B2188-650000,IF(B2188&lt;3600000,ROUNDDOWN(B2188/4,-3)*2.8-80000,IF(B2188&lt;6600000,ROUNDDOWN(B2188/4,-3)*3.2-440000,IF(B2188&lt;8500000,ROUNDDOWN(B2188*0.9,0)-1100000,B2188-1950000)))))),0)</f>
        <v/>
      </c>
      <c r="N2188" s="18">
        <f>IF(M2188&gt;23500000,NA(),IF(C2188&gt;=2026,IF(M2188&lt;=4890000,1040000,IF(M2188&lt;=6550000,670000,620000)),IF(M2188&lt;=1320000,950000,IF(M2188&lt;=3360000,880000,IF(M2188&lt;=4890000,680000,IF(M2188&lt;=6550000,630000,580000))))))</f>
        <v/>
      </c>
      <c r="O2188" s="18">
        <f>IF(F2188&lt;=0,IF(AND(D2188="はい",C2188&gt;=2026,C2188&lt;=2027),IF(E2188&lt;=0,0,IF(E2188&lt;=30000,E2188,IF(E2188&lt;=60000,ROUNDUP(E2188/2,0)+15000,IF(E2188&lt;=120000,ROUNDUP(E2188/4,0)+30000,60000)))),IF(E2188&lt;=0,0,IF(E2188&lt;=20000,E2188,IF(E2188&lt;=40000,ROUNDUP(E2188/2,0)+10000,IF(E2188&lt;=80000,ROUNDUP(E2188/4,0)+20000,40000))))),IF(E2188&lt;=0,IF(F2188&lt;=0,0,IF(F2188&lt;=25000,F2188,IF(F2188&lt;=50000,ROUNDUP(F2188/2,0)+12500,IF(F2188&lt;=100000,ROUNDUP(F2188/4,0)+25000,50000)))),MAX(IF(F2188&lt;=0,0,IF(F2188&lt;=25000,F2188,IF(F2188&lt;=50000,ROUNDUP(F2188/2,0)+12500,IF(F2188&lt;=100000,ROUNDUP(F2188/4,0)+25000,50000)))),MIN(IF(AND(D2188="はい",C2188&gt;=2026,C2188&lt;=2027),IF(E2188&lt;=0,0,IF(E2188&lt;=30000,E2188,IF(E2188&lt;=60000,ROUNDUP(E2188/2,0)+15000,IF(E2188&lt;=120000,ROUNDUP(E2188/4,0)+30000,60000)))),IF(E2188&lt;=0,0,IF(E2188&lt;=20000,E2188,IF(E2188&lt;=40000,ROUNDUP(E2188/2,0)+10000,IF(E2188&lt;=80000,ROUNDUP(E2188/4,0)+20000,40000)))))+IF(F2188&lt;=0,0,IF(F2188&lt;=25000,F2188,IF(F2188&lt;=50000,ROUNDUP(F2188/2,0)+12500,IF(F2188&lt;=100000,ROUNDUP(F2188/4,0)+25000,50000)))),IF(AND(D2188="はい",C2188&gt;=2026,C2188&lt;=2027),60000,40000)))))</f>
        <v/>
      </c>
      <c r="P2188" s="18">
        <f>IF(G2188&lt;=0,0,IF(G2188&lt;=20000,G2188,IF(G2188&lt;=40000,ROUNDUP(G2188/2,0)+10000,IF(G2188&lt;=80000,ROUNDUP(G2188/4,0)+20000,40000))))</f>
        <v/>
      </c>
      <c r="Q2188" s="18">
        <f>IF(I2188&lt;=0,IF(H2188&lt;=0,0,IF(H2188&lt;=20000,H2188,IF(H2188&lt;=40000,ROUNDUP(H2188/2,0)+10000,IF(H2188&lt;=80000,ROUNDUP(H2188/4,0)+20000,40000)))),IF(H2188&lt;=0,IF(I2188&lt;=0,0,IF(I2188&lt;=25000,I2188,IF(I2188&lt;=50000,ROUNDUP(I2188/2,0)+12500,IF(I2188&lt;=100000,ROUNDUP(I2188/4,0)+25000,50000)))),MAX(IF(I2188&lt;=0,0,IF(I2188&lt;=25000,I2188,IF(I2188&lt;=50000,ROUNDUP(I2188/2,0)+12500,IF(I2188&lt;=100000,ROUNDUP(I2188/4,0)+25000,50000)))),MIN(IF(H2188&lt;=0,0,IF(H2188&lt;=20000,H2188,IF(H2188&lt;=40000,ROUNDUP(H2188/2,0)+10000,IF(H2188&lt;=80000,ROUNDUP(H2188/4,0)+20000,40000))))+IF(I2188&lt;=0,0,IF(I2188&lt;=25000,I2188,IF(I2188&lt;=50000,ROUNDUP(I2188/2,0)+12500,IF(I2188&lt;=100000,ROUNDUP(I2188/4,0)+25000,50000)))),40000))))</f>
        <v/>
      </c>
      <c r="R2188" s="18">
        <f>MIN(120000,O2188+P2188+Q2188)</f>
        <v/>
      </c>
      <c r="S2188" s="18">
        <f>IF(F2188&lt;=0,IF(E2188&lt;=0,0,IF(E2188&lt;=12000,E2188,IF(E2188&lt;=32000,ROUNDUP(E2188/2,0)+6000,IF(E2188&lt;=56000,ROUNDUP(E2188/4,0)+14000,28000)))),IF(E2188&lt;=0,IF(F2188&lt;=0,0,IF(F2188&lt;=15000,F2188,IF(F2188&lt;=40000,ROUNDUP(F2188/2,0)+7500,IF(F2188&lt;=70000,ROUNDUP(F2188/4,0)+17500,35000)))),MAX(IF(F2188&lt;=0,0,IF(F2188&lt;=15000,F2188,IF(F2188&lt;=40000,ROUNDUP(F2188/2,0)+7500,IF(F2188&lt;=70000,ROUNDUP(F2188/4,0)+17500,35000)))),MIN(IF(E2188&lt;=0,0,IF(E2188&lt;=12000,E2188,IF(E2188&lt;=32000,ROUNDUP(E2188/2,0)+6000,IF(E2188&lt;=56000,ROUNDUP(E2188/4,0)+14000,28000))))+IF(F2188&lt;=0,0,IF(F2188&lt;=15000,F2188,IF(F2188&lt;=40000,ROUNDUP(F2188/2,0)+7500,IF(F2188&lt;=70000,ROUNDUP(F2188/4,0)+17500,35000)))),28000))))</f>
        <v/>
      </c>
      <c r="T2188" s="18">
        <f>IF(G2188&lt;=0,0,IF(G2188&lt;=12000,G2188,IF(G2188&lt;=32000,ROUNDUP(G2188/2,0)+6000,IF(G2188&lt;=56000,ROUNDUP(G2188/4,0)+14000,28000))))</f>
        <v/>
      </c>
      <c r="U2188" s="18">
        <f>IF(I2188&lt;=0,IF(H2188&lt;=0,0,IF(H2188&lt;=12000,H2188,IF(H2188&lt;=32000,ROUNDUP(H2188/2,0)+6000,IF(H2188&lt;=56000,ROUNDUP(H2188/4,0)+14000,28000)))),IF(H2188&lt;=0,IF(I2188&lt;=0,0,IF(I2188&lt;=15000,I2188,IF(I2188&lt;=40000,ROUNDUP(I2188/2,0)+7500,IF(I2188&lt;=70000,ROUNDUP(I2188/4,0)+17500,35000)))),MAX(IF(I2188&lt;=0,0,IF(I2188&lt;=15000,I2188,IF(I2188&lt;=40000,ROUNDUP(I2188/2,0)+7500,IF(I2188&lt;=70000,ROUNDUP(I2188/4,0)+17500,35000)))),MIN(IF(H2188&lt;=0,0,IF(H2188&lt;=12000,H2188,IF(H2188&lt;=32000,ROUNDUP(H2188/2,0)+6000,IF(H2188&lt;=56000,ROUNDUP(H2188/4,0)+14000,28000))))+IF(I2188&lt;=0,0,IF(I2188&lt;=15000,I2188,IF(I2188&lt;=40000,ROUNDUP(I2188/2,0)+7500,IF(I2188&lt;=70000,ROUNDUP(I2188/4,0)+17500,35000)))),28000))))</f>
        <v/>
      </c>
      <c r="V2188" s="18">
        <f>MIN(70000,S2188+T2188+U2188)</f>
        <v/>
      </c>
      <c r="W2188" s="18">
        <f>MAX(0,ROUNDDOWN(M2188-J2188-N2188-K2188-0,-3))</f>
        <v/>
      </c>
      <c r="X2188" s="18">
        <f>MAX(0,ROUNDDOWN(M2188-J2188-N2188-K2188-R2188,-3))</f>
        <v/>
      </c>
      <c r="Y2188" s="18">
        <f>IF(W2188&lt;=0,0,ROUNDDOWN((W2188*LOOKUP(W2188,{0,1950001,3300001,6950001,9000001,18000001,40000001},{0.05,0.1,0.2,0.23,0.33,0.4,0.45})-LOOKUP(W2188,{0,1950001,3300001,6950001,9000001,18000001,40000001},{0,97500,427500,636000,1536000,2796000,4796000}))*1.021,-2))</f>
        <v/>
      </c>
      <c r="Z2188" s="18">
        <f>IF(X2188&lt;=0,0,ROUNDDOWN((X2188*LOOKUP(X2188,{0,1950001,3300001,6950001,9000001,18000001,40000001},{0.05,0.1,0.2,0.23,0.33,0.4,0.45})-LOOKUP(X2188,{0,1950001,3300001,6950001,9000001,18000001,40000001},{0,97500,427500,636000,1536000,2796000,4796000}))*1.021,-2))</f>
        <v/>
      </c>
      <c r="AA2188" s="18">
        <f>MAX(0,ROUNDDOWN(M2188-J2188-430000-L2188-0,-3))</f>
        <v/>
      </c>
      <c r="AB2188" s="18">
        <f>MAX(0,ROUNDDOWN(M2188-J2188-430000-L2188-V2188,-3))</f>
        <v/>
      </c>
      <c r="AC2188" s="18">
        <f>IF(M2188&lt;=450000,0,MAX(0,ROUNDDOWN(AA2188*0.06-MIN(50000,AA2188)*0.03,-2))+MAX(0,ROUNDDOWN(AA2188*0.04-MIN(50000,AA2188)*0.02,-2)))</f>
        <v/>
      </c>
      <c r="AD2188" s="18">
        <f>IF(M2188&lt;=450000,0,MAX(0,ROUNDDOWN(AB2188*0.06-MIN(50000,AB2188)*0.03,-2))+MAX(0,ROUNDDOWN(AB2188*0.04-MIN(50000,AB2188)*0.02,-2)))</f>
        <v/>
      </c>
      <c r="AE2188" s="18">
        <f>Y2188-Z2188</f>
        <v/>
      </c>
      <c r="AF2188" s="18">
        <f>AC2188-AD2188</f>
        <v/>
      </c>
      <c r="AG2188" s="18">
        <f>AE2188+AF2188</f>
        <v/>
      </c>
      <c r="AH2188" s="20">
        <f>IF(W2188&lt;=0,0,LOOKUP(W2188,{0,1950001,3300001,6950001,9000001,18000001,40000001},{0.05,0.1,0.2,0.23,0.33,0.4,0.45}))</f>
        <v/>
      </c>
    </row>
    <row r="2189">
      <c r="A2189" t="inlineStr">
        <is>
          <t>1万円刻み 特例あり一般12万円</t>
        </is>
      </c>
      <c r="B2189" s="18">
        <f>'4_1万円刻み'!$A$703</f>
        <v/>
      </c>
      <c r="C2189" s="19" t="n">
        <v>2026</v>
      </c>
      <c r="D2189" t="inlineStr">
        <is>
          <t>はい</t>
        </is>
      </c>
      <c r="E2189" s="18" t="n">
        <v>120000</v>
      </c>
      <c r="F2189" s="18" t="n">
        <v>0</v>
      </c>
      <c r="G2189" s="18" t="n">
        <v>0</v>
      </c>
      <c r="H2189" s="18" t="n">
        <v>0</v>
      </c>
      <c r="I2189" s="18" t="n">
        <v>0</v>
      </c>
      <c r="J2189" s="18">
        <f>ROUND(MIN(B2189/12,650000)*12*0.0915+MIN(B2189/12,1390000)*12*(0.0504+0)+B2189*0.005,0)</f>
        <v/>
      </c>
      <c r="K2189" s="18" t="n">
        <v>0</v>
      </c>
      <c r="L2189" s="18" t="n">
        <v>0</v>
      </c>
      <c r="M2189" s="18">
        <f>ROUND(IF(C2189&gt;=2026,IF(B2189&lt;741000,0,IF(B2189&lt;2191000,B2189-740000,IF(B2189&lt;2193000,1451000,IF(B2189&lt;2196000,1453000,IF(B2189&lt;2200000,1456000,IF(B2189&lt;3600000,ROUNDDOWN(B2189/4,-3)*2.8-80000,IF(B2189&lt;6600000,ROUNDDOWN(B2189/4,-3)*3.2-440000,IF(B2189&lt;8500000,ROUNDDOWN(B2189*0.9,0)-1100000,B2189-1950000)))))))),IF(B2189&lt;651000,0,IF(B2189&lt;1900000,B2189-650000,IF(B2189&lt;3600000,ROUNDDOWN(B2189/4,-3)*2.8-80000,IF(B2189&lt;6600000,ROUNDDOWN(B2189/4,-3)*3.2-440000,IF(B2189&lt;8500000,ROUNDDOWN(B2189*0.9,0)-1100000,B2189-1950000)))))),0)</f>
        <v/>
      </c>
      <c r="N2189" s="18">
        <f>IF(M2189&gt;23500000,NA(),IF(C2189&gt;=2026,IF(M2189&lt;=4890000,1040000,IF(M2189&lt;=6550000,670000,620000)),IF(M2189&lt;=1320000,950000,IF(M2189&lt;=3360000,880000,IF(M2189&lt;=4890000,680000,IF(M2189&lt;=6550000,630000,580000))))))</f>
        <v/>
      </c>
      <c r="O2189" s="18">
        <f>IF(F2189&lt;=0,IF(AND(D2189="はい",C2189&gt;=2026,C2189&lt;=2027),IF(E2189&lt;=0,0,IF(E2189&lt;=30000,E2189,IF(E2189&lt;=60000,ROUNDUP(E2189/2,0)+15000,IF(E2189&lt;=120000,ROUNDUP(E2189/4,0)+30000,60000)))),IF(E2189&lt;=0,0,IF(E2189&lt;=20000,E2189,IF(E2189&lt;=40000,ROUNDUP(E2189/2,0)+10000,IF(E2189&lt;=80000,ROUNDUP(E2189/4,0)+20000,40000))))),IF(E2189&lt;=0,IF(F2189&lt;=0,0,IF(F2189&lt;=25000,F2189,IF(F2189&lt;=50000,ROUNDUP(F2189/2,0)+12500,IF(F2189&lt;=100000,ROUNDUP(F2189/4,0)+25000,50000)))),MAX(IF(F2189&lt;=0,0,IF(F2189&lt;=25000,F2189,IF(F2189&lt;=50000,ROUNDUP(F2189/2,0)+12500,IF(F2189&lt;=100000,ROUNDUP(F2189/4,0)+25000,50000)))),MIN(IF(AND(D2189="はい",C2189&gt;=2026,C2189&lt;=2027),IF(E2189&lt;=0,0,IF(E2189&lt;=30000,E2189,IF(E2189&lt;=60000,ROUNDUP(E2189/2,0)+15000,IF(E2189&lt;=120000,ROUNDUP(E2189/4,0)+30000,60000)))),IF(E2189&lt;=0,0,IF(E2189&lt;=20000,E2189,IF(E2189&lt;=40000,ROUNDUP(E2189/2,0)+10000,IF(E2189&lt;=80000,ROUNDUP(E2189/4,0)+20000,40000)))))+IF(F2189&lt;=0,0,IF(F2189&lt;=25000,F2189,IF(F2189&lt;=50000,ROUNDUP(F2189/2,0)+12500,IF(F2189&lt;=100000,ROUNDUP(F2189/4,0)+25000,50000)))),IF(AND(D2189="はい",C2189&gt;=2026,C2189&lt;=2027),60000,40000)))))</f>
        <v/>
      </c>
      <c r="P2189" s="18">
        <f>IF(G2189&lt;=0,0,IF(G2189&lt;=20000,G2189,IF(G2189&lt;=40000,ROUNDUP(G2189/2,0)+10000,IF(G2189&lt;=80000,ROUNDUP(G2189/4,0)+20000,40000))))</f>
        <v/>
      </c>
      <c r="Q2189" s="18">
        <f>IF(I2189&lt;=0,IF(H2189&lt;=0,0,IF(H2189&lt;=20000,H2189,IF(H2189&lt;=40000,ROUNDUP(H2189/2,0)+10000,IF(H2189&lt;=80000,ROUNDUP(H2189/4,0)+20000,40000)))),IF(H2189&lt;=0,IF(I2189&lt;=0,0,IF(I2189&lt;=25000,I2189,IF(I2189&lt;=50000,ROUNDUP(I2189/2,0)+12500,IF(I2189&lt;=100000,ROUNDUP(I2189/4,0)+25000,50000)))),MAX(IF(I2189&lt;=0,0,IF(I2189&lt;=25000,I2189,IF(I2189&lt;=50000,ROUNDUP(I2189/2,0)+12500,IF(I2189&lt;=100000,ROUNDUP(I2189/4,0)+25000,50000)))),MIN(IF(H2189&lt;=0,0,IF(H2189&lt;=20000,H2189,IF(H2189&lt;=40000,ROUNDUP(H2189/2,0)+10000,IF(H2189&lt;=80000,ROUNDUP(H2189/4,0)+20000,40000))))+IF(I2189&lt;=0,0,IF(I2189&lt;=25000,I2189,IF(I2189&lt;=50000,ROUNDUP(I2189/2,0)+12500,IF(I2189&lt;=100000,ROUNDUP(I2189/4,0)+25000,50000)))),40000))))</f>
        <v/>
      </c>
      <c r="R2189" s="18">
        <f>MIN(120000,O2189+P2189+Q2189)</f>
        <v/>
      </c>
      <c r="S2189" s="18">
        <f>IF(F2189&lt;=0,IF(E2189&lt;=0,0,IF(E2189&lt;=12000,E2189,IF(E2189&lt;=32000,ROUNDUP(E2189/2,0)+6000,IF(E2189&lt;=56000,ROUNDUP(E2189/4,0)+14000,28000)))),IF(E2189&lt;=0,IF(F2189&lt;=0,0,IF(F2189&lt;=15000,F2189,IF(F2189&lt;=40000,ROUNDUP(F2189/2,0)+7500,IF(F2189&lt;=70000,ROUNDUP(F2189/4,0)+17500,35000)))),MAX(IF(F2189&lt;=0,0,IF(F2189&lt;=15000,F2189,IF(F2189&lt;=40000,ROUNDUP(F2189/2,0)+7500,IF(F2189&lt;=70000,ROUNDUP(F2189/4,0)+17500,35000)))),MIN(IF(E2189&lt;=0,0,IF(E2189&lt;=12000,E2189,IF(E2189&lt;=32000,ROUNDUP(E2189/2,0)+6000,IF(E2189&lt;=56000,ROUNDUP(E2189/4,0)+14000,28000))))+IF(F2189&lt;=0,0,IF(F2189&lt;=15000,F2189,IF(F2189&lt;=40000,ROUNDUP(F2189/2,0)+7500,IF(F2189&lt;=70000,ROUNDUP(F2189/4,0)+17500,35000)))),28000))))</f>
        <v/>
      </c>
      <c r="T2189" s="18">
        <f>IF(G2189&lt;=0,0,IF(G2189&lt;=12000,G2189,IF(G2189&lt;=32000,ROUNDUP(G2189/2,0)+6000,IF(G2189&lt;=56000,ROUNDUP(G2189/4,0)+14000,28000))))</f>
        <v/>
      </c>
      <c r="U2189" s="18">
        <f>IF(I2189&lt;=0,IF(H2189&lt;=0,0,IF(H2189&lt;=12000,H2189,IF(H2189&lt;=32000,ROUNDUP(H2189/2,0)+6000,IF(H2189&lt;=56000,ROUNDUP(H2189/4,0)+14000,28000)))),IF(H2189&lt;=0,IF(I2189&lt;=0,0,IF(I2189&lt;=15000,I2189,IF(I2189&lt;=40000,ROUNDUP(I2189/2,0)+7500,IF(I2189&lt;=70000,ROUNDUP(I2189/4,0)+17500,35000)))),MAX(IF(I2189&lt;=0,0,IF(I2189&lt;=15000,I2189,IF(I2189&lt;=40000,ROUNDUP(I2189/2,0)+7500,IF(I2189&lt;=70000,ROUNDUP(I2189/4,0)+17500,35000)))),MIN(IF(H2189&lt;=0,0,IF(H2189&lt;=12000,H2189,IF(H2189&lt;=32000,ROUNDUP(H2189/2,0)+6000,IF(H2189&lt;=56000,ROUNDUP(H2189/4,0)+14000,28000))))+IF(I2189&lt;=0,0,IF(I2189&lt;=15000,I2189,IF(I2189&lt;=40000,ROUNDUP(I2189/2,0)+7500,IF(I2189&lt;=70000,ROUNDUP(I2189/4,0)+17500,35000)))),28000))))</f>
        <v/>
      </c>
      <c r="V2189" s="18">
        <f>MIN(70000,S2189+T2189+U2189)</f>
        <v/>
      </c>
      <c r="W2189" s="18">
        <f>MAX(0,ROUNDDOWN(M2189-J2189-N2189-K2189-0,-3))</f>
        <v/>
      </c>
      <c r="X2189" s="18">
        <f>MAX(0,ROUNDDOWN(M2189-J2189-N2189-K2189-R2189,-3))</f>
        <v/>
      </c>
      <c r="Y2189" s="18">
        <f>IF(W2189&lt;=0,0,ROUNDDOWN((W2189*LOOKUP(W2189,{0,1950001,3300001,6950001,9000001,18000001,40000001},{0.05,0.1,0.2,0.23,0.33,0.4,0.45})-LOOKUP(W2189,{0,1950001,3300001,6950001,9000001,18000001,40000001},{0,97500,427500,636000,1536000,2796000,4796000}))*1.021,-2))</f>
        <v/>
      </c>
      <c r="Z2189" s="18">
        <f>IF(X2189&lt;=0,0,ROUNDDOWN((X2189*LOOKUP(X2189,{0,1950001,3300001,6950001,9000001,18000001,40000001},{0.05,0.1,0.2,0.23,0.33,0.4,0.45})-LOOKUP(X2189,{0,1950001,3300001,6950001,9000001,18000001,40000001},{0,97500,427500,636000,1536000,2796000,4796000}))*1.021,-2))</f>
        <v/>
      </c>
      <c r="AA2189" s="18">
        <f>MAX(0,ROUNDDOWN(M2189-J2189-430000-L2189-0,-3))</f>
        <v/>
      </c>
      <c r="AB2189" s="18">
        <f>MAX(0,ROUNDDOWN(M2189-J2189-430000-L2189-V2189,-3))</f>
        <v/>
      </c>
      <c r="AC2189" s="18">
        <f>IF(M2189&lt;=450000,0,MAX(0,ROUNDDOWN(AA2189*0.06-MIN(50000,AA2189)*0.03,-2))+MAX(0,ROUNDDOWN(AA2189*0.04-MIN(50000,AA2189)*0.02,-2)))</f>
        <v/>
      </c>
      <c r="AD2189" s="18">
        <f>IF(M2189&lt;=450000,0,MAX(0,ROUNDDOWN(AB2189*0.06-MIN(50000,AB2189)*0.03,-2))+MAX(0,ROUNDDOWN(AB2189*0.04-MIN(50000,AB2189)*0.02,-2)))</f>
        <v/>
      </c>
      <c r="AE2189" s="18">
        <f>Y2189-Z2189</f>
        <v/>
      </c>
      <c r="AF2189" s="18">
        <f>AC2189-AD2189</f>
        <v/>
      </c>
      <c r="AG2189" s="18">
        <f>AE2189+AF2189</f>
        <v/>
      </c>
      <c r="AH2189" s="20">
        <f>IF(W2189&lt;=0,0,LOOKUP(W2189,{0,1950001,3300001,6950001,9000001,18000001,40000001},{0.05,0.1,0.2,0.23,0.33,0.4,0.45}))</f>
        <v/>
      </c>
    </row>
    <row r="2190">
      <c r="A2190" t="inlineStr">
        <is>
          <t>1万円刻み 3区分8万円ずつ</t>
        </is>
      </c>
      <c r="B2190" s="18">
        <f>'4_1万円刻み'!$A$704</f>
        <v/>
      </c>
      <c r="C2190" s="19" t="n">
        <v>2026</v>
      </c>
      <c r="D2190" t="inlineStr">
        <is>
          <t>いいえ</t>
        </is>
      </c>
      <c r="E2190" s="18" t="n">
        <v>80000</v>
      </c>
      <c r="F2190" s="18" t="n">
        <v>0</v>
      </c>
      <c r="G2190" s="18" t="n">
        <v>80000</v>
      </c>
      <c r="H2190" s="18" t="n">
        <v>80000</v>
      </c>
      <c r="I2190" s="18" t="n">
        <v>0</v>
      </c>
      <c r="J2190" s="18">
        <f>ROUND(MIN(B2190/12,650000)*12*0.0915+MIN(B2190/12,1390000)*12*(0.0504+0)+B2190*0.005,0)</f>
        <v/>
      </c>
      <c r="K2190" s="18" t="n">
        <v>0</v>
      </c>
      <c r="L2190" s="18" t="n">
        <v>0</v>
      </c>
      <c r="M2190" s="18">
        <f>ROUND(IF(C2190&gt;=2026,IF(B2190&lt;741000,0,IF(B2190&lt;2191000,B2190-740000,IF(B2190&lt;2193000,1451000,IF(B2190&lt;2196000,1453000,IF(B2190&lt;2200000,1456000,IF(B2190&lt;3600000,ROUNDDOWN(B2190/4,-3)*2.8-80000,IF(B2190&lt;6600000,ROUNDDOWN(B2190/4,-3)*3.2-440000,IF(B2190&lt;8500000,ROUNDDOWN(B2190*0.9,0)-1100000,B2190-1950000)))))))),IF(B2190&lt;651000,0,IF(B2190&lt;1900000,B2190-650000,IF(B2190&lt;3600000,ROUNDDOWN(B2190/4,-3)*2.8-80000,IF(B2190&lt;6600000,ROUNDDOWN(B2190/4,-3)*3.2-440000,IF(B2190&lt;8500000,ROUNDDOWN(B2190*0.9,0)-1100000,B2190-1950000)))))),0)</f>
        <v/>
      </c>
      <c r="N2190" s="18">
        <f>IF(M2190&gt;23500000,NA(),IF(C2190&gt;=2026,IF(M2190&lt;=4890000,1040000,IF(M2190&lt;=6550000,670000,620000)),IF(M2190&lt;=1320000,950000,IF(M2190&lt;=3360000,880000,IF(M2190&lt;=4890000,680000,IF(M2190&lt;=6550000,630000,580000))))))</f>
        <v/>
      </c>
      <c r="O2190" s="18">
        <f>IF(F2190&lt;=0,IF(AND(D2190="はい",C2190&gt;=2026,C2190&lt;=2027),IF(E2190&lt;=0,0,IF(E2190&lt;=30000,E2190,IF(E2190&lt;=60000,ROUNDUP(E2190/2,0)+15000,IF(E2190&lt;=120000,ROUNDUP(E2190/4,0)+30000,60000)))),IF(E2190&lt;=0,0,IF(E2190&lt;=20000,E2190,IF(E2190&lt;=40000,ROUNDUP(E2190/2,0)+10000,IF(E2190&lt;=80000,ROUNDUP(E2190/4,0)+20000,40000))))),IF(E2190&lt;=0,IF(F2190&lt;=0,0,IF(F2190&lt;=25000,F2190,IF(F2190&lt;=50000,ROUNDUP(F2190/2,0)+12500,IF(F2190&lt;=100000,ROUNDUP(F2190/4,0)+25000,50000)))),MAX(IF(F2190&lt;=0,0,IF(F2190&lt;=25000,F2190,IF(F2190&lt;=50000,ROUNDUP(F2190/2,0)+12500,IF(F2190&lt;=100000,ROUNDUP(F2190/4,0)+25000,50000)))),MIN(IF(AND(D2190="はい",C2190&gt;=2026,C2190&lt;=2027),IF(E2190&lt;=0,0,IF(E2190&lt;=30000,E2190,IF(E2190&lt;=60000,ROUNDUP(E2190/2,0)+15000,IF(E2190&lt;=120000,ROUNDUP(E2190/4,0)+30000,60000)))),IF(E2190&lt;=0,0,IF(E2190&lt;=20000,E2190,IF(E2190&lt;=40000,ROUNDUP(E2190/2,0)+10000,IF(E2190&lt;=80000,ROUNDUP(E2190/4,0)+20000,40000)))))+IF(F2190&lt;=0,0,IF(F2190&lt;=25000,F2190,IF(F2190&lt;=50000,ROUNDUP(F2190/2,0)+12500,IF(F2190&lt;=100000,ROUNDUP(F2190/4,0)+25000,50000)))),IF(AND(D2190="はい",C2190&gt;=2026,C2190&lt;=2027),60000,40000)))))</f>
        <v/>
      </c>
      <c r="P2190" s="18">
        <f>IF(G2190&lt;=0,0,IF(G2190&lt;=20000,G2190,IF(G2190&lt;=40000,ROUNDUP(G2190/2,0)+10000,IF(G2190&lt;=80000,ROUNDUP(G2190/4,0)+20000,40000))))</f>
        <v/>
      </c>
      <c r="Q2190" s="18">
        <f>IF(I2190&lt;=0,IF(H2190&lt;=0,0,IF(H2190&lt;=20000,H2190,IF(H2190&lt;=40000,ROUNDUP(H2190/2,0)+10000,IF(H2190&lt;=80000,ROUNDUP(H2190/4,0)+20000,40000)))),IF(H2190&lt;=0,IF(I2190&lt;=0,0,IF(I2190&lt;=25000,I2190,IF(I2190&lt;=50000,ROUNDUP(I2190/2,0)+12500,IF(I2190&lt;=100000,ROUNDUP(I2190/4,0)+25000,50000)))),MAX(IF(I2190&lt;=0,0,IF(I2190&lt;=25000,I2190,IF(I2190&lt;=50000,ROUNDUP(I2190/2,0)+12500,IF(I2190&lt;=100000,ROUNDUP(I2190/4,0)+25000,50000)))),MIN(IF(H2190&lt;=0,0,IF(H2190&lt;=20000,H2190,IF(H2190&lt;=40000,ROUNDUP(H2190/2,0)+10000,IF(H2190&lt;=80000,ROUNDUP(H2190/4,0)+20000,40000))))+IF(I2190&lt;=0,0,IF(I2190&lt;=25000,I2190,IF(I2190&lt;=50000,ROUNDUP(I2190/2,0)+12500,IF(I2190&lt;=100000,ROUNDUP(I2190/4,0)+25000,50000)))),40000))))</f>
        <v/>
      </c>
      <c r="R2190" s="18">
        <f>MIN(120000,O2190+P2190+Q2190)</f>
        <v/>
      </c>
      <c r="S2190" s="18">
        <f>IF(F2190&lt;=0,IF(E2190&lt;=0,0,IF(E2190&lt;=12000,E2190,IF(E2190&lt;=32000,ROUNDUP(E2190/2,0)+6000,IF(E2190&lt;=56000,ROUNDUP(E2190/4,0)+14000,28000)))),IF(E2190&lt;=0,IF(F2190&lt;=0,0,IF(F2190&lt;=15000,F2190,IF(F2190&lt;=40000,ROUNDUP(F2190/2,0)+7500,IF(F2190&lt;=70000,ROUNDUP(F2190/4,0)+17500,35000)))),MAX(IF(F2190&lt;=0,0,IF(F2190&lt;=15000,F2190,IF(F2190&lt;=40000,ROUNDUP(F2190/2,0)+7500,IF(F2190&lt;=70000,ROUNDUP(F2190/4,0)+17500,35000)))),MIN(IF(E2190&lt;=0,0,IF(E2190&lt;=12000,E2190,IF(E2190&lt;=32000,ROUNDUP(E2190/2,0)+6000,IF(E2190&lt;=56000,ROUNDUP(E2190/4,0)+14000,28000))))+IF(F2190&lt;=0,0,IF(F2190&lt;=15000,F2190,IF(F2190&lt;=40000,ROUNDUP(F2190/2,0)+7500,IF(F2190&lt;=70000,ROUNDUP(F2190/4,0)+17500,35000)))),28000))))</f>
        <v/>
      </c>
      <c r="T2190" s="18">
        <f>IF(G2190&lt;=0,0,IF(G2190&lt;=12000,G2190,IF(G2190&lt;=32000,ROUNDUP(G2190/2,0)+6000,IF(G2190&lt;=56000,ROUNDUP(G2190/4,0)+14000,28000))))</f>
        <v/>
      </c>
      <c r="U2190" s="18">
        <f>IF(I2190&lt;=0,IF(H2190&lt;=0,0,IF(H2190&lt;=12000,H2190,IF(H2190&lt;=32000,ROUNDUP(H2190/2,0)+6000,IF(H2190&lt;=56000,ROUNDUP(H2190/4,0)+14000,28000)))),IF(H2190&lt;=0,IF(I2190&lt;=0,0,IF(I2190&lt;=15000,I2190,IF(I2190&lt;=40000,ROUNDUP(I2190/2,0)+7500,IF(I2190&lt;=70000,ROUNDUP(I2190/4,0)+17500,35000)))),MAX(IF(I2190&lt;=0,0,IF(I2190&lt;=15000,I2190,IF(I2190&lt;=40000,ROUNDUP(I2190/2,0)+7500,IF(I2190&lt;=70000,ROUNDUP(I2190/4,0)+17500,35000)))),MIN(IF(H2190&lt;=0,0,IF(H2190&lt;=12000,H2190,IF(H2190&lt;=32000,ROUNDUP(H2190/2,0)+6000,IF(H2190&lt;=56000,ROUNDUP(H2190/4,0)+14000,28000))))+IF(I2190&lt;=0,0,IF(I2190&lt;=15000,I2190,IF(I2190&lt;=40000,ROUNDUP(I2190/2,0)+7500,IF(I2190&lt;=70000,ROUNDUP(I2190/4,0)+17500,35000)))),28000))))</f>
        <v/>
      </c>
      <c r="V2190" s="18">
        <f>MIN(70000,S2190+T2190+U2190)</f>
        <v/>
      </c>
      <c r="W2190" s="18">
        <f>MAX(0,ROUNDDOWN(M2190-J2190-N2190-K2190-0,-3))</f>
        <v/>
      </c>
      <c r="X2190" s="18">
        <f>MAX(0,ROUNDDOWN(M2190-J2190-N2190-K2190-R2190,-3))</f>
        <v/>
      </c>
      <c r="Y2190" s="18">
        <f>IF(W2190&lt;=0,0,ROUNDDOWN((W2190*LOOKUP(W2190,{0,1950001,3300001,6950001,9000001,18000001,40000001},{0.05,0.1,0.2,0.23,0.33,0.4,0.45})-LOOKUP(W2190,{0,1950001,3300001,6950001,9000001,18000001,40000001},{0,97500,427500,636000,1536000,2796000,4796000}))*1.021,-2))</f>
        <v/>
      </c>
      <c r="Z2190" s="18">
        <f>IF(X2190&lt;=0,0,ROUNDDOWN((X2190*LOOKUP(X2190,{0,1950001,3300001,6950001,9000001,18000001,40000001},{0.05,0.1,0.2,0.23,0.33,0.4,0.45})-LOOKUP(X2190,{0,1950001,3300001,6950001,9000001,18000001,40000001},{0,97500,427500,636000,1536000,2796000,4796000}))*1.021,-2))</f>
        <v/>
      </c>
      <c r="AA2190" s="18">
        <f>MAX(0,ROUNDDOWN(M2190-J2190-430000-L2190-0,-3))</f>
        <v/>
      </c>
      <c r="AB2190" s="18">
        <f>MAX(0,ROUNDDOWN(M2190-J2190-430000-L2190-V2190,-3))</f>
        <v/>
      </c>
      <c r="AC2190" s="18">
        <f>IF(M2190&lt;=450000,0,MAX(0,ROUNDDOWN(AA2190*0.06-MIN(50000,AA2190)*0.03,-2))+MAX(0,ROUNDDOWN(AA2190*0.04-MIN(50000,AA2190)*0.02,-2)))</f>
        <v/>
      </c>
      <c r="AD2190" s="18">
        <f>IF(M2190&lt;=450000,0,MAX(0,ROUNDDOWN(AB2190*0.06-MIN(50000,AB2190)*0.03,-2))+MAX(0,ROUNDDOWN(AB2190*0.04-MIN(50000,AB2190)*0.02,-2)))</f>
        <v/>
      </c>
      <c r="AE2190" s="18">
        <f>Y2190-Z2190</f>
        <v/>
      </c>
      <c r="AF2190" s="18">
        <f>AC2190-AD2190</f>
        <v/>
      </c>
      <c r="AG2190" s="18">
        <f>AE2190+AF2190</f>
        <v/>
      </c>
      <c r="AH2190" s="20">
        <f>IF(W2190&lt;=0,0,LOOKUP(W2190,{0,1950001,3300001,6950001,9000001,18000001,40000001},{0.05,0.1,0.2,0.23,0.33,0.4,0.45}))</f>
        <v/>
      </c>
    </row>
    <row r="2191">
      <c r="A2191" t="inlineStr">
        <is>
          <t>1万円刻み 一般8万円</t>
        </is>
      </c>
      <c r="B2191" s="18">
        <f>'4_1万円刻み'!$A$704</f>
        <v/>
      </c>
      <c r="C2191" s="19" t="n">
        <v>2026</v>
      </c>
      <c r="D2191" t="inlineStr">
        <is>
          <t>いいえ</t>
        </is>
      </c>
      <c r="E2191" s="18" t="n">
        <v>80000</v>
      </c>
      <c r="F2191" s="18" t="n">
        <v>0</v>
      </c>
      <c r="G2191" s="18" t="n">
        <v>0</v>
      </c>
      <c r="H2191" s="18" t="n">
        <v>0</v>
      </c>
      <c r="I2191" s="18" t="n">
        <v>0</v>
      </c>
      <c r="J2191" s="18">
        <f>ROUND(MIN(B2191/12,650000)*12*0.0915+MIN(B2191/12,1390000)*12*(0.0504+0)+B2191*0.005,0)</f>
        <v/>
      </c>
      <c r="K2191" s="18" t="n">
        <v>0</v>
      </c>
      <c r="L2191" s="18" t="n">
        <v>0</v>
      </c>
      <c r="M2191" s="18">
        <f>ROUND(IF(C2191&gt;=2026,IF(B2191&lt;741000,0,IF(B2191&lt;2191000,B2191-740000,IF(B2191&lt;2193000,1451000,IF(B2191&lt;2196000,1453000,IF(B2191&lt;2200000,1456000,IF(B2191&lt;3600000,ROUNDDOWN(B2191/4,-3)*2.8-80000,IF(B2191&lt;6600000,ROUNDDOWN(B2191/4,-3)*3.2-440000,IF(B2191&lt;8500000,ROUNDDOWN(B2191*0.9,0)-1100000,B2191-1950000)))))))),IF(B2191&lt;651000,0,IF(B2191&lt;1900000,B2191-650000,IF(B2191&lt;3600000,ROUNDDOWN(B2191/4,-3)*2.8-80000,IF(B2191&lt;6600000,ROUNDDOWN(B2191/4,-3)*3.2-440000,IF(B2191&lt;8500000,ROUNDDOWN(B2191*0.9,0)-1100000,B2191-1950000)))))),0)</f>
        <v/>
      </c>
      <c r="N2191" s="18">
        <f>IF(M2191&gt;23500000,NA(),IF(C2191&gt;=2026,IF(M2191&lt;=4890000,1040000,IF(M2191&lt;=6550000,670000,620000)),IF(M2191&lt;=1320000,950000,IF(M2191&lt;=3360000,880000,IF(M2191&lt;=4890000,680000,IF(M2191&lt;=6550000,630000,580000))))))</f>
        <v/>
      </c>
      <c r="O2191" s="18">
        <f>IF(F2191&lt;=0,IF(AND(D2191="はい",C2191&gt;=2026,C2191&lt;=2027),IF(E2191&lt;=0,0,IF(E2191&lt;=30000,E2191,IF(E2191&lt;=60000,ROUNDUP(E2191/2,0)+15000,IF(E2191&lt;=120000,ROUNDUP(E2191/4,0)+30000,60000)))),IF(E2191&lt;=0,0,IF(E2191&lt;=20000,E2191,IF(E2191&lt;=40000,ROUNDUP(E2191/2,0)+10000,IF(E2191&lt;=80000,ROUNDUP(E2191/4,0)+20000,40000))))),IF(E2191&lt;=0,IF(F2191&lt;=0,0,IF(F2191&lt;=25000,F2191,IF(F2191&lt;=50000,ROUNDUP(F2191/2,0)+12500,IF(F2191&lt;=100000,ROUNDUP(F2191/4,0)+25000,50000)))),MAX(IF(F2191&lt;=0,0,IF(F2191&lt;=25000,F2191,IF(F2191&lt;=50000,ROUNDUP(F2191/2,0)+12500,IF(F2191&lt;=100000,ROUNDUP(F2191/4,0)+25000,50000)))),MIN(IF(AND(D2191="はい",C2191&gt;=2026,C2191&lt;=2027),IF(E2191&lt;=0,0,IF(E2191&lt;=30000,E2191,IF(E2191&lt;=60000,ROUNDUP(E2191/2,0)+15000,IF(E2191&lt;=120000,ROUNDUP(E2191/4,0)+30000,60000)))),IF(E2191&lt;=0,0,IF(E2191&lt;=20000,E2191,IF(E2191&lt;=40000,ROUNDUP(E2191/2,0)+10000,IF(E2191&lt;=80000,ROUNDUP(E2191/4,0)+20000,40000)))))+IF(F2191&lt;=0,0,IF(F2191&lt;=25000,F2191,IF(F2191&lt;=50000,ROUNDUP(F2191/2,0)+12500,IF(F2191&lt;=100000,ROUNDUP(F2191/4,0)+25000,50000)))),IF(AND(D2191="はい",C2191&gt;=2026,C2191&lt;=2027),60000,40000)))))</f>
        <v/>
      </c>
      <c r="P2191" s="18">
        <f>IF(G2191&lt;=0,0,IF(G2191&lt;=20000,G2191,IF(G2191&lt;=40000,ROUNDUP(G2191/2,0)+10000,IF(G2191&lt;=80000,ROUNDUP(G2191/4,0)+20000,40000))))</f>
        <v/>
      </c>
      <c r="Q2191" s="18">
        <f>IF(I2191&lt;=0,IF(H2191&lt;=0,0,IF(H2191&lt;=20000,H2191,IF(H2191&lt;=40000,ROUNDUP(H2191/2,0)+10000,IF(H2191&lt;=80000,ROUNDUP(H2191/4,0)+20000,40000)))),IF(H2191&lt;=0,IF(I2191&lt;=0,0,IF(I2191&lt;=25000,I2191,IF(I2191&lt;=50000,ROUNDUP(I2191/2,0)+12500,IF(I2191&lt;=100000,ROUNDUP(I2191/4,0)+25000,50000)))),MAX(IF(I2191&lt;=0,0,IF(I2191&lt;=25000,I2191,IF(I2191&lt;=50000,ROUNDUP(I2191/2,0)+12500,IF(I2191&lt;=100000,ROUNDUP(I2191/4,0)+25000,50000)))),MIN(IF(H2191&lt;=0,0,IF(H2191&lt;=20000,H2191,IF(H2191&lt;=40000,ROUNDUP(H2191/2,0)+10000,IF(H2191&lt;=80000,ROUNDUP(H2191/4,0)+20000,40000))))+IF(I2191&lt;=0,0,IF(I2191&lt;=25000,I2191,IF(I2191&lt;=50000,ROUNDUP(I2191/2,0)+12500,IF(I2191&lt;=100000,ROUNDUP(I2191/4,0)+25000,50000)))),40000))))</f>
        <v/>
      </c>
      <c r="R2191" s="18">
        <f>MIN(120000,O2191+P2191+Q2191)</f>
        <v/>
      </c>
      <c r="S2191" s="18">
        <f>IF(F2191&lt;=0,IF(E2191&lt;=0,0,IF(E2191&lt;=12000,E2191,IF(E2191&lt;=32000,ROUNDUP(E2191/2,0)+6000,IF(E2191&lt;=56000,ROUNDUP(E2191/4,0)+14000,28000)))),IF(E2191&lt;=0,IF(F2191&lt;=0,0,IF(F2191&lt;=15000,F2191,IF(F2191&lt;=40000,ROUNDUP(F2191/2,0)+7500,IF(F2191&lt;=70000,ROUNDUP(F2191/4,0)+17500,35000)))),MAX(IF(F2191&lt;=0,0,IF(F2191&lt;=15000,F2191,IF(F2191&lt;=40000,ROUNDUP(F2191/2,0)+7500,IF(F2191&lt;=70000,ROUNDUP(F2191/4,0)+17500,35000)))),MIN(IF(E2191&lt;=0,0,IF(E2191&lt;=12000,E2191,IF(E2191&lt;=32000,ROUNDUP(E2191/2,0)+6000,IF(E2191&lt;=56000,ROUNDUP(E2191/4,0)+14000,28000))))+IF(F2191&lt;=0,0,IF(F2191&lt;=15000,F2191,IF(F2191&lt;=40000,ROUNDUP(F2191/2,0)+7500,IF(F2191&lt;=70000,ROUNDUP(F2191/4,0)+17500,35000)))),28000))))</f>
        <v/>
      </c>
      <c r="T2191" s="18">
        <f>IF(G2191&lt;=0,0,IF(G2191&lt;=12000,G2191,IF(G2191&lt;=32000,ROUNDUP(G2191/2,0)+6000,IF(G2191&lt;=56000,ROUNDUP(G2191/4,0)+14000,28000))))</f>
        <v/>
      </c>
      <c r="U2191" s="18">
        <f>IF(I2191&lt;=0,IF(H2191&lt;=0,0,IF(H2191&lt;=12000,H2191,IF(H2191&lt;=32000,ROUNDUP(H2191/2,0)+6000,IF(H2191&lt;=56000,ROUNDUP(H2191/4,0)+14000,28000)))),IF(H2191&lt;=0,IF(I2191&lt;=0,0,IF(I2191&lt;=15000,I2191,IF(I2191&lt;=40000,ROUNDUP(I2191/2,0)+7500,IF(I2191&lt;=70000,ROUNDUP(I2191/4,0)+17500,35000)))),MAX(IF(I2191&lt;=0,0,IF(I2191&lt;=15000,I2191,IF(I2191&lt;=40000,ROUNDUP(I2191/2,0)+7500,IF(I2191&lt;=70000,ROUNDUP(I2191/4,0)+17500,35000)))),MIN(IF(H2191&lt;=0,0,IF(H2191&lt;=12000,H2191,IF(H2191&lt;=32000,ROUNDUP(H2191/2,0)+6000,IF(H2191&lt;=56000,ROUNDUP(H2191/4,0)+14000,28000))))+IF(I2191&lt;=0,0,IF(I2191&lt;=15000,I2191,IF(I2191&lt;=40000,ROUNDUP(I2191/2,0)+7500,IF(I2191&lt;=70000,ROUNDUP(I2191/4,0)+17500,35000)))),28000))))</f>
        <v/>
      </c>
      <c r="V2191" s="18">
        <f>MIN(70000,S2191+T2191+U2191)</f>
        <v/>
      </c>
      <c r="W2191" s="18">
        <f>MAX(0,ROUNDDOWN(M2191-J2191-N2191-K2191-0,-3))</f>
        <v/>
      </c>
      <c r="X2191" s="18">
        <f>MAX(0,ROUNDDOWN(M2191-J2191-N2191-K2191-R2191,-3))</f>
        <v/>
      </c>
      <c r="Y2191" s="18">
        <f>IF(W2191&lt;=0,0,ROUNDDOWN((W2191*LOOKUP(W2191,{0,1950001,3300001,6950001,9000001,18000001,40000001},{0.05,0.1,0.2,0.23,0.33,0.4,0.45})-LOOKUP(W2191,{0,1950001,3300001,6950001,9000001,18000001,40000001},{0,97500,427500,636000,1536000,2796000,4796000}))*1.021,-2))</f>
        <v/>
      </c>
      <c r="Z2191" s="18">
        <f>IF(X2191&lt;=0,0,ROUNDDOWN((X2191*LOOKUP(X2191,{0,1950001,3300001,6950001,9000001,18000001,40000001},{0.05,0.1,0.2,0.23,0.33,0.4,0.45})-LOOKUP(X2191,{0,1950001,3300001,6950001,9000001,18000001,40000001},{0,97500,427500,636000,1536000,2796000,4796000}))*1.021,-2))</f>
        <v/>
      </c>
      <c r="AA2191" s="18">
        <f>MAX(0,ROUNDDOWN(M2191-J2191-430000-L2191-0,-3))</f>
        <v/>
      </c>
      <c r="AB2191" s="18">
        <f>MAX(0,ROUNDDOWN(M2191-J2191-430000-L2191-V2191,-3))</f>
        <v/>
      </c>
      <c r="AC2191" s="18">
        <f>IF(M2191&lt;=450000,0,MAX(0,ROUNDDOWN(AA2191*0.06-MIN(50000,AA2191)*0.03,-2))+MAX(0,ROUNDDOWN(AA2191*0.04-MIN(50000,AA2191)*0.02,-2)))</f>
        <v/>
      </c>
      <c r="AD2191" s="18">
        <f>IF(M2191&lt;=450000,0,MAX(0,ROUNDDOWN(AB2191*0.06-MIN(50000,AB2191)*0.03,-2))+MAX(0,ROUNDDOWN(AB2191*0.04-MIN(50000,AB2191)*0.02,-2)))</f>
        <v/>
      </c>
      <c r="AE2191" s="18">
        <f>Y2191-Z2191</f>
        <v/>
      </c>
      <c r="AF2191" s="18">
        <f>AC2191-AD2191</f>
        <v/>
      </c>
      <c r="AG2191" s="18">
        <f>AE2191+AF2191</f>
        <v/>
      </c>
      <c r="AH2191" s="20">
        <f>IF(W2191&lt;=0,0,LOOKUP(W2191,{0,1950001,3300001,6950001,9000001,18000001,40000001},{0.05,0.1,0.2,0.23,0.33,0.4,0.45}))</f>
        <v/>
      </c>
    </row>
    <row r="2192">
      <c r="A2192" t="inlineStr">
        <is>
          <t>1万円刻み 特例あり一般12万円</t>
        </is>
      </c>
      <c r="B2192" s="18">
        <f>'4_1万円刻み'!$A$704</f>
        <v/>
      </c>
      <c r="C2192" s="19" t="n">
        <v>2026</v>
      </c>
      <c r="D2192" t="inlineStr">
        <is>
          <t>はい</t>
        </is>
      </c>
      <c r="E2192" s="18" t="n">
        <v>120000</v>
      </c>
      <c r="F2192" s="18" t="n">
        <v>0</v>
      </c>
      <c r="G2192" s="18" t="n">
        <v>0</v>
      </c>
      <c r="H2192" s="18" t="n">
        <v>0</v>
      </c>
      <c r="I2192" s="18" t="n">
        <v>0</v>
      </c>
      <c r="J2192" s="18">
        <f>ROUND(MIN(B2192/12,650000)*12*0.0915+MIN(B2192/12,1390000)*12*(0.0504+0)+B2192*0.005,0)</f>
        <v/>
      </c>
      <c r="K2192" s="18" t="n">
        <v>0</v>
      </c>
      <c r="L2192" s="18" t="n">
        <v>0</v>
      </c>
      <c r="M2192" s="18">
        <f>ROUND(IF(C2192&gt;=2026,IF(B2192&lt;741000,0,IF(B2192&lt;2191000,B2192-740000,IF(B2192&lt;2193000,1451000,IF(B2192&lt;2196000,1453000,IF(B2192&lt;2200000,1456000,IF(B2192&lt;3600000,ROUNDDOWN(B2192/4,-3)*2.8-80000,IF(B2192&lt;6600000,ROUNDDOWN(B2192/4,-3)*3.2-440000,IF(B2192&lt;8500000,ROUNDDOWN(B2192*0.9,0)-1100000,B2192-1950000)))))))),IF(B2192&lt;651000,0,IF(B2192&lt;1900000,B2192-650000,IF(B2192&lt;3600000,ROUNDDOWN(B2192/4,-3)*2.8-80000,IF(B2192&lt;6600000,ROUNDDOWN(B2192/4,-3)*3.2-440000,IF(B2192&lt;8500000,ROUNDDOWN(B2192*0.9,0)-1100000,B2192-1950000)))))),0)</f>
        <v/>
      </c>
      <c r="N2192" s="18">
        <f>IF(M2192&gt;23500000,NA(),IF(C2192&gt;=2026,IF(M2192&lt;=4890000,1040000,IF(M2192&lt;=6550000,670000,620000)),IF(M2192&lt;=1320000,950000,IF(M2192&lt;=3360000,880000,IF(M2192&lt;=4890000,680000,IF(M2192&lt;=6550000,630000,580000))))))</f>
        <v/>
      </c>
      <c r="O2192" s="18">
        <f>IF(F2192&lt;=0,IF(AND(D2192="はい",C2192&gt;=2026,C2192&lt;=2027),IF(E2192&lt;=0,0,IF(E2192&lt;=30000,E2192,IF(E2192&lt;=60000,ROUNDUP(E2192/2,0)+15000,IF(E2192&lt;=120000,ROUNDUP(E2192/4,0)+30000,60000)))),IF(E2192&lt;=0,0,IF(E2192&lt;=20000,E2192,IF(E2192&lt;=40000,ROUNDUP(E2192/2,0)+10000,IF(E2192&lt;=80000,ROUNDUP(E2192/4,0)+20000,40000))))),IF(E2192&lt;=0,IF(F2192&lt;=0,0,IF(F2192&lt;=25000,F2192,IF(F2192&lt;=50000,ROUNDUP(F2192/2,0)+12500,IF(F2192&lt;=100000,ROUNDUP(F2192/4,0)+25000,50000)))),MAX(IF(F2192&lt;=0,0,IF(F2192&lt;=25000,F2192,IF(F2192&lt;=50000,ROUNDUP(F2192/2,0)+12500,IF(F2192&lt;=100000,ROUNDUP(F2192/4,0)+25000,50000)))),MIN(IF(AND(D2192="はい",C2192&gt;=2026,C2192&lt;=2027),IF(E2192&lt;=0,0,IF(E2192&lt;=30000,E2192,IF(E2192&lt;=60000,ROUNDUP(E2192/2,0)+15000,IF(E2192&lt;=120000,ROUNDUP(E2192/4,0)+30000,60000)))),IF(E2192&lt;=0,0,IF(E2192&lt;=20000,E2192,IF(E2192&lt;=40000,ROUNDUP(E2192/2,0)+10000,IF(E2192&lt;=80000,ROUNDUP(E2192/4,0)+20000,40000)))))+IF(F2192&lt;=0,0,IF(F2192&lt;=25000,F2192,IF(F2192&lt;=50000,ROUNDUP(F2192/2,0)+12500,IF(F2192&lt;=100000,ROUNDUP(F2192/4,0)+25000,50000)))),IF(AND(D2192="はい",C2192&gt;=2026,C2192&lt;=2027),60000,40000)))))</f>
        <v/>
      </c>
      <c r="P2192" s="18">
        <f>IF(G2192&lt;=0,0,IF(G2192&lt;=20000,G2192,IF(G2192&lt;=40000,ROUNDUP(G2192/2,0)+10000,IF(G2192&lt;=80000,ROUNDUP(G2192/4,0)+20000,40000))))</f>
        <v/>
      </c>
      <c r="Q2192" s="18">
        <f>IF(I2192&lt;=0,IF(H2192&lt;=0,0,IF(H2192&lt;=20000,H2192,IF(H2192&lt;=40000,ROUNDUP(H2192/2,0)+10000,IF(H2192&lt;=80000,ROUNDUP(H2192/4,0)+20000,40000)))),IF(H2192&lt;=0,IF(I2192&lt;=0,0,IF(I2192&lt;=25000,I2192,IF(I2192&lt;=50000,ROUNDUP(I2192/2,0)+12500,IF(I2192&lt;=100000,ROUNDUP(I2192/4,0)+25000,50000)))),MAX(IF(I2192&lt;=0,0,IF(I2192&lt;=25000,I2192,IF(I2192&lt;=50000,ROUNDUP(I2192/2,0)+12500,IF(I2192&lt;=100000,ROUNDUP(I2192/4,0)+25000,50000)))),MIN(IF(H2192&lt;=0,0,IF(H2192&lt;=20000,H2192,IF(H2192&lt;=40000,ROUNDUP(H2192/2,0)+10000,IF(H2192&lt;=80000,ROUNDUP(H2192/4,0)+20000,40000))))+IF(I2192&lt;=0,0,IF(I2192&lt;=25000,I2192,IF(I2192&lt;=50000,ROUNDUP(I2192/2,0)+12500,IF(I2192&lt;=100000,ROUNDUP(I2192/4,0)+25000,50000)))),40000))))</f>
        <v/>
      </c>
      <c r="R2192" s="18">
        <f>MIN(120000,O2192+P2192+Q2192)</f>
        <v/>
      </c>
      <c r="S2192" s="18">
        <f>IF(F2192&lt;=0,IF(E2192&lt;=0,0,IF(E2192&lt;=12000,E2192,IF(E2192&lt;=32000,ROUNDUP(E2192/2,0)+6000,IF(E2192&lt;=56000,ROUNDUP(E2192/4,0)+14000,28000)))),IF(E2192&lt;=0,IF(F2192&lt;=0,0,IF(F2192&lt;=15000,F2192,IF(F2192&lt;=40000,ROUNDUP(F2192/2,0)+7500,IF(F2192&lt;=70000,ROUNDUP(F2192/4,0)+17500,35000)))),MAX(IF(F2192&lt;=0,0,IF(F2192&lt;=15000,F2192,IF(F2192&lt;=40000,ROUNDUP(F2192/2,0)+7500,IF(F2192&lt;=70000,ROUNDUP(F2192/4,0)+17500,35000)))),MIN(IF(E2192&lt;=0,0,IF(E2192&lt;=12000,E2192,IF(E2192&lt;=32000,ROUNDUP(E2192/2,0)+6000,IF(E2192&lt;=56000,ROUNDUP(E2192/4,0)+14000,28000))))+IF(F2192&lt;=0,0,IF(F2192&lt;=15000,F2192,IF(F2192&lt;=40000,ROUNDUP(F2192/2,0)+7500,IF(F2192&lt;=70000,ROUNDUP(F2192/4,0)+17500,35000)))),28000))))</f>
        <v/>
      </c>
      <c r="T2192" s="18">
        <f>IF(G2192&lt;=0,0,IF(G2192&lt;=12000,G2192,IF(G2192&lt;=32000,ROUNDUP(G2192/2,0)+6000,IF(G2192&lt;=56000,ROUNDUP(G2192/4,0)+14000,28000))))</f>
        <v/>
      </c>
      <c r="U2192" s="18">
        <f>IF(I2192&lt;=0,IF(H2192&lt;=0,0,IF(H2192&lt;=12000,H2192,IF(H2192&lt;=32000,ROUNDUP(H2192/2,0)+6000,IF(H2192&lt;=56000,ROUNDUP(H2192/4,0)+14000,28000)))),IF(H2192&lt;=0,IF(I2192&lt;=0,0,IF(I2192&lt;=15000,I2192,IF(I2192&lt;=40000,ROUNDUP(I2192/2,0)+7500,IF(I2192&lt;=70000,ROUNDUP(I2192/4,0)+17500,35000)))),MAX(IF(I2192&lt;=0,0,IF(I2192&lt;=15000,I2192,IF(I2192&lt;=40000,ROUNDUP(I2192/2,0)+7500,IF(I2192&lt;=70000,ROUNDUP(I2192/4,0)+17500,35000)))),MIN(IF(H2192&lt;=0,0,IF(H2192&lt;=12000,H2192,IF(H2192&lt;=32000,ROUNDUP(H2192/2,0)+6000,IF(H2192&lt;=56000,ROUNDUP(H2192/4,0)+14000,28000))))+IF(I2192&lt;=0,0,IF(I2192&lt;=15000,I2192,IF(I2192&lt;=40000,ROUNDUP(I2192/2,0)+7500,IF(I2192&lt;=70000,ROUNDUP(I2192/4,0)+17500,35000)))),28000))))</f>
        <v/>
      </c>
      <c r="V2192" s="18">
        <f>MIN(70000,S2192+T2192+U2192)</f>
        <v/>
      </c>
      <c r="W2192" s="18">
        <f>MAX(0,ROUNDDOWN(M2192-J2192-N2192-K2192-0,-3))</f>
        <v/>
      </c>
      <c r="X2192" s="18">
        <f>MAX(0,ROUNDDOWN(M2192-J2192-N2192-K2192-R2192,-3))</f>
        <v/>
      </c>
      <c r="Y2192" s="18">
        <f>IF(W2192&lt;=0,0,ROUNDDOWN((W2192*LOOKUP(W2192,{0,1950001,3300001,6950001,9000001,18000001,40000001},{0.05,0.1,0.2,0.23,0.33,0.4,0.45})-LOOKUP(W2192,{0,1950001,3300001,6950001,9000001,18000001,40000001},{0,97500,427500,636000,1536000,2796000,4796000}))*1.021,-2))</f>
        <v/>
      </c>
      <c r="Z2192" s="18">
        <f>IF(X2192&lt;=0,0,ROUNDDOWN((X2192*LOOKUP(X2192,{0,1950001,3300001,6950001,9000001,18000001,40000001},{0.05,0.1,0.2,0.23,0.33,0.4,0.45})-LOOKUP(X2192,{0,1950001,3300001,6950001,9000001,18000001,40000001},{0,97500,427500,636000,1536000,2796000,4796000}))*1.021,-2))</f>
        <v/>
      </c>
      <c r="AA2192" s="18">
        <f>MAX(0,ROUNDDOWN(M2192-J2192-430000-L2192-0,-3))</f>
        <v/>
      </c>
      <c r="AB2192" s="18">
        <f>MAX(0,ROUNDDOWN(M2192-J2192-430000-L2192-V2192,-3))</f>
        <v/>
      </c>
      <c r="AC2192" s="18">
        <f>IF(M2192&lt;=450000,0,MAX(0,ROUNDDOWN(AA2192*0.06-MIN(50000,AA2192)*0.03,-2))+MAX(0,ROUNDDOWN(AA2192*0.04-MIN(50000,AA2192)*0.02,-2)))</f>
        <v/>
      </c>
      <c r="AD2192" s="18">
        <f>IF(M2192&lt;=450000,0,MAX(0,ROUNDDOWN(AB2192*0.06-MIN(50000,AB2192)*0.03,-2))+MAX(0,ROUNDDOWN(AB2192*0.04-MIN(50000,AB2192)*0.02,-2)))</f>
        <v/>
      </c>
      <c r="AE2192" s="18">
        <f>Y2192-Z2192</f>
        <v/>
      </c>
      <c r="AF2192" s="18">
        <f>AC2192-AD2192</f>
        <v/>
      </c>
      <c r="AG2192" s="18">
        <f>AE2192+AF2192</f>
        <v/>
      </c>
      <c r="AH2192" s="20">
        <f>IF(W2192&lt;=0,0,LOOKUP(W2192,{0,1950001,3300001,6950001,9000001,18000001,40000001},{0.05,0.1,0.2,0.23,0.33,0.4,0.45}))</f>
        <v/>
      </c>
    </row>
    <row r="2193">
      <c r="A2193" t="inlineStr">
        <is>
          <t>1万円刻み 3区分8万円ずつ</t>
        </is>
      </c>
      <c r="B2193" s="18">
        <f>'4_1万円刻み'!$A$705</f>
        <v/>
      </c>
      <c r="C2193" s="19" t="n">
        <v>2026</v>
      </c>
      <c r="D2193" t="inlineStr">
        <is>
          <t>いいえ</t>
        </is>
      </c>
      <c r="E2193" s="18" t="n">
        <v>80000</v>
      </c>
      <c r="F2193" s="18" t="n">
        <v>0</v>
      </c>
      <c r="G2193" s="18" t="n">
        <v>80000</v>
      </c>
      <c r="H2193" s="18" t="n">
        <v>80000</v>
      </c>
      <c r="I2193" s="18" t="n">
        <v>0</v>
      </c>
      <c r="J2193" s="18">
        <f>ROUND(MIN(B2193/12,650000)*12*0.0915+MIN(B2193/12,1390000)*12*(0.0504+0)+B2193*0.005,0)</f>
        <v/>
      </c>
      <c r="K2193" s="18" t="n">
        <v>0</v>
      </c>
      <c r="L2193" s="18" t="n">
        <v>0</v>
      </c>
      <c r="M2193" s="18">
        <f>ROUND(IF(C2193&gt;=2026,IF(B2193&lt;741000,0,IF(B2193&lt;2191000,B2193-740000,IF(B2193&lt;2193000,1451000,IF(B2193&lt;2196000,1453000,IF(B2193&lt;2200000,1456000,IF(B2193&lt;3600000,ROUNDDOWN(B2193/4,-3)*2.8-80000,IF(B2193&lt;6600000,ROUNDDOWN(B2193/4,-3)*3.2-440000,IF(B2193&lt;8500000,ROUNDDOWN(B2193*0.9,0)-1100000,B2193-1950000)))))))),IF(B2193&lt;651000,0,IF(B2193&lt;1900000,B2193-650000,IF(B2193&lt;3600000,ROUNDDOWN(B2193/4,-3)*2.8-80000,IF(B2193&lt;6600000,ROUNDDOWN(B2193/4,-3)*3.2-440000,IF(B2193&lt;8500000,ROUNDDOWN(B2193*0.9,0)-1100000,B2193-1950000)))))),0)</f>
        <v/>
      </c>
      <c r="N2193" s="18">
        <f>IF(M2193&gt;23500000,NA(),IF(C2193&gt;=2026,IF(M2193&lt;=4890000,1040000,IF(M2193&lt;=6550000,670000,620000)),IF(M2193&lt;=1320000,950000,IF(M2193&lt;=3360000,880000,IF(M2193&lt;=4890000,680000,IF(M2193&lt;=6550000,630000,580000))))))</f>
        <v/>
      </c>
      <c r="O2193" s="18">
        <f>IF(F2193&lt;=0,IF(AND(D2193="はい",C2193&gt;=2026,C2193&lt;=2027),IF(E2193&lt;=0,0,IF(E2193&lt;=30000,E2193,IF(E2193&lt;=60000,ROUNDUP(E2193/2,0)+15000,IF(E2193&lt;=120000,ROUNDUP(E2193/4,0)+30000,60000)))),IF(E2193&lt;=0,0,IF(E2193&lt;=20000,E2193,IF(E2193&lt;=40000,ROUNDUP(E2193/2,0)+10000,IF(E2193&lt;=80000,ROUNDUP(E2193/4,0)+20000,40000))))),IF(E2193&lt;=0,IF(F2193&lt;=0,0,IF(F2193&lt;=25000,F2193,IF(F2193&lt;=50000,ROUNDUP(F2193/2,0)+12500,IF(F2193&lt;=100000,ROUNDUP(F2193/4,0)+25000,50000)))),MAX(IF(F2193&lt;=0,0,IF(F2193&lt;=25000,F2193,IF(F2193&lt;=50000,ROUNDUP(F2193/2,0)+12500,IF(F2193&lt;=100000,ROUNDUP(F2193/4,0)+25000,50000)))),MIN(IF(AND(D2193="はい",C2193&gt;=2026,C2193&lt;=2027),IF(E2193&lt;=0,0,IF(E2193&lt;=30000,E2193,IF(E2193&lt;=60000,ROUNDUP(E2193/2,0)+15000,IF(E2193&lt;=120000,ROUNDUP(E2193/4,0)+30000,60000)))),IF(E2193&lt;=0,0,IF(E2193&lt;=20000,E2193,IF(E2193&lt;=40000,ROUNDUP(E2193/2,0)+10000,IF(E2193&lt;=80000,ROUNDUP(E2193/4,0)+20000,40000)))))+IF(F2193&lt;=0,0,IF(F2193&lt;=25000,F2193,IF(F2193&lt;=50000,ROUNDUP(F2193/2,0)+12500,IF(F2193&lt;=100000,ROUNDUP(F2193/4,0)+25000,50000)))),IF(AND(D2193="はい",C2193&gt;=2026,C2193&lt;=2027),60000,40000)))))</f>
        <v/>
      </c>
      <c r="P2193" s="18">
        <f>IF(G2193&lt;=0,0,IF(G2193&lt;=20000,G2193,IF(G2193&lt;=40000,ROUNDUP(G2193/2,0)+10000,IF(G2193&lt;=80000,ROUNDUP(G2193/4,0)+20000,40000))))</f>
        <v/>
      </c>
      <c r="Q2193" s="18">
        <f>IF(I2193&lt;=0,IF(H2193&lt;=0,0,IF(H2193&lt;=20000,H2193,IF(H2193&lt;=40000,ROUNDUP(H2193/2,0)+10000,IF(H2193&lt;=80000,ROUNDUP(H2193/4,0)+20000,40000)))),IF(H2193&lt;=0,IF(I2193&lt;=0,0,IF(I2193&lt;=25000,I2193,IF(I2193&lt;=50000,ROUNDUP(I2193/2,0)+12500,IF(I2193&lt;=100000,ROUNDUP(I2193/4,0)+25000,50000)))),MAX(IF(I2193&lt;=0,0,IF(I2193&lt;=25000,I2193,IF(I2193&lt;=50000,ROUNDUP(I2193/2,0)+12500,IF(I2193&lt;=100000,ROUNDUP(I2193/4,0)+25000,50000)))),MIN(IF(H2193&lt;=0,0,IF(H2193&lt;=20000,H2193,IF(H2193&lt;=40000,ROUNDUP(H2193/2,0)+10000,IF(H2193&lt;=80000,ROUNDUP(H2193/4,0)+20000,40000))))+IF(I2193&lt;=0,0,IF(I2193&lt;=25000,I2193,IF(I2193&lt;=50000,ROUNDUP(I2193/2,0)+12500,IF(I2193&lt;=100000,ROUNDUP(I2193/4,0)+25000,50000)))),40000))))</f>
        <v/>
      </c>
      <c r="R2193" s="18">
        <f>MIN(120000,O2193+P2193+Q2193)</f>
        <v/>
      </c>
      <c r="S2193" s="18">
        <f>IF(F2193&lt;=0,IF(E2193&lt;=0,0,IF(E2193&lt;=12000,E2193,IF(E2193&lt;=32000,ROUNDUP(E2193/2,0)+6000,IF(E2193&lt;=56000,ROUNDUP(E2193/4,0)+14000,28000)))),IF(E2193&lt;=0,IF(F2193&lt;=0,0,IF(F2193&lt;=15000,F2193,IF(F2193&lt;=40000,ROUNDUP(F2193/2,0)+7500,IF(F2193&lt;=70000,ROUNDUP(F2193/4,0)+17500,35000)))),MAX(IF(F2193&lt;=0,0,IF(F2193&lt;=15000,F2193,IF(F2193&lt;=40000,ROUNDUP(F2193/2,0)+7500,IF(F2193&lt;=70000,ROUNDUP(F2193/4,0)+17500,35000)))),MIN(IF(E2193&lt;=0,0,IF(E2193&lt;=12000,E2193,IF(E2193&lt;=32000,ROUNDUP(E2193/2,0)+6000,IF(E2193&lt;=56000,ROUNDUP(E2193/4,0)+14000,28000))))+IF(F2193&lt;=0,0,IF(F2193&lt;=15000,F2193,IF(F2193&lt;=40000,ROUNDUP(F2193/2,0)+7500,IF(F2193&lt;=70000,ROUNDUP(F2193/4,0)+17500,35000)))),28000))))</f>
        <v/>
      </c>
      <c r="T2193" s="18">
        <f>IF(G2193&lt;=0,0,IF(G2193&lt;=12000,G2193,IF(G2193&lt;=32000,ROUNDUP(G2193/2,0)+6000,IF(G2193&lt;=56000,ROUNDUP(G2193/4,0)+14000,28000))))</f>
        <v/>
      </c>
      <c r="U2193" s="18">
        <f>IF(I2193&lt;=0,IF(H2193&lt;=0,0,IF(H2193&lt;=12000,H2193,IF(H2193&lt;=32000,ROUNDUP(H2193/2,0)+6000,IF(H2193&lt;=56000,ROUNDUP(H2193/4,0)+14000,28000)))),IF(H2193&lt;=0,IF(I2193&lt;=0,0,IF(I2193&lt;=15000,I2193,IF(I2193&lt;=40000,ROUNDUP(I2193/2,0)+7500,IF(I2193&lt;=70000,ROUNDUP(I2193/4,0)+17500,35000)))),MAX(IF(I2193&lt;=0,0,IF(I2193&lt;=15000,I2193,IF(I2193&lt;=40000,ROUNDUP(I2193/2,0)+7500,IF(I2193&lt;=70000,ROUNDUP(I2193/4,0)+17500,35000)))),MIN(IF(H2193&lt;=0,0,IF(H2193&lt;=12000,H2193,IF(H2193&lt;=32000,ROUNDUP(H2193/2,0)+6000,IF(H2193&lt;=56000,ROUNDUP(H2193/4,0)+14000,28000))))+IF(I2193&lt;=0,0,IF(I2193&lt;=15000,I2193,IF(I2193&lt;=40000,ROUNDUP(I2193/2,0)+7500,IF(I2193&lt;=70000,ROUNDUP(I2193/4,0)+17500,35000)))),28000))))</f>
        <v/>
      </c>
      <c r="V2193" s="18">
        <f>MIN(70000,S2193+T2193+U2193)</f>
        <v/>
      </c>
      <c r="W2193" s="18">
        <f>MAX(0,ROUNDDOWN(M2193-J2193-N2193-K2193-0,-3))</f>
        <v/>
      </c>
      <c r="X2193" s="18">
        <f>MAX(0,ROUNDDOWN(M2193-J2193-N2193-K2193-R2193,-3))</f>
        <v/>
      </c>
      <c r="Y2193" s="18">
        <f>IF(W2193&lt;=0,0,ROUNDDOWN((W2193*LOOKUP(W2193,{0,1950001,3300001,6950001,9000001,18000001,40000001},{0.05,0.1,0.2,0.23,0.33,0.4,0.45})-LOOKUP(W2193,{0,1950001,3300001,6950001,9000001,18000001,40000001},{0,97500,427500,636000,1536000,2796000,4796000}))*1.021,-2))</f>
        <v/>
      </c>
      <c r="Z2193" s="18">
        <f>IF(X2193&lt;=0,0,ROUNDDOWN((X2193*LOOKUP(X2193,{0,1950001,3300001,6950001,9000001,18000001,40000001},{0.05,0.1,0.2,0.23,0.33,0.4,0.45})-LOOKUP(X2193,{0,1950001,3300001,6950001,9000001,18000001,40000001},{0,97500,427500,636000,1536000,2796000,4796000}))*1.021,-2))</f>
        <v/>
      </c>
      <c r="AA2193" s="18">
        <f>MAX(0,ROUNDDOWN(M2193-J2193-430000-L2193-0,-3))</f>
        <v/>
      </c>
      <c r="AB2193" s="18">
        <f>MAX(0,ROUNDDOWN(M2193-J2193-430000-L2193-V2193,-3))</f>
        <v/>
      </c>
      <c r="AC2193" s="18">
        <f>IF(M2193&lt;=450000,0,MAX(0,ROUNDDOWN(AA2193*0.06-MIN(50000,AA2193)*0.03,-2))+MAX(0,ROUNDDOWN(AA2193*0.04-MIN(50000,AA2193)*0.02,-2)))</f>
        <v/>
      </c>
      <c r="AD2193" s="18">
        <f>IF(M2193&lt;=450000,0,MAX(0,ROUNDDOWN(AB2193*0.06-MIN(50000,AB2193)*0.03,-2))+MAX(0,ROUNDDOWN(AB2193*0.04-MIN(50000,AB2193)*0.02,-2)))</f>
        <v/>
      </c>
      <c r="AE2193" s="18">
        <f>Y2193-Z2193</f>
        <v/>
      </c>
      <c r="AF2193" s="18">
        <f>AC2193-AD2193</f>
        <v/>
      </c>
      <c r="AG2193" s="18">
        <f>AE2193+AF2193</f>
        <v/>
      </c>
      <c r="AH2193" s="20">
        <f>IF(W2193&lt;=0,0,LOOKUP(W2193,{0,1950001,3300001,6950001,9000001,18000001,40000001},{0.05,0.1,0.2,0.23,0.33,0.4,0.45}))</f>
        <v/>
      </c>
    </row>
    <row r="2194">
      <c r="A2194" t="inlineStr">
        <is>
          <t>1万円刻み 一般8万円</t>
        </is>
      </c>
      <c r="B2194" s="18">
        <f>'4_1万円刻み'!$A$705</f>
        <v/>
      </c>
      <c r="C2194" s="19" t="n">
        <v>2026</v>
      </c>
      <c r="D2194" t="inlineStr">
        <is>
          <t>いいえ</t>
        </is>
      </c>
      <c r="E2194" s="18" t="n">
        <v>80000</v>
      </c>
      <c r="F2194" s="18" t="n">
        <v>0</v>
      </c>
      <c r="G2194" s="18" t="n">
        <v>0</v>
      </c>
      <c r="H2194" s="18" t="n">
        <v>0</v>
      </c>
      <c r="I2194" s="18" t="n">
        <v>0</v>
      </c>
      <c r="J2194" s="18">
        <f>ROUND(MIN(B2194/12,650000)*12*0.0915+MIN(B2194/12,1390000)*12*(0.0504+0)+B2194*0.005,0)</f>
        <v/>
      </c>
      <c r="K2194" s="18" t="n">
        <v>0</v>
      </c>
      <c r="L2194" s="18" t="n">
        <v>0</v>
      </c>
      <c r="M2194" s="18">
        <f>ROUND(IF(C2194&gt;=2026,IF(B2194&lt;741000,0,IF(B2194&lt;2191000,B2194-740000,IF(B2194&lt;2193000,1451000,IF(B2194&lt;2196000,1453000,IF(B2194&lt;2200000,1456000,IF(B2194&lt;3600000,ROUNDDOWN(B2194/4,-3)*2.8-80000,IF(B2194&lt;6600000,ROUNDDOWN(B2194/4,-3)*3.2-440000,IF(B2194&lt;8500000,ROUNDDOWN(B2194*0.9,0)-1100000,B2194-1950000)))))))),IF(B2194&lt;651000,0,IF(B2194&lt;1900000,B2194-650000,IF(B2194&lt;3600000,ROUNDDOWN(B2194/4,-3)*2.8-80000,IF(B2194&lt;6600000,ROUNDDOWN(B2194/4,-3)*3.2-440000,IF(B2194&lt;8500000,ROUNDDOWN(B2194*0.9,0)-1100000,B2194-1950000)))))),0)</f>
        <v/>
      </c>
      <c r="N2194" s="18">
        <f>IF(M2194&gt;23500000,NA(),IF(C2194&gt;=2026,IF(M2194&lt;=4890000,1040000,IF(M2194&lt;=6550000,670000,620000)),IF(M2194&lt;=1320000,950000,IF(M2194&lt;=3360000,880000,IF(M2194&lt;=4890000,680000,IF(M2194&lt;=6550000,630000,580000))))))</f>
        <v/>
      </c>
      <c r="O2194" s="18">
        <f>IF(F2194&lt;=0,IF(AND(D2194="はい",C2194&gt;=2026,C2194&lt;=2027),IF(E2194&lt;=0,0,IF(E2194&lt;=30000,E2194,IF(E2194&lt;=60000,ROUNDUP(E2194/2,0)+15000,IF(E2194&lt;=120000,ROUNDUP(E2194/4,0)+30000,60000)))),IF(E2194&lt;=0,0,IF(E2194&lt;=20000,E2194,IF(E2194&lt;=40000,ROUNDUP(E2194/2,0)+10000,IF(E2194&lt;=80000,ROUNDUP(E2194/4,0)+20000,40000))))),IF(E2194&lt;=0,IF(F2194&lt;=0,0,IF(F2194&lt;=25000,F2194,IF(F2194&lt;=50000,ROUNDUP(F2194/2,0)+12500,IF(F2194&lt;=100000,ROUNDUP(F2194/4,0)+25000,50000)))),MAX(IF(F2194&lt;=0,0,IF(F2194&lt;=25000,F2194,IF(F2194&lt;=50000,ROUNDUP(F2194/2,0)+12500,IF(F2194&lt;=100000,ROUNDUP(F2194/4,0)+25000,50000)))),MIN(IF(AND(D2194="はい",C2194&gt;=2026,C2194&lt;=2027),IF(E2194&lt;=0,0,IF(E2194&lt;=30000,E2194,IF(E2194&lt;=60000,ROUNDUP(E2194/2,0)+15000,IF(E2194&lt;=120000,ROUNDUP(E2194/4,0)+30000,60000)))),IF(E2194&lt;=0,0,IF(E2194&lt;=20000,E2194,IF(E2194&lt;=40000,ROUNDUP(E2194/2,0)+10000,IF(E2194&lt;=80000,ROUNDUP(E2194/4,0)+20000,40000)))))+IF(F2194&lt;=0,0,IF(F2194&lt;=25000,F2194,IF(F2194&lt;=50000,ROUNDUP(F2194/2,0)+12500,IF(F2194&lt;=100000,ROUNDUP(F2194/4,0)+25000,50000)))),IF(AND(D2194="はい",C2194&gt;=2026,C2194&lt;=2027),60000,40000)))))</f>
        <v/>
      </c>
      <c r="P2194" s="18">
        <f>IF(G2194&lt;=0,0,IF(G2194&lt;=20000,G2194,IF(G2194&lt;=40000,ROUNDUP(G2194/2,0)+10000,IF(G2194&lt;=80000,ROUNDUP(G2194/4,0)+20000,40000))))</f>
        <v/>
      </c>
      <c r="Q2194" s="18">
        <f>IF(I2194&lt;=0,IF(H2194&lt;=0,0,IF(H2194&lt;=20000,H2194,IF(H2194&lt;=40000,ROUNDUP(H2194/2,0)+10000,IF(H2194&lt;=80000,ROUNDUP(H2194/4,0)+20000,40000)))),IF(H2194&lt;=0,IF(I2194&lt;=0,0,IF(I2194&lt;=25000,I2194,IF(I2194&lt;=50000,ROUNDUP(I2194/2,0)+12500,IF(I2194&lt;=100000,ROUNDUP(I2194/4,0)+25000,50000)))),MAX(IF(I2194&lt;=0,0,IF(I2194&lt;=25000,I2194,IF(I2194&lt;=50000,ROUNDUP(I2194/2,0)+12500,IF(I2194&lt;=100000,ROUNDUP(I2194/4,0)+25000,50000)))),MIN(IF(H2194&lt;=0,0,IF(H2194&lt;=20000,H2194,IF(H2194&lt;=40000,ROUNDUP(H2194/2,0)+10000,IF(H2194&lt;=80000,ROUNDUP(H2194/4,0)+20000,40000))))+IF(I2194&lt;=0,0,IF(I2194&lt;=25000,I2194,IF(I2194&lt;=50000,ROUNDUP(I2194/2,0)+12500,IF(I2194&lt;=100000,ROUNDUP(I2194/4,0)+25000,50000)))),40000))))</f>
        <v/>
      </c>
      <c r="R2194" s="18">
        <f>MIN(120000,O2194+P2194+Q2194)</f>
        <v/>
      </c>
      <c r="S2194" s="18">
        <f>IF(F2194&lt;=0,IF(E2194&lt;=0,0,IF(E2194&lt;=12000,E2194,IF(E2194&lt;=32000,ROUNDUP(E2194/2,0)+6000,IF(E2194&lt;=56000,ROUNDUP(E2194/4,0)+14000,28000)))),IF(E2194&lt;=0,IF(F2194&lt;=0,0,IF(F2194&lt;=15000,F2194,IF(F2194&lt;=40000,ROUNDUP(F2194/2,0)+7500,IF(F2194&lt;=70000,ROUNDUP(F2194/4,0)+17500,35000)))),MAX(IF(F2194&lt;=0,0,IF(F2194&lt;=15000,F2194,IF(F2194&lt;=40000,ROUNDUP(F2194/2,0)+7500,IF(F2194&lt;=70000,ROUNDUP(F2194/4,0)+17500,35000)))),MIN(IF(E2194&lt;=0,0,IF(E2194&lt;=12000,E2194,IF(E2194&lt;=32000,ROUNDUP(E2194/2,0)+6000,IF(E2194&lt;=56000,ROUNDUP(E2194/4,0)+14000,28000))))+IF(F2194&lt;=0,0,IF(F2194&lt;=15000,F2194,IF(F2194&lt;=40000,ROUNDUP(F2194/2,0)+7500,IF(F2194&lt;=70000,ROUNDUP(F2194/4,0)+17500,35000)))),28000))))</f>
        <v/>
      </c>
      <c r="T2194" s="18">
        <f>IF(G2194&lt;=0,0,IF(G2194&lt;=12000,G2194,IF(G2194&lt;=32000,ROUNDUP(G2194/2,0)+6000,IF(G2194&lt;=56000,ROUNDUP(G2194/4,0)+14000,28000))))</f>
        <v/>
      </c>
      <c r="U2194" s="18">
        <f>IF(I2194&lt;=0,IF(H2194&lt;=0,0,IF(H2194&lt;=12000,H2194,IF(H2194&lt;=32000,ROUNDUP(H2194/2,0)+6000,IF(H2194&lt;=56000,ROUNDUP(H2194/4,0)+14000,28000)))),IF(H2194&lt;=0,IF(I2194&lt;=0,0,IF(I2194&lt;=15000,I2194,IF(I2194&lt;=40000,ROUNDUP(I2194/2,0)+7500,IF(I2194&lt;=70000,ROUNDUP(I2194/4,0)+17500,35000)))),MAX(IF(I2194&lt;=0,0,IF(I2194&lt;=15000,I2194,IF(I2194&lt;=40000,ROUNDUP(I2194/2,0)+7500,IF(I2194&lt;=70000,ROUNDUP(I2194/4,0)+17500,35000)))),MIN(IF(H2194&lt;=0,0,IF(H2194&lt;=12000,H2194,IF(H2194&lt;=32000,ROUNDUP(H2194/2,0)+6000,IF(H2194&lt;=56000,ROUNDUP(H2194/4,0)+14000,28000))))+IF(I2194&lt;=0,0,IF(I2194&lt;=15000,I2194,IF(I2194&lt;=40000,ROUNDUP(I2194/2,0)+7500,IF(I2194&lt;=70000,ROUNDUP(I2194/4,0)+17500,35000)))),28000))))</f>
        <v/>
      </c>
      <c r="V2194" s="18">
        <f>MIN(70000,S2194+T2194+U2194)</f>
        <v/>
      </c>
      <c r="W2194" s="18">
        <f>MAX(0,ROUNDDOWN(M2194-J2194-N2194-K2194-0,-3))</f>
        <v/>
      </c>
      <c r="X2194" s="18">
        <f>MAX(0,ROUNDDOWN(M2194-J2194-N2194-K2194-R2194,-3))</f>
        <v/>
      </c>
      <c r="Y2194" s="18">
        <f>IF(W2194&lt;=0,0,ROUNDDOWN((W2194*LOOKUP(W2194,{0,1950001,3300001,6950001,9000001,18000001,40000001},{0.05,0.1,0.2,0.23,0.33,0.4,0.45})-LOOKUP(W2194,{0,1950001,3300001,6950001,9000001,18000001,40000001},{0,97500,427500,636000,1536000,2796000,4796000}))*1.021,-2))</f>
        <v/>
      </c>
      <c r="Z2194" s="18">
        <f>IF(X2194&lt;=0,0,ROUNDDOWN((X2194*LOOKUP(X2194,{0,1950001,3300001,6950001,9000001,18000001,40000001},{0.05,0.1,0.2,0.23,0.33,0.4,0.45})-LOOKUP(X2194,{0,1950001,3300001,6950001,9000001,18000001,40000001},{0,97500,427500,636000,1536000,2796000,4796000}))*1.021,-2))</f>
        <v/>
      </c>
      <c r="AA2194" s="18">
        <f>MAX(0,ROUNDDOWN(M2194-J2194-430000-L2194-0,-3))</f>
        <v/>
      </c>
      <c r="AB2194" s="18">
        <f>MAX(0,ROUNDDOWN(M2194-J2194-430000-L2194-V2194,-3))</f>
        <v/>
      </c>
      <c r="AC2194" s="18">
        <f>IF(M2194&lt;=450000,0,MAX(0,ROUNDDOWN(AA2194*0.06-MIN(50000,AA2194)*0.03,-2))+MAX(0,ROUNDDOWN(AA2194*0.04-MIN(50000,AA2194)*0.02,-2)))</f>
        <v/>
      </c>
      <c r="AD2194" s="18">
        <f>IF(M2194&lt;=450000,0,MAX(0,ROUNDDOWN(AB2194*0.06-MIN(50000,AB2194)*0.03,-2))+MAX(0,ROUNDDOWN(AB2194*0.04-MIN(50000,AB2194)*0.02,-2)))</f>
        <v/>
      </c>
      <c r="AE2194" s="18">
        <f>Y2194-Z2194</f>
        <v/>
      </c>
      <c r="AF2194" s="18">
        <f>AC2194-AD2194</f>
        <v/>
      </c>
      <c r="AG2194" s="18">
        <f>AE2194+AF2194</f>
        <v/>
      </c>
      <c r="AH2194" s="20">
        <f>IF(W2194&lt;=0,0,LOOKUP(W2194,{0,1950001,3300001,6950001,9000001,18000001,40000001},{0.05,0.1,0.2,0.23,0.33,0.4,0.45}))</f>
        <v/>
      </c>
    </row>
    <row r="2195">
      <c r="A2195" t="inlineStr">
        <is>
          <t>1万円刻み 特例あり一般12万円</t>
        </is>
      </c>
      <c r="B2195" s="18">
        <f>'4_1万円刻み'!$A$705</f>
        <v/>
      </c>
      <c r="C2195" s="19" t="n">
        <v>2026</v>
      </c>
      <c r="D2195" t="inlineStr">
        <is>
          <t>はい</t>
        </is>
      </c>
      <c r="E2195" s="18" t="n">
        <v>120000</v>
      </c>
      <c r="F2195" s="18" t="n">
        <v>0</v>
      </c>
      <c r="G2195" s="18" t="n">
        <v>0</v>
      </c>
      <c r="H2195" s="18" t="n">
        <v>0</v>
      </c>
      <c r="I2195" s="18" t="n">
        <v>0</v>
      </c>
      <c r="J2195" s="18">
        <f>ROUND(MIN(B2195/12,650000)*12*0.0915+MIN(B2195/12,1390000)*12*(0.0504+0)+B2195*0.005,0)</f>
        <v/>
      </c>
      <c r="K2195" s="18" t="n">
        <v>0</v>
      </c>
      <c r="L2195" s="18" t="n">
        <v>0</v>
      </c>
      <c r="M2195" s="18">
        <f>ROUND(IF(C2195&gt;=2026,IF(B2195&lt;741000,0,IF(B2195&lt;2191000,B2195-740000,IF(B2195&lt;2193000,1451000,IF(B2195&lt;2196000,1453000,IF(B2195&lt;2200000,1456000,IF(B2195&lt;3600000,ROUNDDOWN(B2195/4,-3)*2.8-80000,IF(B2195&lt;6600000,ROUNDDOWN(B2195/4,-3)*3.2-440000,IF(B2195&lt;8500000,ROUNDDOWN(B2195*0.9,0)-1100000,B2195-1950000)))))))),IF(B2195&lt;651000,0,IF(B2195&lt;1900000,B2195-650000,IF(B2195&lt;3600000,ROUNDDOWN(B2195/4,-3)*2.8-80000,IF(B2195&lt;6600000,ROUNDDOWN(B2195/4,-3)*3.2-440000,IF(B2195&lt;8500000,ROUNDDOWN(B2195*0.9,0)-1100000,B2195-1950000)))))),0)</f>
        <v/>
      </c>
      <c r="N2195" s="18">
        <f>IF(M2195&gt;23500000,NA(),IF(C2195&gt;=2026,IF(M2195&lt;=4890000,1040000,IF(M2195&lt;=6550000,670000,620000)),IF(M2195&lt;=1320000,950000,IF(M2195&lt;=3360000,880000,IF(M2195&lt;=4890000,680000,IF(M2195&lt;=6550000,630000,580000))))))</f>
        <v/>
      </c>
      <c r="O2195" s="18">
        <f>IF(F2195&lt;=0,IF(AND(D2195="はい",C2195&gt;=2026,C2195&lt;=2027),IF(E2195&lt;=0,0,IF(E2195&lt;=30000,E2195,IF(E2195&lt;=60000,ROUNDUP(E2195/2,0)+15000,IF(E2195&lt;=120000,ROUNDUP(E2195/4,0)+30000,60000)))),IF(E2195&lt;=0,0,IF(E2195&lt;=20000,E2195,IF(E2195&lt;=40000,ROUNDUP(E2195/2,0)+10000,IF(E2195&lt;=80000,ROUNDUP(E2195/4,0)+20000,40000))))),IF(E2195&lt;=0,IF(F2195&lt;=0,0,IF(F2195&lt;=25000,F2195,IF(F2195&lt;=50000,ROUNDUP(F2195/2,0)+12500,IF(F2195&lt;=100000,ROUNDUP(F2195/4,0)+25000,50000)))),MAX(IF(F2195&lt;=0,0,IF(F2195&lt;=25000,F2195,IF(F2195&lt;=50000,ROUNDUP(F2195/2,0)+12500,IF(F2195&lt;=100000,ROUNDUP(F2195/4,0)+25000,50000)))),MIN(IF(AND(D2195="はい",C2195&gt;=2026,C2195&lt;=2027),IF(E2195&lt;=0,0,IF(E2195&lt;=30000,E2195,IF(E2195&lt;=60000,ROUNDUP(E2195/2,0)+15000,IF(E2195&lt;=120000,ROUNDUP(E2195/4,0)+30000,60000)))),IF(E2195&lt;=0,0,IF(E2195&lt;=20000,E2195,IF(E2195&lt;=40000,ROUNDUP(E2195/2,0)+10000,IF(E2195&lt;=80000,ROUNDUP(E2195/4,0)+20000,40000)))))+IF(F2195&lt;=0,0,IF(F2195&lt;=25000,F2195,IF(F2195&lt;=50000,ROUNDUP(F2195/2,0)+12500,IF(F2195&lt;=100000,ROUNDUP(F2195/4,0)+25000,50000)))),IF(AND(D2195="はい",C2195&gt;=2026,C2195&lt;=2027),60000,40000)))))</f>
        <v/>
      </c>
      <c r="P2195" s="18">
        <f>IF(G2195&lt;=0,0,IF(G2195&lt;=20000,G2195,IF(G2195&lt;=40000,ROUNDUP(G2195/2,0)+10000,IF(G2195&lt;=80000,ROUNDUP(G2195/4,0)+20000,40000))))</f>
        <v/>
      </c>
      <c r="Q2195" s="18">
        <f>IF(I2195&lt;=0,IF(H2195&lt;=0,0,IF(H2195&lt;=20000,H2195,IF(H2195&lt;=40000,ROUNDUP(H2195/2,0)+10000,IF(H2195&lt;=80000,ROUNDUP(H2195/4,0)+20000,40000)))),IF(H2195&lt;=0,IF(I2195&lt;=0,0,IF(I2195&lt;=25000,I2195,IF(I2195&lt;=50000,ROUNDUP(I2195/2,0)+12500,IF(I2195&lt;=100000,ROUNDUP(I2195/4,0)+25000,50000)))),MAX(IF(I2195&lt;=0,0,IF(I2195&lt;=25000,I2195,IF(I2195&lt;=50000,ROUNDUP(I2195/2,0)+12500,IF(I2195&lt;=100000,ROUNDUP(I2195/4,0)+25000,50000)))),MIN(IF(H2195&lt;=0,0,IF(H2195&lt;=20000,H2195,IF(H2195&lt;=40000,ROUNDUP(H2195/2,0)+10000,IF(H2195&lt;=80000,ROUNDUP(H2195/4,0)+20000,40000))))+IF(I2195&lt;=0,0,IF(I2195&lt;=25000,I2195,IF(I2195&lt;=50000,ROUNDUP(I2195/2,0)+12500,IF(I2195&lt;=100000,ROUNDUP(I2195/4,0)+25000,50000)))),40000))))</f>
        <v/>
      </c>
      <c r="R2195" s="18">
        <f>MIN(120000,O2195+P2195+Q2195)</f>
        <v/>
      </c>
      <c r="S2195" s="18">
        <f>IF(F2195&lt;=0,IF(E2195&lt;=0,0,IF(E2195&lt;=12000,E2195,IF(E2195&lt;=32000,ROUNDUP(E2195/2,0)+6000,IF(E2195&lt;=56000,ROUNDUP(E2195/4,0)+14000,28000)))),IF(E2195&lt;=0,IF(F2195&lt;=0,0,IF(F2195&lt;=15000,F2195,IF(F2195&lt;=40000,ROUNDUP(F2195/2,0)+7500,IF(F2195&lt;=70000,ROUNDUP(F2195/4,0)+17500,35000)))),MAX(IF(F2195&lt;=0,0,IF(F2195&lt;=15000,F2195,IF(F2195&lt;=40000,ROUNDUP(F2195/2,0)+7500,IF(F2195&lt;=70000,ROUNDUP(F2195/4,0)+17500,35000)))),MIN(IF(E2195&lt;=0,0,IF(E2195&lt;=12000,E2195,IF(E2195&lt;=32000,ROUNDUP(E2195/2,0)+6000,IF(E2195&lt;=56000,ROUNDUP(E2195/4,0)+14000,28000))))+IF(F2195&lt;=0,0,IF(F2195&lt;=15000,F2195,IF(F2195&lt;=40000,ROUNDUP(F2195/2,0)+7500,IF(F2195&lt;=70000,ROUNDUP(F2195/4,0)+17500,35000)))),28000))))</f>
        <v/>
      </c>
      <c r="T2195" s="18">
        <f>IF(G2195&lt;=0,0,IF(G2195&lt;=12000,G2195,IF(G2195&lt;=32000,ROUNDUP(G2195/2,0)+6000,IF(G2195&lt;=56000,ROUNDUP(G2195/4,0)+14000,28000))))</f>
        <v/>
      </c>
      <c r="U2195" s="18">
        <f>IF(I2195&lt;=0,IF(H2195&lt;=0,0,IF(H2195&lt;=12000,H2195,IF(H2195&lt;=32000,ROUNDUP(H2195/2,0)+6000,IF(H2195&lt;=56000,ROUNDUP(H2195/4,0)+14000,28000)))),IF(H2195&lt;=0,IF(I2195&lt;=0,0,IF(I2195&lt;=15000,I2195,IF(I2195&lt;=40000,ROUNDUP(I2195/2,0)+7500,IF(I2195&lt;=70000,ROUNDUP(I2195/4,0)+17500,35000)))),MAX(IF(I2195&lt;=0,0,IF(I2195&lt;=15000,I2195,IF(I2195&lt;=40000,ROUNDUP(I2195/2,0)+7500,IF(I2195&lt;=70000,ROUNDUP(I2195/4,0)+17500,35000)))),MIN(IF(H2195&lt;=0,0,IF(H2195&lt;=12000,H2195,IF(H2195&lt;=32000,ROUNDUP(H2195/2,0)+6000,IF(H2195&lt;=56000,ROUNDUP(H2195/4,0)+14000,28000))))+IF(I2195&lt;=0,0,IF(I2195&lt;=15000,I2195,IF(I2195&lt;=40000,ROUNDUP(I2195/2,0)+7500,IF(I2195&lt;=70000,ROUNDUP(I2195/4,0)+17500,35000)))),28000))))</f>
        <v/>
      </c>
      <c r="V2195" s="18">
        <f>MIN(70000,S2195+T2195+U2195)</f>
        <v/>
      </c>
      <c r="W2195" s="18">
        <f>MAX(0,ROUNDDOWN(M2195-J2195-N2195-K2195-0,-3))</f>
        <v/>
      </c>
      <c r="X2195" s="18">
        <f>MAX(0,ROUNDDOWN(M2195-J2195-N2195-K2195-R2195,-3))</f>
        <v/>
      </c>
      <c r="Y2195" s="18">
        <f>IF(W2195&lt;=0,0,ROUNDDOWN((W2195*LOOKUP(W2195,{0,1950001,3300001,6950001,9000001,18000001,40000001},{0.05,0.1,0.2,0.23,0.33,0.4,0.45})-LOOKUP(W2195,{0,1950001,3300001,6950001,9000001,18000001,40000001},{0,97500,427500,636000,1536000,2796000,4796000}))*1.021,-2))</f>
        <v/>
      </c>
      <c r="Z2195" s="18">
        <f>IF(X2195&lt;=0,0,ROUNDDOWN((X2195*LOOKUP(X2195,{0,1950001,3300001,6950001,9000001,18000001,40000001},{0.05,0.1,0.2,0.23,0.33,0.4,0.45})-LOOKUP(X2195,{0,1950001,3300001,6950001,9000001,18000001,40000001},{0,97500,427500,636000,1536000,2796000,4796000}))*1.021,-2))</f>
        <v/>
      </c>
      <c r="AA2195" s="18">
        <f>MAX(0,ROUNDDOWN(M2195-J2195-430000-L2195-0,-3))</f>
        <v/>
      </c>
      <c r="AB2195" s="18">
        <f>MAX(0,ROUNDDOWN(M2195-J2195-430000-L2195-V2195,-3))</f>
        <v/>
      </c>
      <c r="AC2195" s="18">
        <f>IF(M2195&lt;=450000,0,MAX(0,ROUNDDOWN(AA2195*0.06-MIN(50000,AA2195)*0.03,-2))+MAX(0,ROUNDDOWN(AA2195*0.04-MIN(50000,AA2195)*0.02,-2)))</f>
        <v/>
      </c>
      <c r="AD2195" s="18">
        <f>IF(M2195&lt;=450000,0,MAX(0,ROUNDDOWN(AB2195*0.06-MIN(50000,AB2195)*0.03,-2))+MAX(0,ROUNDDOWN(AB2195*0.04-MIN(50000,AB2195)*0.02,-2)))</f>
        <v/>
      </c>
      <c r="AE2195" s="18">
        <f>Y2195-Z2195</f>
        <v/>
      </c>
      <c r="AF2195" s="18">
        <f>AC2195-AD2195</f>
        <v/>
      </c>
      <c r="AG2195" s="18">
        <f>AE2195+AF2195</f>
        <v/>
      </c>
      <c r="AH2195" s="20">
        <f>IF(W2195&lt;=0,0,LOOKUP(W2195,{0,1950001,3300001,6950001,9000001,18000001,40000001},{0.05,0.1,0.2,0.23,0.33,0.4,0.45}))</f>
        <v/>
      </c>
    </row>
    <row r="2196">
      <c r="A2196" t="inlineStr">
        <is>
          <t>1万円刻み 3区分8万円ずつ</t>
        </is>
      </c>
      <c r="B2196" s="18">
        <f>'4_1万円刻み'!$A$706</f>
        <v/>
      </c>
      <c r="C2196" s="19" t="n">
        <v>2026</v>
      </c>
      <c r="D2196" t="inlineStr">
        <is>
          <t>いいえ</t>
        </is>
      </c>
      <c r="E2196" s="18" t="n">
        <v>80000</v>
      </c>
      <c r="F2196" s="18" t="n">
        <v>0</v>
      </c>
      <c r="G2196" s="18" t="n">
        <v>80000</v>
      </c>
      <c r="H2196" s="18" t="n">
        <v>80000</v>
      </c>
      <c r="I2196" s="18" t="n">
        <v>0</v>
      </c>
      <c r="J2196" s="18">
        <f>ROUND(MIN(B2196/12,650000)*12*0.0915+MIN(B2196/12,1390000)*12*(0.0504+0)+B2196*0.005,0)</f>
        <v/>
      </c>
      <c r="K2196" s="18" t="n">
        <v>0</v>
      </c>
      <c r="L2196" s="18" t="n">
        <v>0</v>
      </c>
      <c r="M2196" s="18">
        <f>ROUND(IF(C2196&gt;=2026,IF(B2196&lt;741000,0,IF(B2196&lt;2191000,B2196-740000,IF(B2196&lt;2193000,1451000,IF(B2196&lt;2196000,1453000,IF(B2196&lt;2200000,1456000,IF(B2196&lt;3600000,ROUNDDOWN(B2196/4,-3)*2.8-80000,IF(B2196&lt;6600000,ROUNDDOWN(B2196/4,-3)*3.2-440000,IF(B2196&lt;8500000,ROUNDDOWN(B2196*0.9,0)-1100000,B2196-1950000)))))))),IF(B2196&lt;651000,0,IF(B2196&lt;1900000,B2196-650000,IF(B2196&lt;3600000,ROUNDDOWN(B2196/4,-3)*2.8-80000,IF(B2196&lt;6600000,ROUNDDOWN(B2196/4,-3)*3.2-440000,IF(B2196&lt;8500000,ROUNDDOWN(B2196*0.9,0)-1100000,B2196-1950000)))))),0)</f>
        <v/>
      </c>
      <c r="N2196" s="18">
        <f>IF(M2196&gt;23500000,NA(),IF(C2196&gt;=2026,IF(M2196&lt;=4890000,1040000,IF(M2196&lt;=6550000,670000,620000)),IF(M2196&lt;=1320000,950000,IF(M2196&lt;=3360000,880000,IF(M2196&lt;=4890000,680000,IF(M2196&lt;=6550000,630000,580000))))))</f>
        <v/>
      </c>
      <c r="O2196" s="18">
        <f>IF(F2196&lt;=0,IF(AND(D2196="はい",C2196&gt;=2026,C2196&lt;=2027),IF(E2196&lt;=0,0,IF(E2196&lt;=30000,E2196,IF(E2196&lt;=60000,ROUNDUP(E2196/2,0)+15000,IF(E2196&lt;=120000,ROUNDUP(E2196/4,0)+30000,60000)))),IF(E2196&lt;=0,0,IF(E2196&lt;=20000,E2196,IF(E2196&lt;=40000,ROUNDUP(E2196/2,0)+10000,IF(E2196&lt;=80000,ROUNDUP(E2196/4,0)+20000,40000))))),IF(E2196&lt;=0,IF(F2196&lt;=0,0,IF(F2196&lt;=25000,F2196,IF(F2196&lt;=50000,ROUNDUP(F2196/2,0)+12500,IF(F2196&lt;=100000,ROUNDUP(F2196/4,0)+25000,50000)))),MAX(IF(F2196&lt;=0,0,IF(F2196&lt;=25000,F2196,IF(F2196&lt;=50000,ROUNDUP(F2196/2,0)+12500,IF(F2196&lt;=100000,ROUNDUP(F2196/4,0)+25000,50000)))),MIN(IF(AND(D2196="はい",C2196&gt;=2026,C2196&lt;=2027),IF(E2196&lt;=0,0,IF(E2196&lt;=30000,E2196,IF(E2196&lt;=60000,ROUNDUP(E2196/2,0)+15000,IF(E2196&lt;=120000,ROUNDUP(E2196/4,0)+30000,60000)))),IF(E2196&lt;=0,0,IF(E2196&lt;=20000,E2196,IF(E2196&lt;=40000,ROUNDUP(E2196/2,0)+10000,IF(E2196&lt;=80000,ROUNDUP(E2196/4,0)+20000,40000)))))+IF(F2196&lt;=0,0,IF(F2196&lt;=25000,F2196,IF(F2196&lt;=50000,ROUNDUP(F2196/2,0)+12500,IF(F2196&lt;=100000,ROUNDUP(F2196/4,0)+25000,50000)))),IF(AND(D2196="はい",C2196&gt;=2026,C2196&lt;=2027),60000,40000)))))</f>
        <v/>
      </c>
      <c r="P2196" s="18">
        <f>IF(G2196&lt;=0,0,IF(G2196&lt;=20000,G2196,IF(G2196&lt;=40000,ROUNDUP(G2196/2,0)+10000,IF(G2196&lt;=80000,ROUNDUP(G2196/4,0)+20000,40000))))</f>
        <v/>
      </c>
      <c r="Q2196" s="18">
        <f>IF(I2196&lt;=0,IF(H2196&lt;=0,0,IF(H2196&lt;=20000,H2196,IF(H2196&lt;=40000,ROUNDUP(H2196/2,0)+10000,IF(H2196&lt;=80000,ROUNDUP(H2196/4,0)+20000,40000)))),IF(H2196&lt;=0,IF(I2196&lt;=0,0,IF(I2196&lt;=25000,I2196,IF(I2196&lt;=50000,ROUNDUP(I2196/2,0)+12500,IF(I2196&lt;=100000,ROUNDUP(I2196/4,0)+25000,50000)))),MAX(IF(I2196&lt;=0,0,IF(I2196&lt;=25000,I2196,IF(I2196&lt;=50000,ROUNDUP(I2196/2,0)+12500,IF(I2196&lt;=100000,ROUNDUP(I2196/4,0)+25000,50000)))),MIN(IF(H2196&lt;=0,0,IF(H2196&lt;=20000,H2196,IF(H2196&lt;=40000,ROUNDUP(H2196/2,0)+10000,IF(H2196&lt;=80000,ROUNDUP(H2196/4,0)+20000,40000))))+IF(I2196&lt;=0,0,IF(I2196&lt;=25000,I2196,IF(I2196&lt;=50000,ROUNDUP(I2196/2,0)+12500,IF(I2196&lt;=100000,ROUNDUP(I2196/4,0)+25000,50000)))),40000))))</f>
        <v/>
      </c>
      <c r="R2196" s="18">
        <f>MIN(120000,O2196+P2196+Q2196)</f>
        <v/>
      </c>
      <c r="S2196" s="18">
        <f>IF(F2196&lt;=0,IF(E2196&lt;=0,0,IF(E2196&lt;=12000,E2196,IF(E2196&lt;=32000,ROUNDUP(E2196/2,0)+6000,IF(E2196&lt;=56000,ROUNDUP(E2196/4,0)+14000,28000)))),IF(E2196&lt;=0,IF(F2196&lt;=0,0,IF(F2196&lt;=15000,F2196,IF(F2196&lt;=40000,ROUNDUP(F2196/2,0)+7500,IF(F2196&lt;=70000,ROUNDUP(F2196/4,0)+17500,35000)))),MAX(IF(F2196&lt;=0,0,IF(F2196&lt;=15000,F2196,IF(F2196&lt;=40000,ROUNDUP(F2196/2,0)+7500,IF(F2196&lt;=70000,ROUNDUP(F2196/4,0)+17500,35000)))),MIN(IF(E2196&lt;=0,0,IF(E2196&lt;=12000,E2196,IF(E2196&lt;=32000,ROUNDUP(E2196/2,0)+6000,IF(E2196&lt;=56000,ROUNDUP(E2196/4,0)+14000,28000))))+IF(F2196&lt;=0,0,IF(F2196&lt;=15000,F2196,IF(F2196&lt;=40000,ROUNDUP(F2196/2,0)+7500,IF(F2196&lt;=70000,ROUNDUP(F2196/4,0)+17500,35000)))),28000))))</f>
        <v/>
      </c>
      <c r="T2196" s="18">
        <f>IF(G2196&lt;=0,0,IF(G2196&lt;=12000,G2196,IF(G2196&lt;=32000,ROUNDUP(G2196/2,0)+6000,IF(G2196&lt;=56000,ROUNDUP(G2196/4,0)+14000,28000))))</f>
        <v/>
      </c>
      <c r="U2196" s="18">
        <f>IF(I2196&lt;=0,IF(H2196&lt;=0,0,IF(H2196&lt;=12000,H2196,IF(H2196&lt;=32000,ROUNDUP(H2196/2,0)+6000,IF(H2196&lt;=56000,ROUNDUP(H2196/4,0)+14000,28000)))),IF(H2196&lt;=0,IF(I2196&lt;=0,0,IF(I2196&lt;=15000,I2196,IF(I2196&lt;=40000,ROUNDUP(I2196/2,0)+7500,IF(I2196&lt;=70000,ROUNDUP(I2196/4,0)+17500,35000)))),MAX(IF(I2196&lt;=0,0,IF(I2196&lt;=15000,I2196,IF(I2196&lt;=40000,ROUNDUP(I2196/2,0)+7500,IF(I2196&lt;=70000,ROUNDUP(I2196/4,0)+17500,35000)))),MIN(IF(H2196&lt;=0,0,IF(H2196&lt;=12000,H2196,IF(H2196&lt;=32000,ROUNDUP(H2196/2,0)+6000,IF(H2196&lt;=56000,ROUNDUP(H2196/4,0)+14000,28000))))+IF(I2196&lt;=0,0,IF(I2196&lt;=15000,I2196,IF(I2196&lt;=40000,ROUNDUP(I2196/2,0)+7500,IF(I2196&lt;=70000,ROUNDUP(I2196/4,0)+17500,35000)))),28000))))</f>
        <v/>
      </c>
      <c r="V2196" s="18">
        <f>MIN(70000,S2196+T2196+U2196)</f>
        <v/>
      </c>
      <c r="W2196" s="18">
        <f>MAX(0,ROUNDDOWN(M2196-J2196-N2196-K2196-0,-3))</f>
        <v/>
      </c>
      <c r="X2196" s="18">
        <f>MAX(0,ROUNDDOWN(M2196-J2196-N2196-K2196-R2196,-3))</f>
        <v/>
      </c>
      <c r="Y2196" s="18">
        <f>IF(W2196&lt;=0,0,ROUNDDOWN((W2196*LOOKUP(W2196,{0,1950001,3300001,6950001,9000001,18000001,40000001},{0.05,0.1,0.2,0.23,0.33,0.4,0.45})-LOOKUP(W2196,{0,1950001,3300001,6950001,9000001,18000001,40000001},{0,97500,427500,636000,1536000,2796000,4796000}))*1.021,-2))</f>
        <v/>
      </c>
      <c r="Z2196" s="18">
        <f>IF(X2196&lt;=0,0,ROUNDDOWN((X2196*LOOKUP(X2196,{0,1950001,3300001,6950001,9000001,18000001,40000001},{0.05,0.1,0.2,0.23,0.33,0.4,0.45})-LOOKUP(X2196,{0,1950001,3300001,6950001,9000001,18000001,40000001},{0,97500,427500,636000,1536000,2796000,4796000}))*1.021,-2))</f>
        <v/>
      </c>
      <c r="AA2196" s="18">
        <f>MAX(0,ROUNDDOWN(M2196-J2196-430000-L2196-0,-3))</f>
        <v/>
      </c>
      <c r="AB2196" s="18">
        <f>MAX(0,ROUNDDOWN(M2196-J2196-430000-L2196-V2196,-3))</f>
        <v/>
      </c>
      <c r="AC2196" s="18">
        <f>IF(M2196&lt;=450000,0,MAX(0,ROUNDDOWN(AA2196*0.06-MIN(50000,AA2196)*0.03,-2))+MAX(0,ROUNDDOWN(AA2196*0.04-MIN(50000,AA2196)*0.02,-2)))</f>
        <v/>
      </c>
      <c r="AD2196" s="18">
        <f>IF(M2196&lt;=450000,0,MAX(0,ROUNDDOWN(AB2196*0.06-MIN(50000,AB2196)*0.03,-2))+MAX(0,ROUNDDOWN(AB2196*0.04-MIN(50000,AB2196)*0.02,-2)))</f>
        <v/>
      </c>
      <c r="AE2196" s="18">
        <f>Y2196-Z2196</f>
        <v/>
      </c>
      <c r="AF2196" s="18">
        <f>AC2196-AD2196</f>
        <v/>
      </c>
      <c r="AG2196" s="18">
        <f>AE2196+AF2196</f>
        <v/>
      </c>
      <c r="AH2196" s="20">
        <f>IF(W2196&lt;=0,0,LOOKUP(W2196,{0,1950001,3300001,6950001,9000001,18000001,40000001},{0.05,0.1,0.2,0.23,0.33,0.4,0.45}))</f>
        <v/>
      </c>
    </row>
    <row r="2197">
      <c r="A2197" t="inlineStr">
        <is>
          <t>1万円刻み 一般8万円</t>
        </is>
      </c>
      <c r="B2197" s="18">
        <f>'4_1万円刻み'!$A$706</f>
        <v/>
      </c>
      <c r="C2197" s="19" t="n">
        <v>2026</v>
      </c>
      <c r="D2197" t="inlineStr">
        <is>
          <t>いいえ</t>
        </is>
      </c>
      <c r="E2197" s="18" t="n">
        <v>80000</v>
      </c>
      <c r="F2197" s="18" t="n">
        <v>0</v>
      </c>
      <c r="G2197" s="18" t="n">
        <v>0</v>
      </c>
      <c r="H2197" s="18" t="n">
        <v>0</v>
      </c>
      <c r="I2197" s="18" t="n">
        <v>0</v>
      </c>
      <c r="J2197" s="18">
        <f>ROUND(MIN(B2197/12,650000)*12*0.0915+MIN(B2197/12,1390000)*12*(0.0504+0)+B2197*0.005,0)</f>
        <v/>
      </c>
      <c r="K2197" s="18" t="n">
        <v>0</v>
      </c>
      <c r="L2197" s="18" t="n">
        <v>0</v>
      </c>
      <c r="M2197" s="18">
        <f>ROUND(IF(C2197&gt;=2026,IF(B2197&lt;741000,0,IF(B2197&lt;2191000,B2197-740000,IF(B2197&lt;2193000,1451000,IF(B2197&lt;2196000,1453000,IF(B2197&lt;2200000,1456000,IF(B2197&lt;3600000,ROUNDDOWN(B2197/4,-3)*2.8-80000,IF(B2197&lt;6600000,ROUNDDOWN(B2197/4,-3)*3.2-440000,IF(B2197&lt;8500000,ROUNDDOWN(B2197*0.9,0)-1100000,B2197-1950000)))))))),IF(B2197&lt;651000,0,IF(B2197&lt;1900000,B2197-650000,IF(B2197&lt;3600000,ROUNDDOWN(B2197/4,-3)*2.8-80000,IF(B2197&lt;6600000,ROUNDDOWN(B2197/4,-3)*3.2-440000,IF(B2197&lt;8500000,ROUNDDOWN(B2197*0.9,0)-1100000,B2197-1950000)))))),0)</f>
        <v/>
      </c>
      <c r="N2197" s="18">
        <f>IF(M2197&gt;23500000,NA(),IF(C2197&gt;=2026,IF(M2197&lt;=4890000,1040000,IF(M2197&lt;=6550000,670000,620000)),IF(M2197&lt;=1320000,950000,IF(M2197&lt;=3360000,880000,IF(M2197&lt;=4890000,680000,IF(M2197&lt;=6550000,630000,580000))))))</f>
        <v/>
      </c>
      <c r="O2197" s="18">
        <f>IF(F2197&lt;=0,IF(AND(D2197="はい",C2197&gt;=2026,C2197&lt;=2027),IF(E2197&lt;=0,0,IF(E2197&lt;=30000,E2197,IF(E2197&lt;=60000,ROUNDUP(E2197/2,0)+15000,IF(E2197&lt;=120000,ROUNDUP(E2197/4,0)+30000,60000)))),IF(E2197&lt;=0,0,IF(E2197&lt;=20000,E2197,IF(E2197&lt;=40000,ROUNDUP(E2197/2,0)+10000,IF(E2197&lt;=80000,ROUNDUP(E2197/4,0)+20000,40000))))),IF(E2197&lt;=0,IF(F2197&lt;=0,0,IF(F2197&lt;=25000,F2197,IF(F2197&lt;=50000,ROUNDUP(F2197/2,0)+12500,IF(F2197&lt;=100000,ROUNDUP(F2197/4,0)+25000,50000)))),MAX(IF(F2197&lt;=0,0,IF(F2197&lt;=25000,F2197,IF(F2197&lt;=50000,ROUNDUP(F2197/2,0)+12500,IF(F2197&lt;=100000,ROUNDUP(F2197/4,0)+25000,50000)))),MIN(IF(AND(D2197="はい",C2197&gt;=2026,C2197&lt;=2027),IF(E2197&lt;=0,0,IF(E2197&lt;=30000,E2197,IF(E2197&lt;=60000,ROUNDUP(E2197/2,0)+15000,IF(E2197&lt;=120000,ROUNDUP(E2197/4,0)+30000,60000)))),IF(E2197&lt;=0,0,IF(E2197&lt;=20000,E2197,IF(E2197&lt;=40000,ROUNDUP(E2197/2,0)+10000,IF(E2197&lt;=80000,ROUNDUP(E2197/4,0)+20000,40000)))))+IF(F2197&lt;=0,0,IF(F2197&lt;=25000,F2197,IF(F2197&lt;=50000,ROUNDUP(F2197/2,0)+12500,IF(F2197&lt;=100000,ROUNDUP(F2197/4,0)+25000,50000)))),IF(AND(D2197="はい",C2197&gt;=2026,C2197&lt;=2027),60000,40000)))))</f>
        <v/>
      </c>
      <c r="P2197" s="18">
        <f>IF(G2197&lt;=0,0,IF(G2197&lt;=20000,G2197,IF(G2197&lt;=40000,ROUNDUP(G2197/2,0)+10000,IF(G2197&lt;=80000,ROUNDUP(G2197/4,0)+20000,40000))))</f>
        <v/>
      </c>
      <c r="Q2197" s="18">
        <f>IF(I2197&lt;=0,IF(H2197&lt;=0,0,IF(H2197&lt;=20000,H2197,IF(H2197&lt;=40000,ROUNDUP(H2197/2,0)+10000,IF(H2197&lt;=80000,ROUNDUP(H2197/4,0)+20000,40000)))),IF(H2197&lt;=0,IF(I2197&lt;=0,0,IF(I2197&lt;=25000,I2197,IF(I2197&lt;=50000,ROUNDUP(I2197/2,0)+12500,IF(I2197&lt;=100000,ROUNDUP(I2197/4,0)+25000,50000)))),MAX(IF(I2197&lt;=0,0,IF(I2197&lt;=25000,I2197,IF(I2197&lt;=50000,ROUNDUP(I2197/2,0)+12500,IF(I2197&lt;=100000,ROUNDUP(I2197/4,0)+25000,50000)))),MIN(IF(H2197&lt;=0,0,IF(H2197&lt;=20000,H2197,IF(H2197&lt;=40000,ROUNDUP(H2197/2,0)+10000,IF(H2197&lt;=80000,ROUNDUP(H2197/4,0)+20000,40000))))+IF(I2197&lt;=0,0,IF(I2197&lt;=25000,I2197,IF(I2197&lt;=50000,ROUNDUP(I2197/2,0)+12500,IF(I2197&lt;=100000,ROUNDUP(I2197/4,0)+25000,50000)))),40000))))</f>
        <v/>
      </c>
      <c r="R2197" s="18">
        <f>MIN(120000,O2197+P2197+Q2197)</f>
        <v/>
      </c>
      <c r="S2197" s="18">
        <f>IF(F2197&lt;=0,IF(E2197&lt;=0,0,IF(E2197&lt;=12000,E2197,IF(E2197&lt;=32000,ROUNDUP(E2197/2,0)+6000,IF(E2197&lt;=56000,ROUNDUP(E2197/4,0)+14000,28000)))),IF(E2197&lt;=0,IF(F2197&lt;=0,0,IF(F2197&lt;=15000,F2197,IF(F2197&lt;=40000,ROUNDUP(F2197/2,0)+7500,IF(F2197&lt;=70000,ROUNDUP(F2197/4,0)+17500,35000)))),MAX(IF(F2197&lt;=0,0,IF(F2197&lt;=15000,F2197,IF(F2197&lt;=40000,ROUNDUP(F2197/2,0)+7500,IF(F2197&lt;=70000,ROUNDUP(F2197/4,0)+17500,35000)))),MIN(IF(E2197&lt;=0,0,IF(E2197&lt;=12000,E2197,IF(E2197&lt;=32000,ROUNDUP(E2197/2,0)+6000,IF(E2197&lt;=56000,ROUNDUP(E2197/4,0)+14000,28000))))+IF(F2197&lt;=0,0,IF(F2197&lt;=15000,F2197,IF(F2197&lt;=40000,ROUNDUP(F2197/2,0)+7500,IF(F2197&lt;=70000,ROUNDUP(F2197/4,0)+17500,35000)))),28000))))</f>
        <v/>
      </c>
      <c r="T2197" s="18">
        <f>IF(G2197&lt;=0,0,IF(G2197&lt;=12000,G2197,IF(G2197&lt;=32000,ROUNDUP(G2197/2,0)+6000,IF(G2197&lt;=56000,ROUNDUP(G2197/4,0)+14000,28000))))</f>
        <v/>
      </c>
      <c r="U2197" s="18">
        <f>IF(I2197&lt;=0,IF(H2197&lt;=0,0,IF(H2197&lt;=12000,H2197,IF(H2197&lt;=32000,ROUNDUP(H2197/2,0)+6000,IF(H2197&lt;=56000,ROUNDUP(H2197/4,0)+14000,28000)))),IF(H2197&lt;=0,IF(I2197&lt;=0,0,IF(I2197&lt;=15000,I2197,IF(I2197&lt;=40000,ROUNDUP(I2197/2,0)+7500,IF(I2197&lt;=70000,ROUNDUP(I2197/4,0)+17500,35000)))),MAX(IF(I2197&lt;=0,0,IF(I2197&lt;=15000,I2197,IF(I2197&lt;=40000,ROUNDUP(I2197/2,0)+7500,IF(I2197&lt;=70000,ROUNDUP(I2197/4,0)+17500,35000)))),MIN(IF(H2197&lt;=0,0,IF(H2197&lt;=12000,H2197,IF(H2197&lt;=32000,ROUNDUP(H2197/2,0)+6000,IF(H2197&lt;=56000,ROUNDUP(H2197/4,0)+14000,28000))))+IF(I2197&lt;=0,0,IF(I2197&lt;=15000,I2197,IF(I2197&lt;=40000,ROUNDUP(I2197/2,0)+7500,IF(I2197&lt;=70000,ROUNDUP(I2197/4,0)+17500,35000)))),28000))))</f>
        <v/>
      </c>
      <c r="V2197" s="18">
        <f>MIN(70000,S2197+T2197+U2197)</f>
        <v/>
      </c>
      <c r="W2197" s="18">
        <f>MAX(0,ROUNDDOWN(M2197-J2197-N2197-K2197-0,-3))</f>
        <v/>
      </c>
      <c r="X2197" s="18">
        <f>MAX(0,ROUNDDOWN(M2197-J2197-N2197-K2197-R2197,-3))</f>
        <v/>
      </c>
      <c r="Y2197" s="18">
        <f>IF(W2197&lt;=0,0,ROUNDDOWN((W2197*LOOKUP(W2197,{0,1950001,3300001,6950001,9000001,18000001,40000001},{0.05,0.1,0.2,0.23,0.33,0.4,0.45})-LOOKUP(W2197,{0,1950001,3300001,6950001,9000001,18000001,40000001},{0,97500,427500,636000,1536000,2796000,4796000}))*1.021,-2))</f>
        <v/>
      </c>
      <c r="Z2197" s="18">
        <f>IF(X2197&lt;=0,0,ROUNDDOWN((X2197*LOOKUP(X2197,{0,1950001,3300001,6950001,9000001,18000001,40000001},{0.05,0.1,0.2,0.23,0.33,0.4,0.45})-LOOKUP(X2197,{0,1950001,3300001,6950001,9000001,18000001,40000001},{0,97500,427500,636000,1536000,2796000,4796000}))*1.021,-2))</f>
        <v/>
      </c>
      <c r="AA2197" s="18">
        <f>MAX(0,ROUNDDOWN(M2197-J2197-430000-L2197-0,-3))</f>
        <v/>
      </c>
      <c r="AB2197" s="18">
        <f>MAX(0,ROUNDDOWN(M2197-J2197-430000-L2197-V2197,-3))</f>
        <v/>
      </c>
      <c r="AC2197" s="18">
        <f>IF(M2197&lt;=450000,0,MAX(0,ROUNDDOWN(AA2197*0.06-MIN(50000,AA2197)*0.03,-2))+MAX(0,ROUNDDOWN(AA2197*0.04-MIN(50000,AA2197)*0.02,-2)))</f>
        <v/>
      </c>
      <c r="AD2197" s="18">
        <f>IF(M2197&lt;=450000,0,MAX(0,ROUNDDOWN(AB2197*0.06-MIN(50000,AB2197)*0.03,-2))+MAX(0,ROUNDDOWN(AB2197*0.04-MIN(50000,AB2197)*0.02,-2)))</f>
        <v/>
      </c>
      <c r="AE2197" s="18">
        <f>Y2197-Z2197</f>
        <v/>
      </c>
      <c r="AF2197" s="18">
        <f>AC2197-AD2197</f>
        <v/>
      </c>
      <c r="AG2197" s="18">
        <f>AE2197+AF2197</f>
        <v/>
      </c>
      <c r="AH2197" s="20">
        <f>IF(W2197&lt;=0,0,LOOKUP(W2197,{0,1950001,3300001,6950001,9000001,18000001,40000001},{0.05,0.1,0.2,0.23,0.33,0.4,0.45}))</f>
        <v/>
      </c>
    </row>
    <row r="2198">
      <c r="A2198" t="inlineStr">
        <is>
          <t>1万円刻み 特例あり一般12万円</t>
        </is>
      </c>
      <c r="B2198" s="18">
        <f>'4_1万円刻み'!$A$706</f>
        <v/>
      </c>
      <c r="C2198" s="19" t="n">
        <v>2026</v>
      </c>
      <c r="D2198" t="inlineStr">
        <is>
          <t>はい</t>
        </is>
      </c>
      <c r="E2198" s="18" t="n">
        <v>120000</v>
      </c>
      <c r="F2198" s="18" t="n">
        <v>0</v>
      </c>
      <c r="G2198" s="18" t="n">
        <v>0</v>
      </c>
      <c r="H2198" s="18" t="n">
        <v>0</v>
      </c>
      <c r="I2198" s="18" t="n">
        <v>0</v>
      </c>
      <c r="J2198" s="18">
        <f>ROUND(MIN(B2198/12,650000)*12*0.0915+MIN(B2198/12,1390000)*12*(0.0504+0)+B2198*0.005,0)</f>
        <v/>
      </c>
      <c r="K2198" s="18" t="n">
        <v>0</v>
      </c>
      <c r="L2198" s="18" t="n">
        <v>0</v>
      </c>
      <c r="M2198" s="18">
        <f>ROUND(IF(C2198&gt;=2026,IF(B2198&lt;741000,0,IF(B2198&lt;2191000,B2198-740000,IF(B2198&lt;2193000,1451000,IF(B2198&lt;2196000,1453000,IF(B2198&lt;2200000,1456000,IF(B2198&lt;3600000,ROUNDDOWN(B2198/4,-3)*2.8-80000,IF(B2198&lt;6600000,ROUNDDOWN(B2198/4,-3)*3.2-440000,IF(B2198&lt;8500000,ROUNDDOWN(B2198*0.9,0)-1100000,B2198-1950000)))))))),IF(B2198&lt;651000,0,IF(B2198&lt;1900000,B2198-650000,IF(B2198&lt;3600000,ROUNDDOWN(B2198/4,-3)*2.8-80000,IF(B2198&lt;6600000,ROUNDDOWN(B2198/4,-3)*3.2-440000,IF(B2198&lt;8500000,ROUNDDOWN(B2198*0.9,0)-1100000,B2198-1950000)))))),0)</f>
        <v/>
      </c>
      <c r="N2198" s="18">
        <f>IF(M2198&gt;23500000,NA(),IF(C2198&gt;=2026,IF(M2198&lt;=4890000,1040000,IF(M2198&lt;=6550000,670000,620000)),IF(M2198&lt;=1320000,950000,IF(M2198&lt;=3360000,880000,IF(M2198&lt;=4890000,680000,IF(M2198&lt;=6550000,630000,580000))))))</f>
        <v/>
      </c>
      <c r="O2198" s="18">
        <f>IF(F2198&lt;=0,IF(AND(D2198="はい",C2198&gt;=2026,C2198&lt;=2027),IF(E2198&lt;=0,0,IF(E2198&lt;=30000,E2198,IF(E2198&lt;=60000,ROUNDUP(E2198/2,0)+15000,IF(E2198&lt;=120000,ROUNDUP(E2198/4,0)+30000,60000)))),IF(E2198&lt;=0,0,IF(E2198&lt;=20000,E2198,IF(E2198&lt;=40000,ROUNDUP(E2198/2,0)+10000,IF(E2198&lt;=80000,ROUNDUP(E2198/4,0)+20000,40000))))),IF(E2198&lt;=0,IF(F2198&lt;=0,0,IF(F2198&lt;=25000,F2198,IF(F2198&lt;=50000,ROUNDUP(F2198/2,0)+12500,IF(F2198&lt;=100000,ROUNDUP(F2198/4,0)+25000,50000)))),MAX(IF(F2198&lt;=0,0,IF(F2198&lt;=25000,F2198,IF(F2198&lt;=50000,ROUNDUP(F2198/2,0)+12500,IF(F2198&lt;=100000,ROUNDUP(F2198/4,0)+25000,50000)))),MIN(IF(AND(D2198="はい",C2198&gt;=2026,C2198&lt;=2027),IF(E2198&lt;=0,0,IF(E2198&lt;=30000,E2198,IF(E2198&lt;=60000,ROUNDUP(E2198/2,0)+15000,IF(E2198&lt;=120000,ROUNDUP(E2198/4,0)+30000,60000)))),IF(E2198&lt;=0,0,IF(E2198&lt;=20000,E2198,IF(E2198&lt;=40000,ROUNDUP(E2198/2,0)+10000,IF(E2198&lt;=80000,ROUNDUP(E2198/4,0)+20000,40000)))))+IF(F2198&lt;=0,0,IF(F2198&lt;=25000,F2198,IF(F2198&lt;=50000,ROUNDUP(F2198/2,0)+12500,IF(F2198&lt;=100000,ROUNDUP(F2198/4,0)+25000,50000)))),IF(AND(D2198="はい",C2198&gt;=2026,C2198&lt;=2027),60000,40000)))))</f>
        <v/>
      </c>
      <c r="P2198" s="18">
        <f>IF(G2198&lt;=0,0,IF(G2198&lt;=20000,G2198,IF(G2198&lt;=40000,ROUNDUP(G2198/2,0)+10000,IF(G2198&lt;=80000,ROUNDUP(G2198/4,0)+20000,40000))))</f>
        <v/>
      </c>
      <c r="Q2198" s="18">
        <f>IF(I2198&lt;=0,IF(H2198&lt;=0,0,IF(H2198&lt;=20000,H2198,IF(H2198&lt;=40000,ROUNDUP(H2198/2,0)+10000,IF(H2198&lt;=80000,ROUNDUP(H2198/4,0)+20000,40000)))),IF(H2198&lt;=0,IF(I2198&lt;=0,0,IF(I2198&lt;=25000,I2198,IF(I2198&lt;=50000,ROUNDUP(I2198/2,0)+12500,IF(I2198&lt;=100000,ROUNDUP(I2198/4,0)+25000,50000)))),MAX(IF(I2198&lt;=0,0,IF(I2198&lt;=25000,I2198,IF(I2198&lt;=50000,ROUNDUP(I2198/2,0)+12500,IF(I2198&lt;=100000,ROUNDUP(I2198/4,0)+25000,50000)))),MIN(IF(H2198&lt;=0,0,IF(H2198&lt;=20000,H2198,IF(H2198&lt;=40000,ROUNDUP(H2198/2,0)+10000,IF(H2198&lt;=80000,ROUNDUP(H2198/4,0)+20000,40000))))+IF(I2198&lt;=0,0,IF(I2198&lt;=25000,I2198,IF(I2198&lt;=50000,ROUNDUP(I2198/2,0)+12500,IF(I2198&lt;=100000,ROUNDUP(I2198/4,0)+25000,50000)))),40000))))</f>
        <v/>
      </c>
      <c r="R2198" s="18">
        <f>MIN(120000,O2198+P2198+Q2198)</f>
        <v/>
      </c>
      <c r="S2198" s="18">
        <f>IF(F2198&lt;=0,IF(E2198&lt;=0,0,IF(E2198&lt;=12000,E2198,IF(E2198&lt;=32000,ROUNDUP(E2198/2,0)+6000,IF(E2198&lt;=56000,ROUNDUP(E2198/4,0)+14000,28000)))),IF(E2198&lt;=0,IF(F2198&lt;=0,0,IF(F2198&lt;=15000,F2198,IF(F2198&lt;=40000,ROUNDUP(F2198/2,0)+7500,IF(F2198&lt;=70000,ROUNDUP(F2198/4,0)+17500,35000)))),MAX(IF(F2198&lt;=0,0,IF(F2198&lt;=15000,F2198,IF(F2198&lt;=40000,ROUNDUP(F2198/2,0)+7500,IF(F2198&lt;=70000,ROUNDUP(F2198/4,0)+17500,35000)))),MIN(IF(E2198&lt;=0,0,IF(E2198&lt;=12000,E2198,IF(E2198&lt;=32000,ROUNDUP(E2198/2,0)+6000,IF(E2198&lt;=56000,ROUNDUP(E2198/4,0)+14000,28000))))+IF(F2198&lt;=0,0,IF(F2198&lt;=15000,F2198,IF(F2198&lt;=40000,ROUNDUP(F2198/2,0)+7500,IF(F2198&lt;=70000,ROUNDUP(F2198/4,0)+17500,35000)))),28000))))</f>
        <v/>
      </c>
      <c r="T2198" s="18">
        <f>IF(G2198&lt;=0,0,IF(G2198&lt;=12000,G2198,IF(G2198&lt;=32000,ROUNDUP(G2198/2,0)+6000,IF(G2198&lt;=56000,ROUNDUP(G2198/4,0)+14000,28000))))</f>
        <v/>
      </c>
      <c r="U2198" s="18">
        <f>IF(I2198&lt;=0,IF(H2198&lt;=0,0,IF(H2198&lt;=12000,H2198,IF(H2198&lt;=32000,ROUNDUP(H2198/2,0)+6000,IF(H2198&lt;=56000,ROUNDUP(H2198/4,0)+14000,28000)))),IF(H2198&lt;=0,IF(I2198&lt;=0,0,IF(I2198&lt;=15000,I2198,IF(I2198&lt;=40000,ROUNDUP(I2198/2,0)+7500,IF(I2198&lt;=70000,ROUNDUP(I2198/4,0)+17500,35000)))),MAX(IF(I2198&lt;=0,0,IF(I2198&lt;=15000,I2198,IF(I2198&lt;=40000,ROUNDUP(I2198/2,0)+7500,IF(I2198&lt;=70000,ROUNDUP(I2198/4,0)+17500,35000)))),MIN(IF(H2198&lt;=0,0,IF(H2198&lt;=12000,H2198,IF(H2198&lt;=32000,ROUNDUP(H2198/2,0)+6000,IF(H2198&lt;=56000,ROUNDUP(H2198/4,0)+14000,28000))))+IF(I2198&lt;=0,0,IF(I2198&lt;=15000,I2198,IF(I2198&lt;=40000,ROUNDUP(I2198/2,0)+7500,IF(I2198&lt;=70000,ROUNDUP(I2198/4,0)+17500,35000)))),28000))))</f>
        <v/>
      </c>
      <c r="V2198" s="18">
        <f>MIN(70000,S2198+T2198+U2198)</f>
        <v/>
      </c>
      <c r="W2198" s="18">
        <f>MAX(0,ROUNDDOWN(M2198-J2198-N2198-K2198-0,-3))</f>
        <v/>
      </c>
      <c r="X2198" s="18">
        <f>MAX(0,ROUNDDOWN(M2198-J2198-N2198-K2198-R2198,-3))</f>
        <v/>
      </c>
      <c r="Y2198" s="18">
        <f>IF(W2198&lt;=0,0,ROUNDDOWN((W2198*LOOKUP(W2198,{0,1950001,3300001,6950001,9000001,18000001,40000001},{0.05,0.1,0.2,0.23,0.33,0.4,0.45})-LOOKUP(W2198,{0,1950001,3300001,6950001,9000001,18000001,40000001},{0,97500,427500,636000,1536000,2796000,4796000}))*1.021,-2))</f>
        <v/>
      </c>
      <c r="Z2198" s="18">
        <f>IF(X2198&lt;=0,0,ROUNDDOWN((X2198*LOOKUP(X2198,{0,1950001,3300001,6950001,9000001,18000001,40000001},{0.05,0.1,0.2,0.23,0.33,0.4,0.45})-LOOKUP(X2198,{0,1950001,3300001,6950001,9000001,18000001,40000001},{0,97500,427500,636000,1536000,2796000,4796000}))*1.021,-2))</f>
        <v/>
      </c>
      <c r="AA2198" s="18">
        <f>MAX(0,ROUNDDOWN(M2198-J2198-430000-L2198-0,-3))</f>
        <v/>
      </c>
      <c r="AB2198" s="18">
        <f>MAX(0,ROUNDDOWN(M2198-J2198-430000-L2198-V2198,-3))</f>
        <v/>
      </c>
      <c r="AC2198" s="18">
        <f>IF(M2198&lt;=450000,0,MAX(0,ROUNDDOWN(AA2198*0.06-MIN(50000,AA2198)*0.03,-2))+MAX(0,ROUNDDOWN(AA2198*0.04-MIN(50000,AA2198)*0.02,-2)))</f>
        <v/>
      </c>
      <c r="AD2198" s="18">
        <f>IF(M2198&lt;=450000,0,MAX(0,ROUNDDOWN(AB2198*0.06-MIN(50000,AB2198)*0.03,-2))+MAX(0,ROUNDDOWN(AB2198*0.04-MIN(50000,AB2198)*0.02,-2)))</f>
        <v/>
      </c>
      <c r="AE2198" s="18">
        <f>Y2198-Z2198</f>
        <v/>
      </c>
      <c r="AF2198" s="18">
        <f>AC2198-AD2198</f>
        <v/>
      </c>
      <c r="AG2198" s="18">
        <f>AE2198+AF2198</f>
        <v/>
      </c>
      <c r="AH2198" s="20">
        <f>IF(W2198&lt;=0,0,LOOKUP(W2198,{0,1950001,3300001,6950001,9000001,18000001,40000001},{0.05,0.1,0.2,0.23,0.33,0.4,0.45}))</f>
        <v/>
      </c>
    </row>
    <row r="2199">
      <c r="A2199" t="inlineStr">
        <is>
          <t>1万円刻み 3区分8万円ずつ</t>
        </is>
      </c>
      <c r="B2199" s="18">
        <f>'4_1万円刻み'!$A$707</f>
        <v/>
      </c>
      <c r="C2199" s="19" t="n">
        <v>2026</v>
      </c>
      <c r="D2199" t="inlineStr">
        <is>
          <t>いいえ</t>
        </is>
      </c>
      <c r="E2199" s="18" t="n">
        <v>80000</v>
      </c>
      <c r="F2199" s="18" t="n">
        <v>0</v>
      </c>
      <c r="G2199" s="18" t="n">
        <v>80000</v>
      </c>
      <c r="H2199" s="18" t="n">
        <v>80000</v>
      </c>
      <c r="I2199" s="18" t="n">
        <v>0</v>
      </c>
      <c r="J2199" s="18">
        <f>ROUND(MIN(B2199/12,650000)*12*0.0915+MIN(B2199/12,1390000)*12*(0.0504+0)+B2199*0.005,0)</f>
        <v/>
      </c>
      <c r="K2199" s="18" t="n">
        <v>0</v>
      </c>
      <c r="L2199" s="18" t="n">
        <v>0</v>
      </c>
      <c r="M2199" s="18">
        <f>ROUND(IF(C2199&gt;=2026,IF(B2199&lt;741000,0,IF(B2199&lt;2191000,B2199-740000,IF(B2199&lt;2193000,1451000,IF(B2199&lt;2196000,1453000,IF(B2199&lt;2200000,1456000,IF(B2199&lt;3600000,ROUNDDOWN(B2199/4,-3)*2.8-80000,IF(B2199&lt;6600000,ROUNDDOWN(B2199/4,-3)*3.2-440000,IF(B2199&lt;8500000,ROUNDDOWN(B2199*0.9,0)-1100000,B2199-1950000)))))))),IF(B2199&lt;651000,0,IF(B2199&lt;1900000,B2199-650000,IF(B2199&lt;3600000,ROUNDDOWN(B2199/4,-3)*2.8-80000,IF(B2199&lt;6600000,ROUNDDOWN(B2199/4,-3)*3.2-440000,IF(B2199&lt;8500000,ROUNDDOWN(B2199*0.9,0)-1100000,B2199-1950000)))))),0)</f>
        <v/>
      </c>
      <c r="N2199" s="18">
        <f>IF(M2199&gt;23500000,NA(),IF(C2199&gt;=2026,IF(M2199&lt;=4890000,1040000,IF(M2199&lt;=6550000,670000,620000)),IF(M2199&lt;=1320000,950000,IF(M2199&lt;=3360000,880000,IF(M2199&lt;=4890000,680000,IF(M2199&lt;=6550000,630000,580000))))))</f>
        <v/>
      </c>
      <c r="O2199" s="18">
        <f>IF(F2199&lt;=0,IF(AND(D2199="はい",C2199&gt;=2026,C2199&lt;=2027),IF(E2199&lt;=0,0,IF(E2199&lt;=30000,E2199,IF(E2199&lt;=60000,ROUNDUP(E2199/2,0)+15000,IF(E2199&lt;=120000,ROUNDUP(E2199/4,0)+30000,60000)))),IF(E2199&lt;=0,0,IF(E2199&lt;=20000,E2199,IF(E2199&lt;=40000,ROUNDUP(E2199/2,0)+10000,IF(E2199&lt;=80000,ROUNDUP(E2199/4,0)+20000,40000))))),IF(E2199&lt;=0,IF(F2199&lt;=0,0,IF(F2199&lt;=25000,F2199,IF(F2199&lt;=50000,ROUNDUP(F2199/2,0)+12500,IF(F2199&lt;=100000,ROUNDUP(F2199/4,0)+25000,50000)))),MAX(IF(F2199&lt;=0,0,IF(F2199&lt;=25000,F2199,IF(F2199&lt;=50000,ROUNDUP(F2199/2,0)+12500,IF(F2199&lt;=100000,ROUNDUP(F2199/4,0)+25000,50000)))),MIN(IF(AND(D2199="はい",C2199&gt;=2026,C2199&lt;=2027),IF(E2199&lt;=0,0,IF(E2199&lt;=30000,E2199,IF(E2199&lt;=60000,ROUNDUP(E2199/2,0)+15000,IF(E2199&lt;=120000,ROUNDUP(E2199/4,0)+30000,60000)))),IF(E2199&lt;=0,0,IF(E2199&lt;=20000,E2199,IF(E2199&lt;=40000,ROUNDUP(E2199/2,0)+10000,IF(E2199&lt;=80000,ROUNDUP(E2199/4,0)+20000,40000)))))+IF(F2199&lt;=0,0,IF(F2199&lt;=25000,F2199,IF(F2199&lt;=50000,ROUNDUP(F2199/2,0)+12500,IF(F2199&lt;=100000,ROUNDUP(F2199/4,0)+25000,50000)))),IF(AND(D2199="はい",C2199&gt;=2026,C2199&lt;=2027),60000,40000)))))</f>
        <v/>
      </c>
      <c r="P2199" s="18">
        <f>IF(G2199&lt;=0,0,IF(G2199&lt;=20000,G2199,IF(G2199&lt;=40000,ROUNDUP(G2199/2,0)+10000,IF(G2199&lt;=80000,ROUNDUP(G2199/4,0)+20000,40000))))</f>
        <v/>
      </c>
      <c r="Q2199" s="18">
        <f>IF(I2199&lt;=0,IF(H2199&lt;=0,0,IF(H2199&lt;=20000,H2199,IF(H2199&lt;=40000,ROUNDUP(H2199/2,0)+10000,IF(H2199&lt;=80000,ROUNDUP(H2199/4,0)+20000,40000)))),IF(H2199&lt;=0,IF(I2199&lt;=0,0,IF(I2199&lt;=25000,I2199,IF(I2199&lt;=50000,ROUNDUP(I2199/2,0)+12500,IF(I2199&lt;=100000,ROUNDUP(I2199/4,0)+25000,50000)))),MAX(IF(I2199&lt;=0,0,IF(I2199&lt;=25000,I2199,IF(I2199&lt;=50000,ROUNDUP(I2199/2,0)+12500,IF(I2199&lt;=100000,ROUNDUP(I2199/4,0)+25000,50000)))),MIN(IF(H2199&lt;=0,0,IF(H2199&lt;=20000,H2199,IF(H2199&lt;=40000,ROUNDUP(H2199/2,0)+10000,IF(H2199&lt;=80000,ROUNDUP(H2199/4,0)+20000,40000))))+IF(I2199&lt;=0,0,IF(I2199&lt;=25000,I2199,IF(I2199&lt;=50000,ROUNDUP(I2199/2,0)+12500,IF(I2199&lt;=100000,ROUNDUP(I2199/4,0)+25000,50000)))),40000))))</f>
        <v/>
      </c>
      <c r="R2199" s="18">
        <f>MIN(120000,O2199+P2199+Q2199)</f>
        <v/>
      </c>
      <c r="S2199" s="18">
        <f>IF(F2199&lt;=0,IF(E2199&lt;=0,0,IF(E2199&lt;=12000,E2199,IF(E2199&lt;=32000,ROUNDUP(E2199/2,0)+6000,IF(E2199&lt;=56000,ROUNDUP(E2199/4,0)+14000,28000)))),IF(E2199&lt;=0,IF(F2199&lt;=0,0,IF(F2199&lt;=15000,F2199,IF(F2199&lt;=40000,ROUNDUP(F2199/2,0)+7500,IF(F2199&lt;=70000,ROUNDUP(F2199/4,0)+17500,35000)))),MAX(IF(F2199&lt;=0,0,IF(F2199&lt;=15000,F2199,IF(F2199&lt;=40000,ROUNDUP(F2199/2,0)+7500,IF(F2199&lt;=70000,ROUNDUP(F2199/4,0)+17500,35000)))),MIN(IF(E2199&lt;=0,0,IF(E2199&lt;=12000,E2199,IF(E2199&lt;=32000,ROUNDUP(E2199/2,0)+6000,IF(E2199&lt;=56000,ROUNDUP(E2199/4,0)+14000,28000))))+IF(F2199&lt;=0,0,IF(F2199&lt;=15000,F2199,IF(F2199&lt;=40000,ROUNDUP(F2199/2,0)+7500,IF(F2199&lt;=70000,ROUNDUP(F2199/4,0)+17500,35000)))),28000))))</f>
        <v/>
      </c>
      <c r="T2199" s="18">
        <f>IF(G2199&lt;=0,0,IF(G2199&lt;=12000,G2199,IF(G2199&lt;=32000,ROUNDUP(G2199/2,0)+6000,IF(G2199&lt;=56000,ROUNDUP(G2199/4,0)+14000,28000))))</f>
        <v/>
      </c>
      <c r="U2199" s="18">
        <f>IF(I2199&lt;=0,IF(H2199&lt;=0,0,IF(H2199&lt;=12000,H2199,IF(H2199&lt;=32000,ROUNDUP(H2199/2,0)+6000,IF(H2199&lt;=56000,ROUNDUP(H2199/4,0)+14000,28000)))),IF(H2199&lt;=0,IF(I2199&lt;=0,0,IF(I2199&lt;=15000,I2199,IF(I2199&lt;=40000,ROUNDUP(I2199/2,0)+7500,IF(I2199&lt;=70000,ROUNDUP(I2199/4,0)+17500,35000)))),MAX(IF(I2199&lt;=0,0,IF(I2199&lt;=15000,I2199,IF(I2199&lt;=40000,ROUNDUP(I2199/2,0)+7500,IF(I2199&lt;=70000,ROUNDUP(I2199/4,0)+17500,35000)))),MIN(IF(H2199&lt;=0,0,IF(H2199&lt;=12000,H2199,IF(H2199&lt;=32000,ROUNDUP(H2199/2,0)+6000,IF(H2199&lt;=56000,ROUNDUP(H2199/4,0)+14000,28000))))+IF(I2199&lt;=0,0,IF(I2199&lt;=15000,I2199,IF(I2199&lt;=40000,ROUNDUP(I2199/2,0)+7500,IF(I2199&lt;=70000,ROUNDUP(I2199/4,0)+17500,35000)))),28000))))</f>
        <v/>
      </c>
      <c r="V2199" s="18">
        <f>MIN(70000,S2199+T2199+U2199)</f>
        <v/>
      </c>
      <c r="W2199" s="18">
        <f>MAX(0,ROUNDDOWN(M2199-J2199-N2199-K2199-0,-3))</f>
        <v/>
      </c>
      <c r="X2199" s="18">
        <f>MAX(0,ROUNDDOWN(M2199-J2199-N2199-K2199-R2199,-3))</f>
        <v/>
      </c>
      <c r="Y2199" s="18">
        <f>IF(W2199&lt;=0,0,ROUNDDOWN((W2199*LOOKUP(W2199,{0,1950001,3300001,6950001,9000001,18000001,40000001},{0.05,0.1,0.2,0.23,0.33,0.4,0.45})-LOOKUP(W2199,{0,1950001,3300001,6950001,9000001,18000001,40000001},{0,97500,427500,636000,1536000,2796000,4796000}))*1.021,-2))</f>
        <v/>
      </c>
      <c r="Z2199" s="18">
        <f>IF(X2199&lt;=0,0,ROUNDDOWN((X2199*LOOKUP(X2199,{0,1950001,3300001,6950001,9000001,18000001,40000001},{0.05,0.1,0.2,0.23,0.33,0.4,0.45})-LOOKUP(X2199,{0,1950001,3300001,6950001,9000001,18000001,40000001},{0,97500,427500,636000,1536000,2796000,4796000}))*1.021,-2))</f>
        <v/>
      </c>
      <c r="AA2199" s="18">
        <f>MAX(0,ROUNDDOWN(M2199-J2199-430000-L2199-0,-3))</f>
        <v/>
      </c>
      <c r="AB2199" s="18">
        <f>MAX(0,ROUNDDOWN(M2199-J2199-430000-L2199-V2199,-3))</f>
        <v/>
      </c>
      <c r="AC2199" s="18">
        <f>IF(M2199&lt;=450000,0,MAX(0,ROUNDDOWN(AA2199*0.06-MIN(50000,AA2199)*0.03,-2))+MAX(0,ROUNDDOWN(AA2199*0.04-MIN(50000,AA2199)*0.02,-2)))</f>
        <v/>
      </c>
      <c r="AD2199" s="18">
        <f>IF(M2199&lt;=450000,0,MAX(0,ROUNDDOWN(AB2199*0.06-MIN(50000,AB2199)*0.03,-2))+MAX(0,ROUNDDOWN(AB2199*0.04-MIN(50000,AB2199)*0.02,-2)))</f>
        <v/>
      </c>
      <c r="AE2199" s="18">
        <f>Y2199-Z2199</f>
        <v/>
      </c>
      <c r="AF2199" s="18">
        <f>AC2199-AD2199</f>
        <v/>
      </c>
      <c r="AG2199" s="18">
        <f>AE2199+AF2199</f>
        <v/>
      </c>
      <c r="AH2199" s="20">
        <f>IF(W2199&lt;=0,0,LOOKUP(W2199,{0,1950001,3300001,6950001,9000001,18000001,40000001},{0.05,0.1,0.2,0.23,0.33,0.4,0.45}))</f>
        <v/>
      </c>
    </row>
    <row r="2200">
      <c r="A2200" t="inlineStr">
        <is>
          <t>1万円刻み 一般8万円</t>
        </is>
      </c>
      <c r="B2200" s="18">
        <f>'4_1万円刻み'!$A$707</f>
        <v/>
      </c>
      <c r="C2200" s="19" t="n">
        <v>2026</v>
      </c>
      <c r="D2200" t="inlineStr">
        <is>
          <t>いいえ</t>
        </is>
      </c>
      <c r="E2200" s="18" t="n">
        <v>80000</v>
      </c>
      <c r="F2200" s="18" t="n">
        <v>0</v>
      </c>
      <c r="G2200" s="18" t="n">
        <v>0</v>
      </c>
      <c r="H2200" s="18" t="n">
        <v>0</v>
      </c>
      <c r="I2200" s="18" t="n">
        <v>0</v>
      </c>
      <c r="J2200" s="18">
        <f>ROUND(MIN(B2200/12,650000)*12*0.0915+MIN(B2200/12,1390000)*12*(0.0504+0)+B2200*0.005,0)</f>
        <v/>
      </c>
      <c r="K2200" s="18" t="n">
        <v>0</v>
      </c>
      <c r="L2200" s="18" t="n">
        <v>0</v>
      </c>
      <c r="M2200" s="18">
        <f>ROUND(IF(C2200&gt;=2026,IF(B2200&lt;741000,0,IF(B2200&lt;2191000,B2200-740000,IF(B2200&lt;2193000,1451000,IF(B2200&lt;2196000,1453000,IF(B2200&lt;2200000,1456000,IF(B2200&lt;3600000,ROUNDDOWN(B2200/4,-3)*2.8-80000,IF(B2200&lt;6600000,ROUNDDOWN(B2200/4,-3)*3.2-440000,IF(B2200&lt;8500000,ROUNDDOWN(B2200*0.9,0)-1100000,B2200-1950000)))))))),IF(B2200&lt;651000,0,IF(B2200&lt;1900000,B2200-650000,IF(B2200&lt;3600000,ROUNDDOWN(B2200/4,-3)*2.8-80000,IF(B2200&lt;6600000,ROUNDDOWN(B2200/4,-3)*3.2-440000,IF(B2200&lt;8500000,ROUNDDOWN(B2200*0.9,0)-1100000,B2200-1950000)))))),0)</f>
        <v/>
      </c>
      <c r="N2200" s="18">
        <f>IF(M2200&gt;23500000,NA(),IF(C2200&gt;=2026,IF(M2200&lt;=4890000,1040000,IF(M2200&lt;=6550000,670000,620000)),IF(M2200&lt;=1320000,950000,IF(M2200&lt;=3360000,880000,IF(M2200&lt;=4890000,680000,IF(M2200&lt;=6550000,630000,580000))))))</f>
        <v/>
      </c>
      <c r="O2200" s="18">
        <f>IF(F2200&lt;=0,IF(AND(D2200="はい",C2200&gt;=2026,C2200&lt;=2027),IF(E2200&lt;=0,0,IF(E2200&lt;=30000,E2200,IF(E2200&lt;=60000,ROUNDUP(E2200/2,0)+15000,IF(E2200&lt;=120000,ROUNDUP(E2200/4,0)+30000,60000)))),IF(E2200&lt;=0,0,IF(E2200&lt;=20000,E2200,IF(E2200&lt;=40000,ROUNDUP(E2200/2,0)+10000,IF(E2200&lt;=80000,ROUNDUP(E2200/4,0)+20000,40000))))),IF(E2200&lt;=0,IF(F2200&lt;=0,0,IF(F2200&lt;=25000,F2200,IF(F2200&lt;=50000,ROUNDUP(F2200/2,0)+12500,IF(F2200&lt;=100000,ROUNDUP(F2200/4,0)+25000,50000)))),MAX(IF(F2200&lt;=0,0,IF(F2200&lt;=25000,F2200,IF(F2200&lt;=50000,ROUNDUP(F2200/2,0)+12500,IF(F2200&lt;=100000,ROUNDUP(F2200/4,0)+25000,50000)))),MIN(IF(AND(D2200="はい",C2200&gt;=2026,C2200&lt;=2027),IF(E2200&lt;=0,0,IF(E2200&lt;=30000,E2200,IF(E2200&lt;=60000,ROUNDUP(E2200/2,0)+15000,IF(E2200&lt;=120000,ROUNDUP(E2200/4,0)+30000,60000)))),IF(E2200&lt;=0,0,IF(E2200&lt;=20000,E2200,IF(E2200&lt;=40000,ROUNDUP(E2200/2,0)+10000,IF(E2200&lt;=80000,ROUNDUP(E2200/4,0)+20000,40000)))))+IF(F2200&lt;=0,0,IF(F2200&lt;=25000,F2200,IF(F2200&lt;=50000,ROUNDUP(F2200/2,0)+12500,IF(F2200&lt;=100000,ROUNDUP(F2200/4,0)+25000,50000)))),IF(AND(D2200="はい",C2200&gt;=2026,C2200&lt;=2027),60000,40000)))))</f>
        <v/>
      </c>
      <c r="P2200" s="18">
        <f>IF(G2200&lt;=0,0,IF(G2200&lt;=20000,G2200,IF(G2200&lt;=40000,ROUNDUP(G2200/2,0)+10000,IF(G2200&lt;=80000,ROUNDUP(G2200/4,0)+20000,40000))))</f>
        <v/>
      </c>
      <c r="Q2200" s="18">
        <f>IF(I2200&lt;=0,IF(H2200&lt;=0,0,IF(H2200&lt;=20000,H2200,IF(H2200&lt;=40000,ROUNDUP(H2200/2,0)+10000,IF(H2200&lt;=80000,ROUNDUP(H2200/4,0)+20000,40000)))),IF(H2200&lt;=0,IF(I2200&lt;=0,0,IF(I2200&lt;=25000,I2200,IF(I2200&lt;=50000,ROUNDUP(I2200/2,0)+12500,IF(I2200&lt;=100000,ROUNDUP(I2200/4,0)+25000,50000)))),MAX(IF(I2200&lt;=0,0,IF(I2200&lt;=25000,I2200,IF(I2200&lt;=50000,ROUNDUP(I2200/2,0)+12500,IF(I2200&lt;=100000,ROUNDUP(I2200/4,0)+25000,50000)))),MIN(IF(H2200&lt;=0,0,IF(H2200&lt;=20000,H2200,IF(H2200&lt;=40000,ROUNDUP(H2200/2,0)+10000,IF(H2200&lt;=80000,ROUNDUP(H2200/4,0)+20000,40000))))+IF(I2200&lt;=0,0,IF(I2200&lt;=25000,I2200,IF(I2200&lt;=50000,ROUNDUP(I2200/2,0)+12500,IF(I2200&lt;=100000,ROUNDUP(I2200/4,0)+25000,50000)))),40000))))</f>
        <v/>
      </c>
      <c r="R2200" s="18">
        <f>MIN(120000,O2200+P2200+Q2200)</f>
        <v/>
      </c>
      <c r="S2200" s="18">
        <f>IF(F2200&lt;=0,IF(E2200&lt;=0,0,IF(E2200&lt;=12000,E2200,IF(E2200&lt;=32000,ROUNDUP(E2200/2,0)+6000,IF(E2200&lt;=56000,ROUNDUP(E2200/4,0)+14000,28000)))),IF(E2200&lt;=0,IF(F2200&lt;=0,0,IF(F2200&lt;=15000,F2200,IF(F2200&lt;=40000,ROUNDUP(F2200/2,0)+7500,IF(F2200&lt;=70000,ROUNDUP(F2200/4,0)+17500,35000)))),MAX(IF(F2200&lt;=0,0,IF(F2200&lt;=15000,F2200,IF(F2200&lt;=40000,ROUNDUP(F2200/2,0)+7500,IF(F2200&lt;=70000,ROUNDUP(F2200/4,0)+17500,35000)))),MIN(IF(E2200&lt;=0,0,IF(E2200&lt;=12000,E2200,IF(E2200&lt;=32000,ROUNDUP(E2200/2,0)+6000,IF(E2200&lt;=56000,ROUNDUP(E2200/4,0)+14000,28000))))+IF(F2200&lt;=0,0,IF(F2200&lt;=15000,F2200,IF(F2200&lt;=40000,ROUNDUP(F2200/2,0)+7500,IF(F2200&lt;=70000,ROUNDUP(F2200/4,0)+17500,35000)))),28000))))</f>
        <v/>
      </c>
      <c r="T2200" s="18">
        <f>IF(G2200&lt;=0,0,IF(G2200&lt;=12000,G2200,IF(G2200&lt;=32000,ROUNDUP(G2200/2,0)+6000,IF(G2200&lt;=56000,ROUNDUP(G2200/4,0)+14000,28000))))</f>
        <v/>
      </c>
      <c r="U2200" s="18">
        <f>IF(I2200&lt;=0,IF(H2200&lt;=0,0,IF(H2200&lt;=12000,H2200,IF(H2200&lt;=32000,ROUNDUP(H2200/2,0)+6000,IF(H2200&lt;=56000,ROUNDUP(H2200/4,0)+14000,28000)))),IF(H2200&lt;=0,IF(I2200&lt;=0,0,IF(I2200&lt;=15000,I2200,IF(I2200&lt;=40000,ROUNDUP(I2200/2,0)+7500,IF(I2200&lt;=70000,ROUNDUP(I2200/4,0)+17500,35000)))),MAX(IF(I2200&lt;=0,0,IF(I2200&lt;=15000,I2200,IF(I2200&lt;=40000,ROUNDUP(I2200/2,0)+7500,IF(I2200&lt;=70000,ROUNDUP(I2200/4,0)+17500,35000)))),MIN(IF(H2200&lt;=0,0,IF(H2200&lt;=12000,H2200,IF(H2200&lt;=32000,ROUNDUP(H2200/2,0)+6000,IF(H2200&lt;=56000,ROUNDUP(H2200/4,0)+14000,28000))))+IF(I2200&lt;=0,0,IF(I2200&lt;=15000,I2200,IF(I2200&lt;=40000,ROUNDUP(I2200/2,0)+7500,IF(I2200&lt;=70000,ROUNDUP(I2200/4,0)+17500,35000)))),28000))))</f>
        <v/>
      </c>
      <c r="V2200" s="18">
        <f>MIN(70000,S2200+T2200+U2200)</f>
        <v/>
      </c>
      <c r="W2200" s="18">
        <f>MAX(0,ROUNDDOWN(M2200-J2200-N2200-K2200-0,-3))</f>
        <v/>
      </c>
      <c r="X2200" s="18">
        <f>MAX(0,ROUNDDOWN(M2200-J2200-N2200-K2200-R2200,-3))</f>
        <v/>
      </c>
      <c r="Y2200" s="18">
        <f>IF(W2200&lt;=0,0,ROUNDDOWN((W2200*LOOKUP(W2200,{0,1950001,3300001,6950001,9000001,18000001,40000001},{0.05,0.1,0.2,0.23,0.33,0.4,0.45})-LOOKUP(W2200,{0,1950001,3300001,6950001,9000001,18000001,40000001},{0,97500,427500,636000,1536000,2796000,4796000}))*1.021,-2))</f>
        <v/>
      </c>
      <c r="Z2200" s="18">
        <f>IF(X2200&lt;=0,0,ROUNDDOWN((X2200*LOOKUP(X2200,{0,1950001,3300001,6950001,9000001,18000001,40000001},{0.05,0.1,0.2,0.23,0.33,0.4,0.45})-LOOKUP(X2200,{0,1950001,3300001,6950001,9000001,18000001,40000001},{0,97500,427500,636000,1536000,2796000,4796000}))*1.021,-2))</f>
        <v/>
      </c>
      <c r="AA2200" s="18">
        <f>MAX(0,ROUNDDOWN(M2200-J2200-430000-L2200-0,-3))</f>
        <v/>
      </c>
      <c r="AB2200" s="18">
        <f>MAX(0,ROUNDDOWN(M2200-J2200-430000-L2200-V2200,-3))</f>
        <v/>
      </c>
      <c r="AC2200" s="18">
        <f>IF(M2200&lt;=450000,0,MAX(0,ROUNDDOWN(AA2200*0.06-MIN(50000,AA2200)*0.03,-2))+MAX(0,ROUNDDOWN(AA2200*0.04-MIN(50000,AA2200)*0.02,-2)))</f>
        <v/>
      </c>
      <c r="AD2200" s="18">
        <f>IF(M2200&lt;=450000,0,MAX(0,ROUNDDOWN(AB2200*0.06-MIN(50000,AB2200)*0.03,-2))+MAX(0,ROUNDDOWN(AB2200*0.04-MIN(50000,AB2200)*0.02,-2)))</f>
        <v/>
      </c>
      <c r="AE2200" s="18">
        <f>Y2200-Z2200</f>
        <v/>
      </c>
      <c r="AF2200" s="18">
        <f>AC2200-AD2200</f>
        <v/>
      </c>
      <c r="AG2200" s="18">
        <f>AE2200+AF2200</f>
        <v/>
      </c>
      <c r="AH2200" s="20">
        <f>IF(W2200&lt;=0,0,LOOKUP(W2200,{0,1950001,3300001,6950001,9000001,18000001,40000001},{0.05,0.1,0.2,0.23,0.33,0.4,0.45}))</f>
        <v/>
      </c>
    </row>
    <row r="2201">
      <c r="A2201" t="inlineStr">
        <is>
          <t>1万円刻み 特例あり一般12万円</t>
        </is>
      </c>
      <c r="B2201" s="18">
        <f>'4_1万円刻み'!$A$707</f>
        <v/>
      </c>
      <c r="C2201" s="19" t="n">
        <v>2026</v>
      </c>
      <c r="D2201" t="inlineStr">
        <is>
          <t>はい</t>
        </is>
      </c>
      <c r="E2201" s="18" t="n">
        <v>120000</v>
      </c>
      <c r="F2201" s="18" t="n">
        <v>0</v>
      </c>
      <c r="G2201" s="18" t="n">
        <v>0</v>
      </c>
      <c r="H2201" s="18" t="n">
        <v>0</v>
      </c>
      <c r="I2201" s="18" t="n">
        <v>0</v>
      </c>
      <c r="J2201" s="18">
        <f>ROUND(MIN(B2201/12,650000)*12*0.0915+MIN(B2201/12,1390000)*12*(0.0504+0)+B2201*0.005,0)</f>
        <v/>
      </c>
      <c r="K2201" s="18" t="n">
        <v>0</v>
      </c>
      <c r="L2201" s="18" t="n">
        <v>0</v>
      </c>
      <c r="M2201" s="18">
        <f>ROUND(IF(C2201&gt;=2026,IF(B2201&lt;741000,0,IF(B2201&lt;2191000,B2201-740000,IF(B2201&lt;2193000,1451000,IF(B2201&lt;2196000,1453000,IF(B2201&lt;2200000,1456000,IF(B2201&lt;3600000,ROUNDDOWN(B2201/4,-3)*2.8-80000,IF(B2201&lt;6600000,ROUNDDOWN(B2201/4,-3)*3.2-440000,IF(B2201&lt;8500000,ROUNDDOWN(B2201*0.9,0)-1100000,B2201-1950000)))))))),IF(B2201&lt;651000,0,IF(B2201&lt;1900000,B2201-650000,IF(B2201&lt;3600000,ROUNDDOWN(B2201/4,-3)*2.8-80000,IF(B2201&lt;6600000,ROUNDDOWN(B2201/4,-3)*3.2-440000,IF(B2201&lt;8500000,ROUNDDOWN(B2201*0.9,0)-1100000,B2201-1950000)))))),0)</f>
        <v/>
      </c>
      <c r="N2201" s="18">
        <f>IF(M2201&gt;23500000,NA(),IF(C2201&gt;=2026,IF(M2201&lt;=4890000,1040000,IF(M2201&lt;=6550000,670000,620000)),IF(M2201&lt;=1320000,950000,IF(M2201&lt;=3360000,880000,IF(M2201&lt;=4890000,680000,IF(M2201&lt;=6550000,630000,580000))))))</f>
        <v/>
      </c>
      <c r="O2201" s="18">
        <f>IF(F2201&lt;=0,IF(AND(D2201="はい",C2201&gt;=2026,C2201&lt;=2027),IF(E2201&lt;=0,0,IF(E2201&lt;=30000,E2201,IF(E2201&lt;=60000,ROUNDUP(E2201/2,0)+15000,IF(E2201&lt;=120000,ROUNDUP(E2201/4,0)+30000,60000)))),IF(E2201&lt;=0,0,IF(E2201&lt;=20000,E2201,IF(E2201&lt;=40000,ROUNDUP(E2201/2,0)+10000,IF(E2201&lt;=80000,ROUNDUP(E2201/4,0)+20000,40000))))),IF(E2201&lt;=0,IF(F2201&lt;=0,0,IF(F2201&lt;=25000,F2201,IF(F2201&lt;=50000,ROUNDUP(F2201/2,0)+12500,IF(F2201&lt;=100000,ROUNDUP(F2201/4,0)+25000,50000)))),MAX(IF(F2201&lt;=0,0,IF(F2201&lt;=25000,F2201,IF(F2201&lt;=50000,ROUNDUP(F2201/2,0)+12500,IF(F2201&lt;=100000,ROUNDUP(F2201/4,0)+25000,50000)))),MIN(IF(AND(D2201="はい",C2201&gt;=2026,C2201&lt;=2027),IF(E2201&lt;=0,0,IF(E2201&lt;=30000,E2201,IF(E2201&lt;=60000,ROUNDUP(E2201/2,0)+15000,IF(E2201&lt;=120000,ROUNDUP(E2201/4,0)+30000,60000)))),IF(E2201&lt;=0,0,IF(E2201&lt;=20000,E2201,IF(E2201&lt;=40000,ROUNDUP(E2201/2,0)+10000,IF(E2201&lt;=80000,ROUNDUP(E2201/4,0)+20000,40000)))))+IF(F2201&lt;=0,0,IF(F2201&lt;=25000,F2201,IF(F2201&lt;=50000,ROUNDUP(F2201/2,0)+12500,IF(F2201&lt;=100000,ROUNDUP(F2201/4,0)+25000,50000)))),IF(AND(D2201="はい",C2201&gt;=2026,C2201&lt;=2027),60000,40000)))))</f>
        <v/>
      </c>
      <c r="P2201" s="18">
        <f>IF(G2201&lt;=0,0,IF(G2201&lt;=20000,G2201,IF(G2201&lt;=40000,ROUNDUP(G2201/2,0)+10000,IF(G2201&lt;=80000,ROUNDUP(G2201/4,0)+20000,40000))))</f>
        <v/>
      </c>
      <c r="Q2201" s="18">
        <f>IF(I2201&lt;=0,IF(H2201&lt;=0,0,IF(H2201&lt;=20000,H2201,IF(H2201&lt;=40000,ROUNDUP(H2201/2,0)+10000,IF(H2201&lt;=80000,ROUNDUP(H2201/4,0)+20000,40000)))),IF(H2201&lt;=0,IF(I2201&lt;=0,0,IF(I2201&lt;=25000,I2201,IF(I2201&lt;=50000,ROUNDUP(I2201/2,0)+12500,IF(I2201&lt;=100000,ROUNDUP(I2201/4,0)+25000,50000)))),MAX(IF(I2201&lt;=0,0,IF(I2201&lt;=25000,I2201,IF(I2201&lt;=50000,ROUNDUP(I2201/2,0)+12500,IF(I2201&lt;=100000,ROUNDUP(I2201/4,0)+25000,50000)))),MIN(IF(H2201&lt;=0,0,IF(H2201&lt;=20000,H2201,IF(H2201&lt;=40000,ROUNDUP(H2201/2,0)+10000,IF(H2201&lt;=80000,ROUNDUP(H2201/4,0)+20000,40000))))+IF(I2201&lt;=0,0,IF(I2201&lt;=25000,I2201,IF(I2201&lt;=50000,ROUNDUP(I2201/2,0)+12500,IF(I2201&lt;=100000,ROUNDUP(I2201/4,0)+25000,50000)))),40000))))</f>
        <v/>
      </c>
      <c r="R2201" s="18">
        <f>MIN(120000,O2201+P2201+Q2201)</f>
        <v/>
      </c>
      <c r="S2201" s="18">
        <f>IF(F2201&lt;=0,IF(E2201&lt;=0,0,IF(E2201&lt;=12000,E2201,IF(E2201&lt;=32000,ROUNDUP(E2201/2,0)+6000,IF(E2201&lt;=56000,ROUNDUP(E2201/4,0)+14000,28000)))),IF(E2201&lt;=0,IF(F2201&lt;=0,0,IF(F2201&lt;=15000,F2201,IF(F2201&lt;=40000,ROUNDUP(F2201/2,0)+7500,IF(F2201&lt;=70000,ROUNDUP(F2201/4,0)+17500,35000)))),MAX(IF(F2201&lt;=0,0,IF(F2201&lt;=15000,F2201,IF(F2201&lt;=40000,ROUNDUP(F2201/2,0)+7500,IF(F2201&lt;=70000,ROUNDUP(F2201/4,0)+17500,35000)))),MIN(IF(E2201&lt;=0,0,IF(E2201&lt;=12000,E2201,IF(E2201&lt;=32000,ROUNDUP(E2201/2,0)+6000,IF(E2201&lt;=56000,ROUNDUP(E2201/4,0)+14000,28000))))+IF(F2201&lt;=0,0,IF(F2201&lt;=15000,F2201,IF(F2201&lt;=40000,ROUNDUP(F2201/2,0)+7500,IF(F2201&lt;=70000,ROUNDUP(F2201/4,0)+17500,35000)))),28000))))</f>
        <v/>
      </c>
      <c r="T2201" s="18">
        <f>IF(G2201&lt;=0,0,IF(G2201&lt;=12000,G2201,IF(G2201&lt;=32000,ROUNDUP(G2201/2,0)+6000,IF(G2201&lt;=56000,ROUNDUP(G2201/4,0)+14000,28000))))</f>
        <v/>
      </c>
      <c r="U2201" s="18">
        <f>IF(I2201&lt;=0,IF(H2201&lt;=0,0,IF(H2201&lt;=12000,H2201,IF(H2201&lt;=32000,ROUNDUP(H2201/2,0)+6000,IF(H2201&lt;=56000,ROUNDUP(H2201/4,0)+14000,28000)))),IF(H2201&lt;=0,IF(I2201&lt;=0,0,IF(I2201&lt;=15000,I2201,IF(I2201&lt;=40000,ROUNDUP(I2201/2,0)+7500,IF(I2201&lt;=70000,ROUNDUP(I2201/4,0)+17500,35000)))),MAX(IF(I2201&lt;=0,0,IF(I2201&lt;=15000,I2201,IF(I2201&lt;=40000,ROUNDUP(I2201/2,0)+7500,IF(I2201&lt;=70000,ROUNDUP(I2201/4,0)+17500,35000)))),MIN(IF(H2201&lt;=0,0,IF(H2201&lt;=12000,H2201,IF(H2201&lt;=32000,ROUNDUP(H2201/2,0)+6000,IF(H2201&lt;=56000,ROUNDUP(H2201/4,0)+14000,28000))))+IF(I2201&lt;=0,0,IF(I2201&lt;=15000,I2201,IF(I2201&lt;=40000,ROUNDUP(I2201/2,0)+7500,IF(I2201&lt;=70000,ROUNDUP(I2201/4,0)+17500,35000)))),28000))))</f>
        <v/>
      </c>
      <c r="V2201" s="18">
        <f>MIN(70000,S2201+T2201+U2201)</f>
        <v/>
      </c>
      <c r="W2201" s="18">
        <f>MAX(0,ROUNDDOWN(M2201-J2201-N2201-K2201-0,-3))</f>
        <v/>
      </c>
      <c r="X2201" s="18">
        <f>MAX(0,ROUNDDOWN(M2201-J2201-N2201-K2201-R2201,-3))</f>
        <v/>
      </c>
      <c r="Y2201" s="18">
        <f>IF(W2201&lt;=0,0,ROUNDDOWN((W2201*LOOKUP(W2201,{0,1950001,3300001,6950001,9000001,18000001,40000001},{0.05,0.1,0.2,0.23,0.33,0.4,0.45})-LOOKUP(W2201,{0,1950001,3300001,6950001,9000001,18000001,40000001},{0,97500,427500,636000,1536000,2796000,4796000}))*1.021,-2))</f>
        <v/>
      </c>
      <c r="Z2201" s="18">
        <f>IF(X2201&lt;=0,0,ROUNDDOWN((X2201*LOOKUP(X2201,{0,1950001,3300001,6950001,9000001,18000001,40000001},{0.05,0.1,0.2,0.23,0.33,0.4,0.45})-LOOKUP(X2201,{0,1950001,3300001,6950001,9000001,18000001,40000001},{0,97500,427500,636000,1536000,2796000,4796000}))*1.021,-2))</f>
        <v/>
      </c>
      <c r="AA2201" s="18">
        <f>MAX(0,ROUNDDOWN(M2201-J2201-430000-L2201-0,-3))</f>
        <v/>
      </c>
      <c r="AB2201" s="18">
        <f>MAX(0,ROUNDDOWN(M2201-J2201-430000-L2201-V2201,-3))</f>
        <v/>
      </c>
      <c r="AC2201" s="18">
        <f>IF(M2201&lt;=450000,0,MAX(0,ROUNDDOWN(AA2201*0.06-MIN(50000,AA2201)*0.03,-2))+MAX(0,ROUNDDOWN(AA2201*0.04-MIN(50000,AA2201)*0.02,-2)))</f>
        <v/>
      </c>
      <c r="AD2201" s="18">
        <f>IF(M2201&lt;=450000,0,MAX(0,ROUNDDOWN(AB2201*0.06-MIN(50000,AB2201)*0.03,-2))+MAX(0,ROUNDDOWN(AB2201*0.04-MIN(50000,AB2201)*0.02,-2)))</f>
        <v/>
      </c>
      <c r="AE2201" s="18">
        <f>Y2201-Z2201</f>
        <v/>
      </c>
      <c r="AF2201" s="18">
        <f>AC2201-AD2201</f>
        <v/>
      </c>
      <c r="AG2201" s="18">
        <f>AE2201+AF2201</f>
        <v/>
      </c>
      <c r="AH2201" s="20">
        <f>IF(W2201&lt;=0,0,LOOKUP(W2201,{0,1950001,3300001,6950001,9000001,18000001,40000001},{0.05,0.1,0.2,0.23,0.33,0.4,0.45}))</f>
        <v/>
      </c>
    </row>
    <row r="2202">
      <c r="A2202" t="inlineStr">
        <is>
          <t>1万円刻み 3区分8万円ずつ</t>
        </is>
      </c>
      <c r="B2202" s="18">
        <f>'4_1万円刻み'!$A$708</f>
        <v/>
      </c>
      <c r="C2202" s="19" t="n">
        <v>2026</v>
      </c>
      <c r="D2202" t="inlineStr">
        <is>
          <t>いいえ</t>
        </is>
      </c>
      <c r="E2202" s="18" t="n">
        <v>80000</v>
      </c>
      <c r="F2202" s="18" t="n">
        <v>0</v>
      </c>
      <c r="G2202" s="18" t="n">
        <v>80000</v>
      </c>
      <c r="H2202" s="18" t="n">
        <v>80000</v>
      </c>
      <c r="I2202" s="18" t="n">
        <v>0</v>
      </c>
      <c r="J2202" s="18">
        <f>ROUND(MIN(B2202/12,650000)*12*0.0915+MIN(B2202/12,1390000)*12*(0.0504+0)+B2202*0.005,0)</f>
        <v/>
      </c>
      <c r="K2202" s="18" t="n">
        <v>0</v>
      </c>
      <c r="L2202" s="18" t="n">
        <v>0</v>
      </c>
      <c r="M2202" s="18">
        <f>ROUND(IF(C2202&gt;=2026,IF(B2202&lt;741000,0,IF(B2202&lt;2191000,B2202-740000,IF(B2202&lt;2193000,1451000,IF(B2202&lt;2196000,1453000,IF(B2202&lt;2200000,1456000,IF(B2202&lt;3600000,ROUNDDOWN(B2202/4,-3)*2.8-80000,IF(B2202&lt;6600000,ROUNDDOWN(B2202/4,-3)*3.2-440000,IF(B2202&lt;8500000,ROUNDDOWN(B2202*0.9,0)-1100000,B2202-1950000)))))))),IF(B2202&lt;651000,0,IF(B2202&lt;1900000,B2202-650000,IF(B2202&lt;3600000,ROUNDDOWN(B2202/4,-3)*2.8-80000,IF(B2202&lt;6600000,ROUNDDOWN(B2202/4,-3)*3.2-440000,IF(B2202&lt;8500000,ROUNDDOWN(B2202*0.9,0)-1100000,B2202-1950000)))))),0)</f>
        <v/>
      </c>
      <c r="N2202" s="18">
        <f>IF(M2202&gt;23500000,NA(),IF(C2202&gt;=2026,IF(M2202&lt;=4890000,1040000,IF(M2202&lt;=6550000,670000,620000)),IF(M2202&lt;=1320000,950000,IF(M2202&lt;=3360000,880000,IF(M2202&lt;=4890000,680000,IF(M2202&lt;=6550000,630000,580000))))))</f>
        <v/>
      </c>
      <c r="O2202" s="18">
        <f>IF(F2202&lt;=0,IF(AND(D2202="はい",C2202&gt;=2026,C2202&lt;=2027),IF(E2202&lt;=0,0,IF(E2202&lt;=30000,E2202,IF(E2202&lt;=60000,ROUNDUP(E2202/2,0)+15000,IF(E2202&lt;=120000,ROUNDUP(E2202/4,0)+30000,60000)))),IF(E2202&lt;=0,0,IF(E2202&lt;=20000,E2202,IF(E2202&lt;=40000,ROUNDUP(E2202/2,0)+10000,IF(E2202&lt;=80000,ROUNDUP(E2202/4,0)+20000,40000))))),IF(E2202&lt;=0,IF(F2202&lt;=0,0,IF(F2202&lt;=25000,F2202,IF(F2202&lt;=50000,ROUNDUP(F2202/2,0)+12500,IF(F2202&lt;=100000,ROUNDUP(F2202/4,0)+25000,50000)))),MAX(IF(F2202&lt;=0,0,IF(F2202&lt;=25000,F2202,IF(F2202&lt;=50000,ROUNDUP(F2202/2,0)+12500,IF(F2202&lt;=100000,ROUNDUP(F2202/4,0)+25000,50000)))),MIN(IF(AND(D2202="はい",C2202&gt;=2026,C2202&lt;=2027),IF(E2202&lt;=0,0,IF(E2202&lt;=30000,E2202,IF(E2202&lt;=60000,ROUNDUP(E2202/2,0)+15000,IF(E2202&lt;=120000,ROUNDUP(E2202/4,0)+30000,60000)))),IF(E2202&lt;=0,0,IF(E2202&lt;=20000,E2202,IF(E2202&lt;=40000,ROUNDUP(E2202/2,0)+10000,IF(E2202&lt;=80000,ROUNDUP(E2202/4,0)+20000,40000)))))+IF(F2202&lt;=0,0,IF(F2202&lt;=25000,F2202,IF(F2202&lt;=50000,ROUNDUP(F2202/2,0)+12500,IF(F2202&lt;=100000,ROUNDUP(F2202/4,0)+25000,50000)))),IF(AND(D2202="はい",C2202&gt;=2026,C2202&lt;=2027),60000,40000)))))</f>
        <v/>
      </c>
      <c r="P2202" s="18">
        <f>IF(G2202&lt;=0,0,IF(G2202&lt;=20000,G2202,IF(G2202&lt;=40000,ROUNDUP(G2202/2,0)+10000,IF(G2202&lt;=80000,ROUNDUP(G2202/4,0)+20000,40000))))</f>
        <v/>
      </c>
      <c r="Q2202" s="18">
        <f>IF(I2202&lt;=0,IF(H2202&lt;=0,0,IF(H2202&lt;=20000,H2202,IF(H2202&lt;=40000,ROUNDUP(H2202/2,0)+10000,IF(H2202&lt;=80000,ROUNDUP(H2202/4,0)+20000,40000)))),IF(H2202&lt;=0,IF(I2202&lt;=0,0,IF(I2202&lt;=25000,I2202,IF(I2202&lt;=50000,ROUNDUP(I2202/2,0)+12500,IF(I2202&lt;=100000,ROUNDUP(I2202/4,0)+25000,50000)))),MAX(IF(I2202&lt;=0,0,IF(I2202&lt;=25000,I2202,IF(I2202&lt;=50000,ROUNDUP(I2202/2,0)+12500,IF(I2202&lt;=100000,ROUNDUP(I2202/4,0)+25000,50000)))),MIN(IF(H2202&lt;=0,0,IF(H2202&lt;=20000,H2202,IF(H2202&lt;=40000,ROUNDUP(H2202/2,0)+10000,IF(H2202&lt;=80000,ROUNDUP(H2202/4,0)+20000,40000))))+IF(I2202&lt;=0,0,IF(I2202&lt;=25000,I2202,IF(I2202&lt;=50000,ROUNDUP(I2202/2,0)+12500,IF(I2202&lt;=100000,ROUNDUP(I2202/4,0)+25000,50000)))),40000))))</f>
        <v/>
      </c>
      <c r="R2202" s="18">
        <f>MIN(120000,O2202+P2202+Q2202)</f>
        <v/>
      </c>
      <c r="S2202" s="18">
        <f>IF(F2202&lt;=0,IF(E2202&lt;=0,0,IF(E2202&lt;=12000,E2202,IF(E2202&lt;=32000,ROUNDUP(E2202/2,0)+6000,IF(E2202&lt;=56000,ROUNDUP(E2202/4,0)+14000,28000)))),IF(E2202&lt;=0,IF(F2202&lt;=0,0,IF(F2202&lt;=15000,F2202,IF(F2202&lt;=40000,ROUNDUP(F2202/2,0)+7500,IF(F2202&lt;=70000,ROUNDUP(F2202/4,0)+17500,35000)))),MAX(IF(F2202&lt;=0,0,IF(F2202&lt;=15000,F2202,IF(F2202&lt;=40000,ROUNDUP(F2202/2,0)+7500,IF(F2202&lt;=70000,ROUNDUP(F2202/4,0)+17500,35000)))),MIN(IF(E2202&lt;=0,0,IF(E2202&lt;=12000,E2202,IF(E2202&lt;=32000,ROUNDUP(E2202/2,0)+6000,IF(E2202&lt;=56000,ROUNDUP(E2202/4,0)+14000,28000))))+IF(F2202&lt;=0,0,IF(F2202&lt;=15000,F2202,IF(F2202&lt;=40000,ROUNDUP(F2202/2,0)+7500,IF(F2202&lt;=70000,ROUNDUP(F2202/4,0)+17500,35000)))),28000))))</f>
        <v/>
      </c>
      <c r="T2202" s="18">
        <f>IF(G2202&lt;=0,0,IF(G2202&lt;=12000,G2202,IF(G2202&lt;=32000,ROUNDUP(G2202/2,0)+6000,IF(G2202&lt;=56000,ROUNDUP(G2202/4,0)+14000,28000))))</f>
        <v/>
      </c>
      <c r="U2202" s="18">
        <f>IF(I2202&lt;=0,IF(H2202&lt;=0,0,IF(H2202&lt;=12000,H2202,IF(H2202&lt;=32000,ROUNDUP(H2202/2,0)+6000,IF(H2202&lt;=56000,ROUNDUP(H2202/4,0)+14000,28000)))),IF(H2202&lt;=0,IF(I2202&lt;=0,0,IF(I2202&lt;=15000,I2202,IF(I2202&lt;=40000,ROUNDUP(I2202/2,0)+7500,IF(I2202&lt;=70000,ROUNDUP(I2202/4,0)+17500,35000)))),MAX(IF(I2202&lt;=0,0,IF(I2202&lt;=15000,I2202,IF(I2202&lt;=40000,ROUNDUP(I2202/2,0)+7500,IF(I2202&lt;=70000,ROUNDUP(I2202/4,0)+17500,35000)))),MIN(IF(H2202&lt;=0,0,IF(H2202&lt;=12000,H2202,IF(H2202&lt;=32000,ROUNDUP(H2202/2,0)+6000,IF(H2202&lt;=56000,ROUNDUP(H2202/4,0)+14000,28000))))+IF(I2202&lt;=0,0,IF(I2202&lt;=15000,I2202,IF(I2202&lt;=40000,ROUNDUP(I2202/2,0)+7500,IF(I2202&lt;=70000,ROUNDUP(I2202/4,0)+17500,35000)))),28000))))</f>
        <v/>
      </c>
      <c r="V2202" s="18">
        <f>MIN(70000,S2202+T2202+U2202)</f>
        <v/>
      </c>
      <c r="W2202" s="18">
        <f>MAX(0,ROUNDDOWN(M2202-J2202-N2202-K2202-0,-3))</f>
        <v/>
      </c>
      <c r="X2202" s="18">
        <f>MAX(0,ROUNDDOWN(M2202-J2202-N2202-K2202-R2202,-3))</f>
        <v/>
      </c>
      <c r="Y2202" s="18">
        <f>IF(W2202&lt;=0,0,ROUNDDOWN((W2202*LOOKUP(W2202,{0,1950001,3300001,6950001,9000001,18000001,40000001},{0.05,0.1,0.2,0.23,0.33,0.4,0.45})-LOOKUP(W2202,{0,1950001,3300001,6950001,9000001,18000001,40000001},{0,97500,427500,636000,1536000,2796000,4796000}))*1.021,-2))</f>
        <v/>
      </c>
      <c r="Z2202" s="18">
        <f>IF(X2202&lt;=0,0,ROUNDDOWN((X2202*LOOKUP(X2202,{0,1950001,3300001,6950001,9000001,18000001,40000001},{0.05,0.1,0.2,0.23,0.33,0.4,0.45})-LOOKUP(X2202,{0,1950001,3300001,6950001,9000001,18000001,40000001},{0,97500,427500,636000,1536000,2796000,4796000}))*1.021,-2))</f>
        <v/>
      </c>
      <c r="AA2202" s="18">
        <f>MAX(0,ROUNDDOWN(M2202-J2202-430000-L2202-0,-3))</f>
        <v/>
      </c>
      <c r="AB2202" s="18">
        <f>MAX(0,ROUNDDOWN(M2202-J2202-430000-L2202-V2202,-3))</f>
        <v/>
      </c>
      <c r="AC2202" s="18">
        <f>IF(M2202&lt;=450000,0,MAX(0,ROUNDDOWN(AA2202*0.06-MIN(50000,AA2202)*0.03,-2))+MAX(0,ROUNDDOWN(AA2202*0.04-MIN(50000,AA2202)*0.02,-2)))</f>
        <v/>
      </c>
      <c r="AD2202" s="18">
        <f>IF(M2202&lt;=450000,0,MAX(0,ROUNDDOWN(AB2202*0.06-MIN(50000,AB2202)*0.03,-2))+MAX(0,ROUNDDOWN(AB2202*0.04-MIN(50000,AB2202)*0.02,-2)))</f>
        <v/>
      </c>
      <c r="AE2202" s="18">
        <f>Y2202-Z2202</f>
        <v/>
      </c>
      <c r="AF2202" s="18">
        <f>AC2202-AD2202</f>
        <v/>
      </c>
      <c r="AG2202" s="18">
        <f>AE2202+AF2202</f>
        <v/>
      </c>
      <c r="AH2202" s="20">
        <f>IF(W2202&lt;=0,0,LOOKUP(W2202,{0,1950001,3300001,6950001,9000001,18000001,40000001},{0.05,0.1,0.2,0.23,0.33,0.4,0.45}))</f>
        <v/>
      </c>
    </row>
    <row r="2203">
      <c r="A2203" t="inlineStr">
        <is>
          <t>1万円刻み 一般8万円</t>
        </is>
      </c>
      <c r="B2203" s="18">
        <f>'4_1万円刻み'!$A$708</f>
        <v/>
      </c>
      <c r="C2203" s="19" t="n">
        <v>2026</v>
      </c>
      <c r="D2203" t="inlineStr">
        <is>
          <t>いいえ</t>
        </is>
      </c>
      <c r="E2203" s="18" t="n">
        <v>80000</v>
      </c>
      <c r="F2203" s="18" t="n">
        <v>0</v>
      </c>
      <c r="G2203" s="18" t="n">
        <v>0</v>
      </c>
      <c r="H2203" s="18" t="n">
        <v>0</v>
      </c>
      <c r="I2203" s="18" t="n">
        <v>0</v>
      </c>
      <c r="J2203" s="18">
        <f>ROUND(MIN(B2203/12,650000)*12*0.0915+MIN(B2203/12,1390000)*12*(0.0504+0)+B2203*0.005,0)</f>
        <v/>
      </c>
      <c r="K2203" s="18" t="n">
        <v>0</v>
      </c>
      <c r="L2203" s="18" t="n">
        <v>0</v>
      </c>
      <c r="M2203" s="18">
        <f>ROUND(IF(C2203&gt;=2026,IF(B2203&lt;741000,0,IF(B2203&lt;2191000,B2203-740000,IF(B2203&lt;2193000,1451000,IF(B2203&lt;2196000,1453000,IF(B2203&lt;2200000,1456000,IF(B2203&lt;3600000,ROUNDDOWN(B2203/4,-3)*2.8-80000,IF(B2203&lt;6600000,ROUNDDOWN(B2203/4,-3)*3.2-440000,IF(B2203&lt;8500000,ROUNDDOWN(B2203*0.9,0)-1100000,B2203-1950000)))))))),IF(B2203&lt;651000,0,IF(B2203&lt;1900000,B2203-650000,IF(B2203&lt;3600000,ROUNDDOWN(B2203/4,-3)*2.8-80000,IF(B2203&lt;6600000,ROUNDDOWN(B2203/4,-3)*3.2-440000,IF(B2203&lt;8500000,ROUNDDOWN(B2203*0.9,0)-1100000,B2203-1950000)))))),0)</f>
        <v/>
      </c>
      <c r="N2203" s="18">
        <f>IF(M2203&gt;23500000,NA(),IF(C2203&gt;=2026,IF(M2203&lt;=4890000,1040000,IF(M2203&lt;=6550000,670000,620000)),IF(M2203&lt;=1320000,950000,IF(M2203&lt;=3360000,880000,IF(M2203&lt;=4890000,680000,IF(M2203&lt;=6550000,630000,580000))))))</f>
        <v/>
      </c>
      <c r="O2203" s="18">
        <f>IF(F2203&lt;=0,IF(AND(D2203="はい",C2203&gt;=2026,C2203&lt;=2027),IF(E2203&lt;=0,0,IF(E2203&lt;=30000,E2203,IF(E2203&lt;=60000,ROUNDUP(E2203/2,0)+15000,IF(E2203&lt;=120000,ROUNDUP(E2203/4,0)+30000,60000)))),IF(E2203&lt;=0,0,IF(E2203&lt;=20000,E2203,IF(E2203&lt;=40000,ROUNDUP(E2203/2,0)+10000,IF(E2203&lt;=80000,ROUNDUP(E2203/4,0)+20000,40000))))),IF(E2203&lt;=0,IF(F2203&lt;=0,0,IF(F2203&lt;=25000,F2203,IF(F2203&lt;=50000,ROUNDUP(F2203/2,0)+12500,IF(F2203&lt;=100000,ROUNDUP(F2203/4,0)+25000,50000)))),MAX(IF(F2203&lt;=0,0,IF(F2203&lt;=25000,F2203,IF(F2203&lt;=50000,ROUNDUP(F2203/2,0)+12500,IF(F2203&lt;=100000,ROUNDUP(F2203/4,0)+25000,50000)))),MIN(IF(AND(D2203="はい",C2203&gt;=2026,C2203&lt;=2027),IF(E2203&lt;=0,0,IF(E2203&lt;=30000,E2203,IF(E2203&lt;=60000,ROUNDUP(E2203/2,0)+15000,IF(E2203&lt;=120000,ROUNDUP(E2203/4,0)+30000,60000)))),IF(E2203&lt;=0,0,IF(E2203&lt;=20000,E2203,IF(E2203&lt;=40000,ROUNDUP(E2203/2,0)+10000,IF(E2203&lt;=80000,ROUNDUP(E2203/4,0)+20000,40000)))))+IF(F2203&lt;=0,0,IF(F2203&lt;=25000,F2203,IF(F2203&lt;=50000,ROUNDUP(F2203/2,0)+12500,IF(F2203&lt;=100000,ROUNDUP(F2203/4,0)+25000,50000)))),IF(AND(D2203="はい",C2203&gt;=2026,C2203&lt;=2027),60000,40000)))))</f>
        <v/>
      </c>
      <c r="P2203" s="18">
        <f>IF(G2203&lt;=0,0,IF(G2203&lt;=20000,G2203,IF(G2203&lt;=40000,ROUNDUP(G2203/2,0)+10000,IF(G2203&lt;=80000,ROUNDUP(G2203/4,0)+20000,40000))))</f>
        <v/>
      </c>
      <c r="Q2203" s="18">
        <f>IF(I2203&lt;=0,IF(H2203&lt;=0,0,IF(H2203&lt;=20000,H2203,IF(H2203&lt;=40000,ROUNDUP(H2203/2,0)+10000,IF(H2203&lt;=80000,ROUNDUP(H2203/4,0)+20000,40000)))),IF(H2203&lt;=0,IF(I2203&lt;=0,0,IF(I2203&lt;=25000,I2203,IF(I2203&lt;=50000,ROUNDUP(I2203/2,0)+12500,IF(I2203&lt;=100000,ROUNDUP(I2203/4,0)+25000,50000)))),MAX(IF(I2203&lt;=0,0,IF(I2203&lt;=25000,I2203,IF(I2203&lt;=50000,ROUNDUP(I2203/2,0)+12500,IF(I2203&lt;=100000,ROUNDUP(I2203/4,0)+25000,50000)))),MIN(IF(H2203&lt;=0,0,IF(H2203&lt;=20000,H2203,IF(H2203&lt;=40000,ROUNDUP(H2203/2,0)+10000,IF(H2203&lt;=80000,ROUNDUP(H2203/4,0)+20000,40000))))+IF(I2203&lt;=0,0,IF(I2203&lt;=25000,I2203,IF(I2203&lt;=50000,ROUNDUP(I2203/2,0)+12500,IF(I2203&lt;=100000,ROUNDUP(I2203/4,0)+25000,50000)))),40000))))</f>
        <v/>
      </c>
      <c r="R2203" s="18">
        <f>MIN(120000,O2203+P2203+Q2203)</f>
        <v/>
      </c>
      <c r="S2203" s="18">
        <f>IF(F2203&lt;=0,IF(E2203&lt;=0,0,IF(E2203&lt;=12000,E2203,IF(E2203&lt;=32000,ROUNDUP(E2203/2,0)+6000,IF(E2203&lt;=56000,ROUNDUP(E2203/4,0)+14000,28000)))),IF(E2203&lt;=0,IF(F2203&lt;=0,0,IF(F2203&lt;=15000,F2203,IF(F2203&lt;=40000,ROUNDUP(F2203/2,0)+7500,IF(F2203&lt;=70000,ROUNDUP(F2203/4,0)+17500,35000)))),MAX(IF(F2203&lt;=0,0,IF(F2203&lt;=15000,F2203,IF(F2203&lt;=40000,ROUNDUP(F2203/2,0)+7500,IF(F2203&lt;=70000,ROUNDUP(F2203/4,0)+17500,35000)))),MIN(IF(E2203&lt;=0,0,IF(E2203&lt;=12000,E2203,IF(E2203&lt;=32000,ROUNDUP(E2203/2,0)+6000,IF(E2203&lt;=56000,ROUNDUP(E2203/4,0)+14000,28000))))+IF(F2203&lt;=0,0,IF(F2203&lt;=15000,F2203,IF(F2203&lt;=40000,ROUNDUP(F2203/2,0)+7500,IF(F2203&lt;=70000,ROUNDUP(F2203/4,0)+17500,35000)))),28000))))</f>
        <v/>
      </c>
      <c r="T2203" s="18">
        <f>IF(G2203&lt;=0,0,IF(G2203&lt;=12000,G2203,IF(G2203&lt;=32000,ROUNDUP(G2203/2,0)+6000,IF(G2203&lt;=56000,ROUNDUP(G2203/4,0)+14000,28000))))</f>
        <v/>
      </c>
      <c r="U2203" s="18">
        <f>IF(I2203&lt;=0,IF(H2203&lt;=0,0,IF(H2203&lt;=12000,H2203,IF(H2203&lt;=32000,ROUNDUP(H2203/2,0)+6000,IF(H2203&lt;=56000,ROUNDUP(H2203/4,0)+14000,28000)))),IF(H2203&lt;=0,IF(I2203&lt;=0,0,IF(I2203&lt;=15000,I2203,IF(I2203&lt;=40000,ROUNDUP(I2203/2,0)+7500,IF(I2203&lt;=70000,ROUNDUP(I2203/4,0)+17500,35000)))),MAX(IF(I2203&lt;=0,0,IF(I2203&lt;=15000,I2203,IF(I2203&lt;=40000,ROUNDUP(I2203/2,0)+7500,IF(I2203&lt;=70000,ROUNDUP(I2203/4,0)+17500,35000)))),MIN(IF(H2203&lt;=0,0,IF(H2203&lt;=12000,H2203,IF(H2203&lt;=32000,ROUNDUP(H2203/2,0)+6000,IF(H2203&lt;=56000,ROUNDUP(H2203/4,0)+14000,28000))))+IF(I2203&lt;=0,0,IF(I2203&lt;=15000,I2203,IF(I2203&lt;=40000,ROUNDUP(I2203/2,0)+7500,IF(I2203&lt;=70000,ROUNDUP(I2203/4,0)+17500,35000)))),28000))))</f>
        <v/>
      </c>
      <c r="V2203" s="18">
        <f>MIN(70000,S2203+T2203+U2203)</f>
        <v/>
      </c>
      <c r="W2203" s="18">
        <f>MAX(0,ROUNDDOWN(M2203-J2203-N2203-K2203-0,-3))</f>
        <v/>
      </c>
      <c r="X2203" s="18">
        <f>MAX(0,ROUNDDOWN(M2203-J2203-N2203-K2203-R2203,-3))</f>
        <v/>
      </c>
      <c r="Y2203" s="18">
        <f>IF(W2203&lt;=0,0,ROUNDDOWN((W2203*LOOKUP(W2203,{0,1950001,3300001,6950001,9000001,18000001,40000001},{0.05,0.1,0.2,0.23,0.33,0.4,0.45})-LOOKUP(W2203,{0,1950001,3300001,6950001,9000001,18000001,40000001},{0,97500,427500,636000,1536000,2796000,4796000}))*1.021,-2))</f>
        <v/>
      </c>
      <c r="Z2203" s="18">
        <f>IF(X2203&lt;=0,0,ROUNDDOWN((X2203*LOOKUP(X2203,{0,1950001,3300001,6950001,9000001,18000001,40000001},{0.05,0.1,0.2,0.23,0.33,0.4,0.45})-LOOKUP(X2203,{0,1950001,3300001,6950001,9000001,18000001,40000001},{0,97500,427500,636000,1536000,2796000,4796000}))*1.021,-2))</f>
        <v/>
      </c>
      <c r="AA2203" s="18">
        <f>MAX(0,ROUNDDOWN(M2203-J2203-430000-L2203-0,-3))</f>
        <v/>
      </c>
      <c r="AB2203" s="18">
        <f>MAX(0,ROUNDDOWN(M2203-J2203-430000-L2203-V2203,-3))</f>
        <v/>
      </c>
      <c r="AC2203" s="18">
        <f>IF(M2203&lt;=450000,0,MAX(0,ROUNDDOWN(AA2203*0.06-MIN(50000,AA2203)*0.03,-2))+MAX(0,ROUNDDOWN(AA2203*0.04-MIN(50000,AA2203)*0.02,-2)))</f>
        <v/>
      </c>
      <c r="AD2203" s="18">
        <f>IF(M2203&lt;=450000,0,MAX(0,ROUNDDOWN(AB2203*0.06-MIN(50000,AB2203)*0.03,-2))+MAX(0,ROUNDDOWN(AB2203*0.04-MIN(50000,AB2203)*0.02,-2)))</f>
        <v/>
      </c>
      <c r="AE2203" s="18">
        <f>Y2203-Z2203</f>
        <v/>
      </c>
      <c r="AF2203" s="18">
        <f>AC2203-AD2203</f>
        <v/>
      </c>
      <c r="AG2203" s="18">
        <f>AE2203+AF2203</f>
        <v/>
      </c>
      <c r="AH2203" s="20">
        <f>IF(W2203&lt;=0,0,LOOKUP(W2203,{0,1950001,3300001,6950001,9000001,18000001,40000001},{0.05,0.1,0.2,0.23,0.33,0.4,0.45}))</f>
        <v/>
      </c>
    </row>
    <row r="2204">
      <c r="A2204" t="inlineStr">
        <is>
          <t>1万円刻み 特例あり一般12万円</t>
        </is>
      </c>
      <c r="B2204" s="18">
        <f>'4_1万円刻み'!$A$708</f>
        <v/>
      </c>
      <c r="C2204" s="19" t="n">
        <v>2026</v>
      </c>
      <c r="D2204" t="inlineStr">
        <is>
          <t>はい</t>
        </is>
      </c>
      <c r="E2204" s="18" t="n">
        <v>120000</v>
      </c>
      <c r="F2204" s="18" t="n">
        <v>0</v>
      </c>
      <c r="G2204" s="18" t="n">
        <v>0</v>
      </c>
      <c r="H2204" s="18" t="n">
        <v>0</v>
      </c>
      <c r="I2204" s="18" t="n">
        <v>0</v>
      </c>
      <c r="J2204" s="18">
        <f>ROUND(MIN(B2204/12,650000)*12*0.0915+MIN(B2204/12,1390000)*12*(0.0504+0)+B2204*0.005,0)</f>
        <v/>
      </c>
      <c r="K2204" s="18" t="n">
        <v>0</v>
      </c>
      <c r="L2204" s="18" t="n">
        <v>0</v>
      </c>
      <c r="M2204" s="18">
        <f>ROUND(IF(C2204&gt;=2026,IF(B2204&lt;741000,0,IF(B2204&lt;2191000,B2204-740000,IF(B2204&lt;2193000,1451000,IF(B2204&lt;2196000,1453000,IF(B2204&lt;2200000,1456000,IF(B2204&lt;3600000,ROUNDDOWN(B2204/4,-3)*2.8-80000,IF(B2204&lt;6600000,ROUNDDOWN(B2204/4,-3)*3.2-440000,IF(B2204&lt;8500000,ROUNDDOWN(B2204*0.9,0)-1100000,B2204-1950000)))))))),IF(B2204&lt;651000,0,IF(B2204&lt;1900000,B2204-650000,IF(B2204&lt;3600000,ROUNDDOWN(B2204/4,-3)*2.8-80000,IF(B2204&lt;6600000,ROUNDDOWN(B2204/4,-3)*3.2-440000,IF(B2204&lt;8500000,ROUNDDOWN(B2204*0.9,0)-1100000,B2204-1950000)))))),0)</f>
        <v/>
      </c>
      <c r="N2204" s="18">
        <f>IF(M2204&gt;23500000,NA(),IF(C2204&gt;=2026,IF(M2204&lt;=4890000,1040000,IF(M2204&lt;=6550000,670000,620000)),IF(M2204&lt;=1320000,950000,IF(M2204&lt;=3360000,880000,IF(M2204&lt;=4890000,680000,IF(M2204&lt;=6550000,630000,580000))))))</f>
        <v/>
      </c>
      <c r="O2204" s="18">
        <f>IF(F2204&lt;=0,IF(AND(D2204="はい",C2204&gt;=2026,C2204&lt;=2027),IF(E2204&lt;=0,0,IF(E2204&lt;=30000,E2204,IF(E2204&lt;=60000,ROUNDUP(E2204/2,0)+15000,IF(E2204&lt;=120000,ROUNDUP(E2204/4,0)+30000,60000)))),IF(E2204&lt;=0,0,IF(E2204&lt;=20000,E2204,IF(E2204&lt;=40000,ROUNDUP(E2204/2,0)+10000,IF(E2204&lt;=80000,ROUNDUP(E2204/4,0)+20000,40000))))),IF(E2204&lt;=0,IF(F2204&lt;=0,0,IF(F2204&lt;=25000,F2204,IF(F2204&lt;=50000,ROUNDUP(F2204/2,0)+12500,IF(F2204&lt;=100000,ROUNDUP(F2204/4,0)+25000,50000)))),MAX(IF(F2204&lt;=0,0,IF(F2204&lt;=25000,F2204,IF(F2204&lt;=50000,ROUNDUP(F2204/2,0)+12500,IF(F2204&lt;=100000,ROUNDUP(F2204/4,0)+25000,50000)))),MIN(IF(AND(D2204="はい",C2204&gt;=2026,C2204&lt;=2027),IF(E2204&lt;=0,0,IF(E2204&lt;=30000,E2204,IF(E2204&lt;=60000,ROUNDUP(E2204/2,0)+15000,IF(E2204&lt;=120000,ROUNDUP(E2204/4,0)+30000,60000)))),IF(E2204&lt;=0,0,IF(E2204&lt;=20000,E2204,IF(E2204&lt;=40000,ROUNDUP(E2204/2,0)+10000,IF(E2204&lt;=80000,ROUNDUP(E2204/4,0)+20000,40000)))))+IF(F2204&lt;=0,0,IF(F2204&lt;=25000,F2204,IF(F2204&lt;=50000,ROUNDUP(F2204/2,0)+12500,IF(F2204&lt;=100000,ROUNDUP(F2204/4,0)+25000,50000)))),IF(AND(D2204="はい",C2204&gt;=2026,C2204&lt;=2027),60000,40000)))))</f>
        <v/>
      </c>
      <c r="P2204" s="18">
        <f>IF(G2204&lt;=0,0,IF(G2204&lt;=20000,G2204,IF(G2204&lt;=40000,ROUNDUP(G2204/2,0)+10000,IF(G2204&lt;=80000,ROUNDUP(G2204/4,0)+20000,40000))))</f>
        <v/>
      </c>
      <c r="Q2204" s="18">
        <f>IF(I2204&lt;=0,IF(H2204&lt;=0,0,IF(H2204&lt;=20000,H2204,IF(H2204&lt;=40000,ROUNDUP(H2204/2,0)+10000,IF(H2204&lt;=80000,ROUNDUP(H2204/4,0)+20000,40000)))),IF(H2204&lt;=0,IF(I2204&lt;=0,0,IF(I2204&lt;=25000,I2204,IF(I2204&lt;=50000,ROUNDUP(I2204/2,0)+12500,IF(I2204&lt;=100000,ROUNDUP(I2204/4,0)+25000,50000)))),MAX(IF(I2204&lt;=0,0,IF(I2204&lt;=25000,I2204,IF(I2204&lt;=50000,ROUNDUP(I2204/2,0)+12500,IF(I2204&lt;=100000,ROUNDUP(I2204/4,0)+25000,50000)))),MIN(IF(H2204&lt;=0,0,IF(H2204&lt;=20000,H2204,IF(H2204&lt;=40000,ROUNDUP(H2204/2,0)+10000,IF(H2204&lt;=80000,ROUNDUP(H2204/4,0)+20000,40000))))+IF(I2204&lt;=0,0,IF(I2204&lt;=25000,I2204,IF(I2204&lt;=50000,ROUNDUP(I2204/2,0)+12500,IF(I2204&lt;=100000,ROUNDUP(I2204/4,0)+25000,50000)))),40000))))</f>
        <v/>
      </c>
      <c r="R2204" s="18">
        <f>MIN(120000,O2204+P2204+Q2204)</f>
        <v/>
      </c>
      <c r="S2204" s="18">
        <f>IF(F2204&lt;=0,IF(E2204&lt;=0,0,IF(E2204&lt;=12000,E2204,IF(E2204&lt;=32000,ROUNDUP(E2204/2,0)+6000,IF(E2204&lt;=56000,ROUNDUP(E2204/4,0)+14000,28000)))),IF(E2204&lt;=0,IF(F2204&lt;=0,0,IF(F2204&lt;=15000,F2204,IF(F2204&lt;=40000,ROUNDUP(F2204/2,0)+7500,IF(F2204&lt;=70000,ROUNDUP(F2204/4,0)+17500,35000)))),MAX(IF(F2204&lt;=0,0,IF(F2204&lt;=15000,F2204,IF(F2204&lt;=40000,ROUNDUP(F2204/2,0)+7500,IF(F2204&lt;=70000,ROUNDUP(F2204/4,0)+17500,35000)))),MIN(IF(E2204&lt;=0,0,IF(E2204&lt;=12000,E2204,IF(E2204&lt;=32000,ROUNDUP(E2204/2,0)+6000,IF(E2204&lt;=56000,ROUNDUP(E2204/4,0)+14000,28000))))+IF(F2204&lt;=0,0,IF(F2204&lt;=15000,F2204,IF(F2204&lt;=40000,ROUNDUP(F2204/2,0)+7500,IF(F2204&lt;=70000,ROUNDUP(F2204/4,0)+17500,35000)))),28000))))</f>
        <v/>
      </c>
      <c r="T2204" s="18">
        <f>IF(G2204&lt;=0,0,IF(G2204&lt;=12000,G2204,IF(G2204&lt;=32000,ROUNDUP(G2204/2,0)+6000,IF(G2204&lt;=56000,ROUNDUP(G2204/4,0)+14000,28000))))</f>
        <v/>
      </c>
      <c r="U2204" s="18">
        <f>IF(I2204&lt;=0,IF(H2204&lt;=0,0,IF(H2204&lt;=12000,H2204,IF(H2204&lt;=32000,ROUNDUP(H2204/2,0)+6000,IF(H2204&lt;=56000,ROUNDUP(H2204/4,0)+14000,28000)))),IF(H2204&lt;=0,IF(I2204&lt;=0,0,IF(I2204&lt;=15000,I2204,IF(I2204&lt;=40000,ROUNDUP(I2204/2,0)+7500,IF(I2204&lt;=70000,ROUNDUP(I2204/4,0)+17500,35000)))),MAX(IF(I2204&lt;=0,0,IF(I2204&lt;=15000,I2204,IF(I2204&lt;=40000,ROUNDUP(I2204/2,0)+7500,IF(I2204&lt;=70000,ROUNDUP(I2204/4,0)+17500,35000)))),MIN(IF(H2204&lt;=0,0,IF(H2204&lt;=12000,H2204,IF(H2204&lt;=32000,ROUNDUP(H2204/2,0)+6000,IF(H2204&lt;=56000,ROUNDUP(H2204/4,0)+14000,28000))))+IF(I2204&lt;=0,0,IF(I2204&lt;=15000,I2204,IF(I2204&lt;=40000,ROUNDUP(I2204/2,0)+7500,IF(I2204&lt;=70000,ROUNDUP(I2204/4,0)+17500,35000)))),28000))))</f>
        <v/>
      </c>
      <c r="V2204" s="18">
        <f>MIN(70000,S2204+T2204+U2204)</f>
        <v/>
      </c>
      <c r="W2204" s="18">
        <f>MAX(0,ROUNDDOWN(M2204-J2204-N2204-K2204-0,-3))</f>
        <v/>
      </c>
      <c r="X2204" s="18">
        <f>MAX(0,ROUNDDOWN(M2204-J2204-N2204-K2204-R2204,-3))</f>
        <v/>
      </c>
      <c r="Y2204" s="18">
        <f>IF(W2204&lt;=0,0,ROUNDDOWN((W2204*LOOKUP(W2204,{0,1950001,3300001,6950001,9000001,18000001,40000001},{0.05,0.1,0.2,0.23,0.33,0.4,0.45})-LOOKUP(W2204,{0,1950001,3300001,6950001,9000001,18000001,40000001},{0,97500,427500,636000,1536000,2796000,4796000}))*1.021,-2))</f>
        <v/>
      </c>
      <c r="Z2204" s="18">
        <f>IF(X2204&lt;=0,0,ROUNDDOWN((X2204*LOOKUP(X2204,{0,1950001,3300001,6950001,9000001,18000001,40000001},{0.05,0.1,0.2,0.23,0.33,0.4,0.45})-LOOKUP(X2204,{0,1950001,3300001,6950001,9000001,18000001,40000001},{0,97500,427500,636000,1536000,2796000,4796000}))*1.021,-2))</f>
        <v/>
      </c>
      <c r="AA2204" s="18">
        <f>MAX(0,ROUNDDOWN(M2204-J2204-430000-L2204-0,-3))</f>
        <v/>
      </c>
      <c r="AB2204" s="18">
        <f>MAX(0,ROUNDDOWN(M2204-J2204-430000-L2204-V2204,-3))</f>
        <v/>
      </c>
      <c r="AC2204" s="18">
        <f>IF(M2204&lt;=450000,0,MAX(0,ROUNDDOWN(AA2204*0.06-MIN(50000,AA2204)*0.03,-2))+MAX(0,ROUNDDOWN(AA2204*0.04-MIN(50000,AA2204)*0.02,-2)))</f>
        <v/>
      </c>
      <c r="AD2204" s="18">
        <f>IF(M2204&lt;=450000,0,MAX(0,ROUNDDOWN(AB2204*0.06-MIN(50000,AB2204)*0.03,-2))+MAX(0,ROUNDDOWN(AB2204*0.04-MIN(50000,AB2204)*0.02,-2)))</f>
        <v/>
      </c>
      <c r="AE2204" s="18">
        <f>Y2204-Z2204</f>
        <v/>
      </c>
      <c r="AF2204" s="18">
        <f>AC2204-AD2204</f>
        <v/>
      </c>
      <c r="AG2204" s="18">
        <f>AE2204+AF2204</f>
        <v/>
      </c>
      <c r="AH2204" s="20">
        <f>IF(W2204&lt;=0,0,LOOKUP(W2204,{0,1950001,3300001,6950001,9000001,18000001,40000001},{0.05,0.1,0.2,0.23,0.33,0.4,0.45}))</f>
        <v/>
      </c>
    </row>
    <row r="2205">
      <c r="A2205" t="inlineStr">
        <is>
          <t>1万円刻み 3区分8万円ずつ</t>
        </is>
      </c>
      <c r="B2205" s="18">
        <f>'4_1万円刻み'!$A$709</f>
        <v/>
      </c>
      <c r="C2205" s="19" t="n">
        <v>2026</v>
      </c>
      <c r="D2205" t="inlineStr">
        <is>
          <t>いいえ</t>
        </is>
      </c>
      <c r="E2205" s="18" t="n">
        <v>80000</v>
      </c>
      <c r="F2205" s="18" t="n">
        <v>0</v>
      </c>
      <c r="G2205" s="18" t="n">
        <v>80000</v>
      </c>
      <c r="H2205" s="18" t="n">
        <v>80000</v>
      </c>
      <c r="I2205" s="18" t="n">
        <v>0</v>
      </c>
      <c r="J2205" s="18">
        <f>ROUND(MIN(B2205/12,650000)*12*0.0915+MIN(B2205/12,1390000)*12*(0.0504+0)+B2205*0.005,0)</f>
        <v/>
      </c>
      <c r="K2205" s="18" t="n">
        <v>0</v>
      </c>
      <c r="L2205" s="18" t="n">
        <v>0</v>
      </c>
      <c r="M2205" s="18">
        <f>ROUND(IF(C2205&gt;=2026,IF(B2205&lt;741000,0,IF(B2205&lt;2191000,B2205-740000,IF(B2205&lt;2193000,1451000,IF(B2205&lt;2196000,1453000,IF(B2205&lt;2200000,1456000,IF(B2205&lt;3600000,ROUNDDOWN(B2205/4,-3)*2.8-80000,IF(B2205&lt;6600000,ROUNDDOWN(B2205/4,-3)*3.2-440000,IF(B2205&lt;8500000,ROUNDDOWN(B2205*0.9,0)-1100000,B2205-1950000)))))))),IF(B2205&lt;651000,0,IF(B2205&lt;1900000,B2205-650000,IF(B2205&lt;3600000,ROUNDDOWN(B2205/4,-3)*2.8-80000,IF(B2205&lt;6600000,ROUNDDOWN(B2205/4,-3)*3.2-440000,IF(B2205&lt;8500000,ROUNDDOWN(B2205*0.9,0)-1100000,B2205-1950000)))))),0)</f>
        <v/>
      </c>
      <c r="N2205" s="18">
        <f>IF(M2205&gt;23500000,NA(),IF(C2205&gt;=2026,IF(M2205&lt;=4890000,1040000,IF(M2205&lt;=6550000,670000,620000)),IF(M2205&lt;=1320000,950000,IF(M2205&lt;=3360000,880000,IF(M2205&lt;=4890000,680000,IF(M2205&lt;=6550000,630000,580000))))))</f>
        <v/>
      </c>
      <c r="O2205" s="18">
        <f>IF(F2205&lt;=0,IF(AND(D2205="はい",C2205&gt;=2026,C2205&lt;=2027),IF(E2205&lt;=0,0,IF(E2205&lt;=30000,E2205,IF(E2205&lt;=60000,ROUNDUP(E2205/2,0)+15000,IF(E2205&lt;=120000,ROUNDUP(E2205/4,0)+30000,60000)))),IF(E2205&lt;=0,0,IF(E2205&lt;=20000,E2205,IF(E2205&lt;=40000,ROUNDUP(E2205/2,0)+10000,IF(E2205&lt;=80000,ROUNDUP(E2205/4,0)+20000,40000))))),IF(E2205&lt;=0,IF(F2205&lt;=0,0,IF(F2205&lt;=25000,F2205,IF(F2205&lt;=50000,ROUNDUP(F2205/2,0)+12500,IF(F2205&lt;=100000,ROUNDUP(F2205/4,0)+25000,50000)))),MAX(IF(F2205&lt;=0,0,IF(F2205&lt;=25000,F2205,IF(F2205&lt;=50000,ROUNDUP(F2205/2,0)+12500,IF(F2205&lt;=100000,ROUNDUP(F2205/4,0)+25000,50000)))),MIN(IF(AND(D2205="はい",C2205&gt;=2026,C2205&lt;=2027),IF(E2205&lt;=0,0,IF(E2205&lt;=30000,E2205,IF(E2205&lt;=60000,ROUNDUP(E2205/2,0)+15000,IF(E2205&lt;=120000,ROUNDUP(E2205/4,0)+30000,60000)))),IF(E2205&lt;=0,0,IF(E2205&lt;=20000,E2205,IF(E2205&lt;=40000,ROUNDUP(E2205/2,0)+10000,IF(E2205&lt;=80000,ROUNDUP(E2205/4,0)+20000,40000)))))+IF(F2205&lt;=0,0,IF(F2205&lt;=25000,F2205,IF(F2205&lt;=50000,ROUNDUP(F2205/2,0)+12500,IF(F2205&lt;=100000,ROUNDUP(F2205/4,0)+25000,50000)))),IF(AND(D2205="はい",C2205&gt;=2026,C2205&lt;=2027),60000,40000)))))</f>
        <v/>
      </c>
      <c r="P2205" s="18">
        <f>IF(G2205&lt;=0,0,IF(G2205&lt;=20000,G2205,IF(G2205&lt;=40000,ROUNDUP(G2205/2,0)+10000,IF(G2205&lt;=80000,ROUNDUP(G2205/4,0)+20000,40000))))</f>
        <v/>
      </c>
      <c r="Q2205" s="18">
        <f>IF(I2205&lt;=0,IF(H2205&lt;=0,0,IF(H2205&lt;=20000,H2205,IF(H2205&lt;=40000,ROUNDUP(H2205/2,0)+10000,IF(H2205&lt;=80000,ROUNDUP(H2205/4,0)+20000,40000)))),IF(H2205&lt;=0,IF(I2205&lt;=0,0,IF(I2205&lt;=25000,I2205,IF(I2205&lt;=50000,ROUNDUP(I2205/2,0)+12500,IF(I2205&lt;=100000,ROUNDUP(I2205/4,0)+25000,50000)))),MAX(IF(I2205&lt;=0,0,IF(I2205&lt;=25000,I2205,IF(I2205&lt;=50000,ROUNDUP(I2205/2,0)+12500,IF(I2205&lt;=100000,ROUNDUP(I2205/4,0)+25000,50000)))),MIN(IF(H2205&lt;=0,0,IF(H2205&lt;=20000,H2205,IF(H2205&lt;=40000,ROUNDUP(H2205/2,0)+10000,IF(H2205&lt;=80000,ROUNDUP(H2205/4,0)+20000,40000))))+IF(I2205&lt;=0,0,IF(I2205&lt;=25000,I2205,IF(I2205&lt;=50000,ROUNDUP(I2205/2,0)+12500,IF(I2205&lt;=100000,ROUNDUP(I2205/4,0)+25000,50000)))),40000))))</f>
        <v/>
      </c>
      <c r="R2205" s="18">
        <f>MIN(120000,O2205+P2205+Q2205)</f>
        <v/>
      </c>
      <c r="S2205" s="18">
        <f>IF(F2205&lt;=0,IF(E2205&lt;=0,0,IF(E2205&lt;=12000,E2205,IF(E2205&lt;=32000,ROUNDUP(E2205/2,0)+6000,IF(E2205&lt;=56000,ROUNDUP(E2205/4,0)+14000,28000)))),IF(E2205&lt;=0,IF(F2205&lt;=0,0,IF(F2205&lt;=15000,F2205,IF(F2205&lt;=40000,ROUNDUP(F2205/2,0)+7500,IF(F2205&lt;=70000,ROUNDUP(F2205/4,0)+17500,35000)))),MAX(IF(F2205&lt;=0,0,IF(F2205&lt;=15000,F2205,IF(F2205&lt;=40000,ROUNDUP(F2205/2,0)+7500,IF(F2205&lt;=70000,ROUNDUP(F2205/4,0)+17500,35000)))),MIN(IF(E2205&lt;=0,0,IF(E2205&lt;=12000,E2205,IF(E2205&lt;=32000,ROUNDUP(E2205/2,0)+6000,IF(E2205&lt;=56000,ROUNDUP(E2205/4,0)+14000,28000))))+IF(F2205&lt;=0,0,IF(F2205&lt;=15000,F2205,IF(F2205&lt;=40000,ROUNDUP(F2205/2,0)+7500,IF(F2205&lt;=70000,ROUNDUP(F2205/4,0)+17500,35000)))),28000))))</f>
        <v/>
      </c>
      <c r="T2205" s="18">
        <f>IF(G2205&lt;=0,0,IF(G2205&lt;=12000,G2205,IF(G2205&lt;=32000,ROUNDUP(G2205/2,0)+6000,IF(G2205&lt;=56000,ROUNDUP(G2205/4,0)+14000,28000))))</f>
        <v/>
      </c>
      <c r="U2205" s="18">
        <f>IF(I2205&lt;=0,IF(H2205&lt;=0,0,IF(H2205&lt;=12000,H2205,IF(H2205&lt;=32000,ROUNDUP(H2205/2,0)+6000,IF(H2205&lt;=56000,ROUNDUP(H2205/4,0)+14000,28000)))),IF(H2205&lt;=0,IF(I2205&lt;=0,0,IF(I2205&lt;=15000,I2205,IF(I2205&lt;=40000,ROUNDUP(I2205/2,0)+7500,IF(I2205&lt;=70000,ROUNDUP(I2205/4,0)+17500,35000)))),MAX(IF(I2205&lt;=0,0,IF(I2205&lt;=15000,I2205,IF(I2205&lt;=40000,ROUNDUP(I2205/2,0)+7500,IF(I2205&lt;=70000,ROUNDUP(I2205/4,0)+17500,35000)))),MIN(IF(H2205&lt;=0,0,IF(H2205&lt;=12000,H2205,IF(H2205&lt;=32000,ROUNDUP(H2205/2,0)+6000,IF(H2205&lt;=56000,ROUNDUP(H2205/4,0)+14000,28000))))+IF(I2205&lt;=0,0,IF(I2205&lt;=15000,I2205,IF(I2205&lt;=40000,ROUNDUP(I2205/2,0)+7500,IF(I2205&lt;=70000,ROUNDUP(I2205/4,0)+17500,35000)))),28000))))</f>
        <v/>
      </c>
      <c r="V2205" s="18">
        <f>MIN(70000,S2205+T2205+U2205)</f>
        <v/>
      </c>
      <c r="W2205" s="18">
        <f>MAX(0,ROUNDDOWN(M2205-J2205-N2205-K2205-0,-3))</f>
        <v/>
      </c>
      <c r="X2205" s="18">
        <f>MAX(0,ROUNDDOWN(M2205-J2205-N2205-K2205-R2205,-3))</f>
        <v/>
      </c>
      <c r="Y2205" s="18">
        <f>IF(W2205&lt;=0,0,ROUNDDOWN((W2205*LOOKUP(W2205,{0,1950001,3300001,6950001,9000001,18000001,40000001},{0.05,0.1,0.2,0.23,0.33,0.4,0.45})-LOOKUP(W2205,{0,1950001,3300001,6950001,9000001,18000001,40000001},{0,97500,427500,636000,1536000,2796000,4796000}))*1.021,-2))</f>
        <v/>
      </c>
      <c r="Z2205" s="18">
        <f>IF(X2205&lt;=0,0,ROUNDDOWN((X2205*LOOKUP(X2205,{0,1950001,3300001,6950001,9000001,18000001,40000001},{0.05,0.1,0.2,0.23,0.33,0.4,0.45})-LOOKUP(X2205,{0,1950001,3300001,6950001,9000001,18000001,40000001},{0,97500,427500,636000,1536000,2796000,4796000}))*1.021,-2))</f>
        <v/>
      </c>
      <c r="AA2205" s="18">
        <f>MAX(0,ROUNDDOWN(M2205-J2205-430000-L2205-0,-3))</f>
        <v/>
      </c>
      <c r="AB2205" s="18">
        <f>MAX(0,ROUNDDOWN(M2205-J2205-430000-L2205-V2205,-3))</f>
        <v/>
      </c>
      <c r="AC2205" s="18">
        <f>IF(M2205&lt;=450000,0,MAX(0,ROUNDDOWN(AA2205*0.06-MIN(50000,AA2205)*0.03,-2))+MAX(0,ROUNDDOWN(AA2205*0.04-MIN(50000,AA2205)*0.02,-2)))</f>
        <v/>
      </c>
      <c r="AD2205" s="18">
        <f>IF(M2205&lt;=450000,0,MAX(0,ROUNDDOWN(AB2205*0.06-MIN(50000,AB2205)*0.03,-2))+MAX(0,ROUNDDOWN(AB2205*0.04-MIN(50000,AB2205)*0.02,-2)))</f>
        <v/>
      </c>
      <c r="AE2205" s="18">
        <f>Y2205-Z2205</f>
        <v/>
      </c>
      <c r="AF2205" s="18">
        <f>AC2205-AD2205</f>
        <v/>
      </c>
      <c r="AG2205" s="18">
        <f>AE2205+AF2205</f>
        <v/>
      </c>
      <c r="AH2205" s="20">
        <f>IF(W2205&lt;=0,0,LOOKUP(W2205,{0,1950001,3300001,6950001,9000001,18000001,40000001},{0.05,0.1,0.2,0.23,0.33,0.4,0.45}))</f>
        <v/>
      </c>
    </row>
    <row r="2206">
      <c r="A2206" t="inlineStr">
        <is>
          <t>1万円刻み 一般8万円</t>
        </is>
      </c>
      <c r="B2206" s="18">
        <f>'4_1万円刻み'!$A$709</f>
        <v/>
      </c>
      <c r="C2206" s="19" t="n">
        <v>2026</v>
      </c>
      <c r="D2206" t="inlineStr">
        <is>
          <t>いいえ</t>
        </is>
      </c>
      <c r="E2206" s="18" t="n">
        <v>80000</v>
      </c>
      <c r="F2206" s="18" t="n">
        <v>0</v>
      </c>
      <c r="G2206" s="18" t="n">
        <v>0</v>
      </c>
      <c r="H2206" s="18" t="n">
        <v>0</v>
      </c>
      <c r="I2206" s="18" t="n">
        <v>0</v>
      </c>
      <c r="J2206" s="18">
        <f>ROUND(MIN(B2206/12,650000)*12*0.0915+MIN(B2206/12,1390000)*12*(0.0504+0)+B2206*0.005,0)</f>
        <v/>
      </c>
      <c r="K2206" s="18" t="n">
        <v>0</v>
      </c>
      <c r="L2206" s="18" t="n">
        <v>0</v>
      </c>
      <c r="M2206" s="18">
        <f>ROUND(IF(C2206&gt;=2026,IF(B2206&lt;741000,0,IF(B2206&lt;2191000,B2206-740000,IF(B2206&lt;2193000,1451000,IF(B2206&lt;2196000,1453000,IF(B2206&lt;2200000,1456000,IF(B2206&lt;3600000,ROUNDDOWN(B2206/4,-3)*2.8-80000,IF(B2206&lt;6600000,ROUNDDOWN(B2206/4,-3)*3.2-440000,IF(B2206&lt;8500000,ROUNDDOWN(B2206*0.9,0)-1100000,B2206-1950000)))))))),IF(B2206&lt;651000,0,IF(B2206&lt;1900000,B2206-650000,IF(B2206&lt;3600000,ROUNDDOWN(B2206/4,-3)*2.8-80000,IF(B2206&lt;6600000,ROUNDDOWN(B2206/4,-3)*3.2-440000,IF(B2206&lt;8500000,ROUNDDOWN(B2206*0.9,0)-1100000,B2206-1950000)))))),0)</f>
        <v/>
      </c>
      <c r="N2206" s="18">
        <f>IF(M2206&gt;23500000,NA(),IF(C2206&gt;=2026,IF(M2206&lt;=4890000,1040000,IF(M2206&lt;=6550000,670000,620000)),IF(M2206&lt;=1320000,950000,IF(M2206&lt;=3360000,880000,IF(M2206&lt;=4890000,680000,IF(M2206&lt;=6550000,630000,580000))))))</f>
        <v/>
      </c>
      <c r="O2206" s="18">
        <f>IF(F2206&lt;=0,IF(AND(D2206="はい",C2206&gt;=2026,C2206&lt;=2027),IF(E2206&lt;=0,0,IF(E2206&lt;=30000,E2206,IF(E2206&lt;=60000,ROUNDUP(E2206/2,0)+15000,IF(E2206&lt;=120000,ROUNDUP(E2206/4,0)+30000,60000)))),IF(E2206&lt;=0,0,IF(E2206&lt;=20000,E2206,IF(E2206&lt;=40000,ROUNDUP(E2206/2,0)+10000,IF(E2206&lt;=80000,ROUNDUP(E2206/4,0)+20000,40000))))),IF(E2206&lt;=0,IF(F2206&lt;=0,0,IF(F2206&lt;=25000,F2206,IF(F2206&lt;=50000,ROUNDUP(F2206/2,0)+12500,IF(F2206&lt;=100000,ROUNDUP(F2206/4,0)+25000,50000)))),MAX(IF(F2206&lt;=0,0,IF(F2206&lt;=25000,F2206,IF(F2206&lt;=50000,ROUNDUP(F2206/2,0)+12500,IF(F2206&lt;=100000,ROUNDUP(F2206/4,0)+25000,50000)))),MIN(IF(AND(D2206="はい",C2206&gt;=2026,C2206&lt;=2027),IF(E2206&lt;=0,0,IF(E2206&lt;=30000,E2206,IF(E2206&lt;=60000,ROUNDUP(E2206/2,0)+15000,IF(E2206&lt;=120000,ROUNDUP(E2206/4,0)+30000,60000)))),IF(E2206&lt;=0,0,IF(E2206&lt;=20000,E2206,IF(E2206&lt;=40000,ROUNDUP(E2206/2,0)+10000,IF(E2206&lt;=80000,ROUNDUP(E2206/4,0)+20000,40000)))))+IF(F2206&lt;=0,0,IF(F2206&lt;=25000,F2206,IF(F2206&lt;=50000,ROUNDUP(F2206/2,0)+12500,IF(F2206&lt;=100000,ROUNDUP(F2206/4,0)+25000,50000)))),IF(AND(D2206="はい",C2206&gt;=2026,C2206&lt;=2027),60000,40000)))))</f>
        <v/>
      </c>
      <c r="P2206" s="18">
        <f>IF(G2206&lt;=0,0,IF(G2206&lt;=20000,G2206,IF(G2206&lt;=40000,ROUNDUP(G2206/2,0)+10000,IF(G2206&lt;=80000,ROUNDUP(G2206/4,0)+20000,40000))))</f>
        <v/>
      </c>
      <c r="Q2206" s="18">
        <f>IF(I2206&lt;=0,IF(H2206&lt;=0,0,IF(H2206&lt;=20000,H2206,IF(H2206&lt;=40000,ROUNDUP(H2206/2,0)+10000,IF(H2206&lt;=80000,ROUNDUP(H2206/4,0)+20000,40000)))),IF(H2206&lt;=0,IF(I2206&lt;=0,0,IF(I2206&lt;=25000,I2206,IF(I2206&lt;=50000,ROUNDUP(I2206/2,0)+12500,IF(I2206&lt;=100000,ROUNDUP(I2206/4,0)+25000,50000)))),MAX(IF(I2206&lt;=0,0,IF(I2206&lt;=25000,I2206,IF(I2206&lt;=50000,ROUNDUP(I2206/2,0)+12500,IF(I2206&lt;=100000,ROUNDUP(I2206/4,0)+25000,50000)))),MIN(IF(H2206&lt;=0,0,IF(H2206&lt;=20000,H2206,IF(H2206&lt;=40000,ROUNDUP(H2206/2,0)+10000,IF(H2206&lt;=80000,ROUNDUP(H2206/4,0)+20000,40000))))+IF(I2206&lt;=0,0,IF(I2206&lt;=25000,I2206,IF(I2206&lt;=50000,ROUNDUP(I2206/2,0)+12500,IF(I2206&lt;=100000,ROUNDUP(I2206/4,0)+25000,50000)))),40000))))</f>
        <v/>
      </c>
      <c r="R2206" s="18">
        <f>MIN(120000,O2206+P2206+Q2206)</f>
        <v/>
      </c>
      <c r="S2206" s="18">
        <f>IF(F2206&lt;=0,IF(E2206&lt;=0,0,IF(E2206&lt;=12000,E2206,IF(E2206&lt;=32000,ROUNDUP(E2206/2,0)+6000,IF(E2206&lt;=56000,ROUNDUP(E2206/4,0)+14000,28000)))),IF(E2206&lt;=0,IF(F2206&lt;=0,0,IF(F2206&lt;=15000,F2206,IF(F2206&lt;=40000,ROUNDUP(F2206/2,0)+7500,IF(F2206&lt;=70000,ROUNDUP(F2206/4,0)+17500,35000)))),MAX(IF(F2206&lt;=0,0,IF(F2206&lt;=15000,F2206,IF(F2206&lt;=40000,ROUNDUP(F2206/2,0)+7500,IF(F2206&lt;=70000,ROUNDUP(F2206/4,0)+17500,35000)))),MIN(IF(E2206&lt;=0,0,IF(E2206&lt;=12000,E2206,IF(E2206&lt;=32000,ROUNDUP(E2206/2,0)+6000,IF(E2206&lt;=56000,ROUNDUP(E2206/4,0)+14000,28000))))+IF(F2206&lt;=0,0,IF(F2206&lt;=15000,F2206,IF(F2206&lt;=40000,ROUNDUP(F2206/2,0)+7500,IF(F2206&lt;=70000,ROUNDUP(F2206/4,0)+17500,35000)))),28000))))</f>
        <v/>
      </c>
      <c r="T2206" s="18">
        <f>IF(G2206&lt;=0,0,IF(G2206&lt;=12000,G2206,IF(G2206&lt;=32000,ROUNDUP(G2206/2,0)+6000,IF(G2206&lt;=56000,ROUNDUP(G2206/4,0)+14000,28000))))</f>
        <v/>
      </c>
      <c r="U2206" s="18">
        <f>IF(I2206&lt;=0,IF(H2206&lt;=0,0,IF(H2206&lt;=12000,H2206,IF(H2206&lt;=32000,ROUNDUP(H2206/2,0)+6000,IF(H2206&lt;=56000,ROUNDUP(H2206/4,0)+14000,28000)))),IF(H2206&lt;=0,IF(I2206&lt;=0,0,IF(I2206&lt;=15000,I2206,IF(I2206&lt;=40000,ROUNDUP(I2206/2,0)+7500,IF(I2206&lt;=70000,ROUNDUP(I2206/4,0)+17500,35000)))),MAX(IF(I2206&lt;=0,0,IF(I2206&lt;=15000,I2206,IF(I2206&lt;=40000,ROUNDUP(I2206/2,0)+7500,IF(I2206&lt;=70000,ROUNDUP(I2206/4,0)+17500,35000)))),MIN(IF(H2206&lt;=0,0,IF(H2206&lt;=12000,H2206,IF(H2206&lt;=32000,ROUNDUP(H2206/2,0)+6000,IF(H2206&lt;=56000,ROUNDUP(H2206/4,0)+14000,28000))))+IF(I2206&lt;=0,0,IF(I2206&lt;=15000,I2206,IF(I2206&lt;=40000,ROUNDUP(I2206/2,0)+7500,IF(I2206&lt;=70000,ROUNDUP(I2206/4,0)+17500,35000)))),28000))))</f>
        <v/>
      </c>
      <c r="V2206" s="18">
        <f>MIN(70000,S2206+T2206+U2206)</f>
        <v/>
      </c>
      <c r="W2206" s="18">
        <f>MAX(0,ROUNDDOWN(M2206-J2206-N2206-K2206-0,-3))</f>
        <v/>
      </c>
      <c r="X2206" s="18">
        <f>MAX(0,ROUNDDOWN(M2206-J2206-N2206-K2206-R2206,-3))</f>
        <v/>
      </c>
      <c r="Y2206" s="18">
        <f>IF(W2206&lt;=0,0,ROUNDDOWN((W2206*LOOKUP(W2206,{0,1950001,3300001,6950001,9000001,18000001,40000001},{0.05,0.1,0.2,0.23,0.33,0.4,0.45})-LOOKUP(W2206,{0,1950001,3300001,6950001,9000001,18000001,40000001},{0,97500,427500,636000,1536000,2796000,4796000}))*1.021,-2))</f>
        <v/>
      </c>
      <c r="Z2206" s="18">
        <f>IF(X2206&lt;=0,0,ROUNDDOWN((X2206*LOOKUP(X2206,{0,1950001,3300001,6950001,9000001,18000001,40000001},{0.05,0.1,0.2,0.23,0.33,0.4,0.45})-LOOKUP(X2206,{0,1950001,3300001,6950001,9000001,18000001,40000001},{0,97500,427500,636000,1536000,2796000,4796000}))*1.021,-2))</f>
        <v/>
      </c>
      <c r="AA2206" s="18">
        <f>MAX(0,ROUNDDOWN(M2206-J2206-430000-L2206-0,-3))</f>
        <v/>
      </c>
      <c r="AB2206" s="18">
        <f>MAX(0,ROUNDDOWN(M2206-J2206-430000-L2206-V2206,-3))</f>
        <v/>
      </c>
      <c r="AC2206" s="18">
        <f>IF(M2206&lt;=450000,0,MAX(0,ROUNDDOWN(AA2206*0.06-MIN(50000,AA2206)*0.03,-2))+MAX(0,ROUNDDOWN(AA2206*0.04-MIN(50000,AA2206)*0.02,-2)))</f>
        <v/>
      </c>
      <c r="AD2206" s="18">
        <f>IF(M2206&lt;=450000,0,MAX(0,ROUNDDOWN(AB2206*0.06-MIN(50000,AB2206)*0.03,-2))+MAX(0,ROUNDDOWN(AB2206*0.04-MIN(50000,AB2206)*0.02,-2)))</f>
        <v/>
      </c>
      <c r="AE2206" s="18">
        <f>Y2206-Z2206</f>
        <v/>
      </c>
      <c r="AF2206" s="18">
        <f>AC2206-AD2206</f>
        <v/>
      </c>
      <c r="AG2206" s="18">
        <f>AE2206+AF2206</f>
        <v/>
      </c>
      <c r="AH2206" s="20">
        <f>IF(W2206&lt;=0,0,LOOKUP(W2206,{0,1950001,3300001,6950001,9000001,18000001,40000001},{0.05,0.1,0.2,0.23,0.33,0.4,0.45}))</f>
        <v/>
      </c>
    </row>
    <row r="2207">
      <c r="A2207" t="inlineStr">
        <is>
          <t>1万円刻み 特例あり一般12万円</t>
        </is>
      </c>
      <c r="B2207" s="18">
        <f>'4_1万円刻み'!$A$709</f>
        <v/>
      </c>
      <c r="C2207" s="19" t="n">
        <v>2026</v>
      </c>
      <c r="D2207" t="inlineStr">
        <is>
          <t>はい</t>
        </is>
      </c>
      <c r="E2207" s="18" t="n">
        <v>120000</v>
      </c>
      <c r="F2207" s="18" t="n">
        <v>0</v>
      </c>
      <c r="G2207" s="18" t="n">
        <v>0</v>
      </c>
      <c r="H2207" s="18" t="n">
        <v>0</v>
      </c>
      <c r="I2207" s="18" t="n">
        <v>0</v>
      </c>
      <c r="J2207" s="18">
        <f>ROUND(MIN(B2207/12,650000)*12*0.0915+MIN(B2207/12,1390000)*12*(0.0504+0)+B2207*0.005,0)</f>
        <v/>
      </c>
      <c r="K2207" s="18" t="n">
        <v>0</v>
      </c>
      <c r="L2207" s="18" t="n">
        <v>0</v>
      </c>
      <c r="M2207" s="18">
        <f>ROUND(IF(C2207&gt;=2026,IF(B2207&lt;741000,0,IF(B2207&lt;2191000,B2207-740000,IF(B2207&lt;2193000,1451000,IF(B2207&lt;2196000,1453000,IF(B2207&lt;2200000,1456000,IF(B2207&lt;3600000,ROUNDDOWN(B2207/4,-3)*2.8-80000,IF(B2207&lt;6600000,ROUNDDOWN(B2207/4,-3)*3.2-440000,IF(B2207&lt;8500000,ROUNDDOWN(B2207*0.9,0)-1100000,B2207-1950000)))))))),IF(B2207&lt;651000,0,IF(B2207&lt;1900000,B2207-650000,IF(B2207&lt;3600000,ROUNDDOWN(B2207/4,-3)*2.8-80000,IF(B2207&lt;6600000,ROUNDDOWN(B2207/4,-3)*3.2-440000,IF(B2207&lt;8500000,ROUNDDOWN(B2207*0.9,0)-1100000,B2207-1950000)))))),0)</f>
        <v/>
      </c>
      <c r="N2207" s="18">
        <f>IF(M2207&gt;23500000,NA(),IF(C2207&gt;=2026,IF(M2207&lt;=4890000,1040000,IF(M2207&lt;=6550000,670000,620000)),IF(M2207&lt;=1320000,950000,IF(M2207&lt;=3360000,880000,IF(M2207&lt;=4890000,680000,IF(M2207&lt;=6550000,630000,580000))))))</f>
        <v/>
      </c>
      <c r="O2207" s="18">
        <f>IF(F2207&lt;=0,IF(AND(D2207="はい",C2207&gt;=2026,C2207&lt;=2027),IF(E2207&lt;=0,0,IF(E2207&lt;=30000,E2207,IF(E2207&lt;=60000,ROUNDUP(E2207/2,0)+15000,IF(E2207&lt;=120000,ROUNDUP(E2207/4,0)+30000,60000)))),IF(E2207&lt;=0,0,IF(E2207&lt;=20000,E2207,IF(E2207&lt;=40000,ROUNDUP(E2207/2,0)+10000,IF(E2207&lt;=80000,ROUNDUP(E2207/4,0)+20000,40000))))),IF(E2207&lt;=0,IF(F2207&lt;=0,0,IF(F2207&lt;=25000,F2207,IF(F2207&lt;=50000,ROUNDUP(F2207/2,0)+12500,IF(F2207&lt;=100000,ROUNDUP(F2207/4,0)+25000,50000)))),MAX(IF(F2207&lt;=0,0,IF(F2207&lt;=25000,F2207,IF(F2207&lt;=50000,ROUNDUP(F2207/2,0)+12500,IF(F2207&lt;=100000,ROUNDUP(F2207/4,0)+25000,50000)))),MIN(IF(AND(D2207="はい",C2207&gt;=2026,C2207&lt;=2027),IF(E2207&lt;=0,0,IF(E2207&lt;=30000,E2207,IF(E2207&lt;=60000,ROUNDUP(E2207/2,0)+15000,IF(E2207&lt;=120000,ROUNDUP(E2207/4,0)+30000,60000)))),IF(E2207&lt;=0,0,IF(E2207&lt;=20000,E2207,IF(E2207&lt;=40000,ROUNDUP(E2207/2,0)+10000,IF(E2207&lt;=80000,ROUNDUP(E2207/4,0)+20000,40000)))))+IF(F2207&lt;=0,0,IF(F2207&lt;=25000,F2207,IF(F2207&lt;=50000,ROUNDUP(F2207/2,0)+12500,IF(F2207&lt;=100000,ROUNDUP(F2207/4,0)+25000,50000)))),IF(AND(D2207="はい",C2207&gt;=2026,C2207&lt;=2027),60000,40000)))))</f>
        <v/>
      </c>
      <c r="P2207" s="18">
        <f>IF(G2207&lt;=0,0,IF(G2207&lt;=20000,G2207,IF(G2207&lt;=40000,ROUNDUP(G2207/2,0)+10000,IF(G2207&lt;=80000,ROUNDUP(G2207/4,0)+20000,40000))))</f>
        <v/>
      </c>
      <c r="Q2207" s="18">
        <f>IF(I2207&lt;=0,IF(H2207&lt;=0,0,IF(H2207&lt;=20000,H2207,IF(H2207&lt;=40000,ROUNDUP(H2207/2,0)+10000,IF(H2207&lt;=80000,ROUNDUP(H2207/4,0)+20000,40000)))),IF(H2207&lt;=0,IF(I2207&lt;=0,0,IF(I2207&lt;=25000,I2207,IF(I2207&lt;=50000,ROUNDUP(I2207/2,0)+12500,IF(I2207&lt;=100000,ROUNDUP(I2207/4,0)+25000,50000)))),MAX(IF(I2207&lt;=0,0,IF(I2207&lt;=25000,I2207,IF(I2207&lt;=50000,ROUNDUP(I2207/2,0)+12500,IF(I2207&lt;=100000,ROUNDUP(I2207/4,0)+25000,50000)))),MIN(IF(H2207&lt;=0,0,IF(H2207&lt;=20000,H2207,IF(H2207&lt;=40000,ROUNDUP(H2207/2,0)+10000,IF(H2207&lt;=80000,ROUNDUP(H2207/4,0)+20000,40000))))+IF(I2207&lt;=0,0,IF(I2207&lt;=25000,I2207,IF(I2207&lt;=50000,ROUNDUP(I2207/2,0)+12500,IF(I2207&lt;=100000,ROUNDUP(I2207/4,0)+25000,50000)))),40000))))</f>
        <v/>
      </c>
      <c r="R2207" s="18">
        <f>MIN(120000,O2207+P2207+Q2207)</f>
        <v/>
      </c>
      <c r="S2207" s="18">
        <f>IF(F2207&lt;=0,IF(E2207&lt;=0,0,IF(E2207&lt;=12000,E2207,IF(E2207&lt;=32000,ROUNDUP(E2207/2,0)+6000,IF(E2207&lt;=56000,ROUNDUP(E2207/4,0)+14000,28000)))),IF(E2207&lt;=0,IF(F2207&lt;=0,0,IF(F2207&lt;=15000,F2207,IF(F2207&lt;=40000,ROUNDUP(F2207/2,0)+7500,IF(F2207&lt;=70000,ROUNDUP(F2207/4,0)+17500,35000)))),MAX(IF(F2207&lt;=0,0,IF(F2207&lt;=15000,F2207,IF(F2207&lt;=40000,ROUNDUP(F2207/2,0)+7500,IF(F2207&lt;=70000,ROUNDUP(F2207/4,0)+17500,35000)))),MIN(IF(E2207&lt;=0,0,IF(E2207&lt;=12000,E2207,IF(E2207&lt;=32000,ROUNDUP(E2207/2,0)+6000,IF(E2207&lt;=56000,ROUNDUP(E2207/4,0)+14000,28000))))+IF(F2207&lt;=0,0,IF(F2207&lt;=15000,F2207,IF(F2207&lt;=40000,ROUNDUP(F2207/2,0)+7500,IF(F2207&lt;=70000,ROUNDUP(F2207/4,0)+17500,35000)))),28000))))</f>
        <v/>
      </c>
      <c r="T2207" s="18">
        <f>IF(G2207&lt;=0,0,IF(G2207&lt;=12000,G2207,IF(G2207&lt;=32000,ROUNDUP(G2207/2,0)+6000,IF(G2207&lt;=56000,ROUNDUP(G2207/4,0)+14000,28000))))</f>
        <v/>
      </c>
      <c r="U2207" s="18">
        <f>IF(I2207&lt;=0,IF(H2207&lt;=0,0,IF(H2207&lt;=12000,H2207,IF(H2207&lt;=32000,ROUNDUP(H2207/2,0)+6000,IF(H2207&lt;=56000,ROUNDUP(H2207/4,0)+14000,28000)))),IF(H2207&lt;=0,IF(I2207&lt;=0,0,IF(I2207&lt;=15000,I2207,IF(I2207&lt;=40000,ROUNDUP(I2207/2,0)+7500,IF(I2207&lt;=70000,ROUNDUP(I2207/4,0)+17500,35000)))),MAX(IF(I2207&lt;=0,0,IF(I2207&lt;=15000,I2207,IF(I2207&lt;=40000,ROUNDUP(I2207/2,0)+7500,IF(I2207&lt;=70000,ROUNDUP(I2207/4,0)+17500,35000)))),MIN(IF(H2207&lt;=0,0,IF(H2207&lt;=12000,H2207,IF(H2207&lt;=32000,ROUNDUP(H2207/2,0)+6000,IF(H2207&lt;=56000,ROUNDUP(H2207/4,0)+14000,28000))))+IF(I2207&lt;=0,0,IF(I2207&lt;=15000,I2207,IF(I2207&lt;=40000,ROUNDUP(I2207/2,0)+7500,IF(I2207&lt;=70000,ROUNDUP(I2207/4,0)+17500,35000)))),28000))))</f>
        <v/>
      </c>
      <c r="V2207" s="18">
        <f>MIN(70000,S2207+T2207+U2207)</f>
        <v/>
      </c>
      <c r="W2207" s="18">
        <f>MAX(0,ROUNDDOWN(M2207-J2207-N2207-K2207-0,-3))</f>
        <v/>
      </c>
      <c r="X2207" s="18">
        <f>MAX(0,ROUNDDOWN(M2207-J2207-N2207-K2207-R2207,-3))</f>
        <v/>
      </c>
      <c r="Y2207" s="18">
        <f>IF(W2207&lt;=0,0,ROUNDDOWN((W2207*LOOKUP(W2207,{0,1950001,3300001,6950001,9000001,18000001,40000001},{0.05,0.1,0.2,0.23,0.33,0.4,0.45})-LOOKUP(W2207,{0,1950001,3300001,6950001,9000001,18000001,40000001},{0,97500,427500,636000,1536000,2796000,4796000}))*1.021,-2))</f>
        <v/>
      </c>
      <c r="Z2207" s="18">
        <f>IF(X2207&lt;=0,0,ROUNDDOWN((X2207*LOOKUP(X2207,{0,1950001,3300001,6950001,9000001,18000001,40000001},{0.05,0.1,0.2,0.23,0.33,0.4,0.45})-LOOKUP(X2207,{0,1950001,3300001,6950001,9000001,18000001,40000001},{0,97500,427500,636000,1536000,2796000,4796000}))*1.021,-2))</f>
        <v/>
      </c>
      <c r="AA2207" s="18">
        <f>MAX(0,ROUNDDOWN(M2207-J2207-430000-L2207-0,-3))</f>
        <v/>
      </c>
      <c r="AB2207" s="18">
        <f>MAX(0,ROUNDDOWN(M2207-J2207-430000-L2207-V2207,-3))</f>
        <v/>
      </c>
      <c r="AC2207" s="18">
        <f>IF(M2207&lt;=450000,0,MAX(0,ROUNDDOWN(AA2207*0.06-MIN(50000,AA2207)*0.03,-2))+MAX(0,ROUNDDOWN(AA2207*0.04-MIN(50000,AA2207)*0.02,-2)))</f>
        <v/>
      </c>
      <c r="AD2207" s="18">
        <f>IF(M2207&lt;=450000,0,MAX(0,ROUNDDOWN(AB2207*0.06-MIN(50000,AB2207)*0.03,-2))+MAX(0,ROUNDDOWN(AB2207*0.04-MIN(50000,AB2207)*0.02,-2)))</f>
        <v/>
      </c>
      <c r="AE2207" s="18">
        <f>Y2207-Z2207</f>
        <v/>
      </c>
      <c r="AF2207" s="18">
        <f>AC2207-AD2207</f>
        <v/>
      </c>
      <c r="AG2207" s="18">
        <f>AE2207+AF2207</f>
        <v/>
      </c>
      <c r="AH2207" s="20">
        <f>IF(W2207&lt;=0,0,LOOKUP(W2207,{0,1950001,3300001,6950001,9000001,18000001,40000001},{0.05,0.1,0.2,0.23,0.33,0.4,0.45}))</f>
        <v/>
      </c>
    </row>
    <row r="2208">
      <c r="A2208" t="inlineStr">
        <is>
          <t>1万円刻み 3区分8万円ずつ</t>
        </is>
      </c>
      <c r="B2208" s="18">
        <f>'4_1万円刻み'!$A$710</f>
        <v/>
      </c>
      <c r="C2208" s="19" t="n">
        <v>2026</v>
      </c>
      <c r="D2208" t="inlineStr">
        <is>
          <t>いいえ</t>
        </is>
      </c>
      <c r="E2208" s="18" t="n">
        <v>80000</v>
      </c>
      <c r="F2208" s="18" t="n">
        <v>0</v>
      </c>
      <c r="G2208" s="18" t="n">
        <v>80000</v>
      </c>
      <c r="H2208" s="18" t="n">
        <v>80000</v>
      </c>
      <c r="I2208" s="18" t="n">
        <v>0</v>
      </c>
      <c r="J2208" s="18">
        <f>ROUND(MIN(B2208/12,650000)*12*0.0915+MIN(B2208/12,1390000)*12*(0.0504+0)+B2208*0.005,0)</f>
        <v/>
      </c>
      <c r="K2208" s="18" t="n">
        <v>0</v>
      </c>
      <c r="L2208" s="18" t="n">
        <v>0</v>
      </c>
      <c r="M2208" s="18">
        <f>ROUND(IF(C2208&gt;=2026,IF(B2208&lt;741000,0,IF(B2208&lt;2191000,B2208-740000,IF(B2208&lt;2193000,1451000,IF(B2208&lt;2196000,1453000,IF(B2208&lt;2200000,1456000,IF(B2208&lt;3600000,ROUNDDOWN(B2208/4,-3)*2.8-80000,IF(B2208&lt;6600000,ROUNDDOWN(B2208/4,-3)*3.2-440000,IF(B2208&lt;8500000,ROUNDDOWN(B2208*0.9,0)-1100000,B2208-1950000)))))))),IF(B2208&lt;651000,0,IF(B2208&lt;1900000,B2208-650000,IF(B2208&lt;3600000,ROUNDDOWN(B2208/4,-3)*2.8-80000,IF(B2208&lt;6600000,ROUNDDOWN(B2208/4,-3)*3.2-440000,IF(B2208&lt;8500000,ROUNDDOWN(B2208*0.9,0)-1100000,B2208-1950000)))))),0)</f>
        <v/>
      </c>
      <c r="N2208" s="18">
        <f>IF(M2208&gt;23500000,NA(),IF(C2208&gt;=2026,IF(M2208&lt;=4890000,1040000,IF(M2208&lt;=6550000,670000,620000)),IF(M2208&lt;=1320000,950000,IF(M2208&lt;=3360000,880000,IF(M2208&lt;=4890000,680000,IF(M2208&lt;=6550000,630000,580000))))))</f>
        <v/>
      </c>
      <c r="O2208" s="18">
        <f>IF(F2208&lt;=0,IF(AND(D2208="はい",C2208&gt;=2026,C2208&lt;=2027),IF(E2208&lt;=0,0,IF(E2208&lt;=30000,E2208,IF(E2208&lt;=60000,ROUNDUP(E2208/2,0)+15000,IF(E2208&lt;=120000,ROUNDUP(E2208/4,0)+30000,60000)))),IF(E2208&lt;=0,0,IF(E2208&lt;=20000,E2208,IF(E2208&lt;=40000,ROUNDUP(E2208/2,0)+10000,IF(E2208&lt;=80000,ROUNDUP(E2208/4,0)+20000,40000))))),IF(E2208&lt;=0,IF(F2208&lt;=0,0,IF(F2208&lt;=25000,F2208,IF(F2208&lt;=50000,ROUNDUP(F2208/2,0)+12500,IF(F2208&lt;=100000,ROUNDUP(F2208/4,0)+25000,50000)))),MAX(IF(F2208&lt;=0,0,IF(F2208&lt;=25000,F2208,IF(F2208&lt;=50000,ROUNDUP(F2208/2,0)+12500,IF(F2208&lt;=100000,ROUNDUP(F2208/4,0)+25000,50000)))),MIN(IF(AND(D2208="はい",C2208&gt;=2026,C2208&lt;=2027),IF(E2208&lt;=0,0,IF(E2208&lt;=30000,E2208,IF(E2208&lt;=60000,ROUNDUP(E2208/2,0)+15000,IF(E2208&lt;=120000,ROUNDUP(E2208/4,0)+30000,60000)))),IF(E2208&lt;=0,0,IF(E2208&lt;=20000,E2208,IF(E2208&lt;=40000,ROUNDUP(E2208/2,0)+10000,IF(E2208&lt;=80000,ROUNDUP(E2208/4,0)+20000,40000)))))+IF(F2208&lt;=0,0,IF(F2208&lt;=25000,F2208,IF(F2208&lt;=50000,ROUNDUP(F2208/2,0)+12500,IF(F2208&lt;=100000,ROUNDUP(F2208/4,0)+25000,50000)))),IF(AND(D2208="はい",C2208&gt;=2026,C2208&lt;=2027),60000,40000)))))</f>
        <v/>
      </c>
      <c r="P2208" s="18">
        <f>IF(G2208&lt;=0,0,IF(G2208&lt;=20000,G2208,IF(G2208&lt;=40000,ROUNDUP(G2208/2,0)+10000,IF(G2208&lt;=80000,ROUNDUP(G2208/4,0)+20000,40000))))</f>
        <v/>
      </c>
      <c r="Q2208" s="18">
        <f>IF(I2208&lt;=0,IF(H2208&lt;=0,0,IF(H2208&lt;=20000,H2208,IF(H2208&lt;=40000,ROUNDUP(H2208/2,0)+10000,IF(H2208&lt;=80000,ROUNDUP(H2208/4,0)+20000,40000)))),IF(H2208&lt;=0,IF(I2208&lt;=0,0,IF(I2208&lt;=25000,I2208,IF(I2208&lt;=50000,ROUNDUP(I2208/2,0)+12500,IF(I2208&lt;=100000,ROUNDUP(I2208/4,0)+25000,50000)))),MAX(IF(I2208&lt;=0,0,IF(I2208&lt;=25000,I2208,IF(I2208&lt;=50000,ROUNDUP(I2208/2,0)+12500,IF(I2208&lt;=100000,ROUNDUP(I2208/4,0)+25000,50000)))),MIN(IF(H2208&lt;=0,0,IF(H2208&lt;=20000,H2208,IF(H2208&lt;=40000,ROUNDUP(H2208/2,0)+10000,IF(H2208&lt;=80000,ROUNDUP(H2208/4,0)+20000,40000))))+IF(I2208&lt;=0,0,IF(I2208&lt;=25000,I2208,IF(I2208&lt;=50000,ROUNDUP(I2208/2,0)+12500,IF(I2208&lt;=100000,ROUNDUP(I2208/4,0)+25000,50000)))),40000))))</f>
        <v/>
      </c>
      <c r="R2208" s="18">
        <f>MIN(120000,O2208+P2208+Q2208)</f>
        <v/>
      </c>
      <c r="S2208" s="18">
        <f>IF(F2208&lt;=0,IF(E2208&lt;=0,0,IF(E2208&lt;=12000,E2208,IF(E2208&lt;=32000,ROUNDUP(E2208/2,0)+6000,IF(E2208&lt;=56000,ROUNDUP(E2208/4,0)+14000,28000)))),IF(E2208&lt;=0,IF(F2208&lt;=0,0,IF(F2208&lt;=15000,F2208,IF(F2208&lt;=40000,ROUNDUP(F2208/2,0)+7500,IF(F2208&lt;=70000,ROUNDUP(F2208/4,0)+17500,35000)))),MAX(IF(F2208&lt;=0,0,IF(F2208&lt;=15000,F2208,IF(F2208&lt;=40000,ROUNDUP(F2208/2,0)+7500,IF(F2208&lt;=70000,ROUNDUP(F2208/4,0)+17500,35000)))),MIN(IF(E2208&lt;=0,0,IF(E2208&lt;=12000,E2208,IF(E2208&lt;=32000,ROUNDUP(E2208/2,0)+6000,IF(E2208&lt;=56000,ROUNDUP(E2208/4,0)+14000,28000))))+IF(F2208&lt;=0,0,IF(F2208&lt;=15000,F2208,IF(F2208&lt;=40000,ROUNDUP(F2208/2,0)+7500,IF(F2208&lt;=70000,ROUNDUP(F2208/4,0)+17500,35000)))),28000))))</f>
        <v/>
      </c>
      <c r="T2208" s="18">
        <f>IF(G2208&lt;=0,0,IF(G2208&lt;=12000,G2208,IF(G2208&lt;=32000,ROUNDUP(G2208/2,0)+6000,IF(G2208&lt;=56000,ROUNDUP(G2208/4,0)+14000,28000))))</f>
        <v/>
      </c>
      <c r="U2208" s="18">
        <f>IF(I2208&lt;=0,IF(H2208&lt;=0,0,IF(H2208&lt;=12000,H2208,IF(H2208&lt;=32000,ROUNDUP(H2208/2,0)+6000,IF(H2208&lt;=56000,ROUNDUP(H2208/4,0)+14000,28000)))),IF(H2208&lt;=0,IF(I2208&lt;=0,0,IF(I2208&lt;=15000,I2208,IF(I2208&lt;=40000,ROUNDUP(I2208/2,0)+7500,IF(I2208&lt;=70000,ROUNDUP(I2208/4,0)+17500,35000)))),MAX(IF(I2208&lt;=0,0,IF(I2208&lt;=15000,I2208,IF(I2208&lt;=40000,ROUNDUP(I2208/2,0)+7500,IF(I2208&lt;=70000,ROUNDUP(I2208/4,0)+17500,35000)))),MIN(IF(H2208&lt;=0,0,IF(H2208&lt;=12000,H2208,IF(H2208&lt;=32000,ROUNDUP(H2208/2,0)+6000,IF(H2208&lt;=56000,ROUNDUP(H2208/4,0)+14000,28000))))+IF(I2208&lt;=0,0,IF(I2208&lt;=15000,I2208,IF(I2208&lt;=40000,ROUNDUP(I2208/2,0)+7500,IF(I2208&lt;=70000,ROUNDUP(I2208/4,0)+17500,35000)))),28000))))</f>
        <v/>
      </c>
      <c r="V2208" s="18">
        <f>MIN(70000,S2208+T2208+U2208)</f>
        <v/>
      </c>
      <c r="W2208" s="18">
        <f>MAX(0,ROUNDDOWN(M2208-J2208-N2208-K2208-0,-3))</f>
        <v/>
      </c>
      <c r="X2208" s="18">
        <f>MAX(0,ROUNDDOWN(M2208-J2208-N2208-K2208-R2208,-3))</f>
        <v/>
      </c>
      <c r="Y2208" s="18">
        <f>IF(W2208&lt;=0,0,ROUNDDOWN((W2208*LOOKUP(W2208,{0,1950001,3300001,6950001,9000001,18000001,40000001},{0.05,0.1,0.2,0.23,0.33,0.4,0.45})-LOOKUP(W2208,{0,1950001,3300001,6950001,9000001,18000001,40000001},{0,97500,427500,636000,1536000,2796000,4796000}))*1.021,-2))</f>
        <v/>
      </c>
      <c r="Z2208" s="18">
        <f>IF(X2208&lt;=0,0,ROUNDDOWN((X2208*LOOKUP(X2208,{0,1950001,3300001,6950001,9000001,18000001,40000001},{0.05,0.1,0.2,0.23,0.33,0.4,0.45})-LOOKUP(X2208,{0,1950001,3300001,6950001,9000001,18000001,40000001},{0,97500,427500,636000,1536000,2796000,4796000}))*1.021,-2))</f>
        <v/>
      </c>
      <c r="AA2208" s="18">
        <f>MAX(0,ROUNDDOWN(M2208-J2208-430000-L2208-0,-3))</f>
        <v/>
      </c>
      <c r="AB2208" s="18">
        <f>MAX(0,ROUNDDOWN(M2208-J2208-430000-L2208-V2208,-3))</f>
        <v/>
      </c>
      <c r="AC2208" s="18">
        <f>IF(M2208&lt;=450000,0,MAX(0,ROUNDDOWN(AA2208*0.06-MIN(50000,AA2208)*0.03,-2))+MAX(0,ROUNDDOWN(AA2208*0.04-MIN(50000,AA2208)*0.02,-2)))</f>
        <v/>
      </c>
      <c r="AD2208" s="18">
        <f>IF(M2208&lt;=450000,0,MAX(0,ROUNDDOWN(AB2208*0.06-MIN(50000,AB2208)*0.03,-2))+MAX(0,ROUNDDOWN(AB2208*0.04-MIN(50000,AB2208)*0.02,-2)))</f>
        <v/>
      </c>
      <c r="AE2208" s="18">
        <f>Y2208-Z2208</f>
        <v/>
      </c>
      <c r="AF2208" s="18">
        <f>AC2208-AD2208</f>
        <v/>
      </c>
      <c r="AG2208" s="18">
        <f>AE2208+AF2208</f>
        <v/>
      </c>
      <c r="AH2208" s="20">
        <f>IF(W2208&lt;=0,0,LOOKUP(W2208,{0,1950001,3300001,6950001,9000001,18000001,40000001},{0.05,0.1,0.2,0.23,0.33,0.4,0.45}))</f>
        <v/>
      </c>
    </row>
    <row r="2209">
      <c r="A2209" t="inlineStr">
        <is>
          <t>1万円刻み 一般8万円</t>
        </is>
      </c>
      <c r="B2209" s="18">
        <f>'4_1万円刻み'!$A$710</f>
        <v/>
      </c>
      <c r="C2209" s="19" t="n">
        <v>2026</v>
      </c>
      <c r="D2209" t="inlineStr">
        <is>
          <t>いいえ</t>
        </is>
      </c>
      <c r="E2209" s="18" t="n">
        <v>80000</v>
      </c>
      <c r="F2209" s="18" t="n">
        <v>0</v>
      </c>
      <c r="G2209" s="18" t="n">
        <v>0</v>
      </c>
      <c r="H2209" s="18" t="n">
        <v>0</v>
      </c>
      <c r="I2209" s="18" t="n">
        <v>0</v>
      </c>
      <c r="J2209" s="18">
        <f>ROUND(MIN(B2209/12,650000)*12*0.0915+MIN(B2209/12,1390000)*12*(0.0504+0)+B2209*0.005,0)</f>
        <v/>
      </c>
      <c r="K2209" s="18" t="n">
        <v>0</v>
      </c>
      <c r="L2209" s="18" t="n">
        <v>0</v>
      </c>
      <c r="M2209" s="18">
        <f>ROUND(IF(C2209&gt;=2026,IF(B2209&lt;741000,0,IF(B2209&lt;2191000,B2209-740000,IF(B2209&lt;2193000,1451000,IF(B2209&lt;2196000,1453000,IF(B2209&lt;2200000,1456000,IF(B2209&lt;3600000,ROUNDDOWN(B2209/4,-3)*2.8-80000,IF(B2209&lt;6600000,ROUNDDOWN(B2209/4,-3)*3.2-440000,IF(B2209&lt;8500000,ROUNDDOWN(B2209*0.9,0)-1100000,B2209-1950000)))))))),IF(B2209&lt;651000,0,IF(B2209&lt;1900000,B2209-650000,IF(B2209&lt;3600000,ROUNDDOWN(B2209/4,-3)*2.8-80000,IF(B2209&lt;6600000,ROUNDDOWN(B2209/4,-3)*3.2-440000,IF(B2209&lt;8500000,ROUNDDOWN(B2209*0.9,0)-1100000,B2209-1950000)))))),0)</f>
        <v/>
      </c>
      <c r="N2209" s="18">
        <f>IF(M2209&gt;23500000,NA(),IF(C2209&gt;=2026,IF(M2209&lt;=4890000,1040000,IF(M2209&lt;=6550000,670000,620000)),IF(M2209&lt;=1320000,950000,IF(M2209&lt;=3360000,880000,IF(M2209&lt;=4890000,680000,IF(M2209&lt;=6550000,630000,580000))))))</f>
        <v/>
      </c>
      <c r="O2209" s="18">
        <f>IF(F2209&lt;=0,IF(AND(D2209="はい",C2209&gt;=2026,C2209&lt;=2027),IF(E2209&lt;=0,0,IF(E2209&lt;=30000,E2209,IF(E2209&lt;=60000,ROUNDUP(E2209/2,0)+15000,IF(E2209&lt;=120000,ROUNDUP(E2209/4,0)+30000,60000)))),IF(E2209&lt;=0,0,IF(E2209&lt;=20000,E2209,IF(E2209&lt;=40000,ROUNDUP(E2209/2,0)+10000,IF(E2209&lt;=80000,ROUNDUP(E2209/4,0)+20000,40000))))),IF(E2209&lt;=0,IF(F2209&lt;=0,0,IF(F2209&lt;=25000,F2209,IF(F2209&lt;=50000,ROUNDUP(F2209/2,0)+12500,IF(F2209&lt;=100000,ROUNDUP(F2209/4,0)+25000,50000)))),MAX(IF(F2209&lt;=0,0,IF(F2209&lt;=25000,F2209,IF(F2209&lt;=50000,ROUNDUP(F2209/2,0)+12500,IF(F2209&lt;=100000,ROUNDUP(F2209/4,0)+25000,50000)))),MIN(IF(AND(D2209="はい",C2209&gt;=2026,C2209&lt;=2027),IF(E2209&lt;=0,0,IF(E2209&lt;=30000,E2209,IF(E2209&lt;=60000,ROUNDUP(E2209/2,0)+15000,IF(E2209&lt;=120000,ROUNDUP(E2209/4,0)+30000,60000)))),IF(E2209&lt;=0,0,IF(E2209&lt;=20000,E2209,IF(E2209&lt;=40000,ROUNDUP(E2209/2,0)+10000,IF(E2209&lt;=80000,ROUNDUP(E2209/4,0)+20000,40000)))))+IF(F2209&lt;=0,0,IF(F2209&lt;=25000,F2209,IF(F2209&lt;=50000,ROUNDUP(F2209/2,0)+12500,IF(F2209&lt;=100000,ROUNDUP(F2209/4,0)+25000,50000)))),IF(AND(D2209="はい",C2209&gt;=2026,C2209&lt;=2027),60000,40000)))))</f>
        <v/>
      </c>
      <c r="P2209" s="18">
        <f>IF(G2209&lt;=0,0,IF(G2209&lt;=20000,G2209,IF(G2209&lt;=40000,ROUNDUP(G2209/2,0)+10000,IF(G2209&lt;=80000,ROUNDUP(G2209/4,0)+20000,40000))))</f>
        <v/>
      </c>
      <c r="Q2209" s="18">
        <f>IF(I2209&lt;=0,IF(H2209&lt;=0,0,IF(H2209&lt;=20000,H2209,IF(H2209&lt;=40000,ROUNDUP(H2209/2,0)+10000,IF(H2209&lt;=80000,ROUNDUP(H2209/4,0)+20000,40000)))),IF(H2209&lt;=0,IF(I2209&lt;=0,0,IF(I2209&lt;=25000,I2209,IF(I2209&lt;=50000,ROUNDUP(I2209/2,0)+12500,IF(I2209&lt;=100000,ROUNDUP(I2209/4,0)+25000,50000)))),MAX(IF(I2209&lt;=0,0,IF(I2209&lt;=25000,I2209,IF(I2209&lt;=50000,ROUNDUP(I2209/2,0)+12500,IF(I2209&lt;=100000,ROUNDUP(I2209/4,0)+25000,50000)))),MIN(IF(H2209&lt;=0,0,IF(H2209&lt;=20000,H2209,IF(H2209&lt;=40000,ROUNDUP(H2209/2,0)+10000,IF(H2209&lt;=80000,ROUNDUP(H2209/4,0)+20000,40000))))+IF(I2209&lt;=0,0,IF(I2209&lt;=25000,I2209,IF(I2209&lt;=50000,ROUNDUP(I2209/2,0)+12500,IF(I2209&lt;=100000,ROUNDUP(I2209/4,0)+25000,50000)))),40000))))</f>
        <v/>
      </c>
      <c r="R2209" s="18">
        <f>MIN(120000,O2209+P2209+Q2209)</f>
        <v/>
      </c>
      <c r="S2209" s="18">
        <f>IF(F2209&lt;=0,IF(E2209&lt;=0,0,IF(E2209&lt;=12000,E2209,IF(E2209&lt;=32000,ROUNDUP(E2209/2,0)+6000,IF(E2209&lt;=56000,ROUNDUP(E2209/4,0)+14000,28000)))),IF(E2209&lt;=0,IF(F2209&lt;=0,0,IF(F2209&lt;=15000,F2209,IF(F2209&lt;=40000,ROUNDUP(F2209/2,0)+7500,IF(F2209&lt;=70000,ROUNDUP(F2209/4,0)+17500,35000)))),MAX(IF(F2209&lt;=0,0,IF(F2209&lt;=15000,F2209,IF(F2209&lt;=40000,ROUNDUP(F2209/2,0)+7500,IF(F2209&lt;=70000,ROUNDUP(F2209/4,0)+17500,35000)))),MIN(IF(E2209&lt;=0,0,IF(E2209&lt;=12000,E2209,IF(E2209&lt;=32000,ROUNDUP(E2209/2,0)+6000,IF(E2209&lt;=56000,ROUNDUP(E2209/4,0)+14000,28000))))+IF(F2209&lt;=0,0,IF(F2209&lt;=15000,F2209,IF(F2209&lt;=40000,ROUNDUP(F2209/2,0)+7500,IF(F2209&lt;=70000,ROUNDUP(F2209/4,0)+17500,35000)))),28000))))</f>
        <v/>
      </c>
      <c r="T2209" s="18">
        <f>IF(G2209&lt;=0,0,IF(G2209&lt;=12000,G2209,IF(G2209&lt;=32000,ROUNDUP(G2209/2,0)+6000,IF(G2209&lt;=56000,ROUNDUP(G2209/4,0)+14000,28000))))</f>
        <v/>
      </c>
      <c r="U2209" s="18">
        <f>IF(I2209&lt;=0,IF(H2209&lt;=0,0,IF(H2209&lt;=12000,H2209,IF(H2209&lt;=32000,ROUNDUP(H2209/2,0)+6000,IF(H2209&lt;=56000,ROUNDUP(H2209/4,0)+14000,28000)))),IF(H2209&lt;=0,IF(I2209&lt;=0,0,IF(I2209&lt;=15000,I2209,IF(I2209&lt;=40000,ROUNDUP(I2209/2,0)+7500,IF(I2209&lt;=70000,ROUNDUP(I2209/4,0)+17500,35000)))),MAX(IF(I2209&lt;=0,0,IF(I2209&lt;=15000,I2209,IF(I2209&lt;=40000,ROUNDUP(I2209/2,0)+7500,IF(I2209&lt;=70000,ROUNDUP(I2209/4,0)+17500,35000)))),MIN(IF(H2209&lt;=0,0,IF(H2209&lt;=12000,H2209,IF(H2209&lt;=32000,ROUNDUP(H2209/2,0)+6000,IF(H2209&lt;=56000,ROUNDUP(H2209/4,0)+14000,28000))))+IF(I2209&lt;=0,0,IF(I2209&lt;=15000,I2209,IF(I2209&lt;=40000,ROUNDUP(I2209/2,0)+7500,IF(I2209&lt;=70000,ROUNDUP(I2209/4,0)+17500,35000)))),28000))))</f>
        <v/>
      </c>
      <c r="V2209" s="18">
        <f>MIN(70000,S2209+T2209+U2209)</f>
        <v/>
      </c>
      <c r="W2209" s="18">
        <f>MAX(0,ROUNDDOWN(M2209-J2209-N2209-K2209-0,-3))</f>
        <v/>
      </c>
      <c r="X2209" s="18">
        <f>MAX(0,ROUNDDOWN(M2209-J2209-N2209-K2209-R2209,-3))</f>
        <v/>
      </c>
      <c r="Y2209" s="18">
        <f>IF(W2209&lt;=0,0,ROUNDDOWN((W2209*LOOKUP(W2209,{0,1950001,3300001,6950001,9000001,18000001,40000001},{0.05,0.1,0.2,0.23,0.33,0.4,0.45})-LOOKUP(W2209,{0,1950001,3300001,6950001,9000001,18000001,40000001},{0,97500,427500,636000,1536000,2796000,4796000}))*1.021,-2))</f>
        <v/>
      </c>
      <c r="Z2209" s="18">
        <f>IF(X2209&lt;=0,0,ROUNDDOWN((X2209*LOOKUP(X2209,{0,1950001,3300001,6950001,9000001,18000001,40000001},{0.05,0.1,0.2,0.23,0.33,0.4,0.45})-LOOKUP(X2209,{0,1950001,3300001,6950001,9000001,18000001,40000001},{0,97500,427500,636000,1536000,2796000,4796000}))*1.021,-2))</f>
        <v/>
      </c>
      <c r="AA2209" s="18">
        <f>MAX(0,ROUNDDOWN(M2209-J2209-430000-L2209-0,-3))</f>
        <v/>
      </c>
      <c r="AB2209" s="18">
        <f>MAX(0,ROUNDDOWN(M2209-J2209-430000-L2209-V2209,-3))</f>
        <v/>
      </c>
      <c r="AC2209" s="18">
        <f>IF(M2209&lt;=450000,0,MAX(0,ROUNDDOWN(AA2209*0.06-MIN(50000,AA2209)*0.03,-2))+MAX(0,ROUNDDOWN(AA2209*0.04-MIN(50000,AA2209)*0.02,-2)))</f>
        <v/>
      </c>
      <c r="AD2209" s="18">
        <f>IF(M2209&lt;=450000,0,MAX(0,ROUNDDOWN(AB2209*0.06-MIN(50000,AB2209)*0.03,-2))+MAX(0,ROUNDDOWN(AB2209*0.04-MIN(50000,AB2209)*0.02,-2)))</f>
        <v/>
      </c>
      <c r="AE2209" s="18">
        <f>Y2209-Z2209</f>
        <v/>
      </c>
      <c r="AF2209" s="18">
        <f>AC2209-AD2209</f>
        <v/>
      </c>
      <c r="AG2209" s="18">
        <f>AE2209+AF2209</f>
        <v/>
      </c>
      <c r="AH2209" s="20">
        <f>IF(W2209&lt;=0,0,LOOKUP(W2209,{0,1950001,3300001,6950001,9000001,18000001,40000001},{0.05,0.1,0.2,0.23,0.33,0.4,0.45}))</f>
        <v/>
      </c>
    </row>
    <row r="2210">
      <c r="A2210" t="inlineStr">
        <is>
          <t>1万円刻み 特例あり一般12万円</t>
        </is>
      </c>
      <c r="B2210" s="18">
        <f>'4_1万円刻み'!$A$710</f>
        <v/>
      </c>
      <c r="C2210" s="19" t="n">
        <v>2026</v>
      </c>
      <c r="D2210" t="inlineStr">
        <is>
          <t>はい</t>
        </is>
      </c>
      <c r="E2210" s="18" t="n">
        <v>120000</v>
      </c>
      <c r="F2210" s="18" t="n">
        <v>0</v>
      </c>
      <c r="G2210" s="18" t="n">
        <v>0</v>
      </c>
      <c r="H2210" s="18" t="n">
        <v>0</v>
      </c>
      <c r="I2210" s="18" t="n">
        <v>0</v>
      </c>
      <c r="J2210" s="18">
        <f>ROUND(MIN(B2210/12,650000)*12*0.0915+MIN(B2210/12,1390000)*12*(0.0504+0)+B2210*0.005,0)</f>
        <v/>
      </c>
      <c r="K2210" s="18" t="n">
        <v>0</v>
      </c>
      <c r="L2210" s="18" t="n">
        <v>0</v>
      </c>
      <c r="M2210" s="18">
        <f>ROUND(IF(C2210&gt;=2026,IF(B2210&lt;741000,0,IF(B2210&lt;2191000,B2210-740000,IF(B2210&lt;2193000,1451000,IF(B2210&lt;2196000,1453000,IF(B2210&lt;2200000,1456000,IF(B2210&lt;3600000,ROUNDDOWN(B2210/4,-3)*2.8-80000,IF(B2210&lt;6600000,ROUNDDOWN(B2210/4,-3)*3.2-440000,IF(B2210&lt;8500000,ROUNDDOWN(B2210*0.9,0)-1100000,B2210-1950000)))))))),IF(B2210&lt;651000,0,IF(B2210&lt;1900000,B2210-650000,IF(B2210&lt;3600000,ROUNDDOWN(B2210/4,-3)*2.8-80000,IF(B2210&lt;6600000,ROUNDDOWN(B2210/4,-3)*3.2-440000,IF(B2210&lt;8500000,ROUNDDOWN(B2210*0.9,0)-1100000,B2210-1950000)))))),0)</f>
        <v/>
      </c>
      <c r="N2210" s="18">
        <f>IF(M2210&gt;23500000,NA(),IF(C2210&gt;=2026,IF(M2210&lt;=4890000,1040000,IF(M2210&lt;=6550000,670000,620000)),IF(M2210&lt;=1320000,950000,IF(M2210&lt;=3360000,880000,IF(M2210&lt;=4890000,680000,IF(M2210&lt;=6550000,630000,580000))))))</f>
        <v/>
      </c>
      <c r="O2210" s="18">
        <f>IF(F2210&lt;=0,IF(AND(D2210="はい",C2210&gt;=2026,C2210&lt;=2027),IF(E2210&lt;=0,0,IF(E2210&lt;=30000,E2210,IF(E2210&lt;=60000,ROUNDUP(E2210/2,0)+15000,IF(E2210&lt;=120000,ROUNDUP(E2210/4,0)+30000,60000)))),IF(E2210&lt;=0,0,IF(E2210&lt;=20000,E2210,IF(E2210&lt;=40000,ROUNDUP(E2210/2,0)+10000,IF(E2210&lt;=80000,ROUNDUP(E2210/4,0)+20000,40000))))),IF(E2210&lt;=0,IF(F2210&lt;=0,0,IF(F2210&lt;=25000,F2210,IF(F2210&lt;=50000,ROUNDUP(F2210/2,0)+12500,IF(F2210&lt;=100000,ROUNDUP(F2210/4,0)+25000,50000)))),MAX(IF(F2210&lt;=0,0,IF(F2210&lt;=25000,F2210,IF(F2210&lt;=50000,ROUNDUP(F2210/2,0)+12500,IF(F2210&lt;=100000,ROUNDUP(F2210/4,0)+25000,50000)))),MIN(IF(AND(D2210="はい",C2210&gt;=2026,C2210&lt;=2027),IF(E2210&lt;=0,0,IF(E2210&lt;=30000,E2210,IF(E2210&lt;=60000,ROUNDUP(E2210/2,0)+15000,IF(E2210&lt;=120000,ROUNDUP(E2210/4,0)+30000,60000)))),IF(E2210&lt;=0,0,IF(E2210&lt;=20000,E2210,IF(E2210&lt;=40000,ROUNDUP(E2210/2,0)+10000,IF(E2210&lt;=80000,ROUNDUP(E2210/4,0)+20000,40000)))))+IF(F2210&lt;=0,0,IF(F2210&lt;=25000,F2210,IF(F2210&lt;=50000,ROUNDUP(F2210/2,0)+12500,IF(F2210&lt;=100000,ROUNDUP(F2210/4,0)+25000,50000)))),IF(AND(D2210="はい",C2210&gt;=2026,C2210&lt;=2027),60000,40000)))))</f>
        <v/>
      </c>
      <c r="P2210" s="18">
        <f>IF(G2210&lt;=0,0,IF(G2210&lt;=20000,G2210,IF(G2210&lt;=40000,ROUNDUP(G2210/2,0)+10000,IF(G2210&lt;=80000,ROUNDUP(G2210/4,0)+20000,40000))))</f>
        <v/>
      </c>
      <c r="Q2210" s="18">
        <f>IF(I2210&lt;=0,IF(H2210&lt;=0,0,IF(H2210&lt;=20000,H2210,IF(H2210&lt;=40000,ROUNDUP(H2210/2,0)+10000,IF(H2210&lt;=80000,ROUNDUP(H2210/4,0)+20000,40000)))),IF(H2210&lt;=0,IF(I2210&lt;=0,0,IF(I2210&lt;=25000,I2210,IF(I2210&lt;=50000,ROUNDUP(I2210/2,0)+12500,IF(I2210&lt;=100000,ROUNDUP(I2210/4,0)+25000,50000)))),MAX(IF(I2210&lt;=0,0,IF(I2210&lt;=25000,I2210,IF(I2210&lt;=50000,ROUNDUP(I2210/2,0)+12500,IF(I2210&lt;=100000,ROUNDUP(I2210/4,0)+25000,50000)))),MIN(IF(H2210&lt;=0,0,IF(H2210&lt;=20000,H2210,IF(H2210&lt;=40000,ROUNDUP(H2210/2,0)+10000,IF(H2210&lt;=80000,ROUNDUP(H2210/4,0)+20000,40000))))+IF(I2210&lt;=0,0,IF(I2210&lt;=25000,I2210,IF(I2210&lt;=50000,ROUNDUP(I2210/2,0)+12500,IF(I2210&lt;=100000,ROUNDUP(I2210/4,0)+25000,50000)))),40000))))</f>
        <v/>
      </c>
      <c r="R2210" s="18">
        <f>MIN(120000,O2210+P2210+Q2210)</f>
        <v/>
      </c>
      <c r="S2210" s="18">
        <f>IF(F2210&lt;=0,IF(E2210&lt;=0,0,IF(E2210&lt;=12000,E2210,IF(E2210&lt;=32000,ROUNDUP(E2210/2,0)+6000,IF(E2210&lt;=56000,ROUNDUP(E2210/4,0)+14000,28000)))),IF(E2210&lt;=0,IF(F2210&lt;=0,0,IF(F2210&lt;=15000,F2210,IF(F2210&lt;=40000,ROUNDUP(F2210/2,0)+7500,IF(F2210&lt;=70000,ROUNDUP(F2210/4,0)+17500,35000)))),MAX(IF(F2210&lt;=0,0,IF(F2210&lt;=15000,F2210,IF(F2210&lt;=40000,ROUNDUP(F2210/2,0)+7500,IF(F2210&lt;=70000,ROUNDUP(F2210/4,0)+17500,35000)))),MIN(IF(E2210&lt;=0,0,IF(E2210&lt;=12000,E2210,IF(E2210&lt;=32000,ROUNDUP(E2210/2,0)+6000,IF(E2210&lt;=56000,ROUNDUP(E2210/4,0)+14000,28000))))+IF(F2210&lt;=0,0,IF(F2210&lt;=15000,F2210,IF(F2210&lt;=40000,ROUNDUP(F2210/2,0)+7500,IF(F2210&lt;=70000,ROUNDUP(F2210/4,0)+17500,35000)))),28000))))</f>
        <v/>
      </c>
      <c r="T2210" s="18">
        <f>IF(G2210&lt;=0,0,IF(G2210&lt;=12000,G2210,IF(G2210&lt;=32000,ROUNDUP(G2210/2,0)+6000,IF(G2210&lt;=56000,ROUNDUP(G2210/4,0)+14000,28000))))</f>
        <v/>
      </c>
      <c r="U2210" s="18">
        <f>IF(I2210&lt;=0,IF(H2210&lt;=0,0,IF(H2210&lt;=12000,H2210,IF(H2210&lt;=32000,ROUNDUP(H2210/2,0)+6000,IF(H2210&lt;=56000,ROUNDUP(H2210/4,0)+14000,28000)))),IF(H2210&lt;=0,IF(I2210&lt;=0,0,IF(I2210&lt;=15000,I2210,IF(I2210&lt;=40000,ROUNDUP(I2210/2,0)+7500,IF(I2210&lt;=70000,ROUNDUP(I2210/4,0)+17500,35000)))),MAX(IF(I2210&lt;=0,0,IF(I2210&lt;=15000,I2210,IF(I2210&lt;=40000,ROUNDUP(I2210/2,0)+7500,IF(I2210&lt;=70000,ROUNDUP(I2210/4,0)+17500,35000)))),MIN(IF(H2210&lt;=0,0,IF(H2210&lt;=12000,H2210,IF(H2210&lt;=32000,ROUNDUP(H2210/2,0)+6000,IF(H2210&lt;=56000,ROUNDUP(H2210/4,0)+14000,28000))))+IF(I2210&lt;=0,0,IF(I2210&lt;=15000,I2210,IF(I2210&lt;=40000,ROUNDUP(I2210/2,0)+7500,IF(I2210&lt;=70000,ROUNDUP(I2210/4,0)+17500,35000)))),28000))))</f>
        <v/>
      </c>
      <c r="V2210" s="18">
        <f>MIN(70000,S2210+T2210+U2210)</f>
        <v/>
      </c>
      <c r="W2210" s="18">
        <f>MAX(0,ROUNDDOWN(M2210-J2210-N2210-K2210-0,-3))</f>
        <v/>
      </c>
      <c r="X2210" s="18">
        <f>MAX(0,ROUNDDOWN(M2210-J2210-N2210-K2210-R2210,-3))</f>
        <v/>
      </c>
      <c r="Y2210" s="18">
        <f>IF(W2210&lt;=0,0,ROUNDDOWN((W2210*LOOKUP(W2210,{0,1950001,3300001,6950001,9000001,18000001,40000001},{0.05,0.1,0.2,0.23,0.33,0.4,0.45})-LOOKUP(W2210,{0,1950001,3300001,6950001,9000001,18000001,40000001},{0,97500,427500,636000,1536000,2796000,4796000}))*1.021,-2))</f>
        <v/>
      </c>
      <c r="Z2210" s="18">
        <f>IF(X2210&lt;=0,0,ROUNDDOWN((X2210*LOOKUP(X2210,{0,1950001,3300001,6950001,9000001,18000001,40000001},{0.05,0.1,0.2,0.23,0.33,0.4,0.45})-LOOKUP(X2210,{0,1950001,3300001,6950001,9000001,18000001,40000001},{0,97500,427500,636000,1536000,2796000,4796000}))*1.021,-2))</f>
        <v/>
      </c>
      <c r="AA2210" s="18">
        <f>MAX(0,ROUNDDOWN(M2210-J2210-430000-L2210-0,-3))</f>
        <v/>
      </c>
      <c r="AB2210" s="18">
        <f>MAX(0,ROUNDDOWN(M2210-J2210-430000-L2210-V2210,-3))</f>
        <v/>
      </c>
      <c r="AC2210" s="18">
        <f>IF(M2210&lt;=450000,0,MAX(0,ROUNDDOWN(AA2210*0.06-MIN(50000,AA2210)*0.03,-2))+MAX(0,ROUNDDOWN(AA2210*0.04-MIN(50000,AA2210)*0.02,-2)))</f>
        <v/>
      </c>
      <c r="AD2210" s="18">
        <f>IF(M2210&lt;=450000,0,MAX(0,ROUNDDOWN(AB2210*0.06-MIN(50000,AB2210)*0.03,-2))+MAX(0,ROUNDDOWN(AB2210*0.04-MIN(50000,AB2210)*0.02,-2)))</f>
        <v/>
      </c>
      <c r="AE2210" s="18">
        <f>Y2210-Z2210</f>
        <v/>
      </c>
      <c r="AF2210" s="18">
        <f>AC2210-AD2210</f>
        <v/>
      </c>
      <c r="AG2210" s="18">
        <f>AE2210+AF2210</f>
        <v/>
      </c>
      <c r="AH2210" s="20">
        <f>IF(W2210&lt;=0,0,LOOKUP(W2210,{0,1950001,3300001,6950001,9000001,18000001,40000001},{0.05,0.1,0.2,0.23,0.33,0.4,0.45}))</f>
        <v/>
      </c>
    </row>
    <row r="2211">
      <c r="A2211" t="inlineStr">
        <is>
          <t>1万円刻み 3区分8万円ずつ</t>
        </is>
      </c>
      <c r="B2211" s="18">
        <f>'4_1万円刻み'!$A$711</f>
        <v/>
      </c>
      <c r="C2211" s="19" t="n">
        <v>2026</v>
      </c>
      <c r="D2211" t="inlineStr">
        <is>
          <t>いいえ</t>
        </is>
      </c>
      <c r="E2211" s="18" t="n">
        <v>80000</v>
      </c>
      <c r="F2211" s="18" t="n">
        <v>0</v>
      </c>
      <c r="G2211" s="18" t="n">
        <v>80000</v>
      </c>
      <c r="H2211" s="18" t="n">
        <v>80000</v>
      </c>
      <c r="I2211" s="18" t="n">
        <v>0</v>
      </c>
      <c r="J2211" s="18">
        <f>ROUND(MIN(B2211/12,650000)*12*0.0915+MIN(B2211/12,1390000)*12*(0.0504+0)+B2211*0.005,0)</f>
        <v/>
      </c>
      <c r="K2211" s="18" t="n">
        <v>0</v>
      </c>
      <c r="L2211" s="18" t="n">
        <v>0</v>
      </c>
      <c r="M2211" s="18">
        <f>ROUND(IF(C2211&gt;=2026,IF(B2211&lt;741000,0,IF(B2211&lt;2191000,B2211-740000,IF(B2211&lt;2193000,1451000,IF(B2211&lt;2196000,1453000,IF(B2211&lt;2200000,1456000,IF(B2211&lt;3600000,ROUNDDOWN(B2211/4,-3)*2.8-80000,IF(B2211&lt;6600000,ROUNDDOWN(B2211/4,-3)*3.2-440000,IF(B2211&lt;8500000,ROUNDDOWN(B2211*0.9,0)-1100000,B2211-1950000)))))))),IF(B2211&lt;651000,0,IF(B2211&lt;1900000,B2211-650000,IF(B2211&lt;3600000,ROUNDDOWN(B2211/4,-3)*2.8-80000,IF(B2211&lt;6600000,ROUNDDOWN(B2211/4,-3)*3.2-440000,IF(B2211&lt;8500000,ROUNDDOWN(B2211*0.9,0)-1100000,B2211-1950000)))))),0)</f>
        <v/>
      </c>
      <c r="N2211" s="18">
        <f>IF(M2211&gt;23500000,NA(),IF(C2211&gt;=2026,IF(M2211&lt;=4890000,1040000,IF(M2211&lt;=6550000,670000,620000)),IF(M2211&lt;=1320000,950000,IF(M2211&lt;=3360000,880000,IF(M2211&lt;=4890000,680000,IF(M2211&lt;=6550000,630000,580000))))))</f>
        <v/>
      </c>
      <c r="O2211" s="18">
        <f>IF(F2211&lt;=0,IF(AND(D2211="はい",C2211&gt;=2026,C2211&lt;=2027),IF(E2211&lt;=0,0,IF(E2211&lt;=30000,E2211,IF(E2211&lt;=60000,ROUNDUP(E2211/2,0)+15000,IF(E2211&lt;=120000,ROUNDUP(E2211/4,0)+30000,60000)))),IF(E2211&lt;=0,0,IF(E2211&lt;=20000,E2211,IF(E2211&lt;=40000,ROUNDUP(E2211/2,0)+10000,IF(E2211&lt;=80000,ROUNDUP(E2211/4,0)+20000,40000))))),IF(E2211&lt;=0,IF(F2211&lt;=0,0,IF(F2211&lt;=25000,F2211,IF(F2211&lt;=50000,ROUNDUP(F2211/2,0)+12500,IF(F2211&lt;=100000,ROUNDUP(F2211/4,0)+25000,50000)))),MAX(IF(F2211&lt;=0,0,IF(F2211&lt;=25000,F2211,IF(F2211&lt;=50000,ROUNDUP(F2211/2,0)+12500,IF(F2211&lt;=100000,ROUNDUP(F2211/4,0)+25000,50000)))),MIN(IF(AND(D2211="はい",C2211&gt;=2026,C2211&lt;=2027),IF(E2211&lt;=0,0,IF(E2211&lt;=30000,E2211,IF(E2211&lt;=60000,ROUNDUP(E2211/2,0)+15000,IF(E2211&lt;=120000,ROUNDUP(E2211/4,0)+30000,60000)))),IF(E2211&lt;=0,0,IF(E2211&lt;=20000,E2211,IF(E2211&lt;=40000,ROUNDUP(E2211/2,0)+10000,IF(E2211&lt;=80000,ROUNDUP(E2211/4,0)+20000,40000)))))+IF(F2211&lt;=0,0,IF(F2211&lt;=25000,F2211,IF(F2211&lt;=50000,ROUNDUP(F2211/2,0)+12500,IF(F2211&lt;=100000,ROUNDUP(F2211/4,0)+25000,50000)))),IF(AND(D2211="はい",C2211&gt;=2026,C2211&lt;=2027),60000,40000)))))</f>
        <v/>
      </c>
      <c r="P2211" s="18">
        <f>IF(G2211&lt;=0,0,IF(G2211&lt;=20000,G2211,IF(G2211&lt;=40000,ROUNDUP(G2211/2,0)+10000,IF(G2211&lt;=80000,ROUNDUP(G2211/4,0)+20000,40000))))</f>
        <v/>
      </c>
      <c r="Q2211" s="18">
        <f>IF(I2211&lt;=0,IF(H2211&lt;=0,0,IF(H2211&lt;=20000,H2211,IF(H2211&lt;=40000,ROUNDUP(H2211/2,0)+10000,IF(H2211&lt;=80000,ROUNDUP(H2211/4,0)+20000,40000)))),IF(H2211&lt;=0,IF(I2211&lt;=0,0,IF(I2211&lt;=25000,I2211,IF(I2211&lt;=50000,ROUNDUP(I2211/2,0)+12500,IF(I2211&lt;=100000,ROUNDUP(I2211/4,0)+25000,50000)))),MAX(IF(I2211&lt;=0,0,IF(I2211&lt;=25000,I2211,IF(I2211&lt;=50000,ROUNDUP(I2211/2,0)+12500,IF(I2211&lt;=100000,ROUNDUP(I2211/4,0)+25000,50000)))),MIN(IF(H2211&lt;=0,0,IF(H2211&lt;=20000,H2211,IF(H2211&lt;=40000,ROUNDUP(H2211/2,0)+10000,IF(H2211&lt;=80000,ROUNDUP(H2211/4,0)+20000,40000))))+IF(I2211&lt;=0,0,IF(I2211&lt;=25000,I2211,IF(I2211&lt;=50000,ROUNDUP(I2211/2,0)+12500,IF(I2211&lt;=100000,ROUNDUP(I2211/4,0)+25000,50000)))),40000))))</f>
        <v/>
      </c>
      <c r="R2211" s="18">
        <f>MIN(120000,O2211+P2211+Q2211)</f>
        <v/>
      </c>
      <c r="S2211" s="18">
        <f>IF(F2211&lt;=0,IF(E2211&lt;=0,0,IF(E2211&lt;=12000,E2211,IF(E2211&lt;=32000,ROUNDUP(E2211/2,0)+6000,IF(E2211&lt;=56000,ROUNDUP(E2211/4,0)+14000,28000)))),IF(E2211&lt;=0,IF(F2211&lt;=0,0,IF(F2211&lt;=15000,F2211,IF(F2211&lt;=40000,ROUNDUP(F2211/2,0)+7500,IF(F2211&lt;=70000,ROUNDUP(F2211/4,0)+17500,35000)))),MAX(IF(F2211&lt;=0,0,IF(F2211&lt;=15000,F2211,IF(F2211&lt;=40000,ROUNDUP(F2211/2,0)+7500,IF(F2211&lt;=70000,ROUNDUP(F2211/4,0)+17500,35000)))),MIN(IF(E2211&lt;=0,0,IF(E2211&lt;=12000,E2211,IF(E2211&lt;=32000,ROUNDUP(E2211/2,0)+6000,IF(E2211&lt;=56000,ROUNDUP(E2211/4,0)+14000,28000))))+IF(F2211&lt;=0,0,IF(F2211&lt;=15000,F2211,IF(F2211&lt;=40000,ROUNDUP(F2211/2,0)+7500,IF(F2211&lt;=70000,ROUNDUP(F2211/4,0)+17500,35000)))),28000))))</f>
        <v/>
      </c>
      <c r="T2211" s="18">
        <f>IF(G2211&lt;=0,0,IF(G2211&lt;=12000,G2211,IF(G2211&lt;=32000,ROUNDUP(G2211/2,0)+6000,IF(G2211&lt;=56000,ROUNDUP(G2211/4,0)+14000,28000))))</f>
        <v/>
      </c>
      <c r="U2211" s="18">
        <f>IF(I2211&lt;=0,IF(H2211&lt;=0,0,IF(H2211&lt;=12000,H2211,IF(H2211&lt;=32000,ROUNDUP(H2211/2,0)+6000,IF(H2211&lt;=56000,ROUNDUP(H2211/4,0)+14000,28000)))),IF(H2211&lt;=0,IF(I2211&lt;=0,0,IF(I2211&lt;=15000,I2211,IF(I2211&lt;=40000,ROUNDUP(I2211/2,0)+7500,IF(I2211&lt;=70000,ROUNDUP(I2211/4,0)+17500,35000)))),MAX(IF(I2211&lt;=0,0,IF(I2211&lt;=15000,I2211,IF(I2211&lt;=40000,ROUNDUP(I2211/2,0)+7500,IF(I2211&lt;=70000,ROUNDUP(I2211/4,0)+17500,35000)))),MIN(IF(H2211&lt;=0,0,IF(H2211&lt;=12000,H2211,IF(H2211&lt;=32000,ROUNDUP(H2211/2,0)+6000,IF(H2211&lt;=56000,ROUNDUP(H2211/4,0)+14000,28000))))+IF(I2211&lt;=0,0,IF(I2211&lt;=15000,I2211,IF(I2211&lt;=40000,ROUNDUP(I2211/2,0)+7500,IF(I2211&lt;=70000,ROUNDUP(I2211/4,0)+17500,35000)))),28000))))</f>
        <v/>
      </c>
      <c r="V2211" s="18">
        <f>MIN(70000,S2211+T2211+U2211)</f>
        <v/>
      </c>
      <c r="W2211" s="18">
        <f>MAX(0,ROUNDDOWN(M2211-J2211-N2211-K2211-0,-3))</f>
        <v/>
      </c>
      <c r="X2211" s="18">
        <f>MAX(0,ROUNDDOWN(M2211-J2211-N2211-K2211-R2211,-3))</f>
        <v/>
      </c>
      <c r="Y2211" s="18">
        <f>IF(W2211&lt;=0,0,ROUNDDOWN((W2211*LOOKUP(W2211,{0,1950001,3300001,6950001,9000001,18000001,40000001},{0.05,0.1,0.2,0.23,0.33,0.4,0.45})-LOOKUP(W2211,{0,1950001,3300001,6950001,9000001,18000001,40000001},{0,97500,427500,636000,1536000,2796000,4796000}))*1.021,-2))</f>
        <v/>
      </c>
      <c r="Z2211" s="18">
        <f>IF(X2211&lt;=0,0,ROUNDDOWN((X2211*LOOKUP(X2211,{0,1950001,3300001,6950001,9000001,18000001,40000001},{0.05,0.1,0.2,0.23,0.33,0.4,0.45})-LOOKUP(X2211,{0,1950001,3300001,6950001,9000001,18000001,40000001},{0,97500,427500,636000,1536000,2796000,4796000}))*1.021,-2))</f>
        <v/>
      </c>
      <c r="AA2211" s="18">
        <f>MAX(0,ROUNDDOWN(M2211-J2211-430000-L2211-0,-3))</f>
        <v/>
      </c>
      <c r="AB2211" s="18">
        <f>MAX(0,ROUNDDOWN(M2211-J2211-430000-L2211-V2211,-3))</f>
        <v/>
      </c>
      <c r="AC2211" s="18">
        <f>IF(M2211&lt;=450000,0,MAX(0,ROUNDDOWN(AA2211*0.06-MIN(50000,AA2211)*0.03,-2))+MAX(0,ROUNDDOWN(AA2211*0.04-MIN(50000,AA2211)*0.02,-2)))</f>
        <v/>
      </c>
      <c r="AD2211" s="18">
        <f>IF(M2211&lt;=450000,0,MAX(0,ROUNDDOWN(AB2211*0.06-MIN(50000,AB2211)*0.03,-2))+MAX(0,ROUNDDOWN(AB2211*0.04-MIN(50000,AB2211)*0.02,-2)))</f>
        <v/>
      </c>
      <c r="AE2211" s="18">
        <f>Y2211-Z2211</f>
        <v/>
      </c>
      <c r="AF2211" s="18">
        <f>AC2211-AD2211</f>
        <v/>
      </c>
      <c r="AG2211" s="18">
        <f>AE2211+AF2211</f>
        <v/>
      </c>
      <c r="AH2211" s="20">
        <f>IF(W2211&lt;=0,0,LOOKUP(W2211,{0,1950001,3300001,6950001,9000001,18000001,40000001},{0.05,0.1,0.2,0.23,0.33,0.4,0.45}))</f>
        <v/>
      </c>
    </row>
    <row r="2212">
      <c r="A2212" t="inlineStr">
        <is>
          <t>1万円刻み 一般8万円</t>
        </is>
      </c>
      <c r="B2212" s="18">
        <f>'4_1万円刻み'!$A$711</f>
        <v/>
      </c>
      <c r="C2212" s="19" t="n">
        <v>2026</v>
      </c>
      <c r="D2212" t="inlineStr">
        <is>
          <t>いいえ</t>
        </is>
      </c>
      <c r="E2212" s="18" t="n">
        <v>80000</v>
      </c>
      <c r="F2212" s="18" t="n">
        <v>0</v>
      </c>
      <c r="G2212" s="18" t="n">
        <v>0</v>
      </c>
      <c r="H2212" s="18" t="n">
        <v>0</v>
      </c>
      <c r="I2212" s="18" t="n">
        <v>0</v>
      </c>
      <c r="J2212" s="18">
        <f>ROUND(MIN(B2212/12,650000)*12*0.0915+MIN(B2212/12,1390000)*12*(0.0504+0)+B2212*0.005,0)</f>
        <v/>
      </c>
      <c r="K2212" s="18" t="n">
        <v>0</v>
      </c>
      <c r="L2212" s="18" t="n">
        <v>0</v>
      </c>
      <c r="M2212" s="18">
        <f>ROUND(IF(C2212&gt;=2026,IF(B2212&lt;741000,0,IF(B2212&lt;2191000,B2212-740000,IF(B2212&lt;2193000,1451000,IF(B2212&lt;2196000,1453000,IF(B2212&lt;2200000,1456000,IF(B2212&lt;3600000,ROUNDDOWN(B2212/4,-3)*2.8-80000,IF(B2212&lt;6600000,ROUNDDOWN(B2212/4,-3)*3.2-440000,IF(B2212&lt;8500000,ROUNDDOWN(B2212*0.9,0)-1100000,B2212-1950000)))))))),IF(B2212&lt;651000,0,IF(B2212&lt;1900000,B2212-650000,IF(B2212&lt;3600000,ROUNDDOWN(B2212/4,-3)*2.8-80000,IF(B2212&lt;6600000,ROUNDDOWN(B2212/4,-3)*3.2-440000,IF(B2212&lt;8500000,ROUNDDOWN(B2212*0.9,0)-1100000,B2212-1950000)))))),0)</f>
        <v/>
      </c>
      <c r="N2212" s="18">
        <f>IF(M2212&gt;23500000,NA(),IF(C2212&gt;=2026,IF(M2212&lt;=4890000,1040000,IF(M2212&lt;=6550000,670000,620000)),IF(M2212&lt;=1320000,950000,IF(M2212&lt;=3360000,880000,IF(M2212&lt;=4890000,680000,IF(M2212&lt;=6550000,630000,580000))))))</f>
        <v/>
      </c>
      <c r="O2212" s="18">
        <f>IF(F2212&lt;=0,IF(AND(D2212="はい",C2212&gt;=2026,C2212&lt;=2027),IF(E2212&lt;=0,0,IF(E2212&lt;=30000,E2212,IF(E2212&lt;=60000,ROUNDUP(E2212/2,0)+15000,IF(E2212&lt;=120000,ROUNDUP(E2212/4,0)+30000,60000)))),IF(E2212&lt;=0,0,IF(E2212&lt;=20000,E2212,IF(E2212&lt;=40000,ROUNDUP(E2212/2,0)+10000,IF(E2212&lt;=80000,ROUNDUP(E2212/4,0)+20000,40000))))),IF(E2212&lt;=0,IF(F2212&lt;=0,0,IF(F2212&lt;=25000,F2212,IF(F2212&lt;=50000,ROUNDUP(F2212/2,0)+12500,IF(F2212&lt;=100000,ROUNDUP(F2212/4,0)+25000,50000)))),MAX(IF(F2212&lt;=0,0,IF(F2212&lt;=25000,F2212,IF(F2212&lt;=50000,ROUNDUP(F2212/2,0)+12500,IF(F2212&lt;=100000,ROUNDUP(F2212/4,0)+25000,50000)))),MIN(IF(AND(D2212="はい",C2212&gt;=2026,C2212&lt;=2027),IF(E2212&lt;=0,0,IF(E2212&lt;=30000,E2212,IF(E2212&lt;=60000,ROUNDUP(E2212/2,0)+15000,IF(E2212&lt;=120000,ROUNDUP(E2212/4,0)+30000,60000)))),IF(E2212&lt;=0,0,IF(E2212&lt;=20000,E2212,IF(E2212&lt;=40000,ROUNDUP(E2212/2,0)+10000,IF(E2212&lt;=80000,ROUNDUP(E2212/4,0)+20000,40000)))))+IF(F2212&lt;=0,0,IF(F2212&lt;=25000,F2212,IF(F2212&lt;=50000,ROUNDUP(F2212/2,0)+12500,IF(F2212&lt;=100000,ROUNDUP(F2212/4,0)+25000,50000)))),IF(AND(D2212="はい",C2212&gt;=2026,C2212&lt;=2027),60000,40000)))))</f>
        <v/>
      </c>
      <c r="P2212" s="18">
        <f>IF(G2212&lt;=0,0,IF(G2212&lt;=20000,G2212,IF(G2212&lt;=40000,ROUNDUP(G2212/2,0)+10000,IF(G2212&lt;=80000,ROUNDUP(G2212/4,0)+20000,40000))))</f>
        <v/>
      </c>
      <c r="Q2212" s="18">
        <f>IF(I2212&lt;=0,IF(H2212&lt;=0,0,IF(H2212&lt;=20000,H2212,IF(H2212&lt;=40000,ROUNDUP(H2212/2,0)+10000,IF(H2212&lt;=80000,ROUNDUP(H2212/4,0)+20000,40000)))),IF(H2212&lt;=0,IF(I2212&lt;=0,0,IF(I2212&lt;=25000,I2212,IF(I2212&lt;=50000,ROUNDUP(I2212/2,0)+12500,IF(I2212&lt;=100000,ROUNDUP(I2212/4,0)+25000,50000)))),MAX(IF(I2212&lt;=0,0,IF(I2212&lt;=25000,I2212,IF(I2212&lt;=50000,ROUNDUP(I2212/2,0)+12500,IF(I2212&lt;=100000,ROUNDUP(I2212/4,0)+25000,50000)))),MIN(IF(H2212&lt;=0,0,IF(H2212&lt;=20000,H2212,IF(H2212&lt;=40000,ROUNDUP(H2212/2,0)+10000,IF(H2212&lt;=80000,ROUNDUP(H2212/4,0)+20000,40000))))+IF(I2212&lt;=0,0,IF(I2212&lt;=25000,I2212,IF(I2212&lt;=50000,ROUNDUP(I2212/2,0)+12500,IF(I2212&lt;=100000,ROUNDUP(I2212/4,0)+25000,50000)))),40000))))</f>
        <v/>
      </c>
      <c r="R2212" s="18">
        <f>MIN(120000,O2212+P2212+Q2212)</f>
        <v/>
      </c>
      <c r="S2212" s="18">
        <f>IF(F2212&lt;=0,IF(E2212&lt;=0,0,IF(E2212&lt;=12000,E2212,IF(E2212&lt;=32000,ROUNDUP(E2212/2,0)+6000,IF(E2212&lt;=56000,ROUNDUP(E2212/4,0)+14000,28000)))),IF(E2212&lt;=0,IF(F2212&lt;=0,0,IF(F2212&lt;=15000,F2212,IF(F2212&lt;=40000,ROUNDUP(F2212/2,0)+7500,IF(F2212&lt;=70000,ROUNDUP(F2212/4,0)+17500,35000)))),MAX(IF(F2212&lt;=0,0,IF(F2212&lt;=15000,F2212,IF(F2212&lt;=40000,ROUNDUP(F2212/2,0)+7500,IF(F2212&lt;=70000,ROUNDUP(F2212/4,0)+17500,35000)))),MIN(IF(E2212&lt;=0,0,IF(E2212&lt;=12000,E2212,IF(E2212&lt;=32000,ROUNDUP(E2212/2,0)+6000,IF(E2212&lt;=56000,ROUNDUP(E2212/4,0)+14000,28000))))+IF(F2212&lt;=0,0,IF(F2212&lt;=15000,F2212,IF(F2212&lt;=40000,ROUNDUP(F2212/2,0)+7500,IF(F2212&lt;=70000,ROUNDUP(F2212/4,0)+17500,35000)))),28000))))</f>
        <v/>
      </c>
      <c r="T2212" s="18">
        <f>IF(G2212&lt;=0,0,IF(G2212&lt;=12000,G2212,IF(G2212&lt;=32000,ROUNDUP(G2212/2,0)+6000,IF(G2212&lt;=56000,ROUNDUP(G2212/4,0)+14000,28000))))</f>
        <v/>
      </c>
      <c r="U2212" s="18">
        <f>IF(I2212&lt;=0,IF(H2212&lt;=0,0,IF(H2212&lt;=12000,H2212,IF(H2212&lt;=32000,ROUNDUP(H2212/2,0)+6000,IF(H2212&lt;=56000,ROUNDUP(H2212/4,0)+14000,28000)))),IF(H2212&lt;=0,IF(I2212&lt;=0,0,IF(I2212&lt;=15000,I2212,IF(I2212&lt;=40000,ROUNDUP(I2212/2,0)+7500,IF(I2212&lt;=70000,ROUNDUP(I2212/4,0)+17500,35000)))),MAX(IF(I2212&lt;=0,0,IF(I2212&lt;=15000,I2212,IF(I2212&lt;=40000,ROUNDUP(I2212/2,0)+7500,IF(I2212&lt;=70000,ROUNDUP(I2212/4,0)+17500,35000)))),MIN(IF(H2212&lt;=0,0,IF(H2212&lt;=12000,H2212,IF(H2212&lt;=32000,ROUNDUP(H2212/2,0)+6000,IF(H2212&lt;=56000,ROUNDUP(H2212/4,0)+14000,28000))))+IF(I2212&lt;=0,0,IF(I2212&lt;=15000,I2212,IF(I2212&lt;=40000,ROUNDUP(I2212/2,0)+7500,IF(I2212&lt;=70000,ROUNDUP(I2212/4,0)+17500,35000)))),28000))))</f>
        <v/>
      </c>
      <c r="V2212" s="18">
        <f>MIN(70000,S2212+T2212+U2212)</f>
        <v/>
      </c>
      <c r="W2212" s="18">
        <f>MAX(0,ROUNDDOWN(M2212-J2212-N2212-K2212-0,-3))</f>
        <v/>
      </c>
      <c r="X2212" s="18">
        <f>MAX(0,ROUNDDOWN(M2212-J2212-N2212-K2212-R2212,-3))</f>
        <v/>
      </c>
      <c r="Y2212" s="18">
        <f>IF(W2212&lt;=0,0,ROUNDDOWN((W2212*LOOKUP(W2212,{0,1950001,3300001,6950001,9000001,18000001,40000001},{0.05,0.1,0.2,0.23,0.33,0.4,0.45})-LOOKUP(W2212,{0,1950001,3300001,6950001,9000001,18000001,40000001},{0,97500,427500,636000,1536000,2796000,4796000}))*1.021,-2))</f>
        <v/>
      </c>
      <c r="Z2212" s="18">
        <f>IF(X2212&lt;=0,0,ROUNDDOWN((X2212*LOOKUP(X2212,{0,1950001,3300001,6950001,9000001,18000001,40000001},{0.05,0.1,0.2,0.23,0.33,0.4,0.45})-LOOKUP(X2212,{0,1950001,3300001,6950001,9000001,18000001,40000001},{0,97500,427500,636000,1536000,2796000,4796000}))*1.021,-2))</f>
        <v/>
      </c>
      <c r="AA2212" s="18">
        <f>MAX(0,ROUNDDOWN(M2212-J2212-430000-L2212-0,-3))</f>
        <v/>
      </c>
      <c r="AB2212" s="18">
        <f>MAX(0,ROUNDDOWN(M2212-J2212-430000-L2212-V2212,-3))</f>
        <v/>
      </c>
      <c r="AC2212" s="18">
        <f>IF(M2212&lt;=450000,0,MAX(0,ROUNDDOWN(AA2212*0.06-MIN(50000,AA2212)*0.03,-2))+MAX(0,ROUNDDOWN(AA2212*0.04-MIN(50000,AA2212)*0.02,-2)))</f>
        <v/>
      </c>
      <c r="AD2212" s="18">
        <f>IF(M2212&lt;=450000,0,MAX(0,ROUNDDOWN(AB2212*0.06-MIN(50000,AB2212)*0.03,-2))+MAX(0,ROUNDDOWN(AB2212*0.04-MIN(50000,AB2212)*0.02,-2)))</f>
        <v/>
      </c>
      <c r="AE2212" s="18">
        <f>Y2212-Z2212</f>
        <v/>
      </c>
      <c r="AF2212" s="18">
        <f>AC2212-AD2212</f>
        <v/>
      </c>
      <c r="AG2212" s="18">
        <f>AE2212+AF2212</f>
        <v/>
      </c>
      <c r="AH2212" s="20">
        <f>IF(W2212&lt;=0,0,LOOKUP(W2212,{0,1950001,3300001,6950001,9000001,18000001,40000001},{0.05,0.1,0.2,0.23,0.33,0.4,0.45}))</f>
        <v/>
      </c>
    </row>
    <row r="2213">
      <c r="A2213" t="inlineStr">
        <is>
          <t>1万円刻み 特例あり一般12万円</t>
        </is>
      </c>
      <c r="B2213" s="18">
        <f>'4_1万円刻み'!$A$711</f>
        <v/>
      </c>
      <c r="C2213" s="19" t="n">
        <v>2026</v>
      </c>
      <c r="D2213" t="inlineStr">
        <is>
          <t>はい</t>
        </is>
      </c>
      <c r="E2213" s="18" t="n">
        <v>120000</v>
      </c>
      <c r="F2213" s="18" t="n">
        <v>0</v>
      </c>
      <c r="G2213" s="18" t="n">
        <v>0</v>
      </c>
      <c r="H2213" s="18" t="n">
        <v>0</v>
      </c>
      <c r="I2213" s="18" t="n">
        <v>0</v>
      </c>
      <c r="J2213" s="18">
        <f>ROUND(MIN(B2213/12,650000)*12*0.0915+MIN(B2213/12,1390000)*12*(0.0504+0)+B2213*0.005,0)</f>
        <v/>
      </c>
      <c r="K2213" s="18" t="n">
        <v>0</v>
      </c>
      <c r="L2213" s="18" t="n">
        <v>0</v>
      </c>
      <c r="M2213" s="18">
        <f>ROUND(IF(C2213&gt;=2026,IF(B2213&lt;741000,0,IF(B2213&lt;2191000,B2213-740000,IF(B2213&lt;2193000,1451000,IF(B2213&lt;2196000,1453000,IF(B2213&lt;2200000,1456000,IF(B2213&lt;3600000,ROUNDDOWN(B2213/4,-3)*2.8-80000,IF(B2213&lt;6600000,ROUNDDOWN(B2213/4,-3)*3.2-440000,IF(B2213&lt;8500000,ROUNDDOWN(B2213*0.9,0)-1100000,B2213-1950000)))))))),IF(B2213&lt;651000,0,IF(B2213&lt;1900000,B2213-650000,IF(B2213&lt;3600000,ROUNDDOWN(B2213/4,-3)*2.8-80000,IF(B2213&lt;6600000,ROUNDDOWN(B2213/4,-3)*3.2-440000,IF(B2213&lt;8500000,ROUNDDOWN(B2213*0.9,0)-1100000,B2213-1950000)))))),0)</f>
        <v/>
      </c>
      <c r="N2213" s="18">
        <f>IF(M2213&gt;23500000,NA(),IF(C2213&gt;=2026,IF(M2213&lt;=4890000,1040000,IF(M2213&lt;=6550000,670000,620000)),IF(M2213&lt;=1320000,950000,IF(M2213&lt;=3360000,880000,IF(M2213&lt;=4890000,680000,IF(M2213&lt;=6550000,630000,580000))))))</f>
        <v/>
      </c>
      <c r="O2213" s="18">
        <f>IF(F2213&lt;=0,IF(AND(D2213="はい",C2213&gt;=2026,C2213&lt;=2027),IF(E2213&lt;=0,0,IF(E2213&lt;=30000,E2213,IF(E2213&lt;=60000,ROUNDUP(E2213/2,0)+15000,IF(E2213&lt;=120000,ROUNDUP(E2213/4,0)+30000,60000)))),IF(E2213&lt;=0,0,IF(E2213&lt;=20000,E2213,IF(E2213&lt;=40000,ROUNDUP(E2213/2,0)+10000,IF(E2213&lt;=80000,ROUNDUP(E2213/4,0)+20000,40000))))),IF(E2213&lt;=0,IF(F2213&lt;=0,0,IF(F2213&lt;=25000,F2213,IF(F2213&lt;=50000,ROUNDUP(F2213/2,0)+12500,IF(F2213&lt;=100000,ROUNDUP(F2213/4,0)+25000,50000)))),MAX(IF(F2213&lt;=0,0,IF(F2213&lt;=25000,F2213,IF(F2213&lt;=50000,ROUNDUP(F2213/2,0)+12500,IF(F2213&lt;=100000,ROUNDUP(F2213/4,0)+25000,50000)))),MIN(IF(AND(D2213="はい",C2213&gt;=2026,C2213&lt;=2027),IF(E2213&lt;=0,0,IF(E2213&lt;=30000,E2213,IF(E2213&lt;=60000,ROUNDUP(E2213/2,0)+15000,IF(E2213&lt;=120000,ROUNDUP(E2213/4,0)+30000,60000)))),IF(E2213&lt;=0,0,IF(E2213&lt;=20000,E2213,IF(E2213&lt;=40000,ROUNDUP(E2213/2,0)+10000,IF(E2213&lt;=80000,ROUNDUP(E2213/4,0)+20000,40000)))))+IF(F2213&lt;=0,0,IF(F2213&lt;=25000,F2213,IF(F2213&lt;=50000,ROUNDUP(F2213/2,0)+12500,IF(F2213&lt;=100000,ROUNDUP(F2213/4,0)+25000,50000)))),IF(AND(D2213="はい",C2213&gt;=2026,C2213&lt;=2027),60000,40000)))))</f>
        <v/>
      </c>
      <c r="P2213" s="18">
        <f>IF(G2213&lt;=0,0,IF(G2213&lt;=20000,G2213,IF(G2213&lt;=40000,ROUNDUP(G2213/2,0)+10000,IF(G2213&lt;=80000,ROUNDUP(G2213/4,0)+20000,40000))))</f>
        <v/>
      </c>
      <c r="Q2213" s="18">
        <f>IF(I2213&lt;=0,IF(H2213&lt;=0,0,IF(H2213&lt;=20000,H2213,IF(H2213&lt;=40000,ROUNDUP(H2213/2,0)+10000,IF(H2213&lt;=80000,ROUNDUP(H2213/4,0)+20000,40000)))),IF(H2213&lt;=0,IF(I2213&lt;=0,0,IF(I2213&lt;=25000,I2213,IF(I2213&lt;=50000,ROUNDUP(I2213/2,0)+12500,IF(I2213&lt;=100000,ROUNDUP(I2213/4,0)+25000,50000)))),MAX(IF(I2213&lt;=0,0,IF(I2213&lt;=25000,I2213,IF(I2213&lt;=50000,ROUNDUP(I2213/2,0)+12500,IF(I2213&lt;=100000,ROUNDUP(I2213/4,0)+25000,50000)))),MIN(IF(H2213&lt;=0,0,IF(H2213&lt;=20000,H2213,IF(H2213&lt;=40000,ROUNDUP(H2213/2,0)+10000,IF(H2213&lt;=80000,ROUNDUP(H2213/4,0)+20000,40000))))+IF(I2213&lt;=0,0,IF(I2213&lt;=25000,I2213,IF(I2213&lt;=50000,ROUNDUP(I2213/2,0)+12500,IF(I2213&lt;=100000,ROUNDUP(I2213/4,0)+25000,50000)))),40000))))</f>
        <v/>
      </c>
      <c r="R2213" s="18">
        <f>MIN(120000,O2213+P2213+Q2213)</f>
        <v/>
      </c>
      <c r="S2213" s="18">
        <f>IF(F2213&lt;=0,IF(E2213&lt;=0,0,IF(E2213&lt;=12000,E2213,IF(E2213&lt;=32000,ROUNDUP(E2213/2,0)+6000,IF(E2213&lt;=56000,ROUNDUP(E2213/4,0)+14000,28000)))),IF(E2213&lt;=0,IF(F2213&lt;=0,0,IF(F2213&lt;=15000,F2213,IF(F2213&lt;=40000,ROUNDUP(F2213/2,0)+7500,IF(F2213&lt;=70000,ROUNDUP(F2213/4,0)+17500,35000)))),MAX(IF(F2213&lt;=0,0,IF(F2213&lt;=15000,F2213,IF(F2213&lt;=40000,ROUNDUP(F2213/2,0)+7500,IF(F2213&lt;=70000,ROUNDUP(F2213/4,0)+17500,35000)))),MIN(IF(E2213&lt;=0,0,IF(E2213&lt;=12000,E2213,IF(E2213&lt;=32000,ROUNDUP(E2213/2,0)+6000,IF(E2213&lt;=56000,ROUNDUP(E2213/4,0)+14000,28000))))+IF(F2213&lt;=0,0,IF(F2213&lt;=15000,F2213,IF(F2213&lt;=40000,ROUNDUP(F2213/2,0)+7500,IF(F2213&lt;=70000,ROUNDUP(F2213/4,0)+17500,35000)))),28000))))</f>
        <v/>
      </c>
      <c r="T2213" s="18">
        <f>IF(G2213&lt;=0,0,IF(G2213&lt;=12000,G2213,IF(G2213&lt;=32000,ROUNDUP(G2213/2,0)+6000,IF(G2213&lt;=56000,ROUNDUP(G2213/4,0)+14000,28000))))</f>
        <v/>
      </c>
      <c r="U2213" s="18">
        <f>IF(I2213&lt;=0,IF(H2213&lt;=0,0,IF(H2213&lt;=12000,H2213,IF(H2213&lt;=32000,ROUNDUP(H2213/2,0)+6000,IF(H2213&lt;=56000,ROUNDUP(H2213/4,0)+14000,28000)))),IF(H2213&lt;=0,IF(I2213&lt;=0,0,IF(I2213&lt;=15000,I2213,IF(I2213&lt;=40000,ROUNDUP(I2213/2,0)+7500,IF(I2213&lt;=70000,ROUNDUP(I2213/4,0)+17500,35000)))),MAX(IF(I2213&lt;=0,0,IF(I2213&lt;=15000,I2213,IF(I2213&lt;=40000,ROUNDUP(I2213/2,0)+7500,IF(I2213&lt;=70000,ROUNDUP(I2213/4,0)+17500,35000)))),MIN(IF(H2213&lt;=0,0,IF(H2213&lt;=12000,H2213,IF(H2213&lt;=32000,ROUNDUP(H2213/2,0)+6000,IF(H2213&lt;=56000,ROUNDUP(H2213/4,0)+14000,28000))))+IF(I2213&lt;=0,0,IF(I2213&lt;=15000,I2213,IF(I2213&lt;=40000,ROUNDUP(I2213/2,0)+7500,IF(I2213&lt;=70000,ROUNDUP(I2213/4,0)+17500,35000)))),28000))))</f>
        <v/>
      </c>
      <c r="V2213" s="18">
        <f>MIN(70000,S2213+T2213+U2213)</f>
        <v/>
      </c>
      <c r="W2213" s="18">
        <f>MAX(0,ROUNDDOWN(M2213-J2213-N2213-K2213-0,-3))</f>
        <v/>
      </c>
      <c r="X2213" s="18">
        <f>MAX(0,ROUNDDOWN(M2213-J2213-N2213-K2213-R2213,-3))</f>
        <v/>
      </c>
      <c r="Y2213" s="18">
        <f>IF(W2213&lt;=0,0,ROUNDDOWN((W2213*LOOKUP(W2213,{0,1950001,3300001,6950001,9000001,18000001,40000001},{0.05,0.1,0.2,0.23,0.33,0.4,0.45})-LOOKUP(W2213,{0,1950001,3300001,6950001,9000001,18000001,40000001},{0,97500,427500,636000,1536000,2796000,4796000}))*1.021,-2))</f>
        <v/>
      </c>
      <c r="Z2213" s="18">
        <f>IF(X2213&lt;=0,0,ROUNDDOWN((X2213*LOOKUP(X2213,{0,1950001,3300001,6950001,9000001,18000001,40000001},{0.05,0.1,0.2,0.23,0.33,0.4,0.45})-LOOKUP(X2213,{0,1950001,3300001,6950001,9000001,18000001,40000001},{0,97500,427500,636000,1536000,2796000,4796000}))*1.021,-2))</f>
        <v/>
      </c>
      <c r="AA2213" s="18">
        <f>MAX(0,ROUNDDOWN(M2213-J2213-430000-L2213-0,-3))</f>
        <v/>
      </c>
      <c r="AB2213" s="18">
        <f>MAX(0,ROUNDDOWN(M2213-J2213-430000-L2213-V2213,-3))</f>
        <v/>
      </c>
      <c r="AC2213" s="18">
        <f>IF(M2213&lt;=450000,0,MAX(0,ROUNDDOWN(AA2213*0.06-MIN(50000,AA2213)*0.03,-2))+MAX(0,ROUNDDOWN(AA2213*0.04-MIN(50000,AA2213)*0.02,-2)))</f>
        <v/>
      </c>
      <c r="AD2213" s="18">
        <f>IF(M2213&lt;=450000,0,MAX(0,ROUNDDOWN(AB2213*0.06-MIN(50000,AB2213)*0.03,-2))+MAX(0,ROUNDDOWN(AB2213*0.04-MIN(50000,AB2213)*0.02,-2)))</f>
        <v/>
      </c>
      <c r="AE2213" s="18">
        <f>Y2213-Z2213</f>
        <v/>
      </c>
      <c r="AF2213" s="18">
        <f>AC2213-AD2213</f>
        <v/>
      </c>
      <c r="AG2213" s="18">
        <f>AE2213+AF2213</f>
        <v/>
      </c>
      <c r="AH2213" s="20">
        <f>IF(W2213&lt;=0,0,LOOKUP(W2213,{0,1950001,3300001,6950001,9000001,18000001,40000001},{0.05,0.1,0.2,0.23,0.33,0.4,0.45}))</f>
        <v/>
      </c>
    </row>
    <row r="2214">
      <c r="A2214" t="inlineStr">
        <is>
          <t>1万円刻み 3区分8万円ずつ</t>
        </is>
      </c>
      <c r="B2214" s="18">
        <f>'4_1万円刻み'!$A$712</f>
        <v/>
      </c>
      <c r="C2214" s="19" t="n">
        <v>2026</v>
      </c>
      <c r="D2214" t="inlineStr">
        <is>
          <t>いいえ</t>
        </is>
      </c>
      <c r="E2214" s="18" t="n">
        <v>80000</v>
      </c>
      <c r="F2214" s="18" t="n">
        <v>0</v>
      </c>
      <c r="G2214" s="18" t="n">
        <v>80000</v>
      </c>
      <c r="H2214" s="18" t="n">
        <v>80000</v>
      </c>
      <c r="I2214" s="18" t="n">
        <v>0</v>
      </c>
      <c r="J2214" s="18">
        <f>ROUND(MIN(B2214/12,650000)*12*0.0915+MIN(B2214/12,1390000)*12*(0.0504+0)+B2214*0.005,0)</f>
        <v/>
      </c>
      <c r="K2214" s="18" t="n">
        <v>0</v>
      </c>
      <c r="L2214" s="18" t="n">
        <v>0</v>
      </c>
      <c r="M2214" s="18">
        <f>ROUND(IF(C2214&gt;=2026,IF(B2214&lt;741000,0,IF(B2214&lt;2191000,B2214-740000,IF(B2214&lt;2193000,1451000,IF(B2214&lt;2196000,1453000,IF(B2214&lt;2200000,1456000,IF(B2214&lt;3600000,ROUNDDOWN(B2214/4,-3)*2.8-80000,IF(B2214&lt;6600000,ROUNDDOWN(B2214/4,-3)*3.2-440000,IF(B2214&lt;8500000,ROUNDDOWN(B2214*0.9,0)-1100000,B2214-1950000)))))))),IF(B2214&lt;651000,0,IF(B2214&lt;1900000,B2214-650000,IF(B2214&lt;3600000,ROUNDDOWN(B2214/4,-3)*2.8-80000,IF(B2214&lt;6600000,ROUNDDOWN(B2214/4,-3)*3.2-440000,IF(B2214&lt;8500000,ROUNDDOWN(B2214*0.9,0)-1100000,B2214-1950000)))))),0)</f>
        <v/>
      </c>
      <c r="N2214" s="18">
        <f>IF(M2214&gt;23500000,NA(),IF(C2214&gt;=2026,IF(M2214&lt;=4890000,1040000,IF(M2214&lt;=6550000,670000,620000)),IF(M2214&lt;=1320000,950000,IF(M2214&lt;=3360000,880000,IF(M2214&lt;=4890000,680000,IF(M2214&lt;=6550000,630000,580000))))))</f>
        <v/>
      </c>
      <c r="O2214" s="18">
        <f>IF(F2214&lt;=0,IF(AND(D2214="はい",C2214&gt;=2026,C2214&lt;=2027),IF(E2214&lt;=0,0,IF(E2214&lt;=30000,E2214,IF(E2214&lt;=60000,ROUNDUP(E2214/2,0)+15000,IF(E2214&lt;=120000,ROUNDUP(E2214/4,0)+30000,60000)))),IF(E2214&lt;=0,0,IF(E2214&lt;=20000,E2214,IF(E2214&lt;=40000,ROUNDUP(E2214/2,0)+10000,IF(E2214&lt;=80000,ROUNDUP(E2214/4,0)+20000,40000))))),IF(E2214&lt;=0,IF(F2214&lt;=0,0,IF(F2214&lt;=25000,F2214,IF(F2214&lt;=50000,ROUNDUP(F2214/2,0)+12500,IF(F2214&lt;=100000,ROUNDUP(F2214/4,0)+25000,50000)))),MAX(IF(F2214&lt;=0,0,IF(F2214&lt;=25000,F2214,IF(F2214&lt;=50000,ROUNDUP(F2214/2,0)+12500,IF(F2214&lt;=100000,ROUNDUP(F2214/4,0)+25000,50000)))),MIN(IF(AND(D2214="はい",C2214&gt;=2026,C2214&lt;=2027),IF(E2214&lt;=0,0,IF(E2214&lt;=30000,E2214,IF(E2214&lt;=60000,ROUNDUP(E2214/2,0)+15000,IF(E2214&lt;=120000,ROUNDUP(E2214/4,0)+30000,60000)))),IF(E2214&lt;=0,0,IF(E2214&lt;=20000,E2214,IF(E2214&lt;=40000,ROUNDUP(E2214/2,0)+10000,IF(E2214&lt;=80000,ROUNDUP(E2214/4,0)+20000,40000)))))+IF(F2214&lt;=0,0,IF(F2214&lt;=25000,F2214,IF(F2214&lt;=50000,ROUNDUP(F2214/2,0)+12500,IF(F2214&lt;=100000,ROUNDUP(F2214/4,0)+25000,50000)))),IF(AND(D2214="はい",C2214&gt;=2026,C2214&lt;=2027),60000,40000)))))</f>
        <v/>
      </c>
      <c r="P2214" s="18">
        <f>IF(G2214&lt;=0,0,IF(G2214&lt;=20000,G2214,IF(G2214&lt;=40000,ROUNDUP(G2214/2,0)+10000,IF(G2214&lt;=80000,ROUNDUP(G2214/4,0)+20000,40000))))</f>
        <v/>
      </c>
      <c r="Q2214" s="18">
        <f>IF(I2214&lt;=0,IF(H2214&lt;=0,0,IF(H2214&lt;=20000,H2214,IF(H2214&lt;=40000,ROUNDUP(H2214/2,0)+10000,IF(H2214&lt;=80000,ROUNDUP(H2214/4,0)+20000,40000)))),IF(H2214&lt;=0,IF(I2214&lt;=0,0,IF(I2214&lt;=25000,I2214,IF(I2214&lt;=50000,ROUNDUP(I2214/2,0)+12500,IF(I2214&lt;=100000,ROUNDUP(I2214/4,0)+25000,50000)))),MAX(IF(I2214&lt;=0,0,IF(I2214&lt;=25000,I2214,IF(I2214&lt;=50000,ROUNDUP(I2214/2,0)+12500,IF(I2214&lt;=100000,ROUNDUP(I2214/4,0)+25000,50000)))),MIN(IF(H2214&lt;=0,0,IF(H2214&lt;=20000,H2214,IF(H2214&lt;=40000,ROUNDUP(H2214/2,0)+10000,IF(H2214&lt;=80000,ROUNDUP(H2214/4,0)+20000,40000))))+IF(I2214&lt;=0,0,IF(I2214&lt;=25000,I2214,IF(I2214&lt;=50000,ROUNDUP(I2214/2,0)+12500,IF(I2214&lt;=100000,ROUNDUP(I2214/4,0)+25000,50000)))),40000))))</f>
        <v/>
      </c>
      <c r="R2214" s="18">
        <f>MIN(120000,O2214+P2214+Q2214)</f>
        <v/>
      </c>
      <c r="S2214" s="18">
        <f>IF(F2214&lt;=0,IF(E2214&lt;=0,0,IF(E2214&lt;=12000,E2214,IF(E2214&lt;=32000,ROUNDUP(E2214/2,0)+6000,IF(E2214&lt;=56000,ROUNDUP(E2214/4,0)+14000,28000)))),IF(E2214&lt;=0,IF(F2214&lt;=0,0,IF(F2214&lt;=15000,F2214,IF(F2214&lt;=40000,ROUNDUP(F2214/2,0)+7500,IF(F2214&lt;=70000,ROUNDUP(F2214/4,0)+17500,35000)))),MAX(IF(F2214&lt;=0,0,IF(F2214&lt;=15000,F2214,IF(F2214&lt;=40000,ROUNDUP(F2214/2,0)+7500,IF(F2214&lt;=70000,ROUNDUP(F2214/4,0)+17500,35000)))),MIN(IF(E2214&lt;=0,0,IF(E2214&lt;=12000,E2214,IF(E2214&lt;=32000,ROUNDUP(E2214/2,0)+6000,IF(E2214&lt;=56000,ROUNDUP(E2214/4,0)+14000,28000))))+IF(F2214&lt;=0,0,IF(F2214&lt;=15000,F2214,IF(F2214&lt;=40000,ROUNDUP(F2214/2,0)+7500,IF(F2214&lt;=70000,ROUNDUP(F2214/4,0)+17500,35000)))),28000))))</f>
        <v/>
      </c>
      <c r="T2214" s="18">
        <f>IF(G2214&lt;=0,0,IF(G2214&lt;=12000,G2214,IF(G2214&lt;=32000,ROUNDUP(G2214/2,0)+6000,IF(G2214&lt;=56000,ROUNDUP(G2214/4,0)+14000,28000))))</f>
        <v/>
      </c>
      <c r="U2214" s="18">
        <f>IF(I2214&lt;=0,IF(H2214&lt;=0,0,IF(H2214&lt;=12000,H2214,IF(H2214&lt;=32000,ROUNDUP(H2214/2,0)+6000,IF(H2214&lt;=56000,ROUNDUP(H2214/4,0)+14000,28000)))),IF(H2214&lt;=0,IF(I2214&lt;=0,0,IF(I2214&lt;=15000,I2214,IF(I2214&lt;=40000,ROUNDUP(I2214/2,0)+7500,IF(I2214&lt;=70000,ROUNDUP(I2214/4,0)+17500,35000)))),MAX(IF(I2214&lt;=0,0,IF(I2214&lt;=15000,I2214,IF(I2214&lt;=40000,ROUNDUP(I2214/2,0)+7500,IF(I2214&lt;=70000,ROUNDUP(I2214/4,0)+17500,35000)))),MIN(IF(H2214&lt;=0,0,IF(H2214&lt;=12000,H2214,IF(H2214&lt;=32000,ROUNDUP(H2214/2,0)+6000,IF(H2214&lt;=56000,ROUNDUP(H2214/4,0)+14000,28000))))+IF(I2214&lt;=0,0,IF(I2214&lt;=15000,I2214,IF(I2214&lt;=40000,ROUNDUP(I2214/2,0)+7500,IF(I2214&lt;=70000,ROUNDUP(I2214/4,0)+17500,35000)))),28000))))</f>
        <v/>
      </c>
      <c r="V2214" s="18">
        <f>MIN(70000,S2214+T2214+U2214)</f>
        <v/>
      </c>
      <c r="W2214" s="18">
        <f>MAX(0,ROUNDDOWN(M2214-J2214-N2214-K2214-0,-3))</f>
        <v/>
      </c>
      <c r="X2214" s="18">
        <f>MAX(0,ROUNDDOWN(M2214-J2214-N2214-K2214-R2214,-3))</f>
        <v/>
      </c>
      <c r="Y2214" s="18">
        <f>IF(W2214&lt;=0,0,ROUNDDOWN((W2214*LOOKUP(W2214,{0,1950001,3300001,6950001,9000001,18000001,40000001},{0.05,0.1,0.2,0.23,0.33,0.4,0.45})-LOOKUP(W2214,{0,1950001,3300001,6950001,9000001,18000001,40000001},{0,97500,427500,636000,1536000,2796000,4796000}))*1.021,-2))</f>
        <v/>
      </c>
      <c r="Z2214" s="18">
        <f>IF(X2214&lt;=0,0,ROUNDDOWN((X2214*LOOKUP(X2214,{0,1950001,3300001,6950001,9000001,18000001,40000001},{0.05,0.1,0.2,0.23,0.33,0.4,0.45})-LOOKUP(X2214,{0,1950001,3300001,6950001,9000001,18000001,40000001},{0,97500,427500,636000,1536000,2796000,4796000}))*1.021,-2))</f>
        <v/>
      </c>
      <c r="AA2214" s="18">
        <f>MAX(0,ROUNDDOWN(M2214-J2214-430000-L2214-0,-3))</f>
        <v/>
      </c>
      <c r="AB2214" s="18">
        <f>MAX(0,ROUNDDOWN(M2214-J2214-430000-L2214-V2214,-3))</f>
        <v/>
      </c>
      <c r="AC2214" s="18">
        <f>IF(M2214&lt;=450000,0,MAX(0,ROUNDDOWN(AA2214*0.06-MIN(50000,AA2214)*0.03,-2))+MAX(0,ROUNDDOWN(AA2214*0.04-MIN(50000,AA2214)*0.02,-2)))</f>
        <v/>
      </c>
      <c r="AD2214" s="18">
        <f>IF(M2214&lt;=450000,0,MAX(0,ROUNDDOWN(AB2214*0.06-MIN(50000,AB2214)*0.03,-2))+MAX(0,ROUNDDOWN(AB2214*0.04-MIN(50000,AB2214)*0.02,-2)))</f>
        <v/>
      </c>
      <c r="AE2214" s="18">
        <f>Y2214-Z2214</f>
        <v/>
      </c>
      <c r="AF2214" s="18">
        <f>AC2214-AD2214</f>
        <v/>
      </c>
      <c r="AG2214" s="18">
        <f>AE2214+AF2214</f>
        <v/>
      </c>
      <c r="AH2214" s="20">
        <f>IF(W2214&lt;=0,0,LOOKUP(W2214,{0,1950001,3300001,6950001,9000001,18000001,40000001},{0.05,0.1,0.2,0.23,0.33,0.4,0.45}))</f>
        <v/>
      </c>
    </row>
    <row r="2215">
      <c r="A2215" t="inlineStr">
        <is>
          <t>1万円刻み 一般8万円</t>
        </is>
      </c>
      <c r="B2215" s="18">
        <f>'4_1万円刻み'!$A$712</f>
        <v/>
      </c>
      <c r="C2215" s="19" t="n">
        <v>2026</v>
      </c>
      <c r="D2215" t="inlineStr">
        <is>
          <t>いいえ</t>
        </is>
      </c>
      <c r="E2215" s="18" t="n">
        <v>80000</v>
      </c>
      <c r="F2215" s="18" t="n">
        <v>0</v>
      </c>
      <c r="G2215" s="18" t="n">
        <v>0</v>
      </c>
      <c r="H2215" s="18" t="n">
        <v>0</v>
      </c>
      <c r="I2215" s="18" t="n">
        <v>0</v>
      </c>
      <c r="J2215" s="18">
        <f>ROUND(MIN(B2215/12,650000)*12*0.0915+MIN(B2215/12,1390000)*12*(0.0504+0)+B2215*0.005,0)</f>
        <v/>
      </c>
      <c r="K2215" s="18" t="n">
        <v>0</v>
      </c>
      <c r="L2215" s="18" t="n">
        <v>0</v>
      </c>
      <c r="M2215" s="18">
        <f>ROUND(IF(C2215&gt;=2026,IF(B2215&lt;741000,0,IF(B2215&lt;2191000,B2215-740000,IF(B2215&lt;2193000,1451000,IF(B2215&lt;2196000,1453000,IF(B2215&lt;2200000,1456000,IF(B2215&lt;3600000,ROUNDDOWN(B2215/4,-3)*2.8-80000,IF(B2215&lt;6600000,ROUNDDOWN(B2215/4,-3)*3.2-440000,IF(B2215&lt;8500000,ROUNDDOWN(B2215*0.9,0)-1100000,B2215-1950000)))))))),IF(B2215&lt;651000,0,IF(B2215&lt;1900000,B2215-650000,IF(B2215&lt;3600000,ROUNDDOWN(B2215/4,-3)*2.8-80000,IF(B2215&lt;6600000,ROUNDDOWN(B2215/4,-3)*3.2-440000,IF(B2215&lt;8500000,ROUNDDOWN(B2215*0.9,0)-1100000,B2215-1950000)))))),0)</f>
        <v/>
      </c>
      <c r="N2215" s="18">
        <f>IF(M2215&gt;23500000,NA(),IF(C2215&gt;=2026,IF(M2215&lt;=4890000,1040000,IF(M2215&lt;=6550000,670000,620000)),IF(M2215&lt;=1320000,950000,IF(M2215&lt;=3360000,880000,IF(M2215&lt;=4890000,680000,IF(M2215&lt;=6550000,630000,580000))))))</f>
        <v/>
      </c>
      <c r="O2215" s="18">
        <f>IF(F2215&lt;=0,IF(AND(D2215="はい",C2215&gt;=2026,C2215&lt;=2027),IF(E2215&lt;=0,0,IF(E2215&lt;=30000,E2215,IF(E2215&lt;=60000,ROUNDUP(E2215/2,0)+15000,IF(E2215&lt;=120000,ROUNDUP(E2215/4,0)+30000,60000)))),IF(E2215&lt;=0,0,IF(E2215&lt;=20000,E2215,IF(E2215&lt;=40000,ROUNDUP(E2215/2,0)+10000,IF(E2215&lt;=80000,ROUNDUP(E2215/4,0)+20000,40000))))),IF(E2215&lt;=0,IF(F2215&lt;=0,0,IF(F2215&lt;=25000,F2215,IF(F2215&lt;=50000,ROUNDUP(F2215/2,0)+12500,IF(F2215&lt;=100000,ROUNDUP(F2215/4,0)+25000,50000)))),MAX(IF(F2215&lt;=0,0,IF(F2215&lt;=25000,F2215,IF(F2215&lt;=50000,ROUNDUP(F2215/2,0)+12500,IF(F2215&lt;=100000,ROUNDUP(F2215/4,0)+25000,50000)))),MIN(IF(AND(D2215="はい",C2215&gt;=2026,C2215&lt;=2027),IF(E2215&lt;=0,0,IF(E2215&lt;=30000,E2215,IF(E2215&lt;=60000,ROUNDUP(E2215/2,0)+15000,IF(E2215&lt;=120000,ROUNDUP(E2215/4,0)+30000,60000)))),IF(E2215&lt;=0,0,IF(E2215&lt;=20000,E2215,IF(E2215&lt;=40000,ROUNDUP(E2215/2,0)+10000,IF(E2215&lt;=80000,ROUNDUP(E2215/4,0)+20000,40000)))))+IF(F2215&lt;=0,0,IF(F2215&lt;=25000,F2215,IF(F2215&lt;=50000,ROUNDUP(F2215/2,0)+12500,IF(F2215&lt;=100000,ROUNDUP(F2215/4,0)+25000,50000)))),IF(AND(D2215="はい",C2215&gt;=2026,C2215&lt;=2027),60000,40000)))))</f>
        <v/>
      </c>
      <c r="P2215" s="18">
        <f>IF(G2215&lt;=0,0,IF(G2215&lt;=20000,G2215,IF(G2215&lt;=40000,ROUNDUP(G2215/2,0)+10000,IF(G2215&lt;=80000,ROUNDUP(G2215/4,0)+20000,40000))))</f>
        <v/>
      </c>
      <c r="Q2215" s="18">
        <f>IF(I2215&lt;=0,IF(H2215&lt;=0,0,IF(H2215&lt;=20000,H2215,IF(H2215&lt;=40000,ROUNDUP(H2215/2,0)+10000,IF(H2215&lt;=80000,ROUNDUP(H2215/4,0)+20000,40000)))),IF(H2215&lt;=0,IF(I2215&lt;=0,0,IF(I2215&lt;=25000,I2215,IF(I2215&lt;=50000,ROUNDUP(I2215/2,0)+12500,IF(I2215&lt;=100000,ROUNDUP(I2215/4,0)+25000,50000)))),MAX(IF(I2215&lt;=0,0,IF(I2215&lt;=25000,I2215,IF(I2215&lt;=50000,ROUNDUP(I2215/2,0)+12500,IF(I2215&lt;=100000,ROUNDUP(I2215/4,0)+25000,50000)))),MIN(IF(H2215&lt;=0,0,IF(H2215&lt;=20000,H2215,IF(H2215&lt;=40000,ROUNDUP(H2215/2,0)+10000,IF(H2215&lt;=80000,ROUNDUP(H2215/4,0)+20000,40000))))+IF(I2215&lt;=0,0,IF(I2215&lt;=25000,I2215,IF(I2215&lt;=50000,ROUNDUP(I2215/2,0)+12500,IF(I2215&lt;=100000,ROUNDUP(I2215/4,0)+25000,50000)))),40000))))</f>
        <v/>
      </c>
      <c r="R2215" s="18">
        <f>MIN(120000,O2215+P2215+Q2215)</f>
        <v/>
      </c>
      <c r="S2215" s="18">
        <f>IF(F2215&lt;=0,IF(E2215&lt;=0,0,IF(E2215&lt;=12000,E2215,IF(E2215&lt;=32000,ROUNDUP(E2215/2,0)+6000,IF(E2215&lt;=56000,ROUNDUP(E2215/4,0)+14000,28000)))),IF(E2215&lt;=0,IF(F2215&lt;=0,0,IF(F2215&lt;=15000,F2215,IF(F2215&lt;=40000,ROUNDUP(F2215/2,0)+7500,IF(F2215&lt;=70000,ROUNDUP(F2215/4,0)+17500,35000)))),MAX(IF(F2215&lt;=0,0,IF(F2215&lt;=15000,F2215,IF(F2215&lt;=40000,ROUNDUP(F2215/2,0)+7500,IF(F2215&lt;=70000,ROUNDUP(F2215/4,0)+17500,35000)))),MIN(IF(E2215&lt;=0,0,IF(E2215&lt;=12000,E2215,IF(E2215&lt;=32000,ROUNDUP(E2215/2,0)+6000,IF(E2215&lt;=56000,ROUNDUP(E2215/4,0)+14000,28000))))+IF(F2215&lt;=0,0,IF(F2215&lt;=15000,F2215,IF(F2215&lt;=40000,ROUNDUP(F2215/2,0)+7500,IF(F2215&lt;=70000,ROUNDUP(F2215/4,0)+17500,35000)))),28000))))</f>
        <v/>
      </c>
      <c r="T2215" s="18">
        <f>IF(G2215&lt;=0,0,IF(G2215&lt;=12000,G2215,IF(G2215&lt;=32000,ROUNDUP(G2215/2,0)+6000,IF(G2215&lt;=56000,ROUNDUP(G2215/4,0)+14000,28000))))</f>
        <v/>
      </c>
      <c r="U2215" s="18">
        <f>IF(I2215&lt;=0,IF(H2215&lt;=0,0,IF(H2215&lt;=12000,H2215,IF(H2215&lt;=32000,ROUNDUP(H2215/2,0)+6000,IF(H2215&lt;=56000,ROUNDUP(H2215/4,0)+14000,28000)))),IF(H2215&lt;=0,IF(I2215&lt;=0,0,IF(I2215&lt;=15000,I2215,IF(I2215&lt;=40000,ROUNDUP(I2215/2,0)+7500,IF(I2215&lt;=70000,ROUNDUP(I2215/4,0)+17500,35000)))),MAX(IF(I2215&lt;=0,0,IF(I2215&lt;=15000,I2215,IF(I2215&lt;=40000,ROUNDUP(I2215/2,0)+7500,IF(I2215&lt;=70000,ROUNDUP(I2215/4,0)+17500,35000)))),MIN(IF(H2215&lt;=0,0,IF(H2215&lt;=12000,H2215,IF(H2215&lt;=32000,ROUNDUP(H2215/2,0)+6000,IF(H2215&lt;=56000,ROUNDUP(H2215/4,0)+14000,28000))))+IF(I2215&lt;=0,0,IF(I2215&lt;=15000,I2215,IF(I2215&lt;=40000,ROUNDUP(I2215/2,0)+7500,IF(I2215&lt;=70000,ROUNDUP(I2215/4,0)+17500,35000)))),28000))))</f>
        <v/>
      </c>
      <c r="V2215" s="18">
        <f>MIN(70000,S2215+T2215+U2215)</f>
        <v/>
      </c>
      <c r="W2215" s="18">
        <f>MAX(0,ROUNDDOWN(M2215-J2215-N2215-K2215-0,-3))</f>
        <v/>
      </c>
      <c r="X2215" s="18">
        <f>MAX(0,ROUNDDOWN(M2215-J2215-N2215-K2215-R2215,-3))</f>
        <v/>
      </c>
      <c r="Y2215" s="18">
        <f>IF(W2215&lt;=0,0,ROUNDDOWN((W2215*LOOKUP(W2215,{0,1950001,3300001,6950001,9000001,18000001,40000001},{0.05,0.1,0.2,0.23,0.33,0.4,0.45})-LOOKUP(W2215,{0,1950001,3300001,6950001,9000001,18000001,40000001},{0,97500,427500,636000,1536000,2796000,4796000}))*1.021,-2))</f>
        <v/>
      </c>
      <c r="Z2215" s="18">
        <f>IF(X2215&lt;=0,0,ROUNDDOWN((X2215*LOOKUP(X2215,{0,1950001,3300001,6950001,9000001,18000001,40000001},{0.05,0.1,0.2,0.23,0.33,0.4,0.45})-LOOKUP(X2215,{0,1950001,3300001,6950001,9000001,18000001,40000001},{0,97500,427500,636000,1536000,2796000,4796000}))*1.021,-2))</f>
        <v/>
      </c>
      <c r="AA2215" s="18">
        <f>MAX(0,ROUNDDOWN(M2215-J2215-430000-L2215-0,-3))</f>
        <v/>
      </c>
      <c r="AB2215" s="18">
        <f>MAX(0,ROUNDDOWN(M2215-J2215-430000-L2215-V2215,-3))</f>
        <v/>
      </c>
      <c r="AC2215" s="18">
        <f>IF(M2215&lt;=450000,0,MAX(0,ROUNDDOWN(AA2215*0.06-MIN(50000,AA2215)*0.03,-2))+MAX(0,ROUNDDOWN(AA2215*0.04-MIN(50000,AA2215)*0.02,-2)))</f>
        <v/>
      </c>
      <c r="AD2215" s="18">
        <f>IF(M2215&lt;=450000,0,MAX(0,ROUNDDOWN(AB2215*0.06-MIN(50000,AB2215)*0.03,-2))+MAX(0,ROUNDDOWN(AB2215*0.04-MIN(50000,AB2215)*0.02,-2)))</f>
        <v/>
      </c>
      <c r="AE2215" s="18">
        <f>Y2215-Z2215</f>
        <v/>
      </c>
      <c r="AF2215" s="18">
        <f>AC2215-AD2215</f>
        <v/>
      </c>
      <c r="AG2215" s="18">
        <f>AE2215+AF2215</f>
        <v/>
      </c>
      <c r="AH2215" s="20">
        <f>IF(W2215&lt;=0,0,LOOKUP(W2215,{0,1950001,3300001,6950001,9000001,18000001,40000001},{0.05,0.1,0.2,0.23,0.33,0.4,0.45}))</f>
        <v/>
      </c>
    </row>
    <row r="2216">
      <c r="A2216" t="inlineStr">
        <is>
          <t>1万円刻み 特例あり一般12万円</t>
        </is>
      </c>
      <c r="B2216" s="18">
        <f>'4_1万円刻み'!$A$712</f>
        <v/>
      </c>
      <c r="C2216" s="19" t="n">
        <v>2026</v>
      </c>
      <c r="D2216" t="inlineStr">
        <is>
          <t>はい</t>
        </is>
      </c>
      <c r="E2216" s="18" t="n">
        <v>120000</v>
      </c>
      <c r="F2216" s="18" t="n">
        <v>0</v>
      </c>
      <c r="G2216" s="18" t="n">
        <v>0</v>
      </c>
      <c r="H2216" s="18" t="n">
        <v>0</v>
      </c>
      <c r="I2216" s="18" t="n">
        <v>0</v>
      </c>
      <c r="J2216" s="18">
        <f>ROUND(MIN(B2216/12,650000)*12*0.0915+MIN(B2216/12,1390000)*12*(0.0504+0)+B2216*0.005,0)</f>
        <v/>
      </c>
      <c r="K2216" s="18" t="n">
        <v>0</v>
      </c>
      <c r="L2216" s="18" t="n">
        <v>0</v>
      </c>
      <c r="M2216" s="18">
        <f>ROUND(IF(C2216&gt;=2026,IF(B2216&lt;741000,0,IF(B2216&lt;2191000,B2216-740000,IF(B2216&lt;2193000,1451000,IF(B2216&lt;2196000,1453000,IF(B2216&lt;2200000,1456000,IF(B2216&lt;3600000,ROUNDDOWN(B2216/4,-3)*2.8-80000,IF(B2216&lt;6600000,ROUNDDOWN(B2216/4,-3)*3.2-440000,IF(B2216&lt;8500000,ROUNDDOWN(B2216*0.9,0)-1100000,B2216-1950000)))))))),IF(B2216&lt;651000,0,IF(B2216&lt;1900000,B2216-650000,IF(B2216&lt;3600000,ROUNDDOWN(B2216/4,-3)*2.8-80000,IF(B2216&lt;6600000,ROUNDDOWN(B2216/4,-3)*3.2-440000,IF(B2216&lt;8500000,ROUNDDOWN(B2216*0.9,0)-1100000,B2216-1950000)))))),0)</f>
        <v/>
      </c>
      <c r="N2216" s="18">
        <f>IF(M2216&gt;23500000,NA(),IF(C2216&gt;=2026,IF(M2216&lt;=4890000,1040000,IF(M2216&lt;=6550000,670000,620000)),IF(M2216&lt;=1320000,950000,IF(M2216&lt;=3360000,880000,IF(M2216&lt;=4890000,680000,IF(M2216&lt;=6550000,630000,580000))))))</f>
        <v/>
      </c>
      <c r="O2216" s="18">
        <f>IF(F2216&lt;=0,IF(AND(D2216="はい",C2216&gt;=2026,C2216&lt;=2027),IF(E2216&lt;=0,0,IF(E2216&lt;=30000,E2216,IF(E2216&lt;=60000,ROUNDUP(E2216/2,0)+15000,IF(E2216&lt;=120000,ROUNDUP(E2216/4,0)+30000,60000)))),IF(E2216&lt;=0,0,IF(E2216&lt;=20000,E2216,IF(E2216&lt;=40000,ROUNDUP(E2216/2,0)+10000,IF(E2216&lt;=80000,ROUNDUP(E2216/4,0)+20000,40000))))),IF(E2216&lt;=0,IF(F2216&lt;=0,0,IF(F2216&lt;=25000,F2216,IF(F2216&lt;=50000,ROUNDUP(F2216/2,0)+12500,IF(F2216&lt;=100000,ROUNDUP(F2216/4,0)+25000,50000)))),MAX(IF(F2216&lt;=0,0,IF(F2216&lt;=25000,F2216,IF(F2216&lt;=50000,ROUNDUP(F2216/2,0)+12500,IF(F2216&lt;=100000,ROUNDUP(F2216/4,0)+25000,50000)))),MIN(IF(AND(D2216="はい",C2216&gt;=2026,C2216&lt;=2027),IF(E2216&lt;=0,0,IF(E2216&lt;=30000,E2216,IF(E2216&lt;=60000,ROUNDUP(E2216/2,0)+15000,IF(E2216&lt;=120000,ROUNDUP(E2216/4,0)+30000,60000)))),IF(E2216&lt;=0,0,IF(E2216&lt;=20000,E2216,IF(E2216&lt;=40000,ROUNDUP(E2216/2,0)+10000,IF(E2216&lt;=80000,ROUNDUP(E2216/4,0)+20000,40000)))))+IF(F2216&lt;=0,0,IF(F2216&lt;=25000,F2216,IF(F2216&lt;=50000,ROUNDUP(F2216/2,0)+12500,IF(F2216&lt;=100000,ROUNDUP(F2216/4,0)+25000,50000)))),IF(AND(D2216="はい",C2216&gt;=2026,C2216&lt;=2027),60000,40000)))))</f>
        <v/>
      </c>
      <c r="P2216" s="18">
        <f>IF(G2216&lt;=0,0,IF(G2216&lt;=20000,G2216,IF(G2216&lt;=40000,ROUNDUP(G2216/2,0)+10000,IF(G2216&lt;=80000,ROUNDUP(G2216/4,0)+20000,40000))))</f>
        <v/>
      </c>
      <c r="Q2216" s="18">
        <f>IF(I2216&lt;=0,IF(H2216&lt;=0,0,IF(H2216&lt;=20000,H2216,IF(H2216&lt;=40000,ROUNDUP(H2216/2,0)+10000,IF(H2216&lt;=80000,ROUNDUP(H2216/4,0)+20000,40000)))),IF(H2216&lt;=0,IF(I2216&lt;=0,0,IF(I2216&lt;=25000,I2216,IF(I2216&lt;=50000,ROUNDUP(I2216/2,0)+12500,IF(I2216&lt;=100000,ROUNDUP(I2216/4,0)+25000,50000)))),MAX(IF(I2216&lt;=0,0,IF(I2216&lt;=25000,I2216,IF(I2216&lt;=50000,ROUNDUP(I2216/2,0)+12500,IF(I2216&lt;=100000,ROUNDUP(I2216/4,0)+25000,50000)))),MIN(IF(H2216&lt;=0,0,IF(H2216&lt;=20000,H2216,IF(H2216&lt;=40000,ROUNDUP(H2216/2,0)+10000,IF(H2216&lt;=80000,ROUNDUP(H2216/4,0)+20000,40000))))+IF(I2216&lt;=0,0,IF(I2216&lt;=25000,I2216,IF(I2216&lt;=50000,ROUNDUP(I2216/2,0)+12500,IF(I2216&lt;=100000,ROUNDUP(I2216/4,0)+25000,50000)))),40000))))</f>
        <v/>
      </c>
      <c r="R2216" s="18">
        <f>MIN(120000,O2216+P2216+Q2216)</f>
        <v/>
      </c>
      <c r="S2216" s="18">
        <f>IF(F2216&lt;=0,IF(E2216&lt;=0,0,IF(E2216&lt;=12000,E2216,IF(E2216&lt;=32000,ROUNDUP(E2216/2,0)+6000,IF(E2216&lt;=56000,ROUNDUP(E2216/4,0)+14000,28000)))),IF(E2216&lt;=0,IF(F2216&lt;=0,0,IF(F2216&lt;=15000,F2216,IF(F2216&lt;=40000,ROUNDUP(F2216/2,0)+7500,IF(F2216&lt;=70000,ROUNDUP(F2216/4,0)+17500,35000)))),MAX(IF(F2216&lt;=0,0,IF(F2216&lt;=15000,F2216,IF(F2216&lt;=40000,ROUNDUP(F2216/2,0)+7500,IF(F2216&lt;=70000,ROUNDUP(F2216/4,0)+17500,35000)))),MIN(IF(E2216&lt;=0,0,IF(E2216&lt;=12000,E2216,IF(E2216&lt;=32000,ROUNDUP(E2216/2,0)+6000,IF(E2216&lt;=56000,ROUNDUP(E2216/4,0)+14000,28000))))+IF(F2216&lt;=0,0,IF(F2216&lt;=15000,F2216,IF(F2216&lt;=40000,ROUNDUP(F2216/2,0)+7500,IF(F2216&lt;=70000,ROUNDUP(F2216/4,0)+17500,35000)))),28000))))</f>
        <v/>
      </c>
      <c r="T2216" s="18">
        <f>IF(G2216&lt;=0,0,IF(G2216&lt;=12000,G2216,IF(G2216&lt;=32000,ROUNDUP(G2216/2,0)+6000,IF(G2216&lt;=56000,ROUNDUP(G2216/4,0)+14000,28000))))</f>
        <v/>
      </c>
      <c r="U2216" s="18">
        <f>IF(I2216&lt;=0,IF(H2216&lt;=0,0,IF(H2216&lt;=12000,H2216,IF(H2216&lt;=32000,ROUNDUP(H2216/2,0)+6000,IF(H2216&lt;=56000,ROUNDUP(H2216/4,0)+14000,28000)))),IF(H2216&lt;=0,IF(I2216&lt;=0,0,IF(I2216&lt;=15000,I2216,IF(I2216&lt;=40000,ROUNDUP(I2216/2,0)+7500,IF(I2216&lt;=70000,ROUNDUP(I2216/4,0)+17500,35000)))),MAX(IF(I2216&lt;=0,0,IF(I2216&lt;=15000,I2216,IF(I2216&lt;=40000,ROUNDUP(I2216/2,0)+7500,IF(I2216&lt;=70000,ROUNDUP(I2216/4,0)+17500,35000)))),MIN(IF(H2216&lt;=0,0,IF(H2216&lt;=12000,H2216,IF(H2216&lt;=32000,ROUNDUP(H2216/2,0)+6000,IF(H2216&lt;=56000,ROUNDUP(H2216/4,0)+14000,28000))))+IF(I2216&lt;=0,0,IF(I2216&lt;=15000,I2216,IF(I2216&lt;=40000,ROUNDUP(I2216/2,0)+7500,IF(I2216&lt;=70000,ROUNDUP(I2216/4,0)+17500,35000)))),28000))))</f>
        <v/>
      </c>
      <c r="V2216" s="18">
        <f>MIN(70000,S2216+T2216+U2216)</f>
        <v/>
      </c>
      <c r="W2216" s="18">
        <f>MAX(0,ROUNDDOWN(M2216-J2216-N2216-K2216-0,-3))</f>
        <v/>
      </c>
      <c r="X2216" s="18">
        <f>MAX(0,ROUNDDOWN(M2216-J2216-N2216-K2216-R2216,-3))</f>
        <v/>
      </c>
      <c r="Y2216" s="18">
        <f>IF(W2216&lt;=0,0,ROUNDDOWN((W2216*LOOKUP(W2216,{0,1950001,3300001,6950001,9000001,18000001,40000001},{0.05,0.1,0.2,0.23,0.33,0.4,0.45})-LOOKUP(W2216,{0,1950001,3300001,6950001,9000001,18000001,40000001},{0,97500,427500,636000,1536000,2796000,4796000}))*1.021,-2))</f>
        <v/>
      </c>
      <c r="Z2216" s="18">
        <f>IF(X2216&lt;=0,0,ROUNDDOWN((X2216*LOOKUP(X2216,{0,1950001,3300001,6950001,9000001,18000001,40000001},{0.05,0.1,0.2,0.23,0.33,0.4,0.45})-LOOKUP(X2216,{0,1950001,3300001,6950001,9000001,18000001,40000001},{0,97500,427500,636000,1536000,2796000,4796000}))*1.021,-2))</f>
        <v/>
      </c>
      <c r="AA2216" s="18">
        <f>MAX(0,ROUNDDOWN(M2216-J2216-430000-L2216-0,-3))</f>
        <v/>
      </c>
      <c r="AB2216" s="18">
        <f>MAX(0,ROUNDDOWN(M2216-J2216-430000-L2216-V2216,-3))</f>
        <v/>
      </c>
      <c r="AC2216" s="18">
        <f>IF(M2216&lt;=450000,0,MAX(0,ROUNDDOWN(AA2216*0.06-MIN(50000,AA2216)*0.03,-2))+MAX(0,ROUNDDOWN(AA2216*0.04-MIN(50000,AA2216)*0.02,-2)))</f>
        <v/>
      </c>
      <c r="AD2216" s="18">
        <f>IF(M2216&lt;=450000,0,MAX(0,ROUNDDOWN(AB2216*0.06-MIN(50000,AB2216)*0.03,-2))+MAX(0,ROUNDDOWN(AB2216*0.04-MIN(50000,AB2216)*0.02,-2)))</f>
        <v/>
      </c>
      <c r="AE2216" s="18">
        <f>Y2216-Z2216</f>
        <v/>
      </c>
      <c r="AF2216" s="18">
        <f>AC2216-AD2216</f>
        <v/>
      </c>
      <c r="AG2216" s="18">
        <f>AE2216+AF2216</f>
        <v/>
      </c>
      <c r="AH2216" s="20">
        <f>IF(W2216&lt;=0,0,LOOKUP(W2216,{0,1950001,3300001,6950001,9000001,18000001,40000001},{0.05,0.1,0.2,0.23,0.33,0.4,0.45}))</f>
        <v/>
      </c>
    </row>
    <row r="2217">
      <c r="A2217" t="inlineStr">
        <is>
          <t>1万円刻み 3区分8万円ずつ</t>
        </is>
      </c>
      <c r="B2217" s="18">
        <f>'4_1万円刻み'!$A$713</f>
        <v/>
      </c>
      <c r="C2217" s="19" t="n">
        <v>2026</v>
      </c>
      <c r="D2217" t="inlineStr">
        <is>
          <t>いいえ</t>
        </is>
      </c>
      <c r="E2217" s="18" t="n">
        <v>80000</v>
      </c>
      <c r="F2217" s="18" t="n">
        <v>0</v>
      </c>
      <c r="G2217" s="18" t="n">
        <v>80000</v>
      </c>
      <c r="H2217" s="18" t="n">
        <v>80000</v>
      </c>
      <c r="I2217" s="18" t="n">
        <v>0</v>
      </c>
      <c r="J2217" s="18">
        <f>ROUND(MIN(B2217/12,650000)*12*0.0915+MIN(B2217/12,1390000)*12*(0.0504+0)+B2217*0.005,0)</f>
        <v/>
      </c>
      <c r="K2217" s="18" t="n">
        <v>0</v>
      </c>
      <c r="L2217" s="18" t="n">
        <v>0</v>
      </c>
      <c r="M2217" s="18">
        <f>ROUND(IF(C2217&gt;=2026,IF(B2217&lt;741000,0,IF(B2217&lt;2191000,B2217-740000,IF(B2217&lt;2193000,1451000,IF(B2217&lt;2196000,1453000,IF(B2217&lt;2200000,1456000,IF(B2217&lt;3600000,ROUNDDOWN(B2217/4,-3)*2.8-80000,IF(B2217&lt;6600000,ROUNDDOWN(B2217/4,-3)*3.2-440000,IF(B2217&lt;8500000,ROUNDDOWN(B2217*0.9,0)-1100000,B2217-1950000)))))))),IF(B2217&lt;651000,0,IF(B2217&lt;1900000,B2217-650000,IF(B2217&lt;3600000,ROUNDDOWN(B2217/4,-3)*2.8-80000,IF(B2217&lt;6600000,ROUNDDOWN(B2217/4,-3)*3.2-440000,IF(B2217&lt;8500000,ROUNDDOWN(B2217*0.9,0)-1100000,B2217-1950000)))))),0)</f>
        <v/>
      </c>
      <c r="N2217" s="18">
        <f>IF(M2217&gt;23500000,NA(),IF(C2217&gt;=2026,IF(M2217&lt;=4890000,1040000,IF(M2217&lt;=6550000,670000,620000)),IF(M2217&lt;=1320000,950000,IF(M2217&lt;=3360000,880000,IF(M2217&lt;=4890000,680000,IF(M2217&lt;=6550000,630000,580000))))))</f>
        <v/>
      </c>
      <c r="O2217" s="18">
        <f>IF(F2217&lt;=0,IF(AND(D2217="はい",C2217&gt;=2026,C2217&lt;=2027),IF(E2217&lt;=0,0,IF(E2217&lt;=30000,E2217,IF(E2217&lt;=60000,ROUNDUP(E2217/2,0)+15000,IF(E2217&lt;=120000,ROUNDUP(E2217/4,0)+30000,60000)))),IF(E2217&lt;=0,0,IF(E2217&lt;=20000,E2217,IF(E2217&lt;=40000,ROUNDUP(E2217/2,0)+10000,IF(E2217&lt;=80000,ROUNDUP(E2217/4,0)+20000,40000))))),IF(E2217&lt;=0,IF(F2217&lt;=0,0,IF(F2217&lt;=25000,F2217,IF(F2217&lt;=50000,ROUNDUP(F2217/2,0)+12500,IF(F2217&lt;=100000,ROUNDUP(F2217/4,0)+25000,50000)))),MAX(IF(F2217&lt;=0,0,IF(F2217&lt;=25000,F2217,IF(F2217&lt;=50000,ROUNDUP(F2217/2,0)+12500,IF(F2217&lt;=100000,ROUNDUP(F2217/4,0)+25000,50000)))),MIN(IF(AND(D2217="はい",C2217&gt;=2026,C2217&lt;=2027),IF(E2217&lt;=0,0,IF(E2217&lt;=30000,E2217,IF(E2217&lt;=60000,ROUNDUP(E2217/2,0)+15000,IF(E2217&lt;=120000,ROUNDUP(E2217/4,0)+30000,60000)))),IF(E2217&lt;=0,0,IF(E2217&lt;=20000,E2217,IF(E2217&lt;=40000,ROUNDUP(E2217/2,0)+10000,IF(E2217&lt;=80000,ROUNDUP(E2217/4,0)+20000,40000)))))+IF(F2217&lt;=0,0,IF(F2217&lt;=25000,F2217,IF(F2217&lt;=50000,ROUNDUP(F2217/2,0)+12500,IF(F2217&lt;=100000,ROUNDUP(F2217/4,0)+25000,50000)))),IF(AND(D2217="はい",C2217&gt;=2026,C2217&lt;=2027),60000,40000)))))</f>
        <v/>
      </c>
      <c r="P2217" s="18">
        <f>IF(G2217&lt;=0,0,IF(G2217&lt;=20000,G2217,IF(G2217&lt;=40000,ROUNDUP(G2217/2,0)+10000,IF(G2217&lt;=80000,ROUNDUP(G2217/4,0)+20000,40000))))</f>
        <v/>
      </c>
      <c r="Q2217" s="18">
        <f>IF(I2217&lt;=0,IF(H2217&lt;=0,0,IF(H2217&lt;=20000,H2217,IF(H2217&lt;=40000,ROUNDUP(H2217/2,0)+10000,IF(H2217&lt;=80000,ROUNDUP(H2217/4,0)+20000,40000)))),IF(H2217&lt;=0,IF(I2217&lt;=0,0,IF(I2217&lt;=25000,I2217,IF(I2217&lt;=50000,ROUNDUP(I2217/2,0)+12500,IF(I2217&lt;=100000,ROUNDUP(I2217/4,0)+25000,50000)))),MAX(IF(I2217&lt;=0,0,IF(I2217&lt;=25000,I2217,IF(I2217&lt;=50000,ROUNDUP(I2217/2,0)+12500,IF(I2217&lt;=100000,ROUNDUP(I2217/4,0)+25000,50000)))),MIN(IF(H2217&lt;=0,0,IF(H2217&lt;=20000,H2217,IF(H2217&lt;=40000,ROUNDUP(H2217/2,0)+10000,IF(H2217&lt;=80000,ROUNDUP(H2217/4,0)+20000,40000))))+IF(I2217&lt;=0,0,IF(I2217&lt;=25000,I2217,IF(I2217&lt;=50000,ROUNDUP(I2217/2,0)+12500,IF(I2217&lt;=100000,ROUNDUP(I2217/4,0)+25000,50000)))),40000))))</f>
        <v/>
      </c>
      <c r="R2217" s="18">
        <f>MIN(120000,O2217+P2217+Q2217)</f>
        <v/>
      </c>
      <c r="S2217" s="18">
        <f>IF(F2217&lt;=0,IF(E2217&lt;=0,0,IF(E2217&lt;=12000,E2217,IF(E2217&lt;=32000,ROUNDUP(E2217/2,0)+6000,IF(E2217&lt;=56000,ROUNDUP(E2217/4,0)+14000,28000)))),IF(E2217&lt;=0,IF(F2217&lt;=0,0,IF(F2217&lt;=15000,F2217,IF(F2217&lt;=40000,ROUNDUP(F2217/2,0)+7500,IF(F2217&lt;=70000,ROUNDUP(F2217/4,0)+17500,35000)))),MAX(IF(F2217&lt;=0,0,IF(F2217&lt;=15000,F2217,IF(F2217&lt;=40000,ROUNDUP(F2217/2,0)+7500,IF(F2217&lt;=70000,ROUNDUP(F2217/4,0)+17500,35000)))),MIN(IF(E2217&lt;=0,0,IF(E2217&lt;=12000,E2217,IF(E2217&lt;=32000,ROUNDUP(E2217/2,0)+6000,IF(E2217&lt;=56000,ROUNDUP(E2217/4,0)+14000,28000))))+IF(F2217&lt;=0,0,IF(F2217&lt;=15000,F2217,IF(F2217&lt;=40000,ROUNDUP(F2217/2,0)+7500,IF(F2217&lt;=70000,ROUNDUP(F2217/4,0)+17500,35000)))),28000))))</f>
        <v/>
      </c>
      <c r="T2217" s="18">
        <f>IF(G2217&lt;=0,0,IF(G2217&lt;=12000,G2217,IF(G2217&lt;=32000,ROUNDUP(G2217/2,0)+6000,IF(G2217&lt;=56000,ROUNDUP(G2217/4,0)+14000,28000))))</f>
        <v/>
      </c>
      <c r="U2217" s="18">
        <f>IF(I2217&lt;=0,IF(H2217&lt;=0,0,IF(H2217&lt;=12000,H2217,IF(H2217&lt;=32000,ROUNDUP(H2217/2,0)+6000,IF(H2217&lt;=56000,ROUNDUP(H2217/4,0)+14000,28000)))),IF(H2217&lt;=0,IF(I2217&lt;=0,0,IF(I2217&lt;=15000,I2217,IF(I2217&lt;=40000,ROUNDUP(I2217/2,0)+7500,IF(I2217&lt;=70000,ROUNDUP(I2217/4,0)+17500,35000)))),MAX(IF(I2217&lt;=0,0,IF(I2217&lt;=15000,I2217,IF(I2217&lt;=40000,ROUNDUP(I2217/2,0)+7500,IF(I2217&lt;=70000,ROUNDUP(I2217/4,0)+17500,35000)))),MIN(IF(H2217&lt;=0,0,IF(H2217&lt;=12000,H2217,IF(H2217&lt;=32000,ROUNDUP(H2217/2,0)+6000,IF(H2217&lt;=56000,ROUNDUP(H2217/4,0)+14000,28000))))+IF(I2217&lt;=0,0,IF(I2217&lt;=15000,I2217,IF(I2217&lt;=40000,ROUNDUP(I2217/2,0)+7500,IF(I2217&lt;=70000,ROUNDUP(I2217/4,0)+17500,35000)))),28000))))</f>
        <v/>
      </c>
      <c r="V2217" s="18">
        <f>MIN(70000,S2217+T2217+U2217)</f>
        <v/>
      </c>
      <c r="W2217" s="18">
        <f>MAX(0,ROUNDDOWN(M2217-J2217-N2217-K2217-0,-3))</f>
        <v/>
      </c>
      <c r="X2217" s="18">
        <f>MAX(0,ROUNDDOWN(M2217-J2217-N2217-K2217-R2217,-3))</f>
        <v/>
      </c>
      <c r="Y2217" s="18">
        <f>IF(W2217&lt;=0,0,ROUNDDOWN((W2217*LOOKUP(W2217,{0,1950001,3300001,6950001,9000001,18000001,40000001},{0.05,0.1,0.2,0.23,0.33,0.4,0.45})-LOOKUP(W2217,{0,1950001,3300001,6950001,9000001,18000001,40000001},{0,97500,427500,636000,1536000,2796000,4796000}))*1.021,-2))</f>
        <v/>
      </c>
      <c r="Z2217" s="18">
        <f>IF(X2217&lt;=0,0,ROUNDDOWN((X2217*LOOKUP(X2217,{0,1950001,3300001,6950001,9000001,18000001,40000001},{0.05,0.1,0.2,0.23,0.33,0.4,0.45})-LOOKUP(X2217,{0,1950001,3300001,6950001,9000001,18000001,40000001},{0,97500,427500,636000,1536000,2796000,4796000}))*1.021,-2))</f>
        <v/>
      </c>
      <c r="AA2217" s="18">
        <f>MAX(0,ROUNDDOWN(M2217-J2217-430000-L2217-0,-3))</f>
        <v/>
      </c>
      <c r="AB2217" s="18">
        <f>MAX(0,ROUNDDOWN(M2217-J2217-430000-L2217-V2217,-3))</f>
        <v/>
      </c>
      <c r="AC2217" s="18">
        <f>IF(M2217&lt;=450000,0,MAX(0,ROUNDDOWN(AA2217*0.06-MIN(50000,AA2217)*0.03,-2))+MAX(0,ROUNDDOWN(AA2217*0.04-MIN(50000,AA2217)*0.02,-2)))</f>
        <v/>
      </c>
      <c r="AD2217" s="18">
        <f>IF(M2217&lt;=450000,0,MAX(0,ROUNDDOWN(AB2217*0.06-MIN(50000,AB2217)*0.03,-2))+MAX(0,ROUNDDOWN(AB2217*0.04-MIN(50000,AB2217)*0.02,-2)))</f>
        <v/>
      </c>
      <c r="AE2217" s="18">
        <f>Y2217-Z2217</f>
        <v/>
      </c>
      <c r="AF2217" s="18">
        <f>AC2217-AD2217</f>
        <v/>
      </c>
      <c r="AG2217" s="18">
        <f>AE2217+AF2217</f>
        <v/>
      </c>
      <c r="AH2217" s="20">
        <f>IF(W2217&lt;=0,0,LOOKUP(W2217,{0,1950001,3300001,6950001,9000001,18000001,40000001},{0.05,0.1,0.2,0.23,0.33,0.4,0.45}))</f>
        <v/>
      </c>
    </row>
    <row r="2218">
      <c r="A2218" t="inlineStr">
        <is>
          <t>1万円刻み 一般8万円</t>
        </is>
      </c>
      <c r="B2218" s="18">
        <f>'4_1万円刻み'!$A$713</f>
        <v/>
      </c>
      <c r="C2218" s="19" t="n">
        <v>2026</v>
      </c>
      <c r="D2218" t="inlineStr">
        <is>
          <t>いいえ</t>
        </is>
      </c>
      <c r="E2218" s="18" t="n">
        <v>80000</v>
      </c>
      <c r="F2218" s="18" t="n">
        <v>0</v>
      </c>
      <c r="G2218" s="18" t="n">
        <v>0</v>
      </c>
      <c r="H2218" s="18" t="n">
        <v>0</v>
      </c>
      <c r="I2218" s="18" t="n">
        <v>0</v>
      </c>
      <c r="J2218" s="18">
        <f>ROUND(MIN(B2218/12,650000)*12*0.0915+MIN(B2218/12,1390000)*12*(0.0504+0)+B2218*0.005,0)</f>
        <v/>
      </c>
      <c r="K2218" s="18" t="n">
        <v>0</v>
      </c>
      <c r="L2218" s="18" t="n">
        <v>0</v>
      </c>
      <c r="M2218" s="18">
        <f>ROUND(IF(C2218&gt;=2026,IF(B2218&lt;741000,0,IF(B2218&lt;2191000,B2218-740000,IF(B2218&lt;2193000,1451000,IF(B2218&lt;2196000,1453000,IF(B2218&lt;2200000,1456000,IF(B2218&lt;3600000,ROUNDDOWN(B2218/4,-3)*2.8-80000,IF(B2218&lt;6600000,ROUNDDOWN(B2218/4,-3)*3.2-440000,IF(B2218&lt;8500000,ROUNDDOWN(B2218*0.9,0)-1100000,B2218-1950000)))))))),IF(B2218&lt;651000,0,IF(B2218&lt;1900000,B2218-650000,IF(B2218&lt;3600000,ROUNDDOWN(B2218/4,-3)*2.8-80000,IF(B2218&lt;6600000,ROUNDDOWN(B2218/4,-3)*3.2-440000,IF(B2218&lt;8500000,ROUNDDOWN(B2218*0.9,0)-1100000,B2218-1950000)))))),0)</f>
        <v/>
      </c>
      <c r="N2218" s="18">
        <f>IF(M2218&gt;23500000,NA(),IF(C2218&gt;=2026,IF(M2218&lt;=4890000,1040000,IF(M2218&lt;=6550000,670000,620000)),IF(M2218&lt;=1320000,950000,IF(M2218&lt;=3360000,880000,IF(M2218&lt;=4890000,680000,IF(M2218&lt;=6550000,630000,580000))))))</f>
        <v/>
      </c>
      <c r="O2218" s="18">
        <f>IF(F2218&lt;=0,IF(AND(D2218="はい",C2218&gt;=2026,C2218&lt;=2027),IF(E2218&lt;=0,0,IF(E2218&lt;=30000,E2218,IF(E2218&lt;=60000,ROUNDUP(E2218/2,0)+15000,IF(E2218&lt;=120000,ROUNDUP(E2218/4,0)+30000,60000)))),IF(E2218&lt;=0,0,IF(E2218&lt;=20000,E2218,IF(E2218&lt;=40000,ROUNDUP(E2218/2,0)+10000,IF(E2218&lt;=80000,ROUNDUP(E2218/4,0)+20000,40000))))),IF(E2218&lt;=0,IF(F2218&lt;=0,0,IF(F2218&lt;=25000,F2218,IF(F2218&lt;=50000,ROUNDUP(F2218/2,0)+12500,IF(F2218&lt;=100000,ROUNDUP(F2218/4,0)+25000,50000)))),MAX(IF(F2218&lt;=0,0,IF(F2218&lt;=25000,F2218,IF(F2218&lt;=50000,ROUNDUP(F2218/2,0)+12500,IF(F2218&lt;=100000,ROUNDUP(F2218/4,0)+25000,50000)))),MIN(IF(AND(D2218="はい",C2218&gt;=2026,C2218&lt;=2027),IF(E2218&lt;=0,0,IF(E2218&lt;=30000,E2218,IF(E2218&lt;=60000,ROUNDUP(E2218/2,0)+15000,IF(E2218&lt;=120000,ROUNDUP(E2218/4,0)+30000,60000)))),IF(E2218&lt;=0,0,IF(E2218&lt;=20000,E2218,IF(E2218&lt;=40000,ROUNDUP(E2218/2,0)+10000,IF(E2218&lt;=80000,ROUNDUP(E2218/4,0)+20000,40000)))))+IF(F2218&lt;=0,0,IF(F2218&lt;=25000,F2218,IF(F2218&lt;=50000,ROUNDUP(F2218/2,0)+12500,IF(F2218&lt;=100000,ROUNDUP(F2218/4,0)+25000,50000)))),IF(AND(D2218="はい",C2218&gt;=2026,C2218&lt;=2027),60000,40000)))))</f>
        <v/>
      </c>
      <c r="P2218" s="18">
        <f>IF(G2218&lt;=0,0,IF(G2218&lt;=20000,G2218,IF(G2218&lt;=40000,ROUNDUP(G2218/2,0)+10000,IF(G2218&lt;=80000,ROUNDUP(G2218/4,0)+20000,40000))))</f>
        <v/>
      </c>
      <c r="Q2218" s="18">
        <f>IF(I2218&lt;=0,IF(H2218&lt;=0,0,IF(H2218&lt;=20000,H2218,IF(H2218&lt;=40000,ROUNDUP(H2218/2,0)+10000,IF(H2218&lt;=80000,ROUNDUP(H2218/4,0)+20000,40000)))),IF(H2218&lt;=0,IF(I2218&lt;=0,0,IF(I2218&lt;=25000,I2218,IF(I2218&lt;=50000,ROUNDUP(I2218/2,0)+12500,IF(I2218&lt;=100000,ROUNDUP(I2218/4,0)+25000,50000)))),MAX(IF(I2218&lt;=0,0,IF(I2218&lt;=25000,I2218,IF(I2218&lt;=50000,ROUNDUP(I2218/2,0)+12500,IF(I2218&lt;=100000,ROUNDUP(I2218/4,0)+25000,50000)))),MIN(IF(H2218&lt;=0,0,IF(H2218&lt;=20000,H2218,IF(H2218&lt;=40000,ROUNDUP(H2218/2,0)+10000,IF(H2218&lt;=80000,ROUNDUP(H2218/4,0)+20000,40000))))+IF(I2218&lt;=0,0,IF(I2218&lt;=25000,I2218,IF(I2218&lt;=50000,ROUNDUP(I2218/2,0)+12500,IF(I2218&lt;=100000,ROUNDUP(I2218/4,0)+25000,50000)))),40000))))</f>
        <v/>
      </c>
      <c r="R2218" s="18">
        <f>MIN(120000,O2218+P2218+Q2218)</f>
        <v/>
      </c>
      <c r="S2218" s="18">
        <f>IF(F2218&lt;=0,IF(E2218&lt;=0,0,IF(E2218&lt;=12000,E2218,IF(E2218&lt;=32000,ROUNDUP(E2218/2,0)+6000,IF(E2218&lt;=56000,ROUNDUP(E2218/4,0)+14000,28000)))),IF(E2218&lt;=0,IF(F2218&lt;=0,0,IF(F2218&lt;=15000,F2218,IF(F2218&lt;=40000,ROUNDUP(F2218/2,0)+7500,IF(F2218&lt;=70000,ROUNDUP(F2218/4,0)+17500,35000)))),MAX(IF(F2218&lt;=0,0,IF(F2218&lt;=15000,F2218,IF(F2218&lt;=40000,ROUNDUP(F2218/2,0)+7500,IF(F2218&lt;=70000,ROUNDUP(F2218/4,0)+17500,35000)))),MIN(IF(E2218&lt;=0,0,IF(E2218&lt;=12000,E2218,IF(E2218&lt;=32000,ROUNDUP(E2218/2,0)+6000,IF(E2218&lt;=56000,ROUNDUP(E2218/4,0)+14000,28000))))+IF(F2218&lt;=0,0,IF(F2218&lt;=15000,F2218,IF(F2218&lt;=40000,ROUNDUP(F2218/2,0)+7500,IF(F2218&lt;=70000,ROUNDUP(F2218/4,0)+17500,35000)))),28000))))</f>
        <v/>
      </c>
      <c r="T2218" s="18">
        <f>IF(G2218&lt;=0,0,IF(G2218&lt;=12000,G2218,IF(G2218&lt;=32000,ROUNDUP(G2218/2,0)+6000,IF(G2218&lt;=56000,ROUNDUP(G2218/4,0)+14000,28000))))</f>
        <v/>
      </c>
      <c r="U2218" s="18">
        <f>IF(I2218&lt;=0,IF(H2218&lt;=0,0,IF(H2218&lt;=12000,H2218,IF(H2218&lt;=32000,ROUNDUP(H2218/2,0)+6000,IF(H2218&lt;=56000,ROUNDUP(H2218/4,0)+14000,28000)))),IF(H2218&lt;=0,IF(I2218&lt;=0,0,IF(I2218&lt;=15000,I2218,IF(I2218&lt;=40000,ROUNDUP(I2218/2,0)+7500,IF(I2218&lt;=70000,ROUNDUP(I2218/4,0)+17500,35000)))),MAX(IF(I2218&lt;=0,0,IF(I2218&lt;=15000,I2218,IF(I2218&lt;=40000,ROUNDUP(I2218/2,0)+7500,IF(I2218&lt;=70000,ROUNDUP(I2218/4,0)+17500,35000)))),MIN(IF(H2218&lt;=0,0,IF(H2218&lt;=12000,H2218,IF(H2218&lt;=32000,ROUNDUP(H2218/2,0)+6000,IF(H2218&lt;=56000,ROUNDUP(H2218/4,0)+14000,28000))))+IF(I2218&lt;=0,0,IF(I2218&lt;=15000,I2218,IF(I2218&lt;=40000,ROUNDUP(I2218/2,0)+7500,IF(I2218&lt;=70000,ROUNDUP(I2218/4,0)+17500,35000)))),28000))))</f>
        <v/>
      </c>
      <c r="V2218" s="18">
        <f>MIN(70000,S2218+T2218+U2218)</f>
        <v/>
      </c>
      <c r="W2218" s="18">
        <f>MAX(0,ROUNDDOWN(M2218-J2218-N2218-K2218-0,-3))</f>
        <v/>
      </c>
      <c r="X2218" s="18">
        <f>MAX(0,ROUNDDOWN(M2218-J2218-N2218-K2218-R2218,-3))</f>
        <v/>
      </c>
      <c r="Y2218" s="18">
        <f>IF(W2218&lt;=0,0,ROUNDDOWN((W2218*LOOKUP(W2218,{0,1950001,3300001,6950001,9000001,18000001,40000001},{0.05,0.1,0.2,0.23,0.33,0.4,0.45})-LOOKUP(W2218,{0,1950001,3300001,6950001,9000001,18000001,40000001},{0,97500,427500,636000,1536000,2796000,4796000}))*1.021,-2))</f>
        <v/>
      </c>
      <c r="Z2218" s="18">
        <f>IF(X2218&lt;=0,0,ROUNDDOWN((X2218*LOOKUP(X2218,{0,1950001,3300001,6950001,9000001,18000001,40000001},{0.05,0.1,0.2,0.23,0.33,0.4,0.45})-LOOKUP(X2218,{0,1950001,3300001,6950001,9000001,18000001,40000001},{0,97500,427500,636000,1536000,2796000,4796000}))*1.021,-2))</f>
        <v/>
      </c>
      <c r="AA2218" s="18">
        <f>MAX(0,ROUNDDOWN(M2218-J2218-430000-L2218-0,-3))</f>
        <v/>
      </c>
      <c r="AB2218" s="18">
        <f>MAX(0,ROUNDDOWN(M2218-J2218-430000-L2218-V2218,-3))</f>
        <v/>
      </c>
      <c r="AC2218" s="18">
        <f>IF(M2218&lt;=450000,0,MAX(0,ROUNDDOWN(AA2218*0.06-MIN(50000,AA2218)*0.03,-2))+MAX(0,ROUNDDOWN(AA2218*0.04-MIN(50000,AA2218)*0.02,-2)))</f>
        <v/>
      </c>
      <c r="AD2218" s="18">
        <f>IF(M2218&lt;=450000,0,MAX(0,ROUNDDOWN(AB2218*0.06-MIN(50000,AB2218)*0.03,-2))+MAX(0,ROUNDDOWN(AB2218*0.04-MIN(50000,AB2218)*0.02,-2)))</f>
        <v/>
      </c>
      <c r="AE2218" s="18">
        <f>Y2218-Z2218</f>
        <v/>
      </c>
      <c r="AF2218" s="18">
        <f>AC2218-AD2218</f>
        <v/>
      </c>
      <c r="AG2218" s="18">
        <f>AE2218+AF2218</f>
        <v/>
      </c>
      <c r="AH2218" s="20">
        <f>IF(W2218&lt;=0,0,LOOKUP(W2218,{0,1950001,3300001,6950001,9000001,18000001,40000001},{0.05,0.1,0.2,0.23,0.33,0.4,0.45}))</f>
        <v/>
      </c>
    </row>
    <row r="2219">
      <c r="A2219" t="inlineStr">
        <is>
          <t>1万円刻み 特例あり一般12万円</t>
        </is>
      </c>
      <c r="B2219" s="18">
        <f>'4_1万円刻み'!$A$713</f>
        <v/>
      </c>
      <c r="C2219" s="19" t="n">
        <v>2026</v>
      </c>
      <c r="D2219" t="inlineStr">
        <is>
          <t>はい</t>
        </is>
      </c>
      <c r="E2219" s="18" t="n">
        <v>120000</v>
      </c>
      <c r="F2219" s="18" t="n">
        <v>0</v>
      </c>
      <c r="G2219" s="18" t="n">
        <v>0</v>
      </c>
      <c r="H2219" s="18" t="n">
        <v>0</v>
      </c>
      <c r="I2219" s="18" t="n">
        <v>0</v>
      </c>
      <c r="J2219" s="18">
        <f>ROUND(MIN(B2219/12,650000)*12*0.0915+MIN(B2219/12,1390000)*12*(0.0504+0)+B2219*0.005,0)</f>
        <v/>
      </c>
      <c r="K2219" s="18" t="n">
        <v>0</v>
      </c>
      <c r="L2219" s="18" t="n">
        <v>0</v>
      </c>
      <c r="M2219" s="18">
        <f>ROUND(IF(C2219&gt;=2026,IF(B2219&lt;741000,0,IF(B2219&lt;2191000,B2219-740000,IF(B2219&lt;2193000,1451000,IF(B2219&lt;2196000,1453000,IF(B2219&lt;2200000,1456000,IF(B2219&lt;3600000,ROUNDDOWN(B2219/4,-3)*2.8-80000,IF(B2219&lt;6600000,ROUNDDOWN(B2219/4,-3)*3.2-440000,IF(B2219&lt;8500000,ROUNDDOWN(B2219*0.9,0)-1100000,B2219-1950000)))))))),IF(B2219&lt;651000,0,IF(B2219&lt;1900000,B2219-650000,IF(B2219&lt;3600000,ROUNDDOWN(B2219/4,-3)*2.8-80000,IF(B2219&lt;6600000,ROUNDDOWN(B2219/4,-3)*3.2-440000,IF(B2219&lt;8500000,ROUNDDOWN(B2219*0.9,0)-1100000,B2219-1950000)))))),0)</f>
        <v/>
      </c>
      <c r="N2219" s="18">
        <f>IF(M2219&gt;23500000,NA(),IF(C2219&gt;=2026,IF(M2219&lt;=4890000,1040000,IF(M2219&lt;=6550000,670000,620000)),IF(M2219&lt;=1320000,950000,IF(M2219&lt;=3360000,880000,IF(M2219&lt;=4890000,680000,IF(M2219&lt;=6550000,630000,580000))))))</f>
        <v/>
      </c>
      <c r="O2219" s="18">
        <f>IF(F2219&lt;=0,IF(AND(D2219="はい",C2219&gt;=2026,C2219&lt;=2027),IF(E2219&lt;=0,0,IF(E2219&lt;=30000,E2219,IF(E2219&lt;=60000,ROUNDUP(E2219/2,0)+15000,IF(E2219&lt;=120000,ROUNDUP(E2219/4,0)+30000,60000)))),IF(E2219&lt;=0,0,IF(E2219&lt;=20000,E2219,IF(E2219&lt;=40000,ROUNDUP(E2219/2,0)+10000,IF(E2219&lt;=80000,ROUNDUP(E2219/4,0)+20000,40000))))),IF(E2219&lt;=0,IF(F2219&lt;=0,0,IF(F2219&lt;=25000,F2219,IF(F2219&lt;=50000,ROUNDUP(F2219/2,0)+12500,IF(F2219&lt;=100000,ROUNDUP(F2219/4,0)+25000,50000)))),MAX(IF(F2219&lt;=0,0,IF(F2219&lt;=25000,F2219,IF(F2219&lt;=50000,ROUNDUP(F2219/2,0)+12500,IF(F2219&lt;=100000,ROUNDUP(F2219/4,0)+25000,50000)))),MIN(IF(AND(D2219="はい",C2219&gt;=2026,C2219&lt;=2027),IF(E2219&lt;=0,0,IF(E2219&lt;=30000,E2219,IF(E2219&lt;=60000,ROUNDUP(E2219/2,0)+15000,IF(E2219&lt;=120000,ROUNDUP(E2219/4,0)+30000,60000)))),IF(E2219&lt;=0,0,IF(E2219&lt;=20000,E2219,IF(E2219&lt;=40000,ROUNDUP(E2219/2,0)+10000,IF(E2219&lt;=80000,ROUNDUP(E2219/4,0)+20000,40000)))))+IF(F2219&lt;=0,0,IF(F2219&lt;=25000,F2219,IF(F2219&lt;=50000,ROUNDUP(F2219/2,0)+12500,IF(F2219&lt;=100000,ROUNDUP(F2219/4,0)+25000,50000)))),IF(AND(D2219="はい",C2219&gt;=2026,C2219&lt;=2027),60000,40000)))))</f>
        <v/>
      </c>
      <c r="P2219" s="18">
        <f>IF(G2219&lt;=0,0,IF(G2219&lt;=20000,G2219,IF(G2219&lt;=40000,ROUNDUP(G2219/2,0)+10000,IF(G2219&lt;=80000,ROUNDUP(G2219/4,0)+20000,40000))))</f>
        <v/>
      </c>
      <c r="Q2219" s="18">
        <f>IF(I2219&lt;=0,IF(H2219&lt;=0,0,IF(H2219&lt;=20000,H2219,IF(H2219&lt;=40000,ROUNDUP(H2219/2,0)+10000,IF(H2219&lt;=80000,ROUNDUP(H2219/4,0)+20000,40000)))),IF(H2219&lt;=0,IF(I2219&lt;=0,0,IF(I2219&lt;=25000,I2219,IF(I2219&lt;=50000,ROUNDUP(I2219/2,0)+12500,IF(I2219&lt;=100000,ROUNDUP(I2219/4,0)+25000,50000)))),MAX(IF(I2219&lt;=0,0,IF(I2219&lt;=25000,I2219,IF(I2219&lt;=50000,ROUNDUP(I2219/2,0)+12500,IF(I2219&lt;=100000,ROUNDUP(I2219/4,0)+25000,50000)))),MIN(IF(H2219&lt;=0,0,IF(H2219&lt;=20000,H2219,IF(H2219&lt;=40000,ROUNDUP(H2219/2,0)+10000,IF(H2219&lt;=80000,ROUNDUP(H2219/4,0)+20000,40000))))+IF(I2219&lt;=0,0,IF(I2219&lt;=25000,I2219,IF(I2219&lt;=50000,ROUNDUP(I2219/2,0)+12500,IF(I2219&lt;=100000,ROUNDUP(I2219/4,0)+25000,50000)))),40000))))</f>
        <v/>
      </c>
      <c r="R2219" s="18">
        <f>MIN(120000,O2219+P2219+Q2219)</f>
        <v/>
      </c>
      <c r="S2219" s="18">
        <f>IF(F2219&lt;=0,IF(E2219&lt;=0,0,IF(E2219&lt;=12000,E2219,IF(E2219&lt;=32000,ROUNDUP(E2219/2,0)+6000,IF(E2219&lt;=56000,ROUNDUP(E2219/4,0)+14000,28000)))),IF(E2219&lt;=0,IF(F2219&lt;=0,0,IF(F2219&lt;=15000,F2219,IF(F2219&lt;=40000,ROUNDUP(F2219/2,0)+7500,IF(F2219&lt;=70000,ROUNDUP(F2219/4,0)+17500,35000)))),MAX(IF(F2219&lt;=0,0,IF(F2219&lt;=15000,F2219,IF(F2219&lt;=40000,ROUNDUP(F2219/2,0)+7500,IF(F2219&lt;=70000,ROUNDUP(F2219/4,0)+17500,35000)))),MIN(IF(E2219&lt;=0,0,IF(E2219&lt;=12000,E2219,IF(E2219&lt;=32000,ROUNDUP(E2219/2,0)+6000,IF(E2219&lt;=56000,ROUNDUP(E2219/4,0)+14000,28000))))+IF(F2219&lt;=0,0,IF(F2219&lt;=15000,F2219,IF(F2219&lt;=40000,ROUNDUP(F2219/2,0)+7500,IF(F2219&lt;=70000,ROUNDUP(F2219/4,0)+17500,35000)))),28000))))</f>
        <v/>
      </c>
      <c r="T2219" s="18">
        <f>IF(G2219&lt;=0,0,IF(G2219&lt;=12000,G2219,IF(G2219&lt;=32000,ROUNDUP(G2219/2,0)+6000,IF(G2219&lt;=56000,ROUNDUP(G2219/4,0)+14000,28000))))</f>
        <v/>
      </c>
      <c r="U2219" s="18">
        <f>IF(I2219&lt;=0,IF(H2219&lt;=0,0,IF(H2219&lt;=12000,H2219,IF(H2219&lt;=32000,ROUNDUP(H2219/2,0)+6000,IF(H2219&lt;=56000,ROUNDUP(H2219/4,0)+14000,28000)))),IF(H2219&lt;=0,IF(I2219&lt;=0,0,IF(I2219&lt;=15000,I2219,IF(I2219&lt;=40000,ROUNDUP(I2219/2,0)+7500,IF(I2219&lt;=70000,ROUNDUP(I2219/4,0)+17500,35000)))),MAX(IF(I2219&lt;=0,0,IF(I2219&lt;=15000,I2219,IF(I2219&lt;=40000,ROUNDUP(I2219/2,0)+7500,IF(I2219&lt;=70000,ROUNDUP(I2219/4,0)+17500,35000)))),MIN(IF(H2219&lt;=0,0,IF(H2219&lt;=12000,H2219,IF(H2219&lt;=32000,ROUNDUP(H2219/2,0)+6000,IF(H2219&lt;=56000,ROUNDUP(H2219/4,0)+14000,28000))))+IF(I2219&lt;=0,0,IF(I2219&lt;=15000,I2219,IF(I2219&lt;=40000,ROUNDUP(I2219/2,0)+7500,IF(I2219&lt;=70000,ROUNDUP(I2219/4,0)+17500,35000)))),28000))))</f>
        <v/>
      </c>
      <c r="V2219" s="18">
        <f>MIN(70000,S2219+T2219+U2219)</f>
        <v/>
      </c>
      <c r="W2219" s="18">
        <f>MAX(0,ROUNDDOWN(M2219-J2219-N2219-K2219-0,-3))</f>
        <v/>
      </c>
      <c r="X2219" s="18">
        <f>MAX(0,ROUNDDOWN(M2219-J2219-N2219-K2219-R2219,-3))</f>
        <v/>
      </c>
      <c r="Y2219" s="18">
        <f>IF(W2219&lt;=0,0,ROUNDDOWN((W2219*LOOKUP(W2219,{0,1950001,3300001,6950001,9000001,18000001,40000001},{0.05,0.1,0.2,0.23,0.33,0.4,0.45})-LOOKUP(W2219,{0,1950001,3300001,6950001,9000001,18000001,40000001},{0,97500,427500,636000,1536000,2796000,4796000}))*1.021,-2))</f>
        <v/>
      </c>
      <c r="Z2219" s="18">
        <f>IF(X2219&lt;=0,0,ROUNDDOWN((X2219*LOOKUP(X2219,{0,1950001,3300001,6950001,9000001,18000001,40000001},{0.05,0.1,0.2,0.23,0.33,0.4,0.45})-LOOKUP(X2219,{0,1950001,3300001,6950001,9000001,18000001,40000001},{0,97500,427500,636000,1536000,2796000,4796000}))*1.021,-2))</f>
        <v/>
      </c>
      <c r="AA2219" s="18">
        <f>MAX(0,ROUNDDOWN(M2219-J2219-430000-L2219-0,-3))</f>
        <v/>
      </c>
      <c r="AB2219" s="18">
        <f>MAX(0,ROUNDDOWN(M2219-J2219-430000-L2219-V2219,-3))</f>
        <v/>
      </c>
      <c r="AC2219" s="18">
        <f>IF(M2219&lt;=450000,0,MAX(0,ROUNDDOWN(AA2219*0.06-MIN(50000,AA2219)*0.03,-2))+MAX(0,ROUNDDOWN(AA2219*0.04-MIN(50000,AA2219)*0.02,-2)))</f>
        <v/>
      </c>
      <c r="AD2219" s="18">
        <f>IF(M2219&lt;=450000,0,MAX(0,ROUNDDOWN(AB2219*0.06-MIN(50000,AB2219)*0.03,-2))+MAX(0,ROUNDDOWN(AB2219*0.04-MIN(50000,AB2219)*0.02,-2)))</f>
        <v/>
      </c>
      <c r="AE2219" s="18">
        <f>Y2219-Z2219</f>
        <v/>
      </c>
      <c r="AF2219" s="18">
        <f>AC2219-AD2219</f>
        <v/>
      </c>
      <c r="AG2219" s="18">
        <f>AE2219+AF2219</f>
        <v/>
      </c>
      <c r="AH2219" s="20">
        <f>IF(W2219&lt;=0,0,LOOKUP(W2219,{0,1950001,3300001,6950001,9000001,18000001,40000001},{0.05,0.1,0.2,0.23,0.33,0.4,0.45}))</f>
        <v/>
      </c>
    </row>
    <row r="2220">
      <c r="A2220" t="inlineStr">
        <is>
          <t>1万円刻み 3区分8万円ずつ</t>
        </is>
      </c>
      <c r="B2220" s="18">
        <f>'4_1万円刻み'!$A$714</f>
        <v/>
      </c>
      <c r="C2220" s="19" t="n">
        <v>2026</v>
      </c>
      <c r="D2220" t="inlineStr">
        <is>
          <t>いいえ</t>
        </is>
      </c>
      <c r="E2220" s="18" t="n">
        <v>80000</v>
      </c>
      <c r="F2220" s="18" t="n">
        <v>0</v>
      </c>
      <c r="G2220" s="18" t="n">
        <v>80000</v>
      </c>
      <c r="H2220" s="18" t="n">
        <v>80000</v>
      </c>
      <c r="I2220" s="18" t="n">
        <v>0</v>
      </c>
      <c r="J2220" s="18">
        <f>ROUND(MIN(B2220/12,650000)*12*0.0915+MIN(B2220/12,1390000)*12*(0.0504+0)+B2220*0.005,0)</f>
        <v/>
      </c>
      <c r="K2220" s="18" t="n">
        <v>0</v>
      </c>
      <c r="L2220" s="18" t="n">
        <v>0</v>
      </c>
      <c r="M2220" s="18">
        <f>ROUND(IF(C2220&gt;=2026,IF(B2220&lt;741000,0,IF(B2220&lt;2191000,B2220-740000,IF(B2220&lt;2193000,1451000,IF(B2220&lt;2196000,1453000,IF(B2220&lt;2200000,1456000,IF(B2220&lt;3600000,ROUNDDOWN(B2220/4,-3)*2.8-80000,IF(B2220&lt;6600000,ROUNDDOWN(B2220/4,-3)*3.2-440000,IF(B2220&lt;8500000,ROUNDDOWN(B2220*0.9,0)-1100000,B2220-1950000)))))))),IF(B2220&lt;651000,0,IF(B2220&lt;1900000,B2220-650000,IF(B2220&lt;3600000,ROUNDDOWN(B2220/4,-3)*2.8-80000,IF(B2220&lt;6600000,ROUNDDOWN(B2220/4,-3)*3.2-440000,IF(B2220&lt;8500000,ROUNDDOWN(B2220*0.9,0)-1100000,B2220-1950000)))))),0)</f>
        <v/>
      </c>
      <c r="N2220" s="18">
        <f>IF(M2220&gt;23500000,NA(),IF(C2220&gt;=2026,IF(M2220&lt;=4890000,1040000,IF(M2220&lt;=6550000,670000,620000)),IF(M2220&lt;=1320000,950000,IF(M2220&lt;=3360000,880000,IF(M2220&lt;=4890000,680000,IF(M2220&lt;=6550000,630000,580000))))))</f>
        <v/>
      </c>
      <c r="O2220" s="18">
        <f>IF(F2220&lt;=0,IF(AND(D2220="はい",C2220&gt;=2026,C2220&lt;=2027),IF(E2220&lt;=0,0,IF(E2220&lt;=30000,E2220,IF(E2220&lt;=60000,ROUNDUP(E2220/2,0)+15000,IF(E2220&lt;=120000,ROUNDUP(E2220/4,0)+30000,60000)))),IF(E2220&lt;=0,0,IF(E2220&lt;=20000,E2220,IF(E2220&lt;=40000,ROUNDUP(E2220/2,0)+10000,IF(E2220&lt;=80000,ROUNDUP(E2220/4,0)+20000,40000))))),IF(E2220&lt;=0,IF(F2220&lt;=0,0,IF(F2220&lt;=25000,F2220,IF(F2220&lt;=50000,ROUNDUP(F2220/2,0)+12500,IF(F2220&lt;=100000,ROUNDUP(F2220/4,0)+25000,50000)))),MAX(IF(F2220&lt;=0,0,IF(F2220&lt;=25000,F2220,IF(F2220&lt;=50000,ROUNDUP(F2220/2,0)+12500,IF(F2220&lt;=100000,ROUNDUP(F2220/4,0)+25000,50000)))),MIN(IF(AND(D2220="はい",C2220&gt;=2026,C2220&lt;=2027),IF(E2220&lt;=0,0,IF(E2220&lt;=30000,E2220,IF(E2220&lt;=60000,ROUNDUP(E2220/2,0)+15000,IF(E2220&lt;=120000,ROUNDUP(E2220/4,0)+30000,60000)))),IF(E2220&lt;=0,0,IF(E2220&lt;=20000,E2220,IF(E2220&lt;=40000,ROUNDUP(E2220/2,0)+10000,IF(E2220&lt;=80000,ROUNDUP(E2220/4,0)+20000,40000)))))+IF(F2220&lt;=0,0,IF(F2220&lt;=25000,F2220,IF(F2220&lt;=50000,ROUNDUP(F2220/2,0)+12500,IF(F2220&lt;=100000,ROUNDUP(F2220/4,0)+25000,50000)))),IF(AND(D2220="はい",C2220&gt;=2026,C2220&lt;=2027),60000,40000)))))</f>
        <v/>
      </c>
      <c r="P2220" s="18">
        <f>IF(G2220&lt;=0,0,IF(G2220&lt;=20000,G2220,IF(G2220&lt;=40000,ROUNDUP(G2220/2,0)+10000,IF(G2220&lt;=80000,ROUNDUP(G2220/4,0)+20000,40000))))</f>
        <v/>
      </c>
      <c r="Q2220" s="18">
        <f>IF(I2220&lt;=0,IF(H2220&lt;=0,0,IF(H2220&lt;=20000,H2220,IF(H2220&lt;=40000,ROUNDUP(H2220/2,0)+10000,IF(H2220&lt;=80000,ROUNDUP(H2220/4,0)+20000,40000)))),IF(H2220&lt;=0,IF(I2220&lt;=0,0,IF(I2220&lt;=25000,I2220,IF(I2220&lt;=50000,ROUNDUP(I2220/2,0)+12500,IF(I2220&lt;=100000,ROUNDUP(I2220/4,0)+25000,50000)))),MAX(IF(I2220&lt;=0,0,IF(I2220&lt;=25000,I2220,IF(I2220&lt;=50000,ROUNDUP(I2220/2,0)+12500,IF(I2220&lt;=100000,ROUNDUP(I2220/4,0)+25000,50000)))),MIN(IF(H2220&lt;=0,0,IF(H2220&lt;=20000,H2220,IF(H2220&lt;=40000,ROUNDUP(H2220/2,0)+10000,IF(H2220&lt;=80000,ROUNDUP(H2220/4,0)+20000,40000))))+IF(I2220&lt;=0,0,IF(I2220&lt;=25000,I2220,IF(I2220&lt;=50000,ROUNDUP(I2220/2,0)+12500,IF(I2220&lt;=100000,ROUNDUP(I2220/4,0)+25000,50000)))),40000))))</f>
        <v/>
      </c>
      <c r="R2220" s="18">
        <f>MIN(120000,O2220+P2220+Q2220)</f>
        <v/>
      </c>
      <c r="S2220" s="18">
        <f>IF(F2220&lt;=0,IF(E2220&lt;=0,0,IF(E2220&lt;=12000,E2220,IF(E2220&lt;=32000,ROUNDUP(E2220/2,0)+6000,IF(E2220&lt;=56000,ROUNDUP(E2220/4,0)+14000,28000)))),IF(E2220&lt;=0,IF(F2220&lt;=0,0,IF(F2220&lt;=15000,F2220,IF(F2220&lt;=40000,ROUNDUP(F2220/2,0)+7500,IF(F2220&lt;=70000,ROUNDUP(F2220/4,0)+17500,35000)))),MAX(IF(F2220&lt;=0,0,IF(F2220&lt;=15000,F2220,IF(F2220&lt;=40000,ROUNDUP(F2220/2,0)+7500,IF(F2220&lt;=70000,ROUNDUP(F2220/4,0)+17500,35000)))),MIN(IF(E2220&lt;=0,0,IF(E2220&lt;=12000,E2220,IF(E2220&lt;=32000,ROUNDUP(E2220/2,0)+6000,IF(E2220&lt;=56000,ROUNDUP(E2220/4,0)+14000,28000))))+IF(F2220&lt;=0,0,IF(F2220&lt;=15000,F2220,IF(F2220&lt;=40000,ROUNDUP(F2220/2,0)+7500,IF(F2220&lt;=70000,ROUNDUP(F2220/4,0)+17500,35000)))),28000))))</f>
        <v/>
      </c>
      <c r="T2220" s="18">
        <f>IF(G2220&lt;=0,0,IF(G2220&lt;=12000,G2220,IF(G2220&lt;=32000,ROUNDUP(G2220/2,0)+6000,IF(G2220&lt;=56000,ROUNDUP(G2220/4,0)+14000,28000))))</f>
        <v/>
      </c>
      <c r="U2220" s="18">
        <f>IF(I2220&lt;=0,IF(H2220&lt;=0,0,IF(H2220&lt;=12000,H2220,IF(H2220&lt;=32000,ROUNDUP(H2220/2,0)+6000,IF(H2220&lt;=56000,ROUNDUP(H2220/4,0)+14000,28000)))),IF(H2220&lt;=0,IF(I2220&lt;=0,0,IF(I2220&lt;=15000,I2220,IF(I2220&lt;=40000,ROUNDUP(I2220/2,0)+7500,IF(I2220&lt;=70000,ROUNDUP(I2220/4,0)+17500,35000)))),MAX(IF(I2220&lt;=0,0,IF(I2220&lt;=15000,I2220,IF(I2220&lt;=40000,ROUNDUP(I2220/2,0)+7500,IF(I2220&lt;=70000,ROUNDUP(I2220/4,0)+17500,35000)))),MIN(IF(H2220&lt;=0,0,IF(H2220&lt;=12000,H2220,IF(H2220&lt;=32000,ROUNDUP(H2220/2,0)+6000,IF(H2220&lt;=56000,ROUNDUP(H2220/4,0)+14000,28000))))+IF(I2220&lt;=0,0,IF(I2220&lt;=15000,I2220,IF(I2220&lt;=40000,ROUNDUP(I2220/2,0)+7500,IF(I2220&lt;=70000,ROUNDUP(I2220/4,0)+17500,35000)))),28000))))</f>
        <v/>
      </c>
      <c r="V2220" s="18">
        <f>MIN(70000,S2220+T2220+U2220)</f>
        <v/>
      </c>
      <c r="W2220" s="18">
        <f>MAX(0,ROUNDDOWN(M2220-J2220-N2220-K2220-0,-3))</f>
        <v/>
      </c>
      <c r="X2220" s="18">
        <f>MAX(0,ROUNDDOWN(M2220-J2220-N2220-K2220-R2220,-3))</f>
        <v/>
      </c>
      <c r="Y2220" s="18">
        <f>IF(W2220&lt;=0,0,ROUNDDOWN((W2220*LOOKUP(W2220,{0,1950001,3300001,6950001,9000001,18000001,40000001},{0.05,0.1,0.2,0.23,0.33,0.4,0.45})-LOOKUP(W2220,{0,1950001,3300001,6950001,9000001,18000001,40000001},{0,97500,427500,636000,1536000,2796000,4796000}))*1.021,-2))</f>
        <v/>
      </c>
      <c r="Z2220" s="18">
        <f>IF(X2220&lt;=0,0,ROUNDDOWN((X2220*LOOKUP(X2220,{0,1950001,3300001,6950001,9000001,18000001,40000001},{0.05,0.1,0.2,0.23,0.33,0.4,0.45})-LOOKUP(X2220,{0,1950001,3300001,6950001,9000001,18000001,40000001},{0,97500,427500,636000,1536000,2796000,4796000}))*1.021,-2))</f>
        <v/>
      </c>
      <c r="AA2220" s="18">
        <f>MAX(0,ROUNDDOWN(M2220-J2220-430000-L2220-0,-3))</f>
        <v/>
      </c>
      <c r="AB2220" s="18">
        <f>MAX(0,ROUNDDOWN(M2220-J2220-430000-L2220-V2220,-3))</f>
        <v/>
      </c>
      <c r="AC2220" s="18">
        <f>IF(M2220&lt;=450000,0,MAX(0,ROUNDDOWN(AA2220*0.06-MIN(50000,AA2220)*0.03,-2))+MAX(0,ROUNDDOWN(AA2220*0.04-MIN(50000,AA2220)*0.02,-2)))</f>
        <v/>
      </c>
      <c r="AD2220" s="18">
        <f>IF(M2220&lt;=450000,0,MAX(0,ROUNDDOWN(AB2220*0.06-MIN(50000,AB2220)*0.03,-2))+MAX(0,ROUNDDOWN(AB2220*0.04-MIN(50000,AB2220)*0.02,-2)))</f>
        <v/>
      </c>
      <c r="AE2220" s="18">
        <f>Y2220-Z2220</f>
        <v/>
      </c>
      <c r="AF2220" s="18">
        <f>AC2220-AD2220</f>
        <v/>
      </c>
      <c r="AG2220" s="18">
        <f>AE2220+AF2220</f>
        <v/>
      </c>
      <c r="AH2220" s="20">
        <f>IF(W2220&lt;=0,0,LOOKUP(W2220,{0,1950001,3300001,6950001,9000001,18000001,40000001},{0.05,0.1,0.2,0.23,0.33,0.4,0.45}))</f>
        <v/>
      </c>
    </row>
    <row r="2221">
      <c r="A2221" t="inlineStr">
        <is>
          <t>1万円刻み 一般8万円</t>
        </is>
      </c>
      <c r="B2221" s="18">
        <f>'4_1万円刻み'!$A$714</f>
        <v/>
      </c>
      <c r="C2221" s="19" t="n">
        <v>2026</v>
      </c>
      <c r="D2221" t="inlineStr">
        <is>
          <t>いいえ</t>
        </is>
      </c>
      <c r="E2221" s="18" t="n">
        <v>80000</v>
      </c>
      <c r="F2221" s="18" t="n">
        <v>0</v>
      </c>
      <c r="G2221" s="18" t="n">
        <v>0</v>
      </c>
      <c r="H2221" s="18" t="n">
        <v>0</v>
      </c>
      <c r="I2221" s="18" t="n">
        <v>0</v>
      </c>
      <c r="J2221" s="18">
        <f>ROUND(MIN(B2221/12,650000)*12*0.0915+MIN(B2221/12,1390000)*12*(0.0504+0)+B2221*0.005,0)</f>
        <v/>
      </c>
      <c r="K2221" s="18" t="n">
        <v>0</v>
      </c>
      <c r="L2221" s="18" t="n">
        <v>0</v>
      </c>
      <c r="M2221" s="18">
        <f>ROUND(IF(C2221&gt;=2026,IF(B2221&lt;741000,0,IF(B2221&lt;2191000,B2221-740000,IF(B2221&lt;2193000,1451000,IF(B2221&lt;2196000,1453000,IF(B2221&lt;2200000,1456000,IF(B2221&lt;3600000,ROUNDDOWN(B2221/4,-3)*2.8-80000,IF(B2221&lt;6600000,ROUNDDOWN(B2221/4,-3)*3.2-440000,IF(B2221&lt;8500000,ROUNDDOWN(B2221*0.9,0)-1100000,B2221-1950000)))))))),IF(B2221&lt;651000,0,IF(B2221&lt;1900000,B2221-650000,IF(B2221&lt;3600000,ROUNDDOWN(B2221/4,-3)*2.8-80000,IF(B2221&lt;6600000,ROUNDDOWN(B2221/4,-3)*3.2-440000,IF(B2221&lt;8500000,ROUNDDOWN(B2221*0.9,0)-1100000,B2221-1950000)))))),0)</f>
        <v/>
      </c>
      <c r="N2221" s="18">
        <f>IF(M2221&gt;23500000,NA(),IF(C2221&gt;=2026,IF(M2221&lt;=4890000,1040000,IF(M2221&lt;=6550000,670000,620000)),IF(M2221&lt;=1320000,950000,IF(M2221&lt;=3360000,880000,IF(M2221&lt;=4890000,680000,IF(M2221&lt;=6550000,630000,580000))))))</f>
        <v/>
      </c>
      <c r="O2221" s="18">
        <f>IF(F2221&lt;=0,IF(AND(D2221="はい",C2221&gt;=2026,C2221&lt;=2027),IF(E2221&lt;=0,0,IF(E2221&lt;=30000,E2221,IF(E2221&lt;=60000,ROUNDUP(E2221/2,0)+15000,IF(E2221&lt;=120000,ROUNDUP(E2221/4,0)+30000,60000)))),IF(E2221&lt;=0,0,IF(E2221&lt;=20000,E2221,IF(E2221&lt;=40000,ROUNDUP(E2221/2,0)+10000,IF(E2221&lt;=80000,ROUNDUP(E2221/4,0)+20000,40000))))),IF(E2221&lt;=0,IF(F2221&lt;=0,0,IF(F2221&lt;=25000,F2221,IF(F2221&lt;=50000,ROUNDUP(F2221/2,0)+12500,IF(F2221&lt;=100000,ROUNDUP(F2221/4,0)+25000,50000)))),MAX(IF(F2221&lt;=0,0,IF(F2221&lt;=25000,F2221,IF(F2221&lt;=50000,ROUNDUP(F2221/2,0)+12500,IF(F2221&lt;=100000,ROUNDUP(F2221/4,0)+25000,50000)))),MIN(IF(AND(D2221="はい",C2221&gt;=2026,C2221&lt;=2027),IF(E2221&lt;=0,0,IF(E2221&lt;=30000,E2221,IF(E2221&lt;=60000,ROUNDUP(E2221/2,0)+15000,IF(E2221&lt;=120000,ROUNDUP(E2221/4,0)+30000,60000)))),IF(E2221&lt;=0,0,IF(E2221&lt;=20000,E2221,IF(E2221&lt;=40000,ROUNDUP(E2221/2,0)+10000,IF(E2221&lt;=80000,ROUNDUP(E2221/4,0)+20000,40000)))))+IF(F2221&lt;=0,0,IF(F2221&lt;=25000,F2221,IF(F2221&lt;=50000,ROUNDUP(F2221/2,0)+12500,IF(F2221&lt;=100000,ROUNDUP(F2221/4,0)+25000,50000)))),IF(AND(D2221="はい",C2221&gt;=2026,C2221&lt;=2027),60000,40000)))))</f>
        <v/>
      </c>
      <c r="P2221" s="18">
        <f>IF(G2221&lt;=0,0,IF(G2221&lt;=20000,G2221,IF(G2221&lt;=40000,ROUNDUP(G2221/2,0)+10000,IF(G2221&lt;=80000,ROUNDUP(G2221/4,0)+20000,40000))))</f>
        <v/>
      </c>
      <c r="Q2221" s="18">
        <f>IF(I2221&lt;=0,IF(H2221&lt;=0,0,IF(H2221&lt;=20000,H2221,IF(H2221&lt;=40000,ROUNDUP(H2221/2,0)+10000,IF(H2221&lt;=80000,ROUNDUP(H2221/4,0)+20000,40000)))),IF(H2221&lt;=0,IF(I2221&lt;=0,0,IF(I2221&lt;=25000,I2221,IF(I2221&lt;=50000,ROUNDUP(I2221/2,0)+12500,IF(I2221&lt;=100000,ROUNDUP(I2221/4,0)+25000,50000)))),MAX(IF(I2221&lt;=0,0,IF(I2221&lt;=25000,I2221,IF(I2221&lt;=50000,ROUNDUP(I2221/2,0)+12500,IF(I2221&lt;=100000,ROUNDUP(I2221/4,0)+25000,50000)))),MIN(IF(H2221&lt;=0,0,IF(H2221&lt;=20000,H2221,IF(H2221&lt;=40000,ROUNDUP(H2221/2,0)+10000,IF(H2221&lt;=80000,ROUNDUP(H2221/4,0)+20000,40000))))+IF(I2221&lt;=0,0,IF(I2221&lt;=25000,I2221,IF(I2221&lt;=50000,ROUNDUP(I2221/2,0)+12500,IF(I2221&lt;=100000,ROUNDUP(I2221/4,0)+25000,50000)))),40000))))</f>
        <v/>
      </c>
      <c r="R2221" s="18">
        <f>MIN(120000,O2221+P2221+Q2221)</f>
        <v/>
      </c>
      <c r="S2221" s="18">
        <f>IF(F2221&lt;=0,IF(E2221&lt;=0,0,IF(E2221&lt;=12000,E2221,IF(E2221&lt;=32000,ROUNDUP(E2221/2,0)+6000,IF(E2221&lt;=56000,ROUNDUP(E2221/4,0)+14000,28000)))),IF(E2221&lt;=0,IF(F2221&lt;=0,0,IF(F2221&lt;=15000,F2221,IF(F2221&lt;=40000,ROUNDUP(F2221/2,0)+7500,IF(F2221&lt;=70000,ROUNDUP(F2221/4,0)+17500,35000)))),MAX(IF(F2221&lt;=0,0,IF(F2221&lt;=15000,F2221,IF(F2221&lt;=40000,ROUNDUP(F2221/2,0)+7500,IF(F2221&lt;=70000,ROUNDUP(F2221/4,0)+17500,35000)))),MIN(IF(E2221&lt;=0,0,IF(E2221&lt;=12000,E2221,IF(E2221&lt;=32000,ROUNDUP(E2221/2,0)+6000,IF(E2221&lt;=56000,ROUNDUP(E2221/4,0)+14000,28000))))+IF(F2221&lt;=0,0,IF(F2221&lt;=15000,F2221,IF(F2221&lt;=40000,ROUNDUP(F2221/2,0)+7500,IF(F2221&lt;=70000,ROUNDUP(F2221/4,0)+17500,35000)))),28000))))</f>
        <v/>
      </c>
      <c r="T2221" s="18">
        <f>IF(G2221&lt;=0,0,IF(G2221&lt;=12000,G2221,IF(G2221&lt;=32000,ROUNDUP(G2221/2,0)+6000,IF(G2221&lt;=56000,ROUNDUP(G2221/4,0)+14000,28000))))</f>
        <v/>
      </c>
      <c r="U2221" s="18">
        <f>IF(I2221&lt;=0,IF(H2221&lt;=0,0,IF(H2221&lt;=12000,H2221,IF(H2221&lt;=32000,ROUNDUP(H2221/2,0)+6000,IF(H2221&lt;=56000,ROUNDUP(H2221/4,0)+14000,28000)))),IF(H2221&lt;=0,IF(I2221&lt;=0,0,IF(I2221&lt;=15000,I2221,IF(I2221&lt;=40000,ROUNDUP(I2221/2,0)+7500,IF(I2221&lt;=70000,ROUNDUP(I2221/4,0)+17500,35000)))),MAX(IF(I2221&lt;=0,0,IF(I2221&lt;=15000,I2221,IF(I2221&lt;=40000,ROUNDUP(I2221/2,0)+7500,IF(I2221&lt;=70000,ROUNDUP(I2221/4,0)+17500,35000)))),MIN(IF(H2221&lt;=0,0,IF(H2221&lt;=12000,H2221,IF(H2221&lt;=32000,ROUNDUP(H2221/2,0)+6000,IF(H2221&lt;=56000,ROUNDUP(H2221/4,0)+14000,28000))))+IF(I2221&lt;=0,0,IF(I2221&lt;=15000,I2221,IF(I2221&lt;=40000,ROUNDUP(I2221/2,0)+7500,IF(I2221&lt;=70000,ROUNDUP(I2221/4,0)+17500,35000)))),28000))))</f>
        <v/>
      </c>
      <c r="V2221" s="18">
        <f>MIN(70000,S2221+T2221+U2221)</f>
        <v/>
      </c>
      <c r="W2221" s="18">
        <f>MAX(0,ROUNDDOWN(M2221-J2221-N2221-K2221-0,-3))</f>
        <v/>
      </c>
      <c r="X2221" s="18">
        <f>MAX(0,ROUNDDOWN(M2221-J2221-N2221-K2221-R2221,-3))</f>
        <v/>
      </c>
      <c r="Y2221" s="18">
        <f>IF(W2221&lt;=0,0,ROUNDDOWN((W2221*LOOKUP(W2221,{0,1950001,3300001,6950001,9000001,18000001,40000001},{0.05,0.1,0.2,0.23,0.33,0.4,0.45})-LOOKUP(W2221,{0,1950001,3300001,6950001,9000001,18000001,40000001},{0,97500,427500,636000,1536000,2796000,4796000}))*1.021,-2))</f>
        <v/>
      </c>
      <c r="Z2221" s="18">
        <f>IF(X2221&lt;=0,0,ROUNDDOWN((X2221*LOOKUP(X2221,{0,1950001,3300001,6950001,9000001,18000001,40000001},{0.05,0.1,0.2,0.23,0.33,0.4,0.45})-LOOKUP(X2221,{0,1950001,3300001,6950001,9000001,18000001,40000001},{0,97500,427500,636000,1536000,2796000,4796000}))*1.021,-2))</f>
        <v/>
      </c>
      <c r="AA2221" s="18">
        <f>MAX(0,ROUNDDOWN(M2221-J2221-430000-L2221-0,-3))</f>
        <v/>
      </c>
      <c r="AB2221" s="18">
        <f>MAX(0,ROUNDDOWN(M2221-J2221-430000-L2221-V2221,-3))</f>
        <v/>
      </c>
      <c r="AC2221" s="18">
        <f>IF(M2221&lt;=450000,0,MAX(0,ROUNDDOWN(AA2221*0.06-MIN(50000,AA2221)*0.03,-2))+MAX(0,ROUNDDOWN(AA2221*0.04-MIN(50000,AA2221)*0.02,-2)))</f>
        <v/>
      </c>
      <c r="AD2221" s="18">
        <f>IF(M2221&lt;=450000,0,MAX(0,ROUNDDOWN(AB2221*0.06-MIN(50000,AB2221)*0.03,-2))+MAX(0,ROUNDDOWN(AB2221*0.04-MIN(50000,AB2221)*0.02,-2)))</f>
        <v/>
      </c>
      <c r="AE2221" s="18">
        <f>Y2221-Z2221</f>
        <v/>
      </c>
      <c r="AF2221" s="18">
        <f>AC2221-AD2221</f>
        <v/>
      </c>
      <c r="AG2221" s="18">
        <f>AE2221+AF2221</f>
        <v/>
      </c>
      <c r="AH2221" s="20">
        <f>IF(W2221&lt;=0,0,LOOKUP(W2221,{0,1950001,3300001,6950001,9000001,18000001,40000001},{0.05,0.1,0.2,0.23,0.33,0.4,0.45}))</f>
        <v/>
      </c>
    </row>
    <row r="2222">
      <c r="A2222" t="inlineStr">
        <is>
          <t>1万円刻み 特例あり一般12万円</t>
        </is>
      </c>
      <c r="B2222" s="18">
        <f>'4_1万円刻み'!$A$714</f>
        <v/>
      </c>
      <c r="C2222" s="19" t="n">
        <v>2026</v>
      </c>
      <c r="D2222" t="inlineStr">
        <is>
          <t>はい</t>
        </is>
      </c>
      <c r="E2222" s="18" t="n">
        <v>120000</v>
      </c>
      <c r="F2222" s="18" t="n">
        <v>0</v>
      </c>
      <c r="G2222" s="18" t="n">
        <v>0</v>
      </c>
      <c r="H2222" s="18" t="n">
        <v>0</v>
      </c>
      <c r="I2222" s="18" t="n">
        <v>0</v>
      </c>
      <c r="J2222" s="18">
        <f>ROUND(MIN(B2222/12,650000)*12*0.0915+MIN(B2222/12,1390000)*12*(0.0504+0)+B2222*0.005,0)</f>
        <v/>
      </c>
      <c r="K2222" s="18" t="n">
        <v>0</v>
      </c>
      <c r="L2222" s="18" t="n">
        <v>0</v>
      </c>
      <c r="M2222" s="18">
        <f>ROUND(IF(C2222&gt;=2026,IF(B2222&lt;741000,0,IF(B2222&lt;2191000,B2222-740000,IF(B2222&lt;2193000,1451000,IF(B2222&lt;2196000,1453000,IF(B2222&lt;2200000,1456000,IF(B2222&lt;3600000,ROUNDDOWN(B2222/4,-3)*2.8-80000,IF(B2222&lt;6600000,ROUNDDOWN(B2222/4,-3)*3.2-440000,IF(B2222&lt;8500000,ROUNDDOWN(B2222*0.9,0)-1100000,B2222-1950000)))))))),IF(B2222&lt;651000,0,IF(B2222&lt;1900000,B2222-650000,IF(B2222&lt;3600000,ROUNDDOWN(B2222/4,-3)*2.8-80000,IF(B2222&lt;6600000,ROUNDDOWN(B2222/4,-3)*3.2-440000,IF(B2222&lt;8500000,ROUNDDOWN(B2222*0.9,0)-1100000,B2222-1950000)))))),0)</f>
        <v/>
      </c>
      <c r="N2222" s="18">
        <f>IF(M2222&gt;23500000,NA(),IF(C2222&gt;=2026,IF(M2222&lt;=4890000,1040000,IF(M2222&lt;=6550000,670000,620000)),IF(M2222&lt;=1320000,950000,IF(M2222&lt;=3360000,880000,IF(M2222&lt;=4890000,680000,IF(M2222&lt;=6550000,630000,580000))))))</f>
        <v/>
      </c>
      <c r="O2222" s="18">
        <f>IF(F2222&lt;=0,IF(AND(D2222="はい",C2222&gt;=2026,C2222&lt;=2027),IF(E2222&lt;=0,0,IF(E2222&lt;=30000,E2222,IF(E2222&lt;=60000,ROUNDUP(E2222/2,0)+15000,IF(E2222&lt;=120000,ROUNDUP(E2222/4,0)+30000,60000)))),IF(E2222&lt;=0,0,IF(E2222&lt;=20000,E2222,IF(E2222&lt;=40000,ROUNDUP(E2222/2,0)+10000,IF(E2222&lt;=80000,ROUNDUP(E2222/4,0)+20000,40000))))),IF(E2222&lt;=0,IF(F2222&lt;=0,0,IF(F2222&lt;=25000,F2222,IF(F2222&lt;=50000,ROUNDUP(F2222/2,0)+12500,IF(F2222&lt;=100000,ROUNDUP(F2222/4,0)+25000,50000)))),MAX(IF(F2222&lt;=0,0,IF(F2222&lt;=25000,F2222,IF(F2222&lt;=50000,ROUNDUP(F2222/2,0)+12500,IF(F2222&lt;=100000,ROUNDUP(F2222/4,0)+25000,50000)))),MIN(IF(AND(D2222="はい",C2222&gt;=2026,C2222&lt;=2027),IF(E2222&lt;=0,0,IF(E2222&lt;=30000,E2222,IF(E2222&lt;=60000,ROUNDUP(E2222/2,0)+15000,IF(E2222&lt;=120000,ROUNDUP(E2222/4,0)+30000,60000)))),IF(E2222&lt;=0,0,IF(E2222&lt;=20000,E2222,IF(E2222&lt;=40000,ROUNDUP(E2222/2,0)+10000,IF(E2222&lt;=80000,ROUNDUP(E2222/4,0)+20000,40000)))))+IF(F2222&lt;=0,0,IF(F2222&lt;=25000,F2222,IF(F2222&lt;=50000,ROUNDUP(F2222/2,0)+12500,IF(F2222&lt;=100000,ROUNDUP(F2222/4,0)+25000,50000)))),IF(AND(D2222="はい",C2222&gt;=2026,C2222&lt;=2027),60000,40000)))))</f>
        <v/>
      </c>
      <c r="P2222" s="18">
        <f>IF(G2222&lt;=0,0,IF(G2222&lt;=20000,G2222,IF(G2222&lt;=40000,ROUNDUP(G2222/2,0)+10000,IF(G2222&lt;=80000,ROUNDUP(G2222/4,0)+20000,40000))))</f>
        <v/>
      </c>
      <c r="Q2222" s="18">
        <f>IF(I2222&lt;=0,IF(H2222&lt;=0,0,IF(H2222&lt;=20000,H2222,IF(H2222&lt;=40000,ROUNDUP(H2222/2,0)+10000,IF(H2222&lt;=80000,ROUNDUP(H2222/4,0)+20000,40000)))),IF(H2222&lt;=0,IF(I2222&lt;=0,0,IF(I2222&lt;=25000,I2222,IF(I2222&lt;=50000,ROUNDUP(I2222/2,0)+12500,IF(I2222&lt;=100000,ROUNDUP(I2222/4,0)+25000,50000)))),MAX(IF(I2222&lt;=0,0,IF(I2222&lt;=25000,I2222,IF(I2222&lt;=50000,ROUNDUP(I2222/2,0)+12500,IF(I2222&lt;=100000,ROUNDUP(I2222/4,0)+25000,50000)))),MIN(IF(H2222&lt;=0,0,IF(H2222&lt;=20000,H2222,IF(H2222&lt;=40000,ROUNDUP(H2222/2,0)+10000,IF(H2222&lt;=80000,ROUNDUP(H2222/4,0)+20000,40000))))+IF(I2222&lt;=0,0,IF(I2222&lt;=25000,I2222,IF(I2222&lt;=50000,ROUNDUP(I2222/2,0)+12500,IF(I2222&lt;=100000,ROUNDUP(I2222/4,0)+25000,50000)))),40000))))</f>
        <v/>
      </c>
      <c r="R2222" s="18">
        <f>MIN(120000,O2222+P2222+Q2222)</f>
        <v/>
      </c>
      <c r="S2222" s="18">
        <f>IF(F2222&lt;=0,IF(E2222&lt;=0,0,IF(E2222&lt;=12000,E2222,IF(E2222&lt;=32000,ROUNDUP(E2222/2,0)+6000,IF(E2222&lt;=56000,ROUNDUP(E2222/4,0)+14000,28000)))),IF(E2222&lt;=0,IF(F2222&lt;=0,0,IF(F2222&lt;=15000,F2222,IF(F2222&lt;=40000,ROUNDUP(F2222/2,0)+7500,IF(F2222&lt;=70000,ROUNDUP(F2222/4,0)+17500,35000)))),MAX(IF(F2222&lt;=0,0,IF(F2222&lt;=15000,F2222,IF(F2222&lt;=40000,ROUNDUP(F2222/2,0)+7500,IF(F2222&lt;=70000,ROUNDUP(F2222/4,0)+17500,35000)))),MIN(IF(E2222&lt;=0,0,IF(E2222&lt;=12000,E2222,IF(E2222&lt;=32000,ROUNDUP(E2222/2,0)+6000,IF(E2222&lt;=56000,ROUNDUP(E2222/4,0)+14000,28000))))+IF(F2222&lt;=0,0,IF(F2222&lt;=15000,F2222,IF(F2222&lt;=40000,ROUNDUP(F2222/2,0)+7500,IF(F2222&lt;=70000,ROUNDUP(F2222/4,0)+17500,35000)))),28000))))</f>
        <v/>
      </c>
      <c r="T2222" s="18">
        <f>IF(G2222&lt;=0,0,IF(G2222&lt;=12000,G2222,IF(G2222&lt;=32000,ROUNDUP(G2222/2,0)+6000,IF(G2222&lt;=56000,ROUNDUP(G2222/4,0)+14000,28000))))</f>
        <v/>
      </c>
      <c r="U2222" s="18">
        <f>IF(I2222&lt;=0,IF(H2222&lt;=0,0,IF(H2222&lt;=12000,H2222,IF(H2222&lt;=32000,ROUNDUP(H2222/2,0)+6000,IF(H2222&lt;=56000,ROUNDUP(H2222/4,0)+14000,28000)))),IF(H2222&lt;=0,IF(I2222&lt;=0,0,IF(I2222&lt;=15000,I2222,IF(I2222&lt;=40000,ROUNDUP(I2222/2,0)+7500,IF(I2222&lt;=70000,ROUNDUP(I2222/4,0)+17500,35000)))),MAX(IF(I2222&lt;=0,0,IF(I2222&lt;=15000,I2222,IF(I2222&lt;=40000,ROUNDUP(I2222/2,0)+7500,IF(I2222&lt;=70000,ROUNDUP(I2222/4,0)+17500,35000)))),MIN(IF(H2222&lt;=0,0,IF(H2222&lt;=12000,H2222,IF(H2222&lt;=32000,ROUNDUP(H2222/2,0)+6000,IF(H2222&lt;=56000,ROUNDUP(H2222/4,0)+14000,28000))))+IF(I2222&lt;=0,0,IF(I2222&lt;=15000,I2222,IF(I2222&lt;=40000,ROUNDUP(I2222/2,0)+7500,IF(I2222&lt;=70000,ROUNDUP(I2222/4,0)+17500,35000)))),28000))))</f>
        <v/>
      </c>
      <c r="V2222" s="18">
        <f>MIN(70000,S2222+T2222+U2222)</f>
        <v/>
      </c>
      <c r="W2222" s="18">
        <f>MAX(0,ROUNDDOWN(M2222-J2222-N2222-K2222-0,-3))</f>
        <v/>
      </c>
      <c r="X2222" s="18">
        <f>MAX(0,ROUNDDOWN(M2222-J2222-N2222-K2222-R2222,-3))</f>
        <v/>
      </c>
      <c r="Y2222" s="18">
        <f>IF(W2222&lt;=0,0,ROUNDDOWN((W2222*LOOKUP(W2222,{0,1950001,3300001,6950001,9000001,18000001,40000001},{0.05,0.1,0.2,0.23,0.33,0.4,0.45})-LOOKUP(W2222,{0,1950001,3300001,6950001,9000001,18000001,40000001},{0,97500,427500,636000,1536000,2796000,4796000}))*1.021,-2))</f>
        <v/>
      </c>
      <c r="Z2222" s="18">
        <f>IF(X2222&lt;=0,0,ROUNDDOWN((X2222*LOOKUP(X2222,{0,1950001,3300001,6950001,9000001,18000001,40000001},{0.05,0.1,0.2,0.23,0.33,0.4,0.45})-LOOKUP(X2222,{0,1950001,3300001,6950001,9000001,18000001,40000001},{0,97500,427500,636000,1536000,2796000,4796000}))*1.021,-2))</f>
        <v/>
      </c>
      <c r="AA2222" s="18">
        <f>MAX(0,ROUNDDOWN(M2222-J2222-430000-L2222-0,-3))</f>
        <v/>
      </c>
      <c r="AB2222" s="18">
        <f>MAX(0,ROUNDDOWN(M2222-J2222-430000-L2222-V2222,-3))</f>
        <v/>
      </c>
      <c r="AC2222" s="18">
        <f>IF(M2222&lt;=450000,0,MAX(0,ROUNDDOWN(AA2222*0.06-MIN(50000,AA2222)*0.03,-2))+MAX(0,ROUNDDOWN(AA2222*0.04-MIN(50000,AA2222)*0.02,-2)))</f>
        <v/>
      </c>
      <c r="AD2222" s="18">
        <f>IF(M2222&lt;=450000,0,MAX(0,ROUNDDOWN(AB2222*0.06-MIN(50000,AB2222)*0.03,-2))+MAX(0,ROUNDDOWN(AB2222*0.04-MIN(50000,AB2222)*0.02,-2)))</f>
        <v/>
      </c>
      <c r="AE2222" s="18">
        <f>Y2222-Z2222</f>
        <v/>
      </c>
      <c r="AF2222" s="18">
        <f>AC2222-AD2222</f>
        <v/>
      </c>
      <c r="AG2222" s="18">
        <f>AE2222+AF2222</f>
        <v/>
      </c>
      <c r="AH2222" s="20">
        <f>IF(W2222&lt;=0,0,LOOKUP(W2222,{0,1950001,3300001,6950001,9000001,18000001,40000001},{0.05,0.1,0.2,0.23,0.33,0.4,0.45}))</f>
        <v/>
      </c>
    </row>
    <row r="2223">
      <c r="A2223" t="inlineStr">
        <is>
          <t>1万円刻み 3区分8万円ずつ</t>
        </is>
      </c>
      <c r="B2223" s="18">
        <f>'4_1万円刻み'!$A$715</f>
        <v/>
      </c>
      <c r="C2223" s="19" t="n">
        <v>2026</v>
      </c>
      <c r="D2223" t="inlineStr">
        <is>
          <t>いいえ</t>
        </is>
      </c>
      <c r="E2223" s="18" t="n">
        <v>80000</v>
      </c>
      <c r="F2223" s="18" t="n">
        <v>0</v>
      </c>
      <c r="G2223" s="18" t="n">
        <v>80000</v>
      </c>
      <c r="H2223" s="18" t="n">
        <v>80000</v>
      </c>
      <c r="I2223" s="18" t="n">
        <v>0</v>
      </c>
      <c r="J2223" s="18">
        <f>ROUND(MIN(B2223/12,650000)*12*0.0915+MIN(B2223/12,1390000)*12*(0.0504+0)+B2223*0.005,0)</f>
        <v/>
      </c>
      <c r="K2223" s="18" t="n">
        <v>0</v>
      </c>
      <c r="L2223" s="18" t="n">
        <v>0</v>
      </c>
      <c r="M2223" s="18">
        <f>ROUND(IF(C2223&gt;=2026,IF(B2223&lt;741000,0,IF(B2223&lt;2191000,B2223-740000,IF(B2223&lt;2193000,1451000,IF(B2223&lt;2196000,1453000,IF(B2223&lt;2200000,1456000,IF(B2223&lt;3600000,ROUNDDOWN(B2223/4,-3)*2.8-80000,IF(B2223&lt;6600000,ROUNDDOWN(B2223/4,-3)*3.2-440000,IF(B2223&lt;8500000,ROUNDDOWN(B2223*0.9,0)-1100000,B2223-1950000)))))))),IF(B2223&lt;651000,0,IF(B2223&lt;1900000,B2223-650000,IF(B2223&lt;3600000,ROUNDDOWN(B2223/4,-3)*2.8-80000,IF(B2223&lt;6600000,ROUNDDOWN(B2223/4,-3)*3.2-440000,IF(B2223&lt;8500000,ROUNDDOWN(B2223*0.9,0)-1100000,B2223-1950000)))))),0)</f>
        <v/>
      </c>
      <c r="N2223" s="18">
        <f>IF(M2223&gt;23500000,NA(),IF(C2223&gt;=2026,IF(M2223&lt;=4890000,1040000,IF(M2223&lt;=6550000,670000,620000)),IF(M2223&lt;=1320000,950000,IF(M2223&lt;=3360000,880000,IF(M2223&lt;=4890000,680000,IF(M2223&lt;=6550000,630000,580000))))))</f>
        <v/>
      </c>
      <c r="O2223" s="18">
        <f>IF(F2223&lt;=0,IF(AND(D2223="はい",C2223&gt;=2026,C2223&lt;=2027),IF(E2223&lt;=0,0,IF(E2223&lt;=30000,E2223,IF(E2223&lt;=60000,ROUNDUP(E2223/2,0)+15000,IF(E2223&lt;=120000,ROUNDUP(E2223/4,0)+30000,60000)))),IF(E2223&lt;=0,0,IF(E2223&lt;=20000,E2223,IF(E2223&lt;=40000,ROUNDUP(E2223/2,0)+10000,IF(E2223&lt;=80000,ROUNDUP(E2223/4,0)+20000,40000))))),IF(E2223&lt;=0,IF(F2223&lt;=0,0,IF(F2223&lt;=25000,F2223,IF(F2223&lt;=50000,ROUNDUP(F2223/2,0)+12500,IF(F2223&lt;=100000,ROUNDUP(F2223/4,0)+25000,50000)))),MAX(IF(F2223&lt;=0,0,IF(F2223&lt;=25000,F2223,IF(F2223&lt;=50000,ROUNDUP(F2223/2,0)+12500,IF(F2223&lt;=100000,ROUNDUP(F2223/4,0)+25000,50000)))),MIN(IF(AND(D2223="はい",C2223&gt;=2026,C2223&lt;=2027),IF(E2223&lt;=0,0,IF(E2223&lt;=30000,E2223,IF(E2223&lt;=60000,ROUNDUP(E2223/2,0)+15000,IF(E2223&lt;=120000,ROUNDUP(E2223/4,0)+30000,60000)))),IF(E2223&lt;=0,0,IF(E2223&lt;=20000,E2223,IF(E2223&lt;=40000,ROUNDUP(E2223/2,0)+10000,IF(E2223&lt;=80000,ROUNDUP(E2223/4,0)+20000,40000)))))+IF(F2223&lt;=0,0,IF(F2223&lt;=25000,F2223,IF(F2223&lt;=50000,ROUNDUP(F2223/2,0)+12500,IF(F2223&lt;=100000,ROUNDUP(F2223/4,0)+25000,50000)))),IF(AND(D2223="はい",C2223&gt;=2026,C2223&lt;=2027),60000,40000)))))</f>
        <v/>
      </c>
      <c r="P2223" s="18">
        <f>IF(G2223&lt;=0,0,IF(G2223&lt;=20000,G2223,IF(G2223&lt;=40000,ROUNDUP(G2223/2,0)+10000,IF(G2223&lt;=80000,ROUNDUP(G2223/4,0)+20000,40000))))</f>
        <v/>
      </c>
      <c r="Q2223" s="18">
        <f>IF(I2223&lt;=0,IF(H2223&lt;=0,0,IF(H2223&lt;=20000,H2223,IF(H2223&lt;=40000,ROUNDUP(H2223/2,0)+10000,IF(H2223&lt;=80000,ROUNDUP(H2223/4,0)+20000,40000)))),IF(H2223&lt;=0,IF(I2223&lt;=0,0,IF(I2223&lt;=25000,I2223,IF(I2223&lt;=50000,ROUNDUP(I2223/2,0)+12500,IF(I2223&lt;=100000,ROUNDUP(I2223/4,0)+25000,50000)))),MAX(IF(I2223&lt;=0,0,IF(I2223&lt;=25000,I2223,IF(I2223&lt;=50000,ROUNDUP(I2223/2,0)+12500,IF(I2223&lt;=100000,ROUNDUP(I2223/4,0)+25000,50000)))),MIN(IF(H2223&lt;=0,0,IF(H2223&lt;=20000,H2223,IF(H2223&lt;=40000,ROUNDUP(H2223/2,0)+10000,IF(H2223&lt;=80000,ROUNDUP(H2223/4,0)+20000,40000))))+IF(I2223&lt;=0,0,IF(I2223&lt;=25000,I2223,IF(I2223&lt;=50000,ROUNDUP(I2223/2,0)+12500,IF(I2223&lt;=100000,ROUNDUP(I2223/4,0)+25000,50000)))),40000))))</f>
        <v/>
      </c>
      <c r="R2223" s="18">
        <f>MIN(120000,O2223+P2223+Q2223)</f>
        <v/>
      </c>
      <c r="S2223" s="18">
        <f>IF(F2223&lt;=0,IF(E2223&lt;=0,0,IF(E2223&lt;=12000,E2223,IF(E2223&lt;=32000,ROUNDUP(E2223/2,0)+6000,IF(E2223&lt;=56000,ROUNDUP(E2223/4,0)+14000,28000)))),IF(E2223&lt;=0,IF(F2223&lt;=0,0,IF(F2223&lt;=15000,F2223,IF(F2223&lt;=40000,ROUNDUP(F2223/2,0)+7500,IF(F2223&lt;=70000,ROUNDUP(F2223/4,0)+17500,35000)))),MAX(IF(F2223&lt;=0,0,IF(F2223&lt;=15000,F2223,IF(F2223&lt;=40000,ROUNDUP(F2223/2,0)+7500,IF(F2223&lt;=70000,ROUNDUP(F2223/4,0)+17500,35000)))),MIN(IF(E2223&lt;=0,0,IF(E2223&lt;=12000,E2223,IF(E2223&lt;=32000,ROUNDUP(E2223/2,0)+6000,IF(E2223&lt;=56000,ROUNDUP(E2223/4,0)+14000,28000))))+IF(F2223&lt;=0,0,IF(F2223&lt;=15000,F2223,IF(F2223&lt;=40000,ROUNDUP(F2223/2,0)+7500,IF(F2223&lt;=70000,ROUNDUP(F2223/4,0)+17500,35000)))),28000))))</f>
        <v/>
      </c>
      <c r="T2223" s="18">
        <f>IF(G2223&lt;=0,0,IF(G2223&lt;=12000,G2223,IF(G2223&lt;=32000,ROUNDUP(G2223/2,0)+6000,IF(G2223&lt;=56000,ROUNDUP(G2223/4,0)+14000,28000))))</f>
        <v/>
      </c>
      <c r="U2223" s="18">
        <f>IF(I2223&lt;=0,IF(H2223&lt;=0,0,IF(H2223&lt;=12000,H2223,IF(H2223&lt;=32000,ROUNDUP(H2223/2,0)+6000,IF(H2223&lt;=56000,ROUNDUP(H2223/4,0)+14000,28000)))),IF(H2223&lt;=0,IF(I2223&lt;=0,0,IF(I2223&lt;=15000,I2223,IF(I2223&lt;=40000,ROUNDUP(I2223/2,0)+7500,IF(I2223&lt;=70000,ROUNDUP(I2223/4,0)+17500,35000)))),MAX(IF(I2223&lt;=0,0,IF(I2223&lt;=15000,I2223,IF(I2223&lt;=40000,ROUNDUP(I2223/2,0)+7500,IF(I2223&lt;=70000,ROUNDUP(I2223/4,0)+17500,35000)))),MIN(IF(H2223&lt;=0,0,IF(H2223&lt;=12000,H2223,IF(H2223&lt;=32000,ROUNDUP(H2223/2,0)+6000,IF(H2223&lt;=56000,ROUNDUP(H2223/4,0)+14000,28000))))+IF(I2223&lt;=0,0,IF(I2223&lt;=15000,I2223,IF(I2223&lt;=40000,ROUNDUP(I2223/2,0)+7500,IF(I2223&lt;=70000,ROUNDUP(I2223/4,0)+17500,35000)))),28000))))</f>
        <v/>
      </c>
      <c r="V2223" s="18">
        <f>MIN(70000,S2223+T2223+U2223)</f>
        <v/>
      </c>
      <c r="W2223" s="18">
        <f>MAX(0,ROUNDDOWN(M2223-J2223-N2223-K2223-0,-3))</f>
        <v/>
      </c>
      <c r="X2223" s="18">
        <f>MAX(0,ROUNDDOWN(M2223-J2223-N2223-K2223-R2223,-3))</f>
        <v/>
      </c>
      <c r="Y2223" s="18">
        <f>IF(W2223&lt;=0,0,ROUNDDOWN((W2223*LOOKUP(W2223,{0,1950001,3300001,6950001,9000001,18000001,40000001},{0.05,0.1,0.2,0.23,0.33,0.4,0.45})-LOOKUP(W2223,{0,1950001,3300001,6950001,9000001,18000001,40000001},{0,97500,427500,636000,1536000,2796000,4796000}))*1.021,-2))</f>
        <v/>
      </c>
      <c r="Z2223" s="18">
        <f>IF(X2223&lt;=0,0,ROUNDDOWN((X2223*LOOKUP(X2223,{0,1950001,3300001,6950001,9000001,18000001,40000001},{0.05,0.1,0.2,0.23,0.33,0.4,0.45})-LOOKUP(X2223,{0,1950001,3300001,6950001,9000001,18000001,40000001},{0,97500,427500,636000,1536000,2796000,4796000}))*1.021,-2))</f>
        <v/>
      </c>
      <c r="AA2223" s="18">
        <f>MAX(0,ROUNDDOWN(M2223-J2223-430000-L2223-0,-3))</f>
        <v/>
      </c>
      <c r="AB2223" s="18">
        <f>MAX(0,ROUNDDOWN(M2223-J2223-430000-L2223-V2223,-3))</f>
        <v/>
      </c>
      <c r="AC2223" s="18">
        <f>IF(M2223&lt;=450000,0,MAX(0,ROUNDDOWN(AA2223*0.06-MIN(50000,AA2223)*0.03,-2))+MAX(0,ROUNDDOWN(AA2223*0.04-MIN(50000,AA2223)*0.02,-2)))</f>
        <v/>
      </c>
      <c r="AD2223" s="18">
        <f>IF(M2223&lt;=450000,0,MAX(0,ROUNDDOWN(AB2223*0.06-MIN(50000,AB2223)*0.03,-2))+MAX(0,ROUNDDOWN(AB2223*0.04-MIN(50000,AB2223)*0.02,-2)))</f>
        <v/>
      </c>
      <c r="AE2223" s="18">
        <f>Y2223-Z2223</f>
        <v/>
      </c>
      <c r="AF2223" s="18">
        <f>AC2223-AD2223</f>
        <v/>
      </c>
      <c r="AG2223" s="18">
        <f>AE2223+AF2223</f>
        <v/>
      </c>
      <c r="AH2223" s="20">
        <f>IF(W2223&lt;=0,0,LOOKUP(W2223,{0,1950001,3300001,6950001,9000001,18000001,40000001},{0.05,0.1,0.2,0.23,0.33,0.4,0.45}))</f>
        <v/>
      </c>
    </row>
    <row r="2224">
      <c r="A2224" t="inlineStr">
        <is>
          <t>1万円刻み 一般8万円</t>
        </is>
      </c>
      <c r="B2224" s="18">
        <f>'4_1万円刻み'!$A$715</f>
        <v/>
      </c>
      <c r="C2224" s="19" t="n">
        <v>2026</v>
      </c>
      <c r="D2224" t="inlineStr">
        <is>
          <t>いいえ</t>
        </is>
      </c>
      <c r="E2224" s="18" t="n">
        <v>80000</v>
      </c>
      <c r="F2224" s="18" t="n">
        <v>0</v>
      </c>
      <c r="G2224" s="18" t="n">
        <v>0</v>
      </c>
      <c r="H2224" s="18" t="n">
        <v>0</v>
      </c>
      <c r="I2224" s="18" t="n">
        <v>0</v>
      </c>
      <c r="J2224" s="18">
        <f>ROUND(MIN(B2224/12,650000)*12*0.0915+MIN(B2224/12,1390000)*12*(0.0504+0)+B2224*0.005,0)</f>
        <v/>
      </c>
      <c r="K2224" s="18" t="n">
        <v>0</v>
      </c>
      <c r="L2224" s="18" t="n">
        <v>0</v>
      </c>
      <c r="M2224" s="18">
        <f>ROUND(IF(C2224&gt;=2026,IF(B2224&lt;741000,0,IF(B2224&lt;2191000,B2224-740000,IF(B2224&lt;2193000,1451000,IF(B2224&lt;2196000,1453000,IF(B2224&lt;2200000,1456000,IF(B2224&lt;3600000,ROUNDDOWN(B2224/4,-3)*2.8-80000,IF(B2224&lt;6600000,ROUNDDOWN(B2224/4,-3)*3.2-440000,IF(B2224&lt;8500000,ROUNDDOWN(B2224*0.9,0)-1100000,B2224-1950000)))))))),IF(B2224&lt;651000,0,IF(B2224&lt;1900000,B2224-650000,IF(B2224&lt;3600000,ROUNDDOWN(B2224/4,-3)*2.8-80000,IF(B2224&lt;6600000,ROUNDDOWN(B2224/4,-3)*3.2-440000,IF(B2224&lt;8500000,ROUNDDOWN(B2224*0.9,0)-1100000,B2224-1950000)))))),0)</f>
        <v/>
      </c>
      <c r="N2224" s="18">
        <f>IF(M2224&gt;23500000,NA(),IF(C2224&gt;=2026,IF(M2224&lt;=4890000,1040000,IF(M2224&lt;=6550000,670000,620000)),IF(M2224&lt;=1320000,950000,IF(M2224&lt;=3360000,880000,IF(M2224&lt;=4890000,680000,IF(M2224&lt;=6550000,630000,580000))))))</f>
        <v/>
      </c>
      <c r="O2224" s="18">
        <f>IF(F2224&lt;=0,IF(AND(D2224="はい",C2224&gt;=2026,C2224&lt;=2027),IF(E2224&lt;=0,0,IF(E2224&lt;=30000,E2224,IF(E2224&lt;=60000,ROUNDUP(E2224/2,0)+15000,IF(E2224&lt;=120000,ROUNDUP(E2224/4,0)+30000,60000)))),IF(E2224&lt;=0,0,IF(E2224&lt;=20000,E2224,IF(E2224&lt;=40000,ROUNDUP(E2224/2,0)+10000,IF(E2224&lt;=80000,ROUNDUP(E2224/4,0)+20000,40000))))),IF(E2224&lt;=0,IF(F2224&lt;=0,0,IF(F2224&lt;=25000,F2224,IF(F2224&lt;=50000,ROUNDUP(F2224/2,0)+12500,IF(F2224&lt;=100000,ROUNDUP(F2224/4,0)+25000,50000)))),MAX(IF(F2224&lt;=0,0,IF(F2224&lt;=25000,F2224,IF(F2224&lt;=50000,ROUNDUP(F2224/2,0)+12500,IF(F2224&lt;=100000,ROUNDUP(F2224/4,0)+25000,50000)))),MIN(IF(AND(D2224="はい",C2224&gt;=2026,C2224&lt;=2027),IF(E2224&lt;=0,0,IF(E2224&lt;=30000,E2224,IF(E2224&lt;=60000,ROUNDUP(E2224/2,0)+15000,IF(E2224&lt;=120000,ROUNDUP(E2224/4,0)+30000,60000)))),IF(E2224&lt;=0,0,IF(E2224&lt;=20000,E2224,IF(E2224&lt;=40000,ROUNDUP(E2224/2,0)+10000,IF(E2224&lt;=80000,ROUNDUP(E2224/4,0)+20000,40000)))))+IF(F2224&lt;=0,0,IF(F2224&lt;=25000,F2224,IF(F2224&lt;=50000,ROUNDUP(F2224/2,0)+12500,IF(F2224&lt;=100000,ROUNDUP(F2224/4,0)+25000,50000)))),IF(AND(D2224="はい",C2224&gt;=2026,C2224&lt;=2027),60000,40000)))))</f>
        <v/>
      </c>
      <c r="P2224" s="18">
        <f>IF(G2224&lt;=0,0,IF(G2224&lt;=20000,G2224,IF(G2224&lt;=40000,ROUNDUP(G2224/2,0)+10000,IF(G2224&lt;=80000,ROUNDUP(G2224/4,0)+20000,40000))))</f>
        <v/>
      </c>
      <c r="Q2224" s="18">
        <f>IF(I2224&lt;=0,IF(H2224&lt;=0,0,IF(H2224&lt;=20000,H2224,IF(H2224&lt;=40000,ROUNDUP(H2224/2,0)+10000,IF(H2224&lt;=80000,ROUNDUP(H2224/4,0)+20000,40000)))),IF(H2224&lt;=0,IF(I2224&lt;=0,0,IF(I2224&lt;=25000,I2224,IF(I2224&lt;=50000,ROUNDUP(I2224/2,0)+12500,IF(I2224&lt;=100000,ROUNDUP(I2224/4,0)+25000,50000)))),MAX(IF(I2224&lt;=0,0,IF(I2224&lt;=25000,I2224,IF(I2224&lt;=50000,ROUNDUP(I2224/2,0)+12500,IF(I2224&lt;=100000,ROUNDUP(I2224/4,0)+25000,50000)))),MIN(IF(H2224&lt;=0,0,IF(H2224&lt;=20000,H2224,IF(H2224&lt;=40000,ROUNDUP(H2224/2,0)+10000,IF(H2224&lt;=80000,ROUNDUP(H2224/4,0)+20000,40000))))+IF(I2224&lt;=0,0,IF(I2224&lt;=25000,I2224,IF(I2224&lt;=50000,ROUNDUP(I2224/2,0)+12500,IF(I2224&lt;=100000,ROUNDUP(I2224/4,0)+25000,50000)))),40000))))</f>
        <v/>
      </c>
      <c r="R2224" s="18">
        <f>MIN(120000,O2224+P2224+Q2224)</f>
        <v/>
      </c>
      <c r="S2224" s="18">
        <f>IF(F2224&lt;=0,IF(E2224&lt;=0,0,IF(E2224&lt;=12000,E2224,IF(E2224&lt;=32000,ROUNDUP(E2224/2,0)+6000,IF(E2224&lt;=56000,ROUNDUP(E2224/4,0)+14000,28000)))),IF(E2224&lt;=0,IF(F2224&lt;=0,0,IF(F2224&lt;=15000,F2224,IF(F2224&lt;=40000,ROUNDUP(F2224/2,0)+7500,IF(F2224&lt;=70000,ROUNDUP(F2224/4,0)+17500,35000)))),MAX(IF(F2224&lt;=0,0,IF(F2224&lt;=15000,F2224,IF(F2224&lt;=40000,ROUNDUP(F2224/2,0)+7500,IF(F2224&lt;=70000,ROUNDUP(F2224/4,0)+17500,35000)))),MIN(IF(E2224&lt;=0,0,IF(E2224&lt;=12000,E2224,IF(E2224&lt;=32000,ROUNDUP(E2224/2,0)+6000,IF(E2224&lt;=56000,ROUNDUP(E2224/4,0)+14000,28000))))+IF(F2224&lt;=0,0,IF(F2224&lt;=15000,F2224,IF(F2224&lt;=40000,ROUNDUP(F2224/2,0)+7500,IF(F2224&lt;=70000,ROUNDUP(F2224/4,0)+17500,35000)))),28000))))</f>
        <v/>
      </c>
      <c r="T2224" s="18">
        <f>IF(G2224&lt;=0,0,IF(G2224&lt;=12000,G2224,IF(G2224&lt;=32000,ROUNDUP(G2224/2,0)+6000,IF(G2224&lt;=56000,ROUNDUP(G2224/4,0)+14000,28000))))</f>
        <v/>
      </c>
      <c r="U2224" s="18">
        <f>IF(I2224&lt;=0,IF(H2224&lt;=0,0,IF(H2224&lt;=12000,H2224,IF(H2224&lt;=32000,ROUNDUP(H2224/2,0)+6000,IF(H2224&lt;=56000,ROUNDUP(H2224/4,0)+14000,28000)))),IF(H2224&lt;=0,IF(I2224&lt;=0,0,IF(I2224&lt;=15000,I2224,IF(I2224&lt;=40000,ROUNDUP(I2224/2,0)+7500,IF(I2224&lt;=70000,ROUNDUP(I2224/4,0)+17500,35000)))),MAX(IF(I2224&lt;=0,0,IF(I2224&lt;=15000,I2224,IF(I2224&lt;=40000,ROUNDUP(I2224/2,0)+7500,IF(I2224&lt;=70000,ROUNDUP(I2224/4,0)+17500,35000)))),MIN(IF(H2224&lt;=0,0,IF(H2224&lt;=12000,H2224,IF(H2224&lt;=32000,ROUNDUP(H2224/2,0)+6000,IF(H2224&lt;=56000,ROUNDUP(H2224/4,0)+14000,28000))))+IF(I2224&lt;=0,0,IF(I2224&lt;=15000,I2224,IF(I2224&lt;=40000,ROUNDUP(I2224/2,0)+7500,IF(I2224&lt;=70000,ROUNDUP(I2224/4,0)+17500,35000)))),28000))))</f>
        <v/>
      </c>
      <c r="V2224" s="18">
        <f>MIN(70000,S2224+T2224+U2224)</f>
        <v/>
      </c>
      <c r="W2224" s="18">
        <f>MAX(0,ROUNDDOWN(M2224-J2224-N2224-K2224-0,-3))</f>
        <v/>
      </c>
      <c r="X2224" s="18">
        <f>MAX(0,ROUNDDOWN(M2224-J2224-N2224-K2224-R2224,-3))</f>
        <v/>
      </c>
      <c r="Y2224" s="18">
        <f>IF(W2224&lt;=0,0,ROUNDDOWN((W2224*LOOKUP(W2224,{0,1950001,3300001,6950001,9000001,18000001,40000001},{0.05,0.1,0.2,0.23,0.33,0.4,0.45})-LOOKUP(W2224,{0,1950001,3300001,6950001,9000001,18000001,40000001},{0,97500,427500,636000,1536000,2796000,4796000}))*1.021,-2))</f>
        <v/>
      </c>
      <c r="Z2224" s="18">
        <f>IF(X2224&lt;=0,0,ROUNDDOWN((X2224*LOOKUP(X2224,{0,1950001,3300001,6950001,9000001,18000001,40000001},{0.05,0.1,0.2,0.23,0.33,0.4,0.45})-LOOKUP(X2224,{0,1950001,3300001,6950001,9000001,18000001,40000001},{0,97500,427500,636000,1536000,2796000,4796000}))*1.021,-2))</f>
        <v/>
      </c>
      <c r="AA2224" s="18">
        <f>MAX(0,ROUNDDOWN(M2224-J2224-430000-L2224-0,-3))</f>
        <v/>
      </c>
      <c r="AB2224" s="18">
        <f>MAX(0,ROUNDDOWN(M2224-J2224-430000-L2224-V2224,-3))</f>
        <v/>
      </c>
      <c r="AC2224" s="18">
        <f>IF(M2224&lt;=450000,0,MAX(0,ROUNDDOWN(AA2224*0.06-MIN(50000,AA2224)*0.03,-2))+MAX(0,ROUNDDOWN(AA2224*0.04-MIN(50000,AA2224)*0.02,-2)))</f>
        <v/>
      </c>
      <c r="AD2224" s="18">
        <f>IF(M2224&lt;=450000,0,MAX(0,ROUNDDOWN(AB2224*0.06-MIN(50000,AB2224)*0.03,-2))+MAX(0,ROUNDDOWN(AB2224*0.04-MIN(50000,AB2224)*0.02,-2)))</f>
        <v/>
      </c>
      <c r="AE2224" s="18">
        <f>Y2224-Z2224</f>
        <v/>
      </c>
      <c r="AF2224" s="18">
        <f>AC2224-AD2224</f>
        <v/>
      </c>
      <c r="AG2224" s="18">
        <f>AE2224+AF2224</f>
        <v/>
      </c>
      <c r="AH2224" s="20">
        <f>IF(W2224&lt;=0,0,LOOKUP(W2224,{0,1950001,3300001,6950001,9000001,18000001,40000001},{0.05,0.1,0.2,0.23,0.33,0.4,0.45}))</f>
        <v/>
      </c>
    </row>
    <row r="2225">
      <c r="A2225" t="inlineStr">
        <is>
          <t>1万円刻み 特例あり一般12万円</t>
        </is>
      </c>
      <c r="B2225" s="18">
        <f>'4_1万円刻み'!$A$715</f>
        <v/>
      </c>
      <c r="C2225" s="19" t="n">
        <v>2026</v>
      </c>
      <c r="D2225" t="inlineStr">
        <is>
          <t>はい</t>
        </is>
      </c>
      <c r="E2225" s="18" t="n">
        <v>120000</v>
      </c>
      <c r="F2225" s="18" t="n">
        <v>0</v>
      </c>
      <c r="G2225" s="18" t="n">
        <v>0</v>
      </c>
      <c r="H2225" s="18" t="n">
        <v>0</v>
      </c>
      <c r="I2225" s="18" t="n">
        <v>0</v>
      </c>
      <c r="J2225" s="18">
        <f>ROUND(MIN(B2225/12,650000)*12*0.0915+MIN(B2225/12,1390000)*12*(0.0504+0)+B2225*0.005,0)</f>
        <v/>
      </c>
      <c r="K2225" s="18" t="n">
        <v>0</v>
      </c>
      <c r="L2225" s="18" t="n">
        <v>0</v>
      </c>
      <c r="M2225" s="18">
        <f>ROUND(IF(C2225&gt;=2026,IF(B2225&lt;741000,0,IF(B2225&lt;2191000,B2225-740000,IF(B2225&lt;2193000,1451000,IF(B2225&lt;2196000,1453000,IF(B2225&lt;2200000,1456000,IF(B2225&lt;3600000,ROUNDDOWN(B2225/4,-3)*2.8-80000,IF(B2225&lt;6600000,ROUNDDOWN(B2225/4,-3)*3.2-440000,IF(B2225&lt;8500000,ROUNDDOWN(B2225*0.9,0)-1100000,B2225-1950000)))))))),IF(B2225&lt;651000,0,IF(B2225&lt;1900000,B2225-650000,IF(B2225&lt;3600000,ROUNDDOWN(B2225/4,-3)*2.8-80000,IF(B2225&lt;6600000,ROUNDDOWN(B2225/4,-3)*3.2-440000,IF(B2225&lt;8500000,ROUNDDOWN(B2225*0.9,0)-1100000,B2225-1950000)))))),0)</f>
        <v/>
      </c>
      <c r="N2225" s="18">
        <f>IF(M2225&gt;23500000,NA(),IF(C2225&gt;=2026,IF(M2225&lt;=4890000,1040000,IF(M2225&lt;=6550000,670000,620000)),IF(M2225&lt;=1320000,950000,IF(M2225&lt;=3360000,880000,IF(M2225&lt;=4890000,680000,IF(M2225&lt;=6550000,630000,580000))))))</f>
        <v/>
      </c>
      <c r="O2225" s="18">
        <f>IF(F2225&lt;=0,IF(AND(D2225="はい",C2225&gt;=2026,C2225&lt;=2027),IF(E2225&lt;=0,0,IF(E2225&lt;=30000,E2225,IF(E2225&lt;=60000,ROUNDUP(E2225/2,0)+15000,IF(E2225&lt;=120000,ROUNDUP(E2225/4,0)+30000,60000)))),IF(E2225&lt;=0,0,IF(E2225&lt;=20000,E2225,IF(E2225&lt;=40000,ROUNDUP(E2225/2,0)+10000,IF(E2225&lt;=80000,ROUNDUP(E2225/4,0)+20000,40000))))),IF(E2225&lt;=0,IF(F2225&lt;=0,0,IF(F2225&lt;=25000,F2225,IF(F2225&lt;=50000,ROUNDUP(F2225/2,0)+12500,IF(F2225&lt;=100000,ROUNDUP(F2225/4,0)+25000,50000)))),MAX(IF(F2225&lt;=0,0,IF(F2225&lt;=25000,F2225,IF(F2225&lt;=50000,ROUNDUP(F2225/2,0)+12500,IF(F2225&lt;=100000,ROUNDUP(F2225/4,0)+25000,50000)))),MIN(IF(AND(D2225="はい",C2225&gt;=2026,C2225&lt;=2027),IF(E2225&lt;=0,0,IF(E2225&lt;=30000,E2225,IF(E2225&lt;=60000,ROUNDUP(E2225/2,0)+15000,IF(E2225&lt;=120000,ROUNDUP(E2225/4,0)+30000,60000)))),IF(E2225&lt;=0,0,IF(E2225&lt;=20000,E2225,IF(E2225&lt;=40000,ROUNDUP(E2225/2,0)+10000,IF(E2225&lt;=80000,ROUNDUP(E2225/4,0)+20000,40000)))))+IF(F2225&lt;=0,0,IF(F2225&lt;=25000,F2225,IF(F2225&lt;=50000,ROUNDUP(F2225/2,0)+12500,IF(F2225&lt;=100000,ROUNDUP(F2225/4,0)+25000,50000)))),IF(AND(D2225="はい",C2225&gt;=2026,C2225&lt;=2027),60000,40000)))))</f>
        <v/>
      </c>
      <c r="P2225" s="18">
        <f>IF(G2225&lt;=0,0,IF(G2225&lt;=20000,G2225,IF(G2225&lt;=40000,ROUNDUP(G2225/2,0)+10000,IF(G2225&lt;=80000,ROUNDUP(G2225/4,0)+20000,40000))))</f>
        <v/>
      </c>
      <c r="Q2225" s="18">
        <f>IF(I2225&lt;=0,IF(H2225&lt;=0,0,IF(H2225&lt;=20000,H2225,IF(H2225&lt;=40000,ROUNDUP(H2225/2,0)+10000,IF(H2225&lt;=80000,ROUNDUP(H2225/4,0)+20000,40000)))),IF(H2225&lt;=0,IF(I2225&lt;=0,0,IF(I2225&lt;=25000,I2225,IF(I2225&lt;=50000,ROUNDUP(I2225/2,0)+12500,IF(I2225&lt;=100000,ROUNDUP(I2225/4,0)+25000,50000)))),MAX(IF(I2225&lt;=0,0,IF(I2225&lt;=25000,I2225,IF(I2225&lt;=50000,ROUNDUP(I2225/2,0)+12500,IF(I2225&lt;=100000,ROUNDUP(I2225/4,0)+25000,50000)))),MIN(IF(H2225&lt;=0,0,IF(H2225&lt;=20000,H2225,IF(H2225&lt;=40000,ROUNDUP(H2225/2,0)+10000,IF(H2225&lt;=80000,ROUNDUP(H2225/4,0)+20000,40000))))+IF(I2225&lt;=0,0,IF(I2225&lt;=25000,I2225,IF(I2225&lt;=50000,ROUNDUP(I2225/2,0)+12500,IF(I2225&lt;=100000,ROUNDUP(I2225/4,0)+25000,50000)))),40000))))</f>
        <v/>
      </c>
      <c r="R2225" s="18">
        <f>MIN(120000,O2225+P2225+Q2225)</f>
        <v/>
      </c>
      <c r="S2225" s="18">
        <f>IF(F2225&lt;=0,IF(E2225&lt;=0,0,IF(E2225&lt;=12000,E2225,IF(E2225&lt;=32000,ROUNDUP(E2225/2,0)+6000,IF(E2225&lt;=56000,ROUNDUP(E2225/4,0)+14000,28000)))),IF(E2225&lt;=0,IF(F2225&lt;=0,0,IF(F2225&lt;=15000,F2225,IF(F2225&lt;=40000,ROUNDUP(F2225/2,0)+7500,IF(F2225&lt;=70000,ROUNDUP(F2225/4,0)+17500,35000)))),MAX(IF(F2225&lt;=0,0,IF(F2225&lt;=15000,F2225,IF(F2225&lt;=40000,ROUNDUP(F2225/2,0)+7500,IF(F2225&lt;=70000,ROUNDUP(F2225/4,0)+17500,35000)))),MIN(IF(E2225&lt;=0,0,IF(E2225&lt;=12000,E2225,IF(E2225&lt;=32000,ROUNDUP(E2225/2,0)+6000,IF(E2225&lt;=56000,ROUNDUP(E2225/4,0)+14000,28000))))+IF(F2225&lt;=0,0,IF(F2225&lt;=15000,F2225,IF(F2225&lt;=40000,ROUNDUP(F2225/2,0)+7500,IF(F2225&lt;=70000,ROUNDUP(F2225/4,0)+17500,35000)))),28000))))</f>
        <v/>
      </c>
      <c r="T2225" s="18">
        <f>IF(G2225&lt;=0,0,IF(G2225&lt;=12000,G2225,IF(G2225&lt;=32000,ROUNDUP(G2225/2,0)+6000,IF(G2225&lt;=56000,ROUNDUP(G2225/4,0)+14000,28000))))</f>
        <v/>
      </c>
      <c r="U2225" s="18">
        <f>IF(I2225&lt;=0,IF(H2225&lt;=0,0,IF(H2225&lt;=12000,H2225,IF(H2225&lt;=32000,ROUNDUP(H2225/2,0)+6000,IF(H2225&lt;=56000,ROUNDUP(H2225/4,0)+14000,28000)))),IF(H2225&lt;=0,IF(I2225&lt;=0,0,IF(I2225&lt;=15000,I2225,IF(I2225&lt;=40000,ROUNDUP(I2225/2,0)+7500,IF(I2225&lt;=70000,ROUNDUP(I2225/4,0)+17500,35000)))),MAX(IF(I2225&lt;=0,0,IF(I2225&lt;=15000,I2225,IF(I2225&lt;=40000,ROUNDUP(I2225/2,0)+7500,IF(I2225&lt;=70000,ROUNDUP(I2225/4,0)+17500,35000)))),MIN(IF(H2225&lt;=0,0,IF(H2225&lt;=12000,H2225,IF(H2225&lt;=32000,ROUNDUP(H2225/2,0)+6000,IF(H2225&lt;=56000,ROUNDUP(H2225/4,0)+14000,28000))))+IF(I2225&lt;=0,0,IF(I2225&lt;=15000,I2225,IF(I2225&lt;=40000,ROUNDUP(I2225/2,0)+7500,IF(I2225&lt;=70000,ROUNDUP(I2225/4,0)+17500,35000)))),28000))))</f>
        <v/>
      </c>
      <c r="V2225" s="18">
        <f>MIN(70000,S2225+T2225+U2225)</f>
        <v/>
      </c>
      <c r="W2225" s="18">
        <f>MAX(0,ROUNDDOWN(M2225-J2225-N2225-K2225-0,-3))</f>
        <v/>
      </c>
      <c r="X2225" s="18">
        <f>MAX(0,ROUNDDOWN(M2225-J2225-N2225-K2225-R2225,-3))</f>
        <v/>
      </c>
      <c r="Y2225" s="18">
        <f>IF(W2225&lt;=0,0,ROUNDDOWN((W2225*LOOKUP(W2225,{0,1950001,3300001,6950001,9000001,18000001,40000001},{0.05,0.1,0.2,0.23,0.33,0.4,0.45})-LOOKUP(W2225,{0,1950001,3300001,6950001,9000001,18000001,40000001},{0,97500,427500,636000,1536000,2796000,4796000}))*1.021,-2))</f>
        <v/>
      </c>
      <c r="Z2225" s="18">
        <f>IF(X2225&lt;=0,0,ROUNDDOWN((X2225*LOOKUP(X2225,{0,1950001,3300001,6950001,9000001,18000001,40000001},{0.05,0.1,0.2,0.23,0.33,0.4,0.45})-LOOKUP(X2225,{0,1950001,3300001,6950001,9000001,18000001,40000001},{0,97500,427500,636000,1536000,2796000,4796000}))*1.021,-2))</f>
        <v/>
      </c>
      <c r="AA2225" s="18">
        <f>MAX(0,ROUNDDOWN(M2225-J2225-430000-L2225-0,-3))</f>
        <v/>
      </c>
      <c r="AB2225" s="18">
        <f>MAX(0,ROUNDDOWN(M2225-J2225-430000-L2225-V2225,-3))</f>
        <v/>
      </c>
      <c r="AC2225" s="18">
        <f>IF(M2225&lt;=450000,0,MAX(0,ROUNDDOWN(AA2225*0.06-MIN(50000,AA2225)*0.03,-2))+MAX(0,ROUNDDOWN(AA2225*0.04-MIN(50000,AA2225)*0.02,-2)))</f>
        <v/>
      </c>
      <c r="AD2225" s="18">
        <f>IF(M2225&lt;=450000,0,MAX(0,ROUNDDOWN(AB2225*0.06-MIN(50000,AB2225)*0.03,-2))+MAX(0,ROUNDDOWN(AB2225*0.04-MIN(50000,AB2225)*0.02,-2)))</f>
        <v/>
      </c>
      <c r="AE2225" s="18">
        <f>Y2225-Z2225</f>
        <v/>
      </c>
      <c r="AF2225" s="18">
        <f>AC2225-AD2225</f>
        <v/>
      </c>
      <c r="AG2225" s="18">
        <f>AE2225+AF2225</f>
        <v/>
      </c>
      <c r="AH2225" s="20">
        <f>IF(W2225&lt;=0,0,LOOKUP(W2225,{0,1950001,3300001,6950001,9000001,18000001,40000001},{0.05,0.1,0.2,0.23,0.33,0.4,0.45}))</f>
        <v/>
      </c>
    </row>
    <row r="2226">
      <c r="A2226" t="inlineStr">
        <is>
          <t>1万円刻み 3区分8万円ずつ</t>
        </is>
      </c>
      <c r="B2226" s="18">
        <f>'4_1万円刻み'!$A$716</f>
        <v/>
      </c>
      <c r="C2226" s="19" t="n">
        <v>2026</v>
      </c>
      <c r="D2226" t="inlineStr">
        <is>
          <t>いいえ</t>
        </is>
      </c>
      <c r="E2226" s="18" t="n">
        <v>80000</v>
      </c>
      <c r="F2226" s="18" t="n">
        <v>0</v>
      </c>
      <c r="G2226" s="18" t="n">
        <v>80000</v>
      </c>
      <c r="H2226" s="18" t="n">
        <v>80000</v>
      </c>
      <c r="I2226" s="18" t="n">
        <v>0</v>
      </c>
      <c r="J2226" s="18">
        <f>ROUND(MIN(B2226/12,650000)*12*0.0915+MIN(B2226/12,1390000)*12*(0.0504+0)+B2226*0.005,0)</f>
        <v/>
      </c>
      <c r="K2226" s="18" t="n">
        <v>0</v>
      </c>
      <c r="L2226" s="18" t="n">
        <v>0</v>
      </c>
      <c r="M2226" s="18">
        <f>ROUND(IF(C2226&gt;=2026,IF(B2226&lt;741000,0,IF(B2226&lt;2191000,B2226-740000,IF(B2226&lt;2193000,1451000,IF(B2226&lt;2196000,1453000,IF(B2226&lt;2200000,1456000,IF(B2226&lt;3600000,ROUNDDOWN(B2226/4,-3)*2.8-80000,IF(B2226&lt;6600000,ROUNDDOWN(B2226/4,-3)*3.2-440000,IF(B2226&lt;8500000,ROUNDDOWN(B2226*0.9,0)-1100000,B2226-1950000)))))))),IF(B2226&lt;651000,0,IF(B2226&lt;1900000,B2226-650000,IF(B2226&lt;3600000,ROUNDDOWN(B2226/4,-3)*2.8-80000,IF(B2226&lt;6600000,ROUNDDOWN(B2226/4,-3)*3.2-440000,IF(B2226&lt;8500000,ROUNDDOWN(B2226*0.9,0)-1100000,B2226-1950000)))))),0)</f>
        <v/>
      </c>
      <c r="N2226" s="18">
        <f>IF(M2226&gt;23500000,NA(),IF(C2226&gt;=2026,IF(M2226&lt;=4890000,1040000,IF(M2226&lt;=6550000,670000,620000)),IF(M2226&lt;=1320000,950000,IF(M2226&lt;=3360000,880000,IF(M2226&lt;=4890000,680000,IF(M2226&lt;=6550000,630000,580000))))))</f>
        <v/>
      </c>
      <c r="O2226" s="18">
        <f>IF(F2226&lt;=0,IF(AND(D2226="はい",C2226&gt;=2026,C2226&lt;=2027),IF(E2226&lt;=0,0,IF(E2226&lt;=30000,E2226,IF(E2226&lt;=60000,ROUNDUP(E2226/2,0)+15000,IF(E2226&lt;=120000,ROUNDUP(E2226/4,0)+30000,60000)))),IF(E2226&lt;=0,0,IF(E2226&lt;=20000,E2226,IF(E2226&lt;=40000,ROUNDUP(E2226/2,0)+10000,IF(E2226&lt;=80000,ROUNDUP(E2226/4,0)+20000,40000))))),IF(E2226&lt;=0,IF(F2226&lt;=0,0,IF(F2226&lt;=25000,F2226,IF(F2226&lt;=50000,ROUNDUP(F2226/2,0)+12500,IF(F2226&lt;=100000,ROUNDUP(F2226/4,0)+25000,50000)))),MAX(IF(F2226&lt;=0,0,IF(F2226&lt;=25000,F2226,IF(F2226&lt;=50000,ROUNDUP(F2226/2,0)+12500,IF(F2226&lt;=100000,ROUNDUP(F2226/4,0)+25000,50000)))),MIN(IF(AND(D2226="はい",C2226&gt;=2026,C2226&lt;=2027),IF(E2226&lt;=0,0,IF(E2226&lt;=30000,E2226,IF(E2226&lt;=60000,ROUNDUP(E2226/2,0)+15000,IF(E2226&lt;=120000,ROUNDUP(E2226/4,0)+30000,60000)))),IF(E2226&lt;=0,0,IF(E2226&lt;=20000,E2226,IF(E2226&lt;=40000,ROUNDUP(E2226/2,0)+10000,IF(E2226&lt;=80000,ROUNDUP(E2226/4,0)+20000,40000)))))+IF(F2226&lt;=0,0,IF(F2226&lt;=25000,F2226,IF(F2226&lt;=50000,ROUNDUP(F2226/2,0)+12500,IF(F2226&lt;=100000,ROUNDUP(F2226/4,0)+25000,50000)))),IF(AND(D2226="はい",C2226&gt;=2026,C2226&lt;=2027),60000,40000)))))</f>
        <v/>
      </c>
      <c r="P2226" s="18">
        <f>IF(G2226&lt;=0,0,IF(G2226&lt;=20000,G2226,IF(G2226&lt;=40000,ROUNDUP(G2226/2,0)+10000,IF(G2226&lt;=80000,ROUNDUP(G2226/4,0)+20000,40000))))</f>
        <v/>
      </c>
      <c r="Q2226" s="18">
        <f>IF(I2226&lt;=0,IF(H2226&lt;=0,0,IF(H2226&lt;=20000,H2226,IF(H2226&lt;=40000,ROUNDUP(H2226/2,0)+10000,IF(H2226&lt;=80000,ROUNDUP(H2226/4,0)+20000,40000)))),IF(H2226&lt;=0,IF(I2226&lt;=0,0,IF(I2226&lt;=25000,I2226,IF(I2226&lt;=50000,ROUNDUP(I2226/2,0)+12500,IF(I2226&lt;=100000,ROUNDUP(I2226/4,0)+25000,50000)))),MAX(IF(I2226&lt;=0,0,IF(I2226&lt;=25000,I2226,IF(I2226&lt;=50000,ROUNDUP(I2226/2,0)+12500,IF(I2226&lt;=100000,ROUNDUP(I2226/4,0)+25000,50000)))),MIN(IF(H2226&lt;=0,0,IF(H2226&lt;=20000,H2226,IF(H2226&lt;=40000,ROUNDUP(H2226/2,0)+10000,IF(H2226&lt;=80000,ROUNDUP(H2226/4,0)+20000,40000))))+IF(I2226&lt;=0,0,IF(I2226&lt;=25000,I2226,IF(I2226&lt;=50000,ROUNDUP(I2226/2,0)+12500,IF(I2226&lt;=100000,ROUNDUP(I2226/4,0)+25000,50000)))),40000))))</f>
        <v/>
      </c>
      <c r="R2226" s="18">
        <f>MIN(120000,O2226+P2226+Q2226)</f>
        <v/>
      </c>
      <c r="S2226" s="18">
        <f>IF(F2226&lt;=0,IF(E2226&lt;=0,0,IF(E2226&lt;=12000,E2226,IF(E2226&lt;=32000,ROUNDUP(E2226/2,0)+6000,IF(E2226&lt;=56000,ROUNDUP(E2226/4,0)+14000,28000)))),IF(E2226&lt;=0,IF(F2226&lt;=0,0,IF(F2226&lt;=15000,F2226,IF(F2226&lt;=40000,ROUNDUP(F2226/2,0)+7500,IF(F2226&lt;=70000,ROUNDUP(F2226/4,0)+17500,35000)))),MAX(IF(F2226&lt;=0,0,IF(F2226&lt;=15000,F2226,IF(F2226&lt;=40000,ROUNDUP(F2226/2,0)+7500,IF(F2226&lt;=70000,ROUNDUP(F2226/4,0)+17500,35000)))),MIN(IF(E2226&lt;=0,0,IF(E2226&lt;=12000,E2226,IF(E2226&lt;=32000,ROUNDUP(E2226/2,0)+6000,IF(E2226&lt;=56000,ROUNDUP(E2226/4,0)+14000,28000))))+IF(F2226&lt;=0,0,IF(F2226&lt;=15000,F2226,IF(F2226&lt;=40000,ROUNDUP(F2226/2,0)+7500,IF(F2226&lt;=70000,ROUNDUP(F2226/4,0)+17500,35000)))),28000))))</f>
        <v/>
      </c>
      <c r="T2226" s="18">
        <f>IF(G2226&lt;=0,0,IF(G2226&lt;=12000,G2226,IF(G2226&lt;=32000,ROUNDUP(G2226/2,0)+6000,IF(G2226&lt;=56000,ROUNDUP(G2226/4,0)+14000,28000))))</f>
        <v/>
      </c>
      <c r="U2226" s="18">
        <f>IF(I2226&lt;=0,IF(H2226&lt;=0,0,IF(H2226&lt;=12000,H2226,IF(H2226&lt;=32000,ROUNDUP(H2226/2,0)+6000,IF(H2226&lt;=56000,ROUNDUP(H2226/4,0)+14000,28000)))),IF(H2226&lt;=0,IF(I2226&lt;=0,0,IF(I2226&lt;=15000,I2226,IF(I2226&lt;=40000,ROUNDUP(I2226/2,0)+7500,IF(I2226&lt;=70000,ROUNDUP(I2226/4,0)+17500,35000)))),MAX(IF(I2226&lt;=0,0,IF(I2226&lt;=15000,I2226,IF(I2226&lt;=40000,ROUNDUP(I2226/2,0)+7500,IF(I2226&lt;=70000,ROUNDUP(I2226/4,0)+17500,35000)))),MIN(IF(H2226&lt;=0,0,IF(H2226&lt;=12000,H2226,IF(H2226&lt;=32000,ROUNDUP(H2226/2,0)+6000,IF(H2226&lt;=56000,ROUNDUP(H2226/4,0)+14000,28000))))+IF(I2226&lt;=0,0,IF(I2226&lt;=15000,I2226,IF(I2226&lt;=40000,ROUNDUP(I2226/2,0)+7500,IF(I2226&lt;=70000,ROUNDUP(I2226/4,0)+17500,35000)))),28000))))</f>
        <v/>
      </c>
      <c r="V2226" s="18">
        <f>MIN(70000,S2226+T2226+U2226)</f>
        <v/>
      </c>
      <c r="W2226" s="18">
        <f>MAX(0,ROUNDDOWN(M2226-J2226-N2226-K2226-0,-3))</f>
        <v/>
      </c>
      <c r="X2226" s="18">
        <f>MAX(0,ROUNDDOWN(M2226-J2226-N2226-K2226-R2226,-3))</f>
        <v/>
      </c>
      <c r="Y2226" s="18">
        <f>IF(W2226&lt;=0,0,ROUNDDOWN((W2226*LOOKUP(W2226,{0,1950001,3300001,6950001,9000001,18000001,40000001},{0.05,0.1,0.2,0.23,0.33,0.4,0.45})-LOOKUP(W2226,{0,1950001,3300001,6950001,9000001,18000001,40000001},{0,97500,427500,636000,1536000,2796000,4796000}))*1.021,-2))</f>
        <v/>
      </c>
      <c r="Z2226" s="18">
        <f>IF(X2226&lt;=0,0,ROUNDDOWN((X2226*LOOKUP(X2226,{0,1950001,3300001,6950001,9000001,18000001,40000001},{0.05,0.1,0.2,0.23,0.33,0.4,0.45})-LOOKUP(X2226,{0,1950001,3300001,6950001,9000001,18000001,40000001},{0,97500,427500,636000,1536000,2796000,4796000}))*1.021,-2))</f>
        <v/>
      </c>
      <c r="AA2226" s="18">
        <f>MAX(0,ROUNDDOWN(M2226-J2226-430000-L2226-0,-3))</f>
        <v/>
      </c>
      <c r="AB2226" s="18">
        <f>MAX(0,ROUNDDOWN(M2226-J2226-430000-L2226-V2226,-3))</f>
        <v/>
      </c>
      <c r="AC2226" s="18">
        <f>IF(M2226&lt;=450000,0,MAX(0,ROUNDDOWN(AA2226*0.06-MIN(50000,AA2226)*0.03,-2))+MAX(0,ROUNDDOWN(AA2226*0.04-MIN(50000,AA2226)*0.02,-2)))</f>
        <v/>
      </c>
      <c r="AD2226" s="18">
        <f>IF(M2226&lt;=450000,0,MAX(0,ROUNDDOWN(AB2226*0.06-MIN(50000,AB2226)*0.03,-2))+MAX(0,ROUNDDOWN(AB2226*0.04-MIN(50000,AB2226)*0.02,-2)))</f>
        <v/>
      </c>
      <c r="AE2226" s="18">
        <f>Y2226-Z2226</f>
        <v/>
      </c>
      <c r="AF2226" s="18">
        <f>AC2226-AD2226</f>
        <v/>
      </c>
      <c r="AG2226" s="18">
        <f>AE2226+AF2226</f>
        <v/>
      </c>
      <c r="AH2226" s="20">
        <f>IF(W2226&lt;=0,0,LOOKUP(W2226,{0,1950001,3300001,6950001,9000001,18000001,40000001},{0.05,0.1,0.2,0.23,0.33,0.4,0.45}))</f>
        <v/>
      </c>
    </row>
    <row r="2227">
      <c r="A2227" t="inlineStr">
        <is>
          <t>1万円刻み 一般8万円</t>
        </is>
      </c>
      <c r="B2227" s="18">
        <f>'4_1万円刻み'!$A$716</f>
        <v/>
      </c>
      <c r="C2227" s="19" t="n">
        <v>2026</v>
      </c>
      <c r="D2227" t="inlineStr">
        <is>
          <t>いいえ</t>
        </is>
      </c>
      <c r="E2227" s="18" t="n">
        <v>80000</v>
      </c>
      <c r="F2227" s="18" t="n">
        <v>0</v>
      </c>
      <c r="G2227" s="18" t="n">
        <v>0</v>
      </c>
      <c r="H2227" s="18" t="n">
        <v>0</v>
      </c>
      <c r="I2227" s="18" t="n">
        <v>0</v>
      </c>
      <c r="J2227" s="18">
        <f>ROUND(MIN(B2227/12,650000)*12*0.0915+MIN(B2227/12,1390000)*12*(0.0504+0)+B2227*0.005,0)</f>
        <v/>
      </c>
      <c r="K2227" s="18" t="n">
        <v>0</v>
      </c>
      <c r="L2227" s="18" t="n">
        <v>0</v>
      </c>
      <c r="M2227" s="18">
        <f>ROUND(IF(C2227&gt;=2026,IF(B2227&lt;741000,0,IF(B2227&lt;2191000,B2227-740000,IF(B2227&lt;2193000,1451000,IF(B2227&lt;2196000,1453000,IF(B2227&lt;2200000,1456000,IF(B2227&lt;3600000,ROUNDDOWN(B2227/4,-3)*2.8-80000,IF(B2227&lt;6600000,ROUNDDOWN(B2227/4,-3)*3.2-440000,IF(B2227&lt;8500000,ROUNDDOWN(B2227*0.9,0)-1100000,B2227-1950000)))))))),IF(B2227&lt;651000,0,IF(B2227&lt;1900000,B2227-650000,IF(B2227&lt;3600000,ROUNDDOWN(B2227/4,-3)*2.8-80000,IF(B2227&lt;6600000,ROUNDDOWN(B2227/4,-3)*3.2-440000,IF(B2227&lt;8500000,ROUNDDOWN(B2227*0.9,0)-1100000,B2227-1950000)))))),0)</f>
        <v/>
      </c>
      <c r="N2227" s="18">
        <f>IF(M2227&gt;23500000,NA(),IF(C2227&gt;=2026,IF(M2227&lt;=4890000,1040000,IF(M2227&lt;=6550000,670000,620000)),IF(M2227&lt;=1320000,950000,IF(M2227&lt;=3360000,880000,IF(M2227&lt;=4890000,680000,IF(M2227&lt;=6550000,630000,580000))))))</f>
        <v/>
      </c>
      <c r="O2227" s="18">
        <f>IF(F2227&lt;=0,IF(AND(D2227="はい",C2227&gt;=2026,C2227&lt;=2027),IF(E2227&lt;=0,0,IF(E2227&lt;=30000,E2227,IF(E2227&lt;=60000,ROUNDUP(E2227/2,0)+15000,IF(E2227&lt;=120000,ROUNDUP(E2227/4,0)+30000,60000)))),IF(E2227&lt;=0,0,IF(E2227&lt;=20000,E2227,IF(E2227&lt;=40000,ROUNDUP(E2227/2,0)+10000,IF(E2227&lt;=80000,ROUNDUP(E2227/4,0)+20000,40000))))),IF(E2227&lt;=0,IF(F2227&lt;=0,0,IF(F2227&lt;=25000,F2227,IF(F2227&lt;=50000,ROUNDUP(F2227/2,0)+12500,IF(F2227&lt;=100000,ROUNDUP(F2227/4,0)+25000,50000)))),MAX(IF(F2227&lt;=0,0,IF(F2227&lt;=25000,F2227,IF(F2227&lt;=50000,ROUNDUP(F2227/2,0)+12500,IF(F2227&lt;=100000,ROUNDUP(F2227/4,0)+25000,50000)))),MIN(IF(AND(D2227="はい",C2227&gt;=2026,C2227&lt;=2027),IF(E2227&lt;=0,0,IF(E2227&lt;=30000,E2227,IF(E2227&lt;=60000,ROUNDUP(E2227/2,0)+15000,IF(E2227&lt;=120000,ROUNDUP(E2227/4,0)+30000,60000)))),IF(E2227&lt;=0,0,IF(E2227&lt;=20000,E2227,IF(E2227&lt;=40000,ROUNDUP(E2227/2,0)+10000,IF(E2227&lt;=80000,ROUNDUP(E2227/4,0)+20000,40000)))))+IF(F2227&lt;=0,0,IF(F2227&lt;=25000,F2227,IF(F2227&lt;=50000,ROUNDUP(F2227/2,0)+12500,IF(F2227&lt;=100000,ROUNDUP(F2227/4,0)+25000,50000)))),IF(AND(D2227="はい",C2227&gt;=2026,C2227&lt;=2027),60000,40000)))))</f>
        <v/>
      </c>
      <c r="P2227" s="18">
        <f>IF(G2227&lt;=0,0,IF(G2227&lt;=20000,G2227,IF(G2227&lt;=40000,ROUNDUP(G2227/2,0)+10000,IF(G2227&lt;=80000,ROUNDUP(G2227/4,0)+20000,40000))))</f>
        <v/>
      </c>
      <c r="Q2227" s="18">
        <f>IF(I2227&lt;=0,IF(H2227&lt;=0,0,IF(H2227&lt;=20000,H2227,IF(H2227&lt;=40000,ROUNDUP(H2227/2,0)+10000,IF(H2227&lt;=80000,ROUNDUP(H2227/4,0)+20000,40000)))),IF(H2227&lt;=0,IF(I2227&lt;=0,0,IF(I2227&lt;=25000,I2227,IF(I2227&lt;=50000,ROUNDUP(I2227/2,0)+12500,IF(I2227&lt;=100000,ROUNDUP(I2227/4,0)+25000,50000)))),MAX(IF(I2227&lt;=0,0,IF(I2227&lt;=25000,I2227,IF(I2227&lt;=50000,ROUNDUP(I2227/2,0)+12500,IF(I2227&lt;=100000,ROUNDUP(I2227/4,0)+25000,50000)))),MIN(IF(H2227&lt;=0,0,IF(H2227&lt;=20000,H2227,IF(H2227&lt;=40000,ROUNDUP(H2227/2,0)+10000,IF(H2227&lt;=80000,ROUNDUP(H2227/4,0)+20000,40000))))+IF(I2227&lt;=0,0,IF(I2227&lt;=25000,I2227,IF(I2227&lt;=50000,ROUNDUP(I2227/2,0)+12500,IF(I2227&lt;=100000,ROUNDUP(I2227/4,0)+25000,50000)))),40000))))</f>
        <v/>
      </c>
      <c r="R2227" s="18">
        <f>MIN(120000,O2227+P2227+Q2227)</f>
        <v/>
      </c>
      <c r="S2227" s="18">
        <f>IF(F2227&lt;=0,IF(E2227&lt;=0,0,IF(E2227&lt;=12000,E2227,IF(E2227&lt;=32000,ROUNDUP(E2227/2,0)+6000,IF(E2227&lt;=56000,ROUNDUP(E2227/4,0)+14000,28000)))),IF(E2227&lt;=0,IF(F2227&lt;=0,0,IF(F2227&lt;=15000,F2227,IF(F2227&lt;=40000,ROUNDUP(F2227/2,0)+7500,IF(F2227&lt;=70000,ROUNDUP(F2227/4,0)+17500,35000)))),MAX(IF(F2227&lt;=0,0,IF(F2227&lt;=15000,F2227,IF(F2227&lt;=40000,ROUNDUP(F2227/2,0)+7500,IF(F2227&lt;=70000,ROUNDUP(F2227/4,0)+17500,35000)))),MIN(IF(E2227&lt;=0,0,IF(E2227&lt;=12000,E2227,IF(E2227&lt;=32000,ROUNDUP(E2227/2,0)+6000,IF(E2227&lt;=56000,ROUNDUP(E2227/4,0)+14000,28000))))+IF(F2227&lt;=0,0,IF(F2227&lt;=15000,F2227,IF(F2227&lt;=40000,ROUNDUP(F2227/2,0)+7500,IF(F2227&lt;=70000,ROUNDUP(F2227/4,0)+17500,35000)))),28000))))</f>
        <v/>
      </c>
      <c r="T2227" s="18">
        <f>IF(G2227&lt;=0,0,IF(G2227&lt;=12000,G2227,IF(G2227&lt;=32000,ROUNDUP(G2227/2,0)+6000,IF(G2227&lt;=56000,ROUNDUP(G2227/4,0)+14000,28000))))</f>
        <v/>
      </c>
      <c r="U2227" s="18">
        <f>IF(I2227&lt;=0,IF(H2227&lt;=0,0,IF(H2227&lt;=12000,H2227,IF(H2227&lt;=32000,ROUNDUP(H2227/2,0)+6000,IF(H2227&lt;=56000,ROUNDUP(H2227/4,0)+14000,28000)))),IF(H2227&lt;=0,IF(I2227&lt;=0,0,IF(I2227&lt;=15000,I2227,IF(I2227&lt;=40000,ROUNDUP(I2227/2,0)+7500,IF(I2227&lt;=70000,ROUNDUP(I2227/4,0)+17500,35000)))),MAX(IF(I2227&lt;=0,0,IF(I2227&lt;=15000,I2227,IF(I2227&lt;=40000,ROUNDUP(I2227/2,0)+7500,IF(I2227&lt;=70000,ROUNDUP(I2227/4,0)+17500,35000)))),MIN(IF(H2227&lt;=0,0,IF(H2227&lt;=12000,H2227,IF(H2227&lt;=32000,ROUNDUP(H2227/2,0)+6000,IF(H2227&lt;=56000,ROUNDUP(H2227/4,0)+14000,28000))))+IF(I2227&lt;=0,0,IF(I2227&lt;=15000,I2227,IF(I2227&lt;=40000,ROUNDUP(I2227/2,0)+7500,IF(I2227&lt;=70000,ROUNDUP(I2227/4,0)+17500,35000)))),28000))))</f>
        <v/>
      </c>
      <c r="V2227" s="18">
        <f>MIN(70000,S2227+T2227+U2227)</f>
        <v/>
      </c>
      <c r="W2227" s="18">
        <f>MAX(0,ROUNDDOWN(M2227-J2227-N2227-K2227-0,-3))</f>
        <v/>
      </c>
      <c r="X2227" s="18">
        <f>MAX(0,ROUNDDOWN(M2227-J2227-N2227-K2227-R2227,-3))</f>
        <v/>
      </c>
      <c r="Y2227" s="18">
        <f>IF(W2227&lt;=0,0,ROUNDDOWN((W2227*LOOKUP(W2227,{0,1950001,3300001,6950001,9000001,18000001,40000001},{0.05,0.1,0.2,0.23,0.33,0.4,0.45})-LOOKUP(W2227,{0,1950001,3300001,6950001,9000001,18000001,40000001},{0,97500,427500,636000,1536000,2796000,4796000}))*1.021,-2))</f>
        <v/>
      </c>
      <c r="Z2227" s="18">
        <f>IF(X2227&lt;=0,0,ROUNDDOWN((X2227*LOOKUP(X2227,{0,1950001,3300001,6950001,9000001,18000001,40000001},{0.05,0.1,0.2,0.23,0.33,0.4,0.45})-LOOKUP(X2227,{0,1950001,3300001,6950001,9000001,18000001,40000001},{0,97500,427500,636000,1536000,2796000,4796000}))*1.021,-2))</f>
        <v/>
      </c>
      <c r="AA2227" s="18">
        <f>MAX(0,ROUNDDOWN(M2227-J2227-430000-L2227-0,-3))</f>
        <v/>
      </c>
      <c r="AB2227" s="18">
        <f>MAX(0,ROUNDDOWN(M2227-J2227-430000-L2227-V2227,-3))</f>
        <v/>
      </c>
      <c r="AC2227" s="18">
        <f>IF(M2227&lt;=450000,0,MAX(0,ROUNDDOWN(AA2227*0.06-MIN(50000,AA2227)*0.03,-2))+MAX(0,ROUNDDOWN(AA2227*0.04-MIN(50000,AA2227)*0.02,-2)))</f>
        <v/>
      </c>
      <c r="AD2227" s="18">
        <f>IF(M2227&lt;=450000,0,MAX(0,ROUNDDOWN(AB2227*0.06-MIN(50000,AB2227)*0.03,-2))+MAX(0,ROUNDDOWN(AB2227*0.04-MIN(50000,AB2227)*0.02,-2)))</f>
        <v/>
      </c>
      <c r="AE2227" s="18">
        <f>Y2227-Z2227</f>
        <v/>
      </c>
      <c r="AF2227" s="18">
        <f>AC2227-AD2227</f>
        <v/>
      </c>
      <c r="AG2227" s="18">
        <f>AE2227+AF2227</f>
        <v/>
      </c>
      <c r="AH2227" s="20">
        <f>IF(W2227&lt;=0,0,LOOKUP(W2227,{0,1950001,3300001,6950001,9000001,18000001,40000001},{0.05,0.1,0.2,0.23,0.33,0.4,0.45}))</f>
        <v/>
      </c>
    </row>
    <row r="2228">
      <c r="A2228" t="inlineStr">
        <is>
          <t>1万円刻み 特例あり一般12万円</t>
        </is>
      </c>
      <c r="B2228" s="18">
        <f>'4_1万円刻み'!$A$716</f>
        <v/>
      </c>
      <c r="C2228" s="19" t="n">
        <v>2026</v>
      </c>
      <c r="D2228" t="inlineStr">
        <is>
          <t>はい</t>
        </is>
      </c>
      <c r="E2228" s="18" t="n">
        <v>120000</v>
      </c>
      <c r="F2228" s="18" t="n">
        <v>0</v>
      </c>
      <c r="G2228" s="18" t="n">
        <v>0</v>
      </c>
      <c r="H2228" s="18" t="n">
        <v>0</v>
      </c>
      <c r="I2228" s="18" t="n">
        <v>0</v>
      </c>
      <c r="J2228" s="18">
        <f>ROUND(MIN(B2228/12,650000)*12*0.0915+MIN(B2228/12,1390000)*12*(0.0504+0)+B2228*0.005,0)</f>
        <v/>
      </c>
      <c r="K2228" s="18" t="n">
        <v>0</v>
      </c>
      <c r="L2228" s="18" t="n">
        <v>0</v>
      </c>
      <c r="M2228" s="18">
        <f>ROUND(IF(C2228&gt;=2026,IF(B2228&lt;741000,0,IF(B2228&lt;2191000,B2228-740000,IF(B2228&lt;2193000,1451000,IF(B2228&lt;2196000,1453000,IF(B2228&lt;2200000,1456000,IF(B2228&lt;3600000,ROUNDDOWN(B2228/4,-3)*2.8-80000,IF(B2228&lt;6600000,ROUNDDOWN(B2228/4,-3)*3.2-440000,IF(B2228&lt;8500000,ROUNDDOWN(B2228*0.9,0)-1100000,B2228-1950000)))))))),IF(B2228&lt;651000,0,IF(B2228&lt;1900000,B2228-650000,IF(B2228&lt;3600000,ROUNDDOWN(B2228/4,-3)*2.8-80000,IF(B2228&lt;6600000,ROUNDDOWN(B2228/4,-3)*3.2-440000,IF(B2228&lt;8500000,ROUNDDOWN(B2228*0.9,0)-1100000,B2228-1950000)))))),0)</f>
        <v/>
      </c>
      <c r="N2228" s="18">
        <f>IF(M2228&gt;23500000,NA(),IF(C2228&gt;=2026,IF(M2228&lt;=4890000,1040000,IF(M2228&lt;=6550000,670000,620000)),IF(M2228&lt;=1320000,950000,IF(M2228&lt;=3360000,880000,IF(M2228&lt;=4890000,680000,IF(M2228&lt;=6550000,630000,580000))))))</f>
        <v/>
      </c>
      <c r="O2228" s="18">
        <f>IF(F2228&lt;=0,IF(AND(D2228="はい",C2228&gt;=2026,C2228&lt;=2027),IF(E2228&lt;=0,0,IF(E2228&lt;=30000,E2228,IF(E2228&lt;=60000,ROUNDUP(E2228/2,0)+15000,IF(E2228&lt;=120000,ROUNDUP(E2228/4,0)+30000,60000)))),IF(E2228&lt;=0,0,IF(E2228&lt;=20000,E2228,IF(E2228&lt;=40000,ROUNDUP(E2228/2,0)+10000,IF(E2228&lt;=80000,ROUNDUP(E2228/4,0)+20000,40000))))),IF(E2228&lt;=0,IF(F2228&lt;=0,0,IF(F2228&lt;=25000,F2228,IF(F2228&lt;=50000,ROUNDUP(F2228/2,0)+12500,IF(F2228&lt;=100000,ROUNDUP(F2228/4,0)+25000,50000)))),MAX(IF(F2228&lt;=0,0,IF(F2228&lt;=25000,F2228,IF(F2228&lt;=50000,ROUNDUP(F2228/2,0)+12500,IF(F2228&lt;=100000,ROUNDUP(F2228/4,0)+25000,50000)))),MIN(IF(AND(D2228="はい",C2228&gt;=2026,C2228&lt;=2027),IF(E2228&lt;=0,0,IF(E2228&lt;=30000,E2228,IF(E2228&lt;=60000,ROUNDUP(E2228/2,0)+15000,IF(E2228&lt;=120000,ROUNDUP(E2228/4,0)+30000,60000)))),IF(E2228&lt;=0,0,IF(E2228&lt;=20000,E2228,IF(E2228&lt;=40000,ROUNDUP(E2228/2,0)+10000,IF(E2228&lt;=80000,ROUNDUP(E2228/4,0)+20000,40000)))))+IF(F2228&lt;=0,0,IF(F2228&lt;=25000,F2228,IF(F2228&lt;=50000,ROUNDUP(F2228/2,0)+12500,IF(F2228&lt;=100000,ROUNDUP(F2228/4,0)+25000,50000)))),IF(AND(D2228="はい",C2228&gt;=2026,C2228&lt;=2027),60000,40000)))))</f>
        <v/>
      </c>
      <c r="P2228" s="18">
        <f>IF(G2228&lt;=0,0,IF(G2228&lt;=20000,G2228,IF(G2228&lt;=40000,ROUNDUP(G2228/2,0)+10000,IF(G2228&lt;=80000,ROUNDUP(G2228/4,0)+20000,40000))))</f>
        <v/>
      </c>
      <c r="Q2228" s="18">
        <f>IF(I2228&lt;=0,IF(H2228&lt;=0,0,IF(H2228&lt;=20000,H2228,IF(H2228&lt;=40000,ROUNDUP(H2228/2,0)+10000,IF(H2228&lt;=80000,ROUNDUP(H2228/4,0)+20000,40000)))),IF(H2228&lt;=0,IF(I2228&lt;=0,0,IF(I2228&lt;=25000,I2228,IF(I2228&lt;=50000,ROUNDUP(I2228/2,0)+12500,IF(I2228&lt;=100000,ROUNDUP(I2228/4,0)+25000,50000)))),MAX(IF(I2228&lt;=0,0,IF(I2228&lt;=25000,I2228,IF(I2228&lt;=50000,ROUNDUP(I2228/2,0)+12500,IF(I2228&lt;=100000,ROUNDUP(I2228/4,0)+25000,50000)))),MIN(IF(H2228&lt;=0,0,IF(H2228&lt;=20000,H2228,IF(H2228&lt;=40000,ROUNDUP(H2228/2,0)+10000,IF(H2228&lt;=80000,ROUNDUP(H2228/4,0)+20000,40000))))+IF(I2228&lt;=0,0,IF(I2228&lt;=25000,I2228,IF(I2228&lt;=50000,ROUNDUP(I2228/2,0)+12500,IF(I2228&lt;=100000,ROUNDUP(I2228/4,0)+25000,50000)))),40000))))</f>
        <v/>
      </c>
      <c r="R2228" s="18">
        <f>MIN(120000,O2228+P2228+Q2228)</f>
        <v/>
      </c>
      <c r="S2228" s="18">
        <f>IF(F2228&lt;=0,IF(E2228&lt;=0,0,IF(E2228&lt;=12000,E2228,IF(E2228&lt;=32000,ROUNDUP(E2228/2,0)+6000,IF(E2228&lt;=56000,ROUNDUP(E2228/4,0)+14000,28000)))),IF(E2228&lt;=0,IF(F2228&lt;=0,0,IF(F2228&lt;=15000,F2228,IF(F2228&lt;=40000,ROUNDUP(F2228/2,0)+7500,IF(F2228&lt;=70000,ROUNDUP(F2228/4,0)+17500,35000)))),MAX(IF(F2228&lt;=0,0,IF(F2228&lt;=15000,F2228,IF(F2228&lt;=40000,ROUNDUP(F2228/2,0)+7500,IF(F2228&lt;=70000,ROUNDUP(F2228/4,0)+17500,35000)))),MIN(IF(E2228&lt;=0,0,IF(E2228&lt;=12000,E2228,IF(E2228&lt;=32000,ROUNDUP(E2228/2,0)+6000,IF(E2228&lt;=56000,ROUNDUP(E2228/4,0)+14000,28000))))+IF(F2228&lt;=0,0,IF(F2228&lt;=15000,F2228,IF(F2228&lt;=40000,ROUNDUP(F2228/2,0)+7500,IF(F2228&lt;=70000,ROUNDUP(F2228/4,0)+17500,35000)))),28000))))</f>
        <v/>
      </c>
      <c r="T2228" s="18">
        <f>IF(G2228&lt;=0,0,IF(G2228&lt;=12000,G2228,IF(G2228&lt;=32000,ROUNDUP(G2228/2,0)+6000,IF(G2228&lt;=56000,ROUNDUP(G2228/4,0)+14000,28000))))</f>
        <v/>
      </c>
      <c r="U2228" s="18">
        <f>IF(I2228&lt;=0,IF(H2228&lt;=0,0,IF(H2228&lt;=12000,H2228,IF(H2228&lt;=32000,ROUNDUP(H2228/2,0)+6000,IF(H2228&lt;=56000,ROUNDUP(H2228/4,0)+14000,28000)))),IF(H2228&lt;=0,IF(I2228&lt;=0,0,IF(I2228&lt;=15000,I2228,IF(I2228&lt;=40000,ROUNDUP(I2228/2,0)+7500,IF(I2228&lt;=70000,ROUNDUP(I2228/4,0)+17500,35000)))),MAX(IF(I2228&lt;=0,0,IF(I2228&lt;=15000,I2228,IF(I2228&lt;=40000,ROUNDUP(I2228/2,0)+7500,IF(I2228&lt;=70000,ROUNDUP(I2228/4,0)+17500,35000)))),MIN(IF(H2228&lt;=0,0,IF(H2228&lt;=12000,H2228,IF(H2228&lt;=32000,ROUNDUP(H2228/2,0)+6000,IF(H2228&lt;=56000,ROUNDUP(H2228/4,0)+14000,28000))))+IF(I2228&lt;=0,0,IF(I2228&lt;=15000,I2228,IF(I2228&lt;=40000,ROUNDUP(I2228/2,0)+7500,IF(I2228&lt;=70000,ROUNDUP(I2228/4,0)+17500,35000)))),28000))))</f>
        <v/>
      </c>
      <c r="V2228" s="18">
        <f>MIN(70000,S2228+T2228+U2228)</f>
        <v/>
      </c>
      <c r="W2228" s="18">
        <f>MAX(0,ROUNDDOWN(M2228-J2228-N2228-K2228-0,-3))</f>
        <v/>
      </c>
      <c r="X2228" s="18">
        <f>MAX(0,ROUNDDOWN(M2228-J2228-N2228-K2228-R2228,-3))</f>
        <v/>
      </c>
      <c r="Y2228" s="18">
        <f>IF(W2228&lt;=0,0,ROUNDDOWN((W2228*LOOKUP(W2228,{0,1950001,3300001,6950001,9000001,18000001,40000001},{0.05,0.1,0.2,0.23,0.33,0.4,0.45})-LOOKUP(W2228,{0,1950001,3300001,6950001,9000001,18000001,40000001},{0,97500,427500,636000,1536000,2796000,4796000}))*1.021,-2))</f>
        <v/>
      </c>
      <c r="Z2228" s="18">
        <f>IF(X2228&lt;=0,0,ROUNDDOWN((X2228*LOOKUP(X2228,{0,1950001,3300001,6950001,9000001,18000001,40000001},{0.05,0.1,0.2,0.23,0.33,0.4,0.45})-LOOKUP(X2228,{0,1950001,3300001,6950001,9000001,18000001,40000001},{0,97500,427500,636000,1536000,2796000,4796000}))*1.021,-2))</f>
        <v/>
      </c>
      <c r="AA2228" s="18">
        <f>MAX(0,ROUNDDOWN(M2228-J2228-430000-L2228-0,-3))</f>
        <v/>
      </c>
      <c r="AB2228" s="18">
        <f>MAX(0,ROUNDDOWN(M2228-J2228-430000-L2228-V2228,-3))</f>
        <v/>
      </c>
      <c r="AC2228" s="18">
        <f>IF(M2228&lt;=450000,0,MAX(0,ROUNDDOWN(AA2228*0.06-MIN(50000,AA2228)*0.03,-2))+MAX(0,ROUNDDOWN(AA2228*0.04-MIN(50000,AA2228)*0.02,-2)))</f>
        <v/>
      </c>
      <c r="AD2228" s="18">
        <f>IF(M2228&lt;=450000,0,MAX(0,ROUNDDOWN(AB2228*0.06-MIN(50000,AB2228)*0.03,-2))+MAX(0,ROUNDDOWN(AB2228*0.04-MIN(50000,AB2228)*0.02,-2)))</f>
        <v/>
      </c>
      <c r="AE2228" s="18">
        <f>Y2228-Z2228</f>
        <v/>
      </c>
      <c r="AF2228" s="18">
        <f>AC2228-AD2228</f>
        <v/>
      </c>
      <c r="AG2228" s="18">
        <f>AE2228+AF2228</f>
        <v/>
      </c>
      <c r="AH2228" s="20">
        <f>IF(W2228&lt;=0,0,LOOKUP(W2228,{0,1950001,3300001,6950001,9000001,18000001,40000001},{0.05,0.1,0.2,0.23,0.33,0.4,0.45}))</f>
        <v/>
      </c>
    </row>
    <row r="2229">
      <c r="A2229" t="inlineStr">
        <is>
          <t>1万円刻み 3区分8万円ずつ</t>
        </is>
      </c>
      <c r="B2229" s="18">
        <f>'4_1万円刻み'!$A$717</f>
        <v/>
      </c>
      <c r="C2229" s="19" t="n">
        <v>2026</v>
      </c>
      <c r="D2229" t="inlineStr">
        <is>
          <t>いいえ</t>
        </is>
      </c>
      <c r="E2229" s="18" t="n">
        <v>80000</v>
      </c>
      <c r="F2229" s="18" t="n">
        <v>0</v>
      </c>
      <c r="G2229" s="18" t="n">
        <v>80000</v>
      </c>
      <c r="H2229" s="18" t="n">
        <v>80000</v>
      </c>
      <c r="I2229" s="18" t="n">
        <v>0</v>
      </c>
      <c r="J2229" s="18">
        <f>ROUND(MIN(B2229/12,650000)*12*0.0915+MIN(B2229/12,1390000)*12*(0.0504+0)+B2229*0.005,0)</f>
        <v/>
      </c>
      <c r="K2229" s="18" t="n">
        <v>0</v>
      </c>
      <c r="L2229" s="18" t="n">
        <v>0</v>
      </c>
      <c r="M2229" s="18">
        <f>ROUND(IF(C2229&gt;=2026,IF(B2229&lt;741000,0,IF(B2229&lt;2191000,B2229-740000,IF(B2229&lt;2193000,1451000,IF(B2229&lt;2196000,1453000,IF(B2229&lt;2200000,1456000,IF(B2229&lt;3600000,ROUNDDOWN(B2229/4,-3)*2.8-80000,IF(B2229&lt;6600000,ROUNDDOWN(B2229/4,-3)*3.2-440000,IF(B2229&lt;8500000,ROUNDDOWN(B2229*0.9,0)-1100000,B2229-1950000)))))))),IF(B2229&lt;651000,0,IF(B2229&lt;1900000,B2229-650000,IF(B2229&lt;3600000,ROUNDDOWN(B2229/4,-3)*2.8-80000,IF(B2229&lt;6600000,ROUNDDOWN(B2229/4,-3)*3.2-440000,IF(B2229&lt;8500000,ROUNDDOWN(B2229*0.9,0)-1100000,B2229-1950000)))))),0)</f>
        <v/>
      </c>
      <c r="N2229" s="18">
        <f>IF(M2229&gt;23500000,NA(),IF(C2229&gt;=2026,IF(M2229&lt;=4890000,1040000,IF(M2229&lt;=6550000,670000,620000)),IF(M2229&lt;=1320000,950000,IF(M2229&lt;=3360000,880000,IF(M2229&lt;=4890000,680000,IF(M2229&lt;=6550000,630000,580000))))))</f>
        <v/>
      </c>
      <c r="O2229" s="18">
        <f>IF(F2229&lt;=0,IF(AND(D2229="はい",C2229&gt;=2026,C2229&lt;=2027),IF(E2229&lt;=0,0,IF(E2229&lt;=30000,E2229,IF(E2229&lt;=60000,ROUNDUP(E2229/2,0)+15000,IF(E2229&lt;=120000,ROUNDUP(E2229/4,0)+30000,60000)))),IF(E2229&lt;=0,0,IF(E2229&lt;=20000,E2229,IF(E2229&lt;=40000,ROUNDUP(E2229/2,0)+10000,IF(E2229&lt;=80000,ROUNDUP(E2229/4,0)+20000,40000))))),IF(E2229&lt;=0,IF(F2229&lt;=0,0,IF(F2229&lt;=25000,F2229,IF(F2229&lt;=50000,ROUNDUP(F2229/2,0)+12500,IF(F2229&lt;=100000,ROUNDUP(F2229/4,0)+25000,50000)))),MAX(IF(F2229&lt;=0,0,IF(F2229&lt;=25000,F2229,IF(F2229&lt;=50000,ROUNDUP(F2229/2,0)+12500,IF(F2229&lt;=100000,ROUNDUP(F2229/4,0)+25000,50000)))),MIN(IF(AND(D2229="はい",C2229&gt;=2026,C2229&lt;=2027),IF(E2229&lt;=0,0,IF(E2229&lt;=30000,E2229,IF(E2229&lt;=60000,ROUNDUP(E2229/2,0)+15000,IF(E2229&lt;=120000,ROUNDUP(E2229/4,0)+30000,60000)))),IF(E2229&lt;=0,0,IF(E2229&lt;=20000,E2229,IF(E2229&lt;=40000,ROUNDUP(E2229/2,0)+10000,IF(E2229&lt;=80000,ROUNDUP(E2229/4,0)+20000,40000)))))+IF(F2229&lt;=0,0,IF(F2229&lt;=25000,F2229,IF(F2229&lt;=50000,ROUNDUP(F2229/2,0)+12500,IF(F2229&lt;=100000,ROUNDUP(F2229/4,0)+25000,50000)))),IF(AND(D2229="はい",C2229&gt;=2026,C2229&lt;=2027),60000,40000)))))</f>
        <v/>
      </c>
      <c r="P2229" s="18">
        <f>IF(G2229&lt;=0,0,IF(G2229&lt;=20000,G2229,IF(G2229&lt;=40000,ROUNDUP(G2229/2,0)+10000,IF(G2229&lt;=80000,ROUNDUP(G2229/4,0)+20000,40000))))</f>
        <v/>
      </c>
      <c r="Q2229" s="18">
        <f>IF(I2229&lt;=0,IF(H2229&lt;=0,0,IF(H2229&lt;=20000,H2229,IF(H2229&lt;=40000,ROUNDUP(H2229/2,0)+10000,IF(H2229&lt;=80000,ROUNDUP(H2229/4,0)+20000,40000)))),IF(H2229&lt;=0,IF(I2229&lt;=0,0,IF(I2229&lt;=25000,I2229,IF(I2229&lt;=50000,ROUNDUP(I2229/2,0)+12500,IF(I2229&lt;=100000,ROUNDUP(I2229/4,0)+25000,50000)))),MAX(IF(I2229&lt;=0,0,IF(I2229&lt;=25000,I2229,IF(I2229&lt;=50000,ROUNDUP(I2229/2,0)+12500,IF(I2229&lt;=100000,ROUNDUP(I2229/4,0)+25000,50000)))),MIN(IF(H2229&lt;=0,0,IF(H2229&lt;=20000,H2229,IF(H2229&lt;=40000,ROUNDUP(H2229/2,0)+10000,IF(H2229&lt;=80000,ROUNDUP(H2229/4,0)+20000,40000))))+IF(I2229&lt;=0,0,IF(I2229&lt;=25000,I2229,IF(I2229&lt;=50000,ROUNDUP(I2229/2,0)+12500,IF(I2229&lt;=100000,ROUNDUP(I2229/4,0)+25000,50000)))),40000))))</f>
        <v/>
      </c>
      <c r="R2229" s="18">
        <f>MIN(120000,O2229+P2229+Q2229)</f>
        <v/>
      </c>
      <c r="S2229" s="18">
        <f>IF(F2229&lt;=0,IF(E2229&lt;=0,0,IF(E2229&lt;=12000,E2229,IF(E2229&lt;=32000,ROUNDUP(E2229/2,0)+6000,IF(E2229&lt;=56000,ROUNDUP(E2229/4,0)+14000,28000)))),IF(E2229&lt;=0,IF(F2229&lt;=0,0,IF(F2229&lt;=15000,F2229,IF(F2229&lt;=40000,ROUNDUP(F2229/2,0)+7500,IF(F2229&lt;=70000,ROUNDUP(F2229/4,0)+17500,35000)))),MAX(IF(F2229&lt;=0,0,IF(F2229&lt;=15000,F2229,IF(F2229&lt;=40000,ROUNDUP(F2229/2,0)+7500,IF(F2229&lt;=70000,ROUNDUP(F2229/4,0)+17500,35000)))),MIN(IF(E2229&lt;=0,0,IF(E2229&lt;=12000,E2229,IF(E2229&lt;=32000,ROUNDUP(E2229/2,0)+6000,IF(E2229&lt;=56000,ROUNDUP(E2229/4,0)+14000,28000))))+IF(F2229&lt;=0,0,IF(F2229&lt;=15000,F2229,IF(F2229&lt;=40000,ROUNDUP(F2229/2,0)+7500,IF(F2229&lt;=70000,ROUNDUP(F2229/4,0)+17500,35000)))),28000))))</f>
        <v/>
      </c>
      <c r="T2229" s="18">
        <f>IF(G2229&lt;=0,0,IF(G2229&lt;=12000,G2229,IF(G2229&lt;=32000,ROUNDUP(G2229/2,0)+6000,IF(G2229&lt;=56000,ROUNDUP(G2229/4,0)+14000,28000))))</f>
        <v/>
      </c>
      <c r="U2229" s="18">
        <f>IF(I2229&lt;=0,IF(H2229&lt;=0,0,IF(H2229&lt;=12000,H2229,IF(H2229&lt;=32000,ROUNDUP(H2229/2,0)+6000,IF(H2229&lt;=56000,ROUNDUP(H2229/4,0)+14000,28000)))),IF(H2229&lt;=0,IF(I2229&lt;=0,0,IF(I2229&lt;=15000,I2229,IF(I2229&lt;=40000,ROUNDUP(I2229/2,0)+7500,IF(I2229&lt;=70000,ROUNDUP(I2229/4,0)+17500,35000)))),MAX(IF(I2229&lt;=0,0,IF(I2229&lt;=15000,I2229,IF(I2229&lt;=40000,ROUNDUP(I2229/2,0)+7500,IF(I2229&lt;=70000,ROUNDUP(I2229/4,0)+17500,35000)))),MIN(IF(H2229&lt;=0,0,IF(H2229&lt;=12000,H2229,IF(H2229&lt;=32000,ROUNDUP(H2229/2,0)+6000,IF(H2229&lt;=56000,ROUNDUP(H2229/4,0)+14000,28000))))+IF(I2229&lt;=0,0,IF(I2229&lt;=15000,I2229,IF(I2229&lt;=40000,ROUNDUP(I2229/2,0)+7500,IF(I2229&lt;=70000,ROUNDUP(I2229/4,0)+17500,35000)))),28000))))</f>
        <v/>
      </c>
      <c r="V2229" s="18">
        <f>MIN(70000,S2229+T2229+U2229)</f>
        <v/>
      </c>
      <c r="W2229" s="18">
        <f>MAX(0,ROUNDDOWN(M2229-J2229-N2229-K2229-0,-3))</f>
        <v/>
      </c>
      <c r="X2229" s="18">
        <f>MAX(0,ROUNDDOWN(M2229-J2229-N2229-K2229-R2229,-3))</f>
        <v/>
      </c>
      <c r="Y2229" s="18">
        <f>IF(W2229&lt;=0,0,ROUNDDOWN((W2229*LOOKUP(W2229,{0,1950001,3300001,6950001,9000001,18000001,40000001},{0.05,0.1,0.2,0.23,0.33,0.4,0.45})-LOOKUP(W2229,{0,1950001,3300001,6950001,9000001,18000001,40000001},{0,97500,427500,636000,1536000,2796000,4796000}))*1.021,-2))</f>
        <v/>
      </c>
      <c r="Z2229" s="18">
        <f>IF(X2229&lt;=0,0,ROUNDDOWN((X2229*LOOKUP(X2229,{0,1950001,3300001,6950001,9000001,18000001,40000001},{0.05,0.1,0.2,0.23,0.33,0.4,0.45})-LOOKUP(X2229,{0,1950001,3300001,6950001,9000001,18000001,40000001},{0,97500,427500,636000,1536000,2796000,4796000}))*1.021,-2))</f>
        <v/>
      </c>
      <c r="AA2229" s="18">
        <f>MAX(0,ROUNDDOWN(M2229-J2229-430000-L2229-0,-3))</f>
        <v/>
      </c>
      <c r="AB2229" s="18">
        <f>MAX(0,ROUNDDOWN(M2229-J2229-430000-L2229-V2229,-3))</f>
        <v/>
      </c>
      <c r="AC2229" s="18">
        <f>IF(M2229&lt;=450000,0,MAX(0,ROUNDDOWN(AA2229*0.06-MIN(50000,AA2229)*0.03,-2))+MAX(0,ROUNDDOWN(AA2229*0.04-MIN(50000,AA2229)*0.02,-2)))</f>
        <v/>
      </c>
      <c r="AD2229" s="18">
        <f>IF(M2229&lt;=450000,0,MAX(0,ROUNDDOWN(AB2229*0.06-MIN(50000,AB2229)*0.03,-2))+MAX(0,ROUNDDOWN(AB2229*0.04-MIN(50000,AB2229)*0.02,-2)))</f>
        <v/>
      </c>
      <c r="AE2229" s="18">
        <f>Y2229-Z2229</f>
        <v/>
      </c>
      <c r="AF2229" s="18">
        <f>AC2229-AD2229</f>
        <v/>
      </c>
      <c r="AG2229" s="18">
        <f>AE2229+AF2229</f>
        <v/>
      </c>
      <c r="AH2229" s="20">
        <f>IF(W2229&lt;=0,0,LOOKUP(W2229,{0,1950001,3300001,6950001,9000001,18000001,40000001},{0.05,0.1,0.2,0.23,0.33,0.4,0.45}))</f>
        <v/>
      </c>
    </row>
    <row r="2230">
      <c r="A2230" t="inlineStr">
        <is>
          <t>1万円刻み 一般8万円</t>
        </is>
      </c>
      <c r="B2230" s="18">
        <f>'4_1万円刻み'!$A$717</f>
        <v/>
      </c>
      <c r="C2230" s="19" t="n">
        <v>2026</v>
      </c>
      <c r="D2230" t="inlineStr">
        <is>
          <t>いいえ</t>
        </is>
      </c>
      <c r="E2230" s="18" t="n">
        <v>80000</v>
      </c>
      <c r="F2230" s="18" t="n">
        <v>0</v>
      </c>
      <c r="G2230" s="18" t="n">
        <v>0</v>
      </c>
      <c r="H2230" s="18" t="n">
        <v>0</v>
      </c>
      <c r="I2230" s="18" t="n">
        <v>0</v>
      </c>
      <c r="J2230" s="18">
        <f>ROUND(MIN(B2230/12,650000)*12*0.0915+MIN(B2230/12,1390000)*12*(0.0504+0)+B2230*0.005,0)</f>
        <v/>
      </c>
      <c r="K2230" s="18" t="n">
        <v>0</v>
      </c>
      <c r="L2230" s="18" t="n">
        <v>0</v>
      </c>
      <c r="M2230" s="18">
        <f>ROUND(IF(C2230&gt;=2026,IF(B2230&lt;741000,0,IF(B2230&lt;2191000,B2230-740000,IF(B2230&lt;2193000,1451000,IF(B2230&lt;2196000,1453000,IF(B2230&lt;2200000,1456000,IF(B2230&lt;3600000,ROUNDDOWN(B2230/4,-3)*2.8-80000,IF(B2230&lt;6600000,ROUNDDOWN(B2230/4,-3)*3.2-440000,IF(B2230&lt;8500000,ROUNDDOWN(B2230*0.9,0)-1100000,B2230-1950000)))))))),IF(B2230&lt;651000,0,IF(B2230&lt;1900000,B2230-650000,IF(B2230&lt;3600000,ROUNDDOWN(B2230/4,-3)*2.8-80000,IF(B2230&lt;6600000,ROUNDDOWN(B2230/4,-3)*3.2-440000,IF(B2230&lt;8500000,ROUNDDOWN(B2230*0.9,0)-1100000,B2230-1950000)))))),0)</f>
        <v/>
      </c>
      <c r="N2230" s="18">
        <f>IF(M2230&gt;23500000,NA(),IF(C2230&gt;=2026,IF(M2230&lt;=4890000,1040000,IF(M2230&lt;=6550000,670000,620000)),IF(M2230&lt;=1320000,950000,IF(M2230&lt;=3360000,880000,IF(M2230&lt;=4890000,680000,IF(M2230&lt;=6550000,630000,580000))))))</f>
        <v/>
      </c>
      <c r="O2230" s="18">
        <f>IF(F2230&lt;=0,IF(AND(D2230="はい",C2230&gt;=2026,C2230&lt;=2027),IF(E2230&lt;=0,0,IF(E2230&lt;=30000,E2230,IF(E2230&lt;=60000,ROUNDUP(E2230/2,0)+15000,IF(E2230&lt;=120000,ROUNDUP(E2230/4,0)+30000,60000)))),IF(E2230&lt;=0,0,IF(E2230&lt;=20000,E2230,IF(E2230&lt;=40000,ROUNDUP(E2230/2,0)+10000,IF(E2230&lt;=80000,ROUNDUP(E2230/4,0)+20000,40000))))),IF(E2230&lt;=0,IF(F2230&lt;=0,0,IF(F2230&lt;=25000,F2230,IF(F2230&lt;=50000,ROUNDUP(F2230/2,0)+12500,IF(F2230&lt;=100000,ROUNDUP(F2230/4,0)+25000,50000)))),MAX(IF(F2230&lt;=0,0,IF(F2230&lt;=25000,F2230,IF(F2230&lt;=50000,ROUNDUP(F2230/2,0)+12500,IF(F2230&lt;=100000,ROUNDUP(F2230/4,0)+25000,50000)))),MIN(IF(AND(D2230="はい",C2230&gt;=2026,C2230&lt;=2027),IF(E2230&lt;=0,0,IF(E2230&lt;=30000,E2230,IF(E2230&lt;=60000,ROUNDUP(E2230/2,0)+15000,IF(E2230&lt;=120000,ROUNDUP(E2230/4,0)+30000,60000)))),IF(E2230&lt;=0,0,IF(E2230&lt;=20000,E2230,IF(E2230&lt;=40000,ROUNDUP(E2230/2,0)+10000,IF(E2230&lt;=80000,ROUNDUP(E2230/4,0)+20000,40000)))))+IF(F2230&lt;=0,0,IF(F2230&lt;=25000,F2230,IF(F2230&lt;=50000,ROUNDUP(F2230/2,0)+12500,IF(F2230&lt;=100000,ROUNDUP(F2230/4,0)+25000,50000)))),IF(AND(D2230="はい",C2230&gt;=2026,C2230&lt;=2027),60000,40000)))))</f>
        <v/>
      </c>
      <c r="P2230" s="18">
        <f>IF(G2230&lt;=0,0,IF(G2230&lt;=20000,G2230,IF(G2230&lt;=40000,ROUNDUP(G2230/2,0)+10000,IF(G2230&lt;=80000,ROUNDUP(G2230/4,0)+20000,40000))))</f>
        <v/>
      </c>
      <c r="Q2230" s="18">
        <f>IF(I2230&lt;=0,IF(H2230&lt;=0,0,IF(H2230&lt;=20000,H2230,IF(H2230&lt;=40000,ROUNDUP(H2230/2,0)+10000,IF(H2230&lt;=80000,ROUNDUP(H2230/4,0)+20000,40000)))),IF(H2230&lt;=0,IF(I2230&lt;=0,0,IF(I2230&lt;=25000,I2230,IF(I2230&lt;=50000,ROUNDUP(I2230/2,0)+12500,IF(I2230&lt;=100000,ROUNDUP(I2230/4,0)+25000,50000)))),MAX(IF(I2230&lt;=0,0,IF(I2230&lt;=25000,I2230,IF(I2230&lt;=50000,ROUNDUP(I2230/2,0)+12500,IF(I2230&lt;=100000,ROUNDUP(I2230/4,0)+25000,50000)))),MIN(IF(H2230&lt;=0,0,IF(H2230&lt;=20000,H2230,IF(H2230&lt;=40000,ROUNDUP(H2230/2,0)+10000,IF(H2230&lt;=80000,ROUNDUP(H2230/4,0)+20000,40000))))+IF(I2230&lt;=0,0,IF(I2230&lt;=25000,I2230,IF(I2230&lt;=50000,ROUNDUP(I2230/2,0)+12500,IF(I2230&lt;=100000,ROUNDUP(I2230/4,0)+25000,50000)))),40000))))</f>
        <v/>
      </c>
      <c r="R2230" s="18">
        <f>MIN(120000,O2230+P2230+Q2230)</f>
        <v/>
      </c>
      <c r="S2230" s="18">
        <f>IF(F2230&lt;=0,IF(E2230&lt;=0,0,IF(E2230&lt;=12000,E2230,IF(E2230&lt;=32000,ROUNDUP(E2230/2,0)+6000,IF(E2230&lt;=56000,ROUNDUP(E2230/4,0)+14000,28000)))),IF(E2230&lt;=0,IF(F2230&lt;=0,0,IF(F2230&lt;=15000,F2230,IF(F2230&lt;=40000,ROUNDUP(F2230/2,0)+7500,IF(F2230&lt;=70000,ROUNDUP(F2230/4,0)+17500,35000)))),MAX(IF(F2230&lt;=0,0,IF(F2230&lt;=15000,F2230,IF(F2230&lt;=40000,ROUNDUP(F2230/2,0)+7500,IF(F2230&lt;=70000,ROUNDUP(F2230/4,0)+17500,35000)))),MIN(IF(E2230&lt;=0,0,IF(E2230&lt;=12000,E2230,IF(E2230&lt;=32000,ROUNDUP(E2230/2,0)+6000,IF(E2230&lt;=56000,ROUNDUP(E2230/4,0)+14000,28000))))+IF(F2230&lt;=0,0,IF(F2230&lt;=15000,F2230,IF(F2230&lt;=40000,ROUNDUP(F2230/2,0)+7500,IF(F2230&lt;=70000,ROUNDUP(F2230/4,0)+17500,35000)))),28000))))</f>
        <v/>
      </c>
      <c r="T2230" s="18">
        <f>IF(G2230&lt;=0,0,IF(G2230&lt;=12000,G2230,IF(G2230&lt;=32000,ROUNDUP(G2230/2,0)+6000,IF(G2230&lt;=56000,ROUNDUP(G2230/4,0)+14000,28000))))</f>
        <v/>
      </c>
      <c r="U2230" s="18">
        <f>IF(I2230&lt;=0,IF(H2230&lt;=0,0,IF(H2230&lt;=12000,H2230,IF(H2230&lt;=32000,ROUNDUP(H2230/2,0)+6000,IF(H2230&lt;=56000,ROUNDUP(H2230/4,0)+14000,28000)))),IF(H2230&lt;=0,IF(I2230&lt;=0,0,IF(I2230&lt;=15000,I2230,IF(I2230&lt;=40000,ROUNDUP(I2230/2,0)+7500,IF(I2230&lt;=70000,ROUNDUP(I2230/4,0)+17500,35000)))),MAX(IF(I2230&lt;=0,0,IF(I2230&lt;=15000,I2230,IF(I2230&lt;=40000,ROUNDUP(I2230/2,0)+7500,IF(I2230&lt;=70000,ROUNDUP(I2230/4,0)+17500,35000)))),MIN(IF(H2230&lt;=0,0,IF(H2230&lt;=12000,H2230,IF(H2230&lt;=32000,ROUNDUP(H2230/2,0)+6000,IF(H2230&lt;=56000,ROUNDUP(H2230/4,0)+14000,28000))))+IF(I2230&lt;=0,0,IF(I2230&lt;=15000,I2230,IF(I2230&lt;=40000,ROUNDUP(I2230/2,0)+7500,IF(I2230&lt;=70000,ROUNDUP(I2230/4,0)+17500,35000)))),28000))))</f>
        <v/>
      </c>
      <c r="V2230" s="18">
        <f>MIN(70000,S2230+T2230+U2230)</f>
        <v/>
      </c>
      <c r="W2230" s="18">
        <f>MAX(0,ROUNDDOWN(M2230-J2230-N2230-K2230-0,-3))</f>
        <v/>
      </c>
      <c r="X2230" s="18">
        <f>MAX(0,ROUNDDOWN(M2230-J2230-N2230-K2230-R2230,-3))</f>
        <v/>
      </c>
      <c r="Y2230" s="18">
        <f>IF(W2230&lt;=0,0,ROUNDDOWN((W2230*LOOKUP(W2230,{0,1950001,3300001,6950001,9000001,18000001,40000001},{0.05,0.1,0.2,0.23,0.33,0.4,0.45})-LOOKUP(W2230,{0,1950001,3300001,6950001,9000001,18000001,40000001},{0,97500,427500,636000,1536000,2796000,4796000}))*1.021,-2))</f>
        <v/>
      </c>
      <c r="Z2230" s="18">
        <f>IF(X2230&lt;=0,0,ROUNDDOWN((X2230*LOOKUP(X2230,{0,1950001,3300001,6950001,9000001,18000001,40000001},{0.05,0.1,0.2,0.23,0.33,0.4,0.45})-LOOKUP(X2230,{0,1950001,3300001,6950001,9000001,18000001,40000001},{0,97500,427500,636000,1536000,2796000,4796000}))*1.021,-2))</f>
        <v/>
      </c>
      <c r="AA2230" s="18">
        <f>MAX(0,ROUNDDOWN(M2230-J2230-430000-L2230-0,-3))</f>
        <v/>
      </c>
      <c r="AB2230" s="18">
        <f>MAX(0,ROUNDDOWN(M2230-J2230-430000-L2230-V2230,-3))</f>
        <v/>
      </c>
      <c r="AC2230" s="18">
        <f>IF(M2230&lt;=450000,0,MAX(0,ROUNDDOWN(AA2230*0.06-MIN(50000,AA2230)*0.03,-2))+MAX(0,ROUNDDOWN(AA2230*0.04-MIN(50000,AA2230)*0.02,-2)))</f>
        <v/>
      </c>
      <c r="AD2230" s="18">
        <f>IF(M2230&lt;=450000,0,MAX(0,ROUNDDOWN(AB2230*0.06-MIN(50000,AB2230)*0.03,-2))+MAX(0,ROUNDDOWN(AB2230*0.04-MIN(50000,AB2230)*0.02,-2)))</f>
        <v/>
      </c>
      <c r="AE2230" s="18">
        <f>Y2230-Z2230</f>
        <v/>
      </c>
      <c r="AF2230" s="18">
        <f>AC2230-AD2230</f>
        <v/>
      </c>
      <c r="AG2230" s="18">
        <f>AE2230+AF2230</f>
        <v/>
      </c>
      <c r="AH2230" s="20">
        <f>IF(W2230&lt;=0,0,LOOKUP(W2230,{0,1950001,3300001,6950001,9000001,18000001,40000001},{0.05,0.1,0.2,0.23,0.33,0.4,0.45}))</f>
        <v/>
      </c>
    </row>
    <row r="2231">
      <c r="A2231" t="inlineStr">
        <is>
          <t>1万円刻み 特例あり一般12万円</t>
        </is>
      </c>
      <c r="B2231" s="18">
        <f>'4_1万円刻み'!$A$717</f>
        <v/>
      </c>
      <c r="C2231" s="19" t="n">
        <v>2026</v>
      </c>
      <c r="D2231" t="inlineStr">
        <is>
          <t>はい</t>
        </is>
      </c>
      <c r="E2231" s="18" t="n">
        <v>120000</v>
      </c>
      <c r="F2231" s="18" t="n">
        <v>0</v>
      </c>
      <c r="G2231" s="18" t="n">
        <v>0</v>
      </c>
      <c r="H2231" s="18" t="n">
        <v>0</v>
      </c>
      <c r="I2231" s="18" t="n">
        <v>0</v>
      </c>
      <c r="J2231" s="18">
        <f>ROUND(MIN(B2231/12,650000)*12*0.0915+MIN(B2231/12,1390000)*12*(0.0504+0)+B2231*0.005,0)</f>
        <v/>
      </c>
      <c r="K2231" s="18" t="n">
        <v>0</v>
      </c>
      <c r="L2231" s="18" t="n">
        <v>0</v>
      </c>
      <c r="M2231" s="18">
        <f>ROUND(IF(C2231&gt;=2026,IF(B2231&lt;741000,0,IF(B2231&lt;2191000,B2231-740000,IF(B2231&lt;2193000,1451000,IF(B2231&lt;2196000,1453000,IF(B2231&lt;2200000,1456000,IF(B2231&lt;3600000,ROUNDDOWN(B2231/4,-3)*2.8-80000,IF(B2231&lt;6600000,ROUNDDOWN(B2231/4,-3)*3.2-440000,IF(B2231&lt;8500000,ROUNDDOWN(B2231*0.9,0)-1100000,B2231-1950000)))))))),IF(B2231&lt;651000,0,IF(B2231&lt;1900000,B2231-650000,IF(B2231&lt;3600000,ROUNDDOWN(B2231/4,-3)*2.8-80000,IF(B2231&lt;6600000,ROUNDDOWN(B2231/4,-3)*3.2-440000,IF(B2231&lt;8500000,ROUNDDOWN(B2231*0.9,0)-1100000,B2231-1950000)))))),0)</f>
        <v/>
      </c>
      <c r="N2231" s="18">
        <f>IF(M2231&gt;23500000,NA(),IF(C2231&gt;=2026,IF(M2231&lt;=4890000,1040000,IF(M2231&lt;=6550000,670000,620000)),IF(M2231&lt;=1320000,950000,IF(M2231&lt;=3360000,880000,IF(M2231&lt;=4890000,680000,IF(M2231&lt;=6550000,630000,580000))))))</f>
        <v/>
      </c>
      <c r="O2231" s="18">
        <f>IF(F2231&lt;=0,IF(AND(D2231="はい",C2231&gt;=2026,C2231&lt;=2027),IF(E2231&lt;=0,0,IF(E2231&lt;=30000,E2231,IF(E2231&lt;=60000,ROUNDUP(E2231/2,0)+15000,IF(E2231&lt;=120000,ROUNDUP(E2231/4,0)+30000,60000)))),IF(E2231&lt;=0,0,IF(E2231&lt;=20000,E2231,IF(E2231&lt;=40000,ROUNDUP(E2231/2,0)+10000,IF(E2231&lt;=80000,ROUNDUP(E2231/4,0)+20000,40000))))),IF(E2231&lt;=0,IF(F2231&lt;=0,0,IF(F2231&lt;=25000,F2231,IF(F2231&lt;=50000,ROUNDUP(F2231/2,0)+12500,IF(F2231&lt;=100000,ROUNDUP(F2231/4,0)+25000,50000)))),MAX(IF(F2231&lt;=0,0,IF(F2231&lt;=25000,F2231,IF(F2231&lt;=50000,ROUNDUP(F2231/2,0)+12500,IF(F2231&lt;=100000,ROUNDUP(F2231/4,0)+25000,50000)))),MIN(IF(AND(D2231="はい",C2231&gt;=2026,C2231&lt;=2027),IF(E2231&lt;=0,0,IF(E2231&lt;=30000,E2231,IF(E2231&lt;=60000,ROUNDUP(E2231/2,0)+15000,IF(E2231&lt;=120000,ROUNDUP(E2231/4,0)+30000,60000)))),IF(E2231&lt;=0,0,IF(E2231&lt;=20000,E2231,IF(E2231&lt;=40000,ROUNDUP(E2231/2,0)+10000,IF(E2231&lt;=80000,ROUNDUP(E2231/4,0)+20000,40000)))))+IF(F2231&lt;=0,0,IF(F2231&lt;=25000,F2231,IF(F2231&lt;=50000,ROUNDUP(F2231/2,0)+12500,IF(F2231&lt;=100000,ROUNDUP(F2231/4,0)+25000,50000)))),IF(AND(D2231="はい",C2231&gt;=2026,C2231&lt;=2027),60000,40000)))))</f>
        <v/>
      </c>
      <c r="P2231" s="18">
        <f>IF(G2231&lt;=0,0,IF(G2231&lt;=20000,G2231,IF(G2231&lt;=40000,ROUNDUP(G2231/2,0)+10000,IF(G2231&lt;=80000,ROUNDUP(G2231/4,0)+20000,40000))))</f>
        <v/>
      </c>
      <c r="Q2231" s="18">
        <f>IF(I2231&lt;=0,IF(H2231&lt;=0,0,IF(H2231&lt;=20000,H2231,IF(H2231&lt;=40000,ROUNDUP(H2231/2,0)+10000,IF(H2231&lt;=80000,ROUNDUP(H2231/4,0)+20000,40000)))),IF(H2231&lt;=0,IF(I2231&lt;=0,0,IF(I2231&lt;=25000,I2231,IF(I2231&lt;=50000,ROUNDUP(I2231/2,0)+12500,IF(I2231&lt;=100000,ROUNDUP(I2231/4,0)+25000,50000)))),MAX(IF(I2231&lt;=0,0,IF(I2231&lt;=25000,I2231,IF(I2231&lt;=50000,ROUNDUP(I2231/2,0)+12500,IF(I2231&lt;=100000,ROUNDUP(I2231/4,0)+25000,50000)))),MIN(IF(H2231&lt;=0,0,IF(H2231&lt;=20000,H2231,IF(H2231&lt;=40000,ROUNDUP(H2231/2,0)+10000,IF(H2231&lt;=80000,ROUNDUP(H2231/4,0)+20000,40000))))+IF(I2231&lt;=0,0,IF(I2231&lt;=25000,I2231,IF(I2231&lt;=50000,ROUNDUP(I2231/2,0)+12500,IF(I2231&lt;=100000,ROUNDUP(I2231/4,0)+25000,50000)))),40000))))</f>
        <v/>
      </c>
      <c r="R2231" s="18">
        <f>MIN(120000,O2231+P2231+Q2231)</f>
        <v/>
      </c>
      <c r="S2231" s="18">
        <f>IF(F2231&lt;=0,IF(E2231&lt;=0,0,IF(E2231&lt;=12000,E2231,IF(E2231&lt;=32000,ROUNDUP(E2231/2,0)+6000,IF(E2231&lt;=56000,ROUNDUP(E2231/4,0)+14000,28000)))),IF(E2231&lt;=0,IF(F2231&lt;=0,0,IF(F2231&lt;=15000,F2231,IF(F2231&lt;=40000,ROUNDUP(F2231/2,0)+7500,IF(F2231&lt;=70000,ROUNDUP(F2231/4,0)+17500,35000)))),MAX(IF(F2231&lt;=0,0,IF(F2231&lt;=15000,F2231,IF(F2231&lt;=40000,ROUNDUP(F2231/2,0)+7500,IF(F2231&lt;=70000,ROUNDUP(F2231/4,0)+17500,35000)))),MIN(IF(E2231&lt;=0,0,IF(E2231&lt;=12000,E2231,IF(E2231&lt;=32000,ROUNDUP(E2231/2,0)+6000,IF(E2231&lt;=56000,ROUNDUP(E2231/4,0)+14000,28000))))+IF(F2231&lt;=0,0,IF(F2231&lt;=15000,F2231,IF(F2231&lt;=40000,ROUNDUP(F2231/2,0)+7500,IF(F2231&lt;=70000,ROUNDUP(F2231/4,0)+17500,35000)))),28000))))</f>
        <v/>
      </c>
      <c r="T2231" s="18">
        <f>IF(G2231&lt;=0,0,IF(G2231&lt;=12000,G2231,IF(G2231&lt;=32000,ROUNDUP(G2231/2,0)+6000,IF(G2231&lt;=56000,ROUNDUP(G2231/4,0)+14000,28000))))</f>
        <v/>
      </c>
      <c r="U2231" s="18">
        <f>IF(I2231&lt;=0,IF(H2231&lt;=0,0,IF(H2231&lt;=12000,H2231,IF(H2231&lt;=32000,ROUNDUP(H2231/2,0)+6000,IF(H2231&lt;=56000,ROUNDUP(H2231/4,0)+14000,28000)))),IF(H2231&lt;=0,IF(I2231&lt;=0,0,IF(I2231&lt;=15000,I2231,IF(I2231&lt;=40000,ROUNDUP(I2231/2,0)+7500,IF(I2231&lt;=70000,ROUNDUP(I2231/4,0)+17500,35000)))),MAX(IF(I2231&lt;=0,0,IF(I2231&lt;=15000,I2231,IF(I2231&lt;=40000,ROUNDUP(I2231/2,0)+7500,IF(I2231&lt;=70000,ROUNDUP(I2231/4,0)+17500,35000)))),MIN(IF(H2231&lt;=0,0,IF(H2231&lt;=12000,H2231,IF(H2231&lt;=32000,ROUNDUP(H2231/2,0)+6000,IF(H2231&lt;=56000,ROUNDUP(H2231/4,0)+14000,28000))))+IF(I2231&lt;=0,0,IF(I2231&lt;=15000,I2231,IF(I2231&lt;=40000,ROUNDUP(I2231/2,0)+7500,IF(I2231&lt;=70000,ROUNDUP(I2231/4,0)+17500,35000)))),28000))))</f>
        <v/>
      </c>
      <c r="V2231" s="18">
        <f>MIN(70000,S2231+T2231+U2231)</f>
        <v/>
      </c>
      <c r="W2231" s="18">
        <f>MAX(0,ROUNDDOWN(M2231-J2231-N2231-K2231-0,-3))</f>
        <v/>
      </c>
      <c r="X2231" s="18">
        <f>MAX(0,ROUNDDOWN(M2231-J2231-N2231-K2231-R2231,-3))</f>
        <v/>
      </c>
      <c r="Y2231" s="18">
        <f>IF(W2231&lt;=0,0,ROUNDDOWN((W2231*LOOKUP(W2231,{0,1950001,3300001,6950001,9000001,18000001,40000001},{0.05,0.1,0.2,0.23,0.33,0.4,0.45})-LOOKUP(W2231,{0,1950001,3300001,6950001,9000001,18000001,40000001},{0,97500,427500,636000,1536000,2796000,4796000}))*1.021,-2))</f>
        <v/>
      </c>
      <c r="Z2231" s="18">
        <f>IF(X2231&lt;=0,0,ROUNDDOWN((X2231*LOOKUP(X2231,{0,1950001,3300001,6950001,9000001,18000001,40000001},{0.05,0.1,0.2,0.23,0.33,0.4,0.45})-LOOKUP(X2231,{0,1950001,3300001,6950001,9000001,18000001,40000001},{0,97500,427500,636000,1536000,2796000,4796000}))*1.021,-2))</f>
        <v/>
      </c>
      <c r="AA2231" s="18">
        <f>MAX(0,ROUNDDOWN(M2231-J2231-430000-L2231-0,-3))</f>
        <v/>
      </c>
      <c r="AB2231" s="18">
        <f>MAX(0,ROUNDDOWN(M2231-J2231-430000-L2231-V2231,-3))</f>
        <v/>
      </c>
      <c r="AC2231" s="18">
        <f>IF(M2231&lt;=450000,0,MAX(0,ROUNDDOWN(AA2231*0.06-MIN(50000,AA2231)*0.03,-2))+MAX(0,ROUNDDOWN(AA2231*0.04-MIN(50000,AA2231)*0.02,-2)))</f>
        <v/>
      </c>
      <c r="AD2231" s="18">
        <f>IF(M2231&lt;=450000,0,MAX(0,ROUNDDOWN(AB2231*0.06-MIN(50000,AB2231)*0.03,-2))+MAX(0,ROUNDDOWN(AB2231*0.04-MIN(50000,AB2231)*0.02,-2)))</f>
        <v/>
      </c>
      <c r="AE2231" s="18">
        <f>Y2231-Z2231</f>
        <v/>
      </c>
      <c r="AF2231" s="18">
        <f>AC2231-AD2231</f>
        <v/>
      </c>
      <c r="AG2231" s="18">
        <f>AE2231+AF2231</f>
        <v/>
      </c>
      <c r="AH2231" s="20">
        <f>IF(W2231&lt;=0,0,LOOKUP(W2231,{0,1950001,3300001,6950001,9000001,18000001,40000001},{0.05,0.1,0.2,0.23,0.33,0.4,0.45}))</f>
        <v/>
      </c>
    </row>
    <row r="2232">
      <c r="A2232" t="inlineStr">
        <is>
          <t>1万円刻み 3区分8万円ずつ</t>
        </is>
      </c>
      <c r="B2232" s="18">
        <f>'4_1万円刻み'!$A$718</f>
        <v/>
      </c>
      <c r="C2232" s="19" t="n">
        <v>2026</v>
      </c>
      <c r="D2232" t="inlineStr">
        <is>
          <t>いいえ</t>
        </is>
      </c>
      <c r="E2232" s="18" t="n">
        <v>80000</v>
      </c>
      <c r="F2232" s="18" t="n">
        <v>0</v>
      </c>
      <c r="G2232" s="18" t="n">
        <v>80000</v>
      </c>
      <c r="H2232" s="18" t="n">
        <v>80000</v>
      </c>
      <c r="I2232" s="18" t="n">
        <v>0</v>
      </c>
      <c r="J2232" s="18">
        <f>ROUND(MIN(B2232/12,650000)*12*0.0915+MIN(B2232/12,1390000)*12*(0.0504+0)+B2232*0.005,0)</f>
        <v/>
      </c>
      <c r="K2232" s="18" t="n">
        <v>0</v>
      </c>
      <c r="L2232" s="18" t="n">
        <v>0</v>
      </c>
      <c r="M2232" s="18">
        <f>ROUND(IF(C2232&gt;=2026,IF(B2232&lt;741000,0,IF(B2232&lt;2191000,B2232-740000,IF(B2232&lt;2193000,1451000,IF(B2232&lt;2196000,1453000,IF(B2232&lt;2200000,1456000,IF(B2232&lt;3600000,ROUNDDOWN(B2232/4,-3)*2.8-80000,IF(B2232&lt;6600000,ROUNDDOWN(B2232/4,-3)*3.2-440000,IF(B2232&lt;8500000,ROUNDDOWN(B2232*0.9,0)-1100000,B2232-1950000)))))))),IF(B2232&lt;651000,0,IF(B2232&lt;1900000,B2232-650000,IF(B2232&lt;3600000,ROUNDDOWN(B2232/4,-3)*2.8-80000,IF(B2232&lt;6600000,ROUNDDOWN(B2232/4,-3)*3.2-440000,IF(B2232&lt;8500000,ROUNDDOWN(B2232*0.9,0)-1100000,B2232-1950000)))))),0)</f>
        <v/>
      </c>
      <c r="N2232" s="18">
        <f>IF(M2232&gt;23500000,NA(),IF(C2232&gt;=2026,IF(M2232&lt;=4890000,1040000,IF(M2232&lt;=6550000,670000,620000)),IF(M2232&lt;=1320000,950000,IF(M2232&lt;=3360000,880000,IF(M2232&lt;=4890000,680000,IF(M2232&lt;=6550000,630000,580000))))))</f>
        <v/>
      </c>
      <c r="O2232" s="18">
        <f>IF(F2232&lt;=0,IF(AND(D2232="はい",C2232&gt;=2026,C2232&lt;=2027),IF(E2232&lt;=0,0,IF(E2232&lt;=30000,E2232,IF(E2232&lt;=60000,ROUNDUP(E2232/2,0)+15000,IF(E2232&lt;=120000,ROUNDUP(E2232/4,0)+30000,60000)))),IF(E2232&lt;=0,0,IF(E2232&lt;=20000,E2232,IF(E2232&lt;=40000,ROUNDUP(E2232/2,0)+10000,IF(E2232&lt;=80000,ROUNDUP(E2232/4,0)+20000,40000))))),IF(E2232&lt;=0,IF(F2232&lt;=0,0,IF(F2232&lt;=25000,F2232,IF(F2232&lt;=50000,ROUNDUP(F2232/2,0)+12500,IF(F2232&lt;=100000,ROUNDUP(F2232/4,0)+25000,50000)))),MAX(IF(F2232&lt;=0,0,IF(F2232&lt;=25000,F2232,IF(F2232&lt;=50000,ROUNDUP(F2232/2,0)+12500,IF(F2232&lt;=100000,ROUNDUP(F2232/4,0)+25000,50000)))),MIN(IF(AND(D2232="はい",C2232&gt;=2026,C2232&lt;=2027),IF(E2232&lt;=0,0,IF(E2232&lt;=30000,E2232,IF(E2232&lt;=60000,ROUNDUP(E2232/2,0)+15000,IF(E2232&lt;=120000,ROUNDUP(E2232/4,0)+30000,60000)))),IF(E2232&lt;=0,0,IF(E2232&lt;=20000,E2232,IF(E2232&lt;=40000,ROUNDUP(E2232/2,0)+10000,IF(E2232&lt;=80000,ROUNDUP(E2232/4,0)+20000,40000)))))+IF(F2232&lt;=0,0,IF(F2232&lt;=25000,F2232,IF(F2232&lt;=50000,ROUNDUP(F2232/2,0)+12500,IF(F2232&lt;=100000,ROUNDUP(F2232/4,0)+25000,50000)))),IF(AND(D2232="はい",C2232&gt;=2026,C2232&lt;=2027),60000,40000)))))</f>
        <v/>
      </c>
      <c r="P2232" s="18">
        <f>IF(G2232&lt;=0,0,IF(G2232&lt;=20000,G2232,IF(G2232&lt;=40000,ROUNDUP(G2232/2,0)+10000,IF(G2232&lt;=80000,ROUNDUP(G2232/4,0)+20000,40000))))</f>
        <v/>
      </c>
      <c r="Q2232" s="18">
        <f>IF(I2232&lt;=0,IF(H2232&lt;=0,0,IF(H2232&lt;=20000,H2232,IF(H2232&lt;=40000,ROUNDUP(H2232/2,0)+10000,IF(H2232&lt;=80000,ROUNDUP(H2232/4,0)+20000,40000)))),IF(H2232&lt;=0,IF(I2232&lt;=0,0,IF(I2232&lt;=25000,I2232,IF(I2232&lt;=50000,ROUNDUP(I2232/2,0)+12500,IF(I2232&lt;=100000,ROUNDUP(I2232/4,0)+25000,50000)))),MAX(IF(I2232&lt;=0,0,IF(I2232&lt;=25000,I2232,IF(I2232&lt;=50000,ROUNDUP(I2232/2,0)+12500,IF(I2232&lt;=100000,ROUNDUP(I2232/4,0)+25000,50000)))),MIN(IF(H2232&lt;=0,0,IF(H2232&lt;=20000,H2232,IF(H2232&lt;=40000,ROUNDUP(H2232/2,0)+10000,IF(H2232&lt;=80000,ROUNDUP(H2232/4,0)+20000,40000))))+IF(I2232&lt;=0,0,IF(I2232&lt;=25000,I2232,IF(I2232&lt;=50000,ROUNDUP(I2232/2,0)+12500,IF(I2232&lt;=100000,ROUNDUP(I2232/4,0)+25000,50000)))),40000))))</f>
        <v/>
      </c>
      <c r="R2232" s="18">
        <f>MIN(120000,O2232+P2232+Q2232)</f>
        <v/>
      </c>
      <c r="S2232" s="18">
        <f>IF(F2232&lt;=0,IF(E2232&lt;=0,0,IF(E2232&lt;=12000,E2232,IF(E2232&lt;=32000,ROUNDUP(E2232/2,0)+6000,IF(E2232&lt;=56000,ROUNDUP(E2232/4,0)+14000,28000)))),IF(E2232&lt;=0,IF(F2232&lt;=0,0,IF(F2232&lt;=15000,F2232,IF(F2232&lt;=40000,ROUNDUP(F2232/2,0)+7500,IF(F2232&lt;=70000,ROUNDUP(F2232/4,0)+17500,35000)))),MAX(IF(F2232&lt;=0,0,IF(F2232&lt;=15000,F2232,IF(F2232&lt;=40000,ROUNDUP(F2232/2,0)+7500,IF(F2232&lt;=70000,ROUNDUP(F2232/4,0)+17500,35000)))),MIN(IF(E2232&lt;=0,0,IF(E2232&lt;=12000,E2232,IF(E2232&lt;=32000,ROUNDUP(E2232/2,0)+6000,IF(E2232&lt;=56000,ROUNDUP(E2232/4,0)+14000,28000))))+IF(F2232&lt;=0,0,IF(F2232&lt;=15000,F2232,IF(F2232&lt;=40000,ROUNDUP(F2232/2,0)+7500,IF(F2232&lt;=70000,ROUNDUP(F2232/4,0)+17500,35000)))),28000))))</f>
        <v/>
      </c>
      <c r="T2232" s="18">
        <f>IF(G2232&lt;=0,0,IF(G2232&lt;=12000,G2232,IF(G2232&lt;=32000,ROUNDUP(G2232/2,0)+6000,IF(G2232&lt;=56000,ROUNDUP(G2232/4,0)+14000,28000))))</f>
        <v/>
      </c>
      <c r="U2232" s="18">
        <f>IF(I2232&lt;=0,IF(H2232&lt;=0,0,IF(H2232&lt;=12000,H2232,IF(H2232&lt;=32000,ROUNDUP(H2232/2,0)+6000,IF(H2232&lt;=56000,ROUNDUP(H2232/4,0)+14000,28000)))),IF(H2232&lt;=0,IF(I2232&lt;=0,0,IF(I2232&lt;=15000,I2232,IF(I2232&lt;=40000,ROUNDUP(I2232/2,0)+7500,IF(I2232&lt;=70000,ROUNDUP(I2232/4,0)+17500,35000)))),MAX(IF(I2232&lt;=0,0,IF(I2232&lt;=15000,I2232,IF(I2232&lt;=40000,ROUNDUP(I2232/2,0)+7500,IF(I2232&lt;=70000,ROUNDUP(I2232/4,0)+17500,35000)))),MIN(IF(H2232&lt;=0,0,IF(H2232&lt;=12000,H2232,IF(H2232&lt;=32000,ROUNDUP(H2232/2,0)+6000,IF(H2232&lt;=56000,ROUNDUP(H2232/4,0)+14000,28000))))+IF(I2232&lt;=0,0,IF(I2232&lt;=15000,I2232,IF(I2232&lt;=40000,ROUNDUP(I2232/2,0)+7500,IF(I2232&lt;=70000,ROUNDUP(I2232/4,0)+17500,35000)))),28000))))</f>
        <v/>
      </c>
      <c r="V2232" s="18">
        <f>MIN(70000,S2232+T2232+U2232)</f>
        <v/>
      </c>
      <c r="W2232" s="18">
        <f>MAX(0,ROUNDDOWN(M2232-J2232-N2232-K2232-0,-3))</f>
        <v/>
      </c>
      <c r="X2232" s="18">
        <f>MAX(0,ROUNDDOWN(M2232-J2232-N2232-K2232-R2232,-3))</f>
        <v/>
      </c>
      <c r="Y2232" s="18">
        <f>IF(W2232&lt;=0,0,ROUNDDOWN((W2232*LOOKUP(W2232,{0,1950001,3300001,6950001,9000001,18000001,40000001},{0.05,0.1,0.2,0.23,0.33,0.4,0.45})-LOOKUP(W2232,{0,1950001,3300001,6950001,9000001,18000001,40000001},{0,97500,427500,636000,1536000,2796000,4796000}))*1.021,-2))</f>
        <v/>
      </c>
      <c r="Z2232" s="18">
        <f>IF(X2232&lt;=0,0,ROUNDDOWN((X2232*LOOKUP(X2232,{0,1950001,3300001,6950001,9000001,18000001,40000001},{0.05,0.1,0.2,0.23,0.33,0.4,0.45})-LOOKUP(X2232,{0,1950001,3300001,6950001,9000001,18000001,40000001},{0,97500,427500,636000,1536000,2796000,4796000}))*1.021,-2))</f>
        <v/>
      </c>
      <c r="AA2232" s="18">
        <f>MAX(0,ROUNDDOWN(M2232-J2232-430000-L2232-0,-3))</f>
        <v/>
      </c>
      <c r="AB2232" s="18">
        <f>MAX(0,ROUNDDOWN(M2232-J2232-430000-L2232-V2232,-3))</f>
        <v/>
      </c>
      <c r="AC2232" s="18">
        <f>IF(M2232&lt;=450000,0,MAX(0,ROUNDDOWN(AA2232*0.06-MIN(50000,AA2232)*0.03,-2))+MAX(0,ROUNDDOWN(AA2232*0.04-MIN(50000,AA2232)*0.02,-2)))</f>
        <v/>
      </c>
      <c r="AD2232" s="18">
        <f>IF(M2232&lt;=450000,0,MAX(0,ROUNDDOWN(AB2232*0.06-MIN(50000,AB2232)*0.03,-2))+MAX(0,ROUNDDOWN(AB2232*0.04-MIN(50000,AB2232)*0.02,-2)))</f>
        <v/>
      </c>
      <c r="AE2232" s="18">
        <f>Y2232-Z2232</f>
        <v/>
      </c>
      <c r="AF2232" s="18">
        <f>AC2232-AD2232</f>
        <v/>
      </c>
      <c r="AG2232" s="18">
        <f>AE2232+AF2232</f>
        <v/>
      </c>
      <c r="AH2232" s="20">
        <f>IF(W2232&lt;=0,0,LOOKUP(W2232,{0,1950001,3300001,6950001,9000001,18000001,40000001},{0.05,0.1,0.2,0.23,0.33,0.4,0.45}))</f>
        <v/>
      </c>
    </row>
    <row r="2233">
      <c r="A2233" t="inlineStr">
        <is>
          <t>1万円刻み 一般8万円</t>
        </is>
      </c>
      <c r="B2233" s="18">
        <f>'4_1万円刻み'!$A$718</f>
        <v/>
      </c>
      <c r="C2233" s="19" t="n">
        <v>2026</v>
      </c>
      <c r="D2233" t="inlineStr">
        <is>
          <t>いいえ</t>
        </is>
      </c>
      <c r="E2233" s="18" t="n">
        <v>80000</v>
      </c>
      <c r="F2233" s="18" t="n">
        <v>0</v>
      </c>
      <c r="G2233" s="18" t="n">
        <v>0</v>
      </c>
      <c r="H2233" s="18" t="n">
        <v>0</v>
      </c>
      <c r="I2233" s="18" t="n">
        <v>0</v>
      </c>
      <c r="J2233" s="18">
        <f>ROUND(MIN(B2233/12,650000)*12*0.0915+MIN(B2233/12,1390000)*12*(0.0504+0)+B2233*0.005,0)</f>
        <v/>
      </c>
      <c r="K2233" s="18" t="n">
        <v>0</v>
      </c>
      <c r="L2233" s="18" t="n">
        <v>0</v>
      </c>
      <c r="M2233" s="18">
        <f>ROUND(IF(C2233&gt;=2026,IF(B2233&lt;741000,0,IF(B2233&lt;2191000,B2233-740000,IF(B2233&lt;2193000,1451000,IF(B2233&lt;2196000,1453000,IF(B2233&lt;2200000,1456000,IF(B2233&lt;3600000,ROUNDDOWN(B2233/4,-3)*2.8-80000,IF(B2233&lt;6600000,ROUNDDOWN(B2233/4,-3)*3.2-440000,IF(B2233&lt;8500000,ROUNDDOWN(B2233*0.9,0)-1100000,B2233-1950000)))))))),IF(B2233&lt;651000,0,IF(B2233&lt;1900000,B2233-650000,IF(B2233&lt;3600000,ROUNDDOWN(B2233/4,-3)*2.8-80000,IF(B2233&lt;6600000,ROUNDDOWN(B2233/4,-3)*3.2-440000,IF(B2233&lt;8500000,ROUNDDOWN(B2233*0.9,0)-1100000,B2233-1950000)))))),0)</f>
        <v/>
      </c>
      <c r="N2233" s="18">
        <f>IF(M2233&gt;23500000,NA(),IF(C2233&gt;=2026,IF(M2233&lt;=4890000,1040000,IF(M2233&lt;=6550000,670000,620000)),IF(M2233&lt;=1320000,950000,IF(M2233&lt;=3360000,880000,IF(M2233&lt;=4890000,680000,IF(M2233&lt;=6550000,630000,580000))))))</f>
        <v/>
      </c>
      <c r="O2233" s="18">
        <f>IF(F2233&lt;=0,IF(AND(D2233="はい",C2233&gt;=2026,C2233&lt;=2027),IF(E2233&lt;=0,0,IF(E2233&lt;=30000,E2233,IF(E2233&lt;=60000,ROUNDUP(E2233/2,0)+15000,IF(E2233&lt;=120000,ROUNDUP(E2233/4,0)+30000,60000)))),IF(E2233&lt;=0,0,IF(E2233&lt;=20000,E2233,IF(E2233&lt;=40000,ROUNDUP(E2233/2,0)+10000,IF(E2233&lt;=80000,ROUNDUP(E2233/4,0)+20000,40000))))),IF(E2233&lt;=0,IF(F2233&lt;=0,0,IF(F2233&lt;=25000,F2233,IF(F2233&lt;=50000,ROUNDUP(F2233/2,0)+12500,IF(F2233&lt;=100000,ROUNDUP(F2233/4,0)+25000,50000)))),MAX(IF(F2233&lt;=0,0,IF(F2233&lt;=25000,F2233,IF(F2233&lt;=50000,ROUNDUP(F2233/2,0)+12500,IF(F2233&lt;=100000,ROUNDUP(F2233/4,0)+25000,50000)))),MIN(IF(AND(D2233="はい",C2233&gt;=2026,C2233&lt;=2027),IF(E2233&lt;=0,0,IF(E2233&lt;=30000,E2233,IF(E2233&lt;=60000,ROUNDUP(E2233/2,0)+15000,IF(E2233&lt;=120000,ROUNDUP(E2233/4,0)+30000,60000)))),IF(E2233&lt;=0,0,IF(E2233&lt;=20000,E2233,IF(E2233&lt;=40000,ROUNDUP(E2233/2,0)+10000,IF(E2233&lt;=80000,ROUNDUP(E2233/4,0)+20000,40000)))))+IF(F2233&lt;=0,0,IF(F2233&lt;=25000,F2233,IF(F2233&lt;=50000,ROUNDUP(F2233/2,0)+12500,IF(F2233&lt;=100000,ROUNDUP(F2233/4,0)+25000,50000)))),IF(AND(D2233="はい",C2233&gt;=2026,C2233&lt;=2027),60000,40000)))))</f>
        <v/>
      </c>
      <c r="P2233" s="18">
        <f>IF(G2233&lt;=0,0,IF(G2233&lt;=20000,G2233,IF(G2233&lt;=40000,ROUNDUP(G2233/2,0)+10000,IF(G2233&lt;=80000,ROUNDUP(G2233/4,0)+20000,40000))))</f>
        <v/>
      </c>
      <c r="Q2233" s="18">
        <f>IF(I2233&lt;=0,IF(H2233&lt;=0,0,IF(H2233&lt;=20000,H2233,IF(H2233&lt;=40000,ROUNDUP(H2233/2,0)+10000,IF(H2233&lt;=80000,ROUNDUP(H2233/4,0)+20000,40000)))),IF(H2233&lt;=0,IF(I2233&lt;=0,0,IF(I2233&lt;=25000,I2233,IF(I2233&lt;=50000,ROUNDUP(I2233/2,0)+12500,IF(I2233&lt;=100000,ROUNDUP(I2233/4,0)+25000,50000)))),MAX(IF(I2233&lt;=0,0,IF(I2233&lt;=25000,I2233,IF(I2233&lt;=50000,ROUNDUP(I2233/2,0)+12500,IF(I2233&lt;=100000,ROUNDUP(I2233/4,0)+25000,50000)))),MIN(IF(H2233&lt;=0,0,IF(H2233&lt;=20000,H2233,IF(H2233&lt;=40000,ROUNDUP(H2233/2,0)+10000,IF(H2233&lt;=80000,ROUNDUP(H2233/4,0)+20000,40000))))+IF(I2233&lt;=0,0,IF(I2233&lt;=25000,I2233,IF(I2233&lt;=50000,ROUNDUP(I2233/2,0)+12500,IF(I2233&lt;=100000,ROUNDUP(I2233/4,0)+25000,50000)))),40000))))</f>
        <v/>
      </c>
      <c r="R2233" s="18">
        <f>MIN(120000,O2233+P2233+Q2233)</f>
        <v/>
      </c>
      <c r="S2233" s="18">
        <f>IF(F2233&lt;=0,IF(E2233&lt;=0,0,IF(E2233&lt;=12000,E2233,IF(E2233&lt;=32000,ROUNDUP(E2233/2,0)+6000,IF(E2233&lt;=56000,ROUNDUP(E2233/4,0)+14000,28000)))),IF(E2233&lt;=0,IF(F2233&lt;=0,0,IF(F2233&lt;=15000,F2233,IF(F2233&lt;=40000,ROUNDUP(F2233/2,0)+7500,IF(F2233&lt;=70000,ROUNDUP(F2233/4,0)+17500,35000)))),MAX(IF(F2233&lt;=0,0,IF(F2233&lt;=15000,F2233,IF(F2233&lt;=40000,ROUNDUP(F2233/2,0)+7500,IF(F2233&lt;=70000,ROUNDUP(F2233/4,0)+17500,35000)))),MIN(IF(E2233&lt;=0,0,IF(E2233&lt;=12000,E2233,IF(E2233&lt;=32000,ROUNDUP(E2233/2,0)+6000,IF(E2233&lt;=56000,ROUNDUP(E2233/4,0)+14000,28000))))+IF(F2233&lt;=0,0,IF(F2233&lt;=15000,F2233,IF(F2233&lt;=40000,ROUNDUP(F2233/2,0)+7500,IF(F2233&lt;=70000,ROUNDUP(F2233/4,0)+17500,35000)))),28000))))</f>
        <v/>
      </c>
      <c r="T2233" s="18">
        <f>IF(G2233&lt;=0,0,IF(G2233&lt;=12000,G2233,IF(G2233&lt;=32000,ROUNDUP(G2233/2,0)+6000,IF(G2233&lt;=56000,ROUNDUP(G2233/4,0)+14000,28000))))</f>
        <v/>
      </c>
      <c r="U2233" s="18">
        <f>IF(I2233&lt;=0,IF(H2233&lt;=0,0,IF(H2233&lt;=12000,H2233,IF(H2233&lt;=32000,ROUNDUP(H2233/2,0)+6000,IF(H2233&lt;=56000,ROUNDUP(H2233/4,0)+14000,28000)))),IF(H2233&lt;=0,IF(I2233&lt;=0,0,IF(I2233&lt;=15000,I2233,IF(I2233&lt;=40000,ROUNDUP(I2233/2,0)+7500,IF(I2233&lt;=70000,ROUNDUP(I2233/4,0)+17500,35000)))),MAX(IF(I2233&lt;=0,0,IF(I2233&lt;=15000,I2233,IF(I2233&lt;=40000,ROUNDUP(I2233/2,0)+7500,IF(I2233&lt;=70000,ROUNDUP(I2233/4,0)+17500,35000)))),MIN(IF(H2233&lt;=0,0,IF(H2233&lt;=12000,H2233,IF(H2233&lt;=32000,ROUNDUP(H2233/2,0)+6000,IF(H2233&lt;=56000,ROUNDUP(H2233/4,0)+14000,28000))))+IF(I2233&lt;=0,0,IF(I2233&lt;=15000,I2233,IF(I2233&lt;=40000,ROUNDUP(I2233/2,0)+7500,IF(I2233&lt;=70000,ROUNDUP(I2233/4,0)+17500,35000)))),28000))))</f>
        <v/>
      </c>
      <c r="V2233" s="18">
        <f>MIN(70000,S2233+T2233+U2233)</f>
        <v/>
      </c>
      <c r="W2233" s="18">
        <f>MAX(0,ROUNDDOWN(M2233-J2233-N2233-K2233-0,-3))</f>
        <v/>
      </c>
      <c r="X2233" s="18">
        <f>MAX(0,ROUNDDOWN(M2233-J2233-N2233-K2233-R2233,-3))</f>
        <v/>
      </c>
      <c r="Y2233" s="18">
        <f>IF(W2233&lt;=0,0,ROUNDDOWN((W2233*LOOKUP(W2233,{0,1950001,3300001,6950001,9000001,18000001,40000001},{0.05,0.1,0.2,0.23,0.33,0.4,0.45})-LOOKUP(W2233,{0,1950001,3300001,6950001,9000001,18000001,40000001},{0,97500,427500,636000,1536000,2796000,4796000}))*1.021,-2))</f>
        <v/>
      </c>
      <c r="Z2233" s="18">
        <f>IF(X2233&lt;=0,0,ROUNDDOWN((X2233*LOOKUP(X2233,{0,1950001,3300001,6950001,9000001,18000001,40000001},{0.05,0.1,0.2,0.23,0.33,0.4,0.45})-LOOKUP(X2233,{0,1950001,3300001,6950001,9000001,18000001,40000001},{0,97500,427500,636000,1536000,2796000,4796000}))*1.021,-2))</f>
        <v/>
      </c>
      <c r="AA2233" s="18">
        <f>MAX(0,ROUNDDOWN(M2233-J2233-430000-L2233-0,-3))</f>
        <v/>
      </c>
      <c r="AB2233" s="18">
        <f>MAX(0,ROUNDDOWN(M2233-J2233-430000-L2233-V2233,-3))</f>
        <v/>
      </c>
      <c r="AC2233" s="18">
        <f>IF(M2233&lt;=450000,0,MAX(0,ROUNDDOWN(AA2233*0.06-MIN(50000,AA2233)*0.03,-2))+MAX(0,ROUNDDOWN(AA2233*0.04-MIN(50000,AA2233)*0.02,-2)))</f>
        <v/>
      </c>
      <c r="AD2233" s="18">
        <f>IF(M2233&lt;=450000,0,MAX(0,ROUNDDOWN(AB2233*0.06-MIN(50000,AB2233)*0.03,-2))+MAX(0,ROUNDDOWN(AB2233*0.04-MIN(50000,AB2233)*0.02,-2)))</f>
        <v/>
      </c>
      <c r="AE2233" s="18">
        <f>Y2233-Z2233</f>
        <v/>
      </c>
      <c r="AF2233" s="18">
        <f>AC2233-AD2233</f>
        <v/>
      </c>
      <c r="AG2233" s="18">
        <f>AE2233+AF2233</f>
        <v/>
      </c>
      <c r="AH2233" s="20">
        <f>IF(W2233&lt;=0,0,LOOKUP(W2233,{0,1950001,3300001,6950001,9000001,18000001,40000001},{0.05,0.1,0.2,0.23,0.33,0.4,0.45}))</f>
        <v/>
      </c>
    </row>
    <row r="2234">
      <c r="A2234" t="inlineStr">
        <is>
          <t>1万円刻み 特例あり一般12万円</t>
        </is>
      </c>
      <c r="B2234" s="18">
        <f>'4_1万円刻み'!$A$718</f>
        <v/>
      </c>
      <c r="C2234" s="19" t="n">
        <v>2026</v>
      </c>
      <c r="D2234" t="inlineStr">
        <is>
          <t>はい</t>
        </is>
      </c>
      <c r="E2234" s="18" t="n">
        <v>120000</v>
      </c>
      <c r="F2234" s="18" t="n">
        <v>0</v>
      </c>
      <c r="G2234" s="18" t="n">
        <v>0</v>
      </c>
      <c r="H2234" s="18" t="n">
        <v>0</v>
      </c>
      <c r="I2234" s="18" t="n">
        <v>0</v>
      </c>
      <c r="J2234" s="18">
        <f>ROUND(MIN(B2234/12,650000)*12*0.0915+MIN(B2234/12,1390000)*12*(0.0504+0)+B2234*0.005,0)</f>
        <v/>
      </c>
      <c r="K2234" s="18" t="n">
        <v>0</v>
      </c>
      <c r="L2234" s="18" t="n">
        <v>0</v>
      </c>
      <c r="M2234" s="18">
        <f>ROUND(IF(C2234&gt;=2026,IF(B2234&lt;741000,0,IF(B2234&lt;2191000,B2234-740000,IF(B2234&lt;2193000,1451000,IF(B2234&lt;2196000,1453000,IF(B2234&lt;2200000,1456000,IF(B2234&lt;3600000,ROUNDDOWN(B2234/4,-3)*2.8-80000,IF(B2234&lt;6600000,ROUNDDOWN(B2234/4,-3)*3.2-440000,IF(B2234&lt;8500000,ROUNDDOWN(B2234*0.9,0)-1100000,B2234-1950000)))))))),IF(B2234&lt;651000,0,IF(B2234&lt;1900000,B2234-650000,IF(B2234&lt;3600000,ROUNDDOWN(B2234/4,-3)*2.8-80000,IF(B2234&lt;6600000,ROUNDDOWN(B2234/4,-3)*3.2-440000,IF(B2234&lt;8500000,ROUNDDOWN(B2234*0.9,0)-1100000,B2234-1950000)))))),0)</f>
        <v/>
      </c>
      <c r="N2234" s="18">
        <f>IF(M2234&gt;23500000,NA(),IF(C2234&gt;=2026,IF(M2234&lt;=4890000,1040000,IF(M2234&lt;=6550000,670000,620000)),IF(M2234&lt;=1320000,950000,IF(M2234&lt;=3360000,880000,IF(M2234&lt;=4890000,680000,IF(M2234&lt;=6550000,630000,580000))))))</f>
        <v/>
      </c>
      <c r="O2234" s="18">
        <f>IF(F2234&lt;=0,IF(AND(D2234="はい",C2234&gt;=2026,C2234&lt;=2027),IF(E2234&lt;=0,0,IF(E2234&lt;=30000,E2234,IF(E2234&lt;=60000,ROUNDUP(E2234/2,0)+15000,IF(E2234&lt;=120000,ROUNDUP(E2234/4,0)+30000,60000)))),IF(E2234&lt;=0,0,IF(E2234&lt;=20000,E2234,IF(E2234&lt;=40000,ROUNDUP(E2234/2,0)+10000,IF(E2234&lt;=80000,ROUNDUP(E2234/4,0)+20000,40000))))),IF(E2234&lt;=0,IF(F2234&lt;=0,0,IF(F2234&lt;=25000,F2234,IF(F2234&lt;=50000,ROUNDUP(F2234/2,0)+12500,IF(F2234&lt;=100000,ROUNDUP(F2234/4,0)+25000,50000)))),MAX(IF(F2234&lt;=0,0,IF(F2234&lt;=25000,F2234,IF(F2234&lt;=50000,ROUNDUP(F2234/2,0)+12500,IF(F2234&lt;=100000,ROUNDUP(F2234/4,0)+25000,50000)))),MIN(IF(AND(D2234="はい",C2234&gt;=2026,C2234&lt;=2027),IF(E2234&lt;=0,0,IF(E2234&lt;=30000,E2234,IF(E2234&lt;=60000,ROUNDUP(E2234/2,0)+15000,IF(E2234&lt;=120000,ROUNDUP(E2234/4,0)+30000,60000)))),IF(E2234&lt;=0,0,IF(E2234&lt;=20000,E2234,IF(E2234&lt;=40000,ROUNDUP(E2234/2,0)+10000,IF(E2234&lt;=80000,ROUNDUP(E2234/4,0)+20000,40000)))))+IF(F2234&lt;=0,0,IF(F2234&lt;=25000,F2234,IF(F2234&lt;=50000,ROUNDUP(F2234/2,0)+12500,IF(F2234&lt;=100000,ROUNDUP(F2234/4,0)+25000,50000)))),IF(AND(D2234="はい",C2234&gt;=2026,C2234&lt;=2027),60000,40000)))))</f>
        <v/>
      </c>
      <c r="P2234" s="18">
        <f>IF(G2234&lt;=0,0,IF(G2234&lt;=20000,G2234,IF(G2234&lt;=40000,ROUNDUP(G2234/2,0)+10000,IF(G2234&lt;=80000,ROUNDUP(G2234/4,0)+20000,40000))))</f>
        <v/>
      </c>
      <c r="Q2234" s="18">
        <f>IF(I2234&lt;=0,IF(H2234&lt;=0,0,IF(H2234&lt;=20000,H2234,IF(H2234&lt;=40000,ROUNDUP(H2234/2,0)+10000,IF(H2234&lt;=80000,ROUNDUP(H2234/4,0)+20000,40000)))),IF(H2234&lt;=0,IF(I2234&lt;=0,0,IF(I2234&lt;=25000,I2234,IF(I2234&lt;=50000,ROUNDUP(I2234/2,0)+12500,IF(I2234&lt;=100000,ROUNDUP(I2234/4,0)+25000,50000)))),MAX(IF(I2234&lt;=0,0,IF(I2234&lt;=25000,I2234,IF(I2234&lt;=50000,ROUNDUP(I2234/2,0)+12500,IF(I2234&lt;=100000,ROUNDUP(I2234/4,0)+25000,50000)))),MIN(IF(H2234&lt;=0,0,IF(H2234&lt;=20000,H2234,IF(H2234&lt;=40000,ROUNDUP(H2234/2,0)+10000,IF(H2234&lt;=80000,ROUNDUP(H2234/4,0)+20000,40000))))+IF(I2234&lt;=0,0,IF(I2234&lt;=25000,I2234,IF(I2234&lt;=50000,ROUNDUP(I2234/2,0)+12500,IF(I2234&lt;=100000,ROUNDUP(I2234/4,0)+25000,50000)))),40000))))</f>
        <v/>
      </c>
      <c r="R2234" s="18">
        <f>MIN(120000,O2234+P2234+Q2234)</f>
        <v/>
      </c>
      <c r="S2234" s="18">
        <f>IF(F2234&lt;=0,IF(E2234&lt;=0,0,IF(E2234&lt;=12000,E2234,IF(E2234&lt;=32000,ROUNDUP(E2234/2,0)+6000,IF(E2234&lt;=56000,ROUNDUP(E2234/4,0)+14000,28000)))),IF(E2234&lt;=0,IF(F2234&lt;=0,0,IF(F2234&lt;=15000,F2234,IF(F2234&lt;=40000,ROUNDUP(F2234/2,0)+7500,IF(F2234&lt;=70000,ROUNDUP(F2234/4,0)+17500,35000)))),MAX(IF(F2234&lt;=0,0,IF(F2234&lt;=15000,F2234,IF(F2234&lt;=40000,ROUNDUP(F2234/2,0)+7500,IF(F2234&lt;=70000,ROUNDUP(F2234/4,0)+17500,35000)))),MIN(IF(E2234&lt;=0,0,IF(E2234&lt;=12000,E2234,IF(E2234&lt;=32000,ROUNDUP(E2234/2,0)+6000,IF(E2234&lt;=56000,ROUNDUP(E2234/4,0)+14000,28000))))+IF(F2234&lt;=0,0,IF(F2234&lt;=15000,F2234,IF(F2234&lt;=40000,ROUNDUP(F2234/2,0)+7500,IF(F2234&lt;=70000,ROUNDUP(F2234/4,0)+17500,35000)))),28000))))</f>
        <v/>
      </c>
      <c r="T2234" s="18">
        <f>IF(G2234&lt;=0,0,IF(G2234&lt;=12000,G2234,IF(G2234&lt;=32000,ROUNDUP(G2234/2,0)+6000,IF(G2234&lt;=56000,ROUNDUP(G2234/4,0)+14000,28000))))</f>
        <v/>
      </c>
      <c r="U2234" s="18">
        <f>IF(I2234&lt;=0,IF(H2234&lt;=0,0,IF(H2234&lt;=12000,H2234,IF(H2234&lt;=32000,ROUNDUP(H2234/2,0)+6000,IF(H2234&lt;=56000,ROUNDUP(H2234/4,0)+14000,28000)))),IF(H2234&lt;=0,IF(I2234&lt;=0,0,IF(I2234&lt;=15000,I2234,IF(I2234&lt;=40000,ROUNDUP(I2234/2,0)+7500,IF(I2234&lt;=70000,ROUNDUP(I2234/4,0)+17500,35000)))),MAX(IF(I2234&lt;=0,0,IF(I2234&lt;=15000,I2234,IF(I2234&lt;=40000,ROUNDUP(I2234/2,0)+7500,IF(I2234&lt;=70000,ROUNDUP(I2234/4,0)+17500,35000)))),MIN(IF(H2234&lt;=0,0,IF(H2234&lt;=12000,H2234,IF(H2234&lt;=32000,ROUNDUP(H2234/2,0)+6000,IF(H2234&lt;=56000,ROUNDUP(H2234/4,0)+14000,28000))))+IF(I2234&lt;=0,0,IF(I2234&lt;=15000,I2234,IF(I2234&lt;=40000,ROUNDUP(I2234/2,0)+7500,IF(I2234&lt;=70000,ROUNDUP(I2234/4,0)+17500,35000)))),28000))))</f>
        <v/>
      </c>
      <c r="V2234" s="18">
        <f>MIN(70000,S2234+T2234+U2234)</f>
        <v/>
      </c>
      <c r="W2234" s="18">
        <f>MAX(0,ROUNDDOWN(M2234-J2234-N2234-K2234-0,-3))</f>
        <v/>
      </c>
      <c r="X2234" s="18">
        <f>MAX(0,ROUNDDOWN(M2234-J2234-N2234-K2234-R2234,-3))</f>
        <v/>
      </c>
      <c r="Y2234" s="18">
        <f>IF(W2234&lt;=0,0,ROUNDDOWN((W2234*LOOKUP(W2234,{0,1950001,3300001,6950001,9000001,18000001,40000001},{0.05,0.1,0.2,0.23,0.33,0.4,0.45})-LOOKUP(W2234,{0,1950001,3300001,6950001,9000001,18000001,40000001},{0,97500,427500,636000,1536000,2796000,4796000}))*1.021,-2))</f>
        <v/>
      </c>
      <c r="Z2234" s="18">
        <f>IF(X2234&lt;=0,0,ROUNDDOWN((X2234*LOOKUP(X2234,{0,1950001,3300001,6950001,9000001,18000001,40000001},{0.05,0.1,0.2,0.23,0.33,0.4,0.45})-LOOKUP(X2234,{0,1950001,3300001,6950001,9000001,18000001,40000001},{0,97500,427500,636000,1536000,2796000,4796000}))*1.021,-2))</f>
        <v/>
      </c>
      <c r="AA2234" s="18">
        <f>MAX(0,ROUNDDOWN(M2234-J2234-430000-L2234-0,-3))</f>
        <v/>
      </c>
      <c r="AB2234" s="18">
        <f>MAX(0,ROUNDDOWN(M2234-J2234-430000-L2234-V2234,-3))</f>
        <v/>
      </c>
      <c r="AC2234" s="18">
        <f>IF(M2234&lt;=450000,0,MAX(0,ROUNDDOWN(AA2234*0.06-MIN(50000,AA2234)*0.03,-2))+MAX(0,ROUNDDOWN(AA2234*0.04-MIN(50000,AA2234)*0.02,-2)))</f>
        <v/>
      </c>
      <c r="AD2234" s="18">
        <f>IF(M2234&lt;=450000,0,MAX(0,ROUNDDOWN(AB2234*0.06-MIN(50000,AB2234)*0.03,-2))+MAX(0,ROUNDDOWN(AB2234*0.04-MIN(50000,AB2234)*0.02,-2)))</f>
        <v/>
      </c>
      <c r="AE2234" s="18">
        <f>Y2234-Z2234</f>
        <v/>
      </c>
      <c r="AF2234" s="18">
        <f>AC2234-AD2234</f>
        <v/>
      </c>
      <c r="AG2234" s="18">
        <f>AE2234+AF2234</f>
        <v/>
      </c>
      <c r="AH2234" s="20">
        <f>IF(W2234&lt;=0,0,LOOKUP(W2234,{0,1950001,3300001,6950001,9000001,18000001,40000001},{0.05,0.1,0.2,0.23,0.33,0.4,0.45}))</f>
        <v/>
      </c>
    </row>
    <row r="2235">
      <c r="A2235" t="inlineStr">
        <is>
          <t>1万円刻み 3区分8万円ずつ</t>
        </is>
      </c>
      <c r="B2235" s="18">
        <f>'4_1万円刻み'!$A$719</f>
        <v/>
      </c>
      <c r="C2235" s="19" t="n">
        <v>2026</v>
      </c>
      <c r="D2235" t="inlineStr">
        <is>
          <t>いいえ</t>
        </is>
      </c>
      <c r="E2235" s="18" t="n">
        <v>80000</v>
      </c>
      <c r="F2235" s="18" t="n">
        <v>0</v>
      </c>
      <c r="G2235" s="18" t="n">
        <v>80000</v>
      </c>
      <c r="H2235" s="18" t="n">
        <v>80000</v>
      </c>
      <c r="I2235" s="18" t="n">
        <v>0</v>
      </c>
      <c r="J2235" s="18">
        <f>ROUND(MIN(B2235/12,650000)*12*0.0915+MIN(B2235/12,1390000)*12*(0.0504+0)+B2235*0.005,0)</f>
        <v/>
      </c>
      <c r="K2235" s="18" t="n">
        <v>0</v>
      </c>
      <c r="L2235" s="18" t="n">
        <v>0</v>
      </c>
      <c r="M2235" s="18">
        <f>ROUND(IF(C2235&gt;=2026,IF(B2235&lt;741000,0,IF(B2235&lt;2191000,B2235-740000,IF(B2235&lt;2193000,1451000,IF(B2235&lt;2196000,1453000,IF(B2235&lt;2200000,1456000,IF(B2235&lt;3600000,ROUNDDOWN(B2235/4,-3)*2.8-80000,IF(B2235&lt;6600000,ROUNDDOWN(B2235/4,-3)*3.2-440000,IF(B2235&lt;8500000,ROUNDDOWN(B2235*0.9,0)-1100000,B2235-1950000)))))))),IF(B2235&lt;651000,0,IF(B2235&lt;1900000,B2235-650000,IF(B2235&lt;3600000,ROUNDDOWN(B2235/4,-3)*2.8-80000,IF(B2235&lt;6600000,ROUNDDOWN(B2235/4,-3)*3.2-440000,IF(B2235&lt;8500000,ROUNDDOWN(B2235*0.9,0)-1100000,B2235-1950000)))))),0)</f>
        <v/>
      </c>
      <c r="N2235" s="18">
        <f>IF(M2235&gt;23500000,NA(),IF(C2235&gt;=2026,IF(M2235&lt;=4890000,1040000,IF(M2235&lt;=6550000,670000,620000)),IF(M2235&lt;=1320000,950000,IF(M2235&lt;=3360000,880000,IF(M2235&lt;=4890000,680000,IF(M2235&lt;=6550000,630000,580000))))))</f>
        <v/>
      </c>
      <c r="O2235" s="18">
        <f>IF(F2235&lt;=0,IF(AND(D2235="はい",C2235&gt;=2026,C2235&lt;=2027),IF(E2235&lt;=0,0,IF(E2235&lt;=30000,E2235,IF(E2235&lt;=60000,ROUNDUP(E2235/2,0)+15000,IF(E2235&lt;=120000,ROUNDUP(E2235/4,0)+30000,60000)))),IF(E2235&lt;=0,0,IF(E2235&lt;=20000,E2235,IF(E2235&lt;=40000,ROUNDUP(E2235/2,0)+10000,IF(E2235&lt;=80000,ROUNDUP(E2235/4,0)+20000,40000))))),IF(E2235&lt;=0,IF(F2235&lt;=0,0,IF(F2235&lt;=25000,F2235,IF(F2235&lt;=50000,ROUNDUP(F2235/2,0)+12500,IF(F2235&lt;=100000,ROUNDUP(F2235/4,0)+25000,50000)))),MAX(IF(F2235&lt;=0,0,IF(F2235&lt;=25000,F2235,IF(F2235&lt;=50000,ROUNDUP(F2235/2,0)+12500,IF(F2235&lt;=100000,ROUNDUP(F2235/4,0)+25000,50000)))),MIN(IF(AND(D2235="はい",C2235&gt;=2026,C2235&lt;=2027),IF(E2235&lt;=0,0,IF(E2235&lt;=30000,E2235,IF(E2235&lt;=60000,ROUNDUP(E2235/2,0)+15000,IF(E2235&lt;=120000,ROUNDUP(E2235/4,0)+30000,60000)))),IF(E2235&lt;=0,0,IF(E2235&lt;=20000,E2235,IF(E2235&lt;=40000,ROUNDUP(E2235/2,0)+10000,IF(E2235&lt;=80000,ROUNDUP(E2235/4,0)+20000,40000)))))+IF(F2235&lt;=0,0,IF(F2235&lt;=25000,F2235,IF(F2235&lt;=50000,ROUNDUP(F2235/2,0)+12500,IF(F2235&lt;=100000,ROUNDUP(F2235/4,0)+25000,50000)))),IF(AND(D2235="はい",C2235&gt;=2026,C2235&lt;=2027),60000,40000)))))</f>
        <v/>
      </c>
      <c r="P2235" s="18">
        <f>IF(G2235&lt;=0,0,IF(G2235&lt;=20000,G2235,IF(G2235&lt;=40000,ROUNDUP(G2235/2,0)+10000,IF(G2235&lt;=80000,ROUNDUP(G2235/4,0)+20000,40000))))</f>
        <v/>
      </c>
      <c r="Q2235" s="18">
        <f>IF(I2235&lt;=0,IF(H2235&lt;=0,0,IF(H2235&lt;=20000,H2235,IF(H2235&lt;=40000,ROUNDUP(H2235/2,0)+10000,IF(H2235&lt;=80000,ROUNDUP(H2235/4,0)+20000,40000)))),IF(H2235&lt;=0,IF(I2235&lt;=0,0,IF(I2235&lt;=25000,I2235,IF(I2235&lt;=50000,ROUNDUP(I2235/2,0)+12500,IF(I2235&lt;=100000,ROUNDUP(I2235/4,0)+25000,50000)))),MAX(IF(I2235&lt;=0,0,IF(I2235&lt;=25000,I2235,IF(I2235&lt;=50000,ROUNDUP(I2235/2,0)+12500,IF(I2235&lt;=100000,ROUNDUP(I2235/4,0)+25000,50000)))),MIN(IF(H2235&lt;=0,0,IF(H2235&lt;=20000,H2235,IF(H2235&lt;=40000,ROUNDUP(H2235/2,0)+10000,IF(H2235&lt;=80000,ROUNDUP(H2235/4,0)+20000,40000))))+IF(I2235&lt;=0,0,IF(I2235&lt;=25000,I2235,IF(I2235&lt;=50000,ROUNDUP(I2235/2,0)+12500,IF(I2235&lt;=100000,ROUNDUP(I2235/4,0)+25000,50000)))),40000))))</f>
        <v/>
      </c>
      <c r="R2235" s="18">
        <f>MIN(120000,O2235+P2235+Q2235)</f>
        <v/>
      </c>
      <c r="S2235" s="18">
        <f>IF(F2235&lt;=0,IF(E2235&lt;=0,0,IF(E2235&lt;=12000,E2235,IF(E2235&lt;=32000,ROUNDUP(E2235/2,0)+6000,IF(E2235&lt;=56000,ROUNDUP(E2235/4,0)+14000,28000)))),IF(E2235&lt;=0,IF(F2235&lt;=0,0,IF(F2235&lt;=15000,F2235,IF(F2235&lt;=40000,ROUNDUP(F2235/2,0)+7500,IF(F2235&lt;=70000,ROUNDUP(F2235/4,0)+17500,35000)))),MAX(IF(F2235&lt;=0,0,IF(F2235&lt;=15000,F2235,IF(F2235&lt;=40000,ROUNDUP(F2235/2,0)+7500,IF(F2235&lt;=70000,ROUNDUP(F2235/4,0)+17500,35000)))),MIN(IF(E2235&lt;=0,0,IF(E2235&lt;=12000,E2235,IF(E2235&lt;=32000,ROUNDUP(E2235/2,0)+6000,IF(E2235&lt;=56000,ROUNDUP(E2235/4,0)+14000,28000))))+IF(F2235&lt;=0,0,IF(F2235&lt;=15000,F2235,IF(F2235&lt;=40000,ROUNDUP(F2235/2,0)+7500,IF(F2235&lt;=70000,ROUNDUP(F2235/4,0)+17500,35000)))),28000))))</f>
        <v/>
      </c>
      <c r="T2235" s="18">
        <f>IF(G2235&lt;=0,0,IF(G2235&lt;=12000,G2235,IF(G2235&lt;=32000,ROUNDUP(G2235/2,0)+6000,IF(G2235&lt;=56000,ROUNDUP(G2235/4,0)+14000,28000))))</f>
        <v/>
      </c>
      <c r="U2235" s="18">
        <f>IF(I2235&lt;=0,IF(H2235&lt;=0,0,IF(H2235&lt;=12000,H2235,IF(H2235&lt;=32000,ROUNDUP(H2235/2,0)+6000,IF(H2235&lt;=56000,ROUNDUP(H2235/4,0)+14000,28000)))),IF(H2235&lt;=0,IF(I2235&lt;=0,0,IF(I2235&lt;=15000,I2235,IF(I2235&lt;=40000,ROUNDUP(I2235/2,0)+7500,IF(I2235&lt;=70000,ROUNDUP(I2235/4,0)+17500,35000)))),MAX(IF(I2235&lt;=0,0,IF(I2235&lt;=15000,I2235,IF(I2235&lt;=40000,ROUNDUP(I2235/2,0)+7500,IF(I2235&lt;=70000,ROUNDUP(I2235/4,0)+17500,35000)))),MIN(IF(H2235&lt;=0,0,IF(H2235&lt;=12000,H2235,IF(H2235&lt;=32000,ROUNDUP(H2235/2,0)+6000,IF(H2235&lt;=56000,ROUNDUP(H2235/4,0)+14000,28000))))+IF(I2235&lt;=0,0,IF(I2235&lt;=15000,I2235,IF(I2235&lt;=40000,ROUNDUP(I2235/2,0)+7500,IF(I2235&lt;=70000,ROUNDUP(I2235/4,0)+17500,35000)))),28000))))</f>
        <v/>
      </c>
      <c r="V2235" s="18">
        <f>MIN(70000,S2235+T2235+U2235)</f>
        <v/>
      </c>
      <c r="W2235" s="18">
        <f>MAX(0,ROUNDDOWN(M2235-J2235-N2235-K2235-0,-3))</f>
        <v/>
      </c>
      <c r="X2235" s="18">
        <f>MAX(0,ROUNDDOWN(M2235-J2235-N2235-K2235-R2235,-3))</f>
        <v/>
      </c>
      <c r="Y2235" s="18">
        <f>IF(W2235&lt;=0,0,ROUNDDOWN((W2235*LOOKUP(W2235,{0,1950001,3300001,6950001,9000001,18000001,40000001},{0.05,0.1,0.2,0.23,0.33,0.4,0.45})-LOOKUP(W2235,{0,1950001,3300001,6950001,9000001,18000001,40000001},{0,97500,427500,636000,1536000,2796000,4796000}))*1.021,-2))</f>
        <v/>
      </c>
      <c r="Z2235" s="18">
        <f>IF(X2235&lt;=0,0,ROUNDDOWN((X2235*LOOKUP(X2235,{0,1950001,3300001,6950001,9000001,18000001,40000001},{0.05,0.1,0.2,0.23,0.33,0.4,0.45})-LOOKUP(X2235,{0,1950001,3300001,6950001,9000001,18000001,40000001},{0,97500,427500,636000,1536000,2796000,4796000}))*1.021,-2))</f>
        <v/>
      </c>
      <c r="AA2235" s="18">
        <f>MAX(0,ROUNDDOWN(M2235-J2235-430000-L2235-0,-3))</f>
        <v/>
      </c>
      <c r="AB2235" s="18">
        <f>MAX(0,ROUNDDOWN(M2235-J2235-430000-L2235-V2235,-3))</f>
        <v/>
      </c>
      <c r="AC2235" s="18">
        <f>IF(M2235&lt;=450000,0,MAX(0,ROUNDDOWN(AA2235*0.06-MIN(50000,AA2235)*0.03,-2))+MAX(0,ROUNDDOWN(AA2235*0.04-MIN(50000,AA2235)*0.02,-2)))</f>
        <v/>
      </c>
      <c r="AD2235" s="18">
        <f>IF(M2235&lt;=450000,0,MAX(0,ROUNDDOWN(AB2235*0.06-MIN(50000,AB2235)*0.03,-2))+MAX(0,ROUNDDOWN(AB2235*0.04-MIN(50000,AB2235)*0.02,-2)))</f>
        <v/>
      </c>
      <c r="AE2235" s="18">
        <f>Y2235-Z2235</f>
        <v/>
      </c>
      <c r="AF2235" s="18">
        <f>AC2235-AD2235</f>
        <v/>
      </c>
      <c r="AG2235" s="18">
        <f>AE2235+AF2235</f>
        <v/>
      </c>
      <c r="AH2235" s="20">
        <f>IF(W2235&lt;=0,0,LOOKUP(W2235,{0,1950001,3300001,6950001,9000001,18000001,40000001},{0.05,0.1,0.2,0.23,0.33,0.4,0.45}))</f>
        <v/>
      </c>
    </row>
    <row r="2236">
      <c r="A2236" t="inlineStr">
        <is>
          <t>1万円刻み 一般8万円</t>
        </is>
      </c>
      <c r="B2236" s="18">
        <f>'4_1万円刻み'!$A$719</f>
        <v/>
      </c>
      <c r="C2236" s="19" t="n">
        <v>2026</v>
      </c>
      <c r="D2236" t="inlineStr">
        <is>
          <t>いいえ</t>
        </is>
      </c>
      <c r="E2236" s="18" t="n">
        <v>80000</v>
      </c>
      <c r="F2236" s="18" t="n">
        <v>0</v>
      </c>
      <c r="G2236" s="18" t="n">
        <v>0</v>
      </c>
      <c r="H2236" s="18" t="n">
        <v>0</v>
      </c>
      <c r="I2236" s="18" t="n">
        <v>0</v>
      </c>
      <c r="J2236" s="18">
        <f>ROUND(MIN(B2236/12,650000)*12*0.0915+MIN(B2236/12,1390000)*12*(0.0504+0)+B2236*0.005,0)</f>
        <v/>
      </c>
      <c r="K2236" s="18" t="n">
        <v>0</v>
      </c>
      <c r="L2236" s="18" t="n">
        <v>0</v>
      </c>
      <c r="M2236" s="18">
        <f>ROUND(IF(C2236&gt;=2026,IF(B2236&lt;741000,0,IF(B2236&lt;2191000,B2236-740000,IF(B2236&lt;2193000,1451000,IF(B2236&lt;2196000,1453000,IF(B2236&lt;2200000,1456000,IF(B2236&lt;3600000,ROUNDDOWN(B2236/4,-3)*2.8-80000,IF(B2236&lt;6600000,ROUNDDOWN(B2236/4,-3)*3.2-440000,IF(B2236&lt;8500000,ROUNDDOWN(B2236*0.9,0)-1100000,B2236-1950000)))))))),IF(B2236&lt;651000,0,IF(B2236&lt;1900000,B2236-650000,IF(B2236&lt;3600000,ROUNDDOWN(B2236/4,-3)*2.8-80000,IF(B2236&lt;6600000,ROUNDDOWN(B2236/4,-3)*3.2-440000,IF(B2236&lt;8500000,ROUNDDOWN(B2236*0.9,0)-1100000,B2236-1950000)))))),0)</f>
        <v/>
      </c>
      <c r="N2236" s="18">
        <f>IF(M2236&gt;23500000,NA(),IF(C2236&gt;=2026,IF(M2236&lt;=4890000,1040000,IF(M2236&lt;=6550000,670000,620000)),IF(M2236&lt;=1320000,950000,IF(M2236&lt;=3360000,880000,IF(M2236&lt;=4890000,680000,IF(M2236&lt;=6550000,630000,580000))))))</f>
        <v/>
      </c>
      <c r="O2236" s="18">
        <f>IF(F2236&lt;=0,IF(AND(D2236="はい",C2236&gt;=2026,C2236&lt;=2027),IF(E2236&lt;=0,0,IF(E2236&lt;=30000,E2236,IF(E2236&lt;=60000,ROUNDUP(E2236/2,0)+15000,IF(E2236&lt;=120000,ROUNDUP(E2236/4,0)+30000,60000)))),IF(E2236&lt;=0,0,IF(E2236&lt;=20000,E2236,IF(E2236&lt;=40000,ROUNDUP(E2236/2,0)+10000,IF(E2236&lt;=80000,ROUNDUP(E2236/4,0)+20000,40000))))),IF(E2236&lt;=0,IF(F2236&lt;=0,0,IF(F2236&lt;=25000,F2236,IF(F2236&lt;=50000,ROUNDUP(F2236/2,0)+12500,IF(F2236&lt;=100000,ROUNDUP(F2236/4,0)+25000,50000)))),MAX(IF(F2236&lt;=0,0,IF(F2236&lt;=25000,F2236,IF(F2236&lt;=50000,ROUNDUP(F2236/2,0)+12500,IF(F2236&lt;=100000,ROUNDUP(F2236/4,0)+25000,50000)))),MIN(IF(AND(D2236="はい",C2236&gt;=2026,C2236&lt;=2027),IF(E2236&lt;=0,0,IF(E2236&lt;=30000,E2236,IF(E2236&lt;=60000,ROUNDUP(E2236/2,0)+15000,IF(E2236&lt;=120000,ROUNDUP(E2236/4,0)+30000,60000)))),IF(E2236&lt;=0,0,IF(E2236&lt;=20000,E2236,IF(E2236&lt;=40000,ROUNDUP(E2236/2,0)+10000,IF(E2236&lt;=80000,ROUNDUP(E2236/4,0)+20000,40000)))))+IF(F2236&lt;=0,0,IF(F2236&lt;=25000,F2236,IF(F2236&lt;=50000,ROUNDUP(F2236/2,0)+12500,IF(F2236&lt;=100000,ROUNDUP(F2236/4,0)+25000,50000)))),IF(AND(D2236="はい",C2236&gt;=2026,C2236&lt;=2027),60000,40000)))))</f>
        <v/>
      </c>
      <c r="P2236" s="18">
        <f>IF(G2236&lt;=0,0,IF(G2236&lt;=20000,G2236,IF(G2236&lt;=40000,ROUNDUP(G2236/2,0)+10000,IF(G2236&lt;=80000,ROUNDUP(G2236/4,0)+20000,40000))))</f>
        <v/>
      </c>
      <c r="Q2236" s="18">
        <f>IF(I2236&lt;=0,IF(H2236&lt;=0,0,IF(H2236&lt;=20000,H2236,IF(H2236&lt;=40000,ROUNDUP(H2236/2,0)+10000,IF(H2236&lt;=80000,ROUNDUP(H2236/4,0)+20000,40000)))),IF(H2236&lt;=0,IF(I2236&lt;=0,0,IF(I2236&lt;=25000,I2236,IF(I2236&lt;=50000,ROUNDUP(I2236/2,0)+12500,IF(I2236&lt;=100000,ROUNDUP(I2236/4,0)+25000,50000)))),MAX(IF(I2236&lt;=0,0,IF(I2236&lt;=25000,I2236,IF(I2236&lt;=50000,ROUNDUP(I2236/2,0)+12500,IF(I2236&lt;=100000,ROUNDUP(I2236/4,0)+25000,50000)))),MIN(IF(H2236&lt;=0,0,IF(H2236&lt;=20000,H2236,IF(H2236&lt;=40000,ROUNDUP(H2236/2,0)+10000,IF(H2236&lt;=80000,ROUNDUP(H2236/4,0)+20000,40000))))+IF(I2236&lt;=0,0,IF(I2236&lt;=25000,I2236,IF(I2236&lt;=50000,ROUNDUP(I2236/2,0)+12500,IF(I2236&lt;=100000,ROUNDUP(I2236/4,0)+25000,50000)))),40000))))</f>
        <v/>
      </c>
      <c r="R2236" s="18">
        <f>MIN(120000,O2236+P2236+Q2236)</f>
        <v/>
      </c>
      <c r="S2236" s="18">
        <f>IF(F2236&lt;=0,IF(E2236&lt;=0,0,IF(E2236&lt;=12000,E2236,IF(E2236&lt;=32000,ROUNDUP(E2236/2,0)+6000,IF(E2236&lt;=56000,ROUNDUP(E2236/4,0)+14000,28000)))),IF(E2236&lt;=0,IF(F2236&lt;=0,0,IF(F2236&lt;=15000,F2236,IF(F2236&lt;=40000,ROUNDUP(F2236/2,0)+7500,IF(F2236&lt;=70000,ROUNDUP(F2236/4,0)+17500,35000)))),MAX(IF(F2236&lt;=0,0,IF(F2236&lt;=15000,F2236,IF(F2236&lt;=40000,ROUNDUP(F2236/2,0)+7500,IF(F2236&lt;=70000,ROUNDUP(F2236/4,0)+17500,35000)))),MIN(IF(E2236&lt;=0,0,IF(E2236&lt;=12000,E2236,IF(E2236&lt;=32000,ROUNDUP(E2236/2,0)+6000,IF(E2236&lt;=56000,ROUNDUP(E2236/4,0)+14000,28000))))+IF(F2236&lt;=0,0,IF(F2236&lt;=15000,F2236,IF(F2236&lt;=40000,ROUNDUP(F2236/2,0)+7500,IF(F2236&lt;=70000,ROUNDUP(F2236/4,0)+17500,35000)))),28000))))</f>
        <v/>
      </c>
      <c r="T2236" s="18">
        <f>IF(G2236&lt;=0,0,IF(G2236&lt;=12000,G2236,IF(G2236&lt;=32000,ROUNDUP(G2236/2,0)+6000,IF(G2236&lt;=56000,ROUNDUP(G2236/4,0)+14000,28000))))</f>
        <v/>
      </c>
      <c r="U2236" s="18">
        <f>IF(I2236&lt;=0,IF(H2236&lt;=0,0,IF(H2236&lt;=12000,H2236,IF(H2236&lt;=32000,ROUNDUP(H2236/2,0)+6000,IF(H2236&lt;=56000,ROUNDUP(H2236/4,0)+14000,28000)))),IF(H2236&lt;=0,IF(I2236&lt;=0,0,IF(I2236&lt;=15000,I2236,IF(I2236&lt;=40000,ROUNDUP(I2236/2,0)+7500,IF(I2236&lt;=70000,ROUNDUP(I2236/4,0)+17500,35000)))),MAX(IF(I2236&lt;=0,0,IF(I2236&lt;=15000,I2236,IF(I2236&lt;=40000,ROUNDUP(I2236/2,0)+7500,IF(I2236&lt;=70000,ROUNDUP(I2236/4,0)+17500,35000)))),MIN(IF(H2236&lt;=0,0,IF(H2236&lt;=12000,H2236,IF(H2236&lt;=32000,ROUNDUP(H2236/2,0)+6000,IF(H2236&lt;=56000,ROUNDUP(H2236/4,0)+14000,28000))))+IF(I2236&lt;=0,0,IF(I2236&lt;=15000,I2236,IF(I2236&lt;=40000,ROUNDUP(I2236/2,0)+7500,IF(I2236&lt;=70000,ROUNDUP(I2236/4,0)+17500,35000)))),28000))))</f>
        <v/>
      </c>
      <c r="V2236" s="18">
        <f>MIN(70000,S2236+T2236+U2236)</f>
        <v/>
      </c>
      <c r="W2236" s="18">
        <f>MAX(0,ROUNDDOWN(M2236-J2236-N2236-K2236-0,-3))</f>
        <v/>
      </c>
      <c r="X2236" s="18">
        <f>MAX(0,ROUNDDOWN(M2236-J2236-N2236-K2236-R2236,-3))</f>
        <v/>
      </c>
      <c r="Y2236" s="18">
        <f>IF(W2236&lt;=0,0,ROUNDDOWN((W2236*LOOKUP(W2236,{0,1950001,3300001,6950001,9000001,18000001,40000001},{0.05,0.1,0.2,0.23,0.33,0.4,0.45})-LOOKUP(W2236,{0,1950001,3300001,6950001,9000001,18000001,40000001},{0,97500,427500,636000,1536000,2796000,4796000}))*1.021,-2))</f>
        <v/>
      </c>
      <c r="Z2236" s="18">
        <f>IF(X2236&lt;=0,0,ROUNDDOWN((X2236*LOOKUP(X2236,{0,1950001,3300001,6950001,9000001,18000001,40000001},{0.05,0.1,0.2,0.23,0.33,0.4,0.45})-LOOKUP(X2236,{0,1950001,3300001,6950001,9000001,18000001,40000001},{0,97500,427500,636000,1536000,2796000,4796000}))*1.021,-2))</f>
        <v/>
      </c>
      <c r="AA2236" s="18">
        <f>MAX(0,ROUNDDOWN(M2236-J2236-430000-L2236-0,-3))</f>
        <v/>
      </c>
      <c r="AB2236" s="18">
        <f>MAX(0,ROUNDDOWN(M2236-J2236-430000-L2236-V2236,-3))</f>
        <v/>
      </c>
      <c r="AC2236" s="18">
        <f>IF(M2236&lt;=450000,0,MAX(0,ROUNDDOWN(AA2236*0.06-MIN(50000,AA2236)*0.03,-2))+MAX(0,ROUNDDOWN(AA2236*0.04-MIN(50000,AA2236)*0.02,-2)))</f>
        <v/>
      </c>
      <c r="AD2236" s="18">
        <f>IF(M2236&lt;=450000,0,MAX(0,ROUNDDOWN(AB2236*0.06-MIN(50000,AB2236)*0.03,-2))+MAX(0,ROUNDDOWN(AB2236*0.04-MIN(50000,AB2236)*0.02,-2)))</f>
        <v/>
      </c>
      <c r="AE2236" s="18">
        <f>Y2236-Z2236</f>
        <v/>
      </c>
      <c r="AF2236" s="18">
        <f>AC2236-AD2236</f>
        <v/>
      </c>
      <c r="AG2236" s="18">
        <f>AE2236+AF2236</f>
        <v/>
      </c>
      <c r="AH2236" s="20">
        <f>IF(W2236&lt;=0,0,LOOKUP(W2236,{0,1950001,3300001,6950001,9000001,18000001,40000001},{0.05,0.1,0.2,0.23,0.33,0.4,0.45}))</f>
        <v/>
      </c>
    </row>
    <row r="2237">
      <c r="A2237" t="inlineStr">
        <is>
          <t>1万円刻み 特例あり一般12万円</t>
        </is>
      </c>
      <c r="B2237" s="18">
        <f>'4_1万円刻み'!$A$719</f>
        <v/>
      </c>
      <c r="C2237" s="19" t="n">
        <v>2026</v>
      </c>
      <c r="D2237" t="inlineStr">
        <is>
          <t>はい</t>
        </is>
      </c>
      <c r="E2237" s="18" t="n">
        <v>120000</v>
      </c>
      <c r="F2237" s="18" t="n">
        <v>0</v>
      </c>
      <c r="G2237" s="18" t="n">
        <v>0</v>
      </c>
      <c r="H2237" s="18" t="n">
        <v>0</v>
      </c>
      <c r="I2237" s="18" t="n">
        <v>0</v>
      </c>
      <c r="J2237" s="18">
        <f>ROUND(MIN(B2237/12,650000)*12*0.0915+MIN(B2237/12,1390000)*12*(0.0504+0)+B2237*0.005,0)</f>
        <v/>
      </c>
      <c r="K2237" s="18" t="n">
        <v>0</v>
      </c>
      <c r="L2237" s="18" t="n">
        <v>0</v>
      </c>
      <c r="M2237" s="18">
        <f>ROUND(IF(C2237&gt;=2026,IF(B2237&lt;741000,0,IF(B2237&lt;2191000,B2237-740000,IF(B2237&lt;2193000,1451000,IF(B2237&lt;2196000,1453000,IF(B2237&lt;2200000,1456000,IF(B2237&lt;3600000,ROUNDDOWN(B2237/4,-3)*2.8-80000,IF(B2237&lt;6600000,ROUNDDOWN(B2237/4,-3)*3.2-440000,IF(B2237&lt;8500000,ROUNDDOWN(B2237*0.9,0)-1100000,B2237-1950000)))))))),IF(B2237&lt;651000,0,IF(B2237&lt;1900000,B2237-650000,IF(B2237&lt;3600000,ROUNDDOWN(B2237/4,-3)*2.8-80000,IF(B2237&lt;6600000,ROUNDDOWN(B2237/4,-3)*3.2-440000,IF(B2237&lt;8500000,ROUNDDOWN(B2237*0.9,0)-1100000,B2237-1950000)))))),0)</f>
        <v/>
      </c>
      <c r="N2237" s="18">
        <f>IF(M2237&gt;23500000,NA(),IF(C2237&gt;=2026,IF(M2237&lt;=4890000,1040000,IF(M2237&lt;=6550000,670000,620000)),IF(M2237&lt;=1320000,950000,IF(M2237&lt;=3360000,880000,IF(M2237&lt;=4890000,680000,IF(M2237&lt;=6550000,630000,580000))))))</f>
        <v/>
      </c>
      <c r="O2237" s="18">
        <f>IF(F2237&lt;=0,IF(AND(D2237="はい",C2237&gt;=2026,C2237&lt;=2027),IF(E2237&lt;=0,0,IF(E2237&lt;=30000,E2237,IF(E2237&lt;=60000,ROUNDUP(E2237/2,0)+15000,IF(E2237&lt;=120000,ROUNDUP(E2237/4,0)+30000,60000)))),IF(E2237&lt;=0,0,IF(E2237&lt;=20000,E2237,IF(E2237&lt;=40000,ROUNDUP(E2237/2,0)+10000,IF(E2237&lt;=80000,ROUNDUP(E2237/4,0)+20000,40000))))),IF(E2237&lt;=0,IF(F2237&lt;=0,0,IF(F2237&lt;=25000,F2237,IF(F2237&lt;=50000,ROUNDUP(F2237/2,0)+12500,IF(F2237&lt;=100000,ROUNDUP(F2237/4,0)+25000,50000)))),MAX(IF(F2237&lt;=0,0,IF(F2237&lt;=25000,F2237,IF(F2237&lt;=50000,ROUNDUP(F2237/2,0)+12500,IF(F2237&lt;=100000,ROUNDUP(F2237/4,0)+25000,50000)))),MIN(IF(AND(D2237="はい",C2237&gt;=2026,C2237&lt;=2027),IF(E2237&lt;=0,0,IF(E2237&lt;=30000,E2237,IF(E2237&lt;=60000,ROUNDUP(E2237/2,0)+15000,IF(E2237&lt;=120000,ROUNDUP(E2237/4,0)+30000,60000)))),IF(E2237&lt;=0,0,IF(E2237&lt;=20000,E2237,IF(E2237&lt;=40000,ROUNDUP(E2237/2,0)+10000,IF(E2237&lt;=80000,ROUNDUP(E2237/4,0)+20000,40000)))))+IF(F2237&lt;=0,0,IF(F2237&lt;=25000,F2237,IF(F2237&lt;=50000,ROUNDUP(F2237/2,0)+12500,IF(F2237&lt;=100000,ROUNDUP(F2237/4,0)+25000,50000)))),IF(AND(D2237="はい",C2237&gt;=2026,C2237&lt;=2027),60000,40000)))))</f>
        <v/>
      </c>
      <c r="P2237" s="18">
        <f>IF(G2237&lt;=0,0,IF(G2237&lt;=20000,G2237,IF(G2237&lt;=40000,ROUNDUP(G2237/2,0)+10000,IF(G2237&lt;=80000,ROUNDUP(G2237/4,0)+20000,40000))))</f>
        <v/>
      </c>
      <c r="Q2237" s="18">
        <f>IF(I2237&lt;=0,IF(H2237&lt;=0,0,IF(H2237&lt;=20000,H2237,IF(H2237&lt;=40000,ROUNDUP(H2237/2,0)+10000,IF(H2237&lt;=80000,ROUNDUP(H2237/4,0)+20000,40000)))),IF(H2237&lt;=0,IF(I2237&lt;=0,0,IF(I2237&lt;=25000,I2237,IF(I2237&lt;=50000,ROUNDUP(I2237/2,0)+12500,IF(I2237&lt;=100000,ROUNDUP(I2237/4,0)+25000,50000)))),MAX(IF(I2237&lt;=0,0,IF(I2237&lt;=25000,I2237,IF(I2237&lt;=50000,ROUNDUP(I2237/2,0)+12500,IF(I2237&lt;=100000,ROUNDUP(I2237/4,0)+25000,50000)))),MIN(IF(H2237&lt;=0,0,IF(H2237&lt;=20000,H2237,IF(H2237&lt;=40000,ROUNDUP(H2237/2,0)+10000,IF(H2237&lt;=80000,ROUNDUP(H2237/4,0)+20000,40000))))+IF(I2237&lt;=0,0,IF(I2237&lt;=25000,I2237,IF(I2237&lt;=50000,ROUNDUP(I2237/2,0)+12500,IF(I2237&lt;=100000,ROUNDUP(I2237/4,0)+25000,50000)))),40000))))</f>
        <v/>
      </c>
      <c r="R2237" s="18">
        <f>MIN(120000,O2237+P2237+Q2237)</f>
        <v/>
      </c>
      <c r="S2237" s="18">
        <f>IF(F2237&lt;=0,IF(E2237&lt;=0,0,IF(E2237&lt;=12000,E2237,IF(E2237&lt;=32000,ROUNDUP(E2237/2,0)+6000,IF(E2237&lt;=56000,ROUNDUP(E2237/4,0)+14000,28000)))),IF(E2237&lt;=0,IF(F2237&lt;=0,0,IF(F2237&lt;=15000,F2237,IF(F2237&lt;=40000,ROUNDUP(F2237/2,0)+7500,IF(F2237&lt;=70000,ROUNDUP(F2237/4,0)+17500,35000)))),MAX(IF(F2237&lt;=0,0,IF(F2237&lt;=15000,F2237,IF(F2237&lt;=40000,ROUNDUP(F2237/2,0)+7500,IF(F2237&lt;=70000,ROUNDUP(F2237/4,0)+17500,35000)))),MIN(IF(E2237&lt;=0,0,IF(E2237&lt;=12000,E2237,IF(E2237&lt;=32000,ROUNDUP(E2237/2,0)+6000,IF(E2237&lt;=56000,ROUNDUP(E2237/4,0)+14000,28000))))+IF(F2237&lt;=0,0,IF(F2237&lt;=15000,F2237,IF(F2237&lt;=40000,ROUNDUP(F2237/2,0)+7500,IF(F2237&lt;=70000,ROUNDUP(F2237/4,0)+17500,35000)))),28000))))</f>
        <v/>
      </c>
      <c r="T2237" s="18">
        <f>IF(G2237&lt;=0,0,IF(G2237&lt;=12000,G2237,IF(G2237&lt;=32000,ROUNDUP(G2237/2,0)+6000,IF(G2237&lt;=56000,ROUNDUP(G2237/4,0)+14000,28000))))</f>
        <v/>
      </c>
      <c r="U2237" s="18">
        <f>IF(I2237&lt;=0,IF(H2237&lt;=0,0,IF(H2237&lt;=12000,H2237,IF(H2237&lt;=32000,ROUNDUP(H2237/2,0)+6000,IF(H2237&lt;=56000,ROUNDUP(H2237/4,0)+14000,28000)))),IF(H2237&lt;=0,IF(I2237&lt;=0,0,IF(I2237&lt;=15000,I2237,IF(I2237&lt;=40000,ROUNDUP(I2237/2,0)+7500,IF(I2237&lt;=70000,ROUNDUP(I2237/4,0)+17500,35000)))),MAX(IF(I2237&lt;=0,0,IF(I2237&lt;=15000,I2237,IF(I2237&lt;=40000,ROUNDUP(I2237/2,0)+7500,IF(I2237&lt;=70000,ROUNDUP(I2237/4,0)+17500,35000)))),MIN(IF(H2237&lt;=0,0,IF(H2237&lt;=12000,H2237,IF(H2237&lt;=32000,ROUNDUP(H2237/2,0)+6000,IF(H2237&lt;=56000,ROUNDUP(H2237/4,0)+14000,28000))))+IF(I2237&lt;=0,0,IF(I2237&lt;=15000,I2237,IF(I2237&lt;=40000,ROUNDUP(I2237/2,0)+7500,IF(I2237&lt;=70000,ROUNDUP(I2237/4,0)+17500,35000)))),28000))))</f>
        <v/>
      </c>
      <c r="V2237" s="18">
        <f>MIN(70000,S2237+T2237+U2237)</f>
        <v/>
      </c>
      <c r="W2237" s="18">
        <f>MAX(0,ROUNDDOWN(M2237-J2237-N2237-K2237-0,-3))</f>
        <v/>
      </c>
      <c r="X2237" s="18">
        <f>MAX(0,ROUNDDOWN(M2237-J2237-N2237-K2237-R2237,-3))</f>
        <v/>
      </c>
      <c r="Y2237" s="18">
        <f>IF(W2237&lt;=0,0,ROUNDDOWN((W2237*LOOKUP(W2237,{0,1950001,3300001,6950001,9000001,18000001,40000001},{0.05,0.1,0.2,0.23,0.33,0.4,0.45})-LOOKUP(W2237,{0,1950001,3300001,6950001,9000001,18000001,40000001},{0,97500,427500,636000,1536000,2796000,4796000}))*1.021,-2))</f>
        <v/>
      </c>
      <c r="Z2237" s="18">
        <f>IF(X2237&lt;=0,0,ROUNDDOWN((X2237*LOOKUP(X2237,{0,1950001,3300001,6950001,9000001,18000001,40000001},{0.05,0.1,0.2,0.23,0.33,0.4,0.45})-LOOKUP(X2237,{0,1950001,3300001,6950001,9000001,18000001,40000001},{0,97500,427500,636000,1536000,2796000,4796000}))*1.021,-2))</f>
        <v/>
      </c>
      <c r="AA2237" s="18">
        <f>MAX(0,ROUNDDOWN(M2237-J2237-430000-L2237-0,-3))</f>
        <v/>
      </c>
      <c r="AB2237" s="18">
        <f>MAX(0,ROUNDDOWN(M2237-J2237-430000-L2237-V2237,-3))</f>
        <v/>
      </c>
      <c r="AC2237" s="18">
        <f>IF(M2237&lt;=450000,0,MAX(0,ROUNDDOWN(AA2237*0.06-MIN(50000,AA2237)*0.03,-2))+MAX(0,ROUNDDOWN(AA2237*0.04-MIN(50000,AA2237)*0.02,-2)))</f>
        <v/>
      </c>
      <c r="AD2237" s="18">
        <f>IF(M2237&lt;=450000,0,MAX(0,ROUNDDOWN(AB2237*0.06-MIN(50000,AB2237)*0.03,-2))+MAX(0,ROUNDDOWN(AB2237*0.04-MIN(50000,AB2237)*0.02,-2)))</f>
        <v/>
      </c>
      <c r="AE2237" s="18">
        <f>Y2237-Z2237</f>
        <v/>
      </c>
      <c r="AF2237" s="18">
        <f>AC2237-AD2237</f>
        <v/>
      </c>
      <c r="AG2237" s="18">
        <f>AE2237+AF2237</f>
        <v/>
      </c>
      <c r="AH2237" s="20">
        <f>IF(W2237&lt;=0,0,LOOKUP(W2237,{0,1950001,3300001,6950001,9000001,18000001,40000001},{0.05,0.1,0.2,0.23,0.33,0.4,0.45}))</f>
        <v/>
      </c>
    </row>
    <row r="2238">
      <c r="A2238" t="inlineStr">
        <is>
          <t>1万円刻み 3区分8万円ずつ</t>
        </is>
      </c>
      <c r="B2238" s="18">
        <f>'4_1万円刻み'!$A$720</f>
        <v/>
      </c>
      <c r="C2238" s="19" t="n">
        <v>2026</v>
      </c>
      <c r="D2238" t="inlineStr">
        <is>
          <t>いいえ</t>
        </is>
      </c>
      <c r="E2238" s="18" t="n">
        <v>80000</v>
      </c>
      <c r="F2238" s="18" t="n">
        <v>0</v>
      </c>
      <c r="G2238" s="18" t="n">
        <v>80000</v>
      </c>
      <c r="H2238" s="18" t="n">
        <v>80000</v>
      </c>
      <c r="I2238" s="18" t="n">
        <v>0</v>
      </c>
      <c r="J2238" s="18">
        <f>ROUND(MIN(B2238/12,650000)*12*0.0915+MIN(B2238/12,1390000)*12*(0.0504+0)+B2238*0.005,0)</f>
        <v/>
      </c>
      <c r="K2238" s="18" t="n">
        <v>0</v>
      </c>
      <c r="L2238" s="18" t="n">
        <v>0</v>
      </c>
      <c r="M2238" s="18">
        <f>ROUND(IF(C2238&gt;=2026,IF(B2238&lt;741000,0,IF(B2238&lt;2191000,B2238-740000,IF(B2238&lt;2193000,1451000,IF(B2238&lt;2196000,1453000,IF(B2238&lt;2200000,1456000,IF(B2238&lt;3600000,ROUNDDOWN(B2238/4,-3)*2.8-80000,IF(B2238&lt;6600000,ROUNDDOWN(B2238/4,-3)*3.2-440000,IF(B2238&lt;8500000,ROUNDDOWN(B2238*0.9,0)-1100000,B2238-1950000)))))))),IF(B2238&lt;651000,0,IF(B2238&lt;1900000,B2238-650000,IF(B2238&lt;3600000,ROUNDDOWN(B2238/4,-3)*2.8-80000,IF(B2238&lt;6600000,ROUNDDOWN(B2238/4,-3)*3.2-440000,IF(B2238&lt;8500000,ROUNDDOWN(B2238*0.9,0)-1100000,B2238-1950000)))))),0)</f>
        <v/>
      </c>
      <c r="N2238" s="18">
        <f>IF(M2238&gt;23500000,NA(),IF(C2238&gt;=2026,IF(M2238&lt;=4890000,1040000,IF(M2238&lt;=6550000,670000,620000)),IF(M2238&lt;=1320000,950000,IF(M2238&lt;=3360000,880000,IF(M2238&lt;=4890000,680000,IF(M2238&lt;=6550000,630000,580000))))))</f>
        <v/>
      </c>
      <c r="O2238" s="18">
        <f>IF(F2238&lt;=0,IF(AND(D2238="はい",C2238&gt;=2026,C2238&lt;=2027),IF(E2238&lt;=0,0,IF(E2238&lt;=30000,E2238,IF(E2238&lt;=60000,ROUNDUP(E2238/2,0)+15000,IF(E2238&lt;=120000,ROUNDUP(E2238/4,0)+30000,60000)))),IF(E2238&lt;=0,0,IF(E2238&lt;=20000,E2238,IF(E2238&lt;=40000,ROUNDUP(E2238/2,0)+10000,IF(E2238&lt;=80000,ROUNDUP(E2238/4,0)+20000,40000))))),IF(E2238&lt;=0,IF(F2238&lt;=0,0,IF(F2238&lt;=25000,F2238,IF(F2238&lt;=50000,ROUNDUP(F2238/2,0)+12500,IF(F2238&lt;=100000,ROUNDUP(F2238/4,0)+25000,50000)))),MAX(IF(F2238&lt;=0,0,IF(F2238&lt;=25000,F2238,IF(F2238&lt;=50000,ROUNDUP(F2238/2,0)+12500,IF(F2238&lt;=100000,ROUNDUP(F2238/4,0)+25000,50000)))),MIN(IF(AND(D2238="はい",C2238&gt;=2026,C2238&lt;=2027),IF(E2238&lt;=0,0,IF(E2238&lt;=30000,E2238,IF(E2238&lt;=60000,ROUNDUP(E2238/2,0)+15000,IF(E2238&lt;=120000,ROUNDUP(E2238/4,0)+30000,60000)))),IF(E2238&lt;=0,0,IF(E2238&lt;=20000,E2238,IF(E2238&lt;=40000,ROUNDUP(E2238/2,0)+10000,IF(E2238&lt;=80000,ROUNDUP(E2238/4,0)+20000,40000)))))+IF(F2238&lt;=0,0,IF(F2238&lt;=25000,F2238,IF(F2238&lt;=50000,ROUNDUP(F2238/2,0)+12500,IF(F2238&lt;=100000,ROUNDUP(F2238/4,0)+25000,50000)))),IF(AND(D2238="はい",C2238&gt;=2026,C2238&lt;=2027),60000,40000)))))</f>
        <v/>
      </c>
      <c r="P2238" s="18">
        <f>IF(G2238&lt;=0,0,IF(G2238&lt;=20000,G2238,IF(G2238&lt;=40000,ROUNDUP(G2238/2,0)+10000,IF(G2238&lt;=80000,ROUNDUP(G2238/4,0)+20000,40000))))</f>
        <v/>
      </c>
      <c r="Q2238" s="18">
        <f>IF(I2238&lt;=0,IF(H2238&lt;=0,0,IF(H2238&lt;=20000,H2238,IF(H2238&lt;=40000,ROUNDUP(H2238/2,0)+10000,IF(H2238&lt;=80000,ROUNDUP(H2238/4,0)+20000,40000)))),IF(H2238&lt;=0,IF(I2238&lt;=0,0,IF(I2238&lt;=25000,I2238,IF(I2238&lt;=50000,ROUNDUP(I2238/2,0)+12500,IF(I2238&lt;=100000,ROUNDUP(I2238/4,0)+25000,50000)))),MAX(IF(I2238&lt;=0,0,IF(I2238&lt;=25000,I2238,IF(I2238&lt;=50000,ROUNDUP(I2238/2,0)+12500,IF(I2238&lt;=100000,ROUNDUP(I2238/4,0)+25000,50000)))),MIN(IF(H2238&lt;=0,0,IF(H2238&lt;=20000,H2238,IF(H2238&lt;=40000,ROUNDUP(H2238/2,0)+10000,IF(H2238&lt;=80000,ROUNDUP(H2238/4,0)+20000,40000))))+IF(I2238&lt;=0,0,IF(I2238&lt;=25000,I2238,IF(I2238&lt;=50000,ROUNDUP(I2238/2,0)+12500,IF(I2238&lt;=100000,ROUNDUP(I2238/4,0)+25000,50000)))),40000))))</f>
        <v/>
      </c>
      <c r="R2238" s="18">
        <f>MIN(120000,O2238+P2238+Q2238)</f>
        <v/>
      </c>
      <c r="S2238" s="18">
        <f>IF(F2238&lt;=0,IF(E2238&lt;=0,0,IF(E2238&lt;=12000,E2238,IF(E2238&lt;=32000,ROUNDUP(E2238/2,0)+6000,IF(E2238&lt;=56000,ROUNDUP(E2238/4,0)+14000,28000)))),IF(E2238&lt;=0,IF(F2238&lt;=0,0,IF(F2238&lt;=15000,F2238,IF(F2238&lt;=40000,ROUNDUP(F2238/2,0)+7500,IF(F2238&lt;=70000,ROUNDUP(F2238/4,0)+17500,35000)))),MAX(IF(F2238&lt;=0,0,IF(F2238&lt;=15000,F2238,IF(F2238&lt;=40000,ROUNDUP(F2238/2,0)+7500,IF(F2238&lt;=70000,ROUNDUP(F2238/4,0)+17500,35000)))),MIN(IF(E2238&lt;=0,0,IF(E2238&lt;=12000,E2238,IF(E2238&lt;=32000,ROUNDUP(E2238/2,0)+6000,IF(E2238&lt;=56000,ROUNDUP(E2238/4,0)+14000,28000))))+IF(F2238&lt;=0,0,IF(F2238&lt;=15000,F2238,IF(F2238&lt;=40000,ROUNDUP(F2238/2,0)+7500,IF(F2238&lt;=70000,ROUNDUP(F2238/4,0)+17500,35000)))),28000))))</f>
        <v/>
      </c>
      <c r="T2238" s="18">
        <f>IF(G2238&lt;=0,0,IF(G2238&lt;=12000,G2238,IF(G2238&lt;=32000,ROUNDUP(G2238/2,0)+6000,IF(G2238&lt;=56000,ROUNDUP(G2238/4,0)+14000,28000))))</f>
        <v/>
      </c>
      <c r="U2238" s="18">
        <f>IF(I2238&lt;=0,IF(H2238&lt;=0,0,IF(H2238&lt;=12000,H2238,IF(H2238&lt;=32000,ROUNDUP(H2238/2,0)+6000,IF(H2238&lt;=56000,ROUNDUP(H2238/4,0)+14000,28000)))),IF(H2238&lt;=0,IF(I2238&lt;=0,0,IF(I2238&lt;=15000,I2238,IF(I2238&lt;=40000,ROUNDUP(I2238/2,0)+7500,IF(I2238&lt;=70000,ROUNDUP(I2238/4,0)+17500,35000)))),MAX(IF(I2238&lt;=0,0,IF(I2238&lt;=15000,I2238,IF(I2238&lt;=40000,ROUNDUP(I2238/2,0)+7500,IF(I2238&lt;=70000,ROUNDUP(I2238/4,0)+17500,35000)))),MIN(IF(H2238&lt;=0,0,IF(H2238&lt;=12000,H2238,IF(H2238&lt;=32000,ROUNDUP(H2238/2,0)+6000,IF(H2238&lt;=56000,ROUNDUP(H2238/4,0)+14000,28000))))+IF(I2238&lt;=0,0,IF(I2238&lt;=15000,I2238,IF(I2238&lt;=40000,ROUNDUP(I2238/2,0)+7500,IF(I2238&lt;=70000,ROUNDUP(I2238/4,0)+17500,35000)))),28000))))</f>
        <v/>
      </c>
      <c r="V2238" s="18">
        <f>MIN(70000,S2238+T2238+U2238)</f>
        <v/>
      </c>
      <c r="W2238" s="18">
        <f>MAX(0,ROUNDDOWN(M2238-J2238-N2238-K2238-0,-3))</f>
        <v/>
      </c>
      <c r="X2238" s="18">
        <f>MAX(0,ROUNDDOWN(M2238-J2238-N2238-K2238-R2238,-3))</f>
        <v/>
      </c>
      <c r="Y2238" s="18">
        <f>IF(W2238&lt;=0,0,ROUNDDOWN((W2238*LOOKUP(W2238,{0,1950001,3300001,6950001,9000001,18000001,40000001},{0.05,0.1,0.2,0.23,0.33,0.4,0.45})-LOOKUP(W2238,{0,1950001,3300001,6950001,9000001,18000001,40000001},{0,97500,427500,636000,1536000,2796000,4796000}))*1.021,-2))</f>
        <v/>
      </c>
      <c r="Z2238" s="18">
        <f>IF(X2238&lt;=0,0,ROUNDDOWN((X2238*LOOKUP(X2238,{0,1950001,3300001,6950001,9000001,18000001,40000001},{0.05,0.1,0.2,0.23,0.33,0.4,0.45})-LOOKUP(X2238,{0,1950001,3300001,6950001,9000001,18000001,40000001},{0,97500,427500,636000,1536000,2796000,4796000}))*1.021,-2))</f>
        <v/>
      </c>
      <c r="AA2238" s="18">
        <f>MAX(0,ROUNDDOWN(M2238-J2238-430000-L2238-0,-3))</f>
        <v/>
      </c>
      <c r="AB2238" s="18">
        <f>MAX(0,ROUNDDOWN(M2238-J2238-430000-L2238-V2238,-3))</f>
        <v/>
      </c>
      <c r="AC2238" s="18">
        <f>IF(M2238&lt;=450000,0,MAX(0,ROUNDDOWN(AA2238*0.06-MIN(50000,AA2238)*0.03,-2))+MAX(0,ROUNDDOWN(AA2238*0.04-MIN(50000,AA2238)*0.02,-2)))</f>
        <v/>
      </c>
      <c r="AD2238" s="18">
        <f>IF(M2238&lt;=450000,0,MAX(0,ROUNDDOWN(AB2238*0.06-MIN(50000,AB2238)*0.03,-2))+MAX(0,ROUNDDOWN(AB2238*0.04-MIN(50000,AB2238)*0.02,-2)))</f>
        <v/>
      </c>
      <c r="AE2238" s="18">
        <f>Y2238-Z2238</f>
        <v/>
      </c>
      <c r="AF2238" s="18">
        <f>AC2238-AD2238</f>
        <v/>
      </c>
      <c r="AG2238" s="18">
        <f>AE2238+AF2238</f>
        <v/>
      </c>
      <c r="AH2238" s="20">
        <f>IF(W2238&lt;=0,0,LOOKUP(W2238,{0,1950001,3300001,6950001,9000001,18000001,40000001},{0.05,0.1,0.2,0.23,0.33,0.4,0.45}))</f>
        <v/>
      </c>
    </row>
    <row r="2239">
      <c r="A2239" t="inlineStr">
        <is>
          <t>1万円刻み 一般8万円</t>
        </is>
      </c>
      <c r="B2239" s="18">
        <f>'4_1万円刻み'!$A$720</f>
        <v/>
      </c>
      <c r="C2239" s="19" t="n">
        <v>2026</v>
      </c>
      <c r="D2239" t="inlineStr">
        <is>
          <t>いいえ</t>
        </is>
      </c>
      <c r="E2239" s="18" t="n">
        <v>80000</v>
      </c>
      <c r="F2239" s="18" t="n">
        <v>0</v>
      </c>
      <c r="G2239" s="18" t="n">
        <v>0</v>
      </c>
      <c r="H2239" s="18" t="n">
        <v>0</v>
      </c>
      <c r="I2239" s="18" t="n">
        <v>0</v>
      </c>
      <c r="J2239" s="18">
        <f>ROUND(MIN(B2239/12,650000)*12*0.0915+MIN(B2239/12,1390000)*12*(0.0504+0)+B2239*0.005,0)</f>
        <v/>
      </c>
      <c r="K2239" s="18" t="n">
        <v>0</v>
      </c>
      <c r="L2239" s="18" t="n">
        <v>0</v>
      </c>
      <c r="M2239" s="18">
        <f>ROUND(IF(C2239&gt;=2026,IF(B2239&lt;741000,0,IF(B2239&lt;2191000,B2239-740000,IF(B2239&lt;2193000,1451000,IF(B2239&lt;2196000,1453000,IF(B2239&lt;2200000,1456000,IF(B2239&lt;3600000,ROUNDDOWN(B2239/4,-3)*2.8-80000,IF(B2239&lt;6600000,ROUNDDOWN(B2239/4,-3)*3.2-440000,IF(B2239&lt;8500000,ROUNDDOWN(B2239*0.9,0)-1100000,B2239-1950000)))))))),IF(B2239&lt;651000,0,IF(B2239&lt;1900000,B2239-650000,IF(B2239&lt;3600000,ROUNDDOWN(B2239/4,-3)*2.8-80000,IF(B2239&lt;6600000,ROUNDDOWN(B2239/4,-3)*3.2-440000,IF(B2239&lt;8500000,ROUNDDOWN(B2239*0.9,0)-1100000,B2239-1950000)))))),0)</f>
        <v/>
      </c>
      <c r="N2239" s="18">
        <f>IF(M2239&gt;23500000,NA(),IF(C2239&gt;=2026,IF(M2239&lt;=4890000,1040000,IF(M2239&lt;=6550000,670000,620000)),IF(M2239&lt;=1320000,950000,IF(M2239&lt;=3360000,880000,IF(M2239&lt;=4890000,680000,IF(M2239&lt;=6550000,630000,580000))))))</f>
        <v/>
      </c>
      <c r="O2239" s="18">
        <f>IF(F2239&lt;=0,IF(AND(D2239="はい",C2239&gt;=2026,C2239&lt;=2027),IF(E2239&lt;=0,0,IF(E2239&lt;=30000,E2239,IF(E2239&lt;=60000,ROUNDUP(E2239/2,0)+15000,IF(E2239&lt;=120000,ROUNDUP(E2239/4,0)+30000,60000)))),IF(E2239&lt;=0,0,IF(E2239&lt;=20000,E2239,IF(E2239&lt;=40000,ROUNDUP(E2239/2,0)+10000,IF(E2239&lt;=80000,ROUNDUP(E2239/4,0)+20000,40000))))),IF(E2239&lt;=0,IF(F2239&lt;=0,0,IF(F2239&lt;=25000,F2239,IF(F2239&lt;=50000,ROUNDUP(F2239/2,0)+12500,IF(F2239&lt;=100000,ROUNDUP(F2239/4,0)+25000,50000)))),MAX(IF(F2239&lt;=0,0,IF(F2239&lt;=25000,F2239,IF(F2239&lt;=50000,ROUNDUP(F2239/2,0)+12500,IF(F2239&lt;=100000,ROUNDUP(F2239/4,0)+25000,50000)))),MIN(IF(AND(D2239="はい",C2239&gt;=2026,C2239&lt;=2027),IF(E2239&lt;=0,0,IF(E2239&lt;=30000,E2239,IF(E2239&lt;=60000,ROUNDUP(E2239/2,0)+15000,IF(E2239&lt;=120000,ROUNDUP(E2239/4,0)+30000,60000)))),IF(E2239&lt;=0,0,IF(E2239&lt;=20000,E2239,IF(E2239&lt;=40000,ROUNDUP(E2239/2,0)+10000,IF(E2239&lt;=80000,ROUNDUP(E2239/4,0)+20000,40000)))))+IF(F2239&lt;=0,0,IF(F2239&lt;=25000,F2239,IF(F2239&lt;=50000,ROUNDUP(F2239/2,0)+12500,IF(F2239&lt;=100000,ROUNDUP(F2239/4,0)+25000,50000)))),IF(AND(D2239="はい",C2239&gt;=2026,C2239&lt;=2027),60000,40000)))))</f>
        <v/>
      </c>
      <c r="P2239" s="18">
        <f>IF(G2239&lt;=0,0,IF(G2239&lt;=20000,G2239,IF(G2239&lt;=40000,ROUNDUP(G2239/2,0)+10000,IF(G2239&lt;=80000,ROUNDUP(G2239/4,0)+20000,40000))))</f>
        <v/>
      </c>
      <c r="Q2239" s="18">
        <f>IF(I2239&lt;=0,IF(H2239&lt;=0,0,IF(H2239&lt;=20000,H2239,IF(H2239&lt;=40000,ROUNDUP(H2239/2,0)+10000,IF(H2239&lt;=80000,ROUNDUP(H2239/4,0)+20000,40000)))),IF(H2239&lt;=0,IF(I2239&lt;=0,0,IF(I2239&lt;=25000,I2239,IF(I2239&lt;=50000,ROUNDUP(I2239/2,0)+12500,IF(I2239&lt;=100000,ROUNDUP(I2239/4,0)+25000,50000)))),MAX(IF(I2239&lt;=0,0,IF(I2239&lt;=25000,I2239,IF(I2239&lt;=50000,ROUNDUP(I2239/2,0)+12500,IF(I2239&lt;=100000,ROUNDUP(I2239/4,0)+25000,50000)))),MIN(IF(H2239&lt;=0,0,IF(H2239&lt;=20000,H2239,IF(H2239&lt;=40000,ROUNDUP(H2239/2,0)+10000,IF(H2239&lt;=80000,ROUNDUP(H2239/4,0)+20000,40000))))+IF(I2239&lt;=0,0,IF(I2239&lt;=25000,I2239,IF(I2239&lt;=50000,ROUNDUP(I2239/2,0)+12500,IF(I2239&lt;=100000,ROUNDUP(I2239/4,0)+25000,50000)))),40000))))</f>
        <v/>
      </c>
      <c r="R2239" s="18">
        <f>MIN(120000,O2239+P2239+Q2239)</f>
        <v/>
      </c>
      <c r="S2239" s="18">
        <f>IF(F2239&lt;=0,IF(E2239&lt;=0,0,IF(E2239&lt;=12000,E2239,IF(E2239&lt;=32000,ROUNDUP(E2239/2,0)+6000,IF(E2239&lt;=56000,ROUNDUP(E2239/4,0)+14000,28000)))),IF(E2239&lt;=0,IF(F2239&lt;=0,0,IF(F2239&lt;=15000,F2239,IF(F2239&lt;=40000,ROUNDUP(F2239/2,0)+7500,IF(F2239&lt;=70000,ROUNDUP(F2239/4,0)+17500,35000)))),MAX(IF(F2239&lt;=0,0,IF(F2239&lt;=15000,F2239,IF(F2239&lt;=40000,ROUNDUP(F2239/2,0)+7500,IF(F2239&lt;=70000,ROUNDUP(F2239/4,0)+17500,35000)))),MIN(IF(E2239&lt;=0,0,IF(E2239&lt;=12000,E2239,IF(E2239&lt;=32000,ROUNDUP(E2239/2,0)+6000,IF(E2239&lt;=56000,ROUNDUP(E2239/4,0)+14000,28000))))+IF(F2239&lt;=0,0,IF(F2239&lt;=15000,F2239,IF(F2239&lt;=40000,ROUNDUP(F2239/2,0)+7500,IF(F2239&lt;=70000,ROUNDUP(F2239/4,0)+17500,35000)))),28000))))</f>
        <v/>
      </c>
      <c r="T2239" s="18">
        <f>IF(G2239&lt;=0,0,IF(G2239&lt;=12000,G2239,IF(G2239&lt;=32000,ROUNDUP(G2239/2,0)+6000,IF(G2239&lt;=56000,ROUNDUP(G2239/4,0)+14000,28000))))</f>
        <v/>
      </c>
      <c r="U2239" s="18">
        <f>IF(I2239&lt;=0,IF(H2239&lt;=0,0,IF(H2239&lt;=12000,H2239,IF(H2239&lt;=32000,ROUNDUP(H2239/2,0)+6000,IF(H2239&lt;=56000,ROUNDUP(H2239/4,0)+14000,28000)))),IF(H2239&lt;=0,IF(I2239&lt;=0,0,IF(I2239&lt;=15000,I2239,IF(I2239&lt;=40000,ROUNDUP(I2239/2,0)+7500,IF(I2239&lt;=70000,ROUNDUP(I2239/4,0)+17500,35000)))),MAX(IF(I2239&lt;=0,0,IF(I2239&lt;=15000,I2239,IF(I2239&lt;=40000,ROUNDUP(I2239/2,0)+7500,IF(I2239&lt;=70000,ROUNDUP(I2239/4,0)+17500,35000)))),MIN(IF(H2239&lt;=0,0,IF(H2239&lt;=12000,H2239,IF(H2239&lt;=32000,ROUNDUP(H2239/2,0)+6000,IF(H2239&lt;=56000,ROUNDUP(H2239/4,0)+14000,28000))))+IF(I2239&lt;=0,0,IF(I2239&lt;=15000,I2239,IF(I2239&lt;=40000,ROUNDUP(I2239/2,0)+7500,IF(I2239&lt;=70000,ROUNDUP(I2239/4,0)+17500,35000)))),28000))))</f>
        <v/>
      </c>
      <c r="V2239" s="18">
        <f>MIN(70000,S2239+T2239+U2239)</f>
        <v/>
      </c>
      <c r="W2239" s="18">
        <f>MAX(0,ROUNDDOWN(M2239-J2239-N2239-K2239-0,-3))</f>
        <v/>
      </c>
      <c r="X2239" s="18">
        <f>MAX(0,ROUNDDOWN(M2239-J2239-N2239-K2239-R2239,-3))</f>
        <v/>
      </c>
      <c r="Y2239" s="18">
        <f>IF(W2239&lt;=0,0,ROUNDDOWN((W2239*LOOKUP(W2239,{0,1950001,3300001,6950001,9000001,18000001,40000001},{0.05,0.1,0.2,0.23,0.33,0.4,0.45})-LOOKUP(W2239,{0,1950001,3300001,6950001,9000001,18000001,40000001},{0,97500,427500,636000,1536000,2796000,4796000}))*1.021,-2))</f>
        <v/>
      </c>
      <c r="Z2239" s="18">
        <f>IF(X2239&lt;=0,0,ROUNDDOWN((X2239*LOOKUP(X2239,{0,1950001,3300001,6950001,9000001,18000001,40000001},{0.05,0.1,0.2,0.23,0.33,0.4,0.45})-LOOKUP(X2239,{0,1950001,3300001,6950001,9000001,18000001,40000001},{0,97500,427500,636000,1536000,2796000,4796000}))*1.021,-2))</f>
        <v/>
      </c>
      <c r="AA2239" s="18">
        <f>MAX(0,ROUNDDOWN(M2239-J2239-430000-L2239-0,-3))</f>
        <v/>
      </c>
      <c r="AB2239" s="18">
        <f>MAX(0,ROUNDDOWN(M2239-J2239-430000-L2239-V2239,-3))</f>
        <v/>
      </c>
      <c r="AC2239" s="18">
        <f>IF(M2239&lt;=450000,0,MAX(0,ROUNDDOWN(AA2239*0.06-MIN(50000,AA2239)*0.03,-2))+MAX(0,ROUNDDOWN(AA2239*0.04-MIN(50000,AA2239)*0.02,-2)))</f>
        <v/>
      </c>
      <c r="AD2239" s="18">
        <f>IF(M2239&lt;=450000,0,MAX(0,ROUNDDOWN(AB2239*0.06-MIN(50000,AB2239)*0.03,-2))+MAX(0,ROUNDDOWN(AB2239*0.04-MIN(50000,AB2239)*0.02,-2)))</f>
        <v/>
      </c>
      <c r="AE2239" s="18">
        <f>Y2239-Z2239</f>
        <v/>
      </c>
      <c r="AF2239" s="18">
        <f>AC2239-AD2239</f>
        <v/>
      </c>
      <c r="AG2239" s="18">
        <f>AE2239+AF2239</f>
        <v/>
      </c>
      <c r="AH2239" s="20">
        <f>IF(W2239&lt;=0,0,LOOKUP(W2239,{0,1950001,3300001,6950001,9000001,18000001,40000001},{0.05,0.1,0.2,0.23,0.33,0.4,0.45}))</f>
        <v/>
      </c>
    </row>
    <row r="2240">
      <c r="A2240" t="inlineStr">
        <is>
          <t>1万円刻み 特例あり一般12万円</t>
        </is>
      </c>
      <c r="B2240" s="18">
        <f>'4_1万円刻み'!$A$720</f>
        <v/>
      </c>
      <c r="C2240" s="19" t="n">
        <v>2026</v>
      </c>
      <c r="D2240" t="inlineStr">
        <is>
          <t>はい</t>
        </is>
      </c>
      <c r="E2240" s="18" t="n">
        <v>120000</v>
      </c>
      <c r="F2240" s="18" t="n">
        <v>0</v>
      </c>
      <c r="G2240" s="18" t="n">
        <v>0</v>
      </c>
      <c r="H2240" s="18" t="n">
        <v>0</v>
      </c>
      <c r="I2240" s="18" t="n">
        <v>0</v>
      </c>
      <c r="J2240" s="18">
        <f>ROUND(MIN(B2240/12,650000)*12*0.0915+MIN(B2240/12,1390000)*12*(0.0504+0)+B2240*0.005,0)</f>
        <v/>
      </c>
      <c r="K2240" s="18" t="n">
        <v>0</v>
      </c>
      <c r="L2240" s="18" t="n">
        <v>0</v>
      </c>
      <c r="M2240" s="18">
        <f>ROUND(IF(C2240&gt;=2026,IF(B2240&lt;741000,0,IF(B2240&lt;2191000,B2240-740000,IF(B2240&lt;2193000,1451000,IF(B2240&lt;2196000,1453000,IF(B2240&lt;2200000,1456000,IF(B2240&lt;3600000,ROUNDDOWN(B2240/4,-3)*2.8-80000,IF(B2240&lt;6600000,ROUNDDOWN(B2240/4,-3)*3.2-440000,IF(B2240&lt;8500000,ROUNDDOWN(B2240*0.9,0)-1100000,B2240-1950000)))))))),IF(B2240&lt;651000,0,IF(B2240&lt;1900000,B2240-650000,IF(B2240&lt;3600000,ROUNDDOWN(B2240/4,-3)*2.8-80000,IF(B2240&lt;6600000,ROUNDDOWN(B2240/4,-3)*3.2-440000,IF(B2240&lt;8500000,ROUNDDOWN(B2240*0.9,0)-1100000,B2240-1950000)))))),0)</f>
        <v/>
      </c>
      <c r="N2240" s="18">
        <f>IF(M2240&gt;23500000,NA(),IF(C2240&gt;=2026,IF(M2240&lt;=4890000,1040000,IF(M2240&lt;=6550000,670000,620000)),IF(M2240&lt;=1320000,950000,IF(M2240&lt;=3360000,880000,IF(M2240&lt;=4890000,680000,IF(M2240&lt;=6550000,630000,580000))))))</f>
        <v/>
      </c>
      <c r="O2240" s="18">
        <f>IF(F2240&lt;=0,IF(AND(D2240="はい",C2240&gt;=2026,C2240&lt;=2027),IF(E2240&lt;=0,0,IF(E2240&lt;=30000,E2240,IF(E2240&lt;=60000,ROUNDUP(E2240/2,0)+15000,IF(E2240&lt;=120000,ROUNDUP(E2240/4,0)+30000,60000)))),IF(E2240&lt;=0,0,IF(E2240&lt;=20000,E2240,IF(E2240&lt;=40000,ROUNDUP(E2240/2,0)+10000,IF(E2240&lt;=80000,ROUNDUP(E2240/4,0)+20000,40000))))),IF(E2240&lt;=0,IF(F2240&lt;=0,0,IF(F2240&lt;=25000,F2240,IF(F2240&lt;=50000,ROUNDUP(F2240/2,0)+12500,IF(F2240&lt;=100000,ROUNDUP(F2240/4,0)+25000,50000)))),MAX(IF(F2240&lt;=0,0,IF(F2240&lt;=25000,F2240,IF(F2240&lt;=50000,ROUNDUP(F2240/2,0)+12500,IF(F2240&lt;=100000,ROUNDUP(F2240/4,0)+25000,50000)))),MIN(IF(AND(D2240="はい",C2240&gt;=2026,C2240&lt;=2027),IF(E2240&lt;=0,0,IF(E2240&lt;=30000,E2240,IF(E2240&lt;=60000,ROUNDUP(E2240/2,0)+15000,IF(E2240&lt;=120000,ROUNDUP(E2240/4,0)+30000,60000)))),IF(E2240&lt;=0,0,IF(E2240&lt;=20000,E2240,IF(E2240&lt;=40000,ROUNDUP(E2240/2,0)+10000,IF(E2240&lt;=80000,ROUNDUP(E2240/4,0)+20000,40000)))))+IF(F2240&lt;=0,0,IF(F2240&lt;=25000,F2240,IF(F2240&lt;=50000,ROUNDUP(F2240/2,0)+12500,IF(F2240&lt;=100000,ROUNDUP(F2240/4,0)+25000,50000)))),IF(AND(D2240="はい",C2240&gt;=2026,C2240&lt;=2027),60000,40000)))))</f>
        <v/>
      </c>
      <c r="P2240" s="18">
        <f>IF(G2240&lt;=0,0,IF(G2240&lt;=20000,G2240,IF(G2240&lt;=40000,ROUNDUP(G2240/2,0)+10000,IF(G2240&lt;=80000,ROUNDUP(G2240/4,0)+20000,40000))))</f>
        <v/>
      </c>
      <c r="Q2240" s="18">
        <f>IF(I2240&lt;=0,IF(H2240&lt;=0,0,IF(H2240&lt;=20000,H2240,IF(H2240&lt;=40000,ROUNDUP(H2240/2,0)+10000,IF(H2240&lt;=80000,ROUNDUP(H2240/4,0)+20000,40000)))),IF(H2240&lt;=0,IF(I2240&lt;=0,0,IF(I2240&lt;=25000,I2240,IF(I2240&lt;=50000,ROUNDUP(I2240/2,0)+12500,IF(I2240&lt;=100000,ROUNDUP(I2240/4,0)+25000,50000)))),MAX(IF(I2240&lt;=0,0,IF(I2240&lt;=25000,I2240,IF(I2240&lt;=50000,ROUNDUP(I2240/2,0)+12500,IF(I2240&lt;=100000,ROUNDUP(I2240/4,0)+25000,50000)))),MIN(IF(H2240&lt;=0,0,IF(H2240&lt;=20000,H2240,IF(H2240&lt;=40000,ROUNDUP(H2240/2,0)+10000,IF(H2240&lt;=80000,ROUNDUP(H2240/4,0)+20000,40000))))+IF(I2240&lt;=0,0,IF(I2240&lt;=25000,I2240,IF(I2240&lt;=50000,ROUNDUP(I2240/2,0)+12500,IF(I2240&lt;=100000,ROUNDUP(I2240/4,0)+25000,50000)))),40000))))</f>
        <v/>
      </c>
      <c r="R2240" s="18">
        <f>MIN(120000,O2240+P2240+Q2240)</f>
        <v/>
      </c>
      <c r="S2240" s="18">
        <f>IF(F2240&lt;=0,IF(E2240&lt;=0,0,IF(E2240&lt;=12000,E2240,IF(E2240&lt;=32000,ROUNDUP(E2240/2,0)+6000,IF(E2240&lt;=56000,ROUNDUP(E2240/4,0)+14000,28000)))),IF(E2240&lt;=0,IF(F2240&lt;=0,0,IF(F2240&lt;=15000,F2240,IF(F2240&lt;=40000,ROUNDUP(F2240/2,0)+7500,IF(F2240&lt;=70000,ROUNDUP(F2240/4,0)+17500,35000)))),MAX(IF(F2240&lt;=0,0,IF(F2240&lt;=15000,F2240,IF(F2240&lt;=40000,ROUNDUP(F2240/2,0)+7500,IF(F2240&lt;=70000,ROUNDUP(F2240/4,0)+17500,35000)))),MIN(IF(E2240&lt;=0,0,IF(E2240&lt;=12000,E2240,IF(E2240&lt;=32000,ROUNDUP(E2240/2,0)+6000,IF(E2240&lt;=56000,ROUNDUP(E2240/4,0)+14000,28000))))+IF(F2240&lt;=0,0,IF(F2240&lt;=15000,F2240,IF(F2240&lt;=40000,ROUNDUP(F2240/2,0)+7500,IF(F2240&lt;=70000,ROUNDUP(F2240/4,0)+17500,35000)))),28000))))</f>
        <v/>
      </c>
      <c r="T2240" s="18">
        <f>IF(G2240&lt;=0,0,IF(G2240&lt;=12000,G2240,IF(G2240&lt;=32000,ROUNDUP(G2240/2,0)+6000,IF(G2240&lt;=56000,ROUNDUP(G2240/4,0)+14000,28000))))</f>
        <v/>
      </c>
      <c r="U2240" s="18">
        <f>IF(I2240&lt;=0,IF(H2240&lt;=0,0,IF(H2240&lt;=12000,H2240,IF(H2240&lt;=32000,ROUNDUP(H2240/2,0)+6000,IF(H2240&lt;=56000,ROUNDUP(H2240/4,0)+14000,28000)))),IF(H2240&lt;=0,IF(I2240&lt;=0,0,IF(I2240&lt;=15000,I2240,IF(I2240&lt;=40000,ROUNDUP(I2240/2,0)+7500,IF(I2240&lt;=70000,ROUNDUP(I2240/4,0)+17500,35000)))),MAX(IF(I2240&lt;=0,0,IF(I2240&lt;=15000,I2240,IF(I2240&lt;=40000,ROUNDUP(I2240/2,0)+7500,IF(I2240&lt;=70000,ROUNDUP(I2240/4,0)+17500,35000)))),MIN(IF(H2240&lt;=0,0,IF(H2240&lt;=12000,H2240,IF(H2240&lt;=32000,ROUNDUP(H2240/2,0)+6000,IF(H2240&lt;=56000,ROUNDUP(H2240/4,0)+14000,28000))))+IF(I2240&lt;=0,0,IF(I2240&lt;=15000,I2240,IF(I2240&lt;=40000,ROUNDUP(I2240/2,0)+7500,IF(I2240&lt;=70000,ROUNDUP(I2240/4,0)+17500,35000)))),28000))))</f>
        <v/>
      </c>
      <c r="V2240" s="18">
        <f>MIN(70000,S2240+T2240+U2240)</f>
        <v/>
      </c>
      <c r="W2240" s="18">
        <f>MAX(0,ROUNDDOWN(M2240-J2240-N2240-K2240-0,-3))</f>
        <v/>
      </c>
      <c r="X2240" s="18">
        <f>MAX(0,ROUNDDOWN(M2240-J2240-N2240-K2240-R2240,-3))</f>
        <v/>
      </c>
      <c r="Y2240" s="18">
        <f>IF(W2240&lt;=0,0,ROUNDDOWN((W2240*LOOKUP(W2240,{0,1950001,3300001,6950001,9000001,18000001,40000001},{0.05,0.1,0.2,0.23,0.33,0.4,0.45})-LOOKUP(W2240,{0,1950001,3300001,6950001,9000001,18000001,40000001},{0,97500,427500,636000,1536000,2796000,4796000}))*1.021,-2))</f>
        <v/>
      </c>
      <c r="Z2240" s="18">
        <f>IF(X2240&lt;=0,0,ROUNDDOWN((X2240*LOOKUP(X2240,{0,1950001,3300001,6950001,9000001,18000001,40000001},{0.05,0.1,0.2,0.23,0.33,0.4,0.45})-LOOKUP(X2240,{0,1950001,3300001,6950001,9000001,18000001,40000001},{0,97500,427500,636000,1536000,2796000,4796000}))*1.021,-2))</f>
        <v/>
      </c>
      <c r="AA2240" s="18">
        <f>MAX(0,ROUNDDOWN(M2240-J2240-430000-L2240-0,-3))</f>
        <v/>
      </c>
      <c r="AB2240" s="18">
        <f>MAX(0,ROUNDDOWN(M2240-J2240-430000-L2240-V2240,-3))</f>
        <v/>
      </c>
      <c r="AC2240" s="18">
        <f>IF(M2240&lt;=450000,0,MAX(0,ROUNDDOWN(AA2240*0.06-MIN(50000,AA2240)*0.03,-2))+MAX(0,ROUNDDOWN(AA2240*0.04-MIN(50000,AA2240)*0.02,-2)))</f>
        <v/>
      </c>
      <c r="AD2240" s="18">
        <f>IF(M2240&lt;=450000,0,MAX(0,ROUNDDOWN(AB2240*0.06-MIN(50000,AB2240)*0.03,-2))+MAX(0,ROUNDDOWN(AB2240*0.04-MIN(50000,AB2240)*0.02,-2)))</f>
        <v/>
      </c>
      <c r="AE2240" s="18">
        <f>Y2240-Z2240</f>
        <v/>
      </c>
      <c r="AF2240" s="18">
        <f>AC2240-AD2240</f>
        <v/>
      </c>
      <c r="AG2240" s="18">
        <f>AE2240+AF2240</f>
        <v/>
      </c>
      <c r="AH2240" s="20">
        <f>IF(W2240&lt;=0,0,LOOKUP(W2240,{0,1950001,3300001,6950001,9000001,18000001,40000001},{0.05,0.1,0.2,0.23,0.33,0.4,0.45}))</f>
        <v/>
      </c>
    </row>
    <row r="2241">
      <c r="A2241" t="inlineStr">
        <is>
          <t>1万円刻み 3区分8万円ずつ</t>
        </is>
      </c>
      <c r="B2241" s="18">
        <f>'4_1万円刻み'!$A$721</f>
        <v/>
      </c>
      <c r="C2241" s="19" t="n">
        <v>2026</v>
      </c>
      <c r="D2241" t="inlineStr">
        <is>
          <t>いいえ</t>
        </is>
      </c>
      <c r="E2241" s="18" t="n">
        <v>80000</v>
      </c>
      <c r="F2241" s="18" t="n">
        <v>0</v>
      </c>
      <c r="G2241" s="18" t="n">
        <v>80000</v>
      </c>
      <c r="H2241" s="18" t="n">
        <v>80000</v>
      </c>
      <c r="I2241" s="18" t="n">
        <v>0</v>
      </c>
      <c r="J2241" s="18">
        <f>ROUND(MIN(B2241/12,650000)*12*0.0915+MIN(B2241/12,1390000)*12*(0.0504+0)+B2241*0.005,0)</f>
        <v/>
      </c>
      <c r="K2241" s="18" t="n">
        <v>0</v>
      </c>
      <c r="L2241" s="18" t="n">
        <v>0</v>
      </c>
      <c r="M2241" s="18">
        <f>ROUND(IF(C2241&gt;=2026,IF(B2241&lt;741000,0,IF(B2241&lt;2191000,B2241-740000,IF(B2241&lt;2193000,1451000,IF(B2241&lt;2196000,1453000,IF(B2241&lt;2200000,1456000,IF(B2241&lt;3600000,ROUNDDOWN(B2241/4,-3)*2.8-80000,IF(B2241&lt;6600000,ROUNDDOWN(B2241/4,-3)*3.2-440000,IF(B2241&lt;8500000,ROUNDDOWN(B2241*0.9,0)-1100000,B2241-1950000)))))))),IF(B2241&lt;651000,0,IF(B2241&lt;1900000,B2241-650000,IF(B2241&lt;3600000,ROUNDDOWN(B2241/4,-3)*2.8-80000,IF(B2241&lt;6600000,ROUNDDOWN(B2241/4,-3)*3.2-440000,IF(B2241&lt;8500000,ROUNDDOWN(B2241*0.9,0)-1100000,B2241-1950000)))))),0)</f>
        <v/>
      </c>
      <c r="N2241" s="18">
        <f>IF(M2241&gt;23500000,NA(),IF(C2241&gt;=2026,IF(M2241&lt;=4890000,1040000,IF(M2241&lt;=6550000,670000,620000)),IF(M2241&lt;=1320000,950000,IF(M2241&lt;=3360000,880000,IF(M2241&lt;=4890000,680000,IF(M2241&lt;=6550000,630000,580000))))))</f>
        <v/>
      </c>
      <c r="O2241" s="18">
        <f>IF(F2241&lt;=0,IF(AND(D2241="はい",C2241&gt;=2026,C2241&lt;=2027),IF(E2241&lt;=0,0,IF(E2241&lt;=30000,E2241,IF(E2241&lt;=60000,ROUNDUP(E2241/2,0)+15000,IF(E2241&lt;=120000,ROUNDUP(E2241/4,0)+30000,60000)))),IF(E2241&lt;=0,0,IF(E2241&lt;=20000,E2241,IF(E2241&lt;=40000,ROUNDUP(E2241/2,0)+10000,IF(E2241&lt;=80000,ROUNDUP(E2241/4,0)+20000,40000))))),IF(E2241&lt;=0,IF(F2241&lt;=0,0,IF(F2241&lt;=25000,F2241,IF(F2241&lt;=50000,ROUNDUP(F2241/2,0)+12500,IF(F2241&lt;=100000,ROUNDUP(F2241/4,0)+25000,50000)))),MAX(IF(F2241&lt;=0,0,IF(F2241&lt;=25000,F2241,IF(F2241&lt;=50000,ROUNDUP(F2241/2,0)+12500,IF(F2241&lt;=100000,ROUNDUP(F2241/4,0)+25000,50000)))),MIN(IF(AND(D2241="はい",C2241&gt;=2026,C2241&lt;=2027),IF(E2241&lt;=0,0,IF(E2241&lt;=30000,E2241,IF(E2241&lt;=60000,ROUNDUP(E2241/2,0)+15000,IF(E2241&lt;=120000,ROUNDUP(E2241/4,0)+30000,60000)))),IF(E2241&lt;=0,0,IF(E2241&lt;=20000,E2241,IF(E2241&lt;=40000,ROUNDUP(E2241/2,0)+10000,IF(E2241&lt;=80000,ROUNDUP(E2241/4,0)+20000,40000)))))+IF(F2241&lt;=0,0,IF(F2241&lt;=25000,F2241,IF(F2241&lt;=50000,ROUNDUP(F2241/2,0)+12500,IF(F2241&lt;=100000,ROUNDUP(F2241/4,0)+25000,50000)))),IF(AND(D2241="はい",C2241&gt;=2026,C2241&lt;=2027),60000,40000)))))</f>
        <v/>
      </c>
      <c r="P2241" s="18">
        <f>IF(G2241&lt;=0,0,IF(G2241&lt;=20000,G2241,IF(G2241&lt;=40000,ROUNDUP(G2241/2,0)+10000,IF(G2241&lt;=80000,ROUNDUP(G2241/4,0)+20000,40000))))</f>
        <v/>
      </c>
      <c r="Q2241" s="18">
        <f>IF(I2241&lt;=0,IF(H2241&lt;=0,0,IF(H2241&lt;=20000,H2241,IF(H2241&lt;=40000,ROUNDUP(H2241/2,0)+10000,IF(H2241&lt;=80000,ROUNDUP(H2241/4,0)+20000,40000)))),IF(H2241&lt;=0,IF(I2241&lt;=0,0,IF(I2241&lt;=25000,I2241,IF(I2241&lt;=50000,ROUNDUP(I2241/2,0)+12500,IF(I2241&lt;=100000,ROUNDUP(I2241/4,0)+25000,50000)))),MAX(IF(I2241&lt;=0,0,IF(I2241&lt;=25000,I2241,IF(I2241&lt;=50000,ROUNDUP(I2241/2,0)+12500,IF(I2241&lt;=100000,ROUNDUP(I2241/4,0)+25000,50000)))),MIN(IF(H2241&lt;=0,0,IF(H2241&lt;=20000,H2241,IF(H2241&lt;=40000,ROUNDUP(H2241/2,0)+10000,IF(H2241&lt;=80000,ROUNDUP(H2241/4,0)+20000,40000))))+IF(I2241&lt;=0,0,IF(I2241&lt;=25000,I2241,IF(I2241&lt;=50000,ROUNDUP(I2241/2,0)+12500,IF(I2241&lt;=100000,ROUNDUP(I2241/4,0)+25000,50000)))),40000))))</f>
        <v/>
      </c>
      <c r="R2241" s="18">
        <f>MIN(120000,O2241+P2241+Q2241)</f>
        <v/>
      </c>
      <c r="S2241" s="18">
        <f>IF(F2241&lt;=0,IF(E2241&lt;=0,0,IF(E2241&lt;=12000,E2241,IF(E2241&lt;=32000,ROUNDUP(E2241/2,0)+6000,IF(E2241&lt;=56000,ROUNDUP(E2241/4,0)+14000,28000)))),IF(E2241&lt;=0,IF(F2241&lt;=0,0,IF(F2241&lt;=15000,F2241,IF(F2241&lt;=40000,ROUNDUP(F2241/2,0)+7500,IF(F2241&lt;=70000,ROUNDUP(F2241/4,0)+17500,35000)))),MAX(IF(F2241&lt;=0,0,IF(F2241&lt;=15000,F2241,IF(F2241&lt;=40000,ROUNDUP(F2241/2,0)+7500,IF(F2241&lt;=70000,ROUNDUP(F2241/4,0)+17500,35000)))),MIN(IF(E2241&lt;=0,0,IF(E2241&lt;=12000,E2241,IF(E2241&lt;=32000,ROUNDUP(E2241/2,0)+6000,IF(E2241&lt;=56000,ROUNDUP(E2241/4,0)+14000,28000))))+IF(F2241&lt;=0,0,IF(F2241&lt;=15000,F2241,IF(F2241&lt;=40000,ROUNDUP(F2241/2,0)+7500,IF(F2241&lt;=70000,ROUNDUP(F2241/4,0)+17500,35000)))),28000))))</f>
        <v/>
      </c>
      <c r="T2241" s="18">
        <f>IF(G2241&lt;=0,0,IF(G2241&lt;=12000,G2241,IF(G2241&lt;=32000,ROUNDUP(G2241/2,0)+6000,IF(G2241&lt;=56000,ROUNDUP(G2241/4,0)+14000,28000))))</f>
        <v/>
      </c>
      <c r="U2241" s="18">
        <f>IF(I2241&lt;=0,IF(H2241&lt;=0,0,IF(H2241&lt;=12000,H2241,IF(H2241&lt;=32000,ROUNDUP(H2241/2,0)+6000,IF(H2241&lt;=56000,ROUNDUP(H2241/4,0)+14000,28000)))),IF(H2241&lt;=0,IF(I2241&lt;=0,0,IF(I2241&lt;=15000,I2241,IF(I2241&lt;=40000,ROUNDUP(I2241/2,0)+7500,IF(I2241&lt;=70000,ROUNDUP(I2241/4,0)+17500,35000)))),MAX(IF(I2241&lt;=0,0,IF(I2241&lt;=15000,I2241,IF(I2241&lt;=40000,ROUNDUP(I2241/2,0)+7500,IF(I2241&lt;=70000,ROUNDUP(I2241/4,0)+17500,35000)))),MIN(IF(H2241&lt;=0,0,IF(H2241&lt;=12000,H2241,IF(H2241&lt;=32000,ROUNDUP(H2241/2,0)+6000,IF(H2241&lt;=56000,ROUNDUP(H2241/4,0)+14000,28000))))+IF(I2241&lt;=0,0,IF(I2241&lt;=15000,I2241,IF(I2241&lt;=40000,ROUNDUP(I2241/2,0)+7500,IF(I2241&lt;=70000,ROUNDUP(I2241/4,0)+17500,35000)))),28000))))</f>
        <v/>
      </c>
      <c r="V2241" s="18">
        <f>MIN(70000,S2241+T2241+U2241)</f>
        <v/>
      </c>
      <c r="W2241" s="18">
        <f>MAX(0,ROUNDDOWN(M2241-J2241-N2241-K2241-0,-3))</f>
        <v/>
      </c>
      <c r="X2241" s="18">
        <f>MAX(0,ROUNDDOWN(M2241-J2241-N2241-K2241-R2241,-3))</f>
        <v/>
      </c>
      <c r="Y2241" s="18">
        <f>IF(W2241&lt;=0,0,ROUNDDOWN((W2241*LOOKUP(W2241,{0,1950001,3300001,6950001,9000001,18000001,40000001},{0.05,0.1,0.2,0.23,0.33,0.4,0.45})-LOOKUP(W2241,{0,1950001,3300001,6950001,9000001,18000001,40000001},{0,97500,427500,636000,1536000,2796000,4796000}))*1.021,-2))</f>
        <v/>
      </c>
      <c r="Z2241" s="18">
        <f>IF(X2241&lt;=0,0,ROUNDDOWN((X2241*LOOKUP(X2241,{0,1950001,3300001,6950001,9000001,18000001,40000001},{0.05,0.1,0.2,0.23,0.33,0.4,0.45})-LOOKUP(X2241,{0,1950001,3300001,6950001,9000001,18000001,40000001},{0,97500,427500,636000,1536000,2796000,4796000}))*1.021,-2))</f>
        <v/>
      </c>
      <c r="AA2241" s="18">
        <f>MAX(0,ROUNDDOWN(M2241-J2241-430000-L2241-0,-3))</f>
        <v/>
      </c>
      <c r="AB2241" s="18">
        <f>MAX(0,ROUNDDOWN(M2241-J2241-430000-L2241-V2241,-3))</f>
        <v/>
      </c>
      <c r="AC2241" s="18">
        <f>IF(M2241&lt;=450000,0,MAX(0,ROUNDDOWN(AA2241*0.06-MIN(50000,AA2241)*0.03,-2))+MAX(0,ROUNDDOWN(AA2241*0.04-MIN(50000,AA2241)*0.02,-2)))</f>
        <v/>
      </c>
      <c r="AD2241" s="18">
        <f>IF(M2241&lt;=450000,0,MAX(0,ROUNDDOWN(AB2241*0.06-MIN(50000,AB2241)*0.03,-2))+MAX(0,ROUNDDOWN(AB2241*0.04-MIN(50000,AB2241)*0.02,-2)))</f>
        <v/>
      </c>
      <c r="AE2241" s="18">
        <f>Y2241-Z2241</f>
        <v/>
      </c>
      <c r="AF2241" s="18">
        <f>AC2241-AD2241</f>
        <v/>
      </c>
      <c r="AG2241" s="18">
        <f>AE2241+AF2241</f>
        <v/>
      </c>
      <c r="AH2241" s="20">
        <f>IF(W2241&lt;=0,0,LOOKUP(W2241,{0,1950001,3300001,6950001,9000001,18000001,40000001},{0.05,0.1,0.2,0.23,0.33,0.4,0.45}))</f>
        <v/>
      </c>
    </row>
    <row r="2242">
      <c r="A2242" t="inlineStr">
        <is>
          <t>1万円刻み 一般8万円</t>
        </is>
      </c>
      <c r="B2242" s="18">
        <f>'4_1万円刻み'!$A$721</f>
        <v/>
      </c>
      <c r="C2242" s="19" t="n">
        <v>2026</v>
      </c>
      <c r="D2242" t="inlineStr">
        <is>
          <t>いいえ</t>
        </is>
      </c>
      <c r="E2242" s="18" t="n">
        <v>80000</v>
      </c>
      <c r="F2242" s="18" t="n">
        <v>0</v>
      </c>
      <c r="G2242" s="18" t="n">
        <v>0</v>
      </c>
      <c r="H2242" s="18" t="n">
        <v>0</v>
      </c>
      <c r="I2242" s="18" t="n">
        <v>0</v>
      </c>
      <c r="J2242" s="18">
        <f>ROUND(MIN(B2242/12,650000)*12*0.0915+MIN(B2242/12,1390000)*12*(0.0504+0)+B2242*0.005,0)</f>
        <v/>
      </c>
      <c r="K2242" s="18" t="n">
        <v>0</v>
      </c>
      <c r="L2242" s="18" t="n">
        <v>0</v>
      </c>
      <c r="M2242" s="18">
        <f>ROUND(IF(C2242&gt;=2026,IF(B2242&lt;741000,0,IF(B2242&lt;2191000,B2242-740000,IF(B2242&lt;2193000,1451000,IF(B2242&lt;2196000,1453000,IF(B2242&lt;2200000,1456000,IF(B2242&lt;3600000,ROUNDDOWN(B2242/4,-3)*2.8-80000,IF(B2242&lt;6600000,ROUNDDOWN(B2242/4,-3)*3.2-440000,IF(B2242&lt;8500000,ROUNDDOWN(B2242*0.9,0)-1100000,B2242-1950000)))))))),IF(B2242&lt;651000,0,IF(B2242&lt;1900000,B2242-650000,IF(B2242&lt;3600000,ROUNDDOWN(B2242/4,-3)*2.8-80000,IF(B2242&lt;6600000,ROUNDDOWN(B2242/4,-3)*3.2-440000,IF(B2242&lt;8500000,ROUNDDOWN(B2242*0.9,0)-1100000,B2242-1950000)))))),0)</f>
        <v/>
      </c>
      <c r="N2242" s="18">
        <f>IF(M2242&gt;23500000,NA(),IF(C2242&gt;=2026,IF(M2242&lt;=4890000,1040000,IF(M2242&lt;=6550000,670000,620000)),IF(M2242&lt;=1320000,950000,IF(M2242&lt;=3360000,880000,IF(M2242&lt;=4890000,680000,IF(M2242&lt;=6550000,630000,580000))))))</f>
        <v/>
      </c>
      <c r="O2242" s="18">
        <f>IF(F2242&lt;=0,IF(AND(D2242="はい",C2242&gt;=2026,C2242&lt;=2027),IF(E2242&lt;=0,0,IF(E2242&lt;=30000,E2242,IF(E2242&lt;=60000,ROUNDUP(E2242/2,0)+15000,IF(E2242&lt;=120000,ROUNDUP(E2242/4,0)+30000,60000)))),IF(E2242&lt;=0,0,IF(E2242&lt;=20000,E2242,IF(E2242&lt;=40000,ROUNDUP(E2242/2,0)+10000,IF(E2242&lt;=80000,ROUNDUP(E2242/4,0)+20000,40000))))),IF(E2242&lt;=0,IF(F2242&lt;=0,0,IF(F2242&lt;=25000,F2242,IF(F2242&lt;=50000,ROUNDUP(F2242/2,0)+12500,IF(F2242&lt;=100000,ROUNDUP(F2242/4,0)+25000,50000)))),MAX(IF(F2242&lt;=0,0,IF(F2242&lt;=25000,F2242,IF(F2242&lt;=50000,ROUNDUP(F2242/2,0)+12500,IF(F2242&lt;=100000,ROUNDUP(F2242/4,0)+25000,50000)))),MIN(IF(AND(D2242="はい",C2242&gt;=2026,C2242&lt;=2027),IF(E2242&lt;=0,0,IF(E2242&lt;=30000,E2242,IF(E2242&lt;=60000,ROUNDUP(E2242/2,0)+15000,IF(E2242&lt;=120000,ROUNDUP(E2242/4,0)+30000,60000)))),IF(E2242&lt;=0,0,IF(E2242&lt;=20000,E2242,IF(E2242&lt;=40000,ROUNDUP(E2242/2,0)+10000,IF(E2242&lt;=80000,ROUNDUP(E2242/4,0)+20000,40000)))))+IF(F2242&lt;=0,0,IF(F2242&lt;=25000,F2242,IF(F2242&lt;=50000,ROUNDUP(F2242/2,0)+12500,IF(F2242&lt;=100000,ROUNDUP(F2242/4,0)+25000,50000)))),IF(AND(D2242="はい",C2242&gt;=2026,C2242&lt;=2027),60000,40000)))))</f>
        <v/>
      </c>
      <c r="P2242" s="18">
        <f>IF(G2242&lt;=0,0,IF(G2242&lt;=20000,G2242,IF(G2242&lt;=40000,ROUNDUP(G2242/2,0)+10000,IF(G2242&lt;=80000,ROUNDUP(G2242/4,0)+20000,40000))))</f>
        <v/>
      </c>
      <c r="Q2242" s="18">
        <f>IF(I2242&lt;=0,IF(H2242&lt;=0,0,IF(H2242&lt;=20000,H2242,IF(H2242&lt;=40000,ROUNDUP(H2242/2,0)+10000,IF(H2242&lt;=80000,ROUNDUP(H2242/4,0)+20000,40000)))),IF(H2242&lt;=0,IF(I2242&lt;=0,0,IF(I2242&lt;=25000,I2242,IF(I2242&lt;=50000,ROUNDUP(I2242/2,0)+12500,IF(I2242&lt;=100000,ROUNDUP(I2242/4,0)+25000,50000)))),MAX(IF(I2242&lt;=0,0,IF(I2242&lt;=25000,I2242,IF(I2242&lt;=50000,ROUNDUP(I2242/2,0)+12500,IF(I2242&lt;=100000,ROUNDUP(I2242/4,0)+25000,50000)))),MIN(IF(H2242&lt;=0,0,IF(H2242&lt;=20000,H2242,IF(H2242&lt;=40000,ROUNDUP(H2242/2,0)+10000,IF(H2242&lt;=80000,ROUNDUP(H2242/4,0)+20000,40000))))+IF(I2242&lt;=0,0,IF(I2242&lt;=25000,I2242,IF(I2242&lt;=50000,ROUNDUP(I2242/2,0)+12500,IF(I2242&lt;=100000,ROUNDUP(I2242/4,0)+25000,50000)))),40000))))</f>
        <v/>
      </c>
      <c r="R2242" s="18">
        <f>MIN(120000,O2242+P2242+Q2242)</f>
        <v/>
      </c>
      <c r="S2242" s="18">
        <f>IF(F2242&lt;=0,IF(E2242&lt;=0,0,IF(E2242&lt;=12000,E2242,IF(E2242&lt;=32000,ROUNDUP(E2242/2,0)+6000,IF(E2242&lt;=56000,ROUNDUP(E2242/4,0)+14000,28000)))),IF(E2242&lt;=0,IF(F2242&lt;=0,0,IF(F2242&lt;=15000,F2242,IF(F2242&lt;=40000,ROUNDUP(F2242/2,0)+7500,IF(F2242&lt;=70000,ROUNDUP(F2242/4,0)+17500,35000)))),MAX(IF(F2242&lt;=0,0,IF(F2242&lt;=15000,F2242,IF(F2242&lt;=40000,ROUNDUP(F2242/2,0)+7500,IF(F2242&lt;=70000,ROUNDUP(F2242/4,0)+17500,35000)))),MIN(IF(E2242&lt;=0,0,IF(E2242&lt;=12000,E2242,IF(E2242&lt;=32000,ROUNDUP(E2242/2,0)+6000,IF(E2242&lt;=56000,ROUNDUP(E2242/4,0)+14000,28000))))+IF(F2242&lt;=0,0,IF(F2242&lt;=15000,F2242,IF(F2242&lt;=40000,ROUNDUP(F2242/2,0)+7500,IF(F2242&lt;=70000,ROUNDUP(F2242/4,0)+17500,35000)))),28000))))</f>
        <v/>
      </c>
      <c r="T2242" s="18">
        <f>IF(G2242&lt;=0,0,IF(G2242&lt;=12000,G2242,IF(G2242&lt;=32000,ROUNDUP(G2242/2,0)+6000,IF(G2242&lt;=56000,ROUNDUP(G2242/4,0)+14000,28000))))</f>
        <v/>
      </c>
      <c r="U2242" s="18">
        <f>IF(I2242&lt;=0,IF(H2242&lt;=0,0,IF(H2242&lt;=12000,H2242,IF(H2242&lt;=32000,ROUNDUP(H2242/2,0)+6000,IF(H2242&lt;=56000,ROUNDUP(H2242/4,0)+14000,28000)))),IF(H2242&lt;=0,IF(I2242&lt;=0,0,IF(I2242&lt;=15000,I2242,IF(I2242&lt;=40000,ROUNDUP(I2242/2,0)+7500,IF(I2242&lt;=70000,ROUNDUP(I2242/4,0)+17500,35000)))),MAX(IF(I2242&lt;=0,0,IF(I2242&lt;=15000,I2242,IF(I2242&lt;=40000,ROUNDUP(I2242/2,0)+7500,IF(I2242&lt;=70000,ROUNDUP(I2242/4,0)+17500,35000)))),MIN(IF(H2242&lt;=0,0,IF(H2242&lt;=12000,H2242,IF(H2242&lt;=32000,ROUNDUP(H2242/2,0)+6000,IF(H2242&lt;=56000,ROUNDUP(H2242/4,0)+14000,28000))))+IF(I2242&lt;=0,0,IF(I2242&lt;=15000,I2242,IF(I2242&lt;=40000,ROUNDUP(I2242/2,0)+7500,IF(I2242&lt;=70000,ROUNDUP(I2242/4,0)+17500,35000)))),28000))))</f>
        <v/>
      </c>
      <c r="V2242" s="18">
        <f>MIN(70000,S2242+T2242+U2242)</f>
        <v/>
      </c>
      <c r="W2242" s="18">
        <f>MAX(0,ROUNDDOWN(M2242-J2242-N2242-K2242-0,-3))</f>
        <v/>
      </c>
      <c r="X2242" s="18">
        <f>MAX(0,ROUNDDOWN(M2242-J2242-N2242-K2242-R2242,-3))</f>
        <v/>
      </c>
      <c r="Y2242" s="18">
        <f>IF(W2242&lt;=0,0,ROUNDDOWN((W2242*LOOKUP(W2242,{0,1950001,3300001,6950001,9000001,18000001,40000001},{0.05,0.1,0.2,0.23,0.33,0.4,0.45})-LOOKUP(W2242,{0,1950001,3300001,6950001,9000001,18000001,40000001},{0,97500,427500,636000,1536000,2796000,4796000}))*1.021,-2))</f>
        <v/>
      </c>
      <c r="Z2242" s="18">
        <f>IF(X2242&lt;=0,0,ROUNDDOWN((X2242*LOOKUP(X2242,{0,1950001,3300001,6950001,9000001,18000001,40000001},{0.05,0.1,0.2,0.23,0.33,0.4,0.45})-LOOKUP(X2242,{0,1950001,3300001,6950001,9000001,18000001,40000001},{0,97500,427500,636000,1536000,2796000,4796000}))*1.021,-2))</f>
        <v/>
      </c>
      <c r="AA2242" s="18">
        <f>MAX(0,ROUNDDOWN(M2242-J2242-430000-L2242-0,-3))</f>
        <v/>
      </c>
      <c r="AB2242" s="18">
        <f>MAX(0,ROUNDDOWN(M2242-J2242-430000-L2242-V2242,-3))</f>
        <v/>
      </c>
      <c r="AC2242" s="18">
        <f>IF(M2242&lt;=450000,0,MAX(0,ROUNDDOWN(AA2242*0.06-MIN(50000,AA2242)*0.03,-2))+MAX(0,ROUNDDOWN(AA2242*0.04-MIN(50000,AA2242)*0.02,-2)))</f>
        <v/>
      </c>
      <c r="AD2242" s="18">
        <f>IF(M2242&lt;=450000,0,MAX(0,ROUNDDOWN(AB2242*0.06-MIN(50000,AB2242)*0.03,-2))+MAX(0,ROUNDDOWN(AB2242*0.04-MIN(50000,AB2242)*0.02,-2)))</f>
        <v/>
      </c>
      <c r="AE2242" s="18">
        <f>Y2242-Z2242</f>
        <v/>
      </c>
      <c r="AF2242" s="18">
        <f>AC2242-AD2242</f>
        <v/>
      </c>
      <c r="AG2242" s="18">
        <f>AE2242+AF2242</f>
        <v/>
      </c>
      <c r="AH2242" s="20">
        <f>IF(W2242&lt;=0,0,LOOKUP(W2242,{0,1950001,3300001,6950001,9000001,18000001,40000001},{0.05,0.1,0.2,0.23,0.33,0.4,0.45}))</f>
        <v/>
      </c>
    </row>
    <row r="2243">
      <c r="A2243" t="inlineStr">
        <is>
          <t>1万円刻み 特例あり一般12万円</t>
        </is>
      </c>
      <c r="B2243" s="18">
        <f>'4_1万円刻み'!$A$721</f>
        <v/>
      </c>
      <c r="C2243" s="19" t="n">
        <v>2026</v>
      </c>
      <c r="D2243" t="inlineStr">
        <is>
          <t>はい</t>
        </is>
      </c>
      <c r="E2243" s="18" t="n">
        <v>120000</v>
      </c>
      <c r="F2243" s="18" t="n">
        <v>0</v>
      </c>
      <c r="G2243" s="18" t="n">
        <v>0</v>
      </c>
      <c r="H2243" s="18" t="n">
        <v>0</v>
      </c>
      <c r="I2243" s="18" t="n">
        <v>0</v>
      </c>
      <c r="J2243" s="18">
        <f>ROUND(MIN(B2243/12,650000)*12*0.0915+MIN(B2243/12,1390000)*12*(0.0504+0)+B2243*0.005,0)</f>
        <v/>
      </c>
      <c r="K2243" s="18" t="n">
        <v>0</v>
      </c>
      <c r="L2243" s="18" t="n">
        <v>0</v>
      </c>
      <c r="M2243" s="18">
        <f>ROUND(IF(C2243&gt;=2026,IF(B2243&lt;741000,0,IF(B2243&lt;2191000,B2243-740000,IF(B2243&lt;2193000,1451000,IF(B2243&lt;2196000,1453000,IF(B2243&lt;2200000,1456000,IF(B2243&lt;3600000,ROUNDDOWN(B2243/4,-3)*2.8-80000,IF(B2243&lt;6600000,ROUNDDOWN(B2243/4,-3)*3.2-440000,IF(B2243&lt;8500000,ROUNDDOWN(B2243*0.9,0)-1100000,B2243-1950000)))))))),IF(B2243&lt;651000,0,IF(B2243&lt;1900000,B2243-650000,IF(B2243&lt;3600000,ROUNDDOWN(B2243/4,-3)*2.8-80000,IF(B2243&lt;6600000,ROUNDDOWN(B2243/4,-3)*3.2-440000,IF(B2243&lt;8500000,ROUNDDOWN(B2243*0.9,0)-1100000,B2243-1950000)))))),0)</f>
        <v/>
      </c>
      <c r="N2243" s="18">
        <f>IF(M2243&gt;23500000,NA(),IF(C2243&gt;=2026,IF(M2243&lt;=4890000,1040000,IF(M2243&lt;=6550000,670000,620000)),IF(M2243&lt;=1320000,950000,IF(M2243&lt;=3360000,880000,IF(M2243&lt;=4890000,680000,IF(M2243&lt;=6550000,630000,580000))))))</f>
        <v/>
      </c>
      <c r="O2243" s="18">
        <f>IF(F2243&lt;=0,IF(AND(D2243="はい",C2243&gt;=2026,C2243&lt;=2027),IF(E2243&lt;=0,0,IF(E2243&lt;=30000,E2243,IF(E2243&lt;=60000,ROUNDUP(E2243/2,0)+15000,IF(E2243&lt;=120000,ROUNDUP(E2243/4,0)+30000,60000)))),IF(E2243&lt;=0,0,IF(E2243&lt;=20000,E2243,IF(E2243&lt;=40000,ROUNDUP(E2243/2,0)+10000,IF(E2243&lt;=80000,ROUNDUP(E2243/4,0)+20000,40000))))),IF(E2243&lt;=0,IF(F2243&lt;=0,0,IF(F2243&lt;=25000,F2243,IF(F2243&lt;=50000,ROUNDUP(F2243/2,0)+12500,IF(F2243&lt;=100000,ROUNDUP(F2243/4,0)+25000,50000)))),MAX(IF(F2243&lt;=0,0,IF(F2243&lt;=25000,F2243,IF(F2243&lt;=50000,ROUNDUP(F2243/2,0)+12500,IF(F2243&lt;=100000,ROUNDUP(F2243/4,0)+25000,50000)))),MIN(IF(AND(D2243="はい",C2243&gt;=2026,C2243&lt;=2027),IF(E2243&lt;=0,0,IF(E2243&lt;=30000,E2243,IF(E2243&lt;=60000,ROUNDUP(E2243/2,0)+15000,IF(E2243&lt;=120000,ROUNDUP(E2243/4,0)+30000,60000)))),IF(E2243&lt;=0,0,IF(E2243&lt;=20000,E2243,IF(E2243&lt;=40000,ROUNDUP(E2243/2,0)+10000,IF(E2243&lt;=80000,ROUNDUP(E2243/4,0)+20000,40000)))))+IF(F2243&lt;=0,0,IF(F2243&lt;=25000,F2243,IF(F2243&lt;=50000,ROUNDUP(F2243/2,0)+12500,IF(F2243&lt;=100000,ROUNDUP(F2243/4,0)+25000,50000)))),IF(AND(D2243="はい",C2243&gt;=2026,C2243&lt;=2027),60000,40000)))))</f>
        <v/>
      </c>
      <c r="P2243" s="18">
        <f>IF(G2243&lt;=0,0,IF(G2243&lt;=20000,G2243,IF(G2243&lt;=40000,ROUNDUP(G2243/2,0)+10000,IF(G2243&lt;=80000,ROUNDUP(G2243/4,0)+20000,40000))))</f>
        <v/>
      </c>
      <c r="Q2243" s="18">
        <f>IF(I2243&lt;=0,IF(H2243&lt;=0,0,IF(H2243&lt;=20000,H2243,IF(H2243&lt;=40000,ROUNDUP(H2243/2,0)+10000,IF(H2243&lt;=80000,ROUNDUP(H2243/4,0)+20000,40000)))),IF(H2243&lt;=0,IF(I2243&lt;=0,0,IF(I2243&lt;=25000,I2243,IF(I2243&lt;=50000,ROUNDUP(I2243/2,0)+12500,IF(I2243&lt;=100000,ROUNDUP(I2243/4,0)+25000,50000)))),MAX(IF(I2243&lt;=0,0,IF(I2243&lt;=25000,I2243,IF(I2243&lt;=50000,ROUNDUP(I2243/2,0)+12500,IF(I2243&lt;=100000,ROUNDUP(I2243/4,0)+25000,50000)))),MIN(IF(H2243&lt;=0,0,IF(H2243&lt;=20000,H2243,IF(H2243&lt;=40000,ROUNDUP(H2243/2,0)+10000,IF(H2243&lt;=80000,ROUNDUP(H2243/4,0)+20000,40000))))+IF(I2243&lt;=0,0,IF(I2243&lt;=25000,I2243,IF(I2243&lt;=50000,ROUNDUP(I2243/2,0)+12500,IF(I2243&lt;=100000,ROUNDUP(I2243/4,0)+25000,50000)))),40000))))</f>
        <v/>
      </c>
      <c r="R2243" s="18">
        <f>MIN(120000,O2243+P2243+Q2243)</f>
        <v/>
      </c>
      <c r="S2243" s="18">
        <f>IF(F2243&lt;=0,IF(E2243&lt;=0,0,IF(E2243&lt;=12000,E2243,IF(E2243&lt;=32000,ROUNDUP(E2243/2,0)+6000,IF(E2243&lt;=56000,ROUNDUP(E2243/4,0)+14000,28000)))),IF(E2243&lt;=0,IF(F2243&lt;=0,0,IF(F2243&lt;=15000,F2243,IF(F2243&lt;=40000,ROUNDUP(F2243/2,0)+7500,IF(F2243&lt;=70000,ROUNDUP(F2243/4,0)+17500,35000)))),MAX(IF(F2243&lt;=0,0,IF(F2243&lt;=15000,F2243,IF(F2243&lt;=40000,ROUNDUP(F2243/2,0)+7500,IF(F2243&lt;=70000,ROUNDUP(F2243/4,0)+17500,35000)))),MIN(IF(E2243&lt;=0,0,IF(E2243&lt;=12000,E2243,IF(E2243&lt;=32000,ROUNDUP(E2243/2,0)+6000,IF(E2243&lt;=56000,ROUNDUP(E2243/4,0)+14000,28000))))+IF(F2243&lt;=0,0,IF(F2243&lt;=15000,F2243,IF(F2243&lt;=40000,ROUNDUP(F2243/2,0)+7500,IF(F2243&lt;=70000,ROUNDUP(F2243/4,0)+17500,35000)))),28000))))</f>
        <v/>
      </c>
      <c r="T2243" s="18">
        <f>IF(G2243&lt;=0,0,IF(G2243&lt;=12000,G2243,IF(G2243&lt;=32000,ROUNDUP(G2243/2,0)+6000,IF(G2243&lt;=56000,ROUNDUP(G2243/4,0)+14000,28000))))</f>
        <v/>
      </c>
      <c r="U2243" s="18">
        <f>IF(I2243&lt;=0,IF(H2243&lt;=0,0,IF(H2243&lt;=12000,H2243,IF(H2243&lt;=32000,ROUNDUP(H2243/2,0)+6000,IF(H2243&lt;=56000,ROUNDUP(H2243/4,0)+14000,28000)))),IF(H2243&lt;=0,IF(I2243&lt;=0,0,IF(I2243&lt;=15000,I2243,IF(I2243&lt;=40000,ROUNDUP(I2243/2,0)+7500,IF(I2243&lt;=70000,ROUNDUP(I2243/4,0)+17500,35000)))),MAX(IF(I2243&lt;=0,0,IF(I2243&lt;=15000,I2243,IF(I2243&lt;=40000,ROUNDUP(I2243/2,0)+7500,IF(I2243&lt;=70000,ROUNDUP(I2243/4,0)+17500,35000)))),MIN(IF(H2243&lt;=0,0,IF(H2243&lt;=12000,H2243,IF(H2243&lt;=32000,ROUNDUP(H2243/2,0)+6000,IF(H2243&lt;=56000,ROUNDUP(H2243/4,0)+14000,28000))))+IF(I2243&lt;=0,0,IF(I2243&lt;=15000,I2243,IF(I2243&lt;=40000,ROUNDUP(I2243/2,0)+7500,IF(I2243&lt;=70000,ROUNDUP(I2243/4,0)+17500,35000)))),28000))))</f>
        <v/>
      </c>
      <c r="V2243" s="18">
        <f>MIN(70000,S2243+T2243+U2243)</f>
        <v/>
      </c>
      <c r="W2243" s="18">
        <f>MAX(0,ROUNDDOWN(M2243-J2243-N2243-K2243-0,-3))</f>
        <v/>
      </c>
      <c r="X2243" s="18">
        <f>MAX(0,ROUNDDOWN(M2243-J2243-N2243-K2243-R2243,-3))</f>
        <v/>
      </c>
      <c r="Y2243" s="18">
        <f>IF(W2243&lt;=0,0,ROUNDDOWN((W2243*LOOKUP(W2243,{0,1950001,3300001,6950001,9000001,18000001,40000001},{0.05,0.1,0.2,0.23,0.33,0.4,0.45})-LOOKUP(W2243,{0,1950001,3300001,6950001,9000001,18000001,40000001},{0,97500,427500,636000,1536000,2796000,4796000}))*1.021,-2))</f>
        <v/>
      </c>
      <c r="Z2243" s="18">
        <f>IF(X2243&lt;=0,0,ROUNDDOWN((X2243*LOOKUP(X2243,{0,1950001,3300001,6950001,9000001,18000001,40000001},{0.05,0.1,0.2,0.23,0.33,0.4,0.45})-LOOKUP(X2243,{0,1950001,3300001,6950001,9000001,18000001,40000001},{0,97500,427500,636000,1536000,2796000,4796000}))*1.021,-2))</f>
        <v/>
      </c>
      <c r="AA2243" s="18">
        <f>MAX(0,ROUNDDOWN(M2243-J2243-430000-L2243-0,-3))</f>
        <v/>
      </c>
      <c r="AB2243" s="18">
        <f>MAX(0,ROUNDDOWN(M2243-J2243-430000-L2243-V2243,-3))</f>
        <v/>
      </c>
      <c r="AC2243" s="18">
        <f>IF(M2243&lt;=450000,0,MAX(0,ROUNDDOWN(AA2243*0.06-MIN(50000,AA2243)*0.03,-2))+MAX(0,ROUNDDOWN(AA2243*0.04-MIN(50000,AA2243)*0.02,-2)))</f>
        <v/>
      </c>
      <c r="AD2243" s="18">
        <f>IF(M2243&lt;=450000,0,MAX(0,ROUNDDOWN(AB2243*0.06-MIN(50000,AB2243)*0.03,-2))+MAX(0,ROUNDDOWN(AB2243*0.04-MIN(50000,AB2243)*0.02,-2)))</f>
        <v/>
      </c>
      <c r="AE2243" s="18">
        <f>Y2243-Z2243</f>
        <v/>
      </c>
      <c r="AF2243" s="18">
        <f>AC2243-AD2243</f>
        <v/>
      </c>
      <c r="AG2243" s="18">
        <f>AE2243+AF2243</f>
        <v/>
      </c>
      <c r="AH2243" s="20">
        <f>IF(W2243&lt;=0,0,LOOKUP(W2243,{0,1950001,3300001,6950001,9000001,18000001,40000001},{0.05,0.1,0.2,0.23,0.33,0.4,0.45}))</f>
        <v/>
      </c>
    </row>
    <row r="2244">
      <c r="A2244" t="inlineStr">
        <is>
          <t>1万円刻み 3区分8万円ずつ</t>
        </is>
      </c>
      <c r="B2244" s="18">
        <f>'4_1万円刻み'!$A$722</f>
        <v/>
      </c>
      <c r="C2244" s="19" t="n">
        <v>2026</v>
      </c>
      <c r="D2244" t="inlineStr">
        <is>
          <t>いいえ</t>
        </is>
      </c>
      <c r="E2244" s="18" t="n">
        <v>80000</v>
      </c>
      <c r="F2244" s="18" t="n">
        <v>0</v>
      </c>
      <c r="G2244" s="18" t="n">
        <v>80000</v>
      </c>
      <c r="H2244" s="18" t="n">
        <v>80000</v>
      </c>
      <c r="I2244" s="18" t="n">
        <v>0</v>
      </c>
      <c r="J2244" s="18">
        <f>ROUND(MIN(B2244/12,650000)*12*0.0915+MIN(B2244/12,1390000)*12*(0.0504+0)+B2244*0.005,0)</f>
        <v/>
      </c>
      <c r="K2244" s="18" t="n">
        <v>0</v>
      </c>
      <c r="L2244" s="18" t="n">
        <v>0</v>
      </c>
      <c r="M2244" s="18">
        <f>ROUND(IF(C2244&gt;=2026,IF(B2244&lt;741000,0,IF(B2244&lt;2191000,B2244-740000,IF(B2244&lt;2193000,1451000,IF(B2244&lt;2196000,1453000,IF(B2244&lt;2200000,1456000,IF(B2244&lt;3600000,ROUNDDOWN(B2244/4,-3)*2.8-80000,IF(B2244&lt;6600000,ROUNDDOWN(B2244/4,-3)*3.2-440000,IF(B2244&lt;8500000,ROUNDDOWN(B2244*0.9,0)-1100000,B2244-1950000)))))))),IF(B2244&lt;651000,0,IF(B2244&lt;1900000,B2244-650000,IF(B2244&lt;3600000,ROUNDDOWN(B2244/4,-3)*2.8-80000,IF(B2244&lt;6600000,ROUNDDOWN(B2244/4,-3)*3.2-440000,IF(B2244&lt;8500000,ROUNDDOWN(B2244*0.9,0)-1100000,B2244-1950000)))))),0)</f>
        <v/>
      </c>
      <c r="N2244" s="18">
        <f>IF(M2244&gt;23500000,NA(),IF(C2244&gt;=2026,IF(M2244&lt;=4890000,1040000,IF(M2244&lt;=6550000,670000,620000)),IF(M2244&lt;=1320000,950000,IF(M2244&lt;=3360000,880000,IF(M2244&lt;=4890000,680000,IF(M2244&lt;=6550000,630000,580000))))))</f>
        <v/>
      </c>
      <c r="O2244" s="18">
        <f>IF(F2244&lt;=0,IF(AND(D2244="はい",C2244&gt;=2026,C2244&lt;=2027),IF(E2244&lt;=0,0,IF(E2244&lt;=30000,E2244,IF(E2244&lt;=60000,ROUNDUP(E2244/2,0)+15000,IF(E2244&lt;=120000,ROUNDUP(E2244/4,0)+30000,60000)))),IF(E2244&lt;=0,0,IF(E2244&lt;=20000,E2244,IF(E2244&lt;=40000,ROUNDUP(E2244/2,0)+10000,IF(E2244&lt;=80000,ROUNDUP(E2244/4,0)+20000,40000))))),IF(E2244&lt;=0,IF(F2244&lt;=0,0,IF(F2244&lt;=25000,F2244,IF(F2244&lt;=50000,ROUNDUP(F2244/2,0)+12500,IF(F2244&lt;=100000,ROUNDUP(F2244/4,0)+25000,50000)))),MAX(IF(F2244&lt;=0,0,IF(F2244&lt;=25000,F2244,IF(F2244&lt;=50000,ROUNDUP(F2244/2,0)+12500,IF(F2244&lt;=100000,ROUNDUP(F2244/4,0)+25000,50000)))),MIN(IF(AND(D2244="はい",C2244&gt;=2026,C2244&lt;=2027),IF(E2244&lt;=0,0,IF(E2244&lt;=30000,E2244,IF(E2244&lt;=60000,ROUNDUP(E2244/2,0)+15000,IF(E2244&lt;=120000,ROUNDUP(E2244/4,0)+30000,60000)))),IF(E2244&lt;=0,0,IF(E2244&lt;=20000,E2244,IF(E2244&lt;=40000,ROUNDUP(E2244/2,0)+10000,IF(E2244&lt;=80000,ROUNDUP(E2244/4,0)+20000,40000)))))+IF(F2244&lt;=0,0,IF(F2244&lt;=25000,F2244,IF(F2244&lt;=50000,ROUNDUP(F2244/2,0)+12500,IF(F2244&lt;=100000,ROUNDUP(F2244/4,0)+25000,50000)))),IF(AND(D2244="はい",C2244&gt;=2026,C2244&lt;=2027),60000,40000)))))</f>
        <v/>
      </c>
      <c r="P2244" s="18">
        <f>IF(G2244&lt;=0,0,IF(G2244&lt;=20000,G2244,IF(G2244&lt;=40000,ROUNDUP(G2244/2,0)+10000,IF(G2244&lt;=80000,ROUNDUP(G2244/4,0)+20000,40000))))</f>
        <v/>
      </c>
      <c r="Q2244" s="18">
        <f>IF(I2244&lt;=0,IF(H2244&lt;=0,0,IF(H2244&lt;=20000,H2244,IF(H2244&lt;=40000,ROUNDUP(H2244/2,0)+10000,IF(H2244&lt;=80000,ROUNDUP(H2244/4,0)+20000,40000)))),IF(H2244&lt;=0,IF(I2244&lt;=0,0,IF(I2244&lt;=25000,I2244,IF(I2244&lt;=50000,ROUNDUP(I2244/2,0)+12500,IF(I2244&lt;=100000,ROUNDUP(I2244/4,0)+25000,50000)))),MAX(IF(I2244&lt;=0,0,IF(I2244&lt;=25000,I2244,IF(I2244&lt;=50000,ROUNDUP(I2244/2,0)+12500,IF(I2244&lt;=100000,ROUNDUP(I2244/4,0)+25000,50000)))),MIN(IF(H2244&lt;=0,0,IF(H2244&lt;=20000,H2244,IF(H2244&lt;=40000,ROUNDUP(H2244/2,0)+10000,IF(H2244&lt;=80000,ROUNDUP(H2244/4,0)+20000,40000))))+IF(I2244&lt;=0,0,IF(I2244&lt;=25000,I2244,IF(I2244&lt;=50000,ROUNDUP(I2244/2,0)+12500,IF(I2244&lt;=100000,ROUNDUP(I2244/4,0)+25000,50000)))),40000))))</f>
        <v/>
      </c>
      <c r="R2244" s="18">
        <f>MIN(120000,O2244+P2244+Q2244)</f>
        <v/>
      </c>
      <c r="S2244" s="18">
        <f>IF(F2244&lt;=0,IF(E2244&lt;=0,0,IF(E2244&lt;=12000,E2244,IF(E2244&lt;=32000,ROUNDUP(E2244/2,0)+6000,IF(E2244&lt;=56000,ROUNDUP(E2244/4,0)+14000,28000)))),IF(E2244&lt;=0,IF(F2244&lt;=0,0,IF(F2244&lt;=15000,F2244,IF(F2244&lt;=40000,ROUNDUP(F2244/2,0)+7500,IF(F2244&lt;=70000,ROUNDUP(F2244/4,0)+17500,35000)))),MAX(IF(F2244&lt;=0,0,IF(F2244&lt;=15000,F2244,IF(F2244&lt;=40000,ROUNDUP(F2244/2,0)+7500,IF(F2244&lt;=70000,ROUNDUP(F2244/4,0)+17500,35000)))),MIN(IF(E2244&lt;=0,0,IF(E2244&lt;=12000,E2244,IF(E2244&lt;=32000,ROUNDUP(E2244/2,0)+6000,IF(E2244&lt;=56000,ROUNDUP(E2244/4,0)+14000,28000))))+IF(F2244&lt;=0,0,IF(F2244&lt;=15000,F2244,IF(F2244&lt;=40000,ROUNDUP(F2244/2,0)+7500,IF(F2244&lt;=70000,ROUNDUP(F2244/4,0)+17500,35000)))),28000))))</f>
        <v/>
      </c>
      <c r="T2244" s="18">
        <f>IF(G2244&lt;=0,0,IF(G2244&lt;=12000,G2244,IF(G2244&lt;=32000,ROUNDUP(G2244/2,0)+6000,IF(G2244&lt;=56000,ROUNDUP(G2244/4,0)+14000,28000))))</f>
        <v/>
      </c>
      <c r="U2244" s="18">
        <f>IF(I2244&lt;=0,IF(H2244&lt;=0,0,IF(H2244&lt;=12000,H2244,IF(H2244&lt;=32000,ROUNDUP(H2244/2,0)+6000,IF(H2244&lt;=56000,ROUNDUP(H2244/4,0)+14000,28000)))),IF(H2244&lt;=0,IF(I2244&lt;=0,0,IF(I2244&lt;=15000,I2244,IF(I2244&lt;=40000,ROUNDUP(I2244/2,0)+7500,IF(I2244&lt;=70000,ROUNDUP(I2244/4,0)+17500,35000)))),MAX(IF(I2244&lt;=0,0,IF(I2244&lt;=15000,I2244,IF(I2244&lt;=40000,ROUNDUP(I2244/2,0)+7500,IF(I2244&lt;=70000,ROUNDUP(I2244/4,0)+17500,35000)))),MIN(IF(H2244&lt;=0,0,IF(H2244&lt;=12000,H2244,IF(H2244&lt;=32000,ROUNDUP(H2244/2,0)+6000,IF(H2244&lt;=56000,ROUNDUP(H2244/4,0)+14000,28000))))+IF(I2244&lt;=0,0,IF(I2244&lt;=15000,I2244,IF(I2244&lt;=40000,ROUNDUP(I2244/2,0)+7500,IF(I2244&lt;=70000,ROUNDUP(I2244/4,0)+17500,35000)))),28000))))</f>
        <v/>
      </c>
      <c r="V2244" s="18">
        <f>MIN(70000,S2244+T2244+U2244)</f>
        <v/>
      </c>
      <c r="W2244" s="18">
        <f>MAX(0,ROUNDDOWN(M2244-J2244-N2244-K2244-0,-3))</f>
        <v/>
      </c>
      <c r="X2244" s="18">
        <f>MAX(0,ROUNDDOWN(M2244-J2244-N2244-K2244-R2244,-3))</f>
        <v/>
      </c>
      <c r="Y2244" s="18">
        <f>IF(W2244&lt;=0,0,ROUNDDOWN((W2244*LOOKUP(W2244,{0,1950001,3300001,6950001,9000001,18000001,40000001},{0.05,0.1,0.2,0.23,0.33,0.4,0.45})-LOOKUP(W2244,{0,1950001,3300001,6950001,9000001,18000001,40000001},{0,97500,427500,636000,1536000,2796000,4796000}))*1.021,-2))</f>
        <v/>
      </c>
      <c r="Z2244" s="18">
        <f>IF(X2244&lt;=0,0,ROUNDDOWN((X2244*LOOKUP(X2244,{0,1950001,3300001,6950001,9000001,18000001,40000001},{0.05,0.1,0.2,0.23,0.33,0.4,0.45})-LOOKUP(X2244,{0,1950001,3300001,6950001,9000001,18000001,40000001},{0,97500,427500,636000,1536000,2796000,4796000}))*1.021,-2))</f>
        <v/>
      </c>
      <c r="AA2244" s="18">
        <f>MAX(0,ROUNDDOWN(M2244-J2244-430000-L2244-0,-3))</f>
        <v/>
      </c>
      <c r="AB2244" s="18">
        <f>MAX(0,ROUNDDOWN(M2244-J2244-430000-L2244-V2244,-3))</f>
        <v/>
      </c>
      <c r="AC2244" s="18">
        <f>IF(M2244&lt;=450000,0,MAX(0,ROUNDDOWN(AA2244*0.06-MIN(50000,AA2244)*0.03,-2))+MAX(0,ROUNDDOWN(AA2244*0.04-MIN(50000,AA2244)*0.02,-2)))</f>
        <v/>
      </c>
      <c r="AD2244" s="18">
        <f>IF(M2244&lt;=450000,0,MAX(0,ROUNDDOWN(AB2244*0.06-MIN(50000,AB2244)*0.03,-2))+MAX(0,ROUNDDOWN(AB2244*0.04-MIN(50000,AB2244)*0.02,-2)))</f>
        <v/>
      </c>
      <c r="AE2244" s="18">
        <f>Y2244-Z2244</f>
        <v/>
      </c>
      <c r="AF2244" s="18">
        <f>AC2244-AD2244</f>
        <v/>
      </c>
      <c r="AG2244" s="18">
        <f>AE2244+AF2244</f>
        <v/>
      </c>
      <c r="AH2244" s="20">
        <f>IF(W2244&lt;=0,0,LOOKUP(W2244,{0,1950001,3300001,6950001,9000001,18000001,40000001},{0.05,0.1,0.2,0.23,0.33,0.4,0.45}))</f>
        <v/>
      </c>
    </row>
    <row r="2245">
      <c r="A2245" t="inlineStr">
        <is>
          <t>1万円刻み 一般8万円</t>
        </is>
      </c>
      <c r="B2245" s="18">
        <f>'4_1万円刻み'!$A$722</f>
        <v/>
      </c>
      <c r="C2245" s="19" t="n">
        <v>2026</v>
      </c>
      <c r="D2245" t="inlineStr">
        <is>
          <t>いいえ</t>
        </is>
      </c>
      <c r="E2245" s="18" t="n">
        <v>80000</v>
      </c>
      <c r="F2245" s="18" t="n">
        <v>0</v>
      </c>
      <c r="G2245" s="18" t="n">
        <v>0</v>
      </c>
      <c r="H2245" s="18" t="n">
        <v>0</v>
      </c>
      <c r="I2245" s="18" t="n">
        <v>0</v>
      </c>
      <c r="J2245" s="18">
        <f>ROUND(MIN(B2245/12,650000)*12*0.0915+MIN(B2245/12,1390000)*12*(0.0504+0)+B2245*0.005,0)</f>
        <v/>
      </c>
      <c r="K2245" s="18" t="n">
        <v>0</v>
      </c>
      <c r="L2245" s="18" t="n">
        <v>0</v>
      </c>
      <c r="M2245" s="18">
        <f>ROUND(IF(C2245&gt;=2026,IF(B2245&lt;741000,0,IF(B2245&lt;2191000,B2245-740000,IF(B2245&lt;2193000,1451000,IF(B2245&lt;2196000,1453000,IF(B2245&lt;2200000,1456000,IF(B2245&lt;3600000,ROUNDDOWN(B2245/4,-3)*2.8-80000,IF(B2245&lt;6600000,ROUNDDOWN(B2245/4,-3)*3.2-440000,IF(B2245&lt;8500000,ROUNDDOWN(B2245*0.9,0)-1100000,B2245-1950000)))))))),IF(B2245&lt;651000,0,IF(B2245&lt;1900000,B2245-650000,IF(B2245&lt;3600000,ROUNDDOWN(B2245/4,-3)*2.8-80000,IF(B2245&lt;6600000,ROUNDDOWN(B2245/4,-3)*3.2-440000,IF(B2245&lt;8500000,ROUNDDOWN(B2245*0.9,0)-1100000,B2245-1950000)))))),0)</f>
        <v/>
      </c>
      <c r="N2245" s="18">
        <f>IF(M2245&gt;23500000,NA(),IF(C2245&gt;=2026,IF(M2245&lt;=4890000,1040000,IF(M2245&lt;=6550000,670000,620000)),IF(M2245&lt;=1320000,950000,IF(M2245&lt;=3360000,880000,IF(M2245&lt;=4890000,680000,IF(M2245&lt;=6550000,630000,580000))))))</f>
        <v/>
      </c>
      <c r="O2245" s="18">
        <f>IF(F2245&lt;=0,IF(AND(D2245="はい",C2245&gt;=2026,C2245&lt;=2027),IF(E2245&lt;=0,0,IF(E2245&lt;=30000,E2245,IF(E2245&lt;=60000,ROUNDUP(E2245/2,0)+15000,IF(E2245&lt;=120000,ROUNDUP(E2245/4,0)+30000,60000)))),IF(E2245&lt;=0,0,IF(E2245&lt;=20000,E2245,IF(E2245&lt;=40000,ROUNDUP(E2245/2,0)+10000,IF(E2245&lt;=80000,ROUNDUP(E2245/4,0)+20000,40000))))),IF(E2245&lt;=0,IF(F2245&lt;=0,0,IF(F2245&lt;=25000,F2245,IF(F2245&lt;=50000,ROUNDUP(F2245/2,0)+12500,IF(F2245&lt;=100000,ROUNDUP(F2245/4,0)+25000,50000)))),MAX(IF(F2245&lt;=0,0,IF(F2245&lt;=25000,F2245,IF(F2245&lt;=50000,ROUNDUP(F2245/2,0)+12500,IF(F2245&lt;=100000,ROUNDUP(F2245/4,0)+25000,50000)))),MIN(IF(AND(D2245="はい",C2245&gt;=2026,C2245&lt;=2027),IF(E2245&lt;=0,0,IF(E2245&lt;=30000,E2245,IF(E2245&lt;=60000,ROUNDUP(E2245/2,0)+15000,IF(E2245&lt;=120000,ROUNDUP(E2245/4,0)+30000,60000)))),IF(E2245&lt;=0,0,IF(E2245&lt;=20000,E2245,IF(E2245&lt;=40000,ROUNDUP(E2245/2,0)+10000,IF(E2245&lt;=80000,ROUNDUP(E2245/4,0)+20000,40000)))))+IF(F2245&lt;=0,0,IF(F2245&lt;=25000,F2245,IF(F2245&lt;=50000,ROUNDUP(F2245/2,0)+12500,IF(F2245&lt;=100000,ROUNDUP(F2245/4,0)+25000,50000)))),IF(AND(D2245="はい",C2245&gt;=2026,C2245&lt;=2027),60000,40000)))))</f>
        <v/>
      </c>
      <c r="P2245" s="18">
        <f>IF(G2245&lt;=0,0,IF(G2245&lt;=20000,G2245,IF(G2245&lt;=40000,ROUNDUP(G2245/2,0)+10000,IF(G2245&lt;=80000,ROUNDUP(G2245/4,0)+20000,40000))))</f>
        <v/>
      </c>
      <c r="Q2245" s="18">
        <f>IF(I2245&lt;=0,IF(H2245&lt;=0,0,IF(H2245&lt;=20000,H2245,IF(H2245&lt;=40000,ROUNDUP(H2245/2,0)+10000,IF(H2245&lt;=80000,ROUNDUP(H2245/4,0)+20000,40000)))),IF(H2245&lt;=0,IF(I2245&lt;=0,0,IF(I2245&lt;=25000,I2245,IF(I2245&lt;=50000,ROUNDUP(I2245/2,0)+12500,IF(I2245&lt;=100000,ROUNDUP(I2245/4,0)+25000,50000)))),MAX(IF(I2245&lt;=0,0,IF(I2245&lt;=25000,I2245,IF(I2245&lt;=50000,ROUNDUP(I2245/2,0)+12500,IF(I2245&lt;=100000,ROUNDUP(I2245/4,0)+25000,50000)))),MIN(IF(H2245&lt;=0,0,IF(H2245&lt;=20000,H2245,IF(H2245&lt;=40000,ROUNDUP(H2245/2,0)+10000,IF(H2245&lt;=80000,ROUNDUP(H2245/4,0)+20000,40000))))+IF(I2245&lt;=0,0,IF(I2245&lt;=25000,I2245,IF(I2245&lt;=50000,ROUNDUP(I2245/2,0)+12500,IF(I2245&lt;=100000,ROUNDUP(I2245/4,0)+25000,50000)))),40000))))</f>
        <v/>
      </c>
      <c r="R2245" s="18">
        <f>MIN(120000,O2245+P2245+Q2245)</f>
        <v/>
      </c>
      <c r="S2245" s="18">
        <f>IF(F2245&lt;=0,IF(E2245&lt;=0,0,IF(E2245&lt;=12000,E2245,IF(E2245&lt;=32000,ROUNDUP(E2245/2,0)+6000,IF(E2245&lt;=56000,ROUNDUP(E2245/4,0)+14000,28000)))),IF(E2245&lt;=0,IF(F2245&lt;=0,0,IF(F2245&lt;=15000,F2245,IF(F2245&lt;=40000,ROUNDUP(F2245/2,0)+7500,IF(F2245&lt;=70000,ROUNDUP(F2245/4,0)+17500,35000)))),MAX(IF(F2245&lt;=0,0,IF(F2245&lt;=15000,F2245,IF(F2245&lt;=40000,ROUNDUP(F2245/2,0)+7500,IF(F2245&lt;=70000,ROUNDUP(F2245/4,0)+17500,35000)))),MIN(IF(E2245&lt;=0,0,IF(E2245&lt;=12000,E2245,IF(E2245&lt;=32000,ROUNDUP(E2245/2,0)+6000,IF(E2245&lt;=56000,ROUNDUP(E2245/4,0)+14000,28000))))+IF(F2245&lt;=0,0,IF(F2245&lt;=15000,F2245,IF(F2245&lt;=40000,ROUNDUP(F2245/2,0)+7500,IF(F2245&lt;=70000,ROUNDUP(F2245/4,0)+17500,35000)))),28000))))</f>
        <v/>
      </c>
      <c r="T2245" s="18">
        <f>IF(G2245&lt;=0,0,IF(G2245&lt;=12000,G2245,IF(G2245&lt;=32000,ROUNDUP(G2245/2,0)+6000,IF(G2245&lt;=56000,ROUNDUP(G2245/4,0)+14000,28000))))</f>
        <v/>
      </c>
      <c r="U2245" s="18">
        <f>IF(I2245&lt;=0,IF(H2245&lt;=0,0,IF(H2245&lt;=12000,H2245,IF(H2245&lt;=32000,ROUNDUP(H2245/2,0)+6000,IF(H2245&lt;=56000,ROUNDUP(H2245/4,0)+14000,28000)))),IF(H2245&lt;=0,IF(I2245&lt;=0,0,IF(I2245&lt;=15000,I2245,IF(I2245&lt;=40000,ROUNDUP(I2245/2,0)+7500,IF(I2245&lt;=70000,ROUNDUP(I2245/4,0)+17500,35000)))),MAX(IF(I2245&lt;=0,0,IF(I2245&lt;=15000,I2245,IF(I2245&lt;=40000,ROUNDUP(I2245/2,0)+7500,IF(I2245&lt;=70000,ROUNDUP(I2245/4,0)+17500,35000)))),MIN(IF(H2245&lt;=0,0,IF(H2245&lt;=12000,H2245,IF(H2245&lt;=32000,ROUNDUP(H2245/2,0)+6000,IF(H2245&lt;=56000,ROUNDUP(H2245/4,0)+14000,28000))))+IF(I2245&lt;=0,0,IF(I2245&lt;=15000,I2245,IF(I2245&lt;=40000,ROUNDUP(I2245/2,0)+7500,IF(I2245&lt;=70000,ROUNDUP(I2245/4,0)+17500,35000)))),28000))))</f>
        <v/>
      </c>
      <c r="V2245" s="18">
        <f>MIN(70000,S2245+T2245+U2245)</f>
        <v/>
      </c>
      <c r="W2245" s="18">
        <f>MAX(0,ROUNDDOWN(M2245-J2245-N2245-K2245-0,-3))</f>
        <v/>
      </c>
      <c r="X2245" s="18">
        <f>MAX(0,ROUNDDOWN(M2245-J2245-N2245-K2245-R2245,-3))</f>
        <v/>
      </c>
      <c r="Y2245" s="18">
        <f>IF(W2245&lt;=0,0,ROUNDDOWN((W2245*LOOKUP(W2245,{0,1950001,3300001,6950001,9000001,18000001,40000001},{0.05,0.1,0.2,0.23,0.33,0.4,0.45})-LOOKUP(W2245,{0,1950001,3300001,6950001,9000001,18000001,40000001},{0,97500,427500,636000,1536000,2796000,4796000}))*1.021,-2))</f>
        <v/>
      </c>
      <c r="Z2245" s="18">
        <f>IF(X2245&lt;=0,0,ROUNDDOWN((X2245*LOOKUP(X2245,{0,1950001,3300001,6950001,9000001,18000001,40000001},{0.05,0.1,0.2,0.23,0.33,0.4,0.45})-LOOKUP(X2245,{0,1950001,3300001,6950001,9000001,18000001,40000001},{0,97500,427500,636000,1536000,2796000,4796000}))*1.021,-2))</f>
        <v/>
      </c>
      <c r="AA2245" s="18">
        <f>MAX(0,ROUNDDOWN(M2245-J2245-430000-L2245-0,-3))</f>
        <v/>
      </c>
      <c r="AB2245" s="18">
        <f>MAX(0,ROUNDDOWN(M2245-J2245-430000-L2245-V2245,-3))</f>
        <v/>
      </c>
      <c r="AC2245" s="18">
        <f>IF(M2245&lt;=450000,0,MAX(0,ROUNDDOWN(AA2245*0.06-MIN(50000,AA2245)*0.03,-2))+MAX(0,ROUNDDOWN(AA2245*0.04-MIN(50000,AA2245)*0.02,-2)))</f>
        <v/>
      </c>
      <c r="AD2245" s="18">
        <f>IF(M2245&lt;=450000,0,MAX(0,ROUNDDOWN(AB2245*0.06-MIN(50000,AB2245)*0.03,-2))+MAX(0,ROUNDDOWN(AB2245*0.04-MIN(50000,AB2245)*0.02,-2)))</f>
        <v/>
      </c>
      <c r="AE2245" s="18">
        <f>Y2245-Z2245</f>
        <v/>
      </c>
      <c r="AF2245" s="18">
        <f>AC2245-AD2245</f>
        <v/>
      </c>
      <c r="AG2245" s="18">
        <f>AE2245+AF2245</f>
        <v/>
      </c>
      <c r="AH2245" s="20">
        <f>IF(W2245&lt;=0,0,LOOKUP(W2245,{0,1950001,3300001,6950001,9000001,18000001,40000001},{0.05,0.1,0.2,0.23,0.33,0.4,0.45}))</f>
        <v/>
      </c>
    </row>
    <row r="2246">
      <c r="A2246" t="inlineStr">
        <is>
          <t>1万円刻み 特例あり一般12万円</t>
        </is>
      </c>
      <c r="B2246" s="18">
        <f>'4_1万円刻み'!$A$722</f>
        <v/>
      </c>
      <c r="C2246" s="19" t="n">
        <v>2026</v>
      </c>
      <c r="D2246" t="inlineStr">
        <is>
          <t>はい</t>
        </is>
      </c>
      <c r="E2246" s="18" t="n">
        <v>120000</v>
      </c>
      <c r="F2246" s="18" t="n">
        <v>0</v>
      </c>
      <c r="G2246" s="18" t="n">
        <v>0</v>
      </c>
      <c r="H2246" s="18" t="n">
        <v>0</v>
      </c>
      <c r="I2246" s="18" t="n">
        <v>0</v>
      </c>
      <c r="J2246" s="18">
        <f>ROUND(MIN(B2246/12,650000)*12*0.0915+MIN(B2246/12,1390000)*12*(0.0504+0)+B2246*0.005,0)</f>
        <v/>
      </c>
      <c r="K2246" s="18" t="n">
        <v>0</v>
      </c>
      <c r="L2246" s="18" t="n">
        <v>0</v>
      </c>
      <c r="M2246" s="18">
        <f>ROUND(IF(C2246&gt;=2026,IF(B2246&lt;741000,0,IF(B2246&lt;2191000,B2246-740000,IF(B2246&lt;2193000,1451000,IF(B2246&lt;2196000,1453000,IF(B2246&lt;2200000,1456000,IF(B2246&lt;3600000,ROUNDDOWN(B2246/4,-3)*2.8-80000,IF(B2246&lt;6600000,ROUNDDOWN(B2246/4,-3)*3.2-440000,IF(B2246&lt;8500000,ROUNDDOWN(B2246*0.9,0)-1100000,B2246-1950000)))))))),IF(B2246&lt;651000,0,IF(B2246&lt;1900000,B2246-650000,IF(B2246&lt;3600000,ROUNDDOWN(B2246/4,-3)*2.8-80000,IF(B2246&lt;6600000,ROUNDDOWN(B2246/4,-3)*3.2-440000,IF(B2246&lt;8500000,ROUNDDOWN(B2246*0.9,0)-1100000,B2246-1950000)))))),0)</f>
        <v/>
      </c>
      <c r="N2246" s="18">
        <f>IF(M2246&gt;23500000,NA(),IF(C2246&gt;=2026,IF(M2246&lt;=4890000,1040000,IF(M2246&lt;=6550000,670000,620000)),IF(M2246&lt;=1320000,950000,IF(M2246&lt;=3360000,880000,IF(M2246&lt;=4890000,680000,IF(M2246&lt;=6550000,630000,580000))))))</f>
        <v/>
      </c>
      <c r="O2246" s="18">
        <f>IF(F2246&lt;=0,IF(AND(D2246="はい",C2246&gt;=2026,C2246&lt;=2027),IF(E2246&lt;=0,0,IF(E2246&lt;=30000,E2246,IF(E2246&lt;=60000,ROUNDUP(E2246/2,0)+15000,IF(E2246&lt;=120000,ROUNDUP(E2246/4,0)+30000,60000)))),IF(E2246&lt;=0,0,IF(E2246&lt;=20000,E2246,IF(E2246&lt;=40000,ROUNDUP(E2246/2,0)+10000,IF(E2246&lt;=80000,ROUNDUP(E2246/4,0)+20000,40000))))),IF(E2246&lt;=0,IF(F2246&lt;=0,0,IF(F2246&lt;=25000,F2246,IF(F2246&lt;=50000,ROUNDUP(F2246/2,0)+12500,IF(F2246&lt;=100000,ROUNDUP(F2246/4,0)+25000,50000)))),MAX(IF(F2246&lt;=0,0,IF(F2246&lt;=25000,F2246,IF(F2246&lt;=50000,ROUNDUP(F2246/2,0)+12500,IF(F2246&lt;=100000,ROUNDUP(F2246/4,0)+25000,50000)))),MIN(IF(AND(D2246="はい",C2246&gt;=2026,C2246&lt;=2027),IF(E2246&lt;=0,0,IF(E2246&lt;=30000,E2246,IF(E2246&lt;=60000,ROUNDUP(E2246/2,0)+15000,IF(E2246&lt;=120000,ROUNDUP(E2246/4,0)+30000,60000)))),IF(E2246&lt;=0,0,IF(E2246&lt;=20000,E2246,IF(E2246&lt;=40000,ROUNDUP(E2246/2,0)+10000,IF(E2246&lt;=80000,ROUNDUP(E2246/4,0)+20000,40000)))))+IF(F2246&lt;=0,0,IF(F2246&lt;=25000,F2246,IF(F2246&lt;=50000,ROUNDUP(F2246/2,0)+12500,IF(F2246&lt;=100000,ROUNDUP(F2246/4,0)+25000,50000)))),IF(AND(D2246="はい",C2246&gt;=2026,C2246&lt;=2027),60000,40000)))))</f>
        <v/>
      </c>
      <c r="P2246" s="18">
        <f>IF(G2246&lt;=0,0,IF(G2246&lt;=20000,G2246,IF(G2246&lt;=40000,ROUNDUP(G2246/2,0)+10000,IF(G2246&lt;=80000,ROUNDUP(G2246/4,0)+20000,40000))))</f>
        <v/>
      </c>
      <c r="Q2246" s="18">
        <f>IF(I2246&lt;=0,IF(H2246&lt;=0,0,IF(H2246&lt;=20000,H2246,IF(H2246&lt;=40000,ROUNDUP(H2246/2,0)+10000,IF(H2246&lt;=80000,ROUNDUP(H2246/4,0)+20000,40000)))),IF(H2246&lt;=0,IF(I2246&lt;=0,0,IF(I2246&lt;=25000,I2246,IF(I2246&lt;=50000,ROUNDUP(I2246/2,0)+12500,IF(I2246&lt;=100000,ROUNDUP(I2246/4,0)+25000,50000)))),MAX(IF(I2246&lt;=0,0,IF(I2246&lt;=25000,I2246,IF(I2246&lt;=50000,ROUNDUP(I2246/2,0)+12500,IF(I2246&lt;=100000,ROUNDUP(I2246/4,0)+25000,50000)))),MIN(IF(H2246&lt;=0,0,IF(H2246&lt;=20000,H2246,IF(H2246&lt;=40000,ROUNDUP(H2246/2,0)+10000,IF(H2246&lt;=80000,ROUNDUP(H2246/4,0)+20000,40000))))+IF(I2246&lt;=0,0,IF(I2246&lt;=25000,I2246,IF(I2246&lt;=50000,ROUNDUP(I2246/2,0)+12500,IF(I2246&lt;=100000,ROUNDUP(I2246/4,0)+25000,50000)))),40000))))</f>
        <v/>
      </c>
      <c r="R2246" s="18">
        <f>MIN(120000,O2246+P2246+Q2246)</f>
        <v/>
      </c>
      <c r="S2246" s="18">
        <f>IF(F2246&lt;=0,IF(E2246&lt;=0,0,IF(E2246&lt;=12000,E2246,IF(E2246&lt;=32000,ROUNDUP(E2246/2,0)+6000,IF(E2246&lt;=56000,ROUNDUP(E2246/4,0)+14000,28000)))),IF(E2246&lt;=0,IF(F2246&lt;=0,0,IF(F2246&lt;=15000,F2246,IF(F2246&lt;=40000,ROUNDUP(F2246/2,0)+7500,IF(F2246&lt;=70000,ROUNDUP(F2246/4,0)+17500,35000)))),MAX(IF(F2246&lt;=0,0,IF(F2246&lt;=15000,F2246,IF(F2246&lt;=40000,ROUNDUP(F2246/2,0)+7500,IF(F2246&lt;=70000,ROUNDUP(F2246/4,0)+17500,35000)))),MIN(IF(E2246&lt;=0,0,IF(E2246&lt;=12000,E2246,IF(E2246&lt;=32000,ROUNDUP(E2246/2,0)+6000,IF(E2246&lt;=56000,ROUNDUP(E2246/4,0)+14000,28000))))+IF(F2246&lt;=0,0,IF(F2246&lt;=15000,F2246,IF(F2246&lt;=40000,ROUNDUP(F2246/2,0)+7500,IF(F2246&lt;=70000,ROUNDUP(F2246/4,0)+17500,35000)))),28000))))</f>
        <v/>
      </c>
      <c r="T2246" s="18">
        <f>IF(G2246&lt;=0,0,IF(G2246&lt;=12000,G2246,IF(G2246&lt;=32000,ROUNDUP(G2246/2,0)+6000,IF(G2246&lt;=56000,ROUNDUP(G2246/4,0)+14000,28000))))</f>
        <v/>
      </c>
      <c r="U2246" s="18">
        <f>IF(I2246&lt;=0,IF(H2246&lt;=0,0,IF(H2246&lt;=12000,H2246,IF(H2246&lt;=32000,ROUNDUP(H2246/2,0)+6000,IF(H2246&lt;=56000,ROUNDUP(H2246/4,0)+14000,28000)))),IF(H2246&lt;=0,IF(I2246&lt;=0,0,IF(I2246&lt;=15000,I2246,IF(I2246&lt;=40000,ROUNDUP(I2246/2,0)+7500,IF(I2246&lt;=70000,ROUNDUP(I2246/4,0)+17500,35000)))),MAX(IF(I2246&lt;=0,0,IF(I2246&lt;=15000,I2246,IF(I2246&lt;=40000,ROUNDUP(I2246/2,0)+7500,IF(I2246&lt;=70000,ROUNDUP(I2246/4,0)+17500,35000)))),MIN(IF(H2246&lt;=0,0,IF(H2246&lt;=12000,H2246,IF(H2246&lt;=32000,ROUNDUP(H2246/2,0)+6000,IF(H2246&lt;=56000,ROUNDUP(H2246/4,0)+14000,28000))))+IF(I2246&lt;=0,0,IF(I2246&lt;=15000,I2246,IF(I2246&lt;=40000,ROUNDUP(I2246/2,0)+7500,IF(I2246&lt;=70000,ROUNDUP(I2246/4,0)+17500,35000)))),28000))))</f>
        <v/>
      </c>
      <c r="V2246" s="18">
        <f>MIN(70000,S2246+T2246+U2246)</f>
        <v/>
      </c>
      <c r="W2246" s="18">
        <f>MAX(0,ROUNDDOWN(M2246-J2246-N2246-K2246-0,-3))</f>
        <v/>
      </c>
      <c r="X2246" s="18">
        <f>MAX(0,ROUNDDOWN(M2246-J2246-N2246-K2246-R2246,-3))</f>
        <v/>
      </c>
      <c r="Y2246" s="18">
        <f>IF(W2246&lt;=0,0,ROUNDDOWN((W2246*LOOKUP(W2246,{0,1950001,3300001,6950001,9000001,18000001,40000001},{0.05,0.1,0.2,0.23,0.33,0.4,0.45})-LOOKUP(W2246,{0,1950001,3300001,6950001,9000001,18000001,40000001},{0,97500,427500,636000,1536000,2796000,4796000}))*1.021,-2))</f>
        <v/>
      </c>
      <c r="Z2246" s="18">
        <f>IF(X2246&lt;=0,0,ROUNDDOWN((X2246*LOOKUP(X2246,{0,1950001,3300001,6950001,9000001,18000001,40000001},{0.05,0.1,0.2,0.23,0.33,0.4,0.45})-LOOKUP(X2246,{0,1950001,3300001,6950001,9000001,18000001,40000001},{0,97500,427500,636000,1536000,2796000,4796000}))*1.021,-2))</f>
        <v/>
      </c>
      <c r="AA2246" s="18">
        <f>MAX(0,ROUNDDOWN(M2246-J2246-430000-L2246-0,-3))</f>
        <v/>
      </c>
      <c r="AB2246" s="18">
        <f>MAX(0,ROUNDDOWN(M2246-J2246-430000-L2246-V2246,-3))</f>
        <v/>
      </c>
      <c r="AC2246" s="18">
        <f>IF(M2246&lt;=450000,0,MAX(0,ROUNDDOWN(AA2246*0.06-MIN(50000,AA2246)*0.03,-2))+MAX(0,ROUNDDOWN(AA2246*0.04-MIN(50000,AA2246)*0.02,-2)))</f>
        <v/>
      </c>
      <c r="AD2246" s="18">
        <f>IF(M2246&lt;=450000,0,MAX(0,ROUNDDOWN(AB2246*0.06-MIN(50000,AB2246)*0.03,-2))+MAX(0,ROUNDDOWN(AB2246*0.04-MIN(50000,AB2246)*0.02,-2)))</f>
        <v/>
      </c>
      <c r="AE2246" s="18">
        <f>Y2246-Z2246</f>
        <v/>
      </c>
      <c r="AF2246" s="18">
        <f>AC2246-AD2246</f>
        <v/>
      </c>
      <c r="AG2246" s="18">
        <f>AE2246+AF2246</f>
        <v/>
      </c>
      <c r="AH2246" s="20">
        <f>IF(W2246&lt;=0,0,LOOKUP(W2246,{0,1950001,3300001,6950001,9000001,18000001,40000001},{0.05,0.1,0.2,0.23,0.33,0.4,0.45}))</f>
        <v/>
      </c>
    </row>
    <row r="2247">
      <c r="A2247" t="inlineStr">
        <is>
          <t>1万円刻み 3区分8万円ずつ</t>
        </is>
      </c>
      <c r="B2247" s="18">
        <f>'4_1万円刻み'!$A$723</f>
        <v/>
      </c>
      <c r="C2247" s="19" t="n">
        <v>2026</v>
      </c>
      <c r="D2247" t="inlineStr">
        <is>
          <t>いいえ</t>
        </is>
      </c>
      <c r="E2247" s="18" t="n">
        <v>80000</v>
      </c>
      <c r="F2247" s="18" t="n">
        <v>0</v>
      </c>
      <c r="G2247" s="18" t="n">
        <v>80000</v>
      </c>
      <c r="H2247" s="18" t="n">
        <v>80000</v>
      </c>
      <c r="I2247" s="18" t="n">
        <v>0</v>
      </c>
      <c r="J2247" s="18">
        <f>ROUND(MIN(B2247/12,650000)*12*0.0915+MIN(B2247/12,1390000)*12*(0.0504+0)+B2247*0.005,0)</f>
        <v/>
      </c>
      <c r="K2247" s="18" t="n">
        <v>0</v>
      </c>
      <c r="L2247" s="18" t="n">
        <v>0</v>
      </c>
      <c r="M2247" s="18">
        <f>ROUND(IF(C2247&gt;=2026,IF(B2247&lt;741000,0,IF(B2247&lt;2191000,B2247-740000,IF(B2247&lt;2193000,1451000,IF(B2247&lt;2196000,1453000,IF(B2247&lt;2200000,1456000,IF(B2247&lt;3600000,ROUNDDOWN(B2247/4,-3)*2.8-80000,IF(B2247&lt;6600000,ROUNDDOWN(B2247/4,-3)*3.2-440000,IF(B2247&lt;8500000,ROUNDDOWN(B2247*0.9,0)-1100000,B2247-1950000)))))))),IF(B2247&lt;651000,0,IF(B2247&lt;1900000,B2247-650000,IF(B2247&lt;3600000,ROUNDDOWN(B2247/4,-3)*2.8-80000,IF(B2247&lt;6600000,ROUNDDOWN(B2247/4,-3)*3.2-440000,IF(B2247&lt;8500000,ROUNDDOWN(B2247*0.9,0)-1100000,B2247-1950000)))))),0)</f>
        <v/>
      </c>
      <c r="N2247" s="18">
        <f>IF(M2247&gt;23500000,NA(),IF(C2247&gt;=2026,IF(M2247&lt;=4890000,1040000,IF(M2247&lt;=6550000,670000,620000)),IF(M2247&lt;=1320000,950000,IF(M2247&lt;=3360000,880000,IF(M2247&lt;=4890000,680000,IF(M2247&lt;=6550000,630000,580000))))))</f>
        <v/>
      </c>
      <c r="O2247" s="18">
        <f>IF(F2247&lt;=0,IF(AND(D2247="はい",C2247&gt;=2026,C2247&lt;=2027),IF(E2247&lt;=0,0,IF(E2247&lt;=30000,E2247,IF(E2247&lt;=60000,ROUNDUP(E2247/2,0)+15000,IF(E2247&lt;=120000,ROUNDUP(E2247/4,0)+30000,60000)))),IF(E2247&lt;=0,0,IF(E2247&lt;=20000,E2247,IF(E2247&lt;=40000,ROUNDUP(E2247/2,0)+10000,IF(E2247&lt;=80000,ROUNDUP(E2247/4,0)+20000,40000))))),IF(E2247&lt;=0,IF(F2247&lt;=0,0,IF(F2247&lt;=25000,F2247,IF(F2247&lt;=50000,ROUNDUP(F2247/2,0)+12500,IF(F2247&lt;=100000,ROUNDUP(F2247/4,0)+25000,50000)))),MAX(IF(F2247&lt;=0,0,IF(F2247&lt;=25000,F2247,IF(F2247&lt;=50000,ROUNDUP(F2247/2,0)+12500,IF(F2247&lt;=100000,ROUNDUP(F2247/4,0)+25000,50000)))),MIN(IF(AND(D2247="はい",C2247&gt;=2026,C2247&lt;=2027),IF(E2247&lt;=0,0,IF(E2247&lt;=30000,E2247,IF(E2247&lt;=60000,ROUNDUP(E2247/2,0)+15000,IF(E2247&lt;=120000,ROUNDUP(E2247/4,0)+30000,60000)))),IF(E2247&lt;=0,0,IF(E2247&lt;=20000,E2247,IF(E2247&lt;=40000,ROUNDUP(E2247/2,0)+10000,IF(E2247&lt;=80000,ROUNDUP(E2247/4,0)+20000,40000)))))+IF(F2247&lt;=0,0,IF(F2247&lt;=25000,F2247,IF(F2247&lt;=50000,ROUNDUP(F2247/2,0)+12500,IF(F2247&lt;=100000,ROUNDUP(F2247/4,0)+25000,50000)))),IF(AND(D2247="はい",C2247&gt;=2026,C2247&lt;=2027),60000,40000)))))</f>
        <v/>
      </c>
      <c r="P2247" s="18">
        <f>IF(G2247&lt;=0,0,IF(G2247&lt;=20000,G2247,IF(G2247&lt;=40000,ROUNDUP(G2247/2,0)+10000,IF(G2247&lt;=80000,ROUNDUP(G2247/4,0)+20000,40000))))</f>
        <v/>
      </c>
      <c r="Q2247" s="18">
        <f>IF(I2247&lt;=0,IF(H2247&lt;=0,0,IF(H2247&lt;=20000,H2247,IF(H2247&lt;=40000,ROUNDUP(H2247/2,0)+10000,IF(H2247&lt;=80000,ROUNDUP(H2247/4,0)+20000,40000)))),IF(H2247&lt;=0,IF(I2247&lt;=0,0,IF(I2247&lt;=25000,I2247,IF(I2247&lt;=50000,ROUNDUP(I2247/2,0)+12500,IF(I2247&lt;=100000,ROUNDUP(I2247/4,0)+25000,50000)))),MAX(IF(I2247&lt;=0,0,IF(I2247&lt;=25000,I2247,IF(I2247&lt;=50000,ROUNDUP(I2247/2,0)+12500,IF(I2247&lt;=100000,ROUNDUP(I2247/4,0)+25000,50000)))),MIN(IF(H2247&lt;=0,0,IF(H2247&lt;=20000,H2247,IF(H2247&lt;=40000,ROUNDUP(H2247/2,0)+10000,IF(H2247&lt;=80000,ROUNDUP(H2247/4,0)+20000,40000))))+IF(I2247&lt;=0,0,IF(I2247&lt;=25000,I2247,IF(I2247&lt;=50000,ROUNDUP(I2247/2,0)+12500,IF(I2247&lt;=100000,ROUNDUP(I2247/4,0)+25000,50000)))),40000))))</f>
        <v/>
      </c>
      <c r="R2247" s="18">
        <f>MIN(120000,O2247+P2247+Q2247)</f>
        <v/>
      </c>
      <c r="S2247" s="18">
        <f>IF(F2247&lt;=0,IF(E2247&lt;=0,0,IF(E2247&lt;=12000,E2247,IF(E2247&lt;=32000,ROUNDUP(E2247/2,0)+6000,IF(E2247&lt;=56000,ROUNDUP(E2247/4,0)+14000,28000)))),IF(E2247&lt;=0,IF(F2247&lt;=0,0,IF(F2247&lt;=15000,F2247,IF(F2247&lt;=40000,ROUNDUP(F2247/2,0)+7500,IF(F2247&lt;=70000,ROUNDUP(F2247/4,0)+17500,35000)))),MAX(IF(F2247&lt;=0,0,IF(F2247&lt;=15000,F2247,IF(F2247&lt;=40000,ROUNDUP(F2247/2,0)+7500,IF(F2247&lt;=70000,ROUNDUP(F2247/4,0)+17500,35000)))),MIN(IF(E2247&lt;=0,0,IF(E2247&lt;=12000,E2247,IF(E2247&lt;=32000,ROUNDUP(E2247/2,0)+6000,IF(E2247&lt;=56000,ROUNDUP(E2247/4,0)+14000,28000))))+IF(F2247&lt;=0,0,IF(F2247&lt;=15000,F2247,IF(F2247&lt;=40000,ROUNDUP(F2247/2,0)+7500,IF(F2247&lt;=70000,ROUNDUP(F2247/4,0)+17500,35000)))),28000))))</f>
        <v/>
      </c>
      <c r="T2247" s="18">
        <f>IF(G2247&lt;=0,0,IF(G2247&lt;=12000,G2247,IF(G2247&lt;=32000,ROUNDUP(G2247/2,0)+6000,IF(G2247&lt;=56000,ROUNDUP(G2247/4,0)+14000,28000))))</f>
        <v/>
      </c>
      <c r="U2247" s="18">
        <f>IF(I2247&lt;=0,IF(H2247&lt;=0,0,IF(H2247&lt;=12000,H2247,IF(H2247&lt;=32000,ROUNDUP(H2247/2,0)+6000,IF(H2247&lt;=56000,ROUNDUP(H2247/4,0)+14000,28000)))),IF(H2247&lt;=0,IF(I2247&lt;=0,0,IF(I2247&lt;=15000,I2247,IF(I2247&lt;=40000,ROUNDUP(I2247/2,0)+7500,IF(I2247&lt;=70000,ROUNDUP(I2247/4,0)+17500,35000)))),MAX(IF(I2247&lt;=0,0,IF(I2247&lt;=15000,I2247,IF(I2247&lt;=40000,ROUNDUP(I2247/2,0)+7500,IF(I2247&lt;=70000,ROUNDUP(I2247/4,0)+17500,35000)))),MIN(IF(H2247&lt;=0,0,IF(H2247&lt;=12000,H2247,IF(H2247&lt;=32000,ROUNDUP(H2247/2,0)+6000,IF(H2247&lt;=56000,ROUNDUP(H2247/4,0)+14000,28000))))+IF(I2247&lt;=0,0,IF(I2247&lt;=15000,I2247,IF(I2247&lt;=40000,ROUNDUP(I2247/2,0)+7500,IF(I2247&lt;=70000,ROUNDUP(I2247/4,0)+17500,35000)))),28000))))</f>
        <v/>
      </c>
      <c r="V2247" s="18">
        <f>MIN(70000,S2247+T2247+U2247)</f>
        <v/>
      </c>
      <c r="W2247" s="18">
        <f>MAX(0,ROUNDDOWN(M2247-J2247-N2247-K2247-0,-3))</f>
        <v/>
      </c>
      <c r="X2247" s="18">
        <f>MAX(0,ROUNDDOWN(M2247-J2247-N2247-K2247-R2247,-3))</f>
        <v/>
      </c>
      <c r="Y2247" s="18">
        <f>IF(W2247&lt;=0,0,ROUNDDOWN((W2247*LOOKUP(W2247,{0,1950001,3300001,6950001,9000001,18000001,40000001},{0.05,0.1,0.2,0.23,0.33,0.4,0.45})-LOOKUP(W2247,{0,1950001,3300001,6950001,9000001,18000001,40000001},{0,97500,427500,636000,1536000,2796000,4796000}))*1.021,-2))</f>
        <v/>
      </c>
      <c r="Z2247" s="18">
        <f>IF(X2247&lt;=0,0,ROUNDDOWN((X2247*LOOKUP(X2247,{0,1950001,3300001,6950001,9000001,18000001,40000001},{0.05,0.1,0.2,0.23,0.33,0.4,0.45})-LOOKUP(X2247,{0,1950001,3300001,6950001,9000001,18000001,40000001},{0,97500,427500,636000,1536000,2796000,4796000}))*1.021,-2))</f>
        <v/>
      </c>
      <c r="AA2247" s="18">
        <f>MAX(0,ROUNDDOWN(M2247-J2247-430000-L2247-0,-3))</f>
        <v/>
      </c>
      <c r="AB2247" s="18">
        <f>MAX(0,ROUNDDOWN(M2247-J2247-430000-L2247-V2247,-3))</f>
        <v/>
      </c>
      <c r="AC2247" s="18">
        <f>IF(M2247&lt;=450000,0,MAX(0,ROUNDDOWN(AA2247*0.06-MIN(50000,AA2247)*0.03,-2))+MAX(0,ROUNDDOWN(AA2247*0.04-MIN(50000,AA2247)*0.02,-2)))</f>
        <v/>
      </c>
      <c r="AD2247" s="18">
        <f>IF(M2247&lt;=450000,0,MAX(0,ROUNDDOWN(AB2247*0.06-MIN(50000,AB2247)*0.03,-2))+MAX(0,ROUNDDOWN(AB2247*0.04-MIN(50000,AB2247)*0.02,-2)))</f>
        <v/>
      </c>
      <c r="AE2247" s="18">
        <f>Y2247-Z2247</f>
        <v/>
      </c>
      <c r="AF2247" s="18">
        <f>AC2247-AD2247</f>
        <v/>
      </c>
      <c r="AG2247" s="18">
        <f>AE2247+AF2247</f>
        <v/>
      </c>
      <c r="AH2247" s="20">
        <f>IF(W2247&lt;=0,0,LOOKUP(W2247,{0,1950001,3300001,6950001,9000001,18000001,40000001},{0.05,0.1,0.2,0.23,0.33,0.4,0.45}))</f>
        <v/>
      </c>
    </row>
    <row r="2248">
      <c r="A2248" t="inlineStr">
        <is>
          <t>1万円刻み 一般8万円</t>
        </is>
      </c>
      <c r="B2248" s="18">
        <f>'4_1万円刻み'!$A$723</f>
        <v/>
      </c>
      <c r="C2248" s="19" t="n">
        <v>2026</v>
      </c>
      <c r="D2248" t="inlineStr">
        <is>
          <t>いいえ</t>
        </is>
      </c>
      <c r="E2248" s="18" t="n">
        <v>80000</v>
      </c>
      <c r="F2248" s="18" t="n">
        <v>0</v>
      </c>
      <c r="G2248" s="18" t="n">
        <v>0</v>
      </c>
      <c r="H2248" s="18" t="n">
        <v>0</v>
      </c>
      <c r="I2248" s="18" t="n">
        <v>0</v>
      </c>
      <c r="J2248" s="18">
        <f>ROUND(MIN(B2248/12,650000)*12*0.0915+MIN(B2248/12,1390000)*12*(0.0504+0)+B2248*0.005,0)</f>
        <v/>
      </c>
      <c r="K2248" s="18" t="n">
        <v>0</v>
      </c>
      <c r="L2248" s="18" t="n">
        <v>0</v>
      </c>
      <c r="M2248" s="18">
        <f>ROUND(IF(C2248&gt;=2026,IF(B2248&lt;741000,0,IF(B2248&lt;2191000,B2248-740000,IF(B2248&lt;2193000,1451000,IF(B2248&lt;2196000,1453000,IF(B2248&lt;2200000,1456000,IF(B2248&lt;3600000,ROUNDDOWN(B2248/4,-3)*2.8-80000,IF(B2248&lt;6600000,ROUNDDOWN(B2248/4,-3)*3.2-440000,IF(B2248&lt;8500000,ROUNDDOWN(B2248*0.9,0)-1100000,B2248-1950000)))))))),IF(B2248&lt;651000,0,IF(B2248&lt;1900000,B2248-650000,IF(B2248&lt;3600000,ROUNDDOWN(B2248/4,-3)*2.8-80000,IF(B2248&lt;6600000,ROUNDDOWN(B2248/4,-3)*3.2-440000,IF(B2248&lt;8500000,ROUNDDOWN(B2248*0.9,0)-1100000,B2248-1950000)))))),0)</f>
        <v/>
      </c>
      <c r="N2248" s="18">
        <f>IF(M2248&gt;23500000,NA(),IF(C2248&gt;=2026,IF(M2248&lt;=4890000,1040000,IF(M2248&lt;=6550000,670000,620000)),IF(M2248&lt;=1320000,950000,IF(M2248&lt;=3360000,880000,IF(M2248&lt;=4890000,680000,IF(M2248&lt;=6550000,630000,580000))))))</f>
        <v/>
      </c>
      <c r="O2248" s="18">
        <f>IF(F2248&lt;=0,IF(AND(D2248="はい",C2248&gt;=2026,C2248&lt;=2027),IF(E2248&lt;=0,0,IF(E2248&lt;=30000,E2248,IF(E2248&lt;=60000,ROUNDUP(E2248/2,0)+15000,IF(E2248&lt;=120000,ROUNDUP(E2248/4,0)+30000,60000)))),IF(E2248&lt;=0,0,IF(E2248&lt;=20000,E2248,IF(E2248&lt;=40000,ROUNDUP(E2248/2,0)+10000,IF(E2248&lt;=80000,ROUNDUP(E2248/4,0)+20000,40000))))),IF(E2248&lt;=0,IF(F2248&lt;=0,0,IF(F2248&lt;=25000,F2248,IF(F2248&lt;=50000,ROUNDUP(F2248/2,0)+12500,IF(F2248&lt;=100000,ROUNDUP(F2248/4,0)+25000,50000)))),MAX(IF(F2248&lt;=0,0,IF(F2248&lt;=25000,F2248,IF(F2248&lt;=50000,ROUNDUP(F2248/2,0)+12500,IF(F2248&lt;=100000,ROUNDUP(F2248/4,0)+25000,50000)))),MIN(IF(AND(D2248="はい",C2248&gt;=2026,C2248&lt;=2027),IF(E2248&lt;=0,0,IF(E2248&lt;=30000,E2248,IF(E2248&lt;=60000,ROUNDUP(E2248/2,0)+15000,IF(E2248&lt;=120000,ROUNDUP(E2248/4,0)+30000,60000)))),IF(E2248&lt;=0,0,IF(E2248&lt;=20000,E2248,IF(E2248&lt;=40000,ROUNDUP(E2248/2,0)+10000,IF(E2248&lt;=80000,ROUNDUP(E2248/4,0)+20000,40000)))))+IF(F2248&lt;=0,0,IF(F2248&lt;=25000,F2248,IF(F2248&lt;=50000,ROUNDUP(F2248/2,0)+12500,IF(F2248&lt;=100000,ROUNDUP(F2248/4,0)+25000,50000)))),IF(AND(D2248="はい",C2248&gt;=2026,C2248&lt;=2027),60000,40000)))))</f>
        <v/>
      </c>
      <c r="P2248" s="18">
        <f>IF(G2248&lt;=0,0,IF(G2248&lt;=20000,G2248,IF(G2248&lt;=40000,ROUNDUP(G2248/2,0)+10000,IF(G2248&lt;=80000,ROUNDUP(G2248/4,0)+20000,40000))))</f>
        <v/>
      </c>
      <c r="Q2248" s="18">
        <f>IF(I2248&lt;=0,IF(H2248&lt;=0,0,IF(H2248&lt;=20000,H2248,IF(H2248&lt;=40000,ROUNDUP(H2248/2,0)+10000,IF(H2248&lt;=80000,ROUNDUP(H2248/4,0)+20000,40000)))),IF(H2248&lt;=0,IF(I2248&lt;=0,0,IF(I2248&lt;=25000,I2248,IF(I2248&lt;=50000,ROUNDUP(I2248/2,0)+12500,IF(I2248&lt;=100000,ROUNDUP(I2248/4,0)+25000,50000)))),MAX(IF(I2248&lt;=0,0,IF(I2248&lt;=25000,I2248,IF(I2248&lt;=50000,ROUNDUP(I2248/2,0)+12500,IF(I2248&lt;=100000,ROUNDUP(I2248/4,0)+25000,50000)))),MIN(IF(H2248&lt;=0,0,IF(H2248&lt;=20000,H2248,IF(H2248&lt;=40000,ROUNDUP(H2248/2,0)+10000,IF(H2248&lt;=80000,ROUNDUP(H2248/4,0)+20000,40000))))+IF(I2248&lt;=0,0,IF(I2248&lt;=25000,I2248,IF(I2248&lt;=50000,ROUNDUP(I2248/2,0)+12500,IF(I2248&lt;=100000,ROUNDUP(I2248/4,0)+25000,50000)))),40000))))</f>
        <v/>
      </c>
      <c r="R2248" s="18">
        <f>MIN(120000,O2248+P2248+Q2248)</f>
        <v/>
      </c>
      <c r="S2248" s="18">
        <f>IF(F2248&lt;=0,IF(E2248&lt;=0,0,IF(E2248&lt;=12000,E2248,IF(E2248&lt;=32000,ROUNDUP(E2248/2,0)+6000,IF(E2248&lt;=56000,ROUNDUP(E2248/4,0)+14000,28000)))),IF(E2248&lt;=0,IF(F2248&lt;=0,0,IF(F2248&lt;=15000,F2248,IF(F2248&lt;=40000,ROUNDUP(F2248/2,0)+7500,IF(F2248&lt;=70000,ROUNDUP(F2248/4,0)+17500,35000)))),MAX(IF(F2248&lt;=0,0,IF(F2248&lt;=15000,F2248,IF(F2248&lt;=40000,ROUNDUP(F2248/2,0)+7500,IF(F2248&lt;=70000,ROUNDUP(F2248/4,0)+17500,35000)))),MIN(IF(E2248&lt;=0,0,IF(E2248&lt;=12000,E2248,IF(E2248&lt;=32000,ROUNDUP(E2248/2,0)+6000,IF(E2248&lt;=56000,ROUNDUP(E2248/4,0)+14000,28000))))+IF(F2248&lt;=0,0,IF(F2248&lt;=15000,F2248,IF(F2248&lt;=40000,ROUNDUP(F2248/2,0)+7500,IF(F2248&lt;=70000,ROUNDUP(F2248/4,0)+17500,35000)))),28000))))</f>
        <v/>
      </c>
      <c r="T2248" s="18">
        <f>IF(G2248&lt;=0,0,IF(G2248&lt;=12000,G2248,IF(G2248&lt;=32000,ROUNDUP(G2248/2,0)+6000,IF(G2248&lt;=56000,ROUNDUP(G2248/4,0)+14000,28000))))</f>
        <v/>
      </c>
      <c r="U2248" s="18">
        <f>IF(I2248&lt;=0,IF(H2248&lt;=0,0,IF(H2248&lt;=12000,H2248,IF(H2248&lt;=32000,ROUNDUP(H2248/2,0)+6000,IF(H2248&lt;=56000,ROUNDUP(H2248/4,0)+14000,28000)))),IF(H2248&lt;=0,IF(I2248&lt;=0,0,IF(I2248&lt;=15000,I2248,IF(I2248&lt;=40000,ROUNDUP(I2248/2,0)+7500,IF(I2248&lt;=70000,ROUNDUP(I2248/4,0)+17500,35000)))),MAX(IF(I2248&lt;=0,0,IF(I2248&lt;=15000,I2248,IF(I2248&lt;=40000,ROUNDUP(I2248/2,0)+7500,IF(I2248&lt;=70000,ROUNDUP(I2248/4,0)+17500,35000)))),MIN(IF(H2248&lt;=0,0,IF(H2248&lt;=12000,H2248,IF(H2248&lt;=32000,ROUNDUP(H2248/2,0)+6000,IF(H2248&lt;=56000,ROUNDUP(H2248/4,0)+14000,28000))))+IF(I2248&lt;=0,0,IF(I2248&lt;=15000,I2248,IF(I2248&lt;=40000,ROUNDUP(I2248/2,0)+7500,IF(I2248&lt;=70000,ROUNDUP(I2248/4,0)+17500,35000)))),28000))))</f>
        <v/>
      </c>
      <c r="V2248" s="18">
        <f>MIN(70000,S2248+T2248+U2248)</f>
        <v/>
      </c>
      <c r="W2248" s="18">
        <f>MAX(0,ROUNDDOWN(M2248-J2248-N2248-K2248-0,-3))</f>
        <v/>
      </c>
      <c r="X2248" s="18">
        <f>MAX(0,ROUNDDOWN(M2248-J2248-N2248-K2248-R2248,-3))</f>
        <v/>
      </c>
      <c r="Y2248" s="18">
        <f>IF(W2248&lt;=0,0,ROUNDDOWN((W2248*LOOKUP(W2248,{0,1950001,3300001,6950001,9000001,18000001,40000001},{0.05,0.1,0.2,0.23,0.33,0.4,0.45})-LOOKUP(W2248,{0,1950001,3300001,6950001,9000001,18000001,40000001},{0,97500,427500,636000,1536000,2796000,4796000}))*1.021,-2))</f>
        <v/>
      </c>
      <c r="Z2248" s="18">
        <f>IF(X2248&lt;=0,0,ROUNDDOWN((X2248*LOOKUP(X2248,{0,1950001,3300001,6950001,9000001,18000001,40000001},{0.05,0.1,0.2,0.23,0.33,0.4,0.45})-LOOKUP(X2248,{0,1950001,3300001,6950001,9000001,18000001,40000001},{0,97500,427500,636000,1536000,2796000,4796000}))*1.021,-2))</f>
        <v/>
      </c>
      <c r="AA2248" s="18">
        <f>MAX(0,ROUNDDOWN(M2248-J2248-430000-L2248-0,-3))</f>
        <v/>
      </c>
      <c r="AB2248" s="18">
        <f>MAX(0,ROUNDDOWN(M2248-J2248-430000-L2248-V2248,-3))</f>
        <v/>
      </c>
      <c r="AC2248" s="18">
        <f>IF(M2248&lt;=450000,0,MAX(0,ROUNDDOWN(AA2248*0.06-MIN(50000,AA2248)*0.03,-2))+MAX(0,ROUNDDOWN(AA2248*0.04-MIN(50000,AA2248)*0.02,-2)))</f>
        <v/>
      </c>
      <c r="AD2248" s="18">
        <f>IF(M2248&lt;=450000,0,MAX(0,ROUNDDOWN(AB2248*0.06-MIN(50000,AB2248)*0.03,-2))+MAX(0,ROUNDDOWN(AB2248*0.04-MIN(50000,AB2248)*0.02,-2)))</f>
        <v/>
      </c>
      <c r="AE2248" s="18">
        <f>Y2248-Z2248</f>
        <v/>
      </c>
      <c r="AF2248" s="18">
        <f>AC2248-AD2248</f>
        <v/>
      </c>
      <c r="AG2248" s="18">
        <f>AE2248+AF2248</f>
        <v/>
      </c>
      <c r="AH2248" s="20">
        <f>IF(W2248&lt;=0,0,LOOKUP(W2248,{0,1950001,3300001,6950001,9000001,18000001,40000001},{0.05,0.1,0.2,0.23,0.33,0.4,0.45}))</f>
        <v/>
      </c>
    </row>
    <row r="2249">
      <c r="A2249" t="inlineStr">
        <is>
          <t>1万円刻み 特例あり一般12万円</t>
        </is>
      </c>
      <c r="B2249" s="18">
        <f>'4_1万円刻み'!$A$723</f>
        <v/>
      </c>
      <c r="C2249" s="19" t="n">
        <v>2026</v>
      </c>
      <c r="D2249" t="inlineStr">
        <is>
          <t>はい</t>
        </is>
      </c>
      <c r="E2249" s="18" t="n">
        <v>120000</v>
      </c>
      <c r="F2249" s="18" t="n">
        <v>0</v>
      </c>
      <c r="G2249" s="18" t="n">
        <v>0</v>
      </c>
      <c r="H2249" s="18" t="n">
        <v>0</v>
      </c>
      <c r="I2249" s="18" t="n">
        <v>0</v>
      </c>
      <c r="J2249" s="18">
        <f>ROUND(MIN(B2249/12,650000)*12*0.0915+MIN(B2249/12,1390000)*12*(0.0504+0)+B2249*0.005,0)</f>
        <v/>
      </c>
      <c r="K2249" s="18" t="n">
        <v>0</v>
      </c>
      <c r="L2249" s="18" t="n">
        <v>0</v>
      </c>
      <c r="M2249" s="18">
        <f>ROUND(IF(C2249&gt;=2026,IF(B2249&lt;741000,0,IF(B2249&lt;2191000,B2249-740000,IF(B2249&lt;2193000,1451000,IF(B2249&lt;2196000,1453000,IF(B2249&lt;2200000,1456000,IF(B2249&lt;3600000,ROUNDDOWN(B2249/4,-3)*2.8-80000,IF(B2249&lt;6600000,ROUNDDOWN(B2249/4,-3)*3.2-440000,IF(B2249&lt;8500000,ROUNDDOWN(B2249*0.9,0)-1100000,B2249-1950000)))))))),IF(B2249&lt;651000,0,IF(B2249&lt;1900000,B2249-650000,IF(B2249&lt;3600000,ROUNDDOWN(B2249/4,-3)*2.8-80000,IF(B2249&lt;6600000,ROUNDDOWN(B2249/4,-3)*3.2-440000,IF(B2249&lt;8500000,ROUNDDOWN(B2249*0.9,0)-1100000,B2249-1950000)))))),0)</f>
        <v/>
      </c>
      <c r="N2249" s="18">
        <f>IF(M2249&gt;23500000,NA(),IF(C2249&gt;=2026,IF(M2249&lt;=4890000,1040000,IF(M2249&lt;=6550000,670000,620000)),IF(M2249&lt;=1320000,950000,IF(M2249&lt;=3360000,880000,IF(M2249&lt;=4890000,680000,IF(M2249&lt;=6550000,630000,580000))))))</f>
        <v/>
      </c>
      <c r="O2249" s="18">
        <f>IF(F2249&lt;=0,IF(AND(D2249="はい",C2249&gt;=2026,C2249&lt;=2027),IF(E2249&lt;=0,0,IF(E2249&lt;=30000,E2249,IF(E2249&lt;=60000,ROUNDUP(E2249/2,0)+15000,IF(E2249&lt;=120000,ROUNDUP(E2249/4,0)+30000,60000)))),IF(E2249&lt;=0,0,IF(E2249&lt;=20000,E2249,IF(E2249&lt;=40000,ROUNDUP(E2249/2,0)+10000,IF(E2249&lt;=80000,ROUNDUP(E2249/4,0)+20000,40000))))),IF(E2249&lt;=0,IF(F2249&lt;=0,0,IF(F2249&lt;=25000,F2249,IF(F2249&lt;=50000,ROUNDUP(F2249/2,0)+12500,IF(F2249&lt;=100000,ROUNDUP(F2249/4,0)+25000,50000)))),MAX(IF(F2249&lt;=0,0,IF(F2249&lt;=25000,F2249,IF(F2249&lt;=50000,ROUNDUP(F2249/2,0)+12500,IF(F2249&lt;=100000,ROUNDUP(F2249/4,0)+25000,50000)))),MIN(IF(AND(D2249="はい",C2249&gt;=2026,C2249&lt;=2027),IF(E2249&lt;=0,0,IF(E2249&lt;=30000,E2249,IF(E2249&lt;=60000,ROUNDUP(E2249/2,0)+15000,IF(E2249&lt;=120000,ROUNDUP(E2249/4,0)+30000,60000)))),IF(E2249&lt;=0,0,IF(E2249&lt;=20000,E2249,IF(E2249&lt;=40000,ROUNDUP(E2249/2,0)+10000,IF(E2249&lt;=80000,ROUNDUP(E2249/4,0)+20000,40000)))))+IF(F2249&lt;=0,0,IF(F2249&lt;=25000,F2249,IF(F2249&lt;=50000,ROUNDUP(F2249/2,0)+12500,IF(F2249&lt;=100000,ROUNDUP(F2249/4,0)+25000,50000)))),IF(AND(D2249="はい",C2249&gt;=2026,C2249&lt;=2027),60000,40000)))))</f>
        <v/>
      </c>
      <c r="P2249" s="18">
        <f>IF(G2249&lt;=0,0,IF(G2249&lt;=20000,G2249,IF(G2249&lt;=40000,ROUNDUP(G2249/2,0)+10000,IF(G2249&lt;=80000,ROUNDUP(G2249/4,0)+20000,40000))))</f>
        <v/>
      </c>
      <c r="Q2249" s="18">
        <f>IF(I2249&lt;=0,IF(H2249&lt;=0,0,IF(H2249&lt;=20000,H2249,IF(H2249&lt;=40000,ROUNDUP(H2249/2,0)+10000,IF(H2249&lt;=80000,ROUNDUP(H2249/4,0)+20000,40000)))),IF(H2249&lt;=0,IF(I2249&lt;=0,0,IF(I2249&lt;=25000,I2249,IF(I2249&lt;=50000,ROUNDUP(I2249/2,0)+12500,IF(I2249&lt;=100000,ROUNDUP(I2249/4,0)+25000,50000)))),MAX(IF(I2249&lt;=0,0,IF(I2249&lt;=25000,I2249,IF(I2249&lt;=50000,ROUNDUP(I2249/2,0)+12500,IF(I2249&lt;=100000,ROUNDUP(I2249/4,0)+25000,50000)))),MIN(IF(H2249&lt;=0,0,IF(H2249&lt;=20000,H2249,IF(H2249&lt;=40000,ROUNDUP(H2249/2,0)+10000,IF(H2249&lt;=80000,ROUNDUP(H2249/4,0)+20000,40000))))+IF(I2249&lt;=0,0,IF(I2249&lt;=25000,I2249,IF(I2249&lt;=50000,ROUNDUP(I2249/2,0)+12500,IF(I2249&lt;=100000,ROUNDUP(I2249/4,0)+25000,50000)))),40000))))</f>
        <v/>
      </c>
      <c r="R2249" s="18">
        <f>MIN(120000,O2249+P2249+Q2249)</f>
        <v/>
      </c>
      <c r="S2249" s="18">
        <f>IF(F2249&lt;=0,IF(E2249&lt;=0,0,IF(E2249&lt;=12000,E2249,IF(E2249&lt;=32000,ROUNDUP(E2249/2,0)+6000,IF(E2249&lt;=56000,ROUNDUP(E2249/4,0)+14000,28000)))),IF(E2249&lt;=0,IF(F2249&lt;=0,0,IF(F2249&lt;=15000,F2249,IF(F2249&lt;=40000,ROUNDUP(F2249/2,0)+7500,IF(F2249&lt;=70000,ROUNDUP(F2249/4,0)+17500,35000)))),MAX(IF(F2249&lt;=0,0,IF(F2249&lt;=15000,F2249,IF(F2249&lt;=40000,ROUNDUP(F2249/2,0)+7500,IF(F2249&lt;=70000,ROUNDUP(F2249/4,0)+17500,35000)))),MIN(IF(E2249&lt;=0,0,IF(E2249&lt;=12000,E2249,IF(E2249&lt;=32000,ROUNDUP(E2249/2,0)+6000,IF(E2249&lt;=56000,ROUNDUP(E2249/4,0)+14000,28000))))+IF(F2249&lt;=0,0,IF(F2249&lt;=15000,F2249,IF(F2249&lt;=40000,ROUNDUP(F2249/2,0)+7500,IF(F2249&lt;=70000,ROUNDUP(F2249/4,0)+17500,35000)))),28000))))</f>
        <v/>
      </c>
      <c r="T2249" s="18">
        <f>IF(G2249&lt;=0,0,IF(G2249&lt;=12000,G2249,IF(G2249&lt;=32000,ROUNDUP(G2249/2,0)+6000,IF(G2249&lt;=56000,ROUNDUP(G2249/4,0)+14000,28000))))</f>
        <v/>
      </c>
      <c r="U2249" s="18">
        <f>IF(I2249&lt;=0,IF(H2249&lt;=0,0,IF(H2249&lt;=12000,H2249,IF(H2249&lt;=32000,ROUNDUP(H2249/2,0)+6000,IF(H2249&lt;=56000,ROUNDUP(H2249/4,0)+14000,28000)))),IF(H2249&lt;=0,IF(I2249&lt;=0,0,IF(I2249&lt;=15000,I2249,IF(I2249&lt;=40000,ROUNDUP(I2249/2,0)+7500,IF(I2249&lt;=70000,ROUNDUP(I2249/4,0)+17500,35000)))),MAX(IF(I2249&lt;=0,0,IF(I2249&lt;=15000,I2249,IF(I2249&lt;=40000,ROUNDUP(I2249/2,0)+7500,IF(I2249&lt;=70000,ROUNDUP(I2249/4,0)+17500,35000)))),MIN(IF(H2249&lt;=0,0,IF(H2249&lt;=12000,H2249,IF(H2249&lt;=32000,ROUNDUP(H2249/2,0)+6000,IF(H2249&lt;=56000,ROUNDUP(H2249/4,0)+14000,28000))))+IF(I2249&lt;=0,0,IF(I2249&lt;=15000,I2249,IF(I2249&lt;=40000,ROUNDUP(I2249/2,0)+7500,IF(I2249&lt;=70000,ROUNDUP(I2249/4,0)+17500,35000)))),28000))))</f>
        <v/>
      </c>
      <c r="V2249" s="18">
        <f>MIN(70000,S2249+T2249+U2249)</f>
        <v/>
      </c>
      <c r="W2249" s="18">
        <f>MAX(0,ROUNDDOWN(M2249-J2249-N2249-K2249-0,-3))</f>
        <v/>
      </c>
      <c r="X2249" s="18">
        <f>MAX(0,ROUNDDOWN(M2249-J2249-N2249-K2249-R2249,-3))</f>
        <v/>
      </c>
      <c r="Y2249" s="18">
        <f>IF(W2249&lt;=0,0,ROUNDDOWN((W2249*LOOKUP(W2249,{0,1950001,3300001,6950001,9000001,18000001,40000001},{0.05,0.1,0.2,0.23,0.33,0.4,0.45})-LOOKUP(W2249,{0,1950001,3300001,6950001,9000001,18000001,40000001},{0,97500,427500,636000,1536000,2796000,4796000}))*1.021,-2))</f>
        <v/>
      </c>
      <c r="Z2249" s="18">
        <f>IF(X2249&lt;=0,0,ROUNDDOWN((X2249*LOOKUP(X2249,{0,1950001,3300001,6950001,9000001,18000001,40000001},{0.05,0.1,0.2,0.23,0.33,0.4,0.45})-LOOKUP(X2249,{0,1950001,3300001,6950001,9000001,18000001,40000001},{0,97500,427500,636000,1536000,2796000,4796000}))*1.021,-2))</f>
        <v/>
      </c>
      <c r="AA2249" s="18">
        <f>MAX(0,ROUNDDOWN(M2249-J2249-430000-L2249-0,-3))</f>
        <v/>
      </c>
      <c r="AB2249" s="18">
        <f>MAX(0,ROUNDDOWN(M2249-J2249-430000-L2249-V2249,-3))</f>
        <v/>
      </c>
      <c r="AC2249" s="18">
        <f>IF(M2249&lt;=450000,0,MAX(0,ROUNDDOWN(AA2249*0.06-MIN(50000,AA2249)*0.03,-2))+MAX(0,ROUNDDOWN(AA2249*0.04-MIN(50000,AA2249)*0.02,-2)))</f>
        <v/>
      </c>
      <c r="AD2249" s="18">
        <f>IF(M2249&lt;=450000,0,MAX(0,ROUNDDOWN(AB2249*0.06-MIN(50000,AB2249)*0.03,-2))+MAX(0,ROUNDDOWN(AB2249*0.04-MIN(50000,AB2249)*0.02,-2)))</f>
        <v/>
      </c>
      <c r="AE2249" s="18">
        <f>Y2249-Z2249</f>
        <v/>
      </c>
      <c r="AF2249" s="18">
        <f>AC2249-AD2249</f>
        <v/>
      </c>
      <c r="AG2249" s="18">
        <f>AE2249+AF2249</f>
        <v/>
      </c>
      <c r="AH2249" s="20">
        <f>IF(W2249&lt;=0,0,LOOKUP(W2249,{0,1950001,3300001,6950001,9000001,18000001,40000001},{0.05,0.1,0.2,0.23,0.33,0.4,0.45}))</f>
        <v/>
      </c>
    </row>
    <row r="2250">
      <c r="A2250" t="inlineStr">
        <is>
          <t>1万円刻み 3区分8万円ずつ</t>
        </is>
      </c>
      <c r="B2250" s="18">
        <f>'4_1万円刻み'!$A$724</f>
        <v/>
      </c>
      <c r="C2250" s="19" t="n">
        <v>2026</v>
      </c>
      <c r="D2250" t="inlineStr">
        <is>
          <t>いいえ</t>
        </is>
      </c>
      <c r="E2250" s="18" t="n">
        <v>80000</v>
      </c>
      <c r="F2250" s="18" t="n">
        <v>0</v>
      </c>
      <c r="G2250" s="18" t="n">
        <v>80000</v>
      </c>
      <c r="H2250" s="18" t="n">
        <v>80000</v>
      </c>
      <c r="I2250" s="18" t="n">
        <v>0</v>
      </c>
      <c r="J2250" s="18">
        <f>ROUND(MIN(B2250/12,650000)*12*0.0915+MIN(B2250/12,1390000)*12*(0.0504+0)+B2250*0.005,0)</f>
        <v/>
      </c>
      <c r="K2250" s="18" t="n">
        <v>0</v>
      </c>
      <c r="L2250" s="18" t="n">
        <v>0</v>
      </c>
      <c r="M2250" s="18">
        <f>ROUND(IF(C2250&gt;=2026,IF(B2250&lt;741000,0,IF(B2250&lt;2191000,B2250-740000,IF(B2250&lt;2193000,1451000,IF(B2250&lt;2196000,1453000,IF(B2250&lt;2200000,1456000,IF(B2250&lt;3600000,ROUNDDOWN(B2250/4,-3)*2.8-80000,IF(B2250&lt;6600000,ROUNDDOWN(B2250/4,-3)*3.2-440000,IF(B2250&lt;8500000,ROUNDDOWN(B2250*0.9,0)-1100000,B2250-1950000)))))))),IF(B2250&lt;651000,0,IF(B2250&lt;1900000,B2250-650000,IF(B2250&lt;3600000,ROUNDDOWN(B2250/4,-3)*2.8-80000,IF(B2250&lt;6600000,ROUNDDOWN(B2250/4,-3)*3.2-440000,IF(B2250&lt;8500000,ROUNDDOWN(B2250*0.9,0)-1100000,B2250-1950000)))))),0)</f>
        <v/>
      </c>
      <c r="N2250" s="18">
        <f>IF(M2250&gt;23500000,NA(),IF(C2250&gt;=2026,IF(M2250&lt;=4890000,1040000,IF(M2250&lt;=6550000,670000,620000)),IF(M2250&lt;=1320000,950000,IF(M2250&lt;=3360000,880000,IF(M2250&lt;=4890000,680000,IF(M2250&lt;=6550000,630000,580000))))))</f>
        <v/>
      </c>
      <c r="O2250" s="18">
        <f>IF(F2250&lt;=0,IF(AND(D2250="はい",C2250&gt;=2026,C2250&lt;=2027),IF(E2250&lt;=0,0,IF(E2250&lt;=30000,E2250,IF(E2250&lt;=60000,ROUNDUP(E2250/2,0)+15000,IF(E2250&lt;=120000,ROUNDUP(E2250/4,0)+30000,60000)))),IF(E2250&lt;=0,0,IF(E2250&lt;=20000,E2250,IF(E2250&lt;=40000,ROUNDUP(E2250/2,0)+10000,IF(E2250&lt;=80000,ROUNDUP(E2250/4,0)+20000,40000))))),IF(E2250&lt;=0,IF(F2250&lt;=0,0,IF(F2250&lt;=25000,F2250,IF(F2250&lt;=50000,ROUNDUP(F2250/2,0)+12500,IF(F2250&lt;=100000,ROUNDUP(F2250/4,0)+25000,50000)))),MAX(IF(F2250&lt;=0,0,IF(F2250&lt;=25000,F2250,IF(F2250&lt;=50000,ROUNDUP(F2250/2,0)+12500,IF(F2250&lt;=100000,ROUNDUP(F2250/4,0)+25000,50000)))),MIN(IF(AND(D2250="はい",C2250&gt;=2026,C2250&lt;=2027),IF(E2250&lt;=0,0,IF(E2250&lt;=30000,E2250,IF(E2250&lt;=60000,ROUNDUP(E2250/2,0)+15000,IF(E2250&lt;=120000,ROUNDUP(E2250/4,0)+30000,60000)))),IF(E2250&lt;=0,0,IF(E2250&lt;=20000,E2250,IF(E2250&lt;=40000,ROUNDUP(E2250/2,0)+10000,IF(E2250&lt;=80000,ROUNDUP(E2250/4,0)+20000,40000)))))+IF(F2250&lt;=0,0,IF(F2250&lt;=25000,F2250,IF(F2250&lt;=50000,ROUNDUP(F2250/2,0)+12500,IF(F2250&lt;=100000,ROUNDUP(F2250/4,0)+25000,50000)))),IF(AND(D2250="はい",C2250&gt;=2026,C2250&lt;=2027),60000,40000)))))</f>
        <v/>
      </c>
      <c r="P2250" s="18">
        <f>IF(G2250&lt;=0,0,IF(G2250&lt;=20000,G2250,IF(G2250&lt;=40000,ROUNDUP(G2250/2,0)+10000,IF(G2250&lt;=80000,ROUNDUP(G2250/4,0)+20000,40000))))</f>
        <v/>
      </c>
      <c r="Q2250" s="18">
        <f>IF(I2250&lt;=0,IF(H2250&lt;=0,0,IF(H2250&lt;=20000,H2250,IF(H2250&lt;=40000,ROUNDUP(H2250/2,0)+10000,IF(H2250&lt;=80000,ROUNDUP(H2250/4,0)+20000,40000)))),IF(H2250&lt;=0,IF(I2250&lt;=0,0,IF(I2250&lt;=25000,I2250,IF(I2250&lt;=50000,ROUNDUP(I2250/2,0)+12500,IF(I2250&lt;=100000,ROUNDUP(I2250/4,0)+25000,50000)))),MAX(IF(I2250&lt;=0,0,IF(I2250&lt;=25000,I2250,IF(I2250&lt;=50000,ROUNDUP(I2250/2,0)+12500,IF(I2250&lt;=100000,ROUNDUP(I2250/4,0)+25000,50000)))),MIN(IF(H2250&lt;=0,0,IF(H2250&lt;=20000,H2250,IF(H2250&lt;=40000,ROUNDUP(H2250/2,0)+10000,IF(H2250&lt;=80000,ROUNDUP(H2250/4,0)+20000,40000))))+IF(I2250&lt;=0,0,IF(I2250&lt;=25000,I2250,IF(I2250&lt;=50000,ROUNDUP(I2250/2,0)+12500,IF(I2250&lt;=100000,ROUNDUP(I2250/4,0)+25000,50000)))),40000))))</f>
        <v/>
      </c>
      <c r="R2250" s="18">
        <f>MIN(120000,O2250+P2250+Q2250)</f>
        <v/>
      </c>
      <c r="S2250" s="18">
        <f>IF(F2250&lt;=0,IF(E2250&lt;=0,0,IF(E2250&lt;=12000,E2250,IF(E2250&lt;=32000,ROUNDUP(E2250/2,0)+6000,IF(E2250&lt;=56000,ROUNDUP(E2250/4,0)+14000,28000)))),IF(E2250&lt;=0,IF(F2250&lt;=0,0,IF(F2250&lt;=15000,F2250,IF(F2250&lt;=40000,ROUNDUP(F2250/2,0)+7500,IF(F2250&lt;=70000,ROUNDUP(F2250/4,0)+17500,35000)))),MAX(IF(F2250&lt;=0,0,IF(F2250&lt;=15000,F2250,IF(F2250&lt;=40000,ROUNDUP(F2250/2,0)+7500,IF(F2250&lt;=70000,ROUNDUP(F2250/4,0)+17500,35000)))),MIN(IF(E2250&lt;=0,0,IF(E2250&lt;=12000,E2250,IF(E2250&lt;=32000,ROUNDUP(E2250/2,0)+6000,IF(E2250&lt;=56000,ROUNDUP(E2250/4,0)+14000,28000))))+IF(F2250&lt;=0,0,IF(F2250&lt;=15000,F2250,IF(F2250&lt;=40000,ROUNDUP(F2250/2,0)+7500,IF(F2250&lt;=70000,ROUNDUP(F2250/4,0)+17500,35000)))),28000))))</f>
        <v/>
      </c>
      <c r="T2250" s="18">
        <f>IF(G2250&lt;=0,0,IF(G2250&lt;=12000,G2250,IF(G2250&lt;=32000,ROUNDUP(G2250/2,0)+6000,IF(G2250&lt;=56000,ROUNDUP(G2250/4,0)+14000,28000))))</f>
        <v/>
      </c>
      <c r="U2250" s="18">
        <f>IF(I2250&lt;=0,IF(H2250&lt;=0,0,IF(H2250&lt;=12000,H2250,IF(H2250&lt;=32000,ROUNDUP(H2250/2,0)+6000,IF(H2250&lt;=56000,ROUNDUP(H2250/4,0)+14000,28000)))),IF(H2250&lt;=0,IF(I2250&lt;=0,0,IF(I2250&lt;=15000,I2250,IF(I2250&lt;=40000,ROUNDUP(I2250/2,0)+7500,IF(I2250&lt;=70000,ROUNDUP(I2250/4,0)+17500,35000)))),MAX(IF(I2250&lt;=0,0,IF(I2250&lt;=15000,I2250,IF(I2250&lt;=40000,ROUNDUP(I2250/2,0)+7500,IF(I2250&lt;=70000,ROUNDUP(I2250/4,0)+17500,35000)))),MIN(IF(H2250&lt;=0,0,IF(H2250&lt;=12000,H2250,IF(H2250&lt;=32000,ROUNDUP(H2250/2,0)+6000,IF(H2250&lt;=56000,ROUNDUP(H2250/4,0)+14000,28000))))+IF(I2250&lt;=0,0,IF(I2250&lt;=15000,I2250,IF(I2250&lt;=40000,ROUNDUP(I2250/2,0)+7500,IF(I2250&lt;=70000,ROUNDUP(I2250/4,0)+17500,35000)))),28000))))</f>
        <v/>
      </c>
      <c r="V2250" s="18">
        <f>MIN(70000,S2250+T2250+U2250)</f>
        <v/>
      </c>
      <c r="W2250" s="18">
        <f>MAX(0,ROUNDDOWN(M2250-J2250-N2250-K2250-0,-3))</f>
        <v/>
      </c>
      <c r="X2250" s="18">
        <f>MAX(0,ROUNDDOWN(M2250-J2250-N2250-K2250-R2250,-3))</f>
        <v/>
      </c>
      <c r="Y2250" s="18">
        <f>IF(W2250&lt;=0,0,ROUNDDOWN((W2250*LOOKUP(W2250,{0,1950001,3300001,6950001,9000001,18000001,40000001},{0.05,0.1,0.2,0.23,0.33,0.4,0.45})-LOOKUP(W2250,{0,1950001,3300001,6950001,9000001,18000001,40000001},{0,97500,427500,636000,1536000,2796000,4796000}))*1.021,-2))</f>
        <v/>
      </c>
      <c r="Z2250" s="18">
        <f>IF(X2250&lt;=0,0,ROUNDDOWN((X2250*LOOKUP(X2250,{0,1950001,3300001,6950001,9000001,18000001,40000001},{0.05,0.1,0.2,0.23,0.33,0.4,0.45})-LOOKUP(X2250,{0,1950001,3300001,6950001,9000001,18000001,40000001},{0,97500,427500,636000,1536000,2796000,4796000}))*1.021,-2))</f>
        <v/>
      </c>
      <c r="AA2250" s="18">
        <f>MAX(0,ROUNDDOWN(M2250-J2250-430000-L2250-0,-3))</f>
        <v/>
      </c>
      <c r="AB2250" s="18">
        <f>MAX(0,ROUNDDOWN(M2250-J2250-430000-L2250-V2250,-3))</f>
        <v/>
      </c>
      <c r="AC2250" s="18">
        <f>IF(M2250&lt;=450000,0,MAX(0,ROUNDDOWN(AA2250*0.06-MIN(50000,AA2250)*0.03,-2))+MAX(0,ROUNDDOWN(AA2250*0.04-MIN(50000,AA2250)*0.02,-2)))</f>
        <v/>
      </c>
      <c r="AD2250" s="18">
        <f>IF(M2250&lt;=450000,0,MAX(0,ROUNDDOWN(AB2250*0.06-MIN(50000,AB2250)*0.03,-2))+MAX(0,ROUNDDOWN(AB2250*0.04-MIN(50000,AB2250)*0.02,-2)))</f>
        <v/>
      </c>
      <c r="AE2250" s="18">
        <f>Y2250-Z2250</f>
        <v/>
      </c>
      <c r="AF2250" s="18">
        <f>AC2250-AD2250</f>
        <v/>
      </c>
      <c r="AG2250" s="18">
        <f>AE2250+AF2250</f>
        <v/>
      </c>
      <c r="AH2250" s="20">
        <f>IF(W2250&lt;=0,0,LOOKUP(W2250,{0,1950001,3300001,6950001,9000001,18000001,40000001},{0.05,0.1,0.2,0.23,0.33,0.4,0.45}))</f>
        <v/>
      </c>
    </row>
    <row r="2251">
      <c r="A2251" t="inlineStr">
        <is>
          <t>1万円刻み 一般8万円</t>
        </is>
      </c>
      <c r="B2251" s="18">
        <f>'4_1万円刻み'!$A$724</f>
        <v/>
      </c>
      <c r="C2251" s="19" t="n">
        <v>2026</v>
      </c>
      <c r="D2251" t="inlineStr">
        <is>
          <t>いいえ</t>
        </is>
      </c>
      <c r="E2251" s="18" t="n">
        <v>80000</v>
      </c>
      <c r="F2251" s="18" t="n">
        <v>0</v>
      </c>
      <c r="G2251" s="18" t="n">
        <v>0</v>
      </c>
      <c r="H2251" s="18" t="n">
        <v>0</v>
      </c>
      <c r="I2251" s="18" t="n">
        <v>0</v>
      </c>
      <c r="J2251" s="18">
        <f>ROUND(MIN(B2251/12,650000)*12*0.0915+MIN(B2251/12,1390000)*12*(0.0504+0)+B2251*0.005,0)</f>
        <v/>
      </c>
      <c r="K2251" s="18" t="n">
        <v>0</v>
      </c>
      <c r="L2251" s="18" t="n">
        <v>0</v>
      </c>
      <c r="M2251" s="18">
        <f>ROUND(IF(C2251&gt;=2026,IF(B2251&lt;741000,0,IF(B2251&lt;2191000,B2251-740000,IF(B2251&lt;2193000,1451000,IF(B2251&lt;2196000,1453000,IF(B2251&lt;2200000,1456000,IF(B2251&lt;3600000,ROUNDDOWN(B2251/4,-3)*2.8-80000,IF(B2251&lt;6600000,ROUNDDOWN(B2251/4,-3)*3.2-440000,IF(B2251&lt;8500000,ROUNDDOWN(B2251*0.9,0)-1100000,B2251-1950000)))))))),IF(B2251&lt;651000,0,IF(B2251&lt;1900000,B2251-650000,IF(B2251&lt;3600000,ROUNDDOWN(B2251/4,-3)*2.8-80000,IF(B2251&lt;6600000,ROUNDDOWN(B2251/4,-3)*3.2-440000,IF(B2251&lt;8500000,ROUNDDOWN(B2251*0.9,0)-1100000,B2251-1950000)))))),0)</f>
        <v/>
      </c>
      <c r="N2251" s="18">
        <f>IF(M2251&gt;23500000,NA(),IF(C2251&gt;=2026,IF(M2251&lt;=4890000,1040000,IF(M2251&lt;=6550000,670000,620000)),IF(M2251&lt;=1320000,950000,IF(M2251&lt;=3360000,880000,IF(M2251&lt;=4890000,680000,IF(M2251&lt;=6550000,630000,580000))))))</f>
        <v/>
      </c>
      <c r="O2251" s="18">
        <f>IF(F2251&lt;=0,IF(AND(D2251="はい",C2251&gt;=2026,C2251&lt;=2027),IF(E2251&lt;=0,0,IF(E2251&lt;=30000,E2251,IF(E2251&lt;=60000,ROUNDUP(E2251/2,0)+15000,IF(E2251&lt;=120000,ROUNDUP(E2251/4,0)+30000,60000)))),IF(E2251&lt;=0,0,IF(E2251&lt;=20000,E2251,IF(E2251&lt;=40000,ROUNDUP(E2251/2,0)+10000,IF(E2251&lt;=80000,ROUNDUP(E2251/4,0)+20000,40000))))),IF(E2251&lt;=0,IF(F2251&lt;=0,0,IF(F2251&lt;=25000,F2251,IF(F2251&lt;=50000,ROUNDUP(F2251/2,0)+12500,IF(F2251&lt;=100000,ROUNDUP(F2251/4,0)+25000,50000)))),MAX(IF(F2251&lt;=0,0,IF(F2251&lt;=25000,F2251,IF(F2251&lt;=50000,ROUNDUP(F2251/2,0)+12500,IF(F2251&lt;=100000,ROUNDUP(F2251/4,0)+25000,50000)))),MIN(IF(AND(D2251="はい",C2251&gt;=2026,C2251&lt;=2027),IF(E2251&lt;=0,0,IF(E2251&lt;=30000,E2251,IF(E2251&lt;=60000,ROUNDUP(E2251/2,0)+15000,IF(E2251&lt;=120000,ROUNDUP(E2251/4,0)+30000,60000)))),IF(E2251&lt;=0,0,IF(E2251&lt;=20000,E2251,IF(E2251&lt;=40000,ROUNDUP(E2251/2,0)+10000,IF(E2251&lt;=80000,ROUNDUP(E2251/4,0)+20000,40000)))))+IF(F2251&lt;=0,0,IF(F2251&lt;=25000,F2251,IF(F2251&lt;=50000,ROUNDUP(F2251/2,0)+12500,IF(F2251&lt;=100000,ROUNDUP(F2251/4,0)+25000,50000)))),IF(AND(D2251="はい",C2251&gt;=2026,C2251&lt;=2027),60000,40000)))))</f>
        <v/>
      </c>
      <c r="P2251" s="18">
        <f>IF(G2251&lt;=0,0,IF(G2251&lt;=20000,G2251,IF(G2251&lt;=40000,ROUNDUP(G2251/2,0)+10000,IF(G2251&lt;=80000,ROUNDUP(G2251/4,0)+20000,40000))))</f>
        <v/>
      </c>
      <c r="Q2251" s="18">
        <f>IF(I2251&lt;=0,IF(H2251&lt;=0,0,IF(H2251&lt;=20000,H2251,IF(H2251&lt;=40000,ROUNDUP(H2251/2,0)+10000,IF(H2251&lt;=80000,ROUNDUP(H2251/4,0)+20000,40000)))),IF(H2251&lt;=0,IF(I2251&lt;=0,0,IF(I2251&lt;=25000,I2251,IF(I2251&lt;=50000,ROUNDUP(I2251/2,0)+12500,IF(I2251&lt;=100000,ROUNDUP(I2251/4,0)+25000,50000)))),MAX(IF(I2251&lt;=0,0,IF(I2251&lt;=25000,I2251,IF(I2251&lt;=50000,ROUNDUP(I2251/2,0)+12500,IF(I2251&lt;=100000,ROUNDUP(I2251/4,0)+25000,50000)))),MIN(IF(H2251&lt;=0,0,IF(H2251&lt;=20000,H2251,IF(H2251&lt;=40000,ROUNDUP(H2251/2,0)+10000,IF(H2251&lt;=80000,ROUNDUP(H2251/4,0)+20000,40000))))+IF(I2251&lt;=0,0,IF(I2251&lt;=25000,I2251,IF(I2251&lt;=50000,ROUNDUP(I2251/2,0)+12500,IF(I2251&lt;=100000,ROUNDUP(I2251/4,0)+25000,50000)))),40000))))</f>
        <v/>
      </c>
      <c r="R2251" s="18">
        <f>MIN(120000,O2251+P2251+Q2251)</f>
        <v/>
      </c>
      <c r="S2251" s="18">
        <f>IF(F2251&lt;=0,IF(E2251&lt;=0,0,IF(E2251&lt;=12000,E2251,IF(E2251&lt;=32000,ROUNDUP(E2251/2,0)+6000,IF(E2251&lt;=56000,ROUNDUP(E2251/4,0)+14000,28000)))),IF(E2251&lt;=0,IF(F2251&lt;=0,0,IF(F2251&lt;=15000,F2251,IF(F2251&lt;=40000,ROUNDUP(F2251/2,0)+7500,IF(F2251&lt;=70000,ROUNDUP(F2251/4,0)+17500,35000)))),MAX(IF(F2251&lt;=0,0,IF(F2251&lt;=15000,F2251,IF(F2251&lt;=40000,ROUNDUP(F2251/2,0)+7500,IF(F2251&lt;=70000,ROUNDUP(F2251/4,0)+17500,35000)))),MIN(IF(E2251&lt;=0,0,IF(E2251&lt;=12000,E2251,IF(E2251&lt;=32000,ROUNDUP(E2251/2,0)+6000,IF(E2251&lt;=56000,ROUNDUP(E2251/4,0)+14000,28000))))+IF(F2251&lt;=0,0,IF(F2251&lt;=15000,F2251,IF(F2251&lt;=40000,ROUNDUP(F2251/2,0)+7500,IF(F2251&lt;=70000,ROUNDUP(F2251/4,0)+17500,35000)))),28000))))</f>
        <v/>
      </c>
      <c r="T2251" s="18">
        <f>IF(G2251&lt;=0,0,IF(G2251&lt;=12000,G2251,IF(G2251&lt;=32000,ROUNDUP(G2251/2,0)+6000,IF(G2251&lt;=56000,ROUNDUP(G2251/4,0)+14000,28000))))</f>
        <v/>
      </c>
      <c r="U2251" s="18">
        <f>IF(I2251&lt;=0,IF(H2251&lt;=0,0,IF(H2251&lt;=12000,H2251,IF(H2251&lt;=32000,ROUNDUP(H2251/2,0)+6000,IF(H2251&lt;=56000,ROUNDUP(H2251/4,0)+14000,28000)))),IF(H2251&lt;=0,IF(I2251&lt;=0,0,IF(I2251&lt;=15000,I2251,IF(I2251&lt;=40000,ROUNDUP(I2251/2,0)+7500,IF(I2251&lt;=70000,ROUNDUP(I2251/4,0)+17500,35000)))),MAX(IF(I2251&lt;=0,0,IF(I2251&lt;=15000,I2251,IF(I2251&lt;=40000,ROUNDUP(I2251/2,0)+7500,IF(I2251&lt;=70000,ROUNDUP(I2251/4,0)+17500,35000)))),MIN(IF(H2251&lt;=0,0,IF(H2251&lt;=12000,H2251,IF(H2251&lt;=32000,ROUNDUP(H2251/2,0)+6000,IF(H2251&lt;=56000,ROUNDUP(H2251/4,0)+14000,28000))))+IF(I2251&lt;=0,0,IF(I2251&lt;=15000,I2251,IF(I2251&lt;=40000,ROUNDUP(I2251/2,0)+7500,IF(I2251&lt;=70000,ROUNDUP(I2251/4,0)+17500,35000)))),28000))))</f>
        <v/>
      </c>
      <c r="V2251" s="18">
        <f>MIN(70000,S2251+T2251+U2251)</f>
        <v/>
      </c>
      <c r="W2251" s="18">
        <f>MAX(0,ROUNDDOWN(M2251-J2251-N2251-K2251-0,-3))</f>
        <v/>
      </c>
      <c r="X2251" s="18">
        <f>MAX(0,ROUNDDOWN(M2251-J2251-N2251-K2251-R2251,-3))</f>
        <v/>
      </c>
      <c r="Y2251" s="18">
        <f>IF(W2251&lt;=0,0,ROUNDDOWN((W2251*LOOKUP(W2251,{0,1950001,3300001,6950001,9000001,18000001,40000001},{0.05,0.1,0.2,0.23,0.33,0.4,0.45})-LOOKUP(W2251,{0,1950001,3300001,6950001,9000001,18000001,40000001},{0,97500,427500,636000,1536000,2796000,4796000}))*1.021,-2))</f>
        <v/>
      </c>
      <c r="Z2251" s="18">
        <f>IF(X2251&lt;=0,0,ROUNDDOWN((X2251*LOOKUP(X2251,{0,1950001,3300001,6950001,9000001,18000001,40000001},{0.05,0.1,0.2,0.23,0.33,0.4,0.45})-LOOKUP(X2251,{0,1950001,3300001,6950001,9000001,18000001,40000001},{0,97500,427500,636000,1536000,2796000,4796000}))*1.021,-2))</f>
        <v/>
      </c>
      <c r="AA2251" s="18">
        <f>MAX(0,ROUNDDOWN(M2251-J2251-430000-L2251-0,-3))</f>
        <v/>
      </c>
      <c r="AB2251" s="18">
        <f>MAX(0,ROUNDDOWN(M2251-J2251-430000-L2251-V2251,-3))</f>
        <v/>
      </c>
      <c r="AC2251" s="18">
        <f>IF(M2251&lt;=450000,0,MAX(0,ROUNDDOWN(AA2251*0.06-MIN(50000,AA2251)*0.03,-2))+MAX(0,ROUNDDOWN(AA2251*0.04-MIN(50000,AA2251)*0.02,-2)))</f>
        <v/>
      </c>
      <c r="AD2251" s="18">
        <f>IF(M2251&lt;=450000,0,MAX(0,ROUNDDOWN(AB2251*0.06-MIN(50000,AB2251)*0.03,-2))+MAX(0,ROUNDDOWN(AB2251*0.04-MIN(50000,AB2251)*0.02,-2)))</f>
        <v/>
      </c>
      <c r="AE2251" s="18">
        <f>Y2251-Z2251</f>
        <v/>
      </c>
      <c r="AF2251" s="18">
        <f>AC2251-AD2251</f>
        <v/>
      </c>
      <c r="AG2251" s="18">
        <f>AE2251+AF2251</f>
        <v/>
      </c>
      <c r="AH2251" s="20">
        <f>IF(W2251&lt;=0,0,LOOKUP(W2251,{0,1950001,3300001,6950001,9000001,18000001,40000001},{0.05,0.1,0.2,0.23,0.33,0.4,0.45}))</f>
        <v/>
      </c>
    </row>
    <row r="2252">
      <c r="A2252" t="inlineStr">
        <is>
          <t>1万円刻み 特例あり一般12万円</t>
        </is>
      </c>
      <c r="B2252" s="18">
        <f>'4_1万円刻み'!$A$724</f>
        <v/>
      </c>
      <c r="C2252" s="19" t="n">
        <v>2026</v>
      </c>
      <c r="D2252" t="inlineStr">
        <is>
          <t>はい</t>
        </is>
      </c>
      <c r="E2252" s="18" t="n">
        <v>120000</v>
      </c>
      <c r="F2252" s="18" t="n">
        <v>0</v>
      </c>
      <c r="G2252" s="18" t="n">
        <v>0</v>
      </c>
      <c r="H2252" s="18" t="n">
        <v>0</v>
      </c>
      <c r="I2252" s="18" t="n">
        <v>0</v>
      </c>
      <c r="J2252" s="18">
        <f>ROUND(MIN(B2252/12,650000)*12*0.0915+MIN(B2252/12,1390000)*12*(0.0504+0)+B2252*0.005,0)</f>
        <v/>
      </c>
      <c r="K2252" s="18" t="n">
        <v>0</v>
      </c>
      <c r="L2252" s="18" t="n">
        <v>0</v>
      </c>
      <c r="M2252" s="18">
        <f>ROUND(IF(C2252&gt;=2026,IF(B2252&lt;741000,0,IF(B2252&lt;2191000,B2252-740000,IF(B2252&lt;2193000,1451000,IF(B2252&lt;2196000,1453000,IF(B2252&lt;2200000,1456000,IF(B2252&lt;3600000,ROUNDDOWN(B2252/4,-3)*2.8-80000,IF(B2252&lt;6600000,ROUNDDOWN(B2252/4,-3)*3.2-440000,IF(B2252&lt;8500000,ROUNDDOWN(B2252*0.9,0)-1100000,B2252-1950000)))))))),IF(B2252&lt;651000,0,IF(B2252&lt;1900000,B2252-650000,IF(B2252&lt;3600000,ROUNDDOWN(B2252/4,-3)*2.8-80000,IF(B2252&lt;6600000,ROUNDDOWN(B2252/4,-3)*3.2-440000,IF(B2252&lt;8500000,ROUNDDOWN(B2252*0.9,0)-1100000,B2252-1950000)))))),0)</f>
        <v/>
      </c>
      <c r="N2252" s="18">
        <f>IF(M2252&gt;23500000,NA(),IF(C2252&gt;=2026,IF(M2252&lt;=4890000,1040000,IF(M2252&lt;=6550000,670000,620000)),IF(M2252&lt;=1320000,950000,IF(M2252&lt;=3360000,880000,IF(M2252&lt;=4890000,680000,IF(M2252&lt;=6550000,630000,580000))))))</f>
        <v/>
      </c>
      <c r="O2252" s="18">
        <f>IF(F2252&lt;=0,IF(AND(D2252="はい",C2252&gt;=2026,C2252&lt;=2027),IF(E2252&lt;=0,0,IF(E2252&lt;=30000,E2252,IF(E2252&lt;=60000,ROUNDUP(E2252/2,0)+15000,IF(E2252&lt;=120000,ROUNDUP(E2252/4,0)+30000,60000)))),IF(E2252&lt;=0,0,IF(E2252&lt;=20000,E2252,IF(E2252&lt;=40000,ROUNDUP(E2252/2,0)+10000,IF(E2252&lt;=80000,ROUNDUP(E2252/4,0)+20000,40000))))),IF(E2252&lt;=0,IF(F2252&lt;=0,0,IF(F2252&lt;=25000,F2252,IF(F2252&lt;=50000,ROUNDUP(F2252/2,0)+12500,IF(F2252&lt;=100000,ROUNDUP(F2252/4,0)+25000,50000)))),MAX(IF(F2252&lt;=0,0,IF(F2252&lt;=25000,F2252,IF(F2252&lt;=50000,ROUNDUP(F2252/2,0)+12500,IF(F2252&lt;=100000,ROUNDUP(F2252/4,0)+25000,50000)))),MIN(IF(AND(D2252="はい",C2252&gt;=2026,C2252&lt;=2027),IF(E2252&lt;=0,0,IF(E2252&lt;=30000,E2252,IF(E2252&lt;=60000,ROUNDUP(E2252/2,0)+15000,IF(E2252&lt;=120000,ROUNDUP(E2252/4,0)+30000,60000)))),IF(E2252&lt;=0,0,IF(E2252&lt;=20000,E2252,IF(E2252&lt;=40000,ROUNDUP(E2252/2,0)+10000,IF(E2252&lt;=80000,ROUNDUP(E2252/4,0)+20000,40000)))))+IF(F2252&lt;=0,0,IF(F2252&lt;=25000,F2252,IF(F2252&lt;=50000,ROUNDUP(F2252/2,0)+12500,IF(F2252&lt;=100000,ROUNDUP(F2252/4,0)+25000,50000)))),IF(AND(D2252="はい",C2252&gt;=2026,C2252&lt;=2027),60000,40000)))))</f>
        <v/>
      </c>
      <c r="P2252" s="18">
        <f>IF(G2252&lt;=0,0,IF(G2252&lt;=20000,G2252,IF(G2252&lt;=40000,ROUNDUP(G2252/2,0)+10000,IF(G2252&lt;=80000,ROUNDUP(G2252/4,0)+20000,40000))))</f>
        <v/>
      </c>
      <c r="Q2252" s="18">
        <f>IF(I2252&lt;=0,IF(H2252&lt;=0,0,IF(H2252&lt;=20000,H2252,IF(H2252&lt;=40000,ROUNDUP(H2252/2,0)+10000,IF(H2252&lt;=80000,ROUNDUP(H2252/4,0)+20000,40000)))),IF(H2252&lt;=0,IF(I2252&lt;=0,0,IF(I2252&lt;=25000,I2252,IF(I2252&lt;=50000,ROUNDUP(I2252/2,0)+12500,IF(I2252&lt;=100000,ROUNDUP(I2252/4,0)+25000,50000)))),MAX(IF(I2252&lt;=0,0,IF(I2252&lt;=25000,I2252,IF(I2252&lt;=50000,ROUNDUP(I2252/2,0)+12500,IF(I2252&lt;=100000,ROUNDUP(I2252/4,0)+25000,50000)))),MIN(IF(H2252&lt;=0,0,IF(H2252&lt;=20000,H2252,IF(H2252&lt;=40000,ROUNDUP(H2252/2,0)+10000,IF(H2252&lt;=80000,ROUNDUP(H2252/4,0)+20000,40000))))+IF(I2252&lt;=0,0,IF(I2252&lt;=25000,I2252,IF(I2252&lt;=50000,ROUNDUP(I2252/2,0)+12500,IF(I2252&lt;=100000,ROUNDUP(I2252/4,0)+25000,50000)))),40000))))</f>
        <v/>
      </c>
      <c r="R2252" s="18">
        <f>MIN(120000,O2252+P2252+Q2252)</f>
        <v/>
      </c>
      <c r="S2252" s="18">
        <f>IF(F2252&lt;=0,IF(E2252&lt;=0,0,IF(E2252&lt;=12000,E2252,IF(E2252&lt;=32000,ROUNDUP(E2252/2,0)+6000,IF(E2252&lt;=56000,ROUNDUP(E2252/4,0)+14000,28000)))),IF(E2252&lt;=0,IF(F2252&lt;=0,0,IF(F2252&lt;=15000,F2252,IF(F2252&lt;=40000,ROUNDUP(F2252/2,0)+7500,IF(F2252&lt;=70000,ROUNDUP(F2252/4,0)+17500,35000)))),MAX(IF(F2252&lt;=0,0,IF(F2252&lt;=15000,F2252,IF(F2252&lt;=40000,ROUNDUP(F2252/2,0)+7500,IF(F2252&lt;=70000,ROUNDUP(F2252/4,0)+17500,35000)))),MIN(IF(E2252&lt;=0,0,IF(E2252&lt;=12000,E2252,IF(E2252&lt;=32000,ROUNDUP(E2252/2,0)+6000,IF(E2252&lt;=56000,ROUNDUP(E2252/4,0)+14000,28000))))+IF(F2252&lt;=0,0,IF(F2252&lt;=15000,F2252,IF(F2252&lt;=40000,ROUNDUP(F2252/2,0)+7500,IF(F2252&lt;=70000,ROUNDUP(F2252/4,0)+17500,35000)))),28000))))</f>
        <v/>
      </c>
      <c r="T2252" s="18">
        <f>IF(G2252&lt;=0,0,IF(G2252&lt;=12000,G2252,IF(G2252&lt;=32000,ROUNDUP(G2252/2,0)+6000,IF(G2252&lt;=56000,ROUNDUP(G2252/4,0)+14000,28000))))</f>
        <v/>
      </c>
      <c r="U2252" s="18">
        <f>IF(I2252&lt;=0,IF(H2252&lt;=0,0,IF(H2252&lt;=12000,H2252,IF(H2252&lt;=32000,ROUNDUP(H2252/2,0)+6000,IF(H2252&lt;=56000,ROUNDUP(H2252/4,0)+14000,28000)))),IF(H2252&lt;=0,IF(I2252&lt;=0,0,IF(I2252&lt;=15000,I2252,IF(I2252&lt;=40000,ROUNDUP(I2252/2,0)+7500,IF(I2252&lt;=70000,ROUNDUP(I2252/4,0)+17500,35000)))),MAX(IF(I2252&lt;=0,0,IF(I2252&lt;=15000,I2252,IF(I2252&lt;=40000,ROUNDUP(I2252/2,0)+7500,IF(I2252&lt;=70000,ROUNDUP(I2252/4,0)+17500,35000)))),MIN(IF(H2252&lt;=0,0,IF(H2252&lt;=12000,H2252,IF(H2252&lt;=32000,ROUNDUP(H2252/2,0)+6000,IF(H2252&lt;=56000,ROUNDUP(H2252/4,0)+14000,28000))))+IF(I2252&lt;=0,0,IF(I2252&lt;=15000,I2252,IF(I2252&lt;=40000,ROUNDUP(I2252/2,0)+7500,IF(I2252&lt;=70000,ROUNDUP(I2252/4,0)+17500,35000)))),28000))))</f>
        <v/>
      </c>
      <c r="V2252" s="18">
        <f>MIN(70000,S2252+T2252+U2252)</f>
        <v/>
      </c>
      <c r="W2252" s="18">
        <f>MAX(0,ROUNDDOWN(M2252-J2252-N2252-K2252-0,-3))</f>
        <v/>
      </c>
      <c r="X2252" s="18">
        <f>MAX(0,ROUNDDOWN(M2252-J2252-N2252-K2252-R2252,-3))</f>
        <v/>
      </c>
      <c r="Y2252" s="18">
        <f>IF(W2252&lt;=0,0,ROUNDDOWN((W2252*LOOKUP(W2252,{0,1950001,3300001,6950001,9000001,18000001,40000001},{0.05,0.1,0.2,0.23,0.33,0.4,0.45})-LOOKUP(W2252,{0,1950001,3300001,6950001,9000001,18000001,40000001},{0,97500,427500,636000,1536000,2796000,4796000}))*1.021,-2))</f>
        <v/>
      </c>
      <c r="Z2252" s="18">
        <f>IF(X2252&lt;=0,0,ROUNDDOWN((X2252*LOOKUP(X2252,{0,1950001,3300001,6950001,9000001,18000001,40000001},{0.05,0.1,0.2,0.23,0.33,0.4,0.45})-LOOKUP(X2252,{0,1950001,3300001,6950001,9000001,18000001,40000001},{0,97500,427500,636000,1536000,2796000,4796000}))*1.021,-2))</f>
        <v/>
      </c>
      <c r="AA2252" s="18">
        <f>MAX(0,ROUNDDOWN(M2252-J2252-430000-L2252-0,-3))</f>
        <v/>
      </c>
      <c r="AB2252" s="18">
        <f>MAX(0,ROUNDDOWN(M2252-J2252-430000-L2252-V2252,-3))</f>
        <v/>
      </c>
      <c r="AC2252" s="18">
        <f>IF(M2252&lt;=450000,0,MAX(0,ROUNDDOWN(AA2252*0.06-MIN(50000,AA2252)*0.03,-2))+MAX(0,ROUNDDOWN(AA2252*0.04-MIN(50000,AA2252)*0.02,-2)))</f>
        <v/>
      </c>
      <c r="AD2252" s="18">
        <f>IF(M2252&lt;=450000,0,MAX(0,ROUNDDOWN(AB2252*0.06-MIN(50000,AB2252)*0.03,-2))+MAX(0,ROUNDDOWN(AB2252*0.04-MIN(50000,AB2252)*0.02,-2)))</f>
        <v/>
      </c>
      <c r="AE2252" s="18">
        <f>Y2252-Z2252</f>
        <v/>
      </c>
      <c r="AF2252" s="18">
        <f>AC2252-AD2252</f>
        <v/>
      </c>
      <c r="AG2252" s="18">
        <f>AE2252+AF2252</f>
        <v/>
      </c>
      <c r="AH2252" s="20">
        <f>IF(W2252&lt;=0,0,LOOKUP(W2252,{0,1950001,3300001,6950001,9000001,18000001,40000001},{0.05,0.1,0.2,0.23,0.33,0.4,0.45}))</f>
        <v/>
      </c>
    </row>
    <row r="2253">
      <c r="A2253" t="inlineStr">
        <is>
          <t>1万円刻み 3区分8万円ずつ</t>
        </is>
      </c>
      <c r="B2253" s="18">
        <f>'4_1万円刻み'!$A$725</f>
        <v/>
      </c>
      <c r="C2253" s="19" t="n">
        <v>2026</v>
      </c>
      <c r="D2253" t="inlineStr">
        <is>
          <t>いいえ</t>
        </is>
      </c>
      <c r="E2253" s="18" t="n">
        <v>80000</v>
      </c>
      <c r="F2253" s="18" t="n">
        <v>0</v>
      </c>
      <c r="G2253" s="18" t="n">
        <v>80000</v>
      </c>
      <c r="H2253" s="18" t="n">
        <v>80000</v>
      </c>
      <c r="I2253" s="18" t="n">
        <v>0</v>
      </c>
      <c r="J2253" s="18">
        <f>ROUND(MIN(B2253/12,650000)*12*0.0915+MIN(B2253/12,1390000)*12*(0.0504+0)+B2253*0.005,0)</f>
        <v/>
      </c>
      <c r="K2253" s="18" t="n">
        <v>0</v>
      </c>
      <c r="L2253" s="18" t="n">
        <v>0</v>
      </c>
      <c r="M2253" s="18">
        <f>ROUND(IF(C2253&gt;=2026,IF(B2253&lt;741000,0,IF(B2253&lt;2191000,B2253-740000,IF(B2253&lt;2193000,1451000,IF(B2253&lt;2196000,1453000,IF(B2253&lt;2200000,1456000,IF(B2253&lt;3600000,ROUNDDOWN(B2253/4,-3)*2.8-80000,IF(B2253&lt;6600000,ROUNDDOWN(B2253/4,-3)*3.2-440000,IF(B2253&lt;8500000,ROUNDDOWN(B2253*0.9,0)-1100000,B2253-1950000)))))))),IF(B2253&lt;651000,0,IF(B2253&lt;1900000,B2253-650000,IF(B2253&lt;3600000,ROUNDDOWN(B2253/4,-3)*2.8-80000,IF(B2253&lt;6600000,ROUNDDOWN(B2253/4,-3)*3.2-440000,IF(B2253&lt;8500000,ROUNDDOWN(B2253*0.9,0)-1100000,B2253-1950000)))))),0)</f>
        <v/>
      </c>
      <c r="N2253" s="18">
        <f>IF(M2253&gt;23500000,NA(),IF(C2253&gt;=2026,IF(M2253&lt;=4890000,1040000,IF(M2253&lt;=6550000,670000,620000)),IF(M2253&lt;=1320000,950000,IF(M2253&lt;=3360000,880000,IF(M2253&lt;=4890000,680000,IF(M2253&lt;=6550000,630000,580000))))))</f>
        <v/>
      </c>
      <c r="O2253" s="18">
        <f>IF(F2253&lt;=0,IF(AND(D2253="はい",C2253&gt;=2026,C2253&lt;=2027),IF(E2253&lt;=0,0,IF(E2253&lt;=30000,E2253,IF(E2253&lt;=60000,ROUNDUP(E2253/2,0)+15000,IF(E2253&lt;=120000,ROUNDUP(E2253/4,0)+30000,60000)))),IF(E2253&lt;=0,0,IF(E2253&lt;=20000,E2253,IF(E2253&lt;=40000,ROUNDUP(E2253/2,0)+10000,IF(E2253&lt;=80000,ROUNDUP(E2253/4,0)+20000,40000))))),IF(E2253&lt;=0,IF(F2253&lt;=0,0,IF(F2253&lt;=25000,F2253,IF(F2253&lt;=50000,ROUNDUP(F2253/2,0)+12500,IF(F2253&lt;=100000,ROUNDUP(F2253/4,0)+25000,50000)))),MAX(IF(F2253&lt;=0,0,IF(F2253&lt;=25000,F2253,IF(F2253&lt;=50000,ROUNDUP(F2253/2,0)+12500,IF(F2253&lt;=100000,ROUNDUP(F2253/4,0)+25000,50000)))),MIN(IF(AND(D2253="はい",C2253&gt;=2026,C2253&lt;=2027),IF(E2253&lt;=0,0,IF(E2253&lt;=30000,E2253,IF(E2253&lt;=60000,ROUNDUP(E2253/2,0)+15000,IF(E2253&lt;=120000,ROUNDUP(E2253/4,0)+30000,60000)))),IF(E2253&lt;=0,0,IF(E2253&lt;=20000,E2253,IF(E2253&lt;=40000,ROUNDUP(E2253/2,0)+10000,IF(E2253&lt;=80000,ROUNDUP(E2253/4,0)+20000,40000)))))+IF(F2253&lt;=0,0,IF(F2253&lt;=25000,F2253,IF(F2253&lt;=50000,ROUNDUP(F2253/2,0)+12500,IF(F2253&lt;=100000,ROUNDUP(F2253/4,0)+25000,50000)))),IF(AND(D2253="はい",C2253&gt;=2026,C2253&lt;=2027),60000,40000)))))</f>
        <v/>
      </c>
      <c r="P2253" s="18">
        <f>IF(G2253&lt;=0,0,IF(G2253&lt;=20000,G2253,IF(G2253&lt;=40000,ROUNDUP(G2253/2,0)+10000,IF(G2253&lt;=80000,ROUNDUP(G2253/4,0)+20000,40000))))</f>
        <v/>
      </c>
      <c r="Q2253" s="18">
        <f>IF(I2253&lt;=0,IF(H2253&lt;=0,0,IF(H2253&lt;=20000,H2253,IF(H2253&lt;=40000,ROUNDUP(H2253/2,0)+10000,IF(H2253&lt;=80000,ROUNDUP(H2253/4,0)+20000,40000)))),IF(H2253&lt;=0,IF(I2253&lt;=0,0,IF(I2253&lt;=25000,I2253,IF(I2253&lt;=50000,ROUNDUP(I2253/2,0)+12500,IF(I2253&lt;=100000,ROUNDUP(I2253/4,0)+25000,50000)))),MAX(IF(I2253&lt;=0,0,IF(I2253&lt;=25000,I2253,IF(I2253&lt;=50000,ROUNDUP(I2253/2,0)+12500,IF(I2253&lt;=100000,ROUNDUP(I2253/4,0)+25000,50000)))),MIN(IF(H2253&lt;=0,0,IF(H2253&lt;=20000,H2253,IF(H2253&lt;=40000,ROUNDUP(H2253/2,0)+10000,IF(H2253&lt;=80000,ROUNDUP(H2253/4,0)+20000,40000))))+IF(I2253&lt;=0,0,IF(I2253&lt;=25000,I2253,IF(I2253&lt;=50000,ROUNDUP(I2253/2,0)+12500,IF(I2253&lt;=100000,ROUNDUP(I2253/4,0)+25000,50000)))),40000))))</f>
        <v/>
      </c>
      <c r="R2253" s="18">
        <f>MIN(120000,O2253+P2253+Q2253)</f>
        <v/>
      </c>
      <c r="S2253" s="18">
        <f>IF(F2253&lt;=0,IF(E2253&lt;=0,0,IF(E2253&lt;=12000,E2253,IF(E2253&lt;=32000,ROUNDUP(E2253/2,0)+6000,IF(E2253&lt;=56000,ROUNDUP(E2253/4,0)+14000,28000)))),IF(E2253&lt;=0,IF(F2253&lt;=0,0,IF(F2253&lt;=15000,F2253,IF(F2253&lt;=40000,ROUNDUP(F2253/2,0)+7500,IF(F2253&lt;=70000,ROUNDUP(F2253/4,0)+17500,35000)))),MAX(IF(F2253&lt;=0,0,IF(F2253&lt;=15000,F2253,IF(F2253&lt;=40000,ROUNDUP(F2253/2,0)+7500,IF(F2253&lt;=70000,ROUNDUP(F2253/4,0)+17500,35000)))),MIN(IF(E2253&lt;=0,0,IF(E2253&lt;=12000,E2253,IF(E2253&lt;=32000,ROUNDUP(E2253/2,0)+6000,IF(E2253&lt;=56000,ROUNDUP(E2253/4,0)+14000,28000))))+IF(F2253&lt;=0,0,IF(F2253&lt;=15000,F2253,IF(F2253&lt;=40000,ROUNDUP(F2253/2,0)+7500,IF(F2253&lt;=70000,ROUNDUP(F2253/4,0)+17500,35000)))),28000))))</f>
        <v/>
      </c>
      <c r="T2253" s="18">
        <f>IF(G2253&lt;=0,0,IF(G2253&lt;=12000,G2253,IF(G2253&lt;=32000,ROUNDUP(G2253/2,0)+6000,IF(G2253&lt;=56000,ROUNDUP(G2253/4,0)+14000,28000))))</f>
        <v/>
      </c>
      <c r="U2253" s="18">
        <f>IF(I2253&lt;=0,IF(H2253&lt;=0,0,IF(H2253&lt;=12000,H2253,IF(H2253&lt;=32000,ROUNDUP(H2253/2,0)+6000,IF(H2253&lt;=56000,ROUNDUP(H2253/4,0)+14000,28000)))),IF(H2253&lt;=0,IF(I2253&lt;=0,0,IF(I2253&lt;=15000,I2253,IF(I2253&lt;=40000,ROUNDUP(I2253/2,0)+7500,IF(I2253&lt;=70000,ROUNDUP(I2253/4,0)+17500,35000)))),MAX(IF(I2253&lt;=0,0,IF(I2253&lt;=15000,I2253,IF(I2253&lt;=40000,ROUNDUP(I2253/2,0)+7500,IF(I2253&lt;=70000,ROUNDUP(I2253/4,0)+17500,35000)))),MIN(IF(H2253&lt;=0,0,IF(H2253&lt;=12000,H2253,IF(H2253&lt;=32000,ROUNDUP(H2253/2,0)+6000,IF(H2253&lt;=56000,ROUNDUP(H2253/4,0)+14000,28000))))+IF(I2253&lt;=0,0,IF(I2253&lt;=15000,I2253,IF(I2253&lt;=40000,ROUNDUP(I2253/2,0)+7500,IF(I2253&lt;=70000,ROUNDUP(I2253/4,0)+17500,35000)))),28000))))</f>
        <v/>
      </c>
      <c r="V2253" s="18">
        <f>MIN(70000,S2253+T2253+U2253)</f>
        <v/>
      </c>
      <c r="W2253" s="18">
        <f>MAX(0,ROUNDDOWN(M2253-J2253-N2253-K2253-0,-3))</f>
        <v/>
      </c>
      <c r="X2253" s="18">
        <f>MAX(0,ROUNDDOWN(M2253-J2253-N2253-K2253-R2253,-3))</f>
        <v/>
      </c>
      <c r="Y2253" s="18">
        <f>IF(W2253&lt;=0,0,ROUNDDOWN((W2253*LOOKUP(W2253,{0,1950001,3300001,6950001,9000001,18000001,40000001},{0.05,0.1,0.2,0.23,0.33,0.4,0.45})-LOOKUP(W2253,{0,1950001,3300001,6950001,9000001,18000001,40000001},{0,97500,427500,636000,1536000,2796000,4796000}))*1.021,-2))</f>
        <v/>
      </c>
      <c r="Z2253" s="18">
        <f>IF(X2253&lt;=0,0,ROUNDDOWN((X2253*LOOKUP(X2253,{0,1950001,3300001,6950001,9000001,18000001,40000001},{0.05,0.1,0.2,0.23,0.33,0.4,0.45})-LOOKUP(X2253,{0,1950001,3300001,6950001,9000001,18000001,40000001},{0,97500,427500,636000,1536000,2796000,4796000}))*1.021,-2))</f>
        <v/>
      </c>
      <c r="AA2253" s="18">
        <f>MAX(0,ROUNDDOWN(M2253-J2253-430000-L2253-0,-3))</f>
        <v/>
      </c>
      <c r="AB2253" s="18">
        <f>MAX(0,ROUNDDOWN(M2253-J2253-430000-L2253-V2253,-3))</f>
        <v/>
      </c>
      <c r="AC2253" s="18">
        <f>IF(M2253&lt;=450000,0,MAX(0,ROUNDDOWN(AA2253*0.06-MIN(50000,AA2253)*0.03,-2))+MAX(0,ROUNDDOWN(AA2253*0.04-MIN(50000,AA2253)*0.02,-2)))</f>
        <v/>
      </c>
      <c r="AD2253" s="18">
        <f>IF(M2253&lt;=450000,0,MAX(0,ROUNDDOWN(AB2253*0.06-MIN(50000,AB2253)*0.03,-2))+MAX(0,ROUNDDOWN(AB2253*0.04-MIN(50000,AB2253)*0.02,-2)))</f>
        <v/>
      </c>
      <c r="AE2253" s="18">
        <f>Y2253-Z2253</f>
        <v/>
      </c>
      <c r="AF2253" s="18">
        <f>AC2253-AD2253</f>
        <v/>
      </c>
      <c r="AG2253" s="18">
        <f>AE2253+AF2253</f>
        <v/>
      </c>
      <c r="AH2253" s="20">
        <f>IF(W2253&lt;=0,0,LOOKUP(W2253,{0,1950001,3300001,6950001,9000001,18000001,40000001},{0.05,0.1,0.2,0.23,0.33,0.4,0.45}))</f>
        <v/>
      </c>
    </row>
    <row r="2254">
      <c r="A2254" t="inlineStr">
        <is>
          <t>1万円刻み 一般8万円</t>
        </is>
      </c>
      <c r="B2254" s="18">
        <f>'4_1万円刻み'!$A$725</f>
        <v/>
      </c>
      <c r="C2254" s="19" t="n">
        <v>2026</v>
      </c>
      <c r="D2254" t="inlineStr">
        <is>
          <t>いいえ</t>
        </is>
      </c>
      <c r="E2254" s="18" t="n">
        <v>80000</v>
      </c>
      <c r="F2254" s="18" t="n">
        <v>0</v>
      </c>
      <c r="G2254" s="18" t="n">
        <v>0</v>
      </c>
      <c r="H2254" s="18" t="n">
        <v>0</v>
      </c>
      <c r="I2254" s="18" t="n">
        <v>0</v>
      </c>
      <c r="J2254" s="18">
        <f>ROUND(MIN(B2254/12,650000)*12*0.0915+MIN(B2254/12,1390000)*12*(0.0504+0)+B2254*0.005,0)</f>
        <v/>
      </c>
      <c r="K2254" s="18" t="n">
        <v>0</v>
      </c>
      <c r="L2254" s="18" t="n">
        <v>0</v>
      </c>
      <c r="M2254" s="18">
        <f>ROUND(IF(C2254&gt;=2026,IF(B2254&lt;741000,0,IF(B2254&lt;2191000,B2254-740000,IF(B2254&lt;2193000,1451000,IF(B2254&lt;2196000,1453000,IF(B2254&lt;2200000,1456000,IF(B2254&lt;3600000,ROUNDDOWN(B2254/4,-3)*2.8-80000,IF(B2254&lt;6600000,ROUNDDOWN(B2254/4,-3)*3.2-440000,IF(B2254&lt;8500000,ROUNDDOWN(B2254*0.9,0)-1100000,B2254-1950000)))))))),IF(B2254&lt;651000,0,IF(B2254&lt;1900000,B2254-650000,IF(B2254&lt;3600000,ROUNDDOWN(B2254/4,-3)*2.8-80000,IF(B2254&lt;6600000,ROUNDDOWN(B2254/4,-3)*3.2-440000,IF(B2254&lt;8500000,ROUNDDOWN(B2254*0.9,0)-1100000,B2254-1950000)))))),0)</f>
        <v/>
      </c>
      <c r="N2254" s="18">
        <f>IF(M2254&gt;23500000,NA(),IF(C2254&gt;=2026,IF(M2254&lt;=4890000,1040000,IF(M2254&lt;=6550000,670000,620000)),IF(M2254&lt;=1320000,950000,IF(M2254&lt;=3360000,880000,IF(M2254&lt;=4890000,680000,IF(M2254&lt;=6550000,630000,580000))))))</f>
        <v/>
      </c>
      <c r="O2254" s="18">
        <f>IF(F2254&lt;=0,IF(AND(D2254="はい",C2254&gt;=2026,C2254&lt;=2027),IF(E2254&lt;=0,0,IF(E2254&lt;=30000,E2254,IF(E2254&lt;=60000,ROUNDUP(E2254/2,0)+15000,IF(E2254&lt;=120000,ROUNDUP(E2254/4,0)+30000,60000)))),IF(E2254&lt;=0,0,IF(E2254&lt;=20000,E2254,IF(E2254&lt;=40000,ROUNDUP(E2254/2,0)+10000,IF(E2254&lt;=80000,ROUNDUP(E2254/4,0)+20000,40000))))),IF(E2254&lt;=0,IF(F2254&lt;=0,0,IF(F2254&lt;=25000,F2254,IF(F2254&lt;=50000,ROUNDUP(F2254/2,0)+12500,IF(F2254&lt;=100000,ROUNDUP(F2254/4,0)+25000,50000)))),MAX(IF(F2254&lt;=0,0,IF(F2254&lt;=25000,F2254,IF(F2254&lt;=50000,ROUNDUP(F2254/2,0)+12500,IF(F2254&lt;=100000,ROUNDUP(F2254/4,0)+25000,50000)))),MIN(IF(AND(D2254="はい",C2254&gt;=2026,C2254&lt;=2027),IF(E2254&lt;=0,0,IF(E2254&lt;=30000,E2254,IF(E2254&lt;=60000,ROUNDUP(E2254/2,0)+15000,IF(E2254&lt;=120000,ROUNDUP(E2254/4,0)+30000,60000)))),IF(E2254&lt;=0,0,IF(E2254&lt;=20000,E2254,IF(E2254&lt;=40000,ROUNDUP(E2254/2,0)+10000,IF(E2254&lt;=80000,ROUNDUP(E2254/4,0)+20000,40000)))))+IF(F2254&lt;=0,0,IF(F2254&lt;=25000,F2254,IF(F2254&lt;=50000,ROUNDUP(F2254/2,0)+12500,IF(F2254&lt;=100000,ROUNDUP(F2254/4,0)+25000,50000)))),IF(AND(D2254="はい",C2254&gt;=2026,C2254&lt;=2027),60000,40000)))))</f>
        <v/>
      </c>
      <c r="P2254" s="18">
        <f>IF(G2254&lt;=0,0,IF(G2254&lt;=20000,G2254,IF(G2254&lt;=40000,ROUNDUP(G2254/2,0)+10000,IF(G2254&lt;=80000,ROUNDUP(G2254/4,0)+20000,40000))))</f>
        <v/>
      </c>
      <c r="Q2254" s="18">
        <f>IF(I2254&lt;=0,IF(H2254&lt;=0,0,IF(H2254&lt;=20000,H2254,IF(H2254&lt;=40000,ROUNDUP(H2254/2,0)+10000,IF(H2254&lt;=80000,ROUNDUP(H2254/4,0)+20000,40000)))),IF(H2254&lt;=0,IF(I2254&lt;=0,0,IF(I2254&lt;=25000,I2254,IF(I2254&lt;=50000,ROUNDUP(I2254/2,0)+12500,IF(I2254&lt;=100000,ROUNDUP(I2254/4,0)+25000,50000)))),MAX(IF(I2254&lt;=0,0,IF(I2254&lt;=25000,I2254,IF(I2254&lt;=50000,ROUNDUP(I2254/2,0)+12500,IF(I2254&lt;=100000,ROUNDUP(I2254/4,0)+25000,50000)))),MIN(IF(H2254&lt;=0,0,IF(H2254&lt;=20000,H2254,IF(H2254&lt;=40000,ROUNDUP(H2254/2,0)+10000,IF(H2254&lt;=80000,ROUNDUP(H2254/4,0)+20000,40000))))+IF(I2254&lt;=0,0,IF(I2254&lt;=25000,I2254,IF(I2254&lt;=50000,ROUNDUP(I2254/2,0)+12500,IF(I2254&lt;=100000,ROUNDUP(I2254/4,0)+25000,50000)))),40000))))</f>
        <v/>
      </c>
      <c r="R2254" s="18">
        <f>MIN(120000,O2254+P2254+Q2254)</f>
        <v/>
      </c>
      <c r="S2254" s="18">
        <f>IF(F2254&lt;=0,IF(E2254&lt;=0,0,IF(E2254&lt;=12000,E2254,IF(E2254&lt;=32000,ROUNDUP(E2254/2,0)+6000,IF(E2254&lt;=56000,ROUNDUP(E2254/4,0)+14000,28000)))),IF(E2254&lt;=0,IF(F2254&lt;=0,0,IF(F2254&lt;=15000,F2254,IF(F2254&lt;=40000,ROUNDUP(F2254/2,0)+7500,IF(F2254&lt;=70000,ROUNDUP(F2254/4,0)+17500,35000)))),MAX(IF(F2254&lt;=0,0,IF(F2254&lt;=15000,F2254,IF(F2254&lt;=40000,ROUNDUP(F2254/2,0)+7500,IF(F2254&lt;=70000,ROUNDUP(F2254/4,0)+17500,35000)))),MIN(IF(E2254&lt;=0,0,IF(E2254&lt;=12000,E2254,IF(E2254&lt;=32000,ROUNDUP(E2254/2,0)+6000,IF(E2254&lt;=56000,ROUNDUP(E2254/4,0)+14000,28000))))+IF(F2254&lt;=0,0,IF(F2254&lt;=15000,F2254,IF(F2254&lt;=40000,ROUNDUP(F2254/2,0)+7500,IF(F2254&lt;=70000,ROUNDUP(F2254/4,0)+17500,35000)))),28000))))</f>
        <v/>
      </c>
      <c r="T2254" s="18">
        <f>IF(G2254&lt;=0,0,IF(G2254&lt;=12000,G2254,IF(G2254&lt;=32000,ROUNDUP(G2254/2,0)+6000,IF(G2254&lt;=56000,ROUNDUP(G2254/4,0)+14000,28000))))</f>
        <v/>
      </c>
      <c r="U2254" s="18">
        <f>IF(I2254&lt;=0,IF(H2254&lt;=0,0,IF(H2254&lt;=12000,H2254,IF(H2254&lt;=32000,ROUNDUP(H2254/2,0)+6000,IF(H2254&lt;=56000,ROUNDUP(H2254/4,0)+14000,28000)))),IF(H2254&lt;=0,IF(I2254&lt;=0,0,IF(I2254&lt;=15000,I2254,IF(I2254&lt;=40000,ROUNDUP(I2254/2,0)+7500,IF(I2254&lt;=70000,ROUNDUP(I2254/4,0)+17500,35000)))),MAX(IF(I2254&lt;=0,0,IF(I2254&lt;=15000,I2254,IF(I2254&lt;=40000,ROUNDUP(I2254/2,0)+7500,IF(I2254&lt;=70000,ROUNDUP(I2254/4,0)+17500,35000)))),MIN(IF(H2254&lt;=0,0,IF(H2254&lt;=12000,H2254,IF(H2254&lt;=32000,ROUNDUP(H2254/2,0)+6000,IF(H2254&lt;=56000,ROUNDUP(H2254/4,0)+14000,28000))))+IF(I2254&lt;=0,0,IF(I2254&lt;=15000,I2254,IF(I2254&lt;=40000,ROUNDUP(I2254/2,0)+7500,IF(I2254&lt;=70000,ROUNDUP(I2254/4,0)+17500,35000)))),28000))))</f>
        <v/>
      </c>
      <c r="V2254" s="18">
        <f>MIN(70000,S2254+T2254+U2254)</f>
        <v/>
      </c>
      <c r="W2254" s="18">
        <f>MAX(0,ROUNDDOWN(M2254-J2254-N2254-K2254-0,-3))</f>
        <v/>
      </c>
      <c r="X2254" s="18">
        <f>MAX(0,ROUNDDOWN(M2254-J2254-N2254-K2254-R2254,-3))</f>
        <v/>
      </c>
      <c r="Y2254" s="18">
        <f>IF(W2254&lt;=0,0,ROUNDDOWN((W2254*LOOKUP(W2254,{0,1950001,3300001,6950001,9000001,18000001,40000001},{0.05,0.1,0.2,0.23,0.33,0.4,0.45})-LOOKUP(W2254,{0,1950001,3300001,6950001,9000001,18000001,40000001},{0,97500,427500,636000,1536000,2796000,4796000}))*1.021,-2))</f>
        <v/>
      </c>
      <c r="Z2254" s="18">
        <f>IF(X2254&lt;=0,0,ROUNDDOWN((X2254*LOOKUP(X2254,{0,1950001,3300001,6950001,9000001,18000001,40000001},{0.05,0.1,0.2,0.23,0.33,0.4,0.45})-LOOKUP(X2254,{0,1950001,3300001,6950001,9000001,18000001,40000001},{0,97500,427500,636000,1536000,2796000,4796000}))*1.021,-2))</f>
        <v/>
      </c>
      <c r="AA2254" s="18">
        <f>MAX(0,ROUNDDOWN(M2254-J2254-430000-L2254-0,-3))</f>
        <v/>
      </c>
      <c r="AB2254" s="18">
        <f>MAX(0,ROUNDDOWN(M2254-J2254-430000-L2254-V2254,-3))</f>
        <v/>
      </c>
      <c r="AC2254" s="18">
        <f>IF(M2254&lt;=450000,0,MAX(0,ROUNDDOWN(AA2254*0.06-MIN(50000,AA2254)*0.03,-2))+MAX(0,ROUNDDOWN(AA2254*0.04-MIN(50000,AA2254)*0.02,-2)))</f>
        <v/>
      </c>
      <c r="AD2254" s="18">
        <f>IF(M2254&lt;=450000,0,MAX(0,ROUNDDOWN(AB2254*0.06-MIN(50000,AB2254)*0.03,-2))+MAX(0,ROUNDDOWN(AB2254*0.04-MIN(50000,AB2254)*0.02,-2)))</f>
        <v/>
      </c>
      <c r="AE2254" s="18">
        <f>Y2254-Z2254</f>
        <v/>
      </c>
      <c r="AF2254" s="18">
        <f>AC2254-AD2254</f>
        <v/>
      </c>
      <c r="AG2254" s="18">
        <f>AE2254+AF2254</f>
        <v/>
      </c>
      <c r="AH2254" s="20">
        <f>IF(W2254&lt;=0,0,LOOKUP(W2254,{0,1950001,3300001,6950001,9000001,18000001,40000001},{0.05,0.1,0.2,0.23,0.33,0.4,0.45}))</f>
        <v/>
      </c>
    </row>
    <row r="2255">
      <c r="A2255" t="inlineStr">
        <is>
          <t>1万円刻み 特例あり一般12万円</t>
        </is>
      </c>
      <c r="B2255" s="18">
        <f>'4_1万円刻み'!$A$725</f>
        <v/>
      </c>
      <c r="C2255" s="19" t="n">
        <v>2026</v>
      </c>
      <c r="D2255" t="inlineStr">
        <is>
          <t>はい</t>
        </is>
      </c>
      <c r="E2255" s="18" t="n">
        <v>120000</v>
      </c>
      <c r="F2255" s="18" t="n">
        <v>0</v>
      </c>
      <c r="G2255" s="18" t="n">
        <v>0</v>
      </c>
      <c r="H2255" s="18" t="n">
        <v>0</v>
      </c>
      <c r="I2255" s="18" t="n">
        <v>0</v>
      </c>
      <c r="J2255" s="18">
        <f>ROUND(MIN(B2255/12,650000)*12*0.0915+MIN(B2255/12,1390000)*12*(0.0504+0)+B2255*0.005,0)</f>
        <v/>
      </c>
      <c r="K2255" s="18" t="n">
        <v>0</v>
      </c>
      <c r="L2255" s="18" t="n">
        <v>0</v>
      </c>
      <c r="M2255" s="18">
        <f>ROUND(IF(C2255&gt;=2026,IF(B2255&lt;741000,0,IF(B2255&lt;2191000,B2255-740000,IF(B2255&lt;2193000,1451000,IF(B2255&lt;2196000,1453000,IF(B2255&lt;2200000,1456000,IF(B2255&lt;3600000,ROUNDDOWN(B2255/4,-3)*2.8-80000,IF(B2255&lt;6600000,ROUNDDOWN(B2255/4,-3)*3.2-440000,IF(B2255&lt;8500000,ROUNDDOWN(B2255*0.9,0)-1100000,B2255-1950000)))))))),IF(B2255&lt;651000,0,IF(B2255&lt;1900000,B2255-650000,IF(B2255&lt;3600000,ROUNDDOWN(B2255/4,-3)*2.8-80000,IF(B2255&lt;6600000,ROUNDDOWN(B2255/4,-3)*3.2-440000,IF(B2255&lt;8500000,ROUNDDOWN(B2255*0.9,0)-1100000,B2255-1950000)))))),0)</f>
        <v/>
      </c>
      <c r="N2255" s="18">
        <f>IF(M2255&gt;23500000,NA(),IF(C2255&gt;=2026,IF(M2255&lt;=4890000,1040000,IF(M2255&lt;=6550000,670000,620000)),IF(M2255&lt;=1320000,950000,IF(M2255&lt;=3360000,880000,IF(M2255&lt;=4890000,680000,IF(M2255&lt;=6550000,630000,580000))))))</f>
        <v/>
      </c>
      <c r="O2255" s="18">
        <f>IF(F2255&lt;=0,IF(AND(D2255="はい",C2255&gt;=2026,C2255&lt;=2027),IF(E2255&lt;=0,0,IF(E2255&lt;=30000,E2255,IF(E2255&lt;=60000,ROUNDUP(E2255/2,0)+15000,IF(E2255&lt;=120000,ROUNDUP(E2255/4,0)+30000,60000)))),IF(E2255&lt;=0,0,IF(E2255&lt;=20000,E2255,IF(E2255&lt;=40000,ROUNDUP(E2255/2,0)+10000,IF(E2255&lt;=80000,ROUNDUP(E2255/4,0)+20000,40000))))),IF(E2255&lt;=0,IF(F2255&lt;=0,0,IF(F2255&lt;=25000,F2255,IF(F2255&lt;=50000,ROUNDUP(F2255/2,0)+12500,IF(F2255&lt;=100000,ROUNDUP(F2255/4,0)+25000,50000)))),MAX(IF(F2255&lt;=0,0,IF(F2255&lt;=25000,F2255,IF(F2255&lt;=50000,ROUNDUP(F2255/2,0)+12500,IF(F2255&lt;=100000,ROUNDUP(F2255/4,0)+25000,50000)))),MIN(IF(AND(D2255="はい",C2255&gt;=2026,C2255&lt;=2027),IF(E2255&lt;=0,0,IF(E2255&lt;=30000,E2255,IF(E2255&lt;=60000,ROUNDUP(E2255/2,0)+15000,IF(E2255&lt;=120000,ROUNDUP(E2255/4,0)+30000,60000)))),IF(E2255&lt;=0,0,IF(E2255&lt;=20000,E2255,IF(E2255&lt;=40000,ROUNDUP(E2255/2,0)+10000,IF(E2255&lt;=80000,ROUNDUP(E2255/4,0)+20000,40000)))))+IF(F2255&lt;=0,0,IF(F2255&lt;=25000,F2255,IF(F2255&lt;=50000,ROUNDUP(F2255/2,0)+12500,IF(F2255&lt;=100000,ROUNDUP(F2255/4,0)+25000,50000)))),IF(AND(D2255="はい",C2255&gt;=2026,C2255&lt;=2027),60000,40000)))))</f>
        <v/>
      </c>
      <c r="P2255" s="18">
        <f>IF(G2255&lt;=0,0,IF(G2255&lt;=20000,G2255,IF(G2255&lt;=40000,ROUNDUP(G2255/2,0)+10000,IF(G2255&lt;=80000,ROUNDUP(G2255/4,0)+20000,40000))))</f>
        <v/>
      </c>
      <c r="Q2255" s="18">
        <f>IF(I2255&lt;=0,IF(H2255&lt;=0,0,IF(H2255&lt;=20000,H2255,IF(H2255&lt;=40000,ROUNDUP(H2255/2,0)+10000,IF(H2255&lt;=80000,ROUNDUP(H2255/4,0)+20000,40000)))),IF(H2255&lt;=0,IF(I2255&lt;=0,0,IF(I2255&lt;=25000,I2255,IF(I2255&lt;=50000,ROUNDUP(I2255/2,0)+12500,IF(I2255&lt;=100000,ROUNDUP(I2255/4,0)+25000,50000)))),MAX(IF(I2255&lt;=0,0,IF(I2255&lt;=25000,I2255,IF(I2255&lt;=50000,ROUNDUP(I2255/2,0)+12500,IF(I2255&lt;=100000,ROUNDUP(I2255/4,0)+25000,50000)))),MIN(IF(H2255&lt;=0,0,IF(H2255&lt;=20000,H2255,IF(H2255&lt;=40000,ROUNDUP(H2255/2,0)+10000,IF(H2255&lt;=80000,ROUNDUP(H2255/4,0)+20000,40000))))+IF(I2255&lt;=0,0,IF(I2255&lt;=25000,I2255,IF(I2255&lt;=50000,ROUNDUP(I2255/2,0)+12500,IF(I2255&lt;=100000,ROUNDUP(I2255/4,0)+25000,50000)))),40000))))</f>
        <v/>
      </c>
      <c r="R2255" s="18">
        <f>MIN(120000,O2255+P2255+Q2255)</f>
        <v/>
      </c>
      <c r="S2255" s="18">
        <f>IF(F2255&lt;=0,IF(E2255&lt;=0,0,IF(E2255&lt;=12000,E2255,IF(E2255&lt;=32000,ROUNDUP(E2255/2,0)+6000,IF(E2255&lt;=56000,ROUNDUP(E2255/4,0)+14000,28000)))),IF(E2255&lt;=0,IF(F2255&lt;=0,0,IF(F2255&lt;=15000,F2255,IF(F2255&lt;=40000,ROUNDUP(F2255/2,0)+7500,IF(F2255&lt;=70000,ROUNDUP(F2255/4,0)+17500,35000)))),MAX(IF(F2255&lt;=0,0,IF(F2255&lt;=15000,F2255,IF(F2255&lt;=40000,ROUNDUP(F2255/2,0)+7500,IF(F2255&lt;=70000,ROUNDUP(F2255/4,0)+17500,35000)))),MIN(IF(E2255&lt;=0,0,IF(E2255&lt;=12000,E2255,IF(E2255&lt;=32000,ROUNDUP(E2255/2,0)+6000,IF(E2255&lt;=56000,ROUNDUP(E2255/4,0)+14000,28000))))+IF(F2255&lt;=0,0,IF(F2255&lt;=15000,F2255,IF(F2255&lt;=40000,ROUNDUP(F2255/2,0)+7500,IF(F2255&lt;=70000,ROUNDUP(F2255/4,0)+17500,35000)))),28000))))</f>
        <v/>
      </c>
      <c r="T2255" s="18">
        <f>IF(G2255&lt;=0,0,IF(G2255&lt;=12000,G2255,IF(G2255&lt;=32000,ROUNDUP(G2255/2,0)+6000,IF(G2255&lt;=56000,ROUNDUP(G2255/4,0)+14000,28000))))</f>
        <v/>
      </c>
      <c r="U2255" s="18">
        <f>IF(I2255&lt;=0,IF(H2255&lt;=0,0,IF(H2255&lt;=12000,H2255,IF(H2255&lt;=32000,ROUNDUP(H2255/2,0)+6000,IF(H2255&lt;=56000,ROUNDUP(H2255/4,0)+14000,28000)))),IF(H2255&lt;=0,IF(I2255&lt;=0,0,IF(I2255&lt;=15000,I2255,IF(I2255&lt;=40000,ROUNDUP(I2255/2,0)+7500,IF(I2255&lt;=70000,ROUNDUP(I2255/4,0)+17500,35000)))),MAX(IF(I2255&lt;=0,0,IF(I2255&lt;=15000,I2255,IF(I2255&lt;=40000,ROUNDUP(I2255/2,0)+7500,IF(I2255&lt;=70000,ROUNDUP(I2255/4,0)+17500,35000)))),MIN(IF(H2255&lt;=0,0,IF(H2255&lt;=12000,H2255,IF(H2255&lt;=32000,ROUNDUP(H2255/2,0)+6000,IF(H2255&lt;=56000,ROUNDUP(H2255/4,0)+14000,28000))))+IF(I2255&lt;=0,0,IF(I2255&lt;=15000,I2255,IF(I2255&lt;=40000,ROUNDUP(I2255/2,0)+7500,IF(I2255&lt;=70000,ROUNDUP(I2255/4,0)+17500,35000)))),28000))))</f>
        <v/>
      </c>
      <c r="V2255" s="18">
        <f>MIN(70000,S2255+T2255+U2255)</f>
        <v/>
      </c>
      <c r="W2255" s="18">
        <f>MAX(0,ROUNDDOWN(M2255-J2255-N2255-K2255-0,-3))</f>
        <v/>
      </c>
      <c r="X2255" s="18">
        <f>MAX(0,ROUNDDOWN(M2255-J2255-N2255-K2255-R2255,-3))</f>
        <v/>
      </c>
      <c r="Y2255" s="18">
        <f>IF(W2255&lt;=0,0,ROUNDDOWN((W2255*LOOKUP(W2255,{0,1950001,3300001,6950001,9000001,18000001,40000001},{0.05,0.1,0.2,0.23,0.33,0.4,0.45})-LOOKUP(W2255,{0,1950001,3300001,6950001,9000001,18000001,40000001},{0,97500,427500,636000,1536000,2796000,4796000}))*1.021,-2))</f>
        <v/>
      </c>
      <c r="Z2255" s="18">
        <f>IF(X2255&lt;=0,0,ROUNDDOWN((X2255*LOOKUP(X2255,{0,1950001,3300001,6950001,9000001,18000001,40000001},{0.05,0.1,0.2,0.23,0.33,0.4,0.45})-LOOKUP(X2255,{0,1950001,3300001,6950001,9000001,18000001,40000001},{0,97500,427500,636000,1536000,2796000,4796000}))*1.021,-2))</f>
        <v/>
      </c>
      <c r="AA2255" s="18">
        <f>MAX(0,ROUNDDOWN(M2255-J2255-430000-L2255-0,-3))</f>
        <v/>
      </c>
      <c r="AB2255" s="18">
        <f>MAX(0,ROUNDDOWN(M2255-J2255-430000-L2255-V2255,-3))</f>
        <v/>
      </c>
      <c r="AC2255" s="18">
        <f>IF(M2255&lt;=450000,0,MAX(0,ROUNDDOWN(AA2255*0.06-MIN(50000,AA2255)*0.03,-2))+MAX(0,ROUNDDOWN(AA2255*0.04-MIN(50000,AA2255)*0.02,-2)))</f>
        <v/>
      </c>
      <c r="AD2255" s="18">
        <f>IF(M2255&lt;=450000,0,MAX(0,ROUNDDOWN(AB2255*0.06-MIN(50000,AB2255)*0.03,-2))+MAX(0,ROUNDDOWN(AB2255*0.04-MIN(50000,AB2255)*0.02,-2)))</f>
        <v/>
      </c>
      <c r="AE2255" s="18">
        <f>Y2255-Z2255</f>
        <v/>
      </c>
      <c r="AF2255" s="18">
        <f>AC2255-AD2255</f>
        <v/>
      </c>
      <c r="AG2255" s="18">
        <f>AE2255+AF2255</f>
        <v/>
      </c>
      <c r="AH2255" s="20">
        <f>IF(W2255&lt;=0,0,LOOKUP(W2255,{0,1950001,3300001,6950001,9000001,18000001,40000001},{0.05,0.1,0.2,0.23,0.33,0.4,0.45}))</f>
        <v/>
      </c>
    </row>
    <row r="2256">
      <c r="A2256" t="inlineStr">
        <is>
          <t>1万円刻み 3区分8万円ずつ</t>
        </is>
      </c>
      <c r="B2256" s="18">
        <f>'4_1万円刻み'!$A$726</f>
        <v/>
      </c>
      <c r="C2256" s="19" t="n">
        <v>2026</v>
      </c>
      <c r="D2256" t="inlineStr">
        <is>
          <t>いいえ</t>
        </is>
      </c>
      <c r="E2256" s="18" t="n">
        <v>80000</v>
      </c>
      <c r="F2256" s="18" t="n">
        <v>0</v>
      </c>
      <c r="G2256" s="18" t="n">
        <v>80000</v>
      </c>
      <c r="H2256" s="18" t="n">
        <v>80000</v>
      </c>
      <c r="I2256" s="18" t="n">
        <v>0</v>
      </c>
      <c r="J2256" s="18">
        <f>ROUND(MIN(B2256/12,650000)*12*0.0915+MIN(B2256/12,1390000)*12*(0.0504+0)+B2256*0.005,0)</f>
        <v/>
      </c>
      <c r="K2256" s="18" t="n">
        <v>0</v>
      </c>
      <c r="L2256" s="18" t="n">
        <v>0</v>
      </c>
      <c r="M2256" s="18">
        <f>ROUND(IF(C2256&gt;=2026,IF(B2256&lt;741000,0,IF(B2256&lt;2191000,B2256-740000,IF(B2256&lt;2193000,1451000,IF(B2256&lt;2196000,1453000,IF(B2256&lt;2200000,1456000,IF(B2256&lt;3600000,ROUNDDOWN(B2256/4,-3)*2.8-80000,IF(B2256&lt;6600000,ROUNDDOWN(B2256/4,-3)*3.2-440000,IF(B2256&lt;8500000,ROUNDDOWN(B2256*0.9,0)-1100000,B2256-1950000)))))))),IF(B2256&lt;651000,0,IF(B2256&lt;1900000,B2256-650000,IF(B2256&lt;3600000,ROUNDDOWN(B2256/4,-3)*2.8-80000,IF(B2256&lt;6600000,ROUNDDOWN(B2256/4,-3)*3.2-440000,IF(B2256&lt;8500000,ROUNDDOWN(B2256*0.9,0)-1100000,B2256-1950000)))))),0)</f>
        <v/>
      </c>
      <c r="N2256" s="18">
        <f>IF(M2256&gt;23500000,NA(),IF(C2256&gt;=2026,IF(M2256&lt;=4890000,1040000,IF(M2256&lt;=6550000,670000,620000)),IF(M2256&lt;=1320000,950000,IF(M2256&lt;=3360000,880000,IF(M2256&lt;=4890000,680000,IF(M2256&lt;=6550000,630000,580000))))))</f>
        <v/>
      </c>
      <c r="O2256" s="18">
        <f>IF(F2256&lt;=0,IF(AND(D2256="はい",C2256&gt;=2026,C2256&lt;=2027),IF(E2256&lt;=0,0,IF(E2256&lt;=30000,E2256,IF(E2256&lt;=60000,ROUNDUP(E2256/2,0)+15000,IF(E2256&lt;=120000,ROUNDUP(E2256/4,0)+30000,60000)))),IF(E2256&lt;=0,0,IF(E2256&lt;=20000,E2256,IF(E2256&lt;=40000,ROUNDUP(E2256/2,0)+10000,IF(E2256&lt;=80000,ROUNDUP(E2256/4,0)+20000,40000))))),IF(E2256&lt;=0,IF(F2256&lt;=0,0,IF(F2256&lt;=25000,F2256,IF(F2256&lt;=50000,ROUNDUP(F2256/2,0)+12500,IF(F2256&lt;=100000,ROUNDUP(F2256/4,0)+25000,50000)))),MAX(IF(F2256&lt;=0,0,IF(F2256&lt;=25000,F2256,IF(F2256&lt;=50000,ROUNDUP(F2256/2,0)+12500,IF(F2256&lt;=100000,ROUNDUP(F2256/4,0)+25000,50000)))),MIN(IF(AND(D2256="はい",C2256&gt;=2026,C2256&lt;=2027),IF(E2256&lt;=0,0,IF(E2256&lt;=30000,E2256,IF(E2256&lt;=60000,ROUNDUP(E2256/2,0)+15000,IF(E2256&lt;=120000,ROUNDUP(E2256/4,0)+30000,60000)))),IF(E2256&lt;=0,0,IF(E2256&lt;=20000,E2256,IF(E2256&lt;=40000,ROUNDUP(E2256/2,0)+10000,IF(E2256&lt;=80000,ROUNDUP(E2256/4,0)+20000,40000)))))+IF(F2256&lt;=0,0,IF(F2256&lt;=25000,F2256,IF(F2256&lt;=50000,ROUNDUP(F2256/2,0)+12500,IF(F2256&lt;=100000,ROUNDUP(F2256/4,0)+25000,50000)))),IF(AND(D2256="はい",C2256&gt;=2026,C2256&lt;=2027),60000,40000)))))</f>
        <v/>
      </c>
      <c r="P2256" s="18">
        <f>IF(G2256&lt;=0,0,IF(G2256&lt;=20000,G2256,IF(G2256&lt;=40000,ROUNDUP(G2256/2,0)+10000,IF(G2256&lt;=80000,ROUNDUP(G2256/4,0)+20000,40000))))</f>
        <v/>
      </c>
      <c r="Q2256" s="18">
        <f>IF(I2256&lt;=0,IF(H2256&lt;=0,0,IF(H2256&lt;=20000,H2256,IF(H2256&lt;=40000,ROUNDUP(H2256/2,0)+10000,IF(H2256&lt;=80000,ROUNDUP(H2256/4,0)+20000,40000)))),IF(H2256&lt;=0,IF(I2256&lt;=0,0,IF(I2256&lt;=25000,I2256,IF(I2256&lt;=50000,ROUNDUP(I2256/2,0)+12500,IF(I2256&lt;=100000,ROUNDUP(I2256/4,0)+25000,50000)))),MAX(IF(I2256&lt;=0,0,IF(I2256&lt;=25000,I2256,IF(I2256&lt;=50000,ROUNDUP(I2256/2,0)+12500,IF(I2256&lt;=100000,ROUNDUP(I2256/4,0)+25000,50000)))),MIN(IF(H2256&lt;=0,0,IF(H2256&lt;=20000,H2256,IF(H2256&lt;=40000,ROUNDUP(H2256/2,0)+10000,IF(H2256&lt;=80000,ROUNDUP(H2256/4,0)+20000,40000))))+IF(I2256&lt;=0,0,IF(I2256&lt;=25000,I2256,IF(I2256&lt;=50000,ROUNDUP(I2256/2,0)+12500,IF(I2256&lt;=100000,ROUNDUP(I2256/4,0)+25000,50000)))),40000))))</f>
        <v/>
      </c>
      <c r="R2256" s="18">
        <f>MIN(120000,O2256+P2256+Q2256)</f>
        <v/>
      </c>
      <c r="S2256" s="18">
        <f>IF(F2256&lt;=0,IF(E2256&lt;=0,0,IF(E2256&lt;=12000,E2256,IF(E2256&lt;=32000,ROUNDUP(E2256/2,0)+6000,IF(E2256&lt;=56000,ROUNDUP(E2256/4,0)+14000,28000)))),IF(E2256&lt;=0,IF(F2256&lt;=0,0,IF(F2256&lt;=15000,F2256,IF(F2256&lt;=40000,ROUNDUP(F2256/2,0)+7500,IF(F2256&lt;=70000,ROUNDUP(F2256/4,0)+17500,35000)))),MAX(IF(F2256&lt;=0,0,IF(F2256&lt;=15000,F2256,IF(F2256&lt;=40000,ROUNDUP(F2256/2,0)+7500,IF(F2256&lt;=70000,ROUNDUP(F2256/4,0)+17500,35000)))),MIN(IF(E2256&lt;=0,0,IF(E2256&lt;=12000,E2256,IF(E2256&lt;=32000,ROUNDUP(E2256/2,0)+6000,IF(E2256&lt;=56000,ROUNDUP(E2256/4,0)+14000,28000))))+IF(F2256&lt;=0,0,IF(F2256&lt;=15000,F2256,IF(F2256&lt;=40000,ROUNDUP(F2256/2,0)+7500,IF(F2256&lt;=70000,ROUNDUP(F2256/4,0)+17500,35000)))),28000))))</f>
        <v/>
      </c>
      <c r="T2256" s="18">
        <f>IF(G2256&lt;=0,0,IF(G2256&lt;=12000,G2256,IF(G2256&lt;=32000,ROUNDUP(G2256/2,0)+6000,IF(G2256&lt;=56000,ROUNDUP(G2256/4,0)+14000,28000))))</f>
        <v/>
      </c>
      <c r="U2256" s="18">
        <f>IF(I2256&lt;=0,IF(H2256&lt;=0,0,IF(H2256&lt;=12000,H2256,IF(H2256&lt;=32000,ROUNDUP(H2256/2,0)+6000,IF(H2256&lt;=56000,ROUNDUP(H2256/4,0)+14000,28000)))),IF(H2256&lt;=0,IF(I2256&lt;=0,0,IF(I2256&lt;=15000,I2256,IF(I2256&lt;=40000,ROUNDUP(I2256/2,0)+7500,IF(I2256&lt;=70000,ROUNDUP(I2256/4,0)+17500,35000)))),MAX(IF(I2256&lt;=0,0,IF(I2256&lt;=15000,I2256,IF(I2256&lt;=40000,ROUNDUP(I2256/2,0)+7500,IF(I2256&lt;=70000,ROUNDUP(I2256/4,0)+17500,35000)))),MIN(IF(H2256&lt;=0,0,IF(H2256&lt;=12000,H2256,IF(H2256&lt;=32000,ROUNDUP(H2256/2,0)+6000,IF(H2256&lt;=56000,ROUNDUP(H2256/4,0)+14000,28000))))+IF(I2256&lt;=0,0,IF(I2256&lt;=15000,I2256,IF(I2256&lt;=40000,ROUNDUP(I2256/2,0)+7500,IF(I2256&lt;=70000,ROUNDUP(I2256/4,0)+17500,35000)))),28000))))</f>
        <v/>
      </c>
      <c r="V2256" s="18">
        <f>MIN(70000,S2256+T2256+U2256)</f>
        <v/>
      </c>
      <c r="W2256" s="18">
        <f>MAX(0,ROUNDDOWN(M2256-J2256-N2256-K2256-0,-3))</f>
        <v/>
      </c>
      <c r="X2256" s="18">
        <f>MAX(0,ROUNDDOWN(M2256-J2256-N2256-K2256-R2256,-3))</f>
        <v/>
      </c>
      <c r="Y2256" s="18">
        <f>IF(W2256&lt;=0,0,ROUNDDOWN((W2256*LOOKUP(W2256,{0,1950001,3300001,6950001,9000001,18000001,40000001},{0.05,0.1,0.2,0.23,0.33,0.4,0.45})-LOOKUP(W2256,{0,1950001,3300001,6950001,9000001,18000001,40000001},{0,97500,427500,636000,1536000,2796000,4796000}))*1.021,-2))</f>
        <v/>
      </c>
      <c r="Z2256" s="18">
        <f>IF(X2256&lt;=0,0,ROUNDDOWN((X2256*LOOKUP(X2256,{0,1950001,3300001,6950001,9000001,18000001,40000001},{0.05,0.1,0.2,0.23,0.33,0.4,0.45})-LOOKUP(X2256,{0,1950001,3300001,6950001,9000001,18000001,40000001},{0,97500,427500,636000,1536000,2796000,4796000}))*1.021,-2))</f>
        <v/>
      </c>
      <c r="AA2256" s="18">
        <f>MAX(0,ROUNDDOWN(M2256-J2256-430000-L2256-0,-3))</f>
        <v/>
      </c>
      <c r="AB2256" s="18">
        <f>MAX(0,ROUNDDOWN(M2256-J2256-430000-L2256-V2256,-3))</f>
        <v/>
      </c>
      <c r="AC2256" s="18">
        <f>IF(M2256&lt;=450000,0,MAX(0,ROUNDDOWN(AA2256*0.06-MIN(50000,AA2256)*0.03,-2))+MAX(0,ROUNDDOWN(AA2256*0.04-MIN(50000,AA2256)*0.02,-2)))</f>
        <v/>
      </c>
      <c r="AD2256" s="18">
        <f>IF(M2256&lt;=450000,0,MAX(0,ROUNDDOWN(AB2256*0.06-MIN(50000,AB2256)*0.03,-2))+MAX(0,ROUNDDOWN(AB2256*0.04-MIN(50000,AB2256)*0.02,-2)))</f>
        <v/>
      </c>
      <c r="AE2256" s="18">
        <f>Y2256-Z2256</f>
        <v/>
      </c>
      <c r="AF2256" s="18">
        <f>AC2256-AD2256</f>
        <v/>
      </c>
      <c r="AG2256" s="18">
        <f>AE2256+AF2256</f>
        <v/>
      </c>
      <c r="AH2256" s="20">
        <f>IF(W2256&lt;=0,0,LOOKUP(W2256,{0,1950001,3300001,6950001,9000001,18000001,40000001},{0.05,0.1,0.2,0.23,0.33,0.4,0.45}))</f>
        <v/>
      </c>
    </row>
    <row r="2257">
      <c r="A2257" t="inlineStr">
        <is>
          <t>1万円刻み 一般8万円</t>
        </is>
      </c>
      <c r="B2257" s="18">
        <f>'4_1万円刻み'!$A$726</f>
        <v/>
      </c>
      <c r="C2257" s="19" t="n">
        <v>2026</v>
      </c>
      <c r="D2257" t="inlineStr">
        <is>
          <t>いいえ</t>
        </is>
      </c>
      <c r="E2257" s="18" t="n">
        <v>80000</v>
      </c>
      <c r="F2257" s="18" t="n">
        <v>0</v>
      </c>
      <c r="G2257" s="18" t="n">
        <v>0</v>
      </c>
      <c r="H2257" s="18" t="n">
        <v>0</v>
      </c>
      <c r="I2257" s="18" t="n">
        <v>0</v>
      </c>
      <c r="J2257" s="18">
        <f>ROUND(MIN(B2257/12,650000)*12*0.0915+MIN(B2257/12,1390000)*12*(0.0504+0)+B2257*0.005,0)</f>
        <v/>
      </c>
      <c r="K2257" s="18" t="n">
        <v>0</v>
      </c>
      <c r="L2257" s="18" t="n">
        <v>0</v>
      </c>
      <c r="M2257" s="18">
        <f>ROUND(IF(C2257&gt;=2026,IF(B2257&lt;741000,0,IF(B2257&lt;2191000,B2257-740000,IF(B2257&lt;2193000,1451000,IF(B2257&lt;2196000,1453000,IF(B2257&lt;2200000,1456000,IF(B2257&lt;3600000,ROUNDDOWN(B2257/4,-3)*2.8-80000,IF(B2257&lt;6600000,ROUNDDOWN(B2257/4,-3)*3.2-440000,IF(B2257&lt;8500000,ROUNDDOWN(B2257*0.9,0)-1100000,B2257-1950000)))))))),IF(B2257&lt;651000,0,IF(B2257&lt;1900000,B2257-650000,IF(B2257&lt;3600000,ROUNDDOWN(B2257/4,-3)*2.8-80000,IF(B2257&lt;6600000,ROUNDDOWN(B2257/4,-3)*3.2-440000,IF(B2257&lt;8500000,ROUNDDOWN(B2257*0.9,0)-1100000,B2257-1950000)))))),0)</f>
        <v/>
      </c>
      <c r="N2257" s="18">
        <f>IF(M2257&gt;23500000,NA(),IF(C2257&gt;=2026,IF(M2257&lt;=4890000,1040000,IF(M2257&lt;=6550000,670000,620000)),IF(M2257&lt;=1320000,950000,IF(M2257&lt;=3360000,880000,IF(M2257&lt;=4890000,680000,IF(M2257&lt;=6550000,630000,580000))))))</f>
        <v/>
      </c>
      <c r="O2257" s="18">
        <f>IF(F2257&lt;=0,IF(AND(D2257="はい",C2257&gt;=2026,C2257&lt;=2027),IF(E2257&lt;=0,0,IF(E2257&lt;=30000,E2257,IF(E2257&lt;=60000,ROUNDUP(E2257/2,0)+15000,IF(E2257&lt;=120000,ROUNDUP(E2257/4,0)+30000,60000)))),IF(E2257&lt;=0,0,IF(E2257&lt;=20000,E2257,IF(E2257&lt;=40000,ROUNDUP(E2257/2,0)+10000,IF(E2257&lt;=80000,ROUNDUP(E2257/4,0)+20000,40000))))),IF(E2257&lt;=0,IF(F2257&lt;=0,0,IF(F2257&lt;=25000,F2257,IF(F2257&lt;=50000,ROUNDUP(F2257/2,0)+12500,IF(F2257&lt;=100000,ROUNDUP(F2257/4,0)+25000,50000)))),MAX(IF(F2257&lt;=0,0,IF(F2257&lt;=25000,F2257,IF(F2257&lt;=50000,ROUNDUP(F2257/2,0)+12500,IF(F2257&lt;=100000,ROUNDUP(F2257/4,0)+25000,50000)))),MIN(IF(AND(D2257="はい",C2257&gt;=2026,C2257&lt;=2027),IF(E2257&lt;=0,0,IF(E2257&lt;=30000,E2257,IF(E2257&lt;=60000,ROUNDUP(E2257/2,0)+15000,IF(E2257&lt;=120000,ROUNDUP(E2257/4,0)+30000,60000)))),IF(E2257&lt;=0,0,IF(E2257&lt;=20000,E2257,IF(E2257&lt;=40000,ROUNDUP(E2257/2,0)+10000,IF(E2257&lt;=80000,ROUNDUP(E2257/4,0)+20000,40000)))))+IF(F2257&lt;=0,0,IF(F2257&lt;=25000,F2257,IF(F2257&lt;=50000,ROUNDUP(F2257/2,0)+12500,IF(F2257&lt;=100000,ROUNDUP(F2257/4,0)+25000,50000)))),IF(AND(D2257="はい",C2257&gt;=2026,C2257&lt;=2027),60000,40000)))))</f>
        <v/>
      </c>
      <c r="P2257" s="18">
        <f>IF(G2257&lt;=0,0,IF(G2257&lt;=20000,G2257,IF(G2257&lt;=40000,ROUNDUP(G2257/2,0)+10000,IF(G2257&lt;=80000,ROUNDUP(G2257/4,0)+20000,40000))))</f>
        <v/>
      </c>
      <c r="Q2257" s="18">
        <f>IF(I2257&lt;=0,IF(H2257&lt;=0,0,IF(H2257&lt;=20000,H2257,IF(H2257&lt;=40000,ROUNDUP(H2257/2,0)+10000,IF(H2257&lt;=80000,ROUNDUP(H2257/4,0)+20000,40000)))),IF(H2257&lt;=0,IF(I2257&lt;=0,0,IF(I2257&lt;=25000,I2257,IF(I2257&lt;=50000,ROUNDUP(I2257/2,0)+12500,IF(I2257&lt;=100000,ROUNDUP(I2257/4,0)+25000,50000)))),MAX(IF(I2257&lt;=0,0,IF(I2257&lt;=25000,I2257,IF(I2257&lt;=50000,ROUNDUP(I2257/2,0)+12500,IF(I2257&lt;=100000,ROUNDUP(I2257/4,0)+25000,50000)))),MIN(IF(H2257&lt;=0,0,IF(H2257&lt;=20000,H2257,IF(H2257&lt;=40000,ROUNDUP(H2257/2,0)+10000,IF(H2257&lt;=80000,ROUNDUP(H2257/4,0)+20000,40000))))+IF(I2257&lt;=0,0,IF(I2257&lt;=25000,I2257,IF(I2257&lt;=50000,ROUNDUP(I2257/2,0)+12500,IF(I2257&lt;=100000,ROUNDUP(I2257/4,0)+25000,50000)))),40000))))</f>
        <v/>
      </c>
      <c r="R2257" s="18">
        <f>MIN(120000,O2257+P2257+Q2257)</f>
        <v/>
      </c>
      <c r="S2257" s="18">
        <f>IF(F2257&lt;=0,IF(E2257&lt;=0,0,IF(E2257&lt;=12000,E2257,IF(E2257&lt;=32000,ROUNDUP(E2257/2,0)+6000,IF(E2257&lt;=56000,ROUNDUP(E2257/4,0)+14000,28000)))),IF(E2257&lt;=0,IF(F2257&lt;=0,0,IF(F2257&lt;=15000,F2257,IF(F2257&lt;=40000,ROUNDUP(F2257/2,0)+7500,IF(F2257&lt;=70000,ROUNDUP(F2257/4,0)+17500,35000)))),MAX(IF(F2257&lt;=0,0,IF(F2257&lt;=15000,F2257,IF(F2257&lt;=40000,ROUNDUP(F2257/2,0)+7500,IF(F2257&lt;=70000,ROUNDUP(F2257/4,0)+17500,35000)))),MIN(IF(E2257&lt;=0,0,IF(E2257&lt;=12000,E2257,IF(E2257&lt;=32000,ROUNDUP(E2257/2,0)+6000,IF(E2257&lt;=56000,ROUNDUP(E2257/4,0)+14000,28000))))+IF(F2257&lt;=0,0,IF(F2257&lt;=15000,F2257,IF(F2257&lt;=40000,ROUNDUP(F2257/2,0)+7500,IF(F2257&lt;=70000,ROUNDUP(F2257/4,0)+17500,35000)))),28000))))</f>
        <v/>
      </c>
      <c r="T2257" s="18">
        <f>IF(G2257&lt;=0,0,IF(G2257&lt;=12000,G2257,IF(G2257&lt;=32000,ROUNDUP(G2257/2,0)+6000,IF(G2257&lt;=56000,ROUNDUP(G2257/4,0)+14000,28000))))</f>
        <v/>
      </c>
      <c r="U2257" s="18">
        <f>IF(I2257&lt;=0,IF(H2257&lt;=0,0,IF(H2257&lt;=12000,H2257,IF(H2257&lt;=32000,ROUNDUP(H2257/2,0)+6000,IF(H2257&lt;=56000,ROUNDUP(H2257/4,0)+14000,28000)))),IF(H2257&lt;=0,IF(I2257&lt;=0,0,IF(I2257&lt;=15000,I2257,IF(I2257&lt;=40000,ROUNDUP(I2257/2,0)+7500,IF(I2257&lt;=70000,ROUNDUP(I2257/4,0)+17500,35000)))),MAX(IF(I2257&lt;=0,0,IF(I2257&lt;=15000,I2257,IF(I2257&lt;=40000,ROUNDUP(I2257/2,0)+7500,IF(I2257&lt;=70000,ROUNDUP(I2257/4,0)+17500,35000)))),MIN(IF(H2257&lt;=0,0,IF(H2257&lt;=12000,H2257,IF(H2257&lt;=32000,ROUNDUP(H2257/2,0)+6000,IF(H2257&lt;=56000,ROUNDUP(H2257/4,0)+14000,28000))))+IF(I2257&lt;=0,0,IF(I2257&lt;=15000,I2257,IF(I2257&lt;=40000,ROUNDUP(I2257/2,0)+7500,IF(I2257&lt;=70000,ROUNDUP(I2257/4,0)+17500,35000)))),28000))))</f>
        <v/>
      </c>
      <c r="V2257" s="18">
        <f>MIN(70000,S2257+T2257+U2257)</f>
        <v/>
      </c>
      <c r="W2257" s="18">
        <f>MAX(0,ROUNDDOWN(M2257-J2257-N2257-K2257-0,-3))</f>
        <v/>
      </c>
      <c r="X2257" s="18">
        <f>MAX(0,ROUNDDOWN(M2257-J2257-N2257-K2257-R2257,-3))</f>
        <v/>
      </c>
      <c r="Y2257" s="18">
        <f>IF(W2257&lt;=0,0,ROUNDDOWN((W2257*LOOKUP(W2257,{0,1950001,3300001,6950001,9000001,18000001,40000001},{0.05,0.1,0.2,0.23,0.33,0.4,0.45})-LOOKUP(W2257,{0,1950001,3300001,6950001,9000001,18000001,40000001},{0,97500,427500,636000,1536000,2796000,4796000}))*1.021,-2))</f>
        <v/>
      </c>
      <c r="Z2257" s="18">
        <f>IF(X2257&lt;=0,0,ROUNDDOWN((X2257*LOOKUP(X2257,{0,1950001,3300001,6950001,9000001,18000001,40000001},{0.05,0.1,0.2,0.23,0.33,0.4,0.45})-LOOKUP(X2257,{0,1950001,3300001,6950001,9000001,18000001,40000001},{0,97500,427500,636000,1536000,2796000,4796000}))*1.021,-2))</f>
        <v/>
      </c>
      <c r="AA2257" s="18">
        <f>MAX(0,ROUNDDOWN(M2257-J2257-430000-L2257-0,-3))</f>
        <v/>
      </c>
      <c r="AB2257" s="18">
        <f>MAX(0,ROUNDDOWN(M2257-J2257-430000-L2257-V2257,-3))</f>
        <v/>
      </c>
      <c r="AC2257" s="18">
        <f>IF(M2257&lt;=450000,0,MAX(0,ROUNDDOWN(AA2257*0.06-MIN(50000,AA2257)*0.03,-2))+MAX(0,ROUNDDOWN(AA2257*0.04-MIN(50000,AA2257)*0.02,-2)))</f>
        <v/>
      </c>
      <c r="AD2257" s="18">
        <f>IF(M2257&lt;=450000,0,MAX(0,ROUNDDOWN(AB2257*0.06-MIN(50000,AB2257)*0.03,-2))+MAX(0,ROUNDDOWN(AB2257*0.04-MIN(50000,AB2257)*0.02,-2)))</f>
        <v/>
      </c>
      <c r="AE2257" s="18">
        <f>Y2257-Z2257</f>
        <v/>
      </c>
      <c r="AF2257" s="18">
        <f>AC2257-AD2257</f>
        <v/>
      </c>
      <c r="AG2257" s="18">
        <f>AE2257+AF2257</f>
        <v/>
      </c>
      <c r="AH2257" s="20">
        <f>IF(W2257&lt;=0,0,LOOKUP(W2257,{0,1950001,3300001,6950001,9000001,18000001,40000001},{0.05,0.1,0.2,0.23,0.33,0.4,0.45}))</f>
        <v/>
      </c>
    </row>
    <row r="2258">
      <c r="A2258" t="inlineStr">
        <is>
          <t>1万円刻み 特例あり一般12万円</t>
        </is>
      </c>
      <c r="B2258" s="18">
        <f>'4_1万円刻み'!$A$726</f>
        <v/>
      </c>
      <c r="C2258" s="19" t="n">
        <v>2026</v>
      </c>
      <c r="D2258" t="inlineStr">
        <is>
          <t>はい</t>
        </is>
      </c>
      <c r="E2258" s="18" t="n">
        <v>120000</v>
      </c>
      <c r="F2258" s="18" t="n">
        <v>0</v>
      </c>
      <c r="G2258" s="18" t="n">
        <v>0</v>
      </c>
      <c r="H2258" s="18" t="n">
        <v>0</v>
      </c>
      <c r="I2258" s="18" t="n">
        <v>0</v>
      </c>
      <c r="J2258" s="18">
        <f>ROUND(MIN(B2258/12,650000)*12*0.0915+MIN(B2258/12,1390000)*12*(0.0504+0)+B2258*0.005,0)</f>
        <v/>
      </c>
      <c r="K2258" s="18" t="n">
        <v>0</v>
      </c>
      <c r="L2258" s="18" t="n">
        <v>0</v>
      </c>
      <c r="M2258" s="18">
        <f>ROUND(IF(C2258&gt;=2026,IF(B2258&lt;741000,0,IF(B2258&lt;2191000,B2258-740000,IF(B2258&lt;2193000,1451000,IF(B2258&lt;2196000,1453000,IF(B2258&lt;2200000,1456000,IF(B2258&lt;3600000,ROUNDDOWN(B2258/4,-3)*2.8-80000,IF(B2258&lt;6600000,ROUNDDOWN(B2258/4,-3)*3.2-440000,IF(B2258&lt;8500000,ROUNDDOWN(B2258*0.9,0)-1100000,B2258-1950000)))))))),IF(B2258&lt;651000,0,IF(B2258&lt;1900000,B2258-650000,IF(B2258&lt;3600000,ROUNDDOWN(B2258/4,-3)*2.8-80000,IF(B2258&lt;6600000,ROUNDDOWN(B2258/4,-3)*3.2-440000,IF(B2258&lt;8500000,ROUNDDOWN(B2258*0.9,0)-1100000,B2258-1950000)))))),0)</f>
        <v/>
      </c>
      <c r="N2258" s="18">
        <f>IF(M2258&gt;23500000,NA(),IF(C2258&gt;=2026,IF(M2258&lt;=4890000,1040000,IF(M2258&lt;=6550000,670000,620000)),IF(M2258&lt;=1320000,950000,IF(M2258&lt;=3360000,880000,IF(M2258&lt;=4890000,680000,IF(M2258&lt;=6550000,630000,580000))))))</f>
        <v/>
      </c>
      <c r="O2258" s="18">
        <f>IF(F2258&lt;=0,IF(AND(D2258="はい",C2258&gt;=2026,C2258&lt;=2027),IF(E2258&lt;=0,0,IF(E2258&lt;=30000,E2258,IF(E2258&lt;=60000,ROUNDUP(E2258/2,0)+15000,IF(E2258&lt;=120000,ROUNDUP(E2258/4,0)+30000,60000)))),IF(E2258&lt;=0,0,IF(E2258&lt;=20000,E2258,IF(E2258&lt;=40000,ROUNDUP(E2258/2,0)+10000,IF(E2258&lt;=80000,ROUNDUP(E2258/4,0)+20000,40000))))),IF(E2258&lt;=0,IF(F2258&lt;=0,0,IF(F2258&lt;=25000,F2258,IF(F2258&lt;=50000,ROUNDUP(F2258/2,0)+12500,IF(F2258&lt;=100000,ROUNDUP(F2258/4,0)+25000,50000)))),MAX(IF(F2258&lt;=0,0,IF(F2258&lt;=25000,F2258,IF(F2258&lt;=50000,ROUNDUP(F2258/2,0)+12500,IF(F2258&lt;=100000,ROUNDUP(F2258/4,0)+25000,50000)))),MIN(IF(AND(D2258="はい",C2258&gt;=2026,C2258&lt;=2027),IF(E2258&lt;=0,0,IF(E2258&lt;=30000,E2258,IF(E2258&lt;=60000,ROUNDUP(E2258/2,0)+15000,IF(E2258&lt;=120000,ROUNDUP(E2258/4,0)+30000,60000)))),IF(E2258&lt;=0,0,IF(E2258&lt;=20000,E2258,IF(E2258&lt;=40000,ROUNDUP(E2258/2,0)+10000,IF(E2258&lt;=80000,ROUNDUP(E2258/4,0)+20000,40000)))))+IF(F2258&lt;=0,0,IF(F2258&lt;=25000,F2258,IF(F2258&lt;=50000,ROUNDUP(F2258/2,0)+12500,IF(F2258&lt;=100000,ROUNDUP(F2258/4,0)+25000,50000)))),IF(AND(D2258="はい",C2258&gt;=2026,C2258&lt;=2027),60000,40000)))))</f>
        <v/>
      </c>
      <c r="P2258" s="18">
        <f>IF(G2258&lt;=0,0,IF(G2258&lt;=20000,G2258,IF(G2258&lt;=40000,ROUNDUP(G2258/2,0)+10000,IF(G2258&lt;=80000,ROUNDUP(G2258/4,0)+20000,40000))))</f>
        <v/>
      </c>
      <c r="Q2258" s="18">
        <f>IF(I2258&lt;=0,IF(H2258&lt;=0,0,IF(H2258&lt;=20000,H2258,IF(H2258&lt;=40000,ROUNDUP(H2258/2,0)+10000,IF(H2258&lt;=80000,ROUNDUP(H2258/4,0)+20000,40000)))),IF(H2258&lt;=0,IF(I2258&lt;=0,0,IF(I2258&lt;=25000,I2258,IF(I2258&lt;=50000,ROUNDUP(I2258/2,0)+12500,IF(I2258&lt;=100000,ROUNDUP(I2258/4,0)+25000,50000)))),MAX(IF(I2258&lt;=0,0,IF(I2258&lt;=25000,I2258,IF(I2258&lt;=50000,ROUNDUP(I2258/2,0)+12500,IF(I2258&lt;=100000,ROUNDUP(I2258/4,0)+25000,50000)))),MIN(IF(H2258&lt;=0,0,IF(H2258&lt;=20000,H2258,IF(H2258&lt;=40000,ROUNDUP(H2258/2,0)+10000,IF(H2258&lt;=80000,ROUNDUP(H2258/4,0)+20000,40000))))+IF(I2258&lt;=0,0,IF(I2258&lt;=25000,I2258,IF(I2258&lt;=50000,ROUNDUP(I2258/2,0)+12500,IF(I2258&lt;=100000,ROUNDUP(I2258/4,0)+25000,50000)))),40000))))</f>
        <v/>
      </c>
      <c r="R2258" s="18">
        <f>MIN(120000,O2258+P2258+Q2258)</f>
        <v/>
      </c>
      <c r="S2258" s="18">
        <f>IF(F2258&lt;=0,IF(E2258&lt;=0,0,IF(E2258&lt;=12000,E2258,IF(E2258&lt;=32000,ROUNDUP(E2258/2,0)+6000,IF(E2258&lt;=56000,ROUNDUP(E2258/4,0)+14000,28000)))),IF(E2258&lt;=0,IF(F2258&lt;=0,0,IF(F2258&lt;=15000,F2258,IF(F2258&lt;=40000,ROUNDUP(F2258/2,0)+7500,IF(F2258&lt;=70000,ROUNDUP(F2258/4,0)+17500,35000)))),MAX(IF(F2258&lt;=0,0,IF(F2258&lt;=15000,F2258,IF(F2258&lt;=40000,ROUNDUP(F2258/2,0)+7500,IF(F2258&lt;=70000,ROUNDUP(F2258/4,0)+17500,35000)))),MIN(IF(E2258&lt;=0,0,IF(E2258&lt;=12000,E2258,IF(E2258&lt;=32000,ROUNDUP(E2258/2,0)+6000,IF(E2258&lt;=56000,ROUNDUP(E2258/4,0)+14000,28000))))+IF(F2258&lt;=0,0,IF(F2258&lt;=15000,F2258,IF(F2258&lt;=40000,ROUNDUP(F2258/2,0)+7500,IF(F2258&lt;=70000,ROUNDUP(F2258/4,0)+17500,35000)))),28000))))</f>
        <v/>
      </c>
      <c r="T2258" s="18">
        <f>IF(G2258&lt;=0,0,IF(G2258&lt;=12000,G2258,IF(G2258&lt;=32000,ROUNDUP(G2258/2,0)+6000,IF(G2258&lt;=56000,ROUNDUP(G2258/4,0)+14000,28000))))</f>
        <v/>
      </c>
      <c r="U2258" s="18">
        <f>IF(I2258&lt;=0,IF(H2258&lt;=0,0,IF(H2258&lt;=12000,H2258,IF(H2258&lt;=32000,ROUNDUP(H2258/2,0)+6000,IF(H2258&lt;=56000,ROUNDUP(H2258/4,0)+14000,28000)))),IF(H2258&lt;=0,IF(I2258&lt;=0,0,IF(I2258&lt;=15000,I2258,IF(I2258&lt;=40000,ROUNDUP(I2258/2,0)+7500,IF(I2258&lt;=70000,ROUNDUP(I2258/4,0)+17500,35000)))),MAX(IF(I2258&lt;=0,0,IF(I2258&lt;=15000,I2258,IF(I2258&lt;=40000,ROUNDUP(I2258/2,0)+7500,IF(I2258&lt;=70000,ROUNDUP(I2258/4,0)+17500,35000)))),MIN(IF(H2258&lt;=0,0,IF(H2258&lt;=12000,H2258,IF(H2258&lt;=32000,ROUNDUP(H2258/2,0)+6000,IF(H2258&lt;=56000,ROUNDUP(H2258/4,0)+14000,28000))))+IF(I2258&lt;=0,0,IF(I2258&lt;=15000,I2258,IF(I2258&lt;=40000,ROUNDUP(I2258/2,0)+7500,IF(I2258&lt;=70000,ROUNDUP(I2258/4,0)+17500,35000)))),28000))))</f>
        <v/>
      </c>
      <c r="V2258" s="18">
        <f>MIN(70000,S2258+T2258+U2258)</f>
        <v/>
      </c>
      <c r="W2258" s="18">
        <f>MAX(0,ROUNDDOWN(M2258-J2258-N2258-K2258-0,-3))</f>
        <v/>
      </c>
      <c r="X2258" s="18">
        <f>MAX(0,ROUNDDOWN(M2258-J2258-N2258-K2258-R2258,-3))</f>
        <v/>
      </c>
      <c r="Y2258" s="18">
        <f>IF(W2258&lt;=0,0,ROUNDDOWN((W2258*LOOKUP(W2258,{0,1950001,3300001,6950001,9000001,18000001,40000001},{0.05,0.1,0.2,0.23,0.33,0.4,0.45})-LOOKUP(W2258,{0,1950001,3300001,6950001,9000001,18000001,40000001},{0,97500,427500,636000,1536000,2796000,4796000}))*1.021,-2))</f>
        <v/>
      </c>
      <c r="Z2258" s="18">
        <f>IF(X2258&lt;=0,0,ROUNDDOWN((X2258*LOOKUP(X2258,{0,1950001,3300001,6950001,9000001,18000001,40000001},{0.05,0.1,0.2,0.23,0.33,0.4,0.45})-LOOKUP(X2258,{0,1950001,3300001,6950001,9000001,18000001,40000001},{0,97500,427500,636000,1536000,2796000,4796000}))*1.021,-2))</f>
        <v/>
      </c>
      <c r="AA2258" s="18">
        <f>MAX(0,ROUNDDOWN(M2258-J2258-430000-L2258-0,-3))</f>
        <v/>
      </c>
      <c r="AB2258" s="18">
        <f>MAX(0,ROUNDDOWN(M2258-J2258-430000-L2258-V2258,-3))</f>
        <v/>
      </c>
      <c r="AC2258" s="18">
        <f>IF(M2258&lt;=450000,0,MAX(0,ROUNDDOWN(AA2258*0.06-MIN(50000,AA2258)*0.03,-2))+MAX(0,ROUNDDOWN(AA2258*0.04-MIN(50000,AA2258)*0.02,-2)))</f>
        <v/>
      </c>
      <c r="AD2258" s="18">
        <f>IF(M2258&lt;=450000,0,MAX(0,ROUNDDOWN(AB2258*0.06-MIN(50000,AB2258)*0.03,-2))+MAX(0,ROUNDDOWN(AB2258*0.04-MIN(50000,AB2258)*0.02,-2)))</f>
        <v/>
      </c>
      <c r="AE2258" s="18">
        <f>Y2258-Z2258</f>
        <v/>
      </c>
      <c r="AF2258" s="18">
        <f>AC2258-AD2258</f>
        <v/>
      </c>
      <c r="AG2258" s="18">
        <f>AE2258+AF2258</f>
        <v/>
      </c>
      <c r="AH2258" s="20">
        <f>IF(W2258&lt;=0,0,LOOKUP(W2258,{0,1950001,3300001,6950001,9000001,18000001,40000001},{0.05,0.1,0.2,0.23,0.33,0.4,0.45}))</f>
        <v/>
      </c>
    </row>
    <row r="2259">
      <c r="A2259" t="inlineStr">
        <is>
          <t>1万円刻み 3区分8万円ずつ</t>
        </is>
      </c>
      <c r="B2259" s="18">
        <f>'4_1万円刻み'!$A$727</f>
        <v/>
      </c>
      <c r="C2259" s="19" t="n">
        <v>2026</v>
      </c>
      <c r="D2259" t="inlineStr">
        <is>
          <t>いいえ</t>
        </is>
      </c>
      <c r="E2259" s="18" t="n">
        <v>80000</v>
      </c>
      <c r="F2259" s="18" t="n">
        <v>0</v>
      </c>
      <c r="G2259" s="18" t="n">
        <v>80000</v>
      </c>
      <c r="H2259" s="18" t="n">
        <v>80000</v>
      </c>
      <c r="I2259" s="18" t="n">
        <v>0</v>
      </c>
      <c r="J2259" s="18">
        <f>ROUND(MIN(B2259/12,650000)*12*0.0915+MIN(B2259/12,1390000)*12*(0.0504+0)+B2259*0.005,0)</f>
        <v/>
      </c>
      <c r="K2259" s="18" t="n">
        <v>0</v>
      </c>
      <c r="L2259" s="18" t="n">
        <v>0</v>
      </c>
      <c r="M2259" s="18">
        <f>ROUND(IF(C2259&gt;=2026,IF(B2259&lt;741000,0,IF(B2259&lt;2191000,B2259-740000,IF(B2259&lt;2193000,1451000,IF(B2259&lt;2196000,1453000,IF(B2259&lt;2200000,1456000,IF(B2259&lt;3600000,ROUNDDOWN(B2259/4,-3)*2.8-80000,IF(B2259&lt;6600000,ROUNDDOWN(B2259/4,-3)*3.2-440000,IF(B2259&lt;8500000,ROUNDDOWN(B2259*0.9,0)-1100000,B2259-1950000)))))))),IF(B2259&lt;651000,0,IF(B2259&lt;1900000,B2259-650000,IF(B2259&lt;3600000,ROUNDDOWN(B2259/4,-3)*2.8-80000,IF(B2259&lt;6600000,ROUNDDOWN(B2259/4,-3)*3.2-440000,IF(B2259&lt;8500000,ROUNDDOWN(B2259*0.9,0)-1100000,B2259-1950000)))))),0)</f>
        <v/>
      </c>
      <c r="N2259" s="18">
        <f>IF(M2259&gt;23500000,NA(),IF(C2259&gt;=2026,IF(M2259&lt;=4890000,1040000,IF(M2259&lt;=6550000,670000,620000)),IF(M2259&lt;=1320000,950000,IF(M2259&lt;=3360000,880000,IF(M2259&lt;=4890000,680000,IF(M2259&lt;=6550000,630000,580000))))))</f>
        <v/>
      </c>
      <c r="O2259" s="18">
        <f>IF(F2259&lt;=0,IF(AND(D2259="はい",C2259&gt;=2026,C2259&lt;=2027),IF(E2259&lt;=0,0,IF(E2259&lt;=30000,E2259,IF(E2259&lt;=60000,ROUNDUP(E2259/2,0)+15000,IF(E2259&lt;=120000,ROUNDUP(E2259/4,0)+30000,60000)))),IF(E2259&lt;=0,0,IF(E2259&lt;=20000,E2259,IF(E2259&lt;=40000,ROUNDUP(E2259/2,0)+10000,IF(E2259&lt;=80000,ROUNDUP(E2259/4,0)+20000,40000))))),IF(E2259&lt;=0,IF(F2259&lt;=0,0,IF(F2259&lt;=25000,F2259,IF(F2259&lt;=50000,ROUNDUP(F2259/2,0)+12500,IF(F2259&lt;=100000,ROUNDUP(F2259/4,0)+25000,50000)))),MAX(IF(F2259&lt;=0,0,IF(F2259&lt;=25000,F2259,IF(F2259&lt;=50000,ROUNDUP(F2259/2,0)+12500,IF(F2259&lt;=100000,ROUNDUP(F2259/4,0)+25000,50000)))),MIN(IF(AND(D2259="はい",C2259&gt;=2026,C2259&lt;=2027),IF(E2259&lt;=0,0,IF(E2259&lt;=30000,E2259,IF(E2259&lt;=60000,ROUNDUP(E2259/2,0)+15000,IF(E2259&lt;=120000,ROUNDUP(E2259/4,0)+30000,60000)))),IF(E2259&lt;=0,0,IF(E2259&lt;=20000,E2259,IF(E2259&lt;=40000,ROUNDUP(E2259/2,0)+10000,IF(E2259&lt;=80000,ROUNDUP(E2259/4,0)+20000,40000)))))+IF(F2259&lt;=0,0,IF(F2259&lt;=25000,F2259,IF(F2259&lt;=50000,ROUNDUP(F2259/2,0)+12500,IF(F2259&lt;=100000,ROUNDUP(F2259/4,0)+25000,50000)))),IF(AND(D2259="はい",C2259&gt;=2026,C2259&lt;=2027),60000,40000)))))</f>
        <v/>
      </c>
      <c r="P2259" s="18">
        <f>IF(G2259&lt;=0,0,IF(G2259&lt;=20000,G2259,IF(G2259&lt;=40000,ROUNDUP(G2259/2,0)+10000,IF(G2259&lt;=80000,ROUNDUP(G2259/4,0)+20000,40000))))</f>
        <v/>
      </c>
      <c r="Q2259" s="18">
        <f>IF(I2259&lt;=0,IF(H2259&lt;=0,0,IF(H2259&lt;=20000,H2259,IF(H2259&lt;=40000,ROUNDUP(H2259/2,0)+10000,IF(H2259&lt;=80000,ROUNDUP(H2259/4,0)+20000,40000)))),IF(H2259&lt;=0,IF(I2259&lt;=0,0,IF(I2259&lt;=25000,I2259,IF(I2259&lt;=50000,ROUNDUP(I2259/2,0)+12500,IF(I2259&lt;=100000,ROUNDUP(I2259/4,0)+25000,50000)))),MAX(IF(I2259&lt;=0,0,IF(I2259&lt;=25000,I2259,IF(I2259&lt;=50000,ROUNDUP(I2259/2,0)+12500,IF(I2259&lt;=100000,ROUNDUP(I2259/4,0)+25000,50000)))),MIN(IF(H2259&lt;=0,0,IF(H2259&lt;=20000,H2259,IF(H2259&lt;=40000,ROUNDUP(H2259/2,0)+10000,IF(H2259&lt;=80000,ROUNDUP(H2259/4,0)+20000,40000))))+IF(I2259&lt;=0,0,IF(I2259&lt;=25000,I2259,IF(I2259&lt;=50000,ROUNDUP(I2259/2,0)+12500,IF(I2259&lt;=100000,ROUNDUP(I2259/4,0)+25000,50000)))),40000))))</f>
        <v/>
      </c>
      <c r="R2259" s="18">
        <f>MIN(120000,O2259+P2259+Q2259)</f>
        <v/>
      </c>
      <c r="S2259" s="18">
        <f>IF(F2259&lt;=0,IF(E2259&lt;=0,0,IF(E2259&lt;=12000,E2259,IF(E2259&lt;=32000,ROUNDUP(E2259/2,0)+6000,IF(E2259&lt;=56000,ROUNDUP(E2259/4,0)+14000,28000)))),IF(E2259&lt;=0,IF(F2259&lt;=0,0,IF(F2259&lt;=15000,F2259,IF(F2259&lt;=40000,ROUNDUP(F2259/2,0)+7500,IF(F2259&lt;=70000,ROUNDUP(F2259/4,0)+17500,35000)))),MAX(IF(F2259&lt;=0,0,IF(F2259&lt;=15000,F2259,IF(F2259&lt;=40000,ROUNDUP(F2259/2,0)+7500,IF(F2259&lt;=70000,ROUNDUP(F2259/4,0)+17500,35000)))),MIN(IF(E2259&lt;=0,0,IF(E2259&lt;=12000,E2259,IF(E2259&lt;=32000,ROUNDUP(E2259/2,0)+6000,IF(E2259&lt;=56000,ROUNDUP(E2259/4,0)+14000,28000))))+IF(F2259&lt;=0,0,IF(F2259&lt;=15000,F2259,IF(F2259&lt;=40000,ROUNDUP(F2259/2,0)+7500,IF(F2259&lt;=70000,ROUNDUP(F2259/4,0)+17500,35000)))),28000))))</f>
        <v/>
      </c>
      <c r="T2259" s="18">
        <f>IF(G2259&lt;=0,0,IF(G2259&lt;=12000,G2259,IF(G2259&lt;=32000,ROUNDUP(G2259/2,0)+6000,IF(G2259&lt;=56000,ROUNDUP(G2259/4,0)+14000,28000))))</f>
        <v/>
      </c>
      <c r="U2259" s="18">
        <f>IF(I2259&lt;=0,IF(H2259&lt;=0,0,IF(H2259&lt;=12000,H2259,IF(H2259&lt;=32000,ROUNDUP(H2259/2,0)+6000,IF(H2259&lt;=56000,ROUNDUP(H2259/4,0)+14000,28000)))),IF(H2259&lt;=0,IF(I2259&lt;=0,0,IF(I2259&lt;=15000,I2259,IF(I2259&lt;=40000,ROUNDUP(I2259/2,0)+7500,IF(I2259&lt;=70000,ROUNDUP(I2259/4,0)+17500,35000)))),MAX(IF(I2259&lt;=0,0,IF(I2259&lt;=15000,I2259,IF(I2259&lt;=40000,ROUNDUP(I2259/2,0)+7500,IF(I2259&lt;=70000,ROUNDUP(I2259/4,0)+17500,35000)))),MIN(IF(H2259&lt;=0,0,IF(H2259&lt;=12000,H2259,IF(H2259&lt;=32000,ROUNDUP(H2259/2,0)+6000,IF(H2259&lt;=56000,ROUNDUP(H2259/4,0)+14000,28000))))+IF(I2259&lt;=0,0,IF(I2259&lt;=15000,I2259,IF(I2259&lt;=40000,ROUNDUP(I2259/2,0)+7500,IF(I2259&lt;=70000,ROUNDUP(I2259/4,0)+17500,35000)))),28000))))</f>
        <v/>
      </c>
      <c r="V2259" s="18">
        <f>MIN(70000,S2259+T2259+U2259)</f>
        <v/>
      </c>
      <c r="W2259" s="18">
        <f>MAX(0,ROUNDDOWN(M2259-J2259-N2259-K2259-0,-3))</f>
        <v/>
      </c>
      <c r="X2259" s="18">
        <f>MAX(0,ROUNDDOWN(M2259-J2259-N2259-K2259-R2259,-3))</f>
        <v/>
      </c>
      <c r="Y2259" s="18">
        <f>IF(W2259&lt;=0,0,ROUNDDOWN((W2259*LOOKUP(W2259,{0,1950001,3300001,6950001,9000001,18000001,40000001},{0.05,0.1,0.2,0.23,0.33,0.4,0.45})-LOOKUP(W2259,{0,1950001,3300001,6950001,9000001,18000001,40000001},{0,97500,427500,636000,1536000,2796000,4796000}))*1.021,-2))</f>
        <v/>
      </c>
      <c r="Z2259" s="18">
        <f>IF(X2259&lt;=0,0,ROUNDDOWN((X2259*LOOKUP(X2259,{0,1950001,3300001,6950001,9000001,18000001,40000001},{0.05,0.1,0.2,0.23,0.33,0.4,0.45})-LOOKUP(X2259,{0,1950001,3300001,6950001,9000001,18000001,40000001},{0,97500,427500,636000,1536000,2796000,4796000}))*1.021,-2))</f>
        <v/>
      </c>
      <c r="AA2259" s="18">
        <f>MAX(0,ROUNDDOWN(M2259-J2259-430000-L2259-0,-3))</f>
        <v/>
      </c>
      <c r="AB2259" s="18">
        <f>MAX(0,ROUNDDOWN(M2259-J2259-430000-L2259-V2259,-3))</f>
        <v/>
      </c>
      <c r="AC2259" s="18">
        <f>IF(M2259&lt;=450000,0,MAX(0,ROUNDDOWN(AA2259*0.06-MIN(50000,AA2259)*0.03,-2))+MAX(0,ROUNDDOWN(AA2259*0.04-MIN(50000,AA2259)*0.02,-2)))</f>
        <v/>
      </c>
      <c r="AD2259" s="18">
        <f>IF(M2259&lt;=450000,0,MAX(0,ROUNDDOWN(AB2259*0.06-MIN(50000,AB2259)*0.03,-2))+MAX(0,ROUNDDOWN(AB2259*0.04-MIN(50000,AB2259)*0.02,-2)))</f>
        <v/>
      </c>
      <c r="AE2259" s="18">
        <f>Y2259-Z2259</f>
        <v/>
      </c>
      <c r="AF2259" s="18">
        <f>AC2259-AD2259</f>
        <v/>
      </c>
      <c r="AG2259" s="18">
        <f>AE2259+AF2259</f>
        <v/>
      </c>
      <c r="AH2259" s="20">
        <f>IF(W2259&lt;=0,0,LOOKUP(W2259,{0,1950001,3300001,6950001,9000001,18000001,40000001},{0.05,0.1,0.2,0.23,0.33,0.4,0.45}))</f>
        <v/>
      </c>
    </row>
    <row r="2260">
      <c r="A2260" t="inlineStr">
        <is>
          <t>1万円刻み 一般8万円</t>
        </is>
      </c>
      <c r="B2260" s="18">
        <f>'4_1万円刻み'!$A$727</f>
        <v/>
      </c>
      <c r="C2260" s="19" t="n">
        <v>2026</v>
      </c>
      <c r="D2260" t="inlineStr">
        <is>
          <t>いいえ</t>
        </is>
      </c>
      <c r="E2260" s="18" t="n">
        <v>80000</v>
      </c>
      <c r="F2260" s="18" t="n">
        <v>0</v>
      </c>
      <c r="G2260" s="18" t="n">
        <v>0</v>
      </c>
      <c r="H2260" s="18" t="n">
        <v>0</v>
      </c>
      <c r="I2260" s="18" t="n">
        <v>0</v>
      </c>
      <c r="J2260" s="18">
        <f>ROUND(MIN(B2260/12,650000)*12*0.0915+MIN(B2260/12,1390000)*12*(0.0504+0)+B2260*0.005,0)</f>
        <v/>
      </c>
      <c r="K2260" s="18" t="n">
        <v>0</v>
      </c>
      <c r="L2260" s="18" t="n">
        <v>0</v>
      </c>
      <c r="M2260" s="18">
        <f>ROUND(IF(C2260&gt;=2026,IF(B2260&lt;741000,0,IF(B2260&lt;2191000,B2260-740000,IF(B2260&lt;2193000,1451000,IF(B2260&lt;2196000,1453000,IF(B2260&lt;2200000,1456000,IF(B2260&lt;3600000,ROUNDDOWN(B2260/4,-3)*2.8-80000,IF(B2260&lt;6600000,ROUNDDOWN(B2260/4,-3)*3.2-440000,IF(B2260&lt;8500000,ROUNDDOWN(B2260*0.9,0)-1100000,B2260-1950000)))))))),IF(B2260&lt;651000,0,IF(B2260&lt;1900000,B2260-650000,IF(B2260&lt;3600000,ROUNDDOWN(B2260/4,-3)*2.8-80000,IF(B2260&lt;6600000,ROUNDDOWN(B2260/4,-3)*3.2-440000,IF(B2260&lt;8500000,ROUNDDOWN(B2260*0.9,0)-1100000,B2260-1950000)))))),0)</f>
        <v/>
      </c>
      <c r="N2260" s="18">
        <f>IF(M2260&gt;23500000,NA(),IF(C2260&gt;=2026,IF(M2260&lt;=4890000,1040000,IF(M2260&lt;=6550000,670000,620000)),IF(M2260&lt;=1320000,950000,IF(M2260&lt;=3360000,880000,IF(M2260&lt;=4890000,680000,IF(M2260&lt;=6550000,630000,580000))))))</f>
        <v/>
      </c>
      <c r="O2260" s="18">
        <f>IF(F2260&lt;=0,IF(AND(D2260="はい",C2260&gt;=2026,C2260&lt;=2027),IF(E2260&lt;=0,0,IF(E2260&lt;=30000,E2260,IF(E2260&lt;=60000,ROUNDUP(E2260/2,0)+15000,IF(E2260&lt;=120000,ROUNDUP(E2260/4,0)+30000,60000)))),IF(E2260&lt;=0,0,IF(E2260&lt;=20000,E2260,IF(E2260&lt;=40000,ROUNDUP(E2260/2,0)+10000,IF(E2260&lt;=80000,ROUNDUP(E2260/4,0)+20000,40000))))),IF(E2260&lt;=0,IF(F2260&lt;=0,0,IF(F2260&lt;=25000,F2260,IF(F2260&lt;=50000,ROUNDUP(F2260/2,0)+12500,IF(F2260&lt;=100000,ROUNDUP(F2260/4,0)+25000,50000)))),MAX(IF(F2260&lt;=0,0,IF(F2260&lt;=25000,F2260,IF(F2260&lt;=50000,ROUNDUP(F2260/2,0)+12500,IF(F2260&lt;=100000,ROUNDUP(F2260/4,0)+25000,50000)))),MIN(IF(AND(D2260="はい",C2260&gt;=2026,C2260&lt;=2027),IF(E2260&lt;=0,0,IF(E2260&lt;=30000,E2260,IF(E2260&lt;=60000,ROUNDUP(E2260/2,0)+15000,IF(E2260&lt;=120000,ROUNDUP(E2260/4,0)+30000,60000)))),IF(E2260&lt;=0,0,IF(E2260&lt;=20000,E2260,IF(E2260&lt;=40000,ROUNDUP(E2260/2,0)+10000,IF(E2260&lt;=80000,ROUNDUP(E2260/4,0)+20000,40000)))))+IF(F2260&lt;=0,0,IF(F2260&lt;=25000,F2260,IF(F2260&lt;=50000,ROUNDUP(F2260/2,0)+12500,IF(F2260&lt;=100000,ROUNDUP(F2260/4,0)+25000,50000)))),IF(AND(D2260="はい",C2260&gt;=2026,C2260&lt;=2027),60000,40000)))))</f>
        <v/>
      </c>
      <c r="P2260" s="18">
        <f>IF(G2260&lt;=0,0,IF(G2260&lt;=20000,G2260,IF(G2260&lt;=40000,ROUNDUP(G2260/2,0)+10000,IF(G2260&lt;=80000,ROUNDUP(G2260/4,0)+20000,40000))))</f>
        <v/>
      </c>
      <c r="Q2260" s="18">
        <f>IF(I2260&lt;=0,IF(H2260&lt;=0,0,IF(H2260&lt;=20000,H2260,IF(H2260&lt;=40000,ROUNDUP(H2260/2,0)+10000,IF(H2260&lt;=80000,ROUNDUP(H2260/4,0)+20000,40000)))),IF(H2260&lt;=0,IF(I2260&lt;=0,0,IF(I2260&lt;=25000,I2260,IF(I2260&lt;=50000,ROUNDUP(I2260/2,0)+12500,IF(I2260&lt;=100000,ROUNDUP(I2260/4,0)+25000,50000)))),MAX(IF(I2260&lt;=0,0,IF(I2260&lt;=25000,I2260,IF(I2260&lt;=50000,ROUNDUP(I2260/2,0)+12500,IF(I2260&lt;=100000,ROUNDUP(I2260/4,0)+25000,50000)))),MIN(IF(H2260&lt;=0,0,IF(H2260&lt;=20000,H2260,IF(H2260&lt;=40000,ROUNDUP(H2260/2,0)+10000,IF(H2260&lt;=80000,ROUNDUP(H2260/4,0)+20000,40000))))+IF(I2260&lt;=0,0,IF(I2260&lt;=25000,I2260,IF(I2260&lt;=50000,ROUNDUP(I2260/2,0)+12500,IF(I2260&lt;=100000,ROUNDUP(I2260/4,0)+25000,50000)))),40000))))</f>
        <v/>
      </c>
      <c r="R2260" s="18">
        <f>MIN(120000,O2260+P2260+Q2260)</f>
        <v/>
      </c>
      <c r="S2260" s="18">
        <f>IF(F2260&lt;=0,IF(E2260&lt;=0,0,IF(E2260&lt;=12000,E2260,IF(E2260&lt;=32000,ROUNDUP(E2260/2,0)+6000,IF(E2260&lt;=56000,ROUNDUP(E2260/4,0)+14000,28000)))),IF(E2260&lt;=0,IF(F2260&lt;=0,0,IF(F2260&lt;=15000,F2260,IF(F2260&lt;=40000,ROUNDUP(F2260/2,0)+7500,IF(F2260&lt;=70000,ROUNDUP(F2260/4,0)+17500,35000)))),MAX(IF(F2260&lt;=0,0,IF(F2260&lt;=15000,F2260,IF(F2260&lt;=40000,ROUNDUP(F2260/2,0)+7500,IF(F2260&lt;=70000,ROUNDUP(F2260/4,0)+17500,35000)))),MIN(IF(E2260&lt;=0,0,IF(E2260&lt;=12000,E2260,IF(E2260&lt;=32000,ROUNDUP(E2260/2,0)+6000,IF(E2260&lt;=56000,ROUNDUP(E2260/4,0)+14000,28000))))+IF(F2260&lt;=0,0,IF(F2260&lt;=15000,F2260,IF(F2260&lt;=40000,ROUNDUP(F2260/2,0)+7500,IF(F2260&lt;=70000,ROUNDUP(F2260/4,0)+17500,35000)))),28000))))</f>
        <v/>
      </c>
      <c r="T2260" s="18">
        <f>IF(G2260&lt;=0,0,IF(G2260&lt;=12000,G2260,IF(G2260&lt;=32000,ROUNDUP(G2260/2,0)+6000,IF(G2260&lt;=56000,ROUNDUP(G2260/4,0)+14000,28000))))</f>
        <v/>
      </c>
      <c r="U2260" s="18">
        <f>IF(I2260&lt;=0,IF(H2260&lt;=0,0,IF(H2260&lt;=12000,H2260,IF(H2260&lt;=32000,ROUNDUP(H2260/2,0)+6000,IF(H2260&lt;=56000,ROUNDUP(H2260/4,0)+14000,28000)))),IF(H2260&lt;=0,IF(I2260&lt;=0,0,IF(I2260&lt;=15000,I2260,IF(I2260&lt;=40000,ROUNDUP(I2260/2,0)+7500,IF(I2260&lt;=70000,ROUNDUP(I2260/4,0)+17500,35000)))),MAX(IF(I2260&lt;=0,0,IF(I2260&lt;=15000,I2260,IF(I2260&lt;=40000,ROUNDUP(I2260/2,0)+7500,IF(I2260&lt;=70000,ROUNDUP(I2260/4,0)+17500,35000)))),MIN(IF(H2260&lt;=0,0,IF(H2260&lt;=12000,H2260,IF(H2260&lt;=32000,ROUNDUP(H2260/2,0)+6000,IF(H2260&lt;=56000,ROUNDUP(H2260/4,0)+14000,28000))))+IF(I2260&lt;=0,0,IF(I2260&lt;=15000,I2260,IF(I2260&lt;=40000,ROUNDUP(I2260/2,0)+7500,IF(I2260&lt;=70000,ROUNDUP(I2260/4,0)+17500,35000)))),28000))))</f>
        <v/>
      </c>
      <c r="V2260" s="18">
        <f>MIN(70000,S2260+T2260+U2260)</f>
        <v/>
      </c>
      <c r="W2260" s="18">
        <f>MAX(0,ROUNDDOWN(M2260-J2260-N2260-K2260-0,-3))</f>
        <v/>
      </c>
      <c r="X2260" s="18">
        <f>MAX(0,ROUNDDOWN(M2260-J2260-N2260-K2260-R2260,-3))</f>
        <v/>
      </c>
      <c r="Y2260" s="18">
        <f>IF(W2260&lt;=0,0,ROUNDDOWN((W2260*LOOKUP(W2260,{0,1950001,3300001,6950001,9000001,18000001,40000001},{0.05,0.1,0.2,0.23,0.33,0.4,0.45})-LOOKUP(W2260,{0,1950001,3300001,6950001,9000001,18000001,40000001},{0,97500,427500,636000,1536000,2796000,4796000}))*1.021,-2))</f>
        <v/>
      </c>
      <c r="Z2260" s="18">
        <f>IF(X2260&lt;=0,0,ROUNDDOWN((X2260*LOOKUP(X2260,{0,1950001,3300001,6950001,9000001,18000001,40000001},{0.05,0.1,0.2,0.23,0.33,0.4,0.45})-LOOKUP(X2260,{0,1950001,3300001,6950001,9000001,18000001,40000001},{0,97500,427500,636000,1536000,2796000,4796000}))*1.021,-2))</f>
        <v/>
      </c>
      <c r="AA2260" s="18">
        <f>MAX(0,ROUNDDOWN(M2260-J2260-430000-L2260-0,-3))</f>
        <v/>
      </c>
      <c r="AB2260" s="18">
        <f>MAX(0,ROUNDDOWN(M2260-J2260-430000-L2260-V2260,-3))</f>
        <v/>
      </c>
      <c r="AC2260" s="18">
        <f>IF(M2260&lt;=450000,0,MAX(0,ROUNDDOWN(AA2260*0.06-MIN(50000,AA2260)*0.03,-2))+MAX(0,ROUNDDOWN(AA2260*0.04-MIN(50000,AA2260)*0.02,-2)))</f>
        <v/>
      </c>
      <c r="AD2260" s="18">
        <f>IF(M2260&lt;=450000,0,MAX(0,ROUNDDOWN(AB2260*0.06-MIN(50000,AB2260)*0.03,-2))+MAX(0,ROUNDDOWN(AB2260*0.04-MIN(50000,AB2260)*0.02,-2)))</f>
        <v/>
      </c>
      <c r="AE2260" s="18">
        <f>Y2260-Z2260</f>
        <v/>
      </c>
      <c r="AF2260" s="18">
        <f>AC2260-AD2260</f>
        <v/>
      </c>
      <c r="AG2260" s="18">
        <f>AE2260+AF2260</f>
        <v/>
      </c>
      <c r="AH2260" s="20">
        <f>IF(W2260&lt;=0,0,LOOKUP(W2260,{0,1950001,3300001,6950001,9000001,18000001,40000001},{0.05,0.1,0.2,0.23,0.33,0.4,0.45}))</f>
        <v/>
      </c>
    </row>
    <row r="2261">
      <c r="A2261" t="inlineStr">
        <is>
          <t>1万円刻み 特例あり一般12万円</t>
        </is>
      </c>
      <c r="B2261" s="18">
        <f>'4_1万円刻み'!$A$727</f>
        <v/>
      </c>
      <c r="C2261" s="19" t="n">
        <v>2026</v>
      </c>
      <c r="D2261" t="inlineStr">
        <is>
          <t>はい</t>
        </is>
      </c>
      <c r="E2261" s="18" t="n">
        <v>120000</v>
      </c>
      <c r="F2261" s="18" t="n">
        <v>0</v>
      </c>
      <c r="G2261" s="18" t="n">
        <v>0</v>
      </c>
      <c r="H2261" s="18" t="n">
        <v>0</v>
      </c>
      <c r="I2261" s="18" t="n">
        <v>0</v>
      </c>
      <c r="J2261" s="18">
        <f>ROUND(MIN(B2261/12,650000)*12*0.0915+MIN(B2261/12,1390000)*12*(0.0504+0)+B2261*0.005,0)</f>
        <v/>
      </c>
      <c r="K2261" s="18" t="n">
        <v>0</v>
      </c>
      <c r="L2261" s="18" t="n">
        <v>0</v>
      </c>
      <c r="M2261" s="18">
        <f>ROUND(IF(C2261&gt;=2026,IF(B2261&lt;741000,0,IF(B2261&lt;2191000,B2261-740000,IF(B2261&lt;2193000,1451000,IF(B2261&lt;2196000,1453000,IF(B2261&lt;2200000,1456000,IF(B2261&lt;3600000,ROUNDDOWN(B2261/4,-3)*2.8-80000,IF(B2261&lt;6600000,ROUNDDOWN(B2261/4,-3)*3.2-440000,IF(B2261&lt;8500000,ROUNDDOWN(B2261*0.9,0)-1100000,B2261-1950000)))))))),IF(B2261&lt;651000,0,IF(B2261&lt;1900000,B2261-650000,IF(B2261&lt;3600000,ROUNDDOWN(B2261/4,-3)*2.8-80000,IF(B2261&lt;6600000,ROUNDDOWN(B2261/4,-3)*3.2-440000,IF(B2261&lt;8500000,ROUNDDOWN(B2261*0.9,0)-1100000,B2261-1950000)))))),0)</f>
        <v/>
      </c>
      <c r="N2261" s="18">
        <f>IF(M2261&gt;23500000,NA(),IF(C2261&gt;=2026,IF(M2261&lt;=4890000,1040000,IF(M2261&lt;=6550000,670000,620000)),IF(M2261&lt;=1320000,950000,IF(M2261&lt;=3360000,880000,IF(M2261&lt;=4890000,680000,IF(M2261&lt;=6550000,630000,580000))))))</f>
        <v/>
      </c>
      <c r="O2261" s="18">
        <f>IF(F2261&lt;=0,IF(AND(D2261="はい",C2261&gt;=2026,C2261&lt;=2027),IF(E2261&lt;=0,0,IF(E2261&lt;=30000,E2261,IF(E2261&lt;=60000,ROUNDUP(E2261/2,0)+15000,IF(E2261&lt;=120000,ROUNDUP(E2261/4,0)+30000,60000)))),IF(E2261&lt;=0,0,IF(E2261&lt;=20000,E2261,IF(E2261&lt;=40000,ROUNDUP(E2261/2,0)+10000,IF(E2261&lt;=80000,ROUNDUP(E2261/4,0)+20000,40000))))),IF(E2261&lt;=0,IF(F2261&lt;=0,0,IF(F2261&lt;=25000,F2261,IF(F2261&lt;=50000,ROUNDUP(F2261/2,0)+12500,IF(F2261&lt;=100000,ROUNDUP(F2261/4,0)+25000,50000)))),MAX(IF(F2261&lt;=0,0,IF(F2261&lt;=25000,F2261,IF(F2261&lt;=50000,ROUNDUP(F2261/2,0)+12500,IF(F2261&lt;=100000,ROUNDUP(F2261/4,0)+25000,50000)))),MIN(IF(AND(D2261="はい",C2261&gt;=2026,C2261&lt;=2027),IF(E2261&lt;=0,0,IF(E2261&lt;=30000,E2261,IF(E2261&lt;=60000,ROUNDUP(E2261/2,0)+15000,IF(E2261&lt;=120000,ROUNDUP(E2261/4,0)+30000,60000)))),IF(E2261&lt;=0,0,IF(E2261&lt;=20000,E2261,IF(E2261&lt;=40000,ROUNDUP(E2261/2,0)+10000,IF(E2261&lt;=80000,ROUNDUP(E2261/4,0)+20000,40000)))))+IF(F2261&lt;=0,0,IF(F2261&lt;=25000,F2261,IF(F2261&lt;=50000,ROUNDUP(F2261/2,0)+12500,IF(F2261&lt;=100000,ROUNDUP(F2261/4,0)+25000,50000)))),IF(AND(D2261="はい",C2261&gt;=2026,C2261&lt;=2027),60000,40000)))))</f>
        <v/>
      </c>
      <c r="P2261" s="18">
        <f>IF(G2261&lt;=0,0,IF(G2261&lt;=20000,G2261,IF(G2261&lt;=40000,ROUNDUP(G2261/2,0)+10000,IF(G2261&lt;=80000,ROUNDUP(G2261/4,0)+20000,40000))))</f>
        <v/>
      </c>
      <c r="Q2261" s="18">
        <f>IF(I2261&lt;=0,IF(H2261&lt;=0,0,IF(H2261&lt;=20000,H2261,IF(H2261&lt;=40000,ROUNDUP(H2261/2,0)+10000,IF(H2261&lt;=80000,ROUNDUP(H2261/4,0)+20000,40000)))),IF(H2261&lt;=0,IF(I2261&lt;=0,0,IF(I2261&lt;=25000,I2261,IF(I2261&lt;=50000,ROUNDUP(I2261/2,0)+12500,IF(I2261&lt;=100000,ROUNDUP(I2261/4,0)+25000,50000)))),MAX(IF(I2261&lt;=0,0,IF(I2261&lt;=25000,I2261,IF(I2261&lt;=50000,ROUNDUP(I2261/2,0)+12500,IF(I2261&lt;=100000,ROUNDUP(I2261/4,0)+25000,50000)))),MIN(IF(H2261&lt;=0,0,IF(H2261&lt;=20000,H2261,IF(H2261&lt;=40000,ROUNDUP(H2261/2,0)+10000,IF(H2261&lt;=80000,ROUNDUP(H2261/4,0)+20000,40000))))+IF(I2261&lt;=0,0,IF(I2261&lt;=25000,I2261,IF(I2261&lt;=50000,ROUNDUP(I2261/2,0)+12500,IF(I2261&lt;=100000,ROUNDUP(I2261/4,0)+25000,50000)))),40000))))</f>
        <v/>
      </c>
      <c r="R2261" s="18">
        <f>MIN(120000,O2261+P2261+Q2261)</f>
        <v/>
      </c>
      <c r="S2261" s="18">
        <f>IF(F2261&lt;=0,IF(E2261&lt;=0,0,IF(E2261&lt;=12000,E2261,IF(E2261&lt;=32000,ROUNDUP(E2261/2,0)+6000,IF(E2261&lt;=56000,ROUNDUP(E2261/4,0)+14000,28000)))),IF(E2261&lt;=0,IF(F2261&lt;=0,0,IF(F2261&lt;=15000,F2261,IF(F2261&lt;=40000,ROUNDUP(F2261/2,0)+7500,IF(F2261&lt;=70000,ROUNDUP(F2261/4,0)+17500,35000)))),MAX(IF(F2261&lt;=0,0,IF(F2261&lt;=15000,F2261,IF(F2261&lt;=40000,ROUNDUP(F2261/2,0)+7500,IF(F2261&lt;=70000,ROUNDUP(F2261/4,0)+17500,35000)))),MIN(IF(E2261&lt;=0,0,IF(E2261&lt;=12000,E2261,IF(E2261&lt;=32000,ROUNDUP(E2261/2,0)+6000,IF(E2261&lt;=56000,ROUNDUP(E2261/4,0)+14000,28000))))+IF(F2261&lt;=0,0,IF(F2261&lt;=15000,F2261,IF(F2261&lt;=40000,ROUNDUP(F2261/2,0)+7500,IF(F2261&lt;=70000,ROUNDUP(F2261/4,0)+17500,35000)))),28000))))</f>
        <v/>
      </c>
      <c r="T2261" s="18">
        <f>IF(G2261&lt;=0,0,IF(G2261&lt;=12000,G2261,IF(G2261&lt;=32000,ROUNDUP(G2261/2,0)+6000,IF(G2261&lt;=56000,ROUNDUP(G2261/4,0)+14000,28000))))</f>
        <v/>
      </c>
      <c r="U2261" s="18">
        <f>IF(I2261&lt;=0,IF(H2261&lt;=0,0,IF(H2261&lt;=12000,H2261,IF(H2261&lt;=32000,ROUNDUP(H2261/2,0)+6000,IF(H2261&lt;=56000,ROUNDUP(H2261/4,0)+14000,28000)))),IF(H2261&lt;=0,IF(I2261&lt;=0,0,IF(I2261&lt;=15000,I2261,IF(I2261&lt;=40000,ROUNDUP(I2261/2,0)+7500,IF(I2261&lt;=70000,ROUNDUP(I2261/4,0)+17500,35000)))),MAX(IF(I2261&lt;=0,0,IF(I2261&lt;=15000,I2261,IF(I2261&lt;=40000,ROUNDUP(I2261/2,0)+7500,IF(I2261&lt;=70000,ROUNDUP(I2261/4,0)+17500,35000)))),MIN(IF(H2261&lt;=0,0,IF(H2261&lt;=12000,H2261,IF(H2261&lt;=32000,ROUNDUP(H2261/2,0)+6000,IF(H2261&lt;=56000,ROUNDUP(H2261/4,0)+14000,28000))))+IF(I2261&lt;=0,0,IF(I2261&lt;=15000,I2261,IF(I2261&lt;=40000,ROUNDUP(I2261/2,0)+7500,IF(I2261&lt;=70000,ROUNDUP(I2261/4,0)+17500,35000)))),28000))))</f>
        <v/>
      </c>
      <c r="V2261" s="18">
        <f>MIN(70000,S2261+T2261+U2261)</f>
        <v/>
      </c>
      <c r="W2261" s="18">
        <f>MAX(0,ROUNDDOWN(M2261-J2261-N2261-K2261-0,-3))</f>
        <v/>
      </c>
      <c r="X2261" s="18">
        <f>MAX(0,ROUNDDOWN(M2261-J2261-N2261-K2261-R2261,-3))</f>
        <v/>
      </c>
      <c r="Y2261" s="18">
        <f>IF(W2261&lt;=0,0,ROUNDDOWN((W2261*LOOKUP(W2261,{0,1950001,3300001,6950001,9000001,18000001,40000001},{0.05,0.1,0.2,0.23,0.33,0.4,0.45})-LOOKUP(W2261,{0,1950001,3300001,6950001,9000001,18000001,40000001},{0,97500,427500,636000,1536000,2796000,4796000}))*1.021,-2))</f>
        <v/>
      </c>
      <c r="Z2261" s="18">
        <f>IF(X2261&lt;=0,0,ROUNDDOWN((X2261*LOOKUP(X2261,{0,1950001,3300001,6950001,9000001,18000001,40000001},{0.05,0.1,0.2,0.23,0.33,0.4,0.45})-LOOKUP(X2261,{0,1950001,3300001,6950001,9000001,18000001,40000001},{0,97500,427500,636000,1536000,2796000,4796000}))*1.021,-2))</f>
        <v/>
      </c>
      <c r="AA2261" s="18">
        <f>MAX(0,ROUNDDOWN(M2261-J2261-430000-L2261-0,-3))</f>
        <v/>
      </c>
      <c r="AB2261" s="18">
        <f>MAX(0,ROUNDDOWN(M2261-J2261-430000-L2261-V2261,-3))</f>
        <v/>
      </c>
      <c r="AC2261" s="18">
        <f>IF(M2261&lt;=450000,0,MAX(0,ROUNDDOWN(AA2261*0.06-MIN(50000,AA2261)*0.03,-2))+MAX(0,ROUNDDOWN(AA2261*0.04-MIN(50000,AA2261)*0.02,-2)))</f>
        <v/>
      </c>
      <c r="AD2261" s="18">
        <f>IF(M2261&lt;=450000,0,MAX(0,ROUNDDOWN(AB2261*0.06-MIN(50000,AB2261)*0.03,-2))+MAX(0,ROUNDDOWN(AB2261*0.04-MIN(50000,AB2261)*0.02,-2)))</f>
        <v/>
      </c>
      <c r="AE2261" s="18">
        <f>Y2261-Z2261</f>
        <v/>
      </c>
      <c r="AF2261" s="18">
        <f>AC2261-AD2261</f>
        <v/>
      </c>
      <c r="AG2261" s="18">
        <f>AE2261+AF2261</f>
        <v/>
      </c>
      <c r="AH2261" s="20">
        <f>IF(W2261&lt;=0,0,LOOKUP(W2261,{0,1950001,3300001,6950001,9000001,18000001,40000001},{0.05,0.1,0.2,0.23,0.33,0.4,0.45}))</f>
        <v/>
      </c>
    </row>
    <row r="2262">
      <c r="A2262" t="inlineStr">
        <is>
          <t>1万円刻み 3区分8万円ずつ</t>
        </is>
      </c>
      <c r="B2262" s="18">
        <f>'4_1万円刻み'!$A$728</f>
        <v/>
      </c>
      <c r="C2262" s="19" t="n">
        <v>2026</v>
      </c>
      <c r="D2262" t="inlineStr">
        <is>
          <t>いいえ</t>
        </is>
      </c>
      <c r="E2262" s="18" t="n">
        <v>80000</v>
      </c>
      <c r="F2262" s="18" t="n">
        <v>0</v>
      </c>
      <c r="G2262" s="18" t="n">
        <v>80000</v>
      </c>
      <c r="H2262" s="18" t="n">
        <v>80000</v>
      </c>
      <c r="I2262" s="18" t="n">
        <v>0</v>
      </c>
      <c r="J2262" s="18">
        <f>ROUND(MIN(B2262/12,650000)*12*0.0915+MIN(B2262/12,1390000)*12*(0.0504+0)+B2262*0.005,0)</f>
        <v/>
      </c>
      <c r="K2262" s="18" t="n">
        <v>0</v>
      </c>
      <c r="L2262" s="18" t="n">
        <v>0</v>
      </c>
      <c r="M2262" s="18">
        <f>ROUND(IF(C2262&gt;=2026,IF(B2262&lt;741000,0,IF(B2262&lt;2191000,B2262-740000,IF(B2262&lt;2193000,1451000,IF(B2262&lt;2196000,1453000,IF(B2262&lt;2200000,1456000,IF(B2262&lt;3600000,ROUNDDOWN(B2262/4,-3)*2.8-80000,IF(B2262&lt;6600000,ROUNDDOWN(B2262/4,-3)*3.2-440000,IF(B2262&lt;8500000,ROUNDDOWN(B2262*0.9,0)-1100000,B2262-1950000)))))))),IF(B2262&lt;651000,0,IF(B2262&lt;1900000,B2262-650000,IF(B2262&lt;3600000,ROUNDDOWN(B2262/4,-3)*2.8-80000,IF(B2262&lt;6600000,ROUNDDOWN(B2262/4,-3)*3.2-440000,IF(B2262&lt;8500000,ROUNDDOWN(B2262*0.9,0)-1100000,B2262-1950000)))))),0)</f>
        <v/>
      </c>
      <c r="N2262" s="18">
        <f>IF(M2262&gt;23500000,NA(),IF(C2262&gt;=2026,IF(M2262&lt;=4890000,1040000,IF(M2262&lt;=6550000,670000,620000)),IF(M2262&lt;=1320000,950000,IF(M2262&lt;=3360000,880000,IF(M2262&lt;=4890000,680000,IF(M2262&lt;=6550000,630000,580000))))))</f>
        <v/>
      </c>
      <c r="O2262" s="18">
        <f>IF(F2262&lt;=0,IF(AND(D2262="はい",C2262&gt;=2026,C2262&lt;=2027),IF(E2262&lt;=0,0,IF(E2262&lt;=30000,E2262,IF(E2262&lt;=60000,ROUNDUP(E2262/2,0)+15000,IF(E2262&lt;=120000,ROUNDUP(E2262/4,0)+30000,60000)))),IF(E2262&lt;=0,0,IF(E2262&lt;=20000,E2262,IF(E2262&lt;=40000,ROUNDUP(E2262/2,0)+10000,IF(E2262&lt;=80000,ROUNDUP(E2262/4,0)+20000,40000))))),IF(E2262&lt;=0,IF(F2262&lt;=0,0,IF(F2262&lt;=25000,F2262,IF(F2262&lt;=50000,ROUNDUP(F2262/2,0)+12500,IF(F2262&lt;=100000,ROUNDUP(F2262/4,0)+25000,50000)))),MAX(IF(F2262&lt;=0,0,IF(F2262&lt;=25000,F2262,IF(F2262&lt;=50000,ROUNDUP(F2262/2,0)+12500,IF(F2262&lt;=100000,ROUNDUP(F2262/4,0)+25000,50000)))),MIN(IF(AND(D2262="はい",C2262&gt;=2026,C2262&lt;=2027),IF(E2262&lt;=0,0,IF(E2262&lt;=30000,E2262,IF(E2262&lt;=60000,ROUNDUP(E2262/2,0)+15000,IF(E2262&lt;=120000,ROUNDUP(E2262/4,0)+30000,60000)))),IF(E2262&lt;=0,0,IF(E2262&lt;=20000,E2262,IF(E2262&lt;=40000,ROUNDUP(E2262/2,0)+10000,IF(E2262&lt;=80000,ROUNDUP(E2262/4,0)+20000,40000)))))+IF(F2262&lt;=0,0,IF(F2262&lt;=25000,F2262,IF(F2262&lt;=50000,ROUNDUP(F2262/2,0)+12500,IF(F2262&lt;=100000,ROUNDUP(F2262/4,0)+25000,50000)))),IF(AND(D2262="はい",C2262&gt;=2026,C2262&lt;=2027),60000,40000)))))</f>
        <v/>
      </c>
      <c r="P2262" s="18">
        <f>IF(G2262&lt;=0,0,IF(G2262&lt;=20000,G2262,IF(G2262&lt;=40000,ROUNDUP(G2262/2,0)+10000,IF(G2262&lt;=80000,ROUNDUP(G2262/4,0)+20000,40000))))</f>
        <v/>
      </c>
      <c r="Q2262" s="18">
        <f>IF(I2262&lt;=0,IF(H2262&lt;=0,0,IF(H2262&lt;=20000,H2262,IF(H2262&lt;=40000,ROUNDUP(H2262/2,0)+10000,IF(H2262&lt;=80000,ROUNDUP(H2262/4,0)+20000,40000)))),IF(H2262&lt;=0,IF(I2262&lt;=0,0,IF(I2262&lt;=25000,I2262,IF(I2262&lt;=50000,ROUNDUP(I2262/2,0)+12500,IF(I2262&lt;=100000,ROUNDUP(I2262/4,0)+25000,50000)))),MAX(IF(I2262&lt;=0,0,IF(I2262&lt;=25000,I2262,IF(I2262&lt;=50000,ROUNDUP(I2262/2,0)+12500,IF(I2262&lt;=100000,ROUNDUP(I2262/4,0)+25000,50000)))),MIN(IF(H2262&lt;=0,0,IF(H2262&lt;=20000,H2262,IF(H2262&lt;=40000,ROUNDUP(H2262/2,0)+10000,IF(H2262&lt;=80000,ROUNDUP(H2262/4,0)+20000,40000))))+IF(I2262&lt;=0,0,IF(I2262&lt;=25000,I2262,IF(I2262&lt;=50000,ROUNDUP(I2262/2,0)+12500,IF(I2262&lt;=100000,ROUNDUP(I2262/4,0)+25000,50000)))),40000))))</f>
        <v/>
      </c>
      <c r="R2262" s="18">
        <f>MIN(120000,O2262+P2262+Q2262)</f>
        <v/>
      </c>
      <c r="S2262" s="18">
        <f>IF(F2262&lt;=0,IF(E2262&lt;=0,0,IF(E2262&lt;=12000,E2262,IF(E2262&lt;=32000,ROUNDUP(E2262/2,0)+6000,IF(E2262&lt;=56000,ROUNDUP(E2262/4,0)+14000,28000)))),IF(E2262&lt;=0,IF(F2262&lt;=0,0,IF(F2262&lt;=15000,F2262,IF(F2262&lt;=40000,ROUNDUP(F2262/2,0)+7500,IF(F2262&lt;=70000,ROUNDUP(F2262/4,0)+17500,35000)))),MAX(IF(F2262&lt;=0,0,IF(F2262&lt;=15000,F2262,IF(F2262&lt;=40000,ROUNDUP(F2262/2,0)+7500,IF(F2262&lt;=70000,ROUNDUP(F2262/4,0)+17500,35000)))),MIN(IF(E2262&lt;=0,0,IF(E2262&lt;=12000,E2262,IF(E2262&lt;=32000,ROUNDUP(E2262/2,0)+6000,IF(E2262&lt;=56000,ROUNDUP(E2262/4,0)+14000,28000))))+IF(F2262&lt;=0,0,IF(F2262&lt;=15000,F2262,IF(F2262&lt;=40000,ROUNDUP(F2262/2,0)+7500,IF(F2262&lt;=70000,ROUNDUP(F2262/4,0)+17500,35000)))),28000))))</f>
        <v/>
      </c>
      <c r="T2262" s="18">
        <f>IF(G2262&lt;=0,0,IF(G2262&lt;=12000,G2262,IF(G2262&lt;=32000,ROUNDUP(G2262/2,0)+6000,IF(G2262&lt;=56000,ROUNDUP(G2262/4,0)+14000,28000))))</f>
        <v/>
      </c>
      <c r="U2262" s="18">
        <f>IF(I2262&lt;=0,IF(H2262&lt;=0,0,IF(H2262&lt;=12000,H2262,IF(H2262&lt;=32000,ROUNDUP(H2262/2,0)+6000,IF(H2262&lt;=56000,ROUNDUP(H2262/4,0)+14000,28000)))),IF(H2262&lt;=0,IF(I2262&lt;=0,0,IF(I2262&lt;=15000,I2262,IF(I2262&lt;=40000,ROUNDUP(I2262/2,0)+7500,IF(I2262&lt;=70000,ROUNDUP(I2262/4,0)+17500,35000)))),MAX(IF(I2262&lt;=0,0,IF(I2262&lt;=15000,I2262,IF(I2262&lt;=40000,ROUNDUP(I2262/2,0)+7500,IF(I2262&lt;=70000,ROUNDUP(I2262/4,0)+17500,35000)))),MIN(IF(H2262&lt;=0,0,IF(H2262&lt;=12000,H2262,IF(H2262&lt;=32000,ROUNDUP(H2262/2,0)+6000,IF(H2262&lt;=56000,ROUNDUP(H2262/4,0)+14000,28000))))+IF(I2262&lt;=0,0,IF(I2262&lt;=15000,I2262,IF(I2262&lt;=40000,ROUNDUP(I2262/2,0)+7500,IF(I2262&lt;=70000,ROUNDUP(I2262/4,0)+17500,35000)))),28000))))</f>
        <v/>
      </c>
      <c r="V2262" s="18">
        <f>MIN(70000,S2262+T2262+U2262)</f>
        <v/>
      </c>
      <c r="W2262" s="18">
        <f>MAX(0,ROUNDDOWN(M2262-J2262-N2262-K2262-0,-3))</f>
        <v/>
      </c>
      <c r="X2262" s="18">
        <f>MAX(0,ROUNDDOWN(M2262-J2262-N2262-K2262-R2262,-3))</f>
        <v/>
      </c>
      <c r="Y2262" s="18">
        <f>IF(W2262&lt;=0,0,ROUNDDOWN((W2262*LOOKUP(W2262,{0,1950001,3300001,6950001,9000001,18000001,40000001},{0.05,0.1,0.2,0.23,0.33,0.4,0.45})-LOOKUP(W2262,{0,1950001,3300001,6950001,9000001,18000001,40000001},{0,97500,427500,636000,1536000,2796000,4796000}))*1.021,-2))</f>
        <v/>
      </c>
      <c r="Z2262" s="18">
        <f>IF(X2262&lt;=0,0,ROUNDDOWN((X2262*LOOKUP(X2262,{0,1950001,3300001,6950001,9000001,18000001,40000001},{0.05,0.1,0.2,0.23,0.33,0.4,0.45})-LOOKUP(X2262,{0,1950001,3300001,6950001,9000001,18000001,40000001},{0,97500,427500,636000,1536000,2796000,4796000}))*1.021,-2))</f>
        <v/>
      </c>
      <c r="AA2262" s="18">
        <f>MAX(0,ROUNDDOWN(M2262-J2262-430000-L2262-0,-3))</f>
        <v/>
      </c>
      <c r="AB2262" s="18">
        <f>MAX(0,ROUNDDOWN(M2262-J2262-430000-L2262-V2262,-3))</f>
        <v/>
      </c>
      <c r="AC2262" s="18">
        <f>IF(M2262&lt;=450000,0,MAX(0,ROUNDDOWN(AA2262*0.06-MIN(50000,AA2262)*0.03,-2))+MAX(0,ROUNDDOWN(AA2262*0.04-MIN(50000,AA2262)*0.02,-2)))</f>
        <v/>
      </c>
      <c r="AD2262" s="18">
        <f>IF(M2262&lt;=450000,0,MAX(0,ROUNDDOWN(AB2262*0.06-MIN(50000,AB2262)*0.03,-2))+MAX(0,ROUNDDOWN(AB2262*0.04-MIN(50000,AB2262)*0.02,-2)))</f>
        <v/>
      </c>
      <c r="AE2262" s="18">
        <f>Y2262-Z2262</f>
        <v/>
      </c>
      <c r="AF2262" s="18">
        <f>AC2262-AD2262</f>
        <v/>
      </c>
      <c r="AG2262" s="18">
        <f>AE2262+AF2262</f>
        <v/>
      </c>
      <c r="AH2262" s="20">
        <f>IF(W2262&lt;=0,0,LOOKUP(W2262,{0,1950001,3300001,6950001,9000001,18000001,40000001},{0.05,0.1,0.2,0.23,0.33,0.4,0.45}))</f>
        <v/>
      </c>
    </row>
    <row r="2263">
      <c r="A2263" t="inlineStr">
        <is>
          <t>1万円刻み 一般8万円</t>
        </is>
      </c>
      <c r="B2263" s="18">
        <f>'4_1万円刻み'!$A$728</f>
        <v/>
      </c>
      <c r="C2263" s="19" t="n">
        <v>2026</v>
      </c>
      <c r="D2263" t="inlineStr">
        <is>
          <t>いいえ</t>
        </is>
      </c>
      <c r="E2263" s="18" t="n">
        <v>80000</v>
      </c>
      <c r="F2263" s="18" t="n">
        <v>0</v>
      </c>
      <c r="G2263" s="18" t="n">
        <v>0</v>
      </c>
      <c r="H2263" s="18" t="n">
        <v>0</v>
      </c>
      <c r="I2263" s="18" t="n">
        <v>0</v>
      </c>
      <c r="J2263" s="18">
        <f>ROUND(MIN(B2263/12,650000)*12*0.0915+MIN(B2263/12,1390000)*12*(0.0504+0)+B2263*0.005,0)</f>
        <v/>
      </c>
      <c r="K2263" s="18" t="n">
        <v>0</v>
      </c>
      <c r="L2263" s="18" t="n">
        <v>0</v>
      </c>
      <c r="M2263" s="18">
        <f>ROUND(IF(C2263&gt;=2026,IF(B2263&lt;741000,0,IF(B2263&lt;2191000,B2263-740000,IF(B2263&lt;2193000,1451000,IF(B2263&lt;2196000,1453000,IF(B2263&lt;2200000,1456000,IF(B2263&lt;3600000,ROUNDDOWN(B2263/4,-3)*2.8-80000,IF(B2263&lt;6600000,ROUNDDOWN(B2263/4,-3)*3.2-440000,IF(B2263&lt;8500000,ROUNDDOWN(B2263*0.9,0)-1100000,B2263-1950000)))))))),IF(B2263&lt;651000,0,IF(B2263&lt;1900000,B2263-650000,IF(B2263&lt;3600000,ROUNDDOWN(B2263/4,-3)*2.8-80000,IF(B2263&lt;6600000,ROUNDDOWN(B2263/4,-3)*3.2-440000,IF(B2263&lt;8500000,ROUNDDOWN(B2263*0.9,0)-1100000,B2263-1950000)))))),0)</f>
        <v/>
      </c>
      <c r="N2263" s="18">
        <f>IF(M2263&gt;23500000,NA(),IF(C2263&gt;=2026,IF(M2263&lt;=4890000,1040000,IF(M2263&lt;=6550000,670000,620000)),IF(M2263&lt;=1320000,950000,IF(M2263&lt;=3360000,880000,IF(M2263&lt;=4890000,680000,IF(M2263&lt;=6550000,630000,580000))))))</f>
        <v/>
      </c>
      <c r="O2263" s="18">
        <f>IF(F2263&lt;=0,IF(AND(D2263="はい",C2263&gt;=2026,C2263&lt;=2027),IF(E2263&lt;=0,0,IF(E2263&lt;=30000,E2263,IF(E2263&lt;=60000,ROUNDUP(E2263/2,0)+15000,IF(E2263&lt;=120000,ROUNDUP(E2263/4,0)+30000,60000)))),IF(E2263&lt;=0,0,IF(E2263&lt;=20000,E2263,IF(E2263&lt;=40000,ROUNDUP(E2263/2,0)+10000,IF(E2263&lt;=80000,ROUNDUP(E2263/4,0)+20000,40000))))),IF(E2263&lt;=0,IF(F2263&lt;=0,0,IF(F2263&lt;=25000,F2263,IF(F2263&lt;=50000,ROUNDUP(F2263/2,0)+12500,IF(F2263&lt;=100000,ROUNDUP(F2263/4,0)+25000,50000)))),MAX(IF(F2263&lt;=0,0,IF(F2263&lt;=25000,F2263,IF(F2263&lt;=50000,ROUNDUP(F2263/2,0)+12500,IF(F2263&lt;=100000,ROUNDUP(F2263/4,0)+25000,50000)))),MIN(IF(AND(D2263="はい",C2263&gt;=2026,C2263&lt;=2027),IF(E2263&lt;=0,0,IF(E2263&lt;=30000,E2263,IF(E2263&lt;=60000,ROUNDUP(E2263/2,0)+15000,IF(E2263&lt;=120000,ROUNDUP(E2263/4,0)+30000,60000)))),IF(E2263&lt;=0,0,IF(E2263&lt;=20000,E2263,IF(E2263&lt;=40000,ROUNDUP(E2263/2,0)+10000,IF(E2263&lt;=80000,ROUNDUP(E2263/4,0)+20000,40000)))))+IF(F2263&lt;=0,0,IF(F2263&lt;=25000,F2263,IF(F2263&lt;=50000,ROUNDUP(F2263/2,0)+12500,IF(F2263&lt;=100000,ROUNDUP(F2263/4,0)+25000,50000)))),IF(AND(D2263="はい",C2263&gt;=2026,C2263&lt;=2027),60000,40000)))))</f>
        <v/>
      </c>
      <c r="P2263" s="18">
        <f>IF(G2263&lt;=0,0,IF(G2263&lt;=20000,G2263,IF(G2263&lt;=40000,ROUNDUP(G2263/2,0)+10000,IF(G2263&lt;=80000,ROUNDUP(G2263/4,0)+20000,40000))))</f>
        <v/>
      </c>
      <c r="Q2263" s="18">
        <f>IF(I2263&lt;=0,IF(H2263&lt;=0,0,IF(H2263&lt;=20000,H2263,IF(H2263&lt;=40000,ROUNDUP(H2263/2,0)+10000,IF(H2263&lt;=80000,ROUNDUP(H2263/4,0)+20000,40000)))),IF(H2263&lt;=0,IF(I2263&lt;=0,0,IF(I2263&lt;=25000,I2263,IF(I2263&lt;=50000,ROUNDUP(I2263/2,0)+12500,IF(I2263&lt;=100000,ROUNDUP(I2263/4,0)+25000,50000)))),MAX(IF(I2263&lt;=0,0,IF(I2263&lt;=25000,I2263,IF(I2263&lt;=50000,ROUNDUP(I2263/2,0)+12500,IF(I2263&lt;=100000,ROUNDUP(I2263/4,0)+25000,50000)))),MIN(IF(H2263&lt;=0,0,IF(H2263&lt;=20000,H2263,IF(H2263&lt;=40000,ROUNDUP(H2263/2,0)+10000,IF(H2263&lt;=80000,ROUNDUP(H2263/4,0)+20000,40000))))+IF(I2263&lt;=0,0,IF(I2263&lt;=25000,I2263,IF(I2263&lt;=50000,ROUNDUP(I2263/2,0)+12500,IF(I2263&lt;=100000,ROUNDUP(I2263/4,0)+25000,50000)))),40000))))</f>
        <v/>
      </c>
      <c r="R2263" s="18">
        <f>MIN(120000,O2263+P2263+Q2263)</f>
        <v/>
      </c>
      <c r="S2263" s="18">
        <f>IF(F2263&lt;=0,IF(E2263&lt;=0,0,IF(E2263&lt;=12000,E2263,IF(E2263&lt;=32000,ROUNDUP(E2263/2,0)+6000,IF(E2263&lt;=56000,ROUNDUP(E2263/4,0)+14000,28000)))),IF(E2263&lt;=0,IF(F2263&lt;=0,0,IF(F2263&lt;=15000,F2263,IF(F2263&lt;=40000,ROUNDUP(F2263/2,0)+7500,IF(F2263&lt;=70000,ROUNDUP(F2263/4,0)+17500,35000)))),MAX(IF(F2263&lt;=0,0,IF(F2263&lt;=15000,F2263,IF(F2263&lt;=40000,ROUNDUP(F2263/2,0)+7500,IF(F2263&lt;=70000,ROUNDUP(F2263/4,0)+17500,35000)))),MIN(IF(E2263&lt;=0,0,IF(E2263&lt;=12000,E2263,IF(E2263&lt;=32000,ROUNDUP(E2263/2,0)+6000,IF(E2263&lt;=56000,ROUNDUP(E2263/4,0)+14000,28000))))+IF(F2263&lt;=0,0,IF(F2263&lt;=15000,F2263,IF(F2263&lt;=40000,ROUNDUP(F2263/2,0)+7500,IF(F2263&lt;=70000,ROUNDUP(F2263/4,0)+17500,35000)))),28000))))</f>
        <v/>
      </c>
      <c r="T2263" s="18">
        <f>IF(G2263&lt;=0,0,IF(G2263&lt;=12000,G2263,IF(G2263&lt;=32000,ROUNDUP(G2263/2,0)+6000,IF(G2263&lt;=56000,ROUNDUP(G2263/4,0)+14000,28000))))</f>
        <v/>
      </c>
      <c r="U2263" s="18">
        <f>IF(I2263&lt;=0,IF(H2263&lt;=0,0,IF(H2263&lt;=12000,H2263,IF(H2263&lt;=32000,ROUNDUP(H2263/2,0)+6000,IF(H2263&lt;=56000,ROUNDUP(H2263/4,0)+14000,28000)))),IF(H2263&lt;=0,IF(I2263&lt;=0,0,IF(I2263&lt;=15000,I2263,IF(I2263&lt;=40000,ROUNDUP(I2263/2,0)+7500,IF(I2263&lt;=70000,ROUNDUP(I2263/4,0)+17500,35000)))),MAX(IF(I2263&lt;=0,0,IF(I2263&lt;=15000,I2263,IF(I2263&lt;=40000,ROUNDUP(I2263/2,0)+7500,IF(I2263&lt;=70000,ROUNDUP(I2263/4,0)+17500,35000)))),MIN(IF(H2263&lt;=0,0,IF(H2263&lt;=12000,H2263,IF(H2263&lt;=32000,ROUNDUP(H2263/2,0)+6000,IF(H2263&lt;=56000,ROUNDUP(H2263/4,0)+14000,28000))))+IF(I2263&lt;=0,0,IF(I2263&lt;=15000,I2263,IF(I2263&lt;=40000,ROUNDUP(I2263/2,0)+7500,IF(I2263&lt;=70000,ROUNDUP(I2263/4,0)+17500,35000)))),28000))))</f>
        <v/>
      </c>
      <c r="V2263" s="18">
        <f>MIN(70000,S2263+T2263+U2263)</f>
        <v/>
      </c>
      <c r="W2263" s="18">
        <f>MAX(0,ROUNDDOWN(M2263-J2263-N2263-K2263-0,-3))</f>
        <v/>
      </c>
      <c r="X2263" s="18">
        <f>MAX(0,ROUNDDOWN(M2263-J2263-N2263-K2263-R2263,-3))</f>
        <v/>
      </c>
      <c r="Y2263" s="18">
        <f>IF(W2263&lt;=0,0,ROUNDDOWN((W2263*LOOKUP(W2263,{0,1950001,3300001,6950001,9000001,18000001,40000001},{0.05,0.1,0.2,0.23,0.33,0.4,0.45})-LOOKUP(W2263,{0,1950001,3300001,6950001,9000001,18000001,40000001},{0,97500,427500,636000,1536000,2796000,4796000}))*1.021,-2))</f>
        <v/>
      </c>
      <c r="Z2263" s="18">
        <f>IF(X2263&lt;=0,0,ROUNDDOWN((X2263*LOOKUP(X2263,{0,1950001,3300001,6950001,9000001,18000001,40000001},{0.05,0.1,0.2,0.23,0.33,0.4,0.45})-LOOKUP(X2263,{0,1950001,3300001,6950001,9000001,18000001,40000001},{0,97500,427500,636000,1536000,2796000,4796000}))*1.021,-2))</f>
        <v/>
      </c>
      <c r="AA2263" s="18">
        <f>MAX(0,ROUNDDOWN(M2263-J2263-430000-L2263-0,-3))</f>
        <v/>
      </c>
      <c r="AB2263" s="18">
        <f>MAX(0,ROUNDDOWN(M2263-J2263-430000-L2263-V2263,-3))</f>
        <v/>
      </c>
      <c r="AC2263" s="18">
        <f>IF(M2263&lt;=450000,0,MAX(0,ROUNDDOWN(AA2263*0.06-MIN(50000,AA2263)*0.03,-2))+MAX(0,ROUNDDOWN(AA2263*0.04-MIN(50000,AA2263)*0.02,-2)))</f>
        <v/>
      </c>
      <c r="AD2263" s="18">
        <f>IF(M2263&lt;=450000,0,MAX(0,ROUNDDOWN(AB2263*0.06-MIN(50000,AB2263)*0.03,-2))+MAX(0,ROUNDDOWN(AB2263*0.04-MIN(50000,AB2263)*0.02,-2)))</f>
        <v/>
      </c>
      <c r="AE2263" s="18">
        <f>Y2263-Z2263</f>
        <v/>
      </c>
      <c r="AF2263" s="18">
        <f>AC2263-AD2263</f>
        <v/>
      </c>
      <c r="AG2263" s="18">
        <f>AE2263+AF2263</f>
        <v/>
      </c>
      <c r="AH2263" s="20">
        <f>IF(W2263&lt;=0,0,LOOKUP(W2263,{0,1950001,3300001,6950001,9000001,18000001,40000001},{0.05,0.1,0.2,0.23,0.33,0.4,0.45}))</f>
        <v/>
      </c>
    </row>
    <row r="2264">
      <c r="A2264" t="inlineStr">
        <is>
          <t>1万円刻み 特例あり一般12万円</t>
        </is>
      </c>
      <c r="B2264" s="18">
        <f>'4_1万円刻み'!$A$728</f>
        <v/>
      </c>
      <c r="C2264" s="19" t="n">
        <v>2026</v>
      </c>
      <c r="D2264" t="inlineStr">
        <is>
          <t>はい</t>
        </is>
      </c>
      <c r="E2264" s="18" t="n">
        <v>120000</v>
      </c>
      <c r="F2264" s="18" t="n">
        <v>0</v>
      </c>
      <c r="G2264" s="18" t="n">
        <v>0</v>
      </c>
      <c r="H2264" s="18" t="n">
        <v>0</v>
      </c>
      <c r="I2264" s="18" t="n">
        <v>0</v>
      </c>
      <c r="J2264" s="18">
        <f>ROUND(MIN(B2264/12,650000)*12*0.0915+MIN(B2264/12,1390000)*12*(0.0504+0)+B2264*0.005,0)</f>
        <v/>
      </c>
      <c r="K2264" s="18" t="n">
        <v>0</v>
      </c>
      <c r="L2264" s="18" t="n">
        <v>0</v>
      </c>
      <c r="M2264" s="18">
        <f>ROUND(IF(C2264&gt;=2026,IF(B2264&lt;741000,0,IF(B2264&lt;2191000,B2264-740000,IF(B2264&lt;2193000,1451000,IF(B2264&lt;2196000,1453000,IF(B2264&lt;2200000,1456000,IF(B2264&lt;3600000,ROUNDDOWN(B2264/4,-3)*2.8-80000,IF(B2264&lt;6600000,ROUNDDOWN(B2264/4,-3)*3.2-440000,IF(B2264&lt;8500000,ROUNDDOWN(B2264*0.9,0)-1100000,B2264-1950000)))))))),IF(B2264&lt;651000,0,IF(B2264&lt;1900000,B2264-650000,IF(B2264&lt;3600000,ROUNDDOWN(B2264/4,-3)*2.8-80000,IF(B2264&lt;6600000,ROUNDDOWN(B2264/4,-3)*3.2-440000,IF(B2264&lt;8500000,ROUNDDOWN(B2264*0.9,0)-1100000,B2264-1950000)))))),0)</f>
        <v/>
      </c>
      <c r="N2264" s="18">
        <f>IF(M2264&gt;23500000,NA(),IF(C2264&gt;=2026,IF(M2264&lt;=4890000,1040000,IF(M2264&lt;=6550000,670000,620000)),IF(M2264&lt;=1320000,950000,IF(M2264&lt;=3360000,880000,IF(M2264&lt;=4890000,680000,IF(M2264&lt;=6550000,630000,580000))))))</f>
        <v/>
      </c>
      <c r="O2264" s="18">
        <f>IF(F2264&lt;=0,IF(AND(D2264="はい",C2264&gt;=2026,C2264&lt;=2027),IF(E2264&lt;=0,0,IF(E2264&lt;=30000,E2264,IF(E2264&lt;=60000,ROUNDUP(E2264/2,0)+15000,IF(E2264&lt;=120000,ROUNDUP(E2264/4,0)+30000,60000)))),IF(E2264&lt;=0,0,IF(E2264&lt;=20000,E2264,IF(E2264&lt;=40000,ROUNDUP(E2264/2,0)+10000,IF(E2264&lt;=80000,ROUNDUP(E2264/4,0)+20000,40000))))),IF(E2264&lt;=0,IF(F2264&lt;=0,0,IF(F2264&lt;=25000,F2264,IF(F2264&lt;=50000,ROUNDUP(F2264/2,0)+12500,IF(F2264&lt;=100000,ROUNDUP(F2264/4,0)+25000,50000)))),MAX(IF(F2264&lt;=0,0,IF(F2264&lt;=25000,F2264,IF(F2264&lt;=50000,ROUNDUP(F2264/2,0)+12500,IF(F2264&lt;=100000,ROUNDUP(F2264/4,0)+25000,50000)))),MIN(IF(AND(D2264="はい",C2264&gt;=2026,C2264&lt;=2027),IF(E2264&lt;=0,0,IF(E2264&lt;=30000,E2264,IF(E2264&lt;=60000,ROUNDUP(E2264/2,0)+15000,IF(E2264&lt;=120000,ROUNDUP(E2264/4,0)+30000,60000)))),IF(E2264&lt;=0,0,IF(E2264&lt;=20000,E2264,IF(E2264&lt;=40000,ROUNDUP(E2264/2,0)+10000,IF(E2264&lt;=80000,ROUNDUP(E2264/4,0)+20000,40000)))))+IF(F2264&lt;=0,0,IF(F2264&lt;=25000,F2264,IF(F2264&lt;=50000,ROUNDUP(F2264/2,0)+12500,IF(F2264&lt;=100000,ROUNDUP(F2264/4,0)+25000,50000)))),IF(AND(D2264="はい",C2264&gt;=2026,C2264&lt;=2027),60000,40000)))))</f>
        <v/>
      </c>
      <c r="P2264" s="18">
        <f>IF(G2264&lt;=0,0,IF(G2264&lt;=20000,G2264,IF(G2264&lt;=40000,ROUNDUP(G2264/2,0)+10000,IF(G2264&lt;=80000,ROUNDUP(G2264/4,0)+20000,40000))))</f>
        <v/>
      </c>
      <c r="Q2264" s="18">
        <f>IF(I2264&lt;=0,IF(H2264&lt;=0,0,IF(H2264&lt;=20000,H2264,IF(H2264&lt;=40000,ROUNDUP(H2264/2,0)+10000,IF(H2264&lt;=80000,ROUNDUP(H2264/4,0)+20000,40000)))),IF(H2264&lt;=0,IF(I2264&lt;=0,0,IF(I2264&lt;=25000,I2264,IF(I2264&lt;=50000,ROUNDUP(I2264/2,0)+12500,IF(I2264&lt;=100000,ROUNDUP(I2264/4,0)+25000,50000)))),MAX(IF(I2264&lt;=0,0,IF(I2264&lt;=25000,I2264,IF(I2264&lt;=50000,ROUNDUP(I2264/2,0)+12500,IF(I2264&lt;=100000,ROUNDUP(I2264/4,0)+25000,50000)))),MIN(IF(H2264&lt;=0,0,IF(H2264&lt;=20000,H2264,IF(H2264&lt;=40000,ROUNDUP(H2264/2,0)+10000,IF(H2264&lt;=80000,ROUNDUP(H2264/4,0)+20000,40000))))+IF(I2264&lt;=0,0,IF(I2264&lt;=25000,I2264,IF(I2264&lt;=50000,ROUNDUP(I2264/2,0)+12500,IF(I2264&lt;=100000,ROUNDUP(I2264/4,0)+25000,50000)))),40000))))</f>
        <v/>
      </c>
      <c r="R2264" s="18">
        <f>MIN(120000,O2264+P2264+Q2264)</f>
        <v/>
      </c>
      <c r="S2264" s="18">
        <f>IF(F2264&lt;=0,IF(E2264&lt;=0,0,IF(E2264&lt;=12000,E2264,IF(E2264&lt;=32000,ROUNDUP(E2264/2,0)+6000,IF(E2264&lt;=56000,ROUNDUP(E2264/4,0)+14000,28000)))),IF(E2264&lt;=0,IF(F2264&lt;=0,0,IF(F2264&lt;=15000,F2264,IF(F2264&lt;=40000,ROUNDUP(F2264/2,0)+7500,IF(F2264&lt;=70000,ROUNDUP(F2264/4,0)+17500,35000)))),MAX(IF(F2264&lt;=0,0,IF(F2264&lt;=15000,F2264,IF(F2264&lt;=40000,ROUNDUP(F2264/2,0)+7500,IF(F2264&lt;=70000,ROUNDUP(F2264/4,0)+17500,35000)))),MIN(IF(E2264&lt;=0,0,IF(E2264&lt;=12000,E2264,IF(E2264&lt;=32000,ROUNDUP(E2264/2,0)+6000,IF(E2264&lt;=56000,ROUNDUP(E2264/4,0)+14000,28000))))+IF(F2264&lt;=0,0,IF(F2264&lt;=15000,F2264,IF(F2264&lt;=40000,ROUNDUP(F2264/2,0)+7500,IF(F2264&lt;=70000,ROUNDUP(F2264/4,0)+17500,35000)))),28000))))</f>
        <v/>
      </c>
      <c r="T2264" s="18">
        <f>IF(G2264&lt;=0,0,IF(G2264&lt;=12000,G2264,IF(G2264&lt;=32000,ROUNDUP(G2264/2,0)+6000,IF(G2264&lt;=56000,ROUNDUP(G2264/4,0)+14000,28000))))</f>
        <v/>
      </c>
      <c r="U2264" s="18">
        <f>IF(I2264&lt;=0,IF(H2264&lt;=0,0,IF(H2264&lt;=12000,H2264,IF(H2264&lt;=32000,ROUNDUP(H2264/2,0)+6000,IF(H2264&lt;=56000,ROUNDUP(H2264/4,0)+14000,28000)))),IF(H2264&lt;=0,IF(I2264&lt;=0,0,IF(I2264&lt;=15000,I2264,IF(I2264&lt;=40000,ROUNDUP(I2264/2,0)+7500,IF(I2264&lt;=70000,ROUNDUP(I2264/4,0)+17500,35000)))),MAX(IF(I2264&lt;=0,0,IF(I2264&lt;=15000,I2264,IF(I2264&lt;=40000,ROUNDUP(I2264/2,0)+7500,IF(I2264&lt;=70000,ROUNDUP(I2264/4,0)+17500,35000)))),MIN(IF(H2264&lt;=0,0,IF(H2264&lt;=12000,H2264,IF(H2264&lt;=32000,ROUNDUP(H2264/2,0)+6000,IF(H2264&lt;=56000,ROUNDUP(H2264/4,0)+14000,28000))))+IF(I2264&lt;=0,0,IF(I2264&lt;=15000,I2264,IF(I2264&lt;=40000,ROUNDUP(I2264/2,0)+7500,IF(I2264&lt;=70000,ROUNDUP(I2264/4,0)+17500,35000)))),28000))))</f>
        <v/>
      </c>
      <c r="V2264" s="18">
        <f>MIN(70000,S2264+T2264+U2264)</f>
        <v/>
      </c>
      <c r="W2264" s="18">
        <f>MAX(0,ROUNDDOWN(M2264-J2264-N2264-K2264-0,-3))</f>
        <v/>
      </c>
      <c r="X2264" s="18">
        <f>MAX(0,ROUNDDOWN(M2264-J2264-N2264-K2264-R2264,-3))</f>
        <v/>
      </c>
      <c r="Y2264" s="18">
        <f>IF(W2264&lt;=0,0,ROUNDDOWN((W2264*LOOKUP(W2264,{0,1950001,3300001,6950001,9000001,18000001,40000001},{0.05,0.1,0.2,0.23,0.33,0.4,0.45})-LOOKUP(W2264,{0,1950001,3300001,6950001,9000001,18000001,40000001},{0,97500,427500,636000,1536000,2796000,4796000}))*1.021,-2))</f>
        <v/>
      </c>
      <c r="Z2264" s="18">
        <f>IF(X2264&lt;=0,0,ROUNDDOWN((X2264*LOOKUP(X2264,{0,1950001,3300001,6950001,9000001,18000001,40000001},{0.05,0.1,0.2,0.23,0.33,0.4,0.45})-LOOKUP(X2264,{0,1950001,3300001,6950001,9000001,18000001,40000001},{0,97500,427500,636000,1536000,2796000,4796000}))*1.021,-2))</f>
        <v/>
      </c>
      <c r="AA2264" s="18">
        <f>MAX(0,ROUNDDOWN(M2264-J2264-430000-L2264-0,-3))</f>
        <v/>
      </c>
      <c r="AB2264" s="18">
        <f>MAX(0,ROUNDDOWN(M2264-J2264-430000-L2264-V2264,-3))</f>
        <v/>
      </c>
      <c r="AC2264" s="18">
        <f>IF(M2264&lt;=450000,0,MAX(0,ROUNDDOWN(AA2264*0.06-MIN(50000,AA2264)*0.03,-2))+MAX(0,ROUNDDOWN(AA2264*0.04-MIN(50000,AA2264)*0.02,-2)))</f>
        <v/>
      </c>
      <c r="AD2264" s="18">
        <f>IF(M2264&lt;=450000,0,MAX(0,ROUNDDOWN(AB2264*0.06-MIN(50000,AB2264)*0.03,-2))+MAX(0,ROUNDDOWN(AB2264*0.04-MIN(50000,AB2264)*0.02,-2)))</f>
        <v/>
      </c>
      <c r="AE2264" s="18">
        <f>Y2264-Z2264</f>
        <v/>
      </c>
      <c r="AF2264" s="18">
        <f>AC2264-AD2264</f>
        <v/>
      </c>
      <c r="AG2264" s="18">
        <f>AE2264+AF2264</f>
        <v/>
      </c>
      <c r="AH2264" s="20">
        <f>IF(W2264&lt;=0,0,LOOKUP(W2264,{0,1950001,3300001,6950001,9000001,18000001,40000001},{0.05,0.1,0.2,0.23,0.33,0.4,0.45}))</f>
        <v/>
      </c>
    </row>
    <row r="2265">
      <c r="A2265" t="inlineStr">
        <is>
          <t>1万円刻み 3区分8万円ずつ</t>
        </is>
      </c>
      <c r="B2265" s="18">
        <f>'4_1万円刻み'!$A$729</f>
        <v/>
      </c>
      <c r="C2265" s="19" t="n">
        <v>2026</v>
      </c>
      <c r="D2265" t="inlineStr">
        <is>
          <t>いいえ</t>
        </is>
      </c>
      <c r="E2265" s="18" t="n">
        <v>80000</v>
      </c>
      <c r="F2265" s="18" t="n">
        <v>0</v>
      </c>
      <c r="G2265" s="18" t="n">
        <v>80000</v>
      </c>
      <c r="H2265" s="18" t="n">
        <v>80000</v>
      </c>
      <c r="I2265" s="18" t="n">
        <v>0</v>
      </c>
      <c r="J2265" s="18">
        <f>ROUND(MIN(B2265/12,650000)*12*0.0915+MIN(B2265/12,1390000)*12*(0.0504+0)+B2265*0.005,0)</f>
        <v/>
      </c>
      <c r="K2265" s="18" t="n">
        <v>0</v>
      </c>
      <c r="L2265" s="18" t="n">
        <v>0</v>
      </c>
      <c r="M2265" s="18">
        <f>ROUND(IF(C2265&gt;=2026,IF(B2265&lt;741000,0,IF(B2265&lt;2191000,B2265-740000,IF(B2265&lt;2193000,1451000,IF(B2265&lt;2196000,1453000,IF(B2265&lt;2200000,1456000,IF(B2265&lt;3600000,ROUNDDOWN(B2265/4,-3)*2.8-80000,IF(B2265&lt;6600000,ROUNDDOWN(B2265/4,-3)*3.2-440000,IF(B2265&lt;8500000,ROUNDDOWN(B2265*0.9,0)-1100000,B2265-1950000)))))))),IF(B2265&lt;651000,0,IF(B2265&lt;1900000,B2265-650000,IF(B2265&lt;3600000,ROUNDDOWN(B2265/4,-3)*2.8-80000,IF(B2265&lt;6600000,ROUNDDOWN(B2265/4,-3)*3.2-440000,IF(B2265&lt;8500000,ROUNDDOWN(B2265*0.9,0)-1100000,B2265-1950000)))))),0)</f>
        <v/>
      </c>
      <c r="N2265" s="18">
        <f>IF(M2265&gt;23500000,NA(),IF(C2265&gt;=2026,IF(M2265&lt;=4890000,1040000,IF(M2265&lt;=6550000,670000,620000)),IF(M2265&lt;=1320000,950000,IF(M2265&lt;=3360000,880000,IF(M2265&lt;=4890000,680000,IF(M2265&lt;=6550000,630000,580000))))))</f>
        <v/>
      </c>
      <c r="O2265" s="18">
        <f>IF(F2265&lt;=0,IF(AND(D2265="はい",C2265&gt;=2026,C2265&lt;=2027),IF(E2265&lt;=0,0,IF(E2265&lt;=30000,E2265,IF(E2265&lt;=60000,ROUNDUP(E2265/2,0)+15000,IF(E2265&lt;=120000,ROUNDUP(E2265/4,0)+30000,60000)))),IF(E2265&lt;=0,0,IF(E2265&lt;=20000,E2265,IF(E2265&lt;=40000,ROUNDUP(E2265/2,0)+10000,IF(E2265&lt;=80000,ROUNDUP(E2265/4,0)+20000,40000))))),IF(E2265&lt;=0,IF(F2265&lt;=0,0,IF(F2265&lt;=25000,F2265,IF(F2265&lt;=50000,ROUNDUP(F2265/2,0)+12500,IF(F2265&lt;=100000,ROUNDUP(F2265/4,0)+25000,50000)))),MAX(IF(F2265&lt;=0,0,IF(F2265&lt;=25000,F2265,IF(F2265&lt;=50000,ROUNDUP(F2265/2,0)+12500,IF(F2265&lt;=100000,ROUNDUP(F2265/4,0)+25000,50000)))),MIN(IF(AND(D2265="はい",C2265&gt;=2026,C2265&lt;=2027),IF(E2265&lt;=0,0,IF(E2265&lt;=30000,E2265,IF(E2265&lt;=60000,ROUNDUP(E2265/2,0)+15000,IF(E2265&lt;=120000,ROUNDUP(E2265/4,0)+30000,60000)))),IF(E2265&lt;=0,0,IF(E2265&lt;=20000,E2265,IF(E2265&lt;=40000,ROUNDUP(E2265/2,0)+10000,IF(E2265&lt;=80000,ROUNDUP(E2265/4,0)+20000,40000)))))+IF(F2265&lt;=0,0,IF(F2265&lt;=25000,F2265,IF(F2265&lt;=50000,ROUNDUP(F2265/2,0)+12500,IF(F2265&lt;=100000,ROUNDUP(F2265/4,0)+25000,50000)))),IF(AND(D2265="はい",C2265&gt;=2026,C2265&lt;=2027),60000,40000)))))</f>
        <v/>
      </c>
      <c r="P2265" s="18">
        <f>IF(G2265&lt;=0,0,IF(G2265&lt;=20000,G2265,IF(G2265&lt;=40000,ROUNDUP(G2265/2,0)+10000,IF(G2265&lt;=80000,ROUNDUP(G2265/4,0)+20000,40000))))</f>
        <v/>
      </c>
      <c r="Q2265" s="18">
        <f>IF(I2265&lt;=0,IF(H2265&lt;=0,0,IF(H2265&lt;=20000,H2265,IF(H2265&lt;=40000,ROUNDUP(H2265/2,0)+10000,IF(H2265&lt;=80000,ROUNDUP(H2265/4,0)+20000,40000)))),IF(H2265&lt;=0,IF(I2265&lt;=0,0,IF(I2265&lt;=25000,I2265,IF(I2265&lt;=50000,ROUNDUP(I2265/2,0)+12500,IF(I2265&lt;=100000,ROUNDUP(I2265/4,0)+25000,50000)))),MAX(IF(I2265&lt;=0,0,IF(I2265&lt;=25000,I2265,IF(I2265&lt;=50000,ROUNDUP(I2265/2,0)+12500,IF(I2265&lt;=100000,ROUNDUP(I2265/4,0)+25000,50000)))),MIN(IF(H2265&lt;=0,0,IF(H2265&lt;=20000,H2265,IF(H2265&lt;=40000,ROUNDUP(H2265/2,0)+10000,IF(H2265&lt;=80000,ROUNDUP(H2265/4,0)+20000,40000))))+IF(I2265&lt;=0,0,IF(I2265&lt;=25000,I2265,IF(I2265&lt;=50000,ROUNDUP(I2265/2,0)+12500,IF(I2265&lt;=100000,ROUNDUP(I2265/4,0)+25000,50000)))),40000))))</f>
        <v/>
      </c>
      <c r="R2265" s="18">
        <f>MIN(120000,O2265+P2265+Q2265)</f>
        <v/>
      </c>
      <c r="S2265" s="18">
        <f>IF(F2265&lt;=0,IF(E2265&lt;=0,0,IF(E2265&lt;=12000,E2265,IF(E2265&lt;=32000,ROUNDUP(E2265/2,0)+6000,IF(E2265&lt;=56000,ROUNDUP(E2265/4,0)+14000,28000)))),IF(E2265&lt;=0,IF(F2265&lt;=0,0,IF(F2265&lt;=15000,F2265,IF(F2265&lt;=40000,ROUNDUP(F2265/2,0)+7500,IF(F2265&lt;=70000,ROUNDUP(F2265/4,0)+17500,35000)))),MAX(IF(F2265&lt;=0,0,IF(F2265&lt;=15000,F2265,IF(F2265&lt;=40000,ROUNDUP(F2265/2,0)+7500,IF(F2265&lt;=70000,ROUNDUP(F2265/4,0)+17500,35000)))),MIN(IF(E2265&lt;=0,0,IF(E2265&lt;=12000,E2265,IF(E2265&lt;=32000,ROUNDUP(E2265/2,0)+6000,IF(E2265&lt;=56000,ROUNDUP(E2265/4,0)+14000,28000))))+IF(F2265&lt;=0,0,IF(F2265&lt;=15000,F2265,IF(F2265&lt;=40000,ROUNDUP(F2265/2,0)+7500,IF(F2265&lt;=70000,ROUNDUP(F2265/4,0)+17500,35000)))),28000))))</f>
        <v/>
      </c>
      <c r="T2265" s="18">
        <f>IF(G2265&lt;=0,0,IF(G2265&lt;=12000,G2265,IF(G2265&lt;=32000,ROUNDUP(G2265/2,0)+6000,IF(G2265&lt;=56000,ROUNDUP(G2265/4,0)+14000,28000))))</f>
        <v/>
      </c>
      <c r="U2265" s="18">
        <f>IF(I2265&lt;=0,IF(H2265&lt;=0,0,IF(H2265&lt;=12000,H2265,IF(H2265&lt;=32000,ROUNDUP(H2265/2,0)+6000,IF(H2265&lt;=56000,ROUNDUP(H2265/4,0)+14000,28000)))),IF(H2265&lt;=0,IF(I2265&lt;=0,0,IF(I2265&lt;=15000,I2265,IF(I2265&lt;=40000,ROUNDUP(I2265/2,0)+7500,IF(I2265&lt;=70000,ROUNDUP(I2265/4,0)+17500,35000)))),MAX(IF(I2265&lt;=0,0,IF(I2265&lt;=15000,I2265,IF(I2265&lt;=40000,ROUNDUP(I2265/2,0)+7500,IF(I2265&lt;=70000,ROUNDUP(I2265/4,0)+17500,35000)))),MIN(IF(H2265&lt;=0,0,IF(H2265&lt;=12000,H2265,IF(H2265&lt;=32000,ROUNDUP(H2265/2,0)+6000,IF(H2265&lt;=56000,ROUNDUP(H2265/4,0)+14000,28000))))+IF(I2265&lt;=0,0,IF(I2265&lt;=15000,I2265,IF(I2265&lt;=40000,ROUNDUP(I2265/2,0)+7500,IF(I2265&lt;=70000,ROUNDUP(I2265/4,0)+17500,35000)))),28000))))</f>
        <v/>
      </c>
      <c r="V2265" s="18">
        <f>MIN(70000,S2265+T2265+U2265)</f>
        <v/>
      </c>
      <c r="W2265" s="18">
        <f>MAX(0,ROUNDDOWN(M2265-J2265-N2265-K2265-0,-3))</f>
        <v/>
      </c>
      <c r="X2265" s="18">
        <f>MAX(0,ROUNDDOWN(M2265-J2265-N2265-K2265-R2265,-3))</f>
        <v/>
      </c>
      <c r="Y2265" s="18">
        <f>IF(W2265&lt;=0,0,ROUNDDOWN((W2265*LOOKUP(W2265,{0,1950001,3300001,6950001,9000001,18000001,40000001},{0.05,0.1,0.2,0.23,0.33,0.4,0.45})-LOOKUP(W2265,{0,1950001,3300001,6950001,9000001,18000001,40000001},{0,97500,427500,636000,1536000,2796000,4796000}))*1.021,-2))</f>
        <v/>
      </c>
      <c r="Z2265" s="18">
        <f>IF(X2265&lt;=0,0,ROUNDDOWN((X2265*LOOKUP(X2265,{0,1950001,3300001,6950001,9000001,18000001,40000001},{0.05,0.1,0.2,0.23,0.33,0.4,0.45})-LOOKUP(X2265,{0,1950001,3300001,6950001,9000001,18000001,40000001},{0,97500,427500,636000,1536000,2796000,4796000}))*1.021,-2))</f>
        <v/>
      </c>
      <c r="AA2265" s="18">
        <f>MAX(0,ROUNDDOWN(M2265-J2265-430000-L2265-0,-3))</f>
        <v/>
      </c>
      <c r="AB2265" s="18">
        <f>MAX(0,ROUNDDOWN(M2265-J2265-430000-L2265-V2265,-3))</f>
        <v/>
      </c>
      <c r="AC2265" s="18">
        <f>IF(M2265&lt;=450000,0,MAX(0,ROUNDDOWN(AA2265*0.06-MIN(50000,AA2265)*0.03,-2))+MAX(0,ROUNDDOWN(AA2265*0.04-MIN(50000,AA2265)*0.02,-2)))</f>
        <v/>
      </c>
      <c r="AD2265" s="18">
        <f>IF(M2265&lt;=450000,0,MAX(0,ROUNDDOWN(AB2265*0.06-MIN(50000,AB2265)*0.03,-2))+MAX(0,ROUNDDOWN(AB2265*0.04-MIN(50000,AB2265)*0.02,-2)))</f>
        <v/>
      </c>
      <c r="AE2265" s="18">
        <f>Y2265-Z2265</f>
        <v/>
      </c>
      <c r="AF2265" s="18">
        <f>AC2265-AD2265</f>
        <v/>
      </c>
      <c r="AG2265" s="18">
        <f>AE2265+AF2265</f>
        <v/>
      </c>
      <c r="AH2265" s="20">
        <f>IF(W2265&lt;=0,0,LOOKUP(W2265,{0,1950001,3300001,6950001,9000001,18000001,40000001},{0.05,0.1,0.2,0.23,0.33,0.4,0.45}))</f>
        <v/>
      </c>
    </row>
    <row r="2266">
      <c r="A2266" t="inlineStr">
        <is>
          <t>1万円刻み 一般8万円</t>
        </is>
      </c>
      <c r="B2266" s="18">
        <f>'4_1万円刻み'!$A$729</f>
        <v/>
      </c>
      <c r="C2266" s="19" t="n">
        <v>2026</v>
      </c>
      <c r="D2266" t="inlineStr">
        <is>
          <t>いいえ</t>
        </is>
      </c>
      <c r="E2266" s="18" t="n">
        <v>80000</v>
      </c>
      <c r="F2266" s="18" t="n">
        <v>0</v>
      </c>
      <c r="G2266" s="18" t="n">
        <v>0</v>
      </c>
      <c r="H2266" s="18" t="n">
        <v>0</v>
      </c>
      <c r="I2266" s="18" t="n">
        <v>0</v>
      </c>
      <c r="J2266" s="18">
        <f>ROUND(MIN(B2266/12,650000)*12*0.0915+MIN(B2266/12,1390000)*12*(0.0504+0)+B2266*0.005,0)</f>
        <v/>
      </c>
      <c r="K2266" s="18" t="n">
        <v>0</v>
      </c>
      <c r="L2266" s="18" t="n">
        <v>0</v>
      </c>
      <c r="M2266" s="18">
        <f>ROUND(IF(C2266&gt;=2026,IF(B2266&lt;741000,0,IF(B2266&lt;2191000,B2266-740000,IF(B2266&lt;2193000,1451000,IF(B2266&lt;2196000,1453000,IF(B2266&lt;2200000,1456000,IF(B2266&lt;3600000,ROUNDDOWN(B2266/4,-3)*2.8-80000,IF(B2266&lt;6600000,ROUNDDOWN(B2266/4,-3)*3.2-440000,IF(B2266&lt;8500000,ROUNDDOWN(B2266*0.9,0)-1100000,B2266-1950000)))))))),IF(B2266&lt;651000,0,IF(B2266&lt;1900000,B2266-650000,IF(B2266&lt;3600000,ROUNDDOWN(B2266/4,-3)*2.8-80000,IF(B2266&lt;6600000,ROUNDDOWN(B2266/4,-3)*3.2-440000,IF(B2266&lt;8500000,ROUNDDOWN(B2266*0.9,0)-1100000,B2266-1950000)))))),0)</f>
        <v/>
      </c>
      <c r="N2266" s="18">
        <f>IF(M2266&gt;23500000,NA(),IF(C2266&gt;=2026,IF(M2266&lt;=4890000,1040000,IF(M2266&lt;=6550000,670000,620000)),IF(M2266&lt;=1320000,950000,IF(M2266&lt;=3360000,880000,IF(M2266&lt;=4890000,680000,IF(M2266&lt;=6550000,630000,580000))))))</f>
        <v/>
      </c>
      <c r="O2266" s="18">
        <f>IF(F2266&lt;=0,IF(AND(D2266="はい",C2266&gt;=2026,C2266&lt;=2027),IF(E2266&lt;=0,0,IF(E2266&lt;=30000,E2266,IF(E2266&lt;=60000,ROUNDUP(E2266/2,0)+15000,IF(E2266&lt;=120000,ROUNDUP(E2266/4,0)+30000,60000)))),IF(E2266&lt;=0,0,IF(E2266&lt;=20000,E2266,IF(E2266&lt;=40000,ROUNDUP(E2266/2,0)+10000,IF(E2266&lt;=80000,ROUNDUP(E2266/4,0)+20000,40000))))),IF(E2266&lt;=0,IF(F2266&lt;=0,0,IF(F2266&lt;=25000,F2266,IF(F2266&lt;=50000,ROUNDUP(F2266/2,0)+12500,IF(F2266&lt;=100000,ROUNDUP(F2266/4,0)+25000,50000)))),MAX(IF(F2266&lt;=0,0,IF(F2266&lt;=25000,F2266,IF(F2266&lt;=50000,ROUNDUP(F2266/2,0)+12500,IF(F2266&lt;=100000,ROUNDUP(F2266/4,0)+25000,50000)))),MIN(IF(AND(D2266="はい",C2266&gt;=2026,C2266&lt;=2027),IF(E2266&lt;=0,0,IF(E2266&lt;=30000,E2266,IF(E2266&lt;=60000,ROUNDUP(E2266/2,0)+15000,IF(E2266&lt;=120000,ROUNDUP(E2266/4,0)+30000,60000)))),IF(E2266&lt;=0,0,IF(E2266&lt;=20000,E2266,IF(E2266&lt;=40000,ROUNDUP(E2266/2,0)+10000,IF(E2266&lt;=80000,ROUNDUP(E2266/4,0)+20000,40000)))))+IF(F2266&lt;=0,0,IF(F2266&lt;=25000,F2266,IF(F2266&lt;=50000,ROUNDUP(F2266/2,0)+12500,IF(F2266&lt;=100000,ROUNDUP(F2266/4,0)+25000,50000)))),IF(AND(D2266="はい",C2266&gt;=2026,C2266&lt;=2027),60000,40000)))))</f>
        <v/>
      </c>
      <c r="P2266" s="18">
        <f>IF(G2266&lt;=0,0,IF(G2266&lt;=20000,G2266,IF(G2266&lt;=40000,ROUNDUP(G2266/2,0)+10000,IF(G2266&lt;=80000,ROUNDUP(G2266/4,0)+20000,40000))))</f>
        <v/>
      </c>
      <c r="Q2266" s="18">
        <f>IF(I2266&lt;=0,IF(H2266&lt;=0,0,IF(H2266&lt;=20000,H2266,IF(H2266&lt;=40000,ROUNDUP(H2266/2,0)+10000,IF(H2266&lt;=80000,ROUNDUP(H2266/4,0)+20000,40000)))),IF(H2266&lt;=0,IF(I2266&lt;=0,0,IF(I2266&lt;=25000,I2266,IF(I2266&lt;=50000,ROUNDUP(I2266/2,0)+12500,IF(I2266&lt;=100000,ROUNDUP(I2266/4,0)+25000,50000)))),MAX(IF(I2266&lt;=0,0,IF(I2266&lt;=25000,I2266,IF(I2266&lt;=50000,ROUNDUP(I2266/2,0)+12500,IF(I2266&lt;=100000,ROUNDUP(I2266/4,0)+25000,50000)))),MIN(IF(H2266&lt;=0,0,IF(H2266&lt;=20000,H2266,IF(H2266&lt;=40000,ROUNDUP(H2266/2,0)+10000,IF(H2266&lt;=80000,ROUNDUP(H2266/4,0)+20000,40000))))+IF(I2266&lt;=0,0,IF(I2266&lt;=25000,I2266,IF(I2266&lt;=50000,ROUNDUP(I2266/2,0)+12500,IF(I2266&lt;=100000,ROUNDUP(I2266/4,0)+25000,50000)))),40000))))</f>
        <v/>
      </c>
      <c r="R2266" s="18">
        <f>MIN(120000,O2266+P2266+Q2266)</f>
        <v/>
      </c>
      <c r="S2266" s="18">
        <f>IF(F2266&lt;=0,IF(E2266&lt;=0,0,IF(E2266&lt;=12000,E2266,IF(E2266&lt;=32000,ROUNDUP(E2266/2,0)+6000,IF(E2266&lt;=56000,ROUNDUP(E2266/4,0)+14000,28000)))),IF(E2266&lt;=0,IF(F2266&lt;=0,0,IF(F2266&lt;=15000,F2266,IF(F2266&lt;=40000,ROUNDUP(F2266/2,0)+7500,IF(F2266&lt;=70000,ROUNDUP(F2266/4,0)+17500,35000)))),MAX(IF(F2266&lt;=0,0,IF(F2266&lt;=15000,F2266,IF(F2266&lt;=40000,ROUNDUP(F2266/2,0)+7500,IF(F2266&lt;=70000,ROUNDUP(F2266/4,0)+17500,35000)))),MIN(IF(E2266&lt;=0,0,IF(E2266&lt;=12000,E2266,IF(E2266&lt;=32000,ROUNDUP(E2266/2,0)+6000,IF(E2266&lt;=56000,ROUNDUP(E2266/4,0)+14000,28000))))+IF(F2266&lt;=0,0,IF(F2266&lt;=15000,F2266,IF(F2266&lt;=40000,ROUNDUP(F2266/2,0)+7500,IF(F2266&lt;=70000,ROUNDUP(F2266/4,0)+17500,35000)))),28000))))</f>
        <v/>
      </c>
      <c r="T2266" s="18">
        <f>IF(G2266&lt;=0,0,IF(G2266&lt;=12000,G2266,IF(G2266&lt;=32000,ROUNDUP(G2266/2,0)+6000,IF(G2266&lt;=56000,ROUNDUP(G2266/4,0)+14000,28000))))</f>
        <v/>
      </c>
      <c r="U2266" s="18">
        <f>IF(I2266&lt;=0,IF(H2266&lt;=0,0,IF(H2266&lt;=12000,H2266,IF(H2266&lt;=32000,ROUNDUP(H2266/2,0)+6000,IF(H2266&lt;=56000,ROUNDUP(H2266/4,0)+14000,28000)))),IF(H2266&lt;=0,IF(I2266&lt;=0,0,IF(I2266&lt;=15000,I2266,IF(I2266&lt;=40000,ROUNDUP(I2266/2,0)+7500,IF(I2266&lt;=70000,ROUNDUP(I2266/4,0)+17500,35000)))),MAX(IF(I2266&lt;=0,0,IF(I2266&lt;=15000,I2266,IF(I2266&lt;=40000,ROUNDUP(I2266/2,0)+7500,IF(I2266&lt;=70000,ROUNDUP(I2266/4,0)+17500,35000)))),MIN(IF(H2266&lt;=0,0,IF(H2266&lt;=12000,H2266,IF(H2266&lt;=32000,ROUNDUP(H2266/2,0)+6000,IF(H2266&lt;=56000,ROUNDUP(H2266/4,0)+14000,28000))))+IF(I2266&lt;=0,0,IF(I2266&lt;=15000,I2266,IF(I2266&lt;=40000,ROUNDUP(I2266/2,0)+7500,IF(I2266&lt;=70000,ROUNDUP(I2266/4,0)+17500,35000)))),28000))))</f>
        <v/>
      </c>
      <c r="V2266" s="18">
        <f>MIN(70000,S2266+T2266+U2266)</f>
        <v/>
      </c>
      <c r="W2266" s="18">
        <f>MAX(0,ROUNDDOWN(M2266-J2266-N2266-K2266-0,-3))</f>
        <v/>
      </c>
      <c r="X2266" s="18">
        <f>MAX(0,ROUNDDOWN(M2266-J2266-N2266-K2266-R2266,-3))</f>
        <v/>
      </c>
      <c r="Y2266" s="18">
        <f>IF(W2266&lt;=0,0,ROUNDDOWN((W2266*LOOKUP(W2266,{0,1950001,3300001,6950001,9000001,18000001,40000001},{0.05,0.1,0.2,0.23,0.33,0.4,0.45})-LOOKUP(W2266,{0,1950001,3300001,6950001,9000001,18000001,40000001},{0,97500,427500,636000,1536000,2796000,4796000}))*1.021,-2))</f>
        <v/>
      </c>
      <c r="Z2266" s="18">
        <f>IF(X2266&lt;=0,0,ROUNDDOWN((X2266*LOOKUP(X2266,{0,1950001,3300001,6950001,9000001,18000001,40000001},{0.05,0.1,0.2,0.23,0.33,0.4,0.45})-LOOKUP(X2266,{0,1950001,3300001,6950001,9000001,18000001,40000001},{0,97500,427500,636000,1536000,2796000,4796000}))*1.021,-2))</f>
        <v/>
      </c>
      <c r="AA2266" s="18">
        <f>MAX(0,ROUNDDOWN(M2266-J2266-430000-L2266-0,-3))</f>
        <v/>
      </c>
      <c r="AB2266" s="18">
        <f>MAX(0,ROUNDDOWN(M2266-J2266-430000-L2266-V2266,-3))</f>
        <v/>
      </c>
      <c r="AC2266" s="18">
        <f>IF(M2266&lt;=450000,0,MAX(0,ROUNDDOWN(AA2266*0.06-MIN(50000,AA2266)*0.03,-2))+MAX(0,ROUNDDOWN(AA2266*0.04-MIN(50000,AA2266)*0.02,-2)))</f>
        <v/>
      </c>
      <c r="AD2266" s="18">
        <f>IF(M2266&lt;=450000,0,MAX(0,ROUNDDOWN(AB2266*0.06-MIN(50000,AB2266)*0.03,-2))+MAX(0,ROUNDDOWN(AB2266*0.04-MIN(50000,AB2266)*0.02,-2)))</f>
        <v/>
      </c>
      <c r="AE2266" s="18">
        <f>Y2266-Z2266</f>
        <v/>
      </c>
      <c r="AF2266" s="18">
        <f>AC2266-AD2266</f>
        <v/>
      </c>
      <c r="AG2266" s="18">
        <f>AE2266+AF2266</f>
        <v/>
      </c>
      <c r="AH2266" s="20">
        <f>IF(W2266&lt;=0,0,LOOKUP(W2266,{0,1950001,3300001,6950001,9000001,18000001,40000001},{0.05,0.1,0.2,0.23,0.33,0.4,0.45}))</f>
        <v/>
      </c>
    </row>
    <row r="2267">
      <c r="A2267" t="inlineStr">
        <is>
          <t>1万円刻み 特例あり一般12万円</t>
        </is>
      </c>
      <c r="B2267" s="18">
        <f>'4_1万円刻み'!$A$729</f>
        <v/>
      </c>
      <c r="C2267" s="19" t="n">
        <v>2026</v>
      </c>
      <c r="D2267" t="inlineStr">
        <is>
          <t>はい</t>
        </is>
      </c>
      <c r="E2267" s="18" t="n">
        <v>120000</v>
      </c>
      <c r="F2267" s="18" t="n">
        <v>0</v>
      </c>
      <c r="G2267" s="18" t="n">
        <v>0</v>
      </c>
      <c r="H2267" s="18" t="n">
        <v>0</v>
      </c>
      <c r="I2267" s="18" t="n">
        <v>0</v>
      </c>
      <c r="J2267" s="18">
        <f>ROUND(MIN(B2267/12,650000)*12*0.0915+MIN(B2267/12,1390000)*12*(0.0504+0)+B2267*0.005,0)</f>
        <v/>
      </c>
      <c r="K2267" s="18" t="n">
        <v>0</v>
      </c>
      <c r="L2267" s="18" t="n">
        <v>0</v>
      </c>
      <c r="M2267" s="18">
        <f>ROUND(IF(C2267&gt;=2026,IF(B2267&lt;741000,0,IF(B2267&lt;2191000,B2267-740000,IF(B2267&lt;2193000,1451000,IF(B2267&lt;2196000,1453000,IF(B2267&lt;2200000,1456000,IF(B2267&lt;3600000,ROUNDDOWN(B2267/4,-3)*2.8-80000,IF(B2267&lt;6600000,ROUNDDOWN(B2267/4,-3)*3.2-440000,IF(B2267&lt;8500000,ROUNDDOWN(B2267*0.9,0)-1100000,B2267-1950000)))))))),IF(B2267&lt;651000,0,IF(B2267&lt;1900000,B2267-650000,IF(B2267&lt;3600000,ROUNDDOWN(B2267/4,-3)*2.8-80000,IF(B2267&lt;6600000,ROUNDDOWN(B2267/4,-3)*3.2-440000,IF(B2267&lt;8500000,ROUNDDOWN(B2267*0.9,0)-1100000,B2267-1950000)))))),0)</f>
        <v/>
      </c>
      <c r="N2267" s="18">
        <f>IF(M2267&gt;23500000,NA(),IF(C2267&gt;=2026,IF(M2267&lt;=4890000,1040000,IF(M2267&lt;=6550000,670000,620000)),IF(M2267&lt;=1320000,950000,IF(M2267&lt;=3360000,880000,IF(M2267&lt;=4890000,680000,IF(M2267&lt;=6550000,630000,580000))))))</f>
        <v/>
      </c>
      <c r="O2267" s="18">
        <f>IF(F2267&lt;=0,IF(AND(D2267="はい",C2267&gt;=2026,C2267&lt;=2027),IF(E2267&lt;=0,0,IF(E2267&lt;=30000,E2267,IF(E2267&lt;=60000,ROUNDUP(E2267/2,0)+15000,IF(E2267&lt;=120000,ROUNDUP(E2267/4,0)+30000,60000)))),IF(E2267&lt;=0,0,IF(E2267&lt;=20000,E2267,IF(E2267&lt;=40000,ROUNDUP(E2267/2,0)+10000,IF(E2267&lt;=80000,ROUNDUP(E2267/4,0)+20000,40000))))),IF(E2267&lt;=0,IF(F2267&lt;=0,0,IF(F2267&lt;=25000,F2267,IF(F2267&lt;=50000,ROUNDUP(F2267/2,0)+12500,IF(F2267&lt;=100000,ROUNDUP(F2267/4,0)+25000,50000)))),MAX(IF(F2267&lt;=0,0,IF(F2267&lt;=25000,F2267,IF(F2267&lt;=50000,ROUNDUP(F2267/2,0)+12500,IF(F2267&lt;=100000,ROUNDUP(F2267/4,0)+25000,50000)))),MIN(IF(AND(D2267="はい",C2267&gt;=2026,C2267&lt;=2027),IF(E2267&lt;=0,0,IF(E2267&lt;=30000,E2267,IF(E2267&lt;=60000,ROUNDUP(E2267/2,0)+15000,IF(E2267&lt;=120000,ROUNDUP(E2267/4,0)+30000,60000)))),IF(E2267&lt;=0,0,IF(E2267&lt;=20000,E2267,IF(E2267&lt;=40000,ROUNDUP(E2267/2,0)+10000,IF(E2267&lt;=80000,ROUNDUP(E2267/4,0)+20000,40000)))))+IF(F2267&lt;=0,0,IF(F2267&lt;=25000,F2267,IF(F2267&lt;=50000,ROUNDUP(F2267/2,0)+12500,IF(F2267&lt;=100000,ROUNDUP(F2267/4,0)+25000,50000)))),IF(AND(D2267="はい",C2267&gt;=2026,C2267&lt;=2027),60000,40000)))))</f>
        <v/>
      </c>
      <c r="P2267" s="18">
        <f>IF(G2267&lt;=0,0,IF(G2267&lt;=20000,G2267,IF(G2267&lt;=40000,ROUNDUP(G2267/2,0)+10000,IF(G2267&lt;=80000,ROUNDUP(G2267/4,0)+20000,40000))))</f>
        <v/>
      </c>
      <c r="Q2267" s="18">
        <f>IF(I2267&lt;=0,IF(H2267&lt;=0,0,IF(H2267&lt;=20000,H2267,IF(H2267&lt;=40000,ROUNDUP(H2267/2,0)+10000,IF(H2267&lt;=80000,ROUNDUP(H2267/4,0)+20000,40000)))),IF(H2267&lt;=0,IF(I2267&lt;=0,0,IF(I2267&lt;=25000,I2267,IF(I2267&lt;=50000,ROUNDUP(I2267/2,0)+12500,IF(I2267&lt;=100000,ROUNDUP(I2267/4,0)+25000,50000)))),MAX(IF(I2267&lt;=0,0,IF(I2267&lt;=25000,I2267,IF(I2267&lt;=50000,ROUNDUP(I2267/2,0)+12500,IF(I2267&lt;=100000,ROUNDUP(I2267/4,0)+25000,50000)))),MIN(IF(H2267&lt;=0,0,IF(H2267&lt;=20000,H2267,IF(H2267&lt;=40000,ROUNDUP(H2267/2,0)+10000,IF(H2267&lt;=80000,ROUNDUP(H2267/4,0)+20000,40000))))+IF(I2267&lt;=0,0,IF(I2267&lt;=25000,I2267,IF(I2267&lt;=50000,ROUNDUP(I2267/2,0)+12500,IF(I2267&lt;=100000,ROUNDUP(I2267/4,0)+25000,50000)))),40000))))</f>
        <v/>
      </c>
      <c r="R2267" s="18">
        <f>MIN(120000,O2267+P2267+Q2267)</f>
        <v/>
      </c>
      <c r="S2267" s="18">
        <f>IF(F2267&lt;=0,IF(E2267&lt;=0,0,IF(E2267&lt;=12000,E2267,IF(E2267&lt;=32000,ROUNDUP(E2267/2,0)+6000,IF(E2267&lt;=56000,ROUNDUP(E2267/4,0)+14000,28000)))),IF(E2267&lt;=0,IF(F2267&lt;=0,0,IF(F2267&lt;=15000,F2267,IF(F2267&lt;=40000,ROUNDUP(F2267/2,0)+7500,IF(F2267&lt;=70000,ROUNDUP(F2267/4,0)+17500,35000)))),MAX(IF(F2267&lt;=0,0,IF(F2267&lt;=15000,F2267,IF(F2267&lt;=40000,ROUNDUP(F2267/2,0)+7500,IF(F2267&lt;=70000,ROUNDUP(F2267/4,0)+17500,35000)))),MIN(IF(E2267&lt;=0,0,IF(E2267&lt;=12000,E2267,IF(E2267&lt;=32000,ROUNDUP(E2267/2,0)+6000,IF(E2267&lt;=56000,ROUNDUP(E2267/4,0)+14000,28000))))+IF(F2267&lt;=0,0,IF(F2267&lt;=15000,F2267,IF(F2267&lt;=40000,ROUNDUP(F2267/2,0)+7500,IF(F2267&lt;=70000,ROUNDUP(F2267/4,0)+17500,35000)))),28000))))</f>
        <v/>
      </c>
      <c r="T2267" s="18">
        <f>IF(G2267&lt;=0,0,IF(G2267&lt;=12000,G2267,IF(G2267&lt;=32000,ROUNDUP(G2267/2,0)+6000,IF(G2267&lt;=56000,ROUNDUP(G2267/4,0)+14000,28000))))</f>
        <v/>
      </c>
      <c r="U2267" s="18">
        <f>IF(I2267&lt;=0,IF(H2267&lt;=0,0,IF(H2267&lt;=12000,H2267,IF(H2267&lt;=32000,ROUNDUP(H2267/2,0)+6000,IF(H2267&lt;=56000,ROUNDUP(H2267/4,0)+14000,28000)))),IF(H2267&lt;=0,IF(I2267&lt;=0,0,IF(I2267&lt;=15000,I2267,IF(I2267&lt;=40000,ROUNDUP(I2267/2,0)+7500,IF(I2267&lt;=70000,ROUNDUP(I2267/4,0)+17500,35000)))),MAX(IF(I2267&lt;=0,0,IF(I2267&lt;=15000,I2267,IF(I2267&lt;=40000,ROUNDUP(I2267/2,0)+7500,IF(I2267&lt;=70000,ROUNDUP(I2267/4,0)+17500,35000)))),MIN(IF(H2267&lt;=0,0,IF(H2267&lt;=12000,H2267,IF(H2267&lt;=32000,ROUNDUP(H2267/2,0)+6000,IF(H2267&lt;=56000,ROUNDUP(H2267/4,0)+14000,28000))))+IF(I2267&lt;=0,0,IF(I2267&lt;=15000,I2267,IF(I2267&lt;=40000,ROUNDUP(I2267/2,0)+7500,IF(I2267&lt;=70000,ROUNDUP(I2267/4,0)+17500,35000)))),28000))))</f>
        <v/>
      </c>
      <c r="V2267" s="18">
        <f>MIN(70000,S2267+T2267+U2267)</f>
        <v/>
      </c>
      <c r="W2267" s="18">
        <f>MAX(0,ROUNDDOWN(M2267-J2267-N2267-K2267-0,-3))</f>
        <v/>
      </c>
      <c r="X2267" s="18">
        <f>MAX(0,ROUNDDOWN(M2267-J2267-N2267-K2267-R2267,-3))</f>
        <v/>
      </c>
      <c r="Y2267" s="18">
        <f>IF(W2267&lt;=0,0,ROUNDDOWN((W2267*LOOKUP(W2267,{0,1950001,3300001,6950001,9000001,18000001,40000001},{0.05,0.1,0.2,0.23,0.33,0.4,0.45})-LOOKUP(W2267,{0,1950001,3300001,6950001,9000001,18000001,40000001},{0,97500,427500,636000,1536000,2796000,4796000}))*1.021,-2))</f>
        <v/>
      </c>
      <c r="Z2267" s="18">
        <f>IF(X2267&lt;=0,0,ROUNDDOWN((X2267*LOOKUP(X2267,{0,1950001,3300001,6950001,9000001,18000001,40000001},{0.05,0.1,0.2,0.23,0.33,0.4,0.45})-LOOKUP(X2267,{0,1950001,3300001,6950001,9000001,18000001,40000001},{0,97500,427500,636000,1536000,2796000,4796000}))*1.021,-2))</f>
        <v/>
      </c>
      <c r="AA2267" s="18">
        <f>MAX(0,ROUNDDOWN(M2267-J2267-430000-L2267-0,-3))</f>
        <v/>
      </c>
      <c r="AB2267" s="18">
        <f>MAX(0,ROUNDDOWN(M2267-J2267-430000-L2267-V2267,-3))</f>
        <v/>
      </c>
      <c r="AC2267" s="18">
        <f>IF(M2267&lt;=450000,0,MAX(0,ROUNDDOWN(AA2267*0.06-MIN(50000,AA2267)*0.03,-2))+MAX(0,ROUNDDOWN(AA2267*0.04-MIN(50000,AA2267)*0.02,-2)))</f>
        <v/>
      </c>
      <c r="AD2267" s="18">
        <f>IF(M2267&lt;=450000,0,MAX(0,ROUNDDOWN(AB2267*0.06-MIN(50000,AB2267)*0.03,-2))+MAX(0,ROUNDDOWN(AB2267*0.04-MIN(50000,AB2267)*0.02,-2)))</f>
        <v/>
      </c>
      <c r="AE2267" s="18">
        <f>Y2267-Z2267</f>
        <v/>
      </c>
      <c r="AF2267" s="18">
        <f>AC2267-AD2267</f>
        <v/>
      </c>
      <c r="AG2267" s="18">
        <f>AE2267+AF2267</f>
        <v/>
      </c>
      <c r="AH2267" s="20">
        <f>IF(W2267&lt;=0,0,LOOKUP(W2267,{0,1950001,3300001,6950001,9000001,18000001,40000001},{0.05,0.1,0.2,0.23,0.33,0.4,0.45}))</f>
        <v/>
      </c>
    </row>
    <row r="2268">
      <c r="A2268" t="inlineStr">
        <is>
          <t>1万円刻み 3区分8万円ずつ</t>
        </is>
      </c>
      <c r="B2268" s="18">
        <f>'4_1万円刻み'!$A$730</f>
        <v/>
      </c>
      <c r="C2268" s="19" t="n">
        <v>2026</v>
      </c>
      <c r="D2268" t="inlineStr">
        <is>
          <t>いいえ</t>
        </is>
      </c>
      <c r="E2268" s="18" t="n">
        <v>80000</v>
      </c>
      <c r="F2268" s="18" t="n">
        <v>0</v>
      </c>
      <c r="G2268" s="18" t="n">
        <v>80000</v>
      </c>
      <c r="H2268" s="18" t="n">
        <v>80000</v>
      </c>
      <c r="I2268" s="18" t="n">
        <v>0</v>
      </c>
      <c r="J2268" s="18">
        <f>ROUND(MIN(B2268/12,650000)*12*0.0915+MIN(B2268/12,1390000)*12*(0.0504+0)+B2268*0.005,0)</f>
        <v/>
      </c>
      <c r="K2268" s="18" t="n">
        <v>0</v>
      </c>
      <c r="L2268" s="18" t="n">
        <v>0</v>
      </c>
      <c r="M2268" s="18">
        <f>ROUND(IF(C2268&gt;=2026,IF(B2268&lt;741000,0,IF(B2268&lt;2191000,B2268-740000,IF(B2268&lt;2193000,1451000,IF(B2268&lt;2196000,1453000,IF(B2268&lt;2200000,1456000,IF(B2268&lt;3600000,ROUNDDOWN(B2268/4,-3)*2.8-80000,IF(B2268&lt;6600000,ROUNDDOWN(B2268/4,-3)*3.2-440000,IF(B2268&lt;8500000,ROUNDDOWN(B2268*0.9,0)-1100000,B2268-1950000)))))))),IF(B2268&lt;651000,0,IF(B2268&lt;1900000,B2268-650000,IF(B2268&lt;3600000,ROUNDDOWN(B2268/4,-3)*2.8-80000,IF(B2268&lt;6600000,ROUNDDOWN(B2268/4,-3)*3.2-440000,IF(B2268&lt;8500000,ROUNDDOWN(B2268*0.9,0)-1100000,B2268-1950000)))))),0)</f>
        <v/>
      </c>
      <c r="N2268" s="18">
        <f>IF(M2268&gt;23500000,NA(),IF(C2268&gt;=2026,IF(M2268&lt;=4890000,1040000,IF(M2268&lt;=6550000,670000,620000)),IF(M2268&lt;=1320000,950000,IF(M2268&lt;=3360000,880000,IF(M2268&lt;=4890000,680000,IF(M2268&lt;=6550000,630000,580000))))))</f>
        <v/>
      </c>
      <c r="O2268" s="18">
        <f>IF(F2268&lt;=0,IF(AND(D2268="はい",C2268&gt;=2026,C2268&lt;=2027),IF(E2268&lt;=0,0,IF(E2268&lt;=30000,E2268,IF(E2268&lt;=60000,ROUNDUP(E2268/2,0)+15000,IF(E2268&lt;=120000,ROUNDUP(E2268/4,0)+30000,60000)))),IF(E2268&lt;=0,0,IF(E2268&lt;=20000,E2268,IF(E2268&lt;=40000,ROUNDUP(E2268/2,0)+10000,IF(E2268&lt;=80000,ROUNDUP(E2268/4,0)+20000,40000))))),IF(E2268&lt;=0,IF(F2268&lt;=0,0,IF(F2268&lt;=25000,F2268,IF(F2268&lt;=50000,ROUNDUP(F2268/2,0)+12500,IF(F2268&lt;=100000,ROUNDUP(F2268/4,0)+25000,50000)))),MAX(IF(F2268&lt;=0,0,IF(F2268&lt;=25000,F2268,IF(F2268&lt;=50000,ROUNDUP(F2268/2,0)+12500,IF(F2268&lt;=100000,ROUNDUP(F2268/4,0)+25000,50000)))),MIN(IF(AND(D2268="はい",C2268&gt;=2026,C2268&lt;=2027),IF(E2268&lt;=0,0,IF(E2268&lt;=30000,E2268,IF(E2268&lt;=60000,ROUNDUP(E2268/2,0)+15000,IF(E2268&lt;=120000,ROUNDUP(E2268/4,0)+30000,60000)))),IF(E2268&lt;=0,0,IF(E2268&lt;=20000,E2268,IF(E2268&lt;=40000,ROUNDUP(E2268/2,0)+10000,IF(E2268&lt;=80000,ROUNDUP(E2268/4,0)+20000,40000)))))+IF(F2268&lt;=0,0,IF(F2268&lt;=25000,F2268,IF(F2268&lt;=50000,ROUNDUP(F2268/2,0)+12500,IF(F2268&lt;=100000,ROUNDUP(F2268/4,0)+25000,50000)))),IF(AND(D2268="はい",C2268&gt;=2026,C2268&lt;=2027),60000,40000)))))</f>
        <v/>
      </c>
      <c r="P2268" s="18">
        <f>IF(G2268&lt;=0,0,IF(G2268&lt;=20000,G2268,IF(G2268&lt;=40000,ROUNDUP(G2268/2,0)+10000,IF(G2268&lt;=80000,ROUNDUP(G2268/4,0)+20000,40000))))</f>
        <v/>
      </c>
      <c r="Q2268" s="18">
        <f>IF(I2268&lt;=0,IF(H2268&lt;=0,0,IF(H2268&lt;=20000,H2268,IF(H2268&lt;=40000,ROUNDUP(H2268/2,0)+10000,IF(H2268&lt;=80000,ROUNDUP(H2268/4,0)+20000,40000)))),IF(H2268&lt;=0,IF(I2268&lt;=0,0,IF(I2268&lt;=25000,I2268,IF(I2268&lt;=50000,ROUNDUP(I2268/2,0)+12500,IF(I2268&lt;=100000,ROUNDUP(I2268/4,0)+25000,50000)))),MAX(IF(I2268&lt;=0,0,IF(I2268&lt;=25000,I2268,IF(I2268&lt;=50000,ROUNDUP(I2268/2,0)+12500,IF(I2268&lt;=100000,ROUNDUP(I2268/4,0)+25000,50000)))),MIN(IF(H2268&lt;=0,0,IF(H2268&lt;=20000,H2268,IF(H2268&lt;=40000,ROUNDUP(H2268/2,0)+10000,IF(H2268&lt;=80000,ROUNDUP(H2268/4,0)+20000,40000))))+IF(I2268&lt;=0,0,IF(I2268&lt;=25000,I2268,IF(I2268&lt;=50000,ROUNDUP(I2268/2,0)+12500,IF(I2268&lt;=100000,ROUNDUP(I2268/4,0)+25000,50000)))),40000))))</f>
        <v/>
      </c>
      <c r="R2268" s="18">
        <f>MIN(120000,O2268+P2268+Q2268)</f>
        <v/>
      </c>
      <c r="S2268" s="18">
        <f>IF(F2268&lt;=0,IF(E2268&lt;=0,0,IF(E2268&lt;=12000,E2268,IF(E2268&lt;=32000,ROUNDUP(E2268/2,0)+6000,IF(E2268&lt;=56000,ROUNDUP(E2268/4,0)+14000,28000)))),IF(E2268&lt;=0,IF(F2268&lt;=0,0,IF(F2268&lt;=15000,F2268,IF(F2268&lt;=40000,ROUNDUP(F2268/2,0)+7500,IF(F2268&lt;=70000,ROUNDUP(F2268/4,0)+17500,35000)))),MAX(IF(F2268&lt;=0,0,IF(F2268&lt;=15000,F2268,IF(F2268&lt;=40000,ROUNDUP(F2268/2,0)+7500,IF(F2268&lt;=70000,ROUNDUP(F2268/4,0)+17500,35000)))),MIN(IF(E2268&lt;=0,0,IF(E2268&lt;=12000,E2268,IF(E2268&lt;=32000,ROUNDUP(E2268/2,0)+6000,IF(E2268&lt;=56000,ROUNDUP(E2268/4,0)+14000,28000))))+IF(F2268&lt;=0,0,IF(F2268&lt;=15000,F2268,IF(F2268&lt;=40000,ROUNDUP(F2268/2,0)+7500,IF(F2268&lt;=70000,ROUNDUP(F2268/4,0)+17500,35000)))),28000))))</f>
        <v/>
      </c>
      <c r="T2268" s="18">
        <f>IF(G2268&lt;=0,0,IF(G2268&lt;=12000,G2268,IF(G2268&lt;=32000,ROUNDUP(G2268/2,0)+6000,IF(G2268&lt;=56000,ROUNDUP(G2268/4,0)+14000,28000))))</f>
        <v/>
      </c>
      <c r="U2268" s="18">
        <f>IF(I2268&lt;=0,IF(H2268&lt;=0,0,IF(H2268&lt;=12000,H2268,IF(H2268&lt;=32000,ROUNDUP(H2268/2,0)+6000,IF(H2268&lt;=56000,ROUNDUP(H2268/4,0)+14000,28000)))),IF(H2268&lt;=0,IF(I2268&lt;=0,0,IF(I2268&lt;=15000,I2268,IF(I2268&lt;=40000,ROUNDUP(I2268/2,0)+7500,IF(I2268&lt;=70000,ROUNDUP(I2268/4,0)+17500,35000)))),MAX(IF(I2268&lt;=0,0,IF(I2268&lt;=15000,I2268,IF(I2268&lt;=40000,ROUNDUP(I2268/2,0)+7500,IF(I2268&lt;=70000,ROUNDUP(I2268/4,0)+17500,35000)))),MIN(IF(H2268&lt;=0,0,IF(H2268&lt;=12000,H2268,IF(H2268&lt;=32000,ROUNDUP(H2268/2,0)+6000,IF(H2268&lt;=56000,ROUNDUP(H2268/4,0)+14000,28000))))+IF(I2268&lt;=0,0,IF(I2268&lt;=15000,I2268,IF(I2268&lt;=40000,ROUNDUP(I2268/2,0)+7500,IF(I2268&lt;=70000,ROUNDUP(I2268/4,0)+17500,35000)))),28000))))</f>
        <v/>
      </c>
      <c r="V2268" s="18">
        <f>MIN(70000,S2268+T2268+U2268)</f>
        <v/>
      </c>
      <c r="W2268" s="18">
        <f>MAX(0,ROUNDDOWN(M2268-J2268-N2268-K2268-0,-3))</f>
        <v/>
      </c>
      <c r="X2268" s="18">
        <f>MAX(0,ROUNDDOWN(M2268-J2268-N2268-K2268-R2268,-3))</f>
        <v/>
      </c>
      <c r="Y2268" s="18">
        <f>IF(W2268&lt;=0,0,ROUNDDOWN((W2268*LOOKUP(W2268,{0,1950001,3300001,6950001,9000001,18000001,40000001},{0.05,0.1,0.2,0.23,0.33,0.4,0.45})-LOOKUP(W2268,{0,1950001,3300001,6950001,9000001,18000001,40000001},{0,97500,427500,636000,1536000,2796000,4796000}))*1.021,-2))</f>
        <v/>
      </c>
      <c r="Z2268" s="18">
        <f>IF(X2268&lt;=0,0,ROUNDDOWN((X2268*LOOKUP(X2268,{0,1950001,3300001,6950001,9000001,18000001,40000001},{0.05,0.1,0.2,0.23,0.33,0.4,0.45})-LOOKUP(X2268,{0,1950001,3300001,6950001,9000001,18000001,40000001},{0,97500,427500,636000,1536000,2796000,4796000}))*1.021,-2))</f>
        <v/>
      </c>
      <c r="AA2268" s="18">
        <f>MAX(0,ROUNDDOWN(M2268-J2268-430000-L2268-0,-3))</f>
        <v/>
      </c>
      <c r="AB2268" s="18">
        <f>MAX(0,ROUNDDOWN(M2268-J2268-430000-L2268-V2268,-3))</f>
        <v/>
      </c>
      <c r="AC2268" s="18">
        <f>IF(M2268&lt;=450000,0,MAX(0,ROUNDDOWN(AA2268*0.06-MIN(50000,AA2268)*0.03,-2))+MAX(0,ROUNDDOWN(AA2268*0.04-MIN(50000,AA2268)*0.02,-2)))</f>
        <v/>
      </c>
      <c r="AD2268" s="18">
        <f>IF(M2268&lt;=450000,0,MAX(0,ROUNDDOWN(AB2268*0.06-MIN(50000,AB2268)*0.03,-2))+MAX(0,ROUNDDOWN(AB2268*0.04-MIN(50000,AB2268)*0.02,-2)))</f>
        <v/>
      </c>
      <c r="AE2268" s="18">
        <f>Y2268-Z2268</f>
        <v/>
      </c>
      <c r="AF2268" s="18">
        <f>AC2268-AD2268</f>
        <v/>
      </c>
      <c r="AG2268" s="18">
        <f>AE2268+AF2268</f>
        <v/>
      </c>
      <c r="AH2268" s="20">
        <f>IF(W2268&lt;=0,0,LOOKUP(W2268,{0,1950001,3300001,6950001,9000001,18000001,40000001},{0.05,0.1,0.2,0.23,0.33,0.4,0.45}))</f>
        <v/>
      </c>
    </row>
    <row r="2269">
      <c r="A2269" t="inlineStr">
        <is>
          <t>1万円刻み 一般8万円</t>
        </is>
      </c>
      <c r="B2269" s="18">
        <f>'4_1万円刻み'!$A$730</f>
        <v/>
      </c>
      <c r="C2269" s="19" t="n">
        <v>2026</v>
      </c>
      <c r="D2269" t="inlineStr">
        <is>
          <t>いいえ</t>
        </is>
      </c>
      <c r="E2269" s="18" t="n">
        <v>80000</v>
      </c>
      <c r="F2269" s="18" t="n">
        <v>0</v>
      </c>
      <c r="G2269" s="18" t="n">
        <v>0</v>
      </c>
      <c r="H2269" s="18" t="n">
        <v>0</v>
      </c>
      <c r="I2269" s="18" t="n">
        <v>0</v>
      </c>
      <c r="J2269" s="18">
        <f>ROUND(MIN(B2269/12,650000)*12*0.0915+MIN(B2269/12,1390000)*12*(0.0504+0)+B2269*0.005,0)</f>
        <v/>
      </c>
      <c r="K2269" s="18" t="n">
        <v>0</v>
      </c>
      <c r="L2269" s="18" t="n">
        <v>0</v>
      </c>
      <c r="M2269" s="18">
        <f>ROUND(IF(C2269&gt;=2026,IF(B2269&lt;741000,0,IF(B2269&lt;2191000,B2269-740000,IF(B2269&lt;2193000,1451000,IF(B2269&lt;2196000,1453000,IF(B2269&lt;2200000,1456000,IF(B2269&lt;3600000,ROUNDDOWN(B2269/4,-3)*2.8-80000,IF(B2269&lt;6600000,ROUNDDOWN(B2269/4,-3)*3.2-440000,IF(B2269&lt;8500000,ROUNDDOWN(B2269*0.9,0)-1100000,B2269-1950000)))))))),IF(B2269&lt;651000,0,IF(B2269&lt;1900000,B2269-650000,IF(B2269&lt;3600000,ROUNDDOWN(B2269/4,-3)*2.8-80000,IF(B2269&lt;6600000,ROUNDDOWN(B2269/4,-3)*3.2-440000,IF(B2269&lt;8500000,ROUNDDOWN(B2269*0.9,0)-1100000,B2269-1950000)))))),0)</f>
        <v/>
      </c>
      <c r="N2269" s="18">
        <f>IF(M2269&gt;23500000,NA(),IF(C2269&gt;=2026,IF(M2269&lt;=4890000,1040000,IF(M2269&lt;=6550000,670000,620000)),IF(M2269&lt;=1320000,950000,IF(M2269&lt;=3360000,880000,IF(M2269&lt;=4890000,680000,IF(M2269&lt;=6550000,630000,580000))))))</f>
        <v/>
      </c>
      <c r="O2269" s="18">
        <f>IF(F2269&lt;=0,IF(AND(D2269="はい",C2269&gt;=2026,C2269&lt;=2027),IF(E2269&lt;=0,0,IF(E2269&lt;=30000,E2269,IF(E2269&lt;=60000,ROUNDUP(E2269/2,0)+15000,IF(E2269&lt;=120000,ROUNDUP(E2269/4,0)+30000,60000)))),IF(E2269&lt;=0,0,IF(E2269&lt;=20000,E2269,IF(E2269&lt;=40000,ROUNDUP(E2269/2,0)+10000,IF(E2269&lt;=80000,ROUNDUP(E2269/4,0)+20000,40000))))),IF(E2269&lt;=0,IF(F2269&lt;=0,0,IF(F2269&lt;=25000,F2269,IF(F2269&lt;=50000,ROUNDUP(F2269/2,0)+12500,IF(F2269&lt;=100000,ROUNDUP(F2269/4,0)+25000,50000)))),MAX(IF(F2269&lt;=0,0,IF(F2269&lt;=25000,F2269,IF(F2269&lt;=50000,ROUNDUP(F2269/2,0)+12500,IF(F2269&lt;=100000,ROUNDUP(F2269/4,0)+25000,50000)))),MIN(IF(AND(D2269="はい",C2269&gt;=2026,C2269&lt;=2027),IF(E2269&lt;=0,0,IF(E2269&lt;=30000,E2269,IF(E2269&lt;=60000,ROUNDUP(E2269/2,0)+15000,IF(E2269&lt;=120000,ROUNDUP(E2269/4,0)+30000,60000)))),IF(E2269&lt;=0,0,IF(E2269&lt;=20000,E2269,IF(E2269&lt;=40000,ROUNDUP(E2269/2,0)+10000,IF(E2269&lt;=80000,ROUNDUP(E2269/4,0)+20000,40000)))))+IF(F2269&lt;=0,0,IF(F2269&lt;=25000,F2269,IF(F2269&lt;=50000,ROUNDUP(F2269/2,0)+12500,IF(F2269&lt;=100000,ROUNDUP(F2269/4,0)+25000,50000)))),IF(AND(D2269="はい",C2269&gt;=2026,C2269&lt;=2027),60000,40000)))))</f>
        <v/>
      </c>
      <c r="P2269" s="18">
        <f>IF(G2269&lt;=0,0,IF(G2269&lt;=20000,G2269,IF(G2269&lt;=40000,ROUNDUP(G2269/2,0)+10000,IF(G2269&lt;=80000,ROUNDUP(G2269/4,0)+20000,40000))))</f>
        <v/>
      </c>
      <c r="Q2269" s="18">
        <f>IF(I2269&lt;=0,IF(H2269&lt;=0,0,IF(H2269&lt;=20000,H2269,IF(H2269&lt;=40000,ROUNDUP(H2269/2,0)+10000,IF(H2269&lt;=80000,ROUNDUP(H2269/4,0)+20000,40000)))),IF(H2269&lt;=0,IF(I2269&lt;=0,0,IF(I2269&lt;=25000,I2269,IF(I2269&lt;=50000,ROUNDUP(I2269/2,0)+12500,IF(I2269&lt;=100000,ROUNDUP(I2269/4,0)+25000,50000)))),MAX(IF(I2269&lt;=0,0,IF(I2269&lt;=25000,I2269,IF(I2269&lt;=50000,ROUNDUP(I2269/2,0)+12500,IF(I2269&lt;=100000,ROUNDUP(I2269/4,0)+25000,50000)))),MIN(IF(H2269&lt;=0,0,IF(H2269&lt;=20000,H2269,IF(H2269&lt;=40000,ROUNDUP(H2269/2,0)+10000,IF(H2269&lt;=80000,ROUNDUP(H2269/4,0)+20000,40000))))+IF(I2269&lt;=0,0,IF(I2269&lt;=25000,I2269,IF(I2269&lt;=50000,ROUNDUP(I2269/2,0)+12500,IF(I2269&lt;=100000,ROUNDUP(I2269/4,0)+25000,50000)))),40000))))</f>
        <v/>
      </c>
      <c r="R2269" s="18">
        <f>MIN(120000,O2269+P2269+Q2269)</f>
        <v/>
      </c>
      <c r="S2269" s="18">
        <f>IF(F2269&lt;=0,IF(E2269&lt;=0,0,IF(E2269&lt;=12000,E2269,IF(E2269&lt;=32000,ROUNDUP(E2269/2,0)+6000,IF(E2269&lt;=56000,ROUNDUP(E2269/4,0)+14000,28000)))),IF(E2269&lt;=0,IF(F2269&lt;=0,0,IF(F2269&lt;=15000,F2269,IF(F2269&lt;=40000,ROUNDUP(F2269/2,0)+7500,IF(F2269&lt;=70000,ROUNDUP(F2269/4,0)+17500,35000)))),MAX(IF(F2269&lt;=0,0,IF(F2269&lt;=15000,F2269,IF(F2269&lt;=40000,ROUNDUP(F2269/2,0)+7500,IF(F2269&lt;=70000,ROUNDUP(F2269/4,0)+17500,35000)))),MIN(IF(E2269&lt;=0,0,IF(E2269&lt;=12000,E2269,IF(E2269&lt;=32000,ROUNDUP(E2269/2,0)+6000,IF(E2269&lt;=56000,ROUNDUP(E2269/4,0)+14000,28000))))+IF(F2269&lt;=0,0,IF(F2269&lt;=15000,F2269,IF(F2269&lt;=40000,ROUNDUP(F2269/2,0)+7500,IF(F2269&lt;=70000,ROUNDUP(F2269/4,0)+17500,35000)))),28000))))</f>
        <v/>
      </c>
      <c r="T2269" s="18">
        <f>IF(G2269&lt;=0,0,IF(G2269&lt;=12000,G2269,IF(G2269&lt;=32000,ROUNDUP(G2269/2,0)+6000,IF(G2269&lt;=56000,ROUNDUP(G2269/4,0)+14000,28000))))</f>
        <v/>
      </c>
      <c r="U2269" s="18">
        <f>IF(I2269&lt;=0,IF(H2269&lt;=0,0,IF(H2269&lt;=12000,H2269,IF(H2269&lt;=32000,ROUNDUP(H2269/2,0)+6000,IF(H2269&lt;=56000,ROUNDUP(H2269/4,0)+14000,28000)))),IF(H2269&lt;=0,IF(I2269&lt;=0,0,IF(I2269&lt;=15000,I2269,IF(I2269&lt;=40000,ROUNDUP(I2269/2,0)+7500,IF(I2269&lt;=70000,ROUNDUP(I2269/4,0)+17500,35000)))),MAX(IF(I2269&lt;=0,0,IF(I2269&lt;=15000,I2269,IF(I2269&lt;=40000,ROUNDUP(I2269/2,0)+7500,IF(I2269&lt;=70000,ROUNDUP(I2269/4,0)+17500,35000)))),MIN(IF(H2269&lt;=0,0,IF(H2269&lt;=12000,H2269,IF(H2269&lt;=32000,ROUNDUP(H2269/2,0)+6000,IF(H2269&lt;=56000,ROUNDUP(H2269/4,0)+14000,28000))))+IF(I2269&lt;=0,0,IF(I2269&lt;=15000,I2269,IF(I2269&lt;=40000,ROUNDUP(I2269/2,0)+7500,IF(I2269&lt;=70000,ROUNDUP(I2269/4,0)+17500,35000)))),28000))))</f>
        <v/>
      </c>
      <c r="V2269" s="18">
        <f>MIN(70000,S2269+T2269+U2269)</f>
        <v/>
      </c>
      <c r="W2269" s="18">
        <f>MAX(0,ROUNDDOWN(M2269-J2269-N2269-K2269-0,-3))</f>
        <v/>
      </c>
      <c r="X2269" s="18">
        <f>MAX(0,ROUNDDOWN(M2269-J2269-N2269-K2269-R2269,-3))</f>
        <v/>
      </c>
      <c r="Y2269" s="18">
        <f>IF(W2269&lt;=0,0,ROUNDDOWN((W2269*LOOKUP(W2269,{0,1950001,3300001,6950001,9000001,18000001,40000001},{0.05,0.1,0.2,0.23,0.33,0.4,0.45})-LOOKUP(W2269,{0,1950001,3300001,6950001,9000001,18000001,40000001},{0,97500,427500,636000,1536000,2796000,4796000}))*1.021,-2))</f>
        <v/>
      </c>
      <c r="Z2269" s="18">
        <f>IF(X2269&lt;=0,0,ROUNDDOWN((X2269*LOOKUP(X2269,{0,1950001,3300001,6950001,9000001,18000001,40000001},{0.05,0.1,0.2,0.23,0.33,0.4,0.45})-LOOKUP(X2269,{0,1950001,3300001,6950001,9000001,18000001,40000001},{0,97500,427500,636000,1536000,2796000,4796000}))*1.021,-2))</f>
        <v/>
      </c>
      <c r="AA2269" s="18">
        <f>MAX(0,ROUNDDOWN(M2269-J2269-430000-L2269-0,-3))</f>
        <v/>
      </c>
      <c r="AB2269" s="18">
        <f>MAX(0,ROUNDDOWN(M2269-J2269-430000-L2269-V2269,-3))</f>
        <v/>
      </c>
      <c r="AC2269" s="18">
        <f>IF(M2269&lt;=450000,0,MAX(0,ROUNDDOWN(AA2269*0.06-MIN(50000,AA2269)*0.03,-2))+MAX(0,ROUNDDOWN(AA2269*0.04-MIN(50000,AA2269)*0.02,-2)))</f>
        <v/>
      </c>
      <c r="AD2269" s="18">
        <f>IF(M2269&lt;=450000,0,MAX(0,ROUNDDOWN(AB2269*0.06-MIN(50000,AB2269)*0.03,-2))+MAX(0,ROUNDDOWN(AB2269*0.04-MIN(50000,AB2269)*0.02,-2)))</f>
        <v/>
      </c>
      <c r="AE2269" s="18">
        <f>Y2269-Z2269</f>
        <v/>
      </c>
      <c r="AF2269" s="18">
        <f>AC2269-AD2269</f>
        <v/>
      </c>
      <c r="AG2269" s="18">
        <f>AE2269+AF2269</f>
        <v/>
      </c>
      <c r="AH2269" s="20">
        <f>IF(W2269&lt;=0,0,LOOKUP(W2269,{0,1950001,3300001,6950001,9000001,18000001,40000001},{0.05,0.1,0.2,0.23,0.33,0.4,0.45}))</f>
        <v/>
      </c>
    </row>
    <row r="2270">
      <c r="A2270" t="inlineStr">
        <is>
          <t>1万円刻み 特例あり一般12万円</t>
        </is>
      </c>
      <c r="B2270" s="18">
        <f>'4_1万円刻み'!$A$730</f>
        <v/>
      </c>
      <c r="C2270" s="19" t="n">
        <v>2026</v>
      </c>
      <c r="D2270" t="inlineStr">
        <is>
          <t>はい</t>
        </is>
      </c>
      <c r="E2270" s="18" t="n">
        <v>120000</v>
      </c>
      <c r="F2270" s="18" t="n">
        <v>0</v>
      </c>
      <c r="G2270" s="18" t="n">
        <v>0</v>
      </c>
      <c r="H2270" s="18" t="n">
        <v>0</v>
      </c>
      <c r="I2270" s="18" t="n">
        <v>0</v>
      </c>
      <c r="J2270" s="18">
        <f>ROUND(MIN(B2270/12,650000)*12*0.0915+MIN(B2270/12,1390000)*12*(0.0504+0)+B2270*0.005,0)</f>
        <v/>
      </c>
      <c r="K2270" s="18" t="n">
        <v>0</v>
      </c>
      <c r="L2270" s="18" t="n">
        <v>0</v>
      </c>
      <c r="M2270" s="18">
        <f>ROUND(IF(C2270&gt;=2026,IF(B2270&lt;741000,0,IF(B2270&lt;2191000,B2270-740000,IF(B2270&lt;2193000,1451000,IF(B2270&lt;2196000,1453000,IF(B2270&lt;2200000,1456000,IF(B2270&lt;3600000,ROUNDDOWN(B2270/4,-3)*2.8-80000,IF(B2270&lt;6600000,ROUNDDOWN(B2270/4,-3)*3.2-440000,IF(B2270&lt;8500000,ROUNDDOWN(B2270*0.9,0)-1100000,B2270-1950000)))))))),IF(B2270&lt;651000,0,IF(B2270&lt;1900000,B2270-650000,IF(B2270&lt;3600000,ROUNDDOWN(B2270/4,-3)*2.8-80000,IF(B2270&lt;6600000,ROUNDDOWN(B2270/4,-3)*3.2-440000,IF(B2270&lt;8500000,ROUNDDOWN(B2270*0.9,0)-1100000,B2270-1950000)))))),0)</f>
        <v/>
      </c>
      <c r="N2270" s="18">
        <f>IF(M2270&gt;23500000,NA(),IF(C2270&gt;=2026,IF(M2270&lt;=4890000,1040000,IF(M2270&lt;=6550000,670000,620000)),IF(M2270&lt;=1320000,950000,IF(M2270&lt;=3360000,880000,IF(M2270&lt;=4890000,680000,IF(M2270&lt;=6550000,630000,580000))))))</f>
        <v/>
      </c>
      <c r="O2270" s="18">
        <f>IF(F2270&lt;=0,IF(AND(D2270="はい",C2270&gt;=2026,C2270&lt;=2027),IF(E2270&lt;=0,0,IF(E2270&lt;=30000,E2270,IF(E2270&lt;=60000,ROUNDUP(E2270/2,0)+15000,IF(E2270&lt;=120000,ROUNDUP(E2270/4,0)+30000,60000)))),IF(E2270&lt;=0,0,IF(E2270&lt;=20000,E2270,IF(E2270&lt;=40000,ROUNDUP(E2270/2,0)+10000,IF(E2270&lt;=80000,ROUNDUP(E2270/4,0)+20000,40000))))),IF(E2270&lt;=0,IF(F2270&lt;=0,0,IF(F2270&lt;=25000,F2270,IF(F2270&lt;=50000,ROUNDUP(F2270/2,0)+12500,IF(F2270&lt;=100000,ROUNDUP(F2270/4,0)+25000,50000)))),MAX(IF(F2270&lt;=0,0,IF(F2270&lt;=25000,F2270,IF(F2270&lt;=50000,ROUNDUP(F2270/2,0)+12500,IF(F2270&lt;=100000,ROUNDUP(F2270/4,0)+25000,50000)))),MIN(IF(AND(D2270="はい",C2270&gt;=2026,C2270&lt;=2027),IF(E2270&lt;=0,0,IF(E2270&lt;=30000,E2270,IF(E2270&lt;=60000,ROUNDUP(E2270/2,0)+15000,IF(E2270&lt;=120000,ROUNDUP(E2270/4,0)+30000,60000)))),IF(E2270&lt;=0,0,IF(E2270&lt;=20000,E2270,IF(E2270&lt;=40000,ROUNDUP(E2270/2,0)+10000,IF(E2270&lt;=80000,ROUNDUP(E2270/4,0)+20000,40000)))))+IF(F2270&lt;=0,0,IF(F2270&lt;=25000,F2270,IF(F2270&lt;=50000,ROUNDUP(F2270/2,0)+12500,IF(F2270&lt;=100000,ROUNDUP(F2270/4,0)+25000,50000)))),IF(AND(D2270="はい",C2270&gt;=2026,C2270&lt;=2027),60000,40000)))))</f>
        <v/>
      </c>
      <c r="P2270" s="18">
        <f>IF(G2270&lt;=0,0,IF(G2270&lt;=20000,G2270,IF(G2270&lt;=40000,ROUNDUP(G2270/2,0)+10000,IF(G2270&lt;=80000,ROUNDUP(G2270/4,0)+20000,40000))))</f>
        <v/>
      </c>
      <c r="Q2270" s="18">
        <f>IF(I2270&lt;=0,IF(H2270&lt;=0,0,IF(H2270&lt;=20000,H2270,IF(H2270&lt;=40000,ROUNDUP(H2270/2,0)+10000,IF(H2270&lt;=80000,ROUNDUP(H2270/4,0)+20000,40000)))),IF(H2270&lt;=0,IF(I2270&lt;=0,0,IF(I2270&lt;=25000,I2270,IF(I2270&lt;=50000,ROUNDUP(I2270/2,0)+12500,IF(I2270&lt;=100000,ROUNDUP(I2270/4,0)+25000,50000)))),MAX(IF(I2270&lt;=0,0,IF(I2270&lt;=25000,I2270,IF(I2270&lt;=50000,ROUNDUP(I2270/2,0)+12500,IF(I2270&lt;=100000,ROUNDUP(I2270/4,0)+25000,50000)))),MIN(IF(H2270&lt;=0,0,IF(H2270&lt;=20000,H2270,IF(H2270&lt;=40000,ROUNDUP(H2270/2,0)+10000,IF(H2270&lt;=80000,ROUNDUP(H2270/4,0)+20000,40000))))+IF(I2270&lt;=0,0,IF(I2270&lt;=25000,I2270,IF(I2270&lt;=50000,ROUNDUP(I2270/2,0)+12500,IF(I2270&lt;=100000,ROUNDUP(I2270/4,0)+25000,50000)))),40000))))</f>
        <v/>
      </c>
      <c r="R2270" s="18">
        <f>MIN(120000,O2270+P2270+Q2270)</f>
        <v/>
      </c>
      <c r="S2270" s="18">
        <f>IF(F2270&lt;=0,IF(E2270&lt;=0,0,IF(E2270&lt;=12000,E2270,IF(E2270&lt;=32000,ROUNDUP(E2270/2,0)+6000,IF(E2270&lt;=56000,ROUNDUP(E2270/4,0)+14000,28000)))),IF(E2270&lt;=0,IF(F2270&lt;=0,0,IF(F2270&lt;=15000,F2270,IF(F2270&lt;=40000,ROUNDUP(F2270/2,0)+7500,IF(F2270&lt;=70000,ROUNDUP(F2270/4,0)+17500,35000)))),MAX(IF(F2270&lt;=0,0,IF(F2270&lt;=15000,F2270,IF(F2270&lt;=40000,ROUNDUP(F2270/2,0)+7500,IF(F2270&lt;=70000,ROUNDUP(F2270/4,0)+17500,35000)))),MIN(IF(E2270&lt;=0,0,IF(E2270&lt;=12000,E2270,IF(E2270&lt;=32000,ROUNDUP(E2270/2,0)+6000,IF(E2270&lt;=56000,ROUNDUP(E2270/4,0)+14000,28000))))+IF(F2270&lt;=0,0,IF(F2270&lt;=15000,F2270,IF(F2270&lt;=40000,ROUNDUP(F2270/2,0)+7500,IF(F2270&lt;=70000,ROUNDUP(F2270/4,0)+17500,35000)))),28000))))</f>
        <v/>
      </c>
      <c r="T2270" s="18">
        <f>IF(G2270&lt;=0,0,IF(G2270&lt;=12000,G2270,IF(G2270&lt;=32000,ROUNDUP(G2270/2,0)+6000,IF(G2270&lt;=56000,ROUNDUP(G2270/4,0)+14000,28000))))</f>
        <v/>
      </c>
      <c r="U2270" s="18">
        <f>IF(I2270&lt;=0,IF(H2270&lt;=0,0,IF(H2270&lt;=12000,H2270,IF(H2270&lt;=32000,ROUNDUP(H2270/2,0)+6000,IF(H2270&lt;=56000,ROUNDUP(H2270/4,0)+14000,28000)))),IF(H2270&lt;=0,IF(I2270&lt;=0,0,IF(I2270&lt;=15000,I2270,IF(I2270&lt;=40000,ROUNDUP(I2270/2,0)+7500,IF(I2270&lt;=70000,ROUNDUP(I2270/4,0)+17500,35000)))),MAX(IF(I2270&lt;=0,0,IF(I2270&lt;=15000,I2270,IF(I2270&lt;=40000,ROUNDUP(I2270/2,0)+7500,IF(I2270&lt;=70000,ROUNDUP(I2270/4,0)+17500,35000)))),MIN(IF(H2270&lt;=0,0,IF(H2270&lt;=12000,H2270,IF(H2270&lt;=32000,ROUNDUP(H2270/2,0)+6000,IF(H2270&lt;=56000,ROUNDUP(H2270/4,0)+14000,28000))))+IF(I2270&lt;=0,0,IF(I2270&lt;=15000,I2270,IF(I2270&lt;=40000,ROUNDUP(I2270/2,0)+7500,IF(I2270&lt;=70000,ROUNDUP(I2270/4,0)+17500,35000)))),28000))))</f>
        <v/>
      </c>
      <c r="V2270" s="18">
        <f>MIN(70000,S2270+T2270+U2270)</f>
        <v/>
      </c>
      <c r="W2270" s="18">
        <f>MAX(0,ROUNDDOWN(M2270-J2270-N2270-K2270-0,-3))</f>
        <v/>
      </c>
      <c r="X2270" s="18">
        <f>MAX(0,ROUNDDOWN(M2270-J2270-N2270-K2270-R2270,-3))</f>
        <v/>
      </c>
      <c r="Y2270" s="18">
        <f>IF(W2270&lt;=0,0,ROUNDDOWN((W2270*LOOKUP(W2270,{0,1950001,3300001,6950001,9000001,18000001,40000001},{0.05,0.1,0.2,0.23,0.33,0.4,0.45})-LOOKUP(W2270,{0,1950001,3300001,6950001,9000001,18000001,40000001},{0,97500,427500,636000,1536000,2796000,4796000}))*1.021,-2))</f>
        <v/>
      </c>
      <c r="Z2270" s="18">
        <f>IF(X2270&lt;=0,0,ROUNDDOWN((X2270*LOOKUP(X2270,{0,1950001,3300001,6950001,9000001,18000001,40000001},{0.05,0.1,0.2,0.23,0.33,0.4,0.45})-LOOKUP(X2270,{0,1950001,3300001,6950001,9000001,18000001,40000001},{0,97500,427500,636000,1536000,2796000,4796000}))*1.021,-2))</f>
        <v/>
      </c>
      <c r="AA2270" s="18">
        <f>MAX(0,ROUNDDOWN(M2270-J2270-430000-L2270-0,-3))</f>
        <v/>
      </c>
      <c r="AB2270" s="18">
        <f>MAX(0,ROUNDDOWN(M2270-J2270-430000-L2270-V2270,-3))</f>
        <v/>
      </c>
      <c r="AC2270" s="18">
        <f>IF(M2270&lt;=450000,0,MAX(0,ROUNDDOWN(AA2270*0.06-MIN(50000,AA2270)*0.03,-2))+MAX(0,ROUNDDOWN(AA2270*0.04-MIN(50000,AA2270)*0.02,-2)))</f>
        <v/>
      </c>
      <c r="AD2270" s="18">
        <f>IF(M2270&lt;=450000,0,MAX(0,ROUNDDOWN(AB2270*0.06-MIN(50000,AB2270)*0.03,-2))+MAX(0,ROUNDDOWN(AB2270*0.04-MIN(50000,AB2270)*0.02,-2)))</f>
        <v/>
      </c>
      <c r="AE2270" s="18">
        <f>Y2270-Z2270</f>
        <v/>
      </c>
      <c r="AF2270" s="18">
        <f>AC2270-AD2270</f>
        <v/>
      </c>
      <c r="AG2270" s="18">
        <f>AE2270+AF2270</f>
        <v/>
      </c>
      <c r="AH2270" s="20">
        <f>IF(W2270&lt;=0,0,LOOKUP(W2270,{0,1950001,3300001,6950001,9000001,18000001,40000001},{0.05,0.1,0.2,0.23,0.33,0.4,0.45}))</f>
        <v/>
      </c>
    </row>
    <row r="2271">
      <c r="A2271" t="inlineStr">
        <is>
          <t>1万円刻み 3区分8万円ずつ</t>
        </is>
      </c>
      <c r="B2271" s="18">
        <f>'4_1万円刻み'!$A$731</f>
        <v/>
      </c>
      <c r="C2271" s="19" t="n">
        <v>2026</v>
      </c>
      <c r="D2271" t="inlineStr">
        <is>
          <t>いいえ</t>
        </is>
      </c>
      <c r="E2271" s="18" t="n">
        <v>80000</v>
      </c>
      <c r="F2271" s="18" t="n">
        <v>0</v>
      </c>
      <c r="G2271" s="18" t="n">
        <v>80000</v>
      </c>
      <c r="H2271" s="18" t="n">
        <v>80000</v>
      </c>
      <c r="I2271" s="18" t="n">
        <v>0</v>
      </c>
      <c r="J2271" s="18">
        <f>ROUND(MIN(B2271/12,650000)*12*0.0915+MIN(B2271/12,1390000)*12*(0.0504+0)+B2271*0.005,0)</f>
        <v/>
      </c>
      <c r="K2271" s="18" t="n">
        <v>0</v>
      </c>
      <c r="L2271" s="18" t="n">
        <v>0</v>
      </c>
      <c r="M2271" s="18">
        <f>ROUND(IF(C2271&gt;=2026,IF(B2271&lt;741000,0,IF(B2271&lt;2191000,B2271-740000,IF(B2271&lt;2193000,1451000,IF(B2271&lt;2196000,1453000,IF(B2271&lt;2200000,1456000,IF(B2271&lt;3600000,ROUNDDOWN(B2271/4,-3)*2.8-80000,IF(B2271&lt;6600000,ROUNDDOWN(B2271/4,-3)*3.2-440000,IF(B2271&lt;8500000,ROUNDDOWN(B2271*0.9,0)-1100000,B2271-1950000)))))))),IF(B2271&lt;651000,0,IF(B2271&lt;1900000,B2271-650000,IF(B2271&lt;3600000,ROUNDDOWN(B2271/4,-3)*2.8-80000,IF(B2271&lt;6600000,ROUNDDOWN(B2271/4,-3)*3.2-440000,IF(B2271&lt;8500000,ROUNDDOWN(B2271*0.9,0)-1100000,B2271-1950000)))))),0)</f>
        <v/>
      </c>
      <c r="N2271" s="18">
        <f>IF(M2271&gt;23500000,NA(),IF(C2271&gt;=2026,IF(M2271&lt;=4890000,1040000,IF(M2271&lt;=6550000,670000,620000)),IF(M2271&lt;=1320000,950000,IF(M2271&lt;=3360000,880000,IF(M2271&lt;=4890000,680000,IF(M2271&lt;=6550000,630000,580000))))))</f>
        <v/>
      </c>
      <c r="O2271" s="18">
        <f>IF(F2271&lt;=0,IF(AND(D2271="はい",C2271&gt;=2026,C2271&lt;=2027),IF(E2271&lt;=0,0,IF(E2271&lt;=30000,E2271,IF(E2271&lt;=60000,ROUNDUP(E2271/2,0)+15000,IF(E2271&lt;=120000,ROUNDUP(E2271/4,0)+30000,60000)))),IF(E2271&lt;=0,0,IF(E2271&lt;=20000,E2271,IF(E2271&lt;=40000,ROUNDUP(E2271/2,0)+10000,IF(E2271&lt;=80000,ROUNDUP(E2271/4,0)+20000,40000))))),IF(E2271&lt;=0,IF(F2271&lt;=0,0,IF(F2271&lt;=25000,F2271,IF(F2271&lt;=50000,ROUNDUP(F2271/2,0)+12500,IF(F2271&lt;=100000,ROUNDUP(F2271/4,0)+25000,50000)))),MAX(IF(F2271&lt;=0,0,IF(F2271&lt;=25000,F2271,IF(F2271&lt;=50000,ROUNDUP(F2271/2,0)+12500,IF(F2271&lt;=100000,ROUNDUP(F2271/4,0)+25000,50000)))),MIN(IF(AND(D2271="はい",C2271&gt;=2026,C2271&lt;=2027),IF(E2271&lt;=0,0,IF(E2271&lt;=30000,E2271,IF(E2271&lt;=60000,ROUNDUP(E2271/2,0)+15000,IF(E2271&lt;=120000,ROUNDUP(E2271/4,0)+30000,60000)))),IF(E2271&lt;=0,0,IF(E2271&lt;=20000,E2271,IF(E2271&lt;=40000,ROUNDUP(E2271/2,0)+10000,IF(E2271&lt;=80000,ROUNDUP(E2271/4,0)+20000,40000)))))+IF(F2271&lt;=0,0,IF(F2271&lt;=25000,F2271,IF(F2271&lt;=50000,ROUNDUP(F2271/2,0)+12500,IF(F2271&lt;=100000,ROUNDUP(F2271/4,0)+25000,50000)))),IF(AND(D2271="はい",C2271&gt;=2026,C2271&lt;=2027),60000,40000)))))</f>
        <v/>
      </c>
      <c r="P2271" s="18">
        <f>IF(G2271&lt;=0,0,IF(G2271&lt;=20000,G2271,IF(G2271&lt;=40000,ROUNDUP(G2271/2,0)+10000,IF(G2271&lt;=80000,ROUNDUP(G2271/4,0)+20000,40000))))</f>
        <v/>
      </c>
      <c r="Q2271" s="18">
        <f>IF(I2271&lt;=0,IF(H2271&lt;=0,0,IF(H2271&lt;=20000,H2271,IF(H2271&lt;=40000,ROUNDUP(H2271/2,0)+10000,IF(H2271&lt;=80000,ROUNDUP(H2271/4,0)+20000,40000)))),IF(H2271&lt;=0,IF(I2271&lt;=0,0,IF(I2271&lt;=25000,I2271,IF(I2271&lt;=50000,ROUNDUP(I2271/2,0)+12500,IF(I2271&lt;=100000,ROUNDUP(I2271/4,0)+25000,50000)))),MAX(IF(I2271&lt;=0,0,IF(I2271&lt;=25000,I2271,IF(I2271&lt;=50000,ROUNDUP(I2271/2,0)+12500,IF(I2271&lt;=100000,ROUNDUP(I2271/4,0)+25000,50000)))),MIN(IF(H2271&lt;=0,0,IF(H2271&lt;=20000,H2271,IF(H2271&lt;=40000,ROUNDUP(H2271/2,0)+10000,IF(H2271&lt;=80000,ROUNDUP(H2271/4,0)+20000,40000))))+IF(I2271&lt;=0,0,IF(I2271&lt;=25000,I2271,IF(I2271&lt;=50000,ROUNDUP(I2271/2,0)+12500,IF(I2271&lt;=100000,ROUNDUP(I2271/4,0)+25000,50000)))),40000))))</f>
        <v/>
      </c>
      <c r="R2271" s="18">
        <f>MIN(120000,O2271+P2271+Q2271)</f>
        <v/>
      </c>
      <c r="S2271" s="18">
        <f>IF(F2271&lt;=0,IF(E2271&lt;=0,0,IF(E2271&lt;=12000,E2271,IF(E2271&lt;=32000,ROUNDUP(E2271/2,0)+6000,IF(E2271&lt;=56000,ROUNDUP(E2271/4,0)+14000,28000)))),IF(E2271&lt;=0,IF(F2271&lt;=0,0,IF(F2271&lt;=15000,F2271,IF(F2271&lt;=40000,ROUNDUP(F2271/2,0)+7500,IF(F2271&lt;=70000,ROUNDUP(F2271/4,0)+17500,35000)))),MAX(IF(F2271&lt;=0,0,IF(F2271&lt;=15000,F2271,IF(F2271&lt;=40000,ROUNDUP(F2271/2,0)+7500,IF(F2271&lt;=70000,ROUNDUP(F2271/4,0)+17500,35000)))),MIN(IF(E2271&lt;=0,0,IF(E2271&lt;=12000,E2271,IF(E2271&lt;=32000,ROUNDUP(E2271/2,0)+6000,IF(E2271&lt;=56000,ROUNDUP(E2271/4,0)+14000,28000))))+IF(F2271&lt;=0,0,IF(F2271&lt;=15000,F2271,IF(F2271&lt;=40000,ROUNDUP(F2271/2,0)+7500,IF(F2271&lt;=70000,ROUNDUP(F2271/4,0)+17500,35000)))),28000))))</f>
        <v/>
      </c>
      <c r="T2271" s="18">
        <f>IF(G2271&lt;=0,0,IF(G2271&lt;=12000,G2271,IF(G2271&lt;=32000,ROUNDUP(G2271/2,0)+6000,IF(G2271&lt;=56000,ROUNDUP(G2271/4,0)+14000,28000))))</f>
        <v/>
      </c>
      <c r="U2271" s="18">
        <f>IF(I2271&lt;=0,IF(H2271&lt;=0,0,IF(H2271&lt;=12000,H2271,IF(H2271&lt;=32000,ROUNDUP(H2271/2,0)+6000,IF(H2271&lt;=56000,ROUNDUP(H2271/4,0)+14000,28000)))),IF(H2271&lt;=0,IF(I2271&lt;=0,0,IF(I2271&lt;=15000,I2271,IF(I2271&lt;=40000,ROUNDUP(I2271/2,0)+7500,IF(I2271&lt;=70000,ROUNDUP(I2271/4,0)+17500,35000)))),MAX(IF(I2271&lt;=0,0,IF(I2271&lt;=15000,I2271,IF(I2271&lt;=40000,ROUNDUP(I2271/2,0)+7500,IF(I2271&lt;=70000,ROUNDUP(I2271/4,0)+17500,35000)))),MIN(IF(H2271&lt;=0,0,IF(H2271&lt;=12000,H2271,IF(H2271&lt;=32000,ROUNDUP(H2271/2,0)+6000,IF(H2271&lt;=56000,ROUNDUP(H2271/4,0)+14000,28000))))+IF(I2271&lt;=0,0,IF(I2271&lt;=15000,I2271,IF(I2271&lt;=40000,ROUNDUP(I2271/2,0)+7500,IF(I2271&lt;=70000,ROUNDUP(I2271/4,0)+17500,35000)))),28000))))</f>
        <v/>
      </c>
      <c r="V2271" s="18">
        <f>MIN(70000,S2271+T2271+U2271)</f>
        <v/>
      </c>
      <c r="W2271" s="18">
        <f>MAX(0,ROUNDDOWN(M2271-J2271-N2271-K2271-0,-3))</f>
        <v/>
      </c>
      <c r="X2271" s="18">
        <f>MAX(0,ROUNDDOWN(M2271-J2271-N2271-K2271-R2271,-3))</f>
        <v/>
      </c>
      <c r="Y2271" s="18">
        <f>IF(W2271&lt;=0,0,ROUNDDOWN((W2271*LOOKUP(W2271,{0,1950001,3300001,6950001,9000001,18000001,40000001},{0.05,0.1,0.2,0.23,0.33,0.4,0.45})-LOOKUP(W2271,{0,1950001,3300001,6950001,9000001,18000001,40000001},{0,97500,427500,636000,1536000,2796000,4796000}))*1.021,-2))</f>
        <v/>
      </c>
      <c r="Z2271" s="18">
        <f>IF(X2271&lt;=0,0,ROUNDDOWN((X2271*LOOKUP(X2271,{0,1950001,3300001,6950001,9000001,18000001,40000001},{0.05,0.1,0.2,0.23,0.33,0.4,0.45})-LOOKUP(X2271,{0,1950001,3300001,6950001,9000001,18000001,40000001},{0,97500,427500,636000,1536000,2796000,4796000}))*1.021,-2))</f>
        <v/>
      </c>
      <c r="AA2271" s="18">
        <f>MAX(0,ROUNDDOWN(M2271-J2271-430000-L2271-0,-3))</f>
        <v/>
      </c>
      <c r="AB2271" s="18">
        <f>MAX(0,ROUNDDOWN(M2271-J2271-430000-L2271-V2271,-3))</f>
        <v/>
      </c>
      <c r="AC2271" s="18">
        <f>IF(M2271&lt;=450000,0,MAX(0,ROUNDDOWN(AA2271*0.06-MIN(50000,AA2271)*0.03,-2))+MAX(0,ROUNDDOWN(AA2271*0.04-MIN(50000,AA2271)*0.02,-2)))</f>
        <v/>
      </c>
      <c r="AD2271" s="18">
        <f>IF(M2271&lt;=450000,0,MAX(0,ROUNDDOWN(AB2271*0.06-MIN(50000,AB2271)*0.03,-2))+MAX(0,ROUNDDOWN(AB2271*0.04-MIN(50000,AB2271)*0.02,-2)))</f>
        <v/>
      </c>
      <c r="AE2271" s="18">
        <f>Y2271-Z2271</f>
        <v/>
      </c>
      <c r="AF2271" s="18">
        <f>AC2271-AD2271</f>
        <v/>
      </c>
      <c r="AG2271" s="18">
        <f>AE2271+AF2271</f>
        <v/>
      </c>
      <c r="AH2271" s="20">
        <f>IF(W2271&lt;=0,0,LOOKUP(W2271,{0,1950001,3300001,6950001,9000001,18000001,40000001},{0.05,0.1,0.2,0.23,0.33,0.4,0.45}))</f>
        <v/>
      </c>
    </row>
    <row r="2272">
      <c r="A2272" t="inlineStr">
        <is>
          <t>1万円刻み 一般8万円</t>
        </is>
      </c>
      <c r="B2272" s="18">
        <f>'4_1万円刻み'!$A$731</f>
        <v/>
      </c>
      <c r="C2272" s="19" t="n">
        <v>2026</v>
      </c>
      <c r="D2272" t="inlineStr">
        <is>
          <t>いいえ</t>
        </is>
      </c>
      <c r="E2272" s="18" t="n">
        <v>80000</v>
      </c>
      <c r="F2272" s="18" t="n">
        <v>0</v>
      </c>
      <c r="G2272" s="18" t="n">
        <v>0</v>
      </c>
      <c r="H2272" s="18" t="n">
        <v>0</v>
      </c>
      <c r="I2272" s="18" t="n">
        <v>0</v>
      </c>
      <c r="J2272" s="18">
        <f>ROUND(MIN(B2272/12,650000)*12*0.0915+MIN(B2272/12,1390000)*12*(0.0504+0)+B2272*0.005,0)</f>
        <v/>
      </c>
      <c r="K2272" s="18" t="n">
        <v>0</v>
      </c>
      <c r="L2272" s="18" t="n">
        <v>0</v>
      </c>
      <c r="M2272" s="18">
        <f>ROUND(IF(C2272&gt;=2026,IF(B2272&lt;741000,0,IF(B2272&lt;2191000,B2272-740000,IF(B2272&lt;2193000,1451000,IF(B2272&lt;2196000,1453000,IF(B2272&lt;2200000,1456000,IF(B2272&lt;3600000,ROUNDDOWN(B2272/4,-3)*2.8-80000,IF(B2272&lt;6600000,ROUNDDOWN(B2272/4,-3)*3.2-440000,IF(B2272&lt;8500000,ROUNDDOWN(B2272*0.9,0)-1100000,B2272-1950000)))))))),IF(B2272&lt;651000,0,IF(B2272&lt;1900000,B2272-650000,IF(B2272&lt;3600000,ROUNDDOWN(B2272/4,-3)*2.8-80000,IF(B2272&lt;6600000,ROUNDDOWN(B2272/4,-3)*3.2-440000,IF(B2272&lt;8500000,ROUNDDOWN(B2272*0.9,0)-1100000,B2272-1950000)))))),0)</f>
        <v/>
      </c>
      <c r="N2272" s="18">
        <f>IF(M2272&gt;23500000,NA(),IF(C2272&gt;=2026,IF(M2272&lt;=4890000,1040000,IF(M2272&lt;=6550000,670000,620000)),IF(M2272&lt;=1320000,950000,IF(M2272&lt;=3360000,880000,IF(M2272&lt;=4890000,680000,IF(M2272&lt;=6550000,630000,580000))))))</f>
        <v/>
      </c>
      <c r="O2272" s="18">
        <f>IF(F2272&lt;=0,IF(AND(D2272="はい",C2272&gt;=2026,C2272&lt;=2027),IF(E2272&lt;=0,0,IF(E2272&lt;=30000,E2272,IF(E2272&lt;=60000,ROUNDUP(E2272/2,0)+15000,IF(E2272&lt;=120000,ROUNDUP(E2272/4,0)+30000,60000)))),IF(E2272&lt;=0,0,IF(E2272&lt;=20000,E2272,IF(E2272&lt;=40000,ROUNDUP(E2272/2,0)+10000,IF(E2272&lt;=80000,ROUNDUP(E2272/4,0)+20000,40000))))),IF(E2272&lt;=0,IF(F2272&lt;=0,0,IF(F2272&lt;=25000,F2272,IF(F2272&lt;=50000,ROUNDUP(F2272/2,0)+12500,IF(F2272&lt;=100000,ROUNDUP(F2272/4,0)+25000,50000)))),MAX(IF(F2272&lt;=0,0,IF(F2272&lt;=25000,F2272,IF(F2272&lt;=50000,ROUNDUP(F2272/2,0)+12500,IF(F2272&lt;=100000,ROUNDUP(F2272/4,0)+25000,50000)))),MIN(IF(AND(D2272="はい",C2272&gt;=2026,C2272&lt;=2027),IF(E2272&lt;=0,0,IF(E2272&lt;=30000,E2272,IF(E2272&lt;=60000,ROUNDUP(E2272/2,0)+15000,IF(E2272&lt;=120000,ROUNDUP(E2272/4,0)+30000,60000)))),IF(E2272&lt;=0,0,IF(E2272&lt;=20000,E2272,IF(E2272&lt;=40000,ROUNDUP(E2272/2,0)+10000,IF(E2272&lt;=80000,ROUNDUP(E2272/4,0)+20000,40000)))))+IF(F2272&lt;=0,0,IF(F2272&lt;=25000,F2272,IF(F2272&lt;=50000,ROUNDUP(F2272/2,0)+12500,IF(F2272&lt;=100000,ROUNDUP(F2272/4,0)+25000,50000)))),IF(AND(D2272="はい",C2272&gt;=2026,C2272&lt;=2027),60000,40000)))))</f>
        <v/>
      </c>
      <c r="P2272" s="18">
        <f>IF(G2272&lt;=0,0,IF(G2272&lt;=20000,G2272,IF(G2272&lt;=40000,ROUNDUP(G2272/2,0)+10000,IF(G2272&lt;=80000,ROUNDUP(G2272/4,0)+20000,40000))))</f>
        <v/>
      </c>
      <c r="Q2272" s="18">
        <f>IF(I2272&lt;=0,IF(H2272&lt;=0,0,IF(H2272&lt;=20000,H2272,IF(H2272&lt;=40000,ROUNDUP(H2272/2,0)+10000,IF(H2272&lt;=80000,ROUNDUP(H2272/4,0)+20000,40000)))),IF(H2272&lt;=0,IF(I2272&lt;=0,0,IF(I2272&lt;=25000,I2272,IF(I2272&lt;=50000,ROUNDUP(I2272/2,0)+12500,IF(I2272&lt;=100000,ROUNDUP(I2272/4,0)+25000,50000)))),MAX(IF(I2272&lt;=0,0,IF(I2272&lt;=25000,I2272,IF(I2272&lt;=50000,ROUNDUP(I2272/2,0)+12500,IF(I2272&lt;=100000,ROUNDUP(I2272/4,0)+25000,50000)))),MIN(IF(H2272&lt;=0,0,IF(H2272&lt;=20000,H2272,IF(H2272&lt;=40000,ROUNDUP(H2272/2,0)+10000,IF(H2272&lt;=80000,ROUNDUP(H2272/4,0)+20000,40000))))+IF(I2272&lt;=0,0,IF(I2272&lt;=25000,I2272,IF(I2272&lt;=50000,ROUNDUP(I2272/2,0)+12500,IF(I2272&lt;=100000,ROUNDUP(I2272/4,0)+25000,50000)))),40000))))</f>
        <v/>
      </c>
      <c r="R2272" s="18">
        <f>MIN(120000,O2272+P2272+Q2272)</f>
        <v/>
      </c>
      <c r="S2272" s="18">
        <f>IF(F2272&lt;=0,IF(E2272&lt;=0,0,IF(E2272&lt;=12000,E2272,IF(E2272&lt;=32000,ROUNDUP(E2272/2,0)+6000,IF(E2272&lt;=56000,ROUNDUP(E2272/4,0)+14000,28000)))),IF(E2272&lt;=0,IF(F2272&lt;=0,0,IF(F2272&lt;=15000,F2272,IF(F2272&lt;=40000,ROUNDUP(F2272/2,0)+7500,IF(F2272&lt;=70000,ROUNDUP(F2272/4,0)+17500,35000)))),MAX(IF(F2272&lt;=0,0,IF(F2272&lt;=15000,F2272,IF(F2272&lt;=40000,ROUNDUP(F2272/2,0)+7500,IF(F2272&lt;=70000,ROUNDUP(F2272/4,0)+17500,35000)))),MIN(IF(E2272&lt;=0,0,IF(E2272&lt;=12000,E2272,IF(E2272&lt;=32000,ROUNDUP(E2272/2,0)+6000,IF(E2272&lt;=56000,ROUNDUP(E2272/4,0)+14000,28000))))+IF(F2272&lt;=0,0,IF(F2272&lt;=15000,F2272,IF(F2272&lt;=40000,ROUNDUP(F2272/2,0)+7500,IF(F2272&lt;=70000,ROUNDUP(F2272/4,0)+17500,35000)))),28000))))</f>
        <v/>
      </c>
      <c r="T2272" s="18">
        <f>IF(G2272&lt;=0,0,IF(G2272&lt;=12000,G2272,IF(G2272&lt;=32000,ROUNDUP(G2272/2,0)+6000,IF(G2272&lt;=56000,ROUNDUP(G2272/4,0)+14000,28000))))</f>
        <v/>
      </c>
      <c r="U2272" s="18">
        <f>IF(I2272&lt;=0,IF(H2272&lt;=0,0,IF(H2272&lt;=12000,H2272,IF(H2272&lt;=32000,ROUNDUP(H2272/2,0)+6000,IF(H2272&lt;=56000,ROUNDUP(H2272/4,0)+14000,28000)))),IF(H2272&lt;=0,IF(I2272&lt;=0,0,IF(I2272&lt;=15000,I2272,IF(I2272&lt;=40000,ROUNDUP(I2272/2,0)+7500,IF(I2272&lt;=70000,ROUNDUP(I2272/4,0)+17500,35000)))),MAX(IF(I2272&lt;=0,0,IF(I2272&lt;=15000,I2272,IF(I2272&lt;=40000,ROUNDUP(I2272/2,0)+7500,IF(I2272&lt;=70000,ROUNDUP(I2272/4,0)+17500,35000)))),MIN(IF(H2272&lt;=0,0,IF(H2272&lt;=12000,H2272,IF(H2272&lt;=32000,ROUNDUP(H2272/2,0)+6000,IF(H2272&lt;=56000,ROUNDUP(H2272/4,0)+14000,28000))))+IF(I2272&lt;=0,0,IF(I2272&lt;=15000,I2272,IF(I2272&lt;=40000,ROUNDUP(I2272/2,0)+7500,IF(I2272&lt;=70000,ROUNDUP(I2272/4,0)+17500,35000)))),28000))))</f>
        <v/>
      </c>
      <c r="V2272" s="18">
        <f>MIN(70000,S2272+T2272+U2272)</f>
        <v/>
      </c>
      <c r="W2272" s="18">
        <f>MAX(0,ROUNDDOWN(M2272-J2272-N2272-K2272-0,-3))</f>
        <v/>
      </c>
      <c r="X2272" s="18">
        <f>MAX(0,ROUNDDOWN(M2272-J2272-N2272-K2272-R2272,-3))</f>
        <v/>
      </c>
      <c r="Y2272" s="18">
        <f>IF(W2272&lt;=0,0,ROUNDDOWN((W2272*LOOKUP(W2272,{0,1950001,3300001,6950001,9000001,18000001,40000001},{0.05,0.1,0.2,0.23,0.33,0.4,0.45})-LOOKUP(W2272,{0,1950001,3300001,6950001,9000001,18000001,40000001},{0,97500,427500,636000,1536000,2796000,4796000}))*1.021,-2))</f>
        <v/>
      </c>
      <c r="Z2272" s="18">
        <f>IF(X2272&lt;=0,0,ROUNDDOWN((X2272*LOOKUP(X2272,{0,1950001,3300001,6950001,9000001,18000001,40000001},{0.05,0.1,0.2,0.23,0.33,0.4,0.45})-LOOKUP(X2272,{0,1950001,3300001,6950001,9000001,18000001,40000001},{0,97500,427500,636000,1536000,2796000,4796000}))*1.021,-2))</f>
        <v/>
      </c>
      <c r="AA2272" s="18">
        <f>MAX(0,ROUNDDOWN(M2272-J2272-430000-L2272-0,-3))</f>
        <v/>
      </c>
      <c r="AB2272" s="18">
        <f>MAX(0,ROUNDDOWN(M2272-J2272-430000-L2272-V2272,-3))</f>
        <v/>
      </c>
      <c r="AC2272" s="18">
        <f>IF(M2272&lt;=450000,0,MAX(0,ROUNDDOWN(AA2272*0.06-MIN(50000,AA2272)*0.03,-2))+MAX(0,ROUNDDOWN(AA2272*0.04-MIN(50000,AA2272)*0.02,-2)))</f>
        <v/>
      </c>
      <c r="AD2272" s="18">
        <f>IF(M2272&lt;=450000,0,MAX(0,ROUNDDOWN(AB2272*0.06-MIN(50000,AB2272)*0.03,-2))+MAX(0,ROUNDDOWN(AB2272*0.04-MIN(50000,AB2272)*0.02,-2)))</f>
        <v/>
      </c>
      <c r="AE2272" s="18">
        <f>Y2272-Z2272</f>
        <v/>
      </c>
      <c r="AF2272" s="18">
        <f>AC2272-AD2272</f>
        <v/>
      </c>
      <c r="AG2272" s="18">
        <f>AE2272+AF2272</f>
        <v/>
      </c>
      <c r="AH2272" s="20">
        <f>IF(W2272&lt;=0,0,LOOKUP(W2272,{0,1950001,3300001,6950001,9000001,18000001,40000001},{0.05,0.1,0.2,0.23,0.33,0.4,0.45}))</f>
        <v/>
      </c>
    </row>
    <row r="2273">
      <c r="A2273" t="inlineStr">
        <is>
          <t>1万円刻み 特例あり一般12万円</t>
        </is>
      </c>
      <c r="B2273" s="18">
        <f>'4_1万円刻み'!$A$731</f>
        <v/>
      </c>
      <c r="C2273" s="19" t="n">
        <v>2026</v>
      </c>
      <c r="D2273" t="inlineStr">
        <is>
          <t>はい</t>
        </is>
      </c>
      <c r="E2273" s="18" t="n">
        <v>120000</v>
      </c>
      <c r="F2273" s="18" t="n">
        <v>0</v>
      </c>
      <c r="G2273" s="18" t="n">
        <v>0</v>
      </c>
      <c r="H2273" s="18" t="n">
        <v>0</v>
      </c>
      <c r="I2273" s="18" t="n">
        <v>0</v>
      </c>
      <c r="J2273" s="18">
        <f>ROUND(MIN(B2273/12,650000)*12*0.0915+MIN(B2273/12,1390000)*12*(0.0504+0)+B2273*0.005,0)</f>
        <v/>
      </c>
      <c r="K2273" s="18" t="n">
        <v>0</v>
      </c>
      <c r="L2273" s="18" t="n">
        <v>0</v>
      </c>
      <c r="M2273" s="18">
        <f>ROUND(IF(C2273&gt;=2026,IF(B2273&lt;741000,0,IF(B2273&lt;2191000,B2273-740000,IF(B2273&lt;2193000,1451000,IF(B2273&lt;2196000,1453000,IF(B2273&lt;2200000,1456000,IF(B2273&lt;3600000,ROUNDDOWN(B2273/4,-3)*2.8-80000,IF(B2273&lt;6600000,ROUNDDOWN(B2273/4,-3)*3.2-440000,IF(B2273&lt;8500000,ROUNDDOWN(B2273*0.9,0)-1100000,B2273-1950000)))))))),IF(B2273&lt;651000,0,IF(B2273&lt;1900000,B2273-650000,IF(B2273&lt;3600000,ROUNDDOWN(B2273/4,-3)*2.8-80000,IF(B2273&lt;6600000,ROUNDDOWN(B2273/4,-3)*3.2-440000,IF(B2273&lt;8500000,ROUNDDOWN(B2273*0.9,0)-1100000,B2273-1950000)))))),0)</f>
        <v/>
      </c>
      <c r="N2273" s="18">
        <f>IF(M2273&gt;23500000,NA(),IF(C2273&gt;=2026,IF(M2273&lt;=4890000,1040000,IF(M2273&lt;=6550000,670000,620000)),IF(M2273&lt;=1320000,950000,IF(M2273&lt;=3360000,880000,IF(M2273&lt;=4890000,680000,IF(M2273&lt;=6550000,630000,580000))))))</f>
        <v/>
      </c>
      <c r="O2273" s="18">
        <f>IF(F2273&lt;=0,IF(AND(D2273="はい",C2273&gt;=2026,C2273&lt;=2027),IF(E2273&lt;=0,0,IF(E2273&lt;=30000,E2273,IF(E2273&lt;=60000,ROUNDUP(E2273/2,0)+15000,IF(E2273&lt;=120000,ROUNDUP(E2273/4,0)+30000,60000)))),IF(E2273&lt;=0,0,IF(E2273&lt;=20000,E2273,IF(E2273&lt;=40000,ROUNDUP(E2273/2,0)+10000,IF(E2273&lt;=80000,ROUNDUP(E2273/4,0)+20000,40000))))),IF(E2273&lt;=0,IF(F2273&lt;=0,0,IF(F2273&lt;=25000,F2273,IF(F2273&lt;=50000,ROUNDUP(F2273/2,0)+12500,IF(F2273&lt;=100000,ROUNDUP(F2273/4,0)+25000,50000)))),MAX(IF(F2273&lt;=0,0,IF(F2273&lt;=25000,F2273,IF(F2273&lt;=50000,ROUNDUP(F2273/2,0)+12500,IF(F2273&lt;=100000,ROUNDUP(F2273/4,0)+25000,50000)))),MIN(IF(AND(D2273="はい",C2273&gt;=2026,C2273&lt;=2027),IF(E2273&lt;=0,0,IF(E2273&lt;=30000,E2273,IF(E2273&lt;=60000,ROUNDUP(E2273/2,0)+15000,IF(E2273&lt;=120000,ROUNDUP(E2273/4,0)+30000,60000)))),IF(E2273&lt;=0,0,IF(E2273&lt;=20000,E2273,IF(E2273&lt;=40000,ROUNDUP(E2273/2,0)+10000,IF(E2273&lt;=80000,ROUNDUP(E2273/4,0)+20000,40000)))))+IF(F2273&lt;=0,0,IF(F2273&lt;=25000,F2273,IF(F2273&lt;=50000,ROUNDUP(F2273/2,0)+12500,IF(F2273&lt;=100000,ROUNDUP(F2273/4,0)+25000,50000)))),IF(AND(D2273="はい",C2273&gt;=2026,C2273&lt;=2027),60000,40000)))))</f>
        <v/>
      </c>
      <c r="P2273" s="18">
        <f>IF(G2273&lt;=0,0,IF(G2273&lt;=20000,G2273,IF(G2273&lt;=40000,ROUNDUP(G2273/2,0)+10000,IF(G2273&lt;=80000,ROUNDUP(G2273/4,0)+20000,40000))))</f>
        <v/>
      </c>
      <c r="Q2273" s="18">
        <f>IF(I2273&lt;=0,IF(H2273&lt;=0,0,IF(H2273&lt;=20000,H2273,IF(H2273&lt;=40000,ROUNDUP(H2273/2,0)+10000,IF(H2273&lt;=80000,ROUNDUP(H2273/4,0)+20000,40000)))),IF(H2273&lt;=0,IF(I2273&lt;=0,0,IF(I2273&lt;=25000,I2273,IF(I2273&lt;=50000,ROUNDUP(I2273/2,0)+12500,IF(I2273&lt;=100000,ROUNDUP(I2273/4,0)+25000,50000)))),MAX(IF(I2273&lt;=0,0,IF(I2273&lt;=25000,I2273,IF(I2273&lt;=50000,ROUNDUP(I2273/2,0)+12500,IF(I2273&lt;=100000,ROUNDUP(I2273/4,0)+25000,50000)))),MIN(IF(H2273&lt;=0,0,IF(H2273&lt;=20000,H2273,IF(H2273&lt;=40000,ROUNDUP(H2273/2,0)+10000,IF(H2273&lt;=80000,ROUNDUP(H2273/4,0)+20000,40000))))+IF(I2273&lt;=0,0,IF(I2273&lt;=25000,I2273,IF(I2273&lt;=50000,ROUNDUP(I2273/2,0)+12500,IF(I2273&lt;=100000,ROUNDUP(I2273/4,0)+25000,50000)))),40000))))</f>
        <v/>
      </c>
      <c r="R2273" s="18">
        <f>MIN(120000,O2273+P2273+Q2273)</f>
        <v/>
      </c>
      <c r="S2273" s="18">
        <f>IF(F2273&lt;=0,IF(E2273&lt;=0,0,IF(E2273&lt;=12000,E2273,IF(E2273&lt;=32000,ROUNDUP(E2273/2,0)+6000,IF(E2273&lt;=56000,ROUNDUP(E2273/4,0)+14000,28000)))),IF(E2273&lt;=0,IF(F2273&lt;=0,0,IF(F2273&lt;=15000,F2273,IF(F2273&lt;=40000,ROUNDUP(F2273/2,0)+7500,IF(F2273&lt;=70000,ROUNDUP(F2273/4,0)+17500,35000)))),MAX(IF(F2273&lt;=0,0,IF(F2273&lt;=15000,F2273,IF(F2273&lt;=40000,ROUNDUP(F2273/2,0)+7500,IF(F2273&lt;=70000,ROUNDUP(F2273/4,0)+17500,35000)))),MIN(IF(E2273&lt;=0,0,IF(E2273&lt;=12000,E2273,IF(E2273&lt;=32000,ROUNDUP(E2273/2,0)+6000,IF(E2273&lt;=56000,ROUNDUP(E2273/4,0)+14000,28000))))+IF(F2273&lt;=0,0,IF(F2273&lt;=15000,F2273,IF(F2273&lt;=40000,ROUNDUP(F2273/2,0)+7500,IF(F2273&lt;=70000,ROUNDUP(F2273/4,0)+17500,35000)))),28000))))</f>
        <v/>
      </c>
      <c r="T2273" s="18">
        <f>IF(G2273&lt;=0,0,IF(G2273&lt;=12000,G2273,IF(G2273&lt;=32000,ROUNDUP(G2273/2,0)+6000,IF(G2273&lt;=56000,ROUNDUP(G2273/4,0)+14000,28000))))</f>
        <v/>
      </c>
      <c r="U2273" s="18">
        <f>IF(I2273&lt;=0,IF(H2273&lt;=0,0,IF(H2273&lt;=12000,H2273,IF(H2273&lt;=32000,ROUNDUP(H2273/2,0)+6000,IF(H2273&lt;=56000,ROUNDUP(H2273/4,0)+14000,28000)))),IF(H2273&lt;=0,IF(I2273&lt;=0,0,IF(I2273&lt;=15000,I2273,IF(I2273&lt;=40000,ROUNDUP(I2273/2,0)+7500,IF(I2273&lt;=70000,ROUNDUP(I2273/4,0)+17500,35000)))),MAX(IF(I2273&lt;=0,0,IF(I2273&lt;=15000,I2273,IF(I2273&lt;=40000,ROUNDUP(I2273/2,0)+7500,IF(I2273&lt;=70000,ROUNDUP(I2273/4,0)+17500,35000)))),MIN(IF(H2273&lt;=0,0,IF(H2273&lt;=12000,H2273,IF(H2273&lt;=32000,ROUNDUP(H2273/2,0)+6000,IF(H2273&lt;=56000,ROUNDUP(H2273/4,0)+14000,28000))))+IF(I2273&lt;=0,0,IF(I2273&lt;=15000,I2273,IF(I2273&lt;=40000,ROUNDUP(I2273/2,0)+7500,IF(I2273&lt;=70000,ROUNDUP(I2273/4,0)+17500,35000)))),28000))))</f>
        <v/>
      </c>
      <c r="V2273" s="18">
        <f>MIN(70000,S2273+T2273+U2273)</f>
        <v/>
      </c>
      <c r="W2273" s="18">
        <f>MAX(0,ROUNDDOWN(M2273-J2273-N2273-K2273-0,-3))</f>
        <v/>
      </c>
      <c r="X2273" s="18">
        <f>MAX(0,ROUNDDOWN(M2273-J2273-N2273-K2273-R2273,-3))</f>
        <v/>
      </c>
      <c r="Y2273" s="18">
        <f>IF(W2273&lt;=0,0,ROUNDDOWN((W2273*LOOKUP(W2273,{0,1950001,3300001,6950001,9000001,18000001,40000001},{0.05,0.1,0.2,0.23,0.33,0.4,0.45})-LOOKUP(W2273,{0,1950001,3300001,6950001,9000001,18000001,40000001},{0,97500,427500,636000,1536000,2796000,4796000}))*1.021,-2))</f>
        <v/>
      </c>
      <c r="Z2273" s="18">
        <f>IF(X2273&lt;=0,0,ROUNDDOWN((X2273*LOOKUP(X2273,{0,1950001,3300001,6950001,9000001,18000001,40000001},{0.05,0.1,0.2,0.23,0.33,0.4,0.45})-LOOKUP(X2273,{0,1950001,3300001,6950001,9000001,18000001,40000001},{0,97500,427500,636000,1536000,2796000,4796000}))*1.021,-2))</f>
        <v/>
      </c>
      <c r="AA2273" s="18">
        <f>MAX(0,ROUNDDOWN(M2273-J2273-430000-L2273-0,-3))</f>
        <v/>
      </c>
      <c r="AB2273" s="18">
        <f>MAX(0,ROUNDDOWN(M2273-J2273-430000-L2273-V2273,-3))</f>
        <v/>
      </c>
      <c r="AC2273" s="18">
        <f>IF(M2273&lt;=450000,0,MAX(0,ROUNDDOWN(AA2273*0.06-MIN(50000,AA2273)*0.03,-2))+MAX(0,ROUNDDOWN(AA2273*0.04-MIN(50000,AA2273)*0.02,-2)))</f>
        <v/>
      </c>
      <c r="AD2273" s="18">
        <f>IF(M2273&lt;=450000,0,MAX(0,ROUNDDOWN(AB2273*0.06-MIN(50000,AB2273)*0.03,-2))+MAX(0,ROUNDDOWN(AB2273*0.04-MIN(50000,AB2273)*0.02,-2)))</f>
        <v/>
      </c>
      <c r="AE2273" s="18">
        <f>Y2273-Z2273</f>
        <v/>
      </c>
      <c r="AF2273" s="18">
        <f>AC2273-AD2273</f>
        <v/>
      </c>
      <c r="AG2273" s="18">
        <f>AE2273+AF2273</f>
        <v/>
      </c>
      <c r="AH2273" s="20">
        <f>IF(W2273&lt;=0,0,LOOKUP(W2273,{0,1950001,3300001,6950001,9000001,18000001,40000001},{0.05,0.1,0.2,0.23,0.33,0.4,0.45}))</f>
        <v/>
      </c>
    </row>
    <row r="2274">
      <c r="A2274" t="inlineStr">
        <is>
          <t>1万円刻み 3区分8万円ずつ</t>
        </is>
      </c>
      <c r="B2274" s="18">
        <f>'4_1万円刻み'!$A$732</f>
        <v/>
      </c>
      <c r="C2274" s="19" t="n">
        <v>2026</v>
      </c>
      <c r="D2274" t="inlineStr">
        <is>
          <t>いいえ</t>
        </is>
      </c>
      <c r="E2274" s="18" t="n">
        <v>80000</v>
      </c>
      <c r="F2274" s="18" t="n">
        <v>0</v>
      </c>
      <c r="G2274" s="18" t="n">
        <v>80000</v>
      </c>
      <c r="H2274" s="18" t="n">
        <v>80000</v>
      </c>
      <c r="I2274" s="18" t="n">
        <v>0</v>
      </c>
      <c r="J2274" s="18">
        <f>ROUND(MIN(B2274/12,650000)*12*0.0915+MIN(B2274/12,1390000)*12*(0.0504+0)+B2274*0.005,0)</f>
        <v/>
      </c>
      <c r="K2274" s="18" t="n">
        <v>0</v>
      </c>
      <c r="L2274" s="18" t="n">
        <v>0</v>
      </c>
      <c r="M2274" s="18">
        <f>ROUND(IF(C2274&gt;=2026,IF(B2274&lt;741000,0,IF(B2274&lt;2191000,B2274-740000,IF(B2274&lt;2193000,1451000,IF(B2274&lt;2196000,1453000,IF(B2274&lt;2200000,1456000,IF(B2274&lt;3600000,ROUNDDOWN(B2274/4,-3)*2.8-80000,IF(B2274&lt;6600000,ROUNDDOWN(B2274/4,-3)*3.2-440000,IF(B2274&lt;8500000,ROUNDDOWN(B2274*0.9,0)-1100000,B2274-1950000)))))))),IF(B2274&lt;651000,0,IF(B2274&lt;1900000,B2274-650000,IF(B2274&lt;3600000,ROUNDDOWN(B2274/4,-3)*2.8-80000,IF(B2274&lt;6600000,ROUNDDOWN(B2274/4,-3)*3.2-440000,IF(B2274&lt;8500000,ROUNDDOWN(B2274*0.9,0)-1100000,B2274-1950000)))))),0)</f>
        <v/>
      </c>
      <c r="N2274" s="18">
        <f>IF(M2274&gt;23500000,NA(),IF(C2274&gt;=2026,IF(M2274&lt;=4890000,1040000,IF(M2274&lt;=6550000,670000,620000)),IF(M2274&lt;=1320000,950000,IF(M2274&lt;=3360000,880000,IF(M2274&lt;=4890000,680000,IF(M2274&lt;=6550000,630000,580000))))))</f>
        <v/>
      </c>
      <c r="O2274" s="18">
        <f>IF(F2274&lt;=0,IF(AND(D2274="はい",C2274&gt;=2026,C2274&lt;=2027),IF(E2274&lt;=0,0,IF(E2274&lt;=30000,E2274,IF(E2274&lt;=60000,ROUNDUP(E2274/2,0)+15000,IF(E2274&lt;=120000,ROUNDUP(E2274/4,0)+30000,60000)))),IF(E2274&lt;=0,0,IF(E2274&lt;=20000,E2274,IF(E2274&lt;=40000,ROUNDUP(E2274/2,0)+10000,IF(E2274&lt;=80000,ROUNDUP(E2274/4,0)+20000,40000))))),IF(E2274&lt;=0,IF(F2274&lt;=0,0,IF(F2274&lt;=25000,F2274,IF(F2274&lt;=50000,ROUNDUP(F2274/2,0)+12500,IF(F2274&lt;=100000,ROUNDUP(F2274/4,0)+25000,50000)))),MAX(IF(F2274&lt;=0,0,IF(F2274&lt;=25000,F2274,IF(F2274&lt;=50000,ROUNDUP(F2274/2,0)+12500,IF(F2274&lt;=100000,ROUNDUP(F2274/4,0)+25000,50000)))),MIN(IF(AND(D2274="はい",C2274&gt;=2026,C2274&lt;=2027),IF(E2274&lt;=0,0,IF(E2274&lt;=30000,E2274,IF(E2274&lt;=60000,ROUNDUP(E2274/2,0)+15000,IF(E2274&lt;=120000,ROUNDUP(E2274/4,0)+30000,60000)))),IF(E2274&lt;=0,0,IF(E2274&lt;=20000,E2274,IF(E2274&lt;=40000,ROUNDUP(E2274/2,0)+10000,IF(E2274&lt;=80000,ROUNDUP(E2274/4,0)+20000,40000)))))+IF(F2274&lt;=0,0,IF(F2274&lt;=25000,F2274,IF(F2274&lt;=50000,ROUNDUP(F2274/2,0)+12500,IF(F2274&lt;=100000,ROUNDUP(F2274/4,0)+25000,50000)))),IF(AND(D2274="はい",C2274&gt;=2026,C2274&lt;=2027),60000,40000)))))</f>
        <v/>
      </c>
      <c r="P2274" s="18">
        <f>IF(G2274&lt;=0,0,IF(G2274&lt;=20000,G2274,IF(G2274&lt;=40000,ROUNDUP(G2274/2,0)+10000,IF(G2274&lt;=80000,ROUNDUP(G2274/4,0)+20000,40000))))</f>
        <v/>
      </c>
      <c r="Q2274" s="18">
        <f>IF(I2274&lt;=0,IF(H2274&lt;=0,0,IF(H2274&lt;=20000,H2274,IF(H2274&lt;=40000,ROUNDUP(H2274/2,0)+10000,IF(H2274&lt;=80000,ROUNDUP(H2274/4,0)+20000,40000)))),IF(H2274&lt;=0,IF(I2274&lt;=0,0,IF(I2274&lt;=25000,I2274,IF(I2274&lt;=50000,ROUNDUP(I2274/2,0)+12500,IF(I2274&lt;=100000,ROUNDUP(I2274/4,0)+25000,50000)))),MAX(IF(I2274&lt;=0,0,IF(I2274&lt;=25000,I2274,IF(I2274&lt;=50000,ROUNDUP(I2274/2,0)+12500,IF(I2274&lt;=100000,ROUNDUP(I2274/4,0)+25000,50000)))),MIN(IF(H2274&lt;=0,0,IF(H2274&lt;=20000,H2274,IF(H2274&lt;=40000,ROUNDUP(H2274/2,0)+10000,IF(H2274&lt;=80000,ROUNDUP(H2274/4,0)+20000,40000))))+IF(I2274&lt;=0,0,IF(I2274&lt;=25000,I2274,IF(I2274&lt;=50000,ROUNDUP(I2274/2,0)+12500,IF(I2274&lt;=100000,ROUNDUP(I2274/4,0)+25000,50000)))),40000))))</f>
        <v/>
      </c>
      <c r="R2274" s="18">
        <f>MIN(120000,O2274+P2274+Q2274)</f>
        <v/>
      </c>
      <c r="S2274" s="18">
        <f>IF(F2274&lt;=0,IF(E2274&lt;=0,0,IF(E2274&lt;=12000,E2274,IF(E2274&lt;=32000,ROUNDUP(E2274/2,0)+6000,IF(E2274&lt;=56000,ROUNDUP(E2274/4,0)+14000,28000)))),IF(E2274&lt;=0,IF(F2274&lt;=0,0,IF(F2274&lt;=15000,F2274,IF(F2274&lt;=40000,ROUNDUP(F2274/2,0)+7500,IF(F2274&lt;=70000,ROUNDUP(F2274/4,0)+17500,35000)))),MAX(IF(F2274&lt;=0,0,IF(F2274&lt;=15000,F2274,IF(F2274&lt;=40000,ROUNDUP(F2274/2,0)+7500,IF(F2274&lt;=70000,ROUNDUP(F2274/4,0)+17500,35000)))),MIN(IF(E2274&lt;=0,0,IF(E2274&lt;=12000,E2274,IF(E2274&lt;=32000,ROUNDUP(E2274/2,0)+6000,IF(E2274&lt;=56000,ROUNDUP(E2274/4,0)+14000,28000))))+IF(F2274&lt;=0,0,IF(F2274&lt;=15000,F2274,IF(F2274&lt;=40000,ROUNDUP(F2274/2,0)+7500,IF(F2274&lt;=70000,ROUNDUP(F2274/4,0)+17500,35000)))),28000))))</f>
        <v/>
      </c>
      <c r="T2274" s="18">
        <f>IF(G2274&lt;=0,0,IF(G2274&lt;=12000,G2274,IF(G2274&lt;=32000,ROUNDUP(G2274/2,0)+6000,IF(G2274&lt;=56000,ROUNDUP(G2274/4,0)+14000,28000))))</f>
        <v/>
      </c>
      <c r="U2274" s="18">
        <f>IF(I2274&lt;=0,IF(H2274&lt;=0,0,IF(H2274&lt;=12000,H2274,IF(H2274&lt;=32000,ROUNDUP(H2274/2,0)+6000,IF(H2274&lt;=56000,ROUNDUP(H2274/4,0)+14000,28000)))),IF(H2274&lt;=0,IF(I2274&lt;=0,0,IF(I2274&lt;=15000,I2274,IF(I2274&lt;=40000,ROUNDUP(I2274/2,0)+7500,IF(I2274&lt;=70000,ROUNDUP(I2274/4,0)+17500,35000)))),MAX(IF(I2274&lt;=0,0,IF(I2274&lt;=15000,I2274,IF(I2274&lt;=40000,ROUNDUP(I2274/2,0)+7500,IF(I2274&lt;=70000,ROUNDUP(I2274/4,0)+17500,35000)))),MIN(IF(H2274&lt;=0,0,IF(H2274&lt;=12000,H2274,IF(H2274&lt;=32000,ROUNDUP(H2274/2,0)+6000,IF(H2274&lt;=56000,ROUNDUP(H2274/4,0)+14000,28000))))+IF(I2274&lt;=0,0,IF(I2274&lt;=15000,I2274,IF(I2274&lt;=40000,ROUNDUP(I2274/2,0)+7500,IF(I2274&lt;=70000,ROUNDUP(I2274/4,0)+17500,35000)))),28000))))</f>
        <v/>
      </c>
      <c r="V2274" s="18">
        <f>MIN(70000,S2274+T2274+U2274)</f>
        <v/>
      </c>
      <c r="W2274" s="18">
        <f>MAX(0,ROUNDDOWN(M2274-J2274-N2274-K2274-0,-3))</f>
        <v/>
      </c>
      <c r="X2274" s="18">
        <f>MAX(0,ROUNDDOWN(M2274-J2274-N2274-K2274-R2274,-3))</f>
        <v/>
      </c>
      <c r="Y2274" s="18">
        <f>IF(W2274&lt;=0,0,ROUNDDOWN((W2274*LOOKUP(W2274,{0,1950001,3300001,6950001,9000001,18000001,40000001},{0.05,0.1,0.2,0.23,0.33,0.4,0.45})-LOOKUP(W2274,{0,1950001,3300001,6950001,9000001,18000001,40000001},{0,97500,427500,636000,1536000,2796000,4796000}))*1.021,-2))</f>
        <v/>
      </c>
      <c r="Z2274" s="18">
        <f>IF(X2274&lt;=0,0,ROUNDDOWN((X2274*LOOKUP(X2274,{0,1950001,3300001,6950001,9000001,18000001,40000001},{0.05,0.1,0.2,0.23,0.33,0.4,0.45})-LOOKUP(X2274,{0,1950001,3300001,6950001,9000001,18000001,40000001},{0,97500,427500,636000,1536000,2796000,4796000}))*1.021,-2))</f>
        <v/>
      </c>
      <c r="AA2274" s="18">
        <f>MAX(0,ROUNDDOWN(M2274-J2274-430000-L2274-0,-3))</f>
        <v/>
      </c>
      <c r="AB2274" s="18">
        <f>MAX(0,ROUNDDOWN(M2274-J2274-430000-L2274-V2274,-3))</f>
        <v/>
      </c>
      <c r="AC2274" s="18">
        <f>IF(M2274&lt;=450000,0,MAX(0,ROUNDDOWN(AA2274*0.06-MIN(50000,AA2274)*0.03,-2))+MAX(0,ROUNDDOWN(AA2274*0.04-MIN(50000,AA2274)*0.02,-2)))</f>
        <v/>
      </c>
      <c r="AD2274" s="18">
        <f>IF(M2274&lt;=450000,0,MAX(0,ROUNDDOWN(AB2274*0.06-MIN(50000,AB2274)*0.03,-2))+MAX(0,ROUNDDOWN(AB2274*0.04-MIN(50000,AB2274)*0.02,-2)))</f>
        <v/>
      </c>
      <c r="AE2274" s="18">
        <f>Y2274-Z2274</f>
        <v/>
      </c>
      <c r="AF2274" s="18">
        <f>AC2274-AD2274</f>
        <v/>
      </c>
      <c r="AG2274" s="18">
        <f>AE2274+AF2274</f>
        <v/>
      </c>
      <c r="AH2274" s="20">
        <f>IF(W2274&lt;=0,0,LOOKUP(W2274,{0,1950001,3300001,6950001,9000001,18000001,40000001},{0.05,0.1,0.2,0.23,0.33,0.4,0.45}))</f>
        <v/>
      </c>
    </row>
    <row r="2275">
      <c r="A2275" t="inlineStr">
        <is>
          <t>1万円刻み 一般8万円</t>
        </is>
      </c>
      <c r="B2275" s="18">
        <f>'4_1万円刻み'!$A$732</f>
        <v/>
      </c>
      <c r="C2275" s="19" t="n">
        <v>2026</v>
      </c>
      <c r="D2275" t="inlineStr">
        <is>
          <t>いいえ</t>
        </is>
      </c>
      <c r="E2275" s="18" t="n">
        <v>80000</v>
      </c>
      <c r="F2275" s="18" t="n">
        <v>0</v>
      </c>
      <c r="G2275" s="18" t="n">
        <v>0</v>
      </c>
      <c r="H2275" s="18" t="n">
        <v>0</v>
      </c>
      <c r="I2275" s="18" t="n">
        <v>0</v>
      </c>
      <c r="J2275" s="18">
        <f>ROUND(MIN(B2275/12,650000)*12*0.0915+MIN(B2275/12,1390000)*12*(0.0504+0)+B2275*0.005,0)</f>
        <v/>
      </c>
      <c r="K2275" s="18" t="n">
        <v>0</v>
      </c>
      <c r="L2275" s="18" t="n">
        <v>0</v>
      </c>
      <c r="M2275" s="18">
        <f>ROUND(IF(C2275&gt;=2026,IF(B2275&lt;741000,0,IF(B2275&lt;2191000,B2275-740000,IF(B2275&lt;2193000,1451000,IF(B2275&lt;2196000,1453000,IF(B2275&lt;2200000,1456000,IF(B2275&lt;3600000,ROUNDDOWN(B2275/4,-3)*2.8-80000,IF(B2275&lt;6600000,ROUNDDOWN(B2275/4,-3)*3.2-440000,IF(B2275&lt;8500000,ROUNDDOWN(B2275*0.9,0)-1100000,B2275-1950000)))))))),IF(B2275&lt;651000,0,IF(B2275&lt;1900000,B2275-650000,IF(B2275&lt;3600000,ROUNDDOWN(B2275/4,-3)*2.8-80000,IF(B2275&lt;6600000,ROUNDDOWN(B2275/4,-3)*3.2-440000,IF(B2275&lt;8500000,ROUNDDOWN(B2275*0.9,0)-1100000,B2275-1950000)))))),0)</f>
        <v/>
      </c>
      <c r="N2275" s="18">
        <f>IF(M2275&gt;23500000,NA(),IF(C2275&gt;=2026,IF(M2275&lt;=4890000,1040000,IF(M2275&lt;=6550000,670000,620000)),IF(M2275&lt;=1320000,950000,IF(M2275&lt;=3360000,880000,IF(M2275&lt;=4890000,680000,IF(M2275&lt;=6550000,630000,580000))))))</f>
        <v/>
      </c>
      <c r="O2275" s="18">
        <f>IF(F2275&lt;=0,IF(AND(D2275="はい",C2275&gt;=2026,C2275&lt;=2027),IF(E2275&lt;=0,0,IF(E2275&lt;=30000,E2275,IF(E2275&lt;=60000,ROUNDUP(E2275/2,0)+15000,IF(E2275&lt;=120000,ROUNDUP(E2275/4,0)+30000,60000)))),IF(E2275&lt;=0,0,IF(E2275&lt;=20000,E2275,IF(E2275&lt;=40000,ROUNDUP(E2275/2,0)+10000,IF(E2275&lt;=80000,ROUNDUP(E2275/4,0)+20000,40000))))),IF(E2275&lt;=0,IF(F2275&lt;=0,0,IF(F2275&lt;=25000,F2275,IF(F2275&lt;=50000,ROUNDUP(F2275/2,0)+12500,IF(F2275&lt;=100000,ROUNDUP(F2275/4,0)+25000,50000)))),MAX(IF(F2275&lt;=0,0,IF(F2275&lt;=25000,F2275,IF(F2275&lt;=50000,ROUNDUP(F2275/2,0)+12500,IF(F2275&lt;=100000,ROUNDUP(F2275/4,0)+25000,50000)))),MIN(IF(AND(D2275="はい",C2275&gt;=2026,C2275&lt;=2027),IF(E2275&lt;=0,0,IF(E2275&lt;=30000,E2275,IF(E2275&lt;=60000,ROUNDUP(E2275/2,0)+15000,IF(E2275&lt;=120000,ROUNDUP(E2275/4,0)+30000,60000)))),IF(E2275&lt;=0,0,IF(E2275&lt;=20000,E2275,IF(E2275&lt;=40000,ROUNDUP(E2275/2,0)+10000,IF(E2275&lt;=80000,ROUNDUP(E2275/4,0)+20000,40000)))))+IF(F2275&lt;=0,0,IF(F2275&lt;=25000,F2275,IF(F2275&lt;=50000,ROUNDUP(F2275/2,0)+12500,IF(F2275&lt;=100000,ROUNDUP(F2275/4,0)+25000,50000)))),IF(AND(D2275="はい",C2275&gt;=2026,C2275&lt;=2027),60000,40000)))))</f>
        <v/>
      </c>
      <c r="P2275" s="18">
        <f>IF(G2275&lt;=0,0,IF(G2275&lt;=20000,G2275,IF(G2275&lt;=40000,ROUNDUP(G2275/2,0)+10000,IF(G2275&lt;=80000,ROUNDUP(G2275/4,0)+20000,40000))))</f>
        <v/>
      </c>
      <c r="Q2275" s="18">
        <f>IF(I2275&lt;=0,IF(H2275&lt;=0,0,IF(H2275&lt;=20000,H2275,IF(H2275&lt;=40000,ROUNDUP(H2275/2,0)+10000,IF(H2275&lt;=80000,ROUNDUP(H2275/4,0)+20000,40000)))),IF(H2275&lt;=0,IF(I2275&lt;=0,0,IF(I2275&lt;=25000,I2275,IF(I2275&lt;=50000,ROUNDUP(I2275/2,0)+12500,IF(I2275&lt;=100000,ROUNDUP(I2275/4,0)+25000,50000)))),MAX(IF(I2275&lt;=0,0,IF(I2275&lt;=25000,I2275,IF(I2275&lt;=50000,ROUNDUP(I2275/2,0)+12500,IF(I2275&lt;=100000,ROUNDUP(I2275/4,0)+25000,50000)))),MIN(IF(H2275&lt;=0,0,IF(H2275&lt;=20000,H2275,IF(H2275&lt;=40000,ROUNDUP(H2275/2,0)+10000,IF(H2275&lt;=80000,ROUNDUP(H2275/4,0)+20000,40000))))+IF(I2275&lt;=0,0,IF(I2275&lt;=25000,I2275,IF(I2275&lt;=50000,ROUNDUP(I2275/2,0)+12500,IF(I2275&lt;=100000,ROUNDUP(I2275/4,0)+25000,50000)))),40000))))</f>
        <v/>
      </c>
      <c r="R2275" s="18">
        <f>MIN(120000,O2275+P2275+Q2275)</f>
        <v/>
      </c>
      <c r="S2275" s="18">
        <f>IF(F2275&lt;=0,IF(E2275&lt;=0,0,IF(E2275&lt;=12000,E2275,IF(E2275&lt;=32000,ROUNDUP(E2275/2,0)+6000,IF(E2275&lt;=56000,ROUNDUP(E2275/4,0)+14000,28000)))),IF(E2275&lt;=0,IF(F2275&lt;=0,0,IF(F2275&lt;=15000,F2275,IF(F2275&lt;=40000,ROUNDUP(F2275/2,0)+7500,IF(F2275&lt;=70000,ROUNDUP(F2275/4,0)+17500,35000)))),MAX(IF(F2275&lt;=0,0,IF(F2275&lt;=15000,F2275,IF(F2275&lt;=40000,ROUNDUP(F2275/2,0)+7500,IF(F2275&lt;=70000,ROUNDUP(F2275/4,0)+17500,35000)))),MIN(IF(E2275&lt;=0,0,IF(E2275&lt;=12000,E2275,IF(E2275&lt;=32000,ROUNDUP(E2275/2,0)+6000,IF(E2275&lt;=56000,ROUNDUP(E2275/4,0)+14000,28000))))+IF(F2275&lt;=0,0,IF(F2275&lt;=15000,F2275,IF(F2275&lt;=40000,ROUNDUP(F2275/2,0)+7500,IF(F2275&lt;=70000,ROUNDUP(F2275/4,0)+17500,35000)))),28000))))</f>
        <v/>
      </c>
      <c r="T2275" s="18">
        <f>IF(G2275&lt;=0,0,IF(G2275&lt;=12000,G2275,IF(G2275&lt;=32000,ROUNDUP(G2275/2,0)+6000,IF(G2275&lt;=56000,ROUNDUP(G2275/4,0)+14000,28000))))</f>
        <v/>
      </c>
      <c r="U2275" s="18">
        <f>IF(I2275&lt;=0,IF(H2275&lt;=0,0,IF(H2275&lt;=12000,H2275,IF(H2275&lt;=32000,ROUNDUP(H2275/2,0)+6000,IF(H2275&lt;=56000,ROUNDUP(H2275/4,0)+14000,28000)))),IF(H2275&lt;=0,IF(I2275&lt;=0,0,IF(I2275&lt;=15000,I2275,IF(I2275&lt;=40000,ROUNDUP(I2275/2,0)+7500,IF(I2275&lt;=70000,ROUNDUP(I2275/4,0)+17500,35000)))),MAX(IF(I2275&lt;=0,0,IF(I2275&lt;=15000,I2275,IF(I2275&lt;=40000,ROUNDUP(I2275/2,0)+7500,IF(I2275&lt;=70000,ROUNDUP(I2275/4,0)+17500,35000)))),MIN(IF(H2275&lt;=0,0,IF(H2275&lt;=12000,H2275,IF(H2275&lt;=32000,ROUNDUP(H2275/2,0)+6000,IF(H2275&lt;=56000,ROUNDUP(H2275/4,0)+14000,28000))))+IF(I2275&lt;=0,0,IF(I2275&lt;=15000,I2275,IF(I2275&lt;=40000,ROUNDUP(I2275/2,0)+7500,IF(I2275&lt;=70000,ROUNDUP(I2275/4,0)+17500,35000)))),28000))))</f>
        <v/>
      </c>
      <c r="V2275" s="18">
        <f>MIN(70000,S2275+T2275+U2275)</f>
        <v/>
      </c>
      <c r="W2275" s="18">
        <f>MAX(0,ROUNDDOWN(M2275-J2275-N2275-K2275-0,-3))</f>
        <v/>
      </c>
      <c r="X2275" s="18">
        <f>MAX(0,ROUNDDOWN(M2275-J2275-N2275-K2275-R2275,-3))</f>
        <v/>
      </c>
      <c r="Y2275" s="18">
        <f>IF(W2275&lt;=0,0,ROUNDDOWN((W2275*LOOKUP(W2275,{0,1950001,3300001,6950001,9000001,18000001,40000001},{0.05,0.1,0.2,0.23,0.33,0.4,0.45})-LOOKUP(W2275,{0,1950001,3300001,6950001,9000001,18000001,40000001},{0,97500,427500,636000,1536000,2796000,4796000}))*1.021,-2))</f>
        <v/>
      </c>
      <c r="Z2275" s="18">
        <f>IF(X2275&lt;=0,0,ROUNDDOWN((X2275*LOOKUP(X2275,{0,1950001,3300001,6950001,9000001,18000001,40000001},{0.05,0.1,0.2,0.23,0.33,0.4,0.45})-LOOKUP(X2275,{0,1950001,3300001,6950001,9000001,18000001,40000001},{0,97500,427500,636000,1536000,2796000,4796000}))*1.021,-2))</f>
        <v/>
      </c>
      <c r="AA2275" s="18">
        <f>MAX(0,ROUNDDOWN(M2275-J2275-430000-L2275-0,-3))</f>
        <v/>
      </c>
      <c r="AB2275" s="18">
        <f>MAX(0,ROUNDDOWN(M2275-J2275-430000-L2275-V2275,-3))</f>
        <v/>
      </c>
      <c r="AC2275" s="18">
        <f>IF(M2275&lt;=450000,0,MAX(0,ROUNDDOWN(AA2275*0.06-MIN(50000,AA2275)*0.03,-2))+MAX(0,ROUNDDOWN(AA2275*0.04-MIN(50000,AA2275)*0.02,-2)))</f>
        <v/>
      </c>
      <c r="AD2275" s="18">
        <f>IF(M2275&lt;=450000,0,MAX(0,ROUNDDOWN(AB2275*0.06-MIN(50000,AB2275)*0.03,-2))+MAX(0,ROUNDDOWN(AB2275*0.04-MIN(50000,AB2275)*0.02,-2)))</f>
        <v/>
      </c>
      <c r="AE2275" s="18">
        <f>Y2275-Z2275</f>
        <v/>
      </c>
      <c r="AF2275" s="18">
        <f>AC2275-AD2275</f>
        <v/>
      </c>
      <c r="AG2275" s="18">
        <f>AE2275+AF2275</f>
        <v/>
      </c>
      <c r="AH2275" s="20">
        <f>IF(W2275&lt;=0,0,LOOKUP(W2275,{0,1950001,3300001,6950001,9000001,18000001,40000001},{0.05,0.1,0.2,0.23,0.33,0.4,0.45}))</f>
        <v/>
      </c>
    </row>
    <row r="2276">
      <c r="A2276" t="inlineStr">
        <is>
          <t>1万円刻み 特例あり一般12万円</t>
        </is>
      </c>
      <c r="B2276" s="18">
        <f>'4_1万円刻み'!$A$732</f>
        <v/>
      </c>
      <c r="C2276" s="19" t="n">
        <v>2026</v>
      </c>
      <c r="D2276" t="inlineStr">
        <is>
          <t>はい</t>
        </is>
      </c>
      <c r="E2276" s="18" t="n">
        <v>120000</v>
      </c>
      <c r="F2276" s="18" t="n">
        <v>0</v>
      </c>
      <c r="G2276" s="18" t="n">
        <v>0</v>
      </c>
      <c r="H2276" s="18" t="n">
        <v>0</v>
      </c>
      <c r="I2276" s="18" t="n">
        <v>0</v>
      </c>
      <c r="J2276" s="18">
        <f>ROUND(MIN(B2276/12,650000)*12*0.0915+MIN(B2276/12,1390000)*12*(0.0504+0)+B2276*0.005,0)</f>
        <v/>
      </c>
      <c r="K2276" s="18" t="n">
        <v>0</v>
      </c>
      <c r="L2276" s="18" t="n">
        <v>0</v>
      </c>
      <c r="M2276" s="18">
        <f>ROUND(IF(C2276&gt;=2026,IF(B2276&lt;741000,0,IF(B2276&lt;2191000,B2276-740000,IF(B2276&lt;2193000,1451000,IF(B2276&lt;2196000,1453000,IF(B2276&lt;2200000,1456000,IF(B2276&lt;3600000,ROUNDDOWN(B2276/4,-3)*2.8-80000,IF(B2276&lt;6600000,ROUNDDOWN(B2276/4,-3)*3.2-440000,IF(B2276&lt;8500000,ROUNDDOWN(B2276*0.9,0)-1100000,B2276-1950000)))))))),IF(B2276&lt;651000,0,IF(B2276&lt;1900000,B2276-650000,IF(B2276&lt;3600000,ROUNDDOWN(B2276/4,-3)*2.8-80000,IF(B2276&lt;6600000,ROUNDDOWN(B2276/4,-3)*3.2-440000,IF(B2276&lt;8500000,ROUNDDOWN(B2276*0.9,0)-1100000,B2276-1950000)))))),0)</f>
        <v/>
      </c>
      <c r="N2276" s="18">
        <f>IF(M2276&gt;23500000,NA(),IF(C2276&gt;=2026,IF(M2276&lt;=4890000,1040000,IF(M2276&lt;=6550000,670000,620000)),IF(M2276&lt;=1320000,950000,IF(M2276&lt;=3360000,880000,IF(M2276&lt;=4890000,680000,IF(M2276&lt;=6550000,630000,580000))))))</f>
        <v/>
      </c>
      <c r="O2276" s="18">
        <f>IF(F2276&lt;=0,IF(AND(D2276="はい",C2276&gt;=2026,C2276&lt;=2027),IF(E2276&lt;=0,0,IF(E2276&lt;=30000,E2276,IF(E2276&lt;=60000,ROUNDUP(E2276/2,0)+15000,IF(E2276&lt;=120000,ROUNDUP(E2276/4,0)+30000,60000)))),IF(E2276&lt;=0,0,IF(E2276&lt;=20000,E2276,IF(E2276&lt;=40000,ROUNDUP(E2276/2,0)+10000,IF(E2276&lt;=80000,ROUNDUP(E2276/4,0)+20000,40000))))),IF(E2276&lt;=0,IF(F2276&lt;=0,0,IF(F2276&lt;=25000,F2276,IF(F2276&lt;=50000,ROUNDUP(F2276/2,0)+12500,IF(F2276&lt;=100000,ROUNDUP(F2276/4,0)+25000,50000)))),MAX(IF(F2276&lt;=0,0,IF(F2276&lt;=25000,F2276,IF(F2276&lt;=50000,ROUNDUP(F2276/2,0)+12500,IF(F2276&lt;=100000,ROUNDUP(F2276/4,0)+25000,50000)))),MIN(IF(AND(D2276="はい",C2276&gt;=2026,C2276&lt;=2027),IF(E2276&lt;=0,0,IF(E2276&lt;=30000,E2276,IF(E2276&lt;=60000,ROUNDUP(E2276/2,0)+15000,IF(E2276&lt;=120000,ROUNDUP(E2276/4,0)+30000,60000)))),IF(E2276&lt;=0,0,IF(E2276&lt;=20000,E2276,IF(E2276&lt;=40000,ROUNDUP(E2276/2,0)+10000,IF(E2276&lt;=80000,ROUNDUP(E2276/4,0)+20000,40000)))))+IF(F2276&lt;=0,0,IF(F2276&lt;=25000,F2276,IF(F2276&lt;=50000,ROUNDUP(F2276/2,0)+12500,IF(F2276&lt;=100000,ROUNDUP(F2276/4,0)+25000,50000)))),IF(AND(D2276="はい",C2276&gt;=2026,C2276&lt;=2027),60000,40000)))))</f>
        <v/>
      </c>
      <c r="P2276" s="18">
        <f>IF(G2276&lt;=0,0,IF(G2276&lt;=20000,G2276,IF(G2276&lt;=40000,ROUNDUP(G2276/2,0)+10000,IF(G2276&lt;=80000,ROUNDUP(G2276/4,0)+20000,40000))))</f>
        <v/>
      </c>
      <c r="Q2276" s="18">
        <f>IF(I2276&lt;=0,IF(H2276&lt;=0,0,IF(H2276&lt;=20000,H2276,IF(H2276&lt;=40000,ROUNDUP(H2276/2,0)+10000,IF(H2276&lt;=80000,ROUNDUP(H2276/4,0)+20000,40000)))),IF(H2276&lt;=0,IF(I2276&lt;=0,0,IF(I2276&lt;=25000,I2276,IF(I2276&lt;=50000,ROUNDUP(I2276/2,0)+12500,IF(I2276&lt;=100000,ROUNDUP(I2276/4,0)+25000,50000)))),MAX(IF(I2276&lt;=0,0,IF(I2276&lt;=25000,I2276,IF(I2276&lt;=50000,ROUNDUP(I2276/2,0)+12500,IF(I2276&lt;=100000,ROUNDUP(I2276/4,0)+25000,50000)))),MIN(IF(H2276&lt;=0,0,IF(H2276&lt;=20000,H2276,IF(H2276&lt;=40000,ROUNDUP(H2276/2,0)+10000,IF(H2276&lt;=80000,ROUNDUP(H2276/4,0)+20000,40000))))+IF(I2276&lt;=0,0,IF(I2276&lt;=25000,I2276,IF(I2276&lt;=50000,ROUNDUP(I2276/2,0)+12500,IF(I2276&lt;=100000,ROUNDUP(I2276/4,0)+25000,50000)))),40000))))</f>
        <v/>
      </c>
      <c r="R2276" s="18">
        <f>MIN(120000,O2276+P2276+Q2276)</f>
        <v/>
      </c>
      <c r="S2276" s="18">
        <f>IF(F2276&lt;=0,IF(E2276&lt;=0,0,IF(E2276&lt;=12000,E2276,IF(E2276&lt;=32000,ROUNDUP(E2276/2,0)+6000,IF(E2276&lt;=56000,ROUNDUP(E2276/4,0)+14000,28000)))),IF(E2276&lt;=0,IF(F2276&lt;=0,0,IF(F2276&lt;=15000,F2276,IF(F2276&lt;=40000,ROUNDUP(F2276/2,0)+7500,IF(F2276&lt;=70000,ROUNDUP(F2276/4,0)+17500,35000)))),MAX(IF(F2276&lt;=0,0,IF(F2276&lt;=15000,F2276,IF(F2276&lt;=40000,ROUNDUP(F2276/2,0)+7500,IF(F2276&lt;=70000,ROUNDUP(F2276/4,0)+17500,35000)))),MIN(IF(E2276&lt;=0,0,IF(E2276&lt;=12000,E2276,IF(E2276&lt;=32000,ROUNDUP(E2276/2,0)+6000,IF(E2276&lt;=56000,ROUNDUP(E2276/4,0)+14000,28000))))+IF(F2276&lt;=0,0,IF(F2276&lt;=15000,F2276,IF(F2276&lt;=40000,ROUNDUP(F2276/2,0)+7500,IF(F2276&lt;=70000,ROUNDUP(F2276/4,0)+17500,35000)))),28000))))</f>
        <v/>
      </c>
      <c r="T2276" s="18">
        <f>IF(G2276&lt;=0,0,IF(G2276&lt;=12000,G2276,IF(G2276&lt;=32000,ROUNDUP(G2276/2,0)+6000,IF(G2276&lt;=56000,ROUNDUP(G2276/4,0)+14000,28000))))</f>
        <v/>
      </c>
      <c r="U2276" s="18">
        <f>IF(I2276&lt;=0,IF(H2276&lt;=0,0,IF(H2276&lt;=12000,H2276,IF(H2276&lt;=32000,ROUNDUP(H2276/2,0)+6000,IF(H2276&lt;=56000,ROUNDUP(H2276/4,0)+14000,28000)))),IF(H2276&lt;=0,IF(I2276&lt;=0,0,IF(I2276&lt;=15000,I2276,IF(I2276&lt;=40000,ROUNDUP(I2276/2,0)+7500,IF(I2276&lt;=70000,ROUNDUP(I2276/4,0)+17500,35000)))),MAX(IF(I2276&lt;=0,0,IF(I2276&lt;=15000,I2276,IF(I2276&lt;=40000,ROUNDUP(I2276/2,0)+7500,IF(I2276&lt;=70000,ROUNDUP(I2276/4,0)+17500,35000)))),MIN(IF(H2276&lt;=0,0,IF(H2276&lt;=12000,H2276,IF(H2276&lt;=32000,ROUNDUP(H2276/2,0)+6000,IF(H2276&lt;=56000,ROUNDUP(H2276/4,0)+14000,28000))))+IF(I2276&lt;=0,0,IF(I2276&lt;=15000,I2276,IF(I2276&lt;=40000,ROUNDUP(I2276/2,0)+7500,IF(I2276&lt;=70000,ROUNDUP(I2276/4,0)+17500,35000)))),28000))))</f>
        <v/>
      </c>
      <c r="V2276" s="18">
        <f>MIN(70000,S2276+T2276+U2276)</f>
        <v/>
      </c>
      <c r="W2276" s="18">
        <f>MAX(0,ROUNDDOWN(M2276-J2276-N2276-K2276-0,-3))</f>
        <v/>
      </c>
      <c r="X2276" s="18">
        <f>MAX(0,ROUNDDOWN(M2276-J2276-N2276-K2276-R2276,-3))</f>
        <v/>
      </c>
      <c r="Y2276" s="18">
        <f>IF(W2276&lt;=0,0,ROUNDDOWN((W2276*LOOKUP(W2276,{0,1950001,3300001,6950001,9000001,18000001,40000001},{0.05,0.1,0.2,0.23,0.33,0.4,0.45})-LOOKUP(W2276,{0,1950001,3300001,6950001,9000001,18000001,40000001},{0,97500,427500,636000,1536000,2796000,4796000}))*1.021,-2))</f>
        <v/>
      </c>
      <c r="Z2276" s="18">
        <f>IF(X2276&lt;=0,0,ROUNDDOWN((X2276*LOOKUP(X2276,{0,1950001,3300001,6950001,9000001,18000001,40000001},{0.05,0.1,0.2,0.23,0.33,0.4,0.45})-LOOKUP(X2276,{0,1950001,3300001,6950001,9000001,18000001,40000001},{0,97500,427500,636000,1536000,2796000,4796000}))*1.021,-2))</f>
        <v/>
      </c>
      <c r="AA2276" s="18">
        <f>MAX(0,ROUNDDOWN(M2276-J2276-430000-L2276-0,-3))</f>
        <v/>
      </c>
      <c r="AB2276" s="18">
        <f>MAX(0,ROUNDDOWN(M2276-J2276-430000-L2276-V2276,-3))</f>
        <v/>
      </c>
      <c r="AC2276" s="18">
        <f>IF(M2276&lt;=450000,0,MAX(0,ROUNDDOWN(AA2276*0.06-MIN(50000,AA2276)*0.03,-2))+MAX(0,ROUNDDOWN(AA2276*0.04-MIN(50000,AA2276)*0.02,-2)))</f>
        <v/>
      </c>
      <c r="AD2276" s="18">
        <f>IF(M2276&lt;=450000,0,MAX(0,ROUNDDOWN(AB2276*0.06-MIN(50000,AB2276)*0.03,-2))+MAX(0,ROUNDDOWN(AB2276*0.04-MIN(50000,AB2276)*0.02,-2)))</f>
        <v/>
      </c>
      <c r="AE2276" s="18">
        <f>Y2276-Z2276</f>
        <v/>
      </c>
      <c r="AF2276" s="18">
        <f>AC2276-AD2276</f>
        <v/>
      </c>
      <c r="AG2276" s="18">
        <f>AE2276+AF2276</f>
        <v/>
      </c>
      <c r="AH2276" s="20">
        <f>IF(W2276&lt;=0,0,LOOKUP(W2276,{0,1950001,3300001,6950001,9000001,18000001,40000001},{0.05,0.1,0.2,0.23,0.33,0.4,0.45}))</f>
        <v/>
      </c>
    </row>
    <row r="2277">
      <c r="A2277" t="inlineStr">
        <is>
          <t>1万円刻み 3区分8万円ずつ</t>
        </is>
      </c>
      <c r="B2277" s="18">
        <f>'4_1万円刻み'!$A$733</f>
        <v/>
      </c>
      <c r="C2277" s="19" t="n">
        <v>2026</v>
      </c>
      <c r="D2277" t="inlineStr">
        <is>
          <t>いいえ</t>
        </is>
      </c>
      <c r="E2277" s="18" t="n">
        <v>80000</v>
      </c>
      <c r="F2277" s="18" t="n">
        <v>0</v>
      </c>
      <c r="G2277" s="18" t="n">
        <v>80000</v>
      </c>
      <c r="H2277" s="18" t="n">
        <v>80000</v>
      </c>
      <c r="I2277" s="18" t="n">
        <v>0</v>
      </c>
      <c r="J2277" s="18">
        <f>ROUND(MIN(B2277/12,650000)*12*0.0915+MIN(B2277/12,1390000)*12*(0.0504+0)+B2277*0.005,0)</f>
        <v/>
      </c>
      <c r="K2277" s="18" t="n">
        <v>0</v>
      </c>
      <c r="L2277" s="18" t="n">
        <v>0</v>
      </c>
      <c r="M2277" s="18">
        <f>ROUND(IF(C2277&gt;=2026,IF(B2277&lt;741000,0,IF(B2277&lt;2191000,B2277-740000,IF(B2277&lt;2193000,1451000,IF(B2277&lt;2196000,1453000,IF(B2277&lt;2200000,1456000,IF(B2277&lt;3600000,ROUNDDOWN(B2277/4,-3)*2.8-80000,IF(B2277&lt;6600000,ROUNDDOWN(B2277/4,-3)*3.2-440000,IF(B2277&lt;8500000,ROUNDDOWN(B2277*0.9,0)-1100000,B2277-1950000)))))))),IF(B2277&lt;651000,0,IF(B2277&lt;1900000,B2277-650000,IF(B2277&lt;3600000,ROUNDDOWN(B2277/4,-3)*2.8-80000,IF(B2277&lt;6600000,ROUNDDOWN(B2277/4,-3)*3.2-440000,IF(B2277&lt;8500000,ROUNDDOWN(B2277*0.9,0)-1100000,B2277-1950000)))))),0)</f>
        <v/>
      </c>
      <c r="N2277" s="18">
        <f>IF(M2277&gt;23500000,NA(),IF(C2277&gt;=2026,IF(M2277&lt;=4890000,1040000,IF(M2277&lt;=6550000,670000,620000)),IF(M2277&lt;=1320000,950000,IF(M2277&lt;=3360000,880000,IF(M2277&lt;=4890000,680000,IF(M2277&lt;=6550000,630000,580000))))))</f>
        <v/>
      </c>
      <c r="O2277" s="18">
        <f>IF(F2277&lt;=0,IF(AND(D2277="はい",C2277&gt;=2026,C2277&lt;=2027),IF(E2277&lt;=0,0,IF(E2277&lt;=30000,E2277,IF(E2277&lt;=60000,ROUNDUP(E2277/2,0)+15000,IF(E2277&lt;=120000,ROUNDUP(E2277/4,0)+30000,60000)))),IF(E2277&lt;=0,0,IF(E2277&lt;=20000,E2277,IF(E2277&lt;=40000,ROUNDUP(E2277/2,0)+10000,IF(E2277&lt;=80000,ROUNDUP(E2277/4,0)+20000,40000))))),IF(E2277&lt;=0,IF(F2277&lt;=0,0,IF(F2277&lt;=25000,F2277,IF(F2277&lt;=50000,ROUNDUP(F2277/2,0)+12500,IF(F2277&lt;=100000,ROUNDUP(F2277/4,0)+25000,50000)))),MAX(IF(F2277&lt;=0,0,IF(F2277&lt;=25000,F2277,IF(F2277&lt;=50000,ROUNDUP(F2277/2,0)+12500,IF(F2277&lt;=100000,ROUNDUP(F2277/4,0)+25000,50000)))),MIN(IF(AND(D2277="はい",C2277&gt;=2026,C2277&lt;=2027),IF(E2277&lt;=0,0,IF(E2277&lt;=30000,E2277,IF(E2277&lt;=60000,ROUNDUP(E2277/2,0)+15000,IF(E2277&lt;=120000,ROUNDUP(E2277/4,0)+30000,60000)))),IF(E2277&lt;=0,0,IF(E2277&lt;=20000,E2277,IF(E2277&lt;=40000,ROUNDUP(E2277/2,0)+10000,IF(E2277&lt;=80000,ROUNDUP(E2277/4,0)+20000,40000)))))+IF(F2277&lt;=0,0,IF(F2277&lt;=25000,F2277,IF(F2277&lt;=50000,ROUNDUP(F2277/2,0)+12500,IF(F2277&lt;=100000,ROUNDUP(F2277/4,0)+25000,50000)))),IF(AND(D2277="はい",C2277&gt;=2026,C2277&lt;=2027),60000,40000)))))</f>
        <v/>
      </c>
      <c r="P2277" s="18">
        <f>IF(G2277&lt;=0,0,IF(G2277&lt;=20000,G2277,IF(G2277&lt;=40000,ROUNDUP(G2277/2,0)+10000,IF(G2277&lt;=80000,ROUNDUP(G2277/4,0)+20000,40000))))</f>
        <v/>
      </c>
      <c r="Q2277" s="18">
        <f>IF(I2277&lt;=0,IF(H2277&lt;=0,0,IF(H2277&lt;=20000,H2277,IF(H2277&lt;=40000,ROUNDUP(H2277/2,0)+10000,IF(H2277&lt;=80000,ROUNDUP(H2277/4,0)+20000,40000)))),IF(H2277&lt;=0,IF(I2277&lt;=0,0,IF(I2277&lt;=25000,I2277,IF(I2277&lt;=50000,ROUNDUP(I2277/2,0)+12500,IF(I2277&lt;=100000,ROUNDUP(I2277/4,0)+25000,50000)))),MAX(IF(I2277&lt;=0,0,IF(I2277&lt;=25000,I2277,IF(I2277&lt;=50000,ROUNDUP(I2277/2,0)+12500,IF(I2277&lt;=100000,ROUNDUP(I2277/4,0)+25000,50000)))),MIN(IF(H2277&lt;=0,0,IF(H2277&lt;=20000,H2277,IF(H2277&lt;=40000,ROUNDUP(H2277/2,0)+10000,IF(H2277&lt;=80000,ROUNDUP(H2277/4,0)+20000,40000))))+IF(I2277&lt;=0,0,IF(I2277&lt;=25000,I2277,IF(I2277&lt;=50000,ROUNDUP(I2277/2,0)+12500,IF(I2277&lt;=100000,ROUNDUP(I2277/4,0)+25000,50000)))),40000))))</f>
        <v/>
      </c>
      <c r="R2277" s="18">
        <f>MIN(120000,O2277+P2277+Q2277)</f>
        <v/>
      </c>
      <c r="S2277" s="18">
        <f>IF(F2277&lt;=0,IF(E2277&lt;=0,0,IF(E2277&lt;=12000,E2277,IF(E2277&lt;=32000,ROUNDUP(E2277/2,0)+6000,IF(E2277&lt;=56000,ROUNDUP(E2277/4,0)+14000,28000)))),IF(E2277&lt;=0,IF(F2277&lt;=0,0,IF(F2277&lt;=15000,F2277,IF(F2277&lt;=40000,ROUNDUP(F2277/2,0)+7500,IF(F2277&lt;=70000,ROUNDUP(F2277/4,0)+17500,35000)))),MAX(IF(F2277&lt;=0,0,IF(F2277&lt;=15000,F2277,IF(F2277&lt;=40000,ROUNDUP(F2277/2,0)+7500,IF(F2277&lt;=70000,ROUNDUP(F2277/4,0)+17500,35000)))),MIN(IF(E2277&lt;=0,0,IF(E2277&lt;=12000,E2277,IF(E2277&lt;=32000,ROUNDUP(E2277/2,0)+6000,IF(E2277&lt;=56000,ROUNDUP(E2277/4,0)+14000,28000))))+IF(F2277&lt;=0,0,IF(F2277&lt;=15000,F2277,IF(F2277&lt;=40000,ROUNDUP(F2277/2,0)+7500,IF(F2277&lt;=70000,ROUNDUP(F2277/4,0)+17500,35000)))),28000))))</f>
        <v/>
      </c>
      <c r="T2277" s="18">
        <f>IF(G2277&lt;=0,0,IF(G2277&lt;=12000,G2277,IF(G2277&lt;=32000,ROUNDUP(G2277/2,0)+6000,IF(G2277&lt;=56000,ROUNDUP(G2277/4,0)+14000,28000))))</f>
        <v/>
      </c>
      <c r="U2277" s="18">
        <f>IF(I2277&lt;=0,IF(H2277&lt;=0,0,IF(H2277&lt;=12000,H2277,IF(H2277&lt;=32000,ROUNDUP(H2277/2,0)+6000,IF(H2277&lt;=56000,ROUNDUP(H2277/4,0)+14000,28000)))),IF(H2277&lt;=0,IF(I2277&lt;=0,0,IF(I2277&lt;=15000,I2277,IF(I2277&lt;=40000,ROUNDUP(I2277/2,0)+7500,IF(I2277&lt;=70000,ROUNDUP(I2277/4,0)+17500,35000)))),MAX(IF(I2277&lt;=0,0,IF(I2277&lt;=15000,I2277,IF(I2277&lt;=40000,ROUNDUP(I2277/2,0)+7500,IF(I2277&lt;=70000,ROUNDUP(I2277/4,0)+17500,35000)))),MIN(IF(H2277&lt;=0,0,IF(H2277&lt;=12000,H2277,IF(H2277&lt;=32000,ROUNDUP(H2277/2,0)+6000,IF(H2277&lt;=56000,ROUNDUP(H2277/4,0)+14000,28000))))+IF(I2277&lt;=0,0,IF(I2277&lt;=15000,I2277,IF(I2277&lt;=40000,ROUNDUP(I2277/2,0)+7500,IF(I2277&lt;=70000,ROUNDUP(I2277/4,0)+17500,35000)))),28000))))</f>
        <v/>
      </c>
      <c r="V2277" s="18">
        <f>MIN(70000,S2277+T2277+U2277)</f>
        <v/>
      </c>
      <c r="W2277" s="18">
        <f>MAX(0,ROUNDDOWN(M2277-J2277-N2277-K2277-0,-3))</f>
        <v/>
      </c>
      <c r="X2277" s="18">
        <f>MAX(0,ROUNDDOWN(M2277-J2277-N2277-K2277-R2277,-3))</f>
        <v/>
      </c>
      <c r="Y2277" s="18">
        <f>IF(W2277&lt;=0,0,ROUNDDOWN((W2277*LOOKUP(W2277,{0,1950001,3300001,6950001,9000001,18000001,40000001},{0.05,0.1,0.2,0.23,0.33,0.4,0.45})-LOOKUP(W2277,{0,1950001,3300001,6950001,9000001,18000001,40000001},{0,97500,427500,636000,1536000,2796000,4796000}))*1.021,-2))</f>
        <v/>
      </c>
      <c r="Z2277" s="18">
        <f>IF(X2277&lt;=0,0,ROUNDDOWN((X2277*LOOKUP(X2277,{0,1950001,3300001,6950001,9000001,18000001,40000001},{0.05,0.1,0.2,0.23,0.33,0.4,0.45})-LOOKUP(X2277,{0,1950001,3300001,6950001,9000001,18000001,40000001},{0,97500,427500,636000,1536000,2796000,4796000}))*1.021,-2))</f>
        <v/>
      </c>
      <c r="AA2277" s="18">
        <f>MAX(0,ROUNDDOWN(M2277-J2277-430000-L2277-0,-3))</f>
        <v/>
      </c>
      <c r="AB2277" s="18">
        <f>MAX(0,ROUNDDOWN(M2277-J2277-430000-L2277-V2277,-3))</f>
        <v/>
      </c>
      <c r="AC2277" s="18">
        <f>IF(M2277&lt;=450000,0,MAX(0,ROUNDDOWN(AA2277*0.06-MIN(50000,AA2277)*0.03,-2))+MAX(0,ROUNDDOWN(AA2277*0.04-MIN(50000,AA2277)*0.02,-2)))</f>
        <v/>
      </c>
      <c r="AD2277" s="18">
        <f>IF(M2277&lt;=450000,0,MAX(0,ROUNDDOWN(AB2277*0.06-MIN(50000,AB2277)*0.03,-2))+MAX(0,ROUNDDOWN(AB2277*0.04-MIN(50000,AB2277)*0.02,-2)))</f>
        <v/>
      </c>
      <c r="AE2277" s="18">
        <f>Y2277-Z2277</f>
        <v/>
      </c>
      <c r="AF2277" s="18">
        <f>AC2277-AD2277</f>
        <v/>
      </c>
      <c r="AG2277" s="18">
        <f>AE2277+AF2277</f>
        <v/>
      </c>
      <c r="AH2277" s="20">
        <f>IF(W2277&lt;=0,0,LOOKUP(W2277,{0,1950001,3300001,6950001,9000001,18000001,40000001},{0.05,0.1,0.2,0.23,0.33,0.4,0.45}))</f>
        <v/>
      </c>
    </row>
    <row r="2278">
      <c r="A2278" t="inlineStr">
        <is>
          <t>1万円刻み 一般8万円</t>
        </is>
      </c>
      <c r="B2278" s="18">
        <f>'4_1万円刻み'!$A$733</f>
        <v/>
      </c>
      <c r="C2278" s="19" t="n">
        <v>2026</v>
      </c>
      <c r="D2278" t="inlineStr">
        <is>
          <t>いいえ</t>
        </is>
      </c>
      <c r="E2278" s="18" t="n">
        <v>80000</v>
      </c>
      <c r="F2278" s="18" t="n">
        <v>0</v>
      </c>
      <c r="G2278" s="18" t="n">
        <v>0</v>
      </c>
      <c r="H2278" s="18" t="n">
        <v>0</v>
      </c>
      <c r="I2278" s="18" t="n">
        <v>0</v>
      </c>
      <c r="J2278" s="18">
        <f>ROUND(MIN(B2278/12,650000)*12*0.0915+MIN(B2278/12,1390000)*12*(0.0504+0)+B2278*0.005,0)</f>
        <v/>
      </c>
      <c r="K2278" s="18" t="n">
        <v>0</v>
      </c>
      <c r="L2278" s="18" t="n">
        <v>0</v>
      </c>
      <c r="M2278" s="18">
        <f>ROUND(IF(C2278&gt;=2026,IF(B2278&lt;741000,0,IF(B2278&lt;2191000,B2278-740000,IF(B2278&lt;2193000,1451000,IF(B2278&lt;2196000,1453000,IF(B2278&lt;2200000,1456000,IF(B2278&lt;3600000,ROUNDDOWN(B2278/4,-3)*2.8-80000,IF(B2278&lt;6600000,ROUNDDOWN(B2278/4,-3)*3.2-440000,IF(B2278&lt;8500000,ROUNDDOWN(B2278*0.9,0)-1100000,B2278-1950000)))))))),IF(B2278&lt;651000,0,IF(B2278&lt;1900000,B2278-650000,IF(B2278&lt;3600000,ROUNDDOWN(B2278/4,-3)*2.8-80000,IF(B2278&lt;6600000,ROUNDDOWN(B2278/4,-3)*3.2-440000,IF(B2278&lt;8500000,ROUNDDOWN(B2278*0.9,0)-1100000,B2278-1950000)))))),0)</f>
        <v/>
      </c>
      <c r="N2278" s="18">
        <f>IF(M2278&gt;23500000,NA(),IF(C2278&gt;=2026,IF(M2278&lt;=4890000,1040000,IF(M2278&lt;=6550000,670000,620000)),IF(M2278&lt;=1320000,950000,IF(M2278&lt;=3360000,880000,IF(M2278&lt;=4890000,680000,IF(M2278&lt;=6550000,630000,580000))))))</f>
        <v/>
      </c>
      <c r="O2278" s="18">
        <f>IF(F2278&lt;=0,IF(AND(D2278="はい",C2278&gt;=2026,C2278&lt;=2027),IF(E2278&lt;=0,0,IF(E2278&lt;=30000,E2278,IF(E2278&lt;=60000,ROUNDUP(E2278/2,0)+15000,IF(E2278&lt;=120000,ROUNDUP(E2278/4,0)+30000,60000)))),IF(E2278&lt;=0,0,IF(E2278&lt;=20000,E2278,IF(E2278&lt;=40000,ROUNDUP(E2278/2,0)+10000,IF(E2278&lt;=80000,ROUNDUP(E2278/4,0)+20000,40000))))),IF(E2278&lt;=0,IF(F2278&lt;=0,0,IF(F2278&lt;=25000,F2278,IF(F2278&lt;=50000,ROUNDUP(F2278/2,0)+12500,IF(F2278&lt;=100000,ROUNDUP(F2278/4,0)+25000,50000)))),MAX(IF(F2278&lt;=0,0,IF(F2278&lt;=25000,F2278,IF(F2278&lt;=50000,ROUNDUP(F2278/2,0)+12500,IF(F2278&lt;=100000,ROUNDUP(F2278/4,0)+25000,50000)))),MIN(IF(AND(D2278="はい",C2278&gt;=2026,C2278&lt;=2027),IF(E2278&lt;=0,0,IF(E2278&lt;=30000,E2278,IF(E2278&lt;=60000,ROUNDUP(E2278/2,0)+15000,IF(E2278&lt;=120000,ROUNDUP(E2278/4,0)+30000,60000)))),IF(E2278&lt;=0,0,IF(E2278&lt;=20000,E2278,IF(E2278&lt;=40000,ROUNDUP(E2278/2,0)+10000,IF(E2278&lt;=80000,ROUNDUP(E2278/4,0)+20000,40000)))))+IF(F2278&lt;=0,0,IF(F2278&lt;=25000,F2278,IF(F2278&lt;=50000,ROUNDUP(F2278/2,0)+12500,IF(F2278&lt;=100000,ROUNDUP(F2278/4,0)+25000,50000)))),IF(AND(D2278="はい",C2278&gt;=2026,C2278&lt;=2027),60000,40000)))))</f>
        <v/>
      </c>
      <c r="P2278" s="18">
        <f>IF(G2278&lt;=0,0,IF(G2278&lt;=20000,G2278,IF(G2278&lt;=40000,ROUNDUP(G2278/2,0)+10000,IF(G2278&lt;=80000,ROUNDUP(G2278/4,0)+20000,40000))))</f>
        <v/>
      </c>
      <c r="Q2278" s="18">
        <f>IF(I2278&lt;=0,IF(H2278&lt;=0,0,IF(H2278&lt;=20000,H2278,IF(H2278&lt;=40000,ROUNDUP(H2278/2,0)+10000,IF(H2278&lt;=80000,ROUNDUP(H2278/4,0)+20000,40000)))),IF(H2278&lt;=0,IF(I2278&lt;=0,0,IF(I2278&lt;=25000,I2278,IF(I2278&lt;=50000,ROUNDUP(I2278/2,0)+12500,IF(I2278&lt;=100000,ROUNDUP(I2278/4,0)+25000,50000)))),MAX(IF(I2278&lt;=0,0,IF(I2278&lt;=25000,I2278,IF(I2278&lt;=50000,ROUNDUP(I2278/2,0)+12500,IF(I2278&lt;=100000,ROUNDUP(I2278/4,0)+25000,50000)))),MIN(IF(H2278&lt;=0,0,IF(H2278&lt;=20000,H2278,IF(H2278&lt;=40000,ROUNDUP(H2278/2,0)+10000,IF(H2278&lt;=80000,ROUNDUP(H2278/4,0)+20000,40000))))+IF(I2278&lt;=0,0,IF(I2278&lt;=25000,I2278,IF(I2278&lt;=50000,ROUNDUP(I2278/2,0)+12500,IF(I2278&lt;=100000,ROUNDUP(I2278/4,0)+25000,50000)))),40000))))</f>
        <v/>
      </c>
      <c r="R2278" s="18">
        <f>MIN(120000,O2278+P2278+Q2278)</f>
        <v/>
      </c>
      <c r="S2278" s="18">
        <f>IF(F2278&lt;=0,IF(E2278&lt;=0,0,IF(E2278&lt;=12000,E2278,IF(E2278&lt;=32000,ROUNDUP(E2278/2,0)+6000,IF(E2278&lt;=56000,ROUNDUP(E2278/4,0)+14000,28000)))),IF(E2278&lt;=0,IF(F2278&lt;=0,0,IF(F2278&lt;=15000,F2278,IF(F2278&lt;=40000,ROUNDUP(F2278/2,0)+7500,IF(F2278&lt;=70000,ROUNDUP(F2278/4,0)+17500,35000)))),MAX(IF(F2278&lt;=0,0,IF(F2278&lt;=15000,F2278,IF(F2278&lt;=40000,ROUNDUP(F2278/2,0)+7500,IF(F2278&lt;=70000,ROUNDUP(F2278/4,0)+17500,35000)))),MIN(IF(E2278&lt;=0,0,IF(E2278&lt;=12000,E2278,IF(E2278&lt;=32000,ROUNDUP(E2278/2,0)+6000,IF(E2278&lt;=56000,ROUNDUP(E2278/4,0)+14000,28000))))+IF(F2278&lt;=0,0,IF(F2278&lt;=15000,F2278,IF(F2278&lt;=40000,ROUNDUP(F2278/2,0)+7500,IF(F2278&lt;=70000,ROUNDUP(F2278/4,0)+17500,35000)))),28000))))</f>
        <v/>
      </c>
      <c r="T2278" s="18">
        <f>IF(G2278&lt;=0,0,IF(G2278&lt;=12000,G2278,IF(G2278&lt;=32000,ROUNDUP(G2278/2,0)+6000,IF(G2278&lt;=56000,ROUNDUP(G2278/4,0)+14000,28000))))</f>
        <v/>
      </c>
      <c r="U2278" s="18">
        <f>IF(I2278&lt;=0,IF(H2278&lt;=0,0,IF(H2278&lt;=12000,H2278,IF(H2278&lt;=32000,ROUNDUP(H2278/2,0)+6000,IF(H2278&lt;=56000,ROUNDUP(H2278/4,0)+14000,28000)))),IF(H2278&lt;=0,IF(I2278&lt;=0,0,IF(I2278&lt;=15000,I2278,IF(I2278&lt;=40000,ROUNDUP(I2278/2,0)+7500,IF(I2278&lt;=70000,ROUNDUP(I2278/4,0)+17500,35000)))),MAX(IF(I2278&lt;=0,0,IF(I2278&lt;=15000,I2278,IF(I2278&lt;=40000,ROUNDUP(I2278/2,0)+7500,IF(I2278&lt;=70000,ROUNDUP(I2278/4,0)+17500,35000)))),MIN(IF(H2278&lt;=0,0,IF(H2278&lt;=12000,H2278,IF(H2278&lt;=32000,ROUNDUP(H2278/2,0)+6000,IF(H2278&lt;=56000,ROUNDUP(H2278/4,0)+14000,28000))))+IF(I2278&lt;=0,0,IF(I2278&lt;=15000,I2278,IF(I2278&lt;=40000,ROUNDUP(I2278/2,0)+7500,IF(I2278&lt;=70000,ROUNDUP(I2278/4,0)+17500,35000)))),28000))))</f>
        <v/>
      </c>
      <c r="V2278" s="18">
        <f>MIN(70000,S2278+T2278+U2278)</f>
        <v/>
      </c>
      <c r="W2278" s="18">
        <f>MAX(0,ROUNDDOWN(M2278-J2278-N2278-K2278-0,-3))</f>
        <v/>
      </c>
      <c r="X2278" s="18">
        <f>MAX(0,ROUNDDOWN(M2278-J2278-N2278-K2278-R2278,-3))</f>
        <v/>
      </c>
      <c r="Y2278" s="18">
        <f>IF(W2278&lt;=0,0,ROUNDDOWN((W2278*LOOKUP(W2278,{0,1950001,3300001,6950001,9000001,18000001,40000001},{0.05,0.1,0.2,0.23,0.33,0.4,0.45})-LOOKUP(W2278,{0,1950001,3300001,6950001,9000001,18000001,40000001},{0,97500,427500,636000,1536000,2796000,4796000}))*1.021,-2))</f>
        <v/>
      </c>
      <c r="Z2278" s="18">
        <f>IF(X2278&lt;=0,0,ROUNDDOWN((X2278*LOOKUP(X2278,{0,1950001,3300001,6950001,9000001,18000001,40000001},{0.05,0.1,0.2,0.23,0.33,0.4,0.45})-LOOKUP(X2278,{0,1950001,3300001,6950001,9000001,18000001,40000001},{0,97500,427500,636000,1536000,2796000,4796000}))*1.021,-2))</f>
        <v/>
      </c>
      <c r="AA2278" s="18">
        <f>MAX(0,ROUNDDOWN(M2278-J2278-430000-L2278-0,-3))</f>
        <v/>
      </c>
      <c r="AB2278" s="18">
        <f>MAX(0,ROUNDDOWN(M2278-J2278-430000-L2278-V2278,-3))</f>
        <v/>
      </c>
      <c r="AC2278" s="18">
        <f>IF(M2278&lt;=450000,0,MAX(0,ROUNDDOWN(AA2278*0.06-MIN(50000,AA2278)*0.03,-2))+MAX(0,ROUNDDOWN(AA2278*0.04-MIN(50000,AA2278)*0.02,-2)))</f>
        <v/>
      </c>
      <c r="AD2278" s="18">
        <f>IF(M2278&lt;=450000,0,MAX(0,ROUNDDOWN(AB2278*0.06-MIN(50000,AB2278)*0.03,-2))+MAX(0,ROUNDDOWN(AB2278*0.04-MIN(50000,AB2278)*0.02,-2)))</f>
        <v/>
      </c>
      <c r="AE2278" s="18">
        <f>Y2278-Z2278</f>
        <v/>
      </c>
      <c r="AF2278" s="18">
        <f>AC2278-AD2278</f>
        <v/>
      </c>
      <c r="AG2278" s="18">
        <f>AE2278+AF2278</f>
        <v/>
      </c>
      <c r="AH2278" s="20">
        <f>IF(W2278&lt;=0,0,LOOKUP(W2278,{0,1950001,3300001,6950001,9000001,18000001,40000001},{0.05,0.1,0.2,0.23,0.33,0.4,0.45}))</f>
        <v/>
      </c>
    </row>
    <row r="2279">
      <c r="A2279" t="inlineStr">
        <is>
          <t>1万円刻み 特例あり一般12万円</t>
        </is>
      </c>
      <c r="B2279" s="18">
        <f>'4_1万円刻み'!$A$733</f>
        <v/>
      </c>
      <c r="C2279" s="19" t="n">
        <v>2026</v>
      </c>
      <c r="D2279" t="inlineStr">
        <is>
          <t>はい</t>
        </is>
      </c>
      <c r="E2279" s="18" t="n">
        <v>120000</v>
      </c>
      <c r="F2279" s="18" t="n">
        <v>0</v>
      </c>
      <c r="G2279" s="18" t="n">
        <v>0</v>
      </c>
      <c r="H2279" s="18" t="n">
        <v>0</v>
      </c>
      <c r="I2279" s="18" t="n">
        <v>0</v>
      </c>
      <c r="J2279" s="18">
        <f>ROUND(MIN(B2279/12,650000)*12*0.0915+MIN(B2279/12,1390000)*12*(0.0504+0)+B2279*0.005,0)</f>
        <v/>
      </c>
      <c r="K2279" s="18" t="n">
        <v>0</v>
      </c>
      <c r="L2279" s="18" t="n">
        <v>0</v>
      </c>
      <c r="M2279" s="18">
        <f>ROUND(IF(C2279&gt;=2026,IF(B2279&lt;741000,0,IF(B2279&lt;2191000,B2279-740000,IF(B2279&lt;2193000,1451000,IF(B2279&lt;2196000,1453000,IF(B2279&lt;2200000,1456000,IF(B2279&lt;3600000,ROUNDDOWN(B2279/4,-3)*2.8-80000,IF(B2279&lt;6600000,ROUNDDOWN(B2279/4,-3)*3.2-440000,IF(B2279&lt;8500000,ROUNDDOWN(B2279*0.9,0)-1100000,B2279-1950000)))))))),IF(B2279&lt;651000,0,IF(B2279&lt;1900000,B2279-650000,IF(B2279&lt;3600000,ROUNDDOWN(B2279/4,-3)*2.8-80000,IF(B2279&lt;6600000,ROUNDDOWN(B2279/4,-3)*3.2-440000,IF(B2279&lt;8500000,ROUNDDOWN(B2279*0.9,0)-1100000,B2279-1950000)))))),0)</f>
        <v/>
      </c>
      <c r="N2279" s="18">
        <f>IF(M2279&gt;23500000,NA(),IF(C2279&gt;=2026,IF(M2279&lt;=4890000,1040000,IF(M2279&lt;=6550000,670000,620000)),IF(M2279&lt;=1320000,950000,IF(M2279&lt;=3360000,880000,IF(M2279&lt;=4890000,680000,IF(M2279&lt;=6550000,630000,580000))))))</f>
        <v/>
      </c>
      <c r="O2279" s="18">
        <f>IF(F2279&lt;=0,IF(AND(D2279="はい",C2279&gt;=2026,C2279&lt;=2027),IF(E2279&lt;=0,0,IF(E2279&lt;=30000,E2279,IF(E2279&lt;=60000,ROUNDUP(E2279/2,0)+15000,IF(E2279&lt;=120000,ROUNDUP(E2279/4,0)+30000,60000)))),IF(E2279&lt;=0,0,IF(E2279&lt;=20000,E2279,IF(E2279&lt;=40000,ROUNDUP(E2279/2,0)+10000,IF(E2279&lt;=80000,ROUNDUP(E2279/4,0)+20000,40000))))),IF(E2279&lt;=0,IF(F2279&lt;=0,0,IF(F2279&lt;=25000,F2279,IF(F2279&lt;=50000,ROUNDUP(F2279/2,0)+12500,IF(F2279&lt;=100000,ROUNDUP(F2279/4,0)+25000,50000)))),MAX(IF(F2279&lt;=0,0,IF(F2279&lt;=25000,F2279,IF(F2279&lt;=50000,ROUNDUP(F2279/2,0)+12500,IF(F2279&lt;=100000,ROUNDUP(F2279/4,0)+25000,50000)))),MIN(IF(AND(D2279="はい",C2279&gt;=2026,C2279&lt;=2027),IF(E2279&lt;=0,0,IF(E2279&lt;=30000,E2279,IF(E2279&lt;=60000,ROUNDUP(E2279/2,0)+15000,IF(E2279&lt;=120000,ROUNDUP(E2279/4,0)+30000,60000)))),IF(E2279&lt;=0,0,IF(E2279&lt;=20000,E2279,IF(E2279&lt;=40000,ROUNDUP(E2279/2,0)+10000,IF(E2279&lt;=80000,ROUNDUP(E2279/4,0)+20000,40000)))))+IF(F2279&lt;=0,0,IF(F2279&lt;=25000,F2279,IF(F2279&lt;=50000,ROUNDUP(F2279/2,0)+12500,IF(F2279&lt;=100000,ROUNDUP(F2279/4,0)+25000,50000)))),IF(AND(D2279="はい",C2279&gt;=2026,C2279&lt;=2027),60000,40000)))))</f>
        <v/>
      </c>
      <c r="P2279" s="18">
        <f>IF(G2279&lt;=0,0,IF(G2279&lt;=20000,G2279,IF(G2279&lt;=40000,ROUNDUP(G2279/2,0)+10000,IF(G2279&lt;=80000,ROUNDUP(G2279/4,0)+20000,40000))))</f>
        <v/>
      </c>
      <c r="Q2279" s="18">
        <f>IF(I2279&lt;=0,IF(H2279&lt;=0,0,IF(H2279&lt;=20000,H2279,IF(H2279&lt;=40000,ROUNDUP(H2279/2,0)+10000,IF(H2279&lt;=80000,ROUNDUP(H2279/4,0)+20000,40000)))),IF(H2279&lt;=0,IF(I2279&lt;=0,0,IF(I2279&lt;=25000,I2279,IF(I2279&lt;=50000,ROUNDUP(I2279/2,0)+12500,IF(I2279&lt;=100000,ROUNDUP(I2279/4,0)+25000,50000)))),MAX(IF(I2279&lt;=0,0,IF(I2279&lt;=25000,I2279,IF(I2279&lt;=50000,ROUNDUP(I2279/2,0)+12500,IF(I2279&lt;=100000,ROUNDUP(I2279/4,0)+25000,50000)))),MIN(IF(H2279&lt;=0,0,IF(H2279&lt;=20000,H2279,IF(H2279&lt;=40000,ROUNDUP(H2279/2,0)+10000,IF(H2279&lt;=80000,ROUNDUP(H2279/4,0)+20000,40000))))+IF(I2279&lt;=0,0,IF(I2279&lt;=25000,I2279,IF(I2279&lt;=50000,ROUNDUP(I2279/2,0)+12500,IF(I2279&lt;=100000,ROUNDUP(I2279/4,0)+25000,50000)))),40000))))</f>
        <v/>
      </c>
      <c r="R2279" s="18">
        <f>MIN(120000,O2279+P2279+Q2279)</f>
        <v/>
      </c>
      <c r="S2279" s="18">
        <f>IF(F2279&lt;=0,IF(E2279&lt;=0,0,IF(E2279&lt;=12000,E2279,IF(E2279&lt;=32000,ROUNDUP(E2279/2,0)+6000,IF(E2279&lt;=56000,ROUNDUP(E2279/4,0)+14000,28000)))),IF(E2279&lt;=0,IF(F2279&lt;=0,0,IF(F2279&lt;=15000,F2279,IF(F2279&lt;=40000,ROUNDUP(F2279/2,0)+7500,IF(F2279&lt;=70000,ROUNDUP(F2279/4,0)+17500,35000)))),MAX(IF(F2279&lt;=0,0,IF(F2279&lt;=15000,F2279,IF(F2279&lt;=40000,ROUNDUP(F2279/2,0)+7500,IF(F2279&lt;=70000,ROUNDUP(F2279/4,0)+17500,35000)))),MIN(IF(E2279&lt;=0,0,IF(E2279&lt;=12000,E2279,IF(E2279&lt;=32000,ROUNDUP(E2279/2,0)+6000,IF(E2279&lt;=56000,ROUNDUP(E2279/4,0)+14000,28000))))+IF(F2279&lt;=0,0,IF(F2279&lt;=15000,F2279,IF(F2279&lt;=40000,ROUNDUP(F2279/2,0)+7500,IF(F2279&lt;=70000,ROUNDUP(F2279/4,0)+17500,35000)))),28000))))</f>
        <v/>
      </c>
      <c r="T2279" s="18">
        <f>IF(G2279&lt;=0,0,IF(G2279&lt;=12000,G2279,IF(G2279&lt;=32000,ROUNDUP(G2279/2,0)+6000,IF(G2279&lt;=56000,ROUNDUP(G2279/4,0)+14000,28000))))</f>
        <v/>
      </c>
      <c r="U2279" s="18">
        <f>IF(I2279&lt;=0,IF(H2279&lt;=0,0,IF(H2279&lt;=12000,H2279,IF(H2279&lt;=32000,ROUNDUP(H2279/2,0)+6000,IF(H2279&lt;=56000,ROUNDUP(H2279/4,0)+14000,28000)))),IF(H2279&lt;=0,IF(I2279&lt;=0,0,IF(I2279&lt;=15000,I2279,IF(I2279&lt;=40000,ROUNDUP(I2279/2,0)+7500,IF(I2279&lt;=70000,ROUNDUP(I2279/4,0)+17500,35000)))),MAX(IF(I2279&lt;=0,0,IF(I2279&lt;=15000,I2279,IF(I2279&lt;=40000,ROUNDUP(I2279/2,0)+7500,IF(I2279&lt;=70000,ROUNDUP(I2279/4,0)+17500,35000)))),MIN(IF(H2279&lt;=0,0,IF(H2279&lt;=12000,H2279,IF(H2279&lt;=32000,ROUNDUP(H2279/2,0)+6000,IF(H2279&lt;=56000,ROUNDUP(H2279/4,0)+14000,28000))))+IF(I2279&lt;=0,0,IF(I2279&lt;=15000,I2279,IF(I2279&lt;=40000,ROUNDUP(I2279/2,0)+7500,IF(I2279&lt;=70000,ROUNDUP(I2279/4,0)+17500,35000)))),28000))))</f>
        <v/>
      </c>
      <c r="V2279" s="18">
        <f>MIN(70000,S2279+T2279+U2279)</f>
        <v/>
      </c>
      <c r="W2279" s="18">
        <f>MAX(0,ROUNDDOWN(M2279-J2279-N2279-K2279-0,-3))</f>
        <v/>
      </c>
      <c r="X2279" s="18">
        <f>MAX(0,ROUNDDOWN(M2279-J2279-N2279-K2279-R2279,-3))</f>
        <v/>
      </c>
      <c r="Y2279" s="18">
        <f>IF(W2279&lt;=0,0,ROUNDDOWN((W2279*LOOKUP(W2279,{0,1950001,3300001,6950001,9000001,18000001,40000001},{0.05,0.1,0.2,0.23,0.33,0.4,0.45})-LOOKUP(W2279,{0,1950001,3300001,6950001,9000001,18000001,40000001},{0,97500,427500,636000,1536000,2796000,4796000}))*1.021,-2))</f>
        <v/>
      </c>
      <c r="Z2279" s="18">
        <f>IF(X2279&lt;=0,0,ROUNDDOWN((X2279*LOOKUP(X2279,{0,1950001,3300001,6950001,9000001,18000001,40000001},{0.05,0.1,0.2,0.23,0.33,0.4,0.45})-LOOKUP(X2279,{0,1950001,3300001,6950001,9000001,18000001,40000001},{0,97500,427500,636000,1536000,2796000,4796000}))*1.021,-2))</f>
        <v/>
      </c>
      <c r="AA2279" s="18">
        <f>MAX(0,ROUNDDOWN(M2279-J2279-430000-L2279-0,-3))</f>
        <v/>
      </c>
      <c r="AB2279" s="18">
        <f>MAX(0,ROUNDDOWN(M2279-J2279-430000-L2279-V2279,-3))</f>
        <v/>
      </c>
      <c r="AC2279" s="18">
        <f>IF(M2279&lt;=450000,0,MAX(0,ROUNDDOWN(AA2279*0.06-MIN(50000,AA2279)*0.03,-2))+MAX(0,ROUNDDOWN(AA2279*0.04-MIN(50000,AA2279)*0.02,-2)))</f>
        <v/>
      </c>
      <c r="AD2279" s="18">
        <f>IF(M2279&lt;=450000,0,MAX(0,ROUNDDOWN(AB2279*0.06-MIN(50000,AB2279)*0.03,-2))+MAX(0,ROUNDDOWN(AB2279*0.04-MIN(50000,AB2279)*0.02,-2)))</f>
        <v/>
      </c>
      <c r="AE2279" s="18">
        <f>Y2279-Z2279</f>
        <v/>
      </c>
      <c r="AF2279" s="18">
        <f>AC2279-AD2279</f>
        <v/>
      </c>
      <c r="AG2279" s="18">
        <f>AE2279+AF2279</f>
        <v/>
      </c>
      <c r="AH2279" s="20">
        <f>IF(W2279&lt;=0,0,LOOKUP(W2279,{0,1950001,3300001,6950001,9000001,18000001,40000001},{0.05,0.1,0.2,0.23,0.33,0.4,0.45}))</f>
        <v/>
      </c>
    </row>
    <row r="2280">
      <c r="A2280" t="inlineStr">
        <is>
          <t>1万円刻み 3区分8万円ずつ</t>
        </is>
      </c>
      <c r="B2280" s="18">
        <f>'4_1万円刻み'!$A$734</f>
        <v/>
      </c>
      <c r="C2280" s="19" t="n">
        <v>2026</v>
      </c>
      <c r="D2280" t="inlineStr">
        <is>
          <t>いいえ</t>
        </is>
      </c>
      <c r="E2280" s="18" t="n">
        <v>80000</v>
      </c>
      <c r="F2280" s="18" t="n">
        <v>0</v>
      </c>
      <c r="G2280" s="18" t="n">
        <v>80000</v>
      </c>
      <c r="H2280" s="18" t="n">
        <v>80000</v>
      </c>
      <c r="I2280" s="18" t="n">
        <v>0</v>
      </c>
      <c r="J2280" s="18">
        <f>ROUND(MIN(B2280/12,650000)*12*0.0915+MIN(B2280/12,1390000)*12*(0.0504+0)+B2280*0.005,0)</f>
        <v/>
      </c>
      <c r="K2280" s="18" t="n">
        <v>0</v>
      </c>
      <c r="L2280" s="18" t="n">
        <v>0</v>
      </c>
      <c r="M2280" s="18">
        <f>ROUND(IF(C2280&gt;=2026,IF(B2280&lt;741000,0,IF(B2280&lt;2191000,B2280-740000,IF(B2280&lt;2193000,1451000,IF(B2280&lt;2196000,1453000,IF(B2280&lt;2200000,1456000,IF(B2280&lt;3600000,ROUNDDOWN(B2280/4,-3)*2.8-80000,IF(B2280&lt;6600000,ROUNDDOWN(B2280/4,-3)*3.2-440000,IF(B2280&lt;8500000,ROUNDDOWN(B2280*0.9,0)-1100000,B2280-1950000)))))))),IF(B2280&lt;651000,0,IF(B2280&lt;1900000,B2280-650000,IF(B2280&lt;3600000,ROUNDDOWN(B2280/4,-3)*2.8-80000,IF(B2280&lt;6600000,ROUNDDOWN(B2280/4,-3)*3.2-440000,IF(B2280&lt;8500000,ROUNDDOWN(B2280*0.9,0)-1100000,B2280-1950000)))))),0)</f>
        <v/>
      </c>
      <c r="N2280" s="18">
        <f>IF(M2280&gt;23500000,NA(),IF(C2280&gt;=2026,IF(M2280&lt;=4890000,1040000,IF(M2280&lt;=6550000,670000,620000)),IF(M2280&lt;=1320000,950000,IF(M2280&lt;=3360000,880000,IF(M2280&lt;=4890000,680000,IF(M2280&lt;=6550000,630000,580000))))))</f>
        <v/>
      </c>
      <c r="O2280" s="18">
        <f>IF(F2280&lt;=0,IF(AND(D2280="はい",C2280&gt;=2026,C2280&lt;=2027),IF(E2280&lt;=0,0,IF(E2280&lt;=30000,E2280,IF(E2280&lt;=60000,ROUNDUP(E2280/2,0)+15000,IF(E2280&lt;=120000,ROUNDUP(E2280/4,0)+30000,60000)))),IF(E2280&lt;=0,0,IF(E2280&lt;=20000,E2280,IF(E2280&lt;=40000,ROUNDUP(E2280/2,0)+10000,IF(E2280&lt;=80000,ROUNDUP(E2280/4,0)+20000,40000))))),IF(E2280&lt;=0,IF(F2280&lt;=0,0,IF(F2280&lt;=25000,F2280,IF(F2280&lt;=50000,ROUNDUP(F2280/2,0)+12500,IF(F2280&lt;=100000,ROUNDUP(F2280/4,0)+25000,50000)))),MAX(IF(F2280&lt;=0,0,IF(F2280&lt;=25000,F2280,IF(F2280&lt;=50000,ROUNDUP(F2280/2,0)+12500,IF(F2280&lt;=100000,ROUNDUP(F2280/4,0)+25000,50000)))),MIN(IF(AND(D2280="はい",C2280&gt;=2026,C2280&lt;=2027),IF(E2280&lt;=0,0,IF(E2280&lt;=30000,E2280,IF(E2280&lt;=60000,ROUNDUP(E2280/2,0)+15000,IF(E2280&lt;=120000,ROUNDUP(E2280/4,0)+30000,60000)))),IF(E2280&lt;=0,0,IF(E2280&lt;=20000,E2280,IF(E2280&lt;=40000,ROUNDUP(E2280/2,0)+10000,IF(E2280&lt;=80000,ROUNDUP(E2280/4,0)+20000,40000)))))+IF(F2280&lt;=0,0,IF(F2280&lt;=25000,F2280,IF(F2280&lt;=50000,ROUNDUP(F2280/2,0)+12500,IF(F2280&lt;=100000,ROUNDUP(F2280/4,0)+25000,50000)))),IF(AND(D2280="はい",C2280&gt;=2026,C2280&lt;=2027),60000,40000)))))</f>
        <v/>
      </c>
      <c r="P2280" s="18">
        <f>IF(G2280&lt;=0,0,IF(G2280&lt;=20000,G2280,IF(G2280&lt;=40000,ROUNDUP(G2280/2,0)+10000,IF(G2280&lt;=80000,ROUNDUP(G2280/4,0)+20000,40000))))</f>
        <v/>
      </c>
      <c r="Q2280" s="18">
        <f>IF(I2280&lt;=0,IF(H2280&lt;=0,0,IF(H2280&lt;=20000,H2280,IF(H2280&lt;=40000,ROUNDUP(H2280/2,0)+10000,IF(H2280&lt;=80000,ROUNDUP(H2280/4,0)+20000,40000)))),IF(H2280&lt;=0,IF(I2280&lt;=0,0,IF(I2280&lt;=25000,I2280,IF(I2280&lt;=50000,ROUNDUP(I2280/2,0)+12500,IF(I2280&lt;=100000,ROUNDUP(I2280/4,0)+25000,50000)))),MAX(IF(I2280&lt;=0,0,IF(I2280&lt;=25000,I2280,IF(I2280&lt;=50000,ROUNDUP(I2280/2,0)+12500,IF(I2280&lt;=100000,ROUNDUP(I2280/4,0)+25000,50000)))),MIN(IF(H2280&lt;=0,0,IF(H2280&lt;=20000,H2280,IF(H2280&lt;=40000,ROUNDUP(H2280/2,0)+10000,IF(H2280&lt;=80000,ROUNDUP(H2280/4,0)+20000,40000))))+IF(I2280&lt;=0,0,IF(I2280&lt;=25000,I2280,IF(I2280&lt;=50000,ROUNDUP(I2280/2,0)+12500,IF(I2280&lt;=100000,ROUNDUP(I2280/4,0)+25000,50000)))),40000))))</f>
        <v/>
      </c>
      <c r="R2280" s="18">
        <f>MIN(120000,O2280+P2280+Q2280)</f>
        <v/>
      </c>
      <c r="S2280" s="18">
        <f>IF(F2280&lt;=0,IF(E2280&lt;=0,0,IF(E2280&lt;=12000,E2280,IF(E2280&lt;=32000,ROUNDUP(E2280/2,0)+6000,IF(E2280&lt;=56000,ROUNDUP(E2280/4,0)+14000,28000)))),IF(E2280&lt;=0,IF(F2280&lt;=0,0,IF(F2280&lt;=15000,F2280,IF(F2280&lt;=40000,ROUNDUP(F2280/2,0)+7500,IF(F2280&lt;=70000,ROUNDUP(F2280/4,0)+17500,35000)))),MAX(IF(F2280&lt;=0,0,IF(F2280&lt;=15000,F2280,IF(F2280&lt;=40000,ROUNDUP(F2280/2,0)+7500,IF(F2280&lt;=70000,ROUNDUP(F2280/4,0)+17500,35000)))),MIN(IF(E2280&lt;=0,0,IF(E2280&lt;=12000,E2280,IF(E2280&lt;=32000,ROUNDUP(E2280/2,0)+6000,IF(E2280&lt;=56000,ROUNDUP(E2280/4,0)+14000,28000))))+IF(F2280&lt;=0,0,IF(F2280&lt;=15000,F2280,IF(F2280&lt;=40000,ROUNDUP(F2280/2,0)+7500,IF(F2280&lt;=70000,ROUNDUP(F2280/4,0)+17500,35000)))),28000))))</f>
        <v/>
      </c>
      <c r="T2280" s="18">
        <f>IF(G2280&lt;=0,0,IF(G2280&lt;=12000,G2280,IF(G2280&lt;=32000,ROUNDUP(G2280/2,0)+6000,IF(G2280&lt;=56000,ROUNDUP(G2280/4,0)+14000,28000))))</f>
        <v/>
      </c>
      <c r="U2280" s="18">
        <f>IF(I2280&lt;=0,IF(H2280&lt;=0,0,IF(H2280&lt;=12000,H2280,IF(H2280&lt;=32000,ROUNDUP(H2280/2,0)+6000,IF(H2280&lt;=56000,ROUNDUP(H2280/4,0)+14000,28000)))),IF(H2280&lt;=0,IF(I2280&lt;=0,0,IF(I2280&lt;=15000,I2280,IF(I2280&lt;=40000,ROUNDUP(I2280/2,0)+7500,IF(I2280&lt;=70000,ROUNDUP(I2280/4,0)+17500,35000)))),MAX(IF(I2280&lt;=0,0,IF(I2280&lt;=15000,I2280,IF(I2280&lt;=40000,ROUNDUP(I2280/2,0)+7500,IF(I2280&lt;=70000,ROUNDUP(I2280/4,0)+17500,35000)))),MIN(IF(H2280&lt;=0,0,IF(H2280&lt;=12000,H2280,IF(H2280&lt;=32000,ROUNDUP(H2280/2,0)+6000,IF(H2280&lt;=56000,ROUNDUP(H2280/4,0)+14000,28000))))+IF(I2280&lt;=0,0,IF(I2280&lt;=15000,I2280,IF(I2280&lt;=40000,ROUNDUP(I2280/2,0)+7500,IF(I2280&lt;=70000,ROUNDUP(I2280/4,0)+17500,35000)))),28000))))</f>
        <v/>
      </c>
      <c r="V2280" s="18">
        <f>MIN(70000,S2280+T2280+U2280)</f>
        <v/>
      </c>
      <c r="W2280" s="18">
        <f>MAX(0,ROUNDDOWN(M2280-J2280-N2280-K2280-0,-3))</f>
        <v/>
      </c>
      <c r="X2280" s="18">
        <f>MAX(0,ROUNDDOWN(M2280-J2280-N2280-K2280-R2280,-3))</f>
        <v/>
      </c>
      <c r="Y2280" s="18">
        <f>IF(W2280&lt;=0,0,ROUNDDOWN((W2280*LOOKUP(W2280,{0,1950001,3300001,6950001,9000001,18000001,40000001},{0.05,0.1,0.2,0.23,0.33,0.4,0.45})-LOOKUP(W2280,{0,1950001,3300001,6950001,9000001,18000001,40000001},{0,97500,427500,636000,1536000,2796000,4796000}))*1.021,-2))</f>
        <v/>
      </c>
      <c r="Z2280" s="18">
        <f>IF(X2280&lt;=0,0,ROUNDDOWN((X2280*LOOKUP(X2280,{0,1950001,3300001,6950001,9000001,18000001,40000001},{0.05,0.1,0.2,0.23,0.33,0.4,0.45})-LOOKUP(X2280,{0,1950001,3300001,6950001,9000001,18000001,40000001},{0,97500,427500,636000,1536000,2796000,4796000}))*1.021,-2))</f>
        <v/>
      </c>
      <c r="AA2280" s="18">
        <f>MAX(0,ROUNDDOWN(M2280-J2280-430000-L2280-0,-3))</f>
        <v/>
      </c>
      <c r="AB2280" s="18">
        <f>MAX(0,ROUNDDOWN(M2280-J2280-430000-L2280-V2280,-3))</f>
        <v/>
      </c>
      <c r="AC2280" s="18">
        <f>IF(M2280&lt;=450000,0,MAX(0,ROUNDDOWN(AA2280*0.06-MIN(50000,AA2280)*0.03,-2))+MAX(0,ROUNDDOWN(AA2280*0.04-MIN(50000,AA2280)*0.02,-2)))</f>
        <v/>
      </c>
      <c r="AD2280" s="18">
        <f>IF(M2280&lt;=450000,0,MAX(0,ROUNDDOWN(AB2280*0.06-MIN(50000,AB2280)*0.03,-2))+MAX(0,ROUNDDOWN(AB2280*0.04-MIN(50000,AB2280)*0.02,-2)))</f>
        <v/>
      </c>
      <c r="AE2280" s="18">
        <f>Y2280-Z2280</f>
        <v/>
      </c>
      <c r="AF2280" s="18">
        <f>AC2280-AD2280</f>
        <v/>
      </c>
      <c r="AG2280" s="18">
        <f>AE2280+AF2280</f>
        <v/>
      </c>
      <c r="AH2280" s="20">
        <f>IF(W2280&lt;=0,0,LOOKUP(W2280,{0,1950001,3300001,6950001,9000001,18000001,40000001},{0.05,0.1,0.2,0.23,0.33,0.4,0.45}))</f>
        <v/>
      </c>
    </row>
    <row r="2281">
      <c r="A2281" t="inlineStr">
        <is>
          <t>1万円刻み 一般8万円</t>
        </is>
      </c>
      <c r="B2281" s="18">
        <f>'4_1万円刻み'!$A$734</f>
        <v/>
      </c>
      <c r="C2281" s="19" t="n">
        <v>2026</v>
      </c>
      <c r="D2281" t="inlineStr">
        <is>
          <t>いいえ</t>
        </is>
      </c>
      <c r="E2281" s="18" t="n">
        <v>80000</v>
      </c>
      <c r="F2281" s="18" t="n">
        <v>0</v>
      </c>
      <c r="G2281" s="18" t="n">
        <v>0</v>
      </c>
      <c r="H2281" s="18" t="n">
        <v>0</v>
      </c>
      <c r="I2281" s="18" t="n">
        <v>0</v>
      </c>
      <c r="J2281" s="18">
        <f>ROUND(MIN(B2281/12,650000)*12*0.0915+MIN(B2281/12,1390000)*12*(0.0504+0)+B2281*0.005,0)</f>
        <v/>
      </c>
      <c r="K2281" s="18" t="n">
        <v>0</v>
      </c>
      <c r="L2281" s="18" t="n">
        <v>0</v>
      </c>
      <c r="M2281" s="18">
        <f>ROUND(IF(C2281&gt;=2026,IF(B2281&lt;741000,0,IF(B2281&lt;2191000,B2281-740000,IF(B2281&lt;2193000,1451000,IF(B2281&lt;2196000,1453000,IF(B2281&lt;2200000,1456000,IF(B2281&lt;3600000,ROUNDDOWN(B2281/4,-3)*2.8-80000,IF(B2281&lt;6600000,ROUNDDOWN(B2281/4,-3)*3.2-440000,IF(B2281&lt;8500000,ROUNDDOWN(B2281*0.9,0)-1100000,B2281-1950000)))))))),IF(B2281&lt;651000,0,IF(B2281&lt;1900000,B2281-650000,IF(B2281&lt;3600000,ROUNDDOWN(B2281/4,-3)*2.8-80000,IF(B2281&lt;6600000,ROUNDDOWN(B2281/4,-3)*3.2-440000,IF(B2281&lt;8500000,ROUNDDOWN(B2281*0.9,0)-1100000,B2281-1950000)))))),0)</f>
        <v/>
      </c>
      <c r="N2281" s="18">
        <f>IF(M2281&gt;23500000,NA(),IF(C2281&gt;=2026,IF(M2281&lt;=4890000,1040000,IF(M2281&lt;=6550000,670000,620000)),IF(M2281&lt;=1320000,950000,IF(M2281&lt;=3360000,880000,IF(M2281&lt;=4890000,680000,IF(M2281&lt;=6550000,630000,580000))))))</f>
        <v/>
      </c>
      <c r="O2281" s="18">
        <f>IF(F2281&lt;=0,IF(AND(D2281="はい",C2281&gt;=2026,C2281&lt;=2027),IF(E2281&lt;=0,0,IF(E2281&lt;=30000,E2281,IF(E2281&lt;=60000,ROUNDUP(E2281/2,0)+15000,IF(E2281&lt;=120000,ROUNDUP(E2281/4,0)+30000,60000)))),IF(E2281&lt;=0,0,IF(E2281&lt;=20000,E2281,IF(E2281&lt;=40000,ROUNDUP(E2281/2,0)+10000,IF(E2281&lt;=80000,ROUNDUP(E2281/4,0)+20000,40000))))),IF(E2281&lt;=0,IF(F2281&lt;=0,0,IF(F2281&lt;=25000,F2281,IF(F2281&lt;=50000,ROUNDUP(F2281/2,0)+12500,IF(F2281&lt;=100000,ROUNDUP(F2281/4,0)+25000,50000)))),MAX(IF(F2281&lt;=0,0,IF(F2281&lt;=25000,F2281,IF(F2281&lt;=50000,ROUNDUP(F2281/2,0)+12500,IF(F2281&lt;=100000,ROUNDUP(F2281/4,0)+25000,50000)))),MIN(IF(AND(D2281="はい",C2281&gt;=2026,C2281&lt;=2027),IF(E2281&lt;=0,0,IF(E2281&lt;=30000,E2281,IF(E2281&lt;=60000,ROUNDUP(E2281/2,0)+15000,IF(E2281&lt;=120000,ROUNDUP(E2281/4,0)+30000,60000)))),IF(E2281&lt;=0,0,IF(E2281&lt;=20000,E2281,IF(E2281&lt;=40000,ROUNDUP(E2281/2,0)+10000,IF(E2281&lt;=80000,ROUNDUP(E2281/4,0)+20000,40000)))))+IF(F2281&lt;=0,0,IF(F2281&lt;=25000,F2281,IF(F2281&lt;=50000,ROUNDUP(F2281/2,0)+12500,IF(F2281&lt;=100000,ROUNDUP(F2281/4,0)+25000,50000)))),IF(AND(D2281="はい",C2281&gt;=2026,C2281&lt;=2027),60000,40000)))))</f>
        <v/>
      </c>
      <c r="P2281" s="18">
        <f>IF(G2281&lt;=0,0,IF(G2281&lt;=20000,G2281,IF(G2281&lt;=40000,ROUNDUP(G2281/2,0)+10000,IF(G2281&lt;=80000,ROUNDUP(G2281/4,0)+20000,40000))))</f>
        <v/>
      </c>
      <c r="Q2281" s="18">
        <f>IF(I2281&lt;=0,IF(H2281&lt;=0,0,IF(H2281&lt;=20000,H2281,IF(H2281&lt;=40000,ROUNDUP(H2281/2,0)+10000,IF(H2281&lt;=80000,ROUNDUP(H2281/4,0)+20000,40000)))),IF(H2281&lt;=0,IF(I2281&lt;=0,0,IF(I2281&lt;=25000,I2281,IF(I2281&lt;=50000,ROUNDUP(I2281/2,0)+12500,IF(I2281&lt;=100000,ROUNDUP(I2281/4,0)+25000,50000)))),MAX(IF(I2281&lt;=0,0,IF(I2281&lt;=25000,I2281,IF(I2281&lt;=50000,ROUNDUP(I2281/2,0)+12500,IF(I2281&lt;=100000,ROUNDUP(I2281/4,0)+25000,50000)))),MIN(IF(H2281&lt;=0,0,IF(H2281&lt;=20000,H2281,IF(H2281&lt;=40000,ROUNDUP(H2281/2,0)+10000,IF(H2281&lt;=80000,ROUNDUP(H2281/4,0)+20000,40000))))+IF(I2281&lt;=0,0,IF(I2281&lt;=25000,I2281,IF(I2281&lt;=50000,ROUNDUP(I2281/2,0)+12500,IF(I2281&lt;=100000,ROUNDUP(I2281/4,0)+25000,50000)))),40000))))</f>
        <v/>
      </c>
      <c r="R2281" s="18">
        <f>MIN(120000,O2281+P2281+Q2281)</f>
        <v/>
      </c>
      <c r="S2281" s="18">
        <f>IF(F2281&lt;=0,IF(E2281&lt;=0,0,IF(E2281&lt;=12000,E2281,IF(E2281&lt;=32000,ROUNDUP(E2281/2,0)+6000,IF(E2281&lt;=56000,ROUNDUP(E2281/4,0)+14000,28000)))),IF(E2281&lt;=0,IF(F2281&lt;=0,0,IF(F2281&lt;=15000,F2281,IF(F2281&lt;=40000,ROUNDUP(F2281/2,0)+7500,IF(F2281&lt;=70000,ROUNDUP(F2281/4,0)+17500,35000)))),MAX(IF(F2281&lt;=0,0,IF(F2281&lt;=15000,F2281,IF(F2281&lt;=40000,ROUNDUP(F2281/2,0)+7500,IF(F2281&lt;=70000,ROUNDUP(F2281/4,0)+17500,35000)))),MIN(IF(E2281&lt;=0,0,IF(E2281&lt;=12000,E2281,IF(E2281&lt;=32000,ROUNDUP(E2281/2,0)+6000,IF(E2281&lt;=56000,ROUNDUP(E2281/4,0)+14000,28000))))+IF(F2281&lt;=0,0,IF(F2281&lt;=15000,F2281,IF(F2281&lt;=40000,ROUNDUP(F2281/2,0)+7500,IF(F2281&lt;=70000,ROUNDUP(F2281/4,0)+17500,35000)))),28000))))</f>
        <v/>
      </c>
      <c r="T2281" s="18">
        <f>IF(G2281&lt;=0,0,IF(G2281&lt;=12000,G2281,IF(G2281&lt;=32000,ROUNDUP(G2281/2,0)+6000,IF(G2281&lt;=56000,ROUNDUP(G2281/4,0)+14000,28000))))</f>
        <v/>
      </c>
      <c r="U2281" s="18">
        <f>IF(I2281&lt;=0,IF(H2281&lt;=0,0,IF(H2281&lt;=12000,H2281,IF(H2281&lt;=32000,ROUNDUP(H2281/2,0)+6000,IF(H2281&lt;=56000,ROUNDUP(H2281/4,0)+14000,28000)))),IF(H2281&lt;=0,IF(I2281&lt;=0,0,IF(I2281&lt;=15000,I2281,IF(I2281&lt;=40000,ROUNDUP(I2281/2,0)+7500,IF(I2281&lt;=70000,ROUNDUP(I2281/4,0)+17500,35000)))),MAX(IF(I2281&lt;=0,0,IF(I2281&lt;=15000,I2281,IF(I2281&lt;=40000,ROUNDUP(I2281/2,0)+7500,IF(I2281&lt;=70000,ROUNDUP(I2281/4,0)+17500,35000)))),MIN(IF(H2281&lt;=0,0,IF(H2281&lt;=12000,H2281,IF(H2281&lt;=32000,ROUNDUP(H2281/2,0)+6000,IF(H2281&lt;=56000,ROUNDUP(H2281/4,0)+14000,28000))))+IF(I2281&lt;=0,0,IF(I2281&lt;=15000,I2281,IF(I2281&lt;=40000,ROUNDUP(I2281/2,0)+7500,IF(I2281&lt;=70000,ROUNDUP(I2281/4,0)+17500,35000)))),28000))))</f>
        <v/>
      </c>
      <c r="V2281" s="18">
        <f>MIN(70000,S2281+T2281+U2281)</f>
        <v/>
      </c>
      <c r="W2281" s="18">
        <f>MAX(0,ROUNDDOWN(M2281-J2281-N2281-K2281-0,-3))</f>
        <v/>
      </c>
      <c r="X2281" s="18">
        <f>MAX(0,ROUNDDOWN(M2281-J2281-N2281-K2281-R2281,-3))</f>
        <v/>
      </c>
      <c r="Y2281" s="18">
        <f>IF(W2281&lt;=0,0,ROUNDDOWN((W2281*LOOKUP(W2281,{0,1950001,3300001,6950001,9000001,18000001,40000001},{0.05,0.1,0.2,0.23,0.33,0.4,0.45})-LOOKUP(W2281,{0,1950001,3300001,6950001,9000001,18000001,40000001},{0,97500,427500,636000,1536000,2796000,4796000}))*1.021,-2))</f>
        <v/>
      </c>
      <c r="Z2281" s="18">
        <f>IF(X2281&lt;=0,0,ROUNDDOWN((X2281*LOOKUP(X2281,{0,1950001,3300001,6950001,9000001,18000001,40000001},{0.05,0.1,0.2,0.23,0.33,0.4,0.45})-LOOKUP(X2281,{0,1950001,3300001,6950001,9000001,18000001,40000001},{0,97500,427500,636000,1536000,2796000,4796000}))*1.021,-2))</f>
        <v/>
      </c>
      <c r="AA2281" s="18">
        <f>MAX(0,ROUNDDOWN(M2281-J2281-430000-L2281-0,-3))</f>
        <v/>
      </c>
      <c r="AB2281" s="18">
        <f>MAX(0,ROUNDDOWN(M2281-J2281-430000-L2281-V2281,-3))</f>
        <v/>
      </c>
      <c r="AC2281" s="18">
        <f>IF(M2281&lt;=450000,0,MAX(0,ROUNDDOWN(AA2281*0.06-MIN(50000,AA2281)*0.03,-2))+MAX(0,ROUNDDOWN(AA2281*0.04-MIN(50000,AA2281)*0.02,-2)))</f>
        <v/>
      </c>
      <c r="AD2281" s="18">
        <f>IF(M2281&lt;=450000,0,MAX(0,ROUNDDOWN(AB2281*0.06-MIN(50000,AB2281)*0.03,-2))+MAX(0,ROUNDDOWN(AB2281*0.04-MIN(50000,AB2281)*0.02,-2)))</f>
        <v/>
      </c>
      <c r="AE2281" s="18">
        <f>Y2281-Z2281</f>
        <v/>
      </c>
      <c r="AF2281" s="18">
        <f>AC2281-AD2281</f>
        <v/>
      </c>
      <c r="AG2281" s="18">
        <f>AE2281+AF2281</f>
        <v/>
      </c>
      <c r="AH2281" s="20">
        <f>IF(W2281&lt;=0,0,LOOKUP(W2281,{0,1950001,3300001,6950001,9000001,18000001,40000001},{0.05,0.1,0.2,0.23,0.33,0.4,0.45}))</f>
        <v/>
      </c>
    </row>
    <row r="2282">
      <c r="A2282" t="inlineStr">
        <is>
          <t>1万円刻み 特例あり一般12万円</t>
        </is>
      </c>
      <c r="B2282" s="18">
        <f>'4_1万円刻み'!$A$734</f>
        <v/>
      </c>
      <c r="C2282" s="19" t="n">
        <v>2026</v>
      </c>
      <c r="D2282" t="inlineStr">
        <is>
          <t>はい</t>
        </is>
      </c>
      <c r="E2282" s="18" t="n">
        <v>120000</v>
      </c>
      <c r="F2282" s="18" t="n">
        <v>0</v>
      </c>
      <c r="G2282" s="18" t="n">
        <v>0</v>
      </c>
      <c r="H2282" s="18" t="n">
        <v>0</v>
      </c>
      <c r="I2282" s="18" t="n">
        <v>0</v>
      </c>
      <c r="J2282" s="18">
        <f>ROUND(MIN(B2282/12,650000)*12*0.0915+MIN(B2282/12,1390000)*12*(0.0504+0)+B2282*0.005,0)</f>
        <v/>
      </c>
      <c r="K2282" s="18" t="n">
        <v>0</v>
      </c>
      <c r="L2282" s="18" t="n">
        <v>0</v>
      </c>
      <c r="M2282" s="18">
        <f>ROUND(IF(C2282&gt;=2026,IF(B2282&lt;741000,0,IF(B2282&lt;2191000,B2282-740000,IF(B2282&lt;2193000,1451000,IF(B2282&lt;2196000,1453000,IF(B2282&lt;2200000,1456000,IF(B2282&lt;3600000,ROUNDDOWN(B2282/4,-3)*2.8-80000,IF(B2282&lt;6600000,ROUNDDOWN(B2282/4,-3)*3.2-440000,IF(B2282&lt;8500000,ROUNDDOWN(B2282*0.9,0)-1100000,B2282-1950000)))))))),IF(B2282&lt;651000,0,IF(B2282&lt;1900000,B2282-650000,IF(B2282&lt;3600000,ROUNDDOWN(B2282/4,-3)*2.8-80000,IF(B2282&lt;6600000,ROUNDDOWN(B2282/4,-3)*3.2-440000,IF(B2282&lt;8500000,ROUNDDOWN(B2282*0.9,0)-1100000,B2282-1950000)))))),0)</f>
        <v/>
      </c>
      <c r="N2282" s="18">
        <f>IF(M2282&gt;23500000,NA(),IF(C2282&gt;=2026,IF(M2282&lt;=4890000,1040000,IF(M2282&lt;=6550000,670000,620000)),IF(M2282&lt;=1320000,950000,IF(M2282&lt;=3360000,880000,IF(M2282&lt;=4890000,680000,IF(M2282&lt;=6550000,630000,580000))))))</f>
        <v/>
      </c>
      <c r="O2282" s="18">
        <f>IF(F2282&lt;=0,IF(AND(D2282="はい",C2282&gt;=2026,C2282&lt;=2027),IF(E2282&lt;=0,0,IF(E2282&lt;=30000,E2282,IF(E2282&lt;=60000,ROUNDUP(E2282/2,0)+15000,IF(E2282&lt;=120000,ROUNDUP(E2282/4,0)+30000,60000)))),IF(E2282&lt;=0,0,IF(E2282&lt;=20000,E2282,IF(E2282&lt;=40000,ROUNDUP(E2282/2,0)+10000,IF(E2282&lt;=80000,ROUNDUP(E2282/4,0)+20000,40000))))),IF(E2282&lt;=0,IF(F2282&lt;=0,0,IF(F2282&lt;=25000,F2282,IF(F2282&lt;=50000,ROUNDUP(F2282/2,0)+12500,IF(F2282&lt;=100000,ROUNDUP(F2282/4,0)+25000,50000)))),MAX(IF(F2282&lt;=0,0,IF(F2282&lt;=25000,F2282,IF(F2282&lt;=50000,ROUNDUP(F2282/2,0)+12500,IF(F2282&lt;=100000,ROUNDUP(F2282/4,0)+25000,50000)))),MIN(IF(AND(D2282="はい",C2282&gt;=2026,C2282&lt;=2027),IF(E2282&lt;=0,0,IF(E2282&lt;=30000,E2282,IF(E2282&lt;=60000,ROUNDUP(E2282/2,0)+15000,IF(E2282&lt;=120000,ROUNDUP(E2282/4,0)+30000,60000)))),IF(E2282&lt;=0,0,IF(E2282&lt;=20000,E2282,IF(E2282&lt;=40000,ROUNDUP(E2282/2,0)+10000,IF(E2282&lt;=80000,ROUNDUP(E2282/4,0)+20000,40000)))))+IF(F2282&lt;=0,0,IF(F2282&lt;=25000,F2282,IF(F2282&lt;=50000,ROUNDUP(F2282/2,0)+12500,IF(F2282&lt;=100000,ROUNDUP(F2282/4,0)+25000,50000)))),IF(AND(D2282="はい",C2282&gt;=2026,C2282&lt;=2027),60000,40000)))))</f>
        <v/>
      </c>
      <c r="P2282" s="18">
        <f>IF(G2282&lt;=0,0,IF(G2282&lt;=20000,G2282,IF(G2282&lt;=40000,ROUNDUP(G2282/2,0)+10000,IF(G2282&lt;=80000,ROUNDUP(G2282/4,0)+20000,40000))))</f>
        <v/>
      </c>
      <c r="Q2282" s="18">
        <f>IF(I2282&lt;=0,IF(H2282&lt;=0,0,IF(H2282&lt;=20000,H2282,IF(H2282&lt;=40000,ROUNDUP(H2282/2,0)+10000,IF(H2282&lt;=80000,ROUNDUP(H2282/4,0)+20000,40000)))),IF(H2282&lt;=0,IF(I2282&lt;=0,0,IF(I2282&lt;=25000,I2282,IF(I2282&lt;=50000,ROUNDUP(I2282/2,0)+12500,IF(I2282&lt;=100000,ROUNDUP(I2282/4,0)+25000,50000)))),MAX(IF(I2282&lt;=0,0,IF(I2282&lt;=25000,I2282,IF(I2282&lt;=50000,ROUNDUP(I2282/2,0)+12500,IF(I2282&lt;=100000,ROUNDUP(I2282/4,0)+25000,50000)))),MIN(IF(H2282&lt;=0,0,IF(H2282&lt;=20000,H2282,IF(H2282&lt;=40000,ROUNDUP(H2282/2,0)+10000,IF(H2282&lt;=80000,ROUNDUP(H2282/4,0)+20000,40000))))+IF(I2282&lt;=0,0,IF(I2282&lt;=25000,I2282,IF(I2282&lt;=50000,ROUNDUP(I2282/2,0)+12500,IF(I2282&lt;=100000,ROUNDUP(I2282/4,0)+25000,50000)))),40000))))</f>
        <v/>
      </c>
      <c r="R2282" s="18">
        <f>MIN(120000,O2282+P2282+Q2282)</f>
        <v/>
      </c>
      <c r="S2282" s="18">
        <f>IF(F2282&lt;=0,IF(E2282&lt;=0,0,IF(E2282&lt;=12000,E2282,IF(E2282&lt;=32000,ROUNDUP(E2282/2,0)+6000,IF(E2282&lt;=56000,ROUNDUP(E2282/4,0)+14000,28000)))),IF(E2282&lt;=0,IF(F2282&lt;=0,0,IF(F2282&lt;=15000,F2282,IF(F2282&lt;=40000,ROUNDUP(F2282/2,0)+7500,IF(F2282&lt;=70000,ROUNDUP(F2282/4,0)+17500,35000)))),MAX(IF(F2282&lt;=0,0,IF(F2282&lt;=15000,F2282,IF(F2282&lt;=40000,ROUNDUP(F2282/2,0)+7500,IF(F2282&lt;=70000,ROUNDUP(F2282/4,0)+17500,35000)))),MIN(IF(E2282&lt;=0,0,IF(E2282&lt;=12000,E2282,IF(E2282&lt;=32000,ROUNDUP(E2282/2,0)+6000,IF(E2282&lt;=56000,ROUNDUP(E2282/4,0)+14000,28000))))+IF(F2282&lt;=0,0,IF(F2282&lt;=15000,F2282,IF(F2282&lt;=40000,ROUNDUP(F2282/2,0)+7500,IF(F2282&lt;=70000,ROUNDUP(F2282/4,0)+17500,35000)))),28000))))</f>
        <v/>
      </c>
      <c r="T2282" s="18">
        <f>IF(G2282&lt;=0,0,IF(G2282&lt;=12000,G2282,IF(G2282&lt;=32000,ROUNDUP(G2282/2,0)+6000,IF(G2282&lt;=56000,ROUNDUP(G2282/4,0)+14000,28000))))</f>
        <v/>
      </c>
      <c r="U2282" s="18">
        <f>IF(I2282&lt;=0,IF(H2282&lt;=0,0,IF(H2282&lt;=12000,H2282,IF(H2282&lt;=32000,ROUNDUP(H2282/2,0)+6000,IF(H2282&lt;=56000,ROUNDUP(H2282/4,0)+14000,28000)))),IF(H2282&lt;=0,IF(I2282&lt;=0,0,IF(I2282&lt;=15000,I2282,IF(I2282&lt;=40000,ROUNDUP(I2282/2,0)+7500,IF(I2282&lt;=70000,ROUNDUP(I2282/4,0)+17500,35000)))),MAX(IF(I2282&lt;=0,0,IF(I2282&lt;=15000,I2282,IF(I2282&lt;=40000,ROUNDUP(I2282/2,0)+7500,IF(I2282&lt;=70000,ROUNDUP(I2282/4,0)+17500,35000)))),MIN(IF(H2282&lt;=0,0,IF(H2282&lt;=12000,H2282,IF(H2282&lt;=32000,ROUNDUP(H2282/2,0)+6000,IF(H2282&lt;=56000,ROUNDUP(H2282/4,0)+14000,28000))))+IF(I2282&lt;=0,0,IF(I2282&lt;=15000,I2282,IF(I2282&lt;=40000,ROUNDUP(I2282/2,0)+7500,IF(I2282&lt;=70000,ROUNDUP(I2282/4,0)+17500,35000)))),28000))))</f>
        <v/>
      </c>
      <c r="V2282" s="18">
        <f>MIN(70000,S2282+T2282+U2282)</f>
        <v/>
      </c>
      <c r="W2282" s="18">
        <f>MAX(0,ROUNDDOWN(M2282-J2282-N2282-K2282-0,-3))</f>
        <v/>
      </c>
      <c r="X2282" s="18">
        <f>MAX(0,ROUNDDOWN(M2282-J2282-N2282-K2282-R2282,-3))</f>
        <v/>
      </c>
      <c r="Y2282" s="18">
        <f>IF(W2282&lt;=0,0,ROUNDDOWN((W2282*LOOKUP(W2282,{0,1950001,3300001,6950001,9000001,18000001,40000001},{0.05,0.1,0.2,0.23,0.33,0.4,0.45})-LOOKUP(W2282,{0,1950001,3300001,6950001,9000001,18000001,40000001},{0,97500,427500,636000,1536000,2796000,4796000}))*1.021,-2))</f>
        <v/>
      </c>
      <c r="Z2282" s="18">
        <f>IF(X2282&lt;=0,0,ROUNDDOWN((X2282*LOOKUP(X2282,{0,1950001,3300001,6950001,9000001,18000001,40000001},{0.05,0.1,0.2,0.23,0.33,0.4,0.45})-LOOKUP(X2282,{0,1950001,3300001,6950001,9000001,18000001,40000001},{0,97500,427500,636000,1536000,2796000,4796000}))*1.021,-2))</f>
        <v/>
      </c>
      <c r="AA2282" s="18">
        <f>MAX(0,ROUNDDOWN(M2282-J2282-430000-L2282-0,-3))</f>
        <v/>
      </c>
      <c r="AB2282" s="18">
        <f>MAX(0,ROUNDDOWN(M2282-J2282-430000-L2282-V2282,-3))</f>
        <v/>
      </c>
      <c r="AC2282" s="18">
        <f>IF(M2282&lt;=450000,0,MAX(0,ROUNDDOWN(AA2282*0.06-MIN(50000,AA2282)*0.03,-2))+MAX(0,ROUNDDOWN(AA2282*0.04-MIN(50000,AA2282)*0.02,-2)))</f>
        <v/>
      </c>
      <c r="AD2282" s="18">
        <f>IF(M2282&lt;=450000,0,MAX(0,ROUNDDOWN(AB2282*0.06-MIN(50000,AB2282)*0.03,-2))+MAX(0,ROUNDDOWN(AB2282*0.04-MIN(50000,AB2282)*0.02,-2)))</f>
        <v/>
      </c>
      <c r="AE2282" s="18">
        <f>Y2282-Z2282</f>
        <v/>
      </c>
      <c r="AF2282" s="18">
        <f>AC2282-AD2282</f>
        <v/>
      </c>
      <c r="AG2282" s="18">
        <f>AE2282+AF2282</f>
        <v/>
      </c>
      <c r="AH2282" s="20">
        <f>IF(W2282&lt;=0,0,LOOKUP(W2282,{0,1950001,3300001,6950001,9000001,18000001,40000001},{0.05,0.1,0.2,0.23,0.33,0.4,0.45}))</f>
        <v/>
      </c>
    </row>
    <row r="2283">
      <c r="A2283" t="inlineStr">
        <is>
          <t>1万円刻み 3区分8万円ずつ</t>
        </is>
      </c>
      <c r="B2283" s="18">
        <f>'4_1万円刻み'!$A$735</f>
        <v/>
      </c>
      <c r="C2283" s="19" t="n">
        <v>2026</v>
      </c>
      <c r="D2283" t="inlineStr">
        <is>
          <t>いいえ</t>
        </is>
      </c>
      <c r="E2283" s="18" t="n">
        <v>80000</v>
      </c>
      <c r="F2283" s="18" t="n">
        <v>0</v>
      </c>
      <c r="G2283" s="18" t="n">
        <v>80000</v>
      </c>
      <c r="H2283" s="18" t="n">
        <v>80000</v>
      </c>
      <c r="I2283" s="18" t="n">
        <v>0</v>
      </c>
      <c r="J2283" s="18">
        <f>ROUND(MIN(B2283/12,650000)*12*0.0915+MIN(B2283/12,1390000)*12*(0.0504+0)+B2283*0.005,0)</f>
        <v/>
      </c>
      <c r="K2283" s="18" t="n">
        <v>0</v>
      </c>
      <c r="L2283" s="18" t="n">
        <v>0</v>
      </c>
      <c r="M2283" s="18">
        <f>ROUND(IF(C2283&gt;=2026,IF(B2283&lt;741000,0,IF(B2283&lt;2191000,B2283-740000,IF(B2283&lt;2193000,1451000,IF(B2283&lt;2196000,1453000,IF(B2283&lt;2200000,1456000,IF(B2283&lt;3600000,ROUNDDOWN(B2283/4,-3)*2.8-80000,IF(B2283&lt;6600000,ROUNDDOWN(B2283/4,-3)*3.2-440000,IF(B2283&lt;8500000,ROUNDDOWN(B2283*0.9,0)-1100000,B2283-1950000)))))))),IF(B2283&lt;651000,0,IF(B2283&lt;1900000,B2283-650000,IF(B2283&lt;3600000,ROUNDDOWN(B2283/4,-3)*2.8-80000,IF(B2283&lt;6600000,ROUNDDOWN(B2283/4,-3)*3.2-440000,IF(B2283&lt;8500000,ROUNDDOWN(B2283*0.9,0)-1100000,B2283-1950000)))))),0)</f>
        <v/>
      </c>
      <c r="N2283" s="18">
        <f>IF(M2283&gt;23500000,NA(),IF(C2283&gt;=2026,IF(M2283&lt;=4890000,1040000,IF(M2283&lt;=6550000,670000,620000)),IF(M2283&lt;=1320000,950000,IF(M2283&lt;=3360000,880000,IF(M2283&lt;=4890000,680000,IF(M2283&lt;=6550000,630000,580000))))))</f>
        <v/>
      </c>
      <c r="O2283" s="18">
        <f>IF(F2283&lt;=0,IF(AND(D2283="はい",C2283&gt;=2026,C2283&lt;=2027),IF(E2283&lt;=0,0,IF(E2283&lt;=30000,E2283,IF(E2283&lt;=60000,ROUNDUP(E2283/2,0)+15000,IF(E2283&lt;=120000,ROUNDUP(E2283/4,0)+30000,60000)))),IF(E2283&lt;=0,0,IF(E2283&lt;=20000,E2283,IF(E2283&lt;=40000,ROUNDUP(E2283/2,0)+10000,IF(E2283&lt;=80000,ROUNDUP(E2283/4,0)+20000,40000))))),IF(E2283&lt;=0,IF(F2283&lt;=0,0,IF(F2283&lt;=25000,F2283,IF(F2283&lt;=50000,ROUNDUP(F2283/2,0)+12500,IF(F2283&lt;=100000,ROUNDUP(F2283/4,0)+25000,50000)))),MAX(IF(F2283&lt;=0,0,IF(F2283&lt;=25000,F2283,IF(F2283&lt;=50000,ROUNDUP(F2283/2,0)+12500,IF(F2283&lt;=100000,ROUNDUP(F2283/4,0)+25000,50000)))),MIN(IF(AND(D2283="はい",C2283&gt;=2026,C2283&lt;=2027),IF(E2283&lt;=0,0,IF(E2283&lt;=30000,E2283,IF(E2283&lt;=60000,ROUNDUP(E2283/2,0)+15000,IF(E2283&lt;=120000,ROUNDUP(E2283/4,0)+30000,60000)))),IF(E2283&lt;=0,0,IF(E2283&lt;=20000,E2283,IF(E2283&lt;=40000,ROUNDUP(E2283/2,0)+10000,IF(E2283&lt;=80000,ROUNDUP(E2283/4,0)+20000,40000)))))+IF(F2283&lt;=0,0,IF(F2283&lt;=25000,F2283,IF(F2283&lt;=50000,ROUNDUP(F2283/2,0)+12500,IF(F2283&lt;=100000,ROUNDUP(F2283/4,0)+25000,50000)))),IF(AND(D2283="はい",C2283&gt;=2026,C2283&lt;=2027),60000,40000)))))</f>
        <v/>
      </c>
      <c r="P2283" s="18">
        <f>IF(G2283&lt;=0,0,IF(G2283&lt;=20000,G2283,IF(G2283&lt;=40000,ROUNDUP(G2283/2,0)+10000,IF(G2283&lt;=80000,ROUNDUP(G2283/4,0)+20000,40000))))</f>
        <v/>
      </c>
      <c r="Q2283" s="18">
        <f>IF(I2283&lt;=0,IF(H2283&lt;=0,0,IF(H2283&lt;=20000,H2283,IF(H2283&lt;=40000,ROUNDUP(H2283/2,0)+10000,IF(H2283&lt;=80000,ROUNDUP(H2283/4,0)+20000,40000)))),IF(H2283&lt;=0,IF(I2283&lt;=0,0,IF(I2283&lt;=25000,I2283,IF(I2283&lt;=50000,ROUNDUP(I2283/2,0)+12500,IF(I2283&lt;=100000,ROUNDUP(I2283/4,0)+25000,50000)))),MAX(IF(I2283&lt;=0,0,IF(I2283&lt;=25000,I2283,IF(I2283&lt;=50000,ROUNDUP(I2283/2,0)+12500,IF(I2283&lt;=100000,ROUNDUP(I2283/4,0)+25000,50000)))),MIN(IF(H2283&lt;=0,0,IF(H2283&lt;=20000,H2283,IF(H2283&lt;=40000,ROUNDUP(H2283/2,0)+10000,IF(H2283&lt;=80000,ROUNDUP(H2283/4,0)+20000,40000))))+IF(I2283&lt;=0,0,IF(I2283&lt;=25000,I2283,IF(I2283&lt;=50000,ROUNDUP(I2283/2,0)+12500,IF(I2283&lt;=100000,ROUNDUP(I2283/4,0)+25000,50000)))),40000))))</f>
        <v/>
      </c>
      <c r="R2283" s="18">
        <f>MIN(120000,O2283+P2283+Q2283)</f>
        <v/>
      </c>
      <c r="S2283" s="18">
        <f>IF(F2283&lt;=0,IF(E2283&lt;=0,0,IF(E2283&lt;=12000,E2283,IF(E2283&lt;=32000,ROUNDUP(E2283/2,0)+6000,IF(E2283&lt;=56000,ROUNDUP(E2283/4,0)+14000,28000)))),IF(E2283&lt;=0,IF(F2283&lt;=0,0,IF(F2283&lt;=15000,F2283,IF(F2283&lt;=40000,ROUNDUP(F2283/2,0)+7500,IF(F2283&lt;=70000,ROUNDUP(F2283/4,0)+17500,35000)))),MAX(IF(F2283&lt;=0,0,IF(F2283&lt;=15000,F2283,IF(F2283&lt;=40000,ROUNDUP(F2283/2,0)+7500,IF(F2283&lt;=70000,ROUNDUP(F2283/4,0)+17500,35000)))),MIN(IF(E2283&lt;=0,0,IF(E2283&lt;=12000,E2283,IF(E2283&lt;=32000,ROUNDUP(E2283/2,0)+6000,IF(E2283&lt;=56000,ROUNDUP(E2283/4,0)+14000,28000))))+IF(F2283&lt;=0,0,IF(F2283&lt;=15000,F2283,IF(F2283&lt;=40000,ROUNDUP(F2283/2,0)+7500,IF(F2283&lt;=70000,ROUNDUP(F2283/4,0)+17500,35000)))),28000))))</f>
        <v/>
      </c>
      <c r="T2283" s="18">
        <f>IF(G2283&lt;=0,0,IF(G2283&lt;=12000,G2283,IF(G2283&lt;=32000,ROUNDUP(G2283/2,0)+6000,IF(G2283&lt;=56000,ROUNDUP(G2283/4,0)+14000,28000))))</f>
        <v/>
      </c>
      <c r="U2283" s="18">
        <f>IF(I2283&lt;=0,IF(H2283&lt;=0,0,IF(H2283&lt;=12000,H2283,IF(H2283&lt;=32000,ROUNDUP(H2283/2,0)+6000,IF(H2283&lt;=56000,ROUNDUP(H2283/4,0)+14000,28000)))),IF(H2283&lt;=0,IF(I2283&lt;=0,0,IF(I2283&lt;=15000,I2283,IF(I2283&lt;=40000,ROUNDUP(I2283/2,0)+7500,IF(I2283&lt;=70000,ROUNDUP(I2283/4,0)+17500,35000)))),MAX(IF(I2283&lt;=0,0,IF(I2283&lt;=15000,I2283,IF(I2283&lt;=40000,ROUNDUP(I2283/2,0)+7500,IF(I2283&lt;=70000,ROUNDUP(I2283/4,0)+17500,35000)))),MIN(IF(H2283&lt;=0,0,IF(H2283&lt;=12000,H2283,IF(H2283&lt;=32000,ROUNDUP(H2283/2,0)+6000,IF(H2283&lt;=56000,ROUNDUP(H2283/4,0)+14000,28000))))+IF(I2283&lt;=0,0,IF(I2283&lt;=15000,I2283,IF(I2283&lt;=40000,ROUNDUP(I2283/2,0)+7500,IF(I2283&lt;=70000,ROUNDUP(I2283/4,0)+17500,35000)))),28000))))</f>
        <v/>
      </c>
      <c r="V2283" s="18">
        <f>MIN(70000,S2283+T2283+U2283)</f>
        <v/>
      </c>
      <c r="W2283" s="18">
        <f>MAX(0,ROUNDDOWN(M2283-J2283-N2283-K2283-0,-3))</f>
        <v/>
      </c>
      <c r="X2283" s="18">
        <f>MAX(0,ROUNDDOWN(M2283-J2283-N2283-K2283-R2283,-3))</f>
        <v/>
      </c>
      <c r="Y2283" s="18">
        <f>IF(W2283&lt;=0,0,ROUNDDOWN((W2283*LOOKUP(W2283,{0,1950001,3300001,6950001,9000001,18000001,40000001},{0.05,0.1,0.2,0.23,0.33,0.4,0.45})-LOOKUP(W2283,{0,1950001,3300001,6950001,9000001,18000001,40000001},{0,97500,427500,636000,1536000,2796000,4796000}))*1.021,-2))</f>
        <v/>
      </c>
      <c r="Z2283" s="18">
        <f>IF(X2283&lt;=0,0,ROUNDDOWN((X2283*LOOKUP(X2283,{0,1950001,3300001,6950001,9000001,18000001,40000001},{0.05,0.1,0.2,0.23,0.33,0.4,0.45})-LOOKUP(X2283,{0,1950001,3300001,6950001,9000001,18000001,40000001},{0,97500,427500,636000,1536000,2796000,4796000}))*1.021,-2))</f>
        <v/>
      </c>
      <c r="AA2283" s="18">
        <f>MAX(0,ROUNDDOWN(M2283-J2283-430000-L2283-0,-3))</f>
        <v/>
      </c>
      <c r="AB2283" s="18">
        <f>MAX(0,ROUNDDOWN(M2283-J2283-430000-L2283-V2283,-3))</f>
        <v/>
      </c>
      <c r="AC2283" s="18">
        <f>IF(M2283&lt;=450000,0,MAX(0,ROUNDDOWN(AA2283*0.06-MIN(50000,AA2283)*0.03,-2))+MAX(0,ROUNDDOWN(AA2283*0.04-MIN(50000,AA2283)*0.02,-2)))</f>
        <v/>
      </c>
      <c r="AD2283" s="18">
        <f>IF(M2283&lt;=450000,0,MAX(0,ROUNDDOWN(AB2283*0.06-MIN(50000,AB2283)*0.03,-2))+MAX(0,ROUNDDOWN(AB2283*0.04-MIN(50000,AB2283)*0.02,-2)))</f>
        <v/>
      </c>
      <c r="AE2283" s="18">
        <f>Y2283-Z2283</f>
        <v/>
      </c>
      <c r="AF2283" s="18">
        <f>AC2283-AD2283</f>
        <v/>
      </c>
      <c r="AG2283" s="18">
        <f>AE2283+AF2283</f>
        <v/>
      </c>
      <c r="AH2283" s="20">
        <f>IF(W2283&lt;=0,0,LOOKUP(W2283,{0,1950001,3300001,6950001,9000001,18000001,40000001},{0.05,0.1,0.2,0.23,0.33,0.4,0.45}))</f>
        <v/>
      </c>
    </row>
    <row r="2284">
      <c r="A2284" t="inlineStr">
        <is>
          <t>1万円刻み 一般8万円</t>
        </is>
      </c>
      <c r="B2284" s="18">
        <f>'4_1万円刻み'!$A$735</f>
        <v/>
      </c>
      <c r="C2284" s="19" t="n">
        <v>2026</v>
      </c>
      <c r="D2284" t="inlineStr">
        <is>
          <t>いいえ</t>
        </is>
      </c>
      <c r="E2284" s="18" t="n">
        <v>80000</v>
      </c>
      <c r="F2284" s="18" t="n">
        <v>0</v>
      </c>
      <c r="G2284" s="18" t="n">
        <v>0</v>
      </c>
      <c r="H2284" s="18" t="n">
        <v>0</v>
      </c>
      <c r="I2284" s="18" t="n">
        <v>0</v>
      </c>
      <c r="J2284" s="18">
        <f>ROUND(MIN(B2284/12,650000)*12*0.0915+MIN(B2284/12,1390000)*12*(0.0504+0)+B2284*0.005,0)</f>
        <v/>
      </c>
      <c r="K2284" s="18" t="n">
        <v>0</v>
      </c>
      <c r="L2284" s="18" t="n">
        <v>0</v>
      </c>
      <c r="M2284" s="18">
        <f>ROUND(IF(C2284&gt;=2026,IF(B2284&lt;741000,0,IF(B2284&lt;2191000,B2284-740000,IF(B2284&lt;2193000,1451000,IF(B2284&lt;2196000,1453000,IF(B2284&lt;2200000,1456000,IF(B2284&lt;3600000,ROUNDDOWN(B2284/4,-3)*2.8-80000,IF(B2284&lt;6600000,ROUNDDOWN(B2284/4,-3)*3.2-440000,IF(B2284&lt;8500000,ROUNDDOWN(B2284*0.9,0)-1100000,B2284-1950000)))))))),IF(B2284&lt;651000,0,IF(B2284&lt;1900000,B2284-650000,IF(B2284&lt;3600000,ROUNDDOWN(B2284/4,-3)*2.8-80000,IF(B2284&lt;6600000,ROUNDDOWN(B2284/4,-3)*3.2-440000,IF(B2284&lt;8500000,ROUNDDOWN(B2284*0.9,0)-1100000,B2284-1950000)))))),0)</f>
        <v/>
      </c>
      <c r="N2284" s="18">
        <f>IF(M2284&gt;23500000,NA(),IF(C2284&gt;=2026,IF(M2284&lt;=4890000,1040000,IF(M2284&lt;=6550000,670000,620000)),IF(M2284&lt;=1320000,950000,IF(M2284&lt;=3360000,880000,IF(M2284&lt;=4890000,680000,IF(M2284&lt;=6550000,630000,580000))))))</f>
        <v/>
      </c>
      <c r="O2284" s="18">
        <f>IF(F2284&lt;=0,IF(AND(D2284="はい",C2284&gt;=2026,C2284&lt;=2027),IF(E2284&lt;=0,0,IF(E2284&lt;=30000,E2284,IF(E2284&lt;=60000,ROUNDUP(E2284/2,0)+15000,IF(E2284&lt;=120000,ROUNDUP(E2284/4,0)+30000,60000)))),IF(E2284&lt;=0,0,IF(E2284&lt;=20000,E2284,IF(E2284&lt;=40000,ROUNDUP(E2284/2,0)+10000,IF(E2284&lt;=80000,ROUNDUP(E2284/4,0)+20000,40000))))),IF(E2284&lt;=0,IF(F2284&lt;=0,0,IF(F2284&lt;=25000,F2284,IF(F2284&lt;=50000,ROUNDUP(F2284/2,0)+12500,IF(F2284&lt;=100000,ROUNDUP(F2284/4,0)+25000,50000)))),MAX(IF(F2284&lt;=0,0,IF(F2284&lt;=25000,F2284,IF(F2284&lt;=50000,ROUNDUP(F2284/2,0)+12500,IF(F2284&lt;=100000,ROUNDUP(F2284/4,0)+25000,50000)))),MIN(IF(AND(D2284="はい",C2284&gt;=2026,C2284&lt;=2027),IF(E2284&lt;=0,0,IF(E2284&lt;=30000,E2284,IF(E2284&lt;=60000,ROUNDUP(E2284/2,0)+15000,IF(E2284&lt;=120000,ROUNDUP(E2284/4,0)+30000,60000)))),IF(E2284&lt;=0,0,IF(E2284&lt;=20000,E2284,IF(E2284&lt;=40000,ROUNDUP(E2284/2,0)+10000,IF(E2284&lt;=80000,ROUNDUP(E2284/4,0)+20000,40000)))))+IF(F2284&lt;=0,0,IF(F2284&lt;=25000,F2284,IF(F2284&lt;=50000,ROUNDUP(F2284/2,0)+12500,IF(F2284&lt;=100000,ROUNDUP(F2284/4,0)+25000,50000)))),IF(AND(D2284="はい",C2284&gt;=2026,C2284&lt;=2027),60000,40000)))))</f>
        <v/>
      </c>
      <c r="P2284" s="18">
        <f>IF(G2284&lt;=0,0,IF(G2284&lt;=20000,G2284,IF(G2284&lt;=40000,ROUNDUP(G2284/2,0)+10000,IF(G2284&lt;=80000,ROUNDUP(G2284/4,0)+20000,40000))))</f>
        <v/>
      </c>
      <c r="Q2284" s="18">
        <f>IF(I2284&lt;=0,IF(H2284&lt;=0,0,IF(H2284&lt;=20000,H2284,IF(H2284&lt;=40000,ROUNDUP(H2284/2,0)+10000,IF(H2284&lt;=80000,ROUNDUP(H2284/4,0)+20000,40000)))),IF(H2284&lt;=0,IF(I2284&lt;=0,0,IF(I2284&lt;=25000,I2284,IF(I2284&lt;=50000,ROUNDUP(I2284/2,0)+12500,IF(I2284&lt;=100000,ROUNDUP(I2284/4,0)+25000,50000)))),MAX(IF(I2284&lt;=0,0,IF(I2284&lt;=25000,I2284,IF(I2284&lt;=50000,ROUNDUP(I2284/2,0)+12500,IF(I2284&lt;=100000,ROUNDUP(I2284/4,0)+25000,50000)))),MIN(IF(H2284&lt;=0,0,IF(H2284&lt;=20000,H2284,IF(H2284&lt;=40000,ROUNDUP(H2284/2,0)+10000,IF(H2284&lt;=80000,ROUNDUP(H2284/4,0)+20000,40000))))+IF(I2284&lt;=0,0,IF(I2284&lt;=25000,I2284,IF(I2284&lt;=50000,ROUNDUP(I2284/2,0)+12500,IF(I2284&lt;=100000,ROUNDUP(I2284/4,0)+25000,50000)))),40000))))</f>
        <v/>
      </c>
      <c r="R2284" s="18">
        <f>MIN(120000,O2284+P2284+Q2284)</f>
        <v/>
      </c>
      <c r="S2284" s="18">
        <f>IF(F2284&lt;=0,IF(E2284&lt;=0,0,IF(E2284&lt;=12000,E2284,IF(E2284&lt;=32000,ROUNDUP(E2284/2,0)+6000,IF(E2284&lt;=56000,ROUNDUP(E2284/4,0)+14000,28000)))),IF(E2284&lt;=0,IF(F2284&lt;=0,0,IF(F2284&lt;=15000,F2284,IF(F2284&lt;=40000,ROUNDUP(F2284/2,0)+7500,IF(F2284&lt;=70000,ROUNDUP(F2284/4,0)+17500,35000)))),MAX(IF(F2284&lt;=0,0,IF(F2284&lt;=15000,F2284,IF(F2284&lt;=40000,ROUNDUP(F2284/2,0)+7500,IF(F2284&lt;=70000,ROUNDUP(F2284/4,0)+17500,35000)))),MIN(IF(E2284&lt;=0,0,IF(E2284&lt;=12000,E2284,IF(E2284&lt;=32000,ROUNDUP(E2284/2,0)+6000,IF(E2284&lt;=56000,ROUNDUP(E2284/4,0)+14000,28000))))+IF(F2284&lt;=0,0,IF(F2284&lt;=15000,F2284,IF(F2284&lt;=40000,ROUNDUP(F2284/2,0)+7500,IF(F2284&lt;=70000,ROUNDUP(F2284/4,0)+17500,35000)))),28000))))</f>
        <v/>
      </c>
      <c r="T2284" s="18">
        <f>IF(G2284&lt;=0,0,IF(G2284&lt;=12000,G2284,IF(G2284&lt;=32000,ROUNDUP(G2284/2,0)+6000,IF(G2284&lt;=56000,ROUNDUP(G2284/4,0)+14000,28000))))</f>
        <v/>
      </c>
      <c r="U2284" s="18">
        <f>IF(I2284&lt;=0,IF(H2284&lt;=0,0,IF(H2284&lt;=12000,H2284,IF(H2284&lt;=32000,ROUNDUP(H2284/2,0)+6000,IF(H2284&lt;=56000,ROUNDUP(H2284/4,0)+14000,28000)))),IF(H2284&lt;=0,IF(I2284&lt;=0,0,IF(I2284&lt;=15000,I2284,IF(I2284&lt;=40000,ROUNDUP(I2284/2,0)+7500,IF(I2284&lt;=70000,ROUNDUP(I2284/4,0)+17500,35000)))),MAX(IF(I2284&lt;=0,0,IF(I2284&lt;=15000,I2284,IF(I2284&lt;=40000,ROUNDUP(I2284/2,0)+7500,IF(I2284&lt;=70000,ROUNDUP(I2284/4,0)+17500,35000)))),MIN(IF(H2284&lt;=0,0,IF(H2284&lt;=12000,H2284,IF(H2284&lt;=32000,ROUNDUP(H2284/2,0)+6000,IF(H2284&lt;=56000,ROUNDUP(H2284/4,0)+14000,28000))))+IF(I2284&lt;=0,0,IF(I2284&lt;=15000,I2284,IF(I2284&lt;=40000,ROUNDUP(I2284/2,0)+7500,IF(I2284&lt;=70000,ROUNDUP(I2284/4,0)+17500,35000)))),28000))))</f>
        <v/>
      </c>
      <c r="V2284" s="18">
        <f>MIN(70000,S2284+T2284+U2284)</f>
        <v/>
      </c>
      <c r="W2284" s="18">
        <f>MAX(0,ROUNDDOWN(M2284-J2284-N2284-K2284-0,-3))</f>
        <v/>
      </c>
      <c r="X2284" s="18">
        <f>MAX(0,ROUNDDOWN(M2284-J2284-N2284-K2284-R2284,-3))</f>
        <v/>
      </c>
      <c r="Y2284" s="18">
        <f>IF(W2284&lt;=0,0,ROUNDDOWN((W2284*LOOKUP(W2284,{0,1950001,3300001,6950001,9000001,18000001,40000001},{0.05,0.1,0.2,0.23,0.33,0.4,0.45})-LOOKUP(W2284,{0,1950001,3300001,6950001,9000001,18000001,40000001},{0,97500,427500,636000,1536000,2796000,4796000}))*1.021,-2))</f>
        <v/>
      </c>
      <c r="Z2284" s="18">
        <f>IF(X2284&lt;=0,0,ROUNDDOWN((X2284*LOOKUP(X2284,{0,1950001,3300001,6950001,9000001,18000001,40000001},{0.05,0.1,0.2,0.23,0.33,0.4,0.45})-LOOKUP(X2284,{0,1950001,3300001,6950001,9000001,18000001,40000001},{0,97500,427500,636000,1536000,2796000,4796000}))*1.021,-2))</f>
        <v/>
      </c>
      <c r="AA2284" s="18">
        <f>MAX(0,ROUNDDOWN(M2284-J2284-430000-L2284-0,-3))</f>
        <v/>
      </c>
      <c r="AB2284" s="18">
        <f>MAX(0,ROUNDDOWN(M2284-J2284-430000-L2284-V2284,-3))</f>
        <v/>
      </c>
      <c r="AC2284" s="18">
        <f>IF(M2284&lt;=450000,0,MAX(0,ROUNDDOWN(AA2284*0.06-MIN(50000,AA2284)*0.03,-2))+MAX(0,ROUNDDOWN(AA2284*0.04-MIN(50000,AA2284)*0.02,-2)))</f>
        <v/>
      </c>
      <c r="AD2284" s="18">
        <f>IF(M2284&lt;=450000,0,MAX(0,ROUNDDOWN(AB2284*0.06-MIN(50000,AB2284)*0.03,-2))+MAX(0,ROUNDDOWN(AB2284*0.04-MIN(50000,AB2284)*0.02,-2)))</f>
        <v/>
      </c>
      <c r="AE2284" s="18">
        <f>Y2284-Z2284</f>
        <v/>
      </c>
      <c r="AF2284" s="18">
        <f>AC2284-AD2284</f>
        <v/>
      </c>
      <c r="AG2284" s="18">
        <f>AE2284+AF2284</f>
        <v/>
      </c>
      <c r="AH2284" s="20">
        <f>IF(W2284&lt;=0,0,LOOKUP(W2284,{0,1950001,3300001,6950001,9000001,18000001,40000001},{0.05,0.1,0.2,0.23,0.33,0.4,0.45}))</f>
        <v/>
      </c>
    </row>
    <row r="2285">
      <c r="A2285" t="inlineStr">
        <is>
          <t>1万円刻み 特例あり一般12万円</t>
        </is>
      </c>
      <c r="B2285" s="18">
        <f>'4_1万円刻み'!$A$735</f>
        <v/>
      </c>
      <c r="C2285" s="19" t="n">
        <v>2026</v>
      </c>
      <c r="D2285" t="inlineStr">
        <is>
          <t>はい</t>
        </is>
      </c>
      <c r="E2285" s="18" t="n">
        <v>120000</v>
      </c>
      <c r="F2285" s="18" t="n">
        <v>0</v>
      </c>
      <c r="G2285" s="18" t="n">
        <v>0</v>
      </c>
      <c r="H2285" s="18" t="n">
        <v>0</v>
      </c>
      <c r="I2285" s="18" t="n">
        <v>0</v>
      </c>
      <c r="J2285" s="18">
        <f>ROUND(MIN(B2285/12,650000)*12*0.0915+MIN(B2285/12,1390000)*12*(0.0504+0)+B2285*0.005,0)</f>
        <v/>
      </c>
      <c r="K2285" s="18" t="n">
        <v>0</v>
      </c>
      <c r="L2285" s="18" t="n">
        <v>0</v>
      </c>
      <c r="M2285" s="18">
        <f>ROUND(IF(C2285&gt;=2026,IF(B2285&lt;741000,0,IF(B2285&lt;2191000,B2285-740000,IF(B2285&lt;2193000,1451000,IF(B2285&lt;2196000,1453000,IF(B2285&lt;2200000,1456000,IF(B2285&lt;3600000,ROUNDDOWN(B2285/4,-3)*2.8-80000,IF(B2285&lt;6600000,ROUNDDOWN(B2285/4,-3)*3.2-440000,IF(B2285&lt;8500000,ROUNDDOWN(B2285*0.9,0)-1100000,B2285-1950000)))))))),IF(B2285&lt;651000,0,IF(B2285&lt;1900000,B2285-650000,IF(B2285&lt;3600000,ROUNDDOWN(B2285/4,-3)*2.8-80000,IF(B2285&lt;6600000,ROUNDDOWN(B2285/4,-3)*3.2-440000,IF(B2285&lt;8500000,ROUNDDOWN(B2285*0.9,0)-1100000,B2285-1950000)))))),0)</f>
        <v/>
      </c>
      <c r="N2285" s="18">
        <f>IF(M2285&gt;23500000,NA(),IF(C2285&gt;=2026,IF(M2285&lt;=4890000,1040000,IF(M2285&lt;=6550000,670000,620000)),IF(M2285&lt;=1320000,950000,IF(M2285&lt;=3360000,880000,IF(M2285&lt;=4890000,680000,IF(M2285&lt;=6550000,630000,580000))))))</f>
        <v/>
      </c>
      <c r="O2285" s="18">
        <f>IF(F2285&lt;=0,IF(AND(D2285="はい",C2285&gt;=2026,C2285&lt;=2027),IF(E2285&lt;=0,0,IF(E2285&lt;=30000,E2285,IF(E2285&lt;=60000,ROUNDUP(E2285/2,0)+15000,IF(E2285&lt;=120000,ROUNDUP(E2285/4,0)+30000,60000)))),IF(E2285&lt;=0,0,IF(E2285&lt;=20000,E2285,IF(E2285&lt;=40000,ROUNDUP(E2285/2,0)+10000,IF(E2285&lt;=80000,ROUNDUP(E2285/4,0)+20000,40000))))),IF(E2285&lt;=0,IF(F2285&lt;=0,0,IF(F2285&lt;=25000,F2285,IF(F2285&lt;=50000,ROUNDUP(F2285/2,0)+12500,IF(F2285&lt;=100000,ROUNDUP(F2285/4,0)+25000,50000)))),MAX(IF(F2285&lt;=0,0,IF(F2285&lt;=25000,F2285,IF(F2285&lt;=50000,ROUNDUP(F2285/2,0)+12500,IF(F2285&lt;=100000,ROUNDUP(F2285/4,0)+25000,50000)))),MIN(IF(AND(D2285="はい",C2285&gt;=2026,C2285&lt;=2027),IF(E2285&lt;=0,0,IF(E2285&lt;=30000,E2285,IF(E2285&lt;=60000,ROUNDUP(E2285/2,0)+15000,IF(E2285&lt;=120000,ROUNDUP(E2285/4,0)+30000,60000)))),IF(E2285&lt;=0,0,IF(E2285&lt;=20000,E2285,IF(E2285&lt;=40000,ROUNDUP(E2285/2,0)+10000,IF(E2285&lt;=80000,ROUNDUP(E2285/4,0)+20000,40000)))))+IF(F2285&lt;=0,0,IF(F2285&lt;=25000,F2285,IF(F2285&lt;=50000,ROUNDUP(F2285/2,0)+12500,IF(F2285&lt;=100000,ROUNDUP(F2285/4,0)+25000,50000)))),IF(AND(D2285="はい",C2285&gt;=2026,C2285&lt;=2027),60000,40000)))))</f>
        <v/>
      </c>
      <c r="P2285" s="18">
        <f>IF(G2285&lt;=0,0,IF(G2285&lt;=20000,G2285,IF(G2285&lt;=40000,ROUNDUP(G2285/2,0)+10000,IF(G2285&lt;=80000,ROUNDUP(G2285/4,0)+20000,40000))))</f>
        <v/>
      </c>
      <c r="Q2285" s="18">
        <f>IF(I2285&lt;=0,IF(H2285&lt;=0,0,IF(H2285&lt;=20000,H2285,IF(H2285&lt;=40000,ROUNDUP(H2285/2,0)+10000,IF(H2285&lt;=80000,ROUNDUP(H2285/4,0)+20000,40000)))),IF(H2285&lt;=0,IF(I2285&lt;=0,0,IF(I2285&lt;=25000,I2285,IF(I2285&lt;=50000,ROUNDUP(I2285/2,0)+12500,IF(I2285&lt;=100000,ROUNDUP(I2285/4,0)+25000,50000)))),MAX(IF(I2285&lt;=0,0,IF(I2285&lt;=25000,I2285,IF(I2285&lt;=50000,ROUNDUP(I2285/2,0)+12500,IF(I2285&lt;=100000,ROUNDUP(I2285/4,0)+25000,50000)))),MIN(IF(H2285&lt;=0,0,IF(H2285&lt;=20000,H2285,IF(H2285&lt;=40000,ROUNDUP(H2285/2,0)+10000,IF(H2285&lt;=80000,ROUNDUP(H2285/4,0)+20000,40000))))+IF(I2285&lt;=0,0,IF(I2285&lt;=25000,I2285,IF(I2285&lt;=50000,ROUNDUP(I2285/2,0)+12500,IF(I2285&lt;=100000,ROUNDUP(I2285/4,0)+25000,50000)))),40000))))</f>
        <v/>
      </c>
      <c r="R2285" s="18">
        <f>MIN(120000,O2285+P2285+Q2285)</f>
        <v/>
      </c>
      <c r="S2285" s="18">
        <f>IF(F2285&lt;=0,IF(E2285&lt;=0,0,IF(E2285&lt;=12000,E2285,IF(E2285&lt;=32000,ROUNDUP(E2285/2,0)+6000,IF(E2285&lt;=56000,ROUNDUP(E2285/4,0)+14000,28000)))),IF(E2285&lt;=0,IF(F2285&lt;=0,0,IF(F2285&lt;=15000,F2285,IF(F2285&lt;=40000,ROUNDUP(F2285/2,0)+7500,IF(F2285&lt;=70000,ROUNDUP(F2285/4,0)+17500,35000)))),MAX(IF(F2285&lt;=0,0,IF(F2285&lt;=15000,F2285,IF(F2285&lt;=40000,ROUNDUP(F2285/2,0)+7500,IF(F2285&lt;=70000,ROUNDUP(F2285/4,0)+17500,35000)))),MIN(IF(E2285&lt;=0,0,IF(E2285&lt;=12000,E2285,IF(E2285&lt;=32000,ROUNDUP(E2285/2,0)+6000,IF(E2285&lt;=56000,ROUNDUP(E2285/4,0)+14000,28000))))+IF(F2285&lt;=0,0,IF(F2285&lt;=15000,F2285,IF(F2285&lt;=40000,ROUNDUP(F2285/2,0)+7500,IF(F2285&lt;=70000,ROUNDUP(F2285/4,0)+17500,35000)))),28000))))</f>
        <v/>
      </c>
      <c r="T2285" s="18">
        <f>IF(G2285&lt;=0,0,IF(G2285&lt;=12000,G2285,IF(G2285&lt;=32000,ROUNDUP(G2285/2,0)+6000,IF(G2285&lt;=56000,ROUNDUP(G2285/4,0)+14000,28000))))</f>
        <v/>
      </c>
      <c r="U2285" s="18">
        <f>IF(I2285&lt;=0,IF(H2285&lt;=0,0,IF(H2285&lt;=12000,H2285,IF(H2285&lt;=32000,ROUNDUP(H2285/2,0)+6000,IF(H2285&lt;=56000,ROUNDUP(H2285/4,0)+14000,28000)))),IF(H2285&lt;=0,IF(I2285&lt;=0,0,IF(I2285&lt;=15000,I2285,IF(I2285&lt;=40000,ROUNDUP(I2285/2,0)+7500,IF(I2285&lt;=70000,ROUNDUP(I2285/4,0)+17500,35000)))),MAX(IF(I2285&lt;=0,0,IF(I2285&lt;=15000,I2285,IF(I2285&lt;=40000,ROUNDUP(I2285/2,0)+7500,IF(I2285&lt;=70000,ROUNDUP(I2285/4,0)+17500,35000)))),MIN(IF(H2285&lt;=0,0,IF(H2285&lt;=12000,H2285,IF(H2285&lt;=32000,ROUNDUP(H2285/2,0)+6000,IF(H2285&lt;=56000,ROUNDUP(H2285/4,0)+14000,28000))))+IF(I2285&lt;=0,0,IF(I2285&lt;=15000,I2285,IF(I2285&lt;=40000,ROUNDUP(I2285/2,0)+7500,IF(I2285&lt;=70000,ROUNDUP(I2285/4,0)+17500,35000)))),28000))))</f>
        <v/>
      </c>
      <c r="V2285" s="18">
        <f>MIN(70000,S2285+T2285+U2285)</f>
        <v/>
      </c>
      <c r="W2285" s="18">
        <f>MAX(0,ROUNDDOWN(M2285-J2285-N2285-K2285-0,-3))</f>
        <v/>
      </c>
      <c r="X2285" s="18">
        <f>MAX(0,ROUNDDOWN(M2285-J2285-N2285-K2285-R2285,-3))</f>
        <v/>
      </c>
      <c r="Y2285" s="18">
        <f>IF(W2285&lt;=0,0,ROUNDDOWN((W2285*LOOKUP(W2285,{0,1950001,3300001,6950001,9000001,18000001,40000001},{0.05,0.1,0.2,0.23,0.33,0.4,0.45})-LOOKUP(W2285,{0,1950001,3300001,6950001,9000001,18000001,40000001},{0,97500,427500,636000,1536000,2796000,4796000}))*1.021,-2))</f>
        <v/>
      </c>
      <c r="Z2285" s="18">
        <f>IF(X2285&lt;=0,0,ROUNDDOWN((X2285*LOOKUP(X2285,{0,1950001,3300001,6950001,9000001,18000001,40000001},{0.05,0.1,0.2,0.23,0.33,0.4,0.45})-LOOKUP(X2285,{0,1950001,3300001,6950001,9000001,18000001,40000001},{0,97500,427500,636000,1536000,2796000,4796000}))*1.021,-2))</f>
        <v/>
      </c>
      <c r="AA2285" s="18">
        <f>MAX(0,ROUNDDOWN(M2285-J2285-430000-L2285-0,-3))</f>
        <v/>
      </c>
      <c r="AB2285" s="18">
        <f>MAX(0,ROUNDDOWN(M2285-J2285-430000-L2285-V2285,-3))</f>
        <v/>
      </c>
      <c r="AC2285" s="18">
        <f>IF(M2285&lt;=450000,0,MAX(0,ROUNDDOWN(AA2285*0.06-MIN(50000,AA2285)*0.03,-2))+MAX(0,ROUNDDOWN(AA2285*0.04-MIN(50000,AA2285)*0.02,-2)))</f>
        <v/>
      </c>
      <c r="AD2285" s="18">
        <f>IF(M2285&lt;=450000,0,MAX(0,ROUNDDOWN(AB2285*0.06-MIN(50000,AB2285)*0.03,-2))+MAX(0,ROUNDDOWN(AB2285*0.04-MIN(50000,AB2285)*0.02,-2)))</f>
        <v/>
      </c>
      <c r="AE2285" s="18">
        <f>Y2285-Z2285</f>
        <v/>
      </c>
      <c r="AF2285" s="18">
        <f>AC2285-AD2285</f>
        <v/>
      </c>
      <c r="AG2285" s="18">
        <f>AE2285+AF2285</f>
        <v/>
      </c>
      <c r="AH2285" s="20">
        <f>IF(W2285&lt;=0,0,LOOKUP(W2285,{0,1950001,3300001,6950001,9000001,18000001,40000001},{0.05,0.1,0.2,0.23,0.33,0.4,0.45}))</f>
        <v/>
      </c>
    </row>
    <row r="2286">
      <c r="A2286" t="inlineStr">
        <is>
          <t>1万円刻み 3区分8万円ずつ</t>
        </is>
      </c>
      <c r="B2286" s="18">
        <f>'4_1万円刻み'!$A$736</f>
        <v/>
      </c>
      <c r="C2286" s="19" t="n">
        <v>2026</v>
      </c>
      <c r="D2286" t="inlineStr">
        <is>
          <t>いいえ</t>
        </is>
      </c>
      <c r="E2286" s="18" t="n">
        <v>80000</v>
      </c>
      <c r="F2286" s="18" t="n">
        <v>0</v>
      </c>
      <c r="G2286" s="18" t="n">
        <v>80000</v>
      </c>
      <c r="H2286" s="18" t="n">
        <v>80000</v>
      </c>
      <c r="I2286" s="18" t="n">
        <v>0</v>
      </c>
      <c r="J2286" s="18">
        <f>ROUND(MIN(B2286/12,650000)*12*0.0915+MIN(B2286/12,1390000)*12*(0.0504+0)+B2286*0.005,0)</f>
        <v/>
      </c>
      <c r="K2286" s="18" t="n">
        <v>0</v>
      </c>
      <c r="L2286" s="18" t="n">
        <v>0</v>
      </c>
      <c r="M2286" s="18">
        <f>ROUND(IF(C2286&gt;=2026,IF(B2286&lt;741000,0,IF(B2286&lt;2191000,B2286-740000,IF(B2286&lt;2193000,1451000,IF(B2286&lt;2196000,1453000,IF(B2286&lt;2200000,1456000,IF(B2286&lt;3600000,ROUNDDOWN(B2286/4,-3)*2.8-80000,IF(B2286&lt;6600000,ROUNDDOWN(B2286/4,-3)*3.2-440000,IF(B2286&lt;8500000,ROUNDDOWN(B2286*0.9,0)-1100000,B2286-1950000)))))))),IF(B2286&lt;651000,0,IF(B2286&lt;1900000,B2286-650000,IF(B2286&lt;3600000,ROUNDDOWN(B2286/4,-3)*2.8-80000,IF(B2286&lt;6600000,ROUNDDOWN(B2286/4,-3)*3.2-440000,IF(B2286&lt;8500000,ROUNDDOWN(B2286*0.9,0)-1100000,B2286-1950000)))))),0)</f>
        <v/>
      </c>
      <c r="N2286" s="18">
        <f>IF(M2286&gt;23500000,NA(),IF(C2286&gt;=2026,IF(M2286&lt;=4890000,1040000,IF(M2286&lt;=6550000,670000,620000)),IF(M2286&lt;=1320000,950000,IF(M2286&lt;=3360000,880000,IF(M2286&lt;=4890000,680000,IF(M2286&lt;=6550000,630000,580000))))))</f>
        <v/>
      </c>
      <c r="O2286" s="18">
        <f>IF(F2286&lt;=0,IF(AND(D2286="はい",C2286&gt;=2026,C2286&lt;=2027),IF(E2286&lt;=0,0,IF(E2286&lt;=30000,E2286,IF(E2286&lt;=60000,ROUNDUP(E2286/2,0)+15000,IF(E2286&lt;=120000,ROUNDUP(E2286/4,0)+30000,60000)))),IF(E2286&lt;=0,0,IF(E2286&lt;=20000,E2286,IF(E2286&lt;=40000,ROUNDUP(E2286/2,0)+10000,IF(E2286&lt;=80000,ROUNDUP(E2286/4,0)+20000,40000))))),IF(E2286&lt;=0,IF(F2286&lt;=0,0,IF(F2286&lt;=25000,F2286,IF(F2286&lt;=50000,ROUNDUP(F2286/2,0)+12500,IF(F2286&lt;=100000,ROUNDUP(F2286/4,0)+25000,50000)))),MAX(IF(F2286&lt;=0,0,IF(F2286&lt;=25000,F2286,IF(F2286&lt;=50000,ROUNDUP(F2286/2,0)+12500,IF(F2286&lt;=100000,ROUNDUP(F2286/4,0)+25000,50000)))),MIN(IF(AND(D2286="はい",C2286&gt;=2026,C2286&lt;=2027),IF(E2286&lt;=0,0,IF(E2286&lt;=30000,E2286,IF(E2286&lt;=60000,ROUNDUP(E2286/2,0)+15000,IF(E2286&lt;=120000,ROUNDUP(E2286/4,0)+30000,60000)))),IF(E2286&lt;=0,0,IF(E2286&lt;=20000,E2286,IF(E2286&lt;=40000,ROUNDUP(E2286/2,0)+10000,IF(E2286&lt;=80000,ROUNDUP(E2286/4,0)+20000,40000)))))+IF(F2286&lt;=0,0,IF(F2286&lt;=25000,F2286,IF(F2286&lt;=50000,ROUNDUP(F2286/2,0)+12500,IF(F2286&lt;=100000,ROUNDUP(F2286/4,0)+25000,50000)))),IF(AND(D2286="はい",C2286&gt;=2026,C2286&lt;=2027),60000,40000)))))</f>
        <v/>
      </c>
      <c r="P2286" s="18">
        <f>IF(G2286&lt;=0,0,IF(G2286&lt;=20000,G2286,IF(G2286&lt;=40000,ROUNDUP(G2286/2,0)+10000,IF(G2286&lt;=80000,ROUNDUP(G2286/4,0)+20000,40000))))</f>
        <v/>
      </c>
      <c r="Q2286" s="18">
        <f>IF(I2286&lt;=0,IF(H2286&lt;=0,0,IF(H2286&lt;=20000,H2286,IF(H2286&lt;=40000,ROUNDUP(H2286/2,0)+10000,IF(H2286&lt;=80000,ROUNDUP(H2286/4,0)+20000,40000)))),IF(H2286&lt;=0,IF(I2286&lt;=0,0,IF(I2286&lt;=25000,I2286,IF(I2286&lt;=50000,ROUNDUP(I2286/2,0)+12500,IF(I2286&lt;=100000,ROUNDUP(I2286/4,0)+25000,50000)))),MAX(IF(I2286&lt;=0,0,IF(I2286&lt;=25000,I2286,IF(I2286&lt;=50000,ROUNDUP(I2286/2,0)+12500,IF(I2286&lt;=100000,ROUNDUP(I2286/4,0)+25000,50000)))),MIN(IF(H2286&lt;=0,0,IF(H2286&lt;=20000,H2286,IF(H2286&lt;=40000,ROUNDUP(H2286/2,0)+10000,IF(H2286&lt;=80000,ROUNDUP(H2286/4,0)+20000,40000))))+IF(I2286&lt;=0,0,IF(I2286&lt;=25000,I2286,IF(I2286&lt;=50000,ROUNDUP(I2286/2,0)+12500,IF(I2286&lt;=100000,ROUNDUP(I2286/4,0)+25000,50000)))),40000))))</f>
        <v/>
      </c>
      <c r="R2286" s="18">
        <f>MIN(120000,O2286+P2286+Q2286)</f>
        <v/>
      </c>
      <c r="S2286" s="18">
        <f>IF(F2286&lt;=0,IF(E2286&lt;=0,0,IF(E2286&lt;=12000,E2286,IF(E2286&lt;=32000,ROUNDUP(E2286/2,0)+6000,IF(E2286&lt;=56000,ROUNDUP(E2286/4,0)+14000,28000)))),IF(E2286&lt;=0,IF(F2286&lt;=0,0,IF(F2286&lt;=15000,F2286,IF(F2286&lt;=40000,ROUNDUP(F2286/2,0)+7500,IF(F2286&lt;=70000,ROUNDUP(F2286/4,0)+17500,35000)))),MAX(IF(F2286&lt;=0,0,IF(F2286&lt;=15000,F2286,IF(F2286&lt;=40000,ROUNDUP(F2286/2,0)+7500,IF(F2286&lt;=70000,ROUNDUP(F2286/4,0)+17500,35000)))),MIN(IF(E2286&lt;=0,0,IF(E2286&lt;=12000,E2286,IF(E2286&lt;=32000,ROUNDUP(E2286/2,0)+6000,IF(E2286&lt;=56000,ROUNDUP(E2286/4,0)+14000,28000))))+IF(F2286&lt;=0,0,IF(F2286&lt;=15000,F2286,IF(F2286&lt;=40000,ROUNDUP(F2286/2,0)+7500,IF(F2286&lt;=70000,ROUNDUP(F2286/4,0)+17500,35000)))),28000))))</f>
        <v/>
      </c>
      <c r="T2286" s="18">
        <f>IF(G2286&lt;=0,0,IF(G2286&lt;=12000,G2286,IF(G2286&lt;=32000,ROUNDUP(G2286/2,0)+6000,IF(G2286&lt;=56000,ROUNDUP(G2286/4,0)+14000,28000))))</f>
        <v/>
      </c>
      <c r="U2286" s="18">
        <f>IF(I2286&lt;=0,IF(H2286&lt;=0,0,IF(H2286&lt;=12000,H2286,IF(H2286&lt;=32000,ROUNDUP(H2286/2,0)+6000,IF(H2286&lt;=56000,ROUNDUP(H2286/4,0)+14000,28000)))),IF(H2286&lt;=0,IF(I2286&lt;=0,0,IF(I2286&lt;=15000,I2286,IF(I2286&lt;=40000,ROUNDUP(I2286/2,0)+7500,IF(I2286&lt;=70000,ROUNDUP(I2286/4,0)+17500,35000)))),MAX(IF(I2286&lt;=0,0,IF(I2286&lt;=15000,I2286,IF(I2286&lt;=40000,ROUNDUP(I2286/2,0)+7500,IF(I2286&lt;=70000,ROUNDUP(I2286/4,0)+17500,35000)))),MIN(IF(H2286&lt;=0,0,IF(H2286&lt;=12000,H2286,IF(H2286&lt;=32000,ROUNDUP(H2286/2,0)+6000,IF(H2286&lt;=56000,ROUNDUP(H2286/4,0)+14000,28000))))+IF(I2286&lt;=0,0,IF(I2286&lt;=15000,I2286,IF(I2286&lt;=40000,ROUNDUP(I2286/2,0)+7500,IF(I2286&lt;=70000,ROUNDUP(I2286/4,0)+17500,35000)))),28000))))</f>
        <v/>
      </c>
      <c r="V2286" s="18">
        <f>MIN(70000,S2286+T2286+U2286)</f>
        <v/>
      </c>
      <c r="W2286" s="18">
        <f>MAX(0,ROUNDDOWN(M2286-J2286-N2286-K2286-0,-3))</f>
        <v/>
      </c>
      <c r="X2286" s="18">
        <f>MAX(0,ROUNDDOWN(M2286-J2286-N2286-K2286-R2286,-3))</f>
        <v/>
      </c>
      <c r="Y2286" s="18">
        <f>IF(W2286&lt;=0,0,ROUNDDOWN((W2286*LOOKUP(W2286,{0,1950001,3300001,6950001,9000001,18000001,40000001},{0.05,0.1,0.2,0.23,0.33,0.4,0.45})-LOOKUP(W2286,{0,1950001,3300001,6950001,9000001,18000001,40000001},{0,97500,427500,636000,1536000,2796000,4796000}))*1.021,-2))</f>
        <v/>
      </c>
      <c r="Z2286" s="18">
        <f>IF(X2286&lt;=0,0,ROUNDDOWN((X2286*LOOKUP(X2286,{0,1950001,3300001,6950001,9000001,18000001,40000001},{0.05,0.1,0.2,0.23,0.33,0.4,0.45})-LOOKUP(X2286,{0,1950001,3300001,6950001,9000001,18000001,40000001},{0,97500,427500,636000,1536000,2796000,4796000}))*1.021,-2))</f>
        <v/>
      </c>
      <c r="AA2286" s="18">
        <f>MAX(0,ROUNDDOWN(M2286-J2286-430000-L2286-0,-3))</f>
        <v/>
      </c>
      <c r="AB2286" s="18">
        <f>MAX(0,ROUNDDOWN(M2286-J2286-430000-L2286-V2286,-3))</f>
        <v/>
      </c>
      <c r="AC2286" s="18">
        <f>IF(M2286&lt;=450000,0,MAX(0,ROUNDDOWN(AA2286*0.06-MIN(50000,AA2286)*0.03,-2))+MAX(0,ROUNDDOWN(AA2286*0.04-MIN(50000,AA2286)*0.02,-2)))</f>
        <v/>
      </c>
      <c r="AD2286" s="18">
        <f>IF(M2286&lt;=450000,0,MAX(0,ROUNDDOWN(AB2286*0.06-MIN(50000,AB2286)*0.03,-2))+MAX(0,ROUNDDOWN(AB2286*0.04-MIN(50000,AB2286)*0.02,-2)))</f>
        <v/>
      </c>
      <c r="AE2286" s="18">
        <f>Y2286-Z2286</f>
        <v/>
      </c>
      <c r="AF2286" s="18">
        <f>AC2286-AD2286</f>
        <v/>
      </c>
      <c r="AG2286" s="18">
        <f>AE2286+AF2286</f>
        <v/>
      </c>
      <c r="AH2286" s="20">
        <f>IF(W2286&lt;=0,0,LOOKUP(W2286,{0,1950001,3300001,6950001,9000001,18000001,40000001},{0.05,0.1,0.2,0.23,0.33,0.4,0.45}))</f>
        <v/>
      </c>
    </row>
    <row r="2287">
      <c r="A2287" t="inlineStr">
        <is>
          <t>1万円刻み 一般8万円</t>
        </is>
      </c>
      <c r="B2287" s="18">
        <f>'4_1万円刻み'!$A$736</f>
        <v/>
      </c>
      <c r="C2287" s="19" t="n">
        <v>2026</v>
      </c>
      <c r="D2287" t="inlineStr">
        <is>
          <t>いいえ</t>
        </is>
      </c>
      <c r="E2287" s="18" t="n">
        <v>80000</v>
      </c>
      <c r="F2287" s="18" t="n">
        <v>0</v>
      </c>
      <c r="G2287" s="18" t="n">
        <v>0</v>
      </c>
      <c r="H2287" s="18" t="n">
        <v>0</v>
      </c>
      <c r="I2287" s="18" t="n">
        <v>0</v>
      </c>
      <c r="J2287" s="18">
        <f>ROUND(MIN(B2287/12,650000)*12*0.0915+MIN(B2287/12,1390000)*12*(0.0504+0)+B2287*0.005,0)</f>
        <v/>
      </c>
      <c r="K2287" s="18" t="n">
        <v>0</v>
      </c>
      <c r="L2287" s="18" t="n">
        <v>0</v>
      </c>
      <c r="M2287" s="18">
        <f>ROUND(IF(C2287&gt;=2026,IF(B2287&lt;741000,0,IF(B2287&lt;2191000,B2287-740000,IF(B2287&lt;2193000,1451000,IF(B2287&lt;2196000,1453000,IF(B2287&lt;2200000,1456000,IF(B2287&lt;3600000,ROUNDDOWN(B2287/4,-3)*2.8-80000,IF(B2287&lt;6600000,ROUNDDOWN(B2287/4,-3)*3.2-440000,IF(B2287&lt;8500000,ROUNDDOWN(B2287*0.9,0)-1100000,B2287-1950000)))))))),IF(B2287&lt;651000,0,IF(B2287&lt;1900000,B2287-650000,IF(B2287&lt;3600000,ROUNDDOWN(B2287/4,-3)*2.8-80000,IF(B2287&lt;6600000,ROUNDDOWN(B2287/4,-3)*3.2-440000,IF(B2287&lt;8500000,ROUNDDOWN(B2287*0.9,0)-1100000,B2287-1950000)))))),0)</f>
        <v/>
      </c>
      <c r="N2287" s="18">
        <f>IF(M2287&gt;23500000,NA(),IF(C2287&gt;=2026,IF(M2287&lt;=4890000,1040000,IF(M2287&lt;=6550000,670000,620000)),IF(M2287&lt;=1320000,950000,IF(M2287&lt;=3360000,880000,IF(M2287&lt;=4890000,680000,IF(M2287&lt;=6550000,630000,580000))))))</f>
        <v/>
      </c>
      <c r="O2287" s="18">
        <f>IF(F2287&lt;=0,IF(AND(D2287="はい",C2287&gt;=2026,C2287&lt;=2027),IF(E2287&lt;=0,0,IF(E2287&lt;=30000,E2287,IF(E2287&lt;=60000,ROUNDUP(E2287/2,0)+15000,IF(E2287&lt;=120000,ROUNDUP(E2287/4,0)+30000,60000)))),IF(E2287&lt;=0,0,IF(E2287&lt;=20000,E2287,IF(E2287&lt;=40000,ROUNDUP(E2287/2,0)+10000,IF(E2287&lt;=80000,ROUNDUP(E2287/4,0)+20000,40000))))),IF(E2287&lt;=0,IF(F2287&lt;=0,0,IF(F2287&lt;=25000,F2287,IF(F2287&lt;=50000,ROUNDUP(F2287/2,0)+12500,IF(F2287&lt;=100000,ROUNDUP(F2287/4,0)+25000,50000)))),MAX(IF(F2287&lt;=0,0,IF(F2287&lt;=25000,F2287,IF(F2287&lt;=50000,ROUNDUP(F2287/2,0)+12500,IF(F2287&lt;=100000,ROUNDUP(F2287/4,0)+25000,50000)))),MIN(IF(AND(D2287="はい",C2287&gt;=2026,C2287&lt;=2027),IF(E2287&lt;=0,0,IF(E2287&lt;=30000,E2287,IF(E2287&lt;=60000,ROUNDUP(E2287/2,0)+15000,IF(E2287&lt;=120000,ROUNDUP(E2287/4,0)+30000,60000)))),IF(E2287&lt;=0,0,IF(E2287&lt;=20000,E2287,IF(E2287&lt;=40000,ROUNDUP(E2287/2,0)+10000,IF(E2287&lt;=80000,ROUNDUP(E2287/4,0)+20000,40000)))))+IF(F2287&lt;=0,0,IF(F2287&lt;=25000,F2287,IF(F2287&lt;=50000,ROUNDUP(F2287/2,0)+12500,IF(F2287&lt;=100000,ROUNDUP(F2287/4,0)+25000,50000)))),IF(AND(D2287="はい",C2287&gt;=2026,C2287&lt;=2027),60000,40000)))))</f>
        <v/>
      </c>
      <c r="P2287" s="18">
        <f>IF(G2287&lt;=0,0,IF(G2287&lt;=20000,G2287,IF(G2287&lt;=40000,ROUNDUP(G2287/2,0)+10000,IF(G2287&lt;=80000,ROUNDUP(G2287/4,0)+20000,40000))))</f>
        <v/>
      </c>
      <c r="Q2287" s="18">
        <f>IF(I2287&lt;=0,IF(H2287&lt;=0,0,IF(H2287&lt;=20000,H2287,IF(H2287&lt;=40000,ROUNDUP(H2287/2,0)+10000,IF(H2287&lt;=80000,ROUNDUP(H2287/4,0)+20000,40000)))),IF(H2287&lt;=0,IF(I2287&lt;=0,0,IF(I2287&lt;=25000,I2287,IF(I2287&lt;=50000,ROUNDUP(I2287/2,0)+12500,IF(I2287&lt;=100000,ROUNDUP(I2287/4,0)+25000,50000)))),MAX(IF(I2287&lt;=0,0,IF(I2287&lt;=25000,I2287,IF(I2287&lt;=50000,ROUNDUP(I2287/2,0)+12500,IF(I2287&lt;=100000,ROUNDUP(I2287/4,0)+25000,50000)))),MIN(IF(H2287&lt;=0,0,IF(H2287&lt;=20000,H2287,IF(H2287&lt;=40000,ROUNDUP(H2287/2,0)+10000,IF(H2287&lt;=80000,ROUNDUP(H2287/4,0)+20000,40000))))+IF(I2287&lt;=0,0,IF(I2287&lt;=25000,I2287,IF(I2287&lt;=50000,ROUNDUP(I2287/2,0)+12500,IF(I2287&lt;=100000,ROUNDUP(I2287/4,0)+25000,50000)))),40000))))</f>
        <v/>
      </c>
      <c r="R2287" s="18">
        <f>MIN(120000,O2287+P2287+Q2287)</f>
        <v/>
      </c>
      <c r="S2287" s="18">
        <f>IF(F2287&lt;=0,IF(E2287&lt;=0,0,IF(E2287&lt;=12000,E2287,IF(E2287&lt;=32000,ROUNDUP(E2287/2,0)+6000,IF(E2287&lt;=56000,ROUNDUP(E2287/4,0)+14000,28000)))),IF(E2287&lt;=0,IF(F2287&lt;=0,0,IF(F2287&lt;=15000,F2287,IF(F2287&lt;=40000,ROUNDUP(F2287/2,0)+7500,IF(F2287&lt;=70000,ROUNDUP(F2287/4,0)+17500,35000)))),MAX(IF(F2287&lt;=0,0,IF(F2287&lt;=15000,F2287,IF(F2287&lt;=40000,ROUNDUP(F2287/2,0)+7500,IF(F2287&lt;=70000,ROUNDUP(F2287/4,0)+17500,35000)))),MIN(IF(E2287&lt;=0,0,IF(E2287&lt;=12000,E2287,IF(E2287&lt;=32000,ROUNDUP(E2287/2,0)+6000,IF(E2287&lt;=56000,ROUNDUP(E2287/4,0)+14000,28000))))+IF(F2287&lt;=0,0,IF(F2287&lt;=15000,F2287,IF(F2287&lt;=40000,ROUNDUP(F2287/2,0)+7500,IF(F2287&lt;=70000,ROUNDUP(F2287/4,0)+17500,35000)))),28000))))</f>
        <v/>
      </c>
      <c r="T2287" s="18">
        <f>IF(G2287&lt;=0,0,IF(G2287&lt;=12000,G2287,IF(G2287&lt;=32000,ROUNDUP(G2287/2,0)+6000,IF(G2287&lt;=56000,ROUNDUP(G2287/4,0)+14000,28000))))</f>
        <v/>
      </c>
      <c r="U2287" s="18">
        <f>IF(I2287&lt;=0,IF(H2287&lt;=0,0,IF(H2287&lt;=12000,H2287,IF(H2287&lt;=32000,ROUNDUP(H2287/2,0)+6000,IF(H2287&lt;=56000,ROUNDUP(H2287/4,0)+14000,28000)))),IF(H2287&lt;=0,IF(I2287&lt;=0,0,IF(I2287&lt;=15000,I2287,IF(I2287&lt;=40000,ROUNDUP(I2287/2,0)+7500,IF(I2287&lt;=70000,ROUNDUP(I2287/4,0)+17500,35000)))),MAX(IF(I2287&lt;=0,0,IF(I2287&lt;=15000,I2287,IF(I2287&lt;=40000,ROUNDUP(I2287/2,0)+7500,IF(I2287&lt;=70000,ROUNDUP(I2287/4,0)+17500,35000)))),MIN(IF(H2287&lt;=0,0,IF(H2287&lt;=12000,H2287,IF(H2287&lt;=32000,ROUNDUP(H2287/2,0)+6000,IF(H2287&lt;=56000,ROUNDUP(H2287/4,0)+14000,28000))))+IF(I2287&lt;=0,0,IF(I2287&lt;=15000,I2287,IF(I2287&lt;=40000,ROUNDUP(I2287/2,0)+7500,IF(I2287&lt;=70000,ROUNDUP(I2287/4,0)+17500,35000)))),28000))))</f>
        <v/>
      </c>
      <c r="V2287" s="18">
        <f>MIN(70000,S2287+T2287+U2287)</f>
        <v/>
      </c>
      <c r="W2287" s="18">
        <f>MAX(0,ROUNDDOWN(M2287-J2287-N2287-K2287-0,-3))</f>
        <v/>
      </c>
      <c r="X2287" s="18">
        <f>MAX(0,ROUNDDOWN(M2287-J2287-N2287-K2287-R2287,-3))</f>
        <v/>
      </c>
      <c r="Y2287" s="18">
        <f>IF(W2287&lt;=0,0,ROUNDDOWN((W2287*LOOKUP(W2287,{0,1950001,3300001,6950001,9000001,18000001,40000001},{0.05,0.1,0.2,0.23,0.33,0.4,0.45})-LOOKUP(W2287,{0,1950001,3300001,6950001,9000001,18000001,40000001},{0,97500,427500,636000,1536000,2796000,4796000}))*1.021,-2))</f>
        <v/>
      </c>
      <c r="Z2287" s="18">
        <f>IF(X2287&lt;=0,0,ROUNDDOWN((X2287*LOOKUP(X2287,{0,1950001,3300001,6950001,9000001,18000001,40000001},{0.05,0.1,0.2,0.23,0.33,0.4,0.45})-LOOKUP(X2287,{0,1950001,3300001,6950001,9000001,18000001,40000001},{0,97500,427500,636000,1536000,2796000,4796000}))*1.021,-2))</f>
        <v/>
      </c>
      <c r="AA2287" s="18">
        <f>MAX(0,ROUNDDOWN(M2287-J2287-430000-L2287-0,-3))</f>
        <v/>
      </c>
      <c r="AB2287" s="18">
        <f>MAX(0,ROUNDDOWN(M2287-J2287-430000-L2287-V2287,-3))</f>
        <v/>
      </c>
      <c r="AC2287" s="18">
        <f>IF(M2287&lt;=450000,0,MAX(0,ROUNDDOWN(AA2287*0.06-MIN(50000,AA2287)*0.03,-2))+MAX(0,ROUNDDOWN(AA2287*0.04-MIN(50000,AA2287)*0.02,-2)))</f>
        <v/>
      </c>
      <c r="AD2287" s="18">
        <f>IF(M2287&lt;=450000,0,MAX(0,ROUNDDOWN(AB2287*0.06-MIN(50000,AB2287)*0.03,-2))+MAX(0,ROUNDDOWN(AB2287*0.04-MIN(50000,AB2287)*0.02,-2)))</f>
        <v/>
      </c>
      <c r="AE2287" s="18">
        <f>Y2287-Z2287</f>
        <v/>
      </c>
      <c r="AF2287" s="18">
        <f>AC2287-AD2287</f>
        <v/>
      </c>
      <c r="AG2287" s="18">
        <f>AE2287+AF2287</f>
        <v/>
      </c>
      <c r="AH2287" s="20">
        <f>IF(W2287&lt;=0,0,LOOKUP(W2287,{0,1950001,3300001,6950001,9000001,18000001,40000001},{0.05,0.1,0.2,0.23,0.33,0.4,0.45}))</f>
        <v/>
      </c>
    </row>
    <row r="2288">
      <c r="A2288" t="inlineStr">
        <is>
          <t>1万円刻み 特例あり一般12万円</t>
        </is>
      </c>
      <c r="B2288" s="18">
        <f>'4_1万円刻み'!$A$736</f>
        <v/>
      </c>
      <c r="C2288" s="19" t="n">
        <v>2026</v>
      </c>
      <c r="D2288" t="inlineStr">
        <is>
          <t>はい</t>
        </is>
      </c>
      <c r="E2288" s="18" t="n">
        <v>120000</v>
      </c>
      <c r="F2288" s="18" t="n">
        <v>0</v>
      </c>
      <c r="G2288" s="18" t="n">
        <v>0</v>
      </c>
      <c r="H2288" s="18" t="n">
        <v>0</v>
      </c>
      <c r="I2288" s="18" t="n">
        <v>0</v>
      </c>
      <c r="J2288" s="18">
        <f>ROUND(MIN(B2288/12,650000)*12*0.0915+MIN(B2288/12,1390000)*12*(0.0504+0)+B2288*0.005,0)</f>
        <v/>
      </c>
      <c r="K2288" s="18" t="n">
        <v>0</v>
      </c>
      <c r="L2288" s="18" t="n">
        <v>0</v>
      </c>
      <c r="M2288" s="18">
        <f>ROUND(IF(C2288&gt;=2026,IF(B2288&lt;741000,0,IF(B2288&lt;2191000,B2288-740000,IF(B2288&lt;2193000,1451000,IF(B2288&lt;2196000,1453000,IF(B2288&lt;2200000,1456000,IF(B2288&lt;3600000,ROUNDDOWN(B2288/4,-3)*2.8-80000,IF(B2288&lt;6600000,ROUNDDOWN(B2288/4,-3)*3.2-440000,IF(B2288&lt;8500000,ROUNDDOWN(B2288*0.9,0)-1100000,B2288-1950000)))))))),IF(B2288&lt;651000,0,IF(B2288&lt;1900000,B2288-650000,IF(B2288&lt;3600000,ROUNDDOWN(B2288/4,-3)*2.8-80000,IF(B2288&lt;6600000,ROUNDDOWN(B2288/4,-3)*3.2-440000,IF(B2288&lt;8500000,ROUNDDOWN(B2288*0.9,0)-1100000,B2288-1950000)))))),0)</f>
        <v/>
      </c>
      <c r="N2288" s="18">
        <f>IF(M2288&gt;23500000,NA(),IF(C2288&gt;=2026,IF(M2288&lt;=4890000,1040000,IF(M2288&lt;=6550000,670000,620000)),IF(M2288&lt;=1320000,950000,IF(M2288&lt;=3360000,880000,IF(M2288&lt;=4890000,680000,IF(M2288&lt;=6550000,630000,580000))))))</f>
        <v/>
      </c>
      <c r="O2288" s="18">
        <f>IF(F2288&lt;=0,IF(AND(D2288="はい",C2288&gt;=2026,C2288&lt;=2027),IF(E2288&lt;=0,0,IF(E2288&lt;=30000,E2288,IF(E2288&lt;=60000,ROUNDUP(E2288/2,0)+15000,IF(E2288&lt;=120000,ROUNDUP(E2288/4,0)+30000,60000)))),IF(E2288&lt;=0,0,IF(E2288&lt;=20000,E2288,IF(E2288&lt;=40000,ROUNDUP(E2288/2,0)+10000,IF(E2288&lt;=80000,ROUNDUP(E2288/4,0)+20000,40000))))),IF(E2288&lt;=0,IF(F2288&lt;=0,0,IF(F2288&lt;=25000,F2288,IF(F2288&lt;=50000,ROUNDUP(F2288/2,0)+12500,IF(F2288&lt;=100000,ROUNDUP(F2288/4,0)+25000,50000)))),MAX(IF(F2288&lt;=0,0,IF(F2288&lt;=25000,F2288,IF(F2288&lt;=50000,ROUNDUP(F2288/2,0)+12500,IF(F2288&lt;=100000,ROUNDUP(F2288/4,0)+25000,50000)))),MIN(IF(AND(D2288="はい",C2288&gt;=2026,C2288&lt;=2027),IF(E2288&lt;=0,0,IF(E2288&lt;=30000,E2288,IF(E2288&lt;=60000,ROUNDUP(E2288/2,0)+15000,IF(E2288&lt;=120000,ROUNDUP(E2288/4,0)+30000,60000)))),IF(E2288&lt;=0,0,IF(E2288&lt;=20000,E2288,IF(E2288&lt;=40000,ROUNDUP(E2288/2,0)+10000,IF(E2288&lt;=80000,ROUNDUP(E2288/4,0)+20000,40000)))))+IF(F2288&lt;=0,0,IF(F2288&lt;=25000,F2288,IF(F2288&lt;=50000,ROUNDUP(F2288/2,0)+12500,IF(F2288&lt;=100000,ROUNDUP(F2288/4,0)+25000,50000)))),IF(AND(D2288="はい",C2288&gt;=2026,C2288&lt;=2027),60000,40000)))))</f>
        <v/>
      </c>
      <c r="P2288" s="18">
        <f>IF(G2288&lt;=0,0,IF(G2288&lt;=20000,G2288,IF(G2288&lt;=40000,ROUNDUP(G2288/2,0)+10000,IF(G2288&lt;=80000,ROUNDUP(G2288/4,0)+20000,40000))))</f>
        <v/>
      </c>
      <c r="Q2288" s="18">
        <f>IF(I2288&lt;=0,IF(H2288&lt;=0,0,IF(H2288&lt;=20000,H2288,IF(H2288&lt;=40000,ROUNDUP(H2288/2,0)+10000,IF(H2288&lt;=80000,ROUNDUP(H2288/4,0)+20000,40000)))),IF(H2288&lt;=0,IF(I2288&lt;=0,0,IF(I2288&lt;=25000,I2288,IF(I2288&lt;=50000,ROUNDUP(I2288/2,0)+12500,IF(I2288&lt;=100000,ROUNDUP(I2288/4,0)+25000,50000)))),MAX(IF(I2288&lt;=0,0,IF(I2288&lt;=25000,I2288,IF(I2288&lt;=50000,ROUNDUP(I2288/2,0)+12500,IF(I2288&lt;=100000,ROUNDUP(I2288/4,0)+25000,50000)))),MIN(IF(H2288&lt;=0,0,IF(H2288&lt;=20000,H2288,IF(H2288&lt;=40000,ROUNDUP(H2288/2,0)+10000,IF(H2288&lt;=80000,ROUNDUP(H2288/4,0)+20000,40000))))+IF(I2288&lt;=0,0,IF(I2288&lt;=25000,I2288,IF(I2288&lt;=50000,ROUNDUP(I2288/2,0)+12500,IF(I2288&lt;=100000,ROUNDUP(I2288/4,0)+25000,50000)))),40000))))</f>
        <v/>
      </c>
      <c r="R2288" s="18">
        <f>MIN(120000,O2288+P2288+Q2288)</f>
        <v/>
      </c>
      <c r="S2288" s="18">
        <f>IF(F2288&lt;=0,IF(E2288&lt;=0,0,IF(E2288&lt;=12000,E2288,IF(E2288&lt;=32000,ROUNDUP(E2288/2,0)+6000,IF(E2288&lt;=56000,ROUNDUP(E2288/4,0)+14000,28000)))),IF(E2288&lt;=0,IF(F2288&lt;=0,0,IF(F2288&lt;=15000,F2288,IF(F2288&lt;=40000,ROUNDUP(F2288/2,0)+7500,IF(F2288&lt;=70000,ROUNDUP(F2288/4,0)+17500,35000)))),MAX(IF(F2288&lt;=0,0,IF(F2288&lt;=15000,F2288,IF(F2288&lt;=40000,ROUNDUP(F2288/2,0)+7500,IF(F2288&lt;=70000,ROUNDUP(F2288/4,0)+17500,35000)))),MIN(IF(E2288&lt;=0,0,IF(E2288&lt;=12000,E2288,IF(E2288&lt;=32000,ROUNDUP(E2288/2,0)+6000,IF(E2288&lt;=56000,ROUNDUP(E2288/4,0)+14000,28000))))+IF(F2288&lt;=0,0,IF(F2288&lt;=15000,F2288,IF(F2288&lt;=40000,ROUNDUP(F2288/2,0)+7500,IF(F2288&lt;=70000,ROUNDUP(F2288/4,0)+17500,35000)))),28000))))</f>
        <v/>
      </c>
      <c r="T2288" s="18">
        <f>IF(G2288&lt;=0,0,IF(G2288&lt;=12000,G2288,IF(G2288&lt;=32000,ROUNDUP(G2288/2,0)+6000,IF(G2288&lt;=56000,ROUNDUP(G2288/4,0)+14000,28000))))</f>
        <v/>
      </c>
      <c r="U2288" s="18">
        <f>IF(I2288&lt;=0,IF(H2288&lt;=0,0,IF(H2288&lt;=12000,H2288,IF(H2288&lt;=32000,ROUNDUP(H2288/2,0)+6000,IF(H2288&lt;=56000,ROUNDUP(H2288/4,0)+14000,28000)))),IF(H2288&lt;=0,IF(I2288&lt;=0,0,IF(I2288&lt;=15000,I2288,IF(I2288&lt;=40000,ROUNDUP(I2288/2,0)+7500,IF(I2288&lt;=70000,ROUNDUP(I2288/4,0)+17500,35000)))),MAX(IF(I2288&lt;=0,0,IF(I2288&lt;=15000,I2288,IF(I2288&lt;=40000,ROUNDUP(I2288/2,0)+7500,IF(I2288&lt;=70000,ROUNDUP(I2288/4,0)+17500,35000)))),MIN(IF(H2288&lt;=0,0,IF(H2288&lt;=12000,H2288,IF(H2288&lt;=32000,ROUNDUP(H2288/2,0)+6000,IF(H2288&lt;=56000,ROUNDUP(H2288/4,0)+14000,28000))))+IF(I2288&lt;=0,0,IF(I2288&lt;=15000,I2288,IF(I2288&lt;=40000,ROUNDUP(I2288/2,0)+7500,IF(I2288&lt;=70000,ROUNDUP(I2288/4,0)+17500,35000)))),28000))))</f>
        <v/>
      </c>
      <c r="V2288" s="18">
        <f>MIN(70000,S2288+T2288+U2288)</f>
        <v/>
      </c>
      <c r="W2288" s="18">
        <f>MAX(0,ROUNDDOWN(M2288-J2288-N2288-K2288-0,-3))</f>
        <v/>
      </c>
      <c r="X2288" s="18">
        <f>MAX(0,ROUNDDOWN(M2288-J2288-N2288-K2288-R2288,-3))</f>
        <v/>
      </c>
      <c r="Y2288" s="18">
        <f>IF(W2288&lt;=0,0,ROUNDDOWN((W2288*LOOKUP(W2288,{0,1950001,3300001,6950001,9000001,18000001,40000001},{0.05,0.1,0.2,0.23,0.33,0.4,0.45})-LOOKUP(W2288,{0,1950001,3300001,6950001,9000001,18000001,40000001},{0,97500,427500,636000,1536000,2796000,4796000}))*1.021,-2))</f>
        <v/>
      </c>
      <c r="Z2288" s="18">
        <f>IF(X2288&lt;=0,0,ROUNDDOWN((X2288*LOOKUP(X2288,{0,1950001,3300001,6950001,9000001,18000001,40000001},{0.05,0.1,0.2,0.23,0.33,0.4,0.45})-LOOKUP(X2288,{0,1950001,3300001,6950001,9000001,18000001,40000001},{0,97500,427500,636000,1536000,2796000,4796000}))*1.021,-2))</f>
        <v/>
      </c>
      <c r="AA2288" s="18">
        <f>MAX(0,ROUNDDOWN(M2288-J2288-430000-L2288-0,-3))</f>
        <v/>
      </c>
      <c r="AB2288" s="18">
        <f>MAX(0,ROUNDDOWN(M2288-J2288-430000-L2288-V2288,-3))</f>
        <v/>
      </c>
      <c r="AC2288" s="18">
        <f>IF(M2288&lt;=450000,0,MAX(0,ROUNDDOWN(AA2288*0.06-MIN(50000,AA2288)*0.03,-2))+MAX(0,ROUNDDOWN(AA2288*0.04-MIN(50000,AA2288)*0.02,-2)))</f>
        <v/>
      </c>
      <c r="AD2288" s="18">
        <f>IF(M2288&lt;=450000,0,MAX(0,ROUNDDOWN(AB2288*0.06-MIN(50000,AB2288)*0.03,-2))+MAX(0,ROUNDDOWN(AB2288*0.04-MIN(50000,AB2288)*0.02,-2)))</f>
        <v/>
      </c>
      <c r="AE2288" s="18">
        <f>Y2288-Z2288</f>
        <v/>
      </c>
      <c r="AF2288" s="18">
        <f>AC2288-AD2288</f>
        <v/>
      </c>
      <c r="AG2288" s="18">
        <f>AE2288+AF2288</f>
        <v/>
      </c>
      <c r="AH2288" s="20">
        <f>IF(W2288&lt;=0,0,LOOKUP(W2288,{0,1950001,3300001,6950001,9000001,18000001,40000001},{0.05,0.1,0.2,0.23,0.33,0.4,0.45}))</f>
        <v/>
      </c>
    </row>
    <row r="2289">
      <c r="A2289" t="inlineStr">
        <is>
          <t>1万円刻み 3区分8万円ずつ</t>
        </is>
      </c>
      <c r="B2289" s="18">
        <f>'4_1万円刻み'!$A$737</f>
        <v/>
      </c>
      <c r="C2289" s="19" t="n">
        <v>2026</v>
      </c>
      <c r="D2289" t="inlineStr">
        <is>
          <t>いいえ</t>
        </is>
      </c>
      <c r="E2289" s="18" t="n">
        <v>80000</v>
      </c>
      <c r="F2289" s="18" t="n">
        <v>0</v>
      </c>
      <c r="G2289" s="18" t="n">
        <v>80000</v>
      </c>
      <c r="H2289" s="18" t="n">
        <v>80000</v>
      </c>
      <c r="I2289" s="18" t="n">
        <v>0</v>
      </c>
      <c r="J2289" s="18">
        <f>ROUND(MIN(B2289/12,650000)*12*0.0915+MIN(B2289/12,1390000)*12*(0.0504+0)+B2289*0.005,0)</f>
        <v/>
      </c>
      <c r="K2289" s="18" t="n">
        <v>0</v>
      </c>
      <c r="L2289" s="18" t="n">
        <v>0</v>
      </c>
      <c r="M2289" s="18">
        <f>ROUND(IF(C2289&gt;=2026,IF(B2289&lt;741000,0,IF(B2289&lt;2191000,B2289-740000,IF(B2289&lt;2193000,1451000,IF(B2289&lt;2196000,1453000,IF(B2289&lt;2200000,1456000,IF(B2289&lt;3600000,ROUNDDOWN(B2289/4,-3)*2.8-80000,IF(B2289&lt;6600000,ROUNDDOWN(B2289/4,-3)*3.2-440000,IF(B2289&lt;8500000,ROUNDDOWN(B2289*0.9,0)-1100000,B2289-1950000)))))))),IF(B2289&lt;651000,0,IF(B2289&lt;1900000,B2289-650000,IF(B2289&lt;3600000,ROUNDDOWN(B2289/4,-3)*2.8-80000,IF(B2289&lt;6600000,ROUNDDOWN(B2289/4,-3)*3.2-440000,IF(B2289&lt;8500000,ROUNDDOWN(B2289*0.9,0)-1100000,B2289-1950000)))))),0)</f>
        <v/>
      </c>
      <c r="N2289" s="18">
        <f>IF(M2289&gt;23500000,NA(),IF(C2289&gt;=2026,IF(M2289&lt;=4890000,1040000,IF(M2289&lt;=6550000,670000,620000)),IF(M2289&lt;=1320000,950000,IF(M2289&lt;=3360000,880000,IF(M2289&lt;=4890000,680000,IF(M2289&lt;=6550000,630000,580000))))))</f>
        <v/>
      </c>
      <c r="O2289" s="18">
        <f>IF(F2289&lt;=0,IF(AND(D2289="はい",C2289&gt;=2026,C2289&lt;=2027),IF(E2289&lt;=0,0,IF(E2289&lt;=30000,E2289,IF(E2289&lt;=60000,ROUNDUP(E2289/2,0)+15000,IF(E2289&lt;=120000,ROUNDUP(E2289/4,0)+30000,60000)))),IF(E2289&lt;=0,0,IF(E2289&lt;=20000,E2289,IF(E2289&lt;=40000,ROUNDUP(E2289/2,0)+10000,IF(E2289&lt;=80000,ROUNDUP(E2289/4,0)+20000,40000))))),IF(E2289&lt;=0,IF(F2289&lt;=0,0,IF(F2289&lt;=25000,F2289,IF(F2289&lt;=50000,ROUNDUP(F2289/2,0)+12500,IF(F2289&lt;=100000,ROUNDUP(F2289/4,0)+25000,50000)))),MAX(IF(F2289&lt;=0,0,IF(F2289&lt;=25000,F2289,IF(F2289&lt;=50000,ROUNDUP(F2289/2,0)+12500,IF(F2289&lt;=100000,ROUNDUP(F2289/4,0)+25000,50000)))),MIN(IF(AND(D2289="はい",C2289&gt;=2026,C2289&lt;=2027),IF(E2289&lt;=0,0,IF(E2289&lt;=30000,E2289,IF(E2289&lt;=60000,ROUNDUP(E2289/2,0)+15000,IF(E2289&lt;=120000,ROUNDUP(E2289/4,0)+30000,60000)))),IF(E2289&lt;=0,0,IF(E2289&lt;=20000,E2289,IF(E2289&lt;=40000,ROUNDUP(E2289/2,0)+10000,IF(E2289&lt;=80000,ROUNDUP(E2289/4,0)+20000,40000)))))+IF(F2289&lt;=0,0,IF(F2289&lt;=25000,F2289,IF(F2289&lt;=50000,ROUNDUP(F2289/2,0)+12500,IF(F2289&lt;=100000,ROUNDUP(F2289/4,0)+25000,50000)))),IF(AND(D2289="はい",C2289&gt;=2026,C2289&lt;=2027),60000,40000)))))</f>
        <v/>
      </c>
      <c r="P2289" s="18">
        <f>IF(G2289&lt;=0,0,IF(G2289&lt;=20000,G2289,IF(G2289&lt;=40000,ROUNDUP(G2289/2,0)+10000,IF(G2289&lt;=80000,ROUNDUP(G2289/4,0)+20000,40000))))</f>
        <v/>
      </c>
      <c r="Q2289" s="18">
        <f>IF(I2289&lt;=0,IF(H2289&lt;=0,0,IF(H2289&lt;=20000,H2289,IF(H2289&lt;=40000,ROUNDUP(H2289/2,0)+10000,IF(H2289&lt;=80000,ROUNDUP(H2289/4,0)+20000,40000)))),IF(H2289&lt;=0,IF(I2289&lt;=0,0,IF(I2289&lt;=25000,I2289,IF(I2289&lt;=50000,ROUNDUP(I2289/2,0)+12500,IF(I2289&lt;=100000,ROUNDUP(I2289/4,0)+25000,50000)))),MAX(IF(I2289&lt;=0,0,IF(I2289&lt;=25000,I2289,IF(I2289&lt;=50000,ROUNDUP(I2289/2,0)+12500,IF(I2289&lt;=100000,ROUNDUP(I2289/4,0)+25000,50000)))),MIN(IF(H2289&lt;=0,0,IF(H2289&lt;=20000,H2289,IF(H2289&lt;=40000,ROUNDUP(H2289/2,0)+10000,IF(H2289&lt;=80000,ROUNDUP(H2289/4,0)+20000,40000))))+IF(I2289&lt;=0,0,IF(I2289&lt;=25000,I2289,IF(I2289&lt;=50000,ROUNDUP(I2289/2,0)+12500,IF(I2289&lt;=100000,ROUNDUP(I2289/4,0)+25000,50000)))),40000))))</f>
        <v/>
      </c>
      <c r="R2289" s="18">
        <f>MIN(120000,O2289+P2289+Q2289)</f>
        <v/>
      </c>
      <c r="S2289" s="18">
        <f>IF(F2289&lt;=0,IF(E2289&lt;=0,0,IF(E2289&lt;=12000,E2289,IF(E2289&lt;=32000,ROUNDUP(E2289/2,0)+6000,IF(E2289&lt;=56000,ROUNDUP(E2289/4,0)+14000,28000)))),IF(E2289&lt;=0,IF(F2289&lt;=0,0,IF(F2289&lt;=15000,F2289,IF(F2289&lt;=40000,ROUNDUP(F2289/2,0)+7500,IF(F2289&lt;=70000,ROUNDUP(F2289/4,0)+17500,35000)))),MAX(IF(F2289&lt;=0,0,IF(F2289&lt;=15000,F2289,IF(F2289&lt;=40000,ROUNDUP(F2289/2,0)+7500,IF(F2289&lt;=70000,ROUNDUP(F2289/4,0)+17500,35000)))),MIN(IF(E2289&lt;=0,0,IF(E2289&lt;=12000,E2289,IF(E2289&lt;=32000,ROUNDUP(E2289/2,0)+6000,IF(E2289&lt;=56000,ROUNDUP(E2289/4,0)+14000,28000))))+IF(F2289&lt;=0,0,IF(F2289&lt;=15000,F2289,IF(F2289&lt;=40000,ROUNDUP(F2289/2,0)+7500,IF(F2289&lt;=70000,ROUNDUP(F2289/4,0)+17500,35000)))),28000))))</f>
        <v/>
      </c>
      <c r="T2289" s="18">
        <f>IF(G2289&lt;=0,0,IF(G2289&lt;=12000,G2289,IF(G2289&lt;=32000,ROUNDUP(G2289/2,0)+6000,IF(G2289&lt;=56000,ROUNDUP(G2289/4,0)+14000,28000))))</f>
        <v/>
      </c>
      <c r="U2289" s="18">
        <f>IF(I2289&lt;=0,IF(H2289&lt;=0,0,IF(H2289&lt;=12000,H2289,IF(H2289&lt;=32000,ROUNDUP(H2289/2,0)+6000,IF(H2289&lt;=56000,ROUNDUP(H2289/4,0)+14000,28000)))),IF(H2289&lt;=0,IF(I2289&lt;=0,0,IF(I2289&lt;=15000,I2289,IF(I2289&lt;=40000,ROUNDUP(I2289/2,0)+7500,IF(I2289&lt;=70000,ROUNDUP(I2289/4,0)+17500,35000)))),MAX(IF(I2289&lt;=0,0,IF(I2289&lt;=15000,I2289,IF(I2289&lt;=40000,ROUNDUP(I2289/2,0)+7500,IF(I2289&lt;=70000,ROUNDUP(I2289/4,0)+17500,35000)))),MIN(IF(H2289&lt;=0,0,IF(H2289&lt;=12000,H2289,IF(H2289&lt;=32000,ROUNDUP(H2289/2,0)+6000,IF(H2289&lt;=56000,ROUNDUP(H2289/4,0)+14000,28000))))+IF(I2289&lt;=0,0,IF(I2289&lt;=15000,I2289,IF(I2289&lt;=40000,ROUNDUP(I2289/2,0)+7500,IF(I2289&lt;=70000,ROUNDUP(I2289/4,0)+17500,35000)))),28000))))</f>
        <v/>
      </c>
      <c r="V2289" s="18">
        <f>MIN(70000,S2289+T2289+U2289)</f>
        <v/>
      </c>
      <c r="W2289" s="18">
        <f>MAX(0,ROUNDDOWN(M2289-J2289-N2289-K2289-0,-3))</f>
        <v/>
      </c>
      <c r="X2289" s="18">
        <f>MAX(0,ROUNDDOWN(M2289-J2289-N2289-K2289-R2289,-3))</f>
        <v/>
      </c>
      <c r="Y2289" s="18">
        <f>IF(W2289&lt;=0,0,ROUNDDOWN((W2289*LOOKUP(W2289,{0,1950001,3300001,6950001,9000001,18000001,40000001},{0.05,0.1,0.2,0.23,0.33,0.4,0.45})-LOOKUP(W2289,{0,1950001,3300001,6950001,9000001,18000001,40000001},{0,97500,427500,636000,1536000,2796000,4796000}))*1.021,-2))</f>
        <v/>
      </c>
      <c r="Z2289" s="18">
        <f>IF(X2289&lt;=0,0,ROUNDDOWN((X2289*LOOKUP(X2289,{0,1950001,3300001,6950001,9000001,18000001,40000001},{0.05,0.1,0.2,0.23,0.33,0.4,0.45})-LOOKUP(X2289,{0,1950001,3300001,6950001,9000001,18000001,40000001},{0,97500,427500,636000,1536000,2796000,4796000}))*1.021,-2))</f>
        <v/>
      </c>
      <c r="AA2289" s="18">
        <f>MAX(0,ROUNDDOWN(M2289-J2289-430000-L2289-0,-3))</f>
        <v/>
      </c>
      <c r="AB2289" s="18">
        <f>MAX(0,ROUNDDOWN(M2289-J2289-430000-L2289-V2289,-3))</f>
        <v/>
      </c>
      <c r="AC2289" s="18">
        <f>IF(M2289&lt;=450000,0,MAX(0,ROUNDDOWN(AA2289*0.06-MIN(50000,AA2289)*0.03,-2))+MAX(0,ROUNDDOWN(AA2289*0.04-MIN(50000,AA2289)*0.02,-2)))</f>
        <v/>
      </c>
      <c r="AD2289" s="18">
        <f>IF(M2289&lt;=450000,0,MAX(0,ROUNDDOWN(AB2289*0.06-MIN(50000,AB2289)*0.03,-2))+MAX(0,ROUNDDOWN(AB2289*0.04-MIN(50000,AB2289)*0.02,-2)))</f>
        <v/>
      </c>
      <c r="AE2289" s="18">
        <f>Y2289-Z2289</f>
        <v/>
      </c>
      <c r="AF2289" s="18">
        <f>AC2289-AD2289</f>
        <v/>
      </c>
      <c r="AG2289" s="18">
        <f>AE2289+AF2289</f>
        <v/>
      </c>
      <c r="AH2289" s="20">
        <f>IF(W2289&lt;=0,0,LOOKUP(W2289,{0,1950001,3300001,6950001,9000001,18000001,40000001},{0.05,0.1,0.2,0.23,0.33,0.4,0.45}))</f>
        <v/>
      </c>
    </row>
    <row r="2290">
      <c r="A2290" t="inlineStr">
        <is>
          <t>1万円刻み 一般8万円</t>
        </is>
      </c>
      <c r="B2290" s="18">
        <f>'4_1万円刻み'!$A$737</f>
        <v/>
      </c>
      <c r="C2290" s="19" t="n">
        <v>2026</v>
      </c>
      <c r="D2290" t="inlineStr">
        <is>
          <t>いいえ</t>
        </is>
      </c>
      <c r="E2290" s="18" t="n">
        <v>80000</v>
      </c>
      <c r="F2290" s="18" t="n">
        <v>0</v>
      </c>
      <c r="G2290" s="18" t="n">
        <v>0</v>
      </c>
      <c r="H2290" s="18" t="n">
        <v>0</v>
      </c>
      <c r="I2290" s="18" t="n">
        <v>0</v>
      </c>
      <c r="J2290" s="18">
        <f>ROUND(MIN(B2290/12,650000)*12*0.0915+MIN(B2290/12,1390000)*12*(0.0504+0)+B2290*0.005,0)</f>
        <v/>
      </c>
      <c r="K2290" s="18" t="n">
        <v>0</v>
      </c>
      <c r="L2290" s="18" t="n">
        <v>0</v>
      </c>
      <c r="M2290" s="18">
        <f>ROUND(IF(C2290&gt;=2026,IF(B2290&lt;741000,0,IF(B2290&lt;2191000,B2290-740000,IF(B2290&lt;2193000,1451000,IF(B2290&lt;2196000,1453000,IF(B2290&lt;2200000,1456000,IF(B2290&lt;3600000,ROUNDDOWN(B2290/4,-3)*2.8-80000,IF(B2290&lt;6600000,ROUNDDOWN(B2290/4,-3)*3.2-440000,IF(B2290&lt;8500000,ROUNDDOWN(B2290*0.9,0)-1100000,B2290-1950000)))))))),IF(B2290&lt;651000,0,IF(B2290&lt;1900000,B2290-650000,IF(B2290&lt;3600000,ROUNDDOWN(B2290/4,-3)*2.8-80000,IF(B2290&lt;6600000,ROUNDDOWN(B2290/4,-3)*3.2-440000,IF(B2290&lt;8500000,ROUNDDOWN(B2290*0.9,0)-1100000,B2290-1950000)))))),0)</f>
        <v/>
      </c>
      <c r="N2290" s="18">
        <f>IF(M2290&gt;23500000,NA(),IF(C2290&gt;=2026,IF(M2290&lt;=4890000,1040000,IF(M2290&lt;=6550000,670000,620000)),IF(M2290&lt;=1320000,950000,IF(M2290&lt;=3360000,880000,IF(M2290&lt;=4890000,680000,IF(M2290&lt;=6550000,630000,580000))))))</f>
        <v/>
      </c>
      <c r="O2290" s="18">
        <f>IF(F2290&lt;=0,IF(AND(D2290="はい",C2290&gt;=2026,C2290&lt;=2027),IF(E2290&lt;=0,0,IF(E2290&lt;=30000,E2290,IF(E2290&lt;=60000,ROUNDUP(E2290/2,0)+15000,IF(E2290&lt;=120000,ROUNDUP(E2290/4,0)+30000,60000)))),IF(E2290&lt;=0,0,IF(E2290&lt;=20000,E2290,IF(E2290&lt;=40000,ROUNDUP(E2290/2,0)+10000,IF(E2290&lt;=80000,ROUNDUP(E2290/4,0)+20000,40000))))),IF(E2290&lt;=0,IF(F2290&lt;=0,0,IF(F2290&lt;=25000,F2290,IF(F2290&lt;=50000,ROUNDUP(F2290/2,0)+12500,IF(F2290&lt;=100000,ROUNDUP(F2290/4,0)+25000,50000)))),MAX(IF(F2290&lt;=0,0,IF(F2290&lt;=25000,F2290,IF(F2290&lt;=50000,ROUNDUP(F2290/2,0)+12500,IF(F2290&lt;=100000,ROUNDUP(F2290/4,0)+25000,50000)))),MIN(IF(AND(D2290="はい",C2290&gt;=2026,C2290&lt;=2027),IF(E2290&lt;=0,0,IF(E2290&lt;=30000,E2290,IF(E2290&lt;=60000,ROUNDUP(E2290/2,0)+15000,IF(E2290&lt;=120000,ROUNDUP(E2290/4,0)+30000,60000)))),IF(E2290&lt;=0,0,IF(E2290&lt;=20000,E2290,IF(E2290&lt;=40000,ROUNDUP(E2290/2,0)+10000,IF(E2290&lt;=80000,ROUNDUP(E2290/4,0)+20000,40000)))))+IF(F2290&lt;=0,0,IF(F2290&lt;=25000,F2290,IF(F2290&lt;=50000,ROUNDUP(F2290/2,0)+12500,IF(F2290&lt;=100000,ROUNDUP(F2290/4,0)+25000,50000)))),IF(AND(D2290="はい",C2290&gt;=2026,C2290&lt;=2027),60000,40000)))))</f>
        <v/>
      </c>
      <c r="P2290" s="18">
        <f>IF(G2290&lt;=0,0,IF(G2290&lt;=20000,G2290,IF(G2290&lt;=40000,ROUNDUP(G2290/2,0)+10000,IF(G2290&lt;=80000,ROUNDUP(G2290/4,0)+20000,40000))))</f>
        <v/>
      </c>
      <c r="Q2290" s="18">
        <f>IF(I2290&lt;=0,IF(H2290&lt;=0,0,IF(H2290&lt;=20000,H2290,IF(H2290&lt;=40000,ROUNDUP(H2290/2,0)+10000,IF(H2290&lt;=80000,ROUNDUP(H2290/4,0)+20000,40000)))),IF(H2290&lt;=0,IF(I2290&lt;=0,0,IF(I2290&lt;=25000,I2290,IF(I2290&lt;=50000,ROUNDUP(I2290/2,0)+12500,IF(I2290&lt;=100000,ROUNDUP(I2290/4,0)+25000,50000)))),MAX(IF(I2290&lt;=0,0,IF(I2290&lt;=25000,I2290,IF(I2290&lt;=50000,ROUNDUP(I2290/2,0)+12500,IF(I2290&lt;=100000,ROUNDUP(I2290/4,0)+25000,50000)))),MIN(IF(H2290&lt;=0,0,IF(H2290&lt;=20000,H2290,IF(H2290&lt;=40000,ROUNDUP(H2290/2,0)+10000,IF(H2290&lt;=80000,ROUNDUP(H2290/4,0)+20000,40000))))+IF(I2290&lt;=0,0,IF(I2290&lt;=25000,I2290,IF(I2290&lt;=50000,ROUNDUP(I2290/2,0)+12500,IF(I2290&lt;=100000,ROUNDUP(I2290/4,0)+25000,50000)))),40000))))</f>
        <v/>
      </c>
      <c r="R2290" s="18">
        <f>MIN(120000,O2290+P2290+Q2290)</f>
        <v/>
      </c>
      <c r="S2290" s="18">
        <f>IF(F2290&lt;=0,IF(E2290&lt;=0,0,IF(E2290&lt;=12000,E2290,IF(E2290&lt;=32000,ROUNDUP(E2290/2,0)+6000,IF(E2290&lt;=56000,ROUNDUP(E2290/4,0)+14000,28000)))),IF(E2290&lt;=0,IF(F2290&lt;=0,0,IF(F2290&lt;=15000,F2290,IF(F2290&lt;=40000,ROUNDUP(F2290/2,0)+7500,IF(F2290&lt;=70000,ROUNDUP(F2290/4,0)+17500,35000)))),MAX(IF(F2290&lt;=0,0,IF(F2290&lt;=15000,F2290,IF(F2290&lt;=40000,ROUNDUP(F2290/2,0)+7500,IF(F2290&lt;=70000,ROUNDUP(F2290/4,0)+17500,35000)))),MIN(IF(E2290&lt;=0,0,IF(E2290&lt;=12000,E2290,IF(E2290&lt;=32000,ROUNDUP(E2290/2,0)+6000,IF(E2290&lt;=56000,ROUNDUP(E2290/4,0)+14000,28000))))+IF(F2290&lt;=0,0,IF(F2290&lt;=15000,F2290,IF(F2290&lt;=40000,ROUNDUP(F2290/2,0)+7500,IF(F2290&lt;=70000,ROUNDUP(F2290/4,0)+17500,35000)))),28000))))</f>
        <v/>
      </c>
      <c r="T2290" s="18">
        <f>IF(G2290&lt;=0,0,IF(G2290&lt;=12000,G2290,IF(G2290&lt;=32000,ROUNDUP(G2290/2,0)+6000,IF(G2290&lt;=56000,ROUNDUP(G2290/4,0)+14000,28000))))</f>
        <v/>
      </c>
      <c r="U2290" s="18">
        <f>IF(I2290&lt;=0,IF(H2290&lt;=0,0,IF(H2290&lt;=12000,H2290,IF(H2290&lt;=32000,ROUNDUP(H2290/2,0)+6000,IF(H2290&lt;=56000,ROUNDUP(H2290/4,0)+14000,28000)))),IF(H2290&lt;=0,IF(I2290&lt;=0,0,IF(I2290&lt;=15000,I2290,IF(I2290&lt;=40000,ROUNDUP(I2290/2,0)+7500,IF(I2290&lt;=70000,ROUNDUP(I2290/4,0)+17500,35000)))),MAX(IF(I2290&lt;=0,0,IF(I2290&lt;=15000,I2290,IF(I2290&lt;=40000,ROUNDUP(I2290/2,0)+7500,IF(I2290&lt;=70000,ROUNDUP(I2290/4,0)+17500,35000)))),MIN(IF(H2290&lt;=0,0,IF(H2290&lt;=12000,H2290,IF(H2290&lt;=32000,ROUNDUP(H2290/2,0)+6000,IF(H2290&lt;=56000,ROUNDUP(H2290/4,0)+14000,28000))))+IF(I2290&lt;=0,0,IF(I2290&lt;=15000,I2290,IF(I2290&lt;=40000,ROUNDUP(I2290/2,0)+7500,IF(I2290&lt;=70000,ROUNDUP(I2290/4,0)+17500,35000)))),28000))))</f>
        <v/>
      </c>
      <c r="V2290" s="18">
        <f>MIN(70000,S2290+T2290+U2290)</f>
        <v/>
      </c>
      <c r="W2290" s="18">
        <f>MAX(0,ROUNDDOWN(M2290-J2290-N2290-K2290-0,-3))</f>
        <v/>
      </c>
      <c r="X2290" s="18">
        <f>MAX(0,ROUNDDOWN(M2290-J2290-N2290-K2290-R2290,-3))</f>
        <v/>
      </c>
      <c r="Y2290" s="18">
        <f>IF(W2290&lt;=0,0,ROUNDDOWN((W2290*LOOKUP(W2290,{0,1950001,3300001,6950001,9000001,18000001,40000001},{0.05,0.1,0.2,0.23,0.33,0.4,0.45})-LOOKUP(W2290,{0,1950001,3300001,6950001,9000001,18000001,40000001},{0,97500,427500,636000,1536000,2796000,4796000}))*1.021,-2))</f>
        <v/>
      </c>
      <c r="Z2290" s="18">
        <f>IF(X2290&lt;=0,0,ROUNDDOWN((X2290*LOOKUP(X2290,{0,1950001,3300001,6950001,9000001,18000001,40000001},{0.05,0.1,0.2,0.23,0.33,0.4,0.45})-LOOKUP(X2290,{0,1950001,3300001,6950001,9000001,18000001,40000001},{0,97500,427500,636000,1536000,2796000,4796000}))*1.021,-2))</f>
        <v/>
      </c>
      <c r="AA2290" s="18">
        <f>MAX(0,ROUNDDOWN(M2290-J2290-430000-L2290-0,-3))</f>
        <v/>
      </c>
      <c r="AB2290" s="18">
        <f>MAX(0,ROUNDDOWN(M2290-J2290-430000-L2290-V2290,-3))</f>
        <v/>
      </c>
      <c r="AC2290" s="18">
        <f>IF(M2290&lt;=450000,0,MAX(0,ROUNDDOWN(AA2290*0.06-MIN(50000,AA2290)*0.03,-2))+MAX(0,ROUNDDOWN(AA2290*0.04-MIN(50000,AA2290)*0.02,-2)))</f>
        <v/>
      </c>
      <c r="AD2290" s="18">
        <f>IF(M2290&lt;=450000,0,MAX(0,ROUNDDOWN(AB2290*0.06-MIN(50000,AB2290)*0.03,-2))+MAX(0,ROUNDDOWN(AB2290*0.04-MIN(50000,AB2290)*0.02,-2)))</f>
        <v/>
      </c>
      <c r="AE2290" s="18">
        <f>Y2290-Z2290</f>
        <v/>
      </c>
      <c r="AF2290" s="18">
        <f>AC2290-AD2290</f>
        <v/>
      </c>
      <c r="AG2290" s="18">
        <f>AE2290+AF2290</f>
        <v/>
      </c>
      <c r="AH2290" s="20">
        <f>IF(W2290&lt;=0,0,LOOKUP(W2290,{0,1950001,3300001,6950001,9000001,18000001,40000001},{0.05,0.1,0.2,0.23,0.33,0.4,0.45}))</f>
        <v/>
      </c>
    </row>
    <row r="2291">
      <c r="A2291" t="inlineStr">
        <is>
          <t>1万円刻み 特例あり一般12万円</t>
        </is>
      </c>
      <c r="B2291" s="18">
        <f>'4_1万円刻み'!$A$737</f>
        <v/>
      </c>
      <c r="C2291" s="19" t="n">
        <v>2026</v>
      </c>
      <c r="D2291" t="inlineStr">
        <is>
          <t>はい</t>
        </is>
      </c>
      <c r="E2291" s="18" t="n">
        <v>120000</v>
      </c>
      <c r="F2291" s="18" t="n">
        <v>0</v>
      </c>
      <c r="G2291" s="18" t="n">
        <v>0</v>
      </c>
      <c r="H2291" s="18" t="n">
        <v>0</v>
      </c>
      <c r="I2291" s="18" t="n">
        <v>0</v>
      </c>
      <c r="J2291" s="18">
        <f>ROUND(MIN(B2291/12,650000)*12*0.0915+MIN(B2291/12,1390000)*12*(0.0504+0)+B2291*0.005,0)</f>
        <v/>
      </c>
      <c r="K2291" s="18" t="n">
        <v>0</v>
      </c>
      <c r="L2291" s="18" t="n">
        <v>0</v>
      </c>
      <c r="M2291" s="18">
        <f>ROUND(IF(C2291&gt;=2026,IF(B2291&lt;741000,0,IF(B2291&lt;2191000,B2291-740000,IF(B2291&lt;2193000,1451000,IF(B2291&lt;2196000,1453000,IF(B2291&lt;2200000,1456000,IF(B2291&lt;3600000,ROUNDDOWN(B2291/4,-3)*2.8-80000,IF(B2291&lt;6600000,ROUNDDOWN(B2291/4,-3)*3.2-440000,IF(B2291&lt;8500000,ROUNDDOWN(B2291*0.9,0)-1100000,B2291-1950000)))))))),IF(B2291&lt;651000,0,IF(B2291&lt;1900000,B2291-650000,IF(B2291&lt;3600000,ROUNDDOWN(B2291/4,-3)*2.8-80000,IF(B2291&lt;6600000,ROUNDDOWN(B2291/4,-3)*3.2-440000,IF(B2291&lt;8500000,ROUNDDOWN(B2291*0.9,0)-1100000,B2291-1950000)))))),0)</f>
        <v/>
      </c>
      <c r="N2291" s="18">
        <f>IF(M2291&gt;23500000,NA(),IF(C2291&gt;=2026,IF(M2291&lt;=4890000,1040000,IF(M2291&lt;=6550000,670000,620000)),IF(M2291&lt;=1320000,950000,IF(M2291&lt;=3360000,880000,IF(M2291&lt;=4890000,680000,IF(M2291&lt;=6550000,630000,580000))))))</f>
        <v/>
      </c>
      <c r="O2291" s="18">
        <f>IF(F2291&lt;=0,IF(AND(D2291="はい",C2291&gt;=2026,C2291&lt;=2027),IF(E2291&lt;=0,0,IF(E2291&lt;=30000,E2291,IF(E2291&lt;=60000,ROUNDUP(E2291/2,0)+15000,IF(E2291&lt;=120000,ROUNDUP(E2291/4,0)+30000,60000)))),IF(E2291&lt;=0,0,IF(E2291&lt;=20000,E2291,IF(E2291&lt;=40000,ROUNDUP(E2291/2,0)+10000,IF(E2291&lt;=80000,ROUNDUP(E2291/4,0)+20000,40000))))),IF(E2291&lt;=0,IF(F2291&lt;=0,0,IF(F2291&lt;=25000,F2291,IF(F2291&lt;=50000,ROUNDUP(F2291/2,0)+12500,IF(F2291&lt;=100000,ROUNDUP(F2291/4,0)+25000,50000)))),MAX(IF(F2291&lt;=0,0,IF(F2291&lt;=25000,F2291,IF(F2291&lt;=50000,ROUNDUP(F2291/2,0)+12500,IF(F2291&lt;=100000,ROUNDUP(F2291/4,0)+25000,50000)))),MIN(IF(AND(D2291="はい",C2291&gt;=2026,C2291&lt;=2027),IF(E2291&lt;=0,0,IF(E2291&lt;=30000,E2291,IF(E2291&lt;=60000,ROUNDUP(E2291/2,0)+15000,IF(E2291&lt;=120000,ROUNDUP(E2291/4,0)+30000,60000)))),IF(E2291&lt;=0,0,IF(E2291&lt;=20000,E2291,IF(E2291&lt;=40000,ROUNDUP(E2291/2,0)+10000,IF(E2291&lt;=80000,ROUNDUP(E2291/4,0)+20000,40000)))))+IF(F2291&lt;=0,0,IF(F2291&lt;=25000,F2291,IF(F2291&lt;=50000,ROUNDUP(F2291/2,0)+12500,IF(F2291&lt;=100000,ROUNDUP(F2291/4,0)+25000,50000)))),IF(AND(D2291="はい",C2291&gt;=2026,C2291&lt;=2027),60000,40000)))))</f>
        <v/>
      </c>
      <c r="P2291" s="18">
        <f>IF(G2291&lt;=0,0,IF(G2291&lt;=20000,G2291,IF(G2291&lt;=40000,ROUNDUP(G2291/2,0)+10000,IF(G2291&lt;=80000,ROUNDUP(G2291/4,0)+20000,40000))))</f>
        <v/>
      </c>
      <c r="Q2291" s="18">
        <f>IF(I2291&lt;=0,IF(H2291&lt;=0,0,IF(H2291&lt;=20000,H2291,IF(H2291&lt;=40000,ROUNDUP(H2291/2,0)+10000,IF(H2291&lt;=80000,ROUNDUP(H2291/4,0)+20000,40000)))),IF(H2291&lt;=0,IF(I2291&lt;=0,0,IF(I2291&lt;=25000,I2291,IF(I2291&lt;=50000,ROUNDUP(I2291/2,0)+12500,IF(I2291&lt;=100000,ROUNDUP(I2291/4,0)+25000,50000)))),MAX(IF(I2291&lt;=0,0,IF(I2291&lt;=25000,I2291,IF(I2291&lt;=50000,ROUNDUP(I2291/2,0)+12500,IF(I2291&lt;=100000,ROUNDUP(I2291/4,0)+25000,50000)))),MIN(IF(H2291&lt;=0,0,IF(H2291&lt;=20000,H2291,IF(H2291&lt;=40000,ROUNDUP(H2291/2,0)+10000,IF(H2291&lt;=80000,ROUNDUP(H2291/4,0)+20000,40000))))+IF(I2291&lt;=0,0,IF(I2291&lt;=25000,I2291,IF(I2291&lt;=50000,ROUNDUP(I2291/2,0)+12500,IF(I2291&lt;=100000,ROUNDUP(I2291/4,0)+25000,50000)))),40000))))</f>
        <v/>
      </c>
      <c r="R2291" s="18">
        <f>MIN(120000,O2291+P2291+Q2291)</f>
        <v/>
      </c>
      <c r="S2291" s="18">
        <f>IF(F2291&lt;=0,IF(E2291&lt;=0,0,IF(E2291&lt;=12000,E2291,IF(E2291&lt;=32000,ROUNDUP(E2291/2,0)+6000,IF(E2291&lt;=56000,ROUNDUP(E2291/4,0)+14000,28000)))),IF(E2291&lt;=0,IF(F2291&lt;=0,0,IF(F2291&lt;=15000,F2291,IF(F2291&lt;=40000,ROUNDUP(F2291/2,0)+7500,IF(F2291&lt;=70000,ROUNDUP(F2291/4,0)+17500,35000)))),MAX(IF(F2291&lt;=0,0,IF(F2291&lt;=15000,F2291,IF(F2291&lt;=40000,ROUNDUP(F2291/2,0)+7500,IF(F2291&lt;=70000,ROUNDUP(F2291/4,0)+17500,35000)))),MIN(IF(E2291&lt;=0,0,IF(E2291&lt;=12000,E2291,IF(E2291&lt;=32000,ROUNDUP(E2291/2,0)+6000,IF(E2291&lt;=56000,ROUNDUP(E2291/4,0)+14000,28000))))+IF(F2291&lt;=0,0,IF(F2291&lt;=15000,F2291,IF(F2291&lt;=40000,ROUNDUP(F2291/2,0)+7500,IF(F2291&lt;=70000,ROUNDUP(F2291/4,0)+17500,35000)))),28000))))</f>
        <v/>
      </c>
      <c r="T2291" s="18">
        <f>IF(G2291&lt;=0,0,IF(G2291&lt;=12000,G2291,IF(G2291&lt;=32000,ROUNDUP(G2291/2,0)+6000,IF(G2291&lt;=56000,ROUNDUP(G2291/4,0)+14000,28000))))</f>
        <v/>
      </c>
      <c r="U2291" s="18">
        <f>IF(I2291&lt;=0,IF(H2291&lt;=0,0,IF(H2291&lt;=12000,H2291,IF(H2291&lt;=32000,ROUNDUP(H2291/2,0)+6000,IF(H2291&lt;=56000,ROUNDUP(H2291/4,0)+14000,28000)))),IF(H2291&lt;=0,IF(I2291&lt;=0,0,IF(I2291&lt;=15000,I2291,IF(I2291&lt;=40000,ROUNDUP(I2291/2,0)+7500,IF(I2291&lt;=70000,ROUNDUP(I2291/4,0)+17500,35000)))),MAX(IF(I2291&lt;=0,0,IF(I2291&lt;=15000,I2291,IF(I2291&lt;=40000,ROUNDUP(I2291/2,0)+7500,IF(I2291&lt;=70000,ROUNDUP(I2291/4,0)+17500,35000)))),MIN(IF(H2291&lt;=0,0,IF(H2291&lt;=12000,H2291,IF(H2291&lt;=32000,ROUNDUP(H2291/2,0)+6000,IF(H2291&lt;=56000,ROUNDUP(H2291/4,0)+14000,28000))))+IF(I2291&lt;=0,0,IF(I2291&lt;=15000,I2291,IF(I2291&lt;=40000,ROUNDUP(I2291/2,0)+7500,IF(I2291&lt;=70000,ROUNDUP(I2291/4,0)+17500,35000)))),28000))))</f>
        <v/>
      </c>
      <c r="V2291" s="18">
        <f>MIN(70000,S2291+T2291+U2291)</f>
        <v/>
      </c>
      <c r="W2291" s="18">
        <f>MAX(0,ROUNDDOWN(M2291-J2291-N2291-K2291-0,-3))</f>
        <v/>
      </c>
      <c r="X2291" s="18">
        <f>MAX(0,ROUNDDOWN(M2291-J2291-N2291-K2291-R2291,-3))</f>
        <v/>
      </c>
      <c r="Y2291" s="18">
        <f>IF(W2291&lt;=0,0,ROUNDDOWN((W2291*LOOKUP(W2291,{0,1950001,3300001,6950001,9000001,18000001,40000001},{0.05,0.1,0.2,0.23,0.33,0.4,0.45})-LOOKUP(W2291,{0,1950001,3300001,6950001,9000001,18000001,40000001},{0,97500,427500,636000,1536000,2796000,4796000}))*1.021,-2))</f>
        <v/>
      </c>
      <c r="Z2291" s="18">
        <f>IF(X2291&lt;=0,0,ROUNDDOWN((X2291*LOOKUP(X2291,{0,1950001,3300001,6950001,9000001,18000001,40000001},{0.05,0.1,0.2,0.23,0.33,0.4,0.45})-LOOKUP(X2291,{0,1950001,3300001,6950001,9000001,18000001,40000001},{0,97500,427500,636000,1536000,2796000,4796000}))*1.021,-2))</f>
        <v/>
      </c>
      <c r="AA2291" s="18">
        <f>MAX(0,ROUNDDOWN(M2291-J2291-430000-L2291-0,-3))</f>
        <v/>
      </c>
      <c r="AB2291" s="18">
        <f>MAX(0,ROUNDDOWN(M2291-J2291-430000-L2291-V2291,-3))</f>
        <v/>
      </c>
      <c r="AC2291" s="18">
        <f>IF(M2291&lt;=450000,0,MAX(0,ROUNDDOWN(AA2291*0.06-MIN(50000,AA2291)*0.03,-2))+MAX(0,ROUNDDOWN(AA2291*0.04-MIN(50000,AA2291)*0.02,-2)))</f>
        <v/>
      </c>
      <c r="AD2291" s="18">
        <f>IF(M2291&lt;=450000,0,MAX(0,ROUNDDOWN(AB2291*0.06-MIN(50000,AB2291)*0.03,-2))+MAX(0,ROUNDDOWN(AB2291*0.04-MIN(50000,AB2291)*0.02,-2)))</f>
        <v/>
      </c>
      <c r="AE2291" s="18">
        <f>Y2291-Z2291</f>
        <v/>
      </c>
      <c r="AF2291" s="18">
        <f>AC2291-AD2291</f>
        <v/>
      </c>
      <c r="AG2291" s="18">
        <f>AE2291+AF2291</f>
        <v/>
      </c>
      <c r="AH2291" s="20">
        <f>IF(W2291&lt;=0,0,LOOKUP(W2291,{0,1950001,3300001,6950001,9000001,18000001,40000001},{0.05,0.1,0.2,0.23,0.33,0.4,0.45}))</f>
        <v/>
      </c>
    </row>
    <row r="2292">
      <c r="A2292" t="inlineStr">
        <is>
          <t>1万円刻み 3区分8万円ずつ</t>
        </is>
      </c>
      <c r="B2292" s="18">
        <f>'4_1万円刻み'!$A$738</f>
        <v/>
      </c>
      <c r="C2292" s="19" t="n">
        <v>2026</v>
      </c>
      <c r="D2292" t="inlineStr">
        <is>
          <t>いいえ</t>
        </is>
      </c>
      <c r="E2292" s="18" t="n">
        <v>80000</v>
      </c>
      <c r="F2292" s="18" t="n">
        <v>0</v>
      </c>
      <c r="G2292" s="18" t="n">
        <v>80000</v>
      </c>
      <c r="H2292" s="18" t="n">
        <v>80000</v>
      </c>
      <c r="I2292" s="18" t="n">
        <v>0</v>
      </c>
      <c r="J2292" s="18">
        <f>ROUND(MIN(B2292/12,650000)*12*0.0915+MIN(B2292/12,1390000)*12*(0.0504+0)+B2292*0.005,0)</f>
        <v/>
      </c>
      <c r="K2292" s="18" t="n">
        <v>0</v>
      </c>
      <c r="L2292" s="18" t="n">
        <v>0</v>
      </c>
      <c r="M2292" s="18">
        <f>ROUND(IF(C2292&gt;=2026,IF(B2292&lt;741000,0,IF(B2292&lt;2191000,B2292-740000,IF(B2292&lt;2193000,1451000,IF(B2292&lt;2196000,1453000,IF(B2292&lt;2200000,1456000,IF(B2292&lt;3600000,ROUNDDOWN(B2292/4,-3)*2.8-80000,IF(B2292&lt;6600000,ROUNDDOWN(B2292/4,-3)*3.2-440000,IF(B2292&lt;8500000,ROUNDDOWN(B2292*0.9,0)-1100000,B2292-1950000)))))))),IF(B2292&lt;651000,0,IF(B2292&lt;1900000,B2292-650000,IF(B2292&lt;3600000,ROUNDDOWN(B2292/4,-3)*2.8-80000,IF(B2292&lt;6600000,ROUNDDOWN(B2292/4,-3)*3.2-440000,IF(B2292&lt;8500000,ROUNDDOWN(B2292*0.9,0)-1100000,B2292-1950000)))))),0)</f>
        <v/>
      </c>
      <c r="N2292" s="18">
        <f>IF(M2292&gt;23500000,NA(),IF(C2292&gt;=2026,IF(M2292&lt;=4890000,1040000,IF(M2292&lt;=6550000,670000,620000)),IF(M2292&lt;=1320000,950000,IF(M2292&lt;=3360000,880000,IF(M2292&lt;=4890000,680000,IF(M2292&lt;=6550000,630000,580000))))))</f>
        <v/>
      </c>
      <c r="O2292" s="18">
        <f>IF(F2292&lt;=0,IF(AND(D2292="はい",C2292&gt;=2026,C2292&lt;=2027),IF(E2292&lt;=0,0,IF(E2292&lt;=30000,E2292,IF(E2292&lt;=60000,ROUNDUP(E2292/2,0)+15000,IF(E2292&lt;=120000,ROUNDUP(E2292/4,0)+30000,60000)))),IF(E2292&lt;=0,0,IF(E2292&lt;=20000,E2292,IF(E2292&lt;=40000,ROUNDUP(E2292/2,0)+10000,IF(E2292&lt;=80000,ROUNDUP(E2292/4,0)+20000,40000))))),IF(E2292&lt;=0,IF(F2292&lt;=0,0,IF(F2292&lt;=25000,F2292,IF(F2292&lt;=50000,ROUNDUP(F2292/2,0)+12500,IF(F2292&lt;=100000,ROUNDUP(F2292/4,0)+25000,50000)))),MAX(IF(F2292&lt;=0,0,IF(F2292&lt;=25000,F2292,IF(F2292&lt;=50000,ROUNDUP(F2292/2,0)+12500,IF(F2292&lt;=100000,ROUNDUP(F2292/4,0)+25000,50000)))),MIN(IF(AND(D2292="はい",C2292&gt;=2026,C2292&lt;=2027),IF(E2292&lt;=0,0,IF(E2292&lt;=30000,E2292,IF(E2292&lt;=60000,ROUNDUP(E2292/2,0)+15000,IF(E2292&lt;=120000,ROUNDUP(E2292/4,0)+30000,60000)))),IF(E2292&lt;=0,0,IF(E2292&lt;=20000,E2292,IF(E2292&lt;=40000,ROUNDUP(E2292/2,0)+10000,IF(E2292&lt;=80000,ROUNDUP(E2292/4,0)+20000,40000)))))+IF(F2292&lt;=0,0,IF(F2292&lt;=25000,F2292,IF(F2292&lt;=50000,ROUNDUP(F2292/2,0)+12500,IF(F2292&lt;=100000,ROUNDUP(F2292/4,0)+25000,50000)))),IF(AND(D2292="はい",C2292&gt;=2026,C2292&lt;=2027),60000,40000)))))</f>
        <v/>
      </c>
      <c r="P2292" s="18">
        <f>IF(G2292&lt;=0,0,IF(G2292&lt;=20000,G2292,IF(G2292&lt;=40000,ROUNDUP(G2292/2,0)+10000,IF(G2292&lt;=80000,ROUNDUP(G2292/4,0)+20000,40000))))</f>
        <v/>
      </c>
      <c r="Q2292" s="18">
        <f>IF(I2292&lt;=0,IF(H2292&lt;=0,0,IF(H2292&lt;=20000,H2292,IF(H2292&lt;=40000,ROUNDUP(H2292/2,0)+10000,IF(H2292&lt;=80000,ROUNDUP(H2292/4,0)+20000,40000)))),IF(H2292&lt;=0,IF(I2292&lt;=0,0,IF(I2292&lt;=25000,I2292,IF(I2292&lt;=50000,ROUNDUP(I2292/2,0)+12500,IF(I2292&lt;=100000,ROUNDUP(I2292/4,0)+25000,50000)))),MAX(IF(I2292&lt;=0,0,IF(I2292&lt;=25000,I2292,IF(I2292&lt;=50000,ROUNDUP(I2292/2,0)+12500,IF(I2292&lt;=100000,ROUNDUP(I2292/4,0)+25000,50000)))),MIN(IF(H2292&lt;=0,0,IF(H2292&lt;=20000,H2292,IF(H2292&lt;=40000,ROUNDUP(H2292/2,0)+10000,IF(H2292&lt;=80000,ROUNDUP(H2292/4,0)+20000,40000))))+IF(I2292&lt;=0,0,IF(I2292&lt;=25000,I2292,IF(I2292&lt;=50000,ROUNDUP(I2292/2,0)+12500,IF(I2292&lt;=100000,ROUNDUP(I2292/4,0)+25000,50000)))),40000))))</f>
        <v/>
      </c>
      <c r="R2292" s="18">
        <f>MIN(120000,O2292+P2292+Q2292)</f>
        <v/>
      </c>
      <c r="S2292" s="18">
        <f>IF(F2292&lt;=0,IF(E2292&lt;=0,0,IF(E2292&lt;=12000,E2292,IF(E2292&lt;=32000,ROUNDUP(E2292/2,0)+6000,IF(E2292&lt;=56000,ROUNDUP(E2292/4,0)+14000,28000)))),IF(E2292&lt;=0,IF(F2292&lt;=0,0,IF(F2292&lt;=15000,F2292,IF(F2292&lt;=40000,ROUNDUP(F2292/2,0)+7500,IF(F2292&lt;=70000,ROUNDUP(F2292/4,0)+17500,35000)))),MAX(IF(F2292&lt;=0,0,IF(F2292&lt;=15000,F2292,IF(F2292&lt;=40000,ROUNDUP(F2292/2,0)+7500,IF(F2292&lt;=70000,ROUNDUP(F2292/4,0)+17500,35000)))),MIN(IF(E2292&lt;=0,0,IF(E2292&lt;=12000,E2292,IF(E2292&lt;=32000,ROUNDUP(E2292/2,0)+6000,IF(E2292&lt;=56000,ROUNDUP(E2292/4,0)+14000,28000))))+IF(F2292&lt;=0,0,IF(F2292&lt;=15000,F2292,IF(F2292&lt;=40000,ROUNDUP(F2292/2,0)+7500,IF(F2292&lt;=70000,ROUNDUP(F2292/4,0)+17500,35000)))),28000))))</f>
        <v/>
      </c>
      <c r="T2292" s="18">
        <f>IF(G2292&lt;=0,0,IF(G2292&lt;=12000,G2292,IF(G2292&lt;=32000,ROUNDUP(G2292/2,0)+6000,IF(G2292&lt;=56000,ROUNDUP(G2292/4,0)+14000,28000))))</f>
        <v/>
      </c>
      <c r="U2292" s="18">
        <f>IF(I2292&lt;=0,IF(H2292&lt;=0,0,IF(H2292&lt;=12000,H2292,IF(H2292&lt;=32000,ROUNDUP(H2292/2,0)+6000,IF(H2292&lt;=56000,ROUNDUP(H2292/4,0)+14000,28000)))),IF(H2292&lt;=0,IF(I2292&lt;=0,0,IF(I2292&lt;=15000,I2292,IF(I2292&lt;=40000,ROUNDUP(I2292/2,0)+7500,IF(I2292&lt;=70000,ROUNDUP(I2292/4,0)+17500,35000)))),MAX(IF(I2292&lt;=0,0,IF(I2292&lt;=15000,I2292,IF(I2292&lt;=40000,ROUNDUP(I2292/2,0)+7500,IF(I2292&lt;=70000,ROUNDUP(I2292/4,0)+17500,35000)))),MIN(IF(H2292&lt;=0,0,IF(H2292&lt;=12000,H2292,IF(H2292&lt;=32000,ROUNDUP(H2292/2,0)+6000,IF(H2292&lt;=56000,ROUNDUP(H2292/4,0)+14000,28000))))+IF(I2292&lt;=0,0,IF(I2292&lt;=15000,I2292,IF(I2292&lt;=40000,ROUNDUP(I2292/2,0)+7500,IF(I2292&lt;=70000,ROUNDUP(I2292/4,0)+17500,35000)))),28000))))</f>
        <v/>
      </c>
      <c r="V2292" s="18">
        <f>MIN(70000,S2292+T2292+U2292)</f>
        <v/>
      </c>
      <c r="W2292" s="18">
        <f>MAX(0,ROUNDDOWN(M2292-J2292-N2292-K2292-0,-3))</f>
        <v/>
      </c>
      <c r="X2292" s="18">
        <f>MAX(0,ROUNDDOWN(M2292-J2292-N2292-K2292-R2292,-3))</f>
        <v/>
      </c>
      <c r="Y2292" s="18">
        <f>IF(W2292&lt;=0,0,ROUNDDOWN((W2292*LOOKUP(W2292,{0,1950001,3300001,6950001,9000001,18000001,40000001},{0.05,0.1,0.2,0.23,0.33,0.4,0.45})-LOOKUP(W2292,{0,1950001,3300001,6950001,9000001,18000001,40000001},{0,97500,427500,636000,1536000,2796000,4796000}))*1.021,-2))</f>
        <v/>
      </c>
      <c r="Z2292" s="18">
        <f>IF(X2292&lt;=0,0,ROUNDDOWN((X2292*LOOKUP(X2292,{0,1950001,3300001,6950001,9000001,18000001,40000001},{0.05,0.1,0.2,0.23,0.33,0.4,0.45})-LOOKUP(X2292,{0,1950001,3300001,6950001,9000001,18000001,40000001},{0,97500,427500,636000,1536000,2796000,4796000}))*1.021,-2))</f>
        <v/>
      </c>
      <c r="AA2292" s="18">
        <f>MAX(0,ROUNDDOWN(M2292-J2292-430000-L2292-0,-3))</f>
        <v/>
      </c>
      <c r="AB2292" s="18">
        <f>MAX(0,ROUNDDOWN(M2292-J2292-430000-L2292-V2292,-3))</f>
        <v/>
      </c>
      <c r="AC2292" s="18">
        <f>IF(M2292&lt;=450000,0,MAX(0,ROUNDDOWN(AA2292*0.06-MIN(50000,AA2292)*0.03,-2))+MAX(0,ROUNDDOWN(AA2292*0.04-MIN(50000,AA2292)*0.02,-2)))</f>
        <v/>
      </c>
      <c r="AD2292" s="18">
        <f>IF(M2292&lt;=450000,0,MAX(0,ROUNDDOWN(AB2292*0.06-MIN(50000,AB2292)*0.03,-2))+MAX(0,ROUNDDOWN(AB2292*0.04-MIN(50000,AB2292)*0.02,-2)))</f>
        <v/>
      </c>
      <c r="AE2292" s="18">
        <f>Y2292-Z2292</f>
        <v/>
      </c>
      <c r="AF2292" s="18">
        <f>AC2292-AD2292</f>
        <v/>
      </c>
      <c r="AG2292" s="18">
        <f>AE2292+AF2292</f>
        <v/>
      </c>
      <c r="AH2292" s="20">
        <f>IF(W2292&lt;=0,0,LOOKUP(W2292,{0,1950001,3300001,6950001,9000001,18000001,40000001},{0.05,0.1,0.2,0.23,0.33,0.4,0.45}))</f>
        <v/>
      </c>
    </row>
    <row r="2293">
      <c r="A2293" t="inlineStr">
        <is>
          <t>1万円刻み 一般8万円</t>
        </is>
      </c>
      <c r="B2293" s="18">
        <f>'4_1万円刻み'!$A$738</f>
        <v/>
      </c>
      <c r="C2293" s="19" t="n">
        <v>2026</v>
      </c>
      <c r="D2293" t="inlineStr">
        <is>
          <t>いいえ</t>
        </is>
      </c>
      <c r="E2293" s="18" t="n">
        <v>80000</v>
      </c>
      <c r="F2293" s="18" t="n">
        <v>0</v>
      </c>
      <c r="G2293" s="18" t="n">
        <v>0</v>
      </c>
      <c r="H2293" s="18" t="n">
        <v>0</v>
      </c>
      <c r="I2293" s="18" t="n">
        <v>0</v>
      </c>
      <c r="J2293" s="18">
        <f>ROUND(MIN(B2293/12,650000)*12*0.0915+MIN(B2293/12,1390000)*12*(0.0504+0)+B2293*0.005,0)</f>
        <v/>
      </c>
      <c r="K2293" s="18" t="n">
        <v>0</v>
      </c>
      <c r="L2293" s="18" t="n">
        <v>0</v>
      </c>
      <c r="M2293" s="18">
        <f>ROUND(IF(C2293&gt;=2026,IF(B2293&lt;741000,0,IF(B2293&lt;2191000,B2293-740000,IF(B2293&lt;2193000,1451000,IF(B2293&lt;2196000,1453000,IF(B2293&lt;2200000,1456000,IF(B2293&lt;3600000,ROUNDDOWN(B2293/4,-3)*2.8-80000,IF(B2293&lt;6600000,ROUNDDOWN(B2293/4,-3)*3.2-440000,IF(B2293&lt;8500000,ROUNDDOWN(B2293*0.9,0)-1100000,B2293-1950000)))))))),IF(B2293&lt;651000,0,IF(B2293&lt;1900000,B2293-650000,IF(B2293&lt;3600000,ROUNDDOWN(B2293/4,-3)*2.8-80000,IF(B2293&lt;6600000,ROUNDDOWN(B2293/4,-3)*3.2-440000,IF(B2293&lt;8500000,ROUNDDOWN(B2293*0.9,0)-1100000,B2293-1950000)))))),0)</f>
        <v/>
      </c>
      <c r="N2293" s="18">
        <f>IF(M2293&gt;23500000,NA(),IF(C2293&gt;=2026,IF(M2293&lt;=4890000,1040000,IF(M2293&lt;=6550000,670000,620000)),IF(M2293&lt;=1320000,950000,IF(M2293&lt;=3360000,880000,IF(M2293&lt;=4890000,680000,IF(M2293&lt;=6550000,630000,580000))))))</f>
        <v/>
      </c>
      <c r="O2293" s="18">
        <f>IF(F2293&lt;=0,IF(AND(D2293="はい",C2293&gt;=2026,C2293&lt;=2027),IF(E2293&lt;=0,0,IF(E2293&lt;=30000,E2293,IF(E2293&lt;=60000,ROUNDUP(E2293/2,0)+15000,IF(E2293&lt;=120000,ROUNDUP(E2293/4,0)+30000,60000)))),IF(E2293&lt;=0,0,IF(E2293&lt;=20000,E2293,IF(E2293&lt;=40000,ROUNDUP(E2293/2,0)+10000,IF(E2293&lt;=80000,ROUNDUP(E2293/4,0)+20000,40000))))),IF(E2293&lt;=0,IF(F2293&lt;=0,0,IF(F2293&lt;=25000,F2293,IF(F2293&lt;=50000,ROUNDUP(F2293/2,0)+12500,IF(F2293&lt;=100000,ROUNDUP(F2293/4,0)+25000,50000)))),MAX(IF(F2293&lt;=0,0,IF(F2293&lt;=25000,F2293,IF(F2293&lt;=50000,ROUNDUP(F2293/2,0)+12500,IF(F2293&lt;=100000,ROUNDUP(F2293/4,0)+25000,50000)))),MIN(IF(AND(D2293="はい",C2293&gt;=2026,C2293&lt;=2027),IF(E2293&lt;=0,0,IF(E2293&lt;=30000,E2293,IF(E2293&lt;=60000,ROUNDUP(E2293/2,0)+15000,IF(E2293&lt;=120000,ROUNDUP(E2293/4,0)+30000,60000)))),IF(E2293&lt;=0,0,IF(E2293&lt;=20000,E2293,IF(E2293&lt;=40000,ROUNDUP(E2293/2,0)+10000,IF(E2293&lt;=80000,ROUNDUP(E2293/4,0)+20000,40000)))))+IF(F2293&lt;=0,0,IF(F2293&lt;=25000,F2293,IF(F2293&lt;=50000,ROUNDUP(F2293/2,0)+12500,IF(F2293&lt;=100000,ROUNDUP(F2293/4,0)+25000,50000)))),IF(AND(D2293="はい",C2293&gt;=2026,C2293&lt;=2027),60000,40000)))))</f>
        <v/>
      </c>
      <c r="P2293" s="18">
        <f>IF(G2293&lt;=0,0,IF(G2293&lt;=20000,G2293,IF(G2293&lt;=40000,ROUNDUP(G2293/2,0)+10000,IF(G2293&lt;=80000,ROUNDUP(G2293/4,0)+20000,40000))))</f>
        <v/>
      </c>
      <c r="Q2293" s="18">
        <f>IF(I2293&lt;=0,IF(H2293&lt;=0,0,IF(H2293&lt;=20000,H2293,IF(H2293&lt;=40000,ROUNDUP(H2293/2,0)+10000,IF(H2293&lt;=80000,ROUNDUP(H2293/4,0)+20000,40000)))),IF(H2293&lt;=0,IF(I2293&lt;=0,0,IF(I2293&lt;=25000,I2293,IF(I2293&lt;=50000,ROUNDUP(I2293/2,0)+12500,IF(I2293&lt;=100000,ROUNDUP(I2293/4,0)+25000,50000)))),MAX(IF(I2293&lt;=0,0,IF(I2293&lt;=25000,I2293,IF(I2293&lt;=50000,ROUNDUP(I2293/2,0)+12500,IF(I2293&lt;=100000,ROUNDUP(I2293/4,0)+25000,50000)))),MIN(IF(H2293&lt;=0,0,IF(H2293&lt;=20000,H2293,IF(H2293&lt;=40000,ROUNDUP(H2293/2,0)+10000,IF(H2293&lt;=80000,ROUNDUP(H2293/4,0)+20000,40000))))+IF(I2293&lt;=0,0,IF(I2293&lt;=25000,I2293,IF(I2293&lt;=50000,ROUNDUP(I2293/2,0)+12500,IF(I2293&lt;=100000,ROUNDUP(I2293/4,0)+25000,50000)))),40000))))</f>
        <v/>
      </c>
      <c r="R2293" s="18">
        <f>MIN(120000,O2293+P2293+Q2293)</f>
        <v/>
      </c>
      <c r="S2293" s="18">
        <f>IF(F2293&lt;=0,IF(E2293&lt;=0,0,IF(E2293&lt;=12000,E2293,IF(E2293&lt;=32000,ROUNDUP(E2293/2,0)+6000,IF(E2293&lt;=56000,ROUNDUP(E2293/4,0)+14000,28000)))),IF(E2293&lt;=0,IF(F2293&lt;=0,0,IF(F2293&lt;=15000,F2293,IF(F2293&lt;=40000,ROUNDUP(F2293/2,0)+7500,IF(F2293&lt;=70000,ROUNDUP(F2293/4,0)+17500,35000)))),MAX(IF(F2293&lt;=0,0,IF(F2293&lt;=15000,F2293,IF(F2293&lt;=40000,ROUNDUP(F2293/2,0)+7500,IF(F2293&lt;=70000,ROUNDUP(F2293/4,0)+17500,35000)))),MIN(IF(E2293&lt;=0,0,IF(E2293&lt;=12000,E2293,IF(E2293&lt;=32000,ROUNDUP(E2293/2,0)+6000,IF(E2293&lt;=56000,ROUNDUP(E2293/4,0)+14000,28000))))+IF(F2293&lt;=0,0,IF(F2293&lt;=15000,F2293,IF(F2293&lt;=40000,ROUNDUP(F2293/2,0)+7500,IF(F2293&lt;=70000,ROUNDUP(F2293/4,0)+17500,35000)))),28000))))</f>
        <v/>
      </c>
      <c r="T2293" s="18">
        <f>IF(G2293&lt;=0,0,IF(G2293&lt;=12000,G2293,IF(G2293&lt;=32000,ROUNDUP(G2293/2,0)+6000,IF(G2293&lt;=56000,ROUNDUP(G2293/4,0)+14000,28000))))</f>
        <v/>
      </c>
      <c r="U2293" s="18">
        <f>IF(I2293&lt;=0,IF(H2293&lt;=0,0,IF(H2293&lt;=12000,H2293,IF(H2293&lt;=32000,ROUNDUP(H2293/2,0)+6000,IF(H2293&lt;=56000,ROUNDUP(H2293/4,0)+14000,28000)))),IF(H2293&lt;=0,IF(I2293&lt;=0,0,IF(I2293&lt;=15000,I2293,IF(I2293&lt;=40000,ROUNDUP(I2293/2,0)+7500,IF(I2293&lt;=70000,ROUNDUP(I2293/4,0)+17500,35000)))),MAX(IF(I2293&lt;=0,0,IF(I2293&lt;=15000,I2293,IF(I2293&lt;=40000,ROUNDUP(I2293/2,0)+7500,IF(I2293&lt;=70000,ROUNDUP(I2293/4,0)+17500,35000)))),MIN(IF(H2293&lt;=0,0,IF(H2293&lt;=12000,H2293,IF(H2293&lt;=32000,ROUNDUP(H2293/2,0)+6000,IF(H2293&lt;=56000,ROUNDUP(H2293/4,0)+14000,28000))))+IF(I2293&lt;=0,0,IF(I2293&lt;=15000,I2293,IF(I2293&lt;=40000,ROUNDUP(I2293/2,0)+7500,IF(I2293&lt;=70000,ROUNDUP(I2293/4,0)+17500,35000)))),28000))))</f>
        <v/>
      </c>
      <c r="V2293" s="18">
        <f>MIN(70000,S2293+T2293+U2293)</f>
        <v/>
      </c>
      <c r="W2293" s="18">
        <f>MAX(0,ROUNDDOWN(M2293-J2293-N2293-K2293-0,-3))</f>
        <v/>
      </c>
      <c r="X2293" s="18">
        <f>MAX(0,ROUNDDOWN(M2293-J2293-N2293-K2293-R2293,-3))</f>
        <v/>
      </c>
      <c r="Y2293" s="18">
        <f>IF(W2293&lt;=0,0,ROUNDDOWN((W2293*LOOKUP(W2293,{0,1950001,3300001,6950001,9000001,18000001,40000001},{0.05,0.1,0.2,0.23,0.33,0.4,0.45})-LOOKUP(W2293,{0,1950001,3300001,6950001,9000001,18000001,40000001},{0,97500,427500,636000,1536000,2796000,4796000}))*1.021,-2))</f>
        <v/>
      </c>
      <c r="Z2293" s="18">
        <f>IF(X2293&lt;=0,0,ROUNDDOWN((X2293*LOOKUP(X2293,{0,1950001,3300001,6950001,9000001,18000001,40000001},{0.05,0.1,0.2,0.23,0.33,0.4,0.45})-LOOKUP(X2293,{0,1950001,3300001,6950001,9000001,18000001,40000001},{0,97500,427500,636000,1536000,2796000,4796000}))*1.021,-2))</f>
        <v/>
      </c>
      <c r="AA2293" s="18">
        <f>MAX(0,ROUNDDOWN(M2293-J2293-430000-L2293-0,-3))</f>
        <v/>
      </c>
      <c r="AB2293" s="18">
        <f>MAX(0,ROUNDDOWN(M2293-J2293-430000-L2293-V2293,-3))</f>
        <v/>
      </c>
      <c r="AC2293" s="18">
        <f>IF(M2293&lt;=450000,0,MAX(0,ROUNDDOWN(AA2293*0.06-MIN(50000,AA2293)*0.03,-2))+MAX(0,ROUNDDOWN(AA2293*0.04-MIN(50000,AA2293)*0.02,-2)))</f>
        <v/>
      </c>
      <c r="AD2293" s="18">
        <f>IF(M2293&lt;=450000,0,MAX(0,ROUNDDOWN(AB2293*0.06-MIN(50000,AB2293)*0.03,-2))+MAX(0,ROUNDDOWN(AB2293*0.04-MIN(50000,AB2293)*0.02,-2)))</f>
        <v/>
      </c>
      <c r="AE2293" s="18">
        <f>Y2293-Z2293</f>
        <v/>
      </c>
      <c r="AF2293" s="18">
        <f>AC2293-AD2293</f>
        <v/>
      </c>
      <c r="AG2293" s="18">
        <f>AE2293+AF2293</f>
        <v/>
      </c>
      <c r="AH2293" s="20">
        <f>IF(W2293&lt;=0,0,LOOKUP(W2293,{0,1950001,3300001,6950001,9000001,18000001,40000001},{0.05,0.1,0.2,0.23,0.33,0.4,0.45}))</f>
        <v/>
      </c>
    </row>
    <row r="2294">
      <c r="A2294" t="inlineStr">
        <is>
          <t>1万円刻み 特例あり一般12万円</t>
        </is>
      </c>
      <c r="B2294" s="18">
        <f>'4_1万円刻み'!$A$738</f>
        <v/>
      </c>
      <c r="C2294" s="19" t="n">
        <v>2026</v>
      </c>
      <c r="D2294" t="inlineStr">
        <is>
          <t>はい</t>
        </is>
      </c>
      <c r="E2294" s="18" t="n">
        <v>120000</v>
      </c>
      <c r="F2294" s="18" t="n">
        <v>0</v>
      </c>
      <c r="G2294" s="18" t="n">
        <v>0</v>
      </c>
      <c r="H2294" s="18" t="n">
        <v>0</v>
      </c>
      <c r="I2294" s="18" t="n">
        <v>0</v>
      </c>
      <c r="J2294" s="18">
        <f>ROUND(MIN(B2294/12,650000)*12*0.0915+MIN(B2294/12,1390000)*12*(0.0504+0)+B2294*0.005,0)</f>
        <v/>
      </c>
      <c r="K2294" s="18" t="n">
        <v>0</v>
      </c>
      <c r="L2294" s="18" t="n">
        <v>0</v>
      </c>
      <c r="M2294" s="18">
        <f>ROUND(IF(C2294&gt;=2026,IF(B2294&lt;741000,0,IF(B2294&lt;2191000,B2294-740000,IF(B2294&lt;2193000,1451000,IF(B2294&lt;2196000,1453000,IF(B2294&lt;2200000,1456000,IF(B2294&lt;3600000,ROUNDDOWN(B2294/4,-3)*2.8-80000,IF(B2294&lt;6600000,ROUNDDOWN(B2294/4,-3)*3.2-440000,IF(B2294&lt;8500000,ROUNDDOWN(B2294*0.9,0)-1100000,B2294-1950000)))))))),IF(B2294&lt;651000,0,IF(B2294&lt;1900000,B2294-650000,IF(B2294&lt;3600000,ROUNDDOWN(B2294/4,-3)*2.8-80000,IF(B2294&lt;6600000,ROUNDDOWN(B2294/4,-3)*3.2-440000,IF(B2294&lt;8500000,ROUNDDOWN(B2294*0.9,0)-1100000,B2294-1950000)))))),0)</f>
        <v/>
      </c>
      <c r="N2294" s="18">
        <f>IF(M2294&gt;23500000,NA(),IF(C2294&gt;=2026,IF(M2294&lt;=4890000,1040000,IF(M2294&lt;=6550000,670000,620000)),IF(M2294&lt;=1320000,950000,IF(M2294&lt;=3360000,880000,IF(M2294&lt;=4890000,680000,IF(M2294&lt;=6550000,630000,580000))))))</f>
        <v/>
      </c>
      <c r="O2294" s="18">
        <f>IF(F2294&lt;=0,IF(AND(D2294="はい",C2294&gt;=2026,C2294&lt;=2027),IF(E2294&lt;=0,0,IF(E2294&lt;=30000,E2294,IF(E2294&lt;=60000,ROUNDUP(E2294/2,0)+15000,IF(E2294&lt;=120000,ROUNDUP(E2294/4,0)+30000,60000)))),IF(E2294&lt;=0,0,IF(E2294&lt;=20000,E2294,IF(E2294&lt;=40000,ROUNDUP(E2294/2,0)+10000,IF(E2294&lt;=80000,ROUNDUP(E2294/4,0)+20000,40000))))),IF(E2294&lt;=0,IF(F2294&lt;=0,0,IF(F2294&lt;=25000,F2294,IF(F2294&lt;=50000,ROUNDUP(F2294/2,0)+12500,IF(F2294&lt;=100000,ROUNDUP(F2294/4,0)+25000,50000)))),MAX(IF(F2294&lt;=0,0,IF(F2294&lt;=25000,F2294,IF(F2294&lt;=50000,ROUNDUP(F2294/2,0)+12500,IF(F2294&lt;=100000,ROUNDUP(F2294/4,0)+25000,50000)))),MIN(IF(AND(D2294="はい",C2294&gt;=2026,C2294&lt;=2027),IF(E2294&lt;=0,0,IF(E2294&lt;=30000,E2294,IF(E2294&lt;=60000,ROUNDUP(E2294/2,0)+15000,IF(E2294&lt;=120000,ROUNDUP(E2294/4,0)+30000,60000)))),IF(E2294&lt;=0,0,IF(E2294&lt;=20000,E2294,IF(E2294&lt;=40000,ROUNDUP(E2294/2,0)+10000,IF(E2294&lt;=80000,ROUNDUP(E2294/4,0)+20000,40000)))))+IF(F2294&lt;=0,0,IF(F2294&lt;=25000,F2294,IF(F2294&lt;=50000,ROUNDUP(F2294/2,0)+12500,IF(F2294&lt;=100000,ROUNDUP(F2294/4,0)+25000,50000)))),IF(AND(D2294="はい",C2294&gt;=2026,C2294&lt;=2027),60000,40000)))))</f>
        <v/>
      </c>
      <c r="P2294" s="18">
        <f>IF(G2294&lt;=0,0,IF(G2294&lt;=20000,G2294,IF(G2294&lt;=40000,ROUNDUP(G2294/2,0)+10000,IF(G2294&lt;=80000,ROUNDUP(G2294/4,0)+20000,40000))))</f>
        <v/>
      </c>
      <c r="Q2294" s="18">
        <f>IF(I2294&lt;=0,IF(H2294&lt;=0,0,IF(H2294&lt;=20000,H2294,IF(H2294&lt;=40000,ROUNDUP(H2294/2,0)+10000,IF(H2294&lt;=80000,ROUNDUP(H2294/4,0)+20000,40000)))),IF(H2294&lt;=0,IF(I2294&lt;=0,0,IF(I2294&lt;=25000,I2294,IF(I2294&lt;=50000,ROUNDUP(I2294/2,0)+12500,IF(I2294&lt;=100000,ROUNDUP(I2294/4,0)+25000,50000)))),MAX(IF(I2294&lt;=0,0,IF(I2294&lt;=25000,I2294,IF(I2294&lt;=50000,ROUNDUP(I2294/2,0)+12500,IF(I2294&lt;=100000,ROUNDUP(I2294/4,0)+25000,50000)))),MIN(IF(H2294&lt;=0,0,IF(H2294&lt;=20000,H2294,IF(H2294&lt;=40000,ROUNDUP(H2294/2,0)+10000,IF(H2294&lt;=80000,ROUNDUP(H2294/4,0)+20000,40000))))+IF(I2294&lt;=0,0,IF(I2294&lt;=25000,I2294,IF(I2294&lt;=50000,ROUNDUP(I2294/2,0)+12500,IF(I2294&lt;=100000,ROUNDUP(I2294/4,0)+25000,50000)))),40000))))</f>
        <v/>
      </c>
      <c r="R2294" s="18">
        <f>MIN(120000,O2294+P2294+Q2294)</f>
        <v/>
      </c>
      <c r="S2294" s="18">
        <f>IF(F2294&lt;=0,IF(E2294&lt;=0,0,IF(E2294&lt;=12000,E2294,IF(E2294&lt;=32000,ROUNDUP(E2294/2,0)+6000,IF(E2294&lt;=56000,ROUNDUP(E2294/4,0)+14000,28000)))),IF(E2294&lt;=0,IF(F2294&lt;=0,0,IF(F2294&lt;=15000,F2294,IF(F2294&lt;=40000,ROUNDUP(F2294/2,0)+7500,IF(F2294&lt;=70000,ROUNDUP(F2294/4,0)+17500,35000)))),MAX(IF(F2294&lt;=0,0,IF(F2294&lt;=15000,F2294,IF(F2294&lt;=40000,ROUNDUP(F2294/2,0)+7500,IF(F2294&lt;=70000,ROUNDUP(F2294/4,0)+17500,35000)))),MIN(IF(E2294&lt;=0,0,IF(E2294&lt;=12000,E2294,IF(E2294&lt;=32000,ROUNDUP(E2294/2,0)+6000,IF(E2294&lt;=56000,ROUNDUP(E2294/4,0)+14000,28000))))+IF(F2294&lt;=0,0,IF(F2294&lt;=15000,F2294,IF(F2294&lt;=40000,ROUNDUP(F2294/2,0)+7500,IF(F2294&lt;=70000,ROUNDUP(F2294/4,0)+17500,35000)))),28000))))</f>
        <v/>
      </c>
      <c r="T2294" s="18">
        <f>IF(G2294&lt;=0,0,IF(G2294&lt;=12000,G2294,IF(G2294&lt;=32000,ROUNDUP(G2294/2,0)+6000,IF(G2294&lt;=56000,ROUNDUP(G2294/4,0)+14000,28000))))</f>
        <v/>
      </c>
      <c r="U2294" s="18">
        <f>IF(I2294&lt;=0,IF(H2294&lt;=0,0,IF(H2294&lt;=12000,H2294,IF(H2294&lt;=32000,ROUNDUP(H2294/2,0)+6000,IF(H2294&lt;=56000,ROUNDUP(H2294/4,0)+14000,28000)))),IF(H2294&lt;=0,IF(I2294&lt;=0,0,IF(I2294&lt;=15000,I2294,IF(I2294&lt;=40000,ROUNDUP(I2294/2,0)+7500,IF(I2294&lt;=70000,ROUNDUP(I2294/4,0)+17500,35000)))),MAX(IF(I2294&lt;=0,0,IF(I2294&lt;=15000,I2294,IF(I2294&lt;=40000,ROUNDUP(I2294/2,0)+7500,IF(I2294&lt;=70000,ROUNDUP(I2294/4,0)+17500,35000)))),MIN(IF(H2294&lt;=0,0,IF(H2294&lt;=12000,H2294,IF(H2294&lt;=32000,ROUNDUP(H2294/2,0)+6000,IF(H2294&lt;=56000,ROUNDUP(H2294/4,0)+14000,28000))))+IF(I2294&lt;=0,0,IF(I2294&lt;=15000,I2294,IF(I2294&lt;=40000,ROUNDUP(I2294/2,0)+7500,IF(I2294&lt;=70000,ROUNDUP(I2294/4,0)+17500,35000)))),28000))))</f>
        <v/>
      </c>
      <c r="V2294" s="18">
        <f>MIN(70000,S2294+T2294+U2294)</f>
        <v/>
      </c>
      <c r="W2294" s="18">
        <f>MAX(0,ROUNDDOWN(M2294-J2294-N2294-K2294-0,-3))</f>
        <v/>
      </c>
      <c r="X2294" s="18">
        <f>MAX(0,ROUNDDOWN(M2294-J2294-N2294-K2294-R2294,-3))</f>
        <v/>
      </c>
      <c r="Y2294" s="18">
        <f>IF(W2294&lt;=0,0,ROUNDDOWN((W2294*LOOKUP(W2294,{0,1950001,3300001,6950001,9000001,18000001,40000001},{0.05,0.1,0.2,0.23,0.33,0.4,0.45})-LOOKUP(W2294,{0,1950001,3300001,6950001,9000001,18000001,40000001},{0,97500,427500,636000,1536000,2796000,4796000}))*1.021,-2))</f>
        <v/>
      </c>
      <c r="Z2294" s="18">
        <f>IF(X2294&lt;=0,0,ROUNDDOWN((X2294*LOOKUP(X2294,{0,1950001,3300001,6950001,9000001,18000001,40000001},{0.05,0.1,0.2,0.23,0.33,0.4,0.45})-LOOKUP(X2294,{0,1950001,3300001,6950001,9000001,18000001,40000001},{0,97500,427500,636000,1536000,2796000,4796000}))*1.021,-2))</f>
        <v/>
      </c>
      <c r="AA2294" s="18">
        <f>MAX(0,ROUNDDOWN(M2294-J2294-430000-L2294-0,-3))</f>
        <v/>
      </c>
      <c r="AB2294" s="18">
        <f>MAX(0,ROUNDDOWN(M2294-J2294-430000-L2294-V2294,-3))</f>
        <v/>
      </c>
      <c r="AC2294" s="18">
        <f>IF(M2294&lt;=450000,0,MAX(0,ROUNDDOWN(AA2294*0.06-MIN(50000,AA2294)*0.03,-2))+MAX(0,ROUNDDOWN(AA2294*0.04-MIN(50000,AA2294)*0.02,-2)))</f>
        <v/>
      </c>
      <c r="AD2294" s="18">
        <f>IF(M2294&lt;=450000,0,MAX(0,ROUNDDOWN(AB2294*0.06-MIN(50000,AB2294)*0.03,-2))+MAX(0,ROUNDDOWN(AB2294*0.04-MIN(50000,AB2294)*0.02,-2)))</f>
        <v/>
      </c>
      <c r="AE2294" s="18">
        <f>Y2294-Z2294</f>
        <v/>
      </c>
      <c r="AF2294" s="18">
        <f>AC2294-AD2294</f>
        <v/>
      </c>
      <c r="AG2294" s="18">
        <f>AE2294+AF2294</f>
        <v/>
      </c>
      <c r="AH2294" s="20">
        <f>IF(W2294&lt;=0,0,LOOKUP(W2294,{0,1950001,3300001,6950001,9000001,18000001,40000001},{0.05,0.1,0.2,0.23,0.33,0.4,0.45}))</f>
        <v/>
      </c>
    </row>
    <row r="2295">
      <c r="A2295" t="inlineStr">
        <is>
          <t>1万円刻み 3区分8万円ずつ</t>
        </is>
      </c>
      <c r="B2295" s="18">
        <f>'4_1万円刻み'!$A$739</f>
        <v/>
      </c>
      <c r="C2295" s="19" t="n">
        <v>2026</v>
      </c>
      <c r="D2295" t="inlineStr">
        <is>
          <t>いいえ</t>
        </is>
      </c>
      <c r="E2295" s="18" t="n">
        <v>80000</v>
      </c>
      <c r="F2295" s="18" t="n">
        <v>0</v>
      </c>
      <c r="G2295" s="18" t="n">
        <v>80000</v>
      </c>
      <c r="H2295" s="18" t="n">
        <v>80000</v>
      </c>
      <c r="I2295" s="18" t="n">
        <v>0</v>
      </c>
      <c r="J2295" s="18">
        <f>ROUND(MIN(B2295/12,650000)*12*0.0915+MIN(B2295/12,1390000)*12*(0.0504+0)+B2295*0.005,0)</f>
        <v/>
      </c>
      <c r="K2295" s="18" t="n">
        <v>0</v>
      </c>
      <c r="L2295" s="18" t="n">
        <v>0</v>
      </c>
      <c r="M2295" s="18">
        <f>ROUND(IF(C2295&gt;=2026,IF(B2295&lt;741000,0,IF(B2295&lt;2191000,B2295-740000,IF(B2295&lt;2193000,1451000,IF(B2295&lt;2196000,1453000,IF(B2295&lt;2200000,1456000,IF(B2295&lt;3600000,ROUNDDOWN(B2295/4,-3)*2.8-80000,IF(B2295&lt;6600000,ROUNDDOWN(B2295/4,-3)*3.2-440000,IF(B2295&lt;8500000,ROUNDDOWN(B2295*0.9,0)-1100000,B2295-1950000)))))))),IF(B2295&lt;651000,0,IF(B2295&lt;1900000,B2295-650000,IF(B2295&lt;3600000,ROUNDDOWN(B2295/4,-3)*2.8-80000,IF(B2295&lt;6600000,ROUNDDOWN(B2295/4,-3)*3.2-440000,IF(B2295&lt;8500000,ROUNDDOWN(B2295*0.9,0)-1100000,B2295-1950000)))))),0)</f>
        <v/>
      </c>
      <c r="N2295" s="18">
        <f>IF(M2295&gt;23500000,NA(),IF(C2295&gt;=2026,IF(M2295&lt;=4890000,1040000,IF(M2295&lt;=6550000,670000,620000)),IF(M2295&lt;=1320000,950000,IF(M2295&lt;=3360000,880000,IF(M2295&lt;=4890000,680000,IF(M2295&lt;=6550000,630000,580000))))))</f>
        <v/>
      </c>
      <c r="O2295" s="18">
        <f>IF(F2295&lt;=0,IF(AND(D2295="はい",C2295&gt;=2026,C2295&lt;=2027),IF(E2295&lt;=0,0,IF(E2295&lt;=30000,E2295,IF(E2295&lt;=60000,ROUNDUP(E2295/2,0)+15000,IF(E2295&lt;=120000,ROUNDUP(E2295/4,0)+30000,60000)))),IF(E2295&lt;=0,0,IF(E2295&lt;=20000,E2295,IF(E2295&lt;=40000,ROUNDUP(E2295/2,0)+10000,IF(E2295&lt;=80000,ROUNDUP(E2295/4,0)+20000,40000))))),IF(E2295&lt;=0,IF(F2295&lt;=0,0,IF(F2295&lt;=25000,F2295,IF(F2295&lt;=50000,ROUNDUP(F2295/2,0)+12500,IF(F2295&lt;=100000,ROUNDUP(F2295/4,0)+25000,50000)))),MAX(IF(F2295&lt;=0,0,IF(F2295&lt;=25000,F2295,IF(F2295&lt;=50000,ROUNDUP(F2295/2,0)+12500,IF(F2295&lt;=100000,ROUNDUP(F2295/4,0)+25000,50000)))),MIN(IF(AND(D2295="はい",C2295&gt;=2026,C2295&lt;=2027),IF(E2295&lt;=0,0,IF(E2295&lt;=30000,E2295,IF(E2295&lt;=60000,ROUNDUP(E2295/2,0)+15000,IF(E2295&lt;=120000,ROUNDUP(E2295/4,0)+30000,60000)))),IF(E2295&lt;=0,0,IF(E2295&lt;=20000,E2295,IF(E2295&lt;=40000,ROUNDUP(E2295/2,0)+10000,IF(E2295&lt;=80000,ROUNDUP(E2295/4,0)+20000,40000)))))+IF(F2295&lt;=0,0,IF(F2295&lt;=25000,F2295,IF(F2295&lt;=50000,ROUNDUP(F2295/2,0)+12500,IF(F2295&lt;=100000,ROUNDUP(F2295/4,0)+25000,50000)))),IF(AND(D2295="はい",C2295&gt;=2026,C2295&lt;=2027),60000,40000)))))</f>
        <v/>
      </c>
      <c r="P2295" s="18">
        <f>IF(G2295&lt;=0,0,IF(G2295&lt;=20000,G2295,IF(G2295&lt;=40000,ROUNDUP(G2295/2,0)+10000,IF(G2295&lt;=80000,ROUNDUP(G2295/4,0)+20000,40000))))</f>
        <v/>
      </c>
      <c r="Q2295" s="18">
        <f>IF(I2295&lt;=0,IF(H2295&lt;=0,0,IF(H2295&lt;=20000,H2295,IF(H2295&lt;=40000,ROUNDUP(H2295/2,0)+10000,IF(H2295&lt;=80000,ROUNDUP(H2295/4,0)+20000,40000)))),IF(H2295&lt;=0,IF(I2295&lt;=0,0,IF(I2295&lt;=25000,I2295,IF(I2295&lt;=50000,ROUNDUP(I2295/2,0)+12500,IF(I2295&lt;=100000,ROUNDUP(I2295/4,0)+25000,50000)))),MAX(IF(I2295&lt;=0,0,IF(I2295&lt;=25000,I2295,IF(I2295&lt;=50000,ROUNDUP(I2295/2,0)+12500,IF(I2295&lt;=100000,ROUNDUP(I2295/4,0)+25000,50000)))),MIN(IF(H2295&lt;=0,0,IF(H2295&lt;=20000,H2295,IF(H2295&lt;=40000,ROUNDUP(H2295/2,0)+10000,IF(H2295&lt;=80000,ROUNDUP(H2295/4,0)+20000,40000))))+IF(I2295&lt;=0,0,IF(I2295&lt;=25000,I2295,IF(I2295&lt;=50000,ROUNDUP(I2295/2,0)+12500,IF(I2295&lt;=100000,ROUNDUP(I2295/4,0)+25000,50000)))),40000))))</f>
        <v/>
      </c>
      <c r="R2295" s="18">
        <f>MIN(120000,O2295+P2295+Q2295)</f>
        <v/>
      </c>
      <c r="S2295" s="18">
        <f>IF(F2295&lt;=0,IF(E2295&lt;=0,0,IF(E2295&lt;=12000,E2295,IF(E2295&lt;=32000,ROUNDUP(E2295/2,0)+6000,IF(E2295&lt;=56000,ROUNDUP(E2295/4,0)+14000,28000)))),IF(E2295&lt;=0,IF(F2295&lt;=0,0,IF(F2295&lt;=15000,F2295,IF(F2295&lt;=40000,ROUNDUP(F2295/2,0)+7500,IF(F2295&lt;=70000,ROUNDUP(F2295/4,0)+17500,35000)))),MAX(IF(F2295&lt;=0,0,IF(F2295&lt;=15000,F2295,IF(F2295&lt;=40000,ROUNDUP(F2295/2,0)+7500,IF(F2295&lt;=70000,ROUNDUP(F2295/4,0)+17500,35000)))),MIN(IF(E2295&lt;=0,0,IF(E2295&lt;=12000,E2295,IF(E2295&lt;=32000,ROUNDUP(E2295/2,0)+6000,IF(E2295&lt;=56000,ROUNDUP(E2295/4,0)+14000,28000))))+IF(F2295&lt;=0,0,IF(F2295&lt;=15000,F2295,IF(F2295&lt;=40000,ROUNDUP(F2295/2,0)+7500,IF(F2295&lt;=70000,ROUNDUP(F2295/4,0)+17500,35000)))),28000))))</f>
        <v/>
      </c>
      <c r="T2295" s="18">
        <f>IF(G2295&lt;=0,0,IF(G2295&lt;=12000,G2295,IF(G2295&lt;=32000,ROUNDUP(G2295/2,0)+6000,IF(G2295&lt;=56000,ROUNDUP(G2295/4,0)+14000,28000))))</f>
        <v/>
      </c>
      <c r="U2295" s="18">
        <f>IF(I2295&lt;=0,IF(H2295&lt;=0,0,IF(H2295&lt;=12000,H2295,IF(H2295&lt;=32000,ROUNDUP(H2295/2,0)+6000,IF(H2295&lt;=56000,ROUNDUP(H2295/4,0)+14000,28000)))),IF(H2295&lt;=0,IF(I2295&lt;=0,0,IF(I2295&lt;=15000,I2295,IF(I2295&lt;=40000,ROUNDUP(I2295/2,0)+7500,IF(I2295&lt;=70000,ROUNDUP(I2295/4,0)+17500,35000)))),MAX(IF(I2295&lt;=0,0,IF(I2295&lt;=15000,I2295,IF(I2295&lt;=40000,ROUNDUP(I2295/2,0)+7500,IF(I2295&lt;=70000,ROUNDUP(I2295/4,0)+17500,35000)))),MIN(IF(H2295&lt;=0,0,IF(H2295&lt;=12000,H2295,IF(H2295&lt;=32000,ROUNDUP(H2295/2,0)+6000,IF(H2295&lt;=56000,ROUNDUP(H2295/4,0)+14000,28000))))+IF(I2295&lt;=0,0,IF(I2295&lt;=15000,I2295,IF(I2295&lt;=40000,ROUNDUP(I2295/2,0)+7500,IF(I2295&lt;=70000,ROUNDUP(I2295/4,0)+17500,35000)))),28000))))</f>
        <v/>
      </c>
      <c r="V2295" s="18">
        <f>MIN(70000,S2295+T2295+U2295)</f>
        <v/>
      </c>
      <c r="W2295" s="18">
        <f>MAX(0,ROUNDDOWN(M2295-J2295-N2295-K2295-0,-3))</f>
        <v/>
      </c>
      <c r="X2295" s="18">
        <f>MAX(0,ROUNDDOWN(M2295-J2295-N2295-K2295-R2295,-3))</f>
        <v/>
      </c>
      <c r="Y2295" s="18">
        <f>IF(W2295&lt;=0,0,ROUNDDOWN((W2295*LOOKUP(W2295,{0,1950001,3300001,6950001,9000001,18000001,40000001},{0.05,0.1,0.2,0.23,0.33,0.4,0.45})-LOOKUP(W2295,{0,1950001,3300001,6950001,9000001,18000001,40000001},{0,97500,427500,636000,1536000,2796000,4796000}))*1.021,-2))</f>
        <v/>
      </c>
      <c r="Z2295" s="18">
        <f>IF(X2295&lt;=0,0,ROUNDDOWN((X2295*LOOKUP(X2295,{0,1950001,3300001,6950001,9000001,18000001,40000001},{0.05,0.1,0.2,0.23,0.33,0.4,0.45})-LOOKUP(X2295,{0,1950001,3300001,6950001,9000001,18000001,40000001},{0,97500,427500,636000,1536000,2796000,4796000}))*1.021,-2))</f>
        <v/>
      </c>
      <c r="AA2295" s="18">
        <f>MAX(0,ROUNDDOWN(M2295-J2295-430000-L2295-0,-3))</f>
        <v/>
      </c>
      <c r="AB2295" s="18">
        <f>MAX(0,ROUNDDOWN(M2295-J2295-430000-L2295-V2295,-3))</f>
        <v/>
      </c>
      <c r="AC2295" s="18">
        <f>IF(M2295&lt;=450000,0,MAX(0,ROUNDDOWN(AA2295*0.06-MIN(50000,AA2295)*0.03,-2))+MAX(0,ROUNDDOWN(AA2295*0.04-MIN(50000,AA2295)*0.02,-2)))</f>
        <v/>
      </c>
      <c r="AD2295" s="18">
        <f>IF(M2295&lt;=450000,0,MAX(0,ROUNDDOWN(AB2295*0.06-MIN(50000,AB2295)*0.03,-2))+MAX(0,ROUNDDOWN(AB2295*0.04-MIN(50000,AB2295)*0.02,-2)))</f>
        <v/>
      </c>
      <c r="AE2295" s="18">
        <f>Y2295-Z2295</f>
        <v/>
      </c>
      <c r="AF2295" s="18">
        <f>AC2295-AD2295</f>
        <v/>
      </c>
      <c r="AG2295" s="18">
        <f>AE2295+AF2295</f>
        <v/>
      </c>
      <c r="AH2295" s="20">
        <f>IF(W2295&lt;=0,0,LOOKUP(W2295,{0,1950001,3300001,6950001,9000001,18000001,40000001},{0.05,0.1,0.2,0.23,0.33,0.4,0.45}))</f>
        <v/>
      </c>
    </row>
    <row r="2296">
      <c r="A2296" t="inlineStr">
        <is>
          <t>1万円刻み 一般8万円</t>
        </is>
      </c>
      <c r="B2296" s="18">
        <f>'4_1万円刻み'!$A$739</f>
        <v/>
      </c>
      <c r="C2296" s="19" t="n">
        <v>2026</v>
      </c>
      <c r="D2296" t="inlineStr">
        <is>
          <t>いいえ</t>
        </is>
      </c>
      <c r="E2296" s="18" t="n">
        <v>80000</v>
      </c>
      <c r="F2296" s="18" t="n">
        <v>0</v>
      </c>
      <c r="G2296" s="18" t="n">
        <v>0</v>
      </c>
      <c r="H2296" s="18" t="n">
        <v>0</v>
      </c>
      <c r="I2296" s="18" t="n">
        <v>0</v>
      </c>
      <c r="J2296" s="18">
        <f>ROUND(MIN(B2296/12,650000)*12*0.0915+MIN(B2296/12,1390000)*12*(0.0504+0)+B2296*0.005,0)</f>
        <v/>
      </c>
      <c r="K2296" s="18" t="n">
        <v>0</v>
      </c>
      <c r="L2296" s="18" t="n">
        <v>0</v>
      </c>
      <c r="M2296" s="18">
        <f>ROUND(IF(C2296&gt;=2026,IF(B2296&lt;741000,0,IF(B2296&lt;2191000,B2296-740000,IF(B2296&lt;2193000,1451000,IF(B2296&lt;2196000,1453000,IF(B2296&lt;2200000,1456000,IF(B2296&lt;3600000,ROUNDDOWN(B2296/4,-3)*2.8-80000,IF(B2296&lt;6600000,ROUNDDOWN(B2296/4,-3)*3.2-440000,IF(B2296&lt;8500000,ROUNDDOWN(B2296*0.9,0)-1100000,B2296-1950000)))))))),IF(B2296&lt;651000,0,IF(B2296&lt;1900000,B2296-650000,IF(B2296&lt;3600000,ROUNDDOWN(B2296/4,-3)*2.8-80000,IF(B2296&lt;6600000,ROUNDDOWN(B2296/4,-3)*3.2-440000,IF(B2296&lt;8500000,ROUNDDOWN(B2296*0.9,0)-1100000,B2296-1950000)))))),0)</f>
        <v/>
      </c>
      <c r="N2296" s="18">
        <f>IF(M2296&gt;23500000,NA(),IF(C2296&gt;=2026,IF(M2296&lt;=4890000,1040000,IF(M2296&lt;=6550000,670000,620000)),IF(M2296&lt;=1320000,950000,IF(M2296&lt;=3360000,880000,IF(M2296&lt;=4890000,680000,IF(M2296&lt;=6550000,630000,580000))))))</f>
        <v/>
      </c>
      <c r="O2296" s="18">
        <f>IF(F2296&lt;=0,IF(AND(D2296="はい",C2296&gt;=2026,C2296&lt;=2027),IF(E2296&lt;=0,0,IF(E2296&lt;=30000,E2296,IF(E2296&lt;=60000,ROUNDUP(E2296/2,0)+15000,IF(E2296&lt;=120000,ROUNDUP(E2296/4,0)+30000,60000)))),IF(E2296&lt;=0,0,IF(E2296&lt;=20000,E2296,IF(E2296&lt;=40000,ROUNDUP(E2296/2,0)+10000,IF(E2296&lt;=80000,ROUNDUP(E2296/4,0)+20000,40000))))),IF(E2296&lt;=0,IF(F2296&lt;=0,0,IF(F2296&lt;=25000,F2296,IF(F2296&lt;=50000,ROUNDUP(F2296/2,0)+12500,IF(F2296&lt;=100000,ROUNDUP(F2296/4,0)+25000,50000)))),MAX(IF(F2296&lt;=0,0,IF(F2296&lt;=25000,F2296,IF(F2296&lt;=50000,ROUNDUP(F2296/2,0)+12500,IF(F2296&lt;=100000,ROUNDUP(F2296/4,0)+25000,50000)))),MIN(IF(AND(D2296="はい",C2296&gt;=2026,C2296&lt;=2027),IF(E2296&lt;=0,0,IF(E2296&lt;=30000,E2296,IF(E2296&lt;=60000,ROUNDUP(E2296/2,0)+15000,IF(E2296&lt;=120000,ROUNDUP(E2296/4,0)+30000,60000)))),IF(E2296&lt;=0,0,IF(E2296&lt;=20000,E2296,IF(E2296&lt;=40000,ROUNDUP(E2296/2,0)+10000,IF(E2296&lt;=80000,ROUNDUP(E2296/4,0)+20000,40000)))))+IF(F2296&lt;=0,0,IF(F2296&lt;=25000,F2296,IF(F2296&lt;=50000,ROUNDUP(F2296/2,0)+12500,IF(F2296&lt;=100000,ROUNDUP(F2296/4,0)+25000,50000)))),IF(AND(D2296="はい",C2296&gt;=2026,C2296&lt;=2027),60000,40000)))))</f>
        <v/>
      </c>
      <c r="P2296" s="18">
        <f>IF(G2296&lt;=0,0,IF(G2296&lt;=20000,G2296,IF(G2296&lt;=40000,ROUNDUP(G2296/2,0)+10000,IF(G2296&lt;=80000,ROUNDUP(G2296/4,0)+20000,40000))))</f>
        <v/>
      </c>
      <c r="Q2296" s="18">
        <f>IF(I2296&lt;=0,IF(H2296&lt;=0,0,IF(H2296&lt;=20000,H2296,IF(H2296&lt;=40000,ROUNDUP(H2296/2,0)+10000,IF(H2296&lt;=80000,ROUNDUP(H2296/4,0)+20000,40000)))),IF(H2296&lt;=0,IF(I2296&lt;=0,0,IF(I2296&lt;=25000,I2296,IF(I2296&lt;=50000,ROUNDUP(I2296/2,0)+12500,IF(I2296&lt;=100000,ROUNDUP(I2296/4,0)+25000,50000)))),MAX(IF(I2296&lt;=0,0,IF(I2296&lt;=25000,I2296,IF(I2296&lt;=50000,ROUNDUP(I2296/2,0)+12500,IF(I2296&lt;=100000,ROUNDUP(I2296/4,0)+25000,50000)))),MIN(IF(H2296&lt;=0,0,IF(H2296&lt;=20000,H2296,IF(H2296&lt;=40000,ROUNDUP(H2296/2,0)+10000,IF(H2296&lt;=80000,ROUNDUP(H2296/4,0)+20000,40000))))+IF(I2296&lt;=0,0,IF(I2296&lt;=25000,I2296,IF(I2296&lt;=50000,ROUNDUP(I2296/2,0)+12500,IF(I2296&lt;=100000,ROUNDUP(I2296/4,0)+25000,50000)))),40000))))</f>
        <v/>
      </c>
      <c r="R2296" s="18">
        <f>MIN(120000,O2296+P2296+Q2296)</f>
        <v/>
      </c>
      <c r="S2296" s="18">
        <f>IF(F2296&lt;=0,IF(E2296&lt;=0,0,IF(E2296&lt;=12000,E2296,IF(E2296&lt;=32000,ROUNDUP(E2296/2,0)+6000,IF(E2296&lt;=56000,ROUNDUP(E2296/4,0)+14000,28000)))),IF(E2296&lt;=0,IF(F2296&lt;=0,0,IF(F2296&lt;=15000,F2296,IF(F2296&lt;=40000,ROUNDUP(F2296/2,0)+7500,IF(F2296&lt;=70000,ROUNDUP(F2296/4,0)+17500,35000)))),MAX(IF(F2296&lt;=0,0,IF(F2296&lt;=15000,F2296,IF(F2296&lt;=40000,ROUNDUP(F2296/2,0)+7500,IF(F2296&lt;=70000,ROUNDUP(F2296/4,0)+17500,35000)))),MIN(IF(E2296&lt;=0,0,IF(E2296&lt;=12000,E2296,IF(E2296&lt;=32000,ROUNDUP(E2296/2,0)+6000,IF(E2296&lt;=56000,ROUNDUP(E2296/4,0)+14000,28000))))+IF(F2296&lt;=0,0,IF(F2296&lt;=15000,F2296,IF(F2296&lt;=40000,ROUNDUP(F2296/2,0)+7500,IF(F2296&lt;=70000,ROUNDUP(F2296/4,0)+17500,35000)))),28000))))</f>
        <v/>
      </c>
      <c r="T2296" s="18">
        <f>IF(G2296&lt;=0,0,IF(G2296&lt;=12000,G2296,IF(G2296&lt;=32000,ROUNDUP(G2296/2,0)+6000,IF(G2296&lt;=56000,ROUNDUP(G2296/4,0)+14000,28000))))</f>
        <v/>
      </c>
      <c r="U2296" s="18">
        <f>IF(I2296&lt;=0,IF(H2296&lt;=0,0,IF(H2296&lt;=12000,H2296,IF(H2296&lt;=32000,ROUNDUP(H2296/2,0)+6000,IF(H2296&lt;=56000,ROUNDUP(H2296/4,0)+14000,28000)))),IF(H2296&lt;=0,IF(I2296&lt;=0,0,IF(I2296&lt;=15000,I2296,IF(I2296&lt;=40000,ROUNDUP(I2296/2,0)+7500,IF(I2296&lt;=70000,ROUNDUP(I2296/4,0)+17500,35000)))),MAX(IF(I2296&lt;=0,0,IF(I2296&lt;=15000,I2296,IF(I2296&lt;=40000,ROUNDUP(I2296/2,0)+7500,IF(I2296&lt;=70000,ROUNDUP(I2296/4,0)+17500,35000)))),MIN(IF(H2296&lt;=0,0,IF(H2296&lt;=12000,H2296,IF(H2296&lt;=32000,ROUNDUP(H2296/2,0)+6000,IF(H2296&lt;=56000,ROUNDUP(H2296/4,0)+14000,28000))))+IF(I2296&lt;=0,0,IF(I2296&lt;=15000,I2296,IF(I2296&lt;=40000,ROUNDUP(I2296/2,0)+7500,IF(I2296&lt;=70000,ROUNDUP(I2296/4,0)+17500,35000)))),28000))))</f>
        <v/>
      </c>
      <c r="V2296" s="18">
        <f>MIN(70000,S2296+T2296+U2296)</f>
        <v/>
      </c>
      <c r="W2296" s="18">
        <f>MAX(0,ROUNDDOWN(M2296-J2296-N2296-K2296-0,-3))</f>
        <v/>
      </c>
      <c r="X2296" s="18">
        <f>MAX(0,ROUNDDOWN(M2296-J2296-N2296-K2296-R2296,-3))</f>
        <v/>
      </c>
      <c r="Y2296" s="18">
        <f>IF(W2296&lt;=0,0,ROUNDDOWN((W2296*LOOKUP(W2296,{0,1950001,3300001,6950001,9000001,18000001,40000001},{0.05,0.1,0.2,0.23,0.33,0.4,0.45})-LOOKUP(W2296,{0,1950001,3300001,6950001,9000001,18000001,40000001},{0,97500,427500,636000,1536000,2796000,4796000}))*1.021,-2))</f>
        <v/>
      </c>
      <c r="Z2296" s="18">
        <f>IF(X2296&lt;=0,0,ROUNDDOWN((X2296*LOOKUP(X2296,{0,1950001,3300001,6950001,9000001,18000001,40000001},{0.05,0.1,0.2,0.23,0.33,0.4,0.45})-LOOKUP(X2296,{0,1950001,3300001,6950001,9000001,18000001,40000001},{0,97500,427500,636000,1536000,2796000,4796000}))*1.021,-2))</f>
        <v/>
      </c>
      <c r="AA2296" s="18">
        <f>MAX(0,ROUNDDOWN(M2296-J2296-430000-L2296-0,-3))</f>
        <v/>
      </c>
      <c r="AB2296" s="18">
        <f>MAX(0,ROUNDDOWN(M2296-J2296-430000-L2296-V2296,-3))</f>
        <v/>
      </c>
      <c r="AC2296" s="18">
        <f>IF(M2296&lt;=450000,0,MAX(0,ROUNDDOWN(AA2296*0.06-MIN(50000,AA2296)*0.03,-2))+MAX(0,ROUNDDOWN(AA2296*0.04-MIN(50000,AA2296)*0.02,-2)))</f>
        <v/>
      </c>
      <c r="AD2296" s="18">
        <f>IF(M2296&lt;=450000,0,MAX(0,ROUNDDOWN(AB2296*0.06-MIN(50000,AB2296)*0.03,-2))+MAX(0,ROUNDDOWN(AB2296*0.04-MIN(50000,AB2296)*0.02,-2)))</f>
        <v/>
      </c>
      <c r="AE2296" s="18">
        <f>Y2296-Z2296</f>
        <v/>
      </c>
      <c r="AF2296" s="18">
        <f>AC2296-AD2296</f>
        <v/>
      </c>
      <c r="AG2296" s="18">
        <f>AE2296+AF2296</f>
        <v/>
      </c>
      <c r="AH2296" s="20">
        <f>IF(W2296&lt;=0,0,LOOKUP(W2296,{0,1950001,3300001,6950001,9000001,18000001,40000001},{0.05,0.1,0.2,0.23,0.33,0.4,0.45}))</f>
        <v/>
      </c>
    </row>
    <row r="2297">
      <c r="A2297" t="inlineStr">
        <is>
          <t>1万円刻み 特例あり一般12万円</t>
        </is>
      </c>
      <c r="B2297" s="18">
        <f>'4_1万円刻み'!$A$739</f>
        <v/>
      </c>
      <c r="C2297" s="19" t="n">
        <v>2026</v>
      </c>
      <c r="D2297" t="inlineStr">
        <is>
          <t>はい</t>
        </is>
      </c>
      <c r="E2297" s="18" t="n">
        <v>120000</v>
      </c>
      <c r="F2297" s="18" t="n">
        <v>0</v>
      </c>
      <c r="G2297" s="18" t="n">
        <v>0</v>
      </c>
      <c r="H2297" s="18" t="n">
        <v>0</v>
      </c>
      <c r="I2297" s="18" t="n">
        <v>0</v>
      </c>
      <c r="J2297" s="18">
        <f>ROUND(MIN(B2297/12,650000)*12*0.0915+MIN(B2297/12,1390000)*12*(0.0504+0)+B2297*0.005,0)</f>
        <v/>
      </c>
      <c r="K2297" s="18" t="n">
        <v>0</v>
      </c>
      <c r="L2297" s="18" t="n">
        <v>0</v>
      </c>
      <c r="M2297" s="18">
        <f>ROUND(IF(C2297&gt;=2026,IF(B2297&lt;741000,0,IF(B2297&lt;2191000,B2297-740000,IF(B2297&lt;2193000,1451000,IF(B2297&lt;2196000,1453000,IF(B2297&lt;2200000,1456000,IF(B2297&lt;3600000,ROUNDDOWN(B2297/4,-3)*2.8-80000,IF(B2297&lt;6600000,ROUNDDOWN(B2297/4,-3)*3.2-440000,IF(B2297&lt;8500000,ROUNDDOWN(B2297*0.9,0)-1100000,B2297-1950000)))))))),IF(B2297&lt;651000,0,IF(B2297&lt;1900000,B2297-650000,IF(B2297&lt;3600000,ROUNDDOWN(B2297/4,-3)*2.8-80000,IF(B2297&lt;6600000,ROUNDDOWN(B2297/4,-3)*3.2-440000,IF(B2297&lt;8500000,ROUNDDOWN(B2297*0.9,0)-1100000,B2297-1950000)))))),0)</f>
        <v/>
      </c>
      <c r="N2297" s="18">
        <f>IF(M2297&gt;23500000,NA(),IF(C2297&gt;=2026,IF(M2297&lt;=4890000,1040000,IF(M2297&lt;=6550000,670000,620000)),IF(M2297&lt;=1320000,950000,IF(M2297&lt;=3360000,880000,IF(M2297&lt;=4890000,680000,IF(M2297&lt;=6550000,630000,580000))))))</f>
        <v/>
      </c>
      <c r="O2297" s="18">
        <f>IF(F2297&lt;=0,IF(AND(D2297="はい",C2297&gt;=2026,C2297&lt;=2027),IF(E2297&lt;=0,0,IF(E2297&lt;=30000,E2297,IF(E2297&lt;=60000,ROUNDUP(E2297/2,0)+15000,IF(E2297&lt;=120000,ROUNDUP(E2297/4,0)+30000,60000)))),IF(E2297&lt;=0,0,IF(E2297&lt;=20000,E2297,IF(E2297&lt;=40000,ROUNDUP(E2297/2,0)+10000,IF(E2297&lt;=80000,ROUNDUP(E2297/4,0)+20000,40000))))),IF(E2297&lt;=0,IF(F2297&lt;=0,0,IF(F2297&lt;=25000,F2297,IF(F2297&lt;=50000,ROUNDUP(F2297/2,0)+12500,IF(F2297&lt;=100000,ROUNDUP(F2297/4,0)+25000,50000)))),MAX(IF(F2297&lt;=0,0,IF(F2297&lt;=25000,F2297,IF(F2297&lt;=50000,ROUNDUP(F2297/2,0)+12500,IF(F2297&lt;=100000,ROUNDUP(F2297/4,0)+25000,50000)))),MIN(IF(AND(D2297="はい",C2297&gt;=2026,C2297&lt;=2027),IF(E2297&lt;=0,0,IF(E2297&lt;=30000,E2297,IF(E2297&lt;=60000,ROUNDUP(E2297/2,0)+15000,IF(E2297&lt;=120000,ROUNDUP(E2297/4,0)+30000,60000)))),IF(E2297&lt;=0,0,IF(E2297&lt;=20000,E2297,IF(E2297&lt;=40000,ROUNDUP(E2297/2,0)+10000,IF(E2297&lt;=80000,ROUNDUP(E2297/4,0)+20000,40000)))))+IF(F2297&lt;=0,0,IF(F2297&lt;=25000,F2297,IF(F2297&lt;=50000,ROUNDUP(F2297/2,0)+12500,IF(F2297&lt;=100000,ROUNDUP(F2297/4,0)+25000,50000)))),IF(AND(D2297="はい",C2297&gt;=2026,C2297&lt;=2027),60000,40000)))))</f>
        <v/>
      </c>
      <c r="P2297" s="18">
        <f>IF(G2297&lt;=0,0,IF(G2297&lt;=20000,G2297,IF(G2297&lt;=40000,ROUNDUP(G2297/2,0)+10000,IF(G2297&lt;=80000,ROUNDUP(G2297/4,0)+20000,40000))))</f>
        <v/>
      </c>
      <c r="Q2297" s="18">
        <f>IF(I2297&lt;=0,IF(H2297&lt;=0,0,IF(H2297&lt;=20000,H2297,IF(H2297&lt;=40000,ROUNDUP(H2297/2,0)+10000,IF(H2297&lt;=80000,ROUNDUP(H2297/4,0)+20000,40000)))),IF(H2297&lt;=0,IF(I2297&lt;=0,0,IF(I2297&lt;=25000,I2297,IF(I2297&lt;=50000,ROUNDUP(I2297/2,0)+12500,IF(I2297&lt;=100000,ROUNDUP(I2297/4,0)+25000,50000)))),MAX(IF(I2297&lt;=0,0,IF(I2297&lt;=25000,I2297,IF(I2297&lt;=50000,ROUNDUP(I2297/2,0)+12500,IF(I2297&lt;=100000,ROUNDUP(I2297/4,0)+25000,50000)))),MIN(IF(H2297&lt;=0,0,IF(H2297&lt;=20000,H2297,IF(H2297&lt;=40000,ROUNDUP(H2297/2,0)+10000,IF(H2297&lt;=80000,ROUNDUP(H2297/4,0)+20000,40000))))+IF(I2297&lt;=0,0,IF(I2297&lt;=25000,I2297,IF(I2297&lt;=50000,ROUNDUP(I2297/2,0)+12500,IF(I2297&lt;=100000,ROUNDUP(I2297/4,0)+25000,50000)))),40000))))</f>
        <v/>
      </c>
      <c r="R2297" s="18">
        <f>MIN(120000,O2297+P2297+Q2297)</f>
        <v/>
      </c>
      <c r="S2297" s="18">
        <f>IF(F2297&lt;=0,IF(E2297&lt;=0,0,IF(E2297&lt;=12000,E2297,IF(E2297&lt;=32000,ROUNDUP(E2297/2,0)+6000,IF(E2297&lt;=56000,ROUNDUP(E2297/4,0)+14000,28000)))),IF(E2297&lt;=0,IF(F2297&lt;=0,0,IF(F2297&lt;=15000,F2297,IF(F2297&lt;=40000,ROUNDUP(F2297/2,0)+7500,IF(F2297&lt;=70000,ROUNDUP(F2297/4,0)+17500,35000)))),MAX(IF(F2297&lt;=0,0,IF(F2297&lt;=15000,F2297,IF(F2297&lt;=40000,ROUNDUP(F2297/2,0)+7500,IF(F2297&lt;=70000,ROUNDUP(F2297/4,0)+17500,35000)))),MIN(IF(E2297&lt;=0,0,IF(E2297&lt;=12000,E2297,IF(E2297&lt;=32000,ROUNDUP(E2297/2,0)+6000,IF(E2297&lt;=56000,ROUNDUP(E2297/4,0)+14000,28000))))+IF(F2297&lt;=0,0,IF(F2297&lt;=15000,F2297,IF(F2297&lt;=40000,ROUNDUP(F2297/2,0)+7500,IF(F2297&lt;=70000,ROUNDUP(F2297/4,0)+17500,35000)))),28000))))</f>
        <v/>
      </c>
      <c r="T2297" s="18">
        <f>IF(G2297&lt;=0,0,IF(G2297&lt;=12000,G2297,IF(G2297&lt;=32000,ROUNDUP(G2297/2,0)+6000,IF(G2297&lt;=56000,ROUNDUP(G2297/4,0)+14000,28000))))</f>
        <v/>
      </c>
      <c r="U2297" s="18">
        <f>IF(I2297&lt;=0,IF(H2297&lt;=0,0,IF(H2297&lt;=12000,H2297,IF(H2297&lt;=32000,ROUNDUP(H2297/2,0)+6000,IF(H2297&lt;=56000,ROUNDUP(H2297/4,0)+14000,28000)))),IF(H2297&lt;=0,IF(I2297&lt;=0,0,IF(I2297&lt;=15000,I2297,IF(I2297&lt;=40000,ROUNDUP(I2297/2,0)+7500,IF(I2297&lt;=70000,ROUNDUP(I2297/4,0)+17500,35000)))),MAX(IF(I2297&lt;=0,0,IF(I2297&lt;=15000,I2297,IF(I2297&lt;=40000,ROUNDUP(I2297/2,0)+7500,IF(I2297&lt;=70000,ROUNDUP(I2297/4,0)+17500,35000)))),MIN(IF(H2297&lt;=0,0,IF(H2297&lt;=12000,H2297,IF(H2297&lt;=32000,ROUNDUP(H2297/2,0)+6000,IF(H2297&lt;=56000,ROUNDUP(H2297/4,0)+14000,28000))))+IF(I2297&lt;=0,0,IF(I2297&lt;=15000,I2297,IF(I2297&lt;=40000,ROUNDUP(I2297/2,0)+7500,IF(I2297&lt;=70000,ROUNDUP(I2297/4,0)+17500,35000)))),28000))))</f>
        <v/>
      </c>
      <c r="V2297" s="18">
        <f>MIN(70000,S2297+T2297+U2297)</f>
        <v/>
      </c>
      <c r="W2297" s="18">
        <f>MAX(0,ROUNDDOWN(M2297-J2297-N2297-K2297-0,-3))</f>
        <v/>
      </c>
      <c r="X2297" s="18">
        <f>MAX(0,ROUNDDOWN(M2297-J2297-N2297-K2297-R2297,-3))</f>
        <v/>
      </c>
      <c r="Y2297" s="18">
        <f>IF(W2297&lt;=0,0,ROUNDDOWN((W2297*LOOKUP(W2297,{0,1950001,3300001,6950001,9000001,18000001,40000001},{0.05,0.1,0.2,0.23,0.33,0.4,0.45})-LOOKUP(W2297,{0,1950001,3300001,6950001,9000001,18000001,40000001},{0,97500,427500,636000,1536000,2796000,4796000}))*1.021,-2))</f>
        <v/>
      </c>
      <c r="Z2297" s="18">
        <f>IF(X2297&lt;=0,0,ROUNDDOWN((X2297*LOOKUP(X2297,{0,1950001,3300001,6950001,9000001,18000001,40000001},{0.05,0.1,0.2,0.23,0.33,0.4,0.45})-LOOKUP(X2297,{0,1950001,3300001,6950001,9000001,18000001,40000001},{0,97500,427500,636000,1536000,2796000,4796000}))*1.021,-2))</f>
        <v/>
      </c>
      <c r="AA2297" s="18">
        <f>MAX(0,ROUNDDOWN(M2297-J2297-430000-L2297-0,-3))</f>
        <v/>
      </c>
      <c r="AB2297" s="18">
        <f>MAX(0,ROUNDDOWN(M2297-J2297-430000-L2297-V2297,-3))</f>
        <v/>
      </c>
      <c r="AC2297" s="18">
        <f>IF(M2297&lt;=450000,0,MAX(0,ROUNDDOWN(AA2297*0.06-MIN(50000,AA2297)*0.03,-2))+MAX(0,ROUNDDOWN(AA2297*0.04-MIN(50000,AA2297)*0.02,-2)))</f>
        <v/>
      </c>
      <c r="AD2297" s="18">
        <f>IF(M2297&lt;=450000,0,MAX(0,ROUNDDOWN(AB2297*0.06-MIN(50000,AB2297)*0.03,-2))+MAX(0,ROUNDDOWN(AB2297*0.04-MIN(50000,AB2297)*0.02,-2)))</f>
        <v/>
      </c>
      <c r="AE2297" s="18">
        <f>Y2297-Z2297</f>
        <v/>
      </c>
      <c r="AF2297" s="18">
        <f>AC2297-AD2297</f>
        <v/>
      </c>
      <c r="AG2297" s="18">
        <f>AE2297+AF2297</f>
        <v/>
      </c>
      <c r="AH2297" s="20">
        <f>IF(W2297&lt;=0,0,LOOKUP(W2297,{0,1950001,3300001,6950001,9000001,18000001,40000001},{0.05,0.1,0.2,0.23,0.33,0.4,0.45}))</f>
        <v/>
      </c>
    </row>
    <row r="2298">
      <c r="A2298" t="inlineStr">
        <is>
          <t>1万円刻み 3区分8万円ずつ</t>
        </is>
      </c>
      <c r="B2298" s="18">
        <f>'4_1万円刻み'!$A$740</f>
        <v/>
      </c>
      <c r="C2298" s="19" t="n">
        <v>2026</v>
      </c>
      <c r="D2298" t="inlineStr">
        <is>
          <t>いいえ</t>
        </is>
      </c>
      <c r="E2298" s="18" t="n">
        <v>80000</v>
      </c>
      <c r="F2298" s="18" t="n">
        <v>0</v>
      </c>
      <c r="G2298" s="18" t="n">
        <v>80000</v>
      </c>
      <c r="H2298" s="18" t="n">
        <v>80000</v>
      </c>
      <c r="I2298" s="18" t="n">
        <v>0</v>
      </c>
      <c r="J2298" s="18">
        <f>ROUND(MIN(B2298/12,650000)*12*0.0915+MIN(B2298/12,1390000)*12*(0.0504+0)+B2298*0.005,0)</f>
        <v/>
      </c>
      <c r="K2298" s="18" t="n">
        <v>0</v>
      </c>
      <c r="L2298" s="18" t="n">
        <v>0</v>
      </c>
      <c r="M2298" s="18">
        <f>ROUND(IF(C2298&gt;=2026,IF(B2298&lt;741000,0,IF(B2298&lt;2191000,B2298-740000,IF(B2298&lt;2193000,1451000,IF(B2298&lt;2196000,1453000,IF(B2298&lt;2200000,1456000,IF(B2298&lt;3600000,ROUNDDOWN(B2298/4,-3)*2.8-80000,IF(B2298&lt;6600000,ROUNDDOWN(B2298/4,-3)*3.2-440000,IF(B2298&lt;8500000,ROUNDDOWN(B2298*0.9,0)-1100000,B2298-1950000)))))))),IF(B2298&lt;651000,0,IF(B2298&lt;1900000,B2298-650000,IF(B2298&lt;3600000,ROUNDDOWN(B2298/4,-3)*2.8-80000,IF(B2298&lt;6600000,ROUNDDOWN(B2298/4,-3)*3.2-440000,IF(B2298&lt;8500000,ROUNDDOWN(B2298*0.9,0)-1100000,B2298-1950000)))))),0)</f>
        <v/>
      </c>
      <c r="N2298" s="18">
        <f>IF(M2298&gt;23500000,NA(),IF(C2298&gt;=2026,IF(M2298&lt;=4890000,1040000,IF(M2298&lt;=6550000,670000,620000)),IF(M2298&lt;=1320000,950000,IF(M2298&lt;=3360000,880000,IF(M2298&lt;=4890000,680000,IF(M2298&lt;=6550000,630000,580000))))))</f>
        <v/>
      </c>
      <c r="O2298" s="18">
        <f>IF(F2298&lt;=0,IF(AND(D2298="はい",C2298&gt;=2026,C2298&lt;=2027),IF(E2298&lt;=0,0,IF(E2298&lt;=30000,E2298,IF(E2298&lt;=60000,ROUNDUP(E2298/2,0)+15000,IF(E2298&lt;=120000,ROUNDUP(E2298/4,0)+30000,60000)))),IF(E2298&lt;=0,0,IF(E2298&lt;=20000,E2298,IF(E2298&lt;=40000,ROUNDUP(E2298/2,0)+10000,IF(E2298&lt;=80000,ROUNDUP(E2298/4,0)+20000,40000))))),IF(E2298&lt;=0,IF(F2298&lt;=0,0,IF(F2298&lt;=25000,F2298,IF(F2298&lt;=50000,ROUNDUP(F2298/2,0)+12500,IF(F2298&lt;=100000,ROUNDUP(F2298/4,0)+25000,50000)))),MAX(IF(F2298&lt;=0,0,IF(F2298&lt;=25000,F2298,IF(F2298&lt;=50000,ROUNDUP(F2298/2,0)+12500,IF(F2298&lt;=100000,ROUNDUP(F2298/4,0)+25000,50000)))),MIN(IF(AND(D2298="はい",C2298&gt;=2026,C2298&lt;=2027),IF(E2298&lt;=0,0,IF(E2298&lt;=30000,E2298,IF(E2298&lt;=60000,ROUNDUP(E2298/2,0)+15000,IF(E2298&lt;=120000,ROUNDUP(E2298/4,0)+30000,60000)))),IF(E2298&lt;=0,0,IF(E2298&lt;=20000,E2298,IF(E2298&lt;=40000,ROUNDUP(E2298/2,0)+10000,IF(E2298&lt;=80000,ROUNDUP(E2298/4,0)+20000,40000)))))+IF(F2298&lt;=0,0,IF(F2298&lt;=25000,F2298,IF(F2298&lt;=50000,ROUNDUP(F2298/2,0)+12500,IF(F2298&lt;=100000,ROUNDUP(F2298/4,0)+25000,50000)))),IF(AND(D2298="はい",C2298&gt;=2026,C2298&lt;=2027),60000,40000)))))</f>
        <v/>
      </c>
      <c r="P2298" s="18">
        <f>IF(G2298&lt;=0,0,IF(G2298&lt;=20000,G2298,IF(G2298&lt;=40000,ROUNDUP(G2298/2,0)+10000,IF(G2298&lt;=80000,ROUNDUP(G2298/4,0)+20000,40000))))</f>
        <v/>
      </c>
      <c r="Q2298" s="18">
        <f>IF(I2298&lt;=0,IF(H2298&lt;=0,0,IF(H2298&lt;=20000,H2298,IF(H2298&lt;=40000,ROUNDUP(H2298/2,0)+10000,IF(H2298&lt;=80000,ROUNDUP(H2298/4,0)+20000,40000)))),IF(H2298&lt;=0,IF(I2298&lt;=0,0,IF(I2298&lt;=25000,I2298,IF(I2298&lt;=50000,ROUNDUP(I2298/2,0)+12500,IF(I2298&lt;=100000,ROUNDUP(I2298/4,0)+25000,50000)))),MAX(IF(I2298&lt;=0,0,IF(I2298&lt;=25000,I2298,IF(I2298&lt;=50000,ROUNDUP(I2298/2,0)+12500,IF(I2298&lt;=100000,ROUNDUP(I2298/4,0)+25000,50000)))),MIN(IF(H2298&lt;=0,0,IF(H2298&lt;=20000,H2298,IF(H2298&lt;=40000,ROUNDUP(H2298/2,0)+10000,IF(H2298&lt;=80000,ROUNDUP(H2298/4,0)+20000,40000))))+IF(I2298&lt;=0,0,IF(I2298&lt;=25000,I2298,IF(I2298&lt;=50000,ROUNDUP(I2298/2,0)+12500,IF(I2298&lt;=100000,ROUNDUP(I2298/4,0)+25000,50000)))),40000))))</f>
        <v/>
      </c>
      <c r="R2298" s="18">
        <f>MIN(120000,O2298+P2298+Q2298)</f>
        <v/>
      </c>
      <c r="S2298" s="18">
        <f>IF(F2298&lt;=0,IF(E2298&lt;=0,0,IF(E2298&lt;=12000,E2298,IF(E2298&lt;=32000,ROUNDUP(E2298/2,0)+6000,IF(E2298&lt;=56000,ROUNDUP(E2298/4,0)+14000,28000)))),IF(E2298&lt;=0,IF(F2298&lt;=0,0,IF(F2298&lt;=15000,F2298,IF(F2298&lt;=40000,ROUNDUP(F2298/2,0)+7500,IF(F2298&lt;=70000,ROUNDUP(F2298/4,0)+17500,35000)))),MAX(IF(F2298&lt;=0,0,IF(F2298&lt;=15000,F2298,IF(F2298&lt;=40000,ROUNDUP(F2298/2,0)+7500,IF(F2298&lt;=70000,ROUNDUP(F2298/4,0)+17500,35000)))),MIN(IF(E2298&lt;=0,0,IF(E2298&lt;=12000,E2298,IF(E2298&lt;=32000,ROUNDUP(E2298/2,0)+6000,IF(E2298&lt;=56000,ROUNDUP(E2298/4,0)+14000,28000))))+IF(F2298&lt;=0,0,IF(F2298&lt;=15000,F2298,IF(F2298&lt;=40000,ROUNDUP(F2298/2,0)+7500,IF(F2298&lt;=70000,ROUNDUP(F2298/4,0)+17500,35000)))),28000))))</f>
        <v/>
      </c>
      <c r="T2298" s="18">
        <f>IF(G2298&lt;=0,0,IF(G2298&lt;=12000,G2298,IF(G2298&lt;=32000,ROUNDUP(G2298/2,0)+6000,IF(G2298&lt;=56000,ROUNDUP(G2298/4,0)+14000,28000))))</f>
        <v/>
      </c>
      <c r="U2298" s="18">
        <f>IF(I2298&lt;=0,IF(H2298&lt;=0,0,IF(H2298&lt;=12000,H2298,IF(H2298&lt;=32000,ROUNDUP(H2298/2,0)+6000,IF(H2298&lt;=56000,ROUNDUP(H2298/4,0)+14000,28000)))),IF(H2298&lt;=0,IF(I2298&lt;=0,0,IF(I2298&lt;=15000,I2298,IF(I2298&lt;=40000,ROUNDUP(I2298/2,0)+7500,IF(I2298&lt;=70000,ROUNDUP(I2298/4,0)+17500,35000)))),MAX(IF(I2298&lt;=0,0,IF(I2298&lt;=15000,I2298,IF(I2298&lt;=40000,ROUNDUP(I2298/2,0)+7500,IF(I2298&lt;=70000,ROUNDUP(I2298/4,0)+17500,35000)))),MIN(IF(H2298&lt;=0,0,IF(H2298&lt;=12000,H2298,IF(H2298&lt;=32000,ROUNDUP(H2298/2,0)+6000,IF(H2298&lt;=56000,ROUNDUP(H2298/4,0)+14000,28000))))+IF(I2298&lt;=0,0,IF(I2298&lt;=15000,I2298,IF(I2298&lt;=40000,ROUNDUP(I2298/2,0)+7500,IF(I2298&lt;=70000,ROUNDUP(I2298/4,0)+17500,35000)))),28000))))</f>
        <v/>
      </c>
      <c r="V2298" s="18">
        <f>MIN(70000,S2298+T2298+U2298)</f>
        <v/>
      </c>
      <c r="W2298" s="18">
        <f>MAX(0,ROUNDDOWN(M2298-J2298-N2298-K2298-0,-3))</f>
        <v/>
      </c>
      <c r="X2298" s="18">
        <f>MAX(0,ROUNDDOWN(M2298-J2298-N2298-K2298-R2298,-3))</f>
        <v/>
      </c>
      <c r="Y2298" s="18">
        <f>IF(W2298&lt;=0,0,ROUNDDOWN((W2298*LOOKUP(W2298,{0,1950001,3300001,6950001,9000001,18000001,40000001},{0.05,0.1,0.2,0.23,0.33,0.4,0.45})-LOOKUP(W2298,{0,1950001,3300001,6950001,9000001,18000001,40000001},{0,97500,427500,636000,1536000,2796000,4796000}))*1.021,-2))</f>
        <v/>
      </c>
      <c r="Z2298" s="18">
        <f>IF(X2298&lt;=0,0,ROUNDDOWN((X2298*LOOKUP(X2298,{0,1950001,3300001,6950001,9000001,18000001,40000001},{0.05,0.1,0.2,0.23,0.33,0.4,0.45})-LOOKUP(X2298,{0,1950001,3300001,6950001,9000001,18000001,40000001},{0,97500,427500,636000,1536000,2796000,4796000}))*1.021,-2))</f>
        <v/>
      </c>
      <c r="AA2298" s="18">
        <f>MAX(0,ROUNDDOWN(M2298-J2298-430000-L2298-0,-3))</f>
        <v/>
      </c>
      <c r="AB2298" s="18">
        <f>MAX(0,ROUNDDOWN(M2298-J2298-430000-L2298-V2298,-3))</f>
        <v/>
      </c>
      <c r="AC2298" s="18">
        <f>IF(M2298&lt;=450000,0,MAX(0,ROUNDDOWN(AA2298*0.06-MIN(50000,AA2298)*0.03,-2))+MAX(0,ROUNDDOWN(AA2298*0.04-MIN(50000,AA2298)*0.02,-2)))</f>
        <v/>
      </c>
      <c r="AD2298" s="18">
        <f>IF(M2298&lt;=450000,0,MAX(0,ROUNDDOWN(AB2298*0.06-MIN(50000,AB2298)*0.03,-2))+MAX(0,ROUNDDOWN(AB2298*0.04-MIN(50000,AB2298)*0.02,-2)))</f>
        <v/>
      </c>
      <c r="AE2298" s="18">
        <f>Y2298-Z2298</f>
        <v/>
      </c>
      <c r="AF2298" s="18">
        <f>AC2298-AD2298</f>
        <v/>
      </c>
      <c r="AG2298" s="18">
        <f>AE2298+AF2298</f>
        <v/>
      </c>
      <c r="AH2298" s="20">
        <f>IF(W2298&lt;=0,0,LOOKUP(W2298,{0,1950001,3300001,6950001,9000001,18000001,40000001},{0.05,0.1,0.2,0.23,0.33,0.4,0.45}))</f>
        <v/>
      </c>
    </row>
    <row r="2299">
      <c r="A2299" t="inlineStr">
        <is>
          <t>1万円刻み 一般8万円</t>
        </is>
      </c>
      <c r="B2299" s="18">
        <f>'4_1万円刻み'!$A$740</f>
        <v/>
      </c>
      <c r="C2299" s="19" t="n">
        <v>2026</v>
      </c>
      <c r="D2299" t="inlineStr">
        <is>
          <t>いいえ</t>
        </is>
      </c>
      <c r="E2299" s="18" t="n">
        <v>80000</v>
      </c>
      <c r="F2299" s="18" t="n">
        <v>0</v>
      </c>
      <c r="G2299" s="18" t="n">
        <v>0</v>
      </c>
      <c r="H2299" s="18" t="n">
        <v>0</v>
      </c>
      <c r="I2299" s="18" t="n">
        <v>0</v>
      </c>
      <c r="J2299" s="18">
        <f>ROUND(MIN(B2299/12,650000)*12*0.0915+MIN(B2299/12,1390000)*12*(0.0504+0)+B2299*0.005,0)</f>
        <v/>
      </c>
      <c r="K2299" s="18" t="n">
        <v>0</v>
      </c>
      <c r="L2299" s="18" t="n">
        <v>0</v>
      </c>
      <c r="M2299" s="18">
        <f>ROUND(IF(C2299&gt;=2026,IF(B2299&lt;741000,0,IF(B2299&lt;2191000,B2299-740000,IF(B2299&lt;2193000,1451000,IF(B2299&lt;2196000,1453000,IF(B2299&lt;2200000,1456000,IF(B2299&lt;3600000,ROUNDDOWN(B2299/4,-3)*2.8-80000,IF(B2299&lt;6600000,ROUNDDOWN(B2299/4,-3)*3.2-440000,IF(B2299&lt;8500000,ROUNDDOWN(B2299*0.9,0)-1100000,B2299-1950000)))))))),IF(B2299&lt;651000,0,IF(B2299&lt;1900000,B2299-650000,IF(B2299&lt;3600000,ROUNDDOWN(B2299/4,-3)*2.8-80000,IF(B2299&lt;6600000,ROUNDDOWN(B2299/4,-3)*3.2-440000,IF(B2299&lt;8500000,ROUNDDOWN(B2299*0.9,0)-1100000,B2299-1950000)))))),0)</f>
        <v/>
      </c>
      <c r="N2299" s="18">
        <f>IF(M2299&gt;23500000,NA(),IF(C2299&gt;=2026,IF(M2299&lt;=4890000,1040000,IF(M2299&lt;=6550000,670000,620000)),IF(M2299&lt;=1320000,950000,IF(M2299&lt;=3360000,880000,IF(M2299&lt;=4890000,680000,IF(M2299&lt;=6550000,630000,580000))))))</f>
        <v/>
      </c>
      <c r="O2299" s="18">
        <f>IF(F2299&lt;=0,IF(AND(D2299="はい",C2299&gt;=2026,C2299&lt;=2027),IF(E2299&lt;=0,0,IF(E2299&lt;=30000,E2299,IF(E2299&lt;=60000,ROUNDUP(E2299/2,0)+15000,IF(E2299&lt;=120000,ROUNDUP(E2299/4,0)+30000,60000)))),IF(E2299&lt;=0,0,IF(E2299&lt;=20000,E2299,IF(E2299&lt;=40000,ROUNDUP(E2299/2,0)+10000,IF(E2299&lt;=80000,ROUNDUP(E2299/4,0)+20000,40000))))),IF(E2299&lt;=0,IF(F2299&lt;=0,0,IF(F2299&lt;=25000,F2299,IF(F2299&lt;=50000,ROUNDUP(F2299/2,0)+12500,IF(F2299&lt;=100000,ROUNDUP(F2299/4,0)+25000,50000)))),MAX(IF(F2299&lt;=0,0,IF(F2299&lt;=25000,F2299,IF(F2299&lt;=50000,ROUNDUP(F2299/2,0)+12500,IF(F2299&lt;=100000,ROUNDUP(F2299/4,0)+25000,50000)))),MIN(IF(AND(D2299="はい",C2299&gt;=2026,C2299&lt;=2027),IF(E2299&lt;=0,0,IF(E2299&lt;=30000,E2299,IF(E2299&lt;=60000,ROUNDUP(E2299/2,0)+15000,IF(E2299&lt;=120000,ROUNDUP(E2299/4,0)+30000,60000)))),IF(E2299&lt;=0,0,IF(E2299&lt;=20000,E2299,IF(E2299&lt;=40000,ROUNDUP(E2299/2,0)+10000,IF(E2299&lt;=80000,ROUNDUP(E2299/4,0)+20000,40000)))))+IF(F2299&lt;=0,0,IF(F2299&lt;=25000,F2299,IF(F2299&lt;=50000,ROUNDUP(F2299/2,0)+12500,IF(F2299&lt;=100000,ROUNDUP(F2299/4,0)+25000,50000)))),IF(AND(D2299="はい",C2299&gt;=2026,C2299&lt;=2027),60000,40000)))))</f>
        <v/>
      </c>
      <c r="P2299" s="18">
        <f>IF(G2299&lt;=0,0,IF(G2299&lt;=20000,G2299,IF(G2299&lt;=40000,ROUNDUP(G2299/2,0)+10000,IF(G2299&lt;=80000,ROUNDUP(G2299/4,0)+20000,40000))))</f>
        <v/>
      </c>
      <c r="Q2299" s="18">
        <f>IF(I2299&lt;=0,IF(H2299&lt;=0,0,IF(H2299&lt;=20000,H2299,IF(H2299&lt;=40000,ROUNDUP(H2299/2,0)+10000,IF(H2299&lt;=80000,ROUNDUP(H2299/4,0)+20000,40000)))),IF(H2299&lt;=0,IF(I2299&lt;=0,0,IF(I2299&lt;=25000,I2299,IF(I2299&lt;=50000,ROUNDUP(I2299/2,0)+12500,IF(I2299&lt;=100000,ROUNDUP(I2299/4,0)+25000,50000)))),MAX(IF(I2299&lt;=0,0,IF(I2299&lt;=25000,I2299,IF(I2299&lt;=50000,ROUNDUP(I2299/2,0)+12500,IF(I2299&lt;=100000,ROUNDUP(I2299/4,0)+25000,50000)))),MIN(IF(H2299&lt;=0,0,IF(H2299&lt;=20000,H2299,IF(H2299&lt;=40000,ROUNDUP(H2299/2,0)+10000,IF(H2299&lt;=80000,ROUNDUP(H2299/4,0)+20000,40000))))+IF(I2299&lt;=0,0,IF(I2299&lt;=25000,I2299,IF(I2299&lt;=50000,ROUNDUP(I2299/2,0)+12500,IF(I2299&lt;=100000,ROUNDUP(I2299/4,0)+25000,50000)))),40000))))</f>
        <v/>
      </c>
      <c r="R2299" s="18">
        <f>MIN(120000,O2299+P2299+Q2299)</f>
        <v/>
      </c>
      <c r="S2299" s="18">
        <f>IF(F2299&lt;=0,IF(E2299&lt;=0,0,IF(E2299&lt;=12000,E2299,IF(E2299&lt;=32000,ROUNDUP(E2299/2,0)+6000,IF(E2299&lt;=56000,ROUNDUP(E2299/4,0)+14000,28000)))),IF(E2299&lt;=0,IF(F2299&lt;=0,0,IF(F2299&lt;=15000,F2299,IF(F2299&lt;=40000,ROUNDUP(F2299/2,0)+7500,IF(F2299&lt;=70000,ROUNDUP(F2299/4,0)+17500,35000)))),MAX(IF(F2299&lt;=0,0,IF(F2299&lt;=15000,F2299,IF(F2299&lt;=40000,ROUNDUP(F2299/2,0)+7500,IF(F2299&lt;=70000,ROUNDUP(F2299/4,0)+17500,35000)))),MIN(IF(E2299&lt;=0,0,IF(E2299&lt;=12000,E2299,IF(E2299&lt;=32000,ROUNDUP(E2299/2,0)+6000,IF(E2299&lt;=56000,ROUNDUP(E2299/4,0)+14000,28000))))+IF(F2299&lt;=0,0,IF(F2299&lt;=15000,F2299,IF(F2299&lt;=40000,ROUNDUP(F2299/2,0)+7500,IF(F2299&lt;=70000,ROUNDUP(F2299/4,0)+17500,35000)))),28000))))</f>
        <v/>
      </c>
      <c r="T2299" s="18">
        <f>IF(G2299&lt;=0,0,IF(G2299&lt;=12000,G2299,IF(G2299&lt;=32000,ROUNDUP(G2299/2,0)+6000,IF(G2299&lt;=56000,ROUNDUP(G2299/4,0)+14000,28000))))</f>
        <v/>
      </c>
      <c r="U2299" s="18">
        <f>IF(I2299&lt;=0,IF(H2299&lt;=0,0,IF(H2299&lt;=12000,H2299,IF(H2299&lt;=32000,ROUNDUP(H2299/2,0)+6000,IF(H2299&lt;=56000,ROUNDUP(H2299/4,0)+14000,28000)))),IF(H2299&lt;=0,IF(I2299&lt;=0,0,IF(I2299&lt;=15000,I2299,IF(I2299&lt;=40000,ROUNDUP(I2299/2,0)+7500,IF(I2299&lt;=70000,ROUNDUP(I2299/4,0)+17500,35000)))),MAX(IF(I2299&lt;=0,0,IF(I2299&lt;=15000,I2299,IF(I2299&lt;=40000,ROUNDUP(I2299/2,0)+7500,IF(I2299&lt;=70000,ROUNDUP(I2299/4,0)+17500,35000)))),MIN(IF(H2299&lt;=0,0,IF(H2299&lt;=12000,H2299,IF(H2299&lt;=32000,ROUNDUP(H2299/2,0)+6000,IF(H2299&lt;=56000,ROUNDUP(H2299/4,0)+14000,28000))))+IF(I2299&lt;=0,0,IF(I2299&lt;=15000,I2299,IF(I2299&lt;=40000,ROUNDUP(I2299/2,0)+7500,IF(I2299&lt;=70000,ROUNDUP(I2299/4,0)+17500,35000)))),28000))))</f>
        <v/>
      </c>
      <c r="V2299" s="18">
        <f>MIN(70000,S2299+T2299+U2299)</f>
        <v/>
      </c>
      <c r="W2299" s="18">
        <f>MAX(0,ROUNDDOWN(M2299-J2299-N2299-K2299-0,-3))</f>
        <v/>
      </c>
      <c r="X2299" s="18">
        <f>MAX(0,ROUNDDOWN(M2299-J2299-N2299-K2299-R2299,-3))</f>
        <v/>
      </c>
      <c r="Y2299" s="18">
        <f>IF(W2299&lt;=0,0,ROUNDDOWN((W2299*LOOKUP(W2299,{0,1950001,3300001,6950001,9000001,18000001,40000001},{0.05,0.1,0.2,0.23,0.33,0.4,0.45})-LOOKUP(W2299,{0,1950001,3300001,6950001,9000001,18000001,40000001},{0,97500,427500,636000,1536000,2796000,4796000}))*1.021,-2))</f>
        <v/>
      </c>
      <c r="Z2299" s="18">
        <f>IF(X2299&lt;=0,0,ROUNDDOWN((X2299*LOOKUP(X2299,{0,1950001,3300001,6950001,9000001,18000001,40000001},{0.05,0.1,0.2,0.23,0.33,0.4,0.45})-LOOKUP(X2299,{0,1950001,3300001,6950001,9000001,18000001,40000001},{0,97500,427500,636000,1536000,2796000,4796000}))*1.021,-2))</f>
        <v/>
      </c>
      <c r="AA2299" s="18">
        <f>MAX(0,ROUNDDOWN(M2299-J2299-430000-L2299-0,-3))</f>
        <v/>
      </c>
      <c r="AB2299" s="18">
        <f>MAX(0,ROUNDDOWN(M2299-J2299-430000-L2299-V2299,-3))</f>
        <v/>
      </c>
      <c r="AC2299" s="18">
        <f>IF(M2299&lt;=450000,0,MAX(0,ROUNDDOWN(AA2299*0.06-MIN(50000,AA2299)*0.03,-2))+MAX(0,ROUNDDOWN(AA2299*0.04-MIN(50000,AA2299)*0.02,-2)))</f>
        <v/>
      </c>
      <c r="AD2299" s="18">
        <f>IF(M2299&lt;=450000,0,MAX(0,ROUNDDOWN(AB2299*0.06-MIN(50000,AB2299)*0.03,-2))+MAX(0,ROUNDDOWN(AB2299*0.04-MIN(50000,AB2299)*0.02,-2)))</f>
        <v/>
      </c>
      <c r="AE2299" s="18">
        <f>Y2299-Z2299</f>
        <v/>
      </c>
      <c r="AF2299" s="18">
        <f>AC2299-AD2299</f>
        <v/>
      </c>
      <c r="AG2299" s="18">
        <f>AE2299+AF2299</f>
        <v/>
      </c>
      <c r="AH2299" s="20">
        <f>IF(W2299&lt;=0,0,LOOKUP(W2299,{0,1950001,3300001,6950001,9000001,18000001,40000001},{0.05,0.1,0.2,0.23,0.33,0.4,0.45}))</f>
        <v/>
      </c>
    </row>
    <row r="2300">
      <c r="A2300" t="inlineStr">
        <is>
          <t>1万円刻み 特例あり一般12万円</t>
        </is>
      </c>
      <c r="B2300" s="18">
        <f>'4_1万円刻み'!$A$740</f>
        <v/>
      </c>
      <c r="C2300" s="19" t="n">
        <v>2026</v>
      </c>
      <c r="D2300" t="inlineStr">
        <is>
          <t>はい</t>
        </is>
      </c>
      <c r="E2300" s="18" t="n">
        <v>120000</v>
      </c>
      <c r="F2300" s="18" t="n">
        <v>0</v>
      </c>
      <c r="G2300" s="18" t="n">
        <v>0</v>
      </c>
      <c r="H2300" s="18" t="n">
        <v>0</v>
      </c>
      <c r="I2300" s="18" t="n">
        <v>0</v>
      </c>
      <c r="J2300" s="18">
        <f>ROUND(MIN(B2300/12,650000)*12*0.0915+MIN(B2300/12,1390000)*12*(0.0504+0)+B2300*0.005,0)</f>
        <v/>
      </c>
      <c r="K2300" s="18" t="n">
        <v>0</v>
      </c>
      <c r="L2300" s="18" t="n">
        <v>0</v>
      </c>
      <c r="M2300" s="18">
        <f>ROUND(IF(C2300&gt;=2026,IF(B2300&lt;741000,0,IF(B2300&lt;2191000,B2300-740000,IF(B2300&lt;2193000,1451000,IF(B2300&lt;2196000,1453000,IF(B2300&lt;2200000,1456000,IF(B2300&lt;3600000,ROUNDDOWN(B2300/4,-3)*2.8-80000,IF(B2300&lt;6600000,ROUNDDOWN(B2300/4,-3)*3.2-440000,IF(B2300&lt;8500000,ROUNDDOWN(B2300*0.9,0)-1100000,B2300-1950000)))))))),IF(B2300&lt;651000,0,IF(B2300&lt;1900000,B2300-650000,IF(B2300&lt;3600000,ROUNDDOWN(B2300/4,-3)*2.8-80000,IF(B2300&lt;6600000,ROUNDDOWN(B2300/4,-3)*3.2-440000,IF(B2300&lt;8500000,ROUNDDOWN(B2300*0.9,0)-1100000,B2300-1950000)))))),0)</f>
        <v/>
      </c>
      <c r="N2300" s="18">
        <f>IF(M2300&gt;23500000,NA(),IF(C2300&gt;=2026,IF(M2300&lt;=4890000,1040000,IF(M2300&lt;=6550000,670000,620000)),IF(M2300&lt;=1320000,950000,IF(M2300&lt;=3360000,880000,IF(M2300&lt;=4890000,680000,IF(M2300&lt;=6550000,630000,580000))))))</f>
        <v/>
      </c>
      <c r="O2300" s="18">
        <f>IF(F2300&lt;=0,IF(AND(D2300="はい",C2300&gt;=2026,C2300&lt;=2027),IF(E2300&lt;=0,0,IF(E2300&lt;=30000,E2300,IF(E2300&lt;=60000,ROUNDUP(E2300/2,0)+15000,IF(E2300&lt;=120000,ROUNDUP(E2300/4,0)+30000,60000)))),IF(E2300&lt;=0,0,IF(E2300&lt;=20000,E2300,IF(E2300&lt;=40000,ROUNDUP(E2300/2,0)+10000,IF(E2300&lt;=80000,ROUNDUP(E2300/4,0)+20000,40000))))),IF(E2300&lt;=0,IF(F2300&lt;=0,0,IF(F2300&lt;=25000,F2300,IF(F2300&lt;=50000,ROUNDUP(F2300/2,0)+12500,IF(F2300&lt;=100000,ROUNDUP(F2300/4,0)+25000,50000)))),MAX(IF(F2300&lt;=0,0,IF(F2300&lt;=25000,F2300,IF(F2300&lt;=50000,ROUNDUP(F2300/2,0)+12500,IF(F2300&lt;=100000,ROUNDUP(F2300/4,0)+25000,50000)))),MIN(IF(AND(D2300="はい",C2300&gt;=2026,C2300&lt;=2027),IF(E2300&lt;=0,0,IF(E2300&lt;=30000,E2300,IF(E2300&lt;=60000,ROUNDUP(E2300/2,0)+15000,IF(E2300&lt;=120000,ROUNDUP(E2300/4,0)+30000,60000)))),IF(E2300&lt;=0,0,IF(E2300&lt;=20000,E2300,IF(E2300&lt;=40000,ROUNDUP(E2300/2,0)+10000,IF(E2300&lt;=80000,ROUNDUP(E2300/4,0)+20000,40000)))))+IF(F2300&lt;=0,0,IF(F2300&lt;=25000,F2300,IF(F2300&lt;=50000,ROUNDUP(F2300/2,0)+12500,IF(F2300&lt;=100000,ROUNDUP(F2300/4,0)+25000,50000)))),IF(AND(D2300="はい",C2300&gt;=2026,C2300&lt;=2027),60000,40000)))))</f>
        <v/>
      </c>
      <c r="P2300" s="18">
        <f>IF(G2300&lt;=0,0,IF(G2300&lt;=20000,G2300,IF(G2300&lt;=40000,ROUNDUP(G2300/2,0)+10000,IF(G2300&lt;=80000,ROUNDUP(G2300/4,0)+20000,40000))))</f>
        <v/>
      </c>
      <c r="Q2300" s="18">
        <f>IF(I2300&lt;=0,IF(H2300&lt;=0,0,IF(H2300&lt;=20000,H2300,IF(H2300&lt;=40000,ROUNDUP(H2300/2,0)+10000,IF(H2300&lt;=80000,ROUNDUP(H2300/4,0)+20000,40000)))),IF(H2300&lt;=0,IF(I2300&lt;=0,0,IF(I2300&lt;=25000,I2300,IF(I2300&lt;=50000,ROUNDUP(I2300/2,0)+12500,IF(I2300&lt;=100000,ROUNDUP(I2300/4,0)+25000,50000)))),MAX(IF(I2300&lt;=0,0,IF(I2300&lt;=25000,I2300,IF(I2300&lt;=50000,ROUNDUP(I2300/2,0)+12500,IF(I2300&lt;=100000,ROUNDUP(I2300/4,0)+25000,50000)))),MIN(IF(H2300&lt;=0,0,IF(H2300&lt;=20000,H2300,IF(H2300&lt;=40000,ROUNDUP(H2300/2,0)+10000,IF(H2300&lt;=80000,ROUNDUP(H2300/4,0)+20000,40000))))+IF(I2300&lt;=0,0,IF(I2300&lt;=25000,I2300,IF(I2300&lt;=50000,ROUNDUP(I2300/2,0)+12500,IF(I2300&lt;=100000,ROUNDUP(I2300/4,0)+25000,50000)))),40000))))</f>
        <v/>
      </c>
      <c r="R2300" s="18">
        <f>MIN(120000,O2300+P2300+Q2300)</f>
        <v/>
      </c>
      <c r="S2300" s="18">
        <f>IF(F2300&lt;=0,IF(E2300&lt;=0,0,IF(E2300&lt;=12000,E2300,IF(E2300&lt;=32000,ROUNDUP(E2300/2,0)+6000,IF(E2300&lt;=56000,ROUNDUP(E2300/4,0)+14000,28000)))),IF(E2300&lt;=0,IF(F2300&lt;=0,0,IF(F2300&lt;=15000,F2300,IF(F2300&lt;=40000,ROUNDUP(F2300/2,0)+7500,IF(F2300&lt;=70000,ROUNDUP(F2300/4,0)+17500,35000)))),MAX(IF(F2300&lt;=0,0,IF(F2300&lt;=15000,F2300,IF(F2300&lt;=40000,ROUNDUP(F2300/2,0)+7500,IF(F2300&lt;=70000,ROUNDUP(F2300/4,0)+17500,35000)))),MIN(IF(E2300&lt;=0,0,IF(E2300&lt;=12000,E2300,IF(E2300&lt;=32000,ROUNDUP(E2300/2,0)+6000,IF(E2300&lt;=56000,ROUNDUP(E2300/4,0)+14000,28000))))+IF(F2300&lt;=0,0,IF(F2300&lt;=15000,F2300,IF(F2300&lt;=40000,ROUNDUP(F2300/2,0)+7500,IF(F2300&lt;=70000,ROUNDUP(F2300/4,0)+17500,35000)))),28000))))</f>
        <v/>
      </c>
      <c r="T2300" s="18">
        <f>IF(G2300&lt;=0,0,IF(G2300&lt;=12000,G2300,IF(G2300&lt;=32000,ROUNDUP(G2300/2,0)+6000,IF(G2300&lt;=56000,ROUNDUP(G2300/4,0)+14000,28000))))</f>
        <v/>
      </c>
      <c r="U2300" s="18">
        <f>IF(I2300&lt;=0,IF(H2300&lt;=0,0,IF(H2300&lt;=12000,H2300,IF(H2300&lt;=32000,ROUNDUP(H2300/2,0)+6000,IF(H2300&lt;=56000,ROUNDUP(H2300/4,0)+14000,28000)))),IF(H2300&lt;=0,IF(I2300&lt;=0,0,IF(I2300&lt;=15000,I2300,IF(I2300&lt;=40000,ROUNDUP(I2300/2,0)+7500,IF(I2300&lt;=70000,ROUNDUP(I2300/4,0)+17500,35000)))),MAX(IF(I2300&lt;=0,0,IF(I2300&lt;=15000,I2300,IF(I2300&lt;=40000,ROUNDUP(I2300/2,0)+7500,IF(I2300&lt;=70000,ROUNDUP(I2300/4,0)+17500,35000)))),MIN(IF(H2300&lt;=0,0,IF(H2300&lt;=12000,H2300,IF(H2300&lt;=32000,ROUNDUP(H2300/2,0)+6000,IF(H2300&lt;=56000,ROUNDUP(H2300/4,0)+14000,28000))))+IF(I2300&lt;=0,0,IF(I2300&lt;=15000,I2300,IF(I2300&lt;=40000,ROUNDUP(I2300/2,0)+7500,IF(I2300&lt;=70000,ROUNDUP(I2300/4,0)+17500,35000)))),28000))))</f>
        <v/>
      </c>
      <c r="V2300" s="18">
        <f>MIN(70000,S2300+T2300+U2300)</f>
        <v/>
      </c>
      <c r="W2300" s="18">
        <f>MAX(0,ROUNDDOWN(M2300-J2300-N2300-K2300-0,-3))</f>
        <v/>
      </c>
      <c r="X2300" s="18">
        <f>MAX(0,ROUNDDOWN(M2300-J2300-N2300-K2300-R2300,-3))</f>
        <v/>
      </c>
      <c r="Y2300" s="18">
        <f>IF(W2300&lt;=0,0,ROUNDDOWN((W2300*LOOKUP(W2300,{0,1950001,3300001,6950001,9000001,18000001,40000001},{0.05,0.1,0.2,0.23,0.33,0.4,0.45})-LOOKUP(W2300,{0,1950001,3300001,6950001,9000001,18000001,40000001},{0,97500,427500,636000,1536000,2796000,4796000}))*1.021,-2))</f>
        <v/>
      </c>
      <c r="Z2300" s="18">
        <f>IF(X2300&lt;=0,0,ROUNDDOWN((X2300*LOOKUP(X2300,{0,1950001,3300001,6950001,9000001,18000001,40000001},{0.05,0.1,0.2,0.23,0.33,0.4,0.45})-LOOKUP(X2300,{0,1950001,3300001,6950001,9000001,18000001,40000001},{0,97500,427500,636000,1536000,2796000,4796000}))*1.021,-2))</f>
        <v/>
      </c>
      <c r="AA2300" s="18">
        <f>MAX(0,ROUNDDOWN(M2300-J2300-430000-L2300-0,-3))</f>
        <v/>
      </c>
      <c r="AB2300" s="18">
        <f>MAX(0,ROUNDDOWN(M2300-J2300-430000-L2300-V2300,-3))</f>
        <v/>
      </c>
      <c r="AC2300" s="18">
        <f>IF(M2300&lt;=450000,0,MAX(0,ROUNDDOWN(AA2300*0.06-MIN(50000,AA2300)*0.03,-2))+MAX(0,ROUNDDOWN(AA2300*0.04-MIN(50000,AA2300)*0.02,-2)))</f>
        <v/>
      </c>
      <c r="AD2300" s="18">
        <f>IF(M2300&lt;=450000,0,MAX(0,ROUNDDOWN(AB2300*0.06-MIN(50000,AB2300)*0.03,-2))+MAX(0,ROUNDDOWN(AB2300*0.04-MIN(50000,AB2300)*0.02,-2)))</f>
        <v/>
      </c>
      <c r="AE2300" s="18">
        <f>Y2300-Z2300</f>
        <v/>
      </c>
      <c r="AF2300" s="18">
        <f>AC2300-AD2300</f>
        <v/>
      </c>
      <c r="AG2300" s="18">
        <f>AE2300+AF2300</f>
        <v/>
      </c>
      <c r="AH2300" s="20">
        <f>IF(W2300&lt;=0,0,LOOKUP(W2300,{0,1950001,3300001,6950001,9000001,18000001,40000001},{0.05,0.1,0.2,0.23,0.33,0.4,0.45}))</f>
        <v/>
      </c>
    </row>
    <row r="2301">
      <c r="A2301" t="inlineStr">
        <is>
          <t>1万円刻み 3区分8万円ずつ</t>
        </is>
      </c>
      <c r="B2301" s="18">
        <f>'4_1万円刻み'!$A$741</f>
        <v/>
      </c>
      <c r="C2301" s="19" t="n">
        <v>2026</v>
      </c>
      <c r="D2301" t="inlineStr">
        <is>
          <t>いいえ</t>
        </is>
      </c>
      <c r="E2301" s="18" t="n">
        <v>80000</v>
      </c>
      <c r="F2301" s="18" t="n">
        <v>0</v>
      </c>
      <c r="G2301" s="18" t="n">
        <v>80000</v>
      </c>
      <c r="H2301" s="18" t="n">
        <v>80000</v>
      </c>
      <c r="I2301" s="18" t="n">
        <v>0</v>
      </c>
      <c r="J2301" s="18">
        <f>ROUND(MIN(B2301/12,650000)*12*0.0915+MIN(B2301/12,1390000)*12*(0.0504+0)+B2301*0.005,0)</f>
        <v/>
      </c>
      <c r="K2301" s="18" t="n">
        <v>0</v>
      </c>
      <c r="L2301" s="18" t="n">
        <v>0</v>
      </c>
      <c r="M2301" s="18">
        <f>ROUND(IF(C2301&gt;=2026,IF(B2301&lt;741000,0,IF(B2301&lt;2191000,B2301-740000,IF(B2301&lt;2193000,1451000,IF(B2301&lt;2196000,1453000,IF(B2301&lt;2200000,1456000,IF(B2301&lt;3600000,ROUNDDOWN(B2301/4,-3)*2.8-80000,IF(B2301&lt;6600000,ROUNDDOWN(B2301/4,-3)*3.2-440000,IF(B2301&lt;8500000,ROUNDDOWN(B2301*0.9,0)-1100000,B2301-1950000)))))))),IF(B2301&lt;651000,0,IF(B2301&lt;1900000,B2301-650000,IF(B2301&lt;3600000,ROUNDDOWN(B2301/4,-3)*2.8-80000,IF(B2301&lt;6600000,ROUNDDOWN(B2301/4,-3)*3.2-440000,IF(B2301&lt;8500000,ROUNDDOWN(B2301*0.9,0)-1100000,B2301-1950000)))))),0)</f>
        <v/>
      </c>
      <c r="N2301" s="18">
        <f>IF(M2301&gt;23500000,NA(),IF(C2301&gt;=2026,IF(M2301&lt;=4890000,1040000,IF(M2301&lt;=6550000,670000,620000)),IF(M2301&lt;=1320000,950000,IF(M2301&lt;=3360000,880000,IF(M2301&lt;=4890000,680000,IF(M2301&lt;=6550000,630000,580000))))))</f>
        <v/>
      </c>
      <c r="O2301" s="18">
        <f>IF(F2301&lt;=0,IF(AND(D2301="はい",C2301&gt;=2026,C2301&lt;=2027),IF(E2301&lt;=0,0,IF(E2301&lt;=30000,E2301,IF(E2301&lt;=60000,ROUNDUP(E2301/2,0)+15000,IF(E2301&lt;=120000,ROUNDUP(E2301/4,0)+30000,60000)))),IF(E2301&lt;=0,0,IF(E2301&lt;=20000,E2301,IF(E2301&lt;=40000,ROUNDUP(E2301/2,0)+10000,IF(E2301&lt;=80000,ROUNDUP(E2301/4,0)+20000,40000))))),IF(E2301&lt;=0,IF(F2301&lt;=0,0,IF(F2301&lt;=25000,F2301,IF(F2301&lt;=50000,ROUNDUP(F2301/2,0)+12500,IF(F2301&lt;=100000,ROUNDUP(F2301/4,0)+25000,50000)))),MAX(IF(F2301&lt;=0,0,IF(F2301&lt;=25000,F2301,IF(F2301&lt;=50000,ROUNDUP(F2301/2,0)+12500,IF(F2301&lt;=100000,ROUNDUP(F2301/4,0)+25000,50000)))),MIN(IF(AND(D2301="はい",C2301&gt;=2026,C2301&lt;=2027),IF(E2301&lt;=0,0,IF(E2301&lt;=30000,E2301,IF(E2301&lt;=60000,ROUNDUP(E2301/2,0)+15000,IF(E2301&lt;=120000,ROUNDUP(E2301/4,0)+30000,60000)))),IF(E2301&lt;=0,0,IF(E2301&lt;=20000,E2301,IF(E2301&lt;=40000,ROUNDUP(E2301/2,0)+10000,IF(E2301&lt;=80000,ROUNDUP(E2301/4,0)+20000,40000)))))+IF(F2301&lt;=0,0,IF(F2301&lt;=25000,F2301,IF(F2301&lt;=50000,ROUNDUP(F2301/2,0)+12500,IF(F2301&lt;=100000,ROUNDUP(F2301/4,0)+25000,50000)))),IF(AND(D2301="はい",C2301&gt;=2026,C2301&lt;=2027),60000,40000)))))</f>
        <v/>
      </c>
      <c r="P2301" s="18">
        <f>IF(G2301&lt;=0,0,IF(G2301&lt;=20000,G2301,IF(G2301&lt;=40000,ROUNDUP(G2301/2,0)+10000,IF(G2301&lt;=80000,ROUNDUP(G2301/4,0)+20000,40000))))</f>
        <v/>
      </c>
      <c r="Q2301" s="18">
        <f>IF(I2301&lt;=0,IF(H2301&lt;=0,0,IF(H2301&lt;=20000,H2301,IF(H2301&lt;=40000,ROUNDUP(H2301/2,0)+10000,IF(H2301&lt;=80000,ROUNDUP(H2301/4,0)+20000,40000)))),IF(H2301&lt;=0,IF(I2301&lt;=0,0,IF(I2301&lt;=25000,I2301,IF(I2301&lt;=50000,ROUNDUP(I2301/2,0)+12500,IF(I2301&lt;=100000,ROUNDUP(I2301/4,0)+25000,50000)))),MAX(IF(I2301&lt;=0,0,IF(I2301&lt;=25000,I2301,IF(I2301&lt;=50000,ROUNDUP(I2301/2,0)+12500,IF(I2301&lt;=100000,ROUNDUP(I2301/4,0)+25000,50000)))),MIN(IF(H2301&lt;=0,0,IF(H2301&lt;=20000,H2301,IF(H2301&lt;=40000,ROUNDUP(H2301/2,0)+10000,IF(H2301&lt;=80000,ROUNDUP(H2301/4,0)+20000,40000))))+IF(I2301&lt;=0,0,IF(I2301&lt;=25000,I2301,IF(I2301&lt;=50000,ROUNDUP(I2301/2,0)+12500,IF(I2301&lt;=100000,ROUNDUP(I2301/4,0)+25000,50000)))),40000))))</f>
        <v/>
      </c>
      <c r="R2301" s="18">
        <f>MIN(120000,O2301+P2301+Q2301)</f>
        <v/>
      </c>
      <c r="S2301" s="18">
        <f>IF(F2301&lt;=0,IF(E2301&lt;=0,0,IF(E2301&lt;=12000,E2301,IF(E2301&lt;=32000,ROUNDUP(E2301/2,0)+6000,IF(E2301&lt;=56000,ROUNDUP(E2301/4,0)+14000,28000)))),IF(E2301&lt;=0,IF(F2301&lt;=0,0,IF(F2301&lt;=15000,F2301,IF(F2301&lt;=40000,ROUNDUP(F2301/2,0)+7500,IF(F2301&lt;=70000,ROUNDUP(F2301/4,0)+17500,35000)))),MAX(IF(F2301&lt;=0,0,IF(F2301&lt;=15000,F2301,IF(F2301&lt;=40000,ROUNDUP(F2301/2,0)+7500,IF(F2301&lt;=70000,ROUNDUP(F2301/4,0)+17500,35000)))),MIN(IF(E2301&lt;=0,0,IF(E2301&lt;=12000,E2301,IF(E2301&lt;=32000,ROUNDUP(E2301/2,0)+6000,IF(E2301&lt;=56000,ROUNDUP(E2301/4,0)+14000,28000))))+IF(F2301&lt;=0,0,IF(F2301&lt;=15000,F2301,IF(F2301&lt;=40000,ROUNDUP(F2301/2,0)+7500,IF(F2301&lt;=70000,ROUNDUP(F2301/4,0)+17500,35000)))),28000))))</f>
        <v/>
      </c>
      <c r="T2301" s="18">
        <f>IF(G2301&lt;=0,0,IF(G2301&lt;=12000,G2301,IF(G2301&lt;=32000,ROUNDUP(G2301/2,0)+6000,IF(G2301&lt;=56000,ROUNDUP(G2301/4,0)+14000,28000))))</f>
        <v/>
      </c>
      <c r="U2301" s="18">
        <f>IF(I2301&lt;=0,IF(H2301&lt;=0,0,IF(H2301&lt;=12000,H2301,IF(H2301&lt;=32000,ROUNDUP(H2301/2,0)+6000,IF(H2301&lt;=56000,ROUNDUP(H2301/4,0)+14000,28000)))),IF(H2301&lt;=0,IF(I2301&lt;=0,0,IF(I2301&lt;=15000,I2301,IF(I2301&lt;=40000,ROUNDUP(I2301/2,0)+7500,IF(I2301&lt;=70000,ROUNDUP(I2301/4,0)+17500,35000)))),MAX(IF(I2301&lt;=0,0,IF(I2301&lt;=15000,I2301,IF(I2301&lt;=40000,ROUNDUP(I2301/2,0)+7500,IF(I2301&lt;=70000,ROUNDUP(I2301/4,0)+17500,35000)))),MIN(IF(H2301&lt;=0,0,IF(H2301&lt;=12000,H2301,IF(H2301&lt;=32000,ROUNDUP(H2301/2,0)+6000,IF(H2301&lt;=56000,ROUNDUP(H2301/4,0)+14000,28000))))+IF(I2301&lt;=0,0,IF(I2301&lt;=15000,I2301,IF(I2301&lt;=40000,ROUNDUP(I2301/2,0)+7500,IF(I2301&lt;=70000,ROUNDUP(I2301/4,0)+17500,35000)))),28000))))</f>
        <v/>
      </c>
      <c r="V2301" s="18">
        <f>MIN(70000,S2301+T2301+U2301)</f>
        <v/>
      </c>
      <c r="W2301" s="18">
        <f>MAX(0,ROUNDDOWN(M2301-J2301-N2301-K2301-0,-3))</f>
        <v/>
      </c>
      <c r="X2301" s="18">
        <f>MAX(0,ROUNDDOWN(M2301-J2301-N2301-K2301-R2301,-3))</f>
        <v/>
      </c>
      <c r="Y2301" s="18">
        <f>IF(W2301&lt;=0,0,ROUNDDOWN((W2301*LOOKUP(W2301,{0,1950001,3300001,6950001,9000001,18000001,40000001},{0.05,0.1,0.2,0.23,0.33,0.4,0.45})-LOOKUP(W2301,{0,1950001,3300001,6950001,9000001,18000001,40000001},{0,97500,427500,636000,1536000,2796000,4796000}))*1.021,-2))</f>
        <v/>
      </c>
      <c r="Z2301" s="18">
        <f>IF(X2301&lt;=0,0,ROUNDDOWN((X2301*LOOKUP(X2301,{0,1950001,3300001,6950001,9000001,18000001,40000001},{0.05,0.1,0.2,0.23,0.33,0.4,0.45})-LOOKUP(X2301,{0,1950001,3300001,6950001,9000001,18000001,40000001},{0,97500,427500,636000,1536000,2796000,4796000}))*1.021,-2))</f>
        <v/>
      </c>
      <c r="AA2301" s="18">
        <f>MAX(0,ROUNDDOWN(M2301-J2301-430000-L2301-0,-3))</f>
        <v/>
      </c>
      <c r="AB2301" s="18">
        <f>MAX(0,ROUNDDOWN(M2301-J2301-430000-L2301-V2301,-3))</f>
        <v/>
      </c>
      <c r="AC2301" s="18">
        <f>IF(M2301&lt;=450000,0,MAX(0,ROUNDDOWN(AA2301*0.06-MIN(50000,AA2301)*0.03,-2))+MAX(0,ROUNDDOWN(AA2301*0.04-MIN(50000,AA2301)*0.02,-2)))</f>
        <v/>
      </c>
      <c r="AD2301" s="18">
        <f>IF(M2301&lt;=450000,0,MAX(0,ROUNDDOWN(AB2301*0.06-MIN(50000,AB2301)*0.03,-2))+MAX(0,ROUNDDOWN(AB2301*0.04-MIN(50000,AB2301)*0.02,-2)))</f>
        <v/>
      </c>
      <c r="AE2301" s="18">
        <f>Y2301-Z2301</f>
        <v/>
      </c>
      <c r="AF2301" s="18">
        <f>AC2301-AD2301</f>
        <v/>
      </c>
      <c r="AG2301" s="18">
        <f>AE2301+AF2301</f>
        <v/>
      </c>
      <c r="AH2301" s="20">
        <f>IF(W2301&lt;=0,0,LOOKUP(W2301,{0,1950001,3300001,6950001,9000001,18000001,40000001},{0.05,0.1,0.2,0.23,0.33,0.4,0.45}))</f>
        <v/>
      </c>
    </row>
    <row r="2302">
      <c r="A2302" t="inlineStr">
        <is>
          <t>1万円刻み 一般8万円</t>
        </is>
      </c>
      <c r="B2302" s="18">
        <f>'4_1万円刻み'!$A$741</f>
        <v/>
      </c>
      <c r="C2302" s="19" t="n">
        <v>2026</v>
      </c>
      <c r="D2302" t="inlineStr">
        <is>
          <t>いいえ</t>
        </is>
      </c>
      <c r="E2302" s="18" t="n">
        <v>80000</v>
      </c>
      <c r="F2302" s="18" t="n">
        <v>0</v>
      </c>
      <c r="G2302" s="18" t="n">
        <v>0</v>
      </c>
      <c r="H2302" s="18" t="n">
        <v>0</v>
      </c>
      <c r="I2302" s="18" t="n">
        <v>0</v>
      </c>
      <c r="J2302" s="18">
        <f>ROUND(MIN(B2302/12,650000)*12*0.0915+MIN(B2302/12,1390000)*12*(0.0504+0)+B2302*0.005,0)</f>
        <v/>
      </c>
      <c r="K2302" s="18" t="n">
        <v>0</v>
      </c>
      <c r="L2302" s="18" t="n">
        <v>0</v>
      </c>
      <c r="M2302" s="18">
        <f>ROUND(IF(C2302&gt;=2026,IF(B2302&lt;741000,0,IF(B2302&lt;2191000,B2302-740000,IF(B2302&lt;2193000,1451000,IF(B2302&lt;2196000,1453000,IF(B2302&lt;2200000,1456000,IF(B2302&lt;3600000,ROUNDDOWN(B2302/4,-3)*2.8-80000,IF(B2302&lt;6600000,ROUNDDOWN(B2302/4,-3)*3.2-440000,IF(B2302&lt;8500000,ROUNDDOWN(B2302*0.9,0)-1100000,B2302-1950000)))))))),IF(B2302&lt;651000,0,IF(B2302&lt;1900000,B2302-650000,IF(B2302&lt;3600000,ROUNDDOWN(B2302/4,-3)*2.8-80000,IF(B2302&lt;6600000,ROUNDDOWN(B2302/4,-3)*3.2-440000,IF(B2302&lt;8500000,ROUNDDOWN(B2302*0.9,0)-1100000,B2302-1950000)))))),0)</f>
        <v/>
      </c>
      <c r="N2302" s="18">
        <f>IF(M2302&gt;23500000,NA(),IF(C2302&gt;=2026,IF(M2302&lt;=4890000,1040000,IF(M2302&lt;=6550000,670000,620000)),IF(M2302&lt;=1320000,950000,IF(M2302&lt;=3360000,880000,IF(M2302&lt;=4890000,680000,IF(M2302&lt;=6550000,630000,580000))))))</f>
        <v/>
      </c>
      <c r="O2302" s="18">
        <f>IF(F2302&lt;=0,IF(AND(D2302="はい",C2302&gt;=2026,C2302&lt;=2027),IF(E2302&lt;=0,0,IF(E2302&lt;=30000,E2302,IF(E2302&lt;=60000,ROUNDUP(E2302/2,0)+15000,IF(E2302&lt;=120000,ROUNDUP(E2302/4,0)+30000,60000)))),IF(E2302&lt;=0,0,IF(E2302&lt;=20000,E2302,IF(E2302&lt;=40000,ROUNDUP(E2302/2,0)+10000,IF(E2302&lt;=80000,ROUNDUP(E2302/4,0)+20000,40000))))),IF(E2302&lt;=0,IF(F2302&lt;=0,0,IF(F2302&lt;=25000,F2302,IF(F2302&lt;=50000,ROUNDUP(F2302/2,0)+12500,IF(F2302&lt;=100000,ROUNDUP(F2302/4,0)+25000,50000)))),MAX(IF(F2302&lt;=0,0,IF(F2302&lt;=25000,F2302,IF(F2302&lt;=50000,ROUNDUP(F2302/2,0)+12500,IF(F2302&lt;=100000,ROUNDUP(F2302/4,0)+25000,50000)))),MIN(IF(AND(D2302="はい",C2302&gt;=2026,C2302&lt;=2027),IF(E2302&lt;=0,0,IF(E2302&lt;=30000,E2302,IF(E2302&lt;=60000,ROUNDUP(E2302/2,0)+15000,IF(E2302&lt;=120000,ROUNDUP(E2302/4,0)+30000,60000)))),IF(E2302&lt;=0,0,IF(E2302&lt;=20000,E2302,IF(E2302&lt;=40000,ROUNDUP(E2302/2,0)+10000,IF(E2302&lt;=80000,ROUNDUP(E2302/4,0)+20000,40000)))))+IF(F2302&lt;=0,0,IF(F2302&lt;=25000,F2302,IF(F2302&lt;=50000,ROUNDUP(F2302/2,0)+12500,IF(F2302&lt;=100000,ROUNDUP(F2302/4,0)+25000,50000)))),IF(AND(D2302="はい",C2302&gt;=2026,C2302&lt;=2027),60000,40000)))))</f>
        <v/>
      </c>
      <c r="P2302" s="18">
        <f>IF(G2302&lt;=0,0,IF(G2302&lt;=20000,G2302,IF(G2302&lt;=40000,ROUNDUP(G2302/2,0)+10000,IF(G2302&lt;=80000,ROUNDUP(G2302/4,0)+20000,40000))))</f>
        <v/>
      </c>
      <c r="Q2302" s="18">
        <f>IF(I2302&lt;=0,IF(H2302&lt;=0,0,IF(H2302&lt;=20000,H2302,IF(H2302&lt;=40000,ROUNDUP(H2302/2,0)+10000,IF(H2302&lt;=80000,ROUNDUP(H2302/4,0)+20000,40000)))),IF(H2302&lt;=0,IF(I2302&lt;=0,0,IF(I2302&lt;=25000,I2302,IF(I2302&lt;=50000,ROUNDUP(I2302/2,0)+12500,IF(I2302&lt;=100000,ROUNDUP(I2302/4,0)+25000,50000)))),MAX(IF(I2302&lt;=0,0,IF(I2302&lt;=25000,I2302,IF(I2302&lt;=50000,ROUNDUP(I2302/2,0)+12500,IF(I2302&lt;=100000,ROUNDUP(I2302/4,0)+25000,50000)))),MIN(IF(H2302&lt;=0,0,IF(H2302&lt;=20000,H2302,IF(H2302&lt;=40000,ROUNDUP(H2302/2,0)+10000,IF(H2302&lt;=80000,ROUNDUP(H2302/4,0)+20000,40000))))+IF(I2302&lt;=0,0,IF(I2302&lt;=25000,I2302,IF(I2302&lt;=50000,ROUNDUP(I2302/2,0)+12500,IF(I2302&lt;=100000,ROUNDUP(I2302/4,0)+25000,50000)))),40000))))</f>
        <v/>
      </c>
      <c r="R2302" s="18">
        <f>MIN(120000,O2302+P2302+Q2302)</f>
        <v/>
      </c>
      <c r="S2302" s="18">
        <f>IF(F2302&lt;=0,IF(E2302&lt;=0,0,IF(E2302&lt;=12000,E2302,IF(E2302&lt;=32000,ROUNDUP(E2302/2,0)+6000,IF(E2302&lt;=56000,ROUNDUP(E2302/4,0)+14000,28000)))),IF(E2302&lt;=0,IF(F2302&lt;=0,0,IF(F2302&lt;=15000,F2302,IF(F2302&lt;=40000,ROUNDUP(F2302/2,0)+7500,IF(F2302&lt;=70000,ROUNDUP(F2302/4,0)+17500,35000)))),MAX(IF(F2302&lt;=0,0,IF(F2302&lt;=15000,F2302,IF(F2302&lt;=40000,ROUNDUP(F2302/2,0)+7500,IF(F2302&lt;=70000,ROUNDUP(F2302/4,0)+17500,35000)))),MIN(IF(E2302&lt;=0,0,IF(E2302&lt;=12000,E2302,IF(E2302&lt;=32000,ROUNDUP(E2302/2,0)+6000,IF(E2302&lt;=56000,ROUNDUP(E2302/4,0)+14000,28000))))+IF(F2302&lt;=0,0,IF(F2302&lt;=15000,F2302,IF(F2302&lt;=40000,ROUNDUP(F2302/2,0)+7500,IF(F2302&lt;=70000,ROUNDUP(F2302/4,0)+17500,35000)))),28000))))</f>
        <v/>
      </c>
      <c r="T2302" s="18">
        <f>IF(G2302&lt;=0,0,IF(G2302&lt;=12000,G2302,IF(G2302&lt;=32000,ROUNDUP(G2302/2,0)+6000,IF(G2302&lt;=56000,ROUNDUP(G2302/4,0)+14000,28000))))</f>
        <v/>
      </c>
      <c r="U2302" s="18">
        <f>IF(I2302&lt;=0,IF(H2302&lt;=0,0,IF(H2302&lt;=12000,H2302,IF(H2302&lt;=32000,ROUNDUP(H2302/2,0)+6000,IF(H2302&lt;=56000,ROUNDUP(H2302/4,0)+14000,28000)))),IF(H2302&lt;=0,IF(I2302&lt;=0,0,IF(I2302&lt;=15000,I2302,IF(I2302&lt;=40000,ROUNDUP(I2302/2,0)+7500,IF(I2302&lt;=70000,ROUNDUP(I2302/4,0)+17500,35000)))),MAX(IF(I2302&lt;=0,0,IF(I2302&lt;=15000,I2302,IF(I2302&lt;=40000,ROUNDUP(I2302/2,0)+7500,IF(I2302&lt;=70000,ROUNDUP(I2302/4,0)+17500,35000)))),MIN(IF(H2302&lt;=0,0,IF(H2302&lt;=12000,H2302,IF(H2302&lt;=32000,ROUNDUP(H2302/2,0)+6000,IF(H2302&lt;=56000,ROUNDUP(H2302/4,0)+14000,28000))))+IF(I2302&lt;=0,0,IF(I2302&lt;=15000,I2302,IF(I2302&lt;=40000,ROUNDUP(I2302/2,0)+7500,IF(I2302&lt;=70000,ROUNDUP(I2302/4,0)+17500,35000)))),28000))))</f>
        <v/>
      </c>
      <c r="V2302" s="18">
        <f>MIN(70000,S2302+T2302+U2302)</f>
        <v/>
      </c>
      <c r="W2302" s="18">
        <f>MAX(0,ROUNDDOWN(M2302-J2302-N2302-K2302-0,-3))</f>
        <v/>
      </c>
      <c r="X2302" s="18">
        <f>MAX(0,ROUNDDOWN(M2302-J2302-N2302-K2302-R2302,-3))</f>
        <v/>
      </c>
      <c r="Y2302" s="18">
        <f>IF(W2302&lt;=0,0,ROUNDDOWN((W2302*LOOKUP(W2302,{0,1950001,3300001,6950001,9000001,18000001,40000001},{0.05,0.1,0.2,0.23,0.33,0.4,0.45})-LOOKUP(W2302,{0,1950001,3300001,6950001,9000001,18000001,40000001},{0,97500,427500,636000,1536000,2796000,4796000}))*1.021,-2))</f>
        <v/>
      </c>
      <c r="Z2302" s="18">
        <f>IF(X2302&lt;=0,0,ROUNDDOWN((X2302*LOOKUP(X2302,{0,1950001,3300001,6950001,9000001,18000001,40000001},{0.05,0.1,0.2,0.23,0.33,0.4,0.45})-LOOKUP(X2302,{0,1950001,3300001,6950001,9000001,18000001,40000001},{0,97500,427500,636000,1536000,2796000,4796000}))*1.021,-2))</f>
        <v/>
      </c>
      <c r="AA2302" s="18">
        <f>MAX(0,ROUNDDOWN(M2302-J2302-430000-L2302-0,-3))</f>
        <v/>
      </c>
      <c r="AB2302" s="18">
        <f>MAX(0,ROUNDDOWN(M2302-J2302-430000-L2302-V2302,-3))</f>
        <v/>
      </c>
      <c r="AC2302" s="18">
        <f>IF(M2302&lt;=450000,0,MAX(0,ROUNDDOWN(AA2302*0.06-MIN(50000,AA2302)*0.03,-2))+MAX(0,ROUNDDOWN(AA2302*0.04-MIN(50000,AA2302)*0.02,-2)))</f>
        <v/>
      </c>
      <c r="AD2302" s="18">
        <f>IF(M2302&lt;=450000,0,MAX(0,ROUNDDOWN(AB2302*0.06-MIN(50000,AB2302)*0.03,-2))+MAX(0,ROUNDDOWN(AB2302*0.04-MIN(50000,AB2302)*0.02,-2)))</f>
        <v/>
      </c>
      <c r="AE2302" s="18">
        <f>Y2302-Z2302</f>
        <v/>
      </c>
      <c r="AF2302" s="18">
        <f>AC2302-AD2302</f>
        <v/>
      </c>
      <c r="AG2302" s="18">
        <f>AE2302+AF2302</f>
        <v/>
      </c>
      <c r="AH2302" s="20">
        <f>IF(W2302&lt;=0,0,LOOKUP(W2302,{0,1950001,3300001,6950001,9000001,18000001,40000001},{0.05,0.1,0.2,0.23,0.33,0.4,0.45}))</f>
        <v/>
      </c>
    </row>
    <row r="2303">
      <c r="A2303" t="inlineStr">
        <is>
          <t>1万円刻み 特例あり一般12万円</t>
        </is>
      </c>
      <c r="B2303" s="18">
        <f>'4_1万円刻み'!$A$741</f>
        <v/>
      </c>
      <c r="C2303" s="19" t="n">
        <v>2026</v>
      </c>
      <c r="D2303" t="inlineStr">
        <is>
          <t>はい</t>
        </is>
      </c>
      <c r="E2303" s="18" t="n">
        <v>120000</v>
      </c>
      <c r="F2303" s="18" t="n">
        <v>0</v>
      </c>
      <c r="G2303" s="18" t="n">
        <v>0</v>
      </c>
      <c r="H2303" s="18" t="n">
        <v>0</v>
      </c>
      <c r="I2303" s="18" t="n">
        <v>0</v>
      </c>
      <c r="J2303" s="18">
        <f>ROUND(MIN(B2303/12,650000)*12*0.0915+MIN(B2303/12,1390000)*12*(0.0504+0)+B2303*0.005,0)</f>
        <v/>
      </c>
      <c r="K2303" s="18" t="n">
        <v>0</v>
      </c>
      <c r="L2303" s="18" t="n">
        <v>0</v>
      </c>
      <c r="M2303" s="18">
        <f>ROUND(IF(C2303&gt;=2026,IF(B2303&lt;741000,0,IF(B2303&lt;2191000,B2303-740000,IF(B2303&lt;2193000,1451000,IF(B2303&lt;2196000,1453000,IF(B2303&lt;2200000,1456000,IF(B2303&lt;3600000,ROUNDDOWN(B2303/4,-3)*2.8-80000,IF(B2303&lt;6600000,ROUNDDOWN(B2303/4,-3)*3.2-440000,IF(B2303&lt;8500000,ROUNDDOWN(B2303*0.9,0)-1100000,B2303-1950000)))))))),IF(B2303&lt;651000,0,IF(B2303&lt;1900000,B2303-650000,IF(B2303&lt;3600000,ROUNDDOWN(B2303/4,-3)*2.8-80000,IF(B2303&lt;6600000,ROUNDDOWN(B2303/4,-3)*3.2-440000,IF(B2303&lt;8500000,ROUNDDOWN(B2303*0.9,0)-1100000,B2303-1950000)))))),0)</f>
        <v/>
      </c>
      <c r="N2303" s="18">
        <f>IF(M2303&gt;23500000,NA(),IF(C2303&gt;=2026,IF(M2303&lt;=4890000,1040000,IF(M2303&lt;=6550000,670000,620000)),IF(M2303&lt;=1320000,950000,IF(M2303&lt;=3360000,880000,IF(M2303&lt;=4890000,680000,IF(M2303&lt;=6550000,630000,580000))))))</f>
        <v/>
      </c>
      <c r="O2303" s="18">
        <f>IF(F2303&lt;=0,IF(AND(D2303="はい",C2303&gt;=2026,C2303&lt;=2027),IF(E2303&lt;=0,0,IF(E2303&lt;=30000,E2303,IF(E2303&lt;=60000,ROUNDUP(E2303/2,0)+15000,IF(E2303&lt;=120000,ROUNDUP(E2303/4,0)+30000,60000)))),IF(E2303&lt;=0,0,IF(E2303&lt;=20000,E2303,IF(E2303&lt;=40000,ROUNDUP(E2303/2,0)+10000,IF(E2303&lt;=80000,ROUNDUP(E2303/4,0)+20000,40000))))),IF(E2303&lt;=0,IF(F2303&lt;=0,0,IF(F2303&lt;=25000,F2303,IF(F2303&lt;=50000,ROUNDUP(F2303/2,0)+12500,IF(F2303&lt;=100000,ROUNDUP(F2303/4,0)+25000,50000)))),MAX(IF(F2303&lt;=0,0,IF(F2303&lt;=25000,F2303,IF(F2303&lt;=50000,ROUNDUP(F2303/2,0)+12500,IF(F2303&lt;=100000,ROUNDUP(F2303/4,0)+25000,50000)))),MIN(IF(AND(D2303="はい",C2303&gt;=2026,C2303&lt;=2027),IF(E2303&lt;=0,0,IF(E2303&lt;=30000,E2303,IF(E2303&lt;=60000,ROUNDUP(E2303/2,0)+15000,IF(E2303&lt;=120000,ROUNDUP(E2303/4,0)+30000,60000)))),IF(E2303&lt;=0,0,IF(E2303&lt;=20000,E2303,IF(E2303&lt;=40000,ROUNDUP(E2303/2,0)+10000,IF(E2303&lt;=80000,ROUNDUP(E2303/4,0)+20000,40000)))))+IF(F2303&lt;=0,0,IF(F2303&lt;=25000,F2303,IF(F2303&lt;=50000,ROUNDUP(F2303/2,0)+12500,IF(F2303&lt;=100000,ROUNDUP(F2303/4,0)+25000,50000)))),IF(AND(D2303="はい",C2303&gt;=2026,C2303&lt;=2027),60000,40000)))))</f>
        <v/>
      </c>
      <c r="P2303" s="18">
        <f>IF(G2303&lt;=0,0,IF(G2303&lt;=20000,G2303,IF(G2303&lt;=40000,ROUNDUP(G2303/2,0)+10000,IF(G2303&lt;=80000,ROUNDUP(G2303/4,0)+20000,40000))))</f>
        <v/>
      </c>
      <c r="Q2303" s="18">
        <f>IF(I2303&lt;=0,IF(H2303&lt;=0,0,IF(H2303&lt;=20000,H2303,IF(H2303&lt;=40000,ROUNDUP(H2303/2,0)+10000,IF(H2303&lt;=80000,ROUNDUP(H2303/4,0)+20000,40000)))),IF(H2303&lt;=0,IF(I2303&lt;=0,0,IF(I2303&lt;=25000,I2303,IF(I2303&lt;=50000,ROUNDUP(I2303/2,0)+12500,IF(I2303&lt;=100000,ROUNDUP(I2303/4,0)+25000,50000)))),MAX(IF(I2303&lt;=0,0,IF(I2303&lt;=25000,I2303,IF(I2303&lt;=50000,ROUNDUP(I2303/2,0)+12500,IF(I2303&lt;=100000,ROUNDUP(I2303/4,0)+25000,50000)))),MIN(IF(H2303&lt;=0,0,IF(H2303&lt;=20000,H2303,IF(H2303&lt;=40000,ROUNDUP(H2303/2,0)+10000,IF(H2303&lt;=80000,ROUNDUP(H2303/4,0)+20000,40000))))+IF(I2303&lt;=0,0,IF(I2303&lt;=25000,I2303,IF(I2303&lt;=50000,ROUNDUP(I2303/2,0)+12500,IF(I2303&lt;=100000,ROUNDUP(I2303/4,0)+25000,50000)))),40000))))</f>
        <v/>
      </c>
      <c r="R2303" s="18">
        <f>MIN(120000,O2303+P2303+Q2303)</f>
        <v/>
      </c>
      <c r="S2303" s="18">
        <f>IF(F2303&lt;=0,IF(E2303&lt;=0,0,IF(E2303&lt;=12000,E2303,IF(E2303&lt;=32000,ROUNDUP(E2303/2,0)+6000,IF(E2303&lt;=56000,ROUNDUP(E2303/4,0)+14000,28000)))),IF(E2303&lt;=0,IF(F2303&lt;=0,0,IF(F2303&lt;=15000,F2303,IF(F2303&lt;=40000,ROUNDUP(F2303/2,0)+7500,IF(F2303&lt;=70000,ROUNDUP(F2303/4,0)+17500,35000)))),MAX(IF(F2303&lt;=0,0,IF(F2303&lt;=15000,F2303,IF(F2303&lt;=40000,ROUNDUP(F2303/2,0)+7500,IF(F2303&lt;=70000,ROUNDUP(F2303/4,0)+17500,35000)))),MIN(IF(E2303&lt;=0,0,IF(E2303&lt;=12000,E2303,IF(E2303&lt;=32000,ROUNDUP(E2303/2,0)+6000,IF(E2303&lt;=56000,ROUNDUP(E2303/4,0)+14000,28000))))+IF(F2303&lt;=0,0,IF(F2303&lt;=15000,F2303,IF(F2303&lt;=40000,ROUNDUP(F2303/2,0)+7500,IF(F2303&lt;=70000,ROUNDUP(F2303/4,0)+17500,35000)))),28000))))</f>
        <v/>
      </c>
      <c r="T2303" s="18">
        <f>IF(G2303&lt;=0,0,IF(G2303&lt;=12000,G2303,IF(G2303&lt;=32000,ROUNDUP(G2303/2,0)+6000,IF(G2303&lt;=56000,ROUNDUP(G2303/4,0)+14000,28000))))</f>
        <v/>
      </c>
      <c r="U2303" s="18">
        <f>IF(I2303&lt;=0,IF(H2303&lt;=0,0,IF(H2303&lt;=12000,H2303,IF(H2303&lt;=32000,ROUNDUP(H2303/2,0)+6000,IF(H2303&lt;=56000,ROUNDUP(H2303/4,0)+14000,28000)))),IF(H2303&lt;=0,IF(I2303&lt;=0,0,IF(I2303&lt;=15000,I2303,IF(I2303&lt;=40000,ROUNDUP(I2303/2,0)+7500,IF(I2303&lt;=70000,ROUNDUP(I2303/4,0)+17500,35000)))),MAX(IF(I2303&lt;=0,0,IF(I2303&lt;=15000,I2303,IF(I2303&lt;=40000,ROUNDUP(I2303/2,0)+7500,IF(I2303&lt;=70000,ROUNDUP(I2303/4,0)+17500,35000)))),MIN(IF(H2303&lt;=0,0,IF(H2303&lt;=12000,H2303,IF(H2303&lt;=32000,ROUNDUP(H2303/2,0)+6000,IF(H2303&lt;=56000,ROUNDUP(H2303/4,0)+14000,28000))))+IF(I2303&lt;=0,0,IF(I2303&lt;=15000,I2303,IF(I2303&lt;=40000,ROUNDUP(I2303/2,0)+7500,IF(I2303&lt;=70000,ROUNDUP(I2303/4,0)+17500,35000)))),28000))))</f>
        <v/>
      </c>
      <c r="V2303" s="18">
        <f>MIN(70000,S2303+T2303+U2303)</f>
        <v/>
      </c>
      <c r="W2303" s="18">
        <f>MAX(0,ROUNDDOWN(M2303-J2303-N2303-K2303-0,-3))</f>
        <v/>
      </c>
      <c r="X2303" s="18">
        <f>MAX(0,ROUNDDOWN(M2303-J2303-N2303-K2303-R2303,-3))</f>
        <v/>
      </c>
      <c r="Y2303" s="18">
        <f>IF(W2303&lt;=0,0,ROUNDDOWN((W2303*LOOKUP(W2303,{0,1950001,3300001,6950001,9000001,18000001,40000001},{0.05,0.1,0.2,0.23,0.33,0.4,0.45})-LOOKUP(W2303,{0,1950001,3300001,6950001,9000001,18000001,40000001},{0,97500,427500,636000,1536000,2796000,4796000}))*1.021,-2))</f>
        <v/>
      </c>
      <c r="Z2303" s="18">
        <f>IF(X2303&lt;=0,0,ROUNDDOWN((X2303*LOOKUP(X2303,{0,1950001,3300001,6950001,9000001,18000001,40000001},{0.05,0.1,0.2,0.23,0.33,0.4,0.45})-LOOKUP(X2303,{0,1950001,3300001,6950001,9000001,18000001,40000001},{0,97500,427500,636000,1536000,2796000,4796000}))*1.021,-2))</f>
        <v/>
      </c>
      <c r="AA2303" s="18">
        <f>MAX(0,ROUNDDOWN(M2303-J2303-430000-L2303-0,-3))</f>
        <v/>
      </c>
      <c r="AB2303" s="18">
        <f>MAX(0,ROUNDDOWN(M2303-J2303-430000-L2303-V2303,-3))</f>
        <v/>
      </c>
      <c r="AC2303" s="18">
        <f>IF(M2303&lt;=450000,0,MAX(0,ROUNDDOWN(AA2303*0.06-MIN(50000,AA2303)*0.03,-2))+MAX(0,ROUNDDOWN(AA2303*0.04-MIN(50000,AA2303)*0.02,-2)))</f>
        <v/>
      </c>
      <c r="AD2303" s="18">
        <f>IF(M2303&lt;=450000,0,MAX(0,ROUNDDOWN(AB2303*0.06-MIN(50000,AB2303)*0.03,-2))+MAX(0,ROUNDDOWN(AB2303*0.04-MIN(50000,AB2303)*0.02,-2)))</f>
        <v/>
      </c>
      <c r="AE2303" s="18">
        <f>Y2303-Z2303</f>
        <v/>
      </c>
      <c r="AF2303" s="18">
        <f>AC2303-AD2303</f>
        <v/>
      </c>
      <c r="AG2303" s="18">
        <f>AE2303+AF2303</f>
        <v/>
      </c>
      <c r="AH2303" s="20">
        <f>IF(W2303&lt;=0,0,LOOKUP(W2303,{0,1950001,3300001,6950001,9000001,18000001,40000001},{0.05,0.1,0.2,0.23,0.33,0.4,0.45}))</f>
        <v/>
      </c>
    </row>
    <row r="2304">
      <c r="A2304" t="inlineStr">
        <is>
          <t>1万円刻み 3区分8万円ずつ</t>
        </is>
      </c>
      <c r="B2304" s="18">
        <f>'4_1万円刻み'!$A$742</f>
        <v/>
      </c>
      <c r="C2304" s="19" t="n">
        <v>2026</v>
      </c>
      <c r="D2304" t="inlineStr">
        <is>
          <t>いいえ</t>
        </is>
      </c>
      <c r="E2304" s="18" t="n">
        <v>80000</v>
      </c>
      <c r="F2304" s="18" t="n">
        <v>0</v>
      </c>
      <c r="G2304" s="18" t="n">
        <v>80000</v>
      </c>
      <c r="H2304" s="18" t="n">
        <v>80000</v>
      </c>
      <c r="I2304" s="18" t="n">
        <v>0</v>
      </c>
      <c r="J2304" s="18">
        <f>ROUND(MIN(B2304/12,650000)*12*0.0915+MIN(B2304/12,1390000)*12*(0.0504+0)+B2304*0.005,0)</f>
        <v/>
      </c>
      <c r="K2304" s="18" t="n">
        <v>0</v>
      </c>
      <c r="L2304" s="18" t="n">
        <v>0</v>
      </c>
      <c r="M2304" s="18">
        <f>ROUND(IF(C2304&gt;=2026,IF(B2304&lt;741000,0,IF(B2304&lt;2191000,B2304-740000,IF(B2304&lt;2193000,1451000,IF(B2304&lt;2196000,1453000,IF(B2304&lt;2200000,1456000,IF(B2304&lt;3600000,ROUNDDOWN(B2304/4,-3)*2.8-80000,IF(B2304&lt;6600000,ROUNDDOWN(B2304/4,-3)*3.2-440000,IF(B2304&lt;8500000,ROUNDDOWN(B2304*0.9,0)-1100000,B2304-1950000)))))))),IF(B2304&lt;651000,0,IF(B2304&lt;1900000,B2304-650000,IF(B2304&lt;3600000,ROUNDDOWN(B2304/4,-3)*2.8-80000,IF(B2304&lt;6600000,ROUNDDOWN(B2304/4,-3)*3.2-440000,IF(B2304&lt;8500000,ROUNDDOWN(B2304*0.9,0)-1100000,B2304-1950000)))))),0)</f>
        <v/>
      </c>
      <c r="N2304" s="18">
        <f>IF(M2304&gt;23500000,NA(),IF(C2304&gt;=2026,IF(M2304&lt;=4890000,1040000,IF(M2304&lt;=6550000,670000,620000)),IF(M2304&lt;=1320000,950000,IF(M2304&lt;=3360000,880000,IF(M2304&lt;=4890000,680000,IF(M2304&lt;=6550000,630000,580000))))))</f>
        <v/>
      </c>
      <c r="O2304" s="18">
        <f>IF(F2304&lt;=0,IF(AND(D2304="はい",C2304&gt;=2026,C2304&lt;=2027),IF(E2304&lt;=0,0,IF(E2304&lt;=30000,E2304,IF(E2304&lt;=60000,ROUNDUP(E2304/2,0)+15000,IF(E2304&lt;=120000,ROUNDUP(E2304/4,0)+30000,60000)))),IF(E2304&lt;=0,0,IF(E2304&lt;=20000,E2304,IF(E2304&lt;=40000,ROUNDUP(E2304/2,0)+10000,IF(E2304&lt;=80000,ROUNDUP(E2304/4,0)+20000,40000))))),IF(E2304&lt;=0,IF(F2304&lt;=0,0,IF(F2304&lt;=25000,F2304,IF(F2304&lt;=50000,ROUNDUP(F2304/2,0)+12500,IF(F2304&lt;=100000,ROUNDUP(F2304/4,0)+25000,50000)))),MAX(IF(F2304&lt;=0,0,IF(F2304&lt;=25000,F2304,IF(F2304&lt;=50000,ROUNDUP(F2304/2,0)+12500,IF(F2304&lt;=100000,ROUNDUP(F2304/4,0)+25000,50000)))),MIN(IF(AND(D2304="はい",C2304&gt;=2026,C2304&lt;=2027),IF(E2304&lt;=0,0,IF(E2304&lt;=30000,E2304,IF(E2304&lt;=60000,ROUNDUP(E2304/2,0)+15000,IF(E2304&lt;=120000,ROUNDUP(E2304/4,0)+30000,60000)))),IF(E2304&lt;=0,0,IF(E2304&lt;=20000,E2304,IF(E2304&lt;=40000,ROUNDUP(E2304/2,0)+10000,IF(E2304&lt;=80000,ROUNDUP(E2304/4,0)+20000,40000)))))+IF(F2304&lt;=0,0,IF(F2304&lt;=25000,F2304,IF(F2304&lt;=50000,ROUNDUP(F2304/2,0)+12500,IF(F2304&lt;=100000,ROUNDUP(F2304/4,0)+25000,50000)))),IF(AND(D2304="はい",C2304&gt;=2026,C2304&lt;=2027),60000,40000)))))</f>
        <v/>
      </c>
      <c r="P2304" s="18">
        <f>IF(G2304&lt;=0,0,IF(G2304&lt;=20000,G2304,IF(G2304&lt;=40000,ROUNDUP(G2304/2,0)+10000,IF(G2304&lt;=80000,ROUNDUP(G2304/4,0)+20000,40000))))</f>
        <v/>
      </c>
      <c r="Q2304" s="18">
        <f>IF(I2304&lt;=0,IF(H2304&lt;=0,0,IF(H2304&lt;=20000,H2304,IF(H2304&lt;=40000,ROUNDUP(H2304/2,0)+10000,IF(H2304&lt;=80000,ROUNDUP(H2304/4,0)+20000,40000)))),IF(H2304&lt;=0,IF(I2304&lt;=0,0,IF(I2304&lt;=25000,I2304,IF(I2304&lt;=50000,ROUNDUP(I2304/2,0)+12500,IF(I2304&lt;=100000,ROUNDUP(I2304/4,0)+25000,50000)))),MAX(IF(I2304&lt;=0,0,IF(I2304&lt;=25000,I2304,IF(I2304&lt;=50000,ROUNDUP(I2304/2,0)+12500,IF(I2304&lt;=100000,ROUNDUP(I2304/4,0)+25000,50000)))),MIN(IF(H2304&lt;=0,0,IF(H2304&lt;=20000,H2304,IF(H2304&lt;=40000,ROUNDUP(H2304/2,0)+10000,IF(H2304&lt;=80000,ROUNDUP(H2304/4,0)+20000,40000))))+IF(I2304&lt;=0,0,IF(I2304&lt;=25000,I2304,IF(I2304&lt;=50000,ROUNDUP(I2304/2,0)+12500,IF(I2304&lt;=100000,ROUNDUP(I2304/4,0)+25000,50000)))),40000))))</f>
        <v/>
      </c>
      <c r="R2304" s="18">
        <f>MIN(120000,O2304+P2304+Q2304)</f>
        <v/>
      </c>
      <c r="S2304" s="18">
        <f>IF(F2304&lt;=0,IF(E2304&lt;=0,0,IF(E2304&lt;=12000,E2304,IF(E2304&lt;=32000,ROUNDUP(E2304/2,0)+6000,IF(E2304&lt;=56000,ROUNDUP(E2304/4,0)+14000,28000)))),IF(E2304&lt;=0,IF(F2304&lt;=0,0,IF(F2304&lt;=15000,F2304,IF(F2304&lt;=40000,ROUNDUP(F2304/2,0)+7500,IF(F2304&lt;=70000,ROUNDUP(F2304/4,0)+17500,35000)))),MAX(IF(F2304&lt;=0,0,IF(F2304&lt;=15000,F2304,IF(F2304&lt;=40000,ROUNDUP(F2304/2,0)+7500,IF(F2304&lt;=70000,ROUNDUP(F2304/4,0)+17500,35000)))),MIN(IF(E2304&lt;=0,0,IF(E2304&lt;=12000,E2304,IF(E2304&lt;=32000,ROUNDUP(E2304/2,0)+6000,IF(E2304&lt;=56000,ROUNDUP(E2304/4,0)+14000,28000))))+IF(F2304&lt;=0,0,IF(F2304&lt;=15000,F2304,IF(F2304&lt;=40000,ROUNDUP(F2304/2,0)+7500,IF(F2304&lt;=70000,ROUNDUP(F2304/4,0)+17500,35000)))),28000))))</f>
        <v/>
      </c>
      <c r="T2304" s="18">
        <f>IF(G2304&lt;=0,0,IF(G2304&lt;=12000,G2304,IF(G2304&lt;=32000,ROUNDUP(G2304/2,0)+6000,IF(G2304&lt;=56000,ROUNDUP(G2304/4,0)+14000,28000))))</f>
        <v/>
      </c>
      <c r="U2304" s="18">
        <f>IF(I2304&lt;=0,IF(H2304&lt;=0,0,IF(H2304&lt;=12000,H2304,IF(H2304&lt;=32000,ROUNDUP(H2304/2,0)+6000,IF(H2304&lt;=56000,ROUNDUP(H2304/4,0)+14000,28000)))),IF(H2304&lt;=0,IF(I2304&lt;=0,0,IF(I2304&lt;=15000,I2304,IF(I2304&lt;=40000,ROUNDUP(I2304/2,0)+7500,IF(I2304&lt;=70000,ROUNDUP(I2304/4,0)+17500,35000)))),MAX(IF(I2304&lt;=0,0,IF(I2304&lt;=15000,I2304,IF(I2304&lt;=40000,ROUNDUP(I2304/2,0)+7500,IF(I2304&lt;=70000,ROUNDUP(I2304/4,0)+17500,35000)))),MIN(IF(H2304&lt;=0,0,IF(H2304&lt;=12000,H2304,IF(H2304&lt;=32000,ROUNDUP(H2304/2,0)+6000,IF(H2304&lt;=56000,ROUNDUP(H2304/4,0)+14000,28000))))+IF(I2304&lt;=0,0,IF(I2304&lt;=15000,I2304,IF(I2304&lt;=40000,ROUNDUP(I2304/2,0)+7500,IF(I2304&lt;=70000,ROUNDUP(I2304/4,0)+17500,35000)))),28000))))</f>
        <v/>
      </c>
      <c r="V2304" s="18">
        <f>MIN(70000,S2304+T2304+U2304)</f>
        <v/>
      </c>
      <c r="W2304" s="18">
        <f>MAX(0,ROUNDDOWN(M2304-J2304-N2304-K2304-0,-3))</f>
        <v/>
      </c>
      <c r="X2304" s="18">
        <f>MAX(0,ROUNDDOWN(M2304-J2304-N2304-K2304-R2304,-3))</f>
        <v/>
      </c>
      <c r="Y2304" s="18">
        <f>IF(W2304&lt;=0,0,ROUNDDOWN((W2304*LOOKUP(W2304,{0,1950001,3300001,6950001,9000001,18000001,40000001},{0.05,0.1,0.2,0.23,0.33,0.4,0.45})-LOOKUP(W2304,{0,1950001,3300001,6950001,9000001,18000001,40000001},{0,97500,427500,636000,1536000,2796000,4796000}))*1.021,-2))</f>
        <v/>
      </c>
      <c r="Z2304" s="18">
        <f>IF(X2304&lt;=0,0,ROUNDDOWN((X2304*LOOKUP(X2304,{0,1950001,3300001,6950001,9000001,18000001,40000001},{0.05,0.1,0.2,0.23,0.33,0.4,0.45})-LOOKUP(X2304,{0,1950001,3300001,6950001,9000001,18000001,40000001},{0,97500,427500,636000,1536000,2796000,4796000}))*1.021,-2))</f>
        <v/>
      </c>
      <c r="AA2304" s="18">
        <f>MAX(0,ROUNDDOWN(M2304-J2304-430000-L2304-0,-3))</f>
        <v/>
      </c>
      <c r="AB2304" s="18">
        <f>MAX(0,ROUNDDOWN(M2304-J2304-430000-L2304-V2304,-3))</f>
        <v/>
      </c>
      <c r="AC2304" s="18">
        <f>IF(M2304&lt;=450000,0,MAX(0,ROUNDDOWN(AA2304*0.06-MIN(50000,AA2304)*0.03,-2))+MAX(0,ROUNDDOWN(AA2304*0.04-MIN(50000,AA2304)*0.02,-2)))</f>
        <v/>
      </c>
      <c r="AD2304" s="18">
        <f>IF(M2304&lt;=450000,0,MAX(0,ROUNDDOWN(AB2304*0.06-MIN(50000,AB2304)*0.03,-2))+MAX(0,ROUNDDOWN(AB2304*0.04-MIN(50000,AB2304)*0.02,-2)))</f>
        <v/>
      </c>
      <c r="AE2304" s="18">
        <f>Y2304-Z2304</f>
        <v/>
      </c>
      <c r="AF2304" s="18">
        <f>AC2304-AD2304</f>
        <v/>
      </c>
      <c r="AG2304" s="18">
        <f>AE2304+AF2304</f>
        <v/>
      </c>
      <c r="AH2304" s="20">
        <f>IF(W2304&lt;=0,0,LOOKUP(W2304,{0,1950001,3300001,6950001,9000001,18000001,40000001},{0.05,0.1,0.2,0.23,0.33,0.4,0.45}))</f>
        <v/>
      </c>
    </row>
    <row r="2305">
      <c r="A2305" t="inlineStr">
        <is>
          <t>1万円刻み 一般8万円</t>
        </is>
      </c>
      <c r="B2305" s="18">
        <f>'4_1万円刻み'!$A$742</f>
        <v/>
      </c>
      <c r="C2305" s="19" t="n">
        <v>2026</v>
      </c>
      <c r="D2305" t="inlineStr">
        <is>
          <t>いいえ</t>
        </is>
      </c>
      <c r="E2305" s="18" t="n">
        <v>80000</v>
      </c>
      <c r="F2305" s="18" t="n">
        <v>0</v>
      </c>
      <c r="G2305" s="18" t="n">
        <v>0</v>
      </c>
      <c r="H2305" s="18" t="n">
        <v>0</v>
      </c>
      <c r="I2305" s="18" t="n">
        <v>0</v>
      </c>
      <c r="J2305" s="18">
        <f>ROUND(MIN(B2305/12,650000)*12*0.0915+MIN(B2305/12,1390000)*12*(0.0504+0)+B2305*0.005,0)</f>
        <v/>
      </c>
      <c r="K2305" s="18" t="n">
        <v>0</v>
      </c>
      <c r="L2305" s="18" t="n">
        <v>0</v>
      </c>
      <c r="M2305" s="18">
        <f>ROUND(IF(C2305&gt;=2026,IF(B2305&lt;741000,0,IF(B2305&lt;2191000,B2305-740000,IF(B2305&lt;2193000,1451000,IF(B2305&lt;2196000,1453000,IF(B2305&lt;2200000,1456000,IF(B2305&lt;3600000,ROUNDDOWN(B2305/4,-3)*2.8-80000,IF(B2305&lt;6600000,ROUNDDOWN(B2305/4,-3)*3.2-440000,IF(B2305&lt;8500000,ROUNDDOWN(B2305*0.9,0)-1100000,B2305-1950000)))))))),IF(B2305&lt;651000,0,IF(B2305&lt;1900000,B2305-650000,IF(B2305&lt;3600000,ROUNDDOWN(B2305/4,-3)*2.8-80000,IF(B2305&lt;6600000,ROUNDDOWN(B2305/4,-3)*3.2-440000,IF(B2305&lt;8500000,ROUNDDOWN(B2305*0.9,0)-1100000,B2305-1950000)))))),0)</f>
        <v/>
      </c>
      <c r="N2305" s="18">
        <f>IF(M2305&gt;23500000,NA(),IF(C2305&gt;=2026,IF(M2305&lt;=4890000,1040000,IF(M2305&lt;=6550000,670000,620000)),IF(M2305&lt;=1320000,950000,IF(M2305&lt;=3360000,880000,IF(M2305&lt;=4890000,680000,IF(M2305&lt;=6550000,630000,580000))))))</f>
        <v/>
      </c>
      <c r="O2305" s="18">
        <f>IF(F2305&lt;=0,IF(AND(D2305="はい",C2305&gt;=2026,C2305&lt;=2027),IF(E2305&lt;=0,0,IF(E2305&lt;=30000,E2305,IF(E2305&lt;=60000,ROUNDUP(E2305/2,0)+15000,IF(E2305&lt;=120000,ROUNDUP(E2305/4,0)+30000,60000)))),IF(E2305&lt;=0,0,IF(E2305&lt;=20000,E2305,IF(E2305&lt;=40000,ROUNDUP(E2305/2,0)+10000,IF(E2305&lt;=80000,ROUNDUP(E2305/4,0)+20000,40000))))),IF(E2305&lt;=0,IF(F2305&lt;=0,0,IF(F2305&lt;=25000,F2305,IF(F2305&lt;=50000,ROUNDUP(F2305/2,0)+12500,IF(F2305&lt;=100000,ROUNDUP(F2305/4,0)+25000,50000)))),MAX(IF(F2305&lt;=0,0,IF(F2305&lt;=25000,F2305,IF(F2305&lt;=50000,ROUNDUP(F2305/2,0)+12500,IF(F2305&lt;=100000,ROUNDUP(F2305/4,0)+25000,50000)))),MIN(IF(AND(D2305="はい",C2305&gt;=2026,C2305&lt;=2027),IF(E2305&lt;=0,0,IF(E2305&lt;=30000,E2305,IF(E2305&lt;=60000,ROUNDUP(E2305/2,0)+15000,IF(E2305&lt;=120000,ROUNDUP(E2305/4,0)+30000,60000)))),IF(E2305&lt;=0,0,IF(E2305&lt;=20000,E2305,IF(E2305&lt;=40000,ROUNDUP(E2305/2,0)+10000,IF(E2305&lt;=80000,ROUNDUP(E2305/4,0)+20000,40000)))))+IF(F2305&lt;=0,0,IF(F2305&lt;=25000,F2305,IF(F2305&lt;=50000,ROUNDUP(F2305/2,0)+12500,IF(F2305&lt;=100000,ROUNDUP(F2305/4,0)+25000,50000)))),IF(AND(D2305="はい",C2305&gt;=2026,C2305&lt;=2027),60000,40000)))))</f>
        <v/>
      </c>
      <c r="P2305" s="18">
        <f>IF(G2305&lt;=0,0,IF(G2305&lt;=20000,G2305,IF(G2305&lt;=40000,ROUNDUP(G2305/2,0)+10000,IF(G2305&lt;=80000,ROUNDUP(G2305/4,0)+20000,40000))))</f>
        <v/>
      </c>
      <c r="Q2305" s="18">
        <f>IF(I2305&lt;=0,IF(H2305&lt;=0,0,IF(H2305&lt;=20000,H2305,IF(H2305&lt;=40000,ROUNDUP(H2305/2,0)+10000,IF(H2305&lt;=80000,ROUNDUP(H2305/4,0)+20000,40000)))),IF(H2305&lt;=0,IF(I2305&lt;=0,0,IF(I2305&lt;=25000,I2305,IF(I2305&lt;=50000,ROUNDUP(I2305/2,0)+12500,IF(I2305&lt;=100000,ROUNDUP(I2305/4,0)+25000,50000)))),MAX(IF(I2305&lt;=0,0,IF(I2305&lt;=25000,I2305,IF(I2305&lt;=50000,ROUNDUP(I2305/2,0)+12500,IF(I2305&lt;=100000,ROUNDUP(I2305/4,0)+25000,50000)))),MIN(IF(H2305&lt;=0,0,IF(H2305&lt;=20000,H2305,IF(H2305&lt;=40000,ROUNDUP(H2305/2,0)+10000,IF(H2305&lt;=80000,ROUNDUP(H2305/4,0)+20000,40000))))+IF(I2305&lt;=0,0,IF(I2305&lt;=25000,I2305,IF(I2305&lt;=50000,ROUNDUP(I2305/2,0)+12500,IF(I2305&lt;=100000,ROUNDUP(I2305/4,0)+25000,50000)))),40000))))</f>
        <v/>
      </c>
      <c r="R2305" s="18">
        <f>MIN(120000,O2305+P2305+Q2305)</f>
        <v/>
      </c>
      <c r="S2305" s="18">
        <f>IF(F2305&lt;=0,IF(E2305&lt;=0,0,IF(E2305&lt;=12000,E2305,IF(E2305&lt;=32000,ROUNDUP(E2305/2,0)+6000,IF(E2305&lt;=56000,ROUNDUP(E2305/4,0)+14000,28000)))),IF(E2305&lt;=0,IF(F2305&lt;=0,0,IF(F2305&lt;=15000,F2305,IF(F2305&lt;=40000,ROUNDUP(F2305/2,0)+7500,IF(F2305&lt;=70000,ROUNDUP(F2305/4,0)+17500,35000)))),MAX(IF(F2305&lt;=0,0,IF(F2305&lt;=15000,F2305,IF(F2305&lt;=40000,ROUNDUP(F2305/2,0)+7500,IF(F2305&lt;=70000,ROUNDUP(F2305/4,0)+17500,35000)))),MIN(IF(E2305&lt;=0,0,IF(E2305&lt;=12000,E2305,IF(E2305&lt;=32000,ROUNDUP(E2305/2,0)+6000,IF(E2305&lt;=56000,ROUNDUP(E2305/4,0)+14000,28000))))+IF(F2305&lt;=0,0,IF(F2305&lt;=15000,F2305,IF(F2305&lt;=40000,ROUNDUP(F2305/2,0)+7500,IF(F2305&lt;=70000,ROUNDUP(F2305/4,0)+17500,35000)))),28000))))</f>
        <v/>
      </c>
      <c r="T2305" s="18">
        <f>IF(G2305&lt;=0,0,IF(G2305&lt;=12000,G2305,IF(G2305&lt;=32000,ROUNDUP(G2305/2,0)+6000,IF(G2305&lt;=56000,ROUNDUP(G2305/4,0)+14000,28000))))</f>
        <v/>
      </c>
      <c r="U2305" s="18">
        <f>IF(I2305&lt;=0,IF(H2305&lt;=0,0,IF(H2305&lt;=12000,H2305,IF(H2305&lt;=32000,ROUNDUP(H2305/2,0)+6000,IF(H2305&lt;=56000,ROUNDUP(H2305/4,0)+14000,28000)))),IF(H2305&lt;=0,IF(I2305&lt;=0,0,IF(I2305&lt;=15000,I2305,IF(I2305&lt;=40000,ROUNDUP(I2305/2,0)+7500,IF(I2305&lt;=70000,ROUNDUP(I2305/4,0)+17500,35000)))),MAX(IF(I2305&lt;=0,0,IF(I2305&lt;=15000,I2305,IF(I2305&lt;=40000,ROUNDUP(I2305/2,0)+7500,IF(I2305&lt;=70000,ROUNDUP(I2305/4,0)+17500,35000)))),MIN(IF(H2305&lt;=0,0,IF(H2305&lt;=12000,H2305,IF(H2305&lt;=32000,ROUNDUP(H2305/2,0)+6000,IF(H2305&lt;=56000,ROUNDUP(H2305/4,0)+14000,28000))))+IF(I2305&lt;=0,0,IF(I2305&lt;=15000,I2305,IF(I2305&lt;=40000,ROUNDUP(I2305/2,0)+7500,IF(I2305&lt;=70000,ROUNDUP(I2305/4,0)+17500,35000)))),28000))))</f>
        <v/>
      </c>
      <c r="V2305" s="18">
        <f>MIN(70000,S2305+T2305+U2305)</f>
        <v/>
      </c>
      <c r="W2305" s="18">
        <f>MAX(0,ROUNDDOWN(M2305-J2305-N2305-K2305-0,-3))</f>
        <v/>
      </c>
      <c r="X2305" s="18">
        <f>MAX(0,ROUNDDOWN(M2305-J2305-N2305-K2305-R2305,-3))</f>
        <v/>
      </c>
      <c r="Y2305" s="18">
        <f>IF(W2305&lt;=0,0,ROUNDDOWN((W2305*LOOKUP(W2305,{0,1950001,3300001,6950001,9000001,18000001,40000001},{0.05,0.1,0.2,0.23,0.33,0.4,0.45})-LOOKUP(W2305,{0,1950001,3300001,6950001,9000001,18000001,40000001},{0,97500,427500,636000,1536000,2796000,4796000}))*1.021,-2))</f>
        <v/>
      </c>
      <c r="Z2305" s="18">
        <f>IF(X2305&lt;=0,0,ROUNDDOWN((X2305*LOOKUP(X2305,{0,1950001,3300001,6950001,9000001,18000001,40000001},{0.05,0.1,0.2,0.23,0.33,0.4,0.45})-LOOKUP(X2305,{0,1950001,3300001,6950001,9000001,18000001,40000001},{0,97500,427500,636000,1536000,2796000,4796000}))*1.021,-2))</f>
        <v/>
      </c>
      <c r="AA2305" s="18">
        <f>MAX(0,ROUNDDOWN(M2305-J2305-430000-L2305-0,-3))</f>
        <v/>
      </c>
      <c r="AB2305" s="18">
        <f>MAX(0,ROUNDDOWN(M2305-J2305-430000-L2305-V2305,-3))</f>
        <v/>
      </c>
      <c r="AC2305" s="18">
        <f>IF(M2305&lt;=450000,0,MAX(0,ROUNDDOWN(AA2305*0.06-MIN(50000,AA2305)*0.03,-2))+MAX(0,ROUNDDOWN(AA2305*0.04-MIN(50000,AA2305)*0.02,-2)))</f>
        <v/>
      </c>
      <c r="AD2305" s="18">
        <f>IF(M2305&lt;=450000,0,MAX(0,ROUNDDOWN(AB2305*0.06-MIN(50000,AB2305)*0.03,-2))+MAX(0,ROUNDDOWN(AB2305*0.04-MIN(50000,AB2305)*0.02,-2)))</f>
        <v/>
      </c>
      <c r="AE2305" s="18">
        <f>Y2305-Z2305</f>
        <v/>
      </c>
      <c r="AF2305" s="18">
        <f>AC2305-AD2305</f>
        <v/>
      </c>
      <c r="AG2305" s="18">
        <f>AE2305+AF2305</f>
        <v/>
      </c>
      <c r="AH2305" s="20">
        <f>IF(W2305&lt;=0,0,LOOKUP(W2305,{0,1950001,3300001,6950001,9000001,18000001,40000001},{0.05,0.1,0.2,0.23,0.33,0.4,0.45}))</f>
        <v/>
      </c>
    </row>
    <row r="2306">
      <c r="A2306" t="inlineStr">
        <is>
          <t>1万円刻み 特例あり一般12万円</t>
        </is>
      </c>
      <c r="B2306" s="18">
        <f>'4_1万円刻み'!$A$742</f>
        <v/>
      </c>
      <c r="C2306" s="19" t="n">
        <v>2026</v>
      </c>
      <c r="D2306" t="inlineStr">
        <is>
          <t>はい</t>
        </is>
      </c>
      <c r="E2306" s="18" t="n">
        <v>120000</v>
      </c>
      <c r="F2306" s="18" t="n">
        <v>0</v>
      </c>
      <c r="G2306" s="18" t="n">
        <v>0</v>
      </c>
      <c r="H2306" s="18" t="n">
        <v>0</v>
      </c>
      <c r="I2306" s="18" t="n">
        <v>0</v>
      </c>
      <c r="J2306" s="18">
        <f>ROUND(MIN(B2306/12,650000)*12*0.0915+MIN(B2306/12,1390000)*12*(0.0504+0)+B2306*0.005,0)</f>
        <v/>
      </c>
      <c r="K2306" s="18" t="n">
        <v>0</v>
      </c>
      <c r="L2306" s="18" t="n">
        <v>0</v>
      </c>
      <c r="M2306" s="18">
        <f>ROUND(IF(C2306&gt;=2026,IF(B2306&lt;741000,0,IF(B2306&lt;2191000,B2306-740000,IF(B2306&lt;2193000,1451000,IF(B2306&lt;2196000,1453000,IF(B2306&lt;2200000,1456000,IF(B2306&lt;3600000,ROUNDDOWN(B2306/4,-3)*2.8-80000,IF(B2306&lt;6600000,ROUNDDOWN(B2306/4,-3)*3.2-440000,IF(B2306&lt;8500000,ROUNDDOWN(B2306*0.9,0)-1100000,B2306-1950000)))))))),IF(B2306&lt;651000,0,IF(B2306&lt;1900000,B2306-650000,IF(B2306&lt;3600000,ROUNDDOWN(B2306/4,-3)*2.8-80000,IF(B2306&lt;6600000,ROUNDDOWN(B2306/4,-3)*3.2-440000,IF(B2306&lt;8500000,ROUNDDOWN(B2306*0.9,0)-1100000,B2306-1950000)))))),0)</f>
        <v/>
      </c>
      <c r="N2306" s="18">
        <f>IF(M2306&gt;23500000,NA(),IF(C2306&gt;=2026,IF(M2306&lt;=4890000,1040000,IF(M2306&lt;=6550000,670000,620000)),IF(M2306&lt;=1320000,950000,IF(M2306&lt;=3360000,880000,IF(M2306&lt;=4890000,680000,IF(M2306&lt;=6550000,630000,580000))))))</f>
        <v/>
      </c>
      <c r="O2306" s="18">
        <f>IF(F2306&lt;=0,IF(AND(D2306="はい",C2306&gt;=2026,C2306&lt;=2027),IF(E2306&lt;=0,0,IF(E2306&lt;=30000,E2306,IF(E2306&lt;=60000,ROUNDUP(E2306/2,0)+15000,IF(E2306&lt;=120000,ROUNDUP(E2306/4,0)+30000,60000)))),IF(E2306&lt;=0,0,IF(E2306&lt;=20000,E2306,IF(E2306&lt;=40000,ROUNDUP(E2306/2,0)+10000,IF(E2306&lt;=80000,ROUNDUP(E2306/4,0)+20000,40000))))),IF(E2306&lt;=0,IF(F2306&lt;=0,0,IF(F2306&lt;=25000,F2306,IF(F2306&lt;=50000,ROUNDUP(F2306/2,0)+12500,IF(F2306&lt;=100000,ROUNDUP(F2306/4,0)+25000,50000)))),MAX(IF(F2306&lt;=0,0,IF(F2306&lt;=25000,F2306,IF(F2306&lt;=50000,ROUNDUP(F2306/2,0)+12500,IF(F2306&lt;=100000,ROUNDUP(F2306/4,0)+25000,50000)))),MIN(IF(AND(D2306="はい",C2306&gt;=2026,C2306&lt;=2027),IF(E2306&lt;=0,0,IF(E2306&lt;=30000,E2306,IF(E2306&lt;=60000,ROUNDUP(E2306/2,0)+15000,IF(E2306&lt;=120000,ROUNDUP(E2306/4,0)+30000,60000)))),IF(E2306&lt;=0,0,IF(E2306&lt;=20000,E2306,IF(E2306&lt;=40000,ROUNDUP(E2306/2,0)+10000,IF(E2306&lt;=80000,ROUNDUP(E2306/4,0)+20000,40000)))))+IF(F2306&lt;=0,0,IF(F2306&lt;=25000,F2306,IF(F2306&lt;=50000,ROUNDUP(F2306/2,0)+12500,IF(F2306&lt;=100000,ROUNDUP(F2306/4,0)+25000,50000)))),IF(AND(D2306="はい",C2306&gt;=2026,C2306&lt;=2027),60000,40000)))))</f>
        <v/>
      </c>
      <c r="P2306" s="18">
        <f>IF(G2306&lt;=0,0,IF(G2306&lt;=20000,G2306,IF(G2306&lt;=40000,ROUNDUP(G2306/2,0)+10000,IF(G2306&lt;=80000,ROUNDUP(G2306/4,0)+20000,40000))))</f>
        <v/>
      </c>
      <c r="Q2306" s="18">
        <f>IF(I2306&lt;=0,IF(H2306&lt;=0,0,IF(H2306&lt;=20000,H2306,IF(H2306&lt;=40000,ROUNDUP(H2306/2,0)+10000,IF(H2306&lt;=80000,ROUNDUP(H2306/4,0)+20000,40000)))),IF(H2306&lt;=0,IF(I2306&lt;=0,0,IF(I2306&lt;=25000,I2306,IF(I2306&lt;=50000,ROUNDUP(I2306/2,0)+12500,IF(I2306&lt;=100000,ROUNDUP(I2306/4,0)+25000,50000)))),MAX(IF(I2306&lt;=0,0,IF(I2306&lt;=25000,I2306,IF(I2306&lt;=50000,ROUNDUP(I2306/2,0)+12500,IF(I2306&lt;=100000,ROUNDUP(I2306/4,0)+25000,50000)))),MIN(IF(H2306&lt;=0,0,IF(H2306&lt;=20000,H2306,IF(H2306&lt;=40000,ROUNDUP(H2306/2,0)+10000,IF(H2306&lt;=80000,ROUNDUP(H2306/4,0)+20000,40000))))+IF(I2306&lt;=0,0,IF(I2306&lt;=25000,I2306,IF(I2306&lt;=50000,ROUNDUP(I2306/2,0)+12500,IF(I2306&lt;=100000,ROUNDUP(I2306/4,0)+25000,50000)))),40000))))</f>
        <v/>
      </c>
      <c r="R2306" s="18">
        <f>MIN(120000,O2306+P2306+Q2306)</f>
        <v/>
      </c>
      <c r="S2306" s="18">
        <f>IF(F2306&lt;=0,IF(E2306&lt;=0,0,IF(E2306&lt;=12000,E2306,IF(E2306&lt;=32000,ROUNDUP(E2306/2,0)+6000,IF(E2306&lt;=56000,ROUNDUP(E2306/4,0)+14000,28000)))),IF(E2306&lt;=0,IF(F2306&lt;=0,0,IF(F2306&lt;=15000,F2306,IF(F2306&lt;=40000,ROUNDUP(F2306/2,0)+7500,IF(F2306&lt;=70000,ROUNDUP(F2306/4,0)+17500,35000)))),MAX(IF(F2306&lt;=0,0,IF(F2306&lt;=15000,F2306,IF(F2306&lt;=40000,ROUNDUP(F2306/2,0)+7500,IF(F2306&lt;=70000,ROUNDUP(F2306/4,0)+17500,35000)))),MIN(IF(E2306&lt;=0,0,IF(E2306&lt;=12000,E2306,IF(E2306&lt;=32000,ROUNDUP(E2306/2,0)+6000,IF(E2306&lt;=56000,ROUNDUP(E2306/4,0)+14000,28000))))+IF(F2306&lt;=0,0,IF(F2306&lt;=15000,F2306,IF(F2306&lt;=40000,ROUNDUP(F2306/2,0)+7500,IF(F2306&lt;=70000,ROUNDUP(F2306/4,0)+17500,35000)))),28000))))</f>
        <v/>
      </c>
      <c r="T2306" s="18">
        <f>IF(G2306&lt;=0,0,IF(G2306&lt;=12000,G2306,IF(G2306&lt;=32000,ROUNDUP(G2306/2,0)+6000,IF(G2306&lt;=56000,ROUNDUP(G2306/4,0)+14000,28000))))</f>
        <v/>
      </c>
      <c r="U2306" s="18">
        <f>IF(I2306&lt;=0,IF(H2306&lt;=0,0,IF(H2306&lt;=12000,H2306,IF(H2306&lt;=32000,ROUNDUP(H2306/2,0)+6000,IF(H2306&lt;=56000,ROUNDUP(H2306/4,0)+14000,28000)))),IF(H2306&lt;=0,IF(I2306&lt;=0,0,IF(I2306&lt;=15000,I2306,IF(I2306&lt;=40000,ROUNDUP(I2306/2,0)+7500,IF(I2306&lt;=70000,ROUNDUP(I2306/4,0)+17500,35000)))),MAX(IF(I2306&lt;=0,0,IF(I2306&lt;=15000,I2306,IF(I2306&lt;=40000,ROUNDUP(I2306/2,0)+7500,IF(I2306&lt;=70000,ROUNDUP(I2306/4,0)+17500,35000)))),MIN(IF(H2306&lt;=0,0,IF(H2306&lt;=12000,H2306,IF(H2306&lt;=32000,ROUNDUP(H2306/2,0)+6000,IF(H2306&lt;=56000,ROUNDUP(H2306/4,0)+14000,28000))))+IF(I2306&lt;=0,0,IF(I2306&lt;=15000,I2306,IF(I2306&lt;=40000,ROUNDUP(I2306/2,0)+7500,IF(I2306&lt;=70000,ROUNDUP(I2306/4,0)+17500,35000)))),28000))))</f>
        <v/>
      </c>
      <c r="V2306" s="18">
        <f>MIN(70000,S2306+T2306+U2306)</f>
        <v/>
      </c>
      <c r="W2306" s="18">
        <f>MAX(0,ROUNDDOWN(M2306-J2306-N2306-K2306-0,-3))</f>
        <v/>
      </c>
      <c r="X2306" s="18">
        <f>MAX(0,ROUNDDOWN(M2306-J2306-N2306-K2306-R2306,-3))</f>
        <v/>
      </c>
      <c r="Y2306" s="18">
        <f>IF(W2306&lt;=0,0,ROUNDDOWN((W2306*LOOKUP(W2306,{0,1950001,3300001,6950001,9000001,18000001,40000001},{0.05,0.1,0.2,0.23,0.33,0.4,0.45})-LOOKUP(W2306,{0,1950001,3300001,6950001,9000001,18000001,40000001},{0,97500,427500,636000,1536000,2796000,4796000}))*1.021,-2))</f>
        <v/>
      </c>
      <c r="Z2306" s="18">
        <f>IF(X2306&lt;=0,0,ROUNDDOWN((X2306*LOOKUP(X2306,{0,1950001,3300001,6950001,9000001,18000001,40000001},{0.05,0.1,0.2,0.23,0.33,0.4,0.45})-LOOKUP(X2306,{0,1950001,3300001,6950001,9000001,18000001,40000001},{0,97500,427500,636000,1536000,2796000,4796000}))*1.021,-2))</f>
        <v/>
      </c>
      <c r="AA2306" s="18">
        <f>MAX(0,ROUNDDOWN(M2306-J2306-430000-L2306-0,-3))</f>
        <v/>
      </c>
      <c r="AB2306" s="18">
        <f>MAX(0,ROUNDDOWN(M2306-J2306-430000-L2306-V2306,-3))</f>
        <v/>
      </c>
      <c r="AC2306" s="18">
        <f>IF(M2306&lt;=450000,0,MAX(0,ROUNDDOWN(AA2306*0.06-MIN(50000,AA2306)*0.03,-2))+MAX(0,ROUNDDOWN(AA2306*0.04-MIN(50000,AA2306)*0.02,-2)))</f>
        <v/>
      </c>
      <c r="AD2306" s="18">
        <f>IF(M2306&lt;=450000,0,MAX(0,ROUNDDOWN(AB2306*0.06-MIN(50000,AB2306)*0.03,-2))+MAX(0,ROUNDDOWN(AB2306*0.04-MIN(50000,AB2306)*0.02,-2)))</f>
        <v/>
      </c>
      <c r="AE2306" s="18">
        <f>Y2306-Z2306</f>
        <v/>
      </c>
      <c r="AF2306" s="18">
        <f>AC2306-AD2306</f>
        <v/>
      </c>
      <c r="AG2306" s="18">
        <f>AE2306+AF2306</f>
        <v/>
      </c>
      <c r="AH2306" s="20">
        <f>IF(W2306&lt;=0,0,LOOKUP(W2306,{0,1950001,3300001,6950001,9000001,18000001,40000001},{0.05,0.1,0.2,0.23,0.33,0.4,0.45}))</f>
        <v/>
      </c>
    </row>
    <row r="2307">
      <c r="A2307" t="inlineStr">
        <is>
          <t>1万円刻み 3区分8万円ずつ</t>
        </is>
      </c>
      <c r="B2307" s="18">
        <f>'4_1万円刻み'!$A$743</f>
        <v/>
      </c>
      <c r="C2307" s="19" t="n">
        <v>2026</v>
      </c>
      <c r="D2307" t="inlineStr">
        <is>
          <t>いいえ</t>
        </is>
      </c>
      <c r="E2307" s="18" t="n">
        <v>80000</v>
      </c>
      <c r="F2307" s="18" t="n">
        <v>0</v>
      </c>
      <c r="G2307" s="18" t="n">
        <v>80000</v>
      </c>
      <c r="H2307" s="18" t="n">
        <v>80000</v>
      </c>
      <c r="I2307" s="18" t="n">
        <v>0</v>
      </c>
      <c r="J2307" s="18">
        <f>ROUND(MIN(B2307/12,650000)*12*0.0915+MIN(B2307/12,1390000)*12*(0.0504+0)+B2307*0.005,0)</f>
        <v/>
      </c>
      <c r="K2307" s="18" t="n">
        <v>0</v>
      </c>
      <c r="L2307" s="18" t="n">
        <v>0</v>
      </c>
      <c r="M2307" s="18">
        <f>ROUND(IF(C2307&gt;=2026,IF(B2307&lt;741000,0,IF(B2307&lt;2191000,B2307-740000,IF(B2307&lt;2193000,1451000,IF(B2307&lt;2196000,1453000,IF(B2307&lt;2200000,1456000,IF(B2307&lt;3600000,ROUNDDOWN(B2307/4,-3)*2.8-80000,IF(B2307&lt;6600000,ROUNDDOWN(B2307/4,-3)*3.2-440000,IF(B2307&lt;8500000,ROUNDDOWN(B2307*0.9,0)-1100000,B2307-1950000)))))))),IF(B2307&lt;651000,0,IF(B2307&lt;1900000,B2307-650000,IF(B2307&lt;3600000,ROUNDDOWN(B2307/4,-3)*2.8-80000,IF(B2307&lt;6600000,ROUNDDOWN(B2307/4,-3)*3.2-440000,IF(B2307&lt;8500000,ROUNDDOWN(B2307*0.9,0)-1100000,B2307-1950000)))))),0)</f>
        <v/>
      </c>
      <c r="N2307" s="18">
        <f>IF(M2307&gt;23500000,NA(),IF(C2307&gt;=2026,IF(M2307&lt;=4890000,1040000,IF(M2307&lt;=6550000,670000,620000)),IF(M2307&lt;=1320000,950000,IF(M2307&lt;=3360000,880000,IF(M2307&lt;=4890000,680000,IF(M2307&lt;=6550000,630000,580000))))))</f>
        <v/>
      </c>
      <c r="O2307" s="18">
        <f>IF(F2307&lt;=0,IF(AND(D2307="はい",C2307&gt;=2026,C2307&lt;=2027),IF(E2307&lt;=0,0,IF(E2307&lt;=30000,E2307,IF(E2307&lt;=60000,ROUNDUP(E2307/2,0)+15000,IF(E2307&lt;=120000,ROUNDUP(E2307/4,0)+30000,60000)))),IF(E2307&lt;=0,0,IF(E2307&lt;=20000,E2307,IF(E2307&lt;=40000,ROUNDUP(E2307/2,0)+10000,IF(E2307&lt;=80000,ROUNDUP(E2307/4,0)+20000,40000))))),IF(E2307&lt;=0,IF(F2307&lt;=0,0,IF(F2307&lt;=25000,F2307,IF(F2307&lt;=50000,ROUNDUP(F2307/2,0)+12500,IF(F2307&lt;=100000,ROUNDUP(F2307/4,0)+25000,50000)))),MAX(IF(F2307&lt;=0,0,IF(F2307&lt;=25000,F2307,IF(F2307&lt;=50000,ROUNDUP(F2307/2,0)+12500,IF(F2307&lt;=100000,ROUNDUP(F2307/4,0)+25000,50000)))),MIN(IF(AND(D2307="はい",C2307&gt;=2026,C2307&lt;=2027),IF(E2307&lt;=0,0,IF(E2307&lt;=30000,E2307,IF(E2307&lt;=60000,ROUNDUP(E2307/2,0)+15000,IF(E2307&lt;=120000,ROUNDUP(E2307/4,0)+30000,60000)))),IF(E2307&lt;=0,0,IF(E2307&lt;=20000,E2307,IF(E2307&lt;=40000,ROUNDUP(E2307/2,0)+10000,IF(E2307&lt;=80000,ROUNDUP(E2307/4,0)+20000,40000)))))+IF(F2307&lt;=0,0,IF(F2307&lt;=25000,F2307,IF(F2307&lt;=50000,ROUNDUP(F2307/2,0)+12500,IF(F2307&lt;=100000,ROUNDUP(F2307/4,0)+25000,50000)))),IF(AND(D2307="はい",C2307&gt;=2026,C2307&lt;=2027),60000,40000)))))</f>
        <v/>
      </c>
      <c r="P2307" s="18">
        <f>IF(G2307&lt;=0,0,IF(G2307&lt;=20000,G2307,IF(G2307&lt;=40000,ROUNDUP(G2307/2,0)+10000,IF(G2307&lt;=80000,ROUNDUP(G2307/4,0)+20000,40000))))</f>
        <v/>
      </c>
      <c r="Q2307" s="18">
        <f>IF(I2307&lt;=0,IF(H2307&lt;=0,0,IF(H2307&lt;=20000,H2307,IF(H2307&lt;=40000,ROUNDUP(H2307/2,0)+10000,IF(H2307&lt;=80000,ROUNDUP(H2307/4,0)+20000,40000)))),IF(H2307&lt;=0,IF(I2307&lt;=0,0,IF(I2307&lt;=25000,I2307,IF(I2307&lt;=50000,ROUNDUP(I2307/2,0)+12500,IF(I2307&lt;=100000,ROUNDUP(I2307/4,0)+25000,50000)))),MAX(IF(I2307&lt;=0,0,IF(I2307&lt;=25000,I2307,IF(I2307&lt;=50000,ROUNDUP(I2307/2,0)+12500,IF(I2307&lt;=100000,ROUNDUP(I2307/4,0)+25000,50000)))),MIN(IF(H2307&lt;=0,0,IF(H2307&lt;=20000,H2307,IF(H2307&lt;=40000,ROUNDUP(H2307/2,0)+10000,IF(H2307&lt;=80000,ROUNDUP(H2307/4,0)+20000,40000))))+IF(I2307&lt;=0,0,IF(I2307&lt;=25000,I2307,IF(I2307&lt;=50000,ROUNDUP(I2307/2,0)+12500,IF(I2307&lt;=100000,ROUNDUP(I2307/4,0)+25000,50000)))),40000))))</f>
        <v/>
      </c>
      <c r="R2307" s="18">
        <f>MIN(120000,O2307+P2307+Q2307)</f>
        <v/>
      </c>
      <c r="S2307" s="18">
        <f>IF(F2307&lt;=0,IF(E2307&lt;=0,0,IF(E2307&lt;=12000,E2307,IF(E2307&lt;=32000,ROUNDUP(E2307/2,0)+6000,IF(E2307&lt;=56000,ROUNDUP(E2307/4,0)+14000,28000)))),IF(E2307&lt;=0,IF(F2307&lt;=0,0,IF(F2307&lt;=15000,F2307,IF(F2307&lt;=40000,ROUNDUP(F2307/2,0)+7500,IF(F2307&lt;=70000,ROUNDUP(F2307/4,0)+17500,35000)))),MAX(IF(F2307&lt;=0,0,IF(F2307&lt;=15000,F2307,IF(F2307&lt;=40000,ROUNDUP(F2307/2,0)+7500,IF(F2307&lt;=70000,ROUNDUP(F2307/4,0)+17500,35000)))),MIN(IF(E2307&lt;=0,0,IF(E2307&lt;=12000,E2307,IF(E2307&lt;=32000,ROUNDUP(E2307/2,0)+6000,IF(E2307&lt;=56000,ROUNDUP(E2307/4,0)+14000,28000))))+IF(F2307&lt;=0,0,IF(F2307&lt;=15000,F2307,IF(F2307&lt;=40000,ROUNDUP(F2307/2,0)+7500,IF(F2307&lt;=70000,ROUNDUP(F2307/4,0)+17500,35000)))),28000))))</f>
        <v/>
      </c>
      <c r="T2307" s="18">
        <f>IF(G2307&lt;=0,0,IF(G2307&lt;=12000,G2307,IF(G2307&lt;=32000,ROUNDUP(G2307/2,0)+6000,IF(G2307&lt;=56000,ROUNDUP(G2307/4,0)+14000,28000))))</f>
        <v/>
      </c>
      <c r="U2307" s="18">
        <f>IF(I2307&lt;=0,IF(H2307&lt;=0,0,IF(H2307&lt;=12000,H2307,IF(H2307&lt;=32000,ROUNDUP(H2307/2,0)+6000,IF(H2307&lt;=56000,ROUNDUP(H2307/4,0)+14000,28000)))),IF(H2307&lt;=0,IF(I2307&lt;=0,0,IF(I2307&lt;=15000,I2307,IF(I2307&lt;=40000,ROUNDUP(I2307/2,0)+7500,IF(I2307&lt;=70000,ROUNDUP(I2307/4,0)+17500,35000)))),MAX(IF(I2307&lt;=0,0,IF(I2307&lt;=15000,I2307,IF(I2307&lt;=40000,ROUNDUP(I2307/2,0)+7500,IF(I2307&lt;=70000,ROUNDUP(I2307/4,0)+17500,35000)))),MIN(IF(H2307&lt;=0,0,IF(H2307&lt;=12000,H2307,IF(H2307&lt;=32000,ROUNDUP(H2307/2,0)+6000,IF(H2307&lt;=56000,ROUNDUP(H2307/4,0)+14000,28000))))+IF(I2307&lt;=0,0,IF(I2307&lt;=15000,I2307,IF(I2307&lt;=40000,ROUNDUP(I2307/2,0)+7500,IF(I2307&lt;=70000,ROUNDUP(I2307/4,0)+17500,35000)))),28000))))</f>
        <v/>
      </c>
      <c r="V2307" s="18">
        <f>MIN(70000,S2307+T2307+U2307)</f>
        <v/>
      </c>
      <c r="W2307" s="18">
        <f>MAX(0,ROUNDDOWN(M2307-J2307-N2307-K2307-0,-3))</f>
        <v/>
      </c>
      <c r="X2307" s="18">
        <f>MAX(0,ROUNDDOWN(M2307-J2307-N2307-K2307-R2307,-3))</f>
        <v/>
      </c>
      <c r="Y2307" s="18">
        <f>IF(W2307&lt;=0,0,ROUNDDOWN((W2307*LOOKUP(W2307,{0,1950001,3300001,6950001,9000001,18000001,40000001},{0.05,0.1,0.2,0.23,0.33,0.4,0.45})-LOOKUP(W2307,{0,1950001,3300001,6950001,9000001,18000001,40000001},{0,97500,427500,636000,1536000,2796000,4796000}))*1.021,-2))</f>
        <v/>
      </c>
      <c r="Z2307" s="18">
        <f>IF(X2307&lt;=0,0,ROUNDDOWN((X2307*LOOKUP(X2307,{0,1950001,3300001,6950001,9000001,18000001,40000001},{0.05,0.1,0.2,0.23,0.33,0.4,0.45})-LOOKUP(X2307,{0,1950001,3300001,6950001,9000001,18000001,40000001},{0,97500,427500,636000,1536000,2796000,4796000}))*1.021,-2))</f>
        <v/>
      </c>
      <c r="AA2307" s="18">
        <f>MAX(0,ROUNDDOWN(M2307-J2307-430000-L2307-0,-3))</f>
        <v/>
      </c>
      <c r="AB2307" s="18">
        <f>MAX(0,ROUNDDOWN(M2307-J2307-430000-L2307-V2307,-3))</f>
        <v/>
      </c>
      <c r="AC2307" s="18">
        <f>IF(M2307&lt;=450000,0,MAX(0,ROUNDDOWN(AA2307*0.06-MIN(50000,AA2307)*0.03,-2))+MAX(0,ROUNDDOWN(AA2307*0.04-MIN(50000,AA2307)*0.02,-2)))</f>
        <v/>
      </c>
      <c r="AD2307" s="18">
        <f>IF(M2307&lt;=450000,0,MAX(0,ROUNDDOWN(AB2307*0.06-MIN(50000,AB2307)*0.03,-2))+MAX(0,ROUNDDOWN(AB2307*0.04-MIN(50000,AB2307)*0.02,-2)))</f>
        <v/>
      </c>
      <c r="AE2307" s="18">
        <f>Y2307-Z2307</f>
        <v/>
      </c>
      <c r="AF2307" s="18">
        <f>AC2307-AD2307</f>
        <v/>
      </c>
      <c r="AG2307" s="18">
        <f>AE2307+AF2307</f>
        <v/>
      </c>
      <c r="AH2307" s="20">
        <f>IF(W2307&lt;=0,0,LOOKUP(W2307,{0,1950001,3300001,6950001,9000001,18000001,40000001},{0.05,0.1,0.2,0.23,0.33,0.4,0.45}))</f>
        <v/>
      </c>
    </row>
    <row r="2308">
      <c r="A2308" t="inlineStr">
        <is>
          <t>1万円刻み 一般8万円</t>
        </is>
      </c>
      <c r="B2308" s="18">
        <f>'4_1万円刻み'!$A$743</f>
        <v/>
      </c>
      <c r="C2308" s="19" t="n">
        <v>2026</v>
      </c>
      <c r="D2308" t="inlineStr">
        <is>
          <t>いいえ</t>
        </is>
      </c>
      <c r="E2308" s="18" t="n">
        <v>80000</v>
      </c>
      <c r="F2308" s="18" t="n">
        <v>0</v>
      </c>
      <c r="G2308" s="18" t="n">
        <v>0</v>
      </c>
      <c r="H2308" s="18" t="n">
        <v>0</v>
      </c>
      <c r="I2308" s="18" t="n">
        <v>0</v>
      </c>
      <c r="J2308" s="18">
        <f>ROUND(MIN(B2308/12,650000)*12*0.0915+MIN(B2308/12,1390000)*12*(0.0504+0)+B2308*0.005,0)</f>
        <v/>
      </c>
      <c r="K2308" s="18" t="n">
        <v>0</v>
      </c>
      <c r="L2308" s="18" t="n">
        <v>0</v>
      </c>
      <c r="M2308" s="18">
        <f>ROUND(IF(C2308&gt;=2026,IF(B2308&lt;741000,0,IF(B2308&lt;2191000,B2308-740000,IF(B2308&lt;2193000,1451000,IF(B2308&lt;2196000,1453000,IF(B2308&lt;2200000,1456000,IF(B2308&lt;3600000,ROUNDDOWN(B2308/4,-3)*2.8-80000,IF(B2308&lt;6600000,ROUNDDOWN(B2308/4,-3)*3.2-440000,IF(B2308&lt;8500000,ROUNDDOWN(B2308*0.9,0)-1100000,B2308-1950000)))))))),IF(B2308&lt;651000,0,IF(B2308&lt;1900000,B2308-650000,IF(B2308&lt;3600000,ROUNDDOWN(B2308/4,-3)*2.8-80000,IF(B2308&lt;6600000,ROUNDDOWN(B2308/4,-3)*3.2-440000,IF(B2308&lt;8500000,ROUNDDOWN(B2308*0.9,0)-1100000,B2308-1950000)))))),0)</f>
        <v/>
      </c>
      <c r="N2308" s="18">
        <f>IF(M2308&gt;23500000,NA(),IF(C2308&gt;=2026,IF(M2308&lt;=4890000,1040000,IF(M2308&lt;=6550000,670000,620000)),IF(M2308&lt;=1320000,950000,IF(M2308&lt;=3360000,880000,IF(M2308&lt;=4890000,680000,IF(M2308&lt;=6550000,630000,580000))))))</f>
        <v/>
      </c>
      <c r="O2308" s="18">
        <f>IF(F2308&lt;=0,IF(AND(D2308="はい",C2308&gt;=2026,C2308&lt;=2027),IF(E2308&lt;=0,0,IF(E2308&lt;=30000,E2308,IF(E2308&lt;=60000,ROUNDUP(E2308/2,0)+15000,IF(E2308&lt;=120000,ROUNDUP(E2308/4,0)+30000,60000)))),IF(E2308&lt;=0,0,IF(E2308&lt;=20000,E2308,IF(E2308&lt;=40000,ROUNDUP(E2308/2,0)+10000,IF(E2308&lt;=80000,ROUNDUP(E2308/4,0)+20000,40000))))),IF(E2308&lt;=0,IF(F2308&lt;=0,0,IF(F2308&lt;=25000,F2308,IF(F2308&lt;=50000,ROUNDUP(F2308/2,0)+12500,IF(F2308&lt;=100000,ROUNDUP(F2308/4,0)+25000,50000)))),MAX(IF(F2308&lt;=0,0,IF(F2308&lt;=25000,F2308,IF(F2308&lt;=50000,ROUNDUP(F2308/2,0)+12500,IF(F2308&lt;=100000,ROUNDUP(F2308/4,0)+25000,50000)))),MIN(IF(AND(D2308="はい",C2308&gt;=2026,C2308&lt;=2027),IF(E2308&lt;=0,0,IF(E2308&lt;=30000,E2308,IF(E2308&lt;=60000,ROUNDUP(E2308/2,0)+15000,IF(E2308&lt;=120000,ROUNDUP(E2308/4,0)+30000,60000)))),IF(E2308&lt;=0,0,IF(E2308&lt;=20000,E2308,IF(E2308&lt;=40000,ROUNDUP(E2308/2,0)+10000,IF(E2308&lt;=80000,ROUNDUP(E2308/4,0)+20000,40000)))))+IF(F2308&lt;=0,0,IF(F2308&lt;=25000,F2308,IF(F2308&lt;=50000,ROUNDUP(F2308/2,0)+12500,IF(F2308&lt;=100000,ROUNDUP(F2308/4,0)+25000,50000)))),IF(AND(D2308="はい",C2308&gt;=2026,C2308&lt;=2027),60000,40000)))))</f>
        <v/>
      </c>
      <c r="P2308" s="18">
        <f>IF(G2308&lt;=0,0,IF(G2308&lt;=20000,G2308,IF(G2308&lt;=40000,ROUNDUP(G2308/2,0)+10000,IF(G2308&lt;=80000,ROUNDUP(G2308/4,0)+20000,40000))))</f>
        <v/>
      </c>
      <c r="Q2308" s="18">
        <f>IF(I2308&lt;=0,IF(H2308&lt;=0,0,IF(H2308&lt;=20000,H2308,IF(H2308&lt;=40000,ROUNDUP(H2308/2,0)+10000,IF(H2308&lt;=80000,ROUNDUP(H2308/4,0)+20000,40000)))),IF(H2308&lt;=0,IF(I2308&lt;=0,0,IF(I2308&lt;=25000,I2308,IF(I2308&lt;=50000,ROUNDUP(I2308/2,0)+12500,IF(I2308&lt;=100000,ROUNDUP(I2308/4,0)+25000,50000)))),MAX(IF(I2308&lt;=0,0,IF(I2308&lt;=25000,I2308,IF(I2308&lt;=50000,ROUNDUP(I2308/2,0)+12500,IF(I2308&lt;=100000,ROUNDUP(I2308/4,0)+25000,50000)))),MIN(IF(H2308&lt;=0,0,IF(H2308&lt;=20000,H2308,IF(H2308&lt;=40000,ROUNDUP(H2308/2,0)+10000,IF(H2308&lt;=80000,ROUNDUP(H2308/4,0)+20000,40000))))+IF(I2308&lt;=0,0,IF(I2308&lt;=25000,I2308,IF(I2308&lt;=50000,ROUNDUP(I2308/2,0)+12500,IF(I2308&lt;=100000,ROUNDUP(I2308/4,0)+25000,50000)))),40000))))</f>
        <v/>
      </c>
      <c r="R2308" s="18">
        <f>MIN(120000,O2308+P2308+Q2308)</f>
        <v/>
      </c>
      <c r="S2308" s="18">
        <f>IF(F2308&lt;=0,IF(E2308&lt;=0,0,IF(E2308&lt;=12000,E2308,IF(E2308&lt;=32000,ROUNDUP(E2308/2,0)+6000,IF(E2308&lt;=56000,ROUNDUP(E2308/4,0)+14000,28000)))),IF(E2308&lt;=0,IF(F2308&lt;=0,0,IF(F2308&lt;=15000,F2308,IF(F2308&lt;=40000,ROUNDUP(F2308/2,0)+7500,IF(F2308&lt;=70000,ROUNDUP(F2308/4,0)+17500,35000)))),MAX(IF(F2308&lt;=0,0,IF(F2308&lt;=15000,F2308,IF(F2308&lt;=40000,ROUNDUP(F2308/2,0)+7500,IF(F2308&lt;=70000,ROUNDUP(F2308/4,0)+17500,35000)))),MIN(IF(E2308&lt;=0,0,IF(E2308&lt;=12000,E2308,IF(E2308&lt;=32000,ROUNDUP(E2308/2,0)+6000,IF(E2308&lt;=56000,ROUNDUP(E2308/4,0)+14000,28000))))+IF(F2308&lt;=0,0,IF(F2308&lt;=15000,F2308,IF(F2308&lt;=40000,ROUNDUP(F2308/2,0)+7500,IF(F2308&lt;=70000,ROUNDUP(F2308/4,0)+17500,35000)))),28000))))</f>
        <v/>
      </c>
      <c r="T2308" s="18">
        <f>IF(G2308&lt;=0,0,IF(G2308&lt;=12000,G2308,IF(G2308&lt;=32000,ROUNDUP(G2308/2,0)+6000,IF(G2308&lt;=56000,ROUNDUP(G2308/4,0)+14000,28000))))</f>
        <v/>
      </c>
      <c r="U2308" s="18">
        <f>IF(I2308&lt;=0,IF(H2308&lt;=0,0,IF(H2308&lt;=12000,H2308,IF(H2308&lt;=32000,ROUNDUP(H2308/2,0)+6000,IF(H2308&lt;=56000,ROUNDUP(H2308/4,0)+14000,28000)))),IF(H2308&lt;=0,IF(I2308&lt;=0,0,IF(I2308&lt;=15000,I2308,IF(I2308&lt;=40000,ROUNDUP(I2308/2,0)+7500,IF(I2308&lt;=70000,ROUNDUP(I2308/4,0)+17500,35000)))),MAX(IF(I2308&lt;=0,0,IF(I2308&lt;=15000,I2308,IF(I2308&lt;=40000,ROUNDUP(I2308/2,0)+7500,IF(I2308&lt;=70000,ROUNDUP(I2308/4,0)+17500,35000)))),MIN(IF(H2308&lt;=0,0,IF(H2308&lt;=12000,H2308,IF(H2308&lt;=32000,ROUNDUP(H2308/2,0)+6000,IF(H2308&lt;=56000,ROUNDUP(H2308/4,0)+14000,28000))))+IF(I2308&lt;=0,0,IF(I2308&lt;=15000,I2308,IF(I2308&lt;=40000,ROUNDUP(I2308/2,0)+7500,IF(I2308&lt;=70000,ROUNDUP(I2308/4,0)+17500,35000)))),28000))))</f>
        <v/>
      </c>
      <c r="V2308" s="18">
        <f>MIN(70000,S2308+T2308+U2308)</f>
        <v/>
      </c>
      <c r="W2308" s="18">
        <f>MAX(0,ROUNDDOWN(M2308-J2308-N2308-K2308-0,-3))</f>
        <v/>
      </c>
      <c r="X2308" s="18">
        <f>MAX(0,ROUNDDOWN(M2308-J2308-N2308-K2308-R2308,-3))</f>
        <v/>
      </c>
      <c r="Y2308" s="18">
        <f>IF(W2308&lt;=0,0,ROUNDDOWN((W2308*LOOKUP(W2308,{0,1950001,3300001,6950001,9000001,18000001,40000001},{0.05,0.1,0.2,0.23,0.33,0.4,0.45})-LOOKUP(W2308,{0,1950001,3300001,6950001,9000001,18000001,40000001},{0,97500,427500,636000,1536000,2796000,4796000}))*1.021,-2))</f>
        <v/>
      </c>
      <c r="Z2308" s="18">
        <f>IF(X2308&lt;=0,0,ROUNDDOWN((X2308*LOOKUP(X2308,{0,1950001,3300001,6950001,9000001,18000001,40000001},{0.05,0.1,0.2,0.23,0.33,0.4,0.45})-LOOKUP(X2308,{0,1950001,3300001,6950001,9000001,18000001,40000001},{0,97500,427500,636000,1536000,2796000,4796000}))*1.021,-2))</f>
        <v/>
      </c>
      <c r="AA2308" s="18">
        <f>MAX(0,ROUNDDOWN(M2308-J2308-430000-L2308-0,-3))</f>
        <v/>
      </c>
      <c r="AB2308" s="18">
        <f>MAX(0,ROUNDDOWN(M2308-J2308-430000-L2308-V2308,-3))</f>
        <v/>
      </c>
      <c r="AC2308" s="18">
        <f>IF(M2308&lt;=450000,0,MAX(0,ROUNDDOWN(AA2308*0.06-MIN(50000,AA2308)*0.03,-2))+MAX(0,ROUNDDOWN(AA2308*0.04-MIN(50000,AA2308)*0.02,-2)))</f>
        <v/>
      </c>
      <c r="AD2308" s="18">
        <f>IF(M2308&lt;=450000,0,MAX(0,ROUNDDOWN(AB2308*0.06-MIN(50000,AB2308)*0.03,-2))+MAX(0,ROUNDDOWN(AB2308*0.04-MIN(50000,AB2308)*0.02,-2)))</f>
        <v/>
      </c>
      <c r="AE2308" s="18">
        <f>Y2308-Z2308</f>
        <v/>
      </c>
      <c r="AF2308" s="18">
        <f>AC2308-AD2308</f>
        <v/>
      </c>
      <c r="AG2308" s="18">
        <f>AE2308+AF2308</f>
        <v/>
      </c>
      <c r="AH2308" s="20">
        <f>IF(W2308&lt;=0,0,LOOKUP(W2308,{0,1950001,3300001,6950001,9000001,18000001,40000001},{0.05,0.1,0.2,0.23,0.33,0.4,0.45}))</f>
        <v/>
      </c>
    </row>
    <row r="2309">
      <c r="A2309" t="inlineStr">
        <is>
          <t>1万円刻み 特例あり一般12万円</t>
        </is>
      </c>
      <c r="B2309" s="18">
        <f>'4_1万円刻み'!$A$743</f>
        <v/>
      </c>
      <c r="C2309" s="19" t="n">
        <v>2026</v>
      </c>
      <c r="D2309" t="inlineStr">
        <is>
          <t>はい</t>
        </is>
      </c>
      <c r="E2309" s="18" t="n">
        <v>120000</v>
      </c>
      <c r="F2309" s="18" t="n">
        <v>0</v>
      </c>
      <c r="G2309" s="18" t="n">
        <v>0</v>
      </c>
      <c r="H2309" s="18" t="n">
        <v>0</v>
      </c>
      <c r="I2309" s="18" t="n">
        <v>0</v>
      </c>
      <c r="J2309" s="18">
        <f>ROUND(MIN(B2309/12,650000)*12*0.0915+MIN(B2309/12,1390000)*12*(0.0504+0)+B2309*0.005,0)</f>
        <v/>
      </c>
      <c r="K2309" s="18" t="n">
        <v>0</v>
      </c>
      <c r="L2309" s="18" t="n">
        <v>0</v>
      </c>
      <c r="M2309" s="18">
        <f>ROUND(IF(C2309&gt;=2026,IF(B2309&lt;741000,0,IF(B2309&lt;2191000,B2309-740000,IF(B2309&lt;2193000,1451000,IF(B2309&lt;2196000,1453000,IF(B2309&lt;2200000,1456000,IF(B2309&lt;3600000,ROUNDDOWN(B2309/4,-3)*2.8-80000,IF(B2309&lt;6600000,ROUNDDOWN(B2309/4,-3)*3.2-440000,IF(B2309&lt;8500000,ROUNDDOWN(B2309*0.9,0)-1100000,B2309-1950000)))))))),IF(B2309&lt;651000,0,IF(B2309&lt;1900000,B2309-650000,IF(B2309&lt;3600000,ROUNDDOWN(B2309/4,-3)*2.8-80000,IF(B2309&lt;6600000,ROUNDDOWN(B2309/4,-3)*3.2-440000,IF(B2309&lt;8500000,ROUNDDOWN(B2309*0.9,0)-1100000,B2309-1950000)))))),0)</f>
        <v/>
      </c>
      <c r="N2309" s="18">
        <f>IF(M2309&gt;23500000,NA(),IF(C2309&gt;=2026,IF(M2309&lt;=4890000,1040000,IF(M2309&lt;=6550000,670000,620000)),IF(M2309&lt;=1320000,950000,IF(M2309&lt;=3360000,880000,IF(M2309&lt;=4890000,680000,IF(M2309&lt;=6550000,630000,580000))))))</f>
        <v/>
      </c>
      <c r="O2309" s="18">
        <f>IF(F2309&lt;=0,IF(AND(D2309="はい",C2309&gt;=2026,C2309&lt;=2027),IF(E2309&lt;=0,0,IF(E2309&lt;=30000,E2309,IF(E2309&lt;=60000,ROUNDUP(E2309/2,0)+15000,IF(E2309&lt;=120000,ROUNDUP(E2309/4,0)+30000,60000)))),IF(E2309&lt;=0,0,IF(E2309&lt;=20000,E2309,IF(E2309&lt;=40000,ROUNDUP(E2309/2,0)+10000,IF(E2309&lt;=80000,ROUNDUP(E2309/4,0)+20000,40000))))),IF(E2309&lt;=0,IF(F2309&lt;=0,0,IF(F2309&lt;=25000,F2309,IF(F2309&lt;=50000,ROUNDUP(F2309/2,0)+12500,IF(F2309&lt;=100000,ROUNDUP(F2309/4,0)+25000,50000)))),MAX(IF(F2309&lt;=0,0,IF(F2309&lt;=25000,F2309,IF(F2309&lt;=50000,ROUNDUP(F2309/2,0)+12500,IF(F2309&lt;=100000,ROUNDUP(F2309/4,0)+25000,50000)))),MIN(IF(AND(D2309="はい",C2309&gt;=2026,C2309&lt;=2027),IF(E2309&lt;=0,0,IF(E2309&lt;=30000,E2309,IF(E2309&lt;=60000,ROUNDUP(E2309/2,0)+15000,IF(E2309&lt;=120000,ROUNDUP(E2309/4,0)+30000,60000)))),IF(E2309&lt;=0,0,IF(E2309&lt;=20000,E2309,IF(E2309&lt;=40000,ROUNDUP(E2309/2,0)+10000,IF(E2309&lt;=80000,ROUNDUP(E2309/4,0)+20000,40000)))))+IF(F2309&lt;=0,0,IF(F2309&lt;=25000,F2309,IF(F2309&lt;=50000,ROUNDUP(F2309/2,0)+12500,IF(F2309&lt;=100000,ROUNDUP(F2309/4,0)+25000,50000)))),IF(AND(D2309="はい",C2309&gt;=2026,C2309&lt;=2027),60000,40000)))))</f>
        <v/>
      </c>
      <c r="P2309" s="18">
        <f>IF(G2309&lt;=0,0,IF(G2309&lt;=20000,G2309,IF(G2309&lt;=40000,ROUNDUP(G2309/2,0)+10000,IF(G2309&lt;=80000,ROUNDUP(G2309/4,0)+20000,40000))))</f>
        <v/>
      </c>
      <c r="Q2309" s="18">
        <f>IF(I2309&lt;=0,IF(H2309&lt;=0,0,IF(H2309&lt;=20000,H2309,IF(H2309&lt;=40000,ROUNDUP(H2309/2,0)+10000,IF(H2309&lt;=80000,ROUNDUP(H2309/4,0)+20000,40000)))),IF(H2309&lt;=0,IF(I2309&lt;=0,0,IF(I2309&lt;=25000,I2309,IF(I2309&lt;=50000,ROUNDUP(I2309/2,0)+12500,IF(I2309&lt;=100000,ROUNDUP(I2309/4,0)+25000,50000)))),MAX(IF(I2309&lt;=0,0,IF(I2309&lt;=25000,I2309,IF(I2309&lt;=50000,ROUNDUP(I2309/2,0)+12500,IF(I2309&lt;=100000,ROUNDUP(I2309/4,0)+25000,50000)))),MIN(IF(H2309&lt;=0,0,IF(H2309&lt;=20000,H2309,IF(H2309&lt;=40000,ROUNDUP(H2309/2,0)+10000,IF(H2309&lt;=80000,ROUNDUP(H2309/4,0)+20000,40000))))+IF(I2309&lt;=0,0,IF(I2309&lt;=25000,I2309,IF(I2309&lt;=50000,ROUNDUP(I2309/2,0)+12500,IF(I2309&lt;=100000,ROUNDUP(I2309/4,0)+25000,50000)))),40000))))</f>
        <v/>
      </c>
      <c r="R2309" s="18">
        <f>MIN(120000,O2309+P2309+Q2309)</f>
        <v/>
      </c>
      <c r="S2309" s="18">
        <f>IF(F2309&lt;=0,IF(E2309&lt;=0,0,IF(E2309&lt;=12000,E2309,IF(E2309&lt;=32000,ROUNDUP(E2309/2,0)+6000,IF(E2309&lt;=56000,ROUNDUP(E2309/4,0)+14000,28000)))),IF(E2309&lt;=0,IF(F2309&lt;=0,0,IF(F2309&lt;=15000,F2309,IF(F2309&lt;=40000,ROUNDUP(F2309/2,0)+7500,IF(F2309&lt;=70000,ROUNDUP(F2309/4,0)+17500,35000)))),MAX(IF(F2309&lt;=0,0,IF(F2309&lt;=15000,F2309,IF(F2309&lt;=40000,ROUNDUP(F2309/2,0)+7500,IF(F2309&lt;=70000,ROUNDUP(F2309/4,0)+17500,35000)))),MIN(IF(E2309&lt;=0,0,IF(E2309&lt;=12000,E2309,IF(E2309&lt;=32000,ROUNDUP(E2309/2,0)+6000,IF(E2309&lt;=56000,ROUNDUP(E2309/4,0)+14000,28000))))+IF(F2309&lt;=0,0,IF(F2309&lt;=15000,F2309,IF(F2309&lt;=40000,ROUNDUP(F2309/2,0)+7500,IF(F2309&lt;=70000,ROUNDUP(F2309/4,0)+17500,35000)))),28000))))</f>
        <v/>
      </c>
      <c r="T2309" s="18">
        <f>IF(G2309&lt;=0,0,IF(G2309&lt;=12000,G2309,IF(G2309&lt;=32000,ROUNDUP(G2309/2,0)+6000,IF(G2309&lt;=56000,ROUNDUP(G2309/4,0)+14000,28000))))</f>
        <v/>
      </c>
      <c r="U2309" s="18">
        <f>IF(I2309&lt;=0,IF(H2309&lt;=0,0,IF(H2309&lt;=12000,H2309,IF(H2309&lt;=32000,ROUNDUP(H2309/2,0)+6000,IF(H2309&lt;=56000,ROUNDUP(H2309/4,0)+14000,28000)))),IF(H2309&lt;=0,IF(I2309&lt;=0,0,IF(I2309&lt;=15000,I2309,IF(I2309&lt;=40000,ROUNDUP(I2309/2,0)+7500,IF(I2309&lt;=70000,ROUNDUP(I2309/4,0)+17500,35000)))),MAX(IF(I2309&lt;=0,0,IF(I2309&lt;=15000,I2309,IF(I2309&lt;=40000,ROUNDUP(I2309/2,0)+7500,IF(I2309&lt;=70000,ROUNDUP(I2309/4,0)+17500,35000)))),MIN(IF(H2309&lt;=0,0,IF(H2309&lt;=12000,H2309,IF(H2309&lt;=32000,ROUNDUP(H2309/2,0)+6000,IF(H2309&lt;=56000,ROUNDUP(H2309/4,0)+14000,28000))))+IF(I2309&lt;=0,0,IF(I2309&lt;=15000,I2309,IF(I2309&lt;=40000,ROUNDUP(I2309/2,0)+7500,IF(I2309&lt;=70000,ROUNDUP(I2309/4,0)+17500,35000)))),28000))))</f>
        <v/>
      </c>
      <c r="V2309" s="18">
        <f>MIN(70000,S2309+T2309+U2309)</f>
        <v/>
      </c>
      <c r="W2309" s="18">
        <f>MAX(0,ROUNDDOWN(M2309-J2309-N2309-K2309-0,-3))</f>
        <v/>
      </c>
      <c r="X2309" s="18">
        <f>MAX(0,ROUNDDOWN(M2309-J2309-N2309-K2309-R2309,-3))</f>
        <v/>
      </c>
      <c r="Y2309" s="18">
        <f>IF(W2309&lt;=0,0,ROUNDDOWN((W2309*LOOKUP(W2309,{0,1950001,3300001,6950001,9000001,18000001,40000001},{0.05,0.1,0.2,0.23,0.33,0.4,0.45})-LOOKUP(W2309,{0,1950001,3300001,6950001,9000001,18000001,40000001},{0,97500,427500,636000,1536000,2796000,4796000}))*1.021,-2))</f>
        <v/>
      </c>
      <c r="Z2309" s="18">
        <f>IF(X2309&lt;=0,0,ROUNDDOWN((X2309*LOOKUP(X2309,{0,1950001,3300001,6950001,9000001,18000001,40000001},{0.05,0.1,0.2,0.23,0.33,0.4,0.45})-LOOKUP(X2309,{0,1950001,3300001,6950001,9000001,18000001,40000001},{0,97500,427500,636000,1536000,2796000,4796000}))*1.021,-2))</f>
        <v/>
      </c>
      <c r="AA2309" s="18">
        <f>MAX(0,ROUNDDOWN(M2309-J2309-430000-L2309-0,-3))</f>
        <v/>
      </c>
      <c r="AB2309" s="18">
        <f>MAX(0,ROUNDDOWN(M2309-J2309-430000-L2309-V2309,-3))</f>
        <v/>
      </c>
      <c r="AC2309" s="18">
        <f>IF(M2309&lt;=450000,0,MAX(0,ROUNDDOWN(AA2309*0.06-MIN(50000,AA2309)*0.03,-2))+MAX(0,ROUNDDOWN(AA2309*0.04-MIN(50000,AA2309)*0.02,-2)))</f>
        <v/>
      </c>
      <c r="AD2309" s="18">
        <f>IF(M2309&lt;=450000,0,MAX(0,ROUNDDOWN(AB2309*0.06-MIN(50000,AB2309)*0.03,-2))+MAX(0,ROUNDDOWN(AB2309*0.04-MIN(50000,AB2309)*0.02,-2)))</f>
        <v/>
      </c>
      <c r="AE2309" s="18">
        <f>Y2309-Z2309</f>
        <v/>
      </c>
      <c r="AF2309" s="18">
        <f>AC2309-AD2309</f>
        <v/>
      </c>
      <c r="AG2309" s="18">
        <f>AE2309+AF2309</f>
        <v/>
      </c>
      <c r="AH2309" s="20">
        <f>IF(W2309&lt;=0,0,LOOKUP(W2309,{0,1950001,3300001,6950001,9000001,18000001,40000001},{0.05,0.1,0.2,0.23,0.33,0.4,0.45}))</f>
        <v/>
      </c>
    </row>
    <row r="2310">
      <c r="A2310" t="inlineStr">
        <is>
          <t>1万円刻み 3区分8万円ずつ</t>
        </is>
      </c>
      <c r="B2310" s="18">
        <f>'4_1万円刻み'!$A$744</f>
        <v/>
      </c>
      <c r="C2310" s="19" t="n">
        <v>2026</v>
      </c>
      <c r="D2310" t="inlineStr">
        <is>
          <t>いいえ</t>
        </is>
      </c>
      <c r="E2310" s="18" t="n">
        <v>80000</v>
      </c>
      <c r="F2310" s="18" t="n">
        <v>0</v>
      </c>
      <c r="G2310" s="18" t="n">
        <v>80000</v>
      </c>
      <c r="H2310" s="18" t="n">
        <v>80000</v>
      </c>
      <c r="I2310" s="18" t="n">
        <v>0</v>
      </c>
      <c r="J2310" s="18">
        <f>ROUND(MIN(B2310/12,650000)*12*0.0915+MIN(B2310/12,1390000)*12*(0.0504+0)+B2310*0.005,0)</f>
        <v/>
      </c>
      <c r="K2310" s="18" t="n">
        <v>0</v>
      </c>
      <c r="L2310" s="18" t="n">
        <v>0</v>
      </c>
      <c r="M2310" s="18">
        <f>ROUND(IF(C2310&gt;=2026,IF(B2310&lt;741000,0,IF(B2310&lt;2191000,B2310-740000,IF(B2310&lt;2193000,1451000,IF(B2310&lt;2196000,1453000,IF(B2310&lt;2200000,1456000,IF(B2310&lt;3600000,ROUNDDOWN(B2310/4,-3)*2.8-80000,IF(B2310&lt;6600000,ROUNDDOWN(B2310/4,-3)*3.2-440000,IF(B2310&lt;8500000,ROUNDDOWN(B2310*0.9,0)-1100000,B2310-1950000)))))))),IF(B2310&lt;651000,0,IF(B2310&lt;1900000,B2310-650000,IF(B2310&lt;3600000,ROUNDDOWN(B2310/4,-3)*2.8-80000,IF(B2310&lt;6600000,ROUNDDOWN(B2310/4,-3)*3.2-440000,IF(B2310&lt;8500000,ROUNDDOWN(B2310*0.9,0)-1100000,B2310-1950000)))))),0)</f>
        <v/>
      </c>
      <c r="N2310" s="18">
        <f>IF(M2310&gt;23500000,NA(),IF(C2310&gt;=2026,IF(M2310&lt;=4890000,1040000,IF(M2310&lt;=6550000,670000,620000)),IF(M2310&lt;=1320000,950000,IF(M2310&lt;=3360000,880000,IF(M2310&lt;=4890000,680000,IF(M2310&lt;=6550000,630000,580000))))))</f>
        <v/>
      </c>
      <c r="O2310" s="18">
        <f>IF(F2310&lt;=0,IF(AND(D2310="はい",C2310&gt;=2026,C2310&lt;=2027),IF(E2310&lt;=0,0,IF(E2310&lt;=30000,E2310,IF(E2310&lt;=60000,ROUNDUP(E2310/2,0)+15000,IF(E2310&lt;=120000,ROUNDUP(E2310/4,0)+30000,60000)))),IF(E2310&lt;=0,0,IF(E2310&lt;=20000,E2310,IF(E2310&lt;=40000,ROUNDUP(E2310/2,0)+10000,IF(E2310&lt;=80000,ROUNDUP(E2310/4,0)+20000,40000))))),IF(E2310&lt;=0,IF(F2310&lt;=0,0,IF(F2310&lt;=25000,F2310,IF(F2310&lt;=50000,ROUNDUP(F2310/2,0)+12500,IF(F2310&lt;=100000,ROUNDUP(F2310/4,0)+25000,50000)))),MAX(IF(F2310&lt;=0,0,IF(F2310&lt;=25000,F2310,IF(F2310&lt;=50000,ROUNDUP(F2310/2,0)+12500,IF(F2310&lt;=100000,ROUNDUP(F2310/4,0)+25000,50000)))),MIN(IF(AND(D2310="はい",C2310&gt;=2026,C2310&lt;=2027),IF(E2310&lt;=0,0,IF(E2310&lt;=30000,E2310,IF(E2310&lt;=60000,ROUNDUP(E2310/2,0)+15000,IF(E2310&lt;=120000,ROUNDUP(E2310/4,0)+30000,60000)))),IF(E2310&lt;=0,0,IF(E2310&lt;=20000,E2310,IF(E2310&lt;=40000,ROUNDUP(E2310/2,0)+10000,IF(E2310&lt;=80000,ROUNDUP(E2310/4,0)+20000,40000)))))+IF(F2310&lt;=0,0,IF(F2310&lt;=25000,F2310,IF(F2310&lt;=50000,ROUNDUP(F2310/2,0)+12500,IF(F2310&lt;=100000,ROUNDUP(F2310/4,0)+25000,50000)))),IF(AND(D2310="はい",C2310&gt;=2026,C2310&lt;=2027),60000,40000)))))</f>
        <v/>
      </c>
      <c r="P2310" s="18">
        <f>IF(G2310&lt;=0,0,IF(G2310&lt;=20000,G2310,IF(G2310&lt;=40000,ROUNDUP(G2310/2,0)+10000,IF(G2310&lt;=80000,ROUNDUP(G2310/4,0)+20000,40000))))</f>
        <v/>
      </c>
      <c r="Q2310" s="18">
        <f>IF(I2310&lt;=0,IF(H2310&lt;=0,0,IF(H2310&lt;=20000,H2310,IF(H2310&lt;=40000,ROUNDUP(H2310/2,0)+10000,IF(H2310&lt;=80000,ROUNDUP(H2310/4,0)+20000,40000)))),IF(H2310&lt;=0,IF(I2310&lt;=0,0,IF(I2310&lt;=25000,I2310,IF(I2310&lt;=50000,ROUNDUP(I2310/2,0)+12500,IF(I2310&lt;=100000,ROUNDUP(I2310/4,0)+25000,50000)))),MAX(IF(I2310&lt;=0,0,IF(I2310&lt;=25000,I2310,IF(I2310&lt;=50000,ROUNDUP(I2310/2,0)+12500,IF(I2310&lt;=100000,ROUNDUP(I2310/4,0)+25000,50000)))),MIN(IF(H2310&lt;=0,0,IF(H2310&lt;=20000,H2310,IF(H2310&lt;=40000,ROUNDUP(H2310/2,0)+10000,IF(H2310&lt;=80000,ROUNDUP(H2310/4,0)+20000,40000))))+IF(I2310&lt;=0,0,IF(I2310&lt;=25000,I2310,IF(I2310&lt;=50000,ROUNDUP(I2310/2,0)+12500,IF(I2310&lt;=100000,ROUNDUP(I2310/4,0)+25000,50000)))),40000))))</f>
        <v/>
      </c>
      <c r="R2310" s="18">
        <f>MIN(120000,O2310+P2310+Q2310)</f>
        <v/>
      </c>
      <c r="S2310" s="18">
        <f>IF(F2310&lt;=0,IF(E2310&lt;=0,0,IF(E2310&lt;=12000,E2310,IF(E2310&lt;=32000,ROUNDUP(E2310/2,0)+6000,IF(E2310&lt;=56000,ROUNDUP(E2310/4,0)+14000,28000)))),IF(E2310&lt;=0,IF(F2310&lt;=0,0,IF(F2310&lt;=15000,F2310,IF(F2310&lt;=40000,ROUNDUP(F2310/2,0)+7500,IF(F2310&lt;=70000,ROUNDUP(F2310/4,0)+17500,35000)))),MAX(IF(F2310&lt;=0,0,IF(F2310&lt;=15000,F2310,IF(F2310&lt;=40000,ROUNDUP(F2310/2,0)+7500,IF(F2310&lt;=70000,ROUNDUP(F2310/4,0)+17500,35000)))),MIN(IF(E2310&lt;=0,0,IF(E2310&lt;=12000,E2310,IF(E2310&lt;=32000,ROUNDUP(E2310/2,0)+6000,IF(E2310&lt;=56000,ROUNDUP(E2310/4,0)+14000,28000))))+IF(F2310&lt;=0,0,IF(F2310&lt;=15000,F2310,IF(F2310&lt;=40000,ROUNDUP(F2310/2,0)+7500,IF(F2310&lt;=70000,ROUNDUP(F2310/4,0)+17500,35000)))),28000))))</f>
        <v/>
      </c>
      <c r="T2310" s="18">
        <f>IF(G2310&lt;=0,0,IF(G2310&lt;=12000,G2310,IF(G2310&lt;=32000,ROUNDUP(G2310/2,0)+6000,IF(G2310&lt;=56000,ROUNDUP(G2310/4,0)+14000,28000))))</f>
        <v/>
      </c>
      <c r="U2310" s="18">
        <f>IF(I2310&lt;=0,IF(H2310&lt;=0,0,IF(H2310&lt;=12000,H2310,IF(H2310&lt;=32000,ROUNDUP(H2310/2,0)+6000,IF(H2310&lt;=56000,ROUNDUP(H2310/4,0)+14000,28000)))),IF(H2310&lt;=0,IF(I2310&lt;=0,0,IF(I2310&lt;=15000,I2310,IF(I2310&lt;=40000,ROUNDUP(I2310/2,0)+7500,IF(I2310&lt;=70000,ROUNDUP(I2310/4,0)+17500,35000)))),MAX(IF(I2310&lt;=0,0,IF(I2310&lt;=15000,I2310,IF(I2310&lt;=40000,ROUNDUP(I2310/2,0)+7500,IF(I2310&lt;=70000,ROUNDUP(I2310/4,0)+17500,35000)))),MIN(IF(H2310&lt;=0,0,IF(H2310&lt;=12000,H2310,IF(H2310&lt;=32000,ROUNDUP(H2310/2,0)+6000,IF(H2310&lt;=56000,ROUNDUP(H2310/4,0)+14000,28000))))+IF(I2310&lt;=0,0,IF(I2310&lt;=15000,I2310,IF(I2310&lt;=40000,ROUNDUP(I2310/2,0)+7500,IF(I2310&lt;=70000,ROUNDUP(I2310/4,0)+17500,35000)))),28000))))</f>
        <v/>
      </c>
      <c r="V2310" s="18">
        <f>MIN(70000,S2310+T2310+U2310)</f>
        <v/>
      </c>
      <c r="W2310" s="18">
        <f>MAX(0,ROUNDDOWN(M2310-J2310-N2310-K2310-0,-3))</f>
        <v/>
      </c>
      <c r="X2310" s="18">
        <f>MAX(0,ROUNDDOWN(M2310-J2310-N2310-K2310-R2310,-3))</f>
        <v/>
      </c>
      <c r="Y2310" s="18">
        <f>IF(W2310&lt;=0,0,ROUNDDOWN((W2310*LOOKUP(W2310,{0,1950001,3300001,6950001,9000001,18000001,40000001},{0.05,0.1,0.2,0.23,0.33,0.4,0.45})-LOOKUP(W2310,{0,1950001,3300001,6950001,9000001,18000001,40000001},{0,97500,427500,636000,1536000,2796000,4796000}))*1.021,-2))</f>
        <v/>
      </c>
      <c r="Z2310" s="18">
        <f>IF(X2310&lt;=0,0,ROUNDDOWN((X2310*LOOKUP(X2310,{0,1950001,3300001,6950001,9000001,18000001,40000001},{0.05,0.1,0.2,0.23,0.33,0.4,0.45})-LOOKUP(X2310,{0,1950001,3300001,6950001,9000001,18000001,40000001},{0,97500,427500,636000,1536000,2796000,4796000}))*1.021,-2))</f>
        <v/>
      </c>
      <c r="AA2310" s="18">
        <f>MAX(0,ROUNDDOWN(M2310-J2310-430000-L2310-0,-3))</f>
        <v/>
      </c>
      <c r="AB2310" s="18">
        <f>MAX(0,ROUNDDOWN(M2310-J2310-430000-L2310-V2310,-3))</f>
        <v/>
      </c>
      <c r="AC2310" s="18">
        <f>IF(M2310&lt;=450000,0,MAX(0,ROUNDDOWN(AA2310*0.06-MIN(50000,AA2310)*0.03,-2))+MAX(0,ROUNDDOWN(AA2310*0.04-MIN(50000,AA2310)*0.02,-2)))</f>
        <v/>
      </c>
      <c r="AD2310" s="18">
        <f>IF(M2310&lt;=450000,0,MAX(0,ROUNDDOWN(AB2310*0.06-MIN(50000,AB2310)*0.03,-2))+MAX(0,ROUNDDOWN(AB2310*0.04-MIN(50000,AB2310)*0.02,-2)))</f>
        <v/>
      </c>
      <c r="AE2310" s="18">
        <f>Y2310-Z2310</f>
        <v/>
      </c>
      <c r="AF2310" s="18">
        <f>AC2310-AD2310</f>
        <v/>
      </c>
      <c r="AG2310" s="18">
        <f>AE2310+AF2310</f>
        <v/>
      </c>
      <c r="AH2310" s="20">
        <f>IF(W2310&lt;=0,0,LOOKUP(W2310,{0,1950001,3300001,6950001,9000001,18000001,40000001},{0.05,0.1,0.2,0.23,0.33,0.4,0.45}))</f>
        <v/>
      </c>
    </row>
    <row r="2311">
      <c r="A2311" t="inlineStr">
        <is>
          <t>1万円刻み 一般8万円</t>
        </is>
      </c>
      <c r="B2311" s="18">
        <f>'4_1万円刻み'!$A$744</f>
        <v/>
      </c>
      <c r="C2311" s="19" t="n">
        <v>2026</v>
      </c>
      <c r="D2311" t="inlineStr">
        <is>
          <t>いいえ</t>
        </is>
      </c>
      <c r="E2311" s="18" t="n">
        <v>80000</v>
      </c>
      <c r="F2311" s="18" t="n">
        <v>0</v>
      </c>
      <c r="G2311" s="18" t="n">
        <v>0</v>
      </c>
      <c r="H2311" s="18" t="n">
        <v>0</v>
      </c>
      <c r="I2311" s="18" t="n">
        <v>0</v>
      </c>
      <c r="J2311" s="18">
        <f>ROUND(MIN(B2311/12,650000)*12*0.0915+MIN(B2311/12,1390000)*12*(0.0504+0)+B2311*0.005,0)</f>
        <v/>
      </c>
      <c r="K2311" s="18" t="n">
        <v>0</v>
      </c>
      <c r="L2311" s="18" t="n">
        <v>0</v>
      </c>
      <c r="M2311" s="18">
        <f>ROUND(IF(C2311&gt;=2026,IF(B2311&lt;741000,0,IF(B2311&lt;2191000,B2311-740000,IF(B2311&lt;2193000,1451000,IF(B2311&lt;2196000,1453000,IF(B2311&lt;2200000,1456000,IF(B2311&lt;3600000,ROUNDDOWN(B2311/4,-3)*2.8-80000,IF(B2311&lt;6600000,ROUNDDOWN(B2311/4,-3)*3.2-440000,IF(B2311&lt;8500000,ROUNDDOWN(B2311*0.9,0)-1100000,B2311-1950000)))))))),IF(B2311&lt;651000,0,IF(B2311&lt;1900000,B2311-650000,IF(B2311&lt;3600000,ROUNDDOWN(B2311/4,-3)*2.8-80000,IF(B2311&lt;6600000,ROUNDDOWN(B2311/4,-3)*3.2-440000,IF(B2311&lt;8500000,ROUNDDOWN(B2311*0.9,0)-1100000,B2311-1950000)))))),0)</f>
        <v/>
      </c>
      <c r="N2311" s="18">
        <f>IF(M2311&gt;23500000,NA(),IF(C2311&gt;=2026,IF(M2311&lt;=4890000,1040000,IF(M2311&lt;=6550000,670000,620000)),IF(M2311&lt;=1320000,950000,IF(M2311&lt;=3360000,880000,IF(M2311&lt;=4890000,680000,IF(M2311&lt;=6550000,630000,580000))))))</f>
        <v/>
      </c>
      <c r="O2311" s="18">
        <f>IF(F2311&lt;=0,IF(AND(D2311="はい",C2311&gt;=2026,C2311&lt;=2027),IF(E2311&lt;=0,0,IF(E2311&lt;=30000,E2311,IF(E2311&lt;=60000,ROUNDUP(E2311/2,0)+15000,IF(E2311&lt;=120000,ROUNDUP(E2311/4,0)+30000,60000)))),IF(E2311&lt;=0,0,IF(E2311&lt;=20000,E2311,IF(E2311&lt;=40000,ROUNDUP(E2311/2,0)+10000,IF(E2311&lt;=80000,ROUNDUP(E2311/4,0)+20000,40000))))),IF(E2311&lt;=0,IF(F2311&lt;=0,0,IF(F2311&lt;=25000,F2311,IF(F2311&lt;=50000,ROUNDUP(F2311/2,0)+12500,IF(F2311&lt;=100000,ROUNDUP(F2311/4,0)+25000,50000)))),MAX(IF(F2311&lt;=0,0,IF(F2311&lt;=25000,F2311,IF(F2311&lt;=50000,ROUNDUP(F2311/2,0)+12500,IF(F2311&lt;=100000,ROUNDUP(F2311/4,0)+25000,50000)))),MIN(IF(AND(D2311="はい",C2311&gt;=2026,C2311&lt;=2027),IF(E2311&lt;=0,0,IF(E2311&lt;=30000,E2311,IF(E2311&lt;=60000,ROUNDUP(E2311/2,0)+15000,IF(E2311&lt;=120000,ROUNDUP(E2311/4,0)+30000,60000)))),IF(E2311&lt;=0,0,IF(E2311&lt;=20000,E2311,IF(E2311&lt;=40000,ROUNDUP(E2311/2,0)+10000,IF(E2311&lt;=80000,ROUNDUP(E2311/4,0)+20000,40000)))))+IF(F2311&lt;=0,0,IF(F2311&lt;=25000,F2311,IF(F2311&lt;=50000,ROUNDUP(F2311/2,0)+12500,IF(F2311&lt;=100000,ROUNDUP(F2311/4,0)+25000,50000)))),IF(AND(D2311="はい",C2311&gt;=2026,C2311&lt;=2027),60000,40000)))))</f>
        <v/>
      </c>
      <c r="P2311" s="18">
        <f>IF(G2311&lt;=0,0,IF(G2311&lt;=20000,G2311,IF(G2311&lt;=40000,ROUNDUP(G2311/2,0)+10000,IF(G2311&lt;=80000,ROUNDUP(G2311/4,0)+20000,40000))))</f>
        <v/>
      </c>
      <c r="Q2311" s="18">
        <f>IF(I2311&lt;=0,IF(H2311&lt;=0,0,IF(H2311&lt;=20000,H2311,IF(H2311&lt;=40000,ROUNDUP(H2311/2,0)+10000,IF(H2311&lt;=80000,ROUNDUP(H2311/4,0)+20000,40000)))),IF(H2311&lt;=0,IF(I2311&lt;=0,0,IF(I2311&lt;=25000,I2311,IF(I2311&lt;=50000,ROUNDUP(I2311/2,0)+12500,IF(I2311&lt;=100000,ROUNDUP(I2311/4,0)+25000,50000)))),MAX(IF(I2311&lt;=0,0,IF(I2311&lt;=25000,I2311,IF(I2311&lt;=50000,ROUNDUP(I2311/2,0)+12500,IF(I2311&lt;=100000,ROUNDUP(I2311/4,0)+25000,50000)))),MIN(IF(H2311&lt;=0,0,IF(H2311&lt;=20000,H2311,IF(H2311&lt;=40000,ROUNDUP(H2311/2,0)+10000,IF(H2311&lt;=80000,ROUNDUP(H2311/4,0)+20000,40000))))+IF(I2311&lt;=0,0,IF(I2311&lt;=25000,I2311,IF(I2311&lt;=50000,ROUNDUP(I2311/2,0)+12500,IF(I2311&lt;=100000,ROUNDUP(I2311/4,0)+25000,50000)))),40000))))</f>
        <v/>
      </c>
      <c r="R2311" s="18">
        <f>MIN(120000,O2311+P2311+Q2311)</f>
        <v/>
      </c>
      <c r="S2311" s="18">
        <f>IF(F2311&lt;=0,IF(E2311&lt;=0,0,IF(E2311&lt;=12000,E2311,IF(E2311&lt;=32000,ROUNDUP(E2311/2,0)+6000,IF(E2311&lt;=56000,ROUNDUP(E2311/4,0)+14000,28000)))),IF(E2311&lt;=0,IF(F2311&lt;=0,0,IF(F2311&lt;=15000,F2311,IF(F2311&lt;=40000,ROUNDUP(F2311/2,0)+7500,IF(F2311&lt;=70000,ROUNDUP(F2311/4,0)+17500,35000)))),MAX(IF(F2311&lt;=0,0,IF(F2311&lt;=15000,F2311,IF(F2311&lt;=40000,ROUNDUP(F2311/2,0)+7500,IF(F2311&lt;=70000,ROUNDUP(F2311/4,0)+17500,35000)))),MIN(IF(E2311&lt;=0,0,IF(E2311&lt;=12000,E2311,IF(E2311&lt;=32000,ROUNDUP(E2311/2,0)+6000,IF(E2311&lt;=56000,ROUNDUP(E2311/4,0)+14000,28000))))+IF(F2311&lt;=0,0,IF(F2311&lt;=15000,F2311,IF(F2311&lt;=40000,ROUNDUP(F2311/2,0)+7500,IF(F2311&lt;=70000,ROUNDUP(F2311/4,0)+17500,35000)))),28000))))</f>
        <v/>
      </c>
      <c r="T2311" s="18">
        <f>IF(G2311&lt;=0,0,IF(G2311&lt;=12000,G2311,IF(G2311&lt;=32000,ROUNDUP(G2311/2,0)+6000,IF(G2311&lt;=56000,ROUNDUP(G2311/4,0)+14000,28000))))</f>
        <v/>
      </c>
      <c r="U2311" s="18">
        <f>IF(I2311&lt;=0,IF(H2311&lt;=0,0,IF(H2311&lt;=12000,H2311,IF(H2311&lt;=32000,ROUNDUP(H2311/2,0)+6000,IF(H2311&lt;=56000,ROUNDUP(H2311/4,0)+14000,28000)))),IF(H2311&lt;=0,IF(I2311&lt;=0,0,IF(I2311&lt;=15000,I2311,IF(I2311&lt;=40000,ROUNDUP(I2311/2,0)+7500,IF(I2311&lt;=70000,ROUNDUP(I2311/4,0)+17500,35000)))),MAX(IF(I2311&lt;=0,0,IF(I2311&lt;=15000,I2311,IF(I2311&lt;=40000,ROUNDUP(I2311/2,0)+7500,IF(I2311&lt;=70000,ROUNDUP(I2311/4,0)+17500,35000)))),MIN(IF(H2311&lt;=0,0,IF(H2311&lt;=12000,H2311,IF(H2311&lt;=32000,ROUNDUP(H2311/2,0)+6000,IF(H2311&lt;=56000,ROUNDUP(H2311/4,0)+14000,28000))))+IF(I2311&lt;=0,0,IF(I2311&lt;=15000,I2311,IF(I2311&lt;=40000,ROUNDUP(I2311/2,0)+7500,IF(I2311&lt;=70000,ROUNDUP(I2311/4,0)+17500,35000)))),28000))))</f>
        <v/>
      </c>
      <c r="V2311" s="18">
        <f>MIN(70000,S2311+T2311+U2311)</f>
        <v/>
      </c>
      <c r="W2311" s="18">
        <f>MAX(0,ROUNDDOWN(M2311-J2311-N2311-K2311-0,-3))</f>
        <v/>
      </c>
      <c r="X2311" s="18">
        <f>MAX(0,ROUNDDOWN(M2311-J2311-N2311-K2311-R2311,-3))</f>
        <v/>
      </c>
      <c r="Y2311" s="18">
        <f>IF(W2311&lt;=0,0,ROUNDDOWN((W2311*LOOKUP(W2311,{0,1950001,3300001,6950001,9000001,18000001,40000001},{0.05,0.1,0.2,0.23,0.33,0.4,0.45})-LOOKUP(W2311,{0,1950001,3300001,6950001,9000001,18000001,40000001},{0,97500,427500,636000,1536000,2796000,4796000}))*1.021,-2))</f>
        <v/>
      </c>
      <c r="Z2311" s="18">
        <f>IF(X2311&lt;=0,0,ROUNDDOWN((X2311*LOOKUP(X2311,{0,1950001,3300001,6950001,9000001,18000001,40000001},{0.05,0.1,0.2,0.23,0.33,0.4,0.45})-LOOKUP(X2311,{0,1950001,3300001,6950001,9000001,18000001,40000001},{0,97500,427500,636000,1536000,2796000,4796000}))*1.021,-2))</f>
        <v/>
      </c>
      <c r="AA2311" s="18">
        <f>MAX(0,ROUNDDOWN(M2311-J2311-430000-L2311-0,-3))</f>
        <v/>
      </c>
      <c r="AB2311" s="18">
        <f>MAX(0,ROUNDDOWN(M2311-J2311-430000-L2311-V2311,-3))</f>
        <v/>
      </c>
      <c r="AC2311" s="18">
        <f>IF(M2311&lt;=450000,0,MAX(0,ROUNDDOWN(AA2311*0.06-MIN(50000,AA2311)*0.03,-2))+MAX(0,ROUNDDOWN(AA2311*0.04-MIN(50000,AA2311)*0.02,-2)))</f>
        <v/>
      </c>
      <c r="AD2311" s="18">
        <f>IF(M2311&lt;=450000,0,MAX(0,ROUNDDOWN(AB2311*0.06-MIN(50000,AB2311)*0.03,-2))+MAX(0,ROUNDDOWN(AB2311*0.04-MIN(50000,AB2311)*0.02,-2)))</f>
        <v/>
      </c>
      <c r="AE2311" s="18">
        <f>Y2311-Z2311</f>
        <v/>
      </c>
      <c r="AF2311" s="18">
        <f>AC2311-AD2311</f>
        <v/>
      </c>
      <c r="AG2311" s="18">
        <f>AE2311+AF2311</f>
        <v/>
      </c>
      <c r="AH2311" s="20">
        <f>IF(W2311&lt;=0,0,LOOKUP(W2311,{0,1950001,3300001,6950001,9000001,18000001,40000001},{0.05,0.1,0.2,0.23,0.33,0.4,0.45}))</f>
        <v/>
      </c>
    </row>
    <row r="2312">
      <c r="A2312" t="inlineStr">
        <is>
          <t>1万円刻み 特例あり一般12万円</t>
        </is>
      </c>
      <c r="B2312" s="18">
        <f>'4_1万円刻み'!$A$744</f>
        <v/>
      </c>
      <c r="C2312" s="19" t="n">
        <v>2026</v>
      </c>
      <c r="D2312" t="inlineStr">
        <is>
          <t>はい</t>
        </is>
      </c>
      <c r="E2312" s="18" t="n">
        <v>120000</v>
      </c>
      <c r="F2312" s="18" t="n">
        <v>0</v>
      </c>
      <c r="G2312" s="18" t="n">
        <v>0</v>
      </c>
      <c r="H2312" s="18" t="n">
        <v>0</v>
      </c>
      <c r="I2312" s="18" t="n">
        <v>0</v>
      </c>
      <c r="J2312" s="18">
        <f>ROUND(MIN(B2312/12,650000)*12*0.0915+MIN(B2312/12,1390000)*12*(0.0504+0)+B2312*0.005,0)</f>
        <v/>
      </c>
      <c r="K2312" s="18" t="n">
        <v>0</v>
      </c>
      <c r="L2312" s="18" t="n">
        <v>0</v>
      </c>
      <c r="M2312" s="18">
        <f>ROUND(IF(C2312&gt;=2026,IF(B2312&lt;741000,0,IF(B2312&lt;2191000,B2312-740000,IF(B2312&lt;2193000,1451000,IF(B2312&lt;2196000,1453000,IF(B2312&lt;2200000,1456000,IF(B2312&lt;3600000,ROUNDDOWN(B2312/4,-3)*2.8-80000,IF(B2312&lt;6600000,ROUNDDOWN(B2312/4,-3)*3.2-440000,IF(B2312&lt;8500000,ROUNDDOWN(B2312*0.9,0)-1100000,B2312-1950000)))))))),IF(B2312&lt;651000,0,IF(B2312&lt;1900000,B2312-650000,IF(B2312&lt;3600000,ROUNDDOWN(B2312/4,-3)*2.8-80000,IF(B2312&lt;6600000,ROUNDDOWN(B2312/4,-3)*3.2-440000,IF(B2312&lt;8500000,ROUNDDOWN(B2312*0.9,0)-1100000,B2312-1950000)))))),0)</f>
        <v/>
      </c>
      <c r="N2312" s="18">
        <f>IF(M2312&gt;23500000,NA(),IF(C2312&gt;=2026,IF(M2312&lt;=4890000,1040000,IF(M2312&lt;=6550000,670000,620000)),IF(M2312&lt;=1320000,950000,IF(M2312&lt;=3360000,880000,IF(M2312&lt;=4890000,680000,IF(M2312&lt;=6550000,630000,580000))))))</f>
        <v/>
      </c>
      <c r="O2312" s="18">
        <f>IF(F2312&lt;=0,IF(AND(D2312="はい",C2312&gt;=2026,C2312&lt;=2027),IF(E2312&lt;=0,0,IF(E2312&lt;=30000,E2312,IF(E2312&lt;=60000,ROUNDUP(E2312/2,0)+15000,IF(E2312&lt;=120000,ROUNDUP(E2312/4,0)+30000,60000)))),IF(E2312&lt;=0,0,IF(E2312&lt;=20000,E2312,IF(E2312&lt;=40000,ROUNDUP(E2312/2,0)+10000,IF(E2312&lt;=80000,ROUNDUP(E2312/4,0)+20000,40000))))),IF(E2312&lt;=0,IF(F2312&lt;=0,0,IF(F2312&lt;=25000,F2312,IF(F2312&lt;=50000,ROUNDUP(F2312/2,0)+12500,IF(F2312&lt;=100000,ROUNDUP(F2312/4,0)+25000,50000)))),MAX(IF(F2312&lt;=0,0,IF(F2312&lt;=25000,F2312,IF(F2312&lt;=50000,ROUNDUP(F2312/2,0)+12500,IF(F2312&lt;=100000,ROUNDUP(F2312/4,0)+25000,50000)))),MIN(IF(AND(D2312="はい",C2312&gt;=2026,C2312&lt;=2027),IF(E2312&lt;=0,0,IF(E2312&lt;=30000,E2312,IF(E2312&lt;=60000,ROUNDUP(E2312/2,0)+15000,IF(E2312&lt;=120000,ROUNDUP(E2312/4,0)+30000,60000)))),IF(E2312&lt;=0,0,IF(E2312&lt;=20000,E2312,IF(E2312&lt;=40000,ROUNDUP(E2312/2,0)+10000,IF(E2312&lt;=80000,ROUNDUP(E2312/4,0)+20000,40000)))))+IF(F2312&lt;=0,0,IF(F2312&lt;=25000,F2312,IF(F2312&lt;=50000,ROUNDUP(F2312/2,0)+12500,IF(F2312&lt;=100000,ROUNDUP(F2312/4,0)+25000,50000)))),IF(AND(D2312="はい",C2312&gt;=2026,C2312&lt;=2027),60000,40000)))))</f>
        <v/>
      </c>
      <c r="P2312" s="18">
        <f>IF(G2312&lt;=0,0,IF(G2312&lt;=20000,G2312,IF(G2312&lt;=40000,ROUNDUP(G2312/2,0)+10000,IF(G2312&lt;=80000,ROUNDUP(G2312/4,0)+20000,40000))))</f>
        <v/>
      </c>
      <c r="Q2312" s="18">
        <f>IF(I2312&lt;=0,IF(H2312&lt;=0,0,IF(H2312&lt;=20000,H2312,IF(H2312&lt;=40000,ROUNDUP(H2312/2,0)+10000,IF(H2312&lt;=80000,ROUNDUP(H2312/4,0)+20000,40000)))),IF(H2312&lt;=0,IF(I2312&lt;=0,0,IF(I2312&lt;=25000,I2312,IF(I2312&lt;=50000,ROUNDUP(I2312/2,0)+12500,IF(I2312&lt;=100000,ROUNDUP(I2312/4,0)+25000,50000)))),MAX(IF(I2312&lt;=0,0,IF(I2312&lt;=25000,I2312,IF(I2312&lt;=50000,ROUNDUP(I2312/2,0)+12500,IF(I2312&lt;=100000,ROUNDUP(I2312/4,0)+25000,50000)))),MIN(IF(H2312&lt;=0,0,IF(H2312&lt;=20000,H2312,IF(H2312&lt;=40000,ROUNDUP(H2312/2,0)+10000,IF(H2312&lt;=80000,ROUNDUP(H2312/4,0)+20000,40000))))+IF(I2312&lt;=0,0,IF(I2312&lt;=25000,I2312,IF(I2312&lt;=50000,ROUNDUP(I2312/2,0)+12500,IF(I2312&lt;=100000,ROUNDUP(I2312/4,0)+25000,50000)))),40000))))</f>
        <v/>
      </c>
      <c r="R2312" s="18">
        <f>MIN(120000,O2312+P2312+Q2312)</f>
        <v/>
      </c>
      <c r="S2312" s="18">
        <f>IF(F2312&lt;=0,IF(E2312&lt;=0,0,IF(E2312&lt;=12000,E2312,IF(E2312&lt;=32000,ROUNDUP(E2312/2,0)+6000,IF(E2312&lt;=56000,ROUNDUP(E2312/4,0)+14000,28000)))),IF(E2312&lt;=0,IF(F2312&lt;=0,0,IF(F2312&lt;=15000,F2312,IF(F2312&lt;=40000,ROUNDUP(F2312/2,0)+7500,IF(F2312&lt;=70000,ROUNDUP(F2312/4,0)+17500,35000)))),MAX(IF(F2312&lt;=0,0,IF(F2312&lt;=15000,F2312,IF(F2312&lt;=40000,ROUNDUP(F2312/2,0)+7500,IF(F2312&lt;=70000,ROUNDUP(F2312/4,0)+17500,35000)))),MIN(IF(E2312&lt;=0,0,IF(E2312&lt;=12000,E2312,IF(E2312&lt;=32000,ROUNDUP(E2312/2,0)+6000,IF(E2312&lt;=56000,ROUNDUP(E2312/4,0)+14000,28000))))+IF(F2312&lt;=0,0,IF(F2312&lt;=15000,F2312,IF(F2312&lt;=40000,ROUNDUP(F2312/2,0)+7500,IF(F2312&lt;=70000,ROUNDUP(F2312/4,0)+17500,35000)))),28000))))</f>
        <v/>
      </c>
      <c r="T2312" s="18">
        <f>IF(G2312&lt;=0,0,IF(G2312&lt;=12000,G2312,IF(G2312&lt;=32000,ROUNDUP(G2312/2,0)+6000,IF(G2312&lt;=56000,ROUNDUP(G2312/4,0)+14000,28000))))</f>
        <v/>
      </c>
      <c r="U2312" s="18">
        <f>IF(I2312&lt;=0,IF(H2312&lt;=0,0,IF(H2312&lt;=12000,H2312,IF(H2312&lt;=32000,ROUNDUP(H2312/2,0)+6000,IF(H2312&lt;=56000,ROUNDUP(H2312/4,0)+14000,28000)))),IF(H2312&lt;=0,IF(I2312&lt;=0,0,IF(I2312&lt;=15000,I2312,IF(I2312&lt;=40000,ROUNDUP(I2312/2,0)+7500,IF(I2312&lt;=70000,ROUNDUP(I2312/4,0)+17500,35000)))),MAX(IF(I2312&lt;=0,0,IF(I2312&lt;=15000,I2312,IF(I2312&lt;=40000,ROUNDUP(I2312/2,0)+7500,IF(I2312&lt;=70000,ROUNDUP(I2312/4,0)+17500,35000)))),MIN(IF(H2312&lt;=0,0,IF(H2312&lt;=12000,H2312,IF(H2312&lt;=32000,ROUNDUP(H2312/2,0)+6000,IF(H2312&lt;=56000,ROUNDUP(H2312/4,0)+14000,28000))))+IF(I2312&lt;=0,0,IF(I2312&lt;=15000,I2312,IF(I2312&lt;=40000,ROUNDUP(I2312/2,0)+7500,IF(I2312&lt;=70000,ROUNDUP(I2312/4,0)+17500,35000)))),28000))))</f>
        <v/>
      </c>
      <c r="V2312" s="18">
        <f>MIN(70000,S2312+T2312+U2312)</f>
        <v/>
      </c>
      <c r="W2312" s="18">
        <f>MAX(0,ROUNDDOWN(M2312-J2312-N2312-K2312-0,-3))</f>
        <v/>
      </c>
      <c r="X2312" s="18">
        <f>MAX(0,ROUNDDOWN(M2312-J2312-N2312-K2312-R2312,-3))</f>
        <v/>
      </c>
      <c r="Y2312" s="18">
        <f>IF(W2312&lt;=0,0,ROUNDDOWN((W2312*LOOKUP(W2312,{0,1950001,3300001,6950001,9000001,18000001,40000001},{0.05,0.1,0.2,0.23,0.33,0.4,0.45})-LOOKUP(W2312,{0,1950001,3300001,6950001,9000001,18000001,40000001},{0,97500,427500,636000,1536000,2796000,4796000}))*1.021,-2))</f>
        <v/>
      </c>
      <c r="Z2312" s="18">
        <f>IF(X2312&lt;=0,0,ROUNDDOWN((X2312*LOOKUP(X2312,{0,1950001,3300001,6950001,9000001,18000001,40000001},{0.05,0.1,0.2,0.23,0.33,0.4,0.45})-LOOKUP(X2312,{0,1950001,3300001,6950001,9000001,18000001,40000001},{0,97500,427500,636000,1536000,2796000,4796000}))*1.021,-2))</f>
        <v/>
      </c>
      <c r="AA2312" s="18">
        <f>MAX(0,ROUNDDOWN(M2312-J2312-430000-L2312-0,-3))</f>
        <v/>
      </c>
      <c r="AB2312" s="18">
        <f>MAX(0,ROUNDDOWN(M2312-J2312-430000-L2312-V2312,-3))</f>
        <v/>
      </c>
      <c r="AC2312" s="18">
        <f>IF(M2312&lt;=450000,0,MAX(0,ROUNDDOWN(AA2312*0.06-MIN(50000,AA2312)*0.03,-2))+MAX(0,ROUNDDOWN(AA2312*0.04-MIN(50000,AA2312)*0.02,-2)))</f>
        <v/>
      </c>
      <c r="AD2312" s="18">
        <f>IF(M2312&lt;=450000,0,MAX(0,ROUNDDOWN(AB2312*0.06-MIN(50000,AB2312)*0.03,-2))+MAX(0,ROUNDDOWN(AB2312*0.04-MIN(50000,AB2312)*0.02,-2)))</f>
        <v/>
      </c>
      <c r="AE2312" s="18">
        <f>Y2312-Z2312</f>
        <v/>
      </c>
      <c r="AF2312" s="18">
        <f>AC2312-AD2312</f>
        <v/>
      </c>
      <c r="AG2312" s="18">
        <f>AE2312+AF2312</f>
        <v/>
      </c>
      <c r="AH2312" s="20">
        <f>IF(W2312&lt;=0,0,LOOKUP(W2312,{0,1950001,3300001,6950001,9000001,18000001,40000001},{0.05,0.1,0.2,0.23,0.33,0.4,0.45}))</f>
        <v/>
      </c>
    </row>
    <row r="2313">
      <c r="A2313" t="inlineStr">
        <is>
          <t>1万円刻み 3区分8万円ずつ</t>
        </is>
      </c>
      <c r="B2313" s="18">
        <f>'4_1万円刻み'!$A$745</f>
        <v/>
      </c>
      <c r="C2313" s="19" t="n">
        <v>2026</v>
      </c>
      <c r="D2313" t="inlineStr">
        <is>
          <t>いいえ</t>
        </is>
      </c>
      <c r="E2313" s="18" t="n">
        <v>80000</v>
      </c>
      <c r="F2313" s="18" t="n">
        <v>0</v>
      </c>
      <c r="G2313" s="18" t="n">
        <v>80000</v>
      </c>
      <c r="H2313" s="18" t="n">
        <v>80000</v>
      </c>
      <c r="I2313" s="18" t="n">
        <v>0</v>
      </c>
      <c r="J2313" s="18">
        <f>ROUND(MIN(B2313/12,650000)*12*0.0915+MIN(B2313/12,1390000)*12*(0.0504+0)+B2313*0.005,0)</f>
        <v/>
      </c>
      <c r="K2313" s="18" t="n">
        <v>0</v>
      </c>
      <c r="L2313" s="18" t="n">
        <v>0</v>
      </c>
      <c r="M2313" s="18">
        <f>ROUND(IF(C2313&gt;=2026,IF(B2313&lt;741000,0,IF(B2313&lt;2191000,B2313-740000,IF(B2313&lt;2193000,1451000,IF(B2313&lt;2196000,1453000,IF(B2313&lt;2200000,1456000,IF(B2313&lt;3600000,ROUNDDOWN(B2313/4,-3)*2.8-80000,IF(B2313&lt;6600000,ROUNDDOWN(B2313/4,-3)*3.2-440000,IF(B2313&lt;8500000,ROUNDDOWN(B2313*0.9,0)-1100000,B2313-1950000)))))))),IF(B2313&lt;651000,0,IF(B2313&lt;1900000,B2313-650000,IF(B2313&lt;3600000,ROUNDDOWN(B2313/4,-3)*2.8-80000,IF(B2313&lt;6600000,ROUNDDOWN(B2313/4,-3)*3.2-440000,IF(B2313&lt;8500000,ROUNDDOWN(B2313*0.9,0)-1100000,B2313-1950000)))))),0)</f>
        <v/>
      </c>
      <c r="N2313" s="18">
        <f>IF(M2313&gt;23500000,NA(),IF(C2313&gt;=2026,IF(M2313&lt;=4890000,1040000,IF(M2313&lt;=6550000,670000,620000)),IF(M2313&lt;=1320000,950000,IF(M2313&lt;=3360000,880000,IF(M2313&lt;=4890000,680000,IF(M2313&lt;=6550000,630000,580000))))))</f>
        <v/>
      </c>
      <c r="O2313" s="18">
        <f>IF(F2313&lt;=0,IF(AND(D2313="はい",C2313&gt;=2026,C2313&lt;=2027),IF(E2313&lt;=0,0,IF(E2313&lt;=30000,E2313,IF(E2313&lt;=60000,ROUNDUP(E2313/2,0)+15000,IF(E2313&lt;=120000,ROUNDUP(E2313/4,0)+30000,60000)))),IF(E2313&lt;=0,0,IF(E2313&lt;=20000,E2313,IF(E2313&lt;=40000,ROUNDUP(E2313/2,0)+10000,IF(E2313&lt;=80000,ROUNDUP(E2313/4,0)+20000,40000))))),IF(E2313&lt;=0,IF(F2313&lt;=0,0,IF(F2313&lt;=25000,F2313,IF(F2313&lt;=50000,ROUNDUP(F2313/2,0)+12500,IF(F2313&lt;=100000,ROUNDUP(F2313/4,0)+25000,50000)))),MAX(IF(F2313&lt;=0,0,IF(F2313&lt;=25000,F2313,IF(F2313&lt;=50000,ROUNDUP(F2313/2,0)+12500,IF(F2313&lt;=100000,ROUNDUP(F2313/4,0)+25000,50000)))),MIN(IF(AND(D2313="はい",C2313&gt;=2026,C2313&lt;=2027),IF(E2313&lt;=0,0,IF(E2313&lt;=30000,E2313,IF(E2313&lt;=60000,ROUNDUP(E2313/2,0)+15000,IF(E2313&lt;=120000,ROUNDUP(E2313/4,0)+30000,60000)))),IF(E2313&lt;=0,0,IF(E2313&lt;=20000,E2313,IF(E2313&lt;=40000,ROUNDUP(E2313/2,0)+10000,IF(E2313&lt;=80000,ROUNDUP(E2313/4,0)+20000,40000)))))+IF(F2313&lt;=0,0,IF(F2313&lt;=25000,F2313,IF(F2313&lt;=50000,ROUNDUP(F2313/2,0)+12500,IF(F2313&lt;=100000,ROUNDUP(F2313/4,0)+25000,50000)))),IF(AND(D2313="はい",C2313&gt;=2026,C2313&lt;=2027),60000,40000)))))</f>
        <v/>
      </c>
      <c r="P2313" s="18">
        <f>IF(G2313&lt;=0,0,IF(G2313&lt;=20000,G2313,IF(G2313&lt;=40000,ROUNDUP(G2313/2,0)+10000,IF(G2313&lt;=80000,ROUNDUP(G2313/4,0)+20000,40000))))</f>
        <v/>
      </c>
      <c r="Q2313" s="18">
        <f>IF(I2313&lt;=0,IF(H2313&lt;=0,0,IF(H2313&lt;=20000,H2313,IF(H2313&lt;=40000,ROUNDUP(H2313/2,0)+10000,IF(H2313&lt;=80000,ROUNDUP(H2313/4,0)+20000,40000)))),IF(H2313&lt;=0,IF(I2313&lt;=0,0,IF(I2313&lt;=25000,I2313,IF(I2313&lt;=50000,ROUNDUP(I2313/2,0)+12500,IF(I2313&lt;=100000,ROUNDUP(I2313/4,0)+25000,50000)))),MAX(IF(I2313&lt;=0,0,IF(I2313&lt;=25000,I2313,IF(I2313&lt;=50000,ROUNDUP(I2313/2,0)+12500,IF(I2313&lt;=100000,ROUNDUP(I2313/4,0)+25000,50000)))),MIN(IF(H2313&lt;=0,0,IF(H2313&lt;=20000,H2313,IF(H2313&lt;=40000,ROUNDUP(H2313/2,0)+10000,IF(H2313&lt;=80000,ROUNDUP(H2313/4,0)+20000,40000))))+IF(I2313&lt;=0,0,IF(I2313&lt;=25000,I2313,IF(I2313&lt;=50000,ROUNDUP(I2313/2,0)+12500,IF(I2313&lt;=100000,ROUNDUP(I2313/4,0)+25000,50000)))),40000))))</f>
        <v/>
      </c>
      <c r="R2313" s="18">
        <f>MIN(120000,O2313+P2313+Q2313)</f>
        <v/>
      </c>
      <c r="S2313" s="18">
        <f>IF(F2313&lt;=0,IF(E2313&lt;=0,0,IF(E2313&lt;=12000,E2313,IF(E2313&lt;=32000,ROUNDUP(E2313/2,0)+6000,IF(E2313&lt;=56000,ROUNDUP(E2313/4,0)+14000,28000)))),IF(E2313&lt;=0,IF(F2313&lt;=0,0,IF(F2313&lt;=15000,F2313,IF(F2313&lt;=40000,ROUNDUP(F2313/2,0)+7500,IF(F2313&lt;=70000,ROUNDUP(F2313/4,0)+17500,35000)))),MAX(IF(F2313&lt;=0,0,IF(F2313&lt;=15000,F2313,IF(F2313&lt;=40000,ROUNDUP(F2313/2,0)+7500,IF(F2313&lt;=70000,ROUNDUP(F2313/4,0)+17500,35000)))),MIN(IF(E2313&lt;=0,0,IF(E2313&lt;=12000,E2313,IF(E2313&lt;=32000,ROUNDUP(E2313/2,0)+6000,IF(E2313&lt;=56000,ROUNDUP(E2313/4,0)+14000,28000))))+IF(F2313&lt;=0,0,IF(F2313&lt;=15000,F2313,IF(F2313&lt;=40000,ROUNDUP(F2313/2,0)+7500,IF(F2313&lt;=70000,ROUNDUP(F2313/4,0)+17500,35000)))),28000))))</f>
        <v/>
      </c>
      <c r="T2313" s="18">
        <f>IF(G2313&lt;=0,0,IF(G2313&lt;=12000,G2313,IF(G2313&lt;=32000,ROUNDUP(G2313/2,0)+6000,IF(G2313&lt;=56000,ROUNDUP(G2313/4,0)+14000,28000))))</f>
        <v/>
      </c>
      <c r="U2313" s="18">
        <f>IF(I2313&lt;=0,IF(H2313&lt;=0,0,IF(H2313&lt;=12000,H2313,IF(H2313&lt;=32000,ROUNDUP(H2313/2,0)+6000,IF(H2313&lt;=56000,ROUNDUP(H2313/4,0)+14000,28000)))),IF(H2313&lt;=0,IF(I2313&lt;=0,0,IF(I2313&lt;=15000,I2313,IF(I2313&lt;=40000,ROUNDUP(I2313/2,0)+7500,IF(I2313&lt;=70000,ROUNDUP(I2313/4,0)+17500,35000)))),MAX(IF(I2313&lt;=0,0,IF(I2313&lt;=15000,I2313,IF(I2313&lt;=40000,ROUNDUP(I2313/2,0)+7500,IF(I2313&lt;=70000,ROUNDUP(I2313/4,0)+17500,35000)))),MIN(IF(H2313&lt;=0,0,IF(H2313&lt;=12000,H2313,IF(H2313&lt;=32000,ROUNDUP(H2313/2,0)+6000,IF(H2313&lt;=56000,ROUNDUP(H2313/4,0)+14000,28000))))+IF(I2313&lt;=0,0,IF(I2313&lt;=15000,I2313,IF(I2313&lt;=40000,ROUNDUP(I2313/2,0)+7500,IF(I2313&lt;=70000,ROUNDUP(I2313/4,0)+17500,35000)))),28000))))</f>
        <v/>
      </c>
      <c r="V2313" s="18">
        <f>MIN(70000,S2313+T2313+U2313)</f>
        <v/>
      </c>
      <c r="W2313" s="18">
        <f>MAX(0,ROUNDDOWN(M2313-J2313-N2313-K2313-0,-3))</f>
        <v/>
      </c>
      <c r="X2313" s="18">
        <f>MAX(0,ROUNDDOWN(M2313-J2313-N2313-K2313-R2313,-3))</f>
        <v/>
      </c>
      <c r="Y2313" s="18">
        <f>IF(W2313&lt;=0,0,ROUNDDOWN((W2313*LOOKUP(W2313,{0,1950001,3300001,6950001,9000001,18000001,40000001},{0.05,0.1,0.2,0.23,0.33,0.4,0.45})-LOOKUP(W2313,{0,1950001,3300001,6950001,9000001,18000001,40000001},{0,97500,427500,636000,1536000,2796000,4796000}))*1.021,-2))</f>
        <v/>
      </c>
      <c r="Z2313" s="18">
        <f>IF(X2313&lt;=0,0,ROUNDDOWN((X2313*LOOKUP(X2313,{0,1950001,3300001,6950001,9000001,18000001,40000001},{0.05,0.1,0.2,0.23,0.33,0.4,0.45})-LOOKUP(X2313,{0,1950001,3300001,6950001,9000001,18000001,40000001},{0,97500,427500,636000,1536000,2796000,4796000}))*1.021,-2))</f>
        <v/>
      </c>
      <c r="AA2313" s="18">
        <f>MAX(0,ROUNDDOWN(M2313-J2313-430000-L2313-0,-3))</f>
        <v/>
      </c>
      <c r="AB2313" s="18">
        <f>MAX(0,ROUNDDOWN(M2313-J2313-430000-L2313-V2313,-3))</f>
        <v/>
      </c>
      <c r="AC2313" s="18">
        <f>IF(M2313&lt;=450000,0,MAX(0,ROUNDDOWN(AA2313*0.06-MIN(50000,AA2313)*0.03,-2))+MAX(0,ROUNDDOWN(AA2313*0.04-MIN(50000,AA2313)*0.02,-2)))</f>
        <v/>
      </c>
      <c r="AD2313" s="18">
        <f>IF(M2313&lt;=450000,0,MAX(0,ROUNDDOWN(AB2313*0.06-MIN(50000,AB2313)*0.03,-2))+MAX(0,ROUNDDOWN(AB2313*0.04-MIN(50000,AB2313)*0.02,-2)))</f>
        <v/>
      </c>
      <c r="AE2313" s="18">
        <f>Y2313-Z2313</f>
        <v/>
      </c>
      <c r="AF2313" s="18">
        <f>AC2313-AD2313</f>
        <v/>
      </c>
      <c r="AG2313" s="18">
        <f>AE2313+AF2313</f>
        <v/>
      </c>
      <c r="AH2313" s="20">
        <f>IF(W2313&lt;=0,0,LOOKUP(W2313,{0,1950001,3300001,6950001,9000001,18000001,40000001},{0.05,0.1,0.2,0.23,0.33,0.4,0.45}))</f>
        <v/>
      </c>
    </row>
    <row r="2314">
      <c r="A2314" t="inlineStr">
        <is>
          <t>1万円刻み 一般8万円</t>
        </is>
      </c>
      <c r="B2314" s="18">
        <f>'4_1万円刻み'!$A$745</f>
        <v/>
      </c>
      <c r="C2314" s="19" t="n">
        <v>2026</v>
      </c>
      <c r="D2314" t="inlineStr">
        <is>
          <t>いいえ</t>
        </is>
      </c>
      <c r="E2314" s="18" t="n">
        <v>80000</v>
      </c>
      <c r="F2314" s="18" t="n">
        <v>0</v>
      </c>
      <c r="G2314" s="18" t="n">
        <v>0</v>
      </c>
      <c r="H2314" s="18" t="n">
        <v>0</v>
      </c>
      <c r="I2314" s="18" t="n">
        <v>0</v>
      </c>
      <c r="J2314" s="18">
        <f>ROUND(MIN(B2314/12,650000)*12*0.0915+MIN(B2314/12,1390000)*12*(0.0504+0)+B2314*0.005,0)</f>
        <v/>
      </c>
      <c r="K2314" s="18" t="n">
        <v>0</v>
      </c>
      <c r="L2314" s="18" t="n">
        <v>0</v>
      </c>
      <c r="M2314" s="18">
        <f>ROUND(IF(C2314&gt;=2026,IF(B2314&lt;741000,0,IF(B2314&lt;2191000,B2314-740000,IF(B2314&lt;2193000,1451000,IF(B2314&lt;2196000,1453000,IF(B2314&lt;2200000,1456000,IF(B2314&lt;3600000,ROUNDDOWN(B2314/4,-3)*2.8-80000,IF(B2314&lt;6600000,ROUNDDOWN(B2314/4,-3)*3.2-440000,IF(B2314&lt;8500000,ROUNDDOWN(B2314*0.9,0)-1100000,B2314-1950000)))))))),IF(B2314&lt;651000,0,IF(B2314&lt;1900000,B2314-650000,IF(B2314&lt;3600000,ROUNDDOWN(B2314/4,-3)*2.8-80000,IF(B2314&lt;6600000,ROUNDDOWN(B2314/4,-3)*3.2-440000,IF(B2314&lt;8500000,ROUNDDOWN(B2314*0.9,0)-1100000,B2314-1950000)))))),0)</f>
        <v/>
      </c>
      <c r="N2314" s="18">
        <f>IF(M2314&gt;23500000,NA(),IF(C2314&gt;=2026,IF(M2314&lt;=4890000,1040000,IF(M2314&lt;=6550000,670000,620000)),IF(M2314&lt;=1320000,950000,IF(M2314&lt;=3360000,880000,IF(M2314&lt;=4890000,680000,IF(M2314&lt;=6550000,630000,580000))))))</f>
        <v/>
      </c>
      <c r="O2314" s="18">
        <f>IF(F2314&lt;=0,IF(AND(D2314="はい",C2314&gt;=2026,C2314&lt;=2027),IF(E2314&lt;=0,0,IF(E2314&lt;=30000,E2314,IF(E2314&lt;=60000,ROUNDUP(E2314/2,0)+15000,IF(E2314&lt;=120000,ROUNDUP(E2314/4,0)+30000,60000)))),IF(E2314&lt;=0,0,IF(E2314&lt;=20000,E2314,IF(E2314&lt;=40000,ROUNDUP(E2314/2,0)+10000,IF(E2314&lt;=80000,ROUNDUP(E2314/4,0)+20000,40000))))),IF(E2314&lt;=0,IF(F2314&lt;=0,0,IF(F2314&lt;=25000,F2314,IF(F2314&lt;=50000,ROUNDUP(F2314/2,0)+12500,IF(F2314&lt;=100000,ROUNDUP(F2314/4,0)+25000,50000)))),MAX(IF(F2314&lt;=0,0,IF(F2314&lt;=25000,F2314,IF(F2314&lt;=50000,ROUNDUP(F2314/2,0)+12500,IF(F2314&lt;=100000,ROUNDUP(F2314/4,0)+25000,50000)))),MIN(IF(AND(D2314="はい",C2314&gt;=2026,C2314&lt;=2027),IF(E2314&lt;=0,0,IF(E2314&lt;=30000,E2314,IF(E2314&lt;=60000,ROUNDUP(E2314/2,0)+15000,IF(E2314&lt;=120000,ROUNDUP(E2314/4,0)+30000,60000)))),IF(E2314&lt;=0,0,IF(E2314&lt;=20000,E2314,IF(E2314&lt;=40000,ROUNDUP(E2314/2,0)+10000,IF(E2314&lt;=80000,ROUNDUP(E2314/4,0)+20000,40000)))))+IF(F2314&lt;=0,0,IF(F2314&lt;=25000,F2314,IF(F2314&lt;=50000,ROUNDUP(F2314/2,0)+12500,IF(F2314&lt;=100000,ROUNDUP(F2314/4,0)+25000,50000)))),IF(AND(D2314="はい",C2314&gt;=2026,C2314&lt;=2027),60000,40000)))))</f>
        <v/>
      </c>
      <c r="P2314" s="18">
        <f>IF(G2314&lt;=0,0,IF(G2314&lt;=20000,G2314,IF(G2314&lt;=40000,ROUNDUP(G2314/2,0)+10000,IF(G2314&lt;=80000,ROUNDUP(G2314/4,0)+20000,40000))))</f>
        <v/>
      </c>
      <c r="Q2314" s="18">
        <f>IF(I2314&lt;=0,IF(H2314&lt;=0,0,IF(H2314&lt;=20000,H2314,IF(H2314&lt;=40000,ROUNDUP(H2314/2,0)+10000,IF(H2314&lt;=80000,ROUNDUP(H2314/4,0)+20000,40000)))),IF(H2314&lt;=0,IF(I2314&lt;=0,0,IF(I2314&lt;=25000,I2314,IF(I2314&lt;=50000,ROUNDUP(I2314/2,0)+12500,IF(I2314&lt;=100000,ROUNDUP(I2314/4,0)+25000,50000)))),MAX(IF(I2314&lt;=0,0,IF(I2314&lt;=25000,I2314,IF(I2314&lt;=50000,ROUNDUP(I2314/2,0)+12500,IF(I2314&lt;=100000,ROUNDUP(I2314/4,0)+25000,50000)))),MIN(IF(H2314&lt;=0,0,IF(H2314&lt;=20000,H2314,IF(H2314&lt;=40000,ROUNDUP(H2314/2,0)+10000,IF(H2314&lt;=80000,ROUNDUP(H2314/4,0)+20000,40000))))+IF(I2314&lt;=0,0,IF(I2314&lt;=25000,I2314,IF(I2314&lt;=50000,ROUNDUP(I2314/2,0)+12500,IF(I2314&lt;=100000,ROUNDUP(I2314/4,0)+25000,50000)))),40000))))</f>
        <v/>
      </c>
      <c r="R2314" s="18">
        <f>MIN(120000,O2314+P2314+Q2314)</f>
        <v/>
      </c>
      <c r="S2314" s="18">
        <f>IF(F2314&lt;=0,IF(E2314&lt;=0,0,IF(E2314&lt;=12000,E2314,IF(E2314&lt;=32000,ROUNDUP(E2314/2,0)+6000,IF(E2314&lt;=56000,ROUNDUP(E2314/4,0)+14000,28000)))),IF(E2314&lt;=0,IF(F2314&lt;=0,0,IF(F2314&lt;=15000,F2314,IF(F2314&lt;=40000,ROUNDUP(F2314/2,0)+7500,IF(F2314&lt;=70000,ROUNDUP(F2314/4,0)+17500,35000)))),MAX(IF(F2314&lt;=0,0,IF(F2314&lt;=15000,F2314,IF(F2314&lt;=40000,ROUNDUP(F2314/2,0)+7500,IF(F2314&lt;=70000,ROUNDUP(F2314/4,0)+17500,35000)))),MIN(IF(E2314&lt;=0,0,IF(E2314&lt;=12000,E2314,IF(E2314&lt;=32000,ROUNDUP(E2314/2,0)+6000,IF(E2314&lt;=56000,ROUNDUP(E2314/4,0)+14000,28000))))+IF(F2314&lt;=0,0,IF(F2314&lt;=15000,F2314,IF(F2314&lt;=40000,ROUNDUP(F2314/2,0)+7500,IF(F2314&lt;=70000,ROUNDUP(F2314/4,0)+17500,35000)))),28000))))</f>
        <v/>
      </c>
      <c r="T2314" s="18">
        <f>IF(G2314&lt;=0,0,IF(G2314&lt;=12000,G2314,IF(G2314&lt;=32000,ROUNDUP(G2314/2,0)+6000,IF(G2314&lt;=56000,ROUNDUP(G2314/4,0)+14000,28000))))</f>
        <v/>
      </c>
      <c r="U2314" s="18">
        <f>IF(I2314&lt;=0,IF(H2314&lt;=0,0,IF(H2314&lt;=12000,H2314,IF(H2314&lt;=32000,ROUNDUP(H2314/2,0)+6000,IF(H2314&lt;=56000,ROUNDUP(H2314/4,0)+14000,28000)))),IF(H2314&lt;=0,IF(I2314&lt;=0,0,IF(I2314&lt;=15000,I2314,IF(I2314&lt;=40000,ROUNDUP(I2314/2,0)+7500,IF(I2314&lt;=70000,ROUNDUP(I2314/4,0)+17500,35000)))),MAX(IF(I2314&lt;=0,0,IF(I2314&lt;=15000,I2314,IF(I2314&lt;=40000,ROUNDUP(I2314/2,0)+7500,IF(I2314&lt;=70000,ROUNDUP(I2314/4,0)+17500,35000)))),MIN(IF(H2314&lt;=0,0,IF(H2314&lt;=12000,H2314,IF(H2314&lt;=32000,ROUNDUP(H2314/2,0)+6000,IF(H2314&lt;=56000,ROUNDUP(H2314/4,0)+14000,28000))))+IF(I2314&lt;=0,0,IF(I2314&lt;=15000,I2314,IF(I2314&lt;=40000,ROUNDUP(I2314/2,0)+7500,IF(I2314&lt;=70000,ROUNDUP(I2314/4,0)+17500,35000)))),28000))))</f>
        <v/>
      </c>
      <c r="V2314" s="18">
        <f>MIN(70000,S2314+T2314+U2314)</f>
        <v/>
      </c>
      <c r="W2314" s="18">
        <f>MAX(0,ROUNDDOWN(M2314-J2314-N2314-K2314-0,-3))</f>
        <v/>
      </c>
      <c r="X2314" s="18">
        <f>MAX(0,ROUNDDOWN(M2314-J2314-N2314-K2314-R2314,-3))</f>
        <v/>
      </c>
      <c r="Y2314" s="18">
        <f>IF(W2314&lt;=0,0,ROUNDDOWN((W2314*LOOKUP(W2314,{0,1950001,3300001,6950001,9000001,18000001,40000001},{0.05,0.1,0.2,0.23,0.33,0.4,0.45})-LOOKUP(W2314,{0,1950001,3300001,6950001,9000001,18000001,40000001},{0,97500,427500,636000,1536000,2796000,4796000}))*1.021,-2))</f>
        <v/>
      </c>
      <c r="Z2314" s="18">
        <f>IF(X2314&lt;=0,0,ROUNDDOWN((X2314*LOOKUP(X2314,{0,1950001,3300001,6950001,9000001,18000001,40000001},{0.05,0.1,0.2,0.23,0.33,0.4,0.45})-LOOKUP(X2314,{0,1950001,3300001,6950001,9000001,18000001,40000001},{0,97500,427500,636000,1536000,2796000,4796000}))*1.021,-2))</f>
        <v/>
      </c>
      <c r="AA2314" s="18">
        <f>MAX(0,ROUNDDOWN(M2314-J2314-430000-L2314-0,-3))</f>
        <v/>
      </c>
      <c r="AB2314" s="18">
        <f>MAX(0,ROUNDDOWN(M2314-J2314-430000-L2314-V2314,-3))</f>
        <v/>
      </c>
      <c r="AC2314" s="18">
        <f>IF(M2314&lt;=450000,0,MAX(0,ROUNDDOWN(AA2314*0.06-MIN(50000,AA2314)*0.03,-2))+MAX(0,ROUNDDOWN(AA2314*0.04-MIN(50000,AA2314)*0.02,-2)))</f>
        <v/>
      </c>
      <c r="AD2314" s="18">
        <f>IF(M2314&lt;=450000,0,MAX(0,ROUNDDOWN(AB2314*0.06-MIN(50000,AB2314)*0.03,-2))+MAX(0,ROUNDDOWN(AB2314*0.04-MIN(50000,AB2314)*0.02,-2)))</f>
        <v/>
      </c>
      <c r="AE2314" s="18">
        <f>Y2314-Z2314</f>
        <v/>
      </c>
      <c r="AF2314" s="18">
        <f>AC2314-AD2314</f>
        <v/>
      </c>
      <c r="AG2314" s="18">
        <f>AE2314+AF2314</f>
        <v/>
      </c>
      <c r="AH2314" s="20">
        <f>IF(W2314&lt;=0,0,LOOKUP(W2314,{0,1950001,3300001,6950001,9000001,18000001,40000001},{0.05,0.1,0.2,0.23,0.33,0.4,0.45}))</f>
        <v/>
      </c>
    </row>
    <row r="2315">
      <c r="A2315" t="inlineStr">
        <is>
          <t>1万円刻み 特例あり一般12万円</t>
        </is>
      </c>
      <c r="B2315" s="18">
        <f>'4_1万円刻み'!$A$745</f>
        <v/>
      </c>
      <c r="C2315" s="19" t="n">
        <v>2026</v>
      </c>
      <c r="D2315" t="inlineStr">
        <is>
          <t>はい</t>
        </is>
      </c>
      <c r="E2315" s="18" t="n">
        <v>120000</v>
      </c>
      <c r="F2315" s="18" t="n">
        <v>0</v>
      </c>
      <c r="G2315" s="18" t="n">
        <v>0</v>
      </c>
      <c r="H2315" s="18" t="n">
        <v>0</v>
      </c>
      <c r="I2315" s="18" t="n">
        <v>0</v>
      </c>
      <c r="J2315" s="18">
        <f>ROUND(MIN(B2315/12,650000)*12*0.0915+MIN(B2315/12,1390000)*12*(0.0504+0)+B2315*0.005,0)</f>
        <v/>
      </c>
      <c r="K2315" s="18" t="n">
        <v>0</v>
      </c>
      <c r="L2315" s="18" t="n">
        <v>0</v>
      </c>
      <c r="M2315" s="18">
        <f>ROUND(IF(C2315&gt;=2026,IF(B2315&lt;741000,0,IF(B2315&lt;2191000,B2315-740000,IF(B2315&lt;2193000,1451000,IF(B2315&lt;2196000,1453000,IF(B2315&lt;2200000,1456000,IF(B2315&lt;3600000,ROUNDDOWN(B2315/4,-3)*2.8-80000,IF(B2315&lt;6600000,ROUNDDOWN(B2315/4,-3)*3.2-440000,IF(B2315&lt;8500000,ROUNDDOWN(B2315*0.9,0)-1100000,B2315-1950000)))))))),IF(B2315&lt;651000,0,IF(B2315&lt;1900000,B2315-650000,IF(B2315&lt;3600000,ROUNDDOWN(B2315/4,-3)*2.8-80000,IF(B2315&lt;6600000,ROUNDDOWN(B2315/4,-3)*3.2-440000,IF(B2315&lt;8500000,ROUNDDOWN(B2315*0.9,0)-1100000,B2315-1950000)))))),0)</f>
        <v/>
      </c>
      <c r="N2315" s="18">
        <f>IF(M2315&gt;23500000,NA(),IF(C2315&gt;=2026,IF(M2315&lt;=4890000,1040000,IF(M2315&lt;=6550000,670000,620000)),IF(M2315&lt;=1320000,950000,IF(M2315&lt;=3360000,880000,IF(M2315&lt;=4890000,680000,IF(M2315&lt;=6550000,630000,580000))))))</f>
        <v/>
      </c>
      <c r="O2315" s="18">
        <f>IF(F2315&lt;=0,IF(AND(D2315="はい",C2315&gt;=2026,C2315&lt;=2027),IF(E2315&lt;=0,0,IF(E2315&lt;=30000,E2315,IF(E2315&lt;=60000,ROUNDUP(E2315/2,0)+15000,IF(E2315&lt;=120000,ROUNDUP(E2315/4,0)+30000,60000)))),IF(E2315&lt;=0,0,IF(E2315&lt;=20000,E2315,IF(E2315&lt;=40000,ROUNDUP(E2315/2,0)+10000,IF(E2315&lt;=80000,ROUNDUP(E2315/4,0)+20000,40000))))),IF(E2315&lt;=0,IF(F2315&lt;=0,0,IF(F2315&lt;=25000,F2315,IF(F2315&lt;=50000,ROUNDUP(F2315/2,0)+12500,IF(F2315&lt;=100000,ROUNDUP(F2315/4,0)+25000,50000)))),MAX(IF(F2315&lt;=0,0,IF(F2315&lt;=25000,F2315,IF(F2315&lt;=50000,ROUNDUP(F2315/2,0)+12500,IF(F2315&lt;=100000,ROUNDUP(F2315/4,0)+25000,50000)))),MIN(IF(AND(D2315="はい",C2315&gt;=2026,C2315&lt;=2027),IF(E2315&lt;=0,0,IF(E2315&lt;=30000,E2315,IF(E2315&lt;=60000,ROUNDUP(E2315/2,0)+15000,IF(E2315&lt;=120000,ROUNDUP(E2315/4,0)+30000,60000)))),IF(E2315&lt;=0,0,IF(E2315&lt;=20000,E2315,IF(E2315&lt;=40000,ROUNDUP(E2315/2,0)+10000,IF(E2315&lt;=80000,ROUNDUP(E2315/4,0)+20000,40000)))))+IF(F2315&lt;=0,0,IF(F2315&lt;=25000,F2315,IF(F2315&lt;=50000,ROUNDUP(F2315/2,0)+12500,IF(F2315&lt;=100000,ROUNDUP(F2315/4,0)+25000,50000)))),IF(AND(D2315="はい",C2315&gt;=2026,C2315&lt;=2027),60000,40000)))))</f>
        <v/>
      </c>
      <c r="P2315" s="18">
        <f>IF(G2315&lt;=0,0,IF(G2315&lt;=20000,G2315,IF(G2315&lt;=40000,ROUNDUP(G2315/2,0)+10000,IF(G2315&lt;=80000,ROUNDUP(G2315/4,0)+20000,40000))))</f>
        <v/>
      </c>
      <c r="Q2315" s="18">
        <f>IF(I2315&lt;=0,IF(H2315&lt;=0,0,IF(H2315&lt;=20000,H2315,IF(H2315&lt;=40000,ROUNDUP(H2315/2,0)+10000,IF(H2315&lt;=80000,ROUNDUP(H2315/4,0)+20000,40000)))),IF(H2315&lt;=0,IF(I2315&lt;=0,0,IF(I2315&lt;=25000,I2315,IF(I2315&lt;=50000,ROUNDUP(I2315/2,0)+12500,IF(I2315&lt;=100000,ROUNDUP(I2315/4,0)+25000,50000)))),MAX(IF(I2315&lt;=0,0,IF(I2315&lt;=25000,I2315,IF(I2315&lt;=50000,ROUNDUP(I2315/2,0)+12500,IF(I2315&lt;=100000,ROUNDUP(I2315/4,0)+25000,50000)))),MIN(IF(H2315&lt;=0,0,IF(H2315&lt;=20000,H2315,IF(H2315&lt;=40000,ROUNDUP(H2315/2,0)+10000,IF(H2315&lt;=80000,ROUNDUP(H2315/4,0)+20000,40000))))+IF(I2315&lt;=0,0,IF(I2315&lt;=25000,I2315,IF(I2315&lt;=50000,ROUNDUP(I2315/2,0)+12500,IF(I2315&lt;=100000,ROUNDUP(I2315/4,0)+25000,50000)))),40000))))</f>
        <v/>
      </c>
      <c r="R2315" s="18">
        <f>MIN(120000,O2315+P2315+Q2315)</f>
        <v/>
      </c>
      <c r="S2315" s="18">
        <f>IF(F2315&lt;=0,IF(E2315&lt;=0,0,IF(E2315&lt;=12000,E2315,IF(E2315&lt;=32000,ROUNDUP(E2315/2,0)+6000,IF(E2315&lt;=56000,ROUNDUP(E2315/4,0)+14000,28000)))),IF(E2315&lt;=0,IF(F2315&lt;=0,0,IF(F2315&lt;=15000,F2315,IF(F2315&lt;=40000,ROUNDUP(F2315/2,0)+7500,IF(F2315&lt;=70000,ROUNDUP(F2315/4,0)+17500,35000)))),MAX(IF(F2315&lt;=0,0,IF(F2315&lt;=15000,F2315,IF(F2315&lt;=40000,ROUNDUP(F2315/2,0)+7500,IF(F2315&lt;=70000,ROUNDUP(F2315/4,0)+17500,35000)))),MIN(IF(E2315&lt;=0,0,IF(E2315&lt;=12000,E2315,IF(E2315&lt;=32000,ROUNDUP(E2315/2,0)+6000,IF(E2315&lt;=56000,ROUNDUP(E2315/4,0)+14000,28000))))+IF(F2315&lt;=0,0,IF(F2315&lt;=15000,F2315,IF(F2315&lt;=40000,ROUNDUP(F2315/2,0)+7500,IF(F2315&lt;=70000,ROUNDUP(F2315/4,0)+17500,35000)))),28000))))</f>
        <v/>
      </c>
      <c r="T2315" s="18">
        <f>IF(G2315&lt;=0,0,IF(G2315&lt;=12000,G2315,IF(G2315&lt;=32000,ROUNDUP(G2315/2,0)+6000,IF(G2315&lt;=56000,ROUNDUP(G2315/4,0)+14000,28000))))</f>
        <v/>
      </c>
      <c r="U2315" s="18">
        <f>IF(I2315&lt;=0,IF(H2315&lt;=0,0,IF(H2315&lt;=12000,H2315,IF(H2315&lt;=32000,ROUNDUP(H2315/2,0)+6000,IF(H2315&lt;=56000,ROUNDUP(H2315/4,0)+14000,28000)))),IF(H2315&lt;=0,IF(I2315&lt;=0,0,IF(I2315&lt;=15000,I2315,IF(I2315&lt;=40000,ROUNDUP(I2315/2,0)+7500,IF(I2315&lt;=70000,ROUNDUP(I2315/4,0)+17500,35000)))),MAX(IF(I2315&lt;=0,0,IF(I2315&lt;=15000,I2315,IF(I2315&lt;=40000,ROUNDUP(I2315/2,0)+7500,IF(I2315&lt;=70000,ROUNDUP(I2315/4,0)+17500,35000)))),MIN(IF(H2315&lt;=0,0,IF(H2315&lt;=12000,H2315,IF(H2315&lt;=32000,ROUNDUP(H2315/2,0)+6000,IF(H2315&lt;=56000,ROUNDUP(H2315/4,0)+14000,28000))))+IF(I2315&lt;=0,0,IF(I2315&lt;=15000,I2315,IF(I2315&lt;=40000,ROUNDUP(I2315/2,0)+7500,IF(I2315&lt;=70000,ROUNDUP(I2315/4,0)+17500,35000)))),28000))))</f>
        <v/>
      </c>
      <c r="V2315" s="18">
        <f>MIN(70000,S2315+T2315+U2315)</f>
        <v/>
      </c>
      <c r="W2315" s="18">
        <f>MAX(0,ROUNDDOWN(M2315-J2315-N2315-K2315-0,-3))</f>
        <v/>
      </c>
      <c r="X2315" s="18">
        <f>MAX(0,ROUNDDOWN(M2315-J2315-N2315-K2315-R2315,-3))</f>
        <v/>
      </c>
      <c r="Y2315" s="18">
        <f>IF(W2315&lt;=0,0,ROUNDDOWN((W2315*LOOKUP(W2315,{0,1950001,3300001,6950001,9000001,18000001,40000001},{0.05,0.1,0.2,0.23,0.33,0.4,0.45})-LOOKUP(W2315,{0,1950001,3300001,6950001,9000001,18000001,40000001},{0,97500,427500,636000,1536000,2796000,4796000}))*1.021,-2))</f>
        <v/>
      </c>
      <c r="Z2315" s="18">
        <f>IF(X2315&lt;=0,0,ROUNDDOWN((X2315*LOOKUP(X2315,{0,1950001,3300001,6950001,9000001,18000001,40000001},{0.05,0.1,0.2,0.23,0.33,0.4,0.45})-LOOKUP(X2315,{0,1950001,3300001,6950001,9000001,18000001,40000001},{0,97500,427500,636000,1536000,2796000,4796000}))*1.021,-2))</f>
        <v/>
      </c>
      <c r="AA2315" s="18">
        <f>MAX(0,ROUNDDOWN(M2315-J2315-430000-L2315-0,-3))</f>
        <v/>
      </c>
      <c r="AB2315" s="18">
        <f>MAX(0,ROUNDDOWN(M2315-J2315-430000-L2315-V2315,-3))</f>
        <v/>
      </c>
      <c r="AC2315" s="18">
        <f>IF(M2315&lt;=450000,0,MAX(0,ROUNDDOWN(AA2315*0.06-MIN(50000,AA2315)*0.03,-2))+MAX(0,ROUNDDOWN(AA2315*0.04-MIN(50000,AA2315)*0.02,-2)))</f>
        <v/>
      </c>
      <c r="AD2315" s="18">
        <f>IF(M2315&lt;=450000,0,MAX(0,ROUNDDOWN(AB2315*0.06-MIN(50000,AB2315)*0.03,-2))+MAX(0,ROUNDDOWN(AB2315*0.04-MIN(50000,AB2315)*0.02,-2)))</f>
        <v/>
      </c>
      <c r="AE2315" s="18">
        <f>Y2315-Z2315</f>
        <v/>
      </c>
      <c r="AF2315" s="18">
        <f>AC2315-AD2315</f>
        <v/>
      </c>
      <c r="AG2315" s="18">
        <f>AE2315+AF2315</f>
        <v/>
      </c>
      <c r="AH2315" s="20">
        <f>IF(W2315&lt;=0,0,LOOKUP(W2315,{0,1950001,3300001,6950001,9000001,18000001,40000001},{0.05,0.1,0.2,0.23,0.33,0.4,0.45}))</f>
        <v/>
      </c>
    </row>
    <row r="2316">
      <c r="A2316" t="inlineStr">
        <is>
          <t>1万円刻み 3区分8万円ずつ</t>
        </is>
      </c>
      <c r="B2316" s="18">
        <f>'4_1万円刻み'!$A$746</f>
        <v/>
      </c>
      <c r="C2316" s="19" t="n">
        <v>2026</v>
      </c>
      <c r="D2316" t="inlineStr">
        <is>
          <t>いいえ</t>
        </is>
      </c>
      <c r="E2316" s="18" t="n">
        <v>80000</v>
      </c>
      <c r="F2316" s="18" t="n">
        <v>0</v>
      </c>
      <c r="G2316" s="18" t="n">
        <v>80000</v>
      </c>
      <c r="H2316" s="18" t="n">
        <v>80000</v>
      </c>
      <c r="I2316" s="18" t="n">
        <v>0</v>
      </c>
      <c r="J2316" s="18">
        <f>ROUND(MIN(B2316/12,650000)*12*0.0915+MIN(B2316/12,1390000)*12*(0.0504+0)+B2316*0.005,0)</f>
        <v/>
      </c>
      <c r="K2316" s="18" t="n">
        <v>0</v>
      </c>
      <c r="L2316" s="18" t="n">
        <v>0</v>
      </c>
      <c r="M2316" s="18">
        <f>ROUND(IF(C2316&gt;=2026,IF(B2316&lt;741000,0,IF(B2316&lt;2191000,B2316-740000,IF(B2316&lt;2193000,1451000,IF(B2316&lt;2196000,1453000,IF(B2316&lt;2200000,1456000,IF(B2316&lt;3600000,ROUNDDOWN(B2316/4,-3)*2.8-80000,IF(B2316&lt;6600000,ROUNDDOWN(B2316/4,-3)*3.2-440000,IF(B2316&lt;8500000,ROUNDDOWN(B2316*0.9,0)-1100000,B2316-1950000)))))))),IF(B2316&lt;651000,0,IF(B2316&lt;1900000,B2316-650000,IF(B2316&lt;3600000,ROUNDDOWN(B2316/4,-3)*2.8-80000,IF(B2316&lt;6600000,ROUNDDOWN(B2316/4,-3)*3.2-440000,IF(B2316&lt;8500000,ROUNDDOWN(B2316*0.9,0)-1100000,B2316-1950000)))))),0)</f>
        <v/>
      </c>
      <c r="N2316" s="18">
        <f>IF(M2316&gt;23500000,NA(),IF(C2316&gt;=2026,IF(M2316&lt;=4890000,1040000,IF(M2316&lt;=6550000,670000,620000)),IF(M2316&lt;=1320000,950000,IF(M2316&lt;=3360000,880000,IF(M2316&lt;=4890000,680000,IF(M2316&lt;=6550000,630000,580000))))))</f>
        <v/>
      </c>
      <c r="O2316" s="18">
        <f>IF(F2316&lt;=0,IF(AND(D2316="はい",C2316&gt;=2026,C2316&lt;=2027),IF(E2316&lt;=0,0,IF(E2316&lt;=30000,E2316,IF(E2316&lt;=60000,ROUNDUP(E2316/2,0)+15000,IF(E2316&lt;=120000,ROUNDUP(E2316/4,0)+30000,60000)))),IF(E2316&lt;=0,0,IF(E2316&lt;=20000,E2316,IF(E2316&lt;=40000,ROUNDUP(E2316/2,0)+10000,IF(E2316&lt;=80000,ROUNDUP(E2316/4,0)+20000,40000))))),IF(E2316&lt;=0,IF(F2316&lt;=0,0,IF(F2316&lt;=25000,F2316,IF(F2316&lt;=50000,ROUNDUP(F2316/2,0)+12500,IF(F2316&lt;=100000,ROUNDUP(F2316/4,0)+25000,50000)))),MAX(IF(F2316&lt;=0,0,IF(F2316&lt;=25000,F2316,IF(F2316&lt;=50000,ROUNDUP(F2316/2,0)+12500,IF(F2316&lt;=100000,ROUNDUP(F2316/4,0)+25000,50000)))),MIN(IF(AND(D2316="はい",C2316&gt;=2026,C2316&lt;=2027),IF(E2316&lt;=0,0,IF(E2316&lt;=30000,E2316,IF(E2316&lt;=60000,ROUNDUP(E2316/2,0)+15000,IF(E2316&lt;=120000,ROUNDUP(E2316/4,0)+30000,60000)))),IF(E2316&lt;=0,0,IF(E2316&lt;=20000,E2316,IF(E2316&lt;=40000,ROUNDUP(E2316/2,0)+10000,IF(E2316&lt;=80000,ROUNDUP(E2316/4,0)+20000,40000)))))+IF(F2316&lt;=0,0,IF(F2316&lt;=25000,F2316,IF(F2316&lt;=50000,ROUNDUP(F2316/2,0)+12500,IF(F2316&lt;=100000,ROUNDUP(F2316/4,0)+25000,50000)))),IF(AND(D2316="はい",C2316&gt;=2026,C2316&lt;=2027),60000,40000)))))</f>
        <v/>
      </c>
      <c r="P2316" s="18">
        <f>IF(G2316&lt;=0,0,IF(G2316&lt;=20000,G2316,IF(G2316&lt;=40000,ROUNDUP(G2316/2,0)+10000,IF(G2316&lt;=80000,ROUNDUP(G2316/4,0)+20000,40000))))</f>
        <v/>
      </c>
      <c r="Q2316" s="18">
        <f>IF(I2316&lt;=0,IF(H2316&lt;=0,0,IF(H2316&lt;=20000,H2316,IF(H2316&lt;=40000,ROUNDUP(H2316/2,0)+10000,IF(H2316&lt;=80000,ROUNDUP(H2316/4,0)+20000,40000)))),IF(H2316&lt;=0,IF(I2316&lt;=0,0,IF(I2316&lt;=25000,I2316,IF(I2316&lt;=50000,ROUNDUP(I2316/2,0)+12500,IF(I2316&lt;=100000,ROUNDUP(I2316/4,0)+25000,50000)))),MAX(IF(I2316&lt;=0,0,IF(I2316&lt;=25000,I2316,IF(I2316&lt;=50000,ROUNDUP(I2316/2,0)+12500,IF(I2316&lt;=100000,ROUNDUP(I2316/4,0)+25000,50000)))),MIN(IF(H2316&lt;=0,0,IF(H2316&lt;=20000,H2316,IF(H2316&lt;=40000,ROUNDUP(H2316/2,0)+10000,IF(H2316&lt;=80000,ROUNDUP(H2316/4,0)+20000,40000))))+IF(I2316&lt;=0,0,IF(I2316&lt;=25000,I2316,IF(I2316&lt;=50000,ROUNDUP(I2316/2,0)+12500,IF(I2316&lt;=100000,ROUNDUP(I2316/4,0)+25000,50000)))),40000))))</f>
        <v/>
      </c>
      <c r="R2316" s="18">
        <f>MIN(120000,O2316+P2316+Q2316)</f>
        <v/>
      </c>
      <c r="S2316" s="18">
        <f>IF(F2316&lt;=0,IF(E2316&lt;=0,0,IF(E2316&lt;=12000,E2316,IF(E2316&lt;=32000,ROUNDUP(E2316/2,0)+6000,IF(E2316&lt;=56000,ROUNDUP(E2316/4,0)+14000,28000)))),IF(E2316&lt;=0,IF(F2316&lt;=0,0,IF(F2316&lt;=15000,F2316,IF(F2316&lt;=40000,ROUNDUP(F2316/2,0)+7500,IF(F2316&lt;=70000,ROUNDUP(F2316/4,0)+17500,35000)))),MAX(IF(F2316&lt;=0,0,IF(F2316&lt;=15000,F2316,IF(F2316&lt;=40000,ROUNDUP(F2316/2,0)+7500,IF(F2316&lt;=70000,ROUNDUP(F2316/4,0)+17500,35000)))),MIN(IF(E2316&lt;=0,0,IF(E2316&lt;=12000,E2316,IF(E2316&lt;=32000,ROUNDUP(E2316/2,0)+6000,IF(E2316&lt;=56000,ROUNDUP(E2316/4,0)+14000,28000))))+IF(F2316&lt;=0,0,IF(F2316&lt;=15000,F2316,IF(F2316&lt;=40000,ROUNDUP(F2316/2,0)+7500,IF(F2316&lt;=70000,ROUNDUP(F2316/4,0)+17500,35000)))),28000))))</f>
        <v/>
      </c>
      <c r="T2316" s="18">
        <f>IF(G2316&lt;=0,0,IF(G2316&lt;=12000,G2316,IF(G2316&lt;=32000,ROUNDUP(G2316/2,0)+6000,IF(G2316&lt;=56000,ROUNDUP(G2316/4,0)+14000,28000))))</f>
        <v/>
      </c>
      <c r="U2316" s="18">
        <f>IF(I2316&lt;=0,IF(H2316&lt;=0,0,IF(H2316&lt;=12000,H2316,IF(H2316&lt;=32000,ROUNDUP(H2316/2,0)+6000,IF(H2316&lt;=56000,ROUNDUP(H2316/4,0)+14000,28000)))),IF(H2316&lt;=0,IF(I2316&lt;=0,0,IF(I2316&lt;=15000,I2316,IF(I2316&lt;=40000,ROUNDUP(I2316/2,0)+7500,IF(I2316&lt;=70000,ROUNDUP(I2316/4,0)+17500,35000)))),MAX(IF(I2316&lt;=0,0,IF(I2316&lt;=15000,I2316,IF(I2316&lt;=40000,ROUNDUP(I2316/2,0)+7500,IF(I2316&lt;=70000,ROUNDUP(I2316/4,0)+17500,35000)))),MIN(IF(H2316&lt;=0,0,IF(H2316&lt;=12000,H2316,IF(H2316&lt;=32000,ROUNDUP(H2316/2,0)+6000,IF(H2316&lt;=56000,ROUNDUP(H2316/4,0)+14000,28000))))+IF(I2316&lt;=0,0,IF(I2316&lt;=15000,I2316,IF(I2316&lt;=40000,ROUNDUP(I2316/2,0)+7500,IF(I2316&lt;=70000,ROUNDUP(I2316/4,0)+17500,35000)))),28000))))</f>
        <v/>
      </c>
      <c r="V2316" s="18">
        <f>MIN(70000,S2316+T2316+U2316)</f>
        <v/>
      </c>
      <c r="W2316" s="18">
        <f>MAX(0,ROUNDDOWN(M2316-J2316-N2316-K2316-0,-3))</f>
        <v/>
      </c>
      <c r="X2316" s="18">
        <f>MAX(0,ROUNDDOWN(M2316-J2316-N2316-K2316-R2316,-3))</f>
        <v/>
      </c>
      <c r="Y2316" s="18">
        <f>IF(W2316&lt;=0,0,ROUNDDOWN((W2316*LOOKUP(W2316,{0,1950001,3300001,6950001,9000001,18000001,40000001},{0.05,0.1,0.2,0.23,0.33,0.4,0.45})-LOOKUP(W2316,{0,1950001,3300001,6950001,9000001,18000001,40000001},{0,97500,427500,636000,1536000,2796000,4796000}))*1.021,-2))</f>
        <v/>
      </c>
      <c r="Z2316" s="18">
        <f>IF(X2316&lt;=0,0,ROUNDDOWN((X2316*LOOKUP(X2316,{0,1950001,3300001,6950001,9000001,18000001,40000001},{0.05,0.1,0.2,0.23,0.33,0.4,0.45})-LOOKUP(X2316,{0,1950001,3300001,6950001,9000001,18000001,40000001},{0,97500,427500,636000,1536000,2796000,4796000}))*1.021,-2))</f>
        <v/>
      </c>
      <c r="AA2316" s="18">
        <f>MAX(0,ROUNDDOWN(M2316-J2316-430000-L2316-0,-3))</f>
        <v/>
      </c>
      <c r="AB2316" s="18">
        <f>MAX(0,ROUNDDOWN(M2316-J2316-430000-L2316-V2316,-3))</f>
        <v/>
      </c>
      <c r="AC2316" s="18">
        <f>IF(M2316&lt;=450000,0,MAX(0,ROUNDDOWN(AA2316*0.06-MIN(50000,AA2316)*0.03,-2))+MAX(0,ROUNDDOWN(AA2316*0.04-MIN(50000,AA2316)*0.02,-2)))</f>
        <v/>
      </c>
      <c r="AD2316" s="18">
        <f>IF(M2316&lt;=450000,0,MAX(0,ROUNDDOWN(AB2316*0.06-MIN(50000,AB2316)*0.03,-2))+MAX(0,ROUNDDOWN(AB2316*0.04-MIN(50000,AB2316)*0.02,-2)))</f>
        <v/>
      </c>
      <c r="AE2316" s="18">
        <f>Y2316-Z2316</f>
        <v/>
      </c>
      <c r="AF2316" s="18">
        <f>AC2316-AD2316</f>
        <v/>
      </c>
      <c r="AG2316" s="18">
        <f>AE2316+AF2316</f>
        <v/>
      </c>
      <c r="AH2316" s="20">
        <f>IF(W2316&lt;=0,0,LOOKUP(W2316,{0,1950001,3300001,6950001,9000001,18000001,40000001},{0.05,0.1,0.2,0.23,0.33,0.4,0.45}))</f>
        <v/>
      </c>
    </row>
    <row r="2317">
      <c r="A2317" t="inlineStr">
        <is>
          <t>1万円刻み 一般8万円</t>
        </is>
      </c>
      <c r="B2317" s="18">
        <f>'4_1万円刻み'!$A$746</f>
        <v/>
      </c>
      <c r="C2317" s="19" t="n">
        <v>2026</v>
      </c>
      <c r="D2317" t="inlineStr">
        <is>
          <t>いいえ</t>
        </is>
      </c>
      <c r="E2317" s="18" t="n">
        <v>80000</v>
      </c>
      <c r="F2317" s="18" t="n">
        <v>0</v>
      </c>
      <c r="G2317" s="18" t="n">
        <v>0</v>
      </c>
      <c r="H2317" s="18" t="n">
        <v>0</v>
      </c>
      <c r="I2317" s="18" t="n">
        <v>0</v>
      </c>
      <c r="J2317" s="18">
        <f>ROUND(MIN(B2317/12,650000)*12*0.0915+MIN(B2317/12,1390000)*12*(0.0504+0)+B2317*0.005,0)</f>
        <v/>
      </c>
      <c r="K2317" s="18" t="n">
        <v>0</v>
      </c>
      <c r="L2317" s="18" t="n">
        <v>0</v>
      </c>
      <c r="M2317" s="18">
        <f>ROUND(IF(C2317&gt;=2026,IF(B2317&lt;741000,0,IF(B2317&lt;2191000,B2317-740000,IF(B2317&lt;2193000,1451000,IF(B2317&lt;2196000,1453000,IF(B2317&lt;2200000,1456000,IF(B2317&lt;3600000,ROUNDDOWN(B2317/4,-3)*2.8-80000,IF(B2317&lt;6600000,ROUNDDOWN(B2317/4,-3)*3.2-440000,IF(B2317&lt;8500000,ROUNDDOWN(B2317*0.9,0)-1100000,B2317-1950000)))))))),IF(B2317&lt;651000,0,IF(B2317&lt;1900000,B2317-650000,IF(B2317&lt;3600000,ROUNDDOWN(B2317/4,-3)*2.8-80000,IF(B2317&lt;6600000,ROUNDDOWN(B2317/4,-3)*3.2-440000,IF(B2317&lt;8500000,ROUNDDOWN(B2317*0.9,0)-1100000,B2317-1950000)))))),0)</f>
        <v/>
      </c>
      <c r="N2317" s="18">
        <f>IF(M2317&gt;23500000,NA(),IF(C2317&gt;=2026,IF(M2317&lt;=4890000,1040000,IF(M2317&lt;=6550000,670000,620000)),IF(M2317&lt;=1320000,950000,IF(M2317&lt;=3360000,880000,IF(M2317&lt;=4890000,680000,IF(M2317&lt;=6550000,630000,580000))))))</f>
        <v/>
      </c>
      <c r="O2317" s="18">
        <f>IF(F2317&lt;=0,IF(AND(D2317="はい",C2317&gt;=2026,C2317&lt;=2027),IF(E2317&lt;=0,0,IF(E2317&lt;=30000,E2317,IF(E2317&lt;=60000,ROUNDUP(E2317/2,0)+15000,IF(E2317&lt;=120000,ROUNDUP(E2317/4,0)+30000,60000)))),IF(E2317&lt;=0,0,IF(E2317&lt;=20000,E2317,IF(E2317&lt;=40000,ROUNDUP(E2317/2,0)+10000,IF(E2317&lt;=80000,ROUNDUP(E2317/4,0)+20000,40000))))),IF(E2317&lt;=0,IF(F2317&lt;=0,0,IF(F2317&lt;=25000,F2317,IF(F2317&lt;=50000,ROUNDUP(F2317/2,0)+12500,IF(F2317&lt;=100000,ROUNDUP(F2317/4,0)+25000,50000)))),MAX(IF(F2317&lt;=0,0,IF(F2317&lt;=25000,F2317,IF(F2317&lt;=50000,ROUNDUP(F2317/2,0)+12500,IF(F2317&lt;=100000,ROUNDUP(F2317/4,0)+25000,50000)))),MIN(IF(AND(D2317="はい",C2317&gt;=2026,C2317&lt;=2027),IF(E2317&lt;=0,0,IF(E2317&lt;=30000,E2317,IF(E2317&lt;=60000,ROUNDUP(E2317/2,0)+15000,IF(E2317&lt;=120000,ROUNDUP(E2317/4,0)+30000,60000)))),IF(E2317&lt;=0,0,IF(E2317&lt;=20000,E2317,IF(E2317&lt;=40000,ROUNDUP(E2317/2,0)+10000,IF(E2317&lt;=80000,ROUNDUP(E2317/4,0)+20000,40000)))))+IF(F2317&lt;=0,0,IF(F2317&lt;=25000,F2317,IF(F2317&lt;=50000,ROUNDUP(F2317/2,0)+12500,IF(F2317&lt;=100000,ROUNDUP(F2317/4,0)+25000,50000)))),IF(AND(D2317="はい",C2317&gt;=2026,C2317&lt;=2027),60000,40000)))))</f>
        <v/>
      </c>
      <c r="P2317" s="18">
        <f>IF(G2317&lt;=0,0,IF(G2317&lt;=20000,G2317,IF(G2317&lt;=40000,ROUNDUP(G2317/2,0)+10000,IF(G2317&lt;=80000,ROUNDUP(G2317/4,0)+20000,40000))))</f>
        <v/>
      </c>
      <c r="Q2317" s="18">
        <f>IF(I2317&lt;=0,IF(H2317&lt;=0,0,IF(H2317&lt;=20000,H2317,IF(H2317&lt;=40000,ROUNDUP(H2317/2,0)+10000,IF(H2317&lt;=80000,ROUNDUP(H2317/4,0)+20000,40000)))),IF(H2317&lt;=0,IF(I2317&lt;=0,0,IF(I2317&lt;=25000,I2317,IF(I2317&lt;=50000,ROUNDUP(I2317/2,0)+12500,IF(I2317&lt;=100000,ROUNDUP(I2317/4,0)+25000,50000)))),MAX(IF(I2317&lt;=0,0,IF(I2317&lt;=25000,I2317,IF(I2317&lt;=50000,ROUNDUP(I2317/2,0)+12500,IF(I2317&lt;=100000,ROUNDUP(I2317/4,0)+25000,50000)))),MIN(IF(H2317&lt;=0,0,IF(H2317&lt;=20000,H2317,IF(H2317&lt;=40000,ROUNDUP(H2317/2,0)+10000,IF(H2317&lt;=80000,ROUNDUP(H2317/4,0)+20000,40000))))+IF(I2317&lt;=0,0,IF(I2317&lt;=25000,I2317,IF(I2317&lt;=50000,ROUNDUP(I2317/2,0)+12500,IF(I2317&lt;=100000,ROUNDUP(I2317/4,0)+25000,50000)))),40000))))</f>
        <v/>
      </c>
      <c r="R2317" s="18">
        <f>MIN(120000,O2317+P2317+Q2317)</f>
        <v/>
      </c>
      <c r="S2317" s="18">
        <f>IF(F2317&lt;=0,IF(E2317&lt;=0,0,IF(E2317&lt;=12000,E2317,IF(E2317&lt;=32000,ROUNDUP(E2317/2,0)+6000,IF(E2317&lt;=56000,ROUNDUP(E2317/4,0)+14000,28000)))),IF(E2317&lt;=0,IF(F2317&lt;=0,0,IF(F2317&lt;=15000,F2317,IF(F2317&lt;=40000,ROUNDUP(F2317/2,0)+7500,IF(F2317&lt;=70000,ROUNDUP(F2317/4,0)+17500,35000)))),MAX(IF(F2317&lt;=0,0,IF(F2317&lt;=15000,F2317,IF(F2317&lt;=40000,ROUNDUP(F2317/2,0)+7500,IF(F2317&lt;=70000,ROUNDUP(F2317/4,0)+17500,35000)))),MIN(IF(E2317&lt;=0,0,IF(E2317&lt;=12000,E2317,IF(E2317&lt;=32000,ROUNDUP(E2317/2,0)+6000,IF(E2317&lt;=56000,ROUNDUP(E2317/4,0)+14000,28000))))+IF(F2317&lt;=0,0,IF(F2317&lt;=15000,F2317,IF(F2317&lt;=40000,ROUNDUP(F2317/2,0)+7500,IF(F2317&lt;=70000,ROUNDUP(F2317/4,0)+17500,35000)))),28000))))</f>
        <v/>
      </c>
      <c r="T2317" s="18">
        <f>IF(G2317&lt;=0,0,IF(G2317&lt;=12000,G2317,IF(G2317&lt;=32000,ROUNDUP(G2317/2,0)+6000,IF(G2317&lt;=56000,ROUNDUP(G2317/4,0)+14000,28000))))</f>
        <v/>
      </c>
      <c r="U2317" s="18">
        <f>IF(I2317&lt;=0,IF(H2317&lt;=0,0,IF(H2317&lt;=12000,H2317,IF(H2317&lt;=32000,ROUNDUP(H2317/2,0)+6000,IF(H2317&lt;=56000,ROUNDUP(H2317/4,0)+14000,28000)))),IF(H2317&lt;=0,IF(I2317&lt;=0,0,IF(I2317&lt;=15000,I2317,IF(I2317&lt;=40000,ROUNDUP(I2317/2,0)+7500,IF(I2317&lt;=70000,ROUNDUP(I2317/4,0)+17500,35000)))),MAX(IF(I2317&lt;=0,0,IF(I2317&lt;=15000,I2317,IF(I2317&lt;=40000,ROUNDUP(I2317/2,0)+7500,IF(I2317&lt;=70000,ROUNDUP(I2317/4,0)+17500,35000)))),MIN(IF(H2317&lt;=0,0,IF(H2317&lt;=12000,H2317,IF(H2317&lt;=32000,ROUNDUP(H2317/2,0)+6000,IF(H2317&lt;=56000,ROUNDUP(H2317/4,0)+14000,28000))))+IF(I2317&lt;=0,0,IF(I2317&lt;=15000,I2317,IF(I2317&lt;=40000,ROUNDUP(I2317/2,0)+7500,IF(I2317&lt;=70000,ROUNDUP(I2317/4,0)+17500,35000)))),28000))))</f>
        <v/>
      </c>
      <c r="V2317" s="18">
        <f>MIN(70000,S2317+T2317+U2317)</f>
        <v/>
      </c>
      <c r="W2317" s="18">
        <f>MAX(0,ROUNDDOWN(M2317-J2317-N2317-K2317-0,-3))</f>
        <v/>
      </c>
      <c r="X2317" s="18">
        <f>MAX(0,ROUNDDOWN(M2317-J2317-N2317-K2317-R2317,-3))</f>
        <v/>
      </c>
      <c r="Y2317" s="18">
        <f>IF(W2317&lt;=0,0,ROUNDDOWN((W2317*LOOKUP(W2317,{0,1950001,3300001,6950001,9000001,18000001,40000001},{0.05,0.1,0.2,0.23,0.33,0.4,0.45})-LOOKUP(W2317,{0,1950001,3300001,6950001,9000001,18000001,40000001},{0,97500,427500,636000,1536000,2796000,4796000}))*1.021,-2))</f>
        <v/>
      </c>
      <c r="Z2317" s="18">
        <f>IF(X2317&lt;=0,0,ROUNDDOWN((X2317*LOOKUP(X2317,{0,1950001,3300001,6950001,9000001,18000001,40000001},{0.05,0.1,0.2,0.23,0.33,0.4,0.45})-LOOKUP(X2317,{0,1950001,3300001,6950001,9000001,18000001,40000001},{0,97500,427500,636000,1536000,2796000,4796000}))*1.021,-2))</f>
        <v/>
      </c>
      <c r="AA2317" s="18">
        <f>MAX(0,ROUNDDOWN(M2317-J2317-430000-L2317-0,-3))</f>
        <v/>
      </c>
      <c r="AB2317" s="18">
        <f>MAX(0,ROUNDDOWN(M2317-J2317-430000-L2317-V2317,-3))</f>
        <v/>
      </c>
      <c r="AC2317" s="18">
        <f>IF(M2317&lt;=450000,0,MAX(0,ROUNDDOWN(AA2317*0.06-MIN(50000,AA2317)*0.03,-2))+MAX(0,ROUNDDOWN(AA2317*0.04-MIN(50000,AA2317)*0.02,-2)))</f>
        <v/>
      </c>
      <c r="AD2317" s="18">
        <f>IF(M2317&lt;=450000,0,MAX(0,ROUNDDOWN(AB2317*0.06-MIN(50000,AB2317)*0.03,-2))+MAX(0,ROUNDDOWN(AB2317*0.04-MIN(50000,AB2317)*0.02,-2)))</f>
        <v/>
      </c>
      <c r="AE2317" s="18">
        <f>Y2317-Z2317</f>
        <v/>
      </c>
      <c r="AF2317" s="18">
        <f>AC2317-AD2317</f>
        <v/>
      </c>
      <c r="AG2317" s="18">
        <f>AE2317+AF2317</f>
        <v/>
      </c>
      <c r="AH2317" s="20">
        <f>IF(W2317&lt;=0,0,LOOKUP(W2317,{0,1950001,3300001,6950001,9000001,18000001,40000001},{0.05,0.1,0.2,0.23,0.33,0.4,0.45}))</f>
        <v/>
      </c>
    </row>
    <row r="2318">
      <c r="A2318" t="inlineStr">
        <is>
          <t>1万円刻み 特例あり一般12万円</t>
        </is>
      </c>
      <c r="B2318" s="18">
        <f>'4_1万円刻み'!$A$746</f>
        <v/>
      </c>
      <c r="C2318" s="19" t="n">
        <v>2026</v>
      </c>
      <c r="D2318" t="inlineStr">
        <is>
          <t>はい</t>
        </is>
      </c>
      <c r="E2318" s="18" t="n">
        <v>120000</v>
      </c>
      <c r="F2318" s="18" t="n">
        <v>0</v>
      </c>
      <c r="G2318" s="18" t="n">
        <v>0</v>
      </c>
      <c r="H2318" s="18" t="n">
        <v>0</v>
      </c>
      <c r="I2318" s="18" t="n">
        <v>0</v>
      </c>
      <c r="J2318" s="18">
        <f>ROUND(MIN(B2318/12,650000)*12*0.0915+MIN(B2318/12,1390000)*12*(0.0504+0)+B2318*0.005,0)</f>
        <v/>
      </c>
      <c r="K2318" s="18" t="n">
        <v>0</v>
      </c>
      <c r="L2318" s="18" t="n">
        <v>0</v>
      </c>
      <c r="M2318" s="18">
        <f>ROUND(IF(C2318&gt;=2026,IF(B2318&lt;741000,0,IF(B2318&lt;2191000,B2318-740000,IF(B2318&lt;2193000,1451000,IF(B2318&lt;2196000,1453000,IF(B2318&lt;2200000,1456000,IF(B2318&lt;3600000,ROUNDDOWN(B2318/4,-3)*2.8-80000,IF(B2318&lt;6600000,ROUNDDOWN(B2318/4,-3)*3.2-440000,IF(B2318&lt;8500000,ROUNDDOWN(B2318*0.9,0)-1100000,B2318-1950000)))))))),IF(B2318&lt;651000,0,IF(B2318&lt;1900000,B2318-650000,IF(B2318&lt;3600000,ROUNDDOWN(B2318/4,-3)*2.8-80000,IF(B2318&lt;6600000,ROUNDDOWN(B2318/4,-3)*3.2-440000,IF(B2318&lt;8500000,ROUNDDOWN(B2318*0.9,0)-1100000,B2318-1950000)))))),0)</f>
        <v/>
      </c>
      <c r="N2318" s="18">
        <f>IF(M2318&gt;23500000,NA(),IF(C2318&gt;=2026,IF(M2318&lt;=4890000,1040000,IF(M2318&lt;=6550000,670000,620000)),IF(M2318&lt;=1320000,950000,IF(M2318&lt;=3360000,880000,IF(M2318&lt;=4890000,680000,IF(M2318&lt;=6550000,630000,580000))))))</f>
        <v/>
      </c>
      <c r="O2318" s="18">
        <f>IF(F2318&lt;=0,IF(AND(D2318="はい",C2318&gt;=2026,C2318&lt;=2027),IF(E2318&lt;=0,0,IF(E2318&lt;=30000,E2318,IF(E2318&lt;=60000,ROUNDUP(E2318/2,0)+15000,IF(E2318&lt;=120000,ROUNDUP(E2318/4,0)+30000,60000)))),IF(E2318&lt;=0,0,IF(E2318&lt;=20000,E2318,IF(E2318&lt;=40000,ROUNDUP(E2318/2,0)+10000,IF(E2318&lt;=80000,ROUNDUP(E2318/4,0)+20000,40000))))),IF(E2318&lt;=0,IF(F2318&lt;=0,0,IF(F2318&lt;=25000,F2318,IF(F2318&lt;=50000,ROUNDUP(F2318/2,0)+12500,IF(F2318&lt;=100000,ROUNDUP(F2318/4,0)+25000,50000)))),MAX(IF(F2318&lt;=0,0,IF(F2318&lt;=25000,F2318,IF(F2318&lt;=50000,ROUNDUP(F2318/2,0)+12500,IF(F2318&lt;=100000,ROUNDUP(F2318/4,0)+25000,50000)))),MIN(IF(AND(D2318="はい",C2318&gt;=2026,C2318&lt;=2027),IF(E2318&lt;=0,0,IF(E2318&lt;=30000,E2318,IF(E2318&lt;=60000,ROUNDUP(E2318/2,0)+15000,IF(E2318&lt;=120000,ROUNDUP(E2318/4,0)+30000,60000)))),IF(E2318&lt;=0,0,IF(E2318&lt;=20000,E2318,IF(E2318&lt;=40000,ROUNDUP(E2318/2,0)+10000,IF(E2318&lt;=80000,ROUNDUP(E2318/4,0)+20000,40000)))))+IF(F2318&lt;=0,0,IF(F2318&lt;=25000,F2318,IF(F2318&lt;=50000,ROUNDUP(F2318/2,0)+12500,IF(F2318&lt;=100000,ROUNDUP(F2318/4,0)+25000,50000)))),IF(AND(D2318="はい",C2318&gt;=2026,C2318&lt;=2027),60000,40000)))))</f>
        <v/>
      </c>
      <c r="P2318" s="18">
        <f>IF(G2318&lt;=0,0,IF(G2318&lt;=20000,G2318,IF(G2318&lt;=40000,ROUNDUP(G2318/2,0)+10000,IF(G2318&lt;=80000,ROUNDUP(G2318/4,0)+20000,40000))))</f>
        <v/>
      </c>
      <c r="Q2318" s="18">
        <f>IF(I2318&lt;=0,IF(H2318&lt;=0,0,IF(H2318&lt;=20000,H2318,IF(H2318&lt;=40000,ROUNDUP(H2318/2,0)+10000,IF(H2318&lt;=80000,ROUNDUP(H2318/4,0)+20000,40000)))),IF(H2318&lt;=0,IF(I2318&lt;=0,0,IF(I2318&lt;=25000,I2318,IF(I2318&lt;=50000,ROUNDUP(I2318/2,0)+12500,IF(I2318&lt;=100000,ROUNDUP(I2318/4,0)+25000,50000)))),MAX(IF(I2318&lt;=0,0,IF(I2318&lt;=25000,I2318,IF(I2318&lt;=50000,ROUNDUP(I2318/2,0)+12500,IF(I2318&lt;=100000,ROUNDUP(I2318/4,0)+25000,50000)))),MIN(IF(H2318&lt;=0,0,IF(H2318&lt;=20000,H2318,IF(H2318&lt;=40000,ROUNDUP(H2318/2,0)+10000,IF(H2318&lt;=80000,ROUNDUP(H2318/4,0)+20000,40000))))+IF(I2318&lt;=0,0,IF(I2318&lt;=25000,I2318,IF(I2318&lt;=50000,ROUNDUP(I2318/2,0)+12500,IF(I2318&lt;=100000,ROUNDUP(I2318/4,0)+25000,50000)))),40000))))</f>
        <v/>
      </c>
      <c r="R2318" s="18">
        <f>MIN(120000,O2318+P2318+Q2318)</f>
        <v/>
      </c>
      <c r="S2318" s="18">
        <f>IF(F2318&lt;=0,IF(E2318&lt;=0,0,IF(E2318&lt;=12000,E2318,IF(E2318&lt;=32000,ROUNDUP(E2318/2,0)+6000,IF(E2318&lt;=56000,ROUNDUP(E2318/4,0)+14000,28000)))),IF(E2318&lt;=0,IF(F2318&lt;=0,0,IF(F2318&lt;=15000,F2318,IF(F2318&lt;=40000,ROUNDUP(F2318/2,0)+7500,IF(F2318&lt;=70000,ROUNDUP(F2318/4,0)+17500,35000)))),MAX(IF(F2318&lt;=0,0,IF(F2318&lt;=15000,F2318,IF(F2318&lt;=40000,ROUNDUP(F2318/2,0)+7500,IF(F2318&lt;=70000,ROUNDUP(F2318/4,0)+17500,35000)))),MIN(IF(E2318&lt;=0,0,IF(E2318&lt;=12000,E2318,IF(E2318&lt;=32000,ROUNDUP(E2318/2,0)+6000,IF(E2318&lt;=56000,ROUNDUP(E2318/4,0)+14000,28000))))+IF(F2318&lt;=0,0,IF(F2318&lt;=15000,F2318,IF(F2318&lt;=40000,ROUNDUP(F2318/2,0)+7500,IF(F2318&lt;=70000,ROUNDUP(F2318/4,0)+17500,35000)))),28000))))</f>
        <v/>
      </c>
      <c r="T2318" s="18">
        <f>IF(G2318&lt;=0,0,IF(G2318&lt;=12000,G2318,IF(G2318&lt;=32000,ROUNDUP(G2318/2,0)+6000,IF(G2318&lt;=56000,ROUNDUP(G2318/4,0)+14000,28000))))</f>
        <v/>
      </c>
      <c r="U2318" s="18">
        <f>IF(I2318&lt;=0,IF(H2318&lt;=0,0,IF(H2318&lt;=12000,H2318,IF(H2318&lt;=32000,ROUNDUP(H2318/2,0)+6000,IF(H2318&lt;=56000,ROUNDUP(H2318/4,0)+14000,28000)))),IF(H2318&lt;=0,IF(I2318&lt;=0,0,IF(I2318&lt;=15000,I2318,IF(I2318&lt;=40000,ROUNDUP(I2318/2,0)+7500,IF(I2318&lt;=70000,ROUNDUP(I2318/4,0)+17500,35000)))),MAX(IF(I2318&lt;=0,0,IF(I2318&lt;=15000,I2318,IF(I2318&lt;=40000,ROUNDUP(I2318/2,0)+7500,IF(I2318&lt;=70000,ROUNDUP(I2318/4,0)+17500,35000)))),MIN(IF(H2318&lt;=0,0,IF(H2318&lt;=12000,H2318,IF(H2318&lt;=32000,ROUNDUP(H2318/2,0)+6000,IF(H2318&lt;=56000,ROUNDUP(H2318/4,0)+14000,28000))))+IF(I2318&lt;=0,0,IF(I2318&lt;=15000,I2318,IF(I2318&lt;=40000,ROUNDUP(I2318/2,0)+7500,IF(I2318&lt;=70000,ROUNDUP(I2318/4,0)+17500,35000)))),28000))))</f>
        <v/>
      </c>
      <c r="V2318" s="18">
        <f>MIN(70000,S2318+T2318+U2318)</f>
        <v/>
      </c>
      <c r="W2318" s="18">
        <f>MAX(0,ROUNDDOWN(M2318-J2318-N2318-K2318-0,-3))</f>
        <v/>
      </c>
      <c r="X2318" s="18">
        <f>MAX(0,ROUNDDOWN(M2318-J2318-N2318-K2318-R2318,-3))</f>
        <v/>
      </c>
      <c r="Y2318" s="18">
        <f>IF(W2318&lt;=0,0,ROUNDDOWN((W2318*LOOKUP(W2318,{0,1950001,3300001,6950001,9000001,18000001,40000001},{0.05,0.1,0.2,0.23,0.33,0.4,0.45})-LOOKUP(W2318,{0,1950001,3300001,6950001,9000001,18000001,40000001},{0,97500,427500,636000,1536000,2796000,4796000}))*1.021,-2))</f>
        <v/>
      </c>
      <c r="Z2318" s="18">
        <f>IF(X2318&lt;=0,0,ROUNDDOWN((X2318*LOOKUP(X2318,{0,1950001,3300001,6950001,9000001,18000001,40000001},{0.05,0.1,0.2,0.23,0.33,0.4,0.45})-LOOKUP(X2318,{0,1950001,3300001,6950001,9000001,18000001,40000001},{0,97500,427500,636000,1536000,2796000,4796000}))*1.021,-2))</f>
        <v/>
      </c>
      <c r="AA2318" s="18">
        <f>MAX(0,ROUNDDOWN(M2318-J2318-430000-L2318-0,-3))</f>
        <v/>
      </c>
      <c r="AB2318" s="18">
        <f>MAX(0,ROUNDDOWN(M2318-J2318-430000-L2318-V2318,-3))</f>
        <v/>
      </c>
      <c r="AC2318" s="18">
        <f>IF(M2318&lt;=450000,0,MAX(0,ROUNDDOWN(AA2318*0.06-MIN(50000,AA2318)*0.03,-2))+MAX(0,ROUNDDOWN(AA2318*0.04-MIN(50000,AA2318)*0.02,-2)))</f>
        <v/>
      </c>
      <c r="AD2318" s="18">
        <f>IF(M2318&lt;=450000,0,MAX(0,ROUNDDOWN(AB2318*0.06-MIN(50000,AB2318)*0.03,-2))+MAX(0,ROUNDDOWN(AB2318*0.04-MIN(50000,AB2318)*0.02,-2)))</f>
        <v/>
      </c>
      <c r="AE2318" s="18">
        <f>Y2318-Z2318</f>
        <v/>
      </c>
      <c r="AF2318" s="18">
        <f>AC2318-AD2318</f>
        <v/>
      </c>
      <c r="AG2318" s="18">
        <f>AE2318+AF2318</f>
        <v/>
      </c>
      <c r="AH2318" s="20">
        <f>IF(W2318&lt;=0,0,LOOKUP(W2318,{0,1950001,3300001,6950001,9000001,18000001,40000001},{0.05,0.1,0.2,0.23,0.33,0.4,0.45}))</f>
        <v/>
      </c>
    </row>
    <row r="2319">
      <c r="A2319" t="inlineStr">
        <is>
          <t>1万円刻み 3区分8万円ずつ</t>
        </is>
      </c>
      <c r="B2319" s="18">
        <f>'4_1万円刻み'!$A$747</f>
        <v/>
      </c>
      <c r="C2319" s="19" t="n">
        <v>2026</v>
      </c>
      <c r="D2319" t="inlineStr">
        <is>
          <t>いいえ</t>
        </is>
      </c>
      <c r="E2319" s="18" t="n">
        <v>80000</v>
      </c>
      <c r="F2319" s="18" t="n">
        <v>0</v>
      </c>
      <c r="G2319" s="18" t="n">
        <v>80000</v>
      </c>
      <c r="H2319" s="18" t="n">
        <v>80000</v>
      </c>
      <c r="I2319" s="18" t="n">
        <v>0</v>
      </c>
      <c r="J2319" s="18">
        <f>ROUND(MIN(B2319/12,650000)*12*0.0915+MIN(B2319/12,1390000)*12*(0.0504+0)+B2319*0.005,0)</f>
        <v/>
      </c>
      <c r="K2319" s="18" t="n">
        <v>0</v>
      </c>
      <c r="L2319" s="18" t="n">
        <v>0</v>
      </c>
      <c r="M2319" s="18">
        <f>ROUND(IF(C2319&gt;=2026,IF(B2319&lt;741000,0,IF(B2319&lt;2191000,B2319-740000,IF(B2319&lt;2193000,1451000,IF(B2319&lt;2196000,1453000,IF(B2319&lt;2200000,1456000,IF(B2319&lt;3600000,ROUNDDOWN(B2319/4,-3)*2.8-80000,IF(B2319&lt;6600000,ROUNDDOWN(B2319/4,-3)*3.2-440000,IF(B2319&lt;8500000,ROUNDDOWN(B2319*0.9,0)-1100000,B2319-1950000)))))))),IF(B2319&lt;651000,0,IF(B2319&lt;1900000,B2319-650000,IF(B2319&lt;3600000,ROUNDDOWN(B2319/4,-3)*2.8-80000,IF(B2319&lt;6600000,ROUNDDOWN(B2319/4,-3)*3.2-440000,IF(B2319&lt;8500000,ROUNDDOWN(B2319*0.9,0)-1100000,B2319-1950000)))))),0)</f>
        <v/>
      </c>
      <c r="N2319" s="18">
        <f>IF(M2319&gt;23500000,NA(),IF(C2319&gt;=2026,IF(M2319&lt;=4890000,1040000,IF(M2319&lt;=6550000,670000,620000)),IF(M2319&lt;=1320000,950000,IF(M2319&lt;=3360000,880000,IF(M2319&lt;=4890000,680000,IF(M2319&lt;=6550000,630000,580000))))))</f>
        <v/>
      </c>
      <c r="O2319" s="18">
        <f>IF(F2319&lt;=0,IF(AND(D2319="はい",C2319&gt;=2026,C2319&lt;=2027),IF(E2319&lt;=0,0,IF(E2319&lt;=30000,E2319,IF(E2319&lt;=60000,ROUNDUP(E2319/2,0)+15000,IF(E2319&lt;=120000,ROUNDUP(E2319/4,0)+30000,60000)))),IF(E2319&lt;=0,0,IF(E2319&lt;=20000,E2319,IF(E2319&lt;=40000,ROUNDUP(E2319/2,0)+10000,IF(E2319&lt;=80000,ROUNDUP(E2319/4,0)+20000,40000))))),IF(E2319&lt;=0,IF(F2319&lt;=0,0,IF(F2319&lt;=25000,F2319,IF(F2319&lt;=50000,ROUNDUP(F2319/2,0)+12500,IF(F2319&lt;=100000,ROUNDUP(F2319/4,0)+25000,50000)))),MAX(IF(F2319&lt;=0,0,IF(F2319&lt;=25000,F2319,IF(F2319&lt;=50000,ROUNDUP(F2319/2,0)+12500,IF(F2319&lt;=100000,ROUNDUP(F2319/4,0)+25000,50000)))),MIN(IF(AND(D2319="はい",C2319&gt;=2026,C2319&lt;=2027),IF(E2319&lt;=0,0,IF(E2319&lt;=30000,E2319,IF(E2319&lt;=60000,ROUNDUP(E2319/2,0)+15000,IF(E2319&lt;=120000,ROUNDUP(E2319/4,0)+30000,60000)))),IF(E2319&lt;=0,0,IF(E2319&lt;=20000,E2319,IF(E2319&lt;=40000,ROUNDUP(E2319/2,0)+10000,IF(E2319&lt;=80000,ROUNDUP(E2319/4,0)+20000,40000)))))+IF(F2319&lt;=0,0,IF(F2319&lt;=25000,F2319,IF(F2319&lt;=50000,ROUNDUP(F2319/2,0)+12500,IF(F2319&lt;=100000,ROUNDUP(F2319/4,0)+25000,50000)))),IF(AND(D2319="はい",C2319&gt;=2026,C2319&lt;=2027),60000,40000)))))</f>
        <v/>
      </c>
      <c r="P2319" s="18">
        <f>IF(G2319&lt;=0,0,IF(G2319&lt;=20000,G2319,IF(G2319&lt;=40000,ROUNDUP(G2319/2,0)+10000,IF(G2319&lt;=80000,ROUNDUP(G2319/4,0)+20000,40000))))</f>
        <v/>
      </c>
      <c r="Q2319" s="18">
        <f>IF(I2319&lt;=0,IF(H2319&lt;=0,0,IF(H2319&lt;=20000,H2319,IF(H2319&lt;=40000,ROUNDUP(H2319/2,0)+10000,IF(H2319&lt;=80000,ROUNDUP(H2319/4,0)+20000,40000)))),IF(H2319&lt;=0,IF(I2319&lt;=0,0,IF(I2319&lt;=25000,I2319,IF(I2319&lt;=50000,ROUNDUP(I2319/2,0)+12500,IF(I2319&lt;=100000,ROUNDUP(I2319/4,0)+25000,50000)))),MAX(IF(I2319&lt;=0,0,IF(I2319&lt;=25000,I2319,IF(I2319&lt;=50000,ROUNDUP(I2319/2,0)+12500,IF(I2319&lt;=100000,ROUNDUP(I2319/4,0)+25000,50000)))),MIN(IF(H2319&lt;=0,0,IF(H2319&lt;=20000,H2319,IF(H2319&lt;=40000,ROUNDUP(H2319/2,0)+10000,IF(H2319&lt;=80000,ROUNDUP(H2319/4,0)+20000,40000))))+IF(I2319&lt;=0,0,IF(I2319&lt;=25000,I2319,IF(I2319&lt;=50000,ROUNDUP(I2319/2,0)+12500,IF(I2319&lt;=100000,ROUNDUP(I2319/4,0)+25000,50000)))),40000))))</f>
        <v/>
      </c>
      <c r="R2319" s="18">
        <f>MIN(120000,O2319+P2319+Q2319)</f>
        <v/>
      </c>
      <c r="S2319" s="18">
        <f>IF(F2319&lt;=0,IF(E2319&lt;=0,0,IF(E2319&lt;=12000,E2319,IF(E2319&lt;=32000,ROUNDUP(E2319/2,0)+6000,IF(E2319&lt;=56000,ROUNDUP(E2319/4,0)+14000,28000)))),IF(E2319&lt;=0,IF(F2319&lt;=0,0,IF(F2319&lt;=15000,F2319,IF(F2319&lt;=40000,ROUNDUP(F2319/2,0)+7500,IF(F2319&lt;=70000,ROUNDUP(F2319/4,0)+17500,35000)))),MAX(IF(F2319&lt;=0,0,IF(F2319&lt;=15000,F2319,IF(F2319&lt;=40000,ROUNDUP(F2319/2,0)+7500,IF(F2319&lt;=70000,ROUNDUP(F2319/4,0)+17500,35000)))),MIN(IF(E2319&lt;=0,0,IF(E2319&lt;=12000,E2319,IF(E2319&lt;=32000,ROUNDUP(E2319/2,0)+6000,IF(E2319&lt;=56000,ROUNDUP(E2319/4,0)+14000,28000))))+IF(F2319&lt;=0,0,IF(F2319&lt;=15000,F2319,IF(F2319&lt;=40000,ROUNDUP(F2319/2,0)+7500,IF(F2319&lt;=70000,ROUNDUP(F2319/4,0)+17500,35000)))),28000))))</f>
        <v/>
      </c>
      <c r="T2319" s="18">
        <f>IF(G2319&lt;=0,0,IF(G2319&lt;=12000,G2319,IF(G2319&lt;=32000,ROUNDUP(G2319/2,0)+6000,IF(G2319&lt;=56000,ROUNDUP(G2319/4,0)+14000,28000))))</f>
        <v/>
      </c>
      <c r="U2319" s="18">
        <f>IF(I2319&lt;=0,IF(H2319&lt;=0,0,IF(H2319&lt;=12000,H2319,IF(H2319&lt;=32000,ROUNDUP(H2319/2,0)+6000,IF(H2319&lt;=56000,ROUNDUP(H2319/4,0)+14000,28000)))),IF(H2319&lt;=0,IF(I2319&lt;=0,0,IF(I2319&lt;=15000,I2319,IF(I2319&lt;=40000,ROUNDUP(I2319/2,0)+7500,IF(I2319&lt;=70000,ROUNDUP(I2319/4,0)+17500,35000)))),MAX(IF(I2319&lt;=0,0,IF(I2319&lt;=15000,I2319,IF(I2319&lt;=40000,ROUNDUP(I2319/2,0)+7500,IF(I2319&lt;=70000,ROUNDUP(I2319/4,0)+17500,35000)))),MIN(IF(H2319&lt;=0,0,IF(H2319&lt;=12000,H2319,IF(H2319&lt;=32000,ROUNDUP(H2319/2,0)+6000,IF(H2319&lt;=56000,ROUNDUP(H2319/4,0)+14000,28000))))+IF(I2319&lt;=0,0,IF(I2319&lt;=15000,I2319,IF(I2319&lt;=40000,ROUNDUP(I2319/2,0)+7500,IF(I2319&lt;=70000,ROUNDUP(I2319/4,0)+17500,35000)))),28000))))</f>
        <v/>
      </c>
      <c r="V2319" s="18">
        <f>MIN(70000,S2319+T2319+U2319)</f>
        <v/>
      </c>
      <c r="W2319" s="18">
        <f>MAX(0,ROUNDDOWN(M2319-J2319-N2319-K2319-0,-3))</f>
        <v/>
      </c>
      <c r="X2319" s="18">
        <f>MAX(0,ROUNDDOWN(M2319-J2319-N2319-K2319-R2319,-3))</f>
        <v/>
      </c>
      <c r="Y2319" s="18">
        <f>IF(W2319&lt;=0,0,ROUNDDOWN((W2319*LOOKUP(W2319,{0,1950001,3300001,6950001,9000001,18000001,40000001},{0.05,0.1,0.2,0.23,0.33,0.4,0.45})-LOOKUP(W2319,{0,1950001,3300001,6950001,9000001,18000001,40000001},{0,97500,427500,636000,1536000,2796000,4796000}))*1.021,-2))</f>
        <v/>
      </c>
      <c r="Z2319" s="18">
        <f>IF(X2319&lt;=0,0,ROUNDDOWN((X2319*LOOKUP(X2319,{0,1950001,3300001,6950001,9000001,18000001,40000001},{0.05,0.1,0.2,0.23,0.33,0.4,0.45})-LOOKUP(X2319,{0,1950001,3300001,6950001,9000001,18000001,40000001},{0,97500,427500,636000,1536000,2796000,4796000}))*1.021,-2))</f>
        <v/>
      </c>
      <c r="AA2319" s="18">
        <f>MAX(0,ROUNDDOWN(M2319-J2319-430000-L2319-0,-3))</f>
        <v/>
      </c>
      <c r="AB2319" s="18">
        <f>MAX(0,ROUNDDOWN(M2319-J2319-430000-L2319-V2319,-3))</f>
        <v/>
      </c>
      <c r="AC2319" s="18">
        <f>IF(M2319&lt;=450000,0,MAX(0,ROUNDDOWN(AA2319*0.06-MIN(50000,AA2319)*0.03,-2))+MAX(0,ROUNDDOWN(AA2319*0.04-MIN(50000,AA2319)*0.02,-2)))</f>
        <v/>
      </c>
      <c r="AD2319" s="18">
        <f>IF(M2319&lt;=450000,0,MAX(0,ROUNDDOWN(AB2319*0.06-MIN(50000,AB2319)*0.03,-2))+MAX(0,ROUNDDOWN(AB2319*0.04-MIN(50000,AB2319)*0.02,-2)))</f>
        <v/>
      </c>
      <c r="AE2319" s="18">
        <f>Y2319-Z2319</f>
        <v/>
      </c>
      <c r="AF2319" s="18">
        <f>AC2319-AD2319</f>
        <v/>
      </c>
      <c r="AG2319" s="18">
        <f>AE2319+AF2319</f>
        <v/>
      </c>
      <c r="AH2319" s="20">
        <f>IF(W2319&lt;=0,0,LOOKUP(W2319,{0,1950001,3300001,6950001,9000001,18000001,40000001},{0.05,0.1,0.2,0.23,0.33,0.4,0.45}))</f>
        <v/>
      </c>
    </row>
    <row r="2320">
      <c r="A2320" t="inlineStr">
        <is>
          <t>1万円刻み 一般8万円</t>
        </is>
      </c>
      <c r="B2320" s="18">
        <f>'4_1万円刻み'!$A$747</f>
        <v/>
      </c>
      <c r="C2320" s="19" t="n">
        <v>2026</v>
      </c>
      <c r="D2320" t="inlineStr">
        <is>
          <t>いいえ</t>
        </is>
      </c>
      <c r="E2320" s="18" t="n">
        <v>80000</v>
      </c>
      <c r="F2320" s="18" t="n">
        <v>0</v>
      </c>
      <c r="G2320" s="18" t="n">
        <v>0</v>
      </c>
      <c r="H2320" s="18" t="n">
        <v>0</v>
      </c>
      <c r="I2320" s="18" t="n">
        <v>0</v>
      </c>
      <c r="J2320" s="18">
        <f>ROUND(MIN(B2320/12,650000)*12*0.0915+MIN(B2320/12,1390000)*12*(0.0504+0)+B2320*0.005,0)</f>
        <v/>
      </c>
      <c r="K2320" s="18" t="n">
        <v>0</v>
      </c>
      <c r="L2320" s="18" t="n">
        <v>0</v>
      </c>
      <c r="M2320" s="18">
        <f>ROUND(IF(C2320&gt;=2026,IF(B2320&lt;741000,0,IF(B2320&lt;2191000,B2320-740000,IF(B2320&lt;2193000,1451000,IF(B2320&lt;2196000,1453000,IF(B2320&lt;2200000,1456000,IF(B2320&lt;3600000,ROUNDDOWN(B2320/4,-3)*2.8-80000,IF(B2320&lt;6600000,ROUNDDOWN(B2320/4,-3)*3.2-440000,IF(B2320&lt;8500000,ROUNDDOWN(B2320*0.9,0)-1100000,B2320-1950000)))))))),IF(B2320&lt;651000,0,IF(B2320&lt;1900000,B2320-650000,IF(B2320&lt;3600000,ROUNDDOWN(B2320/4,-3)*2.8-80000,IF(B2320&lt;6600000,ROUNDDOWN(B2320/4,-3)*3.2-440000,IF(B2320&lt;8500000,ROUNDDOWN(B2320*0.9,0)-1100000,B2320-1950000)))))),0)</f>
        <v/>
      </c>
      <c r="N2320" s="18">
        <f>IF(M2320&gt;23500000,NA(),IF(C2320&gt;=2026,IF(M2320&lt;=4890000,1040000,IF(M2320&lt;=6550000,670000,620000)),IF(M2320&lt;=1320000,950000,IF(M2320&lt;=3360000,880000,IF(M2320&lt;=4890000,680000,IF(M2320&lt;=6550000,630000,580000))))))</f>
        <v/>
      </c>
      <c r="O2320" s="18">
        <f>IF(F2320&lt;=0,IF(AND(D2320="はい",C2320&gt;=2026,C2320&lt;=2027),IF(E2320&lt;=0,0,IF(E2320&lt;=30000,E2320,IF(E2320&lt;=60000,ROUNDUP(E2320/2,0)+15000,IF(E2320&lt;=120000,ROUNDUP(E2320/4,0)+30000,60000)))),IF(E2320&lt;=0,0,IF(E2320&lt;=20000,E2320,IF(E2320&lt;=40000,ROUNDUP(E2320/2,0)+10000,IF(E2320&lt;=80000,ROUNDUP(E2320/4,0)+20000,40000))))),IF(E2320&lt;=0,IF(F2320&lt;=0,0,IF(F2320&lt;=25000,F2320,IF(F2320&lt;=50000,ROUNDUP(F2320/2,0)+12500,IF(F2320&lt;=100000,ROUNDUP(F2320/4,0)+25000,50000)))),MAX(IF(F2320&lt;=0,0,IF(F2320&lt;=25000,F2320,IF(F2320&lt;=50000,ROUNDUP(F2320/2,0)+12500,IF(F2320&lt;=100000,ROUNDUP(F2320/4,0)+25000,50000)))),MIN(IF(AND(D2320="はい",C2320&gt;=2026,C2320&lt;=2027),IF(E2320&lt;=0,0,IF(E2320&lt;=30000,E2320,IF(E2320&lt;=60000,ROUNDUP(E2320/2,0)+15000,IF(E2320&lt;=120000,ROUNDUP(E2320/4,0)+30000,60000)))),IF(E2320&lt;=0,0,IF(E2320&lt;=20000,E2320,IF(E2320&lt;=40000,ROUNDUP(E2320/2,0)+10000,IF(E2320&lt;=80000,ROUNDUP(E2320/4,0)+20000,40000)))))+IF(F2320&lt;=0,0,IF(F2320&lt;=25000,F2320,IF(F2320&lt;=50000,ROUNDUP(F2320/2,0)+12500,IF(F2320&lt;=100000,ROUNDUP(F2320/4,0)+25000,50000)))),IF(AND(D2320="はい",C2320&gt;=2026,C2320&lt;=2027),60000,40000)))))</f>
        <v/>
      </c>
      <c r="P2320" s="18">
        <f>IF(G2320&lt;=0,0,IF(G2320&lt;=20000,G2320,IF(G2320&lt;=40000,ROUNDUP(G2320/2,0)+10000,IF(G2320&lt;=80000,ROUNDUP(G2320/4,0)+20000,40000))))</f>
        <v/>
      </c>
      <c r="Q2320" s="18">
        <f>IF(I2320&lt;=0,IF(H2320&lt;=0,0,IF(H2320&lt;=20000,H2320,IF(H2320&lt;=40000,ROUNDUP(H2320/2,0)+10000,IF(H2320&lt;=80000,ROUNDUP(H2320/4,0)+20000,40000)))),IF(H2320&lt;=0,IF(I2320&lt;=0,0,IF(I2320&lt;=25000,I2320,IF(I2320&lt;=50000,ROUNDUP(I2320/2,0)+12500,IF(I2320&lt;=100000,ROUNDUP(I2320/4,0)+25000,50000)))),MAX(IF(I2320&lt;=0,0,IF(I2320&lt;=25000,I2320,IF(I2320&lt;=50000,ROUNDUP(I2320/2,0)+12500,IF(I2320&lt;=100000,ROUNDUP(I2320/4,0)+25000,50000)))),MIN(IF(H2320&lt;=0,0,IF(H2320&lt;=20000,H2320,IF(H2320&lt;=40000,ROUNDUP(H2320/2,0)+10000,IF(H2320&lt;=80000,ROUNDUP(H2320/4,0)+20000,40000))))+IF(I2320&lt;=0,0,IF(I2320&lt;=25000,I2320,IF(I2320&lt;=50000,ROUNDUP(I2320/2,0)+12500,IF(I2320&lt;=100000,ROUNDUP(I2320/4,0)+25000,50000)))),40000))))</f>
        <v/>
      </c>
      <c r="R2320" s="18">
        <f>MIN(120000,O2320+P2320+Q2320)</f>
        <v/>
      </c>
      <c r="S2320" s="18">
        <f>IF(F2320&lt;=0,IF(E2320&lt;=0,0,IF(E2320&lt;=12000,E2320,IF(E2320&lt;=32000,ROUNDUP(E2320/2,0)+6000,IF(E2320&lt;=56000,ROUNDUP(E2320/4,0)+14000,28000)))),IF(E2320&lt;=0,IF(F2320&lt;=0,0,IF(F2320&lt;=15000,F2320,IF(F2320&lt;=40000,ROUNDUP(F2320/2,0)+7500,IF(F2320&lt;=70000,ROUNDUP(F2320/4,0)+17500,35000)))),MAX(IF(F2320&lt;=0,0,IF(F2320&lt;=15000,F2320,IF(F2320&lt;=40000,ROUNDUP(F2320/2,0)+7500,IF(F2320&lt;=70000,ROUNDUP(F2320/4,0)+17500,35000)))),MIN(IF(E2320&lt;=0,0,IF(E2320&lt;=12000,E2320,IF(E2320&lt;=32000,ROUNDUP(E2320/2,0)+6000,IF(E2320&lt;=56000,ROUNDUP(E2320/4,0)+14000,28000))))+IF(F2320&lt;=0,0,IF(F2320&lt;=15000,F2320,IF(F2320&lt;=40000,ROUNDUP(F2320/2,0)+7500,IF(F2320&lt;=70000,ROUNDUP(F2320/4,0)+17500,35000)))),28000))))</f>
        <v/>
      </c>
      <c r="T2320" s="18">
        <f>IF(G2320&lt;=0,0,IF(G2320&lt;=12000,G2320,IF(G2320&lt;=32000,ROUNDUP(G2320/2,0)+6000,IF(G2320&lt;=56000,ROUNDUP(G2320/4,0)+14000,28000))))</f>
        <v/>
      </c>
      <c r="U2320" s="18">
        <f>IF(I2320&lt;=0,IF(H2320&lt;=0,0,IF(H2320&lt;=12000,H2320,IF(H2320&lt;=32000,ROUNDUP(H2320/2,0)+6000,IF(H2320&lt;=56000,ROUNDUP(H2320/4,0)+14000,28000)))),IF(H2320&lt;=0,IF(I2320&lt;=0,0,IF(I2320&lt;=15000,I2320,IF(I2320&lt;=40000,ROUNDUP(I2320/2,0)+7500,IF(I2320&lt;=70000,ROUNDUP(I2320/4,0)+17500,35000)))),MAX(IF(I2320&lt;=0,0,IF(I2320&lt;=15000,I2320,IF(I2320&lt;=40000,ROUNDUP(I2320/2,0)+7500,IF(I2320&lt;=70000,ROUNDUP(I2320/4,0)+17500,35000)))),MIN(IF(H2320&lt;=0,0,IF(H2320&lt;=12000,H2320,IF(H2320&lt;=32000,ROUNDUP(H2320/2,0)+6000,IF(H2320&lt;=56000,ROUNDUP(H2320/4,0)+14000,28000))))+IF(I2320&lt;=0,0,IF(I2320&lt;=15000,I2320,IF(I2320&lt;=40000,ROUNDUP(I2320/2,0)+7500,IF(I2320&lt;=70000,ROUNDUP(I2320/4,0)+17500,35000)))),28000))))</f>
        <v/>
      </c>
      <c r="V2320" s="18">
        <f>MIN(70000,S2320+T2320+U2320)</f>
        <v/>
      </c>
      <c r="W2320" s="18">
        <f>MAX(0,ROUNDDOWN(M2320-J2320-N2320-K2320-0,-3))</f>
        <v/>
      </c>
      <c r="X2320" s="18">
        <f>MAX(0,ROUNDDOWN(M2320-J2320-N2320-K2320-R2320,-3))</f>
        <v/>
      </c>
      <c r="Y2320" s="18">
        <f>IF(W2320&lt;=0,0,ROUNDDOWN((W2320*LOOKUP(W2320,{0,1950001,3300001,6950001,9000001,18000001,40000001},{0.05,0.1,0.2,0.23,0.33,0.4,0.45})-LOOKUP(W2320,{0,1950001,3300001,6950001,9000001,18000001,40000001},{0,97500,427500,636000,1536000,2796000,4796000}))*1.021,-2))</f>
        <v/>
      </c>
      <c r="Z2320" s="18">
        <f>IF(X2320&lt;=0,0,ROUNDDOWN((X2320*LOOKUP(X2320,{0,1950001,3300001,6950001,9000001,18000001,40000001},{0.05,0.1,0.2,0.23,0.33,0.4,0.45})-LOOKUP(X2320,{0,1950001,3300001,6950001,9000001,18000001,40000001},{0,97500,427500,636000,1536000,2796000,4796000}))*1.021,-2))</f>
        <v/>
      </c>
      <c r="AA2320" s="18">
        <f>MAX(0,ROUNDDOWN(M2320-J2320-430000-L2320-0,-3))</f>
        <v/>
      </c>
      <c r="AB2320" s="18">
        <f>MAX(0,ROUNDDOWN(M2320-J2320-430000-L2320-V2320,-3))</f>
        <v/>
      </c>
      <c r="AC2320" s="18">
        <f>IF(M2320&lt;=450000,0,MAX(0,ROUNDDOWN(AA2320*0.06-MIN(50000,AA2320)*0.03,-2))+MAX(0,ROUNDDOWN(AA2320*0.04-MIN(50000,AA2320)*0.02,-2)))</f>
        <v/>
      </c>
      <c r="AD2320" s="18">
        <f>IF(M2320&lt;=450000,0,MAX(0,ROUNDDOWN(AB2320*0.06-MIN(50000,AB2320)*0.03,-2))+MAX(0,ROUNDDOWN(AB2320*0.04-MIN(50000,AB2320)*0.02,-2)))</f>
        <v/>
      </c>
      <c r="AE2320" s="18">
        <f>Y2320-Z2320</f>
        <v/>
      </c>
      <c r="AF2320" s="18">
        <f>AC2320-AD2320</f>
        <v/>
      </c>
      <c r="AG2320" s="18">
        <f>AE2320+AF2320</f>
        <v/>
      </c>
      <c r="AH2320" s="20">
        <f>IF(W2320&lt;=0,0,LOOKUP(W2320,{0,1950001,3300001,6950001,9000001,18000001,40000001},{0.05,0.1,0.2,0.23,0.33,0.4,0.45}))</f>
        <v/>
      </c>
    </row>
    <row r="2321">
      <c r="A2321" t="inlineStr">
        <is>
          <t>1万円刻み 特例あり一般12万円</t>
        </is>
      </c>
      <c r="B2321" s="18">
        <f>'4_1万円刻み'!$A$747</f>
        <v/>
      </c>
      <c r="C2321" s="19" t="n">
        <v>2026</v>
      </c>
      <c r="D2321" t="inlineStr">
        <is>
          <t>はい</t>
        </is>
      </c>
      <c r="E2321" s="18" t="n">
        <v>120000</v>
      </c>
      <c r="F2321" s="18" t="n">
        <v>0</v>
      </c>
      <c r="G2321" s="18" t="n">
        <v>0</v>
      </c>
      <c r="H2321" s="18" t="n">
        <v>0</v>
      </c>
      <c r="I2321" s="18" t="n">
        <v>0</v>
      </c>
      <c r="J2321" s="18">
        <f>ROUND(MIN(B2321/12,650000)*12*0.0915+MIN(B2321/12,1390000)*12*(0.0504+0)+B2321*0.005,0)</f>
        <v/>
      </c>
      <c r="K2321" s="18" t="n">
        <v>0</v>
      </c>
      <c r="L2321" s="18" t="n">
        <v>0</v>
      </c>
      <c r="M2321" s="18">
        <f>ROUND(IF(C2321&gt;=2026,IF(B2321&lt;741000,0,IF(B2321&lt;2191000,B2321-740000,IF(B2321&lt;2193000,1451000,IF(B2321&lt;2196000,1453000,IF(B2321&lt;2200000,1456000,IF(B2321&lt;3600000,ROUNDDOWN(B2321/4,-3)*2.8-80000,IF(B2321&lt;6600000,ROUNDDOWN(B2321/4,-3)*3.2-440000,IF(B2321&lt;8500000,ROUNDDOWN(B2321*0.9,0)-1100000,B2321-1950000)))))))),IF(B2321&lt;651000,0,IF(B2321&lt;1900000,B2321-650000,IF(B2321&lt;3600000,ROUNDDOWN(B2321/4,-3)*2.8-80000,IF(B2321&lt;6600000,ROUNDDOWN(B2321/4,-3)*3.2-440000,IF(B2321&lt;8500000,ROUNDDOWN(B2321*0.9,0)-1100000,B2321-1950000)))))),0)</f>
        <v/>
      </c>
      <c r="N2321" s="18">
        <f>IF(M2321&gt;23500000,NA(),IF(C2321&gt;=2026,IF(M2321&lt;=4890000,1040000,IF(M2321&lt;=6550000,670000,620000)),IF(M2321&lt;=1320000,950000,IF(M2321&lt;=3360000,880000,IF(M2321&lt;=4890000,680000,IF(M2321&lt;=6550000,630000,580000))))))</f>
        <v/>
      </c>
      <c r="O2321" s="18">
        <f>IF(F2321&lt;=0,IF(AND(D2321="はい",C2321&gt;=2026,C2321&lt;=2027),IF(E2321&lt;=0,0,IF(E2321&lt;=30000,E2321,IF(E2321&lt;=60000,ROUNDUP(E2321/2,0)+15000,IF(E2321&lt;=120000,ROUNDUP(E2321/4,0)+30000,60000)))),IF(E2321&lt;=0,0,IF(E2321&lt;=20000,E2321,IF(E2321&lt;=40000,ROUNDUP(E2321/2,0)+10000,IF(E2321&lt;=80000,ROUNDUP(E2321/4,0)+20000,40000))))),IF(E2321&lt;=0,IF(F2321&lt;=0,0,IF(F2321&lt;=25000,F2321,IF(F2321&lt;=50000,ROUNDUP(F2321/2,0)+12500,IF(F2321&lt;=100000,ROUNDUP(F2321/4,0)+25000,50000)))),MAX(IF(F2321&lt;=0,0,IF(F2321&lt;=25000,F2321,IF(F2321&lt;=50000,ROUNDUP(F2321/2,0)+12500,IF(F2321&lt;=100000,ROUNDUP(F2321/4,0)+25000,50000)))),MIN(IF(AND(D2321="はい",C2321&gt;=2026,C2321&lt;=2027),IF(E2321&lt;=0,0,IF(E2321&lt;=30000,E2321,IF(E2321&lt;=60000,ROUNDUP(E2321/2,0)+15000,IF(E2321&lt;=120000,ROUNDUP(E2321/4,0)+30000,60000)))),IF(E2321&lt;=0,0,IF(E2321&lt;=20000,E2321,IF(E2321&lt;=40000,ROUNDUP(E2321/2,0)+10000,IF(E2321&lt;=80000,ROUNDUP(E2321/4,0)+20000,40000)))))+IF(F2321&lt;=0,0,IF(F2321&lt;=25000,F2321,IF(F2321&lt;=50000,ROUNDUP(F2321/2,0)+12500,IF(F2321&lt;=100000,ROUNDUP(F2321/4,0)+25000,50000)))),IF(AND(D2321="はい",C2321&gt;=2026,C2321&lt;=2027),60000,40000)))))</f>
        <v/>
      </c>
      <c r="P2321" s="18">
        <f>IF(G2321&lt;=0,0,IF(G2321&lt;=20000,G2321,IF(G2321&lt;=40000,ROUNDUP(G2321/2,0)+10000,IF(G2321&lt;=80000,ROUNDUP(G2321/4,0)+20000,40000))))</f>
        <v/>
      </c>
      <c r="Q2321" s="18">
        <f>IF(I2321&lt;=0,IF(H2321&lt;=0,0,IF(H2321&lt;=20000,H2321,IF(H2321&lt;=40000,ROUNDUP(H2321/2,0)+10000,IF(H2321&lt;=80000,ROUNDUP(H2321/4,0)+20000,40000)))),IF(H2321&lt;=0,IF(I2321&lt;=0,0,IF(I2321&lt;=25000,I2321,IF(I2321&lt;=50000,ROUNDUP(I2321/2,0)+12500,IF(I2321&lt;=100000,ROUNDUP(I2321/4,0)+25000,50000)))),MAX(IF(I2321&lt;=0,0,IF(I2321&lt;=25000,I2321,IF(I2321&lt;=50000,ROUNDUP(I2321/2,0)+12500,IF(I2321&lt;=100000,ROUNDUP(I2321/4,0)+25000,50000)))),MIN(IF(H2321&lt;=0,0,IF(H2321&lt;=20000,H2321,IF(H2321&lt;=40000,ROUNDUP(H2321/2,0)+10000,IF(H2321&lt;=80000,ROUNDUP(H2321/4,0)+20000,40000))))+IF(I2321&lt;=0,0,IF(I2321&lt;=25000,I2321,IF(I2321&lt;=50000,ROUNDUP(I2321/2,0)+12500,IF(I2321&lt;=100000,ROUNDUP(I2321/4,0)+25000,50000)))),40000))))</f>
        <v/>
      </c>
      <c r="R2321" s="18">
        <f>MIN(120000,O2321+P2321+Q2321)</f>
        <v/>
      </c>
      <c r="S2321" s="18">
        <f>IF(F2321&lt;=0,IF(E2321&lt;=0,0,IF(E2321&lt;=12000,E2321,IF(E2321&lt;=32000,ROUNDUP(E2321/2,0)+6000,IF(E2321&lt;=56000,ROUNDUP(E2321/4,0)+14000,28000)))),IF(E2321&lt;=0,IF(F2321&lt;=0,0,IF(F2321&lt;=15000,F2321,IF(F2321&lt;=40000,ROUNDUP(F2321/2,0)+7500,IF(F2321&lt;=70000,ROUNDUP(F2321/4,0)+17500,35000)))),MAX(IF(F2321&lt;=0,0,IF(F2321&lt;=15000,F2321,IF(F2321&lt;=40000,ROUNDUP(F2321/2,0)+7500,IF(F2321&lt;=70000,ROUNDUP(F2321/4,0)+17500,35000)))),MIN(IF(E2321&lt;=0,0,IF(E2321&lt;=12000,E2321,IF(E2321&lt;=32000,ROUNDUP(E2321/2,0)+6000,IF(E2321&lt;=56000,ROUNDUP(E2321/4,0)+14000,28000))))+IF(F2321&lt;=0,0,IF(F2321&lt;=15000,F2321,IF(F2321&lt;=40000,ROUNDUP(F2321/2,0)+7500,IF(F2321&lt;=70000,ROUNDUP(F2321/4,0)+17500,35000)))),28000))))</f>
        <v/>
      </c>
      <c r="T2321" s="18">
        <f>IF(G2321&lt;=0,0,IF(G2321&lt;=12000,G2321,IF(G2321&lt;=32000,ROUNDUP(G2321/2,0)+6000,IF(G2321&lt;=56000,ROUNDUP(G2321/4,0)+14000,28000))))</f>
        <v/>
      </c>
      <c r="U2321" s="18">
        <f>IF(I2321&lt;=0,IF(H2321&lt;=0,0,IF(H2321&lt;=12000,H2321,IF(H2321&lt;=32000,ROUNDUP(H2321/2,0)+6000,IF(H2321&lt;=56000,ROUNDUP(H2321/4,0)+14000,28000)))),IF(H2321&lt;=0,IF(I2321&lt;=0,0,IF(I2321&lt;=15000,I2321,IF(I2321&lt;=40000,ROUNDUP(I2321/2,0)+7500,IF(I2321&lt;=70000,ROUNDUP(I2321/4,0)+17500,35000)))),MAX(IF(I2321&lt;=0,0,IF(I2321&lt;=15000,I2321,IF(I2321&lt;=40000,ROUNDUP(I2321/2,0)+7500,IF(I2321&lt;=70000,ROUNDUP(I2321/4,0)+17500,35000)))),MIN(IF(H2321&lt;=0,0,IF(H2321&lt;=12000,H2321,IF(H2321&lt;=32000,ROUNDUP(H2321/2,0)+6000,IF(H2321&lt;=56000,ROUNDUP(H2321/4,0)+14000,28000))))+IF(I2321&lt;=0,0,IF(I2321&lt;=15000,I2321,IF(I2321&lt;=40000,ROUNDUP(I2321/2,0)+7500,IF(I2321&lt;=70000,ROUNDUP(I2321/4,0)+17500,35000)))),28000))))</f>
        <v/>
      </c>
      <c r="V2321" s="18">
        <f>MIN(70000,S2321+T2321+U2321)</f>
        <v/>
      </c>
      <c r="W2321" s="18">
        <f>MAX(0,ROUNDDOWN(M2321-J2321-N2321-K2321-0,-3))</f>
        <v/>
      </c>
      <c r="X2321" s="18">
        <f>MAX(0,ROUNDDOWN(M2321-J2321-N2321-K2321-R2321,-3))</f>
        <v/>
      </c>
      <c r="Y2321" s="18">
        <f>IF(W2321&lt;=0,0,ROUNDDOWN((W2321*LOOKUP(W2321,{0,1950001,3300001,6950001,9000001,18000001,40000001},{0.05,0.1,0.2,0.23,0.33,0.4,0.45})-LOOKUP(W2321,{0,1950001,3300001,6950001,9000001,18000001,40000001},{0,97500,427500,636000,1536000,2796000,4796000}))*1.021,-2))</f>
        <v/>
      </c>
      <c r="Z2321" s="18">
        <f>IF(X2321&lt;=0,0,ROUNDDOWN((X2321*LOOKUP(X2321,{0,1950001,3300001,6950001,9000001,18000001,40000001},{0.05,0.1,0.2,0.23,0.33,0.4,0.45})-LOOKUP(X2321,{0,1950001,3300001,6950001,9000001,18000001,40000001},{0,97500,427500,636000,1536000,2796000,4796000}))*1.021,-2))</f>
        <v/>
      </c>
      <c r="AA2321" s="18">
        <f>MAX(0,ROUNDDOWN(M2321-J2321-430000-L2321-0,-3))</f>
        <v/>
      </c>
      <c r="AB2321" s="18">
        <f>MAX(0,ROUNDDOWN(M2321-J2321-430000-L2321-V2321,-3))</f>
        <v/>
      </c>
      <c r="AC2321" s="18">
        <f>IF(M2321&lt;=450000,0,MAX(0,ROUNDDOWN(AA2321*0.06-MIN(50000,AA2321)*0.03,-2))+MAX(0,ROUNDDOWN(AA2321*0.04-MIN(50000,AA2321)*0.02,-2)))</f>
        <v/>
      </c>
      <c r="AD2321" s="18">
        <f>IF(M2321&lt;=450000,0,MAX(0,ROUNDDOWN(AB2321*0.06-MIN(50000,AB2321)*0.03,-2))+MAX(0,ROUNDDOWN(AB2321*0.04-MIN(50000,AB2321)*0.02,-2)))</f>
        <v/>
      </c>
      <c r="AE2321" s="18">
        <f>Y2321-Z2321</f>
        <v/>
      </c>
      <c r="AF2321" s="18">
        <f>AC2321-AD2321</f>
        <v/>
      </c>
      <c r="AG2321" s="18">
        <f>AE2321+AF2321</f>
        <v/>
      </c>
      <c r="AH2321" s="20">
        <f>IF(W2321&lt;=0,0,LOOKUP(W2321,{0,1950001,3300001,6950001,9000001,18000001,40000001},{0.05,0.1,0.2,0.23,0.33,0.4,0.45}))</f>
        <v/>
      </c>
    </row>
    <row r="2322">
      <c r="A2322" t="inlineStr">
        <is>
          <t>1万円刻み 3区分8万円ずつ</t>
        </is>
      </c>
      <c r="B2322" s="18">
        <f>'4_1万円刻み'!$A$748</f>
        <v/>
      </c>
      <c r="C2322" s="19" t="n">
        <v>2026</v>
      </c>
      <c r="D2322" t="inlineStr">
        <is>
          <t>いいえ</t>
        </is>
      </c>
      <c r="E2322" s="18" t="n">
        <v>80000</v>
      </c>
      <c r="F2322" s="18" t="n">
        <v>0</v>
      </c>
      <c r="G2322" s="18" t="n">
        <v>80000</v>
      </c>
      <c r="H2322" s="18" t="n">
        <v>80000</v>
      </c>
      <c r="I2322" s="18" t="n">
        <v>0</v>
      </c>
      <c r="J2322" s="18">
        <f>ROUND(MIN(B2322/12,650000)*12*0.0915+MIN(B2322/12,1390000)*12*(0.0504+0)+B2322*0.005,0)</f>
        <v/>
      </c>
      <c r="K2322" s="18" t="n">
        <v>0</v>
      </c>
      <c r="L2322" s="18" t="n">
        <v>0</v>
      </c>
      <c r="M2322" s="18">
        <f>ROUND(IF(C2322&gt;=2026,IF(B2322&lt;741000,0,IF(B2322&lt;2191000,B2322-740000,IF(B2322&lt;2193000,1451000,IF(B2322&lt;2196000,1453000,IF(B2322&lt;2200000,1456000,IF(B2322&lt;3600000,ROUNDDOWN(B2322/4,-3)*2.8-80000,IF(B2322&lt;6600000,ROUNDDOWN(B2322/4,-3)*3.2-440000,IF(B2322&lt;8500000,ROUNDDOWN(B2322*0.9,0)-1100000,B2322-1950000)))))))),IF(B2322&lt;651000,0,IF(B2322&lt;1900000,B2322-650000,IF(B2322&lt;3600000,ROUNDDOWN(B2322/4,-3)*2.8-80000,IF(B2322&lt;6600000,ROUNDDOWN(B2322/4,-3)*3.2-440000,IF(B2322&lt;8500000,ROUNDDOWN(B2322*0.9,0)-1100000,B2322-1950000)))))),0)</f>
        <v/>
      </c>
      <c r="N2322" s="18">
        <f>IF(M2322&gt;23500000,NA(),IF(C2322&gt;=2026,IF(M2322&lt;=4890000,1040000,IF(M2322&lt;=6550000,670000,620000)),IF(M2322&lt;=1320000,950000,IF(M2322&lt;=3360000,880000,IF(M2322&lt;=4890000,680000,IF(M2322&lt;=6550000,630000,580000))))))</f>
        <v/>
      </c>
      <c r="O2322" s="18">
        <f>IF(F2322&lt;=0,IF(AND(D2322="はい",C2322&gt;=2026,C2322&lt;=2027),IF(E2322&lt;=0,0,IF(E2322&lt;=30000,E2322,IF(E2322&lt;=60000,ROUNDUP(E2322/2,0)+15000,IF(E2322&lt;=120000,ROUNDUP(E2322/4,0)+30000,60000)))),IF(E2322&lt;=0,0,IF(E2322&lt;=20000,E2322,IF(E2322&lt;=40000,ROUNDUP(E2322/2,0)+10000,IF(E2322&lt;=80000,ROUNDUP(E2322/4,0)+20000,40000))))),IF(E2322&lt;=0,IF(F2322&lt;=0,0,IF(F2322&lt;=25000,F2322,IF(F2322&lt;=50000,ROUNDUP(F2322/2,0)+12500,IF(F2322&lt;=100000,ROUNDUP(F2322/4,0)+25000,50000)))),MAX(IF(F2322&lt;=0,0,IF(F2322&lt;=25000,F2322,IF(F2322&lt;=50000,ROUNDUP(F2322/2,0)+12500,IF(F2322&lt;=100000,ROUNDUP(F2322/4,0)+25000,50000)))),MIN(IF(AND(D2322="はい",C2322&gt;=2026,C2322&lt;=2027),IF(E2322&lt;=0,0,IF(E2322&lt;=30000,E2322,IF(E2322&lt;=60000,ROUNDUP(E2322/2,0)+15000,IF(E2322&lt;=120000,ROUNDUP(E2322/4,0)+30000,60000)))),IF(E2322&lt;=0,0,IF(E2322&lt;=20000,E2322,IF(E2322&lt;=40000,ROUNDUP(E2322/2,0)+10000,IF(E2322&lt;=80000,ROUNDUP(E2322/4,0)+20000,40000)))))+IF(F2322&lt;=0,0,IF(F2322&lt;=25000,F2322,IF(F2322&lt;=50000,ROUNDUP(F2322/2,0)+12500,IF(F2322&lt;=100000,ROUNDUP(F2322/4,0)+25000,50000)))),IF(AND(D2322="はい",C2322&gt;=2026,C2322&lt;=2027),60000,40000)))))</f>
        <v/>
      </c>
      <c r="P2322" s="18">
        <f>IF(G2322&lt;=0,0,IF(G2322&lt;=20000,G2322,IF(G2322&lt;=40000,ROUNDUP(G2322/2,0)+10000,IF(G2322&lt;=80000,ROUNDUP(G2322/4,0)+20000,40000))))</f>
        <v/>
      </c>
      <c r="Q2322" s="18">
        <f>IF(I2322&lt;=0,IF(H2322&lt;=0,0,IF(H2322&lt;=20000,H2322,IF(H2322&lt;=40000,ROUNDUP(H2322/2,0)+10000,IF(H2322&lt;=80000,ROUNDUP(H2322/4,0)+20000,40000)))),IF(H2322&lt;=0,IF(I2322&lt;=0,0,IF(I2322&lt;=25000,I2322,IF(I2322&lt;=50000,ROUNDUP(I2322/2,0)+12500,IF(I2322&lt;=100000,ROUNDUP(I2322/4,0)+25000,50000)))),MAX(IF(I2322&lt;=0,0,IF(I2322&lt;=25000,I2322,IF(I2322&lt;=50000,ROUNDUP(I2322/2,0)+12500,IF(I2322&lt;=100000,ROUNDUP(I2322/4,0)+25000,50000)))),MIN(IF(H2322&lt;=0,0,IF(H2322&lt;=20000,H2322,IF(H2322&lt;=40000,ROUNDUP(H2322/2,0)+10000,IF(H2322&lt;=80000,ROUNDUP(H2322/4,0)+20000,40000))))+IF(I2322&lt;=0,0,IF(I2322&lt;=25000,I2322,IF(I2322&lt;=50000,ROUNDUP(I2322/2,0)+12500,IF(I2322&lt;=100000,ROUNDUP(I2322/4,0)+25000,50000)))),40000))))</f>
        <v/>
      </c>
      <c r="R2322" s="18">
        <f>MIN(120000,O2322+P2322+Q2322)</f>
        <v/>
      </c>
      <c r="S2322" s="18">
        <f>IF(F2322&lt;=0,IF(E2322&lt;=0,0,IF(E2322&lt;=12000,E2322,IF(E2322&lt;=32000,ROUNDUP(E2322/2,0)+6000,IF(E2322&lt;=56000,ROUNDUP(E2322/4,0)+14000,28000)))),IF(E2322&lt;=0,IF(F2322&lt;=0,0,IF(F2322&lt;=15000,F2322,IF(F2322&lt;=40000,ROUNDUP(F2322/2,0)+7500,IF(F2322&lt;=70000,ROUNDUP(F2322/4,0)+17500,35000)))),MAX(IF(F2322&lt;=0,0,IF(F2322&lt;=15000,F2322,IF(F2322&lt;=40000,ROUNDUP(F2322/2,0)+7500,IF(F2322&lt;=70000,ROUNDUP(F2322/4,0)+17500,35000)))),MIN(IF(E2322&lt;=0,0,IF(E2322&lt;=12000,E2322,IF(E2322&lt;=32000,ROUNDUP(E2322/2,0)+6000,IF(E2322&lt;=56000,ROUNDUP(E2322/4,0)+14000,28000))))+IF(F2322&lt;=0,0,IF(F2322&lt;=15000,F2322,IF(F2322&lt;=40000,ROUNDUP(F2322/2,0)+7500,IF(F2322&lt;=70000,ROUNDUP(F2322/4,0)+17500,35000)))),28000))))</f>
        <v/>
      </c>
      <c r="T2322" s="18">
        <f>IF(G2322&lt;=0,0,IF(G2322&lt;=12000,G2322,IF(G2322&lt;=32000,ROUNDUP(G2322/2,0)+6000,IF(G2322&lt;=56000,ROUNDUP(G2322/4,0)+14000,28000))))</f>
        <v/>
      </c>
      <c r="U2322" s="18">
        <f>IF(I2322&lt;=0,IF(H2322&lt;=0,0,IF(H2322&lt;=12000,H2322,IF(H2322&lt;=32000,ROUNDUP(H2322/2,0)+6000,IF(H2322&lt;=56000,ROUNDUP(H2322/4,0)+14000,28000)))),IF(H2322&lt;=0,IF(I2322&lt;=0,0,IF(I2322&lt;=15000,I2322,IF(I2322&lt;=40000,ROUNDUP(I2322/2,0)+7500,IF(I2322&lt;=70000,ROUNDUP(I2322/4,0)+17500,35000)))),MAX(IF(I2322&lt;=0,0,IF(I2322&lt;=15000,I2322,IF(I2322&lt;=40000,ROUNDUP(I2322/2,0)+7500,IF(I2322&lt;=70000,ROUNDUP(I2322/4,0)+17500,35000)))),MIN(IF(H2322&lt;=0,0,IF(H2322&lt;=12000,H2322,IF(H2322&lt;=32000,ROUNDUP(H2322/2,0)+6000,IF(H2322&lt;=56000,ROUNDUP(H2322/4,0)+14000,28000))))+IF(I2322&lt;=0,0,IF(I2322&lt;=15000,I2322,IF(I2322&lt;=40000,ROUNDUP(I2322/2,0)+7500,IF(I2322&lt;=70000,ROUNDUP(I2322/4,0)+17500,35000)))),28000))))</f>
        <v/>
      </c>
      <c r="V2322" s="18">
        <f>MIN(70000,S2322+T2322+U2322)</f>
        <v/>
      </c>
      <c r="W2322" s="18">
        <f>MAX(0,ROUNDDOWN(M2322-J2322-N2322-K2322-0,-3))</f>
        <v/>
      </c>
      <c r="X2322" s="18">
        <f>MAX(0,ROUNDDOWN(M2322-J2322-N2322-K2322-R2322,-3))</f>
        <v/>
      </c>
      <c r="Y2322" s="18">
        <f>IF(W2322&lt;=0,0,ROUNDDOWN((W2322*LOOKUP(W2322,{0,1950001,3300001,6950001,9000001,18000001,40000001},{0.05,0.1,0.2,0.23,0.33,0.4,0.45})-LOOKUP(W2322,{0,1950001,3300001,6950001,9000001,18000001,40000001},{0,97500,427500,636000,1536000,2796000,4796000}))*1.021,-2))</f>
        <v/>
      </c>
      <c r="Z2322" s="18">
        <f>IF(X2322&lt;=0,0,ROUNDDOWN((X2322*LOOKUP(X2322,{0,1950001,3300001,6950001,9000001,18000001,40000001},{0.05,0.1,0.2,0.23,0.33,0.4,0.45})-LOOKUP(X2322,{0,1950001,3300001,6950001,9000001,18000001,40000001},{0,97500,427500,636000,1536000,2796000,4796000}))*1.021,-2))</f>
        <v/>
      </c>
      <c r="AA2322" s="18">
        <f>MAX(0,ROUNDDOWN(M2322-J2322-430000-L2322-0,-3))</f>
        <v/>
      </c>
      <c r="AB2322" s="18">
        <f>MAX(0,ROUNDDOWN(M2322-J2322-430000-L2322-V2322,-3))</f>
        <v/>
      </c>
      <c r="AC2322" s="18">
        <f>IF(M2322&lt;=450000,0,MAX(0,ROUNDDOWN(AA2322*0.06-MIN(50000,AA2322)*0.03,-2))+MAX(0,ROUNDDOWN(AA2322*0.04-MIN(50000,AA2322)*0.02,-2)))</f>
        <v/>
      </c>
      <c r="AD2322" s="18">
        <f>IF(M2322&lt;=450000,0,MAX(0,ROUNDDOWN(AB2322*0.06-MIN(50000,AB2322)*0.03,-2))+MAX(0,ROUNDDOWN(AB2322*0.04-MIN(50000,AB2322)*0.02,-2)))</f>
        <v/>
      </c>
      <c r="AE2322" s="18">
        <f>Y2322-Z2322</f>
        <v/>
      </c>
      <c r="AF2322" s="18">
        <f>AC2322-AD2322</f>
        <v/>
      </c>
      <c r="AG2322" s="18">
        <f>AE2322+AF2322</f>
        <v/>
      </c>
      <c r="AH2322" s="20">
        <f>IF(W2322&lt;=0,0,LOOKUP(W2322,{0,1950001,3300001,6950001,9000001,18000001,40000001},{0.05,0.1,0.2,0.23,0.33,0.4,0.45}))</f>
        <v/>
      </c>
    </row>
    <row r="2323">
      <c r="A2323" t="inlineStr">
        <is>
          <t>1万円刻み 一般8万円</t>
        </is>
      </c>
      <c r="B2323" s="18">
        <f>'4_1万円刻み'!$A$748</f>
        <v/>
      </c>
      <c r="C2323" s="19" t="n">
        <v>2026</v>
      </c>
      <c r="D2323" t="inlineStr">
        <is>
          <t>いいえ</t>
        </is>
      </c>
      <c r="E2323" s="18" t="n">
        <v>80000</v>
      </c>
      <c r="F2323" s="18" t="n">
        <v>0</v>
      </c>
      <c r="G2323" s="18" t="n">
        <v>0</v>
      </c>
      <c r="H2323" s="18" t="n">
        <v>0</v>
      </c>
      <c r="I2323" s="18" t="n">
        <v>0</v>
      </c>
      <c r="J2323" s="18">
        <f>ROUND(MIN(B2323/12,650000)*12*0.0915+MIN(B2323/12,1390000)*12*(0.0504+0)+B2323*0.005,0)</f>
        <v/>
      </c>
      <c r="K2323" s="18" t="n">
        <v>0</v>
      </c>
      <c r="L2323" s="18" t="n">
        <v>0</v>
      </c>
      <c r="M2323" s="18">
        <f>ROUND(IF(C2323&gt;=2026,IF(B2323&lt;741000,0,IF(B2323&lt;2191000,B2323-740000,IF(B2323&lt;2193000,1451000,IF(B2323&lt;2196000,1453000,IF(B2323&lt;2200000,1456000,IF(B2323&lt;3600000,ROUNDDOWN(B2323/4,-3)*2.8-80000,IF(B2323&lt;6600000,ROUNDDOWN(B2323/4,-3)*3.2-440000,IF(B2323&lt;8500000,ROUNDDOWN(B2323*0.9,0)-1100000,B2323-1950000)))))))),IF(B2323&lt;651000,0,IF(B2323&lt;1900000,B2323-650000,IF(B2323&lt;3600000,ROUNDDOWN(B2323/4,-3)*2.8-80000,IF(B2323&lt;6600000,ROUNDDOWN(B2323/4,-3)*3.2-440000,IF(B2323&lt;8500000,ROUNDDOWN(B2323*0.9,0)-1100000,B2323-1950000)))))),0)</f>
        <v/>
      </c>
      <c r="N2323" s="18">
        <f>IF(M2323&gt;23500000,NA(),IF(C2323&gt;=2026,IF(M2323&lt;=4890000,1040000,IF(M2323&lt;=6550000,670000,620000)),IF(M2323&lt;=1320000,950000,IF(M2323&lt;=3360000,880000,IF(M2323&lt;=4890000,680000,IF(M2323&lt;=6550000,630000,580000))))))</f>
        <v/>
      </c>
      <c r="O2323" s="18">
        <f>IF(F2323&lt;=0,IF(AND(D2323="はい",C2323&gt;=2026,C2323&lt;=2027),IF(E2323&lt;=0,0,IF(E2323&lt;=30000,E2323,IF(E2323&lt;=60000,ROUNDUP(E2323/2,0)+15000,IF(E2323&lt;=120000,ROUNDUP(E2323/4,0)+30000,60000)))),IF(E2323&lt;=0,0,IF(E2323&lt;=20000,E2323,IF(E2323&lt;=40000,ROUNDUP(E2323/2,0)+10000,IF(E2323&lt;=80000,ROUNDUP(E2323/4,0)+20000,40000))))),IF(E2323&lt;=0,IF(F2323&lt;=0,0,IF(F2323&lt;=25000,F2323,IF(F2323&lt;=50000,ROUNDUP(F2323/2,0)+12500,IF(F2323&lt;=100000,ROUNDUP(F2323/4,0)+25000,50000)))),MAX(IF(F2323&lt;=0,0,IF(F2323&lt;=25000,F2323,IF(F2323&lt;=50000,ROUNDUP(F2323/2,0)+12500,IF(F2323&lt;=100000,ROUNDUP(F2323/4,0)+25000,50000)))),MIN(IF(AND(D2323="はい",C2323&gt;=2026,C2323&lt;=2027),IF(E2323&lt;=0,0,IF(E2323&lt;=30000,E2323,IF(E2323&lt;=60000,ROUNDUP(E2323/2,0)+15000,IF(E2323&lt;=120000,ROUNDUP(E2323/4,0)+30000,60000)))),IF(E2323&lt;=0,0,IF(E2323&lt;=20000,E2323,IF(E2323&lt;=40000,ROUNDUP(E2323/2,0)+10000,IF(E2323&lt;=80000,ROUNDUP(E2323/4,0)+20000,40000)))))+IF(F2323&lt;=0,0,IF(F2323&lt;=25000,F2323,IF(F2323&lt;=50000,ROUNDUP(F2323/2,0)+12500,IF(F2323&lt;=100000,ROUNDUP(F2323/4,0)+25000,50000)))),IF(AND(D2323="はい",C2323&gt;=2026,C2323&lt;=2027),60000,40000)))))</f>
        <v/>
      </c>
      <c r="P2323" s="18">
        <f>IF(G2323&lt;=0,0,IF(G2323&lt;=20000,G2323,IF(G2323&lt;=40000,ROUNDUP(G2323/2,0)+10000,IF(G2323&lt;=80000,ROUNDUP(G2323/4,0)+20000,40000))))</f>
        <v/>
      </c>
      <c r="Q2323" s="18">
        <f>IF(I2323&lt;=0,IF(H2323&lt;=0,0,IF(H2323&lt;=20000,H2323,IF(H2323&lt;=40000,ROUNDUP(H2323/2,0)+10000,IF(H2323&lt;=80000,ROUNDUP(H2323/4,0)+20000,40000)))),IF(H2323&lt;=0,IF(I2323&lt;=0,0,IF(I2323&lt;=25000,I2323,IF(I2323&lt;=50000,ROUNDUP(I2323/2,0)+12500,IF(I2323&lt;=100000,ROUNDUP(I2323/4,0)+25000,50000)))),MAX(IF(I2323&lt;=0,0,IF(I2323&lt;=25000,I2323,IF(I2323&lt;=50000,ROUNDUP(I2323/2,0)+12500,IF(I2323&lt;=100000,ROUNDUP(I2323/4,0)+25000,50000)))),MIN(IF(H2323&lt;=0,0,IF(H2323&lt;=20000,H2323,IF(H2323&lt;=40000,ROUNDUP(H2323/2,0)+10000,IF(H2323&lt;=80000,ROUNDUP(H2323/4,0)+20000,40000))))+IF(I2323&lt;=0,0,IF(I2323&lt;=25000,I2323,IF(I2323&lt;=50000,ROUNDUP(I2323/2,0)+12500,IF(I2323&lt;=100000,ROUNDUP(I2323/4,0)+25000,50000)))),40000))))</f>
        <v/>
      </c>
      <c r="R2323" s="18">
        <f>MIN(120000,O2323+P2323+Q2323)</f>
        <v/>
      </c>
      <c r="S2323" s="18">
        <f>IF(F2323&lt;=0,IF(E2323&lt;=0,0,IF(E2323&lt;=12000,E2323,IF(E2323&lt;=32000,ROUNDUP(E2323/2,0)+6000,IF(E2323&lt;=56000,ROUNDUP(E2323/4,0)+14000,28000)))),IF(E2323&lt;=0,IF(F2323&lt;=0,0,IF(F2323&lt;=15000,F2323,IF(F2323&lt;=40000,ROUNDUP(F2323/2,0)+7500,IF(F2323&lt;=70000,ROUNDUP(F2323/4,0)+17500,35000)))),MAX(IF(F2323&lt;=0,0,IF(F2323&lt;=15000,F2323,IF(F2323&lt;=40000,ROUNDUP(F2323/2,0)+7500,IF(F2323&lt;=70000,ROUNDUP(F2323/4,0)+17500,35000)))),MIN(IF(E2323&lt;=0,0,IF(E2323&lt;=12000,E2323,IF(E2323&lt;=32000,ROUNDUP(E2323/2,0)+6000,IF(E2323&lt;=56000,ROUNDUP(E2323/4,0)+14000,28000))))+IF(F2323&lt;=0,0,IF(F2323&lt;=15000,F2323,IF(F2323&lt;=40000,ROUNDUP(F2323/2,0)+7500,IF(F2323&lt;=70000,ROUNDUP(F2323/4,0)+17500,35000)))),28000))))</f>
        <v/>
      </c>
      <c r="T2323" s="18">
        <f>IF(G2323&lt;=0,0,IF(G2323&lt;=12000,G2323,IF(G2323&lt;=32000,ROUNDUP(G2323/2,0)+6000,IF(G2323&lt;=56000,ROUNDUP(G2323/4,0)+14000,28000))))</f>
        <v/>
      </c>
      <c r="U2323" s="18">
        <f>IF(I2323&lt;=0,IF(H2323&lt;=0,0,IF(H2323&lt;=12000,H2323,IF(H2323&lt;=32000,ROUNDUP(H2323/2,0)+6000,IF(H2323&lt;=56000,ROUNDUP(H2323/4,0)+14000,28000)))),IF(H2323&lt;=0,IF(I2323&lt;=0,0,IF(I2323&lt;=15000,I2323,IF(I2323&lt;=40000,ROUNDUP(I2323/2,0)+7500,IF(I2323&lt;=70000,ROUNDUP(I2323/4,0)+17500,35000)))),MAX(IF(I2323&lt;=0,0,IF(I2323&lt;=15000,I2323,IF(I2323&lt;=40000,ROUNDUP(I2323/2,0)+7500,IF(I2323&lt;=70000,ROUNDUP(I2323/4,0)+17500,35000)))),MIN(IF(H2323&lt;=0,0,IF(H2323&lt;=12000,H2323,IF(H2323&lt;=32000,ROUNDUP(H2323/2,0)+6000,IF(H2323&lt;=56000,ROUNDUP(H2323/4,0)+14000,28000))))+IF(I2323&lt;=0,0,IF(I2323&lt;=15000,I2323,IF(I2323&lt;=40000,ROUNDUP(I2323/2,0)+7500,IF(I2323&lt;=70000,ROUNDUP(I2323/4,0)+17500,35000)))),28000))))</f>
        <v/>
      </c>
      <c r="V2323" s="18">
        <f>MIN(70000,S2323+T2323+U2323)</f>
        <v/>
      </c>
      <c r="W2323" s="18">
        <f>MAX(0,ROUNDDOWN(M2323-J2323-N2323-K2323-0,-3))</f>
        <v/>
      </c>
      <c r="X2323" s="18">
        <f>MAX(0,ROUNDDOWN(M2323-J2323-N2323-K2323-R2323,-3))</f>
        <v/>
      </c>
      <c r="Y2323" s="18">
        <f>IF(W2323&lt;=0,0,ROUNDDOWN((W2323*LOOKUP(W2323,{0,1950001,3300001,6950001,9000001,18000001,40000001},{0.05,0.1,0.2,0.23,0.33,0.4,0.45})-LOOKUP(W2323,{0,1950001,3300001,6950001,9000001,18000001,40000001},{0,97500,427500,636000,1536000,2796000,4796000}))*1.021,-2))</f>
        <v/>
      </c>
      <c r="Z2323" s="18">
        <f>IF(X2323&lt;=0,0,ROUNDDOWN((X2323*LOOKUP(X2323,{0,1950001,3300001,6950001,9000001,18000001,40000001},{0.05,0.1,0.2,0.23,0.33,0.4,0.45})-LOOKUP(X2323,{0,1950001,3300001,6950001,9000001,18000001,40000001},{0,97500,427500,636000,1536000,2796000,4796000}))*1.021,-2))</f>
        <v/>
      </c>
      <c r="AA2323" s="18">
        <f>MAX(0,ROUNDDOWN(M2323-J2323-430000-L2323-0,-3))</f>
        <v/>
      </c>
      <c r="AB2323" s="18">
        <f>MAX(0,ROUNDDOWN(M2323-J2323-430000-L2323-V2323,-3))</f>
        <v/>
      </c>
      <c r="AC2323" s="18">
        <f>IF(M2323&lt;=450000,0,MAX(0,ROUNDDOWN(AA2323*0.06-MIN(50000,AA2323)*0.03,-2))+MAX(0,ROUNDDOWN(AA2323*0.04-MIN(50000,AA2323)*0.02,-2)))</f>
        <v/>
      </c>
      <c r="AD2323" s="18">
        <f>IF(M2323&lt;=450000,0,MAX(0,ROUNDDOWN(AB2323*0.06-MIN(50000,AB2323)*0.03,-2))+MAX(0,ROUNDDOWN(AB2323*0.04-MIN(50000,AB2323)*0.02,-2)))</f>
        <v/>
      </c>
      <c r="AE2323" s="18">
        <f>Y2323-Z2323</f>
        <v/>
      </c>
      <c r="AF2323" s="18">
        <f>AC2323-AD2323</f>
        <v/>
      </c>
      <c r="AG2323" s="18">
        <f>AE2323+AF2323</f>
        <v/>
      </c>
      <c r="AH2323" s="20">
        <f>IF(W2323&lt;=0,0,LOOKUP(W2323,{0,1950001,3300001,6950001,9000001,18000001,40000001},{0.05,0.1,0.2,0.23,0.33,0.4,0.45}))</f>
        <v/>
      </c>
    </row>
    <row r="2324">
      <c r="A2324" t="inlineStr">
        <is>
          <t>1万円刻み 特例あり一般12万円</t>
        </is>
      </c>
      <c r="B2324" s="18">
        <f>'4_1万円刻み'!$A$748</f>
        <v/>
      </c>
      <c r="C2324" s="19" t="n">
        <v>2026</v>
      </c>
      <c r="D2324" t="inlineStr">
        <is>
          <t>はい</t>
        </is>
      </c>
      <c r="E2324" s="18" t="n">
        <v>120000</v>
      </c>
      <c r="F2324" s="18" t="n">
        <v>0</v>
      </c>
      <c r="G2324" s="18" t="n">
        <v>0</v>
      </c>
      <c r="H2324" s="18" t="n">
        <v>0</v>
      </c>
      <c r="I2324" s="18" t="n">
        <v>0</v>
      </c>
      <c r="J2324" s="18">
        <f>ROUND(MIN(B2324/12,650000)*12*0.0915+MIN(B2324/12,1390000)*12*(0.0504+0)+B2324*0.005,0)</f>
        <v/>
      </c>
      <c r="K2324" s="18" t="n">
        <v>0</v>
      </c>
      <c r="L2324" s="18" t="n">
        <v>0</v>
      </c>
      <c r="M2324" s="18">
        <f>ROUND(IF(C2324&gt;=2026,IF(B2324&lt;741000,0,IF(B2324&lt;2191000,B2324-740000,IF(B2324&lt;2193000,1451000,IF(B2324&lt;2196000,1453000,IF(B2324&lt;2200000,1456000,IF(B2324&lt;3600000,ROUNDDOWN(B2324/4,-3)*2.8-80000,IF(B2324&lt;6600000,ROUNDDOWN(B2324/4,-3)*3.2-440000,IF(B2324&lt;8500000,ROUNDDOWN(B2324*0.9,0)-1100000,B2324-1950000)))))))),IF(B2324&lt;651000,0,IF(B2324&lt;1900000,B2324-650000,IF(B2324&lt;3600000,ROUNDDOWN(B2324/4,-3)*2.8-80000,IF(B2324&lt;6600000,ROUNDDOWN(B2324/4,-3)*3.2-440000,IF(B2324&lt;8500000,ROUNDDOWN(B2324*0.9,0)-1100000,B2324-1950000)))))),0)</f>
        <v/>
      </c>
      <c r="N2324" s="18">
        <f>IF(M2324&gt;23500000,NA(),IF(C2324&gt;=2026,IF(M2324&lt;=4890000,1040000,IF(M2324&lt;=6550000,670000,620000)),IF(M2324&lt;=1320000,950000,IF(M2324&lt;=3360000,880000,IF(M2324&lt;=4890000,680000,IF(M2324&lt;=6550000,630000,580000))))))</f>
        <v/>
      </c>
      <c r="O2324" s="18">
        <f>IF(F2324&lt;=0,IF(AND(D2324="はい",C2324&gt;=2026,C2324&lt;=2027),IF(E2324&lt;=0,0,IF(E2324&lt;=30000,E2324,IF(E2324&lt;=60000,ROUNDUP(E2324/2,0)+15000,IF(E2324&lt;=120000,ROUNDUP(E2324/4,0)+30000,60000)))),IF(E2324&lt;=0,0,IF(E2324&lt;=20000,E2324,IF(E2324&lt;=40000,ROUNDUP(E2324/2,0)+10000,IF(E2324&lt;=80000,ROUNDUP(E2324/4,0)+20000,40000))))),IF(E2324&lt;=0,IF(F2324&lt;=0,0,IF(F2324&lt;=25000,F2324,IF(F2324&lt;=50000,ROUNDUP(F2324/2,0)+12500,IF(F2324&lt;=100000,ROUNDUP(F2324/4,0)+25000,50000)))),MAX(IF(F2324&lt;=0,0,IF(F2324&lt;=25000,F2324,IF(F2324&lt;=50000,ROUNDUP(F2324/2,0)+12500,IF(F2324&lt;=100000,ROUNDUP(F2324/4,0)+25000,50000)))),MIN(IF(AND(D2324="はい",C2324&gt;=2026,C2324&lt;=2027),IF(E2324&lt;=0,0,IF(E2324&lt;=30000,E2324,IF(E2324&lt;=60000,ROUNDUP(E2324/2,0)+15000,IF(E2324&lt;=120000,ROUNDUP(E2324/4,0)+30000,60000)))),IF(E2324&lt;=0,0,IF(E2324&lt;=20000,E2324,IF(E2324&lt;=40000,ROUNDUP(E2324/2,0)+10000,IF(E2324&lt;=80000,ROUNDUP(E2324/4,0)+20000,40000)))))+IF(F2324&lt;=0,0,IF(F2324&lt;=25000,F2324,IF(F2324&lt;=50000,ROUNDUP(F2324/2,0)+12500,IF(F2324&lt;=100000,ROUNDUP(F2324/4,0)+25000,50000)))),IF(AND(D2324="はい",C2324&gt;=2026,C2324&lt;=2027),60000,40000)))))</f>
        <v/>
      </c>
      <c r="P2324" s="18">
        <f>IF(G2324&lt;=0,0,IF(G2324&lt;=20000,G2324,IF(G2324&lt;=40000,ROUNDUP(G2324/2,0)+10000,IF(G2324&lt;=80000,ROUNDUP(G2324/4,0)+20000,40000))))</f>
        <v/>
      </c>
      <c r="Q2324" s="18">
        <f>IF(I2324&lt;=0,IF(H2324&lt;=0,0,IF(H2324&lt;=20000,H2324,IF(H2324&lt;=40000,ROUNDUP(H2324/2,0)+10000,IF(H2324&lt;=80000,ROUNDUP(H2324/4,0)+20000,40000)))),IF(H2324&lt;=0,IF(I2324&lt;=0,0,IF(I2324&lt;=25000,I2324,IF(I2324&lt;=50000,ROUNDUP(I2324/2,0)+12500,IF(I2324&lt;=100000,ROUNDUP(I2324/4,0)+25000,50000)))),MAX(IF(I2324&lt;=0,0,IF(I2324&lt;=25000,I2324,IF(I2324&lt;=50000,ROUNDUP(I2324/2,0)+12500,IF(I2324&lt;=100000,ROUNDUP(I2324/4,0)+25000,50000)))),MIN(IF(H2324&lt;=0,0,IF(H2324&lt;=20000,H2324,IF(H2324&lt;=40000,ROUNDUP(H2324/2,0)+10000,IF(H2324&lt;=80000,ROUNDUP(H2324/4,0)+20000,40000))))+IF(I2324&lt;=0,0,IF(I2324&lt;=25000,I2324,IF(I2324&lt;=50000,ROUNDUP(I2324/2,0)+12500,IF(I2324&lt;=100000,ROUNDUP(I2324/4,0)+25000,50000)))),40000))))</f>
        <v/>
      </c>
      <c r="R2324" s="18">
        <f>MIN(120000,O2324+P2324+Q2324)</f>
        <v/>
      </c>
      <c r="S2324" s="18">
        <f>IF(F2324&lt;=0,IF(E2324&lt;=0,0,IF(E2324&lt;=12000,E2324,IF(E2324&lt;=32000,ROUNDUP(E2324/2,0)+6000,IF(E2324&lt;=56000,ROUNDUP(E2324/4,0)+14000,28000)))),IF(E2324&lt;=0,IF(F2324&lt;=0,0,IF(F2324&lt;=15000,F2324,IF(F2324&lt;=40000,ROUNDUP(F2324/2,0)+7500,IF(F2324&lt;=70000,ROUNDUP(F2324/4,0)+17500,35000)))),MAX(IF(F2324&lt;=0,0,IF(F2324&lt;=15000,F2324,IF(F2324&lt;=40000,ROUNDUP(F2324/2,0)+7500,IF(F2324&lt;=70000,ROUNDUP(F2324/4,0)+17500,35000)))),MIN(IF(E2324&lt;=0,0,IF(E2324&lt;=12000,E2324,IF(E2324&lt;=32000,ROUNDUP(E2324/2,0)+6000,IF(E2324&lt;=56000,ROUNDUP(E2324/4,0)+14000,28000))))+IF(F2324&lt;=0,0,IF(F2324&lt;=15000,F2324,IF(F2324&lt;=40000,ROUNDUP(F2324/2,0)+7500,IF(F2324&lt;=70000,ROUNDUP(F2324/4,0)+17500,35000)))),28000))))</f>
        <v/>
      </c>
      <c r="T2324" s="18">
        <f>IF(G2324&lt;=0,0,IF(G2324&lt;=12000,G2324,IF(G2324&lt;=32000,ROUNDUP(G2324/2,0)+6000,IF(G2324&lt;=56000,ROUNDUP(G2324/4,0)+14000,28000))))</f>
        <v/>
      </c>
      <c r="U2324" s="18">
        <f>IF(I2324&lt;=0,IF(H2324&lt;=0,0,IF(H2324&lt;=12000,H2324,IF(H2324&lt;=32000,ROUNDUP(H2324/2,0)+6000,IF(H2324&lt;=56000,ROUNDUP(H2324/4,0)+14000,28000)))),IF(H2324&lt;=0,IF(I2324&lt;=0,0,IF(I2324&lt;=15000,I2324,IF(I2324&lt;=40000,ROUNDUP(I2324/2,0)+7500,IF(I2324&lt;=70000,ROUNDUP(I2324/4,0)+17500,35000)))),MAX(IF(I2324&lt;=0,0,IF(I2324&lt;=15000,I2324,IF(I2324&lt;=40000,ROUNDUP(I2324/2,0)+7500,IF(I2324&lt;=70000,ROUNDUP(I2324/4,0)+17500,35000)))),MIN(IF(H2324&lt;=0,0,IF(H2324&lt;=12000,H2324,IF(H2324&lt;=32000,ROUNDUP(H2324/2,0)+6000,IF(H2324&lt;=56000,ROUNDUP(H2324/4,0)+14000,28000))))+IF(I2324&lt;=0,0,IF(I2324&lt;=15000,I2324,IF(I2324&lt;=40000,ROUNDUP(I2324/2,0)+7500,IF(I2324&lt;=70000,ROUNDUP(I2324/4,0)+17500,35000)))),28000))))</f>
        <v/>
      </c>
      <c r="V2324" s="18">
        <f>MIN(70000,S2324+T2324+U2324)</f>
        <v/>
      </c>
      <c r="W2324" s="18">
        <f>MAX(0,ROUNDDOWN(M2324-J2324-N2324-K2324-0,-3))</f>
        <v/>
      </c>
      <c r="X2324" s="18">
        <f>MAX(0,ROUNDDOWN(M2324-J2324-N2324-K2324-R2324,-3))</f>
        <v/>
      </c>
      <c r="Y2324" s="18">
        <f>IF(W2324&lt;=0,0,ROUNDDOWN((W2324*LOOKUP(W2324,{0,1950001,3300001,6950001,9000001,18000001,40000001},{0.05,0.1,0.2,0.23,0.33,0.4,0.45})-LOOKUP(W2324,{0,1950001,3300001,6950001,9000001,18000001,40000001},{0,97500,427500,636000,1536000,2796000,4796000}))*1.021,-2))</f>
        <v/>
      </c>
      <c r="Z2324" s="18">
        <f>IF(X2324&lt;=0,0,ROUNDDOWN((X2324*LOOKUP(X2324,{0,1950001,3300001,6950001,9000001,18000001,40000001},{0.05,0.1,0.2,0.23,0.33,0.4,0.45})-LOOKUP(X2324,{0,1950001,3300001,6950001,9000001,18000001,40000001},{0,97500,427500,636000,1536000,2796000,4796000}))*1.021,-2))</f>
        <v/>
      </c>
      <c r="AA2324" s="18">
        <f>MAX(0,ROUNDDOWN(M2324-J2324-430000-L2324-0,-3))</f>
        <v/>
      </c>
      <c r="AB2324" s="18">
        <f>MAX(0,ROUNDDOWN(M2324-J2324-430000-L2324-V2324,-3))</f>
        <v/>
      </c>
      <c r="AC2324" s="18">
        <f>IF(M2324&lt;=450000,0,MAX(0,ROUNDDOWN(AA2324*0.06-MIN(50000,AA2324)*0.03,-2))+MAX(0,ROUNDDOWN(AA2324*0.04-MIN(50000,AA2324)*0.02,-2)))</f>
        <v/>
      </c>
      <c r="AD2324" s="18">
        <f>IF(M2324&lt;=450000,0,MAX(0,ROUNDDOWN(AB2324*0.06-MIN(50000,AB2324)*0.03,-2))+MAX(0,ROUNDDOWN(AB2324*0.04-MIN(50000,AB2324)*0.02,-2)))</f>
        <v/>
      </c>
      <c r="AE2324" s="18">
        <f>Y2324-Z2324</f>
        <v/>
      </c>
      <c r="AF2324" s="18">
        <f>AC2324-AD2324</f>
        <v/>
      </c>
      <c r="AG2324" s="18">
        <f>AE2324+AF2324</f>
        <v/>
      </c>
      <c r="AH2324" s="20">
        <f>IF(W2324&lt;=0,0,LOOKUP(W2324,{0,1950001,3300001,6950001,9000001,18000001,40000001},{0.05,0.1,0.2,0.23,0.33,0.4,0.45}))</f>
        <v/>
      </c>
    </row>
    <row r="2325">
      <c r="A2325" t="inlineStr">
        <is>
          <t>1万円刻み 3区分8万円ずつ</t>
        </is>
      </c>
      <c r="B2325" s="18">
        <f>'4_1万円刻み'!$A$749</f>
        <v/>
      </c>
      <c r="C2325" s="19" t="n">
        <v>2026</v>
      </c>
      <c r="D2325" t="inlineStr">
        <is>
          <t>いいえ</t>
        </is>
      </c>
      <c r="E2325" s="18" t="n">
        <v>80000</v>
      </c>
      <c r="F2325" s="18" t="n">
        <v>0</v>
      </c>
      <c r="G2325" s="18" t="n">
        <v>80000</v>
      </c>
      <c r="H2325" s="18" t="n">
        <v>80000</v>
      </c>
      <c r="I2325" s="18" t="n">
        <v>0</v>
      </c>
      <c r="J2325" s="18">
        <f>ROUND(MIN(B2325/12,650000)*12*0.0915+MIN(B2325/12,1390000)*12*(0.0504+0)+B2325*0.005,0)</f>
        <v/>
      </c>
      <c r="K2325" s="18" t="n">
        <v>0</v>
      </c>
      <c r="L2325" s="18" t="n">
        <v>0</v>
      </c>
      <c r="M2325" s="18">
        <f>ROUND(IF(C2325&gt;=2026,IF(B2325&lt;741000,0,IF(B2325&lt;2191000,B2325-740000,IF(B2325&lt;2193000,1451000,IF(B2325&lt;2196000,1453000,IF(B2325&lt;2200000,1456000,IF(B2325&lt;3600000,ROUNDDOWN(B2325/4,-3)*2.8-80000,IF(B2325&lt;6600000,ROUNDDOWN(B2325/4,-3)*3.2-440000,IF(B2325&lt;8500000,ROUNDDOWN(B2325*0.9,0)-1100000,B2325-1950000)))))))),IF(B2325&lt;651000,0,IF(B2325&lt;1900000,B2325-650000,IF(B2325&lt;3600000,ROUNDDOWN(B2325/4,-3)*2.8-80000,IF(B2325&lt;6600000,ROUNDDOWN(B2325/4,-3)*3.2-440000,IF(B2325&lt;8500000,ROUNDDOWN(B2325*0.9,0)-1100000,B2325-1950000)))))),0)</f>
        <v/>
      </c>
      <c r="N2325" s="18">
        <f>IF(M2325&gt;23500000,NA(),IF(C2325&gt;=2026,IF(M2325&lt;=4890000,1040000,IF(M2325&lt;=6550000,670000,620000)),IF(M2325&lt;=1320000,950000,IF(M2325&lt;=3360000,880000,IF(M2325&lt;=4890000,680000,IF(M2325&lt;=6550000,630000,580000))))))</f>
        <v/>
      </c>
      <c r="O2325" s="18">
        <f>IF(F2325&lt;=0,IF(AND(D2325="はい",C2325&gt;=2026,C2325&lt;=2027),IF(E2325&lt;=0,0,IF(E2325&lt;=30000,E2325,IF(E2325&lt;=60000,ROUNDUP(E2325/2,0)+15000,IF(E2325&lt;=120000,ROUNDUP(E2325/4,0)+30000,60000)))),IF(E2325&lt;=0,0,IF(E2325&lt;=20000,E2325,IF(E2325&lt;=40000,ROUNDUP(E2325/2,0)+10000,IF(E2325&lt;=80000,ROUNDUP(E2325/4,0)+20000,40000))))),IF(E2325&lt;=0,IF(F2325&lt;=0,0,IF(F2325&lt;=25000,F2325,IF(F2325&lt;=50000,ROUNDUP(F2325/2,0)+12500,IF(F2325&lt;=100000,ROUNDUP(F2325/4,0)+25000,50000)))),MAX(IF(F2325&lt;=0,0,IF(F2325&lt;=25000,F2325,IF(F2325&lt;=50000,ROUNDUP(F2325/2,0)+12500,IF(F2325&lt;=100000,ROUNDUP(F2325/4,0)+25000,50000)))),MIN(IF(AND(D2325="はい",C2325&gt;=2026,C2325&lt;=2027),IF(E2325&lt;=0,0,IF(E2325&lt;=30000,E2325,IF(E2325&lt;=60000,ROUNDUP(E2325/2,0)+15000,IF(E2325&lt;=120000,ROUNDUP(E2325/4,0)+30000,60000)))),IF(E2325&lt;=0,0,IF(E2325&lt;=20000,E2325,IF(E2325&lt;=40000,ROUNDUP(E2325/2,0)+10000,IF(E2325&lt;=80000,ROUNDUP(E2325/4,0)+20000,40000)))))+IF(F2325&lt;=0,0,IF(F2325&lt;=25000,F2325,IF(F2325&lt;=50000,ROUNDUP(F2325/2,0)+12500,IF(F2325&lt;=100000,ROUNDUP(F2325/4,0)+25000,50000)))),IF(AND(D2325="はい",C2325&gt;=2026,C2325&lt;=2027),60000,40000)))))</f>
        <v/>
      </c>
      <c r="P2325" s="18">
        <f>IF(G2325&lt;=0,0,IF(G2325&lt;=20000,G2325,IF(G2325&lt;=40000,ROUNDUP(G2325/2,0)+10000,IF(G2325&lt;=80000,ROUNDUP(G2325/4,0)+20000,40000))))</f>
        <v/>
      </c>
      <c r="Q2325" s="18">
        <f>IF(I2325&lt;=0,IF(H2325&lt;=0,0,IF(H2325&lt;=20000,H2325,IF(H2325&lt;=40000,ROUNDUP(H2325/2,0)+10000,IF(H2325&lt;=80000,ROUNDUP(H2325/4,0)+20000,40000)))),IF(H2325&lt;=0,IF(I2325&lt;=0,0,IF(I2325&lt;=25000,I2325,IF(I2325&lt;=50000,ROUNDUP(I2325/2,0)+12500,IF(I2325&lt;=100000,ROUNDUP(I2325/4,0)+25000,50000)))),MAX(IF(I2325&lt;=0,0,IF(I2325&lt;=25000,I2325,IF(I2325&lt;=50000,ROUNDUP(I2325/2,0)+12500,IF(I2325&lt;=100000,ROUNDUP(I2325/4,0)+25000,50000)))),MIN(IF(H2325&lt;=0,0,IF(H2325&lt;=20000,H2325,IF(H2325&lt;=40000,ROUNDUP(H2325/2,0)+10000,IF(H2325&lt;=80000,ROUNDUP(H2325/4,0)+20000,40000))))+IF(I2325&lt;=0,0,IF(I2325&lt;=25000,I2325,IF(I2325&lt;=50000,ROUNDUP(I2325/2,0)+12500,IF(I2325&lt;=100000,ROUNDUP(I2325/4,0)+25000,50000)))),40000))))</f>
        <v/>
      </c>
      <c r="R2325" s="18">
        <f>MIN(120000,O2325+P2325+Q2325)</f>
        <v/>
      </c>
      <c r="S2325" s="18">
        <f>IF(F2325&lt;=0,IF(E2325&lt;=0,0,IF(E2325&lt;=12000,E2325,IF(E2325&lt;=32000,ROUNDUP(E2325/2,0)+6000,IF(E2325&lt;=56000,ROUNDUP(E2325/4,0)+14000,28000)))),IF(E2325&lt;=0,IF(F2325&lt;=0,0,IF(F2325&lt;=15000,F2325,IF(F2325&lt;=40000,ROUNDUP(F2325/2,0)+7500,IF(F2325&lt;=70000,ROUNDUP(F2325/4,0)+17500,35000)))),MAX(IF(F2325&lt;=0,0,IF(F2325&lt;=15000,F2325,IF(F2325&lt;=40000,ROUNDUP(F2325/2,0)+7500,IF(F2325&lt;=70000,ROUNDUP(F2325/4,0)+17500,35000)))),MIN(IF(E2325&lt;=0,0,IF(E2325&lt;=12000,E2325,IF(E2325&lt;=32000,ROUNDUP(E2325/2,0)+6000,IF(E2325&lt;=56000,ROUNDUP(E2325/4,0)+14000,28000))))+IF(F2325&lt;=0,0,IF(F2325&lt;=15000,F2325,IF(F2325&lt;=40000,ROUNDUP(F2325/2,0)+7500,IF(F2325&lt;=70000,ROUNDUP(F2325/4,0)+17500,35000)))),28000))))</f>
        <v/>
      </c>
      <c r="T2325" s="18">
        <f>IF(G2325&lt;=0,0,IF(G2325&lt;=12000,G2325,IF(G2325&lt;=32000,ROUNDUP(G2325/2,0)+6000,IF(G2325&lt;=56000,ROUNDUP(G2325/4,0)+14000,28000))))</f>
        <v/>
      </c>
      <c r="U2325" s="18">
        <f>IF(I2325&lt;=0,IF(H2325&lt;=0,0,IF(H2325&lt;=12000,H2325,IF(H2325&lt;=32000,ROUNDUP(H2325/2,0)+6000,IF(H2325&lt;=56000,ROUNDUP(H2325/4,0)+14000,28000)))),IF(H2325&lt;=0,IF(I2325&lt;=0,0,IF(I2325&lt;=15000,I2325,IF(I2325&lt;=40000,ROUNDUP(I2325/2,0)+7500,IF(I2325&lt;=70000,ROUNDUP(I2325/4,0)+17500,35000)))),MAX(IF(I2325&lt;=0,0,IF(I2325&lt;=15000,I2325,IF(I2325&lt;=40000,ROUNDUP(I2325/2,0)+7500,IF(I2325&lt;=70000,ROUNDUP(I2325/4,0)+17500,35000)))),MIN(IF(H2325&lt;=0,0,IF(H2325&lt;=12000,H2325,IF(H2325&lt;=32000,ROUNDUP(H2325/2,0)+6000,IF(H2325&lt;=56000,ROUNDUP(H2325/4,0)+14000,28000))))+IF(I2325&lt;=0,0,IF(I2325&lt;=15000,I2325,IF(I2325&lt;=40000,ROUNDUP(I2325/2,0)+7500,IF(I2325&lt;=70000,ROUNDUP(I2325/4,0)+17500,35000)))),28000))))</f>
        <v/>
      </c>
      <c r="V2325" s="18">
        <f>MIN(70000,S2325+T2325+U2325)</f>
        <v/>
      </c>
      <c r="W2325" s="18">
        <f>MAX(0,ROUNDDOWN(M2325-J2325-N2325-K2325-0,-3))</f>
        <v/>
      </c>
      <c r="X2325" s="18">
        <f>MAX(0,ROUNDDOWN(M2325-J2325-N2325-K2325-R2325,-3))</f>
        <v/>
      </c>
      <c r="Y2325" s="18">
        <f>IF(W2325&lt;=0,0,ROUNDDOWN((W2325*LOOKUP(W2325,{0,1950001,3300001,6950001,9000001,18000001,40000001},{0.05,0.1,0.2,0.23,0.33,0.4,0.45})-LOOKUP(W2325,{0,1950001,3300001,6950001,9000001,18000001,40000001},{0,97500,427500,636000,1536000,2796000,4796000}))*1.021,-2))</f>
        <v/>
      </c>
      <c r="Z2325" s="18">
        <f>IF(X2325&lt;=0,0,ROUNDDOWN((X2325*LOOKUP(X2325,{0,1950001,3300001,6950001,9000001,18000001,40000001},{0.05,0.1,0.2,0.23,0.33,0.4,0.45})-LOOKUP(X2325,{0,1950001,3300001,6950001,9000001,18000001,40000001},{0,97500,427500,636000,1536000,2796000,4796000}))*1.021,-2))</f>
        <v/>
      </c>
      <c r="AA2325" s="18">
        <f>MAX(0,ROUNDDOWN(M2325-J2325-430000-L2325-0,-3))</f>
        <v/>
      </c>
      <c r="AB2325" s="18">
        <f>MAX(0,ROUNDDOWN(M2325-J2325-430000-L2325-V2325,-3))</f>
        <v/>
      </c>
      <c r="AC2325" s="18">
        <f>IF(M2325&lt;=450000,0,MAX(0,ROUNDDOWN(AA2325*0.06-MIN(50000,AA2325)*0.03,-2))+MAX(0,ROUNDDOWN(AA2325*0.04-MIN(50000,AA2325)*0.02,-2)))</f>
        <v/>
      </c>
      <c r="AD2325" s="18">
        <f>IF(M2325&lt;=450000,0,MAX(0,ROUNDDOWN(AB2325*0.06-MIN(50000,AB2325)*0.03,-2))+MAX(0,ROUNDDOWN(AB2325*0.04-MIN(50000,AB2325)*0.02,-2)))</f>
        <v/>
      </c>
      <c r="AE2325" s="18">
        <f>Y2325-Z2325</f>
        <v/>
      </c>
      <c r="AF2325" s="18">
        <f>AC2325-AD2325</f>
        <v/>
      </c>
      <c r="AG2325" s="18">
        <f>AE2325+AF2325</f>
        <v/>
      </c>
      <c r="AH2325" s="20">
        <f>IF(W2325&lt;=0,0,LOOKUP(W2325,{0,1950001,3300001,6950001,9000001,18000001,40000001},{0.05,0.1,0.2,0.23,0.33,0.4,0.45}))</f>
        <v/>
      </c>
    </row>
    <row r="2326">
      <c r="A2326" t="inlineStr">
        <is>
          <t>1万円刻み 一般8万円</t>
        </is>
      </c>
      <c r="B2326" s="18">
        <f>'4_1万円刻み'!$A$749</f>
        <v/>
      </c>
      <c r="C2326" s="19" t="n">
        <v>2026</v>
      </c>
      <c r="D2326" t="inlineStr">
        <is>
          <t>いいえ</t>
        </is>
      </c>
      <c r="E2326" s="18" t="n">
        <v>80000</v>
      </c>
      <c r="F2326" s="18" t="n">
        <v>0</v>
      </c>
      <c r="G2326" s="18" t="n">
        <v>0</v>
      </c>
      <c r="H2326" s="18" t="n">
        <v>0</v>
      </c>
      <c r="I2326" s="18" t="n">
        <v>0</v>
      </c>
      <c r="J2326" s="18">
        <f>ROUND(MIN(B2326/12,650000)*12*0.0915+MIN(B2326/12,1390000)*12*(0.0504+0)+B2326*0.005,0)</f>
        <v/>
      </c>
      <c r="K2326" s="18" t="n">
        <v>0</v>
      </c>
      <c r="L2326" s="18" t="n">
        <v>0</v>
      </c>
      <c r="M2326" s="18">
        <f>ROUND(IF(C2326&gt;=2026,IF(B2326&lt;741000,0,IF(B2326&lt;2191000,B2326-740000,IF(B2326&lt;2193000,1451000,IF(B2326&lt;2196000,1453000,IF(B2326&lt;2200000,1456000,IF(B2326&lt;3600000,ROUNDDOWN(B2326/4,-3)*2.8-80000,IF(B2326&lt;6600000,ROUNDDOWN(B2326/4,-3)*3.2-440000,IF(B2326&lt;8500000,ROUNDDOWN(B2326*0.9,0)-1100000,B2326-1950000)))))))),IF(B2326&lt;651000,0,IF(B2326&lt;1900000,B2326-650000,IF(B2326&lt;3600000,ROUNDDOWN(B2326/4,-3)*2.8-80000,IF(B2326&lt;6600000,ROUNDDOWN(B2326/4,-3)*3.2-440000,IF(B2326&lt;8500000,ROUNDDOWN(B2326*0.9,0)-1100000,B2326-1950000)))))),0)</f>
        <v/>
      </c>
      <c r="N2326" s="18">
        <f>IF(M2326&gt;23500000,NA(),IF(C2326&gt;=2026,IF(M2326&lt;=4890000,1040000,IF(M2326&lt;=6550000,670000,620000)),IF(M2326&lt;=1320000,950000,IF(M2326&lt;=3360000,880000,IF(M2326&lt;=4890000,680000,IF(M2326&lt;=6550000,630000,580000))))))</f>
        <v/>
      </c>
      <c r="O2326" s="18">
        <f>IF(F2326&lt;=0,IF(AND(D2326="はい",C2326&gt;=2026,C2326&lt;=2027),IF(E2326&lt;=0,0,IF(E2326&lt;=30000,E2326,IF(E2326&lt;=60000,ROUNDUP(E2326/2,0)+15000,IF(E2326&lt;=120000,ROUNDUP(E2326/4,0)+30000,60000)))),IF(E2326&lt;=0,0,IF(E2326&lt;=20000,E2326,IF(E2326&lt;=40000,ROUNDUP(E2326/2,0)+10000,IF(E2326&lt;=80000,ROUNDUP(E2326/4,0)+20000,40000))))),IF(E2326&lt;=0,IF(F2326&lt;=0,0,IF(F2326&lt;=25000,F2326,IF(F2326&lt;=50000,ROUNDUP(F2326/2,0)+12500,IF(F2326&lt;=100000,ROUNDUP(F2326/4,0)+25000,50000)))),MAX(IF(F2326&lt;=0,0,IF(F2326&lt;=25000,F2326,IF(F2326&lt;=50000,ROUNDUP(F2326/2,0)+12500,IF(F2326&lt;=100000,ROUNDUP(F2326/4,0)+25000,50000)))),MIN(IF(AND(D2326="はい",C2326&gt;=2026,C2326&lt;=2027),IF(E2326&lt;=0,0,IF(E2326&lt;=30000,E2326,IF(E2326&lt;=60000,ROUNDUP(E2326/2,0)+15000,IF(E2326&lt;=120000,ROUNDUP(E2326/4,0)+30000,60000)))),IF(E2326&lt;=0,0,IF(E2326&lt;=20000,E2326,IF(E2326&lt;=40000,ROUNDUP(E2326/2,0)+10000,IF(E2326&lt;=80000,ROUNDUP(E2326/4,0)+20000,40000)))))+IF(F2326&lt;=0,0,IF(F2326&lt;=25000,F2326,IF(F2326&lt;=50000,ROUNDUP(F2326/2,0)+12500,IF(F2326&lt;=100000,ROUNDUP(F2326/4,0)+25000,50000)))),IF(AND(D2326="はい",C2326&gt;=2026,C2326&lt;=2027),60000,40000)))))</f>
        <v/>
      </c>
      <c r="P2326" s="18">
        <f>IF(G2326&lt;=0,0,IF(G2326&lt;=20000,G2326,IF(G2326&lt;=40000,ROUNDUP(G2326/2,0)+10000,IF(G2326&lt;=80000,ROUNDUP(G2326/4,0)+20000,40000))))</f>
        <v/>
      </c>
      <c r="Q2326" s="18">
        <f>IF(I2326&lt;=0,IF(H2326&lt;=0,0,IF(H2326&lt;=20000,H2326,IF(H2326&lt;=40000,ROUNDUP(H2326/2,0)+10000,IF(H2326&lt;=80000,ROUNDUP(H2326/4,0)+20000,40000)))),IF(H2326&lt;=0,IF(I2326&lt;=0,0,IF(I2326&lt;=25000,I2326,IF(I2326&lt;=50000,ROUNDUP(I2326/2,0)+12500,IF(I2326&lt;=100000,ROUNDUP(I2326/4,0)+25000,50000)))),MAX(IF(I2326&lt;=0,0,IF(I2326&lt;=25000,I2326,IF(I2326&lt;=50000,ROUNDUP(I2326/2,0)+12500,IF(I2326&lt;=100000,ROUNDUP(I2326/4,0)+25000,50000)))),MIN(IF(H2326&lt;=0,0,IF(H2326&lt;=20000,H2326,IF(H2326&lt;=40000,ROUNDUP(H2326/2,0)+10000,IF(H2326&lt;=80000,ROUNDUP(H2326/4,0)+20000,40000))))+IF(I2326&lt;=0,0,IF(I2326&lt;=25000,I2326,IF(I2326&lt;=50000,ROUNDUP(I2326/2,0)+12500,IF(I2326&lt;=100000,ROUNDUP(I2326/4,0)+25000,50000)))),40000))))</f>
        <v/>
      </c>
      <c r="R2326" s="18">
        <f>MIN(120000,O2326+P2326+Q2326)</f>
        <v/>
      </c>
      <c r="S2326" s="18">
        <f>IF(F2326&lt;=0,IF(E2326&lt;=0,0,IF(E2326&lt;=12000,E2326,IF(E2326&lt;=32000,ROUNDUP(E2326/2,0)+6000,IF(E2326&lt;=56000,ROUNDUP(E2326/4,0)+14000,28000)))),IF(E2326&lt;=0,IF(F2326&lt;=0,0,IF(F2326&lt;=15000,F2326,IF(F2326&lt;=40000,ROUNDUP(F2326/2,0)+7500,IF(F2326&lt;=70000,ROUNDUP(F2326/4,0)+17500,35000)))),MAX(IF(F2326&lt;=0,0,IF(F2326&lt;=15000,F2326,IF(F2326&lt;=40000,ROUNDUP(F2326/2,0)+7500,IF(F2326&lt;=70000,ROUNDUP(F2326/4,0)+17500,35000)))),MIN(IF(E2326&lt;=0,0,IF(E2326&lt;=12000,E2326,IF(E2326&lt;=32000,ROUNDUP(E2326/2,0)+6000,IF(E2326&lt;=56000,ROUNDUP(E2326/4,0)+14000,28000))))+IF(F2326&lt;=0,0,IF(F2326&lt;=15000,F2326,IF(F2326&lt;=40000,ROUNDUP(F2326/2,0)+7500,IF(F2326&lt;=70000,ROUNDUP(F2326/4,0)+17500,35000)))),28000))))</f>
        <v/>
      </c>
      <c r="T2326" s="18">
        <f>IF(G2326&lt;=0,0,IF(G2326&lt;=12000,G2326,IF(G2326&lt;=32000,ROUNDUP(G2326/2,0)+6000,IF(G2326&lt;=56000,ROUNDUP(G2326/4,0)+14000,28000))))</f>
        <v/>
      </c>
      <c r="U2326" s="18">
        <f>IF(I2326&lt;=0,IF(H2326&lt;=0,0,IF(H2326&lt;=12000,H2326,IF(H2326&lt;=32000,ROUNDUP(H2326/2,0)+6000,IF(H2326&lt;=56000,ROUNDUP(H2326/4,0)+14000,28000)))),IF(H2326&lt;=0,IF(I2326&lt;=0,0,IF(I2326&lt;=15000,I2326,IF(I2326&lt;=40000,ROUNDUP(I2326/2,0)+7500,IF(I2326&lt;=70000,ROUNDUP(I2326/4,0)+17500,35000)))),MAX(IF(I2326&lt;=0,0,IF(I2326&lt;=15000,I2326,IF(I2326&lt;=40000,ROUNDUP(I2326/2,0)+7500,IF(I2326&lt;=70000,ROUNDUP(I2326/4,0)+17500,35000)))),MIN(IF(H2326&lt;=0,0,IF(H2326&lt;=12000,H2326,IF(H2326&lt;=32000,ROUNDUP(H2326/2,0)+6000,IF(H2326&lt;=56000,ROUNDUP(H2326/4,0)+14000,28000))))+IF(I2326&lt;=0,0,IF(I2326&lt;=15000,I2326,IF(I2326&lt;=40000,ROUNDUP(I2326/2,0)+7500,IF(I2326&lt;=70000,ROUNDUP(I2326/4,0)+17500,35000)))),28000))))</f>
        <v/>
      </c>
      <c r="V2326" s="18">
        <f>MIN(70000,S2326+T2326+U2326)</f>
        <v/>
      </c>
      <c r="W2326" s="18">
        <f>MAX(0,ROUNDDOWN(M2326-J2326-N2326-K2326-0,-3))</f>
        <v/>
      </c>
      <c r="X2326" s="18">
        <f>MAX(0,ROUNDDOWN(M2326-J2326-N2326-K2326-R2326,-3))</f>
        <v/>
      </c>
      <c r="Y2326" s="18">
        <f>IF(W2326&lt;=0,0,ROUNDDOWN((W2326*LOOKUP(W2326,{0,1950001,3300001,6950001,9000001,18000001,40000001},{0.05,0.1,0.2,0.23,0.33,0.4,0.45})-LOOKUP(W2326,{0,1950001,3300001,6950001,9000001,18000001,40000001},{0,97500,427500,636000,1536000,2796000,4796000}))*1.021,-2))</f>
        <v/>
      </c>
      <c r="Z2326" s="18">
        <f>IF(X2326&lt;=0,0,ROUNDDOWN((X2326*LOOKUP(X2326,{0,1950001,3300001,6950001,9000001,18000001,40000001},{0.05,0.1,0.2,0.23,0.33,0.4,0.45})-LOOKUP(X2326,{0,1950001,3300001,6950001,9000001,18000001,40000001},{0,97500,427500,636000,1536000,2796000,4796000}))*1.021,-2))</f>
        <v/>
      </c>
      <c r="AA2326" s="18">
        <f>MAX(0,ROUNDDOWN(M2326-J2326-430000-L2326-0,-3))</f>
        <v/>
      </c>
      <c r="AB2326" s="18">
        <f>MAX(0,ROUNDDOWN(M2326-J2326-430000-L2326-V2326,-3))</f>
        <v/>
      </c>
      <c r="AC2326" s="18">
        <f>IF(M2326&lt;=450000,0,MAX(0,ROUNDDOWN(AA2326*0.06-MIN(50000,AA2326)*0.03,-2))+MAX(0,ROUNDDOWN(AA2326*0.04-MIN(50000,AA2326)*0.02,-2)))</f>
        <v/>
      </c>
      <c r="AD2326" s="18">
        <f>IF(M2326&lt;=450000,0,MAX(0,ROUNDDOWN(AB2326*0.06-MIN(50000,AB2326)*0.03,-2))+MAX(0,ROUNDDOWN(AB2326*0.04-MIN(50000,AB2326)*0.02,-2)))</f>
        <v/>
      </c>
      <c r="AE2326" s="18">
        <f>Y2326-Z2326</f>
        <v/>
      </c>
      <c r="AF2326" s="18">
        <f>AC2326-AD2326</f>
        <v/>
      </c>
      <c r="AG2326" s="18">
        <f>AE2326+AF2326</f>
        <v/>
      </c>
      <c r="AH2326" s="20">
        <f>IF(W2326&lt;=0,0,LOOKUP(W2326,{0,1950001,3300001,6950001,9000001,18000001,40000001},{0.05,0.1,0.2,0.23,0.33,0.4,0.45}))</f>
        <v/>
      </c>
    </row>
    <row r="2327">
      <c r="A2327" t="inlineStr">
        <is>
          <t>1万円刻み 特例あり一般12万円</t>
        </is>
      </c>
      <c r="B2327" s="18">
        <f>'4_1万円刻み'!$A$749</f>
        <v/>
      </c>
      <c r="C2327" s="19" t="n">
        <v>2026</v>
      </c>
      <c r="D2327" t="inlineStr">
        <is>
          <t>はい</t>
        </is>
      </c>
      <c r="E2327" s="18" t="n">
        <v>120000</v>
      </c>
      <c r="F2327" s="18" t="n">
        <v>0</v>
      </c>
      <c r="G2327" s="18" t="n">
        <v>0</v>
      </c>
      <c r="H2327" s="18" t="n">
        <v>0</v>
      </c>
      <c r="I2327" s="18" t="n">
        <v>0</v>
      </c>
      <c r="J2327" s="18">
        <f>ROUND(MIN(B2327/12,650000)*12*0.0915+MIN(B2327/12,1390000)*12*(0.0504+0)+B2327*0.005,0)</f>
        <v/>
      </c>
      <c r="K2327" s="18" t="n">
        <v>0</v>
      </c>
      <c r="L2327" s="18" t="n">
        <v>0</v>
      </c>
      <c r="M2327" s="18">
        <f>ROUND(IF(C2327&gt;=2026,IF(B2327&lt;741000,0,IF(B2327&lt;2191000,B2327-740000,IF(B2327&lt;2193000,1451000,IF(B2327&lt;2196000,1453000,IF(B2327&lt;2200000,1456000,IF(B2327&lt;3600000,ROUNDDOWN(B2327/4,-3)*2.8-80000,IF(B2327&lt;6600000,ROUNDDOWN(B2327/4,-3)*3.2-440000,IF(B2327&lt;8500000,ROUNDDOWN(B2327*0.9,0)-1100000,B2327-1950000)))))))),IF(B2327&lt;651000,0,IF(B2327&lt;1900000,B2327-650000,IF(B2327&lt;3600000,ROUNDDOWN(B2327/4,-3)*2.8-80000,IF(B2327&lt;6600000,ROUNDDOWN(B2327/4,-3)*3.2-440000,IF(B2327&lt;8500000,ROUNDDOWN(B2327*0.9,0)-1100000,B2327-1950000)))))),0)</f>
        <v/>
      </c>
      <c r="N2327" s="18">
        <f>IF(M2327&gt;23500000,NA(),IF(C2327&gt;=2026,IF(M2327&lt;=4890000,1040000,IF(M2327&lt;=6550000,670000,620000)),IF(M2327&lt;=1320000,950000,IF(M2327&lt;=3360000,880000,IF(M2327&lt;=4890000,680000,IF(M2327&lt;=6550000,630000,580000))))))</f>
        <v/>
      </c>
      <c r="O2327" s="18">
        <f>IF(F2327&lt;=0,IF(AND(D2327="はい",C2327&gt;=2026,C2327&lt;=2027),IF(E2327&lt;=0,0,IF(E2327&lt;=30000,E2327,IF(E2327&lt;=60000,ROUNDUP(E2327/2,0)+15000,IF(E2327&lt;=120000,ROUNDUP(E2327/4,0)+30000,60000)))),IF(E2327&lt;=0,0,IF(E2327&lt;=20000,E2327,IF(E2327&lt;=40000,ROUNDUP(E2327/2,0)+10000,IF(E2327&lt;=80000,ROUNDUP(E2327/4,0)+20000,40000))))),IF(E2327&lt;=0,IF(F2327&lt;=0,0,IF(F2327&lt;=25000,F2327,IF(F2327&lt;=50000,ROUNDUP(F2327/2,0)+12500,IF(F2327&lt;=100000,ROUNDUP(F2327/4,0)+25000,50000)))),MAX(IF(F2327&lt;=0,0,IF(F2327&lt;=25000,F2327,IF(F2327&lt;=50000,ROUNDUP(F2327/2,0)+12500,IF(F2327&lt;=100000,ROUNDUP(F2327/4,0)+25000,50000)))),MIN(IF(AND(D2327="はい",C2327&gt;=2026,C2327&lt;=2027),IF(E2327&lt;=0,0,IF(E2327&lt;=30000,E2327,IF(E2327&lt;=60000,ROUNDUP(E2327/2,0)+15000,IF(E2327&lt;=120000,ROUNDUP(E2327/4,0)+30000,60000)))),IF(E2327&lt;=0,0,IF(E2327&lt;=20000,E2327,IF(E2327&lt;=40000,ROUNDUP(E2327/2,0)+10000,IF(E2327&lt;=80000,ROUNDUP(E2327/4,0)+20000,40000)))))+IF(F2327&lt;=0,0,IF(F2327&lt;=25000,F2327,IF(F2327&lt;=50000,ROUNDUP(F2327/2,0)+12500,IF(F2327&lt;=100000,ROUNDUP(F2327/4,0)+25000,50000)))),IF(AND(D2327="はい",C2327&gt;=2026,C2327&lt;=2027),60000,40000)))))</f>
        <v/>
      </c>
      <c r="P2327" s="18">
        <f>IF(G2327&lt;=0,0,IF(G2327&lt;=20000,G2327,IF(G2327&lt;=40000,ROUNDUP(G2327/2,0)+10000,IF(G2327&lt;=80000,ROUNDUP(G2327/4,0)+20000,40000))))</f>
        <v/>
      </c>
      <c r="Q2327" s="18">
        <f>IF(I2327&lt;=0,IF(H2327&lt;=0,0,IF(H2327&lt;=20000,H2327,IF(H2327&lt;=40000,ROUNDUP(H2327/2,0)+10000,IF(H2327&lt;=80000,ROUNDUP(H2327/4,0)+20000,40000)))),IF(H2327&lt;=0,IF(I2327&lt;=0,0,IF(I2327&lt;=25000,I2327,IF(I2327&lt;=50000,ROUNDUP(I2327/2,0)+12500,IF(I2327&lt;=100000,ROUNDUP(I2327/4,0)+25000,50000)))),MAX(IF(I2327&lt;=0,0,IF(I2327&lt;=25000,I2327,IF(I2327&lt;=50000,ROUNDUP(I2327/2,0)+12500,IF(I2327&lt;=100000,ROUNDUP(I2327/4,0)+25000,50000)))),MIN(IF(H2327&lt;=0,0,IF(H2327&lt;=20000,H2327,IF(H2327&lt;=40000,ROUNDUP(H2327/2,0)+10000,IF(H2327&lt;=80000,ROUNDUP(H2327/4,0)+20000,40000))))+IF(I2327&lt;=0,0,IF(I2327&lt;=25000,I2327,IF(I2327&lt;=50000,ROUNDUP(I2327/2,0)+12500,IF(I2327&lt;=100000,ROUNDUP(I2327/4,0)+25000,50000)))),40000))))</f>
        <v/>
      </c>
      <c r="R2327" s="18">
        <f>MIN(120000,O2327+P2327+Q2327)</f>
        <v/>
      </c>
      <c r="S2327" s="18">
        <f>IF(F2327&lt;=0,IF(E2327&lt;=0,0,IF(E2327&lt;=12000,E2327,IF(E2327&lt;=32000,ROUNDUP(E2327/2,0)+6000,IF(E2327&lt;=56000,ROUNDUP(E2327/4,0)+14000,28000)))),IF(E2327&lt;=0,IF(F2327&lt;=0,0,IF(F2327&lt;=15000,F2327,IF(F2327&lt;=40000,ROUNDUP(F2327/2,0)+7500,IF(F2327&lt;=70000,ROUNDUP(F2327/4,0)+17500,35000)))),MAX(IF(F2327&lt;=0,0,IF(F2327&lt;=15000,F2327,IF(F2327&lt;=40000,ROUNDUP(F2327/2,0)+7500,IF(F2327&lt;=70000,ROUNDUP(F2327/4,0)+17500,35000)))),MIN(IF(E2327&lt;=0,0,IF(E2327&lt;=12000,E2327,IF(E2327&lt;=32000,ROUNDUP(E2327/2,0)+6000,IF(E2327&lt;=56000,ROUNDUP(E2327/4,0)+14000,28000))))+IF(F2327&lt;=0,0,IF(F2327&lt;=15000,F2327,IF(F2327&lt;=40000,ROUNDUP(F2327/2,0)+7500,IF(F2327&lt;=70000,ROUNDUP(F2327/4,0)+17500,35000)))),28000))))</f>
        <v/>
      </c>
      <c r="T2327" s="18">
        <f>IF(G2327&lt;=0,0,IF(G2327&lt;=12000,G2327,IF(G2327&lt;=32000,ROUNDUP(G2327/2,0)+6000,IF(G2327&lt;=56000,ROUNDUP(G2327/4,0)+14000,28000))))</f>
        <v/>
      </c>
      <c r="U2327" s="18">
        <f>IF(I2327&lt;=0,IF(H2327&lt;=0,0,IF(H2327&lt;=12000,H2327,IF(H2327&lt;=32000,ROUNDUP(H2327/2,0)+6000,IF(H2327&lt;=56000,ROUNDUP(H2327/4,0)+14000,28000)))),IF(H2327&lt;=0,IF(I2327&lt;=0,0,IF(I2327&lt;=15000,I2327,IF(I2327&lt;=40000,ROUNDUP(I2327/2,0)+7500,IF(I2327&lt;=70000,ROUNDUP(I2327/4,0)+17500,35000)))),MAX(IF(I2327&lt;=0,0,IF(I2327&lt;=15000,I2327,IF(I2327&lt;=40000,ROUNDUP(I2327/2,0)+7500,IF(I2327&lt;=70000,ROUNDUP(I2327/4,0)+17500,35000)))),MIN(IF(H2327&lt;=0,0,IF(H2327&lt;=12000,H2327,IF(H2327&lt;=32000,ROUNDUP(H2327/2,0)+6000,IF(H2327&lt;=56000,ROUNDUP(H2327/4,0)+14000,28000))))+IF(I2327&lt;=0,0,IF(I2327&lt;=15000,I2327,IF(I2327&lt;=40000,ROUNDUP(I2327/2,0)+7500,IF(I2327&lt;=70000,ROUNDUP(I2327/4,0)+17500,35000)))),28000))))</f>
        <v/>
      </c>
      <c r="V2327" s="18">
        <f>MIN(70000,S2327+T2327+U2327)</f>
        <v/>
      </c>
      <c r="W2327" s="18">
        <f>MAX(0,ROUNDDOWN(M2327-J2327-N2327-K2327-0,-3))</f>
        <v/>
      </c>
      <c r="X2327" s="18">
        <f>MAX(0,ROUNDDOWN(M2327-J2327-N2327-K2327-R2327,-3))</f>
        <v/>
      </c>
      <c r="Y2327" s="18">
        <f>IF(W2327&lt;=0,0,ROUNDDOWN((W2327*LOOKUP(W2327,{0,1950001,3300001,6950001,9000001,18000001,40000001},{0.05,0.1,0.2,0.23,0.33,0.4,0.45})-LOOKUP(W2327,{0,1950001,3300001,6950001,9000001,18000001,40000001},{0,97500,427500,636000,1536000,2796000,4796000}))*1.021,-2))</f>
        <v/>
      </c>
      <c r="Z2327" s="18">
        <f>IF(X2327&lt;=0,0,ROUNDDOWN((X2327*LOOKUP(X2327,{0,1950001,3300001,6950001,9000001,18000001,40000001},{0.05,0.1,0.2,0.23,0.33,0.4,0.45})-LOOKUP(X2327,{0,1950001,3300001,6950001,9000001,18000001,40000001},{0,97500,427500,636000,1536000,2796000,4796000}))*1.021,-2))</f>
        <v/>
      </c>
      <c r="AA2327" s="18">
        <f>MAX(0,ROUNDDOWN(M2327-J2327-430000-L2327-0,-3))</f>
        <v/>
      </c>
      <c r="AB2327" s="18">
        <f>MAX(0,ROUNDDOWN(M2327-J2327-430000-L2327-V2327,-3))</f>
        <v/>
      </c>
      <c r="AC2327" s="18">
        <f>IF(M2327&lt;=450000,0,MAX(0,ROUNDDOWN(AA2327*0.06-MIN(50000,AA2327)*0.03,-2))+MAX(0,ROUNDDOWN(AA2327*0.04-MIN(50000,AA2327)*0.02,-2)))</f>
        <v/>
      </c>
      <c r="AD2327" s="18">
        <f>IF(M2327&lt;=450000,0,MAX(0,ROUNDDOWN(AB2327*0.06-MIN(50000,AB2327)*0.03,-2))+MAX(0,ROUNDDOWN(AB2327*0.04-MIN(50000,AB2327)*0.02,-2)))</f>
        <v/>
      </c>
      <c r="AE2327" s="18">
        <f>Y2327-Z2327</f>
        <v/>
      </c>
      <c r="AF2327" s="18">
        <f>AC2327-AD2327</f>
        <v/>
      </c>
      <c r="AG2327" s="18">
        <f>AE2327+AF2327</f>
        <v/>
      </c>
      <c r="AH2327" s="20">
        <f>IF(W2327&lt;=0,0,LOOKUP(W2327,{0,1950001,3300001,6950001,9000001,18000001,40000001},{0.05,0.1,0.2,0.23,0.33,0.4,0.45}))</f>
        <v/>
      </c>
    </row>
    <row r="2328">
      <c r="A2328" t="inlineStr">
        <is>
          <t>1万円刻み 3区分8万円ずつ</t>
        </is>
      </c>
      <c r="B2328" s="18">
        <f>'4_1万円刻み'!$A$750</f>
        <v/>
      </c>
      <c r="C2328" s="19" t="n">
        <v>2026</v>
      </c>
      <c r="D2328" t="inlineStr">
        <is>
          <t>いいえ</t>
        </is>
      </c>
      <c r="E2328" s="18" t="n">
        <v>80000</v>
      </c>
      <c r="F2328" s="18" t="n">
        <v>0</v>
      </c>
      <c r="G2328" s="18" t="n">
        <v>80000</v>
      </c>
      <c r="H2328" s="18" t="n">
        <v>80000</v>
      </c>
      <c r="I2328" s="18" t="n">
        <v>0</v>
      </c>
      <c r="J2328" s="18">
        <f>ROUND(MIN(B2328/12,650000)*12*0.0915+MIN(B2328/12,1390000)*12*(0.0504+0)+B2328*0.005,0)</f>
        <v/>
      </c>
      <c r="K2328" s="18" t="n">
        <v>0</v>
      </c>
      <c r="L2328" s="18" t="n">
        <v>0</v>
      </c>
      <c r="M2328" s="18">
        <f>ROUND(IF(C2328&gt;=2026,IF(B2328&lt;741000,0,IF(B2328&lt;2191000,B2328-740000,IF(B2328&lt;2193000,1451000,IF(B2328&lt;2196000,1453000,IF(B2328&lt;2200000,1456000,IF(B2328&lt;3600000,ROUNDDOWN(B2328/4,-3)*2.8-80000,IF(B2328&lt;6600000,ROUNDDOWN(B2328/4,-3)*3.2-440000,IF(B2328&lt;8500000,ROUNDDOWN(B2328*0.9,0)-1100000,B2328-1950000)))))))),IF(B2328&lt;651000,0,IF(B2328&lt;1900000,B2328-650000,IF(B2328&lt;3600000,ROUNDDOWN(B2328/4,-3)*2.8-80000,IF(B2328&lt;6600000,ROUNDDOWN(B2328/4,-3)*3.2-440000,IF(B2328&lt;8500000,ROUNDDOWN(B2328*0.9,0)-1100000,B2328-1950000)))))),0)</f>
        <v/>
      </c>
      <c r="N2328" s="18">
        <f>IF(M2328&gt;23500000,NA(),IF(C2328&gt;=2026,IF(M2328&lt;=4890000,1040000,IF(M2328&lt;=6550000,670000,620000)),IF(M2328&lt;=1320000,950000,IF(M2328&lt;=3360000,880000,IF(M2328&lt;=4890000,680000,IF(M2328&lt;=6550000,630000,580000))))))</f>
        <v/>
      </c>
      <c r="O2328" s="18">
        <f>IF(F2328&lt;=0,IF(AND(D2328="はい",C2328&gt;=2026,C2328&lt;=2027),IF(E2328&lt;=0,0,IF(E2328&lt;=30000,E2328,IF(E2328&lt;=60000,ROUNDUP(E2328/2,0)+15000,IF(E2328&lt;=120000,ROUNDUP(E2328/4,0)+30000,60000)))),IF(E2328&lt;=0,0,IF(E2328&lt;=20000,E2328,IF(E2328&lt;=40000,ROUNDUP(E2328/2,0)+10000,IF(E2328&lt;=80000,ROUNDUP(E2328/4,0)+20000,40000))))),IF(E2328&lt;=0,IF(F2328&lt;=0,0,IF(F2328&lt;=25000,F2328,IF(F2328&lt;=50000,ROUNDUP(F2328/2,0)+12500,IF(F2328&lt;=100000,ROUNDUP(F2328/4,0)+25000,50000)))),MAX(IF(F2328&lt;=0,0,IF(F2328&lt;=25000,F2328,IF(F2328&lt;=50000,ROUNDUP(F2328/2,0)+12500,IF(F2328&lt;=100000,ROUNDUP(F2328/4,0)+25000,50000)))),MIN(IF(AND(D2328="はい",C2328&gt;=2026,C2328&lt;=2027),IF(E2328&lt;=0,0,IF(E2328&lt;=30000,E2328,IF(E2328&lt;=60000,ROUNDUP(E2328/2,0)+15000,IF(E2328&lt;=120000,ROUNDUP(E2328/4,0)+30000,60000)))),IF(E2328&lt;=0,0,IF(E2328&lt;=20000,E2328,IF(E2328&lt;=40000,ROUNDUP(E2328/2,0)+10000,IF(E2328&lt;=80000,ROUNDUP(E2328/4,0)+20000,40000)))))+IF(F2328&lt;=0,0,IF(F2328&lt;=25000,F2328,IF(F2328&lt;=50000,ROUNDUP(F2328/2,0)+12500,IF(F2328&lt;=100000,ROUNDUP(F2328/4,0)+25000,50000)))),IF(AND(D2328="はい",C2328&gt;=2026,C2328&lt;=2027),60000,40000)))))</f>
        <v/>
      </c>
      <c r="P2328" s="18">
        <f>IF(G2328&lt;=0,0,IF(G2328&lt;=20000,G2328,IF(G2328&lt;=40000,ROUNDUP(G2328/2,0)+10000,IF(G2328&lt;=80000,ROUNDUP(G2328/4,0)+20000,40000))))</f>
        <v/>
      </c>
      <c r="Q2328" s="18">
        <f>IF(I2328&lt;=0,IF(H2328&lt;=0,0,IF(H2328&lt;=20000,H2328,IF(H2328&lt;=40000,ROUNDUP(H2328/2,0)+10000,IF(H2328&lt;=80000,ROUNDUP(H2328/4,0)+20000,40000)))),IF(H2328&lt;=0,IF(I2328&lt;=0,0,IF(I2328&lt;=25000,I2328,IF(I2328&lt;=50000,ROUNDUP(I2328/2,0)+12500,IF(I2328&lt;=100000,ROUNDUP(I2328/4,0)+25000,50000)))),MAX(IF(I2328&lt;=0,0,IF(I2328&lt;=25000,I2328,IF(I2328&lt;=50000,ROUNDUP(I2328/2,0)+12500,IF(I2328&lt;=100000,ROUNDUP(I2328/4,0)+25000,50000)))),MIN(IF(H2328&lt;=0,0,IF(H2328&lt;=20000,H2328,IF(H2328&lt;=40000,ROUNDUP(H2328/2,0)+10000,IF(H2328&lt;=80000,ROUNDUP(H2328/4,0)+20000,40000))))+IF(I2328&lt;=0,0,IF(I2328&lt;=25000,I2328,IF(I2328&lt;=50000,ROUNDUP(I2328/2,0)+12500,IF(I2328&lt;=100000,ROUNDUP(I2328/4,0)+25000,50000)))),40000))))</f>
        <v/>
      </c>
      <c r="R2328" s="18">
        <f>MIN(120000,O2328+P2328+Q2328)</f>
        <v/>
      </c>
      <c r="S2328" s="18">
        <f>IF(F2328&lt;=0,IF(E2328&lt;=0,0,IF(E2328&lt;=12000,E2328,IF(E2328&lt;=32000,ROUNDUP(E2328/2,0)+6000,IF(E2328&lt;=56000,ROUNDUP(E2328/4,0)+14000,28000)))),IF(E2328&lt;=0,IF(F2328&lt;=0,0,IF(F2328&lt;=15000,F2328,IF(F2328&lt;=40000,ROUNDUP(F2328/2,0)+7500,IF(F2328&lt;=70000,ROUNDUP(F2328/4,0)+17500,35000)))),MAX(IF(F2328&lt;=0,0,IF(F2328&lt;=15000,F2328,IF(F2328&lt;=40000,ROUNDUP(F2328/2,0)+7500,IF(F2328&lt;=70000,ROUNDUP(F2328/4,0)+17500,35000)))),MIN(IF(E2328&lt;=0,0,IF(E2328&lt;=12000,E2328,IF(E2328&lt;=32000,ROUNDUP(E2328/2,0)+6000,IF(E2328&lt;=56000,ROUNDUP(E2328/4,0)+14000,28000))))+IF(F2328&lt;=0,0,IF(F2328&lt;=15000,F2328,IF(F2328&lt;=40000,ROUNDUP(F2328/2,0)+7500,IF(F2328&lt;=70000,ROUNDUP(F2328/4,0)+17500,35000)))),28000))))</f>
        <v/>
      </c>
      <c r="T2328" s="18">
        <f>IF(G2328&lt;=0,0,IF(G2328&lt;=12000,G2328,IF(G2328&lt;=32000,ROUNDUP(G2328/2,0)+6000,IF(G2328&lt;=56000,ROUNDUP(G2328/4,0)+14000,28000))))</f>
        <v/>
      </c>
      <c r="U2328" s="18">
        <f>IF(I2328&lt;=0,IF(H2328&lt;=0,0,IF(H2328&lt;=12000,H2328,IF(H2328&lt;=32000,ROUNDUP(H2328/2,0)+6000,IF(H2328&lt;=56000,ROUNDUP(H2328/4,0)+14000,28000)))),IF(H2328&lt;=0,IF(I2328&lt;=0,0,IF(I2328&lt;=15000,I2328,IF(I2328&lt;=40000,ROUNDUP(I2328/2,0)+7500,IF(I2328&lt;=70000,ROUNDUP(I2328/4,0)+17500,35000)))),MAX(IF(I2328&lt;=0,0,IF(I2328&lt;=15000,I2328,IF(I2328&lt;=40000,ROUNDUP(I2328/2,0)+7500,IF(I2328&lt;=70000,ROUNDUP(I2328/4,0)+17500,35000)))),MIN(IF(H2328&lt;=0,0,IF(H2328&lt;=12000,H2328,IF(H2328&lt;=32000,ROUNDUP(H2328/2,0)+6000,IF(H2328&lt;=56000,ROUNDUP(H2328/4,0)+14000,28000))))+IF(I2328&lt;=0,0,IF(I2328&lt;=15000,I2328,IF(I2328&lt;=40000,ROUNDUP(I2328/2,0)+7500,IF(I2328&lt;=70000,ROUNDUP(I2328/4,0)+17500,35000)))),28000))))</f>
        <v/>
      </c>
      <c r="V2328" s="18">
        <f>MIN(70000,S2328+T2328+U2328)</f>
        <v/>
      </c>
      <c r="W2328" s="18">
        <f>MAX(0,ROUNDDOWN(M2328-J2328-N2328-K2328-0,-3))</f>
        <v/>
      </c>
      <c r="X2328" s="18">
        <f>MAX(0,ROUNDDOWN(M2328-J2328-N2328-K2328-R2328,-3))</f>
        <v/>
      </c>
      <c r="Y2328" s="18">
        <f>IF(W2328&lt;=0,0,ROUNDDOWN((W2328*LOOKUP(W2328,{0,1950001,3300001,6950001,9000001,18000001,40000001},{0.05,0.1,0.2,0.23,0.33,0.4,0.45})-LOOKUP(W2328,{0,1950001,3300001,6950001,9000001,18000001,40000001},{0,97500,427500,636000,1536000,2796000,4796000}))*1.021,-2))</f>
        <v/>
      </c>
      <c r="Z2328" s="18">
        <f>IF(X2328&lt;=0,0,ROUNDDOWN((X2328*LOOKUP(X2328,{0,1950001,3300001,6950001,9000001,18000001,40000001},{0.05,0.1,0.2,0.23,0.33,0.4,0.45})-LOOKUP(X2328,{0,1950001,3300001,6950001,9000001,18000001,40000001},{0,97500,427500,636000,1536000,2796000,4796000}))*1.021,-2))</f>
        <v/>
      </c>
      <c r="AA2328" s="18">
        <f>MAX(0,ROUNDDOWN(M2328-J2328-430000-L2328-0,-3))</f>
        <v/>
      </c>
      <c r="AB2328" s="18">
        <f>MAX(0,ROUNDDOWN(M2328-J2328-430000-L2328-V2328,-3))</f>
        <v/>
      </c>
      <c r="AC2328" s="18">
        <f>IF(M2328&lt;=450000,0,MAX(0,ROUNDDOWN(AA2328*0.06-MIN(50000,AA2328)*0.03,-2))+MAX(0,ROUNDDOWN(AA2328*0.04-MIN(50000,AA2328)*0.02,-2)))</f>
        <v/>
      </c>
      <c r="AD2328" s="18">
        <f>IF(M2328&lt;=450000,0,MAX(0,ROUNDDOWN(AB2328*0.06-MIN(50000,AB2328)*0.03,-2))+MAX(0,ROUNDDOWN(AB2328*0.04-MIN(50000,AB2328)*0.02,-2)))</f>
        <v/>
      </c>
      <c r="AE2328" s="18">
        <f>Y2328-Z2328</f>
        <v/>
      </c>
      <c r="AF2328" s="18">
        <f>AC2328-AD2328</f>
        <v/>
      </c>
      <c r="AG2328" s="18">
        <f>AE2328+AF2328</f>
        <v/>
      </c>
      <c r="AH2328" s="20">
        <f>IF(W2328&lt;=0,0,LOOKUP(W2328,{0,1950001,3300001,6950001,9000001,18000001,40000001},{0.05,0.1,0.2,0.23,0.33,0.4,0.45}))</f>
        <v/>
      </c>
    </row>
    <row r="2329">
      <c r="A2329" t="inlineStr">
        <is>
          <t>1万円刻み 一般8万円</t>
        </is>
      </c>
      <c r="B2329" s="18">
        <f>'4_1万円刻み'!$A$750</f>
        <v/>
      </c>
      <c r="C2329" s="19" t="n">
        <v>2026</v>
      </c>
      <c r="D2329" t="inlineStr">
        <is>
          <t>いいえ</t>
        </is>
      </c>
      <c r="E2329" s="18" t="n">
        <v>80000</v>
      </c>
      <c r="F2329" s="18" t="n">
        <v>0</v>
      </c>
      <c r="G2329" s="18" t="n">
        <v>0</v>
      </c>
      <c r="H2329" s="18" t="n">
        <v>0</v>
      </c>
      <c r="I2329" s="18" t="n">
        <v>0</v>
      </c>
      <c r="J2329" s="18">
        <f>ROUND(MIN(B2329/12,650000)*12*0.0915+MIN(B2329/12,1390000)*12*(0.0504+0)+B2329*0.005,0)</f>
        <v/>
      </c>
      <c r="K2329" s="18" t="n">
        <v>0</v>
      </c>
      <c r="L2329" s="18" t="n">
        <v>0</v>
      </c>
      <c r="M2329" s="18">
        <f>ROUND(IF(C2329&gt;=2026,IF(B2329&lt;741000,0,IF(B2329&lt;2191000,B2329-740000,IF(B2329&lt;2193000,1451000,IF(B2329&lt;2196000,1453000,IF(B2329&lt;2200000,1456000,IF(B2329&lt;3600000,ROUNDDOWN(B2329/4,-3)*2.8-80000,IF(B2329&lt;6600000,ROUNDDOWN(B2329/4,-3)*3.2-440000,IF(B2329&lt;8500000,ROUNDDOWN(B2329*0.9,0)-1100000,B2329-1950000)))))))),IF(B2329&lt;651000,0,IF(B2329&lt;1900000,B2329-650000,IF(B2329&lt;3600000,ROUNDDOWN(B2329/4,-3)*2.8-80000,IF(B2329&lt;6600000,ROUNDDOWN(B2329/4,-3)*3.2-440000,IF(B2329&lt;8500000,ROUNDDOWN(B2329*0.9,0)-1100000,B2329-1950000)))))),0)</f>
        <v/>
      </c>
      <c r="N2329" s="18">
        <f>IF(M2329&gt;23500000,NA(),IF(C2329&gt;=2026,IF(M2329&lt;=4890000,1040000,IF(M2329&lt;=6550000,670000,620000)),IF(M2329&lt;=1320000,950000,IF(M2329&lt;=3360000,880000,IF(M2329&lt;=4890000,680000,IF(M2329&lt;=6550000,630000,580000))))))</f>
        <v/>
      </c>
      <c r="O2329" s="18">
        <f>IF(F2329&lt;=0,IF(AND(D2329="はい",C2329&gt;=2026,C2329&lt;=2027),IF(E2329&lt;=0,0,IF(E2329&lt;=30000,E2329,IF(E2329&lt;=60000,ROUNDUP(E2329/2,0)+15000,IF(E2329&lt;=120000,ROUNDUP(E2329/4,0)+30000,60000)))),IF(E2329&lt;=0,0,IF(E2329&lt;=20000,E2329,IF(E2329&lt;=40000,ROUNDUP(E2329/2,0)+10000,IF(E2329&lt;=80000,ROUNDUP(E2329/4,0)+20000,40000))))),IF(E2329&lt;=0,IF(F2329&lt;=0,0,IF(F2329&lt;=25000,F2329,IF(F2329&lt;=50000,ROUNDUP(F2329/2,0)+12500,IF(F2329&lt;=100000,ROUNDUP(F2329/4,0)+25000,50000)))),MAX(IF(F2329&lt;=0,0,IF(F2329&lt;=25000,F2329,IF(F2329&lt;=50000,ROUNDUP(F2329/2,0)+12500,IF(F2329&lt;=100000,ROUNDUP(F2329/4,0)+25000,50000)))),MIN(IF(AND(D2329="はい",C2329&gt;=2026,C2329&lt;=2027),IF(E2329&lt;=0,0,IF(E2329&lt;=30000,E2329,IF(E2329&lt;=60000,ROUNDUP(E2329/2,0)+15000,IF(E2329&lt;=120000,ROUNDUP(E2329/4,0)+30000,60000)))),IF(E2329&lt;=0,0,IF(E2329&lt;=20000,E2329,IF(E2329&lt;=40000,ROUNDUP(E2329/2,0)+10000,IF(E2329&lt;=80000,ROUNDUP(E2329/4,0)+20000,40000)))))+IF(F2329&lt;=0,0,IF(F2329&lt;=25000,F2329,IF(F2329&lt;=50000,ROUNDUP(F2329/2,0)+12500,IF(F2329&lt;=100000,ROUNDUP(F2329/4,0)+25000,50000)))),IF(AND(D2329="はい",C2329&gt;=2026,C2329&lt;=2027),60000,40000)))))</f>
        <v/>
      </c>
      <c r="P2329" s="18">
        <f>IF(G2329&lt;=0,0,IF(G2329&lt;=20000,G2329,IF(G2329&lt;=40000,ROUNDUP(G2329/2,0)+10000,IF(G2329&lt;=80000,ROUNDUP(G2329/4,0)+20000,40000))))</f>
        <v/>
      </c>
      <c r="Q2329" s="18">
        <f>IF(I2329&lt;=0,IF(H2329&lt;=0,0,IF(H2329&lt;=20000,H2329,IF(H2329&lt;=40000,ROUNDUP(H2329/2,0)+10000,IF(H2329&lt;=80000,ROUNDUP(H2329/4,0)+20000,40000)))),IF(H2329&lt;=0,IF(I2329&lt;=0,0,IF(I2329&lt;=25000,I2329,IF(I2329&lt;=50000,ROUNDUP(I2329/2,0)+12500,IF(I2329&lt;=100000,ROUNDUP(I2329/4,0)+25000,50000)))),MAX(IF(I2329&lt;=0,0,IF(I2329&lt;=25000,I2329,IF(I2329&lt;=50000,ROUNDUP(I2329/2,0)+12500,IF(I2329&lt;=100000,ROUNDUP(I2329/4,0)+25000,50000)))),MIN(IF(H2329&lt;=0,0,IF(H2329&lt;=20000,H2329,IF(H2329&lt;=40000,ROUNDUP(H2329/2,0)+10000,IF(H2329&lt;=80000,ROUNDUP(H2329/4,0)+20000,40000))))+IF(I2329&lt;=0,0,IF(I2329&lt;=25000,I2329,IF(I2329&lt;=50000,ROUNDUP(I2329/2,0)+12500,IF(I2329&lt;=100000,ROUNDUP(I2329/4,0)+25000,50000)))),40000))))</f>
        <v/>
      </c>
      <c r="R2329" s="18">
        <f>MIN(120000,O2329+P2329+Q2329)</f>
        <v/>
      </c>
      <c r="S2329" s="18">
        <f>IF(F2329&lt;=0,IF(E2329&lt;=0,0,IF(E2329&lt;=12000,E2329,IF(E2329&lt;=32000,ROUNDUP(E2329/2,0)+6000,IF(E2329&lt;=56000,ROUNDUP(E2329/4,0)+14000,28000)))),IF(E2329&lt;=0,IF(F2329&lt;=0,0,IF(F2329&lt;=15000,F2329,IF(F2329&lt;=40000,ROUNDUP(F2329/2,0)+7500,IF(F2329&lt;=70000,ROUNDUP(F2329/4,0)+17500,35000)))),MAX(IF(F2329&lt;=0,0,IF(F2329&lt;=15000,F2329,IF(F2329&lt;=40000,ROUNDUP(F2329/2,0)+7500,IF(F2329&lt;=70000,ROUNDUP(F2329/4,0)+17500,35000)))),MIN(IF(E2329&lt;=0,0,IF(E2329&lt;=12000,E2329,IF(E2329&lt;=32000,ROUNDUP(E2329/2,0)+6000,IF(E2329&lt;=56000,ROUNDUP(E2329/4,0)+14000,28000))))+IF(F2329&lt;=0,0,IF(F2329&lt;=15000,F2329,IF(F2329&lt;=40000,ROUNDUP(F2329/2,0)+7500,IF(F2329&lt;=70000,ROUNDUP(F2329/4,0)+17500,35000)))),28000))))</f>
        <v/>
      </c>
      <c r="T2329" s="18">
        <f>IF(G2329&lt;=0,0,IF(G2329&lt;=12000,G2329,IF(G2329&lt;=32000,ROUNDUP(G2329/2,0)+6000,IF(G2329&lt;=56000,ROUNDUP(G2329/4,0)+14000,28000))))</f>
        <v/>
      </c>
      <c r="U2329" s="18">
        <f>IF(I2329&lt;=0,IF(H2329&lt;=0,0,IF(H2329&lt;=12000,H2329,IF(H2329&lt;=32000,ROUNDUP(H2329/2,0)+6000,IF(H2329&lt;=56000,ROUNDUP(H2329/4,0)+14000,28000)))),IF(H2329&lt;=0,IF(I2329&lt;=0,0,IF(I2329&lt;=15000,I2329,IF(I2329&lt;=40000,ROUNDUP(I2329/2,0)+7500,IF(I2329&lt;=70000,ROUNDUP(I2329/4,0)+17500,35000)))),MAX(IF(I2329&lt;=0,0,IF(I2329&lt;=15000,I2329,IF(I2329&lt;=40000,ROUNDUP(I2329/2,0)+7500,IF(I2329&lt;=70000,ROUNDUP(I2329/4,0)+17500,35000)))),MIN(IF(H2329&lt;=0,0,IF(H2329&lt;=12000,H2329,IF(H2329&lt;=32000,ROUNDUP(H2329/2,0)+6000,IF(H2329&lt;=56000,ROUNDUP(H2329/4,0)+14000,28000))))+IF(I2329&lt;=0,0,IF(I2329&lt;=15000,I2329,IF(I2329&lt;=40000,ROUNDUP(I2329/2,0)+7500,IF(I2329&lt;=70000,ROUNDUP(I2329/4,0)+17500,35000)))),28000))))</f>
        <v/>
      </c>
      <c r="V2329" s="18">
        <f>MIN(70000,S2329+T2329+U2329)</f>
        <v/>
      </c>
      <c r="W2329" s="18">
        <f>MAX(0,ROUNDDOWN(M2329-J2329-N2329-K2329-0,-3))</f>
        <v/>
      </c>
      <c r="X2329" s="18">
        <f>MAX(0,ROUNDDOWN(M2329-J2329-N2329-K2329-R2329,-3))</f>
        <v/>
      </c>
      <c r="Y2329" s="18">
        <f>IF(W2329&lt;=0,0,ROUNDDOWN((W2329*LOOKUP(W2329,{0,1950001,3300001,6950001,9000001,18000001,40000001},{0.05,0.1,0.2,0.23,0.33,0.4,0.45})-LOOKUP(W2329,{0,1950001,3300001,6950001,9000001,18000001,40000001},{0,97500,427500,636000,1536000,2796000,4796000}))*1.021,-2))</f>
        <v/>
      </c>
      <c r="Z2329" s="18">
        <f>IF(X2329&lt;=0,0,ROUNDDOWN((X2329*LOOKUP(X2329,{0,1950001,3300001,6950001,9000001,18000001,40000001},{0.05,0.1,0.2,0.23,0.33,0.4,0.45})-LOOKUP(X2329,{0,1950001,3300001,6950001,9000001,18000001,40000001},{0,97500,427500,636000,1536000,2796000,4796000}))*1.021,-2))</f>
        <v/>
      </c>
      <c r="AA2329" s="18">
        <f>MAX(0,ROUNDDOWN(M2329-J2329-430000-L2329-0,-3))</f>
        <v/>
      </c>
      <c r="AB2329" s="18">
        <f>MAX(0,ROUNDDOWN(M2329-J2329-430000-L2329-V2329,-3))</f>
        <v/>
      </c>
      <c r="AC2329" s="18">
        <f>IF(M2329&lt;=450000,0,MAX(0,ROUNDDOWN(AA2329*0.06-MIN(50000,AA2329)*0.03,-2))+MAX(0,ROUNDDOWN(AA2329*0.04-MIN(50000,AA2329)*0.02,-2)))</f>
        <v/>
      </c>
      <c r="AD2329" s="18">
        <f>IF(M2329&lt;=450000,0,MAX(0,ROUNDDOWN(AB2329*0.06-MIN(50000,AB2329)*0.03,-2))+MAX(0,ROUNDDOWN(AB2329*0.04-MIN(50000,AB2329)*0.02,-2)))</f>
        <v/>
      </c>
      <c r="AE2329" s="18">
        <f>Y2329-Z2329</f>
        <v/>
      </c>
      <c r="AF2329" s="18">
        <f>AC2329-AD2329</f>
        <v/>
      </c>
      <c r="AG2329" s="18">
        <f>AE2329+AF2329</f>
        <v/>
      </c>
      <c r="AH2329" s="20">
        <f>IF(W2329&lt;=0,0,LOOKUP(W2329,{0,1950001,3300001,6950001,9000001,18000001,40000001},{0.05,0.1,0.2,0.23,0.33,0.4,0.45}))</f>
        <v/>
      </c>
    </row>
    <row r="2330">
      <c r="A2330" t="inlineStr">
        <is>
          <t>1万円刻み 特例あり一般12万円</t>
        </is>
      </c>
      <c r="B2330" s="18">
        <f>'4_1万円刻み'!$A$750</f>
        <v/>
      </c>
      <c r="C2330" s="19" t="n">
        <v>2026</v>
      </c>
      <c r="D2330" t="inlineStr">
        <is>
          <t>はい</t>
        </is>
      </c>
      <c r="E2330" s="18" t="n">
        <v>120000</v>
      </c>
      <c r="F2330" s="18" t="n">
        <v>0</v>
      </c>
      <c r="G2330" s="18" t="n">
        <v>0</v>
      </c>
      <c r="H2330" s="18" t="n">
        <v>0</v>
      </c>
      <c r="I2330" s="18" t="n">
        <v>0</v>
      </c>
      <c r="J2330" s="18">
        <f>ROUND(MIN(B2330/12,650000)*12*0.0915+MIN(B2330/12,1390000)*12*(0.0504+0)+B2330*0.005,0)</f>
        <v/>
      </c>
      <c r="K2330" s="18" t="n">
        <v>0</v>
      </c>
      <c r="L2330" s="18" t="n">
        <v>0</v>
      </c>
      <c r="M2330" s="18">
        <f>ROUND(IF(C2330&gt;=2026,IF(B2330&lt;741000,0,IF(B2330&lt;2191000,B2330-740000,IF(B2330&lt;2193000,1451000,IF(B2330&lt;2196000,1453000,IF(B2330&lt;2200000,1456000,IF(B2330&lt;3600000,ROUNDDOWN(B2330/4,-3)*2.8-80000,IF(B2330&lt;6600000,ROUNDDOWN(B2330/4,-3)*3.2-440000,IF(B2330&lt;8500000,ROUNDDOWN(B2330*0.9,0)-1100000,B2330-1950000)))))))),IF(B2330&lt;651000,0,IF(B2330&lt;1900000,B2330-650000,IF(B2330&lt;3600000,ROUNDDOWN(B2330/4,-3)*2.8-80000,IF(B2330&lt;6600000,ROUNDDOWN(B2330/4,-3)*3.2-440000,IF(B2330&lt;8500000,ROUNDDOWN(B2330*0.9,0)-1100000,B2330-1950000)))))),0)</f>
        <v/>
      </c>
      <c r="N2330" s="18">
        <f>IF(M2330&gt;23500000,NA(),IF(C2330&gt;=2026,IF(M2330&lt;=4890000,1040000,IF(M2330&lt;=6550000,670000,620000)),IF(M2330&lt;=1320000,950000,IF(M2330&lt;=3360000,880000,IF(M2330&lt;=4890000,680000,IF(M2330&lt;=6550000,630000,580000))))))</f>
        <v/>
      </c>
      <c r="O2330" s="18">
        <f>IF(F2330&lt;=0,IF(AND(D2330="はい",C2330&gt;=2026,C2330&lt;=2027),IF(E2330&lt;=0,0,IF(E2330&lt;=30000,E2330,IF(E2330&lt;=60000,ROUNDUP(E2330/2,0)+15000,IF(E2330&lt;=120000,ROUNDUP(E2330/4,0)+30000,60000)))),IF(E2330&lt;=0,0,IF(E2330&lt;=20000,E2330,IF(E2330&lt;=40000,ROUNDUP(E2330/2,0)+10000,IF(E2330&lt;=80000,ROUNDUP(E2330/4,0)+20000,40000))))),IF(E2330&lt;=0,IF(F2330&lt;=0,0,IF(F2330&lt;=25000,F2330,IF(F2330&lt;=50000,ROUNDUP(F2330/2,0)+12500,IF(F2330&lt;=100000,ROUNDUP(F2330/4,0)+25000,50000)))),MAX(IF(F2330&lt;=0,0,IF(F2330&lt;=25000,F2330,IF(F2330&lt;=50000,ROUNDUP(F2330/2,0)+12500,IF(F2330&lt;=100000,ROUNDUP(F2330/4,0)+25000,50000)))),MIN(IF(AND(D2330="はい",C2330&gt;=2026,C2330&lt;=2027),IF(E2330&lt;=0,0,IF(E2330&lt;=30000,E2330,IF(E2330&lt;=60000,ROUNDUP(E2330/2,0)+15000,IF(E2330&lt;=120000,ROUNDUP(E2330/4,0)+30000,60000)))),IF(E2330&lt;=0,0,IF(E2330&lt;=20000,E2330,IF(E2330&lt;=40000,ROUNDUP(E2330/2,0)+10000,IF(E2330&lt;=80000,ROUNDUP(E2330/4,0)+20000,40000)))))+IF(F2330&lt;=0,0,IF(F2330&lt;=25000,F2330,IF(F2330&lt;=50000,ROUNDUP(F2330/2,0)+12500,IF(F2330&lt;=100000,ROUNDUP(F2330/4,0)+25000,50000)))),IF(AND(D2330="はい",C2330&gt;=2026,C2330&lt;=2027),60000,40000)))))</f>
        <v/>
      </c>
      <c r="P2330" s="18">
        <f>IF(G2330&lt;=0,0,IF(G2330&lt;=20000,G2330,IF(G2330&lt;=40000,ROUNDUP(G2330/2,0)+10000,IF(G2330&lt;=80000,ROUNDUP(G2330/4,0)+20000,40000))))</f>
        <v/>
      </c>
      <c r="Q2330" s="18">
        <f>IF(I2330&lt;=0,IF(H2330&lt;=0,0,IF(H2330&lt;=20000,H2330,IF(H2330&lt;=40000,ROUNDUP(H2330/2,0)+10000,IF(H2330&lt;=80000,ROUNDUP(H2330/4,0)+20000,40000)))),IF(H2330&lt;=0,IF(I2330&lt;=0,0,IF(I2330&lt;=25000,I2330,IF(I2330&lt;=50000,ROUNDUP(I2330/2,0)+12500,IF(I2330&lt;=100000,ROUNDUP(I2330/4,0)+25000,50000)))),MAX(IF(I2330&lt;=0,0,IF(I2330&lt;=25000,I2330,IF(I2330&lt;=50000,ROUNDUP(I2330/2,0)+12500,IF(I2330&lt;=100000,ROUNDUP(I2330/4,0)+25000,50000)))),MIN(IF(H2330&lt;=0,0,IF(H2330&lt;=20000,H2330,IF(H2330&lt;=40000,ROUNDUP(H2330/2,0)+10000,IF(H2330&lt;=80000,ROUNDUP(H2330/4,0)+20000,40000))))+IF(I2330&lt;=0,0,IF(I2330&lt;=25000,I2330,IF(I2330&lt;=50000,ROUNDUP(I2330/2,0)+12500,IF(I2330&lt;=100000,ROUNDUP(I2330/4,0)+25000,50000)))),40000))))</f>
        <v/>
      </c>
      <c r="R2330" s="18">
        <f>MIN(120000,O2330+P2330+Q2330)</f>
        <v/>
      </c>
      <c r="S2330" s="18">
        <f>IF(F2330&lt;=0,IF(E2330&lt;=0,0,IF(E2330&lt;=12000,E2330,IF(E2330&lt;=32000,ROUNDUP(E2330/2,0)+6000,IF(E2330&lt;=56000,ROUNDUP(E2330/4,0)+14000,28000)))),IF(E2330&lt;=0,IF(F2330&lt;=0,0,IF(F2330&lt;=15000,F2330,IF(F2330&lt;=40000,ROUNDUP(F2330/2,0)+7500,IF(F2330&lt;=70000,ROUNDUP(F2330/4,0)+17500,35000)))),MAX(IF(F2330&lt;=0,0,IF(F2330&lt;=15000,F2330,IF(F2330&lt;=40000,ROUNDUP(F2330/2,0)+7500,IF(F2330&lt;=70000,ROUNDUP(F2330/4,0)+17500,35000)))),MIN(IF(E2330&lt;=0,0,IF(E2330&lt;=12000,E2330,IF(E2330&lt;=32000,ROUNDUP(E2330/2,0)+6000,IF(E2330&lt;=56000,ROUNDUP(E2330/4,0)+14000,28000))))+IF(F2330&lt;=0,0,IF(F2330&lt;=15000,F2330,IF(F2330&lt;=40000,ROUNDUP(F2330/2,0)+7500,IF(F2330&lt;=70000,ROUNDUP(F2330/4,0)+17500,35000)))),28000))))</f>
        <v/>
      </c>
      <c r="T2330" s="18">
        <f>IF(G2330&lt;=0,0,IF(G2330&lt;=12000,G2330,IF(G2330&lt;=32000,ROUNDUP(G2330/2,0)+6000,IF(G2330&lt;=56000,ROUNDUP(G2330/4,0)+14000,28000))))</f>
        <v/>
      </c>
      <c r="U2330" s="18">
        <f>IF(I2330&lt;=0,IF(H2330&lt;=0,0,IF(H2330&lt;=12000,H2330,IF(H2330&lt;=32000,ROUNDUP(H2330/2,0)+6000,IF(H2330&lt;=56000,ROUNDUP(H2330/4,0)+14000,28000)))),IF(H2330&lt;=0,IF(I2330&lt;=0,0,IF(I2330&lt;=15000,I2330,IF(I2330&lt;=40000,ROUNDUP(I2330/2,0)+7500,IF(I2330&lt;=70000,ROUNDUP(I2330/4,0)+17500,35000)))),MAX(IF(I2330&lt;=0,0,IF(I2330&lt;=15000,I2330,IF(I2330&lt;=40000,ROUNDUP(I2330/2,0)+7500,IF(I2330&lt;=70000,ROUNDUP(I2330/4,0)+17500,35000)))),MIN(IF(H2330&lt;=0,0,IF(H2330&lt;=12000,H2330,IF(H2330&lt;=32000,ROUNDUP(H2330/2,0)+6000,IF(H2330&lt;=56000,ROUNDUP(H2330/4,0)+14000,28000))))+IF(I2330&lt;=0,0,IF(I2330&lt;=15000,I2330,IF(I2330&lt;=40000,ROUNDUP(I2330/2,0)+7500,IF(I2330&lt;=70000,ROUNDUP(I2330/4,0)+17500,35000)))),28000))))</f>
        <v/>
      </c>
      <c r="V2330" s="18">
        <f>MIN(70000,S2330+T2330+U2330)</f>
        <v/>
      </c>
      <c r="W2330" s="18">
        <f>MAX(0,ROUNDDOWN(M2330-J2330-N2330-K2330-0,-3))</f>
        <v/>
      </c>
      <c r="X2330" s="18">
        <f>MAX(0,ROUNDDOWN(M2330-J2330-N2330-K2330-R2330,-3))</f>
        <v/>
      </c>
      <c r="Y2330" s="18">
        <f>IF(W2330&lt;=0,0,ROUNDDOWN((W2330*LOOKUP(W2330,{0,1950001,3300001,6950001,9000001,18000001,40000001},{0.05,0.1,0.2,0.23,0.33,0.4,0.45})-LOOKUP(W2330,{0,1950001,3300001,6950001,9000001,18000001,40000001},{0,97500,427500,636000,1536000,2796000,4796000}))*1.021,-2))</f>
        <v/>
      </c>
      <c r="Z2330" s="18">
        <f>IF(X2330&lt;=0,0,ROUNDDOWN((X2330*LOOKUP(X2330,{0,1950001,3300001,6950001,9000001,18000001,40000001},{0.05,0.1,0.2,0.23,0.33,0.4,0.45})-LOOKUP(X2330,{0,1950001,3300001,6950001,9000001,18000001,40000001},{0,97500,427500,636000,1536000,2796000,4796000}))*1.021,-2))</f>
        <v/>
      </c>
      <c r="AA2330" s="18">
        <f>MAX(0,ROUNDDOWN(M2330-J2330-430000-L2330-0,-3))</f>
        <v/>
      </c>
      <c r="AB2330" s="18">
        <f>MAX(0,ROUNDDOWN(M2330-J2330-430000-L2330-V2330,-3))</f>
        <v/>
      </c>
      <c r="AC2330" s="18">
        <f>IF(M2330&lt;=450000,0,MAX(0,ROUNDDOWN(AA2330*0.06-MIN(50000,AA2330)*0.03,-2))+MAX(0,ROUNDDOWN(AA2330*0.04-MIN(50000,AA2330)*0.02,-2)))</f>
        <v/>
      </c>
      <c r="AD2330" s="18">
        <f>IF(M2330&lt;=450000,0,MAX(0,ROUNDDOWN(AB2330*0.06-MIN(50000,AB2330)*0.03,-2))+MAX(0,ROUNDDOWN(AB2330*0.04-MIN(50000,AB2330)*0.02,-2)))</f>
        <v/>
      </c>
      <c r="AE2330" s="18">
        <f>Y2330-Z2330</f>
        <v/>
      </c>
      <c r="AF2330" s="18">
        <f>AC2330-AD2330</f>
        <v/>
      </c>
      <c r="AG2330" s="18">
        <f>AE2330+AF2330</f>
        <v/>
      </c>
      <c r="AH2330" s="20">
        <f>IF(W2330&lt;=0,0,LOOKUP(W2330,{0,1950001,3300001,6950001,9000001,18000001,40000001},{0.05,0.1,0.2,0.23,0.33,0.4,0.45}))</f>
        <v/>
      </c>
    </row>
    <row r="2331">
      <c r="A2331" t="inlineStr">
        <is>
          <t>1万円刻み 3区分8万円ずつ</t>
        </is>
      </c>
      <c r="B2331" s="18">
        <f>'4_1万円刻み'!$A$751</f>
        <v/>
      </c>
      <c r="C2331" s="19" t="n">
        <v>2026</v>
      </c>
      <c r="D2331" t="inlineStr">
        <is>
          <t>いいえ</t>
        </is>
      </c>
      <c r="E2331" s="18" t="n">
        <v>80000</v>
      </c>
      <c r="F2331" s="18" t="n">
        <v>0</v>
      </c>
      <c r="G2331" s="18" t="n">
        <v>80000</v>
      </c>
      <c r="H2331" s="18" t="n">
        <v>80000</v>
      </c>
      <c r="I2331" s="18" t="n">
        <v>0</v>
      </c>
      <c r="J2331" s="18">
        <f>ROUND(MIN(B2331/12,650000)*12*0.0915+MIN(B2331/12,1390000)*12*(0.0504+0)+B2331*0.005,0)</f>
        <v/>
      </c>
      <c r="K2331" s="18" t="n">
        <v>0</v>
      </c>
      <c r="L2331" s="18" t="n">
        <v>0</v>
      </c>
      <c r="M2331" s="18">
        <f>ROUND(IF(C2331&gt;=2026,IF(B2331&lt;741000,0,IF(B2331&lt;2191000,B2331-740000,IF(B2331&lt;2193000,1451000,IF(B2331&lt;2196000,1453000,IF(B2331&lt;2200000,1456000,IF(B2331&lt;3600000,ROUNDDOWN(B2331/4,-3)*2.8-80000,IF(B2331&lt;6600000,ROUNDDOWN(B2331/4,-3)*3.2-440000,IF(B2331&lt;8500000,ROUNDDOWN(B2331*0.9,0)-1100000,B2331-1950000)))))))),IF(B2331&lt;651000,0,IF(B2331&lt;1900000,B2331-650000,IF(B2331&lt;3600000,ROUNDDOWN(B2331/4,-3)*2.8-80000,IF(B2331&lt;6600000,ROUNDDOWN(B2331/4,-3)*3.2-440000,IF(B2331&lt;8500000,ROUNDDOWN(B2331*0.9,0)-1100000,B2331-1950000)))))),0)</f>
        <v/>
      </c>
      <c r="N2331" s="18">
        <f>IF(M2331&gt;23500000,NA(),IF(C2331&gt;=2026,IF(M2331&lt;=4890000,1040000,IF(M2331&lt;=6550000,670000,620000)),IF(M2331&lt;=1320000,950000,IF(M2331&lt;=3360000,880000,IF(M2331&lt;=4890000,680000,IF(M2331&lt;=6550000,630000,580000))))))</f>
        <v/>
      </c>
      <c r="O2331" s="18">
        <f>IF(F2331&lt;=0,IF(AND(D2331="はい",C2331&gt;=2026,C2331&lt;=2027),IF(E2331&lt;=0,0,IF(E2331&lt;=30000,E2331,IF(E2331&lt;=60000,ROUNDUP(E2331/2,0)+15000,IF(E2331&lt;=120000,ROUNDUP(E2331/4,0)+30000,60000)))),IF(E2331&lt;=0,0,IF(E2331&lt;=20000,E2331,IF(E2331&lt;=40000,ROUNDUP(E2331/2,0)+10000,IF(E2331&lt;=80000,ROUNDUP(E2331/4,0)+20000,40000))))),IF(E2331&lt;=0,IF(F2331&lt;=0,0,IF(F2331&lt;=25000,F2331,IF(F2331&lt;=50000,ROUNDUP(F2331/2,0)+12500,IF(F2331&lt;=100000,ROUNDUP(F2331/4,0)+25000,50000)))),MAX(IF(F2331&lt;=0,0,IF(F2331&lt;=25000,F2331,IF(F2331&lt;=50000,ROUNDUP(F2331/2,0)+12500,IF(F2331&lt;=100000,ROUNDUP(F2331/4,0)+25000,50000)))),MIN(IF(AND(D2331="はい",C2331&gt;=2026,C2331&lt;=2027),IF(E2331&lt;=0,0,IF(E2331&lt;=30000,E2331,IF(E2331&lt;=60000,ROUNDUP(E2331/2,0)+15000,IF(E2331&lt;=120000,ROUNDUP(E2331/4,0)+30000,60000)))),IF(E2331&lt;=0,0,IF(E2331&lt;=20000,E2331,IF(E2331&lt;=40000,ROUNDUP(E2331/2,0)+10000,IF(E2331&lt;=80000,ROUNDUP(E2331/4,0)+20000,40000)))))+IF(F2331&lt;=0,0,IF(F2331&lt;=25000,F2331,IF(F2331&lt;=50000,ROUNDUP(F2331/2,0)+12500,IF(F2331&lt;=100000,ROUNDUP(F2331/4,0)+25000,50000)))),IF(AND(D2331="はい",C2331&gt;=2026,C2331&lt;=2027),60000,40000)))))</f>
        <v/>
      </c>
      <c r="P2331" s="18">
        <f>IF(G2331&lt;=0,0,IF(G2331&lt;=20000,G2331,IF(G2331&lt;=40000,ROUNDUP(G2331/2,0)+10000,IF(G2331&lt;=80000,ROUNDUP(G2331/4,0)+20000,40000))))</f>
        <v/>
      </c>
      <c r="Q2331" s="18">
        <f>IF(I2331&lt;=0,IF(H2331&lt;=0,0,IF(H2331&lt;=20000,H2331,IF(H2331&lt;=40000,ROUNDUP(H2331/2,0)+10000,IF(H2331&lt;=80000,ROUNDUP(H2331/4,0)+20000,40000)))),IF(H2331&lt;=0,IF(I2331&lt;=0,0,IF(I2331&lt;=25000,I2331,IF(I2331&lt;=50000,ROUNDUP(I2331/2,0)+12500,IF(I2331&lt;=100000,ROUNDUP(I2331/4,0)+25000,50000)))),MAX(IF(I2331&lt;=0,0,IF(I2331&lt;=25000,I2331,IF(I2331&lt;=50000,ROUNDUP(I2331/2,0)+12500,IF(I2331&lt;=100000,ROUNDUP(I2331/4,0)+25000,50000)))),MIN(IF(H2331&lt;=0,0,IF(H2331&lt;=20000,H2331,IF(H2331&lt;=40000,ROUNDUP(H2331/2,0)+10000,IF(H2331&lt;=80000,ROUNDUP(H2331/4,0)+20000,40000))))+IF(I2331&lt;=0,0,IF(I2331&lt;=25000,I2331,IF(I2331&lt;=50000,ROUNDUP(I2331/2,0)+12500,IF(I2331&lt;=100000,ROUNDUP(I2331/4,0)+25000,50000)))),40000))))</f>
        <v/>
      </c>
      <c r="R2331" s="18">
        <f>MIN(120000,O2331+P2331+Q2331)</f>
        <v/>
      </c>
      <c r="S2331" s="18">
        <f>IF(F2331&lt;=0,IF(E2331&lt;=0,0,IF(E2331&lt;=12000,E2331,IF(E2331&lt;=32000,ROUNDUP(E2331/2,0)+6000,IF(E2331&lt;=56000,ROUNDUP(E2331/4,0)+14000,28000)))),IF(E2331&lt;=0,IF(F2331&lt;=0,0,IF(F2331&lt;=15000,F2331,IF(F2331&lt;=40000,ROUNDUP(F2331/2,0)+7500,IF(F2331&lt;=70000,ROUNDUP(F2331/4,0)+17500,35000)))),MAX(IF(F2331&lt;=0,0,IF(F2331&lt;=15000,F2331,IF(F2331&lt;=40000,ROUNDUP(F2331/2,0)+7500,IF(F2331&lt;=70000,ROUNDUP(F2331/4,0)+17500,35000)))),MIN(IF(E2331&lt;=0,0,IF(E2331&lt;=12000,E2331,IF(E2331&lt;=32000,ROUNDUP(E2331/2,0)+6000,IF(E2331&lt;=56000,ROUNDUP(E2331/4,0)+14000,28000))))+IF(F2331&lt;=0,0,IF(F2331&lt;=15000,F2331,IF(F2331&lt;=40000,ROUNDUP(F2331/2,0)+7500,IF(F2331&lt;=70000,ROUNDUP(F2331/4,0)+17500,35000)))),28000))))</f>
        <v/>
      </c>
      <c r="T2331" s="18">
        <f>IF(G2331&lt;=0,0,IF(G2331&lt;=12000,G2331,IF(G2331&lt;=32000,ROUNDUP(G2331/2,0)+6000,IF(G2331&lt;=56000,ROUNDUP(G2331/4,0)+14000,28000))))</f>
        <v/>
      </c>
      <c r="U2331" s="18">
        <f>IF(I2331&lt;=0,IF(H2331&lt;=0,0,IF(H2331&lt;=12000,H2331,IF(H2331&lt;=32000,ROUNDUP(H2331/2,0)+6000,IF(H2331&lt;=56000,ROUNDUP(H2331/4,0)+14000,28000)))),IF(H2331&lt;=0,IF(I2331&lt;=0,0,IF(I2331&lt;=15000,I2331,IF(I2331&lt;=40000,ROUNDUP(I2331/2,0)+7500,IF(I2331&lt;=70000,ROUNDUP(I2331/4,0)+17500,35000)))),MAX(IF(I2331&lt;=0,0,IF(I2331&lt;=15000,I2331,IF(I2331&lt;=40000,ROUNDUP(I2331/2,0)+7500,IF(I2331&lt;=70000,ROUNDUP(I2331/4,0)+17500,35000)))),MIN(IF(H2331&lt;=0,0,IF(H2331&lt;=12000,H2331,IF(H2331&lt;=32000,ROUNDUP(H2331/2,0)+6000,IF(H2331&lt;=56000,ROUNDUP(H2331/4,0)+14000,28000))))+IF(I2331&lt;=0,0,IF(I2331&lt;=15000,I2331,IF(I2331&lt;=40000,ROUNDUP(I2331/2,0)+7500,IF(I2331&lt;=70000,ROUNDUP(I2331/4,0)+17500,35000)))),28000))))</f>
        <v/>
      </c>
      <c r="V2331" s="18">
        <f>MIN(70000,S2331+T2331+U2331)</f>
        <v/>
      </c>
      <c r="W2331" s="18">
        <f>MAX(0,ROUNDDOWN(M2331-J2331-N2331-K2331-0,-3))</f>
        <v/>
      </c>
      <c r="X2331" s="18">
        <f>MAX(0,ROUNDDOWN(M2331-J2331-N2331-K2331-R2331,-3))</f>
        <v/>
      </c>
      <c r="Y2331" s="18">
        <f>IF(W2331&lt;=0,0,ROUNDDOWN((W2331*LOOKUP(W2331,{0,1950001,3300001,6950001,9000001,18000001,40000001},{0.05,0.1,0.2,0.23,0.33,0.4,0.45})-LOOKUP(W2331,{0,1950001,3300001,6950001,9000001,18000001,40000001},{0,97500,427500,636000,1536000,2796000,4796000}))*1.021,-2))</f>
        <v/>
      </c>
      <c r="Z2331" s="18">
        <f>IF(X2331&lt;=0,0,ROUNDDOWN((X2331*LOOKUP(X2331,{0,1950001,3300001,6950001,9000001,18000001,40000001},{0.05,0.1,0.2,0.23,0.33,0.4,0.45})-LOOKUP(X2331,{0,1950001,3300001,6950001,9000001,18000001,40000001},{0,97500,427500,636000,1536000,2796000,4796000}))*1.021,-2))</f>
        <v/>
      </c>
      <c r="AA2331" s="18">
        <f>MAX(0,ROUNDDOWN(M2331-J2331-430000-L2331-0,-3))</f>
        <v/>
      </c>
      <c r="AB2331" s="18">
        <f>MAX(0,ROUNDDOWN(M2331-J2331-430000-L2331-V2331,-3))</f>
        <v/>
      </c>
      <c r="AC2331" s="18">
        <f>IF(M2331&lt;=450000,0,MAX(0,ROUNDDOWN(AA2331*0.06-MIN(50000,AA2331)*0.03,-2))+MAX(0,ROUNDDOWN(AA2331*0.04-MIN(50000,AA2331)*0.02,-2)))</f>
        <v/>
      </c>
      <c r="AD2331" s="18">
        <f>IF(M2331&lt;=450000,0,MAX(0,ROUNDDOWN(AB2331*0.06-MIN(50000,AB2331)*0.03,-2))+MAX(0,ROUNDDOWN(AB2331*0.04-MIN(50000,AB2331)*0.02,-2)))</f>
        <v/>
      </c>
      <c r="AE2331" s="18">
        <f>Y2331-Z2331</f>
        <v/>
      </c>
      <c r="AF2331" s="18">
        <f>AC2331-AD2331</f>
        <v/>
      </c>
      <c r="AG2331" s="18">
        <f>AE2331+AF2331</f>
        <v/>
      </c>
      <c r="AH2331" s="20">
        <f>IF(W2331&lt;=0,0,LOOKUP(W2331,{0,1950001,3300001,6950001,9000001,18000001,40000001},{0.05,0.1,0.2,0.23,0.33,0.4,0.45}))</f>
        <v/>
      </c>
    </row>
    <row r="2332">
      <c r="A2332" t="inlineStr">
        <is>
          <t>1万円刻み 一般8万円</t>
        </is>
      </c>
      <c r="B2332" s="18">
        <f>'4_1万円刻み'!$A$751</f>
        <v/>
      </c>
      <c r="C2332" s="19" t="n">
        <v>2026</v>
      </c>
      <c r="D2332" t="inlineStr">
        <is>
          <t>いいえ</t>
        </is>
      </c>
      <c r="E2332" s="18" t="n">
        <v>80000</v>
      </c>
      <c r="F2332" s="18" t="n">
        <v>0</v>
      </c>
      <c r="G2332" s="18" t="n">
        <v>0</v>
      </c>
      <c r="H2332" s="18" t="n">
        <v>0</v>
      </c>
      <c r="I2332" s="18" t="n">
        <v>0</v>
      </c>
      <c r="J2332" s="18">
        <f>ROUND(MIN(B2332/12,650000)*12*0.0915+MIN(B2332/12,1390000)*12*(0.0504+0)+B2332*0.005,0)</f>
        <v/>
      </c>
      <c r="K2332" s="18" t="n">
        <v>0</v>
      </c>
      <c r="L2332" s="18" t="n">
        <v>0</v>
      </c>
      <c r="M2332" s="18">
        <f>ROUND(IF(C2332&gt;=2026,IF(B2332&lt;741000,0,IF(B2332&lt;2191000,B2332-740000,IF(B2332&lt;2193000,1451000,IF(B2332&lt;2196000,1453000,IF(B2332&lt;2200000,1456000,IF(B2332&lt;3600000,ROUNDDOWN(B2332/4,-3)*2.8-80000,IF(B2332&lt;6600000,ROUNDDOWN(B2332/4,-3)*3.2-440000,IF(B2332&lt;8500000,ROUNDDOWN(B2332*0.9,0)-1100000,B2332-1950000)))))))),IF(B2332&lt;651000,0,IF(B2332&lt;1900000,B2332-650000,IF(B2332&lt;3600000,ROUNDDOWN(B2332/4,-3)*2.8-80000,IF(B2332&lt;6600000,ROUNDDOWN(B2332/4,-3)*3.2-440000,IF(B2332&lt;8500000,ROUNDDOWN(B2332*0.9,0)-1100000,B2332-1950000)))))),0)</f>
        <v/>
      </c>
      <c r="N2332" s="18">
        <f>IF(M2332&gt;23500000,NA(),IF(C2332&gt;=2026,IF(M2332&lt;=4890000,1040000,IF(M2332&lt;=6550000,670000,620000)),IF(M2332&lt;=1320000,950000,IF(M2332&lt;=3360000,880000,IF(M2332&lt;=4890000,680000,IF(M2332&lt;=6550000,630000,580000))))))</f>
        <v/>
      </c>
      <c r="O2332" s="18">
        <f>IF(F2332&lt;=0,IF(AND(D2332="はい",C2332&gt;=2026,C2332&lt;=2027),IF(E2332&lt;=0,0,IF(E2332&lt;=30000,E2332,IF(E2332&lt;=60000,ROUNDUP(E2332/2,0)+15000,IF(E2332&lt;=120000,ROUNDUP(E2332/4,0)+30000,60000)))),IF(E2332&lt;=0,0,IF(E2332&lt;=20000,E2332,IF(E2332&lt;=40000,ROUNDUP(E2332/2,0)+10000,IF(E2332&lt;=80000,ROUNDUP(E2332/4,0)+20000,40000))))),IF(E2332&lt;=0,IF(F2332&lt;=0,0,IF(F2332&lt;=25000,F2332,IF(F2332&lt;=50000,ROUNDUP(F2332/2,0)+12500,IF(F2332&lt;=100000,ROUNDUP(F2332/4,0)+25000,50000)))),MAX(IF(F2332&lt;=0,0,IF(F2332&lt;=25000,F2332,IF(F2332&lt;=50000,ROUNDUP(F2332/2,0)+12500,IF(F2332&lt;=100000,ROUNDUP(F2332/4,0)+25000,50000)))),MIN(IF(AND(D2332="はい",C2332&gt;=2026,C2332&lt;=2027),IF(E2332&lt;=0,0,IF(E2332&lt;=30000,E2332,IF(E2332&lt;=60000,ROUNDUP(E2332/2,0)+15000,IF(E2332&lt;=120000,ROUNDUP(E2332/4,0)+30000,60000)))),IF(E2332&lt;=0,0,IF(E2332&lt;=20000,E2332,IF(E2332&lt;=40000,ROUNDUP(E2332/2,0)+10000,IF(E2332&lt;=80000,ROUNDUP(E2332/4,0)+20000,40000)))))+IF(F2332&lt;=0,0,IF(F2332&lt;=25000,F2332,IF(F2332&lt;=50000,ROUNDUP(F2332/2,0)+12500,IF(F2332&lt;=100000,ROUNDUP(F2332/4,0)+25000,50000)))),IF(AND(D2332="はい",C2332&gt;=2026,C2332&lt;=2027),60000,40000)))))</f>
        <v/>
      </c>
      <c r="P2332" s="18">
        <f>IF(G2332&lt;=0,0,IF(G2332&lt;=20000,G2332,IF(G2332&lt;=40000,ROUNDUP(G2332/2,0)+10000,IF(G2332&lt;=80000,ROUNDUP(G2332/4,0)+20000,40000))))</f>
        <v/>
      </c>
      <c r="Q2332" s="18">
        <f>IF(I2332&lt;=0,IF(H2332&lt;=0,0,IF(H2332&lt;=20000,H2332,IF(H2332&lt;=40000,ROUNDUP(H2332/2,0)+10000,IF(H2332&lt;=80000,ROUNDUP(H2332/4,0)+20000,40000)))),IF(H2332&lt;=0,IF(I2332&lt;=0,0,IF(I2332&lt;=25000,I2332,IF(I2332&lt;=50000,ROUNDUP(I2332/2,0)+12500,IF(I2332&lt;=100000,ROUNDUP(I2332/4,0)+25000,50000)))),MAX(IF(I2332&lt;=0,0,IF(I2332&lt;=25000,I2332,IF(I2332&lt;=50000,ROUNDUP(I2332/2,0)+12500,IF(I2332&lt;=100000,ROUNDUP(I2332/4,0)+25000,50000)))),MIN(IF(H2332&lt;=0,0,IF(H2332&lt;=20000,H2332,IF(H2332&lt;=40000,ROUNDUP(H2332/2,0)+10000,IF(H2332&lt;=80000,ROUNDUP(H2332/4,0)+20000,40000))))+IF(I2332&lt;=0,0,IF(I2332&lt;=25000,I2332,IF(I2332&lt;=50000,ROUNDUP(I2332/2,0)+12500,IF(I2332&lt;=100000,ROUNDUP(I2332/4,0)+25000,50000)))),40000))))</f>
        <v/>
      </c>
      <c r="R2332" s="18">
        <f>MIN(120000,O2332+P2332+Q2332)</f>
        <v/>
      </c>
      <c r="S2332" s="18">
        <f>IF(F2332&lt;=0,IF(E2332&lt;=0,0,IF(E2332&lt;=12000,E2332,IF(E2332&lt;=32000,ROUNDUP(E2332/2,0)+6000,IF(E2332&lt;=56000,ROUNDUP(E2332/4,0)+14000,28000)))),IF(E2332&lt;=0,IF(F2332&lt;=0,0,IF(F2332&lt;=15000,F2332,IF(F2332&lt;=40000,ROUNDUP(F2332/2,0)+7500,IF(F2332&lt;=70000,ROUNDUP(F2332/4,0)+17500,35000)))),MAX(IF(F2332&lt;=0,0,IF(F2332&lt;=15000,F2332,IF(F2332&lt;=40000,ROUNDUP(F2332/2,0)+7500,IF(F2332&lt;=70000,ROUNDUP(F2332/4,0)+17500,35000)))),MIN(IF(E2332&lt;=0,0,IF(E2332&lt;=12000,E2332,IF(E2332&lt;=32000,ROUNDUP(E2332/2,0)+6000,IF(E2332&lt;=56000,ROUNDUP(E2332/4,0)+14000,28000))))+IF(F2332&lt;=0,0,IF(F2332&lt;=15000,F2332,IF(F2332&lt;=40000,ROUNDUP(F2332/2,0)+7500,IF(F2332&lt;=70000,ROUNDUP(F2332/4,0)+17500,35000)))),28000))))</f>
        <v/>
      </c>
      <c r="T2332" s="18">
        <f>IF(G2332&lt;=0,0,IF(G2332&lt;=12000,G2332,IF(G2332&lt;=32000,ROUNDUP(G2332/2,0)+6000,IF(G2332&lt;=56000,ROUNDUP(G2332/4,0)+14000,28000))))</f>
        <v/>
      </c>
      <c r="U2332" s="18">
        <f>IF(I2332&lt;=0,IF(H2332&lt;=0,0,IF(H2332&lt;=12000,H2332,IF(H2332&lt;=32000,ROUNDUP(H2332/2,0)+6000,IF(H2332&lt;=56000,ROUNDUP(H2332/4,0)+14000,28000)))),IF(H2332&lt;=0,IF(I2332&lt;=0,0,IF(I2332&lt;=15000,I2332,IF(I2332&lt;=40000,ROUNDUP(I2332/2,0)+7500,IF(I2332&lt;=70000,ROUNDUP(I2332/4,0)+17500,35000)))),MAX(IF(I2332&lt;=0,0,IF(I2332&lt;=15000,I2332,IF(I2332&lt;=40000,ROUNDUP(I2332/2,0)+7500,IF(I2332&lt;=70000,ROUNDUP(I2332/4,0)+17500,35000)))),MIN(IF(H2332&lt;=0,0,IF(H2332&lt;=12000,H2332,IF(H2332&lt;=32000,ROUNDUP(H2332/2,0)+6000,IF(H2332&lt;=56000,ROUNDUP(H2332/4,0)+14000,28000))))+IF(I2332&lt;=0,0,IF(I2332&lt;=15000,I2332,IF(I2332&lt;=40000,ROUNDUP(I2332/2,0)+7500,IF(I2332&lt;=70000,ROUNDUP(I2332/4,0)+17500,35000)))),28000))))</f>
        <v/>
      </c>
      <c r="V2332" s="18">
        <f>MIN(70000,S2332+T2332+U2332)</f>
        <v/>
      </c>
      <c r="W2332" s="18">
        <f>MAX(0,ROUNDDOWN(M2332-J2332-N2332-K2332-0,-3))</f>
        <v/>
      </c>
      <c r="X2332" s="18">
        <f>MAX(0,ROUNDDOWN(M2332-J2332-N2332-K2332-R2332,-3))</f>
        <v/>
      </c>
      <c r="Y2332" s="18">
        <f>IF(W2332&lt;=0,0,ROUNDDOWN((W2332*LOOKUP(W2332,{0,1950001,3300001,6950001,9000001,18000001,40000001},{0.05,0.1,0.2,0.23,0.33,0.4,0.45})-LOOKUP(W2332,{0,1950001,3300001,6950001,9000001,18000001,40000001},{0,97500,427500,636000,1536000,2796000,4796000}))*1.021,-2))</f>
        <v/>
      </c>
      <c r="Z2332" s="18">
        <f>IF(X2332&lt;=0,0,ROUNDDOWN((X2332*LOOKUP(X2332,{0,1950001,3300001,6950001,9000001,18000001,40000001},{0.05,0.1,0.2,0.23,0.33,0.4,0.45})-LOOKUP(X2332,{0,1950001,3300001,6950001,9000001,18000001,40000001},{0,97500,427500,636000,1536000,2796000,4796000}))*1.021,-2))</f>
        <v/>
      </c>
      <c r="AA2332" s="18">
        <f>MAX(0,ROUNDDOWN(M2332-J2332-430000-L2332-0,-3))</f>
        <v/>
      </c>
      <c r="AB2332" s="18">
        <f>MAX(0,ROUNDDOWN(M2332-J2332-430000-L2332-V2332,-3))</f>
        <v/>
      </c>
      <c r="AC2332" s="18">
        <f>IF(M2332&lt;=450000,0,MAX(0,ROUNDDOWN(AA2332*0.06-MIN(50000,AA2332)*0.03,-2))+MAX(0,ROUNDDOWN(AA2332*0.04-MIN(50000,AA2332)*0.02,-2)))</f>
        <v/>
      </c>
      <c r="AD2332" s="18">
        <f>IF(M2332&lt;=450000,0,MAX(0,ROUNDDOWN(AB2332*0.06-MIN(50000,AB2332)*0.03,-2))+MAX(0,ROUNDDOWN(AB2332*0.04-MIN(50000,AB2332)*0.02,-2)))</f>
        <v/>
      </c>
      <c r="AE2332" s="18">
        <f>Y2332-Z2332</f>
        <v/>
      </c>
      <c r="AF2332" s="18">
        <f>AC2332-AD2332</f>
        <v/>
      </c>
      <c r="AG2332" s="18">
        <f>AE2332+AF2332</f>
        <v/>
      </c>
      <c r="AH2332" s="20">
        <f>IF(W2332&lt;=0,0,LOOKUP(W2332,{0,1950001,3300001,6950001,9000001,18000001,40000001},{0.05,0.1,0.2,0.23,0.33,0.4,0.45}))</f>
        <v/>
      </c>
    </row>
    <row r="2333">
      <c r="A2333" t="inlineStr">
        <is>
          <t>1万円刻み 特例あり一般12万円</t>
        </is>
      </c>
      <c r="B2333" s="18">
        <f>'4_1万円刻み'!$A$751</f>
        <v/>
      </c>
      <c r="C2333" s="19" t="n">
        <v>2026</v>
      </c>
      <c r="D2333" t="inlineStr">
        <is>
          <t>はい</t>
        </is>
      </c>
      <c r="E2333" s="18" t="n">
        <v>120000</v>
      </c>
      <c r="F2333" s="18" t="n">
        <v>0</v>
      </c>
      <c r="G2333" s="18" t="n">
        <v>0</v>
      </c>
      <c r="H2333" s="18" t="n">
        <v>0</v>
      </c>
      <c r="I2333" s="18" t="n">
        <v>0</v>
      </c>
      <c r="J2333" s="18">
        <f>ROUND(MIN(B2333/12,650000)*12*0.0915+MIN(B2333/12,1390000)*12*(0.0504+0)+B2333*0.005,0)</f>
        <v/>
      </c>
      <c r="K2333" s="18" t="n">
        <v>0</v>
      </c>
      <c r="L2333" s="18" t="n">
        <v>0</v>
      </c>
      <c r="M2333" s="18">
        <f>ROUND(IF(C2333&gt;=2026,IF(B2333&lt;741000,0,IF(B2333&lt;2191000,B2333-740000,IF(B2333&lt;2193000,1451000,IF(B2333&lt;2196000,1453000,IF(B2333&lt;2200000,1456000,IF(B2333&lt;3600000,ROUNDDOWN(B2333/4,-3)*2.8-80000,IF(B2333&lt;6600000,ROUNDDOWN(B2333/4,-3)*3.2-440000,IF(B2333&lt;8500000,ROUNDDOWN(B2333*0.9,0)-1100000,B2333-1950000)))))))),IF(B2333&lt;651000,0,IF(B2333&lt;1900000,B2333-650000,IF(B2333&lt;3600000,ROUNDDOWN(B2333/4,-3)*2.8-80000,IF(B2333&lt;6600000,ROUNDDOWN(B2333/4,-3)*3.2-440000,IF(B2333&lt;8500000,ROUNDDOWN(B2333*0.9,0)-1100000,B2333-1950000)))))),0)</f>
        <v/>
      </c>
      <c r="N2333" s="18">
        <f>IF(M2333&gt;23500000,NA(),IF(C2333&gt;=2026,IF(M2333&lt;=4890000,1040000,IF(M2333&lt;=6550000,670000,620000)),IF(M2333&lt;=1320000,950000,IF(M2333&lt;=3360000,880000,IF(M2333&lt;=4890000,680000,IF(M2333&lt;=6550000,630000,580000))))))</f>
        <v/>
      </c>
      <c r="O2333" s="18">
        <f>IF(F2333&lt;=0,IF(AND(D2333="はい",C2333&gt;=2026,C2333&lt;=2027),IF(E2333&lt;=0,0,IF(E2333&lt;=30000,E2333,IF(E2333&lt;=60000,ROUNDUP(E2333/2,0)+15000,IF(E2333&lt;=120000,ROUNDUP(E2333/4,0)+30000,60000)))),IF(E2333&lt;=0,0,IF(E2333&lt;=20000,E2333,IF(E2333&lt;=40000,ROUNDUP(E2333/2,0)+10000,IF(E2333&lt;=80000,ROUNDUP(E2333/4,0)+20000,40000))))),IF(E2333&lt;=0,IF(F2333&lt;=0,0,IF(F2333&lt;=25000,F2333,IF(F2333&lt;=50000,ROUNDUP(F2333/2,0)+12500,IF(F2333&lt;=100000,ROUNDUP(F2333/4,0)+25000,50000)))),MAX(IF(F2333&lt;=0,0,IF(F2333&lt;=25000,F2333,IF(F2333&lt;=50000,ROUNDUP(F2333/2,0)+12500,IF(F2333&lt;=100000,ROUNDUP(F2333/4,0)+25000,50000)))),MIN(IF(AND(D2333="はい",C2333&gt;=2026,C2333&lt;=2027),IF(E2333&lt;=0,0,IF(E2333&lt;=30000,E2333,IF(E2333&lt;=60000,ROUNDUP(E2333/2,0)+15000,IF(E2333&lt;=120000,ROUNDUP(E2333/4,0)+30000,60000)))),IF(E2333&lt;=0,0,IF(E2333&lt;=20000,E2333,IF(E2333&lt;=40000,ROUNDUP(E2333/2,0)+10000,IF(E2333&lt;=80000,ROUNDUP(E2333/4,0)+20000,40000)))))+IF(F2333&lt;=0,0,IF(F2333&lt;=25000,F2333,IF(F2333&lt;=50000,ROUNDUP(F2333/2,0)+12500,IF(F2333&lt;=100000,ROUNDUP(F2333/4,0)+25000,50000)))),IF(AND(D2333="はい",C2333&gt;=2026,C2333&lt;=2027),60000,40000)))))</f>
        <v/>
      </c>
      <c r="P2333" s="18">
        <f>IF(G2333&lt;=0,0,IF(G2333&lt;=20000,G2333,IF(G2333&lt;=40000,ROUNDUP(G2333/2,0)+10000,IF(G2333&lt;=80000,ROUNDUP(G2333/4,0)+20000,40000))))</f>
        <v/>
      </c>
      <c r="Q2333" s="18">
        <f>IF(I2333&lt;=0,IF(H2333&lt;=0,0,IF(H2333&lt;=20000,H2333,IF(H2333&lt;=40000,ROUNDUP(H2333/2,0)+10000,IF(H2333&lt;=80000,ROUNDUP(H2333/4,0)+20000,40000)))),IF(H2333&lt;=0,IF(I2333&lt;=0,0,IF(I2333&lt;=25000,I2333,IF(I2333&lt;=50000,ROUNDUP(I2333/2,0)+12500,IF(I2333&lt;=100000,ROUNDUP(I2333/4,0)+25000,50000)))),MAX(IF(I2333&lt;=0,0,IF(I2333&lt;=25000,I2333,IF(I2333&lt;=50000,ROUNDUP(I2333/2,0)+12500,IF(I2333&lt;=100000,ROUNDUP(I2333/4,0)+25000,50000)))),MIN(IF(H2333&lt;=0,0,IF(H2333&lt;=20000,H2333,IF(H2333&lt;=40000,ROUNDUP(H2333/2,0)+10000,IF(H2333&lt;=80000,ROUNDUP(H2333/4,0)+20000,40000))))+IF(I2333&lt;=0,0,IF(I2333&lt;=25000,I2333,IF(I2333&lt;=50000,ROUNDUP(I2333/2,0)+12500,IF(I2333&lt;=100000,ROUNDUP(I2333/4,0)+25000,50000)))),40000))))</f>
        <v/>
      </c>
      <c r="R2333" s="18">
        <f>MIN(120000,O2333+P2333+Q2333)</f>
        <v/>
      </c>
      <c r="S2333" s="18">
        <f>IF(F2333&lt;=0,IF(E2333&lt;=0,0,IF(E2333&lt;=12000,E2333,IF(E2333&lt;=32000,ROUNDUP(E2333/2,0)+6000,IF(E2333&lt;=56000,ROUNDUP(E2333/4,0)+14000,28000)))),IF(E2333&lt;=0,IF(F2333&lt;=0,0,IF(F2333&lt;=15000,F2333,IF(F2333&lt;=40000,ROUNDUP(F2333/2,0)+7500,IF(F2333&lt;=70000,ROUNDUP(F2333/4,0)+17500,35000)))),MAX(IF(F2333&lt;=0,0,IF(F2333&lt;=15000,F2333,IF(F2333&lt;=40000,ROUNDUP(F2333/2,0)+7500,IF(F2333&lt;=70000,ROUNDUP(F2333/4,0)+17500,35000)))),MIN(IF(E2333&lt;=0,0,IF(E2333&lt;=12000,E2333,IF(E2333&lt;=32000,ROUNDUP(E2333/2,0)+6000,IF(E2333&lt;=56000,ROUNDUP(E2333/4,0)+14000,28000))))+IF(F2333&lt;=0,0,IF(F2333&lt;=15000,F2333,IF(F2333&lt;=40000,ROUNDUP(F2333/2,0)+7500,IF(F2333&lt;=70000,ROUNDUP(F2333/4,0)+17500,35000)))),28000))))</f>
        <v/>
      </c>
      <c r="T2333" s="18">
        <f>IF(G2333&lt;=0,0,IF(G2333&lt;=12000,G2333,IF(G2333&lt;=32000,ROUNDUP(G2333/2,0)+6000,IF(G2333&lt;=56000,ROUNDUP(G2333/4,0)+14000,28000))))</f>
        <v/>
      </c>
      <c r="U2333" s="18">
        <f>IF(I2333&lt;=0,IF(H2333&lt;=0,0,IF(H2333&lt;=12000,H2333,IF(H2333&lt;=32000,ROUNDUP(H2333/2,0)+6000,IF(H2333&lt;=56000,ROUNDUP(H2333/4,0)+14000,28000)))),IF(H2333&lt;=0,IF(I2333&lt;=0,0,IF(I2333&lt;=15000,I2333,IF(I2333&lt;=40000,ROUNDUP(I2333/2,0)+7500,IF(I2333&lt;=70000,ROUNDUP(I2333/4,0)+17500,35000)))),MAX(IF(I2333&lt;=0,0,IF(I2333&lt;=15000,I2333,IF(I2333&lt;=40000,ROUNDUP(I2333/2,0)+7500,IF(I2333&lt;=70000,ROUNDUP(I2333/4,0)+17500,35000)))),MIN(IF(H2333&lt;=0,0,IF(H2333&lt;=12000,H2333,IF(H2333&lt;=32000,ROUNDUP(H2333/2,0)+6000,IF(H2333&lt;=56000,ROUNDUP(H2333/4,0)+14000,28000))))+IF(I2333&lt;=0,0,IF(I2333&lt;=15000,I2333,IF(I2333&lt;=40000,ROUNDUP(I2333/2,0)+7500,IF(I2333&lt;=70000,ROUNDUP(I2333/4,0)+17500,35000)))),28000))))</f>
        <v/>
      </c>
      <c r="V2333" s="18">
        <f>MIN(70000,S2333+T2333+U2333)</f>
        <v/>
      </c>
      <c r="W2333" s="18">
        <f>MAX(0,ROUNDDOWN(M2333-J2333-N2333-K2333-0,-3))</f>
        <v/>
      </c>
      <c r="X2333" s="18">
        <f>MAX(0,ROUNDDOWN(M2333-J2333-N2333-K2333-R2333,-3))</f>
        <v/>
      </c>
      <c r="Y2333" s="18">
        <f>IF(W2333&lt;=0,0,ROUNDDOWN((W2333*LOOKUP(W2333,{0,1950001,3300001,6950001,9000001,18000001,40000001},{0.05,0.1,0.2,0.23,0.33,0.4,0.45})-LOOKUP(W2333,{0,1950001,3300001,6950001,9000001,18000001,40000001},{0,97500,427500,636000,1536000,2796000,4796000}))*1.021,-2))</f>
        <v/>
      </c>
      <c r="Z2333" s="18">
        <f>IF(X2333&lt;=0,0,ROUNDDOWN((X2333*LOOKUP(X2333,{0,1950001,3300001,6950001,9000001,18000001,40000001},{0.05,0.1,0.2,0.23,0.33,0.4,0.45})-LOOKUP(X2333,{0,1950001,3300001,6950001,9000001,18000001,40000001},{0,97500,427500,636000,1536000,2796000,4796000}))*1.021,-2))</f>
        <v/>
      </c>
      <c r="AA2333" s="18">
        <f>MAX(0,ROUNDDOWN(M2333-J2333-430000-L2333-0,-3))</f>
        <v/>
      </c>
      <c r="AB2333" s="18">
        <f>MAX(0,ROUNDDOWN(M2333-J2333-430000-L2333-V2333,-3))</f>
        <v/>
      </c>
      <c r="AC2333" s="18">
        <f>IF(M2333&lt;=450000,0,MAX(0,ROUNDDOWN(AA2333*0.06-MIN(50000,AA2333)*0.03,-2))+MAX(0,ROUNDDOWN(AA2333*0.04-MIN(50000,AA2333)*0.02,-2)))</f>
        <v/>
      </c>
      <c r="AD2333" s="18">
        <f>IF(M2333&lt;=450000,0,MAX(0,ROUNDDOWN(AB2333*0.06-MIN(50000,AB2333)*0.03,-2))+MAX(0,ROUNDDOWN(AB2333*0.04-MIN(50000,AB2333)*0.02,-2)))</f>
        <v/>
      </c>
      <c r="AE2333" s="18">
        <f>Y2333-Z2333</f>
        <v/>
      </c>
      <c r="AF2333" s="18">
        <f>AC2333-AD2333</f>
        <v/>
      </c>
      <c r="AG2333" s="18">
        <f>AE2333+AF2333</f>
        <v/>
      </c>
      <c r="AH2333" s="20">
        <f>IF(W2333&lt;=0,0,LOOKUP(W2333,{0,1950001,3300001,6950001,9000001,18000001,40000001},{0.05,0.1,0.2,0.23,0.33,0.4,0.45}))</f>
        <v/>
      </c>
    </row>
    <row r="2334">
      <c r="A2334" t="inlineStr">
        <is>
          <t>1万円刻み 3区分8万円ずつ</t>
        </is>
      </c>
      <c r="B2334" s="18">
        <f>'4_1万円刻み'!$A$752</f>
        <v/>
      </c>
      <c r="C2334" s="19" t="n">
        <v>2026</v>
      </c>
      <c r="D2334" t="inlineStr">
        <is>
          <t>いいえ</t>
        </is>
      </c>
      <c r="E2334" s="18" t="n">
        <v>80000</v>
      </c>
      <c r="F2334" s="18" t="n">
        <v>0</v>
      </c>
      <c r="G2334" s="18" t="n">
        <v>80000</v>
      </c>
      <c r="H2334" s="18" t="n">
        <v>80000</v>
      </c>
      <c r="I2334" s="18" t="n">
        <v>0</v>
      </c>
      <c r="J2334" s="18">
        <f>ROUND(MIN(B2334/12,650000)*12*0.0915+MIN(B2334/12,1390000)*12*(0.0504+0)+B2334*0.005,0)</f>
        <v/>
      </c>
      <c r="K2334" s="18" t="n">
        <v>0</v>
      </c>
      <c r="L2334" s="18" t="n">
        <v>0</v>
      </c>
      <c r="M2334" s="18">
        <f>ROUND(IF(C2334&gt;=2026,IF(B2334&lt;741000,0,IF(B2334&lt;2191000,B2334-740000,IF(B2334&lt;2193000,1451000,IF(B2334&lt;2196000,1453000,IF(B2334&lt;2200000,1456000,IF(B2334&lt;3600000,ROUNDDOWN(B2334/4,-3)*2.8-80000,IF(B2334&lt;6600000,ROUNDDOWN(B2334/4,-3)*3.2-440000,IF(B2334&lt;8500000,ROUNDDOWN(B2334*0.9,0)-1100000,B2334-1950000)))))))),IF(B2334&lt;651000,0,IF(B2334&lt;1900000,B2334-650000,IF(B2334&lt;3600000,ROUNDDOWN(B2334/4,-3)*2.8-80000,IF(B2334&lt;6600000,ROUNDDOWN(B2334/4,-3)*3.2-440000,IF(B2334&lt;8500000,ROUNDDOWN(B2334*0.9,0)-1100000,B2334-1950000)))))),0)</f>
        <v/>
      </c>
      <c r="N2334" s="18">
        <f>IF(M2334&gt;23500000,NA(),IF(C2334&gt;=2026,IF(M2334&lt;=4890000,1040000,IF(M2334&lt;=6550000,670000,620000)),IF(M2334&lt;=1320000,950000,IF(M2334&lt;=3360000,880000,IF(M2334&lt;=4890000,680000,IF(M2334&lt;=6550000,630000,580000))))))</f>
        <v/>
      </c>
      <c r="O2334" s="18">
        <f>IF(F2334&lt;=0,IF(AND(D2334="はい",C2334&gt;=2026,C2334&lt;=2027),IF(E2334&lt;=0,0,IF(E2334&lt;=30000,E2334,IF(E2334&lt;=60000,ROUNDUP(E2334/2,0)+15000,IF(E2334&lt;=120000,ROUNDUP(E2334/4,0)+30000,60000)))),IF(E2334&lt;=0,0,IF(E2334&lt;=20000,E2334,IF(E2334&lt;=40000,ROUNDUP(E2334/2,0)+10000,IF(E2334&lt;=80000,ROUNDUP(E2334/4,0)+20000,40000))))),IF(E2334&lt;=0,IF(F2334&lt;=0,0,IF(F2334&lt;=25000,F2334,IF(F2334&lt;=50000,ROUNDUP(F2334/2,0)+12500,IF(F2334&lt;=100000,ROUNDUP(F2334/4,0)+25000,50000)))),MAX(IF(F2334&lt;=0,0,IF(F2334&lt;=25000,F2334,IF(F2334&lt;=50000,ROUNDUP(F2334/2,0)+12500,IF(F2334&lt;=100000,ROUNDUP(F2334/4,0)+25000,50000)))),MIN(IF(AND(D2334="はい",C2334&gt;=2026,C2334&lt;=2027),IF(E2334&lt;=0,0,IF(E2334&lt;=30000,E2334,IF(E2334&lt;=60000,ROUNDUP(E2334/2,0)+15000,IF(E2334&lt;=120000,ROUNDUP(E2334/4,0)+30000,60000)))),IF(E2334&lt;=0,0,IF(E2334&lt;=20000,E2334,IF(E2334&lt;=40000,ROUNDUP(E2334/2,0)+10000,IF(E2334&lt;=80000,ROUNDUP(E2334/4,0)+20000,40000)))))+IF(F2334&lt;=0,0,IF(F2334&lt;=25000,F2334,IF(F2334&lt;=50000,ROUNDUP(F2334/2,0)+12500,IF(F2334&lt;=100000,ROUNDUP(F2334/4,0)+25000,50000)))),IF(AND(D2334="はい",C2334&gt;=2026,C2334&lt;=2027),60000,40000)))))</f>
        <v/>
      </c>
      <c r="P2334" s="18">
        <f>IF(G2334&lt;=0,0,IF(G2334&lt;=20000,G2334,IF(G2334&lt;=40000,ROUNDUP(G2334/2,0)+10000,IF(G2334&lt;=80000,ROUNDUP(G2334/4,0)+20000,40000))))</f>
        <v/>
      </c>
      <c r="Q2334" s="18">
        <f>IF(I2334&lt;=0,IF(H2334&lt;=0,0,IF(H2334&lt;=20000,H2334,IF(H2334&lt;=40000,ROUNDUP(H2334/2,0)+10000,IF(H2334&lt;=80000,ROUNDUP(H2334/4,0)+20000,40000)))),IF(H2334&lt;=0,IF(I2334&lt;=0,0,IF(I2334&lt;=25000,I2334,IF(I2334&lt;=50000,ROUNDUP(I2334/2,0)+12500,IF(I2334&lt;=100000,ROUNDUP(I2334/4,0)+25000,50000)))),MAX(IF(I2334&lt;=0,0,IF(I2334&lt;=25000,I2334,IF(I2334&lt;=50000,ROUNDUP(I2334/2,0)+12500,IF(I2334&lt;=100000,ROUNDUP(I2334/4,0)+25000,50000)))),MIN(IF(H2334&lt;=0,0,IF(H2334&lt;=20000,H2334,IF(H2334&lt;=40000,ROUNDUP(H2334/2,0)+10000,IF(H2334&lt;=80000,ROUNDUP(H2334/4,0)+20000,40000))))+IF(I2334&lt;=0,0,IF(I2334&lt;=25000,I2334,IF(I2334&lt;=50000,ROUNDUP(I2334/2,0)+12500,IF(I2334&lt;=100000,ROUNDUP(I2334/4,0)+25000,50000)))),40000))))</f>
        <v/>
      </c>
      <c r="R2334" s="18">
        <f>MIN(120000,O2334+P2334+Q2334)</f>
        <v/>
      </c>
      <c r="S2334" s="18">
        <f>IF(F2334&lt;=0,IF(E2334&lt;=0,0,IF(E2334&lt;=12000,E2334,IF(E2334&lt;=32000,ROUNDUP(E2334/2,0)+6000,IF(E2334&lt;=56000,ROUNDUP(E2334/4,0)+14000,28000)))),IF(E2334&lt;=0,IF(F2334&lt;=0,0,IF(F2334&lt;=15000,F2334,IF(F2334&lt;=40000,ROUNDUP(F2334/2,0)+7500,IF(F2334&lt;=70000,ROUNDUP(F2334/4,0)+17500,35000)))),MAX(IF(F2334&lt;=0,0,IF(F2334&lt;=15000,F2334,IF(F2334&lt;=40000,ROUNDUP(F2334/2,0)+7500,IF(F2334&lt;=70000,ROUNDUP(F2334/4,0)+17500,35000)))),MIN(IF(E2334&lt;=0,0,IF(E2334&lt;=12000,E2334,IF(E2334&lt;=32000,ROUNDUP(E2334/2,0)+6000,IF(E2334&lt;=56000,ROUNDUP(E2334/4,0)+14000,28000))))+IF(F2334&lt;=0,0,IF(F2334&lt;=15000,F2334,IF(F2334&lt;=40000,ROUNDUP(F2334/2,0)+7500,IF(F2334&lt;=70000,ROUNDUP(F2334/4,0)+17500,35000)))),28000))))</f>
        <v/>
      </c>
      <c r="T2334" s="18">
        <f>IF(G2334&lt;=0,0,IF(G2334&lt;=12000,G2334,IF(G2334&lt;=32000,ROUNDUP(G2334/2,0)+6000,IF(G2334&lt;=56000,ROUNDUP(G2334/4,0)+14000,28000))))</f>
        <v/>
      </c>
      <c r="U2334" s="18">
        <f>IF(I2334&lt;=0,IF(H2334&lt;=0,0,IF(H2334&lt;=12000,H2334,IF(H2334&lt;=32000,ROUNDUP(H2334/2,0)+6000,IF(H2334&lt;=56000,ROUNDUP(H2334/4,0)+14000,28000)))),IF(H2334&lt;=0,IF(I2334&lt;=0,0,IF(I2334&lt;=15000,I2334,IF(I2334&lt;=40000,ROUNDUP(I2334/2,0)+7500,IF(I2334&lt;=70000,ROUNDUP(I2334/4,0)+17500,35000)))),MAX(IF(I2334&lt;=0,0,IF(I2334&lt;=15000,I2334,IF(I2334&lt;=40000,ROUNDUP(I2334/2,0)+7500,IF(I2334&lt;=70000,ROUNDUP(I2334/4,0)+17500,35000)))),MIN(IF(H2334&lt;=0,0,IF(H2334&lt;=12000,H2334,IF(H2334&lt;=32000,ROUNDUP(H2334/2,0)+6000,IF(H2334&lt;=56000,ROUNDUP(H2334/4,0)+14000,28000))))+IF(I2334&lt;=0,0,IF(I2334&lt;=15000,I2334,IF(I2334&lt;=40000,ROUNDUP(I2334/2,0)+7500,IF(I2334&lt;=70000,ROUNDUP(I2334/4,0)+17500,35000)))),28000))))</f>
        <v/>
      </c>
      <c r="V2334" s="18">
        <f>MIN(70000,S2334+T2334+U2334)</f>
        <v/>
      </c>
      <c r="W2334" s="18">
        <f>MAX(0,ROUNDDOWN(M2334-J2334-N2334-K2334-0,-3))</f>
        <v/>
      </c>
      <c r="X2334" s="18">
        <f>MAX(0,ROUNDDOWN(M2334-J2334-N2334-K2334-R2334,-3))</f>
        <v/>
      </c>
      <c r="Y2334" s="18">
        <f>IF(W2334&lt;=0,0,ROUNDDOWN((W2334*LOOKUP(W2334,{0,1950001,3300001,6950001,9000001,18000001,40000001},{0.05,0.1,0.2,0.23,0.33,0.4,0.45})-LOOKUP(W2334,{0,1950001,3300001,6950001,9000001,18000001,40000001},{0,97500,427500,636000,1536000,2796000,4796000}))*1.021,-2))</f>
        <v/>
      </c>
      <c r="Z2334" s="18">
        <f>IF(X2334&lt;=0,0,ROUNDDOWN((X2334*LOOKUP(X2334,{0,1950001,3300001,6950001,9000001,18000001,40000001},{0.05,0.1,0.2,0.23,0.33,0.4,0.45})-LOOKUP(X2334,{0,1950001,3300001,6950001,9000001,18000001,40000001},{0,97500,427500,636000,1536000,2796000,4796000}))*1.021,-2))</f>
        <v/>
      </c>
      <c r="AA2334" s="18">
        <f>MAX(0,ROUNDDOWN(M2334-J2334-430000-L2334-0,-3))</f>
        <v/>
      </c>
      <c r="AB2334" s="18">
        <f>MAX(0,ROUNDDOWN(M2334-J2334-430000-L2334-V2334,-3))</f>
        <v/>
      </c>
      <c r="AC2334" s="18">
        <f>IF(M2334&lt;=450000,0,MAX(0,ROUNDDOWN(AA2334*0.06-MIN(50000,AA2334)*0.03,-2))+MAX(0,ROUNDDOWN(AA2334*0.04-MIN(50000,AA2334)*0.02,-2)))</f>
        <v/>
      </c>
      <c r="AD2334" s="18">
        <f>IF(M2334&lt;=450000,0,MAX(0,ROUNDDOWN(AB2334*0.06-MIN(50000,AB2334)*0.03,-2))+MAX(0,ROUNDDOWN(AB2334*0.04-MIN(50000,AB2334)*0.02,-2)))</f>
        <v/>
      </c>
      <c r="AE2334" s="18">
        <f>Y2334-Z2334</f>
        <v/>
      </c>
      <c r="AF2334" s="18">
        <f>AC2334-AD2334</f>
        <v/>
      </c>
      <c r="AG2334" s="18">
        <f>AE2334+AF2334</f>
        <v/>
      </c>
      <c r="AH2334" s="20">
        <f>IF(W2334&lt;=0,0,LOOKUP(W2334,{0,1950001,3300001,6950001,9000001,18000001,40000001},{0.05,0.1,0.2,0.23,0.33,0.4,0.45}))</f>
        <v/>
      </c>
    </row>
    <row r="2335">
      <c r="A2335" t="inlineStr">
        <is>
          <t>1万円刻み 一般8万円</t>
        </is>
      </c>
      <c r="B2335" s="18">
        <f>'4_1万円刻み'!$A$752</f>
        <v/>
      </c>
      <c r="C2335" s="19" t="n">
        <v>2026</v>
      </c>
      <c r="D2335" t="inlineStr">
        <is>
          <t>いいえ</t>
        </is>
      </c>
      <c r="E2335" s="18" t="n">
        <v>80000</v>
      </c>
      <c r="F2335" s="18" t="n">
        <v>0</v>
      </c>
      <c r="G2335" s="18" t="n">
        <v>0</v>
      </c>
      <c r="H2335" s="18" t="n">
        <v>0</v>
      </c>
      <c r="I2335" s="18" t="n">
        <v>0</v>
      </c>
      <c r="J2335" s="18">
        <f>ROUND(MIN(B2335/12,650000)*12*0.0915+MIN(B2335/12,1390000)*12*(0.0504+0)+B2335*0.005,0)</f>
        <v/>
      </c>
      <c r="K2335" s="18" t="n">
        <v>0</v>
      </c>
      <c r="L2335" s="18" t="n">
        <v>0</v>
      </c>
      <c r="M2335" s="18">
        <f>ROUND(IF(C2335&gt;=2026,IF(B2335&lt;741000,0,IF(B2335&lt;2191000,B2335-740000,IF(B2335&lt;2193000,1451000,IF(B2335&lt;2196000,1453000,IF(B2335&lt;2200000,1456000,IF(B2335&lt;3600000,ROUNDDOWN(B2335/4,-3)*2.8-80000,IF(B2335&lt;6600000,ROUNDDOWN(B2335/4,-3)*3.2-440000,IF(B2335&lt;8500000,ROUNDDOWN(B2335*0.9,0)-1100000,B2335-1950000)))))))),IF(B2335&lt;651000,0,IF(B2335&lt;1900000,B2335-650000,IF(B2335&lt;3600000,ROUNDDOWN(B2335/4,-3)*2.8-80000,IF(B2335&lt;6600000,ROUNDDOWN(B2335/4,-3)*3.2-440000,IF(B2335&lt;8500000,ROUNDDOWN(B2335*0.9,0)-1100000,B2335-1950000)))))),0)</f>
        <v/>
      </c>
      <c r="N2335" s="18">
        <f>IF(M2335&gt;23500000,NA(),IF(C2335&gt;=2026,IF(M2335&lt;=4890000,1040000,IF(M2335&lt;=6550000,670000,620000)),IF(M2335&lt;=1320000,950000,IF(M2335&lt;=3360000,880000,IF(M2335&lt;=4890000,680000,IF(M2335&lt;=6550000,630000,580000))))))</f>
        <v/>
      </c>
      <c r="O2335" s="18">
        <f>IF(F2335&lt;=0,IF(AND(D2335="はい",C2335&gt;=2026,C2335&lt;=2027),IF(E2335&lt;=0,0,IF(E2335&lt;=30000,E2335,IF(E2335&lt;=60000,ROUNDUP(E2335/2,0)+15000,IF(E2335&lt;=120000,ROUNDUP(E2335/4,0)+30000,60000)))),IF(E2335&lt;=0,0,IF(E2335&lt;=20000,E2335,IF(E2335&lt;=40000,ROUNDUP(E2335/2,0)+10000,IF(E2335&lt;=80000,ROUNDUP(E2335/4,0)+20000,40000))))),IF(E2335&lt;=0,IF(F2335&lt;=0,0,IF(F2335&lt;=25000,F2335,IF(F2335&lt;=50000,ROUNDUP(F2335/2,0)+12500,IF(F2335&lt;=100000,ROUNDUP(F2335/4,0)+25000,50000)))),MAX(IF(F2335&lt;=0,0,IF(F2335&lt;=25000,F2335,IF(F2335&lt;=50000,ROUNDUP(F2335/2,0)+12500,IF(F2335&lt;=100000,ROUNDUP(F2335/4,0)+25000,50000)))),MIN(IF(AND(D2335="はい",C2335&gt;=2026,C2335&lt;=2027),IF(E2335&lt;=0,0,IF(E2335&lt;=30000,E2335,IF(E2335&lt;=60000,ROUNDUP(E2335/2,0)+15000,IF(E2335&lt;=120000,ROUNDUP(E2335/4,0)+30000,60000)))),IF(E2335&lt;=0,0,IF(E2335&lt;=20000,E2335,IF(E2335&lt;=40000,ROUNDUP(E2335/2,0)+10000,IF(E2335&lt;=80000,ROUNDUP(E2335/4,0)+20000,40000)))))+IF(F2335&lt;=0,0,IF(F2335&lt;=25000,F2335,IF(F2335&lt;=50000,ROUNDUP(F2335/2,0)+12500,IF(F2335&lt;=100000,ROUNDUP(F2335/4,0)+25000,50000)))),IF(AND(D2335="はい",C2335&gt;=2026,C2335&lt;=2027),60000,40000)))))</f>
        <v/>
      </c>
      <c r="P2335" s="18">
        <f>IF(G2335&lt;=0,0,IF(G2335&lt;=20000,G2335,IF(G2335&lt;=40000,ROUNDUP(G2335/2,0)+10000,IF(G2335&lt;=80000,ROUNDUP(G2335/4,0)+20000,40000))))</f>
        <v/>
      </c>
      <c r="Q2335" s="18">
        <f>IF(I2335&lt;=0,IF(H2335&lt;=0,0,IF(H2335&lt;=20000,H2335,IF(H2335&lt;=40000,ROUNDUP(H2335/2,0)+10000,IF(H2335&lt;=80000,ROUNDUP(H2335/4,0)+20000,40000)))),IF(H2335&lt;=0,IF(I2335&lt;=0,0,IF(I2335&lt;=25000,I2335,IF(I2335&lt;=50000,ROUNDUP(I2335/2,0)+12500,IF(I2335&lt;=100000,ROUNDUP(I2335/4,0)+25000,50000)))),MAX(IF(I2335&lt;=0,0,IF(I2335&lt;=25000,I2335,IF(I2335&lt;=50000,ROUNDUP(I2335/2,0)+12500,IF(I2335&lt;=100000,ROUNDUP(I2335/4,0)+25000,50000)))),MIN(IF(H2335&lt;=0,0,IF(H2335&lt;=20000,H2335,IF(H2335&lt;=40000,ROUNDUP(H2335/2,0)+10000,IF(H2335&lt;=80000,ROUNDUP(H2335/4,0)+20000,40000))))+IF(I2335&lt;=0,0,IF(I2335&lt;=25000,I2335,IF(I2335&lt;=50000,ROUNDUP(I2335/2,0)+12500,IF(I2335&lt;=100000,ROUNDUP(I2335/4,0)+25000,50000)))),40000))))</f>
        <v/>
      </c>
      <c r="R2335" s="18">
        <f>MIN(120000,O2335+P2335+Q2335)</f>
        <v/>
      </c>
      <c r="S2335" s="18">
        <f>IF(F2335&lt;=0,IF(E2335&lt;=0,0,IF(E2335&lt;=12000,E2335,IF(E2335&lt;=32000,ROUNDUP(E2335/2,0)+6000,IF(E2335&lt;=56000,ROUNDUP(E2335/4,0)+14000,28000)))),IF(E2335&lt;=0,IF(F2335&lt;=0,0,IF(F2335&lt;=15000,F2335,IF(F2335&lt;=40000,ROUNDUP(F2335/2,0)+7500,IF(F2335&lt;=70000,ROUNDUP(F2335/4,0)+17500,35000)))),MAX(IF(F2335&lt;=0,0,IF(F2335&lt;=15000,F2335,IF(F2335&lt;=40000,ROUNDUP(F2335/2,0)+7500,IF(F2335&lt;=70000,ROUNDUP(F2335/4,0)+17500,35000)))),MIN(IF(E2335&lt;=0,0,IF(E2335&lt;=12000,E2335,IF(E2335&lt;=32000,ROUNDUP(E2335/2,0)+6000,IF(E2335&lt;=56000,ROUNDUP(E2335/4,0)+14000,28000))))+IF(F2335&lt;=0,0,IF(F2335&lt;=15000,F2335,IF(F2335&lt;=40000,ROUNDUP(F2335/2,0)+7500,IF(F2335&lt;=70000,ROUNDUP(F2335/4,0)+17500,35000)))),28000))))</f>
        <v/>
      </c>
      <c r="T2335" s="18">
        <f>IF(G2335&lt;=0,0,IF(G2335&lt;=12000,G2335,IF(G2335&lt;=32000,ROUNDUP(G2335/2,0)+6000,IF(G2335&lt;=56000,ROUNDUP(G2335/4,0)+14000,28000))))</f>
        <v/>
      </c>
      <c r="U2335" s="18">
        <f>IF(I2335&lt;=0,IF(H2335&lt;=0,0,IF(H2335&lt;=12000,H2335,IF(H2335&lt;=32000,ROUNDUP(H2335/2,0)+6000,IF(H2335&lt;=56000,ROUNDUP(H2335/4,0)+14000,28000)))),IF(H2335&lt;=0,IF(I2335&lt;=0,0,IF(I2335&lt;=15000,I2335,IF(I2335&lt;=40000,ROUNDUP(I2335/2,0)+7500,IF(I2335&lt;=70000,ROUNDUP(I2335/4,0)+17500,35000)))),MAX(IF(I2335&lt;=0,0,IF(I2335&lt;=15000,I2335,IF(I2335&lt;=40000,ROUNDUP(I2335/2,0)+7500,IF(I2335&lt;=70000,ROUNDUP(I2335/4,0)+17500,35000)))),MIN(IF(H2335&lt;=0,0,IF(H2335&lt;=12000,H2335,IF(H2335&lt;=32000,ROUNDUP(H2335/2,0)+6000,IF(H2335&lt;=56000,ROUNDUP(H2335/4,0)+14000,28000))))+IF(I2335&lt;=0,0,IF(I2335&lt;=15000,I2335,IF(I2335&lt;=40000,ROUNDUP(I2335/2,0)+7500,IF(I2335&lt;=70000,ROUNDUP(I2335/4,0)+17500,35000)))),28000))))</f>
        <v/>
      </c>
      <c r="V2335" s="18">
        <f>MIN(70000,S2335+T2335+U2335)</f>
        <v/>
      </c>
      <c r="W2335" s="18">
        <f>MAX(0,ROUNDDOWN(M2335-J2335-N2335-K2335-0,-3))</f>
        <v/>
      </c>
      <c r="X2335" s="18">
        <f>MAX(0,ROUNDDOWN(M2335-J2335-N2335-K2335-R2335,-3))</f>
        <v/>
      </c>
      <c r="Y2335" s="18">
        <f>IF(W2335&lt;=0,0,ROUNDDOWN((W2335*LOOKUP(W2335,{0,1950001,3300001,6950001,9000001,18000001,40000001},{0.05,0.1,0.2,0.23,0.33,0.4,0.45})-LOOKUP(W2335,{0,1950001,3300001,6950001,9000001,18000001,40000001},{0,97500,427500,636000,1536000,2796000,4796000}))*1.021,-2))</f>
        <v/>
      </c>
      <c r="Z2335" s="18">
        <f>IF(X2335&lt;=0,0,ROUNDDOWN((X2335*LOOKUP(X2335,{0,1950001,3300001,6950001,9000001,18000001,40000001},{0.05,0.1,0.2,0.23,0.33,0.4,0.45})-LOOKUP(X2335,{0,1950001,3300001,6950001,9000001,18000001,40000001},{0,97500,427500,636000,1536000,2796000,4796000}))*1.021,-2))</f>
        <v/>
      </c>
      <c r="AA2335" s="18">
        <f>MAX(0,ROUNDDOWN(M2335-J2335-430000-L2335-0,-3))</f>
        <v/>
      </c>
      <c r="AB2335" s="18">
        <f>MAX(0,ROUNDDOWN(M2335-J2335-430000-L2335-V2335,-3))</f>
        <v/>
      </c>
      <c r="AC2335" s="18">
        <f>IF(M2335&lt;=450000,0,MAX(0,ROUNDDOWN(AA2335*0.06-MIN(50000,AA2335)*0.03,-2))+MAX(0,ROUNDDOWN(AA2335*0.04-MIN(50000,AA2335)*0.02,-2)))</f>
        <v/>
      </c>
      <c r="AD2335" s="18">
        <f>IF(M2335&lt;=450000,0,MAX(0,ROUNDDOWN(AB2335*0.06-MIN(50000,AB2335)*0.03,-2))+MAX(0,ROUNDDOWN(AB2335*0.04-MIN(50000,AB2335)*0.02,-2)))</f>
        <v/>
      </c>
      <c r="AE2335" s="18">
        <f>Y2335-Z2335</f>
        <v/>
      </c>
      <c r="AF2335" s="18">
        <f>AC2335-AD2335</f>
        <v/>
      </c>
      <c r="AG2335" s="18">
        <f>AE2335+AF2335</f>
        <v/>
      </c>
      <c r="AH2335" s="20">
        <f>IF(W2335&lt;=0,0,LOOKUP(W2335,{0,1950001,3300001,6950001,9000001,18000001,40000001},{0.05,0.1,0.2,0.23,0.33,0.4,0.45}))</f>
        <v/>
      </c>
    </row>
    <row r="2336">
      <c r="A2336" t="inlineStr">
        <is>
          <t>1万円刻み 特例あり一般12万円</t>
        </is>
      </c>
      <c r="B2336" s="18">
        <f>'4_1万円刻み'!$A$752</f>
        <v/>
      </c>
      <c r="C2336" s="19" t="n">
        <v>2026</v>
      </c>
      <c r="D2336" t="inlineStr">
        <is>
          <t>はい</t>
        </is>
      </c>
      <c r="E2336" s="18" t="n">
        <v>120000</v>
      </c>
      <c r="F2336" s="18" t="n">
        <v>0</v>
      </c>
      <c r="G2336" s="18" t="n">
        <v>0</v>
      </c>
      <c r="H2336" s="18" t="n">
        <v>0</v>
      </c>
      <c r="I2336" s="18" t="n">
        <v>0</v>
      </c>
      <c r="J2336" s="18">
        <f>ROUND(MIN(B2336/12,650000)*12*0.0915+MIN(B2336/12,1390000)*12*(0.0504+0)+B2336*0.005,0)</f>
        <v/>
      </c>
      <c r="K2336" s="18" t="n">
        <v>0</v>
      </c>
      <c r="L2336" s="18" t="n">
        <v>0</v>
      </c>
      <c r="M2336" s="18">
        <f>ROUND(IF(C2336&gt;=2026,IF(B2336&lt;741000,0,IF(B2336&lt;2191000,B2336-740000,IF(B2336&lt;2193000,1451000,IF(B2336&lt;2196000,1453000,IF(B2336&lt;2200000,1456000,IF(B2336&lt;3600000,ROUNDDOWN(B2336/4,-3)*2.8-80000,IF(B2336&lt;6600000,ROUNDDOWN(B2336/4,-3)*3.2-440000,IF(B2336&lt;8500000,ROUNDDOWN(B2336*0.9,0)-1100000,B2336-1950000)))))))),IF(B2336&lt;651000,0,IF(B2336&lt;1900000,B2336-650000,IF(B2336&lt;3600000,ROUNDDOWN(B2336/4,-3)*2.8-80000,IF(B2336&lt;6600000,ROUNDDOWN(B2336/4,-3)*3.2-440000,IF(B2336&lt;8500000,ROUNDDOWN(B2336*0.9,0)-1100000,B2336-1950000)))))),0)</f>
        <v/>
      </c>
      <c r="N2336" s="18">
        <f>IF(M2336&gt;23500000,NA(),IF(C2336&gt;=2026,IF(M2336&lt;=4890000,1040000,IF(M2336&lt;=6550000,670000,620000)),IF(M2336&lt;=1320000,950000,IF(M2336&lt;=3360000,880000,IF(M2336&lt;=4890000,680000,IF(M2336&lt;=6550000,630000,580000))))))</f>
        <v/>
      </c>
      <c r="O2336" s="18">
        <f>IF(F2336&lt;=0,IF(AND(D2336="はい",C2336&gt;=2026,C2336&lt;=2027),IF(E2336&lt;=0,0,IF(E2336&lt;=30000,E2336,IF(E2336&lt;=60000,ROUNDUP(E2336/2,0)+15000,IF(E2336&lt;=120000,ROUNDUP(E2336/4,0)+30000,60000)))),IF(E2336&lt;=0,0,IF(E2336&lt;=20000,E2336,IF(E2336&lt;=40000,ROUNDUP(E2336/2,0)+10000,IF(E2336&lt;=80000,ROUNDUP(E2336/4,0)+20000,40000))))),IF(E2336&lt;=0,IF(F2336&lt;=0,0,IF(F2336&lt;=25000,F2336,IF(F2336&lt;=50000,ROUNDUP(F2336/2,0)+12500,IF(F2336&lt;=100000,ROUNDUP(F2336/4,0)+25000,50000)))),MAX(IF(F2336&lt;=0,0,IF(F2336&lt;=25000,F2336,IF(F2336&lt;=50000,ROUNDUP(F2336/2,0)+12500,IF(F2336&lt;=100000,ROUNDUP(F2336/4,0)+25000,50000)))),MIN(IF(AND(D2336="はい",C2336&gt;=2026,C2336&lt;=2027),IF(E2336&lt;=0,0,IF(E2336&lt;=30000,E2336,IF(E2336&lt;=60000,ROUNDUP(E2336/2,0)+15000,IF(E2336&lt;=120000,ROUNDUP(E2336/4,0)+30000,60000)))),IF(E2336&lt;=0,0,IF(E2336&lt;=20000,E2336,IF(E2336&lt;=40000,ROUNDUP(E2336/2,0)+10000,IF(E2336&lt;=80000,ROUNDUP(E2336/4,0)+20000,40000)))))+IF(F2336&lt;=0,0,IF(F2336&lt;=25000,F2336,IF(F2336&lt;=50000,ROUNDUP(F2336/2,0)+12500,IF(F2336&lt;=100000,ROUNDUP(F2336/4,0)+25000,50000)))),IF(AND(D2336="はい",C2336&gt;=2026,C2336&lt;=2027),60000,40000)))))</f>
        <v/>
      </c>
      <c r="P2336" s="18">
        <f>IF(G2336&lt;=0,0,IF(G2336&lt;=20000,G2336,IF(G2336&lt;=40000,ROUNDUP(G2336/2,0)+10000,IF(G2336&lt;=80000,ROUNDUP(G2336/4,0)+20000,40000))))</f>
        <v/>
      </c>
      <c r="Q2336" s="18">
        <f>IF(I2336&lt;=0,IF(H2336&lt;=0,0,IF(H2336&lt;=20000,H2336,IF(H2336&lt;=40000,ROUNDUP(H2336/2,0)+10000,IF(H2336&lt;=80000,ROUNDUP(H2336/4,0)+20000,40000)))),IF(H2336&lt;=0,IF(I2336&lt;=0,0,IF(I2336&lt;=25000,I2336,IF(I2336&lt;=50000,ROUNDUP(I2336/2,0)+12500,IF(I2336&lt;=100000,ROUNDUP(I2336/4,0)+25000,50000)))),MAX(IF(I2336&lt;=0,0,IF(I2336&lt;=25000,I2336,IF(I2336&lt;=50000,ROUNDUP(I2336/2,0)+12500,IF(I2336&lt;=100000,ROUNDUP(I2336/4,0)+25000,50000)))),MIN(IF(H2336&lt;=0,0,IF(H2336&lt;=20000,H2336,IF(H2336&lt;=40000,ROUNDUP(H2336/2,0)+10000,IF(H2336&lt;=80000,ROUNDUP(H2336/4,0)+20000,40000))))+IF(I2336&lt;=0,0,IF(I2336&lt;=25000,I2336,IF(I2336&lt;=50000,ROUNDUP(I2336/2,0)+12500,IF(I2336&lt;=100000,ROUNDUP(I2336/4,0)+25000,50000)))),40000))))</f>
        <v/>
      </c>
      <c r="R2336" s="18">
        <f>MIN(120000,O2336+P2336+Q2336)</f>
        <v/>
      </c>
      <c r="S2336" s="18">
        <f>IF(F2336&lt;=0,IF(E2336&lt;=0,0,IF(E2336&lt;=12000,E2336,IF(E2336&lt;=32000,ROUNDUP(E2336/2,0)+6000,IF(E2336&lt;=56000,ROUNDUP(E2336/4,0)+14000,28000)))),IF(E2336&lt;=0,IF(F2336&lt;=0,0,IF(F2336&lt;=15000,F2336,IF(F2336&lt;=40000,ROUNDUP(F2336/2,0)+7500,IF(F2336&lt;=70000,ROUNDUP(F2336/4,0)+17500,35000)))),MAX(IF(F2336&lt;=0,0,IF(F2336&lt;=15000,F2336,IF(F2336&lt;=40000,ROUNDUP(F2336/2,0)+7500,IF(F2336&lt;=70000,ROUNDUP(F2336/4,0)+17500,35000)))),MIN(IF(E2336&lt;=0,0,IF(E2336&lt;=12000,E2336,IF(E2336&lt;=32000,ROUNDUP(E2336/2,0)+6000,IF(E2336&lt;=56000,ROUNDUP(E2336/4,0)+14000,28000))))+IF(F2336&lt;=0,0,IF(F2336&lt;=15000,F2336,IF(F2336&lt;=40000,ROUNDUP(F2336/2,0)+7500,IF(F2336&lt;=70000,ROUNDUP(F2336/4,0)+17500,35000)))),28000))))</f>
        <v/>
      </c>
      <c r="T2336" s="18">
        <f>IF(G2336&lt;=0,0,IF(G2336&lt;=12000,G2336,IF(G2336&lt;=32000,ROUNDUP(G2336/2,0)+6000,IF(G2336&lt;=56000,ROUNDUP(G2336/4,0)+14000,28000))))</f>
        <v/>
      </c>
      <c r="U2336" s="18">
        <f>IF(I2336&lt;=0,IF(H2336&lt;=0,0,IF(H2336&lt;=12000,H2336,IF(H2336&lt;=32000,ROUNDUP(H2336/2,0)+6000,IF(H2336&lt;=56000,ROUNDUP(H2336/4,0)+14000,28000)))),IF(H2336&lt;=0,IF(I2336&lt;=0,0,IF(I2336&lt;=15000,I2336,IF(I2336&lt;=40000,ROUNDUP(I2336/2,0)+7500,IF(I2336&lt;=70000,ROUNDUP(I2336/4,0)+17500,35000)))),MAX(IF(I2336&lt;=0,0,IF(I2336&lt;=15000,I2336,IF(I2336&lt;=40000,ROUNDUP(I2336/2,0)+7500,IF(I2336&lt;=70000,ROUNDUP(I2336/4,0)+17500,35000)))),MIN(IF(H2336&lt;=0,0,IF(H2336&lt;=12000,H2336,IF(H2336&lt;=32000,ROUNDUP(H2336/2,0)+6000,IF(H2336&lt;=56000,ROUNDUP(H2336/4,0)+14000,28000))))+IF(I2336&lt;=0,0,IF(I2336&lt;=15000,I2336,IF(I2336&lt;=40000,ROUNDUP(I2336/2,0)+7500,IF(I2336&lt;=70000,ROUNDUP(I2336/4,0)+17500,35000)))),28000))))</f>
        <v/>
      </c>
      <c r="V2336" s="18">
        <f>MIN(70000,S2336+T2336+U2336)</f>
        <v/>
      </c>
      <c r="W2336" s="18">
        <f>MAX(0,ROUNDDOWN(M2336-J2336-N2336-K2336-0,-3))</f>
        <v/>
      </c>
      <c r="X2336" s="18">
        <f>MAX(0,ROUNDDOWN(M2336-J2336-N2336-K2336-R2336,-3))</f>
        <v/>
      </c>
      <c r="Y2336" s="18">
        <f>IF(W2336&lt;=0,0,ROUNDDOWN((W2336*LOOKUP(W2336,{0,1950001,3300001,6950001,9000001,18000001,40000001},{0.05,0.1,0.2,0.23,0.33,0.4,0.45})-LOOKUP(W2336,{0,1950001,3300001,6950001,9000001,18000001,40000001},{0,97500,427500,636000,1536000,2796000,4796000}))*1.021,-2))</f>
        <v/>
      </c>
      <c r="Z2336" s="18">
        <f>IF(X2336&lt;=0,0,ROUNDDOWN((X2336*LOOKUP(X2336,{0,1950001,3300001,6950001,9000001,18000001,40000001},{0.05,0.1,0.2,0.23,0.33,0.4,0.45})-LOOKUP(X2336,{0,1950001,3300001,6950001,9000001,18000001,40000001},{0,97500,427500,636000,1536000,2796000,4796000}))*1.021,-2))</f>
        <v/>
      </c>
      <c r="AA2336" s="18">
        <f>MAX(0,ROUNDDOWN(M2336-J2336-430000-L2336-0,-3))</f>
        <v/>
      </c>
      <c r="AB2336" s="18">
        <f>MAX(0,ROUNDDOWN(M2336-J2336-430000-L2336-V2336,-3))</f>
        <v/>
      </c>
      <c r="AC2336" s="18">
        <f>IF(M2336&lt;=450000,0,MAX(0,ROUNDDOWN(AA2336*0.06-MIN(50000,AA2336)*0.03,-2))+MAX(0,ROUNDDOWN(AA2336*0.04-MIN(50000,AA2336)*0.02,-2)))</f>
        <v/>
      </c>
      <c r="AD2336" s="18">
        <f>IF(M2336&lt;=450000,0,MAX(0,ROUNDDOWN(AB2336*0.06-MIN(50000,AB2336)*0.03,-2))+MAX(0,ROUNDDOWN(AB2336*0.04-MIN(50000,AB2336)*0.02,-2)))</f>
        <v/>
      </c>
      <c r="AE2336" s="18">
        <f>Y2336-Z2336</f>
        <v/>
      </c>
      <c r="AF2336" s="18">
        <f>AC2336-AD2336</f>
        <v/>
      </c>
      <c r="AG2336" s="18">
        <f>AE2336+AF2336</f>
        <v/>
      </c>
      <c r="AH2336" s="20">
        <f>IF(W2336&lt;=0,0,LOOKUP(W2336,{0,1950001,3300001,6950001,9000001,18000001,40000001},{0.05,0.1,0.2,0.23,0.33,0.4,0.45}))</f>
        <v/>
      </c>
    </row>
    <row r="2337">
      <c r="A2337" t="inlineStr">
        <is>
          <t>1万円刻み 3区分8万円ずつ</t>
        </is>
      </c>
      <c r="B2337" s="18">
        <f>'4_1万円刻み'!$A$753</f>
        <v/>
      </c>
      <c r="C2337" s="19" t="n">
        <v>2026</v>
      </c>
      <c r="D2337" t="inlineStr">
        <is>
          <t>いいえ</t>
        </is>
      </c>
      <c r="E2337" s="18" t="n">
        <v>80000</v>
      </c>
      <c r="F2337" s="18" t="n">
        <v>0</v>
      </c>
      <c r="G2337" s="18" t="n">
        <v>80000</v>
      </c>
      <c r="H2337" s="18" t="n">
        <v>80000</v>
      </c>
      <c r="I2337" s="18" t="n">
        <v>0</v>
      </c>
      <c r="J2337" s="18">
        <f>ROUND(MIN(B2337/12,650000)*12*0.0915+MIN(B2337/12,1390000)*12*(0.0504+0)+B2337*0.005,0)</f>
        <v/>
      </c>
      <c r="K2337" s="18" t="n">
        <v>0</v>
      </c>
      <c r="L2337" s="18" t="n">
        <v>0</v>
      </c>
      <c r="M2337" s="18">
        <f>ROUND(IF(C2337&gt;=2026,IF(B2337&lt;741000,0,IF(B2337&lt;2191000,B2337-740000,IF(B2337&lt;2193000,1451000,IF(B2337&lt;2196000,1453000,IF(B2337&lt;2200000,1456000,IF(B2337&lt;3600000,ROUNDDOWN(B2337/4,-3)*2.8-80000,IF(B2337&lt;6600000,ROUNDDOWN(B2337/4,-3)*3.2-440000,IF(B2337&lt;8500000,ROUNDDOWN(B2337*0.9,0)-1100000,B2337-1950000)))))))),IF(B2337&lt;651000,0,IF(B2337&lt;1900000,B2337-650000,IF(B2337&lt;3600000,ROUNDDOWN(B2337/4,-3)*2.8-80000,IF(B2337&lt;6600000,ROUNDDOWN(B2337/4,-3)*3.2-440000,IF(B2337&lt;8500000,ROUNDDOWN(B2337*0.9,0)-1100000,B2337-1950000)))))),0)</f>
        <v/>
      </c>
      <c r="N2337" s="18">
        <f>IF(M2337&gt;23500000,NA(),IF(C2337&gt;=2026,IF(M2337&lt;=4890000,1040000,IF(M2337&lt;=6550000,670000,620000)),IF(M2337&lt;=1320000,950000,IF(M2337&lt;=3360000,880000,IF(M2337&lt;=4890000,680000,IF(M2337&lt;=6550000,630000,580000))))))</f>
        <v/>
      </c>
      <c r="O2337" s="18">
        <f>IF(F2337&lt;=0,IF(AND(D2337="はい",C2337&gt;=2026,C2337&lt;=2027),IF(E2337&lt;=0,0,IF(E2337&lt;=30000,E2337,IF(E2337&lt;=60000,ROUNDUP(E2337/2,0)+15000,IF(E2337&lt;=120000,ROUNDUP(E2337/4,0)+30000,60000)))),IF(E2337&lt;=0,0,IF(E2337&lt;=20000,E2337,IF(E2337&lt;=40000,ROUNDUP(E2337/2,0)+10000,IF(E2337&lt;=80000,ROUNDUP(E2337/4,0)+20000,40000))))),IF(E2337&lt;=0,IF(F2337&lt;=0,0,IF(F2337&lt;=25000,F2337,IF(F2337&lt;=50000,ROUNDUP(F2337/2,0)+12500,IF(F2337&lt;=100000,ROUNDUP(F2337/4,0)+25000,50000)))),MAX(IF(F2337&lt;=0,0,IF(F2337&lt;=25000,F2337,IF(F2337&lt;=50000,ROUNDUP(F2337/2,0)+12500,IF(F2337&lt;=100000,ROUNDUP(F2337/4,0)+25000,50000)))),MIN(IF(AND(D2337="はい",C2337&gt;=2026,C2337&lt;=2027),IF(E2337&lt;=0,0,IF(E2337&lt;=30000,E2337,IF(E2337&lt;=60000,ROUNDUP(E2337/2,0)+15000,IF(E2337&lt;=120000,ROUNDUP(E2337/4,0)+30000,60000)))),IF(E2337&lt;=0,0,IF(E2337&lt;=20000,E2337,IF(E2337&lt;=40000,ROUNDUP(E2337/2,0)+10000,IF(E2337&lt;=80000,ROUNDUP(E2337/4,0)+20000,40000)))))+IF(F2337&lt;=0,0,IF(F2337&lt;=25000,F2337,IF(F2337&lt;=50000,ROUNDUP(F2337/2,0)+12500,IF(F2337&lt;=100000,ROUNDUP(F2337/4,0)+25000,50000)))),IF(AND(D2337="はい",C2337&gt;=2026,C2337&lt;=2027),60000,40000)))))</f>
        <v/>
      </c>
      <c r="P2337" s="18">
        <f>IF(G2337&lt;=0,0,IF(G2337&lt;=20000,G2337,IF(G2337&lt;=40000,ROUNDUP(G2337/2,0)+10000,IF(G2337&lt;=80000,ROUNDUP(G2337/4,0)+20000,40000))))</f>
        <v/>
      </c>
      <c r="Q2337" s="18">
        <f>IF(I2337&lt;=0,IF(H2337&lt;=0,0,IF(H2337&lt;=20000,H2337,IF(H2337&lt;=40000,ROUNDUP(H2337/2,0)+10000,IF(H2337&lt;=80000,ROUNDUP(H2337/4,0)+20000,40000)))),IF(H2337&lt;=0,IF(I2337&lt;=0,0,IF(I2337&lt;=25000,I2337,IF(I2337&lt;=50000,ROUNDUP(I2337/2,0)+12500,IF(I2337&lt;=100000,ROUNDUP(I2337/4,0)+25000,50000)))),MAX(IF(I2337&lt;=0,0,IF(I2337&lt;=25000,I2337,IF(I2337&lt;=50000,ROUNDUP(I2337/2,0)+12500,IF(I2337&lt;=100000,ROUNDUP(I2337/4,0)+25000,50000)))),MIN(IF(H2337&lt;=0,0,IF(H2337&lt;=20000,H2337,IF(H2337&lt;=40000,ROUNDUP(H2337/2,0)+10000,IF(H2337&lt;=80000,ROUNDUP(H2337/4,0)+20000,40000))))+IF(I2337&lt;=0,0,IF(I2337&lt;=25000,I2337,IF(I2337&lt;=50000,ROUNDUP(I2337/2,0)+12500,IF(I2337&lt;=100000,ROUNDUP(I2337/4,0)+25000,50000)))),40000))))</f>
        <v/>
      </c>
      <c r="R2337" s="18">
        <f>MIN(120000,O2337+P2337+Q2337)</f>
        <v/>
      </c>
      <c r="S2337" s="18">
        <f>IF(F2337&lt;=0,IF(E2337&lt;=0,0,IF(E2337&lt;=12000,E2337,IF(E2337&lt;=32000,ROUNDUP(E2337/2,0)+6000,IF(E2337&lt;=56000,ROUNDUP(E2337/4,0)+14000,28000)))),IF(E2337&lt;=0,IF(F2337&lt;=0,0,IF(F2337&lt;=15000,F2337,IF(F2337&lt;=40000,ROUNDUP(F2337/2,0)+7500,IF(F2337&lt;=70000,ROUNDUP(F2337/4,0)+17500,35000)))),MAX(IF(F2337&lt;=0,0,IF(F2337&lt;=15000,F2337,IF(F2337&lt;=40000,ROUNDUP(F2337/2,0)+7500,IF(F2337&lt;=70000,ROUNDUP(F2337/4,0)+17500,35000)))),MIN(IF(E2337&lt;=0,0,IF(E2337&lt;=12000,E2337,IF(E2337&lt;=32000,ROUNDUP(E2337/2,0)+6000,IF(E2337&lt;=56000,ROUNDUP(E2337/4,0)+14000,28000))))+IF(F2337&lt;=0,0,IF(F2337&lt;=15000,F2337,IF(F2337&lt;=40000,ROUNDUP(F2337/2,0)+7500,IF(F2337&lt;=70000,ROUNDUP(F2337/4,0)+17500,35000)))),28000))))</f>
        <v/>
      </c>
      <c r="T2337" s="18">
        <f>IF(G2337&lt;=0,0,IF(G2337&lt;=12000,G2337,IF(G2337&lt;=32000,ROUNDUP(G2337/2,0)+6000,IF(G2337&lt;=56000,ROUNDUP(G2337/4,0)+14000,28000))))</f>
        <v/>
      </c>
      <c r="U2337" s="18">
        <f>IF(I2337&lt;=0,IF(H2337&lt;=0,0,IF(H2337&lt;=12000,H2337,IF(H2337&lt;=32000,ROUNDUP(H2337/2,0)+6000,IF(H2337&lt;=56000,ROUNDUP(H2337/4,0)+14000,28000)))),IF(H2337&lt;=0,IF(I2337&lt;=0,0,IF(I2337&lt;=15000,I2337,IF(I2337&lt;=40000,ROUNDUP(I2337/2,0)+7500,IF(I2337&lt;=70000,ROUNDUP(I2337/4,0)+17500,35000)))),MAX(IF(I2337&lt;=0,0,IF(I2337&lt;=15000,I2337,IF(I2337&lt;=40000,ROUNDUP(I2337/2,0)+7500,IF(I2337&lt;=70000,ROUNDUP(I2337/4,0)+17500,35000)))),MIN(IF(H2337&lt;=0,0,IF(H2337&lt;=12000,H2337,IF(H2337&lt;=32000,ROUNDUP(H2337/2,0)+6000,IF(H2337&lt;=56000,ROUNDUP(H2337/4,0)+14000,28000))))+IF(I2337&lt;=0,0,IF(I2337&lt;=15000,I2337,IF(I2337&lt;=40000,ROUNDUP(I2337/2,0)+7500,IF(I2337&lt;=70000,ROUNDUP(I2337/4,0)+17500,35000)))),28000))))</f>
        <v/>
      </c>
      <c r="V2337" s="18">
        <f>MIN(70000,S2337+T2337+U2337)</f>
        <v/>
      </c>
      <c r="W2337" s="18">
        <f>MAX(0,ROUNDDOWN(M2337-J2337-N2337-K2337-0,-3))</f>
        <v/>
      </c>
      <c r="X2337" s="18">
        <f>MAX(0,ROUNDDOWN(M2337-J2337-N2337-K2337-R2337,-3))</f>
        <v/>
      </c>
      <c r="Y2337" s="18">
        <f>IF(W2337&lt;=0,0,ROUNDDOWN((W2337*LOOKUP(W2337,{0,1950001,3300001,6950001,9000001,18000001,40000001},{0.05,0.1,0.2,0.23,0.33,0.4,0.45})-LOOKUP(W2337,{0,1950001,3300001,6950001,9000001,18000001,40000001},{0,97500,427500,636000,1536000,2796000,4796000}))*1.021,-2))</f>
        <v/>
      </c>
      <c r="Z2337" s="18">
        <f>IF(X2337&lt;=0,0,ROUNDDOWN((X2337*LOOKUP(X2337,{0,1950001,3300001,6950001,9000001,18000001,40000001},{0.05,0.1,0.2,0.23,0.33,0.4,0.45})-LOOKUP(X2337,{0,1950001,3300001,6950001,9000001,18000001,40000001},{0,97500,427500,636000,1536000,2796000,4796000}))*1.021,-2))</f>
        <v/>
      </c>
      <c r="AA2337" s="18">
        <f>MAX(0,ROUNDDOWN(M2337-J2337-430000-L2337-0,-3))</f>
        <v/>
      </c>
      <c r="AB2337" s="18">
        <f>MAX(0,ROUNDDOWN(M2337-J2337-430000-L2337-V2337,-3))</f>
        <v/>
      </c>
      <c r="AC2337" s="18">
        <f>IF(M2337&lt;=450000,0,MAX(0,ROUNDDOWN(AA2337*0.06-MIN(50000,AA2337)*0.03,-2))+MAX(0,ROUNDDOWN(AA2337*0.04-MIN(50000,AA2337)*0.02,-2)))</f>
        <v/>
      </c>
      <c r="AD2337" s="18">
        <f>IF(M2337&lt;=450000,0,MAX(0,ROUNDDOWN(AB2337*0.06-MIN(50000,AB2337)*0.03,-2))+MAX(0,ROUNDDOWN(AB2337*0.04-MIN(50000,AB2337)*0.02,-2)))</f>
        <v/>
      </c>
      <c r="AE2337" s="18">
        <f>Y2337-Z2337</f>
        <v/>
      </c>
      <c r="AF2337" s="18">
        <f>AC2337-AD2337</f>
        <v/>
      </c>
      <c r="AG2337" s="18">
        <f>AE2337+AF2337</f>
        <v/>
      </c>
      <c r="AH2337" s="20">
        <f>IF(W2337&lt;=0,0,LOOKUP(W2337,{0,1950001,3300001,6950001,9000001,18000001,40000001},{0.05,0.1,0.2,0.23,0.33,0.4,0.45}))</f>
        <v/>
      </c>
    </row>
    <row r="2338">
      <c r="A2338" t="inlineStr">
        <is>
          <t>1万円刻み 一般8万円</t>
        </is>
      </c>
      <c r="B2338" s="18">
        <f>'4_1万円刻み'!$A$753</f>
        <v/>
      </c>
      <c r="C2338" s="19" t="n">
        <v>2026</v>
      </c>
      <c r="D2338" t="inlineStr">
        <is>
          <t>いいえ</t>
        </is>
      </c>
      <c r="E2338" s="18" t="n">
        <v>80000</v>
      </c>
      <c r="F2338" s="18" t="n">
        <v>0</v>
      </c>
      <c r="G2338" s="18" t="n">
        <v>0</v>
      </c>
      <c r="H2338" s="18" t="n">
        <v>0</v>
      </c>
      <c r="I2338" s="18" t="n">
        <v>0</v>
      </c>
      <c r="J2338" s="18">
        <f>ROUND(MIN(B2338/12,650000)*12*0.0915+MIN(B2338/12,1390000)*12*(0.0504+0)+B2338*0.005,0)</f>
        <v/>
      </c>
      <c r="K2338" s="18" t="n">
        <v>0</v>
      </c>
      <c r="L2338" s="18" t="n">
        <v>0</v>
      </c>
      <c r="M2338" s="18">
        <f>ROUND(IF(C2338&gt;=2026,IF(B2338&lt;741000,0,IF(B2338&lt;2191000,B2338-740000,IF(B2338&lt;2193000,1451000,IF(B2338&lt;2196000,1453000,IF(B2338&lt;2200000,1456000,IF(B2338&lt;3600000,ROUNDDOWN(B2338/4,-3)*2.8-80000,IF(B2338&lt;6600000,ROUNDDOWN(B2338/4,-3)*3.2-440000,IF(B2338&lt;8500000,ROUNDDOWN(B2338*0.9,0)-1100000,B2338-1950000)))))))),IF(B2338&lt;651000,0,IF(B2338&lt;1900000,B2338-650000,IF(B2338&lt;3600000,ROUNDDOWN(B2338/4,-3)*2.8-80000,IF(B2338&lt;6600000,ROUNDDOWN(B2338/4,-3)*3.2-440000,IF(B2338&lt;8500000,ROUNDDOWN(B2338*0.9,0)-1100000,B2338-1950000)))))),0)</f>
        <v/>
      </c>
      <c r="N2338" s="18">
        <f>IF(M2338&gt;23500000,NA(),IF(C2338&gt;=2026,IF(M2338&lt;=4890000,1040000,IF(M2338&lt;=6550000,670000,620000)),IF(M2338&lt;=1320000,950000,IF(M2338&lt;=3360000,880000,IF(M2338&lt;=4890000,680000,IF(M2338&lt;=6550000,630000,580000))))))</f>
        <v/>
      </c>
      <c r="O2338" s="18">
        <f>IF(F2338&lt;=0,IF(AND(D2338="はい",C2338&gt;=2026,C2338&lt;=2027),IF(E2338&lt;=0,0,IF(E2338&lt;=30000,E2338,IF(E2338&lt;=60000,ROUNDUP(E2338/2,0)+15000,IF(E2338&lt;=120000,ROUNDUP(E2338/4,0)+30000,60000)))),IF(E2338&lt;=0,0,IF(E2338&lt;=20000,E2338,IF(E2338&lt;=40000,ROUNDUP(E2338/2,0)+10000,IF(E2338&lt;=80000,ROUNDUP(E2338/4,0)+20000,40000))))),IF(E2338&lt;=0,IF(F2338&lt;=0,0,IF(F2338&lt;=25000,F2338,IF(F2338&lt;=50000,ROUNDUP(F2338/2,0)+12500,IF(F2338&lt;=100000,ROUNDUP(F2338/4,0)+25000,50000)))),MAX(IF(F2338&lt;=0,0,IF(F2338&lt;=25000,F2338,IF(F2338&lt;=50000,ROUNDUP(F2338/2,0)+12500,IF(F2338&lt;=100000,ROUNDUP(F2338/4,0)+25000,50000)))),MIN(IF(AND(D2338="はい",C2338&gt;=2026,C2338&lt;=2027),IF(E2338&lt;=0,0,IF(E2338&lt;=30000,E2338,IF(E2338&lt;=60000,ROUNDUP(E2338/2,0)+15000,IF(E2338&lt;=120000,ROUNDUP(E2338/4,0)+30000,60000)))),IF(E2338&lt;=0,0,IF(E2338&lt;=20000,E2338,IF(E2338&lt;=40000,ROUNDUP(E2338/2,0)+10000,IF(E2338&lt;=80000,ROUNDUP(E2338/4,0)+20000,40000)))))+IF(F2338&lt;=0,0,IF(F2338&lt;=25000,F2338,IF(F2338&lt;=50000,ROUNDUP(F2338/2,0)+12500,IF(F2338&lt;=100000,ROUNDUP(F2338/4,0)+25000,50000)))),IF(AND(D2338="はい",C2338&gt;=2026,C2338&lt;=2027),60000,40000)))))</f>
        <v/>
      </c>
      <c r="P2338" s="18">
        <f>IF(G2338&lt;=0,0,IF(G2338&lt;=20000,G2338,IF(G2338&lt;=40000,ROUNDUP(G2338/2,0)+10000,IF(G2338&lt;=80000,ROUNDUP(G2338/4,0)+20000,40000))))</f>
        <v/>
      </c>
      <c r="Q2338" s="18">
        <f>IF(I2338&lt;=0,IF(H2338&lt;=0,0,IF(H2338&lt;=20000,H2338,IF(H2338&lt;=40000,ROUNDUP(H2338/2,0)+10000,IF(H2338&lt;=80000,ROUNDUP(H2338/4,0)+20000,40000)))),IF(H2338&lt;=0,IF(I2338&lt;=0,0,IF(I2338&lt;=25000,I2338,IF(I2338&lt;=50000,ROUNDUP(I2338/2,0)+12500,IF(I2338&lt;=100000,ROUNDUP(I2338/4,0)+25000,50000)))),MAX(IF(I2338&lt;=0,0,IF(I2338&lt;=25000,I2338,IF(I2338&lt;=50000,ROUNDUP(I2338/2,0)+12500,IF(I2338&lt;=100000,ROUNDUP(I2338/4,0)+25000,50000)))),MIN(IF(H2338&lt;=0,0,IF(H2338&lt;=20000,H2338,IF(H2338&lt;=40000,ROUNDUP(H2338/2,0)+10000,IF(H2338&lt;=80000,ROUNDUP(H2338/4,0)+20000,40000))))+IF(I2338&lt;=0,0,IF(I2338&lt;=25000,I2338,IF(I2338&lt;=50000,ROUNDUP(I2338/2,0)+12500,IF(I2338&lt;=100000,ROUNDUP(I2338/4,0)+25000,50000)))),40000))))</f>
        <v/>
      </c>
      <c r="R2338" s="18">
        <f>MIN(120000,O2338+P2338+Q2338)</f>
        <v/>
      </c>
      <c r="S2338" s="18">
        <f>IF(F2338&lt;=0,IF(E2338&lt;=0,0,IF(E2338&lt;=12000,E2338,IF(E2338&lt;=32000,ROUNDUP(E2338/2,0)+6000,IF(E2338&lt;=56000,ROUNDUP(E2338/4,0)+14000,28000)))),IF(E2338&lt;=0,IF(F2338&lt;=0,0,IF(F2338&lt;=15000,F2338,IF(F2338&lt;=40000,ROUNDUP(F2338/2,0)+7500,IF(F2338&lt;=70000,ROUNDUP(F2338/4,0)+17500,35000)))),MAX(IF(F2338&lt;=0,0,IF(F2338&lt;=15000,F2338,IF(F2338&lt;=40000,ROUNDUP(F2338/2,0)+7500,IF(F2338&lt;=70000,ROUNDUP(F2338/4,0)+17500,35000)))),MIN(IF(E2338&lt;=0,0,IF(E2338&lt;=12000,E2338,IF(E2338&lt;=32000,ROUNDUP(E2338/2,0)+6000,IF(E2338&lt;=56000,ROUNDUP(E2338/4,0)+14000,28000))))+IF(F2338&lt;=0,0,IF(F2338&lt;=15000,F2338,IF(F2338&lt;=40000,ROUNDUP(F2338/2,0)+7500,IF(F2338&lt;=70000,ROUNDUP(F2338/4,0)+17500,35000)))),28000))))</f>
        <v/>
      </c>
      <c r="T2338" s="18">
        <f>IF(G2338&lt;=0,0,IF(G2338&lt;=12000,G2338,IF(G2338&lt;=32000,ROUNDUP(G2338/2,0)+6000,IF(G2338&lt;=56000,ROUNDUP(G2338/4,0)+14000,28000))))</f>
        <v/>
      </c>
      <c r="U2338" s="18">
        <f>IF(I2338&lt;=0,IF(H2338&lt;=0,0,IF(H2338&lt;=12000,H2338,IF(H2338&lt;=32000,ROUNDUP(H2338/2,0)+6000,IF(H2338&lt;=56000,ROUNDUP(H2338/4,0)+14000,28000)))),IF(H2338&lt;=0,IF(I2338&lt;=0,0,IF(I2338&lt;=15000,I2338,IF(I2338&lt;=40000,ROUNDUP(I2338/2,0)+7500,IF(I2338&lt;=70000,ROUNDUP(I2338/4,0)+17500,35000)))),MAX(IF(I2338&lt;=0,0,IF(I2338&lt;=15000,I2338,IF(I2338&lt;=40000,ROUNDUP(I2338/2,0)+7500,IF(I2338&lt;=70000,ROUNDUP(I2338/4,0)+17500,35000)))),MIN(IF(H2338&lt;=0,0,IF(H2338&lt;=12000,H2338,IF(H2338&lt;=32000,ROUNDUP(H2338/2,0)+6000,IF(H2338&lt;=56000,ROUNDUP(H2338/4,0)+14000,28000))))+IF(I2338&lt;=0,0,IF(I2338&lt;=15000,I2338,IF(I2338&lt;=40000,ROUNDUP(I2338/2,0)+7500,IF(I2338&lt;=70000,ROUNDUP(I2338/4,0)+17500,35000)))),28000))))</f>
        <v/>
      </c>
      <c r="V2338" s="18">
        <f>MIN(70000,S2338+T2338+U2338)</f>
        <v/>
      </c>
      <c r="W2338" s="18">
        <f>MAX(0,ROUNDDOWN(M2338-J2338-N2338-K2338-0,-3))</f>
        <v/>
      </c>
      <c r="X2338" s="18">
        <f>MAX(0,ROUNDDOWN(M2338-J2338-N2338-K2338-R2338,-3))</f>
        <v/>
      </c>
      <c r="Y2338" s="18">
        <f>IF(W2338&lt;=0,0,ROUNDDOWN((W2338*LOOKUP(W2338,{0,1950001,3300001,6950001,9000001,18000001,40000001},{0.05,0.1,0.2,0.23,0.33,0.4,0.45})-LOOKUP(W2338,{0,1950001,3300001,6950001,9000001,18000001,40000001},{0,97500,427500,636000,1536000,2796000,4796000}))*1.021,-2))</f>
        <v/>
      </c>
      <c r="Z2338" s="18">
        <f>IF(X2338&lt;=0,0,ROUNDDOWN((X2338*LOOKUP(X2338,{0,1950001,3300001,6950001,9000001,18000001,40000001},{0.05,0.1,0.2,0.23,0.33,0.4,0.45})-LOOKUP(X2338,{0,1950001,3300001,6950001,9000001,18000001,40000001},{0,97500,427500,636000,1536000,2796000,4796000}))*1.021,-2))</f>
        <v/>
      </c>
      <c r="AA2338" s="18">
        <f>MAX(0,ROUNDDOWN(M2338-J2338-430000-L2338-0,-3))</f>
        <v/>
      </c>
      <c r="AB2338" s="18">
        <f>MAX(0,ROUNDDOWN(M2338-J2338-430000-L2338-V2338,-3))</f>
        <v/>
      </c>
      <c r="AC2338" s="18">
        <f>IF(M2338&lt;=450000,0,MAX(0,ROUNDDOWN(AA2338*0.06-MIN(50000,AA2338)*0.03,-2))+MAX(0,ROUNDDOWN(AA2338*0.04-MIN(50000,AA2338)*0.02,-2)))</f>
        <v/>
      </c>
      <c r="AD2338" s="18">
        <f>IF(M2338&lt;=450000,0,MAX(0,ROUNDDOWN(AB2338*0.06-MIN(50000,AB2338)*0.03,-2))+MAX(0,ROUNDDOWN(AB2338*0.04-MIN(50000,AB2338)*0.02,-2)))</f>
        <v/>
      </c>
      <c r="AE2338" s="18">
        <f>Y2338-Z2338</f>
        <v/>
      </c>
      <c r="AF2338" s="18">
        <f>AC2338-AD2338</f>
        <v/>
      </c>
      <c r="AG2338" s="18">
        <f>AE2338+AF2338</f>
        <v/>
      </c>
      <c r="AH2338" s="20">
        <f>IF(W2338&lt;=0,0,LOOKUP(W2338,{0,1950001,3300001,6950001,9000001,18000001,40000001},{0.05,0.1,0.2,0.23,0.33,0.4,0.45}))</f>
        <v/>
      </c>
    </row>
    <row r="2339">
      <c r="A2339" t="inlineStr">
        <is>
          <t>1万円刻み 特例あり一般12万円</t>
        </is>
      </c>
      <c r="B2339" s="18">
        <f>'4_1万円刻み'!$A$753</f>
        <v/>
      </c>
      <c r="C2339" s="19" t="n">
        <v>2026</v>
      </c>
      <c r="D2339" t="inlineStr">
        <is>
          <t>はい</t>
        </is>
      </c>
      <c r="E2339" s="18" t="n">
        <v>120000</v>
      </c>
      <c r="F2339" s="18" t="n">
        <v>0</v>
      </c>
      <c r="G2339" s="18" t="n">
        <v>0</v>
      </c>
      <c r="H2339" s="18" t="n">
        <v>0</v>
      </c>
      <c r="I2339" s="18" t="n">
        <v>0</v>
      </c>
      <c r="J2339" s="18">
        <f>ROUND(MIN(B2339/12,650000)*12*0.0915+MIN(B2339/12,1390000)*12*(0.0504+0)+B2339*0.005,0)</f>
        <v/>
      </c>
      <c r="K2339" s="18" t="n">
        <v>0</v>
      </c>
      <c r="L2339" s="18" t="n">
        <v>0</v>
      </c>
      <c r="M2339" s="18">
        <f>ROUND(IF(C2339&gt;=2026,IF(B2339&lt;741000,0,IF(B2339&lt;2191000,B2339-740000,IF(B2339&lt;2193000,1451000,IF(B2339&lt;2196000,1453000,IF(B2339&lt;2200000,1456000,IF(B2339&lt;3600000,ROUNDDOWN(B2339/4,-3)*2.8-80000,IF(B2339&lt;6600000,ROUNDDOWN(B2339/4,-3)*3.2-440000,IF(B2339&lt;8500000,ROUNDDOWN(B2339*0.9,0)-1100000,B2339-1950000)))))))),IF(B2339&lt;651000,0,IF(B2339&lt;1900000,B2339-650000,IF(B2339&lt;3600000,ROUNDDOWN(B2339/4,-3)*2.8-80000,IF(B2339&lt;6600000,ROUNDDOWN(B2339/4,-3)*3.2-440000,IF(B2339&lt;8500000,ROUNDDOWN(B2339*0.9,0)-1100000,B2339-1950000)))))),0)</f>
        <v/>
      </c>
      <c r="N2339" s="18">
        <f>IF(M2339&gt;23500000,NA(),IF(C2339&gt;=2026,IF(M2339&lt;=4890000,1040000,IF(M2339&lt;=6550000,670000,620000)),IF(M2339&lt;=1320000,950000,IF(M2339&lt;=3360000,880000,IF(M2339&lt;=4890000,680000,IF(M2339&lt;=6550000,630000,580000))))))</f>
        <v/>
      </c>
      <c r="O2339" s="18">
        <f>IF(F2339&lt;=0,IF(AND(D2339="はい",C2339&gt;=2026,C2339&lt;=2027),IF(E2339&lt;=0,0,IF(E2339&lt;=30000,E2339,IF(E2339&lt;=60000,ROUNDUP(E2339/2,0)+15000,IF(E2339&lt;=120000,ROUNDUP(E2339/4,0)+30000,60000)))),IF(E2339&lt;=0,0,IF(E2339&lt;=20000,E2339,IF(E2339&lt;=40000,ROUNDUP(E2339/2,0)+10000,IF(E2339&lt;=80000,ROUNDUP(E2339/4,0)+20000,40000))))),IF(E2339&lt;=0,IF(F2339&lt;=0,0,IF(F2339&lt;=25000,F2339,IF(F2339&lt;=50000,ROUNDUP(F2339/2,0)+12500,IF(F2339&lt;=100000,ROUNDUP(F2339/4,0)+25000,50000)))),MAX(IF(F2339&lt;=0,0,IF(F2339&lt;=25000,F2339,IF(F2339&lt;=50000,ROUNDUP(F2339/2,0)+12500,IF(F2339&lt;=100000,ROUNDUP(F2339/4,0)+25000,50000)))),MIN(IF(AND(D2339="はい",C2339&gt;=2026,C2339&lt;=2027),IF(E2339&lt;=0,0,IF(E2339&lt;=30000,E2339,IF(E2339&lt;=60000,ROUNDUP(E2339/2,0)+15000,IF(E2339&lt;=120000,ROUNDUP(E2339/4,0)+30000,60000)))),IF(E2339&lt;=0,0,IF(E2339&lt;=20000,E2339,IF(E2339&lt;=40000,ROUNDUP(E2339/2,0)+10000,IF(E2339&lt;=80000,ROUNDUP(E2339/4,0)+20000,40000)))))+IF(F2339&lt;=0,0,IF(F2339&lt;=25000,F2339,IF(F2339&lt;=50000,ROUNDUP(F2339/2,0)+12500,IF(F2339&lt;=100000,ROUNDUP(F2339/4,0)+25000,50000)))),IF(AND(D2339="はい",C2339&gt;=2026,C2339&lt;=2027),60000,40000)))))</f>
        <v/>
      </c>
      <c r="P2339" s="18">
        <f>IF(G2339&lt;=0,0,IF(G2339&lt;=20000,G2339,IF(G2339&lt;=40000,ROUNDUP(G2339/2,0)+10000,IF(G2339&lt;=80000,ROUNDUP(G2339/4,0)+20000,40000))))</f>
        <v/>
      </c>
      <c r="Q2339" s="18">
        <f>IF(I2339&lt;=0,IF(H2339&lt;=0,0,IF(H2339&lt;=20000,H2339,IF(H2339&lt;=40000,ROUNDUP(H2339/2,0)+10000,IF(H2339&lt;=80000,ROUNDUP(H2339/4,0)+20000,40000)))),IF(H2339&lt;=0,IF(I2339&lt;=0,0,IF(I2339&lt;=25000,I2339,IF(I2339&lt;=50000,ROUNDUP(I2339/2,0)+12500,IF(I2339&lt;=100000,ROUNDUP(I2339/4,0)+25000,50000)))),MAX(IF(I2339&lt;=0,0,IF(I2339&lt;=25000,I2339,IF(I2339&lt;=50000,ROUNDUP(I2339/2,0)+12500,IF(I2339&lt;=100000,ROUNDUP(I2339/4,0)+25000,50000)))),MIN(IF(H2339&lt;=0,0,IF(H2339&lt;=20000,H2339,IF(H2339&lt;=40000,ROUNDUP(H2339/2,0)+10000,IF(H2339&lt;=80000,ROUNDUP(H2339/4,0)+20000,40000))))+IF(I2339&lt;=0,0,IF(I2339&lt;=25000,I2339,IF(I2339&lt;=50000,ROUNDUP(I2339/2,0)+12500,IF(I2339&lt;=100000,ROUNDUP(I2339/4,0)+25000,50000)))),40000))))</f>
        <v/>
      </c>
      <c r="R2339" s="18">
        <f>MIN(120000,O2339+P2339+Q2339)</f>
        <v/>
      </c>
      <c r="S2339" s="18">
        <f>IF(F2339&lt;=0,IF(E2339&lt;=0,0,IF(E2339&lt;=12000,E2339,IF(E2339&lt;=32000,ROUNDUP(E2339/2,0)+6000,IF(E2339&lt;=56000,ROUNDUP(E2339/4,0)+14000,28000)))),IF(E2339&lt;=0,IF(F2339&lt;=0,0,IF(F2339&lt;=15000,F2339,IF(F2339&lt;=40000,ROUNDUP(F2339/2,0)+7500,IF(F2339&lt;=70000,ROUNDUP(F2339/4,0)+17500,35000)))),MAX(IF(F2339&lt;=0,0,IF(F2339&lt;=15000,F2339,IF(F2339&lt;=40000,ROUNDUP(F2339/2,0)+7500,IF(F2339&lt;=70000,ROUNDUP(F2339/4,0)+17500,35000)))),MIN(IF(E2339&lt;=0,0,IF(E2339&lt;=12000,E2339,IF(E2339&lt;=32000,ROUNDUP(E2339/2,0)+6000,IF(E2339&lt;=56000,ROUNDUP(E2339/4,0)+14000,28000))))+IF(F2339&lt;=0,0,IF(F2339&lt;=15000,F2339,IF(F2339&lt;=40000,ROUNDUP(F2339/2,0)+7500,IF(F2339&lt;=70000,ROUNDUP(F2339/4,0)+17500,35000)))),28000))))</f>
        <v/>
      </c>
      <c r="T2339" s="18">
        <f>IF(G2339&lt;=0,0,IF(G2339&lt;=12000,G2339,IF(G2339&lt;=32000,ROUNDUP(G2339/2,0)+6000,IF(G2339&lt;=56000,ROUNDUP(G2339/4,0)+14000,28000))))</f>
        <v/>
      </c>
      <c r="U2339" s="18">
        <f>IF(I2339&lt;=0,IF(H2339&lt;=0,0,IF(H2339&lt;=12000,H2339,IF(H2339&lt;=32000,ROUNDUP(H2339/2,0)+6000,IF(H2339&lt;=56000,ROUNDUP(H2339/4,0)+14000,28000)))),IF(H2339&lt;=0,IF(I2339&lt;=0,0,IF(I2339&lt;=15000,I2339,IF(I2339&lt;=40000,ROUNDUP(I2339/2,0)+7500,IF(I2339&lt;=70000,ROUNDUP(I2339/4,0)+17500,35000)))),MAX(IF(I2339&lt;=0,0,IF(I2339&lt;=15000,I2339,IF(I2339&lt;=40000,ROUNDUP(I2339/2,0)+7500,IF(I2339&lt;=70000,ROUNDUP(I2339/4,0)+17500,35000)))),MIN(IF(H2339&lt;=0,0,IF(H2339&lt;=12000,H2339,IF(H2339&lt;=32000,ROUNDUP(H2339/2,0)+6000,IF(H2339&lt;=56000,ROUNDUP(H2339/4,0)+14000,28000))))+IF(I2339&lt;=0,0,IF(I2339&lt;=15000,I2339,IF(I2339&lt;=40000,ROUNDUP(I2339/2,0)+7500,IF(I2339&lt;=70000,ROUNDUP(I2339/4,0)+17500,35000)))),28000))))</f>
        <v/>
      </c>
      <c r="V2339" s="18">
        <f>MIN(70000,S2339+T2339+U2339)</f>
        <v/>
      </c>
      <c r="W2339" s="18">
        <f>MAX(0,ROUNDDOWN(M2339-J2339-N2339-K2339-0,-3))</f>
        <v/>
      </c>
      <c r="X2339" s="18">
        <f>MAX(0,ROUNDDOWN(M2339-J2339-N2339-K2339-R2339,-3))</f>
        <v/>
      </c>
      <c r="Y2339" s="18">
        <f>IF(W2339&lt;=0,0,ROUNDDOWN((W2339*LOOKUP(W2339,{0,1950001,3300001,6950001,9000001,18000001,40000001},{0.05,0.1,0.2,0.23,0.33,0.4,0.45})-LOOKUP(W2339,{0,1950001,3300001,6950001,9000001,18000001,40000001},{0,97500,427500,636000,1536000,2796000,4796000}))*1.021,-2))</f>
        <v/>
      </c>
      <c r="Z2339" s="18">
        <f>IF(X2339&lt;=0,0,ROUNDDOWN((X2339*LOOKUP(X2339,{0,1950001,3300001,6950001,9000001,18000001,40000001},{0.05,0.1,0.2,0.23,0.33,0.4,0.45})-LOOKUP(X2339,{0,1950001,3300001,6950001,9000001,18000001,40000001},{0,97500,427500,636000,1536000,2796000,4796000}))*1.021,-2))</f>
        <v/>
      </c>
      <c r="AA2339" s="18">
        <f>MAX(0,ROUNDDOWN(M2339-J2339-430000-L2339-0,-3))</f>
        <v/>
      </c>
      <c r="AB2339" s="18">
        <f>MAX(0,ROUNDDOWN(M2339-J2339-430000-L2339-V2339,-3))</f>
        <v/>
      </c>
      <c r="AC2339" s="18">
        <f>IF(M2339&lt;=450000,0,MAX(0,ROUNDDOWN(AA2339*0.06-MIN(50000,AA2339)*0.03,-2))+MAX(0,ROUNDDOWN(AA2339*0.04-MIN(50000,AA2339)*0.02,-2)))</f>
        <v/>
      </c>
      <c r="AD2339" s="18">
        <f>IF(M2339&lt;=450000,0,MAX(0,ROUNDDOWN(AB2339*0.06-MIN(50000,AB2339)*0.03,-2))+MAX(0,ROUNDDOWN(AB2339*0.04-MIN(50000,AB2339)*0.02,-2)))</f>
        <v/>
      </c>
      <c r="AE2339" s="18">
        <f>Y2339-Z2339</f>
        <v/>
      </c>
      <c r="AF2339" s="18">
        <f>AC2339-AD2339</f>
        <v/>
      </c>
      <c r="AG2339" s="18">
        <f>AE2339+AF2339</f>
        <v/>
      </c>
      <c r="AH2339" s="20">
        <f>IF(W2339&lt;=0,0,LOOKUP(W2339,{0,1950001,3300001,6950001,9000001,18000001,40000001},{0.05,0.1,0.2,0.23,0.33,0.4,0.45}))</f>
        <v/>
      </c>
    </row>
    <row r="2340">
      <c r="A2340" t="inlineStr">
        <is>
          <t>1万円刻み 3区分8万円ずつ</t>
        </is>
      </c>
      <c r="B2340" s="18">
        <f>'4_1万円刻み'!$A$754</f>
        <v/>
      </c>
      <c r="C2340" s="19" t="n">
        <v>2026</v>
      </c>
      <c r="D2340" t="inlineStr">
        <is>
          <t>いいえ</t>
        </is>
      </c>
      <c r="E2340" s="18" t="n">
        <v>80000</v>
      </c>
      <c r="F2340" s="18" t="n">
        <v>0</v>
      </c>
      <c r="G2340" s="18" t="n">
        <v>80000</v>
      </c>
      <c r="H2340" s="18" t="n">
        <v>80000</v>
      </c>
      <c r="I2340" s="18" t="n">
        <v>0</v>
      </c>
      <c r="J2340" s="18">
        <f>ROUND(MIN(B2340/12,650000)*12*0.0915+MIN(B2340/12,1390000)*12*(0.0504+0)+B2340*0.005,0)</f>
        <v/>
      </c>
      <c r="K2340" s="18" t="n">
        <v>0</v>
      </c>
      <c r="L2340" s="18" t="n">
        <v>0</v>
      </c>
      <c r="M2340" s="18">
        <f>ROUND(IF(C2340&gt;=2026,IF(B2340&lt;741000,0,IF(B2340&lt;2191000,B2340-740000,IF(B2340&lt;2193000,1451000,IF(B2340&lt;2196000,1453000,IF(B2340&lt;2200000,1456000,IF(B2340&lt;3600000,ROUNDDOWN(B2340/4,-3)*2.8-80000,IF(B2340&lt;6600000,ROUNDDOWN(B2340/4,-3)*3.2-440000,IF(B2340&lt;8500000,ROUNDDOWN(B2340*0.9,0)-1100000,B2340-1950000)))))))),IF(B2340&lt;651000,0,IF(B2340&lt;1900000,B2340-650000,IF(B2340&lt;3600000,ROUNDDOWN(B2340/4,-3)*2.8-80000,IF(B2340&lt;6600000,ROUNDDOWN(B2340/4,-3)*3.2-440000,IF(B2340&lt;8500000,ROUNDDOWN(B2340*0.9,0)-1100000,B2340-1950000)))))),0)</f>
        <v/>
      </c>
      <c r="N2340" s="18">
        <f>IF(M2340&gt;23500000,NA(),IF(C2340&gt;=2026,IF(M2340&lt;=4890000,1040000,IF(M2340&lt;=6550000,670000,620000)),IF(M2340&lt;=1320000,950000,IF(M2340&lt;=3360000,880000,IF(M2340&lt;=4890000,680000,IF(M2340&lt;=6550000,630000,580000))))))</f>
        <v/>
      </c>
      <c r="O2340" s="18">
        <f>IF(F2340&lt;=0,IF(AND(D2340="はい",C2340&gt;=2026,C2340&lt;=2027),IF(E2340&lt;=0,0,IF(E2340&lt;=30000,E2340,IF(E2340&lt;=60000,ROUNDUP(E2340/2,0)+15000,IF(E2340&lt;=120000,ROUNDUP(E2340/4,0)+30000,60000)))),IF(E2340&lt;=0,0,IF(E2340&lt;=20000,E2340,IF(E2340&lt;=40000,ROUNDUP(E2340/2,0)+10000,IF(E2340&lt;=80000,ROUNDUP(E2340/4,0)+20000,40000))))),IF(E2340&lt;=0,IF(F2340&lt;=0,0,IF(F2340&lt;=25000,F2340,IF(F2340&lt;=50000,ROUNDUP(F2340/2,0)+12500,IF(F2340&lt;=100000,ROUNDUP(F2340/4,0)+25000,50000)))),MAX(IF(F2340&lt;=0,0,IF(F2340&lt;=25000,F2340,IF(F2340&lt;=50000,ROUNDUP(F2340/2,0)+12500,IF(F2340&lt;=100000,ROUNDUP(F2340/4,0)+25000,50000)))),MIN(IF(AND(D2340="はい",C2340&gt;=2026,C2340&lt;=2027),IF(E2340&lt;=0,0,IF(E2340&lt;=30000,E2340,IF(E2340&lt;=60000,ROUNDUP(E2340/2,0)+15000,IF(E2340&lt;=120000,ROUNDUP(E2340/4,0)+30000,60000)))),IF(E2340&lt;=0,0,IF(E2340&lt;=20000,E2340,IF(E2340&lt;=40000,ROUNDUP(E2340/2,0)+10000,IF(E2340&lt;=80000,ROUNDUP(E2340/4,0)+20000,40000)))))+IF(F2340&lt;=0,0,IF(F2340&lt;=25000,F2340,IF(F2340&lt;=50000,ROUNDUP(F2340/2,0)+12500,IF(F2340&lt;=100000,ROUNDUP(F2340/4,0)+25000,50000)))),IF(AND(D2340="はい",C2340&gt;=2026,C2340&lt;=2027),60000,40000)))))</f>
        <v/>
      </c>
      <c r="P2340" s="18">
        <f>IF(G2340&lt;=0,0,IF(G2340&lt;=20000,G2340,IF(G2340&lt;=40000,ROUNDUP(G2340/2,0)+10000,IF(G2340&lt;=80000,ROUNDUP(G2340/4,0)+20000,40000))))</f>
        <v/>
      </c>
      <c r="Q2340" s="18">
        <f>IF(I2340&lt;=0,IF(H2340&lt;=0,0,IF(H2340&lt;=20000,H2340,IF(H2340&lt;=40000,ROUNDUP(H2340/2,0)+10000,IF(H2340&lt;=80000,ROUNDUP(H2340/4,0)+20000,40000)))),IF(H2340&lt;=0,IF(I2340&lt;=0,0,IF(I2340&lt;=25000,I2340,IF(I2340&lt;=50000,ROUNDUP(I2340/2,0)+12500,IF(I2340&lt;=100000,ROUNDUP(I2340/4,0)+25000,50000)))),MAX(IF(I2340&lt;=0,0,IF(I2340&lt;=25000,I2340,IF(I2340&lt;=50000,ROUNDUP(I2340/2,0)+12500,IF(I2340&lt;=100000,ROUNDUP(I2340/4,0)+25000,50000)))),MIN(IF(H2340&lt;=0,0,IF(H2340&lt;=20000,H2340,IF(H2340&lt;=40000,ROUNDUP(H2340/2,0)+10000,IF(H2340&lt;=80000,ROUNDUP(H2340/4,0)+20000,40000))))+IF(I2340&lt;=0,0,IF(I2340&lt;=25000,I2340,IF(I2340&lt;=50000,ROUNDUP(I2340/2,0)+12500,IF(I2340&lt;=100000,ROUNDUP(I2340/4,0)+25000,50000)))),40000))))</f>
        <v/>
      </c>
      <c r="R2340" s="18">
        <f>MIN(120000,O2340+P2340+Q2340)</f>
        <v/>
      </c>
      <c r="S2340" s="18">
        <f>IF(F2340&lt;=0,IF(E2340&lt;=0,0,IF(E2340&lt;=12000,E2340,IF(E2340&lt;=32000,ROUNDUP(E2340/2,0)+6000,IF(E2340&lt;=56000,ROUNDUP(E2340/4,0)+14000,28000)))),IF(E2340&lt;=0,IF(F2340&lt;=0,0,IF(F2340&lt;=15000,F2340,IF(F2340&lt;=40000,ROUNDUP(F2340/2,0)+7500,IF(F2340&lt;=70000,ROUNDUP(F2340/4,0)+17500,35000)))),MAX(IF(F2340&lt;=0,0,IF(F2340&lt;=15000,F2340,IF(F2340&lt;=40000,ROUNDUP(F2340/2,0)+7500,IF(F2340&lt;=70000,ROUNDUP(F2340/4,0)+17500,35000)))),MIN(IF(E2340&lt;=0,0,IF(E2340&lt;=12000,E2340,IF(E2340&lt;=32000,ROUNDUP(E2340/2,0)+6000,IF(E2340&lt;=56000,ROUNDUP(E2340/4,0)+14000,28000))))+IF(F2340&lt;=0,0,IF(F2340&lt;=15000,F2340,IF(F2340&lt;=40000,ROUNDUP(F2340/2,0)+7500,IF(F2340&lt;=70000,ROUNDUP(F2340/4,0)+17500,35000)))),28000))))</f>
        <v/>
      </c>
      <c r="T2340" s="18">
        <f>IF(G2340&lt;=0,0,IF(G2340&lt;=12000,G2340,IF(G2340&lt;=32000,ROUNDUP(G2340/2,0)+6000,IF(G2340&lt;=56000,ROUNDUP(G2340/4,0)+14000,28000))))</f>
        <v/>
      </c>
      <c r="U2340" s="18">
        <f>IF(I2340&lt;=0,IF(H2340&lt;=0,0,IF(H2340&lt;=12000,H2340,IF(H2340&lt;=32000,ROUNDUP(H2340/2,0)+6000,IF(H2340&lt;=56000,ROUNDUP(H2340/4,0)+14000,28000)))),IF(H2340&lt;=0,IF(I2340&lt;=0,0,IF(I2340&lt;=15000,I2340,IF(I2340&lt;=40000,ROUNDUP(I2340/2,0)+7500,IF(I2340&lt;=70000,ROUNDUP(I2340/4,0)+17500,35000)))),MAX(IF(I2340&lt;=0,0,IF(I2340&lt;=15000,I2340,IF(I2340&lt;=40000,ROUNDUP(I2340/2,0)+7500,IF(I2340&lt;=70000,ROUNDUP(I2340/4,0)+17500,35000)))),MIN(IF(H2340&lt;=0,0,IF(H2340&lt;=12000,H2340,IF(H2340&lt;=32000,ROUNDUP(H2340/2,0)+6000,IF(H2340&lt;=56000,ROUNDUP(H2340/4,0)+14000,28000))))+IF(I2340&lt;=0,0,IF(I2340&lt;=15000,I2340,IF(I2340&lt;=40000,ROUNDUP(I2340/2,0)+7500,IF(I2340&lt;=70000,ROUNDUP(I2340/4,0)+17500,35000)))),28000))))</f>
        <v/>
      </c>
      <c r="V2340" s="18">
        <f>MIN(70000,S2340+T2340+U2340)</f>
        <v/>
      </c>
      <c r="W2340" s="18">
        <f>MAX(0,ROUNDDOWN(M2340-J2340-N2340-K2340-0,-3))</f>
        <v/>
      </c>
      <c r="X2340" s="18">
        <f>MAX(0,ROUNDDOWN(M2340-J2340-N2340-K2340-R2340,-3))</f>
        <v/>
      </c>
      <c r="Y2340" s="18">
        <f>IF(W2340&lt;=0,0,ROUNDDOWN((W2340*LOOKUP(W2340,{0,1950001,3300001,6950001,9000001,18000001,40000001},{0.05,0.1,0.2,0.23,0.33,0.4,0.45})-LOOKUP(W2340,{0,1950001,3300001,6950001,9000001,18000001,40000001},{0,97500,427500,636000,1536000,2796000,4796000}))*1.021,-2))</f>
        <v/>
      </c>
      <c r="Z2340" s="18">
        <f>IF(X2340&lt;=0,0,ROUNDDOWN((X2340*LOOKUP(X2340,{0,1950001,3300001,6950001,9000001,18000001,40000001},{0.05,0.1,0.2,0.23,0.33,0.4,0.45})-LOOKUP(X2340,{0,1950001,3300001,6950001,9000001,18000001,40000001},{0,97500,427500,636000,1536000,2796000,4796000}))*1.021,-2))</f>
        <v/>
      </c>
      <c r="AA2340" s="18">
        <f>MAX(0,ROUNDDOWN(M2340-J2340-430000-L2340-0,-3))</f>
        <v/>
      </c>
      <c r="AB2340" s="18">
        <f>MAX(0,ROUNDDOWN(M2340-J2340-430000-L2340-V2340,-3))</f>
        <v/>
      </c>
      <c r="AC2340" s="18">
        <f>IF(M2340&lt;=450000,0,MAX(0,ROUNDDOWN(AA2340*0.06-MIN(50000,AA2340)*0.03,-2))+MAX(0,ROUNDDOWN(AA2340*0.04-MIN(50000,AA2340)*0.02,-2)))</f>
        <v/>
      </c>
      <c r="AD2340" s="18">
        <f>IF(M2340&lt;=450000,0,MAX(0,ROUNDDOWN(AB2340*0.06-MIN(50000,AB2340)*0.03,-2))+MAX(0,ROUNDDOWN(AB2340*0.04-MIN(50000,AB2340)*0.02,-2)))</f>
        <v/>
      </c>
      <c r="AE2340" s="18">
        <f>Y2340-Z2340</f>
        <v/>
      </c>
      <c r="AF2340" s="18">
        <f>AC2340-AD2340</f>
        <v/>
      </c>
      <c r="AG2340" s="18">
        <f>AE2340+AF2340</f>
        <v/>
      </c>
      <c r="AH2340" s="20">
        <f>IF(W2340&lt;=0,0,LOOKUP(W2340,{0,1950001,3300001,6950001,9000001,18000001,40000001},{0.05,0.1,0.2,0.23,0.33,0.4,0.45}))</f>
        <v/>
      </c>
    </row>
    <row r="2341">
      <c r="A2341" t="inlineStr">
        <is>
          <t>1万円刻み 一般8万円</t>
        </is>
      </c>
      <c r="B2341" s="18">
        <f>'4_1万円刻み'!$A$754</f>
        <v/>
      </c>
      <c r="C2341" s="19" t="n">
        <v>2026</v>
      </c>
      <c r="D2341" t="inlineStr">
        <is>
          <t>いいえ</t>
        </is>
      </c>
      <c r="E2341" s="18" t="n">
        <v>80000</v>
      </c>
      <c r="F2341" s="18" t="n">
        <v>0</v>
      </c>
      <c r="G2341" s="18" t="n">
        <v>0</v>
      </c>
      <c r="H2341" s="18" t="n">
        <v>0</v>
      </c>
      <c r="I2341" s="18" t="n">
        <v>0</v>
      </c>
      <c r="J2341" s="18">
        <f>ROUND(MIN(B2341/12,650000)*12*0.0915+MIN(B2341/12,1390000)*12*(0.0504+0)+B2341*0.005,0)</f>
        <v/>
      </c>
      <c r="K2341" s="18" t="n">
        <v>0</v>
      </c>
      <c r="L2341" s="18" t="n">
        <v>0</v>
      </c>
      <c r="M2341" s="18">
        <f>ROUND(IF(C2341&gt;=2026,IF(B2341&lt;741000,0,IF(B2341&lt;2191000,B2341-740000,IF(B2341&lt;2193000,1451000,IF(B2341&lt;2196000,1453000,IF(B2341&lt;2200000,1456000,IF(B2341&lt;3600000,ROUNDDOWN(B2341/4,-3)*2.8-80000,IF(B2341&lt;6600000,ROUNDDOWN(B2341/4,-3)*3.2-440000,IF(B2341&lt;8500000,ROUNDDOWN(B2341*0.9,0)-1100000,B2341-1950000)))))))),IF(B2341&lt;651000,0,IF(B2341&lt;1900000,B2341-650000,IF(B2341&lt;3600000,ROUNDDOWN(B2341/4,-3)*2.8-80000,IF(B2341&lt;6600000,ROUNDDOWN(B2341/4,-3)*3.2-440000,IF(B2341&lt;8500000,ROUNDDOWN(B2341*0.9,0)-1100000,B2341-1950000)))))),0)</f>
        <v/>
      </c>
      <c r="N2341" s="18">
        <f>IF(M2341&gt;23500000,NA(),IF(C2341&gt;=2026,IF(M2341&lt;=4890000,1040000,IF(M2341&lt;=6550000,670000,620000)),IF(M2341&lt;=1320000,950000,IF(M2341&lt;=3360000,880000,IF(M2341&lt;=4890000,680000,IF(M2341&lt;=6550000,630000,580000))))))</f>
        <v/>
      </c>
      <c r="O2341" s="18">
        <f>IF(F2341&lt;=0,IF(AND(D2341="はい",C2341&gt;=2026,C2341&lt;=2027),IF(E2341&lt;=0,0,IF(E2341&lt;=30000,E2341,IF(E2341&lt;=60000,ROUNDUP(E2341/2,0)+15000,IF(E2341&lt;=120000,ROUNDUP(E2341/4,0)+30000,60000)))),IF(E2341&lt;=0,0,IF(E2341&lt;=20000,E2341,IF(E2341&lt;=40000,ROUNDUP(E2341/2,0)+10000,IF(E2341&lt;=80000,ROUNDUP(E2341/4,0)+20000,40000))))),IF(E2341&lt;=0,IF(F2341&lt;=0,0,IF(F2341&lt;=25000,F2341,IF(F2341&lt;=50000,ROUNDUP(F2341/2,0)+12500,IF(F2341&lt;=100000,ROUNDUP(F2341/4,0)+25000,50000)))),MAX(IF(F2341&lt;=0,0,IF(F2341&lt;=25000,F2341,IF(F2341&lt;=50000,ROUNDUP(F2341/2,0)+12500,IF(F2341&lt;=100000,ROUNDUP(F2341/4,0)+25000,50000)))),MIN(IF(AND(D2341="はい",C2341&gt;=2026,C2341&lt;=2027),IF(E2341&lt;=0,0,IF(E2341&lt;=30000,E2341,IF(E2341&lt;=60000,ROUNDUP(E2341/2,0)+15000,IF(E2341&lt;=120000,ROUNDUP(E2341/4,0)+30000,60000)))),IF(E2341&lt;=0,0,IF(E2341&lt;=20000,E2341,IF(E2341&lt;=40000,ROUNDUP(E2341/2,0)+10000,IF(E2341&lt;=80000,ROUNDUP(E2341/4,0)+20000,40000)))))+IF(F2341&lt;=0,0,IF(F2341&lt;=25000,F2341,IF(F2341&lt;=50000,ROUNDUP(F2341/2,0)+12500,IF(F2341&lt;=100000,ROUNDUP(F2341/4,0)+25000,50000)))),IF(AND(D2341="はい",C2341&gt;=2026,C2341&lt;=2027),60000,40000)))))</f>
        <v/>
      </c>
      <c r="P2341" s="18">
        <f>IF(G2341&lt;=0,0,IF(G2341&lt;=20000,G2341,IF(G2341&lt;=40000,ROUNDUP(G2341/2,0)+10000,IF(G2341&lt;=80000,ROUNDUP(G2341/4,0)+20000,40000))))</f>
        <v/>
      </c>
      <c r="Q2341" s="18">
        <f>IF(I2341&lt;=0,IF(H2341&lt;=0,0,IF(H2341&lt;=20000,H2341,IF(H2341&lt;=40000,ROUNDUP(H2341/2,0)+10000,IF(H2341&lt;=80000,ROUNDUP(H2341/4,0)+20000,40000)))),IF(H2341&lt;=0,IF(I2341&lt;=0,0,IF(I2341&lt;=25000,I2341,IF(I2341&lt;=50000,ROUNDUP(I2341/2,0)+12500,IF(I2341&lt;=100000,ROUNDUP(I2341/4,0)+25000,50000)))),MAX(IF(I2341&lt;=0,0,IF(I2341&lt;=25000,I2341,IF(I2341&lt;=50000,ROUNDUP(I2341/2,0)+12500,IF(I2341&lt;=100000,ROUNDUP(I2341/4,0)+25000,50000)))),MIN(IF(H2341&lt;=0,0,IF(H2341&lt;=20000,H2341,IF(H2341&lt;=40000,ROUNDUP(H2341/2,0)+10000,IF(H2341&lt;=80000,ROUNDUP(H2341/4,0)+20000,40000))))+IF(I2341&lt;=0,0,IF(I2341&lt;=25000,I2341,IF(I2341&lt;=50000,ROUNDUP(I2341/2,0)+12500,IF(I2341&lt;=100000,ROUNDUP(I2341/4,0)+25000,50000)))),40000))))</f>
        <v/>
      </c>
      <c r="R2341" s="18">
        <f>MIN(120000,O2341+P2341+Q2341)</f>
        <v/>
      </c>
      <c r="S2341" s="18">
        <f>IF(F2341&lt;=0,IF(E2341&lt;=0,0,IF(E2341&lt;=12000,E2341,IF(E2341&lt;=32000,ROUNDUP(E2341/2,0)+6000,IF(E2341&lt;=56000,ROUNDUP(E2341/4,0)+14000,28000)))),IF(E2341&lt;=0,IF(F2341&lt;=0,0,IF(F2341&lt;=15000,F2341,IF(F2341&lt;=40000,ROUNDUP(F2341/2,0)+7500,IF(F2341&lt;=70000,ROUNDUP(F2341/4,0)+17500,35000)))),MAX(IF(F2341&lt;=0,0,IF(F2341&lt;=15000,F2341,IF(F2341&lt;=40000,ROUNDUP(F2341/2,0)+7500,IF(F2341&lt;=70000,ROUNDUP(F2341/4,0)+17500,35000)))),MIN(IF(E2341&lt;=0,0,IF(E2341&lt;=12000,E2341,IF(E2341&lt;=32000,ROUNDUP(E2341/2,0)+6000,IF(E2341&lt;=56000,ROUNDUP(E2341/4,0)+14000,28000))))+IF(F2341&lt;=0,0,IF(F2341&lt;=15000,F2341,IF(F2341&lt;=40000,ROUNDUP(F2341/2,0)+7500,IF(F2341&lt;=70000,ROUNDUP(F2341/4,0)+17500,35000)))),28000))))</f>
        <v/>
      </c>
      <c r="T2341" s="18">
        <f>IF(G2341&lt;=0,0,IF(G2341&lt;=12000,G2341,IF(G2341&lt;=32000,ROUNDUP(G2341/2,0)+6000,IF(G2341&lt;=56000,ROUNDUP(G2341/4,0)+14000,28000))))</f>
        <v/>
      </c>
      <c r="U2341" s="18">
        <f>IF(I2341&lt;=0,IF(H2341&lt;=0,0,IF(H2341&lt;=12000,H2341,IF(H2341&lt;=32000,ROUNDUP(H2341/2,0)+6000,IF(H2341&lt;=56000,ROUNDUP(H2341/4,0)+14000,28000)))),IF(H2341&lt;=0,IF(I2341&lt;=0,0,IF(I2341&lt;=15000,I2341,IF(I2341&lt;=40000,ROUNDUP(I2341/2,0)+7500,IF(I2341&lt;=70000,ROUNDUP(I2341/4,0)+17500,35000)))),MAX(IF(I2341&lt;=0,0,IF(I2341&lt;=15000,I2341,IF(I2341&lt;=40000,ROUNDUP(I2341/2,0)+7500,IF(I2341&lt;=70000,ROUNDUP(I2341/4,0)+17500,35000)))),MIN(IF(H2341&lt;=0,0,IF(H2341&lt;=12000,H2341,IF(H2341&lt;=32000,ROUNDUP(H2341/2,0)+6000,IF(H2341&lt;=56000,ROUNDUP(H2341/4,0)+14000,28000))))+IF(I2341&lt;=0,0,IF(I2341&lt;=15000,I2341,IF(I2341&lt;=40000,ROUNDUP(I2341/2,0)+7500,IF(I2341&lt;=70000,ROUNDUP(I2341/4,0)+17500,35000)))),28000))))</f>
        <v/>
      </c>
      <c r="V2341" s="18">
        <f>MIN(70000,S2341+T2341+U2341)</f>
        <v/>
      </c>
      <c r="W2341" s="18">
        <f>MAX(0,ROUNDDOWN(M2341-J2341-N2341-K2341-0,-3))</f>
        <v/>
      </c>
      <c r="X2341" s="18">
        <f>MAX(0,ROUNDDOWN(M2341-J2341-N2341-K2341-R2341,-3))</f>
        <v/>
      </c>
      <c r="Y2341" s="18">
        <f>IF(W2341&lt;=0,0,ROUNDDOWN((W2341*LOOKUP(W2341,{0,1950001,3300001,6950001,9000001,18000001,40000001},{0.05,0.1,0.2,0.23,0.33,0.4,0.45})-LOOKUP(W2341,{0,1950001,3300001,6950001,9000001,18000001,40000001},{0,97500,427500,636000,1536000,2796000,4796000}))*1.021,-2))</f>
        <v/>
      </c>
      <c r="Z2341" s="18">
        <f>IF(X2341&lt;=0,0,ROUNDDOWN((X2341*LOOKUP(X2341,{0,1950001,3300001,6950001,9000001,18000001,40000001},{0.05,0.1,0.2,0.23,0.33,0.4,0.45})-LOOKUP(X2341,{0,1950001,3300001,6950001,9000001,18000001,40000001},{0,97500,427500,636000,1536000,2796000,4796000}))*1.021,-2))</f>
        <v/>
      </c>
      <c r="AA2341" s="18">
        <f>MAX(0,ROUNDDOWN(M2341-J2341-430000-L2341-0,-3))</f>
        <v/>
      </c>
      <c r="AB2341" s="18">
        <f>MAX(0,ROUNDDOWN(M2341-J2341-430000-L2341-V2341,-3))</f>
        <v/>
      </c>
      <c r="AC2341" s="18">
        <f>IF(M2341&lt;=450000,0,MAX(0,ROUNDDOWN(AA2341*0.06-MIN(50000,AA2341)*0.03,-2))+MAX(0,ROUNDDOWN(AA2341*0.04-MIN(50000,AA2341)*0.02,-2)))</f>
        <v/>
      </c>
      <c r="AD2341" s="18">
        <f>IF(M2341&lt;=450000,0,MAX(0,ROUNDDOWN(AB2341*0.06-MIN(50000,AB2341)*0.03,-2))+MAX(0,ROUNDDOWN(AB2341*0.04-MIN(50000,AB2341)*0.02,-2)))</f>
        <v/>
      </c>
      <c r="AE2341" s="18">
        <f>Y2341-Z2341</f>
        <v/>
      </c>
      <c r="AF2341" s="18">
        <f>AC2341-AD2341</f>
        <v/>
      </c>
      <c r="AG2341" s="18">
        <f>AE2341+AF2341</f>
        <v/>
      </c>
      <c r="AH2341" s="20">
        <f>IF(W2341&lt;=0,0,LOOKUP(W2341,{0,1950001,3300001,6950001,9000001,18000001,40000001},{0.05,0.1,0.2,0.23,0.33,0.4,0.45}))</f>
        <v/>
      </c>
    </row>
    <row r="2342">
      <c r="A2342" t="inlineStr">
        <is>
          <t>1万円刻み 特例あり一般12万円</t>
        </is>
      </c>
      <c r="B2342" s="18">
        <f>'4_1万円刻み'!$A$754</f>
        <v/>
      </c>
      <c r="C2342" s="19" t="n">
        <v>2026</v>
      </c>
      <c r="D2342" t="inlineStr">
        <is>
          <t>はい</t>
        </is>
      </c>
      <c r="E2342" s="18" t="n">
        <v>120000</v>
      </c>
      <c r="F2342" s="18" t="n">
        <v>0</v>
      </c>
      <c r="G2342" s="18" t="n">
        <v>0</v>
      </c>
      <c r="H2342" s="18" t="n">
        <v>0</v>
      </c>
      <c r="I2342" s="18" t="n">
        <v>0</v>
      </c>
      <c r="J2342" s="18">
        <f>ROUND(MIN(B2342/12,650000)*12*0.0915+MIN(B2342/12,1390000)*12*(0.0504+0)+B2342*0.005,0)</f>
        <v/>
      </c>
      <c r="K2342" s="18" t="n">
        <v>0</v>
      </c>
      <c r="L2342" s="18" t="n">
        <v>0</v>
      </c>
      <c r="M2342" s="18">
        <f>ROUND(IF(C2342&gt;=2026,IF(B2342&lt;741000,0,IF(B2342&lt;2191000,B2342-740000,IF(B2342&lt;2193000,1451000,IF(B2342&lt;2196000,1453000,IF(B2342&lt;2200000,1456000,IF(B2342&lt;3600000,ROUNDDOWN(B2342/4,-3)*2.8-80000,IF(B2342&lt;6600000,ROUNDDOWN(B2342/4,-3)*3.2-440000,IF(B2342&lt;8500000,ROUNDDOWN(B2342*0.9,0)-1100000,B2342-1950000)))))))),IF(B2342&lt;651000,0,IF(B2342&lt;1900000,B2342-650000,IF(B2342&lt;3600000,ROUNDDOWN(B2342/4,-3)*2.8-80000,IF(B2342&lt;6600000,ROUNDDOWN(B2342/4,-3)*3.2-440000,IF(B2342&lt;8500000,ROUNDDOWN(B2342*0.9,0)-1100000,B2342-1950000)))))),0)</f>
        <v/>
      </c>
      <c r="N2342" s="18">
        <f>IF(M2342&gt;23500000,NA(),IF(C2342&gt;=2026,IF(M2342&lt;=4890000,1040000,IF(M2342&lt;=6550000,670000,620000)),IF(M2342&lt;=1320000,950000,IF(M2342&lt;=3360000,880000,IF(M2342&lt;=4890000,680000,IF(M2342&lt;=6550000,630000,580000))))))</f>
        <v/>
      </c>
      <c r="O2342" s="18">
        <f>IF(F2342&lt;=0,IF(AND(D2342="はい",C2342&gt;=2026,C2342&lt;=2027),IF(E2342&lt;=0,0,IF(E2342&lt;=30000,E2342,IF(E2342&lt;=60000,ROUNDUP(E2342/2,0)+15000,IF(E2342&lt;=120000,ROUNDUP(E2342/4,0)+30000,60000)))),IF(E2342&lt;=0,0,IF(E2342&lt;=20000,E2342,IF(E2342&lt;=40000,ROUNDUP(E2342/2,0)+10000,IF(E2342&lt;=80000,ROUNDUP(E2342/4,0)+20000,40000))))),IF(E2342&lt;=0,IF(F2342&lt;=0,0,IF(F2342&lt;=25000,F2342,IF(F2342&lt;=50000,ROUNDUP(F2342/2,0)+12500,IF(F2342&lt;=100000,ROUNDUP(F2342/4,0)+25000,50000)))),MAX(IF(F2342&lt;=0,0,IF(F2342&lt;=25000,F2342,IF(F2342&lt;=50000,ROUNDUP(F2342/2,0)+12500,IF(F2342&lt;=100000,ROUNDUP(F2342/4,0)+25000,50000)))),MIN(IF(AND(D2342="はい",C2342&gt;=2026,C2342&lt;=2027),IF(E2342&lt;=0,0,IF(E2342&lt;=30000,E2342,IF(E2342&lt;=60000,ROUNDUP(E2342/2,0)+15000,IF(E2342&lt;=120000,ROUNDUP(E2342/4,0)+30000,60000)))),IF(E2342&lt;=0,0,IF(E2342&lt;=20000,E2342,IF(E2342&lt;=40000,ROUNDUP(E2342/2,0)+10000,IF(E2342&lt;=80000,ROUNDUP(E2342/4,0)+20000,40000)))))+IF(F2342&lt;=0,0,IF(F2342&lt;=25000,F2342,IF(F2342&lt;=50000,ROUNDUP(F2342/2,0)+12500,IF(F2342&lt;=100000,ROUNDUP(F2342/4,0)+25000,50000)))),IF(AND(D2342="はい",C2342&gt;=2026,C2342&lt;=2027),60000,40000)))))</f>
        <v/>
      </c>
      <c r="P2342" s="18">
        <f>IF(G2342&lt;=0,0,IF(G2342&lt;=20000,G2342,IF(G2342&lt;=40000,ROUNDUP(G2342/2,0)+10000,IF(G2342&lt;=80000,ROUNDUP(G2342/4,0)+20000,40000))))</f>
        <v/>
      </c>
      <c r="Q2342" s="18">
        <f>IF(I2342&lt;=0,IF(H2342&lt;=0,0,IF(H2342&lt;=20000,H2342,IF(H2342&lt;=40000,ROUNDUP(H2342/2,0)+10000,IF(H2342&lt;=80000,ROUNDUP(H2342/4,0)+20000,40000)))),IF(H2342&lt;=0,IF(I2342&lt;=0,0,IF(I2342&lt;=25000,I2342,IF(I2342&lt;=50000,ROUNDUP(I2342/2,0)+12500,IF(I2342&lt;=100000,ROUNDUP(I2342/4,0)+25000,50000)))),MAX(IF(I2342&lt;=0,0,IF(I2342&lt;=25000,I2342,IF(I2342&lt;=50000,ROUNDUP(I2342/2,0)+12500,IF(I2342&lt;=100000,ROUNDUP(I2342/4,0)+25000,50000)))),MIN(IF(H2342&lt;=0,0,IF(H2342&lt;=20000,H2342,IF(H2342&lt;=40000,ROUNDUP(H2342/2,0)+10000,IF(H2342&lt;=80000,ROUNDUP(H2342/4,0)+20000,40000))))+IF(I2342&lt;=0,0,IF(I2342&lt;=25000,I2342,IF(I2342&lt;=50000,ROUNDUP(I2342/2,0)+12500,IF(I2342&lt;=100000,ROUNDUP(I2342/4,0)+25000,50000)))),40000))))</f>
        <v/>
      </c>
      <c r="R2342" s="18">
        <f>MIN(120000,O2342+P2342+Q2342)</f>
        <v/>
      </c>
      <c r="S2342" s="18">
        <f>IF(F2342&lt;=0,IF(E2342&lt;=0,0,IF(E2342&lt;=12000,E2342,IF(E2342&lt;=32000,ROUNDUP(E2342/2,0)+6000,IF(E2342&lt;=56000,ROUNDUP(E2342/4,0)+14000,28000)))),IF(E2342&lt;=0,IF(F2342&lt;=0,0,IF(F2342&lt;=15000,F2342,IF(F2342&lt;=40000,ROUNDUP(F2342/2,0)+7500,IF(F2342&lt;=70000,ROUNDUP(F2342/4,0)+17500,35000)))),MAX(IF(F2342&lt;=0,0,IF(F2342&lt;=15000,F2342,IF(F2342&lt;=40000,ROUNDUP(F2342/2,0)+7500,IF(F2342&lt;=70000,ROUNDUP(F2342/4,0)+17500,35000)))),MIN(IF(E2342&lt;=0,0,IF(E2342&lt;=12000,E2342,IF(E2342&lt;=32000,ROUNDUP(E2342/2,0)+6000,IF(E2342&lt;=56000,ROUNDUP(E2342/4,0)+14000,28000))))+IF(F2342&lt;=0,0,IF(F2342&lt;=15000,F2342,IF(F2342&lt;=40000,ROUNDUP(F2342/2,0)+7500,IF(F2342&lt;=70000,ROUNDUP(F2342/4,0)+17500,35000)))),28000))))</f>
        <v/>
      </c>
      <c r="T2342" s="18">
        <f>IF(G2342&lt;=0,0,IF(G2342&lt;=12000,G2342,IF(G2342&lt;=32000,ROUNDUP(G2342/2,0)+6000,IF(G2342&lt;=56000,ROUNDUP(G2342/4,0)+14000,28000))))</f>
        <v/>
      </c>
      <c r="U2342" s="18">
        <f>IF(I2342&lt;=0,IF(H2342&lt;=0,0,IF(H2342&lt;=12000,H2342,IF(H2342&lt;=32000,ROUNDUP(H2342/2,0)+6000,IF(H2342&lt;=56000,ROUNDUP(H2342/4,0)+14000,28000)))),IF(H2342&lt;=0,IF(I2342&lt;=0,0,IF(I2342&lt;=15000,I2342,IF(I2342&lt;=40000,ROUNDUP(I2342/2,0)+7500,IF(I2342&lt;=70000,ROUNDUP(I2342/4,0)+17500,35000)))),MAX(IF(I2342&lt;=0,0,IF(I2342&lt;=15000,I2342,IF(I2342&lt;=40000,ROUNDUP(I2342/2,0)+7500,IF(I2342&lt;=70000,ROUNDUP(I2342/4,0)+17500,35000)))),MIN(IF(H2342&lt;=0,0,IF(H2342&lt;=12000,H2342,IF(H2342&lt;=32000,ROUNDUP(H2342/2,0)+6000,IF(H2342&lt;=56000,ROUNDUP(H2342/4,0)+14000,28000))))+IF(I2342&lt;=0,0,IF(I2342&lt;=15000,I2342,IF(I2342&lt;=40000,ROUNDUP(I2342/2,0)+7500,IF(I2342&lt;=70000,ROUNDUP(I2342/4,0)+17500,35000)))),28000))))</f>
        <v/>
      </c>
      <c r="V2342" s="18">
        <f>MIN(70000,S2342+T2342+U2342)</f>
        <v/>
      </c>
      <c r="W2342" s="18">
        <f>MAX(0,ROUNDDOWN(M2342-J2342-N2342-K2342-0,-3))</f>
        <v/>
      </c>
      <c r="X2342" s="18">
        <f>MAX(0,ROUNDDOWN(M2342-J2342-N2342-K2342-R2342,-3))</f>
        <v/>
      </c>
      <c r="Y2342" s="18">
        <f>IF(W2342&lt;=0,0,ROUNDDOWN((W2342*LOOKUP(W2342,{0,1950001,3300001,6950001,9000001,18000001,40000001},{0.05,0.1,0.2,0.23,0.33,0.4,0.45})-LOOKUP(W2342,{0,1950001,3300001,6950001,9000001,18000001,40000001},{0,97500,427500,636000,1536000,2796000,4796000}))*1.021,-2))</f>
        <v/>
      </c>
      <c r="Z2342" s="18">
        <f>IF(X2342&lt;=0,0,ROUNDDOWN((X2342*LOOKUP(X2342,{0,1950001,3300001,6950001,9000001,18000001,40000001},{0.05,0.1,0.2,0.23,0.33,0.4,0.45})-LOOKUP(X2342,{0,1950001,3300001,6950001,9000001,18000001,40000001},{0,97500,427500,636000,1536000,2796000,4796000}))*1.021,-2))</f>
        <v/>
      </c>
      <c r="AA2342" s="18">
        <f>MAX(0,ROUNDDOWN(M2342-J2342-430000-L2342-0,-3))</f>
        <v/>
      </c>
      <c r="AB2342" s="18">
        <f>MAX(0,ROUNDDOWN(M2342-J2342-430000-L2342-V2342,-3))</f>
        <v/>
      </c>
      <c r="AC2342" s="18">
        <f>IF(M2342&lt;=450000,0,MAX(0,ROUNDDOWN(AA2342*0.06-MIN(50000,AA2342)*0.03,-2))+MAX(0,ROUNDDOWN(AA2342*0.04-MIN(50000,AA2342)*0.02,-2)))</f>
        <v/>
      </c>
      <c r="AD2342" s="18">
        <f>IF(M2342&lt;=450000,0,MAX(0,ROUNDDOWN(AB2342*0.06-MIN(50000,AB2342)*0.03,-2))+MAX(0,ROUNDDOWN(AB2342*0.04-MIN(50000,AB2342)*0.02,-2)))</f>
        <v/>
      </c>
      <c r="AE2342" s="18">
        <f>Y2342-Z2342</f>
        <v/>
      </c>
      <c r="AF2342" s="18">
        <f>AC2342-AD2342</f>
        <v/>
      </c>
      <c r="AG2342" s="18">
        <f>AE2342+AF2342</f>
        <v/>
      </c>
      <c r="AH2342" s="20">
        <f>IF(W2342&lt;=0,0,LOOKUP(W2342,{0,1950001,3300001,6950001,9000001,18000001,40000001},{0.05,0.1,0.2,0.23,0.33,0.4,0.45}))</f>
        <v/>
      </c>
    </row>
    <row r="2343">
      <c r="A2343" t="inlineStr">
        <is>
          <t>1万円刻み 3区分8万円ずつ</t>
        </is>
      </c>
      <c r="B2343" s="18">
        <f>'4_1万円刻み'!$A$755</f>
        <v/>
      </c>
      <c r="C2343" s="19" t="n">
        <v>2026</v>
      </c>
      <c r="D2343" t="inlineStr">
        <is>
          <t>いいえ</t>
        </is>
      </c>
      <c r="E2343" s="18" t="n">
        <v>80000</v>
      </c>
      <c r="F2343" s="18" t="n">
        <v>0</v>
      </c>
      <c r="G2343" s="18" t="n">
        <v>80000</v>
      </c>
      <c r="H2343" s="18" t="n">
        <v>80000</v>
      </c>
      <c r="I2343" s="18" t="n">
        <v>0</v>
      </c>
      <c r="J2343" s="18">
        <f>ROUND(MIN(B2343/12,650000)*12*0.0915+MIN(B2343/12,1390000)*12*(0.0504+0)+B2343*0.005,0)</f>
        <v/>
      </c>
      <c r="K2343" s="18" t="n">
        <v>0</v>
      </c>
      <c r="L2343" s="18" t="n">
        <v>0</v>
      </c>
      <c r="M2343" s="18">
        <f>ROUND(IF(C2343&gt;=2026,IF(B2343&lt;741000,0,IF(B2343&lt;2191000,B2343-740000,IF(B2343&lt;2193000,1451000,IF(B2343&lt;2196000,1453000,IF(B2343&lt;2200000,1456000,IF(B2343&lt;3600000,ROUNDDOWN(B2343/4,-3)*2.8-80000,IF(B2343&lt;6600000,ROUNDDOWN(B2343/4,-3)*3.2-440000,IF(B2343&lt;8500000,ROUNDDOWN(B2343*0.9,0)-1100000,B2343-1950000)))))))),IF(B2343&lt;651000,0,IF(B2343&lt;1900000,B2343-650000,IF(B2343&lt;3600000,ROUNDDOWN(B2343/4,-3)*2.8-80000,IF(B2343&lt;6600000,ROUNDDOWN(B2343/4,-3)*3.2-440000,IF(B2343&lt;8500000,ROUNDDOWN(B2343*0.9,0)-1100000,B2343-1950000)))))),0)</f>
        <v/>
      </c>
      <c r="N2343" s="18">
        <f>IF(M2343&gt;23500000,NA(),IF(C2343&gt;=2026,IF(M2343&lt;=4890000,1040000,IF(M2343&lt;=6550000,670000,620000)),IF(M2343&lt;=1320000,950000,IF(M2343&lt;=3360000,880000,IF(M2343&lt;=4890000,680000,IF(M2343&lt;=6550000,630000,580000))))))</f>
        <v/>
      </c>
      <c r="O2343" s="18">
        <f>IF(F2343&lt;=0,IF(AND(D2343="はい",C2343&gt;=2026,C2343&lt;=2027),IF(E2343&lt;=0,0,IF(E2343&lt;=30000,E2343,IF(E2343&lt;=60000,ROUNDUP(E2343/2,0)+15000,IF(E2343&lt;=120000,ROUNDUP(E2343/4,0)+30000,60000)))),IF(E2343&lt;=0,0,IF(E2343&lt;=20000,E2343,IF(E2343&lt;=40000,ROUNDUP(E2343/2,0)+10000,IF(E2343&lt;=80000,ROUNDUP(E2343/4,0)+20000,40000))))),IF(E2343&lt;=0,IF(F2343&lt;=0,0,IF(F2343&lt;=25000,F2343,IF(F2343&lt;=50000,ROUNDUP(F2343/2,0)+12500,IF(F2343&lt;=100000,ROUNDUP(F2343/4,0)+25000,50000)))),MAX(IF(F2343&lt;=0,0,IF(F2343&lt;=25000,F2343,IF(F2343&lt;=50000,ROUNDUP(F2343/2,0)+12500,IF(F2343&lt;=100000,ROUNDUP(F2343/4,0)+25000,50000)))),MIN(IF(AND(D2343="はい",C2343&gt;=2026,C2343&lt;=2027),IF(E2343&lt;=0,0,IF(E2343&lt;=30000,E2343,IF(E2343&lt;=60000,ROUNDUP(E2343/2,0)+15000,IF(E2343&lt;=120000,ROUNDUP(E2343/4,0)+30000,60000)))),IF(E2343&lt;=0,0,IF(E2343&lt;=20000,E2343,IF(E2343&lt;=40000,ROUNDUP(E2343/2,0)+10000,IF(E2343&lt;=80000,ROUNDUP(E2343/4,0)+20000,40000)))))+IF(F2343&lt;=0,0,IF(F2343&lt;=25000,F2343,IF(F2343&lt;=50000,ROUNDUP(F2343/2,0)+12500,IF(F2343&lt;=100000,ROUNDUP(F2343/4,0)+25000,50000)))),IF(AND(D2343="はい",C2343&gt;=2026,C2343&lt;=2027),60000,40000)))))</f>
        <v/>
      </c>
      <c r="P2343" s="18">
        <f>IF(G2343&lt;=0,0,IF(G2343&lt;=20000,G2343,IF(G2343&lt;=40000,ROUNDUP(G2343/2,0)+10000,IF(G2343&lt;=80000,ROUNDUP(G2343/4,0)+20000,40000))))</f>
        <v/>
      </c>
      <c r="Q2343" s="18">
        <f>IF(I2343&lt;=0,IF(H2343&lt;=0,0,IF(H2343&lt;=20000,H2343,IF(H2343&lt;=40000,ROUNDUP(H2343/2,0)+10000,IF(H2343&lt;=80000,ROUNDUP(H2343/4,0)+20000,40000)))),IF(H2343&lt;=0,IF(I2343&lt;=0,0,IF(I2343&lt;=25000,I2343,IF(I2343&lt;=50000,ROUNDUP(I2343/2,0)+12500,IF(I2343&lt;=100000,ROUNDUP(I2343/4,0)+25000,50000)))),MAX(IF(I2343&lt;=0,0,IF(I2343&lt;=25000,I2343,IF(I2343&lt;=50000,ROUNDUP(I2343/2,0)+12500,IF(I2343&lt;=100000,ROUNDUP(I2343/4,0)+25000,50000)))),MIN(IF(H2343&lt;=0,0,IF(H2343&lt;=20000,H2343,IF(H2343&lt;=40000,ROUNDUP(H2343/2,0)+10000,IF(H2343&lt;=80000,ROUNDUP(H2343/4,0)+20000,40000))))+IF(I2343&lt;=0,0,IF(I2343&lt;=25000,I2343,IF(I2343&lt;=50000,ROUNDUP(I2343/2,0)+12500,IF(I2343&lt;=100000,ROUNDUP(I2343/4,0)+25000,50000)))),40000))))</f>
        <v/>
      </c>
      <c r="R2343" s="18">
        <f>MIN(120000,O2343+P2343+Q2343)</f>
        <v/>
      </c>
      <c r="S2343" s="18">
        <f>IF(F2343&lt;=0,IF(E2343&lt;=0,0,IF(E2343&lt;=12000,E2343,IF(E2343&lt;=32000,ROUNDUP(E2343/2,0)+6000,IF(E2343&lt;=56000,ROUNDUP(E2343/4,0)+14000,28000)))),IF(E2343&lt;=0,IF(F2343&lt;=0,0,IF(F2343&lt;=15000,F2343,IF(F2343&lt;=40000,ROUNDUP(F2343/2,0)+7500,IF(F2343&lt;=70000,ROUNDUP(F2343/4,0)+17500,35000)))),MAX(IF(F2343&lt;=0,0,IF(F2343&lt;=15000,F2343,IF(F2343&lt;=40000,ROUNDUP(F2343/2,0)+7500,IF(F2343&lt;=70000,ROUNDUP(F2343/4,0)+17500,35000)))),MIN(IF(E2343&lt;=0,0,IF(E2343&lt;=12000,E2343,IF(E2343&lt;=32000,ROUNDUP(E2343/2,0)+6000,IF(E2343&lt;=56000,ROUNDUP(E2343/4,0)+14000,28000))))+IF(F2343&lt;=0,0,IF(F2343&lt;=15000,F2343,IF(F2343&lt;=40000,ROUNDUP(F2343/2,0)+7500,IF(F2343&lt;=70000,ROUNDUP(F2343/4,0)+17500,35000)))),28000))))</f>
        <v/>
      </c>
      <c r="T2343" s="18">
        <f>IF(G2343&lt;=0,0,IF(G2343&lt;=12000,G2343,IF(G2343&lt;=32000,ROUNDUP(G2343/2,0)+6000,IF(G2343&lt;=56000,ROUNDUP(G2343/4,0)+14000,28000))))</f>
        <v/>
      </c>
      <c r="U2343" s="18">
        <f>IF(I2343&lt;=0,IF(H2343&lt;=0,0,IF(H2343&lt;=12000,H2343,IF(H2343&lt;=32000,ROUNDUP(H2343/2,0)+6000,IF(H2343&lt;=56000,ROUNDUP(H2343/4,0)+14000,28000)))),IF(H2343&lt;=0,IF(I2343&lt;=0,0,IF(I2343&lt;=15000,I2343,IF(I2343&lt;=40000,ROUNDUP(I2343/2,0)+7500,IF(I2343&lt;=70000,ROUNDUP(I2343/4,0)+17500,35000)))),MAX(IF(I2343&lt;=0,0,IF(I2343&lt;=15000,I2343,IF(I2343&lt;=40000,ROUNDUP(I2343/2,0)+7500,IF(I2343&lt;=70000,ROUNDUP(I2343/4,0)+17500,35000)))),MIN(IF(H2343&lt;=0,0,IF(H2343&lt;=12000,H2343,IF(H2343&lt;=32000,ROUNDUP(H2343/2,0)+6000,IF(H2343&lt;=56000,ROUNDUP(H2343/4,0)+14000,28000))))+IF(I2343&lt;=0,0,IF(I2343&lt;=15000,I2343,IF(I2343&lt;=40000,ROUNDUP(I2343/2,0)+7500,IF(I2343&lt;=70000,ROUNDUP(I2343/4,0)+17500,35000)))),28000))))</f>
        <v/>
      </c>
      <c r="V2343" s="18">
        <f>MIN(70000,S2343+T2343+U2343)</f>
        <v/>
      </c>
      <c r="W2343" s="18">
        <f>MAX(0,ROUNDDOWN(M2343-J2343-N2343-K2343-0,-3))</f>
        <v/>
      </c>
      <c r="X2343" s="18">
        <f>MAX(0,ROUNDDOWN(M2343-J2343-N2343-K2343-R2343,-3))</f>
        <v/>
      </c>
      <c r="Y2343" s="18">
        <f>IF(W2343&lt;=0,0,ROUNDDOWN((W2343*LOOKUP(W2343,{0,1950001,3300001,6950001,9000001,18000001,40000001},{0.05,0.1,0.2,0.23,0.33,0.4,0.45})-LOOKUP(W2343,{0,1950001,3300001,6950001,9000001,18000001,40000001},{0,97500,427500,636000,1536000,2796000,4796000}))*1.021,-2))</f>
        <v/>
      </c>
      <c r="Z2343" s="18">
        <f>IF(X2343&lt;=0,0,ROUNDDOWN((X2343*LOOKUP(X2343,{0,1950001,3300001,6950001,9000001,18000001,40000001},{0.05,0.1,0.2,0.23,0.33,0.4,0.45})-LOOKUP(X2343,{0,1950001,3300001,6950001,9000001,18000001,40000001},{0,97500,427500,636000,1536000,2796000,4796000}))*1.021,-2))</f>
        <v/>
      </c>
      <c r="AA2343" s="18">
        <f>MAX(0,ROUNDDOWN(M2343-J2343-430000-L2343-0,-3))</f>
        <v/>
      </c>
      <c r="AB2343" s="18">
        <f>MAX(0,ROUNDDOWN(M2343-J2343-430000-L2343-V2343,-3))</f>
        <v/>
      </c>
      <c r="AC2343" s="18">
        <f>IF(M2343&lt;=450000,0,MAX(0,ROUNDDOWN(AA2343*0.06-MIN(50000,AA2343)*0.03,-2))+MAX(0,ROUNDDOWN(AA2343*0.04-MIN(50000,AA2343)*0.02,-2)))</f>
        <v/>
      </c>
      <c r="AD2343" s="18">
        <f>IF(M2343&lt;=450000,0,MAX(0,ROUNDDOWN(AB2343*0.06-MIN(50000,AB2343)*0.03,-2))+MAX(0,ROUNDDOWN(AB2343*0.04-MIN(50000,AB2343)*0.02,-2)))</f>
        <v/>
      </c>
      <c r="AE2343" s="18">
        <f>Y2343-Z2343</f>
        <v/>
      </c>
      <c r="AF2343" s="18">
        <f>AC2343-AD2343</f>
        <v/>
      </c>
      <c r="AG2343" s="18">
        <f>AE2343+AF2343</f>
        <v/>
      </c>
      <c r="AH2343" s="20">
        <f>IF(W2343&lt;=0,0,LOOKUP(W2343,{0,1950001,3300001,6950001,9000001,18000001,40000001},{0.05,0.1,0.2,0.23,0.33,0.4,0.45}))</f>
        <v/>
      </c>
    </row>
    <row r="2344">
      <c r="A2344" t="inlineStr">
        <is>
          <t>1万円刻み 一般8万円</t>
        </is>
      </c>
      <c r="B2344" s="18">
        <f>'4_1万円刻み'!$A$755</f>
        <v/>
      </c>
      <c r="C2344" s="19" t="n">
        <v>2026</v>
      </c>
      <c r="D2344" t="inlineStr">
        <is>
          <t>いいえ</t>
        </is>
      </c>
      <c r="E2344" s="18" t="n">
        <v>80000</v>
      </c>
      <c r="F2344" s="18" t="n">
        <v>0</v>
      </c>
      <c r="G2344" s="18" t="n">
        <v>0</v>
      </c>
      <c r="H2344" s="18" t="n">
        <v>0</v>
      </c>
      <c r="I2344" s="18" t="n">
        <v>0</v>
      </c>
      <c r="J2344" s="18">
        <f>ROUND(MIN(B2344/12,650000)*12*0.0915+MIN(B2344/12,1390000)*12*(0.0504+0)+B2344*0.005,0)</f>
        <v/>
      </c>
      <c r="K2344" s="18" t="n">
        <v>0</v>
      </c>
      <c r="L2344" s="18" t="n">
        <v>0</v>
      </c>
      <c r="M2344" s="18">
        <f>ROUND(IF(C2344&gt;=2026,IF(B2344&lt;741000,0,IF(B2344&lt;2191000,B2344-740000,IF(B2344&lt;2193000,1451000,IF(B2344&lt;2196000,1453000,IF(B2344&lt;2200000,1456000,IF(B2344&lt;3600000,ROUNDDOWN(B2344/4,-3)*2.8-80000,IF(B2344&lt;6600000,ROUNDDOWN(B2344/4,-3)*3.2-440000,IF(B2344&lt;8500000,ROUNDDOWN(B2344*0.9,0)-1100000,B2344-1950000)))))))),IF(B2344&lt;651000,0,IF(B2344&lt;1900000,B2344-650000,IF(B2344&lt;3600000,ROUNDDOWN(B2344/4,-3)*2.8-80000,IF(B2344&lt;6600000,ROUNDDOWN(B2344/4,-3)*3.2-440000,IF(B2344&lt;8500000,ROUNDDOWN(B2344*0.9,0)-1100000,B2344-1950000)))))),0)</f>
        <v/>
      </c>
      <c r="N2344" s="18">
        <f>IF(M2344&gt;23500000,NA(),IF(C2344&gt;=2026,IF(M2344&lt;=4890000,1040000,IF(M2344&lt;=6550000,670000,620000)),IF(M2344&lt;=1320000,950000,IF(M2344&lt;=3360000,880000,IF(M2344&lt;=4890000,680000,IF(M2344&lt;=6550000,630000,580000))))))</f>
        <v/>
      </c>
      <c r="O2344" s="18">
        <f>IF(F2344&lt;=0,IF(AND(D2344="はい",C2344&gt;=2026,C2344&lt;=2027),IF(E2344&lt;=0,0,IF(E2344&lt;=30000,E2344,IF(E2344&lt;=60000,ROUNDUP(E2344/2,0)+15000,IF(E2344&lt;=120000,ROUNDUP(E2344/4,0)+30000,60000)))),IF(E2344&lt;=0,0,IF(E2344&lt;=20000,E2344,IF(E2344&lt;=40000,ROUNDUP(E2344/2,0)+10000,IF(E2344&lt;=80000,ROUNDUP(E2344/4,0)+20000,40000))))),IF(E2344&lt;=0,IF(F2344&lt;=0,0,IF(F2344&lt;=25000,F2344,IF(F2344&lt;=50000,ROUNDUP(F2344/2,0)+12500,IF(F2344&lt;=100000,ROUNDUP(F2344/4,0)+25000,50000)))),MAX(IF(F2344&lt;=0,0,IF(F2344&lt;=25000,F2344,IF(F2344&lt;=50000,ROUNDUP(F2344/2,0)+12500,IF(F2344&lt;=100000,ROUNDUP(F2344/4,0)+25000,50000)))),MIN(IF(AND(D2344="はい",C2344&gt;=2026,C2344&lt;=2027),IF(E2344&lt;=0,0,IF(E2344&lt;=30000,E2344,IF(E2344&lt;=60000,ROUNDUP(E2344/2,0)+15000,IF(E2344&lt;=120000,ROUNDUP(E2344/4,0)+30000,60000)))),IF(E2344&lt;=0,0,IF(E2344&lt;=20000,E2344,IF(E2344&lt;=40000,ROUNDUP(E2344/2,0)+10000,IF(E2344&lt;=80000,ROUNDUP(E2344/4,0)+20000,40000)))))+IF(F2344&lt;=0,0,IF(F2344&lt;=25000,F2344,IF(F2344&lt;=50000,ROUNDUP(F2344/2,0)+12500,IF(F2344&lt;=100000,ROUNDUP(F2344/4,0)+25000,50000)))),IF(AND(D2344="はい",C2344&gt;=2026,C2344&lt;=2027),60000,40000)))))</f>
        <v/>
      </c>
      <c r="P2344" s="18">
        <f>IF(G2344&lt;=0,0,IF(G2344&lt;=20000,G2344,IF(G2344&lt;=40000,ROUNDUP(G2344/2,0)+10000,IF(G2344&lt;=80000,ROUNDUP(G2344/4,0)+20000,40000))))</f>
        <v/>
      </c>
      <c r="Q2344" s="18">
        <f>IF(I2344&lt;=0,IF(H2344&lt;=0,0,IF(H2344&lt;=20000,H2344,IF(H2344&lt;=40000,ROUNDUP(H2344/2,0)+10000,IF(H2344&lt;=80000,ROUNDUP(H2344/4,0)+20000,40000)))),IF(H2344&lt;=0,IF(I2344&lt;=0,0,IF(I2344&lt;=25000,I2344,IF(I2344&lt;=50000,ROUNDUP(I2344/2,0)+12500,IF(I2344&lt;=100000,ROUNDUP(I2344/4,0)+25000,50000)))),MAX(IF(I2344&lt;=0,0,IF(I2344&lt;=25000,I2344,IF(I2344&lt;=50000,ROUNDUP(I2344/2,0)+12500,IF(I2344&lt;=100000,ROUNDUP(I2344/4,0)+25000,50000)))),MIN(IF(H2344&lt;=0,0,IF(H2344&lt;=20000,H2344,IF(H2344&lt;=40000,ROUNDUP(H2344/2,0)+10000,IF(H2344&lt;=80000,ROUNDUP(H2344/4,0)+20000,40000))))+IF(I2344&lt;=0,0,IF(I2344&lt;=25000,I2344,IF(I2344&lt;=50000,ROUNDUP(I2344/2,0)+12500,IF(I2344&lt;=100000,ROUNDUP(I2344/4,0)+25000,50000)))),40000))))</f>
        <v/>
      </c>
      <c r="R2344" s="18">
        <f>MIN(120000,O2344+P2344+Q2344)</f>
        <v/>
      </c>
      <c r="S2344" s="18">
        <f>IF(F2344&lt;=0,IF(E2344&lt;=0,0,IF(E2344&lt;=12000,E2344,IF(E2344&lt;=32000,ROUNDUP(E2344/2,0)+6000,IF(E2344&lt;=56000,ROUNDUP(E2344/4,0)+14000,28000)))),IF(E2344&lt;=0,IF(F2344&lt;=0,0,IF(F2344&lt;=15000,F2344,IF(F2344&lt;=40000,ROUNDUP(F2344/2,0)+7500,IF(F2344&lt;=70000,ROUNDUP(F2344/4,0)+17500,35000)))),MAX(IF(F2344&lt;=0,0,IF(F2344&lt;=15000,F2344,IF(F2344&lt;=40000,ROUNDUP(F2344/2,0)+7500,IF(F2344&lt;=70000,ROUNDUP(F2344/4,0)+17500,35000)))),MIN(IF(E2344&lt;=0,0,IF(E2344&lt;=12000,E2344,IF(E2344&lt;=32000,ROUNDUP(E2344/2,0)+6000,IF(E2344&lt;=56000,ROUNDUP(E2344/4,0)+14000,28000))))+IF(F2344&lt;=0,0,IF(F2344&lt;=15000,F2344,IF(F2344&lt;=40000,ROUNDUP(F2344/2,0)+7500,IF(F2344&lt;=70000,ROUNDUP(F2344/4,0)+17500,35000)))),28000))))</f>
        <v/>
      </c>
      <c r="T2344" s="18">
        <f>IF(G2344&lt;=0,0,IF(G2344&lt;=12000,G2344,IF(G2344&lt;=32000,ROUNDUP(G2344/2,0)+6000,IF(G2344&lt;=56000,ROUNDUP(G2344/4,0)+14000,28000))))</f>
        <v/>
      </c>
      <c r="U2344" s="18">
        <f>IF(I2344&lt;=0,IF(H2344&lt;=0,0,IF(H2344&lt;=12000,H2344,IF(H2344&lt;=32000,ROUNDUP(H2344/2,0)+6000,IF(H2344&lt;=56000,ROUNDUP(H2344/4,0)+14000,28000)))),IF(H2344&lt;=0,IF(I2344&lt;=0,0,IF(I2344&lt;=15000,I2344,IF(I2344&lt;=40000,ROUNDUP(I2344/2,0)+7500,IF(I2344&lt;=70000,ROUNDUP(I2344/4,0)+17500,35000)))),MAX(IF(I2344&lt;=0,0,IF(I2344&lt;=15000,I2344,IF(I2344&lt;=40000,ROUNDUP(I2344/2,0)+7500,IF(I2344&lt;=70000,ROUNDUP(I2344/4,0)+17500,35000)))),MIN(IF(H2344&lt;=0,0,IF(H2344&lt;=12000,H2344,IF(H2344&lt;=32000,ROUNDUP(H2344/2,0)+6000,IF(H2344&lt;=56000,ROUNDUP(H2344/4,0)+14000,28000))))+IF(I2344&lt;=0,0,IF(I2344&lt;=15000,I2344,IF(I2344&lt;=40000,ROUNDUP(I2344/2,0)+7500,IF(I2344&lt;=70000,ROUNDUP(I2344/4,0)+17500,35000)))),28000))))</f>
        <v/>
      </c>
      <c r="V2344" s="18">
        <f>MIN(70000,S2344+T2344+U2344)</f>
        <v/>
      </c>
      <c r="W2344" s="18">
        <f>MAX(0,ROUNDDOWN(M2344-J2344-N2344-K2344-0,-3))</f>
        <v/>
      </c>
      <c r="X2344" s="18">
        <f>MAX(0,ROUNDDOWN(M2344-J2344-N2344-K2344-R2344,-3))</f>
        <v/>
      </c>
      <c r="Y2344" s="18">
        <f>IF(W2344&lt;=0,0,ROUNDDOWN((W2344*LOOKUP(W2344,{0,1950001,3300001,6950001,9000001,18000001,40000001},{0.05,0.1,0.2,0.23,0.33,0.4,0.45})-LOOKUP(W2344,{0,1950001,3300001,6950001,9000001,18000001,40000001},{0,97500,427500,636000,1536000,2796000,4796000}))*1.021,-2))</f>
        <v/>
      </c>
      <c r="Z2344" s="18">
        <f>IF(X2344&lt;=0,0,ROUNDDOWN((X2344*LOOKUP(X2344,{0,1950001,3300001,6950001,9000001,18000001,40000001},{0.05,0.1,0.2,0.23,0.33,0.4,0.45})-LOOKUP(X2344,{0,1950001,3300001,6950001,9000001,18000001,40000001},{0,97500,427500,636000,1536000,2796000,4796000}))*1.021,-2))</f>
        <v/>
      </c>
      <c r="AA2344" s="18">
        <f>MAX(0,ROUNDDOWN(M2344-J2344-430000-L2344-0,-3))</f>
        <v/>
      </c>
      <c r="AB2344" s="18">
        <f>MAX(0,ROUNDDOWN(M2344-J2344-430000-L2344-V2344,-3))</f>
        <v/>
      </c>
      <c r="AC2344" s="18">
        <f>IF(M2344&lt;=450000,0,MAX(0,ROUNDDOWN(AA2344*0.06-MIN(50000,AA2344)*0.03,-2))+MAX(0,ROUNDDOWN(AA2344*0.04-MIN(50000,AA2344)*0.02,-2)))</f>
        <v/>
      </c>
      <c r="AD2344" s="18">
        <f>IF(M2344&lt;=450000,0,MAX(0,ROUNDDOWN(AB2344*0.06-MIN(50000,AB2344)*0.03,-2))+MAX(0,ROUNDDOWN(AB2344*0.04-MIN(50000,AB2344)*0.02,-2)))</f>
        <v/>
      </c>
      <c r="AE2344" s="18">
        <f>Y2344-Z2344</f>
        <v/>
      </c>
      <c r="AF2344" s="18">
        <f>AC2344-AD2344</f>
        <v/>
      </c>
      <c r="AG2344" s="18">
        <f>AE2344+AF2344</f>
        <v/>
      </c>
      <c r="AH2344" s="20">
        <f>IF(W2344&lt;=0,0,LOOKUP(W2344,{0,1950001,3300001,6950001,9000001,18000001,40000001},{0.05,0.1,0.2,0.23,0.33,0.4,0.45}))</f>
        <v/>
      </c>
    </row>
    <row r="2345">
      <c r="A2345" t="inlineStr">
        <is>
          <t>1万円刻み 特例あり一般12万円</t>
        </is>
      </c>
      <c r="B2345" s="18">
        <f>'4_1万円刻み'!$A$755</f>
        <v/>
      </c>
      <c r="C2345" s="19" t="n">
        <v>2026</v>
      </c>
      <c r="D2345" t="inlineStr">
        <is>
          <t>はい</t>
        </is>
      </c>
      <c r="E2345" s="18" t="n">
        <v>120000</v>
      </c>
      <c r="F2345" s="18" t="n">
        <v>0</v>
      </c>
      <c r="G2345" s="18" t="n">
        <v>0</v>
      </c>
      <c r="H2345" s="18" t="n">
        <v>0</v>
      </c>
      <c r="I2345" s="18" t="n">
        <v>0</v>
      </c>
      <c r="J2345" s="18">
        <f>ROUND(MIN(B2345/12,650000)*12*0.0915+MIN(B2345/12,1390000)*12*(0.0504+0)+B2345*0.005,0)</f>
        <v/>
      </c>
      <c r="K2345" s="18" t="n">
        <v>0</v>
      </c>
      <c r="L2345" s="18" t="n">
        <v>0</v>
      </c>
      <c r="M2345" s="18">
        <f>ROUND(IF(C2345&gt;=2026,IF(B2345&lt;741000,0,IF(B2345&lt;2191000,B2345-740000,IF(B2345&lt;2193000,1451000,IF(B2345&lt;2196000,1453000,IF(B2345&lt;2200000,1456000,IF(B2345&lt;3600000,ROUNDDOWN(B2345/4,-3)*2.8-80000,IF(B2345&lt;6600000,ROUNDDOWN(B2345/4,-3)*3.2-440000,IF(B2345&lt;8500000,ROUNDDOWN(B2345*0.9,0)-1100000,B2345-1950000)))))))),IF(B2345&lt;651000,0,IF(B2345&lt;1900000,B2345-650000,IF(B2345&lt;3600000,ROUNDDOWN(B2345/4,-3)*2.8-80000,IF(B2345&lt;6600000,ROUNDDOWN(B2345/4,-3)*3.2-440000,IF(B2345&lt;8500000,ROUNDDOWN(B2345*0.9,0)-1100000,B2345-1950000)))))),0)</f>
        <v/>
      </c>
      <c r="N2345" s="18">
        <f>IF(M2345&gt;23500000,NA(),IF(C2345&gt;=2026,IF(M2345&lt;=4890000,1040000,IF(M2345&lt;=6550000,670000,620000)),IF(M2345&lt;=1320000,950000,IF(M2345&lt;=3360000,880000,IF(M2345&lt;=4890000,680000,IF(M2345&lt;=6550000,630000,580000))))))</f>
        <v/>
      </c>
      <c r="O2345" s="18">
        <f>IF(F2345&lt;=0,IF(AND(D2345="はい",C2345&gt;=2026,C2345&lt;=2027),IF(E2345&lt;=0,0,IF(E2345&lt;=30000,E2345,IF(E2345&lt;=60000,ROUNDUP(E2345/2,0)+15000,IF(E2345&lt;=120000,ROUNDUP(E2345/4,0)+30000,60000)))),IF(E2345&lt;=0,0,IF(E2345&lt;=20000,E2345,IF(E2345&lt;=40000,ROUNDUP(E2345/2,0)+10000,IF(E2345&lt;=80000,ROUNDUP(E2345/4,0)+20000,40000))))),IF(E2345&lt;=0,IF(F2345&lt;=0,0,IF(F2345&lt;=25000,F2345,IF(F2345&lt;=50000,ROUNDUP(F2345/2,0)+12500,IF(F2345&lt;=100000,ROUNDUP(F2345/4,0)+25000,50000)))),MAX(IF(F2345&lt;=0,0,IF(F2345&lt;=25000,F2345,IF(F2345&lt;=50000,ROUNDUP(F2345/2,0)+12500,IF(F2345&lt;=100000,ROUNDUP(F2345/4,0)+25000,50000)))),MIN(IF(AND(D2345="はい",C2345&gt;=2026,C2345&lt;=2027),IF(E2345&lt;=0,0,IF(E2345&lt;=30000,E2345,IF(E2345&lt;=60000,ROUNDUP(E2345/2,0)+15000,IF(E2345&lt;=120000,ROUNDUP(E2345/4,0)+30000,60000)))),IF(E2345&lt;=0,0,IF(E2345&lt;=20000,E2345,IF(E2345&lt;=40000,ROUNDUP(E2345/2,0)+10000,IF(E2345&lt;=80000,ROUNDUP(E2345/4,0)+20000,40000)))))+IF(F2345&lt;=0,0,IF(F2345&lt;=25000,F2345,IF(F2345&lt;=50000,ROUNDUP(F2345/2,0)+12500,IF(F2345&lt;=100000,ROUNDUP(F2345/4,0)+25000,50000)))),IF(AND(D2345="はい",C2345&gt;=2026,C2345&lt;=2027),60000,40000)))))</f>
        <v/>
      </c>
      <c r="P2345" s="18">
        <f>IF(G2345&lt;=0,0,IF(G2345&lt;=20000,G2345,IF(G2345&lt;=40000,ROUNDUP(G2345/2,0)+10000,IF(G2345&lt;=80000,ROUNDUP(G2345/4,0)+20000,40000))))</f>
        <v/>
      </c>
      <c r="Q2345" s="18">
        <f>IF(I2345&lt;=0,IF(H2345&lt;=0,0,IF(H2345&lt;=20000,H2345,IF(H2345&lt;=40000,ROUNDUP(H2345/2,0)+10000,IF(H2345&lt;=80000,ROUNDUP(H2345/4,0)+20000,40000)))),IF(H2345&lt;=0,IF(I2345&lt;=0,0,IF(I2345&lt;=25000,I2345,IF(I2345&lt;=50000,ROUNDUP(I2345/2,0)+12500,IF(I2345&lt;=100000,ROUNDUP(I2345/4,0)+25000,50000)))),MAX(IF(I2345&lt;=0,0,IF(I2345&lt;=25000,I2345,IF(I2345&lt;=50000,ROUNDUP(I2345/2,0)+12500,IF(I2345&lt;=100000,ROUNDUP(I2345/4,0)+25000,50000)))),MIN(IF(H2345&lt;=0,0,IF(H2345&lt;=20000,H2345,IF(H2345&lt;=40000,ROUNDUP(H2345/2,0)+10000,IF(H2345&lt;=80000,ROUNDUP(H2345/4,0)+20000,40000))))+IF(I2345&lt;=0,0,IF(I2345&lt;=25000,I2345,IF(I2345&lt;=50000,ROUNDUP(I2345/2,0)+12500,IF(I2345&lt;=100000,ROUNDUP(I2345/4,0)+25000,50000)))),40000))))</f>
        <v/>
      </c>
      <c r="R2345" s="18">
        <f>MIN(120000,O2345+P2345+Q2345)</f>
        <v/>
      </c>
      <c r="S2345" s="18">
        <f>IF(F2345&lt;=0,IF(E2345&lt;=0,0,IF(E2345&lt;=12000,E2345,IF(E2345&lt;=32000,ROUNDUP(E2345/2,0)+6000,IF(E2345&lt;=56000,ROUNDUP(E2345/4,0)+14000,28000)))),IF(E2345&lt;=0,IF(F2345&lt;=0,0,IF(F2345&lt;=15000,F2345,IF(F2345&lt;=40000,ROUNDUP(F2345/2,0)+7500,IF(F2345&lt;=70000,ROUNDUP(F2345/4,0)+17500,35000)))),MAX(IF(F2345&lt;=0,0,IF(F2345&lt;=15000,F2345,IF(F2345&lt;=40000,ROUNDUP(F2345/2,0)+7500,IF(F2345&lt;=70000,ROUNDUP(F2345/4,0)+17500,35000)))),MIN(IF(E2345&lt;=0,0,IF(E2345&lt;=12000,E2345,IF(E2345&lt;=32000,ROUNDUP(E2345/2,0)+6000,IF(E2345&lt;=56000,ROUNDUP(E2345/4,0)+14000,28000))))+IF(F2345&lt;=0,0,IF(F2345&lt;=15000,F2345,IF(F2345&lt;=40000,ROUNDUP(F2345/2,0)+7500,IF(F2345&lt;=70000,ROUNDUP(F2345/4,0)+17500,35000)))),28000))))</f>
        <v/>
      </c>
      <c r="T2345" s="18">
        <f>IF(G2345&lt;=0,0,IF(G2345&lt;=12000,G2345,IF(G2345&lt;=32000,ROUNDUP(G2345/2,0)+6000,IF(G2345&lt;=56000,ROUNDUP(G2345/4,0)+14000,28000))))</f>
        <v/>
      </c>
      <c r="U2345" s="18">
        <f>IF(I2345&lt;=0,IF(H2345&lt;=0,0,IF(H2345&lt;=12000,H2345,IF(H2345&lt;=32000,ROUNDUP(H2345/2,0)+6000,IF(H2345&lt;=56000,ROUNDUP(H2345/4,0)+14000,28000)))),IF(H2345&lt;=0,IF(I2345&lt;=0,0,IF(I2345&lt;=15000,I2345,IF(I2345&lt;=40000,ROUNDUP(I2345/2,0)+7500,IF(I2345&lt;=70000,ROUNDUP(I2345/4,0)+17500,35000)))),MAX(IF(I2345&lt;=0,0,IF(I2345&lt;=15000,I2345,IF(I2345&lt;=40000,ROUNDUP(I2345/2,0)+7500,IF(I2345&lt;=70000,ROUNDUP(I2345/4,0)+17500,35000)))),MIN(IF(H2345&lt;=0,0,IF(H2345&lt;=12000,H2345,IF(H2345&lt;=32000,ROUNDUP(H2345/2,0)+6000,IF(H2345&lt;=56000,ROUNDUP(H2345/4,0)+14000,28000))))+IF(I2345&lt;=0,0,IF(I2345&lt;=15000,I2345,IF(I2345&lt;=40000,ROUNDUP(I2345/2,0)+7500,IF(I2345&lt;=70000,ROUNDUP(I2345/4,0)+17500,35000)))),28000))))</f>
        <v/>
      </c>
      <c r="V2345" s="18">
        <f>MIN(70000,S2345+T2345+U2345)</f>
        <v/>
      </c>
      <c r="W2345" s="18">
        <f>MAX(0,ROUNDDOWN(M2345-J2345-N2345-K2345-0,-3))</f>
        <v/>
      </c>
      <c r="X2345" s="18">
        <f>MAX(0,ROUNDDOWN(M2345-J2345-N2345-K2345-R2345,-3))</f>
        <v/>
      </c>
      <c r="Y2345" s="18">
        <f>IF(W2345&lt;=0,0,ROUNDDOWN((W2345*LOOKUP(W2345,{0,1950001,3300001,6950001,9000001,18000001,40000001},{0.05,0.1,0.2,0.23,0.33,0.4,0.45})-LOOKUP(W2345,{0,1950001,3300001,6950001,9000001,18000001,40000001},{0,97500,427500,636000,1536000,2796000,4796000}))*1.021,-2))</f>
        <v/>
      </c>
      <c r="Z2345" s="18">
        <f>IF(X2345&lt;=0,0,ROUNDDOWN((X2345*LOOKUP(X2345,{0,1950001,3300001,6950001,9000001,18000001,40000001},{0.05,0.1,0.2,0.23,0.33,0.4,0.45})-LOOKUP(X2345,{0,1950001,3300001,6950001,9000001,18000001,40000001},{0,97500,427500,636000,1536000,2796000,4796000}))*1.021,-2))</f>
        <v/>
      </c>
      <c r="AA2345" s="18">
        <f>MAX(0,ROUNDDOWN(M2345-J2345-430000-L2345-0,-3))</f>
        <v/>
      </c>
      <c r="AB2345" s="18">
        <f>MAX(0,ROUNDDOWN(M2345-J2345-430000-L2345-V2345,-3))</f>
        <v/>
      </c>
      <c r="AC2345" s="18">
        <f>IF(M2345&lt;=450000,0,MAX(0,ROUNDDOWN(AA2345*0.06-MIN(50000,AA2345)*0.03,-2))+MAX(0,ROUNDDOWN(AA2345*0.04-MIN(50000,AA2345)*0.02,-2)))</f>
        <v/>
      </c>
      <c r="AD2345" s="18">
        <f>IF(M2345&lt;=450000,0,MAX(0,ROUNDDOWN(AB2345*0.06-MIN(50000,AB2345)*0.03,-2))+MAX(0,ROUNDDOWN(AB2345*0.04-MIN(50000,AB2345)*0.02,-2)))</f>
        <v/>
      </c>
      <c r="AE2345" s="18">
        <f>Y2345-Z2345</f>
        <v/>
      </c>
      <c r="AF2345" s="18">
        <f>AC2345-AD2345</f>
        <v/>
      </c>
      <c r="AG2345" s="18">
        <f>AE2345+AF2345</f>
        <v/>
      </c>
      <c r="AH2345" s="20">
        <f>IF(W2345&lt;=0,0,LOOKUP(W2345,{0,1950001,3300001,6950001,9000001,18000001,40000001},{0.05,0.1,0.2,0.23,0.33,0.4,0.45}))</f>
        <v/>
      </c>
    </row>
    <row r="2346">
      <c r="A2346" t="inlineStr">
        <is>
          <t>1万円刻み 3区分8万円ずつ</t>
        </is>
      </c>
      <c r="B2346" s="18">
        <f>'4_1万円刻み'!$A$756</f>
        <v/>
      </c>
      <c r="C2346" s="19" t="n">
        <v>2026</v>
      </c>
      <c r="D2346" t="inlineStr">
        <is>
          <t>いいえ</t>
        </is>
      </c>
      <c r="E2346" s="18" t="n">
        <v>80000</v>
      </c>
      <c r="F2346" s="18" t="n">
        <v>0</v>
      </c>
      <c r="G2346" s="18" t="n">
        <v>80000</v>
      </c>
      <c r="H2346" s="18" t="n">
        <v>80000</v>
      </c>
      <c r="I2346" s="18" t="n">
        <v>0</v>
      </c>
      <c r="J2346" s="18">
        <f>ROUND(MIN(B2346/12,650000)*12*0.0915+MIN(B2346/12,1390000)*12*(0.0504+0)+B2346*0.005,0)</f>
        <v/>
      </c>
      <c r="K2346" s="18" t="n">
        <v>0</v>
      </c>
      <c r="L2346" s="18" t="n">
        <v>0</v>
      </c>
      <c r="M2346" s="18">
        <f>ROUND(IF(C2346&gt;=2026,IF(B2346&lt;741000,0,IF(B2346&lt;2191000,B2346-740000,IF(B2346&lt;2193000,1451000,IF(B2346&lt;2196000,1453000,IF(B2346&lt;2200000,1456000,IF(B2346&lt;3600000,ROUNDDOWN(B2346/4,-3)*2.8-80000,IF(B2346&lt;6600000,ROUNDDOWN(B2346/4,-3)*3.2-440000,IF(B2346&lt;8500000,ROUNDDOWN(B2346*0.9,0)-1100000,B2346-1950000)))))))),IF(B2346&lt;651000,0,IF(B2346&lt;1900000,B2346-650000,IF(B2346&lt;3600000,ROUNDDOWN(B2346/4,-3)*2.8-80000,IF(B2346&lt;6600000,ROUNDDOWN(B2346/4,-3)*3.2-440000,IF(B2346&lt;8500000,ROUNDDOWN(B2346*0.9,0)-1100000,B2346-1950000)))))),0)</f>
        <v/>
      </c>
      <c r="N2346" s="18">
        <f>IF(M2346&gt;23500000,NA(),IF(C2346&gt;=2026,IF(M2346&lt;=4890000,1040000,IF(M2346&lt;=6550000,670000,620000)),IF(M2346&lt;=1320000,950000,IF(M2346&lt;=3360000,880000,IF(M2346&lt;=4890000,680000,IF(M2346&lt;=6550000,630000,580000))))))</f>
        <v/>
      </c>
      <c r="O2346" s="18">
        <f>IF(F2346&lt;=0,IF(AND(D2346="はい",C2346&gt;=2026,C2346&lt;=2027),IF(E2346&lt;=0,0,IF(E2346&lt;=30000,E2346,IF(E2346&lt;=60000,ROUNDUP(E2346/2,0)+15000,IF(E2346&lt;=120000,ROUNDUP(E2346/4,0)+30000,60000)))),IF(E2346&lt;=0,0,IF(E2346&lt;=20000,E2346,IF(E2346&lt;=40000,ROUNDUP(E2346/2,0)+10000,IF(E2346&lt;=80000,ROUNDUP(E2346/4,0)+20000,40000))))),IF(E2346&lt;=0,IF(F2346&lt;=0,0,IF(F2346&lt;=25000,F2346,IF(F2346&lt;=50000,ROUNDUP(F2346/2,0)+12500,IF(F2346&lt;=100000,ROUNDUP(F2346/4,0)+25000,50000)))),MAX(IF(F2346&lt;=0,0,IF(F2346&lt;=25000,F2346,IF(F2346&lt;=50000,ROUNDUP(F2346/2,0)+12500,IF(F2346&lt;=100000,ROUNDUP(F2346/4,0)+25000,50000)))),MIN(IF(AND(D2346="はい",C2346&gt;=2026,C2346&lt;=2027),IF(E2346&lt;=0,0,IF(E2346&lt;=30000,E2346,IF(E2346&lt;=60000,ROUNDUP(E2346/2,0)+15000,IF(E2346&lt;=120000,ROUNDUP(E2346/4,0)+30000,60000)))),IF(E2346&lt;=0,0,IF(E2346&lt;=20000,E2346,IF(E2346&lt;=40000,ROUNDUP(E2346/2,0)+10000,IF(E2346&lt;=80000,ROUNDUP(E2346/4,0)+20000,40000)))))+IF(F2346&lt;=0,0,IF(F2346&lt;=25000,F2346,IF(F2346&lt;=50000,ROUNDUP(F2346/2,0)+12500,IF(F2346&lt;=100000,ROUNDUP(F2346/4,0)+25000,50000)))),IF(AND(D2346="はい",C2346&gt;=2026,C2346&lt;=2027),60000,40000)))))</f>
        <v/>
      </c>
      <c r="P2346" s="18">
        <f>IF(G2346&lt;=0,0,IF(G2346&lt;=20000,G2346,IF(G2346&lt;=40000,ROUNDUP(G2346/2,0)+10000,IF(G2346&lt;=80000,ROUNDUP(G2346/4,0)+20000,40000))))</f>
        <v/>
      </c>
      <c r="Q2346" s="18">
        <f>IF(I2346&lt;=0,IF(H2346&lt;=0,0,IF(H2346&lt;=20000,H2346,IF(H2346&lt;=40000,ROUNDUP(H2346/2,0)+10000,IF(H2346&lt;=80000,ROUNDUP(H2346/4,0)+20000,40000)))),IF(H2346&lt;=0,IF(I2346&lt;=0,0,IF(I2346&lt;=25000,I2346,IF(I2346&lt;=50000,ROUNDUP(I2346/2,0)+12500,IF(I2346&lt;=100000,ROUNDUP(I2346/4,0)+25000,50000)))),MAX(IF(I2346&lt;=0,0,IF(I2346&lt;=25000,I2346,IF(I2346&lt;=50000,ROUNDUP(I2346/2,0)+12500,IF(I2346&lt;=100000,ROUNDUP(I2346/4,0)+25000,50000)))),MIN(IF(H2346&lt;=0,0,IF(H2346&lt;=20000,H2346,IF(H2346&lt;=40000,ROUNDUP(H2346/2,0)+10000,IF(H2346&lt;=80000,ROUNDUP(H2346/4,0)+20000,40000))))+IF(I2346&lt;=0,0,IF(I2346&lt;=25000,I2346,IF(I2346&lt;=50000,ROUNDUP(I2346/2,0)+12500,IF(I2346&lt;=100000,ROUNDUP(I2346/4,0)+25000,50000)))),40000))))</f>
        <v/>
      </c>
      <c r="R2346" s="18">
        <f>MIN(120000,O2346+P2346+Q2346)</f>
        <v/>
      </c>
      <c r="S2346" s="18">
        <f>IF(F2346&lt;=0,IF(E2346&lt;=0,0,IF(E2346&lt;=12000,E2346,IF(E2346&lt;=32000,ROUNDUP(E2346/2,0)+6000,IF(E2346&lt;=56000,ROUNDUP(E2346/4,0)+14000,28000)))),IF(E2346&lt;=0,IF(F2346&lt;=0,0,IF(F2346&lt;=15000,F2346,IF(F2346&lt;=40000,ROUNDUP(F2346/2,0)+7500,IF(F2346&lt;=70000,ROUNDUP(F2346/4,0)+17500,35000)))),MAX(IF(F2346&lt;=0,0,IF(F2346&lt;=15000,F2346,IF(F2346&lt;=40000,ROUNDUP(F2346/2,0)+7500,IF(F2346&lt;=70000,ROUNDUP(F2346/4,0)+17500,35000)))),MIN(IF(E2346&lt;=0,0,IF(E2346&lt;=12000,E2346,IF(E2346&lt;=32000,ROUNDUP(E2346/2,0)+6000,IF(E2346&lt;=56000,ROUNDUP(E2346/4,0)+14000,28000))))+IF(F2346&lt;=0,0,IF(F2346&lt;=15000,F2346,IF(F2346&lt;=40000,ROUNDUP(F2346/2,0)+7500,IF(F2346&lt;=70000,ROUNDUP(F2346/4,0)+17500,35000)))),28000))))</f>
        <v/>
      </c>
      <c r="T2346" s="18">
        <f>IF(G2346&lt;=0,0,IF(G2346&lt;=12000,G2346,IF(G2346&lt;=32000,ROUNDUP(G2346/2,0)+6000,IF(G2346&lt;=56000,ROUNDUP(G2346/4,0)+14000,28000))))</f>
        <v/>
      </c>
      <c r="U2346" s="18">
        <f>IF(I2346&lt;=0,IF(H2346&lt;=0,0,IF(H2346&lt;=12000,H2346,IF(H2346&lt;=32000,ROUNDUP(H2346/2,0)+6000,IF(H2346&lt;=56000,ROUNDUP(H2346/4,0)+14000,28000)))),IF(H2346&lt;=0,IF(I2346&lt;=0,0,IF(I2346&lt;=15000,I2346,IF(I2346&lt;=40000,ROUNDUP(I2346/2,0)+7500,IF(I2346&lt;=70000,ROUNDUP(I2346/4,0)+17500,35000)))),MAX(IF(I2346&lt;=0,0,IF(I2346&lt;=15000,I2346,IF(I2346&lt;=40000,ROUNDUP(I2346/2,0)+7500,IF(I2346&lt;=70000,ROUNDUP(I2346/4,0)+17500,35000)))),MIN(IF(H2346&lt;=0,0,IF(H2346&lt;=12000,H2346,IF(H2346&lt;=32000,ROUNDUP(H2346/2,0)+6000,IF(H2346&lt;=56000,ROUNDUP(H2346/4,0)+14000,28000))))+IF(I2346&lt;=0,0,IF(I2346&lt;=15000,I2346,IF(I2346&lt;=40000,ROUNDUP(I2346/2,0)+7500,IF(I2346&lt;=70000,ROUNDUP(I2346/4,0)+17500,35000)))),28000))))</f>
        <v/>
      </c>
      <c r="V2346" s="18">
        <f>MIN(70000,S2346+T2346+U2346)</f>
        <v/>
      </c>
      <c r="W2346" s="18">
        <f>MAX(0,ROUNDDOWN(M2346-J2346-N2346-K2346-0,-3))</f>
        <v/>
      </c>
      <c r="X2346" s="18">
        <f>MAX(0,ROUNDDOWN(M2346-J2346-N2346-K2346-R2346,-3))</f>
        <v/>
      </c>
      <c r="Y2346" s="18">
        <f>IF(W2346&lt;=0,0,ROUNDDOWN((W2346*LOOKUP(W2346,{0,1950001,3300001,6950001,9000001,18000001,40000001},{0.05,0.1,0.2,0.23,0.33,0.4,0.45})-LOOKUP(W2346,{0,1950001,3300001,6950001,9000001,18000001,40000001},{0,97500,427500,636000,1536000,2796000,4796000}))*1.021,-2))</f>
        <v/>
      </c>
      <c r="Z2346" s="18">
        <f>IF(X2346&lt;=0,0,ROUNDDOWN((X2346*LOOKUP(X2346,{0,1950001,3300001,6950001,9000001,18000001,40000001},{0.05,0.1,0.2,0.23,0.33,0.4,0.45})-LOOKUP(X2346,{0,1950001,3300001,6950001,9000001,18000001,40000001},{0,97500,427500,636000,1536000,2796000,4796000}))*1.021,-2))</f>
        <v/>
      </c>
      <c r="AA2346" s="18">
        <f>MAX(0,ROUNDDOWN(M2346-J2346-430000-L2346-0,-3))</f>
        <v/>
      </c>
      <c r="AB2346" s="18">
        <f>MAX(0,ROUNDDOWN(M2346-J2346-430000-L2346-V2346,-3))</f>
        <v/>
      </c>
      <c r="AC2346" s="18">
        <f>IF(M2346&lt;=450000,0,MAX(0,ROUNDDOWN(AA2346*0.06-MIN(50000,AA2346)*0.03,-2))+MAX(0,ROUNDDOWN(AA2346*0.04-MIN(50000,AA2346)*0.02,-2)))</f>
        <v/>
      </c>
      <c r="AD2346" s="18">
        <f>IF(M2346&lt;=450000,0,MAX(0,ROUNDDOWN(AB2346*0.06-MIN(50000,AB2346)*0.03,-2))+MAX(0,ROUNDDOWN(AB2346*0.04-MIN(50000,AB2346)*0.02,-2)))</f>
        <v/>
      </c>
      <c r="AE2346" s="18">
        <f>Y2346-Z2346</f>
        <v/>
      </c>
      <c r="AF2346" s="18">
        <f>AC2346-AD2346</f>
        <v/>
      </c>
      <c r="AG2346" s="18">
        <f>AE2346+AF2346</f>
        <v/>
      </c>
      <c r="AH2346" s="20">
        <f>IF(W2346&lt;=0,0,LOOKUP(W2346,{0,1950001,3300001,6950001,9000001,18000001,40000001},{0.05,0.1,0.2,0.23,0.33,0.4,0.45}))</f>
        <v/>
      </c>
    </row>
    <row r="2347">
      <c r="A2347" t="inlineStr">
        <is>
          <t>1万円刻み 一般8万円</t>
        </is>
      </c>
      <c r="B2347" s="18">
        <f>'4_1万円刻み'!$A$756</f>
        <v/>
      </c>
      <c r="C2347" s="19" t="n">
        <v>2026</v>
      </c>
      <c r="D2347" t="inlineStr">
        <is>
          <t>いいえ</t>
        </is>
      </c>
      <c r="E2347" s="18" t="n">
        <v>80000</v>
      </c>
      <c r="F2347" s="18" t="n">
        <v>0</v>
      </c>
      <c r="G2347" s="18" t="n">
        <v>0</v>
      </c>
      <c r="H2347" s="18" t="n">
        <v>0</v>
      </c>
      <c r="I2347" s="18" t="n">
        <v>0</v>
      </c>
      <c r="J2347" s="18">
        <f>ROUND(MIN(B2347/12,650000)*12*0.0915+MIN(B2347/12,1390000)*12*(0.0504+0)+B2347*0.005,0)</f>
        <v/>
      </c>
      <c r="K2347" s="18" t="n">
        <v>0</v>
      </c>
      <c r="L2347" s="18" t="n">
        <v>0</v>
      </c>
      <c r="M2347" s="18">
        <f>ROUND(IF(C2347&gt;=2026,IF(B2347&lt;741000,0,IF(B2347&lt;2191000,B2347-740000,IF(B2347&lt;2193000,1451000,IF(B2347&lt;2196000,1453000,IF(B2347&lt;2200000,1456000,IF(B2347&lt;3600000,ROUNDDOWN(B2347/4,-3)*2.8-80000,IF(B2347&lt;6600000,ROUNDDOWN(B2347/4,-3)*3.2-440000,IF(B2347&lt;8500000,ROUNDDOWN(B2347*0.9,0)-1100000,B2347-1950000)))))))),IF(B2347&lt;651000,0,IF(B2347&lt;1900000,B2347-650000,IF(B2347&lt;3600000,ROUNDDOWN(B2347/4,-3)*2.8-80000,IF(B2347&lt;6600000,ROUNDDOWN(B2347/4,-3)*3.2-440000,IF(B2347&lt;8500000,ROUNDDOWN(B2347*0.9,0)-1100000,B2347-1950000)))))),0)</f>
        <v/>
      </c>
      <c r="N2347" s="18">
        <f>IF(M2347&gt;23500000,NA(),IF(C2347&gt;=2026,IF(M2347&lt;=4890000,1040000,IF(M2347&lt;=6550000,670000,620000)),IF(M2347&lt;=1320000,950000,IF(M2347&lt;=3360000,880000,IF(M2347&lt;=4890000,680000,IF(M2347&lt;=6550000,630000,580000))))))</f>
        <v/>
      </c>
      <c r="O2347" s="18">
        <f>IF(F2347&lt;=0,IF(AND(D2347="はい",C2347&gt;=2026,C2347&lt;=2027),IF(E2347&lt;=0,0,IF(E2347&lt;=30000,E2347,IF(E2347&lt;=60000,ROUNDUP(E2347/2,0)+15000,IF(E2347&lt;=120000,ROUNDUP(E2347/4,0)+30000,60000)))),IF(E2347&lt;=0,0,IF(E2347&lt;=20000,E2347,IF(E2347&lt;=40000,ROUNDUP(E2347/2,0)+10000,IF(E2347&lt;=80000,ROUNDUP(E2347/4,0)+20000,40000))))),IF(E2347&lt;=0,IF(F2347&lt;=0,0,IF(F2347&lt;=25000,F2347,IF(F2347&lt;=50000,ROUNDUP(F2347/2,0)+12500,IF(F2347&lt;=100000,ROUNDUP(F2347/4,0)+25000,50000)))),MAX(IF(F2347&lt;=0,0,IF(F2347&lt;=25000,F2347,IF(F2347&lt;=50000,ROUNDUP(F2347/2,0)+12500,IF(F2347&lt;=100000,ROUNDUP(F2347/4,0)+25000,50000)))),MIN(IF(AND(D2347="はい",C2347&gt;=2026,C2347&lt;=2027),IF(E2347&lt;=0,0,IF(E2347&lt;=30000,E2347,IF(E2347&lt;=60000,ROUNDUP(E2347/2,0)+15000,IF(E2347&lt;=120000,ROUNDUP(E2347/4,0)+30000,60000)))),IF(E2347&lt;=0,0,IF(E2347&lt;=20000,E2347,IF(E2347&lt;=40000,ROUNDUP(E2347/2,0)+10000,IF(E2347&lt;=80000,ROUNDUP(E2347/4,0)+20000,40000)))))+IF(F2347&lt;=0,0,IF(F2347&lt;=25000,F2347,IF(F2347&lt;=50000,ROUNDUP(F2347/2,0)+12500,IF(F2347&lt;=100000,ROUNDUP(F2347/4,0)+25000,50000)))),IF(AND(D2347="はい",C2347&gt;=2026,C2347&lt;=2027),60000,40000)))))</f>
        <v/>
      </c>
      <c r="P2347" s="18">
        <f>IF(G2347&lt;=0,0,IF(G2347&lt;=20000,G2347,IF(G2347&lt;=40000,ROUNDUP(G2347/2,0)+10000,IF(G2347&lt;=80000,ROUNDUP(G2347/4,0)+20000,40000))))</f>
        <v/>
      </c>
      <c r="Q2347" s="18">
        <f>IF(I2347&lt;=0,IF(H2347&lt;=0,0,IF(H2347&lt;=20000,H2347,IF(H2347&lt;=40000,ROUNDUP(H2347/2,0)+10000,IF(H2347&lt;=80000,ROUNDUP(H2347/4,0)+20000,40000)))),IF(H2347&lt;=0,IF(I2347&lt;=0,0,IF(I2347&lt;=25000,I2347,IF(I2347&lt;=50000,ROUNDUP(I2347/2,0)+12500,IF(I2347&lt;=100000,ROUNDUP(I2347/4,0)+25000,50000)))),MAX(IF(I2347&lt;=0,0,IF(I2347&lt;=25000,I2347,IF(I2347&lt;=50000,ROUNDUP(I2347/2,0)+12500,IF(I2347&lt;=100000,ROUNDUP(I2347/4,0)+25000,50000)))),MIN(IF(H2347&lt;=0,0,IF(H2347&lt;=20000,H2347,IF(H2347&lt;=40000,ROUNDUP(H2347/2,0)+10000,IF(H2347&lt;=80000,ROUNDUP(H2347/4,0)+20000,40000))))+IF(I2347&lt;=0,0,IF(I2347&lt;=25000,I2347,IF(I2347&lt;=50000,ROUNDUP(I2347/2,0)+12500,IF(I2347&lt;=100000,ROUNDUP(I2347/4,0)+25000,50000)))),40000))))</f>
        <v/>
      </c>
      <c r="R2347" s="18">
        <f>MIN(120000,O2347+P2347+Q2347)</f>
        <v/>
      </c>
      <c r="S2347" s="18">
        <f>IF(F2347&lt;=0,IF(E2347&lt;=0,0,IF(E2347&lt;=12000,E2347,IF(E2347&lt;=32000,ROUNDUP(E2347/2,0)+6000,IF(E2347&lt;=56000,ROUNDUP(E2347/4,0)+14000,28000)))),IF(E2347&lt;=0,IF(F2347&lt;=0,0,IF(F2347&lt;=15000,F2347,IF(F2347&lt;=40000,ROUNDUP(F2347/2,0)+7500,IF(F2347&lt;=70000,ROUNDUP(F2347/4,0)+17500,35000)))),MAX(IF(F2347&lt;=0,0,IF(F2347&lt;=15000,F2347,IF(F2347&lt;=40000,ROUNDUP(F2347/2,0)+7500,IF(F2347&lt;=70000,ROUNDUP(F2347/4,0)+17500,35000)))),MIN(IF(E2347&lt;=0,0,IF(E2347&lt;=12000,E2347,IF(E2347&lt;=32000,ROUNDUP(E2347/2,0)+6000,IF(E2347&lt;=56000,ROUNDUP(E2347/4,0)+14000,28000))))+IF(F2347&lt;=0,0,IF(F2347&lt;=15000,F2347,IF(F2347&lt;=40000,ROUNDUP(F2347/2,0)+7500,IF(F2347&lt;=70000,ROUNDUP(F2347/4,0)+17500,35000)))),28000))))</f>
        <v/>
      </c>
      <c r="T2347" s="18">
        <f>IF(G2347&lt;=0,0,IF(G2347&lt;=12000,G2347,IF(G2347&lt;=32000,ROUNDUP(G2347/2,0)+6000,IF(G2347&lt;=56000,ROUNDUP(G2347/4,0)+14000,28000))))</f>
        <v/>
      </c>
      <c r="U2347" s="18">
        <f>IF(I2347&lt;=0,IF(H2347&lt;=0,0,IF(H2347&lt;=12000,H2347,IF(H2347&lt;=32000,ROUNDUP(H2347/2,0)+6000,IF(H2347&lt;=56000,ROUNDUP(H2347/4,0)+14000,28000)))),IF(H2347&lt;=0,IF(I2347&lt;=0,0,IF(I2347&lt;=15000,I2347,IF(I2347&lt;=40000,ROUNDUP(I2347/2,0)+7500,IF(I2347&lt;=70000,ROUNDUP(I2347/4,0)+17500,35000)))),MAX(IF(I2347&lt;=0,0,IF(I2347&lt;=15000,I2347,IF(I2347&lt;=40000,ROUNDUP(I2347/2,0)+7500,IF(I2347&lt;=70000,ROUNDUP(I2347/4,0)+17500,35000)))),MIN(IF(H2347&lt;=0,0,IF(H2347&lt;=12000,H2347,IF(H2347&lt;=32000,ROUNDUP(H2347/2,0)+6000,IF(H2347&lt;=56000,ROUNDUP(H2347/4,0)+14000,28000))))+IF(I2347&lt;=0,0,IF(I2347&lt;=15000,I2347,IF(I2347&lt;=40000,ROUNDUP(I2347/2,0)+7500,IF(I2347&lt;=70000,ROUNDUP(I2347/4,0)+17500,35000)))),28000))))</f>
        <v/>
      </c>
      <c r="V2347" s="18">
        <f>MIN(70000,S2347+T2347+U2347)</f>
        <v/>
      </c>
      <c r="W2347" s="18">
        <f>MAX(0,ROUNDDOWN(M2347-J2347-N2347-K2347-0,-3))</f>
        <v/>
      </c>
      <c r="X2347" s="18">
        <f>MAX(0,ROUNDDOWN(M2347-J2347-N2347-K2347-R2347,-3))</f>
        <v/>
      </c>
      <c r="Y2347" s="18">
        <f>IF(W2347&lt;=0,0,ROUNDDOWN((W2347*LOOKUP(W2347,{0,1950001,3300001,6950001,9000001,18000001,40000001},{0.05,0.1,0.2,0.23,0.33,0.4,0.45})-LOOKUP(W2347,{0,1950001,3300001,6950001,9000001,18000001,40000001},{0,97500,427500,636000,1536000,2796000,4796000}))*1.021,-2))</f>
        <v/>
      </c>
      <c r="Z2347" s="18">
        <f>IF(X2347&lt;=0,0,ROUNDDOWN((X2347*LOOKUP(X2347,{0,1950001,3300001,6950001,9000001,18000001,40000001},{0.05,0.1,0.2,0.23,0.33,0.4,0.45})-LOOKUP(X2347,{0,1950001,3300001,6950001,9000001,18000001,40000001},{0,97500,427500,636000,1536000,2796000,4796000}))*1.021,-2))</f>
        <v/>
      </c>
      <c r="AA2347" s="18">
        <f>MAX(0,ROUNDDOWN(M2347-J2347-430000-L2347-0,-3))</f>
        <v/>
      </c>
      <c r="AB2347" s="18">
        <f>MAX(0,ROUNDDOWN(M2347-J2347-430000-L2347-V2347,-3))</f>
        <v/>
      </c>
      <c r="AC2347" s="18">
        <f>IF(M2347&lt;=450000,0,MAX(0,ROUNDDOWN(AA2347*0.06-MIN(50000,AA2347)*0.03,-2))+MAX(0,ROUNDDOWN(AA2347*0.04-MIN(50000,AA2347)*0.02,-2)))</f>
        <v/>
      </c>
      <c r="AD2347" s="18">
        <f>IF(M2347&lt;=450000,0,MAX(0,ROUNDDOWN(AB2347*0.06-MIN(50000,AB2347)*0.03,-2))+MAX(0,ROUNDDOWN(AB2347*0.04-MIN(50000,AB2347)*0.02,-2)))</f>
        <v/>
      </c>
      <c r="AE2347" s="18">
        <f>Y2347-Z2347</f>
        <v/>
      </c>
      <c r="AF2347" s="18">
        <f>AC2347-AD2347</f>
        <v/>
      </c>
      <c r="AG2347" s="18">
        <f>AE2347+AF2347</f>
        <v/>
      </c>
      <c r="AH2347" s="20">
        <f>IF(W2347&lt;=0,0,LOOKUP(W2347,{0,1950001,3300001,6950001,9000001,18000001,40000001},{0.05,0.1,0.2,0.23,0.33,0.4,0.45}))</f>
        <v/>
      </c>
    </row>
    <row r="2348">
      <c r="A2348" t="inlineStr">
        <is>
          <t>1万円刻み 特例あり一般12万円</t>
        </is>
      </c>
      <c r="B2348" s="18">
        <f>'4_1万円刻み'!$A$756</f>
        <v/>
      </c>
      <c r="C2348" s="19" t="n">
        <v>2026</v>
      </c>
      <c r="D2348" t="inlineStr">
        <is>
          <t>はい</t>
        </is>
      </c>
      <c r="E2348" s="18" t="n">
        <v>120000</v>
      </c>
      <c r="F2348" s="18" t="n">
        <v>0</v>
      </c>
      <c r="G2348" s="18" t="n">
        <v>0</v>
      </c>
      <c r="H2348" s="18" t="n">
        <v>0</v>
      </c>
      <c r="I2348" s="18" t="n">
        <v>0</v>
      </c>
      <c r="J2348" s="18">
        <f>ROUND(MIN(B2348/12,650000)*12*0.0915+MIN(B2348/12,1390000)*12*(0.0504+0)+B2348*0.005,0)</f>
        <v/>
      </c>
      <c r="K2348" s="18" t="n">
        <v>0</v>
      </c>
      <c r="L2348" s="18" t="n">
        <v>0</v>
      </c>
      <c r="M2348" s="18">
        <f>ROUND(IF(C2348&gt;=2026,IF(B2348&lt;741000,0,IF(B2348&lt;2191000,B2348-740000,IF(B2348&lt;2193000,1451000,IF(B2348&lt;2196000,1453000,IF(B2348&lt;2200000,1456000,IF(B2348&lt;3600000,ROUNDDOWN(B2348/4,-3)*2.8-80000,IF(B2348&lt;6600000,ROUNDDOWN(B2348/4,-3)*3.2-440000,IF(B2348&lt;8500000,ROUNDDOWN(B2348*0.9,0)-1100000,B2348-1950000)))))))),IF(B2348&lt;651000,0,IF(B2348&lt;1900000,B2348-650000,IF(B2348&lt;3600000,ROUNDDOWN(B2348/4,-3)*2.8-80000,IF(B2348&lt;6600000,ROUNDDOWN(B2348/4,-3)*3.2-440000,IF(B2348&lt;8500000,ROUNDDOWN(B2348*0.9,0)-1100000,B2348-1950000)))))),0)</f>
        <v/>
      </c>
      <c r="N2348" s="18">
        <f>IF(M2348&gt;23500000,NA(),IF(C2348&gt;=2026,IF(M2348&lt;=4890000,1040000,IF(M2348&lt;=6550000,670000,620000)),IF(M2348&lt;=1320000,950000,IF(M2348&lt;=3360000,880000,IF(M2348&lt;=4890000,680000,IF(M2348&lt;=6550000,630000,580000))))))</f>
        <v/>
      </c>
      <c r="O2348" s="18">
        <f>IF(F2348&lt;=0,IF(AND(D2348="はい",C2348&gt;=2026,C2348&lt;=2027),IF(E2348&lt;=0,0,IF(E2348&lt;=30000,E2348,IF(E2348&lt;=60000,ROUNDUP(E2348/2,0)+15000,IF(E2348&lt;=120000,ROUNDUP(E2348/4,0)+30000,60000)))),IF(E2348&lt;=0,0,IF(E2348&lt;=20000,E2348,IF(E2348&lt;=40000,ROUNDUP(E2348/2,0)+10000,IF(E2348&lt;=80000,ROUNDUP(E2348/4,0)+20000,40000))))),IF(E2348&lt;=0,IF(F2348&lt;=0,0,IF(F2348&lt;=25000,F2348,IF(F2348&lt;=50000,ROUNDUP(F2348/2,0)+12500,IF(F2348&lt;=100000,ROUNDUP(F2348/4,0)+25000,50000)))),MAX(IF(F2348&lt;=0,0,IF(F2348&lt;=25000,F2348,IF(F2348&lt;=50000,ROUNDUP(F2348/2,0)+12500,IF(F2348&lt;=100000,ROUNDUP(F2348/4,0)+25000,50000)))),MIN(IF(AND(D2348="はい",C2348&gt;=2026,C2348&lt;=2027),IF(E2348&lt;=0,0,IF(E2348&lt;=30000,E2348,IF(E2348&lt;=60000,ROUNDUP(E2348/2,0)+15000,IF(E2348&lt;=120000,ROUNDUP(E2348/4,0)+30000,60000)))),IF(E2348&lt;=0,0,IF(E2348&lt;=20000,E2348,IF(E2348&lt;=40000,ROUNDUP(E2348/2,0)+10000,IF(E2348&lt;=80000,ROUNDUP(E2348/4,0)+20000,40000)))))+IF(F2348&lt;=0,0,IF(F2348&lt;=25000,F2348,IF(F2348&lt;=50000,ROUNDUP(F2348/2,0)+12500,IF(F2348&lt;=100000,ROUNDUP(F2348/4,0)+25000,50000)))),IF(AND(D2348="はい",C2348&gt;=2026,C2348&lt;=2027),60000,40000)))))</f>
        <v/>
      </c>
      <c r="P2348" s="18">
        <f>IF(G2348&lt;=0,0,IF(G2348&lt;=20000,G2348,IF(G2348&lt;=40000,ROUNDUP(G2348/2,0)+10000,IF(G2348&lt;=80000,ROUNDUP(G2348/4,0)+20000,40000))))</f>
        <v/>
      </c>
      <c r="Q2348" s="18">
        <f>IF(I2348&lt;=0,IF(H2348&lt;=0,0,IF(H2348&lt;=20000,H2348,IF(H2348&lt;=40000,ROUNDUP(H2348/2,0)+10000,IF(H2348&lt;=80000,ROUNDUP(H2348/4,0)+20000,40000)))),IF(H2348&lt;=0,IF(I2348&lt;=0,0,IF(I2348&lt;=25000,I2348,IF(I2348&lt;=50000,ROUNDUP(I2348/2,0)+12500,IF(I2348&lt;=100000,ROUNDUP(I2348/4,0)+25000,50000)))),MAX(IF(I2348&lt;=0,0,IF(I2348&lt;=25000,I2348,IF(I2348&lt;=50000,ROUNDUP(I2348/2,0)+12500,IF(I2348&lt;=100000,ROUNDUP(I2348/4,0)+25000,50000)))),MIN(IF(H2348&lt;=0,0,IF(H2348&lt;=20000,H2348,IF(H2348&lt;=40000,ROUNDUP(H2348/2,0)+10000,IF(H2348&lt;=80000,ROUNDUP(H2348/4,0)+20000,40000))))+IF(I2348&lt;=0,0,IF(I2348&lt;=25000,I2348,IF(I2348&lt;=50000,ROUNDUP(I2348/2,0)+12500,IF(I2348&lt;=100000,ROUNDUP(I2348/4,0)+25000,50000)))),40000))))</f>
        <v/>
      </c>
      <c r="R2348" s="18">
        <f>MIN(120000,O2348+P2348+Q2348)</f>
        <v/>
      </c>
      <c r="S2348" s="18">
        <f>IF(F2348&lt;=0,IF(E2348&lt;=0,0,IF(E2348&lt;=12000,E2348,IF(E2348&lt;=32000,ROUNDUP(E2348/2,0)+6000,IF(E2348&lt;=56000,ROUNDUP(E2348/4,0)+14000,28000)))),IF(E2348&lt;=0,IF(F2348&lt;=0,0,IF(F2348&lt;=15000,F2348,IF(F2348&lt;=40000,ROUNDUP(F2348/2,0)+7500,IF(F2348&lt;=70000,ROUNDUP(F2348/4,0)+17500,35000)))),MAX(IF(F2348&lt;=0,0,IF(F2348&lt;=15000,F2348,IF(F2348&lt;=40000,ROUNDUP(F2348/2,0)+7500,IF(F2348&lt;=70000,ROUNDUP(F2348/4,0)+17500,35000)))),MIN(IF(E2348&lt;=0,0,IF(E2348&lt;=12000,E2348,IF(E2348&lt;=32000,ROUNDUP(E2348/2,0)+6000,IF(E2348&lt;=56000,ROUNDUP(E2348/4,0)+14000,28000))))+IF(F2348&lt;=0,0,IF(F2348&lt;=15000,F2348,IF(F2348&lt;=40000,ROUNDUP(F2348/2,0)+7500,IF(F2348&lt;=70000,ROUNDUP(F2348/4,0)+17500,35000)))),28000))))</f>
        <v/>
      </c>
      <c r="T2348" s="18">
        <f>IF(G2348&lt;=0,0,IF(G2348&lt;=12000,G2348,IF(G2348&lt;=32000,ROUNDUP(G2348/2,0)+6000,IF(G2348&lt;=56000,ROUNDUP(G2348/4,0)+14000,28000))))</f>
        <v/>
      </c>
      <c r="U2348" s="18">
        <f>IF(I2348&lt;=0,IF(H2348&lt;=0,0,IF(H2348&lt;=12000,H2348,IF(H2348&lt;=32000,ROUNDUP(H2348/2,0)+6000,IF(H2348&lt;=56000,ROUNDUP(H2348/4,0)+14000,28000)))),IF(H2348&lt;=0,IF(I2348&lt;=0,0,IF(I2348&lt;=15000,I2348,IF(I2348&lt;=40000,ROUNDUP(I2348/2,0)+7500,IF(I2348&lt;=70000,ROUNDUP(I2348/4,0)+17500,35000)))),MAX(IF(I2348&lt;=0,0,IF(I2348&lt;=15000,I2348,IF(I2348&lt;=40000,ROUNDUP(I2348/2,0)+7500,IF(I2348&lt;=70000,ROUNDUP(I2348/4,0)+17500,35000)))),MIN(IF(H2348&lt;=0,0,IF(H2348&lt;=12000,H2348,IF(H2348&lt;=32000,ROUNDUP(H2348/2,0)+6000,IF(H2348&lt;=56000,ROUNDUP(H2348/4,0)+14000,28000))))+IF(I2348&lt;=0,0,IF(I2348&lt;=15000,I2348,IF(I2348&lt;=40000,ROUNDUP(I2348/2,0)+7500,IF(I2348&lt;=70000,ROUNDUP(I2348/4,0)+17500,35000)))),28000))))</f>
        <v/>
      </c>
      <c r="V2348" s="18">
        <f>MIN(70000,S2348+T2348+U2348)</f>
        <v/>
      </c>
      <c r="W2348" s="18">
        <f>MAX(0,ROUNDDOWN(M2348-J2348-N2348-K2348-0,-3))</f>
        <v/>
      </c>
      <c r="X2348" s="18">
        <f>MAX(0,ROUNDDOWN(M2348-J2348-N2348-K2348-R2348,-3))</f>
        <v/>
      </c>
      <c r="Y2348" s="18">
        <f>IF(W2348&lt;=0,0,ROUNDDOWN((W2348*LOOKUP(W2348,{0,1950001,3300001,6950001,9000001,18000001,40000001},{0.05,0.1,0.2,0.23,0.33,0.4,0.45})-LOOKUP(W2348,{0,1950001,3300001,6950001,9000001,18000001,40000001},{0,97500,427500,636000,1536000,2796000,4796000}))*1.021,-2))</f>
        <v/>
      </c>
      <c r="Z2348" s="18">
        <f>IF(X2348&lt;=0,0,ROUNDDOWN((X2348*LOOKUP(X2348,{0,1950001,3300001,6950001,9000001,18000001,40000001},{0.05,0.1,0.2,0.23,0.33,0.4,0.45})-LOOKUP(X2348,{0,1950001,3300001,6950001,9000001,18000001,40000001},{0,97500,427500,636000,1536000,2796000,4796000}))*1.021,-2))</f>
        <v/>
      </c>
      <c r="AA2348" s="18">
        <f>MAX(0,ROUNDDOWN(M2348-J2348-430000-L2348-0,-3))</f>
        <v/>
      </c>
      <c r="AB2348" s="18">
        <f>MAX(0,ROUNDDOWN(M2348-J2348-430000-L2348-V2348,-3))</f>
        <v/>
      </c>
      <c r="AC2348" s="18">
        <f>IF(M2348&lt;=450000,0,MAX(0,ROUNDDOWN(AA2348*0.06-MIN(50000,AA2348)*0.03,-2))+MAX(0,ROUNDDOWN(AA2348*0.04-MIN(50000,AA2348)*0.02,-2)))</f>
        <v/>
      </c>
      <c r="AD2348" s="18">
        <f>IF(M2348&lt;=450000,0,MAX(0,ROUNDDOWN(AB2348*0.06-MIN(50000,AB2348)*0.03,-2))+MAX(0,ROUNDDOWN(AB2348*0.04-MIN(50000,AB2348)*0.02,-2)))</f>
        <v/>
      </c>
      <c r="AE2348" s="18">
        <f>Y2348-Z2348</f>
        <v/>
      </c>
      <c r="AF2348" s="18">
        <f>AC2348-AD2348</f>
        <v/>
      </c>
      <c r="AG2348" s="18">
        <f>AE2348+AF2348</f>
        <v/>
      </c>
      <c r="AH2348" s="20">
        <f>IF(W2348&lt;=0,0,LOOKUP(W2348,{0,1950001,3300001,6950001,9000001,18000001,40000001},{0.05,0.1,0.2,0.23,0.33,0.4,0.45}))</f>
        <v/>
      </c>
    </row>
    <row r="2349">
      <c r="A2349" t="inlineStr">
        <is>
          <t>1万円刻み 3区分8万円ずつ</t>
        </is>
      </c>
      <c r="B2349" s="18">
        <f>'4_1万円刻み'!$A$757</f>
        <v/>
      </c>
      <c r="C2349" s="19" t="n">
        <v>2026</v>
      </c>
      <c r="D2349" t="inlineStr">
        <is>
          <t>いいえ</t>
        </is>
      </c>
      <c r="E2349" s="18" t="n">
        <v>80000</v>
      </c>
      <c r="F2349" s="18" t="n">
        <v>0</v>
      </c>
      <c r="G2349" s="18" t="n">
        <v>80000</v>
      </c>
      <c r="H2349" s="18" t="n">
        <v>80000</v>
      </c>
      <c r="I2349" s="18" t="n">
        <v>0</v>
      </c>
      <c r="J2349" s="18">
        <f>ROUND(MIN(B2349/12,650000)*12*0.0915+MIN(B2349/12,1390000)*12*(0.0504+0)+B2349*0.005,0)</f>
        <v/>
      </c>
      <c r="K2349" s="18" t="n">
        <v>0</v>
      </c>
      <c r="L2349" s="18" t="n">
        <v>0</v>
      </c>
      <c r="M2349" s="18">
        <f>ROUND(IF(C2349&gt;=2026,IF(B2349&lt;741000,0,IF(B2349&lt;2191000,B2349-740000,IF(B2349&lt;2193000,1451000,IF(B2349&lt;2196000,1453000,IF(B2349&lt;2200000,1456000,IF(B2349&lt;3600000,ROUNDDOWN(B2349/4,-3)*2.8-80000,IF(B2349&lt;6600000,ROUNDDOWN(B2349/4,-3)*3.2-440000,IF(B2349&lt;8500000,ROUNDDOWN(B2349*0.9,0)-1100000,B2349-1950000)))))))),IF(B2349&lt;651000,0,IF(B2349&lt;1900000,B2349-650000,IF(B2349&lt;3600000,ROUNDDOWN(B2349/4,-3)*2.8-80000,IF(B2349&lt;6600000,ROUNDDOWN(B2349/4,-3)*3.2-440000,IF(B2349&lt;8500000,ROUNDDOWN(B2349*0.9,0)-1100000,B2349-1950000)))))),0)</f>
        <v/>
      </c>
      <c r="N2349" s="18">
        <f>IF(M2349&gt;23500000,NA(),IF(C2349&gt;=2026,IF(M2349&lt;=4890000,1040000,IF(M2349&lt;=6550000,670000,620000)),IF(M2349&lt;=1320000,950000,IF(M2349&lt;=3360000,880000,IF(M2349&lt;=4890000,680000,IF(M2349&lt;=6550000,630000,580000))))))</f>
        <v/>
      </c>
      <c r="O2349" s="18">
        <f>IF(F2349&lt;=0,IF(AND(D2349="はい",C2349&gt;=2026,C2349&lt;=2027),IF(E2349&lt;=0,0,IF(E2349&lt;=30000,E2349,IF(E2349&lt;=60000,ROUNDUP(E2349/2,0)+15000,IF(E2349&lt;=120000,ROUNDUP(E2349/4,0)+30000,60000)))),IF(E2349&lt;=0,0,IF(E2349&lt;=20000,E2349,IF(E2349&lt;=40000,ROUNDUP(E2349/2,0)+10000,IF(E2349&lt;=80000,ROUNDUP(E2349/4,0)+20000,40000))))),IF(E2349&lt;=0,IF(F2349&lt;=0,0,IF(F2349&lt;=25000,F2349,IF(F2349&lt;=50000,ROUNDUP(F2349/2,0)+12500,IF(F2349&lt;=100000,ROUNDUP(F2349/4,0)+25000,50000)))),MAX(IF(F2349&lt;=0,0,IF(F2349&lt;=25000,F2349,IF(F2349&lt;=50000,ROUNDUP(F2349/2,0)+12500,IF(F2349&lt;=100000,ROUNDUP(F2349/4,0)+25000,50000)))),MIN(IF(AND(D2349="はい",C2349&gt;=2026,C2349&lt;=2027),IF(E2349&lt;=0,0,IF(E2349&lt;=30000,E2349,IF(E2349&lt;=60000,ROUNDUP(E2349/2,0)+15000,IF(E2349&lt;=120000,ROUNDUP(E2349/4,0)+30000,60000)))),IF(E2349&lt;=0,0,IF(E2349&lt;=20000,E2349,IF(E2349&lt;=40000,ROUNDUP(E2349/2,0)+10000,IF(E2349&lt;=80000,ROUNDUP(E2349/4,0)+20000,40000)))))+IF(F2349&lt;=0,0,IF(F2349&lt;=25000,F2349,IF(F2349&lt;=50000,ROUNDUP(F2349/2,0)+12500,IF(F2349&lt;=100000,ROUNDUP(F2349/4,0)+25000,50000)))),IF(AND(D2349="はい",C2349&gt;=2026,C2349&lt;=2027),60000,40000)))))</f>
        <v/>
      </c>
      <c r="P2349" s="18">
        <f>IF(G2349&lt;=0,0,IF(G2349&lt;=20000,G2349,IF(G2349&lt;=40000,ROUNDUP(G2349/2,0)+10000,IF(G2349&lt;=80000,ROUNDUP(G2349/4,0)+20000,40000))))</f>
        <v/>
      </c>
      <c r="Q2349" s="18">
        <f>IF(I2349&lt;=0,IF(H2349&lt;=0,0,IF(H2349&lt;=20000,H2349,IF(H2349&lt;=40000,ROUNDUP(H2349/2,0)+10000,IF(H2349&lt;=80000,ROUNDUP(H2349/4,0)+20000,40000)))),IF(H2349&lt;=0,IF(I2349&lt;=0,0,IF(I2349&lt;=25000,I2349,IF(I2349&lt;=50000,ROUNDUP(I2349/2,0)+12500,IF(I2349&lt;=100000,ROUNDUP(I2349/4,0)+25000,50000)))),MAX(IF(I2349&lt;=0,0,IF(I2349&lt;=25000,I2349,IF(I2349&lt;=50000,ROUNDUP(I2349/2,0)+12500,IF(I2349&lt;=100000,ROUNDUP(I2349/4,0)+25000,50000)))),MIN(IF(H2349&lt;=0,0,IF(H2349&lt;=20000,H2349,IF(H2349&lt;=40000,ROUNDUP(H2349/2,0)+10000,IF(H2349&lt;=80000,ROUNDUP(H2349/4,0)+20000,40000))))+IF(I2349&lt;=0,0,IF(I2349&lt;=25000,I2349,IF(I2349&lt;=50000,ROUNDUP(I2349/2,0)+12500,IF(I2349&lt;=100000,ROUNDUP(I2349/4,0)+25000,50000)))),40000))))</f>
        <v/>
      </c>
      <c r="R2349" s="18">
        <f>MIN(120000,O2349+P2349+Q2349)</f>
        <v/>
      </c>
      <c r="S2349" s="18">
        <f>IF(F2349&lt;=0,IF(E2349&lt;=0,0,IF(E2349&lt;=12000,E2349,IF(E2349&lt;=32000,ROUNDUP(E2349/2,0)+6000,IF(E2349&lt;=56000,ROUNDUP(E2349/4,0)+14000,28000)))),IF(E2349&lt;=0,IF(F2349&lt;=0,0,IF(F2349&lt;=15000,F2349,IF(F2349&lt;=40000,ROUNDUP(F2349/2,0)+7500,IF(F2349&lt;=70000,ROUNDUP(F2349/4,0)+17500,35000)))),MAX(IF(F2349&lt;=0,0,IF(F2349&lt;=15000,F2349,IF(F2349&lt;=40000,ROUNDUP(F2349/2,0)+7500,IF(F2349&lt;=70000,ROUNDUP(F2349/4,0)+17500,35000)))),MIN(IF(E2349&lt;=0,0,IF(E2349&lt;=12000,E2349,IF(E2349&lt;=32000,ROUNDUP(E2349/2,0)+6000,IF(E2349&lt;=56000,ROUNDUP(E2349/4,0)+14000,28000))))+IF(F2349&lt;=0,0,IF(F2349&lt;=15000,F2349,IF(F2349&lt;=40000,ROUNDUP(F2349/2,0)+7500,IF(F2349&lt;=70000,ROUNDUP(F2349/4,0)+17500,35000)))),28000))))</f>
        <v/>
      </c>
      <c r="T2349" s="18">
        <f>IF(G2349&lt;=0,0,IF(G2349&lt;=12000,G2349,IF(G2349&lt;=32000,ROUNDUP(G2349/2,0)+6000,IF(G2349&lt;=56000,ROUNDUP(G2349/4,0)+14000,28000))))</f>
        <v/>
      </c>
      <c r="U2349" s="18">
        <f>IF(I2349&lt;=0,IF(H2349&lt;=0,0,IF(H2349&lt;=12000,H2349,IF(H2349&lt;=32000,ROUNDUP(H2349/2,0)+6000,IF(H2349&lt;=56000,ROUNDUP(H2349/4,0)+14000,28000)))),IF(H2349&lt;=0,IF(I2349&lt;=0,0,IF(I2349&lt;=15000,I2349,IF(I2349&lt;=40000,ROUNDUP(I2349/2,0)+7500,IF(I2349&lt;=70000,ROUNDUP(I2349/4,0)+17500,35000)))),MAX(IF(I2349&lt;=0,0,IF(I2349&lt;=15000,I2349,IF(I2349&lt;=40000,ROUNDUP(I2349/2,0)+7500,IF(I2349&lt;=70000,ROUNDUP(I2349/4,0)+17500,35000)))),MIN(IF(H2349&lt;=0,0,IF(H2349&lt;=12000,H2349,IF(H2349&lt;=32000,ROUNDUP(H2349/2,0)+6000,IF(H2349&lt;=56000,ROUNDUP(H2349/4,0)+14000,28000))))+IF(I2349&lt;=0,0,IF(I2349&lt;=15000,I2349,IF(I2349&lt;=40000,ROUNDUP(I2349/2,0)+7500,IF(I2349&lt;=70000,ROUNDUP(I2349/4,0)+17500,35000)))),28000))))</f>
        <v/>
      </c>
      <c r="V2349" s="18">
        <f>MIN(70000,S2349+T2349+U2349)</f>
        <v/>
      </c>
      <c r="W2349" s="18">
        <f>MAX(0,ROUNDDOWN(M2349-J2349-N2349-K2349-0,-3))</f>
        <v/>
      </c>
      <c r="X2349" s="18">
        <f>MAX(0,ROUNDDOWN(M2349-J2349-N2349-K2349-R2349,-3))</f>
        <v/>
      </c>
      <c r="Y2349" s="18">
        <f>IF(W2349&lt;=0,0,ROUNDDOWN((W2349*LOOKUP(W2349,{0,1950001,3300001,6950001,9000001,18000001,40000001},{0.05,0.1,0.2,0.23,0.33,0.4,0.45})-LOOKUP(W2349,{0,1950001,3300001,6950001,9000001,18000001,40000001},{0,97500,427500,636000,1536000,2796000,4796000}))*1.021,-2))</f>
        <v/>
      </c>
      <c r="Z2349" s="18">
        <f>IF(X2349&lt;=0,0,ROUNDDOWN((X2349*LOOKUP(X2349,{0,1950001,3300001,6950001,9000001,18000001,40000001},{0.05,0.1,0.2,0.23,0.33,0.4,0.45})-LOOKUP(X2349,{0,1950001,3300001,6950001,9000001,18000001,40000001},{0,97500,427500,636000,1536000,2796000,4796000}))*1.021,-2))</f>
        <v/>
      </c>
      <c r="AA2349" s="18">
        <f>MAX(0,ROUNDDOWN(M2349-J2349-430000-L2349-0,-3))</f>
        <v/>
      </c>
      <c r="AB2349" s="18">
        <f>MAX(0,ROUNDDOWN(M2349-J2349-430000-L2349-V2349,-3))</f>
        <v/>
      </c>
      <c r="AC2349" s="18">
        <f>IF(M2349&lt;=450000,0,MAX(0,ROUNDDOWN(AA2349*0.06-MIN(50000,AA2349)*0.03,-2))+MAX(0,ROUNDDOWN(AA2349*0.04-MIN(50000,AA2349)*0.02,-2)))</f>
        <v/>
      </c>
      <c r="AD2349" s="18">
        <f>IF(M2349&lt;=450000,0,MAX(0,ROUNDDOWN(AB2349*0.06-MIN(50000,AB2349)*0.03,-2))+MAX(0,ROUNDDOWN(AB2349*0.04-MIN(50000,AB2349)*0.02,-2)))</f>
        <v/>
      </c>
      <c r="AE2349" s="18">
        <f>Y2349-Z2349</f>
        <v/>
      </c>
      <c r="AF2349" s="18">
        <f>AC2349-AD2349</f>
        <v/>
      </c>
      <c r="AG2349" s="18">
        <f>AE2349+AF2349</f>
        <v/>
      </c>
      <c r="AH2349" s="20">
        <f>IF(W2349&lt;=0,0,LOOKUP(W2349,{0,1950001,3300001,6950001,9000001,18000001,40000001},{0.05,0.1,0.2,0.23,0.33,0.4,0.45}))</f>
        <v/>
      </c>
    </row>
    <row r="2350">
      <c r="A2350" t="inlineStr">
        <is>
          <t>1万円刻み 一般8万円</t>
        </is>
      </c>
      <c r="B2350" s="18">
        <f>'4_1万円刻み'!$A$757</f>
        <v/>
      </c>
      <c r="C2350" s="19" t="n">
        <v>2026</v>
      </c>
      <c r="D2350" t="inlineStr">
        <is>
          <t>いいえ</t>
        </is>
      </c>
      <c r="E2350" s="18" t="n">
        <v>80000</v>
      </c>
      <c r="F2350" s="18" t="n">
        <v>0</v>
      </c>
      <c r="G2350" s="18" t="n">
        <v>0</v>
      </c>
      <c r="H2350" s="18" t="n">
        <v>0</v>
      </c>
      <c r="I2350" s="18" t="n">
        <v>0</v>
      </c>
      <c r="J2350" s="18">
        <f>ROUND(MIN(B2350/12,650000)*12*0.0915+MIN(B2350/12,1390000)*12*(0.0504+0)+B2350*0.005,0)</f>
        <v/>
      </c>
      <c r="K2350" s="18" t="n">
        <v>0</v>
      </c>
      <c r="L2350" s="18" t="n">
        <v>0</v>
      </c>
      <c r="M2350" s="18">
        <f>ROUND(IF(C2350&gt;=2026,IF(B2350&lt;741000,0,IF(B2350&lt;2191000,B2350-740000,IF(B2350&lt;2193000,1451000,IF(B2350&lt;2196000,1453000,IF(B2350&lt;2200000,1456000,IF(B2350&lt;3600000,ROUNDDOWN(B2350/4,-3)*2.8-80000,IF(B2350&lt;6600000,ROUNDDOWN(B2350/4,-3)*3.2-440000,IF(B2350&lt;8500000,ROUNDDOWN(B2350*0.9,0)-1100000,B2350-1950000)))))))),IF(B2350&lt;651000,0,IF(B2350&lt;1900000,B2350-650000,IF(B2350&lt;3600000,ROUNDDOWN(B2350/4,-3)*2.8-80000,IF(B2350&lt;6600000,ROUNDDOWN(B2350/4,-3)*3.2-440000,IF(B2350&lt;8500000,ROUNDDOWN(B2350*0.9,0)-1100000,B2350-1950000)))))),0)</f>
        <v/>
      </c>
      <c r="N2350" s="18">
        <f>IF(M2350&gt;23500000,NA(),IF(C2350&gt;=2026,IF(M2350&lt;=4890000,1040000,IF(M2350&lt;=6550000,670000,620000)),IF(M2350&lt;=1320000,950000,IF(M2350&lt;=3360000,880000,IF(M2350&lt;=4890000,680000,IF(M2350&lt;=6550000,630000,580000))))))</f>
        <v/>
      </c>
      <c r="O2350" s="18">
        <f>IF(F2350&lt;=0,IF(AND(D2350="はい",C2350&gt;=2026,C2350&lt;=2027),IF(E2350&lt;=0,0,IF(E2350&lt;=30000,E2350,IF(E2350&lt;=60000,ROUNDUP(E2350/2,0)+15000,IF(E2350&lt;=120000,ROUNDUP(E2350/4,0)+30000,60000)))),IF(E2350&lt;=0,0,IF(E2350&lt;=20000,E2350,IF(E2350&lt;=40000,ROUNDUP(E2350/2,0)+10000,IF(E2350&lt;=80000,ROUNDUP(E2350/4,0)+20000,40000))))),IF(E2350&lt;=0,IF(F2350&lt;=0,0,IF(F2350&lt;=25000,F2350,IF(F2350&lt;=50000,ROUNDUP(F2350/2,0)+12500,IF(F2350&lt;=100000,ROUNDUP(F2350/4,0)+25000,50000)))),MAX(IF(F2350&lt;=0,0,IF(F2350&lt;=25000,F2350,IF(F2350&lt;=50000,ROUNDUP(F2350/2,0)+12500,IF(F2350&lt;=100000,ROUNDUP(F2350/4,0)+25000,50000)))),MIN(IF(AND(D2350="はい",C2350&gt;=2026,C2350&lt;=2027),IF(E2350&lt;=0,0,IF(E2350&lt;=30000,E2350,IF(E2350&lt;=60000,ROUNDUP(E2350/2,0)+15000,IF(E2350&lt;=120000,ROUNDUP(E2350/4,0)+30000,60000)))),IF(E2350&lt;=0,0,IF(E2350&lt;=20000,E2350,IF(E2350&lt;=40000,ROUNDUP(E2350/2,0)+10000,IF(E2350&lt;=80000,ROUNDUP(E2350/4,0)+20000,40000)))))+IF(F2350&lt;=0,0,IF(F2350&lt;=25000,F2350,IF(F2350&lt;=50000,ROUNDUP(F2350/2,0)+12500,IF(F2350&lt;=100000,ROUNDUP(F2350/4,0)+25000,50000)))),IF(AND(D2350="はい",C2350&gt;=2026,C2350&lt;=2027),60000,40000)))))</f>
        <v/>
      </c>
      <c r="P2350" s="18">
        <f>IF(G2350&lt;=0,0,IF(G2350&lt;=20000,G2350,IF(G2350&lt;=40000,ROUNDUP(G2350/2,0)+10000,IF(G2350&lt;=80000,ROUNDUP(G2350/4,0)+20000,40000))))</f>
        <v/>
      </c>
      <c r="Q2350" s="18">
        <f>IF(I2350&lt;=0,IF(H2350&lt;=0,0,IF(H2350&lt;=20000,H2350,IF(H2350&lt;=40000,ROUNDUP(H2350/2,0)+10000,IF(H2350&lt;=80000,ROUNDUP(H2350/4,0)+20000,40000)))),IF(H2350&lt;=0,IF(I2350&lt;=0,0,IF(I2350&lt;=25000,I2350,IF(I2350&lt;=50000,ROUNDUP(I2350/2,0)+12500,IF(I2350&lt;=100000,ROUNDUP(I2350/4,0)+25000,50000)))),MAX(IF(I2350&lt;=0,0,IF(I2350&lt;=25000,I2350,IF(I2350&lt;=50000,ROUNDUP(I2350/2,0)+12500,IF(I2350&lt;=100000,ROUNDUP(I2350/4,0)+25000,50000)))),MIN(IF(H2350&lt;=0,0,IF(H2350&lt;=20000,H2350,IF(H2350&lt;=40000,ROUNDUP(H2350/2,0)+10000,IF(H2350&lt;=80000,ROUNDUP(H2350/4,0)+20000,40000))))+IF(I2350&lt;=0,0,IF(I2350&lt;=25000,I2350,IF(I2350&lt;=50000,ROUNDUP(I2350/2,0)+12500,IF(I2350&lt;=100000,ROUNDUP(I2350/4,0)+25000,50000)))),40000))))</f>
        <v/>
      </c>
      <c r="R2350" s="18">
        <f>MIN(120000,O2350+P2350+Q2350)</f>
        <v/>
      </c>
      <c r="S2350" s="18">
        <f>IF(F2350&lt;=0,IF(E2350&lt;=0,0,IF(E2350&lt;=12000,E2350,IF(E2350&lt;=32000,ROUNDUP(E2350/2,0)+6000,IF(E2350&lt;=56000,ROUNDUP(E2350/4,0)+14000,28000)))),IF(E2350&lt;=0,IF(F2350&lt;=0,0,IF(F2350&lt;=15000,F2350,IF(F2350&lt;=40000,ROUNDUP(F2350/2,0)+7500,IF(F2350&lt;=70000,ROUNDUP(F2350/4,0)+17500,35000)))),MAX(IF(F2350&lt;=0,0,IF(F2350&lt;=15000,F2350,IF(F2350&lt;=40000,ROUNDUP(F2350/2,0)+7500,IF(F2350&lt;=70000,ROUNDUP(F2350/4,0)+17500,35000)))),MIN(IF(E2350&lt;=0,0,IF(E2350&lt;=12000,E2350,IF(E2350&lt;=32000,ROUNDUP(E2350/2,0)+6000,IF(E2350&lt;=56000,ROUNDUP(E2350/4,0)+14000,28000))))+IF(F2350&lt;=0,0,IF(F2350&lt;=15000,F2350,IF(F2350&lt;=40000,ROUNDUP(F2350/2,0)+7500,IF(F2350&lt;=70000,ROUNDUP(F2350/4,0)+17500,35000)))),28000))))</f>
        <v/>
      </c>
      <c r="T2350" s="18">
        <f>IF(G2350&lt;=0,0,IF(G2350&lt;=12000,G2350,IF(G2350&lt;=32000,ROUNDUP(G2350/2,0)+6000,IF(G2350&lt;=56000,ROUNDUP(G2350/4,0)+14000,28000))))</f>
        <v/>
      </c>
      <c r="U2350" s="18">
        <f>IF(I2350&lt;=0,IF(H2350&lt;=0,0,IF(H2350&lt;=12000,H2350,IF(H2350&lt;=32000,ROUNDUP(H2350/2,0)+6000,IF(H2350&lt;=56000,ROUNDUP(H2350/4,0)+14000,28000)))),IF(H2350&lt;=0,IF(I2350&lt;=0,0,IF(I2350&lt;=15000,I2350,IF(I2350&lt;=40000,ROUNDUP(I2350/2,0)+7500,IF(I2350&lt;=70000,ROUNDUP(I2350/4,0)+17500,35000)))),MAX(IF(I2350&lt;=0,0,IF(I2350&lt;=15000,I2350,IF(I2350&lt;=40000,ROUNDUP(I2350/2,0)+7500,IF(I2350&lt;=70000,ROUNDUP(I2350/4,0)+17500,35000)))),MIN(IF(H2350&lt;=0,0,IF(H2350&lt;=12000,H2350,IF(H2350&lt;=32000,ROUNDUP(H2350/2,0)+6000,IF(H2350&lt;=56000,ROUNDUP(H2350/4,0)+14000,28000))))+IF(I2350&lt;=0,0,IF(I2350&lt;=15000,I2350,IF(I2350&lt;=40000,ROUNDUP(I2350/2,0)+7500,IF(I2350&lt;=70000,ROUNDUP(I2350/4,0)+17500,35000)))),28000))))</f>
        <v/>
      </c>
      <c r="V2350" s="18">
        <f>MIN(70000,S2350+T2350+U2350)</f>
        <v/>
      </c>
      <c r="W2350" s="18">
        <f>MAX(0,ROUNDDOWN(M2350-J2350-N2350-K2350-0,-3))</f>
        <v/>
      </c>
      <c r="X2350" s="18">
        <f>MAX(0,ROUNDDOWN(M2350-J2350-N2350-K2350-R2350,-3))</f>
        <v/>
      </c>
      <c r="Y2350" s="18">
        <f>IF(W2350&lt;=0,0,ROUNDDOWN((W2350*LOOKUP(W2350,{0,1950001,3300001,6950001,9000001,18000001,40000001},{0.05,0.1,0.2,0.23,0.33,0.4,0.45})-LOOKUP(W2350,{0,1950001,3300001,6950001,9000001,18000001,40000001},{0,97500,427500,636000,1536000,2796000,4796000}))*1.021,-2))</f>
        <v/>
      </c>
      <c r="Z2350" s="18">
        <f>IF(X2350&lt;=0,0,ROUNDDOWN((X2350*LOOKUP(X2350,{0,1950001,3300001,6950001,9000001,18000001,40000001},{0.05,0.1,0.2,0.23,0.33,0.4,0.45})-LOOKUP(X2350,{0,1950001,3300001,6950001,9000001,18000001,40000001},{0,97500,427500,636000,1536000,2796000,4796000}))*1.021,-2))</f>
        <v/>
      </c>
      <c r="AA2350" s="18">
        <f>MAX(0,ROUNDDOWN(M2350-J2350-430000-L2350-0,-3))</f>
        <v/>
      </c>
      <c r="AB2350" s="18">
        <f>MAX(0,ROUNDDOWN(M2350-J2350-430000-L2350-V2350,-3))</f>
        <v/>
      </c>
      <c r="AC2350" s="18">
        <f>IF(M2350&lt;=450000,0,MAX(0,ROUNDDOWN(AA2350*0.06-MIN(50000,AA2350)*0.03,-2))+MAX(0,ROUNDDOWN(AA2350*0.04-MIN(50000,AA2350)*0.02,-2)))</f>
        <v/>
      </c>
      <c r="AD2350" s="18">
        <f>IF(M2350&lt;=450000,0,MAX(0,ROUNDDOWN(AB2350*0.06-MIN(50000,AB2350)*0.03,-2))+MAX(0,ROUNDDOWN(AB2350*0.04-MIN(50000,AB2350)*0.02,-2)))</f>
        <v/>
      </c>
      <c r="AE2350" s="18">
        <f>Y2350-Z2350</f>
        <v/>
      </c>
      <c r="AF2350" s="18">
        <f>AC2350-AD2350</f>
        <v/>
      </c>
      <c r="AG2350" s="18">
        <f>AE2350+AF2350</f>
        <v/>
      </c>
      <c r="AH2350" s="20">
        <f>IF(W2350&lt;=0,0,LOOKUP(W2350,{0,1950001,3300001,6950001,9000001,18000001,40000001},{0.05,0.1,0.2,0.23,0.33,0.4,0.45}))</f>
        <v/>
      </c>
    </row>
    <row r="2351">
      <c r="A2351" t="inlineStr">
        <is>
          <t>1万円刻み 特例あり一般12万円</t>
        </is>
      </c>
      <c r="B2351" s="18">
        <f>'4_1万円刻み'!$A$757</f>
        <v/>
      </c>
      <c r="C2351" s="19" t="n">
        <v>2026</v>
      </c>
      <c r="D2351" t="inlineStr">
        <is>
          <t>はい</t>
        </is>
      </c>
      <c r="E2351" s="18" t="n">
        <v>120000</v>
      </c>
      <c r="F2351" s="18" t="n">
        <v>0</v>
      </c>
      <c r="G2351" s="18" t="n">
        <v>0</v>
      </c>
      <c r="H2351" s="18" t="n">
        <v>0</v>
      </c>
      <c r="I2351" s="18" t="n">
        <v>0</v>
      </c>
      <c r="J2351" s="18">
        <f>ROUND(MIN(B2351/12,650000)*12*0.0915+MIN(B2351/12,1390000)*12*(0.0504+0)+B2351*0.005,0)</f>
        <v/>
      </c>
      <c r="K2351" s="18" t="n">
        <v>0</v>
      </c>
      <c r="L2351" s="18" t="n">
        <v>0</v>
      </c>
      <c r="M2351" s="18">
        <f>ROUND(IF(C2351&gt;=2026,IF(B2351&lt;741000,0,IF(B2351&lt;2191000,B2351-740000,IF(B2351&lt;2193000,1451000,IF(B2351&lt;2196000,1453000,IF(B2351&lt;2200000,1456000,IF(B2351&lt;3600000,ROUNDDOWN(B2351/4,-3)*2.8-80000,IF(B2351&lt;6600000,ROUNDDOWN(B2351/4,-3)*3.2-440000,IF(B2351&lt;8500000,ROUNDDOWN(B2351*0.9,0)-1100000,B2351-1950000)))))))),IF(B2351&lt;651000,0,IF(B2351&lt;1900000,B2351-650000,IF(B2351&lt;3600000,ROUNDDOWN(B2351/4,-3)*2.8-80000,IF(B2351&lt;6600000,ROUNDDOWN(B2351/4,-3)*3.2-440000,IF(B2351&lt;8500000,ROUNDDOWN(B2351*0.9,0)-1100000,B2351-1950000)))))),0)</f>
        <v/>
      </c>
      <c r="N2351" s="18">
        <f>IF(M2351&gt;23500000,NA(),IF(C2351&gt;=2026,IF(M2351&lt;=4890000,1040000,IF(M2351&lt;=6550000,670000,620000)),IF(M2351&lt;=1320000,950000,IF(M2351&lt;=3360000,880000,IF(M2351&lt;=4890000,680000,IF(M2351&lt;=6550000,630000,580000))))))</f>
        <v/>
      </c>
      <c r="O2351" s="18">
        <f>IF(F2351&lt;=0,IF(AND(D2351="はい",C2351&gt;=2026,C2351&lt;=2027),IF(E2351&lt;=0,0,IF(E2351&lt;=30000,E2351,IF(E2351&lt;=60000,ROUNDUP(E2351/2,0)+15000,IF(E2351&lt;=120000,ROUNDUP(E2351/4,0)+30000,60000)))),IF(E2351&lt;=0,0,IF(E2351&lt;=20000,E2351,IF(E2351&lt;=40000,ROUNDUP(E2351/2,0)+10000,IF(E2351&lt;=80000,ROUNDUP(E2351/4,0)+20000,40000))))),IF(E2351&lt;=0,IF(F2351&lt;=0,0,IF(F2351&lt;=25000,F2351,IF(F2351&lt;=50000,ROUNDUP(F2351/2,0)+12500,IF(F2351&lt;=100000,ROUNDUP(F2351/4,0)+25000,50000)))),MAX(IF(F2351&lt;=0,0,IF(F2351&lt;=25000,F2351,IF(F2351&lt;=50000,ROUNDUP(F2351/2,0)+12500,IF(F2351&lt;=100000,ROUNDUP(F2351/4,0)+25000,50000)))),MIN(IF(AND(D2351="はい",C2351&gt;=2026,C2351&lt;=2027),IF(E2351&lt;=0,0,IF(E2351&lt;=30000,E2351,IF(E2351&lt;=60000,ROUNDUP(E2351/2,0)+15000,IF(E2351&lt;=120000,ROUNDUP(E2351/4,0)+30000,60000)))),IF(E2351&lt;=0,0,IF(E2351&lt;=20000,E2351,IF(E2351&lt;=40000,ROUNDUP(E2351/2,0)+10000,IF(E2351&lt;=80000,ROUNDUP(E2351/4,0)+20000,40000)))))+IF(F2351&lt;=0,0,IF(F2351&lt;=25000,F2351,IF(F2351&lt;=50000,ROUNDUP(F2351/2,0)+12500,IF(F2351&lt;=100000,ROUNDUP(F2351/4,0)+25000,50000)))),IF(AND(D2351="はい",C2351&gt;=2026,C2351&lt;=2027),60000,40000)))))</f>
        <v/>
      </c>
      <c r="P2351" s="18">
        <f>IF(G2351&lt;=0,0,IF(G2351&lt;=20000,G2351,IF(G2351&lt;=40000,ROUNDUP(G2351/2,0)+10000,IF(G2351&lt;=80000,ROUNDUP(G2351/4,0)+20000,40000))))</f>
        <v/>
      </c>
      <c r="Q2351" s="18">
        <f>IF(I2351&lt;=0,IF(H2351&lt;=0,0,IF(H2351&lt;=20000,H2351,IF(H2351&lt;=40000,ROUNDUP(H2351/2,0)+10000,IF(H2351&lt;=80000,ROUNDUP(H2351/4,0)+20000,40000)))),IF(H2351&lt;=0,IF(I2351&lt;=0,0,IF(I2351&lt;=25000,I2351,IF(I2351&lt;=50000,ROUNDUP(I2351/2,0)+12500,IF(I2351&lt;=100000,ROUNDUP(I2351/4,0)+25000,50000)))),MAX(IF(I2351&lt;=0,0,IF(I2351&lt;=25000,I2351,IF(I2351&lt;=50000,ROUNDUP(I2351/2,0)+12500,IF(I2351&lt;=100000,ROUNDUP(I2351/4,0)+25000,50000)))),MIN(IF(H2351&lt;=0,0,IF(H2351&lt;=20000,H2351,IF(H2351&lt;=40000,ROUNDUP(H2351/2,0)+10000,IF(H2351&lt;=80000,ROUNDUP(H2351/4,0)+20000,40000))))+IF(I2351&lt;=0,0,IF(I2351&lt;=25000,I2351,IF(I2351&lt;=50000,ROUNDUP(I2351/2,0)+12500,IF(I2351&lt;=100000,ROUNDUP(I2351/4,0)+25000,50000)))),40000))))</f>
        <v/>
      </c>
      <c r="R2351" s="18">
        <f>MIN(120000,O2351+P2351+Q2351)</f>
        <v/>
      </c>
      <c r="S2351" s="18">
        <f>IF(F2351&lt;=0,IF(E2351&lt;=0,0,IF(E2351&lt;=12000,E2351,IF(E2351&lt;=32000,ROUNDUP(E2351/2,0)+6000,IF(E2351&lt;=56000,ROUNDUP(E2351/4,0)+14000,28000)))),IF(E2351&lt;=0,IF(F2351&lt;=0,0,IF(F2351&lt;=15000,F2351,IF(F2351&lt;=40000,ROUNDUP(F2351/2,0)+7500,IF(F2351&lt;=70000,ROUNDUP(F2351/4,0)+17500,35000)))),MAX(IF(F2351&lt;=0,0,IF(F2351&lt;=15000,F2351,IF(F2351&lt;=40000,ROUNDUP(F2351/2,0)+7500,IF(F2351&lt;=70000,ROUNDUP(F2351/4,0)+17500,35000)))),MIN(IF(E2351&lt;=0,0,IF(E2351&lt;=12000,E2351,IF(E2351&lt;=32000,ROUNDUP(E2351/2,0)+6000,IF(E2351&lt;=56000,ROUNDUP(E2351/4,0)+14000,28000))))+IF(F2351&lt;=0,0,IF(F2351&lt;=15000,F2351,IF(F2351&lt;=40000,ROUNDUP(F2351/2,0)+7500,IF(F2351&lt;=70000,ROUNDUP(F2351/4,0)+17500,35000)))),28000))))</f>
        <v/>
      </c>
      <c r="T2351" s="18">
        <f>IF(G2351&lt;=0,0,IF(G2351&lt;=12000,G2351,IF(G2351&lt;=32000,ROUNDUP(G2351/2,0)+6000,IF(G2351&lt;=56000,ROUNDUP(G2351/4,0)+14000,28000))))</f>
        <v/>
      </c>
      <c r="U2351" s="18">
        <f>IF(I2351&lt;=0,IF(H2351&lt;=0,0,IF(H2351&lt;=12000,H2351,IF(H2351&lt;=32000,ROUNDUP(H2351/2,0)+6000,IF(H2351&lt;=56000,ROUNDUP(H2351/4,0)+14000,28000)))),IF(H2351&lt;=0,IF(I2351&lt;=0,0,IF(I2351&lt;=15000,I2351,IF(I2351&lt;=40000,ROUNDUP(I2351/2,0)+7500,IF(I2351&lt;=70000,ROUNDUP(I2351/4,0)+17500,35000)))),MAX(IF(I2351&lt;=0,0,IF(I2351&lt;=15000,I2351,IF(I2351&lt;=40000,ROUNDUP(I2351/2,0)+7500,IF(I2351&lt;=70000,ROUNDUP(I2351/4,0)+17500,35000)))),MIN(IF(H2351&lt;=0,0,IF(H2351&lt;=12000,H2351,IF(H2351&lt;=32000,ROUNDUP(H2351/2,0)+6000,IF(H2351&lt;=56000,ROUNDUP(H2351/4,0)+14000,28000))))+IF(I2351&lt;=0,0,IF(I2351&lt;=15000,I2351,IF(I2351&lt;=40000,ROUNDUP(I2351/2,0)+7500,IF(I2351&lt;=70000,ROUNDUP(I2351/4,0)+17500,35000)))),28000))))</f>
        <v/>
      </c>
      <c r="V2351" s="18">
        <f>MIN(70000,S2351+T2351+U2351)</f>
        <v/>
      </c>
      <c r="W2351" s="18">
        <f>MAX(0,ROUNDDOWN(M2351-J2351-N2351-K2351-0,-3))</f>
        <v/>
      </c>
      <c r="X2351" s="18">
        <f>MAX(0,ROUNDDOWN(M2351-J2351-N2351-K2351-R2351,-3))</f>
        <v/>
      </c>
      <c r="Y2351" s="18">
        <f>IF(W2351&lt;=0,0,ROUNDDOWN((W2351*LOOKUP(W2351,{0,1950001,3300001,6950001,9000001,18000001,40000001},{0.05,0.1,0.2,0.23,0.33,0.4,0.45})-LOOKUP(W2351,{0,1950001,3300001,6950001,9000001,18000001,40000001},{0,97500,427500,636000,1536000,2796000,4796000}))*1.021,-2))</f>
        <v/>
      </c>
      <c r="Z2351" s="18">
        <f>IF(X2351&lt;=0,0,ROUNDDOWN((X2351*LOOKUP(X2351,{0,1950001,3300001,6950001,9000001,18000001,40000001},{0.05,0.1,0.2,0.23,0.33,0.4,0.45})-LOOKUP(X2351,{0,1950001,3300001,6950001,9000001,18000001,40000001},{0,97500,427500,636000,1536000,2796000,4796000}))*1.021,-2))</f>
        <v/>
      </c>
      <c r="AA2351" s="18">
        <f>MAX(0,ROUNDDOWN(M2351-J2351-430000-L2351-0,-3))</f>
        <v/>
      </c>
      <c r="AB2351" s="18">
        <f>MAX(0,ROUNDDOWN(M2351-J2351-430000-L2351-V2351,-3))</f>
        <v/>
      </c>
      <c r="AC2351" s="18">
        <f>IF(M2351&lt;=450000,0,MAX(0,ROUNDDOWN(AA2351*0.06-MIN(50000,AA2351)*0.03,-2))+MAX(0,ROUNDDOWN(AA2351*0.04-MIN(50000,AA2351)*0.02,-2)))</f>
        <v/>
      </c>
      <c r="AD2351" s="18">
        <f>IF(M2351&lt;=450000,0,MAX(0,ROUNDDOWN(AB2351*0.06-MIN(50000,AB2351)*0.03,-2))+MAX(0,ROUNDDOWN(AB2351*0.04-MIN(50000,AB2351)*0.02,-2)))</f>
        <v/>
      </c>
      <c r="AE2351" s="18">
        <f>Y2351-Z2351</f>
        <v/>
      </c>
      <c r="AF2351" s="18">
        <f>AC2351-AD2351</f>
        <v/>
      </c>
      <c r="AG2351" s="18">
        <f>AE2351+AF2351</f>
        <v/>
      </c>
      <c r="AH2351" s="20">
        <f>IF(W2351&lt;=0,0,LOOKUP(W2351,{0,1950001,3300001,6950001,9000001,18000001,40000001},{0.05,0.1,0.2,0.23,0.33,0.4,0.45}))</f>
        <v/>
      </c>
    </row>
    <row r="2352">
      <c r="A2352" t="inlineStr">
        <is>
          <t>1万円刻み 3区分8万円ずつ</t>
        </is>
      </c>
      <c r="B2352" s="18">
        <f>'4_1万円刻み'!$A$758</f>
        <v/>
      </c>
      <c r="C2352" s="19" t="n">
        <v>2026</v>
      </c>
      <c r="D2352" t="inlineStr">
        <is>
          <t>いいえ</t>
        </is>
      </c>
      <c r="E2352" s="18" t="n">
        <v>80000</v>
      </c>
      <c r="F2352" s="18" t="n">
        <v>0</v>
      </c>
      <c r="G2352" s="18" t="n">
        <v>80000</v>
      </c>
      <c r="H2352" s="18" t="n">
        <v>80000</v>
      </c>
      <c r="I2352" s="18" t="n">
        <v>0</v>
      </c>
      <c r="J2352" s="18">
        <f>ROUND(MIN(B2352/12,650000)*12*0.0915+MIN(B2352/12,1390000)*12*(0.0504+0)+B2352*0.005,0)</f>
        <v/>
      </c>
      <c r="K2352" s="18" t="n">
        <v>0</v>
      </c>
      <c r="L2352" s="18" t="n">
        <v>0</v>
      </c>
      <c r="M2352" s="18">
        <f>ROUND(IF(C2352&gt;=2026,IF(B2352&lt;741000,0,IF(B2352&lt;2191000,B2352-740000,IF(B2352&lt;2193000,1451000,IF(B2352&lt;2196000,1453000,IF(B2352&lt;2200000,1456000,IF(B2352&lt;3600000,ROUNDDOWN(B2352/4,-3)*2.8-80000,IF(B2352&lt;6600000,ROUNDDOWN(B2352/4,-3)*3.2-440000,IF(B2352&lt;8500000,ROUNDDOWN(B2352*0.9,0)-1100000,B2352-1950000)))))))),IF(B2352&lt;651000,0,IF(B2352&lt;1900000,B2352-650000,IF(B2352&lt;3600000,ROUNDDOWN(B2352/4,-3)*2.8-80000,IF(B2352&lt;6600000,ROUNDDOWN(B2352/4,-3)*3.2-440000,IF(B2352&lt;8500000,ROUNDDOWN(B2352*0.9,0)-1100000,B2352-1950000)))))),0)</f>
        <v/>
      </c>
      <c r="N2352" s="18">
        <f>IF(M2352&gt;23500000,NA(),IF(C2352&gt;=2026,IF(M2352&lt;=4890000,1040000,IF(M2352&lt;=6550000,670000,620000)),IF(M2352&lt;=1320000,950000,IF(M2352&lt;=3360000,880000,IF(M2352&lt;=4890000,680000,IF(M2352&lt;=6550000,630000,580000))))))</f>
        <v/>
      </c>
      <c r="O2352" s="18">
        <f>IF(F2352&lt;=0,IF(AND(D2352="はい",C2352&gt;=2026,C2352&lt;=2027),IF(E2352&lt;=0,0,IF(E2352&lt;=30000,E2352,IF(E2352&lt;=60000,ROUNDUP(E2352/2,0)+15000,IF(E2352&lt;=120000,ROUNDUP(E2352/4,0)+30000,60000)))),IF(E2352&lt;=0,0,IF(E2352&lt;=20000,E2352,IF(E2352&lt;=40000,ROUNDUP(E2352/2,0)+10000,IF(E2352&lt;=80000,ROUNDUP(E2352/4,0)+20000,40000))))),IF(E2352&lt;=0,IF(F2352&lt;=0,0,IF(F2352&lt;=25000,F2352,IF(F2352&lt;=50000,ROUNDUP(F2352/2,0)+12500,IF(F2352&lt;=100000,ROUNDUP(F2352/4,0)+25000,50000)))),MAX(IF(F2352&lt;=0,0,IF(F2352&lt;=25000,F2352,IF(F2352&lt;=50000,ROUNDUP(F2352/2,0)+12500,IF(F2352&lt;=100000,ROUNDUP(F2352/4,0)+25000,50000)))),MIN(IF(AND(D2352="はい",C2352&gt;=2026,C2352&lt;=2027),IF(E2352&lt;=0,0,IF(E2352&lt;=30000,E2352,IF(E2352&lt;=60000,ROUNDUP(E2352/2,0)+15000,IF(E2352&lt;=120000,ROUNDUP(E2352/4,0)+30000,60000)))),IF(E2352&lt;=0,0,IF(E2352&lt;=20000,E2352,IF(E2352&lt;=40000,ROUNDUP(E2352/2,0)+10000,IF(E2352&lt;=80000,ROUNDUP(E2352/4,0)+20000,40000)))))+IF(F2352&lt;=0,0,IF(F2352&lt;=25000,F2352,IF(F2352&lt;=50000,ROUNDUP(F2352/2,0)+12500,IF(F2352&lt;=100000,ROUNDUP(F2352/4,0)+25000,50000)))),IF(AND(D2352="はい",C2352&gt;=2026,C2352&lt;=2027),60000,40000)))))</f>
        <v/>
      </c>
      <c r="P2352" s="18">
        <f>IF(G2352&lt;=0,0,IF(G2352&lt;=20000,G2352,IF(G2352&lt;=40000,ROUNDUP(G2352/2,0)+10000,IF(G2352&lt;=80000,ROUNDUP(G2352/4,0)+20000,40000))))</f>
        <v/>
      </c>
      <c r="Q2352" s="18">
        <f>IF(I2352&lt;=0,IF(H2352&lt;=0,0,IF(H2352&lt;=20000,H2352,IF(H2352&lt;=40000,ROUNDUP(H2352/2,0)+10000,IF(H2352&lt;=80000,ROUNDUP(H2352/4,0)+20000,40000)))),IF(H2352&lt;=0,IF(I2352&lt;=0,0,IF(I2352&lt;=25000,I2352,IF(I2352&lt;=50000,ROUNDUP(I2352/2,0)+12500,IF(I2352&lt;=100000,ROUNDUP(I2352/4,0)+25000,50000)))),MAX(IF(I2352&lt;=0,0,IF(I2352&lt;=25000,I2352,IF(I2352&lt;=50000,ROUNDUP(I2352/2,0)+12500,IF(I2352&lt;=100000,ROUNDUP(I2352/4,0)+25000,50000)))),MIN(IF(H2352&lt;=0,0,IF(H2352&lt;=20000,H2352,IF(H2352&lt;=40000,ROUNDUP(H2352/2,0)+10000,IF(H2352&lt;=80000,ROUNDUP(H2352/4,0)+20000,40000))))+IF(I2352&lt;=0,0,IF(I2352&lt;=25000,I2352,IF(I2352&lt;=50000,ROUNDUP(I2352/2,0)+12500,IF(I2352&lt;=100000,ROUNDUP(I2352/4,0)+25000,50000)))),40000))))</f>
        <v/>
      </c>
      <c r="R2352" s="18">
        <f>MIN(120000,O2352+P2352+Q2352)</f>
        <v/>
      </c>
      <c r="S2352" s="18">
        <f>IF(F2352&lt;=0,IF(E2352&lt;=0,0,IF(E2352&lt;=12000,E2352,IF(E2352&lt;=32000,ROUNDUP(E2352/2,0)+6000,IF(E2352&lt;=56000,ROUNDUP(E2352/4,0)+14000,28000)))),IF(E2352&lt;=0,IF(F2352&lt;=0,0,IF(F2352&lt;=15000,F2352,IF(F2352&lt;=40000,ROUNDUP(F2352/2,0)+7500,IF(F2352&lt;=70000,ROUNDUP(F2352/4,0)+17500,35000)))),MAX(IF(F2352&lt;=0,0,IF(F2352&lt;=15000,F2352,IF(F2352&lt;=40000,ROUNDUP(F2352/2,0)+7500,IF(F2352&lt;=70000,ROUNDUP(F2352/4,0)+17500,35000)))),MIN(IF(E2352&lt;=0,0,IF(E2352&lt;=12000,E2352,IF(E2352&lt;=32000,ROUNDUP(E2352/2,0)+6000,IF(E2352&lt;=56000,ROUNDUP(E2352/4,0)+14000,28000))))+IF(F2352&lt;=0,0,IF(F2352&lt;=15000,F2352,IF(F2352&lt;=40000,ROUNDUP(F2352/2,0)+7500,IF(F2352&lt;=70000,ROUNDUP(F2352/4,0)+17500,35000)))),28000))))</f>
        <v/>
      </c>
      <c r="T2352" s="18">
        <f>IF(G2352&lt;=0,0,IF(G2352&lt;=12000,G2352,IF(G2352&lt;=32000,ROUNDUP(G2352/2,0)+6000,IF(G2352&lt;=56000,ROUNDUP(G2352/4,0)+14000,28000))))</f>
        <v/>
      </c>
      <c r="U2352" s="18">
        <f>IF(I2352&lt;=0,IF(H2352&lt;=0,0,IF(H2352&lt;=12000,H2352,IF(H2352&lt;=32000,ROUNDUP(H2352/2,0)+6000,IF(H2352&lt;=56000,ROUNDUP(H2352/4,0)+14000,28000)))),IF(H2352&lt;=0,IF(I2352&lt;=0,0,IF(I2352&lt;=15000,I2352,IF(I2352&lt;=40000,ROUNDUP(I2352/2,0)+7500,IF(I2352&lt;=70000,ROUNDUP(I2352/4,0)+17500,35000)))),MAX(IF(I2352&lt;=0,0,IF(I2352&lt;=15000,I2352,IF(I2352&lt;=40000,ROUNDUP(I2352/2,0)+7500,IF(I2352&lt;=70000,ROUNDUP(I2352/4,0)+17500,35000)))),MIN(IF(H2352&lt;=0,0,IF(H2352&lt;=12000,H2352,IF(H2352&lt;=32000,ROUNDUP(H2352/2,0)+6000,IF(H2352&lt;=56000,ROUNDUP(H2352/4,0)+14000,28000))))+IF(I2352&lt;=0,0,IF(I2352&lt;=15000,I2352,IF(I2352&lt;=40000,ROUNDUP(I2352/2,0)+7500,IF(I2352&lt;=70000,ROUNDUP(I2352/4,0)+17500,35000)))),28000))))</f>
        <v/>
      </c>
      <c r="V2352" s="18">
        <f>MIN(70000,S2352+T2352+U2352)</f>
        <v/>
      </c>
      <c r="W2352" s="18">
        <f>MAX(0,ROUNDDOWN(M2352-J2352-N2352-K2352-0,-3))</f>
        <v/>
      </c>
      <c r="X2352" s="18">
        <f>MAX(0,ROUNDDOWN(M2352-J2352-N2352-K2352-R2352,-3))</f>
        <v/>
      </c>
      <c r="Y2352" s="18">
        <f>IF(W2352&lt;=0,0,ROUNDDOWN((W2352*LOOKUP(W2352,{0,1950001,3300001,6950001,9000001,18000001,40000001},{0.05,0.1,0.2,0.23,0.33,0.4,0.45})-LOOKUP(W2352,{0,1950001,3300001,6950001,9000001,18000001,40000001},{0,97500,427500,636000,1536000,2796000,4796000}))*1.021,-2))</f>
        <v/>
      </c>
      <c r="Z2352" s="18">
        <f>IF(X2352&lt;=0,0,ROUNDDOWN((X2352*LOOKUP(X2352,{0,1950001,3300001,6950001,9000001,18000001,40000001},{0.05,0.1,0.2,0.23,0.33,0.4,0.45})-LOOKUP(X2352,{0,1950001,3300001,6950001,9000001,18000001,40000001},{0,97500,427500,636000,1536000,2796000,4796000}))*1.021,-2))</f>
        <v/>
      </c>
      <c r="AA2352" s="18">
        <f>MAX(0,ROUNDDOWN(M2352-J2352-430000-L2352-0,-3))</f>
        <v/>
      </c>
      <c r="AB2352" s="18">
        <f>MAX(0,ROUNDDOWN(M2352-J2352-430000-L2352-V2352,-3))</f>
        <v/>
      </c>
      <c r="AC2352" s="18">
        <f>IF(M2352&lt;=450000,0,MAX(0,ROUNDDOWN(AA2352*0.06-MIN(50000,AA2352)*0.03,-2))+MAX(0,ROUNDDOWN(AA2352*0.04-MIN(50000,AA2352)*0.02,-2)))</f>
        <v/>
      </c>
      <c r="AD2352" s="18">
        <f>IF(M2352&lt;=450000,0,MAX(0,ROUNDDOWN(AB2352*0.06-MIN(50000,AB2352)*0.03,-2))+MAX(0,ROUNDDOWN(AB2352*0.04-MIN(50000,AB2352)*0.02,-2)))</f>
        <v/>
      </c>
      <c r="AE2352" s="18">
        <f>Y2352-Z2352</f>
        <v/>
      </c>
      <c r="AF2352" s="18">
        <f>AC2352-AD2352</f>
        <v/>
      </c>
      <c r="AG2352" s="18">
        <f>AE2352+AF2352</f>
        <v/>
      </c>
      <c r="AH2352" s="20">
        <f>IF(W2352&lt;=0,0,LOOKUP(W2352,{0,1950001,3300001,6950001,9000001,18000001,40000001},{0.05,0.1,0.2,0.23,0.33,0.4,0.45}))</f>
        <v/>
      </c>
    </row>
    <row r="2353">
      <c r="A2353" t="inlineStr">
        <is>
          <t>1万円刻み 一般8万円</t>
        </is>
      </c>
      <c r="B2353" s="18">
        <f>'4_1万円刻み'!$A$758</f>
        <v/>
      </c>
      <c r="C2353" s="19" t="n">
        <v>2026</v>
      </c>
      <c r="D2353" t="inlineStr">
        <is>
          <t>いいえ</t>
        </is>
      </c>
      <c r="E2353" s="18" t="n">
        <v>80000</v>
      </c>
      <c r="F2353" s="18" t="n">
        <v>0</v>
      </c>
      <c r="G2353" s="18" t="n">
        <v>0</v>
      </c>
      <c r="H2353" s="18" t="n">
        <v>0</v>
      </c>
      <c r="I2353" s="18" t="n">
        <v>0</v>
      </c>
      <c r="J2353" s="18">
        <f>ROUND(MIN(B2353/12,650000)*12*0.0915+MIN(B2353/12,1390000)*12*(0.0504+0)+B2353*0.005,0)</f>
        <v/>
      </c>
      <c r="K2353" s="18" t="n">
        <v>0</v>
      </c>
      <c r="L2353" s="18" t="n">
        <v>0</v>
      </c>
      <c r="M2353" s="18">
        <f>ROUND(IF(C2353&gt;=2026,IF(B2353&lt;741000,0,IF(B2353&lt;2191000,B2353-740000,IF(B2353&lt;2193000,1451000,IF(B2353&lt;2196000,1453000,IF(B2353&lt;2200000,1456000,IF(B2353&lt;3600000,ROUNDDOWN(B2353/4,-3)*2.8-80000,IF(B2353&lt;6600000,ROUNDDOWN(B2353/4,-3)*3.2-440000,IF(B2353&lt;8500000,ROUNDDOWN(B2353*0.9,0)-1100000,B2353-1950000)))))))),IF(B2353&lt;651000,0,IF(B2353&lt;1900000,B2353-650000,IF(B2353&lt;3600000,ROUNDDOWN(B2353/4,-3)*2.8-80000,IF(B2353&lt;6600000,ROUNDDOWN(B2353/4,-3)*3.2-440000,IF(B2353&lt;8500000,ROUNDDOWN(B2353*0.9,0)-1100000,B2353-1950000)))))),0)</f>
        <v/>
      </c>
      <c r="N2353" s="18">
        <f>IF(M2353&gt;23500000,NA(),IF(C2353&gt;=2026,IF(M2353&lt;=4890000,1040000,IF(M2353&lt;=6550000,670000,620000)),IF(M2353&lt;=1320000,950000,IF(M2353&lt;=3360000,880000,IF(M2353&lt;=4890000,680000,IF(M2353&lt;=6550000,630000,580000))))))</f>
        <v/>
      </c>
      <c r="O2353" s="18">
        <f>IF(F2353&lt;=0,IF(AND(D2353="はい",C2353&gt;=2026,C2353&lt;=2027),IF(E2353&lt;=0,0,IF(E2353&lt;=30000,E2353,IF(E2353&lt;=60000,ROUNDUP(E2353/2,0)+15000,IF(E2353&lt;=120000,ROUNDUP(E2353/4,0)+30000,60000)))),IF(E2353&lt;=0,0,IF(E2353&lt;=20000,E2353,IF(E2353&lt;=40000,ROUNDUP(E2353/2,0)+10000,IF(E2353&lt;=80000,ROUNDUP(E2353/4,0)+20000,40000))))),IF(E2353&lt;=0,IF(F2353&lt;=0,0,IF(F2353&lt;=25000,F2353,IF(F2353&lt;=50000,ROUNDUP(F2353/2,0)+12500,IF(F2353&lt;=100000,ROUNDUP(F2353/4,0)+25000,50000)))),MAX(IF(F2353&lt;=0,0,IF(F2353&lt;=25000,F2353,IF(F2353&lt;=50000,ROUNDUP(F2353/2,0)+12500,IF(F2353&lt;=100000,ROUNDUP(F2353/4,0)+25000,50000)))),MIN(IF(AND(D2353="はい",C2353&gt;=2026,C2353&lt;=2027),IF(E2353&lt;=0,0,IF(E2353&lt;=30000,E2353,IF(E2353&lt;=60000,ROUNDUP(E2353/2,0)+15000,IF(E2353&lt;=120000,ROUNDUP(E2353/4,0)+30000,60000)))),IF(E2353&lt;=0,0,IF(E2353&lt;=20000,E2353,IF(E2353&lt;=40000,ROUNDUP(E2353/2,0)+10000,IF(E2353&lt;=80000,ROUNDUP(E2353/4,0)+20000,40000)))))+IF(F2353&lt;=0,0,IF(F2353&lt;=25000,F2353,IF(F2353&lt;=50000,ROUNDUP(F2353/2,0)+12500,IF(F2353&lt;=100000,ROUNDUP(F2353/4,0)+25000,50000)))),IF(AND(D2353="はい",C2353&gt;=2026,C2353&lt;=2027),60000,40000)))))</f>
        <v/>
      </c>
      <c r="P2353" s="18">
        <f>IF(G2353&lt;=0,0,IF(G2353&lt;=20000,G2353,IF(G2353&lt;=40000,ROUNDUP(G2353/2,0)+10000,IF(G2353&lt;=80000,ROUNDUP(G2353/4,0)+20000,40000))))</f>
        <v/>
      </c>
      <c r="Q2353" s="18">
        <f>IF(I2353&lt;=0,IF(H2353&lt;=0,0,IF(H2353&lt;=20000,H2353,IF(H2353&lt;=40000,ROUNDUP(H2353/2,0)+10000,IF(H2353&lt;=80000,ROUNDUP(H2353/4,0)+20000,40000)))),IF(H2353&lt;=0,IF(I2353&lt;=0,0,IF(I2353&lt;=25000,I2353,IF(I2353&lt;=50000,ROUNDUP(I2353/2,0)+12500,IF(I2353&lt;=100000,ROUNDUP(I2353/4,0)+25000,50000)))),MAX(IF(I2353&lt;=0,0,IF(I2353&lt;=25000,I2353,IF(I2353&lt;=50000,ROUNDUP(I2353/2,0)+12500,IF(I2353&lt;=100000,ROUNDUP(I2353/4,0)+25000,50000)))),MIN(IF(H2353&lt;=0,0,IF(H2353&lt;=20000,H2353,IF(H2353&lt;=40000,ROUNDUP(H2353/2,0)+10000,IF(H2353&lt;=80000,ROUNDUP(H2353/4,0)+20000,40000))))+IF(I2353&lt;=0,0,IF(I2353&lt;=25000,I2353,IF(I2353&lt;=50000,ROUNDUP(I2353/2,0)+12500,IF(I2353&lt;=100000,ROUNDUP(I2353/4,0)+25000,50000)))),40000))))</f>
        <v/>
      </c>
      <c r="R2353" s="18">
        <f>MIN(120000,O2353+P2353+Q2353)</f>
        <v/>
      </c>
      <c r="S2353" s="18">
        <f>IF(F2353&lt;=0,IF(E2353&lt;=0,0,IF(E2353&lt;=12000,E2353,IF(E2353&lt;=32000,ROUNDUP(E2353/2,0)+6000,IF(E2353&lt;=56000,ROUNDUP(E2353/4,0)+14000,28000)))),IF(E2353&lt;=0,IF(F2353&lt;=0,0,IF(F2353&lt;=15000,F2353,IF(F2353&lt;=40000,ROUNDUP(F2353/2,0)+7500,IF(F2353&lt;=70000,ROUNDUP(F2353/4,0)+17500,35000)))),MAX(IF(F2353&lt;=0,0,IF(F2353&lt;=15000,F2353,IF(F2353&lt;=40000,ROUNDUP(F2353/2,0)+7500,IF(F2353&lt;=70000,ROUNDUP(F2353/4,0)+17500,35000)))),MIN(IF(E2353&lt;=0,0,IF(E2353&lt;=12000,E2353,IF(E2353&lt;=32000,ROUNDUP(E2353/2,0)+6000,IF(E2353&lt;=56000,ROUNDUP(E2353/4,0)+14000,28000))))+IF(F2353&lt;=0,0,IF(F2353&lt;=15000,F2353,IF(F2353&lt;=40000,ROUNDUP(F2353/2,0)+7500,IF(F2353&lt;=70000,ROUNDUP(F2353/4,0)+17500,35000)))),28000))))</f>
        <v/>
      </c>
      <c r="T2353" s="18">
        <f>IF(G2353&lt;=0,0,IF(G2353&lt;=12000,G2353,IF(G2353&lt;=32000,ROUNDUP(G2353/2,0)+6000,IF(G2353&lt;=56000,ROUNDUP(G2353/4,0)+14000,28000))))</f>
        <v/>
      </c>
      <c r="U2353" s="18">
        <f>IF(I2353&lt;=0,IF(H2353&lt;=0,0,IF(H2353&lt;=12000,H2353,IF(H2353&lt;=32000,ROUNDUP(H2353/2,0)+6000,IF(H2353&lt;=56000,ROUNDUP(H2353/4,0)+14000,28000)))),IF(H2353&lt;=0,IF(I2353&lt;=0,0,IF(I2353&lt;=15000,I2353,IF(I2353&lt;=40000,ROUNDUP(I2353/2,0)+7500,IF(I2353&lt;=70000,ROUNDUP(I2353/4,0)+17500,35000)))),MAX(IF(I2353&lt;=0,0,IF(I2353&lt;=15000,I2353,IF(I2353&lt;=40000,ROUNDUP(I2353/2,0)+7500,IF(I2353&lt;=70000,ROUNDUP(I2353/4,0)+17500,35000)))),MIN(IF(H2353&lt;=0,0,IF(H2353&lt;=12000,H2353,IF(H2353&lt;=32000,ROUNDUP(H2353/2,0)+6000,IF(H2353&lt;=56000,ROUNDUP(H2353/4,0)+14000,28000))))+IF(I2353&lt;=0,0,IF(I2353&lt;=15000,I2353,IF(I2353&lt;=40000,ROUNDUP(I2353/2,0)+7500,IF(I2353&lt;=70000,ROUNDUP(I2353/4,0)+17500,35000)))),28000))))</f>
        <v/>
      </c>
      <c r="V2353" s="18">
        <f>MIN(70000,S2353+T2353+U2353)</f>
        <v/>
      </c>
      <c r="W2353" s="18">
        <f>MAX(0,ROUNDDOWN(M2353-J2353-N2353-K2353-0,-3))</f>
        <v/>
      </c>
      <c r="X2353" s="18">
        <f>MAX(0,ROUNDDOWN(M2353-J2353-N2353-K2353-R2353,-3))</f>
        <v/>
      </c>
      <c r="Y2353" s="18">
        <f>IF(W2353&lt;=0,0,ROUNDDOWN((W2353*LOOKUP(W2353,{0,1950001,3300001,6950001,9000001,18000001,40000001},{0.05,0.1,0.2,0.23,0.33,0.4,0.45})-LOOKUP(W2353,{0,1950001,3300001,6950001,9000001,18000001,40000001},{0,97500,427500,636000,1536000,2796000,4796000}))*1.021,-2))</f>
        <v/>
      </c>
      <c r="Z2353" s="18">
        <f>IF(X2353&lt;=0,0,ROUNDDOWN((X2353*LOOKUP(X2353,{0,1950001,3300001,6950001,9000001,18000001,40000001},{0.05,0.1,0.2,0.23,0.33,0.4,0.45})-LOOKUP(X2353,{0,1950001,3300001,6950001,9000001,18000001,40000001},{0,97500,427500,636000,1536000,2796000,4796000}))*1.021,-2))</f>
        <v/>
      </c>
      <c r="AA2353" s="18">
        <f>MAX(0,ROUNDDOWN(M2353-J2353-430000-L2353-0,-3))</f>
        <v/>
      </c>
      <c r="AB2353" s="18">
        <f>MAX(0,ROUNDDOWN(M2353-J2353-430000-L2353-V2353,-3))</f>
        <v/>
      </c>
      <c r="AC2353" s="18">
        <f>IF(M2353&lt;=450000,0,MAX(0,ROUNDDOWN(AA2353*0.06-MIN(50000,AA2353)*0.03,-2))+MAX(0,ROUNDDOWN(AA2353*0.04-MIN(50000,AA2353)*0.02,-2)))</f>
        <v/>
      </c>
      <c r="AD2353" s="18">
        <f>IF(M2353&lt;=450000,0,MAX(0,ROUNDDOWN(AB2353*0.06-MIN(50000,AB2353)*0.03,-2))+MAX(0,ROUNDDOWN(AB2353*0.04-MIN(50000,AB2353)*0.02,-2)))</f>
        <v/>
      </c>
      <c r="AE2353" s="18">
        <f>Y2353-Z2353</f>
        <v/>
      </c>
      <c r="AF2353" s="18">
        <f>AC2353-AD2353</f>
        <v/>
      </c>
      <c r="AG2353" s="18">
        <f>AE2353+AF2353</f>
        <v/>
      </c>
      <c r="AH2353" s="20">
        <f>IF(W2353&lt;=0,0,LOOKUP(W2353,{0,1950001,3300001,6950001,9000001,18000001,40000001},{0.05,0.1,0.2,0.23,0.33,0.4,0.45}))</f>
        <v/>
      </c>
    </row>
    <row r="2354">
      <c r="A2354" t="inlineStr">
        <is>
          <t>1万円刻み 特例あり一般12万円</t>
        </is>
      </c>
      <c r="B2354" s="18">
        <f>'4_1万円刻み'!$A$758</f>
        <v/>
      </c>
      <c r="C2354" s="19" t="n">
        <v>2026</v>
      </c>
      <c r="D2354" t="inlineStr">
        <is>
          <t>はい</t>
        </is>
      </c>
      <c r="E2354" s="18" t="n">
        <v>120000</v>
      </c>
      <c r="F2354" s="18" t="n">
        <v>0</v>
      </c>
      <c r="G2354" s="18" t="n">
        <v>0</v>
      </c>
      <c r="H2354" s="18" t="n">
        <v>0</v>
      </c>
      <c r="I2354" s="18" t="n">
        <v>0</v>
      </c>
      <c r="J2354" s="18">
        <f>ROUND(MIN(B2354/12,650000)*12*0.0915+MIN(B2354/12,1390000)*12*(0.0504+0)+B2354*0.005,0)</f>
        <v/>
      </c>
      <c r="K2354" s="18" t="n">
        <v>0</v>
      </c>
      <c r="L2354" s="18" t="n">
        <v>0</v>
      </c>
      <c r="M2354" s="18">
        <f>ROUND(IF(C2354&gt;=2026,IF(B2354&lt;741000,0,IF(B2354&lt;2191000,B2354-740000,IF(B2354&lt;2193000,1451000,IF(B2354&lt;2196000,1453000,IF(B2354&lt;2200000,1456000,IF(B2354&lt;3600000,ROUNDDOWN(B2354/4,-3)*2.8-80000,IF(B2354&lt;6600000,ROUNDDOWN(B2354/4,-3)*3.2-440000,IF(B2354&lt;8500000,ROUNDDOWN(B2354*0.9,0)-1100000,B2354-1950000)))))))),IF(B2354&lt;651000,0,IF(B2354&lt;1900000,B2354-650000,IF(B2354&lt;3600000,ROUNDDOWN(B2354/4,-3)*2.8-80000,IF(B2354&lt;6600000,ROUNDDOWN(B2354/4,-3)*3.2-440000,IF(B2354&lt;8500000,ROUNDDOWN(B2354*0.9,0)-1100000,B2354-1950000)))))),0)</f>
        <v/>
      </c>
      <c r="N2354" s="18">
        <f>IF(M2354&gt;23500000,NA(),IF(C2354&gt;=2026,IF(M2354&lt;=4890000,1040000,IF(M2354&lt;=6550000,670000,620000)),IF(M2354&lt;=1320000,950000,IF(M2354&lt;=3360000,880000,IF(M2354&lt;=4890000,680000,IF(M2354&lt;=6550000,630000,580000))))))</f>
        <v/>
      </c>
      <c r="O2354" s="18">
        <f>IF(F2354&lt;=0,IF(AND(D2354="はい",C2354&gt;=2026,C2354&lt;=2027),IF(E2354&lt;=0,0,IF(E2354&lt;=30000,E2354,IF(E2354&lt;=60000,ROUNDUP(E2354/2,0)+15000,IF(E2354&lt;=120000,ROUNDUP(E2354/4,0)+30000,60000)))),IF(E2354&lt;=0,0,IF(E2354&lt;=20000,E2354,IF(E2354&lt;=40000,ROUNDUP(E2354/2,0)+10000,IF(E2354&lt;=80000,ROUNDUP(E2354/4,0)+20000,40000))))),IF(E2354&lt;=0,IF(F2354&lt;=0,0,IF(F2354&lt;=25000,F2354,IF(F2354&lt;=50000,ROUNDUP(F2354/2,0)+12500,IF(F2354&lt;=100000,ROUNDUP(F2354/4,0)+25000,50000)))),MAX(IF(F2354&lt;=0,0,IF(F2354&lt;=25000,F2354,IF(F2354&lt;=50000,ROUNDUP(F2354/2,0)+12500,IF(F2354&lt;=100000,ROUNDUP(F2354/4,0)+25000,50000)))),MIN(IF(AND(D2354="はい",C2354&gt;=2026,C2354&lt;=2027),IF(E2354&lt;=0,0,IF(E2354&lt;=30000,E2354,IF(E2354&lt;=60000,ROUNDUP(E2354/2,0)+15000,IF(E2354&lt;=120000,ROUNDUP(E2354/4,0)+30000,60000)))),IF(E2354&lt;=0,0,IF(E2354&lt;=20000,E2354,IF(E2354&lt;=40000,ROUNDUP(E2354/2,0)+10000,IF(E2354&lt;=80000,ROUNDUP(E2354/4,0)+20000,40000)))))+IF(F2354&lt;=0,0,IF(F2354&lt;=25000,F2354,IF(F2354&lt;=50000,ROUNDUP(F2354/2,0)+12500,IF(F2354&lt;=100000,ROUNDUP(F2354/4,0)+25000,50000)))),IF(AND(D2354="はい",C2354&gt;=2026,C2354&lt;=2027),60000,40000)))))</f>
        <v/>
      </c>
      <c r="P2354" s="18">
        <f>IF(G2354&lt;=0,0,IF(G2354&lt;=20000,G2354,IF(G2354&lt;=40000,ROUNDUP(G2354/2,0)+10000,IF(G2354&lt;=80000,ROUNDUP(G2354/4,0)+20000,40000))))</f>
        <v/>
      </c>
      <c r="Q2354" s="18">
        <f>IF(I2354&lt;=0,IF(H2354&lt;=0,0,IF(H2354&lt;=20000,H2354,IF(H2354&lt;=40000,ROUNDUP(H2354/2,0)+10000,IF(H2354&lt;=80000,ROUNDUP(H2354/4,0)+20000,40000)))),IF(H2354&lt;=0,IF(I2354&lt;=0,0,IF(I2354&lt;=25000,I2354,IF(I2354&lt;=50000,ROUNDUP(I2354/2,0)+12500,IF(I2354&lt;=100000,ROUNDUP(I2354/4,0)+25000,50000)))),MAX(IF(I2354&lt;=0,0,IF(I2354&lt;=25000,I2354,IF(I2354&lt;=50000,ROUNDUP(I2354/2,0)+12500,IF(I2354&lt;=100000,ROUNDUP(I2354/4,0)+25000,50000)))),MIN(IF(H2354&lt;=0,0,IF(H2354&lt;=20000,H2354,IF(H2354&lt;=40000,ROUNDUP(H2354/2,0)+10000,IF(H2354&lt;=80000,ROUNDUP(H2354/4,0)+20000,40000))))+IF(I2354&lt;=0,0,IF(I2354&lt;=25000,I2354,IF(I2354&lt;=50000,ROUNDUP(I2354/2,0)+12500,IF(I2354&lt;=100000,ROUNDUP(I2354/4,0)+25000,50000)))),40000))))</f>
        <v/>
      </c>
      <c r="R2354" s="18">
        <f>MIN(120000,O2354+P2354+Q2354)</f>
        <v/>
      </c>
      <c r="S2354" s="18">
        <f>IF(F2354&lt;=0,IF(E2354&lt;=0,0,IF(E2354&lt;=12000,E2354,IF(E2354&lt;=32000,ROUNDUP(E2354/2,0)+6000,IF(E2354&lt;=56000,ROUNDUP(E2354/4,0)+14000,28000)))),IF(E2354&lt;=0,IF(F2354&lt;=0,0,IF(F2354&lt;=15000,F2354,IF(F2354&lt;=40000,ROUNDUP(F2354/2,0)+7500,IF(F2354&lt;=70000,ROUNDUP(F2354/4,0)+17500,35000)))),MAX(IF(F2354&lt;=0,0,IF(F2354&lt;=15000,F2354,IF(F2354&lt;=40000,ROUNDUP(F2354/2,0)+7500,IF(F2354&lt;=70000,ROUNDUP(F2354/4,0)+17500,35000)))),MIN(IF(E2354&lt;=0,0,IF(E2354&lt;=12000,E2354,IF(E2354&lt;=32000,ROUNDUP(E2354/2,0)+6000,IF(E2354&lt;=56000,ROUNDUP(E2354/4,0)+14000,28000))))+IF(F2354&lt;=0,0,IF(F2354&lt;=15000,F2354,IF(F2354&lt;=40000,ROUNDUP(F2354/2,0)+7500,IF(F2354&lt;=70000,ROUNDUP(F2354/4,0)+17500,35000)))),28000))))</f>
        <v/>
      </c>
      <c r="T2354" s="18">
        <f>IF(G2354&lt;=0,0,IF(G2354&lt;=12000,G2354,IF(G2354&lt;=32000,ROUNDUP(G2354/2,0)+6000,IF(G2354&lt;=56000,ROUNDUP(G2354/4,0)+14000,28000))))</f>
        <v/>
      </c>
      <c r="U2354" s="18">
        <f>IF(I2354&lt;=0,IF(H2354&lt;=0,0,IF(H2354&lt;=12000,H2354,IF(H2354&lt;=32000,ROUNDUP(H2354/2,0)+6000,IF(H2354&lt;=56000,ROUNDUP(H2354/4,0)+14000,28000)))),IF(H2354&lt;=0,IF(I2354&lt;=0,0,IF(I2354&lt;=15000,I2354,IF(I2354&lt;=40000,ROUNDUP(I2354/2,0)+7500,IF(I2354&lt;=70000,ROUNDUP(I2354/4,0)+17500,35000)))),MAX(IF(I2354&lt;=0,0,IF(I2354&lt;=15000,I2354,IF(I2354&lt;=40000,ROUNDUP(I2354/2,0)+7500,IF(I2354&lt;=70000,ROUNDUP(I2354/4,0)+17500,35000)))),MIN(IF(H2354&lt;=0,0,IF(H2354&lt;=12000,H2354,IF(H2354&lt;=32000,ROUNDUP(H2354/2,0)+6000,IF(H2354&lt;=56000,ROUNDUP(H2354/4,0)+14000,28000))))+IF(I2354&lt;=0,0,IF(I2354&lt;=15000,I2354,IF(I2354&lt;=40000,ROUNDUP(I2354/2,0)+7500,IF(I2354&lt;=70000,ROUNDUP(I2354/4,0)+17500,35000)))),28000))))</f>
        <v/>
      </c>
      <c r="V2354" s="18">
        <f>MIN(70000,S2354+T2354+U2354)</f>
        <v/>
      </c>
      <c r="W2354" s="18">
        <f>MAX(0,ROUNDDOWN(M2354-J2354-N2354-K2354-0,-3))</f>
        <v/>
      </c>
      <c r="X2354" s="18">
        <f>MAX(0,ROUNDDOWN(M2354-J2354-N2354-K2354-R2354,-3))</f>
        <v/>
      </c>
      <c r="Y2354" s="18">
        <f>IF(W2354&lt;=0,0,ROUNDDOWN((W2354*LOOKUP(W2354,{0,1950001,3300001,6950001,9000001,18000001,40000001},{0.05,0.1,0.2,0.23,0.33,0.4,0.45})-LOOKUP(W2354,{0,1950001,3300001,6950001,9000001,18000001,40000001},{0,97500,427500,636000,1536000,2796000,4796000}))*1.021,-2))</f>
        <v/>
      </c>
      <c r="Z2354" s="18">
        <f>IF(X2354&lt;=0,0,ROUNDDOWN((X2354*LOOKUP(X2354,{0,1950001,3300001,6950001,9000001,18000001,40000001},{0.05,0.1,0.2,0.23,0.33,0.4,0.45})-LOOKUP(X2354,{0,1950001,3300001,6950001,9000001,18000001,40000001},{0,97500,427500,636000,1536000,2796000,4796000}))*1.021,-2))</f>
        <v/>
      </c>
      <c r="AA2354" s="18">
        <f>MAX(0,ROUNDDOWN(M2354-J2354-430000-L2354-0,-3))</f>
        <v/>
      </c>
      <c r="AB2354" s="18">
        <f>MAX(0,ROUNDDOWN(M2354-J2354-430000-L2354-V2354,-3))</f>
        <v/>
      </c>
      <c r="AC2354" s="18">
        <f>IF(M2354&lt;=450000,0,MAX(0,ROUNDDOWN(AA2354*0.06-MIN(50000,AA2354)*0.03,-2))+MAX(0,ROUNDDOWN(AA2354*0.04-MIN(50000,AA2354)*0.02,-2)))</f>
        <v/>
      </c>
      <c r="AD2354" s="18">
        <f>IF(M2354&lt;=450000,0,MAX(0,ROUNDDOWN(AB2354*0.06-MIN(50000,AB2354)*0.03,-2))+MAX(0,ROUNDDOWN(AB2354*0.04-MIN(50000,AB2354)*0.02,-2)))</f>
        <v/>
      </c>
      <c r="AE2354" s="18">
        <f>Y2354-Z2354</f>
        <v/>
      </c>
      <c r="AF2354" s="18">
        <f>AC2354-AD2354</f>
        <v/>
      </c>
      <c r="AG2354" s="18">
        <f>AE2354+AF2354</f>
        <v/>
      </c>
      <c r="AH2354" s="20">
        <f>IF(W2354&lt;=0,0,LOOKUP(W2354,{0,1950001,3300001,6950001,9000001,18000001,40000001},{0.05,0.1,0.2,0.23,0.33,0.4,0.45}))</f>
        <v/>
      </c>
    </row>
    <row r="2355">
      <c r="A2355" t="inlineStr">
        <is>
          <t>1万円刻み 3区分8万円ずつ</t>
        </is>
      </c>
      <c r="B2355" s="18">
        <f>'4_1万円刻み'!$A$759</f>
        <v/>
      </c>
      <c r="C2355" s="19" t="n">
        <v>2026</v>
      </c>
      <c r="D2355" t="inlineStr">
        <is>
          <t>いいえ</t>
        </is>
      </c>
      <c r="E2355" s="18" t="n">
        <v>80000</v>
      </c>
      <c r="F2355" s="18" t="n">
        <v>0</v>
      </c>
      <c r="G2355" s="18" t="n">
        <v>80000</v>
      </c>
      <c r="H2355" s="18" t="n">
        <v>80000</v>
      </c>
      <c r="I2355" s="18" t="n">
        <v>0</v>
      </c>
      <c r="J2355" s="18">
        <f>ROUND(MIN(B2355/12,650000)*12*0.0915+MIN(B2355/12,1390000)*12*(0.0504+0)+B2355*0.005,0)</f>
        <v/>
      </c>
      <c r="K2355" s="18" t="n">
        <v>0</v>
      </c>
      <c r="L2355" s="18" t="n">
        <v>0</v>
      </c>
      <c r="M2355" s="18">
        <f>ROUND(IF(C2355&gt;=2026,IF(B2355&lt;741000,0,IF(B2355&lt;2191000,B2355-740000,IF(B2355&lt;2193000,1451000,IF(B2355&lt;2196000,1453000,IF(B2355&lt;2200000,1456000,IF(B2355&lt;3600000,ROUNDDOWN(B2355/4,-3)*2.8-80000,IF(B2355&lt;6600000,ROUNDDOWN(B2355/4,-3)*3.2-440000,IF(B2355&lt;8500000,ROUNDDOWN(B2355*0.9,0)-1100000,B2355-1950000)))))))),IF(B2355&lt;651000,0,IF(B2355&lt;1900000,B2355-650000,IF(B2355&lt;3600000,ROUNDDOWN(B2355/4,-3)*2.8-80000,IF(B2355&lt;6600000,ROUNDDOWN(B2355/4,-3)*3.2-440000,IF(B2355&lt;8500000,ROUNDDOWN(B2355*0.9,0)-1100000,B2355-1950000)))))),0)</f>
        <v/>
      </c>
      <c r="N2355" s="18">
        <f>IF(M2355&gt;23500000,NA(),IF(C2355&gt;=2026,IF(M2355&lt;=4890000,1040000,IF(M2355&lt;=6550000,670000,620000)),IF(M2355&lt;=1320000,950000,IF(M2355&lt;=3360000,880000,IF(M2355&lt;=4890000,680000,IF(M2355&lt;=6550000,630000,580000))))))</f>
        <v/>
      </c>
      <c r="O2355" s="18">
        <f>IF(F2355&lt;=0,IF(AND(D2355="はい",C2355&gt;=2026,C2355&lt;=2027),IF(E2355&lt;=0,0,IF(E2355&lt;=30000,E2355,IF(E2355&lt;=60000,ROUNDUP(E2355/2,0)+15000,IF(E2355&lt;=120000,ROUNDUP(E2355/4,0)+30000,60000)))),IF(E2355&lt;=0,0,IF(E2355&lt;=20000,E2355,IF(E2355&lt;=40000,ROUNDUP(E2355/2,0)+10000,IF(E2355&lt;=80000,ROUNDUP(E2355/4,0)+20000,40000))))),IF(E2355&lt;=0,IF(F2355&lt;=0,0,IF(F2355&lt;=25000,F2355,IF(F2355&lt;=50000,ROUNDUP(F2355/2,0)+12500,IF(F2355&lt;=100000,ROUNDUP(F2355/4,0)+25000,50000)))),MAX(IF(F2355&lt;=0,0,IF(F2355&lt;=25000,F2355,IF(F2355&lt;=50000,ROUNDUP(F2355/2,0)+12500,IF(F2355&lt;=100000,ROUNDUP(F2355/4,0)+25000,50000)))),MIN(IF(AND(D2355="はい",C2355&gt;=2026,C2355&lt;=2027),IF(E2355&lt;=0,0,IF(E2355&lt;=30000,E2355,IF(E2355&lt;=60000,ROUNDUP(E2355/2,0)+15000,IF(E2355&lt;=120000,ROUNDUP(E2355/4,0)+30000,60000)))),IF(E2355&lt;=0,0,IF(E2355&lt;=20000,E2355,IF(E2355&lt;=40000,ROUNDUP(E2355/2,0)+10000,IF(E2355&lt;=80000,ROUNDUP(E2355/4,0)+20000,40000)))))+IF(F2355&lt;=0,0,IF(F2355&lt;=25000,F2355,IF(F2355&lt;=50000,ROUNDUP(F2355/2,0)+12500,IF(F2355&lt;=100000,ROUNDUP(F2355/4,0)+25000,50000)))),IF(AND(D2355="はい",C2355&gt;=2026,C2355&lt;=2027),60000,40000)))))</f>
        <v/>
      </c>
      <c r="P2355" s="18">
        <f>IF(G2355&lt;=0,0,IF(G2355&lt;=20000,G2355,IF(G2355&lt;=40000,ROUNDUP(G2355/2,0)+10000,IF(G2355&lt;=80000,ROUNDUP(G2355/4,0)+20000,40000))))</f>
        <v/>
      </c>
      <c r="Q2355" s="18">
        <f>IF(I2355&lt;=0,IF(H2355&lt;=0,0,IF(H2355&lt;=20000,H2355,IF(H2355&lt;=40000,ROUNDUP(H2355/2,0)+10000,IF(H2355&lt;=80000,ROUNDUP(H2355/4,0)+20000,40000)))),IF(H2355&lt;=0,IF(I2355&lt;=0,0,IF(I2355&lt;=25000,I2355,IF(I2355&lt;=50000,ROUNDUP(I2355/2,0)+12500,IF(I2355&lt;=100000,ROUNDUP(I2355/4,0)+25000,50000)))),MAX(IF(I2355&lt;=0,0,IF(I2355&lt;=25000,I2355,IF(I2355&lt;=50000,ROUNDUP(I2355/2,0)+12500,IF(I2355&lt;=100000,ROUNDUP(I2355/4,0)+25000,50000)))),MIN(IF(H2355&lt;=0,0,IF(H2355&lt;=20000,H2355,IF(H2355&lt;=40000,ROUNDUP(H2355/2,0)+10000,IF(H2355&lt;=80000,ROUNDUP(H2355/4,0)+20000,40000))))+IF(I2355&lt;=0,0,IF(I2355&lt;=25000,I2355,IF(I2355&lt;=50000,ROUNDUP(I2355/2,0)+12500,IF(I2355&lt;=100000,ROUNDUP(I2355/4,0)+25000,50000)))),40000))))</f>
        <v/>
      </c>
      <c r="R2355" s="18">
        <f>MIN(120000,O2355+P2355+Q2355)</f>
        <v/>
      </c>
      <c r="S2355" s="18">
        <f>IF(F2355&lt;=0,IF(E2355&lt;=0,0,IF(E2355&lt;=12000,E2355,IF(E2355&lt;=32000,ROUNDUP(E2355/2,0)+6000,IF(E2355&lt;=56000,ROUNDUP(E2355/4,0)+14000,28000)))),IF(E2355&lt;=0,IF(F2355&lt;=0,0,IF(F2355&lt;=15000,F2355,IF(F2355&lt;=40000,ROUNDUP(F2355/2,0)+7500,IF(F2355&lt;=70000,ROUNDUP(F2355/4,0)+17500,35000)))),MAX(IF(F2355&lt;=0,0,IF(F2355&lt;=15000,F2355,IF(F2355&lt;=40000,ROUNDUP(F2355/2,0)+7500,IF(F2355&lt;=70000,ROUNDUP(F2355/4,0)+17500,35000)))),MIN(IF(E2355&lt;=0,0,IF(E2355&lt;=12000,E2355,IF(E2355&lt;=32000,ROUNDUP(E2355/2,0)+6000,IF(E2355&lt;=56000,ROUNDUP(E2355/4,0)+14000,28000))))+IF(F2355&lt;=0,0,IF(F2355&lt;=15000,F2355,IF(F2355&lt;=40000,ROUNDUP(F2355/2,0)+7500,IF(F2355&lt;=70000,ROUNDUP(F2355/4,0)+17500,35000)))),28000))))</f>
        <v/>
      </c>
      <c r="T2355" s="18">
        <f>IF(G2355&lt;=0,0,IF(G2355&lt;=12000,G2355,IF(G2355&lt;=32000,ROUNDUP(G2355/2,0)+6000,IF(G2355&lt;=56000,ROUNDUP(G2355/4,0)+14000,28000))))</f>
        <v/>
      </c>
      <c r="U2355" s="18">
        <f>IF(I2355&lt;=0,IF(H2355&lt;=0,0,IF(H2355&lt;=12000,H2355,IF(H2355&lt;=32000,ROUNDUP(H2355/2,0)+6000,IF(H2355&lt;=56000,ROUNDUP(H2355/4,0)+14000,28000)))),IF(H2355&lt;=0,IF(I2355&lt;=0,0,IF(I2355&lt;=15000,I2355,IF(I2355&lt;=40000,ROUNDUP(I2355/2,0)+7500,IF(I2355&lt;=70000,ROUNDUP(I2355/4,0)+17500,35000)))),MAX(IF(I2355&lt;=0,0,IF(I2355&lt;=15000,I2355,IF(I2355&lt;=40000,ROUNDUP(I2355/2,0)+7500,IF(I2355&lt;=70000,ROUNDUP(I2355/4,0)+17500,35000)))),MIN(IF(H2355&lt;=0,0,IF(H2355&lt;=12000,H2355,IF(H2355&lt;=32000,ROUNDUP(H2355/2,0)+6000,IF(H2355&lt;=56000,ROUNDUP(H2355/4,0)+14000,28000))))+IF(I2355&lt;=0,0,IF(I2355&lt;=15000,I2355,IF(I2355&lt;=40000,ROUNDUP(I2355/2,0)+7500,IF(I2355&lt;=70000,ROUNDUP(I2355/4,0)+17500,35000)))),28000))))</f>
        <v/>
      </c>
      <c r="V2355" s="18">
        <f>MIN(70000,S2355+T2355+U2355)</f>
        <v/>
      </c>
      <c r="W2355" s="18">
        <f>MAX(0,ROUNDDOWN(M2355-J2355-N2355-K2355-0,-3))</f>
        <v/>
      </c>
      <c r="X2355" s="18">
        <f>MAX(0,ROUNDDOWN(M2355-J2355-N2355-K2355-R2355,-3))</f>
        <v/>
      </c>
      <c r="Y2355" s="18">
        <f>IF(W2355&lt;=0,0,ROUNDDOWN((W2355*LOOKUP(W2355,{0,1950001,3300001,6950001,9000001,18000001,40000001},{0.05,0.1,0.2,0.23,0.33,0.4,0.45})-LOOKUP(W2355,{0,1950001,3300001,6950001,9000001,18000001,40000001},{0,97500,427500,636000,1536000,2796000,4796000}))*1.021,-2))</f>
        <v/>
      </c>
      <c r="Z2355" s="18">
        <f>IF(X2355&lt;=0,0,ROUNDDOWN((X2355*LOOKUP(X2355,{0,1950001,3300001,6950001,9000001,18000001,40000001},{0.05,0.1,0.2,0.23,0.33,0.4,0.45})-LOOKUP(X2355,{0,1950001,3300001,6950001,9000001,18000001,40000001},{0,97500,427500,636000,1536000,2796000,4796000}))*1.021,-2))</f>
        <v/>
      </c>
      <c r="AA2355" s="18">
        <f>MAX(0,ROUNDDOWN(M2355-J2355-430000-L2355-0,-3))</f>
        <v/>
      </c>
      <c r="AB2355" s="18">
        <f>MAX(0,ROUNDDOWN(M2355-J2355-430000-L2355-V2355,-3))</f>
        <v/>
      </c>
      <c r="AC2355" s="18">
        <f>IF(M2355&lt;=450000,0,MAX(0,ROUNDDOWN(AA2355*0.06-MIN(50000,AA2355)*0.03,-2))+MAX(0,ROUNDDOWN(AA2355*0.04-MIN(50000,AA2355)*0.02,-2)))</f>
        <v/>
      </c>
      <c r="AD2355" s="18">
        <f>IF(M2355&lt;=450000,0,MAX(0,ROUNDDOWN(AB2355*0.06-MIN(50000,AB2355)*0.03,-2))+MAX(0,ROUNDDOWN(AB2355*0.04-MIN(50000,AB2355)*0.02,-2)))</f>
        <v/>
      </c>
      <c r="AE2355" s="18">
        <f>Y2355-Z2355</f>
        <v/>
      </c>
      <c r="AF2355" s="18">
        <f>AC2355-AD2355</f>
        <v/>
      </c>
      <c r="AG2355" s="18">
        <f>AE2355+AF2355</f>
        <v/>
      </c>
      <c r="AH2355" s="20">
        <f>IF(W2355&lt;=0,0,LOOKUP(W2355,{0,1950001,3300001,6950001,9000001,18000001,40000001},{0.05,0.1,0.2,0.23,0.33,0.4,0.45}))</f>
        <v/>
      </c>
    </row>
    <row r="2356">
      <c r="A2356" t="inlineStr">
        <is>
          <t>1万円刻み 一般8万円</t>
        </is>
      </c>
      <c r="B2356" s="18">
        <f>'4_1万円刻み'!$A$759</f>
        <v/>
      </c>
      <c r="C2356" s="19" t="n">
        <v>2026</v>
      </c>
      <c r="D2356" t="inlineStr">
        <is>
          <t>いいえ</t>
        </is>
      </c>
      <c r="E2356" s="18" t="n">
        <v>80000</v>
      </c>
      <c r="F2356" s="18" t="n">
        <v>0</v>
      </c>
      <c r="G2356" s="18" t="n">
        <v>0</v>
      </c>
      <c r="H2356" s="18" t="n">
        <v>0</v>
      </c>
      <c r="I2356" s="18" t="n">
        <v>0</v>
      </c>
      <c r="J2356" s="18">
        <f>ROUND(MIN(B2356/12,650000)*12*0.0915+MIN(B2356/12,1390000)*12*(0.0504+0)+B2356*0.005,0)</f>
        <v/>
      </c>
      <c r="K2356" s="18" t="n">
        <v>0</v>
      </c>
      <c r="L2356" s="18" t="n">
        <v>0</v>
      </c>
      <c r="M2356" s="18">
        <f>ROUND(IF(C2356&gt;=2026,IF(B2356&lt;741000,0,IF(B2356&lt;2191000,B2356-740000,IF(B2356&lt;2193000,1451000,IF(B2356&lt;2196000,1453000,IF(B2356&lt;2200000,1456000,IF(B2356&lt;3600000,ROUNDDOWN(B2356/4,-3)*2.8-80000,IF(B2356&lt;6600000,ROUNDDOWN(B2356/4,-3)*3.2-440000,IF(B2356&lt;8500000,ROUNDDOWN(B2356*0.9,0)-1100000,B2356-1950000)))))))),IF(B2356&lt;651000,0,IF(B2356&lt;1900000,B2356-650000,IF(B2356&lt;3600000,ROUNDDOWN(B2356/4,-3)*2.8-80000,IF(B2356&lt;6600000,ROUNDDOWN(B2356/4,-3)*3.2-440000,IF(B2356&lt;8500000,ROUNDDOWN(B2356*0.9,0)-1100000,B2356-1950000)))))),0)</f>
        <v/>
      </c>
      <c r="N2356" s="18">
        <f>IF(M2356&gt;23500000,NA(),IF(C2356&gt;=2026,IF(M2356&lt;=4890000,1040000,IF(M2356&lt;=6550000,670000,620000)),IF(M2356&lt;=1320000,950000,IF(M2356&lt;=3360000,880000,IF(M2356&lt;=4890000,680000,IF(M2356&lt;=6550000,630000,580000))))))</f>
        <v/>
      </c>
      <c r="O2356" s="18">
        <f>IF(F2356&lt;=0,IF(AND(D2356="はい",C2356&gt;=2026,C2356&lt;=2027),IF(E2356&lt;=0,0,IF(E2356&lt;=30000,E2356,IF(E2356&lt;=60000,ROUNDUP(E2356/2,0)+15000,IF(E2356&lt;=120000,ROUNDUP(E2356/4,0)+30000,60000)))),IF(E2356&lt;=0,0,IF(E2356&lt;=20000,E2356,IF(E2356&lt;=40000,ROUNDUP(E2356/2,0)+10000,IF(E2356&lt;=80000,ROUNDUP(E2356/4,0)+20000,40000))))),IF(E2356&lt;=0,IF(F2356&lt;=0,0,IF(F2356&lt;=25000,F2356,IF(F2356&lt;=50000,ROUNDUP(F2356/2,0)+12500,IF(F2356&lt;=100000,ROUNDUP(F2356/4,0)+25000,50000)))),MAX(IF(F2356&lt;=0,0,IF(F2356&lt;=25000,F2356,IF(F2356&lt;=50000,ROUNDUP(F2356/2,0)+12500,IF(F2356&lt;=100000,ROUNDUP(F2356/4,0)+25000,50000)))),MIN(IF(AND(D2356="はい",C2356&gt;=2026,C2356&lt;=2027),IF(E2356&lt;=0,0,IF(E2356&lt;=30000,E2356,IF(E2356&lt;=60000,ROUNDUP(E2356/2,0)+15000,IF(E2356&lt;=120000,ROUNDUP(E2356/4,0)+30000,60000)))),IF(E2356&lt;=0,0,IF(E2356&lt;=20000,E2356,IF(E2356&lt;=40000,ROUNDUP(E2356/2,0)+10000,IF(E2356&lt;=80000,ROUNDUP(E2356/4,0)+20000,40000)))))+IF(F2356&lt;=0,0,IF(F2356&lt;=25000,F2356,IF(F2356&lt;=50000,ROUNDUP(F2356/2,0)+12500,IF(F2356&lt;=100000,ROUNDUP(F2356/4,0)+25000,50000)))),IF(AND(D2356="はい",C2356&gt;=2026,C2356&lt;=2027),60000,40000)))))</f>
        <v/>
      </c>
      <c r="P2356" s="18">
        <f>IF(G2356&lt;=0,0,IF(G2356&lt;=20000,G2356,IF(G2356&lt;=40000,ROUNDUP(G2356/2,0)+10000,IF(G2356&lt;=80000,ROUNDUP(G2356/4,0)+20000,40000))))</f>
        <v/>
      </c>
      <c r="Q2356" s="18">
        <f>IF(I2356&lt;=0,IF(H2356&lt;=0,0,IF(H2356&lt;=20000,H2356,IF(H2356&lt;=40000,ROUNDUP(H2356/2,0)+10000,IF(H2356&lt;=80000,ROUNDUP(H2356/4,0)+20000,40000)))),IF(H2356&lt;=0,IF(I2356&lt;=0,0,IF(I2356&lt;=25000,I2356,IF(I2356&lt;=50000,ROUNDUP(I2356/2,0)+12500,IF(I2356&lt;=100000,ROUNDUP(I2356/4,0)+25000,50000)))),MAX(IF(I2356&lt;=0,0,IF(I2356&lt;=25000,I2356,IF(I2356&lt;=50000,ROUNDUP(I2356/2,0)+12500,IF(I2356&lt;=100000,ROUNDUP(I2356/4,0)+25000,50000)))),MIN(IF(H2356&lt;=0,0,IF(H2356&lt;=20000,H2356,IF(H2356&lt;=40000,ROUNDUP(H2356/2,0)+10000,IF(H2356&lt;=80000,ROUNDUP(H2356/4,0)+20000,40000))))+IF(I2356&lt;=0,0,IF(I2356&lt;=25000,I2356,IF(I2356&lt;=50000,ROUNDUP(I2356/2,0)+12500,IF(I2356&lt;=100000,ROUNDUP(I2356/4,0)+25000,50000)))),40000))))</f>
        <v/>
      </c>
      <c r="R2356" s="18">
        <f>MIN(120000,O2356+P2356+Q2356)</f>
        <v/>
      </c>
      <c r="S2356" s="18">
        <f>IF(F2356&lt;=0,IF(E2356&lt;=0,0,IF(E2356&lt;=12000,E2356,IF(E2356&lt;=32000,ROUNDUP(E2356/2,0)+6000,IF(E2356&lt;=56000,ROUNDUP(E2356/4,0)+14000,28000)))),IF(E2356&lt;=0,IF(F2356&lt;=0,0,IF(F2356&lt;=15000,F2356,IF(F2356&lt;=40000,ROUNDUP(F2356/2,0)+7500,IF(F2356&lt;=70000,ROUNDUP(F2356/4,0)+17500,35000)))),MAX(IF(F2356&lt;=0,0,IF(F2356&lt;=15000,F2356,IF(F2356&lt;=40000,ROUNDUP(F2356/2,0)+7500,IF(F2356&lt;=70000,ROUNDUP(F2356/4,0)+17500,35000)))),MIN(IF(E2356&lt;=0,0,IF(E2356&lt;=12000,E2356,IF(E2356&lt;=32000,ROUNDUP(E2356/2,0)+6000,IF(E2356&lt;=56000,ROUNDUP(E2356/4,0)+14000,28000))))+IF(F2356&lt;=0,0,IF(F2356&lt;=15000,F2356,IF(F2356&lt;=40000,ROUNDUP(F2356/2,0)+7500,IF(F2356&lt;=70000,ROUNDUP(F2356/4,0)+17500,35000)))),28000))))</f>
        <v/>
      </c>
      <c r="T2356" s="18">
        <f>IF(G2356&lt;=0,0,IF(G2356&lt;=12000,G2356,IF(G2356&lt;=32000,ROUNDUP(G2356/2,0)+6000,IF(G2356&lt;=56000,ROUNDUP(G2356/4,0)+14000,28000))))</f>
        <v/>
      </c>
      <c r="U2356" s="18">
        <f>IF(I2356&lt;=0,IF(H2356&lt;=0,0,IF(H2356&lt;=12000,H2356,IF(H2356&lt;=32000,ROUNDUP(H2356/2,0)+6000,IF(H2356&lt;=56000,ROUNDUP(H2356/4,0)+14000,28000)))),IF(H2356&lt;=0,IF(I2356&lt;=0,0,IF(I2356&lt;=15000,I2356,IF(I2356&lt;=40000,ROUNDUP(I2356/2,0)+7500,IF(I2356&lt;=70000,ROUNDUP(I2356/4,0)+17500,35000)))),MAX(IF(I2356&lt;=0,0,IF(I2356&lt;=15000,I2356,IF(I2356&lt;=40000,ROUNDUP(I2356/2,0)+7500,IF(I2356&lt;=70000,ROUNDUP(I2356/4,0)+17500,35000)))),MIN(IF(H2356&lt;=0,0,IF(H2356&lt;=12000,H2356,IF(H2356&lt;=32000,ROUNDUP(H2356/2,0)+6000,IF(H2356&lt;=56000,ROUNDUP(H2356/4,0)+14000,28000))))+IF(I2356&lt;=0,0,IF(I2356&lt;=15000,I2356,IF(I2356&lt;=40000,ROUNDUP(I2356/2,0)+7500,IF(I2356&lt;=70000,ROUNDUP(I2356/4,0)+17500,35000)))),28000))))</f>
        <v/>
      </c>
      <c r="V2356" s="18">
        <f>MIN(70000,S2356+T2356+U2356)</f>
        <v/>
      </c>
      <c r="W2356" s="18">
        <f>MAX(0,ROUNDDOWN(M2356-J2356-N2356-K2356-0,-3))</f>
        <v/>
      </c>
      <c r="X2356" s="18">
        <f>MAX(0,ROUNDDOWN(M2356-J2356-N2356-K2356-R2356,-3))</f>
        <v/>
      </c>
      <c r="Y2356" s="18">
        <f>IF(W2356&lt;=0,0,ROUNDDOWN((W2356*LOOKUP(W2356,{0,1950001,3300001,6950001,9000001,18000001,40000001},{0.05,0.1,0.2,0.23,0.33,0.4,0.45})-LOOKUP(W2356,{0,1950001,3300001,6950001,9000001,18000001,40000001},{0,97500,427500,636000,1536000,2796000,4796000}))*1.021,-2))</f>
        <v/>
      </c>
      <c r="Z2356" s="18">
        <f>IF(X2356&lt;=0,0,ROUNDDOWN((X2356*LOOKUP(X2356,{0,1950001,3300001,6950001,9000001,18000001,40000001},{0.05,0.1,0.2,0.23,0.33,0.4,0.45})-LOOKUP(X2356,{0,1950001,3300001,6950001,9000001,18000001,40000001},{0,97500,427500,636000,1536000,2796000,4796000}))*1.021,-2))</f>
        <v/>
      </c>
      <c r="AA2356" s="18">
        <f>MAX(0,ROUNDDOWN(M2356-J2356-430000-L2356-0,-3))</f>
        <v/>
      </c>
      <c r="AB2356" s="18">
        <f>MAX(0,ROUNDDOWN(M2356-J2356-430000-L2356-V2356,-3))</f>
        <v/>
      </c>
      <c r="AC2356" s="18">
        <f>IF(M2356&lt;=450000,0,MAX(0,ROUNDDOWN(AA2356*0.06-MIN(50000,AA2356)*0.03,-2))+MAX(0,ROUNDDOWN(AA2356*0.04-MIN(50000,AA2356)*0.02,-2)))</f>
        <v/>
      </c>
      <c r="AD2356" s="18">
        <f>IF(M2356&lt;=450000,0,MAX(0,ROUNDDOWN(AB2356*0.06-MIN(50000,AB2356)*0.03,-2))+MAX(0,ROUNDDOWN(AB2356*0.04-MIN(50000,AB2356)*0.02,-2)))</f>
        <v/>
      </c>
      <c r="AE2356" s="18">
        <f>Y2356-Z2356</f>
        <v/>
      </c>
      <c r="AF2356" s="18">
        <f>AC2356-AD2356</f>
        <v/>
      </c>
      <c r="AG2356" s="18">
        <f>AE2356+AF2356</f>
        <v/>
      </c>
      <c r="AH2356" s="20">
        <f>IF(W2356&lt;=0,0,LOOKUP(W2356,{0,1950001,3300001,6950001,9000001,18000001,40000001},{0.05,0.1,0.2,0.23,0.33,0.4,0.45}))</f>
        <v/>
      </c>
    </row>
    <row r="2357">
      <c r="A2357" t="inlineStr">
        <is>
          <t>1万円刻み 特例あり一般12万円</t>
        </is>
      </c>
      <c r="B2357" s="18">
        <f>'4_1万円刻み'!$A$759</f>
        <v/>
      </c>
      <c r="C2357" s="19" t="n">
        <v>2026</v>
      </c>
      <c r="D2357" t="inlineStr">
        <is>
          <t>はい</t>
        </is>
      </c>
      <c r="E2357" s="18" t="n">
        <v>120000</v>
      </c>
      <c r="F2357" s="18" t="n">
        <v>0</v>
      </c>
      <c r="G2357" s="18" t="n">
        <v>0</v>
      </c>
      <c r="H2357" s="18" t="n">
        <v>0</v>
      </c>
      <c r="I2357" s="18" t="n">
        <v>0</v>
      </c>
      <c r="J2357" s="18">
        <f>ROUND(MIN(B2357/12,650000)*12*0.0915+MIN(B2357/12,1390000)*12*(0.0504+0)+B2357*0.005,0)</f>
        <v/>
      </c>
      <c r="K2357" s="18" t="n">
        <v>0</v>
      </c>
      <c r="L2357" s="18" t="n">
        <v>0</v>
      </c>
      <c r="M2357" s="18">
        <f>ROUND(IF(C2357&gt;=2026,IF(B2357&lt;741000,0,IF(B2357&lt;2191000,B2357-740000,IF(B2357&lt;2193000,1451000,IF(B2357&lt;2196000,1453000,IF(B2357&lt;2200000,1456000,IF(B2357&lt;3600000,ROUNDDOWN(B2357/4,-3)*2.8-80000,IF(B2357&lt;6600000,ROUNDDOWN(B2357/4,-3)*3.2-440000,IF(B2357&lt;8500000,ROUNDDOWN(B2357*0.9,0)-1100000,B2357-1950000)))))))),IF(B2357&lt;651000,0,IF(B2357&lt;1900000,B2357-650000,IF(B2357&lt;3600000,ROUNDDOWN(B2357/4,-3)*2.8-80000,IF(B2357&lt;6600000,ROUNDDOWN(B2357/4,-3)*3.2-440000,IF(B2357&lt;8500000,ROUNDDOWN(B2357*0.9,0)-1100000,B2357-1950000)))))),0)</f>
        <v/>
      </c>
      <c r="N2357" s="18">
        <f>IF(M2357&gt;23500000,NA(),IF(C2357&gt;=2026,IF(M2357&lt;=4890000,1040000,IF(M2357&lt;=6550000,670000,620000)),IF(M2357&lt;=1320000,950000,IF(M2357&lt;=3360000,880000,IF(M2357&lt;=4890000,680000,IF(M2357&lt;=6550000,630000,580000))))))</f>
        <v/>
      </c>
      <c r="O2357" s="18">
        <f>IF(F2357&lt;=0,IF(AND(D2357="はい",C2357&gt;=2026,C2357&lt;=2027),IF(E2357&lt;=0,0,IF(E2357&lt;=30000,E2357,IF(E2357&lt;=60000,ROUNDUP(E2357/2,0)+15000,IF(E2357&lt;=120000,ROUNDUP(E2357/4,0)+30000,60000)))),IF(E2357&lt;=0,0,IF(E2357&lt;=20000,E2357,IF(E2357&lt;=40000,ROUNDUP(E2357/2,0)+10000,IF(E2357&lt;=80000,ROUNDUP(E2357/4,0)+20000,40000))))),IF(E2357&lt;=0,IF(F2357&lt;=0,0,IF(F2357&lt;=25000,F2357,IF(F2357&lt;=50000,ROUNDUP(F2357/2,0)+12500,IF(F2357&lt;=100000,ROUNDUP(F2357/4,0)+25000,50000)))),MAX(IF(F2357&lt;=0,0,IF(F2357&lt;=25000,F2357,IF(F2357&lt;=50000,ROUNDUP(F2357/2,0)+12500,IF(F2357&lt;=100000,ROUNDUP(F2357/4,0)+25000,50000)))),MIN(IF(AND(D2357="はい",C2357&gt;=2026,C2357&lt;=2027),IF(E2357&lt;=0,0,IF(E2357&lt;=30000,E2357,IF(E2357&lt;=60000,ROUNDUP(E2357/2,0)+15000,IF(E2357&lt;=120000,ROUNDUP(E2357/4,0)+30000,60000)))),IF(E2357&lt;=0,0,IF(E2357&lt;=20000,E2357,IF(E2357&lt;=40000,ROUNDUP(E2357/2,0)+10000,IF(E2357&lt;=80000,ROUNDUP(E2357/4,0)+20000,40000)))))+IF(F2357&lt;=0,0,IF(F2357&lt;=25000,F2357,IF(F2357&lt;=50000,ROUNDUP(F2357/2,0)+12500,IF(F2357&lt;=100000,ROUNDUP(F2357/4,0)+25000,50000)))),IF(AND(D2357="はい",C2357&gt;=2026,C2357&lt;=2027),60000,40000)))))</f>
        <v/>
      </c>
      <c r="P2357" s="18">
        <f>IF(G2357&lt;=0,0,IF(G2357&lt;=20000,G2357,IF(G2357&lt;=40000,ROUNDUP(G2357/2,0)+10000,IF(G2357&lt;=80000,ROUNDUP(G2357/4,0)+20000,40000))))</f>
        <v/>
      </c>
      <c r="Q2357" s="18">
        <f>IF(I2357&lt;=0,IF(H2357&lt;=0,0,IF(H2357&lt;=20000,H2357,IF(H2357&lt;=40000,ROUNDUP(H2357/2,0)+10000,IF(H2357&lt;=80000,ROUNDUP(H2357/4,0)+20000,40000)))),IF(H2357&lt;=0,IF(I2357&lt;=0,0,IF(I2357&lt;=25000,I2357,IF(I2357&lt;=50000,ROUNDUP(I2357/2,0)+12500,IF(I2357&lt;=100000,ROUNDUP(I2357/4,0)+25000,50000)))),MAX(IF(I2357&lt;=0,0,IF(I2357&lt;=25000,I2357,IF(I2357&lt;=50000,ROUNDUP(I2357/2,0)+12500,IF(I2357&lt;=100000,ROUNDUP(I2357/4,0)+25000,50000)))),MIN(IF(H2357&lt;=0,0,IF(H2357&lt;=20000,H2357,IF(H2357&lt;=40000,ROUNDUP(H2357/2,0)+10000,IF(H2357&lt;=80000,ROUNDUP(H2357/4,0)+20000,40000))))+IF(I2357&lt;=0,0,IF(I2357&lt;=25000,I2357,IF(I2357&lt;=50000,ROUNDUP(I2357/2,0)+12500,IF(I2357&lt;=100000,ROUNDUP(I2357/4,0)+25000,50000)))),40000))))</f>
        <v/>
      </c>
      <c r="R2357" s="18">
        <f>MIN(120000,O2357+P2357+Q2357)</f>
        <v/>
      </c>
      <c r="S2357" s="18">
        <f>IF(F2357&lt;=0,IF(E2357&lt;=0,0,IF(E2357&lt;=12000,E2357,IF(E2357&lt;=32000,ROUNDUP(E2357/2,0)+6000,IF(E2357&lt;=56000,ROUNDUP(E2357/4,0)+14000,28000)))),IF(E2357&lt;=0,IF(F2357&lt;=0,0,IF(F2357&lt;=15000,F2357,IF(F2357&lt;=40000,ROUNDUP(F2357/2,0)+7500,IF(F2357&lt;=70000,ROUNDUP(F2357/4,0)+17500,35000)))),MAX(IF(F2357&lt;=0,0,IF(F2357&lt;=15000,F2357,IF(F2357&lt;=40000,ROUNDUP(F2357/2,0)+7500,IF(F2357&lt;=70000,ROUNDUP(F2357/4,0)+17500,35000)))),MIN(IF(E2357&lt;=0,0,IF(E2357&lt;=12000,E2357,IF(E2357&lt;=32000,ROUNDUP(E2357/2,0)+6000,IF(E2357&lt;=56000,ROUNDUP(E2357/4,0)+14000,28000))))+IF(F2357&lt;=0,0,IF(F2357&lt;=15000,F2357,IF(F2357&lt;=40000,ROUNDUP(F2357/2,0)+7500,IF(F2357&lt;=70000,ROUNDUP(F2357/4,0)+17500,35000)))),28000))))</f>
        <v/>
      </c>
      <c r="T2357" s="18">
        <f>IF(G2357&lt;=0,0,IF(G2357&lt;=12000,G2357,IF(G2357&lt;=32000,ROUNDUP(G2357/2,0)+6000,IF(G2357&lt;=56000,ROUNDUP(G2357/4,0)+14000,28000))))</f>
        <v/>
      </c>
      <c r="U2357" s="18">
        <f>IF(I2357&lt;=0,IF(H2357&lt;=0,0,IF(H2357&lt;=12000,H2357,IF(H2357&lt;=32000,ROUNDUP(H2357/2,0)+6000,IF(H2357&lt;=56000,ROUNDUP(H2357/4,0)+14000,28000)))),IF(H2357&lt;=0,IF(I2357&lt;=0,0,IF(I2357&lt;=15000,I2357,IF(I2357&lt;=40000,ROUNDUP(I2357/2,0)+7500,IF(I2357&lt;=70000,ROUNDUP(I2357/4,0)+17500,35000)))),MAX(IF(I2357&lt;=0,0,IF(I2357&lt;=15000,I2357,IF(I2357&lt;=40000,ROUNDUP(I2357/2,0)+7500,IF(I2357&lt;=70000,ROUNDUP(I2357/4,0)+17500,35000)))),MIN(IF(H2357&lt;=0,0,IF(H2357&lt;=12000,H2357,IF(H2357&lt;=32000,ROUNDUP(H2357/2,0)+6000,IF(H2357&lt;=56000,ROUNDUP(H2357/4,0)+14000,28000))))+IF(I2357&lt;=0,0,IF(I2357&lt;=15000,I2357,IF(I2357&lt;=40000,ROUNDUP(I2357/2,0)+7500,IF(I2357&lt;=70000,ROUNDUP(I2357/4,0)+17500,35000)))),28000))))</f>
        <v/>
      </c>
      <c r="V2357" s="18">
        <f>MIN(70000,S2357+T2357+U2357)</f>
        <v/>
      </c>
      <c r="W2357" s="18">
        <f>MAX(0,ROUNDDOWN(M2357-J2357-N2357-K2357-0,-3))</f>
        <v/>
      </c>
      <c r="X2357" s="18">
        <f>MAX(0,ROUNDDOWN(M2357-J2357-N2357-K2357-R2357,-3))</f>
        <v/>
      </c>
      <c r="Y2357" s="18">
        <f>IF(W2357&lt;=0,0,ROUNDDOWN((W2357*LOOKUP(W2357,{0,1950001,3300001,6950001,9000001,18000001,40000001},{0.05,0.1,0.2,0.23,0.33,0.4,0.45})-LOOKUP(W2357,{0,1950001,3300001,6950001,9000001,18000001,40000001},{0,97500,427500,636000,1536000,2796000,4796000}))*1.021,-2))</f>
        <v/>
      </c>
      <c r="Z2357" s="18">
        <f>IF(X2357&lt;=0,0,ROUNDDOWN((X2357*LOOKUP(X2357,{0,1950001,3300001,6950001,9000001,18000001,40000001},{0.05,0.1,0.2,0.23,0.33,0.4,0.45})-LOOKUP(X2357,{0,1950001,3300001,6950001,9000001,18000001,40000001},{0,97500,427500,636000,1536000,2796000,4796000}))*1.021,-2))</f>
        <v/>
      </c>
      <c r="AA2357" s="18">
        <f>MAX(0,ROUNDDOWN(M2357-J2357-430000-L2357-0,-3))</f>
        <v/>
      </c>
      <c r="AB2357" s="18">
        <f>MAX(0,ROUNDDOWN(M2357-J2357-430000-L2357-V2357,-3))</f>
        <v/>
      </c>
      <c r="AC2357" s="18">
        <f>IF(M2357&lt;=450000,0,MAX(0,ROUNDDOWN(AA2357*0.06-MIN(50000,AA2357)*0.03,-2))+MAX(0,ROUNDDOWN(AA2357*0.04-MIN(50000,AA2357)*0.02,-2)))</f>
        <v/>
      </c>
      <c r="AD2357" s="18">
        <f>IF(M2357&lt;=450000,0,MAX(0,ROUNDDOWN(AB2357*0.06-MIN(50000,AB2357)*0.03,-2))+MAX(0,ROUNDDOWN(AB2357*0.04-MIN(50000,AB2357)*0.02,-2)))</f>
        <v/>
      </c>
      <c r="AE2357" s="18">
        <f>Y2357-Z2357</f>
        <v/>
      </c>
      <c r="AF2357" s="18">
        <f>AC2357-AD2357</f>
        <v/>
      </c>
      <c r="AG2357" s="18">
        <f>AE2357+AF2357</f>
        <v/>
      </c>
      <c r="AH2357" s="20">
        <f>IF(W2357&lt;=0,0,LOOKUP(W2357,{0,1950001,3300001,6950001,9000001,18000001,40000001},{0.05,0.1,0.2,0.23,0.33,0.4,0.45}))</f>
        <v/>
      </c>
    </row>
    <row r="2358">
      <c r="A2358" t="inlineStr">
        <is>
          <t>1万円刻み 3区分8万円ずつ</t>
        </is>
      </c>
      <c r="B2358" s="18">
        <f>'4_1万円刻み'!$A$760</f>
        <v/>
      </c>
      <c r="C2358" s="19" t="n">
        <v>2026</v>
      </c>
      <c r="D2358" t="inlineStr">
        <is>
          <t>いいえ</t>
        </is>
      </c>
      <c r="E2358" s="18" t="n">
        <v>80000</v>
      </c>
      <c r="F2358" s="18" t="n">
        <v>0</v>
      </c>
      <c r="G2358" s="18" t="n">
        <v>80000</v>
      </c>
      <c r="H2358" s="18" t="n">
        <v>80000</v>
      </c>
      <c r="I2358" s="18" t="n">
        <v>0</v>
      </c>
      <c r="J2358" s="18">
        <f>ROUND(MIN(B2358/12,650000)*12*0.0915+MIN(B2358/12,1390000)*12*(0.0504+0)+B2358*0.005,0)</f>
        <v/>
      </c>
      <c r="K2358" s="18" t="n">
        <v>0</v>
      </c>
      <c r="L2358" s="18" t="n">
        <v>0</v>
      </c>
      <c r="M2358" s="18">
        <f>ROUND(IF(C2358&gt;=2026,IF(B2358&lt;741000,0,IF(B2358&lt;2191000,B2358-740000,IF(B2358&lt;2193000,1451000,IF(B2358&lt;2196000,1453000,IF(B2358&lt;2200000,1456000,IF(B2358&lt;3600000,ROUNDDOWN(B2358/4,-3)*2.8-80000,IF(B2358&lt;6600000,ROUNDDOWN(B2358/4,-3)*3.2-440000,IF(B2358&lt;8500000,ROUNDDOWN(B2358*0.9,0)-1100000,B2358-1950000)))))))),IF(B2358&lt;651000,0,IF(B2358&lt;1900000,B2358-650000,IF(B2358&lt;3600000,ROUNDDOWN(B2358/4,-3)*2.8-80000,IF(B2358&lt;6600000,ROUNDDOWN(B2358/4,-3)*3.2-440000,IF(B2358&lt;8500000,ROUNDDOWN(B2358*0.9,0)-1100000,B2358-1950000)))))),0)</f>
        <v/>
      </c>
      <c r="N2358" s="18">
        <f>IF(M2358&gt;23500000,NA(),IF(C2358&gt;=2026,IF(M2358&lt;=4890000,1040000,IF(M2358&lt;=6550000,670000,620000)),IF(M2358&lt;=1320000,950000,IF(M2358&lt;=3360000,880000,IF(M2358&lt;=4890000,680000,IF(M2358&lt;=6550000,630000,580000))))))</f>
        <v/>
      </c>
      <c r="O2358" s="18">
        <f>IF(F2358&lt;=0,IF(AND(D2358="はい",C2358&gt;=2026,C2358&lt;=2027),IF(E2358&lt;=0,0,IF(E2358&lt;=30000,E2358,IF(E2358&lt;=60000,ROUNDUP(E2358/2,0)+15000,IF(E2358&lt;=120000,ROUNDUP(E2358/4,0)+30000,60000)))),IF(E2358&lt;=0,0,IF(E2358&lt;=20000,E2358,IF(E2358&lt;=40000,ROUNDUP(E2358/2,0)+10000,IF(E2358&lt;=80000,ROUNDUP(E2358/4,0)+20000,40000))))),IF(E2358&lt;=0,IF(F2358&lt;=0,0,IF(F2358&lt;=25000,F2358,IF(F2358&lt;=50000,ROUNDUP(F2358/2,0)+12500,IF(F2358&lt;=100000,ROUNDUP(F2358/4,0)+25000,50000)))),MAX(IF(F2358&lt;=0,0,IF(F2358&lt;=25000,F2358,IF(F2358&lt;=50000,ROUNDUP(F2358/2,0)+12500,IF(F2358&lt;=100000,ROUNDUP(F2358/4,0)+25000,50000)))),MIN(IF(AND(D2358="はい",C2358&gt;=2026,C2358&lt;=2027),IF(E2358&lt;=0,0,IF(E2358&lt;=30000,E2358,IF(E2358&lt;=60000,ROUNDUP(E2358/2,0)+15000,IF(E2358&lt;=120000,ROUNDUP(E2358/4,0)+30000,60000)))),IF(E2358&lt;=0,0,IF(E2358&lt;=20000,E2358,IF(E2358&lt;=40000,ROUNDUP(E2358/2,0)+10000,IF(E2358&lt;=80000,ROUNDUP(E2358/4,0)+20000,40000)))))+IF(F2358&lt;=0,0,IF(F2358&lt;=25000,F2358,IF(F2358&lt;=50000,ROUNDUP(F2358/2,0)+12500,IF(F2358&lt;=100000,ROUNDUP(F2358/4,0)+25000,50000)))),IF(AND(D2358="はい",C2358&gt;=2026,C2358&lt;=2027),60000,40000)))))</f>
        <v/>
      </c>
      <c r="P2358" s="18">
        <f>IF(G2358&lt;=0,0,IF(G2358&lt;=20000,G2358,IF(G2358&lt;=40000,ROUNDUP(G2358/2,0)+10000,IF(G2358&lt;=80000,ROUNDUP(G2358/4,0)+20000,40000))))</f>
        <v/>
      </c>
      <c r="Q2358" s="18">
        <f>IF(I2358&lt;=0,IF(H2358&lt;=0,0,IF(H2358&lt;=20000,H2358,IF(H2358&lt;=40000,ROUNDUP(H2358/2,0)+10000,IF(H2358&lt;=80000,ROUNDUP(H2358/4,0)+20000,40000)))),IF(H2358&lt;=0,IF(I2358&lt;=0,0,IF(I2358&lt;=25000,I2358,IF(I2358&lt;=50000,ROUNDUP(I2358/2,0)+12500,IF(I2358&lt;=100000,ROUNDUP(I2358/4,0)+25000,50000)))),MAX(IF(I2358&lt;=0,0,IF(I2358&lt;=25000,I2358,IF(I2358&lt;=50000,ROUNDUP(I2358/2,0)+12500,IF(I2358&lt;=100000,ROUNDUP(I2358/4,0)+25000,50000)))),MIN(IF(H2358&lt;=0,0,IF(H2358&lt;=20000,H2358,IF(H2358&lt;=40000,ROUNDUP(H2358/2,0)+10000,IF(H2358&lt;=80000,ROUNDUP(H2358/4,0)+20000,40000))))+IF(I2358&lt;=0,0,IF(I2358&lt;=25000,I2358,IF(I2358&lt;=50000,ROUNDUP(I2358/2,0)+12500,IF(I2358&lt;=100000,ROUNDUP(I2358/4,0)+25000,50000)))),40000))))</f>
        <v/>
      </c>
      <c r="R2358" s="18">
        <f>MIN(120000,O2358+P2358+Q2358)</f>
        <v/>
      </c>
      <c r="S2358" s="18">
        <f>IF(F2358&lt;=0,IF(E2358&lt;=0,0,IF(E2358&lt;=12000,E2358,IF(E2358&lt;=32000,ROUNDUP(E2358/2,0)+6000,IF(E2358&lt;=56000,ROUNDUP(E2358/4,0)+14000,28000)))),IF(E2358&lt;=0,IF(F2358&lt;=0,0,IF(F2358&lt;=15000,F2358,IF(F2358&lt;=40000,ROUNDUP(F2358/2,0)+7500,IF(F2358&lt;=70000,ROUNDUP(F2358/4,0)+17500,35000)))),MAX(IF(F2358&lt;=0,0,IF(F2358&lt;=15000,F2358,IF(F2358&lt;=40000,ROUNDUP(F2358/2,0)+7500,IF(F2358&lt;=70000,ROUNDUP(F2358/4,0)+17500,35000)))),MIN(IF(E2358&lt;=0,0,IF(E2358&lt;=12000,E2358,IF(E2358&lt;=32000,ROUNDUP(E2358/2,0)+6000,IF(E2358&lt;=56000,ROUNDUP(E2358/4,0)+14000,28000))))+IF(F2358&lt;=0,0,IF(F2358&lt;=15000,F2358,IF(F2358&lt;=40000,ROUNDUP(F2358/2,0)+7500,IF(F2358&lt;=70000,ROUNDUP(F2358/4,0)+17500,35000)))),28000))))</f>
        <v/>
      </c>
      <c r="T2358" s="18">
        <f>IF(G2358&lt;=0,0,IF(G2358&lt;=12000,G2358,IF(G2358&lt;=32000,ROUNDUP(G2358/2,0)+6000,IF(G2358&lt;=56000,ROUNDUP(G2358/4,0)+14000,28000))))</f>
        <v/>
      </c>
      <c r="U2358" s="18">
        <f>IF(I2358&lt;=0,IF(H2358&lt;=0,0,IF(H2358&lt;=12000,H2358,IF(H2358&lt;=32000,ROUNDUP(H2358/2,0)+6000,IF(H2358&lt;=56000,ROUNDUP(H2358/4,0)+14000,28000)))),IF(H2358&lt;=0,IF(I2358&lt;=0,0,IF(I2358&lt;=15000,I2358,IF(I2358&lt;=40000,ROUNDUP(I2358/2,0)+7500,IF(I2358&lt;=70000,ROUNDUP(I2358/4,0)+17500,35000)))),MAX(IF(I2358&lt;=0,0,IF(I2358&lt;=15000,I2358,IF(I2358&lt;=40000,ROUNDUP(I2358/2,0)+7500,IF(I2358&lt;=70000,ROUNDUP(I2358/4,0)+17500,35000)))),MIN(IF(H2358&lt;=0,0,IF(H2358&lt;=12000,H2358,IF(H2358&lt;=32000,ROUNDUP(H2358/2,0)+6000,IF(H2358&lt;=56000,ROUNDUP(H2358/4,0)+14000,28000))))+IF(I2358&lt;=0,0,IF(I2358&lt;=15000,I2358,IF(I2358&lt;=40000,ROUNDUP(I2358/2,0)+7500,IF(I2358&lt;=70000,ROUNDUP(I2358/4,0)+17500,35000)))),28000))))</f>
        <v/>
      </c>
      <c r="V2358" s="18">
        <f>MIN(70000,S2358+T2358+U2358)</f>
        <v/>
      </c>
      <c r="W2358" s="18">
        <f>MAX(0,ROUNDDOWN(M2358-J2358-N2358-K2358-0,-3))</f>
        <v/>
      </c>
      <c r="X2358" s="18">
        <f>MAX(0,ROUNDDOWN(M2358-J2358-N2358-K2358-R2358,-3))</f>
        <v/>
      </c>
      <c r="Y2358" s="18">
        <f>IF(W2358&lt;=0,0,ROUNDDOWN((W2358*LOOKUP(W2358,{0,1950001,3300001,6950001,9000001,18000001,40000001},{0.05,0.1,0.2,0.23,0.33,0.4,0.45})-LOOKUP(W2358,{0,1950001,3300001,6950001,9000001,18000001,40000001},{0,97500,427500,636000,1536000,2796000,4796000}))*1.021,-2))</f>
        <v/>
      </c>
      <c r="Z2358" s="18">
        <f>IF(X2358&lt;=0,0,ROUNDDOWN((X2358*LOOKUP(X2358,{0,1950001,3300001,6950001,9000001,18000001,40000001},{0.05,0.1,0.2,0.23,0.33,0.4,0.45})-LOOKUP(X2358,{0,1950001,3300001,6950001,9000001,18000001,40000001},{0,97500,427500,636000,1536000,2796000,4796000}))*1.021,-2))</f>
        <v/>
      </c>
      <c r="AA2358" s="18">
        <f>MAX(0,ROUNDDOWN(M2358-J2358-430000-L2358-0,-3))</f>
        <v/>
      </c>
      <c r="AB2358" s="18">
        <f>MAX(0,ROUNDDOWN(M2358-J2358-430000-L2358-V2358,-3))</f>
        <v/>
      </c>
      <c r="AC2358" s="18">
        <f>IF(M2358&lt;=450000,0,MAX(0,ROUNDDOWN(AA2358*0.06-MIN(50000,AA2358)*0.03,-2))+MAX(0,ROUNDDOWN(AA2358*0.04-MIN(50000,AA2358)*0.02,-2)))</f>
        <v/>
      </c>
      <c r="AD2358" s="18">
        <f>IF(M2358&lt;=450000,0,MAX(0,ROUNDDOWN(AB2358*0.06-MIN(50000,AB2358)*0.03,-2))+MAX(0,ROUNDDOWN(AB2358*0.04-MIN(50000,AB2358)*0.02,-2)))</f>
        <v/>
      </c>
      <c r="AE2358" s="18">
        <f>Y2358-Z2358</f>
        <v/>
      </c>
      <c r="AF2358" s="18">
        <f>AC2358-AD2358</f>
        <v/>
      </c>
      <c r="AG2358" s="18">
        <f>AE2358+AF2358</f>
        <v/>
      </c>
      <c r="AH2358" s="20">
        <f>IF(W2358&lt;=0,0,LOOKUP(W2358,{0,1950001,3300001,6950001,9000001,18000001,40000001},{0.05,0.1,0.2,0.23,0.33,0.4,0.45}))</f>
        <v/>
      </c>
    </row>
    <row r="2359">
      <c r="A2359" t="inlineStr">
        <is>
          <t>1万円刻み 一般8万円</t>
        </is>
      </c>
      <c r="B2359" s="18">
        <f>'4_1万円刻み'!$A$760</f>
        <v/>
      </c>
      <c r="C2359" s="19" t="n">
        <v>2026</v>
      </c>
      <c r="D2359" t="inlineStr">
        <is>
          <t>いいえ</t>
        </is>
      </c>
      <c r="E2359" s="18" t="n">
        <v>80000</v>
      </c>
      <c r="F2359" s="18" t="n">
        <v>0</v>
      </c>
      <c r="G2359" s="18" t="n">
        <v>0</v>
      </c>
      <c r="H2359" s="18" t="n">
        <v>0</v>
      </c>
      <c r="I2359" s="18" t="n">
        <v>0</v>
      </c>
      <c r="J2359" s="18">
        <f>ROUND(MIN(B2359/12,650000)*12*0.0915+MIN(B2359/12,1390000)*12*(0.0504+0)+B2359*0.005,0)</f>
        <v/>
      </c>
      <c r="K2359" s="18" t="n">
        <v>0</v>
      </c>
      <c r="L2359" s="18" t="n">
        <v>0</v>
      </c>
      <c r="M2359" s="18">
        <f>ROUND(IF(C2359&gt;=2026,IF(B2359&lt;741000,0,IF(B2359&lt;2191000,B2359-740000,IF(B2359&lt;2193000,1451000,IF(B2359&lt;2196000,1453000,IF(B2359&lt;2200000,1456000,IF(B2359&lt;3600000,ROUNDDOWN(B2359/4,-3)*2.8-80000,IF(B2359&lt;6600000,ROUNDDOWN(B2359/4,-3)*3.2-440000,IF(B2359&lt;8500000,ROUNDDOWN(B2359*0.9,0)-1100000,B2359-1950000)))))))),IF(B2359&lt;651000,0,IF(B2359&lt;1900000,B2359-650000,IF(B2359&lt;3600000,ROUNDDOWN(B2359/4,-3)*2.8-80000,IF(B2359&lt;6600000,ROUNDDOWN(B2359/4,-3)*3.2-440000,IF(B2359&lt;8500000,ROUNDDOWN(B2359*0.9,0)-1100000,B2359-1950000)))))),0)</f>
        <v/>
      </c>
      <c r="N2359" s="18">
        <f>IF(M2359&gt;23500000,NA(),IF(C2359&gt;=2026,IF(M2359&lt;=4890000,1040000,IF(M2359&lt;=6550000,670000,620000)),IF(M2359&lt;=1320000,950000,IF(M2359&lt;=3360000,880000,IF(M2359&lt;=4890000,680000,IF(M2359&lt;=6550000,630000,580000))))))</f>
        <v/>
      </c>
      <c r="O2359" s="18">
        <f>IF(F2359&lt;=0,IF(AND(D2359="はい",C2359&gt;=2026,C2359&lt;=2027),IF(E2359&lt;=0,0,IF(E2359&lt;=30000,E2359,IF(E2359&lt;=60000,ROUNDUP(E2359/2,0)+15000,IF(E2359&lt;=120000,ROUNDUP(E2359/4,0)+30000,60000)))),IF(E2359&lt;=0,0,IF(E2359&lt;=20000,E2359,IF(E2359&lt;=40000,ROUNDUP(E2359/2,0)+10000,IF(E2359&lt;=80000,ROUNDUP(E2359/4,0)+20000,40000))))),IF(E2359&lt;=0,IF(F2359&lt;=0,0,IF(F2359&lt;=25000,F2359,IF(F2359&lt;=50000,ROUNDUP(F2359/2,0)+12500,IF(F2359&lt;=100000,ROUNDUP(F2359/4,0)+25000,50000)))),MAX(IF(F2359&lt;=0,0,IF(F2359&lt;=25000,F2359,IF(F2359&lt;=50000,ROUNDUP(F2359/2,0)+12500,IF(F2359&lt;=100000,ROUNDUP(F2359/4,0)+25000,50000)))),MIN(IF(AND(D2359="はい",C2359&gt;=2026,C2359&lt;=2027),IF(E2359&lt;=0,0,IF(E2359&lt;=30000,E2359,IF(E2359&lt;=60000,ROUNDUP(E2359/2,0)+15000,IF(E2359&lt;=120000,ROUNDUP(E2359/4,0)+30000,60000)))),IF(E2359&lt;=0,0,IF(E2359&lt;=20000,E2359,IF(E2359&lt;=40000,ROUNDUP(E2359/2,0)+10000,IF(E2359&lt;=80000,ROUNDUP(E2359/4,0)+20000,40000)))))+IF(F2359&lt;=0,0,IF(F2359&lt;=25000,F2359,IF(F2359&lt;=50000,ROUNDUP(F2359/2,0)+12500,IF(F2359&lt;=100000,ROUNDUP(F2359/4,0)+25000,50000)))),IF(AND(D2359="はい",C2359&gt;=2026,C2359&lt;=2027),60000,40000)))))</f>
        <v/>
      </c>
      <c r="P2359" s="18">
        <f>IF(G2359&lt;=0,0,IF(G2359&lt;=20000,G2359,IF(G2359&lt;=40000,ROUNDUP(G2359/2,0)+10000,IF(G2359&lt;=80000,ROUNDUP(G2359/4,0)+20000,40000))))</f>
        <v/>
      </c>
      <c r="Q2359" s="18">
        <f>IF(I2359&lt;=0,IF(H2359&lt;=0,0,IF(H2359&lt;=20000,H2359,IF(H2359&lt;=40000,ROUNDUP(H2359/2,0)+10000,IF(H2359&lt;=80000,ROUNDUP(H2359/4,0)+20000,40000)))),IF(H2359&lt;=0,IF(I2359&lt;=0,0,IF(I2359&lt;=25000,I2359,IF(I2359&lt;=50000,ROUNDUP(I2359/2,0)+12500,IF(I2359&lt;=100000,ROUNDUP(I2359/4,0)+25000,50000)))),MAX(IF(I2359&lt;=0,0,IF(I2359&lt;=25000,I2359,IF(I2359&lt;=50000,ROUNDUP(I2359/2,0)+12500,IF(I2359&lt;=100000,ROUNDUP(I2359/4,0)+25000,50000)))),MIN(IF(H2359&lt;=0,0,IF(H2359&lt;=20000,H2359,IF(H2359&lt;=40000,ROUNDUP(H2359/2,0)+10000,IF(H2359&lt;=80000,ROUNDUP(H2359/4,0)+20000,40000))))+IF(I2359&lt;=0,0,IF(I2359&lt;=25000,I2359,IF(I2359&lt;=50000,ROUNDUP(I2359/2,0)+12500,IF(I2359&lt;=100000,ROUNDUP(I2359/4,0)+25000,50000)))),40000))))</f>
        <v/>
      </c>
      <c r="R2359" s="18">
        <f>MIN(120000,O2359+P2359+Q2359)</f>
        <v/>
      </c>
      <c r="S2359" s="18">
        <f>IF(F2359&lt;=0,IF(E2359&lt;=0,0,IF(E2359&lt;=12000,E2359,IF(E2359&lt;=32000,ROUNDUP(E2359/2,0)+6000,IF(E2359&lt;=56000,ROUNDUP(E2359/4,0)+14000,28000)))),IF(E2359&lt;=0,IF(F2359&lt;=0,0,IF(F2359&lt;=15000,F2359,IF(F2359&lt;=40000,ROUNDUP(F2359/2,0)+7500,IF(F2359&lt;=70000,ROUNDUP(F2359/4,0)+17500,35000)))),MAX(IF(F2359&lt;=0,0,IF(F2359&lt;=15000,F2359,IF(F2359&lt;=40000,ROUNDUP(F2359/2,0)+7500,IF(F2359&lt;=70000,ROUNDUP(F2359/4,0)+17500,35000)))),MIN(IF(E2359&lt;=0,0,IF(E2359&lt;=12000,E2359,IF(E2359&lt;=32000,ROUNDUP(E2359/2,0)+6000,IF(E2359&lt;=56000,ROUNDUP(E2359/4,0)+14000,28000))))+IF(F2359&lt;=0,0,IF(F2359&lt;=15000,F2359,IF(F2359&lt;=40000,ROUNDUP(F2359/2,0)+7500,IF(F2359&lt;=70000,ROUNDUP(F2359/4,0)+17500,35000)))),28000))))</f>
        <v/>
      </c>
      <c r="T2359" s="18">
        <f>IF(G2359&lt;=0,0,IF(G2359&lt;=12000,G2359,IF(G2359&lt;=32000,ROUNDUP(G2359/2,0)+6000,IF(G2359&lt;=56000,ROUNDUP(G2359/4,0)+14000,28000))))</f>
        <v/>
      </c>
      <c r="U2359" s="18">
        <f>IF(I2359&lt;=0,IF(H2359&lt;=0,0,IF(H2359&lt;=12000,H2359,IF(H2359&lt;=32000,ROUNDUP(H2359/2,0)+6000,IF(H2359&lt;=56000,ROUNDUP(H2359/4,0)+14000,28000)))),IF(H2359&lt;=0,IF(I2359&lt;=0,0,IF(I2359&lt;=15000,I2359,IF(I2359&lt;=40000,ROUNDUP(I2359/2,0)+7500,IF(I2359&lt;=70000,ROUNDUP(I2359/4,0)+17500,35000)))),MAX(IF(I2359&lt;=0,0,IF(I2359&lt;=15000,I2359,IF(I2359&lt;=40000,ROUNDUP(I2359/2,0)+7500,IF(I2359&lt;=70000,ROUNDUP(I2359/4,0)+17500,35000)))),MIN(IF(H2359&lt;=0,0,IF(H2359&lt;=12000,H2359,IF(H2359&lt;=32000,ROUNDUP(H2359/2,0)+6000,IF(H2359&lt;=56000,ROUNDUP(H2359/4,0)+14000,28000))))+IF(I2359&lt;=0,0,IF(I2359&lt;=15000,I2359,IF(I2359&lt;=40000,ROUNDUP(I2359/2,0)+7500,IF(I2359&lt;=70000,ROUNDUP(I2359/4,0)+17500,35000)))),28000))))</f>
        <v/>
      </c>
      <c r="V2359" s="18">
        <f>MIN(70000,S2359+T2359+U2359)</f>
        <v/>
      </c>
      <c r="W2359" s="18">
        <f>MAX(0,ROUNDDOWN(M2359-J2359-N2359-K2359-0,-3))</f>
        <v/>
      </c>
      <c r="X2359" s="18">
        <f>MAX(0,ROUNDDOWN(M2359-J2359-N2359-K2359-R2359,-3))</f>
        <v/>
      </c>
      <c r="Y2359" s="18">
        <f>IF(W2359&lt;=0,0,ROUNDDOWN((W2359*LOOKUP(W2359,{0,1950001,3300001,6950001,9000001,18000001,40000001},{0.05,0.1,0.2,0.23,0.33,0.4,0.45})-LOOKUP(W2359,{0,1950001,3300001,6950001,9000001,18000001,40000001},{0,97500,427500,636000,1536000,2796000,4796000}))*1.021,-2))</f>
        <v/>
      </c>
      <c r="Z2359" s="18">
        <f>IF(X2359&lt;=0,0,ROUNDDOWN((X2359*LOOKUP(X2359,{0,1950001,3300001,6950001,9000001,18000001,40000001},{0.05,0.1,0.2,0.23,0.33,0.4,0.45})-LOOKUP(X2359,{0,1950001,3300001,6950001,9000001,18000001,40000001},{0,97500,427500,636000,1536000,2796000,4796000}))*1.021,-2))</f>
        <v/>
      </c>
      <c r="AA2359" s="18">
        <f>MAX(0,ROUNDDOWN(M2359-J2359-430000-L2359-0,-3))</f>
        <v/>
      </c>
      <c r="AB2359" s="18">
        <f>MAX(0,ROUNDDOWN(M2359-J2359-430000-L2359-V2359,-3))</f>
        <v/>
      </c>
      <c r="AC2359" s="18">
        <f>IF(M2359&lt;=450000,0,MAX(0,ROUNDDOWN(AA2359*0.06-MIN(50000,AA2359)*0.03,-2))+MAX(0,ROUNDDOWN(AA2359*0.04-MIN(50000,AA2359)*0.02,-2)))</f>
        <v/>
      </c>
      <c r="AD2359" s="18">
        <f>IF(M2359&lt;=450000,0,MAX(0,ROUNDDOWN(AB2359*0.06-MIN(50000,AB2359)*0.03,-2))+MAX(0,ROUNDDOWN(AB2359*0.04-MIN(50000,AB2359)*0.02,-2)))</f>
        <v/>
      </c>
      <c r="AE2359" s="18">
        <f>Y2359-Z2359</f>
        <v/>
      </c>
      <c r="AF2359" s="18">
        <f>AC2359-AD2359</f>
        <v/>
      </c>
      <c r="AG2359" s="18">
        <f>AE2359+AF2359</f>
        <v/>
      </c>
      <c r="AH2359" s="20">
        <f>IF(W2359&lt;=0,0,LOOKUP(W2359,{0,1950001,3300001,6950001,9000001,18000001,40000001},{0.05,0.1,0.2,0.23,0.33,0.4,0.45}))</f>
        <v/>
      </c>
    </row>
    <row r="2360">
      <c r="A2360" t="inlineStr">
        <is>
          <t>1万円刻み 特例あり一般12万円</t>
        </is>
      </c>
      <c r="B2360" s="18">
        <f>'4_1万円刻み'!$A$760</f>
        <v/>
      </c>
      <c r="C2360" s="19" t="n">
        <v>2026</v>
      </c>
      <c r="D2360" t="inlineStr">
        <is>
          <t>はい</t>
        </is>
      </c>
      <c r="E2360" s="18" t="n">
        <v>120000</v>
      </c>
      <c r="F2360" s="18" t="n">
        <v>0</v>
      </c>
      <c r="G2360" s="18" t="n">
        <v>0</v>
      </c>
      <c r="H2360" s="18" t="n">
        <v>0</v>
      </c>
      <c r="I2360" s="18" t="n">
        <v>0</v>
      </c>
      <c r="J2360" s="18">
        <f>ROUND(MIN(B2360/12,650000)*12*0.0915+MIN(B2360/12,1390000)*12*(0.0504+0)+B2360*0.005,0)</f>
        <v/>
      </c>
      <c r="K2360" s="18" t="n">
        <v>0</v>
      </c>
      <c r="L2360" s="18" t="n">
        <v>0</v>
      </c>
      <c r="M2360" s="18">
        <f>ROUND(IF(C2360&gt;=2026,IF(B2360&lt;741000,0,IF(B2360&lt;2191000,B2360-740000,IF(B2360&lt;2193000,1451000,IF(B2360&lt;2196000,1453000,IF(B2360&lt;2200000,1456000,IF(B2360&lt;3600000,ROUNDDOWN(B2360/4,-3)*2.8-80000,IF(B2360&lt;6600000,ROUNDDOWN(B2360/4,-3)*3.2-440000,IF(B2360&lt;8500000,ROUNDDOWN(B2360*0.9,0)-1100000,B2360-1950000)))))))),IF(B2360&lt;651000,0,IF(B2360&lt;1900000,B2360-650000,IF(B2360&lt;3600000,ROUNDDOWN(B2360/4,-3)*2.8-80000,IF(B2360&lt;6600000,ROUNDDOWN(B2360/4,-3)*3.2-440000,IF(B2360&lt;8500000,ROUNDDOWN(B2360*0.9,0)-1100000,B2360-1950000)))))),0)</f>
        <v/>
      </c>
      <c r="N2360" s="18">
        <f>IF(M2360&gt;23500000,NA(),IF(C2360&gt;=2026,IF(M2360&lt;=4890000,1040000,IF(M2360&lt;=6550000,670000,620000)),IF(M2360&lt;=1320000,950000,IF(M2360&lt;=3360000,880000,IF(M2360&lt;=4890000,680000,IF(M2360&lt;=6550000,630000,580000))))))</f>
        <v/>
      </c>
      <c r="O2360" s="18">
        <f>IF(F2360&lt;=0,IF(AND(D2360="はい",C2360&gt;=2026,C2360&lt;=2027),IF(E2360&lt;=0,0,IF(E2360&lt;=30000,E2360,IF(E2360&lt;=60000,ROUNDUP(E2360/2,0)+15000,IF(E2360&lt;=120000,ROUNDUP(E2360/4,0)+30000,60000)))),IF(E2360&lt;=0,0,IF(E2360&lt;=20000,E2360,IF(E2360&lt;=40000,ROUNDUP(E2360/2,0)+10000,IF(E2360&lt;=80000,ROUNDUP(E2360/4,0)+20000,40000))))),IF(E2360&lt;=0,IF(F2360&lt;=0,0,IF(F2360&lt;=25000,F2360,IF(F2360&lt;=50000,ROUNDUP(F2360/2,0)+12500,IF(F2360&lt;=100000,ROUNDUP(F2360/4,0)+25000,50000)))),MAX(IF(F2360&lt;=0,0,IF(F2360&lt;=25000,F2360,IF(F2360&lt;=50000,ROUNDUP(F2360/2,0)+12500,IF(F2360&lt;=100000,ROUNDUP(F2360/4,0)+25000,50000)))),MIN(IF(AND(D2360="はい",C2360&gt;=2026,C2360&lt;=2027),IF(E2360&lt;=0,0,IF(E2360&lt;=30000,E2360,IF(E2360&lt;=60000,ROUNDUP(E2360/2,0)+15000,IF(E2360&lt;=120000,ROUNDUP(E2360/4,0)+30000,60000)))),IF(E2360&lt;=0,0,IF(E2360&lt;=20000,E2360,IF(E2360&lt;=40000,ROUNDUP(E2360/2,0)+10000,IF(E2360&lt;=80000,ROUNDUP(E2360/4,0)+20000,40000)))))+IF(F2360&lt;=0,0,IF(F2360&lt;=25000,F2360,IF(F2360&lt;=50000,ROUNDUP(F2360/2,0)+12500,IF(F2360&lt;=100000,ROUNDUP(F2360/4,0)+25000,50000)))),IF(AND(D2360="はい",C2360&gt;=2026,C2360&lt;=2027),60000,40000)))))</f>
        <v/>
      </c>
      <c r="P2360" s="18">
        <f>IF(G2360&lt;=0,0,IF(G2360&lt;=20000,G2360,IF(G2360&lt;=40000,ROUNDUP(G2360/2,0)+10000,IF(G2360&lt;=80000,ROUNDUP(G2360/4,0)+20000,40000))))</f>
        <v/>
      </c>
      <c r="Q2360" s="18">
        <f>IF(I2360&lt;=0,IF(H2360&lt;=0,0,IF(H2360&lt;=20000,H2360,IF(H2360&lt;=40000,ROUNDUP(H2360/2,0)+10000,IF(H2360&lt;=80000,ROUNDUP(H2360/4,0)+20000,40000)))),IF(H2360&lt;=0,IF(I2360&lt;=0,0,IF(I2360&lt;=25000,I2360,IF(I2360&lt;=50000,ROUNDUP(I2360/2,0)+12500,IF(I2360&lt;=100000,ROUNDUP(I2360/4,0)+25000,50000)))),MAX(IF(I2360&lt;=0,0,IF(I2360&lt;=25000,I2360,IF(I2360&lt;=50000,ROUNDUP(I2360/2,0)+12500,IF(I2360&lt;=100000,ROUNDUP(I2360/4,0)+25000,50000)))),MIN(IF(H2360&lt;=0,0,IF(H2360&lt;=20000,H2360,IF(H2360&lt;=40000,ROUNDUP(H2360/2,0)+10000,IF(H2360&lt;=80000,ROUNDUP(H2360/4,0)+20000,40000))))+IF(I2360&lt;=0,0,IF(I2360&lt;=25000,I2360,IF(I2360&lt;=50000,ROUNDUP(I2360/2,0)+12500,IF(I2360&lt;=100000,ROUNDUP(I2360/4,0)+25000,50000)))),40000))))</f>
        <v/>
      </c>
      <c r="R2360" s="18">
        <f>MIN(120000,O2360+P2360+Q2360)</f>
        <v/>
      </c>
      <c r="S2360" s="18">
        <f>IF(F2360&lt;=0,IF(E2360&lt;=0,0,IF(E2360&lt;=12000,E2360,IF(E2360&lt;=32000,ROUNDUP(E2360/2,0)+6000,IF(E2360&lt;=56000,ROUNDUP(E2360/4,0)+14000,28000)))),IF(E2360&lt;=0,IF(F2360&lt;=0,0,IF(F2360&lt;=15000,F2360,IF(F2360&lt;=40000,ROUNDUP(F2360/2,0)+7500,IF(F2360&lt;=70000,ROUNDUP(F2360/4,0)+17500,35000)))),MAX(IF(F2360&lt;=0,0,IF(F2360&lt;=15000,F2360,IF(F2360&lt;=40000,ROUNDUP(F2360/2,0)+7500,IF(F2360&lt;=70000,ROUNDUP(F2360/4,0)+17500,35000)))),MIN(IF(E2360&lt;=0,0,IF(E2360&lt;=12000,E2360,IF(E2360&lt;=32000,ROUNDUP(E2360/2,0)+6000,IF(E2360&lt;=56000,ROUNDUP(E2360/4,0)+14000,28000))))+IF(F2360&lt;=0,0,IF(F2360&lt;=15000,F2360,IF(F2360&lt;=40000,ROUNDUP(F2360/2,0)+7500,IF(F2360&lt;=70000,ROUNDUP(F2360/4,0)+17500,35000)))),28000))))</f>
        <v/>
      </c>
      <c r="T2360" s="18">
        <f>IF(G2360&lt;=0,0,IF(G2360&lt;=12000,G2360,IF(G2360&lt;=32000,ROUNDUP(G2360/2,0)+6000,IF(G2360&lt;=56000,ROUNDUP(G2360/4,0)+14000,28000))))</f>
        <v/>
      </c>
      <c r="U2360" s="18">
        <f>IF(I2360&lt;=0,IF(H2360&lt;=0,0,IF(H2360&lt;=12000,H2360,IF(H2360&lt;=32000,ROUNDUP(H2360/2,0)+6000,IF(H2360&lt;=56000,ROUNDUP(H2360/4,0)+14000,28000)))),IF(H2360&lt;=0,IF(I2360&lt;=0,0,IF(I2360&lt;=15000,I2360,IF(I2360&lt;=40000,ROUNDUP(I2360/2,0)+7500,IF(I2360&lt;=70000,ROUNDUP(I2360/4,0)+17500,35000)))),MAX(IF(I2360&lt;=0,0,IF(I2360&lt;=15000,I2360,IF(I2360&lt;=40000,ROUNDUP(I2360/2,0)+7500,IF(I2360&lt;=70000,ROUNDUP(I2360/4,0)+17500,35000)))),MIN(IF(H2360&lt;=0,0,IF(H2360&lt;=12000,H2360,IF(H2360&lt;=32000,ROUNDUP(H2360/2,0)+6000,IF(H2360&lt;=56000,ROUNDUP(H2360/4,0)+14000,28000))))+IF(I2360&lt;=0,0,IF(I2360&lt;=15000,I2360,IF(I2360&lt;=40000,ROUNDUP(I2360/2,0)+7500,IF(I2360&lt;=70000,ROUNDUP(I2360/4,0)+17500,35000)))),28000))))</f>
        <v/>
      </c>
      <c r="V2360" s="18">
        <f>MIN(70000,S2360+T2360+U2360)</f>
        <v/>
      </c>
      <c r="W2360" s="18">
        <f>MAX(0,ROUNDDOWN(M2360-J2360-N2360-K2360-0,-3))</f>
        <v/>
      </c>
      <c r="X2360" s="18">
        <f>MAX(0,ROUNDDOWN(M2360-J2360-N2360-K2360-R2360,-3))</f>
        <v/>
      </c>
      <c r="Y2360" s="18">
        <f>IF(W2360&lt;=0,0,ROUNDDOWN((W2360*LOOKUP(W2360,{0,1950001,3300001,6950001,9000001,18000001,40000001},{0.05,0.1,0.2,0.23,0.33,0.4,0.45})-LOOKUP(W2360,{0,1950001,3300001,6950001,9000001,18000001,40000001},{0,97500,427500,636000,1536000,2796000,4796000}))*1.021,-2))</f>
        <v/>
      </c>
      <c r="Z2360" s="18">
        <f>IF(X2360&lt;=0,0,ROUNDDOWN((X2360*LOOKUP(X2360,{0,1950001,3300001,6950001,9000001,18000001,40000001},{0.05,0.1,0.2,0.23,0.33,0.4,0.45})-LOOKUP(X2360,{0,1950001,3300001,6950001,9000001,18000001,40000001},{0,97500,427500,636000,1536000,2796000,4796000}))*1.021,-2))</f>
        <v/>
      </c>
      <c r="AA2360" s="18">
        <f>MAX(0,ROUNDDOWN(M2360-J2360-430000-L2360-0,-3))</f>
        <v/>
      </c>
      <c r="AB2360" s="18">
        <f>MAX(0,ROUNDDOWN(M2360-J2360-430000-L2360-V2360,-3))</f>
        <v/>
      </c>
      <c r="AC2360" s="18">
        <f>IF(M2360&lt;=450000,0,MAX(0,ROUNDDOWN(AA2360*0.06-MIN(50000,AA2360)*0.03,-2))+MAX(0,ROUNDDOWN(AA2360*0.04-MIN(50000,AA2360)*0.02,-2)))</f>
        <v/>
      </c>
      <c r="AD2360" s="18">
        <f>IF(M2360&lt;=450000,0,MAX(0,ROUNDDOWN(AB2360*0.06-MIN(50000,AB2360)*0.03,-2))+MAX(0,ROUNDDOWN(AB2360*0.04-MIN(50000,AB2360)*0.02,-2)))</f>
        <v/>
      </c>
      <c r="AE2360" s="18">
        <f>Y2360-Z2360</f>
        <v/>
      </c>
      <c r="AF2360" s="18">
        <f>AC2360-AD2360</f>
        <v/>
      </c>
      <c r="AG2360" s="18">
        <f>AE2360+AF2360</f>
        <v/>
      </c>
      <c r="AH2360" s="20">
        <f>IF(W2360&lt;=0,0,LOOKUP(W2360,{0,1950001,3300001,6950001,9000001,18000001,40000001},{0.05,0.1,0.2,0.23,0.33,0.4,0.45}))</f>
        <v/>
      </c>
    </row>
    <row r="2361">
      <c r="A2361" t="inlineStr">
        <is>
          <t>1万円刻み 3区分8万円ずつ</t>
        </is>
      </c>
      <c r="B2361" s="18">
        <f>'4_1万円刻み'!$A$761</f>
        <v/>
      </c>
      <c r="C2361" s="19" t="n">
        <v>2026</v>
      </c>
      <c r="D2361" t="inlineStr">
        <is>
          <t>いいえ</t>
        </is>
      </c>
      <c r="E2361" s="18" t="n">
        <v>80000</v>
      </c>
      <c r="F2361" s="18" t="n">
        <v>0</v>
      </c>
      <c r="G2361" s="18" t="n">
        <v>80000</v>
      </c>
      <c r="H2361" s="18" t="n">
        <v>80000</v>
      </c>
      <c r="I2361" s="18" t="n">
        <v>0</v>
      </c>
      <c r="J2361" s="18">
        <f>ROUND(MIN(B2361/12,650000)*12*0.0915+MIN(B2361/12,1390000)*12*(0.0504+0)+B2361*0.005,0)</f>
        <v/>
      </c>
      <c r="K2361" s="18" t="n">
        <v>0</v>
      </c>
      <c r="L2361" s="18" t="n">
        <v>0</v>
      </c>
      <c r="M2361" s="18">
        <f>ROUND(IF(C2361&gt;=2026,IF(B2361&lt;741000,0,IF(B2361&lt;2191000,B2361-740000,IF(B2361&lt;2193000,1451000,IF(B2361&lt;2196000,1453000,IF(B2361&lt;2200000,1456000,IF(B2361&lt;3600000,ROUNDDOWN(B2361/4,-3)*2.8-80000,IF(B2361&lt;6600000,ROUNDDOWN(B2361/4,-3)*3.2-440000,IF(B2361&lt;8500000,ROUNDDOWN(B2361*0.9,0)-1100000,B2361-1950000)))))))),IF(B2361&lt;651000,0,IF(B2361&lt;1900000,B2361-650000,IF(B2361&lt;3600000,ROUNDDOWN(B2361/4,-3)*2.8-80000,IF(B2361&lt;6600000,ROUNDDOWN(B2361/4,-3)*3.2-440000,IF(B2361&lt;8500000,ROUNDDOWN(B2361*0.9,0)-1100000,B2361-1950000)))))),0)</f>
        <v/>
      </c>
      <c r="N2361" s="18">
        <f>IF(M2361&gt;23500000,NA(),IF(C2361&gt;=2026,IF(M2361&lt;=4890000,1040000,IF(M2361&lt;=6550000,670000,620000)),IF(M2361&lt;=1320000,950000,IF(M2361&lt;=3360000,880000,IF(M2361&lt;=4890000,680000,IF(M2361&lt;=6550000,630000,580000))))))</f>
        <v/>
      </c>
      <c r="O2361" s="18">
        <f>IF(F2361&lt;=0,IF(AND(D2361="はい",C2361&gt;=2026,C2361&lt;=2027),IF(E2361&lt;=0,0,IF(E2361&lt;=30000,E2361,IF(E2361&lt;=60000,ROUNDUP(E2361/2,0)+15000,IF(E2361&lt;=120000,ROUNDUP(E2361/4,0)+30000,60000)))),IF(E2361&lt;=0,0,IF(E2361&lt;=20000,E2361,IF(E2361&lt;=40000,ROUNDUP(E2361/2,0)+10000,IF(E2361&lt;=80000,ROUNDUP(E2361/4,0)+20000,40000))))),IF(E2361&lt;=0,IF(F2361&lt;=0,0,IF(F2361&lt;=25000,F2361,IF(F2361&lt;=50000,ROUNDUP(F2361/2,0)+12500,IF(F2361&lt;=100000,ROUNDUP(F2361/4,0)+25000,50000)))),MAX(IF(F2361&lt;=0,0,IF(F2361&lt;=25000,F2361,IF(F2361&lt;=50000,ROUNDUP(F2361/2,0)+12500,IF(F2361&lt;=100000,ROUNDUP(F2361/4,0)+25000,50000)))),MIN(IF(AND(D2361="はい",C2361&gt;=2026,C2361&lt;=2027),IF(E2361&lt;=0,0,IF(E2361&lt;=30000,E2361,IF(E2361&lt;=60000,ROUNDUP(E2361/2,0)+15000,IF(E2361&lt;=120000,ROUNDUP(E2361/4,0)+30000,60000)))),IF(E2361&lt;=0,0,IF(E2361&lt;=20000,E2361,IF(E2361&lt;=40000,ROUNDUP(E2361/2,0)+10000,IF(E2361&lt;=80000,ROUNDUP(E2361/4,0)+20000,40000)))))+IF(F2361&lt;=0,0,IF(F2361&lt;=25000,F2361,IF(F2361&lt;=50000,ROUNDUP(F2361/2,0)+12500,IF(F2361&lt;=100000,ROUNDUP(F2361/4,0)+25000,50000)))),IF(AND(D2361="はい",C2361&gt;=2026,C2361&lt;=2027),60000,40000)))))</f>
        <v/>
      </c>
      <c r="P2361" s="18">
        <f>IF(G2361&lt;=0,0,IF(G2361&lt;=20000,G2361,IF(G2361&lt;=40000,ROUNDUP(G2361/2,0)+10000,IF(G2361&lt;=80000,ROUNDUP(G2361/4,0)+20000,40000))))</f>
        <v/>
      </c>
      <c r="Q2361" s="18">
        <f>IF(I2361&lt;=0,IF(H2361&lt;=0,0,IF(H2361&lt;=20000,H2361,IF(H2361&lt;=40000,ROUNDUP(H2361/2,0)+10000,IF(H2361&lt;=80000,ROUNDUP(H2361/4,0)+20000,40000)))),IF(H2361&lt;=0,IF(I2361&lt;=0,0,IF(I2361&lt;=25000,I2361,IF(I2361&lt;=50000,ROUNDUP(I2361/2,0)+12500,IF(I2361&lt;=100000,ROUNDUP(I2361/4,0)+25000,50000)))),MAX(IF(I2361&lt;=0,0,IF(I2361&lt;=25000,I2361,IF(I2361&lt;=50000,ROUNDUP(I2361/2,0)+12500,IF(I2361&lt;=100000,ROUNDUP(I2361/4,0)+25000,50000)))),MIN(IF(H2361&lt;=0,0,IF(H2361&lt;=20000,H2361,IF(H2361&lt;=40000,ROUNDUP(H2361/2,0)+10000,IF(H2361&lt;=80000,ROUNDUP(H2361/4,0)+20000,40000))))+IF(I2361&lt;=0,0,IF(I2361&lt;=25000,I2361,IF(I2361&lt;=50000,ROUNDUP(I2361/2,0)+12500,IF(I2361&lt;=100000,ROUNDUP(I2361/4,0)+25000,50000)))),40000))))</f>
        <v/>
      </c>
      <c r="R2361" s="18">
        <f>MIN(120000,O2361+P2361+Q2361)</f>
        <v/>
      </c>
      <c r="S2361" s="18">
        <f>IF(F2361&lt;=0,IF(E2361&lt;=0,0,IF(E2361&lt;=12000,E2361,IF(E2361&lt;=32000,ROUNDUP(E2361/2,0)+6000,IF(E2361&lt;=56000,ROUNDUP(E2361/4,0)+14000,28000)))),IF(E2361&lt;=0,IF(F2361&lt;=0,0,IF(F2361&lt;=15000,F2361,IF(F2361&lt;=40000,ROUNDUP(F2361/2,0)+7500,IF(F2361&lt;=70000,ROUNDUP(F2361/4,0)+17500,35000)))),MAX(IF(F2361&lt;=0,0,IF(F2361&lt;=15000,F2361,IF(F2361&lt;=40000,ROUNDUP(F2361/2,0)+7500,IF(F2361&lt;=70000,ROUNDUP(F2361/4,0)+17500,35000)))),MIN(IF(E2361&lt;=0,0,IF(E2361&lt;=12000,E2361,IF(E2361&lt;=32000,ROUNDUP(E2361/2,0)+6000,IF(E2361&lt;=56000,ROUNDUP(E2361/4,0)+14000,28000))))+IF(F2361&lt;=0,0,IF(F2361&lt;=15000,F2361,IF(F2361&lt;=40000,ROUNDUP(F2361/2,0)+7500,IF(F2361&lt;=70000,ROUNDUP(F2361/4,0)+17500,35000)))),28000))))</f>
        <v/>
      </c>
      <c r="T2361" s="18">
        <f>IF(G2361&lt;=0,0,IF(G2361&lt;=12000,G2361,IF(G2361&lt;=32000,ROUNDUP(G2361/2,0)+6000,IF(G2361&lt;=56000,ROUNDUP(G2361/4,0)+14000,28000))))</f>
        <v/>
      </c>
      <c r="U2361" s="18">
        <f>IF(I2361&lt;=0,IF(H2361&lt;=0,0,IF(H2361&lt;=12000,H2361,IF(H2361&lt;=32000,ROUNDUP(H2361/2,0)+6000,IF(H2361&lt;=56000,ROUNDUP(H2361/4,0)+14000,28000)))),IF(H2361&lt;=0,IF(I2361&lt;=0,0,IF(I2361&lt;=15000,I2361,IF(I2361&lt;=40000,ROUNDUP(I2361/2,0)+7500,IF(I2361&lt;=70000,ROUNDUP(I2361/4,0)+17500,35000)))),MAX(IF(I2361&lt;=0,0,IF(I2361&lt;=15000,I2361,IF(I2361&lt;=40000,ROUNDUP(I2361/2,0)+7500,IF(I2361&lt;=70000,ROUNDUP(I2361/4,0)+17500,35000)))),MIN(IF(H2361&lt;=0,0,IF(H2361&lt;=12000,H2361,IF(H2361&lt;=32000,ROUNDUP(H2361/2,0)+6000,IF(H2361&lt;=56000,ROUNDUP(H2361/4,0)+14000,28000))))+IF(I2361&lt;=0,0,IF(I2361&lt;=15000,I2361,IF(I2361&lt;=40000,ROUNDUP(I2361/2,0)+7500,IF(I2361&lt;=70000,ROUNDUP(I2361/4,0)+17500,35000)))),28000))))</f>
        <v/>
      </c>
      <c r="V2361" s="18">
        <f>MIN(70000,S2361+T2361+U2361)</f>
        <v/>
      </c>
      <c r="W2361" s="18">
        <f>MAX(0,ROUNDDOWN(M2361-J2361-N2361-K2361-0,-3))</f>
        <v/>
      </c>
      <c r="X2361" s="18">
        <f>MAX(0,ROUNDDOWN(M2361-J2361-N2361-K2361-R2361,-3))</f>
        <v/>
      </c>
      <c r="Y2361" s="18">
        <f>IF(W2361&lt;=0,0,ROUNDDOWN((W2361*LOOKUP(W2361,{0,1950001,3300001,6950001,9000001,18000001,40000001},{0.05,0.1,0.2,0.23,0.33,0.4,0.45})-LOOKUP(W2361,{0,1950001,3300001,6950001,9000001,18000001,40000001},{0,97500,427500,636000,1536000,2796000,4796000}))*1.021,-2))</f>
        <v/>
      </c>
      <c r="Z2361" s="18">
        <f>IF(X2361&lt;=0,0,ROUNDDOWN((X2361*LOOKUP(X2361,{0,1950001,3300001,6950001,9000001,18000001,40000001},{0.05,0.1,0.2,0.23,0.33,0.4,0.45})-LOOKUP(X2361,{0,1950001,3300001,6950001,9000001,18000001,40000001},{0,97500,427500,636000,1536000,2796000,4796000}))*1.021,-2))</f>
        <v/>
      </c>
      <c r="AA2361" s="18">
        <f>MAX(0,ROUNDDOWN(M2361-J2361-430000-L2361-0,-3))</f>
        <v/>
      </c>
      <c r="AB2361" s="18">
        <f>MAX(0,ROUNDDOWN(M2361-J2361-430000-L2361-V2361,-3))</f>
        <v/>
      </c>
      <c r="AC2361" s="18">
        <f>IF(M2361&lt;=450000,0,MAX(0,ROUNDDOWN(AA2361*0.06-MIN(50000,AA2361)*0.03,-2))+MAX(0,ROUNDDOWN(AA2361*0.04-MIN(50000,AA2361)*0.02,-2)))</f>
        <v/>
      </c>
      <c r="AD2361" s="18">
        <f>IF(M2361&lt;=450000,0,MAX(0,ROUNDDOWN(AB2361*0.06-MIN(50000,AB2361)*0.03,-2))+MAX(0,ROUNDDOWN(AB2361*0.04-MIN(50000,AB2361)*0.02,-2)))</f>
        <v/>
      </c>
      <c r="AE2361" s="18">
        <f>Y2361-Z2361</f>
        <v/>
      </c>
      <c r="AF2361" s="18">
        <f>AC2361-AD2361</f>
        <v/>
      </c>
      <c r="AG2361" s="18">
        <f>AE2361+AF2361</f>
        <v/>
      </c>
      <c r="AH2361" s="20">
        <f>IF(W2361&lt;=0,0,LOOKUP(W2361,{0,1950001,3300001,6950001,9000001,18000001,40000001},{0.05,0.1,0.2,0.23,0.33,0.4,0.45}))</f>
        <v/>
      </c>
    </row>
    <row r="2362">
      <c r="A2362" t="inlineStr">
        <is>
          <t>1万円刻み 一般8万円</t>
        </is>
      </c>
      <c r="B2362" s="18">
        <f>'4_1万円刻み'!$A$761</f>
        <v/>
      </c>
      <c r="C2362" s="19" t="n">
        <v>2026</v>
      </c>
      <c r="D2362" t="inlineStr">
        <is>
          <t>いいえ</t>
        </is>
      </c>
      <c r="E2362" s="18" t="n">
        <v>80000</v>
      </c>
      <c r="F2362" s="18" t="n">
        <v>0</v>
      </c>
      <c r="G2362" s="18" t="n">
        <v>0</v>
      </c>
      <c r="H2362" s="18" t="n">
        <v>0</v>
      </c>
      <c r="I2362" s="18" t="n">
        <v>0</v>
      </c>
      <c r="J2362" s="18">
        <f>ROUND(MIN(B2362/12,650000)*12*0.0915+MIN(B2362/12,1390000)*12*(0.0504+0)+B2362*0.005,0)</f>
        <v/>
      </c>
      <c r="K2362" s="18" t="n">
        <v>0</v>
      </c>
      <c r="L2362" s="18" t="n">
        <v>0</v>
      </c>
      <c r="M2362" s="18">
        <f>ROUND(IF(C2362&gt;=2026,IF(B2362&lt;741000,0,IF(B2362&lt;2191000,B2362-740000,IF(B2362&lt;2193000,1451000,IF(B2362&lt;2196000,1453000,IF(B2362&lt;2200000,1456000,IF(B2362&lt;3600000,ROUNDDOWN(B2362/4,-3)*2.8-80000,IF(B2362&lt;6600000,ROUNDDOWN(B2362/4,-3)*3.2-440000,IF(B2362&lt;8500000,ROUNDDOWN(B2362*0.9,0)-1100000,B2362-1950000)))))))),IF(B2362&lt;651000,0,IF(B2362&lt;1900000,B2362-650000,IF(B2362&lt;3600000,ROUNDDOWN(B2362/4,-3)*2.8-80000,IF(B2362&lt;6600000,ROUNDDOWN(B2362/4,-3)*3.2-440000,IF(B2362&lt;8500000,ROUNDDOWN(B2362*0.9,0)-1100000,B2362-1950000)))))),0)</f>
        <v/>
      </c>
      <c r="N2362" s="18">
        <f>IF(M2362&gt;23500000,NA(),IF(C2362&gt;=2026,IF(M2362&lt;=4890000,1040000,IF(M2362&lt;=6550000,670000,620000)),IF(M2362&lt;=1320000,950000,IF(M2362&lt;=3360000,880000,IF(M2362&lt;=4890000,680000,IF(M2362&lt;=6550000,630000,580000))))))</f>
        <v/>
      </c>
      <c r="O2362" s="18">
        <f>IF(F2362&lt;=0,IF(AND(D2362="はい",C2362&gt;=2026,C2362&lt;=2027),IF(E2362&lt;=0,0,IF(E2362&lt;=30000,E2362,IF(E2362&lt;=60000,ROUNDUP(E2362/2,0)+15000,IF(E2362&lt;=120000,ROUNDUP(E2362/4,0)+30000,60000)))),IF(E2362&lt;=0,0,IF(E2362&lt;=20000,E2362,IF(E2362&lt;=40000,ROUNDUP(E2362/2,0)+10000,IF(E2362&lt;=80000,ROUNDUP(E2362/4,0)+20000,40000))))),IF(E2362&lt;=0,IF(F2362&lt;=0,0,IF(F2362&lt;=25000,F2362,IF(F2362&lt;=50000,ROUNDUP(F2362/2,0)+12500,IF(F2362&lt;=100000,ROUNDUP(F2362/4,0)+25000,50000)))),MAX(IF(F2362&lt;=0,0,IF(F2362&lt;=25000,F2362,IF(F2362&lt;=50000,ROUNDUP(F2362/2,0)+12500,IF(F2362&lt;=100000,ROUNDUP(F2362/4,0)+25000,50000)))),MIN(IF(AND(D2362="はい",C2362&gt;=2026,C2362&lt;=2027),IF(E2362&lt;=0,0,IF(E2362&lt;=30000,E2362,IF(E2362&lt;=60000,ROUNDUP(E2362/2,0)+15000,IF(E2362&lt;=120000,ROUNDUP(E2362/4,0)+30000,60000)))),IF(E2362&lt;=0,0,IF(E2362&lt;=20000,E2362,IF(E2362&lt;=40000,ROUNDUP(E2362/2,0)+10000,IF(E2362&lt;=80000,ROUNDUP(E2362/4,0)+20000,40000)))))+IF(F2362&lt;=0,0,IF(F2362&lt;=25000,F2362,IF(F2362&lt;=50000,ROUNDUP(F2362/2,0)+12500,IF(F2362&lt;=100000,ROUNDUP(F2362/4,0)+25000,50000)))),IF(AND(D2362="はい",C2362&gt;=2026,C2362&lt;=2027),60000,40000)))))</f>
        <v/>
      </c>
      <c r="P2362" s="18">
        <f>IF(G2362&lt;=0,0,IF(G2362&lt;=20000,G2362,IF(G2362&lt;=40000,ROUNDUP(G2362/2,0)+10000,IF(G2362&lt;=80000,ROUNDUP(G2362/4,0)+20000,40000))))</f>
        <v/>
      </c>
      <c r="Q2362" s="18">
        <f>IF(I2362&lt;=0,IF(H2362&lt;=0,0,IF(H2362&lt;=20000,H2362,IF(H2362&lt;=40000,ROUNDUP(H2362/2,0)+10000,IF(H2362&lt;=80000,ROUNDUP(H2362/4,0)+20000,40000)))),IF(H2362&lt;=0,IF(I2362&lt;=0,0,IF(I2362&lt;=25000,I2362,IF(I2362&lt;=50000,ROUNDUP(I2362/2,0)+12500,IF(I2362&lt;=100000,ROUNDUP(I2362/4,0)+25000,50000)))),MAX(IF(I2362&lt;=0,0,IF(I2362&lt;=25000,I2362,IF(I2362&lt;=50000,ROUNDUP(I2362/2,0)+12500,IF(I2362&lt;=100000,ROUNDUP(I2362/4,0)+25000,50000)))),MIN(IF(H2362&lt;=0,0,IF(H2362&lt;=20000,H2362,IF(H2362&lt;=40000,ROUNDUP(H2362/2,0)+10000,IF(H2362&lt;=80000,ROUNDUP(H2362/4,0)+20000,40000))))+IF(I2362&lt;=0,0,IF(I2362&lt;=25000,I2362,IF(I2362&lt;=50000,ROUNDUP(I2362/2,0)+12500,IF(I2362&lt;=100000,ROUNDUP(I2362/4,0)+25000,50000)))),40000))))</f>
        <v/>
      </c>
      <c r="R2362" s="18">
        <f>MIN(120000,O2362+P2362+Q2362)</f>
        <v/>
      </c>
      <c r="S2362" s="18">
        <f>IF(F2362&lt;=0,IF(E2362&lt;=0,0,IF(E2362&lt;=12000,E2362,IF(E2362&lt;=32000,ROUNDUP(E2362/2,0)+6000,IF(E2362&lt;=56000,ROUNDUP(E2362/4,0)+14000,28000)))),IF(E2362&lt;=0,IF(F2362&lt;=0,0,IF(F2362&lt;=15000,F2362,IF(F2362&lt;=40000,ROUNDUP(F2362/2,0)+7500,IF(F2362&lt;=70000,ROUNDUP(F2362/4,0)+17500,35000)))),MAX(IF(F2362&lt;=0,0,IF(F2362&lt;=15000,F2362,IF(F2362&lt;=40000,ROUNDUP(F2362/2,0)+7500,IF(F2362&lt;=70000,ROUNDUP(F2362/4,0)+17500,35000)))),MIN(IF(E2362&lt;=0,0,IF(E2362&lt;=12000,E2362,IF(E2362&lt;=32000,ROUNDUP(E2362/2,0)+6000,IF(E2362&lt;=56000,ROUNDUP(E2362/4,0)+14000,28000))))+IF(F2362&lt;=0,0,IF(F2362&lt;=15000,F2362,IF(F2362&lt;=40000,ROUNDUP(F2362/2,0)+7500,IF(F2362&lt;=70000,ROUNDUP(F2362/4,0)+17500,35000)))),28000))))</f>
        <v/>
      </c>
      <c r="T2362" s="18">
        <f>IF(G2362&lt;=0,0,IF(G2362&lt;=12000,G2362,IF(G2362&lt;=32000,ROUNDUP(G2362/2,0)+6000,IF(G2362&lt;=56000,ROUNDUP(G2362/4,0)+14000,28000))))</f>
        <v/>
      </c>
      <c r="U2362" s="18">
        <f>IF(I2362&lt;=0,IF(H2362&lt;=0,0,IF(H2362&lt;=12000,H2362,IF(H2362&lt;=32000,ROUNDUP(H2362/2,0)+6000,IF(H2362&lt;=56000,ROUNDUP(H2362/4,0)+14000,28000)))),IF(H2362&lt;=0,IF(I2362&lt;=0,0,IF(I2362&lt;=15000,I2362,IF(I2362&lt;=40000,ROUNDUP(I2362/2,0)+7500,IF(I2362&lt;=70000,ROUNDUP(I2362/4,0)+17500,35000)))),MAX(IF(I2362&lt;=0,0,IF(I2362&lt;=15000,I2362,IF(I2362&lt;=40000,ROUNDUP(I2362/2,0)+7500,IF(I2362&lt;=70000,ROUNDUP(I2362/4,0)+17500,35000)))),MIN(IF(H2362&lt;=0,0,IF(H2362&lt;=12000,H2362,IF(H2362&lt;=32000,ROUNDUP(H2362/2,0)+6000,IF(H2362&lt;=56000,ROUNDUP(H2362/4,0)+14000,28000))))+IF(I2362&lt;=0,0,IF(I2362&lt;=15000,I2362,IF(I2362&lt;=40000,ROUNDUP(I2362/2,0)+7500,IF(I2362&lt;=70000,ROUNDUP(I2362/4,0)+17500,35000)))),28000))))</f>
        <v/>
      </c>
      <c r="V2362" s="18">
        <f>MIN(70000,S2362+T2362+U2362)</f>
        <v/>
      </c>
      <c r="W2362" s="18">
        <f>MAX(0,ROUNDDOWN(M2362-J2362-N2362-K2362-0,-3))</f>
        <v/>
      </c>
      <c r="X2362" s="18">
        <f>MAX(0,ROUNDDOWN(M2362-J2362-N2362-K2362-R2362,-3))</f>
        <v/>
      </c>
      <c r="Y2362" s="18">
        <f>IF(W2362&lt;=0,0,ROUNDDOWN((W2362*LOOKUP(W2362,{0,1950001,3300001,6950001,9000001,18000001,40000001},{0.05,0.1,0.2,0.23,0.33,0.4,0.45})-LOOKUP(W2362,{0,1950001,3300001,6950001,9000001,18000001,40000001},{0,97500,427500,636000,1536000,2796000,4796000}))*1.021,-2))</f>
        <v/>
      </c>
      <c r="Z2362" s="18">
        <f>IF(X2362&lt;=0,0,ROUNDDOWN((X2362*LOOKUP(X2362,{0,1950001,3300001,6950001,9000001,18000001,40000001},{0.05,0.1,0.2,0.23,0.33,0.4,0.45})-LOOKUP(X2362,{0,1950001,3300001,6950001,9000001,18000001,40000001},{0,97500,427500,636000,1536000,2796000,4796000}))*1.021,-2))</f>
        <v/>
      </c>
      <c r="AA2362" s="18">
        <f>MAX(0,ROUNDDOWN(M2362-J2362-430000-L2362-0,-3))</f>
        <v/>
      </c>
      <c r="AB2362" s="18">
        <f>MAX(0,ROUNDDOWN(M2362-J2362-430000-L2362-V2362,-3))</f>
        <v/>
      </c>
      <c r="AC2362" s="18">
        <f>IF(M2362&lt;=450000,0,MAX(0,ROUNDDOWN(AA2362*0.06-MIN(50000,AA2362)*0.03,-2))+MAX(0,ROUNDDOWN(AA2362*0.04-MIN(50000,AA2362)*0.02,-2)))</f>
        <v/>
      </c>
      <c r="AD2362" s="18">
        <f>IF(M2362&lt;=450000,0,MAX(0,ROUNDDOWN(AB2362*0.06-MIN(50000,AB2362)*0.03,-2))+MAX(0,ROUNDDOWN(AB2362*0.04-MIN(50000,AB2362)*0.02,-2)))</f>
        <v/>
      </c>
      <c r="AE2362" s="18">
        <f>Y2362-Z2362</f>
        <v/>
      </c>
      <c r="AF2362" s="18">
        <f>AC2362-AD2362</f>
        <v/>
      </c>
      <c r="AG2362" s="18">
        <f>AE2362+AF2362</f>
        <v/>
      </c>
      <c r="AH2362" s="20">
        <f>IF(W2362&lt;=0,0,LOOKUP(W2362,{0,1950001,3300001,6950001,9000001,18000001,40000001},{0.05,0.1,0.2,0.23,0.33,0.4,0.45}))</f>
        <v/>
      </c>
    </row>
    <row r="2363">
      <c r="A2363" t="inlineStr">
        <is>
          <t>1万円刻み 特例あり一般12万円</t>
        </is>
      </c>
      <c r="B2363" s="18">
        <f>'4_1万円刻み'!$A$761</f>
        <v/>
      </c>
      <c r="C2363" s="19" t="n">
        <v>2026</v>
      </c>
      <c r="D2363" t="inlineStr">
        <is>
          <t>はい</t>
        </is>
      </c>
      <c r="E2363" s="18" t="n">
        <v>120000</v>
      </c>
      <c r="F2363" s="18" t="n">
        <v>0</v>
      </c>
      <c r="G2363" s="18" t="n">
        <v>0</v>
      </c>
      <c r="H2363" s="18" t="n">
        <v>0</v>
      </c>
      <c r="I2363" s="18" t="n">
        <v>0</v>
      </c>
      <c r="J2363" s="18">
        <f>ROUND(MIN(B2363/12,650000)*12*0.0915+MIN(B2363/12,1390000)*12*(0.0504+0)+B2363*0.005,0)</f>
        <v/>
      </c>
      <c r="K2363" s="18" t="n">
        <v>0</v>
      </c>
      <c r="L2363" s="18" t="n">
        <v>0</v>
      </c>
      <c r="M2363" s="18">
        <f>ROUND(IF(C2363&gt;=2026,IF(B2363&lt;741000,0,IF(B2363&lt;2191000,B2363-740000,IF(B2363&lt;2193000,1451000,IF(B2363&lt;2196000,1453000,IF(B2363&lt;2200000,1456000,IF(B2363&lt;3600000,ROUNDDOWN(B2363/4,-3)*2.8-80000,IF(B2363&lt;6600000,ROUNDDOWN(B2363/4,-3)*3.2-440000,IF(B2363&lt;8500000,ROUNDDOWN(B2363*0.9,0)-1100000,B2363-1950000)))))))),IF(B2363&lt;651000,0,IF(B2363&lt;1900000,B2363-650000,IF(B2363&lt;3600000,ROUNDDOWN(B2363/4,-3)*2.8-80000,IF(B2363&lt;6600000,ROUNDDOWN(B2363/4,-3)*3.2-440000,IF(B2363&lt;8500000,ROUNDDOWN(B2363*0.9,0)-1100000,B2363-1950000)))))),0)</f>
        <v/>
      </c>
      <c r="N2363" s="18">
        <f>IF(M2363&gt;23500000,NA(),IF(C2363&gt;=2026,IF(M2363&lt;=4890000,1040000,IF(M2363&lt;=6550000,670000,620000)),IF(M2363&lt;=1320000,950000,IF(M2363&lt;=3360000,880000,IF(M2363&lt;=4890000,680000,IF(M2363&lt;=6550000,630000,580000))))))</f>
        <v/>
      </c>
      <c r="O2363" s="18">
        <f>IF(F2363&lt;=0,IF(AND(D2363="はい",C2363&gt;=2026,C2363&lt;=2027),IF(E2363&lt;=0,0,IF(E2363&lt;=30000,E2363,IF(E2363&lt;=60000,ROUNDUP(E2363/2,0)+15000,IF(E2363&lt;=120000,ROUNDUP(E2363/4,0)+30000,60000)))),IF(E2363&lt;=0,0,IF(E2363&lt;=20000,E2363,IF(E2363&lt;=40000,ROUNDUP(E2363/2,0)+10000,IF(E2363&lt;=80000,ROUNDUP(E2363/4,0)+20000,40000))))),IF(E2363&lt;=0,IF(F2363&lt;=0,0,IF(F2363&lt;=25000,F2363,IF(F2363&lt;=50000,ROUNDUP(F2363/2,0)+12500,IF(F2363&lt;=100000,ROUNDUP(F2363/4,0)+25000,50000)))),MAX(IF(F2363&lt;=0,0,IF(F2363&lt;=25000,F2363,IF(F2363&lt;=50000,ROUNDUP(F2363/2,0)+12500,IF(F2363&lt;=100000,ROUNDUP(F2363/4,0)+25000,50000)))),MIN(IF(AND(D2363="はい",C2363&gt;=2026,C2363&lt;=2027),IF(E2363&lt;=0,0,IF(E2363&lt;=30000,E2363,IF(E2363&lt;=60000,ROUNDUP(E2363/2,0)+15000,IF(E2363&lt;=120000,ROUNDUP(E2363/4,0)+30000,60000)))),IF(E2363&lt;=0,0,IF(E2363&lt;=20000,E2363,IF(E2363&lt;=40000,ROUNDUP(E2363/2,0)+10000,IF(E2363&lt;=80000,ROUNDUP(E2363/4,0)+20000,40000)))))+IF(F2363&lt;=0,0,IF(F2363&lt;=25000,F2363,IF(F2363&lt;=50000,ROUNDUP(F2363/2,0)+12500,IF(F2363&lt;=100000,ROUNDUP(F2363/4,0)+25000,50000)))),IF(AND(D2363="はい",C2363&gt;=2026,C2363&lt;=2027),60000,40000)))))</f>
        <v/>
      </c>
      <c r="P2363" s="18">
        <f>IF(G2363&lt;=0,0,IF(G2363&lt;=20000,G2363,IF(G2363&lt;=40000,ROUNDUP(G2363/2,0)+10000,IF(G2363&lt;=80000,ROUNDUP(G2363/4,0)+20000,40000))))</f>
        <v/>
      </c>
      <c r="Q2363" s="18">
        <f>IF(I2363&lt;=0,IF(H2363&lt;=0,0,IF(H2363&lt;=20000,H2363,IF(H2363&lt;=40000,ROUNDUP(H2363/2,0)+10000,IF(H2363&lt;=80000,ROUNDUP(H2363/4,0)+20000,40000)))),IF(H2363&lt;=0,IF(I2363&lt;=0,0,IF(I2363&lt;=25000,I2363,IF(I2363&lt;=50000,ROUNDUP(I2363/2,0)+12500,IF(I2363&lt;=100000,ROUNDUP(I2363/4,0)+25000,50000)))),MAX(IF(I2363&lt;=0,0,IF(I2363&lt;=25000,I2363,IF(I2363&lt;=50000,ROUNDUP(I2363/2,0)+12500,IF(I2363&lt;=100000,ROUNDUP(I2363/4,0)+25000,50000)))),MIN(IF(H2363&lt;=0,0,IF(H2363&lt;=20000,H2363,IF(H2363&lt;=40000,ROUNDUP(H2363/2,0)+10000,IF(H2363&lt;=80000,ROUNDUP(H2363/4,0)+20000,40000))))+IF(I2363&lt;=0,0,IF(I2363&lt;=25000,I2363,IF(I2363&lt;=50000,ROUNDUP(I2363/2,0)+12500,IF(I2363&lt;=100000,ROUNDUP(I2363/4,0)+25000,50000)))),40000))))</f>
        <v/>
      </c>
      <c r="R2363" s="18">
        <f>MIN(120000,O2363+P2363+Q2363)</f>
        <v/>
      </c>
      <c r="S2363" s="18">
        <f>IF(F2363&lt;=0,IF(E2363&lt;=0,0,IF(E2363&lt;=12000,E2363,IF(E2363&lt;=32000,ROUNDUP(E2363/2,0)+6000,IF(E2363&lt;=56000,ROUNDUP(E2363/4,0)+14000,28000)))),IF(E2363&lt;=0,IF(F2363&lt;=0,0,IF(F2363&lt;=15000,F2363,IF(F2363&lt;=40000,ROUNDUP(F2363/2,0)+7500,IF(F2363&lt;=70000,ROUNDUP(F2363/4,0)+17500,35000)))),MAX(IF(F2363&lt;=0,0,IF(F2363&lt;=15000,F2363,IF(F2363&lt;=40000,ROUNDUP(F2363/2,0)+7500,IF(F2363&lt;=70000,ROUNDUP(F2363/4,0)+17500,35000)))),MIN(IF(E2363&lt;=0,0,IF(E2363&lt;=12000,E2363,IF(E2363&lt;=32000,ROUNDUP(E2363/2,0)+6000,IF(E2363&lt;=56000,ROUNDUP(E2363/4,0)+14000,28000))))+IF(F2363&lt;=0,0,IF(F2363&lt;=15000,F2363,IF(F2363&lt;=40000,ROUNDUP(F2363/2,0)+7500,IF(F2363&lt;=70000,ROUNDUP(F2363/4,0)+17500,35000)))),28000))))</f>
        <v/>
      </c>
      <c r="T2363" s="18">
        <f>IF(G2363&lt;=0,0,IF(G2363&lt;=12000,G2363,IF(G2363&lt;=32000,ROUNDUP(G2363/2,0)+6000,IF(G2363&lt;=56000,ROUNDUP(G2363/4,0)+14000,28000))))</f>
        <v/>
      </c>
      <c r="U2363" s="18">
        <f>IF(I2363&lt;=0,IF(H2363&lt;=0,0,IF(H2363&lt;=12000,H2363,IF(H2363&lt;=32000,ROUNDUP(H2363/2,0)+6000,IF(H2363&lt;=56000,ROUNDUP(H2363/4,0)+14000,28000)))),IF(H2363&lt;=0,IF(I2363&lt;=0,0,IF(I2363&lt;=15000,I2363,IF(I2363&lt;=40000,ROUNDUP(I2363/2,0)+7500,IF(I2363&lt;=70000,ROUNDUP(I2363/4,0)+17500,35000)))),MAX(IF(I2363&lt;=0,0,IF(I2363&lt;=15000,I2363,IF(I2363&lt;=40000,ROUNDUP(I2363/2,0)+7500,IF(I2363&lt;=70000,ROUNDUP(I2363/4,0)+17500,35000)))),MIN(IF(H2363&lt;=0,0,IF(H2363&lt;=12000,H2363,IF(H2363&lt;=32000,ROUNDUP(H2363/2,0)+6000,IF(H2363&lt;=56000,ROUNDUP(H2363/4,0)+14000,28000))))+IF(I2363&lt;=0,0,IF(I2363&lt;=15000,I2363,IF(I2363&lt;=40000,ROUNDUP(I2363/2,0)+7500,IF(I2363&lt;=70000,ROUNDUP(I2363/4,0)+17500,35000)))),28000))))</f>
        <v/>
      </c>
      <c r="V2363" s="18">
        <f>MIN(70000,S2363+T2363+U2363)</f>
        <v/>
      </c>
      <c r="W2363" s="18">
        <f>MAX(0,ROUNDDOWN(M2363-J2363-N2363-K2363-0,-3))</f>
        <v/>
      </c>
      <c r="X2363" s="18">
        <f>MAX(0,ROUNDDOWN(M2363-J2363-N2363-K2363-R2363,-3))</f>
        <v/>
      </c>
      <c r="Y2363" s="18">
        <f>IF(W2363&lt;=0,0,ROUNDDOWN((W2363*LOOKUP(W2363,{0,1950001,3300001,6950001,9000001,18000001,40000001},{0.05,0.1,0.2,0.23,0.33,0.4,0.45})-LOOKUP(W2363,{0,1950001,3300001,6950001,9000001,18000001,40000001},{0,97500,427500,636000,1536000,2796000,4796000}))*1.021,-2))</f>
        <v/>
      </c>
      <c r="Z2363" s="18">
        <f>IF(X2363&lt;=0,0,ROUNDDOWN((X2363*LOOKUP(X2363,{0,1950001,3300001,6950001,9000001,18000001,40000001},{0.05,0.1,0.2,0.23,0.33,0.4,0.45})-LOOKUP(X2363,{0,1950001,3300001,6950001,9000001,18000001,40000001},{0,97500,427500,636000,1536000,2796000,4796000}))*1.021,-2))</f>
        <v/>
      </c>
      <c r="AA2363" s="18">
        <f>MAX(0,ROUNDDOWN(M2363-J2363-430000-L2363-0,-3))</f>
        <v/>
      </c>
      <c r="AB2363" s="18">
        <f>MAX(0,ROUNDDOWN(M2363-J2363-430000-L2363-V2363,-3))</f>
        <v/>
      </c>
      <c r="AC2363" s="18">
        <f>IF(M2363&lt;=450000,0,MAX(0,ROUNDDOWN(AA2363*0.06-MIN(50000,AA2363)*0.03,-2))+MAX(0,ROUNDDOWN(AA2363*0.04-MIN(50000,AA2363)*0.02,-2)))</f>
        <v/>
      </c>
      <c r="AD2363" s="18">
        <f>IF(M2363&lt;=450000,0,MAX(0,ROUNDDOWN(AB2363*0.06-MIN(50000,AB2363)*0.03,-2))+MAX(0,ROUNDDOWN(AB2363*0.04-MIN(50000,AB2363)*0.02,-2)))</f>
        <v/>
      </c>
      <c r="AE2363" s="18">
        <f>Y2363-Z2363</f>
        <v/>
      </c>
      <c r="AF2363" s="18">
        <f>AC2363-AD2363</f>
        <v/>
      </c>
      <c r="AG2363" s="18">
        <f>AE2363+AF2363</f>
        <v/>
      </c>
      <c r="AH2363" s="20">
        <f>IF(W2363&lt;=0,0,LOOKUP(W2363,{0,1950001,3300001,6950001,9000001,18000001,40000001},{0.05,0.1,0.2,0.23,0.33,0.4,0.45}))</f>
        <v/>
      </c>
    </row>
    <row r="2364">
      <c r="A2364" t="inlineStr">
        <is>
          <t>1万円刻み 3区分8万円ずつ</t>
        </is>
      </c>
      <c r="B2364" s="18">
        <f>'4_1万円刻み'!$A$762</f>
        <v/>
      </c>
      <c r="C2364" s="19" t="n">
        <v>2026</v>
      </c>
      <c r="D2364" t="inlineStr">
        <is>
          <t>いいえ</t>
        </is>
      </c>
      <c r="E2364" s="18" t="n">
        <v>80000</v>
      </c>
      <c r="F2364" s="18" t="n">
        <v>0</v>
      </c>
      <c r="G2364" s="18" t="n">
        <v>80000</v>
      </c>
      <c r="H2364" s="18" t="n">
        <v>80000</v>
      </c>
      <c r="I2364" s="18" t="n">
        <v>0</v>
      </c>
      <c r="J2364" s="18">
        <f>ROUND(MIN(B2364/12,650000)*12*0.0915+MIN(B2364/12,1390000)*12*(0.0504+0)+B2364*0.005,0)</f>
        <v/>
      </c>
      <c r="K2364" s="18" t="n">
        <v>0</v>
      </c>
      <c r="L2364" s="18" t="n">
        <v>0</v>
      </c>
      <c r="M2364" s="18">
        <f>ROUND(IF(C2364&gt;=2026,IF(B2364&lt;741000,0,IF(B2364&lt;2191000,B2364-740000,IF(B2364&lt;2193000,1451000,IF(B2364&lt;2196000,1453000,IF(B2364&lt;2200000,1456000,IF(B2364&lt;3600000,ROUNDDOWN(B2364/4,-3)*2.8-80000,IF(B2364&lt;6600000,ROUNDDOWN(B2364/4,-3)*3.2-440000,IF(B2364&lt;8500000,ROUNDDOWN(B2364*0.9,0)-1100000,B2364-1950000)))))))),IF(B2364&lt;651000,0,IF(B2364&lt;1900000,B2364-650000,IF(B2364&lt;3600000,ROUNDDOWN(B2364/4,-3)*2.8-80000,IF(B2364&lt;6600000,ROUNDDOWN(B2364/4,-3)*3.2-440000,IF(B2364&lt;8500000,ROUNDDOWN(B2364*0.9,0)-1100000,B2364-1950000)))))),0)</f>
        <v/>
      </c>
      <c r="N2364" s="18">
        <f>IF(M2364&gt;23500000,NA(),IF(C2364&gt;=2026,IF(M2364&lt;=4890000,1040000,IF(M2364&lt;=6550000,670000,620000)),IF(M2364&lt;=1320000,950000,IF(M2364&lt;=3360000,880000,IF(M2364&lt;=4890000,680000,IF(M2364&lt;=6550000,630000,580000))))))</f>
        <v/>
      </c>
      <c r="O2364" s="18">
        <f>IF(F2364&lt;=0,IF(AND(D2364="はい",C2364&gt;=2026,C2364&lt;=2027),IF(E2364&lt;=0,0,IF(E2364&lt;=30000,E2364,IF(E2364&lt;=60000,ROUNDUP(E2364/2,0)+15000,IF(E2364&lt;=120000,ROUNDUP(E2364/4,0)+30000,60000)))),IF(E2364&lt;=0,0,IF(E2364&lt;=20000,E2364,IF(E2364&lt;=40000,ROUNDUP(E2364/2,0)+10000,IF(E2364&lt;=80000,ROUNDUP(E2364/4,0)+20000,40000))))),IF(E2364&lt;=0,IF(F2364&lt;=0,0,IF(F2364&lt;=25000,F2364,IF(F2364&lt;=50000,ROUNDUP(F2364/2,0)+12500,IF(F2364&lt;=100000,ROUNDUP(F2364/4,0)+25000,50000)))),MAX(IF(F2364&lt;=0,0,IF(F2364&lt;=25000,F2364,IF(F2364&lt;=50000,ROUNDUP(F2364/2,0)+12500,IF(F2364&lt;=100000,ROUNDUP(F2364/4,0)+25000,50000)))),MIN(IF(AND(D2364="はい",C2364&gt;=2026,C2364&lt;=2027),IF(E2364&lt;=0,0,IF(E2364&lt;=30000,E2364,IF(E2364&lt;=60000,ROUNDUP(E2364/2,0)+15000,IF(E2364&lt;=120000,ROUNDUP(E2364/4,0)+30000,60000)))),IF(E2364&lt;=0,0,IF(E2364&lt;=20000,E2364,IF(E2364&lt;=40000,ROUNDUP(E2364/2,0)+10000,IF(E2364&lt;=80000,ROUNDUP(E2364/4,0)+20000,40000)))))+IF(F2364&lt;=0,0,IF(F2364&lt;=25000,F2364,IF(F2364&lt;=50000,ROUNDUP(F2364/2,0)+12500,IF(F2364&lt;=100000,ROUNDUP(F2364/4,0)+25000,50000)))),IF(AND(D2364="はい",C2364&gt;=2026,C2364&lt;=2027),60000,40000)))))</f>
        <v/>
      </c>
      <c r="P2364" s="18">
        <f>IF(G2364&lt;=0,0,IF(G2364&lt;=20000,G2364,IF(G2364&lt;=40000,ROUNDUP(G2364/2,0)+10000,IF(G2364&lt;=80000,ROUNDUP(G2364/4,0)+20000,40000))))</f>
        <v/>
      </c>
      <c r="Q2364" s="18">
        <f>IF(I2364&lt;=0,IF(H2364&lt;=0,0,IF(H2364&lt;=20000,H2364,IF(H2364&lt;=40000,ROUNDUP(H2364/2,0)+10000,IF(H2364&lt;=80000,ROUNDUP(H2364/4,0)+20000,40000)))),IF(H2364&lt;=0,IF(I2364&lt;=0,0,IF(I2364&lt;=25000,I2364,IF(I2364&lt;=50000,ROUNDUP(I2364/2,0)+12500,IF(I2364&lt;=100000,ROUNDUP(I2364/4,0)+25000,50000)))),MAX(IF(I2364&lt;=0,0,IF(I2364&lt;=25000,I2364,IF(I2364&lt;=50000,ROUNDUP(I2364/2,0)+12500,IF(I2364&lt;=100000,ROUNDUP(I2364/4,0)+25000,50000)))),MIN(IF(H2364&lt;=0,0,IF(H2364&lt;=20000,H2364,IF(H2364&lt;=40000,ROUNDUP(H2364/2,0)+10000,IF(H2364&lt;=80000,ROUNDUP(H2364/4,0)+20000,40000))))+IF(I2364&lt;=0,0,IF(I2364&lt;=25000,I2364,IF(I2364&lt;=50000,ROUNDUP(I2364/2,0)+12500,IF(I2364&lt;=100000,ROUNDUP(I2364/4,0)+25000,50000)))),40000))))</f>
        <v/>
      </c>
      <c r="R2364" s="18">
        <f>MIN(120000,O2364+P2364+Q2364)</f>
        <v/>
      </c>
      <c r="S2364" s="18">
        <f>IF(F2364&lt;=0,IF(E2364&lt;=0,0,IF(E2364&lt;=12000,E2364,IF(E2364&lt;=32000,ROUNDUP(E2364/2,0)+6000,IF(E2364&lt;=56000,ROUNDUP(E2364/4,0)+14000,28000)))),IF(E2364&lt;=0,IF(F2364&lt;=0,0,IF(F2364&lt;=15000,F2364,IF(F2364&lt;=40000,ROUNDUP(F2364/2,0)+7500,IF(F2364&lt;=70000,ROUNDUP(F2364/4,0)+17500,35000)))),MAX(IF(F2364&lt;=0,0,IF(F2364&lt;=15000,F2364,IF(F2364&lt;=40000,ROUNDUP(F2364/2,0)+7500,IF(F2364&lt;=70000,ROUNDUP(F2364/4,0)+17500,35000)))),MIN(IF(E2364&lt;=0,0,IF(E2364&lt;=12000,E2364,IF(E2364&lt;=32000,ROUNDUP(E2364/2,0)+6000,IF(E2364&lt;=56000,ROUNDUP(E2364/4,0)+14000,28000))))+IF(F2364&lt;=0,0,IF(F2364&lt;=15000,F2364,IF(F2364&lt;=40000,ROUNDUP(F2364/2,0)+7500,IF(F2364&lt;=70000,ROUNDUP(F2364/4,0)+17500,35000)))),28000))))</f>
        <v/>
      </c>
      <c r="T2364" s="18">
        <f>IF(G2364&lt;=0,0,IF(G2364&lt;=12000,G2364,IF(G2364&lt;=32000,ROUNDUP(G2364/2,0)+6000,IF(G2364&lt;=56000,ROUNDUP(G2364/4,0)+14000,28000))))</f>
        <v/>
      </c>
      <c r="U2364" s="18">
        <f>IF(I2364&lt;=0,IF(H2364&lt;=0,0,IF(H2364&lt;=12000,H2364,IF(H2364&lt;=32000,ROUNDUP(H2364/2,0)+6000,IF(H2364&lt;=56000,ROUNDUP(H2364/4,0)+14000,28000)))),IF(H2364&lt;=0,IF(I2364&lt;=0,0,IF(I2364&lt;=15000,I2364,IF(I2364&lt;=40000,ROUNDUP(I2364/2,0)+7500,IF(I2364&lt;=70000,ROUNDUP(I2364/4,0)+17500,35000)))),MAX(IF(I2364&lt;=0,0,IF(I2364&lt;=15000,I2364,IF(I2364&lt;=40000,ROUNDUP(I2364/2,0)+7500,IF(I2364&lt;=70000,ROUNDUP(I2364/4,0)+17500,35000)))),MIN(IF(H2364&lt;=0,0,IF(H2364&lt;=12000,H2364,IF(H2364&lt;=32000,ROUNDUP(H2364/2,0)+6000,IF(H2364&lt;=56000,ROUNDUP(H2364/4,0)+14000,28000))))+IF(I2364&lt;=0,0,IF(I2364&lt;=15000,I2364,IF(I2364&lt;=40000,ROUNDUP(I2364/2,0)+7500,IF(I2364&lt;=70000,ROUNDUP(I2364/4,0)+17500,35000)))),28000))))</f>
        <v/>
      </c>
      <c r="V2364" s="18">
        <f>MIN(70000,S2364+T2364+U2364)</f>
        <v/>
      </c>
      <c r="W2364" s="18">
        <f>MAX(0,ROUNDDOWN(M2364-J2364-N2364-K2364-0,-3))</f>
        <v/>
      </c>
      <c r="X2364" s="18">
        <f>MAX(0,ROUNDDOWN(M2364-J2364-N2364-K2364-R2364,-3))</f>
        <v/>
      </c>
      <c r="Y2364" s="18">
        <f>IF(W2364&lt;=0,0,ROUNDDOWN((W2364*LOOKUP(W2364,{0,1950001,3300001,6950001,9000001,18000001,40000001},{0.05,0.1,0.2,0.23,0.33,0.4,0.45})-LOOKUP(W2364,{0,1950001,3300001,6950001,9000001,18000001,40000001},{0,97500,427500,636000,1536000,2796000,4796000}))*1.021,-2))</f>
        <v/>
      </c>
      <c r="Z2364" s="18">
        <f>IF(X2364&lt;=0,0,ROUNDDOWN((X2364*LOOKUP(X2364,{0,1950001,3300001,6950001,9000001,18000001,40000001},{0.05,0.1,0.2,0.23,0.33,0.4,0.45})-LOOKUP(X2364,{0,1950001,3300001,6950001,9000001,18000001,40000001},{0,97500,427500,636000,1536000,2796000,4796000}))*1.021,-2))</f>
        <v/>
      </c>
      <c r="AA2364" s="18">
        <f>MAX(0,ROUNDDOWN(M2364-J2364-430000-L2364-0,-3))</f>
        <v/>
      </c>
      <c r="AB2364" s="18">
        <f>MAX(0,ROUNDDOWN(M2364-J2364-430000-L2364-V2364,-3))</f>
        <v/>
      </c>
      <c r="AC2364" s="18">
        <f>IF(M2364&lt;=450000,0,MAX(0,ROUNDDOWN(AA2364*0.06-MIN(50000,AA2364)*0.03,-2))+MAX(0,ROUNDDOWN(AA2364*0.04-MIN(50000,AA2364)*0.02,-2)))</f>
        <v/>
      </c>
      <c r="AD2364" s="18">
        <f>IF(M2364&lt;=450000,0,MAX(0,ROUNDDOWN(AB2364*0.06-MIN(50000,AB2364)*0.03,-2))+MAX(0,ROUNDDOWN(AB2364*0.04-MIN(50000,AB2364)*0.02,-2)))</f>
        <v/>
      </c>
      <c r="AE2364" s="18">
        <f>Y2364-Z2364</f>
        <v/>
      </c>
      <c r="AF2364" s="18">
        <f>AC2364-AD2364</f>
        <v/>
      </c>
      <c r="AG2364" s="18">
        <f>AE2364+AF2364</f>
        <v/>
      </c>
      <c r="AH2364" s="20">
        <f>IF(W2364&lt;=0,0,LOOKUP(W2364,{0,1950001,3300001,6950001,9000001,18000001,40000001},{0.05,0.1,0.2,0.23,0.33,0.4,0.45}))</f>
        <v/>
      </c>
    </row>
    <row r="2365">
      <c r="A2365" t="inlineStr">
        <is>
          <t>1万円刻み 一般8万円</t>
        </is>
      </c>
      <c r="B2365" s="18">
        <f>'4_1万円刻み'!$A$762</f>
        <v/>
      </c>
      <c r="C2365" s="19" t="n">
        <v>2026</v>
      </c>
      <c r="D2365" t="inlineStr">
        <is>
          <t>いいえ</t>
        </is>
      </c>
      <c r="E2365" s="18" t="n">
        <v>80000</v>
      </c>
      <c r="F2365" s="18" t="n">
        <v>0</v>
      </c>
      <c r="G2365" s="18" t="n">
        <v>0</v>
      </c>
      <c r="H2365" s="18" t="n">
        <v>0</v>
      </c>
      <c r="I2365" s="18" t="n">
        <v>0</v>
      </c>
      <c r="J2365" s="18">
        <f>ROUND(MIN(B2365/12,650000)*12*0.0915+MIN(B2365/12,1390000)*12*(0.0504+0)+B2365*0.005,0)</f>
        <v/>
      </c>
      <c r="K2365" s="18" t="n">
        <v>0</v>
      </c>
      <c r="L2365" s="18" t="n">
        <v>0</v>
      </c>
      <c r="M2365" s="18">
        <f>ROUND(IF(C2365&gt;=2026,IF(B2365&lt;741000,0,IF(B2365&lt;2191000,B2365-740000,IF(B2365&lt;2193000,1451000,IF(B2365&lt;2196000,1453000,IF(B2365&lt;2200000,1456000,IF(B2365&lt;3600000,ROUNDDOWN(B2365/4,-3)*2.8-80000,IF(B2365&lt;6600000,ROUNDDOWN(B2365/4,-3)*3.2-440000,IF(B2365&lt;8500000,ROUNDDOWN(B2365*0.9,0)-1100000,B2365-1950000)))))))),IF(B2365&lt;651000,0,IF(B2365&lt;1900000,B2365-650000,IF(B2365&lt;3600000,ROUNDDOWN(B2365/4,-3)*2.8-80000,IF(B2365&lt;6600000,ROUNDDOWN(B2365/4,-3)*3.2-440000,IF(B2365&lt;8500000,ROUNDDOWN(B2365*0.9,0)-1100000,B2365-1950000)))))),0)</f>
        <v/>
      </c>
      <c r="N2365" s="18">
        <f>IF(M2365&gt;23500000,NA(),IF(C2365&gt;=2026,IF(M2365&lt;=4890000,1040000,IF(M2365&lt;=6550000,670000,620000)),IF(M2365&lt;=1320000,950000,IF(M2365&lt;=3360000,880000,IF(M2365&lt;=4890000,680000,IF(M2365&lt;=6550000,630000,580000))))))</f>
        <v/>
      </c>
      <c r="O2365" s="18">
        <f>IF(F2365&lt;=0,IF(AND(D2365="はい",C2365&gt;=2026,C2365&lt;=2027),IF(E2365&lt;=0,0,IF(E2365&lt;=30000,E2365,IF(E2365&lt;=60000,ROUNDUP(E2365/2,0)+15000,IF(E2365&lt;=120000,ROUNDUP(E2365/4,0)+30000,60000)))),IF(E2365&lt;=0,0,IF(E2365&lt;=20000,E2365,IF(E2365&lt;=40000,ROUNDUP(E2365/2,0)+10000,IF(E2365&lt;=80000,ROUNDUP(E2365/4,0)+20000,40000))))),IF(E2365&lt;=0,IF(F2365&lt;=0,0,IF(F2365&lt;=25000,F2365,IF(F2365&lt;=50000,ROUNDUP(F2365/2,0)+12500,IF(F2365&lt;=100000,ROUNDUP(F2365/4,0)+25000,50000)))),MAX(IF(F2365&lt;=0,0,IF(F2365&lt;=25000,F2365,IF(F2365&lt;=50000,ROUNDUP(F2365/2,0)+12500,IF(F2365&lt;=100000,ROUNDUP(F2365/4,0)+25000,50000)))),MIN(IF(AND(D2365="はい",C2365&gt;=2026,C2365&lt;=2027),IF(E2365&lt;=0,0,IF(E2365&lt;=30000,E2365,IF(E2365&lt;=60000,ROUNDUP(E2365/2,0)+15000,IF(E2365&lt;=120000,ROUNDUP(E2365/4,0)+30000,60000)))),IF(E2365&lt;=0,0,IF(E2365&lt;=20000,E2365,IF(E2365&lt;=40000,ROUNDUP(E2365/2,0)+10000,IF(E2365&lt;=80000,ROUNDUP(E2365/4,0)+20000,40000)))))+IF(F2365&lt;=0,0,IF(F2365&lt;=25000,F2365,IF(F2365&lt;=50000,ROUNDUP(F2365/2,0)+12500,IF(F2365&lt;=100000,ROUNDUP(F2365/4,0)+25000,50000)))),IF(AND(D2365="はい",C2365&gt;=2026,C2365&lt;=2027),60000,40000)))))</f>
        <v/>
      </c>
      <c r="P2365" s="18">
        <f>IF(G2365&lt;=0,0,IF(G2365&lt;=20000,G2365,IF(G2365&lt;=40000,ROUNDUP(G2365/2,0)+10000,IF(G2365&lt;=80000,ROUNDUP(G2365/4,0)+20000,40000))))</f>
        <v/>
      </c>
      <c r="Q2365" s="18">
        <f>IF(I2365&lt;=0,IF(H2365&lt;=0,0,IF(H2365&lt;=20000,H2365,IF(H2365&lt;=40000,ROUNDUP(H2365/2,0)+10000,IF(H2365&lt;=80000,ROUNDUP(H2365/4,0)+20000,40000)))),IF(H2365&lt;=0,IF(I2365&lt;=0,0,IF(I2365&lt;=25000,I2365,IF(I2365&lt;=50000,ROUNDUP(I2365/2,0)+12500,IF(I2365&lt;=100000,ROUNDUP(I2365/4,0)+25000,50000)))),MAX(IF(I2365&lt;=0,0,IF(I2365&lt;=25000,I2365,IF(I2365&lt;=50000,ROUNDUP(I2365/2,0)+12500,IF(I2365&lt;=100000,ROUNDUP(I2365/4,0)+25000,50000)))),MIN(IF(H2365&lt;=0,0,IF(H2365&lt;=20000,H2365,IF(H2365&lt;=40000,ROUNDUP(H2365/2,0)+10000,IF(H2365&lt;=80000,ROUNDUP(H2365/4,0)+20000,40000))))+IF(I2365&lt;=0,0,IF(I2365&lt;=25000,I2365,IF(I2365&lt;=50000,ROUNDUP(I2365/2,0)+12500,IF(I2365&lt;=100000,ROUNDUP(I2365/4,0)+25000,50000)))),40000))))</f>
        <v/>
      </c>
      <c r="R2365" s="18">
        <f>MIN(120000,O2365+P2365+Q2365)</f>
        <v/>
      </c>
      <c r="S2365" s="18">
        <f>IF(F2365&lt;=0,IF(E2365&lt;=0,0,IF(E2365&lt;=12000,E2365,IF(E2365&lt;=32000,ROUNDUP(E2365/2,0)+6000,IF(E2365&lt;=56000,ROUNDUP(E2365/4,0)+14000,28000)))),IF(E2365&lt;=0,IF(F2365&lt;=0,0,IF(F2365&lt;=15000,F2365,IF(F2365&lt;=40000,ROUNDUP(F2365/2,0)+7500,IF(F2365&lt;=70000,ROUNDUP(F2365/4,0)+17500,35000)))),MAX(IF(F2365&lt;=0,0,IF(F2365&lt;=15000,F2365,IF(F2365&lt;=40000,ROUNDUP(F2365/2,0)+7500,IF(F2365&lt;=70000,ROUNDUP(F2365/4,0)+17500,35000)))),MIN(IF(E2365&lt;=0,0,IF(E2365&lt;=12000,E2365,IF(E2365&lt;=32000,ROUNDUP(E2365/2,0)+6000,IF(E2365&lt;=56000,ROUNDUP(E2365/4,0)+14000,28000))))+IF(F2365&lt;=0,0,IF(F2365&lt;=15000,F2365,IF(F2365&lt;=40000,ROUNDUP(F2365/2,0)+7500,IF(F2365&lt;=70000,ROUNDUP(F2365/4,0)+17500,35000)))),28000))))</f>
        <v/>
      </c>
      <c r="T2365" s="18">
        <f>IF(G2365&lt;=0,0,IF(G2365&lt;=12000,G2365,IF(G2365&lt;=32000,ROUNDUP(G2365/2,0)+6000,IF(G2365&lt;=56000,ROUNDUP(G2365/4,0)+14000,28000))))</f>
        <v/>
      </c>
      <c r="U2365" s="18">
        <f>IF(I2365&lt;=0,IF(H2365&lt;=0,0,IF(H2365&lt;=12000,H2365,IF(H2365&lt;=32000,ROUNDUP(H2365/2,0)+6000,IF(H2365&lt;=56000,ROUNDUP(H2365/4,0)+14000,28000)))),IF(H2365&lt;=0,IF(I2365&lt;=0,0,IF(I2365&lt;=15000,I2365,IF(I2365&lt;=40000,ROUNDUP(I2365/2,0)+7500,IF(I2365&lt;=70000,ROUNDUP(I2365/4,0)+17500,35000)))),MAX(IF(I2365&lt;=0,0,IF(I2365&lt;=15000,I2365,IF(I2365&lt;=40000,ROUNDUP(I2365/2,0)+7500,IF(I2365&lt;=70000,ROUNDUP(I2365/4,0)+17500,35000)))),MIN(IF(H2365&lt;=0,0,IF(H2365&lt;=12000,H2365,IF(H2365&lt;=32000,ROUNDUP(H2365/2,0)+6000,IF(H2365&lt;=56000,ROUNDUP(H2365/4,0)+14000,28000))))+IF(I2365&lt;=0,0,IF(I2365&lt;=15000,I2365,IF(I2365&lt;=40000,ROUNDUP(I2365/2,0)+7500,IF(I2365&lt;=70000,ROUNDUP(I2365/4,0)+17500,35000)))),28000))))</f>
        <v/>
      </c>
      <c r="V2365" s="18">
        <f>MIN(70000,S2365+T2365+U2365)</f>
        <v/>
      </c>
      <c r="W2365" s="18">
        <f>MAX(0,ROUNDDOWN(M2365-J2365-N2365-K2365-0,-3))</f>
        <v/>
      </c>
      <c r="X2365" s="18">
        <f>MAX(0,ROUNDDOWN(M2365-J2365-N2365-K2365-R2365,-3))</f>
        <v/>
      </c>
      <c r="Y2365" s="18">
        <f>IF(W2365&lt;=0,0,ROUNDDOWN((W2365*LOOKUP(W2365,{0,1950001,3300001,6950001,9000001,18000001,40000001},{0.05,0.1,0.2,0.23,0.33,0.4,0.45})-LOOKUP(W2365,{0,1950001,3300001,6950001,9000001,18000001,40000001},{0,97500,427500,636000,1536000,2796000,4796000}))*1.021,-2))</f>
        <v/>
      </c>
      <c r="Z2365" s="18">
        <f>IF(X2365&lt;=0,0,ROUNDDOWN((X2365*LOOKUP(X2365,{0,1950001,3300001,6950001,9000001,18000001,40000001},{0.05,0.1,0.2,0.23,0.33,0.4,0.45})-LOOKUP(X2365,{0,1950001,3300001,6950001,9000001,18000001,40000001},{0,97500,427500,636000,1536000,2796000,4796000}))*1.021,-2))</f>
        <v/>
      </c>
      <c r="AA2365" s="18">
        <f>MAX(0,ROUNDDOWN(M2365-J2365-430000-L2365-0,-3))</f>
        <v/>
      </c>
      <c r="AB2365" s="18">
        <f>MAX(0,ROUNDDOWN(M2365-J2365-430000-L2365-V2365,-3))</f>
        <v/>
      </c>
      <c r="AC2365" s="18">
        <f>IF(M2365&lt;=450000,0,MAX(0,ROUNDDOWN(AA2365*0.06-MIN(50000,AA2365)*0.03,-2))+MAX(0,ROUNDDOWN(AA2365*0.04-MIN(50000,AA2365)*0.02,-2)))</f>
        <v/>
      </c>
      <c r="AD2365" s="18">
        <f>IF(M2365&lt;=450000,0,MAX(0,ROUNDDOWN(AB2365*0.06-MIN(50000,AB2365)*0.03,-2))+MAX(0,ROUNDDOWN(AB2365*0.04-MIN(50000,AB2365)*0.02,-2)))</f>
        <v/>
      </c>
      <c r="AE2365" s="18">
        <f>Y2365-Z2365</f>
        <v/>
      </c>
      <c r="AF2365" s="18">
        <f>AC2365-AD2365</f>
        <v/>
      </c>
      <c r="AG2365" s="18">
        <f>AE2365+AF2365</f>
        <v/>
      </c>
      <c r="AH2365" s="20">
        <f>IF(W2365&lt;=0,0,LOOKUP(W2365,{0,1950001,3300001,6950001,9000001,18000001,40000001},{0.05,0.1,0.2,0.23,0.33,0.4,0.45}))</f>
        <v/>
      </c>
    </row>
    <row r="2366">
      <c r="A2366" t="inlineStr">
        <is>
          <t>1万円刻み 特例あり一般12万円</t>
        </is>
      </c>
      <c r="B2366" s="18">
        <f>'4_1万円刻み'!$A$762</f>
        <v/>
      </c>
      <c r="C2366" s="19" t="n">
        <v>2026</v>
      </c>
      <c r="D2366" t="inlineStr">
        <is>
          <t>はい</t>
        </is>
      </c>
      <c r="E2366" s="18" t="n">
        <v>120000</v>
      </c>
      <c r="F2366" s="18" t="n">
        <v>0</v>
      </c>
      <c r="G2366" s="18" t="n">
        <v>0</v>
      </c>
      <c r="H2366" s="18" t="n">
        <v>0</v>
      </c>
      <c r="I2366" s="18" t="n">
        <v>0</v>
      </c>
      <c r="J2366" s="18">
        <f>ROUND(MIN(B2366/12,650000)*12*0.0915+MIN(B2366/12,1390000)*12*(0.0504+0)+B2366*0.005,0)</f>
        <v/>
      </c>
      <c r="K2366" s="18" t="n">
        <v>0</v>
      </c>
      <c r="L2366" s="18" t="n">
        <v>0</v>
      </c>
      <c r="M2366" s="18">
        <f>ROUND(IF(C2366&gt;=2026,IF(B2366&lt;741000,0,IF(B2366&lt;2191000,B2366-740000,IF(B2366&lt;2193000,1451000,IF(B2366&lt;2196000,1453000,IF(B2366&lt;2200000,1456000,IF(B2366&lt;3600000,ROUNDDOWN(B2366/4,-3)*2.8-80000,IF(B2366&lt;6600000,ROUNDDOWN(B2366/4,-3)*3.2-440000,IF(B2366&lt;8500000,ROUNDDOWN(B2366*0.9,0)-1100000,B2366-1950000)))))))),IF(B2366&lt;651000,0,IF(B2366&lt;1900000,B2366-650000,IF(B2366&lt;3600000,ROUNDDOWN(B2366/4,-3)*2.8-80000,IF(B2366&lt;6600000,ROUNDDOWN(B2366/4,-3)*3.2-440000,IF(B2366&lt;8500000,ROUNDDOWN(B2366*0.9,0)-1100000,B2366-1950000)))))),0)</f>
        <v/>
      </c>
      <c r="N2366" s="18">
        <f>IF(M2366&gt;23500000,NA(),IF(C2366&gt;=2026,IF(M2366&lt;=4890000,1040000,IF(M2366&lt;=6550000,670000,620000)),IF(M2366&lt;=1320000,950000,IF(M2366&lt;=3360000,880000,IF(M2366&lt;=4890000,680000,IF(M2366&lt;=6550000,630000,580000))))))</f>
        <v/>
      </c>
      <c r="O2366" s="18">
        <f>IF(F2366&lt;=0,IF(AND(D2366="はい",C2366&gt;=2026,C2366&lt;=2027),IF(E2366&lt;=0,0,IF(E2366&lt;=30000,E2366,IF(E2366&lt;=60000,ROUNDUP(E2366/2,0)+15000,IF(E2366&lt;=120000,ROUNDUP(E2366/4,0)+30000,60000)))),IF(E2366&lt;=0,0,IF(E2366&lt;=20000,E2366,IF(E2366&lt;=40000,ROUNDUP(E2366/2,0)+10000,IF(E2366&lt;=80000,ROUNDUP(E2366/4,0)+20000,40000))))),IF(E2366&lt;=0,IF(F2366&lt;=0,0,IF(F2366&lt;=25000,F2366,IF(F2366&lt;=50000,ROUNDUP(F2366/2,0)+12500,IF(F2366&lt;=100000,ROUNDUP(F2366/4,0)+25000,50000)))),MAX(IF(F2366&lt;=0,0,IF(F2366&lt;=25000,F2366,IF(F2366&lt;=50000,ROUNDUP(F2366/2,0)+12500,IF(F2366&lt;=100000,ROUNDUP(F2366/4,0)+25000,50000)))),MIN(IF(AND(D2366="はい",C2366&gt;=2026,C2366&lt;=2027),IF(E2366&lt;=0,0,IF(E2366&lt;=30000,E2366,IF(E2366&lt;=60000,ROUNDUP(E2366/2,0)+15000,IF(E2366&lt;=120000,ROUNDUP(E2366/4,0)+30000,60000)))),IF(E2366&lt;=0,0,IF(E2366&lt;=20000,E2366,IF(E2366&lt;=40000,ROUNDUP(E2366/2,0)+10000,IF(E2366&lt;=80000,ROUNDUP(E2366/4,0)+20000,40000)))))+IF(F2366&lt;=0,0,IF(F2366&lt;=25000,F2366,IF(F2366&lt;=50000,ROUNDUP(F2366/2,0)+12500,IF(F2366&lt;=100000,ROUNDUP(F2366/4,0)+25000,50000)))),IF(AND(D2366="はい",C2366&gt;=2026,C2366&lt;=2027),60000,40000)))))</f>
        <v/>
      </c>
      <c r="P2366" s="18">
        <f>IF(G2366&lt;=0,0,IF(G2366&lt;=20000,G2366,IF(G2366&lt;=40000,ROUNDUP(G2366/2,0)+10000,IF(G2366&lt;=80000,ROUNDUP(G2366/4,0)+20000,40000))))</f>
        <v/>
      </c>
      <c r="Q2366" s="18">
        <f>IF(I2366&lt;=0,IF(H2366&lt;=0,0,IF(H2366&lt;=20000,H2366,IF(H2366&lt;=40000,ROUNDUP(H2366/2,0)+10000,IF(H2366&lt;=80000,ROUNDUP(H2366/4,0)+20000,40000)))),IF(H2366&lt;=0,IF(I2366&lt;=0,0,IF(I2366&lt;=25000,I2366,IF(I2366&lt;=50000,ROUNDUP(I2366/2,0)+12500,IF(I2366&lt;=100000,ROUNDUP(I2366/4,0)+25000,50000)))),MAX(IF(I2366&lt;=0,0,IF(I2366&lt;=25000,I2366,IF(I2366&lt;=50000,ROUNDUP(I2366/2,0)+12500,IF(I2366&lt;=100000,ROUNDUP(I2366/4,0)+25000,50000)))),MIN(IF(H2366&lt;=0,0,IF(H2366&lt;=20000,H2366,IF(H2366&lt;=40000,ROUNDUP(H2366/2,0)+10000,IF(H2366&lt;=80000,ROUNDUP(H2366/4,0)+20000,40000))))+IF(I2366&lt;=0,0,IF(I2366&lt;=25000,I2366,IF(I2366&lt;=50000,ROUNDUP(I2366/2,0)+12500,IF(I2366&lt;=100000,ROUNDUP(I2366/4,0)+25000,50000)))),40000))))</f>
        <v/>
      </c>
      <c r="R2366" s="18">
        <f>MIN(120000,O2366+P2366+Q2366)</f>
        <v/>
      </c>
      <c r="S2366" s="18">
        <f>IF(F2366&lt;=0,IF(E2366&lt;=0,0,IF(E2366&lt;=12000,E2366,IF(E2366&lt;=32000,ROUNDUP(E2366/2,0)+6000,IF(E2366&lt;=56000,ROUNDUP(E2366/4,0)+14000,28000)))),IF(E2366&lt;=0,IF(F2366&lt;=0,0,IF(F2366&lt;=15000,F2366,IF(F2366&lt;=40000,ROUNDUP(F2366/2,0)+7500,IF(F2366&lt;=70000,ROUNDUP(F2366/4,0)+17500,35000)))),MAX(IF(F2366&lt;=0,0,IF(F2366&lt;=15000,F2366,IF(F2366&lt;=40000,ROUNDUP(F2366/2,0)+7500,IF(F2366&lt;=70000,ROUNDUP(F2366/4,0)+17500,35000)))),MIN(IF(E2366&lt;=0,0,IF(E2366&lt;=12000,E2366,IF(E2366&lt;=32000,ROUNDUP(E2366/2,0)+6000,IF(E2366&lt;=56000,ROUNDUP(E2366/4,0)+14000,28000))))+IF(F2366&lt;=0,0,IF(F2366&lt;=15000,F2366,IF(F2366&lt;=40000,ROUNDUP(F2366/2,0)+7500,IF(F2366&lt;=70000,ROUNDUP(F2366/4,0)+17500,35000)))),28000))))</f>
        <v/>
      </c>
      <c r="T2366" s="18">
        <f>IF(G2366&lt;=0,0,IF(G2366&lt;=12000,G2366,IF(G2366&lt;=32000,ROUNDUP(G2366/2,0)+6000,IF(G2366&lt;=56000,ROUNDUP(G2366/4,0)+14000,28000))))</f>
        <v/>
      </c>
      <c r="U2366" s="18">
        <f>IF(I2366&lt;=0,IF(H2366&lt;=0,0,IF(H2366&lt;=12000,H2366,IF(H2366&lt;=32000,ROUNDUP(H2366/2,0)+6000,IF(H2366&lt;=56000,ROUNDUP(H2366/4,0)+14000,28000)))),IF(H2366&lt;=0,IF(I2366&lt;=0,0,IF(I2366&lt;=15000,I2366,IF(I2366&lt;=40000,ROUNDUP(I2366/2,0)+7500,IF(I2366&lt;=70000,ROUNDUP(I2366/4,0)+17500,35000)))),MAX(IF(I2366&lt;=0,0,IF(I2366&lt;=15000,I2366,IF(I2366&lt;=40000,ROUNDUP(I2366/2,0)+7500,IF(I2366&lt;=70000,ROUNDUP(I2366/4,0)+17500,35000)))),MIN(IF(H2366&lt;=0,0,IF(H2366&lt;=12000,H2366,IF(H2366&lt;=32000,ROUNDUP(H2366/2,0)+6000,IF(H2366&lt;=56000,ROUNDUP(H2366/4,0)+14000,28000))))+IF(I2366&lt;=0,0,IF(I2366&lt;=15000,I2366,IF(I2366&lt;=40000,ROUNDUP(I2366/2,0)+7500,IF(I2366&lt;=70000,ROUNDUP(I2366/4,0)+17500,35000)))),28000))))</f>
        <v/>
      </c>
      <c r="V2366" s="18">
        <f>MIN(70000,S2366+T2366+U2366)</f>
        <v/>
      </c>
      <c r="W2366" s="18">
        <f>MAX(0,ROUNDDOWN(M2366-J2366-N2366-K2366-0,-3))</f>
        <v/>
      </c>
      <c r="X2366" s="18">
        <f>MAX(0,ROUNDDOWN(M2366-J2366-N2366-K2366-R2366,-3))</f>
        <v/>
      </c>
      <c r="Y2366" s="18">
        <f>IF(W2366&lt;=0,0,ROUNDDOWN((W2366*LOOKUP(W2366,{0,1950001,3300001,6950001,9000001,18000001,40000001},{0.05,0.1,0.2,0.23,0.33,0.4,0.45})-LOOKUP(W2366,{0,1950001,3300001,6950001,9000001,18000001,40000001},{0,97500,427500,636000,1536000,2796000,4796000}))*1.021,-2))</f>
        <v/>
      </c>
      <c r="Z2366" s="18">
        <f>IF(X2366&lt;=0,0,ROUNDDOWN((X2366*LOOKUP(X2366,{0,1950001,3300001,6950001,9000001,18000001,40000001},{0.05,0.1,0.2,0.23,0.33,0.4,0.45})-LOOKUP(X2366,{0,1950001,3300001,6950001,9000001,18000001,40000001},{0,97500,427500,636000,1536000,2796000,4796000}))*1.021,-2))</f>
        <v/>
      </c>
      <c r="AA2366" s="18">
        <f>MAX(0,ROUNDDOWN(M2366-J2366-430000-L2366-0,-3))</f>
        <v/>
      </c>
      <c r="AB2366" s="18">
        <f>MAX(0,ROUNDDOWN(M2366-J2366-430000-L2366-V2366,-3))</f>
        <v/>
      </c>
      <c r="AC2366" s="18">
        <f>IF(M2366&lt;=450000,0,MAX(0,ROUNDDOWN(AA2366*0.06-MIN(50000,AA2366)*0.03,-2))+MAX(0,ROUNDDOWN(AA2366*0.04-MIN(50000,AA2366)*0.02,-2)))</f>
        <v/>
      </c>
      <c r="AD2366" s="18">
        <f>IF(M2366&lt;=450000,0,MAX(0,ROUNDDOWN(AB2366*0.06-MIN(50000,AB2366)*0.03,-2))+MAX(0,ROUNDDOWN(AB2366*0.04-MIN(50000,AB2366)*0.02,-2)))</f>
        <v/>
      </c>
      <c r="AE2366" s="18">
        <f>Y2366-Z2366</f>
        <v/>
      </c>
      <c r="AF2366" s="18">
        <f>AC2366-AD2366</f>
        <v/>
      </c>
      <c r="AG2366" s="18">
        <f>AE2366+AF2366</f>
        <v/>
      </c>
      <c r="AH2366" s="20">
        <f>IF(W2366&lt;=0,0,LOOKUP(W2366,{0,1950001,3300001,6950001,9000001,18000001,40000001},{0.05,0.1,0.2,0.23,0.33,0.4,0.45}))</f>
        <v/>
      </c>
    </row>
    <row r="2367">
      <c r="A2367" t="inlineStr">
        <is>
          <t>1万円刻み 3区分8万円ずつ</t>
        </is>
      </c>
      <c r="B2367" s="18">
        <f>'4_1万円刻み'!$A$763</f>
        <v/>
      </c>
      <c r="C2367" s="19" t="n">
        <v>2026</v>
      </c>
      <c r="D2367" t="inlineStr">
        <is>
          <t>いいえ</t>
        </is>
      </c>
      <c r="E2367" s="18" t="n">
        <v>80000</v>
      </c>
      <c r="F2367" s="18" t="n">
        <v>0</v>
      </c>
      <c r="G2367" s="18" t="n">
        <v>80000</v>
      </c>
      <c r="H2367" s="18" t="n">
        <v>80000</v>
      </c>
      <c r="I2367" s="18" t="n">
        <v>0</v>
      </c>
      <c r="J2367" s="18">
        <f>ROUND(MIN(B2367/12,650000)*12*0.0915+MIN(B2367/12,1390000)*12*(0.0504+0)+B2367*0.005,0)</f>
        <v/>
      </c>
      <c r="K2367" s="18" t="n">
        <v>0</v>
      </c>
      <c r="L2367" s="18" t="n">
        <v>0</v>
      </c>
      <c r="M2367" s="18">
        <f>ROUND(IF(C2367&gt;=2026,IF(B2367&lt;741000,0,IF(B2367&lt;2191000,B2367-740000,IF(B2367&lt;2193000,1451000,IF(B2367&lt;2196000,1453000,IF(B2367&lt;2200000,1456000,IF(B2367&lt;3600000,ROUNDDOWN(B2367/4,-3)*2.8-80000,IF(B2367&lt;6600000,ROUNDDOWN(B2367/4,-3)*3.2-440000,IF(B2367&lt;8500000,ROUNDDOWN(B2367*0.9,0)-1100000,B2367-1950000)))))))),IF(B2367&lt;651000,0,IF(B2367&lt;1900000,B2367-650000,IF(B2367&lt;3600000,ROUNDDOWN(B2367/4,-3)*2.8-80000,IF(B2367&lt;6600000,ROUNDDOWN(B2367/4,-3)*3.2-440000,IF(B2367&lt;8500000,ROUNDDOWN(B2367*0.9,0)-1100000,B2367-1950000)))))),0)</f>
        <v/>
      </c>
      <c r="N2367" s="18">
        <f>IF(M2367&gt;23500000,NA(),IF(C2367&gt;=2026,IF(M2367&lt;=4890000,1040000,IF(M2367&lt;=6550000,670000,620000)),IF(M2367&lt;=1320000,950000,IF(M2367&lt;=3360000,880000,IF(M2367&lt;=4890000,680000,IF(M2367&lt;=6550000,630000,580000))))))</f>
        <v/>
      </c>
      <c r="O2367" s="18">
        <f>IF(F2367&lt;=0,IF(AND(D2367="はい",C2367&gt;=2026,C2367&lt;=2027),IF(E2367&lt;=0,0,IF(E2367&lt;=30000,E2367,IF(E2367&lt;=60000,ROUNDUP(E2367/2,0)+15000,IF(E2367&lt;=120000,ROUNDUP(E2367/4,0)+30000,60000)))),IF(E2367&lt;=0,0,IF(E2367&lt;=20000,E2367,IF(E2367&lt;=40000,ROUNDUP(E2367/2,0)+10000,IF(E2367&lt;=80000,ROUNDUP(E2367/4,0)+20000,40000))))),IF(E2367&lt;=0,IF(F2367&lt;=0,0,IF(F2367&lt;=25000,F2367,IF(F2367&lt;=50000,ROUNDUP(F2367/2,0)+12500,IF(F2367&lt;=100000,ROUNDUP(F2367/4,0)+25000,50000)))),MAX(IF(F2367&lt;=0,0,IF(F2367&lt;=25000,F2367,IF(F2367&lt;=50000,ROUNDUP(F2367/2,0)+12500,IF(F2367&lt;=100000,ROUNDUP(F2367/4,0)+25000,50000)))),MIN(IF(AND(D2367="はい",C2367&gt;=2026,C2367&lt;=2027),IF(E2367&lt;=0,0,IF(E2367&lt;=30000,E2367,IF(E2367&lt;=60000,ROUNDUP(E2367/2,0)+15000,IF(E2367&lt;=120000,ROUNDUP(E2367/4,0)+30000,60000)))),IF(E2367&lt;=0,0,IF(E2367&lt;=20000,E2367,IF(E2367&lt;=40000,ROUNDUP(E2367/2,0)+10000,IF(E2367&lt;=80000,ROUNDUP(E2367/4,0)+20000,40000)))))+IF(F2367&lt;=0,0,IF(F2367&lt;=25000,F2367,IF(F2367&lt;=50000,ROUNDUP(F2367/2,0)+12500,IF(F2367&lt;=100000,ROUNDUP(F2367/4,0)+25000,50000)))),IF(AND(D2367="はい",C2367&gt;=2026,C2367&lt;=2027),60000,40000)))))</f>
        <v/>
      </c>
      <c r="P2367" s="18">
        <f>IF(G2367&lt;=0,0,IF(G2367&lt;=20000,G2367,IF(G2367&lt;=40000,ROUNDUP(G2367/2,0)+10000,IF(G2367&lt;=80000,ROUNDUP(G2367/4,0)+20000,40000))))</f>
        <v/>
      </c>
      <c r="Q2367" s="18">
        <f>IF(I2367&lt;=0,IF(H2367&lt;=0,0,IF(H2367&lt;=20000,H2367,IF(H2367&lt;=40000,ROUNDUP(H2367/2,0)+10000,IF(H2367&lt;=80000,ROUNDUP(H2367/4,0)+20000,40000)))),IF(H2367&lt;=0,IF(I2367&lt;=0,0,IF(I2367&lt;=25000,I2367,IF(I2367&lt;=50000,ROUNDUP(I2367/2,0)+12500,IF(I2367&lt;=100000,ROUNDUP(I2367/4,0)+25000,50000)))),MAX(IF(I2367&lt;=0,0,IF(I2367&lt;=25000,I2367,IF(I2367&lt;=50000,ROUNDUP(I2367/2,0)+12500,IF(I2367&lt;=100000,ROUNDUP(I2367/4,0)+25000,50000)))),MIN(IF(H2367&lt;=0,0,IF(H2367&lt;=20000,H2367,IF(H2367&lt;=40000,ROUNDUP(H2367/2,0)+10000,IF(H2367&lt;=80000,ROUNDUP(H2367/4,0)+20000,40000))))+IF(I2367&lt;=0,0,IF(I2367&lt;=25000,I2367,IF(I2367&lt;=50000,ROUNDUP(I2367/2,0)+12500,IF(I2367&lt;=100000,ROUNDUP(I2367/4,0)+25000,50000)))),40000))))</f>
        <v/>
      </c>
      <c r="R2367" s="18">
        <f>MIN(120000,O2367+P2367+Q2367)</f>
        <v/>
      </c>
      <c r="S2367" s="18">
        <f>IF(F2367&lt;=0,IF(E2367&lt;=0,0,IF(E2367&lt;=12000,E2367,IF(E2367&lt;=32000,ROUNDUP(E2367/2,0)+6000,IF(E2367&lt;=56000,ROUNDUP(E2367/4,0)+14000,28000)))),IF(E2367&lt;=0,IF(F2367&lt;=0,0,IF(F2367&lt;=15000,F2367,IF(F2367&lt;=40000,ROUNDUP(F2367/2,0)+7500,IF(F2367&lt;=70000,ROUNDUP(F2367/4,0)+17500,35000)))),MAX(IF(F2367&lt;=0,0,IF(F2367&lt;=15000,F2367,IF(F2367&lt;=40000,ROUNDUP(F2367/2,0)+7500,IF(F2367&lt;=70000,ROUNDUP(F2367/4,0)+17500,35000)))),MIN(IF(E2367&lt;=0,0,IF(E2367&lt;=12000,E2367,IF(E2367&lt;=32000,ROUNDUP(E2367/2,0)+6000,IF(E2367&lt;=56000,ROUNDUP(E2367/4,0)+14000,28000))))+IF(F2367&lt;=0,0,IF(F2367&lt;=15000,F2367,IF(F2367&lt;=40000,ROUNDUP(F2367/2,0)+7500,IF(F2367&lt;=70000,ROUNDUP(F2367/4,0)+17500,35000)))),28000))))</f>
        <v/>
      </c>
      <c r="T2367" s="18">
        <f>IF(G2367&lt;=0,0,IF(G2367&lt;=12000,G2367,IF(G2367&lt;=32000,ROUNDUP(G2367/2,0)+6000,IF(G2367&lt;=56000,ROUNDUP(G2367/4,0)+14000,28000))))</f>
        <v/>
      </c>
      <c r="U2367" s="18">
        <f>IF(I2367&lt;=0,IF(H2367&lt;=0,0,IF(H2367&lt;=12000,H2367,IF(H2367&lt;=32000,ROUNDUP(H2367/2,0)+6000,IF(H2367&lt;=56000,ROUNDUP(H2367/4,0)+14000,28000)))),IF(H2367&lt;=0,IF(I2367&lt;=0,0,IF(I2367&lt;=15000,I2367,IF(I2367&lt;=40000,ROUNDUP(I2367/2,0)+7500,IF(I2367&lt;=70000,ROUNDUP(I2367/4,0)+17500,35000)))),MAX(IF(I2367&lt;=0,0,IF(I2367&lt;=15000,I2367,IF(I2367&lt;=40000,ROUNDUP(I2367/2,0)+7500,IF(I2367&lt;=70000,ROUNDUP(I2367/4,0)+17500,35000)))),MIN(IF(H2367&lt;=0,0,IF(H2367&lt;=12000,H2367,IF(H2367&lt;=32000,ROUNDUP(H2367/2,0)+6000,IF(H2367&lt;=56000,ROUNDUP(H2367/4,0)+14000,28000))))+IF(I2367&lt;=0,0,IF(I2367&lt;=15000,I2367,IF(I2367&lt;=40000,ROUNDUP(I2367/2,0)+7500,IF(I2367&lt;=70000,ROUNDUP(I2367/4,0)+17500,35000)))),28000))))</f>
        <v/>
      </c>
      <c r="V2367" s="18">
        <f>MIN(70000,S2367+T2367+U2367)</f>
        <v/>
      </c>
      <c r="W2367" s="18">
        <f>MAX(0,ROUNDDOWN(M2367-J2367-N2367-K2367-0,-3))</f>
        <v/>
      </c>
      <c r="X2367" s="18">
        <f>MAX(0,ROUNDDOWN(M2367-J2367-N2367-K2367-R2367,-3))</f>
        <v/>
      </c>
      <c r="Y2367" s="18">
        <f>IF(W2367&lt;=0,0,ROUNDDOWN((W2367*LOOKUP(W2367,{0,1950001,3300001,6950001,9000001,18000001,40000001},{0.05,0.1,0.2,0.23,0.33,0.4,0.45})-LOOKUP(W2367,{0,1950001,3300001,6950001,9000001,18000001,40000001},{0,97500,427500,636000,1536000,2796000,4796000}))*1.021,-2))</f>
        <v/>
      </c>
      <c r="Z2367" s="18">
        <f>IF(X2367&lt;=0,0,ROUNDDOWN((X2367*LOOKUP(X2367,{0,1950001,3300001,6950001,9000001,18000001,40000001},{0.05,0.1,0.2,0.23,0.33,0.4,0.45})-LOOKUP(X2367,{0,1950001,3300001,6950001,9000001,18000001,40000001},{0,97500,427500,636000,1536000,2796000,4796000}))*1.021,-2))</f>
        <v/>
      </c>
      <c r="AA2367" s="18">
        <f>MAX(0,ROUNDDOWN(M2367-J2367-430000-L2367-0,-3))</f>
        <v/>
      </c>
      <c r="AB2367" s="18">
        <f>MAX(0,ROUNDDOWN(M2367-J2367-430000-L2367-V2367,-3))</f>
        <v/>
      </c>
      <c r="AC2367" s="18">
        <f>IF(M2367&lt;=450000,0,MAX(0,ROUNDDOWN(AA2367*0.06-MIN(50000,AA2367)*0.03,-2))+MAX(0,ROUNDDOWN(AA2367*0.04-MIN(50000,AA2367)*0.02,-2)))</f>
        <v/>
      </c>
      <c r="AD2367" s="18">
        <f>IF(M2367&lt;=450000,0,MAX(0,ROUNDDOWN(AB2367*0.06-MIN(50000,AB2367)*0.03,-2))+MAX(0,ROUNDDOWN(AB2367*0.04-MIN(50000,AB2367)*0.02,-2)))</f>
        <v/>
      </c>
      <c r="AE2367" s="18">
        <f>Y2367-Z2367</f>
        <v/>
      </c>
      <c r="AF2367" s="18">
        <f>AC2367-AD2367</f>
        <v/>
      </c>
      <c r="AG2367" s="18">
        <f>AE2367+AF2367</f>
        <v/>
      </c>
      <c r="AH2367" s="20">
        <f>IF(W2367&lt;=0,0,LOOKUP(W2367,{0,1950001,3300001,6950001,9000001,18000001,40000001},{0.05,0.1,0.2,0.23,0.33,0.4,0.45}))</f>
        <v/>
      </c>
    </row>
    <row r="2368">
      <c r="A2368" t="inlineStr">
        <is>
          <t>1万円刻み 一般8万円</t>
        </is>
      </c>
      <c r="B2368" s="18">
        <f>'4_1万円刻み'!$A$763</f>
        <v/>
      </c>
      <c r="C2368" s="19" t="n">
        <v>2026</v>
      </c>
      <c r="D2368" t="inlineStr">
        <is>
          <t>いいえ</t>
        </is>
      </c>
      <c r="E2368" s="18" t="n">
        <v>80000</v>
      </c>
      <c r="F2368" s="18" t="n">
        <v>0</v>
      </c>
      <c r="G2368" s="18" t="n">
        <v>0</v>
      </c>
      <c r="H2368" s="18" t="n">
        <v>0</v>
      </c>
      <c r="I2368" s="18" t="n">
        <v>0</v>
      </c>
      <c r="J2368" s="18">
        <f>ROUND(MIN(B2368/12,650000)*12*0.0915+MIN(B2368/12,1390000)*12*(0.0504+0)+B2368*0.005,0)</f>
        <v/>
      </c>
      <c r="K2368" s="18" t="n">
        <v>0</v>
      </c>
      <c r="L2368" s="18" t="n">
        <v>0</v>
      </c>
      <c r="M2368" s="18">
        <f>ROUND(IF(C2368&gt;=2026,IF(B2368&lt;741000,0,IF(B2368&lt;2191000,B2368-740000,IF(B2368&lt;2193000,1451000,IF(B2368&lt;2196000,1453000,IF(B2368&lt;2200000,1456000,IF(B2368&lt;3600000,ROUNDDOWN(B2368/4,-3)*2.8-80000,IF(B2368&lt;6600000,ROUNDDOWN(B2368/4,-3)*3.2-440000,IF(B2368&lt;8500000,ROUNDDOWN(B2368*0.9,0)-1100000,B2368-1950000)))))))),IF(B2368&lt;651000,0,IF(B2368&lt;1900000,B2368-650000,IF(B2368&lt;3600000,ROUNDDOWN(B2368/4,-3)*2.8-80000,IF(B2368&lt;6600000,ROUNDDOWN(B2368/4,-3)*3.2-440000,IF(B2368&lt;8500000,ROUNDDOWN(B2368*0.9,0)-1100000,B2368-1950000)))))),0)</f>
        <v/>
      </c>
      <c r="N2368" s="18">
        <f>IF(M2368&gt;23500000,NA(),IF(C2368&gt;=2026,IF(M2368&lt;=4890000,1040000,IF(M2368&lt;=6550000,670000,620000)),IF(M2368&lt;=1320000,950000,IF(M2368&lt;=3360000,880000,IF(M2368&lt;=4890000,680000,IF(M2368&lt;=6550000,630000,580000))))))</f>
        <v/>
      </c>
      <c r="O2368" s="18">
        <f>IF(F2368&lt;=0,IF(AND(D2368="はい",C2368&gt;=2026,C2368&lt;=2027),IF(E2368&lt;=0,0,IF(E2368&lt;=30000,E2368,IF(E2368&lt;=60000,ROUNDUP(E2368/2,0)+15000,IF(E2368&lt;=120000,ROUNDUP(E2368/4,0)+30000,60000)))),IF(E2368&lt;=0,0,IF(E2368&lt;=20000,E2368,IF(E2368&lt;=40000,ROUNDUP(E2368/2,0)+10000,IF(E2368&lt;=80000,ROUNDUP(E2368/4,0)+20000,40000))))),IF(E2368&lt;=0,IF(F2368&lt;=0,0,IF(F2368&lt;=25000,F2368,IF(F2368&lt;=50000,ROUNDUP(F2368/2,0)+12500,IF(F2368&lt;=100000,ROUNDUP(F2368/4,0)+25000,50000)))),MAX(IF(F2368&lt;=0,0,IF(F2368&lt;=25000,F2368,IF(F2368&lt;=50000,ROUNDUP(F2368/2,0)+12500,IF(F2368&lt;=100000,ROUNDUP(F2368/4,0)+25000,50000)))),MIN(IF(AND(D2368="はい",C2368&gt;=2026,C2368&lt;=2027),IF(E2368&lt;=0,0,IF(E2368&lt;=30000,E2368,IF(E2368&lt;=60000,ROUNDUP(E2368/2,0)+15000,IF(E2368&lt;=120000,ROUNDUP(E2368/4,0)+30000,60000)))),IF(E2368&lt;=0,0,IF(E2368&lt;=20000,E2368,IF(E2368&lt;=40000,ROUNDUP(E2368/2,0)+10000,IF(E2368&lt;=80000,ROUNDUP(E2368/4,0)+20000,40000)))))+IF(F2368&lt;=0,0,IF(F2368&lt;=25000,F2368,IF(F2368&lt;=50000,ROUNDUP(F2368/2,0)+12500,IF(F2368&lt;=100000,ROUNDUP(F2368/4,0)+25000,50000)))),IF(AND(D2368="はい",C2368&gt;=2026,C2368&lt;=2027),60000,40000)))))</f>
        <v/>
      </c>
      <c r="P2368" s="18">
        <f>IF(G2368&lt;=0,0,IF(G2368&lt;=20000,G2368,IF(G2368&lt;=40000,ROUNDUP(G2368/2,0)+10000,IF(G2368&lt;=80000,ROUNDUP(G2368/4,0)+20000,40000))))</f>
        <v/>
      </c>
      <c r="Q2368" s="18">
        <f>IF(I2368&lt;=0,IF(H2368&lt;=0,0,IF(H2368&lt;=20000,H2368,IF(H2368&lt;=40000,ROUNDUP(H2368/2,0)+10000,IF(H2368&lt;=80000,ROUNDUP(H2368/4,0)+20000,40000)))),IF(H2368&lt;=0,IF(I2368&lt;=0,0,IF(I2368&lt;=25000,I2368,IF(I2368&lt;=50000,ROUNDUP(I2368/2,0)+12500,IF(I2368&lt;=100000,ROUNDUP(I2368/4,0)+25000,50000)))),MAX(IF(I2368&lt;=0,0,IF(I2368&lt;=25000,I2368,IF(I2368&lt;=50000,ROUNDUP(I2368/2,0)+12500,IF(I2368&lt;=100000,ROUNDUP(I2368/4,0)+25000,50000)))),MIN(IF(H2368&lt;=0,0,IF(H2368&lt;=20000,H2368,IF(H2368&lt;=40000,ROUNDUP(H2368/2,0)+10000,IF(H2368&lt;=80000,ROUNDUP(H2368/4,0)+20000,40000))))+IF(I2368&lt;=0,0,IF(I2368&lt;=25000,I2368,IF(I2368&lt;=50000,ROUNDUP(I2368/2,0)+12500,IF(I2368&lt;=100000,ROUNDUP(I2368/4,0)+25000,50000)))),40000))))</f>
        <v/>
      </c>
      <c r="R2368" s="18">
        <f>MIN(120000,O2368+P2368+Q2368)</f>
        <v/>
      </c>
      <c r="S2368" s="18">
        <f>IF(F2368&lt;=0,IF(E2368&lt;=0,0,IF(E2368&lt;=12000,E2368,IF(E2368&lt;=32000,ROUNDUP(E2368/2,0)+6000,IF(E2368&lt;=56000,ROUNDUP(E2368/4,0)+14000,28000)))),IF(E2368&lt;=0,IF(F2368&lt;=0,0,IF(F2368&lt;=15000,F2368,IF(F2368&lt;=40000,ROUNDUP(F2368/2,0)+7500,IF(F2368&lt;=70000,ROUNDUP(F2368/4,0)+17500,35000)))),MAX(IF(F2368&lt;=0,0,IF(F2368&lt;=15000,F2368,IF(F2368&lt;=40000,ROUNDUP(F2368/2,0)+7500,IF(F2368&lt;=70000,ROUNDUP(F2368/4,0)+17500,35000)))),MIN(IF(E2368&lt;=0,0,IF(E2368&lt;=12000,E2368,IF(E2368&lt;=32000,ROUNDUP(E2368/2,0)+6000,IF(E2368&lt;=56000,ROUNDUP(E2368/4,0)+14000,28000))))+IF(F2368&lt;=0,0,IF(F2368&lt;=15000,F2368,IF(F2368&lt;=40000,ROUNDUP(F2368/2,0)+7500,IF(F2368&lt;=70000,ROUNDUP(F2368/4,0)+17500,35000)))),28000))))</f>
        <v/>
      </c>
      <c r="T2368" s="18">
        <f>IF(G2368&lt;=0,0,IF(G2368&lt;=12000,G2368,IF(G2368&lt;=32000,ROUNDUP(G2368/2,0)+6000,IF(G2368&lt;=56000,ROUNDUP(G2368/4,0)+14000,28000))))</f>
        <v/>
      </c>
      <c r="U2368" s="18">
        <f>IF(I2368&lt;=0,IF(H2368&lt;=0,0,IF(H2368&lt;=12000,H2368,IF(H2368&lt;=32000,ROUNDUP(H2368/2,0)+6000,IF(H2368&lt;=56000,ROUNDUP(H2368/4,0)+14000,28000)))),IF(H2368&lt;=0,IF(I2368&lt;=0,0,IF(I2368&lt;=15000,I2368,IF(I2368&lt;=40000,ROUNDUP(I2368/2,0)+7500,IF(I2368&lt;=70000,ROUNDUP(I2368/4,0)+17500,35000)))),MAX(IF(I2368&lt;=0,0,IF(I2368&lt;=15000,I2368,IF(I2368&lt;=40000,ROUNDUP(I2368/2,0)+7500,IF(I2368&lt;=70000,ROUNDUP(I2368/4,0)+17500,35000)))),MIN(IF(H2368&lt;=0,0,IF(H2368&lt;=12000,H2368,IF(H2368&lt;=32000,ROUNDUP(H2368/2,0)+6000,IF(H2368&lt;=56000,ROUNDUP(H2368/4,0)+14000,28000))))+IF(I2368&lt;=0,0,IF(I2368&lt;=15000,I2368,IF(I2368&lt;=40000,ROUNDUP(I2368/2,0)+7500,IF(I2368&lt;=70000,ROUNDUP(I2368/4,0)+17500,35000)))),28000))))</f>
        <v/>
      </c>
      <c r="V2368" s="18">
        <f>MIN(70000,S2368+T2368+U2368)</f>
        <v/>
      </c>
      <c r="W2368" s="18">
        <f>MAX(0,ROUNDDOWN(M2368-J2368-N2368-K2368-0,-3))</f>
        <v/>
      </c>
      <c r="X2368" s="18">
        <f>MAX(0,ROUNDDOWN(M2368-J2368-N2368-K2368-R2368,-3))</f>
        <v/>
      </c>
      <c r="Y2368" s="18">
        <f>IF(W2368&lt;=0,0,ROUNDDOWN((W2368*LOOKUP(W2368,{0,1950001,3300001,6950001,9000001,18000001,40000001},{0.05,0.1,0.2,0.23,0.33,0.4,0.45})-LOOKUP(W2368,{0,1950001,3300001,6950001,9000001,18000001,40000001},{0,97500,427500,636000,1536000,2796000,4796000}))*1.021,-2))</f>
        <v/>
      </c>
      <c r="Z2368" s="18">
        <f>IF(X2368&lt;=0,0,ROUNDDOWN((X2368*LOOKUP(X2368,{0,1950001,3300001,6950001,9000001,18000001,40000001},{0.05,0.1,0.2,0.23,0.33,0.4,0.45})-LOOKUP(X2368,{0,1950001,3300001,6950001,9000001,18000001,40000001},{0,97500,427500,636000,1536000,2796000,4796000}))*1.021,-2))</f>
        <v/>
      </c>
      <c r="AA2368" s="18">
        <f>MAX(0,ROUNDDOWN(M2368-J2368-430000-L2368-0,-3))</f>
        <v/>
      </c>
      <c r="AB2368" s="18">
        <f>MAX(0,ROUNDDOWN(M2368-J2368-430000-L2368-V2368,-3))</f>
        <v/>
      </c>
      <c r="AC2368" s="18">
        <f>IF(M2368&lt;=450000,0,MAX(0,ROUNDDOWN(AA2368*0.06-MIN(50000,AA2368)*0.03,-2))+MAX(0,ROUNDDOWN(AA2368*0.04-MIN(50000,AA2368)*0.02,-2)))</f>
        <v/>
      </c>
      <c r="AD2368" s="18">
        <f>IF(M2368&lt;=450000,0,MAX(0,ROUNDDOWN(AB2368*0.06-MIN(50000,AB2368)*0.03,-2))+MAX(0,ROUNDDOWN(AB2368*0.04-MIN(50000,AB2368)*0.02,-2)))</f>
        <v/>
      </c>
      <c r="AE2368" s="18">
        <f>Y2368-Z2368</f>
        <v/>
      </c>
      <c r="AF2368" s="18">
        <f>AC2368-AD2368</f>
        <v/>
      </c>
      <c r="AG2368" s="18">
        <f>AE2368+AF2368</f>
        <v/>
      </c>
      <c r="AH2368" s="20">
        <f>IF(W2368&lt;=0,0,LOOKUP(W2368,{0,1950001,3300001,6950001,9000001,18000001,40000001},{0.05,0.1,0.2,0.23,0.33,0.4,0.45}))</f>
        <v/>
      </c>
    </row>
    <row r="2369">
      <c r="A2369" t="inlineStr">
        <is>
          <t>1万円刻み 特例あり一般12万円</t>
        </is>
      </c>
      <c r="B2369" s="18">
        <f>'4_1万円刻み'!$A$763</f>
        <v/>
      </c>
      <c r="C2369" s="19" t="n">
        <v>2026</v>
      </c>
      <c r="D2369" t="inlineStr">
        <is>
          <t>はい</t>
        </is>
      </c>
      <c r="E2369" s="18" t="n">
        <v>120000</v>
      </c>
      <c r="F2369" s="18" t="n">
        <v>0</v>
      </c>
      <c r="G2369" s="18" t="n">
        <v>0</v>
      </c>
      <c r="H2369" s="18" t="n">
        <v>0</v>
      </c>
      <c r="I2369" s="18" t="n">
        <v>0</v>
      </c>
      <c r="J2369" s="18">
        <f>ROUND(MIN(B2369/12,650000)*12*0.0915+MIN(B2369/12,1390000)*12*(0.0504+0)+B2369*0.005,0)</f>
        <v/>
      </c>
      <c r="K2369" s="18" t="n">
        <v>0</v>
      </c>
      <c r="L2369" s="18" t="n">
        <v>0</v>
      </c>
      <c r="M2369" s="18">
        <f>ROUND(IF(C2369&gt;=2026,IF(B2369&lt;741000,0,IF(B2369&lt;2191000,B2369-740000,IF(B2369&lt;2193000,1451000,IF(B2369&lt;2196000,1453000,IF(B2369&lt;2200000,1456000,IF(B2369&lt;3600000,ROUNDDOWN(B2369/4,-3)*2.8-80000,IF(B2369&lt;6600000,ROUNDDOWN(B2369/4,-3)*3.2-440000,IF(B2369&lt;8500000,ROUNDDOWN(B2369*0.9,0)-1100000,B2369-1950000)))))))),IF(B2369&lt;651000,0,IF(B2369&lt;1900000,B2369-650000,IF(B2369&lt;3600000,ROUNDDOWN(B2369/4,-3)*2.8-80000,IF(B2369&lt;6600000,ROUNDDOWN(B2369/4,-3)*3.2-440000,IF(B2369&lt;8500000,ROUNDDOWN(B2369*0.9,0)-1100000,B2369-1950000)))))),0)</f>
        <v/>
      </c>
      <c r="N2369" s="18">
        <f>IF(M2369&gt;23500000,NA(),IF(C2369&gt;=2026,IF(M2369&lt;=4890000,1040000,IF(M2369&lt;=6550000,670000,620000)),IF(M2369&lt;=1320000,950000,IF(M2369&lt;=3360000,880000,IF(M2369&lt;=4890000,680000,IF(M2369&lt;=6550000,630000,580000))))))</f>
        <v/>
      </c>
      <c r="O2369" s="18">
        <f>IF(F2369&lt;=0,IF(AND(D2369="はい",C2369&gt;=2026,C2369&lt;=2027),IF(E2369&lt;=0,0,IF(E2369&lt;=30000,E2369,IF(E2369&lt;=60000,ROUNDUP(E2369/2,0)+15000,IF(E2369&lt;=120000,ROUNDUP(E2369/4,0)+30000,60000)))),IF(E2369&lt;=0,0,IF(E2369&lt;=20000,E2369,IF(E2369&lt;=40000,ROUNDUP(E2369/2,0)+10000,IF(E2369&lt;=80000,ROUNDUP(E2369/4,0)+20000,40000))))),IF(E2369&lt;=0,IF(F2369&lt;=0,0,IF(F2369&lt;=25000,F2369,IF(F2369&lt;=50000,ROUNDUP(F2369/2,0)+12500,IF(F2369&lt;=100000,ROUNDUP(F2369/4,0)+25000,50000)))),MAX(IF(F2369&lt;=0,0,IF(F2369&lt;=25000,F2369,IF(F2369&lt;=50000,ROUNDUP(F2369/2,0)+12500,IF(F2369&lt;=100000,ROUNDUP(F2369/4,0)+25000,50000)))),MIN(IF(AND(D2369="はい",C2369&gt;=2026,C2369&lt;=2027),IF(E2369&lt;=0,0,IF(E2369&lt;=30000,E2369,IF(E2369&lt;=60000,ROUNDUP(E2369/2,0)+15000,IF(E2369&lt;=120000,ROUNDUP(E2369/4,0)+30000,60000)))),IF(E2369&lt;=0,0,IF(E2369&lt;=20000,E2369,IF(E2369&lt;=40000,ROUNDUP(E2369/2,0)+10000,IF(E2369&lt;=80000,ROUNDUP(E2369/4,0)+20000,40000)))))+IF(F2369&lt;=0,0,IF(F2369&lt;=25000,F2369,IF(F2369&lt;=50000,ROUNDUP(F2369/2,0)+12500,IF(F2369&lt;=100000,ROUNDUP(F2369/4,0)+25000,50000)))),IF(AND(D2369="はい",C2369&gt;=2026,C2369&lt;=2027),60000,40000)))))</f>
        <v/>
      </c>
      <c r="P2369" s="18">
        <f>IF(G2369&lt;=0,0,IF(G2369&lt;=20000,G2369,IF(G2369&lt;=40000,ROUNDUP(G2369/2,0)+10000,IF(G2369&lt;=80000,ROUNDUP(G2369/4,0)+20000,40000))))</f>
        <v/>
      </c>
      <c r="Q2369" s="18">
        <f>IF(I2369&lt;=0,IF(H2369&lt;=0,0,IF(H2369&lt;=20000,H2369,IF(H2369&lt;=40000,ROUNDUP(H2369/2,0)+10000,IF(H2369&lt;=80000,ROUNDUP(H2369/4,0)+20000,40000)))),IF(H2369&lt;=0,IF(I2369&lt;=0,0,IF(I2369&lt;=25000,I2369,IF(I2369&lt;=50000,ROUNDUP(I2369/2,0)+12500,IF(I2369&lt;=100000,ROUNDUP(I2369/4,0)+25000,50000)))),MAX(IF(I2369&lt;=0,0,IF(I2369&lt;=25000,I2369,IF(I2369&lt;=50000,ROUNDUP(I2369/2,0)+12500,IF(I2369&lt;=100000,ROUNDUP(I2369/4,0)+25000,50000)))),MIN(IF(H2369&lt;=0,0,IF(H2369&lt;=20000,H2369,IF(H2369&lt;=40000,ROUNDUP(H2369/2,0)+10000,IF(H2369&lt;=80000,ROUNDUP(H2369/4,0)+20000,40000))))+IF(I2369&lt;=0,0,IF(I2369&lt;=25000,I2369,IF(I2369&lt;=50000,ROUNDUP(I2369/2,0)+12500,IF(I2369&lt;=100000,ROUNDUP(I2369/4,0)+25000,50000)))),40000))))</f>
        <v/>
      </c>
      <c r="R2369" s="18">
        <f>MIN(120000,O2369+P2369+Q2369)</f>
        <v/>
      </c>
      <c r="S2369" s="18">
        <f>IF(F2369&lt;=0,IF(E2369&lt;=0,0,IF(E2369&lt;=12000,E2369,IF(E2369&lt;=32000,ROUNDUP(E2369/2,0)+6000,IF(E2369&lt;=56000,ROUNDUP(E2369/4,0)+14000,28000)))),IF(E2369&lt;=0,IF(F2369&lt;=0,0,IF(F2369&lt;=15000,F2369,IF(F2369&lt;=40000,ROUNDUP(F2369/2,0)+7500,IF(F2369&lt;=70000,ROUNDUP(F2369/4,0)+17500,35000)))),MAX(IF(F2369&lt;=0,0,IF(F2369&lt;=15000,F2369,IF(F2369&lt;=40000,ROUNDUP(F2369/2,0)+7500,IF(F2369&lt;=70000,ROUNDUP(F2369/4,0)+17500,35000)))),MIN(IF(E2369&lt;=0,0,IF(E2369&lt;=12000,E2369,IF(E2369&lt;=32000,ROUNDUP(E2369/2,0)+6000,IF(E2369&lt;=56000,ROUNDUP(E2369/4,0)+14000,28000))))+IF(F2369&lt;=0,0,IF(F2369&lt;=15000,F2369,IF(F2369&lt;=40000,ROUNDUP(F2369/2,0)+7500,IF(F2369&lt;=70000,ROUNDUP(F2369/4,0)+17500,35000)))),28000))))</f>
        <v/>
      </c>
      <c r="T2369" s="18">
        <f>IF(G2369&lt;=0,0,IF(G2369&lt;=12000,G2369,IF(G2369&lt;=32000,ROUNDUP(G2369/2,0)+6000,IF(G2369&lt;=56000,ROUNDUP(G2369/4,0)+14000,28000))))</f>
        <v/>
      </c>
      <c r="U2369" s="18">
        <f>IF(I2369&lt;=0,IF(H2369&lt;=0,0,IF(H2369&lt;=12000,H2369,IF(H2369&lt;=32000,ROUNDUP(H2369/2,0)+6000,IF(H2369&lt;=56000,ROUNDUP(H2369/4,0)+14000,28000)))),IF(H2369&lt;=0,IF(I2369&lt;=0,0,IF(I2369&lt;=15000,I2369,IF(I2369&lt;=40000,ROUNDUP(I2369/2,0)+7500,IF(I2369&lt;=70000,ROUNDUP(I2369/4,0)+17500,35000)))),MAX(IF(I2369&lt;=0,0,IF(I2369&lt;=15000,I2369,IF(I2369&lt;=40000,ROUNDUP(I2369/2,0)+7500,IF(I2369&lt;=70000,ROUNDUP(I2369/4,0)+17500,35000)))),MIN(IF(H2369&lt;=0,0,IF(H2369&lt;=12000,H2369,IF(H2369&lt;=32000,ROUNDUP(H2369/2,0)+6000,IF(H2369&lt;=56000,ROUNDUP(H2369/4,0)+14000,28000))))+IF(I2369&lt;=0,0,IF(I2369&lt;=15000,I2369,IF(I2369&lt;=40000,ROUNDUP(I2369/2,0)+7500,IF(I2369&lt;=70000,ROUNDUP(I2369/4,0)+17500,35000)))),28000))))</f>
        <v/>
      </c>
      <c r="V2369" s="18">
        <f>MIN(70000,S2369+T2369+U2369)</f>
        <v/>
      </c>
      <c r="W2369" s="18">
        <f>MAX(0,ROUNDDOWN(M2369-J2369-N2369-K2369-0,-3))</f>
        <v/>
      </c>
      <c r="X2369" s="18">
        <f>MAX(0,ROUNDDOWN(M2369-J2369-N2369-K2369-R2369,-3))</f>
        <v/>
      </c>
      <c r="Y2369" s="18">
        <f>IF(W2369&lt;=0,0,ROUNDDOWN((W2369*LOOKUP(W2369,{0,1950001,3300001,6950001,9000001,18000001,40000001},{0.05,0.1,0.2,0.23,0.33,0.4,0.45})-LOOKUP(W2369,{0,1950001,3300001,6950001,9000001,18000001,40000001},{0,97500,427500,636000,1536000,2796000,4796000}))*1.021,-2))</f>
        <v/>
      </c>
      <c r="Z2369" s="18">
        <f>IF(X2369&lt;=0,0,ROUNDDOWN((X2369*LOOKUP(X2369,{0,1950001,3300001,6950001,9000001,18000001,40000001},{0.05,0.1,0.2,0.23,0.33,0.4,0.45})-LOOKUP(X2369,{0,1950001,3300001,6950001,9000001,18000001,40000001},{0,97500,427500,636000,1536000,2796000,4796000}))*1.021,-2))</f>
        <v/>
      </c>
      <c r="AA2369" s="18">
        <f>MAX(0,ROUNDDOWN(M2369-J2369-430000-L2369-0,-3))</f>
        <v/>
      </c>
      <c r="AB2369" s="18">
        <f>MAX(0,ROUNDDOWN(M2369-J2369-430000-L2369-V2369,-3))</f>
        <v/>
      </c>
      <c r="AC2369" s="18">
        <f>IF(M2369&lt;=450000,0,MAX(0,ROUNDDOWN(AA2369*0.06-MIN(50000,AA2369)*0.03,-2))+MAX(0,ROUNDDOWN(AA2369*0.04-MIN(50000,AA2369)*0.02,-2)))</f>
        <v/>
      </c>
      <c r="AD2369" s="18">
        <f>IF(M2369&lt;=450000,0,MAX(0,ROUNDDOWN(AB2369*0.06-MIN(50000,AB2369)*0.03,-2))+MAX(0,ROUNDDOWN(AB2369*0.04-MIN(50000,AB2369)*0.02,-2)))</f>
        <v/>
      </c>
      <c r="AE2369" s="18">
        <f>Y2369-Z2369</f>
        <v/>
      </c>
      <c r="AF2369" s="18">
        <f>AC2369-AD2369</f>
        <v/>
      </c>
      <c r="AG2369" s="18">
        <f>AE2369+AF2369</f>
        <v/>
      </c>
      <c r="AH2369" s="20">
        <f>IF(W2369&lt;=0,0,LOOKUP(W2369,{0,1950001,3300001,6950001,9000001,18000001,40000001},{0.05,0.1,0.2,0.23,0.33,0.4,0.45}))</f>
        <v/>
      </c>
    </row>
    <row r="2370">
      <c r="A2370" t="inlineStr">
        <is>
          <t>1万円刻み 3区分8万円ずつ</t>
        </is>
      </c>
      <c r="B2370" s="18">
        <f>'4_1万円刻み'!$A$764</f>
        <v/>
      </c>
      <c r="C2370" s="19" t="n">
        <v>2026</v>
      </c>
      <c r="D2370" t="inlineStr">
        <is>
          <t>いいえ</t>
        </is>
      </c>
      <c r="E2370" s="18" t="n">
        <v>80000</v>
      </c>
      <c r="F2370" s="18" t="n">
        <v>0</v>
      </c>
      <c r="G2370" s="18" t="n">
        <v>80000</v>
      </c>
      <c r="H2370" s="18" t="n">
        <v>80000</v>
      </c>
      <c r="I2370" s="18" t="n">
        <v>0</v>
      </c>
      <c r="J2370" s="18">
        <f>ROUND(MIN(B2370/12,650000)*12*0.0915+MIN(B2370/12,1390000)*12*(0.0504+0)+B2370*0.005,0)</f>
        <v/>
      </c>
      <c r="K2370" s="18" t="n">
        <v>0</v>
      </c>
      <c r="L2370" s="18" t="n">
        <v>0</v>
      </c>
      <c r="M2370" s="18">
        <f>ROUND(IF(C2370&gt;=2026,IF(B2370&lt;741000,0,IF(B2370&lt;2191000,B2370-740000,IF(B2370&lt;2193000,1451000,IF(B2370&lt;2196000,1453000,IF(B2370&lt;2200000,1456000,IF(B2370&lt;3600000,ROUNDDOWN(B2370/4,-3)*2.8-80000,IF(B2370&lt;6600000,ROUNDDOWN(B2370/4,-3)*3.2-440000,IF(B2370&lt;8500000,ROUNDDOWN(B2370*0.9,0)-1100000,B2370-1950000)))))))),IF(B2370&lt;651000,0,IF(B2370&lt;1900000,B2370-650000,IF(B2370&lt;3600000,ROUNDDOWN(B2370/4,-3)*2.8-80000,IF(B2370&lt;6600000,ROUNDDOWN(B2370/4,-3)*3.2-440000,IF(B2370&lt;8500000,ROUNDDOWN(B2370*0.9,0)-1100000,B2370-1950000)))))),0)</f>
        <v/>
      </c>
      <c r="N2370" s="18">
        <f>IF(M2370&gt;23500000,NA(),IF(C2370&gt;=2026,IF(M2370&lt;=4890000,1040000,IF(M2370&lt;=6550000,670000,620000)),IF(M2370&lt;=1320000,950000,IF(M2370&lt;=3360000,880000,IF(M2370&lt;=4890000,680000,IF(M2370&lt;=6550000,630000,580000))))))</f>
        <v/>
      </c>
      <c r="O2370" s="18">
        <f>IF(F2370&lt;=0,IF(AND(D2370="はい",C2370&gt;=2026,C2370&lt;=2027),IF(E2370&lt;=0,0,IF(E2370&lt;=30000,E2370,IF(E2370&lt;=60000,ROUNDUP(E2370/2,0)+15000,IF(E2370&lt;=120000,ROUNDUP(E2370/4,0)+30000,60000)))),IF(E2370&lt;=0,0,IF(E2370&lt;=20000,E2370,IF(E2370&lt;=40000,ROUNDUP(E2370/2,0)+10000,IF(E2370&lt;=80000,ROUNDUP(E2370/4,0)+20000,40000))))),IF(E2370&lt;=0,IF(F2370&lt;=0,0,IF(F2370&lt;=25000,F2370,IF(F2370&lt;=50000,ROUNDUP(F2370/2,0)+12500,IF(F2370&lt;=100000,ROUNDUP(F2370/4,0)+25000,50000)))),MAX(IF(F2370&lt;=0,0,IF(F2370&lt;=25000,F2370,IF(F2370&lt;=50000,ROUNDUP(F2370/2,0)+12500,IF(F2370&lt;=100000,ROUNDUP(F2370/4,0)+25000,50000)))),MIN(IF(AND(D2370="はい",C2370&gt;=2026,C2370&lt;=2027),IF(E2370&lt;=0,0,IF(E2370&lt;=30000,E2370,IF(E2370&lt;=60000,ROUNDUP(E2370/2,0)+15000,IF(E2370&lt;=120000,ROUNDUP(E2370/4,0)+30000,60000)))),IF(E2370&lt;=0,0,IF(E2370&lt;=20000,E2370,IF(E2370&lt;=40000,ROUNDUP(E2370/2,0)+10000,IF(E2370&lt;=80000,ROUNDUP(E2370/4,0)+20000,40000)))))+IF(F2370&lt;=0,0,IF(F2370&lt;=25000,F2370,IF(F2370&lt;=50000,ROUNDUP(F2370/2,0)+12500,IF(F2370&lt;=100000,ROUNDUP(F2370/4,0)+25000,50000)))),IF(AND(D2370="はい",C2370&gt;=2026,C2370&lt;=2027),60000,40000)))))</f>
        <v/>
      </c>
      <c r="P2370" s="18">
        <f>IF(G2370&lt;=0,0,IF(G2370&lt;=20000,G2370,IF(G2370&lt;=40000,ROUNDUP(G2370/2,0)+10000,IF(G2370&lt;=80000,ROUNDUP(G2370/4,0)+20000,40000))))</f>
        <v/>
      </c>
      <c r="Q2370" s="18">
        <f>IF(I2370&lt;=0,IF(H2370&lt;=0,0,IF(H2370&lt;=20000,H2370,IF(H2370&lt;=40000,ROUNDUP(H2370/2,0)+10000,IF(H2370&lt;=80000,ROUNDUP(H2370/4,0)+20000,40000)))),IF(H2370&lt;=0,IF(I2370&lt;=0,0,IF(I2370&lt;=25000,I2370,IF(I2370&lt;=50000,ROUNDUP(I2370/2,0)+12500,IF(I2370&lt;=100000,ROUNDUP(I2370/4,0)+25000,50000)))),MAX(IF(I2370&lt;=0,0,IF(I2370&lt;=25000,I2370,IF(I2370&lt;=50000,ROUNDUP(I2370/2,0)+12500,IF(I2370&lt;=100000,ROUNDUP(I2370/4,0)+25000,50000)))),MIN(IF(H2370&lt;=0,0,IF(H2370&lt;=20000,H2370,IF(H2370&lt;=40000,ROUNDUP(H2370/2,0)+10000,IF(H2370&lt;=80000,ROUNDUP(H2370/4,0)+20000,40000))))+IF(I2370&lt;=0,0,IF(I2370&lt;=25000,I2370,IF(I2370&lt;=50000,ROUNDUP(I2370/2,0)+12500,IF(I2370&lt;=100000,ROUNDUP(I2370/4,0)+25000,50000)))),40000))))</f>
        <v/>
      </c>
      <c r="R2370" s="18">
        <f>MIN(120000,O2370+P2370+Q2370)</f>
        <v/>
      </c>
      <c r="S2370" s="18">
        <f>IF(F2370&lt;=0,IF(E2370&lt;=0,0,IF(E2370&lt;=12000,E2370,IF(E2370&lt;=32000,ROUNDUP(E2370/2,0)+6000,IF(E2370&lt;=56000,ROUNDUP(E2370/4,0)+14000,28000)))),IF(E2370&lt;=0,IF(F2370&lt;=0,0,IF(F2370&lt;=15000,F2370,IF(F2370&lt;=40000,ROUNDUP(F2370/2,0)+7500,IF(F2370&lt;=70000,ROUNDUP(F2370/4,0)+17500,35000)))),MAX(IF(F2370&lt;=0,0,IF(F2370&lt;=15000,F2370,IF(F2370&lt;=40000,ROUNDUP(F2370/2,0)+7500,IF(F2370&lt;=70000,ROUNDUP(F2370/4,0)+17500,35000)))),MIN(IF(E2370&lt;=0,0,IF(E2370&lt;=12000,E2370,IF(E2370&lt;=32000,ROUNDUP(E2370/2,0)+6000,IF(E2370&lt;=56000,ROUNDUP(E2370/4,0)+14000,28000))))+IF(F2370&lt;=0,0,IF(F2370&lt;=15000,F2370,IF(F2370&lt;=40000,ROUNDUP(F2370/2,0)+7500,IF(F2370&lt;=70000,ROUNDUP(F2370/4,0)+17500,35000)))),28000))))</f>
        <v/>
      </c>
      <c r="T2370" s="18">
        <f>IF(G2370&lt;=0,0,IF(G2370&lt;=12000,G2370,IF(G2370&lt;=32000,ROUNDUP(G2370/2,0)+6000,IF(G2370&lt;=56000,ROUNDUP(G2370/4,0)+14000,28000))))</f>
        <v/>
      </c>
      <c r="U2370" s="18">
        <f>IF(I2370&lt;=0,IF(H2370&lt;=0,0,IF(H2370&lt;=12000,H2370,IF(H2370&lt;=32000,ROUNDUP(H2370/2,0)+6000,IF(H2370&lt;=56000,ROUNDUP(H2370/4,0)+14000,28000)))),IF(H2370&lt;=0,IF(I2370&lt;=0,0,IF(I2370&lt;=15000,I2370,IF(I2370&lt;=40000,ROUNDUP(I2370/2,0)+7500,IF(I2370&lt;=70000,ROUNDUP(I2370/4,0)+17500,35000)))),MAX(IF(I2370&lt;=0,0,IF(I2370&lt;=15000,I2370,IF(I2370&lt;=40000,ROUNDUP(I2370/2,0)+7500,IF(I2370&lt;=70000,ROUNDUP(I2370/4,0)+17500,35000)))),MIN(IF(H2370&lt;=0,0,IF(H2370&lt;=12000,H2370,IF(H2370&lt;=32000,ROUNDUP(H2370/2,0)+6000,IF(H2370&lt;=56000,ROUNDUP(H2370/4,0)+14000,28000))))+IF(I2370&lt;=0,0,IF(I2370&lt;=15000,I2370,IF(I2370&lt;=40000,ROUNDUP(I2370/2,0)+7500,IF(I2370&lt;=70000,ROUNDUP(I2370/4,0)+17500,35000)))),28000))))</f>
        <v/>
      </c>
      <c r="V2370" s="18">
        <f>MIN(70000,S2370+T2370+U2370)</f>
        <v/>
      </c>
      <c r="W2370" s="18">
        <f>MAX(0,ROUNDDOWN(M2370-J2370-N2370-K2370-0,-3))</f>
        <v/>
      </c>
      <c r="X2370" s="18">
        <f>MAX(0,ROUNDDOWN(M2370-J2370-N2370-K2370-R2370,-3))</f>
        <v/>
      </c>
      <c r="Y2370" s="18">
        <f>IF(W2370&lt;=0,0,ROUNDDOWN((W2370*LOOKUP(W2370,{0,1950001,3300001,6950001,9000001,18000001,40000001},{0.05,0.1,0.2,0.23,0.33,0.4,0.45})-LOOKUP(W2370,{0,1950001,3300001,6950001,9000001,18000001,40000001},{0,97500,427500,636000,1536000,2796000,4796000}))*1.021,-2))</f>
        <v/>
      </c>
      <c r="Z2370" s="18">
        <f>IF(X2370&lt;=0,0,ROUNDDOWN((X2370*LOOKUP(X2370,{0,1950001,3300001,6950001,9000001,18000001,40000001},{0.05,0.1,0.2,0.23,0.33,0.4,0.45})-LOOKUP(X2370,{0,1950001,3300001,6950001,9000001,18000001,40000001},{0,97500,427500,636000,1536000,2796000,4796000}))*1.021,-2))</f>
        <v/>
      </c>
      <c r="AA2370" s="18">
        <f>MAX(0,ROUNDDOWN(M2370-J2370-430000-L2370-0,-3))</f>
        <v/>
      </c>
      <c r="AB2370" s="18">
        <f>MAX(0,ROUNDDOWN(M2370-J2370-430000-L2370-V2370,-3))</f>
        <v/>
      </c>
      <c r="AC2370" s="18">
        <f>IF(M2370&lt;=450000,0,MAX(0,ROUNDDOWN(AA2370*0.06-MIN(50000,AA2370)*0.03,-2))+MAX(0,ROUNDDOWN(AA2370*0.04-MIN(50000,AA2370)*0.02,-2)))</f>
        <v/>
      </c>
      <c r="AD2370" s="18">
        <f>IF(M2370&lt;=450000,0,MAX(0,ROUNDDOWN(AB2370*0.06-MIN(50000,AB2370)*0.03,-2))+MAX(0,ROUNDDOWN(AB2370*0.04-MIN(50000,AB2370)*0.02,-2)))</f>
        <v/>
      </c>
      <c r="AE2370" s="18">
        <f>Y2370-Z2370</f>
        <v/>
      </c>
      <c r="AF2370" s="18">
        <f>AC2370-AD2370</f>
        <v/>
      </c>
      <c r="AG2370" s="18">
        <f>AE2370+AF2370</f>
        <v/>
      </c>
      <c r="AH2370" s="20">
        <f>IF(W2370&lt;=0,0,LOOKUP(W2370,{0,1950001,3300001,6950001,9000001,18000001,40000001},{0.05,0.1,0.2,0.23,0.33,0.4,0.45}))</f>
        <v/>
      </c>
    </row>
    <row r="2371">
      <c r="A2371" t="inlineStr">
        <is>
          <t>1万円刻み 一般8万円</t>
        </is>
      </c>
      <c r="B2371" s="18">
        <f>'4_1万円刻み'!$A$764</f>
        <v/>
      </c>
      <c r="C2371" s="19" t="n">
        <v>2026</v>
      </c>
      <c r="D2371" t="inlineStr">
        <is>
          <t>いいえ</t>
        </is>
      </c>
      <c r="E2371" s="18" t="n">
        <v>80000</v>
      </c>
      <c r="F2371" s="18" t="n">
        <v>0</v>
      </c>
      <c r="G2371" s="18" t="n">
        <v>0</v>
      </c>
      <c r="H2371" s="18" t="n">
        <v>0</v>
      </c>
      <c r="I2371" s="18" t="n">
        <v>0</v>
      </c>
      <c r="J2371" s="18">
        <f>ROUND(MIN(B2371/12,650000)*12*0.0915+MIN(B2371/12,1390000)*12*(0.0504+0)+B2371*0.005,0)</f>
        <v/>
      </c>
      <c r="K2371" s="18" t="n">
        <v>0</v>
      </c>
      <c r="L2371" s="18" t="n">
        <v>0</v>
      </c>
      <c r="M2371" s="18">
        <f>ROUND(IF(C2371&gt;=2026,IF(B2371&lt;741000,0,IF(B2371&lt;2191000,B2371-740000,IF(B2371&lt;2193000,1451000,IF(B2371&lt;2196000,1453000,IF(B2371&lt;2200000,1456000,IF(B2371&lt;3600000,ROUNDDOWN(B2371/4,-3)*2.8-80000,IF(B2371&lt;6600000,ROUNDDOWN(B2371/4,-3)*3.2-440000,IF(B2371&lt;8500000,ROUNDDOWN(B2371*0.9,0)-1100000,B2371-1950000)))))))),IF(B2371&lt;651000,0,IF(B2371&lt;1900000,B2371-650000,IF(B2371&lt;3600000,ROUNDDOWN(B2371/4,-3)*2.8-80000,IF(B2371&lt;6600000,ROUNDDOWN(B2371/4,-3)*3.2-440000,IF(B2371&lt;8500000,ROUNDDOWN(B2371*0.9,0)-1100000,B2371-1950000)))))),0)</f>
        <v/>
      </c>
      <c r="N2371" s="18">
        <f>IF(M2371&gt;23500000,NA(),IF(C2371&gt;=2026,IF(M2371&lt;=4890000,1040000,IF(M2371&lt;=6550000,670000,620000)),IF(M2371&lt;=1320000,950000,IF(M2371&lt;=3360000,880000,IF(M2371&lt;=4890000,680000,IF(M2371&lt;=6550000,630000,580000))))))</f>
        <v/>
      </c>
      <c r="O2371" s="18">
        <f>IF(F2371&lt;=0,IF(AND(D2371="はい",C2371&gt;=2026,C2371&lt;=2027),IF(E2371&lt;=0,0,IF(E2371&lt;=30000,E2371,IF(E2371&lt;=60000,ROUNDUP(E2371/2,0)+15000,IF(E2371&lt;=120000,ROUNDUP(E2371/4,0)+30000,60000)))),IF(E2371&lt;=0,0,IF(E2371&lt;=20000,E2371,IF(E2371&lt;=40000,ROUNDUP(E2371/2,0)+10000,IF(E2371&lt;=80000,ROUNDUP(E2371/4,0)+20000,40000))))),IF(E2371&lt;=0,IF(F2371&lt;=0,0,IF(F2371&lt;=25000,F2371,IF(F2371&lt;=50000,ROUNDUP(F2371/2,0)+12500,IF(F2371&lt;=100000,ROUNDUP(F2371/4,0)+25000,50000)))),MAX(IF(F2371&lt;=0,0,IF(F2371&lt;=25000,F2371,IF(F2371&lt;=50000,ROUNDUP(F2371/2,0)+12500,IF(F2371&lt;=100000,ROUNDUP(F2371/4,0)+25000,50000)))),MIN(IF(AND(D2371="はい",C2371&gt;=2026,C2371&lt;=2027),IF(E2371&lt;=0,0,IF(E2371&lt;=30000,E2371,IF(E2371&lt;=60000,ROUNDUP(E2371/2,0)+15000,IF(E2371&lt;=120000,ROUNDUP(E2371/4,0)+30000,60000)))),IF(E2371&lt;=0,0,IF(E2371&lt;=20000,E2371,IF(E2371&lt;=40000,ROUNDUP(E2371/2,0)+10000,IF(E2371&lt;=80000,ROUNDUP(E2371/4,0)+20000,40000)))))+IF(F2371&lt;=0,0,IF(F2371&lt;=25000,F2371,IF(F2371&lt;=50000,ROUNDUP(F2371/2,0)+12500,IF(F2371&lt;=100000,ROUNDUP(F2371/4,0)+25000,50000)))),IF(AND(D2371="はい",C2371&gt;=2026,C2371&lt;=2027),60000,40000)))))</f>
        <v/>
      </c>
      <c r="P2371" s="18">
        <f>IF(G2371&lt;=0,0,IF(G2371&lt;=20000,G2371,IF(G2371&lt;=40000,ROUNDUP(G2371/2,0)+10000,IF(G2371&lt;=80000,ROUNDUP(G2371/4,0)+20000,40000))))</f>
        <v/>
      </c>
      <c r="Q2371" s="18">
        <f>IF(I2371&lt;=0,IF(H2371&lt;=0,0,IF(H2371&lt;=20000,H2371,IF(H2371&lt;=40000,ROUNDUP(H2371/2,0)+10000,IF(H2371&lt;=80000,ROUNDUP(H2371/4,0)+20000,40000)))),IF(H2371&lt;=0,IF(I2371&lt;=0,0,IF(I2371&lt;=25000,I2371,IF(I2371&lt;=50000,ROUNDUP(I2371/2,0)+12500,IF(I2371&lt;=100000,ROUNDUP(I2371/4,0)+25000,50000)))),MAX(IF(I2371&lt;=0,0,IF(I2371&lt;=25000,I2371,IF(I2371&lt;=50000,ROUNDUP(I2371/2,0)+12500,IF(I2371&lt;=100000,ROUNDUP(I2371/4,0)+25000,50000)))),MIN(IF(H2371&lt;=0,0,IF(H2371&lt;=20000,H2371,IF(H2371&lt;=40000,ROUNDUP(H2371/2,0)+10000,IF(H2371&lt;=80000,ROUNDUP(H2371/4,0)+20000,40000))))+IF(I2371&lt;=0,0,IF(I2371&lt;=25000,I2371,IF(I2371&lt;=50000,ROUNDUP(I2371/2,0)+12500,IF(I2371&lt;=100000,ROUNDUP(I2371/4,0)+25000,50000)))),40000))))</f>
        <v/>
      </c>
      <c r="R2371" s="18">
        <f>MIN(120000,O2371+P2371+Q2371)</f>
        <v/>
      </c>
      <c r="S2371" s="18">
        <f>IF(F2371&lt;=0,IF(E2371&lt;=0,0,IF(E2371&lt;=12000,E2371,IF(E2371&lt;=32000,ROUNDUP(E2371/2,0)+6000,IF(E2371&lt;=56000,ROUNDUP(E2371/4,0)+14000,28000)))),IF(E2371&lt;=0,IF(F2371&lt;=0,0,IF(F2371&lt;=15000,F2371,IF(F2371&lt;=40000,ROUNDUP(F2371/2,0)+7500,IF(F2371&lt;=70000,ROUNDUP(F2371/4,0)+17500,35000)))),MAX(IF(F2371&lt;=0,0,IF(F2371&lt;=15000,F2371,IF(F2371&lt;=40000,ROUNDUP(F2371/2,0)+7500,IF(F2371&lt;=70000,ROUNDUP(F2371/4,0)+17500,35000)))),MIN(IF(E2371&lt;=0,0,IF(E2371&lt;=12000,E2371,IF(E2371&lt;=32000,ROUNDUP(E2371/2,0)+6000,IF(E2371&lt;=56000,ROUNDUP(E2371/4,0)+14000,28000))))+IF(F2371&lt;=0,0,IF(F2371&lt;=15000,F2371,IF(F2371&lt;=40000,ROUNDUP(F2371/2,0)+7500,IF(F2371&lt;=70000,ROUNDUP(F2371/4,0)+17500,35000)))),28000))))</f>
        <v/>
      </c>
      <c r="T2371" s="18">
        <f>IF(G2371&lt;=0,0,IF(G2371&lt;=12000,G2371,IF(G2371&lt;=32000,ROUNDUP(G2371/2,0)+6000,IF(G2371&lt;=56000,ROUNDUP(G2371/4,0)+14000,28000))))</f>
        <v/>
      </c>
      <c r="U2371" s="18">
        <f>IF(I2371&lt;=0,IF(H2371&lt;=0,0,IF(H2371&lt;=12000,H2371,IF(H2371&lt;=32000,ROUNDUP(H2371/2,0)+6000,IF(H2371&lt;=56000,ROUNDUP(H2371/4,0)+14000,28000)))),IF(H2371&lt;=0,IF(I2371&lt;=0,0,IF(I2371&lt;=15000,I2371,IF(I2371&lt;=40000,ROUNDUP(I2371/2,0)+7500,IF(I2371&lt;=70000,ROUNDUP(I2371/4,0)+17500,35000)))),MAX(IF(I2371&lt;=0,0,IF(I2371&lt;=15000,I2371,IF(I2371&lt;=40000,ROUNDUP(I2371/2,0)+7500,IF(I2371&lt;=70000,ROUNDUP(I2371/4,0)+17500,35000)))),MIN(IF(H2371&lt;=0,0,IF(H2371&lt;=12000,H2371,IF(H2371&lt;=32000,ROUNDUP(H2371/2,0)+6000,IF(H2371&lt;=56000,ROUNDUP(H2371/4,0)+14000,28000))))+IF(I2371&lt;=0,0,IF(I2371&lt;=15000,I2371,IF(I2371&lt;=40000,ROUNDUP(I2371/2,0)+7500,IF(I2371&lt;=70000,ROUNDUP(I2371/4,0)+17500,35000)))),28000))))</f>
        <v/>
      </c>
      <c r="V2371" s="18">
        <f>MIN(70000,S2371+T2371+U2371)</f>
        <v/>
      </c>
      <c r="W2371" s="18">
        <f>MAX(0,ROUNDDOWN(M2371-J2371-N2371-K2371-0,-3))</f>
        <v/>
      </c>
      <c r="X2371" s="18">
        <f>MAX(0,ROUNDDOWN(M2371-J2371-N2371-K2371-R2371,-3))</f>
        <v/>
      </c>
      <c r="Y2371" s="18">
        <f>IF(W2371&lt;=0,0,ROUNDDOWN((W2371*LOOKUP(W2371,{0,1950001,3300001,6950001,9000001,18000001,40000001},{0.05,0.1,0.2,0.23,0.33,0.4,0.45})-LOOKUP(W2371,{0,1950001,3300001,6950001,9000001,18000001,40000001},{0,97500,427500,636000,1536000,2796000,4796000}))*1.021,-2))</f>
        <v/>
      </c>
      <c r="Z2371" s="18">
        <f>IF(X2371&lt;=0,0,ROUNDDOWN((X2371*LOOKUP(X2371,{0,1950001,3300001,6950001,9000001,18000001,40000001},{0.05,0.1,0.2,0.23,0.33,0.4,0.45})-LOOKUP(X2371,{0,1950001,3300001,6950001,9000001,18000001,40000001},{0,97500,427500,636000,1536000,2796000,4796000}))*1.021,-2))</f>
        <v/>
      </c>
      <c r="AA2371" s="18">
        <f>MAX(0,ROUNDDOWN(M2371-J2371-430000-L2371-0,-3))</f>
        <v/>
      </c>
      <c r="AB2371" s="18">
        <f>MAX(0,ROUNDDOWN(M2371-J2371-430000-L2371-V2371,-3))</f>
        <v/>
      </c>
      <c r="AC2371" s="18">
        <f>IF(M2371&lt;=450000,0,MAX(0,ROUNDDOWN(AA2371*0.06-MIN(50000,AA2371)*0.03,-2))+MAX(0,ROUNDDOWN(AA2371*0.04-MIN(50000,AA2371)*0.02,-2)))</f>
        <v/>
      </c>
      <c r="AD2371" s="18">
        <f>IF(M2371&lt;=450000,0,MAX(0,ROUNDDOWN(AB2371*0.06-MIN(50000,AB2371)*0.03,-2))+MAX(0,ROUNDDOWN(AB2371*0.04-MIN(50000,AB2371)*0.02,-2)))</f>
        <v/>
      </c>
      <c r="AE2371" s="18">
        <f>Y2371-Z2371</f>
        <v/>
      </c>
      <c r="AF2371" s="18">
        <f>AC2371-AD2371</f>
        <v/>
      </c>
      <c r="AG2371" s="18">
        <f>AE2371+AF2371</f>
        <v/>
      </c>
      <c r="AH2371" s="20">
        <f>IF(W2371&lt;=0,0,LOOKUP(W2371,{0,1950001,3300001,6950001,9000001,18000001,40000001},{0.05,0.1,0.2,0.23,0.33,0.4,0.45}))</f>
        <v/>
      </c>
    </row>
    <row r="2372">
      <c r="A2372" t="inlineStr">
        <is>
          <t>1万円刻み 特例あり一般12万円</t>
        </is>
      </c>
      <c r="B2372" s="18">
        <f>'4_1万円刻み'!$A$764</f>
        <v/>
      </c>
      <c r="C2372" s="19" t="n">
        <v>2026</v>
      </c>
      <c r="D2372" t="inlineStr">
        <is>
          <t>はい</t>
        </is>
      </c>
      <c r="E2372" s="18" t="n">
        <v>120000</v>
      </c>
      <c r="F2372" s="18" t="n">
        <v>0</v>
      </c>
      <c r="G2372" s="18" t="n">
        <v>0</v>
      </c>
      <c r="H2372" s="18" t="n">
        <v>0</v>
      </c>
      <c r="I2372" s="18" t="n">
        <v>0</v>
      </c>
      <c r="J2372" s="18">
        <f>ROUND(MIN(B2372/12,650000)*12*0.0915+MIN(B2372/12,1390000)*12*(0.0504+0)+B2372*0.005,0)</f>
        <v/>
      </c>
      <c r="K2372" s="18" t="n">
        <v>0</v>
      </c>
      <c r="L2372" s="18" t="n">
        <v>0</v>
      </c>
      <c r="M2372" s="18">
        <f>ROUND(IF(C2372&gt;=2026,IF(B2372&lt;741000,0,IF(B2372&lt;2191000,B2372-740000,IF(B2372&lt;2193000,1451000,IF(B2372&lt;2196000,1453000,IF(B2372&lt;2200000,1456000,IF(B2372&lt;3600000,ROUNDDOWN(B2372/4,-3)*2.8-80000,IF(B2372&lt;6600000,ROUNDDOWN(B2372/4,-3)*3.2-440000,IF(B2372&lt;8500000,ROUNDDOWN(B2372*0.9,0)-1100000,B2372-1950000)))))))),IF(B2372&lt;651000,0,IF(B2372&lt;1900000,B2372-650000,IF(B2372&lt;3600000,ROUNDDOWN(B2372/4,-3)*2.8-80000,IF(B2372&lt;6600000,ROUNDDOWN(B2372/4,-3)*3.2-440000,IF(B2372&lt;8500000,ROUNDDOWN(B2372*0.9,0)-1100000,B2372-1950000)))))),0)</f>
        <v/>
      </c>
      <c r="N2372" s="18">
        <f>IF(M2372&gt;23500000,NA(),IF(C2372&gt;=2026,IF(M2372&lt;=4890000,1040000,IF(M2372&lt;=6550000,670000,620000)),IF(M2372&lt;=1320000,950000,IF(M2372&lt;=3360000,880000,IF(M2372&lt;=4890000,680000,IF(M2372&lt;=6550000,630000,580000))))))</f>
        <v/>
      </c>
      <c r="O2372" s="18">
        <f>IF(F2372&lt;=0,IF(AND(D2372="はい",C2372&gt;=2026,C2372&lt;=2027),IF(E2372&lt;=0,0,IF(E2372&lt;=30000,E2372,IF(E2372&lt;=60000,ROUNDUP(E2372/2,0)+15000,IF(E2372&lt;=120000,ROUNDUP(E2372/4,0)+30000,60000)))),IF(E2372&lt;=0,0,IF(E2372&lt;=20000,E2372,IF(E2372&lt;=40000,ROUNDUP(E2372/2,0)+10000,IF(E2372&lt;=80000,ROUNDUP(E2372/4,0)+20000,40000))))),IF(E2372&lt;=0,IF(F2372&lt;=0,0,IF(F2372&lt;=25000,F2372,IF(F2372&lt;=50000,ROUNDUP(F2372/2,0)+12500,IF(F2372&lt;=100000,ROUNDUP(F2372/4,0)+25000,50000)))),MAX(IF(F2372&lt;=0,0,IF(F2372&lt;=25000,F2372,IF(F2372&lt;=50000,ROUNDUP(F2372/2,0)+12500,IF(F2372&lt;=100000,ROUNDUP(F2372/4,0)+25000,50000)))),MIN(IF(AND(D2372="はい",C2372&gt;=2026,C2372&lt;=2027),IF(E2372&lt;=0,0,IF(E2372&lt;=30000,E2372,IF(E2372&lt;=60000,ROUNDUP(E2372/2,0)+15000,IF(E2372&lt;=120000,ROUNDUP(E2372/4,0)+30000,60000)))),IF(E2372&lt;=0,0,IF(E2372&lt;=20000,E2372,IF(E2372&lt;=40000,ROUNDUP(E2372/2,0)+10000,IF(E2372&lt;=80000,ROUNDUP(E2372/4,0)+20000,40000)))))+IF(F2372&lt;=0,0,IF(F2372&lt;=25000,F2372,IF(F2372&lt;=50000,ROUNDUP(F2372/2,0)+12500,IF(F2372&lt;=100000,ROUNDUP(F2372/4,0)+25000,50000)))),IF(AND(D2372="はい",C2372&gt;=2026,C2372&lt;=2027),60000,40000)))))</f>
        <v/>
      </c>
      <c r="P2372" s="18">
        <f>IF(G2372&lt;=0,0,IF(G2372&lt;=20000,G2372,IF(G2372&lt;=40000,ROUNDUP(G2372/2,0)+10000,IF(G2372&lt;=80000,ROUNDUP(G2372/4,0)+20000,40000))))</f>
        <v/>
      </c>
      <c r="Q2372" s="18">
        <f>IF(I2372&lt;=0,IF(H2372&lt;=0,0,IF(H2372&lt;=20000,H2372,IF(H2372&lt;=40000,ROUNDUP(H2372/2,0)+10000,IF(H2372&lt;=80000,ROUNDUP(H2372/4,0)+20000,40000)))),IF(H2372&lt;=0,IF(I2372&lt;=0,0,IF(I2372&lt;=25000,I2372,IF(I2372&lt;=50000,ROUNDUP(I2372/2,0)+12500,IF(I2372&lt;=100000,ROUNDUP(I2372/4,0)+25000,50000)))),MAX(IF(I2372&lt;=0,0,IF(I2372&lt;=25000,I2372,IF(I2372&lt;=50000,ROUNDUP(I2372/2,0)+12500,IF(I2372&lt;=100000,ROUNDUP(I2372/4,0)+25000,50000)))),MIN(IF(H2372&lt;=0,0,IF(H2372&lt;=20000,H2372,IF(H2372&lt;=40000,ROUNDUP(H2372/2,0)+10000,IF(H2372&lt;=80000,ROUNDUP(H2372/4,0)+20000,40000))))+IF(I2372&lt;=0,0,IF(I2372&lt;=25000,I2372,IF(I2372&lt;=50000,ROUNDUP(I2372/2,0)+12500,IF(I2372&lt;=100000,ROUNDUP(I2372/4,0)+25000,50000)))),40000))))</f>
        <v/>
      </c>
      <c r="R2372" s="18">
        <f>MIN(120000,O2372+P2372+Q2372)</f>
        <v/>
      </c>
      <c r="S2372" s="18">
        <f>IF(F2372&lt;=0,IF(E2372&lt;=0,0,IF(E2372&lt;=12000,E2372,IF(E2372&lt;=32000,ROUNDUP(E2372/2,0)+6000,IF(E2372&lt;=56000,ROUNDUP(E2372/4,0)+14000,28000)))),IF(E2372&lt;=0,IF(F2372&lt;=0,0,IF(F2372&lt;=15000,F2372,IF(F2372&lt;=40000,ROUNDUP(F2372/2,0)+7500,IF(F2372&lt;=70000,ROUNDUP(F2372/4,0)+17500,35000)))),MAX(IF(F2372&lt;=0,0,IF(F2372&lt;=15000,F2372,IF(F2372&lt;=40000,ROUNDUP(F2372/2,0)+7500,IF(F2372&lt;=70000,ROUNDUP(F2372/4,0)+17500,35000)))),MIN(IF(E2372&lt;=0,0,IF(E2372&lt;=12000,E2372,IF(E2372&lt;=32000,ROUNDUP(E2372/2,0)+6000,IF(E2372&lt;=56000,ROUNDUP(E2372/4,0)+14000,28000))))+IF(F2372&lt;=0,0,IF(F2372&lt;=15000,F2372,IF(F2372&lt;=40000,ROUNDUP(F2372/2,0)+7500,IF(F2372&lt;=70000,ROUNDUP(F2372/4,0)+17500,35000)))),28000))))</f>
        <v/>
      </c>
      <c r="T2372" s="18">
        <f>IF(G2372&lt;=0,0,IF(G2372&lt;=12000,G2372,IF(G2372&lt;=32000,ROUNDUP(G2372/2,0)+6000,IF(G2372&lt;=56000,ROUNDUP(G2372/4,0)+14000,28000))))</f>
        <v/>
      </c>
      <c r="U2372" s="18">
        <f>IF(I2372&lt;=0,IF(H2372&lt;=0,0,IF(H2372&lt;=12000,H2372,IF(H2372&lt;=32000,ROUNDUP(H2372/2,0)+6000,IF(H2372&lt;=56000,ROUNDUP(H2372/4,0)+14000,28000)))),IF(H2372&lt;=0,IF(I2372&lt;=0,0,IF(I2372&lt;=15000,I2372,IF(I2372&lt;=40000,ROUNDUP(I2372/2,0)+7500,IF(I2372&lt;=70000,ROUNDUP(I2372/4,0)+17500,35000)))),MAX(IF(I2372&lt;=0,0,IF(I2372&lt;=15000,I2372,IF(I2372&lt;=40000,ROUNDUP(I2372/2,0)+7500,IF(I2372&lt;=70000,ROUNDUP(I2372/4,0)+17500,35000)))),MIN(IF(H2372&lt;=0,0,IF(H2372&lt;=12000,H2372,IF(H2372&lt;=32000,ROUNDUP(H2372/2,0)+6000,IF(H2372&lt;=56000,ROUNDUP(H2372/4,0)+14000,28000))))+IF(I2372&lt;=0,0,IF(I2372&lt;=15000,I2372,IF(I2372&lt;=40000,ROUNDUP(I2372/2,0)+7500,IF(I2372&lt;=70000,ROUNDUP(I2372/4,0)+17500,35000)))),28000))))</f>
        <v/>
      </c>
      <c r="V2372" s="18">
        <f>MIN(70000,S2372+T2372+U2372)</f>
        <v/>
      </c>
      <c r="W2372" s="18">
        <f>MAX(0,ROUNDDOWN(M2372-J2372-N2372-K2372-0,-3))</f>
        <v/>
      </c>
      <c r="X2372" s="18">
        <f>MAX(0,ROUNDDOWN(M2372-J2372-N2372-K2372-R2372,-3))</f>
        <v/>
      </c>
      <c r="Y2372" s="18">
        <f>IF(W2372&lt;=0,0,ROUNDDOWN((W2372*LOOKUP(W2372,{0,1950001,3300001,6950001,9000001,18000001,40000001},{0.05,0.1,0.2,0.23,0.33,0.4,0.45})-LOOKUP(W2372,{0,1950001,3300001,6950001,9000001,18000001,40000001},{0,97500,427500,636000,1536000,2796000,4796000}))*1.021,-2))</f>
        <v/>
      </c>
      <c r="Z2372" s="18">
        <f>IF(X2372&lt;=0,0,ROUNDDOWN((X2372*LOOKUP(X2372,{0,1950001,3300001,6950001,9000001,18000001,40000001},{0.05,0.1,0.2,0.23,0.33,0.4,0.45})-LOOKUP(X2372,{0,1950001,3300001,6950001,9000001,18000001,40000001},{0,97500,427500,636000,1536000,2796000,4796000}))*1.021,-2))</f>
        <v/>
      </c>
      <c r="AA2372" s="18">
        <f>MAX(0,ROUNDDOWN(M2372-J2372-430000-L2372-0,-3))</f>
        <v/>
      </c>
      <c r="AB2372" s="18">
        <f>MAX(0,ROUNDDOWN(M2372-J2372-430000-L2372-V2372,-3))</f>
        <v/>
      </c>
      <c r="AC2372" s="18">
        <f>IF(M2372&lt;=450000,0,MAX(0,ROUNDDOWN(AA2372*0.06-MIN(50000,AA2372)*0.03,-2))+MAX(0,ROUNDDOWN(AA2372*0.04-MIN(50000,AA2372)*0.02,-2)))</f>
        <v/>
      </c>
      <c r="AD2372" s="18">
        <f>IF(M2372&lt;=450000,0,MAX(0,ROUNDDOWN(AB2372*0.06-MIN(50000,AB2372)*0.03,-2))+MAX(0,ROUNDDOWN(AB2372*0.04-MIN(50000,AB2372)*0.02,-2)))</f>
        <v/>
      </c>
      <c r="AE2372" s="18">
        <f>Y2372-Z2372</f>
        <v/>
      </c>
      <c r="AF2372" s="18">
        <f>AC2372-AD2372</f>
        <v/>
      </c>
      <c r="AG2372" s="18">
        <f>AE2372+AF2372</f>
        <v/>
      </c>
      <c r="AH2372" s="20">
        <f>IF(W2372&lt;=0,0,LOOKUP(W2372,{0,1950001,3300001,6950001,9000001,18000001,40000001},{0.05,0.1,0.2,0.23,0.33,0.4,0.45}))</f>
        <v/>
      </c>
    </row>
    <row r="2373">
      <c r="A2373" t="inlineStr">
        <is>
          <t>1万円刻み 3区分8万円ずつ</t>
        </is>
      </c>
      <c r="B2373" s="18">
        <f>'4_1万円刻み'!$A$765</f>
        <v/>
      </c>
      <c r="C2373" s="19" t="n">
        <v>2026</v>
      </c>
      <c r="D2373" t="inlineStr">
        <is>
          <t>いいえ</t>
        </is>
      </c>
      <c r="E2373" s="18" t="n">
        <v>80000</v>
      </c>
      <c r="F2373" s="18" t="n">
        <v>0</v>
      </c>
      <c r="G2373" s="18" t="n">
        <v>80000</v>
      </c>
      <c r="H2373" s="18" t="n">
        <v>80000</v>
      </c>
      <c r="I2373" s="18" t="n">
        <v>0</v>
      </c>
      <c r="J2373" s="18">
        <f>ROUND(MIN(B2373/12,650000)*12*0.0915+MIN(B2373/12,1390000)*12*(0.0504+0)+B2373*0.005,0)</f>
        <v/>
      </c>
      <c r="K2373" s="18" t="n">
        <v>0</v>
      </c>
      <c r="L2373" s="18" t="n">
        <v>0</v>
      </c>
      <c r="M2373" s="18">
        <f>ROUND(IF(C2373&gt;=2026,IF(B2373&lt;741000,0,IF(B2373&lt;2191000,B2373-740000,IF(B2373&lt;2193000,1451000,IF(B2373&lt;2196000,1453000,IF(B2373&lt;2200000,1456000,IF(B2373&lt;3600000,ROUNDDOWN(B2373/4,-3)*2.8-80000,IF(B2373&lt;6600000,ROUNDDOWN(B2373/4,-3)*3.2-440000,IF(B2373&lt;8500000,ROUNDDOWN(B2373*0.9,0)-1100000,B2373-1950000)))))))),IF(B2373&lt;651000,0,IF(B2373&lt;1900000,B2373-650000,IF(B2373&lt;3600000,ROUNDDOWN(B2373/4,-3)*2.8-80000,IF(B2373&lt;6600000,ROUNDDOWN(B2373/4,-3)*3.2-440000,IF(B2373&lt;8500000,ROUNDDOWN(B2373*0.9,0)-1100000,B2373-1950000)))))),0)</f>
        <v/>
      </c>
      <c r="N2373" s="18">
        <f>IF(M2373&gt;23500000,NA(),IF(C2373&gt;=2026,IF(M2373&lt;=4890000,1040000,IF(M2373&lt;=6550000,670000,620000)),IF(M2373&lt;=1320000,950000,IF(M2373&lt;=3360000,880000,IF(M2373&lt;=4890000,680000,IF(M2373&lt;=6550000,630000,580000))))))</f>
        <v/>
      </c>
      <c r="O2373" s="18">
        <f>IF(F2373&lt;=0,IF(AND(D2373="はい",C2373&gt;=2026,C2373&lt;=2027),IF(E2373&lt;=0,0,IF(E2373&lt;=30000,E2373,IF(E2373&lt;=60000,ROUNDUP(E2373/2,0)+15000,IF(E2373&lt;=120000,ROUNDUP(E2373/4,0)+30000,60000)))),IF(E2373&lt;=0,0,IF(E2373&lt;=20000,E2373,IF(E2373&lt;=40000,ROUNDUP(E2373/2,0)+10000,IF(E2373&lt;=80000,ROUNDUP(E2373/4,0)+20000,40000))))),IF(E2373&lt;=0,IF(F2373&lt;=0,0,IF(F2373&lt;=25000,F2373,IF(F2373&lt;=50000,ROUNDUP(F2373/2,0)+12500,IF(F2373&lt;=100000,ROUNDUP(F2373/4,0)+25000,50000)))),MAX(IF(F2373&lt;=0,0,IF(F2373&lt;=25000,F2373,IF(F2373&lt;=50000,ROUNDUP(F2373/2,0)+12500,IF(F2373&lt;=100000,ROUNDUP(F2373/4,0)+25000,50000)))),MIN(IF(AND(D2373="はい",C2373&gt;=2026,C2373&lt;=2027),IF(E2373&lt;=0,0,IF(E2373&lt;=30000,E2373,IF(E2373&lt;=60000,ROUNDUP(E2373/2,0)+15000,IF(E2373&lt;=120000,ROUNDUP(E2373/4,0)+30000,60000)))),IF(E2373&lt;=0,0,IF(E2373&lt;=20000,E2373,IF(E2373&lt;=40000,ROUNDUP(E2373/2,0)+10000,IF(E2373&lt;=80000,ROUNDUP(E2373/4,0)+20000,40000)))))+IF(F2373&lt;=0,0,IF(F2373&lt;=25000,F2373,IF(F2373&lt;=50000,ROUNDUP(F2373/2,0)+12500,IF(F2373&lt;=100000,ROUNDUP(F2373/4,0)+25000,50000)))),IF(AND(D2373="はい",C2373&gt;=2026,C2373&lt;=2027),60000,40000)))))</f>
        <v/>
      </c>
      <c r="P2373" s="18">
        <f>IF(G2373&lt;=0,0,IF(G2373&lt;=20000,G2373,IF(G2373&lt;=40000,ROUNDUP(G2373/2,0)+10000,IF(G2373&lt;=80000,ROUNDUP(G2373/4,0)+20000,40000))))</f>
        <v/>
      </c>
      <c r="Q2373" s="18">
        <f>IF(I2373&lt;=0,IF(H2373&lt;=0,0,IF(H2373&lt;=20000,H2373,IF(H2373&lt;=40000,ROUNDUP(H2373/2,0)+10000,IF(H2373&lt;=80000,ROUNDUP(H2373/4,0)+20000,40000)))),IF(H2373&lt;=0,IF(I2373&lt;=0,0,IF(I2373&lt;=25000,I2373,IF(I2373&lt;=50000,ROUNDUP(I2373/2,0)+12500,IF(I2373&lt;=100000,ROUNDUP(I2373/4,0)+25000,50000)))),MAX(IF(I2373&lt;=0,0,IF(I2373&lt;=25000,I2373,IF(I2373&lt;=50000,ROUNDUP(I2373/2,0)+12500,IF(I2373&lt;=100000,ROUNDUP(I2373/4,0)+25000,50000)))),MIN(IF(H2373&lt;=0,0,IF(H2373&lt;=20000,H2373,IF(H2373&lt;=40000,ROUNDUP(H2373/2,0)+10000,IF(H2373&lt;=80000,ROUNDUP(H2373/4,0)+20000,40000))))+IF(I2373&lt;=0,0,IF(I2373&lt;=25000,I2373,IF(I2373&lt;=50000,ROUNDUP(I2373/2,0)+12500,IF(I2373&lt;=100000,ROUNDUP(I2373/4,0)+25000,50000)))),40000))))</f>
        <v/>
      </c>
      <c r="R2373" s="18">
        <f>MIN(120000,O2373+P2373+Q2373)</f>
        <v/>
      </c>
      <c r="S2373" s="18">
        <f>IF(F2373&lt;=0,IF(E2373&lt;=0,0,IF(E2373&lt;=12000,E2373,IF(E2373&lt;=32000,ROUNDUP(E2373/2,0)+6000,IF(E2373&lt;=56000,ROUNDUP(E2373/4,0)+14000,28000)))),IF(E2373&lt;=0,IF(F2373&lt;=0,0,IF(F2373&lt;=15000,F2373,IF(F2373&lt;=40000,ROUNDUP(F2373/2,0)+7500,IF(F2373&lt;=70000,ROUNDUP(F2373/4,0)+17500,35000)))),MAX(IF(F2373&lt;=0,0,IF(F2373&lt;=15000,F2373,IF(F2373&lt;=40000,ROUNDUP(F2373/2,0)+7500,IF(F2373&lt;=70000,ROUNDUP(F2373/4,0)+17500,35000)))),MIN(IF(E2373&lt;=0,0,IF(E2373&lt;=12000,E2373,IF(E2373&lt;=32000,ROUNDUP(E2373/2,0)+6000,IF(E2373&lt;=56000,ROUNDUP(E2373/4,0)+14000,28000))))+IF(F2373&lt;=0,0,IF(F2373&lt;=15000,F2373,IF(F2373&lt;=40000,ROUNDUP(F2373/2,0)+7500,IF(F2373&lt;=70000,ROUNDUP(F2373/4,0)+17500,35000)))),28000))))</f>
        <v/>
      </c>
      <c r="T2373" s="18">
        <f>IF(G2373&lt;=0,0,IF(G2373&lt;=12000,G2373,IF(G2373&lt;=32000,ROUNDUP(G2373/2,0)+6000,IF(G2373&lt;=56000,ROUNDUP(G2373/4,0)+14000,28000))))</f>
        <v/>
      </c>
      <c r="U2373" s="18">
        <f>IF(I2373&lt;=0,IF(H2373&lt;=0,0,IF(H2373&lt;=12000,H2373,IF(H2373&lt;=32000,ROUNDUP(H2373/2,0)+6000,IF(H2373&lt;=56000,ROUNDUP(H2373/4,0)+14000,28000)))),IF(H2373&lt;=0,IF(I2373&lt;=0,0,IF(I2373&lt;=15000,I2373,IF(I2373&lt;=40000,ROUNDUP(I2373/2,0)+7500,IF(I2373&lt;=70000,ROUNDUP(I2373/4,0)+17500,35000)))),MAX(IF(I2373&lt;=0,0,IF(I2373&lt;=15000,I2373,IF(I2373&lt;=40000,ROUNDUP(I2373/2,0)+7500,IF(I2373&lt;=70000,ROUNDUP(I2373/4,0)+17500,35000)))),MIN(IF(H2373&lt;=0,0,IF(H2373&lt;=12000,H2373,IF(H2373&lt;=32000,ROUNDUP(H2373/2,0)+6000,IF(H2373&lt;=56000,ROUNDUP(H2373/4,0)+14000,28000))))+IF(I2373&lt;=0,0,IF(I2373&lt;=15000,I2373,IF(I2373&lt;=40000,ROUNDUP(I2373/2,0)+7500,IF(I2373&lt;=70000,ROUNDUP(I2373/4,0)+17500,35000)))),28000))))</f>
        <v/>
      </c>
      <c r="V2373" s="18">
        <f>MIN(70000,S2373+T2373+U2373)</f>
        <v/>
      </c>
      <c r="W2373" s="18">
        <f>MAX(0,ROUNDDOWN(M2373-J2373-N2373-K2373-0,-3))</f>
        <v/>
      </c>
      <c r="X2373" s="18">
        <f>MAX(0,ROUNDDOWN(M2373-J2373-N2373-K2373-R2373,-3))</f>
        <v/>
      </c>
      <c r="Y2373" s="18">
        <f>IF(W2373&lt;=0,0,ROUNDDOWN((W2373*LOOKUP(W2373,{0,1950001,3300001,6950001,9000001,18000001,40000001},{0.05,0.1,0.2,0.23,0.33,0.4,0.45})-LOOKUP(W2373,{0,1950001,3300001,6950001,9000001,18000001,40000001},{0,97500,427500,636000,1536000,2796000,4796000}))*1.021,-2))</f>
        <v/>
      </c>
      <c r="Z2373" s="18">
        <f>IF(X2373&lt;=0,0,ROUNDDOWN((X2373*LOOKUP(X2373,{0,1950001,3300001,6950001,9000001,18000001,40000001},{0.05,0.1,0.2,0.23,0.33,0.4,0.45})-LOOKUP(X2373,{0,1950001,3300001,6950001,9000001,18000001,40000001},{0,97500,427500,636000,1536000,2796000,4796000}))*1.021,-2))</f>
        <v/>
      </c>
      <c r="AA2373" s="18">
        <f>MAX(0,ROUNDDOWN(M2373-J2373-430000-L2373-0,-3))</f>
        <v/>
      </c>
      <c r="AB2373" s="18">
        <f>MAX(0,ROUNDDOWN(M2373-J2373-430000-L2373-V2373,-3))</f>
        <v/>
      </c>
      <c r="AC2373" s="18">
        <f>IF(M2373&lt;=450000,0,MAX(0,ROUNDDOWN(AA2373*0.06-MIN(50000,AA2373)*0.03,-2))+MAX(0,ROUNDDOWN(AA2373*0.04-MIN(50000,AA2373)*0.02,-2)))</f>
        <v/>
      </c>
      <c r="AD2373" s="18">
        <f>IF(M2373&lt;=450000,0,MAX(0,ROUNDDOWN(AB2373*0.06-MIN(50000,AB2373)*0.03,-2))+MAX(0,ROUNDDOWN(AB2373*0.04-MIN(50000,AB2373)*0.02,-2)))</f>
        <v/>
      </c>
      <c r="AE2373" s="18">
        <f>Y2373-Z2373</f>
        <v/>
      </c>
      <c r="AF2373" s="18">
        <f>AC2373-AD2373</f>
        <v/>
      </c>
      <c r="AG2373" s="18">
        <f>AE2373+AF2373</f>
        <v/>
      </c>
      <c r="AH2373" s="20">
        <f>IF(W2373&lt;=0,0,LOOKUP(W2373,{0,1950001,3300001,6950001,9000001,18000001,40000001},{0.05,0.1,0.2,0.23,0.33,0.4,0.45}))</f>
        <v/>
      </c>
    </row>
    <row r="2374">
      <c r="A2374" t="inlineStr">
        <is>
          <t>1万円刻み 一般8万円</t>
        </is>
      </c>
      <c r="B2374" s="18">
        <f>'4_1万円刻み'!$A$765</f>
        <v/>
      </c>
      <c r="C2374" s="19" t="n">
        <v>2026</v>
      </c>
      <c r="D2374" t="inlineStr">
        <is>
          <t>いいえ</t>
        </is>
      </c>
      <c r="E2374" s="18" t="n">
        <v>80000</v>
      </c>
      <c r="F2374" s="18" t="n">
        <v>0</v>
      </c>
      <c r="G2374" s="18" t="n">
        <v>0</v>
      </c>
      <c r="H2374" s="18" t="n">
        <v>0</v>
      </c>
      <c r="I2374" s="18" t="n">
        <v>0</v>
      </c>
      <c r="J2374" s="18">
        <f>ROUND(MIN(B2374/12,650000)*12*0.0915+MIN(B2374/12,1390000)*12*(0.0504+0)+B2374*0.005,0)</f>
        <v/>
      </c>
      <c r="K2374" s="18" t="n">
        <v>0</v>
      </c>
      <c r="L2374" s="18" t="n">
        <v>0</v>
      </c>
      <c r="M2374" s="18">
        <f>ROUND(IF(C2374&gt;=2026,IF(B2374&lt;741000,0,IF(B2374&lt;2191000,B2374-740000,IF(B2374&lt;2193000,1451000,IF(B2374&lt;2196000,1453000,IF(B2374&lt;2200000,1456000,IF(B2374&lt;3600000,ROUNDDOWN(B2374/4,-3)*2.8-80000,IF(B2374&lt;6600000,ROUNDDOWN(B2374/4,-3)*3.2-440000,IF(B2374&lt;8500000,ROUNDDOWN(B2374*0.9,0)-1100000,B2374-1950000)))))))),IF(B2374&lt;651000,0,IF(B2374&lt;1900000,B2374-650000,IF(B2374&lt;3600000,ROUNDDOWN(B2374/4,-3)*2.8-80000,IF(B2374&lt;6600000,ROUNDDOWN(B2374/4,-3)*3.2-440000,IF(B2374&lt;8500000,ROUNDDOWN(B2374*0.9,0)-1100000,B2374-1950000)))))),0)</f>
        <v/>
      </c>
      <c r="N2374" s="18">
        <f>IF(M2374&gt;23500000,NA(),IF(C2374&gt;=2026,IF(M2374&lt;=4890000,1040000,IF(M2374&lt;=6550000,670000,620000)),IF(M2374&lt;=1320000,950000,IF(M2374&lt;=3360000,880000,IF(M2374&lt;=4890000,680000,IF(M2374&lt;=6550000,630000,580000))))))</f>
        <v/>
      </c>
      <c r="O2374" s="18">
        <f>IF(F2374&lt;=0,IF(AND(D2374="はい",C2374&gt;=2026,C2374&lt;=2027),IF(E2374&lt;=0,0,IF(E2374&lt;=30000,E2374,IF(E2374&lt;=60000,ROUNDUP(E2374/2,0)+15000,IF(E2374&lt;=120000,ROUNDUP(E2374/4,0)+30000,60000)))),IF(E2374&lt;=0,0,IF(E2374&lt;=20000,E2374,IF(E2374&lt;=40000,ROUNDUP(E2374/2,0)+10000,IF(E2374&lt;=80000,ROUNDUP(E2374/4,0)+20000,40000))))),IF(E2374&lt;=0,IF(F2374&lt;=0,0,IF(F2374&lt;=25000,F2374,IF(F2374&lt;=50000,ROUNDUP(F2374/2,0)+12500,IF(F2374&lt;=100000,ROUNDUP(F2374/4,0)+25000,50000)))),MAX(IF(F2374&lt;=0,0,IF(F2374&lt;=25000,F2374,IF(F2374&lt;=50000,ROUNDUP(F2374/2,0)+12500,IF(F2374&lt;=100000,ROUNDUP(F2374/4,0)+25000,50000)))),MIN(IF(AND(D2374="はい",C2374&gt;=2026,C2374&lt;=2027),IF(E2374&lt;=0,0,IF(E2374&lt;=30000,E2374,IF(E2374&lt;=60000,ROUNDUP(E2374/2,0)+15000,IF(E2374&lt;=120000,ROUNDUP(E2374/4,0)+30000,60000)))),IF(E2374&lt;=0,0,IF(E2374&lt;=20000,E2374,IF(E2374&lt;=40000,ROUNDUP(E2374/2,0)+10000,IF(E2374&lt;=80000,ROUNDUP(E2374/4,0)+20000,40000)))))+IF(F2374&lt;=0,0,IF(F2374&lt;=25000,F2374,IF(F2374&lt;=50000,ROUNDUP(F2374/2,0)+12500,IF(F2374&lt;=100000,ROUNDUP(F2374/4,0)+25000,50000)))),IF(AND(D2374="はい",C2374&gt;=2026,C2374&lt;=2027),60000,40000)))))</f>
        <v/>
      </c>
      <c r="P2374" s="18">
        <f>IF(G2374&lt;=0,0,IF(G2374&lt;=20000,G2374,IF(G2374&lt;=40000,ROUNDUP(G2374/2,0)+10000,IF(G2374&lt;=80000,ROUNDUP(G2374/4,0)+20000,40000))))</f>
        <v/>
      </c>
      <c r="Q2374" s="18">
        <f>IF(I2374&lt;=0,IF(H2374&lt;=0,0,IF(H2374&lt;=20000,H2374,IF(H2374&lt;=40000,ROUNDUP(H2374/2,0)+10000,IF(H2374&lt;=80000,ROUNDUP(H2374/4,0)+20000,40000)))),IF(H2374&lt;=0,IF(I2374&lt;=0,0,IF(I2374&lt;=25000,I2374,IF(I2374&lt;=50000,ROUNDUP(I2374/2,0)+12500,IF(I2374&lt;=100000,ROUNDUP(I2374/4,0)+25000,50000)))),MAX(IF(I2374&lt;=0,0,IF(I2374&lt;=25000,I2374,IF(I2374&lt;=50000,ROUNDUP(I2374/2,0)+12500,IF(I2374&lt;=100000,ROUNDUP(I2374/4,0)+25000,50000)))),MIN(IF(H2374&lt;=0,0,IF(H2374&lt;=20000,H2374,IF(H2374&lt;=40000,ROUNDUP(H2374/2,0)+10000,IF(H2374&lt;=80000,ROUNDUP(H2374/4,0)+20000,40000))))+IF(I2374&lt;=0,0,IF(I2374&lt;=25000,I2374,IF(I2374&lt;=50000,ROUNDUP(I2374/2,0)+12500,IF(I2374&lt;=100000,ROUNDUP(I2374/4,0)+25000,50000)))),40000))))</f>
        <v/>
      </c>
      <c r="R2374" s="18">
        <f>MIN(120000,O2374+P2374+Q2374)</f>
        <v/>
      </c>
      <c r="S2374" s="18">
        <f>IF(F2374&lt;=0,IF(E2374&lt;=0,0,IF(E2374&lt;=12000,E2374,IF(E2374&lt;=32000,ROUNDUP(E2374/2,0)+6000,IF(E2374&lt;=56000,ROUNDUP(E2374/4,0)+14000,28000)))),IF(E2374&lt;=0,IF(F2374&lt;=0,0,IF(F2374&lt;=15000,F2374,IF(F2374&lt;=40000,ROUNDUP(F2374/2,0)+7500,IF(F2374&lt;=70000,ROUNDUP(F2374/4,0)+17500,35000)))),MAX(IF(F2374&lt;=0,0,IF(F2374&lt;=15000,F2374,IF(F2374&lt;=40000,ROUNDUP(F2374/2,0)+7500,IF(F2374&lt;=70000,ROUNDUP(F2374/4,0)+17500,35000)))),MIN(IF(E2374&lt;=0,0,IF(E2374&lt;=12000,E2374,IF(E2374&lt;=32000,ROUNDUP(E2374/2,0)+6000,IF(E2374&lt;=56000,ROUNDUP(E2374/4,0)+14000,28000))))+IF(F2374&lt;=0,0,IF(F2374&lt;=15000,F2374,IF(F2374&lt;=40000,ROUNDUP(F2374/2,0)+7500,IF(F2374&lt;=70000,ROUNDUP(F2374/4,0)+17500,35000)))),28000))))</f>
        <v/>
      </c>
      <c r="T2374" s="18">
        <f>IF(G2374&lt;=0,0,IF(G2374&lt;=12000,G2374,IF(G2374&lt;=32000,ROUNDUP(G2374/2,0)+6000,IF(G2374&lt;=56000,ROUNDUP(G2374/4,0)+14000,28000))))</f>
        <v/>
      </c>
      <c r="U2374" s="18">
        <f>IF(I2374&lt;=0,IF(H2374&lt;=0,0,IF(H2374&lt;=12000,H2374,IF(H2374&lt;=32000,ROUNDUP(H2374/2,0)+6000,IF(H2374&lt;=56000,ROUNDUP(H2374/4,0)+14000,28000)))),IF(H2374&lt;=0,IF(I2374&lt;=0,0,IF(I2374&lt;=15000,I2374,IF(I2374&lt;=40000,ROUNDUP(I2374/2,0)+7500,IF(I2374&lt;=70000,ROUNDUP(I2374/4,0)+17500,35000)))),MAX(IF(I2374&lt;=0,0,IF(I2374&lt;=15000,I2374,IF(I2374&lt;=40000,ROUNDUP(I2374/2,0)+7500,IF(I2374&lt;=70000,ROUNDUP(I2374/4,0)+17500,35000)))),MIN(IF(H2374&lt;=0,0,IF(H2374&lt;=12000,H2374,IF(H2374&lt;=32000,ROUNDUP(H2374/2,0)+6000,IF(H2374&lt;=56000,ROUNDUP(H2374/4,0)+14000,28000))))+IF(I2374&lt;=0,0,IF(I2374&lt;=15000,I2374,IF(I2374&lt;=40000,ROUNDUP(I2374/2,0)+7500,IF(I2374&lt;=70000,ROUNDUP(I2374/4,0)+17500,35000)))),28000))))</f>
        <v/>
      </c>
      <c r="V2374" s="18">
        <f>MIN(70000,S2374+T2374+U2374)</f>
        <v/>
      </c>
      <c r="W2374" s="18">
        <f>MAX(0,ROUNDDOWN(M2374-J2374-N2374-K2374-0,-3))</f>
        <v/>
      </c>
      <c r="X2374" s="18">
        <f>MAX(0,ROUNDDOWN(M2374-J2374-N2374-K2374-R2374,-3))</f>
        <v/>
      </c>
      <c r="Y2374" s="18">
        <f>IF(W2374&lt;=0,0,ROUNDDOWN((W2374*LOOKUP(W2374,{0,1950001,3300001,6950001,9000001,18000001,40000001},{0.05,0.1,0.2,0.23,0.33,0.4,0.45})-LOOKUP(W2374,{0,1950001,3300001,6950001,9000001,18000001,40000001},{0,97500,427500,636000,1536000,2796000,4796000}))*1.021,-2))</f>
        <v/>
      </c>
      <c r="Z2374" s="18">
        <f>IF(X2374&lt;=0,0,ROUNDDOWN((X2374*LOOKUP(X2374,{0,1950001,3300001,6950001,9000001,18000001,40000001},{0.05,0.1,0.2,0.23,0.33,0.4,0.45})-LOOKUP(X2374,{0,1950001,3300001,6950001,9000001,18000001,40000001},{0,97500,427500,636000,1536000,2796000,4796000}))*1.021,-2))</f>
        <v/>
      </c>
      <c r="AA2374" s="18">
        <f>MAX(0,ROUNDDOWN(M2374-J2374-430000-L2374-0,-3))</f>
        <v/>
      </c>
      <c r="AB2374" s="18">
        <f>MAX(0,ROUNDDOWN(M2374-J2374-430000-L2374-V2374,-3))</f>
        <v/>
      </c>
      <c r="AC2374" s="18">
        <f>IF(M2374&lt;=450000,0,MAX(0,ROUNDDOWN(AA2374*0.06-MIN(50000,AA2374)*0.03,-2))+MAX(0,ROUNDDOWN(AA2374*0.04-MIN(50000,AA2374)*0.02,-2)))</f>
        <v/>
      </c>
      <c r="AD2374" s="18">
        <f>IF(M2374&lt;=450000,0,MAX(0,ROUNDDOWN(AB2374*0.06-MIN(50000,AB2374)*0.03,-2))+MAX(0,ROUNDDOWN(AB2374*0.04-MIN(50000,AB2374)*0.02,-2)))</f>
        <v/>
      </c>
      <c r="AE2374" s="18">
        <f>Y2374-Z2374</f>
        <v/>
      </c>
      <c r="AF2374" s="18">
        <f>AC2374-AD2374</f>
        <v/>
      </c>
      <c r="AG2374" s="18">
        <f>AE2374+AF2374</f>
        <v/>
      </c>
      <c r="AH2374" s="20">
        <f>IF(W2374&lt;=0,0,LOOKUP(W2374,{0,1950001,3300001,6950001,9000001,18000001,40000001},{0.05,0.1,0.2,0.23,0.33,0.4,0.45}))</f>
        <v/>
      </c>
    </row>
    <row r="2375">
      <c r="A2375" t="inlineStr">
        <is>
          <t>1万円刻み 特例あり一般12万円</t>
        </is>
      </c>
      <c r="B2375" s="18">
        <f>'4_1万円刻み'!$A$765</f>
        <v/>
      </c>
      <c r="C2375" s="19" t="n">
        <v>2026</v>
      </c>
      <c r="D2375" t="inlineStr">
        <is>
          <t>はい</t>
        </is>
      </c>
      <c r="E2375" s="18" t="n">
        <v>120000</v>
      </c>
      <c r="F2375" s="18" t="n">
        <v>0</v>
      </c>
      <c r="G2375" s="18" t="n">
        <v>0</v>
      </c>
      <c r="H2375" s="18" t="n">
        <v>0</v>
      </c>
      <c r="I2375" s="18" t="n">
        <v>0</v>
      </c>
      <c r="J2375" s="18">
        <f>ROUND(MIN(B2375/12,650000)*12*0.0915+MIN(B2375/12,1390000)*12*(0.0504+0)+B2375*0.005,0)</f>
        <v/>
      </c>
      <c r="K2375" s="18" t="n">
        <v>0</v>
      </c>
      <c r="L2375" s="18" t="n">
        <v>0</v>
      </c>
      <c r="M2375" s="18">
        <f>ROUND(IF(C2375&gt;=2026,IF(B2375&lt;741000,0,IF(B2375&lt;2191000,B2375-740000,IF(B2375&lt;2193000,1451000,IF(B2375&lt;2196000,1453000,IF(B2375&lt;2200000,1456000,IF(B2375&lt;3600000,ROUNDDOWN(B2375/4,-3)*2.8-80000,IF(B2375&lt;6600000,ROUNDDOWN(B2375/4,-3)*3.2-440000,IF(B2375&lt;8500000,ROUNDDOWN(B2375*0.9,0)-1100000,B2375-1950000)))))))),IF(B2375&lt;651000,0,IF(B2375&lt;1900000,B2375-650000,IF(B2375&lt;3600000,ROUNDDOWN(B2375/4,-3)*2.8-80000,IF(B2375&lt;6600000,ROUNDDOWN(B2375/4,-3)*3.2-440000,IF(B2375&lt;8500000,ROUNDDOWN(B2375*0.9,0)-1100000,B2375-1950000)))))),0)</f>
        <v/>
      </c>
      <c r="N2375" s="18">
        <f>IF(M2375&gt;23500000,NA(),IF(C2375&gt;=2026,IF(M2375&lt;=4890000,1040000,IF(M2375&lt;=6550000,670000,620000)),IF(M2375&lt;=1320000,950000,IF(M2375&lt;=3360000,880000,IF(M2375&lt;=4890000,680000,IF(M2375&lt;=6550000,630000,580000))))))</f>
        <v/>
      </c>
      <c r="O2375" s="18">
        <f>IF(F2375&lt;=0,IF(AND(D2375="はい",C2375&gt;=2026,C2375&lt;=2027),IF(E2375&lt;=0,0,IF(E2375&lt;=30000,E2375,IF(E2375&lt;=60000,ROUNDUP(E2375/2,0)+15000,IF(E2375&lt;=120000,ROUNDUP(E2375/4,0)+30000,60000)))),IF(E2375&lt;=0,0,IF(E2375&lt;=20000,E2375,IF(E2375&lt;=40000,ROUNDUP(E2375/2,0)+10000,IF(E2375&lt;=80000,ROUNDUP(E2375/4,0)+20000,40000))))),IF(E2375&lt;=0,IF(F2375&lt;=0,0,IF(F2375&lt;=25000,F2375,IF(F2375&lt;=50000,ROUNDUP(F2375/2,0)+12500,IF(F2375&lt;=100000,ROUNDUP(F2375/4,0)+25000,50000)))),MAX(IF(F2375&lt;=0,0,IF(F2375&lt;=25000,F2375,IF(F2375&lt;=50000,ROUNDUP(F2375/2,0)+12500,IF(F2375&lt;=100000,ROUNDUP(F2375/4,0)+25000,50000)))),MIN(IF(AND(D2375="はい",C2375&gt;=2026,C2375&lt;=2027),IF(E2375&lt;=0,0,IF(E2375&lt;=30000,E2375,IF(E2375&lt;=60000,ROUNDUP(E2375/2,0)+15000,IF(E2375&lt;=120000,ROUNDUP(E2375/4,0)+30000,60000)))),IF(E2375&lt;=0,0,IF(E2375&lt;=20000,E2375,IF(E2375&lt;=40000,ROUNDUP(E2375/2,0)+10000,IF(E2375&lt;=80000,ROUNDUP(E2375/4,0)+20000,40000)))))+IF(F2375&lt;=0,0,IF(F2375&lt;=25000,F2375,IF(F2375&lt;=50000,ROUNDUP(F2375/2,0)+12500,IF(F2375&lt;=100000,ROUNDUP(F2375/4,0)+25000,50000)))),IF(AND(D2375="はい",C2375&gt;=2026,C2375&lt;=2027),60000,40000)))))</f>
        <v/>
      </c>
      <c r="P2375" s="18">
        <f>IF(G2375&lt;=0,0,IF(G2375&lt;=20000,G2375,IF(G2375&lt;=40000,ROUNDUP(G2375/2,0)+10000,IF(G2375&lt;=80000,ROUNDUP(G2375/4,0)+20000,40000))))</f>
        <v/>
      </c>
      <c r="Q2375" s="18">
        <f>IF(I2375&lt;=0,IF(H2375&lt;=0,0,IF(H2375&lt;=20000,H2375,IF(H2375&lt;=40000,ROUNDUP(H2375/2,0)+10000,IF(H2375&lt;=80000,ROUNDUP(H2375/4,0)+20000,40000)))),IF(H2375&lt;=0,IF(I2375&lt;=0,0,IF(I2375&lt;=25000,I2375,IF(I2375&lt;=50000,ROUNDUP(I2375/2,0)+12500,IF(I2375&lt;=100000,ROUNDUP(I2375/4,0)+25000,50000)))),MAX(IF(I2375&lt;=0,0,IF(I2375&lt;=25000,I2375,IF(I2375&lt;=50000,ROUNDUP(I2375/2,0)+12500,IF(I2375&lt;=100000,ROUNDUP(I2375/4,0)+25000,50000)))),MIN(IF(H2375&lt;=0,0,IF(H2375&lt;=20000,H2375,IF(H2375&lt;=40000,ROUNDUP(H2375/2,0)+10000,IF(H2375&lt;=80000,ROUNDUP(H2375/4,0)+20000,40000))))+IF(I2375&lt;=0,0,IF(I2375&lt;=25000,I2375,IF(I2375&lt;=50000,ROUNDUP(I2375/2,0)+12500,IF(I2375&lt;=100000,ROUNDUP(I2375/4,0)+25000,50000)))),40000))))</f>
        <v/>
      </c>
      <c r="R2375" s="18">
        <f>MIN(120000,O2375+P2375+Q2375)</f>
        <v/>
      </c>
      <c r="S2375" s="18">
        <f>IF(F2375&lt;=0,IF(E2375&lt;=0,0,IF(E2375&lt;=12000,E2375,IF(E2375&lt;=32000,ROUNDUP(E2375/2,0)+6000,IF(E2375&lt;=56000,ROUNDUP(E2375/4,0)+14000,28000)))),IF(E2375&lt;=0,IF(F2375&lt;=0,0,IF(F2375&lt;=15000,F2375,IF(F2375&lt;=40000,ROUNDUP(F2375/2,0)+7500,IF(F2375&lt;=70000,ROUNDUP(F2375/4,0)+17500,35000)))),MAX(IF(F2375&lt;=0,0,IF(F2375&lt;=15000,F2375,IF(F2375&lt;=40000,ROUNDUP(F2375/2,0)+7500,IF(F2375&lt;=70000,ROUNDUP(F2375/4,0)+17500,35000)))),MIN(IF(E2375&lt;=0,0,IF(E2375&lt;=12000,E2375,IF(E2375&lt;=32000,ROUNDUP(E2375/2,0)+6000,IF(E2375&lt;=56000,ROUNDUP(E2375/4,0)+14000,28000))))+IF(F2375&lt;=0,0,IF(F2375&lt;=15000,F2375,IF(F2375&lt;=40000,ROUNDUP(F2375/2,0)+7500,IF(F2375&lt;=70000,ROUNDUP(F2375/4,0)+17500,35000)))),28000))))</f>
        <v/>
      </c>
      <c r="T2375" s="18">
        <f>IF(G2375&lt;=0,0,IF(G2375&lt;=12000,G2375,IF(G2375&lt;=32000,ROUNDUP(G2375/2,0)+6000,IF(G2375&lt;=56000,ROUNDUP(G2375/4,0)+14000,28000))))</f>
        <v/>
      </c>
      <c r="U2375" s="18">
        <f>IF(I2375&lt;=0,IF(H2375&lt;=0,0,IF(H2375&lt;=12000,H2375,IF(H2375&lt;=32000,ROUNDUP(H2375/2,0)+6000,IF(H2375&lt;=56000,ROUNDUP(H2375/4,0)+14000,28000)))),IF(H2375&lt;=0,IF(I2375&lt;=0,0,IF(I2375&lt;=15000,I2375,IF(I2375&lt;=40000,ROUNDUP(I2375/2,0)+7500,IF(I2375&lt;=70000,ROUNDUP(I2375/4,0)+17500,35000)))),MAX(IF(I2375&lt;=0,0,IF(I2375&lt;=15000,I2375,IF(I2375&lt;=40000,ROUNDUP(I2375/2,0)+7500,IF(I2375&lt;=70000,ROUNDUP(I2375/4,0)+17500,35000)))),MIN(IF(H2375&lt;=0,0,IF(H2375&lt;=12000,H2375,IF(H2375&lt;=32000,ROUNDUP(H2375/2,0)+6000,IF(H2375&lt;=56000,ROUNDUP(H2375/4,0)+14000,28000))))+IF(I2375&lt;=0,0,IF(I2375&lt;=15000,I2375,IF(I2375&lt;=40000,ROUNDUP(I2375/2,0)+7500,IF(I2375&lt;=70000,ROUNDUP(I2375/4,0)+17500,35000)))),28000))))</f>
        <v/>
      </c>
      <c r="V2375" s="18">
        <f>MIN(70000,S2375+T2375+U2375)</f>
        <v/>
      </c>
      <c r="W2375" s="18">
        <f>MAX(0,ROUNDDOWN(M2375-J2375-N2375-K2375-0,-3))</f>
        <v/>
      </c>
      <c r="X2375" s="18">
        <f>MAX(0,ROUNDDOWN(M2375-J2375-N2375-K2375-R2375,-3))</f>
        <v/>
      </c>
      <c r="Y2375" s="18">
        <f>IF(W2375&lt;=0,0,ROUNDDOWN((W2375*LOOKUP(W2375,{0,1950001,3300001,6950001,9000001,18000001,40000001},{0.05,0.1,0.2,0.23,0.33,0.4,0.45})-LOOKUP(W2375,{0,1950001,3300001,6950001,9000001,18000001,40000001},{0,97500,427500,636000,1536000,2796000,4796000}))*1.021,-2))</f>
        <v/>
      </c>
      <c r="Z2375" s="18">
        <f>IF(X2375&lt;=0,0,ROUNDDOWN((X2375*LOOKUP(X2375,{0,1950001,3300001,6950001,9000001,18000001,40000001},{0.05,0.1,0.2,0.23,0.33,0.4,0.45})-LOOKUP(X2375,{0,1950001,3300001,6950001,9000001,18000001,40000001},{0,97500,427500,636000,1536000,2796000,4796000}))*1.021,-2))</f>
        <v/>
      </c>
      <c r="AA2375" s="18">
        <f>MAX(0,ROUNDDOWN(M2375-J2375-430000-L2375-0,-3))</f>
        <v/>
      </c>
      <c r="AB2375" s="18">
        <f>MAX(0,ROUNDDOWN(M2375-J2375-430000-L2375-V2375,-3))</f>
        <v/>
      </c>
      <c r="AC2375" s="18">
        <f>IF(M2375&lt;=450000,0,MAX(0,ROUNDDOWN(AA2375*0.06-MIN(50000,AA2375)*0.03,-2))+MAX(0,ROUNDDOWN(AA2375*0.04-MIN(50000,AA2375)*0.02,-2)))</f>
        <v/>
      </c>
      <c r="AD2375" s="18">
        <f>IF(M2375&lt;=450000,0,MAX(0,ROUNDDOWN(AB2375*0.06-MIN(50000,AB2375)*0.03,-2))+MAX(0,ROUNDDOWN(AB2375*0.04-MIN(50000,AB2375)*0.02,-2)))</f>
        <v/>
      </c>
      <c r="AE2375" s="18">
        <f>Y2375-Z2375</f>
        <v/>
      </c>
      <c r="AF2375" s="18">
        <f>AC2375-AD2375</f>
        <v/>
      </c>
      <c r="AG2375" s="18">
        <f>AE2375+AF2375</f>
        <v/>
      </c>
      <c r="AH2375" s="20">
        <f>IF(W2375&lt;=0,0,LOOKUP(W2375,{0,1950001,3300001,6950001,9000001,18000001,40000001},{0.05,0.1,0.2,0.23,0.33,0.4,0.45}))</f>
        <v/>
      </c>
    </row>
    <row r="2376">
      <c r="A2376" t="inlineStr">
        <is>
          <t>1万円刻み 3区分8万円ずつ</t>
        </is>
      </c>
      <c r="B2376" s="18">
        <f>'4_1万円刻み'!$A$766</f>
        <v/>
      </c>
      <c r="C2376" s="19" t="n">
        <v>2026</v>
      </c>
      <c r="D2376" t="inlineStr">
        <is>
          <t>いいえ</t>
        </is>
      </c>
      <c r="E2376" s="18" t="n">
        <v>80000</v>
      </c>
      <c r="F2376" s="18" t="n">
        <v>0</v>
      </c>
      <c r="G2376" s="18" t="n">
        <v>80000</v>
      </c>
      <c r="H2376" s="18" t="n">
        <v>80000</v>
      </c>
      <c r="I2376" s="18" t="n">
        <v>0</v>
      </c>
      <c r="J2376" s="18">
        <f>ROUND(MIN(B2376/12,650000)*12*0.0915+MIN(B2376/12,1390000)*12*(0.0504+0)+B2376*0.005,0)</f>
        <v/>
      </c>
      <c r="K2376" s="18" t="n">
        <v>0</v>
      </c>
      <c r="L2376" s="18" t="n">
        <v>0</v>
      </c>
      <c r="M2376" s="18">
        <f>ROUND(IF(C2376&gt;=2026,IF(B2376&lt;741000,0,IF(B2376&lt;2191000,B2376-740000,IF(B2376&lt;2193000,1451000,IF(B2376&lt;2196000,1453000,IF(B2376&lt;2200000,1456000,IF(B2376&lt;3600000,ROUNDDOWN(B2376/4,-3)*2.8-80000,IF(B2376&lt;6600000,ROUNDDOWN(B2376/4,-3)*3.2-440000,IF(B2376&lt;8500000,ROUNDDOWN(B2376*0.9,0)-1100000,B2376-1950000)))))))),IF(B2376&lt;651000,0,IF(B2376&lt;1900000,B2376-650000,IF(B2376&lt;3600000,ROUNDDOWN(B2376/4,-3)*2.8-80000,IF(B2376&lt;6600000,ROUNDDOWN(B2376/4,-3)*3.2-440000,IF(B2376&lt;8500000,ROUNDDOWN(B2376*0.9,0)-1100000,B2376-1950000)))))),0)</f>
        <v/>
      </c>
      <c r="N2376" s="18">
        <f>IF(M2376&gt;23500000,NA(),IF(C2376&gt;=2026,IF(M2376&lt;=4890000,1040000,IF(M2376&lt;=6550000,670000,620000)),IF(M2376&lt;=1320000,950000,IF(M2376&lt;=3360000,880000,IF(M2376&lt;=4890000,680000,IF(M2376&lt;=6550000,630000,580000))))))</f>
        <v/>
      </c>
      <c r="O2376" s="18">
        <f>IF(F2376&lt;=0,IF(AND(D2376="はい",C2376&gt;=2026,C2376&lt;=2027),IF(E2376&lt;=0,0,IF(E2376&lt;=30000,E2376,IF(E2376&lt;=60000,ROUNDUP(E2376/2,0)+15000,IF(E2376&lt;=120000,ROUNDUP(E2376/4,0)+30000,60000)))),IF(E2376&lt;=0,0,IF(E2376&lt;=20000,E2376,IF(E2376&lt;=40000,ROUNDUP(E2376/2,0)+10000,IF(E2376&lt;=80000,ROUNDUP(E2376/4,0)+20000,40000))))),IF(E2376&lt;=0,IF(F2376&lt;=0,0,IF(F2376&lt;=25000,F2376,IF(F2376&lt;=50000,ROUNDUP(F2376/2,0)+12500,IF(F2376&lt;=100000,ROUNDUP(F2376/4,0)+25000,50000)))),MAX(IF(F2376&lt;=0,0,IF(F2376&lt;=25000,F2376,IF(F2376&lt;=50000,ROUNDUP(F2376/2,0)+12500,IF(F2376&lt;=100000,ROUNDUP(F2376/4,0)+25000,50000)))),MIN(IF(AND(D2376="はい",C2376&gt;=2026,C2376&lt;=2027),IF(E2376&lt;=0,0,IF(E2376&lt;=30000,E2376,IF(E2376&lt;=60000,ROUNDUP(E2376/2,0)+15000,IF(E2376&lt;=120000,ROUNDUP(E2376/4,0)+30000,60000)))),IF(E2376&lt;=0,0,IF(E2376&lt;=20000,E2376,IF(E2376&lt;=40000,ROUNDUP(E2376/2,0)+10000,IF(E2376&lt;=80000,ROUNDUP(E2376/4,0)+20000,40000)))))+IF(F2376&lt;=0,0,IF(F2376&lt;=25000,F2376,IF(F2376&lt;=50000,ROUNDUP(F2376/2,0)+12500,IF(F2376&lt;=100000,ROUNDUP(F2376/4,0)+25000,50000)))),IF(AND(D2376="はい",C2376&gt;=2026,C2376&lt;=2027),60000,40000)))))</f>
        <v/>
      </c>
      <c r="P2376" s="18">
        <f>IF(G2376&lt;=0,0,IF(G2376&lt;=20000,G2376,IF(G2376&lt;=40000,ROUNDUP(G2376/2,0)+10000,IF(G2376&lt;=80000,ROUNDUP(G2376/4,0)+20000,40000))))</f>
        <v/>
      </c>
      <c r="Q2376" s="18">
        <f>IF(I2376&lt;=0,IF(H2376&lt;=0,0,IF(H2376&lt;=20000,H2376,IF(H2376&lt;=40000,ROUNDUP(H2376/2,0)+10000,IF(H2376&lt;=80000,ROUNDUP(H2376/4,0)+20000,40000)))),IF(H2376&lt;=0,IF(I2376&lt;=0,0,IF(I2376&lt;=25000,I2376,IF(I2376&lt;=50000,ROUNDUP(I2376/2,0)+12500,IF(I2376&lt;=100000,ROUNDUP(I2376/4,0)+25000,50000)))),MAX(IF(I2376&lt;=0,0,IF(I2376&lt;=25000,I2376,IF(I2376&lt;=50000,ROUNDUP(I2376/2,0)+12500,IF(I2376&lt;=100000,ROUNDUP(I2376/4,0)+25000,50000)))),MIN(IF(H2376&lt;=0,0,IF(H2376&lt;=20000,H2376,IF(H2376&lt;=40000,ROUNDUP(H2376/2,0)+10000,IF(H2376&lt;=80000,ROUNDUP(H2376/4,0)+20000,40000))))+IF(I2376&lt;=0,0,IF(I2376&lt;=25000,I2376,IF(I2376&lt;=50000,ROUNDUP(I2376/2,0)+12500,IF(I2376&lt;=100000,ROUNDUP(I2376/4,0)+25000,50000)))),40000))))</f>
        <v/>
      </c>
      <c r="R2376" s="18">
        <f>MIN(120000,O2376+P2376+Q2376)</f>
        <v/>
      </c>
      <c r="S2376" s="18">
        <f>IF(F2376&lt;=0,IF(E2376&lt;=0,0,IF(E2376&lt;=12000,E2376,IF(E2376&lt;=32000,ROUNDUP(E2376/2,0)+6000,IF(E2376&lt;=56000,ROUNDUP(E2376/4,0)+14000,28000)))),IF(E2376&lt;=0,IF(F2376&lt;=0,0,IF(F2376&lt;=15000,F2376,IF(F2376&lt;=40000,ROUNDUP(F2376/2,0)+7500,IF(F2376&lt;=70000,ROUNDUP(F2376/4,0)+17500,35000)))),MAX(IF(F2376&lt;=0,0,IF(F2376&lt;=15000,F2376,IF(F2376&lt;=40000,ROUNDUP(F2376/2,0)+7500,IF(F2376&lt;=70000,ROUNDUP(F2376/4,0)+17500,35000)))),MIN(IF(E2376&lt;=0,0,IF(E2376&lt;=12000,E2376,IF(E2376&lt;=32000,ROUNDUP(E2376/2,0)+6000,IF(E2376&lt;=56000,ROUNDUP(E2376/4,0)+14000,28000))))+IF(F2376&lt;=0,0,IF(F2376&lt;=15000,F2376,IF(F2376&lt;=40000,ROUNDUP(F2376/2,0)+7500,IF(F2376&lt;=70000,ROUNDUP(F2376/4,0)+17500,35000)))),28000))))</f>
        <v/>
      </c>
      <c r="T2376" s="18">
        <f>IF(G2376&lt;=0,0,IF(G2376&lt;=12000,G2376,IF(G2376&lt;=32000,ROUNDUP(G2376/2,0)+6000,IF(G2376&lt;=56000,ROUNDUP(G2376/4,0)+14000,28000))))</f>
        <v/>
      </c>
      <c r="U2376" s="18">
        <f>IF(I2376&lt;=0,IF(H2376&lt;=0,0,IF(H2376&lt;=12000,H2376,IF(H2376&lt;=32000,ROUNDUP(H2376/2,0)+6000,IF(H2376&lt;=56000,ROUNDUP(H2376/4,0)+14000,28000)))),IF(H2376&lt;=0,IF(I2376&lt;=0,0,IF(I2376&lt;=15000,I2376,IF(I2376&lt;=40000,ROUNDUP(I2376/2,0)+7500,IF(I2376&lt;=70000,ROUNDUP(I2376/4,0)+17500,35000)))),MAX(IF(I2376&lt;=0,0,IF(I2376&lt;=15000,I2376,IF(I2376&lt;=40000,ROUNDUP(I2376/2,0)+7500,IF(I2376&lt;=70000,ROUNDUP(I2376/4,0)+17500,35000)))),MIN(IF(H2376&lt;=0,0,IF(H2376&lt;=12000,H2376,IF(H2376&lt;=32000,ROUNDUP(H2376/2,0)+6000,IF(H2376&lt;=56000,ROUNDUP(H2376/4,0)+14000,28000))))+IF(I2376&lt;=0,0,IF(I2376&lt;=15000,I2376,IF(I2376&lt;=40000,ROUNDUP(I2376/2,0)+7500,IF(I2376&lt;=70000,ROUNDUP(I2376/4,0)+17500,35000)))),28000))))</f>
        <v/>
      </c>
      <c r="V2376" s="18">
        <f>MIN(70000,S2376+T2376+U2376)</f>
        <v/>
      </c>
      <c r="W2376" s="18">
        <f>MAX(0,ROUNDDOWN(M2376-J2376-N2376-K2376-0,-3))</f>
        <v/>
      </c>
      <c r="X2376" s="18">
        <f>MAX(0,ROUNDDOWN(M2376-J2376-N2376-K2376-R2376,-3))</f>
        <v/>
      </c>
      <c r="Y2376" s="18">
        <f>IF(W2376&lt;=0,0,ROUNDDOWN((W2376*LOOKUP(W2376,{0,1950001,3300001,6950001,9000001,18000001,40000001},{0.05,0.1,0.2,0.23,0.33,0.4,0.45})-LOOKUP(W2376,{0,1950001,3300001,6950001,9000001,18000001,40000001},{0,97500,427500,636000,1536000,2796000,4796000}))*1.021,-2))</f>
        <v/>
      </c>
      <c r="Z2376" s="18">
        <f>IF(X2376&lt;=0,0,ROUNDDOWN((X2376*LOOKUP(X2376,{0,1950001,3300001,6950001,9000001,18000001,40000001},{0.05,0.1,0.2,0.23,0.33,0.4,0.45})-LOOKUP(X2376,{0,1950001,3300001,6950001,9000001,18000001,40000001},{0,97500,427500,636000,1536000,2796000,4796000}))*1.021,-2))</f>
        <v/>
      </c>
      <c r="AA2376" s="18">
        <f>MAX(0,ROUNDDOWN(M2376-J2376-430000-L2376-0,-3))</f>
        <v/>
      </c>
      <c r="AB2376" s="18">
        <f>MAX(0,ROUNDDOWN(M2376-J2376-430000-L2376-V2376,-3))</f>
        <v/>
      </c>
      <c r="AC2376" s="18">
        <f>IF(M2376&lt;=450000,0,MAX(0,ROUNDDOWN(AA2376*0.06-MIN(50000,AA2376)*0.03,-2))+MAX(0,ROUNDDOWN(AA2376*0.04-MIN(50000,AA2376)*0.02,-2)))</f>
        <v/>
      </c>
      <c r="AD2376" s="18">
        <f>IF(M2376&lt;=450000,0,MAX(0,ROUNDDOWN(AB2376*0.06-MIN(50000,AB2376)*0.03,-2))+MAX(0,ROUNDDOWN(AB2376*0.04-MIN(50000,AB2376)*0.02,-2)))</f>
        <v/>
      </c>
      <c r="AE2376" s="18">
        <f>Y2376-Z2376</f>
        <v/>
      </c>
      <c r="AF2376" s="18">
        <f>AC2376-AD2376</f>
        <v/>
      </c>
      <c r="AG2376" s="18">
        <f>AE2376+AF2376</f>
        <v/>
      </c>
      <c r="AH2376" s="20">
        <f>IF(W2376&lt;=0,0,LOOKUP(W2376,{0,1950001,3300001,6950001,9000001,18000001,40000001},{0.05,0.1,0.2,0.23,0.33,0.4,0.45}))</f>
        <v/>
      </c>
    </row>
    <row r="2377">
      <c r="A2377" t="inlineStr">
        <is>
          <t>1万円刻み 一般8万円</t>
        </is>
      </c>
      <c r="B2377" s="18">
        <f>'4_1万円刻み'!$A$766</f>
        <v/>
      </c>
      <c r="C2377" s="19" t="n">
        <v>2026</v>
      </c>
      <c r="D2377" t="inlineStr">
        <is>
          <t>いいえ</t>
        </is>
      </c>
      <c r="E2377" s="18" t="n">
        <v>80000</v>
      </c>
      <c r="F2377" s="18" t="n">
        <v>0</v>
      </c>
      <c r="G2377" s="18" t="n">
        <v>0</v>
      </c>
      <c r="H2377" s="18" t="n">
        <v>0</v>
      </c>
      <c r="I2377" s="18" t="n">
        <v>0</v>
      </c>
      <c r="J2377" s="18">
        <f>ROUND(MIN(B2377/12,650000)*12*0.0915+MIN(B2377/12,1390000)*12*(0.0504+0)+B2377*0.005,0)</f>
        <v/>
      </c>
      <c r="K2377" s="18" t="n">
        <v>0</v>
      </c>
      <c r="L2377" s="18" t="n">
        <v>0</v>
      </c>
      <c r="M2377" s="18">
        <f>ROUND(IF(C2377&gt;=2026,IF(B2377&lt;741000,0,IF(B2377&lt;2191000,B2377-740000,IF(B2377&lt;2193000,1451000,IF(B2377&lt;2196000,1453000,IF(B2377&lt;2200000,1456000,IF(B2377&lt;3600000,ROUNDDOWN(B2377/4,-3)*2.8-80000,IF(B2377&lt;6600000,ROUNDDOWN(B2377/4,-3)*3.2-440000,IF(B2377&lt;8500000,ROUNDDOWN(B2377*0.9,0)-1100000,B2377-1950000)))))))),IF(B2377&lt;651000,0,IF(B2377&lt;1900000,B2377-650000,IF(B2377&lt;3600000,ROUNDDOWN(B2377/4,-3)*2.8-80000,IF(B2377&lt;6600000,ROUNDDOWN(B2377/4,-3)*3.2-440000,IF(B2377&lt;8500000,ROUNDDOWN(B2377*0.9,0)-1100000,B2377-1950000)))))),0)</f>
        <v/>
      </c>
      <c r="N2377" s="18">
        <f>IF(M2377&gt;23500000,NA(),IF(C2377&gt;=2026,IF(M2377&lt;=4890000,1040000,IF(M2377&lt;=6550000,670000,620000)),IF(M2377&lt;=1320000,950000,IF(M2377&lt;=3360000,880000,IF(M2377&lt;=4890000,680000,IF(M2377&lt;=6550000,630000,580000))))))</f>
        <v/>
      </c>
      <c r="O2377" s="18">
        <f>IF(F2377&lt;=0,IF(AND(D2377="はい",C2377&gt;=2026,C2377&lt;=2027),IF(E2377&lt;=0,0,IF(E2377&lt;=30000,E2377,IF(E2377&lt;=60000,ROUNDUP(E2377/2,0)+15000,IF(E2377&lt;=120000,ROUNDUP(E2377/4,0)+30000,60000)))),IF(E2377&lt;=0,0,IF(E2377&lt;=20000,E2377,IF(E2377&lt;=40000,ROUNDUP(E2377/2,0)+10000,IF(E2377&lt;=80000,ROUNDUP(E2377/4,0)+20000,40000))))),IF(E2377&lt;=0,IF(F2377&lt;=0,0,IF(F2377&lt;=25000,F2377,IF(F2377&lt;=50000,ROUNDUP(F2377/2,0)+12500,IF(F2377&lt;=100000,ROUNDUP(F2377/4,0)+25000,50000)))),MAX(IF(F2377&lt;=0,0,IF(F2377&lt;=25000,F2377,IF(F2377&lt;=50000,ROUNDUP(F2377/2,0)+12500,IF(F2377&lt;=100000,ROUNDUP(F2377/4,0)+25000,50000)))),MIN(IF(AND(D2377="はい",C2377&gt;=2026,C2377&lt;=2027),IF(E2377&lt;=0,0,IF(E2377&lt;=30000,E2377,IF(E2377&lt;=60000,ROUNDUP(E2377/2,0)+15000,IF(E2377&lt;=120000,ROUNDUP(E2377/4,0)+30000,60000)))),IF(E2377&lt;=0,0,IF(E2377&lt;=20000,E2377,IF(E2377&lt;=40000,ROUNDUP(E2377/2,0)+10000,IF(E2377&lt;=80000,ROUNDUP(E2377/4,0)+20000,40000)))))+IF(F2377&lt;=0,0,IF(F2377&lt;=25000,F2377,IF(F2377&lt;=50000,ROUNDUP(F2377/2,0)+12500,IF(F2377&lt;=100000,ROUNDUP(F2377/4,0)+25000,50000)))),IF(AND(D2377="はい",C2377&gt;=2026,C2377&lt;=2027),60000,40000)))))</f>
        <v/>
      </c>
      <c r="P2377" s="18">
        <f>IF(G2377&lt;=0,0,IF(G2377&lt;=20000,G2377,IF(G2377&lt;=40000,ROUNDUP(G2377/2,0)+10000,IF(G2377&lt;=80000,ROUNDUP(G2377/4,0)+20000,40000))))</f>
        <v/>
      </c>
      <c r="Q2377" s="18">
        <f>IF(I2377&lt;=0,IF(H2377&lt;=0,0,IF(H2377&lt;=20000,H2377,IF(H2377&lt;=40000,ROUNDUP(H2377/2,0)+10000,IF(H2377&lt;=80000,ROUNDUP(H2377/4,0)+20000,40000)))),IF(H2377&lt;=0,IF(I2377&lt;=0,0,IF(I2377&lt;=25000,I2377,IF(I2377&lt;=50000,ROUNDUP(I2377/2,0)+12500,IF(I2377&lt;=100000,ROUNDUP(I2377/4,0)+25000,50000)))),MAX(IF(I2377&lt;=0,0,IF(I2377&lt;=25000,I2377,IF(I2377&lt;=50000,ROUNDUP(I2377/2,0)+12500,IF(I2377&lt;=100000,ROUNDUP(I2377/4,0)+25000,50000)))),MIN(IF(H2377&lt;=0,0,IF(H2377&lt;=20000,H2377,IF(H2377&lt;=40000,ROUNDUP(H2377/2,0)+10000,IF(H2377&lt;=80000,ROUNDUP(H2377/4,0)+20000,40000))))+IF(I2377&lt;=0,0,IF(I2377&lt;=25000,I2377,IF(I2377&lt;=50000,ROUNDUP(I2377/2,0)+12500,IF(I2377&lt;=100000,ROUNDUP(I2377/4,0)+25000,50000)))),40000))))</f>
        <v/>
      </c>
      <c r="R2377" s="18">
        <f>MIN(120000,O2377+P2377+Q2377)</f>
        <v/>
      </c>
      <c r="S2377" s="18">
        <f>IF(F2377&lt;=0,IF(E2377&lt;=0,0,IF(E2377&lt;=12000,E2377,IF(E2377&lt;=32000,ROUNDUP(E2377/2,0)+6000,IF(E2377&lt;=56000,ROUNDUP(E2377/4,0)+14000,28000)))),IF(E2377&lt;=0,IF(F2377&lt;=0,0,IF(F2377&lt;=15000,F2377,IF(F2377&lt;=40000,ROUNDUP(F2377/2,0)+7500,IF(F2377&lt;=70000,ROUNDUP(F2377/4,0)+17500,35000)))),MAX(IF(F2377&lt;=0,0,IF(F2377&lt;=15000,F2377,IF(F2377&lt;=40000,ROUNDUP(F2377/2,0)+7500,IF(F2377&lt;=70000,ROUNDUP(F2377/4,0)+17500,35000)))),MIN(IF(E2377&lt;=0,0,IF(E2377&lt;=12000,E2377,IF(E2377&lt;=32000,ROUNDUP(E2377/2,0)+6000,IF(E2377&lt;=56000,ROUNDUP(E2377/4,0)+14000,28000))))+IF(F2377&lt;=0,0,IF(F2377&lt;=15000,F2377,IF(F2377&lt;=40000,ROUNDUP(F2377/2,0)+7500,IF(F2377&lt;=70000,ROUNDUP(F2377/4,0)+17500,35000)))),28000))))</f>
        <v/>
      </c>
      <c r="T2377" s="18">
        <f>IF(G2377&lt;=0,0,IF(G2377&lt;=12000,G2377,IF(G2377&lt;=32000,ROUNDUP(G2377/2,0)+6000,IF(G2377&lt;=56000,ROUNDUP(G2377/4,0)+14000,28000))))</f>
        <v/>
      </c>
      <c r="U2377" s="18">
        <f>IF(I2377&lt;=0,IF(H2377&lt;=0,0,IF(H2377&lt;=12000,H2377,IF(H2377&lt;=32000,ROUNDUP(H2377/2,0)+6000,IF(H2377&lt;=56000,ROUNDUP(H2377/4,0)+14000,28000)))),IF(H2377&lt;=0,IF(I2377&lt;=0,0,IF(I2377&lt;=15000,I2377,IF(I2377&lt;=40000,ROUNDUP(I2377/2,0)+7500,IF(I2377&lt;=70000,ROUNDUP(I2377/4,0)+17500,35000)))),MAX(IF(I2377&lt;=0,0,IF(I2377&lt;=15000,I2377,IF(I2377&lt;=40000,ROUNDUP(I2377/2,0)+7500,IF(I2377&lt;=70000,ROUNDUP(I2377/4,0)+17500,35000)))),MIN(IF(H2377&lt;=0,0,IF(H2377&lt;=12000,H2377,IF(H2377&lt;=32000,ROUNDUP(H2377/2,0)+6000,IF(H2377&lt;=56000,ROUNDUP(H2377/4,0)+14000,28000))))+IF(I2377&lt;=0,0,IF(I2377&lt;=15000,I2377,IF(I2377&lt;=40000,ROUNDUP(I2377/2,0)+7500,IF(I2377&lt;=70000,ROUNDUP(I2377/4,0)+17500,35000)))),28000))))</f>
        <v/>
      </c>
      <c r="V2377" s="18">
        <f>MIN(70000,S2377+T2377+U2377)</f>
        <v/>
      </c>
      <c r="W2377" s="18">
        <f>MAX(0,ROUNDDOWN(M2377-J2377-N2377-K2377-0,-3))</f>
        <v/>
      </c>
      <c r="X2377" s="18">
        <f>MAX(0,ROUNDDOWN(M2377-J2377-N2377-K2377-R2377,-3))</f>
        <v/>
      </c>
      <c r="Y2377" s="18">
        <f>IF(W2377&lt;=0,0,ROUNDDOWN((W2377*LOOKUP(W2377,{0,1950001,3300001,6950001,9000001,18000001,40000001},{0.05,0.1,0.2,0.23,0.33,0.4,0.45})-LOOKUP(W2377,{0,1950001,3300001,6950001,9000001,18000001,40000001},{0,97500,427500,636000,1536000,2796000,4796000}))*1.021,-2))</f>
        <v/>
      </c>
      <c r="Z2377" s="18">
        <f>IF(X2377&lt;=0,0,ROUNDDOWN((X2377*LOOKUP(X2377,{0,1950001,3300001,6950001,9000001,18000001,40000001},{0.05,0.1,0.2,0.23,0.33,0.4,0.45})-LOOKUP(X2377,{0,1950001,3300001,6950001,9000001,18000001,40000001},{0,97500,427500,636000,1536000,2796000,4796000}))*1.021,-2))</f>
        <v/>
      </c>
      <c r="AA2377" s="18">
        <f>MAX(0,ROUNDDOWN(M2377-J2377-430000-L2377-0,-3))</f>
        <v/>
      </c>
      <c r="AB2377" s="18">
        <f>MAX(0,ROUNDDOWN(M2377-J2377-430000-L2377-V2377,-3))</f>
        <v/>
      </c>
      <c r="AC2377" s="18">
        <f>IF(M2377&lt;=450000,0,MAX(0,ROUNDDOWN(AA2377*0.06-MIN(50000,AA2377)*0.03,-2))+MAX(0,ROUNDDOWN(AA2377*0.04-MIN(50000,AA2377)*0.02,-2)))</f>
        <v/>
      </c>
      <c r="AD2377" s="18">
        <f>IF(M2377&lt;=450000,0,MAX(0,ROUNDDOWN(AB2377*0.06-MIN(50000,AB2377)*0.03,-2))+MAX(0,ROUNDDOWN(AB2377*0.04-MIN(50000,AB2377)*0.02,-2)))</f>
        <v/>
      </c>
      <c r="AE2377" s="18">
        <f>Y2377-Z2377</f>
        <v/>
      </c>
      <c r="AF2377" s="18">
        <f>AC2377-AD2377</f>
        <v/>
      </c>
      <c r="AG2377" s="18">
        <f>AE2377+AF2377</f>
        <v/>
      </c>
      <c r="AH2377" s="20">
        <f>IF(W2377&lt;=0,0,LOOKUP(W2377,{0,1950001,3300001,6950001,9000001,18000001,40000001},{0.05,0.1,0.2,0.23,0.33,0.4,0.45}))</f>
        <v/>
      </c>
    </row>
    <row r="2378">
      <c r="A2378" t="inlineStr">
        <is>
          <t>1万円刻み 特例あり一般12万円</t>
        </is>
      </c>
      <c r="B2378" s="18">
        <f>'4_1万円刻み'!$A$766</f>
        <v/>
      </c>
      <c r="C2378" s="19" t="n">
        <v>2026</v>
      </c>
      <c r="D2378" t="inlineStr">
        <is>
          <t>はい</t>
        </is>
      </c>
      <c r="E2378" s="18" t="n">
        <v>120000</v>
      </c>
      <c r="F2378" s="18" t="n">
        <v>0</v>
      </c>
      <c r="G2378" s="18" t="n">
        <v>0</v>
      </c>
      <c r="H2378" s="18" t="n">
        <v>0</v>
      </c>
      <c r="I2378" s="18" t="n">
        <v>0</v>
      </c>
      <c r="J2378" s="18">
        <f>ROUND(MIN(B2378/12,650000)*12*0.0915+MIN(B2378/12,1390000)*12*(0.0504+0)+B2378*0.005,0)</f>
        <v/>
      </c>
      <c r="K2378" s="18" t="n">
        <v>0</v>
      </c>
      <c r="L2378" s="18" t="n">
        <v>0</v>
      </c>
      <c r="M2378" s="18">
        <f>ROUND(IF(C2378&gt;=2026,IF(B2378&lt;741000,0,IF(B2378&lt;2191000,B2378-740000,IF(B2378&lt;2193000,1451000,IF(B2378&lt;2196000,1453000,IF(B2378&lt;2200000,1456000,IF(B2378&lt;3600000,ROUNDDOWN(B2378/4,-3)*2.8-80000,IF(B2378&lt;6600000,ROUNDDOWN(B2378/4,-3)*3.2-440000,IF(B2378&lt;8500000,ROUNDDOWN(B2378*0.9,0)-1100000,B2378-1950000)))))))),IF(B2378&lt;651000,0,IF(B2378&lt;1900000,B2378-650000,IF(B2378&lt;3600000,ROUNDDOWN(B2378/4,-3)*2.8-80000,IF(B2378&lt;6600000,ROUNDDOWN(B2378/4,-3)*3.2-440000,IF(B2378&lt;8500000,ROUNDDOWN(B2378*0.9,0)-1100000,B2378-1950000)))))),0)</f>
        <v/>
      </c>
      <c r="N2378" s="18">
        <f>IF(M2378&gt;23500000,NA(),IF(C2378&gt;=2026,IF(M2378&lt;=4890000,1040000,IF(M2378&lt;=6550000,670000,620000)),IF(M2378&lt;=1320000,950000,IF(M2378&lt;=3360000,880000,IF(M2378&lt;=4890000,680000,IF(M2378&lt;=6550000,630000,580000))))))</f>
        <v/>
      </c>
      <c r="O2378" s="18">
        <f>IF(F2378&lt;=0,IF(AND(D2378="はい",C2378&gt;=2026,C2378&lt;=2027),IF(E2378&lt;=0,0,IF(E2378&lt;=30000,E2378,IF(E2378&lt;=60000,ROUNDUP(E2378/2,0)+15000,IF(E2378&lt;=120000,ROUNDUP(E2378/4,0)+30000,60000)))),IF(E2378&lt;=0,0,IF(E2378&lt;=20000,E2378,IF(E2378&lt;=40000,ROUNDUP(E2378/2,0)+10000,IF(E2378&lt;=80000,ROUNDUP(E2378/4,0)+20000,40000))))),IF(E2378&lt;=0,IF(F2378&lt;=0,0,IF(F2378&lt;=25000,F2378,IF(F2378&lt;=50000,ROUNDUP(F2378/2,0)+12500,IF(F2378&lt;=100000,ROUNDUP(F2378/4,0)+25000,50000)))),MAX(IF(F2378&lt;=0,0,IF(F2378&lt;=25000,F2378,IF(F2378&lt;=50000,ROUNDUP(F2378/2,0)+12500,IF(F2378&lt;=100000,ROUNDUP(F2378/4,0)+25000,50000)))),MIN(IF(AND(D2378="はい",C2378&gt;=2026,C2378&lt;=2027),IF(E2378&lt;=0,0,IF(E2378&lt;=30000,E2378,IF(E2378&lt;=60000,ROUNDUP(E2378/2,0)+15000,IF(E2378&lt;=120000,ROUNDUP(E2378/4,0)+30000,60000)))),IF(E2378&lt;=0,0,IF(E2378&lt;=20000,E2378,IF(E2378&lt;=40000,ROUNDUP(E2378/2,0)+10000,IF(E2378&lt;=80000,ROUNDUP(E2378/4,0)+20000,40000)))))+IF(F2378&lt;=0,0,IF(F2378&lt;=25000,F2378,IF(F2378&lt;=50000,ROUNDUP(F2378/2,0)+12500,IF(F2378&lt;=100000,ROUNDUP(F2378/4,0)+25000,50000)))),IF(AND(D2378="はい",C2378&gt;=2026,C2378&lt;=2027),60000,40000)))))</f>
        <v/>
      </c>
      <c r="P2378" s="18">
        <f>IF(G2378&lt;=0,0,IF(G2378&lt;=20000,G2378,IF(G2378&lt;=40000,ROUNDUP(G2378/2,0)+10000,IF(G2378&lt;=80000,ROUNDUP(G2378/4,0)+20000,40000))))</f>
        <v/>
      </c>
      <c r="Q2378" s="18">
        <f>IF(I2378&lt;=0,IF(H2378&lt;=0,0,IF(H2378&lt;=20000,H2378,IF(H2378&lt;=40000,ROUNDUP(H2378/2,0)+10000,IF(H2378&lt;=80000,ROUNDUP(H2378/4,0)+20000,40000)))),IF(H2378&lt;=0,IF(I2378&lt;=0,0,IF(I2378&lt;=25000,I2378,IF(I2378&lt;=50000,ROUNDUP(I2378/2,0)+12500,IF(I2378&lt;=100000,ROUNDUP(I2378/4,0)+25000,50000)))),MAX(IF(I2378&lt;=0,0,IF(I2378&lt;=25000,I2378,IF(I2378&lt;=50000,ROUNDUP(I2378/2,0)+12500,IF(I2378&lt;=100000,ROUNDUP(I2378/4,0)+25000,50000)))),MIN(IF(H2378&lt;=0,0,IF(H2378&lt;=20000,H2378,IF(H2378&lt;=40000,ROUNDUP(H2378/2,0)+10000,IF(H2378&lt;=80000,ROUNDUP(H2378/4,0)+20000,40000))))+IF(I2378&lt;=0,0,IF(I2378&lt;=25000,I2378,IF(I2378&lt;=50000,ROUNDUP(I2378/2,0)+12500,IF(I2378&lt;=100000,ROUNDUP(I2378/4,0)+25000,50000)))),40000))))</f>
        <v/>
      </c>
      <c r="R2378" s="18">
        <f>MIN(120000,O2378+P2378+Q2378)</f>
        <v/>
      </c>
      <c r="S2378" s="18">
        <f>IF(F2378&lt;=0,IF(E2378&lt;=0,0,IF(E2378&lt;=12000,E2378,IF(E2378&lt;=32000,ROUNDUP(E2378/2,0)+6000,IF(E2378&lt;=56000,ROUNDUP(E2378/4,0)+14000,28000)))),IF(E2378&lt;=0,IF(F2378&lt;=0,0,IF(F2378&lt;=15000,F2378,IF(F2378&lt;=40000,ROUNDUP(F2378/2,0)+7500,IF(F2378&lt;=70000,ROUNDUP(F2378/4,0)+17500,35000)))),MAX(IF(F2378&lt;=0,0,IF(F2378&lt;=15000,F2378,IF(F2378&lt;=40000,ROUNDUP(F2378/2,0)+7500,IF(F2378&lt;=70000,ROUNDUP(F2378/4,0)+17500,35000)))),MIN(IF(E2378&lt;=0,0,IF(E2378&lt;=12000,E2378,IF(E2378&lt;=32000,ROUNDUP(E2378/2,0)+6000,IF(E2378&lt;=56000,ROUNDUP(E2378/4,0)+14000,28000))))+IF(F2378&lt;=0,0,IF(F2378&lt;=15000,F2378,IF(F2378&lt;=40000,ROUNDUP(F2378/2,0)+7500,IF(F2378&lt;=70000,ROUNDUP(F2378/4,0)+17500,35000)))),28000))))</f>
        <v/>
      </c>
      <c r="T2378" s="18">
        <f>IF(G2378&lt;=0,0,IF(G2378&lt;=12000,G2378,IF(G2378&lt;=32000,ROUNDUP(G2378/2,0)+6000,IF(G2378&lt;=56000,ROUNDUP(G2378/4,0)+14000,28000))))</f>
        <v/>
      </c>
      <c r="U2378" s="18">
        <f>IF(I2378&lt;=0,IF(H2378&lt;=0,0,IF(H2378&lt;=12000,H2378,IF(H2378&lt;=32000,ROUNDUP(H2378/2,0)+6000,IF(H2378&lt;=56000,ROUNDUP(H2378/4,0)+14000,28000)))),IF(H2378&lt;=0,IF(I2378&lt;=0,0,IF(I2378&lt;=15000,I2378,IF(I2378&lt;=40000,ROUNDUP(I2378/2,0)+7500,IF(I2378&lt;=70000,ROUNDUP(I2378/4,0)+17500,35000)))),MAX(IF(I2378&lt;=0,0,IF(I2378&lt;=15000,I2378,IF(I2378&lt;=40000,ROUNDUP(I2378/2,0)+7500,IF(I2378&lt;=70000,ROUNDUP(I2378/4,0)+17500,35000)))),MIN(IF(H2378&lt;=0,0,IF(H2378&lt;=12000,H2378,IF(H2378&lt;=32000,ROUNDUP(H2378/2,0)+6000,IF(H2378&lt;=56000,ROUNDUP(H2378/4,0)+14000,28000))))+IF(I2378&lt;=0,0,IF(I2378&lt;=15000,I2378,IF(I2378&lt;=40000,ROUNDUP(I2378/2,0)+7500,IF(I2378&lt;=70000,ROUNDUP(I2378/4,0)+17500,35000)))),28000))))</f>
        <v/>
      </c>
      <c r="V2378" s="18">
        <f>MIN(70000,S2378+T2378+U2378)</f>
        <v/>
      </c>
      <c r="W2378" s="18">
        <f>MAX(0,ROUNDDOWN(M2378-J2378-N2378-K2378-0,-3))</f>
        <v/>
      </c>
      <c r="X2378" s="18">
        <f>MAX(0,ROUNDDOWN(M2378-J2378-N2378-K2378-R2378,-3))</f>
        <v/>
      </c>
      <c r="Y2378" s="18">
        <f>IF(W2378&lt;=0,0,ROUNDDOWN((W2378*LOOKUP(W2378,{0,1950001,3300001,6950001,9000001,18000001,40000001},{0.05,0.1,0.2,0.23,0.33,0.4,0.45})-LOOKUP(W2378,{0,1950001,3300001,6950001,9000001,18000001,40000001},{0,97500,427500,636000,1536000,2796000,4796000}))*1.021,-2))</f>
        <v/>
      </c>
      <c r="Z2378" s="18">
        <f>IF(X2378&lt;=0,0,ROUNDDOWN((X2378*LOOKUP(X2378,{0,1950001,3300001,6950001,9000001,18000001,40000001},{0.05,0.1,0.2,0.23,0.33,0.4,0.45})-LOOKUP(X2378,{0,1950001,3300001,6950001,9000001,18000001,40000001},{0,97500,427500,636000,1536000,2796000,4796000}))*1.021,-2))</f>
        <v/>
      </c>
      <c r="AA2378" s="18">
        <f>MAX(0,ROUNDDOWN(M2378-J2378-430000-L2378-0,-3))</f>
        <v/>
      </c>
      <c r="AB2378" s="18">
        <f>MAX(0,ROUNDDOWN(M2378-J2378-430000-L2378-V2378,-3))</f>
        <v/>
      </c>
      <c r="AC2378" s="18">
        <f>IF(M2378&lt;=450000,0,MAX(0,ROUNDDOWN(AA2378*0.06-MIN(50000,AA2378)*0.03,-2))+MAX(0,ROUNDDOWN(AA2378*0.04-MIN(50000,AA2378)*0.02,-2)))</f>
        <v/>
      </c>
      <c r="AD2378" s="18">
        <f>IF(M2378&lt;=450000,0,MAX(0,ROUNDDOWN(AB2378*0.06-MIN(50000,AB2378)*0.03,-2))+MAX(0,ROUNDDOWN(AB2378*0.04-MIN(50000,AB2378)*0.02,-2)))</f>
        <v/>
      </c>
      <c r="AE2378" s="18">
        <f>Y2378-Z2378</f>
        <v/>
      </c>
      <c r="AF2378" s="18">
        <f>AC2378-AD2378</f>
        <v/>
      </c>
      <c r="AG2378" s="18">
        <f>AE2378+AF2378</f>
        <v/>
      </c>
      <c r="AH2378" s="20">
        <f>IF(W2378&lt;=0,0,LOOKUP(W2378,{0,1950001,3300001,6950001,9000001,18000001,40000001},{0.05,0.1,0.2,0.23,0.33,0.4,0.45}))</f>
        <v/>
      </c>
    </row>
    <row r="2379">
      <c r="A2379" t="inlineStr">
        <is>
          <t>1万円刻み 3区分8万円ずつ</t>
        </is>
      </c>
      <c r="B2379" s="18">
        <f>'4_1万円刻み'!$A$767</f>
        <v/>
      </c>
      <c r="C2379" s="19" t="n">
        <v>2026</v>
      </c>
      <c r="D2379" t="inlineStr">
        <is>
          <t>いいえ</t>
        </is>
      </c>
      <c r="E2379" s="18" t="n">
        <v>80000</v>
      </c>
      <c r="F2379" s="18" t="n">
        <v>0</v>
      </c>
      <c r="G2379" s="18" t="n">
        <v>80000</v>
      </c>
      <c r="H2379" s="18" t="n">
        <v>80000</v>
      </c>
      <c r="I2379" s="18" t="n">
        <v>0</v>
      </c>
      <c r="J2379" s="18">
        <f>ROUND(MIN(B2379/12,650000)*12*0.0915+MIN(B2379/12,1390000)*12*(0.0504+0)+B2379*0.005,0)</f>
        <v/>
      </c>
      <c r="K2379" s="18" t="n">
        <v>0</v>
      </c>
      <c r="L2379" s="18" t="n">
        <v>0</v>
      </c>
      <c r="M2379" s="18">
        <f>ROUND(IF(C2379&gt;=2026,IF(B2379&lt;741000,0,IF(B2379&lt;2191000,B2379-740000,IF(B2379&lt;2193000,1451000,IF(B2379&lt;2196000,1453000,IF(B2379&lt;2200000,1456000,IF(B2379&lt;3600000,ROUNDDOWN(B2379/4,-3)*2.8-80000,IF(B2379&lt;6600000,ROUNDDOWN(B2379/4,-3)*3.2-440000,IF(B2379&lt;8500000,ROUNDDOWN(B2379*0.9,0)-1100000,B2379-1950000)))))))),IF(B2379&lt;651000,0,IF(B2379&lt;1900000,B2379-650000,IF(B2379&lt;3600000,ROUNDDOWN(B2379/4,-3)*2.8-80000,IF(B2379&lt;6600000,ROUNDDOWN(B2379/4,-3)*3.2-440000,IF(B2379&lt;8500000,ROUNDDOWN(B2379*0.9,0)-1100000,B2379-1950000)))))),0)</f>
        <v/>
      </c>
      <c r="N2379" s="18">
        <f>IF(M2379&gt;23500000,NA(),IF(C2379&gt;=2026,IF(M2379&lt;=4890000,1040000,IF(M2379&lt;=6550000,670000,620000)),IF(M2379&lt;=1320000,950000,IF(M2379&lt;=3360000,880000,IF(M2379&lt;=4890000,680000,IF(M2379&lt;=6550000,630000,580000))))))</f>
        <v/>
      </c>
      <c r="O2379" s="18">
        <f>IF(F2379&lt;=0,IF(AND(D2379="はい",C2379&gt;=2026,C2379&lt;=2027),IF(E2379&lt;=0,0,IF(E2379&lt;=30000,E2379,IF(E2379&lt;=60000,ROUNDUP(E2379/2,0)+15000,IF(E2379&lt;=120000,ROUNDUP(E2379/4,0)+30000,60000)))),IF(E2379&lt;=0,0,IF(E2379&lt;=20000,E2379,IF(E2379&lt;=40000,ROUNDUP(E2379/2,0)+10000,IF(E2379&lt;=80000,ROUNDUP(E2379/4,0)+20000,40000))))),IF(E2379&lt;=0,IF(F2379&lt;=0,0,IF(F2379&lt;=25000,F2379,IF(F2379&lt;=50000,ROUNDUP(F2379/2,0)+12500,IF(F2379&lt;=100000,ROUNDUP(F2379/4,0)+25000,50000)))),MAX(IF(F2379&lt;=0,0,IF(F2379&lt;=25000,F2379,IF(F2379&lt;=50000,ROUNDUP(F2379/2,0)+12500,IF(F2379&lt;=100000,ROUNDUP(F2379/4,0)+25000,50000)))),MIN(IF(AND(D2379="はい",C2379&gt;=2026,C2379&lt;=2027),IF(E2379&lt;=0,0,IF(E2379&lt;=30000,E2379,IF(E2379&lt;=60000,ROUNDUP(E2379/2,0)+15000,IF(E2379&lt;=120000,ROUNDUP(E2379/4,0)+30000,60000)))),IF(E2379&lt;=0,0,IF(E2379&lt;=20000,E2379,IF(E2379&lt;=40000,ROUNDUP(E2379/2,0)+10000,IF(E2379&lt;=80000,ROUNDUP(E2379/4,0)+20000,40000)))))+IF(F2379&lt;=0,0,IF(F2379&lt;=25000,F2379,IF(F2379&lt;=50000,ROUNDUP(F2379/2,0)+12500,IF(F2379&lt;=100000,ROUNDUP(F2379/4,0)+25000,50000)))),IF(AND(D2379="はい",C2379&gt;=2026,C2379&lt;=2027),60000,40000)))))</f>
        <v/>
      </c>
      <c r="P2379" s="18">
        <f>IF(G2379&lt;=0,0,IF(G2379&lt;=20000,G2379,IF(G2379&lt;=40000,ROUNDUP(G2379/2,0)+10000,IF(G2379&lt;=80000,ROUNDUP(G2379/4,0)+20000,40000))))</f>
        <v/>
      </c>
      <c r="Q2379" s="18">
        <f>IF(I2379&lt;=0,IF(H2379&lt;=0,0,IF(H2379&lt;=20000,H2379,IF(H2379&lt;=40000,ROUNDUP(H2379/2,0)+10000,IF(H2379&lt;=80000,ROUNDUP(H2379/4,0)+20000,40000)))),IF(H2379&lt;=0,IF(I2379&lt;=0,0,IF(I2379&lt;=25000,I2379,IF(I2379&lt;=50000,ROUNDUP(I2379/2,0)+12500,IF(I2379&lt;=100000,ROUNDUP(I2379/4,0)+25000,50000)))),MAX(IF(I2379&lt;=0,0,IF(I2379&lt;=25000,I2379,IF(I2379&lt;=50000,ROUNDUP(I2379/2,0)+12500,IF(I2379&lt;=100000,ROUNDUP(I2379/4,0)+25000,50000)))),MIN(IF(H2379&lt;=0,0,IF(H2379&lt;=20000,H2379,IF(H2379&lt;=40000,ROUNDUP(H2379/2,0)+10000,IF(H2379&lt;=80000,ROUNDUP(H2379/4,0)+20000,40000))))+IF(I2379&lt;=0,0,IF(I2379&lt;=25000,I2379,IF(I2379&lt;=50000,ROUNDUP(I2379/2,0)+12500,IF(I2379&lt;=100000,ROUNDUP(I2379/4,0)+25000,50000)))),40000))))</f>
        <v/>
      </c>
      <c r="R2379" s="18">
        <f>MIN(120000,O2379+P2379+Q2379)</f>
        <v/>
      </c>
      <c r="S2379" s="18">
        <f>IF(F2379&lt;=0,IF(E2379&lt;=0,0,IF(E2379&lt;=12000,E2379,IF(E2379&lt;=32000,ROUNDUP(E2379/2,0)+6000,IF(E2379&lt;=56000,ROUNDUP(E2379/4,0)+14000,28000)))),IF(E2379&lt;=0,IF(F2379&lt;=0,0,IF(F2379&lt;=15000,F2379,IF(F2379&lt;=40000,ROUNDUP(F2379/2,0)+7500,IF(F2379&lt;=70000,ROUNDUP(F2379/4,0)+17500,35000)))),MAX(IF(F2379&lt;=0,0,IF(F2379&lt;=15000,F2379,IF(F2379&lt;=40000,ROUNDUP(F2379/2,0)+7500,IF(F2379&lt;=70000,ROUNDUP(F2379/4,0)+17500,35000)))),MIN(IF(E2379&lt;=0,0,IF(E2379&lt;=12000,E2379,IF(E2379&lt;=32000,ROUNDUP(E2379/2,0)+6000,IF(E2379&lt;=56000,ROUNDUP(E2379/4,0)+14000,28000))))+IF(F2379&lt;=0,0,IF(F2379&lt;=15000,F2379,IF(F2379&lt;=40000,ROUNDUP(F2379/2,0)+7500,IF(F2379&lt;=70000,ROUNDUP(F2379/4,0)+17500,35000)))),28000))))</f>
        <v/>
      </c>
      <c r="T2379" s="18">
        <f>IF(G2379&lt;=0,0,IF(G2379&lt;=12000,G2379,IF(G2379&lt;=32000,ROUNDUP(G2379/2,0)+6000,IF(G2379&lt;=56000,ROUNDUP(G2379/4,0)+14000,28000))))</f>
        <v/>
      </c>
      <c r="U2379" s="18">
        <f>IF(I2379&lt;=0,IF(H2379&lt;=0,0,IF(H2379&lt;=12000,H2379,IF(H2379&lt;=32000,ROUNDUP(H2379/2,0)+6000,IF(H2379&lt;=56000,ROUNDUP(H2379/4,0)+14000,28000)))),IF(H2379&lt;=0,IF(I2379&lt;=0,0,IF(I2379&lt;=15000,I2379,IF(I2379&lt;=40000,ROUNDUP(I2379/2,0)+7500,IF(I2379&lt;=70000,ROUNDUP(I2379/4,0)+17500,35000)))),MAX(IF(I2379&lt;=0,0,IF(I2379&lt;=15000,I2379,IF(I2379&lt;=40000,ROUNDUP(I2379/2,0)+7500,IF(I2379&lt;=70000,ROUNDUP(I2379/4,0)+17500,35000)))),MIN(IF(H2379&lt;=0,0,IF(H2379&lt;=12000,H2379,IF(H2379&lt;=32000,ROUNDUP(H2379/2,0)+6000,IF(H2379&lt;=56000,ROUNDUP(H2379/4,0)+14000,28000))))+IF(I2379&lt;=0,0,IF(I2379&lt;=15000,I2379,IF(I2379&lt;=40000,ROUNDUP(I2379/2,0)+7500,IF(I2379&lt;=70000,ROUNDUP(I2379/4,0)+17500,35000)))),28000))))</f>
        <v/>
      </c>
      <c r="V2379" s="18">
        <f>MIN(70000,S2379+T2379+U2379)</f>
        <v/>
      </c>
      <c r="W2379" s="18">
        <f>MAX(0,ROUNDDOWN(M2379-J2379-N2379-K2379-0,-3))</f>
        <v/>
      </c>
      <c r="X2379" s="18">
        <f>MAX(0,ROUNDDOWN(M2379-J2379-N2379-K2379-R2379,-3))</f>
        <v/>
      </c>
      <c r="Y2379" s="18">
        <f>IF(W2379&lt;=0,0,ROUNDDOWN((W2379*LOOKUP(W2379,{0,1950001,3300001,6950001,9000001,18000001,40000001},{0.05,0.1,0.2,0.23,0.33,0.4,0.45})-LOOKUP(W2379,{0,1950001,3300001,6950001,9000001,18000001,40000001},{0,97500,427500,636000,1536000,2796000,4796000}))*1.021,-2))</f>
        <v/>
      </c>
      <c r="Z2379" s="18">
        <f>IF(X2379&lt;=0,0,ROUNDDOWN((X2379*LOOKUP(X2379,{0,1950001,3300001,6950001,9000001,18000001,40000001},{0.05,0.1,0.2,0.23,0.33,0.4,0.45})-LOOKUP(X2379,{0,1950001,3300001,6950001,9000001,18000001,40000001},{0,97500,427500,636000,1536000,2796000,4796000}))*1.021,-2))</f>
        <v/>
      </c>
      <c r="AA2379" s="18">
        <f>MAX(0,ROUNDDOWN(M2379-J2379-430000-L2379-0,-3))</f>
        <v/>
      </c>
      <c r="AB2379" s="18">
        <f>MAX(0,ROUNDDOWN(M2379-J2379-430000-L2379-V2379,-3))</f>
        <v/>
      </c>
      <c r="AC2379" s="18">
        <f>IF(M2379&lt;=450000,0,MAX(0,ROUNDDOWN(AA2379*0.06-MIN(50000,AA2379)*0.03,-2))+MAX(0,ROUNDDOWN(AA2379*0.04-MIN(50000,AA2379)*0.02,-2)))</f>
        <v/>
      </c>
      <c r="AD2379" s="18">
        <f>IF(M2379&lt;=450000,0,MAX(0,ROUNDDOWN(AB2379*0.06-MIN(50000,AB2379)*0.03,-2))+MAX(0,ROUNDDOWN(AB2379*0.04-MIN(50000,AB2379)*0.02,-2)))</f>
        <v/>
      </c>
      <c r="AE2379" s="18">
        <f>Y2379-Z2379</f>
        <v/>
      </c>
      <c r="AF2379" s="18">
        <f>AC2379-AD2379</f>
        <v/>
      </c>
      <c r="AG2379" s="18">
        <f>AE2379+AF2379</f>
        <v/>
      </c>
      <c r="AH2379" s="20">
        <f>IF(W2379&lt;=0,0,LOOKUP(W2379,{0,1950001,3300001,6950001,9000001,18000001,40000001},{0.05,0.1,0.2,0.23,0.33,0.4,0.45}))</f>
        <v/>
      </c>
    </row>
    <row r="2380">
      <c r="A2380" t="inlineStr">
        <is>
          <t>1万円刻み 一般8万円</t>
        </is>
      </c>
      <c r="B2380" s="18">
        <f>'4_1万円刻み'!$A$767</f>
        <v/>
      </c>
      <c r="C2380" s="19" t="n">
        <v>2026</v>
      </c>
      <c r="D2380" t="inlineStr">
        <is>
          <t>いいえ</t>
        </is>
      </c>
      <c r="E2380" s="18" t="n">
        <v>80000</v>
      </c>
      <c r="F2380" s="18" t="n">
        <v>0</v>
      </c>
      <c r="G2380" s="18" t="n">
        <v>0</v>
      </c>
      <c r="H2380" s="18" t="n">
        <v>0</v>
      </c>
      <c r="I2380" s="18" t="n">
        <v>0</v>
      </c>
      <c r="J2380" s="18">
        <f>ROUND(MIN(B2380/12,650000)*12*0.0915+MIN(B2380/12,1390000)*12*(0.0504+0)+B2380*0.005,0)</f>
        <v/>
      </c>
      <c r="K2380" s="18" t="n">
        <v>0</v>
      </c>
      <c r="L2380" s="18" t="n">
        <v>0</v>
      </c>
      <c r="M2380" s="18">
        <f>ROUND(IF(C2380&gt;=2026,IF(B2380&lt;741000,0,IF(B2380&lt;2191000,B2380-740000,IF(B2380&lt;2193000,1451000,IF(B2380&lt;2196000,1453000,IF(B2380&lt;2200000,1456000,IF(B2380&lt;3600000,ROUNDDOWN(B2380/4,-3)*2.8-80000,IF(B2380&lt;6600000,ROUNDDOWN(B2380/4,-3)*3.2-440000,IF(B2380&lt;8500000,ROUNDDOWN(B2380*0.9,0)-1100000,B2380-1950000)))))))),IF(B2380&lt;651000,0,IF(B2380&lt;1900000,B2380-650000,IF(B2380&lt;3600000,ROUNDDOWN(B2380/4,-3)*2.8-80000,IF(B2380&lt;6600000,ROUNDDOWN(B2380/4,-3)*3.2-440000,IF(B2380&lt;8500000,ROUNDDOWN(B2380*0.9,0)-1100000,B2380-1950000)))))),0)</f>
        <v/>
      </c>
      <c r="N2380" s="18">
        <f>IF(M2380&gt;23500000,NA(),IF(C2380&gt;=2026,IF(M2380&lt;=4890000,1040000,IF(M2380&lt;=6550000,670000,620000)),IF(M2380&lt;=1320000,950000,IF(M2380&lt;=3360000,880000,IF(M2380&lt;=4890000,680000,IF(M2380&lt;=6550000,630000,580000))))))</f>
        <v/>
      </c>
      <c r="O2380" s="18">
        <f>IF(F2380&lt;=0,IF(AND(D2380="はい",C2380&gt;=2026,C2380&lt;=2027),IF(E2380&lt;=0,0,IF(E2380&lt;=30000,E2380,IF(E2380&lt;=60000,ROUNDUP(E2380/2,0)+15000,IF(E2380&lt;=120000,ROUNDUP(E2380/4,0)+30000,60000)))),IF(E2380&lt;=0,0,IF(E2380&lt;=20000,E2380,IF(E2380&lt;=40000,ROUNDUP(E2380/2,0)+10000,IF(E2380&lt;=80000,ROUNDUP(E2380/4,0)+20000,40000))))),IF(E2380&lt;=0,IF(F2380&lt;=0,0,IF(F2380&lt;=25000,F2380,IF(F2380&lt;=50000,ROUNDUP(F2380/2,0)+12500,IF(F2380&lt;=100000,ROUNDUP(F2380/4,0)+25000,50000)))),MAX(IF(F2380&lt;=0,0,IF(F2380&lt;=25000,F2380,IF(F2380&lt;=50000,ROUNDUP(F2380/2,0)+12500,IF(F2380&lt;=100000,ROUNDUP(F2380/4,0)+25000,50000)))),MIN(IF(AND(D2380="はい",C2380&gt;=2026,C2380&lt;=2027),IF(E2380&lt;=0,0,IF(E2380&lt;=30000,E2380,IF(E2380&lt;=60000,ROUNDUP(E2380/2,0)+15000,IF(E2380&lt;=120000,ROUNDUP(E2380/4,0)+30000,60000)))),IF(E2380&lt;=0,0,IF(E2380&lt;=20000,E2380,IF(E2380&lt;=40000,ROUNDUP(E2380/2,0)+10000,IF(E2380&lt;=80000,ROUNDUP(E2380/4,0)+20000,40000)))))+IF(F2380&lt;=0,0,IF(F2380&lt;=25000,F2380,IF(F2380&lt;=50000,ROUNDUP(F2380/2,0)+12500,IF(F2380&lt;=100000,ROUNDUP(F2380/4,0)+25000,50000)))),IF(AND(D2380="はい",C2380&gt;=2026,C2380&lt;=2027),60000,40000)))))</f>
        <v/>
      </c>
      <c r="P2380" s="18">
        <f>IF(G2380&lt;=0,0,IF(G2380&lt;=20000,G2380,IF(G2380&lt;=40000,ROUNDUP(G2380/2,0)+10000,IF(G2380&lt;=80000,ROUNDUP(G2380/4,0)+20000,40000))))</f>
        <v/>
      </c>
      <c r="Q2380" s="18">
        <f>IF(I2380&lt;=0,IF(H2380&lt;=0,0,IF(H2380&lt;=20000,H2380,IF(H2380&lt;=40000,ROUNDUP(H2380/2,0)+10000,IF(H2380&lt;=80000,ROUNDUP(H2380/4,0)+20000,40000)))),IF(H2380&lt;=0,IF(I2380&lt;=0,0,IF(I2380&lt;=25000,I2380,IF(I2380&lt;=50000,ROUNDUP(I2380/2,0)+12500,IF(I2380&lt;=100000,ROUNDUP(I2380/4,0)+25000,50000)))),MAX(IF(I2380&lt;=0,0,IF(I2380&lt;=25000,I2380,IF(I2380&lt;=50000,ROUNDUP(I2380/2,0)+12500,IF(I2380&lt;=100000,ROUNDUP(I2380/4,0)+25000,50000)))),MIN(IF(H2380&lt;=0,0,IF(H2380&lt;=20000,H2380,IF(H2380&lt;=40000,ROUNDUP(H2380/2,0)+10000,IF(H2380&lt;=80000,ROUNDUP(H2380/4,0)+20000,40000))))+IF(I2380&lt;=0,0,IF(I2380&lt;=25000,I2380,IF(I2380&lt;=50000,ROUNDUP(I2380/2,0)+12500,IF(I2380&lt;=100000,ROUNDUP(I2380/4,0)+25000,50000)))),40000))))</f>
        <v/>
      </c>
      <c r="R2380" s="18">
        <f>MIN(120000,O2380+P2380+Q2380)</f>
        <v/>
      </c>
      <c r="S2380" s="18">
        <f>IF(F2380&lt;=0,IF(E2380&lt;=0,0,IF(E2380&lt;=12000,E2380,IF(E2380&lt;=32000,ROUNDUP(E2380/2,0)+6000,IF(E2380&lt;=56000,ROUNDUP(E2380/4,0)+14000,28000)))),IF(E2380&lt;=0,IF(F2380&lt;=0,0,IF(F2380&lt;=15000,F2380,IF(F2380&lt;=40000,ROUNDUP(F2380/2,0)+7500,IF(F2380&lt;=70000,ROUNDUP(F2380/4,0)+17500,35000)))),MAX(IF(F2380&lt;=0,0,IF(F2380&lt;=15000,F2380,IF(F2380&lt;=40000,ROUNDUP(F2380/2,0)+7500,IF(F2380&lt;=70000,ROUNDUP(F2380/4,0)+17500,35000)))),MIN(IF(E2380&lt;=0,0,IF(E2380&lt;=12000,E2380,IF(E2380&lt;=32000,ROUNDUP(E2380/2,0)+6000,IF(E2380&lt;=56000,ROUNDUP(E2380/4,0)+14000,28000))))+IF(F2380&lt;=0,0,IF(F2380&lt;=15000,F2380,IF(F2380&lt;=40000,ROUNDUP(F2380/2,0)+7500,IF(F2380&lt;=70000,ROUNDUP(F2380/4,0)+17500,35000)))),28000))))</f>
        <v/>
      </c>
      <c r="T2380" s="18">
        <f>IF(G2380&lt;=0,0,IF(G2380&lt;=12000,G2380,IF(G2380&lt;=32000,ROUNDUP(G2380/2,0)+6000,IF(G2380&lt;=56000,ROUNDUP(G2380/4,0)+14000,28000))))</f>
        <v/>
      </c>
      <c r="U2380" s="18">
        <f>IF(I2380&lt;=0,IF(H2380&lt;=0,0,IF(H2380&lt;=12000,H2380,IF(H2380&lt;=32000,ROUNDUP(H2380/2,0)+6000,IF(H2380&lt;=56000,ROUNDUP(H2380/4,0)+14000,28000)))),IF(H2380&lt;=0,IF(I2380&lt;=0,0,IF(I2380&lt;=15000,I2380,IF(I2380&lt;=40000,ROUNDUP(I2380/2,0)+7500,IF(I2380&lt;=70000,ROUNDUP(I2380/4,0)+17500,35000)))),MAX(IF(I2380&lt;=0,0,IF(I2380&lt;=15000,I2380,IF(I2380&lt;=40000,ROUNDUP(I2380/2,0)+7500,IF(I2380&lt;=70000,ROUNDUP(I2380/4,0)+17500,35000)))),MIN(IF(H2380&lt;=0,0,IF(H2380&lt;=12000,H2380,IF(H2380&lt;=32000,ROUNDUP(H2380/2,0)+6000,IF(H2380&lt;=56000,ROUNDUP(H2380/4,0)+14000,28000))))+IF(I2380&lt;=0,0,IF(I2380&lt;=15000,I2380,IF(I2380&lt;=40000,ROUNDUP(I2380/2,0)+7500,IF(I2380&lt;=70000,ROUNDUP(I2380/4,0)+17500,35000)))),28000))))</f>
        <v/>
      </c>
      <c r="V2380" s="18">
        <f>MIN(70000,S2380+T2380+U2380)</f>
        <v/>
      </c>
      <c r="W2380" s="18">
        <f>MAX(0,ROUNDDOWN(M2380-J2380-N2380-K2380-0,-3))</f>
        <v/>
      </c>
      <c r="X2380" s="18">
        <f>MAX(0,ROUNDDOWN(M2380-J2380-N2380-K2380-R2380,-3))</f>
        <v/>
      </c>
      <c r="Y2380" s="18">
        <f>IF(W2380&lt;=0,0,ROUNDDOWN((W2380*LOOKUP(W2380,{0,1950001,3300001,6950001,9000001,18000001,40000001},{0.05,0.1,0.2,0.23,0.33,0.4,0.45})-LOOKUP(W2380,{0,1950001,3300001,6950001,9000001,18000001,40000001},{0,97500,427500,636000,1536000,2796000,4796000}))*1.021,-2))</f>
        <v/>
      </c>
      <c r="Z2380" s="18">
        <f>IF(X2380&lt;=0,0,ROUNDDOWN((X2380*LOOKUP(X2380,{0,1950001,3300001,6950001,9000001,18000001,40000001},{0.05,0.1,0.2,0.23,0.33,0.4,0.45})-LOOKUP(X2380,{0,1950001,3300001,6950001,9000001,18000001,40000001},{0,97500,427500,636000,1536000,2796000,4796000}))*1.021,-2))</f>
        <v/>
      </c>
      <c r="AA2380" s="18">
        <f>MAX(0,ROUNDDOWN(M2380-J2380-430000-L2380-0,-3))</f>
        <v/>
      </c>
      <c r="AB2380" s="18">
        <f>MAX(0,ROUNDDOWN(M2380-J2380-430000-L2380-V2380,-3))</f>
        <v/>
      </c>
      <c r="AC2380" s="18">
        <f>IF(M2380&lt;=450000,0,MAX(0,ROUNDDOWN(AA2380*0.06-MIN(50000,AA2380)*0.03,-2))+MAX(0,ROUNDDOWN(AA2380*0.04-MIN(50000,AA2380)*0.02,-2)))</f>
        <v/>
      </c>
      <c r="AD2380" s="18">
        <f>IF(M2380&lt;=450000,0,MAX(0,ROUNDDOWN(AB2380*0.06-MIN(50000,AB2380)*0.03,-2))+MAX(0,ROUNDDOWN(AB2380*0.04-MIN(50000,AB2380)*0.02,-2)))</f>
        <v/>
      </c>
      <c r="AE2380" s="18">
        <f>Y2380-Z2380</f>
        <v/>
      </c>
      <c r="AF2380" s="18">
        <f>AC2380-AD2380</f>
        <v/>
      </c>
      <c r="AG2380" s="18">
        <f>AE2380+AF2380</f>
        <v/>
      </c>
      <c r="AH2380" s="20">
        <f>IF(W2380&lt;=0,0,LOOKUP(W2380,{0,1950001,3300001,6950001,9000001,18000001,40000001},{0.05,0.1,0.2,0.23,0.33,0.4,0.45}))</f>
        <v/>
      </c>
    </row>
    <row r="2381">
      <c r="A2381" t="inlineStr">
        <is>
          <t>1万円刻み 特例あり一般12万円</t>
        </is>
      </c>
      <c r="B2381" s="18">
        <f>'4_1万円刻み'!$A$767</f>
        <v/>
      </c>
      <c r="C2381" s="19" t="n">
        <v>2026</v>
      </c>
      <c r="D2381" t="inlineStr">
        <is>
          <t>はい</t>
        </is>
      </c>
      <c r="E2381" s="18" t="n">
        <v>120000</v>
      </c>
      <c r="F2381" s="18" t="n">
        <v>0</v>
      </c>
      <c r="G2381" s="18" t="n">
        <v>0</v>
      </c>
      <c r="H2381" s="18" t="n">
        <v>0</v>
      </c>
      <c r="I2381" s="18" t="n">
        <v>0</v>
      </c>
      <c r="J2381" s="18">
        <f>ROUND(MIN(B2381/12,650000)*12*0.0915+MIN(B2381/12,1390000)*12*(0.0504+0)+B2381*0.005,0)</f>
        <v/>
      </c>
      <c r="K2381" s="18" t="n">
        <v>0</v>
      </c>
      <c r="L2381" s="18" t="n">
        <v>0</v>
      </c>
      <c r="M2381" s="18">
        <f>ROUND(IF(C2381&gt;=2026,IF(B2381&lt;741000,0,IF(B2381&lt;2191000,B2381-740000,IF(B2381&lt;2193000,1451000,IF(B2381&lt;2196000,1453000,IF(B2381&lt;2200000,1456000,IF(B2381&lt;3600000,ROUNDDOWN(B2381/4,-3)*2.8-80000,IF(B2381&lt;6600000,ROUNDDOWN(B2381/4,-3)*3.2-440000,IF(B2381&lt;8500000,ROUNDDOWN(B2381*0.9,0)-1100000,B2381-1950000)))))))),IF(B2381&lt;651000,0,IF(B2381&lt;1900000,B2381-650000,IF(B2381&lt;3600000,ROUNDDOWN(B2381/4,-3)*2.8-80000,IF(B2381&lt;6600000,ROUNDDOWN(B2381/4,-3)*3.2-440000,IF(B2381&lt;8500000,ROUNDDOWN(B2381*0.9,0)-1100000,B2381-1950000)))))),0)</f>
        <v/>
      </c>
      <c r="N2381" s="18">
        <f>IF(M2381&gt;23500000,NA(),IF(C2381&gt;=2026,IF(M2381&lt;=4890000,1040000,IF(M2381&lt;=6550000,670000,620000)),IF(M2381&lt;=1320000,950000,IF(M2381&lt;=3360000,880000,IF(M2381&lt;=4890000,680000,IF(M2381&lt;=6550000,630000,580000))))))</f>
        <v/>
      </c>
      <c r="O2381" s="18">
        <f>IF(F2381&lt;=0,IF(AND(D2381="はい",C2381&gt;=2026,C2381&lt;=2027),IF(E2381&lt;=0,0,IF(E2381&lt;=30000,E2381,IF(E2381&lt;=60000,ROUNDUP(E2381/2,0)+15000,IF(E2381&lt;=120000,ROUNDUP(E2381/4,0)+30000,60000)))),IF(E2381&lt;=0,0,IF(E2381&lt;=20000,E2381,IF(E2381&lt;=40000,ROUNDUP(E2381/2,0)+10000,IF(E2381&lt;=80000,ROUNDUP(E2381/4,0)+20000,40000))))),IF(E2381&lt;=0,IF(F2381&lt;=0,0,IF(F2381&lt;=25000,F2381,IF(F2381&lt;=50000,ROUNDUP(F2381/2,0)+12500,IF(F2381&lt;=100000,ROUNDUP(F2381/4,0)+25000,50000)))),MAX(IF(F2381&lt;=0,0,IF(F2381&lt;=25000,F2381,IF(F2381&lt;=50000,ROUNDUP(F2381/2,0)+12500,IF(F2381&lt;=100000,ROUNDUP(F2381/4,0)+25000,50000)))),MIN(IF(AND(D2381="はい",C2381&gt;=2026,C2381&lt;=2027),IF(E2381&lt;=0,0,IF(E2381&lt;=30000,E2381,IF(E2381&lt;=60000,ROUNDUP(E2381/2,0)+15000,IF(E2381&lt;=120000,ROUNDUP(E2381/4,0)+30000,60000)))),IF(E2381&lt;=0,0,IF(E2381&lt;=20000,E2381,IF(E2381&lt;=40000,ROUNDUP(E2381/2,0)+10000,IF(E2381&lt;=80000,ROUNDUP(E2381/4,0)+20000,40000)))))+IF(F2381&lt;=0,0,IF(F2381&lt;=25000,F2381,IF(F2381&lt;=50000,ROUNDUP(F2381/2,0)+12500,IF(F2381&lt;=100000,ROUNDUP(F2381/4,0)+25000,50000)))),IF(AND(D2381="はい",C2381&gt;=2026,C2381&lt;=2027),60000,40000)))))</f>
        <v/>
      </c>
      <c r="P2381" s="18">
        <f>IF(G2381&lt;=0,0,IF(G2381&lt;=20000,G2381,IF(G2381&lt;=40000,ROUNDUP(G2381/2,0)+10000,IF(G2381&lt;=80000,ROUNDUP(G2381/4,0)+20000,40000))))</f>
        <v/>
      </c>
      <c r="Q2381" s="18">
        <f>IF(I2381&lt;=0,IF(H2381&lt;=0,0,IF(H2381&lt;=20000,H2381,IF(H2381&lt;=40000,ROUNDUP(H2381/2,0)+10000,IF(H2381&lt;=80000,ROUNDUP(H2381/4,0)+20000,40000)))),IF(H2381&lt;=0,IF(I2381&lt;=0,0,IF(I2381&lt;=25000,I2381,IF(I2381&lt;=50000,ROUNDUP(I2381/2,0)+12500,IF(I2381&lt;=100000,ROUNDUP(I2381/4,0)+25000,50000)))),MAX(IF(I2381&lt;=0,0,IF(I2381&lt;=25000,I2381,IF(I2381&lt;=50000,ROUNDUP(I2381/2,0)+12500,IF(I2381&lt;=100000,ROUNDUP(I2381/4,0)+25000,50000)))),MIN(IF(H2381&lt;=0,0,IF(H2381&lt;=20000,H2381,IF(H2381&lt;=40000,ROUNDUP(H2381/2,0)+10000,IF(H2381&lt;=80000,ROUNDUP(H2381/4,0)+20000,40000))))+IF(I2381&lt;=0,0,IF(I2381&lt;=25000,I2381,IF(I2381&lt;=50000,ROUNDUP(I2381/2,0)+12500,IF(I2381&lt;=100000,ROUNDUP(I2381/4,0)+25000,50000)))),40000))))</f>
        <v/>
      </c>
      <c r="R2381" s="18">
        <f>MIN(120000,O2381+P2381+Q2381)</f>
        <v/>
      </c>
      <c r="S2381" s="18">
        <f>IF(F2381&lt;=0,IF(E2381&lt;=0,0,IF(E2381&lt;=12000,E2381,IF(E2381&lt;=32000,ROUNDUP(E2381/2,0)+6000,IF(E2381&lt;=56000,ROUNDUP(E2381/4,0)+14000,28000)))),IF(E2381&lt;=0,IF(F2381&lt;=0,0,IF(F2381&lt;=15000,F2381,IF(F2381&lt;=40000,ROUNDUP(F2381/2,0)+7500,IF(F2381&lt;=70000,ROUNDUP(F2381/4,0)+17500,35000)))),MAX(IF(F2381&lt;=0,0,IF(F2381&lt;=15000,F2381,IF(F2381&lt;=40000,ROUNDUP(F2381/2,0)+7500,IF(F2381&lt;=70000,ROUNDUP(F2381/4,0)+17500,35000)))),MIN(IF(E2381&lt;=0,0,IF(E2381&lt;=12000,E2381,IF(E2381&lt;=32000,ROUNDUP(E2381/2,0)+6000,IF(E2381&lt;=56000,ROUNDUP(E2381/4,0)+14000,28000))))+IF(F2381&lt;=0,0,IF(F2381&lt;=15000,F2381,IF(F2381&lt;=40000,ROUNDUP(F2381/2,0)+7500,IF(F2381&lt;=70000,ROUNDUP(F2381/4,0)+17500,35000)))),28000))))</f>
        <v/>
      </c>
      <c r="T2381" s="18">
        <f>IF(G2381&lt;=0,0,IF(G2381&lt;=12000,G2381,IF(G2381&lt;=32000,ROUNDUP(G2381/2,0)+6000,IF(G2381&lt;=56000,ROUNDUP(G2381/4,0)+14000,28000))))</f>
        <v/>
      </c>
      <c r="U2381" s="18">
        <f>IF(I2381&lt;=0,IF(H2381&lt;=0,0,IF(H2381&lt;=12000,H2381,IF(H2381&lt;=32000,ROUNDUP(H2381/2,0)+6000,IF(H2381&lt;=56000,ROUNDUP(H2381/4,0)+14000,28000)))),IF(H2381&lt;=0,IF(I2381&lt;=0,0,IF(I2381&lt;=15000,I2381,IF(I2381&lt;=40000,ROUNDUP(I2381/2,0)+7500,IF(I2381&lt;=70000,ROUNDUP(I2381/4,0)+17500,35000)))),MAX(IF(I2381&lt;=0,0,IF(I2381&lt;=15000,I2381,IF(I2381&lt;=40000,ROUNDUP(I2381/2,0)+7500,IF(I2381&lt;=70000,ROUNDUP(I2381/4,0)+17500,35000)))),MIN(IF(H2381&lt;=0,0,IF(H2381&lt;=12000,H2381,IF(H2381&lt;=32000,ROUNDUP(H2381/2,0)+6000,IF(H2381&lt;=56000,ROUNDUP(H2381/4,0)+14000,28000))))+IF(I2381&lt;=0,0,IF(I2381&lt;=15000,I2381,IF(I2381&lt;=40000,ROUNDUP(I2381/2,0)+7500,IF(I2381&lt;=70000,ROUNDUP(I2381/4,0)+17500,35000)))),28000))))</f>
        <v/>
      </c>
      <c r="V2381" s="18">
        <f>MIN(70000,S2381+T2381+U2381)</f>
        <v/>
      </c>
      <c r="W2381" s="18">
        <f>MAX(0,ROUNDDOWN(M2381-J2381-N2381-K2381-0,-3))</f>
        <v/>
      </c>
      <c r="X2381" s="18">
        <f>MAX(0,ROUNDDOWN(M2381-J2381-N2381-K2381-R2381,-3))</f>
        <v/>
      </c>
      <c r="Y2381" s="18">
        <f>IF(W2381&lt;=0,0,ROUNDDOWN((W2381*LOOKUP(W2381,{0,1950001,3300001,6950001,9000001,18000001,40000001},{0.05,0.1,0.2,0.23,0.33,0.4,0.45})-LOOKUP(W2381,{0,1950001,3300001,6950001,9000001,18000001,40000001},{0,97500,427500,636000,1536000,2796000,4796000}))*1.021,-2))</f>
        <v/>
      </c>
      <c r="Z2381" s="18">
        <f>IF(X2381&lt;=0,0,ROUNDDOWN((X2381*LOOKUP(X2381,{0,1950001,3300001,6950001,9000001,18000001,40000001},{0.05,0.1,0.2,0.23,0.33,0.4,0.45})-LOOKUP(X2381,{0,1950001,3300001,6950001,9000001,18000001,40000001},{0,97500,427500,636000,1536000,2796000,4796000}))*1.021,-2))</f>
        <v/>
      </c>
      <c r="AA2381" s="18">
        <f>MAX(0,ROUNDDOWN(M2381-J2381-430000-L2381-0,-3))</f>
        <v/>
      </c>
      <c r="AB2381" s="18">
        <f>MAX(0,ROUNDDOWN(M2381-J2381-430000-L2381-V2381,-3))</f>
        <v/>
      </c>
      <c r="AC2381" s="18">
        <f>IF(M2381&lt;=450000,0,MAX(0,ROUNDDOWN(AA2381*0.06-MIN(50000,AA2381)*0.03,-2))+MAX(0,ROUNDDOWN(AA2381*0.04-MIN(50000,AA2381)*0.02,-2)))</f>
        <v/>
      </c>
      <c r="AD2381" s="18">
        <f>IF(M2381&lt;=450000,0,MAX(0,ROUNDDOWN(AB2381*0.06-MIN(50000,AB2381)*0.03,-2))+MAX(0,ROUNDDOWN(AB2381*0.04-MIN(50000,AB2381)*0.02,-2)))</f>
        <v/>
      </c>
      <c r="AE2381" s="18">
        <f>Y2381-Z2381</f>
        <v/>
      </c>
      <c r="AF2381" s="18">
        <f>AC2381-AD2381</f>
        <v/>
      </c>
      <c r="AG2381" s="18">
        <f>AE2381+AF2381</f>
        <v/>
      </c>
      <c r="AH2381" s="20">
        <f>IF(W2381&lt;=0,0,LOOKUP(W2381,{0,1950001,3300001,6950001,9000001,18000001,40000001},{0.05,0.1,0.2,0.23,0.33,0.4,0.45}))</f>
        <v/>
      </c>
    </row>
    <row r="2382">
      <c r="A2382" t="inlineStr">
        <is>
          <t>1万円刻み 3区分8万円ずつ</t>
        </is>
      </c>
      <c r="B2382" s="18">
        <f>'4_1万円刻み'!$A$768</f>
        <v/>
      </c>
      <c r="C2382" s="19" t="n">
        <v>2026</v>
      </c>
      <c r="D2382" t="inlineStr">
        <is>
          <t>いいえ</t>
        </is>
      </c>
      <c r="E2382" s="18" t="n">
        <v>80000</v>
      </c>
      <c r="F2382" s="18" t="n">
        <v>0</v>
      </c>
      <c r="G2382" s="18" t="n">
        <v>80000</v>
      </c>
      <c r="H2382" s="18" t="n">
        <v>80000</v>
      </c>
      <c r="I2382" s="18" t="n">
        <v>0</v>
      </c>
      <c r="J2382" s="18">
        <f>ROUND(MIN(B2382/12,650000)*12*0.0915+MIN(B2382/12,1390000)*12*(0.0504+0)+B2382*0.005,0)</f>
        <v/>
      </c>
      <c r="K2382" s="18" t="n">
        <v>0</v>
      </c>
      <c r="L2382" s="18" t="n">
        <v>0</v>
      </c>
      <c r="M2382" s="18">
        <f>ROUND(IF(C2382&gt;=2026,IF(B2382&lt;741000,0,IF(B2382&lt;2191000,B2382-740000,IF(B2382&lt;2193000,1451000,IF(B2382&lt;2196000,1453000,IF(B2382&lt;2200000,1456000,IF(B2382&lt;3600000,ROUNDDOWN(B2382/4,-3)*2.8-80000,IF(B2382&lt;6600000,ROUNDDOWN(B2382/4,-3)*3.2-440000,IF(B2382&lt;8500000,ROUNDDOWN(B2382*0.9,0)-1100000,B2382-1950000)))))))),IF(B2382&lt;651000,0,IF(B2382&lt;1900000,B2382-650000,IF(B2382&lt;3600000,ROUNDDOWN(B2382/4,-3)*2.8-80000,IF(B2382&lt;6600000,ROUNDDOWN(B2382/4,-3)*3.2-440000,IF(B2382&lt;8500000,ROUNDDOWN(B2382*0.9,0)-1100000,B2382-1950000)))))),0)</f>
        <v/>
      </c>
      <c r="N2382" s="18">
        <f>IF(M2382&gt;23500000,NA(),IF(C2382&gt;=2026,IF(M2382&lt;=4890000,1040000,IF(M2382&lt;=6550000,670000,620000)),IF(M2382&lt;=1320000,950000,IF(M2382&lt;=3360000,880000,IF(M2382&lt;=4890000,680000,IF(M2382&lt;=6550000,630000,580000))))))</f>
        <v/>
      </c>
      <c r="O2382" s="18">
        <f>IF(F2382&lt;=0,IF(AND(D2382="はい",C2382&gt;=2026,C2382&lt;=2027),IF(E2382&lt;=0,0,IF(E2382&lt;=30000,E2382,IF(E2382&lt;=60000,ROUNDUP(E2382/2,0)+15000,IF(E2382&lt;=120000,ROUNDUP(E2382/4,0)+30000,60000)))),IF(E2382&lt;=0,0,IF(E2382&lt;=20000,E2382,IF(E2382&lt;=40000,ROUNDUP(E2382/2,0)+10000,IF(E2382&lt;=80000,ROUNDUP(E2382/4,0)+20000,40000))))),IF(E2382&lt;=0,IF(F2382&lt;=0,0,IF(F2382&lt;=25000,F2382,IF(F2382&lt;=50000,ROUNDUP(F2382/2,0)+12500,IF(F2382&lt;=100000,ROUNDUP(F2382/4,0)+25000,50000)))),MAX(IF(F2382&lt;=0,0,IF(F2382&lt;=25000,F2382,IF(F2382&lt;=50000,ROUNDUP(F2382/2,0)+12500,IF(F2382&lt;=100000,ROUNDUP(F2382/4,0)+25000,50000)))),MIN(IF(AND(D2382="はい",C2382&gt;=2026,C2382&lt;=2027),IF(E2382&lt;=0,0,IF(E2382&lt;=30000,E2382,IF(E2382&lt;=60000,ROUNDUP(E2382/2,0)+15000,IF(E2382&lt;=120000,ROUNDUP(E2382/4,0)+30000,60000)))),IF(E2382&lt;=0,0,IF(E2382&lt;=20000,E2382,IF(E2382&lt;=40000,ROUNDUP(E2382/2,0)+10000,IF(E2382&lt;=80000,ROUNDUP(E2382/4,0)+20000,40000)))))+IF(F2382&lt;=0,0,IF(F2382&lt;=25000,F2382,IF(F2382&lt;=50000,ROUNDUP(F2382/2,0)+12500,IF(F2382&lt;=100000,ROUNDUP(F2382/4,0)+25000,50000)))),IF(AND(D2382="はい",C2382&gt;=2026,C2382&lt;=2027),60000,40000)))))</f>
        <v/>
      </c>
      <c r="P2382" s="18">
        <f>IF(G2382&lt;=0,0,IF(G2382&lt;=20000,G2382,IF(G2382&lt;=40000,ROUNDUP(G2382/2,0)+10000,IF(G2382&lt;=80000,ROUNDUP(G2382/4,0)+20000,40000))))</f>
        <v/>
      </c>
      <c r="Q2382" s="18">
        <f>IF(I2382&lt;=0,IF(H2382&lt;=0,0,IF(H2382&lt;=20000,H2382,IF(H2382&lt;=40000,ROUNDUP(H2382/2,0)+10000,IF(H2382&lt;=80000,ROUNDUP(H2382/4,0)+20000,40000)))),IF(H2382&lt;=0,IF(I2382&lt;=0,0,IF(I2382&lt;=25000,I2382,IF(I2382&lt;=50000,ROUNDUP(I2382/2,0)+12500,IF(I2382&lt;=100000,ROUNDUP(I2382/4,0)+25000,50000)))),MAX(IF(I2382&lt;=0,0,IF(I2382&lt;=25000,I2382,IF(I2382&lt;=50000,ROUNDUP(I2382/2,0)+12500,IF(I2382&lt;=100000,ROUNDUP(I2382/4,0)+25000,50000)))),MIN(IF(H2382&lt;=0,0,IF(H2382&lt;=20000,H2382,IF(H2382&lt;=40000,ROUNDUP(H2382/2,0)+10000,IF(H2382&lt;=80000,ROUNDUP(H2382/4,0)+20000,40000))))+IF(I2382&lt;=0,0,IF(I2382&lt;=25000,I2382,IF(I2382&lt;=50000,ROUNDUP(I2382/2,0)+12500,IF(I2382&lt;=100000,ROUNDUP(I2382/4,0)+25000,50000)))),40000))))</f>
        <v/>
      </c>
      <c r="R2382" s="18">
        <f>MIN(120000,O2382+P2382+Q2382)</f>
        <v/>
      </c>
      <c r="S2382" s="18">
        <f>IF(F2382&lt;=0,IF(E2382&lt;=0,0,IF(E2382&lt;=12000,E2382,IF(E2382&lt;=32000,ROUNDUP(E2382/2,0)+6000,IF(E2382&lt;=56000,ROUNDUP(E2382/4,0)+14000,28000)))),IF(E2382&lt;=0,IF(F2382&lt;=0,0,IF(F2382&lt;=15000,F2382,IF(F2382&lt;=40000,ROUNDUP(F2382/2,0)+7500,IF(F2382&lt;=70000,ROUNDUP(F2382/4,0)+17500,35000)))),MAX(IF(F2382&lt;=0,0,IF(F2382&lt;=15000,F2382,IF(F2382&lt;=40000,ROUNDUP(F2382/2,0)+7500,IF(F2382&lt;=70000,ROUNDUP(F2382/4,0)+17500,35000)))),MIN(IF(E2382&lt;=0,0,IF(E2382&lt;=12000,E2382,IF(E2382&lt;=32000,ROUNDUP(E2382/2,0)+6000,IF(E2382&lt;=56000,ROUNDUP(E2382/4,0)+14000,28000))))+IF(F2382&lt;=0,0,IF(F2382&lt;=15000,F2382,IF(F2382&lt;=40000,ROUNDUP(F2382/2,0)+7500,IF(F2382&lt;=70000,ROUNDUP(F2382/4,0)+17500,35000)))),28000))))</f>
        <v/>
      </c>
      <c r="T2382" s="18">
        <f>IF(G2382&lt;=0,0,IF(G2382&lt;=12000,G2382,IF(G2382&lt;=32000,ROUNDUP(G2382/2,0)+6000,IF(G2382&lt;=56000,ROUNDUP(G2382/4,0)+14000,28000))))</f>
        <v/>
      </c>
      <c r="U2382" s="18">
        <f>IF(I2382&lt;=0,IF(H2382&lt;=0,0,IF(H2382&lt;=12000,H2382,IF(H2382&lt;=32000,ROUNDUP(H2382/2,0)+6000,IF(H2382&lt;=56000,ROUNDUP(H2382/4,0)+14000,28000)))),IF(H2382&lt;=0,IF(I2382&lt;=0,0,IF(I2382&lt;=15000,I2382,IF(I2382&lt;=40000,ROUNDUP(I2382/2,0)+7500,IF(I2382&lt;=70000,ROUNDUP(I2382/4,0)+17500,35000)))),MAX(IF(I2382&lt;=0,0,IF(I2382&lt;=15000,I2382,IF(I2382&lt;=40000,ROUNDUP(I2382/2,0)+7500,IF(I2382&lt;=70000,ROUNDUP(I2382/4,0)+17500,35000)))),MIN(IF(H2382&lt;=0,0,IF(H2382&lt;=12000,H2382,IF(H2382&lt;=32000,ROUNDUP(H2382/2,0)+6000,IF(H2382&lt;=56000,ROUNDUP(H2382/4,0)+14000,28000))))+IF(I2382&lt;=0,0,IF(I2382&lt;=15000,I2382,IF(I2382&lt;=40000,ROUNDUP(I2382/2,0)+7500,IF(I2382&lt;=70000,ROUNDUP(I2382/4,0)+17500,35000)))),28000))))</f>
        <v/>
      </c>
      <c r="V2382" s="18">
        <f>MIN(70000,S2382+T2382+U2382)</f>
        <v/>
      </c>
      <c r="W2382" s="18">
        <f>MAX(0,ROUNDDOWN(M2382-J2382-N2382-K2382-0,-3))</f>
        <v/>
      </c>
      <c r="X2382" s="18">
        <f>MAX(0,ROUNDDOWN(M2382-J2382-N2382-K2382-R2382,-3))</f>
        <v/>
      </c>
      <c r="Y2382" s="18">
        <f>IF(W2382&lt;=0,0,ROUNDDOWN((W2382*LOOKUP(W2382,{0,1950001,3300001,6950001,9000001,18000001,40000001},{0.05,0.1,0.2,0.23,0.33,0.4,0.45})-LOOKUP(W2382,{0,1950001,3300001,6950001,9000001,18000001,40000001},{0,97500,427500,636000,1536000,2796000,4796000}))*1.021,-2))</f>
        <v/>
      </c>
      <c r="Z2382" s="18">
        <f>IF(X2382&lt;=0,0,ROUNDDOWN((X2382*LOOKUP(X2382,{0,1950001,3300001,6950001,9000001,18000001,40000001},{0.05,0.1,0.2,0.23,0.33,0.4,0.45})-LOOKUP(X2382,{0,1950001,3300001,6950001,9000001,18000001,40000001},{0,97500,427500,636000,1536000,2796000,4796000}))*1.021,-2))</f>
        <v/>
      </c>
      <c r="AA2382" s="18">
        <f>MAX(0,ROUNDDOWN(M2382-J2382-430000-L2382-0,-3))</f>
        <v/>
      </c>
      <c r="AB2382" s="18">
        <f>MAX(0,ROUNDDOWN(M2382-J2382-430000-L2382-V2382,-3))</f>
        <v/>
      </c>
      <c r="AC2382" s="18">
        <f>IF(M2382&lt;=450000,0,MAX(0,ROUNDDOWN(AA2382*0.06-MIN(50000,AA2382)*0.03,-2))+MAX(0,ROUNDDOWN(AA2382*0.04-MIN(50000,AA2382)*0.02,-2)))</f>
        <v/>
      </c>
      <c r="AD2382" s="18">
        <f>IF(M2382&lt;=450000,0,MAX(0,ROUNDDOWN(AB2382*0.06-MIN(50000,AB2382)*0.03,-2))+MAX(0,ROUNDDOWN(AB2382*0.04-MIN(50000,AB2382)*0.02,-2)))</f>
        <v/>
      </c>
      <c r="AE2382" s="18">
        <f>Y2382-Z2382</f>
        <v/>
      </c>
      <c r="AF2382" s="18">
        <f>AC2382-AD2382</f>
        <v/>
      </c>
      <c r="AG2382" s="18">
        <f>AE2382+AF2382</f>
        <v/>
      </c>
      <c r="AH2382" s="20">
        <f>IF(W2382&lt;=0,0,LOOKUP(W2382,{0,1950001,3300001,6950001,9000001,18000001,40000001},{0.05,0.1,0.2,0.23,0.33,0.4,0.45}))</f>
        <v/>
      </c>
    </row>
    <row r="2383">
      <c r="A2383" t="inlineStr">
        <is>
          <t>1万円刻み 一般8万円</t>
        </is>
      </c>
      <c r="B2383" s="18">
        <f>'4_1万円刻み'!$A$768</f>
        <v/>
      </c>
      <c r="C2383" s="19" t="n">
        <v>2026</v>
      </c>
      <c r="D2383" t="inlineStr">
        <is>
          <t>いいえ</t>
        </is>
      </c>
      <c r="E2383" s="18" t="n">
        <v>80000</v>
      </c>
      <c r="F2383" s="18" t="n">
        <v>0</v>
      </c>
      <c r="G2383" s="18" t="n">
        <v>0</v>
      </c>
      <c r="H2383" s="18" t="n">
        <v>0</v>
      </c>
      <c r="I2383" s="18" t="n">
        <v>0</v>
      </c>
      <c r="J2383" s="18">
        <f>ROUND(MIN(B2383/12,650000)*12*0.0915+MIN(B2383/12,1390000)*12*(0.0504+0)+B2383*0.005,0)</f>
        <v/>
      </c>
      <c r="K2383" s="18" t="n">
        <v>0</v>
      </c>
      <c r="L2383" s="18" t="n">
        <v>0</v>
      </c>
      <c r="M2383" s="18">
        <f>ROUND(IF(C2383&gt;=2026,IF(B2383&lt;741000,0,IF(B2383&lt;2191000,B2383-740000,IF(B2383&lt;2193000,1451000,IF(B2383&lt;2196000,1453000,IF(B2383&lt;2200000,1456000,IF(B2383&lt;3600000,ROUNDDOWN(B2383/4,-3)*2.8-80000,IF(B2383&lt;6600000,ROUNDDOWN(B2383/4,-3)*3.2-440000,IF(B2383&lt;8500000,ROUNDDOWN(B2383*0.9,0)-1100000,B2383-1950000)))))))),IF(B2383&lt;651000,0,IF(B2383&lt;1900000,B2383-650000,IF(B2383&lt;3600000,ROUNDDOWN(B2383/4,-3)*2.8-80000,IF(B2383&lt;6600000,ROUNDDOWN(B2383/4,-3)*3.2-440000,IF(B2383&lt;8500000,ROUNDDOWN(B2383*0.9,0)-1100000,B2383-1950000)))))),0)</f>
        <v/>
      </c>
      <c r="N2383" s="18">
        <f>IF(M2383&gt;23500000,NA(),IF(C2383&gt;=2026,IF(M2383&lt;=4890000,1040000,IF(M2383&lt;=6550000,670000,620000)),IF(M2383&lt;=1320000,950000,IF(M2383&lt;=3360000,880000,IF(M2383&lt;=4890000,680000,IF(M2383&lt;=6550000,630000,580000))))))</f>
        <v/>
      </c>
      <c r="O2383" s="18">
        <f>IF(F2383&lt;=0,IF(AND(D2383="はい",C2383&gt;=2026,C2383&lt;=2027),IF(E2383&lt;=0,0,IF(E2383&lt;=30000,E2383,IF(E2383&lt;=60000,ROUNDUP(E2383/2,0)+15000,IF(E2383&lt;=120000,ROUNDUP(E2383/4,0)+30000,60000)))),IF(E2383&lt;=0,0,IF(E2383&lt;=20000,E2383,IF(E2383&lt;=40000,ROUNDUP(E2383/2,0)+10000,IF(E2383&lt;=80000,ROUNDUP(E2383/4,0)+20000,40000))))),IF(E2383&lt;=0,IF(F2383&lt;=0,0,IF(F2383&lt;=25000,F2383,IF(F2383&lt;=50000,ROUNDUP(F2383/2,0)+12500,IF(F2383&lt;=100000,ROUNDUP(F2383/4,0)+25000,50000)))),MAX(IF(F2383&lt;=0,0,IF(F2383&lt;=25000,F2383,IF(F2383&lt;=50000,ROUNDUP(F2383/2,0)+12500,IF(F2383&lt;=100000,ROUNDUP(F2383/4,0)+25000,50000)))),MIN(IF(AND(D2383="はい",C2383&gt;=2026,C2383&lt;=2027),IF(E2383&lt;=0,0,IF(E2383&lt;=30000,E2383,IF(E2383&lt;=60000,ROUNDUP(E2383/2,0)+15000,IF(E2383&lt;=120000,ROUNDUP(E2383/4,0)+30000,60000)))),IF(E2383&lt;=0,0,IF(E2383&lt;=20000,E2383,IF(E2383&lt;=40000,ROUNDUP(E2383/2,0)+10000,IF(E2383&lt;=80000,ROUNDUP(E2383/4,0)+20000,40000)))))+IF(F2383&lt;=0,0,IF(F2383&lt;=25000,F2383,IF(F2383&lt;=50000,ROUNDUP(F2383/2,0)+12500,IF(F2383&lt;=100000,ROUNDUP(F2383/4,0)+25000,50000)))),IF(AND(D2383="はい",C2383&gt;=2026,C2383&lt;=2027),60000,40000)))))</f>
        <v/>
      </c>
      <c r="P2383" s="18">
        <f>IF(G2383&lt;=0,0,IF(G2383&lt;=20000,G2383,IF(G2383&lt;=40000,ROUNDUP(G2383/2,0)+10000,IF(G2383&lt;=80000,ROUNDUP(G2383/4,0)+20000,40000))))</f>
        <v/>
      </c>
      <c r="Q2383" s="18">
        <f>IF(I2383&lt;=0,IF(H2383&lt;=0,0,IF(H2383&lt;=20000,H2383,IF(H2383&lt;=40000,ROUNDUP(H2383/2,0)+10000,IF(H2383&lt;=80000,ROUNDUP(H2383/4,0)+20000,40000)))),IF(H2383&lt;=0,IF(I2383&lt;=0,0,IF(I2383&lt;=25000,I2383,IF(I2383&lt;=50000,ROUNDUP(I2383/2,0)+12500,IF(I2383&lt;=100000,ROUNDUP(I2383/4,0)+25000,50000)))),MAX(IF(I2383&lt;=0,0,IF(I2383&lt;=25000,I2383,IF(I2383&lt;=50000,ROUNDUP(I2383/2,0)+12500,IF(I2383&lt;=100000,ROUNDUP(I2383/4,0)+25000,50000)))),MIN(IF(H2383&lt;=0,0,IF(H2383&lt;=20000,H2383,IF(H2383&lt;=40000,ROUNDUP(H2383/2,0)+10000,IF(H2383&lt;=80000,ROUNDUP(H2383/4,0)+20000,40000))))+IF(I2383&lt;=0,0,IF(I2383&lt;=25000,I2383,IF(I2383&lt;=50000,ROUNDUP(I2383/2,0)+12500,IF(I2383&lt;=100000,ROUNDUP(I2383/4,0)+25000,50000)))),40000))))</f>
        <v/>
      </c>
      <c r="R2383" s="18">
        <f>MIN(120000,O2383+P2383+Q2383)</f>
        <v/>
      </c>
      <c r="S2383" s="18">
        <f>IF(F2383&lt;=0,IF(E2383&lt;=0,0,IF(E2383&lt;=12000,E2383,IF(E2383&lt;=32000,ROUNDUP(E2383/2,0)+6000,IF(E2383&lt;=56000,ROUNDUP(E2383/4,0)+14000,28000)))),IF(E2383&lt;=0,IF(F2383&lt;=0,0,IF(F2383&lt;=15000,F2383,IF(F2383&lt;=40000,ROUNDUP(F2383/2,0)+7500,IF(F2383&lt;=70000,ROUNDUP(F2383/4,0)+17500,35000)))),MAX(IF(F2383&lt;=0,0,IF(F2383&lt;=15000,F2383,IF(F2383&lt;=40000,ROUNDUP(F2383/2,0)+7500,IF(F2383&lt;=70000,ROUNDUP(F2383/4,0)+17500,35000)))),MIN(IF(E2383&lt;=0,0,IF(E2383&lt;=12000,E2383,IF(E2383&lt;=32000,ROUNDUP(E2383/2,0)+6000,IF(E2383&lt;=56000,ROUNDUP(E2383/4,0)+14000,28000))))+IF(F2383&lt;=0,0,IF(F2383&lt;=15000,F2383,IF(F2383&lt;=40000,ROUNDUP(F2383/2,0)+7500,IF(F2383&lt;=70000,ROUNDUP(F2383/4,0)+17500,35000)))),28000))))</f>
        <v/>
      </c>
      <c r="T2383" s="18">
        <f>IF(G2383&lt;=0,0,IF(G2383&lt;=12000,G2383,IF(G2383&lt;=32000,ROUNDUP(G2383/2,0)+6000,IF(G2383&lt;=56000,ROUNDUP(G2383/4,0)+14000,28000))))</f>
        <v/>
      </c>
      <c r="U2383" s="18">
        <f>IF(I2383&lt;=0,IF(H2383&lt;=0,0,IF(H2383&lt;=12000,H2383,IF(H2383&lt;=32000,ROUNDUP(H2383/2,0)+6000,IF(H2383&lt;=56000,ROUNDUP(H2383/4,0)+14000,28000)))),IF(H2383&lt;=0,IF(I2383&lt;=0,0,IF(I2383&lt;=15000,I2383,IF(I2383&lt;=40000,ROUNDUP(I2383/2,0)+7500,IF(I2383&lt;=70000,ROUNDUP(I2383/4,0)+17500,35000)))),MAX(IF(I2383&lt;=0,0,IF(I2383&lt;=15000,I2383,IF(I2383&lt;=40000,ROUNDUP(I2383/2,0)+7500,IF(I2383&lt;=70000,ROUNDUP(I2383/4,0)+17500,35000)))),MIN(IF(H2383&lt;=0,0,IF(H2383&lt;=12000,H2383,IF(H2383&lt;=32000,ROUNDUP(H2383/2,0)+6000,IF(H2383&lt;=56000,ROUNDUP(H2383/4,0)+14000,28000))))+IF(I2383&lt;=0,0,IF(I2383&lt;=15000,I2383,IF(I2383&lt;=40000,ROUNDUP(I2383/2,0)+7500,IF(I2383&lt;=70000,ROUNDUP(I2383/4,0)+17500,35000)))),28000))))</f>
        <v/>
      </c>
      <c r="V2383" s="18">
        <f>MIN(70000,S2383+T2383+U2383)</f>
        <v/>
      </c>
      <c r="W2383" s="18">
        <f>MAX(0,ROUNDDOWN(M2383-J2383-N2383-K2383-0,-3))</f>
        <v/>
      </c>
      <c r="X2383" s="18">
        <f>MAX(0,ROUNDDOWN(M2383-J2383-N2383-K2383-R2383,-3))</f>
        <v/>
      </c>
      <c r="Y2383" s="18">
        <f>IF(W2383&lt;=0,0,ROUNDDOWN((W2383*LOOKUP(W2383,{0,1950001,3300001,6950001,9000001,18000001,40000001},{0.05,0.1,0.2,0.23,0.33,0.4,0.45})-LOOKUP(W2383,{0,1950001,3300001,6950001,9000001,18000001,40000001},{0,97500,427500,636000,1536000,2796000,4796000}))*1.021,-2))</f>
        <v/>
      </c>
      <c r="Z2383" s="18">
        <f>IF(X2383&lt;=0,0,ROUNDDOWN((X2383*LOOKUP(X2383,{0,1950001,3300001,6950001,9000001,18000001,40000001},{0.05,0.1,0.2,0.23,0.33,0.4,0.45})-LOOKUP(X2383,{0,1950001,3300001,6950001,9000001,18000001,40000001},{0,97500,427500,636000,1536000,2796000,4796000}))*1.021,-2))</f>
        <v/>
      </c>
      <c r="AA2383" s="18">
        <f>MAX(0,ROUNDDOWN(M2383-J2383-430000-L2383-0,-3))</f>
        <v/>
      </c>
      <c r="AB2383" s="18">
        <f>MAX(0,ROUNDDOWN(M2383-J2383-430000-L2383-V2383,-3))</f>
        <v/>
      </c>
      <c r="AC2383" s="18">
        <f>IF(M2383&lt;=450000,0,MAX(0,ROUNDDOWN(AA2383*0.06-MIN(50000,AA2383)*0.03,-2))+MAX(0,ROUNDDOWN(AA2383*0.04-MIN(50000,AA2383)*0.02,-2)))</f>
        <v/>
      </c>
      <c r="AD2383" s="18">
        <f>IF(M2383&lt;=450000,0,MAX(0,ROUNDDOWN(AB2383*0.06-MIN(50000,AB2383)*0.03,-2))+MAX(0,ROUNDDOWN(AB2383*0.04-MIN(50000,AB2383)*0.02,-2)))</f>
        <v/>
      </c>
      <c r="AE2383" s="18">
        <f>Y2383-Z2383</f>
        <v/>
      </c>
      <c r="AF2383" s="18">
        <f>AC2383-AD2383</f>
        <v/>
      </c>
      <c r="AG2383" s="18">
        <f>AE2383+AF2383</f>
        <v/>
      </c>
      <c r="AH2383" s="20">
        <f>IF(W2383&lt;=0,0,LOOKUP(W2383,{0,1950001,3300001,6950001,9000001,18000001,40000001},{0.05,0.1,0.2,0.23,0.33,0.4,0.45}))</f>
        <v/>
      </c>
    </row>
    <row r="2384">
      <c r="A2384" t="inlineStr">
        <is>
          <t>1万円刻み 特例あり一般12万円</t>
        </is>
      </c>
      <c r="B2384" s="18">
        <f>'4_1万円刻み'!$A$768</f>
        <v/>
      </c>
      <c r="C2384" s="19" t="n">
        <v>2026</v>
      </c>
      <c r="D2384" t="inlineStr">
        <is>
          <t>はい</t>
        </is>
      </c>
      <c r="E2384" s="18" t="n">
        <v>120000</v>
      </c>
      <c r="F2384" s="18" t="n">
        <v>0</v>
      </c>
      <c r="G2384" s="18" t="n">
        <v>0</v>
      </c>
      <c r="H2384" s="18" t="n">
        <v>0</v>
      </c>
      <c r="I2384" s="18" t="n">
        <v>0</v>
      </c>
      <c r="J2384" s="18">
        <f>ROUND(MIN(B2384/12,650000)*12*0.0915+MIN(B2384/12,1390000)*12*(0.0504+0)+B2384*0.005,0)</f>
        <v/>
      </c>
      <c r="K2384" s="18" t="n">
        <v>0</v>
      </c>
      <c r="L2384" s="18" t="n">
        <v>0</v>
      </c>
      <c r="M2384" s="18">
        <f>ROUND(IF(C2384&gt;=2026,IF(B2384&lt;741000,0,IF(B2384&lt;2191000,B2384-740000,IF(B2384&lt;2193000,1451000,IF(B2384&lt;2196000,1453000,IF(B2384&lt;2200000,1456000,IF(B2384&lt;3600000,ROUNDDOWN(B2384/4,-3)*2.8-80000,IF(B2384&lt;6600000,ROUNDDOWN(B2384/4,-3)*3.2-440000,IF(B2384&lt;8500000,ROUNDDOWN(B2384*0.9,0)-1100000,B2384-1950000)))))))),IF(B2384&lt;651000,0,IF(B2384&lt;1900000,B2384-650000,IF(B2384&lt;3600000,ROUNDDOWN(B2384/4,-3)*2.8-80000,IF(B2384&lt;6600000,ROUNDDOWN(B2384/4,-3)*3.2-440000,IF(B2384&lt;8500000,ROUNDDOWN(B2384*0.9,0)-1100000,B2384-1950000)))))),0)</f>
        <v/>
      </c>
      <c r="N2384" s="18">
        <f>IF(M2384&gt;23500000,NA(),IF(C2384&gt;=2026,IF(M2384&lt;=4890000,1040000,IF(M2384&lt;=6550000,670000,620000)),IF(M2384&lt;=1320000,950000,IF(M2384&lt;=3360000,880000,IF(M2384&lt;=4890000,680000,IF(M2384&lt;=6550000,630000,580000))))))</f>
        <v/>
      </c>
      <c r="O2384" s="18">
        <f>IF(F2384&lt;=0,IF(AND(D2384="はい",C2384&gt;=2026,C2384&lt;=2027),IF(E2384&lt;=0,0,IF(E2384&lt;=30000,E2384,IF(E2384&lt;=60000,ROUNDUP(E2384/2,0)+15000,IF(E2384&lt;=120000,ROUNDUP(E2384/4,0)+30000,60000)))),IF(E2384&lt;=0,0,IF(E2384&lt;=20000,E2384,IF(E2384&lt;=40000,ROUNDUP(E2384/2,0)+10000,IF(E2384&lt;=80000,ROUNDUP(E2384/4,0)+20000,40000))))),IF(E2384&lt;=0,IF(F2384&lt;=0,0,IF(F2384&lt;=25000,F2384,IF(F2384&lt;=50000,ROUNDUP(F2384/2,0)+12500,IF(F2384&lt;=100000,ROUNDUP(F2384/4,0)+25000,50000)))),MAX(IF(F2384&lt;=0,0,IF(F2384&lt;=25000,F2384,IF(F2384&lt;=50000,ROUNDUP(F2384/2,0)+12500,IF(F2384&lt;=100000,ROUNDUP(F2384/4,0)+25000,50000)))),MIN(IF(AND(D2384="はい",C2384&gt;=2026,C2384&lt;=2027),IF(E2384&lt;=0,0,IF(E2384&lt;=30000,E2384,IF(E2384&lt;=60000,ROUNDUP(E2384/2,0)+15000,IF(E2384&lt;=120000,ROUNDUP(E2384/4,0)+30000,60000)))),IF(E2384&lt;=0,0,IF(E2384&lt;=20000,E2384,IF(E2384&lt;=40000,ROUNDUP(E2384/2,0)+10000,IF(E2384&lt;=80000,ROUNDUP(E2384/4,0)+20000,40000)))))+IF(F2384&lt;=0,0,IF(F2384&lt;=25000,F2384,IF(F2384&lt;=50000,ROUNDUP(F2384/2,0)+12500,IF(F2384&lt;=100000,ROUNDUP(F2384/4,0)+25000,50000)))),IF(AND(D2384="はい",C2384&gt;=2026,C2384&lt;=2027),60000,40000)))))</f>
        <v/>
      </c>
      <c r="P2384" s="18">
        <f>IF(G2384&lt;=0,0,IF(G2384&lt;=20000,G2384,IF(G2384&lt;=40000,ROUNDUP(G2384/2,0)+10000,IF(G2384&lt;=80000,ROUNDUP(G2384/4,0)+20000,40000))))</f>
        <v/>
      </c>
      <c r="Q2384" s="18">
        <f>IF(I2384&lt;=0,IF(H2384&lt;=0,0,IF(H2384&lt;=20000,H2384,IF(H2384&lt;=40000,ROUNDUP(H2384/2,0)+10000,IF(H2384&lt;=80000,ROUNDUP(H2384/4,0)+20000,40000)))),IF(H2384&lt;=0,IF(I2384&lt;=0,0,IF(I2384&lt;=25000,I2384,IF(I2384&lt;=50000,ROUNDUP(I2384/2,0)+12500,IF(I2384&lt;=100000,ROUNDUP(I2384/4,0)+25000,50000)))),MAX(IF(I2384&lt;=0,0,IF(I2384&lt;=25000,I2384,IF(I2384&lt;=50000,ROUNDUP(I2384/2,0)+12500,IF(I2384&lt;=100000,ROUNDUP(I2384/4,0)+25000,50000)))),MIN(IF(H2384&lt;=0,0,IF(H2384&lt;=20000,H2384,IF(H2384&lt;=40000,ROUNDUP(H2384/2,0)+10000,IF(H2384&lt;=80000,ROUNDUP(H2384/4,0)+20000,40000))))+IF(I2384&lt;=0,0,IF(I2384&lt;=25000,I2384,IF(I2384&lt;=50000,ROUNDUP(I2384/2,0)+12500,IF(I2384&lt;=100000,ROUNDUP(I2384/4,0)+25000,50000)))),40000))))</f>
        <v/>
      </c>
      <c r="R2384" s="18">
        <f>MIN(120000,O2384+P2384+Q2384)</f>
        <v/>
      </c>
      <c r="S2384" s="18">
        <f>IF(F2384&lt;=0,IF(E2384&lt;=0,0,IF(E2384&lt;=12000,E2384,IF(E2384&lt;=32000,ROUNDUP(E2384/2,0)+6000,IF(E2384&lt;=56000,ROUNDUP(E2384/4,0)+14000,28000)))),IF(E2384&lt;=0,IF(F2384&lt;=0,0,IF(F2384&lt;=15000,F2384,IF(F2384&lt;=40000,ROUNDUP(F2384/2,0)+7500,IF(F2384&lt;=70000,ROUNDUP(F2384/4,0)+17500,35000)))),MAX(IF(F2384&lt;=0,0,IF(F2384&lt;=15000,F2384,IF(F2384&lt;=40000,ROUNDUP(F2384/2,0)+7500,IF(F2384&lt;=70000,ROUNDUP(F2384/4,0)+17500,35000)))),MIN(IF(E2384&lt;=0,0,IF(E2384&lt;=12000,E2384,IF(E2384&lt;=32000,ROUNDUP(E2384/2,0)+6000,IF(E2384&lt;=56000,ROUNDUP(E2384/4,0)+14000,28000))))+IF(F2384&lt;=0,0,IF(F2384&lt;=15000,F2384,IF(F2384&lt;=40000,ROUNDUP(F2384/2,0)+7500,IF(F2384&lt;=70000,ROUNDUP(F2384/4,0)+17500,35000)))),28000))))</f>
        <v/>
      </c>
      <c r="T2384" s="18">
        <f>IF(G2384&lt;=0,0,IF(G2384&lt;=12000,G2384,IF(G2384&lt;=32000,ROUNDUP(G2384/2,0)+6000,IF(G2384&lt;=56000,ROUNDUP(G2384/4,0)+14000,28000))))</f>
        <v/>
      </c>
      <c r="U2384" s="18">
        <f>IF(I2384&lt;=0,IF(H2384&lt;=0,0,IF(H2384&lt;=12000,H2384,IF(H2384&lt;=32000,ROUNDUP(H2384/2,0)+6000,IF(H2384&lt;=56000,ROUNDUP(H2384/4,0)+14000,28000)))),IF(H2384&lt;=0,IF(I2384&lt;=0,0,IF(I2384&lt;=15000,I2384,IF(I2384&lt;=40000,ROUNDUP(I2384/2,0)+7500,IF(I2384&lt;=70000,ROUNDUP(I2384/4,0)+17500,35000)))),MAX(IF(I2384&lt;=0,0,IF(I2384&lt;=15000,I2384,IF(I2384&lt;=40000,ROUNDUP(I2384/2,0)+7500,IF(I2384&lt;=70000,ROUNDUP(I2384/4,0)+17500,35000)))),MIN(IF(H2384&lt;=0,0,IF(H2384&lt;=12000,H2384,IF(H2384&lt;=32000,ROUNDUP(H2384/2,0)+6000,IF(H2384&lt;=56000,ROUNDUP(H2384/4,0)+14000,28000))))+IF(I2384&lt;=0,0,IF(I2384&lt;=15000,I2384,IF(I2384&lt;=40000,ROUNDUP(I2384/2,0)+7500,IF(I2384&lt;=70000,ROUNDUP(I2384/4,0)+17500,35000)))),28000))))</f>
        <v/>
      </c>
      <c r="V2384" s="18">
        <f>MIN(70000,S2384+T2384+U2384)</f>
        <v/>
      </c>
      <c r="W2384" s="18">
        <f>MAX(0,ROUNDDOWN(M2384-J2384-N2384-K2384-0,-3))</f>
        <v/>
      </c>
      <c r="X2384" s="18">
        <f>MAX(0,ROUNDDOWN(M2384-J2384-N2384-K2384-R2384,-3))</f>
        <v/>
      </c>
      <c r="Y2384" s="18">
        <f>IF(W2384&lt;=0,0,ROUNDDOWN((W2384*LOOKUP(W2384,{0,1950001,3300001,6950001,9000001,18000001,40000001},{0.05,0.1,0.2,0.23,0.33,0.4,0.45})-LOOKUP(W2384,{0,1950001,3300001,6950001,9000001,18000001,40000001},{0,97500,427500,636000,1536000,2796000,4796000}))*1.021,-2))</f>
        <v/>
      </c>
      <c r="Z2384" s="18">
        <f>IF(X2384&lt;=0,0,ROUNDDOWN((X2384*LOOKUP(X2384,{0,1950001,3300001,6950001,9000001,18000001,40000001},{0.05,0.1,0.2,0.23,0.33,0.4,0.45})-LOOKUP(X2384,{0,1950001,3300001,6950001,9000001,18000001,40000001},{0,97500,427500,636000,1536000,2796000,4796000}))*1.021,-2))</f>
        <v/>
      </c>
      <c r="AA2384" s="18">
        <f>MAX(0,ROUNDDOWN(M2384-J2384-430000-L2384-0,-3))</f>
        <v/>
      </c>
      <c r="AB2384" s="18">
        <f>MAX(0,ROUNDDOWN(M2384-J2384-430000-L2384-V2384,-3))</f>
        <v/>
      </c>
      <c r="AC2384" s="18">
        <f>IF(M2384&lt;=450000,0,MAX(0,ROUNDDOWN(AA2384*0.06-MIN(50000,AA2384)*0.03,-2))+MAX(0,ROUNDDOWN(AA2384*0.04-MIN(50000,AA2384)*0.02,-2)))</f>
        <v/>
      </c>
      <c r="AD2384" s="18">
        <f>IF(M2384&lt;=450000,0,MAX(0,ROUNDDOWN(AB2384*0.06-MIN(50000,AB2384)*0.03,-2))+MAX(0,ROUNDDOWN(AB2384*0.04-MIN(50000,AB2384)*0.02,-2)))</f>
        <v/>
      </c>
      <c r="AE2384" s="18">
        <f>Y2384-Z2384</f>
        <v/>
      </c>
      <c r="AF2384" s="18">
        <f>AC2384-AD2384</f>
        <v/>
      </c>
      <c r="AG2384" s="18">
        <f>AE2384+AF2384</f>
        <v/>
      </c>
      <c r="AH2384" s="20">
        <f>IF(W2384&lt;=0,0,LOOKUP(W2384,{0,1950001,3300001,6950001,9000001,18000001,40000001},{0.05,0.1,0.2,0.23,0.33,0.4,0.45}))</f>
        <v/>
      </c>
    </row>
    <row r="2385">
      <c r="A2385" t="inlineStr">
        <is>
          <t>1万円刻み 3区分8万円ずつ</t>
        </is>
      </c>
      <c r="B2385" s="18">
        <f>'4_1万円刻み'!$A$769</f>
        <v/>
      </c>
      <c r="C2385" s="19" t="n">
        <v>2026</v>
      </c>
      <c r="D2385" t="inlineStr">
        <is>
          <t>いいえ</t>
        </is>
      </c>
      <c r="E2385" s="18" t="n">
        <v>80000</v>
      </c>
      <c r="F2385" s="18" t="n">
        <v>0</v>
      </c>
      <c r="G2385" s="18" t="n">
        <v>80000</v>
      </c>
      <c r="H2385" s="18" t="n">
        <v>80000</v>
      </c>
      <c r="I2385" s="18" t="n">
        <v>0</v>
      </c>
      <c r="J2385" s="18">
        <f>ROUND(MIN(B2385/12,650000)*12*0.0915+MIN(B2385/12,1390000)*12*(0.0504+0)+B2385*0.005,0)</f>
        <v/>
      </c>
      <c r="K2385" s="18" t="n">
        <v>0</v>
      </c>
      <c r="L2385" s="18" t="n">
        <v>0</v>
      </c>
      <c r="M2385" s="18">
        <f>ROUND(IF(C2385&gt;=2026,IF(B2385&lt;741000,0,IF(B2385&lt;2191000,B2385-740000,IF(B2385&lt;2193000,1451000,IF(B2385&lt;2196000,1453000,IF(B2385&lt;2200000,1456000,IF(B2385&lt;3600000,ROUNDDOWN(B2385/4,-3)*2.8-80000,IF(B2385&lt;6600000,ROUNDDOWN(B2385/4,-3)*3.2-440000,IF(B2385&lt;8500000,ROUNDDOWN(B2385*0.9,0)-1100000,B2385-1950000)))))))),IF(B2385&lt;651000,0,IF(B2385&lt;1900000,B2385-650000,IF(B2385&lt;3600000,ROUNDDOWN(B2385/4,-3)*2.8-80000,IF(B2385&lt;6600000,ROUNDDOWN(B2385/4,-3)*3.2-440000,IF(B2385&lt;8500000,ROUNDDOWN(B2385*0.9,0)-1100000,B2385-1950000)))))),0)</f>
        <v/>
      </c>
      <c r="N2385" s="18">
        <f>IF(M2385&gt;23500000,NA(),IF(C2385&gt;=2026,IF(M2385&lt;=4890000,1040000,IF(M2385&lt;=6550000,670000,620000)),IF(M2385&lt;=1320000,950000,IF(M2385&lt;=3360000,880000,IF(M2385&lt;=4890000,680000,IF(M2385&lt;=6550000,630000,580000))))))</f>
        <v/>
      </c>
      <c r="O2385" s="18">
        <f>IF(F2385&lt;=0,IF(AND(D2385="はい",C2385&gt;=2026,C2385&lt;=2027),IF(E2385&lt;=0,0,IF(E2385&lt;=30000,E2385,IF(E2385&lt;=60000,ROUNDUP(E2385/2,0)+15000,IF(E2385&lt;=120000,ROUNDUP(E2385/4,0)+30000,60000)))),IF(E2385&lt;=0,0,IF(E2385&lt;=20000,E2385,IF(E2385&lt;=40000,ROUNDUP(E2385/2,0)+10000,IF(E2385&lt;=80000,ROUNDUP(E2385/4,0)+20000,40000))))),IF(E2385&lt;=0,IF(F2385&lt;=0,0,IF(F2385&lt;=25000,F2385,IF(F2385&lt;=50000,ROUNDUP(F2385/2,0)+12500,IF(F2385&lt;=100000,ROUNDUP(F2385/4,0)+25000,50000)))),MAX(IF(F2385&lt;=0,0,IF(F2385&lt;=25000,F2385,IF(F2385&lt;=50000,ROUNDUP(F2385/2,0)+12500,IF(F2385&lt;=100000,ROUNDUP(F2385/4,0)+25000,50000)))),MIN(IF(AND(D2385="はい",C2385&gt;=2026,C2385&lt;=2027),IF(E2385&lt;=0,0,IF(E2385&lt;=30000,E2385,IF(E2385&lt;=60000,ROUNDUP(E2385/2,0)+15000,IF(E2385&lt;=120000,ROUNDUP(E2385/4,0)+30000,60000)))),IF(E2385&lt;=0,0,IF(E2385&lt;=20000,E2385,IF(E2385&lt;=40000,ROUNDUP(E2385/2,0)+10000,IF(E2385&lt;=80000,ROUNDUP(E2385/4,0)+20000,40000)))))+IF(F2385&lt;=0,0,IF(F2385&lt;=25000,F2385,IF(F2385&lt;=50000,ROUNDUP(F2385/2,0)+12500,IF(F2385&lt;=100000,ROUNDUP(F2385/4,0)+25000,50000)))),IF(AND(D2385="はい",C2385&gt;=2026,C2385&lt;=2027),60000,40000)))))</f>
        <v/>
      </c>
      <c r="P2385" s="18">
        <f>IF(G2385&lt;=0,0,IF(G2385&lt;=20000,G2385,IF(G2385&lt;=40000,ROUNDUP(G2385/2,0)+10000,IF(G2385&lt;=80000,ROUNDUP(G2385/4,0)+20000,40000))))</f>
        <v/>
      </c>
      <c r="Q2385" s="18">
        <f>IF(I2385&lt;=0,IF(H2385&lt;=0,0,IF(H2385&lt;=20000,H2385,IF(H2385&lt;=40000,ROUNDUP(H2385/2,0)+10000,IF(H2385&lt;=80000,ROUNDUP(H2385/4,0)+20000,40000)))),IF(H2385&lt;=0,IF(I2385&lt;=0,0,IF(I2385&lt;=25000,I2385,IF(I2385&lt;=50000,ROUNDUP(I2385/2,0)+12500,IF(I2385&lt;=100000,ROUNDUP(I2385/4,0)+25000,50000)))),MAX(IF(I2385&lt;=0,0,IF(I2385&lt;=25000,I2385,IF(I2385&lt;=50000,ROUNDUP(I2385/2,0)+12500,IF(I2385&lt;=100000,ROUNDUP(I2385/4,0)+25000,50000)))),MIN(IF(H2385&lt;=0,0,IF(H2385&lt;=20000,H2385,IF(H2385&lt;=40000,ROUNDUP(H2385/2,0)+10000,IF(H2385&lt;=80000,ROUNDUP(H2385/4,0)+20000,40000))))+IF(I2385&lt;=0,0,IF(I2385&lt;=25000,I2385,IF(I2385&lt;=50000,ROUNDUP(I2385/2,0)+12500,IF(I2385&lt;=100000,ROUNDUP(I2385/4,0)+25000,50000)))),40000))))</f>
        <v/>
      </c>
      <c r="R2385" s="18">
        <f>MIN(120000,O2385+P2385+Q2385)</f>
        <v/>
      </c>
      <c r="S2385" s="18">
        <f>IF(F2385&lt;=0,IF(E2385&lt;=0,0,IF(E2385&lt;=12000,E2385,IF(E2385&lt;=32000,ROUNDUP(E2385/2,0)+6000,IF(E2385&lt;=56000,ROUNDUP(E2385/4,0)+14000,28000)))),IF(E2385&lt;=0,IF(F2385&lt;=0,0,IF(F2385&lt;=15000,F2385,IF(F2385&lt;=40000,ROUNDUP(F2385/2,0)+7500,IF(F2385&lt;=70000,ROUNDUP(F2385/4,0)+17500,35000)))),MAX(IF(F2385&lt;=0,0,IF(F2385&lt;=15000,F2385,IF(F2385&lt;=40000,ROUNDUP(F2385/2,0)+7500,IF(F2385&lt;=70000,ROUNDUP(F2385/4,0)+17500,35000)))),MIN(IF(E2385&lt;=0,0,IF(E2385&lt;=12000,E2385,IF(E2385&lt;=32000,ROUNDUP(E2385/2,0)+6000,IF(E2385&lt;=56000,ROUNDUP(E2385/4,0)+14000,28000))))+IF(F2385&lt;=0,0,IF(F2385&lt;=15000,F2385,IF(F2385&lt;=40000,ROUNDUP(F2385/2,0)+7500,IF(F2385&lt;=70000,ROUNDUP(F2385/4,0)+17500,35000)))),28000))))</f>
        <v/>
      </c>
      <c r="T2385" s="18">
        <f>IF(G2385&lt;=0,0,IF(G2385&lt;=12000,G2385,IF(G2385&lt;=32000,ROUNDUP(G2385/2,0)+6000,IF(G2385&lt;=56000,ROUNDUP(G2385/4,0)+14000,28000))))</f>
        <v/>
      </c>
      <c r="U2385" s="18">
        <f>IF(I2385&lt;=0,IF(H2385&lt;=0,0,IF(H2385&lt;=12000,H2385,IF(H2385&lt;=32000,ROUNDUP(H2385/2,0)+6000,IF(H2385&lt;=56000,ROUNDUP(H2385/4,0)+14000,28000)))),IF(H2385&lt;=0,IF(I2385&lt;=0,0,IF(I2385&lt;=15000,I2385,IF(I2385&lt;=40000,ROUNDUP(I2385/2,0)+7500,IF(I2385&lt;=70000,ROUNDUP(I2385/4,0)+17500,35000)))),MAX(IF(I2385&lt;=0,0,IF(I2385&lt;=15000,I2385,IF(I2385&lt;=40000,ROUNDUP(I2385/2,0)+7500,IF(I2385&lt;=70000,ROUNDUP(I2385/4,0)+17500,35000)))),MIN(IF(H2385&lt;=0,0,IF(H2385&lt;=12000,H2385,IF(H2385&lt;=32000,ROUNDUP(H2385/2,0)+6000,IF(H2385&lt;=56000,ROUNDUP(H2385/4,0)+14000,28000))))+IF(I2385&lt;=0,0,IF(I2385&lt;=15000,I2385,IF(I2385&lt;=40000,ROUNDUP(I2385/2,0)+7500,IF(I2385&lt;=70000,ROUNDUP(I2385/4,0)+17500,35000)))),28000))))</f>
        <v/>
      </c>
      <c r="V2385" s="18">
        <f>MIN(70000,S2385+T2385+U2385)</f>
        <v/>
      </c>
      <c r="W2385" s="18">
        <f>MAX(0,ROUNDDOWN(M2385-J2385-N2385-K2385-0,-3))</f>
        <v/>
      </c>
      <c r="X2385" s="18">
        <f>MAX(0,ROUNDDOWN(M2385-J2385-N2385-K2385-R2385,-3))</f>
        <v/>
      </c>
      <c r="Y2385" s="18">
        <f>IF(W2385&lt;=0,0,ROUNDDOWN((W2385*LOOKUP(W2385,{0,1950001,3300001,6950001,9000001,18000001,40000001},{0.05,0.1,0.2,0.23,0.33,0.4,0.45})-LOOKUP(W2385,{0,1950001,3300001,6950001,9000001,18000001,40000001},{0,97500,427500,636000,1536000,2796000,4796000}))*1.021,-2))</f>
        <v/>
      </c>
      <c r="Z2385" s="18">
        <f>IF(X2385&lt;=0,0,ROUNDDOWN((X2385*LOOKUP(X2385,{0,1950001,3300001,6950001,9000001,18000001,40000001},{0.05,0.1,0.2,0.23,0.33,0.4,0.45})-LOOKUP(X2385,{0,1950001,3300001,6950001,9000001,18000001,40000001},{0,97500,427500,636000,1536000,2796000,4796000}))*1.021,-2))</f>
        <v/>
      </c>
      <c r="AA2385" s="18">
        <f>MAX(0,ROUNDDOWN(M2385-J2385-430000-L2385-0,-3))</f>
        <v/>
      </c>
      <c r="AB2385" s="18">
        <f>MAX(0,ROUNDDOWN(M2385-J2385-430000-L2385-V2385,-3))</f>
        <v/>
      </c>
      <c r="AC2385" s="18">
        <f>IF(M2385&lt;=450000,0,MAX(0,ROUNDDOWN(AA2385*0.06-MIN(50000,AA2385)*0.03,-2))+MAX(0,ROUNDDOWN(AA2385*0.04-MIN(50000,AA2385)*0.02,-2)))</f>
        <v/>
      </c>
      <c r="AD2385" s="18">
        <f>IF(M2385&lt;=450000,0,MAX(0,ROUNDDOWN(AB2385*0.06-MIN(50000,AB2385)*0.03,-2))+MAX(0,ROUNDDOWN(AB2385*0.04-MIN(50000,AB2385)*0.02,-2)))</f>
        <v/>
      </c>
      <c r="AE2385" s="18">
        <f>Y2385-Z2385</f>
        <v/>
      </c>
      <c r="AF2385" s="18">
        <f>AC2385-AD2385</f>
        <v/>
      </c>
      <c r="AG2385" s="18">
        <f>AE2385+AF2385</f>
        <v/>
      </c>
      <c r="AH2385" s="20">
        <f>IF(W2385&lt;=0,0,LOOKUP(W2385,{0,1950001,3300001,6950001,9000001,18000001,40000001},{0.05,0.1,0.2,0.23,0.33,0.4,0.45}))</f>
        <v/>
      </c>
    </row>
    <row r="2386">
      <c r="A2386" t="inlineStr">
        <is>
          <t>1万円刻み 一般8万円</t>
        </is>
      </c>
      <c r="B2386" s="18">
        <f>'4_1万円刻み'!$A$769</f>
        <v/>
      </c>
      <c r="C2386" s="19" t="n">
        <v>2026</v>
      </c>
      <c r="D2386" t="inlineStr">
        <is>
          <t>いいえ</t>
        </is>
      </c>
      <c r="E2386" s="18" t="n">
        <v>80000</v>
      </c>
      <c r="F2386" s="18" t="n">
        <v>0</v>
      </c>
      <c r="G2386" s="18" t="n">
        <v>0</v>
      </c>
      <c r="H2386" s="18" t="n">
        <v>0</v>
      </c>
      <c r="I2386" s="18" t="n">
        <v>0</v>
      </c>
      <c r="J2386" s="18">
        <f>ROUND(MIN(B2386/12,650000)*12*0.0915+MIN(B2386/12,1390000)*12*(0.0504+0)+B2386*0.005,0)</f>
        <v/>
      </c>
      <c r="K2386" s="18" t="n">
        <v>0</v>
      </c>
      <c r="L2386" s="18" t="n">
        <v>0</v>
      </c>
      <c r="M2386" s="18">
        <f>ROUND(IF(C2386&gt;=2026,IF(B2386&lt;741000,0,IF(B2386&lt;2191000,B2386-740000,IF(B2386&lt;2193000,1451000,IF(B2386&lt;2196000,1453000,IF(B2386&lt;2200000,1456000,IF(B2386&lt;3600000,ROUNDDOWN(B2386/4,-3)*2.8-80000,IF(B2386&lt;6600000,ROUNDDOWN(B2386/4,-3)*3.2-440000,IF(B2386&lt;8500000,ROUNDDOWN(B2386*0.9,0)-1100000,B2386-1950000)))))))),IF(B2386&lt;651000,0,IF(B2386&lt;1900000,B2386-650000,IF(B2386&lt;3600000,ROUNDDOWN(B2386/4,-3)*2.8-80000,IF(B2386&lt;6600000,ROUNDDOWN(B2386/4,-3)*3.2-440000,IF(B2386&lt;8500000,ROUNDDOWN(B2386*0.9,0)-1100000,B2386-1950000)))))),0)</f>
        <v/>
      </c>
      <c r="N2386" s="18">
        <f>IF(M2386&gt;23500000,NA(),IF(C2386&gt;=2026,IF(M2386&lt;=4890000,1040000,IF(M2386&lt;=6550000,670000,620000)),IF(M2386&lt;=1320000,950000,IF(M2386&lt;=3360000,880000,IF(M2386&lt;=4890000,680000,IF(M2386&lt;=6550000,630000,580000))))))</f>
        <v/>
      </c>
      <c r="O2386" s="18">
        <f>IF(F2386&lt;=0,IF(AND(D2386="はい",C2386&gt;=2026,C2386&lt;=2027),IF(E2386&lt;=0,0,IF(E2386&lt;=30000,E2386,IF(E2386&lt;=60000,ROUNDUP(E2386/2,0)+15000,IF(E2386&lt;=120000,ROUNDUP(E2386/4,0)+30000,60000)))),IF(E2386&lt;=0,0,IF(E2386&lt;=20000,E2386,IF(E2386&lt;=40000,ROUNDUP(E2386/2,0)+10000,IF(E2386&lt;=80000,ROUNDUP(E2386/4,0)+20000,40000))))),IF(E2386&lt;=0,IF(F2386&lt;=0,0,IF(F2386&lt;=25000,F2386,IF(F2386&lt;=50000,ROUNDUP(F2386/2,0)+12500,IF(F2386&lt;=100000,ROUNDUP(F2386/4,0)+25000,50000)))),MAX(IF(F2386&lt;=0,0,IF(F2386&lt;=25000,F2386,IF(F2386&lt;=50000,ROUNDUP(F2386/2,0)+12500,IF(F2386&lt;=100000,ROUNDUP(F2386/4,0)+25000,50000)))),MIN(IF(AND(D2386="はい",C2386&gt;=2026,C2386&lt;=2027),IF(E2386&lt;=0,0,IF(E2386&lt;=30000,E2386,IF(E2386&lt;=60000,ROUNDUP(E2386/2,0)+15000,IF(E2386&lt;=120000,ROUNDUP(E2386/4,0)+30000,60000)))),IF(E2386&lt;=0,0,IF(E2386&lt;=20000,E2386,IF(E2386&lt;=40000,ROUNDUP(E2386/2,0)+10000,IF(E2386&lt;=80000,ROUNDUP(E2386/4,0)+20000,40000)))))+IF(F2386&lt;=0,0,IF(F2386&lt;=25000,F2386,IF(F2386&lt;=50000,ROUNDUP(F2386/2,0)+12500,IF(F2386&lt;=100000,ROUNDUP(F2386/4,0)+25000,50000)))),IF(AND(D2386="はい",C2386&gt;=2026,C2386&lt;=2027),60000,40000)))))</f>
        <v/>
      </c>
      <c r="P2386" s="18">
        <f>IF(G2386&lt;=0,0,IF(G2386&lt;=20000,G2386,IF(G2386&lt;=40000,ROUNDUP(G2386/2,0)+10000,IF(G2386&lt;=80000,ROUNDUP(G2386/4,0)+20000,40000))))</f>
        <v/>
      </c>
      <c r="Q2386" s="18">
        <f>IF(I2386&lt;=0,IF(H2386&lt;=0,0,IF(H2386&lt;=20000,H2386,IF(H2386&lt;=40000,ROUNDUP(H2386/2,0)+10000,IF(H2386&lt;=80000,ROUNDUP(H2386/4,0)+20000,40000)))),IF(H2386&lt;=0,IF(I2386&lt;=0,0,IF(I2386&lt;=25000,I2386,IF(I2386&lt;=50000,ROUNDUP(I2386/2,0)+12500,IF(I2386&lt;=100000,ROUNDUP(I2386/4,0)+25000,50000)))),MAX(IF(I2386&lt;=0,0,IF(I2386&lt;=25000,I2386,IF(I2386&lt;=50000,ROUNDUP(I2386/2,0)+12500,IF(I2386&lt;=100000,ROUNDUP(I2386/4,0)+25000,50000)))),MIN(IF(H2386&lt;=0,0,IF(H2386&lt;=20000,H2386,IF(H2386&lt;=40000,ROUNDUP(H2386/2,0)+10000,IF(H2386&lt;=80000,ROUNDUP(H2386/4,0)+20000,40000))))+IF(I2386&lt;=0,0,IF(I2386&lt;=25000,I2386,IF(I2386&lt;=50000,ROUNDUP(I2386/2,0)+12500,IF(I2386&lt;=100000,ROUNDUP(I2386/4,0)+25000,50000)))),40000))))</f>
        <v/>
      </c>
      <c r="R2386" s="18">
        <f>MIN(120000,O2386+P2386+Q2386)</f>
        <v/>
      </c>
      <c r="S2386" s="18">
        <f>IF(F2386&lt;=0,IF(E2386&lt;=0,0,IF(E2386&lt;=12000,E2386,IF(E2386&lt;=32000,ROUNDUP(E2386/2,0)+6000,IF(E2386&lt;=56000,ROUNDUP(E2386/4,0)+14000,28000)))),IF(E2386&lt;=0,IF(F2386&lt;=0,0,IF(F2386&lt;=15000,F2386,IF(F2386&lt;=40000,ROUNDUP(F2386/2,0)+7500,IF(F2386&lt;=70000,ROUNDUP(F2386/4,0)+17500,35000)))),MAX(IF(F2386&lt;=0,0,IF(F2386&lt;=15000,F2386,IF(F2386&lt;=40000,ROUNDUP(F2386/2,0)+7500,IF(F2386&lt;=70000,ROUNDUP(F2386/4,0)+17500,35000)))),MIN(IF(E2386&lt;=0,0,IF(E2386&lt;=12000,E2386,IF(E2386&lt;=32000,ROUNDUP(E2386/2,0)+6000,IF(E2386&lt;=56000,ROUNDUP(E2386/4,0)+14000,28000))))+IF(F2386&lt;=0,0,IF(F2386&lt;=15000,F2386,IF(F2386&lt;=40000,ROUNDUP(F2386/2,0)+7500,IF(F2386&lt;=70000,ROUNDUP(F2386/4,0)+17500,35000)))),28000))))</f>
        <v/>
      </c>
      <c r="T2386" s="18">
        <f>IF(G2386&lt;=0,0,IF(G2386&lt;=12000,G2386,IF(G2386&lt;=32000,ROUNDUP(G2386/2,0)+6000,IF(G2386&lt;=56000,ROUNDUP(G2386/4,0)+14000,28000))))</f>
        <v/>
      </c>
      <c r="U2386" s="18">
        <f>IF(I2386&lt;=0,IF(H2386&lt;=0,0,IF(H2386&lt;=12000,H2386,IF(H2386&lt;=32000,ROUNDUP(H2386/2,0)+6000,IF(H2386&lt;=56000,ROUNDUP(H2386/4,0)+14000,28000)))),IF(H2386&lt;=0,IF(I2386&lt;=0,0,IF(I2386&lt;=15000,I2386,IF(I2386&lt;=40000,ROUNDUP(I2386/2,0)+7500,IF(I2386&lt;=70000,ROUNDUP(I2386/4,0)+17500,35000)))),MAX(IF(I2386&lt;=0,0,IF(I2386&lt;=15000,I2386,IF(I2386&lt;=40000,ROUNDUP(I2386/2,0)+7500,IF(I2386&lt;=70000,ROUNDUP(I2386/4,0)+17500,35000)))),MIN(IF(H2386&lt;=0,0,IF(H2386&lt;=12000,H2386,IF(H2386&lt;=32000,ROUNDUP(H2386/2,0)+6000,IF(H2386&lt;=56000,ROUNDUP(H2386/4,0)+14000,28000))))+IF(I2386&lt;=0,0,IF(I2386&lt;=15000,I2386,IF(I2386&lt;=40000,ROUNDUP(I2386/2,0)+7500,IF(I2386&lt;=70000,ROUNDUP(I2386/4,0)+17500,35000)))),28000))))</f>
        <v/>
      </c>
      <c r="V2386" s="18">
        <f>MIN(70000,S2386+T2386+U2386)</f>
        <v/>
      </c>
      <c r="W2386" s="18">
        <f>MAX(0,ROUNDDOWN(M2386-J2386-N2386-K2386-0,-3))</f>
        <v/>
      </c>
      <c r="X2386" s="18">
        <f>MAX(0,ROUNDDOWN(M2386-J2386-N2386-K2386-R2386,-3))</f>
        <v/>
      </c>
      <c r="Y2386" s="18">
        <f>IF(W2386&lt;=0,0,ROUNDDOWN((W2386*LOOKUP(W2386,{0,1950001,3300001,6950001,9000001,18000001,40000001},{0.05,0.1,0.2,0.23,0.33,0.4,0.45})-LOOKUP(W2386,{0,1950001,3300001,6950001,9000001,18000001,40000001},{0,97500,427500,636000,1536000,2796000,4796000}))*1.021,-2))</f>
        <v/>
      </c>
      <c r="Z2386" s="18">
        <f>IF(X2386&lt;=0,0,ROUNDDOWN((X2386*LOOKUP(X2386,{0,1950001,3300001,6950001,9000001,18000001,40000001},{0.05,0.1,0.2,0.23,0.33,0.4,0.45})-LOOKUP(X2386,{0,1950001,3300001,6950001,9000001,18000001,40000001},{0,97500,427500,636000,1536000,2796000,4796000}))*1.021,-2))</f>
        <v/>
      </c>
      <c r="AA2386" s="18">
        <f>MAX(0,ROUNDDOWN(M2386-J2386-430000-L2386-0,-3))</f>
        <v/>
      </c>
      <c r="AB2386" s="18">
        <f>MAX(0,ROUNDDOWN(M2386-J2386-430000-L2386-V2386,-3))</f>
        <v/>
      </c>
      <c r="AC2386" s="18">
        <f>IF(M2386&lt;=450000,0,MAX(0,ROUNDDOWN(AA2386*0.06-MIN(50000,AA2386)*0.03,-2))+MAX(0,ROUNDDOWN(AA2386*0.04-MIN(50000,AA2386)*0.02,-2)))</f>
        <v/>
      </c>
      <c r="AD2386" s="18">
        <f>IF(M2386&lt;=450000,0,MAX(0,ROUNDDOWN(AB2386*0.06-MIN(50000,AB2386)*0.03,-2))+MAX(0,ROUNDDOWN(AB2386*0.04-MIN(50000,AB2386)*0.02,-2)))</f>
        <v/>
      </c>
      <c r="AE2386" s="18">
        <f>Y2386-Z2386</f>
        <v/>
      </c>
      <c r="AF2386" s="18">
        <f>AC2386-AD2386</f>
        <v/>
      </c>
      <c r="AG2386" s="18">
        <f>AE2386+AF2386</f>
        <v/>
      </c>
      <c r="AH2386" s="20">
        <f>IF(W2386&lt;=0,0,LOOKUP(W2386,{0,1950001,3300001,6950001,9000001,18000001,40000001},{0.05,0.1,0.2,0.23,0.33,0.4,0.45}))</f>
        <v/>
      </c>
    </row>
    <row r="2387">
      <c r="A2387" t="inlineStr">
        <is>
          <t>1万円刻み 特例あり一般12万円</t>
        </is>
      </c>
      <c r="B2387" s="18">
        <f>'4_1万円刻み'!$A$769</f>
        <v/>
      </c>
      <c r="C2387" s="19" t="n">
        <v>2026</v>
      </c>
      <c r="D2387" t="inlineStr">
        <is>
          <t>はい</t>
        </is>
      </c>
      <c r="E2387" s="18" t="n">
        <v>120000</v>
      </c>
      <c r="F2387" s="18" t="n">
        <v>0</v>
      </c>
      <c r="G2387" s="18" t="n">
        <v>0</v>
      </c>
      <c r="H2387" s="18" t="n">
        <v>0</v>
      </c>
      <c r="I2387" s="18" t="n">
        <v>0</v>
      </c>
      <c r="J2387" s="18">
        <f>ROUND(MIN(B2387/12,650000)*12*0.0915+MIN(B2387/12,1390000)*12*(0.0504+0)+B2387*0.005,0)</f>
        <v/>
      </c>
      <c r="K2387" s="18" t="n">
        <v>0</v>
      </c>
      <c r="L2387" s="18" t="n">
        <v>0</v>
      </c>
      <c r="M2387" s="18">
        <f>ROUND(IF(C2387&gt;=2026,IF(B2387&lt;741000,0,IF(B2387&lt;2191000,B2387-740000,IF(B2387&lt;2193000,1451000,IF(B2387&lt;2196000,1453000,IF(B2387&lt;2200000,1456000,IF(B2387&lt;3600000,ROUNDDOWN(B2387/4,-3)*2.8-80000,IF(B2387&lt;6600000,ROUNDDOWN(B2387/4,-3)*3.2-440000,IF(B2387&lt;8500000,ROUNDDOWN(B2387*0.9,0)-1100000,B2387-1950000)))))))),IF(B2387&lt;651000,0,IF(B2387&lt;1900000,B2387-650000,IF(B2387&lt;3600000,ROUNDDOWN(B2387/4,-3)*2.8-80000,IF(B2387&lt;6600000,ROUNDDOWN(B2387/4,-3)*3.2-440000,IF(B2387&lt;8500000,ROUNDDOWN(B2387*0.9,0)-1100000,B2387-1950000)))))),0)</f>
        <v/>
      </c>
      <c r="N2387" s="18">
        <f>IF(M2387&gt;23500000,NA(),IF(C2387&gt;=2026,IF(M2387&lt;=4890000,1040000,IF(M2387&lt;=6550000,670000,620000)),IF(M2387&lt;=1320000,950000,IF(M2387&lt;=3360000,880000,IF(M2387&lt;=4890000,680000,IF(M2387&lt;=6550000,630000,580000))))))</f>
        <v/>
      </c>
      <c r="O2387" s="18">
        <f>IF(F2387&lt;=0,IF(AND(D2387="はい",C2387&gt;=2026,C2387&lt;=2027),IF(E2387&lt;=0,0,IF(E2387&lt;=30000,E2387,IF(E2387&lt;=60000,ROUNDUP(E2387/2,0)+15000,IF(E2387&lt;=120000,ROUNDUP(E2387/4,0)+30000,60000)))),IF(E2387&lt;=0,0,IF(E2387&lt;=20000,E2387,IF(E2387&lt;=40000,ROUNDUP(E2387/2,0)+10000,IF(E2387&lt;=80000,ROUNDUP(E2387/4,0)+20000,40000))))),IF(E2387&lt;=0,IF(F2387&lt;=0,0,IF(F2387&lt;=25000,F2387,IF(F2387&lt;=50000,ROUNDUP(F2387/2,0)+12500,IF(F2387&lt;=100000,ROUNDUP(F2387/4,0)+25000,50000)))),MAX(IF(F2387&lt;=0,0,IF(F2387&lt;=25000,F2387,IF(F2387&lt;=50000,ROUNDUP(F2387/2,0)+12500,IF(F2387&lt;=100000,ROUNDUP(F2387/4,0)+25000,50000)))),MIN(IF(AND(D2387="はい",C2387&gt;=2026,C2387&lt;=2027),IF(E2387&lt;=0,0,IF(E2387&lt;=30000,E2387,IF(E2387&lt;=60000,ROUNDUP(E2387/2,0)+15000,IF(E2387&lt;=120000,ROUNDUP(E2387/4,0)+30000,60000)))),IF(E2387&lt;=0,0,IF(E2387&lt;=20000,E2387,IF(E2387&lt;=40000,ROUNDUP(E2387/2,0)+10000,IF(E2387&lt;=80000,ROUNDUP(E2387/4,0)+20000,40000)))))+IF(F2387&lt;=0,0,IF(F2387&lt;=25000,F2387,IF(F2387&lt;=50000,ROUNDUP(F2387/2,0)+12500,IF(F2387&lt;=100000,ROUNDUP(F2387/4,0)+25000,50000)))),IF(AND(D2387="はい",C2387&gt;=2026,C2387&lt;=2027),60000,40000)))))</f>
        <v/>
      </c>
      <c r="P2387" s="18">
        <f>IF(G2387&lt;=0,0,IF(G2387&lt;=20000,G2387,IF(G2387&lt;=40000,ROUNDUP(G2387/2,0)+10000,IF(G2387&lt;=80000,ROUNDUP(G2387/4,0)+20000,40000))))</f>
        <v/>
      </c>
      <c r="Q2387" s="18">
        <f>IF(I2387&lt;=0,IF(H2387&lt;=0,0,IF(H2387&lt;=20000,H2387,IF(H2387&lt;=40000,ROUNDUP(H2387/2,0)+10000,IF(H2387&lt;=80000,ROUNDUP(H2387/4,0)+20000,40000)))),IF(H2387&lt;=0,IF(I2387&lt;=0,0,IF(I2387&lt;=25000,I2387,IF(I2387&lt;=50000,ROUNDUP(I2387/2,0)+12500,IF(I2387&lt;=100000,ROUNDUP(I2387/4,0)+25000,50000)))),MAX(IF(I2387&lt;=0,0,IF(I2387&lt;=25000,I2387,IF(I2387&lt;=50000,ROUNDUP(I2387/2,0)+12500,IF(I2387&lt;=100000,ROUNDUP(I2387/4,0)+25000,50000)))),MIN(IF(H2387&lt;=0,0,IF(H2387&lt;=20000,H2387,IF(H2387&lt;=40000,ROUNDUP(H2387/2,0)+10000,IF(H2387&lt;=80000,ROUNDUP(H2387/4,0)+20000,40000))))+IF(I2387&lt;=0,0,IF(I2387&lt;=25000,I2387,IF(I2387&lt;=50000,ROUNDUP(I2387/2,0)+12500,IF(I2387&lt;=100000,ROUNDUP(I2387/4,0)+25000,50000)))),40000))))</f>
        <v/>
      </c>
      <c r="R2387" s="18">
        <f>MIN(120000,O2387+P2387+Q2387)</f>
        <v/>
      </c>
      <c r="S2387" s="18">
        <f>IF(F2387&lt;=0,IF(E2387&lt;=0,0,IF(E2387&lt;=12000,E2387,IF(E2387&lt;=32000,ROUNDUP(E2387/2,0)+6000,IF(E2387&lt;=56000,ROUNDUP(E2387/4,0)+14000,28000)))),IF(E2387&lt;=0,IF(F2387&lt;=0,0,IF(F2387&lt;=15000,F2387,IF(F2387&lt;=40000,ROUNDUP(F2387/2,0)+7500,IF(F2387&lt;=70000,ROUNDUP(F2387/4,0)+17500,35000)))),MAX(IF(F2387&lt;=0,0,IF(F2387&lt;=15000,F2387,IF(F2387&lt;=40000,ROUNDUP(F2387/2,0)+7500,IF(F2387&lt;=70000,ROUNDUP(F2387/4,0)+17500,35000)))),MIN(IF(E2387&lt;=0,0,IF(E2387&lt;=12000,E2387,IF(E2387&lt;=32000,ROUNDUP(E2387/2,0)+6000,IF(E2387&lt;=56000,ROUNDUP(E2387/4,0)+14000,28000))))+IF(F2387&lt;=0,0,IF(F2387&lt;=15000,F2387,IF(F2387&lt;=40000,ROUNDUP(F2387/2,0)+7500,IF(F2387&lt;=70000,ROUNDUP(F2387/4,0)+17500,35000)))),28000))))</f>
        <v/>
      </c>
      <c r="T2387" s="18">
        <f>IF(G2387&lt;=0,0,IF(G2387&lt;=12000,G2387,IF(G2387&lt;=32000,ROUNDUP(G2387/2,0)+6000,IF(G2387&lt;=56000,ROUNDUP(G2387/4,0)+14000,28000))))</f>
        <v/>
      </c>
      <c r="U2387" s="18">
        <f>IF(I2387&lt;=0,IF(H2387&lt;=0,0,IF(H2387&lt;=12000,H2387,IF(H2387&lt;=32000,ROUNDUP(H2387/2,0)+6000,IF(H2387&lt;=56000,ROUNDUP(H2387/4,0)+14000,28000)))),IF(H2387&lt;=0,IF(I2387&lt;=0,0,IF(I2387&lt;=15000,I2387,IF(I2387&lt;=40000,ROUNDUP(I2387/2,0)+7500,IF(I2387&lt;=70000,ROUNDUP(I2387/4,0)+17500,35000)))),MAX(IF(I2387&lt;=0,0,IF(I2387&lt;=15000,I2387,IF(I2387&lt;=40000,ROUNDUP(I2387/2,0)+7500,IF(I2387&lt;=70000,ROUNDUP(I2387/4,0)+17500,35000)))),MIN(IF(H2387&lt;=0,0,IF(H2387&lt;=12000,H2387,IF(H2387&lt;=32000,ROUNDUP(H2387/2,0)+6000,IF(H2387&lt;=56000,ROUNDUP(H2387/4,0)+14000,28000))))+IF(I2387&lt;=0,0,IF(I2387&lt;=15000,I2387,IF(I2387&lt;=40000,ROUNDUP(I2387/2,0)+7500,IF(I2387&lt;=70000,ROUNDUP(I2387/4,0)+17500,35000)))),28000))))</f>
        <v/>
      </c>
      <c r="V2387" s="18">
        <f>MIN(70000,S2387+T2387+U2387)</f>
        <v/>
      </c>
      <c r="W2387" s="18">
        <f>MAX(0,ROUNDDOWN(M2387-J2387-N2387-K2387-0,-3))</f>
        <v/>
      </c>
      <c r="X2387" s="18">
        <f>MAX(0,ROUNDDOWN(M2387-J2387-N2387-K2387-R2387,-3))</f>
        <v/>
      </c>
      <c r="Y2387" s="18">
        <f>IF(W2387&lt;=0,0,ROUNDDOWN((W2387*LOOKUP(W2387,{0,1950001,3300001,6950001,9000001,18000001,40000001},{0.05,0.1,0.2,0.23,0.33,0.4,0.45})-LOOKUP(W2387,{0,1950001,3300001,6950001,9000001,18000001,40000001},{0,97500,427500,636000,1536000,2796000,4796000}))*1.021,-2))</f>
        <v/>
      </c>
      <c r="Z2387" s="18">
        <f>IF(X2387&lt;=0,0,ROUNDDOWN((X2387*LOOKUP(X2387,{0,1950001,3300001,6950001,9000001,18000001,40000001},{0.05,0.1,0.2,0.23,0.33,0.4,0.45})-LOOKUP(X2387,{0,1950001,3300001,6950001,9000001,18000001,40000001},{0,97500,427500,636000,1536000,2796000,4796000}))*1.021,-2))</f>
        <v/>
      </c>
      <c r="AA2387" s="18">
        <f>MAX(0,ROUNDDOWN(M2387-J2387-430000-L2387-0,-3))</f>
        <v/>
      </c>
      <c r="AB2387" s="18">
        <f>MAX(0,ROUNDDOWN(M2387-J2387-430000-L2387-V2387,-3))</f>
        <v/>
      </c>
      <c r="AC2387" s="18">
        <f>IF(M2387&lt;=450000,0,MAX(0,ROUNDDOWN(AA2387*0.06-MIN(50000,AA2387)*0.03,-2))+MAX(0,ROUNDDOWN(AA2387*0.04-MIN(50000,AA2387)*0.02,-2)))</f>
        <v/>
      </c>
      <c r="AD2387" s="18">
        <f>IF(M2387&lt;=450000,0,MAX(0,ROUNDDOWN(AB2387*0.06-MIN(50000,AB2387)*0.03,-2))+MAX(0,ROUNDDOWN(AB2387*0.04-MIN(50000,AB2387)*0.02,-2)))</f>
        <v/>
      </c>
      <c r="AE2387" s="18">
        <f>Y2387-Z2387</f>
        <v/>
      </c>
      <c r="AF2387" s="18">
        <f>AC2387-AD2387</f>
        <v/>
      </c>
      <c r="AG2387" s="18">
        <f>AE2387+AF2387</f>
        <v/>
      </c>
      <c r="AH2387" s="20">
        <f>IF(W2387&lt;=0,0,LOOKUP(W2387,{0,1950001,3300001,6950001,9000001,18000001,40000001},{0.05,0.1,0.2,0.23,0.33,0.4,0.45}))</f>
        <v/>
      </c>
    </row>
    <row r="2388">
      <c r="A2388" t="inlineStr">
        <is>
          <t>1万円刻み 3区分8万円ずつ</t>
        </is>
      </c>
      <c r="B2388" s="18">
        <f>'4_1万円刻み'!$A$770</f>
        <v/>
      </c>
      <c r="C2388" s="19" t="n">
        <v>2026</v>
      </c>
      <c r="D2388" t="inlineStr">
        <is>
          <t>いいえ</t>
        </is>
      </c>
      <c r="E2388" s="18" t="n">
        <v>80000</v>
      </c>
      <c r="F2388" s="18" t="n">
        <v>0</v>
      </c>
      <c r="G2388" s="18" t="n">
        <v>80000</v>
      </c>
      <c r="H2388" s="18" t="n">
        <v>80000</v>
      </c>
      <c r="I2388" s="18" t="n">
        <v>0</v>
      </c>
      <c r="J2388" s="18">
        <f>ROUND(MIN(B2388/12,650000)*12*0.0915+MIN(B2388/12,1390000)*12*(0.0504+0)+B2388*0.005,0)</f>
        <v/>
      </c>
      <c r="K2388" s="18" t="n">
        <v>0</v>
      </c>
      <c r="L2388" s="18" t="n">
        <v>0</v>
      </c>
      <c r="M2388" s="18">
        <f>ROUND(IF(C2388&gt;=2026,IF(B2388&lt;741000,0,IF(B2388&lt;2191000,B2388-740000,IF(B2388&lt;2193000,1451000,IF(B2388&lt;2196000,1453000,IF(B2388&lt;2200000,1456000,IF(B2388&lt;3600000,ROUNDDOWN(B2388/4,-3)*2.8-80000,IF(B2388&lt;6600000,ROUNDDOWN(B2388/4,-3)*3.2-440000,IF(B2388&lt;8500000,ROUNDDOWN(B2388*0.9,0)-1100000,B2388-1950000)))))))),IF(B2388&lt;651000,0,IF(B2388&lt;1900000,B2388-650000,IF(B2388&lt;3600000,ROUNDDOWN(B2388/4,-3)*2.8-80000,IF(B2388&lt;6600000,ROUNDDOWN(B2388/4,-3)*3.2-440000,IF(B2388&lt;8500000,ROUNDDOWN(B2388*0.9,0)-1100000,B2388-1950000)))))),0)</f>
        <v/>
      </c>
      <c r="N2388" s="18">
        <f>IF(M2388&gt;23500000,NA(),IF(C2388&gt;=2026,IF(M2388&lt;=4890000,1040000,IF(M2388&lt;=6550000,670000,620000)),IF(M2388&lt;=1320000,950000,IF(M2388&lt;=3360000,880000,IF(M2388&lt;=4890000,680000,IF(M2388&lt;=6550000,630000,580000))))))</f>
        <v/>
      </c>
      <c r="O2388" s="18">
        <f>IF(F2388&lt;=0,IF(AND(D2388="はい",C2388&gt;=2026,C2388&lt;=2027),IF(E2388&lt;=0,0,IF(E2388&lt;=30000,E2388,IF(E2388&lt;=60000,ROUNDUP(E2388/2,0)+15000,IF(E2388&lt;=120000,ROUNDUP(E2388/4,0)+30000,60000)))),IF(E2388&lt;=0,0,IF(E2388&lt;=20000,E2388,IF(E2388&lt;=40000,ROUNDUP(E2388/2,0)+10000,IF(E2388&lt;=80000,ROUNDUP(E2388/4,0)+20000,40000))))),IF(E2388&lt;=0,IF(F2388&lt;=0,0,IF(F2388&lt;=25000,F2388,IF(F2388&lt;=50000,ROUNDUP(F2388/2,0)+12500,IF(F2388&lt;=100000,ROUNDUP(F2388/4,0)+25000,50000)))),MAX(IF(F2388&lt;=0,0,IF(F2388&lt;=25000,F2388,IF(F2388&lt;=50000,ROUNDUP(F2388/2,0)+12500,IF(F2388&lt;=100000,ROUNDUP(F2388/4,0)+25000,50000)))),MIN(IF(AND(D2388="はい",C2388&gt;=2026,C2388&lt;=2027),IF(E2388&lt;=0,0,IF(E2388&lt;=30000,E2388,IF(E2388&lt;=60000,ROUNDUP(E2388/2,0)+15000,IF(E2388&lt;=120000,ROUNDUP(E2388/4,0)+30000,60000)))),IF(E2388&lt;=0,0,IF(E2388&lt;=20000,E2388,IF(E2388&lt;=40000,ROUNDUP(E2388/2,0)+10000,IF(E2388&lt;=80000,ROUNDUP(E2388/4,0)+20000,40000)))))+IF(F2388&lt;=0,0,IF(F2388&lt;=25000,F2388,IF(F2388&lt;=50000,ROUNDUP(F2388/2,0)+12500,IF(F2388&lt;=100000,ROUNDUP(F2388/4,0)+25000,50000)))),IF(AND(D2388="はい",C2388&gt;=2026,C2388&lt;=2027),60000,40000)))))</f>
        <v/>
      </c>
      <c r="P2388" s="18">
        <f>IF(G2388&lt;=0,0,IF(G2388&lt;=20000,G2388,IF(G2388&lt;=40000,ROUNDUP(G2388/2,0)+10000,IF(G2388&lt;=80000,ROUNDUP(G2388/4,0)+20000,40000))))</f>
        <v/>
      </c>
      <c r="Q2388" s="18">
        <f>IF(I2388&lt;=0,IF(H2388&lt;=0,0,IF(H2388&lt;=20000,H2388,IF(H2388&lt;=40000,ROUNDUP(H2388/2,0)+10000,IF(H2388&lt;=80000,ROUNDUP(H2388/4,0)+20000,40000)))),IF(H2388&lt;=0,IF(I2388&lt;=0,0,IF(I2388&lt;=25000,I2388,IF(I2388&lt;=50000,ROUNDUP(I2388/2,0)+12500,IF(I2388&lt;=100000,ROUNDUP(I2388/4,0)+25000,50000)))),MAX(IF(I2388&lt;=0,0,IF(I2388&lt;=25000,I2388,IF(I2388&lt;=50000,ROUNDUP(I2388/2,0)+12500,IF(I2388&lt;=100000,ROUNDUP(I2388/4,0)+25000,50000)))),MIN(IF(H2388&lt;=0,0,IF(H2388&lt;=20000,H2388,IF(H2388&lt;=40000,ROUNDUP(H2388/2,0)+10000,IF(H2388&lt;=80000,ROUNDUP(H2388/4,0)+20000,40000))))+IF(I2388&lt;=0,0,IF(I2388&lt;=25000,I2388,IF(I2388&lt;=50000,ROUNDUP(I2388/2,0)+12500,IF(I2388&lt;=100000,ROUNDUP(I2388/4,0)+25000,50000)))),40000))))</f>
        <v/>
      </c>
      <c r="R2388" s="18">
        <f>MIN(120000,O2388+P2388+Q2388)</f>
        <v/>
      </c>
      <c r="S2388" s="18">
        <f>IF(F2388&lt;=0,IF(E2388&lt;=0,0,IF(E2388&lt;=12000,E2388,IF(E2388&lt;=32000,ROUNDUP(E2388/2,0)+6000,IF(E2388&lt;=56000,ROUNDUP(E2388/4,0)+14000,28000)))),IF(E2388&lt;=0,IF(F2388&lt;=0,0,IF(F2388&lt;=15000,F2388,IF(F2388&lt;=40000,ROUNDUP(F2388/2,0)+7500,IF(F2388&lt;=70000,ROUNDUP(F2388/4,0)+17500,35000)))),MAX(IF(F2388&lt;=0,0,IF(F2388&lt;=15000,F2388,IF(F2388&lt;=40000,ROUNDUP(F2388/2,0)+7500,IF(F2388&lt;=70000,ROUNDUP(F2388/4,0)+17500,35000)))),MIN(IF(E2388&lt;=0,0,IF(E2388&lt;=12000,E2388,IF(E2388&lt;=32000,ROUNDUP(E2388/2,0)+6000,IF(E2388&lt;=56000,ROUNDUP(E2388/4,0)+14000,28000))))+IF(F2388&lt;=0,0,IF(F2388&lt;=15000,F2388,IF(F2388&lt;=40000,ROUNDUP(F2388/2,0)+7500,IF(F2388&lt;=70000,ROUNDUP(F2388/4,0)+17500,35000)))),28000))))</f>
        <v/>
      </c>
      <c r="T2388" s="18">
        <f>IF(G2388&lt;=0,0,IF(G2388&lt;=12000,G2388,IF(G2388&lt;=32000,ROUNDUP(G2388/2,0)+6000,IF(G2388&lt;=56000,ROUNDUP(G2388/4,0)+14000,28000))))</f>
        <v/>
      </c>
      <c r="U2388" s="18">
        <f>IF(I2388&lt;=0,IF(H2388&lt;=0,0,IF(H2388&lt;=12000,H2388,IF(H2388&lt;=32000,ROUNDUP(H2388/2,0)+6000,IF(H2388&lt;=56000,ROUNDUP(H2388/4,0)+14000,28000)))),IF(H2388&lt;=0,IF(I2388&lt;=0,0,IF(I2388&lt;=15000,I2388,IF(I2388&lt;=40000,ROUNDUP(I2388/2,0)+7500,IF(I2388&lt;=70000,ROUNDUP(I2388/4,0)+17500,35000)))),MAX(IF(I2388&lt;=0,0,IF(I2388&lt;=15000,I2388,IF(I2388&lt;=40000,ROUNDUP(I2388/2,0)+7500,IF(I2388&lt;=70000,ROUNDUP(I2388/4,0)+17500,35000)))),MIN(IF(H2388&lt;=0,0,IF(H2388&lt;=12000,H2388,IF(H2388&lt;=32000,ROUNDUP(H2388/2,0)+6000,IF(H2388&lt;=56000,ROUNDUP(H2388/4,0)+14000,28000))))+IF(I2388&lt;=0,0,IF(I2388&lt;=15000,I2388,IF(I2388&lt;=40000,ROUNDUP(I2388/2,0)+7500,IF(I2388&lt;=70000,ROUNDUP(I2388/4,0)+17500,35000)))),28000))))</f>
        <v/>
      </c>
      <c r="V2388" s="18">
        <f>MIN(70000,S2388+T2388+U2388)</f>
        <v/>
      </c>
      <c r="W2388" s="18">
        <f>MAX(0,ROUNDDOWN(M2388-J2388-N2388-K2388-0,-3))</f>
        <v/>
      </c>
      <c r="X2388" s="18">
        <f>MAX(0,ROUNDDOWN(M2388-J2388-N2388-K2388-R2388,-3))</f>
        <v/>
      </c>
      <c r="Y2388" s="18">
        <f>IF(W2388&lt;=0,0,ROUNDDOWN((W2388*LOOKUP(W2388,{0,1950001,3300001,6950001,9000001,18000001,40000001},{0.05,0.1,0.2,0.23,0.33,0.4,0.45})-LOOKUP(W2388,{0,1950001,3300001,6950001,9000001,18000001,40000001},{0,97500,427500,636000,1536000,2796000,4796000}))*1.021,-2))</f>
        <v/>
      </c>
      <c r="Z2388" s="18">
        <f>IF(X2388&lt;=0,0,ROUNDDOWN((X2388*LOOKUP(X2388,{0,1950001,3300001,6950001,9000001,18000001,40000001},{0.05,0.1,0.2,0.23,0.33,0.4,0.45})-LOOKUP(X2388,{0,1950001,3300001,6950001,9000001,18000001,40000001},{0,97500,427500,636000,1536000,2796000,4796000}))*1.021,-2))</f>
        <v/>
      </c>
      <c r="AA2388" s="18">
        <f>MAX(0,ROUNDDOWN(M2388-J2388-430000-L2388-0,-3))</f>
        <v/>
      </c>
      <c r="AB2388" s="18">
        <f>MAX(0,ROUNDDOWN(M2388-J2388-430000-L2388-V2388,-3))</f>
        <v/>
      </c>
      <c r="AC2388" s="18">
        <f>IF(M2388&lt;=450000,0,MAX(0,ROUNDDOWN(AA2388*0.06-MIN(50000,AA2388)*0.03,-2))+MAX(0,ROUNDDOWN(AA2388*0.04-MIN(50000,AA2388)*0.02,-2)))</f>
        <v/>
      </c>
      <c r="AD2388" s="18">
        <f>IF(M2388&lt;=450000,0,MAX(0,ROUNDDOWN(AB2388*0.06-MIN(50000,AB2388)*0.03,-2))+MAX(0,ROUNDDOWN(AB2388*0.04-MIN(50000,AB2388)*0.02,-2)))</f>
        <v/>
      </c>
      <c r="AE2388" s="18">
        <f>Y2388-Z2388</f>
        <v/>
      </c>
      <c r="AF2388" s="18">
        <f>AC2388-AD2388</f>
        <v/>
      </c>
      <c r="AG2388" s="18">
        <f>AE2388+AF2388</f>
        <v/>
      </c>
      <c r="AH2388" s="20">
        <f>IF(W2388&lt;=0,0,LOOKUP(W2388,{0,1950001,3300001,6950001,9000001,18000001,40000001},{0.05,0.1,0.2,0.23,0.33,0.4,0.45}))</f>
        <v/>
      </c>
    </row>
    <row r="2389">
      <c r="A2389" t="inlineStr">
        <is>
          <t>1万円刻み 一般8万円</t>
        </is>
      </c>
      <c r="B2389" s="18">
        <f>'4_1万円刻み'!$A$770</f>
        <v/>
      </c>
      <c r="C2389" s="19" t="n">
        <v>2026</v>
      </c>
      <c r="D2389" t="inlineStr">
        <is>
          <t>いいえ</t>
        </is>
      </c>
      <c r="E2389" s="18" t="n">
        <v>80000</v>
      </c>
      <c r="F2389" s="18" t="n">
        <v>0</v>
      </c>
      <c r="G2389" s="18" t="n">
        <v>0</v>
      </c>
      <c r="H2389" s="18" t="n">
        <v>0</v>
      </c>
      <c r="I2389" s="18" t="n">
        <v>0</v>
      </c>
      <c r="J2389" s="18">
        <f>ROUND(MIN(B2389/12,650000)*12*0.0915+MIN(B2389/12,1390000)*12*(0.0504+0)+B2389*0.005,0)</f>
        <v/>
      </c>
      <c r="K2389" s="18" t="n">
        <v>0</v>
      </c>
      <c r="L2389" s="18" t="n">
        <v>0</v>
      </c>
      <c r="M2389" s="18">
        <f>ROUND(IF(C2389&gt;=2026,IF(B2389&lt;741000,0,IF(B2389&lt;2191000,B2389-740000,IF(B2389&lt;2193000,1451000,IF(B2389&lt;2196000,1453000,IF(B2389&lt;2200000,1456000,IF(B2389&lt;3600000,ROUNDDOWN(B2389/4,-3)*2.8-80000,IF(B2389&lt;6600000,ROUNDDOWN(B2389/4,-3)*3.2-440000,IF(B2389&lt;8500000,ROUNDDOWN(B2389*0.9,0)-1100000,B2389-1950000)))))))),IF(B2389&lt;651000,0,IF(B2389&lt;1900000,B2389-650000,IF(B2389&lt;3600000,ROUNDDOWN(B2389/4,-3)*2.8-80000,IF(B2389&lt;6600000,ROUNDDOWN(B2389/4,-3)*3.2-440000,IF(B2389&lt;8500000,ROUNDDOWN(B2389*0.9,0)-1100000,B2389-1950000)))))),0)</f>
        <v/>
      </c>
      <c r="N2389" s="18">
        <f>IF(M2389&gt;23500000,NA(),IF(C2389&gt;=2026,IF(M2389&lt;=4890000,1040000,IF(M2389&lt;=6550000,670000,620000)),IF(M2389&lt;=1320000,950000,IF(M2389&lt;=3360000,880000,IF(M2389&lt;=4890000,680000,IF(M2389&lt;=6550000,630000,580000))))))</f>
        <v/>
      </c>
      <c r="O2389" s="18">
        <f>IF(F2389&lt;=0,IF(AND(D2389="はい",C2389&gt;=2026,C2389&lt;=2027),IF(E2389&lt;=0,0,IF(E2389&lt;=30000,E2389,IF(E2389&lt;=60000,ROUNDUP(E2389/2,0)+15000,IF(E2389&lt;=120000,ROUNDUP(E2389/4,0)+30000,60000)))),IF(E2389&lt;=0,0,IF(E2389&lt;=20000,E2389,IF(E2389&lt;=40000,ROUNDUP(E2389/2,0)+10000,IF(E2389&lt;=80000,ROUNDUP(E2389/4,0)+20000,40000))))),IF(E2389&lt;=0,IF(F2389&lt;=0,0,IF(F2389&lt;=25000,F2389,IF(F2389&lt;=50000,ROUNDUP(F2389/2,0)+12500,IF(F2389&lt;=100000,ROUNDUP(F2389/4,0)+25000,50000)))),MAX(IF(F2389&lt;=0,0,IF(F2389&lt;=25000,F2389,IF(F2389&lt;=50000,ROUNDUP(F2389/2,0)+12500,IF(F2389&lt;=100000,ROUNDUP(F2389/4,0)+25000,50000)))),MIN(IF(AND(D2389="はい",C2389&gt;=2026,C2389&lt;=2027),IF(E2389&lt;=0,0,IF(E2389&lt;=30000,E2389,IF(E2389&lt;=60000,ROUNDUP(E2389/2,0)+15000,IF(E2389&lt;=120000,ROUNDUP(E2389/4,0)+30000,60000)))),IF(E2389&lt;=0,0,IF(E2389&lt;=20000,E2389,IF(E2389&lt;=40000,ROUNDUP(E2389/2,0)+10000,IF(E2389&lt;=80000,ROUNDUP(E2389/4,0)+20000,40000)))))+IF(F2389&lt;=0,0,IF(F2389&lt;=25000,F2389,IF(F2389&lt;=50000,ROUNDUP(F2389/2,0)+12500,IF(F2389&lt;=100000,ROUNDUP(F2389/4,0)+25000,50000)))),IF(AND(D2389="はい",C2389&gt;=2026,C2389&lt;=2027),60000,40000)))))</f>
        <v/>
      </c>
      <c r="P2389" s="18">
        <f>IF(G2389&lt;=0,0,IF(G2389&lt;=20000,G2389,IF(G2389&lt;=40000,ROUNDUP(G2389/2,0)+10000,IF(G2389&lt;=80000,ROUNDUP(G2389/4,0)+20000,40000))))</f>
        <v/>
      </c>
      <c r="Q2389" s="18">
        <f>IF(I2389&lt;=0,IF(H2389&lt;=0,0,IF(H2389&lt;=20000,H2389,IF(H2389&lt;=40000,ROUNDUP(H2389/2,0)+10000,IF(H2389&lt;=80000,ROUNDUP(H2389/4,0)+20000,40000)))),IF(H2389&lt;=0,IF(I2389&lt;=0,0,IF(I2389&lt;=25000,I2389,IF(I2389&lt;=50000,ROUNDUP(I2389/2,0)+12500,IF(I2389&lt;=100000,ROUNDUP(I2389/4,0)+25000,50000)))),MAX(IF(I2389&lt;=0,0,IF(I2389&lt;=25000,I2389,IF(I2389&lt;=50000,ROUNDUP(I2389/2,0)+12500,IF(I2389&lt;=100000,ROUNDUP(I2389/4,0)+25000,50000)))),MIN(IF(H2389&lt;=0,0,IF(H2389&lt;=20000,H2389,IF(H2389&lt;=40000,ROUNDUP(H2389/2,0)+10000,IF(H2389&lt;=80000,ROUNDUP(H2389/4,0)+20000,40000))))+IF(I2389&lt;=0,0,IF(I2389&lt;=25000,I2389,IF(I2389&lt;=50000,ROUNDUP(I2389/2,0)+12500,IF(I2389&lt;=100000,ROUNDUP(I2389/4,0)+25000,50000)))),40000))))</f>
        <v/>
      </c>
      <c r="R2389" s="18">
        <f>MIN(120000,O2389+P2389+Q2389)</f>
        <v/>
      </c>
      <c r="S2389" s="18">
        <f>IF(F2389&lt;=0,IF(E2389&lt;=0,0,IF(E2389&lt;=12000,E2389,IF(E2389&lt;=32000,ROUNDUP(E2389/2,0)+6000,IF(E2389&lt;=56000,ROUNDUP(E2389/4,0)+14000,28000)))),IF(E2389&lt;=0,IF(F2389&lt;=0,0,IF(F2389&lt;=15000,F2389,IF(F2389&lt;=40000,ROUNDUP(F2389/2,0)+7500,IF(F2389&lt;=70000,ROUNDUP(F2389/4,0)+17500,35000)))),MAX(IF(F2389&lt;=0,0,IF(F2389&lt;=15000,F2389,IF(F2389&lt;=40000,ROUNDUP(F2389/2,0)+7500,IF(F2389&lt;=70000,ROUNDUP(F2389/4,0)+17500,35000)))),MIN(IF(E2389&lt;=0,0,IF(E2389&lt;=12000,E2389,IF(E2389&lt;=32000,ROUNDUP(E2389/2,0)+6000,IF(E2389&lt;=56000,ROUNDUP(E2389/4,0)+14000,28000))))+IF(F2389&lt;=0,0,IF(F2389&lt;=15000,F2389,IF(F2389&lt;=40000,ROUNDUP(F2389/2,0)+7500,IF(F2389&lt;=70000,ROUNDUP(F2389/4,0)+17500,35000)))),28000))))</f>
        <v/>
      </c>
      <c r="T2389" s="18">
        <f>IF(G2389&lt;=0,0,IF(G2389&lt;=12000,G2389,IF(G2389&lt;=32000,ROUNDUP(G2389/2,0)+6000,IF(G2389&lt;=56000,ROUNDUP(G2389/4,0)+14000,28000))))</f>
        <v/>
      </c>
      <c r="U2389" s="18">
        <f>IF(I2389&lt;=0,IF(H2389&lt;=0,0,IF(H2389&lt;=12000,H2389,IF(H2389&lt;=32000,ROUNDUP(H2389/2,0)+6000,IF(H2389&lt;=56000,ROUNDUP(H2389/4,0)+14000,28000)))),IF(H2389&lt;=0,IF(I2389&lt;=0,0,IF(I2389&lt;=15000,I2389,IF(I2389&lt;=40000,ROUNDUP(I2389/2,0)+7500,IF(I2389&lt;=70000,ROUNDUP(I2389/4,0)+17500,35000)))),MAX(IF(I2389&lt;=0,0,IF(I2389&lt;=15000,I2389,IF(I2389&lt;=40000,ROUNDUP(I2389/2,0)+7500,IF(I2389&lt;=70000,ROUNDUP(I2389/4,0)+17500,35000)))),MIN(IF(H2389&lt;=0,0,IF(H2389&lt;=12000,H2389,IF(H2389&lt;=32000,ROUNDUP(H2389/2,0)+6000,IF(H2389&lt;=56000,ROUNDUP(H2389/4,0)+14000,28000))))+IF(I2389&lt;=0,0,IF(I2389&lt;=15000,I2389,IF(I2389&lt;=40000,ROUNDUP(I2389/2,0)+7500,IF(I2389&lt;=70000,ROUNDUP(I2389/4,0)+17500,35000)))),28000))))</f>
        <v/>
      </c>
      <c r="V2389" s="18">
        <f>MIN(70000,S2389+T2389+U2389)</f>
        <v/>
      </c>
      <c r="W2389" s="18">
        <f>MAX(0,ROUNDDOWN(M2389-J2389-N2389-K2389-0,-3))</f>
        <v/>
      </c>
      <c r="X2389" s="18">
        <f>MAX(0,ROUNDDOWN(M2389-J2389-N2389-K2389-R2389,-3))</f>
        <v/>
      </c>
      <c r="Y2389" s="18">
        <f>IF(W2389&lt;=0,0,ROUNDDOWN((W2389*LOOKUP(W2389,{0,1950001,3300001,6950001,9000001,18000001,40000001},{0.05,0.1,0.2,0.23,0.33,0.4,0.45})-LOOKUP(W2389,{0,1950001,3300001,6950001,9000001,18000001,40000001},{0,97500,427500,636000,1536000,2796000,4796000}))*1.021,-2))</f>
        <v/>
      </c>
      <c r="Z2389" s="18">
        <f>IF(X2389&lt;=0,0,ROUNDDOWN((X2389*LOOKUP(X2389,{0,1950001,3300001,6950001,9000001,18000001,40000001},{0.05,0.1,0.2,0.23,0.33,0.4,0.45})-LOOKUP(X2389,{0,1950001,3300001,6950001,9000001,18000001,40000001},{0,97500,427500,636000,1536000,2796000,4796000}))*1.021,-2))</f>
        <v/>
      </c>
      <c r="AA2389" s="18">
        <f>MAX(0,ROUNDDOWN(M2389-J2389-430000-L2389-0,-3))</f>
        <v/>
      </c>
      <c r="AB2389" s="18">
        <f>MAX(0,ROUNDDOWN(M2389-J2389-430000-L2389-V2389,-3))</f>
        <v/>
      </c>
      <c r="AC2389" s="18">
        <f>IF(M2389&lt;=450000,0,MAX(0,ROUNDDOWN(AA2389*0.06-MIN(50000,AA2389)*0.03,-2))+MAX(0,ROUNDDOWN(AA2389*0.04-MIN(50000,AA2389)*0.02,-2)))</f>
        <v/>
      </c>
      <c r="AD2389" s="18">
        <f>IF(M2389&lt;=450000,0,MAX(0,ROUNDDOWN(AB2389*0.06-MIN(50000,AB2389)*0.03,-2))+MAX(0,ROUNDDOWN(AB2389*0.04-MIN(50000,AB2389)*0.02,-2)))</f>
        <v/>
      </c>
      <c r="AE2389" s="18">
        <f>Y2389-Z2389</f>
        <v/>
      </c>
      <c r="AF2389" s="18">
        <f>AC2389-AD2389</f>
        <v/>
      </c>
      <c r="AG2389" s="18">
        <f>AE2389+AF2389</f>
        <v/>
      </c>
      <c r="AH2389" s="20">
        <f>IF(W2389&lt;=0,0,LOOKUP(W2389,{0,1950001,3300001,6950001,9000001,18000001,40000001},{0.05,0.1,0.2,0.23,0.33,0.4,0.45}))</f>
        <v/>
      </c>
    </row>
    <row r="2390">
      <c r="A2390" t="inlineStr">
        <is>
          <t>1万円刻み 特例あり一般12万円</t>
        </is>
      </c>
      <c r="B2390" s="18">
        <f>'4_1万円刻み'!$A$770</f>
        <v/>
      </c>
      <c r="C2390" s="19" t="n">
        <v>2026</v>
      </c>
      <c r="D2390" t="inlineStr">
        <is>
          <t>はい</t>
        </is>
      </c>
      <c r="E2390" s="18" t="n">
        <v>120000</v>
      </c>
      <c r="F2390" s="18" t="n">
        <v>0</v>
      </c>
      <c r="G2390" s="18" t="n">
        <v>0</v>
      </c>
      <c r="H2390" s="18" t="n">
        <v>0</v>
      </c>
      <c r="I2390" s="18" t="n">
        <v>0</v>
      </c>
      <c r="J2390" s="18">
        <f>ROUND(MIN(B2390/12,650000)*12*0.0915+MIN(B2390/12,1390000)*12*(0.0504+0)+B2390*0.005,0)</f>
        <v/>
      </c>
      <c r="K2390" s="18" t="n">
        <v>0</v>
      </c>
      <c r="L2390" s="18" t="n">
        <v>0</v>
      </c>
      <c r="M2390" s="18">
        <f>ROUND(IF(C2390&gt;=2026,IF(B2390&lt;741000,0,IF(B2390&lt;2191000,B2390-740000,IF(B2390&lt;2193000,1451000,IF(B2390&lt;2196000,1453000,IF(B2390&lt;2200000,1456000,IF(B2390&lt;3600000,ROUNDDOWN(B2390/4,-3)*2.8-80000,IF(B2390&lt;6600000,ROUNDDOWN(B2390/4,-3)*3.2-440000,IF(B2390&lt;8500000,ROUNDDOWN(B2390*0.9,0)-1100000,B2390-1950000)))))))),IF(B2390&lt;651000,0,IF(B2390&lt;1900000,B2390-650000,IF(B2390&lt;3600000,ROUNDDOWN(B2390/4,-3)*2.8-80000,IF(B2390&lt;6600000,ROUNDDOWN(B2390/4,-3)*3.2-440000,IF(B2390&lt;8500000,ROUNDDOWN(B2390*0.9,0)-1100000,B2390-1950000)))))),0)</f>
        <v/>
      </c>
      <c r="N2390" s="18">
        <f>IF(M2390&gt;23500000,NA(),IF(C2390&gt;=2026,IF(M2390&lt;=4890000,1040000,IF(M2390&lt;=6550000,670000,620000)),IF(M2390&lt;=1320000,950000,IF(M2390&lt;=3360000,880000,IF(M2390&lt;=4890000,680000,IF(M2390&lt;=6550000,630000,580000))))))</f>
        <v/>
      </c>
      <c r="O2390" s="18">
        <f>IF(F2390&lt;=0,IF(AND(D2390="はい",C2390&gt;=2026,C2390&lt;=2027),IF(E2390&lt;=0,0,IF(E2390&lt;=30000,E2390,IF(E2390&lt;=60000,ROUNDUP(E2390/2,0)+15000,IF(E2390&lt;=120000,ROUNDUP(E2390/4,0)+30000,60000)))),IF(E2390&lt;=0,0,IF(E2390&lt;=20000,E2390,IF(E2390&lt;=40000,ROUNDUP(E2390/2,0)+10000,IF(E2390&lt;=80000,ROUNDUP(E2390/4,0)+20000,40000))))),IF(E2390&lt;=0,IF(F2390&lt;=0,0,IF(F2390&lt;=25000,F2390,IF(F2390&lt;=50000,ROUNDUP(F2390/2,0)+12500,IF(F2390&lt;=100000,ROUNDUP(F2390/4,0)+25000,50000)))),MAX(IF(F2390&lt;=0,0,IF(F2390&lt;=25000,F2390,IF(F2390&lt;=50000,ROUNDUP(F2390/2,0)+12500,IF(F2390&lt;=100000,ROUNDUP(F2390/4,0)+25000,50000)))),MIN(IF(AND(D2390="はい",C2390&gt;=2026,C2390&lt;=2027),IF(E2390&lt;=0,0,IF(E2390&lt;=30000,E2390,IF(E2390&lt;=60000,ROUNDUP(E2390/2,0)+15000,IF(E2390&lt;=120000,ROUNDUP(E2390/4,0)+30000,60000)))),IF(E2390&lt;=0,0,IF(E2390&lt;=20000,E2390,IF(E2390&lt;=40000,ROUNDUP(E2390/2,0)+10000,IF(E2390&lt;=80000,ROUNDUP(E2390/4,0)+20000,40000)))))+IF(F2390&lt;=0,0,IF(F2390&lt;=25000,F2390,IF(F2390&lt;=50000,ROUNDUP(F2390/2,0)+12500,IF(F2390&lt;=100000,ROUNDUP(F2390/4,0)+25000,50000)))),IF(AND(D2390="はい",C2390&gt;=2026,C2390&lt;=2027),60000,40000)))))</f>
        <v/>
      </c>
      <c r="P2390" s="18">
        <f>IF(G2390&lt;=0,0,IF(G2390&lt;=20000,G2390,IF(G2390&lt;=40000,ROUNDUP(G2390/2,0)+10000,IF(G2390&lt;=80000,ROUNDUP(G2390/4,0)+20000,40000))))</f>
        <v/>
      </c>
      <c r="Q2390" s="18">
        <f>IF(I2390&lt;=0,IF(H2390&lt;=0,0,IF(H2390&lt;=20000,H2390,IF(H2390&lt;=40000,ROUNDUP(H2390/2,0)+10000,IF(H2390&lt;=80000,ROUNDUP(H2390/4,0)+20000,40000)))),IF(H2390&lt;=0,IF(I2390&lt;=0,0,IF(I2390&lt;=25000,I2390,IF(I2390&lt;=50000,ROUNDUP(I2390/2,0)+12500,IF(I2390&lt;=100000,ROUNDUP(I2390/4,0)+25000,50000)))),MAX(IF(I2390&lt;=0,0,IF(I2390&lt;=25000,I2390,IF(I2390&lt;=50000,ROUNDUP(I2390/2,0)+12500,IF(I2390&lt;=100000,ROUNDUP(I2390/4,0)+25000,50000)))),MIN(IF(H2390&lt;=0,0,IF(H2390&lt;=20000,H2390,IF(H2390&lt;=40000,ROUNDUP(H2390/2,0)+10000,IF(H2390&lt;=80000,ROUNDUP(H2390/4,0)+20000,40000))))+IF(I2390&lt;=0,0,IF(I2390&lt;=25000,I2390,IF(I2390&lt;=50000,ROUNDUP(I2390/2,0)+12500,IF(I2390&lt;=100000,ROUNDUP(I2390/4,0)+25000,50000)))),40000))))</f>
        <v/>
      </c>
      <c r="R2390" s="18">
        <f>MIN(120000,O2390+P2390+Q2390)</f>
        <v/>
      </c>
      <c r="S2390" s="18">
        <f>IF(F2390&lt;=0,IF(E2390&lt;=0,0,IF(E2390&lt;=12000,E2390,IF(E2390&lt;=32000,ROUNDUP(E2390/2,0)+6000,IF(E2390&lt;=56000,ROUNDUP(E2390/4,0)+14000,28000)))),IF(E2390&lt;=0,IF(F2390&lt;=0,0,IF(F2390&lt;=15000,F2390,IF(F2390&lt;=40000,ROUNDUP(F2390/2,0)+7500,IF(F2390&lt;=70000,ROUNDUP(F2390/4,0)+17500,35000)))),MAX(IF(F2390&lt;=0,0,IF(F2390&lt;=15000,F2390,IF(F2390&lt;=40000,ROUNDUP(F2390/2,0)+7500,IF(F2390&lt;=70000,ROUNDUP(F2390/4,0)+17500,35000)))),MIN(IF(E2390&lt;=0,0,IF(E2390&lt;=12000,E2390,IF(E2390&lt;=32000,ROUNDUP(E2390/2,0)+6000,IF(E2390&lt;=56000,ROUNDUP(E2390/4,0)+14000,28000))))+IF(F2390&lt;=0,0,IF(F2390&lt;=15000,F2390,IF(F2390&lt;=40000,ROUNDUP(F2390/2,0)+7500,IF(F2390&lt;=70000,ROUNDUP(F2390/4,0)+17500,35000)))),28000))))</f>
        <v/>
      </c>
      <c r="T2390" s="18">
        <f>IF(G2390&lt;=0,0,IF(G2390&lt;=12000,G2390,IF(G2390&lt;=32000,ROUNDUP(G2390/2,0)+6000,IF(G2390&lt;=56000,ROUNDUP(G2390/4,0)+14000,28000))))</f>
        <v/>
      </c>
      <c r="U2390" s="18">
        <f>IF(I2390&lt;=0,IF(H2390&lt;=0,0,IF(H2390&lt;=12000,H2390,IF(H2390&lt;=32000,ROUNDUP(H2390/2,0)+6000,IF(H2390&lt;=56000,ROUNDUP(H2390/4,0)+14000,28000)))),IF(H2390&lt;=0,IF(I2390&lt;=0,0,IF(I2390&lt;=15000,I2390,IF(I2390&lt;=40000,ROUNDUP(I2390/2,0)+7500,IF(I2390&lt;=70000,ROUNDUP(I2390/4,0)+17500,35000)))),MAX(IF(I2390&lt;=0,0,IF(I2390&lt;=15000,I2390,IF(I2390&lt;=40000,ROUNDUP(I2390/2,0)+7500,IF(I2390&lt;=70000,ROUNDUP(I2390/4,0)+17500,35000)))),MIN(IF(H2390&lt;=0,0,IF(H2390&lt;=12000,H2390,IF(H2390&lt;=32000,ROUNDUP(H2390/2,0)+6000,IF(H2390&lt;=56000,ROUNDUP(H2390/4,0)+14000,28000))))+IF(I2390&lt;=0,0,IF(I2390&lt;=15000,I2390,IF(I2390&lt;=40000,ROUNDUP(I2390/2,0)+7500,IF(I2390&lt;=70000,ROUNDUP(I2390/4,0)+17500,35000)))),28000))))</f>
        <v/>
      </c>
      <c r="V2390" s="18">
        <f>MIN(70000,S2390+T2390+U2390)</f>
        <v/>
      </c>
      <c r="W2390" s="18">
        <f>MAX(0,ROUNDDOWN(M2390-J2390-N2390-K2390-0,-3))</f>
        <v/>
      </c>
      <c r="X2390" s="18">
        <f>MAX(0,ROUNDDOWN(M2390-J2390-N2390-K2390-R2390,-3))</f>
        <v/>
      </c>
      <c r="Y2390" s="18">
        <f>IF(W2390&lt;=0,0,ROUNDDOWN((W2390*LOOKUP(W2390,{0,1950001,3300001,6950001,9000001,18000001,40000001},{0.05,0.1,0.2,0.23,0.33,0.4,0.45})-LOOKUP(W2390,{0,1950001,3300001,6950001,9000001,18000001,40000001},{0,97500,427500,636000,1536000,2796000,4796000}))*1.021,-2))</f>
        <v/>
      </c>
      <c r="Z2390" s="18">
        <f>IF(X2390&lt;=0,0,ROUNDDOWN((X2390*LOOKUP(X2390,{0,1950001,3300001,6950001,9000001,18000001,40000001},{0.05,0.1,0.2,0.23,0.33,0.4,0.45})-LOOKUP(X2390,{0,1950001,3300001,6950001,9000001,18000001,40000001},{0,97500,427500,636000,1536000,2796000,4796000}))*1.021,-2))</f>
        <v/>
      </c>
      <c r="AA2390" s="18">
        <f>MAX(0,ROUNDDOWN(M2390-J2390-430000-L2390-0,-3))</f>
        <v/>
      </c>
      <c r="AB2390" s="18">
        <f>MAX(0,ROUNDDOWN(M2390-J2390-430000-L2390-V2390,-3))</f>
        <v/>
      </c>
      <c r="AC2390" s="18">
        <f>IF(M2390&lt;=450000,0,MAX(0,ROUNDDOWN(AA2390*0.06-MIN(50000,AA2390)*0.03,-2))+MAX(0,ROUNDDOWN(AA2390*0.04-MIN(50000,AA2390)*0.02,-2)))</f>
        <v/>
      </c>
      <c r="AD2390" s="18">
        <f>IF(M2390&lt;=450000,0,MAX(0,ROUNDDOWN(AB2390*0.06-MIN(50000,AB2390)*0.03,-2))+MAX(0,ROUNDDOWN(AB2390*0.04-MIN(50000,AB2390)*0.02,-2)))</f>
        <v/>
      </c>
      <c r="AE2390" s="18">
        <f>Y2390-Z2390</f>
        <v/>
      </c>
      <c r="AF2390" s="18">
        <f>AC2390-AD2390</f>
        <v/>
      </c>
      <c r="AG2390" s="18">
        <f>AE2390+AF2390</f>
        <v/>
      </c>
      <c r="AH2390" s="20">
        <f>IF(W2390&lt;=0,0,LOOKUP(W2390,{0,1950001,3300001,6950001,9000001,18000001,40000001},{0.05,0.1,0.2,0.23,0.33,0.4,0.45}))</f>
        <v/>
      </c>
    </row>
    <row r="2391">
      <c r="A2391" t="inlineStr">
        <is>
          <t>1万円刻み 3区分8万円ずつ</t>
        </is>
      </c>
      <c r="B2391" s="18">
        <f>'4_1万円刻み'!$A$771</f>
        <v/>
      </c>
      <c r="C2391" s="19" t="n">
        <v>2026</v>
      </c>
      <c r="D2391" t="inlineStr">
        <is>
          <t>いいえ</t>
        </is>
      </c>
      <c r="E2391" s="18" t="n">
        <v>80000</v>
      </c>
      <c r="F2391" s="18" t="n">
        <v>0</v>
      </c>
      <c r="G2391" s="18" t="n">
        <v>80000</v>
      </c>
      <c r="H2391" s="18" t="n">
        <v>80000</v>
      </c>
      <c r="I2391" s="18" t="n">
        <v>0</v>
      </c>
      <c r="J2391" s="18">
        <f>ROUND(MIN(B2391/12,650000)*12*0.0915+MIN(B2391/12,1390000)*12*(0.0504+0)+B2391*0.005,0)</f>
        <v/>
      </c>
      <c r="K2391" s="18" t="n">
        <v>0</v>
      </c>
      <c r="L2391" s="18" t="n">
        <v>0</v>
      </c>
      <c r="M2391" s="18">
        <f>ROUND(IF(C2391&gt;=2026,IF(B2391&lt;741000,0,IF(B2391&lt;2191000,B2391-740000,IF(B2391&lt;2193000,1451000,IF(B2391&lt;2196000,1453000,IF(B2391&lt;2200000,1456000,IF(B2391&lt;3600000,ROUNDDOWN(B2391/4,-3)*2.8-80000,IF(B2391&lt;6600000,ROUNDDOWN(B2391/4,-3)*3.2-440000,IF(B2391&lt;8500000,ROUNDDOWN(B2391*0.9,0)-1100000,B2391-1950000)))))))),IF(B2391&lt;651000,0,IF(B2391&lt;1900000,B2391-650000,IF(B2391&lt;3600000,ROUNDDOWN(B2391/4,-3)*2.8-80000,IF(B2391&lt;6600000,ROUNDDOWN(B2391/4,-3)*3.2-440000,IF(B2391&lt;8500000,ROUNDDOWN(B2391*0.9,0)-1100000,B2391-1950000)))))),0)</f>
        <v/>
      </c>
      <c r="N2391" s="18">
        <f>IF(M2391&gt;23500000,NA(),IF(C2391&gt;=2026,IF(M2391&lt;=4890000,1040000,IF(M2391&lt;=6550000,670000,620000)),IF(M2391&lt;=1320000,950000,IF(M2391&lt;=3360000,880000,IF(M2391&lt;=4890000,680000,IF(M2391&lt;=6550000,630000,580000))))))</f>
        <v/>
      </c>
      <c r="O2391" s="18">
        <f>IF(F2391&lt;=0,IF(AND(D2391="はい",C2391&gt;=2026,C2391&lt;=2027),IF(E2391&lt;=0,0,IF(E2391&lt;=30000,E2391,IF(E2391&lt;=60000,ROUNDUP(E2391/2,0)+15000,IF(E2391&lt;=120000,ROUNDUP(E2391/4,0)+30000,60000)))),IF(E2391&lt;=0,0,IF(E2391&lt;=20000,E2391,IF(E2391&lt;=40000,ROUNDUP(E2391/2,0)+10000,IF(E2391&lt;=80000,ROUNDUP(E2391/4,0)+20000,40000))))),IF(E2391&lt;=0,IF(F2391&lt;=0,0,IF(F2391&lt;=25000,F2391,IF(F2391&lt;=50000,ROUNDUP(F2391/2,0)+12500,IF(F2391&lt;=100000,ROUNDUP(F2391/4,0)+25000,50000)))),MAX(IF(F2391&lt;=0,0,IF(F2391&lt;=25000,F2391,IF(F2391&lt;=50000,ROUNDUP(F2391/2,0)+12500,IF(F2391&lt;=100000,ROUNDUP(F2391/4,0)+25000,50000)))),MIN(IF(AND(D2391="はい",C2391&gt;=2026,C2391&lt;=2027),IF(E2391&lt;=0,0,IF(E2391&lt;=30000,E2391,IF(E2391&lt;=60000,ROUNDUP(E2391/2,0)+15000,IF(E2391&lt;=120000,ROUNDUP(E2391/4,0)+30000,60000)))),IF(E2391&lt;=0,0,IF(E2391&lt;=20000,E2391,IF(E2391&lt;=40000,ROUNDUP(E2391/2,0)+10000,IF(E2391&lt;=80000,ROUNDUP(E2391/4,0)+20000,40000)))))+IF(F2391&lt;=0,0,IF(F2391&lt;=25000,F2391,IF(F2391&lt;=50000,ROUNDUP(F2391/2,0)+12500,IF(F2391&lt;=100000,ROUNDUP(F2391/4,0)+25000,50000)))),IF(AND(D2391="はい",C2391&gt;=2026,C2391&lt;=2027),60000,40000)))))</f>
        <v/>
      </c>
      <c r="P2391" s="18">
        <f>IF(G2391&lt;=0,0,IF(G2391&lt;=20000,G2391,IF(G2391&lt;=40000,ROUNDUP(G2391/2,0)+10000,IF(G2391&lt;=80000,ROUNDUP(G2391/4,0)+20000,40000))))</f>
        <v/>
      </c>
      <c r="Q2391" s="18">
        <f>IF(I2391&lt;=0,IF(H2391&lt;=0,0,IF(H2391&lt;=20000,H2391,IF(H2391&lt;=40000,ROUNDUP(H2391/2,0)+10000,IF(H2391&lt;=80000,ROUNDUP(H2391/4,0)+20000,40000)))),IF(H2391&lt;=0,IF(I2391&lt;=0,0,IF(I2391&lt;=25000,I2391,IF(I2391&lt;=50000,ROUNDUP(I2391/2,0)+12500,IF(I2391&lt;=100000,ROUNDUP(I2391/4,0)+25000,50000)))),MAX(IF(I2391&lt;=0,0,IF(I2391&lt;=25000,I2391,IF(I2391&lt;=50000,ROUNDUP(I2391/2,0)+12500,IF(I2391&lt;=100000,ROUNDUP(I2391/4,0)+25000,50000)))),MIN(IF(H2391&lt;=0,0,IF(H2391&lt;=20000,H2391,IF(H2391&lt;=40000,ROUNDUP(H2391/2,0)+10000,IF(H2391&lt;=80000,ROUNDUP(H2391/4,0)+20000,40000))))+IF(I2391&lt;=0,0,IF(I2391&lt;=25000,I2391,IF(I2391&lt;=50000,ROUNDUP(I2391/2,0)+12500,IF(I2391&lt;=100000,ROUNDUP(I2391/4,0)+25000,50000)))),40000))))</f>
        <v/>
      </c>
      <c r="R2391" s="18">
        <f>MIN(120000,O2391+P2391+Q2391)</f>
        <v/>
      </c>
      <c r="S2391" s="18">
        <f>IF(F2391&lt;=0,IF(E2391&lt;=0,0,IF(E2391&lt;=12000,E2391,IF(E2391&lt;=32000,ROUNDUP(E2391/2,0)+6000,IF(E2391&lt;=56000,ROUNDUP(E2391/4,0)+14000,28000)))),IF(E2391&lt;=0,IF(F2391&lt;=0,0,IF(F2391&lt;=15000,F2391,IF(F2391&lt;=40000,ROUNDUP(F2391/2,0)+7500,IF(F2391&lt;=70000,ROUNDUP(F2391/4,0)+17500,35000)))),MAX(IF(F2391&lt;=0,0,IF(F2391&lt;=15000,F2391,IF(F2391&lt;=40000,ROUNDUP(F2391/2,0)+7500,IF(F2391&lt;=70000,ROUNDUP(F2391/4,0)+17500,35000)))),MIN(IF(E2391&lt;=0,0,IF(E2391&lt;=12000,E2391,IF(E2391&lt;=32000,ROUNDUP(E2391/2,0)+6000,IF(E2391&lt;=56000,ROUNDUP(E2391/4,0)+14000,28000))))+IF(F2391&lt;=0,0,IF(F2391&lt;=15000,F2391,IF(F2391&lt;=40000,ROUNDUP(F2391/2,0)+7500,IF(F2391&lt;=70000,ROUNDUP(F2391/4,0)+17500,35000)))),28000))))</f>
        <v/>
      </c>
      <c r="T2391" s="18">
        <f>IF(G2391&lt;=0,0,IF(G2391&lt;=12000,G2391,IF(G2391&lt;=32000,ROUNDUP(G2391/2,0)+6000,IF(G2391&lt;=56000,ROUNDUP(G2391/4,0)+14000,28000))))</f>
        <v/>
      </c>
      <c r="U2391" s="18">
        <f>IF(I2391&lt;=0,IF(H2391&lt;=0,0,IF(H2391&lt;=12000,H2391,IF(H2391&lt;=32000,ROUNDUP(H2391/2,0)+6000,IF(H2391&lt;=56000,ROUNDUP(H2391/4,0)+14000,28000)))),IF(H2391&lt;=0,IF(I2391&lt;=0,0,IF(I2391&lt;=15000,I2391,IF(I2391&lt;=40000,ROUNDUP(I2391/2,0)+7500,IF(I2391&lt;=70000,ROUNDUP(I2391/4,0)+17500,35000)))),MAX(IF(I2391&lt;=0,0,IF(I2391&lt;=15000,I2391,IF(I2391&lt;=40000,ROUNDUP(I2391/2,0)+7500,IF(I2391&lt;=70000,ROUNDUP(I2391/4,0)+17500,35000)))),MIN(IF(H2391&lt;=0,0,IF(H2391&lt;=12000,H2391,IF(H2391&lt;=32000,ROUNDUP(H2391/2,0)+6000,IF(H2391&lt;=56000,ROUNDUP(H2391/4,0)+14000,28000))))+IF(I2391&lt;=0,0,IF(I2391&lt;=15000,I2391,IF(I2391&lt;=40000,ROUNDUP(I2391/2,0)+7500,IF(I2391&lt;=70000,ROUNDUP(I2391/4,0)+17500,35000)))),28000))))</f>
        <v/>
      </c>
      <c r="V2391" s="18">
        <f>MIN(70000,S2391+T2391+U2391)</f>
        <v/>
      </c>
      <c r="W2391" s="18">
        <f>MAX(0,ROUNDDOWN(M2391-J2391-N2391-K2391-0,-3))</f>
        <v/>
      </c>
      <c r="X2391" s="18">
        <f>MAX(0,ROUNDDOWN(M2391-J2391-N2391-K2391-R2391,-3))</f>
        <v/>
      </c>
      <c r="Y2391" s="18">
        <f>IF(W2391&lt;=0,0,ROUNDDOWN((W2391*LOOKUP(W2391,{0,1950001,3300001,6950001,9000001,18000001,40000001},{0.05,0.1,0.2,0.23,0.33,0.4,0.45})-LOOKUP(W2391,{0,1950001,3300001,6950001,9000001,18000001,40000001},{0,97500,427500,636000,1536000,2796000,4796000}))*1.021,-2))</f>
        <v/>
      </c>
      <c r="Z2391" s="18">
        <f>IF(X2391&lt;=0,0,ROUNDDOWN((X2391*LOOKUP(X2391,{0,1950001,3300001,6950001,9000001,18000001,40000001},{0.05,0.1,0.2,0.23,0.33,0.4,0.45})-LOOKUP(X2391,{0,1950001,3300001,6950001,9000001,18000001,40000001},{0,97500,427500,636000,1536000,2796000,4796000}))*1.021,-2))</f>
        <v/>
      </c>
      <c r="AA2391" s="18">
        <f>MAX(0,ROUNDDOWN(M2391-J2391-430000-L2391-0,-3))</f>
        <v/>
      </c>
      <c r="AB2391" s="18">
        <f>MAX(0,ROUNDDOWN(M2391-J2391-430000-L2391-V2391,-3))</f>
        <v/>
      </c>
      <c r="AC2391" s="18">
        <f>IF(M2391&lt;=450000,0,MAX(0,ROUNDDOWN(AA2391*0.06-MIN(50000,AA2391)*0.03,-2))+MAX(0,ROUNDDOWN(AA2391*0.04-MIN(50000,AA2391)*0.02,-2)))</f>
        <v/>
      </c>
      <c r="AD2391" s="18">
        <f>IF(M2391&lt;=450000,0,MAX(0,ROUNDDOWN(AB2391*0.06-MIN(50000,AB2391)*0.03,-2))+MAX(0,ROUNDDOWN(AB2391*0.04-MIN(50000,AB2391)*0.02,-2)))</f>
        <v/>
      </c>
      <c r="AE2391" s="18">
        <f>Y2391-Z2391</f>
        <v/>
      </c>
      <c r="AF2391" s="18">
        <f>AC2391-AD2391</f>
        <v/>
      </c>
      <c r="AG2391" s="18">
        <f>AE2391+AF2391</f>
        <v/>
      </c>
      <c r="AH2391" s="20">
        <f>IF(W2391&lt;=0,0,LOOKUP(W2391,{0,1950001,3300001,6950001,9000001,18000001,40000001},{0.05,0.1,0.2,0.23,0.33,0.4,0.45}))</f>
        <v/>
      </c>
    </row>
    <row r="2392">
      <c r="A2392" t="inlineStr">
        <is>
          <t>1万円刻み 一般8万円</t>
        </is>
      </c>
      <c r="B2392" s="18">
        <f>'4_1万円刻み'!$A$771</f>
        <v/>
      </c>
      <c r="C2392" s="19" t="n">
        <v>2026</v>
      </c>
      <c r="D2392" t="inlineStr">
        <is>
          <t>いいえ</t>
        </is>
      </c>
      <c r="E2392" s="18" t="n">
        <v>80000</v>
      </c>
      <c r="F2392" s="18" t="n">
        <v>0</v>
      </c>
      <c r="G2392" s="18" t="n">
        <v>0</v>
      </c>
      <c r="H2392" s="18" t="n">
        <v>0</v>
      </c>
      <c r="I2392" s="18" t="n">
        <v>0</v>
      </c>
      <c r="J2392" s="18">
        <f>ROUND(MIN(B2392/12,650000)*12*0.0915+MIN(B2392/12,1390000)*12*(0.0504+0)+B2392*0.005,0)</f>
        <v/>
      </c>
      <c r="K2392" s="18" t="n">
        <v>0</v>
      </c>
      <c r="L2392" s="18" t="n">
        <v>0</v>
      </c>
      <c r="M2392" s="18">
        <f>ROUND(IF(C2392&gt;=2026,IF(B2392&lt;741000,0,IF(B2392&lt;2191000,B2392-740000,IF(B2392&lt;2193000,1451000,IF(B2392&lt;2196000,1453000,IF(B2392&lt;2200000,1456000,IF(B2392&lt;3600000,ROUNDDOWN(B2392/4,-3)*2.8-80000,IF(B2392&lt;6600000,ROUNDDOWN(B2392/4,-3)*3.2-440000,IF(B2392&lt;8500000,ROUNDDOWN(B2392*0.9,0)-1100000,B2392-1950000)))))))),IF(B2392&lt;651000,0,IF(B2392&lt;1900000,B2392-650000,IF(B2392&lt;3600000,ROUNDDOWN(B2392/4,-3)*2.8-80000,IF(B2392&lt;6600000,ROUNDDOWN(B2392/4,-3)*3.2-440000,IF(B2392&lt;8500000,ROUNDDOWN(B2392*0.9,0)-1100000,B2392-1950000)))))),0)</f>
        <v/>
      </c>
      <c r="N2392" s="18">
        <f>IF(M2392&gt;23500000,NA(),IF(C2392&gt;=2026,IF(M2392&lt;=4890000,1040000,IF(M2392&lt;=6550000,670000,620000)),IF(M2392&lt;=1320000,950000,IF(M2392&lt;=3360000,880000,IF(M2392&lt;=4890000,680000,IF(M2392&lt;=6550000,630000,580000))))))</f>
        <v/>
      </c>
      <c r="O2392" s="18">
        <f>IF(F2392&lt;=0,IF(AND(D2392="はい",C2392&gt;=2026,C2392&lt;=2027),IF(E2392&lt;=0,0,IF(E2392&lt;=30000,E2392,IF(E2392&lt;=60000,ROUNDUP(E2392/2,0)+15000,IF(E2392&lt;=120000,ROUNDUP(E2392/4,0)+30000,60000)))),IF(E2392&lt;=0,0,IF(E2392&lt;=20000,E2392,IF(E2392&lt;=40000,ROUNDUP(E2392/2,0)+10000,IF(E2392&lt;=80000,ROUNDUP(E2392/4,0)+20000,40000))))),IF(E2392&lt;=0,IF(F2392&lt;=0,0,IF(F2392&lt;=25000,F2392,IF(F2392&lt;=50000,ROUNDUP(F2392/2,0)+12500,IF(F2392&lt;=100000,ROUNDUP(F2392/4,0)+25000,50000)))),MAX(IF(F2392&lt;=0,0,IF(F2392&lt;=25000,F2392,IF(F2392&lt;=50000,ROUNDUP(F2392/2,0)+12500,IF(F2392&lt;=100000,ROUNDUP(F2392/4,0)+25000,50000)))),MIN(IF(AND(D2392="はい",C2392&gt;=2026,C2392&lt;=2027),IF(E2392&lt;=0,0,IF(E2392&lt;=30000,E2392,IF(E2392&lt;=60000,ROUNDUP(E2392/2,0)+15000,IF(E2392&lt;=120000,ROUNDUP(E2392/4,0)+30000,60000)))),IF(E2392&lt;=0,0,IF(E2392&lt;=20000,E2392,IF(E2392&lt;=40000,ROUNDUP(E2392/2,0)+10000,IF(E2392&lt;=80000,ROUNDUP(E2392/4,0)+20000,40000)))))+IF(F2392&lt;=0,0,IF(F2392&lt;=25000,F2392,IF(F2392&lt;=50000,ROUNDUP(F2392/2,0)+12500,IF(F2392&lt;=100000,ROUNDUP(F2392/4,0)+25000,50000)))),IF(AND(D2392="はい",C2392&gt;=2026,C2392&lt;=2027),60000,40000)))))</f>
        <v/>
      </c>
      <c r="P2392" s="18">
        <f>IF(G2392&lt;=0,0,IF(G2392&lt;=20000,G2392,IF(G2392&lt;=40000,ROUNDUP(G2392/2,0)+10000,IF(G2392&lt;=80000,ROUNDUP(G2392/4,0)+20000,40000))))</f>
        <v/>
      </c>
      <c r="Q2392" s="18">
        <f>IF(I2392&lt;=0,IF(H2392&lt;=0,0,IF(H2392&lt;=20000,H2392,IF(H2392&lt;=40000,ROUNDUP(H2392/2,0)+10000,IF(H2392&lt;=80000,ROUNDUP(H2392/4,0)+20000,40000)))),IF(H2392&lt;=0,IF(I2392&lt;=0,0,IF(I2392&lt;=25000,I2392,IF(I2392&lt;=50000,ROUNDUP(I2392/2,0)+12500,IF(I2392&lt;=100000,ROUNDUP(I2392/4,0)+25000,50000)))),MAX(IF(I2392&lt;=0,0,IF(I2392&lt;=25000,I2392,IF(I2392&lt;=50000,ROUNDUP(I2392/2,0)+12500,IF(I2392&lt;=100000,ROUNDUP(I2392/4,0)+25000,50000)))),MIN(IF(H2392&lt;=0,0,IF(H2392&lt;=20000,H2392,IF(H2392&lt;=40000,ROUNDUP(H2392/2,0)+10000,IF(H2392&lt;=80000,ROUNDUP(H2392/4,0)+20000,40000))))+IF(I2392&lt;=0,0,IF(I2392&lt;=25000,I2392,IF(I2392&lt;=50000,ROUNDUP(I2392/2,0)+12500,IF(I2392&lt;=100000,ROUNDUP(I2392/4,0)+25000,50000)))),40000))))</f>
        <v/>
      </c>
      <c r="R2392" s="18">
        <f>MIN(120000,O2392+P2392+Q2392)</f>
        <v/>
      </c>
      <c r="S2392" s="18">
        <f>IF(F2392&lt;=0,IF(E2392&lt;=0,0,IF(E2392&lt;=12000,E2392,IF(E2392&lt;=32000,ROUNDUP(E2392/2,0)+6000,IF(E2392&lt;=56000,ROUNDUP(E2392/4,0)+14000,28000)))),IF(E2392&lt;=0,IF(F2392&lt;=0,0,IF(F2392&lt;=15000,F2392,IF(F2392&lt;=40000,ROUNDUP(F2392/2,0)+7500,IF(F2392&lt;=70000,ROUNDUP(F2392/4,0)+17500,35000)))),MAX(IF(F2392&lt;=0,0,IF(F2392&lt;=15000,F2392,IF(F2392&lt;=40000,ROUNDUP(F2392/2,0)+7500,IF(F2392&lt;=70000,ROUNDUP(F2392/4,0)+17500,35000)))),MIN(IF(E2392&lt;=0,0,IF(E2392&lt;=12000,E2392,IF(E2392&lt;=32000,ROUNDUP(E2392/2,0)+6000,IF(E2392&lt;=56000,ROUNDUP(E2392/4,0)+14000,28000))))+IF(F2392&lt;=0,0,IF(F2392&lt;=15000,F2392,IF(F2392&lt;=40000,ROUNDUP(F2392/2,0)+7500,IF(F2392&lt;=70000,ROUNDUP(F2392/4,0)+17500,35000)))),28000))))</f>
        <v/>
      </c>
      <c r="T2392" s="18">
        <f>IF(G2392&lt;=0,0,IF(G2392&lt;=12000,G2392,IF(G2392&lt;=32000,ROUNDUP(G2392/2,0)+6000,IF(G2392&lt;=56000,ROUNDUP(G2392/4,0)+14000,28000))))</f>
        <v/>
      </c>
      <c r="U2392" s="18">
        <f>IF(I2392&lt;=0,IF(H2392&lt;=0,0,IF(H2392&lt;=12000,H2392,IF(H2392&lt;=32000,ROUNDUP(H2392/2,0)+6000,IF(H2392&lt;=56000,ROUNDUP(H2392/4,0)+14000,28000)))),IF(H2392&lt;=0,IF(I2392&lt;=0,0,IF(I2392&lt;=15000,I2392,IF(I2392&lt;=40000,ROUNDUP(I2392/2,0)+7500,IF(I2392&lt;=70000,ROUNDUP(I2392/4,0)+17500,35000)))),MAX(IF(I2392&lt;=0,0,IF(I2392&lt;=15000,I2392,IF(I2392&lt;=40000,ROUNDUP(I2392/2,0)+7500,IF(I2392&lt;=70000,ROUNDUP(I2392/4,0)+17500,35000)))),MIN(IF(H2392&lt;=0,0,IF(H2392&lt;=12000,H2392,IF(H2392&lt;=32000,ROUNDUP(H2392/2,0)+6000,IF(H2392&lt;=56000,ROUNDUP(H2392/4,0)+14000,28000))))+IF(I2392&lt;=0,0,IF(I2392&lt;=15000,I2392,IF(I2392&lt;=40000,ROUNDUP(I2392/2,0)+7500,IF(I2392&lt;=70000,ROUNDUP(I2392/4,0)+17500,35000)))),28000))))</f>
        <v/>
      </c>
      <c r="V2392" s="18">
        <f>MIN(70000,S2392+T2392+U2392)</f>
        <v/>
      </c>
      <c r="W2392" s="18">
        <f>MAX(0,ROUNDDOWN(M2392-J2392-N2392-K2392-0,-3))</f>
        <v/>
      </c>
      <c r="X2392" s="18">
        <f>MAX(0,ROUNDDOWN(M2392-J2392-N2392-K2392-R2392,-3))</f>
        <v/>
      </c>
      <c r="Y2392" s="18">
        <f>IF(W2392&lt;=0,0,ROUNDDOWN((W2392*LOOKUP(W2392,{0,1950001,3300001,6950001,9000001,18000001,40000001},{0.05,0.1,0.2,0.23,0.33,0.4,0.45})-LOOKUP(W2392,{0,1950001,3300001,6950001,9000001,18000001,40000001},{0,97500,427500,636000,1536000,2796000,4796000}))*1.021,-2))</f>
        <v/>
      </c>
      <c r="Z2392" s="18">
        <f>IF(X2392&lt;=0,0,ROUNDDOWN((X2392*LOOKUP(X2392,{0,1950001,3300001,6950001,9000001,18000001,40000001},{0.05,0.1,0.2,0.23,0.33,0.4,0.45})-LOOKUP(X2392,{0,1950001,3300001,6950001,9000001,18000001,40000001},{0,97500,427500,636000,1536000,2796000,4796000}))*1.021,-2))</f>
        <v/>
      </c>
      <c r="AA2392" s="18">
        <f>MAX(0,ROUNDDOWN(M2392-J2392-430000-L2392-0,-3))</f>
        <v/>
      </c>
      <c r="AB2392" s="18">
        <f>MAX(0,ROUNDDOWN(M2392-J2392-430000-L2392-V2392,-3))</f>
        <v/>
      </c>
      <c r="AC2392" s="18">
        <f>IF(M2392&lt;=450000,0,MAX(0,ROUNDDOWN(AA2392*0.06-MIN(50000,AA2392)*0.03,-2))+MAX(0,ROUNDDOWN(AA2392*0.04-MIN(50000,AA2392)*0.02,-2)))</f>
        <v/>
      </c>
      <c r="AD2392" s="18">
        <f>IF(M2392&lt;=450000,0,MAX(0,ROUNDDOWN(AB2392*0.06-MIN(50000,AB2392)*0.03,-2))+MAX(0,ROUNDDOWN(AB2392*0.04-MIN(50000,AB2392)*0.02,-2)))</f>
        <v/>
      </c>
      <c r="AE2392" s="18">
        <f>Y2392-Z2392</f>
        <v/>
      </c>
      <c r="AF2392" s="18">
        <f>AC2392-AD2392</f>
        <v/>
      </c>
      <c r="AG2392" s="18">
        <f>AE2392+AF2392</f>
        <v/>
      </c>
      <c r="AH2392" s="20">
        <f>IF(W2392&lt;=0,0,LOOKUP(W2392,{0,1950001,3300001,6950001,9000001,18000001,40000001},{0.05,0.1,0.2,0.23,0.33,0.4,0.45}))</f>
        <v/>
      </c>
    </row>
    <row r="2393">
      <c r="A2393" t="inlineStr">
        <is>
          <t>1万円刻み 特例あり一般12万円</t>
        </is>
      </c>
      <c r="B2393" s="18">
        <f>'4_1万円刻み'!$A$771</f>
        <v/>
      </c>
      <c r="C2393" s="19" t="n">
        <v>2026</v>
      </c>
      <c r="D2393" t="inlineStr">
        <is>
          <t>はい</t>
        </is>
      </c>
      <c r="E2393" s="18" t="n">
        <v>120000</v>
      </c>
      <c r="F2393" s="18" t="n">
        <v>0</v>
      </c>
      <c r="G2393" s="18" t="n">
        <v>0</v>
      </c>
      <c r="H2393" s="18" t="n">
        <v>0</v>
      </c>
      <c r="I2393" s="18" t="n">
        <v>0</v>
      </c>
      <c r="J2393" s="18">
        <f>ROUND(MIN(B2393/12,650000)*12*0.0915+MIN(B2393/12,1390000)*12*(0.0504+0)+B2393*0.005,0)</f>
        <v/>
      </c>
      <c r="K2393" s="18" t="n">
        <v>0</v>
      </c>
      <c r="L2393" s="18" t="n">
        <v>0</v>
      </c>
      <c r="M2393" s="18">
        <f>ROUND(IF(C2393&gt;=2026,IF(B2393&lt;741000,0,IF(B2393&lt;2191000,B2393-740000,IF(B2393&lt;2193000,1451000,IF(B2393&lt;2196000,1453000,IF(B2393&lt;2200000,1456000,IF(B2393&lt;3600000,ROUNDDOWN(B2393/4,-3)*2.8-80000,IF(B2393&lt;6600000,ROUNDDOWN(B2393/4,-3)*3.2-440000,IF(B2393&lt;8500000,ROUNDDOWN(B2393*0.9,0)-1100000,B2393-1950000)))))))),IF(B2393&lt;651000,0,IF(B2393&lt;1900000,B2393-650000,IF(B2393&lt;3600000,ROUNDDOWN(B2393/4,-3)*2.8-80000,IF(B2393&lt;6600000,ROUNDDOWN(B2393/4,-3)*3.2-440000,IF(B2393&lt;8500000,ROUNDDOWN(B2393*0.9,0)-1100000,B2393-1950000)))))),0)</f>
        <v/>
      </c>
      <c r="N2393" s="18">
        <f>IF(M2393&gt;23500000,NA(),IF(C2393&gt;=2026,IF(M2393&lt;=4890000,1040000,IF(M2393&lt;=6550000,670000,620000)),IF(M2393&lt;=1320000,950000,IF(M2393&lt;=3360000,880000,IF(M2393&lt;=4890000,680000,IF(M2393&lt;=6550000,630000,580000))))))</f>
        <v/>
      </c>
      <c r="O2393" s="18">
        <f>IF(F2393&lt;=0,IF(AND(D2393="はい",C2393&gt;=2026,C2393&lt;=2027),IF(E2393&lt;=0,0,IF(E2393&lt;=30000,E2393,IF(E2393&lt;=60000,ROUNDUP(E2393/2,0)+15000,IF(E2393&lt;=120000,ROUNDUP(E2393/4,0)+30000,60000)))),IF(E2393&lt;=0,0,IF(E2393&lt;=20000,E2393,IF(E2393&lt;=40000,ROUNDUP(E2393/2,0)+10000,IF(E2393&lt;=80000,ROUNDUP(E2393/4,0)+20000,40000))))),IF(E2393&lt;=0,IF(F2393&lt;=0,0,IF(F2393&lt;=25000,F2393,IF(F2393&lt;=50000,ROUNDUP(F2393/2,0)+12500,IF(F2393&lt;=100000,ROUNDUP(F2393/4,0)+25000,50000)))),MAX(IF(F2393&lt;=0,0,IF(F2393&lt;=25000,F2393,IF(F2393&lt;=50000,ROUNDUP(F2393/2,0)+12500,IF(F2393&lt;=100000,ROUNDUP(F2393/4,0)+25000,50000)))),MIN(IF(AND(D2393="はい",C2393&gt;=2026,C2393&lt;=2027),IF(E2393&lt;=0,0,IF(E2393&lt;=30000,E2393,IF(E2393&lt;=60000,ROUNDUP(E2393/2,0)+15000,IF(E2393&lt;=120000,ROUNDUP(E2393/4,0)+30000,60000)))),IF(E2393&lt;=0,0,IF(E2393&lt;=20000,E2393,IF(E2393&lt;=40000,ROUNDUP(E2393/2,0)+10000,IF(E2393&lt;=80000,ROUNDUP(E2393/4,0)+20000,40000)))))+IF(F2393&lt;=0,0,IF(F2393&lt;=25000,F2393,IF(F2393&lt;=50000,ROUNDUP(F2393/2,0)+12500,IF(F2393&lt;=100000,ROUNDUP(F2393/4,0)+25000,50000)))),IF(AND(D2393="はい",C2393&gt;=2026,C2393&lt;=2027),60000,40000)))))</f>
        <v/>
      </c>
      <c r="P2393" s="18">
        <f>IF(G2393&lt;=0,0,IF(G2393&lt;=20000,G2393,IF(G2393&lt;=40000,ROUNDUP(G2393/2,0)+10000,IF(G2393&lt;=80000,ROUNDUP(G2393/4,0)+20000,40000))))</f>
        <v/>
      </c>
      <c r="Q2393" s="18">
        <f>IF(I2393&lt;=0,IF(H2393&lt;=0,0,IF(H2393&lt;=20000,H2393,IF(H2393&lt;=40000,ROUNDUP(H2393/2,0)+10000,IF(H2393&lt;=80000,ROUNDUP(H2393/4,0)+20000,40000)))),IF(H2393&lt;=0,IF(I2393&lt;=0,0,IF(I2393&lt;=25000,I2393,IF(I2393&lt;=50000,ROUNDUP(I2393/2,0)+12500,IF(I2393&lt;=100000,ROUNDUP(I2393/4,0)+25000,50000)))),MAX(IF(I2393&lt;=0,0,IF(I2393&lt;=25000,I2393,IF(I2393&lt;=50000,ROUNDUP(I2393/2,0)+12500,IF(I2393&lt;=100000,ROUNDUP(I2393/4,0)+25000,50000)))),MIN(IF(H2393&lt;=0,0,IF(H2393&lt;=20000,H2393,IF(H2393&lt;=40000,ROUNDUP(H2393/2,0)+10000,IF(H2393&lt;=80000,ROUNDUP(H2393/4,0)+20000,40000))))+IF(I2393&lt;=0,0,IF(I2393&lt;=25000,I2393,IF(I2393&lt;=50000,ROUNDUP(I2393/2,0)+12500,IF(I2393&lt;=100000,ROUNDUP(I2393/4,0)+25000,50000)))),40000))))</f>
        <v/>
      </c>
      <c r="R2393" s="18">
        <f>MIN(120000,O2393+P2393+Q2393)</f>
        <v/>
      </c>
      <c r="S2393" s="18">
        <f>IF(F2393&lt;=0,IF(E2393&lt;=0,0,IF(E2393&lt;=12000,E2393,IF(E2393&lt;=32000,ROUNDUP(E2393/2,0)+6000,IF(E2393&lt;=56000,ROUNDUP(E2393/4,0)+14000,28000)))),IF(E2393&lt;=0,IF(F2393&lt;=0,0,IF(F2393&lt;=15000,F2393,IF(F2393&lt;=40000,ROUNDUP(F2393/2,0)+7500,IF(F2393&lt;=70000,ROUNDUP(F2393/4,0)+17500,35000)))),MAX(IF(F2393&lt;=0,0,IF(F2393&lt;=15000,F2393,IF(F2393&lt;=40000,ROUNDUP(F2393/2,0)+7500,IF(F2393&lt;=70000,ROUNDUP(F2393/4,0)+17500,35000)))),MIN(IF(E2393&lt;=0,0,IF(E2393&lt;=12000,E2393,IF(E2393&lt;=32000,ROUNDUP(E2393/2,0)+6000,IF(E2393&lt;=56000,ROUNDUP(E2393/4,0)+14000,28000))))+IF(F2393&lt;=0,0,IF(F2393&lt;=15000,F2393,IF(F2393&lt;=40000,ROUNDUP(F2393/2,0)+7500,IF(F2393&lt;=70000,ROUNDUP(F2393/4,0)+17500,35000)))),28000))))</f>
        <v/>
      </c>
      <c r="T2393" s="18">
        <f>IF(G2393&lt;=0,0,IF(G2393&lt;=12000,G2393,IF(G2393&lt;=32000,ROUNDUP(G2393/2,0)+6000,IF(G2393&lt;=56000,ROUNDUP(G2393/4,0)+14000,28000))))</f>
        <v/>
      </c>
      <c r="U2393" s="18">
        <f>IF(I2393&lt;=0,IF(H2393&lt;=0,0,IF(H2393&lt;=12000,H2393,IF(H2393&lt;=32000,ROUNDUP(H2393/2,0)+6000,IF(H2393&lt;=56000,ROUNDUP(H2393/4,0)+14000,28000)))),IF(H2393&lt;=0,IF(I2393&lt;=0,0,IF(I2393&lt;=15000,I2393,IF(I2393&lt;=40000,ROUNDUP(I2393/2,0)+7500,IF(I2393&lt;=70000,ROUNDUP(I2393/4,0)+17500,35000)))),MAX(IF(I2393&lt;=0,0,IF(I2393&lt;=15000,I2393,IF(I2393&lt;=40000,ROUNDUP(I2393/2,0)+7500,IF(I2393&lt;=70000,ROUNDUP(I2393/4,0)+17500,35000)))),MIN(IF(H2393&lt;=0,0,IF(H2393&lt;=12000,H2393,IF(H2393&lt;=32000,ROUNDUP(H2393/2,0)+6000,IF(H2393&lt;=56000,ROUNDUP(H2393/4,0)+14000,28000))))+IF(I2393&lt;=0,0,IF(I2393&lt;=15000,I2393,IF(I2393&lt;=40000,ROUNDUP(I2393/2,0)+7500,IF(I2393&lt;=70000,ROUNDUP(I2393/4,0)+17500,35000)))),28000))))</f>
        <v/>
      </c>
      <c r="V2393" s="18">
        <f>MIN(70000,S2393+T2393+U2393)</f>
        <v/>
      </c>
      <c r="W2393" s="18">
        <f>MAX(0,ROUNDDOWN(M2393-J2393-N2393-K2393-0,-3))</f>
        <v/>
      </c>
      <c r="X2393" s="18">
        <f>MAX(0,ROUNDDOWN(M2393-J2393-N2393-K2393-R2393,-3))</f>
        <v/>
      </c>
      <c r="Y2393" s="18">
        <f>IF(W2393&lt;=0,0,ROUNDDOWN((W2393*LOOKUP(W2393,{0,1950001,3300001,6950001,9000001,18000001,40000001},{0.05,0.1,0.2,0.23,0.33,0.4,0.45})-LOOKUP(W2393,{0,1950001,3300001,6950001,9000001,18000001,40000001},{0,97500,427500,636000,1536000,2796000,4796000}))*1.021,-2))</f>
        <v/>
      </c>
      <c r="Z2393" s="18">
        <f>IF(X2393&lt;=0,0,ROUNDDOWN((X2393*LOOKUP(X2393,{0,1950001,3300001,6950001,9000001,18000001,40000001},{0.05,0.1,0.2,0.23,0.33,0.4,0.45})-LOOKUP(X2393,{0,1950001,3300001,6950001,9000001,18000001,40000001},{0,97500,427500,636000,1536000,2796000,4796000}))*1.021,-2))</f>
        <v/>
      </c>
      <c r="AA2393" s="18">
        <f>MAX(0,ROUNDDOWN(M2393-J2393-430000-L2393-0,-3))</f>
        <v/>
      </c>
      <c r="AB2393" s="18">
        <f>MAX(0,ROUNDDOWN(M2393-J2393-430000-L2393-V2393,-3))</f>
        <v/>
      </c>
      <c r="AC2393" s="18">
        <f>IF(M2393&lt;=450000,0,MAX(0,ROUNDDOWN(AA2393*0.06-MIN(50000,AA2393)*0.03,-2))+MAX(0,ROUNDDOWN(AA2393*0.04-MIN(50000,AA2393)*0.02,-2)))</f>
        <v/>
      </c>
      <c r="AD2393" s="18">
        <f>IF(M2393&lt;=450000,0,MAX(0,ROUNDDOWN(AB2393*0.06-MIN(50000,AB2393)*0.03,-2))+MAX(0,ROUNDDOWN(AB2393*0.04-MIN(50000,AB2393)*0.02,-2)))</f>
        <v/>
      </c>
      <c r="AE2393" s="18">
        <f>Y2393-Z2393</f>
        <v/>
      </c>
      <c r="AF2393" s="18">
        <f>AC2393-AD2393</f>
        <v/>
      </c>
      <c r="AG2393" s="18">
        <f>AE2393+AF2393</f>
        <v/>
      </c>
      <c r="AH2393" s="20">
        <f>IF(W2393&lt;=0,0,LOOKUP(W2393,{0,1950001,3300001,6950001,9000001,18000001,40000001},{0.05,0.1,0.2,0.23,0.33,0.4,0.45}))</f>
        <v/>
      </c>
    </row>
    <row r="2394">
      <c r="A2394" t="inlineStr">
        <is>
          <t>1万円刻み 3区分8万円ずつ</t>
        </is>
      </c>
      <c r="B2394" s="18">
        <f>'4_1万円刻み'!$A$772</f>
        <v/>
      </c>
      <c r="C2394" s="19" t="n">
        <v>2026</v>
      </c>
      <c r="D2394" t="inlineStr">
        <is>
          <t>いいえ</t>
        </is>
      </c>
      <c r="E2394" s="18" t="n">
        <v>80000</v>
      </c>
      <c r="F2394" s="18" t="n">
        <v>0</v>
      </c>
      <c r="G2394" s="18" t="n">
        <v>80000</v>
      </c>
      <c r="H2394" s="18" t="n">
        <v>80000</v>
      </c>
      <c r="I2394" s="18" t="n">
        <v>0</v>
      </c>
      <c r="J2394" s="18">
        <f>ROUND(MIN(B2394/12,650000)*12*0.0915+MIN(B2394/12,1390000)*12*(0.0504+0)+B2394*0.005,0)</f>
        <v/>
      </c>
      <c r="K2394" s="18" t="n">
        <v>0</v>
      </c>
      <c r="L2394" s="18" t="n">
        <v>0</v>
      </c>
      <c r="M2394" s="18">
        <f>ROUND(IF(C2394&gt;=2026,IF(B2394&lt;741000,0,IF(B2394&lt;2191000,B2394-740000,IF(B2394&lt;2193000,1451000,IF(B2394&lt;2196000,1453000,IF(B2394&lt;2200000,1456000,IF(B2394&lt;3600000,ROUNDDOWN(B2394/4,-3)*2.8-80000,IF(B2394&lt;6600000,ROUNDDOWN(B2394/4,-3)*3.2-440000,IF(B2394&lt;8500000,ROUNDDOWN(B2394*0.9,0)-1100000,B2394-1950000)))))))),IF(B2394&lt;651000,0,IF(B2394&lt;1900000,B2394-650000,IF(B2394&lt;3600000,ROUNDDOWN(B2394/4,-3)*2.8-80000,IF(B2394&lt;6600000,ROUNDDOWN(B2394/4,-3)*3.2-440000,IF(B2394&lt;8500000,ROUNDDOWN(B2394*0.9,0)-1100000,B2394-1950000)))))),0)</f>
        <v/>
      </c>
      <c r="N2394" s="18">
        <f>IF(M2394&gt;23500000,NA(),IF(C2394&gt;=2026,IF(M2394&lt;=4890000,1040000,IF(M2394&lt;=6550000,670000,620000)),IF(M2394&lt;=1320000,950000,IF(M2394&lt;=3360000,880000,IF(M2394&lt;=4890000,680000,IF(M2394&lt;=6550000,630000,580000))))))</f>
        <v/>
      </c>
      <c r="O2394" s="18">
        <f>IF(F2394&lt;=0,IF(AND(D2394="はい",C2394&gt;=2026,C2394&lt;=2027),IF(E2394&lt;=0,0,IF(E2394&lt;=30000,E2394,IF(E2394&lt;=60000,ROUNDUP(E2394/2,0)+15000,IF(E2394&lt;=120000,ROUNDUP(E2394/4,0)+30000,60000)))),IF(E2394&lt;=0,0,IF(E2394&lt;=20000,E2394,IF(E2394&lt;=40000,ROUNDUP(E2394/2,0)+10000,IF(E2394&lt;=80000,ROUNDUP(E2394/4,0)+20000,40000))))),IF(E2394&lt;=0,IF(F2394&lt;=0,0,IF(F2394&lt;=25000,F2394,IF(F2394&lt;=50000,ROUNDUP(F2394/2,0)+12500,IF(F2394&lt;=100000,ROUNDUP(F2394/4,0)+25000,50000)))),MAX(IF(F2394&lt;=0,0,IF(F2394&lt;=25000,F2394,IF(F2394&lt;=50000,ROUNDUP(F2394/2,0)+12500,IF(F2394&lt;=100000,ROUNDUP(F2394/4,0)+25000,50000)))),MIN(IF(AND(D2394="はい",C2394&gt;=2026,C2394&lt;=2027),IF(E2394&lt;=0,0,IF(E2394&lt;=30000,E2394,IF(E2394&lt;=60000,ROUNDUP(E2394/2,0)+15000,IF(E2394&lt;=120000,ROUNDUP(E2394/4,0)+30000,60000)))),IF(E2394&lt;=0,0,IF(E2394&lt;=20000,E2394,IF(E2394&lt;=40000,ROUNDUP(E2394/2,0)+10000,IF(E2394&lt;=80000,ROUNDUP(E2394/4,0)+20000,40000)))))+IF(F2394&lt;=0,0,IF(F2394&lt;=25000,F2394,IF(F2394&lt;=50000,ROUNDUP(F2394/2,0)+12500,IF(F2394&lt;=100000,ROUNDUP(F2394/4,0)+25000,50000)))),IF(AND(D2394="はい",C2394&gt;=2026,C2394&lt;=2027),60000,40000)))))</f>
        <v/>
      </c>
      <c r="P2394" s="18">
        <f>IF(G2394&lt;=0,0,IF(G2394&lt;=20000,G2394,IF(G2394&lt;=40000,ROUNDUP(G2394/2,0)+10000,IF(G2394&lt;=80000,ROUNDUP(G2394/4,0)+20000,40000))))</f>
        <v/>
      </c>
      <c r="Q2394" s="18">
        <f>IF(I2394&lt;=0,IF(H2394&lt;=0,0,IF(H2394&lt;=20000,H2394,IF(H2394&lt;=40000,ROUNDUP(H2394/2,0)+10000,IF(H2394&lt;=80000,ROUNDUP(H2394/4,0)+20000,40000)))),IF(H2394&lt;=0,IF(I2394&lt;=0,0,IF(I2394&lt;=25000,I2394,IF(I2394&lt;=50000,ROUNDUP(I2394/2,0)+12500,IF(I2394&lt;=100000,ROUNDUP(I2394/4,0)+25000,50000)))),MAX(IF(I2394&lt;=0,0,IF(I2394&lt;=25000,I2394,IF(I2394&lt;=50000,ROUNDUP(I2394/2,0)+12500,IF(I2394&lt;=100000,ROUNDUP(I2394/4,0)+25000,50000)))),MIN(IF(H2394&lt;=0,0,IF(H2394&lt;=20000,H2394,IF(H2394&lt;=40000,ROUNDUP(H2394/2,0)+10000,IF(H2394&lt;=80000,ROUNDUP(H2394/4,0)+20000,40000))))+IF(I2394&lt;=0,0,IF(I2394&lt;=25000,I2394,IF(I2394&lt;=50000,ROUNDUP(I2394/2,0)+12500,IF(I2394&lt;=100000,ROUNDUP(I2394/4,0)+25000,50000)))),40000))))</f>
        <v/>
      </c>
      <c r="R2394" s="18">
        <f>MIN(120000,O2394+P2394+Q2394)</f>
        <v/>
      </c>
      <c r="S2394" s="18">
        <f>IF(F2394&lt;=0,IF(E2394&lt;=0,0,IF(E2394&lt;=12000,E2394,IF(E2394&lt;=32000,ROUNDUP(E2394/2,0)+6000,IF(E2394&lt;=56000,ROUNDUP(E2394/4,0)+14000,28000)))),IF(E2394&lt;=0,IF(F2394&lt;=0,0,IF(F2394&lt;=15000,F2394,IF(F2394&lt;=40000,ROUNDUP(F2394/2,0)+7500,IF(F2394&lt;=70000,ROUNDUP(F2394/4,0)+17500,35000)))),MAX(IF(F2394&lt;=0,0,IF(F2394&lt;=15000,F2394,IF(F2394&lt;=40000,ROUNDUP(F2394/2,0)+7500,IF(F2394&lt;=70000,ROUNDUP(F2394/4,0)+17500,35000)))),MIN(IF(E2394&lt;=0,0,IF(E2394&lt;=12000,E2394,IF(E2394&lt;=32000,ROUNDUP(E2394/2,0)+6000,IF(E2394&lt;=56000,ROUNDUP(E2394/4,0)+14000,28000))))+IF(F2394&lt;=0,0,IF(F2394&lt;=15000,F2394,IF(F2394&lt;=40000,ROUNDUP(F2394/2,0)+7500,IF(F2394&lt;=70000,ROUNDUP(F2394/4,0)+17500,35000)))),28000))))</f>
        <v/>
      </c>
      <c r="T2394" s="18">
        <f>IF(G2394&lt;=0,0,IF(G2394&lt;=12000,G2394,IF(G2394&lt;=32000,ROUNDUP(G2394/2,0)+6000,IF(G2394&lt;=56000,ROUNDUP(G2394/4,0)+14000,28000))))</f>
        <v/>
      </c>
      <c r="U2394" s="18">
        <f>IF(I2394&lt;=0,IF(H2394&lt;=0,0,IF(H2394&lt;=12000,H2394,IF(H2394&lt;=32000,ROUNDUP(H2394/2,0)+6000,IF(H2394&lt;=56000,ROUNDUP(H2394/4,0)+14000,28000)))),IF(H2394&lt;=0,IF(I2394&lt;=0,0,IF(I2394&lt;=15000,I2394,IF(I2394&lt;=40000,ROUNDUP(I2394/2,0)+7500,IF(I2394&lt;=70000,ROUNDUP(I2394/4,0)+17500,35000)))),MAX(IF(I2394&lt;=0,0,IF(I2394&lt;=15000,I2394,IF(I2394&lt;=40000,ROUNDUP(I2394/2,0)+7500,IF(I2394&lt;=70000,ROUNDUP(I2394/4,0)+17500,35000)))),MIN(IF(H2394&lt;=0,0,IF(H2394&lt;=12000,H2394,IF(H2394&lt;=32000,ROUNDUP(H2394/2,0)+6000,IF(H2394&lt;=56000,ROUNDUP(H2394/4,0)+14000,28000))))+IF(I2394&lt;=0,0,IF(I2394&lt;=15000,I2394,IF(I2394&lt;=40000,ROUNDUP(I2394/2,0)+7500,IF(I2394&lt;=70000,ROUNDUP(I2394/4,0)+17500,35000)))),28000))))</f>
        <v/>
      </c>
      <c r="V2394" s="18">
        <f>MIN(70000,S2394+T2394+U2394)</f>
        <v/>
      </c>
      <c r="W2394" s="18">
        <f>MAX(0,ROUNDDOWN(M2394-J2394-N2394-K2394-0,-3))</f>
        <v/>
      </c>
      <c r="X2394" s="18">
        <f>MAX(0,ROUNDDOWN(M2394-J2394-N2394-K2394-R2394,-3))</f>
        <v/>
      </c>
      <c r="Y2394" s="18">
        <f>IF(W2394&lt;=0,0,ROUNDDOWN((W2394*LOOKUP(W2394,{0,1950001,3300001,6950001,9000001,18000001,40000001},{0.05,0.1,0.2,0.23,0.33,0.4,0.45})-LOOKUP(W2394,{0,1950001,3300001,6950001,9000001,18000001,40000001},{0,97500,427500,636000,1536000,2796000,4796000}))*1.021,-2))</f>
        <v/>
      </c>
      <c r="Z2394" s="18">
        <f>IF(X2394&lt;=0,0,ROUNDDOWN((X2394*LOOKUP(X2394,{0,1950001,3300001,6950001,9000001,18000001,40000001},{0.05,0.1,0.2,0.23,0.33,0.4,0.45})-LOOKUP(X2394,{0,1950001,3300001,6950001,9000001,18000001,40000001},{0,97500,427500,636000,1536000,2796000,4796000}))*1.021,-2))</f>
        <v/>
      </c>
      <c r="AA2394" s="18">
        <f>MAX(0,ROUNDDOWN(M2394-J2394-430000-L2394-0,-3))</f>
        <v/>
      </c>
      <c r="AB2394" s="18">
        <f>MAX(0,ROUNDDOWN(M2394-J2394-430000-L2394-V2394,-3))</f>
        <v/>
      </c>
      <c r="AC2394" s="18">
        <f>IF(M2394&lt;=450000,0,MAX(0,ROUNDDOWN(AA2394*0.06-MIN(50000,AA2394)*0.03,-2))+MAX(0,ROUNDDOWN(AA2394*0.04-MIN(50000,AA2394)*0.02,-2)))</f>
        <v/>
      </c>
      <c r="AD2394" s="18">
        <f>IF(M2394&lt;=450000,0,MAX(0,ROUNDDOWN(AB2394*0.06-MIN(50000,AB2394)*0.03,-2))+MAX(0,ROUNDDOWN(AB2394*0.04-MIN(50000,AB2394)*0.02,-2)))</f>
        <v/>
      </c>
      <c r="AE2394" s="18">
        <f>Y2394-Z2394</f>
        <v/>
      </c>
      <c r="AF2394" s="18">
        <f>AC2394-AD2394</f>
        <v/>
      </c>
      <c r="AG2394" s="18">
        <f>AE2394+AF2394</f>
        <v/>
      </c>
      <c r="AH2394" s="20">
        <f>IF(W2394&lt;=0,0,LOOKUP(W2394,{0,1950001,3300001,6950001,9000001,18000001,40000001},{0.05,0.1,0.2,0.23,0.33,0.4,0.45}))</f>
        <v/>
      </c>
    </row>
    <row r="2395">
      <c r="A2395" t="inlineStr">
        <is>
          <t>1万円刻み 一般8万円</t>
        </is>
      </c>
      <c r="B2395" s="18">
        <f>'4_1万円刻み'!$A$772</f>
        <v/>
      </c>
      <c r="C2395" s="19" t="n">
        <v>2026</v>
      </c>
      <c r="D2395" t="inlineStr">
        <is>
          <t>いいえ</t>
        </is>
      </c>
      <c r="E2395" s="18" t="n">
        <v>80000</v>
      </c>
      <c r="F2395" s="18" t="n">
        <v>0</v>
      </c>
      <c r="G2395" s="18" t="n">
        <v>0</v>
      </c>
      <c r="H2395" s="18" t="n">
        <v>0</v>
      </c>
      <c r="I2395" s="18" t="n">
        <v>0</v>
      </c>
      <c r="J2395" s="18">
        <f>ROUND(MIN(B2395/12,650000)*12*0.0915+MIN(B2395/12,1390000)*12*(0.0504+0)+B2395*0.005,0)</f>
        <v/>
      </c>
      <c r="K2395" s="18" t="n">
        <v>0</v>
      </c>
      <c r="L2395" s="18" t="n">
        <v>0</v>
      </c>
      <c r="M2395" s="18">
        <f>ROUND(IF(C2395&gt;=2026,IF(B2395&lt;741000,0,IF(B2395&lt;2191000,B2395-740000,IF(B2395&lt;2193000,1451000,IF(B2395&lt;2196000,1453000,IF(B2395&lt;2200000,1456000,IF(B2395&lt;3600000,ROUNDDOWN(B2395/4,-3)*2.8-80000,IF(B2395&lt;6600000,ROUNDDOWN(B2395/4,-3)*3.2-440000,IF(B2395&lt;8500000,ROUNDDOWN(B2395*0.9,0)-1100000,B2395-1950000)))))))),IF(B2395&lt;651000,0,IF(B2395&lt;1900000,B2395-650000,IF(B2395&lt;3600000,ROUNDDOWN(B2395/4,-3)*2.8-80000,IF(B2395&lt;6600000,ROUNDDOWN(B2395/4,-3)*3.2-440000,IF(B2395&lt;8500000,ROUNDDOWN(B2395*0.9,0)-1100000,B2395-1950000)))))),0)</f>
        <v/>
      </c>
      <c r="N2395" s="18">
        <f>IF(M2395&gt;23500000,NA(),IF(C2395&gt;=2026,IF(M2395&lt;=4890000,1040000,IF(M2395&lt;=6550000,670000,620000)),IF(M2395&lt;=1320000,950000,IF(M2395&lt;=3360000,880000,IF(M2395&lt;=4890000,680000,IF(M2395&lt;=6550000,630000,580000))))))</f>
        <v/>
      </c>
      <c r="O2395" s="18">
        <f>IF(F2395&lt;=0,IF(AND(D2395="はい",C2395&gt;=2026,C2395&lt;=2027),IF(E2395&lt;=0,0,IF(E2395&lt;=30000,E2395,IF(E2395&lt;=60000,ROUNDUP(E2395/2,0)+15000,IF(E2395&lt;=120000,ROUNDUP(E2395/4,0)+30000,60000)))),IF(E2395&lt;=0,0,IF(E2395&lt;=20000,E2395,IF(E2395&lt;=40000,ROUNDUP(E2395/2,0)+10000,IF(E2395&lt;=80000,ROUNDUP(E2395/4,0)+20000,40000))))),IF(E2395&lt;=0,IF(F2395&lt;=0,0,IF(F2395&lt;=25000,F2395,IF(F2395&lt;=50000,ROUNDUP(F2395/2,0)+12500,IF(F2395&lt;=100000,ROUNDUP(F2395/4,0)+25000,50000)))),MAX(IF(F2395&lt;=0,0,IF(F2395&lt;=25000,F2395,IF(F2395&lt;=50000,ROUNDUP(F2395/2,0)+12500,IF(F2395&lt;=100000,ROUNDUP(F2395/4,0)+25000,50000)))),MIN(IF(AND(D2395="はい",C2395&gt;=2026,C2395&lt;=2027),IF(E2395&lt;=0,0,IF(E2395&lt;=30000,E2395,IF(E2395&lt;=60000,ROUNDUP(E2395/2,0)+15000,IF(E2395&lt;=120000,ROUNDUP(E2395/4,0)+30000,60000)))),IF(E2395&lt;=0,0,IF(E2395&lt;=20000,E2395,IF(E2395&lt;=40000,ROUNDUP(E2395/2,0)+10000,IF(E2395&lt;=80000,ROUNDUP(E2395/4,0)+20000,40000)))))+IF(F2395&lt;=0,0,IF(F2395&lt;=25000,F2395,IF(F2395&lt;=50000,ROUNDUP(F2395/2,0)+12500,IF(F2395&lt;=100000,ROUNDUP(F2395/4,0)+25000,50000)))),IF(AND(D2395="はい",C2395&gt;=2026,C2395&lt;=2027),60000,40000)))))</f>
        <v/>
      </c>
      <c r="P2395" s="18">
        <f>IF(G2395&lt;=0,0,IF(G2395&lt;=20000,G2395,IF(G2395&lt;=40000,ROUNDUP(G2395/2,0)+10000,IF(G2395&lt;=80000,ROUNDUP(G2395/4,0)+20000,40000))))</f>
        <v/>
      </c>
      <c r="Q2395" s="18">
        <f>IF(I2395&lt;=0,IF(H2395&lt;=0,0,IF(H2395&lt;=20000,H2395,IF(H2395&lt;=40000,ROUNDUP(H2395/2,0)+10000,IF(H2395&lt;=80000,ROUNDUP(H2395/4,0)+20000,40000)))),IF(H2395&lt;=0,IF(I2395&lt;=0,0,IF(I2395&lt;=25000,I2395,IF(I2395&lt;=50000,ROUNDUP(I2395/2,0)+12500,IF(I2395&lt;=100000,ROUNDUP(I2395/4,0)+25000,50000)))),MAX(IF(I2395&lt;=0,0,IF(I2395&lt;=25000,I2395,IF(I2395&lt;=50000,ROUNDUP(I2395/2,0)+12500,IF(I2395&lt;=100000,ROUNDUP(I2395/4,0)+25000,50000)))),MIN(IF(H2395&lt;=0,0,IF(H2395&lt;=20000,H2395,IF(H2395&lt;=40000,ROUNDUP(H2395/2,0)+10000,IF(H2395&lt;=80000,ROUNDUP(H2395/4,0)+20000,40000))))+IF(I2395&lt;=0,0,IF(I2395&lt;=25000,I2395,IF(I2395&lt;=50000,ROUNDUP(I2395/2,0)+12500,IF(I2395&lt;=100000,ROUNDUP(I2395/4,0)+25000,50000)))),40000))))</f>
        <v/>
      </c>
      <c r="R2395" s="18">
        <f>MIN(120000,O2395+P2395+Q2395)</f>
        <v/>
      </c>
      <c r="S2395" s="18">
        <f>IF(F2395&lt;=0,IF(E2395&lt;=0,0,IF(E2395&lt;=12000,E2395,IF(E2395&lt;=32000,ROUNDUP(E2395/2,0)+6000,IF(E2395&lt;=56000,ROUNDUP(E2395/4,0)+14000,28000)))),IF(E2395&lt;=0,IF(F2395&lt;=0,0,IF(F2395&lt;=15000,F2395,IF(F2395&lt;=40000,ROUNDUP(F2395/2,0)+7500,IF(F2395&lt;=70000,ROUNDUP(F2395/4,0)+17500,35000)))),MAX(IF(F2395&lt;=0,0,IF(F2395&lt;=15000,F2395,IF(F2395&lt;=40000,ROUNDUP(F2395/2,0)+7500,IF(F2395&lt;=70000,ROUNDUP(F2395/4,0)+17500,35000)))),MIN(IF(E2395&lt;=0,0,IF(E2395&lt;=12000,E2395,IF(E2395&lt;=32000,ROUNDUP(E2395/2,0)+6000,IF(E2395&lt;=56000,ROUNDUP(E2395/4,0)+14000,28000))))+IF(F2395&lt;=0,0,IF(F2395&lt;=15000,F2395,IF(F2395&lt;=40000,ROUNDUP(F2395/2,0)+7500,IF(F2395&lt;=70000,ROUNDUP(F2395/4,0)+17500,35000)))),28000))))</f>
        <v/>
      </c>
      <c r="T2395" s="18">
        <f>IF(G2395&lt;=0,0,IF(G2395&lt;=12000,G2395,IF(G2395&lt;=32000,ROUNDUP(G2395/2,0)+6000,IF(G2395&lt;=56000,ROUNDUP(G2395/4,0)+14000,28000))))</f>
        <v/>
      </c>
      <c r="U2395" s="18">
        <f>IF(I2395&lt;=0,IF(H2395&lt;=0,0,IF(H2395&lt;=12000,H2395,IF(H2395&lt;=32000,ROUNDUP(H2395/2,0)+6000,IF(H2395&lt;=56000,ROUNDUP(H2395/4,0)+14000,28000)))),IF(H2395&lt;=0,IF(I2395&lt;=0,0,IF(I2395&lt;=15000,I2395,IF(I2395&lt;=40000,ROUNDUP(I2395/2,0)+7500,IF(I2395&lt;=70000,ROUNDUP(I2395/4,0)+17500,35000)))),MAX(IF(I2395&lt;=0,0,IF(I2395&lt;=15000,I2395,IF(I2395&lt;=40000,ROUNDUP(I2395/2,0)+7500,IF(I2395&lt;=70000,ROUNDUP(I2395/4,0)+17500,35000)))),MIN(IF(H2395&lt;=0,0,IF(H2395&lt;=12000,H2395,IF(H2395&lt;=32000,ROUNDUP(H2395/2,0)+6000,IF(H2395&lt;=56000,ROUNDUP(H2395/4,0)+14000,28000))))+IF(I2395&lt;=0,0,IF(I2395&lt;=15000,I2395,IF(I2395&lt;=40000,ROUNDUP(I2395/2,0)+7500,IF(I2395&lt;=70000,ROUNDUP(I2395/4,0)+17500,35000)))),28000))))</f>
        <v/>
      </c>
      <c r="V2395" s="18">
        <f>MIN(70000,S2395+T2395+U2395)</f>
        <v/>
      </c>
      <c r="W2395" s="18">
        <f>MAX(0,ROUNDDOWN(M2395-J2395-N2395-K2395-0,-3))</f>
        <v/>
      </c>
      <c r="X2395" s="18">
        <f>MAX(0,ROUNDDOWN(M2395-J2395-N2395-K2395-R2395,-3))</f>
        <v/>
      </c>
      <c r="Y2395" s="18">
        <f>IF(W2395&lt;=0,0,ROUNDDOWN((W2395*LOOKUP(W2395,{0,1950001,3300001,6950001,9000001,18000001,40000001},{0.05,0.1,0.2,0.23,0.33,0.4,0.45})-LOOKUP(W2395,{0,1950001,3300001,6950001,9000001,18000001,40000001},{0,97500,427500,636000,1536000,2796000,4796000}))*1.021,-2))</f>
        <v/>
      </c>
      <c r="Z2395" s="18">
        <f>IF(X2395&lt;=0,0,ROUNDDOWN((X2395*LOOKUP(X2395,{0,1950001,3300001,6950001,9000001,18000001,40000001},{0.05,0.1,0.2,0.23,0.33,0.4,0.45})-LOOKUP(X2395,{0,1950001,3300001,6950001,9000001,18000001,40000001},{0,97500,427500,636000,1536000,2796000,4796000}))*1.021,-2))</f>
        <v/>
      </c>
      <c r="AA2395" s="18">
        <f>MAX(0,ROUNDDOWN(M2395-J2395-430000-L2395-0,-3))</f>
        <v/>
      </c>
      <c r="AB2395" s="18">
        <f>MAX(0,ROUNDDOWN(M2395-J2395-430000-L2395-V2395,-3))</f>
        <v/>
      </c>
      <c r="AC2395" s="18">
        <f>IF(M2395&lt;=450000,0,MAX(0,ROUNDDOWN(AA2395*0.06-MIN(50000,AA2395)*0.03,-2))+MAX(0,ROUNDDOWN(AA2395*0.04-MIN(50000,AA2395)*0.02,-2)))</f>
        <v/>
      </c>
      <c r="AD2395" s="18">
        <f>IF(M2395&lt;=450000,0,MAX(0,ROUNDDOWN(AB2395*0.06-MIN(50000,AB2395)*0.03,-2))+MAX(0,ROUNDDOWN(AB2395*0.04-MIN(50000,AB2395)*0.02,-2)))</f>
        <v/>
      </c>
      <c r="AE2395" s="18">
        <f>Y2395-Z2395</f>
        <v/>
      </c>
      <c r="AF2395" s="18">
        <f>AC2395-AD2395</f>
        <v/>
      </c>
      <c r="AG2395" s="18">
        <f>AE2395+AF2395</f>
        <v/>
      </c>
      <c r="AH2395" s="20">
        <f>IF(W2395&lt;=0,0,LOOKUP(W2395,{0,1950001,3300001,6950001,9000001,18000001,40000001},{0.05,0.1,0.2,0.23,0.33,0.4,0.45}))</f>
        <v/>
      </c>
    </row>
    <row r="2396">
      <c r="A2396" t="inlineStr">
        <is>
          <t>1万円刻み 特例あり一般12万円</t>
        </is>
      </c>
      <c r="B2396" s="18">
        <f>'4_1万円刻み'!$A$772</f>
        <v/>
      </c>
      <c r="C2396" s="19" t="n">
        <v>2026</v>
      </c>
      <c r="D2396" t="inlineStr">
        <is>
          <t>はい</t>
        </is>
      </c>
      <c r="E2396" s="18" t="n">
        <v>120000</v>
      </c>
      <c r="F2396" s="18" t="n">
        <v>0</v>
      </c>
      <c r="G2396" s="18" t="n">
        <v>0</v>
      </c>
      <c r="H2396" s="18" t="n">
        <v>0</v>
      </c>
      <c r="I2396" s="18" t="n">
        <v>0</v>
      </c>
      <c r="J2396" s="18">
        <f>ROUND(MIN(B2396/12,650000)*12*0.0915+MIN(B2396/12,1390000)*12*(0.0504+0)+B2396*0.005,0)</f>
        <v/>
      </c>
      <c r="K2396" s="18" t="n">
        <v>0</v>
      </c>
      <c r="L2396" s="18" t="n">
        <v>0</v>
      </c>
      <c r="M2396" s="18">
        <f>ROUND(IF(C2396&gt;=2026,IF(B2396&lt;741000,0,IF(B2396&lt;2191000,B2396-740000,IF(B2396&lt;2193000,1451000,IF(B2396&lt;2196000,1453000,IF(B2396&lt;2200000,1456000,IF(B2396&lt;3600000,ROUNDDOWN(B2396/4,-3)*2.8-80000,IF(B2396&lt;6600000,ROUNDDOWN(B2396/4,-3)*3.2-440000,IF(B2396&lt;8500000,ROUNDDOWN(B2396*0.9,0)-1100000,B2396-1950000)))))))),IF(B2396&lt;651000,0,IF(B2396&lt;1900000,B2396-650000,IF(B2396&lt;3600000,ROUNDDOWN(B2396/4,-3)*2.8-80000,IF(B2396&lt;6600000,ROUNDDOWN(B2396/4,-3)*3.2-440000,IF(B2396&lt;8500000,ROUNDDOWN(B2396*0.9,0)-1100000,B2396-1950000)))))),0)</f>
        <v/>
      </c>
      <c r="N2396" s="18">
        <f>IF(M2396&gt;23500000,NA(),IF(C2396&gt;=2026,IF(M2396&lt;=4890000,1040000,IF(M2396&lt;=6550000,670000,620000)),IF(M2396&lt;=1320000,950000,IF(M2396&lt;=3360000,880000,IF(M2396&lt;=4890000,680000,IF(M2396&lt;=6550000,630000,580000))))))</f>
        <v/>
      </c>
      <c r="O2396" s="18">
        <f>IF(F2396&lt;=0,IF(AND(D2396="はい",C2396&gt;=2026,C2396&lt;=2027),IF(E2396&lt;=0,0,IF(E2396&lt;=30000,E2396,IF(E2396&lt;=60000,ROUNDUP(E2396/2,0)+15000,IF(E2396&lt;=120000,ROUNDUP(E2396/4,0)+30000,60000)))),IF(E2396&lt;=0,0,IF(E2396&lt;=20000,E2396,IF(E2396&lt;=40000,ROUNDUP(E2396/2,0)+10000,IF(E2396&lt;=80000,ROUNDUP(E2396/4,0)+20000,40000))))),IF(E2396&lt;=0,IF(F2396&lt;=0,0,IF(F2396&lt;=25000,F2396,IF(F2396&lt;=50000,ROUNDUP(F2396/2,0)+12500,IF(F2396&lt;=100000,ROUNDUP(F2396/4,0)+25000,50000)))),MAX(IF(F2396&lt;=0,0,IF(F2396&lt;=25000,F2396,IF(F2396&lt;=50000,ROUNDUP(F2396/2,0)+12500,IF(F2396&lt;=100000,ROUNDUP(F2396/4,0)+25000,50000)))),MIN(IF(AND(D2396="はい",C2396&gt;=2026,C2396&lt;=2027),IF(E2396&lt;=0,0,IF(E2396&lt;=30000,E2396,IF(E2396&lt;=60000,ROUNDUP(E2396/2,0)+15000,IF(E2396&lt;=120000,ROUNDUP(E2396/4,0)+30000,60000)))),IF(E2396&lt;=0,0,IF(E2396&lt;=20000,E2396,IF(E2396&lt;=40000,ROUNDUP(E2396/2,0)+10000,IF(E2396&lt;=80000,ROUNDUP(E2396/4,0)+20000,40000)))))+IF(F2396&lt;=0,0,IF(F2396&lt;=25000,F2396,IF(F2396&lt;=50000,ROUNDUP(F2396/2,0)+12500,IF(F2396&lt;=100000,ROUNDUP(F2396/4,0)+25000,50000)))),IF(AND(D2396="はい",C2396&gt;=2026,C2396&lt;=2027),60000,40000)))))</f>
        <v/>
      </c>
      <c r="P2396" s="18">
        <f>IF(G2396&lt;=0,0,IF(G2396&lt;=20000,G2396,IF(G2396&lt;=40000,ROUNDUP(G2396/2,0)+10000,IF(G2396&lt;=80000,ROUNDUP(G2396/4,0)+20000,40000))))</f>
        <v/>
      </c>
      <c r="Q2396" s="18">
        <f>IF(I2396&lt;=0,IF(H2396&lt;=0,0,IF(H2396&lt;=20000,H2396,IF(H2396&lt;=40000,ROUNDUP(H2396/2,0)+10000,IF(H2396&lt;=80000,ROUNDUP(H2396/4,0)+20000,40000)))),IF(H2396&lt;=0,IF(I2396&lt;=0,0,IF(I2396&lt;=25000,I2396,IF(I2396&lt;=50000,ROUNDUP(I2396/2,0)+12500,IF(I2396&lt;=100000,ROUNDUP(I2396/4,0)+25000,50000)))),MAX(IF(I2396&lt;=0,0,IF(I2396&lt;=25000,I2396,IF(I2396&lt;=50000,ROUNDUP(I2396/2,0)+12500,IF(I2396&lt;=100000,ROUNDUP(I2396/4,0)+25000,50000)))),MIN(IF(H2396&lt;=0,0,IF(H2396&lt;=20000,H2396,IF(H2396&lt;=40000,ROUNDUP(H2396/2,0)+10000,IF(H2396&lt;=80000,ROUNDUP(H2396/4,0)+20000,40000))))+IF(I2396&lt;=0,0,IF(I2396&lt;=25000,I2396,IF(I2396&lt;=50000,ROUNDUP(I2396/2,0)+12500,IF(I2396&lt;=100000,ROUNDUP(I2396/4,0)+25000,50000)))),40000))))</f>
        <v/>
      </c>
      <c r="R2396" s="18">
        <f>MIN(120000,O2396+P2396+Q2396)</f>
        <v/>
      </c>
      <c r="S2396" s="18">
        <f>IF(F2396&lt;=0,IF(E2396&lt;=0,0,IF(E2396&lt;=12000,E2396,IF(E2396&lt;=32000,ROUNDUP(E2396/2,0)+6000,IF(E2396&lt;=56000,ROUNDUP(E2396/4,0)+14000,28000)))),IF(E2396&lt;=0,IF(F2396&lt;=0,0,IF(F2396&lt;=15000,F2396,IF(F2396&lt;=40000,ROUNDUP(F2396/2,0)+7500,IF(F2396&lt;=70000,ROUNDUP(F2396/4,0)+17500,35000)))),MAX(IF(F2396&lt;=0,0,IF(F2396&lt;=15000,F2396,IF(F2396&lt;=40000,ROUNDUP(F2396/2,0)+7500,IF(F2396&lt;=70000,ROUNDUP(F2396/4,0)+17500,35000)))),MIN(IF(E2396&lt;=0,0,IF(E2396&lt;=12000,E2396,IF(E2396&lt;=32000,ROUNDUP(E2396/2,0)+6000,IF(E2396&lt;=56000,ROUNDUP(E2396/4,0)+14000,28000))))+IF(F2396&lt;=0,0,IF(F2396&lt;=15000,F2396,IF(F2396&lt;=40000,ROUNDUP(F2396/2,0)+7500,IF(F2396&lt;=70000,ROUNDUP(F2396/4,0)+17500,35000)))),28000))))</f>
        <v/>
      </c>
      <c r="T2396" s="18">
        <f>IF(G2396&lt;=0,0,IF(G2396&lt;=12000,G2396,IF(G2396&lt;=32000,ROUNDUP(G2396/2,0)+6000,IF(G2396&lt;=56000,ROUNDUP(G2396/4,0)+14000,28000))))</f>
        <v/>
      </c>
      <c r="U2396" s="18">
        <f>IF(I2396&lt;=0,IF(H2396&lt;=0,0,IF(H2396&lt;=12000,H2396,IF(H2396&lt;=32000,ROUNDUP(H2396/2,0)+6000,IF(H2396&lt;=56000,ROUNDUP(H2396/4,0)+14000,28000)))),IF(H2396&lt;=0,IF(I2396&lt;=0,0,IF(I2396&lt;=15000,I2396,IF(I2396&lt;=40000,ROUNDUP(I2396/2,0)+7500,IF(I2396&lt;=70000,ROUNDUP(I2396/4,0)+17500,35000)))),MAX(IF(I2396&lt;=0,0,IF(I2396&lt;=15000,I2396,IF(I2396&lt;=40000,ROUNDUP(I2396/2,0)+7500,IF(I2396&lt;=70000,ROUNDUP(I2396/4,0)+17500,35000)))),MIN(IF(H2396&lt;=0,0,IF(H2396&lt;=12000,H2396,IF(H2396&lt;=32000,ROUNDUP(H2396/2,0)+6000,IF(H2396&lt;=56000,ROUNDUP(H2396/4,0)+14000,28000))))+IF(I2396&lt;=0,0,IF(I2396&lt;=15000,I2396,IF(I2396&lt;=40000,ROUNDUP(I2396/2,0)+7500,IF(I2396&lt;=70000,ROUNDUP(I2396/4,0)+17500,35000)))),28000))))</f>
        <v/>
      </c>
      <c r="V2396" s="18">
        <f>MIN(70000,S2396+T2396+U2396)</f>
        <v/>
      </c>
      <c r="W2396" s="18">
        <f>MAX(0,ROUNDDOWN(M2396-J2396-N2396-K2396-0,-3))</f>
        <v/>
      </c>
      <c r="X2396" s="18">
        <f>MAX(0,ROUNDDOWN(M2396-J2396-N2396-K2396-R2396,-3))</f>
        <v/>
      </c>
      <c r="Y2396" s="18">
        <f>IF(W2396&lt;=0,0,ROUNDDOWN((W2396*LOOKUP(W2396,{0,1950001,3300001,6950001,9000001,18000001,40000001},{0.05,0.1,0.2,0.23,0.33,0.4,0.45})-LOOKUP(W2396,{0,1950001,3300001,6950001,9000001,18000001,40000001},{0,97500,427500,636000,1536000,2796000,4796000}))*1.021,-2))</f>
        <v/>
      </c>
      <c r="Z2396" s="18">
        <f>IF(X2396&lt;=0,0,ROUNDDOWN((X2396*LOOKUP(X2396,{0,1950001,3300001,6950001,9000001,18000001,40000001},{0.05,0.1,0.2,0.23,0.33,0.4,0.45})-LOOKUP(X2396,{0,1950001,3300001,6950001,9000001,18000001,40000001},{0,97500,427500,636000,1536000,2796000,4796000}))*1.021,-2))</f>
        <v/>
      </c>
      <c r="AA2396" s="18">
        <f>MAX(0,ROUNDDOWN(M2396-J2396-430000-L2396-0,-3))</f>
        <v/>
      </c>
      <c r="AB2396" s="18">
        <f>MAX(0,ROUNDDOWN(M2396-J2396-430000-L2396-V2396,-3))</f>
        <v/>
      </c>
      <c r="AC2396" s="18">
        <f>IF(M2396&lt;=450000,0,MAX(0,ROUNDDOWN(AA2396*0.06-MIN(50000,AA2396)*0.03,-2))+MAX(0,ROUNDDOWN(AA2396*0.04-MIN(50000,AA2396)*0.02,-2)))</f>
        <v/>
      </c>
      <c r="AD2396" s="18">
        <f>IF(M2396&lt;=450000,0,MAX(0,ROUNDDOWN(AB2396*0.06-MIN(50000,AB2396)*0.03,-2))+MAX(0,ROUNDDOWN(AB2396*0.04-MIN(50000,AB2396)*0.02,-2)))</f>
        <v/>
      </c>
      <c r="AE2396" s="18">
        <f>Y2396-Z2396</f>
        <v/>
      </c>
      <c r="AF2396" s="18">
        <f>AC2396-AD2396</f>
        <v/>
      </c>
      <c r="AG2396" s="18">
        <f>AE2396+AF2396</f>
        <v/>
      </c>
      <c r="AH2396" s="20">
        <f>IF(W2396&lt;=0,0,LOOKUP(W2396,{0,1950001,3300001,6950001,9000001,18000001,40000001},{0.05,0.1,0.2,0.23,0.33,0.4,0.45}))</f>
        <v/>
      </c>
    </row>
    <row r="2397">
      <c r="A2397" t="inlineStr">
        <is>
          <t>1万円刻み 3区分8万円ずつ</t>
        </is>
      </c>
      <c r="B2397" s="18">
        <f>'4_1万円刻み'!$A$773</f>
        <v/>
      </c>
      <c r="C2397" s="19" t="n">
        <v>2026</v>
      </c>
      <c r="D2397" t="inlineStr">
        <is>
          <t>いいえ</t>
        </is>
      </c>
      <c r="E2397" s="18" t="n">
        <v>80000</v>
      </c>
      <c r="F2397" s="18" t="n">
        <v>0</v>
      </c>
      <c r="G2397" s="18" t="n">
        <v>80000</v>
      </c>
      <c r="H2397" s="18" t="n">
        <v>80000</v>
      </c>
      <c r="I2397" s="18" t="n">
        <v>0</v>
      </c>
      <c r="J2397" s="18">
        <f>ROUND(MIN(B2397/12,650000)*12*0.0915+MIN(B2397/12,1390000)*12*(0.0504+0)+B2397*0.005,0)</f>
        <v/>
      </c>
      <c r="K2397" s="18" t="n">
        <v>0</v>
      </c>
      <c r="L2397" s="18" t="n">
        <v>0</v>
      </c>
      <c r="M2397" s="18">
        <f>ROUND(IF(C2397&gt;=2026,IF(B2397&lt;741000,0,IF(B2397&lt;2191000,B2397-740000,IF(B2397&lt;2193000,1451000,IF(B2397&lt;2196000,1453000,IF(B2397&lt;2200000,1456000,IF(B2397&lt;3600000,ROUNDDOWN(B2397/4,-3)*2.8-80000,IF(B2397&lt;6600000,ROUNDDOWN(B2397/4,-3)*3.2-440000,IF(B2397&lt;8500000,ROUNDDOWN(B2397*0.9,0)-1100000,B2397-1950000)))))))),IF(B2397&lt;651000,0,IF(B2397&lt;1900000,B2397-650000,IF(B2397&lt;3600000,ROUNDDOWN(B2397/4,-3)*2.8-80000,IF(B2397&lt;6600000,ROUNDDOWN(B2397/4,-3)*3.2-440000,IF(B2397&lt;8500000,ROUNDDOWN(B2397*0.9,0)-1100000,B2397-1950000)))))),0)</f>
        <v/>
      </c>
      <c r="N2397" s="18">
        <f>IF(M2397&gt;23500000,NA(),IF(C2397&gt;=2026,IF(M2397&lt;=4890000,1040000,IF(M2397&lt;=6550000,670000,620000)),IF(M2397&lt;=1320000,950000,IF(M2397&lt;=3360000,880000,IF(M2397&lt;=4890000,680000,IF(M2397&lt;=6550000,630000,580000))))))</f>
        <v/>
      </c>
      <c r="O2397" s="18">
        <f>IF(F2397&lt;=0,IF(AND(D2397="はい",C2397&gt;=2026,C2397&lt;=2027),IF(E2397&lt;=0,0,IF(E2397&lt;=30000,E2397,IF(E2397&lt;=60000,ROUNDUP(E2397/2,0)+15000,IF(E2397&lt;=120000,ROUNDUP(E2397/4,0)+30000,60000)))),IF(E2397&lt;=0,0,IF(E2397&lt;=20000,E2397,IF(E2397&lt;=40000,ROUNDUP(E2397/2,0)+10000,IF(E2397&lt;=80000,ROUNDUP(E2397/4,0)+20000,40000))))),IF(E2397&lt;=0,IF(F2397&lt;=0,0,IF(F2397&lt;=25000,F2397,IF(F2397&lt;=50000,ROUNDUP(F2397/2,0)+12500,IF(F2397&lt;=100000,ROUNDUP(F2397/4,0)+25000,50000)))),MAX(IF(F2397&lt;=0,0,IF(F2397&lt;=25000,F2397,IF(F2397&lt;=50000,ROUNDUP(F2397/2,0)+12500,IF(F2397&lt;=100000,ROUNDUP(F2397/4,0)+25000,50000)))),MIN(IF(AND(D2397="はい",C2397&gt;=2026,C2397&lt;=2027),IF(E2397&lt;=0,0,IF(E2397&lt;=30000,E2397,IF(E2397&lt;=60000,ROUNDUP(E2397/2,0)+15000,IF(E2397&lt;=120000,ROUNDUP(E2397/4,0)+30000,60000)))),IF(E2397&lt;=0,0,IF(E2397&lt;=20000,E2397,IF(E2397&lt;=40000,ROUNDUP(E2397/2,0)+10000,IF(E2397&lt;=80000,ROUNDUP(E2397/4,0)+20000,40000)))))+IF(F2397&lt;=0,0,IF(F2397&lt;=25000,F2397,IF(F2397&lt;=50000,ROUNDUP(F2397/2,0)+12500,IF(F2397&lt;=100000,ROUNDUP(F2397/4,0)+25000,50000)))),IF(AND(D2397="はい",C2397&gt;=2026,C2397&lt;=2027),60000,40000)))))</f>
        <v/>
      </c>
      <c r="P2397" s="18">
        <f>IF(G2397&lt;=0,0,IF(G2397&lt;=20000,G2397,IF(G2397&lt;=40000,ROUNDUP(G2397/2,0)+10000,IF(G2397&lt;=80000,ROUNDUP(G2397/4,0)+20000,40000))))</f>
        <v/>
      </c>
      <c r="Q2397" s="18">
        <f>IF(I2397&lt;=0,IF(H2397&lt;=0,0,IF(H2397&lt;=20000,H2397,IF(H2397&lt;=40000,ROUNDUP(H2397/2,0)+10000,IF(H2397&lt;=80000,ROUNDUP(H2397/4,0)+20000,40000)))),IF(H2397&lt;=0,IF(I2397&lt;=0,0,IF(I2397&lt;=25000,I2397,IF(I2397&lt;=50000,ROUNDUP(I2397/2,0)+12500,IF(I2397&lt;=100000,ROUNDUP(I2397/4,0)+25000,50000)))),MAX(IF(I2397&lt;=0,0,IF(I2397&lt;=25000,I2397,IF(I2397&lt;=50000,ROUNDUP(I2397/2,0)+12500,IF(I2397&lt;=100000,ROUNDUP(I2397/4,0)+25000,50000)))),MIN(IF(H2397&lt;=0,0,IF(H2397&lt;=20000,H2397,IF(H2397&lt;=40000,ROUNDUP(H2397/2,0)+10000,IF(H2397&lt;=80000,ROUNDUP(H2397/4,0)+20000,40000))))+IF(I2397&lt;=0,0,IF(I2397&lt;=25000,I2397,IF(I2397&lt;=50000,ROUNDUP(I2397/2,0)+12500,IF(I2397&lt;=100000,ROUNDUP(I2397/4,0)+25000,50000)))),40000))))</f>
        <v/>
      </c>
      <c r="R2397" s="18">
        <f>MIN(120000,O2397+P2397+Q2397)</f>
        <v/>
      </c>
      <c r="S2397" s="18">
        <f>IF(F2397&lt;=0,IF(E2397&lt;=0,0,IF(E2397&lt;=12000,E2397,IF(E2397&lt;=32000,ROUNDUP(E2397/2,0)+6000,IF(E2397&lt;=56000,ROUNDUP(E2397/4,0)+14000,28000)))),IF(E2397&lt;=0,IF(F2397&lt;=0,0,IF(F2397&lt;=15000,F2397,IF(F2397&lt;=40000,ROUNDUP(F2397/2,0)+7500,IF(F2397&lt;=70000,ROUNDUP(F2397/4,0)+17500,35000)))),MAX(IF(F2397&lt;=0,0,IF(F2397&lt;=15000,F2397,IF(F2397&lt;=40000,ROUNDUP(F2397/2,0)+7500,IF(F2397&lt;=70000,ROUNDUP(F2397/4,0)+17500,35000)))),MIN(IF(E2397&lt;=0,0,IF(E2397&lt;=12000,E2397,IF(E2397&lt;=32000,ROUNDUP(E2397/2,0)+6000,IF(E2397&lt;=56000,ROUNDUP(E2397/4,0)+14000,28000))))+IF(F2397&lt;=0,0,IF(F2397&lt;=15000,F2397,IF(F2397&lt;=40000,ROUNDUP(F2397/2,0)+7500,IF(F2397&lt;=70000,ROUNDUP(F2397/4,0)+17500,35000)))),28000))))</f>
        <v/>
      </c>
      <c r="T2397" s="18">
        <f>IF(G2397&lt;=0,0,IF(G2397&lt;=12000,G2397,IF(G2397&lt;=32000,ROUNDUP(G2397/2,0)+6000,IF(G2397&lt;=56000,ROUNDUP(G2397/4,0)+14000,28000))))</f>
        <v/>
      </c>
      <c r="U2397" s="18">
        <f>IF(I2397&lt;=0,IF(H2397&lt;=0,0,IF(H2397&lt;=12000,H2397,IF(H2397&lt;=32000,ROUNDUP(H2397/2,0)+6000,IF(H2397&lt;=56000,ROUNDUP(H2397/4,0)+14000,28000)))),IF(H2397&lt;=0,IF(I2397&lt;=0,0,IF(I2397&lt;=15000,I2397,IF(I2397&lt;=40000,ROUNDUP(I2397/2,0)+7500,IF(I2397&lt;=70000,ROUNDUP(I2397/4,0)+17500,35000)))),MAX(IF(I2397&lt;=0,0,IF(I2397&lt;=15000,I2397,IF(I2397&lt;=40000,ROUNDUP(I2397/2,0)+7500,IF(I2397&lt;=70000,ROUNDUP(I2397/4,0)+17500,35000)))),MIN(IF(H2397&lt;=0,0,IF(H2397&lt;=12000,H2397,IF(H2397&lt;=32000,ROUNDUP(H2397/2,0)+6000,IF(H2397&lt;=56000,ROUNDUP(H2397/4,0)+14000,28000))))+IF(I2397&lt;=0,0,IF(I2397&lt;=15000,I2397,IF(I2397&lt;=40000,ROUNDUP(I2397/2,0)+7500,IF(I2397&lt;=70000,ROUNDUP(I2397/4,0)+17500,35000)))),28000))))</f>
        <v/>
      </c>
      <c r="V2397" s="18">
        <f>MIN(70000,S2397+T2397+U2397)</f>
        <v/>
      </c>
      <c r="W2397" s="18">
        <f>MAX(0,ROUNDDOWN(M2397-J2397-N2397-K2397-0,-3))</f>
        <v/>
      </c>
      <c r="X2397" s="18">
        <f>MAX(0,ROUNDDOWN(M2397-J2397-N2397-K2397-R2397,-3))</f>
        <v/>
      </c>
      <c r="Y2397" s="18">
        <f>IF(W2397&lt;=0,0,ROUNDDOWN((W2397*LOOKUP(W2397,{0,1950001,3300001,6950001,9000001,18000001,40000001},{0.05,0.1,0.2,0.23,0.33,0.4,0.45})-LOOKUP(W2397,{0,1950001,3300001,6950001,9000001,18000001,40000001},{0,97500,427500,636000,1536000,2796000,4796000}))*1.021,-2))</f>
        <v/>
      </c>
      <c r="Z2397" s="18">
        <f>IF(X2397&lt;=0,0,ROUNDDOWN((X2397*LOOKUP(X2397,{0,1950001,3300001,6950001,9000001,18000001,40000001},{0.05,0.1,0.2,0.23,0.33,0.4,0.45})-LOOKUP(X2397,{0,1950001,3300001,6950001,9000001,18000001,40000001},{0,97500,427500,636000,1536000,2796000,4796000}))*1.021,-2))</f>
        <v/>
      </c>
      <c r="AA2397" s="18">
        <f>MAX(0,ROUNDDOWN(M2397-J2397-430000-L2397-0,-3))</f>
        <v/>
      </c>
      <c r="AB2397" s="18">
        <f>MAX(0,ROUNDDOWN(M2397-J2397-430000-L2397-V2397,-3))</f>
        <v/>
      </c>
      <c r="AC2397" s="18">
        <f>IF(M2397&lt;=450000,0,MAX(0,ROUNDDOWN(AA2397*0.06-MIN(50000,AA2397)*0.03,-2))+MAX(0,ROUNDDOWN(AA2397*0.04-MIN(50000,AA2397)*0.02,-2)))</f>
        <v/>
      </c>
      <c r="AD2397" s="18">
        <f>IF(M2397&lt;=450000,0,MAX(0,ROUNDDOWN(AB2397*0.06-MIN(50000,AB2397)*0.03,-2))+MAX(0,ROUNDDOWN(AB2397*0.04-MIN(50000,AB2397)*0.02,-2)))</f>
        <v/>
      </c>
      <c r="AE2397" s="18">
        <f>Y2397-Z2397</f>
        <v/>
      </c>
      <c r="AF2397" s="18">
        <f>AC2397-AD2397</f>
        <v/>
      </c>
      <c r="AG2397" s="18">
        <f>AE2397+AF2397</f>
        <v/>
      </c>
      <c r="AH2397" s="20">
        <f>IF(W2397&lt;=0,0,LOOKUP(W2397,{0,1950001,3300001,6950001,9000001,18000001,40000001},{0.05,0.1,0.2,0.23,0.33,0.4,0.45}))</f>
        <v/>
      </c>
    </row>
    <row r="2398">
      <c r="A2398" t="inlineStr">
        <is>
          <t>1万円刻み 一般8万円</t>
        </is>
      </c>
      <c r="B2398" s="18">
        <f>'4_1万円刻み'!$A$773</f>
        <v/>
      </c>
      <c r="C2398" s="19" t="n">
        <v>2026</v>
      </c>
      <c r="D2398" t="inlineStr">
        <is>
          <t>いいえ</t>
        </is>
      </c>
      <c r="E2398" s="18" t="n">
        <v>80000</v>
      </c>
      <c r="F2398" s="18" t="n">
        <v>0</v>
      </c>
      <c r="G2398" s="18" t="n">
        <v>0</v>
      </c>
      <c r="H2398" s="18" t="n">
        <v>0</v>
      </c>
      <c r="I2398" s="18" t="n">
        <v>0</v>
      </c>
      <c r="J2398" s="18">
        <f>ROUND(MIN(B2398/12,650000)*12*0.0915+MIN(B2398/12,1390000)*12*(0.0504+0)+B2398*0.005,0)</f>
        <v/>
      </c>
      <c r="K2398" s="18" t="n">
        <v>0</v>
      </c>
      <c r="L2398" s="18" t="n">
        <v>0</v>
      </c>
      <c r="M2398" s="18">
        <f>ROUND(IF(C2398&gt;=2026,IF(B2398&lt;741000,0,IF(B2398&lt;2191000,B2398-740000,IF(B2398&lt;2193000,1451000,IF(B2398&lt;2196000,1453000,IF(B2398&lt;2200000,1456000,IF(B2398&lt;3600000,ROUNDDOWN(B2398/4,-3)*2.8-80000,IF(B2398&lt;6600000,ROUNDDOWN(B2398/4,-3)*3.2-440000,IF(B2398&lt;8500000,ROUNDDOWN(B2398*0.9,0)-1100000,B2398-1950000)))))))),IF(B2398&lt;651000,0,IF(B2398&lt;1900000,B2398-650000,IF(B2398&lt;3600000,ROUNDDOWN(B2398/4,-3)*2.8-80000,IF(B2398&lt;6600000,ROUNDDOWN(B2398/4,-3)*3.2-440000,IF(B2398&lt;8500000,ROUNDDOWN(B2398*0.9,0)-1100000,B2398-1950000)))))),0)</f>
        <v/>
      </c>
      <c r="N2398" s="18">
        <f>IF(M2398&gt;23500000,NA(),IF(C2398&gt;=2026,IF(M2398&lt;=4890000,1040000,IF(M2398&lt;=6550000,670000,620000)),IF(M2398&lt;=1320000,950000,IF(M2398&lt;=3360000,880000,IF(M2398&lt;=4890000,680000,IF(M2398&lt;=6550000,630000,580000))))))</f>
        <v/>
      </c>
      <c r="O2398" s="18">
        <f>IF(F2398&lt;=0,IF(AND(D2398="はい",C2398&gt;=2026,C2398&lt;=2027),IF(E2398&lt;=0,0,IF(E2398&lt;=30000,E2398,IF(E2398&lt;=60000,ROUNDUP(E2398/2,0)+15000,IF(E2398&lt;=120000,ROUNDUP(E2398/4,0)+30000,60000)))),IF(E2398&lt;=0,0,IF(E2398&lt;=20000,E2398,IF(E2398&lt;=40000,ROUNDUP(E2398/2,0)+10000,IF(E2398&lt;=80000,ROUNDUP(E2398/4,0)+20000,40000))))),IF(E2398&lt;=0,IF(F2398&lt;=0,0,IF(F2398&lt;=25000,F2398,IF(F2398&lt;=50000,ROUNDUP(F2398/2,0)+12500,IF(F2398&lt;=100000,ROUNDUP(F2398/4,0)+25000,50000)))),MAX(IF(F2398&lt;=0,0,IF(F2398&lt;=25000,F2398,IF(F2398&lt;=50000,ROUNDUP(F2398/2,0)+12500,IF(F2398&lt;=100000,ROUNDUP(F2398/4,0)+25000,50000)))),MIN(IF(AND(D2398="はい",C2398&gt;=2026,C2398&lt;=2027),IF(E2398&lt;=0,0,IF(E2398&lt;=30000,E2398,IF(E2398&lt;=60000,ROUNDUP(E2398/2,0)+15000,IF(E2398&lt;=120000,ROUNDUP(E2398/4,0)+30000,60000)))),IF(E2398&lt;=0,0,IF(E2398&lt;=20000,E2398,IF(E2398&lt;=40000,ROUNDUP(E2398/2,0)+10000,IF(E2398&lt;=80000,ROUNDUP(E2398/4,0)+20000,40000)))))+IF(F2398&lt;=0,0,IF(F2398&lt;=25000,F2398,IF(F2398&lt;=50000,ROUNDUP(F2398/2,0)+12500,IF(F2398&lt;=100000,ROUNDUP(F2398/4,0)+25000,50000)))),IF(AND(D2398="はい",C2398&gt;=2026,C2398&lt;=2027),60000,40000)))))</f>
        <v/>
      </c>
      <c r="P2398" s="18">
        <f>IF(G2398&lt;=0,0,IF(G2398&lt;=20000,G2398,IF(G2398&lt;=40000,ROUNDUP(G2398/2,0)+10000,IF(G2398&lt;=80000,ROUNDUP(G2398/4,0)+20000,40000))))</f>
        <v/>
      </c>
      <c r="Q2398" s="18">
        <f>IF(I2398&lt;=0,IF(H2398&lt;=0,0,IF(H2398&lt;=20000,H2398,IF(H2398&lt;=40000,ROUNDUP(H2398/2,0)+10000,IF(H2398&lt;=80000,ROUNDUP(H2398/4,0)+20000,40000)))),IF(H2398&lt;=0,IF(I2398&lt;=0,0,IF(I2398&lt;=25000,I2398,IF(I2398&lt;=50000,ROUNDUP(I2398/2,0)+12500,IF(I2398&lt;=100000,ROUNDUP(I2398/4,0)+25000,50000)))),MAX(IF(I2398&lt;=0,0,IF(I2398&lt;=25000,I2398,IF(I2398&lt;=50000,ROUNDUP(I2398/2,0)+12500,IF(I2398&lt;=100000,ROUNDUP(I2398/4,0)+25000,50000)))),MIN(IF(H2398&lt;=0,0,IF(H2398&lt;=20000,H2398,IF(H2398&lt;=40000,ROUNDUP(H2398/2,0)+10000,IF(H2398&lt;=80000,ROUNDUP(H2398/4,0)+20000,40000))))+IF(I2398&lt;=0,0,IF(I2398&lt;=25000,I2398,IF(I2398&lt;=50000,ROUNDUP(I2398/2,0)+12500,IF(I2398&lt;=100000,ROUNDUP(I2398/4,0)+25000,50000)))),40000))))</f>
        <v/>
      </c>
      <c r="R2398" s="18">
        <f>MIN(120000,O2398+P2398+Q2398)</f>
        <v/>
      </c>
      <c r="S2398" s="18">
        <f>IF(F2398&lt;=0,IF(E2398&lt;=0,0,IF(E2398&lt;=12000,E2398,IF(E2398&lt;=32000,ROUNDUP(E2398/2,0)+6000,IF(E2398&lt;=56000,ROUNDUP(E2398/4,0)+14000,28000)))),IF(E2398&lt;=0,IF(F2398&lt;=0,0,IF(F2398&lt;=15000,F2398,IF(F2398&lt;=40000,ROUNDUP(F2398/2,0)+7500,IF(F2398&lt;=70000,ROUNDUP(F2398/4,0)+17500,35000)))),MAX(IF(F2398&lt;=0,0,IF(F2398&lt;=15000,F2398,IF(F2398&lt;=40000,ROUNDUP(F2398/2,0)+7500,IF(F2398&lt;=70000,ROUNDUP(F2398/4,0)+17500,35000)))),MIN(IF(E2398&lt;=0,0,IF(E2398&lt;=12000,E2398,IF(E2398&lt;=32000,ROUNDUP(E2398/2,0)+6000,IF(E2398&lt;=56000,ROUNDUP(E2398/4,0)+14000,28000))))+IF(F2398&lt;=0,0,IF(F2398&lt;=15000,F2398,IF(F2398&lt;=40000,ROUNDUP(F2398/2,0)+7500,IF(F2398&lt;=70000,ROUNDUP(F2398/4,0)+17500,35000)))),28000))))</f>
        <v/>
      </c>
      <c r="T2398" s="18">
        <f>IF(G2398&lt;=0,0,IF(G2398&lt;=12000,G2398,IF(G2398&lt;=32000,ROUNDUP(G2398/2,0)+6000,IF(G2398&lt;=56000,ROUNDUP(G2398/4,0)+14000,28000))))</f>
        <v/>
      </c>
      <c r="U2398" s="18">
        <f>IF(I2398&lt;=0,IF(H2398&lt;=0,0,IF(H2398&lt;=12000,H2398,IF(H2398&lt;=32000,ROUNDUP(H2398/2,0)+6000,IF(H2398&lt;=56000,ROUNDUP(H2398/4,0)+14000,28000)))),IF(H2398&lt;=0,IF(I2398&lt;=0,0,IF(I2398&lt;=15000,I2398,IF(I2398&lt;=40000,ROUNDUP(I2398/2,0)+7500,IF(I2398&lt;=70000,ROUNDUP(I2398/4,0)+17500,35000)))),MAX(IF(I2398&lt;=0,0,IF(I2398&lt;=15000,I2398,IF(I2398&lt;=40000,ROUNDUP(I2398/2,0)+7500,IF(I2398&lt;=70000,ROUNDUP(I2398/4,0)+17500,35000)))),MIN(IF(H2398&lt;=0,0,IF(H2398&lt;=12000,H2398,IF(H2398&lt;=32000,ROUNDUP(H2398/2,0)+6000,IF(H2398&lt;=56000,ROUNDUP(H2398/4,0)+14000,28000))))+IF(I2398&lt;=0,0,IF(I2398&lt;=15000,I2398,IF(I2398&lt;=40000,ROUNDUP(I2398/2,0)+7500,IF(I2398&lt;=70000,ROUNDUP(I2398/4,0)+17500,35000)))),28000))))</f>
        <v/>
      </c>
      <c r="V2398" s="18">
        <f>MIN(70000,S2398+T2398+U2398)</f>
        <v/>
      </c>
      <c r="W2398" s="18">
        <f>MAX(0,ROUNDDOWN(M2398-J2398-N2398-K2398-0,-3))</f>
        <v/>
      </c>
      <c r="X2398" s="18">
        <f>MAX(0,ROUNDDOWN(M2398-J2398-N2398-K2398-R2398,-3))</f>
        <v/>
      </c>
      <c r="Y2398" s="18">
        <f>IF(W2398&lt;=0,0,ROUNDDOWN((W2398*LOOKUP(W2398,{0,1950001,3300001,6950001,9000001,18000001,40000001},{0.05,0.1,0.2,0.23,0.33,0.4,0.45})-LOOKUP(W2398,{0,1950001,3300001,6950001,9000001,18000001,40000001},{0,97500,427500,636000,1536000,2796000,4796000}))*1.021,-2))</f>
        <v/>
      </c>
      <c r="Z2398" s="18">
        <f>IF(X2398&lt;=0,0,ROUNDDOWN((X2398*LOOKUP(X2398,{0,1950001,3300001,6950001,9000001,18000001,40000001},{0.05,0.1,0.2,0.23,0.33,0.4,0.45})-LOOKUP(X2398,{0,1950001,3300001,6950001,9000001,18000001,40000001},{0,97500,427500,636000,1536000,2796000,4796000}))*1.021,-2))</f>
        <v/>
      </c>
      <c r="AA2398" s="18">
        <f>MAX(0,ROUNDDOWN(M2398-J2398-430000-L2398-0,-3))</f>
        <v/>
      </c>
      <c r="AB2398" s="18">
        <f>MAX(0,ROUNDDOWN(M2398-J2398-430000-L2398-V2398,-3))</f>
        <v/>
      </c>
      <c r="AC2398" s="18">
        <f>IF(M2398&lt;=450000,0,MAX(0,ROUNDDOWN(AA2398*0.06-MIN(50000,AA2398)*0.03,-2))+MAX(0,ROUNDDOWN(AA2398*0.04-MIN(50000,AA2398)*0.02,-2)))</f>
        <v/>
      </c>
      <c r="AD2398" s="18">
        <f>IF(M2398&lt;=450000,0,MAX(0,ROUNDDOWN(AB2398*0.06-MIN(50000,AB2398)*0.03,-2))+MAX(0,ROUNDDOWN(AB2398*0.04-MIN(50000,AB2398)*0.02,-2)))</f>
        <v/>
      </c>
      <c r="AE2398" s="18">
        <f>Y2398-Z2398</f>
        <v/>
      </c>
      <c r="AF2398" s="18">
        <f>AC2398-AD2398</f>
        <v/>
      </c>
      <c r="AG2398" s="18">
        <f>AE2398+AF2398</f>
        <v/>
      </c>
      <c r="AH2398" s="20">
        <f>IF(W2398&lt;=0,0,LOOKUP(W2398,{0,1950001,3300001,6950001,9000001,18000001,40000001},{0.05,0.1,0.2,0.23,0.33,0.4,0.45}))</f>
        <v/>
      </c>
    </row>
    <row r="2399">
      <c r="A2399" t="inlineStr">
        <is>
          <t>1万円刻み 特例あり一般12万円</t>
        </is>
      </c>
      <c r="B2399" s="18">
        <f>'4_1万円刻み'!$A$773</f>
        <v/>
      </c>
      <c r="C2399" s="19" t="n">
        <v>2026</v>
      </c>
      <c r="D2399" t="inlineStr">
        <is>
          <t>はい</t>
        </is>
      </c>
      <c r="E2399" s="18" t="n">
        <v>120000</v>
      </c>
      <c r="F2399" s="18" t="n">
        <v>0</v>
      </c>
      <c r="G2399" s="18" t="n">
        <v>0</v>
      </c>
      <c r="H2399" s="18" t="n">
        <v>0</v>
      </c>
      <c r="I2399" s="18" t="n">
        <v>0</v>
      </c>
      <c r="J2399" s="18">
        <f>ROUND(MIN(B2399/12,650000)*12*0.0915+MIN(B2399/12,1390000)*12*(0.0504+0)+B2399*0.005,0)</f>
        <v/>
      </c>
      <c r="K2399" s="18" t="n">
        <v>0</v>
      </c>
      <c r="L2399" s="18" t="n">
        <v>0</v>
      </c>
      <c r="M2399" s="18">
        <f>ROUND(IF(C2399&gt;=2026,IF(B2399&lt;741000,0,IF(B2399&lt;2191000,B2399-740000,IF(B2399&lt;2193000,1451000,IF(B2399&lt;2196000,1453000,IF(B2399&lt;2200000,1456000,IF(B2399&lt;3600000,ROUNDDOWN(B2399/4,-3)*2.8-80000,IF(B2399&lt;6600000,ROUNDDOWN(B2399/4,-3)*3.2-440000,IF(B2399&lt;8500000,ROUNDDOWN(B2399*0.9,0)-1100000,B2399-1950000)))))))),IF(B2399&lt;651000,0,IF(B2399&lt;1900000,B2399-650000,IF(B2399&lt;3600000,ROUNDDOWN(B2399/4,-3)*2.8-80000,IF(B2399&lt;6600000,ROUNDDOWN(B2399/4,-3)*3.2-440000,IF(B2399&lt;8500000,ROUNDDOWN(B2399*0.9,0)-1100000,B2399-1950000)))))),0)</f>
        <v/>
      </c>
      <c r="N2399" s="18">
        <f>IF(M2399&gt;23500000,NA(),IF(C2399&gt;=2026,IF(M2399&lt;=4890000,1040000,IF(M2399&lt;=6550000,670000,620000)),IF(M2399&lt;=1320000,950000,IF(M2399&lt;=3360000,880000,IF(M2399&lt;=4890000,680000,IF(M2399&lt;=6550000,630000,580000))))))</f>
        <v/>
      </c>
      <c r="O2399" s="18">
        <f>IF(F2399&lt;=0,IF(AND(D2399="はい",C2399&gt;=2026,C2399&lt;=2027),IF(E2399&lt;=0,0,IF(E2399&lt;=30000,E2399,IF(E2399&lt;=60000,ROUNDUP(E2399/2,0)+15000,IF(E2399&lt;=120000,ROUNDUP(E2399/4,0)+30000,60000)))),IF(E2399&lt;=0,0,IF(E2399&lt;=20000,E2399,IF(E2399&lt;=40000,ROUNDUP(E2399/2,0)+10000,IF(E2399&lt;=80000,ROUNDUP(E2399/4,0)+20000,40000))))),IF(E2399&lt;=0,IF(F2399&lt;=0,0,IF(F2399&lt;=25000,F2399,IF(F2399&lt;=50000,ROUNDUP(F2399/2,0)+12500,IF(F2399&lt;=100000,ROUNDUP(F2399/4,0)+25000,50000)))),MAX(IF(F2399&lt;=0,0,IF(F2399&lt;=25000,F2399,IF(F2399&lt;=50000,ROUNDUP(F2399/2,0)+12500,IF(F2399&lt;=100000,ROUNDUP(F2399/4,0)+25000,50000)))),MIN(IF(AND(D2399="はい",C2399&gt;=2026,C2399&lt;=2027),IF(E2399&lt;=0,0,IF(E2399&lt;=30000,E2399,IF(E2399&lt;=60000,ROUNDUP(E2399/2,0)+15000,IF(E2399&lt;=120000,ROUNDUP(E2399/4,0)+30000,60000)))),IF(E2399&lt;=0,0,IF(E2399&lt;=20000,E2399,IF(E2399&lt;=40000,ROUNDUP(E2399/2,0)+10000,IF(E2399&lt;=80000,ROUNDUP(E2399/4,0)+20000,40000)))))+IF(F2399&lt;=0,0,IF(F2399&lt;=25000,F2399,IF(F2399&lt;=50000,ROUNDUP(F2399/2,0)+12500,IF(F2399&lt;=100000,ROUNDUP(F2399/4,0)+25000,50000)))),IF(AND(D2399="はい",C2399&gt;=2026,C2399&lt;=2027),60000,40000)))))</f>
        <v/>
      </c>
      <c r="P2399" s="18">
        <f>IF(G2399&lt;=0,0,IF(G2399&lt;=20000,G2399,IF(G2399&lt;=40000,ROUNDUP(G2399/2,0)+10000,IF(G2399&lt;=80000,ROUNDUP(G2399/4,0)+20000,40000))))</f>
        <v/>
      </c>
      <c r="Q2399" s="18">
        <f>IF(I2399&lt;=0,IF(H2399&lt;=0,0,IF(H2399&lt;=20000,H2399,IF(H2399&lt;=40000,ROUNDUP(H2399/2,0)+10000,IF(H2399&lt;=80000,ROUNDUP(H2399/4,0)+20000,40000)))),IF(H2399&lt;=0,IF(I2399&lt;=0,0,IF(I2399&lt;=25000,I2399,IF(I2399&lt;=50000,ROUNDUP(I2399/2,0)+12500,IF(I2399&lt;=100000,ROUNDUP(I2399/4,0)+25000,50000)))),MAX(IF(I2399&lt;=0,0,IF(I2399&lt;=25000,I2399,IF(I2399&lt;=50000,ROUNDUP(I2399/2,0)+12500,IF(I2399&lt;=100000,ROUNDUP(I2399/4,0)+25000,50000)))),MIN(IF(H2399&lt;=0,0,IF(H2399&lt;=20000,H2399,IF(H2399&lt;=40000,ROUNDUP(H2399/2,0)+10000,IF(H2399&lt;=80000,ROUNDUP(H2399/4,0)+20000,40000))))+IF(I2399&lt;=0,0,IF(I2399&lt;=25000,I2399,IF(I2399&lt;=50000,ROUNDUP(I2399/2,0)+12500,IF(I2399&lt;=100000,ROUNDUP(I2399/4,0)+25000,50000)))),40000))))</f>
        <v/>
      </c>
      <c r="R2399" s="18">
        <f>MIN(120000,O2399+P2399+Q2399)</f>
        <v/>
      </c>
      <c r="S2399" s="18">
        <f>IF(F2399&lt;=0,IF(E2399&lt;=0,0,IF(E2399&lt;=12000,E2399,IF(E2399&lt;=32000,ROUNDUP(E2399/2,0)+6000,IF(E2399&lt;=56000,ROUNDUP(E2399/4,0)+14000,28000)))),IF(E2399&lt;=0,IF(F2399&lt;=0,0,IF(F2399&lt;=15000,F2399,IF(F2399&lt;=40000,ROUNDUP(F2399/2,0)+7500,IF(F2399&lt;=70000,ROUNDUP(F2399/4,0)+17500,35000)))),MAX(IF(F2399&lt;=0,0,IF(F2399&lt;=15000,F2399,IF(F2399&lt;=40000,ROUNDUP(F2399/2,0)+7500,IF(F2399&lt;=70000,ROUNDUP(F2399/4,0)+17500,35000)))),MIN(IF(E2399&lt;=0,0,IF(E2399&lt;=12000,E2399,IF(E2399&lt;=32000,ROUNDUP(E2399/2,0)+6000,IF(E2399&lt;=56000,ROUNDUP(E2399/4,0)+14000,28000))))+IF(F2399&lt;=0,0,IF(F2399&lt;=15000,F2399,IF(F2399&lt;=40000,ROUNDUP(F2399/2,0)+7500,IF(F2399&lt;=70000,ROUNDUP(F2399/4,0)+17500,35000)))),28000))))</f>
        <v/>
      </c>
      <c r="T2399" s="18">
        <f>IF(G2399&lt;=0,0,IF(G2399&lt;=12000,G2399,IF(G2399&lt;=32000,ROUNDUP(G2399/2,0)+6000,IF(G2399&lt;=56000,ROUNDUP(G2399/4,0)+14000,28000))))</f>
        <v/>
      </c>
      <c r="U2399" s="18">
        <f>IF(I2399&lt;=0,IF(H2399&lt;=0,0,IF(H2399&lt;=12000,H2399,IF(H2399&lt;=32000,ROUNDUP(H2399/2,0)+6000,IF(H2399&lt;=56000,ROUNDUP(H2399/4,0)+14000,28000)))),IF(H2399&lt;=0,IF(I2399&lt;=0,0,IF(I2399&lt;=15000,I2399,IF(I2399&lt;=40000,ROUNDUP(I2399/2,0)+7500,IF(I2399&lt;=70000,ROUNDUP(I2399/4,0)+17500,35000)))),MAX(IF(I2399&lt;=0,0,IF(I2399&lt;=15000,I2399,IF(I2399&lt;=40000,ROUNDUP(I2399/2,0)+7500,IF(I2399&lt;=70000,ROUNDUP(I2399/4,0)+17500,35000)))),MIN(IF(H2399&lt;=0,0,IF(H2399&lt;=12000,H2399,IF(H2399&lt;=32000,ROUNDUP(H2399/2,0)+6000,IF(H2399&lt;=56000,ROUNDUP(H2399/4,0)+14000,28000))))+IF(I2399&lt;=0,0,IF(I2399&lt;=15000,I2399,IF(I2399&lt;=40000,ROUNDUP(I2399/2,0)+7500,IF(I2399&lt;=70000,ROUNDUP(I2399/4,0)+17500,35000)))),28000))))</f>
        <v/>
      </c>
      <c r="V2399" s="18">
        <f>MIN(70000,S2399+T2399+U2399)</f>
        <v/>
      </c>
      <c r="W2399" s="18">
        <f>MAX(0,ROUNDDOWN(M2399-J2399-N2399-K2399-0,-3))</f>
        <v/>
      </c>
      <c r="X2399" s="18">
        <f>MAX(0,ROUNDDOWN(M2399-J2399-N2399-K2399-R2399,-3))</f>
        <v/>
      </c>
      <c r="Y2399" s="18">
        <f>IF(W2399&lt;=0,0,ROUNDDOWN((W2399*LOOKUP(W2399,{0,1950001,3300001,6950001,9000001,18000001,40000001},{0.05,0.1,0.2,0.23,0.33,0.4,0.45})-LOOKUP(W2399,{0,1950001,3300001,6950001,9000001,18000001,40000001},{0,97500,427500,636000,1536000,2796000,4796000}))*1.021,-2))</f>
        <v/>
      </c>
      <c r="Z2399" s="18">
        <f>IF(X2399&lt;=0,0,ROUNDDOWN((X2399*LOOKUP(X2399,{0,1950001,3300001,6950001,9000001,18000001,40000001},{0.05,0.1,0.2,0.23,0.33,0.4,0.45})-LOOKUP(X2399,{0,1950001,3300001,6950001,9000001,18000001,40000001},{0,97500,427500,636000,1536000,2796000,4796000}))*1.021,-2))</f>
        <v/>
      </c>
      <c r="AA2399" s="18">
        <f>MAX(0,ROUNDDOWN(M2399-J2399-430000-L2399-0,-3))</f>
        <v/>
      </c>
      <c r="AB2399" s="18">
        <f>MAX(0,ROUNDDOWN(M2399-J2399-430000-L2399-V2399,-3))</f>
        <v/>
      </c>
      <c r="AC2399" s="18">
        <f>IF(M2399&lt;=450000,0,MAX(0,ROUNDDOWN(AA2399*0.06-MIN(50000,AA2399)*0.03,-2))+MAX(0,ROUNDDOWN(AA2399*0.04-MIN(50000,AA2399)*0.02,-2)))</f>
        <v/>
      </c>
      <c r="AD2399" s="18">
        <f>IF(M2399&lt;=450000,0,MAX(0,ROUNDDOWN(AB2399*0.06-MIN(50000,AB2399)*0.03,-2))+MAX(0,ROUNDDOWN(AB2399*0.04-MIN(50000,AB2399)*0.02,-2)))</f>
        <v/>
      </c>
      <c r="AE2399" s="18">
        <f>Y2399-Z2399</f>
        <v/>
      </c>
      <c r="AF2399" s="18">
        <f>AC2399-AD2399</f>
        <v/>
      </c>
      <c r="AG2399" s="18">
        <f>AE2399+AF2399</f>
        <v/>
      </c>
      <c r="AH2399" s="20">
        <f>IF(W2399&lt;=0,0,LOOKUP(W2399,{0,1950001,3300001,6950001,9000001,18000001,40000001},{0.05,0.1,0.2,0.23,0.33,0.4,0.45}))</f>
        <v/>
      </c>
    </row>
    <row r="2400">
      <c r="A2400" t="inlineStr">
        <is>
          <t>1万円刻み 3区分8万円ずつ</t>
        </is>
      </c>
      <c r="B2400" s="18">
        <f>'4_1万円刻み'!$A$774</f>
        <v/>
      </c>
      <c r="C2400" s="19" t="n">
        <v>2026</v>
      </c>
      <c r="D2400" t="inlineStr">
        <is>
          <t>いいえ</t>
        </is>
      </c>
      <c r="E2400" s="18" t="n">
        <v>80000</v>
      </c>
      <c r="F2400" s="18" t="n">
        <v>0</v>
      </c>
      <c r="G2400" s="18" t="n">
        <v>80000</v>
      </c>
      <c r="H2400" s="18" t="n">
        <v>80000</v>
      </c>
      <c r="I2400" s="18" t="n">
        <v>0</v>
      </c>
      <c r="J2400" s="18">
        <f>ROUND(MIN(B2400/12,650000)*12*0.0915+MIN(B2400/12,1390000)*12*(0.0504+0)+B2400*0.005,0)</f>
        <v/>
      </c>
      <c r="K2400" s="18" t="n">
        <v>0</v>
      </c>
      <c r="L2400" s="18" t="n">
        <v>0</v>
      </c>
      <c r="M2400" s="18">
        <f>ROUND(IF(C2400&gt;=2026,IF(B2400&lt;741000,0,IF(B2400&lt;2191000,B2400-740000,IF(B2400&lt;2193000,1451000,IF(B2400&lt;2196000,1453000,IF(B2400&lt;2200000,1456000,IF(B2400&lt;3600000,ROUNDDOWN(B2400/4,-3)*2.8-80000,IF(B2400&lt;6600000,ROUNDDOWN(B2400/4,-3)*3.2-440000,IF(B2400&lt;8500000,ROUNDDOWN(B2400*0.9,0)-1100000,B2400-1950000)))))))),IF(B2400&lt;651000,0,IF(B2400&lt;1900000,B2400-650000,IF(B2400&lt;3600000,ROUNDDOWN(B2400/4,-3)*2.8-80000,IF(B2400&lt;6600000,ROUNDDOWN(B2400/4,-3)*3.2-440000,IF(B2400&lt;8500000,ROUNDDOWN(B2400*0.9,0)-1100000,B2400-1950000)))))),0)</f>
        <v/>
      </c>
      <c r="N2400" s="18">
        <f>IF(M2400&gt;23500000,NA(),IF(C2400&gt;=2026,IF(M2400&lt;=4890000,1040000,IF(M2400&lt;=6550000,670000,620000)),IF(M2400&lt;=1320000,950000,IF(M2400&lt;=3360000,880000,IF(M2400&lt;=4890000,680000,IF(M2400&lt;=6550000,630000,580000))))))</f>
        <v/>
      </c>
      <c r="O2400" s="18">
        <f>IF(F2400&lt;=0,IF(AND(D2400="はい",C2400&gt;=2026,C2400&lt;=2027),IF(E2400&lt;=0,0,IF(E2400&lt;=30000,E2400,IF(E2400&lt;=60000,ROUNDUP(E2400/2,0)+15000,IF(E2400&lt;=120000,ROUNDUP(E2400/4,0)+30000,60000)))),IF(E2400&lt;=0,0,IF(E2400&lt;=20000,E2400,IF(E2400&lt;=40000,ROUNDUP(E2400/2,0)+10000,IF(E2400&lt;=80000,ROUNDUP(E2400/4,0)+20000,40000))))),IF(E2400&lt;=0,IF(F2400&lt;=0,0,IF(F2400&lt;=25000,F2400,IF(F2400&lt;=50000,ROUNDUP(F2400/2,0)+12500,IF(F2400&lt;=100000,ROUNDUP(F2400/4,0)+25000,50000)))),MAX(IF(F2400&lt;=0,0,IF(F2400&lt;=25000,F2400,IF(F2400&lt;=50000,ROUNDUP(F2400/2,0)+12500,IF(F2400&lt;=100000,ROUNDUP(F2400/4,0)+25000,50000)))),MIN(IF(AND(D2400="はい",C2400&gt;=2026,C2400&lt;=2027),IF(E2400&lt;=0,0,IF(E2400&lt;=30000,E2400,IF(E2400&lt;=60000,ROUNDUP(E2400/2,0)+15000,IF(E2400&lt;=120000,ROUNDUP(E2400/4,0)+30000,60000)))),IF(E2400&lt;=0,0,IF(E2400&lt;=20000,E2400,IF(E2400&lt;=40000,ROUNDUP(E2400/2,0)+10000,IF(E2400&lt;=80000,ROUNDUP(E2400/4,0)+20000,40000)))))+IF(F2400&lt;=0,0,IF(F2400&lt;=25000,F2400,IF(F2400&lt;=50000,ROUNDUP(F2400/2,0)+12500,IF(F2400&lt;=100000,ROUNDUP(F2400/4,0)+25000,50000)))),IF(AND(D2400="はい",C2400&gt;=2026,C2400&lt;=2027),60000,40000)))))</f>
        <v/>
      </c>
      <c r="P2400" s="18">
        <f>IF(G2400&lt;=0,0,IF(G2400&lt;=20000,G2400,IF(G2400&lt;=40000,ROUNDUP(G2400/2,0)+10000,IF(G2400&lt;=80000,ROUNDUP(G2400/4,0)+20000,40000))))</f>
        <v/>
      </c>
      <c r="Q2400" s="18">
        <f>IF(I2400&lt;=0,IF(H2400&lt;=0,0,IF(H2400&lt;=20000,H2400,IF(H2400&lt;=40000,ROUNDUP(H2400/2,0)+10000,IF(H2400&lt;=80000,ROUNDUP(H2400/4,0)+20000,40000)))),IF(H2400&lt;=0,IF(I2400&lt;=0,0,IF(I2400&lt;=25000,I2400,IF(I2400&lt;=50000,ROUNDUP(I2400/2,0)+12500,IF(I2400&lt;=100000,ROUNDUP(I2400/4,0)+25000,50000)))),MAX(IF(I2400&lt;=0,0,IF(I2400&lt;=25000,I2400,IF(I2400&lt;=50000,ROUNDUP(I2400/2,0)+12500,IF(I2400&lt;=100000,ROUNDUP(I2400/4,0)+25000,50000)))),MIN(IF(H2400&lt;=0,0,IF(H2400&lt;=20000,H2400,IF(H2400&lt;=40000,ROUNDUP(H2400/2,0)+10000,IF(H2400&lt;=80000,ROUNDUP(H2400/4,0)+20000,40000))))+IF(I2400&lt;=0,0,IF(I2400&lt;=25000,I2400,IF(I2400&lt;=50000,ROUNDUP(I2400/2,0)+12500,IF(I2400&lt;=100000,ROUNDUP(I2400/4,0)+25000,50000)))),40000))))</f>
        <v/>
      </c>
      <c r="R2400" s="18">
        <f>MIN(120000,O2400+P2400+Q2400)</f>
        <v/>
      </c>
      <c r="S2400" s="18">
        <f>IF(F2400&lt;=0,IF(E2400&lt;=0,0,IF(E2400&lt;=12000,E2400,IF(E2400&lt;=32000,ROUNDUP(E2400/2,0)+6000,IF(E2400&lt;=56000,ROUNDUP(E2400/4,0)+14000,28000)))),IF(E2400&lt;=0,IF(F2400&lt;=0,0,IF(F2400&lt;=15000,F2400,IF(F2400&lt;=40000,ROUNDUP(F2400/2,0)+7500,IF(F2400&lt;=70000,ROUNDUP(F2400/4,0)+17500,35000)))),MAX(IF(F2400&lt;=0,0,IF(F2400&lt;=15000,F2400,IF(F2400&lt;=40000,ROUNDUP(F2400/2,0)+7500,IF(F2400&lt;=70000,ROUNDUP(F2400/4,0)+17500,35000)))),MIN(IF(E2400&lt;=0,0,IF(E2400&lt;=12000,E2400,IF(E2400&lt;=32000,ROUNDUP(E2400/2,0)+6000,IF(E2400&lt;=56000,ROUNDUP(E2400/4,0)+14000,28000))))+IF(F2400&lt;=0,0,IF(F2400&lt;=15000,F2400,IF(F2400&lt;=40000,ROUNDUP(F2400/2,0)+7500,IF(F2400&lt;=70000,ROUNDUP(F2400/4,0)+17500,35000)))),28000))))</f>
        <v/>
      </c>
      <c r="T2400" s="18">
        <f>IF(G2400&lt;=0,0,IF(G2400&lt;=12000,G2400,IF(G2400&lt;=32000,ROUNDUP(G2400/2,0)+6000,IF(G2400&lt;=56000,ROUNDUP(G2400/4,0)+14000,28000))))</f>
        <v/>
      </c>
      <c r="U2400" s="18">
        <f>IF(I2400&lt;=0,IF(H2400&lt;=0,0,IF(H2400&lt;=12000,H2400,IF(H2400&lt;=32000,ROUNDUP(H2400/2,0)+6000,IF(H2400&lt;=56000,ROUNDUP(H2400/4,0)+14000,28000)))),IF(H2400&lt;=0,IF(I2400&lt;=0,0,IF(I2400&lt;=15000,I2400,IF(I2400&lt;=40000,ROUNDUP(I2400/2,0)+7500,IF(I2400&lt;=70000,ROUNDUP(I2400/4,0)+17500,35000)))),MAX(IF(I2400&lt;=0,0,IF(I2400&lt;=15000,I2400,IF(I2400&lt;=40000,ROUNDUP(I2400/2,0)+7500,IF(I2400&lt;=70000,ROUNDUP(I2400/4,0)+17500,35000)))),MIN(IF(H2400&lt;=0,0,IF(H2400&lt;=12000,H2400,IF(H2400&lt;=32000,ROUNDUP(H2400/2,0)+6000,IF(H2400&lt;=56000,ROUNDUP(H2400/4,0)+14000,28000))))+IF(I2400&lt;=0,0,IF(I2400&lt;=15000,I2400,IF(I2400&lt;=40000,ROUNDUP(I2400/2,0)+7500,IF(I2400&lt;=70000,ROUNDUP(I2400/4,0)+17500,35000)))),28000))))</f>
        <v/>
      </c>
      <c r="V2400" s="18">
        <f>MIN(70000,S2400+T2400+U2400)</f>
        <v/>
      </c>
      <c r="W2400" s="18">
        <f>MAX(0,ROUNDDOWN(M2400-J2400-N2400-K2400-0,-3))</f>
        <v/>
      </c>
      <c r="X2400" s="18">
        <f>MAX(0,ROUNDDOWN(M2400-J2400-N2400-K2400-R2400,-3))</f>
        <v/>
      </c>
      <c r="Y2400" s="18">
        <f>IF(W2400&lt;=0,0,ROUNDDOWN((W2400*LOOKUP(W2400,{0,1950001,3300001,6950001,9000001,18000001,40000001},{0.05,0.1,0.2,0.23,0.33,0.4,0.45})-LOOKUP(W2400,{0,1950001,3300001,6950001,9000001,18000001,40000001},{0,97500,427500,636000,1536000,2796000,4796000}))*1.021,-2))</f>
        <v/>
      </c>
      <c r="Z2400" s="18">
        <f>IF(X2400&lt;=0,0,ROUNDDOWN((X2400*LOOKUP(X2400,{0,1950001,3300001,6950001,9000001,18000001,40000001},{0.05,0.1,0.2,0.23,0.33,0.4,0.45})-LOOKUP(X2400,{0,1950001,3300001,6950001,9000001,18000001,40000001},{0,97500,427500,636000,1536000,2796000,4796000}))*1.021,-2))</f>
        <v/>
      </c>
      <c r="AA2400" s="18">
        <f>MAX(0,ROUNDDOWN(M2400-J2400-430000-L2400-0,-3))</f>
        <v/>
      </c>
      <c r="AB2400" s="18">
        <f>MAX(0,ROUNDDOWN(M2400-J2400-430000-L2400-V2400,-3))</f>
        <v/>
      </c>
      <c r="AC2400" s="18">
        <f>IF(M2400&lt;=450000,0,MAX(0,ROUNDDOWN(AA2400*0.06-MIN(50000,AA2400)*0.03,-2))+MAX(0,ROUNDDOWN(AA2400*0.04-MIN(50000,AA2400)*0.02,-2)))</f>
        <v/>
      </c>
      <c r="AD2400" s="18">
        <f>IF(M2400&lt;=450000,0,MAX(0,ROUNDDOWN(AB2400*0.06-MIN(50000,AB2400)*0.03,-2))+MAX(0,ROUNDDOWN(AB2400*0.04-MIN(50000,AB2400)*0.02,-2)))</f>
        <v/>
      </c>
      <c r="AE2400" s="18">
        <f>Y2400-Z2400</f>
        <v/>
      </c>
      <c r="AF2400" s="18">
        <f>AC2400-AD2400</f>
        <v/>
      </c>
      <c r="AG2400" s="18">
        <f>AE2400+AF2400</f>
        <v/>
      </c>
      <c r="AH2400" s="20">
        <f>IF(W2400&lt;=0,0,LOOKUP(W2400,{0,1950001,3300001,6950001,9000001,18000001,40000001},{0.05,0.1,0.2,0.23,0.33,0.4,0.45}))</f>
        <v/>
      </c>
    </row>
    <row r="2401">
      <c r="A2401" t="inlineStr">
        <is>
          <t>1万円刻み 一般8万円</t>
        </is>
      </c>
      <c r="B2401" s="18">
        <f>'4_1万円刻み'!$A$774</f>
        <v/>
      </c>
      <c r="C2401" s="19" t="n">
        <v>2026</v>
      </c>
      <c r="D2401" t="inlineStr">
        <is>
          <t>いいえ</t>
        </is>
      </c>
      <c r="E2401" s="18" t="n">
        <v>80000</v>
      </c>
      <c r="F2401" s="18" t="n">
        <v>0</v>
      </c>
      <c r="G2401" s="18" t="n">
        <v>0</v>
      </c>
      <c r="H2401" s="18" t="n">
        <v>0</v>
      </c>
      <c r="I2401" s="18" t="n">
        <v>0</v>
      </c>
      <c r="J2401" s="18">
        <f>ROUND(MIN(B2401/12,650000)*12*0.0915+MIN(B2401/12,1390000)*12*(0.0504+0)+B2401*0.005,0)</f>
        <v/>
      </c>
      <c r="K2401" s="18" t="n">
        <v>0</v>
      </c>
      <c r="L2401" s="18" t="n">
        <v>0</v>
      </c>
      <c r="M2401" s="18">
        <f>ROUND(IF(C2401&gt;=2026,IF(B2401&lt;741000,0,IF(B2401&lt;2191000,B2401-740000,IF(B2401&lt;2193000,1451000,IF(B2401&lt;2196000,1453000,IF(B2401&lt;2200000,1456000,IF(B2401&lt;3600000,ROUNDDOWN(B2401/4,-3)*2.8-80000,IF(B2401&lt;6600000,ROUNDDOWN(B2401/4,-3)*3.2-440000,IF(B2401&lt;8500000,ROUNDDOWN(B2401*0.9,0)-1100000,B2401-1950000)))))))),IF(B2401&lt;651000,0,IF(B2401&lt;1900000,B2401-650000,IF(B2401&lt;3600000,ROUNDDOWN(B2401/4,-3)*2.8-80000,IF(B2401&lt;6600000,ROUNDDOWN(B2401/4,-3)*3.2-440000,IF(B2401&lt;8500000,ROUNDDOWN(B2401*0.9,0)-1100000,B2401-1950000)))))),0)</f>
        <v/>
      </c>
      <c r="N2401" s="18">
        <f>IF(M2401&gt;23500000,NA(),IF(C2401&gt;=2026,IF(M2401&lt;=4890000,1040000,IF(M2401&lt;=6550000,670000,620000)),IF(M2401&lt;=1320000,950000,IF(M2401&lt;=3360000,880000,IF(M2401&lt;=4890000,680000,IF(M2401&lt;=6550000,630000,580000))))))</f>
        <v/>
      </c>
      <c r="O2401" s="18">
        <f>IF(F2401&lt;=0,IF(AND(D2401="はい",C2401&gt;=2026,C2401&lt;=2027),IF(E2401&lt;=0,0,IF(E2401&lt;=30000,E2401,IF(E2401&lt;=60000,ROUNDUP(E2401/2,0)+15000,IF(E2401&lt;=120000,ROUNDUP(E2401/4,0)+30000,60000)))),IF(E2401&lt;=0,0,IF(E2401&lt;=20000,E2401,IF(E2401&lt;=40000,ROUNDUP(E2401/2,0)+10000,IF(E2401&lt;=80000,ROUNDUP(E2401/4,0)+20000,40000))))),IF(E2401&lt;=0,IF(F2401&lt;=0,0,IF(F2401&lt;=25000,F2401,IF(F2401&lt;=50000,ROUNDUP(F2401/2,0)+12500,IF(F2401&lt;=100000,ROUNDUP(F2401/4,0)+25000,50000)))),MAX(IF(F2401&lt;=0,0,IF(F2401&lt;=25000,F2401,IF(F2401&lt;=50000,ROUNDUP(F2401/2,0)+12500,IF(F2401&lt;=100000,ROUNDUP(F2401/4,0)+25000,50000)))),MIN(IF(AND(D2401="はい",C2401&gt;=2026,C2401&lt;=2027),IF(E2401&lt;=0,0,IF(E2401&lt;=30000,E2401,IF(E2401&lt;=60000,ROUNDUP(E2401/2,0)+15000,IF(E2401&lt;=120000,ROUNDUP(E2401/4,0)+30000,60000)))),IF(E2401&lt;=0,0,IF(E2401&lt;=20000,E2401,IF(E2401&lt;=40000,ROUNDUP(E2401/2,0)+10000,IF(E2401&lt;=80000,ROUNDUP(E2401/4,0)+20000,40000)))))+IF(F2401&lt;=0,0,IF(F2401&lt;=25000,F2401,IF(F2401&lt;=50000,ROUNDUP(F2401/2,0)+12500,IF(F2401&lt;=100000,ROUNDUP(F2401/4,0)+25000,50000)))),IF(AND(D2401="はい",C2401&gt;=2026,C2401&lt;=2027),60000,40000)))))</f>
        <v/>
      </c>
      <c r="P2401" s="18">
        <f>IF(G2401&lt;=0,0,IF(G2401&lt;=20000,G2401,IF(G2401&lt;=40000,ROUNDUP(G2401/2,0)+10000,IF(G2401&lt;=80000,ROUNDUP(G2401/4,0)+20000,40000))))</f>
        <v/>
      </c>
      <c r="Q2401" s="18">
        <f>IF(I2401&lt;=0,IF(H2401&lt;=0,0,IF(H2401&lt;=20000,H2401,IF(H2401&lt;=40000,ROUNDUP(H2401/2,0)+10000,IF(H2401&lt;=80000,ROUNDUP(H2401/4,0)+20000,40000)))),IF(H2401&lt;=0,IF(I2401&lt;=0,0,IF(I2401&lt;=25000,I2401,IF(I2401&lt;=50000,ROUNDUP(I2401/2,0)+12500,IF(I2401&lt;=100000,ROUNDUP(I2401/4,0)+25000,50000)))),MAX(IF(I2401&lt;=0,0,IF(I2401&lt;=25000,I2401,IF(I2401&lt;=50000,ROUNDUP(I2401/2,0)+12500,IF(I2401&lt;=100000,ROUNDUP(I2401/4,0)+25000,50000)))),MIN(IF(H2401&lt;=0,0,IF(H2401&lt;=20000,H2401,IF(H2401&lt;=40000,ROUNDUP(H2401/2,0)+10000,IF(H2401&lt;=80000,ROUNDUP(H2401/4,0)+20000,40000))))+IF(I2401&lt;=0,0,IF(I2401&lt;=25000,I2401,IF(I2401&lt;=50000,ROUNDUP(I2401/2,0)+12500,IF(I2401&lt;=100000,ROUNDUP(I2401/4,0)+25000,50000)))),40000))))</f>
        <v/>
      </c>
      <c r="R2401" s="18">
        <f>MIN(120000,O2401+P2401+Q2401)</f>
        <v/>
      </c>
      <c r="S2401" s="18">
        <f>IF(F2401&lt;=0,IF(E2401&lt;=0,0,IF(E2401&lt;=12000,E2401,IF(E2401&lt;=32000,ROUNDUP(E2401/2,0)+6000,IF(E2401&lt;=56000,ROUNDUP(E2401/4,0)+14000,28000)))),IF(E2401&lt;=0,IF(F2401&lt;=0,0,IF(F2401&lt;=15000,F2401,IF(F2401&lt;=40000,ROUNDUP(F2401/2,0)+7500,IF(F2401&lt;=70000,ROUNDUP(F2401/4,0)+17500,35000)))),MAX(IF(F2401&lt;=0,0,IF(F2401&lt;=15000,F2401,IF(F2401&lt;=40000,ROUNDUP(F2401/2,0)+7500,IF(F2401&lt;=70000,ROUNDUP(F2401/4,0)+17500,35000)))),MIN(IF(E2401&lt;=0,0,IF(E2401&lt;=12000,E2401,IF(E2401&lt;=32000,ROUNDUP(E2401/2,0)+6000,IF(E2401&lt;=56000,ROUNDUP(E2401/4,0)+14000,28000))))+IF(F2401&lt;=0,0,IF(F2401&lt;=15000,F2401,IF(F2401&lt;=40000,ROUNDUP(F2401/2,0)+7500,IF(F2401&lt;=70000,ROUNDUP(F2401/4,0)+17500,35000)))),28000))))</f>
        <v/>
      </c>
      <c r="T2401" s="18">
        <f>IF(G2401&lt;=0,0,IF(G2401&lt;=12000,G2401,IF(G2401&lt;=32000,ROUNDUP(G2401/2,0)+6000,IF(G2401&lt;=56000,ROUNDUP(G2401/4,0)+14000,28000))))</f>
        <v/>
      </c>
      <c r="U2401" s="18">
        <f>IF(I2401&lt;=0,IF(H2401&lt;=0,0,IF(H2401&lt;=12000,H2401,IF(H2401&lt;=32000,ROUNDUP(H2401/2,0)+6000,IF(H2401&lt;=56000,ROUNDUP(H2401/4,0)+14000,28000)))),IF(H2401&lt;=0,IF(I2401&lt;=0,0,IF(I2401&lt;=15000,I2401,IF(I2401&lt;=40000,ROUNDUP(I2401/2,0)+7500,IF(I2401&lt;=70000,ROUNDUP(I2401/4,0)+17500,35000)))),MAX(IF(I2401&lt;=0,0,IF(I2401&lt;=15000,I2401,IF(I2401&lt;=40000,ROUNDUP(I2401/2,0)+7500,IF(I2401&lt;=70000,ROUNDUP(I2401/4,0)+17500,35000)))),MIN(IF(H2401&lt;=0,0,IF(H2401&lt;=12000,H2401,IF(H2401&lt;=32000,ROUNDUP(H2401/2,0)+6000,IF(H2401&lt;=56000,ROUNDUP(H2401/4,0)+14000,28000))))+IF(I2401&lt;=0,0,IF(I2401&lt;=15000,I2401,IF(I2401&lt;=40000,ROUNDUP(I2401/2,0)+7500,IF(I2401&lt;=70000,ROUNDUP(I2401/4,0)+17500,35000)))),28000))))</f>
        <v/>
      </c>
      <c r="V2401" s="18">
        <f>MIN(70000,S2401+T2401+U2401)</f>
        <v/>
      </c>
      <c r="W2401" s="18">
        <f>MAX(0,ROUNDDOWN(M2401-J2401-N2401-K2401-0,-3))</f>
        <v/>
      </c>
      <c r="X2401" s="18">
        <f>MAX(0,ROUNDDOWN(M2401-J2401-N2401-K2401-R2401,-3))</f>
        <v/>
      </c>
      <c r="Y2401" s="18">
        <f>IF(W2401&lt;=0,0,ROUNDDOWN((W2401*LOOKUP(W2401,{0,1950001,3300001,6950001,9000001,18000001,40000001},{0.05,0.1,0.2,0.23,0.33,0.4,0.45})-LOOKUP(W2401,{0,1950001,3300001,6950001,9000001,18000001,40000001},{0,97500,427500,636000,1536000,2796000,4796000}))*1.021,-2))</f>
        <v/>
      </c>
      <c r="Z2401" s="18">
        <f>IF(X2401&lt;=0,0,ROUNDDOWN((X2401*LOOKUP(X2401,{0,1950001,3300001,6950001,9000001,18000001,40000001},{0.05,0.1,0.2,0.23,0.33,0.4,0.45})-LOOKUP(X2401,{0,1950001,3300001,6950001,9000001,18000001,40000001},{0,97500,427500,636000,1536000,2796000,4796000}))*1.021,-2))</f>
        <v/>
      </c>
      <c r="AA2401" s="18">
        <f>MAX(0,ROUNDDOWN(M2401-J2401-430000-L2401-0,-3))</f>
        <v/>
      </c>
      <c r="AB2401" s="18">
        <f>MAX(0,ROUNDDOWN(M2401-J2401-430000-L2401-V2401,-3))</f>
        <v/>
      </c>
      <c r="AC2401" s="18">
        <f>IF(M2401&lt;=450000,0,MAX(0,ROUNDDOWN(AA2401*0.06-MIN(50000,AA2401)*0.03,-2))+MAX(0,ROUNDDOWN(AA2401*0.04-MIN(50000,AA2401)*0.02,-2)))</f>
        <v/>
      </c>
      <c r="AD2401" s="18">
        <f>IF(M2401&lt;=450000,0,MAX(0,ROUNDDOWN(AB2401*0.06-MIN(50000,AB2401)*0.03,-2))+MAX(0,ROUNDDOWN(AB2401*0.04-MIN(50000,AB2401)*0.02,-2)))</f>
        <v/>
      </c>
      <c r="AE2401" s="18">
        <f>Y2401-Z2401</f>
        <v/>
      </c>
      <c r="AF2401" s="18">
        <f>AC2401-AD2401</f>
        <v/>
      </c>
      <c r="AG2401" s="18">
        <f>AE2401+AF2401</f>
        <v/>
      </c>
      <c r="AH2401" s="20">
        <f>IF(W2401&lt;=0,0,LOOKUP(W2401,{0,1950001,3300001,6950001,9000001,18000001,40000001},{0.05,0.1,0.2,0.23,0.33,0.4,0.45}))</f>
        <v/>
      </c>
    </row>
    <row r="2402">
      <c r="A2402" t="inlineStr">
        <is>
          <t>1万円刻み 特例あり一般12万円</t>
        </is>
      </c>
      <c r="B2402" s="18">
        <f>'4_1万円刻み'!$A$774</f>
        <v/>
      </c>
      <c r="C2402" s="19" t="n">
        <v>2026</v>
      </c>
      <c r="D2402" t="inlineStr">
        <is>
          <t>はい</t>
        </is>
      </c>
      <c r="E2402" s="18" t="n">
        <v>120000</v>
      </c>
      <c r="F2402" s="18" t="n">
        <v>0</v>
      </c>
      <c r="G2402" s="18" t="n">
        <v>0</v>
      </c>
      <c r="H2402" s="18" t="n">
        <v>0</v>
      </c>
      <c r="I2402" s="18" t="n">
        <v>0</v>
      </c>
      <c r="J2402" s="18">
        <f>ROUND(MIN(B2402/12,650000)*12*0.0915+MIN(B2402/12,1390000)*12*(0.0504+0)+B2402*0.005,0)</f>
        <v/>
      </c>
      <c r="K2402" s="18" t="n">
        <v>0</v>
      </c>
      <c r="L2402" s="18" t="n">
        <v>0</v>
      </c>
      <c r="M2402" s="18">
        <f>ROUND(IF(C2402&gt;=2026,IF(B2402&lt;741000,0,IF(B2402&lt;2191000,B2402-740000,IF(B2402&lt;2193000,1451000,IF(B2402&lt;2196000,1453000,IF(B2402&lt;2200000,1456000,IF(B2402&lt;3600000,ROUNDDOWN(B2402/4,-3)*2.8-80000,IF(B2402&lt;6600000,ROUNDDOWN(B2402/4,-3)*3.2-440000,IF(B2402&lt;8500000,ROUNDDOWN(B2402*0.9,0)-1100000,B2402-1950000)))))))),IF(B2402&lt;651000,0,IF(B2402&lt;1900000,B2402-650000,IF(B2402&lt;3600000,ROUNDDOWN(B2402/4,-3)*2.8-80000,IF(B2402&lt;6600000,ROUNDDOWN(B2402/4,-3)*3.2-440000,IF(B2402&lt;8500000,ROUNDDOWN(B2402*0.9,0)-1100000,B2402-1950000)))))),0)</f>
        <v/>
      </c>
      <c r="N2402" s="18">
        <f>IF(M2402&gt;23500000,NA(),IF(C2402&gt;=2026,IF(M2402&lt;=4890000,1040000,IF(M2402&lt;=6550000,670000,620000)),IF(M2402&lt;=1320000,950000,IF(M2402&lt;=3360000,880000,IF(M2402&lt;=4890000,680000,IF(M2402&lt;=6550000,630000,580000))))))</f>
        <v/>
      </c>
      <c r="O2402" s="18">
        <f>IF(F2402&lt;=0,IF(AND(D2402="はい",C2402&gt;=2026,C2402&lt;=2027),IF(E2402&lt;=0,0,IF(E2402&lt;=30000,E2402,IF(E2402&lt;=60000,ROUNDUP(E2402/2,0)+15000,IF(E2402&lt;=120000,ROUNDUP(E2402/4,0)+30000,60000)))),IF(E2402&lt;=0,0,IF(E2402&lt;=20000,E2402,IF(E2402&lt;=40000,ROUNDUP(E2402/2,0)+10000,IF(E2402&lt;=80000,ROUNDUP(E2402/4,0)+20000,40000))))),IF(E2402&lt;=0,IF(F2402&lt;=0,0,IF(F2402&lt;=25000,F2402,IF(F2402&lt;=50000,ROUNDUP(F2402/2,0)+12500,IF(F2402&lt;=100000,ROUNDUP(F2402/4,0)+25000,50000)))),MAX(IF(F2402&lt;=0,0,IF(F2402&lt;=25000,F2402,IF(F2402&lt;=50000,ROUNDUP(F2402/2,0)+12500,IF(F2402&lt;=100000,ROUNDUP(F2402/4,0)+25000,50000)))),MIN(IF(AND(D2402="はい",C2402&gt;=2026,C2402&lt;=2027),IF(E2402&lt;=0,0,IF(E2402&lt;=30000,E2402,IF(E2402&lt;=60000,ROUNDUP(E2402/2,0)+15000,IF(E2402&lt;=120000,ROUNDUP(E2402/4,0)+30000,60000)))),IF(E2402&lt;=0,0,IF(E2402&lt;=20000,E2402,IF(E2402&lt;=40000,ROUNDUP(E2402/2,0)+10000,IF(E2402&lt;=80000,ROUNDUP(E2402/4,0)+20000,40000)))))+IF(F2402&lt;=0,0,IF(F2402&lt;=25000,F2402,IF(F2402&lt;=50000,ROUNDUP(F2402/2,0)+12500,IF(F2402&lt;=100000,ROUNDUP(F2402/4,0)+25000,50000)))),IF(AND(D2402="はい",C2402&gt;=2026,C2402&lt;=2027),60000,40000)))))</f>
        <v/>
      </c>
      <c r="P2402" s="18">
        <f>IF(G2402&lt;=0,0,IF(G2402&lt;=20000,G2402,IF(G2402&lt;=40000,ROUNDUP(G2402/2,0)+10000,IF(G2402&lt;=80000,ROUNDUP(G2402/4,0)+20000,40000))))</f>
        <v/>
      </c>
      <c r="Q2402" s="18">
        <f>IF(I2402&lt;=0,IF(H2402&lt;=0,0,IF(H2402&lt;=20000,H2402,IF(H2402&lt;=40000,ROUNDUP(H2402/2,0)+10000,IF(H2402&lt;=80000,ROUNDUP(H2402/4,0)+20000,40000)))),IF(H2402&lt;=0,IF(I2402&lt;=0,0,IF(I2402&lt;=25000,I2402,IF(I2402&lt;=50000,ROUNDUP(I2402/2,0)+12500,IF(I2402&lt;=100000,ROUNDUP(I2402/4,0)+25000,50000)))),MAX(IF(I2402&lt;=0,0,IF(I2402&lt;=25000,I2402,IF(I2402&lt;=50000,ROUNDUP(I2402/2,0)+12500,IF(I2402&lt;=100000,ROUNDUP(I2402/4,0)+25000,50000)))),MIN(IF(H2402&lt;=0,0,IF(H2402&lt;=20000,H2402,IF(H2402&lt;=40000,ROUNDUP(H2402/2,0)+10000,IF(H2402&lt;=80000,ROUNDUP(H2402/4,0)+20000,40000))))+IF(I2402&lt;=0,0,IF(I2402&lt;=25000,I2402,IF(I2402&lt;=50000,ROUNDUP(I2402/2,0)+12500,IF(I2402&lt;=100000,ROUNDUP(I2402/4,0)+25000,50000)))),40000))))</f>
        <v/>
      </c>
      <c r="R2402" s="18">
        <f>MIN(120000,O2402+P2402+Q2402)</f>
        <v/>
      </c>
      <c r="S2402" s="18">
        <f>IF(F2402&lt;=0,IF(E2402&lt;=0,0,IF(E2402&lt;=12000,E2402,IF(E2402&lt;=32000,ROUNDUP(E2402/2,0)+6000,IF(E2402&lt;=56000,ROUNDUP(E2402/4,0)+14000,28000)))),IF(E2402&lt;=0,IF(F2402&lt;=0,0,IF(F2402&lt;=15000,F2402,IF(F2402&lt;=40000,ROUNDUP(F2402/2,0)+7500,IF(F2402&lt;=70000,ROUNDUP(F2402/4,0)+17500,35000)))),MAX(IF(F2402&lt;=0,0,IF(F2402&lt;=15000,F2402,IF(F2402&lt;=40000,ROUNDUP(F2402/2,0)+7500,IF(F2402&lt;=70000,ROUNDUP(F2402/4,0)+17500,35000)))),MIN(IF(E2402&lt;=0,0,IF(E2402&lt;=12000,E2402,IF(E2402&lt;=32000,ROUNDUP(E2402/2,0)+6000,IF(E2402&lt;=56000,ROUNDUP(E2402/4,0)+14000,28000))))+IF(F2402&lt;=0,0,IF(F2402&lt;=15000,F2402,IF(F2402&lt;=40000,ROUNDUP(F2402/2,0)+7500,IF(F2402&lt;=70000,ROUNDUP(F2402/4,0)+17500,35000)))),28000))))</f>
        <v/>
      </c>
      <c r="T2402" s="18">
        <f>IF(G2402&lt;=0,0,IF(G2402&lt;=12000,G2402,IF(G2402&lt;=32000,ROUNDUP(G2402/2,0)+6000,IF(G2402&lt;=56000,ROUNDUP(G2402/4,0)+14000,28000))))</f>
        <v/>
      </c>
      <c r="U2402" s="18">
        <f>IF(I2402&lt;=0,IF(H2402&lt;=0,0,IF(H2402&lt;=12000,H2402,IF(H2402&lt;=32000,ROUNDUP(H2402/2,0)+6000,IF(H2402&lt;=56000,ROUNDUP(H2402/4,0)+14000,28000)))),IF(H2402&lt;=0,IF(I2402&lt;=0,0,IF(I2402&lt;=15000,I2402,IF(I2402&lt;=40000,ROUNDUP(I2402/2,0)+7500,IF(I2402&lt;=70000,ROUNDUP(I2402/4,0)+17500,35000)))),MAX(IF(I2402&lt;=0,0,IF(I2402&lt;=15000,I2402,IF(I2402&lt;=40000,ROUNDUP(I2402/2,0)+7500,IF(I2402&lt;=70000,ROUNDUP(I2402/4,0)+17500,35000)))),MIN(IF(H2402&lt;=0,0,IF(H2402&lt;=12000,H2402,IF(H2402&lt;=32000,ROUNDUP(H2402/2,0)+6000,IF(H2402&lt;=56000,ROUNDUP(H2402/4,0)+14000,28000))))+IF(I2402&lt;=0,0,IF(I2402&lt;=15000,I2402,IF(I2402&lt;=40000,ROUNDUP(I2402/2,0)+7500,IF(I2402&lt;=70000,ROUNDUP(I2402/4,0)+17500,35000)))),28000))))</f>
        <v/>
      </c>
      <c r="V2402" s="18">
        <f>MIN(70000,S2402+T2402+U2402)</f>
        <v/>
      </c>
      <c r="W2402" s="18">
        <f>MAX(0,ROUNDDOWN(M2402-J2402-N2402-K2402-0,-3))</f>
        <v/>
      </c>
      <c r="X2402" s="18">
        <f>MAX(0,ROUNDDOWN(M2402-J2402-N2402-K2402-R2402,-3))</f>
        <v/>
      </c>
      <c r="Y2402" s="18">
        <f>IF(W2402&lt;=0,0,ROUNDDOWN((W2402*LOOKUP(W2402,{0,1950001,3300001,6950001,9000001,18000001,40000001},{0.05,0.1,0.2,0.23,0.33,0.4,0.45})-LOOKUP(W2402,{0,1950001,3300001,6950001,9000001,18000001,40000001},{0,97500,427500,636000,1536000,2796000,4796000}))*1.021,-2))</f>
        <v/>
      </c>
      <c r="Z2402" s="18">
        <f>IF(X2402&lt;=0,0,ROUNDDOWN((X2402*LOOKUP(X2402,{0,1950001,3300001,6950001,9000001,18000001,40000001},{0.05,0.1,0.2,0.23,0.33,0.4,0.45})-LOOKUP(X2402,{0,1950001,3300001,6950001,9000001,18000001,40000001},{0,97500,427500,636000,1536000,2796000,4796000}))*1.021,-2))</f>
        <v/>
      </c>
      <c r="AA2402" s="18">
        <f>MAX(0,ROUNDDOWN(M2402-J2402-430000-L2402-0,-3))</f>
        <v/>
      </c>
      <c r="AB2402" s="18">
        <f>MAX(0,ROUNDDOWN(M2402-J2402-430000-L2402-V2402,-3))</f>
        <v/>
      </c>
      <c r="AC2402" s="18">
        <f>IF(M2402&lt;=450000,0,MAX(0,ROUNDDOWN(AA2402*0.06-MIN(50000,AA2402)*0.03,-2))+MAX(0,ROUNDDOWN(AA2402*0.04-MIN(50000,AA2402)*0.02,-2)))</f>
        <v/>
      </c>
      <c r="AD2402" s="18">
        <f>IF(M2402&lt;=450000,0,MAX(0,ROUNDDOWN(AB2402*0.06-MIN(50000,AB2402)*0.03,-2))+MAX(0,ROUNDDOWN(AB2402*0.04-MIN(50000,AB2402)*0.02,-2)))</f>
        <v/>
      </c>
      <c r="AE2402" s="18">
        <f>Y2402-Z2402</f>
        <v/>
      </c>
      <c r="AF2402" s="18">
        <f>AC2402-AD2402</f>
        <v/>
      </c>
      <c r="AG2402" s="18">
        <f>AE2402+AF2402</f>
        <v/>
      </c>
      <c r="AH2402" s="20">
        <f>IF(W2402&lt;=0,0,LOOKUP(W2402,{0,1950001,3300001,6950001,9000001,18000001,40000001},{0.05,0.1,0.2,0.23,0.33,0.4,0.45}))</f>
        <v/>
      </c>
    </row>
    <row r="2403">
      <c r="A2403" t="inlineStr">
        <is>
          <t>1万円刻み 3区分8万円ずつ</t>
        </is>
      </c>
      <c r="B2403" s="18">
        <f>'4_1万円刻み'!$A$775</f>
        <v/>
      </c>
      <c r="C2403" s="19" t="n">
        <v>2026</v>
      </c>
      <c r="D2403" t="inlineStr">
        <is>
          <t>いいえ</t>
        </is>
      </c>
      <c r="E2403" s="18" t="n">
        <v>80000</v>
      </c>
      <c r="F2403" s="18" t="n">
        <v>0</v>
      </c>
      <c r="G2403" s="18" t="n">
        <v>80000</v>
      </c>
      <c r="H2403" s="18" t="n">
        <v>80000</v>
      </c>
      <c r="I2403" s="18" t="n">
        <v>0</v>
      </c>
      <c r="J2403" s="18">
        <f>ROUND(MIN(B2403/12,650000)*12*0.0915+MIN(B2403/12,1390000)*12*(0.0504+0)+B2403*0.005,0)</f>
        <v/>
      </c>
      <c r="K2403" s="18" t="n">
        <v>0</v>
      </c>
      <c r="L2403" s="18" t="n">
        <v>0</v>
      </c>
      <c r="M2403" s="18">
        <f>ROUND(IF(C2403&gt;=2026,IF(B2403&lt;741000,0,IF(B2403&lt;2191000,B2403-740000,IF(B2403&lt;2193000,1451000,IF(B2403&lt;2196000,1453000,IF(B2403&lt;2200000,1456000,IF(B2403&lt;3600000,ROUNDDOWN(B2403/4,-3)*2.8-80000,IF(B2403&lt;6600000,ROUNDDOWN(B2403/4,-3)*3.2-440000,IF(B2403&lt;8500000,ROUNDDOWN(B2403*0.9,0)-1100000,B2403-1950000)))))))),IF(B2403&lt;651000,0,IF(B2403&lt;1900000,B2403-650000,IF(B2403&lt;3600000,ROUNDDOWN(B2403/4,-3)*2.8-80000,IF(B2403&lt;6600000,ROUNDDOWN(B2403/4,-3)*3.2-440000,IF(B2403&lt;8500000,ROUNDDOWN(B2403*0.9,0)-1100000,B2403-1950000)))))),0)</f>
        <v/>
      </c>
      <c r="N2403" s="18">
        <f>IF(M2403&gt;23500000,NA(),IF(C2403&gt;=2026,IF(M2403&lt;=4890000,1040000,IF(M2403&lt;=6550000,670000,620000)),IF(M2403&lt;=1320000,950000,IF(M2403&lt;=3360000,880000,IF(M2403&lt;=4890000,680000,IF(M2403&lt;=6550000,630000,580000))))))</f>
        <v/>
      </c>
      <c r="O2403" s="18">
        <f>IF(F2403&lt;=0,IF(AND(D2403="はい",C2403&gt;=2026,C2403&lt;=2027),IF(E2403&lt;=0,0,IF(E2403&lt;=30000,E2403,IF(E2403&lt;=60000,ROUNDUP(E2403/2,0)+15000,IF(E2403&lt;=120000,ROUNDUP(E2403/4,0)+30000,60000)))),IF(E2403&lt;=0,0,IF(E2403&lt;=20000,E2403,IF(E2403&lt;=40000,ROUNDUP(E2403/2,0)+10000,IF(E2403&lt;=80000,ROUNDUP(E2403/4,0)+20000,40000))))),IF(E2403&lt;=0,IF(F2403&lt;=0,0,IF(F2403&lt;=25000,F2403,IF(F2403&lt;=50000,ROUNDUP(F2403/2,0)+12500,IF(F2403&lt;=100000,ROUNDUP(F2403/4,0)+25000,50000)))),MAX(IF(F2403&lt;=0,0,IF(F2403&lt;=25000,F2403,IF(F2403&lt;=50000,ROUNDUP(F2403/2,0)+12500,IF(F2403&lt;=100000,ROUNDUP(F2403/4,0)+25000,50000)))),MIN(IF(AND(D2403="はい",C2403&gt;=2026,C2403&lt;=2027),IF(E2403&lt;=0,0,IF(E2403&lt;=30000,E2403,IF(E2403&lt;=60000,ROUNDUP(E2403/2,0)+15000,IF(E2403&lt;=120000,ROUNDUP(E2403/4,0)+30000,60000)))),IF(E2403&lt;=0,0,IF(E2403&lt;=20000,E2403,IF(E2403&lt;=40000,ROUNDUP(E2403/2,0)+10000,IF(E2403&lt;=80000,ROUNDUP(E2403/4,0)+20000,40000)))))+IF(F2403&lt;=0,0,IF(F2403&lt;=25000,F2403,IF(F2403&lt;=50000,ROUNDUP(F2403/2,0)+12500,IF(F2403&lt;=100000,ROUNDUP(F2403/4,0)+25000,50000)))),IF(AND(D2403="はい",C2403&gt;=2026,C2403&lt;=2027),60000,40000)))))</f>
        <v/>
      </c>
      <c r="P2403" s="18">
        <f>IF(G2403&lt;=0,0,IF(G2403&lt;=20000,G2403,IF(G2403&lt;=40000,ROUNDUP(G2403/2,0)+10000,IF(G2403&lt;=80000,ROUNDUP(G2403/4,0)+20000,40000))))</f>
        <v/>
      </c>
      <c r="Q2403" s="18">
        <f>IF(I2403&lt;=0,IF(H2403&lt;=0,0,IF(H2403&lt;=20000,H2403,IF(H2403&lt;=40000,ROUNDUP(H2403/2,0)+10000,IF(H2403&lt;=80000,ROUNDUP(H2403/4,0)+20000,40000)))),IF(H2403&lt;=0,IF(I2403&lt;=0,0,IF(I2403&lt;=25000,I2403,IF(I2403&lt;=50000,ROUNDUP(I2403/2,0)+12500,IF(I2403&lt;=100000,ROUNDUP(I2403/4,0)+25000,50000)))),MAX(IF(I2403&lt;=0,0,IF(I2403&lt;=25000,I2403,IF(I2403&lt;=50000,ROUNDUP(I2403/2,0)+12500,IF(I2403&lt;=100000,ROUNDUP(I2403/4,0)+25000,50000)))),MIN(IF(H2403&lt;=0,0,IF(H2403&lt;=20000,H2403,IF(H2403&lt;=40000,ROUNDUP(H2403/2,0)+10000,IF(H2403&lt;=80000,ROUNDUP(H2403/4,0)+20000,40000))))+IF(I2403&lt;=0,0,IF(I2403&lt;=25000,I2403,IF(I2403&lt;=50000,ROUNDUP(I2403/2,0)+12500,IF(I2403&lt;=100000,ROUNDUP(I2403/4,0)+25000,50000)))),40000))))</f>
        <v/>
      </c>
      <c r="R2403" s="18">
        <f>MIN(120000,O2403+P2403+Q2403)</f>
        <v/>
      </c>
      <c r="S2403" s="18">
        <f>IF(F2403&lt;=0,IF(E2403&lt;=0,0,IF(E2403&lt;=12000,E2403,IF(E2403&lt;=32000,ROUNDUP(E2403/2,0)+6000,IF(E2403&lt;=56000,ROUNDUP(E2403/4,0)+14000,28000)))),IF(E2403&lt;=0,IF(F2403&lt;=0,0,IF(F2403&lt;=15000,F2403,IF(F2403&lt;=40000,ROUNDUP(F2403/2,0)+7500,IF(F2403&lt;=70000,ROUNDUP(F2403/4,0)+17500,35000)))),MAX(IF(F2403&lt;=0,0,IF(F2403&lt;=15000,F2403,IF(F2403&lt;=40000,ROUNDUP(F2403/2,0)+7500,IF(F2403&lt;=70000,ROUNDUP(F2403/4,0)+17500,35000)))),MIN(IF(E2403&lt;=0,0,IF(E2403&lt;=12000,E2403,IF(E2403&lt;=32000,ROUNDUP(E2403/2,0)+6000,IF(E2403&lt;=56000,ROUNDUP(E2403/4,0)+14000,28000))))+IF(F2403&lt;=0,0,IF(F2403&lt;=15000,F2403,IF(F2403&lt;=40000,ROUNDUP(F2403/2,0)+7500,IF(F2403&lt;=70000,ROUNDUP(F2403/4,0)+17500,35000)))),28000))))</f>
        <v/>
      </c>
      <c r="T2403" s="18">
        <f>IF(G2403&lt;=0,0,IF(G2403&lt;=12000,G2403,IF(G2403&lt;=32000,ROUNDUP(G2403/2,0)+6000,IF(G2403&lt;=56000,ROUNDUP(G2403/4,0)+14000,28000))))</f>
        <v/>
      </c>
      <c r="U2403" s="18">
        <f>IF(I2403&lt;=0,IF(H2403&lt;=0,0,IF(H2403&lt;=12000,H2403,IF(H2403&lt;=32000,ROUNDUP(H2403/2,0)+6000,IF(H2403&lt;=56000,ROUNDUP(H2403/4,0)+14000,28000)))),IF(H2403&lt;=0,IF(I2403&lt;=0,0,IF(I2403&lt;=15000,I2403,IF(I2403&lt;=40000,ROUNDUP(I2403/2,0)+7500,IF(I2403&lt;=70000,ROUNDUP(I2403/4,0)+17500,35000)))),MAX(IF(I2403&lt;=0,0,IF(I2403&lt;=15000,I2403,IF(I2403&lt;=40000,ROUNDUP(I2403/2,0)+7500,IF(I2403&lt;=70000,ROUNDUP(I2403/4,0)+17500,35000)))),MIN(IF(H2403&lt;=0,0,IF(H2403&lt;=12000,H2403,IF(H2403&lt;=32000,ROUNDUP(H2403/2,0)+6000,IF(H2403&lt;=56000,ROUNDUP(H2403/4,0)+14000,28000))))+IF(I2403&lt;=0,0,IF(I2403&lt;=15000,I2403,IF(I2403&lt;=40000,ROUNDUP(I2403/2,0)+7500,IF(I2403&lt;=70000,ROUNDUP(I2403/4,0)+17500,35000)))),28000))))</f>
        <v/>
      </c>
      <c r="V2403" s="18">
        <f>MIN(70000,S2403+T2403+U2403)</f>
        <v/>
      </c>
      <c r="W2403" s="18">
        <f>MAX(0,ROUNDDOWN(M2403-J2403-N2403-K2403-0,-3))</f>
        <v/>
      </c>
      <c r="X2403" s="18">
        <f>MAX(0,ROUNDDOWN(M2403-J2403-N2403-K2403-R2403,-3))</f>
        <v/>
      </c>
      <c r="Y2403" s="18">
        <f>IF(W2403&lt;=0,0,ROUNDDOWN((W2403*LOOKUP(W2403,{0,1950001,3300001,6950001,9000001,18000001,40000001},{0.05,0.1,0.2,0.23,0.33,0.4,0.45})-LOOKUP(W2403,{0,1950001,3300001,6950001,9000001,18000001,40000001},{0,97500,427500,636000,1536000,2796000,4796000}))*1.021,-2))</f>
        <v/>
      </c>
      <c r="Z2403" s="18">
        <f>IF(X2403&lt;=0,0,ROUNDDOWN((X2403*LOOKUP(X2403,{0,1950001,3300001,6950001,9000001,18000001,40000001},{0.05,0.1,0.2,0.23,0.33,0.4,0.45})-LOOKUP(X2403,{0,1950001,3300001,6950001,9000001,18000001,40000001},{0,97500,427500,636000,1536000,2796000,4796000}))*1.021,-2))</f>
        <v/>
      </c>
      <c r="AA2403" s="18">
        <f>MAX(0,ROUNDDOWN(M2403-J2403-430000-L2403-0,-3))</f>
        <v/>
      </c>
      <c r="AB2403" s="18">
        <f>MAX(0,ROUNDDOWN(M2403-J2403-430000-L2403-V2403,-3))</f>
        <v/>
      </c>
      <c r="AC2403" s="18">
        <f>IF(M2403&lt;=450000,0,MAX(0,ROUNDDOWN(AA2403*0.06-MIN(50000,AA2403)*0.03,-2))+MAX(0,ROUNDDOWN(AA2403*0.04-MIN(50000,AA2403)*0.02,-2)))</f>
        <v/>
      </c>
      <c r="AD2403" s="18">
        <f>IF(M2403&lt;=450000,0,MAX(0,ROUNDDOWN(AB2403*0.06-MIN(50000,AB2403)*0.03,-2))+MAX(0,ROUNDDOWN(AB2403*0.04-MIN(50000,AB2403)*0.02,-2)))</f>
        <v/>
      </c>
      <c r="AE2403" s="18">
        <f>Y2403-Z2403</f>
        <v/>
      </c>
      <c r="AF2403" s="18">
        <f>AC2403-AD2403</f>
        <v/>
      </c>
      <c r="AG2403" s="18">
        <f>AE2403+AF2403</f>
        <v/>
      </c>
      <c r="AH2403" s="20">
        <f>IF(W2403&lt;=0,0,LOOKUP(W2403,{0,1950001,3300001,6950001,9000001,18000001,40000001},{0.05,0.1,0.2,0.23,0.33,0.4,0.45}))</f>
        <v/>
      </c>
    </row>
    <row r="2404">
      <c r="A2404" t="inlineStr">
        <is>
          <t>1万円刻み 一般8万円</t>
        </is>
      </c>
      <c r="B2404" s="18">
        <f>'4_1万円刻み'!$A$775</f>
        <v/>
      </c>
      <c r="C2404" s="19" t="n">
        <v>2026</v>
      </c>
      <c r="D2404" t="inlineStr">
        <is>
          <t>いいえ</t>
        </is>
      </c>
      <c r="E2404" s="18" t="n">
        <v>80000</v>
      </c>
      <c r="F2404" s="18" t="n">
        <v>0</v>
      </c>
      <c r="G2404" s="18" t="n">
        <v>0</v>
      </c>
      <c r="H2404" s="18" t="n">
        <v>0</v>
      </c>
      <c r="I2404" s="18" t="n">
        <v>0</v>
      </c>
      <c r="J2404" s="18">
        <f>ROUND(MIN(B2404/12,650000)*12*0.0915+MIN(B2404/12,1390000)*12*(0.0504+0)+B2404*0.005,0)</f>
        <v/>
      </c>
      <c r="K2404" s="18" t="n">
        <v>0</v>
      </c>
      <c r="L2404" s="18" t="n">
        <v>0</v>
      </c>
      <c r="M2404" s="18">
        <f>ROUND(IF(C2404&gt;=2026,IF(B2404&lt;741000,0,IF(B2404&lt;2191000,B2404-740000,IF(B2404&lt;2193000,1451000,IF(B2404&lt;2196000,1453000,IF(B2404&lt;2200000,1456000,IF(B2404&lt;3600000,ROUNDDOWN(B2404/4,-3)*2.8-80000,IF(B2404&lt;6600000,ROUNDDOWN(B2404/4,-3)*3.2-440000,IF(B2404&lt;8500000,ROUNDDOWN(B2404*0.9,0)-1100000,B2404-1950000)))))))),IF(B2404&lt;651000,0,IF(B2404&lt;1900000,B2404-650000,IF(B2404&lt;3600000,ROUNDDOWN(B2404/4,-3)*2.8-80000,IF(B2404&lt;6600000,ROUNDDOWN(B2404/4,-3)*3.2-440000,IF(B2404&lt;8500000,ROUNDDOWN(B2404*0.9,0)-1100000,B2404-1950000)))))),0)</f>
        <v/>
      </c>
      <c r="N2404" s="18">
        <f>IF(M2404&gt;23500000,NA(),IF(C2404&gt;=2026,IF(M2404&lt;=4890000,1040000,IF(M2404&lt;=6550000,670000,620000)),IF(M2404&lt;=1320000,950000,IF(M2404&lt;=3360000,880000,IF(M2404&lt;=4890000,680000,IF(M2404&lt;=6550000,630000,580000))))))</f>
        <v/>
      </c>
      <c r="O2404" s="18">
        <f>IF(F2404&lt;=0,IF(AND(D2404="はい",C2404&gt;=2026,C2404&lt;=2027),IF(E2404&lt;=0,0,IF(E2404&lt;=30000,E2404,IF(E2404&lt;=60000,ROUNDUP(E2404/2,0)+15000,IF(E2404&lt;=120000,ROUNDUP(E2404/4,0)+30000,60000)))),IF(E2404&lt;=0,0,IF(E2404&lt;=20000,E2404,IF(E2404&lt;=40000,ROUNDUP(E2404/2,0)+10000,IF(E2404&lt;=80000,ROUNDUP(E2404/4,0)+20000,40000))))),IF(E2404&lt;=0,IF(F2404&lt;=0,0,IF(F2404&lt;=25000,F2404,IF(F2404&lt;=50000,ROUNDUP(F2404/2,0)+12500,IF(F2404&lt;=100000,ROUNDUP(F2404/4,0)+25000,50000)))),MAX(IF(F2404&lt;=0,0,IF(F2404&lt;=25000,F2404,IF(F2404&lt;=50000,ROUNDUP(F2404/2,0)+12500,IF(F2404&lt;=100000,ROUNDUP(F2404/4,0)+25000,50000)))),MIN(IF(AND(D2404="はい",C2404&gt;=2026,C2404&lt;=2027),IF(E2404&lt;=0,0,IF(E2404&lt;=30000,E2404,IF(E2404&lt;=60000,ROUNDUP(E2404/2,0)+15000,IF(E2404&lt;=120000,ROUNDUP(E2404/4,0)+30000,60000)))),IF(E2404&lt;=0,0,IF(E2404&lt;=20000,E2404,IF(E2404&lt;=40000,ROUNDUP(E2404/2,0)+10000,IF(E2404&lt;=80000,ROUNDUP(E2404/4,0)+20000,40000)))))+IF(F2404&lt;=0,0,IF(F2404&lt;=25000,F2404,IF(F2404&lt;=50000,ROUNDUP(F2404/2,0)+12500,IF(F2404&lt;=100000,ROUNDUP(F2404/4,0)+25000,50000)))),IF(AND(D2404="はい",C2404&gt;=2026,C2404&lt;=2027),60000,40000)))))</f>
        <v/>
      </c>
      <c r="P2404" s="18">
        <f>IF(G2404&lt;=0,0,IF(G2404&lt;=20000,G2404,IF(G2404&lt;=40000,ROUNDUP(G2404/2,0)+10000,IF(G2404&lt;=80000,ROUNDUP(G2404/4,0)+20000,40000))))</f>
        <v/>
      </c>
      <c r="Q2404" s="18">
        <f>IF(I2404&lt;=0,IF(H2404&lt;=0,0,IF(H2404&lt;=20000,H2404,IF(H2404&lt;=40000,ROUNDUP(H2404/2,0)+10000,IF(H2404&lt;=80000,ROUNDUP(H2404/4,0)+20000,40000)))),IF(H2404&lt;=0,IF(I2404&lt;=0,0,IF(I2404&lt;=25000,I2404,IF(I2404&lt;=50000,ROUNDUP(I2404/2,0)+12500,IF(I2404&lt;=100000,ROUNDUP(I2404/4,0)+25000,50000)))),MAX(IF(I2404&lt;=0,0,IF(I2404&lt;=25000,I2404,IF(I2404&lt;=50000,ROUNDUP(I2404/2,0)+12500,IF(I2404&lt;=100000,ROUNDUP(I2404/4,0)+25000,50000)))),MIN(IF(H2404&lt;=0,0,IF(H2404&lt;=20000,H2404,IF(H2404&lt;=40000,ROUNDUP(H2404/2,0)+10000,IF(H2404&lt;=80000,ROUNDUP(H2404/4,0)+20000,40000))))+IF(I2404&lt;=0,0,IF(I2404&lt;=25000,I2404,IF(I2404&lt;=50000,ROUNDUP(I2404/2,0)+12500,IF(I2404&lt;=100000,ROUNDUP(I2404/4,0)+25000,50000)))),40000))))</f>
        <v/>
      </c>
      <c r="R2404" s="18">
        <f>MIN(120000,O2404+P2404+Q2404)</f>
        <v/>
      </c>
      <c r="S2404" s="18">
        <f>IF(F2404&lt;=0,IF(E2404&lt;=0,0,IF(E2404&lt;=12000,E2404,IF(E2404&lt;=32000,ROUNDUP(E2404/2,0)+6000,IF(E2404&lt;=56000,ROUNDUP(E2404/4,0)+14000,28000)))),IF(E2404&lt;=0,IF(F2404&lt;=0,0,IF(F2404&lt;=15000,F2404,IF(F2404&lt;=40000,ROUNDUP(F2404/2,0)+7500,IF(F2404&lt;=70000,ROUNDUP(F2404/4,0)+17500,35000)))),MAX(IF(F2404&lt;=0,0,IF(F2404&lt;=15000,F2404,IF(F2404&lt;=40000,ROUNDUP(F2404/2,0)+7500,IF(F2404&lt;=70000,ROUNDUP(F2404/4,0)+17500,35000)))),MIN(IF(E2404&lt;=0,0,IF(E2404&lt;=12000,E2404,IF(E2404&lt;=32000,ROUNDUP(E2404/2,0)+6000,IF(E2404&lt;=56000,ROUNDUP(E2404/4,0)+14000,28000))))+IF(F2404&lt;=0,0,IF(F2404&lt;=15000,F2404,IF(F2404&lt;=40000,ROUNDUP(F2404/2,0)+7500,IF(F2404&lt;=70000,ROUNDUP(F2404/4,0)+17500,35000)))),28000))))</f>
        <v/>
      </c>
      <c r="T2404" s="18">
        <f>IF(G2404&lt;=0,0,IF(G2404&lt;=12000,G2404,IF(G2404&lt;=32000,ROUNDUP(G2404/2,0)+6000,IF(G2404&lt;=56000,ROUNDUP(G2404/4,0)+14000,28000))))</f>
        <v/>
      </c>
      <c r="U2404" s="18">
        <f>IF(I2404&lt;=0,IF(H2404&lt;=0,0,IF(H2404&lt;=12000,H2404,IF(H2404&lt;=32000,ROUNDUP(H2404/2,0)+6000,IF(H2404&lt;=56000,ROUNDUP(H2404/4,0)+14000,28000)))),IF(H2404&lt;=0,IF(I2404&lt;=0,0,IF(I2404&lt;=15000,I2404,IF(I2404&lt;=40000,ROUNDUP(I2404/2,0)+7500,IF(I2404&lt;=70000,ROUNDUP(I2404/4,0)+17500,35000)))),MAX(IF(I2404&lt;=0,0,IF(I2404&lt;=15000,I2404,IF(I2404&lt;=40000,ROUNDUP(I2404/2,0)+7500,IF(I2404&lt;=70000,ROUNDUP(I2404/4,0)+17500,35000)))),MIN(IF(H2404&lt;=0,0,IF(H2404&lt;=12000,H2404,IF(H2404&lt;=32000,ROUNDUP(H2404/2,0)+6000,IF(H2404&lt;=56000,ROUNDUP(H2404/4,0)+14000,28000))))+IF(I2404&lt;=0,0,IF(I2404&lt;=15000,I2404,IF(I2404&lt;=40000,ROUNDUP(I2404/2,0)+7500,IF(I2404&lt;=70000,ROUNDUP(I2404/4,0)+17500,35000)))),28000))))</f>
        <v/>
      </c>
      <c r="V2404" s="18">
        <f>MIN(70000,S2404+T2404+U2404)</f>
        <v/>
      </c>
      <c r="W2404" s="18">
        <f>MAX(0,ROUNDDOWN(M2404-J2404-N2404-K2404-0,-3))</f>
        <v/>
      </c>
      <c r="X2404" s="18">
        <f>MAX(0,ROUNDDOWN(M2404-J2404-N2404-K2404-R2404,-3))</f>
        <v/>
      </c>
      <c r="Y2404" s="18">
        <f>IF(W2404&lt;=0,0,ROUNDDOWN((W2404*LOOKUP(W2404,{0,1950001,3300001,6950001,9000001,18000001,40000001},{0.05,0.1,0.2,0.23,0.33,0.4,0.45})-LOOKUP(W2404,{0,1950001,3300001,6950001,9000001,18000001,40000001},{0,97500,427500,636000,1536000,2796000,4796000}))*1.021,-2))</f>
        <v/>
      </c>
      <c r="Z2404" s="18">
        <f>IF(X2404&lt;=0,0,ROUNDDOWN((X2404*LOOKUP(X2404,{0,1950001,3300001,6950001,9000001,18000001,40000001},{0.05,0.1,0.2,0.23,0.33,0.4,0.45})-LOOKUP(X2404,{0,1950001,3300001,6950001,9000001,18000001,40000001},{0,97500,427500,636000,1536000,2796000,4796000}))*1.021,-2))</f>
        <v/>
      </c>
      <c r="AA2404" s="18">
        <f>MAX(0,ROUNDDOWN(M2404-J2404-430000-L2404-0,-3))</f>
        <v/>
      </c>
      <c r="AB2404" s="18">
        <f>MAX(0,ROUNDDOWN(M2404-J2404-430000-L2404-V2404,-3))</f>
        <v/>
      </c>
      <c r="AC2404" s="18">
        <f>IF(M2404&lt;=450000,0,MAX(0,ROUNDDOWN(AA2404*0.06-MIN(50000,AA2404)*0.03,-2))+MAX(0,ROUNDDOWN(AA2404*0.04-MIN(50000,AA2404)*0.02,-2)))</f>
        <v/>
      </c>
      <c r="AD2404" s="18">
        <f>IF(M2404&lt;=450000,0,MAX(0,ROUNDDOWN(AB2404*0.06-MIN(50000,AB2404)*0.03,-2))+MAX(0,ROUNDDOWN(AB2404*0.04-MIN(50000,AB2404)*0.02,-2)))</f>
        <v/>
      </c>
      <c r="AE2404" s="18">
        <f>Y2404-Z2404</f>
        <v/>
      </c>
      <c r="AF2404" s="18">
        <f>AC2404-AD2404</f>
        <v/>
      </c>
      <c r="AG2404" s="18">
        <f>AE2404+AF2404</f>
        <v/>
      </c>
      <c r="AH2404" s="20">
        <f>IF(W2404&lt;=0,0,LOOKUP(W2404,{0,1950001,3300001,6950001,9000001,18000001,40000001},{0.05,0.1,0.2,0.23,0.33,0.4,0.45}))</f>
        <v/>
      </c>
    </row>
    <row r="2405">
      <c r="A2405" t="inlineStr">
        <is>
          <t>1万円刻み 特例あり一般12万円</t>
        </is>
      </c>
      <c r="B2405" s="18">
        <f>'4_1万円刻み'!$A$775</f>
        <v/>
      </c>
      <c r="C2405" s="19" t="n">
        <v>2026</v>
      </c>
      <c r="D2405" t="inlineStr">
        <is>
          <t>はい</t>
        </is>
      </c>
      <c r="E2405" s="18" t="n">
        <v>120000</v>
      </c>
      <c r="F2405" s="18" t="n">
        <v>0</v>
      </c>
      <c r="G2405" s="18" t="n">
        <v>0</v>
      </c>
      <c r="H2405" s="18" t="n">
        <v>0</v>
      </c>
      <c r="I2405" s="18" t="n">
        <v>0</v>
      </c>
      <c r="J2405" s="18">
        <f>ROUND(MIN(B2405/12,650000)*12*0.0915+MIN(B2405/12,1390000)*12*(0.0504+0)+B2405*0.005,0)</f>
        <v/>
      </c>
      <c r="K2405" s="18" t="n">
        <v>0</v>
      </c>
      <c r="L2405" s="18" t="n">
        <v>0</v>
      </c>
      <c r="M2405" s="18">
        <f>ROUND(IF(C2405&gt;=2026,IF(B2405&lt;741000,0,IF(B2405&lt;2191000,B2405-740000,IF(B2405&lt;2193000,1451000,IF(B2405&lt;2196000,1453000,IF(B2405&lt;2200000,1456000,IF(B2405&lt;3600000,ROUNDDOWN(B2405/4,-3)*2.8-80000,IF(B2405&lt;6600000,ROUNDDOWN(B2405/4,-3)*3.2-440000,IF(B2405&lt;8500000,ROUNDDOWN(B2405*0.9,0)-1100000,B2405-1950000)))))))),IF(B2405&lt;651000,0,IF(B2405&lt;1900000,B2405-650000,IF(B2405&lt;3600000,ROUNDDOWN(B2405/4,-3)*2.8-80000,IF(B2405&lt;6600000,ROUNDDOWN(B2405/4,-3)*3.2-440000,IF(B2405&lt;8500000,ROUNDDOWN(B2405*0.9,0)-1100000,B2405-1950000)))))),0)</f>
        <v/>
      </c>
      <c r="N2405" s="18">
        <f>IF(M2405&gt;23500000,NA(),IF(C2405&gt;=2026,IF(M2405&lt;=4890000,1040000,IF(M2405&lt;=6550000,670000,620000)),IF(M2405&lt;=1320000,950000,IF(M2405&lt;=3360000,880000,IF(M2405&lt;=4890000,680000,IF(M2405&lt;=6550000,630000,580000))))))</f>
        <v/>
      </c>
      <c r="O2405" s="18">
        <f>IF(F2405&lt;=0,IF(AND(D2405="はい",C2405&gt;=2026,C2405&lt;=2027),IF(E2405&lt;=0,0,IF(E2405&lt;=30000,E2405,IF(E2405&lt;=60000,ROUNDUP(E2405/2,0)+15000,IF(E2405&lt;=120000,ROUNDUP(E2405/4,0)+30000,60000)))),IF(E2405&lt;=0,0,IF(E2405&lt;=20000,E2405,IF(E2405&lt;=40000,ROUNDUP(E2405/2,0)+10000,IF(E2405&lt;=80000,ROUNDUP(E2405/4,0)+20000,40000))))),IF(E2405&lt;=0,IF(F2405&lt;=0,0,IF(F2405&lt;=25000,F2405,IF(F2405&lt;=50000,ROUNDUP(F2405/2,0)+12500,IF(F2405&lt;=100000,ROUNDUP(F2405/4,0)+25000,50000)))),MAX(IF(F2405&lt;=0,0,IF(F2405&lt;=25000,F2405,IF(F2405&lt;=50000,ROUNDUP(F2405/2,0)+12500,IF(F2405&lt;=100000,ROUNDUP(F2405/4,0)+25000,50000)))),MIN(IF(AND(D2405="はい",C2405&gt;=2026,C2405&lt;=2027),IF(E2405&lt;=0,0,IF(E2405&lt;=30000,E2405,IF(E2405&lt;=60000,ROUNDUP(E2405/2,0)+15000,IF(E2405&lt;=120000,ROUNDUP(E2405/4,0)+30000,60000)))),IF(E2405&lt;=0,0,IF(E2405&lt;=20000,E2405,IF(E2405&lt;=40000,ROUNDUP(E2405/2,0)+10000,IF(E2405&lt;=80000,ROUNDUP(E2405/4,0)+20000,40000)))))+IF(F2405&lt;=0,0,IF(F2405&lt;=25000,F2405,IF(F2405&lt;=50000,ROUNDUP(F2405/2,0)+12500,IF(F2405&lt;=100000,ROUNDUP(F2405/4,0)+25000,50000)))),IF(AND(D2405="はい",C2405&gt;=2026,C2405&lt;=2027),60000,40000)))))</f>
        <v/>
      </c>
      <c r="P2405" s="18">
        <f>IF(G2405&lt;=0,0,IF(G2405&lt;=20000,G2405,IF(G2405&lt;=40000,ROUNDUP(G2405/2,0)+10000,IF(G2405&lt;=80000,ROUNDUP(G2405/4,0)+20000,40000))))</f>
        <v/>
      </c>
      <c r="Q2405" s="18">
        <f>IF(I2405&lt;=0,IF(H2405&lt;=0,0,IF(H2405&lt;=20000,H2405,IF(H2405&lt;=40000,ROUNDUP(H2405/2,0)+10000,IF(H2405&lt;=80000,ROUNDUP(H2405/4,0)+20000,40000)))),IF(H2405&lt;=0,IF(I2405&lt;=0,0,IF(I2405&lt;=25000,I2405,IF(I2405&lt;=50000,ROUNDUP(I2405/2,0)+12500,IF(I2405&lt;=100000,ROUNDUP(I2405/4,0)+25000,50000)))),MAX(IF(I2405&lt;=0,0,IF(I2405&lt;=25000,I2405,IF(I2405&lt;=50000,ROUNDUP(I2405/2,0)+12500,IF(I2405&lt;=100000,ROUNDUP(I2405/4,0)+25000,50000)))),MIN(IF(H2405&lt;=0,0,IF(H2405&lt;=20000,H2405,IF(H2405&lt;=40000,ROUNDUP(H2405/2,0)+10000,IF(H2405&lt;=80000,ROUNDUP(H2405/4,0)+20000,40000))))+IF(I2405&lt;=0,0,IF(I2405&lt;=25000,I2405,IF(I2405&lt;=50000,ROUNDUP(I2405/2,0)+12500,IF(I2405&lt;=100000,ROUNDUP(I2405/4,0)+25000,50000)))),40000))))</f>
        <v/>
      </c>
      <c r="R2405" s="18">
        <f>MIN(120000,O2405+P2405+Q2405)</f>
        <v/>
      </c>
      <c r="S2405" s="18">
        <f>IF(F2405&lt;=0,IF(E2405&lt;=0,0,IF(E2405&lt;=12000,E2405,IF(E2405&lt;=32000,ROUNDUP(E2405/2,0)+6000,IF(E2405&lt;=56000,ROUNDUP(E2405/4,0)+14000,28000)))),IF(E2405&lt;=0,IF(F2405&lt;=0,0,IF(F2405&lt;=15000,F2405,IF(F2405&lt;=40000,ROUNDUP(F2405/2,0)+7500,IF(F2405&lt;=70000,ROUNDUP(F2405/4,0)+17500,35000)))),MAX(IF(F2405&lt;=0,0,IF(F2405&lt;=15000,F2405,IF(F2405&lt;=40000,ROUNDUP(F2405/2,0)+7500,IF(F2405&lt;=70000,ROUNDUP(F2405/4,0)+17500,35000)))),MIN(IF(E2405&lt;=0,0,IF(E2405&lt;=12000,E2405,IF(E2405&lt;=32000,ROUNDUP(E2405/2,0)+6000,IF(E2405&lt;=56000,ROUNDUP(E2405/4,0)+14000,28000))))+IF(F2405&lt;=0,0,IF(F2405&lt;=15000,F2405,IF(F2405&lt;=40000,ROUNDUP(F2405/2,0)+7500,IF(F2405&lt;=70000,ROUNDUP(F2405/4,0)+17500,35000)))),28000))))</f>
        <v/>
      </c>
      <c r="T2405" s="18">
        <f>IF(G2405&lt;=0,0,IF(G2405&lt;=12000,G2405,IF(G2405&lt;=32000,ROUNDUP(G2405/2,0)+6000,IF(G2405&lt;=56000,ROUNDUP(G2405/4,0)+14000,28000))))</f>
        <v/>
      </c>
      <c r="U2405" s="18">
        <f>IF(I2405&lt;=0,IF(H2405&lt;=0,0,IF(H2405&lt;=12000,H2405,IF(H2405&lt;=32000,ROUNDUP(H2405/2,0)+6000,IF(H2405&lt;=56000,ROUNDUP(H2405/4,0)+14000,28000)))),IF(H2405&lt;=0,IF(I2405&lt;=0,0,IF(I2405&lt;=15000,I2405,IF(I2405&lt;=40000,ROUNDUP(I2405/2,0)+7500,IF(I2405&lt;=70000,ROUNDUP(I2405/4,0)+17500,35000)))),MAX(IF(I2405&lt;=0,0,IF(I2405&lt;=15000,I2405,IF(I2405&lt;=40000,ROUNDUP(I2405/2,0)+7500,IF(I2405&lt;=70000,ROUNDUP(I2405/4,0)+17500,35000)))),MIN(IF(H2405&lt;=0,0,IF(H2405&lt;=12000,H2405,IF(H2405&lt;=32000,ROUNDUP(H2405/2,0)+6000,IF(H2405&lt;=56000,ROUNDUP(H2405/4,0)+14000,28000))))+IF(I2405&lt;=0,0,IF(I2405&lt;=15000,I2405,IF(I2405&lt;=40000,ROUNDUP(I2405/2,0)+7500,IF(I2405&lt;=70000,ROUNDUP(I2405/4,0)+17500,35000)))),28000))))</f>
        <v/>
      </c>
      <c r="V2405" s="18">
        <f>MIN(70000,S2405+T2405+U2405)</f>
        <v/>
      </c>
      <c r="W2405" s="18">
        <f>MAX(0,ROUNDDOWN(M2405-J2405-N2405-K2405-0,-3))</f>
        <v/>
      </c>
      <c r="X2405" s="18">
        <f>MAX(0,ROUNDDOWN(M2405-J2405-N2405-K2405-R2405,-3))</f>
        <v/>
      </c>
      <c r="Y2405" s="18">
        <f>IF(W2405&lt;=0,0,ROUNDDOWN((W2405*LOOKUP(W2405,{0,1950001,3300001,6950001,9000001,18000001,40000001},{0.05,0.1,0.2,0.23,0.33,0.4,0.45})-LOOKUP(W2405,{0,1950001,3300001,6950001,9000001,18000001,40000001},{0,97500,427500,636000,1536000,2796000,4796000}))*1.021,-2))</f>
        <v/>
      </c>
      <c r="Z2405" s="18">
        <f>IF(X2405&lt;=0,0,ROUNDDOWN((X2405*LOOKUP(X2405,{0,1950001,3300001,6950001,9000001,18000001,40000001},{0.05,0.1,0.2,0.23,0.33,0.4,0.45})-LOOKUP(X2405,{0,1950001,3300001,6950001,9000001,18000001,40000001},{0,97500,427500,636000,1536000,2796000,4796000}))*1.021,-2))</f>
        <v/>
      </c>
      <c r="AA2405" s="18">
        <f>MAX(0,ROUNDDOWN(M2405-J2405-430000-L2405-0,-3))</f>
        <v/>
      </c>
      <c r="AB2405" s="18">
        <f>MAX(0,ROUNDDOWN(M2405-J2405-430000-L2405-V2405,-3))</f>
        <v/>
      </c>
      <c r="AC2405" s="18">
        <f>IF(M2405&lt;=450000,0,MAX(0,ROUNDDOWN(AA2405*0.06-MIN(50000,AA2405)*0.03,-2))+MAX(0,ROUNDDOWN(AA2405*0.04-MIN(50000,AA2405)*0.02,-2)))</f>
        <v/>
      </c>
      <c r="AD2405" s="18">
        <f>IF(M2405&lt;=450000,0,MAX(0,ROUNDDOWN(AB2405*0.06-MIN(50000,AB2405)*0.03,-2))+MAX(0,ROUNDDOWN(AB2405*0.04-MIN(50000,AB2405)*0.02,-2)))</f>
        <v/>
      </c>
      <c r="AE2405" s="18">
        <f>Y2405-Z2405</f>
        <v/>
      </c>
      <c r="AF2405" s="18">
        <f>AC2405-AD2405</f>
        <v/>
      </c>
      <c r="AG2405" s="18">
        <f>AE2405+AF2405</f>
        <v/>
      </c>
      <c r="AH2405" s="20">
        <f>IF(W2405&lt;=0,0,LOOKUP(W2405,{0,1950001,3300001,6950001,9000001,18000001,40000001},{0.05,0.1,0.2,0.23,0.33,0.4,0.45}))</f>
        <v/>
      </c>
    </row>
    <row r="2406">
      <c r="A2406" t="inlineStr">
        <is>
          <t>1万円刻み 3区分8万円ずつ</t>
        </is>
      </c>
      <c r="B2406" s="18">
        <f>'4_1万円刻み'!$A$776</f>
        <v/>
      </c>
      <c r="C2406" s="19" t="n">
        <v>2026</v>
      </c>
      <c r="D2406" t="inlineStr">
        <is>
          <t>いいえ</t>
        </is>
      </c>
      <c r="E2406" s="18" t="n">
        <v>80000</v>
      </c>
      <c r="F2406" s="18" t="n">
        <v>0</v>
      </c>
      <c r="G2406" s="18" t="n">
        <v>80000</v>
      </c>
      <c r="H2406" s="18" t="n">
        <v>80000</v>
      </c>
      <c r="I2406" s="18" t="n">
        <v>0</v>
      </c>
      <c r="J2406" s="18">
        <f>ROUND(MIN(B2406/12,650000)*12*0.0915+MIN(B2406/12,1390000)*12*(0.0504+0)+B2406*0.005,0)</f>
        <v/>
      </c>
      <c r="K2406" s="18" t="n">
        <v>0</v>
      </c>
      <c r="L2406" s="18" t="n">
        <v>0</v>
      </c>
      <c r="M2406" s="18">
        <f>ROUND(IF(C2406&gt;=2026,IF(B2406&lt;741000,0,IF(B2406&lt;2191000,B2406-740000,IF(B2406&lt;2193000,1451000,IF(B2406&lt;2196000,1453000,IF(B2406&lt;2200000,1456000,IF(B2406&lt;3600000,ROUNDDOWN(B2406/4,-3)*2.8-80000,IF(B2406&lt;6600000,ROUNDDOWN(B2406/4,-3)*3.2-440000,IF(B2406&lt;8500000,ROUNDDOWN(B2406*0.9,0)-1100000,B2406-1950000)))))))),IF(B2406&lt;651000,0,IF(B2406&lt;1900000,B2406-650000,IF(B2406&lt;3600000,ROUNDDOWN(B2406/4,-3)*2.8-80000,IF(B2406&lt;6600000,ROUNDDOWN(B2406/4,-3)*3.2-440000,IF(B2406&lt;8500000,ROUNDDOWN(B2406*0.9,0)-1100000,B2406-1950000)))))),0)</f>
        <v/>
      </c>
      <c r="N2406" s="18">
        <f>IF(M2406&gt;23500000,NA(),IF(C2406&gt;=2026,IF(M2406&lt;=4890000,1040000,IF(M2406&lt;=6550000,670000,620000)),IF(M2406&lt;=1320000,950000,IF(M2406&lt;=3360000,880000,IF(M2406&lt;=4890000,680000,IF(M2406&lt;=6550000,630000,580000))))))</f>
        <v/>
      </c>
      <c r="O2406" s="18">
        <f>IF(F2406&lt;=0,IF(AND(D2406="はい",C2406&gt;=2026,C2406&lt;=2027),IF(E2406&lt;=0,0,IF(E2406&lt;=30000,E2406,IF(E2406&lt;=60000,ROUNDUP(E2406/2,0)+15000,IF(E2406&lt;=120000,ROUNDUP(E2406/4,0)+30000,60000)))),IF(E2406&lt;=0,0,IF(E2406&lt;=20000,E2406,IF(E2406&lt;=40000,ROUNDUP(E2406/2,0)+10000,IF(E2406&lt;=80000,ROUNDUP(E2406/4,0)+20000,40000))))),IF(E2406&lt;=0,IF(F2406&lt;=0,0,IF(F2406&lt;=25000,F2406,IF(F2406&lt;=50000,ROUNDUP(F2406/2,0)+12500,IF(F2406&lt;=100000,ROUNDUP(F2406/4,0)+25000,50000)))),MAX(IF(F2406&lt;=0,0,IF(F2406&lt;=25000,F2406,IF(F2406&lt;=50000,ROUNDUP(F2406/2,0)+12500,IF(F2406&lt;=100000,ROUNDUP(F2406/4,0)+25000,50000)))),MIN(IF(AND(D2406="はい",C2406&gt;=2026,C2406&lt;=2027),IF(E2406&lt;=0,0,IF(E2406&lt;=30000,E2406,IF(E2406&lt;=60000,ROUNDUP(E2406/2,0)+15000,IF(E2406&lt;=120000,ROUNDUP(E2406/4,0)+30000,60000)))),IF(E2406&lt;=0,0,IF(E2406&lt;=20000,E2406,IF(E2406&lt;=40000,ROUNDUP(E2406/2,0)+10000,IF(E2406&lt;=80000,ROUNDUP(E2406/4,0)+20000,40000)))))+IF(F2406&lt;=0,0,IF(F2406&lt;=25000,F2406,IF(F2406&lt;=50000,ROUNDUP(F2406/2,0)+12500,IF(F2406&lt;=100000,ROUNDUP(F2406/4,0)+25000,50000)))),IF(AND(D2406="はい",C2406&gt;=2026,C2406&lt;=2027),60000,40000)))))</f>
        <v/>
      </c>
      <c r="P2406" s="18">
        <f>IF(G2406&lt;=0,0,IF(G2406&lt;=20000,G2406,IF(G2406&lt;=40000,ROUNDUP(G2406/2,0)+10000,IF(G2406&lt;=80000,ROUNDUP(G2406/4,0)+20000,40000))))</f>
        <v/>
      </c>
      <c r="Q2406" s="18">
        <f>IF(I2406&lt;=0,IF(H2406&lt;=0,0,IF(H2406&lt;=20000,H2406,IF(H2406&lt;=40000,ROUNDUP(H2406/2,0)+10000,IF(H2406&lt;=80000,ROUNDUP(H2406/4,0)+20000,40000)))),IF(H2406&lt;=0,IF(I2406&lt;=0,0,IF(I2406&lt;=25000,I2406,IF(I2406&lt;=50000,ROUNDUP(I2406/2,0)+12500,IF(I2406&lt;=100000,ROUNDUP(I2406/4,0)+25000,50000)))),MAX(IF(I2406&lt;=0,0,IF(I2406&lt;=25000,I2406,IF(I2406&lt;=50000,ROUNDUP(I2406/2,0)+12500,IF(I2406&lt;=100000,ROUNDUP(I2406/4,0)+25000,50000)))),MIN(IF(H2406&lt;=0,0,IF(H2406&lt;=20000,H2406,IF(H2406&lt;=40000,ROUNDUP(H2406/2,0)+10000,IF(H2406&lt;=80000,ROUNDUP(H2406/4,0)+20000,40000))))+IF(I2406&lt;=0,0,IF(I2406&lt;=25000,I2406,IF(I2406&lt;=50000,ROUNDUP(I2406/2,0)+12500,IF(I2406&lt;=100000,ROUNDUP(I2406/4,0)+25000,50000)))),40000))))</f>
        <v/>
      </c>
      <c r="R2406" s="18">
        <f>MIN(120000,O2406+P2406+Q2406)</f>
        <v/>
      </c>
      <c r="S2406" s="18">
        <f>IF(F2406&lt;=0,IF(E2406&lt;=0,0,IF(E2406&lt;=12000,E2406,IF(E2406&lt;=32000,ROUNDUP(E2406/2,0)+6000,IF(E2406&lt;=56000,ROUNDUP(E2406/4,0)+14000,28000)))),IF(E2406&lt;=0,IF(F2406&lt;=0,0,IF(F2406&lt;=15000,F2406,IF(F2406&lt;=40000,ROUNDUP(F2406/2,0)+7500,IF(F2406&lt;=70000,ROUNDUP(F2406/4,0)+17500,35000)))),MAX(IF(F2406&lt;=0,0,IF(F2406&lt;=15000,F2406,IF(F2406&lt;=40000,ROUNDUP(F2406/2,0)+7500,IF(F2406&lt;=70000,ROUNDUP(F2406/4,0)+17500,35000)))),MIN(IF(E2406&lt;=0,0,IF(E2406&lt;=12000,E2406,IF(E2406&lt;=32000,ROUNDUP(E2406/2,0)+6000,IF(E2406&lt;=56000,ROUNDUP(E2406/4,0)+14000,28000))))+IF(F2406&lt;=0,0,IF(F2406&lt;=15000,F2406,IF(F2406&lt;=40000,ROUNDUP(F2406/2,0)+7500,IF(F2406&lt;=70000,ROUNDUP(F2406/4,0)+17500,35000)))),28000))))</f>
        <v/>
      </c>
      <c r="T2406" s="18">
        <f>IF(G2406&lt;=0,0,IF(G2406&lt;=12000,G2406,IF(G2406&lt;=32000,ROUNDUP(G2406/2,0)+6000,IF(G2406&lt;=56000,ROUNDUP(G2406/4,0)+14000,28000))))</f>
        <v/>
      </c>
      <c r="U2406" s="18">
        <f>IF(I2406&lt;=0,IF(H2406&lt;=0,0,IF(H2406&lt;=12000,H2406,IF(H2406&lt;=32000,ROUNDUP(H2406/2,0)+6000,IF(H2406&lt;=56000,ROUNDUP(H2406/4,0)+14000,28000)))),IF(H2406&lt;=0,IF(I2406&lt;=0,0,IF(I2406&lt;=15000,I2406,IF(I2406&lt;=40000,ROUNDUP(I2406/2,0)+7500,IF(I2406&lt;=70000,ROUNDUP(I2406/4,0)+17500,35000)))),MAX(IF(I2406&lt;=0,0,IF(I2406&lt;=15000,I2406,IF(I2406&lt;=40000,ROUNDUP(I2406/2,0)+7500,IF(I2406&lt;=70000,ROUNDUP(I2406/4,0)+17500,35000)))),MIN(IF(H2406&lt;=0,0,IF(H2406&lt;=12000,H2406,IF(H2406&lt;=32000,ROUNDUP(H2406/2,0)+6000,IF(H2406&lt;=56000,ROUNDUP(H2406/4,0)+14000,28000))))+IF(I2406&lt;=0,0,IF(I2406&lt;=15000,I2406,IF(I2406&lt;=40000,ROUNDUP(I2406/2,0)+7500,IF(I2406&lt;=70000,ROUNDUP(I2406/4,0)+17500,35000)))),28000))))</f>
        <v/>
      </c>
      <c r="V2406" s="18">
        <f>MIN(70000,S2406+T2406+U2406)</f>
        <v/>
      </c>
      <c r="W2406" s="18">
        <f>MAX(0,ROUNDDOWN(M2406-J2406-N2406-K2406-0,-3))</f>
        <v/>
      </c>
      <c r="X2406" s="18">
        <f>MAX(0,ROUNDDOWN(M2406-J2406-N2406-K2406-R2406,-3))</f>
        <v/>
      </c>
      <c r="Y2406" s="18">
        <f>IF(W2406&lt;=0,0,ROUNDDOWN((W2406*LOOKUP(W2406,{0,1950001,3300001,6950001,9000001,18000001,40000001},{0.05,0.1,0.2,0.23,0.33,0.4,0.45})-LOOKUP(W2406,{0,1950001,3300001,6950001,9000001,18000001,40000001},{0,97500,427500,636000,1536000,2796000,4796000}))*1.021,-2))</f>
        <v/>
      </c>
      <c r="Z2406" s="18">
        <f>IF(X2406&lt;=0,0,ROUNDDOWN((X2406*LOOKUP(X2406,{0,1950001,3300001,6950001,9000001,18000001,40000001},{0.05,0.1,0.2,0.23,0.33,0.4,0.45})-LOOKUP(X2406,{0,1950001,3300001,6950001,9000001,18000001,40000001},{0,97500,427500,636000,1536000,2796000,4796000}))*1.021,-2))</f>
        <v/>
      </c>
      <c r="AA2406" s="18">
        <f>MAX(0,ROUNDDOWN(M2406-J2406-430000-L2406-0,-3))</f>
        <v/>
      </c>
      <c r="AB2406" s="18">
        <f>MAX(0,ROUNDDOWN(M2406-J2406-430000-L2406-V2406,-3))</f>
        <v/>
      </c>
      <c r="AC2406" s="18">
        <f>IF(M2406&lt;=450000,0,MAX(0,ROUNDDOWN(AA2406*0.06-MIN(50000,AA2406)*0.03,-2))+MAX(0,ROUNDDOWN(AA2406*0.04-MIN(50000,AA2406)*0.02,-2)))</f>
        <v/>
      </c>
      <c r="AD2406" s="18">
        <f>IF(M2406&lt;=450000,0,MAX(0,ROUNDDOWN(AB2406*0.06-MIN(50000,AB2406)*0.03,-2))+MAX(0,ROUNDDOWN(AB2406*0.04-MIN(50000,AB2406)*0.02,-2)))</f>
        <v/>
      </c>
      <c r="AE2406" s="18">
        <f>Y2406-Z2406</f>
        <v/>
      </c>
      <c r="AF2406" s="18">
        <f>AC2406-AD2406</f>
        <v/>
      </c>
      <c r="AG2406" s="18">
        <f>AE2406+AF2406</f>
        <v/>
      </c>
      <c r="AH2406" s="20">
        <f>IF(W2406&lt;=0,0,LOOKUP(W2406,{0,1950001,3300001,6950001,9000001,18000001,40000001},{0.05,0.1,0.2,0.23,0.33,0.4,0.45}))</f>
        <v/>
      </c>
    </row>
    <row r="2407">
      <c r="A2407" t="inlineStr">
        <is>
          <t>1万円刻み 一般8万円</t>
        </is>
      </c>
      <c r="B2407" s="18">
        <f>'4_1万円刻み'!$A$776</f>
        <v/>
      </c>
      <c r="C2407" s="19" t="n">
        <v>2026</v>
      </c>
      <c r="D2407" t="inlineStr">
        <is>
          <t>いいえ</t>
        </is>
      </c>
      <c r="E2407" s="18" t="n">
        <v>80000</v>
      </c>
      <c r="F2407" s="18" t="n">
        <v>0</v>
      </c>
      <c r="G2407" s="18" t="n">
        <v>0</v>
      </c>
      <c r="H2407" s="18" t="n">
        <v>0</v>
      </c>
      <c r="I2407" s="18" t="n">
        <v>0</v>
      </c>
      <c r="J2407" s="18">
        <f>ROUND(MIN(B2407/12,650000)*12*0.0915+MIN(B2407/12,1390000)*12*(0.0504+0)+B2407*0.005,0)</f>
        <v/>
      </c>
      <c r="K2407" s="18" t="n">
        <v>0</v>
      </c>
      <c r="L2407" s="18" t="n">
        <v>0</v>
      </c>
      <c r="M2407" s="18">
        <f>ROUND(IF(C2407&gt;=2026,IF(B2407&lt;741000,0,IF(B2407&lt;2191000,B2407-740000,IF(B2407&lt;2193000,1451000,IF(B2407&lt;2196000,1453000,IF(B2407&lt;2200000,1456000,IF(B2407&lt;3600000,ROUNDDOWN(B2407/4,-3)*2.8-80000,IF(B2407&lt;6600000,ROUNDDOWN(B2407/4,-3)*3.2-440000,IF(B2407&lt;8500000,ROUNDDOWN(B2407*0.9,0)-1100000,B2407-1950000)))))))),IF(B2407&lt;651000,0,IF(B2407&lt;1900000,B2407-650000,IF(B2407&lt;3600000,ROUNDDOWN(B2407/4,-3)*2.8-80000,IF(B2407&lt;6600000,ROUNDDOWN(B2407/4,-3)*3.2-440000,IF(B2407&lt;8500000,ROUNDDOWN(B2407*0.9,0)-1100000,B2407-1950000)))))),0)</f>
        <v/>
      </c>
      <c r="N2407" s="18">
        <f>IF(M2407&gt;23500000,NA(),IF(C2407&gt;=2026,IF(M2407&lt;=4890000,1040000,IF(M2407&lt;=6550000,670000,620000)),IF(M2407&lt;=1320000,950000,IF(M2407&lt;=3360000,880000,IF(M2407&lt;=4890000,680000,IF(M2407&lt;=6550000,630000,580000))))))</f>
        <v/>
      </c>
      <c r="O2407" s="18">
        <f>IF(F2407&lt;=0,IF(AND(D2407="はい",C2407&gt;=2026,C2407&lt;=2027),IF(E2407&lt;=0,0,IF(E2407&lt;=30000,E2407,IF(E2407&lt;=60000,ROUNDUP(E2407/2,0)+15000,IF(E2407&lt;=120000,ROUNDUP(E2407/4,0)+30000,60000)))),IF(E2407&lt;=0,0,IF(E2407&lt;=20000,E2407,IF(E2407&lt;=40000,ROUNDUP(E2407/2,0)+10000,IF(E2407&lt;=80000,ROUNDUP(E2407/4,0)+20000,40000))))),IF(E2407&lt;=0,IF(F2407&lt;=0,0,IF(F2407&lt;=25000,F2407,IF(F2407&lt;=50000,ROUNDUP(F2407/2,0)+12500,IF(F2407&lt;=100000,ROUNDUP(F2407/4,0)+25000,50000)))),MAX(IF(F2407&lt;=0,0,IF(F2407&lt;=25000,F2407,IF(F2407&lt;=50000,ROUNDUP(F2407/2,0)+12500,IF(F2407&lt;=100000,ROUNDUP(F2407/4,0)+25000,50000)))),MIN(IF(AND(D2407="はい",C2407&gt;=2026,C2407&lt;=2027),IF(E2407&lt;=0,0,IF(E2407&lt;=30000,E2407,IF(E2407&lt;=60000,ROUNDUP(E2407/2,0)+15000,IF(E2407&lt;=120000,ROUNDUP(E2407/4,0)+30000,60000)))),IF(E2407&lt;=0,0,IF(E2407&lt;=20000,E2407,IF(E2407&lt;=40000,ROUNDUP(E2407/2,0)+10000,IF(E2407&lt;=80000,ROUNDUP(E2407/4,0)+20000,40000)))))+IF(F2407&lt;=0,0,IF(F2407&lt;=25000,F2407,IF(F2407&lt;=50000,ROUNDUP(F2407/2,0)+12500,IF(F2407&lt;=100000,ROUNDUP(F2407/4,0)+25000,50000)))),IF(AND(D2407="はい",C2407&gt;=2026,C2407&lt;=2027),60000,40000)))))</f>
        <v/>
      </c>
      <c r="P2407" s="18">
        <f>IF(G2407&lt;=0,0,IF(G2407&lt;=20000,G2407,IF(G2407&lt;=40000,ROUNDUP(G2407/2,0)+10000,IF(G2407&lt;=80000,ROUNDUP(G2407/4,0)+20000,40000))))</f>
        <v/>
      </c>
      <c r="Q2407" s="18">
        <f>IF(I2407&lt;=0,IF(H2407&lt;=0,0,IF(H2407&lt;=20000,H2407,IF(H2407&lt;=40000,ROUNDUP(H2407/2,0)+10000,IF(H2407&lt;=80000,ROUNDUP(H2407/4,0)+20000,40000)))),IF(H2407&lt;=0,IF(I2407&lt;=0,0,IF(I2407&lt;=25000,I2407,IF(I2407&lt;=50000,ROUNDUP(I2407/2,0)+12500,IF(I2407&lt;=100000,ROUNDUP(I2407/4,0)+25000,50000)))),MAX(IF(I2407&lt;=0,0,IF(I2407&lt;=25000,I2407,IF(I2407&lt;=50000,ROUNDUP(I2407/2,0)+12500,IF(I2407&lt;=100000,ROUNDUP(I2407/4,0)+25000,50000)))),MIN(IF(H2407&lt;=0,0,IF(H2407&lt;=20000,H2407,IF(H2407&lt;=40000,ROUNDUP(H2407/2,0)+10000,IF(H2407&lt;=80000,ROUNDUP(H2407/4,0)+20000,40000))))+IF(I2407&lt;=0,0,IF(I2407&lt;=25000,I2407,IF(I2407&lt;=50000,ROUNDUP(I2407/2,0)+12500,IF(I2407&lt;=100000,ROUNDUP(I2407/4,0)+25000,50000)))),40000))))</f>
        <v/>
      </c>
      <c r="R2407" s="18">
        <f>MIN(120000,O2407+P2407+Q2407)</f>
        <v/>
      </c>
      <c r="S2407" s="18">
        <f>IF(F2407&lt;=0,IF(E2407&lt;=0,0,IF(E2407&lt;=12000,E2407,IF(E2407&lt;=32000,ROUNDUP(E2407/2,0)+6000,IF(E2407&lt;=56000,ROUNDUP(E2407/4,0)+14000,28000)))),IF(E2407&lt;=0,IF(F2407&lt;=0,0,IF(F2407&lt;=15000,F2407,IF(F2407&lt;=40000,ROUNDUP(F2407/2,0)+7500,IF(F2407&lt;=70000,ROUNDUP(F2407/4,0)+17500,35000)))),MAX(IF(F2407&lt;=0,0,IF(F2407&lt;=15000,F2407,IF(F2407&lt;=40000,ROUNDUP(F2407/2,0)+7500,IF(F2407&lt;=70000,ROUNDUP(F2407/4,0)+17500,35000)))),MIN(IF(E2407&lt;=0,0,IF(E2407&lt;=12000,E2407,IF(E2407&lt;=32000,ROUNDUP(E2407/2,0)+6000,IF(E2407&lt;=56000,ROUNDUP(E2407/4,0)+14000,28000))))+IF(F2407&lt;=0,0,IF(F2407&lt;=15000,F2407,IF(F2407&lt;=40000,ROUNDUP(F2407/2,0)+7500,IF(F2407&lt;=70000,ROUNDUP(F2407/4,0)+17500,35000)))),28000))))</f>
        <v/>
      </c>
      <c r="T2407" s="18">
        <f>IF(G2407&lt;=0,0,IF(G2407&lt;=12000,G2407,IF(G2407&lt;=32000,ROUNDUP(G2407/2,0)+6000,IF(G2407&lt;=56000,ROUNDUP(G2407/4,0)+14000,28000))))</f>
        <v/>
      </c>
      <c r="U2407" s="18">
        <f>IF(I2407&lt;=0,IF(H2407&lt;=0,0,IF(H2407&lt;=12000,H2407,IF(H2407&lt;=32000,ROUNDUP(H2407/2,0)+6000,IF(H2407&lt;=56000,ROUNDUP(H2407/4,0)+14000,28000)))),IF(H2407&lt;=0,IF(I2407&lt;=0,0,IF(I2407&lt;=15000,I2407,IF(I2407&lt;=40000,ROUNDUP(I2407/2,0)+7500,IF(I2407&lt;=70000,ROUNDUP(I2407/4,0)+17500,35000)))),MAX(IF(I2407&lt;=0,0,IF(I2407&lt;=15000,I2407,IF(I2407&lt;=40000,ROUNDUP(I2407/2,0)+7500,IF(I2407&lt;=70000,ROUNDUP(I2407/4,0)+17500,35000)))),MIN(IF(H2407&lt;=0,0,IF(H2407&lt;=12000,H2407,IF(H2407&lt;=32000,ROUNDUP(H2407/2,0)+6000,IF(H2407&lt;=56000,ROUNDUP(H2407/4,0)+14000,28000))))+IF(I2407&lt;=0,0,IF(I2407&lt;=15000,I2407,IF(I2407&lt;=40000,ROUNDUP(I2407/2,0)+7500,IF(I2407&lt;=70000,ROUNDUP(I2407/4,0)+17500,35000)))),28000))))</f>
        <v/>
      </c>
      <c r="V2407" s="18">
        <f>MIN(70000,S2407+T2407+U2407)</f>
        <v/>
      </c>
      <c r="W2407" s="18">
        <f>MAX(0,ROUNDDOWN(M2407-J2407-N2407-K2407-0,-3))</f>
        <v/>
      </c>
      <c r="X2407" s="18">
        <f>MAX(0,ROUNDDOWN(M2407-J2407-N2407-K2407-R2407,-3))</f>
        <v/>
      </c>
      <c r="Y2407" s="18">
        <f>IF(W2407&lt;=0,0,ROUNDDOWN((W2407*LOOKUP(W2407,{0,1950001,3300001,6950001,9000001,18000001,40000001},{0.05,0.1,0.2,0.23,0.33,0.4,0.45})-LOOKUP(W2407,{0,1950001,3300001,6950001,9000001,18000001,40000001},{0,97500,427500,636000,1536000,2796000,4796000}))*1.021,-2))</f>
        <v/>
      </c>
      <c r="Z2407" s="18">
        <f>IF(X2407&lt;=0,0,ROUNDDOWN((X2407*LOOKUP(X2407,{0,1950001,3300001,6950001,9000001,18000001,40000001},{0.05,0.1,0.2,0.23,0.33,0.4,0.45})-LOOKUP(X2407,{0,1950001,3300001,6950001,9000001,18000001,40000001},{0,97500,427500,636000,1536000,2796000,4796000}))*1.021,-2))</f>
        <v/>
      </c>
      <c r="AA2407" s="18">
        <f>MAX(0,ROUNDDOWN(M2407-J2407-430000-L2407-0,-3))</f>
        <v/>
      </c>
      <c r="AB2407" s="18">
        <f>MAX(0,ROUNDDOWN(M2407-J2407-430000-L2407-V2407,-3))</f>
        <v/>
      </c>
      <c r="AC2407" s="18">
        <f>IF(M2407&lt;=450000,0,MAX(0,ROUNDDOWN(AA2407*0.06-MIN(50000,AA2407)*0.03,-2))+MAX(0,ROUNDDOWN(AA2407*0.04-MIN(50000,AA2407)*0.02,-2)))</f>
        <v/>
      </c>
      <c r="AD2407" s="18">
        <f>IF(M2407&lt;=450000,0,MAX(0,ROUNDDOWN(AB2407*0.06-MIN(50000,AB2407)*0.03,-2))+MAX(0,ROUNDDOWN(AB2407*0.04-MIN(50000,AB2407)*0.02,-2)))</f>
        <v/>
      </c>
      <c r="AE2407" s="18">
        <f>Y2407-Z2407</f>
        <v/>
      </c>
      <c r="AF2407" s="18">
        <f>AC2407-AD2407</f>
        <v/>
      </c>
      <c r="AG2407" s="18">
        <f>AE2407+AF2407</f>
        <v/>
      </c>
      <c r="AH2407" s="20">
        <f>IF(W2407&lt;=0,0,LOOKUP(W2407,{0,1950001,3300001,6950001,9000001,18000001,40000001},{0.05,0.1,0.2,0.23,0.33,0.4,0.45}))</f>
        <v/>
      </c>
    </row>
    <row r="2408">
      <c r="A2408" t="inlineStr">
        <is>
          <t>1万円刻み 特例あり一般12万円</t>
        </is>
      </c>
      <c r="B2408" s="18">
        <f>'4_1万円刻み'!$A$776</f>
        <v/>
      </c>
      <c r="C2408" s="19" t="n">
        <v>2026</v>
      </c>
      <c r="D2408" t="inlineStr">
        <is>
          <t>はい</t>
        </is>
      </c>
      <c r="E2408" s="18" t="n">
        <v>120000</v>
      </c>
      <c r="F2408" s="18" t="n">
        <v>0</v>
      </c>
      <c r="G2408" s="18" t="n">
        <v>0</v>
      </c>
      <c r="H2408" s="18" t="n">
        <v>0</v>
      </c>
      <c r="I2408" s="18" t="n">
        <v>0</v>
      </c>
      <c r="J2408" s="18">
        <f>ROUND(MIN(B2408/12,650000)*12*0.0915+MIN(B2408/12,1390000)*12*(0.0504+0)+B2408*0.005,0)</f>
        <v/>
      </c>
      <c r="K2408" s="18" t="n">
        <v>0</v>
      </c>
      <c r="L2408" s="18" t="n">
        <v>0</v>
      </c>
      <c r="M2408" s="18">
        <f>ROUND(IF(C2408&gt;=2026,IF(B2408&lt;741000,0,IF(B2408&lt;2191000,B2408-740000,IF(B2408&lt;2193000,1451000,IF(B2408&lt;2196000,1453000,IF(B2408&lt;2200000,1456000,IF(B2408&lt;3600000,ROUNDDOWN(B2408/4,-3)*2.8-80000,IF(B2408&lt;6600000,ROUNDDOWN(B2408/4,-3)*3.2-440000,IF(B2408&lt;8500000,ROUNDDOWN(B2408*0.9,0)-1100000,B2408-1950000)))))))),IF(B2408&lt;651000,0,IF(B2408&lt;1900000,B2408-650000,IF(B2408&lt;3600000,ROUNDDOWN(B2408/4,-3)*2.8-80000,IF(B2408&lt;6600000,ROUNDDOWN(B2408/4,-3)*3.2-440000,IF(B2408&lt;8500000,ROUNDDOWN(B2408*0.9,0)-1100000,B2408-1950000)))))),0)</f>
        <v/>
      </c>
      <c r="N2408" s="18">
        <f>IF(M2408&gt;23500000,NA(),IF(C2408&gt;=2026,IF(M2408&lt;=4890000,1040000,IF(M2408&lt;=6550000,670000,620000)),IF(M2408&lt;=1320000,950000,IF(M2408&lt;=3360000,880000,IF(M2408&lt;=4890000,680000,IF(M2408&lt;=6550000,630000,580000))))))</f>
        <v/>
      </c>
      <c r="O2408" s="18">
        <f>IF(F2408&lt;=0,IF(AND(D2408="はい",C2408&gt;=2026,C2408&lt;=2027),IF(E2408&lt;=0,0,IF(E2408&lt;=30000,E2408,IF(E2408&lt;=60000,ROUNDUP(E2408/2,0)+15000,IF(E2408&lt;=120000,ROUNDUP(E2408/4,0)+30000,60000)))),IF(E2408&lt;=0,0,IF(E2408&lt;=20000,E2408,IF(E2408&lt;=40000,ROUNDUP(E2408/2,0)+10000,IF(E2408&lt;=80000,ROUNDUP(E2408/4,0)+20000,40000))))),IF(E2408&lt;=0,IF(F2408&lt;=0,0,IF(F2408&lt;=25000,F2408,IF(F2408&lt;=50000,ROUNDUP(F2408/2,0)+12500,IF(F2408&lt;=100000,ROUNDUP(F2408/4,0)+25000,50000)))),MAX(IF(F2408&lt;=0,0,IF(F2408&lt;=25000,F2408,IF(F2408&lt;=50000,ROUNDUP(F2408/2,0)+12500,IF(F2408&lt;=100000,ROUNDUP(F2408/4,0)+25000,50000)))),MIN(IF(AND(D2408="はい",C2408&gt;=2026,C2408&lt;=2027),IF(E2408&lt;=0,0,IF(E2408&lt;=30000,E2408,IF(E2408&lt;=60000,ROUNDUP(E2408/2,0)+15000,IF(E2408&lt;=120000,ROUNDUP(E2408/4,0)+30000,60000)))),IF(E2408&lt;=0,0,IF(E2408&lt;=20000,E2408,IF(E2408&lt;=40000,ROUNDUP(E2408/2,0)+10000,IF(E2408&lt;=80000,ROUNDUP(E2408/4,0)+20000,40000)))))+IF(F2408&lt;=0,0,IF(F2408&lt;=25000,F2408,IF(F2408&lt;=50000,ROUNDUP(F2408/2,0)+12500,IF(F2408&lt;=100000,ROUNDUP(F2408/4,0)+25000,50000)))),IF(AND(D2408="はい",C2408&gt;=2026,C2408&lt;=2027),60000,40000)))))</f>
        <v/>
      </c>
      <c r="P2408" s="18">
        <f>IF(G2408&lt;=0,0,IF(G2408&lt;=20000,G2408,IF(G2408&lt;=40000,ROUNDUP(G2408/2,0)+10000,IF(G2408&lt;=80000,ROUNDUP(G2408/4,0)+20000,40000))))</f>
        <v/>
      </c>
      <c r="Q2408" s="18">
        <f>IF(I2408&lt;=0,IF(H2408&lt;=0,0,IF(H2408&lt;=20000,H2408,IF(H2408&lt;=40000,ROUNDUP(H2408/2,0)+10000,IF(H2408&lt;=80000,ROUNDUP(H2408/4,0)+20000,40000)))),IF(H2408&lt;=0,IF(I2408&lt;=0,0,IF(I2408&lt;=25000,I2408,IF(I2408&lt;=50000,ROUNDUP(I2408/2,0)+12500,IF(I2408&lt;=100000,ROUNDUP(I2408/4,0)+25000,50000)))),MAX(IF(I2408&lt;=0,0,IF(I2408&lt;=25000,I2408,IF(I2408&lt;=50000,ROUNDUP(I2408/2,0)+12500,IF(I2408&lt;=100000,ROUNDUP(I2408/4,0)+25000,50000)))),MIN(IF(H2408&lt;=0,0,IF(H2408&lt;=20000,H2408,IF(H2408&lt;=40000,ROUNDUP(H2408/2,0)+10000,IF(H2408&lt;=80000,ROUNDUP(H2408/4,0)+20000,40000))))+IF(I2408&lt;=0,0,IF(I2408&lt;=25000,I2408,IF(I2408&lt;=50000,ROUNDUP(I2408/2,0)+12500,IF(I2408&lt;=100000,ROUNDUP(I2408/4,0)+25000,50000)))),40000))))</f>
        <v/>
      </c>
      <c r="R2408" s="18">
        <f>MIN(120000,O2408+P2408+Q2408)</f>
        <v/>
      </c>
      <c r="S2408" s="18">
        <f>IF(F2408&lt;=0,IF(E2408&lt;=0,0,IF(E2408&lt;=12000,E2408,IF(E2408&lt;=32000,ROUNDUP(E2408/2,0)+6000,IF(E2408&lt;=56000,ROUNDUP(E2408/4,0)+14000,28000)))),IF(E2408&lt;=0,IF(F2408&lt;=0,0,IF(F2408&lt;=15000,F2408,IF(F2408&lt;=40000,ROUNDUP(F2408/2,0)+7500,IF(F2408&lt;=70000,ROUNDUP(F2408/4,0)+17500,35000)))),MAX(IF(F2408&lt;=0,0,IF(F2408&lt;=15000,F2408,IF(F2408&lt;=40000,ROUNDUP(F2408/2,0)+7500,IF(F2408&lt;=70000,ROUNDUP(F2408/4,0)+17500,35000)))),MIN(IF(E2408&lt;=0,0,IF(E2408&lt;=12000,E2408,IF(E2408&lt;=32000,ROUNDUP(E2408/2,0)+6000,IF(E2408&lt;=56000,ROUNDUP(E2408/4,0)+14000,28000))))+IF(F2408&lt;=0,0,IF(F2408&lt;=15000,F2408,IF(F2408&lt;=40000,ROUNDUP(F2408/2,0)+7500,IF(F2408&lt;=70000,ROUNDUP(F2408/4,0)+17500,35000)))),28000))))</f>
        <v/>
      </c>
      <c r="T2408" s="18">
        <f>IF(G2408&lt;=0,0,IF(G2408&lt;=12000,G2408,IF(G2408&lt;=32000,ROUNDUP(G2408/2,0)+6000,IF(G2408&lt;=56000,ROUNDUP(G2408/4,0)+14000,28000))))</f>
        <v/>
      </c>
      <c r="U2408" s="18">
        <f>IF(I2408&lt;=0,IF(H2408&lt;=0,0,IF(H2408&lt;=12000,H2408,IF(H2408&lt;=32000,ROUNDUP(H2408/2,0)+6000,IF(H2408&lt;=56000,ROUNDUP(H2408/4,0)+14000,28000)))),IF(H2408&lt;=0,IF(I2408&lt;=0,0,IF(I2408&lt;=15000,I2408,IF(I2408&lt;=40000,ROUNDUP(I2408/2,0)+7500,IF(I2408&lt;=70000,ROUNDUP(I2408/4,0)+17500,35000)))),MAX(IF(I2408&lt;=0,0,IF(I2408&lt;=15000,I2408,IF(I2408&lt;=40000,ROUNDUP(I2408/2,0)+7500,IF(I2408&lt;=70000,ROUNDUP(I2408/4,0)+17500,35000)))),MIN(IF(H2408&lt;=0,0,IF(H2408&lt;=12000,H2408,IF(H2408&lt;=32000,ROUNDUP(H2408/2,0)+6000,IF(H2408&lt;=56000,ROUNDUP(H2408/4,0)+14000,28000))))+IF(I2408&lt;=0,0,IF(I2408&lt;=15000,I2408,IF(I2408&lt;=40000,ROUNDUP(I2408/2,0)+7500,IF(I2408&lt;=70000,ROUNDUP(I2408/4,0)+17500,35000)))),28000))))</f>
        <v/>
      </c>
      <c r="V2408" s="18">
        <f>MIN(70000,S2408+T2408+U2408)</f>
        <v/>
      </c>
      <c r="W2408" s="18">
        <f>MAX(0,ROUNDDOWN(M2408-J2408-N2408-K2408-0,-3))</f>
        <v/>
      </c>
      <c r="X2408" s="18">
        <f>MAX(0,ROUNDDOWN(M2408-J2408-N2408-K2408-R2408,-3))</f>
        <v/>
      </c>
      <c r="Y2408" s="18">
        <f>IF(W2408&lt;=0,0,ROUNDDOWN((W2408*LOOKUP(W2408,{0,1950001,3300001,6950001,9000001,18000001,40000001},{0.05,0.1,0.2,0.23,0.33,0.4,0.45})-LOOKUP(W2408,{0,1950001,3300001,6950001,9000001,18000001,40000001},{0,97500,427500,636000,1536000,2796000,4796000}))*1.021,-2))</f>
        <v/>
      </c>
      <c r="Z2408" s="18">
        <f>IF(X2408&lt;=0,0,ROUNDDOWN((X2408*LOOKUP(X2408,{0,1950001,3300001,6950001,9000001,18000001,40000001},{0.05,0.1,0.2,0.23,0.33,0.4,0.45})-LOOKUP(X2408,{0,1950001,3300001,6950001,9000001,18000001,40000001},{0,97500,427500,636000,1536000,2796000,4796000}))*1.021,-2))</f>
        <v/>
      </c>
      <c r="AA2408" s="18">
        <f>MAX(0,ROUNDDOWN(M2408-J2408-430000-L2408-0,-3))</f>
        <v/>
      </c>
      <c r="AB2408" s="18">
        <f>MAX(0,ROUNDDOWN(M2408-J2408-430000-L2408-V2408,-3))</f>
        <v/>
      </c>
      <c r="AC2408" s="18">
        <f>IF(M2408&lt;=450000,0,MAX(0,ROUNDDOWN(AA2408*0.06-MIN(50000,AA2408)*0.03,-2))+MAX(0,ROUNDDOWN(AA2408*0.04-MIN(50000,AA2408)*0.02,-2)))</f>
        <v/>
      </c>
      <c r="AD2408" s="18">
        <f>IF(M2408&lt;=450000,0,MAX(0,ROUNDDOWN(AB2408*0.06-MIN(50000,AB2408)*0.03,-2))+MAX(0,ROUNDDOWN(AB2408*0.04-MIN(50000,AB2408)*0.02,-2)))</f>
        <v/>
      </c>
      <c r="AE2408" s="18">
        <f>Y2408-Z2408</f>
        <v/>
      </c>
      <c r="AF2408" s="18">
        <f>AC2408-AD2408</f>
        <v/>
      </c>
      <c r="AG2408" s="18">
        <f>AE2408+AF2408</f>
        <v/>
      </c>
      <c r="AH2408" s="20">
        <f>IF(W2408&lt;=0,0,LOOKUP(W2408,{0,1950001,3300001,6950001,9000001,18000001,40000001},{0.05,0.1,0.2,0.23,0.33,0.4,0.45}))</f>
        <v/>
      </c>
    </row>
    <row r="2409">
      <c r="A2409" t="inlineStr">
        <is>
          <t>1万円刻み 3区分8万円ずつ</t>
        </is>
      </c>
      <c r="B2409" s="18">
        <f>'4_1万円刻み'!$A$777</f>
        <v/>
      </c>
      <c r="C2409" s="19" t="n">
        <v>2026</v>
      </c>
      <c r="D2409" t="inlineStr">
        <is>
          <t>いいえ</t>
        </is>
      </c>
      <c r="E2409" s="18" t="n">
        <v>80000</v>
      </c>
      <c r="F2409" s="18" t="n">
        <v>0</v>
      </c>
      <c r="G2409" s="18" t="n">
        <v>80000</v>
      </c>
      <c r="H2409" s="18" t="n">
        <v>80000</v>
      </c>
      <c r="I2409" s="18" t="n">
        <v>0</v>
      </c>
      <c r="J2409" s="18">
        <f>ROUND(MIN(B2409/12,650000)*12*0.0915+MIN(B2409/12,1390000)*12*(0.0504+0)+B2409*0.005,0)</f>
        <v/>
      </c>
      <c r="K2409" s="18" t="n">
        <v>0</v>
      </c>
      <c r="L2409" s="18" t="n">
        <v>0</v>
      </c>
      <c r="M2409" s="18">
        <f>ROUND(IF(C2409&gt;=2026,IF(B2409&lt;741000,0,IF(B2409&lt;2191000,B2409-740000,IF(B2409&lt;2193000,1451000,IF(B2409&lt;2196000,1453000,IF(B2409&lt;2200000,1456000,IF(B2409&lt;3600000,ROUNDDOWN(B2409/4,-3)*2.8-80000,IF(B2409&lt;6600000,ROUNDDOWN(B2409/4,-3)*3.2-440000,IF(B2409&lt;8500000,ROUNDDOWN(B2409*0.9,0)-1100000,B2409-1950000)))))))),IF(B2409&lt;651000,0,IF(B2409&lt;1900000,B2409-650000,IF(B2409&lt;3600000,ROUNDDOWN(B2409/4,-3)*2.8-80000,IF(B2409&lt;6600000,ROUNDDOWN(B2409/4,-3)*3.2-440000,IF(B2409&lt;8500000,ROUNDDOWN(B2409*0.9,0)-1100000,B2409-1950000)))))),0)</f>
        <v/>
      </c>
      <c r="N2409" s="18">
        <f>IF(M2409&gt;23500000,NA(),IF(C2409&gt;=2026,IF(M2409&lt;=4890000,1040000,IF(M2409&lt;=6550000,670000,620000)),IF(M2409&lt;=1320000,950000,IF(M2409&lt;=3360000,880000,IF(M2409&lt;=4890000,680000,IF(M2409&lt;=6550000,630000,580000))))))</f>
        <v/>
      </c>
      <c r="O2409" s="18">
        <f>IF(F2409&lt;=0,IF(AND(D2409="はい",C2409&gt;=2026,C2409&lt;=2027),IF(E2409&lt;=0,0,IF(E2409&lt;=30000,E2409,IF(E2409&lt;=60000,ROUNDUP(E2409/2,0)+15000,IF(E2409&lt;=120000,ROUNDUP(E2409/4,0)+30000,60000)))),IF(E2409&lt;=0,0,IF(E2409&lt;=20000,E2409,IF(E2409&lt;=40000,ROUNDUP(E2409/2,0)+10000,IF(E2409&lt;=80000,ROUNDUP(E2409/4,0)+20000,40000))))),IF(E2409&lt;=0,IF(F2409&lt;=0,0,IF(F2409&lt;=25000,F2409,IF(F2409&lt;=50000,ROUNDUP(F2409/2,0)+12500,IF(F2409&lt;=100000,ROUNDUP(F2409/4,0)+25000,50000)))),MAX(IF(F2409&lt;=0,0,IF(F2409&lt;=25000,F2409,IF(F2409&lt;=50000,ROUNDUP(F2409/2,0)+12500,IF(F2409&lt;=100000,ROUNDUP(F2409/4,0)+25000,50000)))),MIN(IF(AND(D2409="はい",C2409&gt;=2026,C2409&lt;=2027),IF(E2409&lt;=0,0,IF(E2409&lt;=30000,E2409,IF(E2409&lt;=60000,ROUNDUP(E2409/2,0)+15000,IF(E2409&lt;=120000,ROUNDUP(E2409/4,0)+30000,60000)))),IF(E2409&lt;=0,0,IF(E2409&lt;=20000,E2409,IF(E2409&lt;=40000,ROUNDUP(E2409/2,0)+10000,IF(E2409&lt;=80000,ROUNDUP(E2409/4,0)+20000,40000)))))+IF(F2409&lt;=0,0,IF(F2409&lt;=25000,F2409,IF(F2409&lt;=50000,ROUNDUP(F2409/2,0)+12500,IF(F2409&lt;=100000,ROUNDUP(F2409/4,0)+25000,50000)))),IF(AND(D2409="はい",C2409&gt;=2026,C2409&lt;=2027),60000,40000)))))</f>
        <v/>
      </c>
      <c r="P2409" s="18">
        <f>IF(G2409&lt;=0,0,IF(G2409&lt;=20000,G2409,IF(G2409&lt;=40000,ROUNDUP(G2409/2,0)+10000,IF(G2409&lt;=80000,ROUNDUP(G2409/4,0)+20000,40000))))</f>
        <v/>
      </c>
      <c r="Q2409" s="18">
        <f>IF(I2409&lt;=0,IF(H2409&lt;=0,0,IF(H2409&lt;=20000,H2409,IF(H2409&lt;=40000,ROUNDUP(H2409/2,0)+10000,IF(H2409&lt;=80000,ROUNDUP(H2409/4,0)+20000,40000)))),IF(H2409&lt;=0,IF(I2409&lt;=0,0,IF(I2409&lt;=25000,I2409,IF(I2409&lt;=50000,ROUNDUP(I2409/2,0)+12500,IF(I2409&lt;=100000,ROUNDUP(I2409/4,0)+25000,50000)))),MAX(IF(I2409&lt;=0,0,IF(I2409&lt;=25000,I2409,IF(I2409&lt;=50000,ROUNDUP(I2409/2,0)+12500,IF(I2409&lt;=100000,ROUNDUP(I2409/4,0)+25000,50000)))),MIN(IF(H2409&lt;=0,0,IF(H2409&lt;=20000,H2409,IF(H2409&lt;=40000,ROUNDUP(H2409/2,0)+10000,IF(H2409&lt;=80000,ROUNDUP(H2409/4,0)+20000,40000))))+IF(I2409&lt;=0,0,IF(I2409&lt;=25000,I2409,IF(I2409&lt;=50000,ROUNDUP(I2409/2,0)+12500,IF(I2409&lt;=100000,ROUNDUP(I2409/4,0)+25000,50000)))),40000))))</f>
        <v/>
      </c>
      <c r="R2409" s="18">
        <f>MIN(120000,O2409+P2409+Q2409)</f>
        <v/>
      </c>
      <c r="S2409" s="18">
        <f>IF(F2409&lt;=0,IF(E2409&lt;=0,0,IF(E2409&lt;=12000,E2409,IF(E2409&lt;=32000,ROUNDUP(E2409/2,0)+6000,IF(E2409&lt;=56000,ROUNDUP(E2409/4,0)+14000,28000)))),IF(E2409&lt;=0,IF(F2409&lt;=0,0,IF(F2409&lt;=15000,F2409,IF(F2409&lt;=40000,ROUNDUP(F2409/2,0)+7500,IF(F2409&lt;=70000,ROUNDUP(F2409/4,0)+17500,35000)))),MAX(IF(F2409&lt;=0,0,IF(F2409&lt;=15000,F2409,IF(F2409&lt;=40000,ROUNDUP(F2409/2,0)+7500,IF(F2409&lt;=70000,ROUNDUP(F2409/4,0)+17500,35000)))),MIN(IF(E2409&lt;=0,0,IF(E2409&lt;=12000,E2409,IF(E2409&lt;=32000,ROUNDUP(E2409/2,0)+6000,IF(E2409&lt;=56000,ROUNDUP(E2409/4,0)+14000,28000))))+IF(F2409&lt;=0,0,IF(F2409&lt;=15000,F2409,IF(F2409&lt;=40000,ROUNDUP(F2409/2,0)+7500,IF(F2409&lt;=70000,ROUNDUP(F2409/4,0)+17500,35000)))),28000))))</f>
        <v/>
      </c>
      <c r="T2409" s="18">
        <f>IF(G2409&lt;=0,0,IF(G2409&lt;=12000,G2409,IF(G2409&lt;=32000,ROUNDUP(G2409/2,0)+6000,IF(G2409&lt;=56000,ROUNDUP(G2409/4,0)+14000,28000))))</f>
        <v/>
      </c>
      <c r="U2409" s="18">
        <f>IF(I2409&lt;=0,IF(H2409&lt;=0,0,IF(H2409&lt;=12000,H2409,IF(H2409&lt;=32000,ROUNDUP(H2409/2,0)+6000,IF(H2409&lt;=56000,ROUNDUP(H2409/4,0)+14000,28000)))),IF(H2409&lt;=0,IF(I2409&lt;=0,0,IF(I2409&lt;=15000,I2409,IF(I2409&lt;=40000,ROUNDUP(I2409/2,0)+7500,IF(I2409&lt;=70000,ROUNDUP(I2409/4,0)+17500,35000)))),MAX(IF(I2409&lt;=0,0,IF(I2409&lt;=15000,I2409,IF(I2409&lt;=40000,ROUNDUP(I2409/2,0)+7500,IF(I2409&lt;=70000,ROUNDUP(I2409/4,0)+17500,35000)))),MIN(IF(H2409&lt;=0,0,IF(H2409&lt;=12000,H2409,IF(H2409&lt;=32000,ROUNDUP(H2409/2,0)+6000,IF(H2409&lt;=56000,ROUNDUP(H2409/4,0)+14000,28000))))+IF(I2409&lt;=0,0,IF(I2409&lt;=15000,I2409,IF(I2409&lt;=40000,ROUNDUP(I2409/2,0)+7500,IF(I2409&lt;=70000,ROUNDUP(I2409/4,0)+17500,35000)))),28000))))</f>
        <v/>
      </c>
      <c r="V2409" s="18">
        <f>MIN(70000,S2409+T2409+U2409)</f>
        <v/>
      </c>
      <c r="W2409" s="18">
        <f>MAX(0,ROUNDDOWN(M2409-J2409-N2409-K2409-0,-3))</f>
        <v/>
      </c>
      <c r="X2409" s="18">
        <f>MAX(0,ROUNDDOWN(M2409-J2409-N2409-K2409-R2409,-3))</f>
        <v/>
      </c>
      <c r="Y2409" s="18">
        <f>IF(W2409&lt;=0,0,ROUNDDOWN((W2409*LOOKUP(W2409,{0,1950001,3300001,6950001,9000001,18000001,40000001},{0.05,0.1,0.2,0.23,0.33,0.4,0.45})-LOOKUP(W2409,{0,1950001,3300001,6950001,9000001,18000001,40000001},{0,97500,427500,636000,1536000,2796000,4796000}))*1.021,-2))</f>
        <v/>
      </c>
      <c r="Z2409" s="18">
        <f>IF(X2409&lt;=0,0,ROUNDDOWN((X2409*LOOKUP(X2409,{0,1950001,3300001,6950001,9000001,18000001,40000001},{0.05,0.1,0.2,0.23,0.33,0.4,0.45})-LOOKUP(X2409,{0,1950001,3300001,6950001,9000001,18000001,40000001},{0,97500,427500,636000,1536000,2796000,4796000}))*1.021,-2))</f>
        <v/>
      </c>
      <c r="AA2409" s="18">
        <f>MAX(0,ROUNDDOWN(M2409-J2409-430000-L2409-0,-3))</f>
        <v/>
      </c>
      <c r="AB2409" s="18">
        <f>MAX(0,ROUNDDOWN(M2409-J2409-430000-L2409-V2409,-3))</f>
        <v/>
      </c>
      <c r="AC2409" s="18">
        <f>IF(M2409&lt;=450000,0,MAX(0,ROUNDDOWN(AA2409*0.06-MIN(50000,AA2409)*0.03,-2))+MAX(0,ROUNDDOWN(AA2409*0.04-MIN(50000,AA2409)*0.02,-2)))</f>
        <v/>
      </c>
      <c r="AD2409" s="18">
        <f>IF(M2409&lt;=450000,0,MAX(0,ROUNDDOWN(AB2409*0.06-MIN(50000,AB2409)*0.03,-2))+MAX(0,ROUNDDOWN(AB2409*0.04-MIN(50000,AB2409)*0.02,-2)))</f>
        <v/>
      </c>
      <c r="AE2409" s="18">
        <f>Y2409-Z2409</f>
        <v/>
      </c>
      <c r="AF2409" s="18">
        <f>AC2409-AD2409</f>
        <v/>
      </c>
      <c r="AG2409" s="18">
        <f>AE2409+AF2409</f>
        <v/>
      </c>
      <c r="AH2409" s="20">
        <f>IF(W2409&lt;=0,0,LOOKUP(W2409,{0,1950001,3300001,6950001,9000001,18000001,40000001},{0.05,0.1,0.2,0.23,0.33,0.4,0.45}))</f>
        <v/>
      </c>
    </row>
    <row r="2410">
      <c r="A2410" t="inlineStr">
        <is>
          <t>1万円刻み 一般8万円</t>
        </is>
      </c>
      <c r="B2410" s="18">
        <f>'4_1万円刻み'!$A$777</f>
        <v/>
      </c>
      <c r="C2410" s="19" t="n">
        <v>2026</v>
      </c>
      <c r="D2410" t="inlineStr">
        <is>
          <t>いいえ</t>
        </is>
      </c>
      <c r="E2410" s="18" t="n">
        <v>80000</v>
      </c>
      <c r="F2410" s="18" t="n">
        <v>0</v>
      </c>
      <c r="G2410" s="18" t="n">
        <v>0</v>
      </c>
      <c r="H2410" s="18" t="n">
        <v>0</v>
      </c>
      <c r="I2410" s="18" t="n">
        <v>0</v>
      </c>
      <c r="J2410" s="18">
        <f>ROUND(MIN(B2410/12,650000)*12*0.0915+MIN(B2410/12,1390000)*12*(0.0504+0)+B2410*0.005,0)</f>
        <v/>
      </c>
      <c r="K2410" s="18" t="n">
        <v>0</v>
      </c>
      <c r="L2410" s="18" t="n">
        <v>0</v>
      </c>
      <c r="M2410" s="18">
        <f>ROUND(IF(C2410&gt;=2026,IF(B2410&lt;741000,0,IF(B2410&lt;2191000,B2410-740000,IF(B2410&lt;2193000,1451000,IF(B2410&lt;2196000,1453000,IF(B2410&lt;2200000,1456000,IF(B2410&lt;3600000,ROUNDDOWN(B2410/4,-3)*2.8-80000,IF(B2410&lt;6600000,ROUNDDOWN(B2410/4,-3)*3.2-440000,IF(B2410&lt;8500000,ROUNDDOWN(B2410*0.9,0)-1100000,B2410-1950000)))))))),IF(B2410&lt;651000,0,IF(B2410&lt;1900000,B2410-650000,IF(B2410&lt;3600000,ROUNDDOWN(B2410/4,-3)*2.8-80000,IF(B2410&lt;6600000,ROUNDDOWN(B2410/4,-3)*3.2-440000,IF(B2410&lt;8500000,ROUNDDOWN(B2410*0.9,0)-1100000,B2410-1950000)))))),0)</f>
        <v/>
      </c>
      <c r="N2410" s="18">
        <f>IF(M2410&gt;23500000,NA(),IF(C2410&gt;=2026,IF(M2410&lt;=4890000,1040000,IF(M2410&lt;=6550000,670000,620000)),IF(M2410&lt;=1320000,950000,IF(M2410&lt;=3360000,880000,IF(M2410&lt;=4890000,680000,IF(M2410&lt;=6550000,630000,580000))))))</f>
        <v/>
      </c>
      <c r="O2410" s="18">
        <f>IF(F2410&lt;=0,IF(AND(D2410="はい",C2410&gt;=2026,C2410&lt;=2027),IF(E2410&lt;=0,0,IF(E2410&lt;=30000,E2410,IF(E2410&lt;=60000,ROUNDUP(E2410/2,0)+15000,IF(E2410&lt;=120000,ROUNDUP(E2410/4,0)+30000,60000)))),IF(E2410&lt;=0,0,IF(E2410&lt;=20000,E2410,IF(E2410&lt;=40000,ROUNDUP(E2410/2,0)+10000,IF(E2410&lt;=80000,ROUNDUP(E2410/4,0)+20000,40000))))),IF(E2410&lt;=0,IF(F2410&lt;=0,0,IF(F2410&lt;=25000,F2410,IF(F2410&lt;=50000,ROUNDUP(F2410/2,0)+12500,IF(F2410&lt;=100000,ROUNDUP(F2410/4,0)+25000,50000)))),MAX(IF(F2410&lt;=0,0,IF(F2410&lt;=25000,F2410,IF(F2410&lt;=50000,ROUNDUP(F2410/2,0)+12500,IF(F2410&lt;=100000,ROUNDUP(F2410/4,0)+25000,50000)))),MIN(IF(AND(D2410="はい",C2410&gt;=2026,C2410&lt;=2027),IF(E2410&lt;=0,0,IF(E2410&lt;=30000,E2410,IF(E2410&lt;=60000,ROUNDUP(E2410/2,0)+15000,IF(E2410&lt;=120000,ROUNDUP(E2410/4,0)+30000,60000)))),IF(E2410&lt;=0,0,IF(E2410&lt;=20000,E2410,IF(E2410&lt;=40000,ROUNDUP(E2410/2,0)+10000,IF(E2410&lt;=80000,ROUNDUP(E2410/4,0)+20000,40000)))))+IF(F2410&lt;=0,0,IF(F2410&lt;=25000,F2410,IF(F2410&lt;=50000,ROUNDUP(F2410/2,0)+12500,IF(F2410&lt;=100000,ROUNDUP(F2410/4,0)+25000,50000)))),IF(AND(D2410="はい",C2410&gt;=2026,C2410&lt;=2027),60000,40000)))))</f>
        <v/>
      </c>
      <c r="P2410" s="18">
        <f>IF(G2410&lt;=0,0,IF(G2410&lt;=20000,G2410,IF(G2410&lt;=40000,ROUNDUP(G2410/2,0)+10000,IF(G2410&lt;=80000,ROUNDUP(G2410/4,0)+20000,40000))))</f>
        <v/>
      </c>
      <c r="Q2410" s="18">
        <f>IF(I2410&lt;=0,IF(H2410&lt;=0,0,IF(H2410&lt;=20000,H2410,IF(H2410&lt;=40000,ROUNDUP(H2410/2,0)+10000,IF(H2410&lt;=80000,ROUNDUP(H2410/4,0)+20000,40000)))),IF(H2410&lt;=0,IF(I2410&lt;=0,0,IF(I2410&lt;=25000,I2410,IF(I2410&lt;=50000,ROUNDUP(I2410/2,0)+12500,IF(I2410&lt;=100000,ROUNDUP(I2410/4,0)+25000,50000)))),MAX(IF(I2410&lt;=0,0,IF(I2410&lt;=25000,I2410,IF(I2410&lt;=50000,ROUNDUP(I2410/2,0)+12500,IF(I2410&lt;=100000,ROUNDUP(I2410/4,0)+25000,50000)))),MIN(IF(H2410&lt;=0,0,IF(H2410&lt;=20000,H2410,IF(H2410&lt;=40000,ROUNDUP(H2410/2,0)+10000,IF(H2410&lt;=80000,ROUNDUP(H2410/4,0)+20000,40000))))+IF(I2410&lt;=0,0,IF(I2410&lt;=25000,I2410,IF(I2410&lt;=50000,ROUNDUP(I2410/2,0)+12500,IF(I2410&lt;=100000,ROUNDUP(I2410/4,0)+25000,50000)))),40000))))</f>
        <v/>
      </c>
      <c r="R2410" s="18">
        <f>MIN(120000,O2410+P2410+Q2410)</f>
        <v/>
      </c>
      <c r="S2410" s="18">
        <f>IF(F2410&lt;=0,IF(E2410&lt;=0,0,IF(E2410&lt;=12000,E2410,IF(E2410&lt;=32000,ROUNDUP(E2410/2,0)+6000,IF(E2410&lt;=56000,ROUNDUP(E2410/4,0)+14000,28000)))),IF(E2410&lt;=0,IF(F2410&lt;=0,0,IF(F2410&lt;=15000,F2410,IF(F2410&lt;=40000,ROUNDUP(F2410/2,0)+7500,IF(F2410&lt;=70000,ROUNDUP(F2410/4,0)+17500,35000)))),MAX(IF(F2410&lt;=0,0,IF(F2410&lt;=15000,F2410,IF(F2410&lt;=40000,ROUNDUP(F2410/2,0)+7500,IF(F2410&lt;=70000,ROUNDUP(F2410/4,0)+17500,35000)))),MIN(IF(E2410&lt;=0,0,IF(E2410&lt;=12000,E2410,IF(E2410&lt;=32000,ROUNDUP(E2410/2,0)+6000,IF(E2410&lt;=56000,ROUNDUP(E2410/4,0)+14000,28000))))+IF(F2410&lt;=0,0,IF(F2410&lt;=15000,F2410,IF(F2410&lt;=40000,ROUNDUP(F2410/2,0)+7500,IF(F2410&lt;=70000,ROUNDUP(F2410/4,0)+17500,35000)))),28000))))</f>
        <v/>
      </c>
      <c r="T2410" s="18">
        <f>IF(G2410&lt;=0,0,IF(G2410&lt;=12000,G2410,IF(G2410&lt;=32000,ROUNDUP(G2410/2,0)+6000,IF(G2410&lt;=56000,ROUNDUP(G2410/4,0)+14000,28000))))</f>
        <v/>
      </c>
      <c r="U2410" s="18">
        <f>IF(I2410&lt;=0,IF(H2410&lt;=0,0,IF(H2410&lt;=12000,H2410,IF(H2410&lt;=32000,ROUNDUP(H2410/2,0)+6000,IF(H2410&lt;=56000,ROUNDUP(H2410/4,0)+14000,28000)))),IF(H2410&lt;=0,IF(I2410&lt;=0,0,IF(I2410&lt;=15000,I2410,IF(I2410&lt;=40000,ROUNDUP(I2410/2,0)+7500,IF(I2410&lt;=70000,ROUNDUP(I2410/4,0)+17500,35000)))),MAX(IF(I2410&lt;=0,0,IF(I2410&lt;=15000,I2410,IF(I2410&lt;=40000,ROUNDUP(I2410/2,0)+7500,IF(I2410&lt;=70000,ROUNDUP(I2410/4,0)+17500,35000)))),MIN(IF(H2410&lt;=0,0,IF(H2410&lt;=12000,H2410,IF(H2410&lt;=32000,ROUNDUP(H2410/2,0)+6000,IF(H2410&lt;=56000,ROUNDUP(H2410/4,0)+14000,28000))))+IF(I2410&lt;=0,0,IF(I2410&lt;=15000,I2410,IF(I2410&lt;=40000,ROUNDUP(I2410/2,0)+7500,IF(I2410&lt;=70000,ROUNDUP(I2410/4,0)+17500,35000)))),28000))))</f>
        <v/>
      </c>
      <c r="V2410" s="18">
        <f>MIN(70000,S2410+T2410+U2410)</f>
        <v/>
      </c>
      <c r="W2410" s="18">
        <f>MAX(0,ROUNDDOWN(M2410-J2410-N2410-K2410-0,-3))</f>
        <v/>
      </c>
      <c r="X2410" s="18">
        <f>MAX(0,ROUNDDOWN(M2410-J2410-N2410-K2410-R2410,-3))</f>
        <v/>
      </c>
      <c r="Y2410" s="18">
        <f>IF(W2410&lt;=0,0,ROUNDDOWN((W2410*LOOKUP(W2410,{0,1950001,3300001,6950001,9000001,18000001,40000001},{0.05,0.1,0.2,0.23,0.33,0.4,0.45})-LOOKUP(W2410,{0,1950001,3300001,6950001,9000001,18000001,40000001},{0,97500,427500,636000,1536000,2796000,4796000}))*1.021,-2))</f>
        <v/>
      </c>
      <c r="Z2410" s="18">
        <f>IF(X2410&lt;=0,0,ROUNDDOWN((X2410*LOOKUP(X2410,{0,1950001,3300001,6950001,9000001,18000001,40000001},{0.05,0.1,0.2,0.23,0.33,0.4,0.45})-LOOKUP(X2410,{0,1950001,3300001,6950001,9000001,18000001,40000001},{0,97500,427500,636000,1536000,2796000,4796000}))*1.021,-2))</f>
        <v/>
      </c>
      <c r="AA2410" s="18">
        <f>MAX(0,ROUNDDOWN(M2410-J2410-430000-L2410-0,-3))</f>
        <v/>
      </c>
      <c r="AB2410" s="18">
        <f>MAX(0,ROUNDDOWN(M2410-J2410-430000-L2410-V2410,-3))</f>
        <v/>
      </c>
      <c r="AC2410" s="18">
        <f>IF(M2410&lt;=450000,0,MAX(0,ROUNDDOWN(AA2410*0.06-MIN(50000,AA2410)*0.03,-2))+MAX(0,ROUNDDOWN(AA2410*0.04-MIN(50000,AA2410)*0.02,-2)))</f>
        <v/>
      </c>
      <c r="AD2410" s="18">
        <f>IF(M2410&lt;=450000,0,MAX(0,ROUNDDOWN(AB2410*0.06-MIN(50000,AB2410)*0.03,-2))+MAX(0,ROUNDDOWN(AB2410*0.04-MIN(50000,AB2410)*0.02,-2)))</f>
        <v/>
      </c>
      <c r="AE2410" s="18">
        <f>Y2410-Z2410</f>
        <v/>
      </c>
      <c r="AF2410" s="18">
        <f>AC2410-AD2410</f>
        <v/>
      </c>
      <c r="AG2410" s="18">
        <f>AE2410+AF2410</f>
        <v/>
      </c>
      <c r="AH2410" s="20">
        <f>IF(W2410&lt;=0,0,LOOKUP(W2410,{0,1950001,3300001,6950001,9000001,18000001,40000001},{0.05,0.1,0.2,0.23,0.33,0.4,0.45}))</f>
        <v/>
      </c>
    </row>
    <row r="2411">
      <c r="A2411" t="inlineStr">
        <is>
          <t>1万円刻み 特例あり一般12万円</t>
        </is>
      </c>
      <c r="B2411" s="18">
        <f>'4_1万円刻み'!$A$777</f>
        <v/>
      </c>
      <c r="C2411" s="19" t="n">
        <v>2026</v>
      </c>
      <c r="D2411" t="inlineStr">
        <is>
          <t>はい</t>
        </is>
      </c>
      <c r="E2411" s="18" t="n">
        <v>120000</v>
      </c>
      <c r="F2411" s="18" t="n">
        <v>0</v>
      </c>
      <c r="G2411" s="18" t="n">
        <v>0</v>
      </c>
      <c r="H2411" s="18" t="n">
        <v>0</v>
      </c>
      <c r="I2411" s="18" t="n">
        <v>0</v>
      </c>
      <c r="J2411" s="18">
        <f>ROUND(MIN(B2411/12,650000)*12*0.0915+MIN(B2411/12,1390000)*12*(0.0504+0)+B2411*0.005,0)</f>
        <v/>
      </c>
      <c r="K2411" s="18" t="n">
        <v>0</v>
      </c>
      <c r="L2411" s="18" t="n">
        <v>0</v>
      </c>
      <c r="M2411" s="18">
        <f>ROUND(IF(C2411&gt;=2026,IF(B2411&lt;741000,0,IF(B2411&lt;2191000,B2411-740000,IF(B2411&lt;2193000,1451000,IF(B2411&lt;2196000,1453000,IF(B2411&lt;2200000,1456000,IF(B2411&lt;3600000,ROUNDDOWN(B2411/4,-3)*2.8-80000,IF(B2411&lt;6600000,ROUNDDOWN(B2411/4,-3)*3.2-440000,IF(B2411&lt;8500000,ROUNDDOWN(B2411*0.9,0)-1100000,B2411-1950000)))))))),IF(B2411&lt;651000,0,IF(B2411&lt;1900000,B2411-650000,IF(B2411&lt;3600000,ROUNDDOWN(B2411/4,-3)*2.8-80000,IF(B2411&lt;6600000,ROUNDDOWN(B2411/4,-3)*3.2-440000,IF(B2411&lt;8500000,ROUNDDOWN(B2411*0.9,0)-1100000,B2411-1950000)))))),0)</f>
        <v/>
      </c>
      <c r="N2411" s="18">
        <f>IF(M2411&gt;23500000,NA(),IF(C2411&gt;=2026,IF(M2411&lt;=4890000,1040000,IF(M2411&lt;=6550000,670000,620000)),IF(M2411&lt;=1320000,950000,IF(M2411&lt;=3360000,880000,IF(M2411&lt;=4890000,680000,IF(M2411&lt;=6550000,630000,580000))))))</f>
        <v/>
      </c>
      <c r="O2411" s="18">
        <f>IF(F2411&lt;=0,IF(AND(D2411="はい",C2411&gt;=2026,C2411&lt;=2027),IF(E2411&lt;=0,0,IF(E2411&lt;=30000,E2411,IF(E2411&lt;=60000,ROUNDUP(E2411/2,0)+15000,IF(E2411&lt;=120000,ROUNDUP(E2411/4,0)+30000,60000)))),IF(E2411&lt;=0,0,IF(E2411&lt;=20000,E2411,IF(E2411&lt;=40000,ROUNDUP(E2411/2,0)+10000,IF(E2411&lt;=80000,ROUNDUP(E2411/4,0)+20000,40000))))),IF(E2411&lt;=0,IF(F2411&lt;=0,0,IF(F2411&lt;=25000,F2411,IF(F2411&lt;=50000,ROUNDUP(F2411/2,0)+12500,IF(F2411&lt;=100000,ROUNDUP(F2411/4,0)+25000,50000)))),MAX(IF(F2411&lt;=0,0,IF(F2411&lt;=25000,F2411,IF(F2411&lt;=50000,ROUNDUP(F2411/2,0)+12500,IF(F2411&lt;=100000,ROUNDUP(F2411/4,0)+25000,50000)))),MIN(IF(AND(D2411="はい",C2411&gt;=2026,C2411&lt;=2027),IF(E2411&lt;=0,0,IF(E2411&lt;=30000,E2411,IF(E2411&lt;=60000,ROUNDUP(E2411/2,0)+15000,IF(E2411&lt;=120000,ROUNDUP(E2411/4,0)+30000,60000)))),IF(E2411&lt;=0,0,IF(E2411&lt;=20000,E2411,IF(E2411&lt;=40000,ROUNDUP(E2411/2,0)+10000,IF(E2411&lt;=80000,ROUNDUP(E2411/4,0)+20000,40000)))))+IF(F2411&lt;=0,0,IF(F2411&lt;=25000,F2411,IF(F2411&lt;=50000,ROUNDUP(F2411/2,0)+12500,IF(F2411&lt;=100000,ROUNDUP(F2411/4,0)+25000,50000)))),IF(AND(D2411="はい",C2411&gt;=2026,C2411&lt;=2027),60000,40000)))))</f>
        <v/>
      </c>
      <c r="P2411" s="18">
        <f>IF(G2411&lt;=0,0,IF(G2411&lt;=20000,G2411,IF(G2411&lt;=40000,ROUNDUP(G2411/2,0)+10000,IF(G2411&lt;=80000,ROUNDUP(G2411/4,0)+20000,40000))))</f>
        <v/>
      </c>
      <c r="Q2411" s="18">
        <f>IF(I2411&lt;=0,IF(H2411&lt;=0,0,IF(H2411&lt;=20000,H2411,IF(H2411&lt;=40000,ROUNDUP(H2411/2,0)+10000,IF(H2411&lt;=80000,ROUNDUP(H2411/4,0)+20000,40000)))),IF(H2411&lt;=0,IF(I2411&lt;=0,0,IF(I2411&lt;=25000,I2411,IF(I2411&lt;=50000,ROUNDUP(I2411/2,0)+12500,IF(I2411&lt;=100000,ROUNDUP(I2411/4,0)+25000,50000)))),MAX(IF(I2411&lt;=0,0,IF(I2411&lt;=25000,I2411,IF(I2411&lt;=50000,ROUNDUP(I2411/2,0)+12500,IF(I2411&lt;=100000,ROUNDUP(I2411/4,0)+25000,50000)))),MIN(IF(H2411&lt;=0,0,IF(H2411&lt;=20000,H2411,IF(H2411&lt;=40000,ROUNDUP(H2411/2,0)+10000,IF(H2411&lt;=80000,ROUNDUP(H2411/4,0)+20000,40000))))+IF(I2411&lt;=0,0,IF(I2411&lt;=25000,I2411,IF(I2411&lt;=50000,ROUNDUP(I2411/2,0)+12500,IF(I2411&lt;=100000,ROUNDUP(I2411/4,0)+25000,50000)))),40000))))</f>
        <v/>
      </c>
      <c r="R2411" s="18">
        <f>MIN(120000,O2411+P2411+Q2411)</f>
        <v/>
      </c>
      <c r="S2411" s="18">
        <f>IF(F2411&lt;=0,IF(E2411&lt;=0,0,IF(E2411&lt;=12000,E2411,IF(E2411&lt;=32000,ROUNDUP(E2411/2,0)+6000,IF(E2411&lt;=56000,ROUNDUP(E2411/4,0)+14000,28000)))),IF(E2411&lt;=0,IF(F2411&lt;=0,0,IF(F2411&lt;=15000,F2411,IF(F2411&lt;=40000,ROUNDUP(F2411/2,0)+7500,IF(F2411&lt;=70000,ROUNDUP(F2411/4,0)+17500,35000)))),MAX(IF(F2411&lt;=0,0,IF(F2411&lt;=15000,F2411,IF(F2411&lt;=40000,ROUNDUP(F2411/2,0)+7500,IF(F2411&lt;=70000,ROUNDUP(F2411/4,0)+17500,35000)))),MIN(IF(E2411&lt;=0,0,IF(E2411&lt;=12000,E2411,IF(E2411&lt;=32000,ROUNDUP(E2411/2,0)+6000,IF(E2411&lt;=56000,ROUNDUP(E2411/4,0)+14000,28000))))+IF(F2411&lt;=0,0,IF(F2411&lt;=15000,F2411,IF(F2411&lt;=40000,ROUNDUP(F2411/2,0)+7500,IF(F2411&lt;=70000,ROUNDUP(F2411/4,0)+17500,35000)))),28000))))</f>
        <v/>
      </c>
      <c r="T2411" s="18">
        <f>IF(G2411&lt;=0,0,IF(G2411&lt;=12000,G2411,IF(G2411&lt;=32000,ROUNDUP(G2411/2,0)+6000,IF(G2411&lt;=56000,ROUNDUP(G2411/4,0)+14000,28000))))</f>
        <v/>
      </c>
      <c r="U2411" s="18">
        <f>IF(I2411&lt;=0,IF(H2411&lt;=0,0,IF(H2411&lt;=12000,H2411,IF(H2411&lt;=32000,ROUNDUP(H2411/2,0)+6000,IF(H2411&lt;=56000,ROUNDUP(H2411/4,0)+14000,28000)))),IF(H2411&lt;=0,IF(I2411&lt;=0,0,IF(I2411&lt;=15000,I2411,IF(I2411&lt;=40000,ROUNDUP(I2411/2,0)+7500,IF(I2411&lt;=70000,ROUNDUP(I2411/4,0)+17500,35000)))),MAX(IF(I2411&lt;=0,0,IF(I2411&lt;=15000,I2411,IF(I2411&lt;=40000,ROUNDUP(I2411/2,0)+7500,IF(I2411&lt;=70000,ROUNDUP(I2411/4,0)+17500,35000)))),MIN(IF(H2411&lt;=0,0,IF(H2411&lt;=12000,H2411,IF(H2411&lt;=32000,ROUNDUP(H2411/2,0)+6000,IF(H2411&lt;=56000,ROUNDUP(H2411/4,0)+14000,28000))))+IF(I2411&lt;=0,0,IF(I2411&lt;=15000,I2411,IF(I2411&lt;=40000,ROUNDUP(I2411/2,0)+7500,IF(I2411&lt;=70000,ROUNDUP(I2411/4,0)+17500,35000)))),28000))))</f>
        <v/>
      </c>
      <c r="V2411" s="18">
        <f>MIN(70000,S2411+T2411+U2411)</f>
        <v/>
      </c>
      <c r="W2411" s="18">
        <f>MAX(0,ROUNDDOWN(M2411-J2411-N2411-K2411-0,-3))</f>
        <v/>
      </c>
      <c r="X2411" s="18">
        <f>MAX(0,ROUNDDOWN(M2411-J2411-N2411-K2411-R2411,-3))</f>
        <v/>
      </c>
      <c r="Y2411" s="18">
        <f>IF(W2411&lt;=0,0,ROUNDDOWN((W2411*LOOKUP(W2411,{0,1950001,3300001,6950001,9000001,18000001,40000001},{0.05,0.1,0.2,0.23,0.33,0.4,0.45})-LOOKUP(W2411,{0,1950001,3300001,6950001,9000001,18000001,40000001},{0,97500,427500,636000,1536000,2796000,4796000}))*1.021,-2))</f>
        <v/>
      </c>
      <c r="Z2411" s="18">
        <f>IF(X2411&lt;=0,0,ROUNDDOWN((X2411*LOOKUP(X2411,{0,1950001,3300001,6950001,9000001,18000001,40000001},{0.05,0.1,0.2,0.23,0.33,0.4,0.45})-LOOKUP(X2411,{0,1950001,3300001,6950001,9000001,18000001,40000001},{0,97500,427500,636000,1536000,2796000,4796000}))*1.021,-2))</f>
        <v/>
      </c>
      <c r="AA2411" s="18">
        <f>MAX(0,ROUNDDOWN(M2411-J2411-430000-L2411-0,-3))</f>
        <v/>
      </c>
      <c r="AB2411" s="18">
        <f>MAX(0,ROUNDDOWN(M2411-J2411-430000-L2411-V2411,-3))</f>
        <v/>
      </c>
      <c r="AC2411" s="18">
        <f>IF(M2411&lt;=450000,0,MAX(0,ROUNDDOWN(AA2411*0.06-MIN(50000,AA2411)*0.03,-2))+MAX(0,ROUNDDOWN(AA2411*0.04-MIN(50000,AA2411)*0.02,-2)))</f>
        <v/>
      </c>
      <c r="AD2411" s="18">
        <f>IF(M2411&lt;=450000,0,MAX(0,ROUNDDOWN(AB2411*0.06-MIN(50000,AB2411)*0.03,-2))+MAX(0,ROUNDDOWN(AB2411*0.04-MIN(50000,AB2411)*0.02,-2)))</f>
        <v/>
      </c>
      <c r="AE2411" s="18">
        <f>Y2411-Z2411</f>
        <v/>
      </c>
      <c r="AF2411" s="18">
        <f>AC2411-AD2411</f>
        <v/>
      </c>
      <c r="AG2411" s="18">
        <f>AE2411+AF2411</f>
        <v/>
      </c>
      <c r="AH2411" s="20">
        <f>IF(W2411&lt;=0,0,LOOKUP(W2411,{0,1950001,3300001,6950001,9000001,18000001,40000001},{0.05,0.1,0.2,0.23,0.33,0.4,0.45}))</f>
        <v/>
      </c>
    </row>
    <row r="2412">
      <c r="A2412" t="inlineStr">
        <is>
          <t>1万円刻み 3区分8万円ずつ</t>
        </is>
      </c>
      <c r="B2412" s="18">
        <f>'4_1万円刻み'!$A$778</f>
        <v/>
      </c>
      <c r="C2412" s="19" t="n">
        <v>2026</v>
      </c>
      <c r="D2412" t="inlineStr">
        <is>
          <t>いいえ</t>
        </is>
      </c>
      <c r="E2412" s="18" t="n">
        <v>80000</v>
      </c>
      <c r="F2412" s="18" t="n">
        <v>0</v>
      </c>
      <c r="G2412" s="18" t="n">
        <v>80000</v>
      </c>
      <c r="H2412" s="18" t="n">
        <v>80000</v>
      </c>
      <c r="I2412" s="18" t="n">
        <v>0</v>
      </c>
      <c r="J2412" s="18">
        <f>ROUND(MIN(B2412/12,650000)*12*0.0915+MIN(B2412/12,1390000)*12*(0.0504+0)+B2412*0.005,0)</f>
        <v/>
      </c>
      <c r="K2412" s="18" t="n">
        <v>0</v>
      </c>
      <c r="L2412" s="18" t="n">
        <v>0</v>
      </c>
      <c r="M2412" s="18">
        <f>ROUND(IF(C2412&gt;=2026,IF(B2412&lt;741000,0,IF(B2412&lt;2191000,B2412-740000,IF(B2412&lt;2193000,1451000,IF(B2412&lt;2196000,1453000,IF(B2412&lt;2200000,1456000,IF(B2412&lt;3600000,ROUNDDOWN(B2412/4,-3)*2.8-80000,IF(B2412&lt;6600000,ROUNDDOWN(B2412/4,-3)*3.2-440000,IF(B2412&lt;8500000,ROUNDDOWN(B2412*0.9,0)-1100000,B2412-1950000)))))))),IF(B2412&lt;651000,0,IF(B2412&lt;1900000,B2412-650000,IF(B2412&lt;3600000,ROUNDDOWN(B2412/4,-3)*2.8-80000,IF(B2412&lt;6600000,ROUNDDOWN(B2412/4,-3)*3.2-440000,IF(B2412&lt;8500000,ROUNDDOWN(B2412*0.9,0)-1100000,B2412-1950000)))))),0)</f>
        <v/>
      </c>
      <c r="N2412" s="18">
        <f>IF(M2412&gt;23500000,NA(),IF(C2412&gt;=2026,IF(M2412&lt;=4890000,1040000,IF(M2412&lt;=6550000,670000,620000)),IF(M2412&lt;=1320000,950000,IF(M2412&lt;=3360000,880000,IF(M2412&lt;=4890000,680000,IF(M2412&lt;=6550000,630000,580000))))))</f>
        <v/>
      </c>
      <c r="O2412" s="18">
        <f>IF(F2412&lt;=0,IF(AND(D2412="はい",C2412&gt;=2026,C2412&lt;=2027),IF(E2412&lt;=0,0,IF(E2412&lt;=30000,E2412,IF(E2412&lt;=60000,ROUNDUP(E2412/2,0)+15000,IF(E2412&lt;=120000,ROUNDUP(E2412/4,0)+30000,60000)))),IF(E2412&lt;=0,0,IF(E2412&lt;=20000,E2412,IF(E2412&lt;=40000,ROUNDUP(E2412/2,0)+10000,IF(E2412&lt;=80000,ROUNDUP(E2412/4,0)+20000,40000))))),IF(E2412&lt;=0,IF(F2412&lt;=0,0,IF(F2412&lt;=25000,F2412,IF(F2412&lt;=50000,ROUNDUP(F2412/2,0)+12500,IF(F2412&lt;=100000,ROUNDUP(F2412/4,0)+25000,50000)))),MAX(IF(F2412&lt;=0,0,IF(F2412&lt;=25000,F2412,IF(F2412&lt;=50000,ROUNDUP(F2412/2,0)+12500,IF(F2412&lt;=100000,ROUNDUP(F2412/4,0)+25000,50000)))),MIN(IF(AND(D2412="はい",C2412&gt;=2026,C2412&lt;=2027),IF(E2412&lt;=0,0,IF(E2412&lt;=30000,E2412,IF(E2412&lt;=60000,ROUNDUP(E2412/2,0)+15000,IF(E2412&lt;=120000,ROUNDUP(E2412/4,0)+30000,60000)))),IF(E2412&lt;=0,0,IF(E2412&lt;=20000,E2412,IF(E2412&lt;=40000,ROUNDUP(E2412/2,0)+10000,IF(E2412&lt;=80000,ROUNDUP(E2412/4,0)+20000,40000)))))+IF(F2412&lt;=0,0,IF(F2412&lt;=25000,F2412,IF(F2412&lt;=50000,ROUNDUP(F2412/2,0)+12500,IF(F2412&lt;=100000,ROUNDUP(F2412/4,0)+25000,50000)))),IF(AND(D2412="はい",C2412&gt;=2026,C2412&lt;=2027),60000,40000)))))</f>
        <v/>
      </c>
      <c r="P2412" s="18">
        <f>IF(G2412&lt;=0,0,IF(G2412&lt;=20000,G2412,IF(G2412&lt;=40000,ROUNDUP(G2412/2,0)+10000,IF(G2412&lt;=80000,ROUNDUP(G2412/4,0)+20000,40000))))</f>
        <v/>
      </c>
      <c r="Q2412" s="18">
        <f>IF(I2412&lt;=0,IF(H2412&lt;=0,0,IF(H2412&lt;=20000,H2412,IF(H2412&lt;=40000,ROUNDUP(H2412/2,0)+10000,IF(H2412&lt;=80000,ROUNDUP(H2412/4,0)+20000,40000)))),IF(H2412&lt;=0,IF(I2412&lt;=0,0,IF(I2412&lt;=25000,I2412,IF(I2412&lt;=50000,ROUNDUP(I2412/2,0)+12500,IF(I2412&lt;=100000,ROUNDUP(I2412/4,0)+25000,50000)))),MAX(IF(I2412&lt;=0,0,IF(I2412&lt;=25000,I2412,IF(I2412&lt;=50000,ROUNDUP(I2412/2,0)+12500,IF(I2412&lt;=100000,ROUNDUP(I2412/4,0)+25000,50000)))),MIN(IF(H2412&lt;=0,0,IF(H2412&lt;=20000,H2412,IF(H2412&lt;=40000,ROUNDUP(H2412/2,0)+10000,IF(H2412&lt;=80000,ROUNDUP(H2412/4,0)+20000,40000))))+IF(I2412&lt;=0,0,IF(I2412&lt;=25000,I2412,IF(I2412&lt;=50000,ROUNDUP(I2412/2,0)+12500,IF(I2412&lt;=100000,ROUNDUP(I2412/4,0)+25000,50000)))),40000))))</f>
        <v/>
      </c>
      <c r="R2412" s="18">
        <f>MIN(120000,O2412+P2412+Q2412)</f>
        <v/>
      </c>
      <c r="S2412" s="18">
        <f>IF(F2412&lt;=0,IF(E2412&lt;=0,0,IF(E2412&lt;=12000,E2412,IF(E2412&lt;=32000,ROUNDUP(E2412/2,0)+6000,IF(E2412&lt;=56000,ROUNDUP(E2412/4,0)+14000,28000)))),IF(E2412&lt;=0,IF(F2412&lt;=0,0,IF(F2412&lt;=15000,F2412,IF(F2412&lt;=40000,ROUNDUP(F2412/2,0)+7500,IF(F2412&lt;=70000,ROUNDUP(F2412/4,0)+17500,35000)))),MAX(IF(F2412&lt;=0,0,IF(F2412&lt;=15000,F2412,IF(F2412&lt;=40000,ROUNDUP(F2412/2,0)+7500,IF(F2412&lt;=70000,ROUNDUP(F2412/4,0)+17500,35000)))),MIN(IF(E2412&lt;=0,0,IF(E2412&lt;=12000,E2412,IF(E2412&lt;=32000,ROUNDUP(E2412/2,0)+6000,IF(E2412&lt;=56000,ROUNDUP(E2412/4,0)+14000,28000))))+IF(F2412&lt;=0,0,IF(F2412&lt;=15000,F2412,IF(F2412&lt;=40000,ROUNDUP(F2412/2,0)+7500,IF(F2412&lt;=70000,ROUNDUP(F2412/4,0)+17500,35000)))),28000))))</f>
        <v/>
      </c>
      <c r="T2412" s="18">
        <f>IF(G2412&lt;=0,0,IF(G2412&lt;=12000,G2412,IF(G2412&lt;=32000,ROUNDUP(G2412/2,0)+6000,IF(G2412&lt;=56000,ROUNDUP(G2412/4,0)+14000,28000))))</f>
        <v/>
      </c>
      <c r="U2412" s="18">
        <f>IF(I2412&lt;=0,IF(H2412&lt;=0,0,IF(H2412&lt;=12000,H2412,IF(H2412&lt;=32000,ROUNDUP(H2412/2,0)+6000,IF(H2412&lt;=56000,ROUNDUP(H2412/4,0)+14000,28000)))),IF(H2412&lt;=0,IF(I2412&lt;=0,0,IF(I2412&lt;=15000,I2412,IF(I2412&lt;=40000,ROUNDUP(I2412/2,0)+7500,IF(I2412&lt;=70000,ROUNDUP(I2412/4,0)+17500,35000)))),MAX(IF(I2412&lt;=0,0,IF(I2412&lt;=15000,I2412,IF(I2412&lt;=40000,ROUNDUP(I2412/2,0)+7500,IF(I2412&lt;=70000,ROUNDUP(I2412/4,0)+17500,35000)))),MIN(IF(H2412&lt;=0,0,IF(H2412&lt;=12000,H2412,IF(H2412&lt;=32000,ROUNDUP(H2412/2,0)+6000,IF(H2412&lt;=56000,ROUNDUP(H2412/4,0)+14000,28000))))+IF(I2412&lt;=0,0,IF(I2412&lt;=15000,I2412,IF(I2412&lt;=40000,ROUNDUP(I2412/2,0)+7500,IF(I2412&lt;=70000,ROUNDUP(I2412/4,0)+17500,35000)))),28000))))</f>
        <v/>
      </c>
      <c r="V2412" s="18">
        <f>MIN(70000,S2412+T2412+U2412)</f>
        <v/>
      </c>
      <c r="W2412" s="18">
        <f>MAX(0,ROUNDDOWN(M2412-J2412-N2412-K2412-0,-3))</f>
        <v/>
      </c>
      <c r="X2412" s="18">
        <f>MAX(0,ROUNDDOWN(M2412-J2412-N2412-K2412-R2412,-3))</f>
        <v/>
      </c>
      <c r="Y2412" s="18">
        <f>IF(W2412&lt;=0,0,ROUNDDOWN((W2412*LOOKUP(W2412,{0,1950001,3300001,6950001,9000001,18000001,40000001},{0.05,0.1,0.2,0.23,0.33,0.4,0.45})-LOOKUP(W2412,{0,1950001,3300001,6950001,9000001,18000001,40000001},{0,97500,427500,636000,1536000,2796000,4796000}))*1.021,-2))</f>
        <v/>
      </c>
      <c r="Z2412" s="18">
        <f>IF(X2412&lt;=0,0,ROUNDDOWN((X2412*LOOKUP(X2412,{0,1950001,3300001,6950001,9000001,18000001,40000001},{0.05,0.1,0.2,0.23,0.33,0.4,0.45})-LOOKUP(X2412,{0,1950001,3300001,6950001,9000001,18000001,40000001},{0,97500,427500,636000,1536000,2796000,4796000}))*1.021,-2))</f>
        <v/>
      </c>
      <c r="AA2412" s="18">
        <f>MAX(0,ROUNDDOWN(M2412-J2412-430000-L2412-0,-3))</f>
        <v/>
      </c>
      <c r="AB2412" s="18">
        <f>MAX(0,ROUNDDOWN(M2412-J2412-430000-L2412-V2412,-3))</f>
        <v/>
      </c>
      <c r="AC2412" s="18">
        <f>IF(M2412&lt;=450000,0,MAX(0,ROUNDDOWN(AA2412*0.06-MIN(50000,AA2412)*0.03,-2))+MAX(0,ROUNDDOWN(AA2412*0.04-MIN(50000,AA2412)*0.02,-2)))</f>
        <v/>
      </c>
      <c r="AD2412" s="18">
        <f>IF(M2412&lt;=450000,0,MAX(0,ROUNDDOWN(AB2412*0.06-MIN(50000,AB2412)*0.03,-2))+MAX(0,ROUNDDOWN(AB2412*0.04-MIN(50000,AB2412)*0.02,-2)))</f>
        <v/>
      </c>
      <c r="AE2412" s="18">
        <f>Y2412-Z2412</f>
        <v/>
      </c>
      <c r="AF2412" s="18">
        <f>AC2412-AD2412</f>
        <v/>
      </c>
      <c r="AG2412" s="18">
        <f>AE2412+AF2412</f>
        <v/>
      </c>
      <c r="AH2412" s="20">
        <f>IF(W2412&lt;=0,0,LOOKUP(W2412,{0,1950001,3300001,6950001,9000001,18000001,40000001},{0.05,0.1,0.2,0.23,0.33,0.4,0.45}))</f>
        <v/>
      </c>
    </row>
    <row r="2413">
      <c r="A2413" t="inlineStr">
        <is>
          <t>1万円刻み 一般8万円</t>
        </is>
      </c>
      <c r="B2413" s="18">
        <f>'4_1万円刻み'!$A$778</f>
        <v/>
      </c>
      <c r="C2413" s="19" t="n">
        <v>2026</v>
      </c>
      <c r="D2413" t="inlineStr">
        <is>
          <t>いいえ</t>
        </is>
      </c>
      <c r="E2413" s="18" t="n">
        <v>80000</v>
      </c>
      <c r="F2413" s="18" t="n">
        <v>0</v>
      </c>
      <c r="G2413" s="18" t="n">
        <v>0</v>
      </c>
      <c r="H2413" s="18" t="n">
        <v>0</v>
      </c>
      <c r="I2413" s="18" t="n">
        <v>0</v>
      </c>
      <c r="J2413" s="18">
        <f>ROUND(MIN(B2413/12,650000)*12*0.0915+MIN(B2413/12,1390000)*12*(0.0504+0)+B2413*0.005,0)</f>
        <v/>
      </c>
      <c r="K2413" s="18" t="n">
        <v>0</v>
      </c>
      <c r="L2413" s="18" t="n">
        <v>0</v>
      </c>
      <c r="M2413" s="18">
        <f>ROUND(IF(C2413&gt;=2026,IF(B2413&lt;741000,0,IF(B2413&lt;2191000,B2413-740000,IF(B2413&lt;2193000,1451000,IF(B2413&lt;2196000,1453000,IF(B2413&lt;2200000,1456000,IF(B2413&lt;3600000,ROUNDDOWN(B2413/4,-3)*2.8-80000,IF(B2413&lt;6600000,ROUNDDOWN(B2413/4,-3)*3.2-440000,IF(B2413&lt;8500000,ROUNDDOWN(B2413*0.9,0)-1100000,B2413-1950000)))))))),IF(B2413&lt;651000,0,IF(B2413&lt;1900000,B2413-650000,IF(B2413&lt;3600000,ROUNDDOWN(B2413/4,-3)*2.8-80000,IF(B2413&lt;6600000,ROUNDDOWN(B2413/4,-3)*3.2-440000,IF(B2413&lt;8500000,ROUNDDOWN(B2413*0.9,0)-1100000,B2413-1950000)))))),0)</f>
        <v/>
      </c>
      <c r="N2413" s="18">
        <f>IF(M2413&gt;23500000,NA(),IF(C2413&gt;=2026,IF(M2413&lt;=4890000,1040000,IF(M2413&lt;=6550000,670000,620000)),IF(M2413&lt;=1320000,950000,IF(M2413&lt;=3360000,880000,IF(M2413&lt;=4890000,680000,IF(M2413&lt;=6550000,630000,580000))))))</f>
        <v/>
      </c>
      <c r="O2413" s="18">
        <f>IF(F2413&lt;=0,IF(AND(D2413="はい",C2413&gt;=2026,C2413&lt;=2027),IF(E2413&lt;=0,0,IF(E2413&lt;=30000,E2413,IF(E2413&lt;=60000,ROUNDUP(E2413/2,0)+15000,IF(E2413&lt;=120000,ROUNDUP(E2413/4,0)+30000,60000)))),IF(E2413&lt;=0,0,IF(E2413&lt;=20000,E2413,IF(E2413&lt;=40000,ROUNDUP(E2413/2,0)+10000,IF(E2413&lt;=80000,ROUNDUP(E2413/4,0)+20000,40000))))),IF(E2413&lt;=0,IF(F2413&lt;=0,0,IF(F2413&lt;=25000,F2413,IF(F2413&lt;=50000,ROUNDUP(F2413/2,0)+12500,IF(F2413&lt;=100000,ROUNDUP(F2413/4,0)+25000,50000)))),MAX(IF(F2413&lt;=0,0,IF(F2413&lt;=25000,F2413,IF(F2413&lt;=50000,ROUNDUP(F2413/2,0)+12500,IF(F2413&lt;=100000,ROUNDUP(F2413/4,0)+25000,50000)))),MIN(IF(AND(D2413="はい",C2413&gt;=2026,C2413&lt;=2027),IF(E2413&lt;=0,0,IF(E2413&lt;=30000,E2413,IF(E2413&lt;=60000,ROUNDUP(E2413/2,0)+15000,IF(E2413&lt;=120000,ROUNDUP(E2413/4,0)+30000,60000)))),IF(E2413&lt;=0,0,IF(E2413&lt;=20000,E2413,IF(E2413&lt;=40000,ROUNDUP(E2413/2,0)+10000,IF(E2413&lt;=80000,ROUNDUP(E2413/4,0)+20000,40000)))))+IF(F2413&lt;=0,0,IF(F2413&lt;=25000,F2413,IF(F2413&lt;=50000,ROUNDUP(F2413/2,0)+12500,IF(F2413&lt;=100000,ROUNDUP(F2413/4,0)+25000,50000)))),IF(AND(D2413="はい",C2413&gt;=2026,C2413&lt;=2027),60000,40000)))))</f>
        <v/>
      </c>
      <c r="P2413" s="18">
        <f>IF(G2413&lt;=0,0,IF(G2413&lt;=20000,G2413,IF(G2413&lt;=40000,ROUNDUP(G2413/2,0)+10000,IF(G2413&lt;=80000,ROUNDUP(G2413/4,0)+20000,40000))))</f>
        <v/>
      </c>
      <c r="Q2413" s="18">
        <f>IF(I2413&lt;=0,IF(H2413&lt;=0,0,IF(H2413&lt;=20000,H2413,IF(H2413&lt;=40000,ROUNDUP(H2413/2,0)+10000,IF(H2413&lt;=80000,ROUNDUP(H2413/4,0)+20000,40000)))),IF(H2413&lt;=0,IF(I2413&lt;=0,0,IF(I2413&lt;=25000,I2413,IF(I2413&lt;=50000,ROUNDUP(I2413/2,0)+12500,IF(I2413&lt;=100000,ROUNDUP(I2413/4,0)+25000,50000)))),MAX(IF(I2413&lt;=0,0,IF(I2413&lt;=25000,I2413,IF(I2413&lt;=50000,ROUNDUP(I2413/2,0)+12500,IF(I2413&lt;=100000,ROUNDUP(I2413/4,0)+25000,50000)))),MIN(IF(H2413&lt;=0,0,IF(H2413&lt;=20000,H2413,IF(H2413&lt;=40000,ROUNDUP(H2413/2,0)+10000,IF(H2413&lt;=80000,ROUNDUP(H2413/4,0)+20000,40000))))+IF(I2413&lt;=0,0,IF(I2413&lt;=25000,I2413,IF(I2413&lt;=50000,ROUNDUP(I2413/2,0)+12500,IF(I2413&lt;=100000,ROUNDUP(I2413/4,0)+25000,50000)))),40000))))</f>
        <v/>
      </c>
      <c r="R2413" s="18">
        <f>MIN(120000,O2413+P2413+Q2413)</f>
        <v/>
      </c>
      <c r="S2413" s="18">
        <f>IF(F2413&lt;=0,IF(E2413&lt;=0,0,IF(E2413&lt;=12000,E2413,IF(E2413&lt;=32000,ROUNDUP(E2413/2,0)+6000,IF(E2413&lt;=56000,ROUNDUP(E2413/4,0)+14000,28000)))),IF(E2413&lt;=0,IF(F2413&lt;=0,0,IF(F2413&lt;=15000,F2413,IF(F2413&lt;=40000,ROUNDUP(F2413/2,0)+7500,IF(F2413&lt;=70000,ROUNDUP(F2413/4,0)+17500,35000)))),MAX(IF(F2413&lt;=0,0,IF(F2413&lt;=15000,F2413,IF(F2413&lt;=40000,ROUNDUP(F2413/2,0)+7500,IF(F2413&lt;=70000,ROUNDUP(F2413/4,0)+17500,35000)))),MIN(IF(E2413&lt;=0,0,IF(E2413&lt;=12000,E2413,IF(E2413&lt;=32000,ROUNDUP(E2413/2,0)+6000,IF(E2413&lt;=56000,ROUNDUP(E2413/4,0)+14000,28000))))+IF(F2413&lt;=0,0,IF(F2413&lt;=15000,F2413,IF(F2413&lt;=40000,ROUNDUP(F2413/2,0)+7500,IF(F2413&lt;=70000,ROUNDUP(F2413/4,0)+17500,35000)))),28000))))</f>
        <v/>
      </c>
      <c r="T2413" s="18">
        <f>IF(G2413&lt;=0,0,IF(G2413&lt;=12000,G2413,IF(G2413&lt;=32000,ROUNDUP(G2413/2,0)+6000,IF(G2413&lt;=56000,ROUNDUP(G2413/4,0)+14000,28000))))</f>
        <v/>
      </c>
      <c r="U2413" s="18">
        <f>IF(I2413&lt;=0,IF(H2413&lt;=0,0,IF(H2413&lt;=12000,H2413,IF(H2413&lt;=32000,ROUNDUP(H2413/2,0)+6000,IF(H2413&lt;=56000,ROUNDUP(H2413/4,0)+14000,28000)))),IF(H2413&lt;=0,IF(I2413&lt;=0,0,IF(I2413&lt;=15000,I2413,IF(I2413&lt;=40000,ROUNDUP(I2413/2,0)+7500,IF(I2413&lt;=70000,ROUNDUP(I2413/4,0)+17500,35000)))),MAX(IF(I2413&lt;=0,0,IF(I2413&lt;=15000,I2413,IF(I2413&lt;=40000,ROUNDUP(I2413/2,0)+7500,IF(I2413&lt;=70000,ROUNDUP(I2413/4,0)+17500,35000)))),MIN(IF(H2413&lt;=0,0,IF(H2413&lt;=12000,H2413,IF(H2413&lt;=32000,ROUNDUP(H2413/2,0)+6000,IF(H2413&lt;=56000,ROUNDUP(H2413/4,0)+14000,28000))))+IF(I2413&lt;=0,0,IF(I2413&lt;=15000,I2413,IF(I2413&lt;=40000,ROUNDUP(I2413/2,0)+7500,IF(I2413&lt;=70000,ROUNDUP(I2413/4,0)+17500,35000)))),28000))))</f>
        <v/>
      </c>
      <c r="V2413" s="18">
        <f>MIN(70000,S2413+T2413+U2413)</f>
        <v/>
      </c>
      <c r="W2413" s="18">
        <f>MAX(0,ROUNDDOWN(M2413-J2413-N2413-K2413-0,-3))</f>
        <v/>
      </c>
      <c r="X2413" s="18">
        <f>MAX(0,ROUNDDOWN(M2413-J2413-N2413-K2413-R2413,-3))</f>
        <v/>
      </c>
      <c r="Y2413" s="18">
        <f>IF(W2413&lt;=0,0,ROUNDDOWN((W2413*LOOKUP(W2413,{0,1950001,3300001,6950001,9000001,18000001,40000001},{0.05,0.1,0.2,0.23,0.33,0.4,0.45})-LOOKUP(W2413,{0,1950001,3300001,6950001,9000001,18000001,40000001},{0,97500,427500,636000,1536000,2796000,4796000}))*1.021,-2))</f>
        <v/>
      </c>
      <c r="Z2413" s="18">
        <f>IF(X2413&lt;=0,0,ROUNDDOWN((X2413*LOOKUP(X2413,{0,1950001,3300001,6950001,9000001,18000001,40000001},{0.05,0.1,0.2,0.23,0.33,0.4,0.45})-LOOKUP(X2413,{0,1950001,3300001,6950001,9000001,18000001,40000001},{0,97500,427500,636000,1536000,2796000,4796000}))*1.021,-2))</f>
        <v/>
      </c>
      <c r="AA2413" s="18">
        <f>MAX(0,ROUNDDOWN(M2413-J2413-430000-L2413-0,-3))</f>
        <v/>
      </c>
      <c r="AB2413" s="18">
        <f>MAX(0,ROUNDDOWN(M2413-J2413-430000-L2413-V2413,-3))</f>
        <v/>
      </c>
      <c r="AC2413" s="18">
        <f>IF(M2413&lt;=450000,0,MAX(0,ROUNDDOWN(AA2413*0.06-MIN(50000,AA2413)*0.03,-2))+MAX(0,ROUNDDOWN(AA2413*0.04-MIN(50000,AA2413)*0.02,-2)))</f>
        <v/>
      </c>
      <c r="AD2413" s="18">
        <f>IF(M2413&lt;=450000,0,MAX(0,ROUNDDOWN(AB2413*0.06-MIN(50000,AB2413)*0.03,-2))+MAX(0,ROUNDDOWN(AB2413*0.04-MIN(50000,AB2413)*0.02,-2)))</f>
        <v/>
      </c>
      <c r="AE2413" s="18">
        <f>Y2413-Z2413</f>
        <v/>
      </c>
      <c r="AF2413" s="18">
        <f>AC2413-AD2413</f>
        <v/>
      </c>
      <c r="AG2413" s="18">
        <f>AE2413+AF2413</f>
        <v/>
      </c>
      <c r="AH2413" s="20">
        <f>IF(W2413&lt;=0,0,LOOKUP(W2413,{0,1950001,3300001,6950001,9000001,18000001,40000001},{0.05,0.1,0.2,0.23,0.33,0.4,0.45}))</f>
        <v/>
      </c>
    </row>
    <row r="2414">
      <c r="A2414" t="inlineStr">
        <is>
          <t>1万円刻み 特例あり一般12万円</t>
        </is>
      </c>
      <c r="B2414" s="18">
        <f>'4_1万円刻み'!$A$778</f>
        <v/>
      </c>
      <c r="C2414" s="19" t="n">
        <v>2026</v>
      </c>
      <c r="D2414" t="inlineStr">
        <is>
          <t>はい</t>
        </is>
      </c>
      <c r="E2414" s="18" t="n">
        <v>120000</v>
      </c>
      <c r="F2414" s="18" t="n">
        <v>0</v>
      </c>
      <c r="G2414" s="18" t="n">
        <v>0</v>
      </c>
      <c r="H2414" s="18" t="n">
        <v>0</v>
      </c>
      <c r="I2414" s="18" t="n">
        <v>0</v>
      </c>
      <c r="J2414" s="18">
        <f>ROUND(MIN(B2414/12,650000)*12*0.0915+MIN(B2414/12,1390000)*12*(0.0504+0)+B2414*0.005,0)</f>
        <v/>
      </c>
      <c r="K2414" s="18" t="n">
        <v>0</v>
      </c>
      <c r="L2414" s="18" t="n">
        <v>0</v>
      </c>
      <c r="M2414" s="18">
        <f>ROUND(IF(C2414&gt;=2026,IF(B2414&lt;741000,0,IF(B2414&lt;2191000,B2414-740000,IF(B2414&lt;2193000,1451000,IF(B2414&lt;2196000,1453000,IF(B2414&lt;2200000,1456000,IF(B2414&lt;3600000,ROUNDDOWN(B2414/4,-3)*2.8-80000,IF(B2414&lt;6600000,ROUNDDOWN(B2414/4,-3)*3.2-440000,IF(B2414&lt;8500000,ROUNDDOWN(B2414*0.9,0)-1100000,B2414-1950000)))))))),IF(B2414&lt;651000,0,IF(B2414&lt;1900000,B2414-650000,IF(B2414&lt;3600000,ROUNDDOWN(B2414/4,-3)*2.8-80000,IF(B2414&lt;6600000,ROUNDDOWN(B2414/4,-3)*3.2-440000,IF(B2414&lt;8500000,ROUNDDOWN(B2414*0.9,0)-1100000,B2414-1950000)))))),0)</f>
        <v/>
      </c>
      <c r="N2414" s="18">
        <f>IF(M2414&gt;23500000,NA(),IF(C2414&gt;=2026,IF(M2414&lt;=4890000,1040000,IF(M2414&lt;=6550000,670000,620000)),IF(M2414&lt;=1320000,950000,IF(M2414&lt;=3360000,880000,IF(M2414&lt;=4890000,680000,IF(M2414&lt;=6550000,630000,580000))))))</f>
        <v/>
      </c>
      <c r="O2414" s="18">
        <f>IF(F2414&lt;=0,IF(AND(D2414="はい",C2414&gt;=2026,C2414&lt;=2027),IF(E2414&lt;=0,0,IF(E2414&lt;=30000,E2414,IF(E2414&lt;=60000,ROUNDUP(E2414/2,0)+15000,IF(E2414&lt;=120000,ROUNDUP(E2414/4,0)+30000,60000)))),IF(E2414&lt;=0,0,IF(E2414&lt;=20000,E2414,IF(E2414&lt;=40000,ROUNDUP(E2414/2,0)+10000,IF(E2414&lt;=80000,ROUNDUP(E2414/4,0)+20000,40000))))),IF(E2414&lt;=0,IF(F2414&lt;=0,0,IF(F2414&lt;=25000,F2414,IF(F2414&lt;=50000,ROUNDUP(F2414/2,0)+12500,IF(F2414&lt;=100000,ROUNDUP(F2414/4,0)+25000,50000)))),MAX(IF(F2414&lt;=0,0,IF(F2414&lt;=25000,F2414,IF(F2414&lt;=50000,ROUNDUP(F2414/2,0)+12500,IF(F2414&lt;=100000,ROUNDUP(F2414/4,0)+25000,50000)))),MIN(IF(AND(D2414="はい",C2414&gt;=2026,C2414&lt;=2027),IF(E2414&lt;=0,0,IF(E2414&lt;=30000,E2414,IF(E2414&lt;=60000,ROUNDUP(E2414/2,0)+15000,IF(E2414&lt;=120000,ROUNDUP(E2414/4,0)+30000,60000)))),IF(E2414&lt;=0,0,IF(E2414&lt;=20000,E2414,IF(E2414&lt;=40000,ROUNDUP(E2414/2,0)+10000,IF(E2414&lt;=80000,ROUNDUP(E2414/4,0)+20000,40000)))))+IF(F2414&lt;=0,0,IF(F2414&lt;=25000,F2414,IF(F2414&lt;=50000,ROUNDUP(F2414/2,0)+12500,IF(F2414&lt;=100000,ROUNDUP(F2414/4,0)+25000,50000)))),IF(AND(D2414="はい",C2414&gt;=2026,C2414&lt;=2027),60000,40000)))))</f>
        <v/>
      </c>
      <c r="P2414" s="18">
        <f>IF(G2414&lt;=0,0,IF(G2414&lt;=20000,G2414,IF(G2414&lt;=40000,ROUNDUP(G2414/2,0)+10000,IF(G2414&lt;=80000,ROUNDUP(G2414/4,0)+20000,40000))))</f>
        <v/>
      </c>
      <c r="Q2414" s="18">
        <f>IF(I2414&lt;=0,IF(H2414&lt;=0,0,IF(H2414&lt;=20000,H2414,IF(H2414&lt;=40000,ROUNDUP(H2414/2,0)+10000,IF(H2414&lt;=80000,ROUNDUP(H2414/4,0)+20000,40000)))),IF(H2414&lt;=0,IF(I2414&lt;=0,0,IF(I2414&lt;=25000,I2414,IF(I2414&lt;=50000,ROUNDUP(I2414/2,0)+12500,IF(I2414&lt;=100000,ROUNDUP(I2414/4,0)+25000,50000)))),MAX(IF(I2414&lt;=0,0,IF(I2414&lt;=25000,I2414,IF(I2414&lt;=50000,ROUNDUP(I2414/2,0)+12500,IF(I2414&lt;=100000,ROUNDUP(I2414/4,0)+25000,50000)))),MIN(IF(H2414&lt;=0,0,IF(H2414&lt;=20000,H2414,IF(H2414&lt;=40000,ROUNDUP(H2414/2,0)+10000,IF(H2414&lt;=80000,ROUNDUP(H2414/4,0)+20000,40000))))+IF(I2414&lt;=0,0,IF(I2414&lt;=25000,I2414,IF(I2414&lt;=50000,ROUNDUP(I2414/2,0)+12500,IF(I2414&lt;=100000,ROUNDUP(I2414/4,0)+25000,50000)))),40000))))</f>
        <v/>
      </c>
      <c r="R2414" s="18">
        <f>MIN(120000,O2414+P2414+Q2414)</f>
        <v/>
      </c>
      <c r="S2414" s="18">
        <f>IF(F2414&lt;=0,IF(E2414&lt;=0,0,IF(E2414&lt;=12000,E2414,IF(E2414&lt;=32000,ROUNDUP(E2414/2,0)+6000,IF(E2414&lt;=56000,ROUNDUP(E2414/4,0)+14000,28000)))),IF(E2414&lt;=0,IF(F2414&lt;=0,0,IF(F2414&lt;=15000,F2414,IF(F2414&lt;=40000,ROUNDUP(F2414/2,0)+7500,IF(F2414&lt;=70000,ROUNDUP(F2414/4,0)+17500,35000)))),MAX(IF(F2414&lt;=0,0,IF(F2414&lt;=15000,F2414,IF(F2414&lt;=40000,ROUNDUP(F2414/2,0)+7500,IF(F2414&lt;=70000,ROUNDUP(F2414/4,0)+17500,35000)))),MIN(IF(E2414&lt;=0,0,IF(E2414&lt;=12000,E2414,IF(E2414&lt;=32000,ROUNDUP(E2414/2,0)+6000,IF(E2414&lt;=56000,ROUNDUP(E2414/4,0)+14000,28000))))+IF(F2414&lt;=0,0,IF(F2414&lt;=15000,F2414,IF(F2414&lt;=40000,ROUNDUP(F2414/2,0)+7500,IF(F2414&lt;=70000,ROUNDUP(F2414/4,0)+17500,35000)))),28000))))</f>
        <v/>
      </c>
      <c r="T2414" s="18">
        <f>IF(G2414&lt;=0,0,IF(G2414&lt;=12000,G2414,IF(G2414&lt;=32000,ROUNDUP(G2414/2,0)+6000,IF(G2414&lt;=56000,ROUNDUP(G2414/4,0)+14000,28000))))</f>
        <v/>
      </c>
      <c r="U2414" s="18">
        <f>IF(I2414&lt;=0,IF(H2414&lt;=0,0,IF(H2414&lt;=12000,H2414,IF(H2414&lt;=32000,ROUNDUP(H2414/2,0)+6000,IF(H2414&lt;=56000,ROUNDUP(H2414/4,0)+14000,28000)))),IF(H2414&lt;=0,IF(I2414&lt;=0,0,IF(I2414&lt;=15000,I2414,IF(I2414&lt;=40000,ROUNDUP(I2414/2,0)+7500,IF(I2414&lt;=70000,ROUNDUP(I2414/4,0)+17500,35000)))),MAX(IF(I2414&lt;=0,0,IF(I2414&lt;=15000,I2414,IF(I2414&lt;=40000,ROUNDUP(I2414/2,0)+7500,IF(I2414&lt;=70000,ROUNDUP(I2414/4,0)+17500,35000)))),MIN(IF(H2414&lt;=0,0,IF(H2414&lt;=12000,H2414,IF(H2414&lt;=32000,ROUNDUP(H2414/2,0)+6000,IF(H2414&lt;=56000,ROUNDUP(H2414/4,0)+14000,28000))))+IF(I2414&lt;=0,0,IF(I2414&lt;=15000,I2414,IF(I2414&lt;=40000,ROUNDUP(I2414/2,0)+7500,IF(I2414&lt;=70000,ROUNDUP(I2414/4,0)+17500,35000)))),28000))))</f>
        <v/>
      </c>
      <c r="V2414" s="18">
        <f>MIN(70000,S2414+T2414+U2414)</f>
        <v/>
      </c>
      <c r="W2414" s="18">
        <f>MAX(0,ROUNDDOWN(M2414-J2414-N2414-K2414-0,-3))</f>
        <v/>
      </c>
      <c r="X2414" s="18">
        <f>MAX(0,ROUNDDOWN(M2414-J2414-N2414-K2414-R2414,-3))</f>
        <v/>
      </c>
      <c r="Y2414" s="18">
        <f>IF(W2414&lt;=0,0,ROUNDDOWN((W2414*LOOKUP(W2414,{0,1950001,3300001,6950001,9000001,18000001,40000001},{0.05,0.1,0.2,0.23,0.33,0.4,0.45})-LOOKUP(W2414,{0,1950001,3300001,6950001,9000001,18000001,40000001},{0,97500,427500,636000,1536000,2796000,4796000}))*1.021,-2))</f>
        <v/>
      </c>
      <c r="Z2414" s="18">
        <f>IF(X2414&lt;=0,0,ROUNDDOWN((X2414*LOOKUP(X2414,{0,1950001,3300001,6950001,9000001,18000001,40000001},{0.05,0.1,0.2,0.23,0.33,0.4,0.45})-LOOKUP(X2414,{0,1950001,3300001,6950001,9000001,18000001,40000001},{0,97500,427500,636000,1536000,2796000,4796000}))*1.021,-2))</f>
        <v/>
      </c>
      <c r="AA2414" s="18">
        <f>MAX(0,ROUNDDOWN(M2414-J2414-430000-L2414-0,-3))</f>
        <v/>
      </c>
      <c r="AB2414" s="18">
        <f>MAX(0,ROUNDDOWN(M2414-J2414-430000-L2414-V2414,-3))</f>
        <v/>
      </c>
      <c r="AC2414" s="18">
        <f>IF(M2414&lt;=450000,0,MAX(0,ROUNDDOWN(AA2414*0.06-MIN(50000,AA2414)*0.03,-2))+MAX(0,ROUNDDOWN(AA2414*0.04-MIN(50000,AA2414)*0.02,-2)))</f>
        <v/>
      </c>
      <c r="AD2414" s="18">
        <f>IF(M2414&lt;=450000,0,MAX(0,ROUNDDOWN(AB2414*0.06-MIN(50000,AB2414)*0.03,-2))+MAX(0,ROUNDDOWN(AB2414*0.04-MIN(50000,AB2414)*0.02,-2)))</f>
        <v/>
      </c>
      <c r="AE2414" s="18">
        <f>Y2414-Z2414</f>
        <v/>
      </c>
      <c r="AF2414" s="18">
        <f>AC2414-AD2414</f>
        <v/>
      </c>
      <c r="AG2414" s="18">
        <f>AE2414+AF2414</f>
        <v/>
      </c>
      <c r="AH2414" s="20">
        <f>IF(W2414&lt;=0,0,LOOKUP(W2414,{0,1950001,3300001,6950001,9000001,18000001,40000001},{0.05,0.1,0.2,0.23,0.33,0.4,0.45}))</f>
        <v/>
      </c>
    </row>
    <row r="2415">
      <c r="A2415" t="inlineStr">
        <is>
          <t>1万円刻み 3区分8万円ずつ</t>
        </is>
      </c>
      <c r="B2415" s="18">
        <f>'4_1万円刻み'!$A$779</f>
        <v/>
      </c>
      <c r="C2415" s="19" t="n">
        <v>2026</v>
      </c>
      <c r="D2415" t="inlineStr">
        <is>
          <t>いいえ</t>
        </is>
      </c>
      <c r="E2415" s="18" t="n">
        <v>80000</v>
      </c>
      <c r="F2415" s="18" t="n">
        <v>0</v>
      </c>
      <c r="G2415" s="18" t="n">
        <v>80000</v>
      </c>
      <c r="H2415" s="18" t="n">
        <v>80000</v>
      </c>
      <c r="I2415" s="18" t="n">
        <v>0</v>
      </c>
      <c r="J2415" s="18">
        <f>ROUND(MIN(B2415/12,650000)*12*0.0915+MIN(B2415/12,1390000)*12*(0.0504+0)+B2415*0.005,0)</f>
        <v/>
      </c>
      <c r="K2415" s="18" t="n">
        <v>0</v>
      </c>
      <c r="L2415" s="18" t="n">
        <v>0</v>
      </c>
      <c r="M2415" s="18">
        <f>ROUND(IF(C2415&gt;=2026,IF(B2415&lt;741000,0,IF(B2415&lt;2191000,B2415-740000,IF(B2415&lt;2193000,1451000,IF(B2415&lt;2196000,1453000,IF(B2415&lt;2200000,1456000,IF(B2415&lt;3600000,ROUNDDOWN(B2415/4,-3)*2.8-80000,IF(B2415&lt;6600000,ROUNDDOWN(B2415/4,-3)*3.2-440000,IF(B2415&lt;8500000,ROUNDDOWN(B2415*0.9,0)-1100000,B2415-1950000)))))))),IF(B2415&lt;651000,0,IF(B2415&lt;1900000,B2415-650000,IF(B2415&lt;3600000,ROUNDDOWN(B2415/4,-3)*2.8-80000,IF(B2415&lt;6600000,ROUNDDOWN(B2415/4,-3)*3.2-440000,IF(B2415&lt;8500000,ROUNDDOWN(B2415*0.9,0)-1100000,B2415-1950000)))))),0)</f>
        <v/>
      </c>
      <c r="N2415" s="18">
        <f>IF(M2415&gt;23500000,NA(),IF(C2415&gt;=2026,IF(M2415&lt;=4890000,1040000,IF(M2415&lt;=6550000,670000,620000)),IF(M2415&lt;=1320000,950000,IF(M2415&lt;=3360000,880000,IF(M2415&lt;=4890000,680000,IF(M2415&lt;=6550000,630000,580000))))))</f>
        <v/>
      </c>
      <c r="O2415" s="18">
        <f>IF(F2415&lt;=0,IF(AND(D2415="はい",C2415&gt;=2026,C2415&lt;=2027),IF(E2415&lt;=0,0,IF(E2415&lt;=30000,E2415,IF(E2415&lt;=60000,ROUNDUP(E2415/2,0)+15000,IF(E2415&lt;=120000,ROUNDUP(E2415/4,0)+30000,60000)))),IF(E2415&lt;=0,0,IF(E2415&lt;=20000,E2415,IF(E2415&lt;=40000,ROUNDUP(E2415/2,0)+10000,IF(E2415&lt;=80000,ROUNDUP(E2415/4,0)+20000,40000))))),IF(E2415&lt;=0,IF(F2415&lt;=0,0,IF(F2415&lt;=25000,F2415,IF(F2415&lt;=50000,ROUNDUP(F2415/2,0)+12500,IF(F2415&lt;=100000,ROUNDUP(F2415/4,0)+25000,50000)))),MAX(IF(F2415&lt;=0,0,IF(F2415&lt;=25000,F2415,IF(F2415&lt;=50000,ROUNDUP(F2415/2,0)+12500,IF(F2415&lt;=100000,ROUNDUP(F2415/4,0)+25000,50000)))),MIN(IF(AND(D2415="はい",C2415&gt;=2026,C2415&lt;=2027),IF(E2415&lt;=0,0,IF(E2415&lt;=30000,E2415,IF(E2415&lt;=60000,ROUNDUP(E2415/2,0)+15000,IF(E2415&lt;=120000,ROUNDUP(E2415/4,0)+30000,60000)))),IF(E2415&lt;=0,0,IF(E2415&lt;=20000,E2415,IF(E2415&lt;=40000,ROUNDUP(E2415/2,0)+10000,IF(E2415&lt;=80000,ROUNDUP(E2415/4,0)+20000,40000)))))+IF(F2415&lt;=0,0,IF(F2415&lt;=25000,F2415,IF(F2415&lt;=50000,ROUNDUP(F2415/2,0)+12500,IF(F2415&lt;=100000,ROUNDUP(F2415/4,0)+25000,50000)))),IF(AND(D2415="はい",C2415&gt;=2026,C2415&lt;=2027),60000,40000)))))</f>
        <v/>
      </c>
      <c r="P2415" s="18">
        <f>IF(G2415&lt;=0,0,IF(G2415&lt;=20000,G2415,IF(G2415&lt;=40000,ROUNDUP(G2415/2,0)+10000,IF(G2415&lt;=80000,ROUNDUP(G2415/4,0)+20000,40000))))</f>
        <v/>
      </c>
      <c r="Q2415" s="18">
        <f>IF(I2415&lt;=0,IF(H2415&lt;=0,0,IF(H2415&lt;=20000,H2415,IF(H2415&lt;=40000,ROUNDUP(H2415/2,0)+10000,IF(H2415&lt;=80000,ROUNDUP(H2415/4,0)+20000,40000)))),IF(H2415&lt;=0,IF(I2415&lt;=0,0,IF(I2415&lt;=25000,I2415,IF(I2415&lt;=50000,ROUNDUP(I2415/2,0)+12500,IF(I2415&lt;=100000,ROUNDUP(I2415/4,0)+25000,50000)))),MAX(IF(I2415&lt;=0,0,IF(I2415&lt;=25000,I2415,IF(I2415&lt;=50000,ROUNDUP(I2415/2,0)+12500,IF(I2415&lt;=100000,ROUNDUP(I2415/4,0)+25000,50000)))),MIN(IF(H2415&lt;=0,0,IF(H2415&lt;=20000,H2415,IF(H2415&lt;=40000,ROUNDUP(H2415/2,0)+10000,IF(H2415&lt;=80000,ROUNDUP(H2415/4,0)+20000,40000))))+IF(I2415&lt;=0,0,IF(I2415&lt;=25000,I2415,IF(I2415&lt;=50000,ROUNDUP(I2415/2,0)+12500,IF(I2415&lt;=100000,ROUNDUP(I2415/4,0)+25000,50000)))),40000))))</f>
        <v/>
      </c>
      <c r="R2415" s="18">
        <f>MIN(120000,O2415+P2415+Q2415)</f>
        <v/>
      </c>
      <c r="S2415" s="18">
        <f>IF(F2415&lt;=0,IF(E2415&lt;=0,0,IF(E2415&lt;=12000,E2415,IF(E2415&lt;=32000,ROUNDUP(E2415/2,0)+6000,IF(E2415&lt;=56000,ROUNDUP(E2415/4,0)+14000,28000)))),IF(E2415&lt;=0,IF(F2415&lt;=0,0,IF(F2415&lt;=15000,F2415,IF(F2415&lt;=40000,ROUNDUP(F2415/2,0)+7500,IF(F2415&lt;=70000,ROUNDUP(F2415/4,0)+17500,35000)))),MAX(IF(F2415&lt;=0,0,IF(F2415&lt;=15000,F2415,IF(F2415&lt;=40000,ROUNDUP(F2415/2,0)+7500,IF(F2415&lt;=70000,ROUNDUP(F2415/4,0)+17500,35000)))),MIN(IF(E2415&lt;=0,0,IF(E2415&lt;=12000,E2415,IF(E2415&lt;=32000,ROUNDUP(E2415/2,0)+6000,IF(E2415&lt;=56000,ROUNDUP(E2415/4,0)+14000,28000))))+IF(F2415&lt;=0,0,IF(F2415&lt;=15000,F2415,IF(F2415&lt;=40000,ROUNDUP(F2415/2,0)+7500,IF(F2415&lt;=70000,ROUNDUP(F2415/4,0)+17500,35000)))),28000))))</f>
        <v/>
      </c>
      <c r="T2415" s="18">
        <f>IF(G2415&lt;=0,0,IF(G2415&lt;=12000,G2415,IF(G2415&lt;=32000,ROUNDUP(G2415/2,0)+6000,IF(G2415&lt;=56000,ROUNDUP(G2415/4,0)+14000,28000))))</f>
        <v/>
      </c>
      <c r="U2415" s="18">
        <f>IF(I2415&lt;=0,IF(H2415&lt;=0,0,IF(H2415&lt;=12000,H2415,IF(H2415&lt;=32000,ROUNDUP(H2415/2,0)+6000,IF(H2415&lt;=56000,ROUNDUP(H2415/4,0)+14000,28000)))),IF(H2415&lt;=0,IF(I2415&lt;=0,0,IF(I2415&lt;=15000,I2415,IF(I2415&lt;=40000,ROUNDUP(I2415/2,0)+7500,IF(I2415&lt;=70000,ROUNDUP(I2415/4,0)+17500,35000)))),MAX(IF(I2415&lt;=0,0,IF(I2415&lt;=15000,I2415,IF(I2415&lt;=40000,ROUNDUP(I2415/2,0)+7500,IF(I2415&lt;=70000,ROUNDUP(I2415/4,0)+17500,35000)))),MIN(IF(H2415&lt;=0,0,IF(H2415&lt;=12000,H2415,IF(H2415&lt;=32000,ROUNDUP(H2415/2,0)+6000,IF(H2415&lt;=56000,ROUNDUP(H2415/4,0)+14000,28000))))+IF(I2415&lt;=0,0,IF(I2415&lt;=15000,I2415,IF(I2415&lt;=40000,ROUNDUP(I2415/2,0)+7500,IF(I2415&lt;=70000,ROUNDUP(I2415/4,0)+17500,35000)))),28000))))</f>
        <v/>
      </c>
      <c r="V2415" s="18">
        <f>MIN(70000,S2415+T2415+U2415)</f>
        <v/>
      </c>
      <c r="W2415" s="18">
        <f>MAX(0,ROUNDDOWN(M2415-J2415-N2415-K2415-0,-3))</f>
        <v/>
      </c>
      <c r="X2415" s="18">
        <f>MAX(0,ROUNDDOWN(M2415-J2415-N2415-K2415-R2415,-3))</f>
        <v/>
      </c>
      <c r="Y2415" s="18">
        <f>IF(W2415&lt;=0,0,ROUNDDOWN((W2415*LOOKUP(W2415,{0,1950001,3300001,6950001,9000001,18000001,40000001},{0.05,0.1,0.2,0.23,0.33,0.4,0.45})-LOOKUP(W2415,{0,1950001,3300001,6950001,9000001,18000001,40000001},{0,97500,427500,636000,1536000,2796000,4796000}))*1.021,-2))</f>
        <v/>
      </c>
      <c r="Z2415" s="18">
        <f>IF(X2415&lt;=0,0,ROUNDDOWN((X2415*LOOKUP(X2415,{0,1950001,3300001,6950001,9000001,18000001,40000001},{0.05,0.1,0.2,0.23,0.33,0.4,0.45})-LOOKUP(X2415,{0,1950001,3300001,6950001,9000001,18000001,40000001},{0,97500,427500,636000,1536000,2796000,4796000}))*1.021,-2))</f>
        <v/>
      </c>
      <c r="AA2415" s="18">
        <f>MAX(0,ROUNDDOWN(M2415-J2415-430000-L2415-0,-3))</f>
        <v/>
      </c>
      <c r="AB2415" s="18">
        <f>MAX(0,ROUNDDOWN(M2415-J2415-430000-L2415-V2415,-3))</f>
        <v/>
      </c>
      <c r="AC2415" s="18">
        <f>IF(M2415&lt;=450000,0,MAX(0,ROUNDDOWN(AA2415*0.06-MIN(50000,AA2415)*0.03,-2))+MAX(0,ROUNDDOWN(AA2415*0.04-MIN(50000,AA2415)*0.02,-2)))</f>
        <v/>
      </c>
      <c r="AD2415" s="18">
        <f>IF(M2415&lt;=450000,0,MAX(0,ROUNDDOWN(AB2415*0.06-MIN(50000,AB2415)*0.03,-2))+MAX(0,ROUNDDOWN(AB2415*0.04-MIN(50000,AB2415)*0.02,-2)))</f>
        <v/>
      </c>
      <c r="AE2415" s="18">
        <f>Y2415-Z2415</f>
        <v/>
      </c>
      <c r="AF2415" s="18">
        <f>AC2415-AD2415</f>
        <v/>
      </c>
      <c r="AG2415" s="18">
        <f>AE2415+AF2415</f>
        <v/>
      </c>
      <c r="AH2415" s="20">
        <f>IF(W2415&lt;=0,0,LOOKUP(W2415,{0,1950001,3300001,6950001,9000001,18000001,40000001},{0.05,0.1,0.2,0.23,0.33,0.4,0.45}))</f>
        <v/>
      </c>
    </row>
    <row r="2416">
      <c r="A2416" t="inlineStr">
        <is>
          <t>1万円刻み 一般8万円</t>
        </is>
      </c>
      <c r="B2416" s="18">
        <f>'4_1万円刻み'!$A$779</f>
        <v/>
      </c>
      <c r="C2416" s="19" t="n">
        <v>2026</v>
      </c>
      <c r="D2416" t="inlineStr">
        <is>
          <t>いいえ</t>
        </is>
      </c>
      <c r="E2416" s="18" t="n">
        <v>80000</v>
      </c>
      <c r="F2416" s="18" t="n">
        <v>0</v>
      </c>
      <c r="G2416" s="18" t="n">
        <v>0</v>
      </c>
      <c r="H2416" s="18" t="n">
        <v>0</v>
      </c>
      <c r="I2416" s="18" t="n">
        <v>0</v>
      </c>
      <c r="J2416" s="18">
        <f>ROUND(MIN(B2416/12,650000)*12*0.0915+MIN(B2416/12,1390000)*12*(0.0504+0)+B2416*0.005,0)</f>
        <v/>
      </c>
      <c r="K2416" s="18" t="n">
        <v>0</v>
      </c>
      <c r="L2416" s="18" t="n">
        <v>0</v>
      </c>
      <c r="M2416" s="18">
        <f>ROUND(IF(C2416&gt;=2026,IF(B2416&lt;741000,0,IF(B2416&lt;2191000,B2416-740000,IF(B2416&lt;2193000,1451000,IF(B2416&lt;2196000,1453000,IF(B2416&lt;2200000,1456000,IF(B2416&lt;3600000,ROUNDDOWN(B2416/4,-3)*2.8-80000,IF(B2416&lt;6600000,ROUNDDOWN(B2416/4,-3)*3.2-440000,IF(B2416&lt;8500000,ROUNDDOWN(B2416*0.9,0)-1100000,B2416-1950000)))))))),IF(B2416&lt;651000,0,IF(B2416&lt;1900000,B2416-650000,IF(B2416&lt;3600000,ROUNDDOWN(B2416/4,-3)*2.8-80000,IF(B2416&lt;6600000,ROUNDDOWN(B2416/4,-3)*3.2-440000,IF(B2416&lt;8500000,ROUNDDOWN(B2416*0.9,0)-1100000,B2416-1950000)))))),0)</f>
        <v/>
      </c>
      <c r="N2416" s="18">
        <f>IF(M2416&gt;23500000,NA(),IF(C2416&gt;=2026,IF(M2416&lt;=4890000,1040000,IF(M2416&lt;=6550000,670000,620000)),IF(M2416&lt;=1320000,950000,IF(M2416&lt;=3360000,880000,IF(M2416&lt;=4890000,680000,IF(M2416&lt;=6550000,630000,580000))))))</f>
        <v/>
      </c>
      <c r="O2416" s="18">
        <f>IF(F2416&lt;=0,IF(AND(D2416="はい",C2416&gt;=2026,C2416&lt;=2027),IF(E2416&lt;=0,0,IF(E2416&lt;=30000,E2416,IF(E2416&lt;=60000,ROUNDUP(E2416/2,0)+15000,IF(E2416&lt;=120000,ROUNDUP(E2416/4,0)+30000,60000)))),IF(E2416&lt;=0,0,IF(E2416&lt;=20000,E2416,IF(E2416&lt;=40000,ROUNDUP(E2416/2,0)+10000,IF(E2416&lt;=80000,ROUNDUP(E2416/4,0)+20000,40000))))),IF(E2416&lt;=0,IF(F2416&lt;=0,0,IF(F2416&lt;=25000,F2416,IF(F2416&lt;=50000,ROUNDUP(F2416/2,0)+12500,IF(F2416&lt;=100000,ROUNDUP(F2416/4,0)+25000,50000)))),MAX(IF(F2416&lt;=0,0,IF(F2416&lt;=25000,F2416,IF(F2416&lt;=50000,ROUNDUP(F2416/2,0)+12500,IF(F2416&lt;=100000,ROUNDUP(F2416/4,0)+25000,50000)))),MIN(IF(AND(D2416="はい",C2416&gt;=2026,C2416&lt;=2027),IF(E2416&lt;=0,0,IF(E2416&lt;=30000,E2416,IF(E2416&lt;=60000,ROUNDUP(E2416/2,0)+15000,IF(E2416&lt;=120000,ROUNDUP(E2416/4,0)+30000,60000)))),IF(E2416&lt;=0,0,IF(E2416&lt;=20000,E2416,IF(E2416&lt;=40000,ROUNDUP(E2416/2,0)+10000,IF(E2416&lt;=80000,ROUNDUP(E2416/4,0)+20000,40000)))))+IF(F2416&lt;=0,0,IF(F2416&lt;=25000,F2416,IF(F2416&lt;=50000,ROUNDUP(F2416/2,0)+12500,IF(F2416&lt;=100000,ROUNDUP(F2416/4,0)+25000,50000)))),IF(AND(D2416="はい",C2416&gt;=2026,C2416&lt;=2027),60000,40000)))))</f>
        <v/>
      </c>
      <c r="P2416" s="18">
        <f>IF(G2416&lt;=0,0,IF(G2416&lt;=20000,G2416,IF(G2416&lt;=40000,ROUNDUP(G2416/2,0)+10000,IF(G2416&lt;=80000,ROUNDUP(G2416/4,0)+20000,40000))))</f>
        <v/>
      </c>
      <c r="Q2416" s="18">
        <f>IF(I2416&lt;=0,IF(H2416&lt;=0,0,IF(H2416&lt;=20000,H2416,IF(H2416&lt;=40000,ROUNDUP(H2416/2,0)+10000,IF(H2416&lt;=80000,ROUNDUP(H2416/4,0)+20000,40000)))),IF(H2416&lt;=0,IF(I2416&lt;=0,0,IF(I2416&lt;=25000,I2416,IF(I2416&lt;=50000,ROUNDUP(I2416/2,0)+12500,IF(I2416&lt;=100000,ROUNDUP(I2416/4,0)+25000,50000)))),MAX(IF(I2416&lt;=0,0,IF(I2416&lt;=25000,I2416,IF(I2416&lt;=50000,ROUNDUP(I2416/2,0)+12500,IF(I2416&lt;=100000,ROUNDUP(I2416/4,0)+25000,50000)))),MIN(IF(H2416&lt;=0,0,IF(H2416&lt;=20000,H2416,IF(H2416&lt;=40000,ROUNDUP(H2416/2,0)+10000,IF(H2416&lt;=80000,ROUNDUP(H2416/4,0)+20000,40000))))+IF(I2416&lt;=0,0,IF(I2416&lt;=25000,I2416,IF(I2416&lt;=50000,ROUNDUP(I2416/2,0)+12500,IF(I2416&lt;=100000,ROUNDUP(I2416/4,0)+25000,50000)))),40000))))</f>
        <v/>
      </c>
      <c r="R2416" s="18">
        <f>MIN(120000,O2416+P2416+Q2416)</f>
        <v/>
      </c>
      <c r="S2416" s="18">
        <f>IF(F2416&lt;=0,IF(E2416&lt;=0,0,IF(E2416&lt;=12000,E2416,IF(E2416&lt;=32000,ROUNDUP(E2416/2,0)+6000,IF(E2416&lt;=56000,ROUNDUP(E2416/4,0)+14000,28000)))),IF(E2416&lt;=0,IF(F2416&lt;=0,0,IF(F2416&lt;=15000,F2416,IF(F2416&lt;=40000,ROUNDUP(F2416/2,0)+7500,IF(F2416&lt;=70000,ROUNDUP(F2416/4,0)+17500,35000)))),MAX(IF(F2416&lt;=0,0,IF(F2416&lt;=15000,F2416,IF(F2416&lt;=40000,ROUNDUP(F2416/2,0)+7500,IF(F2416&lt;=70000,ROUNDUP(F2416/4,0)+17500,35000)))),MIN(IF(E2416&lt;=0,0,IF(E2416&lt;=12000,E2416,IF(E2416&lt;=32000,ROUNDUP(E2416/2,0)+6000,IF(E2416&lt;=56000,ROUNDUP(E2416/4,0)+14000,28000))))+IF(F2416&lt;=0,0,IF(F2416&lt;=15000,F2416,IF(F2416&lt;=40000,ROUNDUP(F2416/2,0)+7500,IF(F2416&lt;=70000,ROUNDUP(F2416/4,0)+17500,35000)))),28000))))</f>
        <v/>
      </c>
      <c r="T2416" s="18">
        <f>IF(G2416&lt;=0,0,IF(G2416&lt;=12000,G2416,IF(G2416&lt;=32000,ROUNDUP(G2416/2,0)+6000,IF(G2416&lt;=56000,ROUNDUP(G2416/4,0)+14000,28000))))</f>
        <v/>
      </c>
      <c r="U2416" s="18">
        <f>IF(I2416&lt;=0,IF(H2416&lt;=0,0,IF(H2416&lt;=12000,H2416,IF(H2416&lt;=32000,ROUNDUP(H2416/2,0)+6000,IF(H2416&lt;=56000,ROUNDUP(H2416/4,0)+14000,28000)))),IF(H2416&lt;=0,IF(I2416&lt;=0,0,IF(I2416&lt;=15000,I2416,IF(I2416&lt;=40000,ROUNDUP(I2416/2,0)+7500,IF(I2416&lt;=70000,ROUNDUP(I2416/4,0)+17500,35000)))),MAX(IF(I2416&lt;=0,0,IF(I2416&lt;=15000,I2416,IF(I2416&lt;=40000,ROUNDUP(I2416/2,0)+7500,IF(I2416&lt;=70000,ROUNDUP(I2416/4,0)+17500,35000)))),MIN(IF(H2416&lt;=0,0,IF(H2416&lt;=12000,H2416,IF(H2416&lt;=32000,ROUNDUP(H2416/2,0)+6000,IF(H2416&lt;=56000,ROUNDUP(H2416/4,0)+14000,28000))))+IF(I2416&lt;=0,0,IF(I2416&lt;=15000,I2416,IF(I2416&lt;=40000,ROUNDUP(I2416/2,0)+7500,IF(I2416&lt;=70000,ROUNDUP(I2416/4,0)+17500,35000)))),28000))))</f>
        <v/>
      </c>
      <c r="V2416" s="18">
        <f>MIN(70000,S2416+T2416+U2416)</f>
        <v/>
      </c>
      <c r="W2416" s="18">
        <f>MAX(0,ROUNDDOWN(M2416-J2416-N2416-K2416-0,-3))</f>
        <v/>
      </c>
      <c r="X2416" s="18">
        <f>MAX(0,ROUNDDOWN(M2416-J2416-N2416-K2416-R2416,-3))</f>
        <v/>
      </c>
      <c r="Y2416" s="18">
        <f>IF(W2416&lt;=0,0,ROUNDDOWN((W2416*LOOKUP(W2416,{0,1950001,3300001,6950001,9000001,18000001,40000001},{0.05,0.1,0.2,0.23,0.33,0.4,0.45})-LOOKUP(W2416,{0,1950001,3300001,6950001,9000001,18000001,40000001},{0,97500,427500,636000,1536000,2796000,4796000}))*1.021,-2))</f>
        <v/>
      </c>
      <c r="Z2416" s="18">
        <f>IF(X2416&lt;=0,0,ROUNDDOWN((X2416*LOOKUP(X2416,{0,1950001,3300001,6950001,9000001,18000001,40000001},{0.05,0.1,0.2,0.23,0.33,0.4,0.45})-LOOKUP(X2416,{0,1950001,3300001,6950001,9000001,18000001,40000001},{0,97500,427500,636000,1536000,2796000,4796000}))*1.021,-2))</f>
        <v/>
      </c>
      <c r="AA2416" s="18">
        <f>MAX(0,ROUNDDOWN(M2416-J2416-430000-L2416-0,-3))</f>
        <v/>
      </c>
      <c r="AB2416" s="18">
        <f>MAX(0,ROUNDDOWN(M2416-J2416-430000-L2416-V2416,-3))</f>
        <v/>
      </c>
      <c r="AC2416" s="18">
        <f>IF(M2416&lt;=450000,0,MAX(0,ROUNDDOWN(AA2416*0.06-MIN(50000,AA2416)*0.03,-2))+MAX(0,ROUNDDOWN(AA2416*0.04-MIN(50000,AA2416)*0.02,-2)))</f>
        <v/>
      </c>
      <c r="AD2416" s="18">
        <f>IF(M2416&lt;=450000,0,MAX(0,ROUNDDOWN(AB2416*0.06-MIN(50000,AB2416)*0.03,-2))+MAX(0,ROUNDDOWN(AB2416*0.04-MIN(50000,AB2416)*0.02,-2)))</f>
        <v/>
      </c>
      <c r="AE2416" s="18">
        <f>Y2416-Z2416</f>
        <v/>
      </c>
      <c r="AF2416" s="18">
        <f>AC2416-AD2416</f>
        <v/>
      </c>
      <c r="AG2416" s="18">
        <f>AE2416+AF2416</f>
        <v/>
      </c>
      <c r="AH2416" s="20">
        <f>IF(W2416&lt;=0,0,LOOKUP(W2416,{0,1950001,3300001,6950001,9000001,18000001,40000001},{0.05,0.1,0.2,0.23,0.33,0.4,0.45}))</f>
        <v/>
      </c>
    </row>
    <row r="2417">
      <c r="A2417" t="inlineStr">
        <is>
          <t>1万円刻み 特例あり一般12万円</t>
        </is>
      </c>
      <c r="B2417" s="18">
        <f>'4_1万円刻み'!$A$779</f>
        <v/>
      </c>
      <c r="C2417" s="19" t="n">
        <v>2026</v>
      </c>
      <c r="D2417" t="inlineStr">
        <is>
          <t>はい</t>
        </is>
      </c>
      <c r="E2417" s="18" t="n">
        <v>120000</v>
      </c>
      <c r="F2417" s="18" t="n">
        <v>0</v>
      </c>
      <c r="G2417" s="18" t="n">
        <v>0</v>
      </c>
      <c r="H2417" s="18" t="n">
        <v>0</v>
      </c>
      <c r="I2417" s="18" t="n">
        <v>0</v>
      </c>
      <c r="J2417" s="18">
        <f>ROUND(MIN(B2417/12,650000)*12*0.0915+MIN(B2417/12,1390000)*12*(0.0504+0)+B2417*0.005,0)</f>
        <v/>
      </c>
      <c r="K2417" s="18" t="n">
        <v>0</v>
      </c>
      <c r="L2417" s="18" t="n">
        <v>0</v>
      </c>
      <c r="M2417" s="18">
        <f>ROUND(IF(C2417&gt;=2026,IF(B2417&lt;741000,0,IF(B2417&lt;2191000,B2417-740000,IF(B2417&lt;2193000,1451000,IF(B2417&lt;2196000,1453000,IF(B2417&lt;2200000,1456000,IF(B2417&lt;3600000,ROUNDDOWN(B2417/4,-3)*2.8-80000,IF(B2417&lt;6600000,ROUNDDOWN(B2417/4,-3)*3.2-440000,IF(B2417&lt;8500000,ROUNDDOWN(B2417*0.9,0)-1100000,B2417-1950000)))))))),IF(B2417&lt;651000,0,IF(B2417&lt;1900000,B2417-650000,IF(B2417&lt;3600000,ROUNDDOWN(B2417/4,-3)*2.8-80000,IF(B2417&lt;6600000,ROUNDDOWN(B2417/4,-3)*3.2-440000,IF(B2417&lt;8500000,ROUNDDOWN(B2417*0.9,0)-1100000,B2417-1950000)))))),0)</f>
        <v/>
      </c>
      <c r="N2417" s="18">
        <f>IF(M2417&gt;23500000,NA(),IF(C2417&gt;=2026,IF(M2417&lt;=4890000,1040000,IF(M2417&lt;=6550000,670000,620000)),IF(M2417&lt;=1320000,950000,IF(M2417&lt;=3360000,880000,IF(M2417&lt;=4890000,680000,IF(M2417&lt;=6550000,630000,580000))))))</f>
        <v/>
      </c>
      <c r="O2417" s="18">
        <f>IF(F2417&lt;=0,IF(AND(D2417="はい",C2417&gt;=2026,C2417&lt;=2027),IF(E2417&lt;=0,0,IF(E2417&lt;=30000,E2417,IF(E2417&lt;=60000,ROUNDUP(E2417/2,0)+15000,IF(E2417&lt;=120000,ROUNDUP(E2417/4,0)+30000,60000)))),IF(E2417&lt;=0,0,IF(E2417&lt;=20000,E2417,IF(E2417&lt;=40000,ROUNDUP(E2417/2,0)+10000,IF(E2417&lt;=80000,ROUNDUP(E2417/4,0)+20000,40000))))),IF(E2417&lt;=0,IF(F2417&lt;=0,0,IF(F2417&lt;=25000,F2417,IF(F2417&lt;=50000,ROUNDUP(F2417/2,0)+12500,IF(F2417&lt;=100000,ROUNDUP(F2417/4,0)+25000,50000)))),MAX(IF(F2417&lt;=0,0,IF(F2417&lt;=25000,F2417,IF(F2417&lt;=50000,ROUNDUP(F2417/2,0)+12500,IF(F2417&lt;=100000,ROUNDUP(F2417/4,0)+25000,50000)))),MIN(IF(AND(D2417="はい",C2417&gt;=2026,C2417&lt;=2027),IF(E2417&lt;=0,0,IF(E2417&lt;=30000,E2417,IF(E2417&lt;=60000,ROUNDUP(E2417/2,0)+15000,IF(E2417&lt;=120000,ROUNDUP(E2417/4,0)+30000,60000)))),IF(E2417&lt;=0,0,IF(E2417&lt;=20000,E2417,IF(E2417&lt;=40000,ROUNDUP(E2417/2,0)+10000,IF(E2417&lt;=80000,ROUNDUP(E2417/4,0)+20000,40000)))))+IF(F2417&lt;=0,0,IF(F2417&lt;=25000,F2417,IF(F2417&lt;=50000,ROUNDUP(F2417/2,0)+12500,IF(F2417&lt;=100000,ROUNDUP(F2417/4,0)+25000,50000)))),IF(AND(D2417="はい",C2417&gt;=2026,C2417&lt;=2027),60000,40000)))))</f>
        <v/>
      </c>
      <c r="P2417" s="18">
        <f>IF(G2417&lt;=0,0,IF(G2417&lt;=20000,G2417,IF(G2417&lt;=40000,ROUNDUP(G2417/2,0)+10000,IF(G2417&lt;=80000,ROUNDUP(G2417/4,0)+20000,40000))))</f>
        <v/>
      </c>
      <c r="Q2417" s="18">
        <f>IF(I2417&lt;=0,IF(H2417&lt;=0,0,IF(H2417&lt;=20000,H2417,IF(H2417&lt;=40000,ROUNDUP(H2417/2,0)+10000,IF(H2417&lt;=80000,ROUNDUP(H2417/4,0)+20000,40000)))),IF(H2417&lt;=0,IF(I2417&lt;=0,0,IF(I2417&lt;=25000,I2417,IF(I2417&lt;=50000,ROUNDUP(I2417/2,0)+12500,IF(I2417&lt;=100000,ROUNDUP(I2417/4,0)+25000,50000)))),MAX(IF(I2417&lt;=0,0,IF(I2417&lt;=25000,I2417,IF(I2417&lt;=50000,ROUNDUP(I2417/2,0)+12500,IF(I2417&lt;=100000,ROUNDUP(I2417/4,0)+25000,50000)))),MIN(IF(H2417&lt;=0,0,IF(H2417&lt;=20000,H2417,IF(H2417&lt;=40000,ROUNDUP(H2417/2,0)+10000,IF(H2417&lt;=80000,ROUNDUP(H2417/4,0)+20000,40000))))+IF(I2417&lt;=0,0,IF(I2417&lt;=25000,I2417,IF(I2417&lt;=50000,ROUNDUP(I2417/2,0)+12500,IF(I2417&lt;=100000,ROUNDUP(I2417/4,0)+25000,50000)))),40000))))</f>
        <v/>
      </c>
      <c r="R2417" s="18">
        <f>MIN(120000,O2417+P2417+Q2417)</f>
        <v/>
      </c>
      <c r="S2417" s="18">
        <f>IF(F2417&lt;=0,IF(E2417&lt;=0,0,IF(E2417&lt;=12000,E2417,IF(E2417&lt;=32000,ROUNDUP(E2417/2,0)+6000,IF(E2417&lt;=56000,ROUNDUP(E2417/4,0)+14000,28000)))),IF(E2417&lt;=0,IF(F2417&lt;=0,0,IF(F2417&lt;=15000,F2417,IF(F2417&lt;=40000,ROUNDUP(F2417/2,0)+7500,IF(F2417&lt;=70000,ROUNDUP(F2417/4,0)+17500,35000)))),MAX(IF(F2417&lt;=0,0,IF(F2417&lt;=15000,F2417,IF(F2417&lt;=40000,ROUNDUP(F2417/2,0)+7500,IF(F2417&lt;=70000,ROUNDUP(F2417/4,0)+17500,35000)))),MIN(IF(E2417&lt;=0,0,IF(E2417&lt;=12000,E2417,IF(E2417&lt;=32000,ROUNDUP(E2417/2,0)+6000,IF(E2417&lt;=56000,ROUNDUP(E2417/4,0)+14000,28000))))+IF(F2417&lt;=0,0,IF(F2417&lt;=15000,F2417,IF(F2417&lt;=40000,ROUNDUP(F2417/2,0)+7500,IF(F2417&lt;=70000,ROUNDUP(F2417/4,0)+17500,35000)))),28000))))</f>
        <v/>
      </c>
      <c r="T2417" s="18">
        <f>IF(G2417&lt;=0,0,IF(G2417&lt;=12000,G2417,IF(G2417&lt;=32000,ROUNDUP(G2417/2,0)+6000,IF(G2417&lt;=56000,ROUNDUP(G2417/4,0)+14000,28000))))</f>
        <v/>
      </c>
      <c r="U2417" s="18">
        <f>IF(I2417&lt;=0,IF(H2417&lt;=0,0,IF(H2417&lt;=12000,H2417,IF(H2417&lt;=32000,ROUNDUP(H2417/2,0)+6000,IF(H2417&lt;=56000,ROUNDUP(H2417/4,0)+14000,28000)))),IF(H2417&lt;=0,IF(I2417&lt;=0,0,IF(I2417&lt;=15000,I2417,IF(I2417&lt;=40000,ROUNDUP(I2417/2,0)+7500,IF(I2417&lt;=70000,ROUNDUP(I2417/4,0)+17500,35000)))),MAX(IF(I2417&lt;=0,0,IF(I2417&lt;=15000,I2417,IF(I2417&lt;=40000,ROUNDUP(I2417/2,0)+7500,IF(I2417&lt;=70000,ROUNDUP(I2417/4,0)+17500,35000)))),MIN(IF(H2417&lt;=0,0,IF(H2417&lt;=12000,H2417,IF(H2417&lt;=32000,ROUNDUP(H2417/2,0)+6000,IF(H2417&lt;=56000,ROUNDUP(H2417/4,0)+14000,28000))))+IF(I2417&lt;=0,0,IF(I2417&lt;=15000,I2417,IF(I2417&lt;=40000,ROUNDUP(I2417/2,0)+7500,IF(I2417&lt;=70000,ROUNDUP(I2417/4,0)+17500,35000)))),28000))))</f>
        <v/>
      </c>
      <c r="V2417" s="18">
        <f>MIN(70000,S2417+T2417+U2417)</f>
        <v/>
      </c>
      <c r="W2417" s="18">
        <f>MAX(0,ROUNDDOWN(M2417-J2417-N2417-K2417-0,-3))</f>
        <v/>
      </c>
      <c r="X2417" s="18">
        <f>MAX(0,ROUNDDOWN(M2417-J2417-N2417-K2417-R2417,-3))</f>
        <v/>
      </c>
      <c r="Y2417" s="18">
        <f>IF(W2417&lt;=0,0,ROUNDDOWN((W2417*LOOKUP(W2417,{0,1950001,3300001,6950001,9000001,18000001,40000001},{0.05,0.1,0.2,0.23,0.33,0.4,0.45})-LOOKUP(W2417,{0,1950001,3300001,6950001,9000001,18000001,40000001},{0,97500,427500,636000,1536000,2796000,4796000}))*1.021,-2))</f>
        <v/>
      </c>
      <c r="Z2417" s="18">
        <f>IF(X2417&lt;=0,0,ROUNDDOWN((X2417*LOOKUP(X2417,{0,1950001,3300001,6950001,9000001,18000001,40000001},{0.05,0.1,0.2,0.23,0.33,0.4,0.45})-LOOKUP(X2417,{0,1950001,3300001,6950001,9000001,18000001,40000001},{0,97500,427500,636000,1536000,2796000,4796000}))*1.021,-2))</f>
        <v/>
      </c>
      <c r="AA2417" s="18">
        <f>MAX(0,ROUNDDOWN(M2417-J2417-430000-L2417-0,-3))</f>
        <v/>
      </c>
      <c r="AB2417" s="18">
        <f>MAX(0,ROUNDDOWN(M2417-J2417-430000-L2417-V2417,-3))</f>
        <v/>
      </c>
      <c r="AC2417" s="18">
        <f>IF(M2417&lt;=450000,0,MAX(0,ROUNDDOWN(AA2417*0.06-MIN(50000,AA2417)*0.03,-2))+MAX(0,ROUNDDOWN(AA2417*0.04-MIN(50000,AA2417)*0.02,-2)))</f>
        <v/>
      </c>
      <c r="AD2417" s="18">
        <f>IF(M2417&lt;=450000,0,MAX(0,ROUNDDOWN(AB2417*0.06-MIN(50000,AB2417)*0.03,-2))+MAX(0,ROUNDDOWN(AB2417*0.04-MIN(50000,AB2417)*0.02,-2)))</f>
        <v/>
      </c>
      <c r="AE2417" s="18">
        <f>Y2417-Z2417</f>
        <v/>
      </c>
      <c r="AF2417" s="18">
        <f>AC2417-AD2417</f>
        <v/>
      </c>
      <c r="AG2417" s="18">
        <f>AE2417+AF2417</f>
        <v/>
      </c>
      <c r="AH2417" s="20">
        <f>IF(W2417&lt;=0,0,LOOKUP(W2417,{0,1950001,3300001,6950001,9000001,18000001,40000001},{0.05,0.1,0.2,0.23,0.33,0.4,0.45}))</f>
        <v/>
      </c>
    </row>
    <row r="2418">
      <c r="A2418" t="inlineStr">
        <is>
          <t>1万円刻み 3区分8万円ずつ</t>
        </is>
      </c>
      <c r="B2418" s="18">
        <f>'4_1万円刻み'!$A$780</f>
        <v/>
      </c>
      <c r="C2418" s="19" t="n">
        <v>2026</v>
      </c>
      <c r="D2418" t="inlineStr">
        <is>
          <t>いいえ</t>
        </is>
      </c>
      <c r="E2418" s="18" t="n">
        <v>80000</v>
      </c>
      <c r="F2418" s="18" t="n">
        <v>0</v>
      </c>
      <c r="G2418" s="18" t="n">
        <v>80000</v>
      </c>
      <c r="H2418" s="18" t="n">
        <v>80000</v>
      </c>
      <c r="I2418" s="18" t="n">
        <v>0</v>
      </c>
      <c r="J2418" s="18">
        <f>ROUND(MIN(B2418/12,650000)*12*0.0915+MIN(B2418/12,1390000)*12*(0.0504+0)+B2418*0.005,0)</f>
        <v/>
      </c>
      <c r="K2418" s="18" t="n">
        <v>0</v>
      </c>
      <c r="L2418" s="18" t="n">
        <v>0</v>
      </c>
      <c r="M2418" s="18">
        <f>ROUND(IF(C2418&gt;=2026,IF(B2418&lt;741000,0,IF(B2418&lt;2191000,B2418-740000,IF(B2418&lt;2193000,1451000,IF(B2418&lt;2196000,1453000,IF(B2418&lt;2200000,1456000,IF(B2418&lt;3600000,ROUNDDOWN(B2418/4,-3)*2.8-80000,IF(B2418&lt;6600000,ROUNDDOWN(B2418/4,-3)*3.2-440000,IF(B2418&lt;8500000,ROUNDDOWN(B2418*0.9,0)-1100000,B2418-1950000)))))))),IF(B2418&lt;651000,0,IF(B2418&lt;1900000,B2418-650000,IF(B2418&lt;3600000,ROUNDDOWN(B2418/4,-3)*2.8-80000,IF(B2418&lt;6600000,ROUNDDOWN(B2418/4,-3)*3.2-440000,IF(B2418&lt;8500000,ROUNDDOWN(B2418*0.9,0)-1100000,B2418-1950000)))))),0)</f>
        <v/>
      </c>
      <c r="N2418" s="18">
        <f>IF(M2418&gt;23500000,NA(),IF(C2418&gt;=2026,IF(M2418&lt;=4890000,1040000,IF(M2418&lt;=6550000,670000,620000)),IF(M2418&lt;=1320000,950000,IF(M2418&lt;=3360000,880000,IF(M2418&lt;=4890000,680000,IF(M2418&lt;=6550000,630000,580000))))))</f>
        <v/>
      </c>
      <c r="O2418" s="18">
        <f>IF(F2418&lt;=0,IF(AND(D2418="はい",C2418&gt;=2026,C2418&lt;=2027),IF(E2418&lt;=0,0,IF(E2418&lt;=30000,E2418,IF(E2418&lt;=60000,ROUNDUP(E2418/2,0)+15000,IF(E2418&lt;=120000,ROUNDUP(E2418/4,0)+30000,60000)))),IF(E2418&lt;=0,0,IF(E2418&lt;=20000,E2418,IF(E2418&lt;=40000,ROUNDUP(E2418/2,0)+10000,IF(E2418&lt;=80000,ROUNDUP(E2418/4,0)+20000,40000))))),IF(E2418&lt;=0,IF(F2418&lt;=0,0,IF(F2418&lt;=25000,F2418,IF(F2418&lt;=50000,ROUNDUP(F2418/2,0)+12500,IF(F2418&lt;=100000,ROUNDUP(F2418/4,0)+25000,50000)))),MAX(IF(F2418&lt;=0,0,IF(F2418&lt;=25000,F2418,IF(F2418&lt;=50000,ROUNDUP(F2418/2,0)+12500,IF(F2418&lt;=100000,ROUNDUP(F2418/4,0)+25000,50000)))),MIN(IF(AND(D2418="はい",C2418&gt;=2026,C2418&lt;=2027),IF(E2418&lt;=0,0,IF(E2418&lt;=30000,E2418,IF(E2418&lt;=60000,ROUNDUP(E2418/2,0)+15000,IF(E2418&lt;=120000,ROUNDUP(E2418/4,0)+30000,60000)))),IF(E2418&lt;=0,0,IF(E2418&lt;=20000,E2418,IF(E2418&lt;=40000,ROUNDUP(E2418/2,0)+10000,IF(E2418&lt;=80000,ROUNDUP(E2418/4,0)+20000,40000)))))+IF(F2418&lt;=0,0,IF(F2418&lt;=25000,F2418,IF(F2418&lt;=50000,ROUNDUP(F2418/2,0)+12500,IF(F2418&lt;=100000,ROUNDUP(F2418/4,0)+25000,50000)))),IF(AND(D2418="はい",C2418&gt;=2026,C2418&lt;=2027),60000,40000)))))</f>
        <v/>
      </c>
      <c r="P2418" s="18">
        <f>IF(G2418&lt;=0,0,IF(G2418&lt;=20000,G2418,IF(G2418&lt;=40000,ROUNDUP(G2418/2,0)+10000,IF(G2418&lt;=80000,ROUNDUP(G2418/4,0)+20000,40000))))</f>
        <v/>
      </c>
      <c r="Q2418" s="18">
        <f>IF(I2418&lt;=0,IF(H2418&lt;=0,0,IF(H2418&lt;=20000,H2418,IF(H2418&lt;=40000,ROUNDUP(H2418/2,0)+10000,IF(H2418&lt;=80000,ROUNDUP(H2418/4,0)+20000,40000)))),IF(H2418&lt;=0,IF(I2418&lt;=0,0,IF(I2418&lt;=25000,I2418,IF(I2418&lt;=50000,ROUNDUP(I2418/2,0)+12500,IF(I2418&lt;=100000,ROUNDUP(I2418/4,0)+25000,50000)))),MAX(IF(I2418&lt;=0,0,IF(I2418&lt;=25000,I2418,IF(I2418&lt;=50000,ROUNDUP(I2418/2,0)+12500,IF(I2418&lt;=100000,ROUNDUP(I2418/4,0)+25000,50000)))),MIN(IF(H2418&lt;=0,0,IF(H2418&lt;=20000,H2418,IF(H2418&lt;=40000,ROUNDUP(H2418/2,0)+10000,IF(H2418&lt;=80000,ROUNDUP(H2418/4,0)+20000,40000))))+IF(I2418&lt;=0,0,IF(I2418&lt;=25000,I2418,IF(I2418&lt;=50000,ROUNDUP(I2418/2,0)+12500,IF(I2418&lt;=100000,ROUNDUP(I2418/4,0)+25000,50000)))),40000))))</f>
        <v/>
      </c>
      <c r="R2418" s="18">
        <f>MIN(120000,O2418+P2418+Q2418)</f>
        <v/>
      </c>
      <c r="S2418" s="18">
        <f>IF(F2418&lt;=0,IF(E2418&lt;=0,0,IF(E2418&lt;=12000,E2418,IF(E2418&lt;=32000,ROUNDUP(E2418/2,0)+6000,IF(E2418&lt;=56000,ROUNDUP(E2418/4,0)+14000,28000)))),IF(E2418&lt;=0,IF(F2418&lt;=0,0,IF(F2418&lt;=15000,F2418,IF(F2418&lt;=40000,ROUNDUP(F2418/2,0)+7500,IF(F2418&lt;=70000,ROUNDUP(F2418/4,0)+17500,35000)))),MAX(IF(F2418&lt;=0,0,IF(F2418&lt;=15000,F2418,IF(F2418&lt;=40000,ROUNDUP(F2418/2,0)+7500,IF(F2418&lt;=70000,ROUNDUP(F2418/4,0)+17500,35000)))),MIN(IF(E2418&lt;=0,0,IF(E2418&lt;=12000,E2418,IF(E2418&lt;=32000,ROUNDUP(E2418/2,0)+6000,IF(E2418&lt;=56000,ROUNDUP(E2418/4,0)+14000,28000))))+IF(F2418&lt;=0,0,IF(F2418&lt;=15000,F2418,IF(F2418&lt;=40000,ROUNDUP(F2418/2,0)+7500,IF(F2418&lt;=70000,ROUNDUP(F2418/4,0)+17500,35000)))),28000))))</f>
        <v/>
      </c>
      <c r="T2418" s="18">
        <f>IF(G2418&lt;=0,0,IF(G2418&lt;=12000,G2418,IF(G2418&lt;=32000,ROUNDUP(G2418/2,0)+6000,IF(G2418&lt;=56000,ROUNDUP(G2418/4,0)+14000,28000))))</f>
        <v/>
      </c>
      <c r="U2418" s="18">
        <f>IF(I2418&lt;=0,IF(H2418&lt;=0,0,IF(H2418&lt;=12000,H2418,IF(H2418&lt;=32000,ROUNDUP(H2418/2,0)+6000,IF(H2418&lt;=56000,ROUNDUP(H2418/4,0)+14000,28000)))),IF(H2418&lt;=0,IF(I2418&lt;=0,0,IF(I2418&lt;=15000,I2418,IF(I2418&lt;=40000,ROUNDUP(I2418/2,0)+7500,IF(I2418&lt;=70000,ROUNDUP(I2418/4,0)+17500,35000)))),MAX(IF(I2418&lt;=0,0,IF(I2418&lt;=15000,I2418,IF(I2418&lt;=40000,ROUNDUP(I2418/2,0)+7500,IF(I2418&lt;=70000,ROUNDUP(I2418/4,0)+17500,35000)))),MIN(IF(H2418&lt;=0,0,IF(H2418&lt;=12000,H2418,IF(H2418&lt;=32000,ROUNDUP(H2418/2,0)+6000,IF(H2418&lt;=56000,ROUNDUP(H2418/4,0)+14000,28000))))+IF(I2418&lt;=0,0,IF(I2418&lt;=15000,I2418,IF(I2418&lt;=40000,ROUNDUP(I2418/2,0)+7500,IF(I2418&lt;=70000,ROUNDUP(I2418/4,0)+17500,35000)))),28000))))</f>
        <v/>
      </c>
      <c r="V2418" s="18">
        <f>MIN(70000,S2418+T2418+U2418)</f>
        <v/>
      </c>
      <c r="W2418" s="18">
        <f>MAX(0,ROUNDDOWN(M2418-J2418-N2418-K2418-0,-3))</f>
        <v/>
      </c>
      <c r="X2418" s="18">
        <f>MAX(0,ROUNDDOWN(M2418-J2418-N2418-K2418-R2418,-3))</f>
        <v/>
      </c>
      <c r="Y2418" s="18">
        <f>IF(W2418&lt;=0,0,ROUNDDOWN((W2418*LOOKUP(W2418,{0,1950001,3300001,6950001,9000001,18000001,40000001},{0.05,0.1,0.2,0.23,0.33,0.4,0.45})-LOOKUP(W2418,{0,1950001,3300001,6950001,9000001,18000001,40000001},{0,97500,427500,636000,1536000,2796000,4796000}))*1.021,-2))</f>
        <v/>
      </c>
      <c r="Z2418" s="18">
        <f>IF(X2418&lt;=0,0,ROUNDDOWN((X2418*LOOKUP(X2418,{0,1950001,3300001,6950001,9000001,18000001,40000001},{0.05,0.1,0.2,0.23,0.33,0.4,0.45})-LOOKUP(X2418,{0,1950001,3300001,6950001,9000001,18000001,40000001},{0,97500,427500,636000,1536000,2796000,4796000}))*1.021,-2))</f>
        <v/>
      </c>
      <c r="AA2418" s="18">
        <f>MAX(0,ROUNDDOWN(M2418-J2418-430000-L2418-0,-3))</f>
        <v/>
      </c>
      <c r="AB2418" s="18">
        <f>MAX(0,ROUNDDOWN(M2418-J2418-430000-L2418-V2418,-3))</f>
        <v/>
      </c>
      <c r="AC2418" s="18">
        <f>IF(M2418&lt;=450000,0,MAX(0,ROUNDDOWN(AA2418*0.06-MIN(50000,AA2418)*0.03,-2))+MAX(0,ROUNDDOWN(AA2418*0.04-MIN(50000,AA2418)*0.02,-2)))</f>
        <v/>
      </c>
      <c r="AD2418" s="18">
        <f>IF(M2418&lt;=450000,0,MAX(0,ROUNDDOWN(AB2418*0.06-MIN(50000,AB2418)*0.03,-2))+MAX(0,ROUNDDOWN(AB2418*0.04-MIN(50000,AB2418)*0.02,-2)))</f>
        <v/>
      </c>
      <c r="AE2418" s="18">
        <f>Y2418-Z2418</f>
        <v/>
      </c>
      <c r="AF2418" s="18">
        <f>AC2418-AD2418</f>
        <v/>
      </c>
      <c r="AG2418" s="18">
        <f>AE2418+AF2418</f>
        <v/>
      </c>
      <c r="AH2418" s="20">
        <f>IF(W2418&lt;=0,0,LOOKUP(W2418,{0,1950001,3300001,6950001,9000001,18000001,40000001},{0.05,0.1,0.2,0.23,0.33,0.4,0.45}))</f>
        <v/>
      </c>
    </row>
    <row r="2419">
      <c r="A2419" t="inlineStr">
        <is>
          <t>1万円刻み 一般8万円</t>
        </is>
      </c>
      <c r="B2419" s="18">
        <f>'4_1万円刻み'!$A$780</f>
        <v/>
      </c>
      <c r="C2419" s="19" t="n">
        <v>2026</v>
      </c>
      <c r="D2419" t="inlineStr">
        <is>
          <t>いいえ</t>
        </is>
      </c>
      <c r="E2419" s="18" t="n">
        <v>80000</v>
      </c>
      <c r="F2419" s="18" t="n">
        <v>0</v>
      </c>
      <c r="G2419" s="18" t="n">
        <v>0</v>
      </c>
      <c r="H2419" s="18" t="n">
        <v>0</v>
      </c>
      <c r="I2419" s="18" t="n">
        <v>0</v>
      </c>
      <c r="J2419" s="18">
        <f>ROUND(MIN(B2419/12,650000)*12*0.0915+MIN(B2419/12,1390000)*12*(0.0504+0)+B2419*0.005,0)</f>
        <v/>
      </c>
      <c r="K2419" s="18" t="n">
        <v>0</v>
      </c>
      <c r="L2419" s="18" t="n">
        <v>0</v>
      </c>
      <c r="M2419" s="18">
        <f>ROUND(IF(C2419&gt;=2026,IF(B2419&lt;741000,0,IF(B2419&lt;2191000,B2419-740000,IF(B2419&lt;2193000,1451000,IF(B2419&lt;2196000,1453000,IF(B2419&lt;2200000,1456000,IF(B2419&lt;3600000,ROUNDDOWN(B2419/4,-3)*2.8-80000,IF(B2419&lt;6600000,ROUNDDOWN(B2419/4,-3)*3.2-440000,IF(B2419&lt;8500000,ROUNDDOWN(B2419*0.9,0)-1100000,B2419-1950000)))))))),IF(B2419&lt;651000,0,IF(B2419&lt;1900000,B2419-650000,IF(B2419&lt;3600000,ROUNDDOWN(B2419/4,-3)*2.8-80000,IF(B2419&lt;6600000,ROUNDDOWN(B2419/4,-3)*3.2-440000,IF(B2419&lt;8500000,ROUNDDOWN(B2419*0.9,0)-1100000,B2419-1950000)))))),0)</f>
        <v/>
      </c>
      <c r="N2419" s="18">
        <f>IF(M2419&gt;23500000,NA(),IF(C2419&gt;=2026,IF(M2419&lt;=4890000,1040000,IF(M2419&lt;=6550000,670000,620000)),IF(M2419&lt;=1320000,950000,IF(M2419&lt;=3360000,880000,IF(M2419&lt;=4890000,680000,IF(M2419&lt;=6550000,630000,580000))))))</f>
        <v/>
      </c>
      <c r="O2419" s="18">
        <f>IF(F2419&lt;=0,IF(AND(D2419="はい",C2419&gt;=2026,C2419&lt;=2027),IF(E2419&lt;=0,0,IF(E2419&lt;=30000,E2419,IF(E2419&lt;=60000,ROUNDUP(E2419/2,0)+15000,IF(E2419&lt;=120000,ROUNDUP(E2419/4,0)+30000,60000)))),IF(E2419&lt;=0,0,IF(E2419&lt;=20000,E2419,IF(E2419&lt;=40000,ROUNDUP(E2419/2,0)+10000,IF(E2419&lt;=80000,ROUNDUP(E2419/4,0)+20000,40000))))),IF(E2419&lt;=0,IF(F2419&lt;=0,0,IF(F2419&lt;=25000,F2419,IF(F2419&lt;=50000,ROUNDUP(F2419/2,0)+12500,IF(F2419&lt;=100000,ROUNDUP(F2419/4,0)+25000,50000)))),MAX(IF(F2419&lt;=0,0,IF(F2419&lt;=25000,F2419,IF(F2419&lt;=50000,ROUNDUP(F2419/2,0)+12500,IF(F2419&lt;=100000,ROUNDUP(F2419/4,0)+25000,50000)))),MIN(IF(AND(D2419="はい",C2419&gt;=2026,C2419&lt;=2027),IF(E2419&lt;=0,0,IF(E2419&lt;=30000,E2419,IF(E2419&lt;=60000,ROUNDUP(E2419/2,0)+15000,IF(E2419&lt;=120000,ROUNDUP(E2419/4,0)+30000,60000)))),IF(E2419&lt;=0,0,IF(E2419&lt;=20000,E2419,IF(E2419&lt;=40000,ROUNDUP(E2419/2,0)+10000,IF(E2419&lt;=80000,ROUNDUP(E2419/4,0)+20000,40000)))))+IF(F2419&lt;=0,0,IF(F2419&lt;=25000,F2419,IF(F2419&lt;=50000,ROUNDUP(F2419/2,0)+12500,IF(F2419&lt;=100000,ROUNDUP(F2419/4,0)+25000,50000)))),IF(AND(D2419="はい",C2419&gt;=2026,C2419&lt;=2027),60000,40000)))))</f>
        <v/>
      </c>
      <c r="P2419" s="18">
        <f>IF(G2419&lt;=0,0,IF(G2419&lt;=20000,G2419,IF(G2419&lt;=40000,ROUNDUP(G2419/2,0)+10000,IF(G2419&lt;=80000,ROUNDUP(G2419/4,0)+20000,40000))))</f>
        <v/>
      </c>
      <c r="Q2419" s="18">
        <f>IF(I2419&lt;=0,IF(H2419&lt;=0,0,IF(H2419&lt;=20000,H2419,IF(H2419&lt;=40000,ROUNDUP(H2419/2,0)+10000,IF(H2419&lt;=80000,ROUNDUP(H2419/4,0)+20000,40000)))),IF(H2419&lt;=0,IF(I2419&lt;=0,0,IF(I2419&lt;=25000,I2419,IF(I2419&lt;=50000,ROUNDUP(I2419/2,0)+12500,IF(I2419&lt;=100000,ROUNDUP(I2419/4,0)+25000,50000)))),MAX(IF(I2419&lt;=0,0,IF(I2419&lt;=25000,I2419,IF(I2419&lt;=50000,ROUNDUP(I2419/2,0)+12500,IF(I2419&lt;=100000,ROUNDUP(I2419/4,0)+25000,50000)))),MIN(IF(H2419&lt;=0,0,IF(H2419&lt;=20000,H2419,IF(H2419&lt;=40000,ROUNDUP(H2419/2,0)+10000,IF(H2419&lt;=80000,ROUNDUP(H2419/4,0)+20000,40000))))+IF(I2419&lt;=0,0,IF(I2419&lt;=25000,I2419,IF(I2419&lt;=50000,ROUNDUP(I2419/2,0)+12500,IF(I2419&lt;=100000,ROUNDUP(I2419/4,0)+25000,50000)))),40000))))</f>
        <v/>
      </c>
      <c r="R2419" s="18">
        <f>MIN(120000,O2419+P2419+Q2419)</f>
        <v/>
      </c>
      <c r="S2419" s="18">
        <f>IF(F2419&lt;=0,IF(E2419&lt;=0,0,IF(E2419&lt;=12000,E2419,IF(E2419&lt;=32000,ROUNDUP(E2419/2,0)+6000,IF(E2419&lt;=56000,ROUNDUP(E2419/4,0)+14000,28000)))),IF(E2419&lt;=0,IF(F2419&lt;=0,0,IF(F2419&lt;=15000,F2419,IF(F2419&lt;=40000,ROUNDUP(F2419/2,0)+7500,IF(F2419&lt;=70000,ROUNDUP(F2419/4,0)+17500,35000)))),MAX(IF(F2419&lt;=0,0,IF(F2419&lt;=15000,F2419,IF(F2419&lt;=40000,ROUNDUP(F2419/2,0)+7500,IF(F2419&lt;=70000,ROUNDUP(F2419/4,0)+17500,35000)))),MIN(IF(E2419&lt;=0,0,IF(E2419&lt;=12000,E2419,IF(E2419&lt;=32000,ROUNDUP(E2419/2,0)+6000,IF(E2419&lt;=56000,ROUNDUP(E2419/4,0)+14000,28000))))+IF(F2419&lt;=0,0,IF(F2419&lt;=15000,F2419,IF(F2419&lt;=40000,ROUNDUP(F2419/2,0)+7500,IF(F2419&lt;=70000,ROUNDUP(F2419/4,0)+17500,35000)))),28000))))</f>
        <v/>
      </c>
      <c r="T2419" s="18">
        <f>IF(G2419&lt;=0,0,IF(G2419&lt;=12000,G2419,IF(G2419&lt;=32000,ROUNDUP(G2419/2,0)+6000,IF(G2419&lt;=56000,ROUNDUP(G2419/4,0)+14000,28000))))</f>
        <v/>
      </c>
      <c r="U2419" s="18">
        <f>IF(I2419&lt;=0,IF(H2419&lt;=0,0,IF(H2419&lt;=12000,H2419,IF(H2419&lt;=32000,ROUNDUP(H2419/2,0)+6000,IF(H2419&lt;=56000,ROUNDUP(H2419/4,0)+14000,28000)))),IF(H2419&lt;=0,IF(I2419&lt;=0,0,IF(I2419&lt;=15000,I2419,IF(I2419&lt;=40000,ROUNDUP(I2419/2,0)+7500,IF(I2419&lt;=70000,ROUNDUP(I2419/4,0)+17500,35000)))),MAX(IF(I2419&lt;=0,0,IF(I2419&lt;=15000,I2419,IF(I2419&lt;=40000,ROUNDUP(I2419/2,0)+7500,IF(I2419&lt;=70000,ROUNDUP(I2419/4,0)+17500,35000)))),MIN(IF(H2419&lt;=0,0,IF(H2419&lt;=12000,H2419,IF(H2419&lt;=32000,ROUNDUP(H2419/2,0)+6000,IF(H2419&lt;=56000,ROUNDUP(H2419/4,0)+14000,28000))))+IF(I2419&lt;=0,0,IF(I2419&lt;=15000,I2419,IF(I2419&lt;=40000,ROUNDUP(I2419/2,0)+7500,IF(I2419&lt;=70000,ROUNDUP(I2419/4,0)+17500,35000)))),28000))))</f>
        <v/>
      </c>
      <c r="V2419" s="18">
        <f>MIN(70000,S2419+T2419+U2419)</f>
        <v/>
      </c>
      <c r="W2419" s="18">
        <f>MAX(0,ROUNDDOWN(M2419-J2419-N2419-K2419-0,-3))</f>
        <v/>
      </c>
      <c r="X2419" s="18">
        <f>MAX(0,ROUNDDOWN(M2419-J2419-N2419-K2419-R2419,-3))</f>
        <v/>
      </c>
      <c r="Y2419" s="18">
        <f>IF(W2419&lt;=0,0,ROUNDDOWN((W2419*LOOKUP(W2419,{0,1950001,3300001,6950001,9000001,18000001,40000001},{0.05,0.1,0.2,0.23,0.33,0.4,0.45})-LOOKUP(W2419,{0,1950001,3300001,6950001,9000001,18000001,40000001},{0,97500,427500,636000,1536000,2796000,4796000}))*1.021,-2))</f>
        <v/>
      </c>
      <c r="Z2419" s="18">
        <f>IF(X2419&lt;=0,0,ROUNDDOWN((X2419*LOOKUP(X2419,{0,1950001,3300001,6950001,9000001,18000001,40000001},{0.05,0.1,0.2,0.23,0.33,0.4,0.45})-LOOKUP(X2419,{0,1950001,3300001,6950001,9000001,18000001,40000001},{0,97500,427500,636000,1536000,2796000,4796000}))*1.021,-2))</f>
        <v/>
      </c>
      <c r="AA2419" s="18">
        <f>MAX(0,ROUNDDOWN(M2419-J2419-430000-L2419-0,-3))</f>
        <v/>
      </c>
      <c r="AB2419" s="18">
        <f>MAX(0,ROUNDDOWN(M2419-J2419-430000-L2419-V2419,-3))</f>
        <v/>
      </c>
      <c r="AC2419" s="18">
        <f>IF(M2419&lt;=450000,0,MAX(0,ROUNDDOWN(AA2419*0.06-MIN(50000,AA2419)*0.03,-2))+MAX(0,ROUNDDOWN(AA2419*0.04-MIN(50000,AA2419)*0.02,-2)))</f>
        <v/>
      </c>
      <c r="AD2419" s="18">
        <f>IF(M2419&lt;=450000,0,MAX(0,ROUNDDOWN(AB2419*0.06-MIN(50000,AB2419)*0.03,-2))+MAX(0,ROUNDDOWN(AB2419*0.04-MIN(50000,AB2419)*0.02,-2)))</f>
        <v/>
      </c>
      <c r="AE2419" s="18">
        <f>Y2419-Z2419</f>
        <v/>
      </c>
      <c r="AF2419" s="18">
        <f>AC2419-AD2419</f>
        <v/>
      </c>
      <c r="AG2419" s="18">
        <f>AE2419+AF2419</f>
        <v/>
      </c>
      <c r="AH2419" s="20">
        <f>IF(W2419&lt;=0,0,LOOKUP(W2419,{0,1950001,3300001,6950001,9000001,18000001,40000001},{0.05,0.1,0.2,0.23,0.33,0.4,0.45}))</f>
        <v/>
      </c>
    </row>
    <row r="2420">
      <c r="A2420" t="inlineStr">
        <is>
          <t>1万円刻み 特例あり一般12万円</t>
        </is>
      </c>
      <c r="B2420" s="18">
        <f>'4_1万円刻み'!$A$780</f>
        <v/>
      </c>
      <c r="C2420" s="19" t="n">
        <v>2026</v>
      </c>
      <c r="D2420" t="inlineStr">
        <is>
          <t>はい</t>
        </is>
      </c>
      <c r="E2420" s="18" t="n">
        <v>120000</v>
      </c>
      <c r="F2420" s="18" t="n">
        <v>0</v>
      </c>
      <c r="G2420" s="18" t="n">
        <v>0</v>
      </c>
      <c r="H2420" s="18" t="n">
        <v>0</v>
      </c>
      <c r="I2420" s="18" t="n">
        <v>0</v>
      </c>
      <c r="J2420" s="18">
        <f>ROUND(MIN(B2420/12,650000)*12*0.0915+MIN(B2420/12,1390000)*12*(0.0504+0)+B2420*0.005,0)</f>
        <v/>
      </c>
      <c r="K2420" s="18" t="n">
        <v>0</v>
      </c>
      <c r="L2420" s="18" t="n">
        <v>0</v>
      </c>
      <c r="M2420" s="18">
        <f>ROUND(IF(C2420&gt;=2026,IF(B2420&lt;741000,0,IF(B2420&lt;2191000,B2420-740000,IF(B2420&lt;2193000,1451000,IF(B2420&lt;2196000,1453000,IF(B2420&lt;2200000,1456000,IF(B2420&lt;3600000,ROUNDDOWN(B2420/4,-3)*2.8-80000,IF(B2420&lt;6600000,ROUNDDOWN(B2420/4,-3)*3.2-440000,IF(B2420&lt;8500000,ROUNDDOWN(B2420*0.9,0)-1100000,B2420-1950000)))))))),IF(B2420&lt;651000,0,IF(B2420&lt;1900000,B2420-650000,IF(B2420&lt;3600000,ROUNDDOWN(B2420/4,-3)*2.8-80000,IF(B2420&lt;6600000,ROUNDDOWN(B2420/4,-3)*3.2-440000,IF(B2420&lt;8500000,ROUNDDOWN(B2420*0.9,0)-1100000,B2420-1950000)))))),0)</f>
        <v/>
      </c>
      <c r="N2420" s="18">
        <f>IF(M2420&gt;23500000,NA(),IF(C2420&gt;=2026,IF(M2420&lt;=4890000,1040000,IF(M2420&lt;=6550000,670000,620000)),IF(M2420&lt;=1320000,950000,IF(M2420&lt;=3360000,880000,IF(M2420&lt;=4890000,680000,IF(M2420&lt;=6550000,630000,580000))))))</f>
        <v/>
      </c>
      <c r="O2420" s="18">
        <f>IF(F2420&lt;=0,IF(AND(D2420="はい",C2420&gt;=2026,C2420&lt;=2027),IF(E2420&lt;=0,0,IF(E2420&lt;=30000,E2420,IF(E2420&lt;=60000,ROUNDUP(E2420/2,0)+15000,IF(E2420&lt;=120000,ROUNDUP(E2420/4,0)+30000,60000)))),IF(E2420&lt;=0,0,IF(E2420&lt;=20000,E2420,IF(E2420&lt;=40000,ROUNDUP(E2420/2,0)+10000,IF(E2420&lt;=80000,ROUNDUP(E2420/4,0)+20000,40000))))),IF(E2420&lt;=0,IF(F2420&lt;=0,0,IF(F2420&lt;=25000,F2420,IF(F2420&lt;=50000,ROUNDUP(F2420/2,0)+12500,IF(F2420&lt;=100000,ROUNDUP(F2420/4,0)+25000,50000)))),MAX(IF(F2420&lt;=0,0,IF(F2420&lt;=25000,F2420,IF(F2420&lt;=50000,ROUNDUP(F2420/2,0)+12500,IF(F2420&lt;=100000,ROUNDUP(F2420/4,0)+25000,50000)))),MIN(IF(AND(D2420="はい",C2420&gt;=2026,C2420&lt;=2027),IF(E2420&lt;=0,0,IF(E2420&lt;=30000,E2420,IF(E2420&lt;=60000,ROUNDUP(E2420/2,0)+15000,IF(E2420&lt;=120000,ROUNDUP(E2420/4,0)+30000,60000)))),IF(E2420&lt;=0,0,IF(E2420&lt;=20000,E2420,IF(E2420&lt;=40000,ROUNDUP(E2420/2,0)+10000,IF(E2420&lt;=80000,ROUNDUP(E2420/4,0)+20000,40000)))))+IF(F2420&lt;=0,0,IF(F2420&lt;=25000,F2420,IF(F2420&lt;=50000,ROUNDUP(F2420/2,0)+12500,IF(F2420&lt;=100000,ROUNDUP(F2420/4,0)+25000,50000)))),IF(AND(D2420="はい",C2420&gt;=2026,C2420&lt;=2027),60000,40000)))))</f>
        <v/>
      </c>
      <c r="P2420" s="18">
        <f>IF(G2420&lt;=0,0,IF(G2420&lt;=20000,G2420,IF(G2420&lt;=40000,ROUNDUP(G2420/2,0)+10000,IF(G2420&lt;=80000,ROUNDUP(G2420/4,0)+20000,40000))))</f>
        <v/>
      </c>
      <c r="Q2420" s="18">
        <f>IF(I2420&lt;=0,IF(H2420&lt;=0,0,IF(H2420&lt;=20000,H2420,IF(H2420&lt;=40000,ROUNDUP(H2420/2,0)+10000,IF(H2420&lt;=80000,ROUNDUP(H2420/4,0)+20000,40000)))),IF(H2420&lt;=0,IF(I2420&lt;=0,0,IF(I2420&lt;=25000,I2420,IF(I2420&lt;=50000,ROUNDUP(I2420/2,0)+12500,IF(I2420&lt;=100000,ROUNDUP(I2420/4,0)+25000,50000)))),MAX(IF(I2420&lt;=0,0,IF(I2420&lt;=25000,I2420,IF(I2420&lt;=50000,ROUNDUP(I2420/2,0)+12500,IF(I2420&lt;=100000,ROUNDUP(I2420/4,0)+25000,50000)))),MIN(IF(H2420&lt;=0,0,IF(H2420&lt;=20000,H2420,IF(H2420&lt;=40000,ROUNDUP(H2420/2,0)+10000,IF(H2420&lt;=80000,ROUNDUP(H2420/4,0)+20000,40000))))+IF(I2420&lt;=0,0,IF(I2420&lt;=25000,I2420,IF(I2420&lt;=50000,ROUNDUP(I2420/2,0)+12500,IF(I2420&lt;=100000,ROUNDUP(I2420/4,0)+25000,50000)))),40000))))</f>
        <v/>
      </c>
      <c r="R2420" s="18">
        <f>MIN(120000,O2420+P2420+Q2420)</f>
        <v/>
      </c>
      <c r="S2420" s="18">
        <f>IF(F2420&lt;=0,IF(E2420&lt;=0,0,IF(E2420&lt;=12000,E2420,IF(E2420&lt;=32000,ROUNDUP(E2420/2,0)+6000,IF(E2420&lt;=56000,ROUNDUP(E2420/4,0)+14000,28000)))),IF(E2420&lt;=0,IF(F2420&lt;=0,0,IF(F2420&lt;=15000,F2420,IF(F2420&lt;=40000,ROUNDUP(F2420/2,0)+7500,IF(F2420&lt;=70000,ROUNDUP(F2420/4,0)+17500,35000)))),MAX(IF(F2420&lt;=0,0,IF(F2420&lt;=15000,F2420,IF(F2420&lt;=40000,ROUNDUP(F2420/2,0)+7500,IF(F2420&lt;=70000,ROUNDUP(F2420/4,0)+17500,35000)))),MIN(IF(E2420&lt;=0,0,IF(E2420&lt;=12000,E2420,IF(E2420&lt;=32000,ROUNDUP(E2420/2,0)+6000,IF(E2420&lt;=56000,ROUNDUP(E2420/4,0)+14000,28000))))+IF(F2420&lt;=0,0,IF(F2420&lt;=15000,F2420,IF(F2420&lt;=40000,ROUNDUP(F2420/2,0)+7500,IF(F2420&lt;=70000,ROUNDUP(F2420/4,0)+17500,35000)))),28000))))</f>
        <v/>
      </c>
      <c r="T2420" s="18">
        <f>IF(G2420&lt;=0,0,IF(G2420&lt;=12000,G2420,IF(G2420&lt;=32000,ROUNDUP(G2420/2,0)+6000,IF(G2420&lt;=56000,ROUNDUP(G2420/4,0)+14000,28000))))</f>
        <v/>
      </c>
      <c r="U2420" s="18">
        <f>IF(I2420&lt;=0,IF(H2420&lt;=0,0,IF(H2420&lt;=12000,H2420,IF(H2420&lt;=32000,ROUNDUP(H2420/2,0)+6000,IF(H2420&lt;=56000,ROUNDUP(H2420/4,0)+14000,28000)))),IF(H2420&lt;=0,IF(I2420&lt;=0,0,IF(I2420&lt;=15000,I2420,IF(I2420&lt;=40000,ROUNDUP(I2420/2,0)+7500,IF(I2420&lt;=70000,ROUNDUP(I2420/4,0)+17500,35000)))),MAX(IF(I2420&lt;=0,0,IF(I2420&lt;=15000,I2420,IF(I2420&lt;=40000,ROUNDUP(I2420/2,0)+7500,IF(I2420&lt;=70000,ROUNDUP(I2420/4,0)+17500,35000)))),MIN(IF(H2420&lt;=0,0,IF(H2420&lt;=12000,H2420,IF(H2420&lt;=32000,ROUNDUP(H2420/2,0)+6000,IF(H2420&lt;=56000,ROUNDUP(H2420/4,0)+14000,28000))))+IF(I2420&lt;=0,0,IF(I2420&lt;=15000,I2420,IF(I2420&lt;=40000,ROUNDUP(I2420/2,0)+7500,IF(I2420&lt;=70000,ROUNDUP(I2420/4,0)+17500,35000)))),28000))))</f>
        <v/>
      </c>
      <c r="V2420" s="18">
        <f>MIN(70000,S2420+T2420+U2420)</f>
        <v/>
      </c>
      <c r="W2420" s="18">
        <f>MAX(0,ROUNDDOWN(M2420-J2420-N2420-K2420-0,-3))</f>
        <v/>
      </c>
      <c r="X2420" s="18">
        <f>MAX(0,ROUNDDOWN(M2420-J2420-N2420-K2420-R2420,-3))</f>
        <v/>
      </c>
      <c r="Y2420" s="18">
        <f>IF(W2420&lt;=0,0,ROUNDDOWN((W2420*LOOKUP(W2420,{0,1950001,3300001,6950001,9000001,18000001,40000001},{0.05,0.1,0.2,0.23,0.33,0.4,0.45})-LOOKUP(W2420,{0,1950001,3300001,6950001,9000001,18000001,40000001},{0,97500,427500,636000,1536000,2796000,4796000}))*1.021,-2))</f>
        <v/>
      </c>
      <c r="Z2420" s="18">
        <f>IF(X2420&lt;=0,0,ROUNDDOWN((X2420*LOOKUP(X2420,{0,1950001,3300001,6950001,9000001,18000001,40000001},{0.05,0.1,0.2,0.23,0.33,0.4,0.45})-LOOKUP(X2420,{0,1950001,3300001,6950001,9000001,18000001,40000001},{0,97500,427500,636000,1536000,2796000,4796000}))*1.021,-2))</f>
        <v/>
      </c>
      <c r="AA2420" s="18">
        <f>MAX(0,ROUNDDOWN(M2420-J2420-430000-L2420-0,-3))</f>
        <v/>
      </c>
      <c r="AB2420" s="18">
        <f>MAX(0,ROUNDDOWN(M2420-J2420-430000-L2420-V2420,-3))</f>
        <v/>
      </c>
      <c r="AC2420" s="18">
        <f>IF(M2420&lt;=450000,0,MAX(0,ROUNDDOWN(AA2420*0.06-MIN(50000,AA2420)*0.03,-2))+MAX(0,ROUNDDOWN(AA2420*0.04-MIN(50000,AA2420)*0.02,-2)))</f>
        <v/>
      </c>
      <c r="AD2420" s="18">
        <f>IF(M2420&lt;=450000,0,MAX(0,ROUNDDOWN(AB2420*0.06-MIN(50000,AB2420)*0.03,-2))+MAX(0,ROUNDDOWN(AB2420*0.04-MIN(50000,AB2420)*0.02,-2)))</f>
        <v/>
      </c>
      <c r="AE2420" s="18">
        <f>Y2420-Z2420</f>
        <v/>
      </c>
      <c r="AF2420" s="18">
        <f>AC2420-AD2420</f>
        <v/>
      </c>
      <c r="AG2420" s="18">
        <f>AE2420+AF2420</f>
        <v/>
      </c>
      <c r="AH2420" s="20">
        <f>IF(W2420&lt;=0,0,LOOKUP(W2420,{0,1950001,3300001,6950001,9000001,18000001,40000001},{0.05,0.1,0.2,0.23,0.33,0.4,0.45}))</f>
        <v/>
      </c>
    </row>
    <row r="2421">
      <c r="A2421" t="inlineStr">
        <is>
          <t>1万円刻み 3区分8万円ずつ</t>
        </is>
      </c>
      <c r="B2421" s="18">
        <f>'4_1万円刻み'!$A$781</f>
        <v/>
      </c>
      <c r="C2421" s="19" t="n">
        <v>2026</v>
      </c>
      <c r="D2421" t="inlineStr">
        <is>
          <t>いいえ</t>
        </is>
      </c>
      <c r="E2421" s="18" t="n">
        <v>80000</v>
      </c>
      <c r="F2421" s="18" t="n">
        <v>0</v>
      </c>
      <c r="G2421" s="18" t="n">
        <v>80000</v>
      </c>
      <c r="H2421" s="18" t="n">
        <v>80000</v>
      </c>
      <c r="I2421" s="18" t="n">
        <v>0</v>
      </c>
      <c r="J2421" s="18">
        <f>ROUND(MIN(B2421/12,650000)*12*0.0915+MIN(B2421/12,1390000)*12*(0.0504+0)+B2421*0.005,0)</f>
        <v/>
      </c>
      <c r="K2421" s="18" t="n">
        <v>0</v>
      </c>
      <c r="L2421" s="18" t="n">
        <v>0</v>
      </c>
      <c r="M2421" s="18">
        <f>ROUND(IF(C2421&gt;=2026,IF(B2421&lt;741000,0,IF(B2421&lt;2191000,B2421-740000,IF(B2421&lt;2193000,1451000,IF(B2421&lt;2196000,1453000,IF(B2421&lt;2200000,1456000,IF(B2421&lt;3600000,ROUNDDOWN(B2421/4,-3)*2.8-80000,IF(B2421&lt;6600000,ROUNDDOWN(B2421/4,-3)*3.2-440000,IF(B2421&lt;8500000,ROUNDDOWN(B2421*0.9,0)-1100000,B2421-1950000)))))))),IF(B2421&lt;651000,0,IF(B2421&lt;1900000,B2421-650000,IF(B2421&lt;3600000,ROUNDDOWN(B2421/4,-3)*2.8-80000,IF(B2421&lt;6600000,ROUNDDOWN(B2421/4,-3)*3.2-440000,IF(B2421&lt;8500000,ROUNDDOWN(B2421*0.9,0)-1100000,B2421-1950000)))))),0)</f>
        <v/>
      </c>
      <c r="N2421" s="18">
        <f>IF(M2421&gt;23500000,NA(),IF(C2421&gt;=2026,IF(M2421&lt;=4890000,1040000,IF(M2421&lt;=6550000,670000,620000)),IF(M2421&lt;=1320000,950000,IF(M2421&lt;=3360000,880000,IF(M2421&lt;=4890000,680000,IF(M2421&lt;=6550000,630000,580000))))))</f>
        <v/>
      </c>
      <c r="O2421" s="18">
        <f>IF(F2421&lt;=0,IF(AND(D2421="はい",C2421&gt;=2026,C2421&lt;=2027),IF(E2421&lt;=0,0,IF(E2421&lt;=30000,E2421,IF(E2421&lt;=60000,ROUNDUP(E2421/2,0)+15000,IF(E2421&lt;=120000,ROUNDUP(E2421/4,0)+30000,60000)))),IF(E2421&lt;=0,0,IF(E2421&lt;=20000,E2421,IF(E2421&lt;=40000,ROUNDUP(E2421/2,0)+10000,IF(E2421&lt;=80000,ROUNDUP(E2421/4,0)+20000,40000))))),IF(E2421&lt;=0,IF(F2421&lt;=0,0,IF(F2421&lt;=25000,F2421,IF(F2421&lt;=50000,ROUNDUP(F2421/2,0)+12500,IF(F2421&lt;=100000,ROUNDUP(F2421/4,0)+25000,50000)))),MAX(IF(F2421&lt;=0,0,IF(F2421&lt;=25000,F2421,IF(F2421&lt;=50000,ROUNDUP(F2421/2,0)+12500,IF(F2421&lt;=100000,ROUNDUP(F2421/4,0)+25000,50000)))),MIN(IF(AND(D2421="はい",C2421&gt;=2026,C2421&lt;=2027),IF(E2421&lt;=0,0,IF(E2421&lt;=30000,E2421,IF(E2421&lt;=60000,ROUNDUP(E2421/2,0)+15000,IF(E2421&lt;=120000,ROUNDUP(E2421/4,0)+30000,60000)))),IF(E2421&lt;=0,0,IF(E2421&lt;=20000,E2421,IF(E2421&lt;=40000,ROUNDUP(E2421/2,0)+10000,IF(E2421&lt;=80000,ROUNDUP(E2421/4,0)+20000,40000)))))+IF(F2421&lt;=0,0,IF(F2421&lt;=25000,F2421,IF(F2421&lt;=50000,ROUNDUP(F2421/2,0)+12500,IF(F2421&lt;=100000,ROUNDUP(F2421/4,0)+25000,50000)))),IF(AND(D2421="はい",C2421&gt;=2026,C2421&lt;=2027),60000,40000)))))</f>
        <v/>
      </c>
      <c r="P2421" s="18">
        <f>IF(G2421&lt;=0,0,IF(G2421&lt;=20000,G2421,IF(G2421&lt;=40000,ROUNDUP(G2421/2,0)+10000,IF(G2421&lt;=80000,ROUNDUP(G2421/4,0)+20000,40000))))</f>
        <v/>
      </c>
      <c r="Q2421" s="18">
        <f>IF(I2421&lt;=0,IF(H2421&lt;=0,0,IF(H2421&lt;=20000,H2421,IF(H2421&lt;=40000,ROUNDUP(H2421/2,0)+10000,IF(H2421&lt;=80000,ROUNDUP(H2421/4,0)+20000,40000)))),IF(H2421&lt;=0,IF(I2421&lt;=0,0,IF(I2421&lt;=25000,I2421,IF(I2421&lt;=50000,ROUNDUP(I2421/2,0)+12500,IF(I2421&lt;=100000,ROUNDUP(I2421/4,0)+25000,50000)))),MAX(IF(I2421&lt;=0,0,IF(I2421&lt;=25000,I2421,IF(I2421&lt;=50000,ROUNDUP(I2421/2,0)+12500,IF(I2421&lt;=100000,ROUNDUP(I2421/4,0)+25000,50000)))),MIN(IF(H2421&lt;=0,0,IF(H2421&lt;=20000,H2421,IF(H2421&lt;=40000,ROUNDUP(H2421/2,0)+10000,IF(H2421&lt;=80000,ROUNDUP(H2421/4,0)+20000,40000))))+IF(I2421&lt;=0,0,IF(I2421&lt;=25000,I2421,IF(I2421&lt;=50000,ROUNDUP(I2421/2,0)+12500,IF(I2421&lt;=100000,ROUNDUP(I2421/4,0)+25000,50000)))),40000))))</f>
        <v/>
      </c>
      <c r="R2421" s="18">
        <f>MIN(120000,O2421+P2421+Q2421)</f>
        <v/>
      </c>
      <c r="S2421" s="18">
        <f>IF(F2421&lt;=0,IF(E2421&lt;=0,0,IF(E2421&lt;=12000,E2421,IF(E2421&lt;=32000,ROUNDUP(E2421/2,0)+6000,IF(E2421&lt;=56000,ROUNDUP(E2421/4,0)+14000,28000)))),IF(E2421&lt;=0,IF(F2421&lt;=0,0,IF(F2421&lt;=15000,F2421,IF(F2421&lt;=40000,ROUNDUP(F2421/2,0)+7500,IF(F2421&lt;=70000,ROUNDUP(F2421/4,0)+17500,35000)))),MAX(IF(F2421&lt;=0,0,IF(F2421&lt;=15000,F2421,IF(F2421&lt;=40000,ROUNDUP(F2421/2,0)+7500,IF(F2421&lt;=70000,ROUNDUP(F2421/4,0)+17500,35000)))),MIN(IF(E2421&lt;=0,0,IF(E2421&lt;=12000,E2421,IF(E2421&lt;=32000,ROUNDUP(E2421/2,0)+6000,IF(E2421&lt;=56000,ROUNDUP(E2421/4,0)+14000,28000))))+IF(F2421&lt;=0,0,IF(F2421&lt;=15000,F2421,IF(F2421&lt;=40000,ROUNDUP(F2421/2,0)+7500,IF(F2421&lt;=70000,ROUNDUP(F2421/4,0)+17500,35000)))),28000))))</f>
        <v/>
      </c>
      <c r="T2421" s="18">
        <f>IF(G2421&lt;=0,0,IF(G2421&lt;=12000,G2421,IF(G2421&lt;=32000,ROUNDUP(G2421/2,0)+6000,IF(G2421&lt;=56000,ROUNDUP(G2421/4,0)+14000,28000))))</f>
        <v/>
      </c>
      <c r="U2421" s="18">
        <f>IF(I2421&lt;=0,IF(H2421&lt;=0,0,IF(H2421&lt;=12000,H2421,IF(H2421&lt;=32000,ROUNDUP(H2421/2,0)+6000,IF(H2421&lt;=56000,ROUNDUP(H2421/4,0)+14000,28000)))),IF(H2421&lt;=0,IF(I2421&lt;=0,0,IF(I2421&lt;=15000,I2421,IF(I2421&lt;=40000,ROUNDUP(I2421/2,0)+7500,IF(I2421&lt;=70000,ROUNDUP(I2421/4,0)+17500,35000)))),MAX(IF(I2421&lt;=0,0,IF(I2421&lt;=15000,I2421,IF(I2421&lt;=40000,ROUNDUP(I2421/2,0)+7500,IF(I2421&lt;=70000,ROUNDUP(I2421/4,0)+17500,35000)))),MIN(IF(H2421&lt;=0,0,IF(H2421&lt;=12000,H2421,IF(H2421&lt;=32000,ROUNDUP(H2421/2,0)+6000,IF(H2421&lt;=56000,ROUNDUP(H2421/4,0)+14000,28000))))+IF(I2421&lt;=0,0,IF(I2421&lt;=15000,I2421,IF(I2421&lt;=40000,ROUNDUP(I2421/2,0)+7500,IF(I2421&lt;=70000,ROUNDUP(I2421/4,0)+17500,35000)))),28000))))</f>
        <v/>
      </c>
      <c r="V2421" s="18">
        <f>MIN(70000,S2421+T2421+U2421)</f>
        <v/>
      </c>
      <c r="W2421" s="18">
        <f>MAX(0,ROUNDDOWN(M2421-J2421-N2421-K2421-0,-3))</f>
        <v/>
      </c>
      <c r="X2421" s="18">
        <f>MAX(0,ROUNDDOWN(M2421-J2421-N2421-K2421-R2421,-3))</f>
        <v/>
      </c>
      <c r="Y2421" s="18">
        <f>IF(W2421&lt;=0,0,ROUNDDOWN((W2421*LOOKUP(W2421,{0,1950001,3300001,6950001,9000001,18000001,40000001},{0.05,0.1,0.2,0.23,0.33,0.4,0.45})-LOOKUP(W2421,{0,1950001,3300001,6950001,9000001,18000001,40000001},{0,97500,427500,636000,1536000,2796000,4796000}))*1.021,-2))</f>
        <v/>
      </c>
      <c r="Z2421" s="18">
        <f>IF(X2421&lt;=0,0,ROUNDDOWN((X2421*LOOKUP(X2421,{0,1950001,3300001,6950001,9000001,18000001,40000001},{0.05,0.1,0.2,0.23,0.33,0.4,0.45})-LOOKUP(X2421,{0,1950001,3300001,6950001,9000001,18000001,40000001},{0,97500,427500,636000,1536000,2796000,4796000}))*1.021,-2))</f>
        <v/>
      </c>
      <c r="AA2421" s="18">
        <f>MAX(0,ROUNDDOWN(M2421-J2421-430000-L2421-0,-3))</f>
        <v/>
      </c>
      <c r="AB2421" s="18">
        <f>MAX(0,ROUNDDOWN(M2421-J2421-430000-L2421-V2421,-3))</f>
        <v/>
      </c>
      <c r="AC2421" s="18">
        <f>IF(M2421&lt;=450000,0,MAX(0,ROUNDDOWN(AA2421*0.06-MIN(50000,AA2421)*0.03,-2))+MAX(0,ROUNDDOWN(AA2421*0.04-MIN(50000,AA2421)*0.02,-2)))</f>
        <v/>
      </c>
      <c r="AD2421" s="18">
        <f>IF(M2421&lt;=450000,0,MAX(0,ROUNDDOWN(AB2421*0.06-MIN(50000,AB2421)*0.03,-2))+MAX(0,ROUNDDOWN(AB2421*0.04-MIN(50000,AB2421)*0.02,-2)))</f>
        <v/>
      </c>
      <c r="AE2421" s="18">
        <f>Y2421-Z2421</f>
        <v/>
      </c>
      <c r="AF2421" s="18">
        <f>AC2421-AD2421</f>
        <v/>
      </c>
      <c r="AG2421" s="18">
        <f>AE2421+AF2421</f>
        <v/>
      </c>
      <c r="AH2421" s="20">
        <f>IF(W2421&lt;=0,0,LOOKUP(W2421,{0,1950001,3300001,6950001,9000001,18000001,40000001},{0.05,0.1,0.2,0.23,0.33,0.4,0.45}))</f>
        <v/>
      </c>
    </row>
    <row r="2422">
      <c r="A2422" t="inlineStr">
        <is>
          <t>1万円刻み 一般8万円</t>
        </is>
      </c>
      <c r="B2422" s="18">
        <f>'4_1万円刻み'!$A$781</f>
        <v/>
      </c>
      <c r="C2422" s="19" t="n">
        <v>2026</v>
      </c>
      <c r="D2422" t="inlineStr">
        <is>
          <t>いいえ</t>
        </is>
      </c>
      <c r="E2422" s="18" t="n">
        <v>80000</v>
      </c>
      <c r="F2422" s="18" t="n">
        <v>0</v>
      </c>
      <c r="G2422" s="18" t="n">
        <v>0</v>
      </c>
      <c r="H2422" s="18" t="n">
        <v>0</v>
      </c>
      <c r="I2422" s="18" t="n">
        <v>0</v>
      </c>
      <c r="J2422" s="18">
        <f>ROUND(MIN(B2422/12,650000)*12*0.0915+MIN(B2422/12,1390000)*12*(0.0504+0)+B2422*0.005,0)</f>
        <v/>
      </c>
      <c r="K2422" s="18" t="n">
        <v>0</v>
      </c>
      <c r="L2422" s="18" t="n">
        <v>0</v>
      </c>
      <c r="M2422" s="18">
        <f>ROUND(IF(C2422&gt;=2026,IF(B2422&lt;741000,0,IF(B2422&lt;2191000,B2422-740000,IF(B2422&lt;2193000,1451000,IF(B2422&lt;2196000,1453000,IF(B2422&lt;2200000,1456000,IF(B2422&lt;3600000,ROUNDDOWN(B2422/4,-3)*2.8-80000,IF(B2422&lt;6600000,ROUNDDOWN(B2422/4,-3)*3.2-440000,IF(B2422&lt;8500000,ROUNDDOWN(B2422*0.9,0)-1100000,B2422-1950000)))))))),IF(B2422&lt;651000,0,IF(B2422&lt;1900000,B2422-650000,IF(B2422&lt;3600000,ROUNDDOWN(B2422/4,-3)*2.8-80000,IF(B2422&lt;6600000,ROUNDDOWN(B2422/4,-3)*3.2-440000,IF(B2422&lt;8500000,ROUNDDOWN(B2422*0.9,0)-1100000,B2422-1950000)))))),0)</f>
        <v/>
      </c>
      <c r="N2422" s="18">
        <f>IF(M2422&gt;23500000,NA(),IF(C2422&gt;=2026,IF(M2422&lt;=4890000,1040000,IF(M2422&lt;=6550000,670000,620000)),IF(M2422&lt;=1320000,950000,IF(M2422&lt;=3360000,880000,IF(M2422&lt;=4890000,680000,IF(M2422&lt;=6550000,630000,580000))))))</f>
        <v/>
      </c>
      <c r="O2422" s="18">
        <f>IF(F2422&lt;=0,IF(AND(D2422="はい",C2422&gt;=2026,C2422&lt;=2027),IF(E2422&lt;=0,0,IF(E2422&lt;=30000,E2422,IF(E2422&lt;=60000,ROUNDUP(E2422/2,0)+15000,IF(E2422&lt;=120000,ROUNDUP(E2422/4,0)+30000,60000)))),IF(E2422&lt;=0,0,IF(E2422&lt;=20000,E2422,IF(E2422&lt;=40000,ROUNDUP(E2422/2,0)+10000,IF(E2422&lt;=80000,ROUNDUP(E2422/4,0)+20000,40000))))),IF(E2422&lt;=0,IF(F2422&lt;=0,0,IF(F2422&lt;=25000,F2422,IF(F2422&lt;=50000,ROUNDUP(F2422/2,0)+12500,IF(F2422&lt;=100000,ROUNDUP(F2422/4,0)+25000,50000)))),MAX(IF(F2422&lt;=0,0,IF(F2422&lt;=25000,F2422,IF(F2422&lt;=50000,ROUNDUP(F2422/2,0)+12500,IF(F2422&lt;=100000,ROUNDUP(F2422/4,0)+25000,50000)))),MIN(IF(AND(D2422="はい",C2422&gt;=2026,C2422&lt;=2027),IF(E2422&lt;=0,0,IF(E2422&lt;=30000,E2422,IF(E2422&lt;=60000,ROUNDUP(E2422/2,0)+15000,IF(E2422&lt;=120000,ROUNDUP(E2422/4,0)+30000,60000)))),IF(E2422&lt;=0,0,IF(E2422&lt;=20000,E2422,IF(E2422&lt;=40000,ROUNDUP(E2422/2,0)+10000,IF(E2422&lt;=80000,ROUNDUP(E2422/4,0)+20000,40000)))))+IF(F2422&lt;=0,0,IF(F2422&lt;=25000,F2422,IF(F2422&lt;=50000,ROUNDUP(F2422/2,0)+12500,IF(F2422&lt;=100000,ROUNDUP(F2422/4,0)+25000,50000)))),IF(AND(D2422="はい",C2422&gt;=2026,C2422&lt;=2027),60000,40000)))))</f>
        <v/>
      </c>
      <c r="P2422" s="18">
        <f>IF(G2422&lt;=0,0,IF(G2422&lt;=20000,G2422,IF(G2422&lt;=40000,ROUNDUP(G2422/2,0)+10000,IF(G2422&lt;=80000,ROUNDUP(G2422/4,0)+20000,40000))))</f>
        <v/>
      </c>
      <c r="Q2422" s="18">
        <f>IF(I2422&lt;=0,IF(H2422&lt;=0,0,IF(H2422&lt;=20000,H2422,IF(H2422&lt;=40000,ROUNDUP(H2422/2,0)+10000,IF(H2422&lt;=80000,ROUNDUP(H2422/4,0)+20000,40000)))),IF(H2422&lt;=0,IF(I2422&lt;=0,0,IF(I2422&lt;=25000,I2422,IF(I2422&lt;=50000,ROUNDUP(I2422/2,0)+12500,IF(I2422&lt;=100000,ROUNDUP(I2422/4,0)+25000,50000)))),MAX(IF(I2422&lt;=0,0,IF(I2422&lt;=25000,I2422,IF(I2422&lt;=50000,ROUNDUP(I2422/2,0)+12500,IF(I2422&lt;=100000,ROUNDUP(I2422/4,0)+25000,50000)))),MIN(IF(H2422&lt;=0,0,IF(H2422&lt;=20000,H2422,IF(H2422&lt;=40000,ROUNDUP(H2422/2,0)+10000,IF(H2422&lt;=80000,ROUNDUP(H2422/4,0)+20000,40000))))+IF(I2422&lt;=0,0,IF(I2422&lt;=25000,I2422,IF(I2422&lt;=50000,ROUNDUP(I2422/2,0)+12500,IF(I2422&lt;=100000,ROUNDUP(I2422/4,0)+25000,50000)))),40000))))</f>
        <v/>
      </c>
      <c r="R2422" s="18">
        <f>MIN(120000,O2422+P2422+Q2422)</f>
        <v/>
      </c>
      <c r="S2422" s="18">
        <f>IF(F2422&lt;=0,IF(E2422&lt;=0,0,IF(E2422&lt;=12000,E2422,IF(E2422&lt;=32000,ROUNDUP(E2422/2,0)+6000,IF(E2422&lt;=56000,ROUNDUP(E2422/4,0)+14000,28000)))),IF(E2422&lt;=0,IF(F2422&lt;=0,0,IF(F2422&lt;=15000,F2422,IF(F2422&lt;=40000,ROUNDUP(F2422/2,0)+7500,IF(F2422&lt;=70000,ROUNDUP(F2422/4,0)+17500,35000)))),MAX(IF(F2422&lt;=0,0,IF(F2422&lt;=15000,F2422,IF(F2422&lt;=40000,ROUNDUP(F2422/2,0)+7500,IF(F2422&lt;=70000,ROUNDUP(F2422/4,0)+17500,35000)))),MIN(IF(E2422&lt;=0,0,IF(E2422&lt;=12000,E2422,IF(E2422&lt;=32000,ROUNDUP(E2422/2,0)+6000,IF(E2422&lt;=56000,ROUNDUP(E2422/4,0)+14000,28000))))+IF(F2422&lt;=0,0,IF(F2422&lt;=15000,F2422,IF(F2422&lt;=40000,ROUNDUP(F2422/2,0)+7500,IF(F2422&lt;=70000,ROUNDUP(F2422/4,0)+17500,35000)))),28000))))</f>
        <v/>
      </c>
      <c r="T2422" s="18">
        <f>IF(G2422&lt;=0,0,IF(G2422&lt;=12000,G2422,IF(G2422&lt;=32000,ROUNDUP(G2422/2,0)+6000,IF(G2422&lt;=56000,ROUNDUP(G2422/4,0)+14000,28000))))</f>
        <v/>
      </c>
      <c r="U2422" s="18">
        <f>IF(I2422&lt;=0,IF(H2422&lt;=0,0,IF(H2422&lt;=12000,H2422,IF(H2422&lt;=32000,ROUNDUP(H2422/2,0)+6000,IF(H2422&lt;=56000,ROUNDUP(H2422/4,0)+14000,28000)))),IF(H2422&lt;=0,IF(I2422&lt;=0,0,IF(I2422&lt;=15000,I2422,IF(I2422&lt;=40000,ROUNDUP(I2422/2,0)+7500,IF(I2422&lt;=70000,ROUNDUP(I2422/4,0)+17500,35000)))),MAX(IF(I2422&lt;=0,0,IF(I2422&lt;=15000,I2422,IF(I2422&lt;=40000,ROUNDUP(I2422/2,0)+7500,IF(I2422&lt;=70000,ROUNDUP(I2422/4,0)+17500,35000)))),MIN(IF(H2422&lt;=0,0,IF(H2422&lt;=12000,H2422,IF(H2422&lt;=32000,ROUNDUP(H2422/2,0)+6000,IF(H2422&lt;=56000,ROUNDUP(H2422/4,0)+14000,28000))))+IF(I2422&lt;=0,0,IF(I2422&lt;=15000,I2422,IF(I2422&lt;=40000,ROUNDUP(I2422/2,0)+7500,IF(I2422&lt;=70000,ROUNDUP(I2422/4,0)+17500,35000)))),28000))))</f>
        <v/>
      </c>
      <c r="V2422" s="18">
        <f>MIN(70000,S2422+T2422+U2422)</f>
        <v/>
      </c>
      <c r="W2422" s="18">
        <f>MAX(0,ROUNDDOWN(M2422-J2422-N2422-K2422-0,-3))</f>
        <v/>
      </c>
      <c r="X2422" s="18">
        <f>MAX(0,ROUNDDOWN(M2422-J2422-N2422-K2422-R2422,-3))</f>
        <v/>
      </c>
      <c r="Y2422" s="18">
        <f>IF(W2422&lt;=0,0,ROUNDDOWN((W2422*LOOKUP(W2422,{0,1950001,3300001,6950001,9000001,18000001,40000001},{0.05,0.1,0.2,0.23,0.33,0.4,0.45})-LOOKUP(W2422,{0,1950001,3300001,6950001,9000001,18000001,40000001},{0,97500,427500,636000,1536000,2796000,4796000}))*1.021,-2))</f>
        <v/>
      </c>
      <c r="Z2422" s="18">
        <f>IF(X2422&lt;=0,0,ROUNDDOWN((X2422*LOOKUP(X2422,{0,1950001,3300001,6950001,9000001,18000001,40000001},{0.05,0.1,0.2,0.23,0.33,0.4,0.45})-LOOKUP(X2422,{0,1950001,3300001,6950001,9000001,18000001,40000001},{0,97500,427500,636000,1536000,2796000,4796000}))*1.021,-2))</f>
        <v/>
      </c>
      <c r="AA2422" s="18">
        <f>MAX(0,ROUNDDOWN(M2422-J2422-430000-L2422-0,-3))</f>
        <v/>
      </c>
      <c r="AB2422" s="18">
        <f>MAX(0,ROUNDDOWN(M2422-J2422-430000-L2422-V2422,-3))</f>
        <v/>
      </c>
      <c r="AC2422" s="18">
        <f>IF(M2422&lt;=450000,0,MAX(0,ROUNDDOWN(AA2422*0.06-MIN(50000,AA2422)*0.03,-2))+MAX(0,ROUNDDOWN(AA2422*0.04-MIN(50000,AA2422)*0.02,-2)))</f>
        <v/>
      </c>
      <c r="AD2422" s="18">
        <f>IF(M2422&lt;=450000,0,MAX(0,ROUNDDOWN(AB2422*0.06-MIN(50000,AB2422)*0.03,-2))+MAX(0,ROUNDDOWN(AB2422*0.04-MIN(50000,AB2422)*0.02,-2)))</f>
        <v/>
      </c>
      <c r="AE2422" s="18">
        <f>Y2422-Z2422</f>
        <v/>
      </c>
      <c r="AF2422" s="18">
        <f>AC2422-AD2422</f>
        <v/>
      </c>
      <c r="AG2422" s="18">
        <f>AE2422+AF2422</f>
        <v/>
      </c>
      <c r="AH2422" s="20">
        <f>IF(W2422&lt;=0,0,LOOKUP(W2422,{0,1950001,3300001,6950001,9000001,18000001,40000001},{0.05,0.1,0.2,0.23,0.33,0.4,0.45}))</f>
        <v/>
      </c>
    </row>
    <row r="2423">
      <c r="A2423" t="inlineStr">
        <is>
          <t>1万円刻み 特例あり一般12万円</t>
        </is>
      </c>
      <c r="B2423" s="18">
        <f>'4_1万円刻み'!$A$781</f>
        <v/>
      </c>
      <c r="C2423" s="19" t="n">
        <v>2026</v>
      </c>
      <c r="D2423" t="inlineStr">
        <is>
          <t>はい</t>
        </is>
      </c>
      <c r="E2423" s="18" t="n">
        <v>120000</v>
      </c>
      <c r="F2423" s="18" t="n">
        <v>0</v>
      </c>
      <c r="G2423" s="18" t="n">
        <v>0</v>
      </c>
      <c r="H2423" s="18" t="n">
        <v>0</v>
      </c>
      <c r="I2423" s="18" t="n">
        <v>0</v>
      </c>
      <c r="J2423" s="18">
        <f>ROUND(MIN(B2423/12,650000)*12*0.0915+MIN(B2423/12,1390000)*12*(0.0504+0)+B2423*0.005,0)</f>
        <v/>
      </c>
      <c r="K2423" s="18" t="n">
        <v>0</v>
      </c>
      <c r="L2423" s="18" t="n">
        <v>0</v>
      </c>
      <c r="M2423" s="18">
        <f>ROUND(IF(C2423&gt;=2026,IF(B2423&lt;741000,0,IF(B2423&lt;2191000,B2423-740000,IF(B2423&lt;2193000,1451000,IF(B2423&lt;2196000,1453000,IF(B2423&lt;2200000,1456000,IF(B2423&lt;3600000,ROUNDDOWN(B2423/4,-3)*2.8-80000,IF(B2423&lt;6600000,ROUNDDOWN(B2423/4,-3)*3.2-440000,IF(B2423&lt;8500000,ROUNDDOWN(B2423*0.9,0)-1100000,B2423-1950000)))))))),IF(B2423&lt;651000,0,IF(B2423&lt;1900000,B2423-650000,IF(B2423&lt;3600000,ROUNDDOWN(B2423/4,-3)*2.8-80000,IF(B2423&lt;6600000,ROUNDDOWN(B2423/4,-3)*3.2-440000,IF(B2423&lt;8500000,ROUNDDOWN(B2423*0.9,0)-1100000,B2423-1950000)))))),0)</f>
        <v/>
      </c>
      <c r="N2423" s="18">
        <f>IF(M2423&gt;23500000,NA(),IF(C2423&gt;=2026,IF(M2423&lt;=4890000,1040000,IF(M2423&lt;=6550000,670000,620000)),IF(M2423&lt;=1320000,950000,IF(M2423&lt;=3360000,880000,IF(M2423&lt;=4890000,680000,IF(M2423&lt;=6550000,630000,580000))))))</f>
        <v/>
      </c>
      <c r="O2423" s="18">
        <f>IF(F2423&lt;=0,IF(AND(D2423="はい",C2423&gt;=2026,C2423&lt;=2027),IF(E2423&lt;=0,0,IF(E2423&lt;=30000,E2423,IF(E2423&lt;=60000,ROUNDUP(E2423/2,0)+15000,IF(E2423&lt;=120000,ROUNDUP(E2423/4,0)+30000,60000)))),IF(E2423&lt;=0,0,IF(E2423&lt;=20000,E2423,IF(E2423&lt;=40000,ROUNDUP(E2423/2,0)+10000,IF(E2423&lt;=80000,ROUNDUP(E2423/4,0)+20000,40000))))),IF(E2423&lt;=0,IF(F2423&lt;=0,0,IF(F2423&lt;=25000,F2423,IF(F2423&lt;=50000,ROUNDUP(F2423/2,0)+12500,IF(F2423&lt;=100000,ROUNDUP(F2423/4,0)+25000,50000)))),MAX(IF(F2423&lt;=0,0,IF(F2423&lt;=25000,F2423,IF(F2423&lt;=50000,ROUNDUP(F2423/2,0)+12500,IF(F2423&lt;=100000,ROUNDUP(F2423/4,0)+25000,50000)))),MIN(IF(AND(D2423="はい",C2423&gt;=2026,C2423&lt;=2027),IF(E2423&lt;=0,0,IF(E2423&lt;=30000,E2423,IF(E2423&lt;=60000,ROUNDUP(E2423/2,0)+15000,IF(E2423&lt;=120000,ROUNDUP(E2423/4,0)+30000,60000)))),IF(E2423&lt;=0,0,IF(E2423&lt;=20000,E2423,IF(E2423&lt;=40000,ROUNDUP(E2423/2,0)+10000,IF(E2423&lt;=80000,ROUNDUP(E2423/4,0)+20000,40000)))))+IF(F2423&lt;=0,0,IF(F2423&lt;=25000,F2423,IF(F2423&lt;=50000,ROUNDUP(F2423/2,0)+12500,IF(F2423&lt;=100000,ROUNDUP(F2423/4,0)+25000,50000)))),IF(AND(D2423="はい",C2423&gt;=2026,C2423&lt;=2027),60000,40000)))))</f>
        <v/>
      </c>
      <c r="P2423" s="18">
        <f>IF(G2423&lt;=0,0,IF(G2423&lt;=20000,G2423,IF(G2423&lt;=40000,ROUNDUP(G2423/2,0)+10000,IF(G2423&lt;=80000,ROUNDUP(G2423/4,0)+20000,40000))))</f>
        <v/>
      </c>
      <c r="Q2423" s="18">
        <f>IF(I2423&lt;=0,IF(H2423&lt;=0,0,IF(H2423&lt;=20000,H2423,IF(H2423&lt;=40000,ROUNDUP(H2423/2,0)+10000,IF(H2423&lt;=80000,ROUNDUP(H2423/4,0)+20000,40000)))),IF(H2423&lt;=0,IF(I2423&lt;=0,0,IF(I2423&lt;=25000,I2423,IF(I2423&lt;=50000,ROUNDUP(I2423/2,0)+12500,IF(I2423&lt;=100000,ROUNDUP(I2423/4,0)+25000,50000)))),MAX(IF(I2423&lt;=0,0,IF(I2423&lt;=25000,I2423,IF(I2423&lt;=50000,ROUNDUP(I2423/2,0)+12500,IF(I2423&lt;=100000,ROUNDUP(I2423/4,0)+25000,50000)))),MIN(IF(H2423&lt;=0,0,IF(H2423&lt;=20000,H2423,IF(H2423&lt;=40000,ROUNDUP(H2423/2,0)+10000,IF(H2423&lt;=80000,ROUNDUP(H2423/4,0)+20000,40000))))+IF(I2423&lt;=0,0,IF(I2423&lt;=25000,I2423,IF(I2423&lt;=50000,ROUNDUP(I2423/2,0)+12500,IF(I2423&lt;=100000,ROUNDUP(I2423/4,0)+25000,50000)))),40000))))</f>
        <v/>
      </c>
      <c r="R2423" s="18">
        <f>MIN(120000,O2423+P2423+Q2423)</f>
        <v/>
      </c>
      <c r="S2423" s="18">
        <f>IF(F2423&lt;=0,IF(E2423&lt;=0,0,IF(E2423&lt;=12000,E2423,IF(E2423&lt;=32000,ROUNDUP(E2423/2,0)+6000,IF(E2423&lt;=56000,ROUNDUP(E2423/4,0)+14000,28000)))),IF(E2423&lt;=0,IF(F2423&lt;=0,0,IF(F2423&lt;=15000,F2423,IF(F2423&lt;=40000,ROUNDUP(F2423/2,0)+7500,IF(F2423&lt;=70000,ROUNDUP(F2423/4,0)+17500,35000)))),MAX(IF(F2423&lt;=0,0,IF(F2423&lt;=15000,F2423,IF(F2423&lt;=40000,ROUNDUP(F2423/2,0)+7500,IF(F2423&lt;=70000,ROUNDUP(F2423/4,0)+17500,35000)))),MIN(IF(E2423&lt;=0,0,IF(E2423&lt;=12000,E2423,IF(E2423&lt;=32000,ROUNDUP(E2423/2,0)+6000,IF(E2423&lt;=56000,ROUNDUP(E2423/4,0)+14000,28000))))+IF(F2423&lt;=0,0,IF(F2423&lt;=15000,F2423,IF(F2423&lt;=40000,ROUNDUP(F2423/2,0)+7500,IF(F2423&lt;=70000,ROUNDUP(F2423/4,0)+17500,35000)))),28000))))</f>
        <v/>
      </c>
      <c r="T2423" s="18">
        <f>IF(G2423&lt;=0,0,IF(G2423&lt;=12000,G2423,IF(G2423&lt;=32000,ROUNDUP(G2423/2,0)+6000,IF(G2423&lt;=56000,ROUNDUP(G2423/4,0)+14000,28000))))</f>
        <v/>
      </c>
      <c r="U2423" s="18">
        <f>IF(I2423&lt;=0,IF(H2423&lt;=0,0,IF(H2423&lt;=12000,H2423,IF(H2423&lt;=32000,ROUNDUP(H2423/2,0)+6000,IF(H2423&lt;=56000,ROUNDUP(H2423/4,0)+14000,28000)))),IF(H2423&lt;=0,IF(I2423&lt;=0,0,IF(I2423&lt;=15000,I2423,IF(I2423&lt;=40000,ROUNDUP(I2423/2,0)+7500,IF(I2423&lt;=70000,ROUNDUP(I2423/4,0)+17500,35000)))),MAX(IF(I2423&lt;=0,0,IF(I2423&lt;=15000,I2423,IF(I2423&lt;=40000,ROUNDUP(I2423/2,0)+7500,IF(I2423&lt;=70000,ROUNDUP(I2423/4,0)+17500,35000)))),MIN(IF(H2423&lt;=0,0,IF(H2423&lt;=12000,H2423,IF(H2423&lt;=32000,ROUNDUP(H2423/2,0)+6000,IF(H2423&lt;=56000,ROUNDUP(H2423/4,0)+14000,28000))))+IF(I2423&lt;=0,0,IF(I2423&lt;=15000,I2423,IF(I2423&lt;=40000,ROUNDUP(I2423/2,0)+7500,IF(I2423&lt;=70000,ROUNDUP(I2423/4,0)+17500,35000)))),28000))))</f>
        <v/>
      </c>
      <c r="V2423" s="18">
        <f>MIN(70000,S2423+T2423+U2423)</f>
        <v/>
      </c>
      <c r="W2423" s="18">
        <f>MAX(0,ROUNDDOWN(M2423-J2423-N2423-K2423-0,-3))</f>
        <v/>
      </c>
      <c r="X2423" s="18">
        <f>MAX(0,ROUNDDOWN(M2423-J2423-N2423-K2423-R2423,-3))</f>
        <v/>
      </c>
      <c r="Y2423" s="18">
        <f>IF(W2423&lt;=0,0,ROUNDDOWN((W2423*LOOKUP(W2423,{0,1950001,3300001,6950001,9000001,18000001,40000001},{0.05,0.1,0.2,0.23,0.33,0.4,0.45})-LOOKUP(W2423,{0,1950001,3300001,6950001,9000001,18000001,40000001},{0,97500,427500,636000,1536000,2796000,4796000}))*1.021,-2))</f>
        <v/>
      </c>
      <c r="Z2423" s="18">
        <f>IF(X2423&lt;=0,0,ROUNDDOWN((X2423*LOOKUP(X2423,{0,1950001,3300001,6950001,9000001,18000001,40000001},{0.05,0.1,0.2,0.23,0.33,0.4,0.45})-LOOKUP(X2423,{0,1950001,3300001,6950001,9000001,18000001,40000001},{0,97500,427500,636000,1536000,2796000,4796000}))*1.021,-2))</f>
        <v/>
      </c>
      <c r="AA2423" s="18">
        <f>MAX(0,ROUNDDOWN(M2423-J2423-430000-L2423-0,-3))</f>
        <v/>
      </c>
      <c r="AB2423" s="18">
        <f>MAX(0,ROUNDDOWN(M2423-J2423-430000-L2423-V2423,-3))</f>
        <v/>
      </c>
      <c r="AC2423" s="18">
        <f>IF(M2423&lt;=450000,0,MAX(0,ROUNDDOWN(AA2423*0.06-MIN(50000,AA2423)*0.03,-2))+MAX(0,ROUNDDOWN(AA2423*0.04-MIN(50000,AA2423)*0.02,-2)))</f>
        <v/>
      </c>
      <c r="AD2423" s="18">
        <f>IF(M2423&lt;=450000,0,MAX(0,ROUNDDOWN(AB2423*0.06-MIN(50000,AB2423)*0.03,-2))+MAX(0,ROUNDDOWN(AB2423*0.04-MIN(50000,AB2423)*0.02,-2)))</f>
        <v/>
      </c>
      <c r="AE2423" s="18">
        <f>Y2423-Z2423</f>
        <v/>
      </c>
      <c r="AF2423" s="18">
        <f>AC2423-AD2423</f>
        <v/>
      </c>
      <c r="AG2423" s="18">
        <f>AE2423+AF2423</f>
        <v/>
      </c>
      <c r="AH2423" s="20">
        <f>IF(W2423&lt;=0,0,LOOKUP(W2423,{0,1950001,3300001,6950001,9000001,18000001,40000001},{0.05,0.1,0.2,0.23,0.33,0.4,0.45}))</f>
        <v/>
      </c>
    </row>
    <row r="2424">
      <c r="A2424" t="inlineStr">
        <is>
          <t>1万円刻み 3区分8万円ずつ</t>
        </is>
      </c>
      <c r="B2424" s="18">
        <f>'4_1万円刻み'!$A$782</f>
        <v/>
      </c>
      <c r="C2424" s="19" t="n">
        <v>2026</v>
      </c>
      <c r="D2424" t="inlineStr">
        <is>
          <t>いいえ</t>
        </is>
      </c>
      <c r="E2424" s="18" t="n">
        <v>80000</v>
      </c>
      <c r="F2424" s="18" t="n">
        <v>0</v>
      </c>
      <c r="G2424" s="18" t="n">
        <v>80000</v>
      </c>
      <c r="H2424" s="18" t="n">
        <v>80000</v>
      </c>
      <c r="I2424" s="18" t="n">
        <v>0</v>
      </c>
      <c r="J2424" s="18">
        <f>ROUND(MIN(B2424/12,650000)*12*0.0915+MIN(B2424/12,1390000)*12*(0.0504+0)+B2424*0.005,0)</f>
        <v/>
      </c>
      <c r="K2424" s="18" t="n">
        <v>0</v>
      </c>
      <c r="L2424" s="18" t="n">
        <v>0</v>
      </c>
      <c r="M2424" s="18">
        <f>ROUND(IF(C2424&gt;=2026,IF(B2424&lt;741000,0,IF(B2424&lt;2191000,B2424-740000,IF(B2424&lt;2193000,1451000,IF(B2424&lt;2196000,1453000,IF(B2424&lt;2200000,1456000,IF(B2424&lt;3600000,ROUNDDOWN(B2424/4,-3)*2.8-80000,IF(B2424&lt;6600000,ROUNDDOWN(B2424/4,-3)*3.2-440000,IF(B2424&lt;8500000,ROUNDDOWN(B2424*0.9,0)-1100000,B2424-1950000)))))))),IF(B2424&lt;651000,0,IF(B2424&lt;1900000,B2424-650000,IF(B2424&lt;3600000,ROUNDDOWN(B2424/4,-3)*2.8-80000,IF(B2424&lt;6600000,ROUNDDOWN(B2424/4,-3)*3.2-440000,IF(B2424&lt;8500000,ROUNDDOWN(B2424*0.9,0)-1100000,B2424-1950000)))))),0)</f>
        <v/>
      </c>
      <c r="N2424" s="18">
        <f>IF(M2424&gt;23500000,NA(),IF(C2424&gt;=2026,IF(M2424&lt;=4890000,1040000,IF(M2424&lt;=6550000,670000,620000)),IF(M2424&lt;=1320000,950000,IF(M2424&lt;=3360000,880000,IF(M2424&lt;=4890000,680000,IF(M2424&lt;=6550000,630000,580000))))))</f>
        <v/>
      </c>
      <c r="O2424" s="18">
        <f>IF(F2424&lt;=0,IF(AND(D2424="はい",C2424&gt;=2026,C2424&lt;=2027),IF(E2424&lt;=0,0,IF(E2424&lt;=30000,E2424,IF(E2424&lt;=60000,ROUNDUP(E2424/2,0)+15000,IF(E2424&lt;=120000,ROUNDUP(E2424/4,0)+30000,60000)))),IF(E2424&lt;=0,0,IF(E2424&lt;=20000,E2424,IF(E2424&lt;=40000,ROUNDUP(E2424/2,0)+10000,IF(E2424&lt;=80000,ROUNDUP(E2424/4,0)+20000,40000))))),IF(E2424&lt;=0,IF(F2424&lt;=0,0,IF(F2424&lt;=25000,F2424,IF(F2424&lt;=50000,ROUNDUP(F2424/2,0)+12500,IF(F2424&lt;=100000,ROUNDUP(F2424/4,0)+25000,50000)))),MAX(IF(F2424&lt;=0,0,IF(F2424&lt;=25000,F2424,IF(F2424&lt;=50000,ROUNDUP(F2424/2,0)+12500,IF(F2424&lt;=100000,ROUNDUP(F2424/4,0)+25000,50000)))),MIN(IF(AND(D2424="はい",C2424&gt;=2026,C2424&lt;=2027),IF(E2424&lt;=0,0,IF(E2424&lt;=30000,E2424,IF(E2424&lt;=60000,ROUNDUP(E2424/2,0)+15000,IF(E2424&lt;=120000,ROUNDUP(E2424/4,0)+30000,60000)))),IF(E2424&lt;=0,0,IF(E2424&lt;=20000,E2424,IF(E2424&lt;=40000,ROUNDUP(E2424/2,0)+10000,IF(E2424&lt;=80000,ROUNDUP(E2424/4,0)+20000,40000)))))+IF(F2424&lt;=0,0,IF(F2424&lt;=25000,F2424,IF(F2424&lt;=50000,ROUNDUP(F2424/2,0)+12500,IF(F2424&lt;=100000,ROUNDUP(F2424/4,0)+25000,50000)))),IF(AND(D2424="はい",C2424&gt;=2026,C2424&lt;=2027),60000,40000)))))</f>
        <v/>
      </c>
      <c r="P2424" s="18">
        <f>IF(G2424&lt;=0,0,IF(G2424&lt;=20000,G2424,IF(G2424&lt;=40000,ROUNDUP(G2424/2,0)+10000,IF(G2424&lt;=80000,ROUNDUP(G2424/4,0)+20000,40000))))</f>
        <v/>
      </c>
      <c r="Q2424" s="18">
        <f>IF(I2424&lt;=0,IF(H2424&lt;=0,0,IF(H2424&lt;=20000,H2424,IF(H2424&lt;=40000,ROUNDUP(H2424/2,0)+10000,IF(H2424&lt;=80000,ROUNDUP(H2424/4,0)+20000,40000)))),IF(H2424&lt;=0,IF(I2424&lt;=0,0,IF(I2424&lt;=25000,I2424,IF(I2424&lt;=50000,ROUNDUP(I2424/2,0)+12500,IF(I2424&lt;=100000,ROUNDUP(I2424/4,0)+25000,50000)))),MAX(IF(I2424&lt;=0,0,IF(I2424&lt;=25000,I2424,IF(I2424&lt;=50000,ROUNDUP(I2424/2,0)+12500,IF(I2424&lt;=100000,ROUNDUP(I2424/4,0)+25000,50000)))),MIN(IF(H2424&lt;=0,0,IF(H2424&lt;=20000,H2424,IF(H2424&lt;=40000,ROUNDUP(H2424/2,0)+10000,IF(H2424&lt;=80000,ROUNDUP(H2424/4,0)+20000,40000))))+IF(I2424&lt;=0,0,IF(I2424&lt;=25000,I2424,IF(I2424&lt;=50000,ROUNDUP(I2424/2,0)+12500,IF(I2424&lt;=100000,ROUNDUP(I2424/4,0)+25000,50000)))),40000))))</f>
        <v/>
      </c>
      <c r="R2424" s="18">
        <f>MIN(120000,O2424+P2424+Q2424)</f>
        <v/>
      </c>
      <c r="S2424" s="18">
        <f>IF(F2424&lt;=0,IF(E2424&lt;=0,0,IF(E2424&lt;=12000,E2424,IF(E2424&lt;=32000,ROUNDUP(E2424/2,0)+6000,IF(E2424&lt;=56000,ROUNDUP(E2424/4,0)+14000,28000)))),IF(E2424&lt;=0,IF(F2424&lt;=0,0,IF(F2424&lt;=15000,F2424,IF(F2424&lt;=40000,ROUNDUP(F2424/2,0)+7500,IF(F2424&lt;=70000,ROUNDUP(F2424/4,0)+17500,35000)))),MAX(IF(F2424&lt;=0,0,IF(F2424&lt;=15000,F2424,IF(F2424&lt;=40000,ROUNDUP(F2424/2,0)+7500,IF(F2424&lt;=70000,ROUNDUP(F2424/4,0)+17500,35000)))),MIN(IF(E2424&lt;=0,0,IF(E2424&lt;=12000,E2424,IF(E2424&lt;=32000,ROUNDUP(E2424/2,0)+6000,IF(E2424&lt;=56000,ROUNDUP(E2424/4,0)+14000,28000))))+IF(F2424&lt;=0,0,IF(F2424&lt;=15000,F2424,IF(F2424&lt;=40000,ROUNDUP(F2424/2,0)+7500,IF(F2424&lt;=70000,ROUNDUP(F2424/4,0)+17500,35000)))),28000))))</f>
        <v/>
      </c>
      <c r="T2424" s="18">
        <f>IF(G2424&lt;=0,0,IF(G2424&lt;=12000,G2424,IF(G2424&lt;=32000,ROUNDUP(G2424/2,0)+6000,IF(G2424&lt;=56000,ROUNDUP(G2424/4,0)+14000,28000))))</f>
        <v/>
      </c>
      <c r="U2424" s="18">
        <f>IF(I2424&lt;=0,IF(H2424&lt;=0,0,IF(H2424&lt;=12000,H2424,IF(H2424&lt;=32000,ROUNDUP(H2424/2,0)+6000,IF(H2424&lt;=56000,ROUNDUP(H2424/4,0)+14000,28000)))),IF(H2424&lt;=0,IF(I2424&lt;=0,0,IF(I2424&lt;=15000,I2424,IF(I2424&lt;=40000,ROUNDUP(I2424/2,0)+7500,IF(I2424&lt;=70000,ROUNDUP(I2424/4,0)+17500,35000)))),MAX(IF(I2424&lt;=0,0,IF(I2424&lt;=15000,I2424,IF(I2424&lt;=40000,ROUNDUP(I2424/2,0)+7500,IF(I2424&lt;=70000,ROUNDUP(I2424/4,0)+17500,35000)))),MIN(IF(H2424&lt;=0,0,IF(H2424&lt;=12000,H2424,IF(H2424&lt;=32000,ROUNDUP(H2424/2,0)+6000,IF(H2424&lt;=56000,ROUNDUP(H2424/4,0)+14000,28000))))+IF(I2424&lt;=0,0,IF(I2424&lt;=15000,I2424,IF(I2424&lt;=40000,ROUNDUP(I2424/2,0)+7500,IF(I2424&lt;=70000,ROUNDUP(I2424/4,0)+17500,35000)))),28000))))</f>
        <v/>
      </c>
      <c r="V2424" s="18">
        <f>MIN(70000,S2424+T2424+U2424)</f>
        <v/>
      </c>
      <c r="W2424" s="18">
        <f>MAX(0,ROUNDDOWN(M2424-J2424-N2424-K2424-0,-3))</f>
        <v/>
      </c>
      <c r="X2424" s="18">
        <f>MAX(0,ROUNDDOWN(M2424-J2424-N2424-K2424-R2424,-3))</f>
        <v/>
      </c>
      <c r="Y2424" s="18">
        <f>IF(W2424&lt;=0,0,ROUNDDOWN((W2424*LOOKUP(W2424,{0,1950001,3300001,6950001,9000001,18000001,40000001},{0.05,0.1,0.2,0.23,0.33,0.4,0.45})-LOOKUP(W2424,{0,1950001,3300001,6950001,9000001,18000001,40000001},{0,97500,427500,636000,1536000,2796000,4796000}))*1.021,-2))</f>
        <v/>
      </c>
      <c r="Z2424" s="18">
        <f>IF(X2424&lt;=0,0,ROUNDDOWN((X2424*LOOKUP(X2424,{0,1950001,3300001,6950001,9000001,18000001,40000001},{0.05,0.1,0.2,0.23,0.33,0.4,0.45})-LOOKUP(X2424,{0,1950001,3300001,6950001,9000001,18000001,40000001},{0,97500,427500,636000,1536000,2796000,4796000}))*1.021,-2))</f>
        <v/>
      </c>
      <c r="AA2424" s="18">
        <f>MAX(0,ROUNDDOWN(M2424-J2424-430000-L2424-0,-3))</f>
        <v/>
      </c>
      <c r="AB2424" s="18">
        <f>MAX(0,ROUNDDOWN(M2424-J2424-430000-L2424-V2424,-3))</f>
        <v/>
      </c>
      <c r="AC2424" s="18">
        <f>IF(M2424&lt;=450000,0,MAX(0,ROUNDDOWN(AA2424*0.06-MIN(50000,AA2424)*0.03,-2))+MAX(0,ROUNDDOWN(AA2424*0.04-MIN(50000,AA2424)*0.02,-2)))</f>
        <v/>
      </c>
      <c r="AD2424" s="18">
        <f>IF(M2424&lt;=450000,0,MAX(0,ROUNDDOWN(AB2424*0.06-MIN(50000,AB2424)*0.03,-2))+MAX(0,ROUNDDOWN(AB2424*0.04-MIN(50000,AB2424)*0.02,-2)))</f>
        <v/>
      </c>
      <c r="AE2424" s="18">
        <f>Y2424-Z2424</f>
        <v/>
      </c>
      <c r="AF2424" s="18">
        <f>AC2424-AD2424</f>
        <v/>
      </c>
      <c r="AG2424" s="18">
        <f>AE2424+AF2424</f>
        <v/>
      </c>
      <c r="AH2424" s="20">
        <f>IF(W2424&lt;=0,0,LOOKUP(W2424,{0,1950001,3300001,6950001,9000001,18000001,40000001},{0.05,0.1,0.2,0.23,0.33,0.4,0.45}))</f>
        <v/>
      </c>
    </row>
    <row r="2425">
      <c r="A2425" t="inlineStr">
        <is>
          <t>1万円刻み 一般8万円</t>
        </is>
      </c>
      <c r="B2425" s="18">
        <f>'4_1万円刻み'!$A$782</f>
        <v/>
      </c>
      <c r="C2425" s="19" t="n">
        <v>2026</v>
      </c>
      <c r="D2425" t="inlineStr">
        <is>
          <t>いいえ</t>
        </is>
      </c>
      <c r="E2425" s="18" t="n">
        <v>80000</v>
      </c>
      <c r="F2425" s="18" t="n">
        <v>0</v>
      </c>
      <c r="G2425" s="18" t="n">
        <v>0</v>
      </c>
      <c r="H2425" s="18" t="n">
        <v>0</v>
      </c>
      <c r="I2425" s="18" t="n">
        <v>0</v>
      </c>
      <c r="J2425" s="18">
        <f>ROUND(MIN(B2425/12,650000)*12*0.0915+MIN(B2425/12,1390000)*12*(0.0504+0)+B2425*0.005,0)</f>
        <v/>
      </c>
      <c r="K2425" s="18" t="n">
        <v>0</v>
      </c>
      <c r="L2425" s="18" t="n">
        <v>0</v>
      </c>
      <c r="M2425" s="18">
        <f>ROUND(IF(C2425&gt;=2026,IF(B2425&lt;741000,0,IF(B2425&lt;2191000,B2425-740000,IF(B2425&lt;2193000,1451000,IF(B2425&lt;2196000,1453000,IF(B2425&lt;2200000,1456000,IF(B2425&lt;3600000,ROUNDDOWN(B2425/4,-3)*2.8-80000,IF(B2425&lt;6600000,ROUNDDOWN(B2425/4,-3)*3.2-440000,IF(B2425&lt;8500000,ROUNDDOWN(B2425*0.9,0)-1100000,B2425-1950000)))))))),IF(B2425&lt;651000,0,IF(B2425&lt;1900000,B2425-650000,IF(B2425&lt;3600000,ROUNDDOWN(B2425/4,-3)*2.8-80000,IF(B2425&lt;6600000,ROUNDDOWN(B2425/4,-3)*3.2-440000,IF(B2425&lt;8500000,ROUNDDOWN(B2425*0.9,0)-1100000,B2425-1950000)))))),0)</f>
        <v/>
      </c>
      <c r="N2425" s="18">
        <f>IF(M2425&gt;23500000,NA(),IF(C2425&gt;=2026,IF(M2425&lt;=4890000,1040000,IF(M2425&lt;=6550000,670000,620000)),IF(M2425&lt;=1320000,950000,IF(M2425&lt;=3360000,880000,IF(M2425&lt;=4890000,680000,IF(M2425&lt;=6550000,630000,580000))))))</f>
        <v/>
      </c>
      <c r="O2425" s="18">
        <f>IF(F2425&lt;=0,IF(AND(D2425="はい",C2425&gt;=2026,C2425&lt;=2027),IF(E2425&lt;=0,0,IF(E2425&lt;=30000,E2425,IF(E2425&lt;=60000,ROUNDUP(E2425/2,0)+15000,IF(E2425&lt;=120000,ROUNDUP(E2425/4,0)+30000,60000)))),IF(E2425&lt;=0,0,IF(E2425&lt;=20000,E2425,IF(E2425&lt;=40000,ROUNDUP(E2425/2,0)+10000,IF(E2425&lt;=80000,ROUNDUP(E2425/4,0)+20000,40000))))),IF(E2425&lt;=0,IF(F2425&lt;=0,0,IF(F2425&lt;=25000,F2425,IF(F2425&lt;=50000,ROUNDUP(F2425/2,0)+12500,IF(F2425&lt;=100000,ROUNDUP(F2425/4,0)+25000,50000)))),MAX(IF(F2425&lt;=0,0,IF(F2425&lt;=25000,F2425,IF(F2425&lt;=50000,ROUNDUP(F2425/2,0)+12500,IF(F2425&lt;=100000,ROUNDUP(F2425/4,0)+25000,50000)))),MIN(IF(AND(D2425="はい",C2425&gt;=2026,C2425&lt;=2027),IF(E2425&lt;=0,0,IF(E2425&lt;=30000,E2425,IF(E2425&lt;=60000,ROUNDUP(E2425/2,0)+15000,IF(E2425&lt;=120000,ROUNDUP(E2425/4,0)+30000,60000)))),IF(E2425&lt;=0,0,IF(E2425&lt;=20000,E2425,IF(E2425&lt;=40000,ROUNDUP(E2425/2,0)+10000,IF(E2425&lt;=80000,ROUNDUP(E2425/4,0)+20000,40000)))))+IF(F2425&lt;=0,0,IF(F2425&lt;=25000,F2425,IF(F2425&lt;=50000,ROUNDUP(F2425/2,0)+12500,IF(F2425&lt;=100000,ROUNDUP(F2425/4,0)+25000,50000)))),IF(AND(D2425="はい",C2425&gt;=2026,C2425&lt;=2027),60000,40000)))))</f>
        <v/>
      </c>
      <c r="P2425" s="18">
        <f>IF(G2425&lt;=0,0,IF(G2425&lt;=20000,G2425,IF(G2425&lt;=40000,ROUNDUP(G2425/2,0)+10000,IF(G2425&lt;=80000,ROUNDUP(G2425/4,0)+20000,40000))))</f>
        <v/>
      </c>
      <c r="Q2425" s="18">
        <f>IF(I2425&lt;=0,IF(H2425&lt;=0,0,IF(H2425&lt;=20000,H2425,IF(H2425&lt;=40000,ROUNDUP(H2425/2,0)+10000,IF(H2425&lt;=80000,ROUNDUP(H2425/4,0)+20000,40000)))),IF(H2425&lt;=0,IF(I2425&lt;=0,0,IF(I2425&lt;=25000,I2425,IF(I2425&lt;=50000,ROUNDUP(I2425/2,0)+12500,IF(I2425&lt;=100000,ROUNDUP(I2425/4,0)+25000,50000)))),MAX(IF(I2425&lt;=0,0,IF(I2425&lt;=25000,I2425,IF(I2425&lt;=50000,ROUNDUP(I2425/2,0)+12500,IF(I2425&lt;=100000,ROUNDUP(I2425/4,0)+25000,50000)))),MIN(IF(H2425&lt;=0,0,IF(H2425&lt;=20000,H2425,IF(H2425&lt;=40000,ROUNDUP(H2425/2,0)+10000,IF(H2425&lt;=80000,ROUNDUP(H2425/4,0)+20000,40000))))+IF(I2425&lt;=0,0,IF(I2425&lt;=25000,I2425,IF(I2425&lt;=50000,ROUNDUP(I2425/2,0)+12500,IF(I2425&lt;=100000,ROUNDUP(I2425/4,0)+25000,50000)))),40000))))</f>
        <v/>
      </c>
      <c r="R2425" s="18">
        <f>MIN(120000,O2425+P2425+Q2425)</f>
        <v/>
      </c>
      <c r="S2425" s="18">
        <f>IF(F2425&lt;=0,IF(E2425&lt;=0,0,IF(E2425&lt;=12000,E2425,IF(E2425&lt;=32000,ROUNDUP(E2425/2,0)+6000,IF(E2425&lt;=56000,ROUNDUP(E2425/4,0)+14000,28000)))),IF(E2425&lt;=0,IF(F2425&lt;=0,0,IF(F2425&lt;=15000,F2425,IF(F2425&lt;=40000,ROUNDUP(F2425/2,0)+7500,IF(F2425&lt;=70000,ROUNDUP(F2425/4,0)+17500,35000)))),MAX(IF(F2425&lt;=0,0,IF(F2425&lt;=15000,F2425,IF(F2425&lt;=40000,ROUNDUP(F2425/2,0)+7500,IF(F2425&lt;=70000,ROUNDUP(F2425/4,0)+17500,35000)))),MIN(IF(E2425&lt;=0,0,IF(E2425&lt;=12000,E2425,IF(E2425&lt;=32000,ROUNDUP(E2425/2,0)+6000,IF(E2425&lt;=56000,ROUNDUP(E2425/4,0)+14000,28000))))+IF(F2425&lt;=0,0,IF(F2425&lt;=15000,F2425,IF(F2425&lt;=40000,ROUNDUP(F2425/2,0)+7500,IF(F2425&lt;=70000,ROUNDUP(F2425/4,0)+17500,35000)))),28000))))</f>
        <v/>
      </c>
      <c r="T2425" s="18">
        <f>IF(G2425&lt;=0,0,IF(G2425&lt;=12000,G2425,IF(G2425&lt;=32000,ROUNDUP(G2425/2,0)+6000,IF(G2425&lt;=56000,ROUNDUP(G2425/4,0)+14000,28000))))</f>
        <v/>
      </c>
      <c r="U2425" s="18">
        <f>IF(I2425&lt;=0,IF(H2425&lt;=0,0,IF(H2425&lt;=12000,H2425,IF(H2425&lt;=32000,ROUNDUP(H2425/2,0)+6000,IF(H2425&lt;=56000,ROUNDUP(H2425/4,0)+14000,28000)))),IF(H2425&lt;=0,IF(I2425&lt;=0,0,IF(I2425&lt;=15000,I2425,IF(I2425&lt;=40000,ROUNDUP(I2425/2,0)+7500,IF(I2425&lt;=70000,ROUNDUP(I2425/4,0)+17500,35000)))),MAX(IF(I2425&lt;=0,0,IF(I2425&lt;=15000,I2425,IF(I2425&lt;=40000,ROUNDUP(I2425/2,0)+7500,IF(I2425&lt;=70000,ROUNDUP(I2425/4,0)+17500,35000)))),MIN(IF(H2425&lt;=0,0,IF(H2425&lt;=12000,H2425,IF(H2425&lt;=32000,ROUNDUP(H2425/2,0)+6000,IF(H2425&lt;=56000,ROUNDUP(H2425/4,0)+14000,28000))))+IF(I2425&lt;=0,0,IF(I2425&lt;=15000,I2425,IF(I2425&lt;=40000,ROUNDUP(I2425/2,0)+7500,IF(I2425&lt;=70000,ROUNDUP(I2425/4,0)+17500,35000)))),28000))))</f>
        <v/>
      </c>
      <c r="V2425" s="18">
        <f>MIN(70000,S2425+T2425+U2425)</f>
        <v/>
      </c>
      <c r="W2425" s="18">
        <f>MAX(0,ROUNDDOWN(M2425-J2425-N2425-K2425-0,-3))</f>
        <v/>
      </c>
      <c r="X2425" s="18">
        <f>MAX(0,ROUNDDOWN(M2425-J2425-N2425-K2425-R2425,-3))</f>
        <v/>
      </c>
      <c r="Y2425" s="18">
        <f>IF(W2425&lt;=0,0,ROUNDDOWN((W2425*LOOKUP(W2425,{0,1950001,3300001,6950001,9000001,18000001,40000001},{0.05,0.1,0.2,0.23,0.33,0.4,0.45})-LOOKUP(W2425,{0,1950001,3300001,6950001,9000001,18000001,40000001},{0,97500,427500,636000,1536000,2796000,4796000}))*1.021,-2))</f>
        <v/>
      </c>
      <c r="Z2425" s="18">
        <f>IF(X2425&lt;=0,0,ROUNDDOWN((X2425*LOOKUP(X2425,{0,1950001,3300001,6950001,9000001,18000001,40000001},{0.05,0.1,0.2,0.23,0.33,0.4,0.45})-LOOKUP(X2425,{0,1950001,3300001,6950001,9000001,18000001,40000001},{0,97500,427500,636000,1536000,2796000,4796000}))*1.021,-2))</f>
        <v/>
      </c>
      <c r="AA2425" s="18">
        <f>MAX(0,ROUNDDOWN(M2425-J2425-430000-L2425-0,-3))</f>
        <v/>
      </c>
      <c r="AB2425" s="18">
        <f>MAX(0,ROUNDDOWN(M2425-J2425-430000-L2425-V2425,-3))</f>
        <v/>
      </c>
      <c r="AC2425" s="18">
        <f>IF(M2425&lt;=450000,0,MAX(0,ROUNDDOWN(AA2425*0.06-MIN(50000,AA2425)*0.03,-2))+MAX(0,ROUNDDOWN(AA2425*0.04-MIN(50000,AA2425)*0.02,-2)))</f>
        <v/>
      </c>
      <c r="AD2425" s="18">
        <f>IF(M2425&lt;=450000,0,MAX(0,ROUNDDOWN(AB2425*0.06-MIN(50000,AB2425)*0.03,-2))+MAX(0,ROUNDDOWN(AB2425*0.04-MIN(50000,AB2425)*0.02,-2)))</f>
        <v/>
      </c>
      <c r="AE2425" s="18">
        <f>Y2425-Z2425</f>
        <v/>
      </c>
      <c r="AF2425" s="18">
        <f>AC2425-AD2425</f>
        <v/>
      </c>
      <c r="AG2425" s="18">
        <f>AE2425+AF2425</f>
        <v/>
      </c>
      <c r="AH2425" s="20">
        <f>IF(W2425&lt;=0,0,LOOKUP(W2425,{0,1950001,3300001,6950001,9000001,18000001,40000001},{0.05,0.1,0.2,0.23,0.33,0.4,0.45}))</f>
        <v/>
      </c>
    </row>
    <row r="2426">
      <c r="A2426" t="inlineStr">
        <is>
          <t>1万円刻み 特例あり一般12万円</t>
        </is>
      </c>
      <c r="B2426" s="18">
        <f>'4_1万円刻み'!$A$782</f>
        <v/>
      </c>
      <c r="C2426" s="19" t="n">
        <v>2026</v>
      </c>
      <c r="D2426" t="inlineStr">
        <is>
          <t>はい</t>
        </is>
      </c>
      <c r="E2426" s="18" t="n">
        <v>120000</v>
      </c>
      <c r="F2426" s="18" t="n">
        <v>0</v>
      </c>
      <c r="G2426" s="18" t="n">
        <v>0</v>
      </c>
      <c r="H2426" s="18" t="n">
        <v>0</v>
      </c>
      <c r="I2426" s="18" t="n">
        <v>0</v>
      </c>
      <c r="J2426" s="18">
        <f>ROUND(MIN(B2426/12,650000)*12*0.0915+MIN(B2426/12,1390000)*12*(0.0504+0)+B2426*0.005,0)</f>
        <v/>
      </c>
      <c r="K2426" s="18" t="n">
        <v>0</v>
      </c>
      <c r="L2426" s="18" t="n">
        <v>0</v>
      </c>
      <c r="M2426" s="18">
        <f>ROUND(IF(C2426&gt;=2026,IF(B2426&lt;741000,0,IF(B2426&lt;2191000,B2426-740000,IF(B2426&lt;2193000,1451000,IF(B2426&lt;2196000,1453000,IF(B2426&lt;2200000,1456000,IF(B2426&lt;3600000,ROUNDDOWN(B2426/4,-3)*2.8-80000,IF(B2426&lt;6600000,ROUNDDOWN(B2426/4,-3)*3.2-440000,IF(B2426&lt;8500000,ROUNDDOWN(B2426*0.9,0)-1100000,B2426-1950000)))))))),IF(B2426&lt;651000,0,IF(B2426&lt;1900000,B2426-650000,IF(B2426&lt;3600000,ROUNDDOWN(B2426/4,-3)*2.8-80000,IF(B2426&lt;6600000,ROUNDDOWN(B2426/4,-3)*3.2-440000,IF(B2426&lt;8500000,ROUNDDOWN(B2426*0.9,0)-1100000,B2426-1950000)))))),0)</f>
        <v/>
      </c>
      <c r="N2426" s="18">
        <f>IF(M2426&gt;23500000,NA(),IF(C2426&gt;=2026,IF(M2426&lt;=4890000,1040000,IF(M2426&lt;=6550000,670000,620000)),IF(M2426&lt;=1320000,950000,IF(M2426&lt;=3360000,880000,IF(M2426&lt;=4890000,680000,IF(M2426&lt;=6550000,630000,580000))))))</f>
        <v/>
      </c>
      <c r="O2426" s="18">
        <f>IF(F2426&lt;=0,IF(AND(D2426="はい",C2426&gt;=2026,C2426&lt;=2027),IF(E2426&lt;=0,0,IF(E2426&lt;=30000,E2426,IF(E2426&lt;=60000,ROUNDUP(E2426/2,0)+15000,IF(E2426&lt;=120000,ROUNDUP(E2426/4,0)+30000,60000)))),IF(E2426&lt;=0,0,IF(E2426&lt;=20000,E2426,IF(E2426&lt;=40000,ROUNDUP(E2426/2,0)+10000,IF(E2426&lt;=80000,ROUNDUP(E2426/4,0)+20000,40000))))),IF(E2426&lt;=0,IF(F2426&lt;=0,0,IF(F2426&lt;=25000,F2426,IF(F2426&lt;=50000,ROUNDUP(F2426/2,0)+12500,IF(F2426&lt;=100000,ROUNDUP(F2426/4,0)+25000,50000)))),MAX(IF(F2426&lt;=0,0,IF(F2426&lt;=25000,F2426,IF(F2426&lt;=50000,ROUNDUP(F2426/2,0)+12500,IF(F2426&lt;=100000,ROUNDUP(F2426/4,0)+25000,50000)))),MIN(IF(AND(D2426="はい",C2426&gt;=2026,C2426&lt;=2027),IF(E2426&lt;=0,0,IF(E2426&lt;=30000,E2426,IF(E2426&lt;=60000,ROUNDUP(E2426/2,0)+15000,IF(E2426&lt;=120000,ROUNDUP(E2426/4,0)+30000,60000)))),IF(E2426&lt;=0,0,IF(E2426&lt;=20000,E2426,IF(E2426&lt;=40000,ROUNDUP(E2426/2,0)+10000,IF(E2426&lt;=80000,ROUNDUP(E2426/4,0)+20000,40000)))))+IF(F2426&lt;=0,0,IF(F2426&lt;=25000,F2426,IF(F2426&lt;=50000,ROUNDUP(F2426/2,0)+12500,IF(F2426&lt;=100000,ROUNDUP(F2426/4,0)+25000,50000)))),IF(AND(D2426="はい",C2426&gt;=2026,C2426&lt;=2027),60000,40000)))))</f>
        <v/>
      </c>
      <c r="P2426" s="18">
        <f>IF(G2426&lt;=0,0,IF(G2426&lt;=20000,G2426,IF(G2426&lt;=40000,ROUNDUP(G2426/2,0)+10000,IF(G2426&lt;=80000,ROUNDUP(G2426/4,0)+20000,40000))))</f>
        <v/>
      </c>
      <c r="Q2426" s="18">
        <f>IF(I2426&lt;=0,IF(H2426&lt;=0,0,IF(H2426&lt;=20000,H2426,IF(H2426&lt;=40000,ROUNDUP(H2426/2,0)+10000,IF(H2426&lt;=80000,ROUNDUP(H2426/4,0)+20000,40000)))),IF(H2426&lt;=0,IF(I2426&lt;=0,0,IF(I2426&lt;=25000,I2426,IF(I2426&lt;=50000,ROUNDUP(I2426/2,0)+12500,IF(I2426&lt;=100000,ROUNDUP(I2426/4,0)+25000,50000)))),MAX(IF(I2426&lt;=0,0,IF(I2426&lt;=25000,I2426,IF(I2426&lt;=50000,ROUNDUP(I2426/2,0)+12500,IF(I2426&lt;=100000,ROUNDUP(I2426/4,0)+25000,50000)))),MIN(IF(H2426&lt;=0,0,IF(H2426&lt;=20000,H2426,IF(H2426&lt;=40000,ROUNDUP(H2426/2,0)+10000,IF(H2426&lt;=80000,ROUNDUP(H2426/4,0)+20000,40000))))+IF(I2426&lt;=0,0,IF(I2426&lt;=25000,I2426,IF(I2426&lt;=50000,ROUNDUP(I2426/2,0)+12500,IF(I2426&lt;=100000,ROUNDUP(I2426/4,0)+25000,50000)))),40000))))</f>
        <v/>
      </c>
      <c r="R2426" s="18">
        <f>MIN(120000,O2426+P2426+Q2426)</f>
        <v/>
      </c>
      <c r="S2426" s="18">
        <f>IF(F2426&lt;=0,IF(E2426&lt;=0,0,IF(E2426&lt;=12000,E2426,IF(E2426&lt;=32000,ROUNDUP(E2426/2,0)+6000,IF(E2426&lt;=56000,ROUNDUP(E2426/4,0)+14000,28000)))),IF(E2426&lt;=0,IF(F2426&lt;=0,0,IF(F2426&lt;=15000,F2426,IF(F2426&lt;=40000,ROUNDUP(F2426/2,0)+7500,IF(F2426&lt;=70000,ROUNDUP(F2426/4,0)+17500,35000)))),MAX(IF(F2426&lt;=0,0,IF(F2426&lt;=15000,F2426,IF(F2426&lt;=40000,ROUNDUP(F2426/2,0)+7500,IF(F2426&lt;=70000,ROUNDUP(F2426/4,0)+17500,35000)))),MIN(IF(E2426&lt;=0,0,IF(E2426&lt;=12000,E2426,IF(E2426&lt;=32000,ROUNDUP(E2426/2,0)+6000,IF(E2426&lt;=56000,ROUNDUP(E2426/4,0)+14000,28000))))+IF(F2426&lt;=0,0,IF(F2426&lt;=15000,F2426,IF(F2426&lt;=40000,ROUNDUP(F2426/2,0)+7500,IF(F2426&lt;=70000,ROUNDUP(F2426/4,0)+17500,35000)))),28000))))</f>
        <v/>
      </c>
      <c r="T2426" s="18">
        <f>IF(G2426&lt;=0,0,IF(G2426&lt;=12000,G2426,IF(G2426&lt;=32000,ROUNDUP(G2426/2,0)+6000,IF(G2426&lt;=56000,ROUNDUP(G2426/4,0)+14000,28000))))</f>
        <v/>
      </c>
      <c r="U2426" s="18">
        <f>IF(I2426&lt;=0,IF(H2426&lt;=0,0,IF(H2426&lt;=12000,H2426,IF(H2426&lt;=32000,ROUNDUP(H2426/2,0)+6000,IF(H2426&lt;=56000,ROUNDUP(H2426/4,0)+14000,28000)))),IF(H2426&lt;=0,IF(I2426&lt;=0,0,IF(I2426&lt;=15000,I2426,IF(I2426&lt;=40000,ROUNDUP(I2426/2,0)+7500,IF(I2426&lt;=70000,ROUNDUP(I2426/4,0)+17500,35000)))),MAX(IF(I2426&lt;=0,0,IF(I2426&lt;=15000,I2426,IF(I2426&lt;=40000,ROUNDUP(I2426/2,0)+7500,IF(I2426&lt;=70000,ROUNDUP(I2426/4,0)+17500,35000)))),MIN(IF(H2426&lt;=0,0,IF(H2426&lt;=12000,H2426,IF(H2426&lt;=32000,ROUNDUP(H2426/2,0)+6000,IF(H2426&lt;=56000,ROUNDUP(H2426/4,0)+14000,28000))))+IF(I2426&lt;=0,0,IF(I2426&lt;=15000,I2426,IF(I2426&lt;=40000,ROUNDUP(I2426/2,0)+7500,IF(I2426&lt;=70000,ROUNDUP(I2426/4,0)+17500,35000)))),28000))))</f>
        <v/>
      </c>
      <c r="V2426" s="18">
        <f>MIN(70000,S2426+T2426+U2426)</f>
        <v/>
      </c>
      <c r="W2426" s="18">
        <f>MAX(0,ROUNDDOWN(M2426-J2426-N2426-K2426-0,-3))</f>
        <v/>
      </c>
      <c r="X2426" s="18">
        <f>MAX(0,ROUNDDOWN(M2426-J2426-N2426-K2426-R2426,-3))</f>
        <v/>
      </c>
      <c r="Y2426" s="18">
        <f>IF(W2426&lt;=0,0,ROUNDDOWN((W2426*LOOKUP(W2426,{0,1950001,3300001,6950001,9000001,18000001,40000001},{0.05,0.1,0.2,0.23,0.33,0.4,0.45})-LOOKUP(W2426,{0,1950001,3300001,6950001,9000001,18000001,40000001},{0,97500,427500,636000,1536000,2796000,4796000}))*1.021,-2))</f>
        <v/>
      </c>
      <c r="Z2426" s="18">
        <f>IF(X2426&lt;=0,0,ROUNDDOWN((X2426*LOOKUP(X2426,{0,1950001,3300001,6950001,9000001,18000001,40000001},{0.05,0.1,0.2,0.23,0.33,0.4,0.45})-LOOKUP(X2426,{0,1950001,3300001,6950001,9000001,18000001,40000001},{0,97500,427500,636000,1536000,2796000,4796000}))*1.021,-2))</f>
        <v/>
      </c>
      <c r="AA2426" s="18">
        <f>MAX(0,ROUNDDOWN(M2426-J2426-430000-L2426-0,-3))</f>
        <v/>
      </c>
      <c r="AB2426" s="18">
        <f>MAX(0,ROUNDDOWN(M2426-J2426-430000-L2426-V2426,-3))</f>
        <v/>
      </c>
      <c r="AC2426" s="18">
        <f>IF(M2426&lt;=450000,0,MAX(0,ROUNDDOWN(AA2426*0.06-MIN(50000,AA2426)*0.03,-2))+MAX(0,ROUNDDOWN(AA2426*0.04-MIN(50000,AA2426)*0.02,-2)))</f>
        <v/>
      </c>
      <c r="AD2426" s="18">
        <f>IF(M2426&lt;=450000,0,MAX(0,ROUNDDOWN(AB2426*0.06-MIN(50000,AB2426)*0.03,-2))+MAX(0,ROUNDDOWN(AB2426*0.04-MIN(50000,AB2426)*0.02,-2)))</f>
        <v/>
      </c>
      <c r="AE2426" s="18">
        <f>Y2426-Z2426</f>
        <v/>
      </c>
      <c r="AF2426" s="18">
        <f>AC2426-AD2426</f>
        <v/>
      </c>
      <c r="AG2426" s="18">
        <f>AE2426+AF2426</f>
        <v/>
      </c>
      <c r="AH2426" s="20">
        <f>IF(W2426&lt;=0,0,LOOKUP(W2426,{0,1950001,3300001,6950001,9000001,18000001,40000001},{0.05,0.1,0.2,0.23,0.33,0.4,0.45}))</f>
        <v/>
      </c>
    </row>
    <row r="2427">
      <c r="A2427" t="inlineStr">
        <is>
          <t>1万円刻み 3区分8万円ずつ</t>
        </is>
      </c>
      <c r="B2427" s="18">
        <f>'4_1万円刻み'!$A$783</f>
        <v/>
      </c>
      <c r="C2427" s="19" t="n">
        <v>2026</v>
      </c>
      <c r="D2427" t="inlineStr">
        <is>
          <t>いいえ</t>
        </is>
      </c>
      <c r="E2427" s="18" t="n">
        <v>80000</v>
      </c>
      <c r="F2427" s="18" t="n">
        <v>0</v>
      </c>
      <c r="G2427" s="18" t="n">
        <v>80000</v>
      </c>
      <c r="H2427" s="18" t="n">
        <v>80000</v>
      </c>
      <c r="I2427" s="18" t="n">
        <v>0</v>
      </c>
      <c r="J2427" s="18">
        <f>ROUND(MIN(B2427/12,650000)*12*0.0915+MIN(B2427/12,1390000)*12*(0.0504+0)+B2427*0.005,0)</f>
        <v/>
      </c>
      <c r="K2427" s="18" t="n">
        <v>0</v>
      </c>
      <c r="L2427" s="18" t="n">
        <v>0</v>
      </c>
      <c r="M2427" s="18">
        <f>ROUND(IF(C2427&gt;=2026,IF(B2427&lt;741000,0,IF(B2427&lt;2191000,B2427-740000,IF(B2427&lt;2193000,1451000,IF(B2427&lt;2196000,1453000,IF(B2427&lt;2200000,1456000,IF(B2427&lt;3600000,ROUNDDOWN(B2427/4,-3)*2.8-80000,IF(B2427&lt;6600000,ROUNDDOWN(B2427/4,-3)*3.2-440000,IF(B2427&lt;8500000,ROUNDDOWN(B2427*0.9,0)-1100000,B2427-1950000)))))))),IF(B2427&lt;651000,0,IF(B2427&lt;1900000,B2427-650000,IF(B2427&lt;3600000,ROUNDDOWN(B2427/4,-3)*2.8-80000,IF(B2427&lt;6600000,ROUNDDOWN(B2427/4,-3)*3.2-440000,IF(B2427&lt;8500000,ROUNDDOWN(B2427*0.9,0)-1100000,B2427-1950000)))))),0)</f>
        <v/>
      </c>
      <c r="N2427" s="18">
        <f>IF(M2427&gt;23500000,NA(),IF(C2427&gt;=2026,IF(M2427&lt;=4890000,1040000,IF(M2427&lt;=6550000,670000,620000)),IF(M2427&lt;=1320000,950000,IF(M2427&lt;=3360000,880000,IF(M2427&lt;=4890000,680000,IF(M2427&lt;=6550000,630000,580000))))))</f>
        <v/>
      </c>
      <c r="O2427" s="18">
        <f>IF(F2427&lt;=0,IF(AND(D2427="はい",C2427&gt;=2026,C2427&lt;=2027),IF(E2427&lt;=0,0,IF(E2427&lt;=30000,E2427,IF(E2427&lt;=60000,ROUNDUP(E2427/2,0)+15000,IF(E2427&lt;=120000,ROUNDUP(E2427/4,0)+30000,60000)))),IF(E2427&lt;=0,0,IF(E2427&lt;=20000,E2427,IF(E2427&lt;=40000,ROUNDUP(E2427/2,0)+10000,IF(E2427&lt;=80000,ROUNDUP(E2427/4,0)+20000,40000))))),IF(E2427&lt;=0,IF(F2427&lt;=0,0,IF(F2427&lt;=25000,F2427,IF(F2427&lt;=50000,ROUNDUP(F2427/2,0)+12500,IF(F2427&lt;=100000,ROUNDUP(F2427/4,0)+25000,50000)))),MAX(IF(F2427&lt;=0,0,IF(F2427&lt;=25000,F2427,IF(F2427&lt;=50000,ROUNDUP(F2427/2,0)+12500,IF(F2427&lt;=100000,ROUNDUP(F2427/4,0)+25000,50000)))),MIN(IF(AND(D2427="はい",C2427&gt;=2026,C2427&lt;=2027),IF(E2427&lt;=0,0,IF(E2427&lt;=30000,E2427,IF(E2427&lt;=60000,ROUNDUP(E2427/2,0)+15000,IF(E2427&lt;=120000,ROUNDUP(E2427/4,0)+30000,60000)))),IF(E2427&lt;=0,0,IF(E2427&lt;=20000,E2427,IF(E2427&lt;=40000,ROUNDUP(E2427/2,0)+10000,IF(E2427&lt;=80000,ROUNDUP(E2427/4,0)+20000,40000)))))+IF(F2427&lt;=0,0,IF(F2427&lt;=25000,F2427,IF(F2427&lt;=50000,ROUNDUP(F2427/2,0)+12500,IF(F2427&lt;=100000,ROUNDUP(F2427/4,0)+25000,50000)))),IF(AND(D2427="はい",C2427&gt;=2026,C2427&lt;=2027),60000,40000)))))</f>
        <v/>
      </c>
      <c r="P2427" s="18">
        <f>IF(G2427&lt;=0,0,IF(G2427&lt;=20000,G2427,IF(G2427&lt;=40000,ROUNDUP(G2427/2,0)+10000,IF(G2427&lt;=80000,ROUNDUP(G2427/4,0)+20000,40000))))</f>
        <v/>
      </c>
      <c r="Q2427" s="18">
        <f>IF(I2427&lt;=0,IF(H2427&lt;=0,0,IF(H2427&lt;=20000,H2427,IF(H2427&lt;=40000,ROUNDUP(H2427/2,0)+10000,IF(H2427&lt;=80000,ROUNDUP(H2427/4,0)+20000,40000)))),IF(H2427&lt;=0,IF(I2427&lt;=0,0,IF(I2427&lt;=25000,I2427,IF(I2427&lt;=50000,ROUNDUP(I2427/2,0)+12500,IF(I2427&lt;=100000,ROUNDUP(I2427/4,0)+25000,50000)))),MAX(IF(I2427&lt;=0,0,IF(I2427&lt;=25000,I2427,IF(I2427&lt;=50000,ROUNDUP(I2427/2,0)+12500,IF(I2427&lt;=100000,ROUNDUP(I2427/4,0)+25000,50000)))),MIN(IF(H2427&lt;=0,0,IF(H2427&lt;=20000,H2427,IF(H2427&lt;=40000,ROUNDUP(H2427/2,0)+10000,IF(H2427&lt;=80000,ROUNDUP(H2427/4,0)+20000,40000))))+IF(I2427&lt;=0,0,IF(I2427&lt;=25000,I2427,IF(I2427&lt;=50000,ROUNDUP(I2427/2,0)+12500,IF(I2427&lt;=100000,ROUNDUP(I2427/4,0)+25000,50000)))),40000))))</f>
        <v/>
      </c>
      <c r="R2427" s="18">
        <f>MIN(120000,O2427+P2427+Q2427)</f>
        <v/>
      </c>
      <c r="S2427" s="18">
        <f>IF(F2427&lt;=0,IF(E2427&lt;=0,0,IF(E2427&lt;=12000,E2427,IF(E2427&lt;=32000,ROUNDUP(E2427/2,0)+6000,IF(E2427&lt;=56000,ROUNDUP(E2427/4,0)+14000,28000)))),IF(E2427&lt;=0,IF(F2427&lt;=0,0,IF(F2427&lt;=15000,F2427,IF(F2427&lt;=40000,ROUNDUP(F2427/2,0)+7500,IF(F2427&lt;=70000,ROUNDUP(F2427/4,0)+17500,35000)))),MAX(IF(F2427&lt;=0,0,IF(F2427&lt;=15000,F2427,IF(F2427&lt;=40000,ROUNDUP(F2427/2,0)+7500,IF(F2427&lt;=70000,ROUNDUP(F2427/4,0)+17500,35000)))),MIN(IF(E2427&lt;=0,0,IF(E2427&lt;=12000,E2427,IF(E2427&lt;=32000,ROUNDUP(E2427/2,0)+6000,IF(E2427&lt;=56000,ROUNDUP(E2427/4,0)+14000,28000))))+IF(F2427&lt;=0,0,IF(F2427&lt;=15000,F2427,IF(F2427&lt;=40000,ROUNDUP(F2427/2,0)+7500,IF(F2427&lt;=70000,ROUNDUP(F2427/4,0)+17500,35000)))),28000))))</f>
        <v/>
      </c>
      <c r="T2427" s="18">
        <f>IF(G2427&lt;=0,0,IF(G2427&lt;=12000,G2427,IF(G2427&lt;=32000,ROUNDUP(G2427/2,0)+6000,IF(G2427&lt;=56000,ROUNDUP(G2427/4,0)+14000,28000))))</f>
        <v/>
      </c>
      <c r="U2427" s="18">
        <f>IF(I2427&lt;=0,IF(H2427&lt;=0,0,IF(H2427&lt;=12000,H2427,IF(H2427&lt;=32000,ROUNDUP(H2427/2,0)+6000,IF(H2427&lt;=56000,ROUNDUP(H2427/4,0)+14000,28000)))),IF(H2427&lt;=0,IF(I2427&lt;=0,0,IF(I2427&lt;=15000,I2427,IF(I2427&lt;=40000,ROUNDUP(I2427/2,0)+7500,IF(I2427&lt;=70000,ROUNDUP(I2427/4,0)+17500,35000)))),MAX(IF(I2427&lt;=0,0,IF(I2427&lt;=15000,I2427,IF(I2427&lt;=40000,ROUNDUP(I2427/2,0)+7500,IF(I2427&lt;=70000,ROUNDUP(I2427/4,0)+17500,35000)))),MIN(IF(H2427&lt;=0,0,IF(H2427&lt;=12000,H2427,IF(H2427&lt;=32000,ROUNDUP(H2427/2,0)+6000,IF(H2427&lt;=56000,ROUNDUP(H2427/4,0)+14000,28000))))+IF(I2427&lt;=0,0,IF(I2427&lt;=15000,I2427,IF(I2427&lt;=40000,ROUNDUP(I2427/2,0)+7500,IF(I2427&lt;=70000,ROUNDUP(I2427/4,0)+17500,35000)))),28000))))</f>
        <v/>
      </c>
      <c r="V2427" s="18">
        <f>MIN(70000,S2427+T2427+U2427)</f>
        <v/>
      </c>
      <c r="W2427" s="18">
        <f>MAX(0,ROUNDDOWN(M2427-J2427-N2427-K2427-0,-3))</f>
        <v/>
      </c>
      <c r="X2427" s="18">
        <f>MAX(0,ROUNDDOWN(M2427-J2427-N2427-K2427-R2427,-3))</f>
        <v/>
      </c>
      <c r="Y2427" s="18">
        <f>IF(W2427&lt;=0,0,ROUNDDOWN((W2427*LOOKUP(W2427,{0,1950001,3300001,6950001,9000001,18000001,40000001},{0.05,0.1,0.2,0.23,0.33,0.4,0.45})-LOOKUP(W2427,{0,1950001,3300001,6950001,9000001,18000001,40000001},{0,97500,427500,636000,1536000,2796000,4796000}))*1.021,-2))</f>
        <v/>
      </c>
      <c r="Z2427" s="18">
        <f>IF(X2427&lt;=0,0,ROUNDDOWN((X2427*LOOKUP(X2427,{0,1950001,3300001,6950001,9000001,18000001,40000001},{0.05,0.1,0.2,0.23,0.33,0.4,0.45})-LOOKUP(X2427,{0,1950001,3300001,6950001,9000001,18000001,40000001},{0,97500,427500,636000,1536000,2796000,4796000}))*1.021,-2))</f>
        <v/>
      </c>
      <c r="AA2427" s="18">
        <f>MAX(0,ROUNDDOWN(M2427-J2427-430000-L2427-0,-3))</f>
        <v/>
      </c>
      <c r="AB2427" s="18">
        <f>MAX(0,ROUNDDOWN(M2427-J2427-430000-L2427-V2427,-3))</f>
        <v/>
      </c>
      <c r="AC2427" s="18">
        <f>IF(M2427&lt;=450000,0,MAX(0,ROUNDDOWN(AA2427*0.06-MIN(50000,AA2427)*0.03,-2))+MAX(0,ROUNDDOWN(AA2427*0.04-MIN(50000,AA2427)*0.02,-2)))</f>
        <v/>
      </c>
      <c r="AD2427" s="18">
        <f>IF(M2427&lt;=450000,0,MAX(0,ROUNDDOWN(AB2427*0.06-MIN(50000,AB2427)*0.03,-2))+MAX(0,ROUNDDOWN(AB2427*0.04-MIN(50000,AB2427)*0.02,-2)))</f>
        <v/>
      </c>
      <c r="AE2427" s="18">
        <f>Y2427-Z2427</f>
        <v/>
      </c>
      <c r="AF2427" s="18">
        <f>AC2427-AD2427</f>
        <v/>
      </c>
      <c r="AG2427" s="18">
        <f>AE2427+AF2427</f>
        <v/>
      </c>
      <c r="AH2427" s="20">
        <f>IF(W2427&lt;=0,0,LOOKUP(W2427,{0,1950001,3300001,6950001,9000001,18000001,40000001},{0.05,0.1,0.2,0.23,0.33,0.4,0.45}))</f>
        <v/>
      </c>
    </row>
    <row r="2428">
      <c r="A2428" t="inlineStr">
        <is>
          <t>1万円刻み 一般8万円</t>
        </is>
      </c>
      <c r="B2428" s="18">
        <f>'4_1万円刻み'!$A$783</f>
        <v/>
      </c>
      <c r="C2428" s="19" t="n">
        <v>2026</v>
      </c>
      <c r="D2428" t="inlineStr">
        <is>
          <t>いいえ</t>
        </is>
      </c>
      <c r="E2428" s="18" t="n">
        <v>80000</v>
      </c>
      <c r="F2428" s="18" t="n">
        <v>0</v>
      </c>
      <c r="G2428" s="18" t="n">
        <v>0</v>
      </c>
      <c r="H2428" s="18" t="n">
        <v>0</v>
      </c>
      <c r="I2428" s="18" t="n">
        <v>0</v>
      </c>
      <c r="J2428" s="18">
        <f>ROUND(MIN(B2428/12,650000)*12*0.0915+MIN(B2428/12,1390000)*12*(0.0504+0)+B2428*0.005,0)</f>
        <v/>
      </c>
      <c r="K2428" s="18" t="n">
        <v>0</v>
      </c>
      <c r="L2428" s="18" t="n">
        <v>0</v>
      </c>
      <c r="M2428" s="18">
        <f>ROUND(IF(C2428&gt;=2026,IF(B2428&lt;741000,0,IF(B2428&lt;2191000,B2428-740000,IF(B2428&lt;2193000,1451000,IF(B2428&lt;2196000,1453000,IF(B2428&lt;2200000,1456000,IF(B2428&lt;3600000,ROUNDDOWN(B2428/4,-3)*2.8-80000,IF(B2428&lt;6600000,ROUNDDOWN(B2428/4,-3)*3.2-440000,IF(B2428&lt;8500000,ROUNDDOWN(B2428*0.9,0)-1100000,B2428-1950000)))))))),IF(B2428&lt;651000,0,IF(B2428&lt;1900000,B2428-650000,IF(B2428&lt;3600000,ROUNDDOWN(B2428/4,-3)*2.8-80000,IF(B2428&lt;6600000,ROUNDDOWN(B2428/4,-3)*3.2-440000,IF(B2428&lt;8500000,ROUNDDOWN(B2428*0.9,0)-1100000,B2428-1950000)))))),0)</f>
        <v/>
      </c>
      <c r="N2428" s="18">
        <f>IF(M2428&gt;23500000,NA(),IF(C2428&gt;=2026,IF(M2428&lt;=4890000,1040000,IF(M2428&lt;=6550000,670000,620000)),IF(M2428&lt;=1320000,950000,IF(M2428&lt;=3360000,880000,IF(M2428&lt;=4890000,680000,IF(M2428&lt;=6550000,630000,580000))))))</f>
        <v/>
      </c>
      <c r="O2428" s="18">
        <f>IF(F2428&lt;=0,IF(AND(D2428="はい",C2428&gt;=2026,C2428&lt;=2027),IF(E2428&lt;=0,0,IF(E2428&lt;=30000,E2428,IF(E2428&lt;=60000,ROUNDUP(E2428/2,0)+15000,IF(E2428&lt;=120000,ROUNDUP(E2428/4,0)+30000,60000)))),IF(E2428&lt;=0,0,IF(E2428&lt;=20000,E2428,IF(E2428&lt;=40000,ROUNDUP(E2428/2,0)+10000,IF(E2428&lt;=80000,ROUNDUP(E2428/4,0)+20000,40000))))),IF(E2428&lt;=0,IF(F2428&lt;=0,0,IF(F2428&lt;=25000,F2428,IF(F2428&lt;=50000,ROUNDUP(F2428/2,0)+12500,IF(F2428&lt;=100000,ROUNDUP(F2428/4,0)+25000,50000)))),MAX(IF(F2428&lt;=0,0,IF(F2428&lt;=25000,F2428,IF(F2428&lt;=50000,ROUNDUP(F2428/2,0)+12500,IF(F2428&lt;=100000,ROUNDUP(F2428/4,0)+25000,50000)))),MIN(IF(AND(D2428="はい",C2428&gt;=2026,C2428&lt;=2027),IF(E2428&lt;=0,0,IF(E2428&lt;=30000,E2428,IF(E2428&lt;=60000,ROUNDUP(E2428/2,0)+15000,IF(E2428&lt;=120000,ROUNDUP(E2428/4,0)+30000,60000)))),IF(E2428&lt;=0,0,IF(E2428&lt;=20000,E2428,IF(E2428&lt;=40000,ROUNDUP(E2428/2,0)+10000,IF(E2428&lt;=80000,ROUNDUP(E2428/4,0)+20000,40000)))))+IF(F2428&lt;=0,0,IF(F2428&lt;=25000,F2428,IF(F2428&lt;=50000,ROUNDUP(F2428/2,0)+12500,IF(F2428&lt;=100000,ROUNDUP(F2428/4,0)+25000,50000)))),IF(AND(D2428="はい",C2428&gt;=2026,C2428&lt;=2027),60000,40000)))))</f>
        <v/>
      </c>
      <c r="P2428" s="18">
        <f>IF(G2428&lt;=0,0,IF(G2428&lt;=20000,G2428,IF(G2428&lt;=40000,ROUNDUP(G2428/2,0)+10000,IF(G2428&lt;=80000,ROUNDUP(G2428/4,0)+20000,40000))))</f>
        <v/>
      </c>
      <c r="Q2428" s="18">
        <f>IF(I2428&lt;=0,IF(H2428&lt;=0,0,IF(H2428&lt;=20000,H2428,IF(H2428&lt;=40000,ROUNDUP(H2428/2,0)+10000,IF(H2428&lt;=80000,ROUNDUP(H2428/4,0)+20000,40000)))),IF(H2428&lt;=0,IF(I2428&lt;=0,0,IF(I2428&lt;=25000,I2428,IF(I2428&lt;=50000,ROUNDUP(I2428/2,0)+12500,IF(I2428&lt;=100000,ROUNDUP(I2428/4,0)+25000,50000)))),MAX(IF(I2428&lt;=0,0,IF(I2428&lt;=25000,I2428,IF(I2428&lt;=50000,ROUNDUP(I2428/2,0)+12500,IF(I2428&lt;=100000,ROUNDUP(I2428/4,0)+25000,50000)))),MIN(IF(H2428&lt;=0,0,IF(H2428&lt;=20000,H2428,IF(H2428&lt;=40000,ROUNDUP(H2428/2,0)+10000,IF(H2428&lt;=80000,ROUNDUP(H2428/4,0)+20000,40000))))+IF(I2428&lt;=0,0,IF(I2428&lt;=25000,I2428,IF(I2428&lt;=50000,ROUNDUP(I2428/2,0)+12500,IF(I2428&lt;=100000,ROUNDUP(I2428/4,0)+25000,50000)))),40000))))</f>
        <v/>
      </c>
      <c r="R2428" s="18">
        <f>MIN(120000,O2428+P2428+Q2428)</f>
        <v/>
      </c>
      <c r="S2428" s="18">
        <f>IF(F2428&lt;=0,IF(E2428&lt;=0,0,IF(E2428&lt;=12000,E2428,IF(E2428&lt;=32000,ROUNDUP(E2428/2,0)+6000,IF(E2428&lt;=56000,ROUNDUP(E2428/4,0)+14000,28000)))),IF(E2428&lt;=0,IF(F2428&lt;=0,0,IF(F2428&lt;=15000,F2428,IF(F2428&lt;=40000,ROUNDUP(F2428/2,0)+7500,IF(F2428&lt;=70000,ROUNDUP(F2428/4,0)+17500,35000)))),MAX(IF(F2428&lt;=0,0,IF(F2428&lt;=15000,F2428,IF(F2428&lt;=40000,ROUNDUP(F2428/2,0)+7500,IF(F2428&lt;=70000,ROUNDUP(F2428/4,0)+17500,35000)))),MIN(IF(E2428&lt;=0,0,IF(E2428&lt;=12000,E2428,IF(E2428&lt;=32000,ROUNDUP(E2428/2,0)+6000,IF(E2428&lt;=56000,ROUNDUP(E2428/4,0)+14000,28000))))+IF(F2428&lt;=0,0,IF(F2428&lt;=15000,F2428,IF(F2428&lt;=40000,ROUNDUP(F2428/2,0)+7500,IF(F2428&lt;=70000,ROUNDUP(F2428/4,0)+17500,35000)))),28000))))</f>
        <v/>
      </c>
      <c r="T2428" s="18">
        <f>IF(G2428&lt;=0,0,IF(G2428&lt;=12000,G2428,IF(G2428&lt;=32000,ROUNDUP(G2428/2,0)+6000,IF(G2428&lt;=56000,ROUNDUP(G2428/4,0)+14000,28000))))</f>
        <v/>
      </c>
      <c r="U2428" s="18">
        <f>IF(I2428&lt;=0,IF(H2428&lt;=0,0,IF(H2428&lt;=12000,H2428,IF(H2428&lt;=32000,ROUNDUP(H2428/2,0)+6000,IF(H2428&lt;=56000,ROUNDUP(H2428/4,0)+14000,28000)))),IF(H2428&lt;=0,IF(I2428&lt;=0,0,IF(I2428&lt;=15000,I2428,IF(I2428&lt;=40000,ROUNDUP(I2428/2,0)+7500,IF(I2428&lt;=70000,ROUNDUP(I2428/4,0)+17500,35000)))),MAX(IF(I2428&lt;=0,0,IF(I2428&lt;=15000,I2428,IF(I2428&lt;=40000,ROUNDUP(I2428/2,0)+7500,IF(I2428&lt;=70000,ROUNDUP(I2428/4,0)+17500,35000)))),MIN(IF(H2428&lt;=0,0,IF(H2428&lt;=12000,H2428,IF(H2428&lt;=32000,ROUNDUP(H2428/2,0)+6000,IF(H2428&lt;=56000,ROUNDUP(H2428/4,0)+14000,28000))))+IF(I2428&lt;=0,0,IF(I2428&lt;=15000,I2428,IF(I2428&lt;=40000,ROUNDUP(I2428/2,0)+7500,IF(I2428&lt;=70000,ROUNDUP(I2428/4,0)+17500,35000)))),28000))))</f>
        <v/>
      </c>
      <c r="V2428" s="18">
        <f>MIN(70000,S2428+T2428+U2428)</f>
        <v/>
      </c>
      <c r="W2428" s="18">
        <f>MAX(0,ROUNDDOWN(M2428-J2428-N2428-K2428-0,-3))</f>
        <v/>
      </c>
      <c r="X2428" s="18">
        <f>MAX(0,ROUNDDOWN(M2428-J2428-N2428-K2428-R2428,-3))</f>
        <v/>
      </c>
      <c r="Y2428" s="18">
        <f>IF(W2428&lt;=0,0,ROUNDDOWN((W2428*LOOKUP(W2428,{0,1950001,3300001,6950001,9000001,18000001,40000001},{0.05,0.1,0.2,0.23,0.33,0.4,0.45})-LOOKUP(W2428,{0,1950001,3300001,6950001,9000001,18000001,40000001},{0,97500,427500,636000,1536000,2796000,4796000}))*1.021,-2))</f>
        <v/>
      </c>
      <c r="Z2428" s="18">
        <f>IF(X2428&lt;=0,0,ROUNDDOWN((X2428*LOOKUP(X2428,{0,1950001,3300001,6950001,9000001,18000001,40000001},{0.05,0.1,0.2,0.23,0.33,0.4,0.45})-LOOKUP(X2428,{0,1950001,3300001,6950001,9000001,18000001,40000001},{0,97500,427500,636000,1536000,2796000,4796000}))*1.021,-2))</f>
        <v/>
      </c>
      <c r="AA2428" s="18">
        <f>MAX(0,ROUNDDOWN(M2428-J2428-430000-L2428-0,-3))</f>
        <v/>
      </c>
      <c r="AB2428" s="18">
        <f>MAX(0,ROUNDDOWN(M2428-J2428-430000-L2428-V2428,-3))</f>
        <v/>
      </c>
      <c r="AC2428" s="18">
        <f>IF(M2428&lt;=450000,0,MAX(0,ROUNDDOWN(AA2428*0.06-MIN(50000,AA2428)*0.03,-2))+MAX(0,ROUNDDOWN(AA2428*0.04-MIN(50000,AA2428)*0.02,-2)))</f>
        <v/>
      </c>
      <c r="AD2428" s="18">
        <f>IF(M2428&lt;=450000,0,MAX(0,ROUNDDOWN(AB2428*0.06-MIN(50000,AB2428)*0.03,-2))+MAX(0,ROUNDDOWN(AB2428*0.04-MIN(50000,AB2428)*0.02,-2)))</f>
        <v/>
      </c>
      <c r="AE2428" s="18">
        <f>Y2428-Z2428</f>
        <v/>
      </c>
      <c r="AF2428" s="18">
        <f>AC2428-AD2428</f>
        <v/>
      </c>
      <c r="AG2428" s="18">
        <f>AE2428+AF2428</f>
        <v/>
      </c>
      <c r="AH2428" s="20">
        <f>IF(W2428&lt;=0,0,LOOKUP(W2428,{0,1950001,3300001,6950001,9000001,18000001,40000001},{0.05,0.1,0.2,0.23,0.33,0.4,0.45}))</f>
        <v/>
      </c>
    </row>
    <row r="2429">
      <c r="A2429" t="inlineStr">
        <is>
          <t>1万円刻み 特例あり一般12万円</t>
        </is>
      </c>
      <c r="B2429" s="18">
        <f>'4_1万円刻み'!$A$783</f>
        <v/>
      </c>
      <c r="C2429" s="19" t="n">
        <v>2026</v>
      </c>
      <c r="D2429" t="inlineStr">
        <is>
          <t>はい</t>
        </is>
      </c>
      <c r="E2429" s="18" t="n">
        <v>120000</v>
      </c>
      <c r="F2429" s="18" t="n">
        <v>0</v>
      </c>
      <c r="G2429" s="18" t="n">
        <v>0</v>
      </c>
      <c r="H2429" s="18" t="n">
        <v>0</v>
      </c>
      <c r="I2429" s="18" t="n">
        <v>0</v>
      </c>
      <c r="J2429" s="18">
        <f>ROUND(MIN(B2429/12,650000)*12*0.0915+MIN(B2429/12,1390000)*12*(0.0504+0)+B2429*0.005,0)</f>
        <v/>
      </c>
      <c r="K2429" s="18" t="n">
        <v>0</v>
      </c>
      <c r="L2429" s="18" t="n">
        <v>0</v>
      </c>
      <c r="M2429" s="18">
        <f>ROUND(IF(C2429&gt;=2026,IF(B2429&lt;741000,0,IF(B2429&lt;2191000,B2429-740000,IF(B2429&lt;2193000,1451000,IF(B2429&lt;2196000,1453000,IF(B2429&lt;2200000,1456000,IF(B2429&lt;3600000,ROUNDDOWN(B2429/4,-3)*2.8-80000,IF(B2429&lt;6600000,ROUNDDOWN(B2429/4,-3)*3.2-440000,IF(B2429&lt;8500000,ROUNDDOWN(B2429*0.9,0)-1100000,B2429-1950000)))))))),IF(B2429&lt;651000,0,IF(B2429&lt;1900000,B2429-650000,IF(B2429&lt;3600000,ROUNDDOWN(B2429/4,-3)*2.8-80000,IF(B2429&lt;6600000,ROUNDDOWN(B2429/4,-3)*3.2-440000,IF(B2429&lt;8500000,ROUNDDOWN(B2429*0.9,0)-1100000,B2429-1950000)))))),0)</f>
        <v/>
      </c>
      <c r="N2429" s="18">
        <f>IF(M2429&gt;23500000,NA(),IF(C2429&gt;=2026,IF(M2429&lt;=4890000,1040000,IF(M2429&lt;=6550000,670000,620000)),IF(M2429&lt;=1320000,950000,IF(M2429&lt;=3360000,880000,IF(M2429&lt;=4890000,680000,IF(M2429&lt;=6550000,630000,580000))))))</f>
        <v/>
      </c>
      <c r="O2429" s="18">
        <f>IF(F2429&lt;=0,IF(AND(D2429="はい",C2429&gt;=2026,C2429&lt;=2027),IF(E2429&lt;=0,0,IF(E2429&lt;=30000,E2429,IF(E2429&lt;=60000,ROUNDUP(E2429/2,0)+15000,IF(E2429&lt;=120000,ROUNDUP(E2429/4,0)+30000,60000)))),IF(E2429&lt;=0,0,IF(E2429&lt;=20000,E2429,IF(E2429&lt;=40000,ROUNDUP(E2429/2,0)+10000,IF(E2429&lt;=80000,ROUNDUP(E2429/4,0)+20000,40000))))),IF(E2429&lt;=0,IF(F2429&lt;=0,0,IF(F2429&lt;=25000,F2429,IF(F2429&lt;=50000,ROUNDUP(F2429/2,0)+12500,IF(F2429&lt;=100000,ROUNDUP(F2429/4,0)+25000,50000)))),MAX(IF(F2429&lt;=0,0,IF(F2429&lt;=25000,F2429,IF(F2429&lt;=50000,ROUNDUP(F2429/2,0)+12500,IF(F2429&lt;=100000,ROUNDUP(F2429/4,0)+25000,50000)))),MIN(IF(AND(D2429="はい",C2429&gt;=2026,C2429&lt;=2027),IF(E2429&lt;=0,0,IF(E2429&lt;=30000,E2429,IF(E2429&lt;=60000,ROUNDUP(E2429/2,0)+15000,IF(E2429&lt;=120000,ROUNDUP(E2429/4,0)+30000,60000)))),IF(E2429&lt;=0,0,IF(E2429&lt;=20000,E2429,IF(E2429&lt;=40000,ROUNDUP(E2429/2,0)+10000,IF(E2429&lt;=80000,ROUNDUP(E2429/4,0)+20000,40000)))))+IF(F2429&lt;=0,0,IF(F2429&lt;=25000,F2429,IF(F2429&lt;=50000,ROUNDUP(F2429/2,0)+12500,IF(F2429&lt;=100000,ROUNDUP(F2429/4,0)+25000,50000)))),IF(AND(D2429="はい",C2429&gt;=2026,C2429&lt;=2027),60000,40000)))))</f>
        <v/>
      </c>
      <c r="P2429" s="18">
        <f>IF(G2429&lt;=0,0,IF(G2429&lt;=20000,G2429,IF(G2429&lt;=40000,ROUNDUP(G2429/2,0)+10000,IF(G2429&lt;=80000,ROUNDUP(G2429/4,0)+20000,40000))))</f>
        <v/>
      </c>
      <c r="Q2429" s="18">
        <f>IF(I2429&lt;=0,IF(H2429&lt;=0,0,IF(H2429&lt;=20000,H2429,IF(H2429&lt;=40000,ROUNDUP(H2429/2,0)+10000,IF(H2429&lt;=80000,ROUNDUP(H2429/4,0)+20000,40000)))),IF(H2429&lt;=0,IF(I2429&lt;=0,0,IF(I2429&lt;=25000,I2429,IF(I2429&lt;=50000,ROUNDUP(I2429/2,0)+12500,IF(I2429&lt;=100000,ROUNDUP(I2429/4,0)+25000,50000)))),MAX(IF(I2429&lt;=0,0,IF(I2429&lt;=25000,I2429,IF(I2429&lt;=50000,ROUNDUP(I2429/2,0)+12500,IF(I2429&lt;=100000,ROUNDUP(I2429/4,0)+25000,50000)))),MIN(IF(H2429&lt;=0,0,IF(H2429&lt;=20000,H2429,IF(H2429&lt;=40000,ROUNDUP(H2429/2,0)+10000,IF(H2429&lt;=80000,ROUNDUP(H2429/4,0)+20000,40000))))+IF(I2429&lt;=0,0,IF(I2429&lt;=25000,I2429,IF(I2429&lt;=50000,ROUNDUP(I2429/2,0)+12500,IF(I2429&lt;=100000,ROUNDUP(I2429/4,0)+25000,50000)))),40000))))</f>
        <v/>
      </c>
      <c r="R2429" s="18">
        <f>MIN(120000,O2429+P2429+Q2429)</f>
        <v/>
      </c>
      <c r="S2429" s="18">
        <f>IF(F2429&lt;=0,IF(E2429&lt;=0,0,IF(E2429&lt;=12000,E2429,IF(E2429&lt;=32000,ROUNDUP(E2429/2,0)+6000,IF(E2429&lt;=56000,ROUNDUP(E2429/4,0)+14000,28000)))),IF(E2429&lt;=0,IF(F2429&lt;=0,0,IF(F2429&lt;=15000,F2429,IF(F2429&lt;=40000,ROUNDUP(F2429/2,0)+7500,IF(F2429&lt;=70000,ROUNDUP(F2429/4,0)+17500,35000)))),MAX(IF(F2429&lt;=0,0,IF(F2429&lt;=15000,F2429,IF(F2429&lt;=40000,ROUNDUP(F2429/2,0)+7500,IF(F2429&lt;=70000,ROUNDUP(F2429/4,0)+17500,35000)))),MIN(IF(E2429&lt;=0,0,IF(E2429&lt;=12000,E2429,IF(E2429&lt;=32000,ROUNDUP(E2429/2,0)+6000,IF(E2429&lt;=56000,ROUNDUP(E2429/4,0)+14000,28000))))+IF(F2429&lt;=0,0,IF(F2429&lt;=15000,F2429,IF(F2429&lt;=40000,ROUNDUP(F2429/2,0)+7500,IF(F2429&lt;=70000,ROUNDUP(F2429/4,0)+17500,35000)))),28000))))</f>
        <v/>
      </c>
      <c r="T2429" s="18">
        <f>IF(G2429&lt;=0,0,IF(G2429&lt;=12000,G2429,IF(G2429&lt;=32000,ROUNDUP(G2429/2,0)+6000,IF(G2429&lt;=56000,ROUNDUP(G2429/4,0)+14000,28000))))</f>
        <v/>
      </c>
      <c r="U2429" s="18">
        <f>IF(I2429&lt;=0,IF(H2429&lt;=0,0,IF(H2429&lt;=12000,H2429,IF(H2429&lt;=32000,ROUNDUP(H2429/2,0)+6000,IF(H2429&lt;=56000,ROUNDUP(H2429/4,0)+14000,28000)))),IF(H2429&lt;=0,IF(I2429&lt;=0,0,IF(I2429&lt;=15000,I2429,IF(I2429&lt;=40000,ROUNDUP(I2429/2,0)+7500,IF(I2429&lt;=70000,ROUNDUP(I2429/4,0)+17500,35000)))),MAX(IF(I2429&lt;=0,0,IF(I2429&lt;=15000,I2429,IF(I2429&lt;=40000,ROUNDUP(I2429/2,0)+7500,IF(I2429&lt;=70000,ROUNDUP(I2429/4,0)+17500,35000)))),MIN(IF(H2429&lt;=0,0,IF(H2429&lt;=12000,H2429,IF(H2429&lt;=32000,ROUNDUP(H2429/2,0)+6000,IF(H2429&lt;=56000,ROUNDUP(H2429/4,0)+14000,28000))))+IF(I2429&lt;=0,0,IF(I2429&lt;=15000,I2429,IF(I2429&lt;=40000,ROUNDUP(I2429/2,0)+7500,IF(I2429&lt;=70000,ROUNDUP(I2429/4,0)+17500,35000)))),28000))))</f>
        <v/>
      </c>
      <c r="V2429" s="18">
        <f>MIN(70000,S2429+T2429+U2429)</f>
        <v/>
      </c>
      <c r="W2429" s="18">
        <f>MAX(0,ROUNDDOWN(M2429-J2429-N2429-K2429-0,-3))</f>
        <v/>
      </c>
      <c r="X2429" s="18">
        <f>MAX(0,ROUNDDOWN(M2429-J2429-N2429-K2429-R2429,-3))</f>
        <v/>
      </c>
      <c r="Y2429" s="18">
        <f>IF(W2429&lt;=0,0,ROUNDDOWN((W2429*LOOKUP(W2429,{0,1950001,3300001,6950001,9000001,18000001,40000001},{0.05,0.1,0.2,0.23,0.33,0.4,0.45})-LOOKUP(W2429,{0,1950001,3300001,6950001,9000001,18000001,40000001},{0,97500,427500,636000,1536000,2796000,4796000}))*1.021,-2))</f>
        <v/>
      </c>
      <c r="Z2429" s="18">
        <f>IF(X2429&lt;=0,0,ROUNDDOWN((X2429*LOOKUP(X2429,{0,1950001,3300001,6950001,9000001,18000001,40000001},{0.05,0.1,0.2,0.23,0.33,0.4,0.45})-LOOKUP(X2429,{0,1950001,3300001,6950001,9000001,18000001,40000001},{0,97500,427500,636000,1536000,2796000,4796000}))*1.021,-2))</f>
        <v/>
      </c>
      <c r="AA2429" s="18">
        <f>MAX(0,ROUNDDOWN(M2429-J2429-430000-L2429-0,-3))</f>
        <v/>
      </c>
      <c r="AB2429" s="18">
        <f>MAX(0,ROUNDDOWN(M2429-J2429-430000-L2429-V2429,-3))</f>
        <v/>
      </c>
      <c r="AC2429" s="18">
        <f>IF(M2429&lt;=450000,0,MAX(0,ROUNDDOWN(AA2429*0.06-MIN(50000,AA2429)*0.03,-2))+MAX(0,ROUNDDOWN(AA2429*0.04-MIN(50000,AA2429)*0.02,-2)))</f>
        <v/>
      </c>
      <c r="AD2429" s="18">
        <f>IF(M2429&lt;=450000,0,MAX(0,ROUNDDOWN(AB2429*0.06-MIN(50000,AB2429)*0.03,-2))+MAX(0,ROUNDDOWN(AB2429*0.04-MIN(50000,AB2429)*0.02,-2)))</f>
        <v/>
      </c>
      <c r="AE2429" s="18">
        <f>Y2429-Z2429</f>
        <v/>
      </c>
      <c r="AF2429" s="18">
        <f>AC2429-AD2429</f>
        <v/>
      </c>
      <c r="AG2429" s="18">
        <f>AE2429+AF2429</f>
        <v/>
      </c>
      <c r="AH2429" s="20">
        <f>IF(W2429&lt;=0,0,LOOKUP(W2429,{0,1950001,3300001,6950001,9000001,18000001,40000001},{0.05,0.1,0.2,0.23,0.33,0.4,0.45}))</f>
        <v/>
      </c>
    </row>
    <row r="2430">
      <c r="A2430" t="inlineStr">
        <is>
          <t>1万円刻み 3区分8万円ずつ</t>
        </is>
      </c>
      <c r="B2430" s="18">
        <f>'4_1万円刻み'!$A$784</f>
        <v/>
      </c>
      <c r="C2430" s="19" t="n">
        <v>2026</v>
      </c>
      <c r="D2430" t="inlineStr">
        <is>
          <t>いいえ</t>
        </is>
      </c>
      <c r="E2430" s="18" t="n">
        <v>80000</v>
      </c>
      <c r="F2430" s="18" t="n">
        <v>0</v>
      </c>
      <c r="G2430" s="18" t="n">
        <v>80000</v>
      </c>
      <c r="H2430" s="18" t="n">
        <v>80000</v>
      </c>
      <c r="I2430" s="18" t="n">
        <v>0</v>
      </c>
      <c r="J2430" s="18">
        <f>ROUND(MIN(B2430/12,650000)*12*0.0915+MIN(B2430/12,1390000)*12*(0.0504+0)+B2430*0.005,0)</f>
        <v/>
      </c>
      <c r="K2430" s="18" t="n">
        <v>0</v>
      </c>
      <c r="L2430" s="18" t="n">
        <v>0</v>
      </c>
      <c r="M2430" s="18">
        <f>ROUND(IF(C2430&gt;=2026,IF(B2430&lt;741000,0,IF(B2430&lt;2191000,B2430-740000,IF(B2430&lt;2193000,1451000,IF(B2430&lt;2196000,1453000,IF(B2430&lt;2200000,1456000,IF(B2430&lt;3600000,ROUNDDOWN(B2430/4,-3)*2.8-80000,IF(B2430&lt;6600000,ROUNDDOWN(B2430/4,-3)*3.2-440000,IF(B2430&lt;8500000,ROUNDDOWN(B2430*0.9,0)-1100000,B2430-1950000)))))))),IF(B2430&lt;651000,0,IF(B2430&lt;1900000,B2430-650000,IF(B2430&lt;3600000,ROUNDDOWN(B2430/4,-3)*2.8-80000,IF(B2430&lt;6600000,ROUNDDOWN(B2430/4,-3)*3.2-440000,IF(B2430&lt;8500000,ROUNDDOWN(B2430*0.9,0)-1100000,B2430-1950000)))))),0)</f>
        <v/>
      </c>
      <c r="N2430" s="18">
        <f>IF(M2430&gt;23500000,NA(),IF(C2430&gt;=2026,IF(M2430&lt;=4890000,1040000,IF(M2430&lt;=6550000,670000,620000)),IF(M2430&lt;=1320000,950000,IF(M2430&lt;=3360000,880000,IF(M2430&lt;=4890000,680000,IF(M2430&lt;=6550000,630000,580000))))))</f>
        <v/>
      </c>
      <c r="O2430" s="18">
        <f>IF(F2430&lt;=0,IF(AND(D2430="はい",C2430&gt;=2026,C2430&lt;=2027),IF(E2430&lt;=0,0,IF(E2430&lt;=30000,E2430,IF(E2430&lt;=60000,ROUNDUP(E2430/2,0)+15000,IF(E2430&lt;=120000,ROUNDUP(E2430/4,0)+30000,60000)))),IF(E2430&lt;=0,0,IF(E2430&lt;=20000,E2430,IF(E2430&lt;=40000,ROUNDUP(E2430/2,0)+10000,IF(E2430&lt;=80000,ROUNDUP(E2430/4,0)+20000,40000))))),IF(E2430&lt;=0,IF(F2430&lt;=0,0,IF(F2430&lt;=25000,F2430,IF(F2430&lt;=50000,ROUNDUP(F2430/2,0)+12500,IF(F2430&lt;=100000,ROUNDUP(F2430/4,0)+25000,50000)))),MAX(IF(F2430&lt;=0,0,IF(F2430&lt;=25000,F2430,IF(F2430&lt;=50000,ROUNDUP(F2430/2,0)+12500,IF(F2430&lt;=100000,ROUNDUP(F2430/4,0)+25000,50000)))),MIN(IF(AND(D2430="はい",C2430&gt;=2026,C2430&lt;=2027),IF(E2430&lt;=0,0,IF(E2430&lt;=30000,E2430,IF(E2430&lt;=60000,ROUNDUP(E2430/2,0)+15000,IF(E2430&lt;=120000,ROUNDUP(E2430/4,0)+30000,60000)))),IF(E2430&lt;=0,0,IF(E2430&lt;=20000,E2430,IF(E2430&lt;=40000,ROUNDUP(E2430/2,0)+10000,IF(E2430&lt;=80000,ROUNDUP(E2430/4,0)+20000,40000)))))+IF(F2430&lt;=0,0,IF(F2430&lt;=25000,F2430,IF(F2430&lt;=50000,ROUNDUP(F2430/2,0)+12500,IF(F2430&lt;=100000,ROUNDUP(F2430/4,0)+25000,50000)))),IF(AND(D2430="はい",C2430&gt;=2026,C2430&lt;=2027),60000,40000)))))</f>
        <v/>
      </c>
      <c r="P2430" s="18">
        <f>IF(G2430&lt;=0,0,IF(G2430&lt;=20000,G2430,IF(G2430&lt;=40000,ROUNDUP(G2430/2,0)+10000,IF(G2430&lt;=80000,ROUNDUP(G2430/4,0)+20000,40000))))</f>
        <v/>
      </c>
      <c r="Q2430" s="18">
        <f>IF(I2430&lt;=0,IF(H2430&lt;=0,0,IF(H2430&lt;=20000,H2430,IF(H2430&lt;=40000,ROUNDUP(H2430/2,0)+10000,IF(H2430&lt;=80000,ROUNDUP(H2430/4,0)+20000,40000)))),IF(H2430&lt;=0,IF(I2430&lt;=0,0,IF(I2430&lt;=25000,I2430,IF(I2430&lt;=50000,ROUNDUP(I2430/2,0)+12500,IF(I2430&lt;=100000,ROUNDUP(I2430/4,0)+25000,50000)))),MAX(IF(I2430&lt;=0,0,IF(I2430&lt;=25000,I2430,IF(I2430&lt;=50000,ROUNDUP(I2430/2,0)+12500,IF(I2430&lt;=100000,ROUNDUP(I2430/4,0)+25000,50000)))),MIN(IF(H2430&lt;=0,0,IF(H2430&lt;=20000,H2430,IF(H2430&lt;=40000,ROUNDUP(H2430/2,0)+10000,IF(H2430&lt;=80000,ROUNDUP(H2430/4,0)+20000,40000))))+IF(I2430&lt;=0,0,IF(I2430&lt;=25000,I2430,IF(I2430&lt;=50000,ROUNDUP(I2430/2,0)+12500,IF(I2430&lt;=100000,ROUNDUP(I2430/4,0)+25000,50000)))),40000))))</f>
        <v/>
      </c>
      <c r="R2430" s="18">
        <f>MIN(120000,O2430+P2430+Q2430)</f>
        <v/>
      </c>
      <c r="S2430" s="18">
        <f>IF(F2430&lt;=0,IF(E2430&lt;=0,0,IF(E2430&lt;=12000,E2430,IF(E2430&lt;=32000,ROUNDUP(E2430/2,0)+6000,IF(E2430&lt;=56000,ROUNDUP(E2430/4,0)+14000,28000)))),IF(E2430&lt;=0,IF(F2430&lt;=0,0,IF(F2430&lt;=15000,F2430,IF(F2430&lt;=40000,ROUNDUP(F2430/2,0)+7500,IF(F2430&lt;=70000,ROUNDUP(F2430/4,0)+17500,35000)))),MAX(IF(F2430&lt;=0,0,IF(F2430&lt;=15000,F2430,IF(F2430&lt;=40000,ROUNDUP(F2430/2,0)+7500,IF(F2430&lt;=70000,ROUNDUP(F2430/4,0)+17500,35000)))),MIN(IF(E2430&lt;=0,0,IF(E2430&lt;=12000,E2430,IF(E2430&lt;=32000,ROUNDUP(E2430/2,0)+6000,IF(E2430&lt;=56000,ROUNDUP(E2430/4,0)+14000,28000))))+IF(F2430&lt;=0,0,IF(F2430&lt;=15000,F2430,IF(F2430&lt;=40000,ROUNDUP(F2430/2,0)+7500,IF(F2430&lt;=70000,ROUNDUP(F2430/4,0)+17500,35000)))),28000))))</f>
        <v/>
      </c>
      <c r="T2430" s="18">
        <f>IF(G2430&lt;=0,0,IF(G2430&lt;=12000,G2430,IF(G2430&lt;=32000,ROUNDUP(G2430/2,0)+6000,IF(G2430&lt;=56000,ROUNDUP(G2430/4,0)+14000,28000))))</f>
        <v/>
      </c>
      <c r="U2430" s="18">
        <f>IF(I2430&lt;=0,IF(H2430&lt;=0,0,IF(H2430&lt;=12000,H2430,IF(H2430&lt;=32000,ROUNDUP(H2430/2,0)+6000,IF(H2430&lt;=56000,ROUNDUP(H2430/4,0)+14000,28000)))),IF(H2430&lt;=0,IF(I2430&lt;=0,0,IF(I2430&lt;=15000,I2430,IF(I2430&lt;=40000,ROUNDUP(I2430/2,0)+7500,IF(I2430&lt;=70000,ROUNDUP(I2430/4,0)+17500,35000)))),MAX(IF(I2430&lt;=0,0,IF(I2430&lt;=15000,I2430,IF(I2430&lt;=40000,ROUNDUP(I2430/2,0)+7500,IF(I2430&lt;=70000,ROUNDUP(I2430/4,0)+17500,35000)))),MIN(IF(H2430&lt;=0,0,IF(H2430&lt;=12000,H2430,IF(H2430&lt;=32000,ROUNDUP(H2430/2,0)+6000,IF(H2430&lt;=56000,ROUNDUP(H2430/4,0)+14000,28000))))+IF(I2430&lt;=0,0,IF(I2430&lt;=15000,I2430,IF(I2430&lt;=40000,ROUNDUP(I2430/2,0)+7500,IF(I2430&lt;=70000,ROUNDUP(I2430/4,0)+17500,35000)))),28000))))</f>
        <v/>
      </c>
      <c r="V2430" s="18">
        <f>MIN(70000,S2430+T2430+U2430)</f>
        <v/>
      </c>
      <c r="W2430" s="18">
        <f>MAX(0,ROUNDDOWN(M2430-J2430-N2430-K2430-0,-3))</f>
        <v/>
      </c>
      <c r="X2430" s="18">
        <f>MAX(0,ROUNDDOWN(M2430-J2430-N2430-K2430-R2430,-3))</f>
        <v/>
      </c>
      <c r="Y2430" s="18">
        <f>IF(W2430&lt;=0,0,ROUNDDOWN((W2430*LOOKUP(W2430,{0,1950001,3300001,6950001,9000001,18000001,40000001},{0.05,0.1,0.2,0.23,0.33,0.4,0.45})-LOOKUP(W2430,{0,1950001,3300001,6950001,9000001,18000001,40000001},{0,97500,427500,636000,1536000,2796000,4796000}))*1.021,-2))</f>
        <v/>
      </c>
      <c r="Z2430" s="18">
        <f>IF(X2430&lt;=0,0,ROUNDDOWN((X2430*LOOKUP(X2430,{0,1950001,3300001,6950001,9000001,18000001,40000001},{0.05,0.1,0.2,0.23,0.33,0.4,0.45})-LOOKUP(X2430,{0,1950001,3300001,6950001,9000001,18000001,40000001},{0,97500,427500,636000,1536000,2796000,4796000}))*1.021,-2))</f>
        <v/>
      </c>
      <c r="AA2430" s="18">
        <f>MAX(0,ROUNDDOWN(M2430-J2430-430000-L2430-0,-3))</f>
        <v/>
      </c>
      <c r="AB2430" s="18">
        <f>MAX(0,ROUNDDOWN(M2430-J2430-430000-L2430-V2430,-3))</f>
        <v/>
      </c>
      <c r="AC2430" s="18">
        <f>IF(M2430&lt;=450000,0,MAX(0,ROUNDDOWN(AA2430*0.06-MIN(50000,AA2430)*0.03,-2))+MAX(0,ROUNDDOWN(AA2430*0.04-MIN(50000,AA2430)*0.02,-2)))</f>
        <v/>
      </c>
      <c r="AD2430" s="18">
        <f>IF(M2430&lt;=450000,0,MAX(0,ROUNDDOWN(AB2430*0.06-MIN(50000,AB2430)*0.03,-2))+MAX(0,ROUNDDOWN(AB2430*0.04-MIN(50000,AB2430)*0.02,-2)))</f>
        <v/>
      </c>
      <c r="AE2430" s="18">
        <f>Y2430-Z2430</f>
        <v/>
      </c>
      <c r="AF2430" s="18">
        <f>AC2430-AD2430</f>
        <v/>
      </c>
      <c r="AG2430" s="18">
        <f>AE2430+AF2430</f>
        <v/>
      </c>
      <c r="AH2430" s="20">
        <f>IF(W2430&lt;=0,0,LOOKUP(W2430,{0,1950001,3300001,6950001,9000001,18000001,40000001},{0.05,0.1,0.2,0.23,0.33,0.4,0.45}))</f>
        <v/>
      </c>
    </row>
    <row r="2431">
      <c r="A2431" t="inlineStr">
        <is>
          <t>1万円刻み 一般8万円</t>
        </is>
      </c>
      <c r="B2431" s="18">
        <f>'4_1万円刻み'!$A$784</f>
        <v/>
      </c>
      <c r="C2431" s="19" t="n">
        <v>2026</v>
      </c>
      <c r="D2431" t="inlineStr">
        <is>
          <t>いいえ</t>
        </is>
      </c>
      <c r="E2431" s="18" t="n">
        <v>80000</v>
      </c>
      <c r="F2431" s="18" t="n">
        <v>0</v>
      </c>
      <c r="G2431" s="18" t="n">
        <v>0</v>
      </c>
      <c r="H2431" s="18" t="n">
        <v>0</v>
      </c>
      <c r="I2431" s="18" t="n">
        <v>0</v>
      </c>
      <c r="J2431" s="18">
        <f>ROUND(MIN(B2431/12,650000)*12*0.0915+MIN(B2431/12,1390000)*12*(0.0504+0)+B2431*0.005,0)</f>
        <v/>
      </c>
      <c r="K2431" s="18" t="n">
        <v>0</v>
      </c>
      <c r="L2431" s="18" t="n">
        <v>0</v>
      </c>
      <c r="M2431" s="18">
        <f>ROUND(IF(C2431&gt;=2026,IF(B2431&lt;741000,0,IF(B2431&lt;2191000,B2431-740000,IF(B2431&lt;2193000,1451000,IF(B2431&lt;2196000,1453000,IF(B2431&lt;2200000,1456000,IF(B2431&lt;3600000,ROUNDDOWN(B2431/4,-3)*2.8-80000,IF(B2431&lt;6600000,ROUNDDOWN(B2431/4,-3)*3.2-440000,IF(B2431&lt;8500000,ROUNDDOWN(B2431*0.9,0)-1100000,B2431-1950000)))))))),IF(B2431&lt;651000,0,IF(B2431&lt;1900000,B2431-650000,IF(B2431&lt;3600000,ROUNDDOWN(B2431/4,-3)*2.8-80000,IF(B2431&lt;6600000,ROUNDDOWN(B2431/4,-3)*3.2-440000,IF(B2431&lt;8500000,ROUNDDOWN(B2431*0.9,0)-1100000,B2431-1950000)))))),0)</f>
        <v/>
      </c>
      <c r="N2431" s="18">
        <f>IF(M2431&gt;23500000,NA(),IF(C2431&gt;=2026,IF(M2431&lt;=4890000,1040000,IF(M2431&lt;=6550000,670000,620000)),IF(M2431&lt;=1320000,950000,IF(M2431&lt;=3360000,880000,IF(M2431&lt;=4890000,680000,IF(M2431&lt;=6550000,630000,580000))))))</f>
        <v/>
      </c>
      <c r="O2431" s="18">
        <f>IF(F2431&lt;=0,IF(AND(D2431="はい",C2431&gt;=2026,C2431&lt;=2027),IF(E2431&lt;=0,0,IF(E2431&lt;=30000,E2431,IF(E2431&lt;=60000,ROUNDUP(E2431/2,0)+15000,IF(E2431&lt;=120000,ROUNDUP(E2431/4,0)+30000,60000)))),IF(E2431&lt;=0,0,IF(E2431&lt;=20000,E2431,IF(E2431&lt;=40000,ROUNDUP(E2431/2,0)+10000,IF(E2431&lt;=80000,ROUNDUP(E2431/4,0)+20000,40000))))),IF(E2431&lt;=0,IF(F2431&lt;=0,0,IF(F2431&lt;=25000,F2431,IF(F2431&lt;=50000,ROUNDUP(F2431/2,0)+12500,IF(F2431&lt;=100000,ROUNDUP(F2431/4,0)+25000,50000)))),MAX(IF(F2431&lt;=0,0,IF(F2431&lt;=25000,F2431,IF(F2431&lt;=50000,ROUNDUP(F2431/2,0)+12500,IF(F2431&lt;=100000,ROUNDUP(F2431/4,0)+25000,50000)))),MIN(IF(AND(D2431="はい",C2431&gt;=2026,C2431&lt;=2027),IF(E2431&lt;=0,0,IF(E2431&lt;=30000,E2431,IF(E2431&lt;=60000,ROUNDUP(E2431/2,0)+15000,IF(E2431&lt;=120000,ROUNDUP(E2431/4,0)+30000,60000)))),IF(E2431&lt;=0,0,IF(E2431&lt;=20000,E2431,IF(E2431&lt;=40000,ROUNDUP(E2431/2,0)+10000,IF(E2431&lt;=80000,ROUNDUP(E2431/4,0)+20000,40000)))))+IF(F2431&lt;=0,0,IF(F2431&lt;=25000,F2431,IF(F2431&lt;=50000,ROUNDUP(F2431/2,0)+12500,IF(F2431&lt;=100000,ROUNDUP(F2431/4,0)+25000,50000)))),IF(AND(D2431="はい",C2431&gt;=2026,C2431&lt;=2027),60000,40000)))))</f>
        <v/>
      </c>
      <c r="P2431" s="18">
        <f>IF(G2431&lt;=0,0,IF(G2431&lt;=20000,G2431,IF(G2431&lt;=40000,ROUNDUP(G2431/2,0)+10000,IF(G2431&lt;=80000,ROUNDUP(G2431/4,0)+20000,40000))))</f>
        <v/>
      </c>
      <c r="Q2431" s="18">
        <f>IF(I2431&lt;=0,IF(H2431&lt;=0,0,IF(H2431&lt;=20000,H2431,IF(H2431&lt;=40000,ROUNDUP(H2431/2,0)+10000,IF(H2431&lt;=80000,ROUNDUP(H2431/4,0)+20000,40000)))),IF(H2431&lt;=0,IF(I2431&lt;=0,0,IF(I2431&lt;=25000,I2431,IF(I2431&lt;=50000,ROUNDUP(I2431/2,0)+12500,IF(I2431&lt;=100000,ROUNDUP(I2431/4,0)+25000,50000)))),MAX(IF(I2431&lt;=0,0,IF(I2431&lt;=25000,I2431,IF(I2431&lt;=50000,ROUNDUP(I2431/2,0)+12500,IF(I2431&lt;=100000,ROUNDUP(I2431/4,0)+25000,50000)))),MIN(IF(H2431&lt;=0,0,IF(H2431&lt;=20000,H2431,IF(H2431&lt;=40000,ROUNDUP(H2431/2,0)+10000,IF(H2431&lt;=80000,ROUNDUP(H2431/4,0)+20000,40000))))+IF(I2431&lt;=0,0,IF(I2431&lt;=25000,I2431,IF(I2431&lt;=50000,ROUNDUP(I2431/2,0)+12500,IF(I2431&lt;=100000,ROUNDUP(I2431/4,0)+25000,50000)))),40000))))</f>
        <v/>
      </c>
      <c r="R2431" s="18">
        <f>MIN(120000,O2431+P2431+Q2431)</f>
        <v/>
      </c>
      <c r="S2431" s="18">
        <f>IF(F2431&lt;=0,IF(E2431&lt;=0,0,IF(E2431&lt;=12000,E2431,IF(E2431&lt;=32000,ROUNDUP(E2431/2,0)+6000,IF(E2431&lt;=56000,ROUNDUP(E2431/4,0)+14000,28000)))),IF(E2431&lt;=0,IF(F2431&lt;=0,0,IF(F2431&lt;=15000,F2431,IF(F2431&lt;=40000,ROUNDUP(F2431/2,0)+7500,IF(F2431&lt;=70000,ROUNDUP(F2431/4,0)+17500,35000)))),MAX(IF(F2431&lt;=0,0,IF(F2431&lt;=15000,F2431,IF(F2431&lt;=40000,ROUNDUP(F2431/2,0)+7500,IF(F2431&lt;=70000,ROUNDUP(F2431/4,0)+17500,35000)))),MIN(IF(E2431&lt;=0,0,IF(E2431&lt;=12000,E2431,IF(E2431&lt;=32000,ROUNDUP(E2431/2,0)+6000,IF(E2431&lt;=56000,ROUNDUP(E2431/4,0)+14000,28000))))+IF(F2431&lt;=0,0,IF(F2431&lt;=15000,F2431,IF(F2431&lt;=40000,ROUNDUP(F2431/2,0)+7500,IF(F2431&lt;=70000,ROUNDUP(F2431/4,0)+17500,35000)))),28000))))</f>
        <v/>
      </c>
      <c r="T2431" s="18">
        <f>IF(G2431&lt;=0,0,IF(G2431&lt;=12000,G2431,IF(G2431&lt;=32000,ROUNDUP(G2431/2,0)+6000,IF(G2431&lt;=56000,ROUNDUP(G2431/4,0)+14000,28000))))</f>
        <v/>
      </c>
      <c r="U2431" s="18">
        <f>IF(I2431&lt;=0,IF(H2431&lt;=0,0,IF(H2431&lt;=12000,H2431,IF(H2431&lt;=32000,ROUNDUP(H2431/2,0)+6000,IF(H2431&lt;=56000,ROUNDUP(H2431/4,0)+14000,28000)))),IF(H2431&lt;=0,IF(I2431&lt;=0,0,IF(I2431&lt;=15000,I2431,IF(I2431&lt;=40000,ROUNDUP(I2431/2,0)+7500,IF(I2431&lt;=70000,ROUNDUP(I2431/4,0)+17500,35000)))),MAX(IF(I2431&lt;=0,0,IF(I2431&lt;=15000,I2431,IF(I2431&lt;=40000,ROUNDUP(I2431/2,0)+7500,IF(I2431&lt;=70000,ROUNDUP(I2431/4,0)+17500,35000)))),MIN(IF(H2431&lt;=0,0,IF(H2431&lt;=12000,H2431,IF(H2431&lt;=32000,ROUNDUP(H2431/2,0)+6000,IF(H2431&lt;=56000,ROUNDUP(H2431/4,0)+14000,28000))))+IF(I2431&lt;=0,0,IF(I2431&lt;=15000,I2431,IF(I2431&lt;=40000,ROUNDUP(I2431/2,0)+7500,IF(I2431&lt;=70000,ROUNDUP(I2431/4,0)+17500,35000)))),28000))))</f>
        <v/>
      </c>
      <c r="V2431" s="18">
        <f>MIN(70000,S2431+T2431+U2431)</f>
        <v/>
      </c>
      <c r="W2431" s="18">
        <f>MAX(0,ROUNDDOWN(M2431-J2431-N2431-K2431-0,-3))</f>
        <v/>
      </c>
      <c r="X2431" s="18">
        <f>MAX(0,ROUNDDOWN(M2431-J2431-N2431-K2431-R2431,-3))</f>
        <v/>
      </c>
      <c r="Y2431" s="18">
        <f>IF(W2431&lt;=0,0,ROUNDDOWN((W2431*LOOKUP(W2431,{0,1950001,3300001,6950001,9000001,18000001,40000001},{0.05,0.1,0.2,0.23,0.33,0.4,0.45})-LOOKUP(W2431,{0,1950001,3300001,6950001,9000001,18000001,40000001},{0,97500,427500,636000,1536000,2796000,4796000}))*1.021,-2))</f>
        <v/>
      </c>
      <c r="Z2431" s="18">
        <f>IF(X2431&lt;=0,0,ROUNDDOWN((X2431*LOOKUP(X2431,{0,1950001,3300001,6950001,9000001,18000001,40000001},{0.05,0.1,0.2,0.23,0.33,0.4,0.45})-LOOKUP(X2431,{0,1950001,3300001,6950001,9000001,18000001,40000001},{0,97500,427500,636000,1536000,2796000,4796000}))*1.021,-2))</f>
        <v/>
      </c>
      <c r="AA2431" s="18">
        <f>MAX(0,ROUNDDOWN(M2431-J2431-430000-L2431-0,-3))</f>
        <v/>
      </c>
      <c r="AB2431" s="18">
        <f>MAX(0,ROUNDDOWN(M2431-J2431-430000-L2431-V2431,-3))</f>
        <v/>
      </c>
      <c r="AC2431" s="18">
        <f>IF(M2431&lt;=450000,0,MAX(0,ROUNDDOWN(AA2431*0.06-MIN(50000,AA2431)*0.03,-2))+MAX(0,ROUNDDOWN(AA2431*0.04-MIN(50000,AA2431)*0.02,-2)))</f>
        <v/>
      </c>
      <c r="AD2431" s="18">
        <f>IF(M2431&lt;=450000,0,MAX(0,ROUNDDOWN(AB2431*0.06-MIN(50000,AB2431)*0.03,-2))+MAX(0,ROUNDDOWN(AB2431*0.04-MIN(50000,AB2431)*0.02,-2)))</f>
        <v/>
      </c>
      <c r="AE2431" s="18">
        <f>Y2431-Z2431</f>
        <v/>
      </c>
      <c r="AF2431" s="18">
        <f>AC2431-AD2431</f>
        <v/>
      </c>
      <c r="AG2431" s="18">
        <f>AE2431+AF2431</f>
        <v/>
      </c>
      <c r="AH2431" s="20">
        <f>IF(W2431&lt;=0,0,LOOKUP(W2431,{0,1950001,3300001,6950001,9000001,18000001,40000001},{0.05,0.1,0.2,0.23,0.33,0.4,0.45}))</f>
        <v/>
      </c>
    </row>
    <row r="2432">
      <c r="A2432" t="inlineStr">
        <is>
          <t>1万円刻み 特例あり一般12万円</t>
        </is>
      </c>
      <c r="B2432" s="18">
        <f>'4_1万円刻み'!$A$784</f>
        <v/>
      </c>
      <c r="C2432" s="19" t="n">
        <v>2026</v>
      </c>
      <c r="D2432" t="inlineStr">
        <is>
          <t>はい</t>
        </is>
      </c>
      <c r="E2432" s="18" t="n">
        <v>120000</v>
      </c>
      <c r="F2432" s="18" t="n">
        <v>0</v>
      </c>
      <c r="G2432" s="18" t="n">
        <v>0</v>
      </c>
      <c r="H2432" s="18" t="n">
        <v>0</v>
      </c>
      <c r="I2432" s="18" t="n">
        <v>0</v>
      </c>
      <c r="J2432" s="18">
        <f>ROUND(MIN(B2432/12,650000)*12*0.0915+MIN(B2432/12,1390000)*12*(0.0504+0)+B2432*0.005,0)</f>
        <v/>
      </c>
      <c r="K2432" s="18" t="n">
        <v>0</v>
      </c>
      <c r="L2432" s="18" t="n">
        <v>0</v>
      </c>
      <c r="M2432" s="18">
        <f>ROUND(IF(C2432&gt;=2026,IF(B2432&lt;741000,0,IF(B2432&lt;2191000,B2432-740000,IF(B2432&lt;2193000,1451000,IF(B2432&lt;2196000,1453000,IF(B2432&lt;2200000,1456000,IF(B2432&lt;3600000,ROUNDDOWN(B2432/4,-3)*2.8-80000,IF(B2432&lt;6600000,ROUNDDOWN(B2432/4,-3)*3.2-440000,IF(B2432&lt;8500000,ROUNDDOWN(B2432*0.9,0)-1100000,B2432-1950000)))))))),IF(B2432&lt;651000,0,IF(B2432&lt;1900000,B2432-650000,IF(B2432&lt;3600000,ROUNDDOWN(B2432/4,-3)*2.8-80000,IF(B2432&lt;6600000,ROUNDDOWN(B2432/4,-3)*3.2-440000,IF(B2432&lt;8500000,ROUNDDOWN(B2432*0.9,0)-1100000,B2432-1950000)))))),0)</f>
        <v/>
      </c>
      <c r="N2432" s="18">
        <f>IF(M2432&gt;23500000,NA(),IF(C2432&gt;=2026,IF(M2432&lt;=4890000,1040000,IF(M2432&lt;=6550000,670000,620000)),IF(M2432&lt;=1320000,950000,IF(M2432&lt;=3360000,880000,IF(M2432&lt;=4890000,680000,IF(M2432&lt;=6550000,630000,580000))))))</f>
        <v/>
      </c>
      <c r="O2432" s="18">
        <f>IF(F2432&lt;=0,IF(AND(D2432="はい",C2432&gt;=2026,C2432&lt;=2027),IF(E2432&lt;=0,0,IF(E2432&lt;=30000,E2432,IF(E2432&lt;=60000,ROUNDUP(E2432/2,0)+15000,IF(E2432&lt;=120000,ROUNDUP(E2432/4,0)+30000,60000)))),IF(E2432&lt;=0,0,IF(E2432&lt;=20000,E2432,IF(E2432&lt;=40000,ROUNDUP(E2432/2,0)+10000,IF(E2432&lt;=80000,ROUNDUP(E2432/4,0)+20000,40000))))),IF(E2432&lt;=0,IF(F2432&lt;=0,0,IF(F2432&lt;=25000,F2432,IF(F2432&lt;=50000,ROUNDUP(F2432/2,0)+12500,IF(F2432&lt;=100000,ROUNDUP(F2432/4,0)+25000,50000)))),MAX(IF(F2432&lt;=0,0,IF(F2432&lt;=25000,F2432,IF(F2432&lt;=50000,ROUNDUP(F2432/2,0)+12500,IF(F2432&lt;=100000,ROUNDUP(F2432/4,0)+25000,50000)))),MIN(IF(AND(D2432="はい",C2432&gt;=2026,C2432&lt;=2027),IF(E2432&lt;=0,0,IF(E2432&lt;=30000,E2432,IF(E2432&lt;=60000,ROUNDUP(E2432/2,0)+15000,IF(E2432&lt;=120000,ROUNDUP(E2432/4,0)+30000,60000)))),IF(E2432&lt;=0,0,IF(E2432&lt;=20000,E2432,IF(E2432&lt;=40000,ROUNDUP(E2432/2,0)+10000,IF(E2432&lt;=80000,ROUNDUP(E2432/4,0)+20000,40000)))))+IF(F2432&lt;=0,0,IF(F2432&lt;=25000,F2432,IF(F2432&lt;=50000,ROUNDUP(F2432/2,0)+12500,IF(F2432&lt;=100000,ROUNDUP(F2432/4,0)+25000,50000)))),IF(AND(D2432="はい",C2432&gt;=2026,C2432&lt;=2027),60000,40000)))))</f>
        <v/>
      </c>
      <c r="P2432" s="18">
        <f>IF(G2432&lt;=0,0,IF(G2432&lt;=20000,G2432,IF(G2432&lt;=40000,ROUNDUP(G2432/2,0)+10000,IF(G2432&lt;=80000,ROUNDUP(G2432/4,0)+20000,40000))))</f>
        <v/>
      </c>
      <c r="Q2432" s="18">
        <f>IF(I2432&lt;=0,IF(H2432&lt;=0,0,IF(H2432&lt;=20000,H2432,IF(H2432&lt;=40000,ROUNDUP(H2432/2,0)+10000,IF(H2432&lt;=80000,ROUNDUP(H2432/4,0)+20000,40000)))),IF(H2432&lt;=0,IF(I2432&lt;=0,0,IF(I2432&lt;=25000,I2432,IF(I2432&lt;=50000,ROUNDUP(I2432/2,0)+12500,IF(I2432&lt;=100000,ROUNDUP(I2432/4,0)+25000,50000)))),MAX(IF(I2432&lt;=0,0,IF(I2432&lt;=25000,I2432,IF(I2432&lt;=50000,ROUNDUP(I2432/2,0)+12500,IF(I2432&lt;=100000,ROUNDUP(I2432/4,0)+25000,50000)))),MIN(IF(H2432&lt;=0,0,IF(H2432&lt;=20000,H2432,IF(H2432&lt;=40000,ROUNDUP(H2432/2,0)+10000,IF(H2432&lt;=80000,ROUNDUP(H2432/4,0)+20000,40000))))+IF(I2432&lt;=0,0,IF(I2432&lt;=25000,I2432,IF(I2432&lt;=50000,ROUNDUP(I2432/2,0)+12500,IF(I2432&lt;=100000,ROUNDUP(I2432/4,0)+25000,50000)))),40000))))</f>
        <v/>
      </c>
      <c r="R2432" s="18">
        <f>MIN(120000,O2432+P2432+Q2432)</f>
        <v/>
      </c>
      <c r="S2432" s="18">
        <f>IF(F2432&lt;=0,IF(E2432&lt;=0,0,IF(E2432&lt;=12000,E2432,IF(E2432&lt;=32000,ROUNDUP(E2432/2,0)+6000,IF(E2432&lt;=56000,ROUNDUP(E2432/4,0)+14000,28000)))),IF(E2432&lt;=0,IF(F2432&lt;=0,0,IF(F2432&lt;=15000,F2432,IF(F2432&lt;=40000,ROUNDUP(F2432/2,0)+7500,IF(F2432&lt;=70000,ROUNDUP(F2432/4,0)+17500,35000)))),MAX(IF(F2432&lt;=0,0,IF(F2432&lt;=15000,F2432,IF(F2432&lt;=40000,ROUNDUP(F2432/2,0)+7500,IF(F2432&lt;=70000,ROUNDUP(F2432/4,0)+17500,35000)))),MIN(IF(E2432&lt;=0,0,IF(E2432&lt;=12000,E2432,IF(E2432&lt;=32000,ROUNDUP(E2432/2,0)+6000,IF(E2432&lt;=56000,ROUNDUP(E2432/4,0)+14000,28000))))+IF(F2432&lt;=0,0,IF(F2432&lt;=15000,F2432,IF(F2432&lt;=40000,ROUNDUP(F2432/2,0)+7500,IF(F2432&lt;=70000,ROUNDUP(F2432/4,0)+17500,35000)))),28000))))</f>
        <v/>
      </c>
      <c r="T2432" s="18">
        <f>IF(G2432&lt;=0,0,IF(G2432&lt;=12000,G2432,IF(G2432&lt;=32000,ROUNDUP(G2432/2,0)+6000,IF(G2432&lt;=56000,ROUNDUP(G2432/4,0)+14000,28000))))</f>
        <v/>
      </c>
      <c r="U2432" s="18">
        <f>IF(I2432&lt;=0,IF(H2432&lt;=0,0,IF(H2432&lt;=12000,H2432,IF(H2432&lt;=32000,ROUNDUP(H2432/2,0)+6000,IF(H2432&lt;=56000,ROUNDUP(H2432/4,0)+14000,28000)))),IF(H2432&lt;=0,IF(I2432&lt;=0,0,IF(I2432&lt;=15000,I2432,IF(I2432&lt;=40000,ROUNDUP(I2432/2,0)+7500,IF(I2432&lt;=70000,ROUNDUP(I2432/4,0)+17500,35000)))),MAX(IF(I2432&lt;=0,0,IF(I2432&lt;=15000,I2432,IF(I2432&lt;=40000,ROUNDUP(I2432/2,0)+7500,IF(I2432&lt;=70000,ROUNDUP(I2432/4,0)+17500,35000)))),MIN(IF(H2432&lt;=0,0,IF(H2432&lt;=12000,H2432,IF(H2432&lt;=32000,ROUNDUP(H2432/2,0)+6000,IF(H2432&lt;=56000,ROUNDUP(H2432/4,0)+14000,28000))))+IF(I2432&lt;=0,0,IF(I2432&lt;=15000,I2432,IF(I2432&lt;=40000,ROUNDUP(I2432/2,0)+7500,IF(I2432&lt;=70000,ROUNDUP(I2432/4,0)+17500,35000)))),28000))))</f>
        <v/>
      </c>
      <c r="V2432" s="18">
        <f>MIN(70000,S2432+T2432+U2432)</f>
        <v/>
      </c>
      <c r="W2432" s="18">
        <f>MAX(0,ROUNDDOWN(M2432-J2432-N2432-K2432-0,-3))</f>
        <v/>
      </c>
      <c r="X2432" s="18">
        <f>MAX(0,ROUNDDOWN(M2432-J2432-N2432-K2432-R2432,-3))</f>
        <v/>
      </c>
      <c r="Y2432" s="18">
        <f>IF(W2432&lt;=0,0,ROUNDDOWN((W2432*LOOKUP(W2432,{0,1950001,3300001,6950001,9000001,18000001,40000001},{0.05,0.1,0.2,0.23,0.33,0.4,0.45})-LOOKUP(W2432,{0,1950001,3300001,6950001,9000001,18000001,40000001},{0,97500,427500,636000,1536000,2796000,4796000}))*1.021,-2))</f>
        <v/>
      </c>
      <c r="Z2432" s="18">
        <f>IF(X2432&lt;=0,0,ROUNDDOWN((X2432*LOOKUP(X2432,{0,1950001,3300001,6950001,9000001,18000001,40000001},{0.05,0.1,0.2,0.23,0.33,0.4,0.45})-LOOKUP(X2432,{0,1950001,3300001,6950001,9000001,18000001,40000001},{0,97500,427500,636000,1536000,2796000,4796000}))*1.021,-2))</f>
        <v/>
      </c>
      <c r="AA2432" s="18">
        <f>MAX(0,ROUNDDOWN(M2432-J2432-430000-L2432-0,-3))</f>
        <v/>
      </c>
      <c r="AB2432" s="18">
        <f>MAX(0,ROUNDDOWN(M2432-J2432-430000-L2432-V2432,-3))</f>
        <v/>
      </c>
      <c r="AC2432" s="18">
        <f>IF(M2432&lt;=450000,0,MAX(0,ROUNDDOWN(AA2432*0.06-MIN(50000,AA2432)*0.03,-2))+MAX(0,ROUNDDOWN(AA2432*0.04-MIN(50000,AA2432)*0.02,-2)))</f>
        <v/>
      </c>
      <c r="AD2432" s="18">
        <f>IF(M2432&lt;=450000,0,MAX(0,ROUNDDOWN(AB2432*0.06-MIN(50000,AB2432)*0.03,-2))+MAX(0,ROUNDDOWN(AB2432*0.04-MIN(50000,AB2432)*0.02,-2)))</f>
        <v/>
      </c>
      <c r="AE2432" s="18">
        <f>Y2432-Z2432</f>
        <v/>
      </c>
      <c r="AF2432" s="18">
        <f>AC2432-AD2432</f>
        <v/>
      </c>
      <c r="AG2432" s="18">
        <f>AE2432+AF2432</f>
        <v/>
      </c>
      <c r="AH2432" s="20">
        <f>IF(W2432&lt;=0,0,LOOKUP(W2432,{0,1950001,3300001,6950001,9000001,18000001,40000001},{0.05,0.1,0.2,0.23,0.33,0.4,0.45}))</f>
        <v/>
      </c>
    </row>
    <row r="2433">
      <c r="A2433" t="inlineStr">
        <is>
          <t>1万円刻み 3区分8万円ずつ</t>
        </is>
      </c>
      <c r="B2433" s="18">
        <f>'4_1万円刻み'!$A$785</f>
        <v/>
      </c>
      <c r="C2433" s="19" t="n">
        <v>2026</v>
      </c>
      <c r="D2433" t="inlineStr">
        <is>
          <t>いいえ</t>
        </is>
      </c>
      <c r="E2433" s="18" t="n">
        <v>80000</v>
      </c>
      <c r="F2433" s="18" t="n">
        <v>0</v>
      </c>
      <c r="G2433" s="18" t="n">
        <v>80000</v>
      </c>
      <c r="H2433" s="18" t="n">
        <v>80000</v>
      </c>
      <c r="I2433" s="18" t="n">
        <v>0</v>
      </c>
      <c r="J2433" s="18">
        <f>ROUND(MIN(B2433/12,650000)*12*0.0915+MIN(B2433/12,1390000)*12*(0.0504+0)+B2433*0.005,0)</f>
        <v/>
      </c>
      <c r="K2433" s="18" t="n">
        <v>0</v>
      </c>
      <c r="L2433" s="18" t="n">
        <v>0</v>
      </c>
      <c r="M2433" s="18">
        <f>ROUND(IF(C2433&gt;=2026,IF(B2433&lt;741000,0,IF(B2433&lt;2191000,B2433-740000,IF(B2433&lt;2193000,1451000,IF(B2433&lt;2196000,1453000,IF(B2433&lt;2200000,1456000,IF(B2433&lt;3600000,ROUNDDOWN(B2433/4,-3)*2.8-80000,IF(B2433&lt;6600000,ROUNDDOWN(B2433/4,-3)*3.2-440000,IF(B2433&lt;8500000,ROUNDDOWN(B2433*0.9,0)-1100000,B2433-1950000)))))))),IF(B2433&lt;651000,0,IF(B2433&lt;1900000,B2433-650000,IF(B2433&lt;3600000,ROUNDDOWN(B2433/4,-3)*2.8-80000,IF(B2433&lt;6600000,ROUNDDOWN(B2433/4,-3)*3.2-440000,IF(B2433&lt;8500000,ROUNDDOWN(B2433*0.9,0)-1100000,B2433-1950000)))))),0)</f>
        <v/>
      </c>
      <c r="N2433" s="18">
        <f>IF(M2433&gt;23500000,NA(),IF(C2433&gt;=2026,IF(M2433&lt;=4890000,1040000,IF(M2433&lt;=6550000,670000,620000)),IF(M2433&lt;=1320000,950000,IF(M2433&lt;=3360000,880000,IF(M2433&lt;=4890000,680000,IF(M2433&lt;=6550000,630000,580000))))))</f>
        <v/>
      </c>
      <c r="O2433" s="18">
        <f>IF(F2433&lt;=0,IF(AND(D2433="はい",C2433&gt;=2026,C2433&lt;=2027),IF(E2433&lt;=0,0,IF(E2433&lt;=30000,E2433,IF(E2433&lt;=60000,ROUNDUP(E2433/2,0)+15000,IF(E2433&lt;=120000,ROUNDUP(E2433/4,0)+30000,60000)))),IF(E2433&lt;=0,0,IF(E2433&lt;=20000,E2433,IF(E2433&lt;=40000,ROUNDUP(E2433/2,0)+10000,IF(E2433&lt;=80000,ROUNDUP(E2433/4,0)+20000,40000))))),IF(E2433&lt;=0,IF(F2433&lt;=0,0,IF(F2433&lt;=25000,F2433,IF(F2433&lt;=50000,ROUNDUP(F2433/2,0)+12500,IF(F2433&lt;=100000,ROUNDUP(F2433/4,0)+25000,50000)))),MAX(IF(F2433&lt;=0,0,IF(F2433&lt;=25000,F2433,IF(F2433&lt;=50000,ROUNDUP(F2433/2,0)+12500,IF(F2433&lt;=100000,ROUNDUP(F2433/4,0)+25000,50000)))),MIN(IF(AND(D2433="はい",C2433&gt;=2026,C2433&lt;=2027),IF(E2433&lt;=0,0,IF(E2433&lt;=30000,E2433,IF(E2433&lt;=60000,ROUNDUP(E2433/2,0)+15000,IF(E2433&lt;=120000,ROUNDUP(E2433/4,0)+30000,60000)))),IF(E2433&lt;=0,0,IF(E2433&lt;=20000,E2433,IF(E2433&lt;=40000,ROUNDUP(E2433/2,0)+10000,IF(E2433&lt;=80000,ROUNDUP(E2433/4,0)+20000,40000)))))+IF(F2433&lt;=0,0,IF(F2433&lt;=25000,F2433,IF(F2433&lt;=50000,ROUNDUP(F2433/2,0)+12500,IF(F2433&lt;=100000,ROUNDUP(F2433/4,0)+25000,50000)))),IF(AND(D2433="はい",C2433&gt;=2026,C2433&lt;=2027),60000,40000)))))</f>
        <v/>
      </c>
      <c r="P2433" s="18">
        <f>IF(G2433&lt;=0,0,IF(G2433&lt;=20000,G2433,IF(G2433&lt;=40000,ROUNDUP(G2433/2,0)+10000,IF(G2433&lt;=80000,ROUNDUP(G2433/4,0)+20000,40000))))</f>
        <v/>
      </c>
      <c r="Q2433" s="18">
        <f>IF(I2433&lt;=0,IF(H2433&lt;=0,0,IF(H2433&lt;=20000,H2433,IF(H2433&lt;=40000,ROUNDUP(H2433/2,0)+10000,IF(H2433&lt;=80000,ROUNDUP(H2433/4,0)+20000,40000)))),IF(H2433&lt;=0,IF(I2433&lt;=0,0,IF(I2433&lt;=25000,I2433,IF(I2433&lt;=50000,ROUNDUP(I2433/2,0)+12500,IF(I2433&lt;=100000,ROUNDUP(I2433/4,0)+25000,50000)))),MAX(IF(I2433&lt;=0,0,IF(I2433&lt;=25000,I2433,IF(I2433&lt;=50000,ROUNDUP(I2433/2,0)+12500,IF(I2433&lt;=100000,ROUNDUP(I2433/4,0)+25000,50000)))),MIN(IF(H2433&lt;=0,0,IF(H2433&lt;=20000,H2433,IF(H2433&lt;=40000,ROUNDUP(H2433/2,0)+10000,IF(H2433&lt;=80000,ROUNDUP(H2433/4,0)+20000,40000))))+IF(I2433&lt;=0,0,IF(I2433&lt;=25000,I2433,IF(I2433&lt;=50000,ROUNDUP(I2433/2,0)+12500,IF(I2433&lt;=100000,ROUNDUP(I2433/4,0)+25000,50000)))),40000))))</f>
        <v/>
      </c>
      <c r="R2433" s="18">
        <f>MIN(120000,O2433+P2433+Q2433)</f>
        <v/>
      </c>
      <c r="S2433" s="18">
        <f>IF(F2433&lt;=0,IF(E2433&lt;=0,0,IF(E2433&lt;=12000,E2433,IF(E2433&lt;=32000,ROUNDUP(E2433/2,0)+6000,IF(E2433&lt;=56000,ROUNDUP(E2433/4,0)+14000,28000)))),IF(E2433&lt;=0,IF(F2433&lt;=0,0,IF(F2433&lt;=15000,F2433,IF(F2433&lt;=40000,ROUNDUP(F2433/2,0)+7500,IF(F2433&lt;=70000,ROUNDUP(F2433/4,0)+17500,35000)))),MAX(IF(F2433&lt;=0,0,IF(F2433&lt;=15000,F2433,IF(F2433&lt;=40000,ROUNDUP(F2433/2,0)+7500,IF(F2433&lt;=70000,ROUNDUP(F2433/4,0)+17500,35000)))),MIN(IF(E2433&lt;=0,0,IF(E2433&lt;=12000,E2433,IF(E2433&lt;=32000,ROUNDUP(E2433/2,0)+6000,IF(E2433&lt;=56000,ROUNDUP(E2433/4,0)+14000,28000))))+IF(F2433&lt;=0,0,IF(F2433&lt;=15000,F2433,IF(F2433&lt;=40000,ROUNDUP(F2433/2,0)+7500,IF(F2433&lt;=70000,ROUNDUP(F2433/4,0)+17500,35000)))),28000))))</f>
        <v/>
      </c>
      <c r="T2433" s="18">
        <f>IF(G2433&lt;=0,0,IF(G2433&lt;=12000,G2433,IF(G2433&lt;=32000,ROUNDUP(G2433/2,0)+6000,IF(G2433&lt;=56000,ROUNDUP(G2433/4,0)+14000,28000))))</f>
        <v/>
      </c>
      <c r="U2433" s="18">
        <f>IF(I2433&lt;=0,IF(H2433&lt;=0,0,IF(H2433&lt;=12000,H2433,IF(H2433&lt;=32000,ROUNDUP(H2433/2,0)+6000,IF(H2433&lt;=56000,ROUNDUP(H2433/4,0)+14000,28000)))),IF(H2433&lt;=0,IF(I2433&lt;=0,0,IF(I2433&lt;=15000,I2433,IF(I2433&lt;=40000,ROUNDUP(I2433/2,0)+7500,IF(I2433&lt;=70000,ROUNDUP(I2433/4,0)+17500,35000)))),MAX(IF(I2433&lt;=0,0,IF(I2433&lt;=15000,I2433,IF(I2433&lt;=40000,ROUNDUP(I2433/2,0)+7500,IF(I2433&lt;=70000,ROUNDUP(I2433/4,0)+17500,35000)))),MIN(IF(H2433&lt;=0,0,IF(H2433&lt;=12000,H2433,IF(H2433&lt;=32000,ROUNDUP(H2433/2,0)+6000,IF(H2433&lt;=56000,ROUNDUP(H2433/4,0)+14000,28000))))+IF(I2433&lt;=0,0,IF(I2433&lt;=15000,I2433,IF(I2433&lt;=40000,ROUNDUP(I2433/2,0)+7500,IF(I2433&lt;=70000,ROUNDUP(I2433/4,0)+17500,35000)))),28000))))</f>
        <v/>
      </c>
      <c r="V2433" s="18">
        <f>MIN(70000,S2433+T2433+U2433)</f>
        <v/>
      </c>
      <c r="W2433" s="18">
        <f>MAX(0,ROUNDDOWN(M2433-J2433-N2433-K2433-0,-3))</f>
        <v/>
      </c>
      <c r="X2433" s="18">
        <f>MAX(0,ROUNDDOWN(M2433-J2433-N2433-K2433-R2433,-3))</f>
        <v/>
      </c>
      <c r="Y2433" s="18">
        <f>IF(W2433&lt;=0,0,ROUNDDOWN((W2433*LOOKUP(W2433,{0,1950001,3300001,6950001,9000001,18000001,40000001},{0.05,0.1,0.2,0.23,0.33,0.4,0.45})-LOOKUP(W2433,{0,1950001,3300001,6950001,9000001,18000001,40000001},{0,97500,427500,636000,1536000,2796000,4796000}))*1.021,-2))</f>
        <v/>
      </c>
      <c r="Z2433" s="18">
        <f>IF(X2433&lt;=0,0,ROUNDDOWN((X2433*LOOKUP(X2433,{0,1950001,3300001,6950001,9000001,18000001,40000001},{0.05,0.1,0.2,0.23,0.33,0.4,0.45})-LOOKUP(X2433,{0,1950001,3300001,6950001,9000001,18000001,40000001},{0,97500,427500,636000,1536000,2796000,4796000}))*1.021,-2))</f>
        <v/>
      </c>
      <c r="AA2433" s="18">
        <f>MAX(0,ROUNDDOWN(M2433-J2433-430000-L2433-0,-3))</f>
        <v/>
      </c>
      <c r="AB2433" s="18">
        <f>MAX(0,ROUNDDOWN(M2433-J2433-430000-L2433-V2433,-3))</f>
        <v/>
      </c>
      <c r="AC2433" s="18">
        <f>IF(M2433&lt;=450000,0,MAX(0,ROUNDDOWN(AA2433*0.06-MIN(50000,AA2433)*0.03,-2))+MAX(0,ROUNDDOWN(AA2433*0.04-MIN(50000,AA2433)*0.02,-2)))</f>
        <v/>
      </c>
      <c r="AD2433" s="18">
        <f>IF(M2433&lt;=450000,0,MAX(0,ROUNDDOWN(AB2433*0.06-MIN(50000,AB2433)*0.03,-2))+MAX(0,ROUNDDOWN(AB2433*0.04-MIN(50000,AB2433)*0.02,-2)))</f>
        <v/>
      </c>
      <c r="AE2433" s="18">
        <f>Y2433-Z2433</f>
        <v/>
      </c>
      <c r="AF2433" s="18">
        <f>AC2433-AD2433</f>
        <v/>
      </c>
      <c r="AG2433" s="18">
        <f>AE2433+AF2433</f>
        <v/>
      </c>
      <c r="AH2433" s="20">
        <f>IF(W2433&lt;=0,0,LOOKUP(W2433,{0,1950001,3300001,6950001,9000001,18000001,40000001},{0.05,0.1,0.2,0.23,0.33,0.4,0.45}))</f>
        <v/>
      </c>
    </row>
    <row r="2434">
      <c r="A2434" t="inlineStr">
        <is>
          <t>1万円刻み 一般8万円</t>
        </is>
      </c>
      <c r="B2434" s="18">
        <f>'4_1万円刻み'!$A$785</f>
        <v/>
      </c>
      <c r="C2434" s="19" t="n">
        <v>2026</v>
      </c>
      <c r="D2434" t="inlineStr">
        <is>
          <t>いいえ</t>
        </is>
      </c>
      <c r="E2434" s="18" t="n">
        <v>80000</v>
      </c>
      <c r="F2434" s="18" t="n">
        <v>0</v>
      </c>
      <c r="G2434" s="18" t="n">
        <v>0</v>
      </c>
      <c r="H2434" s="18" t="n">
        <v>0</v>
      </c>
      <c r="I2434" s="18" t="n">
        <v>0</v>
      </c>
      <c r="J2434" s="18">
        <f>ROUND(MIN(B2434/12,650000)*12*0.0915+MIN(B2434/12,1390000)*12*(0.0504+0)+B2434*0.005,0)</f>
        <v/>
      </c>
      <c r="K2434" s="18" t="n">
        <v>0</v>
      </c>
      <c r="L2434" s="18" t="n">
        <v>0</v>
      </c>
      <c r="M2434" s="18">
        <f>ROUND(IF(C2434&gt;=2026,IF(B2434&lt;741000,0,IF(B2434&lt;2191000,B2434-740000,IF(B2434&lt;2193000,1451000,IF(B2434&lt;2196000,1453000,IF(B2434&lt;2200000,1456000,IF(B2434&lt;3600000,ROUNDDOWN(B2434/4,-3)*2.8-80000,IF(B2434&lt;6600000,ROUNDDOWN(B2434/4,-3)*3.2-440000,IF(B2434&lt;8500000,ROUNDDOWN(B2434*0.9,0)-1100000,B2434-1950000)))))))),IF(B2434&lt;651000,0,IF(B2434&lt;1900000,B2434-650000,IF(B2434&lt;3600000,ROUNDDOWN(B2434/4,-3)*2.8-80000,IF(B2434&lt;6600000,ROUNDDOWN(B2434/4,-3)*3.2-440000,IF(B2434&lt;8500000,ROUNDDOWN(B2434*0.9,0)-1100000,B2434-1950000)))))),0)</f>
        <v/>
      </c>
      <c r="N2434" s="18">
        <f>IF(M2434&gt;23500000,NA(),IF(C2434&gt;=2026,IF(M2434&lt;=4890000,1040000,IF(M2434&lt;=6550000,670000,620000)),IF(M2434&lt;=1320000,950000,IF(M2434&lt;=3360000,880000,IF(M2434&lt;=4890000,680000,IF(M2434&lt;=6550000,630000,580000))))))</f>
        <v/>
      </c>
      <c r="O2434" s="18">
        <f>IF(F2434&lt;=0,IF(AND(D2434="はい",C2434&gt;=2026,C2434&lt;=2027),IF(E2434&lt;=0,0,IF(E2434&lt;=30000,E2434,IF(E2434&lt;=60000,ROUNDUP(E2434/2,0)+15000,IF(E2434&lt;=120000,ROUNDUP(E2434/4,0)+30000,60000)))),IF(E2434&lt;=0,0,IF(E2434&lt;=20000,E2434,IF(E2434&lt;=40000,ROUNDUP(E2434/2,0)+10000,IF(E2434&lt;=80000,ROUNDUP(E2434/4,0)+20000,40000))))),IF(E2434&lt;=0,IF(F2434&lt;=0,0,IF(F2434&lt;=25000,F2434,IF(F2434&lt;=50000,ROUNDUP(F2434/2,0)+12500,IF(F2434&lt;=100000,ROUNDUP(F2434/4,0)+25000,50000)))),MAX(IF(F2434&lt;=0,0,IF(F2434&lt;=25000,F2434,IF(F2434&lt;=50000,ROUNDUP(F2434/2,0)+12500,IF(F2434&lt;=100000,ROUNDUP(F2434/4,0)+25000,50000)))),MIN(IF(AND(D2434="はい",C2434&gt;=2026,C2434&lt;=2027),IF(E2434&lt;=0,0,IF(E2434&lt;=30000,E2434,IF(E2434&lt;=60000,ROUNDUP(E2434/2,0)+15000,IF(E2434&lt;=120000,ROUNDUP(E2434/4,0)+30000,60000)))),IF(E2434&lt;=0,0,IF(E2434&lt;=20000,E2434,IF(E2434&lt;=40000,ROUNDUP(E2434/2,0)+10000,IF(E2434&lt;=80000,ROUNDUP(E2434/4,0)+20000,40000)))))+IF(F2434&lt;=0,0,IF(F2434&lt;=25000,F2434,IF(F2434&lt;=50000,ROUNDUP(F2434/2,0)+12500,IF(F2434&lt;=100000,ROUNDUP(F2434/4,0)+25000,50000)))),IF(AND(D2434="はい",C2434&gt;=2026,C2434&lt;=2027),60000,40000)))))</f>
        <v/>
      </c>
      <c r="P2434" s="18">
        <f>IF(G2434&lt;=0,0,IF(G2434&lt;=20000,G2434,IF(G2434&lt;=40000,ROUNDUP(G2434/2,0)+10000,IF(G2434&lt;=80000,ROUNDUP(G2434/4,0)+20000,40000))))</f>
        <v/>
      </c>
      <c r="Q2434" s="18">
        <f>IF(I2434&lt;=0,IF(H2434&lt;=0,0,IF(H2434&lt;=20000,H2434,IF(H2434&lt;=40000,ROUNDUP(H2434/2,0)+10000,IF(H2434&lt;=80000,ROUNDUP(H2434/4,0)+20000,40000)))),IF(H2434&lt;=0,IF(I2434&lt;=0,0,IF(I2434&lt;=25000,I2434,IF(I2434&lt;=50000,ROUNDUP(I2434/2,0)+12500,IF(I2434&lt;=100000,ROUNDUP(I2434/4,0)+25000,50000)))),MAX(IF(I2434&lt;=0,0,IF(I2434&lt;=25000,I2434,IF(I2434&lt;=50000,ROUNDUP(I2434/2,0)+12500,IF(I2434&lt;=100000,ROUNDUP(I2434/4,0)+25000,50000)))),MIN(IF(H2434&lt;=0,0,IF(H2434&lt;=20000,H2434,IF(H2434&lt;=40000,ROUNDUP(H2434/2,0)+10000,IF(H2434&lt;=80000,ROUNDUP(H2434/4,0)+20000,40000))))+IF(I2434&lt;=0,0,IF(I2434&lt;=25000,I2434,IF(I2434&lt;=50000,ROUNDUP(I2434/2,0)+12500,IF(I2434&lt;=100000,ROUNDUP(I2434/4,0)+25000,50000)))),40000))))</f>
        <v/>
      </c>
      <c r="R2434" s="18">
        <f>MIN(120000,O2434+P2434+Q2434)</f>
        <v/>
      </c>
      <c r="S2434" s="18">
        <f>IF(F2434&lt;=0,IF(E2434&lt;=0,0,IF(E2434&lt;=12000,E2434,IF(E2434&lt;=32000,ROUNDUP(E2434/2,0)+6000,IF(E2434&lt;=56000,ROUNDUP(E2434/4,0)+14000,28000)))),IF(E2434&lt;=0,IF(F2434&lt;=0,0,IF(F2434&lt;=15000,F2434,IF(F2434&lt;=40000,ROUNDUP(F2434/2,0)+7500,IF(F2434&lt;=70000,ROUNDUP(F2434/4,0)+17500,35000)))),MAX(IF(F2434&lt;=0,0,IF(F2434&lt;=15000,F2434,IF(F2434&lt;=40000,ROUNDUP(F2434/2,0)+7500,IF(F2434&lt;=70000,ROUNDUP(F2434/4,0)+17500,35000)))),MIN(IF(E2434&lt;=0,0,IF(E2434&lt;=12000,E2434,IF(E2434&lt;=32000,ROUNDUP(E2434/2,0)+6000,IF(E2434&lt;=56000,ROUNDUP(E2434/4,0)+14000,28000))))+IF(F2434&lt;=0,0,IF(F2434&lt;=15000,F2434,IF(F2434&lt;=40000,ROUNDUP(F2434/2,0)+7500,IF(F2434&lt;=70000,ROUNDUP(F2434/4,0)+17500,35000)))),28000))))</f>
        <v/>
      </c>
      <c r="T2434" s="18">
        <f>IF(G2434&lt;=0,0,IF(G2434&lt;=12000,G2434,IF(G2434&lt;=32000,ROUNDUP(G2434/2,0)+6000,IF(G2434&lt;=56000,ROUNDUP(G2434/4,0)+14000,28000))))</f>
        <v/>
      </c>
      <c r="U2434" s="18">
        <f>IF(I2434&lt;=0,IF(H2434&lt;=0,0,IF(H2434&lt;=12000,H2434,IF(H2434&lt;=32000,ROUNDUP(H2434/2,0)+6000,IF(H2434&lt;=56000,ROUNDUP(H2434/4,0)+14000,28000)))),IF(H2434&lt;=0,IF(I2434&lt;=0,0,IF(I2434&lt;=15000,I2434,IF(I2434&lt;=40000,ROUNDUP(I2434/2,0)+7500,IF(I2434&lt;=70000,ROUNDUP(I2434/4,0)+17500,35000)))),MAX(IF(I2434&lt;=0,0,IF(I2434&lt;=15000,I2434,IF(I2434&lt;=40000,ROUNDUP(I2434/2,0)+7500,IF(I2434&lt;=70000,ROUNDUP(I2434/4,0)+17500,35000)))),MIN(IF(H2434&lt;=0,0,IF(H2434&lt;=12000,H2434,IF(H2434&lt;=32000,ROUNDUP(H2434/2,0)+6000,IF(H2434&lt;=56000,ROUNDUP(H2434/4,0)+14000,28000))))+IF(I2434&lt;=0,0,IF(I2434&lt;=15000,I2434,IF(I2434&lt;=40000,ROUNDUP(I2434/2,0)+7500,IF(I2434&lt;=70000,ROUNDUP(I2434/4,0)+17500,35000)))),28000))))</f>
        <v/>
      </c>
      <c r="V2434" s="18">
        <f>MIN(70000,S2434+T2434+U2434)</f>
        <v/>
      </c>
      <c r="W2434" s="18">
        <f>MAX(0,ROUNDDOWN(M2434-J2434-N2434-K2434-0,-3))</f>
        <v/>
      </c>
      <c r="X2434" s="18">
        <f>MAX(0,ROUNDDOWN(M2434-J2434-N2434-K2434-R2434,-3))</f>
        <v/>
      </c>
      <c r="Y2434" s="18">
        <f>IF(W2434&lt;=0,0,ROUNDDOWN((W2434*LOOKUP(W2434,{0,1950001,3300001,6950001,9000001,18000001,40000001},{0.05,0.1,0.2,0.23,0.33,0.4,0.45})-LOOKUP(W2434,{0,1950001,3300001,6950001,9000001,18000001,40000001},{0,97500,427500,636000,1536000,2796000,4796000}))*1.021,-2))</f>
        <v/>
      </c>
      <c r="Z2434" s="18">
        <f>IF(X2434&lt;=0,0,ROUNDDOWN((X2434*LOOKUP(X2434,{0,1950001,3300001,6950001,9000001,18000001,40000001},{0.05,0.1,0.2,0.23,0.33,0.4,0.45})-LOOKUP(X2434,{0,1950001,3300001,6950001,9000001,18000001,40000001},{0,97500,427500,636000,1536000,2796000,4796000}))*1.021,-2))</f>
        <v/>
      </c>
      <c r="AA2434" s="18">
        <f>MAX(0,ROUNDDOWN(M2434-J2434-430000-L2434-0,-3))</f>
        <v/>
      </c>
      <c r="AB2434" s="18">
        <f>MAX(0,ROUNDDOWN(M2434-J2434-430000-L2434-V2434,-3))</f>
        <v/>
      </c>
      <c r="AC2434" s="18">
        <f>IF(M2434&lt;=450000,0,MAX(0,ROUNDDOWN(AA2434*0.06-MIN(50000,AA2434)*0.03,-2))+MAX(0,ROUNDDOWN(AA2434*0.04-MIN(50000,AA2434)*0.02,-2)))</f>
        <v/>
      </c>
      <c r="AD2434" s="18">
        <f>IF(M2434&lt;=450000,0,MAX(0,ROUNDDOWN(AB2434*0.06-MIN(50000,AB2434)*0.03,-2))+MAX(0,ROUNDDOWN(AB2434*0.04-MIN(50000,AB2434)*0.02,-2)))</f>
        <v/>
      </c>
      <c r="AE2434" s="18">
        <f>Y2434-Z2434</f>
        <v/>
      </c>
      <c r="AF2434" s="18">
        <f>AC2434-AD2434</f>
        <v/>
      </c>
      <c r="AG2434" s="18">
        <f>AE2434+AF2434</f>
        <v/>
      </c>
      <c r="AH2434" s="20">
        <f>IF(W2434&lt;=0,0,LOOKUP(W2434,{0,1950001,3300001,6950001,9000001,18000001,40000001},{0.05,0.1,0.2,0.23,0.33,0.4,0.45}))</f>
        <v/>
      </c>
    </row>
    <row r="2435">
      <c r="A2435" t="inlineStr">
        <is>
          <t>1万円刻み 特例あり一般12万円</t>
        </is>
      </c>
      <c r="B2435" s="18">
        <f>'4_1万円刻み'!$A$785</f>
        <v/>
      </c>
      <c r="C2435" s="19" t="n">
        <v>2026</v>
      </c>
      <c r="D2435" t="inlineStr">
        <is>
          <t>はい</t>
        </is>
      </c>
      <c r="E2435" s="18" t="n">
        <v>120000</v>
      </c>
      <c r="F2435" s="18" t="n">
        <v>0</v>
      </c>
      <c r="G2435" s="18" t="n">
        <v>0</v>
      </c>
      <c r="H2435" s="18" t="n">
        <v>0</v>
      </c>
      <c r="I2435" s="18" t="n">
        <v>0</v>
      </c>
      <c r="J2435" s="18">
        <f>ROUND(MIN(B2435/12,650000)*12*0.0915+MIN(B2435/12,1390000)*12*(0.0504+0)+B2435*0.005,0)</f>
        <v/>
      </c>
      <c r="K2435" s="18" t="n">
        <v>0</v>
      </c>
      <c r="L2435" s="18" t="n">
        <v>0</v>
      </c>
      <c r="M2435" s="18">
        <f>ROUND(IF(C2435&gt;=2026,IF(B2435&lt;741000,0,IF(B2435&lt;2191000,B2435-740000,IF(B2435&lt;2193000,1451000,IF(B2435&lt;2196000,1453000,IF(B2435&lt;2200000,1456000,IF(B2435&lt;3600000,ROUNDDOWN(B2435/4,-3)*2.8-80000,IF(B2435&lt;6600000,ROUNDDOWN(B2435/4,-3)*3.2-440000,IF(B2435&lt;8500000,ROUNDDOWN(B2435*0.9,0)-1100000,B2435-1950000)))))))),IF(B2435&lt;651000,0,IF(B2435&lt;1900000,B2435-650000,IF(B2435&lt;3600000,ROUNDDOWN(B2435/4,-3)*2.8-80000,IF(B2435&lt;6600000,ROUNDDOWN(B2435/4,-3)*3.2-440000,IF(B2435&lt;8500000,ROUNDDOWN(B2435*0.9,0)-1100000,B2435-1950000)))))),0)</f>
        <v/>
      </c>
      <c r="N2435" s="18">
        <f>IF(M2435&gt;23500000,NA(),IF(C2435&gt;=2026,IF(M2435&lt;=4890000,1040000,IF(M2435&lt;=6550000,670000,620000)),IF(M2435&lt;=1320000,950000,IF(M2435&lt;=3360000,880000,IF(M2435&lt;=4890000,680000,IF(M2435&lt;=6550000,630000,580000))))))</f>
        <v/>
      </c>
      <c r="O2435" s="18">
        <f>IF(F2435&lt;=0,IF(AND(D2435="はい",C2435&gt;=2026,C2435&lt;=2027),IF(E2435&lt;=0,0,IF(E2435&lt;=30000,E2435,IF(E2435&lt;=60000,ROUNDUP(E2435/2,0)+15000,IF(E2435&lt;=120000,ROUNDUP(E2435/4,0)+30000,60000)))),IF(E2435&lt;=0,0,IF(E2435&lt;=20000,E2435,IF(E2435&lt;=40000,ROUNDUP(E2435/2,0)+10000,IF(E2435&lt;=80000,ROUNDUP(E2435/4,0)+20000,40000))))),IF(E2435&lt;=0,IF(F2435&lt;=0,0,IF(F2435&lt;=25000,F2435,IF(F2435&lt;=50000,ROUNDUP(F2435/2,0)+12500,IF(F2435&lt;=100000,ROUNDUP(F2435/4,0)+25000,50000)))),MAX(IF(F2435&lt;=0,0,IF(F2435&lt;=25000,F2435,IF(F2435&lt;=50000,ROUNDUP(F2435/2,0)+12500,IF(F2435&lt;=100000,ROUNDUP(F2435/4,0)+25000,50000)))),MIN(IF(AND(D2435="はい",C2435&gt;=2026,C2435&lt;=2027),IF(E2435&lt;=0,0,IF(E2435&lt;=30000,E2435,IF(E2435&lt;=60000,ROUNDUP(E2435/2,0)+15000,IF(E2435&lt;=120000,ROUNDUP(E2435/4,0)+30000,60000)))),IF(E2435&lt;=0,0,IF(E2435&lt;=20000,E2435,IF(E2435&lt;=40000,ROUNDUP(E2435/2,0)+10000,IF(E2435&lt;=80000,ROUNDUP(E2435/4,0)+20000,40000)))))+IF(F2435&lt;=0,0,IF(F2435&lt;=25000,F2435,IF(F2435&lt;=50000,ROUNDUP(F2435/2,0)+12500,IF(F2435&lt;=100000,ROUNDUP(F2435/4,0)+25000,50000)))),IF(AND(D2435="はい",C2435&gt;=2026,C2435&lt;=2027),60000,40000)))))</f>
        <v/>
      </c>
      <c r="P2435" s="18">
        <f>IF(G2435&lt;=0,0,IF(G2435&lt;=20000,G2435,IF(G2435&lt;=40000,ROUNDUP(G2435/2,0)+10000,IF(G2435&lt;=80000,ROUNDUP(G2435/4,0)+20000,40000))))</f>
        <v/>
      </c>
      <c r="Q2435" s="18">
        <f>IF(I2435&lt;=0,IF(H2435&lt;=0,0,IF(H2435&lt;=20000,H2435,IF(H2435&lt;=40000,ROUNDUP(H2435/2,0)+10000,IF(H2435&lt;=80000,ROUNDUP(H2435/4,0)+20000,40000)))),IF(H2435&lt;=0,IF(I2435&lt;=0,0,IF(I2435&lt;=25000,I2435,IF(I2435&lt;=50000,ROUNDUP(I2435/2,0)+12500,IF(I2435&lt;=100000,ROUNDUP(I2435/4,0)+25000,50000)))),MAX(IF(I2435&lt;=0,0,IF(I2435&lt;=25000,I2435,IF(I2435&lt;=50000,ROUNDUP(I2435/2,0)+12500,IF(I2435&lt;=100000,ROUNDUP(I2435/4,0)+25000,50000)))),MIN(IF(H2435&lt;=0,0,IF(H2435&lt;=20000,H2435,IF(H2435&lt;=40000,ROUNDUP(H2435/2,0)+10000,IF(H2435&lt;=80000,ROUNDUP(H2435/4,0)+20000,40000))))+IF(I2435&lt;=0,0,IF(I2435&lt;=25000,I2435,IF(I2435&lt;=50000,ROUNDUP(I2435/2,0)+12500,IF(I2435&lt;=100000,ROUNDUP(I2435/4,0)+25000,50000)))),40000))))</f>
        <v/>
      </c>
      <c r="R2435" s="18">
        <f>MIN(120000,O2435+P2435+Q2435)</f>
        <v/>
      </c>
      <c r="S2435" s="18">
        <f>IF(F2435&lt;=0,IF(E2435&lt;=0,0,IF(E2435&lt;=12000,E2435,IF(E2435&lt;=32000,ROUNDUP(E2435/2,0)+6000,IF(E2435&lt;=56000,ROUNDUP(E2435/4,0)+14000,28000)))),IF(E2435&lt;=0,IF(F2435&lt;=0,0,IF(F2435&lt;=15000,F2435,IF(F2435&lt;=40000,ROUNDUP(F2435/2,0)+7500,IF(F2435&lt;=70000,ROUNDUP(F2435/4,0)+17500,35000)))),MAX(IF(F2435&lt;=0,0,IF(F2435&lt;=15000,F2435,IF(F2435&lt;=40000,ROUNDUP(F2435/2,0)+7500,IF(F2435&lt;=70000,ROUNDUP(F2435/4,0)+17500,35000)))),MIN(IF(E2435&lt;=0,0,IF(E2435&lt;=12000,E2435,IF(E2435&lt;=32000,ROUNDUP(E2435/2,0)+6000,IF(E2435&lt;=56000,ROUNDUP(E2435/4,0)+14000,28000))))+IF(F2435&lt;=0,0,IF(F2435&lt;=15000,F2435,IF(F2435&lt;=40000,ROUNDUP(F2435/2,0)+7500,IF(F2435&lt;=70000,ROUNDUP(F2435/4,0)+17500,35000)))),28000))))</f>
        <v/>
      </c>
      <c r="T2435" s="18">
        <f>IF(G2435&lt;=0,0,IF(G2435&lt;=12000,G2435,IF(G2435&lt;=32000,ROUNDUP(G2435/2,0)+6000,IF(G2435&lt;=56000,ROUNDUP(G2435/4,0)+14000,28000))))</f>
        <v/>
      </c>
      <c r="U2435" s="18">
        <f>IF(I2435&lt;=0,IF(H2435&lt;=0,0,IF(H2435&lt;=12000,H2435,IF(H2435&lt;=32000,ROUNDUP(H2435/2,0)+6000,IF(H2435&lt;=56000,ROUNDUP(H2435/4,0)+14000,28000)))),IF(H2435&lt;=0,IF(I2435&lt;=0,0,IF(I2435&lt;=15000,I2435,IF(I2435&lt;=40000,ROUNDUP(I2435/2,0)+7500,IF(I2435&lt;=70000,ROUNDUP(I2435/4,0)+17500,35000)))),MAX(IF(I2435&lt;=0,0,IF(I2435&lt;=15000,I2435,IF(I2435&lt;=40000,ROUNDUP(I2435/2,0)+7500,IF(I2435&lt;=70000,ROUNDUP(I2435/4,0)+17500,35000)))),MIN(IF(H2435&lt;=0,0,IF(H2435&lt;=12000,H2435,IF(H2435&lt;=32000,ROUNDUP(H2435/2,0)+6000,IF(H2435&lt;=56000,ROUNDUP(H2435/4,0)+14000,28000))))+IF(I2435&lt;=0,0,IF(I2435&lt;=15000,I2435,IF(I2435&lt;=40000,ROUNDUP(I2435/2,0)+7500,IF(I2435&lt;=70000,ROUNDUP(I2435/4,0)+17500,35000)))),28000))))</f>
        <v/>
      </c>
      <c r="V2435" s="18">
        <f>MIN(70000,S2435+T2435+U2435)</f>
        <v/>
      </c>
      <c r="W2435" s="18">
        <f>MAX(0,ROUNDDOWN(M2435-J2435-N2435-K2435-0,-3))</f>
        <v/>
      </c>
      <c r="X2435" s="18">
        <f>MAX(0,ROUNDDOWN(M2435-J2435-N2435-K2435-R2435,-3))</f>
        <v/>
      </c>
      <c r="Y2435" s="18">
        <f>IF(W2435&lt;=0,0,ROUNDDOWN((W2435*LOOKUP(W2435,{0,1950001,3300001,6950001,9000001,18000001,40000001},{0.05,0.1,0.2,0.23,0.33,0.4,0.45})-LOOKUP(W2435,{0,1950001,3300001,6950001,9000001,18000001,40000001},{0,97500,427500,636000,1536000,2796000,4796000}))*1.021,-2))</f>
        <v/>
      </c>
      <c r="Z2435" s="18">
        <f>IF(X2435&lt;=0,0,ROUNDDOWN((X2435*LOOKUP(X2435,{0,1950001,3300001,6950001,9000001,18000001,40000001},{0.05,0.1,0.2,0.23,0.33,0.4,0.45})-LOOKUP(X2435,{0,1950001,3300001,6950001,9000001,18000001,40000001},{0,97500,427500,636000,1536000,2796000,4796000}))*1.021,-2))</f>
        <v/>
      </c>
      <c r="AA2435" s="18">
        <f>MAX(0,ROUNDDOWN(M2435-J2435-430000-L2435-0,-3))</f>
        <v/>
      </c>
      <c r="AB2435" s="18">
        <f>MAX(0,ROUNDDOWN(M2435-J2435-430000-L2435-V2435,-3))</f>
        <v/>
      </c>
      <c r="AC2435" s="18">
        <f>IF(M2435&lt;=450000,0,MAX(0,ROUNDDOWN(AA2435*0.06-MIN(50000,AA2435)*0.03,-2))+MAX(0,ROUNDDOWN(AA2435*0.04-MIN(50000,AA2435)*0.02,-2)))</f>
        <v/>
      </c>
      <c r="AD2435" s="18">
        <f>IF(M2435&lt;=450000,0,MAX(0,ROUNDDOWN(AB2435*0.06-MIN(50000,AB2435)*0.03,-2))+MAX(0,ROUNDDOWN(AB2435*0.04-MIN(50000,AB2435)*0.02,-2)))</f>
        <v/>
      </c>
      <c r="AE2435" s="18">
        <f>Y2435-Z2435</f>
        <v/>
      </c>
      <c r="AF2435" s="18">
        <f>AC2435-AD2435</f>
        <v/>
      </c>
      <c r="AG2435" s="18">
        <f>AE2435+AF2435</f>
        <v/>
      </c>
      <c r="AH2435" s="20">
        <f>IF(W2435&lt;=0,0,LOOKUP(W2435,{0,1950001,3300001,6950001,9000001,18000001,40000001},{0.05,0.1,0.2,0.23,0.33,0.4,0.45}))</f>
        <v/>
      </c>
    </row>
    <row r="2436">
      <c r="A2436" t="inlineStr">
        <is>
          <t>1万円刻み 3区分8万円ずつ</t>
        </is>
      </c>
      <c r="B2436" s="18">
        <f>'4_1万円刻み'!$A$786</f>
        <v/>
      </c>
      <c r="C2436" s="19" t="n">
        <v>2026</v>
      </c>
      <c r="D2436" t="inlineStr">
        <is>
          <t>いいえ</t>
        </is>
      </c>
      <c r="E2436" s="18" t="n">
        <v>80000</v>
      </c>
      <c r="F2436" s="18" t="n">
        <v>0</v>
      </c>
      <c r="G2436" s="18" t="n">
        <v>80000</v>
      </c>
      <c r="H2436" s="18" t="n">
        <v>80000</v>
      </c>
      <c r="I2436" s="18" t="n">
        <v>0</v>
      </c>
      <c r="J2436" s="18">
        <f>ROUND(MIN(B2436/12,650000)*12*0.0915+MIN(B2436/12,1390000)*12*(0.0504+0)+B2436*0.005,0)</f>
        <v/>
      </c>
      <c r="K2436" s="18" t="n">
        <v>0</v>
      </c>
      <c r="L2436" s="18" t="n">
        <v>0</v>
      </c>
      <c r="M2436" s="18">
        <f>ROUND(IF(C2436&gt;=2026,IF(B2436&lt;741000,0,IF(B2436&lt;2191000,B2436-740000,IF(B2436&lt;2193000,1451000,IF(B2436&lt;2196000,1453000,IF(B2436&lt;2200000,1456000,IF(B2436&lt;3600000,ROUNDDOWN(B2436/4,-3)*2.8-80000,IF(B2436&lt;6600000,ROUNDDOWN(B2436/4,-3)*3.2-440000,IF(B2436&lt;8500000,ROUNDDOWN(B2436*0.9,0)-1100000,B2436-1950000)))))))),IF(B2436&lt;651000,0,IF(B2436&lt;1900000,B2436-650000,IF(B2436&lt;3600000,ROUNDDOWN(B2436/4,-3)*2.8-80000,IF(B2436&lt;6600000,ROUNDDOWN(B2436/4,-3)*3.2-440000,IF(B2436&lt;8500000,ROUNDDOWN(B2436*0.9,0)-1100000,B2436-1950000)))))),0)</f>
        <v/>
      </c>
      <c r="N2436" s="18">
        <f>IF(M2436&gt;23500000,NA(),IF(C2436&gt;=2026,IF(M2436&lt;=4890000,1040000,IF(M2436&lt;=6550000,670000,620000)),IF(M2436&lt;=1320000,950000,IF(M2436&lt;=3360000,880000,IF(M2436&lt;=4890000,680000,IF(M2436&lt;=6550000,630000,580000))))))</f>
        <v/>
      </c>
      <c r="O2436" s="18">
        <f>IF(F2436&lt;=0,IF(AND(D2436="はい",C2436&gt;=2026,C2436&lt;=2027),IF(E2436&lt;=0,0,IF(E2436&lt;=30000,E2436,IF(E2436&lt;=60000,ROUNDUP(E2436/2,0)+15000,IF(E2436&lt;=120000,ROUNDUP(E2436/4,0)+30000,60000)))),IF(E2436&lt;=0,0,IF(E2436&lt;=20000,E2436,IF(E2436&lt;=40000,ROUNDUP(E2436/2,0)+10000,IF(E2436&lt;=80000,ROUNDUP(E2436/4,0)+20000,40000))))),IF(E2436&lt;=0,IF(F2436&lt;=0,0,IF(F2436&lt;=25000,F2436,IF(F2436&lt;=50000,ROUNDUP(F2436/2,0)+12500,IF(F2436&lt;=100000,ROUNDUP(F2436/4,0)+25000,50000)))),MAX(IF(F2436&lt;=0,0,IF(F2436&lt;=25000,F2436,IF(F2436&lt;=50000,ROUNDUP(F2436/2,0)+12500,IF(F2436&lt;=100000,ROUNDUP(F2436/4,0)+25000,50000)))),MIN(IF(AND(D2436="はい",C2436&gt;=2026,C2436&lt;=2027),IF(E2436&lt;=0,0,IF(E2436&lt;=30000,E2436,IF(E2436&lt;=60000,ROUNDUP(E2436/2,0)+15000,IF(E2436&lt;=120000,ROUNDUP(E2436/4,0)+30000,60000)))),IF(E2436&lt;=0,0,IF(E2436&lt;=20000,E2436,IF(E2436&lt;=40000,ROUNDUP(E2436/2,0)+10000,IF(E2436&lt;=80000,ROUNDUP(E2436/4,0)+20000,40000)))))+IF(F2436&lt;=0,0,IF(F2436&lt;=25000,F2436,IF(F2436&lt;=50000,ROUNDUP(F2436/2,0)+12500,IF(F2436&lt;=100000,ROUNDUP(F2436/4,0)+25000,50000)))),IF(AND(D2436="はい",C2436&gt;=2026,C2436&lt;=2027),60000,40000)))))</f>
        <v/>
      </c>
      <c r="P2436" s="18">
        <f>IF(G2436&lt;=0,0,IF(G2436&lt;=20000,G2436,IF(G2436&lt;=40000,ROUNDUP(G2436/2,0)+10000,IF(G2436&lt;=80000,ROUNDUP(G2436/4,0)+20000,40000))))</f>
        <v/>
      </c>
      <c r="Q2436" s="18">
        <f>IF(I2436&lt;=0,IF(H2436&lt;=0,0,IF(H2436&lt;=20000,H2436,IF(H2436&lt;=40000,ROUNDUP(H2436/2,0)+10000,IF(H2436&lt;=80000,ROUNDUP(H2436/4,0)+20000,40000)))),IF(H2436&lt;=0,IF(I2436&lt;=0,0,IF(I2436&lt;=25000,I2436,IF(I2436&lt;=50000,ROUNDUP(I2436/2,0)+12500,IF(I2436&lt;=100000,ROUNDUP(I2436/4,0)+25000,50000)))),MAX(IF(I2436&lt;=0,0,IF(I2436&lt;=25000,I2436,IF(I2436&lt;=50000,ROUNDUP(I2436/2,0)+12500,IF(I2436&lt;=100000,ROUNDUP(I2436/4,0)+25000,50000)))),MIN(IF(H2436&lt;=0,0,IF(H2436&lt;=20000,H2436,IF(H2436&lt;=40000,ROUNDUP(H2436/2,0)+10000,IF(H2436&lt;=80000,ROUNDUP(H2436/4,0)+20000,40000))))+IF(I2436&lt;=0,0,IF(I2436&lt;=25000,I2436,IF(I2436&lt;=50000,ROUNDUP(I2436/2,0)+12500,IF(I2436&lt;=100000,ROUNDUP(I2436/4,0)+25000,50000)))),40000))))</f>
        <v/>
      </c>
      <c r="R2436" s="18">
        <f>MIN(120000,O2436+P2436+Q2436)</f>
        <v/>
      </c>
      <c r="S2436" s="18">
        <f>IF(F2436&lt;=0,IF(E2436&lt;=0,0,IF(E2436&lt;=12000,E2436,IF(E2436&lt;=32000,ROUNDUP(E2436/2,0)+6000,IF(E2436&lt;=56000,ROUNDUP(E2436/4,0)+14000,28000)))),IF(E2436&lt;=0,IF(F2436&lt;=0,0,IF(F2436&lt;=15000,F2436,IF(F2436&lt;=40000,ROUNDUP(F2436/2,0)+7500,IF(F2436&lt;=70000,ROUNDUP(F2436/4,0)+17500,35000)))),MAX(IF(F2436&lt;=0,0,IF(F2436&lt;=15000,F2436,IF(F2436&lt;=40000,ROUNDUP(F2436/2,0)+7500,IF(F2436&lt;=70000,ROUNDUP(F2436/4,0)+17500,35000)))),MIN(IF(E2436&lt;=0,0,IF(E2436&lt;=12000,E2436,IF(E2436&lt;=32000,ROUNDUP(E2436/2,0)+6000,IF(E2436&lt;=56000,ROUNDUP(E2436/4,0)+14000,28000))))+IF(F2436&lt;=0,0,IF(F2436&lt;=15000,F2436,IF(F2436&lt;=40000,ROUNDUP(F2436/2,0)+7500,IF(F2436&lt;=70000,ROUNDUP(F2436/4,0)+17500,35000)))),28000))))</f>
        <v/>
      </c>
      <c r="T2436" s="18">
        <f>IF(G2436&lt;=0,0,IF(G2436&lt;=12000,G2436,IF(G2436&lt;=32000,ROUNDUP(G2436/2,0)+6000,IF(G2436&lt;=56000,ROUNDUP(G2436/4,0)+14000,28000))))</f>
        <v/>
      </c>
      <c r="U2436" s="18">
        <f>IF(I2436&lt;=0,IF(H2436&lt;=0,0,IF(H2436&lt;=12000,H2436,IF(H2436&lt;=32000,ROUNDUP(H2436/2,0)+6000,IF(H2436&lt;=56000,ROUNDUP(H2436/4,0)+14000,28000)))),IF(H2436&lt;=0,IF(I2436&lt;=0,0,IF(I2436&lt;=15000,I2436,IF(I2436&lt;=40000,ROUNDUP(I2436/2,0)+7500,IF(I2436&lt;=70000,ROUNDUP(I2436/4,0)+17500,35000)))),MAX(IF(I2436&lt;=0,0,IF(I2436&lt;=15000,I2436,IF(I2436&lt;=40000,ROUNDUP(I2436/2,0)+7500,IF(I2436&lt;=70000,ROUNDUP(I2436/4,0)+17500,35000)))),MIN(IF(H2436&lt;=0,0,IF(H2436&lt;=12000,H2436,IF(H2436&lt;=32000,ROUNDUP(H2436/2,0)+6000,IF(H2436&lt;=56000,ROUNDUP(H2436/4,0)+14000,28000))))+IF(I2436&lt;=0,0,IF(I2436&lt;=15000,I2436,IF(I2436&lt;=40000,ROUNDUP(I2436/2,0)+7500,IF(I2436&lt;=70000,ROUNDUP(I2436/4,0)+17500,35000)))),28000))))</f>
        <v/>
      </c>
      <c r="V2436" s="18">
        <f>MIN(70000,S2436+T2436+U2436)</f>
        <v/>
      </c>
      <c r="W2436" s="18">
        <f>MAX(0,ROUNDDOWN(M2436-J2436-N2436-K2436-0,-3))</f>
        <v/>
      </c>
      <c r="X2436" s="18">
        <f>MAX(0,ROUNDDOWN(M2436-J2436-N2436-K2436-R2436,-3))</f>
        <v/>
      </c>
      <c r="Y2436" s="18">
        <f>IF(W2436&lt;=0,0,ROUNDDOWN((W2436*LOOKUP(W2436,{0,1950001,3300001,6950001,9000001,18000001,40000001},{0.05,0.1,0.2,0.23,0.33,0.4,0.45})-LOOKUP(W2436,{0,1950001,3300001,6950001,9000001,18000001,40000001},{0,97500,427500,636000,1536000,2796000,4796000}))*1.021,-2))</f>
        <v/>
      </c>
      <c r="Z2436" s="18">
        <f>IF(X2436&lt;=0,0,ROUNDDOWN((X2436*LOOKUP(X2436,{0,1950001,3300001,6950001,9000001,18000001,40000001},{0.05,0.1,0.2,0.23,0.33,0.4,0.45})-LOOKUP(X2436,{0,1950001,3300001,6950001,9000001,18000001,40000001},{0,97500,427500,636000,1536000,2796000,4796000}))*1.021,-2))</f>
        <v/>
      </c>
      <c r="AA2436" s="18">
        <f>MAX(0,ROUNDDOWN(M2436-J2436-430000-L2436-0,-3))</f>
        <v/>
      </c>
      <c r="AB2436" s="18">
        <f>MAX(0,ROUNDDOWN(M2436-J2436-430000-L2436-V2436,-3))</f>
        <v/>
      </c>
      <c r="AC2436" s="18">
        <f>IF(M2436&lt;=450000,0,MAX(0,ROUNDDOWN(AA2436*0.06-MIN(50000,AA2436)*0.03,-2))+MAX(0,ROUNDDOWN(AA2436*0.04-MIN(50000,AA2436)*0.02,-2)))</f>
        <v/>
      </c>
      <c r="AD2436" s="18">
        <f>IF(M2436&lt;=450000,0,MAX(0,ROUNDDOWN(AB2436*0.06-MIN(50000,AB2436)*0.03,-2))+MAX(0,ROUNDDOWN(AB2436*0.04-MIN(50000,AB2436)*0.02,-2)))</f>
        <v/>
      </c>
      <c r="AE2436" s="18">
        <f>Y2436-Z2436</f>
        <v/>
      </c>
      <c r="AF2436" s="18">
        <f>AC2436-AD2436</f>
        <v/>
      </c>
      <c r="AG2436" s="18">
        <f>AE2436+AF2436</f>
        <v/>
      </c>
      <c r="AH2436" s="20">
        <f>IF(W2436&lt;=0,0,LOOKUP(W2436,{0,1950001,3300001,6950001,9000001,18000001,40000001},{0.05,0.1,0.2,0.23,0.33,0.4,0.45}))</f>
        <v/>
      </c>
    </row>
    <row r="2437">
      <c r="A2437" t="inlineStr">
        <is>
          <t>1万円刻み 一般8万円</t>
        </is>
      </c>
      <c r="B2437" s="18">
        <f>'4_1万円刻み'!$A$786</f>
        <v/>
      </c>
      <c r="C2437" s="19" t="n">
        <v>2026</v>
      </c>
      <c r="D2437" t="inlineStr">
        <is>
          <t>いいえ</t>
        </is>
      </c>
      <c r="E2437" s="18" t="n">
        <v>80000</v>
      </c>
      <c r="F2437" s="18" t="n">
        <v>0</v>
      </c>
      <c r="G2437" s="18" t="n">
        <v>0</v>
      </c>
      <c r="H2437" s="18" t="n">
        <v>0</v>
      </c>
      <c r="I2437" s="18" t="n">
        <v>0</v>
      </c>
      <c r="J2437" s="18">
        <f>ROUND(MIN(B2437/12,650000)*12*0.0915+MIN(B2437/12,1390000)*12*(0.0504+0)+B2437*0.005,0)</f>
        <v/>
      </c>
      <c r="K2437" s="18" t="n">
        <v>0</v>
      </c>
      <c r="L2437" s="18" t="n">
        <v>0</v>
      </c>
      <c r="M2437" s="18">
        <f>ROUND(IF(C2437&gt;=2026,IF(B2437&lt;741000,0,IF(B2437&lt;2191000,B2437-740000,IF(B2437&lt;2193000,1451000,IF(B2437&lt;2196000,1453000,IF(B2437&lt;2200000,1456000,IF(B2437&lt;3600000,ROUNDDOWN(B2437/4,-3)*2.8-80000,IF(B2437&lt;6600000,ROUNDDOWN(B2437/4,-3)*3.2-440000,IF(B2437&lt;8500000,ROUNDDOWN(B2437*0.9,0)-1100000,B2437-1950000)))))))),IF(B2437&lt;651000,0,IF(B2437&lt;1900000,B2437-650000,IF(B2437&lt;3600000,ROUNDDOWN(B2437/4,-3)*2.8-80000,IF(B2437&lt;6600000,ROUNDDOWN(B2437/4,-3)*3.2-440000,IF(B2437&lt;8500000,ROUNDDOWN(B2437*0.9,0)-1100000,B2437-1950000)))))),0)</f>
        <v/>
      </c>
      <c r="N2437" s="18">
        <f>IF(M2437&gt;23500000,NA(),IF(C2437&gt;=2026,IF(M2437&lt;=4890000,1040000,IF(M2437&lt;=6550000,670000,620000)),IF(M2437&lt;=1320000,950000,IF(M2437&lt;=3360000,880000,IF(M2437&lt;=4890000,680000,IF(M2437&lt;=6550000,630000,580000))))))</f>
        <v/>
      </c>
      <c r="O2437" s="18">
        <f>IF(F2437&lt;=0,IF(AND(D2437="はい",C2437&gt;=2026,C2437&lt;=2027),IF(E2437&lt;=0,0,IF(E2437&lt;=30000,E2437,IF(E2437&lt;=60000,ROUNDUP(E2437/2,0)+15000,IF(E2437&lt;=120000,ROUNDUP(E2437/4,0)+30000,60000)))),IF(E2437&lt;=0,0,IF(E2437&lt;=20000,E2437,IF(E2437&lt;=40000,ROUNDUP(E2437/2,0)+10000,IF(E2437&lt;=80000,ROUNDUP(E2437/4,0)+20000,40000))))),IF(E2437&lt;=0,IF(F2437&lt;=0,0,IF(F2437&lt;=25000,F2437,IF(F2437&lt;=50000,ROUNDUP(F2437/2,0)+12500,IF(F2437&lt;=100000,ROUNDUP(F2437/4,0)+25000,50000)))),MAX(IF(F2437&lt;=0,0,IF(F2437&lt;=25000,F2437,IF(F2437&lt;=50000,ROUNDUP(F2437/2,0)+12500,IF(F2437&lt;=100000,ROUNDUP(F2437/4,0)+25000,50000)))),MIN(IF(AND(D2437="はい",C2437&gt;=2026,C2437&lt;=2027),IF(E2437&lt;=0,0,IF(E2437&lt;=30000,E2437,IF(E2437&lt;=60000,ROUNDUP(E2437/2,0)+15000,IF(E2437&lt;=120000,ROUNDUP(E2437/4,0)+30000,60000)))),IF(E2437&lt;=0,0,IF(E2437&lt;=20000,E2437,IF(E2437&lt;=40000,ROUNDUP(E2437/2,0)+10000,IF(E2437&lt;=80000,ROUNDUP(E2437/4,0)+20000,40000)))))+IF(F2437&lt;=0,0,IF(F2437&lt;=25000,F2437,IF(F2437&lt;=50000,ROUNDUP(F2437/2,0)+12500,IF(F2437&lt;=100000,ROUNDUP(F2437/4,0)+25000,50000)))),IF(AND(D2437="はい",C2437&gt;=2026,C2437&lt;=2027),60000,40000)))))</f>
        <v/>
      </c>
      <c r="P2437" s="18">
        <f>IF(G2437&lt;=0,0,IF(G2437&lt;=20000,G2437,IF(G2437&lt;=40000,ROUNDUP(G2437/2,0)+10000,IF(G2437&lt;=80000,ROUNDUP(G2437/4,0)+20000,40000))))</f>
        <v/>
      </c>
      <c r="Q2437" s="18">
        <f>IF(I2437&lt;=0,IF(H2437&lt;=0,0,IF(H2437&lt;=20000,H2437,IF(H2437&lt;=40000,ROUNDUP(H2437/2,0)+10000,IF(H2437&lt;=80000,ROUNDUP(H2437/4,0)+20000,40000)))),IF(H2437&lt;=0,IF(I2437&lt;=0,0,IF(I2437&lt;=25000,I2437,IF(I2437&lt;=50000,ROUNDUP(I2437/2,0)+12500,IF(I2437&lt;=100000,ROUNDUP(I2437/4,0)+25000,50000)))),MAX(IF(I2437&lt;=0,0,IF(I2437&lt;=25000,I2437,IF(I2437&lt;=50000,ROUNDUP(I2437/2,0)+12500,IF(I2437&lt;=100000,ROUNDUP(I2437/4,0)+25000,50000)))),MIN(IF(H2437&lt;=0,0,IF(H2437&lt;=20000,H2437,IF(H2437&lt;=40000,ROUNDUP(H2437/2,0)+10000,IF(H2437&lt;=80000,ROUNDUP(H2437/4,0)+20000,40000))))+IF(I2437&lt;=0,0,IF(I2437&lt;=25000,I2437,IF(I2437&lt;=50000,ROUNDUP(I2437/2,0)+12500,IF(I2437&lt;=100000,ROUNDUP(I2437/4,0)+25000,50000)))),40000))))</f>
        <v/>
      </c>
      <c r="R2437" s="18">
        <f>MIN(120000,O2437+P2437+Q2437)</f>
        <v/>
      </c>
      <c r="S2437" s="18">
        <f>IF(F2437&lt;=0,IF(E2437&lt;=0,0,IF(E2437&lt;=12000,E2437,IF(E2437&lt;=32000,ROUNDUP(E2437/2,0)+6000,IF(E2437&lt;=56000,ROUNDUP(E2437/4,0)+14000,28000)))),IF(E2437&lt;=0,IF(F2437&lt;=0,0,IF(F2437&lt;=15000,F2437,IF(F2437&lt;=40000,ROUNDUP(F2437/2,0)+7500,IF(F2437&lt;=70000,ROUNDUP(F2437/4,0)+17500,35000)))),MAX(IF(F2437&lt;=0,0,IF(F2437&lt;=15000,F2437,IF(F2437&lt;=40000,ROUNDUP(F2437/2,0)+7500,IF(F2437&lt;=70000,ROUNDUP(F2437/4,0)+17500,35000)))),MIN(IF(E2437&lt;=0,0,IF(E2437&lt;=12000,E2437,IF(E2437&lt;=32000,ROUNDUP(E2437/2,0)+6000,IF(E2437&lt;=56000,ROUNDUP(E2437/4,0)+14000,28000))))+IF(F2437&lt;=0,0,IF(F2437&lt;=15000,F2437,IF(F2437&lt;=40000,ROUNDUP(F2437/2,0)+7500,IF(F2437&lt;=70000,ROUNDUP(F2437/4,0)+17500,35000)))),28000))))</f>
        <v/>
      </c>
      <c r="T2437" s="18">
        <f>IF(G2437&lt;=0,0,IF(G2437&lt;=12000,G2437,IF(G2437&lt;=32000,ROUNDUP(G2437/2,0)+6000,IF(G2437&lt;=56000,ROUNDUP(G2437/4,0)+14000,28000))))</f>
        <v/>
      </c>
      <c r="U2437" s="18">
        <f>IF(I2437&lt;=0,IF(H2437&lt;=0,0,IF(H2437&lt;=12000,H2437,IF(H2437&lt;=32000,ROUNDUP(H2437/2,0)+6000,IF(H2437&lt;=56000,ROUNDUP(H2437/4,0)+14000,28000)))),IF(H2437&lt;=0,IF(I2437&lt;=0,0,IF(I2437&lt;=15000,I2437,IF(I2437&lt;=40000,ROUNDUP(I2437/2,0)+7500,IF(I2437&lt;=70000,ROUNDUP(I2437/4,0)+17500,35000)))),MAX(IF(I2437&lt;=0,0,IF(I2437&lt;=15000,I2437,IF(I2437&lt;=40000,ROUNDUP(I2437/2,0)+7500,IF(I2437&lt;=70000,ROUNDUP(I2437/4,0)+17500,35000)))),MIN(IF(H2437&lt;=0,0,IF(H2437&lt;=12000,H2437,IF(H2437&lt;=32000,ROUNDUP(H2437/2,0)+6000,IF(H2437&lt;=56000,ROUNDUP(H2437/4,0)+14000,28000))))+IF(I2437&lt;=0,0,IF(I2437&lt;=15000,I2437,IF(I2437&lt;=40000,ROUNDUP(I2437/2,0)+7500,IF(I2437&lt;=70000,ROUNDUP(I2437/4,0)+17500,35000)))),28000))))</f>
        <v/>
      </c>
      <c r="V2437" s="18">
        <f>MIN(70000,S2437+T2437+U2437)</f>
        <v/>
      </c>
      <c r="W2437" s="18">
        <f>MAX(0,ROUNDDOWN(M2437-J2437-N2437-K2437-0,-3))</f>
        <v/>
      </c>
      <c r="X2437" s="18">
        <f>MAX(0,ROUNDDOWN(M2437-J2437-N2437-K2437-R2437,-3))</f>
        <v/>
      </c>
      <c r="Y2437" s="18">
        <f>IF(W2437&lt;=0,0,ROUNDDOWN((W2437*LOOKUP(W2437,{0,1950001,3300001,6950001,9000001,18000001,40000001},{0.05,0.1,0.2,0.23,0.33,0.4,0.45})-LOOKUP(W2437,{0,1950001,3300001,6950001,9000001,18000001,40000001},{0,97500,427500,636000,1536000,2796000,4796000}))*1.021,-2))</f>
        <v/>
      </c>
      <c r="Z2437" s="18">
        <f>IF(X2437&lt;=0,0,ROUNDDOWN((X2437*LOOKUP(X2437,{0,1950001,3300001,6950001,9000001,18000001,40000001},{0.05,0.1,0.2,0.23,0.33,0.4,0.45})-LOOKUP(X2437,{0,1950001,3300001,6950001,9000001,18000001,40000001},{0,97500,427500,636000,1536000,2796000,4796000}))*1.021,-2))</f>
        <v/>
      </c>
      <c r="AA2437" s="18">
        <f>MAX(0,ROUNDDOWN(M2437-J2437-430000-L2437-0,-3))</f>
        <v/>
      </c>
      <c r="AB2437" s="18">
        <f>MAX(0,ROUNDDOWN(M2437-J2437-430000-L2437-V2437,-3))</f>
        <v/>
      </c>
      <c r="AC2437" s="18">
        <f>IF(M2437&lt;=450000,0,MAX(0,ROUNDDOWN(AA2437*0.06-MIN(50000,AA2437)*0.03,-2))+MAX(0,ROUNDDOWN(AA2437*0.04-MIN(50000,AA2437)*0.02,-2)))</f>
        <v/>
      </c>
      <c r="AD2437" s="18">
        <f>IF(M2437&lt;=450000,0,MAX(0,ROUNDDOWN(AB2437*0.06-MIN(50000,AB2437)*0.03,-2))+MAX(0,ROUNDDOWN(AB2437*0.04-MIN(50000,AB2437)*0.02,-2)))</f>
        <v/>
      </c>
      <c r="AE2437" s="18">
        <f>Y2437-Z2437</f>
        <v/>
      </c>
      <c r="AF2437" s="18">
        <f>AC2437-AD2437</f>
        <v/>
      </c>
      <c r="AG2437" s="18">
        <f>AE2437+AF2437</f>
        <v/>
      </c>
      <c r="AH2437" s="20">
        <f>IF(W2437&lt;=0,0,LOOKUP(W2437,{0,1950001,3300001,6950001,9000001,18000001,40000001},{0.05,0.1,0.2,0.23,0.33,0.4,0.45}))</f>
        <v/>
      </c>
    </row>
    <row r="2438">
      <c r="A2438" t="inlineStr">
        <is>
          <t>1万円刻み 特例あり一般12万円</t>
        </is>
      </c>
      <c r="B2438" s="18">
        <f>'4_1万円刻み'!$A$786</f>
        <v/>
      </c>
      <c r="C2438" s="19" t="n">
        <v>2026</v>
      </c>
      <c r="D2438" t="inlineStr">
        <is>
          <t>はい</t>
        </is>
      </c>
      <c r="E2438" s="18" t="n">
        <v>120000</v>
      </c>
      <c r="F2438" s="18" t="n">
        <v>0</v>
      </c>
      <c r="G2438" s="18" t="n">
        <v>0</v>
      </c>
      <c r="H2438" s="18" t="n">
        <v>0</v>
      </c>
      <c r="I2438" s="18" t="n">
        <v>0</v>
      </c>
      <c r="J2438" s="18">
        <f>ROUND(MIN(B2438/12,650000)*12*0.0915+MIN(B2438/12,1390000)*12*(0.0504+0)+B2438*0.005,0)</f>
        <v/>
      </c>
      <c r="K2438" s="18" t="n">
        <v>0</v>
      </c>
      <c r="L2438" s="18" t="n">
        <v>0</v>
      </c>
      <c r="M2438" s="18">
        <f>ROUND(IF(C2438&gt;=2026,IF(B2438&lt;741000,0,IF(B2438&lt;2191000,B2438-740000,IF(B2438&lt;2193000,1451000,IF(B2438&lt;2196000,1453000,IF(B2438&lt;2200000,1456000,IF(B2438&lt;3600000,ROUNDDOWN(B2438/4,-3)*2.8-80000,IF(B2438&lt;6600000,ROUNDDOWN(B2438/4,-3)*3.2-440000,IF(B2438&lt;8500000,ROUNDDOWN(B2438*0.9,0)-1100000,B2438-1950000)))))))),IF(B2438&lt;651000,0,IF(B2438&lt;1900000,B2438-650000,IF(B2438&lt;3600000,ROUNDDOWN(B2438/4,-3)*2.8-80000,IF(B2438&lt;6600000,ROUNDDOWN(B2438/4,-3)*3.2-440000,IF(B2438&lt;8500000,ROUNDDOWN(B2438*0.9,0)-1100000,B2438-1950000)))))),0)</f>
        <v/>
      </c>
      <c r="N2438" s="18">
        <f>IF(M2438&gt;23500000,NA(),IF(C2438&gt;=2026,IF(M2438&lt;=4890000,1040000,IF(M2438&lt;=6550000,670000,620000)),IF(M2438&lt;=1320000,950000,IF(M2438&lt;=3360000,880000,IF(M2438&lt;=4890000,680000,IF(M2438&lt;=6550000,630000,580000))))))</f>
        <v/>
      </c>
      <c r="O2438" s="18">
        <f>IF(F2438&lt;=0,IF(AND(D2438="はい",C2438&gt;=2026,C2438&lt;=2027),IF(E2438&lt;=0,0,IF(E2438&lt;=30000,E2438,IF(E2438&lt;=60000,ROUNDUP(E2438/2,0)+15000,IF(E2438&lt;=120000,ROUNDUP(E2438/4,0)+30000,60000)))),IF(E2438&lt;=0,0,IF(E2438&lt;=20000,E2438,IF(E2438&lt;=40000,ROUNDUP(E2438/2,0)+10000,IF(E2438&lt;=80000,ROUNDUP(E2438/4,0)+20000,40000))))),IF(E2438&lt;=0,IF(F2438&lt;=0,0,IF(F2438&lt;=25000,F2438,IF(F2438&lt;=50000,ROUNDUP(F2438/2,0)+12500,IF(F2438&lt;=100000,ROUNDUP(F2438/4,0)+25000,50000)))),MAX(IF(F2438&lt;=0,0,IF(F2438&lt;=25000,F2438,IF(F2438&lt;=50000,ROUNDUP(F2438/2,0)+12500,IF(F2438&lt;=100000,ROUNDUP(F2438/4,0)+25000,50000)))),MIN(IF(AND(D2438="はい",C2438&gt;=2026,C2438&lt;=2027),IF(E2438&lt;=0,0,IF(E2438&lt;=30000,E2438,IF(E2438&lt;=60000,ROUNDUP(E2438/2,0)+15000,IF(E2438&lt;=120000,ROUNDUP(E2438/4,0)+30000,60000)))),IF(E2438&lt;=0,0,IF(E2438&lt;=20000,E2438,IF(E2438&lt;=40000,ROUNDUP(E2438/2,0)+10000,IF(E2438&lt;=80000,ROUNDUP(E2438/4,0)+20000,40000)))))+IF(F2438&lt;=0,0,IF(F2438&lt;=25000,F2438,IF(F2438&lt;=50000,ROUNDUP(F2438/2,0)+12500,IF(F2438&lt;=100000,ROUNDUP(F2438/4,0)+25000,50000)))),IF(AND(D2438="はい",C2438&gt;=2026,C2438&lt;=2027),60000,40000)))))</f>
        <v/>
      </c>
      <c r="P2438" s="18">
        <f>IF(G2438&lt;=0,0,IF(G2438&lt;=20000,G2438,IF(G2438&lt;=40000,ROUNDUP(G2438/2,0)+10000,IF(G2438&lt;=80000,ROUNDUP(G2438/4,0)+20000,40000))))</f>
        <v/>
      </c>
      <c r="Q2438" s="18">
        <f>IF(I2438&lt;=0,IF(H2438&lt;=0,0,IF(H2438&lt;=20000,H2438,IF(H2438&lt;=40000,ROUNDUP(H2438/2,0)+10000,IF(H2438&lt;=80000,ROUNDUP(H2438/4,0)+20000,40000)))),IF(H2438&lt;=0,IF(I2438&lt;=0,0,IF(I2438&lt;=25000,I2438,IF(I2438&lt;=50000,ROUNDUP(I2438/2,0)+12500,IF(I2438&lt;=100000,ROUNDUP(I2438/4,0)+25000,50000)))),MAX(IF(I2438&lt;=0,0,IF(I2438&lt;=25000,I2438,IF(I2438&lt;=50000,ROUNDUP(I2438/2,0)+12500,IF(I2438&lt;=100000,ROUNDUP(I2438/4,0)+25000,50000)))),MIN(IF(H2438&lt;=0,0,IF(H2438&lt;=20000,H2438,IF(H2438&lt;=40000,ROUNDUP(H2438/2,0)+10000,IF(H2438&lt;=80000,ROUNDUP(H2438/4,0)+20000,40000))))+IF(I2438&lt;=0,0,IF(I2438&lt;=25000,I2438,IF(I2438&lt;=50000,ROUNDUP(I2438/2,0)+12500,IF(I2438&lt;=100000,ROUNDUP(I2438/4,0)+25000,50000)))),40000))))</f>
        <v/>
      </c>
      <c r="R2438" s="18">
        <f>MIN(120000,O2438+P2438+Q2438)</f>
        <v/>
      </c>
      <c r="S2438" s="18">
        <f>IF(F2438&lt;=0,IF(E2438&lt;=0,0,IF(E2438&lt;=12000,E2438,IF(E2438&lt;=32000,ROUNDUP(E2438/2,0)+6000,IF(E2438&lt;=56000,ROUNDUP(E2438/4,0)+14000,28000)))),IF(E2438&lt;=0,IF(F2438&lt;=0,0,IF(F2438&lt;=15000,F2438,IF(F2438&lt;=40000,ROUNDUP(F2438/2,0)+7500,IF(F2438&lt;=70000,ROUNDUP(F2438/4,0)+17500,35000)))),MAX(IF(F2438&lt;=0,0,IF(F2438&lt;=15000,F2438,IF(F2438&lt;=40000,ROUNDUP(F2438/2,0)+7500,IF(F2438&lt;=70000,ROUNDUP(F2438/4,0)+17500,35000)))),MIN(IF(E2438&lt;=0,0,IF(E2438&lt;=12000,E2438,IF(E2438&lt;=32000,ROUNDUP(E2438/2,0)+6000,IF(E2438&lt;=56000,ROUNDUP(E2438/4,0)+14000,28000))))+IF(F2438&lt;=0,0,IF(F2438&lt;=15000,F2438,IF(F2438&lt;=40000,ROUNDUP(F2438/2,0)+7500,IF(F2438&lt;=70000,ROUNDUP(F2438/4,0)+17500,35000)))),28000))))</f>
        <v/>
      </c>
      <c r="T2438" s="18">
        <f>IF(G2438&lt;=0,0,IF(G2438&lt;=12000,G2438,IF(G2438&lt;=32000,ROUNDUP(G2438/2,0)+6000,IF(G2438&lt;=56000,ROUNDUP(G2438/4,0)+14000,28000))))</f>
        <v/>
      </c>
      <c r="U2438" s="18">
        <f>IF(I2438&lt;=0,IF(H2438&lt;=0,0,IF(H2438&lt;=12000,H2438,IF(H2438&lt;=32000,ROUNDUP(H2438/2,0)+6000,IF(H2438&lt;=56000,ROUNDUP(H2438/4,0)+14000,28000)))),IF(H2438&lt;=0,IF(I2438&lt;=0,0,IF(I2438&lt;=15000,I2438,IF(I2438&lt;=40000,ROUNDUP(I2438/2,0)+7500,IF(I2438&lt;=70000,ROUNDUP(I2438/4,0)+17500,35000)))),MAX(IF(I2438&lt;=0,0,IF(I2438&lt;=15000,I2438,IF(I2438&lt;=40000,ROUNDUP(I2438/2,0)+7500,IF(I2438&lt;=70000,ROUNDUP(I2438/4,0)+17500,35000)))),MIN(IF(H2438&lt;=0,0,IF(H2438&lt;=12000,H2438,IF(H2438&lt;=32000,ROUNDUP(H2438/2,0)+6000,IF(H2438&lt;=56000,ROUNDUP(H2438/4,0)+14000,28000))))+IF(I2438&lt;=0,0,IF(I2438&lt;=15000,I2438,IF(I2438&lt;=40000,ROUNDUP(I2438/2,0)+7500,IF(I2438&lt;=70000,ROUNDUP(I2438/4,0)+17500,35000)))),28000))))</f>
        <v/>
      </c>
      <c r="V2438" s="18">
        <f>MIN(70000,S2438+T2438+U2438)</f>
        <v/>
      </c>
      <c r="W2438" s="18">
        <f>MAX(0,ROUNDDOWN(M2438-J2438-N2438-K2438-0,-3))</f>
        <v/>
      </c>
      <c r="X2438" s="18">
        <f>MAX(0,ROUNDDOWN(M2438-J2438-N2438-K2438-R2438,-3))</f>
        <v/>
      </c>
      <c r="Y2438" s="18">
        <f>IF(W2438&lt;=0,0,ROUNDDOWN((W2438*LOOKUP(W2438,{0,1950001,3300001,6950001,9000001,18000001,40000001},{0.05,0.1,0.2,0.23,0.33,0.4,0.45})-LOOKUP(W2438,{0,1950001,3300001,6950001,9000001,18000001,40000001},{0,97500,427500,636000,1536000,2796000,4796000}))*1.021,-2))</f>
        <v/>
      </c>
      <c r="Z2438" s="18">
        <f>IF(X2438&lt;=0,0,ROUNDDOWN((X2438*LOOKUP(X2438,{0,1950001,3300001,6950001,9000001,18000001,40000001},{0.05,0.1,0.2,0.23,0.33,0.4,0.45})-LOOKUP(X2438,{0,1950001,3300001,6950001,9000001,18000001,40000001},{0,97500,427500,636000,1536000,2796000,4796000}))*1.021,-2))</f>
        <v/>
      </c>
      <c r="AA2438" s="18">
        <f>MAX(0,ROUNDDOWN(M2438-J2438-430000-L2438-0,-3))</f>
        <v/>
      </c>
      <c r="AB2438" s="18">
        <f>MAX(0,ROUNDDOWN(M2438-J2438-430000-L2438-V2438,-3))</f>
        <v/>
      </c>
      <c r="AC2438" s="18">
        <f>IF(M2438&lt;=450000,0,MAX(0,ROUNDDOWN(AA2438*0.06-MIN(50000,AA2438)*0.03,-2))+MAX(0,ROUNDDOWN(AA2438*0.04-MIN(50000,AA2438)*0.02,-2)))</f>
        <v/>
      </c>
      <c r="AD2438" s="18">
        <f>IF(M2438&lt;=450000,0,MAX(0,ROUNDDOWN(AB2438*0.06-MIN(50000,AB2438)*0.03,-2))+MAX(0,ROUNDDOWN(AB2438*0.04-MIN(50000,AB2438)*0.02,-2)))</f>
        <v/>
      </c>
      <c r="AE2438" s="18">
        <f>Y2438-Z2438</f>
        <v/>
      </c>
      <c r="AF2438" s="18">
        <f>AC2438-AD2438</f>
        <v/>
      </c>
      <c r="AG2438" s="18">
        <f>AE2438+AF2438</f>
        <v/>
      </c>
      <c r="AH2438" s="20">
        <f>IF(W2438&lt;=0,0,LOOKUP(W2438,{0,1950001,3300001,6950001,9000001,18000001,40000001},{0.05,0.1,0.2,0.23,0.33,0.4,0.45}))</f>
        <v/>
      </c>
    </row>
    <row r="2439">
      <c r="A2439" t="inlineStr">
        <is>
          <t>1万円刻み 3区分8万円ずつ</t>
        </is>
      </c>
      <c r="B2439" s="18">
        <f>'4_1万円刻み'!$A$787</f>
        <v/>
      </c>
      <c r="C2439" s="19" t="n">
        <v>2026</v>
      </c>
      <c r="D2439" t="inlineStr">
        <is>
          <t>いいえ</t>
        </is>
      </c>
      <c r="E2439" s="18" t="n">
        <v>80000</v>
      </c>
      <c r="F2439" s="18" t="n">
        <v>0</v>
      </c>
      <c r="G2439" s="18" t="n">
        <v>80000</v>
      </c>
      <c r="H2439" s="18" t="n">
        <v>80000</v>
      </c>
      <c r="I2439" s="18" t="n">
        <v>0</v>
      </c>
      <c r="J2439" s="18">
        <f>ROUND(MIN(B2439/12,650000)*12*0.0915+MIN(B2439/12,1390000)*12*(0.0504+0)+B2439*0.005,0)</f>
        <v/>
      </c>
      <c r="K2439" s="18" t="n">
        <v>0</v>
      </c>
      <c r="L2439" s="18" t="n">
        <v>0</v>
      </c>
      <c r="M2439" s="18">
        <f>ROUND(IF(C2439&gt;=2026,IF(B2439&lt;741000,0,IF(B2439&lt;2191000,B2439-740000,IF(B2439&lt;2193000,1451000,IF(B2439&lt;2196000,1453000,IF(B2439&lt;2200000,1456000,IF(B2439&lt;3600000,ROUNDDOWN(B2439/4,-3)*2.8-80000,IF(B2439&lt;6600000,ROUNDDOWN(B2439/4,-3)*3.2-440000,IF(B2439&lt;8500000,ROUNDDOWN(B2439*0.9,0)-1100000,B2439-1950000)))))))),IF(B2439&lt;651000,0,IF(B2439&lt;1900000,B2439-650000,IF(B2439&lt;3600000,ROUNDDOWN(B2439/4,-3)*2.8-80000,IF(B2439&lt;6600000,ROUNDDOWN(B2439/4,-3)*3.2-440000,IF(B2439&lt;8500000,ROUNDDOWN(B2439*0.9,0)-1100000,B2439-1950000)))))),0)</f>
        <v/>
      </c>
      <c r="N2439" s="18">
        <f>IF(M2439&gt;23500000,NA(),IF(C2439&gt;=2026,IF(M2439&lt;=4890000,1040000,IF(M2439&lt;=6550000,670000,620000)),IF(M2439&lt;=1320000,950000,IF(M2439&lt;=3360000,880000,IF(M2439&lt;=4890000,680000,IF(M2439&lt;=6550000,630000,580000))))))</f>
        <v/>
      </c>
      <c r="O2439" s="18">
        <f>IF(F2439&lt;=0,IF(AND(D2439="はい",C2439&gt;=2026,C2439&lt;=2027),IF(E2439&lt;=0,0,IF(E2439&lt;=30000,E2439,IF(E2439&lt;=60000,ROUNDUP(E2439/2,0)+15000,IF(E2439&lt;=120000,ROUNDUP(E2439/4,0)+30000,60000)))),IF(E2439&lt;=0,0,IF(E2439&lt;=20000,E2439,IF(E2439&lt;=40000,ROUNDUP(E2439/2,0)+10000,IF(E2439&lt;=80000,ROUNDUP(E2439/4,0)+20000,40000))))),IF(E2439&lt;=0,IF(F2439&lt;=0,0,IF(F2439&lt;=25000,F2439,IF(F2439&lt;=50000,ROUNDUP(F2439/2,0)+12500,IF(F2439&lt;=100000,ROUNDUP(F2439/4,0)+25000,50000)))),MAX(IF(F2439&lt;=0,0,IF(F2439&lt;=25000,F2439,IF(F2439&lt;=50000,ROUNDUP(F2439/2,0)+12500,IF(F2439&lt;=100000,ROUNDUP(F2439/4,0)+25000,50000)))),MIN(IF(AND(D2439="はい",C2439&gt;=2026,C2439&lt;=2027),IF(E2439&lt;=0,0,IF(E2439&lt;=30000,E2439,IF(E2439&lt;=60000,ROUNDUP(E2439/2,0)+15000,IF(E2439&lt;=120000,ROUNDUP(E2439/4,0)+30000,60000)))),IF(E2439&lt;=0,0,IF(E2439&lt;=20000,E2439,IF(E2439&lt;=40000,ROUNDUP(E2439/2,0)+10000,IF(E2439&lt;=80000,ROUNDUP(E2439/4,0)+20000,40000)))))+IF(F2439&lt;=0,0,IF(F2439&lt;=25000,F2439,IF(F2439&lt;=50000,ROUNDUP(F2439/2,0)+12500,IF(F2439&lt;=100000,ROUNDUP(F2439/4,0)+25000,50000)))),IF(AND(D2439="はい",C2439&gt;=2026,C2439&lt;=2027),60000,40000)))))</f>
        <v/>
      </c>
      <c r="P2439" s="18">
        <f>IF(G2439&lt;=0,0,IF(G2439&lt;=20000,G2439,IF(G2439&lt;=40000,ROUNDUP(G2439/2,0)+10000,IF(G2439&lt;=80000,ROUNDUP(G2439/4,0)+20000,40000))))</f>
        <v/>
      </c>
      <c r="Q2439" s="18">
        <f>IF(I2439&lt;=0,IF(H2439&lt;=0,0,IF(H2439&lt;=20000,H2439,IF(H2439&lt;=40000,ROUNDUP(H2439/2,0)+10000,IF(H2439&lt;=80000,ROUNDUP(H2439/4,0)+20000,40000)))),IF(H2439&lt;=0,IF(I2439&lt;=0,0,IF(I2439&lt;=25000,I2439,IF(I2439&lt;=50000,ROUNDUP(I2439/2,0)+12500,IF(I2439&lt;=100000,ROUNDUP(I2439/4,0)+25000,50000)))),MAX(IF(I2439&lt;=0,0,IF(I2439&lt;=25000,I2439,IF(I2439&lt;=50000,ROUNDUP(I2439/2,0)+12500,IF(I2439&lt;=100000,ROUNDUP(I2439/4,0)+25000,50000)))),MIN(IF(H2439&lt;=0,0,IF(H2439&lt;=20000,H2439,IF(H2439&lt;=40000,ROUNDUP(H2439/2,0)+10000,IF(H2439&lt;=80000,ROUNDUP(H2439/4,0)+20000,40000))))+IF(I2439&lt;=0,0,IF(I2439&lt;=25000,I2439,IF(I2439&lt;=50000,ROUNDUP(I2439/2,0)+12500,IF(I2439&lt;=100000,ROUNDUP(I2439/4,0)+25000,50000)))),40000))))</f>
        <v/>
      </c>
      <c r="R2439" s="18">
        <f>MIN(120000,O2439+P2439+Q2439)</f>
        <v/>
      </c>
      <c r="S2439" s="18">
        <f>IF(F2439&lt;=0,IF(E2439&lt;=0,0,IF(E2439&lt;=12000,E2439,IF(E2439&lt;=32000,ROUNDUP(E2439/2,0)+6000,IF(E2439&lt;=56000,ROUNDUP(E2439/4,0)+14000,28000)))),IF(E2439&lt;=0,IF(F2439&lt;=0,0,IF(F2439&lt;=15000,F2439,IF(F2439&lt;=40000,ROUNDUP(F2439/2,0)+7500,IF(F2439&lt;=70000,ROUNDUP(F2439/4,0)+17500,35000)))),MAX(IF(F2439&lt;=0,0,IF(F2439&lt;=15000,F2439,IF(F2439&lt;=40000,ROUNDUP(F2439/2,0)+7500,IF(F2439&lt;=70000,ROUNDUP(F2439/4,0)+17500,35000)))),MIN(IF(E2439&lt;=0,0,IF(E2439&lt;=12000,E2439,IF(E2439&lt;=32000,ROUNDUP(E2439/2,0)+6000,IF(E2439&lt;=56000,ROUNDUP(E2439/4,0)+14000,28000))))+IF(F2439&lt;=0,0,IF(F2439&lt;=15000,F2439,IF(F2439&lt;=40000,ROUNDUP(F2439/2,0)+7500,IF(F2439&lt;=70000,ROUNDUP(F2439/4,0)+17500,35000)))),28000))))</f>
        <v/>
      </c>
      <c r="T2439" s="18">
        <f>IF(G2439&lt;=0,0,IF(G2439&lt;=12000,G2439,IF(G2439&lt;=32000,ROUNDUP(G2439/2,0)+6000,IF(G2439&lt;=56000,ROUNDUP(G2439/4,0)+14000,28000))))</f>
        <v/>
      </c>
      <c r="U2439" s="18">
        <f>IF(I2439&lt;=0,IF(H2439&lt;=0,0,IF(H2439&lt;=12000,H2439,IF(H2439&lt;=32000,ROUNDUP(H2439/2,0)+6000,IF(H2439&lt;=56000,ROUNDUP(H2439/4,0)+14000,28000)))),IF(H2439&lt;=0,IF(I2439&lt;=0,0,IF(I2439&lt;=15000,I2439,IF(I2439&lt;=40000,ROUNDUP(I2439/2,0)+7500,IF(I2439&lt;=70000,ROUNDUP(I2439/4,0)+17500,35000)))),MAX(IF(I2439&lt;=0,0,IF(I2439&lt;=15000,I2439,IF(I2439&lt;=40000,ROUNDUP(I2439/2,0)+7500,IF(I2439&lt;=70000,ROUNDUP(I2439/4,0)+17500,35000)))),MIN(IF(H2439&lt;=0,0,IF(H2439&lt;=12000,H2439,IF(H2439&lt;=32000,ROUNDUP(H2439/2,0)+6000,IF(H2439&lt;=56000,ROUNDUP(H2439/4,0)+14000,28000))))+IF(I2439&lt;=0,0,IF(I2439&lt;=15000,I2439,IF(I2439&lt;=40000,ROUNDUP(I2439/2,0)+7500,IF(I2439&lt;=70000,ROUNDUP(I2439/4,0)+17500,35000)))),28000))))</f>
        <v/>
      </c>
      <c r="V2439" s="18">
        <f>MIN(70000,S2439+T2439+U2439)</f>
        <v/>
      </c>
      <c r="W2439" s="18">
        <f>MAX(0,ROUNDDOWN(M2439-J2439-N2439-K2439-0,-3))</f>
        <v/>
      </c>
      <c r="X2439" s="18">
        <f>MAX(0,ROUNDDOWN(M2439-J2439-N2439-K2439-R2439,-3))</f>
        <v/>
      </c>
      <c r="Y2439" s="18">
        <f>IF(W2439&lt;=0,0,ROUNDDOWN((W2439*LOOKUP(W2439,{0,1950001,3300001,6950001,9000001,18000001,40000001},{0.05,0.1,0.2,0.23,0.33,0.4,0.45})-LOOKUP(W2439,{0,1950001,3300001,6950001,9000001,18000001,40000001},{0,97500,427500,636000,1536000,2796000,4796000}))*1.021,-2))</f>
        <v/>
      </c>
      <c r="Z2439" s="18">
        <f>IF(X2439&lt;=0,0,ROUNDDOWN((X2439*LOOKUP(X2439,{0,1950001,3300001,6950001,9000001,18000001,40000001},{0.05,0.1,0.2,0.23,0.33,0.4,0.45})-LOOKUP(X2439,{0,1950001,3300001,6950001,9000001,18000001,40000001},{0,97500,427500,636000,1536000,2796000,4796000}))*1.021,-2))</f>
        <v/>
      </c>
      <c r="AA2439" s="18">
        <f>MAX(0,ROUNDDOWN(M2439-J2439-430000-L2439-0,-3))</f>
        <v/>
      </c>
      <c r="AB2439" s="18">
        <f>MAX(0,ROUNDDOWN(M2439-J2439-430000-L2439-V2439,-3))</f>
        <v/>
      </c>
      <c r="AC2439" s="18">
        <f>IF(M2439&lt;=450000,0,MAX(0,ROUNDDOWN(AA2439*0.06-MIN(50000,AA2439)*0.03,-2))+MAX(0,ROUNDDOWN(AA2439*0.04-MIN(50000,AA2439)*0.02,-2)))</f>
        <v/>
      </c>
      <c r="AD2439" s="18">
        <f>IF(M2439&lt;=450000,0,MAX(0,ROUNDDOWN(AB2439*0.06-MIN(50000,AB2439)*0.03,-2))+MAX(0,ROUNDDOWN(AB2439*0.04-MIN(50000,AB2439)*0.02,-2)))</f>
        <v/>
      </c>
      <c r="AE2439" s="18">
        <f>Y2439-Z2439</f>
        <v/>
      </c>
      <c r="AF2439" s="18">
        <f>AC2439-AD2439</f>
        <v/>
      </c>
      <c r="AG2439" s="18">
        <f>AE2439+AF2439</f>
        <v/>
      </c>
      <c r="AH2439" s="20">
        <f>IF(W2439&lt;=0,0,LOOKUP(W2439,{0,1950001,3300001,6950001,9000001,18000001,40000001},{0.05,0.1,0.2,0.23,0.33,0.4,0.45}))</f>
        <v/>
      </c>
    </row>
    <row r="2440">
      <c r="A2440" t="inlineStr">
        <is>
          <t>1万円刻み 一般8万円</t>
        </is>
      </c>
      <c r="B2440" s="18">
        <f>'4_1万円刻み'!$A$787</f>
        <v/>
      </c>
      <c r="C2440" s="19" t="n">
        <v>2026</v>
      </c>
      <c r="D2440" t="inlineStr">
        <is>
          <t>いいえ</t>
        </is>
      </c>
      <c r="E2440" s="18" t="n">
        <v>80000</v>
      </c>
      <c r="F2440" s="18" t="n">
        <v>0</v>
      </c>
      <c r="G2440" s="18" t="n">
        <v>0</v>
      </c>
      <c r="H2440" s="18" t="n">
        <v>0</v>
      </c>
      <c r="I2440" s="18" t="n">
        <v>0</v>
      </c>
      <c r="J2440" s="18">
        <f>ROUND(MIN(B2440/12,650000)*12*0.0915+MIN(B2440/12,1390000)*12*(0.0504+0)+B2440*0.005,0)</f>
        <v/>
      </c>
      <c r="K2440" s="18" t="n">
        <v>0</v>
      </c>
      <c r="L2440" s="18" t="n">
        <v>0</v>
      </c>
      <c r="M2440" s="18">
        <f>ROUND(IF(C2440&gt;=2026,IF(B2440&lt;741000,0,IF(B2440&lt;2191000,B2440-740000,IF(B2440&lt;2193000,1451000,IF(B2440&lt;2196000,1453000,IF(B2440&lt;2200000,1456000,IF(B2440&lt;3600000,ROUNDDOWN(B2440/4,-3)*2.8-80000,IF(B2440&lt;6600000,ROUNDDOWN(B2440/4,-3)*3.2-440000,IF(B2440&lt;8500000,ROUNDDOWN(B2440*0.9,0)-1100000,B2440-1950000)))))))),IF(B2440&lt;651000,0,IF(B2440&lt;1900000,B2440-650000,IF(B2440&lt;3600000,ROUNDDOWN(B2440/4,-3)*2.8-80000,IF(B2440&lt;6600000,ROUNDDOWN(B2440/4,-3)*3.2-440000,IF(B2440&lt;8500000,ROUNDDOWN(B2440*0.9,0)-1100000,B2440-1950000)))))),0)</f>
        <v/>
      </c>
      <c r="N2440" s="18">
        <f>IF(M2440&gt;23500000,NA(),IF(C2440&gt;=2026,IF(M2440&lt;=4890000,1040000,IF(M2440&lt;=6550000,670000,620000)),IF(M2440&lt;=1320000,950000,IF(M2440&lt;=3360000,880000,IF(M2440&lt;=4890000,680000,IF(M2440&lt;=6550000,630000,580000))))))</f>
        <v/>
      </c>
      <c r="O2440" s="18">
        <f>IF(F2440&lt;=0,IF(AND(D2440="はい",C2440&gt;=2026,C2440&lt;=2027),IF(E2440&lt;=0,0,IF(E2440&lt;=30000,E2440,IF(E2440&lt;=60000,ROUNDUP(E2440/2,0)+15000,IF(E2440&lt;=120000,ROUNDUP(E2440/4,0)+30000,60000)))),IF(E2440&lt;=0,0,IF(E2440&lt;=20000,E2440,IF(E2440&lt;=40000,ROUNDUP(E2440/2,0)+10000,IF(E2440&lt;=80000,ROUNDUP(E2440/4,0)+20000,40000))))),IF(E2440&lt;=0,IF(F2440&lt;=0,0,IF(F2440&lt;=25000,F2440,IF(F2440&lt;=50000,ROUNDUP(F2440/2,0)+12500,IF(F2440&lt;=100000,ROUNDUP(F2440/4,0)+25000,50000)))),MAX(IF(F2440&lt;=0,0,IF(F2440&lt;=25000,F2440,IF(F2440&lt;=50000,ROUNDUP(F2440/2,0)+12500,IF(F2440&lt;=100000,ROUNDUP(F2440/4,0)+25000,50000)))),MIN(IF(AND(D2440="はい",C2440&gt;=2026,C2440&lt;=2027),IF(E2440&lt;=0,0,IF(E2440&lt;=30000,E2440,IF(E2440&lt;=60000,ROUNDUP(E2440/2,0)+15000,IF(E2440&lt;=120000,ROUNDUP(E2440/4,0)+30000,60000)))),IF(E2440&lt;=0,0,IF(E2440&lt;=20000,E2440,IF(E2440&lt;=40000,ROUNDUP(E2440/2,0)+10000,IF(E2440&lt;=80000,ROUNDUP(E2440/4,0)+20000,40000)))))+IF(F2440&lt;=0,0,IF(F2440&lt;=25000,F2440,IF(F2440&lt;=50000,ROUNDUP(F2440/2,0)+12500,IF(F2440&lt;=100000,ROUNDUP(F2440/4,0)+25000,50000)))),IF(AND(D2440="はい",C2440&gt;=2026,C2440&lt;=2027),60000,40000)))))</f>
        <v/>
      </c>
      <c r="P2440" s="18">
        <f>IF(G2440&lt;=0,0,IF(G2440&lt;=20000,G2440,IF(G2440&lt;=40000,ROUNDUP(G2440/2,0)+10000,IF(G2440&lt;=80000,ROUNDUP(G2440/4,0)+20000,40000))))</f>
        <v/>
      </c>
      <c r="Q2440" s="18">
        <f>IF(I2440&lt;=0,IF(H2440&lt;=0,0,IF(H2440&lt;=20000,H2440,IF(H2440&lt;=40000,ROUNDUP(H2440/2,0)+10000,IF(H2440&lt;=80000,ROUNDUP(H2440/4,0)+20000,40000)))),IF(H2440&lt;=0,IF(I2440&lt;=0,0,IF(I2440&lt;=25000,I2440,IF(I2440&lt;=50000,ROUNDUP(I2440/2,0)+12500,IF(I2440&lt;=100000,ROUNDUP(I2440/4,0)+25000,50000)))),MAX(IF(I2440&lt;=0,0,IF(I2440&lt;=25000,I2440,IF(I2440&lt;=50000,ROUNDUP(I2440/2,0)+12500,IF(I2440&lt;=100000,ROUNDUP(I2440/4,0)+25000,50000)))),MIN(IF(H2440&lt;=0,0,IF(H2440&lt;=20000,H2440,IF(H2440&lt;=40000,ROUNDUP(H2440/2,0)+10000,IF(H2440&lt;=80000,ROUNDUP(H2440/4,0)+20000,40000))))+IF(I2440&lt;=0,0,IF(I2440&lt;=25000,I2440,IF(I2440&lt;=50000,ROUNDUP(I2440/2,0)+12500,IF(I2440&lt;=100000,ROUNDUP(I2440/4,0)+25000,50000)))),40000))))</f>
        <v/>
      </c>
      <c r="R2440" s="18">
        <f>MIN(120000,O2440+P2440+Q2440)</f>
        <v/>
      </c>
      <c r="S2440" s="18">
        <f>IF(F2440&lt;=0,IF(E2440&lt;=0,0,IF(E2440&lt;=12000,E2440,IF(E2440&lt;=32000,ROUNDUP(E2440/2,0)+6000,IF(E2440&lt;=56000,ROUNDUP(E2440/4,0)+14000,28000)))),IF(E2440&lt;=0,IF(F2440&lt;=0,0,IF(F2440&lt;=15000,F2440,IF(F2440&lt;=40000,ROUNDUP(F2440/2,0)+7500,IF(F2440&lt;=70000,ROUNDUP(F2440/4,0)+17500,35000)))),MAX(IF(F2440&lt;=0,0,IF(F2440&lt;=15000,F2440,IF(F2440&lt;=40000,ROUNDUP(F2440/2,0)+7500,IF(F2440&lt;=70000,ROUNDUP(F2440/4,0)+17500,35000)))),MIN(IF(E2440&lt;=0,0,IF(E2440&lt;=12000,E2440,IF(E2440&lt;=32000,ROUNDUP(E2440/2,0)+6000,IF(E2440&lt;=56000,ROUNDUP(E2440/4,0)+14000,28000))))+IF(F2440&lt;=0,0,IF(F2440&lt;=15000,F2440,IF(F2440&lt;=40000,ROUNDUP(F2440/2,0)+7500,IF(F2440&lt;=70000,ROUNDUP(F2440/4,0)+17500,35000)))),28000))))</f>
        <v/>
      </c>
      <c r="T2440" s="18">
        <f>IF(G2440&lt;=0,0,IF(G2440&lt;=12000,G2440,IF(G2440&lt;=32000,ROUNDUP(G2440/2,0)+6000,IF(G2440&lt;=56000,ROUNDUP(G2440/4,0)+14000,28000))))</f>
        <v/>
      </c>
      <c r="U2440" s="18">
        <f>IF(I2440&lt;=0,IF(H2440&lt;=0,0,IF(H2440&lt;=12000,H2440,IF(H2440&lt;=32000,ROUNDUP(H2440/2,0)+6000,IF(H2440&lt;=56000,ROUNDUP(H2440/4,0)+14000,28000)))),IF(H2440&lt;=0,IF(I2440&lt;=0,0,IF(I2440&lt;=15000,I2440,IF(I2440&lt;=40000,ROUNDUP(I2440/2,0)+7500,IF(I2440&lt;=70000,ROUNDUP(I2440/4,0)+17500,35000)))),MAX(IF(I2440&lt;=0,0,IF(I2440&lt;=15000,I2440,IF(I2440&lt;=40000,ROUNDUP(I2440/2,0)+7500,IF(I2440&lt;=70000,ROUNDUP(I2440/4,0)+17500,35000)))),MIN(IF(H2440&lt;=0,0,IF(H2440&lt;=12000,H2440,IF(H2440&lt;=32000,ROUNDUP(H2440/2,0)+6000,IF(H2440&lt;=56000,ROUNDUP(H2440/4,0)+14000,28000))))+IF(I2440&lt;=0,0,IF(I2440&lt;=15000,I2440,IF(I2440&lt;=40000,ROUNDUP(I2440/2,0)+7500,IF(I2440&lt;=70000,ROUNDUP(I2440/4,0)+17500,35000)))),28000))))</f>
        <v/>
      </c>
      <c r="V2440" s="18">
        <f>MIN(70000,S2440+T2440+U2440)</f>
        <v/>
      </c>
      <c r="W2440" s="18">
        <f>MAX(0,ROUNDDOWN(M2440-J2440-N2440-K2440-0,-3))</f>
        <v/>
      </c>
      <c r="X2440" s="18">
        <f>MAX(0,ROUNDDOWN(M2440-J2440-N2440-K2440-R2440,-3))</f>
        <v/>
      </c>
      <c r="Y2440" s="18">
        <f>IF(W2440&lt;=0,0,ROUNDDOWN((W2440*LOOKUP(W2440,{0,1950001,3300001,6950001,9000001,18000001,40000001},{0.05,0.1,0.2,0.23,0.33,0.4,0.45})-LOOKUP(W2440,{0,1950001,3300001,6950001,9000001,18000001,40000001},{0,97500,427500,636000,1536000,2796000,4796000}))*1.021,-2))</f>
        <v/>
      </c>
      <c r="Z2440" s="18">
        <f>IF(X2440&lt;=0,0,ROUNDDOWN((X2440*LOOKUP(X2440,{0,1950001,3300001,6950001,9000001,18000001,40000001},{0.05,0.1,0.2,0.23,0.33,0.4,0.45})-LOOKUP(X2440,{0,1950001,3300001,6950001,9000001,18000001,40000001},{0,97500,427500,636000,1536000,2796000,4796000}))*1.021,-2))</f>
        <v/>
      </c>
      <c r="AA2440" s="18">
        <f>MAX(0,ROUNDDOWN(M2440-J2440-430000-L2440-0,-3))</f>
        <v/>
      </c>
      <c r="AB2440" s="18">
        <f>MAX(0,ROUNDDOWN(M2440-J2440-430000-L2440-V2440,-3))</f>
        <v/>
      </c>
      <c r="AC2440" s="18">
        <f>IF(M2440&lt;=450000,0,MAX(0,ROUNDDOWN(AA2440*0.06-MIN(50000,AA2440)*0.03,-2))+MAX(0,ROUNDDOWN(AA2440*0.04-MIN(50000,AA2440)*0.02,-2)))</f>
        <v/>
      </c>
      <c r="AD2440" s="18">
        <f>IF(M2440&lt;=450000,0,MAX(0,ROUNDDOWN(AB2440*0.06-MIN(50000,AB2440)*0.03,-2))+MAX(0,ROUNDDOWN(AB2440*0.04-MIN(50000,AB2440)*0.02,-2)))</f>
        <v/>
      </c>
      <c r="AE2440" s="18">
        <f>Y2440-Z2440</f>
        <v/>
      </c>
      <c r="AF2440" s="18">
        <f>AC2440-AD2440</f>
        <v/>
      </c>
      <c r="AG2440" s="18">
        <f>AE2440+AF2440</f>
        <v/>
      </c>
      <c r="AH2440" s="20">
        <f>IF(W2440&lt;=0,0,LOOKUP(W2440,{0,1950001,3300001,6950001,9000001,18000001,40000001},{0.05,0.1,0.2,0.23,0.33,0.4,0.45}))</f>
        <v/>
      </c>
    </row>
    <row r="2441">
      <c r="A2441" t="inlineStr">
        <is>
          <t>1万円刻み 特例あり一般12万円</t>
        </is>
      </c>
      <c r="B2441" s="18">
        <f>'4_1万円刻み'!$A$787</f>
        <v/>
      </c>
      <c r="C2441" s="19" t="n">
        <v>2026</v>
      </c>
      <c r="D2441" t="inlineStr">
        <is>
          <t>はい</t>
        </is>
      </c>
      <c r="E2441" s="18" t="n">
        <v>120000</v>
      </c>
      <c r="F2441" s="18" t="n">
        <v>0</v>
      </c>
      <c r="G2441" s="18" t="n">
        <v>0</v>
      </c>
      <c r="H2441" s="18" t="n">
        <v>0</v>
      </c>
      <c r="I2441" s="18" t="n">
        <v>0</v>
      </c>
      <c r="J2441" s="18">
        <f>ROUND(MIN(B2441/12,650000)*12*0.0915+MIN(B2441/12,1390000)*12*(0.0504+0)+B2441*0.005,0)</f>
        <v/>
      </c>
      <c r="K2441" s="18" t="n">
        <v>0</v>
      </c>
      <c r="L2441" s="18" t="n">
        <v>0</v>
      </c>
      <c r="M2441" s="18">
        <f>ROUND(IF(C2441&gt;=2026,IF(B2441&lt;741000,0,IF(B2441&lt;2191000,B2441-740000,IF(B2441&lt;2193000,1451000,IF(B2441&lt;2196000,1453000,IF(B2441&lt;2200000,1456000,IF(B2441&lt;3600000,ROUNDDOWN(B2441/4,-3)*2.8-80000,IF(B2441&lt;6600000,ROUNDDOWN(B2441/4,-3)*3.2-440000,IF(B2441&lt;8500000,ROUNDDOWN(B2441*0.9,0)-1100000,B2441-1950000)))))))),IF(B2441&lt;651000,0,IF(B2441&lt;1900000,B2441-650000,IF(B2441&lt;3600000,ROUNDDOWN(B2441/4,-3)*2.8-80000,IF(B2441&lt;6600000,ROUNDDOWN(B2441/4,-3)*3.2-440000,IF(B2441&lt;8500000,ROUNDDOWN(B2441*0.9,0)-1100000,B2441-1950000)))))),0)</f>
        <v/>
      </c>
      <c r="N2441" s="18">
        <f>IF(M2441&gt;23500000,NA(),IF(C2441&gt;=2026,IF(M2441&lt;=4890000,1040000,IF(M2441&lt;=6550000,670000,620000)),IF(M2441&lt;=1320000,950000,IF(M2441&lt;=3360000,880000,IF(M2441&lt;=4890000,680000,IF(M2441&lt;=6550000,630000,580000))))))</f>
        <v/>
      </c>
      <c r="O2441" s="18">
        <f>IF(F2441&lt;=0,IF(AND(D2441="はい",C2441&gt;=2026,C2441&lt;=2027),IF(E2441&lt;=0,0,IF(E2441&lt;=30000,E2441,IF(E2441&lt;=60000,ROUNDUP(E2441/2,0)+15000,IF(E2441&lt;=120000,ROUNDUP(E2441/4,0)+30000,60000)))),IF(E2441&lt;=0,0,IF(E2441&lt;=20000,E2441,IF(E2441&lt;=40000,ROUNDUP(E2441/2,0)+10000,IF(E2441&lt;=80000,ROUNDUP(E2441/4,0)+20000,40000))))),IF(E2441&lt;=0,IF(F2441&lt;=0,0,IF(F2441&lt;=25000,F2441,IF(F2441&lt;=50000,ROUNDUP(F2441/2,0)+12500,IF(F2441&lt;=100000,ROUNDUP(F2441/4,0)+25000,50000)))),MAX(IF(F2441&lt;=0,0,IF(F2441&lt;=25000,F2441,IF(F2441&lt;=50000,ROUNDUP(F2441/2,0)+12500,IF(F2441&lt;=100000,ROUNDUP(F2441/4,0)+25000,50000)))),MIN(IF(AND(D2441="はい",C2441&gt;=2026,C2441&lt;=2027),IF(E2441&lt;=0,0,IF(E2441&lt;=30000,E2441,IF(E2441&lt;=60000,ROUNDUP(E2441/2,0)+15000,IF(E2441&lt;=120000,ROUNDUP(E2441/4,0)+30000,60000)))),IF(E2441&lt;=0,0,IF(E2441&lt;=20000,E2441,IF(E2441&lt;=40000,ROUNDUP(E2441/2,0)+10000,IF(E2441&lt;=80000,ROUNDUP(E2441/4,0)+20000,40000)))))+IF(F2441&lt;=0,0,IF(F2441&lt;=25000,F2441,IF(F2441&lt;=50000,ROUNDUP(F2441/2,0)+12500,IF(F2441&lt;=100000,ROUNDUP(F2441/4,0)+25000,50000)))),IF(AND(D2441="はい",C2441&gt;=2026,C2441&lt;=2027),60000,40000)))))</f>
        <v/>
      </c>
      <c r="P2441" s="18">
        <f>IF(G2441&lt;=0,0,IF(G2441&lt;=20000,G2441,IF(G2441&lt;=40000,ROUNDUP(G2441/2,0)+10000,IF(G2441&lt;=80000,ROUNDUP(G2441/4,0)+20000,40000))))</f>
        <v/>
      </c>
      <c r="Q2441" s="18">
        <f>IF(I2441&lt;=0,IF(H2441&lt;=0,0,IF(H2441&lt;=20000,H2441,IF(H2441&lt;=40000,ROUNDUP(H2441/2,0)+10000,IF(H2441&lt;=80000,ROUNDUP(H2441/4,0)+20000,40000)))),IF(H2441&lt;=0,IF(I2441&lt;=0,0,IF(I2441&lt;=25000,I2441,IF(I2441&lt;=50000,ROUNDUP(I2441/2,0)+12500,IF(I2441&lt;=100000,ROUNDUP(I2441/4,0)+25000,50000)))),MAX(IF(I2441&lt;=0,0,IF(I2441&lt;=25000,I2441,IF(I2441&lt;=50000,ROUNDUP(I2441/2,0)+12500,IF(I2441&lt;=100000,ROUNDUP(I2441/4,0)+25000,50000)))),MIN(IF(H2441&lt;=0,0,IF(H2441&lt;=20000,H2441,IF(H2441&lt;=40000,ROUNDUP(H2441/2,0)+10000,IF(H2441&lt;=80000,ROUNDUP(H2441/4,0)+20000,40000))))+IF(I2441&lt;=0,0,IF(I2441&lt;=25000,I2441,IF(I2441&lt;=50000,ROUNDUP(I2441/2,0)+12500,IF(I2441&lt;=100000,ROUNDUP(I2441/4,0)+25000,50000)))),40000))))</f>
        <v/>
      </c>
      <c r="R2441" s="18">
        <f>MIN(120000,O2441+P2441+Q2441)</f>
        <v/>
      </c>
      <c r="S2441" s="18">
        <f>IF(F2441&lt;=0,IF(E2441&lt;=0,0,IF(E2441&lt;=12000,E2441,IF(E2441&lt;=32000,ROUNDUP(E2441/2,0)+6000,IF(E2441&lt;=56000,ROUNDUP(E2441/4,0)+14000,28000)))),IF(E2441&lt;=0,IF(F2441&lt;=0,0,IF(F2441&lt;=15000,F2441,IF(F2441&lt;=40000,ROUNDUP(F2441/2,0)+7500,IF(F2441&lt;=70000,ROUNDUP(F2441/4,0)+17500,35000)))),MAX(IF(F2441&lt;=0,0,IF(F2441&lt;=15000,F2441,IF(F2441&lt;=40000,ROUNDUP(F2441/2,0)+7500,IF(F2441&lt;=70000,ROUNDUP(F2441/4,0)+17500,35000)))),MIN(IF(E2441&lt;=0,0,IF(E2441&lt;=12000,E2441,IF(E2441&lt;=32000,ROUNDUP(E2441/2,0)+6000,IF(E2441&lt;=56000,ROUNDUP(E2441/4,0)+14000,28000))))+IF(F2441&lt;=0,0,IF(F2441&lt;=15000,F2441,IF(F2441&lt;=40000,ROUNDUP(F2441/2,0)+7500,IF(F2441&lt;=70000,ROUNDUP(F2441/4,0)+17500,35000)))),28000))))</f>
        <v/>
      </c>
      <c r="T2441" s="18">
        <f>IF(G2441&lt;=0,0,IF(G2441&lt;=12000,G2441,IF(G2441&lt;=32000,ROUNDUP(G2441/2,0)+6000,IF(G2441&lt;=56000,ROUNDUP(G2441/4,0)+14000,28000))))</f>
        <v/>
      </c>
      <c r="U2441" s="18">
        <f>IF(I2441&lt;=0,IF(H2441&lt;=0,0,IF(H2441&lt;=12000,H2441,IF(H2441&lt;=32000,ROUNDUP(H2441/2,0)+6000,IF(H2441&lt;=56000,ROUNDUP(H2441/4,0)+14000,28000)))),IF(H2441&lt;=0,IF(I2441&lt;=0,0,IF(I2441&lt;=15000,I2441,IF(I2441&lt;=40000,ROUNDUP(I2441/2,0)+7500,IF(I2441&lt;=70000,ROUNDUP(I2441/4,0)+17500,35000)))),MAX(IF(I2441&lt;=0,0,IF(I2441&lt;=15000,I2441,IF(I2441&lt;=40000,ROUNDUP(I2441/2,0)+7500,IF(I2441&lt;=70000,ROUNDUP(I2441/4,0)+17500,35000)))),MIN(IF(H2441&lt;=0,0,IF(H2441&lt;=12000,H2441,IF(H2441&lt;=32000,ROUNDUP(H2441/2,0)+6000,IF(H2441&lt;=56000,ROUNDUP(H2441/4,0)+14000,28000))))+IF(I2441&lt;=0,0,IF(I2441&lt;=15000,I2441,IF(I2441&lt;=40000,ROUNDUP(I2441/2,0)+7500,IF(I2441&lt;=70000,ROUNDUP(I2441/4,0)+17500,35000)))),28000))))</f>
        <v/>
      </c>
      <c r="V2441" s="18">
        <f>MIN(70000,S2441+T2441+U2441)</f>
        <v/>
      </c>
      <c r="W2441" s="18">
        <f>MAX(0,ROUNDDOWN(M2441-J2441-N2441-K2441-0,-3))</f>
        <v/>
      </c>
      <c r="X2441" s="18">
        <f>MAX(0,ROUNDDOWN(M2441-J2441-N2441-K2441-R2441,-3))</f>
        <v/>
      </c>
      <c r="Y2441" s="18">
        <f>IF(W2441&lt;=0,0,ROUNDDOWN((W2441*LOOKUP(W2441,{0,1950001,3300001,6950001,9000001,18000001,40000001},{0.05,0.1,0.2,0.23,0.33,0.4,0.45})-LOOKUP(W2441,{0,1950001,3300001,6950001,9000001,18000001,40000001},{0,97500,427500,636000,1536000,2796000,4796000}))*1.021,-2))</f>
        <v/>
      </c>
      <c r="Z2441" s="18">
        <f>IF(X2441&lt;=0,0,ROUNDDOWN((X2441*LOOKUP(X2441,{0,1950001,3300001,6950001,9000001,18000001,40000001},{0.05,0.1,0.2,0.23,0.33,0.4,0.45})-LOOKUP(X2441,{0,1950001,3300001,6950001,9000001,18000001,40000001},{0,97500,427500,636000,1536000,2796000,4796000}))*1.021,-2))</f>
        <v/>
      </c>
      <c r="AA2441" s="18">
        <f>MAX(0,ROUNDDOWN(M2441-J2441-430000-L2441-0,-3))</f>
        <v/>
      </c>
      <c r="AB2441" s="18">
        <f>MAX(0,ROUNDDOWN(M2441-J2441-430000-L2441-V2441,-3))</f>
        <v/>
      </c>
      <c r="AC2441" s="18">
        <f>IF(M2441&lt;=450000,0,MAX(0,ROUNDDOWN(AA2441*0.06-MIN(50000,AA2441)*0.03,-2))+MAX(0,ROUNDDOWN(AA2441*0.04-MIN(50000,AA2441)*0.02,-2)))</f>
        <v/>
      </c>
      <c r="AD2441" s="18">
        <f>IF(M2441&lt;=450000,0,MAX(0,ROUNDDOWN(AB2441*0.06-MIN(50000,AB2441)*0.03,-2))+MAX(0,ROUNDDOWN(AB2441*0.04-MIN(50000,AB2441)*0.02,-2)))</f>
        <v/>
      </c>
      <c r="AE2441" s="18">
        <f>Y2441-Z2441</f>
        <v/>
      </c>
      <c r="AF2441" s="18">
        <f>AC2441-AD2441</f>
        <v/>
      </c>
      <c r="AG2441" s="18">
        <f>AE2441+AF2441</f>
        <v/>
      </c>
      <c r="AH2441" s="20">
        <f>IF(W2441&lt;=0,0,LOOKUP(W2441,{0,1950001,3300001,6950001,9000001,18000001,40000001},{0.05,0.1,0.2,0.23,0.33,0.4,0.45}))</f>
        <v/>
      </c>
    </row>
    <row r="2442">
      <c r="A2442" t="inlineStr">
        <is>
          <t>1万円刻み 3区分8万円ずつ</t>
        </is>
      </c>
      <c r="B2442" s="18">
        <f>'4_1万円刻み'!$A$788</f>
        <v/>
      </c>
      <c r="C2442" s="19" t="n">
        <v>2026</v>
      </c>
      <c r="D2442" t="inlineStr">
        <is>
          <t>いいえ</t>
        </is>
      </c>
      <c r="E2442" s="18" t="n">
        <v>80000</v>
      </c>
      <c r="F2442" s="18" t="n">
        <v>0</v>
      </c>
      <c r="G2442" s="18" t="n">
        <v>80000</v>
      </c>
      <c r="H2442" s="18" t="n">
        <v>80000</v>
      </c>
      <c r="I2442" s="18" t="n">
        <v>0</v>
      </c>
      <c r="J2442" s="18">
        <f>ROUND(MIN(B2442/12,650000)*12*0.0915+MIN(B2442/12,1390000)*12*(0.0504+0)+B2442*0.005,0)</f>
        <v/>
      </c>
      <c r="K2442" s="18" t="n">
        <v>0</v>
      </c>
      <c r="L2442" s="18" t="n">
        <v>0</v>
      </c>
      <c r="M2442" s="18">
        <f>ROUND(IF(C2442&gt;=2026,IF(B2442&lt;741000,0,IF(B2442&lt;2191000,B2442-740000,IF(B2442&lt;2193000,1451000,IF(B2442&lt;2196000,1453000,IF(B2442&lt;2200000,1456000,IF(B2442&lt;3600000,ROUNDDOWN(B2442/4,-3)*2.8-80000,IF(B2442&lt;6600000,ROUNDDOWN(B2442/4,-3)*3.2-440000,IF(B2442&lt;8500000,ROUNDDOWN(B2442*0.9,0)-1100000,B2442-1950000)))))))),IF(B2442&lt;651000,0,IF(B2442&lt;1900000,B2442-650000,IF(B2442&lt;3600000,ROUNDDOWN(B2442/4,-3)*2.8-80000,IF(B2442&lt;6600000,ROUNDDOWN(B2442/4,-3)*3.2-440000,IF(B2442&lt;8500000,ROUNDDOWN(B2442*0.9,0)-1100000,B2442-1950000)))))),0)</f>
        <v/>
      </c>
      <c r="N2442" s="18">
        <f>IF(M2442&gt;23500000,NA(),IF(C2442&gt;=2026,IF(M2442&lt;=4890000,1040000,IF(M2442&lt;=6550000,670000,620000)),IF(M2442&lt;=1320000,950000,IF(M2442&lt;=3360000,880000,IF(M2442&lt;=4890000,680000,IF(M2442&lt;=6550000,630000,580000))))))</f>
        <v/>
      </c>
      <c r="O2442" s="18">
        <f>IF(F2442&lt;=0,IF(AND(D2442="はい",C2442&gt;=2026,C2442&lt;=2027),IF(E2442&lt;=0,0,IF(E2442&lt;=30000,E2442,IF(E2442&lt;=60000,ROUNDUP(E2442/2,0)+15000,IF(E2442&lt;=120000,ROUNDUP(E2442/4,0)+30000,60000)))),IF(E2442&lt;=0,0,IF(E2442&lt;=20000,E2442,IF(E2442&lt;=40000,ROUNDUP(E2442/2,0)+10000,IF(E2442&lt;=80000,ROUNDUP(E2442/4,0)+20000,40000))))),IF(E2442&lt;=0,IF(F2442&lt;=0,0,IF(F2442&lt;=25000,F2442,IF(F2442&lt;=50000,ROUNDUP(F2442/2,0)+12500,IF(F2442&lt;=100000,ROUNDUP(F2442/4,0)+25000,50000)))),MAX(IF(F2442&lt;=0,0,IF(F2442&lt;=25000,F2442,IF(F2442&lt;=50000,ROUNDUP(F2442/2,0)+12500,IF(F2442&lt;=100000,ROUNDUP(F2442/4,0)+25000,50000)))),MIN(IF(AND(D2442="はい",C2442&gt;=2026,C2442&lt;=2027),IF(E2442&lt;=0,0,IF(E2442&lt;=30000,E2442,IF(E2442&lt;=60000,ROUNDUP(E2442/2,0)+15000,IF(E2442&lt;=120000,ROUNDUP(E2442/4,0)+30000,60000)))),IF(E2442&lt;=0,0,IF(E2442&lt;=20000,E2442,IF(E2442&lt;=40000,ROUNDUP(E2442/2,0)+10000,IF(E2442&lt;=80000,ROUNDUP(E2442/4,0)+20000,40000)))))+IF(F2442&lt;=0,0,IF(F2442&lt;=25000,F2442,IF(F2442&lt;=50000,ROUNDUP(F2442/2,0)+12500,IF(F2442&lt;=100000,ROUNDUP(F2442/4,0)+25000,50000)))),IF(AND(D2442="はい",C2442&gt;=2026,C2442&lt;=2027),60000,40000)))))</f>
        <v/>
      </c>
      <c r="P2442" s="18">
        <f>IF(G2442&lt;=0,0,IF(G2442&lt;=20000,G2442,IF(G2442&lt;=40000,ROUNDUP(G2442/2,0)+10000,IF(G2442&lt;=80000,ROUNDUP(G2442/4,0)+20000,40000))))</f>
        <v/>
      </c>
      <c r="Q2442" s="18">
        <f>IF(I2442&lt;=0,IF(H2442&lt;=0,0,IF(H2442&lt;=20000,H2442,IF(H2442&lt;=40000,ROUNDUP(H2442/2,0)+10000,IF(H2442&lt;=80000,ROUNDUP(H2442/4,0)+20000,40000)))),IF(H2442&lt;=0,IF(I2442&lt;=0,0,IF(I2442&lt;=25000,I2442,IF(I2442&lt;=50000,ROUNDUP(I2442/2,0)+12500,IF(I2442&lt;=100000,ROUNDUP(I2442/4,0)+25000,50000)))),MAX(IF(I2442&lt;=0,0,IF(I2442&lt;=25000,I2442,IF(I2442&lt;=50000,ROUNDUP(I2442/2,0)+12500,IF(I2442&lt;=100000,ROUNDUP(I2442/4,0)+25000,50000)))),MIN(IF(H2442&lt;=0,0,IF(H2442&lt;=20000,H2442,IF(H2442&lt;=40000,ROUNDUP(H2442/2,0)+10000,IF(H2442&lt;=80000,ROUNDUP(H2442/4,0)+20000,40000))))+IF(I2442&lt;=0,0,IF(I2442&lt;=25000,I2442,IF(I2442&lt;=50000,ROUNDUP(I2442/2,0)+12500,IF(I2442&lt;=100000,ROUNDUP(I2442/4,0)+25000,50000)))),40000))))</f>
        <v/>
      </c>
      <c r="R2442" s="18">
        <f>MIN(120000,O2442+P2442+Q2442)</f>
        <v/>
      </c>
      <c r="S2442" s="18">
        <f>IF(F2442&lt;=0,IF(E2442&lt;=0,0,IF(E2442&lt;=12000,E2442,IF(E2442&lt;=32000,ROUNDUP(E2442/2,0)+6000,IF(E2442&lt;=56000,ROUNDUP(E2442/4,0)+14000,28000)))),IF(E2442&lt;=0,IF(F2442&lt;=0,0,IF(F2442&lt;=15000,F2442,IF(F2442&lt;=40000,ROUNDUP(F2442/2,0)+7500,IF(F2442&lt;=70000,ROUNDUP(F2442/4,0)+17500,35000)))),MAX(IF(F2442&lt;=0,0,IF(F2442&lt;=15000,F2442,IF(F2442&lt;=40000,ROUNDUP(F2442/2,0)+7500,IF(F2442&lt;=70000,ROUNDUP(F2442/4,0)+17500,35000)))),MIN(IF(E2442&lt;=0,0,IF(E2442&lt;=12000,E2442,IF(E2442&lt;=32000,ROUNDUP(E2442/2,0)+6000,IF(E2442&lt;=56000,ROUNDUP(E2442/4,0)+14000,28000))))+IF(F2442&lt;=0,0,IF(F2442&lt;=15000,F2442,IF(F2442&lt;=40000,ROUNDUP(F2442/2,0)+7500,IF(F2442&lt;=70000,ROUNDUP(F2442/4,0)+17500,35000)))),28000))))</f>
        <v/>
      </c>
      <c r="T2442" s="18">
        <f>IF(G2442&lt;=0,0,IF(G2442&lt;=12000,G2442,IF(G2442&lt;=32000,ROUNDUP(G2442/2,0)+6000,IF(G2442&lt;=56000,ROUNDUP(G2442/4,0)+14000,28000))))</f>
        <v/>
      </c>
      <c r="U2442" s="18">
        <f>IF(I2442&lt;=0,IF(H2442&lt;=0,0,IF(H2442&lt;=12000,H2442,IF(H2442&lt;=32000,ROUNDUP(H2442/2,0)+6000,IF(H2442&lt;=56000,ROUNDUP(H2442/4,0)+14000,28000)))),IF(H2442&lt;=0,IF(I2442&lt;=0,0,IF(I2442&lt;=15000,I2442,IF(I2442&lt;=40000,ROUNDUP(I2442/2,0)+7500,IF(I2442&lt;=70000,ROUNDUP(I2442/4,0)+17500,35000)))),MAX(IF(I2442&lt;=0,0,IF(I2442&lt;=15000,I2442,IF(I2442&lt;=40000,ROUNDUP(I2442/2,0)+7500,IF(I2442&lt;=70000,ROUNDUP(I2442/4,0)+17500,35000)))),MIN(IF(H2442&lt;=0,0,IF(H2442&lt;=12000,H2442,IF(H2442&lt;=32000,ROUNDUP(H2442/2,0)+6000,IF(H2442&lt;=56000,ROUNDUP(H2442/4,0)+14000,28000))))+IF(I2442&lt;=0,0,IF(I2442&lt;=15000,I2442,IF(I2442&lt;=40000,ROUNDUP(I2442/2,0)+7500,IF(I2442&lt;=70000,ROUNDUP(I2442/4,0)+17500,35000)))),28000))))</f>
        <v/>
      </c>
      <c r="V2442" s="18">
        <f>MIN(70000,S2442+T2442+U2442)</f>
        <v/>
      </c>
      <c r="W2442" s="18">
        <f>MAX(0,ROUNDDOWN(M2442-J2442-N2442-K2442-0,-3))</f>
        <v/>
      </c>
      <c r="X2442" s="18">
        <f>MAX(0,ROUNDDOWN(M2442-J2442-N2442-K2442-R2442,-3))</f>
        <v/>
      </c>
      <c r="Y2442" s="18">
        <f>IF(W2442&lt;=0,0,ROUNDDOWN((W2442*LOOKUP(W2442,{0,1950001,3300001,6950001,9000001,18000001,40000001},{0.05,0.1,0.2,0.23,0.33,0.4,0.45})-LOOKUP(W2442,{0,1950001,3300001,6950001,9000001,18000001,40000001},{0,97500,427500,636000,1536000,2796000,4796000}))*1.021,-2))</f>
        <v/>
      </c>
      <c r="Z2442" s="18">
        <f>IF(X2442&lt;=0,0,ROUNDDOWN((X2442*LOOKUP(X2442,{0,1950001,3300001,6950001,9000001,18000001,40000001},{0.05,0.1,0.2,0.23,0.33,0.4,0.45})-LOOKUP(X2442,{0,1950001,3300001,6950001,9000001,18000001,40000001},{0,97500,427500,636000,1536000,2796000,4796000}))*1.021,-2))</f>
        <v/>
      </c>
      <c r="AA2442" s="18">
        <f>MAX(0,ROUNDDOWN(M2442-J2442-430000-L2442-0,-3))</f>
        <v/>
      </c>
      <c r="AB2442" s="18">
        <f>MAX(0,ROUNDDOWN(M2442-J2442-430000-L2442-V2442,-3))</f>
        <v/>
      </c>
      <c r="AC2442" s="18">
        <f>IF(M2442&lt;=450000,0,MAX(0,ROUNDDOWN(AA2442*0.06-MIN(50000,AA2442)*0.03,-2))+MAX(0,ROUNDDOWN(AA2442*0.04-MIN(50000,AA2442)*0.02,-2)))</f>
        <v/>
      </c>
      <c r="AD2442" s="18">
        <f>IF(M2442&lt;=450000,0,MAX(0,ROUNDDOWN(AB2442*0.06-MIN(50000,AB2442)*0.03,-2))+MAX(0,ROUNDDOWN(AB2442*0.04-MIN(50000,AB2442)*0.02,-2)))</f>
        <v/>
      </c>
      <c r="AE2442" s="18">
        <f>Y2442-Z2442</f>
        <v/>
      </c>
      <c r="AF2442" s="18">
        <f>AC2442-AD2442</f>
        <v/>
      </c>
      <c r="AG2442" s="18">
        <f>AE2442+AF2442</f>
        <v/>
      </c>
      <c r="AH2442" s="20">
        <f>IF(W2442&lt;=0,0,LOOKUP(W2442,{0,1950001,3300001,6950001,9000001,18000001,40000001},{0.05,0.1,0.2,0.23,0.33,0.4,0.45}))</f>
        <v/>
      </c>
    </row>
    <row r="2443">
      <c r="A2443" t="inlineStr">
        <is>
          <t>1万円刻み 一般8万円</t>
        </is>
      </c>
      <c r="B2443" s="18">
        <f>'4_1万円刻み'!$A$788</f>
        <v/>
      </c>
      <c r="C2443" s="19" t="n">
        <v>2026</v>
      </c>
      <c r="D2443" t="inlineStr">
        <is>
          <t>いいえ</t>
        </is>
      </c>
      <c r="E2443" s="18" t="n">
        <v>80000</v>
      </c>
      <c r="F2443" s="18" t="n">
        <v>0</v>
      </c>
      <c r="G2443" s="18" t="n">
        <v>0</v>
      </c>
      <c r="H2443" s="18" t="n">
        <v>0</v>
      </c>
      <c r="I2443" s="18" t="n">
        <v>0</v>
      </c>
      <c r="J2443" s="18">
        <f>ROUND(MIN(B2443/12,650000)*12*0.0915+MIN(B2443/12,1390000)*12*(0.0504+0)+B2443*0.005,0)</f>
        <v/>
      </c>
      <c r="K2443" s="18" t="n">
        <v>0</v>
      </c>
      <c r="L2443" s="18" t="n">
        <v>0</v>
      </c>
      <c r="M2443" s="18">
        <f>ROUND(IF(C2443&gt;=2026,IF(B2443&lt;741000,0,IF(B2443&lt;2191000,B2443-740000,IF(B2443&lt;2193000,1451000,IF(B2443&lt;2196000,1453000,IF(B2443&lt;2200000,1456000,IF(B2443&lt;3600000,ROUNDDOWN(B2443/4,-3)*2.8-80000,IF(B2443&lt;6600000,ROUNDDOWN(B2443/4,-3)*3.2-440000,IF(B2443&lt;8500000,ROUNDDOWN(B2443*0.9,0)-1100000,B2443-1950000)))))))),IF(B2443&lt;651000,0,IF(B2443&lt;1900000,B2443-650000,IF(B2443&lt;3600000,ROUNDDOWN(B2443/4,-3)*2.8-80000,IF(B2443&lt;6600000,ROUNDDOWN(B2443/4,-3)*3.2-440000,IF(B2443&lt;8500000,ROUNDDOWN(B2443*0.9,0)-1100000,B2443-1950000)))))),0)</f>
        <v/>
      </c>
      <c r="N2443" s="18">
        <f>IF(M2443&gt;23500000,NA(),IF(C2443&gt;=2026,IF(M2443&lt;=4890000,1040000,IF(M2443&lt;=6550000,670000,620000)),IF(M2443&lt;=1320000,950000,IF(M2443&lt;=3360000,880000,IF(M2443&lt;=4890000,680000,IF(M2443&lt;=6550000,630000,580000))))))</f>
        <v/>
      </c>
      <c r="O2443" s="18">
        <f>IF(F2443&lt;=0,IF(AND(D2443="はい",C2443&gt;=2026,C2443&lt;=2027),IF(E2443&lt;=0,0,IF(E2443&lt;=30000,E2443,IF(E2443&lt;=60000,ROUNDUP(E2443/2,0)+15000,IF(E2443&lt;=120000,ROUNDUP(E2443/4,0)+30000,60000)))),IF(E2443&lt;=0,0,IF(E2443&lt;=20000,E2443,IF(E2443&lt;=40000,ROUNDUP(E2443/2,0)+10000,IF(E2443&lt;=80000,ROUNDUP(E2443/4,0)+20000,40000))))),IF(E2443&lt;=0,IF(F2443&lt;=0,0,IF(F2443&lt;=25000,F2443,IF(F2443&lt;=50000,ROUNDUP(F2443/2,0)+12500,IF(F2443&lt;=100000,ROUNDUP(F2443/4,0)+25000,50000)))),MAX(IF(F2443&lt;=0,0,IF(F2443&lt;=25000,F2443,IF(F2443&lt;=50000,ROUNDUP(F2443/2,0)+12500,IF(F2443&lt;=100000,ROUNDUP(F2443/4,0)+25000,50000)))),MIN(IF(AND(D2443="はい",C2443&gt;=2026,C2443&lt;=2027),IF(E2443&lt;=0,0,IF(E2443&lt;=30000,E2443,IF(E2443&lt;=60000,ROUNDUP(E2443/2,0)+15000,IF(E2443&lt;=120000,ROUNDUP(E2443/4,0)+30000,60000)))),IF(E2443&lt;=0,0,IF(E2443&lt;=20000,E2443,IF(E2443&lt;=40000,ROUNDUP(E2443/2,0)+10000,IF(E2443&lt;=80000,ROUNDUP(E2443/4,0)+20000,40000)))))+IF(F2443&lt;=0,0,IF(F2443&lt;=25000,F2443,IF(F2443&lt;=50000,ROUNDUP(F2443/2,0)+12500,IF(F2443&lt;=100000,ROUNDUP(F2443/4,0)+25000,50000)))),IF(AND(D2443="はい",C2443&gt;=2026,C2443&lt;=2027),60000,40000)))))</f>
        <v/>
      </c>
      <c r="P2443" s="18">
        <f>IF(G2443&lt;=0,0,IF(G2443&lt;=20000,G2443,IF(G2443&lt;=40000,ROUNDUP(G2443/2,0)+10000,IF(G2443&lt;=80000,ROUNDUP(G2443/4,0)+20000,40000))))</f>
        <v/>
      </c>
      <c r="Q2443" s="18">
        <f>IF(I2443&lt;=0,IF(H2443&lt;=0,0,IF(H2443&lt;=20000,H2443,IF(H2443&lt;=40000,ROUNDUP(H2443/2,0)+10000,IF(H2443&lt;=80000,ROUNDUP(H2443/4,0)+20000,40000)))),IF(H2443&lt;=0,IF(I2443&lt;=0,0,IF(I2443&lt;=25000,I2443,IF(I2443&lt;=50000,ROUNDUP(I2443/2,0)+12500,IF(I2443&lt;=100000,ROUNDUP(I2443/4,0)+25000,50000)))),MAX(IF(I2443&lt;=0,0,IF(I2443&lt;=25000,I2443,IF(I2443&lt;=50000,ROUNDUP(I2443/2,0)+12500,IF(I2443&lt;=100000,ROUNDUP(I2443/4,0)+25000,50000)))),MIN(IF(H2443&lt;=0,0,IF(H2443&lt;=20000,H2443,IF(H2443&lt;=40000,ROUNDUP(H2443/2,0)+10000,IF(H2443&lt;=80000,ROUNDUP(H2443/4,0)+20000,40000))))+IF(I2443&lt;=0,0,IF(I2443&lt;=25000,I2443,IF(I2443&lt;=50000,ROUNDUP(I2443/2,0)+12500,IF(I2443&lt;=100000,ROUNDUP(I2443/4,0)+25000,50000)))),40000))))</f>
        <v/>
      </c>
      <c r="R2443" s="18">
        <f>MIN(120000,O2443+P2443+Q2443)</f>
        <v/>
      </c>
      <c r="S2443" s="18">
        <f>IF(F2443&lt;=0,IF(E2443&lt;=0,0,IF(E2443&lt;=12000,E2443,IF(E2443&lt;=32000,ROUNDUP(E2443/2,0)+6000,IF(E2443&lt;=56000,ROUNDUP(E2443/4,0)+14000,28000)))),IF(E2443&lt;=0,IF(F2443&lt;=0,0,IF(F2443&lt;=15000,F2443,IF(F2443&lt;=40000,ROUNDUP(F2443/2,0)+7500,IF(F2443&lt;=70000,ROUNDUP(F2443/4,0)+17500,35000)))),MAX(IF(F2443&lt;=0,0,IF(F2443&lt;=15000,F2443,IF(F2443&lt;=40000,ROUNDUP(F2443/2,0)+7500,IF(F2443&lt;=70000,ROUNDUP(F2443/4,0)+17500,35000)))),MIN(IF(E2443&lt;=0,0,IF(E2443&lt;=12000,E2443,IF(E2443&lt;=32000,ROUNDUP(E2443/2,0)+6000,IF(E2443&lt;=56000,ROUNDUP(E2443/4,0)+14000,28000))))+IF(F2443&lt;=0,0,IF(F2443&lt;=15000,F2443,IF(F2443&lt;=40000,ROUNDUP(F2443/2,0)+7500,IF(F2443&lt;=70000,ROUNDUP(F2443/4,0)+17500,35000)))),28000))))</f>
        <v/>
      </c>
      <c r="T2443" s="18">
        <f>IF(G2443&lt;=0,0,IF(G2443&lt;=12000,G2443,IF(G2443&lt;=32000,ROUNDUP(G2443/2,0)+6000,IF(G2443&lt;=56000,ROUNDUP(G2443/4,0)+14000,28000))))</f>
        <v/>
      </c>
      <c r="U2443" s="18">
        <f>IF(I2443&lt;=0,IF(H2443&lt;=0,0,IF(H2443&lt;=12000,H2443,IF(H2443&lt;=32000,ROUNDUP(H2443/2,0)+6000,IF(H2443&lt;=56000,ROUNDUP(H2443/4,0)+14000,28000)))),IF(H2443&lt;=0,IF(I2443&lt;=0,0,IF(I2443&lt;=15000,I2443,IF(I2443&lt;=40000,ROUNDUP(I2443/2,0)+7500,IF(I2443&lt;=70000,ROUNDUP(I2443/4,0)+17500,35000)))),MAX(IF(I2443&lt;=0,0,IF(I2443&lt;=15000,I2443,IF(I2443&lt;=40000,ROUNDUP(I2443/2,0)+7500,IF(I2443&lt;=70000,ROUNDUP(I2443/4,0)+17500,35000)))),MIN(IF(H2443&lt;=0,0,IF(H2443&lt;=12000,H2443,IF(H2443&lt;=32000,ROUNDUP(H2443/2,0)+6000,IF(H2443&lt;=56000,ROUNDUP(H2443/4,0)+14000,28000))))+IF(I2443&lt;=0,0,IF(I2443&lt;=15000,I2443,IF(I2443&lt;=40000,ROUNDUP(I2443/2,0)+7500,IF(I2443&lt;=70000,ROUNDUP(I2443/4,0)+17500,35000)))),28000))))</f>
        <v/>
      </c>
      <c r="V2443" s="18">
        <f>MIN(70000,S2443+T2443+U2443)</f>
        <v/>
      </c>
      <c r="W2443" s="18">
        <f>MAX(0,ROUNDDOWN(M2443-J2443-N2443-K2443-0,-3))</f>
        <v/>
      </c>
      <c r="X2443" s="18">
        <f>MAX(0,ROUNDDOWN(M2443-J2443-N2443-K2443-R2443,-3))</f>
        <v/>
      </c>
      <c r="Y2443" s="18">
        <f>IF(W2443&lt;=0,0,ROUNDDOWN((W2443*LOOKUP(W2443,{0,1950001,3300001,6950001,9000001,18000001,40000001},{0.05,0.1,0.2,0.23,0.33,0.4,0.45})-LOOKUP(W2443,{0,1950001,3300001,6950001,9000001,18000001,40000001},{0,97500,427500,636000,1536000,2796000,4796000}))*1.021,-2))</f>
        <v/>
      </c>
      <c r="Z2443" s="18">
        <f>IF(X2443&lt;=0,0,ROUNDDOWN((X2443*LOOKUP(X2443,{0,1950001,3300001,6950001,9000001,18000001,40000001},{0.05,0.1,0.2,0.23,0.33,0.4,0.45})-LOOKUP(X2443,{0,1950001,3300001,6950001,9000001,18000001,40000001},{0,97500,427500,636000,1536000,2796000,4796000}))*1.021,-2))</f>
        <v/>
      </c>
      <c r="AA2443" s="18">
        <f>MAX(0,ROUNDDOWN(M2443-J2443-430000-L2443-0,-3))</f>
        <v/>
      </c>
      <c r="AB2443" s="18">
        <f>MAX(0,ROUNDDOWN(M2443-J2443-430000-L2443-V2443,-3))</f>
        <v/>
      </c>
      <c r="AC2443" s="18">
        <f>IF(M2443&lt;=450000,0,MAX(0,ROUNDDOWN(AA2443*0.06-MIN(50000,AA2443)*0.03,-2))+MAX(0,ROUNDDOWN(AA2443*0.04-MIN(50000,AA2443)*0.02,-2)))</f>
        <v/>
      </c>
      <c r="AD2443" s="18">
        <f>IF(M2443&lt;=450000,0,MAX(0,ROUNDDOWN(AB2443*0.06-MIN(50000,AB2443)*0.03,-2))+MAX(0,ROUNDDOWN(AB2443*0.04-MIN(50000,AB2443)*0.02,-2)))</f>
        <v/>
      </c>
      <c r="AE2443" s="18">
        <f>Y2443-Z2443</f>
        <v/>
      </c>
      <c r="AF2443" s="18">
        <f>AC2443-AD2443</f>
        <v/>
      </c>
      <c r="AG2443" s="18">
        <f>AE2443+AF2443</f>
        <v/>
      </c>
      <c r="AH2443" s="20">
        <f>IF(W2443&lt;=0,0,LOOKUP(W2443,{0,1950001,3300001,6950001,9000001,18000001,40000001},{0.05,0.1,0.2,0.23,0.33,0.4,0.45}))</f>
        <v/>
      </c>
    </row>
    <row r="2444">
      <c r="A2444" t="inlineStr">
        <is>
          <t>1万円刻み 特例あり一般12万円</t>
        </is>
      </c>
      <c r="B2444" s="18">
        <f>'4_1万円刻み'!$A$788</f>
        <v/>
      </c>
      <c r="C2444" s="19" t="n">
        <v>2026</v>
      </c>
      <c r="D2444" t="inlineStr">
        <is>
          <t>はい</t>
        </is>
      </c>
      <c r="E2444" s="18" t="n">
        <v>120000</v>
      </c>
      <c r="F2444" s="18" t="n">
        <v>0</v>
      </c>
      <c r="G2444" s="18" t="n">
        <v>0</v>
      </c>
      <c r="H2444" s="18" t="n">
        <v>0</v>
      </c>
      <c r="I2444" s="18" t="n">
        <v>0</v>
      </c>
      <c r="J2444" s="18">
        <f>ROUND(MIN(B2444/12,650000)*12*0.0915+MIN(B2444/12,1390000)*12*(0.0504+0)+B2444*0.005,0)</f>
        <v/>
      </c>
      <c r="K2444" s="18" t="n">
        <v>0</v>
      </c>
      <c r="L2444" s="18" t="n">
        <v>0</v>
      </c>
      <c r="M2444" s="18">
        <f>ROUND(IF(C2444&gt;=2026,IF(B2444&lt;741000,0,IF(B2444&lt;2191000,B2444-740000,IF(B2444&lt;2193000,1451000,IF(B2444&lt;2196000,1453000,IF(B2444&lt;2200000,1456000,IF(B2444&lt;3600000,ROUNDDOWN(B2444/4,-3)*2.8-80000,IF(B2444&lt;6600000,ROUNDDOWN(B2444/4,-3)*3.2-440000,IF(B2444&lt;8500000,ROUNDDOWN(B2444*0.9,0)-1100000,B2444-1950000)))))))),IF(B2444&lt;651000,0,IF(B2444&lt;1900000,B2444-650000,IF(B2444&lt;3600000,ROUNDDOWN(B2444/4,-3)*2.8-80000,IF(B2444&lt;6600000,ROUNDDOWN(B2444/4,-3)*3.2-440000,IF(B2444&lt;8500000,ROUNDDOWN(B2444*0.9,0)-1100000,B2444-1950000)))))),0)</f>
        <v/>
      </c>
      <c r="N2444" s="18">
        <f>IF(M2444&gt;23500000,NA(),IF(C2444&gt;=2026,IF(M2444&lt;=4890000,1040000,IF(M2444&lt;=6550000,670000,620000)),IF(M2444&lt;=1320000,950000,IF(M2444&lt;=3360000,880000,IF(M2444&lt;=4890000,680000,IF(M2444&lt;=6550000,630000,580000))))))</f>
        <v/>
      </c>
      <c r="O2444" s="18">
        <f>IF(F2444&lt;=0,IF(AND(D2444="はい",C2444&gt;=2026,C2444&lt;=2027),IF(E2444&lt;=0,0,IF(E2444&lt;=30000,E2444,IF(E2444&lt;=60000,ROUNDUP(E2444/2,0)+15000,IF(E2444&lt;=120000,ROUNDUP(E2444/4,0)+30000,60000)))),IF(E2444&lt;=0,0,IF(E2444&lt;=20000,E2444,IF(E2444&lt;=40000,ROUNDUP(E2444/2,0)+10000,IF(E2444&lt;=80000,ROUNDUP(E2444/4,0)+20000,40000))))),IF(E2444&lt;=0,IF(F2444&lt;=0,0,IF(F2444&lt;=25000,F2444,IF(F2444&lt;=50000,ROUNDUP(F2444/2,0)+12500,IF(F2444&lt;=100000,ROUNDUP(F2444/4,0)+25000,50000)))),MAX(IF(F2444&lt;=0,0,IF(F2444&lt;=25000,F2444,IF(F2444&lt;=50000,ROUNDUP(F2444/2,0)+12500,IF(F2444&lt;=100000,ROUNDUP(F2444/4,0)+25000,50000)))),MIN(IF(AND(D2444="はい",C2444&gt;=2026,C2444&lt;=2027),IF(E2444&lt;=0,0,IF(E2444&lt;=30000,E2444,IF(E2444&lt;=60000,ROUNDUP(E2444/2,0)+15000,IF(E2444&lt;=120000,ROUNDUP(E2444/4,0)+30000,60000)))),IF(E2444&lt;=0,0,IF(E2444&lt;=20000,E2444,IF(E2444&lt;=40000,ROUNDUP(E2444/2,0)+10000,IF(E2444&lt;=80000,ROUNDUP(E2444/4,0)+20000,40000)))))+IF(F2444&lt;=0,0,IF(F2444&lt;=25000,F2444,IF(F2444&lt;=50000,ROUNDUP(F2444/2,0)+12500,IF(F2444&lt;=100000,ROUNDUP(F2444/4,0)+25000,50000)))),IF(AND(D2444="はい",C2444&gt;=2026,C2444&lt;=2027),60000,40000)))))</f>
        <v/>
      </c>
      <c r="P2444" s="18">
        <f>IF(G2444&lt;=0,0,IF(G2444&lt;=20000,G2444,IF(G2444&lt;=40000,ROUNDUP(G2444/2,0)+10000,IF(G2444&lt;=80000,ROUNDUP(G2444/4,0)+20000,40000))))</f>
        <v/>
      </c>
      <c r="Q2444" s="18">
        <f>IF(I2444&lt;=0,IF(H2444&lt;=0,0,IF(H2444&lt;=20000,H2444,IF(H2444&lt;=40000,ROUNDUP(H2444/2,0)+10000,IF(H2444&lt;=80000,ROUNDUP(H2444/4,0)+20000,40000)))),IF(H2444&lt;=0,IF(I2444&lt;=0,0,IF(I2444&lt;=25000,I2444,IF(I2444&lt;=50000,ROUNDUP(I2444/2,0)+12500,IF(I2444&lt;=100000,ROUNDUP(I2444/4,0)+25000,50000)))),MAX(IF(I2444&lt;=0,0,IF(I2444&lt;=25000,I2444,IF(I2444&lt;=50000,ROUNDUP(I2444/2,0)+12500,IF(I2444&lt;=100000,ROUNDUP(I2444/4,0)+25000,50000)))),MIN(IF(H2444&lt;=0,0,IF(H2444&lt;=20000,H2444,IF(H2444&lt;=40000,ROUNDUP(H2444/2,0)+10000,IF(H2444&lt;=80000,ROUNDUP(H2444/4,0)+20000,40000))))+IF(I2444&lt;=0,0,IF(I2444&lt;=25000,I2444,IF(I2444&lt;=50000,ROUNDUP(I2444/2,0)+12500,IF(I2444&lt;=100000,ROUNDUP(I2444/4,0)+25000,50000)))),40000))))</f>
        <v/>
      </c>
      <c r="R2444" s="18">
        <f>MIN(120000,O2444+P2444+Q2444)</f>
        <v/>
      </c>
      <c r="S2444" s="18">
        <f>IF(F2444&lt;=0,IF(E2444&lt;=0,0,IF(E2444&lt;=12000,E2444,IF(E2444&lt;=32000,ROUNDUP(E2444/2,0)+6000,IF(E2444&lt;=56000,ROUNDUP(E2444/4,0)+14000,28000)))),IF(E2444&lt;=0,IF(F2444&lt;=0,0,IF(F2444&lt;=15000,F2444,IF(F2444&lt;=40000,ROUNDUP(F2444/2,0)+7500,IF(F2444&lt;=70000,ROUNDUP(F2444/4,0)+17500,35000)))),MAX(IF(F2444&lt;=0,0,IF(F2444&lt;=15000,F2444,IF(F2444&lt;=40000,ROUNDUP(F2444/2,0)+7500,IF(F2444&lt;=70000,ROUNDUP(F2444/4,0)+17500,35000)))),MIN(IF(E2444&lt;=0,0,IF(E2444&lt;=12000,E2444,IF(E2444&lt;=32000,ROUNDUP(E2444/2,0)+6000,IF(E2444&lt;=56000,ROUNDUP(E2444/4,0)+14000,28000))))+IF(F2444&lt;=0,0,IF(F2444&lt;=15000,F2444,IF(F2444&lt;=40000,ROUNDUP(F2444/2,0)+7500,IF(F2444&lt;=70000,ROUNDUP(F2444/4,0)+17500,35000)))),28000))))</f>
        <v/>
      </c>
      <c r="T2444" s="18">
        <f>IF(G2444&lt;=0,0,IF(G2444&lt;=12000,G2444,IF(G2444&lt;=32000,ROUNDUP(G2444/2,0)+6000,IF(G2444&lt;=56000,ROUNDUP(G2444/4,0)+14000,28000))))</f>
        <v/>
      </c>
      <c r="U2444" s="18">
        <f>IF(I2444&lt;=0,IF(H2444&lt;=0,0,IF(H2444&lt;=12000,H2444,IF(H2444&lt;=32000,ROUNDUP(H2444/2,0)+6000,IF(H2444&lt;=56000,ROUNDUP(H2444/4,0)+14000,28000)))),IF(H2444&lt;=0,IF(I2444&lt;=0,0,IF(I2444&lt;=15000,I2444,IF(I2444&lt;=40000,ROUNDUP(I2444/2,0)+7500,IF(I2444&lt;=70000,ROUNDUP(I2444/4,0)+17500,35000)))),MAX(IF(I2444&lt;=0,0,IF(I2444&lt;=15000,I2444,IF(I2444&lt;=40000,ROUNDUP(I2444/2,0)+7500,IF(I2444&lt;=70000,ROUNDUP(I2444/4,0)+17500,35000)))),MIN(IF(H2444&lt;=0,0,IF(H2444&lt;=12000,H2444,IF(H2444&lt;=32000,ROUNDUP(H2444/2,0)+6000,IF(H2444&lt;=56000,ROUNDUP(H2444/4,0)+14000,28000))))+IF(I2444&lt;=0,0,IF(I2444&lt;=15000,I2444,IF(I2444&lt;=40000,ROUNDUP(I2444/2,0)+7500,IF(I2444&lt;=70000,ROUNDUP(I2444/4,0)+17500,35000)))),28000))))</f>
        <v/>
      </c>
      <c r="V2444" s="18">
        <f>MIN(70000,S2444+T2444+U2444)</f>
        <v/>
      </c>
      <c r="W2444" s="18">
        <f>MAX(0,ROUNDDOWN(M2444-J2444-N2444-K2444-0,-3))</f>
        <v/>
      </c>
      <c r="X2444" s="18">
        <f>MAX(0,ROUNDDOWN(M2444-J2444-N2444-K2444-R2444,-3))</f>
        <v/>
      </c>
      <c r="Y2444" s="18">
        <f>IF(W2444&lt;=0,0,ROUNDDOWN((W2444*LOOKUP(W2444,{0,1950001,3300001,6950001,9000001,18000001,40000001},{0.05,0.1,0.2,0.23,0.33,0.4,0.45})-LOOKUP(W2444,{0,1950001,3300001,6950001,9000001,18000001,40000001},{0,97500,427500,636000,1536000,2796000,4796000}))*1.021,-2))</f>
        <v/>
      </c>
      <c r="Z2444" s="18">
        <f>IF(X2444&lt;=0,0,ROUNDDOWN((X2444*LOOKUP(X2444,{0,1950001,3300001,6950001,9000001,18000001,40000001},{0.05,0.1,0.2,0.23,0.33,0.4,0.45})-LOOKUP(X2444,{0,1950001,3300001,6950001,9000001,18000001,40000001},{0,97500,427500,636000,1536000,2796000,4796000}))*1.021,-2))</f>
        <v/>
      </c>
      <c r="AA2444" s="18">
        <f>MAX(0,ROUNDDOWN(M2444-J2444-430000-L2444-0,-3))</f>
        <v/>
      </c>
      <c r="AB2444" s="18">
        <f>MAX(0,ROUNDDOWN(M2444-J2444-430000-L2444-V2444,-3))</f>
        <v/>
      </c>
      <c r="AC2444" s="18">
        <f>IF(M2444&lt;=450000,0,MAX(0,ROUNDDOWN(AA2444*0.06-MIN(50000,AA2444)*0.03,-2))+MAX(0,ROUNDDOWN(AA2444*0.04-MIN(50000,AA2444)*0.02,-2)))</f>
        <v/>
      </c>
      <c r="AD2444" s="18">
        <f>IF(M2444&lt;=450000,0,MAX(0,ROUNDDOWN(AB2444*0.06-MIN(50000,AB2444)*0.03,-2))+MAX(0,ROUNDDOWN(AB2444*0.04-MIN(50000,AB2444)*0.02,-2)))</f>
        <v/>
      </c>
      <c r="AE2444" s="18">
        <f>Y2444-Z2444</f>
        <v/>
      </c>
      <c r="AF2444" s="18">
        <f>AC2444-AD2444</f>
        <v/>
      </c>
      <c r="AG2444" s="18">
        <f>AE2444+AF2444</f>
        <v/>
      </c>
      <c r="AH2444" s="20">
        <f>IF(W2444&lt;=0,0,LOOKUP(W2444,{0,1950001,3300001,6950001,9000001,18000001,40000001},{0.05,0.1,0.2,0.23,0.33,0.4,0.45}))</f>
        <v/>
      </c>
    </row>
    <row r="2445">
      <c r="A2445" t="inlineStr">
        <is>
          <t>1万円刻み 3区分8万円ずつ</t>
        </is>
      </c>
      <c r="B2445" s="18">
        <f>'4_1万円刻み'!$A$789</f>
        <v/>
      </c>
      <c r="C2445" s="19" t="n">
        <v>2026</v>
      </c>
      <c r="D2445" t="inlineStr">
        <is>
          <t>いいえ</t>
        </is>
      </c>
      <c r="E2445" s="18" t="n">
        <v>80000</v>
      </c>
      <c r="F2445" s="18" t="n">
        <v>0</v>
      </c>
      <c r="G2445" s="18" t="n">
        <v>80000</v>
      </c>
      <c r="H2445" s="18" t="n">
        <v>80000</v>
      </c>
      <c r="I2445" s="18" t="n">
        <v>0</v>
      </c>
      <c r="J2445" s="18">
        <f>ROUND(MIN(B2445/12,650000)*12*0.0915+MIN(B2445/12,1390000)*12*(0.0504+0)+B2445*0.005,0)</f>
        <v/>
      </c>
      <c r="K2445" s="18" t="n">
        <v>0</v>
      </c>
      <c r="L2445" s="18" t="n">
        <v>0</v>
      </c>
      <c r="M2445" s="18">
        <f>ROUND(IF(C2445&gt;=2026,IF(B2445&lt;741000,0,IF(B2445&lt;2191000,B2445-740000,IF(B2445&lt;2193000,1451000,IF(B2445&lt;2196000,1453000,IF(B2445&lt;2200000,1456000,IF(B2445&lt;3600000,ROUNDDOWN(B2445/4,-3)*2.8-80000,IF(B2445&lt;6600000,ROUNDDOWN(B2445/4,-3)*3.2-440000,IF(B2445&lt;8500000,ROUNDDOWN(B2445*0.9,0)-1100000,B2445-1950000)))))))),IF(B2445&lt;651000,0,IF(B2445&lt;1900000,B2445-650000,IF(B2445&lt;3600000,ROUNDDOWN(B2445/4,-3)*2.8-80000,IF(B2445&lt;6600000,ROUNDDOWN(B2445/4,-3)*3.2-440000,IF(B2445&lt;8500000,ROUNDDOWN(B2445*0.9,0)-1100000,B2445-1950000)))))),0)</f>
        <v/>
      </c>
      <c r="N2445" s="18">
        <f>IF(M2445&gt;23500000,NA(),IF(C2445&gt;=2026,IF(M2445&lt;=4890000,1040000,IF(M2445&lt;=6550000,670000,620000)),IF(M2445&lt;=1320000,950000,IF(M2445&lt;=3360000,880000,IF(M2445&lt;=4890000,680000,IF(M2445&lt;=6550000,630000,580000))))))</f>
        <v/>
      </c>
      <c r="O2445" s="18">
        <f>IF(F2445&lt;=0,IF(AND(D2445="はい",C2445&gt;=2026,C2445&lt;=2027),IF(E2445&lt;=0,0,IF(E2445&lt;=30000,E2445,IF(E2445&lt;=60000,ROUNDUP(E2445/2,0)+15000,IF(E2445&lt;=120000,ROUNDUP(E2445/4,0)+30000,60000)))),IF(E2445&lt;=0,0,IF(E2445&lt;=20000,E2445,IF(E2445&lt;=40000,ROUNDUP(E2445/2,0)+10000,IF(E2445&lt;=80000,ROUNDUP(E2445/4,0)+20000,40000))))),IF(E2445&lt;=0,IF(F2445&lt;=0,0,IF(F2445&lt;=25000,F2445,IF(F2445&lt;=50000,ROUNDUP(F2445/2,0)+12500,IF(F2445&lt;=100000,ROUNDUP(F2445/4,0)+25000,50000)))),MAX(IF(F2445&lt;=0,0,IF(F2445&lt;=25000,F2445,IF(F2445&lt;=50000,ROUNDUP(F2445/2,0)+12500,IF(F2445&lt;=100000,ROUNDUP(F2445/4,0)+25000,50000)))),MIN(IF(AND(D2445="はい",C2445&gt;=2026,C2445&lt;=2027),IF(E2445&lt;=0,0,IF(E2445&lt;=30000,E2445,IF(E2445&lt;=60000,ROUNDUP(E2445/2,0)+15000,IF(E2445&lt;=120000,ROUNDUP(E2445/4,0)+30000,60000)))),IF(E2445&lt;=0,0,IF(E2445&lt;=20000,E2445,IF(E2445&lt;=40000,ROUNDUP(E2445/2,0)+10000,IF(E2445&lt;=80000,ROUNDUP(E2445/4,0)+20000,40000)))))+IF(F2445&lt;=0,0,IF(F2445&lt;=25000,F2445,IF(F2445&lt;=50000,ROUNDUP(F2445/2,0)+12500,IF(F2445&lt;=100000,ROUNDUP(F2445/4,0)+25000,50000)))),IF(AND(D2445="はい",C2445&gt;=2026,C2445&lt;=2027),60000,40000)))))</f>
        <v/>
      </c>
      <c r="P2445" s="18">
        <f>IF(G2445&lt;=0,0,IF(G2445&lt;=20000,G2445,IF(G2445&lt;=40000,ROUNDUP(G2445/2,0)+10000,IF(G2445&lt;=80000,ROUNDUP(G2445/4,0)+20000,40000))))</f>
        <v/>
      </c>
      <c r="Q2445" s="18">
        <f>IF(I2445&lt;=0,IF(H2445&lt;=0,0,IF(H2445&lt;=20000,H2445,IF(H2445&lt;=40000,ROUNDUP(H2445/2,0)+10000,IF(H2445&lt;=80000,ROUNDUP(H2445/4,0)+20000,40000)))),IF(H2445&lt;=0,IF(I2445&lt;=0,0,IF(I2445&lt;=25000,I2445,IF(I2445&lt;=50000,ROUNDUP(I2445/2,0)+12500,IF(I2445&lt;=100000,ROUNDUP(I2445/4,0)+25000,50000)))),MAX(IF(I2445&lt;=0,0,IF(I2445&lt;=25000,I2445,IF(I2445&lt;=50000,ROUNDUP(I2445/2,0)+12500,IF(I2445&lt;=100000,ROUNDUP(I2445/4,0)+25000,50000)))),MIN(IF(H2445&lt;=0,0,IF(H2445&lt;=20000,H2445,IF(H2445&lt;=40000,ROUNDUP(H2445/2,0)+10000,IF(H2445&lt;=80000,ROUNDUP(H2445/4,0)+20000,40000))))+IF(I2445&lt;=0,0,IF(I2445&lt;=25000,I2445,IF(I2445&lt;=50000,ROUNDUP(I2445/2,0)+12500,IF(I2445&lt;=100000,ROUNDUP(I2445/4,0)+25000,50000)))),40000))))</f>
        <v/>
      </c>
      <c r="R2445" s="18">
        <f>MIN(120000,O2445+P2445+Q2445)</f>
        <v/>
      </c>
      <c r="S2445" s="18">
        <f>IF(F2445&lt;=0,IF(E2445&lt;=0,0,IF(E2445&lt;=12000,E2445,IF(E2445&lt;=32000,ROUNDUP(E2445/2,0)+6000,IF(E2445&lt;=56000,ROUNDUP(E2445/4,0)+14000,28000)))),IF(E2445&lt;=0,IF(F2445&lt;=0,0,IF(F2445&lt;=15000,F2445,IF(F2445&lt;=40000,ROUNDUP(F2445/2,0)+7500,IF(F2445&lt;=70000,ROUNDUP(F2445/4,0)+17500,35000)))),MAX(IF(F2445&lt;=0,0,IF(F2445&lt;=15000,F2445,IF(F2445&lt;=40000,ROUNDUP(F2445/2,0)+7500,IF(F2445&lt;=70000,ROUNDUP(F2445/4,0)+17500,35000)))),MIN(IF(E2445&lt;=0,0,IF(E2445&lt;=12000,E2445,IF(E2445&lt;=32000,ROUNDUP(E2445/2,0)+6000,IF(E2445&lt;=56000,ROUNDUP(E2445/4,0)+14000,28000))))+IF(F2445&lt;=0,0,IF(F2445&lt;=15000,F2445,IF(F2445&lt;=40000,ROUNDUP(F2445/2,0)+7500,IF(F2445&lt;=70000,ROUNDUP(F2445/4,0)+17500,35000)))),28000))))</f>
        <v/>
      </c>
      <c r="T2445" s="18">
        <f>IF(G2445&lt;=0,0,IF(G2445&lt;=12000,G2445,IF(G2445&lt;=32000,ROUNDUP(G2445/2,0)+6000,IF(G2445&lt;=56000,ROUNDUP(G2445/4,0)+14000,28000))))</f>
        <v/>
      </c>
      <c r="U2445" s="18">
        <f>IF(I2445&lt;=0,IF(H2445&lt;=0,0,IF(H2445&lt;=12000,H2445,IF(H2445&lt;=32000,ROUNDUP(H2445/2,0)+6000,IF(H2445&lt;=56000,ROUNDUP(H2445/4,0)+14000,28000)))),IF(H2445&lt;=0,IF(I2445&lt;=0,0,IF(I2445&lt;=15000,I2445,IF(I2445&lt;=40000,ROUNDUP(I2445/2,0)+7500,IF(I2445&lt;=70000,ROUNDUP(I2445/4,0)+17500,35000)))),MAX(IF(I2445&lt;=0,0,IF(I2445&lt;=15000,I2445,IF(I2445&lt;=40000,ROUNDUP(I2445/2,0)+7500,IF(I2445&lt;=70000,ROUNDUP(I2445/4,0)+17500,35000)))),MIN(IF(H2445&lt;=0,0,IF(H2445&lt;=12000,H2445,IF(H2445&lt;=32000,ROUNDUP(H2445/2,0)+6000,IF(H2445&lt;=56000,ROUNDUP(H2445/4,0)+14000,28000))))+IF(I2445&lt;=0,0,IF(I2445&lt;=15000,I2445,IF(I2445&lt;=40000,ROUNDUP(I2445/2,0)+7500,IF(I2445&lt;=70000,ROUNDUP(I2445/4,0)+17500,35000)))),28000))))</f>
        <v/>
      </c>
      <c r="V2445" s="18">
        <f>MIN(70000,S2445+T2445+U2445)</f>
        <v/>
      </c>
      <c r="W2445" s="18">
        <f>MAX(0,ROUNDDOWN(M2445-J2445-N2445-K2445-0,-3))</f>
        <v/>
      </c>
      <c r="X2445" s="18">
        <f>MAX(0,ROUNDDOWN(M2445-J2445-N2445-K2445-R2445,-3))</f>
        <v/>
      </c>
      <c r="Y2445" s="18">
        <f>IF(W2445&lt;=0,0,ROUNDDOWN((W2445*LOOKUP(W2445,{0,1950001,3300001,6950001,9000001,18000001,40000001},{0.05,0.1,0.2,0.23,0.33,0.4,0.45})-LOOKUP(W2445,{0,1950001,3300001,6950001,9000001,18000001,40000001},{0,97500,427500,636000,1536000,2796000,4796000}))*1.021,-2))</f>
        <v/>
      </c>
      <c r="Z2445" s="18">
        <f>IF(X2445&lt;=0,0,ROUNDDOWN((X2445*LOOKUP(X2445,{0,1950001,3300001,6950001,9000001,18000001,40000001},{0.05,0.1,0.2,0.23,0.33,0.4,0.45})-LOOKUP(X2445,{0,1950001,3300001,6950001,9000001,18000001,40000001},{0,97500,427500,636000,1536000,2796000,4796000}))*1.021,-2))</f>
        <v/>
      </c>
      <c r="AA2445" s="18">
        <f>MAX(0,ROUNDDOWN(M2445-J2445-430000-L2445-0,-3))</f>
        <v/>
      </c>
      <c r="AB2445" s="18">
        <f>MAX(0,ROUNDDOWN(M2445-J2445-430000-L2445-V2445,-3))</f>
        <v/>
      </c>
      <c r="AC2445" s="18">
        <f>IF(M2445&lt;=450000,0,MAX(0,ROUNDDOWN(AA2445*0.06-MIN(50000,AA2445)*0.03,-2))+MAX(0,ROUNDDOWN(AA2445*0.04-MIN(50000,AA2445)*0.02,-2)))</f>
        <v/>
      </c>
      <c r="AD2445" s="18">
        <f>IF(M2445&lt;=450000,0,MAX(0,ROUNDDOWN(AB2445*0.06-MIN(50000,AB2445)*0.03,-2))+MAX(0,ROUNDDOWN(AB2445*0.04-MIN(50000,AB2445)*0.02,-2)))</f>
        <v/>
      </c>
      <c r="AE2445" s="18">
        <f>Y2445-Z2445</f>
        <v/>
      </c>
      <c r="AF2445" s="18">
        <f>AC2445-AD2445</f>
        <v/>
      </c>
      <c r="AG2445" s="18">
        <f>AE2445+AF2445</f>
        <v/>
      </c>
      <c r="AH2445" s="20">
        <f>IF(W2445&lt;=0,0,LOOKUP(W2445,{0,1950001,3300001,6950001,9000001,18000001,40000001},{0.05,0.1,0.2,0.23,0.33,0.4,0.45}))</f>
        <v/>
      </c>
    </row>
    <row r="2446">
      <c r="A2446" t="inlineStr">
        <is>
          <t>1万円刻み 一般8万円</t>
        </is>
      </c>
      <c r="B2446" s="18">
        <f>'4_1万円刻み'!$A$789</f>
        <v/>
      </c>
      <c r="C2446" s="19" t="n">
        <v>2026</v>
      </c>
      <c r="D2446" t="inlineStr">
        <is>
          <t>いいえ</t>
        </is>
      </c>
      <c r="E2446" s="18" t="n">
        <v>80000</v>
      </c>
      <c r="F2446" s="18" t="n">
        <v>0</v>
      </c>
      <c r="G2446" s="18" t="n">
        <v>0</v>
      </c>
      <c r="H2446" s="18" t="n">
        <v>0</v>
      </c>
      <c r="I2446" s="18" t="n">
        <v>0</v>
      </c>
      <c r="J2446" s="18">
        <f>ROUND(MIN(B2446/12,650000)*12*0.0915+MIN(B2446/12,1390000)*12*(0.0504+0)+B2446*0.005,0)</f>
        <v/>
      </c>
      <c r="K2446" s="18" t="n">
        <v>0</v>
      </c>
      <c r="L2446" s="18" t="n">
        <v>0</v>
      </c>
      <c r="M2446" s="18">
        <f>ROUND(IF(C2446&gt;=2026,IF(B2446&lt;741000,0,IF(B2446&lt;2191000,B2446-740000,IF(B2446&lt;2193000,1451000,IF(B2446&lt;2196000,1453000,IF(B2446&lt;2200000,1456000,IF(B2446&lt;3600000,ROUNDDOWN(B2446/4,-3)*2.8-80000,IF(B2446&lt;6600000,ROUNDDOWN(B2446/4,-3)*3.2-440000,IF(B2446&lt;8500000,ROUNDDOWN(B2446*0.9,0)-1100000,B2446-1950000)))))))),IF(B2446&lt;651000,0,IF(B2446&lt;1900000,B2446-650000,IF(B2446&lt;3600000,ROUNDDOWN(B2446/4,-3)*2.8-80000,IF(B2446&lt;6600000,ROUNDDOWN(B2446/4,-3)*3.2-440000,IF(B2446&lt;8500000,ROUNDDOWN(B2446*0.9,0)-1100000,B2446-1950000)))))),0)</f>
        <v/>
      </c>
      <c r="N2446" s="18">
        <f>IF(M2446&gt;23500000,NA(),IF(C2446&gt;=2026,IF(M2446&lt;=4890000,1040000,IF(M2446&lt;=6550000,670000,620000)),IF(M2446&lt;=1320000,950000,IF(M2446&lt;=3360000,880000,IF(M2446&lt;=4890000,680000,IF(M2446&lt;=6550000,630000,580000))))))</f>
        <v/>
      </c>
      <c r="O2446" s="18">
        <f>IF(F2446&lt;=0,IF(AND(D2446="はい",C2446&gt;=2026,C2446&lt;=2027),IF(E2446&lt;=0,0,IF(E2446&lt;=30000,E2446,IF(E2446&lt;=60000,ROUNDUP(E2446/2,0)+15000,IF(E2446&lt;=120000,ROUNDUP(E2446/4,0)+30000,60000)))),IF(E2446&lt;=0,0,IF(E2446&lt;=20000,E2446,IF(E2446&lt;=40000,ROUNDUP(E2446/2,0)+10000,IF(E2446&lt;=80000,ROUNDUP(E2446/4,0)+20000,40000))))),IF(E2446&lt;=0,IF(F2446&lt;=0,0,IF(F2446&lt;=25000,F2446,IF(F2446&lt;=50000,ROUNDUP(F2446/2,0)+12500,IF(F2446&lt;=100000,ROUNDUP(F2446/4,0)+25000,50000)))),MAX(IF(F2446&lt;=0,0,IF(F2446&lt;=25000,F2446,IF(F2446&lt;=50000,ROUNDUP(F2446/2,0)+12500,IF(F2446&lt;=100000,ROUNDUP(F2446/4,0)+25000,50000)))),MIN(IF(AND(D2446="はい",C2446&gt;=2026,C2446&lt;=2027),IF(E2446&lt;=0,0,IF(E2446&lt;=30000,E2446,IF(E2446&lt;=60000,ROUNDUP(E2446/2,0)+15000,IF(E2446&lt;=120000,ROUNDUP(E2446/4,0)+30000,60000)))),IF(E2446&lt;=0,0,IF(E2446&lt;=20000,E2446,IF(E2446&lt;=40000,ROUNDUP(E2446/2,0)+10000,IF(E2446&lt;=80000,ROUNDUP(E2446/4,0)+20000,40000)))))+IF(F2446&lt;=0,0,IF(F2446&lt;=25000,F2446,IF(F2446&lt;=50000,ROUNDUP(F2446/2,0)+12500,IF(F2446&lt;=100000,ROUNDUP(F2446/4,0)+25000,50000)))),IF(AND(D2446="はい",C2446&gt;=2026,C2446&lt;=2027),60000,40000)))))</f>
        <v/>
      </c>
      <c r="P2446" s="18">
        <f>IF(G2446&lt;=0,0,IF(G2446&lt;=20000,G2446,IF(G2446&lt;=40000,ROUNDUP(G2446/2,0)+10000,IF(G2446&lt;=80000,ROUNDUP(G2446/4,0)+20000,40000))))</f>
        <v/>
      </c>
      <c r="Q2446" s="18">
        <f>IF(I2446&lt;=0,IF(H2446&lt;=0,0,IF(H2446&lt;=20000,H2446,IF(H2446&lt;=40000,ROUNDUP(H2446/2,0)+10000,IF(H2446&lt;=80000,ROUNDUP(H2446/4,0)+20000,40000)))),IF(H2446&lt;=0,IF(I2446&lt;=0,0,IF(I2446&lt;=25000,I2446,IF(I2446&lt;=50000,ROUNDUP(I2446/2,0)+12500,IF(I2446&lt;=100000,ROUNDUP(I2446/4,0)+25000,50000)))),MAX(IF(I2446&lt;=0,0,IF(I2446&lt;=25000,I2446,IF(I2446&lt;=50000,ROUNDUP(I2446/2,0)+12500,IF(I2446&lt;=100000,ROUNDUP(I2446/4,0)+25000,50000)))),MIN(IF(H2446&lt;=0,0,IF(H2446&lt;=20000,H2446,IF(H2446&lt;=40000,ROUNDUP(H2446/2,0)+10000,IF(H2446&lt;=80000,ROUNDUP(H2446/4,0)+20000,40000))))+IF(I2446&lt;=0,0,IF(I2446&lt;=25000,I2446,IF(I2446&lt;=50000,ROUNDUP(I2446/2,0)+12500,IF(I2446&lt;=100000,ROUNDUP(I2446/4,0)+25000,50000)))),40000))))</f>
        <v/>
      </c>
      <c r="R2446" s="18">
        <f>MIN(120000,O2446+P2446+Q2446)</f>
        <v/>
      </c>
      <c r="S2446" s="18">
        <f>IF(F2446&lt;=0,IF(E2446&lt;=0,0,IF(E2446&lt;=12000,E2446,IF(E2446&lt;=32000,ROUNDUP(E2446/2,0)+6000,IF(E2446&lt;=56000,ROUNDUP(E2446/4,0)+14000,28000)))),IF(E2446&lt;=0,IF(F2446&lt;=0,0,IF(F2446&lt;=15000,F2446,IF(F2446&lt;=40000,ROUNDUP(F2446/2,0)+7500,IF(F2446&lt;=70000,ROUNDUP(F2446/4,0)+17500,35000)))),MAX(IF(F2446&lt;=0,0,IF(F2446&lt;=15000,F2446,IF(F2446&lt;=40000,ROUNDUP(F2446/2,0)+7500,IF(F2446&lt;=70000,ROUNDUP(F2446/4,0)+17500,35000)))),MIN(IF(E2446&lt;=0,0,IF(E2446&lt;=12000,E2446,IF(E2446&lt;=32000,ROUNDUP(E2446/2,0)+6000,IF(E2446&lt;=56000,ROUNDUP(E2446/4,0)+14000,28000))))+IF(F2446&lt;=0,0,IF(F2446&lt;=15000,F2446,IF(F2446&lt;=40000,ROUNDUP(F2446/2,0)+7500,IF(F2446&lt;=70000,ROUNDUP(F2446/4,0)+17500,35000)))),28000))))</f>
        <v/>
      </c>
      <c r="T2446" s="18">
        <f>IF(G2446&lt;=0,0,IF(G2446&lt;=12000,G2446,IF(G2446&lt;=32000,ROUNDUP(G2446/2,0)+6000,IF(G2446&lt;=56000,ROUNDUP(G2446/4,0)+14000,28000))))</f>
        <v/>
      </c>
      <c r="U2446" s="18">
        <f>IF(I2446&lt;=0,IF(H2446&lt;=0,0,IF(H2446&lt;=12000,H2446,IF(H2446&lt;=32000,ROUNDUP(H2446/2,0)+6000,IF(H2446&lt;=56000,ROUNDUP(H2446/4,0)+14000,28000)))),IF(H2446&lt;=0,IF(I2446&lt;=0,0,IF(I2446&lt;=15000,I2446,IF(I2446&lt;=40000,ROUNDUP(I2446/2,0)+7500,IF(I2446&lt;=70000,ROUNDUP(I2446/4,0)+17500,35000)))),MAX(IF(I2446&lt;=0,0,IF(I2446&lt;=15000,I2446,IF(I2446&lt;=40000,ROUNDUP(I2446/2,0)+7500,IF(I2446&lt;=70000,ROUNDUP(I2446/4,0)+17500,35000)))),MIN(IF(H2446&lt;=0,0,IF(H2446&lt;=12000,H2446,IF(H2446&lt;=32000,ROUNDUP(H2446/2,0)+6000,IF(H2446&lt;=56000,ROUNDUP(H2446/4,0)+14000,28000))))+IF(I2446&lt;=0,0,IF(I2446&lt;=15000,I2446,IF(I2446&lt;=40000,ROUNDUP(I2446/2,0)+7500,IF(I2446&lt;=70000,ROUNDUP(I2446/4,0)+17500,35000)))),28000))))</f>
        <v/>
      </c>
      <c r="V2446" s="18">
        <f>MIN(70000,S2446+T2446+U2446)</f>
        <v/>
      </c>
      <c r="W2446" s="18">
        <f>MAX(0,ROUNDDOWN(M2446-J2446-N2446-K2446-0,-3))</f>
        <v/>
      </c>
      <c r="X2446" s="18">
        <f>MAX(0,ROUNDDOWN(M2446-J2446-N2446-K2446-R2446,-3))</f>
        <v/>
      </c>
      <c r="Y2446" s="18">
        <f>IF(W2446&lt;=0,0,ROUNDDOWN((W2446*LOOKUP(W2446,{0,1950001,3300001,6950001,9000001,18000001,40000001},{0.05,0.1,0.2,0.23,0.33,0.4,0.45})-LOOKUP(W2446,{0,1950001,3300001,6950001,9000001,18000001,40000001},{0,97500,427500,636000,1536000,2796000,4796000}))*1.021,-2))</f>
        <v/>
      </c>
      <c r="Z2446" s="18">
        <f>IF(X2446&lt;=0,0,ROUNDDOWN((X2446*LOOKUP(X2446,{0,1950001,3300001,6950001,9000001,18000001,40000001},{0.05,0.1,0.2,0.23,0.33,0.4,0.45})-LOOKUP(X2446,{0,1950001,3300001,6950001,9000001,18000001,40000001},{0,97500,427500,636000,1536000,2796000,4796000}))*1.021,-2))</f>
        <v/>
      </c>
      <c r="AA2446" s="18">
        <f>MAX(0,ROUNDDOWN(M2446-J2446-430000-L2446-0,-3))</f>
        <v/>
      </c>
      <c r="AB2446" s="18">
        <f>MAX(0,ROUNDDOWN(M2446-J2446-430000-L2446-V2446,-3))</f>
        <v/>
      </c>
      <c r="AC2446" s="18">
        <f>IF(M2446&lt;=450000,0,MAX(0,ROUNDDOWN(AA2446*0.06-MIN(50000,AA2446)*0.03,-2))+MAX(0,ROUNDDOWN(AA2446*0.04-MIN(50000,AA2446)*0.02,-2)))</f>
        <v/>
      </c>
      <c r="AD2446" s="18">
        <f>IF(M2446&lt;=450000,0,MAX(0,ROUNDDOWN(AB2446*0.06-MIN(50000,AB2446)*0.03,-2))+MAX(0,ROUNDDOWN(AB2446*0.04-MIN(50000,AB2446)*0.02,-2)))</f>
        <v/>
      </c>
      <c r="AE2446" s="18">
        <f>Y2446-Z2446</f>
        <v/>
      </c>
      <c r="AF2446" s="18">
        <f>AC2446-AD2446</f>
        <v/>
      </c>
      <c r="AG2446" s="18">
        <f>AE2446+AF2446</f>
        <v/>
      </c>
      <c r="AH2446" s="20">
        <f>IF(W2446&lt;=0,0,LOOKUP(W2446,{0,1950001,3300001,6950001,9000001,18000001,40000001},{0.05,0.1,0.2,0.23,0.33,0.4,0.45}))</f>
        <v/>
      </c>
    </row>
    <row r="2447">
      <c r="A2447" t="inlineStr">
        <is>
          <t>1万円刻み 特例あり一般12万円</t>
        </is>
      </c>
      <c r="B2447" s="18">
        <f>'4_1万円刻み'!$A$789</f>
        <v/>
      </c>
      <c r="C2447" s="19" t="n">
        <v>2026</v>
      </c>
      <c r="D2447" t="inlineStr">
        <is>
          <t>はい</t>
        </is>
      </c>
      <c r="E2447" s="18" t="n">
        <v>120000</v>
      </c>
      <c r="F2447" s="18" t="n">
        <v>0</v>
      </c>
      <c r="G2447" s="18" t="n">
        <v>0</v>
      </c>
      <c r="H2447" s="18" t="n">
        <v>0</v>
      </c>
      <c r="I2447" s="18" t="n">
        <v>0</v>
      </c>
      <c r="J2447" s="18">
        <f>ROUND(MIN(B2447/12,650000)*12*0.0915+MIN(B2447/12,1390000)*12*(0.0504+0)+B2447*0.005,0)</f>
        <v/>
      </c>
      <c r="K2447" s="18" t="n">
        <v>0</v>
      </c>
      <c r="L2447" s="18" t="n">
        <v>0</v>
      </c>
      <c r="M2447" s="18">
        <f>ROUND(IF(C2447&gt;=2026,IF(B2447&lt;741000,0,IF(B2447&lt;2191000,B2447-740000,IF(B2447&lt;2193000,1451000,IF(B2447&lt;2196000,1453000,IF(B2447&lt;2200000,1456000,IF(B2447&lt;3600000,ROUNDDOWN(B2447/4,-3)*2.8-80000,IF(B2447&lt;6600000,ROUNDDOWN(B2447/4,-3)*3.2-440000,IF(B2447&lt;8500000,ROUNDDOWN(B2447*0.9,0)-1100000,B2447-1950000)))))))),IF(B2447&lt;651000,0,IF(B2447&lt;1900000,B2447-650000,IF(B2447&lt;3600000,ROUNDDOWN(B2447/4,-3)*2.8-80000,IF(B2447&lt;6600000,ROUNDDOWN(B2447/4,-3)*3.2-440000,IF(B2447&lt;8500000,ROUNDDOWN(B2447*0.9,0)-1100000,B2447-1950000)))))),0)</f>
        <v/>
      </c>
      <c r="N2447" s="18">
        <f>IF(M2447&gt;23500000,NA(),IF(C2447&gt;=2026,IF(M2447&lt;=4890000,1040000,IF(M2447&lt;=6550000,670000,620000)),IF(M2447&lt;=1320000,950000,IF(M2447&lt;=3360000,880000,IF(M2447&lt;=4890000,680000,IF(M2447&lt;=6550000,630000,580000))))))</f>
        <v/>
      </c>
      <c r="O2447" s="18">
        <f>IF(F2447&lt;=0,IF(AND(D2447="はい",C2447&gt;=2026,C2447&lt;=2027),IF(E2447&lt;=0,0,IF(E2447&lt;=30000,E2447,IF(E2447&lt;=60000,ROUNDUP(E2447/2,0)+15000,IF(E2447&lt;=120000,ROUNDUP(E2447/4,0)+30000,60000)))),IF(E2447&lt;=0,0,IF(E2447&lt;=20000,E2447,IF(E2447&lt;=40000,ROUNDUP(E2447/2,0)+10000,IF(E2447&lt;=80000,ROUNDUP(E2447/4,0)+20000,40000))))),IF(E2447&lt;=0,IF(F2447&lt;=0,0,IF(F2447&lt;=25000,F2447,IF(F2447&lt;=50000,ROUNDUP(F2447/2,0)+12500,IF(F2447&lt;=100000,ROUNDUP(F2447/4,0)+25000,50000)))),MAX(IF(F2447&lt;=0,0,IF(F2447&lt;=25000,F2447,IF(F2447&lt;=50000,ROUNDUP(F2447/2,0)+12500,IF(F2447&lt;=100000,ROUNDUP(F2447/4,0)+25000,50000)))),MIN(IF(AND(D2447="はい",C2447&gt;=2026,C2447&lt;=2027),IF(E2447&lt;=0,0,IF(E2447&lt;=30000,E2447,IF(E2447&lt;=60000,ROUNDUP(E2447/2,0)+15000,IF(E2447&lt;=120000,ROUNDUP(E2447/4,0)+30000,60000)))),IF(E2447&lt;=0,0,IF(E2447&lt;=20000,E2447,IF(E2447&lt;=40000,ROUNDUP(E2447/2,0)+10000,IF(E2447&lt;=80000,ROUNDUP(E2447/4,0)+20000,40000)))))+IF(F2447&lt;=0,0,IF(F2447&lt;=25000,F2447,IF(F2447&lt;=50000,ROUNDUP(F2447/2,0)+12500,IF(F2447&lt;=100000,ROUNDUP(F2447/4,0)+25000,50000)))),IF(AND(D2447="はい",C2447&gt;=2026,C2447&lt;=2027),60000,40000)))))</f>
        <v/>
      </c>
      <c r="P2447" s="18">
        <f>IF(G2447&lt;=0,0,IF(G2447&lt;=20000,G2447,IF(G2447&lt;=40000,ROUNDUP(G2447/2,0)+10000,IF(G2447&lt;=80000,ROUNDUP(G2447/4,0)+20000,40000))))</f>
        <v/>
      </c>
      <c r="Q2447" s="18">
        <f>IF(I2447&lt;=0,IF(H2447&lt;=0,0,IF(H2447&lt;=20000,H2447,IF(H2447&lt;=40000,ROUNDUP(H2447/2,0)+10000,IF(H2447&lt;=80000,ROUNDUP(H2447/4,0)+20000,40000)))),IF(H2447&lt;=0,IF(I2447&lt;=0,0,IF(I2447&lt;=25000,I2447,IF(I2447&lt;=50000,ROUNDUP(I2447/2,0)+12500,IF(I2447&lt;=100000,ROUNDUP(I2447/4,0)+25000,50000)))),MAX(IF(I2447&lt;=0,0,IF(I2447&lt;=25000,I2447,IF(I2447&lt;=50000,ROUNDUP(I2447/2,0)+12500,IF(I2447&lt;=100000,ROUNDUP(I2447/4,0)+25000,50000)))),MIN(IF(H2447&lt;=0,0,IF(H2447&lt;=20000,H2447,IF(H2447&lt;=40000,ROUNDUP(H2447/2,0)+10000,IF(H2447&lt;=80000,ROUNDUP(H2447/4,0)+20000,40000))))+IF(I2447&lt;=0,0,IF(I2447&lt;=25000,I2447,IF(I2447&lt;=50000,ROUNDUP(I2447/2,0)+12500,IF(I2447&lt;=100000,ROUNDUP(I2447/4,0)+25000,50000)))),40000))))</f>
        <v/>
      </c>
      <c r="R2447" s="18">
        <f>MIN(120000,O2447+P2447+Q2447)</f>
        <v/>
      </c>
      <c r="S2447" s="18">
        <f>IF(F2447&lt;=0,IF(E2447&lt;=0,0,IF(E2447&lt;=12000,E2447,IF(E2447&lt;=32000,ROUNDUP(E2447/2,0)+6000,IF(E2447&lt;=56000,ROUNDUP(E2447/4,0)+14000,28000)))),IF(E2447&lt;=0,IF(F2447&lt;=0,0,IF(F2447&lt;=15000,F2447,IF(F2447&lt;=40000,ROUNDUP(F2447/2,0)+7500,IF(F2447&lt;=70000,ROUNDUP(F2447/4,0)+17500,35000)))),MAX(IF(F2447&lt;=0,0,IF(F2447&lt;=15000,F2447,IF(F2447&lt;=40000,ROUNDUP(F2447/2,0)+7500,IF(F2447&lt;=70000,ROUNDUP(F2447/4,0)+17500,35000)))),MIN(IF(E2447&lt;=0,0,IF(E2447&lt;=12000,E2447,IF(E2447&lt;=32000,ROUNDUP(E2447/2,0)+6000,IF(E2447&lt;=56000,ROUNDUP(E2447/4,0)+14000,28000))))+IF(F2447&lt;=0,0,IF(F2447&lt;=15000,F2447,IF(F2447&lt;=40000,ROUNDUP(F2447/2,0)+7500,IF(F2447&lt;=70000,ROUNDUP(F2447/4,0)+17500,35000)))),28000))))</f>
        <v/>
      </c>
      <c r="T2447" s="18">
        <f>IF(G2447&lt;=0,0,IF(G2447&lt;=12000,G2447,IF(G2447&lt;=32000,ROUNDUP(G2447/2,0)+6000,IF(G2447&lt;=56000,ROUNDUP(G2447/4,0)+14000,28000))))</f>
        <v/>
      </c>
      <c r="U2447" s="18">
        <f>IF(I2447&lt;=0,IF(H2447&lt;=0,0,IF(H2447&lt;=12000,H2447,IF(H2447&lt;=32000,ROUNDUP(H2447/2,0)+6000,IF(H2447&lt;=56000,ROUNDUP(H2447/4,0)+14000,28000)))),IF(H2447&lt;=0,IF(I2447&lt;=0,0,IF(I2447&lt;=15000,I2447,IF(I2447&lt;=40000,ROUNDUP(I2447/2,0)+7500,IF(I2447&lt;=70000,ROUNDUP(I2447/4,0)+17500,35000)))),MAX(IF(I2447&lt;=0,0,IF(I2447&lt;=15000,I2447,IF(I2447&lt;=40000,ROUNDUP(I2447/2,0)+7500,IF(I2447&lt;=70000,ROUNDUP(I2447/4,0)+17500,35000)))),MIN(IF(H2447&lt;=0,0,IF(H2447&lt;=12000,H2447,IF(H2447&lt;=32000,ROUNDUP(H2447/2,0)+6000,IF(H2447&lt;=56000,ROUNDUP(H2447/4,0)+14000,28000))))+IF(I2447&lt;=0,0,IF(I2447&lt;=15000,I2447,IF(I2447&lt;=40000,ROUNDUP(I2447/2,0)+7500,IF(I2447&lt;=70000,ROUNDUP(I2447/4,0)+17500,35000)))),28000))))</f>
        <v/>
      </c>
      <c r="V2447" s="18">
        <f>MIN(70000,S2447+T2447+U2447)</f>
        <v/>
      </c>
      <c r="W2447" s="18">
        <f>MAX(0,ROUNDDOWN(M2447-J2447-N2447-K2447-0,-3))</f>
        <v/>
      </c>
      <c r="X2447" s="18">
        <f>MAX(0,ROUNDDOWN(M2447-J2447-N2447-K2447-R2447,-3))</f>
        <v/>
      </c>
      <c r="Y2447" s="18">
        <f>IF(W2447&lt;=0,0,ROUNDDOWN((W2447*LOOKUP(W2447,{0,1950001,3300001,6950001,9000001,18000001,40000001},{0.05,0.1,0.2,0.23,0.33,0.4,0.45})-LOOKUP(W2447,{0,1950001,3300001,6950001,9000001,18000001,40000001},{0,97500,427500,636000,1536000,2796000,4796000}))*1.021,-2))</f>
        <v/>
      </c>
      <c r="Z2447" s="18">
        <f>IF(X2447&lt;=0,0,ROUNDDOWN((X2447*LOOKUP(X2447,{0,1950001,3300001,6950001,9000001,18000001,40000001},{0.05,0.1,0.2,0.23,0.33,0.4,0.45})-LOOKUP(X2447,{0,1950001,3300001,6950001,9000001,18000001,40000001},{0,97500,427500,636000,1536000,2796000,4796000}))*1.021,-2))</f>
        <v/>
      </c>
      <c r="AA2447" s="18">
        <f>MAX(0,ROUNDDOWN(M2447-J2447-430000-L2447-0,-3))</f>
        <v/>
      </c>
      <c r="AB2447" s="18">
        <f>MAX(0,ROUNDDOWN(M2447-J2447-430000-L2447-V2447,-3))</f>
        <v/>
      </c>
      <c r="AC2447" s="18">
        <f>IF(M2447&lt;=450000,0,MAX(0,ROUNDDOWN(AA2447*0.06-MIN(50000,AA2447)*0.03,-2))+MAX(0,ROUNDDOWN(AA2447*0.04-MIN(50000,AA2447)*0.02,-2)))</f>
        <v/>
      </c>
      <c r="AD2447" s="18">
        <f>IF(M2447&lt;=450000,0,MAX(0,ROUNDDOWN(AB2447*0.06-MIN(50000,AB2447)*0.03,-2))+MAX(0,ROUNDDOWN(AB2447*0.04-MIN(50000,AB2447)*0.02,-2)))</f>
        <v/>
      </c>
      <c r="AE2447" s="18">
        <f>Y2447-Z2447</f>
        <v/>
      </c>
      <c r="AF2447" s="18">
        <f>AC2447-AD2447</f>
        <v/>
      </c>
      <c r="AG2447" s="18">
        <f>AE2447+AF2447</f>
        <v/>
      </c>
      <c r="AH2447" s="20">
        <f>IF(W2447&lt;=0,0,LOOKUP(W2447,{0,1950001,3300001,6950001,9000001,18000001,40000001},{0.05,0.1,0.2,0.23,0.33,0.4,0.45}))</f>
        <v/>
      </c>
    </row>
    <row r="2448">
      <c r="A2448" t="inlineStr">
        <is>
          <t>1万円刻み 3区分8万円ずつ</t>
        </is>
      </c>
      <c r="B2448" s="18">
        <f>'4_1万円刻み'!$A$790</f>
        <v/>
      </c>
      <c r="C2448" s="19" t="n">
        <v>2026</v>
      </c>
      <c r="D2448" t="inlineStr">
        <is>
          <t>いいえ</t>
        </is>
      </c>
      <c r="E2448" s="18" t="n">
        <v>80000</v>
      </c>
      <c r="F2448" s="18" t="n">
        <v>0</v>
      </c>
      <c r="G2448" s="18" t="n">
        <v>80000</v>
      </c>
      <c r="H2448" s="18" t="n">
        <v>80000</v>
      </c>
      <c r="I2448" s="18" t="n">
        <v>0</v>
      </c>
      <c r="J2448" s="18">
        <f>ROUND(MIN(B2448/12,650000)*12*0.0915+MIN(B2448/12,1390000)*12*(0.0504+0)+B2448*0.005,0)</f>
        <v/>
      </c>
      <c r="K2448" s="18" t="n">
        <v>0</v>
      </c>
      <c r="L2448" s="18" t="n">
        <v>0</v>
      </c>
      <c r="M2448" s="18">
        <f>ROUND(IF(C2448&gt;=2026,IF(B2448&lt;741000,0,IF(B2448&lt;2191000,B2448-740000,IF(B2448&lt;2193000,1451000,IF(B2448&lt;2196000,1453000,IF(B2448&lt;2200000,1456000,IF(B2448&lt;3600000,ROUNDDOWN(B2448/4,-3)*2.8-80000,IF(B2448&lt;6600000,ROUNDDOWN(B2448/4,-3)*3.2-440000,IF(B2448&lt;8500000,ROUNDDOWN(B2448*0.9,0)-1100000,B2448-1950000)))))))),IF(B2448&lt;651000,0,IF(B2448&lt;1900000,B2448-650000,IF(B2448&lt;3600000,ROUNDDOWN(B2448/4,-3)*2.8-80000,IF(B2448&lt;6600000,ROUNDDOWN(B2448/4,-3)*3.2-440000,IF(B2448&lt;8500000,ROUNDDOWN(B2448*0.9,0)-1100000,B2448-1950000)))))),0)</f>
        <v/>
      </c>
      <c r="N2448" s="18">
        <f>IF(M2448&gt;23500000,NA(),IF(C2448&gt;=2026,IF(M2448&lt;=4890000,1040000,IF(M2448&lt;=6550000,670000,620000)),IF(M2448&lt;=1320000,950000,IF(M2448&lt;=3360000,880000,IF(M2448&lt;=4890000,680000,IF(M2448&lt;=6550000,630000,580000))))))</f>
        <v/>
      </c>
      <c r="O2448" s="18">
        <f>IF(F2448&lt;=0,IF(AND(D2448="はい",C2448&gt;=2026,C2448&lt;=2027),IF(E2448&lt;=0,0,IF(E2448&lt;=30000,E2448,IF(E2448&lt;=60000,ROUNDUP(E2448/2,0)+15000,IF(E2448&lt;=120000,ROUNDUP(E2448/4,0)+30000,60000)))),IF(E2448&lt;=0,0,IF(E2448&lt;=20000,E2448,IF(E2448&lt;=40000,ROUNDUP(E2448/2,0)+10000,IF(E2448&lt;=80000,ROUNDUP(E2448/4,0)+20000,40000))))),IF(E2448&lt;=0,IF(F2448&lt;=0,0,IF(F2448&lt;=25000,F2448,IF(F2448&lt;=50000,ROUNDUP(F2448/2,0)+12500,IF(F2448&lt;=100000,ROUNDUP(F2448/4,0)+25000,50000)))),MAX(IF(F2448&lt;=0,0,IF(F2448&lt;=25000,F2448,IF(F2448&lt;=50000,ROUNDUP(F2448/2,0)+12500,IF(F2448&lt;=100000,ROUNDUP(F2448/4,0)+25000,50000)))),MIN(IF(AND(D2448="はい",C2448&gt;=2026,C2448&lt;=2027),IF(E2448&lt;=0,0,IF(E2448&lt;=30000,E2448,IF(E2448&lt;=60000,ROUNDUP(E2448/2,0)+15000,IF(E2448&lt;=120000,ROUNDUP(E2448/4,0)+30000,60000)))),IF(E2448&lt;=0,0,IF(E2448&lt;=20000,E2448,IF(E2448&lt;=40000,ROUNDUP(E2448/2,0)+10000,IF(E2448&lt;=80000,ROUNDUP(E2448/4,0)+20000,40000)))))+IF(F2448&lt;=0,0,IF(F2448&lt;=25000,F2448,IF(F2448&lt;=50000,ROUNDUP(F2448/2,0)+12500,IF(F2448&lt;=100000,ROUNDUP(F2448/4,0)+25000,50000)))),IF(AND(D2448="はい",C2448&gt;=2026,C2448&lt;=2027),60000,40000)))))</f>
        <v/>
      </c>
      <c r="P2448" s="18">
        <f>IF(G2448&lt;=0,0,IF(G2448&lt;=20000,G2448,IF(G2448&lt;=40000,ROUNDUP(G2448/2,0)+10000,IF(G2448&lt;=80000,ROUNDUP(G2448/4,0)+20000,40000))))</f>
        <v/>
      </c>
      <c r="Q2448" s="18">
        <f>IF(I2448&lt;=0,IF(H2448&lt;=0,0,IF(H2448&lt;=20000,H2448,IF(H2448&lt;=40000,ROUNDUP(H2448/2,0)+10000,IF(H2448&lt;=80000,ROUNDUP(H2448/4,0)+20000,40000)))),IF(H2448&lt;=0,IF(I2448&lt;=0,0,IF(I2448&lt;=25000,I2448,IF(I2448&lt;=50000,ROUNDUP(I2448/2,0)+12500,IF(I2448&lt;=100000,ROUNDUP(I2448/4,0)+25000,50000)))),MAX(IF(I2448&lt;=0,0,IF(I2448&lt;=25000,I2448,IF(I2448&lt;=50000,ROUNDUP(I2448/2,0)+12500,IF(I2448&lt;=100000,ROUNDUP(I2448/4,0)+25000,50000)))),MIN(IF(H2448&lt;=0,0,IF(H2448&lt;=20000,H2448,IF(H2448&lt;=40000,ROUNDUP(H2448/2,0)+10000,IF(H2448&lt;=80000,ROUNDUP(H2448/4,0)+20000,40000))))+IF(I2448&lt;=0,0,IF(I2448&lt;=25000,I2448,IF(I2448&lt;=50000,ROUNDUP(I2448/2,0)+12500,IF(I2448&lt;=100000,ROUNDUP(I2448/4,0)+25000,50000)))),40000))))</f>
        <v/>
      </c>
      <c r="R2448" s="18">
        <f>MIN(120000,O2448+P2448+Q2448)</f>
        <v/>
      </c>
      <c r="S2448" s="18">
        <f>IF(F2448&lt;=0,IF(E2448&lt;=0,0,IF(E2448&lt;=12000,E2448,IF(E2448&lt;=32000,ROUNDUP(E2448/2,0)+6000,IF(E2448&lt;=56000,ROUNDUP(E2448/4,0)+14000,28000)))),IF(E2448&lt;=0,IF(F2448&lt;=0,0,IF(F2448&lt;=15000,F2448,IF(F2448&lt;=40000,ROUNDUP(F2448/2,0)+7500,IF(F2448&lt;=70000,ROUNDUP(F2448/4,0)+17500,35000)))),MAX(IF(F2448&lt;=0,0,IF(F2448&lt;=15000,F2448,IF(F2448&lt;=40000,ROUNDUP(F2448/2,0)+7500,IF(F2448&lt;=70000,ROUNDUP(F2448/4,0)+17500,35000)))),MIN(IF(E2448&lt;=0,0,IF(E2448&lt;=12000,E2448,IF(E2448&lt;=32000,ROUNDUP(E2448/2,0)+6000,IF(E2448&lt;=56000,ROUNDUP(E2448/4,0)+14000,28000))))+IF(F2448&lt;=0,0,IF(F2448&lt;=15000,F2448,IF(F2448&lt;=40000,ROUNDUP(F2448/2,0)+7500,IF(F2448&lt;=70000,ROUNDUP(F2448/4,0)+17500,35000)))),28000))))</f>
        <v/>
      </c>
      <c r="T2448" s="18">
        <f>IF(G2448&lt;=0,0,IF(G2448&lt;=12000,G2448,IF(G2448&lt;=32000,ROUNDUP(G2448/2,0)+6000,IF(G2448&lt;=56000,ROUNDUP(G2448/4,0)+14000,28000))))</f>
        <v/>
      </c>
      <c r="U2448" s="18">
        <f>IF(I2448&lt;=0,IF(H2448&lt;=0,0,IF(H2448&lt;=12000,H2448,IF(H2448&lt;=32000,ROUNDUP(H2448/2,0)+6000,IF(H2448&lt;=56000,ROUNDUP(H2448/4,0)+14000,28000)))),IF(H2448&lt;=0,IF(I2448&lt;=0,0,IF(I2448&lt;=15000,I2448,IF(I2448&lt;=40000,ROUNDUP(I2448/2,0)+7500,IF(I2448&lt;=70000,ROUNDUP(I2448/4,0)+17500,35000)))),MAX(IF(I2448&lt;=0,0,IF(I2448&lt;=15000,I2448,IF(I2448&lt;=40000,ROUNDUP(I2448/2,0)+7500,IF(I2448&lt;=70000,ROUNDUP(I2448/4,0)+17500,35000)))),MIN(IF(H2448&lt;=0,0,IF(H2448&lt;=12000,H2448,IF(H2448&lt;=32000,ROUNDUP(H2448/2,0)+6000,IF(H2448&lt;=56000,ROUNDUP(H2448/4,0)+14000,28000))))+IF(I2448&lt;=0,0,IF(I2448&lt;=15000,I2448,IF(I2448&lt;=40000,ROUNDUP(I2448/2,0)+7500,IF(I2448&lt;=70000,ROUNDUP(I2448/4,0)+17500,35000)))),28000))))</f>
        <v/>
      </c>
      <c r="V2448" s="18">
        <f>MIN(70000,S2448+T2448+U2448)</f>
        <v/>
      </c>
      <c r="W2448" s="18">
        <f>MAX(0,ROUNDDOWN(M2448-J2448-N2448-K2448-0,-3))</f>
        <v/>
      </c>
      <c r="X2448" s="18">
        <f>MAX(0,ROUNDDOWN(M2448-J2448-N2448-K2448-R2448,-3))</f>
        <v/>
      </c>
      <c r="Y2448" s="18">
        <f>IF(W2448&lt;=0,0,ROUNDDOWN((W2448*LOOKUP(W2448,{0,1950001,3300001,6950001,9000001,18000001,40000001},{0.05,0.1,0.2,0.23,0.33,0.4,0.45})-LOOKUP(W2448,{0,1950001,3300001,6950001,9000001,18000001,40000001},{0,97500,427500,636000,1536000,2796000,4796000}))*1.021,-2))</f>
        <v/>
      </c>
      <c r="Z2448" s="18">
        <f>IF(X2448&lt;=0,0,ROUNDDOWN((X2448*LOOKUP(X2448,{0,1950001,3300001,6950001,9000001,18000001,40000001},{0.05,0.1,0.2,0.23,0.33,0.4,0.45})-LOOKUP(X2448,{0,1950001,3300001,6950001,9000001,18000001,40000001},{0,97500,427500,636000,1536000,2796000,4796000}))*1.021,-2))</f>
        <v/>
      </c>
      <c r="AA2448" s="18">
        <f>MAX(0,ROUNDDOWN(M2448-J2448-430000-L2448-0,-3))</f>
        <v/>
      </c>
      <c r="AB2448" s="18">
        <f>MAX(0,ROUNDDOWN(M2448-J2448-430000-L2448-V2448,-3))</f>
        <v/>
      </c>
      <c r="AC2448" s="18">
        <f>IF(M2448&lt;=450000,0,MAX(0,ROUNDDOWN(AA2448*0.06-MIN(50000,AA2448)*0.03,-2))+MAX(0,ROUNDDOWN(AA2448*0.04-MIN(50000,AA2448)*0.02,-2)))</f>
        <v/>
      </c>
      <c r="AD2448" s="18">
        <f>IF(M2448&lt;=450000,0,MAX(0,ROUNDDOWN(AB2448*0.06-MIN(50000,AB2448)*0.03,-2))+MAX(0,ROUNDDOWN(AB2448*0.04-MIN(50000,AB2448)*0.02,-2)))</f>
        <v/>
      </c>
      <c r="AE2448" s="18">
        <f>Y2448-Z2448</f>
        <v/>
      </c>
      <c r="AF2448" s="18">
        <f>AC2448-AD2448</f>
        <v/>
      </c>
      <c r="AG2448" s="18">
        <f>AE2448+AF2448</f>
        <v/>
      </c>
      <c r="AH2448" s="20">
        <f>IF(W2448&lt;=0,0,LOOKUP(W2448,{0,1950001,3300001,6950001,9000001,18000001,40000001},{0.05,0.1,0.2,0.23,0.33,0.4,0.45}))</f>
        <v/>
      </c>
    </row>
    <row r="2449">
      <c r="A2449" t="inlineStr">
        <is>
          <t>1万円刻み 一般8万円</t>
        </is>
      </c>
      <c r="B2449" s="18">
        <f>'4_1万円刻み'!$A$790</f>
        <v/>
      </c>
      <c r="C2449" s="19" t="n">
        <v>2026</v>
      </c>
      <c r="D2449" t="inlineStr">
        <is>
          <t>いいえ</t>
        </is>
      </c>
      <c r="E2449" s="18" t="n">
        <v>80000</v>
      </c>
      <c r="F2449" s="18" t="n">
        <v>0</v>
      </c>
      <c r="G2449" s="18" t="n">
        <v>0</v>
      </c>
      <c r="H2449" s="18" t="n">
        <v>0</v>
      </c>
      <c r="I2449" s="18" t="n">
        <v>0</v>
      </c>
      <c r="J2449" s="18">
        <f>ROUND(MIN(B2449/12,650000)*12*0.0915+MIN(B2449/12,1390000)*12*(0.0504+0)+B2449*0.005,0)</f>
        <v/>
      </c>
      <c r="K2449" s="18" t="n">
        <v>0</v>
      </c>
      <c r="L2449" s="18" t="n">
        <v>0</v>
      </c>
      <c r="M2449" s="18">
        <f>ROUND(IF(C2449&gt;=2026,IF(B2449&lt;741000,0,IF(B2449&lt;2191000,B2449-740000,IF(B2449&lt;2193000,1451000,IF(B2449&lt;2196000,1453000,IF(B2449&lt;2200000,1456000,IF(B2449&lt;3600000,ROUNDDOWN(B2449/4,-3)*2.8-80000,IF(B2449&lt;6600000,ROUNDDOWN(B2449/4,-3)*3.2-440000,IF(B2449&lt;8500000,ROUNDDOWN(B2449*0.9,0)-1100000,B2449-1950000)))))))),IF(B2449&lt;651000,0,IF(B2449&lt;1900000,B2449-650000,IF(B2449&lt;3600000,ROUNDDOWN(B2449/4,-3)*2.8-80000,IF(B2449&lt;6600000,ROUNDDOWN(B2449/4,-3)*3.2-440000,IF(B2449&lt;8500000,ROUNDDOWN(B2449*0.9,0)-1100000,B2449-1950000)))))),0)</f>
        <v/>
      </c>
      <c r="N2449" s="18">
        <f>IF(M2449&gt;23500000,NA(),IF(C2449&gt;=2026,IF(M2449&lt;=4890000,1040000,IF(M2449&lt;=6550000,670000,620000)),IF(M2449&lt;=1320000,950000,IF(M2449&lt;=3360000,880000,IF(M2449&lt;=4890000,680000,IF(M2449&lt;=6550000,630000,580000))))))</f>
        <v/>
      </c>
      <c r="O2449" s="18">
        <f>IF(F2449&lt;=0,IF(AND(D2449="はい",C2449&gt;=2026,C2449&lt;=2027),IF(E2449&lt;=0,0,IF(E2449&lt;=30000,E2449,IF(E2449&lt;=60000,ROUNDUP(E2449/2,0)+15000,IF(E2449&lt;=120000,ROUNDUP(E2449/4,0)+30000,60000)))),IF(E2449&lt;=0,0,IF(E2449&lt;=20000,E2449,IF(E2449&lt;=40000,ROUNDUP(E2449/2,0)+10000,IF(E2449&lt;=80000,ROUNDUP(E2449/4,0)+20000,40000))))),IF(E2449&lt;=0,IF(F2449&lt;=0,0,IF(F2449&lt;=25000,F2449,IF(F2449&lt;=50000,ROUNDUP(F2449/2,0)+12500,IF(F2449&lt;=100000,ROUNDUP(F2449/4,0)+25000,50000)))),MAX(IF(F2449&lt;=0,0,IF(F2449&lt;=25000,F2449,IF(F2449&lt;=50000,ROUNDUP(F2449/2,0)+12500,IF(F2449&lt;=100000,ROUNDUP(F2449/4,0)+25000,50000)))),MIN(IF(AND(D2449="はい",C2449&gt;=2026,C2449&lt;=2027),IF(E2449&lt;=0,0,IF(E2449&lt;=30000,E2449,IF(E2449&lt;=60000,ROUNDUP(E2449/2,0)+15000,IF(E2449&lt;=120000,ROUNDUP(E2449/4,0)+30000,60000)))),IF(E2449&lt;=0,0,IF(E2449&lt;=20000,E2449,IF(E2449&lt;=40000,ROUNDUP(E2449/2,0)+10000,IF(E2449&lt;=80000,ROUNDUP(E2449/4,0)+20000,40000)))))+IF(F2449&lt;=0,0,IF(F2449&lt;=25000,F2449,IF(F2449&lt;=50000,ROUNDUP(F2449/2,0)+12500,IF(F2449&lt;=100000,ROUNDUP(F2449/4,0)+25000,50000)))),IF(AND(D2449="はい",C2449&gt;=2026,C2449&lt;=2027),60000,40000)))))</f>
        <v/>
      </c>
      <c r="P2449" s="18">
        <f>IF(G2449&lt;=0,0,IF(G2449&lt;=20000,G2449,IF(G2449&lt;=40000,ROUNDUP(G2449/2,0)+10000,IF(G2449&lt;=80000,ROUNDUP(G2449/4,0)+20000,40000))))</f>
        <v/>
      </c>
      <c r="Q2449" s="18">
        <f>IF(I2449&lt;=0,IF(H2449&lt;=0,0,IF(H2449&lt;=20000,H2449,IF(H2449&lt;=40000,ROUNDUP(H2449/2,0)+10000,IF(H2449&lt;=80000,ROUNDUP(H2449/4,0)+20000,40000)))),IF(H2449&lt;=0,IF(I2449&lt;=0,0,IF(I2449&lt;=25000,I2449,IF(I2449&lt;=50000,ROUNDUP(I2449/2,0)+12500,IF(I2449&lt;=100000,ROUNDUP(I2449/4,0)+25000,50000)))),MAX(IF(I2449&lt;=0,0,IF(I2449&lt;=25000,I2449,IF(I2449&lt;=50000,ROUNDUP(I2449/2,0)+12500,IF(I2449&lt;=100000,ROUNDUP(I2449/4,0)+25000,50000)))),MIN(IF(H2449&lt;=0,0,IF(H2449&lt;=20000,H2449,IF(H2449&lt;=40000,ROUNDUP(H2449/2,0)+10000,IF(H2449&lt;=80000,ROUNDUP(H2449/4,0)+20000,40000))))+IF(I2449&lt;=0,0,IF(I2449&lt;=25000,I2449,IF(I2449&lt;=50000,ROUNDUP(I2449/2,0)+12500,IF(I2449&lt;=100000,ROUNDUP(I2449/4,0)+25000,50000)))),40000))))</f>
        <v/>
      </c>
      <c r="R2449" s="18">
        <f>MIN(120000,O2449+P2449+Q2449)</f>
        <v/>
      </c>
      <c r="S2449" s="18">
        <f>IF(F2449&lt;=0,IF(E2449&lt;=0,0,IF(E2449&lt;=12000,E2449,IF(E2449&lt;=32000,ROUNDUP(E2449/2,0)+6000,IF(E2449&lt;=56000,ROUNDUP(E2449/4,0)+14000,28000)))),IF(E2449&lt;=0,IF(F2449&lt;=0,0,IF(F2449&lt;=15000,F2449,IF(F2449&lt;=40000,ROUNDUP(F2449/2,0)+7500,IF(F2449&lt;=70000,ROUNDUP(F2449/4,0)+17500,35000)))),MAX(IF(F2449&lt;=0,0,IF(F2449&lt;=15000,F2449,IF(F2449&lt;=40000,ROUNDUP(F2449/2,0)+7500,IF(F2449&lt;=70000,ROUNDUP(F2449/4,0)+17500,35000)))),MIN(IF(E2449&lt;=0,0,IF(E2449&lt;=12000,E2449,IF(E2449&lt;=32000,ROUNDUP(E2449/2,0)+6000,IF(E2449&lt;=56000,ROUNDUP(E2449/4,0)+14000,28000))))+IF(F2449&lt;=0,0,IF(F2449&lt;=15000,F2449,IF(F2449&lt;=40000,ROUNDUP(F2449/2,0)+7500,IF(F2449&lt;=70000,ROUNDUP(F2449/4,0)+17500,35000)))),28000))))</f>
        <v/>
      </c>
      <c r="T2449" s="18">
        <f>IF(G2449&lt;=0,0,IF(G2449&lt;=12000,G2449,IF(G2449&lt;=32000,ROUNDUP(G2449/2,0)+6000,IF(G2449&lt;=56000,ROUNDUP(G2449/4,0)+14000,28000))))</f>
        <v/>
      </c>
      <c r="U2449" s="18">
        <f>IF(I2449&lt;=0,IF(H2449&lt;=0,0,IF(H2449&lt;=12000,H2449,IF(H2449&lt;=32000,ROUNDUP(H2449/2,0)+6000,IF(H2449&lt;=56000,ROUNDUP(H2449/4,0)+14000,28000)))),IF(H2449&lt;=0,IF(I2449&lt;=0,0,IF(I2449&lt;=15000,I2449,IF(I2449&lt;=40000,ROUNDUP(I2449/2,0)+7500,IF(I2449&lt;=70000,ROUNDUP(I2449/4,0)+17500,35000)))),MAX(IF(I2449&lt;=0,0,IF(I2449&lt;=15000,I2449,IF(I2449&lt;=40000,ROUNDUP(I2449/2,0)+7500,IF(I2449&lt;=70000,ROUNDUP(I2449/4,0)+17500,35000)))),MIN(IF(H2449&lt;=0,0,IF(H2449&lt;=12000,H2449,IF(H2449&lt;=32000,ROUNDUP(H2449/2,0)+6000,IF(H2449&lt;=56000,ROUNDUP(H2449/4,0)+14000,28000))))+IF(I2449&lt;=0,0,IF(I2449&lt;=15000,I2449,IF(I2449&lt;=40000,ROUNDUP(I2449/2,0)+7500,IF(I2449&lt;=70000,ROUNDUP(I2449/4,0)+17500,35000)))),28000))))</f>
        <v/>
      </c>
      <c r="V2449" s="18">
        <f>MIN(70000,S2449+T2449+U2449)</f>
        <v/>
      </c>
      <c r="W2449" s="18">
        <f>MAX(0,ROUNDDOWN(M2449-J2449-N2449-K2449-0,-3))</f>
        <v/>
      </c>
      <c r="X2449" s="18">
        <f>MAX(0,ROUNDDOWN(M2449-J2449-N2449-K2449-R2449,-3))</f>
        <v/>
      </c>
      <c r="Y2449" s="18">
        <f>IF(W2449&lt;=0,0,ROUNDDOWN((W2449*LOOKUP(W2449,{0,1950001,3300001,6950001,9000001,18000001,40000001},{0.05,0.1,0.2,0.23,0.33,0.4,0.45})-LOOKUP(W2449,{0,1950001,3300001,6950001,9000001,18000001,40000001},{0,97500,427500,636000,1536000,2796000,4796000}))*1.021,-2))</f>
        <v/>
      </c>
      <c r="Z2449" s="18">
        <f>IF(X2449&lt;=0,0,ROUNDDOWN((X2449*LOOKUP(X2449,{0,1950001,3300001,6950001,9000001,18000001,40000001},{0.05,0.1,0.2,0.23,0.33,0.4,0.45})-LOOKUP(X2449,{0,1950001,3300001,6950001,9000001,18000001,40000001},{0,97500,427500,636000,1536000,2796000,4796000}))*1.021,-2))</f>
        <v/>
      </c>
      <c r="AA2449" s="18">
        <f>MAX(0,ROUNDDOWN(M2449-J2449-430000-L2449-0,-3))</f>
        <v/>
      </c>
      <c r="AB2449" s="18">
        <f>MAX(0,ROUNDDOWN(M2449-J2449-430000-L2449-V2449,-3))</f>
        <v/>
      </c>
      <c r="AC2449" s="18">
        <f>IF(M2449&lt;=450000,0,MAX(0,ROUNDDOWN(AA2449*0.06-MIN(50000,AA2449)*0.03,-2))+MAX(0,ROUNDDOWN(AA2449*0.04-MIN(50000,AA2449)*0.02,-2)))</f>
        <v/>
      </c>
      <c r="AD2449" s="18">
        <f>IF(M2449&lt;=450000,0,MAX(0,ROUNDDOWN(AB2449*0.06-MIN(50000,AB2449)*0.03,-2))+MAX(0,ROUNDDOWN(AB2449*0.04-MIN(50000,AB2449)*0.02,-2)))</f>
        <v/>
      </c>
      <c r="AE2449" s="18">
        <f>Y2449-Z2449</f>
        <v/>
      </c>
      <c r="AF2449" s="18">
        <f>AC2449-AD2449</f>
        <v/>
      </c>
      <c r="AG2449" s="18">
        <f>AE2449+AF2449</f>
        <v/>
      </c>
      <c r="AH2449" s="20">
        <f>IF(W2449&lt;=0,0,LOOKUP(W2449,{0,1950001,3300001,6950001,9000001,18000001,40000001},{0.05,0.1,0.2,0.23,0.33,0.4,0.45}))</f>
        <v/>
      </c>
    </row>
    <row r="2450">
      <c r="A2450" t="inlineStr">
        <is>
          <t>1万円刻み 特例あり一般12万円</t>
        </is>
      </c>
      <c r="B2450" s="18">
        <f>'4_1万円刻み'!$A$790</f>
        <v/>
      </c>
      <c r="C2450" s="19" t="n">
        <v>2026</v>
      </c>
      <c r="D2450" t="inlineStr">
        <is>
          <t>はい</t>
        </is>
      </c>
      <c r="E2450" s="18" t="n">
        <v>120000</v>
      </c>
      <c r="F2450" s="18" t="n">
        <v>0</v>
      </c>
      <c r="G2450" s="18" t="n">
        <v>0</v>
      </c>
      <c r="H2450" s="18" t="n">
        <v>0</v>
      </c>
      <c r="I2450" s="18" t="n">
        <v>0</v>
      </c>
      <c r="J2450" s="18">
        <f>ROUND(MIN(B2450/12,650000)*12*0.0915+MIN(B2450/12,1390000)*12*(0.0504+0)+B2450*0.005,0)</f>
        <v/>
      </c>
      <c r="K2450" s="18" t="n">
        <v>0</v>
      </c>
      <c r="L2450" s="18" t="n">
        <v>0</v>
      </c>
      <c r="M2450" s="18">
        <f>ROUND(IF(C2450&gt;=2026,IF(B2450&lt;741000,0,IF(B2450&lt;2191000,B2450-740000,IF(B2450&lt;2193000,1451000,IF(B2450&lt;2196000,1453000,IF(B2450&lt;2200000,1456000,IF(B2450&lt;3600000,ROUNDDOWN(B2450/4,-3)*2.8-80000,IF(B2450&lt;6600000,ROUNDDOWN(B2450/4,-3)*3.2-440000,IF(B2450&lt;8500000,ROUNDDOWN(B2450*0.9,0)-1100000,B2450-1950000)))))))),IF(B2450&lt;651000,0,IF(B2450&lt;1900000,B2450-650000,IF(B2450&lt;3600000,ROUNDDOWN(B2450/4,-3)*2.8-80000,IF(B2450&lt;6600000,ROUNDDOWN(B2450/4,-3)*3.2-440000,IF(B2450&lt;8500000,ROUNDDOWN(B2450*0.9,0)-1100000,B2450-1950000)))))),0)</f>
        <v/>
      </c>
      <c r="N2450" s="18">
        <f>IF(M2450&gt;23500000,NA(),IF(C2450&gt;=2026,IF(M2450&lt;=4890000,1040000,IF(M2450&lt;=6550000,670000,620000)),IF(M2450&lt;=1320000,950000,IF(M2450&lt;=3360000,880000,IF(M2450&lt;=4890000,680000,IF(M2450&lt;=6550000,630000,580000))))))</f>
        <v/>
      </c>
      <c r="O2450" s="18">
        <f>IF(F2450&lt;=0,IF(AND(D2450="はい",C2450&gt;=2026,C2450&lt;=2027),IF(E2450&lt;=0,0,IF(E2450&lt;=30000,E2450,IF(E2450&lt;=60000,ROUNDUP(E2450/2,0)+15000,IF(E2450&lt;=120000,ROUNDUP(E2450/4,0)+30000,60000)))),IF(E2450&lt;=0,0,IF(E2450&lt;=20000,E2450,IF(E2450&lt;=40000,ROUNDUP(E2450/2,0)+10000,IF(E2450&lt;=80000,ROUNDUP(E2450/4,0)+20000,40000))))),IF(E2450&lt;=0,IF(F2450&lt;=0,0,IF(F2450&lt;=25000,F2450,IF(F2450&lt;=50000,ROUNDUP(F2450/2,0)+12500,IF(F2450&lt;=100000,ROUNDUP(F2450/4,0)+25000,50000)))),MAX(IF(F2450&lt;=0,0,IF(F2450&lt;=25000,F2450,IF(F2450&lt;=50000,ROUNDUP(F2450/2,0)+12500,IF(F2450&lt;=100000,ROUNDUP(F2450/4,0)+25000,50000)))),MIN(IF(AND(D2450="はい",C2450&gt;=2026,C2450&lt;=2027),IF(E2450&lt;=0,0,IF(E2450&lt;=30000,E2450,IF(E2450&lt;=60000,ROUNDUP(E2450/2,0)+15000,IF(E2450&lt;=120000,ROUNDUP(E2450/4,0)+30000,60000)))),IF(E2450&lt;=0,0,IF(E2450&lt;=20000,E2450,IF(E2450&lt;=40000,ROUNDUP(E2450/2,0)+10000,IF(E2450&lt;=80000,ROUNDUP(E2450/4,0)+20000,40000)))))+IF(F2450&lt;=0,0,IF(F2450&lt;=25000,F2450,IF(F2450&lt;=50000,ROUNDUP(F2450/2,0)+12500,IF(F2450&lt;=100000,ROUNDUP(F2450/4,0)+25000,50000)))),IF(AND(D2450="はい",C2450&gt;=2026,C2450&lt;=2027),60000,40000)))))</f>
        <v/>
      </c>
      <c r="P2450" s="18">
        <f>IF(G2450&lt;=0,0,IF(G2450&lt;=20000,G2450,IF(G2450&lt;=40000,ROUNDUP(G2450/2,0)+10000,IF(G2450&lt;=80000,ROUNDUP(G2450/4,0)+20000,40000))))</f>
        <v/>
      </c>
      <c r="Q2450" s="18">
        <f>IF(I2450&lt;=0,IF(H2450&lt;=0,0,IF(H2450&lt;=20000,H2450,IF(H2450&lt;=40000,ROUNDUP(H2450/2,0)+10000,IF(H2450&lt;=80000,ROUNDUP(H2450/4,0)+20000,40000)))),IF(H2450&lt;=0,IF(I2450&lt;=0,0,IF(I2450&lt;=25000,I2450,IF(I2450&lt;=50000,ROUNDUP(I2450/2,0)+12500,IF(I2450&lt;=100000,ROUNDUP(I2450/4,0)+25000,50000)))),MAX(IF(I2450&lt;=0,0,IF(I2450&lt;=25000,I2450,IF(I2450&lt;=50000,ROUNDUP(I2450/2,0)+12500,IF(I2450&lt;=100000,ROUNDUP(I2450/4,0)+25000,50000)))),MIN(IF(H2450&lt;=0,0,IF(H2450&lt;=20000,H2450,IF(H2450&lt;=40000,ROUNDUP(H2450/2,0)+10000,IF(H2450&lt;=80000,ROUNDUP(H2450/4,0)+20000,40000))))+IF(I2450&lt;=0,0,IF(I2450&lt;=25000,I2450,IF(I2450&lt;=50000,ROUNDUP(I2450/2,0)+12500,IF(I2450&lt;=100000,ROUNDUP(I2450/4,0)+25000,50000)))),40000))))</f>
        <v/>
      </c>
      <c r="R2450" s="18">
        <f>MIN(120000,O2450+P2450+Q2450)</f>
        <v/>
      </c>
      <c r="S2450" s="18">
        <f>IF(F2450&lt;=0,IF(E2450&lt;=0,0,IF(E2450&lt;=12000,E2450,IF(E2450&lt;=32000,ROUNDUP(E2450/2,0)+6000,IF(E2450&lt;=56000,ROUNDUP(E2450/4,0)+14000,28000)))),IF(E2450&lt;=0,IF(F2450&lt;=0,0,IF(F2450&lt;=15000,F2450,IF(F2450&lt;=40000,ROUNDUP(F2450/2,0)+7500,IF(F2450&lt;=70000,ROUNDUP(F2450/4,0)+17500,35000)))),MAX(IF(F2450&lt;=0,0,IF(F2450&lt;=15000,F2450,IF(F2450&lt;=40000,ROUNDUP(F2450/2,0)+7500,IF(F2450&lt;=70000,ROUNDUP(F2450/4,0)+17500,35000)))),MIN(IF(E2450&lt;=0,0,IF(E2450&lt;=12000,E2450,IF(E2450&lt;=32000,ROUNDUP(E2450/2,0)+6000,IF(E2450&lt;=56000,ROUNDUP(E2450/4,0)+14000,28000))))+IF(F2450&lt;=0,0,IF(F2450&lt;=15000,F2450,IF(F2450&lt;=40000,ROUNDUP(F2450/2,0)+7500,IF(F2450&lt;=70000,ROUNDUP(F2450/4,0)+17500,35000)))),28000))))</f>
        <v/>
      </c>
      <c r="T2450" s="18">
        <f>IF(G2450&lt;=0,0,IF(G2450&lt;=12000,G2450,IF(G2450&lt;=32000,ROUNDUP(G2450/2,0)+6000,IF(G2450&lt;=56000,ROUNDUP(G2450/4,0)+14000,28000))))</f>
        <v/>
      </c>
      <c r="U2450" s="18">
        <f>IF(I2450&lt;=0,IF(H2450&lt;=0,0,IF(H2450&lt;=12000,H2450,IF(H2450&lt;=32000,ROUNDUP(H2450/2,0)+6000,IF(H2450&lt;=56000,ROUNDUP(H2450/4,0)+14000,28000)))),IF(H2450&lt;=0,IF(I2450&lt;=0,0,IF(I2450&lt;=15000,I2450,IF(I2450&lt;=40000,ROUNDUP(I2450/2,0)+7500,IF(I2450&lt;=70000,ROUNDUP(I2450/4,0)+17500,35000)))),MAX(IF(I2450&lt;=0,0,IF(I2450&lt;=15000,I2450,IF(I2450&lt;=40000,ROUNDUP(I2450/2,0)+7500,IF(I2450&lt;=70000,ROUNDUP(I2450/4,0)+17500,35000)))),MIN(IF(H2450&lt;=0,0,IF(H2450&lt;=12000,H2450,IF(H2450&lt;=32000,ROUNDUP(H2450/2,0)+6000,IF(H2450&lt;=56000,ROUNDUP(H2450/4,0)+14000,28000))))+IF(I2450&lt;=0,0,IF(I2450&lt;=15000,I2450,IF(I2450&lt;=40000,ROUNDUP(I2450/2,0)+7500,IF(I2450&lt;=70000,ROUNDUP(I2450/4,0)+17500,35000)))),28000))))</f>
        <v/>
      </c>
      <c r="V2450" s="18">
        <f>MIN(70000,S2450+T2450+U2450)</f>
        <v/>
      </c>
      <c r="W2450" s="18">
        <f>MAX(0,ROUNDDOWN(M2450-J2450-N2450-K2450-0,-3))</f>
        <v/>
      </c>
      <c r="X2450" s="18">
        <f>MAX(0,ROUNDDOWN(M2450-J2450-N2450-K2450-R2450,-3))</f>
        <v/>
      </c>
      <c r="Y2450" s="18">
        <f>IF(W2450&lt;=0,0,ROUNDDOWN((W2450*LOOKUP(W2450,{0,1950001,3300001,6950001,9000001,18000001,40000001},{0.05,0.1,0.2,0.23,0.33,0.4,0.45})-LOOKUP(W2450,{0,1950001,3300001,6950001,9000001,18000001,40000001},{0,97500,427500,636000,1536000,2796000,4796000}))*1.021,-2))</f>
        <v/>
      </c>
      <c r="Z2450" s="18">
        <f>IF(X2450&lt;=0,0,ROUNDDOWN((X2450*LOOKUP(X2450,{0,1950001,3300001,6950001,9000001,18000001,40000001},{0.05,0.1,0.2,0.23,0.33,0.4,0.45})-LOOKUP(X2450,{0,1950001,3300001,6950001,9000001,18000001,40000001},{0,97500,427500,636000,1536000,2796000,4796000}))*1.021,-2))</f>
        <v/>
      </c>
      <c r="AA2450" s="18">
        <f>MAX(0,ROUNDDOWN(M2450-J2450-430000-L2450-0,-3))</f>
        <v/>
      </c>
      <c r="AB2450" s="18">
        <f>MAX(0,ROUNDDOWN(M2450-J2450-430000-L2450-V2450,-3))</f>
        <v/>
      </c>
      <c r="AC2450" s="18">
        <f>IF(M2450&lt;=450000,0,MAX(0,ROUNDDOWN(AA2450*0.06-MIN(50000,AA2450)*0.03,-2))+MAX(0,ROUNDDOWN(AA2450*0.04-MIN(50000,AA2450)*0.02,-2)))</f>
        <v/>
      </c>
      <c r="AD2450" s="18">
        <f>IF(M2450&lt;=450000,0,MAX(0,ROUNDDOWN(AB2450*0.06-MIN(50000,AB2450)*0.03,-2))+MAX(0,ROUNDDOWN(AB2450*0.04-MIN(50000,AB2450)*0.02,-2)))</f>
        <v/>
      </c>
      <c r="AE2450" s="18">
        <f>Y2450-Z2450</f>
        <v/>
      </c>
      <c r="AF2450" s="18">
        <f>AC2450-AD2450</f>
        <v/>
      </c>
      <c r="AG2450" s="18">
        <f>AE2450+AF2450</f>
        <v/>
      </c>
      <c r="AH2450" s="20">
        <f>IF(W2450&lt;=0,0,LOOKUP(W2450,{0,1950001,3300001,6950001,9000001,18000001,40000001},{0.05,0.1,0.2,0.23,0.33,0.4,0.45}))</f>
        <v/>
      </c>
    </row>
    <row r="2451">
      <c r="A2451" t="inlineStr">
        <is>
          <t>1万円刻み 3区分8万円ずつ</t>
        </is>
      </c>
      <c r="B2451" s="18">
        <f>'4_1万円刻み'!$A$791</f>
        <v/>
      </c>
      <c r="C2451" s="19" t="n">
        <v>2026</v>
      </c>
      <c r="D2451" t="inlineStr">
        <is>
          <t>いいえ</t>
        </is>
      </c>
      <c r="E2451" s="18" t="n">
        <v>80000</v>
      </c>
      <c r="F2451" s="18" t="n">
        <v>0</v>
      </c>
      <c r="G2451" s="18" t="n">
        <v>80000</v>
      </c>
      <c r="H2451" s="18" t="n">
        <v>80000</v>
      </c>
      <c r="I2451" s="18" t="n">
        <v>0</v>
      </c>
      <c r="J2451" s="18">
        <f>ROUND(MIN(B2451/12,650000)*12*0.0915+MIN(B2451/12,1390000)*12*(0.0504+0)+B2451*0.005,0)</f>
        <v/>
      </c>
      <c r="K2451" s="18" t="n">
        <v>0</v>
      </c>
      <c r="L2451" s="18" t="n">
        <v>0</v>
      </c>
      <c r="M2451" s="18">
        <f>ROUND(IF(C2451&gt;=2026,IF(B2451&lt;741000,0,IF(B2451&lt;2191000,B2451-740000,IF(B2451&lt;2193000,1451000,IF(B2451&lt;2196000,1453000,IF(B2451&lt;2200000,1456000,IF(B2451&lt;3600000,ROUNDDOWN(B2451/4,-3)*2.8-80000,IF(B2451&lt;6600000,ROUNDDOWN(B2451/4,-3)*3.2-440000,IF(B2451&lt;8500000,ROUNDDOWN(B2451*0.9,0)-1100000,B2451-1950000)))))))),IF(B2451&lt;651000,0,IF(B2451&lt;1900000,B2451-650000,IF(B2451&lt;3600000,ROUNDDOWN(B2451/4,-3)*2.8-80000,IF(B2451&lt;6600000,ROUNDDOWN(B2451/4,-3)*3.2-440000,IF(B2451&lt;8500000,ROUNDDOWN(B2451*0.9,0)-1100000,B2451-1950000)))))),0)</f>
        <v/>
      </c>
      <c r="N2451" s="18">
        <f>IF(M2451&gt;23500000,NA(),IF(C2451&gt;=2026,IF(M2451&lt;=4890000,1040000,IF(M2451&lt;=6550000,670000,620000)),IF(M2451&lt;=1320000,950000,IF(M2451&lt;=3360000,880000,IF(M2451&lt;=4890000,680000,IF(M2451&lt;=6550000,630000,580000))))))</f>
        <v/>
      </c>
      <c r="O2451" s="18">
        <f>IF(F2451&lt;=0,IF(AND(D2451="はい",C2451&gt;=2026,C2451&lt;=2027),IF(E2451&lt;=0,0,IF(E2451&lt;=30000,E2451,IF(E2451&lt;=60000,ROUNDUP(E2451/2,0)+15000,IF(E2451&lt;=120000,ROUNDUP(E2451/4,0)+30000,60000)))),IF(E2451&lt;=0,0,IF(E2451&lt;=20000,E2451,IF(E2451&lt;=40000,ROUNDUP(E2451/2,0)+10000,IF(E2451&lt;=80000,ROUNDUP(E2451/4,0)+20000,40000))))),IF(E2451&lt;=0,IF(F2451&lt;=0,0,IF(F2451&lt;=25000,F2451,IF(F2451&lt;=50000,ROUNDUP(F2451/2,0)+12500,IF(F2451&lt;=100000,ROUNDUP(F2451/4,0)+25000,50000)))),MAX(IF(F2451&lt;=0,0,IF(F2451&lt;=25000,F2451,IF(F2451&lt;=50000,ROUNDUP(F2451/2,0)+12500,IF(F2451&lt;=100000,ROUNDUP(F2451/4,0)+25000,50000)))),MIN(IF(AND(D2451="はい",C2451&gt;=2026,C2451&lt;=2027),IF(E2451&lt;=0,0,IF(E2451&lt;=30000,E2451,IF(E2451&lt;=60000,ROUNDUP(E2451/2,0)+15000,IF(E2451&lt;=120000,ROUNDUP(E2451/4,0)+30000,60000)))),IF(E2451&lt;=0,0,IF(E2451&lt;=20000,E2451,IF(E2451&lt;=40000,ROUNDUP(E2451/2,0)+10000,IF(E2451&lt;=80000,ROUNDUP(E2451/4,0)+20000,40000)))))+IF(F2451&lt;=0,0,IF(F2451&lt;=25000,F2451,IF(F2451&lt;=50000,ROUNDUP(F2451/2,0)+12500,IF(F2451&lt;=100000,ROUNDUP(F2451/4,0)+25000,50000)))),IF(AND(D2451="はい",C2451&gt;=2026,C2451&lt;=2027),60000,40000)))))</f>
        <v/>
      </c>
      <c r="P2451" s="18">
        <f>IF(G2451&lt;=0,0,IF(G2451&lt;=20000,G2451,IF(G2451&lt;=40000,ROUNDUP(G2451/2,0)+10000,IF(G2451&lt;=80000,ROUNDUP(G2451/4,0)+20000,40000))))</f>
        <v/>
      </c>
      <c r="Q2451" s="18">
        <f>IF(I2451&lt;=0,IF(H2451&lt;=0,0,IF(H2451&lt;=20000,H2451,IF(H2451&lt;=40000,ROUNDUP(H2451/2,0)+10000,IF(H2451&lt;=80000,ROUNDUP(H2451/4,0)+20000,40000)))),IF(H2451&lt;=0,IF(I2451&lt;=0,0,IF(I2451&lt;=25000,I2451,IF(I2451&lt;=50000,ROUNDUP(I2451/2,0)+12500,IF(I2451&lt;=100000,ROUNDUP(I2451/4,0)+25000,50000)))),MAX(IF(I2451&lt;=0,0,IF(I2451&lt;=25000,I2451,IF(I2451&lt;=50000,ROUNDUP(I2451/2,0)+12500,IF(I2451&lt;=100000,ROUNDUP(I2451/4,0)+25000,50000)))),MIN(IF(H2451&lt;=0,0,IF(H2451&lt;=20000,H2451,IF(H2451&lt;=40000,ROUNDUP(H2451/2,0)+10000,IF(H2451&lt;=80000,ROUNDUP(H2451/4,0)+20000,40000))))+IF(I2451&lt;=0,0,IF(I2451&lt;=25000,I2451,IF(I2451&lt;=50000,ROUNDUP(I2451/2,0)+12500,IF(I2451&lt;=100000,ROUNDUP(I2451/4,0)+25000,50000)))),40000))))</f>
        <v/>
      </c>
      <c r="R2451" s="18">
        <f>MIN(120000,O2451+P2451+Q2451)</f>
        <v/>
      </c>
      <c r="S2451" s="18">
        <f>IF(F2451&lt;=0,IF(E2451&lt;=0,0,IF(E2451&lt;=12000,E2451,IF(E2451&lt;=32000,ROUNDUP(E2451/2,0)+6000,IF(E2451&lt;=56000,ROUNDUP(E2451/4,0)+14000,28000)))),IF(E2451&lt;=0,IF(F2451&lt;=0,0,IF(F2451&lt;=15000,F2451,IF(F2451&lt;=40000,ROUNDUP(F2451/2,0)+7500,IF(F2451&lt;=70000,ROUNDUP(F2451/4,0)+17500,35000)))),MAX(IF(F2451&lt;=0,0,IF(F2451&lt;=15000,F2451,IF(F2451&lt;=40000,ROUNDUP(F2451/2,0)+7500,IF(F2451&lt;=70000,ROUNDUP(F2451/4,0)+17500,35000)))),MIN(IF(E2451&lt;=0,0,IF(E2451&lt;=12000,E2451,IF(E2451&lt;=32000,ROUNDUP(E2451/2,0)+6000,IF(E2451&lt;=56000,ROUNDUP(E2451/4,0)+14000,28000))))+IF(F2451&lt;=0,0,IF(F2451&lt;=15000,F2451,IF(F2451&lt;=40000,ROUNDUP(F2451/2,0)+7500,IF(F2451&lt;=70000,ROUNDUP(F2451/4,0)+17500,35000)))),28000))))</f>
        <v/>
      </c>
      <c r="T2451" s="18">
        <f>IF(G2451&lt;=0,0,IF(G2451&lt;=12000,G2451,IF(G2451&lt;=32000,ROUNDUP(G2451/2,0)+6000,IF(G2451&lt;=56000,ROUNDUP(G2451/4,0)+14000,28000))))</f>
        <v/>
      </c>
      <c r="U2451" s="18">
        <f>IF(I2451&lt;=0,IF(H2451&lt;=0,0,IF(H2451&lt;=12000,H2451,IF(H2451&lt;=32000,ROUNDUP(H2451/2,0)+6000,IF(H2451&lt;=56000,ROUNDUP(H2451/4,0)+14000,28000)))),IF(H2451&lt;=0,IF(I2451&lt;=0,0,IF(I2451&lt;=15000,I2451,IF(I2451&lt;=40000,ROUNDUP(I2451/2,0)+7500,IF(I2451&lt;=70000,ROUNDUP(I2451/4,0)+17500,35000)))),MAX(IF(I2451&lt;=0,0,IF(I2451&lt;=15000,I2451,IF(I2451&lt;=40000,ROUNDUP(I2451/2,0)+7500,IF(I2451&lt;=70000,ROUNDUP(I2451/4,0)+17500,35000)))),MIN(IF(H2451&lt;=0,0,IF(H2451&lt;=12000,H2451,IF(H2451&lt;=32000,ROUNDUP(H2451/2,0)+6000,IF(H2451&lt;=56000,ROUNDUP(H2451/4,0)+14000,28000))))+IF(I2451&lt;=0,0,IF(I2451&lt;=15000,I2451,IF(I2451&lt;=40000,ROUNDUP(I2451/2,0)+7500,IF(I2451&lt;=70000,ROUNDUP(I2451/4,0)+17500,35000)))),28000))))</f>
        <v/>
      </c>
      <c r="V2451" s="18">
        <f>MIN(70000,S2451+T2451+U2451)</f>
        <v/>
      </c>
      <c r="W2451" s="18">
        <f>MAX(0,ROUNDDOWN(M2451-J2451-N2451-K2451-0,-3))</f>
        <v/>
      </c>
      <c r="X2451" s="18">
        <f>MAX(0,ROUNDDOWN(M2451-J2451-N2451-K2451-R2451,-3))</f>
        <v/>
      </c>
      <c r="Y2451" s="18">
        <f>IF(W2451&lt;=0,0,ROUNDDOWN((W2451*LOOKUP(W2451,{0,1950001,3300001,6950001,9000001,18000001,40000001},{0.05,0.1,0.2,0.23,0.33,0.4,0.45})-LOOKUP(W2451,{0,1950001,3300001,6950001,9000001,18000001,40000001},{0,97500,427500,636000,1536000,2796000,4796000}))*1.021,-2))</f>
        <v/>
      </c>
      <c r="Z2451" s="18">
        <f>IF(X2451&lt;=0,0,ROUNDDOWN((X2451*LOOKUP(X2451,{0,1950001,3300001,6950001,9000001,18000001,40000001},{0.05,0.1,0.2,0.23,0.33,0.4,0.45})-LOOKUP(X2451,{0,1950001,3300001,6950001,9000001,18000001,40000001},{0,97500,427500,636000,1536000,2796000,4796000}))*1.021,-2))</f>
        <v/>
      </c>
      <c r="AA2451" s="18">
        <f>MAX(0,ROUNDDOWN(M2451-J2451-430000-L2451-0,-3))</f>
        <v/>
      </c>
      <c r="AB2451" s="18">
        <f>MAX(0,ROUNDDOWN(M2451-J2451-430000-L2451-V2451,-3))</f>
        <v/>
      </c>
      <c r="AC2451" s="18">
        <f>IF(M2451&lt;=450000,0,MAX(0,ROUNDDOWN(AA2451*0.06-MIN(50000,AA2451)*0.03,-2))+MAX(0,ROUNDDOWN(AA2451*0.04-MIN(50000,AA2451)*0.02,-2)))</f>
        <v/>
      </c>
      <c r="AD2451" s="18">
        <f>IF(M2451&lt;=450000,0,MAX(0,ROUNDDOWN(AB2451*0.06-MIN(50000,AB2451)*0.03,-2))+MAX(0,ROUNDDOWN(AB2451*0.04-MIN(50000,AB2451)*0.02,-2)))</f>
        <v/>
      </c>
      <c r="AE2451" s="18">
        <f>Y2451-Z2451</f>
        <v/>
      </c>
      <c r="AF2451" s="18">
        <f>AC2451-AD2451</f>
        <v/>
      </c>
      <c r="AG2451" s="18">
        <f>AE2451+AF2451</f>
        <v/>
      </c>
      <c r="AH2451" s="20">
        <f>IF(W2451&lt;=0,0,LOOKUP(W2451,{0,1950001,3300001,6950001,9000001,18000001,40000001},{0.05,0.1,0.2,0.23,0.33,0.4,0.45}))</f>
        <v/>
      </c>
    </row>
    <row r="2452">
      <c r="A2452" t="inlineStr">
        <is>
          <t>1万円刻み 一般8万円</t>
        </is>
      </c>
      <c r="B2452" s="18">
        <f>'4_1万円刻み'!$A$791</f>
        <v/>
      </c>
      <c r="C2452" s="19" t="n">
        <v>2026</v>
      </c>
      <c r="D2452" t="inlineStr">
        <is>
          <t>いいえ</t>
        </is>
      </c>
      <c r="E2452" s="18" t="n">
        <v>80000</v>
      </c>
      <c r="F2452" s="18" t="n">
        <v>0</v>
      </c>
      <c r="G2452" s="18" t="n">
        <v>0</v>
      </c>
      <c r="H2452" s="18" t="n">
        <v>0</v>
      </c>
      <c r="I2452" s="18" t="n">
        <v>0</v>
      </c>
      <c r="J2452" s="18">
        <f>ROUND(MIN(B2452/12,650000)*12*0.0915+MIN(B2452/12,1390000)*12*(0.0504+0)+B2452*0.005,0)</f>
        <v/>
      </c>
      <c r="K2452" s="18" t="n">
        <v>0</v>
      </c>
      <c r="L2452" s="18" t="n">
        <v>0</v>
      </c>
      <c r="M2452" s="18">
        <f>ROUND(IF(C2452&gt;=2026,IF(B2452&lt;741000,0,IF(B2452&lt;2191000,B2452-740000,IF(B2452&lt;2193000,1451000,IF(B2452&lt;2196000,1453000,IF(B2452&lt;2200000,1456000,IF(B2452&lt;3600000,ROUNDDOWN(B2452/4,-3)*2.8-80000,IF(B2452&lt;6600000,ROUNDDOWN(B2452/4,-3)*3.2-440000,IF(B2452&lt;8500000,ROUNDDOWN(B2452*0.9,0)-1100000,B2452-1950000)))))))),IF(B2452&lt;651000,0,IF(B2452&lt;1900000,B2452-650000,IF(B2452&lt;3600000,ROUNDDOWN(B2452/4,-3)*2.8-80000,IF(B2452&lt;6600000,ROUNDDOWN(B2452/4,-3)*3.2-440000,IF(B2452&lt;8500000,ROUNDDOWN(B2452*0.9,0)-1100000,B2452-1950000)))))),0)</f>
        <v/>
      </c>
      <c r="N2452" s="18">
        <f>IF(M2452&gt;23500000,NA(),IF(C2452&gt;=2026,IF(M2452&lt;=4890000,1040000,IF(M2452&lt;=6550000,670000,620000)),IF(M2452&lt;=1320000,950000,IF(M2452&lt;=3360000,880000,IF(M2452&lt;=4890000,680000,IF(M2452&lt;=6550000,630000,580000))))))</f>
        <v/>
      </c>
      <c r="O2452" s="18">
        <f>IF(F2452&lt;=0,IF(AND(D2452="はい",C2452&gt;=2026,C2452&lt;=2027),IF(E2452&lt;=0,0,IF(E2452&lt;=30000,E2452,IF(E2452&lt;=60000,ROUNDUP(E2452/2,0)+15000,IF(E2452&lt;=120000,ROUNDUP(E2452/4,0)+30000,60000)))),IF(E2452&lt;=0,0,IF(E2452&lt;=20000,E2452,IF(E2452&lt;=40000,ROUNDUP(E2452/2,0)+10000,IF(E2452&lt;=80000,ROUNDUP(E2452/4,0)+20000,40000))))),IF(E2452&lt;=0,IF(F2452&lt;=0,0,IF(F2452&lt;=25000,F2452,IF(F2452&lt;=50000,ROUNDUP(F2452/2,0)+12500,IF(F2452&lt;=100000,ROUNDUP(F2452/4,0)+25000,50000)))),MAX(IF(F2452&lt;=0,0,IF(F2452&lt;=25000,F2452,IF(F2452&lt;=50000,ROUNDUP(F2452/2,0)+12500,IF(F2452&lt;=100000,ROUNDUP(F2452/4,0)+25000,50000)))),MIN(IF(AND(D2452="はい",C2452&gt;=2026,C2452&lt;=2027),IF(E2452&lt;=0,0,IF(E2452&lt;=30000,E2452,IF(E2452&lt;=60000,ROUNDUP(E2452/2,0)+15000,IF(E2452&lt;=120000,ROUNDUP(E2452/4,0)+30000,60000)))),IF(E2452&lt;=0,0,IF(E2452&lt;=20000,E2452,IF(E2452&lt;=40000,ROUNDUP(E2452/2,0)+10000,IF(E2452&lt;=80000,ROUNDUP(E2452/4,0)+20000,40000)))))+IF(F2452&lt;=0,0,IF(F2452&lt;=25000,F2452,IF(F2452&lt;=50000,ROUNDUP(F2452/2,0)+12500,IF(F2452&lt;=100000,ROUNDUP(F2452/4,0)+25000,50000)))),IF(AND(D2452="はい",C2452&gt;=2026,C2452&lt;=2027),60000,40000)))))</f>
        <v/>
      </c>
      <c r="P2452" s="18">
        <f>IF(G2452&lt;=0,0,IF(G2452&lt;=20000,G2452,IF(G2452&lt;=40000,ROUNDUP(G2452/2,0)+10000,IF(G2452&lt;=80000,ROUNDUP(G2452/4,0)+20000,40000))))</f>
        <v/>
      </c>
      <c r="Q2452" s="18">
        <f>IF(I2452&lt;=0,IF(H2452&lt;=0,0,IF(H2452&lt;=20000,H2452,IF(H2452&lt;=40000,ROUNDUP(H2452/2,0)+10000,IF(H2452&lt;=80000,ROUNDUP(H2452/4,0)+20000,40000)))),IF(H2452&lt;=0,IF(I2452&lt;=0,0,IF(I2452&lt;=25000,I2452,IF(I2452&lt;=50000,ROUNDUP(I2452/2,0)+12500,IF(I2452&lt;=100000,ROUNDUP(I2452/4,0)+25000,50000)))),MAX(IF(I2452&lt;=0,0,IF(I2452&lt;=25000,I2452,IF(I2452&lt;=50000,ROUNDUP(I2452/2,0)+12500,IF(I2452&lt;=100000,ROUNDUP(I2452/4,0)+25000,50000)))),MIN(IF(H2452&lt;=0,0,IF(H2452&lt;=20000,H2452,IF(H2452&lt;=40000,ROUNDUP(H2452/2,0)+10000,IF(H2452&lt;=80000,ROUNDUP(H2452/4,0)+20000,40000))))+IF(I2452&lt;=0,0,IF(I2452&lt;=25000,I2452,IF(I2452&lt;=50000,ROUNDUP(I2452/2,0)+12500,IF(I2452&lt;=100000,ROUNDUP(I2452/4,0)+25000,50000)))),40000))))</f>
        <v/>
      </c>
      <c r="R2452" s="18">
        <f>MIN(120000,O2452+P2452+Q2452)</f>
        <v/>
      </c>
      <c r="S2452" s="18">
        <f>IF(F2452&lt;=0,IF(E2452&lt;=0,0,IF(E2452&lt;=12000,E2452,IF(E2452&lt;=32000,ROUNDUP(E2452/2,0)+6000,IF(E2452&lt;=56000,ROUNDUP(E2452/4,0)+14000,28000)))),IF(E2452&lt;=0,IF(F2452&lt;=0,0,IF(F2452&lt;=15000,F2452,IF(F2452&lt;=40000,ROUNDUP(F2452/2,0)+7500,IF(F2452&lt;=70000,ROUNDUP(F2452/4,0)+17500,35000)))),MAX(IF(F2452&lt;=0,0,IF(F2452&lt;=15000,F2452,IF(F2452&lt;=40000,ROUNDUP(F2452/2,0)+7500,IF(F2452&lt;=70000,ROUNDUP(F2452/4,0)+17500,35000)))),MIN(IF(E2452&lt;=0,0,IF(E2452&lt;=12000,E2452,IF(E2452&lt;=32000,ROUNDUP(E2452/2,0)+6000,IF(E2452&lt;=56000,ROUNDUP(E2452/4,0)+14000,28000))))+IF(F2452&lt;=0,0,IF(F2452&lt;=15000,F2452,IF(F2452&lt;=40000,ROUNDUP(F2452/2,0)+7500,IF(F2452&lt;=70000,ROUNDUP(F2452/4,0)+17500,35000)))),28000))))</f>
        <v/>
      </c>
      <c r="T2452" s="18">
        <f>IF(G2452&lt;=0,0,IF(G2452&lt;=12000,G2452,IF(G2452&lt;=32000,ROUNDUP(G2452/2,0)+6000,IF(G2452&lt;=56000,ROUNDUP(G2452/4,0)+14000,28000))))</f>
        <v/>
      </c>
      <c r="U2452" s="18">
        <f>IF(I2452&lt;=0,IF(H2452&lt;=0,0,IF(H2452&lt;=12000,H2452,IF(H2452&lt;=32000,ROUNDUP(H2452/2,0)+6000,IF(H2452&lt;=56000,ROUNDUP(H2452/4,0)+14000,28000)))),IF(H2452&lt;=0,IF(I2452&lt;=0,0,IF(I2452&lt;=15000,I2452,IF(I2452&lt;=40000,ROUNDUP(I2452/2,0)+7500,IF(I2452&lt;=70000,ROUNDUP(I2452/4,0)+17500,35000)))),MAX(IF(I2452&lt;=0,0,IF(I2452&lt;=15000,I2452,IF(I2452&lt;=40000,ROUNDUP(I2452/2,0)+7500,IF(I2452&lt;=70000,ROUNDUP(I2452/4,0)+17500,35000)))),MIN(IF(H2452&lt;=0,0,IF(H2452&lt;=12000,H2452,IF(H2452&lt;=32000,ROUNDUP(H2452/2,0)+6000,IF(H2452&lt;=56000,ROUNDUP(H2452/4,0)+14000,28000))))+IF(I2452&lt;=0,0,IF(I2452&lt;=15000,I2452,IF(I2452&lt;=40000,ROUNDUP(I2452/2,0)+7500,IF(I2452&lt;=70000,ROUNDUP(I2452/4,0)+17500,35000)))),28000))))</f>
        <v/>
      </c>
      <c r="V2452" s="18">
        <f>MIN(70000,S2452+T2452+U2452)</f>
        <v/>
      </c>
      <c r="W2452" s="18">
        <f>MAX(0,ROUNDDOWN(M2452-J2452-N2452-K2452-0,-3))</f>
        <v/>
      </c>
      <c r="X2452" s="18">
        <f>MAX(0,ROUNDDOWN(M2452-J2452-N2452-K2452-R2452,-3))</f>
        <v/>
      </c>
      <c r="Y2452" s="18">
        <f>IF(W2452&lt;=0,0,ROUNDDOWN((W2452*LOOKUP(W2452,{0,1950001,3300001,6950001,9000001,18000001,40000001},{0.05,0.1,0.2,0.23,0.33,0.4,0.45})-LOOKUP(W2452,{0,1950001,3300001,6950001,9000001,18000001,40000001},{0,97500,427500,636000,1536000,2796000,4796000}))*1.021,-2))</f>
        <v/>
      </c>
      <c r="Z2452" s="18">
        <f>IF(X2452&lt;=0,0,ROUNDDOWN((X2452*LOOKUP(X2452,{0,1950001,3300001,6950001,9000001,18000001,40000001},{0.05,0.1,0.2,0.23,0.33,0.4,0.45})-LOOKUP(X2452,{0,1950001,3300001,6950001,9000001,18000001,40000001},{0,97500,427500,636000,1536000,2796000,4796000}))*1.021,-2))</f>
        <v/>
      </c>
      <c r="AA2452" s="18">
        <f>MAX(0,ROUNDDOWN(M2452-J2452-430000-L2452-0,-3))</f>
        <v/>
      </c>
      <c r="AB2452" s="18">
        <f>MAX(0,ROUNDDOWN(M2452-J2452-430000-L2452-V2452,-3))</f>
        <v/>
      </c>
      <c r="AC2452" s="18">
        <f>IF(M2452&lt;=450000,0,MAX(0,ROUNDDOWN(AA2452*0.06-MIN(50000,AA2452)*0.03,-2))+MAX(0,ROUNDDOWN(AA2452*0.04-MIN(50000,AA2452)*0.02,-2)))</f>
        <v/>
      </c>
      <c r="AD2452" s="18">
        <f>IF(M2452&lt;=450000,0,MAX(0,ROUNDDOWN(AB2452*0.06-MIN(50000,AB2452)*0.03,-2))+MAX(0,ROUNDDOWN(AB2452*0.04-MIN(50000,AB2452)*0.02,-2)))</f>
        <v/>
      </c>
      <c r="AE2452" s="18">
        <f>Y2452-Z2452</f>
        <v/>
      </c>
      <c r="AF2452" s="18">
        <f>AC2452-AD2452</f>
        <v/>
      </c>
      <c r="AG2452" s="18">
        <f>AE2452+AF2452</f>
        <v/>
      </c>
      <c r="AH2452" s="20">
        <f>IF(W2452&lt;=0,0,LOOKUP(W2452,{0,1950001,3300001,6950001,9000001,18000001,40000001},{0.05,0.1,0.2,0.23,0.33,0.4,0.45}))</f>
        <v/>
      </c>
    </row>
    <row r="2453">
      <c r="A2453" t="inlineStr">
        <is>
          <t>1万円刻み 特例あり一般12万円</t>
        </is>
      </c>
      <c r="B2453" s="18">
        <f>'4_1万円刻み'!$A$791</f>
        <v/>
      </c>
      <c r="C2453" s="19" t="n">
        <v>2026</v>
      </c>
      <c r="D2453" t="inlineStr">
        <is>
          <t>はい</t>
        </is>
      </c>
      <c r="E2453" s="18" t="n">
        <v>120000</v>
      </c>
      <c r="F2453" s="18" t="n">
        <v>0</v>
      </c>
      <c r="G2453" s="18" t="n">
        <v>0</v>
      </c>
      <c r="H2453" s="18" t="n">
        <v>0</v>
      </c>
      <c r="I2453" s="18" t="n">
        <v>0</v>
      </c>
      <c r="J2453" s="18">
        <f>ROUND(MIN(B2453/12,650000)*12*0.0915+MIN(B2453/12,1390000)*12*(0.0504+0)+B2453*0.005,0)</f>
        <v/>
      </c>
      <c r="K2453" s="18" t="n">
        <v>0</v>
      </c>
      <c r="L2453" s="18" t="n">
        <v>0</v>
      </c>
      <c r="M2453" s="18">
        <f>ROUND(IF(C2453&gt;=2026,IF(B2453&lt;741000,0,IF(B2453&lt;2191000,B2453-740000,IF(B2453&lt;2193000,1451000,IF(B2453&lt;2196000,1453000,IF(B2453&lt;2200000,1456000,IF(B2453&lt;3600000,ROUNDDOWN(B2453/4,-3)*2.8-80000,IF(B2453&lt;6600000,ROUNDDOWN(B2453/4,-3)*3.2-440000,IF(B2453&lt;8500000,ROUNDDOWN(B2453*0.9,0)-1100000,B2453-1950000)))))))),IF(B2453&lt;651000,0,IF(B2453&lt;1900000,B2453-650000,IF(B2453&lt;3600000,ROUNDDOWN(B2453/4,-3)*2.8-80000,IF(B2453&lt;6600000,ROUNDDOWN(B2453/4,-3)*3.2-440000,IF(B2453&lt;8500000,ROUNDDOWN(B2453*0.9,0)-1100000,B2453-1950000)))))),0)</f>
        <v/>
      </c>
      <c r="N2453" s="18">
        <f>IF(M2453&gt;23500000,NA(),IF(C2453&gt;=2026,IF(M2453&lt;=4890000,1040000,IF(M2453&lt;=6550000,670000,620000)),IF(M2453&lt;=1320000,950000,IF(M2453&lt;=3360000,880000,IF(M2453&lt;=4890000,680000,IF(M2453&lt;=6550000,630000,580000))))))</f>
        <v/>
      </c>
      <c r="O2453" s="18">
        <f>IF(F2453&lt;=0,IF(AND(D2453="はい",C2453&gt;=2026,C2453&lt;=2027),IF(E2453&lt;=0,0,IF(E2453&lt;=30000,E2453,IF(E2453&lt;=60000,ROUNDUP(E2453/2,0)+15000,IF(E2453&lt;=120000,ROUNDUP(E2453/4,0)+30000,60000)))),IF(E2453&lt;=0,0,IF(E2453&lt;=20000,E2453,IF(E2453&lt;=40000,ROUNDUP(E2453/2,0)+10000,IF(E2453&lt;=80000,ROUNDUP(E2453/4,0)+20000,40000))))),IF(E2453&lt;=0,IF(F2453&lt;=0,0,IF(F2453&lt;=25000,F2453,IF(F2453&lt;=50000,ROUNDUP(F2453/2,0)+12500,IF(F2453&lt;=100000,ROUNDUP(F2453/4,0)+25000,50000)))),MAX(IF(F2453&lt;=0,0,IF(F2453&lt;=25000,F2453,IF(F2453&lt;=50000,ROUNDUP(F2453/2,0)+12500,IF(F2453&lt;=100000,ROUNDUP(F2453/4,0)+25000,50000)))),MIN(IF(AND(D2453="はい",C2453&gt;=2026,C2453&lt;=2027),IF(E2453&lt;=0,0,IF(E2453&lt;=30000,E2453,IF(E2453&lt;=60000,ROUNDUP(E2453/2,0)+15000,IF(E2453&lt;=120000,ROUNDUP(E2453/4,0)+30000,60000)))),IF(E2453&lt;=0,0,IF(E2453&lt;=20000,E2453,IF(E2453&lt;=40000,ROUNDUP(E2453/2,0)+10000,IF(E2453&lt;=80000,ROUNDUP(E2453/4,0)+20000,40000)))))+IF(F2453&lt;=0,0,IF(F2453&lt;=25000,F2453,IF(F2453&lt;=50000,ROUNDUP(F2453/2,0)+12500,IF(F2453&lt;=100000,ROUNDUP(F2453/4,0)+25000,50000)))),IF(AND(D2453="はい",C2453&gt;=2026,C2453&lt;=2027),60000,40000)))))</f>
        <v/>
      </c>
      <c r="P2453" s="18">
        <f>IF(G2453&lt;=0,0,IF(G2453&lt;=20000,G2453,IF(G2453&lt;=40000,ROUNDUP(G2453/2,0)+10000,IF(G2453&lt;=80000,ROUNDUP(G2453/4,0)+20000,40000))))</f>
        <v/>
      </c>
      <c r="Q2453" s="18">
        <f>IF(I2453&lt;=0,IF(H2453&lt;=0,0,IF(H2453&lt;=20000,H2453,IF(H2453&lt;=40000,ROUNDUP(H2453/2,0)+10000,IF(H2453&lt;=80000,ROUNDUP(H2453/4,0)+20000,40000)))),IF(H2453&lt;=0,IF(I2453&lt;=0,0,IF(I2453&lt;=25000,I2453,IF(I2453&lt;=50000,ROUNDUP(I2453/2,0)+12500,IF(I2453&lt;=100000,ROUNDUP(I2453/4,0)+25000,50000)))),MAX(IF(I2453&lt;=0,0,IF(I2453&lt;=25000,I2453,IF(I2453&lt;=50000,ROUNDUP(I2453/2,0)+12500,IF(I2453&lt;=100000,ROUNDUP(I2453/4,0)+25000,50000)))),MIN(IF(H2453&lt;=0,0,IF(H2453&lt;=20000,H2453,IF(H2453&lt;=40000,ROUNDUP(H2453/2,0)+10000,IF(H2453&lt;=80000,ROUNDUP(H2453/4,0)+20000,40000))))+IF(I2453&lt;=0,0,IF(I2453&lt;=25000,I2453,IF(I2453&lt;=50000,ROUNDUP(I2453/2,0)+12500,IF(I2453&lt;=100000,ROUNDUP(I2453/4,0)+25000,50000)))),40000))))</f>
        <v/>
      </c>
      <c r="R2453" s="18">
        <f>MIN(120000,O2453+P2453+Q2453)</f>
        <v/>
      </c>
      <c r="S2453" s="18">
        <f>IF(F2453&lt;=0,IF(E2453&lt;=0,0,IF(E2453&lt;=12000,E2453,IF(E2453&lt;=32000,ROUNDUP(E2453/2,0)+6000,IF(E2453&lt;=56000,ROUNDUP(E2453/4,0)+14000,28000)))),IF(E2453&lt;=0,IF(F2453&lt;=0,0,IF(F2453&lt;=15000,F2453,IF(F2453&lt;=40000,ROUNDUP(F2453/2,0)+7500,IF(F2453&lt;=70000,ROUNDUP(F2453/4,0)+17500,35000)))),MAX(IF(F2453&lt;=0,0,IF(F2453&lt;=15000,F2453,IF(F2453&lt;=40000,ROUNDUP(F2453/2,0)+7500,IF(F2453&lt;=70000,ROUNDUP(F2453/4,0)+17500,35000)))),MIN(IF(E2453&lt;=0,0,IF(E2453&lt;=12000,E2453,IF(E2453&lt;=32000,ROUNDUP(E2453/2,0)+6000,IF(E2453&lt;=56000,ROUNDUP(E2453/4,0)+14000,28000))))+IF(F2453&lt;=0,0,IF(F2453&lt;=15000,F2453,IF(F2453&lt;=40000,ROUNDUP(F2453/2,0)+7500,IF(F2453&lt;=70000,ROUNDUP(F2453/4,0)+17500,35000)))),28000))))</f>
        <v/>
      </c>
      <c r="T2453" s="18">
        <f>IF(G2453&lt;=0,0,IF(G2453&lt;=12000,G2453,IF(G2453&lt;=32000,ROUNDUP(G2453/2,0)+6000,IF(G2453&lt;=56000,ROUNDUP(G2453/4,0)+14000,28000))))</f>
        <v/>
      </c>
      <c r="U2453" s="18">
        <f>IF(I2453&lt;=0,IF(H2453&lt;=0,0,IF(H2453&lt;=12000,H2453,IF(H2453&lt;=32000,ROUNDUP(H2453/2,0)+6000,IF(H2453&lt;=56000,ROUNDUP(H2453/4,0)+14000,28000)))),IF(H2453&lt;=0,IF(I2453&lt;=0,0,IF(I2453&lt;=15000,I2453,IF(I2453&lt;=40000,ROUNDUP(I2453/2,0)+7500,IF(I2453&lt;=70000,ROUNDUP(I2453/4,0)+17500,35000)))),MAX(IF(I2453&lt;=0,0,IF(I2453&lt;=15000,I2453,IF(I2453&lt;=40000,ROUNDUP(I2453/2,0)+7500,IF(I2453&lt;=70000,ROUNDUP(I2453/4,0)+17500,35000)))),MIN(IF(H2453&lt;=0,0,IF(H2453&lt;=12000,H2453,IF(H2453&lt;=32000,ROUNDUP(H2453/2,0)+6000,IF(H2453&lt;=56000,ROUNDUP(H2453/4,0)+14000,28000))))+IF(I2453&lt;=0,0,IF(I2453&lt;=15000,I2453,IF(I2453&lt;=40000,ROUNDUP(I2453/2,0)+7500,IF(I2453&lt;=70000,ROUNDUP(I2453/4,0)+17500,35000)))),28000))))</f>
        <v/>
      </c>
      <c r="V2453" s="18">
        <f>MIN(70000,S2453+T2453+U2453)</f>
        <v/>
      </c>
      <c r="W2453" s="18">
        <f>MAX(0,ROUNDDOWN(M2453-J2453-N2453-K2453-0,-3))</f>
        <v/>
      </c>
      <c r="X2453" s="18">
        <f>MAX(0,ROUNDDOWN(M2453-J2453-N2453-K2453-R2453,-3))</f>
        <v/>
      </c>
      <c r="Y2453" s="18">
        <f>IF(W2453&lt;=0,0,ROUNDDOWN((W2453*LOOKUP(W2453,{0,1950001,3300001,6950001,9000001,18000001,40000001},{0.05,0.1,0.2,0.23,0.33,0.4,0.45})-LOOKUP(W2453,{0,1950001,3300001,6950001,9000001,18000001,40000001},{0,97500,427500,636000,1536000,2796000,4796000}))*1.021,-2))</f>
        <v/>
      </c>
      <c r="Z2453" s="18">
        <f>IF(X2453&lt;=0,0,ROUNDDOWN((X2453*LOOKUP(X2453,{0,1950001,3300001,6950001,9000001,18000001,40000001},{0.05,0.1,0.2,0.23,0.33,0.4,0.45})-LOOKUP(X2453,{0,1950001,3300001,6950001,9000001,18000001,40000001},{0,97500,427500,636000,1536000,2796000,4796000}))*1.021,-2))</f>
        <v/>
      </c>
      <c r="AA2453" s="18">
        <f>MAX(0,ROUNDDOWN(M2453-J2453-430000-L2453-0,-3))</f>
        <v/>
      </c>
      <c r="AB2453" s="18">
        <f>MAX(0,ROUNDDOWN(M2453-J2453-430000-L2453-V2453,-3))</f>
        <v/>
      </c>
      <c r="AC2453" s="18">
        <f>IF(M2453&lt;=450000,0,MAX(0,ROUNDDOWN(AA2453*0.06-MIN(50000,AA2453)*0.03,-2))+MAX(0,ROUNDDOWN(AA2453*0.04-MIN(50000,AA2453)*0.02,-2)))</f>
        <v/>
      </c>
      <c r="AD2453" s="18">
        <f>IF(M2453&lt;=450000,0,MAX(0,ROUNDDOWN(AB2453*0.06-MIN(50000,AB2453)*0.03,-2))+MAX(0,ROUNDDOWN(AB2453*0.04-MIN(50000,AB2453)*0.02,-2)))</f>
        <v/>
      </c>
      <c r="AE2453" s="18">
        <f>Y2453-Z2453</f>
        <v/>
      </c>
      <c r="AF2453" s="18">
        <f>AC2453-AD2453</f>
        <v/>
      </c>
      <c r="AG2453" s="18">
        <f>AE2453+AF2453</f>
        <v/>
      </c>
      <c r="AH2453" s="20">
        <f>IF(W2453&lt;=0,0,LOOKUP(W2453,{0,1950001,3300001,6950001,9000001,18000001,40000001},{0.05,0.1,0.2,0.23,0.33,0.4,0.45}))</f>
        <v/>
      </c>
    </row>
    <row r="2454">
      <c r="A2454" t="inlineStr">
        <is>
          <t>1万円刻み 3区分8万円ずつ</t>
        </is>
      </c>
      <c r="B2454" s="18">
        <f>'4_1万円刻み'!$A$792</f>
        <v/>
      </c>
      <c r="C2454" s="19" t="n">
        <v>2026</v>
      </c>
      <c r="D2454" t="inlineStr">
        <is>
          <t>いいえ</t>
        </is>
      </c>
      <c r="E2454" s="18" t="n">
        <v>80000</v>
      </c>
      <c r="F2454" s="18" t="n">
        <v>0</v>
      </c>
      <c r="G2454" s="18" t="n">
        <v>80000</v>
      </c>
      <c r="H2454" s="18" t="n">
        <v>80000</v>
      </c>
      <c r="I2454" s="18" t="n">
        <v>0</v>
      </c>
      <c r="J2454" s="18">
        <f>ROUND(MIN(B2454/12,650000)*12*0.0915+MIN(B2454/12,1390000)*12*(0.0504+0)+B2454*0.005,0)</f>
        <v/>
      </c>
      <c r="K2454" s="18" t="n">
        <v>0</v>
      </c>
      <c r="L2454" s="18" t="n">
        <v>0</v>
      </c>
      <c r="M2454" s="18">
        <f>ROUND(IF(C2454&gt;=2026,IF(B2454&lt;741000,0,IF(B2454&lt;2191000,B2454-740000,IF(B2454&lt;2193000,1451000,IF(B2454&lt;2196000,1453000,IF(B2454&lt;2200000,1456000,IF(B2454&lt;3600000,ROUNDDOWN(B2454/4,-3)*2.8-80000,IF(B2454&lt;6600000,ROUNDDOWN(B2454/4,-3)*3.2-440000,IF(B2454&lt;8500000,ROUNDDOWN(B2454*0.9,0)-1100000,B2454-1950000)))))))),IF(B2454&lt;651000,0,IF(B2454&lt;1900000,B2454-650000,IF(B2454&lt;3600000,ROUNDDOWN(B2454/4,-3)*2.8-80000,IF(B2454&lt;6600000,ROUNDDOWN(B2454/4,-3)*3.2-440000,IF(B2454&lt;8500000,ROUNDDOWN(B2454*0.9,0)-1100000,B2454-1950000)))))),0)</f>
        <v/>
      </c>
      <c r="N2454" s="18">
        <f>IF(M2454&gt;23500000,NA(),IF(C2454&gt;=2026,IF(M2454&lt;=4890000,1040000,IF(M2454&lt;=6550000,670000,620000)),IF(M2454&lt;=1320000,950000,IF(M2454&lt;=3360000,880000,IF(M2454&lt;=4890000,680000,IF(M2454&lt;=6550000,630000,580000))))))</f>
        <v/>
      </c>
      <c r="O2454" s="18">
        <f>IF(F2454&lt;=0,IF(AND(D2454="はい",C2454&gt;=2026,C2454&lt;=2027),IF(E2454&lt;=0,0,IF(E2454&lt;=30000,E2454,IF(E2454&lt;=60000,ROUNDUP(E2454/2,0)+15000,IF(E2454&lt;=120000,ROUNDUP(E2454/4,0)+30000,60000)))),IF(E2454&lt;=0,0,IF(E2454&lt;=20000,E2454,IF(E2454&lt;=40000,ROUNDUP(E2454/2,0)+10000,IF(E2454&lt;=80000,ROUNDUP(E2454/4,0)+20000,40000))))),IF(E2454&lt;=0,IF(F2454&lt;=0,0,IF(F2454&lt;=25000,F2454,IF(F2454&lt;=50000,ROUNDUP(F2454/2,0)+12500,IF(F2454&lt;=100000,ROUNDUP(F2454/4,0)+25000,50000)))),MAX(IF(F2454&lt;=0,0,IF(F2454&lt;=25000,F2454,IF(F2454&lt;=50000,ROUNDUP(F2454/2,0)+12500,IF(F2454&lt;=100000,ROUNDUP(F2454/4,0)+25000,50000)))),MIN(IF(AND(D2454="はい",C2454&gt;=2026,C2454&lt;=2027),IF(E2454&lt;=0,0,IF(E2454&lt;=30000,E2454,IF(E2454&lt;=60000,ROUNDUP(E2454/2,0)+15000,IF(E2454&lt;=120000,ROUNDUP(E2454/4,0)+30000,60000)))),IF(E2454&lt;=0,0,IF(E2454&lt;=20000,E2454,IF(E2454&lt;=40000,ROUNDUP(E2454/2,0)+10000,IF(E2454&lt;=80000,ROUNDUP(E2454/4,0)+20000,40000)))))+IF(F2454&lt;=0,0,IF(F2454&lt;=25000,F2454,IF(F2454&lt;=50000,ROUNDUP(F2454/2,0)+12500,IF(F2454&lt;=100000,ROUNDUP(F2454/4,0)+25000,50000)))),IF(AND(D2454="はい",C2454&gt;=2026,C2454&lt;=2027),60000,40000)))))</f>
        <v/>
      </c>
      <c r="P2454" s="18">
        <f>IF(G2454&lt;=0,0,IF(G2454&lt;=20000,G2454,IF(G2454&lt;=40000,ROUNDUP(G2454/2,0)+10000,IF(G2454&lt;=80000,ROUNDUP(G2454/4,0)+20000,40000))))</f>
        <v/>
      </c>
      <c r="Q2454" s="18">
        <f>IF(I2454&lt;=0,IF(H2454&lt;=0,0,IF(H2454&lt;=20000,H2454,IF(H2454&lt;=40000,ROUNDUP(H2454/2,0)+10000,IF(H2454&lt;=80000,ROUNDUP(H2454/4,0)+20000,40000)))),IF(H2454&lt;=0,IF(I2454&lt;=0,0,IF(I2454&lt;=25000,I2454,IF(I2454&lt;=50000,ROUNDUP(I2454/2,0)+12500,IF(I2454&lt;=100000,ROUNDUP(I2454/4,0)+25000,50000)))),MAX(IF(I2454&lt;=0,0,IF(I2454&lt;=25000,I2454,IF(I2454&lt;=50000,ROUNDUP(I2454/2,0)+12500,IF(I2454&lt;=100000,ROUNDUP(I2454/4,0)+25000,50000)))),MIN(IF(H2454&lt;=0,0,IF(H2454&lt;=20000,H2454,IF(H2454&lt;=40000,ROUNDUP(H2454/2,0)+10000,IF(H2454&lt;=80000,ROUNDUP(H2454/4,0)+20000,40000))))+IF(I2454&lt;=0,0,IF(I2454&lt;=25000,I2454,IF(I2454&lt;=50000,ROUNDUP(I2454/2,0)+12500,IF(I2454&lt;=100000,ROUNDUP(I2454/4,0)+25000,50000)))),40000))))</f>
        <v/>
      </c>
      <c r="R2454" s="18">
        <f>MIN(120000,O2454+P2454+Q2454)</f>
        <v/>
      </c>
      <c r="S2454" s="18">
        <f>IF(F2454&lt;=0,IF(E2454&lt;=0,0,IF(E2454&lt;=12000,E2454,IF(E2454&lt;=32000,ROUNDUP(E2454/2,0)+6000,IF(E2454&lt;=56000,ROUNDUP(E2454/4,0)+14000,28000)))),IF(E2454&lt;=0,IF(F2454&lt;=0,0,IF(F2454&lt;=15000,F2454,IF(F2454&lt;=40000,ROUNDUP(F2454/2,0)+7500,IF(F2454&lt;=70000,ROUNDUP(F2454/4,0)+17500,35000)))),MAX(IF(F2454&lt;=0,0,IF(F2454&lt;=15000,F2454,IF(F2454&lt;=40000,ROUNDUP(F2454/2,0)+7500,IF(F2454&lt;=70000,ROUNDUP(F2454/4,0)+17500,35000)))),MIN(IF(E2454&lt;=0,0,IF(E2454&lt;=12000,E2454,IF(E2454&lt;=32000,ROUNDUP(E2454/2,0)+6000,IF(E2454&lt;=56000,ROUNDUP(E2454/4,0)+14000,28000))))+IF(F2454&lt;=0,0,IF(F2454&lt;=15000,F2454,IF(F2454&lt;=40000,ROUNDUP(F2454/2,0)+7500,IF(F2454&lt;=70000,ROUNDUP(F2454/4,0)+17500,35000)))),28000))))</f>
        <v/>
      </c>
      <c r="T2454" s="18">
        <f>IF(G2454&lt;=0,0,IF(G2454&lt;=12000,G2454,IF(G2454&lt;=32000,ROUNDUP(G2454/2,0)+6000,IF(G2454&lt;=56000,ROUNDUP(G2454/4,0)+14000,28000))))</f>
        <v/>
      </c>
      <c r="U2454" s="18">
        <f>IF(I2454&lt;=0,IF(H2454&lt;=0,0,IF(H2454&lt;=12000,H2454,IF(H2454&lt;=32000,ROUNDUP(H2454/2,0)+6000,IF(H2454&lt;=56000,ROUNDUP(H2454/4,0)+14000,28000)))),IF(H2454&lt;=0,IF(I2454&lt;=0,0,IF(I2454&lt;=15000,I2454,IF(I2454&lt;=40000,ROUNDUP(I2454/2,0)+7500,IF(I2454&lt;=70000,ROUNDUP(I2454/4,0)+17500,35000)))),MAX(IF(I2454&lt;=0,0,IF(I2454&lt;=15000,I2454,IF(I2454&lt;=40000,ROUNDUP(I2454/2,0)+7500,IF(I2454&lt;=70000,ROUNDUP(I2454/4,0)+17500,35000)))),MIN(IF(H2454&lt;=0,0,IF(H2454&lt;=12000,H2454,IF(H2454&lt;=32000,ROUNDUP(H2454/2,0)+6000,IF(H2454&lt;=56000,ROUNDUP(H2454/4,0)+14000,28000))))+IF(I2454&lt;=0,0,IF(I2454&lt;=15000,I2454,IF(I2454&lt;=40000,ROUNDUP(I2454/2,0)+7500,IF(I2454&lt;=70000,ROUNDUP(I2454/4,0)+17500,35000)))),28000))))</f>
        <v/>
      </c>
      <c r="V2454" s="18">
        <f>MIN(70000,S2454+T2454+U2454)</f>
        <v/>
      </c>
      <c r="W2454" s="18">
        <f>MAX(0,ROUNDDOWN(M2454-J2454-N2454-K2454-0,-3))</f>
        <v/>
      </c>
      <c r="X2454" s="18">
        <f>MAX(0,ROUNDDOWN(M2454-J2454-N2454-K2454-R2454,-3))</f>
        <v/>
      </c>
      <c r="Y2454" s="18">
        <f>IF(W2454&lt;=0,0,ROUNDDOWN((W2454*LOOKUP(W2454,{0,1950001,3300001,6950001,9000001,18000001,40000001},{0.05,0.1,0.2,0.23,0.33,0.4,0.45})-LOOKUP(W2454,{0,1950001,3300001,6950001,9000001,18000001,40000001},{0,97500,427500,636000,1536000,2796000,4796000}))*1.021,-2))</f>
        <v/>
      </c>
      <c r="Z2454" s="18">
        <f>IF(X2454&lt;=0,0,ROUNDDOWN((X2454*LOOKUP(X2454,{0,1950001,3300001,6950001,9000001,18000001,40000001},{0.05,0.1,0.2,0.23,0.33,0.4,0.45})-LOOKUP(X2454,{0,1950001,3300001,6950001,9000001,18000001,40000001},{0,97500,427500,636000,1536000,2796000,4796000}))*1.021,-2))</f>
        <v/>
      </c>
      <c r="AA2454" s="18">
        <f>MAX(0,ROUNDDOWN(M2454-J2454-430000-L2454-0,-3))</f>
        <v/>
      </c>
      <c r="AB2454" s="18">
        <f>MAX(0,ROUNDDOWN(M2454-J2454-430000-L2454-V2454,-3))</f>
        <v/>
      </c>
      <c r="AC2454" s="18">
        <f>IF(M2454&lt;=450000,0,MAX(0,ROUNDDOWN(AA2454*0.06-MIN(50000,AA2454)*0.03,-2))+MAX(0,ROUNDDOWN(AA2454*0.04-MIN(50000,AA2454)*0.02,-2)))</f>
        <v/>
      </c>
      <c r="AD2454" s="18">
        <f>IF(M2454&lt;=450000,0,MAX(0,ROUNDDOWN(AB2454*0.06-MIN(50000,AB2454)*0.03,-2))+MAX(0,ROUNDDOWN(AB2454*0.04-MIN(50000,AB2454)*0.02,-2)))</f>
        <v/>
      </c>
      <c r="AE2454" s="18">
        <f>Y2454-Z2454</f>
        <v/>
      </c>
      <c r="AF2454" s="18">
        <f>AC2454-AD2454</f>
        <v/>
      </c>
      <c r="AG2454" s="18">
        <f>AE2454+AF2454</f>
        <v/>
      </c>
      <c r="AH2454" s="20">
        <f>IF(W2454&lt;=0,0,LOOKUP(W2454,{0,1950001,3300001,6950001,9000001,18000001,40000001},{0.05,0.1,0.2,0.23,0.33,0.4,0.45}))</f>
        <v/>
      </c>
    </row>
    <row r="2455">
      <c r="A2455" t="inlineStr">
        <is>
          <t>1万円刻み 一般8万円</t>
        </is>
      </c>
      <c r="B2455" s="18">
        <f>'4_1万円刻み'!$A$792</f>
        <v/>
      </c>
      <c r="C2455" s="19" t="n">
        <v>2026</v>
      </c>
      <c r="D2455" t="inlineStr">
        <is>
          <t>いいえ</t>
        </is>
      </c>
      <c r="E2455" s="18" t="n">
        <v>80000</v>
      </c>
      <c r="F2455" s="18" t="n">
        <v>0</v>
      </c>
      <c r="G2455" s="18" t="n">
        <v>0</v>
      </c>
      <c r="H2455" s="18" t="n">
        <v>0</v>
      </c>
      <c r="I2455" s="18" t="n">
        <v>0</v>
      </c>
      <c r="J2455" s="18">
        <f>ROUND(MIN(B2455/12,650000)*12*0.0915+MIN(B2455/12,1390000)*12*(0.0504+0)+B2455*0.005,0)</f>
        <v/>
      </c>
      <c r="K2455" s="18" t="n">
        <v>0</v>
      </c>
      <c r="L2455" s="18" t="n">
        <v>0</v>
      </c>
      <c r="M2455" s="18">
        <f>ROUND(IF(C2455&gt;=2026,IF(B2455&lt;741000,0,IF(B2455&lt;2191000,B2455-740000,IF(B2455&lt;2193000,1451000,IF(B2455&lt;2196000,1453000,IF(B2455&lt;2200000,1456000,IF(B2455&lt;3600000,ROUNDDOWN(B2455/4,-3)*2.8-80000,IF(B2455&lt;6600000,ROUNDDOWN(B2455/4,-3)*3.2-440000,IF(B2455&lt;8500000,ROUNDDOWN(B2455*0.9,0)-1100000,B2455-1950000)))))))),IF(B2455&lt;651000,0,IF(B2455&lt;1900000,B2455-650000,IF(B2455&lt;3600000,ROUNDDOWN(B2455/4,-3)*2.8-80000,IF(B2455&lt;6600000,ROUNDDOWN(B2455/4,-3)*3.2-440000,IF(B2455&lt;8500000,ROUNDDOWN(B2455*0.9,0)-1100000,B2455-1950000)))))),0)</f>
        <v/>
      </c>
      <c r="N2455" s="18">
        <f>IF(M2455&gt;23500000,NA(),IF(C2455&gt;=2026,IF(M2455&lt;=4890000,1040000,IF(M2455&lt;=6550000,670000,620000)),IF(M2455&lt;=1320000,950000,IF(M2455&lt;=3360000,880000,IF(M2455&lt;=4890000,680000,IF(M2455&lt;=6550000,630000,580000))))))</f>
        <v/>
      </c>
      <c r="O2455" s="18">
        <f>IF(F2455&lt;=0,IF(AND(D2455="はい",C2455&gt;=2026,C2455&lt;=2027),IF(E2455&lt;=0,0,IF(E2455&lt;=30000,E2455,IF(E2455&lt;=60000,ROUNDUP(E2455/2,0)+15000,IF(E2455&lt;=120000,ROUNDUP(E2455/4,0)+30000,60000)))),IF(E2455&lt;=0,0,IF(E2455&lt;=20000,E2455,IF(E2455&lt;=40000,ROUNDUP(E2455/2,0)+10000,IF(E2455&lt;=80000,ROUNDUP(E2455/4,0)+20000,40000))))),IF(E2455&lt;=0,IF(F2455&lt;=0,0,IF(F2455&lt;=25000,F2455,IF(F2455&lt;=50000,ROUNDUP(F2455/2,0)+12500,IF(F2455&lt;=100000,ROUNDUP(F2455/4,0)+25000,50000)))),MAX(IF(F2455&lt;=0,0,IF(F2455&lt;=25000,F2455,IF(F2455&lt;=50000,ROUNDUP(F2455/2,0)+12500,IF(F2455&lt;=100000,ROUNDUP(F2455/4,0)+25000,50000)))),MIN(IF(AND(D2455="はい",C2455&gt;=2026,C2455&lt;=2027),IF(E2455&lt;=0,0,IF(E2455&lt;=30000,E2455,IF(E2455&lt;=60000,ROUNDUP(E2455/2,0)+15000,IF(E2455&lt;=120000,ROUNDUP(E2455/4,0)+30000,60000)))),IF(E2455&lt;=0,0,IF(E2455&lt;=20000,E2455,IF(E2455&lt;=40000,ROUNDUP(E2455/2,0)+10000,IF(E2455&lt;=80000,ROUNDUP(E2455/4,0)+20000,40000)))))+IF(F2455&lt;=0,0,IF(F2455&lt;=25000,F2455,IF(F2455&lt;=50000,ROUNDUP(F2455/2,0)+12500,IF(F2455&lt;=100000,ROUNDUP(F2455/4,0)+25000,50000)))),IF(AND(D2455="はい",C2455&gt;=2026,C2455&lt;=2027),60000,40000)))))</f>
        <v/>
      </c>
      <c r="P2455" s="18">
        <f>IF(G2455&lt;=0,0,IF(G2455&lt;=20000,G2455,IF(G2455&lt;=40000,ROUNDUP(G2455/2,0)+10000,IF(G2455&lt;=80000,ROUNDUP(G2455/4,0)+20000,40000))))</f>
        <v/>
      </c>
      <c r="Q2455" s="18">
        <f>IF(I2455&lt;=0,IF(H2455&lt;=0,0,IF(H2455&lt;=20000,H2455,IF(H2455&lt;=40000,ROUNDUP(H2455/2,0)+10000,IF(H2455&lt;=80000,ROUNDUP(H2455/4,0)+20000,40000)))),IF(H2455&lt;=0,IF(I2455&lt;=0,0,IF(I2455&lt;=25000,I2455,IF(I2455&lt;=50000,ROUNDUP(I2455/2,0)+12500,IF(I2455&lt;=100000,ROUNDUP(I2455/4,0)+25000,50000)))),MAX(IF(I2455&lt;=0,0,IF(I2455&lt;=25000,I2455,IF(I2455&lt;=50000,ROUNDUP(I2455/2,0)+12500,IF(I2455&lt;=100000,ROUNDUP(I2455/4,0)+25000,50000)))),MIN(IF(H2455&lt;=0,0,IF(H2455&lt;=20000,H2455,IF(H2455&lt;=40000,ROUNDUP(H2455/2,0)+10000,IF(H2455&lt;=80000,ROUNDUP(H2455/4,0)+20000,40000))))+IF(I2455&lt;=0,0,IF(I2455&lt;=25000,I2455,IF(I2455&lt;=50000,ROUNDUP(I2455/2,0)+12500,IF(I2455&lt;=100000,ROUNDUP(I2455/4,0)+25000,50000)))),40000))))</f>
        <v/>
      </c>
      <c r="R2455" s="18">
        <f>MIN(120000,O2455+P2455+Q2455)</f>
        <v/>
      </c>
      <c r="S2455" s="18">
        <f>IF(F2455&lt;=0,IF(E2455&lt;=0,0,IF(E2455&lt;=12000,E2455,IF(E2455&lt;=32000,ROUNDUP(E2455/2,0)+6000,IF(E2455&lt;=56000,ROUNDUP(E2455/4,0)+14000,28000)))),IF(E2455&lt;=0,IF(F2455&lt;=0,0,IF(F2455&lt;=15000,F2455,IF(F2455&lt;=40000,ROUNDUP(F2455/2,0)+7500,IF(F2455&lt;=70000,ROUNDUP(F2455/4,0)+17500,35000)))),MAX(IF(F2455&lt;=0,0,IF(F2455&lt;=15000,F2455,IF(F2455&lt;=40000,ROUNDUP(F2455/2,0)+7500,IF(F2455&lt;=70000,ROUNDUP(F2455/4,0)+17500,35000)))),MIN(IF(E2455&lt;=0,0,IF(E2455&lt;=12000,E2455,IF(E2455&lt;=32000,ROUNDUP(E2455/2,0)+6000,IF(E2455&lt;=56000,ROUNDUP(E2455/4,0)+14000,28000))))+IF(F2455&lt;=0,0,IF(F2455&lt;=15000,F2455,IF(F2455&lt;=40000,ROUNDUP(F2455/2,0)+7500,IF(F2455&lt;=70000,ROUNDUP(F2455/4,0)+17500,35000)))),28000))))</f>
        <v/>
      </c>
      <c r="T2455" s="18">
        <f>IF(G2455&lt;=0,0,IF(G2455&lt;=12000,G2455,IF(G2455&lt;=32000,ROUNDUP(G2455/2,0)+6000,IF(G2455&lt;=56000,ROUNDUP(G2455/4,0)+14000,28000))))</f>
        <v/>
      </c>
      <c r="U2455" s="18">
        <f>IF(I2455&lt;=0,IF(H2455&lt;=0,0,IF(H2455&lt;=12000,H2455,IF(H2455&lt;=32000,ROUNDUP(H2455/2,0)+6000,IF(H2455&lt;=56000,ROUNDUP(H2455/4,0)+14000,28000)))),IF(H2455&lt;=0,IF(I2455&lt;=0,0,IF(I2455&lt;=15000,I2455,IF(I2455&lt;=40000,ROUNDUP(I2455/2,0)+7500,IF(I2455&lt;=70000,ROUNDUP(I2455/4,0)+17500,35000)))),MAX(IF(I2455&lt;=0,0,IF(I2455&lt;=15000,I2455,IF(I2455&lt;=40000,ROUNDUP(I2455/2,0)+7500,IF(I2455&lt;=70000,ROUNDUP(I2455/4,0)+17500,35000)))),MIN(IF(H2455&lt;=0,0,IF(H2455&lt;=12000,H2455,IF(H2455&lt;=32000,ROUNDUP(H2455/2,0)+6000,IF(H2455&lt;=56000,ROUNDUP(H2455/4,0)+14000,28000))))+IF(I2455&lt;=0,0,IF(I2455&lt;=15000,I2455,IF(I2455&lt;=40000,ROUNDUP(I2455/2,0)+7500,IF(I2455&lt;=70000,ROUNDUP(I2455/4,0)+17500,35000)))),28000))))</f>
        <v/>
      </c>
      <c r="V2455" s="18">
        <f>MIN(70000,S2455+T2455+U2455)</f>
        <v/>
      </c>
      <c r="W2455" s="18">
        <f>MAX(0,ROUNDDOWN(M2455-J2455-N2455-K2455-0,-3))</f>
        <v/>
      </c>
      <c r="X2455" s="18">
        <f>MAX(0,ROUNDDOWN(M2455-J2455-N2455-K2455-R2455,-3))</f>
        <v/>
      </c>
      <c r="Y2455" s="18">
        <f>IF(W2455&lt;=0,0,ROUNDDOWN((W2455*LOOKUP(W2455,{0,1950001,3300001,6950001,9000001,18000001,40000001},{0.05,0.1,0.2,0.23,0.33,0.4,0.45})-LOOKUP(W2455,{0,1950001,3300001,6950001,9000001,18000001,40000001},{0,97500,427500,636000,1536000,2796000,4796000}))*1.021,-2))</f>
        <v/>
      </c>
      <c r="Z2455" s="18">
        <f>IF(X2455&lt;=0,0,ROUNDDOWN((X2455*LOOKUP(X2455,{0,1950001,3300001,6950001,9000001,18000001,40000001},{0.05,0.1,0.2,0.23,0.33,0.4,0.45})-LOOKUP(X2455,{0,1950001,3300001,6950001,9000001,18000001,40000001},{0,97500,427500,636000,1536000,2796000,4796000}))*1.021,-2))</f>
        <v/>
      </c>
      <c r="AA2455" s="18">
        <f>MAX(0,ROUNDDOWN(M2455-J2455-430000-L2455-0,-3))</f>
        <v/>
      </c>
      <c r="AB2455" s="18">
        <f>MAX(0,ROUNDDOWN(M2455-J2455-430000-L2455-V2455,-3))</f>
        <v/>
      </c>
      <c r="AC2455" s="18">
        <f>IF(M2455&lt;=450000,0,MAX(0,ROUNDDOWN(AA2455*0.06-MIN(50000,AA2455)*0.03,-2))+MAX(0,ROUNDDOWN(AA2455*0.04-MIN(50000,AA2455)*0.02,-2)))</f>
        <v/>
      </c>
      <c r="AD2455" s="18">
        <f>IF(M2455&lt;=450000,0,MAX(0,ROUNDDOWN(AB2455*0.06-MIN(50000,AB2455)*0.03,-2))+MAX(0,ROUNDDOWN(AB2455*0.04-MIN(50000,AB2455)*0.02,-2)))</f>
        <v/>
      </c>
      <c r="AE2455" s="18">
        <f>Y2455-Z2455</f>
        <v/>
      </c>
      <c r="AF2455" s="18">
        <f>AC2455-AD2455</f>
        <v/>
      </c>
      <c r="AG2455" s="18">
        <f>AE2455+AF2455</f>
        <v/>
      </c>
      <c r="AH2455" s="20">
        <f>IF(W2455&lt;=0,0,LOOKUP(W2455,{0,1950001,3300001,6950001,9000001,18000001,40000001},{0.05,0.1,0.2,0.23,0.33,0.4,0.45}))</f>
        <v/>
      </c>
    </row>
    <row r="2456">
      <c r="A2456" t="inlineStr">
        <is>
          <t>1万円刻み 特例あり一般12万円</t>
        </is>
      </c>
      <c r="B2456" s="18">
        <f>'4_1万円刻み'!$A$792</f>
        <v/>
      </c>
      <c r="C2456" s="19" t="n">
        <v>2026</v>
      </c>
      <c r="D2456" t="inlineStr">
        <is>
          <t>はい</t>
        </is>
      </c>
      <c r="E2456" s="18" t="n">
        <v>120000</v>
      </c>
      <c r="F2456" s="18" t="n">
        <v>0</v>
      </c>
      <c r="G2456" s="18" t="n">
        <v>0</v>
      </c>
      <c r="H2456" s="18" t="n">
        <v>0</v>
      </c>
      <c r="I2456" s="18" t="n">
        <v>0</v>
      </c>
      <c r="J2456" s="18">
        <f>ROUND(MIN(B2456/12,650000)*12*0.0915+MIN(B2456/12,1390000)*12*(0.0504+0)+B2456*0.005,0)</f>
        <v/>
      </c>
      <c r="K2456" s="18" t="n">
        <v>0</v>
      </c>
      <c r="L2456" s="18" t="n">
        <v>0</v>
      </c>
      <c r="M2456" s="18">
        <f>ROUND(IF(C2456&gt;=2026,IF(B2456&lt;741000,0,IF(B2456&lt;2191000,B2456-740000,IF(B2456&lt;2193000,1451000,IF(B2456&lt;2196000,1453000,IF(B2456&lt;2200000,1456000,IF(B2456&lt;3600000,ROUNDDOWN(B2456/4,-3)*2.8-80000,IF(B2456&lt;6600000,ROUNDDOWN(B2456/4,-3)*3.2-440000,IF(B2456&lt;8500000,ROUNDDOWN(B2456*0.9,0)-1100000,B2456-1950000)))))))),IF(B2456&lt;651000,0,IF(B2456&lt;1900000,B2456-650000,IF(B2456&lt;3600000,ROUNDDOWN(B2456/4,-3)*2.8-80000,IF(B2456&lt;6600000,ROUNDDOWN(B2456/4,-3)*3.2-440000,IF(B2456&lt;8500000,ROUNDDOWN(B2456*0.9,0)-1100000,B2456-1950000)))))),0)</f>
        <v/>
      </c>
      <c r="N2456" s="18">
        <f>IF(M2456&gt;23500000,NA(),IF(C2456&gt;=2026,IF(M2456&lt;=4890000,1040000,IF(M2456&lt;=6550000,670000,620000)),IF(M2456&lt;=1320000,950000,IF(M2456&lt;=3360000,880000,IF(M2456&lt;=4890000,680000,IF(M2456&lt;=6550000,630000,580000))))))</f>
        <v/>
      </c>
      <c r="O2456" s="18">
        <f>IF(F2456&lt;=0,IF(AND(D2456="はい",C2456&gt;=2026,C2456&lt;=2027),IF(E2456&lt;=0,0,IF(E2456&lt;=30000,E2456,IF(E2456&lt;=60000,ROUNDUP(E2456/2,0)+15000,IF(E2456&lt;=120000,ROUNDUP(E2456/4,0)+30000,60000)))),IF(E2456&lt;=0,0,IF(E2456&lt;=20000,E2456,IF(E2456&lt;=40000,ROUNDUP(E2456/2,0)+10000,IF(E2456&lt;=80000,ROUNDUP(E2456/4,0)+20000,40000))))),IF(E2456&lt;=0,IF(F2456&lt;=0,0,IF(F2456&lt;=25000,F2456,IF(F2456&lt;=50000,ROUNDUP(F2456/2,0)+12500,IF(F2456&lt;=100000,ROUNDUP(F2456/4,0)+25000,50000)))),MAX(IF(F2456&lt;=0,0,IF(F2456&lt;=25000,F2456,IF(F2456&lt;=50000,ROUNDUP(F2456/2,0)+12500,IF(F2456&lt;=100000,ROUNDUP(F2456/4,0)+25000,50000)))),MIN(IF(AND(D2456="はい",C2456&gt;=2026,C2456&lt;=2027),IF(E2456&lt;=0,0,IF(E2456&lt;=30000,E2456,IF(E2456&lt;=60000,ROUNDUP(E2456/2,0)+15000,IF(E2456&lt;=120000,ROUNDUP(E2456/4,0)+30000,60000)))),IF(E2456&lt;=0,0,IF(E2456&lt;=20000,E2456,IF(E2456&lt;=40000,ROUNDUP(E2456/2,0)+10000,IF(E2456&lt;=80000,ROUNDUP(E2456/4,0)+20000,40000)))))+IF(F2456&lt;=0,0,IF(F2456&lt;=25000,F2456,IF(F2456&lt;=50000,ROUNDUP(F2456/2,0)+12500,IF(F2456&lt;=100000,ROUNDUP(F2456/4,0)+25000,50000)))),IF(AND(D2456="はい",C2456&gt;=2026,C2456&lt;=2027),60000,40000)))))</f>
        <v/>
      </c>
      <c r="P2456" s="18">
        <f>IF(G2456&lt;=0,0,IF(G2456&lt;=20000,G2456,IF(G2456&lt;=40000,ROUNDUP(G2456/2,0)+10000,IF(G2456&lt;=80000,ROUNDUP(G2456/4,0)+20000,40000))))</f>
        <v/>
      </c>
      <c r="Q2456" s="18">
        <f>IF(I2456&lt;=0,IF(H2456&lt;=0,0,IF(H2456&lt;=20000,H2456,IF(H2456&lt;=40000,ROUNDUP(H2456/2,0)+10000,IF(H2456&lt;=80000,ROUNDUP(H2456/4,0)+20000,40000)))),IF(H2456&lt;=0,IF(I2456&lt;=0,0,IF(I2456&lt;=25000,I2456,IF(I2456&lt;=50000,ROUNDUP(I2456/2,0)+12500,IF(I2456&lt;=100000,ROUNDUP(I2456/4,0)+25000,50000)))),MAX(IF(I2456&lt;=0,0,IF(I2456&lt;=25000,I2456,IF(I2456&lt;=50000,ROUNDUP(I2456/2,0)+12500,IF(I2456&lt;=100000,ROUNDUP(I2456/4,0)+25000,50000)))),MIN(IF(H2456&lt;=0,0,IF(H2456&lt;=20000,H2456,IF(H2456&lt;=40000,ROUNDUP(H2456/2,0)+10000,IF(H2456&lt;=80000,ROUNDUP(H2456/4,0)+20000,40000))))+IF(I2456&lt;=0,0,IF(I2456&lt;=25000,I2456,IF(I2456&lt;=50000,ROUNDUP(I2456/2,0)+12500,IF(I2456&lt;=100000,ROUNDUP(I2456/4,0)+25000,50000)))),40000))))</f>
        <v/>
      </c>
      <c r="R2456" s="18">
        <f>MIN(120000,O2456+P2456+Q2456)</f>
        <v/>
      </c>
      <c r="S2456" s="18">
        <f>IF(F2456&lt;=0,IF(E2456&lt;=0,0,IF(E2456&lt;=12000,E2456,IF(E2456&lt;=32000,ROUNDUP(E2456/2,0)+6000,IF(E2456&lt;=56000,ROUNDUP(E2456/4,0)+14000,28000)))),IF(E2456&lt;=0,IF(F2456&lt;=0,0,IF(F2456&lt;=15000,F2456,IF(F2456&lt;=40000,ROUNDUP(F2456/2,0)+7500,IF(F2456&lt;=70000,ROUNDUP(F2456/4,0)+17500,35000)))),MAX(IF(F2456&lt;=0,0,IF(F2456&lt;=15000,F2456,IF(F2456&lt;=40000,ROUNDUP(F2456/2,0)+7500,IF(F2456&lt;=70000,ROUNDUP(F2456/4,0)+17500,35000)))),MIN(IF(E2456&lt;=0,0,IF(E2456&lt;=12000,E2456,IF(E2456&lt;=32000,ROUNDUP(E2456/2,0)+6000,IF(E2456&lt;=56000,ROUNDUP(E2456/4,0)+14000,28000))))+IF(F2456&lt;=0,0,IF(F2456&lt;=15000,F2456,IF(F2456&lt;=40000,ROUNDUP(F2456/2,0)+7500,IF(F2456&lt;=70000,ROUNDUP(F2456/4,0)+17500,35000)))),28000))))</f>
        <v/>
      </c>
      <c r="T2456" s="18">
        <f>IF(G2456&lt;=0,0,IF(G2456&lt;=12000,G2456,IF(G2456&lt;=32000,ROUNDUP(G2456/2,0)+6000,IF(G2456&lt;=56000,ROUNDUP(G2456/4,0)+14000,28000))))</f>
        <v/>
      </c>
      <c r="U2456" s="18">
        <f>IF(I2456&lt;=0,IF(H2456&lt;=0,0,IF(H2456&lt;=12000,H2456,IF(H2456&lt;=32000,ROUNDUP(H2456/2,0)+6000,IF(H2456&lt;=56000,ROUNDUP(H2456/4,0)+14000,28000)))),IF(H2456&lt;=0,IF(I2456&lt;=0,0,IF(I2456&lt;=15000,I2456,IF(I2456&lt;=40000,ROUNDUP(I2456/2,0)+7500,IF(I2456&lt;=70000,ROUNDUP(I2456/4,0)+17500,35000)))),MAX(IF(I2456&lt;=0,0,IF(I2456&lt;=15000,I2456,IF(I2456&lt;=40000,ROUNDUP(I2456/2,0)+7500,IF(I2456&lt;=70000,ROUNDUP(I2456/4,0)+17500,35000)))),MIN(IF(H2456&lt;=0,0,IF(H2456&lt;=12000,H2456,IF(H2456&lt;=32000,ROUNDUP(H2456/2,0)+6000,IF(H2456&lt;=56000,ROUNDUP(H2456/4,0)+14000,28000))))+IF(I2456&lt;=0,0,IF(I2456&lt;=15000,I2456,IF(I2456&lt;=40000,ROUNDUP(I2456/2,0)+7500,IF(I2456&lt;=70000,ROUNDUP(I2456/4,0)+17500,35000)))),28000))))</f>
        <v/>
      </c>
      <c r="V2456" s="18">
        <f>MIN(70000,S2456+T2456+U2456)</f>
        <v/>
      </c>
      <c r="W2456" s="18">
        <f>MAX(0,ROUNDDOWN(M2456-J2456-N2456-K2456-0,-3))</f>
        <v/>
      </c>
      <c r="X2456" s="18">
        <f>MAX(0,ROUNDDOWN(M2456-J2456-N2456-K2456-R2456,-3))</f>
        <v/>
      </c>
      <c r="Y2456" s="18">
        <f>IF(W2456&lt;=0,0,ROUNDDOWN((W2456*LOOKUP(W2456,{0,1950001,3300001,6950001,9000001,18000001,40000001},{0.05,0.1,0.2,0.23,0.33,0.4,0.45})-LOOKUP(W2456,{0,1950001,3300001,6950001,9000001,18000001,40000001},{0,97500,427500,636000,1536000,2796000,4796000}))*1.021,-2))</f>
        <v/>
      </c>
      <c r="Z2456" s="18">
        <f>IF(X2456&lt;=0,0,ROUNDDOWN((X2456*LOOKUP(X2456,{0,1950001,3300001,6950001,9000001,18000001,40000001},{0.05,0.1,0.2,0.23,0.33,0.4,0.45})-LOOKUP(X2456,{0,1950001,3300001,6950001,9000001,18000001,40000001},{0,97500,427500,636000,1536000,2796000,4796000}))*1.021,-2))</f>
        <v/>
      </c>
      <c r="AA2456" s="18">
        <f>MAX(0,ROUNDDOWN(M2456-J2456-430000-L2456-0,-3))</f>
        <v/>
      </c>
      <c r="AB2456" s="18">
        <f>MAX(0,ROUNDDOWN(M2456-J2456-430000-L2456-V2456,-3))</f>
        <v/>
      </c>
      <c r="AC2456" s="18">
        <f>IF(M2456&lt;=450000,0,MAX(0,ROUNDDOWN(AA2456*0.06-MIN(50000,AA2456)*0.03,-2))+MAX(0,ROUNDDOWN(AA2456*0.04-MIN(50000,AA2456)*0.02,-2)))</f>
        <v/>
      </c>
      <c r="AD2456" s="18">
        <f>IF(M2456&lt;=450000,0,MAX(0,ROUNDDOWN(AB2456*0.06-MIN(50000,AB2456)*0.03,-2))+MAX(0,ROUNDDOWN(AB2456*0.04-MIN(50000,AB2456)*0.02,-2)))</f>
        <v/>
      </c>
      <c r="AE2456" s="18">
        <f>Y2456-Z2456</f>
        <v/>
      </c>
      <c r="AF2456" s="18">
        <f>AC2456-AD2456</f>
        <v/>
      </c>
      <c r="AG2456" s="18">
        <f>AE2456+AF2456</f>
        <v/>
      </c>
      <c r="AH2456" s="20">
        <f>IF(W2456&lt;=0,0,LOOKUP(W2456,{0,1950001,3300001,6950001,9000001,18000001,40000001},{0.05,0.1,0.2,0.23,0.33,0.4,0.45}))</f>
        <v/>
      </c>
    </row>
    <row r="2457">
      <c r="A2457" t="inlineStr">
        <is>
          <t>1万円刻み 3区分8万円ずつ</t>
        </is>
      </c>
      <c r="B2457" s="18">
        <f>'4_1万円刻み'!$A$793</f>
        <v/>
      </c>
      <c r="C2457" s="19" t="n">
        <v>2026</v>
      </c>
      <c r="D2457" t="inlineStr">
        <is>
          <t>いいえ</t>
        </is>
      </c>
      <c r="E2457" s="18" t="n">
        <v>80000</v>
      </c>
      <c r="F2457" s="18" t="n">
        <v>0</v>
      </c>
      <c r="G2457" s="18" t="n">
        <v>80000</v>
      </c>
      <c r="H2457" s="18" t="n">
        <v>80000</v>
      </c>
      <c r="I2457" s="18" t="n">
        <v>0</v>
      </c>
      <c r="J2457" s="18">
        <f>ROUND(MIN(B2457/12,650000)*12*0.0915+MIN(B2457/12,1390000)*12*(0.0504+0)+B2457*0.005,0)</f>
        <v/>
      </c>
      <c r="K2457" s="18" t="n">
        <v>0</v>
      </c>
      <c r="L2457" s="18" t="n">
        <v>0</v>
      </c>
      <c r="M2457" s="18">
        <f>ROUND(IF(C2457&gt;=2026,IF(B2457&lt;741000,0,IF(B2457&lt;2191000,B2457-740000,IF(B2457&lt;2193000,1451000,IF(B2457&lt;2196000,1453000,IF(B2457&lt;2200000,1456000,IF(B2457&lt;3600000,ROUNDDOWN(B2457/4,-3)*2.8-80000,IF(B2457&lt;6600000,ROUNDDOWN(B2457/4,-3)*3.2-440000,IF(B2457&lt;8500000,ROUNDDOWN(B2457*0.9,0)-1100000,B2457-1950000)))))))),IF(B2457&lt;651000,0,IF(B2457&lt;1900000,B2457-650000,IF(B2457&lt;3600000,ROUNDDOWN(B2457/4,-3)*2.8-80000,IF(B2457&lt;6600000,ROUNDDOWN(B2457/4,-3)*3.2-440000,IF(B2457&lt;8500000,ROUNDDOWN(B2457*0.9,0)-1100000,B2457-1950000)))))),0)</f>
        <v/>
      </c>
      <c r="N2457" s="18">
        <f>IF(M2457&gt;23500000,NA(),IF(C2457&gt;=2026,IF(M2457&lt;=4890000,1040000,IF(M2457&lt;=6550000,670000,620000)),IF(M2457&lt;=1320000,950000,IF(M2457&lt;=3360000,880000,IF(M2457&lt;=4890000,680000,IF(M2457&lt;=6550000,630000,580000))))))</f>
        <v/>
      </c>
      <c r="O2457" s="18">
        <f>IF(F2457&lt;=0,IF(AND(D2457="はい",C2457&gt;=2026,C2457&lt;=2027),IF(E2457&lt;=0,0,IF(E2457&lt;=30000,E2457,IF(E2457&lt;=60000,ROUNDUP(E2457/2,0)+15000,IF(E2457&lt;=120000,ROUNDUP(E2457/4,0)+30000,60000)))),IF(E2457&lt;=0,0,IF(E2457&lt;=20000,E2457,IF(E2457&lt;=40000,ROUNDUP(E2457/2,0)+10000,IF(E2457&lt;=80000,ROUNDUP(E2457/4,0)+20000,40000))))),IF(E2457&lt;=0,IF(F2457&lt;=0,0,IF(F2457&lt;=25000,F2457,IF(F2457&lt;=50000,ROUNDUP(F2457/2,0)+12500,IF(F2457&lt;=100000,ROUNDUP(F2457/4,0)+25000,50000)))),MAX(IF(F2457&lt;=0,0,IF(F2457&lt;=25000,F2457,IF(F2457&lt;=50000,ROUNDUP(F2457/2,0)+12500,IF(F2457&lt;=100000,ROUNDUP(F2457/4,0)+25000,50000)))),MIN(IF(AND(D2457="はい",C2457&gt;=2026,C2457&lt;=2027),IF(E2457&lt;=0,0,IF(E2457&lt;=30000,E2457,IF(E2457&lt;=60000,ROUNDUP(E2457/2,0)+15000,IF(E2457&lt;=120000,ROUNDUP(E2457/4,0)+30000,60000)))),IF(E2457&lt;=0,0,IF(E2457&lt;=20000,E2457,IF(E2457&lt;=40000,ROUNDUP(E2457/2,0)+10000,IF(E2457&lt;=80000,ROUNDUP(E2457/4,0)+20000,40000)))))+IF(F2457&lt;=0,0,IF(F2457&lt;=25000,F2457,IF(F2457&lt;=50000,ROUNDUP(F2457/2,0)+12500,IF(F2457&lt;=100000,ROUNDUP(F2457/4,0)+25000,50000)))),IF(AND(D2457="はい",C2457&gt;=2026,C2457&lt;=2027),60000,40000)))))</f>
        <v/>
      </c>
      <c r="P2457" s="18">
        <f>IF(G2457&lt;=0,0,IF(G2457&lt;=20000,G2457,IF(G2457&lt;=40000,ROUNDUP(G2457/2,0)+10000,IF(G2457&lt;=80000,ROUNDUP(G2457/4,0)+20000,40000))))</f>
        <v/>
      </c>
      <c r="Q2457" s="18">
        <f>IF(I2457&lt;=0,IF(H2457&lt;=0,0,IF(H2457&lt;=20000,H2457,IF(H2457&lt;=40000,ROUNDUP(H2457/2,0)+10000,IF(H2457&lt;=80000,ROUNDUP(H2457/4,0)+20000,40000)))),IF(H2457&lt;=0,IF(I2457&lt;=0,0,IF(I2457&lt;=25000,I2457,IF(I2457&lt;=50000,ROUNDUP(I2457/2,0)+12500,IF(I2457&lt;=100000,ROUNDUP(I2457/4,0)+25000,50000)))),MAX(IF(I2457&lt;=0,0,IF(I2457&lt;=25000,I2457,IF(I2457&lt;=50000,ROUNDUP(I2457/2,0)+12500,IF(I2457&lt;=100000,ROUNDUP(I2457/4,0)+25000,50000)))),MIN(IF(H2457&lt;=0,0,IF(H2457&lt;=20000,H2457,IF(H2457&lt;=40000,ROUNDUP(H2457/2,0)+10000,IF(H2457&lt;=80000,ROUNDUP(H2457/4,0)+20000,40000))))+IF(I2457&lt;=0,0,IF(I2457&lt;=25000,I2457,IF(I2457&lt;=50000,ROUNDUP(I2457/2,0)+12500,IF(I2457&lt;=100000,ROUNDUP(I2457/4,0)+25000,50000)))),40000))))</f>
        <v/>
      </c>
      <c r="R2457" s="18">
        <f>MIN(120000,O2457+P2457+Q2457)</f>
        <v/>
      </c>
      <c r="S2457" s="18">
        <f>IF(F2457&lt;=0,IF(E2457&lt;=0,0,IF(E2457&lt;=12000,E2457,IF(E2457&lt;=32000,ROUNDUP(E2457/2,0)+6000,IF(E2457&lt;=56000,ROUNDUP(E2457/4,0)+14000,28000)))),IF(E2457&lt;=0,IF(F2457&lt;=0,0,IF(F2457&lt;=15000,F2457,IF(F2457&lt;=40000,ROUNDUP(F2457/2,0)+7500,IF(F2457&lt;=70000,ROUNDUP(F2457/4,0)+17500,35000)))),MAX(IF(F2457&lt;=0,0,IF(F2457&lt;=15000,F2457,IF(F2457&lt;=40000,ROUNDUP(F2457/2,0)+7500,IF(F2457&lt;=70000,ROUNDUP(F2457/4,0)+17500,35000)))),MIN(IF(E2457&lt;=0,0,IF(E2457&lt;=12000,E2457,IF(E2457&lt;=32000,ROUNDUP(E2457/2,0)+6000,IF(E2457&lt;=56000,ROUNDUP(E2457/4,0)+14000,28000))))+IF(F2457&lt;=0,0,IF(F2457&lt;=15000,F2457,IF(F2457&lt;=40000,ROUNDUP(F2457/2,0)+7500,IF(F2457&lt;=70000,ROUNDUP(F2457/4,0)+17500,35000)))),28000))))</f>
        <v/>
      </c>
      <c r="T2457" s="18">
        <f>IF(G2457&lt;=0,0,IF(G2457&lt;=12000,G2457,IF(G2457&lt;=32000,ROUNDUP(G2457/2,0)+6000,IF(G2457&lt;=56000,ROUNDUP(G2457/4,0)+14000,28000))))</f>
        <v/>
      </c>
      <c r="U2457" s="18">
        <f>IF(I2457&lt;=0,IF(H2457&lt;=0,0,IF(H2457&lt;=12000,H2457,IF(H2457&lt;=32000,ROUNDUP(H2457/2,0)+6000,IF(H2457&lt;=56000,ROUNDUP(H2457/4,0)+14000,28000)))),IF(H2457&lt;=0,IF(I2457&lt;=0,0,IF(I2457&lt;=15000,I2457,IF(I2457&lt;=40000,ROUNDUP(I2457/2,0)+7500,IF(I2457&lt;=70000,ROUNDUP(I2457/4,0)+17500,35000)))),MAX(IF(I2457&lt;=0,0,IF(I2457&lt;=15000,I2457,IF(I2457&lt;=40000,ROUNDUP(I2457/2,0)+7500,IF(I2457&lt;=70000,ROUNDUP(I2457/4,0)+17500,35000)))),MIN(IF(H2457&lt;=0,0,IF(H2457&lt;=12000,H2457,IF(H2457&lt;=32000,ROUNDUP(H2457/2,0)+6000,IF(H2457&lt;=56000,ROUNDUP(H2457/4,0)+14000,28000))))+IF(I2457&lt;=0,0,IF(I2457&lt;=15000,I2457,IF(I2457&lt;=40000,ROUNDUP(I2457/2,0)+7500,IF(I2457&lt;=70000,ROUNDUP(I2457/4,0)+17500,35000)))),28000))))</f>
        <v/>
      </c>
      <c r="V2457" s="18">
        <f>MIN(70000,S2457+T2457+U2457)</f>
        <v/>
      </c>
      <c r="W2457" s="18">
        <f>MAX(0,ROUNDDOWN(M2457-J2457-N2457-K2457-0,-3))</f>
        <v/>
      </c>
      <c r="X2457" s="18">
        <f>MAX(0,ROUNDDOWN(M2457-J2457-N2457-K2457-R2457,-3))</f>
        <v/>
      </c>
      <c r="Y2457" s="18">
        <f>IF(W2457&lt;=0,0,ROUNDDOWN((W2457*LOOKUP(W2457,{0,1950001,3300001,6950001,9000001,18000001,40000001},{0.05,0.1,0.2,0.23,0.33,0.4,0.45})-LOOKUP(W2457,{0,1950001,3300001,6950001,9000001,18000001,40000001},{0,97500,427500,636000,1536000,2796000,4796000}))*1.021,-2))</f>
        <v/>
      </c>
      <c r="Z2457" s="18">
        <f>IF(X2457&lt;=0,0,ROUNDDOWN((X2457*LOOKUP(X2457,{0,1950001,3300001,6950001,9000001,18000001,40000001},{0.05,0.1,0.2,0.23,0.33,0.4,0.45})-LOOKUP(X2457,{0,1950001,3300001,6950001,9000001,18000001,40000001},{0,97500,427500,636000,1536000,2796000,4796000}))*1.021,-2))</f>
        <v/>
      </c>
      <c r="AA2457" s="18">
        <f>MAX(0,ROUNDDOWN(M2457-J2457-430000-L2457-0,-3))</f>
        <v/>
      </c>
      <c r="AB2457" s="18">
        <f>MAX(0,ROUNDDOWN(M2457-J2457-430000-L2457-V2457,-3))</f>
        <v/>
      </c>
      <c r="AC2457" s="18">
        <f>IF(M2457&lt;=450000,0,MAX(0,ROUNDDOWN(AA2457*0.06-MIN(50000,AA2457)*0.03,-2))+MAX(0,ROUNDDOWN(AA2457*0.04-MIN(50000,AA2457)*0.02,-2)))</f>
        <v/>
      </c>
      <c r="AD2457" s="18">
        <f>IF(M2457&lt;=450000,0,MAX(0,ROUNDDOWN(AB2457*0.06-MIN(50000,AB2457)*0.03,-2))+MAX(0,ROUNDDOWN(AB2457*0.04-MIN(50000,AB2457)*0.02,-2)))</f>
        <v/>
      </c>
      <c r="AE2457" s="18">
        <f>Y2457-Z2457</f>
        <v/>
      </c>
      <c r="AF2457" s="18">
        <f>AC2457-AD2457</f>
        <v/>
      </c>
      <c r="AG2457" s="18">
        <f>AE2457+AF2457</f>
        <v/>
      </c>
      <c r="AH2457" s="20">
        <f>IF(W2457&lt;=0,0,LOOKUP(W2457,{0,1950001,3300001,6950001,9000001,18000001,40000001},{0.05,0.1,0.2,0.23,0.33,0.4,0.45}))</f>
        <v/>
      </c>
    </row>
    <row r="2458">
      <c r="A2458" t="inlineStr">
        <is>
          <t>1万円刻み 一般8万円</t>
        </is>
      </c>
      <c r="B2458" s="18">
        <f>'4_1万円刻み'!$A$793</f>
        <v/>
      </c>
      <c r="C2458" s="19" t="n">
        <v>2026</v>
      </c>
      <c r="D2458" t="inlineStr">
        <is>
          <t>いいえ</t>
        </is>
      </c>
      <c r="E2458" s="18" t="n">
        <v>80000</v>
      </c>
      <c r="F2458" s="18" t="n">
        <v>0</v>
      </c>
      <c r="G2458" s="18" t="n">
        <v>0</v>
      </c>
      <c r="H2458" s="18" t="n">
        <v>0</v>
      </c>
      <c r="I2458" s="18" t="n">
        <v>0</v>
      </c>
      <c r="J2458" s="18">
        <f>ROUND(MIN(B2458/12,650000)*12*0.0915+MIN(B2458/12,1390000)*12*(0.0504+0)+B2458*0.005,0)</f>
        <v/>
      </c>
      <c r="K2458" s="18" t="n">
        <v>0</v>
      </c>
      <c r="L2458" s="18" t="n">
        <v>0</v>
      </c>
      <c r="M2458" s="18">
        <f>ROUND(IF(C2458&gt;=2026,IF(B2458&lt;741000,0,IF(B2458&lt;2191000,B2458-740000,IF(B2458&lt;2193000,1451000,IF(B2458&lt;2196000,1453000,IF(B2458&lt;2200000,1456000,IF(B2458&lt;3600000,ROUNDDOWN(B2458/4,-3)*2.8-80000,IF(B2458&lt;6600000,ROUNDDOWN(B2458/4,-3)*3.2-440000,IF(B2458&lt;8500000,ROUNDDOWN(B2458*0.9,0)-1100000,B2458-1950000)))))))),IF(B2458&lt;651000,0,IF(B2458&lt;1900000,B2458-650000,IF(B2458&lt;3600000,ROUNDDOWN(B2458/4,-3)*2.8-80000,IF(B2458&lt;6600000,ROUNDDOWN(B2458/4,-3)*3.2-440000,IF(B2458&lt;8500000,ROUNDDOWN(B2458*0.9,0)-1100000,B2458-1950000)))))),0)</f>
        <v/>
      </c>
      <c r="N2458" s="18">
        <f>IF(M2458&gt;23500000,NA(),IF(C2458&gt;=2026,IF(M2458&lt;=4890000,1040000,IF(M2458&lt;=6550000,670000,620000)),IF(M2458&lt;=1320000,950000,IF(M2458&lt;=3360000,880000,IF(M2458&lt;=4890000,680000,IF(M2458&lt;=6550000,630000,580000))))))</f>
        <v/>
      </c>
      <c r="O2458" s="18">
        <f>IF(F2458&lt;=0,IF(AND(D2458="はい",C2458&gt;=2026,C2458&lt;=2027),IF(E2458&lt;=0,0,IF(E2458&lt;=30000,E2458,IF(E2458&lt;=60000,ROUNDUP(E2458/2,0)+15000,IF(E2458&lt;=120000,ROUNDUP(E2458/4,0)+30000,60000)))),IF(E2458&lt;=0,0,IF(E2458&lt;=20000,E2458,IF(E2458&lt;=40000,ROUNDUP(E2458/2,0)+10000,IF(E2458&lt;=80000,ROUNDUP(E2458/4,0)+20000,40000))))),IF(E2458&lt;=0,IF(F2458&lt;=0,0,IF(F2458&lt;=25000,F2458,IF(F2458&lt;=50000,ROUNDUP(F2458/2,0)+12500,IF(F2458&lt;=100000,ROUNDUP(F2458/4,0)+25000,50000)))),MAX(IF(F2458&lt;=0,0,IF(F2458&lt;=25000,F2458,IF(F2458&lt;=50000,ROUNDUP(F2458/2,0)+12500,IF(F2458&lt;=100000,ROUNDUP(F2458/4,0)+25000,50000)))),MIN(IF(AND(D2458="はい",C2458&gt;=2026,C2458&lt;=2027),IF(E2458&lt;=0,0,IF(E2458&lt;=30000,E2458,IF(E2458&lt;=60000,ROUNDUP(E2458/2,0)+15000,IF(E2458&lt;=120000,ROUNDUP(E2458/4,0)+30000,60000)))),IF(E2458&lt;=0,0,IF(E2458&lt;=20000,E2458,IF(E2458&lt;=40000,ROUNDUP(E2458/2,0)+10000,IF(E2458&lt;=80000,ROUNDUP(E2458/4,0)+20000,40000)))))+IF(F2458&lt;=0,0,IF(F2458&lt;=25000,F2458,IF(F2458&lt;=50000,ROUNDUP(F2458/2,0)+12500,IF(F2458&lt;=100000,ROUNDUP(F2458/4,0)+25000,50000)))),IF(AND(D2458="はい",C2458&gt;=2026,C2458&lt;=2027),60000,40000)))))</f>
        <v/>
      </c>
      <c r="P2458" s="18">
        <f>IF(G2458&lt;=0,0,IF(G2458&lt;=20000,G2458,IF(G2458&lt;=40000,ROUNDUP(G2458/2,0)+10000,IF(G2458&lt;=80000,ROUNDUP(G2458/4,0)+20000,40000))))</f>
        <v/>
      </c>
      <c r="Q2458" s="18">
        <f>IF(I2458&lt;=0,IF(H2458&lt;=0,0,IF(H2458&lt;=20000,H2458,IF(H2458&lt;=40000,ROUNDUP(H2458/2,0)+10000,IF(H2458&lt;=80000,ROUNDUP(H2458/4,0)+20000,40000)))),IF(H2458&lt;=0,IF(I2458&lt;=0,0,IF(I2458&lt;=25000,I2458,IF(I2458&lt;=50000,ROUNDUP(I2458/2,0)+12500,IF(I2458&lt;=100000,ROUNDUP(I2458/4,0)+25000,50000)))),MAX(IF(I2458&lt;=0,0,IF(I2458&lt;=25000,I2458,IF(I2458&lt;=50000,ROUNDUP(I2458/2,0)+12500,IF(I2458&lt;=100000,ROUNDUP(I2458/4,0)+25000,50000)))),MIN(IF(H2458&lt;=0,0,IF(H2458&lt;=20000,H2458,IF(H2458&lt;=40000,ROUNDUP(H2458/2,0)+10000,IF(H2458&lt;=80000,ROUNDUP(H2458/4,0)+20000,40000))))+IF(I2458&lt;=0,0,IF(I2458&lt;=25000,I2458,IF(I2458&lt;=50000,ROUNDUP(I2458/2,0)+12500,IF(I2458&lt;=100000,ROUNDUP(I2458/4,0)+25000,50000)))),40000))))</f>
        <v/>
      </c>
      <c r="R2458" s="18">
        <f>MIN(120000,O2458+P2458+Q2458)</f>
        <v/>
      </c>
      <c r="S2458" s="18">
        <f>IF(F2458&lt;=0,IF(E2458&lt;=0,0,IF(E2458&lt;=12000,E2458,IF(E2458&lt;=32000,ROUNDUP(E2458/2,0)+6000,IF(E2458&lt;=56000,ROUNDUP(E2458/4,0)+14000,28000)))),IF(E2458&lt;=0,IF(F2458&lt;=0,0,IF(F2458&lt;=15000,F2458,IF(F2458&lt;=40000,ROUNDUP(F2458/2,0)+7500,IF(F2458&lt;=70000,ROUNDUP(F2458/4,0)+17500,35000)))),MAX(IF(F2458&lt;=0,0,IF(F2458&lt;=15000,F2458,IF(F2458&lt;=40000,ROUNDUP(F2458/2,0)+7500,IF(F2458&lt;=70000,ROUNDUP(F2458/4,0)+17500,35000)))),MIN(IF(E2458&lt;=0,0,IF(E2458&lt;=12000,E2458,IF(E2458&lt;=32000,ROUNDUP(E2458/2,0)+6000,IF(E2458&lt;=56000,ROUNDUP(E2458/4,0)+14000,28000))))+IF(F2458&lt;=0,0,IF(F2458&lt;=15000,F2458,IF(F2458&lt;=40000,ROUNDUP(F2458/2,0)+7500,IF(F2458&lt;=70000,ROUNDUP(F2458/4,0)+17500,35000)))),28000))))</f>
        <v/>
      </c>
      <c r="T2458" s="18">
        <f>IF(G2458&lt;=0,0,IF(G2458&lt;=12000,G2458,IF(G2458&lt;=32000,ROUNDUP(G2458/2,0)+6000,IF(G2458&lt;=56000,ROUNDUP(G2458/4,0)+14000,28000))))</f>
        <v/>
      </c>
      <c r="U2458" s="18">
        <f>IF(I2458&lt;=0,IF(H2458&lt;=0,0,IF(H2458&lt;=12000,H2458,IF(H2458&lt;=32000,ROUNDUP(H2458/2,0)+6000,IF(H2458&lt;=56000,ROUNDUP(H2458/4,0)+14000,28000)))),IF(H2458&lt;=0,IF(I2458&lt;=0,0,IF(I2458&lt;=15000,I2458,IF(I2458&lt;=40000,ROUNDUP(I2458/2,0)+7500,IF(I2458&lt;=70000,ROUNDUP(I2458/4,0)+17500,35000)))),MAX(IF(I2458&lt;=0,0,IF(I2458&lt;=15000,I2458,IF(I2458&lt;=40000,ROUNDUP(I2458/2,0)+7500,IF(I2458&lt;=70000,ROUNDUP(I2458/4,0)+17500,35000)))),MIN(IF(H2458&lt;=0,0,IF(H2458&lt;=12000,H2458,IF(H2458&lt;=32000,ROUNDUP(H2458/2,0)+6000,IF(H2458&lt;=56000,ROUNDUP(H2458/4,0)+14000,28000))))+IF(I2458&lt;=0,0,IF(I2458&lt;=15000,I2458,IF(I2458&lt;=40000,ROUNDUP(I2458/2,0)+7500,IF(I2458&lt;=70000,ROUNDUP(I2458/4,0)+17500,35000)))),28000))))</f>
        <v/>
      </c>
      <c r="V2458" s="18">
        <f>MIN(70000,S2458+T2458+U2458)</f>
        <v/>
      </c>
      <c r="W2458" s="18">
        <f>MAX(0,ROUNDDOWN(M2458-J2458-N2458-K2458-0,-3))</f>
        <v/>
      </c>
      <c r="X2458" s="18">
        <f>MAX(0,ROUNDDOWN(M2458-J2458-N2458-K2458-R2458,-3))</f>
        <v/>
      </c>
      <c r="Y2458" s="18">
        <f>IF(W2458&lt;=0,0,ROUNDDOWN((W2458*LOOKUP(W2458,{0,1950001,3300001,6950001,9000001,18000001,40000001},{0.05,0.1,0.2,0.23,0.33,0.4,0.45})-LOOKUP(W2458,{0,1950001,3300001,6950001,9000001,18000001,40000001},{0,97500,427500,636000,1536000,2796000,4796000}))*1.021,-2))</f>
        <v/>
      </c>
      <c r="Z2458" s="18">
        <f>IF(X2458&lt;=0,0,ROUNDDOWN((X2458*LOOKUP(X2458,{0,1950001,3300001,6950001,9000001,18000001,40000001},{0.05,0.1,0.2,0.23,0.33,0.4,0.45})-LOOKUP(X2458,{0,1950001,3300001,6950001,9000001,18000001,40000001},{0,97500,427500,636000,1536000,2796000,4796000}))*1.021,-2))</f>
        <v/>
      </c>
      <c r="AA2458" s="18">
        <f>MAX(0,ROUNDDOWN(M2458-J2458-430000-L2458-0,-3))</f>
        <v/>
      </c>
      <c r="AB2458" s="18">
        <f>MAX(0,ROUNDDOWN(M2458-J2458-430000-L2458-V2458,-3))</f>
        <v/>
      </c>
      <c r="AC2458" s="18">
        <f>IF(M2458&lt;=450000,0,MAX(0,ROUNDDOWN(AA2458*0.06-MIN(50000,AA2458)*0.03,-2))+MAX(0,ROUNDDOWN(AA2458*0.04-MIN(50000,AA2458)*0.02,-2)))</f>
        <v/>
      </c>
      <c r="AD2458" s="18">
        <f>IF(M2458&lt;=450000,0,MAX(0,ROUNDDOWN(AB2458*0.06-MIN(50000,AB2458)*0.03,-2))+MAX(0,ROUNDDOWN(AB2458*0.04-MIN(50000,AB2458)*0.02,-2)))</f>
        <v/>
      </c>
      <c r="AE2458" s="18">
        <f>Y2458-Z2458</f>
        <v/>
      </c>
      <c r="AF2458" s="18">
        <f>AC2458-AD2458</f>
        <v/>
      </c>
      <c r="AG2458" s="18">
        <f>AE2458+AF2458</f>
        <v/>
      </c>
      <c r="AH2458" s="20">
        <f>IF(W2458&lt;=0,0,LOOKUP(W2458,{0,1950001,3300001,6950001,9000001,18000001,40000001},{0.05,0.1,0.2,0.23,0.33,0.4,0.45}))</f>
        <v/>
      </c>
    </row>
    <row r="2459">
      <c r="A2459" t="inlineStr">
        <is>
          <t>1万円刻み 特例あり一般12万円</t>
        </is>
      </c>
      <c r="B2459" s="18">
        <f>'4_1万円刻み'!$A$793</f>
        <v/>
      </c>
      <c r="C2459" s="19" t="n">
        <v>2026</v>
      </c>
      <c r="D2459" t="inlineStr">
        <is>
          <t>はい</t>
        </is>
      </c>
      <c r="E2459" s="18" t="n">
        <v>120000</v>
      </c>
      <c r="F2459" s="18" t="n">
        <v>0</v>
      </c>
      <c r="G2459" s="18" t="n">
        <v>0</v>
      </c>
      <c r="H2459" s="18" t="n">
        <v>0</v>
      </c>
      <c r="I2459" s="18" t="n">
        <v>0</v>
      </c>
      <c r="J2459" s="18">
        <f>ROUND(MIN(B2459/12,650000)*12*0.0915+MIN(B2459/12,1390000)*12*(0.0504+0)+B2459*0.005,0)</f>
        <v/>
      </c>
      <c r="K2459" s="18" t="n">
        <v>0</v>
      </c>
      <c r="L2459" s="18" t="n">
        <v>0</v>
      </c>
      <c r="M2459" s="18">
        <f>ROUND(IF(C2459&gt;=2026,IF(B2459&lt;741000,0,IF(B2459&lt;2191000,B2459-740000,IF(B2459&lt;2193000,1451000,IF(B2459&lt;2196000,1453000,IF(B2459&lt;2200000,1456000,IF(B2459&lt;3600000,ROUNDDOWN(B2459/4,-3)*2.8-80000,IF(B2459&lt;6600000,ROUNDDOWN(B2459/4,-3)*3.2-440000,IF(B2459&lt;8500000,ROUNDDOWN(B2459*0.9,0)-1100000,B2459-1950000)))))))),IF(B2459&lt;651000,0,IF(B2459&lt;1900000,B2459-650000,IF(B2459&lt;3600000,ROUNDDOWN(B2459/4,-3)*2.8-80000,IF(B2459&lt;6600000,ROUNDDOWN(B2459/4,-3)*3.2-440000,IF(B2459&lt;8500000,ROUNDDOWN(B2459*0.9,0)-1100000,B2459-1950000)))))),0)</f>
        <v/>
      </c>
      <c r="N2459" s="18">
        <f>IF(M2459&gt;23500000,NA(),IF(C2459&gt;=2026,IF(M2459&lt;=4890000,1040000,IF(M2459&lt;=6550000,670000,620000)),IF(M2459&lt;=1320000,950000,IF(M2459&lt;=3360000,880000,IF(M2459&lt;=4890000,680000,IF(M2459&lt;=6550000,630000,580000))))))</f>
        <v/>
      </c>
      <c r="O2459" s="18">
        <f>IF(F2459&lt;=0,IF(AND(D2459="はい",C2459&gt;=2026,C2459&lt;=2027),IF(E2459&lt;=0,0,IF(E2459&lt;=30000,E2459,IF(E2459&lt;=60000,ROUNDUP(E2459/2,0)+15000,IF(E2459&lt;=120000,ROUNDUP(E2459/4,0)+30000,60000)))),IF(E2459&lt;=0,0,IF(E2459&lt;=20000,E2459,IF(E2459&lt;=40000,ROUNDUP(E2459/2,0)+10000,IF(E2459&lt;=80000,ROUNDUP(E2459/4,0)+20000,40000))))),IF(E2459&lt;=0,IF(F2459&lt;=0,0,IF(F2459&lt;=25000,F2459,IF(F2459&lt;=50000,ROUNDUP(F2459/2,0)+12500,IF(F2459&lt;=100000,ROUNDUP(F2459/4,0)+25000,50000)))),MAX(IF(F2459&lt;=0,0,IF(F2459&lt;=25000,F2459,IF(F2459&lt;=50000,ROUNDUP(F2459/2,0)+12500,IF(F2459&lt;=100000,ROUNDUP(F2459/4,0)+25000,50000)))),MIN(IF(AND(D2459="はい",C2459&gt;=2026,C2459&lt;=2027),IF(E2459&lt;=0,0,IF(E2459&lt;=30000,E2459,IF(E2459&lt;=60000,ROUNDUP(E2459/2,0)+15000,IF(E2459&lt;=120000,ROUNDUP(E2459/4,0)+30000,60000)))),IF(E2459&lt;=0,0,IF(E2459&lt;=20000,E2459,IF(E2459&lt;=40000,ROUNDUP(E2459/2,0)+10000,IF(E2459&lt;=80000,ROUNDUP(E2459/4,0)+20000,40000)))))+IF(F2459&lt;=0,0,IF(F2459&lt;=25000,F2459,IF(F2459&lt;=50000,ROUNDUP(F2459/2,0)+12500,IF(F2459&lt;=100000,ROUNDUP(F2459/4,0)+25000,50000)))),IF(AND(D2459="はい",C2459&gt;=2026,C2459&lt;=2027),60000,40000)))))</f>
        <v/>
      </c>
      <c r="P2459" s="18">
        <f>IF(G2459&lt;=0,0,IF(G2459&lt;=20000,G2459,IF(G2459&lt;=40000,ROUNDUP(G2459/2,0)+10000,IF(G2459&lt;=80000,ROUNDUP(G2459/4,0)+20000,40000))))</f>
        <v/>
      </c>
      <c r="Q2459" s="18">
        <f>IF(I2459&lt;=0,IF(H2459&lt;=0,0,IF(H2459&lt;=20000,H2459,IF(H2459&lt;=40000,ROUNDUP(H2459/2,0)+10000,IF(H2459&lt;=80000,ROUNDUP(H2459/4,0)+20000,40000)))),IF(H2459&lt;=0,IF(I2459&lt;=0,0,IF(I2459&lt;=25000,I2459,IF(I2459&lt;=50000,ROUNDUP(I2459/2,0)+12500,IF(I2459&lt;=100000,ROUNDUP(I2459/4,0)+25000,50000)))),MAX(IF(I2459&lt;=0,0,IF(I2459&lt;=25000,I2459,IF(I2459&lt;=50000,ROUNDUP(I2459/2,0)+12500,IF(I2459&lt;=100000,ROUNDUP(I2459/4,0)+25000,50000)))),MIN(IF(H2459&lt;=0,0,IF(H2459&lt;=20000,H2459,IF(H2459&lt;=40000,ROUNDUP(H2459/2,0)+10000,IF(H2459&lt;=80000,ROUNDUP(H2459/4,0)+20000,40000))))+IF(I2459&lt;=0,0,IF(I2459&lt;=25000,I2459,IF(I2459&lt;=50000,ROUNDUP(I2459/2,0)+12500,IF(I2459&lt;=100000,ROUNDUP(I2459/4,0)+25000,50000)))),40000))))</f>
        <v/>
      </c>
      <c r="R2459" s="18">
        <f>MIN(120000,O2459+P2459+Q2459)</f>
        <v/>
      </c>
      <c r="S2459" s="18">
        <f>IF(F2459&lt;=0,IF(E2459&lt;=0,0,IF(E2459&lt;=12000,E2459,IF(E2459&lt;=32000,ROUNDUP(E2459/2,0)+6000,IF(E2459&lt;=56000,ROUNDUP(E2459/4,0)+14000,28000)))),IF(E2459&lt;=0,IF(F2459&lt;=0,0,IF(F2459&lt;=15000,F2459,IF(F2459&lt;=40000,ROUNDUP(F2459/2,0)+7500,IF(F2459&lt;=70000,ROUNDUP(F2459/4,0)+17500,35000)))),MAX(IF(F2459&lt;=0,0,IF(F2459&lt;=15000,F2459,IF(F2459&lt;=40000,ROUNDUP(F2459/2,0)+7500,IF(F2459&lt;=70000,ROUNDUP(F2459/4,0)+17500,35000)))),MIN(IF(E2459&lt;=0,0,IF(E2459&lt;=12000,E2459,IF(E2459&lt;=32000,ROUNDUP(E2459/2,0)+6000,IF(E2459&lt;=56000,ROUNDUP(E2459/4,0)+14000,28000))))+IF(F2459&lt;=0,0,IF(F2459&lt;=15000,F2459,IF(F2459&lt;=40000,ROUNDUP(F2459/2,0)+7500,IF(F2459&lt;=70000,ROUNDUP(F2459/4,0)+17500,35000)))),28000))))</f>
        <v/>
      </c>
      <c r="T2459" s="18">
        <f>IF(G2459&lt;=0,0,IF(G2459&lt;=12000,G2459,IF(G2459&lt;=32000,ROUNDUP(G2459/2,0)+6000,IF(G2459&lt;=56000,ROUNDUP(G2459/4,0)+14000,28000))))</f>
        <v/>
      </c>
      <c r="U2459" s="18">
        <f>IF(I2459&lt;=0,IF(H2459&lt;=0,0,IF(H2459&lt;=12000,H2459,IF(H2459&lt;=32000,ROUNDUP(H2459/2,0)+6000,IF(H2459&lt;=56000,ROUNDUP(H2459/4,0)+14000,28000)))),IF(H2459&lt;=0,IF(I2459&lt;=0,0,IF(I2459&lt;=15000,I2459,IF(I2459&lt;=40000,ROUNDUP(I2459/2,0)+7500,IF(I2459&lt;=70000,ROUNDUP(I2459/4,0)+17500,35000)))),MAX(IF(I2459&lt;=0,0,IF(I2459&lt;=15000,I2459,IF(I2459&lt;=40000,ROUNDUP(I2459/2,0)+7500,IF(I2459&lt;=70000,ROUNDUP(I2459/4,0)+17500,35000)))),MIN(IF(H2459&lt;=0,0,IF(H2459&lt;=12000,H2459,IF(H2459&lt;=32000,ROUNDUP(H2459/2,0)+6000,IF(H2459&lt;=56000,ROUNDUP(H2459/4,0)+14000,28000))))+IF(I2459&lt;=0,0,IF(I2459&lt;=15000,I2459,IF(I2459&lt;=40000,ROUNDUP(I2459/2,0)+7500,IF(I2459&lt;=70000,ROUNDUP(I2459/4,0)+17500,35000)))),28000))))</f>
        <v/>
      </c>
      <c r="V2459" s="18">
        <f>MIN(70000,S2459+T2459+U2459)</f>
        <v/>
      </c>
      <c r="W2459" s="18">
        <f>MAX(0,ROUNDDOWN(M2459-J2459-N2459-K2459-0,-3))</f>
        <v/>
      </c>
      <c r="X2459" s="18">
        <f>MAX(0,ROUNDDOWN(M2459-J2459-N2459-K2459-R2459,-3))</f>
        <v/>
      </c>
      <c r="Y2459" s="18">
        <f>IF(W2459&lt;=0,0,ROUNDDOWN((W2459*LOOKUP(W2459,{0,1950001,3300001,6950001,9000001,18000001,40000001},{0.05,0.1,0.2,0.23,0.33,0.4,0.45})-LOOKUP(W2459,{0,1950001,3300001,6950001,9000001,18000001,40000001},{0,97500,427500,636000,1536000,2796000,4796000}))*1.021,-2))</f>
        <v/>
      </c>
      <c r="Z2459" s="18">
        <f>IF(X2459&lt;=0,0,ROUNDDOWN((X2459*LOOKUP(X2459,{0,1950001,3300001,6950001,9000001,18000001,40000001},{0.05,0.1,0.2,0.23,0.33,0.4,0.45})-LOOKUP(X2459,{0,1950001,3300001,6950001,9000001,18000001,40000001},{0,97500,427500,636000,1536000,2796000,4796000}))*1.021,-2))</f>
        <v/>
      </c>
      <c r="AA2459" s="18">
        <f>MAX(0,ROUNDDOWN(M2459-J2459-430000-L2459-0,-3))</f>
        <v/>
      </c>
      <c r="AB2459" s="18">
        <f>MAX(0,ROUNDDOWN(M2459-J2459-430000-L2459-V2459,-3))</f>
        <v/>
      </c>
      <c r="AC2459" s="18">
        <f>IF(M2459&lt;=450000,0,MAX(0,ROUNDDOWN(AA2459*0.06-MIN(50000,AA2459)*0.03,-2))+MAX(0,ROUNDDOWN(AA2459*0.04-MIN(50000,AA2459)*0.02,-2)))</f>
        <v/>
      </c>
      <c r="AD2459" s="18">
        <f>IF(M2459&lt;=450000,0,MAX(0,ROUNDDOWN(AB2459*0.06-MIN(50000,AB2459)*0.03,-2))+MAX(0,ROUNDDOWN(AB2459*0.04-MIN(50000,AB2459)*0.02,-2)))</f>
        <v/>
      </c>
      <c r="AE2459" s="18">
        <f>Y2459-Z2459</f>
        <v/>
      </c>
      <c r="AF2459" s="18">
        <f>AC2459-AD2459</f>
        <v/>
      </c>
      <c r="AG2459" s="18">
        <f>AE2459+AF2459</f>
        <v/>
      </c>
      <c r="AH2459" s="20">
        <f>IF(W2459&lt;=0,0,LOOKUP(W2459,{0,1950001,3300001,6950001,9000001,18000001,40000001},{0.05,0.1,0.2,0.23,0.33,0.4,0.45}))</f>
        <v/>
      </c>
    </row>
    <row r="2460">
      <c r="A2460" t="inlineStr">
        <is>
          <t>1万円刻み 3区分8万円ずつ</t>
        </is>
      </c>
      <c r="B2460" s="18">
        <f>'4_1万円刻み'!$A$794</f>
        <v/>
      </c>
      <c r="C2460" s="19" t="n">
        <v>2026</v>
      </c>
      <c r="D2460" t="inlineStr">
        <is>
          <t>いいえ</t>
        </is>
      </c>
      <c r="E2460" s="18" t="n">
        <v>80000</v>
      </c>
      <c r="F2460" s="18" t="n">
        <v>0</v>
      </c>
      <c r="G2460" s="18" t="n">
        <v>80000</v>
      </c>
      <c r="H2460" s="18" t="n">
        <v>80000</v>
      </c>
      <c r="I2460" s="18" t="n">
        <v>0</v>
      </c>
      <c r="J2460" s="18">
        <f>ROUND(MIN(B2460/12,650000)*12*0.0915+MIN(B2460/12,1390000)*12*(0.0504+0)+B2460*0.005,0)</f>
        <v/>
      </c>
      <c r="K2460" s="18" t="n">
        <v>0</v>
      </c>
      <c r="L2460" s="18" t="n">
        <v>0</v>
      </c>
      <c r="M2460" s="18">
        <f>ROUND(IF(C2460&gt;=2026,IF(B2460&lt;741000,0,IF(B2460&lt;2191000,B2460-740000,IF(B2460&lt;2193000,1451000,IF(B2460&lt;2196000,1453000,IF(B2460&lt;2200000,1456000,IF(B2460&lt;3600000,ROUNDDOWN(B2460/4,-3)*2.8-80000,IF(B2460&lt;6600000,ROUNDDOWN(B2460/4,-3)*3.2-440000,IF(B2460&lt;8500000,ROUNDDOWN(B2460*0.9,0)-1100000,B2460-1950000)))))))),IF(B2460&lt;651000,0,IF(B2460&lt;1900000,B2460-650000,IF(B2460&lt;3600000,ROUNDDOWN(B2460/4,-3)*2.8-80000,IF(B2460&lt;6600000,ROUNDDOWN(B2460/4,-3)*3.2-440000,IF(B2460&lt;8500000,ROUNDDOWN(B2460*0.9,0)-1100000,B2460-1950000)))))),0)</f>
        <v/>
      </c>
      <c r="N2460" s="18">
        <f>IF(M2460&gt;23500000,NA(),IF(C2460&gt;=2026,IF(M2460&lt;=4890000,1040000,IF(M2460&lt;=6550000,670000,620000)),IF(M2460&lt;=1320000,950000,IF(M2460&lt;=3360000,880000,IF(M2460&lt;=4890000,680000,IF(M2460&lt;=6550000,630000,580000))))))</f>
        <v/>
      </c>
      <c r="O2460" s="18">
        <f>IF(F2460&lt;=0,IF(AND(D2460="はい",C2460&gt;=2026,C2460&lt;=2027),IF(E2460&lt;=0,0,IF(E2460&lt;=30000,E2460,IF(E2460&lt;=60000,ROUNDUP(E2460/2,0)+15000,IF(E2460&lt;=120000,ROUNDUP(E2460/4,0)+30000,60000)))),IF(E2460&lt;=0,0,IF(E2460&lt;=20000,E2460,IF(E2460&lt;=40000,ROUNDUP(E2460/2,0)+10000,IF(E2460&lt;=80000,ROUNDUP(E2460/4,0)+20000,40000))))),IF(E2460&lt;=0,IF(F2460&lt;=0,0,IF(F2460&lt;=25000,F2460,IF(F2460&lt;=50000,ROUNDUP(F2460/2,0)+12500,IF(F2460&lt;=100000,ROUNDUP(F2460/4,0)+25000,50000)))),MAX(IF(F2460&lt;=0,0,IF(F2460&lt;=25000,F2460,IF(F2460&lt;=50000,ROUNDUP(F2460/2,0)+12500,IF(F2460&lt;=100000,ROUNDUP(F2460/4,0)+25000,50000)))),MIN(IF(AND(D2460="はい",C2460&gt;=2026,C2460&lt;=2027),IF(E2460&lt;=0,0,IF(E2460&lt;=30000,E2460,IF(E2460&lt;=60000,ROUNDUP(E2460/2,0)+15000,IF(E2460&lt;=120000,ROUNDUP(E2460/4,0)+30000,60000)))),IF(E2460&lt;=0,0,IF(E2460&lt;=20000,E2460,IF(E2460&lt;=40000,ROUNDUP(E2460/2,0)+10000,IF(E2460&lt;=80000,ROUNDUP(E2460/4,0)+20000,40000)))))+IF(F2460&lt;=0,0,IF(F2460&lt;=25000,F2460,IF(F2460&lt;=50000,ROUNDUP(F2460/2,0)+12500,IF(F2460&lt;=100000,ROUNDUP(F2460/4,0)+25000,50000)))),IF(AND(D2460="はい",C2460&gt;=2026,C2460&lt;=2027),60000,40000)))))</f>
        <v/>
      </c>
      <c r="P2460" s="18">
        <f>IF(G2460&lt;=0,0,IF(G2460&lt;=20000,G2460,IF(G2460&lt;=40000,ROUNDUP(G2460/2,0)+10000,IF(G2460&lt;=80000,ROUNDUP(G2460/4,0)+20000,40000))))</f>
        <v/>
      </c>
      <c r="Q2460" s="18">
        <f>IF(I2460&lt;=0,IF(H2460&lt;=0,0,IF(H2460&lt;=20000,H2460,IF(H2460&lt;=40000,ROUNDUP(H2460/2,0)+10000,IF(H2460&lt;=80000,ROUNDUP(H2460/4,0)+20000,40000)))),IF(H2460&lt;=0,IF(I2460&lt;=0,0,IF(I2460&lt;=25000,I2460,IF(I2460&lt;=50000,ROUNDUP(I2460/2,0)+12500,IF(I2460&lt;=100000,ROUNDUP(I2460/4,0)+25000,50000)))),MAX(IF(I2460&lt;=0,0,IF(I2460&lt;=25000,I2460,IF(I2460&lt;=50000,ROUNDUP(I2460/2,0)+12500,IF(I2460&lt;=100000,ROUNDUP(I2460/4,0)+25000,50000)))),MIN(IF(H2460&lt;=0,0,IF(H2460&lt;=20000,H2460,IF(H2460&lt;=40000,ROUNDUP(H2460/2,0)+10000,IF(H2460&lt;=80000,ROUNDUP(H2460/4,0)+20000,40000))))+IF(I2460&lt;=0,0,IF(I2460&lt;=25000,I2460,IF(I2460&lt;=50000,ROUNDUP(I2460/2,0)+12500,IF(I2460&lt;=100000,ROUNDUP(I2460/4,0)+25000,50000)))),40000))))</f>
        <v/>
      </c>
      <c r="R2460" s="18">
        <f>MIN(120000,O2460+P2460+Q2460)</f>
        <v/>
      </c>
      <c r="S2460" s="18">
        <f>IF(F2460&lt;=0,IF(E2460&lt;=0,0,IF(E2460&lt;=12000,E2460,IF(E2460&lt;=32000,ROUNDUP(E2460/2,0)+6000,IF(E2460&lt;=56000,ROUNDUP(E2460/4,0)+14000,28000)))),IF(E2460&lt;=0,IF(F2460&lt;=0,0,IF(F2460&lt;=15000,F2460,IF(F2460&lt;=40000,ROUNDUP(F2460/2,0)+7500,IF(F2460&lt;=70000,ROUNDUP(F2460/4,0)+17500,35000)))),MAX(IF(F2460&lt;=0,0,IF(F2460&lt;=15000,F2460,IF(F2460&lt;=40000,ROUNDUP(F2460/2,0)+7500,IF(F2460&lt;=70000,ROUNDUP(F2460/4,0)+17500,35000)))),MIN(IF(E2460&lt;=0,0,IF(E2460&lt;=12000,E2460,IF(E2460&lt;=32000,ROUNDUP(E2460/2,0)+6000,IF(E2460&lt;=56000,ROUNDUP(E2460/4,0)+14000,28000))))+IF(F2460&lt;=0,0,IF(F2460&lt;=15000,F2460,IF(F2460&lt;=40000,ROUNDUP(F2460/2,0)+7500,IF(F2460&lt;=70000,ROUNDUP(F2460/4,0)+17500,35000)))),28000))))</f>
        <v/>
      </c>
      <c r="T2460" s="18">
        <f>IF(G2460&lt;=0,0,IF(G2460&lt;=12000,G2460,IF(G2460&lt;=32000,ROUNDUP(G2460/2,0)+6000,IF(G2460&lt;=56000,ROUNDUP(G2460/4,0)+14000,28000))))</f>
        <v/>
      </c>
      <c r="U2460" s="18">
        <f>IF(I2460&lt;=0,IF(H2460&lt;=0,0,IF(H2460&lt;=12000,H2460,IF(H2460&lt;=32000,ROUNDUP(H2460/2,0)+6000,IF(H2460&lt;=56000,ROUNDUP(H2460/4,0)+14000,28000)))),IF(H2460&lt;=0,IF(I2460&lt;=0,0,IF(I2460&lt;=15000,I2460,IF(I2460&lt;=40000,ROUNDUP(I2460/2,0)+7500,IF(I2460&lt;=70000,ROUNDUP(I2460/4,0)+17500,35000)))),MAX(IF(I2460&lt;=0,0,IF(I2460&lt;=15000,I2460,IF(I2460&lt;=40000,ROUNDUP(I2460/2,0)+7500,IF(I2460&lt;=70000,ROUNDUP(I2460/4,0)+17500,35000)))),MIN(IF(H2460&lt;=0,0,IF(H2460&lt;=12000,H2460,IF(H2460&lt;=32000,ROUNDUP(H2460/2,0)+6000,IF(H2460&lt;=56000,ROUNDUP(H2460/4,0)+14000,28000))))+IF(I2460&lt;=0,0,IF(I2460&lt;=15000,I2460,IF(I2460&lt;=40000,ROUNDUP(I2460/2,0)+7500,IF(I2460&lt;=70000,ROUNDUP(I2460/4,0)+17500,35000)))),28000))))</f>
        <v/>
      </c>
      <c r="V2460" s="18">
        <f>MIN(70000,S2460+T2460+U2460)</f>
        <v/>
      </c>
      <c r="W2460" s="18">
        <f>MAX(0,ROUNDDOWN(M2460-J2460-N2460-K2460-0,-3))</f>
        <v/>
      </c>
      <c r="X2460" s="18">
        <f>MAX(0,ROUNDDOWN(M2460-J2460-N2460-K2460-R2460,-3))</f>
        <v/>
      </c>
      <c r="Y2460" s="18">
        <f>IF(W2460&lt;=0,0,ROUNDDOWN((W2460*LOOKUP(W2460,{0,1950001,3300001,6950001,9000001,18000001,40000001},{0.05,0.1,0.2,0.23,0.33,0.4,0.45})-LOOKUP(W2460,{0,1950001,3300001,6950001,9000001,18000001,40000001},{0,97500,427500,636000,1536000,2796000,4796000}))*1.021,-2))</f>
        <v/>
      </c>
      <c r="Z2460" s="18">
        <f>IF(X2460&lt;=0,0,ROUNDDOWN((X2460*LOOKUP(X2460,{0,1950001,3300001,6950001,9000001,18000001,40000001},{0.05,0.1,0.2,0.23,0.33,0.4,0.45})-LOOKUP(X2460,{0,1950001,3300001,6950001,9000001,18000001,40000001},{0,97500,427500,636000,1536000,2796000,4796000}))*1.021,-2))</f>
        <v/>
      </c>
      <c r="AA2460" s="18">
        <f>MAX(0,ROUNDDOWN(M2460-J2460-430000-L2460-0,-3))</f>
        <v/>
      </c>
      <c r="AB2460" s="18">
        <f>MAX(0,ROUNDDOWN(M2460-J2460-430000-L2460-V2460,-3))</f>
        <v/>
      </c>
      <c r="AC2460" s="18">
        <f>IF(M2460&lt;=450000,0,MAX(0,ROUNDDOWN(AA2460*0.06-MIN(50000,AA2460)*0.03,-2))+MAX(0,ROUNDDOWN(AA2460*0.04-MIN(50000,AA2460)*0.02,-2)))</f>
        <v/>
      </c>
      <c r="AD2460" s="18">
        <f>IF(M2460&lt;=450000,0,MAX(0,ROUNDDOWN(AB2460*0.06-MIN(50000,AB2460)*0.03,-2))+MAX(0,ROUNDDOWN(AB2460*0.04-MIN(50000,AB2460)*0.02,-2)))</f>
        <v/>
      </c>
      <c r="AE2460" s="18">
        <f>Y2460-Z2460</f>
        <v/>
      </c>
      <c r="AF2460" s="18">
        <f>AC2460-AD2460</f>
        <v/>
      </c>
      <c r="AG2460" s="18">
        <f>AE2460+AF2460</f>
        <v/>
      </c>
      <c r="AH2460" s="20">
        <f>IF(W2460&lt;=0,0,LOOKUP(W2460,{0,1950001,3300001,6950001,9000001,18000001,40000001},{0.05,0.1,0.2,0.23,0.33,0.4,0.45}))</f>
        <v/>
      </c>
    </row>
    <row r="2461">
      <c r="A2461" t="inlineStr">
        <is>
          <t>1万円刻み 一般8万円</t>
        </is>
      </c>
      <c r="B2461" s="18">
        <f>'4_1万円刻み'!$A$794</f>
        <v/>
      </c>
      <c r="C2461" s="19" t="n">
        <v>2026</v>
      </c>
      <c r="D2461" t="inlineStr">
        <is>
          <t>いいえ</t>
        </is>
      </c>
      <c r="E2461" s="18" t="n">
        <v>80000</v>
      </c>
      <c r="F2461" s="18" t="n">
        <v>0</v>
      </c>
      <c r="G2461" s="18" t="n">
        <v>0</v>
      </c>
      <c r="H2461" s="18" t="n">
        <v>0</v>
      </c>
      <c r="I2461" s="18" t="n">
        <v>0</v>
      </c>
      <c r="J2461" s="18">
        <f>ROUND(MIN(B2461/12,650000)*12*0.0915+MIN(B2461/12,1390000)*12*(0.0504+0)+B2461*0.005,0)</f>
        <v/>
      </c>
      <c r="K2461" s="18" t="n">
        <v>0</v>
      </c>
      <c r="L2461" s="18" t="n">
        <v>0</v>
      </c>
      <c r="M2461" s="18">
        <f>ROUND(IF(C2461&gt;=2026,IF(B2461&lt;741000,0,IF(B2461&lt;2191000,B2461-740000,IF(B2461&lt;2193000,1451000,IF(B2461&lt;2196000,1453000,IF(B2461&lt;2200000,1456000,IF(B2461&lt;3600000,ROUNDDOWN(B2461/4,-3)*2.8-80000,IF(B2461&lt;6600000,ROUNDDOWN(B2461/4,-3)*3.2-440000,IF(B2461&lt;8500000,ROUNDDOWN(B2461*0.9,0)-1100000,B2461-1950000)))))))),IF(B2461&lt;651000,0,IF(B2461&lt;1900000,B2461-650000,IF(B2461&lt;3600000,ROUNDDOWN(B2461/4,-3)*2.8-80000,IF(B2461&lt;6600000,ROUNDDOWN(B2461/4,-3)*3.2-440000,IF(B2461&lt;8500000,ROUNDDOWN(B2461*0.9,0)-1100000,B2461-1950000)))))),0)</f>
        <v/>
      </c>
      <c r="N2461" s="18">
        <f>IF(M2461&gt;23500000,NA(),IF(C2461&gt;=2026,IF(M2461&lt;=4890000,1040000,IF(M2461&lt;=6550000,670000,620000)),IF(M2461&lt;=1320000,950000,IF(M2461&lt;=3360000,880000,IF(M2461&lt;=4890000,680000,IF(M2461&lt;=6550000,630000,580000))))))</f>
        <v/>
      </c>
      <c r="O2461" s="18">
        <f>IF(F2461&lt;=0,IF(AND(D2461="はい",C2461&gt;=2026,C2461&lt;=2027),IF(E2461&lt;=0,0,IF(E2461&lt;=30000,E2461,IF(E2461&lt;=60000,ROUNDUP(E2461/2,0)+15000,IF(E2461&lt;=120000,ROUNDUP(E2461/4,0)+30000,60000)))),IF(E2461&lt;=0,0,IF(E2461&lt;=20000,E2461,IF(E2461&lt;=40000,ROUNDUP(E2461/2,0)+10000,IF(E2461&lt;=80000,ROUNDUP(E2461/4,0)+20000,40000))))),IF(E2461&lt;=0,IF(F2461&lt;=0,0,IF(F2461&lt;=25000,F2461,IF(F2461&lt;=50000,ROUNDUP(F2461/2,0)+12500,IF(F2461&lt;=100000,ROUNDUP(F2461/4,0)+25000,50000)))),MAX(IF(F2461&lt;=0,0,IF(F2461&lt;=25000,F2461,IF(F2461&lt;=50000,ROUNDUP(F2461/2,0)+12500,IF(F2461&lt;=100000,ROUNDUP(F2461/4,0)+25000,50000)))),MIN(IF(AND(D2461="はい",C2461&gt;=2026,C2461&lt;=2027),IF(E2461&lt;=0,0,IF(E2461&lt;=30000,E2461,IF(E2461&lt;=60000,ROUNDUP(E2461/2,0)+15000,IF(E2461&lt;=120000,ROUNDUP(E2461/4,0)+30000,60000)))),IF(E2461&lt;=0,0,IF(E2461&lt;=20000,E2461,IF(E2461&lt;=40000,ROUNDUP(E2461/2,0)+10000,IF(E2461&lt;=80000,ROUNDUP(E2461/4,0)+20000,40000)))))+IF(F2461&lt;=0,0,IF(F2461&lt;=25000,F2461,IF(F2461&lt;=50000,ROUNDUP(F2461/2,0)+12500,IF(F2461&lt;=100000,ROUNDUP(F2461/4,0)+25000,50000)))),IF(AND(D2461="はい",C2461&gt;=2026,C2461&lt;=2027),60000,40000)))))</f>
        <v/>
      </c>
      <c r="P2461" s="18">
        <f>IF(G2461&lt;=0,0,IF(G2461&lt;=20000,G2461,IF(G2461&lt;=40000,ROUNDUP(G2461/2,0)+10000,IF(G2461&lt;=80000,ROUNDUP(G2461/4,0)+20000,40000))))</f>
        <v/>
      </c>
      <c r="Q2461" s="18">
        <f>IF(I2461&lt;=0,IF(H2461&lt;=0,0,IF(H2461&lt;=20000,H2461,IF(H2461&lt;=40000,ROUNDUP(H2461/2,0)+10000,IF(H2461&lt;=80000,ROUNDUP(H2461/4,0)+20000,40000)))),IF(H2461&lt;=0,IF(I2461&lt;=0,0,IF(I2461&lt;=25000,I2461,IF(I2461&lt;=50000,ROUNDUP(I2461/2,0)+12500,IF(I2461&lt;=100000,ROUNDUP(I2461/4,0)+25000,50000)))),MAX(IF(I2461&lt;=0,0,IF(I2461&lt;=25000,I2461,IF(I2461&lt;=50000,ROUNDUP(I2461/2,0)+12500,IF(I2461&lt;=100000,ROUNDUP(I2461/4,0)+25000,50000)))),MIN(IF(H2461&lt;=0,0,IF(H2461&lt;=20000,H2461,IF(H2461&lt;=40000,ROUNDUP(H2461/2,0)+10000,IF(H2461&lt;=80000,ROUNDUP(H2461/4,0)+20000,40000))))+IF(I2461&lt;=0,0,IF(I2461&lt;=25000,I2461,IF(I2461&lt;=50000,ROUNDUP(I2461/2,0)+12500,IF(I2461&lt;=100000,ROUNDUP(I2461/4,0)+25000,50000)))),40000))))</f>
        <v/>
      </c>
      <c r="R2461" s="18">
        <f>MIN(120000,O2461+P2461+Q2461)</f>
        <v/>
      </c>
      <c r="S2461" s="18">
        <f>IF(F2461&lt;=0,IF(E2461&lt;=0,0,IF(E2461&lt;=12000,E2461,IF(E2461&lt;=32000,ROUNDUP(E2461/2,0)+6000,IF(E2461&lt;=56000,ROUNDUP(E2461/4,0)+14000,28000)))),IF(E2461&lt;=0,IF(F2461&lt;=0,0,IF(F2461&lt;=15000,F2461,IF(F2461&lt;=40000,ROUNDUP(F2461/2,0)+7500,IF(F2461&lt;=70000,ROUNDUP(F2461/4,0)+17500,35000)))),MAX(IF(F2461&lt;=0,0,IF(F2461&lt;=15000,F2461,IF(F2461&lt;=40000,ROUNDUP(F2461/2,0)+7500,IF(F2461&lt;=70000,ROUNDUP(F2461/4,0)+17500,35000)))),MIN(IF(E2461&lt;=0,0,IF(E2461&lt;=12000,E2461,IF(E2461&lt;=32000,ROUNDUP(E2461/2,0)+6000,IF(E2461&lt;=56000,ROUNDUP(E2461/4,0)+14000,28000))))+IF(F2461&lt;=0,0,IF(F2461&lt;=15000,F2461,IF(F2461&lt;=40000,ROUNDUP(F2461/2,0)+7500,IF(F2461&lt;=70000,ROUNDUP(F2461/4,0)+17500,35000)))),28000))))</f>
        <v/>
      </c>
      <c r="T2461" s="18">
        <f>IF(G2461&lt;=0,0,IF(G2461&lt;=12000,G2461,IF(G2461&lt;=32000,ROUNDUP(G2461/2,0)+6000,IF(G2461&lt;=56000,ROUNDUP(G2461/4,0)+14000,28000))))</f>
        <v/>
      </c>
      <c r="U2461" s="18">
        <f>IF(I2461&lt;=0,IF(H2461&lt;=0,0,IF(H2461&lt;=12000,H2461,IF(H2461&lt;=32000,ROUNDUP(H2461/2,0)+6000,IF(H2461&lt;=56000,ROUNDUP(H2461/4,0)+14000,28000)))),IF(H2461&lt;=0,IF(I2461&lt;=0,0,IF(I2461&lt;=15000,I2461,IF(I2461&lt;=40000,ROUNDUP(I2461/2,0)+7500,IF(I2461&lt;=70000,ROUNDUP(I2461/4,0)+17500,35000)))),MAX(IF(I2461&lt;=0,0,IF(I2461&lt;=15000,I2461,IF(I2461&lt;=40000,ROUNDUP(I2461/2,0)+7500,IF(I2461&lt;=70000,ROUNDUP(I2461/4,0)+17500,35000)))),MIN(IF(H2461&lt;=0,0,IF(H2461&lt;=12000,H2461,IF(H2461&lt;=32000,ROUNDUP(H2461/2,0)+6000,IF(H2461&lt;=56000,ROUNDUP(H2461/4,0)+14000,28000))))+IF(I2461&lt;=0,0,IF(I2461&lt;=15000,I2461,IF(I2461&lt;=40000,ROUNDUP(I2461/2,0)+7500,IF(I2461&lt;=70000,ROUNDUP(I2461/4,0)+17500,35000)))),28000))))</f>
        <v/>
      </c>
      <c r="V2461" s="18">
        <f>MIN(70000,S2461+T2461+U2461)</f>
        <v/>
      </c>
      <c r="W2461" s="18">
        <f>MAX(0,ROUNDDOWN(M2461-J2461-N2461-K2461-0,-3))</f>
        <v/>
      </c>
      <c r="X2461" s="18">
        <f>MAX(0,ROUNDDOWN(M2461-J2461-N2461-K2461-R2461,-3))</f>
        <v/>
      </c>
      <c r="Y2461" s="18">
        <f>IF(W2461&lt;=0,0,ROUNDDOWN((W2461*LOOKUP(W2461,{0,1950001,3300001,6950001,9000001,18000001,40000001},{0.05,0.1,0.2,0.23,0.33,0.4,0.45})-LOOKUP(W2461,{0,1950001,3300001,6950001,9000001,18000001,40000001},{0,97500,427500,636000,1536000,2796000,4796000}))*1.021,-2))</f>
        <v/>
      </c>
      <c r="Z2461" s="18">
        <f>IF(X2461&lt;=0,0,ROUNDDOWN((X2461*LOOKUP(X2461,{0,1950001,3300001,6950001,9000001,18000001,40000001},{0.05,0.1,0.2,0.23,0.33,0.4,0.45})-LOOKUP(X2461,{0,1950001,3300001,6950001,9000001,18000001,40000001},{0,97500,427500,636000,1536000,2796000,4796000}))*1.021,-2))</f>
        <v/>
      </c>
      <c r="AA2461" s="18">
        <f>MAX(0,ROUNDDOWN(M2461-J2461-430000-L2461-0,-3))</f>
        <v/>
      </c>
      <c r="AB2461" s="18">
        <f>MAX(0,ROUNDDOWN(M2461-J2461-430000-L2461-V2461,-3))</f>
        <v/>
      </c>
      <c r="AC2461" s="18">
        <f>IF(M2461&lt;=450000,0,MAX(0,ROUNDDOWN(AA2461*0.06-MIN(50000,AA2461)*0.03,-2))+MAX(0,ROUNDDOWN(AA2461*0.04-MIN(50000,AA2461)*0.02,-2)))</f>
        <v/>
      </c>
      <c r="AD2461" s="18">
        <f>IF(M2461&lt;=450000,0,MAX(0,ROUNDDOWN(AB2461*0.06-MIN(50000,AB2461)*0.03,-2))+MAX(0,ROUNDDOWN(AB2461*0.04-MIN(50000,AB2461)*0.02,-2)))</f>
        <v/>
      </c>
      <c r="AE2461" s="18">
        <f>Y2461-Z2461</f>
        <v/>
      </c>
      <c r="AF2461" s="18">
        <f>AC2461-AD2461</f>
        <v/>
      </c>
      <c r="AG2461" s="18">
        <f>AE2461+AF2461</f>
        <v/>
      </c>
      <c r="AH2461" s="20">
        <f>IF(W2461&lt;=0,0,LOOKUP(W2461,{0,1950001,3300001,6950001,9000001,18000001,40000001},{0.05,0.1,0.2,0.23,0.33,0.4,0.45}))</f>
        <v/>
      </c>
    </row>
    <row r="2462">
      <c r="A2462" t="inlineStr">
        <is>
          <t>1万円刻み 特例あり一般12万円</t>
        </is>
      </c>
      <c r="B2462" s="18">
        <f>'4_1万円刻み'!$A$794</f>
        <v/>
      </c>
      <c r="C2462" s="19" t="n">
        <v>2026</v>
      </c>
      <c r="D2462" t="inlineStr">
        <is>
          <t>はい</t>
        </is>
      </c>
      <c r="E2462" s="18" t="n">
        <v>120000</v>
      </c>
      <c r="F2462" s="18" t="n">
        <v>0</v>
      </c>
      <c r="G2462" s="18" t="n">
        <v>0</v>
      </c>
      <c r="H2462" s="18" t="n">
        <v>0</v>
      </c>
      <c r="I2462" s="18" t="n">
        <v>0</v>
      </c>
      <c r="J2462" s="18">
        <f>ROUND(MIN(B2462/12,650000)*12*0.0915+MIN(B2462/12,1390000)*12*(0.0504+0)+B2462*0.005,0)</f>
        <v/>
      </c>
      <c r="K2462" s="18" t="n">
        <v>0</v>
      </c>
      <c r="L2462" s="18" t="n">
        <v>0</v>
      </c>
      <c r="M2462" s="18">
        <f>ROUND(IF(C2462&gt;=2026,IF(B2462&lt;741000,0,IF(B2462&lt;2191000,B2462-740000,IF(B2462&lt;2193000,1451000,IF(B2462&lt;2196000,1453000,IF(B2462&lt;2200000,1456000,IF(B2462&lt;3600000,ROUNDDOWN(B2462/4,-3)*2.8-80000,IF(B2462&lt;6600000,ROUNDDOWN(B2462/4,-3)*3.2-440000,IF(B2462&lt;8500000,ROUNDDOWN(B2462*0.9,0)-1100000,B2462-1950000)))))))),IF(B2462&lt;651000,0,IF(B2462&lt;1900000,B2462-650000,IF(B2462&lt;3600000,ROUNDDOWN(B2462/4,-3)*2.8-80000,IF(B2462&lt;6600000,ROUNDDOWN(B2462/4,-3)*3.2-440000,IF(B2462&lt;8500000,ROUNDDOWN(B2462*0.9,0)-1100000,B2462-1950000)))))),0)</f>
        <v/>
      </c>
      <c r="N2462" s="18">
        <f>IF(M2462&gt;23500000,NA(),IF(C2462&gt;=2026,IF(M2462&lt;=4890000,1040000,IF(M2462&lt;=6550000,670000,620000)),IF(M2462&lt;=1320000,950000,IF(M2462&lt;=3360000,880000,IF(M2462&lt;=4890000,680000,IF(M2462&lt;=6550000,630000,580000))))))</f>
        <v/>
      </c>
      <c r="O2462" s="18">
        <f>IF(F2462&lt;=0,IF(AND(D2462="はい",C2462&gt;=2026,C2462&lt;=2027),IF(E2462&lt;=0,0,IF(E2462&lt;=30000,E2462,IF(E2462&lt;=60000,ROUNDUP(E2462/2,0)+15000,IF(E2462&lt;=120000,ROUNDUP(E2462/4,0)+30000,60000)))),IF(E2462&lt;=0,0,IF(E2462&lt;=20000,E2462,IF(E2462&lt;=40000,ROUNDUP(E2462/2,0)+10000,IF(E2462&lt;=80000,ROUNDUP(E2462/4,0)+20000,40000))))),IF(E2462&lt;=0,IF(F2462&lt;=0,0,IF(F2462&lt;=25000,F2462,IF(F2462&lt;=50000,ROUNDUP(F2462/2,0)+12500,IF(F2462&lt;=100000,ROUNDUP(F2462/4,0)+25000,50000)))),MAX(IF(F2462&lt;=0,0,IF(F2462&lt;=25000,F2462,IF(F2462&lt;=50000,ROUNDUP(F2462/2,0)+12500,IF(F2462&lt;=100000,ROUNDUP(F2462/4,0)+25000,50000)))),MIN(IF(AND(D2462="はい",C2462&gt;=2026,C2462&lt;=2027),IF(E2462&lt;=0,0,IF(E2462&lt;=30000,E2462,IF(E2462&lt;=60000,ROUNDUP(E2462/2,0)+15000,IF(E2462&lt;=120000,ROUNDUP(E2462/4,0)+30000,60000)))),IF(E2462&lt;=0,0,IF(E2462&lt;=20000,E2462,IF(E2462&lt;=40000,ROUNDUP(E2462/2,0)+10000,IF(E2462&lt;=80000,ROUNDUP(E2462/4,0)+20000,40000)))))+IF(F2462&lt;=0,0,IF(F2462&lt;=25000,F2462,IF(F2462&lt;=50000,ROUNDUP(F2462/2,0)+12500,IF(F2462&lt;=100000,ROUNDUP(F2462/4,0)+25000,50000)))),IF(AND(D2462="はい",C2462&gt;=2026,C2462&lt;=2027),60000,40000)))))</f>
        <v/>
      </c>
      <c r="P2462" s="18">
        <f>IF(G2462&lt;=0,0,IF(G2462&lt;=20000,G2462,IF(G2462&lt;=40000,ROUNDUP(G2462/2,0)+10000,IF(G2462&lt;=80000,ROUNDUP(G2462/4,0)+20000,40000))))</f>
        <v/>
      </c>
      <c r="Q2462" s="18">
        <f>IF(I2462&lt;=0,IF(H2462&lt;=0,0,IF(H2462&lt;=20000,H2462,IF(H2462&lt;=40000,ROUNDUP(H2462/2,0)+10000,IF(H2462&lt;=80000,ROUNDUP(H2462/4,0)+20000,40000)))),IF(H2462&lt;=0,IF(I2462&lt;=0,0,IF(I2462&lt;=25000,I2462,IF(I2462&lt;=50000,ROUNDUP(I2462/2,0)+12500,IF(I2462&lt;=100000,ROUNDUP(I2462/4,0)+25000,50000)))),MAX(IF(I2462&lt;=0,0,IF(I2462&lt;=25000,I2462,IF(I2462&lt;=50000,ROUNDUP(I2462/2,0)+12500,IF(I2462&lt;=100000,ROUNDUP(I2462/4,0)+25000,50000)))),MIN(IF(H2462&lt;=0,0,IF(H2462&lt;=20000,H2462,IF(H2462&lt;=40000,ROUNDUP(H2462/2,0)+10000,IF(H2462&lt;=80000,ROUNDUP(H2462/4,0)+20000,40000))))+IF(I2462&lt;=0,0,IF(I2462&lt;=25000,I2462,IF(I2462&lt;=50000,ROUNDUP(I2462/2,0)+12500,IF(I2462&lt;=100000,ROUNDUP(I2462/4,0)+25000,50000)))),40000))))</f>
        <v/>
      </c>
      <c r="R2462" s="18">
        <f>MIN(120000,O2462+P2462+Q2462)</f>
        <v/>
      </c>
      <c r="S2462" s="18">
        <f>IF(F2462&lt;=0,IF(E2462&lt;=0,0,IF(E2462&lt;=12000,E2462,IF(E2462&lt;=32000,ROUNDUP(E2462/2,0)+6000,IF(E2462&lt;=56000,ROUNDUP(E2462/4,0)+14000,28000)))),IF(E2462&lt;=0,IF(F2462&lt;=0,0,IF(F2462&lt;=15000,F2462,IF(F2462&lt;=40000,ROUNDUP(F2462/2,0)+7500,IF(F2462&lt;=70000,ROUNDUP(F2462/4,0)+17500,35000)))),MAX(IF(F2462&lt;=0,0,IF(F2462&lt;=15000,F2462,IF(F2462&lt;=40000,ROUNDUP(F2462/2,0)+7500,IF(F2462&lt;=70000,ROUNDUP(F2462/4,0)+17500,35000)))),MIN(IF(E2462&lt;=0,0,IF(E2462&lt;=12000,E2462,IF(E2462&lt;=32000,ROUNDUP(E2462/2,0)+6000,IF(E2462&lt;=56000,ROUNDUP(E2462/4,0)+14000,28000))))+IF(F2462&lt;=0,0,IF(F2462&lt;=15000,F2462,IF(F2462&lt;=40000,ROUNDUP(F2462/2,0)+7500,IF(F2462&lt;=70000,ROUNDUP(F2462/4,0)+17500,35000)))),28000))))</f>
        <v/>
      </c>
      <c r="T2462" s="18">
        <f>IF(G2462&lt;=0,0,IF(G2462&lt;=12000,G2462,IF(G2462&lt;=32000,ROUNDUP(G2462/2,0)+6000,IF(G2462&lt;=56000,ROUNDUP(G2462/4,0)+14000,28000))))</f>
        <v/>
      </c>
      <c r="U2462" s="18">
        <f>IF(I2462&lt;=0,IF(H2462&lt;=0,0,IF(H2462&lt;=12000,H2462,IF(H2462&lt;=32000,ROUNDUP(H2462/2,0)+6000,IF(H2462&lt;=56000,ROUNDUP(H2462/4,0)+14000,28000)))),IF(H2462&lt;=0,IF(I2462&lt;=0,0,IF(I2462&lt;=15000,I2462,IF(I2462&lt;=40000,ROUNDUP(I2462/2,0)+7500,IF(I2462&lt;=70000,ROUNDUP(I2462/4,0)+17500,35000)))),MAX(IF(I2462&lt;=0,0,IF(I2462&lt;=15000,I2462,IF(I2462&lt;=40000,ROUNDUP(I2462/2,0)+7500,IF(I2462&lt;=70000,ROUNDUP(I2462/4,0)+17500,35000)))),MIN(IF(H2462&lt;=0,0,IF(H2462&lt;=12000,H2462,IF(H2462&lt;=32000,ROUNDUP(H2462/2,0)+6000,IF(H2462&lt;=56000,ROUNDUP(H2462/4,0)+14000,28000))))+IF(I2462&lt;=0,0,IF(I2462&lt;=15000,I2462,IF(I2462&lt;=40000,ROUNDUP(I2462/2,0)+7500,IF(I2462&lt;=70000,ROUNDUP(I2462/4,0)+17500,35000)))),28000))))</f>
        <v/>
      </c>
      <c r="V2462" s="18">
        <f>MIN(70000,S2462+T2462+U2462)</f>
        <v/>
      </c>
      <c r="W2462" s="18">
        <f>MAX(0,ROUNDDOWN(M2462-J2462-N2462-K2462-0,-3))</f>
        <v/>
      </c>
      <c r="X2462" s="18">
        <f>MAX(0,ROUNDDOWN(M2462-J2462-N2462-K2462-R2462,-3))</f>
        <v/>
      </c>
      <c r="Y2462" s="18">
        <f>IF(W2462&lt;=0,0,ROUNDDOWN((W2462*LOOKUP(W2462,{0,1950001,3300001,6950001,9000001,18000001,40000001},{0.05,0.1,0.2,0.23,0.33,0.4,0.45})-LOOKUP(W2462,{0,1950001,3300001,6950001,9000001,18000001,40000001},{0,97500,427500,636000,1536000,2796000,4796000}))*1.021,-2))</f>
        <v/>
      </c>
      <c r="Z2462" s="18">
        <f>IF(X2462&lt;=0,0,ROUNDDOWN((X2462*LOOKUP(X2462,{0,1950001,3300001,6950001,9000001,18000001,40000001},{0.05,0.1,0.2,0.23,0.33,0.4,0.45})-LOOKUP(X2462,{0,1950001,3300001,6950001,9000001,18000001,40000001},{0,97500,427500,636000,1536000,2796000,4796000}))*1.021,-2))</f>
        <v/>
      </c>
      <c r="AA2462" s="18">
        <f>MAX(0,ROUNDDOWN(M2462-J2462-430000-L2462-0,-3))</f>
        <v/>
      </c>
      <c r="AB2462" s="18">
        <f>MAX(0,ROUNDDOWN(M2462-J2462-430000-L2462-V2462,-3))</f>
        <v/>
      </c>
      <c r="AC2462" s="18">
        <f>IF(M2462&lt;=450000,0,MAX(0,ROUNDDOWN(AA2462*0.06-MIN(50000,AA2462)*0.03,-2))+MAX(0,ROUNDDOWN(AA2462*0.04-MIN(50000,AA2462)*0.02,-2)))</f>
        <v/>
      </c>
      <c r="AD2462" s="18">
        <f>IF(M2462&lt;=450000,0,MAX(0,ROUNDDOWN(AB2462*0.06-MIN(50000,AB2462)*0.03,-2))+MAX(0,ROUNDDOWN(AB2462*0.04-MIN(50000,AB2462)*0.02,-2)))</f>
        <v/>
      </c>
      <c r="AE2462" s="18">
        <f>Y2462-Z2462</f>
        <v/>
      </c>
      <c r="AF2462" s="18">
        <f>AC2462-AD2462</f>
        <v/>
      </c>
      <c r="AG2462" s="18">
        <f>AE2462+AF2462</f>
        <v/>
      </c>
      <c r="AH2462" s="20">
        <f>IF(W2462&lt;=0,0,LOOKUP(W2462,{0,1950001,3300001,6950001,9000001,18000001,40000001},{0.05,0.1,0.2,0.23,0.33,0.4,0.45}))</f>
        <v/>
      </c>
    </row>
    <row r="2463">
      <c r="A2463" t="inlineStr">
        <is>
          <t>1万円刻み 3区分8万円ずつ</t>
        </is>
      </c>
      <c r="B2463" s="18">
        <f>'4_1万円刻み'!$A$795</f>
        <v/>
      </c>
      <c r="C2463" s="19" t="n">
        <v>2026</v>
      </c>
      <c r="D2463" t="inlineStr">
        <is>
          <t>いいえ</t>
        </is>
      </c>
      <c r="E2463" s="18" t="n">
        <v>80000</v>
      </c>
      <c r="F2463" s="18" t="n">
        <v>0</v>
      </c>
      <c r="G2463" s="18" t="n">
        <v>80000</v>
      </c>
      <c r="H2463" s="18" t="n">
        <v>80000</v>
      </c>
      <c r="I2463" s="18" t="n">
        <v>0</v>
      </c>
      <c r="J2463" s="18">
        <f>ROUND(MIN(B2463/12,650000)*12*0.0915+MIN(B2463/12,1390000)*12*(0.0504+0)+B2463*0.005,0)</f>
        <v/>
      </c>
      <c r="K2463" s="18" t="n">
        <v>0</v>
      </c>
      <c r="L2463" s="18" t="n">
        <v>0</v>
      </c>
      <c r="M2463" s="18">
        <f>ROUND(IF(C2463&gt;=2026,IF(B2463&lt;741000,0,IF(B2463&lt;2191000,B2463-740000,IF(B2463&lt;2193000,1451000,IF(B2463&lt;2196000,1453000,IF(B2463&lt;2200000,1456000,IF(B2463&lt;3600000,ROUNDDOWN(B2463/4,-3)*2.8-80000,IF(B2463&lt;6600000,ROUNDDOWN(B2463/4,-3)*3.2-440000,IF(B2463&lt;8500000,ROUNDDOWN(B2463*0.9,0)-1100000,B2463-1950000)))))))),IF(B2463&lt;651000,0,IF(B2463&lt;1900000,B2463-650000,IF(B2463&lt;3600000,ROUNDDOWN(B2463/4,-3)*2.8-80000,IF(B2463&lt;6600000,ROUNDDOWN(B2463/4,-3)*3.2-440000,IF(B2463&lt;8500000,ROUNDDOWN(B2463*0.9,0)-1100000,B2463-1950000)))))),0)</f>
        <v/>
      </c>
      <c r="N2463" s="18">
        <f>IF(M2463&gt;23500000,NA(),IF(C2463&gt;=2026,IF(M2463&lt;=4890000,1040000,IF(M2463&lt;=6550000,670000,620000)),IF(M2463&lt;=1320000,950000,IF(M2463&lt;=3360000,880000,IF(M2463&lt;=4890000,680000,IF(M2463&lt;=6550000,630000,580000))))))</f>
        <v/>
      </c>
      <c r="O2463" s="18">
        <f>IF(F2463&lt;=0,IF(AND(D2463="はい",C2463&gt;=2026,C2463&lt;=2027),IF(E2463&lt;=0,0,IF(E2463&lt;=30000,E2463,IF(E2463&lt;=60000,ROUNDUP(E2463/2,0)+15000,IF(E2463&lt;=120000,ROUNDUP(E2463/4,0)+30000,60000)))),IF(E2463&lt;=0,0,IF(E2463&lt;=20000,E2463,IF(E2463&lt;=40000,ROUNDUP(E2463/2,0)+10000,IF(E2463&lt;=80000,ROUNDUP(E2463/4,0)+20000,40000))))),IF(E2463&lt;=0,IF(F2463&lt;=0,0,IF(F2463&lt;=25000,F2463,IF(F2463&lt;=50000,ROUNDUP(F2463/2,0)+12500,IF(F2463&lt;=100000,ROUNDUP(F2463/4,0)+25000,50000)))),MAX(IF(F2463&lt;=0,0,IF(F2463&lt;=25000,F2463,IF(F2463&lt;=50000,ROUNDUP(F2463/2,0)+12500,IF(F2463&lt;=100000,ROUNDUP(F2463/4,0)+25000,50000)))),MIN(IF(AND(D2463="はい",C2463&gt;=2026,C2463&lt;=2027),IF(E2463&lt;=0,0,IF(E2463&lt;=30000,E2463,IF(E2463&lt;=60000,ROUNDUP(E2463/2,0)+15000,IF(E2463&lt;=120000,ROUNDUP(E2463/4,0)+30000,60000)))),IF(E2463&lt;=0,0,IF(E2463&lt;=20000,E2463,IF(E2463&lt;=40000,ROUNDUP(E2463/2,0)+10000,IF(E2463&lt;=80000,ROUNDUP(E2463/4,0)+20000,40000)))))+IF(F2463&lt;=0,0,IF(F2463&lt;=25000,F2463,IF(F2463&lt;=50000,ROUNDUP(F2463/2,0)+12500,IF(F2463&lt;=100000,ROUNDUP(F2463/4,0)+25000,50000)))),IF(AND(D2463="はい",C2463&gt;=2026,C2463&lt;=2027),60000,40000)))))</f>
        <v/>
      </c>
      <c r="P2463" s="18">
        <f>IF(G2463&lt;=0,0,IF(G2463&lt;=20000,G2463,IF(G2463&lt;=40000,ROUNDUP(G2463/2,0)+10000,IF(G2463&lt;=80000,ROUNDUP(G2463/4,0)+20000,40000))))</f>
        <v/>
      </c>
      <c r="Q2463" s="18">
        <f>IF(I2463&lt;=0,IF(H2463&lt;=0,0,IF(H2463&lt;=20000,H2463,IF(H2463&lt;=40000,ROUNDUP(H2463/2,0)+10000,IF(H2463&lt;=80000,ROUNDUP(H2463/4,0)+20000,40000)))),IF(H2463&lt;=0,IF(I2463&lt;=0,0,IF(I2463&lt;=25000,I2463,IF(I2463&lt;=50000,ROUNDUP(I2463/2,0)+12500,IF(I2463&lt;=100000,ROUNDUP(I2463/4,0)+25000,50000)))),MAX(IF(I2463&lt;=0,0,IF(I2463&lt;=25000,I2463,IF(I2463&lt;=50000,ROUNDUP(I2463/2,0)+12500,IF(I2463&lt;=100000,ROUNDUP(I2463/4,0)+25000,50000)))),MIN(IF(H2463&lt;=0,0,IF(H2463&lt;=20000,H2463,IF(H2463&lt;=40000,ROUNDUP(H2463/2,0)+10000,IF(H2463&lt;=80000,ROUNDUP(H2463/4,0)+20000,40000))))+IF(I2463&lt;=0,0,IF(I2463&lt;=25000,I2463,IF(I2463&lt;=50000,ROUNDUP(I2463/2,0)+12500,IF(I2463&lt;=100000,ROUNDUP(I2463/4,0)+25000,50000)))),40000))))</f>
        <v/>
      </c>
      <c r="R2463" s="18">
        <f>MIN(120000,O2463+P2463+Q2463)</f>
        <v/>
      </c>
      <c r="S2463" s="18">
        <f>IF(F2463&lt;=0,IF(E2463&lt;=0,0,IF(E2463&lt;=12000,E2463,IF(E2463&lt;=32000,ROUNDUP(E2463/2,0)+6000,IF(E2463&lt;=56000,ROUNDUP(E2463/4,0)+14000,28000)))),IF(E2463&lt;=0,IF(F2463&lt;=0,0,IF(F2463&lt;=15000,F2463,IF(F2463&lt;=40000,ROUNDUP(F2463/2,0)+7500,IF(F2463&lt;=70000,ROUNDUP(F2463/4,0)+17500,35000)))),MAX(IF(F2463&lt;=0,0,IF(F2463&lt;=15000,F2463,IF(F2463&lt;=40000,ROUNDUP(F2463/2,0)+7500,IF(F2463&lt;=70000,ROUNDUP(F2463/4,0)+17500,35000)))),MIN(IF(E2463&lt;=0,0,IF(E2463&lt;=12000,E2463,IF(E2463&lt;=32000,ROUNDUP(E2463/2,0)+6000,IF(E2463&lt;=56000,ROUNDUP(E2463/4,0)+14000,28000))))+IF(F2463&lt;=0,0,IF(F2463&lt;=15000,F2463,IF(F2463&lt;=40000,ROUNDUP(F2463/2,0)+7500,IF(F2463&lt;=70000,ROUNDUP(F2463/4,0)+17500,35000)))),28000))))</f>
        <v/>
      </c>
      <c r="T2463" s="18">
        <f>IF(G2463&lt;=0,0,IF(G2463&lt;=12000,G2463,IF(G2463&lt;=32000,ROUNDUP(G2463/2,0)+6000,IF(G2463&lt;=56000,ROUNDUP(G2463/4,0)+14000,28000))))</f>
        <v/>
      </c>
      <c r="U2463" s="18">
        <f>IF(I2463&lt;=0,IF(H2463&lt;=0,0,IF(H2463&lt;=12000,H2463,IF(H2463&lt;=32000,ROUNDUP(H2463/2,0)+6000,IF(H2463&lt;=56000,ROUNDUP(H2463/4,0)+14000,28000)))),IF(H2463&lt;=0,IF(I2463&lt;=0,0,IF(I2463&lt;=15000,I2463,IF(I2463&lt;=40000,ROUNDUP(I2463/2,0)+7500,IF(I2463&lt;=70000,ROUNDUP(I2463/4,0)+17500,35000)))),MAX(IF(I2463&lt;=0,0,IF(I2463&lt;=15000,I2463,IF(I2463&lt;=40000,ROUNDUP(I2463/2,0)+7500,IF(I2463&lt;=70000,ROUNDUP(I2463/4,0)+17500,35000)))),MIN(IF(H2463&lt;=0,0,IF(H2463&lt;=12000,H2463,IF(H2463&lt;=32000,ROUNDUP(H2463/2,0)+6000,IF(H2463&lt;=56000,ROUNDUP(H2463/4,0)+14000,28000))))+IF(I2463&lt;=0,0,IF(I2463&lt;=15000,I2463,IF(I2463&lt;=40000,ROUNDUP(I2463/2,0)+7500,IF(I2463&lt;=70000,ROUNDUP(I2463/4,0)+17500,35000)))),28000))))</f>
        <v/>
      </c>
      <c r="V2463" s="18">
        <f>MIN(70000,S2463+T2463+U2463)</f>
        <v/>
      </c>
      <c r="W2463" s="18">
        <f>MAX(0,ROUNDDOWN(M2463-J2463-N2463-K2463-0,-3))</f>
        <v/>
      </c>
      <c r="X2463" s="18">
        <f>MAX(0,ROUNDDOWN(M2463-J2463-N2463-K2463-R2463,-3))</f>
        <v/>
      </c>
      <c r="Y2463" s="18">
        <f>IF(W2463&lt;=0,0,ROUNDDOWN((W2463*LOOKUP(W2463,{0,1950001,3300001,6950001,9000001,18000001,40000001},{0.05,0.1,0.2,0.23,0.33,0.4,0.45})-LOOKUP(W2463,{0,1950001,3300001,6950001,9000001,18000001,40000001},{0,97500,427500,636000,1536000,2796000,4796000}))*1.021,-2))</f>
        <v/>
      </c>
      <c r="Z2463" s="18">
        <f>IF(X2463&lt;=0,0,ROUNDDOWN((X2463*LOOKUP(X2463,{0,1950001,3300001,6950001,9000001,18000001,40000001},{0.05,0.1,0.2,0.23,0.33,0.4,0.45})-LOOKUP(X2463,{0,1950001,3300001,6950001,9000001,18000001,40000001},{0,97500,427500,636000,1536000,2796000,4796000}))*1.021,-2))</f>
        <v/>
      </c>
      <c r="AA2463" s="18">
        <f>MAX(0,ROUNDDOWN(M2463-J2463-430000-L2463-0,-3))</f>
        <v/>
      </c>
      <c r="AB2463" s="18">
        <f>MAX(0,ROUNDDOWN(M2463-J2463-430000-L2463-V2463,-3))</f>
        <v/>
      </c>
      <c r="AC2463" s="18">
        <f>IF(M2463&lt;=450000,0,MAX(0,ROUNDDOWN(AA2463*0.06-MIN(50000,AA2463)*0.03,-2))+MAX(0,ROUNDDOWN(AA2463*0.04-MIN(50000,AA2463)*0.02,-2)))</f>
        <v/>
      </c>
      <c r="AD2463" s="18">
        <f>IF(M2463&lt;=450000,0,MAX(0,ROUNDDOWN(AB2463*0.06-MIN(50000,AB2463)*0.03,-2))+MAX(0,ROUNDDOWN(AB2463*0.04-MIN(50000,AB2463)*0.02,-2)))</f>
        <v/>
      </c>
      <c r="AE2463" s="18">
        <f>Y2463-Z2463</f>
        <v/>
      </c>
      <c r="AF2463" s="18">
        <f>AC2463-AD2463</f>
        <v/>
      </c>
      <c r="AG2463" s="18">
        <f>AE2463+AF2463</f>
        <v/>
      </c>
      <c r="AH2463" s="20">
        <f>IF(W2463&lt;=0,0,LOOKUP(W2463,{0,1950001,3300001,6950001,9000001,18000001,40000001},{0.05,0.1,0.2,0.23,0.33,0.4,0.45}))</f>
        <v/>
      </c>
    </row>
    <row r="2464">
      <c r="A2464" t="inlineStr">
        <is>
          <t>1万円刻み 一般8万円</t>
        </is>
      </c>
      <c r="B2464" s="18">
        <f>'4_1万円刻み'!$A$795</f>
        <v/>
      </c>
      <c r="C2464" s="19" t="n">
        <v>2026</v>
      </c>
      <c r="D2464" t="inlineStr">
        <is>
          <t>いいえ</t>
        </is>
      </c>
      <c r="E2464" s="18" t="n">
        <v>80000</v>
      </c>
      <c r="F2464" s="18" t="n">
        <v>0</v>
      </c>
      <c r="G2464" s="18" t="n">
        <v>0</v>
      </c>
      <c r="H2464" s="18" t="n">
        <v>0</v>
      </c>
      <c r="I2464" s="18" t="n">
        <v>0</v>
      </c>
      <c r="J2464" s="18">
        <f>ROUND(MIN(B2464/12,650000)*12*0.0915+MIN(B2464/12,1390000)*12*(0.0504+0)+B2464*0.005,0)</f>
        <v/>
      </c>
      <c r="K2464" s="18" t="n">
        <v>0</v>
      </c>
      <c r="L2464" s="18" t="n">
        <v>0</v>
      </c>
      <c r="M2464" s="18">
        <f>ROUND(IF(C2464&gt;=2026,IF(B2464&lt;741000,0,IF(B2464&lt;2191000,B2464-740000,IF(B2464&lt;2193000,1451000,IF(B2464&lt;2196000,1453000,IF(B2464&lt;2200000,1456000,IF(B2464&lt;3600000,ROUNDDOWN(B2464/4,-3)*2.8-80000,IF(B2464&lt;6600000,ROUNDDOWN(B2464/4,-3)*3.2-440000,IF(B2464&lt;8500000,ROUNDDOWN(B2464*0.9,0)-1100000,B2464-1950000)))))))),IF(B2464&lt;651000,0,IF(B2464&lt;1900000,B2464-650000,IF(B2464&lt;3600000,ROUNDDOWN(B2464/4,-3)*2.8-80000,IF(B2464&lt;6600000,ROUNDDOWN(B2464/4,-3)*3.2-440000,IF(B2464&lt;8500000,ROUNDDOWN(B2464*0.9,0)-1100000,B2464-1950000)))))),0)</f>
        <v/>
      </c>
      <c r="N2464" s="18">
        <f>IF(M2464&gt;23500000,NA(),IF(C2464&gt;=2026,IF(M2464&lt;=4890000,1040000,IF(M2464&lt;=6550000,670000,620000)),IF(M2464&lt;=1320000,950000,IF(M2464&lt;=3360000,880000,IF(M2464&lt;=4890000,680000,IF(M2464&lt;=6550000,630000,580000))))))</f>
        <v/>
      </c>
      <c r="O2464" s="18">
        <f>IF(F2464&lt;=0,IF(AND(D2464="はい",C2464&gt;=2026,C2464&lt;=2027),IF(E2464&lt;=0,0,IF(E2464&lt;=30000,E2464,IF(E2464&lt;=60000,ROUNDUP(E2464/2,0)+15000,IF(E2464&lt;=120000,ROUNDUP(E2464/4,0)+30000,60000)))),IF(E2464&lt;=0,0,IF(E2464&lt;=20000,E2464,IF(E2464&lt;=40000,ROUNDUP(E2464/2,0)+10000,IF(E2464&lt;=80000,ROUNDUP(E2464/4,0)+20000,40000))))),IF(E2464&lt;=0,IF(F2464&lt;=0,0,IF(F2464&lt;=25000,F2464,IF(F2464&lt;=50000,ROUNDUP(F2464/2,0)+12500,IF(F2464&lt;=100000,ROUNDUP(F2464/4,0)+25000,50000)))),MAX(IF(F2464&lt;=0,0,IF(F2464&lt;=25000,F2464,IF(F2464&lt;=50000,ROUNDUP(F2464/2,0)+12500,IF(F2464&lt;=100000,ROUNDUP(F2464/4,0)+25000,50000)))),MIN(IF(AND(D2464="はい",C2464&gt;=2026,C2464&lt;=2027),IF(E2464&lt;=0,0,IF(E2464&lt;=30000,E2464,IF(E2464&lt;=60000,ROUNDUP(E2464/2,0)+15000,IF(E2464&lt;=120000,ROUNDUP(E2464/4,0)+30000,60000)))),IF(E2464&lt;=0,0,IF(E2464&lt;=20000,E2464,IF(E2464&lt;=40000,ROUNDUP(E2464/2,0)+10000,IF(E2464&lt;=80000,ROUNDUP(E2464/4,0)+20000,40000)))))+IF(F2464&lt;=0,0,IF(F2464&lt;=25000,F2464,IF(F2464&lt;=50000,ROUNDUP(F2464/2,0)+12500,IF(F2464&lt;=100000,ROUNDUP(F2464/4,0)+25000,50000)))),IF(AND(D2464="はい",C2464&gt;=2026,C2464&lt;=2027),60000,40000)))))</f>
        <v/>
      </c>
      <c r="P2464" s="18">
        <f>IF(G2464&lt;=0,0,IF(G2464&lt;=20000,G2464,IF(G2464&lt;=40000,ROUNDUP(G2464/2,0)+10000,IF(G2464&lt;=80000,ROUNDUP(G2464/4,0)+20000,40000))))</f>
        <v/>
      </c>
      <c r="Q2464" s="18">
        <f>IF(I2464&lt;=0,IF(H2464&lt;=0,0,IF(H2464&lt;=20000,H2464,IF(H2464&lt;=40000,ROUNDUP(H2464/2,0)+10000,IF(H2464&lt;=80000,ROUNDUP(H2464/4,0)+20000,40000)))),IF(H2464&lt;=0,IF(I2464&lt;=0,0,IF(I2464&lt;=25000,I2464,IF(I2464&lt;=50000,ROUNDUP(I2464/2,0)+12500,IF(I2464&lt;=100000,ROUNDUP(I2464/4,0)+25000,50000)))),MAX(IF(I2464&lt;=0,0,IF(I2464&lt;=25000,I2464,IF(I2464&lt;=50000,ROUNDUP(I2464/2,0)+12500,IF(I2464&lt;=100000,ROUNDUP(I2464/4,0)+25000,50000)))),MIN(IF(H2464&lt;=0,0,IF(H2464&lt;=20000,H2464,IF(H2464&lt;=40000,ROUNDUP(H2464/2,0)+10000,IF(H2464&lt;=80000,ROUNDUP(H2464/4,0)+20000,40000))))+IF(I2464&lt;=0,0,IF(I2464&lt;=25000,I2464,IF(I2464&lt;=50000,ROUNDUP(I2464/2,0)+12500,IF(I2464&lt;=100000,ROUNDUP(I2464/4,0)+25000,50000)))),40000))))</f>
        <v/>
      </c>
      <c r="R2464" s="18">
        <f>MIN(120000,O2464+P2464+Q2464)</f>
        <v/>
      </c>
      <c r="S2464" s="18">
        <f>IF(F2464&lt;=0,IF(E2464&lt;=0,0,IF(E2464&lt;=12000,E2464,IF(E2464&lt;=32000,ROUNDUP(E2464/2,0)+6000,IF(E2464&lt;=56000,ROUNDUP(E2464/4,0)+14000,28000)))),IF(E2464&lt;=0,IF(F2464&lt;=0,0,IF(F2464&lt;=15000,F2464,IF(F2464&lt;=40000,ROUNDUP(F2464/2,0)+7500,IF(F2464&lt;=70000,ROUNDUP(F2464/4,0)+17500,35000)))),MAX(IF(F2464&lt;=0,0,IF(F2464&lt;=15000,F2464,IF(F2464&lt;=40000,ROUNDUP(F2464/2,0)+7500,IF(F2464&lt;=70000,ROUNDUP(F2464/4,0)+17500,35000)))),MIN(IF(E2464&lt;=0,0,IF(E2464&lt;=12000,E2464,IF(E2464&lt;=32000,ROUNDUP(E2464/2,0)+6000,IF(E2464&lt;=56000,ROUNDUP(E2464/4,0)+14000,28000))))+IF(F2464&lt;=0,0,IF(F2464&lt;=15000,F2464,IF(F2464&lt;=40000,ROUNDUP(F2464/2,0)+7500,IF(F2464&lt;=70000,ROUNDUP(F2464/4,0)+17500,35000)))),28000))))</f>
        <v/>
      </c>
      <c r="T2464" s="18">
        <f>IF(G2464&lt;=0,0,IF(G2464&lt;=12000,G2464,IF(G2464&lt;=32000,ROUNDUP(G2464/2,0)+6000,IF(G2464&lt;=56000,ROUNDUP(G2464/4,0)+14000,28000))))</f>
        <v/>
      </c>
      <c r="U2464" s="18">
        <f>IF(I2464&lt;=0,IF(H2464&lt;=0,0,IF(H2464&lt;=12000,H2464,IF(H2464&lt;=32000,ROUNDUP(H2464/2,0)+6000,IF(H2464&lt;=56000,ROUNDUP(H2464/4,0)+14000,28000)))),IF(H2464&lt;=0,IF(I2464&lt;=0,0,IF(I2464&lt;=15000,I2464,IF(I2464&lt;=40000,ROUNDUP(I2464/2,0)+7500,IF(I2464&lt;=70000,ROUNDUP(I2464/4,0)+17500,35000)))),MAX(IF(I2464&lt;=0,0,IF(I2464&lt;=15000,I2464,IF(I2464&lt;=40000,ROUNDUP(I2464/2,0)+7500,IF(I2464&lt;=70000,ROUNDUP(I2464/4,0)+17500,35000)))),MIN(IF(H2464&lt;=0,0,IF(H2464&lt;=12000,H2464,IF(H2464&lt;=32000,ROUNDUP(H2464/2,0)+6000,IF(H2464&lt;=56000,ROUNDUP(H2464/4,0)+14000,28000))))+IF(I2464&lt;=0,0,IF(I2464&lt;=15000,I2464,IF(I2464&lt;=40000,ROUNDUP(I2464/2,0)+7500,IF(I2464&lt;=70000,ROUNDUP(I2464/4,0)+17500,35000)))),28000))))</f>
        <v/>
      </c>
      <c r="V2464" s="18">
        <f>MIN(70000,S2464+T2464+U2464)</f>
        <v/>
      </c>
      <c r="W2464" s="18">
        <f>MAX(0,ROUNDDOWN(M2464-J2464-N2464-K2464-0,-3))</f>
        <v/>
      </c>
      <c r="X2464" s="18">
        <f>MAX(0,ROUNDDOWN(M2464-J2464-N2464-K2464-R2464,-3))</f>
        <v/>
      </c>
      <c r="Y2464" s="18">
        <f>IF(W2464&lt;=0,0,ROUNDDOWN((W2464*LOOKUP(W2464,{0,1950001,3300001,6950001,9000001,18000001,40000001},{0.05,0.1,0.2,0.23,0.33,0.4,0.45})-LOOKUP(W2464,{0,1950001,3300001,6950001,9000001,18000001,40000001},{0,97500,427500,636000,1536000,2796000,4796000}))*1.021,-2))</f>
        <v/>
      </c>
      <c r="Z2464" s="18">
        <f>IF(X2464&lt;=0,0,ROUNDDOWN((X2464*LOOKUP(X2464,{0,1950001,3300001,6950001,9000001,18000001,40000001},{0.05,0.1,0.2,0.23,0.33,0.4,0.45})-LOOKUP(X2464,{0,1950001,3300001,6950001,9000001,18000001,40000001},{0,97500,427500,636000,1536000,2796000,4796000}))*1.021,-2))</f>
        <v/>
      </c>
      <c r="AA2464" s="18">
        <f>MAX(0,ROUNDDOWN(M2464-J2464-430000-L2464-0,-3))</f>
        <v/>
      </c>
      <c r="AB2464" s="18">
        <f>MAX(0,ROUNDDOWN(M2464-J2464-430000-L2464-V2464,-3))</f>
        <v/>
      </c>
      <c r="AC2464" s="18">
        <f>IF(M2464&lt;=450000,0,MAX(0,ROUNDDOWN(AA2464*0.06-MIN(50000,AA2464)*0.03,-2))+MAX(0,ROUNDDOWN(AA2464*0.04-MIN(50000,AA2464)*0.02,-2)))</f>
        <v/>
      </c>
      <c r="AD2464" s="18">
        <f>IF(M2464&lt;=450000,0,MAX(0,ROUNDDOWN(AB2464*0.06-MIN(50000,AB2464)*0.03,-2))+MAX(0,ROUNDDOWN(AB2464*0.04-MIN(50000,AB2464)*0.02,-2)))</f>
        <v/>
      </c>
      <c r="AE2464" s="18">
        <f>Y2464-Z2464</f>
        <v/>
      </c>
      <c r="AF2464" s="18">
        <f>AC2464-AD2464</f>
        <v/>
      </c>
      <c r="AG2464" s="18">
        <f>AE2464+AF2464</f>
        <v/>
      </c>
      <c r="AH2464" s="20">
        <f>IF(W2464&lt;=0,0,LOOKUP(W2464,{0,1950001,3300001,6950001,9000001,18000001,40000001},{0.05,0.1,0.2,0.23,0.33,0.4,0.45}))</f>
        <v/>
      </c>
    </row>
    <row r="2465">
      <c r="A2465" t="inlineStr">
        <is>
          <t>1万円刻み 特例あり一般12万円</t>
        </is>
      </c>
      <c r="B2465" s="18">
        <f>'4_1万円刻み'!$A$795</f>
        <v/>
      </c>
      <c r="C2465" s="19" t="n">
        <v>2026</v>
      </c>
      <c r="D2465" t="inlineStr">
        <is>
          <t>はい</t>
        </is>
      </c>
      <c r="E2465" s="18" t="n">
        <v>120000</v>
      </c>
      <c r="F2465" s="18" t="n">
        <v>0</v>
      </c>
      <c r="G2465" s="18" t="n">
        <v>0</v>
      </c>
      <c r="H2465" s="18" t="n">
        <v>0</v>
      </c>
      <c r="I2465" s="18" t="n">
        <v>0</v>
      </c>
      <c r="J2465" s="18">
        <f>ROUND(MIN(B2465/12,650000)*12*0.0915+MIN(B2465/12,1390000)*12*(0.0504+0)+B2465*0.005,0)</f>
        <v/>
      </c>
      <c r="K2465" s="18" t="n">
        <v>0</v>
      </c>
      <c r="L2465" s="18" t="n">
        <v>0</v>
      </c>
      <c r="M2465" s="18">
        <f>ROUND(IF(C2465&gt;=2026,IF(B2465&lt;741000,0,IF(B2465&lt;2191000,B2465-740000,IF(B2465&lt;2193000,1451000,IF(B2465&lt;2196000,1453000,IF(B2465&lt;2200000,1456000,IF(B2465&lt;3600000,ROUNDDOWN(B2465/4,-3)*2.8-80000,IF(B2465&lt;6600000,ROUNDDOWN(B2465/4,-3)*3.2-440000,IF(B2465&lt;8500000,ROUNDDOWN(B2465*0.9,0)-1100000,B2465-1950000)))))))),IF(B2465&lt;651000,0,IF(B2465&lt;1900000,B2465-650000,IF(B2465&lt;3600000,ROUNDDOWN(B2465/4,-3)*2.8-80000,IF(B2465&lt;6600000,ROUNDDOWN(B2465/4,-3)*3.2-440000,IF(B2465&lt;8500000,ROUNDDOWN(B2465*0.9,0)-1100000,B2465-1950000)))))),0)</f>
        <v/>
      </c>
      <c r="N2465" s="18">
        <f>IF(M2465&gt;23500000,NA(),IF(C2465&gt;=2026,IF(M2465&lt;=4890000,1040000,IF(M2465&lt;=6550000,670000,620000)),IF(M2465&lt;=1320000,950000,IF(M2465&lt;=3360000,880000,IF(M2465&lt;=4890000,680000,IF(M2465&lt;=6550000,630000,580000))))))</f>
        <v/>
      </c>
      <c r="O2465" s="18">
        <f>IF(F2465&lt;=0,IF(AND(D2465="はい",C2465&gt;=2026,C2465&lt;=2027),IF(E2465&lt;=0,0,IF(E2465&lt;=30000,E2465,IF(E2465&lt;=60000,ROUNDUP(E2465/2,0)+15000,IF(E2465&lt;=120000,ROUNDUP(E2465/4,0)+30000,60000)))),IF(E2465&lt;=0,0,IF(E2465&lt;=20000,E2465,IF(E2465&lt;=40000,ROUNDUP(E2465/2,0)+10000,IF(E2465&lt;=80000,ROUNDUP(E2465/4,0)+20000,40000))))),IF(E2465&lt;=0,IF(F2465&lt;=0,0,IF(F2465&lt;=25000,F2465,IF(F2465&lt;=50000,ROUNDUP(F2465/2,0)+12500,IF(F2465&lt;=100000,ROUNDUP(F2465/4,0)+25000,50000)))),MAX(IF(F2465&lt;=0,0,IF(F2465&lt;=25000,F2465,IF(F2465&lt;=50000,ROUNDUP(F2465/2,0)+12500,IF(F2465&lt;=100000,ROUNDUP(F2465/4,0)+25000,50000)))),MIN(IF(AND(D2465="はい",C2465&gt;=2026,C2465&lt;=2027),IF(E2465&lt;=0,0,IF(E2465&lt;=30000,E2465,IF(E2465&lt;=60000,ROUNDUP(E2465/2,0)+15000,IF(E2465&lt;=120000,ROUNDUP(E2465/4,0)+30000,60000)))),IF(E2465&lt;=0,0,IF(E2465&lt;=20000,E2465,IF(E2465&lt;=40000,ROUNDUP(E2465/2,0)+10000,IF(E2465&lt;=80000,ROUNDUP(E2465/4,0)+20000,40000)))))+IF(F2465&lt;=0,0,IF(F2465&lt;=25000,F2465,IF(F2465&lt;=50000,ROUNDUP(F2465/2,0)+12500,IF(F2465&lt;=100000,ROUNDUP(F2465/4,0)+25000,50000)))),IF(AND(D2465="はい",C2465&gt;=2026,C2465&lt;=2027),60000,40000)))))</f>
        <v/>
      </c>
      <c r="P2465" s="18">
        <f>IF(G2465&lt;=0,0,IF(G2465&lt;=20000,G2465,IF(G2465&lt;=40000,ROUNDUP(G2465/2,0)+10000,IF(G2465&lt;=80000,ROUNDUP(G2465/4,0)+20000,40000))))</f>
        <v/>
      </c>
      <c r="Q2465" s="18">
        <f>IF(I2465&lt;=0,IF(H2465&lt;=0,0,IF(H2465&lt;=20000,H2465,IF(H2465&lt;=40000,ROUNDUP(H2465/2,0)+10000,IF(H2465&lt;=80000,ROUNDUP(H2465/4,0)+20000,40000)))),IF(H2465&lt;=0,IF(I2465&lt;=0,0,IF(I2465&lt;=25000,I2465,IF(I2465&lt;=50000,ROUNDUP(I2465/2,0)+12500,IF(I2465&lt;=100000,ROUNDUP(I2465/4,0)+25000,50000)))),MAX(IF(I2465&lt;=0,0,IF(I2465&lt;=25000,I2465,IF(I2465&lt;=50000,ROUNDUP(I2465/2,0)+12500,IF(I2465&lt;=100000,ROUNDUP(I2465/4,0)+25000,50000)))),MIN(IF(H2465&lt;=0,0,IF(H2465&lt;=20000,H2465,IF(H2465&lt;=40000,ROUNDUP(H2465/2,0)+10000,IF(H2465&lt;=80000,ROUNDUP(H2465/4,0)+20000,40000))))+IF(I2465&lt;=0,0,IF(I2465&lt;=25000,I2465,IF(I2465&lt;=50000,ROUNDUP(I2465/2,0)+12500,IF(I2465&lt;=100000,ROUNDUP(I2465/4,0)+25000,50000)))),40000))))</f>
        <v/>
      </c>
      <c r="R2465" s="18">
        <f>MIN(120000,O2465+P2465+Q2465)</f>
        <v/>
      </c>
      <c r="S2465" s="18">
        <f>IF(F2465&lt;=0,IF(E2465&lt;=0,0,IF(E2465&lt;=12000,E2465,IF(E2465&lt;=32000,ROUNDUP(E2465/2,0)+6000,IF(E2465&lt;=56000,ROUNDUP(E2465/4,0)+14000,28000)))),IF(E2465&lt;=0,IF(F2465&lt;=0,0,IF(F2465&lt;=15000,F2465,IF(F2465&lt;=40000,ROUNDUP(F2465/2,0)+7500,IF(F2465&lt;=70000,ROUNDUP(F2465/4,0)+17500,35000)))),MAX(IF(F2465&lt;=0,0,IF(F2465&lt;=15000,F2465,IF(F2465&lt;=40000,ROUNDUP(F2465/2,0)+7500,IF(F2465&lt;=70000,ROUNDUP(F2465/4,0)+17500,35000)))),MIN(IF(E2465&lt;=0,0,IF(E2465&lt;=12000,E2465,IF(E2465&lt;=32000,ROUNDUP(E2465/2,0)+6000,IF(E2465&lt;=56000,ROUNDUP(E2465/4,0)+14000,28000))))+IF(F2465&lt;=0,0,IF(F2465&lt;=15000,F2465,IF(F2465&lt;=40000,ROUNDUP(F2465/2,0)+7500,IF(F2465&lt;=70000,ROUNDUP(F2465/4,0)+17500,35000)))),28000))))</f>
        <v/>
      </c>
      <c r="T2465" s="18">
        <f>IF(G2465&lt;=0,0,IF(G2465&lt;=12000,G2465,IF(G2465&lt;=32000,ROUNDUP(G2465/2,0)+6000,IF(G2465&lt;=56000,ROUNDUP(G2465/4,0)+14000,28000))))</f>
        <v/>
      </c>
      <c r="U2465" s="18">
        <f>IF(I2465&lt;=0,IF(H2465&lt;=0,0,IF(H2465&lt;=12000,H2465,IF(H2465&lt;=32000,ROUNDUP(H2465/2,0)+6000,IF(H2465&lt;=56000,ROUNDUP(H2465/4,0)+14000,28000)))),IF(H2465&lt;=0,IF(I2465&lt;=0,0,IF(I2465&lt;=15000,I2465,IF(I2465&lt;=40000,ROUNDUP(I2465/2,0)+7500,IF(I2465&lt;=70000,ROUNDUP(I2465/4,0)+17500,35000)))),MAX(IF(I2465&lt;=0,0,IF(I2465&lt;=15000,I2465,IF(I2465&lt;=40000,ROUNDUP(I2465/2,0)+7500,IF(I2465&lt;=70000,ROUNDUP(I2465/4,0)+17500,35000)))),MIN(IF(H2465&lt;=0,0,IF(H2465&lt;=12000,H2465,IF(H2465&lt;=32000,ROUNDUP(H2465/2,0)+6000,IF(H2465&lt;=56000,ROUNDUP(H2465/4,0)+14000,28000))))+IF(I2465&lt;=0,0,IF(I2465&lt;=15000,I2465,IF(I2465&lt;=40000,ROUNDUP(I2465/2,0)+7500,IF(I2465&lt;=70000,ROUNDUP(I2465/4,0)+17500,35000)))),28000))))</f>
        <v/>
      </c>
      <c r="V2465" s="18">
        <f>MIN(70000,S2465+T2465+U2465)</f>
        <v/>
      </c>
      <c r="W2465" s="18">
        <f>MAX(0,ROUNDDOWN(M2465-J2465-N2465-K2465-0,-3))</f>
        <v/>
      </c>
      <c r="X2465" s="18">
        <f>MAX(0,ROUNDDOWN(M2465-J2465-N2465-K2465-R2465,-3))</f>
        <v/>
      </c>
      <c r="Y2465" s="18">
        <f>IF(W2465&lt;=0,0,ROUNDDOWN((W2465*LOOKUP(W2465,{0,1950001,3300001,6950001,9000001,18000001,40000001},{0.05,0.1,0.2,0.23,0.33,0.4,0.45})-LOOKUP(W2465,{0,1950001,3300001,6950001,9000001,18000001,40000001},{0,97500,427500,636000,1536000,2796000,4796000}))*1.021,-2))</f>
        <v/>
      </c>
      <c r="Z2465" s="18">
        <f>IF(X2465&lt;=0,0,ROUNDDOWN((X2465*LOOKUP(X2465,{0,1950001,3300001,6950001,9000001,18000001,40000001},{0.05,0.1,0.2,0.23,0.33,0.4,0.45})-LOOKUP(X2465,{0,1950001,3300001,6950001,9000001,18000001,40000001},{0,97500,427500,636000,1536000,2796000,4796000}))*1.021,-2))</f>
        <v/>
      </c>
      <c r="AA2465" s="18">
        <f>MAX(0,ROUNDDOWN(M2465-J2465-430000-L2465-0,-3))</f>
        <v/>
      </c>
      <c r="AB2465" s="18">
        <f>MAX(0,ROUNDDOWN(M2465-J2465-430000-L2465-V2465,-3))</f>
        <v/>
      </c>
      <c r="AC2465" s="18">
        <f>IF(M2465&lt;=450000,0,MAX(0,ROUNDDOWN(AA2465*0.06-MIN(50000,AA2465)*0.03,-2))+MAX(0,ROUNDDOWN(AA2465*0.04-MIN(50000,AA2465)*0.02,-2)))</f>
        <v/>
      </c>
      <c r="AD2465" s="18">
        <f>IF(M2465&lt;=450000,0,MAX(0,ROUNDDOWN(AB2465*0.06-MIN(50000,AB2465)*0.03,-2))+MAX(0,ROUNDDOWN(AB2465*0.04-MIN(50000,AB2465)*0.02,-2)))</f>
        <v/>
      </c>
      <c r="AE2465" s="18">
        <f>Y2465-Z2465</f>
        <v/>
      </c>
      <c r="AF2465" s="18">
        <f>AC2465-AD2465</f>
        <v/>
      </c>
      <c r="AG2465" s="18">
        <f>AE2465+AF2465</f>
        <v/>
      </c>
      <c r="AH2465" s="20">
        <f>IF(W2465&lt;=0,0,LOOKUP(W2465,{0,1950001,3300001,6950001,9000001,18000001,40000001},{0.05,0.1,0.2,0.23,0.33,0.4,0.45}))</f>
        <v/>
      </c>
    </row>
    <row r="2466">
      <c r="A2466" t="inlineStr">
        <is>
          <t>1万円刻み 3区分8万円ずつ</t>
        </is>
      </c>
      <c r="B2466" s="18">
        <f>'4_1万円刻み'!$A$796</f>
        <v/>
      </c>
      <c r="C2466" s="19" t="n">
        <v>2026</v>
      </c>
      <c r="D2466" t="inlineStr">
        <is>
          <t>いいえ</t>
        </is>
      </c>
      <c r="E2466" s="18" t="n">
        <v>80000</v>
      </c>
      <c r="F2466" s="18" t="n">
        <v>0</v>
      </c>
      <c r="G2466" s="18" t="n">
        <v>80000</v>
      </c>
      <c r="H2466" s="18" t="n">
        <v>80000</v>
      </c>
      <c r="I2466" s="18" t="n">
        <v>0</v>
      </c>
      <c r="J2466" s="18">
        <f>ROUND(MIN(B2466/12,650000)*12*0.0915+MIN(B2466/12,1390000)*12*(0.0504+0)+B2466*0.005,0)</f>
        <v/>
      </c>
      <c r="K2466" s="18" t="n">
        <v>0</v>
      </c>
      <c r="L2466" s="18" t="n">
        <v>0</v>
      </c>
      <c r="M2466" s="18">
        <f>ROUND(IF(C2466&gt;=2026,IF(B2466&lt;741000,0,IF(B2466&lt;2191000,B2466-740000,IF(B2466&lt;2193000,1451000,IF(B2466&lt;2196000,1453000,IF(B2466&lt;2200000,1456000,IF(B2466&lt;3600000,ROUNDDOWN(B2466/4,-3)*2.8-80000,IF(B2466&lt;6600000,ROUNDDOWN(B2466/4,-3)*3.2-440000,IF(B2466&lt;8500000,ROUNDDOWN(B2466*0.9,0)-1100000,B2466-1950000)))))))),IF(B2466&lt;651000,0,IF(B2466&lt;1900000,B2466-650000,IF(B2466&lt;3600000,ROUNDDOWN(B2466/4,-3)*2.8-80000,IF(B2466&lt;6600000,ROUNDDOWN(B2466/4,-3)*3.2-440000,IF(B2466&lt;8500000,ROUNDDOWN(B2466*0.9,0)-1100000,B2466-1950000)))))),0)</f>
        <v/>
      </c>
      <c r="N2466" s="18">
        <f>IF(M2466&gt;23500000,NA(),IF(C2466&gt;=2026,IF(M2466&lt;=4890000,1040000,IF(M2466&lt;=6550000,670000,620000)),IF(M2466&lt;=1320000,950000,IF(M2466&lt;=3360000,880000,IF(M2466&lt;=4890000,680000,IF(M2466&lt;=6550000,630000,580000))))))</f>
        <v/>
      </c>
      <c r="O2466" s="18">
        <f>IF(F2466&lt;=0,IF(AND(D2466="はい",C2466&gt;=2026,C2466&lt;=2027),IF(E2466&lt;=0,0,IF(E2466&lt;=30000,E2466,IF(E2466&lt;=60000,ROUNDUP(E2466/2,0)+15000,IF(E2466&lt;=120000,ROUNDUP(E2466/4,0)+30000,60000)))),IF(E2466&lt;=0,0,IF(E2466&lt;=20000,E2466,IF(E2466&lt;=40000,ROUNDUP(E2466/2,0)+10000,IF(E2466&lt;=80000,ROUNDUP(E2466/4,0)+20000,40000))))),IF(E2466&lt;=0,IF(F2466&lt;=0,0,IF(F2466&lt;=25000,F2466,IF(F2466&lt;=50000,ROUNDUP(F2466/2,0)+12500,IF(F2466&lt;=100000,ROUNDUP(F2466/4,0)+25000,50000)))),MAX(IF(F2466&lt;=0,0,IF(F2466&lt;=25000,F2466,IF(F2466&lt;=50000,ROUNDUP(F2466/2,0)+12500,IF(F2466&lt;=100000,ROUNDUP(F2466/4,0)+25000,50000)))),MIN(IF(AND(D2466="はい",C2466&gt;=2026,C2466&lt;=2027),IF(E2466&lt;=0,0,IF(E2466&lt;=30000,E2466,IF(E2466&lt;=60000,ROUNDUP(E2466/2,0)+15000,IF(E2466&lt;=120000,ROUNDUP(E2466/4,0)+30000,60000)))),IF(E2466&lt;=0,0,IF(E2466&lt;=20000,E2466,IF(E2466&lt;=40000,ROUNDUP(E2466/2,0)+10000,IF(E2466&lt;=80000,ROUNDUP(E2466/4,0)+20000,40000)))))+IF(F2466&lt;=0,0,IF(F2466&lt;=25000,F2466,IF(F2466&lt;=50000,ROUNDUP(F2466/2,0)+12500,IF(F2466&lt;=100000,ROUNDUP(F2466/4,0)+25000,50000)))),IF(AND(D2466="はい",C2466&gt;=2026,C2466&lt;=2027),60000,40000)))))</f>
        <v/>
      </c>
      <c r="P2466" s="18">
        <f>IF(G2466&lt;=0,0,IF(G2466&lt;=20000,G2466,IF(G2466&lt;=40000,ROUNDUP(G2466/2,0)+10000,IF(G2466&lt;=80000,ROUNDUP(G2466/4,0)+20000,40000))))</f>
        <v/>
      </c>
      <c r="Q2466" s="18">
        <f>IF(I2466&lt;=0,IF(H2466&lt;=0,0,IF(H2466&lt;=20000,H2466,IF(H2466&lt;=40000,ROUNDUP(H2466/2,0)+10000,IF(H2466&lt;=80000,ROUNDUP(H2466/4,0)+20000,40000)))),IF(H2466&lt;=0,IF(I2466&lt;=0,0,IF(I2466&lt;=25000,I2466,IF(I2466&lt;=50000,ROUNDUP(I2466/2,0)+12500,IF(I2466&lt;=100000,ROUNDUP(I2466/4,0)+25000,50000)))),MAX(IF(I2466&lt;=0,0,IF(I2466&lt;=25000,I2466,IF(I2466&lt;=50000,ROUNDUP(I2466/2,0)+12500,IF(I2466&lt;=100000,ROUNDUP(I2466/4,0)+25000,50000)))),MIN(IF(H2466&lt;=0,0,IF(H2466&lt;=20000,H2466,IF(H2466&lt;=40000,ROUNDUP(H2466/2,0)+10000,IF(H2466&lt;=80000,ROUNDUP(H2466/4,0)+20000,40000))))+IF(I2466&lt;=0,0,IF(I2466&lt;=25000,I2466,IF(I2466&lt;=50000,ROUNDUP(I2466/2,0)+12500,IF(I2466&lt;=100000,ROUNDUP(I2466/4,0)+25000,50000)))),40000))))</f>
        <v/>
      </c>
      <c r="R2466" s="18">
        <f>MIN(120000,O2466+P2466+Q2466)</f>
        <v/>
      </c>
      <c r="S2466" s="18">
        <f>IF(F2466&lt;=0,IF(E2466&lt;=0,0,IF(E2466&lt;=12000,E2466,IF(E2466&lt;=32000,ROUNDUP(E2466/2,0)+6000,IF(E2466&lt;=56000,ROUNDUP(E2466/4,0)+14000,28000)))),IF(E2466&lt;=0,IF(F2466&lt;=0,0,IF(F2466&lt;=15000,F2466,IF(F2466&lt;=40000,ROUNDUP(F2466/2,0)+7500,IF(F2466&lt;=70000,ROUNDUP(F2466/4,0)+17500,35000)))),MAX(IF(F2466&lt;=0,0,IF(F2466&lt;=15000,F2466,IF(F2466&lt;=40000,ROUNDUP(F2466/2,0)+7500,IF(F2466&lt;=70000,ROUNDUP(F2466/4,0)+17500,35000)))),MIN(IF(E2466&lt;=0,0,IF(E2466&lt;=12000,E2466,IF(E2466&lt;=32000,ROUNDUP(E2466/2,0)+6000,IF(E2466&lt;=56000,ROUNDUP(E2466/4,0)+14000,28000))))+IF(F2466&lt;=0,0,IF(F2466&lt;=15000,F2466,IF(F2466&lt;=40000,ROUNDUP(F2466/2,0)+7500,IF(F2466&lt;=70000,ROUNDUP(F2466/4,0)+17500,35000)))),28000))))</f>
        <v/>
      </c>
      <c r="T2466" s="18">
        <f>IF(G2466&lt;=0,0,IF(G2466&lt;=12000,G2466,IF(G2466&lt;=32000,ROUNDUP(G2466/2,0)+6000,IF(G2466&lt;=56000,ROUNDUP(G2466/4,0)+14000,28000))))</f>
        <v/>
      </c>
      <c r="U2466" s="18">
        <f>IF(I2466&lt;=0,IF(H2466&lt;=0,0,IF(H2466&lt;=12000,H2466,IF(H2466&lt;=32000,ROUNDUP(H2466/2,0)+6000,IF(H2466&lt;=56000,ROUNDUP(H2466/4,0)+14000,28000)))),IF(H2466&lt;=0,IF(I2466&lt;=0,0,IF(I2466&lt;=15000,I2466,IF(I2466&lt;=40000,ROUNDUP(I2466/2,0)+7500,IF(I2466&lt;=70000,ROUNDUP(I2466/4,0)+17500,35000)))),MAX(IF(I2466&lt;=0,0,IF(I2466&lt;=15000,I2466,IF(I2466&lt;=40000,ROUNDUP(I2466/2,0)+7500,IF(I2466&lt;=70000,ROUNDUP(I2466/4,0)+17500,35000)))),MIN(IF(H2466&lt;=0,0,IF(H2466&lt;=12000,H2466,IF(H2466&lt;=32000,ROUNDUP(H2466/2,0)+6000,IF(H2466&lt;=56000,ROUNDUP(H2466/4,0)+14000,28000))))+IF(I2466&lt;=0,0,IF(I2466&lt;=15000,I2466,IF(I2466&lt;=40000,ROUNDUP(I2466/2,0)+7500,IF(I2466&lt;=70000,ROUNDUP(I2466/4,0)+17500,35000)))),28000))))</f>
        <v/>
      </c>
      <c r="V2466" s="18">
        <f>MIN(70000,S2466+T2466+U2466)</f>
        <v/>
      </c>
      <c r="W2466" s="18">
        <f>MAX(0,ROUNDDOWN(M2466-J2466-N2466-K2466-0,-3))</f>
        <v/>
      </c>
      <c r="X2466" s="18">
        <f>MAX(0,ROUNDDOWN(M2466-J2466-N2466-K2466-R2466,-3))</f>
        <v/>
      </c>
      <c r="Y2466" s="18">
        <f>IF(W2466&lt;=0,0,ROUNDDOWN((W2466*LOOKUP(W2466,{0,1950001,3300001,6950001,9000001,18000001,40000001},{0.05,0.1,0.2,0.23,0.33,0.4,0.45})-LOOKUP(W2466,{0,1950001,3300001,6950001,9000001,18000001,40000001},{0,97500,427500,636000,1536000,2796000,4796000}))*1.021,-2))</f>
        <v/>
      </c>
      <c r="Z2466" s="18">
        <f>IF(X2466&lt;=0,0,ROUNDDOWN((X2466*LOOKUP(X2466,{0,1950001,3300001,6950001,9000001,18000001,40000001},{0.05,0.1,0.2,0.23,0.33,0.4,0.45})-LOOKUP(X2466,{0,1950001,3300001,6950001,9000001,18000001,40000001},{0,97500,427500,636000,1536000,2796000,4796000}))*1.021,-2))</f>
        <v/>
      </c>
      <c r="AA2466" s="18">
        <f>MAX(0,ROUNDDOWN(M2466-J2466-430000-L2466-0,-3))</f>
        <v/>
      </c>
      <c r="AB2466" s="18">
        <f>MAX(0,ROUNDDOWN(M2466-J2466-430000-L2466-V2466,-3))</f>
        <v/>
      </c>
      <c r="AC2466" s="18">
        <f>IF(M2466&lt;=450000,0,MAX(0,ROUNDDOWN(AA2466*0.06-MIN(50000,AA2466)*0.03,-2))+MAX(0,ROUNDDOWN(AA2466*0.04-MIN(50000,AA2466)*0.02,-2)))</f>
        <v/>
      </c>
      <c r="AD2466" s="18">
        <f>IF(M2466&lt;=450000,0,MAX(0,ROUNDDOWN(AB2466*0.06-MIN(50000,AB2466)*0.03,-2))+MAX(0,ROUNDDOWN(AB2466*0.04-MIN(50000,AB2466)*0.02,-2)))</f>
        <v/>
      </c>
      <c r="AE2466" s="18">
        <f>Y2466-Z2466</f>
        <v/>
      </c>
      <c r="AF2466" s="18">
        <f>AC2466-AD2466</f>
        <v/>
      </c>
      <c r="AG2466" s="18">
        <f>AE2466+AF2466</f>
        <v/>
      </c>
      <c r="AH2466" s="20">
        <f>IF(W2466&lt;=0,0,LOOKUP(W2466,{0,1950001,3300001,6950001,9000001,18000001,40000001},{0.05,0.1,0.2,0.23,0.33,0.4,0.45}))</f>
        <v/>
      </c>
    </row>
    <row r="2467">
      <c r="A2467" t="inlineStr">
        <is>
          <t>1万円刻み 一般8万円</t>
        </is>
      </c>
      <c r="B2467" s="18">
        <f>'4_1万円刻み'!$A$796</f>
        <v/>
      </c>
      <c r="C2467" s="19" t="n">
        <v>2026</v>
      </c>
      <c r="D2467" t="inlineStr">
        <is>
          <t>いいえ</t>
        </is>
      </c>
      <c r="E2467" s="18" t="n">
        <v>80000</v>
      </c>
      <c r="F2467" s="18" t="n">
        <v>0</v>
      </c>
      <c r="G2467" s="18" t="n">
        <v>0</v>
      </c>
      <c r="H2467" s="18" t="n">
        <v>0</v>
      </c>
      <c r="I2467" s="18" t="n">
        <v>0</v>
      </c>
      <c r="J2467" s="18">
        <f>ROUND(MIN(B2467/12,650000)*12*0.0915+MIN(B2467/12,1390000)*12*(0.0504+0)+B2467*0.005,0)</f>
        <v/>
      </c>
      <c r="K2467" s="18" t="n">
        <v>0</v>
      </c>
      <c r="L2467" s="18" t="n">
        <v>0</v>
      </c>
      <c r="M2467" s="18">
        <f>ROUND(IF(C2467&gt;=2026,IF(B2467&lt;741000,0,IF(B2467&lt;2191000,B2467-740000,IF(B2467&lt;2193000,1451000,IF(B2467&lt;2196000,1453000,IF(B2467&lt;2200000,1456000,IF(B2467&lt;3600000,ROUNDDOWN(B2467/4,-3)*2.8-80000,IF(B2467&lt;6600000,ROUNDDOWN(B2467/4,-3)*3.2-440000,IF(B2467&lt;8500000,ROUNDDOWN(B2467*0.9,0)-1100000,B2467-1950000)))))))),IF(B2467&lt;651000,0,IF(B2467&lt;1900000,B2467-650000,IF(B2467&lt;3600000,ROUNDDOWN(B2467/4,-3)*2.8-80000,IF(B2467&lt;6600000,ROUNDDOWN(B2467/4,-3)*3.2-440000,IF(B2467&lt;8500000,ROUNDDOWN(B2467*0.9,0)-1100000,B2467-1950000)))))),0)</f>
        <v/>
      </c>
      <c r="N2467" s="18">
        <f>IF(M2467&gt;23500000,NA(),IF(C2467&gt;=2026,IF(M2467&lt;=4890000,1040000,IF(M2467&lt;=6550000,670000,620000)),IF(M2467&lt;=1320000,950000,IF(M2467&lt;=3360000,880000,IF(M2467&lt;=4890000,680000,IF(M2467&lt;=6550000,630000,580000))))))</f>
        <v/>
      </c>
      <c r="O2467" s="18">
        <f>IF(F2467&lt;=0,IF(AND(D2467="はい",C2467&gt;=2026,C2467&lt;=2027),IF(E2467&lt;=0,0,IF(E2467&lt;=30000,E2467,IF(E2467&lt;=60000,ROUNDUP(E2467/2,0)+15000,IF(E2467&lt;=120000,ROUNDUP(E2467/4,0)+30000,60000)))),IF(E2467&lt;=0,0,IF(E2467&lt;=20000,E2467,IF(E2467&lt;=40000,ROUNDUP(E2467/2,0)+10000,IF(E2467&lt;=80000,ROUNDUP(E2467/4,0)+20000,40000))))),IF(E2467&lt;=0,IF(F2467&lt;=0,0,IF(F2467&lt;=25000,F2467,IF(F2467&lt;=50000,ROUNDUP(F2467/2,0)+12500,IF(F2467&lt;=100000,ROUNDUP(F2467/4,0)+25000,50000)))),MAX(IF(F2467&lt;=0,0,IF(F2467&lt;=25000,F2467,IF(F2467&lt;=50000,ROUNDUP(F2467/2,0)+12500,IF(F2467&lt;=100000,ROUNDUP(F2467/4,0)+25000,50000)))),MIN(IF(AND(D2467="はい",C2467&gt;=2026,C2467&lt;=2027),IF(E2467&lt;=0,0,IF(E2467&lt;=30000,E2467,IF(E2467&lt;=60000,ROUNDUP(E2467/2,0)+15000,IF(E2467&lt;=120000,ROUNDUP(E2467/4,0)+30000,60000)))),IF(E2467&lt;=0,0,IF(E2467&lt;=20000,E2467,IF(E2467&lt;=40000,ROUNDUP(E2467/2,0)+10000,IF(E2467&lt;=80000,ROUNDUP(E2467/4,0)+20000,40000)))))+IF(F2467&lt;=0,0,IF(F2467&lt;=25000,F2467,IF(F2467&lt;=50000,ROUNDUP(F2467/2,0)+12500,IF(F2467&lt;=100000,ROUNDUP(F2467/4,0)+25000,50000)))),IF(AND(D2467="はい",C2467&gt;=2026,C2467&lt;=2027),60000,40000)))))</f>
        <v/>
      </c>
      <c r="P2467" s="18">
        <f>IF(G2467&lt;=0,0,IF(G2467&lt;=20000,G2467,IF(G2467&lt;=40000,ROUNDUP(G2467/2,0)+10000,IF(G2467&lt;=80000,ROUNDUP(G2467/4,0)+20000,40000))))</f>
        <v/>
      </c>
      <c r="Q2467" s="18">
        <f>IF(I2467&lt;=0,IF(H2467&lt;=0,0,IF(H2467&lt;=20000,H2467,IF(H2467&lt;=40000,ROUNDUP(H2467/2,0)+10000,IF(H2467&lt;=80000,ROUNDUP(H2467/4,0)+20000,40000)))),IF(H2467&lt;=0,IF(I2467&lt;=0,0,IF(I2467&lt;=25000,I2467,IF(I2467&lt;=50000,ROUNDUP(I2467/2,0)+12500,IF(I2467&lt;=100000,ROUNDUP(I2467/4,0)+25000,50000)))),MAX(IF(I2467&lt;=0,0,IF(I2467&lt;=25000,I2467,IF(I2467&lt;=50000,ROUNDUP(I2467/2,0)+12500,IF(I2467&lt;=100000,ROUNDUP(I2467/4,0)+25000,50000)))),MIN(IF(H2467&lt;=0,0,IF(H2467&lt;=20000,H2467,IF(H2467&lt;=40000,ROUNDUP(H2467/2,0)+10000,IF(H2467&lt;=80000,ROUNDUP(H2467/4,0)+20000,40000))))+IF(I2467&lt;=0,0,IF(I2467&lt;=25000,I2467,IF(I2467&lt;=50000,ROUNDUP(I2467/2,0)+12500,IF(I2467&lt;=100000,ROUNDUP(I2467/4,0)+25000,50000)))),40000))))</f>
        <v/>
      </c>
      <c r="R2467" s="18">
        <f>MIN(120000,O2467+P2467+Q2467)</f>
        <v/>
      </c>
      <c r="S2467" s="18">
        <f>IF(F2467&lt;=0,IF(E2467&lt;=0,0,IF(E2467&lt;=12000,E2467,IF(E2467&lt;=32000,ROUNDUP(E2467/2,0)+6000,IF(E2467&lt;=56000,ROUNDUP(E2467/4,0)+14000,28000)))),IF(E2467&lt;=0,IF(F2467&lt;=0,0,IF(F2467&lt;=15000,F2467,IF(F2467&lt;=40000,ROUNDUP(F2467/2,0)+7500,IF(F2467&lt;=70000,ROUNDUP(F2467/4,0)+17500,35000)))),MAX(IF(F2467&lt;=0,0,IF(F2467&lt;=15000,F2467,IF(F2467&lt;=40000,ROUNDUP(F2467/2,0)+7500,IF(F2467&lt;=70000,ROUNDUP(F2467/4,0)+17500,35000)))),MIN(IF(E2467&lt;=0,0,IF(E2467&lt;=12000,E2467,IF(E2467&lt;=32000,ROUNDUP(E2467/2,0)+6000,IF(E2467&lt;=56000,ROUNDUP(E2467/4,0)+14000,28000))))+IF(F2467&lt;=0,0,IF(F2467&lt;=15000,F2467,IF(F2467&lt;=40000,ROUNDUP(F2467/2,0)+7500,IF(F2467&lt;=70000,ROUNDUP(F2467/4,0)+17500,35000)))),28000))))</f>
        <v/>
      </c>
      <c r="T2467" s="18">
        <f>IF(G2467&lt;=0,0,IF(G2467&lt;=12000,G2467,IF(G2467&lt;=32000,ROUNDUP(G2467/2,0)+6000,IF(G2467&lt;=56000,ROUNDUP(G2467/4,0)+14000,28000))))</f>
        <v/>
      </c>
      <c r="U2467" s="18">
        <f>IF(I2467&lt;=0,IF(H2467&lt;=0,0,IF(H2467&lt;=12000,H2467,IF(H2467&lt;=32000,ROUNDUP(H2467/2,0)+6000,IF(H2467&lt;=56000,ROUNDUP(H2467/4,0)+14000,28000)))),IF(H2467&lt;=0,IF(I2467&lt;=0,0,IF(I2467&lt;=15000,I2467,IF(I2467&lt;=40000,ROUNDUP(I2467/2,0)+7500,IF(I2467&lt;=70000,ROUNDUP(I2467/4,0)+17500,35000)))),MAX(IF(I2467&lt;=0,0,IF(I2467&lt;=15000,I2467,IF(I2467&lt;=40000,ROUNDUP(I2467/2,0)+7500,IF(I2467&lt;=70000,ROUNDUP(I2467/4,0)+17500,35000)))),MIN(IF(H2467&lt;=0,0,IF(H2467&lt;=12000,H2467,IF(H2467&lt;=32000,ROUNDUP(H2467/2,0)+6000,IF(H2467&lt;=56000,ROUNDUP(H2467/4,0)+14000,28000))))+IF(I2467&lt;=0,0,IF(I2467&lt;=15000,I2467,IF(I2467&lt;=40000,ROUNDUP(I2467/2,0)+7500,IF(I2467&lt;=70000,ROUNDUP(I2467/4,0)+17500,35000)))),28000))))</f>
        <v/>
      </c>
      <c r="V2467" s="18">
        <f>MIN(70000,S2467+T2467+U2467)</f>
        <v/>
      </c>
      <c r="W2467" s="18">
        <f>MAX(0,ROUNDDOWN(M2467-J2467-N2467-K2467-0,-3))</f>
        <v/>
      </c>
      <c r="X2467" s="18">
        <f>MAX(0,ROUNDDOWN(M2467-J2467-N2467-K2467-R2467,-3))</f>
        <v/>
      </c>
      <c r="Y2467" s="18">
        <f>IF(W2467&lt;=0,0,ROUNDDOWN((W2467*LOOKUP(W2467,{0,1950001,3300001,6950001,9000001,18000001,40000001},{0.05,0.1,0.2,0.23,0.33,0.4,0.45})-LOOKUP(W2467,{0,1950001,3300001,6950001,9000001,18000001,40000001},{0,97500,427500,636000,1536000,2796000,4796000}))*1.021,-2))</f>
        <v/>
      </c>
      <c r="Z2467" s="18">
        <f>IF(X2467&lt;=0,0,ROUNDDOWN((X2467*LOOKUP(X2467,{0,1950001,3300001,6950001,9000001,18000001,40000001},{0.05,0.1,0.2,0.23,0.33,0.4,0.45})-LOOKUP(X2467,{0,1950001,3300001,6950001,9000001,18000001,40000001},{0,97500,427500,636000,1536000,2796000,4796000}))*1.021,-2))</f>
        <v/>
      </c>
      <c r="AA2467" s="18">
        <f>MAX(0,ROUNDDOWN(M2467-J2467-430000-L2467-0,-3))</f>
        <v/>
      </c>
      <c r="AB2467" s="18">
        <f>MAX(0,ROUNDDOWN(M2467-J2467-430000-L2467-V2467,-3))</f>
        <v/>
      </c>
      <c r="AC2467" s="18">
        <f>IF(M2467&lt;=450000,0,MAX(0,ROUNDDOWN(AA2467*0.06-MIN(50000,AA2467)*0.03,-2))+MAX(0,ROUNDDOWN(AA2467*0.04-MIN(50000,AA2467)*0.02,-2)))</f>
        <v/>
      </c>
      <c r="AD2467" s="18">
        <f>IF(M2467&lt;=450000,0,MAX(0,ROUNDDOWN(AB2467*0.06-MIN(50000,AB2467)*0.03,-2))+MAX(0,ROUNDDOWN(AB2467*0.04-MIN(50000,AB2467)*0.02,-2)))</f>
        <v/>
      </c>
      <c r="AE2467" s="18">
        <f>Y2467-Z2467</f>
        <v/>
      </c>
      <c r="AF2467" s="18">
        <f>AC2467-AD2467</f>
        <v/>
      </c>
      <c r="AG2467" s="18">
        <f>AE2467+AF2467</f>
        <v/>
      </c>
      <c r="AH2467" s="20">
        <f>IF(W2467&lt;=0,0,LOOKUP(W2467,{0,1950001,3300001,6950001,9000001,18000001,40000001},{0.05,0.1,0.2,0.23,0.33,0.4,0.45}))</f>
        <v/>
      </c>
    </row>
    <row r="2468">
      <c r="A2468" t="inlineStr">
        <is>
          <t>1万円刻み 特例あり一般12万円</t>
        </is>
      </c>
      <c r="B2468" s="18">
        <f>'4_1万円刻み'!$A$796</f>
        <v/>
      </c>
      <c r="C2468" s="19" t="n">
        <v>2026</v>
      </c>
      <c r="D2468" t="inlineStr">
        <is>
          <t>はい</t>
        </is>
      </c>
      <c r="E2468" s="18" t="n">
        <v>120000</v>
      </c>
      <c r="F2468" s="18" t="n">
        <v>0</v>
      </c>
      <c r="G2468" s="18" t="n">
        <v>0</v>
      </c>
      <c r="H2468" s="18" t="n">
        <v>0</v>
      </c>
      <c r="I2468" s="18" t="n">
        <v>0</v>
      </c>
      <c r="J2468" s="18">
        <f>ROUND(MIN(B2468/12,650000)*12*0.0915+MIN(B2468/12,1390000)*12*(0.0504+0)+B2468*0.005,0)</f>
        <v/>
      </c>
      <c r="K2468" s="18" t="n">
        <v>0</v>
      </c>
      <c r="L2468" s="18" t="n">
        <v>0</v>
      </c>
      <c r="M2468" s="18">
        <f>ROUND(IF(C2468&gt;=2026,IF(B2468&lt;741000,0,IF(B2468&lt;2191000,B2468-740000,IF(B2468&lt;2193000,1451000,IF(B2468&lt;2196000,1453000,IF(B2468&lt;2200000,1456000,IF(B2468&lt;3600000,ROUNDDOWN(B2468/4,-3)*2.8-80000,IF(B2468&lt;6600000,ROUNDDOWN(B2468/4,-3)*3.2-440000,IF(B2468&lt;8500000,ROUNDDOWN(B2468*0.9,0)-1100000,B2468-1950000)))))))),IF(B2468&lt;651000,0,IF(B2468&lt;1900000,B2468-650000,IF(B2468&lt;3600000,ROUNDDOWN(B2468/4,-3)*2.8-80000,IF(B2468&lt;6600000,ROUNDDOWN(B2468/4,-3)*3.2-440000,IF(B2468&lt;8500000,ROUNDDOWN(B2468*0.9,0)-1100000,B2468-1950000)))))),0)</f>
        <v/>
      </c>
      <c r="N2468" s="18">
        <f>IF(M2468&gt;23500000,NA(),IF(C2468&gt;=2026,IF(M2468&lt;=4890000,1040000,IF(M2468&lt;=6550000,670000,620000)),IF(M2468&lt;=1320000,950000,IF(M2468&lt;=3360000,880000,IF(M2468&lt;=4890000,680000,IF(M2468&lt;=6550000,630000,580000))))))</f>
        <v/>
      </c>
      <c r="O2468" s="18">
        <f>IF(F2468&lt;=0,IF(AND(D2468="はい",C2468&gt;=2026,C2468&lt;=2027),IF(E2468&lt;=0,0,IF(E2468&lt;=30000,E2468,IF(E2468&lt;=60000,ROUNDUP(E2468/2,0)+15000,IF(E2468&lt;=120000,ROUNDUP(E2468/4,0)+30000,60000)))),IF(E2468&lt;=0,0,IF(E2468&lt;=20000,E2468,IF(E2468&lt;=40000,ROUNDUP(E2468/2,0)+10000,IF(E2468&lt;=80000,ROUNDUP(E2468/4,0)+20000,40000))))),IF(E2468&lt;=0,IF(F2468&lt;=0,0,IF(F2468&lt;=25000,F2468,IF(F2468&lt;=50000,ROUNDUP(F2468/2,0)+12500,IF(F2468&lt;=100000,ROUNDUP(F2468/4,0)+25000,50000)))),MAX(IF(F2468&lt;=0,0,IF(F2468&lt;=25000,F2468,IF(F2468&lt;=50000,ROUNDUP(F2468/2,0)+12500,IF(F2468&lt;=100000,ROUNDUP(F2468/4,0)+25000,50000)))),MIN(IF(AND(D2468="はい",C2468&gt;=2026,C2468&lt;=2027),IF(E2468&lt;=0,0,IF(E2468&lt;=30000,E2468,IF(E2468&lt;=60000,ROUNDUP(E2468/2,0)+15000,IF(E2468&lt;=120000,ROUNDUP(E2468/4,0)+30000,60000)))),IF(E2468&lt;=0,0,IF(E2468&lt;=20000,E2468,IF(E2468&lt;=40000,ROUNDUP(E2468/2,0)+10000,IF(E2468&lt;=80000,ROUNDUP(E2468/4,0)+20000,40000)))))+IF(F2468&lt;=0,0,IF(F2468&lt;=25000,F2468,IF(F2468&lt;=50000,ROUNDUP(F2468/2,0)+12500,IF(F2468&lt;=100000,ROUNDUP(F2468/4,0)+25000,50000)))),IF(AND(D2468="はい",C2468&gt;=2026,C2468&lt;=2027),60000,40000)))))</f>
        <v/>
      </c>
      <c r="P2468" s="18">
        <f>IF(G2468&lt;=0,0,IF(G2468&lt;=20000,G2468,IF(G2468&lt;=40000,ROUNDUP(G2468/2,0)+10000,IF(G2468&lt;=80000,ROUNDUP(G2468/4,0)+20000,40000))))</f>
        <v/>
      </c>
      <c r="Q2468" s="18">
        <f>IF(I2468&lt;=0,IF(H2468&lt;=0,0,IF(H2468&lt;=20000,H2468,IF(H2468&lt;=40000,ROUNDUP(H2468/2,0)+10000,IF(H2468&lt;=80000,ROUNDUP(H2468/4,0)+20000,40000)))),IF(H2468&lt;=0,IF(I2468&lt;=0,0,IF(I2468&lt;=25000,I2468,IF(I2468&lt;=50000,ROUNDUP(I2468/2,0)+12500,IF(I2468&lt;=100000,ROUNDUP(I2468/4,0)+25000,50000)))),MAX(IF(I2468&lt;=0,0,IF(I2468&lt;=25000,I2468,IF(I2468&lt;=50000,ROUNDUP(I2468/2,0)+12500,IF(I2468&lt;=100000,ROUNDUP(I2468/4,0)+25000,50000)))),MIN(IF(H2468&lt;=0,0,IF(H2468&lt;=20000,H2468,IF(H2468&lt;=40000,ROUNDUP(H2468/2,0)+10000,IF(H2468&lt;=80000,ROUNDUP(H2468/4,0)+20000,40000))))+IF(I2468&lt;=0,0,IF(I2468&lt;=25000,I2468,IF(I2468&lt;=50000,ROUNDUP(I2468/2,0)+12500,IF(I2468&lt;=100000,ROUNDUP(I2468/4,0)+25000,50000)))),40000))))</f>
        <v/>
      </c>
      <c r="R2468" s="18">
        <f>MIN(120000,O2468+P2468+Q2468)</f>
        <v/>
      </c>
      <c r="S2468" s="18">
        <f>IF(F2468&lt;=0,IF(E2468&lt;=0,0,IF(E2468&lt;=12000,E2468,IF(E2468&lt;=32000,ROUNDUP(E2468/2,0)+6000,IF(E2468&lt;=56000,ROUNDUP(E2468/4,0)+14000,28000)))),IF(E2468&lt;=0,IF(F2468&lt;=0,0,IF(F2468&lt;=15000,F2468,IF(F2468&lt;=40000,ROUNDUP(F2468/2,0)+7500,IF(F2468&lt;=70000,ROUNDUP(F2468/4,0)+17500,35000)))),MAX(IF(F2468&lt;=0,0,IF(F2468&lt;=15000,F2468,IF(F2468&lt;=40000,ROUNDUP(F2468/2,0)+7500,IF(F2468&lt;=70000,ROUNDUP(F2468/4,0)+17500,35000)))),MIN(IF(E2468&lt;=0,0,IF(E2468&lt;=12000,E2468,IF(E2468&lt;=32000,ROUNDUP(E2468/2,0)+6000,IF(E2468&lt;=56000,ROUNDUP(E2468/4,0)+14000,28000))))+IF(F2468&lt;=0,0,IF(F2468&lt;=15000,F2468,IF(F2468&lt;=40000,ROUNDUP(F2468/2,0)+7500,IF(F2468&lt;=70000,ROUNDUP(F2468/4,0)+17500,35000)))),28000))))</f>
        <v/>
      </c>
      <c r="T2468" s="18">
        <f>IF(G2468&lt;=0,0,IF(G2468&lt;=12000,G2468,IF(G2468&lt;=32000,ROUNDUP(G2468/2,0)+6000,IF(G2468&lt;=56000,ROUNDUP(G2468/4,0)+14000,28000))))</f>
        <v/>
      </c>
      <c r="U2468" s="18">
        <f>IF(I2468&lt;=0,IF(H2468&lt;=0,0,IF(H2468&lt;=12000,H2468,IF(H2468&lt;=32000,ROUNDUP(H2468/2,0)+6000,IF(H2468&lt;=56000,ROUNDUP(H2468/4,0)+14000,28000)))),IF(H2468&lt;=0,IF(I2468&lt;=0,0,IF(I2468&lt;=15000,I2468,IF(I2468&lt;=40000,ROUNDUP(I2468/2,0)+7500,IF(I2468&lt;=70000,ROUNDUP(I2468/4,0)+17500,35000)))),MAX(IF(I2468&lt;=0,0,IF(I2468&lt;=15000,I2468,IF(I2468&lt;=40000,ROUNDUP(I2468/2,0)+7500,IF(I2468&lt;=70000,ROUNDUP(I2468/4,0)+17500,35000)))),MIN(IF(H2468&lt;=0,0,IF(H2468&lt;=12000,H2468,IF(H2468&lt;=32000,ROUNDUP(H2468/2,0)+6000,IF(H2468&lt;=56000,ROUNDUP(H2468/4,0)+14000,28000))))+IF(I2468&lt;=0,0,IF(I2468&lt;=15000,I2468,IF(I2468&lt;=40000,ROUNDUP(I2468/2,0)+7500,IF(I2468&lt;=70000,ROUNDUP(I2468/4,0)+17500,35000)))),28000))))</f>
        <v/>
      </c>
      <c r="V2468" s="18">
        <f>MIN(70000,S2468+T2468+U2468)</f>
        <v/>
      </c>
      <c r="W2468" s="18">
        <f>MAX(0,ROUNDDOWN(M2468-J2468-N2468-K2468-0,-3))</f>
        <v/>
      </c>
      <c r="X2468" s="18">
        <f>MAX(0,ROUNDDOWN(M2468-J2468-N2468-K2468-R2468,-3))</f>
        <v/>
      </c>
      <c r="Y2468" s="18">
        <f>IF(W2468&lt;=0,0,ROUNDDOWN((W2468*LOOKUP(W2468,{0,1950001,3300001,6950001,9000001,18000001,40000001},{0.05,0.1,0.2,0.23,0.33,0.4,0.45})-LOOKUP(W2468,{0,1950001,3300001,6950001,9000001,18000001,40000001},{0,97500,427500,636000,1536000,2796000,4796000}))*1.021,-2))</f>
        <v/>
      </c>
      <c r="Z2468" s="18">
        <f>IF(X2468&lt;=0,0,ROUNDDOWN((X2468*LOOKUP(X2468,{0,1950001,3300001,6950001,9000001,18000001,40000001},{0.05,0.1,0.2,0.23,0.33,0.4,0.45})-LOOKUP(X2468,{0,1950001,3300001,6950001,9000001,18000001,40000001},{0,97500,427500,636000,1536000,2796000,4796000}))*1.021,-2))</f>
        <v/>
      </c>
      <c r="AA2468" s="18">
        <f>MAX(0,ROUNDDOWN(M2468-J2468-430000-L2468-0,-3))</f>
        <v/>
      </c>
      <c r="AB2468" s="18">
        <f>MAX(0,ROUNDDOWN(M2468-J2468-430000-L2468-V2468,-3))</f>
        <v/>
      </c>
      <c r="AC2468" s="18">
        <f>IF(M2468&lt;=450000,0,MAX(0,ROUNDDOWN(AA2468*0.06-MIN(50000,AA2468)*0.03,-2))+MAX(0,ROUNDDOWN(AA2468*0.04-MIN(50000,AA2468)*0.02,-2)))</f>
        <v/>
      </c>
      <c r="AD2468" s="18">
        <f>IF(M2468&lt;=450000,0,MAX(0,ROUNDDOWN(AB2468*0.06-MIN(50000,AB2468)*0.03,-2))+MAX(0,ROUNDDOWN(AB2468*0.04-MIN(50000,AB2468)*0.02,-2)))</f>
        <v/>
      </c>
      <c r="AE2468" s="18">
        <f>Y2468-Z2468</f>
        <v/>
      </c>
      <c r="AF2468" s="18">
        <f>AC2468-AD2468</f>
        <v/>
      </c>
      <c r="AG2468" s="18">
        <f>AE2468+AF2468</f>
        <v/>
      </c>
      <c r="AH2468" s="20">
        <f>IF(W2468&lt;=0,0,LOOKUP(W2468,{0,1950001,3300001,6950001,9000001,18000001,40000001},{0.05,0.1,0.2,0.23,0.33,0.4,0.45}))</f>
        <v/>
      </c>
    </row>
    <row r="2469">
      <c r="A2469" t="inlineStr">
        <is>
          <t>1万円刻み 3区分8万円ずつ</t>
        </is>
      </c>
      <c r="B2469" s="18">
        <f>'4_1万円刻み'!$A$797</f>
        <v/>
      </c>
      <c r="C2469" s="19" t="n">
        <v>2026</v>
      </c>
      <c r="D2469" t="inlineStr">
        <is>
          <t>いいえ</t>
        </is>
      </c>
      <c r="E2469" s="18" t="n">
        <v>80000</v>
      </c>
      <c r="F2469" s="18" t="n">
        <v>0</v>
      </c>
      <c r="G2469" s="18" t="n">
        <v>80000</v>
      </c>
      <c r="H2469" s="18" t="n">
        <v>80000</v>
      </c>
      <c r="I2469" s="18" t="n">
        <v>0</v>
      </c>
      <c r="J2469" s="18">
        <f>ROUND(MIN(B2469/12,650000)*12*0.0915+MIN(B2469/12,1390000)*12*(0.0504+0)+B2469*0.005,0)</f>
        <v/>
      </c>
      <c r="K2469" s="18" t="n">
        <v>0</v>
      </c>
      <c r="L2469" s="18" t="n">
        <v>0</v>
      </c>
      <c r="M2469" s="18">
        <f>ROUND(IF(C2469&gt;=2026,IF(B2469&lt;741000,0,IF(B2469&lt;2191000,B2469-740000,IF(B2469&lt;2193000,1451000,IF(B2469&lt;2196000,1453000,IF(B2469&lt;2200000,1456000,IF(B2469&lt;3600000,ROUNDDOWN(B2469/4,-3)*2.8-80000,IF(B2469&lt;6600000,ROUNDDOWN(B2469/4,-3)*3.2-440000,IF(B2469&lt;8500000,ROUNDDOWN(B2469*0.9,0)-1100000,B2469-1950000)))))))),IF(B2469&lt;651000,0,IF(B2469&lt;1900000,B2469-650000,IF(B2469&lt;3600000,ROUNDDOWN(B2469/4,-3)*2.8-80000,IF(B2469&lt;6600000,ROUNDDOWN(B2469/4,-3)*3.2-440000,IF(B2469&lt;8500000,ROUNDDOWN(B2469*0.9,0)-1100000,B2469-1950000)))))),0)</f>
        <v/>
      </c>
      <c r="N2469" s="18">
        <f>IF(M2469&gt;23500000,NA(),IF(C2469&gt;=2026,IF(M2469&lt;=4890000,1040000,IF(M2469&lt;=6550000,670000,620000)),IF(M2469&lt;=1320000,950000,IF(M2469&lt;=3360000,880000,IF(M2469&lt;=4890000,680000,IF(M2469&lt;=6550000,630000,580000))))))</f>
        <v/>
      </c>
      <c r="O2469" s="18">
        <f>IF(F2469&lt;=0,IF(AND(D2469="はい",C2469&gt;=2026,C2469&lt;=2027),IF(E2469&lt;=0,0,IF(E2469&lt;=30000,E2469,IF(E2469&lt;=60000,ROUNDUP(E2469/2,0)+15000,IF(E2469&lt;=120000,ROUNDUP(E2469/4,0)+30000,60000)))),IF(E2469&lt;=0,0,IF(E2469&lt;=20000,E2469,IF(E2469&lt;=40000,ROUNDUP(E2469/2,0)+10000,IF(E2469&lt;=80000,ROUNDUP(E2469/4,0)+20000,40000))))),IF(E2469&lt;=0,IF(F2469&lt;=0,0,IF(F2469&lt;=25000,F2469,IF(F2469&lt;=50000,ROUNDUP(F2469/2,0)+12500,IF(F2469&lt;=100000,ROUNDUP(F2469/4,0)+25000,50000)))),MAX(IF(F2469&lt;=0,0,IF(F2469&lt;=25000,F2469,IF(F2469&lt;=50000,ROUNDUP(F2469/2,0)+12500,IF(F2469&lt;=100000,ROUNDUP(F2469/4,0)+25000,50000)))),MIN(IF(AND(D2469="はい",C2469&gt;=2026,C2469&lt;=2027),IF(E2469&lt;=0,0,IF(E2469&lt;=30000,E2469,IF(E2469&lt;=60000,ROUNDUP(E2469/2,0)+15000,IF(E2469&lt;=120000,ROUNDUP(E2469/4,0)+30000,60000)))),IF(E2469&lt;=0,0,IF(E2469&lt;=20000,E2469,IF(E2469&lt;=40000,ROUNDUP(E2469/2,0)+10000,IF(E2469&lt;=80000,ROUNDUP(E2469/4,0)+20000,40000)))))+IF(F2469&lt;=0,0,IF(F2469&lt;=25000,F2469,IF(F2469&lt;=50000,ROUNDUP(F2469/2,0)+12500,IF(F2469&lt;=100000,ROUNDUP(F2469/4,0)+25000,50000)))),IF(AND(D2469="はい",C2469&gt;=2026,C2469&lt;=2027),60000,40000)))))</f>
        <v/>
      </c>
      <c r="P2469" s="18">
        <f>IF(G2469&lt;=0,0,IF(G2469&lt;=20000,G2469,IF(G2469&lt;=40000,ROUNDUP(G2469/2,0)+10000,IF(G2469&lt;=80000,ROUNDUP(G2469/4,0)+20000,40000))))</f>
        <v/>
      </c>
      <c r="Q2469" s="18">
        <f>IF(I2469&lt;=0,IF(H2469&lt;=0,0,IF(H2469&lt;=20000,H2469,IF(H2469&lt;=40000,ROUNDUP(H2469/2,0)+10000,IF(H2469&lt;=80000,ROUNDUP(H2469/4,0)+20000,40000)))),IF(H2469&lt;=0,IF(I2469&lt;=0,0,IF(I2469&lt;=25000,I2469,IF(I2469&lt;=50000,ROUNDUP(I2469/2,0)+12500,IF(I2469&lt;=100000,ROUNDUP(I2469/4,0)+25000,50000)))),MAX(IF(I2469&lt;=0,0,IF(I2469&lt;=25000,I2469,IF(I2469&lt;=50000,ROUNDUP(I2469/2,0)+12500,IF(I2469&lt;=100000,ROUNDUP(I2469/4,0)+25000,50000)))),MIN(IF(H2469&lt;=0,0,IF(H2469&lt;=20000,H2469,IF(H2469&lt;=40000,ROUNDUP(H2469/2,0)+10000,IF(H2469&lt;=80000,ROUNDUP(H2469/4,0)+20000,40000))))+IF(I2469&lt;=0,0,IF(I2469&lt;=25000,I2469,IF(I2469&lt;=50000,ROUNDUP(I2469/2,0)+12500,IF(I2469&lt;=100000,ROUNDUP(I2469/4,0)+25000,50000)))),40000))))</f>
        <v/>
      </c>
      <c r="R2469" s="18">
        <f>MIN(120000,O2469+P2469+Q2469)</f>
        <v/>
      </c>
      <c r="S2469" s="18">
        <f>IF(F2469&lt;=0,IF(E2469&lt;=0,0,IF(E2469&lt;=12000,E2469,IF(E2469&lt;=32000,ROUNDUP(E2469/2,0)+6000,IF(E2469&lt;=56000,ROUNDUP(E2469/4,0)+14000,28000)))),IF(E2469&lt;=0,IF(F2469&lt;=0,0,IF(F2469&lt;=15000,F2469,IF(F2469&lt;=40000,ROUNDUP(F2469/2,0)+7500,IF(F2469&lt;=70000,ROUNDUP(F2469/4,0)+17500,35000)))),MAX(IF(F2469&lt;=0,0,IF(F2469&lt;=15000,F2469,IF(F2469&lt;=40000,ROUNDUP(F2469/2,0)+7500,IF(F2469&lt;=70000,ROUNDUP(F2469/4,0)+17500,35000)))),MIN(IF(E2469&lt;=0,0,IF(E2469&lt;=12000,E2469,IF(E2469&lt;=32000,ROUNDUP(E2469/2,0)+6000,IF(E2469&lt;=56000,ROUNDUP(E2469/4,0)+14000,28000))))+IF(F2469&lt;=0,0,IF(F2469&lt;=15000,F2469,IF(F2469&lt;=40000,ROUNDUP(F2469/2,0)+7500,IF(F2469&lt;=70000,ROUNDUP(F2469/4,0)+17500,35000)))),28000))))</f>
        <v/>
      </c>
      <c r="T2469" s="18">
        <f>IF(G2469&lt;=0,0,IF(G2469&lt;=12000,G2469,IF(G2469&lt;=32000,ROUNDUP(G2469/2,0)+6000,IF(G2469&lt;=56000,ROUNDUP(G2469/4,0)+14000,28000))))</f>
        <v/>
      </c>
      <c r="U2469" s="18">
        <f>IF(I2469&lt;=0,IF(H2469&lt;=0,0,IF(H2469&lt;=12000,H2469,IF(H2469&lt;=32000,ROUNDUP(H2469/2,0)+6000,IF(H2469&lt;=56000,ROUNDUP(H2469/4,0)+14000,28000)))),IF(H2469&lt;=0,IF(I2469&lt;=0,0,IF(I2469&lt;=15000,I2469,IF(I2469&lt;=40000,ROUNDUP(I2469/2,0)+7500,IF(I2469&lt;=70000,ROUNDUP(I2469/4,0)+17500,35000)))),MAX(IF(I2469&lt;=0,0,IF(I2469&lt;=15000,I2469,IF(I2469&lt;=40000,ROUNDUP(I2469/2,0)+7500,IF(I2469&lt;=70000,ROUNDUP(I2469/4,0)+17500,35000)))),MIN(IF(H2469&lt;=0,0,IF(H2469&lt;=12000,H2469,IF(H2469&lt;=32000,ROUNDUP(H2469/2,0)+6000,IF(H2469&lt;=56000,ROUNDUP(H2469/4,0)+14000,28000))))+IF(I2469&lt;=0,0,IF(I2469&lt;=15000,I2469,IF(I2469&lt;=40000,ROUNDUP(I2469/2,0)+7500,IF(I2469&lt;=70000,ROUNDUP(I2469/4,0)+17500,35000)))),28000))))</f>
        <v/>
      </c>
      <c r="V2469" s="18">
        <f>MIN(70000,S2469+T2469+U2469)</f>
        <v/>
      </c>
      <c r="W2469" s="18">
        <f>MAX(0,ROUNDDOWN(M2469-J2469-N2469-K2469-0,-3))</f>
        <v/>
      </c>
      <c r="X2469" s="18">
        <f>MAX(0,ROUNDDOWN(M2469-J2469-N2469-K2469-R2469,-3))</f>
        <v/>
      </c>
      <c r="Y2469" s="18">
        <f>IF(W2469&lt;=0,0,ROUNDDOWN((W2469*LOOKUP(W2469,{0,1950001,3300001,6950001,9000001,18000001,40000001},{0.05,0.1,0.2,0.23,0.33,0.4,0.45})-LOOKUP(W2469,{0,1950001,3300001,6950001,9000001,18000001,40000001},{0,97500,427500,636000,1536000,2796000,4796000}))*1.021,-2))</f>
        <v/>
      </c>
      <c r="Z2469" s="18">
        <f>IF(X2469&lt;=0,0,ROUNDDOWN((X2469*LOOKUP(X2469,{0,1950001,3300001,6950001,9000001,18000001,40000001},{0.05,0.1,0.2,0.23,0.33,0.4,0.45})-LOOKUP(X2469,{0,1950001,3300001,6950001,9000001,18000001,40000001},{0,97500,427500,636000,1536000,2796000,4796000}))*1.021,-2))</f>
        <v/>
      </c>
      <c r="AA2469" s="18">
        <f>MAX(0,ROUNDDOWN(M2469-J2469-430000-L2469-0,-3))</f>
        <v/>
      </c>
      <c r="AB2469" s="18">
        <f>MAX(0,ROUNDDOWN(M2469-J2469-430000-L2469-V2469,-3))</f>
        <v/>
      </c>
      <c r="AC2469" s="18">
        <f>IF(M2469&lt;=450000,0,MAX(0,ROUNDDOWN(AA2469*0.06-MIN(50000,AA2469)*0.03,-2))+MAX(0,ROUNDDOWN(AA2469*0.04-MIN(50000,AA2469)*0.02,-2)))</f>
        <v/>
      </c>
      <c r="AD2469" s="18">
        <f>IF(M2469&lt;=450000,0,MAX(0,ROUNDDOWN(AB2469*0.06-MIN(50000,AB2469)*0.03,-2))+MAX(0,ROUNDDOWN(AB2469*0.04-MIN(50000,AB2469)*0.02,-2)))</f>
        <v/>
      </c>
      <c r="AE2469" s="18">
        <f>Y2469-Z2469</f>
        <v/>
      </c>
      <c r="AF2469" s="18">
        <f>AC2469-AD2469</f>
        <v/>
      </c>
      <c r="AG2469" s="18">
        <f>AE2469+AF2469</f>
        <v/>
      </c>
      <c r="AH2469" s="20">
        <f>IF(W2469&lt;=0,0,LOOKUP(W2469,{0,1950001,3300001,6950001,9000001,18000001,40000001},{0.05,0.1,0.2,0.23,0.33,0.4,0.45}))</f>
        <v/>
      </c>
    </row>
    <row r="2470">
      <c r="A2470" t="inlineStr">
        <is>
          <t>1万円刻み 一般8万円</t>
        </is>
      </c>
      <c r="B2470" s="18">
        <f>'4_1万円刻み'!$A$797</f>
        <v/>
      </c>
      <c r="C2470" s="19" t="n">
        <v>2026</v>
      </c>
      <c r="D2470" t="inlineStr">
        <is>
          <t>いいえ</t>
        </is>
      </c>
      <c r="E2470" s="18" t="n">
        <v>80000</v>
      </c>
      <c r="F2470" s="18" t="n">
        <v>0</v>
      </c>
      <c r="G2470" s="18" t="n">
        <v>0</v>
      </c>
      <c r="H2470" s="18" t="n">
        <v>0</v>
      </c>
      <c r="I2470" s="18" t="n">
        <v>0</v>
      </c>
      <c r="J2470" s="18">
        <f>ROUND(MIN(B2470/12,650000)*12*0.0915+MIN(B2470/12,1390000)*12*(0.0504+0)+B2470*0.005,0)</f>
        <v/>
      </c>
      <c r="K2470" s="18" t="n">
        <v>0</v>
      </c>
      <c r="L2470" s="18" t="n">
        <v>0</v>
      </c>
      <c r="M2470" s="18">
        <f>ROUND(IF(C2470&gt;=2026,IF(B2470&lt;741000,0,IF(B2470&lt;2191000,B2470-740000,IF(B2470&lt;2193000,1451000,IF(B2470&lt;2196000,1453000,IF(B2470&lt;2200000,1456000,IF(B2470&lt;3600000,ROUNDDOWN(B2470/4,-3)*2.8-80000,IF(B2470&lt;6600000,ROUNDDOWN(B2470/4,-3)*3.2-440000,IF(B2470&lt;8500000,ROUNDDOWN(B2470*0.9,0)-1100000,B2470-1950000)))))))),IF(B2470&lt;651000,0,IF(B2470&lt;1900000,B2470-650000,IF(B2470&lt;3600000,ROUNDDOWN(B2470/4,-3)*2.8-80000,IF(B2470&lt;6600000,ROUNDDOWN(B2470/4,-3)*3.2-440000,IF(B2470&lt;8500000,ROUNDDOWN(B2470*0.9,0)-1100000,B2470-1950000)))))),0)</f>
        <v/>
      </c>
      <c r="N2470" s="18">
        <f>IF(M2470&gt;23500000,NA(),IF(C2470&gt;=2026,IF(M2470&lt;=4890000,1040000,IF(M2470&lt;=6550000,670000,620000)),IF(M2470&lt;=1320000,950000,IF(M2470&lt;=3360000,880000,IF(M2470&lt;=4890000,680000,IF(M2470&lt;=6550000,630000,580000))))))</f>
        <v/>
      </c>
      <c r="O2470" s="18">
        <f>IF(F2470&lt;=0,IF(AND(D2470="はい",C2470&gt;=2026,C2470&lt;=2027),IF(E2470&lt;=0,0,IF(E2470&lt;=30000,E2470,IF(E2470&lt;=60000,ROUNDUP(E2470/2,0)+15000,IF(E2470&lt;=120000,ROUNDUP(E2470/4,0)+30000,60000)))),IF(E2470&lt;=0,0,IF(E2470&lt;=20000,E2470,IF(E2470&lt;=40000,ROUNDUP(E2470/2,0)+10000,IF(E2470&lt;=80000,ROUNDUP(E2470/4,0)+20000,40000))))),IF(E2470&lt;=0,IF(F2470&lt;=0,0,IF(F2470&lt;=25000,F2470,IF(F2470&lt;=50000,ROUNDUP(F2470/2,0)+12500,IF(F2470&lt;=100000,ROUNDUP(F2470/4,0)+25000,50000)))),MAX(IF(F2470&lt;=0,0,IF(F2470&lt;=25000,F2470,IF(F2470&lt;=50000,ROUNDUP(F2470/2,0)+12500,IF(F2470&lt;=100000,ROUNDUP(F2470/4,0)+25000,50000)))),MIN(IF(AND(D2470="はい",C2470&gt;=2026,C2470&lt;=2027),IF(E2470&lt;=0,0,IF(E2470&lt;=30000,E2470,IF(E2470&lt;=60000,ROUNDUP(E2470/2,0)+15000,IF(E2470&lt;=120000,ROUNDUP(E2470/4,0)+30000,60000)))),IF(E2470&lt;=0,0,IF(E2470&lt;=20000,E2470,IF(E2470&lt;=40000,ROUNDUP(E2470/2,0)+10000,IF(E2470&lt;=80000,ROUNDUP(E2470/4,0)+20000,40000)))))+IF(F2470&lt;=0,0,IF(F2470&lt;=25000,F2470,IF(F2470&lt;=50000,ROUNDUP(F2470/2,0)+12500,IF(F2470&lt;=100000,ROUNDUP(F2470/4,0)+25000,50000)))),IF(AND(D2470="はい",C2470&gt;=2026,C2470&lt;=2027),60000,40000)))))</f>
        <v/>
      </c>
      <c r="P2470" s="18">
        <f>IF(G2470&lt;=0,0,IF(G2470&lt;=20000,G2470,IF(G2470&lt;=40000,ROUNDUP(G2470/2,0)+10000,IF(G2470&lt;=80000,ROUNDUP(G2470/4,0)+20000,40000))))</f>
        <v/>
      </c>
      <c r="Q2470" s="18">
        <f>IF(I2470&lt;=0,IF(H2470&lt;=0,0,IF(H2470&lt;=20000,H2470,IF(H2470&lt;=40000,ROUNDUP(H2470/2,0)+10000,IF(H2470&lt;=80000,ROUNDUP(H2470/4,0)+20000,40000)))),IF(H2470&lt;=0,IF(I2470&lt;=0,0,IF(I2470&lt;=25000,I2470,IF(I2470&lt;=50000,ROUNDUP(I2470/2,0)+12500,IF(I2470&lt;=100000,ROUNDUP(I2470/4,0)+25000,50000)))),MAX(IF(I2470&lt;=0,0,IF(I2470&lt;=25000,I2470,IF(I2470&lt;=50000,ROUNDUP(I2470/2,0)+12500,IF(I2470&lt;=100000,ROUNDUP(I2470/4,0)+25000,50000)))),MIN(IF(H2470&lt;=0,0,IF(H2470&lt;=20000,H2470,IF(H2470&lt;=40000,ROUNDUP(H2470/2,0)+10000,IF(H2470&lt;=80000,ROUNDUP(H2470/4,0)+20000,40000))))+IF(I2470&lt;=0,0,IF(I2470&lt;=25000,I2470,IF(I2470&lt;=50000,ROUNDUP(I2470/2,0)+12500,IF(I2470&lt;=100000,ROUNDUP(I2470/4,0)+25000,50000)))),40000))))</f>
        <v/>
      </c>
      <c r="R2470" s="18">
        <f>MIN(120000,O2470+P2470+Q2470)</f>
        <v/>
      </c>
      <c r="S2470" s="18">
        <f>IF(F2470&lt;=0,IF(E2470&lt;=0,0,IF(E2470&lt;=12000,E2470,IF(E2470&lt;=32000,ROUNDUP(E2470/2,0)+6000,IF(E2470&lt;=56000,ROUNDUP(E2470/4,0)+14000,28000)))),IF(E2470&lt;=0,IF(F2470&lt;=0,0,IF(F2470&lt;=15000,F2470,IF(F2470&lt;=40000,ROUNDUP(F2470/2,0)+7500,IF(F2470&lt;=70000,ROUNDUP(F2470/4,0)+17500,35000)))),MAX(IF(F2470&lt;=0,0,IF(F2470&lt;=15000,F2470,IF(F2470&lt;=40000,ROUNDUP(F2470/2,0)+7500,IF(F2470&lt;=70000,ROUNDUP(F2470/4,0)+17500,35000)))),MIN(IF(E2470&lt;=0,0,IF(E2470&lt;=12000,E2470,IF(E2470&lt;=32000,ROUNDUP(E2470/2,0)+6000,IF(E2470&lt;=56000,ROUNDUP(E2470/4,0)+14000,28000))))+IF(F2470&lt;=0,0,IF(F2470&lt;=15000,F2470,IF(F2470&lt;=40000,ROUNDUP(F2470/2,0)+7500,IF(F2470&lt;=70000,ROUNDUP(F2470/4,0)+17500,35000)))),28000))))</f>
        <v/>
      </c>
      <c r="T2470" s="18">
        <f>IF(G2470&lt;=0,0,IF(G2470&lt;=12000,G2470,IF(G2470&lt;=32000,ROUNDUP(G2470/2,0)+6000,IF(G2470&lt;=56000,ROUNDUP(G2470/4,0)+14000,28000))))</f>
        <v/>
      </c>
      <c r="U2470" s="18">
        <f>IF(I2470&lt;=0,IF(H2470&lt;=0,0,IF(H2470&lt;=12000,H2470,IF(H2470&lt;=32000,ROUNDUP(H2470/2,0)+6000,IF(H2470&lt;=56000,ROUNDUP(H2470/4,0)+14000,28000)))),IF(H2470&lt;=0,IF(I2470&lt;=0,0,IF(I2470&lt;=15000,I2470,IF(I2470&lt;=40000,ROUNDUP(I2470/2,0)+7500,IF(I2470&lt;=70000,ROUNDUP(I2470/4,0)+17500,35000)))),MAX(IF(I2470&lt;=0,0,IF(I2470&lt;=15000,I2470,IF(I2470&lt;=40000,ROUNDUP(I2470/2,0)+7500,IF(I2470&lt;=70000,ROUNDUP(I2470/4,0)+17500,35000)))),MIN(IF(H2470&lt;=0,0,IF(H2470&lt;=12000,H2470,IF(H2470&lt;=32000,ROUNDUP(H2470/2,0)+6000,IF(H2470&lt;=56000,ROUNDUP(H2470/4,0)+14000,28000))))+IF(I2470&lt;=0,0,IF(I2470&lt;=15000,I2470,IF(I2470&lt;=40000,ROUNDUP(I2470/2,0)+7500,IF(I2470&lt;=70000,ROUNDUP(I2470/4,0)+17500,35000)))),28000))))</f>
        <v/>
      </c>
      <c r="V2470" s="18">
        <f>MIN(70000,S2470+T2470+U2470)</f>
        <v/>
      </c>
      <c r="W2470" s="18">
        <f>MAX(0,ROUNDDOWN(M2470-J2470-N2470-K2470-0,-3))</f>
        <v/>
      </c>
      <c r="X2470" s="18">
        <f>MAX(0,ROUNDDOWN(M2470-J2470-N2470-K2470-R2470,-3))</f>
        <v/>
      </c>
      <c r="Y2470" s="18">
        <f>IF(W2470&lt;=0,0,ROUNDDOWN((W2470*LOOKUP(W2470,{0,1950001,3300001,6950001,9000001,18000001,40000001},{0.05,0.1,0.2,0.23,0.33,0.4,0.45})-LOOKUP(W2470,{0,1950001,3300001,6950001,9000001,18000001,40000001},{0,97500,427500,636000,1536000,2796000,4796000}))*1.021,-2))</f>
        <v/>
      </c>
      <c r="Z2470" s="18">
        <f>IF(X2470&lt;=0,0,ROUNDDOWN((X2470*LOOKUP(X2470,{0,1950001,3300001,6950001,9000001,18000001,40000001},{0.05,0.1,0.2,0.23,0.33,0.4,0.45})-LOOKUP(X2470,{0,1950001,3300001,6950001,9000001,18000001,40000001},{0,97500,427500,636000,1536000,2796000,4796000}))*1.021,-2))</f>
        <v/>
      </c>
      <c r="AA2470" s="18">
        <f>MAX(0,ROUNDDOWN(M2470-J2470-430000-L2470-0,-3))</f>
        <v/>
      </c>
      <c r="AB2470" s="18">
        <f>MAX(0,ROUNDDOWN(M2470-J2470-430000-L2470-V2470,-3))</f>
        <v/>
      </c>
      <c r="AC2470" s="18">
        <f>IF(M2470&lt;=450000,0,MAX(0,ROUNDDOWN(AA2470*0.06-MIN(50000,AA2470)*0.03,-2))+MAX(0,ROUNDDOWN(AA2470*0.04-MIN(50000,AA2470)*0.02,-2)))</f>
        <v/>
      </c>
      <c r="AD2470" s="18">
        <f>IF(M2470&lt;=450000,0,MAX(0,ROUNDDOWN(AB2470*0.06-MIN(50000,AB2470)*0.03,-2))+MAX(0,ROUNDDOWN(AB2470*0.04-MIN(50000,AB2470)*0.02,-2)))</f>
        <v/>
      </c>
      <c r="AE2470" s="18">
        <f>Y2470-Z2470</f>
        <v/>
      </c>
      <c r="AF2470" s="18">
        <f>AC2470-AD2470</f>
        <v/>
      </c>
      <c r="AG2470" s="18">
        <f>AE2470+AF2470</f>
        <v/>
      </c>
      <c r="AH2470" s="20">
        <f>IF(W2470&lt;=0,0,LOOKUP(W2470,{0,1950001,3300001,6950001,9000001,18000001,40000001},{0.05,0.1,0.2,0.23,0.33,0.4,0.45}))</f>
        <v/>
      </c>
    </row>
    <row r="2471">
      <c r="A2471" t="inlineStr">
        <is>
          <t>1万円刻み 特例あり一般12万円</t>
        </is>
      </c>
      <c r="B2471" s="18">
        <f>'4_1万円刻み'!$A$797</f>
        <v/>
      </c>
      <c r="C2471" s="19" t="n">
        <v>2026</v>
      </c>
      <c r="D2471" t="inlineStr">
        <is>
          <t>はい</t>
        </is>
      </c>
      <c r="E2471" s="18" t="n">
        <v>120000</v>
      </c>
      <c r="F2471" s="18" t="n">
        <v>0</v>
      </c>
      <c r="G2471" s="18" t="n">
        <v>0</v>
      </c>
      <c r="H2471" s="18" t="n">
        <v>0</v>
      </c>
      <c r="I2471" s="18" t="n">
        <v>0</v>
      </c>
      <c r="J2471" s="18">
        <f>ROUND(MIN(B2471/12,650000)*12*0.0915+MIN(B2471/12,1390000)*12*(0.0504+0)+B2471*0.005,0)</f>
        <v/>
      </c>
      <c r="K2471" s="18" t="n">
        <v>0</v>
      </c>
      <c r="L2471" s="18" t="n">
        <v>0</v>
      </c>
      <c r="M2471" s="18">
        <f>ROUND(IF(C2471&gt;=2026,IF(B2471&lt;741000,0,IF(B2471&lt;2191000,B2471-740000,IF(B2471&lt;2193000,1451000,IF(B2471&lt;2196000,1453000,IF(B2471&lt;2200000,1456000,IF(B2471&lt;3600000,ROUNDDOWN(B2471/4,-3)*2.8-80000,IF(B2471&lt;6600000,ROUNDDOWN(B2471/4,-3)*3.2-440000,IF(B2471&lt;8500000,ROUNDDOWN(B2471*0.9,0)-1100000,B2471-1950000)))))))),IF(B2471&lt;651000,0,IF(B2471&lt;1900000,B2471-650000,IF(B2471&lt;3600000,ROUNDDOWN(B2471/4,-3)*2.8-80000,IF(B2471&lt;6600000,ROUNDDOWN(B2471/4,-3)*3.2-440000,IF(B2471&lt;8500000,ROUNDDOWN(B2471*0.9,0)-1100000,B2471-1950000)))))),0)</f>
        <v/>
      </c>
      <c r="N2471" s="18">
        <f>IF(M2471&gt;23500000,NA(),IF(C2471&gt;=2026,IF(M2471&lt;=4890000,1040000,IF(M2471&lt;=6550000,670000,620000)),IF(M2471&lt;=1320000,950000,IF(M2471&lt;=3360000,880000,IF(M2471&lt;=4890000,680000,IF(M2471&lt;=6550000,630000,580000))))))</f>
        <v/>
      </c>
      <c r="O2471" s="18">
        <f>IF(F2471&lt;=0,IF(AND(D2471="はい",C2471&gt;=2026,C2471&lt;=2027),IF(E2471&lt;=0,0,IF(E2471&lt;=30000,E2471,IF(E2471&lt;=60000,ROUNDUP(E2471/2,0)+15000,IF(E2471&lt;=120000,ROUNDUP(E2471/4,0)+30000,60000)))),IF(E2471&lt;=0,0,IF(E2471&lt;=20000,E2471,IF(E2471&lt;=40000,ROUNDUP(E2471/2,0)+10000,IF(E2471&lt;=80000,ROUNDUP(E2471/4,0)+20000,40000))))),IF(E2471&lt;=0,IF(F2471&lt;=0,0,IF(F2471&lt;=25000,F2471,IF(F2471&lt;=50000,ROUNDUP(F2471/2,0)+12500,IF(F2471&lt;=100000,ROUNDUP(F2471/4,0)+25000,50000)))),MAX(IF(F2471&lt;=0,0,IF(F2471&lt;=25000,F2471,IF(F2471&lt;=50000,ROUNDUP(F2471/2,0)+12500,IF(F2471&lt;=100000,ROUNDUP(F2471/4,0)+25000,50000)))),MIN(IF(AND(D2471="はい",C2471&gt;=2026,C2471&lt;=2027),IF(E2471&lt;=0,0,IF(E2471&lt;=30000,E2471,IF(E2471&lt;=60000,ROUNDUP(E2471/2,0)+15000,IF(E2471&lt;=120000,ROUNDUP(E2471/4,0)+30000,60000)))),IF(E2471&lt;=0,0,IF(E2471&lt;=20000,E2471,IF(E2471&lt;=40000,ROUNDUP(E2471/2,0)+10000,IF(E2471&lt;=80000,ROUNDUP(E2471/4,0)+20000,40000)))))+IF(F2471&lt;=0,0,IF(F2471&lt;=25000,F2471,IF(F2471&lt;=50000,ROUNDUP(F2471/2,0)+12500,IF(F2471&lt;=100000,ROUNDUP(F2471/4,0)+25000,50000)))),IF(AND(D2471="はい",C2471&gt;=2026,C2471&lt;=2027),60000,40000)))))</f>
        <v/>
      </c>
      <c r="P2471" s="18">
        <f>IF(G2471&lt;=0,0,IF(G2471&lt;=20000,G2471,IF(G2471&lt;=40000,ROUNDUP(G2471/2,0)+10000,IF(G2471&lt;=80000,ROUNDUP(G2471/4,0)+20000,40000))))</f>
        <v/>
      </c>
      <c r="Q2471" s="18">
        <f>IF(I2471&lt;=0,IF(H2471&lt;=0,0,IF(H2471&lt;=20000,H2471,IF(H2471&lt;=40000,ROUNDUP(H2471/2,0)+10000,IF(H2471&lt;=80000,ROUNDUP(H2471/4,0)+20000,40000)))),IF(H2471&lt;=0,IF(I2471&lt;=0,0,IF(I2471&lt;=25000,I2471,IF(I2471&lt;=50000,ROUNDUP(I2471/2,0)+12500,IF(I2471&lt;=100000,ROUNDUP(I2471/4,0)+25000,50000)))),MAX(IF(I2471&lt;=0,0,IF(I2471&lt;=25000,I2471,IF(I2471&lt;=50000,ROUNDUP(I2471/2,0)+12500,IF(I2471&lt;=100000,ROUNDUP(I2471/4,0)+25000,50000)))),MIN(IF(H2471&lt;=0,0,IF(H2471&lt;=20000,H2471,IF(H2471&lt;=40000,ROUNDUP(H2471/2,0)+10000,IF(H2471&lt;=80000,ROUNDUP(H2471/4,0)+20000,40000))))+IF(I2471&lt;=0,0,IF(I2471&lt;=25000,I2471,IF(I2471&lt;=50000,ROUNDUP(I2471/2,0)+12500,IF(I2471&lt;=100000,ROUNDUP(I2471/4,0)+25000,50000)))),40000))))</f>
        <v/>
      </c>
      <c r="R2471" s="18">
        <f>MIN(120000,O2471+P2471+Q2471)</f>
        <v/>
      </c>
      <c r="S2471" s="18">
        <f>IF(F2471&lt;=0,IF(E2471&lt;=0,0,IF(E2471&lt;=12000,E2471,IF(E2471&lt;=32000,ROUNDUP(E2471/2,0)+6000,IF(E2471&lt;=56000,ROUNDUP(E2471/4,0)+14000,28000)))),IF(E2471&lt;=0,IF(F2471&lt;=0,0,IF(F2471&lt;=15000,F2471,IF(F2471&lt;=40000,ROUNDUP(F2471/2,0)+7500,IF(F2471&lt;=70000,ROUNDUP(F2471/4,0)+17500,35000)))),MAX(IF(F2471&lt;=0,0,IF(F2471&lt;=15000,F2471,IF(F2471&lt;=40000,ROUNDUP(F2471/2,0)+7500,IF(F2471&lt;=70000,ROUNDUP(F2471/4,0)+17500,35000)))),MIN(IF(E2471&lt;=0,0,IF(E2471&lt;=12000,E2471,IF(E2471&lt;=32000,ROUNDUP(E2471/2,0)+6000,IF(E2471&lt;=56000,ROUNDUP(E2471/4,0)+14000,28000))))+IF(F2471&lt;=0,0,IF(F2471&lt;=15000,F2471,IF(F2471&lt;=40000,ROUNDUP(F2471/2,0)+7500,IF(F2471&lt;=70000,ROUNDUP(F2471/4,0)+17500,35000)))),28000))))</f>
        <v/>
      </c>
      <c r="T2471" s="18">
        <f>IF(G2471&lt;=0,0,IF(G2471&lt;=12000,G2471,IF(G2471&lt;=32000,ROUNDUP(G2471/2,0)+6000,IF(G2471&lt;=56000,ROUNDUP(G2471/4,0)+14000,28000))))</f>
        <v/>
      </c>
      <c r="U2471" s="18">
        <f>IF(I2471&lt;=0,IF(H2471&lt;=0,0,IF(H2471&lt;=12000,H2471,IF(H2471&lt;=32000,ROUNDUP(H2471/2,0)+6000,IF(H2471&lt;=56000,ROUNDUP(H2471/4,0)+14000,28000)))),IF(H2471&lt;=0,IF(I2471&lt;=0,0,IF(I2471&lt;=15000,I2471,IF(I2471&lt;=40000,ROUNDUP(I2471/2,0)+7500,IF(I2471&lt;=70000,ROUNDUP(I2471/4,0)+17500,35000)))),MAX(IF(I2471&lt;=0,0,IF(I2471&lt;=15000,I2471,IF(I2471&lt;=40000,ROUNDUP(I2471/2,0)+7500,IF(I2471&lt;=70000,ROUNDUP(I2471/4,0)+17500,35000)))),MIN(IF(H2471&lt;=0,0,IF(H2471&lt;=12000,H2471,IF(H2471&lt;=32000,ROUNDUP(H2471/2,0)+6000,IF(H2471&lt;=56000,ROUNDUP(H2471/4,0)+14000,28000))))+IF(I2471&lt;=0,0,IF(I2471&lt;=15000,I2471,IF(I2471&lt;=40000,ROUNDUP(I2471/2,0)+7500,IF(I2471&lt;=70000,ROUNDUP(I2471/4,0)+17500,35000)))),28000))))</f>
        <v/>
      </c>
      <c r="V2471" s="18">
        <f>MIN(70000,S2471+T2471+U2471)</f>
        <v/>
      </c>
      <c r="W2471" s="18">
        <f>MAX(0,ROUNDDOWN(M2471-J2471-N2471-K2471-0,-3))</f>
        <v/>
      </c>
      <c r="X2471" s="18">
        <f>MAX(0,ROUNDDOWN(M2471-J2471-N2471-K2471-R2471,-3))</f>
        <v/>
      </c>
      <c r="Y2471" s="18">
        <f>IF(W2471&lt;=0,0,ROUNDDOWN((W2471*LOOKUP(W2471,{0,1950001,3300001,6950001,9000001,18000001,40000001},{0.05,0.1,0.2,0.23,0.33,0.4,0.45})-LOOKUP(W2471,{0,1950001,3300001,6950001,9000001,18000001,40000001},{0,97500,427500,636000,1536000,2796000,4796000}))*1.021,-2))</f>
        <v/>
      </c>
      <c r="Z2471" s="18">
        <f>IF(X2471&lt;=0,0,ROUNDDOWN((X2471*LOOKUP(X2471,{0,1950001,3300001,6950001,9000001,18000001,40000001},{0.05,0.1,0.2,0.23,0.33,0.4,0.45})-LOOKUP(X2471,{0,1950001,3300001,6950001,9000001,18000001,40000001},{0,97500,427500,636000,1536000,2796000,4796000}))*1.021,-2))</f>
        <v/>
      </c>
      <c r="AA2471" s="18">
        <f>MAX(0,ROUNDDOWN(M2471-J2471-430000-L2471-0,-3))</f>
        <v/>
      </c>
      <c r="AB2471" s="18">
        <f>MAX(0,ROUNDDOWN(M2471-J2471-430000-L2471-V2471,-3))</f>
        <v/>
      </c>
      <c r="AC2471" s="18">
        <f>IF(M2471&lt;=450000,0,MAX(0,ROUNDDOWN(AA2471*0.06-MIN(50000,AA2471)*0.03,-2))+MAX(0,ROUNDDOWN(AA2471*0.04-MIN(50000,AA2471)*0.02,-2)))</f>
        <v/>
      </c>
      <c r="AD2471" s="18">
        <f>IF(M2471&lt;=450000,0,MAX(0,ROUNDDOWN(AB2471*0.06-MIN(50000,AB2471)*0.03,-2))+MAX(0,ROUNDDOWN(AB2471*0.04-MIN(50000,AB2471)*0.02,-2)))</f>
        <v/>
      </c>
      <c r="AE2471" s="18">
        <f>Y2471-Z2471</f>
        <v/>
      </c>
      <c r="AF2471" s="18">
        <f>AC2471-AD2471</f>
        <v/>
      </c>
      <c r="AG2471" s="18">
        <f>AE2471+AF2471</f>
        <v/>
      </c>
      <c r="AH2471" s="20">
        <f>IF(W2471&lt;=0,0,LOOKUP(W2471,{0,1950001,3300001,6950001,9000001,18000001,40000001},{0.05,0.1,0.2,0.23,0.33,0.4,0.45}))</f>
        <v/>
      </c>
    </row>
    <row r="2472">
      <c r="A2472" t="inlineStr">
        <is>
          <t>1万円刻み 3区分8万円ずつ</t>
        </is>
      </c>
      <c r="B2472" s="18">
        <f>'4_1万円刻み'!$A$798</f>
        <v/>
      </c>
      <c r="C2472" s="19" t="n">
        <v>2026</v>
      </c>
      <c r="D2472" t="inlineStr">
        <is>
          <t>いいえ</t>
        </is>
      </c>
      <c r="E2472" s="18" t="n">
        <v>80000</v>
      </c>
      <c r="F2472" s="18" t="n">
        <v>0</v>
      </c>
      <c r="G2472" s="18" t="n">
        <v>80000</v>
      </c>
      <c r="H2472" s="18" t="n">
        <v>80000</v>
      </c>
      <c r="I2472" s="18" t="n">
        <v>0</v>
      </c>
      <c r="J2472" s="18">
        <f>ROUND(MIN(B2472/12,650000)*12*0.0915+MIN(B2472/12,1390000)*12*(0.0504+0)+B2472*0.005,0)</f>
        <v/>
      </c>
      <c r="K2472" s="18" t="n">
        <v>0</v>
      </c>
      <c r="L2472" s="18" t="n">
        <v>0</v>
      </c>
      <c r="M2472" s="18">
        <f>ROUND(IF(C2472&gt;=2026,IF(B2472&lt;741000,0,IF(B2472&lt;2191000,B2472-740000,IF(B2472&lt;2193000,1451000,IF(B2472&lt;2196000,1453000,IF(B2472&lt;2200000,1456000,IF(B2472&lt;3600000,ROUNDDOWN(B2472/4,-3)*2.8-80000,IF(B2472&lt;6600000,ROUNDDOWN(B2472/4,-3)*3.2-440000,IF(B2472&lt;8500000,ROUNDDOWN(B2472*0.9,0)-1100000,B2472-1950000)))))))),IF(B2472&lt;651000,0,IF(B2472&lt;1900000,B2472-650000,IF(B2472&lt;3600000,ROUNDDOWN(B2472/4,-3)*2.8-80000,IF(B2472&lt;6600000,ROUNDDOWN(B2472/4,-3)*3.2-440000,IF(B2472&lt;8500000,ROUNDDOWN(B2472*0.9,0)-1100000,B2472-1950000)))))),0)</f>
        <v/>
      </c>
      <c r="N2472" s="18">
        <f>IF(M2472&gt;23500000,NA(),IF(C2472&gt;=2026,IF(M2472&lt;=4890000,1040000,IF(M2472&lt;=6550000,670000,620000)),IF(M2472&lt;=1320000,950000,IF(M2472&lt;=3360000,880000,IF(M2472&lt;=4890000,680000,IF(M2472&lt;=6550000,630000,580000))))))</f>
        <v/>
      </c>
      <c r="O2472" s="18">
        <f>IF(F2472&lt;=0,IF(AND(D2472="はい",C2472&gt;=2026,C2472&lt;=2027),IF(E2472&lt;=0,0,IF(E2472&lt;=30000,E2472,IF(E2472&lt;=60000,ROUNDUP(E2472/2,0)+15000,IF(E2472&lt;=120000,ROUNDUP(E2472/4,0)+30000,60000)))),IF(E2472&lt;=0,0,IF(E2472&lt;=20000,E2472,IF(E2472&lt;=40000,ROUNDUP(E2472/2,0)+10000,IF(E2472&lt;=80000,ROUNDUP(E2472/4,0)+20000,40000))))),IF(E2472&lt;=0,IF(F2472&lt;=0,0,IF(F2472&lt;=25000,F2472,IF(F2472&lt;=50000,ROUNDUP(F2472/2,0)+12500,IF(F2472&lt;=100000,ROUNDUP(F2472/4,0)+25000,50000)))),MAX(IF(F2472&lt;=0,0,IF(F2472&lt;=25000,F2472,IF(F2472&lt;=50000,ROUNDUP(F2472/2,0)+12500,IF(F2472&lt;=100000,ROUNDUP(F2472/4,0)+25000,50000)))),MIN(IF(AND(D2472="はい",C2472&gt;=2026,C2472&lt;=2027),IF(E2472&lt;=0,0,IF(E2472&lt;=30000,E2472,IF(E2472&lt;=60000,ROUNDUP(E2472/2,0)+15000,IF(E2472&lt;=120000,ROUNDUP(E2472/4,0)+30000,60000)))),IF(E2472&lt;=0,0,IF(E2472&lt;=20000,E2472,IF(E2472&lt;=40000,ROUNDUP(E2472/2,0)+10000,IF(E2472&lt;=80000,ROUNDUP(E2472/4,0)+20000,40000)))))+IF(F2472&lt;=0,0,IF(F2472&lt;=25000,F2472,IF(F2472&lt;=50000,ROUNDUP(F2472/2,0)+12500,IF(F2472&lt;=100000,ROUNDUP(F2472/4,0)+25000,50000)))),IF(AND(D2472="はい",C2472&gt;=2026,C2472&lt;=2027),60000,40000)))))</f>
        <v/>
      </c>
      <c r="P2472" s="18">
        <f>IF(G2472&lt;=0,0,IF(G2472&lt;=20000,G2472,IF(G2472&lt;=40000,ROUNDUP(G2472/2,0)+10000,IF(G2472&lt;=80000,ROUNDUP(G2472/4,0)+20000,40000))))</f>
        <v/>
      </c>
      <c r="Q2472" s="18">
        <f>IF(I2472&lt;=0,IF(H2472&lt;=0,0,IF(H2472&lt;=20000,H2472,IF(H2472&lt;=40000,ROUNDUP(H2472/2,0)+10000,IF(H2472&lt;=80000,ROUNDUP(H2472/4,0)+20000,40000)))),IF(H2472&lt;=0,IF(I2472&lt;=0,0,IF(I2472&lt;=25000,I2472,IF(I2472&lt;=50000,ROUNDUP(I2472/2,0)+12500,IF(I2472&lt;=100000,ROUNDUP(I2472/4,0)+25000,50000)))),MAX(IF(I2472&lt;=0,0,IF(I2472&lt;=25000,I2472,IF(I2472&lt;=50000,ROUNDUP(I2472/2,0)+12500,IF(I2472&lt;=100000,ROUNDUP(I2472/4,0)+25000,50000)))),MIN(IF(H2472&lt;=0,0,IF(H2472&lt;=20000,H2472,IF(H2472&lt;=40000,ROUNDUP(H2472/2,0)+10000,IF(H2472&lt;=80000,ROUNDUP(H2472/4,0)+20000,40000))))+IF(I2472&lt;=0,0,IF(I2472&lt;=25000,I2472,IF(I2472&lt;=50000,ROUNDUP(I2472/2,0)+12500,IF(I2472&lt;=100000,ROUNDUP(I2472/4,0)+25000,50000)))),40000))))</f>
        <v/>
      </c>
      <c r="R2472" s="18">
        <f>MIN(120000,O2472+P2472+Q2472)</f>
        <v/>
      </c>
      <c r="S2472" s="18">
        <f>IF(F2472&lt;=0,IF(E2472&lt;=0,0,IF(E2472&lt;=12000,E2472,IF(E2472&lt;=32000,ROUNDUP(E2472/2,0)+6000,IF(E2472&lt;=56000,ROUNDUP(E2472/4,0)+14000,28000)))),IF(E2472&lt;=0,IF(F2472&lt;=0,0,IF(F2472&lt;=15000,F2472,IF(F2472&lt;=40000,ROUNDUP(F2472/2,0)+7500,IF(F2472&lt;=70000,ROUNDUP(F2472/4,0)+17500,35000)))),MAX(IF(F2472&lt;=0,0,IF(F2472&lt;=15000,F2472,IF(F2472&lt;=40000,ROUNDUP(F2472/2,0)+7500,IF(F2472&lt;=70000,ROUNDUP(F2472/4,0)+17500,35000)))),MIN(IF(E2472&lt;=0,0,IF(E2472&lt;=12000,E2472,IF(E2472&lt;=32000,ROUNDUP(E2472/2,0)+6000,IF(E2472&lt;=56000,ROUNDUP(E2472/4,0)+14000,28000))))+IF(F2472&lt;=0,0,IF(F2472&lt;=15000,F2472,IF(F2472&lt;=40000,ROUNDUP(F2472/2,0)+7500,IF(F2472&lt;=70000,ROUNDUP(F2472/4,0)+17500,35000)))),28000))))</f>
        <v/>
      </c>
      <c r="T2472" s="18">
        <f>IF(G2472&lt;=0,0,IF(G2472&lt;=12000,G2472,IF(G2472&lt;=32000,ROUNDUP(G2472/2,0)+6000,IF(G2472&lt;=56000,ROUNDUP(G2472/4,0)+14000,28000))))</f>
        <v/>
      </c>
      <c r="U2472" s="18">
        <f>IF(I2472&lt;=0,IF(H2472&lt;=0,0,IF(H2472&lt;=12000,H2472,IF(H2472&lt;=32000,ROUNDUP(H2472/2,0)+6000,IF(H2472&lt;=56000,ROUNDUP(H2472/4,0)+14000,28000)))),IF(H2472&lt;=0,IF(I2472&lt;=0,0,IF(I2472&lt;=15000,I2472,IF(I2472&lt;=40000,ROUNDUP(I2472/2,0)+7500,IF(I2472&lt;=70000,ROUNDUP(I2472/4,0)+17500,35000)))),MAX(IF(I2472&lt;=0,0,IF(I2472&lt;=15000,I2472,IF(I2472&lt;=40000,ROUNDUP(I2472/2,0)+7500,IF(I2472&lt;=70000,ROUNDUP(I2472/4,0)+17500,35000)))),MIN(IF(H2472&lt;=0,0,IF(H2472&lt;=12000,H2472,IF(H2472&lt;=32000,ROUNDUP(H2472/2,0)+6000,IF(H2472&lt;=56000,ROUNDUP(H2472/4,0)+14000,28000))))+IF(I2472&lt;=0,0,IF(I2472&lt;=15000,I2472,IF(I2472&lt;=40000,ROUNDUP(I2472/2,0)+7500,IF(I2472&lt;=70000,ROUNDUP(I2472/4,0)+17500,35000)))),28000))))</f>
        <v/>
      </c>
      <c r="V2472" s="18">
        <f>MIN(70000,S2472+T2472+U2472)</f>
        <v/>
      </c>
      <c r="W2472" s="18">
        <f>MAX(0,ROUNDDOWN(M2472-J2472-N2472-K2472-0,-3))</f>
        <v/>
      </c>
      <c r="X2472" s="18">
        <f>MAX(0,ROUNDDOWN(M2472-J2472-N2472-K2472-R2472,-3))</f>
        <v/>
      </c>
      <c r="Y2472" s="18">
        <f>IF(W2472&lt;=0,0,ROUNDDOWN((W2472*LOOKUP(W2472,{0,1950001,3300001,6950001,9000001,18000001,40000001},{0.05,0.1,0.2,0.23,0.33,0.4,0.45})-LOOKUP(W2472,{0,1950001,3300001,6950001,9000001,18000001,40000001},{0,97500,427500,636000,1536000,2796000,4796000}))*1.021,-2))</f>
        <v/>
      </c>
      <c r="Z2472" s="18">
        <f>IF(X2472&lt;=0,0,ROUNDDOWN((X2472*LOOKUP(X2472,{0,1950001,3300001,6950001,9000001,18000001,40000001},{0.05,0.1,0.2,0.23,0.33,0.4,0.45})-LOOKUP(X2472,{0,1950001,3300001,6950001,9000001,18000001,40000001},{0,97500,427500,636000,1536000,2796000,4796000}))*1.021,-2))</f>
        <v/>
      </c>
      <c r="AA2472" s="18">
        <f>MAX(0,ROUNDDOWN(M2472-J2472-430000-L2472-0,-3))</f>
        <v/>
      </c>
      <c r="AB2472" s="18">
        <f>MAX(0,ROUNDDOWN(M2472-J2472-430000-L2472-V2472,-3))</f>
        <v/>
      </c>
      <c r="AC2472" s="18">
        <f>IF(M2472&lt;=450000,0,MAX(0,ROUNDDOWN(AA2472*0.06-MIN(50000,AA2472)*0.03,-2))+MAX(0,ROUNDDOWN(AA2472*0.04-MIN(50000,AA2472)*0.02,-2)))</f>
        <v/>
      </c>
      <c r="AD2472" s="18">
        <f>IF(M2472&lt;=450000,0,MAX(0,ROUNDDOWN(AB2472*0.06-MIN(50000,AB2472)*0.03,-2))+MAX(0,ROUNDDOWN(AB2472*0.04-MIN(50000,AB2472)*0.02,-2)))</f>
        <v/>
      </c>
      <c r="AE2472" s="18">
        <f>Y2472-Z2472</f>
        <v/>
      </c>
      <c r="AF2472" s="18">
        <f>AC2472-AD2472</f>
        <v/>
      </c>
      <c r="AG2472" s="18">
        <f>AE2472+AF2472</f>
        <v/>
      </c>
      <c r="AH2472" s="20">
        <f>IF(W2472&lt;=0,0,LOOKUP(W2472,{0,1950001,3300001,6950001,9000001,18000001,40000001},{0.05,0.1,0.2,0.23,0.33,0.4,0.45}))</f>
        <v/>
      </c>
    </row>
    <row r="2473">
      <c r="A2473" t="inlineStr">
        <is>
          <t>1万円刻み 一般8万円</t>
        </is>
      </c>
      <c r="B2473" s="18">
        <f>'4_1万円刻み'!$A$798</f>
        <v/>
      </c>
      <c r="C2473" s="19" t="n">
        <v>2026</v>
      </c>
      <c r="D2473" t="inlineStr">
        <is>
          <t>いいえ</t>
        </is>
      </c>
      <c r="E2473" s="18" t="n">
        <v>80000</v>
      </c>
      <c r="F2473" s="18" t="n">
        <v>0</v>
      </c>
      <c r="G2473" s="18" t="n">
        <v>0</v>
      </c>
      <c r="H2473" s="18" t="n">
        <v>0</v>
      </c>
      <c r="I2473" s="18" t="n">
        <v>0</v>
      </c>
      <c r="J2473" s="18">
        <f>ROUND(MIN(B2473/12,650000)*12*0.0915+MIN(B2473/12,1390000)*12*(0.0504+0)+B2473*0.005,0)</f>
        <v/>
      </c>
      <c r="K2473" s="18" t="n">
        <v>0</v>
      </c>
      <c r="L2473" s="18" t="n">
        <v>0</v>
      </c>
      <c r="M2473" s="18">
        <f>ROUND(IF(C2473&gt;=2026,IF(B2473&lt;741000,0,IF(B2473&lt;2191000,B2473-740000,IF(B2473&lt;2193000,1451000,IF(B2473&lt;2196000,1453000,IF(B2473&lt;2200000,1456000,IF(B2473&lt;3600000,ROUNDDOWN(B2473/4,-3)*2.8-80000,IF(B2473&lt;6600000,ROUNDDOWN(B2473/4,-3)*3.2-440000,IF(B2473&lt;8500000,ROUNDDOWN(B2473*0.9,0)-1100000,B2473-1950000)))))))),IF(B2473&lt;651000,0,IF(B2473&lt;1900000,B2473-650000,IF(B2473&lt;3600000,ROUNDDOWN(B2473/4,-3)*2.8-80000,IF(B2473&lt;6600000,ROUNDDOWN(B2473/4,-3)*3.2-440000,IF(B2473&lt;8500000,ROUNDDOWN(B2473*0.9,0)-1100000,B2473-1950000)))))),0)</f>
        <v/>
      </c>
      <c r="N2473" s="18">
        <f>IF(M2473&gt;23500000,NA(),IF(C2473&gt;=2026,IF(M2473&lt;=4890000,1040000,IF(M2473&lt;=6550000,670000,620000)),IF(M2473&lt;=1320000,950000,IF(M2473&lt;=3360000,880000,IF(M2473&lt;=4890000,680000,IF(M2473&lt;=6550000,630000,580000))))))</f>
        <v/>
      </c>
      <c r="O2473" s="18">
        <f>IF(F2473&lt;=0,IF(AND(D2473="はい",C2473&gt;=2026,C2473&lt;=2027),IF(E2473&lt;=0,0,IF(E2473&lt;=30000,E2473,IF(E2473&lt;=60000,ROUNDUP(E2473/2,0)+15000,IF(E2473&lt;=120000,ROUNDUP(E2473/4,0)+30000,60000)))),IF(E2473&lt;=0,0,IF(E2473&lt;=20000,E2473,IF(E2473&lt;=40000,ROUNDUP(E2473/2,0)+10000,IF(E2473&lt;=80000,ROUNDUP(E2473/4,0)+20000,40000))))),IF(E2473&lt;=0,IF(F2473&lt;=0,0,IF(F2473&lt;=25000,F2473,IF(F2473&lt;=50000,ROUNDUP(F2473/2,0)+12500,IF(F2473&lt;=100000,ROUNDUP(F2473/4,0)+25000,50000)))),MAX(IF(F2473&lt;=0,0,IF(F2473&lt;=25000,F2473,IF(F2473&lt;=50000,ROUNDUP(F2473/2,0)+12500,IF(F2473&lt;=100000,ROUNDUP(F2473/4,0)+25000,50000)))),MIN(IF(AND(D2473="はい",C2473&gt;=2026,C2473&lt;=2027),IF(E2473&lt;=0,0,IF(E2473&lt;=30000,E2473,IF(E2473&lt;=60000,ROUNDUP(E2473/2,0)+15000,IF(E2473&lt;=120000,ROUNDUP(E2473/4,0)+30000,60000)))),IF(E2473&lt;=0,0,IF(E2473&lt;=20000,E2473,IF(E2473&lt;=40000,ROUNDUP(E2473/2,0)+10000,IF(E2473&lt;=80000,ROUNDUP(E2473/4,0)+20000,40000)))))+IF(F2473&lt;=0,0,IF(F2473&lt;=25000,F2473,IF(F2473&lt;=50000,ROUNDUP(F2473/2,0)+12500,IF(F2473&lt;=100000,ROUNDUP(F2473/4,0)+25000,50000)))),IF(AND(D2473="はい",C2473&gt;=2026,C2473&lt;=2027),60000,40000)))))</f>
        <v/>
      </c>
      <c r="P2473" s="18">
        <f>IF(G2473&lt;=0,0,IF(G2473&lt;=20000,G2473,IF(G2473&lt;=40000,ROUNDUP(G2473/2,0)+10000,IF(G2473&lt;=80000,ROUNDUP(G2473/4,0)+20000,40000))))</f>
        <v/>
      </c>
      <c r="Q2473" s="18">
        <f>IF(I2473&lt;=0,IF(H2473&lt;=0,0,IF(H2473&lt;=20000,H2473,IF(H2473&lt;=40000,ROUNDUP(H2473/2,0)+10000,IF(H2473&lt;=80000,ROUNDUP(H2473/4,0)+20000,40000)))),IF(H2473&lt;=0,IF(I2473&lt;=0,0,IF(I2473&lt;=25000,I2473,IF(I2473&lt;=50000,ROUNDUP(I2473/2,0)+12500,IF(I2473&lt;=100000,ROUNDUP(I2473/4,0)+25000,50000)))),MAX(IF(I2473&lt;=0,0,IF(I2473&lt;=25000,I2473,IF(I2473&lt;=50000,ROUNDUP(I2473/2,0)+12500,IF(I2473&lt;=100000,ROUNDUP(I2473/4,0)+25000,50000)))),MIN(IF(H2473&lt;=0,0,IF(H2473&lt;=20000,H2473,IF(H2473&lt;=40000,ROUNDUP(H2473/2,0)+10000,IF(H2473&lt;=80000,ROUNDUP(H2473/4,0)+20000,40000))))+IF(I2473&lt;=0,0,IF(I2473&lt;=25000,I2473,IF(I2473&lt;=50000,ROUNDUP(I2473/2,0)+12500,IF(I2473&lt;=100000,ROUNDUP(I2473/4,0)+25000,50000)))),40000))))</f>
        <v/>
      </c>
      <c r="R2473" s="18">
        <f>MIN(120000,O2473+P2473+Q2473)</f>
        <v/>
      </c>
      <c r="S2473" s="18">
        <f>IF(F2473&lt;=0,IF(E2473&lt;=0,0,IF(E2473&lt;=12000,E2473,IF(E2473&lt;=32000,ROUNDUP(E2473/2,0)+6000,IF(E2473&lt;=56000,ROUNDUP(E2473/4,0)+14000,28000)))),IF(E2473&lt;=0,IF(F2473&lt;=0,0,IF(F2473&lt;=15000,F2473,IF(F2473&lt;=40000,ROUNDUP(F2473/2,0)+7500,IF(F2473&lt;=70000,ROUNDUP(F2473/4,0)+17500,35000)))),MAX(IF(F2473&lt;=0,0,IF(F2473&lt;=15000,F2473,IF(F2473&lt;=40000,ROUNDUP(F2473/2,0)+7500,IF(F2473&lt;=70000,ROUNDUP(F2473/4,0)+17500,35000)))),MIN(IF(E2473&lt;=0,0,IF(E2473&lt;=12000,E2473,IF(E2473&lt;=32000,ROUNDUP(E2473/2,0)+6000,IF(E2473&lt;=56000,ROUNDUP(E2473/4,0)+14000,28000))))+IF(F2473&lt;=0,0,IF(F2473&lt;=15000,F2473,IF(F2473&lt;=40000,ROUNDUP(F2473/2,0)+7500,IF(F2473&lt;=70000,ROUNDUP(F2473/4,0)+17500,35000)))),28000))))</f>
        <v/>
      </c>
      <c r="T2473" s="18">
        <f>IF(G2473&lt;=0,0,IF(G2473&lt;=12000,G2473,IF(G2473&lt;=32000,ROUNDUP(G2473/2,0)+6000,IF(G2473&lt;=56000,ROUNDUP(G2473/4,0)+14000,28000))))</f>
        <v/>
      </c>
      <c r="U2473" s="18">
        <f>IF(I2473&lt;=0,IF(H2473&lt;=0,0,IF(H2473&lt;=12000,H2473,IF(H2473&lt;=32000,ROUNDUP(H2473/2,0)+6000,IF(H2473&lt;=56000,ROUNDUP(H2473/4,0)+14000,28000)))),IF(H2473&lt;=0,IF(I2473&lt;=0,0,IF(I2473&lt;=15000,I2473,IF(I2473&lt;=40000,ROUNDUP(I2473/2,0)+7500,IF(I2473&lt;=70000,ROUNDUP(I2473/4,0)+17500,35000)))),MAX(IF(I2473&lt;=0,0,IF(I2473&lt;=15000,I2473,IF(I2473&lt;=40000,ROUNDUP(I2473/2,0)+7500,IF(I2473&lt;=70000,ROUNDUP(I2473/4,0)+17500,35000)))),MIN(IF(H2473&lt;=0,0,IF(H2473&lt;=12000,H2473,IF(H2473&lt;=32000,ROUNDUP(H2473/2,0)+6000,IF(H2473&lt;=56000,ROUNDUP(H2473/4,0)+14000,28000))))+IF(I2473&lt;=0,0,IF(I2473&lt;=15000,I2473,IF(I2473&lt;=40000,ROUNDUP(I2473/2,0)+7500,IF(I2473&lt;=70000,ROUNDUP(I2473/4,0)+17500,35000)))),28000))))</f>
        <v/>
      </c>
      <c r="V2473" s="18">
        <f>MIN(70000,S2473+T2473+U2473)</f>
        <v/>
      </c>
      <c r="W2473" s="18">
        <f>MAX(0,ROUNDDOWN(M2473-J2473-N2473-K2473-0,-3))</f>
        <v/>
      </c>
      <c r="X2473" s="18">
        <f>MAX(0,ROUNDDOWN(M2473-J2473-N2473-K2473-R2473,-3))</f>
        <v/>
      </c>
      <c r="Y2473" s="18">
        <f>IF(W2473&lt;=0,0,ROUNDDOWN((W2473*LOOKUP(W2473,{0,1950001,3300001,6950001,9000001,18000001,40000001},{0.05,0.1,0.2,0.23,0.33,0.4,0.45})-LOOKUP(W2473,{0,1950001,3300001,6950001,9000001,18000001,40000001},{0,97500,427500,636000,1536000,2796000,4796000}))*1.021,-2))</f>
        <v/>
      </c>
      <c r="Z2473" s="18">
        <f>IF(X2473&lt;=0,0,ROUNDDOWN((X2473*LOOKUP(X2473,{0,1950001,3300001,6950001,9000001,18000001,40000001},{0.05,0.1,0.2,0.23,0.33,0.4,0.45})-LOOKUP(X2473,{0,1950001,3300001,6950001,9000001,18000001,40000001},{0,97500,427500,636000,1536000,2796000,4796000}))*1.021,-2))</f>
        <v/>
      </c>
      <c r="AA2473" s="18">
        <f>MAX(0,ROUNDDOWN(M2473-J2473-430000-L2473-0,-3))</f>
        <v/>
      </c>
      <c r="AB2473" s="18">
        <f>MAX(0,ROUNDDOWN(M2473-J2473-430000-L2473-V2473,-3))</f>
        <v/>
      </c>
      <c r="AC2473" s="18">
        <f>IF(M2473&lt;=450000,0,MAX(0,ROUNDDOWN(AA2473*0.06-MIN(50000,AA2473)*0.03,-2))+MAX(0,ROUNDDOWN(AA2473*0.04-MIN(50000,AA2473)*0.02,-2)))</f>
        <v/>
      </c>
      <c r="AD2473" s="18">
        <f>IF(M2473&lt;=450000,0,MAX(0,ROUNDDOWN(AB2473*0.06-MIN(50000,AB2473)*0.03,-2))+MAX(0,ROUNDDOWN(AB2473*0.04-MIN(50000,AB2473)*0.02,-2)))</f>
        <v/>
      </c>
      <c r="AE2473" s="18">
        <f>Y2473-Z2473</f>
        <v/>
      </c>
      <c r="AF2473" s="18">
        <f>AC2473-AD2473</f>
        <v/>
      </c>
      <c r="AG2473" s="18">
        <f>AE2473+AF2473</f>
        <v/>
      </c>
      <c r="AH2473" s="20">
        <f>IF(W2473&lt;=0,0,LOOKUP(W2473,{0,1950001,3300001,6950001,9000001,18000001,40000001},{0.05,0.1,0.2,0.23,0.33,0.4,0.45}))</f>
        <v/>
      </c>
    </row>
    <row r="2474">
      <c r="A2474" t="inlineStr">
        <is>
          <t>1万円刻み 特例あり一般12万円</t>
        </is>
      </c>
      <c r="B2474" s="18">
        <f>'4_1万円刻み'!$A$798</f>
        <v/>
      </c>
      <c r="C2474" s="19" t="n">
        <v>2026</v>
      </c>
      <c r="D2474" t="inlineStr">
        <is>
          <t>はい</t>
        </is>
      </c>
      <c r="E2474" s="18" t="n">
        <v>120000</v>
      </c>
      <c r="F2474" s="18" t="n">
        <v>0</v>
      </c>
      <c r="G2474" s="18" t="n">
        <v>0</v>
      </c>
      <c r="H2474" s="18" t="n">
        <v>0</v>
      </c>
      <c r="I2474" s="18" t="n">
        <v>0</v>
      </c>
      <c r="J2474" s="18">
        <f>ROUND(MIN(B2474/12,650000)*12*0.0915+MIN(B2474/12,1390000)*12*(0.0504+0)+B2474*0.005,0)</f>
        <v/>
      </c>
      <c r="K2474" s="18" t="n">
        <v>0</v>
      </c>
      <c r="L2474" s="18" t="n">
        <v>0</v>
      </c>
      <c r="M2474" s="18">
        <f>ROUND(IF(C2474&gt;=2026,IF(B2474&lt;741000,0,IF(B2474&lt;2191000,B2474-740000,IF(B2474&lt;2193000,1451000,IF(B2474&lt;2196000,1453000,IF(B2474&lt;2200000,1456000,IF(B2474&lt;3600000,ROUNDDOWN(B2474/4,-3)*2.8-80000,IF(B2474&lt;6600000,ROUNDDOWN(B2474/4,-3)*3.2-440000,IF(B2474&lt;8500000,ROUNDDOWN(B2474*0.9,0)-1100000,B2474-1950000)))))))),IF(B2474&lt;651000,0,IF(B2474&lt;1900000,B2474-650000,IF(B2474&lt;3600000,ROUNDDOWN(B2474/4,-3)*2.8-80000,IF(B2474&lt;6600000,ROUNDDOWN(B2474/4,-3)*3.2-440000,IF(B2474&lt;8500000,ROUNDDOWN(B2474*0.9,0)-1100000,B2474-1950000)))))),0)</f>
        <v/>
      </c>
      <c r="N2474" s="18">
        <f>IF(M2474&gt;23500000,NA(),IF(C2474&gt;=2026,IF(M2474&lt;=4890000,1040000,IF(M2474&lt;=6550000,670000,620000)),IF(M2474&lt;=1320000,950000,IF(M2474&lt;=3360000,880000,IF(M2474&lt;=4890000,680000,IF(M2474&lt;=6550000,630000,580000))))))</f>
        <v/>
      </c>
      <c r="O2474" s="18">
        <f>IF(F2474&lt;=0,IF(AND(D2474="はい",C2474&gt;=2026,C2474&lt;=2027),IF(E2474&lt;=0,0,IF(E2474&lt;=30000,E2474,IF(E2474&lt;=60000,ROUNDUP(E2474/2,0)+15000,IF(E2474&lt;=120000,ROUNDUP(E2474/4,0)+30000,60000)))),IF(E2474&lt;=0,0,IF(E2474&lt;=20000,E2474,IF(E2474&lt;=40000,ROUNDUP(E2474/2,0)+10000,IF(E2474&lt;=80000,ROUNDUP(E2474/4,0)+20000,40000))))),IF(E2474&lt;=0,IF(F2474&lt;=0,0,IF(F2474&lt;=25000,F2474,IF(F2474&lt;=50000,ROUNDUP(F2474/2,0)+12500,IF(F2474&lt;=100000,ROUNDUP(F2474/4,0)+25000,50000)))),MAX(IF(F2474&lt;=0,0,IF(F2474&lt;=25000,F2474,IF(F2474&lt;=50000,ROUNDUP(F2474/2,0)+12500,IF(F2474&lt;=100000,ROUNDUP(F2474/4,0)+25000,50000)))),MIN(IF(AND(D2474="はい",C2474&gt;=2026,C2474&lt;=2027),IF(E2474&lt;=0,0,IF(E2474&lt;=30000,E2474,IF(E2474&lt;=60000,ROUNDUP(E2474/2,0)+15000,IF(E2474&lt;=120000,ROUNDUP(E2474/4,0)+30000,60000)))),IF(E2474&lt;=0,0,IF(E2474&lt;=20000,E2474,IF(E2474&lt;=40000,ROUNDUP(E2474/2,0)+10000,IF(E2474&lt;=80000,ROUNDUP(E2474/4,0)+20000,40000)))))+IF(F2474&lt;=0,0,IF(F2474&lt;=25000,F2474,IF(F2474&lt;=50000,ROUNDUP(F2474/2,0)+12500,IF(F2474&lt;=100000,ROUNDUP(F2474/4,0)+25000,50000)))),IF(AND(D2474="はい",C2474&gt;=2026,C2474&lt;=2027),60000,40000)))))</f>
        <v/>
      </c>
      <c r="P2474" s="18">
        <f>IF(G2474&lt;=0,0,IF(G2474&lt;=20000,G2474,IF(G2474&lt;=40000,ROUNDUP(G2474/2,0)+10000,IF(G2474&lt;=80000,ROUNDUP(G2474/4,0)+20000,40000))))</f>
        <v/>
      </c>
      <c r="Q2474" s="18">
        <f>IF(I2474&lt;=0,IF(H2474&lt;=0,0,IF(H2474&lt;=20000,H2474,IF(H2474&lt;=40000,ROUNDUP(H2474/2,0)+10000,IF(H2474&lt;=80000,ROUNDUP(H2474/4,0)+20000,40000)))),IF(H2474&lt;=0,IF(I2474&lt;=0,0,IF(I2474&lt;=25000,I2474,IF(I2474&lt;=50000,ROUNDUP(I2474/2,0)+12500,IF(I2474&lt;=100000,ROUNDUP(I2474/4,0)+25000,50000)))),MAX(IF(I2474&lt;=0,0,IF(I2474&lt;=25000,I2474,IF(I2474&lt;=50000,ROUNDUP(I2474/2,0)+12500,IF(I2474&lt;=100000,ROUNDUP(I2474/4,0)+25000,50000)))),MIN(IF(H2474&lt;=0,0,IF(H2474&lt;=20000,H2474,IF(H2474&lt;=40000,ROUNDUP(H2474/2,0)+10000,IF(H2474&lt;=80000,ROUNDUP(H2474/4,0)+20000,40000))))+IF(I2474&lt;=0,0,IF(I2474&lt;=25000,I2474,IF(I2474&lt;=50000,ROUNDUP(I2474/2,0)+12500,IF(I2474&lt;=100000,ROUNDUP(I2474/4,0)+25000,50000)))),40000))))</f>
        <v/>
      </c>
      <c r="R2474" s="18">
        <f>MIN(120000,O2474+P2474+Q2474)</f>
        <v/>
      </c>
      <c r="S2474" s="18">
        <f>IF(F2474&lt;=0,IF(E2474&lt;=0,0,IF(E2474&lt;=12000,E2474,IF(E2474&lt;=32000,ROUNDUP(E2474/2,0)+6000,IF(E2474&lt;=56000,ROUNDUP(E2474/4,0)+14000,28000)))),IF(E2474&lt;=0,IF(F2474&lt;=0,0,IF(F2474&lt;=15000,F2474,IF(F2474&lt;=40000,ROUNDUP(F2474/2,0)+7500,IF(F2474&lt;=70000,ROUNDUP(F2474/4,0)+17500,35000)))),MAX(IF(F2474&lt;=0,0,IF(F2474&lt;=15000,F2474,IF(F2474&lt;=40000,ROUNDUP(F2474/2,0)+7500,IF(F2474&lt;=70000,ROUNDUP(F2474/4,0)+17500,35000)))),MIN(IF(E2474&lt;=0,0,IF(E2474&lt;=12000,E2474,IF(E2474&lt;=32000,ROUNDUP(E2474/2,0)+6000,IF(E2474&lt;=56000,ROUNDUP(E2474/4,0)+14000,28000))))+IF(F2474&lt;=0,0,IF(F2474&lt;=15000,F2474,IF(F2474&lt;=40000,ROUNDUP(F2474/2,0)+7500,IF(F2474&lt;=70000,ROUNDUP(F2474/4,0)+17500,35000)))),28000))))</f>
        <v/>
      </c>
      <c r="T2474" s="18">
        <f>IF(G2474&lt;=0,0,IF(G2474&lt;=12000,G2474,IF(G2474&lt;=32000,ROUNDUP(G2474/2,0)+6000,IF(G2474&lt;=56000,ROUNDUP(G2474/4,0)+14000,28000))))</f>
        <v/>
      </c>
      <c r="U2474" s="18">
        <f>IF(I2474&lt;=0,IF(H2474&lt;=0,0,IF(H2474&lt;=12000,H2474,IF(H2474&lt;=32000,ROUNDUP(H2474/2,0)+6000,IF(H2474&lt;=56000,ROUNDUP(H2474/4,0)+14000,28000)))),IF(H2474&lt;=0,IF(I2474&lt;=0,0,IF(I2474&lt;=15000,I2474,IF(I2474&lt;=40000,ROUNDUP(I2474/2,0)+7500,IF(I2474&lt;=70000,ROUNDUP(I2474/4,0)+17500,35000)))),MAX(IF(I2474&lt;=0,0,IF(I2474&lt;=15000,I2474,IF(I2474&lt;=40000,ROUNDUP(I2474/2,0)+7500,IF(I2474&lt;=70000,ROUNDUP(I2474/4,0)+17500,35000)))),MIN(IF(H2474&lt;=0,0,IF(H2474&lt;=12000,H2474,IF(H2474&lt;=32000,ROUNDUP(H2474/2,0)+6000,IF(H2474&lt;=56000,ROUNDUP(H2474/4,0)+14000,28000))))+IF(I2474&lt;=0,0,IF(I2474&lt;=15000,I2474,IF(I2474&lt;=40000,ROUNDUP(I2474/2,0)+7500,IF(I2474&lt;=70000,ROUNDUP(I2474/4,0)+17500,35000)))),28000))))</f>
        <v/>
      </c>
      <c r="V2474" s="18">
        <f>MIN(70000,S2474+T2474+U2474)</f>
        <v/>
      </c>
      <c r="W2474" s="18">
        <f>MAX(0,ROUNDDOWN(M2474-J2474-N2474-K2474-0,-3))</f>
        <v/>
      </c>
      <c r="X2474" s="18">
        <f>MAX(0,ROUNDDOWN(M2474-J2474-N2474-K2474-R2474,-3))</f>
        <v/>
      </c>
      <c r="Y2474" s="18">
        <f>IF(W2474&lt;=0,0,ROUNDDOWN((W2474*LOOKUP(W2474,{0,1950001,3300001,6950001,9000001,18000001,40000001},{0.05,0.1,0.2,0.23,0.33,0.4,0.45})-LOOKUP(W2474,{0,1950001,3300001,6950001,9000001,18000001,40000001},{0,97500,427500,636000,1536000,2796000,4796000}))*1.021,-2))</f>
        <v/>
      </c>
      <c r="Z2474" s="18">
        <f>IF(X2474&lt;=0,0,ROUNDDOWN((X2474*LOOKUP(X2474,{0,1950001,3300001,6950001,9000001,18000001,40000001},{0.05,0.1,0.2,0.23,0.33,0.4,0.45})-LOOKUP(X2474,{0,1950001,3300001,6950001,9000001,18000001,40000001},{0,97500,427500,636000,1536000,2796000,4796000}))*1.021,-2))</f>
        <v/>
      </c>
      <c r="AA2474" s="18">
        <f>MAX(0,ROUNDDOWN(M2474-J2474-430000-L2474-0,-3))</f>
        <v/>
      </c>
      <c r="AB2474" s="18">
        <f>MAX(0,ROUNDDOWN(M2474-J2474-430000-L2474-V2474,-3))</f>
        <v/>
      </c>
      <c r="AC2474" s="18">
        <f>IF(M2474&lt;=450000,0,MAX(0,ROUNDDOWN(AA2474*0.06-MIN(50000,AA2474)*0.03,-2))+MAX(0,ROUNDDOWN(AA2474*0.04-MIN(50000,AA2474)*0.02,-2)))</f>
        <v/>
      </c>
      <c r="AD2474" s="18">
        <f>IF(M2474&lt;=450000,0,MAX(0,ROUNDDOWN(AB2474*0.06-MIN(50000,AB2474)*0.03,-2))+MAX(0,ROUNDDOWN(AB2474*0.04-MIN(50000,AB2474)*0.02,-2)))</f>
        <v/>
      </c>
      <c r="AE2474" s="18">
        <f>Y2474-Z2474</f>
        <v/>
      </c>
      <c r="AF2474" s="18">
        <f>AC2474-AD2474</f>
        <v/>
      </c>
      <c r="AG2474" s="18">
        <f>AE2474+AF2474</f>
        <v/>
      </c>
      <c r="AH2474" s="20">
        <f>IF(W2474&lt;=0,0,LOOKUP(W2474,{0,1950001,3300001,6950001,9000001,18000001,40000001},{0.05,0.1,0.2,0.23,0.33,0.4,0.45}))</f>
        <v/>
      </c>
    </row>
    <row r="2475">
      <c r="A2475" t="inlineStr">
        <is>
          <t>1万円刻み 3区分8万円ずつ</t>
        </is>
      </c>
      <c r="B2475" s="18">
        <f>'4_1万円刻み'!$A$799</f>
        <v/>
      </c>
      <c r="C2475" s="19" t="n">
        <v>2026</v>
      </c>
      <c r="D2475" t="inlineStr">
        <is>
          <t>いいえ</t>
        </is>
      </c>
      <c r="E2475" s="18" t="n">
        <v>80000</v>
      </c>
      <c r="F2475" s="18" t="n">
        <v>0</v>
      </c>
      <c r="G2475" s="18" t="n">
        <v>80000</v>
      </c>
      <c r="H2475" s="18" t="n">
        <v>80000</v>
      </c>
      <c r="I2475" s="18" t="n">
        <v>0</v>
      </c>
      <c r="J2475" s="18">
        <f>ROUND(MIN(B2475/12,650000)*12*0.0915+MIN(B2475/12,1390000)*12*(0.0504+0)+B2475*0.005,0)</f>
        <v/>
      </c>
      <c r="K2475" s="18" t="n">
        <v>0</v>
      </c>
      <c r="L2475" s="18" t="n">
        <v>0</v>
      </c>
      <c r="M2475" s="18">
        <f>ROUND(IF(C2475&gt;=2026,IF(B2475&lt;741000,0,IF(B2475&lt;2191000,B2475-740000,IF(B2475&lt;2193000,1451000,IF(B2475&lt;2196000,1453000,IF(B2475&lt;2200000,1456000,IF(B2475&lt;3600000,ROUNDDOWN(B2475/4,-3)*2.8-80000,IF(B2475&lt;6600000,ROUNDDOWN(B2475/4,-3)*3.2-440000,IF(B2475&lt;8500000,ROUNDDOWN(B2475*0.9,0)-1100000,B2475-1950000)))))))),IF(B2475&lt;651000,0,IF(B2475&lt;1900000,B2475-650000,IF(B2475&lt;3600000,ROUNDDOWN(B2475/4,-3)*2.8-80000,IF(B2475&lt;6600000,ROUNDDOWN(B2475/4,-3)*3.2-440000,IF(B2475&lt;8500000,ROUNDDOWN(B2475*0.9,0)-1100000,B2475-1950000)))))),0)</f>
        <v/>
      </c>
      <c r="N2475" s="18">
        <f>IF(M2475&gt;23500000,NA(),IF(C2475&gt;=2026,IF(M2475&lt;=4890000,1040000,IF(M2475&lt;=6550000,670000,620000)),IF(M2475&lt;=1320000,950000,IF(M2475&lt;=3360000,880000,IF(M2475&lt;=4890000,680000,IF(M2475&lt;=6550000,630000,580000))))))</f>
        <v/>
      </c>
      <c r="O2475" s="18">
        <f>IF(F2475&lt;=0,IF(AND(D2475="はい",C2475&gt;=2026,C2475&lt;=2027),IF(E2475&lt;=0,0,IF(E2475&lt;=30000,E2475,IF(E2475&lt;=60000,ROUNDUP(E2475/2,0)+15000,IF(E2475&lt;=120000,ROUNDUP(E2475/4,0)+30000,60000)))),IF(E2475&lt;=0,0,IF(E2475&lt;=20000,E2475,IF(E2475&lt;=40000,ROUNDUP(E2475/2,0)+10000,IF(E2475&lt;=80000,ROUNDUP(E2475/4,0)+20000,40000))))),IF(E2475&lt;=0,IF(F2475&lt;=0,0,IF(F2475&lt;=25000,F2475,IF(F2475&lt;=50000,ROUNDUP(F2475/2,0)+12500,IF(F2475&lt;=100000,ROUNDUP(F2475/4,0)+25000,50000)))),MAX(IF(F2475&lt;=0,0,IF(F2475&lt;=25000,F2475,IF(F2475&lt;=50000,ROUNDUP(F2475/2,0)+12500,IF(F2475&lt;=100000,ROUNDUP(F2475/4,0)+25000,50000)))),MIN(IF(AND(D2475="はい",C2475&gt;=2026,C2475&lt;=2027),IF(E2475&lt;=0,0,IF(E2475&lt;=30000,E2475,IF(E2475&lt;=60000,ROUNDUP(E2475/2,0)+15000,IF(E2475&lt;=120000,ROUNDUP(E2475/4,0)+30000,60000)))),IF(E2475&lt;=0,0,IF(E2475&lt;=20000,E2475,IF(E2475&lt;=40000,ROUNDUP(E2475/2,0)+10000,IF(E2475&lt;=80000,ROUNDUP(E2475/4,0)+20000,40000)))))+IF(F2475&lt;=0,0,IF(F2475&lt;=25000,F2475,IF(F2475&lt;=50000,ROUNDUP(F2475/2,0)+12500,IF(F2475&lt;=100000,ROUNDUP(F2475/4,0)+25000,50000)))),IF(AND(D2475="はい",C2475&gt;=2026,C2475&lt;=2027),60000,40000)))))</f>
        <v/>
      </c>
      <c r="P2475" s="18">
        <f>IF(G2475&lt;=0,0,IF(G2475&lt;=20000,G2475,IF(G2475&lt;=40000,ROUNDUP(G2475/2,0)+10000,IF(G2475&lt;=80000,ROUNDUP(G2475/4,0)+20000,40000))))</f>
        <v/>
      </c>
      <c r="Q2475" s="18">
        <f>IF(I2475&lt;=0,IF(H2475&lt;=0,0,IF(H2475&lt;=20000,H2475,IF(H2475&lt;=40000,ROUNDUP(H2475/2,0)+10000,IF(H2475&lt;=80000,ROUNDUP(H2475/4,0)+20000,40000)))),IF(H2475&lt;=0,IF(I2475&lt;=0,0,IF(I2475&lt;=25000,I2475,IF(I2475&lt;=50000,ROUNDUP(I2475/2,0)+12500,IF(I2475&lt;=100000,ROUNDUP(I2475/4,0)+25000,50000)))),MAX(IF(I2475&lt;=0,0,IF(I2475&lt;=25000,I2475,IF(I2475&lt;=50000,ROUNDUP(I2475/2,0)+12500,IF(I2475&lt;=100000,ROUNDUP(I2475/4,0)+25000,50000)))),MIN(IF(H2475&lt;=0,0,IF(H2475&lt;=20000,H2475,IF(H2475&lt;=40000,ROUNDUP(H2475/2,0)+10000,IF(H2475&lt;=80000,ROUNDUP(H2475/4,0)+20000,40000))))+IF(I2475&lt;=0,0,IF(I2475&lt;=25000,I2475,IF(I2475&lt;=50000,ROUNDUP(I2475/2,0)+12500,IF(I2475&lt;=100000,ROUNDUP(I2475/4,0)+25000,50000)))),40000))))</f>
        <v/>
      </c>
      <c r="R2475" s="18">
        <f>MIN(120000,O2475+P2475+Q2475)</f>
        <v/>
      </c>
      <c r="S2475" s="18">
        <f>IF(F2475&lt;=0,IF(E2475&lt;=0,0,IF(E2475&lt;=12000,E2475,IF(E2475&lt;=32000,ROUNDUP(E2475/2,0)+6000,IF(E2475&lt;=56000,ROUNDUP(E2475/4,0)+14000,28000)))),IF(E2475&lt;=0,IF(F2475&lt;=0,0,IF(F2475&lt;=15000,F2475,IF(F2475&lt;=40000,ROUNDUP(F2475/2,0)+7500,IF(F2475&lt;=70000,ROUNDUP(F2475/4,0)+17500,35000)))),MAX(IF(F2475&lt;=0,0,IF(F2475&lt;=15000,F2475,IF(F2475&lt;=40000,ROUNDUP(F2475/2,0)+7500,IF(F2475&lt;=70000,ROUNDUP(F2475/4,0)+17500,35000)))),MIN(IF(E2475&lt;=0,0,IF(E2475&lt;=12000,E2475,IF(E2475&lt;=32000,ROUNDUP(E2475/2,0)+6000,IF(E2475&lt;=56000,ROUNDUP(E2475/4,0)+14000,28000))))+IF(F2475&lt;=0,0,IF(F2475&lt;=15000,F2475,IF(F2475&lt;=40000,ROUNDUP(F2475/2,0)+7500,IF(F2475&lt;=70000,ROUNDUP(F2475/4,0)+17500,35000)))),28000))))</f>
        <v/>
      </c>
      <c r="T2475" s="18">
        <f>IF(G2475&lt;=0,0,IF(G2475&lt;=12000,G2475,IF(G2475&lt;=32000,ROUNDUP(G2475/2,0)+6000,IF(G2475&lt;=56000,ROUNDUP(G2475/4,0)+14000,28000))))</f>
        <v/>
      </c>
      <c r="U2475" s="18">
        <f>IF(I2475&lt;=0,IF(H2475&lt;=0,0,IF(H2475&lt;=12000,H2475,IF(H2475&lt;=32000,ROUNDUP(H2475/2,0)+6000,IF(H2475&lt;=56000,ROUNDUP(H2475/4,0)+14000,28000)))),IF(H2475&lt;=0,IF(I2475&lt;=0,0,IF(I2475&lt;=15000,I2475,IF(I2475&lt;=40000,ROUNDUP(I2475/2,0)+7500,IF(I2475&lt;=70000,ROUNDUP(I2475/4,0)+17500,35000)))),MAX(IF(I2475&lt;=0,0,IF(I2475&lt;=15000,I2475,IF(I2475&lt;=40000,ROUNDUP(I2475/2,0)+7500,IF(I2475&lt;=70000,ROUNDUP(I2475/4,0)+17500,35000)))),MIN(IF(H2475&lt;=0,0,IF(H2475&lt;=12000,H2475,IF(H2475&lt;=32000,ROUNDUP(H2475/2,0)+6000,IF(H2475&lt;=56000,ROUNDUP(H2475/4,0)+14000,28000))))+IF(I2475&lt;=0,0,IF(I2475&lt;=15000,I2475,IF(I2475&lt;=40000,ROUNDUP(I2475/2,0)+7500,IF(I2475&lt;=70000,ROUNDUP(I2475/4,0)+17500,35000)))),28000))))</f>
        <v/>
      </c>
      <c r="V2475" s="18">
        <f>MIN(70000,S2475+T2475+U2475)</f>
        <v/>
      </c>
      <c r="W2475" s="18">
        <f>MAX(0,ROUNDDOWN(M2475-J2475-N2475-K2475-0,-3))</f>
        <v/>
      </c>
      <c r="X2475" s="18">
        <f>MAX(0,ROUNDDOWN(M2475-J2475-N2475-K2475-R2475,-3))</f>
        <v/>
      </c>
      <c r="Y2475" s="18">
        <f>IF(W2475&lt;=0,0,ROUNDDOWN((W2475*LOOKUP(W2475,{0,1950001,3300001,6950001,9000001,18000001,40000001},{0.05,0.1,0.2,0.23,0.33,0.4,0.45})-LOOKUP(W2475,{0,1950001,3300001,6950001,9000001,18000001,40000001},{0,97500,427500,636000,1536000,2796000,4796000}))*1.021,-2))</f>
        <v/>
      </c>
      <c r="Z2475" s="18">
        <f>IF(X2475&lt;=0,0,ROUNDDOWN((X2475*LOOKUP(X2475,{0,1950001,3300001,6950001,9000001,18000001,40000001},{0.05,0.1,0.2,0.23,0.33,0.4,0.45})-LOOKUP(X2475,{0,1950001,3300001,6950001,9000001,18000001,40000001},{0,97500,427500,636000,1536000,2796000,4796000}))*1.021,-2))</f>
        <v/>
      </c>
      <c r="AA2475" s="18">
        <f>MAX(0,ROUNDDOWN(M2475-J2475-430000-L2475-0,-3))</f>
        <v/>
      </c>
      <c r="AB2475" s="18">
        <f>MAX(0,ROUNDDOWN(M2475-J2475-430000-L2475-V2475,-3))</f>
        <v/>
      </c>
      <c r="AC2475" s="18">
        <f>IF(M2475&lt;=450000,0,MAX(0,ROUNDDOWN(AA2475*0.06-MIN(50000,AA2475)*0.03,-2))+MAX(0,ROUNDDOWN(AA2475*0.04-MIN(50000,AA2475)*0.02,-2)))</f>
        <v/>
      </c>
      <c r="AD2475" s="18">
        <f>IF(M2475&lt;=450000,0,MAX(0,ROUNDDOWN(AB2475*0.06-MIN(50000,AB2475)*0.03,-2))+MAX(0,ROUNDDOWN(AB2475*0.04-MIN(50000,AB2475)*0.02,-2)))</f>
        <v/>
      </c>
      <c r="AE2475" s="18">
        <f>Y2475-Z2475</f>
        <v/>
      </c>
      <c r="AF2475" s="18">
        <f>AC2475-AD2475</f>
        <v/>
      </c>
      <c r="AG2475" s="18">
        <f>AE2475+AF2475</f>
        <v/>
      </c>
      <c r="AH2475" s="20">
        <f>IF(W2475&lt;=0,0,LOOKUP(W2475,{0,1950001,3300001,6950001,9000001,18000001,40000001},{0.05,0.1,0.2,0.23,0.33,0.4,0.45}))</f>
        <v/>
      </c>
    </row>
    <row r="2476">
      <c r="A2476" t="inlineStr">
        <is>
          <t>1万円刻み 一般8万円</t>
        </is>
      </c>
      <c r="B2476" s="18">
        <f>'4_1万円刻み'!$A$799</f>
        <v/>
      </c>
      <c r="C2476" s="19" t="n">
        <v>2026</v>
      </c>
      <c r="D2476" t="inlineStr">
        <is>
          <t>いいえ</t>
        </is>
      </c>
      <c r="E2476" s="18" t="n">
        <v>80000</v>
      </c>
      <c r="F2476" s="18" t="n">
        <v>0</v>
      </c>
      <c r="G2476" s="18" t="n">
        <v>0</v>
      </c>
      <c r="H2476" s="18" t="n">
        <v>0</v>
      </c>
      <c r="I2476" s="18" t="n">
        <v>0</v>
      </c>
      <c r="J2476" s="18">
        <f>ROUND(MIN(B2476/12,650000)*12*0.0915+MIN(B2476/12,1390000)*12*(0.0504+0)+B2476*0.005,0)</f>
        <v/>
      </c>
      <c r="K2476" s="18" t="n">
        <v>0</v>
      </c>
      <c r="L2476" s="18" t="n">
        <v>0</v>
      </c>
      <c r="M2476" s="18">
        <f>ROUND(IF(C2476&gt;=2026,IF(B2476&lt;741000,0,IF(B2476&lt;2191000,B2476-740000,IF(B2476&lt;2193000,1451000,IF(B2476&lt;2196000,1453000,IF(B2476&lt;2200000,1456000,IF(B2476&lt;3600000,ROUNDDOWN(B2476/4,-3)*2.8-80000,IF(B2476&lt;6600000,ROUNDDOWN(B2476/4,-3)*3.2-440000,IF(B2476&lt;8500000,ROUNDDOWN(B2476*0.9,0)-1100000,B2476-1950000)))))))),IF(B2476&lt;651000,0,IF(B2476&lt;1900000,B2476-650000,IF(B2476&lt;3600000,ROUNDDOWN(B2476/4,-3)*2.8-80000,IF(B2476&lt;6600000,ROUNDDOWN(B2476/4,-3)*3.2-440000,IF(B2476&lt;8500000,ROUNDDOWN(B2476*0.9,0)-1100000,B2476-1950000)))))),0)</f>
        <v/>
      </c>
      <c r="N2476" s="18">
        <f>IF(M2476&gt;23500000,NA(),IF(C2476&gt;=2026,IF(M2476&lt;=4890000,1040000,IF(M2476&lt;=6550000,670000,620000)),IF(M2476&lt;=1320000,950000,IF(M2476&lt;=3360000,880000,IF(M2476&lt;=4890000,680000,IF(M2476&lt;=6550000,630000,580000))))))</f>
        <v/>
      </c>
      <c r="O2476" s="18">
        <f>IF(F2476&lt;=0,IF(AND(D2476="はい",C2476&gt;=2026,C2476&lt;=2027),IF(E2476&lt;=0,0,IF(E2476&lt;=30000,E2476,IF(E2476&lt;=60000,ROUNDUP(E2476/2,0)+15000,IF(E2476&lt;=120000,ROUNDUP(E2476/4,0)+30000,60000)))),IF(E2476&lt;=0,0,IF(E2476&lt;=20000,E2476,IF(E2476&lt;=40000,ROUNDUP(E2476/2,0)+10000,IF(E2476&lt;=80000,ROUNDUP(E2476/4,0)+20000,40000))))),IF(E2476&lt;=0,IF(F2476&lt;=0,0,IF(F2476&lt;=25000,F2476,IF(F2476&lt;=50000,ROUNDUP(F2476/2,0)+12500,IF(F2476&lt;=100000,ROUNDUP(F2476/4,0)+25000,50000)))),MAX(IF(F2476&lt;=0,0,IF(F2476&lt;=25000,F2476,IF(F2476&lt;=50000,ROUNDUP(F2476/2,0)+12500,IF(F2476&lt;=100000,ROUNDUP(F2476/4,0)+25000,50000)))),MIN(IF(AND(D2476="はい",C2476&gt;=2026,C2476&lt;=2027),IF(E2476&lt;=0,0,IF(E2476&lt;=30000,E2476,IF(E2476&lt;=60000,ROUNDUP(E2476/2,0)+15000,IF(E2476&lt;=120000,ROUNDUP(E2476/4,0)+30000,60000)))),IF(E2476&lt;=0,0,IF(E2476&lt;=20000,E2476,IF(E2476&lt;=40000,ROUNDUP(E2476/2,0)+10000,IF(E2476&lt;=80000,ROUNDUP(E2476/4,0)+20000,40000)))))+IF(F2476&lt;=0,0,IF(F2476&lt;=25000,F2476,IF(F2476&lt;=50000,ROUNDUP(F2476/2,0)+12500,IF(F2476&lt;=100000,ROUNDUP(F2476/4,0)+25000,50000)))),IF(AND(D2476="はい",C2476&gt;=2026,C2476&lt;=2027),60000,40000)))))</f>
        <v/>
      </c>
      <c r="P2476" s="18">
        <f>IF(G2476&lt;=0,0,IF(G2476&lt;=20000,G2476,IF(G2476&lt;=40000,ROUNDUP(G2476/2,0)+10000,IF(G2476&lt;=80000,ROUNDUP(G2476/4,0)+20000,40000))))</f>
        <v/>
      </c>
      <c r="Q2476" s="18">
        <f>IF(I2476&lt;=0,IF(H2476&lt;=0,0,IF(H2476&lt;=20000,H2476,IF(H2476&lt;=40000,ROUNDUP(H2476/2,0)+10000,IF(H2476&lt;=80000,ROUNDUP(H2476/4,0)+20000,40000)))),IF(H2476&lt;=0,IF(I2476&lt;=0,0,IF(I2476&lt;=25000,I2476,IF(I2476&lt;=50000,ROUNDUP(I2476/2,0)+12500,IF(I2476&lt;=100000,ROUNDUP(I2476/4,0)+25000,50000)))),MAX(IF(I2476&lt;=0,0,IF(I2476&lt;=25000,I2476,IF(I2476&lt;=50000,ROUNDUP(I2476/2,0)+12500,IF(I2476&lt;=100000,ROUNDUP(I2476/4,0)+25000,50000)))),MIN(IF(H2476&lt;=0,0,IF(H2476&lt;=20000,H2476,IF(H2476&lt;=40000,ROUNDUP(H2476/2,0)+10000,IF(H2476&lt;=80000,ROUNDUP(H2476/4,0)+20000,40000))))+IF(I2476&lt;=0,0,IF(I2476&lt;=25000,I2476,IF(I2476&lt;=50000,ROUNDUP(I2476/2,0)+12500,IF(I2476&lt;=100000,ROUNDUP(I2476/4,0)+25000,50000)))),40000))))</f>
        <v/>
      </c>
      <c r="R2476" s="18">
        <f>MIN(120000,O2476+P2476+Q2476)</f>
        <v/>
      </c>
      <c r="S2476" s="18">
        <f>IF(F2476&lt;=0,IF(E2476&lt;=0,0,IF(E2476&lt;=12000,E2476,IF(E2476&lt;=32000,ROUNDUP(E2476/2,0)+6000,IF(E2476&lt;=56000,ROUNDUP(E2476/4,0)+14000,28000)))),IF(E2476&lt;=0,IF(F2476&lt;=0,0,IF(F2476&lt;=15000,F2476,IF(F2476&lt;=40000,ROUNDUP(F2476/2,0)+7500,IF(F2476&lt;=70000,ROUNDUP(F2476/4,0)+17500,35000)))),MAX(IF(F2476&lt;=0,0,IF(F2476&lt;=15000,F2476,IF(F2476&lt;=40000,ROUNDUP(F2476/2,0)+7500,IF(F2476&lt;=70000,ROUNDUP(F2476/4,0)+17500,35000)))),MIN(IF(E2476&lt;=0,0,IF(E2476&lt;=12000,E2476,IF(E2476&lt;=32000,ROUNDUP(E2476/2,0)+6000,IF(E2476&lt;=56000,ROUNDUP(E2476/4,0)+14000,28000))))+IF(F2476&lt;=0,0,IF(F2476&lt;=15000,F2476,IF(F2476&lt;=40000,ROUNDUP(F2476/2,0)+7500,IF(F2476&lt;=70000,ROUNDUP(F2476/4,0)+17500,35000)))),28000))))</f>
        <v/>
      </c>
      <c r="T2476" s="18">
        <f>IF(G2476&lt;=0,0,IF(G2476&lt;=12000,G2476,IF(G2476&lt;=32000,ROUNDUP(G2476/2,0)+6000,IF(G2476&lt;=56000,ROUNDUP(G2476/4,0)+14000,28000))))</f>
        <v/>
      </c>
      <c r="U2476" s="18">
        <f>IF(I2476&lt;=0,IF(H2476&lt;=0,0,IF(H2476&lt;=12000,H2476,IF(H2476&lt;=32000,ROUNDUP(H2476/2,0)+6000,IF(H2476&lt;=56000,ROUNDUP(H2476/4,0)+14000,28000)))),IF(H2476&lt;=0,IF(I2476&lt;=0,0,IF(I2476&lt;=15000,I2476,IF(I2476&lt;=40000,ROUNDUP(I2476/2,0)+7500,IF(I2476&lt;=70000,ROUNDUP(I2476/4,0)+17500,35000)))),MAX(IF(I2476&lt;=0,0,IF(I2476&lt;=15000,I2476,IF(I2476&lt;=40000,ROUNDUP(I2476/2,0)+7500,IF(I2476&lt;=70000,ROUNDUP(I2476/4,0)+17500,35000)))),MIN(IF(H2476&lt;=0,0,IF(H2476&lt;=12000,H2476,IF(H2476&lt;=32000,ROUNDUP(H2476/2,0)+6000,IF(H2476&lt;=56000,ROUNDUP(H2476/4,0)+14000,28000))))+IF(I2476&lt;=0,0,IF(I2476&lt;=15000,I2476,IF(I2476&lt;=40000,ROUNDUP(I2476/2,0)+7500,IF(I2476&lt;=70000,ROUNDUP(I2476/4,0)+17500,35000)))),28000))))</f>
        <v/>
      </c>
      <c r="V2476" s="18">
        <f>MIN(70000,S2476+T2476+U2476)</f>
        <v/>
      </c>
      <c r="W2476" s="18">
        <f>MAX(0,ROUNDDOWN(M2476-J2476-N2476-K2476-0,-3))</f>
        <v/>
      </c>
      <c r="X2476" s="18">
        <f>MAX(0,ROUNDDOWN(M2476-J2476-N2476-K2476-R2476,-3))</f>
        <v/>
      </c>
      <c r="Y2476" s="18">
        <f>IF(W2476&lt;=0,0,ROUNDDOWN((W2476*LOOKUP(W2476,{0,1950001,3300001,6950001,9000001,18000001,40000001},{0.05,0.1,0.2,0.23,0.33,0.4,0.45})-LOOKUP(W2476,{0,1950001,3300001,6950001,9000001,18000001,40000001},{0,97500,427500,636000,1536000,2796000,4796000}))*1.021,-2))</f>
        <v/>
      </c>
      <c r="Z2476" s="18">
        <f>IF(X2476&lt;=0,0,ROUNDDOWN((X2476*LOOKUP(X2476,{0,1950001,3300001,6950001,9000001,18000001,40000001},{0.05,0.1,0.2,0.23,0.33,0.4,0.45})-LOOKUP(X2476,{0,1950001,3300001,6950001,9000001,18000001,40000001},{0,97500,427500,636000,1536000,2796000,4796000}))*1.021,-2))</f>
        <v/>
      </c>
      <c r="AA2476" s="18">
        <f>MAX(0,ROUNDDOWN(M2476-J2476-430000-L2476-0,-3))</f>
        <v/>
      </c>
      <c r="AB2476" s="18">
        <f>MAX(0,ROUNDDOWN(M2476-J2476-430000-L2476-V2476,-3))</f>
        <v/>
      </c>
      <c r="AC2476" s="18">
        <f>IF(M2476&lt;=450000,0,MAX(0,ROUNDDOWN(AA2476*0.06-MIN(50000,AA2476)*0.03,-2))+MAX(0,ROUNDDOWN(AA2476*0.04-MIN(50000,AA2476)*0.02,-2)))</f>
        <v/>
      </c>
      <c r="AD2476" s="18">
        <f>IF(M2476&lt;=450000,0,MAX(0,ROUNDDOWN(AB2476*0.06-MIN(50000,AB2476)*0.03,-2))+MAX(0,ROUNDDOWN(AB2476*0.04-MIN(50000,AB2476)*0.02,-2)))</f>
        <v/>
      </c>
      <c r="AE2476" s="18">
        <f>Y2476-Z2476</f>
        <v/>
      </c>
      <c r="AF2476" s="18">
        <f>AC2476-AD2476</f>
        <v/>
      </c>
      <c r="AG2476" s="18">
        <f>AE2476+AF2476</f>
        <v/>
      </c>
      <c r="AH2476" s="20">
        <f>IF(W2476&lt;=0,0,LOOKUP(W2476,{0,1950001,3300001,6950001,9000001,18000001,40000001},{0.05,0.1,0.2,0.23,0.33,0.4,0.45}))</f>
        <v/>
      </c>
    </row>
    <row r="2477">
      <c r="A2477" t="inlineStr">
        <is>
          <t>1万円刻み 特例あり一般12万円</t>
        </is>
      </c>
      <c r="B2477" s="18">
        <f>'4_1万円刻み'!$A$799</f>
        <v/>
      </c>
      <c r="C2477" s="19" t="n">
        <v>2026</v>
      </c>
      <c r="D2477" t="inlineStr">
        <is>
          <t>はい</t>
        </is>
      </c>
      <c r="E2477" s="18" t="n">
        <v>120000</v>
      </c>
      <c r="F2477" s="18" t="n">
        <v>0</v>
      </c>
      <c r="G2477" s="18" t="n">
        <v>0</v>
      </c>
      <c r="H2477" s="18" t="n">
        <v>0</v>
      </c>
      <c r="I2477" s="18" t="n">
        <v>0</v>
      </c>
      <c r="J2477" s="18">
        <f>ROUND(MIN(B2477/12,650000)*12*0.0915+MIN(B2477/12,1390000)*12*(0.0504+0)+B2477*0.005,0)</f>
        <v/>
      </c>
      <c r="K2477" s="18" t="n">
        <v>0</v>
      </c>
      <c r="L2477" s="18" t="n">
        <v>0</v>
      </c>
      <c r="M2477" s="18">
        <f>ROUND(IF(C2477&gt;=2026,IF(B2477&lt;741000,0,IF(B2477&lt;2191000,B2477-740000,IF(B2477&lt;2193000,1451000,IF(B2477&lt;2196000,1453000,IF(B2477&lt;2200000,1456000,IF(B2477&lt;3600000,ROUNDDOWN(B2477/4,-3)*2.8-80000,IF(B2477&lt;6600000,ROUNDDOWN(B2477/4,-3)*3.2-440000,IF(B2477&lt;8500000,ROUNDDOWN(B2477*0.9,0)-1100000,B2477-1950000)))))))),IF(B2477&lt;651000,0,IF(B2477&lt;1900000,B2477-650000,IF(B2477&lt;3600000,ROUNDDOWN(B2477/4,-3)*2.8-80000,IF(B2477&lt;6600000,ROUNDDOWN(B2477/4,-3)*3.2-440000,IF(B2477&lt;8500000,ROUNDDOWN(B2477*0.9,0)-1100000,B2477-1950000)))))),0)</f>
        <v/>
      </c>
      <c r="N2477" s="18">
        <f>IF(M2477&gt;23500000,NA(),IF(C2477&gt;=2026,IF(M2477&lt;=4890000,1040000,IF(M2477&lt;=6550000,670000,620000)),IF(M2477&lt;=1320000,950000,IF(M2477&lt;=3360000,880000,IF(M2477&lt;=4890000,680000,IF(M2477&lt;=6550000,630000,580000))))))</f>
        <v/>
      </c>
      <c r="O2477" s="18">
        <f>IF(F2477&lt;=0,IF(AND(D2477="はい",C2477&gt;=2026,C2477&lt;=2027),IF(E2477&lt;=0,0,IF(E2477&lt;=30000,E2477,IF(E2477&lt;=60000,ROUNDUP(E2477/2,0)+15000,IF(E2477&lt;=120000,ROUNDUP(E2477/4,0)+30000,60000)))),IF(E2477&lt;=0,0,IF(E2477&lt;=20000,E2477,IF(E2477&lt;=40000,ROUNDUP(E2477/2,0)+10000,IF(E2477&lt;=80000,ROUNDUP(E2477/4,0)+20000,40000))))),IF(E2477&lt;=0,IF(F2477&lt;=0,0,IF(F2477&lt;=25000,F2477,IF(F2477&lt;=50000,ROUNDUP(F2477/2,0)+12500,IF(F2477&lt;=100000,ROUNDUP(F2477/4,0)+25000,50000)))),MAX(IF(F2477&lt;=0,0,IF(F2477&lt;=25000,F2477,IF(F2477&lt;=50000,ROUNDUP(F2477/2,0)+12500,IF(F2477&lt;=100000,ROUNDUP(F2477/4,0)+25000,50000)))),MIN(IF(AND(D2477="はい",C2477&gt;=2026,C2477&lt;=2027),IF(E2477&lt;=0,0,IF(E2477&lt;=30000,E2477,IF(E2477&lt;=60000,ROUNDUP(E2477/2,0)+15000,IF(E2477&lt;=120000,ROUNDUP(E2477/4,0)+30000,60000)))),IF(E2477&lt;=0,0,IF(E2477&lt;=20000,E2477,IF(E2477&lt;=40000,ROUNDUP(E2477/2,0)+10000,IF(E2477&lt;=80000,ROUNDUP(E2477/4,0)+20000,40000)))))+IF(F2477&lt;=0,0,IF(F2477&lt;=25000,F2477,IF(F2477&lt;=50000,ROUNDUP(F2477/2,0)+12500,IF(F2477&lt;=100000,ROUNDUP(F2477/4,0)+25000,50000)))),IF(AND(D2477="はい",C2477&gt;=2026,C2477&lt;=2027),60000,40000)))))</f>
        <v/>
      </c>
      <c r="P2477" s="18">
        <f>IF(G2477&lt;=0,0,IF(G2477&lt;=20000,G2477,IF(G2477&lt;=40000,ROUNDUP(G2477/2,0)+10000,IF(G2477&lt;=80000,ROUNDUP(G2477/4,0)+20000,40000))))</f>
        <v/>
      </c>
      <c r="Q2477" s="18">
        <f>IF(I2477&lt;=0,IF(H2477&lt;=0,0,IF(H2477&lt;=20000,H2477,IF(H2477&lt;=40000,ROUNDUP(H2477/2,0)+10000,IF(H2477&lt;=80000,ROUNDUP(H2477/4,0)+20000,40000)))),IF(H2477&lt;=0,IF(I2477&lt;=0,0,IF(I2477&lt;=25000,I2477,IF(I2477&lt;=50000,ROUNDUP(I2477/2,0)+12500,IF(I2477&lt;=100000,ROUNDUP(I2477/4,0)+25000,50000)))),MAX(IF(I2477&lt;=0,0,IF(I2477&lt;=25000,I2477,IF(I2477&lt;=50000,ROUNDUP(I2477/2,0)+12500,IF(I2477&lt;=100000,ROUNDUP(I2477/4,0)+25000,50000)))),MIN(IF(H2477&lt;=0,0,IF(H2477&lt;=20000,H2477,IF(H2477&lt;=40000,ROUNDUP(H2477/2,0)+10000,IF(H2477&lt;=80000,ROUNDUP(H2477/4,0)+20000,40000))))+IF(I2477&lt;=0,0,IF(I2477&lt;=25000,I2477,IF(I2477&lt;=50000,ROUNDUP(I2477/2,0)+12500,IF(I2477&lt;=100000,ROUNDUP(I2477/4,0)+25000,50000)))),40000))))</f>
        <v/>
      </c>
      <c r="R2477" s="18">
        <f>MIN(120000,O2477+P2477+Q2477)</f>
        <v/>
      </c>
      <c r="S2477" s="18">
        <f>IF(F2477&lt;=0,IF(E2477&lt;=0,0,IF(E2477&lt;=12000,E2477,IF(E2477&lt;=32000,ROUNDUP(E2477/2,0)+6000,IF(E2477&lt;=56000,ROUNDUP(E2477/4,0)+14000,28000)))),IF(E2477&lt;=0,IF(F2477&lt;=0,0,IF(F2477&lt;=15000,F2477,IF(F2477&lt;=40000,ROUNDUP(F2477/2,0)+7500,IF(F2477&lt;=70000,ROUNDUP(F2477/4,0)+17500,35000)))),MAX(IF(F2477&lt;=0,0,IF(F2477&lt;=15000,F2477,IF(F2477&lt;=40000,ROUNDUP(F2477/2,0)+7500,IF(F2477&lt;=70000,ROUNDUP(F2477/4,0)+17500,35000)))),MIN(IF(E2477&lt;=0,0,IF(E2477&lt;=12000,E2477,IF(E2477&lt;=32000,ROUNDUP(E2477/2,0)+6000,IF(E2477&lt;=56000,ROUNDUP(E2477/4,0)+14000,28000))))+IF(F2477&lt;=0,0,IF(F2477&lt;=15000,F2477,IF(F2477&lt;=40000,ROUNDUP(F2477/2,0)+7500,IF(F2477&lt;=70000,ROUNDUP(F2477/4,0)+17500,35000)))),28000))))</f>
        <v/>
      </c>
      <c r="T2477" s="18">
        <f>IF(G2477&lt;=0,0,IF(G2477&lt;=12000,G2477,IF(G2477&lt;=32000,ROUNDUP(G2477/2,0)+6000,IF(G2477&lt;=56000,ROUNDUP(G2477/4,0)+14000,28000))))</f>
        <v/>
      </c>
      <c r="U2477" s="18">
        <f>IF(I2477&lt;=0,IF(H2477&lt;=0,0,IF(H2477&lt;=12000,H2477,IF(H2477&lt;=32000,ROUNDUP(H2477/2,0)+6000,IF(H2477&lt;=56000,ROUNDUP(H2477/4,0)+14000,28000)))),IF(H2477&lt;=0,IF(I2477&lt;=0,0,IF(I2477&lt;=15000,I2477,IF(I2477&lt;=40000,ROUNDUP(I2477/2,0)+7500,IF(I2477&lt;=70000,ROUNDUP(I2477/4,0)+17500,35000)))),MAX(IF(I2477&lt;=0,0,IF(I2477&lt;=15000,I2477,IF(I2477&lt;=40000,ROUNDUP(I2477/2,0)+7500,IF(I2477&lt;=70000,ROUNDUP(I2477/4,0)+17500,35000)))),MIN(IF(H2477&lt;=0,0,IF(H2477&lt;=12000,H2477,IF(H2477&lt;=32000,ROUNDUP(H2477/2,0)+6000,IF(H2477&lt;=56000,ROUNDUP(H2477/4,0)+14000,28000))))+IF(I2477&lt;=0,0,IF(I2477&lt;=15000,I2477,IF(I2477&lt;=40000,ROUNDUP(I2477/2,0)+7500,IF(I2477&lt;=70000,ROUNDUP(I2477/4,0)+17500,35000)))),28000))))</f>
        <v/>
      </c>
      <c r="V2477" s="18">
        <f>MIN(70000,S2477+T2477+U2477)</f>
        <v/>
      </c>
      <c r="W2477" s="18">
        <f>MAX(0,ROUNDDOWN(M2477-J2477-N2477-K2477-0,-3))</f>
        <v/>
      </c>
      <c r="X2477" s="18">
        <f>MAX(0,ROUNDDOWN(M2477-J2477-N2477-K2477-R2477,-3))</f>
        <v/>
      </c>
      <c r="Y2477" s="18">
        <f>IF(W2477&lt;=0,0,ROUNDDOWN((W2477*LOOKUP(W2477,{0,1950001,3300001,6950001,9000001,18000001,40000001},{0.05,0.1,0.2,0.23,0.33,0.4,0.45})-LOOKUP(W2477,{0,1950001,3300001,6950001,9000001,18000001,40000001},{0,97500,427500,636000,1536000,2796000,4796000}))*1.021,-2))</f>
        <v/>
      </c>
      <c r="Z2477" s="18">
        <f>IF(X2477&lt;=0,0,ROUNDDOWN((X2477*LOOKUP(X2477,{0,1950001,3300001,6950001,9000001,18000001,40000001},{0.05,0.1,0.2,0.23,0.33,0.4,0.45})-LOOKUP(X2477,{0,1950001,3300001,6950001,9000001,18000001,40000001},{0,97500,427500,636000,1536000,2796000,4796000}))*1.021,-2))</f>
        <v/>
      </c>
      <c r="AA2477" s="18">
        <f>MAX(0,ROUNDDOWN(M2477-J2477-430000-L2477-0,-3))</f>
        <v/>
      </c>
      <c r="AB2477" s="18">
        <f>MAX(0,ROUNDDOWN(M2477-J2477-430000-L2477-V2477,-3))</f>
        <v/>
      </c>
      <c r="AC2477" s="18">
        <f>IF(M2477&lt;=450000,0,MAX(0,ROUNDDOWN(AA2477*0.06-MIN(50000,AA2477)*0.03,-2))+MAX(0,ROUNDDOWN(AA2477*0.04-MIN(50000,AA2477)*0.02,-2)))</f>
        <v/>
      </c>
      <c r="AD2477" s="18">
        <f>IF(M2477&lt;=450000,0,MAX(0,ROUNDDOWN(AB2477*0.06-MIN(50000,AB2477)*0.03,-2))+MAX(0,ROUNDDOWN(AB2477*0.04-MIN(50000,AB2477)*0.02,-2)))</f>
        <v/>
      </c>
      <c r="AE2477" s="18">
        <f>Y2477-Z2477</f>
        <v/>
      </c>
      <c r="AF2477" s="18">
        <f>AC2477-AD2477</f>
        <v/>
      </c>
      <c r="AG2477" s="18">
        <f>AE2477+AF2477</f>
        <v/>
      </c>
      <c r="AH2477" s="20">
        <f>IF(W2477&lt;=0,0,LOOKUP(W2477,{0,1950001,3300001,6950001,9000001,18000001,40000001},{0.05,0.1,0.2,0.23,0.33,0.4,0.45}))</f>
        <v/>
      </c>
    </row>
    <row r="2478">
      <c r="A2478" t="inlineStr">
        <is>
          <t>1万円刻み 3区分8万円ずつ</t>
        </is>
      </c>
      <c r="B2478" s="18">
        <f>'4_1万円刻み'!$A$800</f>
        <v/>
      </c>
      <c r="C2478" s="19" t="n">
        <v>2026</v>
      </c>
      <c r="D2478" t="inlineStr">
        <is>
          <t>いいえ</t>
        </is>
      </c>
      <c r="E2478" s="18" t="n">
        <v>80000</v>
      </c>
      <c r="F2478" s="18" t="n">
        <v>0</v>
      </c>
      <c r="G2478" s="18" t="n">
        <v>80000</v>
      </c>
      <c r="H2478" s="18" t="n">
        <v>80000</v>
      </c>
      <c r="I2478" s="18" t="n">
        <v>0</v>
      </c>
      <c r="J2478" s="18">
        <f>ROUND(MIN(B2478/12,650000)*12*0.0915+MIN(B2478/12,1390000)*12*(0.0504+0)+B2478*0.005,0)</f>
        <v/>
      </c>
      <c r="K2478" s="18" t="n">
        <v>0</v>
      </c>
      <c r="L2478" s="18" t="n">
        <v>0</v>
      </c>
      <c r="M2478" s="18">
        <f>ROUND(IF(C2478&gt;=2026,IF(B2478&lt;741000,0,IF(B2478&lt;2191000,B2478-740000,IF(B2478&lt;2193000,1451000,IF(B2478&lt;2196000,1453000,IF(B2478&lt;2200000,1456000,IF(B2478&lt;3600000,ROUNDDOWN(B2478/4,-3)*2.8-80000,IF(B2478&lt;6600000,ROUNDDOWN(B2478/4,-3)*3.2-440000,IF(B2478&lt;8500000,ROUNDDOWN(B2478*0.9,0)-1100000,B2478-1950000)))))))),IF(B2478&lt;651000,0,IF(B2478&lt;1900000,B2478-650000,IF(B2478&lt;3600000,ROUNDDOWN(B2478/4,-3)*2.8-80000,IF(B2478&lt;6600000,ROUNDDOWN(B2478/4,-3)*3.2-440000,IF(B2478&lt;8500000,ROUNDDOWN(B2478*0.9,0)-1100000,B2478-1950000)))))),0)</f>
        <v/>
      </c>
      <c r="N2478" s="18">
        <f>IF(M2478&gt;23500000,NA(),IF(C2478&gt;=2026,IF(M2478&lt;=4890000,1040000,IF(M2478&lt;=6550000,670000,620000)),IF(M2478&lt;=1320000,950000,IF(M2478&lt;=3360000,880000,IF(M2478&lt;=4890000,680000,IF(M2478&lt;=6550000,630000,580000))))))</f>
        <v/>
      </c>
      <c r="O2478" s="18">
        <f>IF(F2478&lt;=0,IF(AND(D2478="はい",C2478&gt;=2026,C2478&lt;=2027),IF(E2478&lt;=0,0,IF(E2478&lt;=30000,E2478,IF(E2478&lt;=60000,ROUNDUP(E2478/2,0)+15000,IF(E2478&lt;=120000,ROUNDUP(E2478/4,0)+30000,60000)))),IF(E2478&lt;=0,0,IF(E2478&lt;=20000,E2478,IF(E2478&lt;=40000,ROUNDUP(E2478/2,0)+10000,IF(E2478&lt;=80000,ROUNDUP(E2478/4,0)+20000,40000))))),IF(E2478&lt;=0,IF(F2478&lt;=0,0,IF(F2478&lt;=25000,F2478,IF(F2478&lt;=50000,ROUNDUP(F2478/2,0)+12500,IF(F2478&lt;=100000,ROUNDUP(F2478/4,0)+25000,50000)))),MAX(IF(F2478&lt;=0,0,IF(F2478&lt;=25000,F2478,IF(F2478&lt;=50000,ROUNDUP(F2478/2,0)+12500,IF(F2478&lt;=100000,ROUNDUP(F2478/4,0)+25000,50000)))),MIN(IF(AND(D2478="はい",C2478&gt;=2026,C2478&lt;=2027),IF(E2478&lt;=0,0,IF(E2478&lt;=30000,E2478,IF(E2478&lt;=60000,ROUNDUP(E2478/2,0)+15000,IF(E2478&lt;=120000,ROUNDUP(E2478/4,0)+30000,60000)))),IF(E2478&lt;=0,0,IF(E2478&lt;=20000,E2478,IF(E2478&lt;=40000,ROUNDUP(E2478/2,0)+10000,IF(E2478&lt;=80000,ROUNDUP(E2478/4,0)+20000,40000)))))+IF(F2478&lt;=0,0,IF(F2478&lt;=25000,F2478,IF(F2478&lt;=50000,ROUNDUP(F2478/2,0)+12500,IF(F2478&lt;=100000,ROUNDUP(F2478/4,0)+25000,50000)))),IF(AND(D2478="はい",C2478&gt;=2026,C2478&lt;=2027),60000,40000)))))</f>
        <v/>
      </c>
      <c r="P2478" s="18">
        <f>IF(G2478&lt;=0,0,IF(G2478&lt;=20000,G2478,IF(G2478&lt;=40000,ROUNDUP(G2478/2,0)+10000,IF(G2478&lt;=80000,ROUNDUP(G2478/4,0)+20000,40000))))</f>
        <v/>
      </c>
      <c r="Q2478" s="18">
        <f>IF(I2478&lt;=0,IF(H2478&lt;=0,0,IF(H2478&lt;=20000,H2478,IF(H2478&lt;=40000,ROUNDUP(H2478/2,0)+10000,IF(H2478&lt;=80000,ROUNDUP(H2478/4,0)+20000,40000)))),IF(H2478&lt;=0,IF(I2478&lt;=0,0,IF(I2478&lt;=25000,I2478,IF(I2478&lt;=50000,ROUNDUP(I2478/2,0)+12500,IF(I2478&lt;=100000,ROUNDUP(I2478/4,0)+25000,50000)))),MAX(IF(I2478&lt;=0,0,IF(I2478&lt;=25000,I2478,IF(I2478&lt;=50000,ROUNDUP(I2478/2,0)+12500,IF(I2478&lt;=100000,ROUNDUP(I2478/4,0)+25000,50000)))),MIN(IF(H2478&lt;=0,0,IF(H2478&lt;=20000,H2478,IF(H2478&lt;=40000,ROUNDUP(H2478/2,0)+10000,IF(H2478&lt;=80000,ROUNDUP(H2478/4,0)+20000,40000))))+IF(I2478&lt;=0,0,IF(I2478&lt;=25000,I2478,IF(I2478&lt;=50000,ROUNDUP(I2478/2,0)+12500,IF(I2478&lt;=100000,ROUNDUP(I2478/4,0)+25000,50000)))),40000))))</f>
        <v/>
      </c>
      <c r="R2478" s="18">
        <f>MIN(120000,O2478+P2478+Q2478)</f>
        <v/>
      </c>
      <c r="S2478" s="18">
        <f>IF(F2478&lt;=0,IF(E2478&lt;=0,0,IF(E2478&lt;=12000,E2478,IF(E2478&lt;=32000,ROUNDUP(E2478/2,0)+6000,IF(E2478&lt;=56000,ROUNDUP(E2478/4,0)+14000,28000)))),IF(E2478&lt;=0,IF(F2478&lt;=0,0,IF(F2478&lt;=15000,F2478,IF(F2478&lt;=40000,ROUNDUP(F2478/2,0)+7500,IF(F2478&lt;=70000,ROUNDUP(F2478/4,0)+17500,35000)))),MAX(IF(F2478&lt;=0,0,IF(F2478&lt;=15000,F2478,IF(F2478&lt;=40000,ROUNDUP(F2478/2,0)+7500,IF(F2478&lt;=70000,ROUNDUP(F2478/4,0)+17500,35000)))),MIN(IF(E2478&lt;=0,0,IF(E2478&lt;=12000,E2478,IF(E2478&lt;=32000,ROUNDUP(E2478/2,0)+6000,IF(E2478&lt;=56000,ROUNDUP(E2478/4,0)+14000,28000))))+IF(F2478&lt;=0,0,IF(F2478&lt;=15000,F2478,IF(F2478&lt;=40000,ROUNDUP(F2478/2,0)+7500,IF(F2478&lt;=70000,ROUNDUP(F2478/4,0)+17500,35000)))),28000))))</f>
        <v/>
      </c>
      <c r="T2478" s="18">
        <f>IF(G2478&lt;=0,0,IF(G2478&lt;=12000,G2478,IF(G2478&lt;=32000,ROUNDUP(G2478/2,0)+6000,IF(G2478&lt;=56000,ROUNDUP(G2478/4,0)+14000,28000))))</f>
        <v/>
      </c>
      <c r="U2478" s="18">
        <f>IF(I2478&lt;=0,IF(H2478&lt;=0,0,IF(H2478&lt;=12000,H2478,IF(H2478&lt;=32000,ROUNDUP(H2478/2,0)+6000,IF(H2478&lt;=56000,ROUNDUP(H2478/4,0)+14000,28000)))),IF(H2478&lt;=0,IF(I2478&lt;=0,0,IF(I2478&lt;=15000,I2478,IF(I2478&lt;=40000,ROUNDUP(I2478/2,0)+7500,IF(I2478&lt;=70000,ROUNDUP(I2478/4,0)+17500,35000)))),MAX(IF(I2478&lt;=0,0,IF(I2478&lt;=15000,I2478,IF(I2478&lt;=40000,ROUNDUP(I2478/2,0)+7500,IF(I2478&lt;=70000,ROUNDUP(I2478/4,0)+17500,35000)))),MIN(IF(H2478&lt;=0,0,IF(H2478&lt;=12000,H2478,IF(H2478&lt;=32000,ROUNDUP(H2478/2,0)+6000,IF(H2478&lt;=56000,ROUNDUP(H2478/4,0)+14000,28000))))+IF(I2478&lt;=0,0,IF(I2478&lt;=15000,I2478,IF(I2478&lt;=40000,ROUNDUP(I2478/2,0)+7500,IF(I2478&lt;=70000,ROUNDUP(I2478/4,0)+17500,35000)))),28000))))</f>
        <v/>
      </c>
      <c r="V2478" s="18">
        <f>MIN(70000,S2478+T2478+U2478)</f>
        <v/>
      </c>
      <c r="W2478" s="18">
        <f>MAX(0,ROUNDDOWN(M2478-J2478-N2478-K2478-0,-3))</f>
        <v/>
      </c>
      <c r="X2478" s="18">
        <f>MAX(0,ROUNDDOWN(M2478-J2478-N2478-K2478-R2478,-3))</f>
        <v/>
      </c>
      <c r="Y2478" s="18">
        <f>IF(W2478&lt;=0,0,ROUNDDOWN((W2478*LOOKUP(W2478,{0,1950001,3300001,6950001,9000001,18000001,40000001},{0.05,0.1,0.2,0.23,0.33,0.4,0.45})-LOOKUP(W2478,{0,1950001,3300001,6950001,9000001,18000001,40000001},{0,97500,427500,636000,1536000,2796000,4796000}))*1.021,-2))</f>
        <v/>
      </c>
      <c r="Z2478" s="18">
        <f>IF(X2478&lt;=0,0,ROUNDDOWN((X2478*LOOKUP(X2478,{0,1950001,3300001,6950001,9000001,18000001,40000001},{0.05,0.1,0.2,0.23,0.33,0.4,0.45})-LOOKUP(X2478,{0,1950001,3300001,6950001,9000001,18000001,40000001},{0,97500,427500,636000,1536000,2796000,4796000}))*1.021,-2))</f>
        <v/>
      </c>
      <c r="AA2478" s="18">
        <f>MAX(0,ROUNDDOWN(M2478-J2478-430000-L2478-0,-3))</f>
        <v/>
      </c>
      <c r="AB2478" s="18">
        <f>MAX(0,ROUNDDOWN(M2478-J2478-430000-L2478-V2478,-3))</f>
        <v/>
      </c>
      <c r="AC2478" s="18">
        <f>IF(M2478&lt;=450000,0,MAX(0,ROUNDDOWN(AA2478*0.06-MIN(50000,AA2478)*0.03,-2))+MAX(0,ROUNDDOWN(AA2478*0.04-MIN(50000,AA2478)*0.02,-2)))</f>
        <v/>
      </c>
      <c r="AD2478" s="18">
        <f>IF(M2478&lt;=450000,0,MAX(0,ROUNDDOWN(AB2478*0.06-MIN(50000,AB2478)*0.03,-2))+MAX(0,ROUNDDOWN(AB2478*0.04-MIN(50000,AB2478)*0.02,-2)))</f>
        <v/>
      </c>
      <c r="AE2478" s="18">
        <f>Y2478-Z2478</f>
        <v/>
      </c>
      <c r="AF2478" s="18">
        <f>AC2478-AD2478</f>
        <v/>
      </c>
      <c r="AG2478" s="18">
        <f>AE2478+AF2478</f>
        <v/>
      </c>
      <c r="AH2478" s="20">
        <f>IF(W2478&lt;=0,0,LOOKUP(W2478,{0,1950001,3300001,6950001,9000001,18000001,40000001},{0.05,0.1,0.2,0.23,0.33,0.4,0.45}))</f>
        <v/>
      </c>
    </row>
    <row r="2479">
      <c r="A2479" t="inlineStr">
        <is>
          <t>1万円刻み 一般8万円</t>
        </is>
      </c>
      <c r="B2479" s="18">
        <f>'4_1万円刻み'!$A$800</f>
        <v/>
      </c>
      <c r="C2479" s="19" t="n">
        <v>2026</v>
      </c>
      <c r="D2479" t="inlineStr">
        <is>
          <t>いいえ</t>
        </is>
      </c>
      <c r="E2479" s="18" t="n">
        <v>80000</v>
      </c>
      <c r="F2479" s="18" t="n">
        <v>0</v>
      </c>
      <c r="G2479" s="18" t="n">
        <v>0</v>
      </c>
      <c r="H2479" s="18" t="n">
        <v>0</v>
      </c>
      <c r="I2479" s="18" t="n">
        <v>0</v>
      </c>
      <c r="J2479" s="18">
        <f>ROUND(MIN(B2479/12,650000)*12*0.0915+MIN(B2479/12,1390000)*12*(0.0504+0)+B2479*0.005,0)</f>
        <v/>
      </c>
      <c r="K2479" s="18" t="n">
        <v>0</v>
      </c>
      <c r="L2479" s="18" t="n">
        <v>0</v>
      </c>
      <c r="M2479" s="18">
        <f>ROUND(IF(C2479&gt;=2026,IF(B2479&lt;741000,0,IF(B2479&lt;2191000,B2479-740000,IF(B2479&lt;2193000,1451000,IF(B2479&lt;2196000,1453000,IF(B2479&lt;2200000,1456000,IF(B2479&lt;3600000,ROUNDDOWN(B2479/4,-3)*2.8-80000,IF(B2479&lt;6600000,ROUNDDOWN(B2479/4,-3)*3.2-440000,IF(B2479&lt;8500000,ROUNDDOWN(B2479*0.9,0)-1100000,B2479-1950000)))))))),IF(B2479&lt;651000,0,IF(B2479&lt;1900000,B2479-650000,IF(B2479&lt;3600000,ROUNDDOWN(B2479/4,-3)*2.8-80000,IF(B2479&lt;6600000,ROUNDDOWN(B2479/4,-3)*3.2-440000,IF(B2479&lt;8500000,ROUNDDOWN(B2479*0.9,0)-1100000,B2479-1950000)))))),0)</f>
        <v/>
      </c>
      <c r="N2479" s="18">
        <f>IF(M2479&gt;23500000,NA(),IF(C2479&gt;=2026,IF(M2479&lt;=4890000,1040000,IF(M2479&lt;=6550000,670000,620000)),IF(M2479&lt;=1320000,950000,IF(M2479&lt;=3360000,880000,IF(M2479&lt;=4890000,680000,IF(M2479&lt;=6550000,630000,580000))))))</f>
        <v/>
      </c>
      <c r="O2479" s="18">
        <f>IF(F2479&lt;=0,IF(AND(D2479="はい",C2479&gt;=2026,C2479&lt;=2027),IF(E2479&lt;=0,0,IF(E2479&lt;=30000,E2479,IF(E2479&lt;=60000,ROUNDUP(E2479/2,0)+15000,IF(E2479&lt;=120000,ROUNDUP(E2479/4,0)+30000,60000)))),IF(E2479&lt;=0,0,IF(E2479&lt;=20000,E2479,IF(E2479&lt;=40000,ROUNDUP(E2479/2,0)+10000,IF(E2479&lt;=80000,ROUNDUP(E2479/4,0)+20000,40000))))),IF(E2479&lt;=0,IF(F2479&lt;=0,0,IF(F2479&lt;=25000,F2479,IF(F2479&lt;=50000,ROUNDUP(F2479/2,0)+12500,IF(F2479&lt;=100000,ROUNDUP(F2479/4,0)+25000,50000)))),MAX(IF(F2479&lt;=0,0,IF(F2479&lt;=25000,F2479,IF(F2479&lt;=50000,ROUNDUP(F2479/2,0)+12500,IF(F2479&lt;=100000,ROUNDUP(F2479/4,0)+25000,50000)))),MIN(IF(AND(D2479="はい",C2479&gt;=2026,C2479&lt;=2027),IF(E2479&lt;=0,0,IF(E2479&lt;=30000,E2479,IF(E2479&lt;=60000,ROUNDUP(E2479/2,0)+15000,IF(E2479&lt;=120000,ROUNDUP(E2479/4,0)+30000,60000)))),IF(E2479&lt;=0,0,IF(E2479&lt;=20000,E2479,IF(E2479&lt;=40000,ROUNDUP(E2479/2,0)+10000,IF(E2479&lt;=80000,ROUNDUP(E2479/4,0)+20000,40000)))))+IF(F2479&lt;=0,0,IF(F2479&lt;=25000,F2479,IF(F2479&lt;=50000,ROUNDUP(F2479/2,0)+12500,IF(F2479&lt;=100000,ROUNDUP(F2479/4,0)+25000,50000)))),IF(AND(D2479="はい",C2479&gt;=2026,C2479&lt;=2027),60000,40000)))))</f>
        <v/>
      </c>
      <c r="P2479" s="18">
        <f>IF(G2479&lt;=0,0,IF(G2479&lt;=20000,G2479,IF(G2479&lt;=40000,ROUNDUP(G2479/2,0)+10000,IF(G2479&lt;=80000,ROUNDUP(G2479/4,0)+20000,40000))))</f>
        <v/>
      </c>
      <c r="Q2479" s="18">
        <f>IF(I2479&lt;=0,IF(H2479&lt;=0,0,IF(H2479&lt;=20000,H2479,IF(H2479&lt;=40000,ROUNDUP(H2479/2,0)+10000,IF(H2479&lt;=80000,ROUNDUP(H2479/4,0)+20000,40000)))),IF(H2479&lt;=0,IF(I2479&lt;=0,0,IF(I2479&lt;=25000,I2479,IF(I2479&lt;=50000,ROUNDUP(I2479/2,0)+12500,IF(I2479&lt;=100000,ROUNDUP(I2479/4,0)+25000,50000)))),MAX(IF(I2479&lt;=0,0,IF(I2479&lt;=25000,I2479,IF(I2479&lt;=50000,ROUNDUP(I2479/2,0)+12500,IF(I2479&lt;=100000,ROUNDUP(I2479/4,0)+25000,50000)))),MIN(IF(H2479&lt;=0,0,IF(H2479&lt;=20000,H2479,IF(H2479&lt;=40000,ROUNDUP(H2479/2,0)+10000,IF(H2479&lt;=80000,ROUNDUP(H2479/4,0)+20000,40000))))+IF(I2479&lt;=0,0,IF(I2479&lt;=25000,I2479,IF(I2479&lt;=50000,ROUNDUP(I2479/2,0)+12500,IF(I2479&lt;=100000,ROUNDUP(I2479/4,0)+25000,50000)))),40000))))</f>
        <v/>
      </c>
      <c r="R2479" s="18">
        <f>MIN(120000,O2479+P2479+Q2479)</f>
        <v/>
      </c>
      <c r="S2479" s="18">
        <f>IF(F2479&lt;=0,IF(E2479&lt;=0,0,IF(E2479&lt;=12000,E2479,IF(E2479&lt;=32000,ROUNDUP(E2479/2,0)+6000,IF(E2479&lt;=56000,ROUNDUP(E2479/4,0)+14000,28000)))),IF(E2479&lt;=0,IF(F2479&lt;=0,0,IF(F2479&lt;=15000,F2479,IF(F2479&lt;=40000,ROUNDUP(F2479/2,0)+7500,IF(F2479&lt;=70000,ROUNDUP(F2479/4,0)+17500,35000)))),MAX(IF(F2479&lt;=0,0,IF(F2479&lt;=15000,F2479,IF(F2479&lt;=40000,ROUNDUP(F2479/2,0)+7500,IF(F2479&lt;=70000,ROUNDUP(F2479/4,0)+17500,35000)))),MIN(IF(E2479&lt;=0,0,IF(E2479&lt;=12000,E2479,IF(E2479&lt;=32000,ROUNDUP(E2479/2,0)+6000,IF(E2479&lt;=56000,ROUNDUP(E2479/4,0)+14000,28000))))+IF(F2479&lt;=0,0,IF(F2479&lt;=15000,F2479,IF(F2479&lt;=40000,ROUNDUP(F2479/2,0)+7500,IF(F2479&lt;=70000,ROUNDUP(F2479/4,0)+17500,35000)))),28000))))</f>
        <v/>
      </c>
      <c r="T2479" s="18">
        <f>IF(G2479&lt;=0,0,IF(G2479&lt;=12000,G2479,IF(G2479&lt;=32000,ROUNDUP(G2479/2,0)+6000,IF(G2479&lt;=56000,ROUNDUP(G2479/4,0)+14000,28000))))</f>
        <v/>
      </c>
      <c r="U2479" s="18">
        <f>IF(I2479&lt;=0,IF(H2479&lt;=0,0,IF(H2479&lt;=12000,H2479,IF(H2479&lt;=32000,ROUNDUP(H2479/2,0)+6000,IF(H2479&lt;=56000,ROUNDUP(H2479/4,0)+14000,28000)))),IF(H2479&lt;=0,IF(I2479&lt;=0,0,IF(I2479&lt;=15000,I2479,IF(I2479&lt;=40000,ROUNDUP(I2479/2,0)+7500,IF(I2479&lt;=70000,ROUNDUP(I2479/4,0)+17500,35000)))),MAX(IF(I2479&lt;=0,0,IF(I2479&lt;=15000,I2479,IF(I2479&lt;=40000,ROUNDUP(I2479/2,0)+7500,IF(I2479&lt;=70000,ROUNDUP(I2479/4,0)+17500,35000)))),MIN(IF(H2479&lt;=0,0,IF(H2479&lt;=12000,H2479,IF(H2479&lt;=32000,ROUNDUP(H2479/2,0)+6000,IF(H2479&lt;=56000,ROUNDUP(H2479/4,0)+14000,28000))))+IF(I2479&lt;=0,0,IF(I2479&lt;=15000,I2479,IF(I2479&lt;=40000,ROUNDUP(I2479/2,0)+7500,IF(I2479&lt;=70000,ROUNDUP(I2479/4,0)+17500,35000)))),28000))))</f>
        <v/>
      </c>
      <c r="V2479" s="18">
        <f>MIN(70000,S2479+T2479+U2479)</f>
        <v/>
      </c>
      <c r="W2479" s="18">
        <f>MAX(0,ROUNDDOWN(M2479-J2479-N2479-K2479-0,-3))</f>
        <v/>
      </c>
      <c r="X2479" s="18">
        <f>MAX(0,ROUNDDOWN(M2479-J2479-N2479-K2479-R2479,-3))</f>
        <v/>
      </c>
      <c r="Y2479" s="18">
        <f>IF(W2479&lt;=0,0,ROUNDDOWN((W2479*LOOKUP(W2479,{0,1950001,3300001,6950001,9000001,18000001,40000001},{0.05,0.1,0.2,0.23,0.33,0.4,0.45})-LOOKUP(W2479,{0,1950001,3300001,6950001,9000001,18000001,40000001},{0,97500,427500,636000,1536000,2796000,4796000}))*1.021,-2))</f>
        <v/>
      </c>
      <c r="Z2479" s="18">
        <f>IF(X2479&lt;=0,0,ROUNDDOWN((X2479*LOOKUP(X2479,{0,1950001,3300001,6950001,9000001,18000001,40000001},{0.05,0.1,0.2,0.23,0.33,0.4,0.45})-LOOKUP(X2479,{0,1950001,3300001,6950001,9000001,18000001,40000001},{0,97500,427500,636000,1536000,2796000,4796000}))*1.021,-2))</f>
        <v/>
      </c>
      <c r="AA2479" s="18">
        <f>MAX(0,ROUNDDOWN(M2479-J2479-430000-L2479-0,-3))</f>
        <v/>
      </c>
      <c r="AB2479" s="18">
        <f>MAX(0,ROUNDDOWN(M2479-J2479-430000-L2479-V2479,-3))</f>
        <v/>
      </c>
      <c r="AC2479" s="18">
        <f>IF(M2479&lt;=450000,0,MAX(0,ROUNDDOWN(AA2479*0.06-MIN(50000,AA2479)*0.03,-2))+MAX(0,ROUNDDOWN(AA2479*0.04-MIN(50000,AA2479)*0.02,-2)))</f>
        <v/>
      </c>
      <c r="AD2479" s="18">
        <f>IF(M2479&lt;=450000,0,MAX(0,ROUNDDOWN(AB2479*0.06-MIN(50000,AB2479)*0.03,-2))+MAX(0,ROUNDDOWN(AB2479*0.04-MIN(50000,AB2479)*0.02,-2)))</f>
        <v/>
      </c>
      <c r="AE2479" s="18">
        <f>Y2479-Z2479</f>
        <v/>
      </c>
      <c r="AF2479" s="18">
        <f>AC2479-AD2479</f>
        <v/>
      </c>
      <c r="AG2479" s="18">
        <f>AE2479+AF2479</f>
        <v/>
      </c>
      <c r="AH2479" s="20">
        <f>IF(W2479&lt;=0,0,LOOKUP(W2479,{0,1950001,3300001,6950001,9000001,18000001,40000001},{0.05,0.1,0.2,0.23,0.33,0.4,0.45}))</f>
        <v/>
      </c>
    </row>
    <row r="2480">
      <c r="A2480" t="inlineStr">
        <is>
          <t>1万円刻み 特例あり一般12万円</t>
        </is>
      </c>
      <c r="B2480" s="18">
        <f>'4_1万円刻み'!$A$800</f>
        <v/>
      </c>
      <c r="C2480" s="19" t="n">
        <v>2026</v>
      </c>
      <c r="D2480" t="inlineStr">
        <is>
          <t>はい</t>
        </is>
      </c>
      <c r="E2480" s="18" t="n">
        <v>120000</v>
      </c>
      <c r="F2480" s="18" t="n">
        <v>0</v>
      </c>
      <c r="G2480" s="18" t="n">
        <v>0</v>
      </c>
      <c r="H2480" s="18" t="n">
        <v>0</v>
      </c>
      <c r="I2480" s="18" t="n">
        <v>0</v>
      </c>
      <c r="J2480" s="18">
        <f>ROUND(MIN(B2480/12,650000)*12*0.0915+MIN(B2480/12,1390000)*12*(0.0504+0)+B2480*0.005,0)</f>
        <v/>
      </c>
      <c r="K2480" s="18" t="n">
        <v>0</v>
      </c>
      <c r="L2480" s="18" t="n">
        <v>0</v>
      </c>
      <c r="M2480" s="18">
        <f>ROUND(IF(C2480&gt;=2026,IF(B2480&lt;741000,0,IF(B2480&lt;2191000,B2480-740000,IF(B2480&lt;2193000,1451000,IF(B2480&lt;2196000,1453000,IF(B2480&lt;2200000,1456000,IF(B2480&lt;3600000,ROUNDDOWN(B2480/4,-3)*2.8-80000,IF(B2480&lt;6600000,ROUNDDOWN(B2480/4,-3)*3.2-440000,IF(B2480&lt;8500000,ROUNDDOWN(B2480*0.9,0)-1100000,B2480-1950000)))))))),IF(B2480&lt;651000,0,IF(B2480&lt;1900000,B2480-650000,IF(B2480&lt;3600000,ROUNDDOWN(B2480/4,-3)*2.8-80000,IF(B2480&lt;6600000,ROUNDDOWN(B2480/4,-3)*3.2-440000,IF(B2480&lt;8500000,ROUNDDOWN(B2480*0.9,0)-1100000,B2480-1950000)))))),0)</f>
        <v/>
      </c>
      <c r="N2480" s="18">
        <f>IF(M2480&gt;23500000,NA(),IF(C2480&gt;=2026,IF(M2480&lt;=4890000,1040000,IF(M2480&lt;=6550000,670000,620000)),IF(M2480&lt;=1320000,950000,IF(M2480&lt;=3360000,880000,IF(M2480&lt;=4890000,680000,IF(M2480&lt;=6550000,630000,580000))))))</f>
        <v/>
      </c>
      <c r="O2480" s="18">
        <f>IF(F2480&lt;=0,IF(AND(D2480="はい",C2480&gt;=2026,C2480&lt;=2027),IF(E2480&lt;=0,0,IF(E2480&lt;=30000,E2480,IF(E2480&lt;=60000,ROUNDUP(E2480/2,0)+15000,IF(E2480&lt;=120000,ROUNDUP(E2480/4,0)+30000,60000)))),IF(E2480&lt;=0,0,IF(E2480&lt;=20000,E2480,IF(E2480&lt;=40000,ROUNDUP(E2480/2,0)+10000,IF(E2480&lt;=80000,ROUNDUP(E2480/4,0)+20000,40000))))),IF(E2480&lt;=0,IF(F2480&lt;=0,0,IF(F2480&lt;=25000,F2480,IF(F2480&lt;=50000,ROUNDUP(F2480/2,0)+12500,IF(F2480&lt;=100000,ROUNDUP(F2480/4,0)+25000,50000)))),MAX(IF(F2480&lt;=0,0,IF(F2480&lt;=25000,F2480,IF(F2480&lt;=50000,ROUNDUP(F2480/2,0)+12500,IF(F2480&lt;=100000,ROUNDUP(F2480/4,0)+25000,50000)))),MIN(IF(AND(D2480="はい",C2480&gt;=2026,C2480&lt;=2027),IF(E2480&lt;=0,0,IF(E2480&lt;=30000,E2480,IF(E2480&lt;=60000,ROUNDUP(E2480/2,0)+15000,IF(E2480&lt;=120000,ROUNDUP(E2480/4,0)+30000,60000)))),IF(E2480&lt;=0,0,IF(E2480&lt;=20000,E2480,IF(E2480&lt;=40000,ROUNDUP(E2480/2,0)+10000,IF(E2480&lt;=80000,ROUNDUP(E2480/4,0)+20000,40000)))))+IF(F2480&lt;=0,0,IF(F2480&lt;=25000,F2480,IF(F2480&lt;=50000,ROUNDUP(F2480/2,0)+12500,IF(F2480&lt;=100000,ROUNDUP(F2480/4,0)+25000,50000)))),IF(AND(D2480="はい",C2480&gt;=2026,C2480&lt;=2027),60000,40000)))))</f>
        <v/>
      </c>
      <c r="P2480" s="18">
        <f>IF(G2480&lt;=0,0,IF(G2480&lt;=20000,G2480,IF(G2480&lt;=40000,ROUNDUP(G2480/2,0)+10000,IF(G2480&lt;=80000,ROUNDUP(G2480/4,0)+20000,40000))))</f>
        <v/>
      </c>
      <c r="Q2480" s="18">
        <f>IF(I2480&lt;=0,IF(H2480&lt;=0,0,IF(H2480&lt;=20000,H2480,IF(H2480&lt;=40000,ROUNDUP(H2480/2,0)+10000,IF(H2480&lt;=80000,ROUNDUP(H2480/4,0)+20000,40000)))),IF(H2480&lt;=0,IF(I2480&lt;=0,0,IF(I2480&lt;=25000,I2480,IF(I2480&lt;=50000,ROUNDUP(I2480/2,0)+12500,IF(I2480&lt;=100000,ROUNDUP(I2480/4,0)+25000,50000)))),MAX(IF(I2480&lt;=0,0,IF(I2480&lt;=25000,I2480,IF(I2480&lt;=50000,ROUNDUP(I2480/2,0)+12500,IF(I2480&lt;=100000,ROUNDUP(I2480/4,0)+25000,50000)))),MIN(IF(H2480&lt;=0,0,IF(H2480&lt;=20000,H2480,IF(H2480&lt;=40000,ROUNDUP(H2480/2,0)+10000,IF(H2480&lt;=80000,ROUNDUP(H2480/4,0)+20000,40000))))+IF(I2480&lt;=0,0,IF(I2480&lt;=25000,I2480,IF(I2480&lt;=50000,ROUNDUP(I2480/2,0)+12500,IF(I2480&lt;=100000,ROUNDUP(I2480/4,0)+25000,50000)))),40000))))</f>
        <v/>
      </c>
      <c r="R2480" s="18">
        <f>MIN(120000,O2480+P2480+Q2480)</f>
        <v/>
      </c>
      <c r="S2480" s="18">
        <f>IF(F2480&lt;=0,IF(E2480&lt;=0,0,IF(E2480&lt;=12000,E2480,IF(E2480&lt;=32000,ROUNDUP(E2480/2,0)+6000,IF(E2480&lt;=56000,ROUNDUP(E2480/4,0)+14000,28000)))),IF(E2480&lt;=0,IF(F2480&lt;=0,0,IF(F2480&lt;=15000,F2480,IF(F2480&lt;=40000,ROUNDUP(F2480/2,0)+7500,IF(F2480&lt;=70000,ROUNDUP(F2480/4,0)+17500,35000)))),MAX(IF(F2480&lt;=0,0,IF(F2480&lt;=15000,F2480,IF(F2480&lt;=40000,ROUNDUP(F2480/2,0)+7500,IF(F2480&lt;=70000,ROUNDUP(F2480/4,0)+17500,35000)))),MIN(IF(E2480&lt;=0,0,IF(E2480&lt;=12000,E2480,IF(E2480&lt;=32000,ROUNDUP(E2480/2,0)+6000,IF(E2480&lt;=56000,ROUNDUP(E2480/4,0)+14000,28000))))+IF(F2480&lt;=0,0,IF(F2480&lt;=15000,F2480,IF(F2480&lt;=40000,ROUNDUP(F2480/2,0)+7500,IF(F2480&lt;=70000,ROUNDUP(F2480/4,0)+17500,35000)))),28000))))</f>
        <v/>
      </c>
      <c r="T2480" s="18">
        <f>IF(G2480&lt;=0,0,IF(G2480&lt;=12000,G2480,IF(G2480&lt;=32000,ROUNDUP(G2480/2,0)+6000,IF(G2480&lt;=56000,ROUNDUP(G2480/4,0)+14000,28000))))</f>
        <v/>
      </c>
      <c r="U2480" s="18">
        <f>IF(I2480&lt;=0,IF(H2480&lt;=0,0,IF(H2480&lt;=12000,H2480,IF(H2480&lt;=32000,ROUNDUP(H2480/2,0)+6000,IF(H2480&lt;=56000,ROUNDUP(H2480/4,0)+14000,28000)))),IF(H2480&lt;=0,IF(I2480&lt;=0,0,IF(I2480&lt;=15000,I2480,IF(I2480&lt;=40000,ROUNDUP(I2480/2,0)+7500,IF(I2480&lt;=70000,ROUNDUP(I2480/4,0)+17500,35000)))),MAX(IF(I2480&lt;=0,0,IF(I2480&lt;=15000,I2480,IF(I2480&lt;=40000,ROUNDUP(I2480/2,0)+7500,IF(I2480&lt;=70000,ROUNDUP(I2480/4,0)+17500,35000)))),MIN(IF(H2480&lt;=0,0,IF(H2480&lt;=12000,H2480,IF(H2480&lt;=32000,ROUNDUP(H2480/2,0)+6000,IF(H2480&lt;=56000,ROUNDUP(H2480/4,0)+14000,28000))))+IF(I2480&lt;=0,0,IF(I2480&lt;=15000,I2480,IF(I2480&lt;=40000,ROUNDUP(I2480/2,0)+7500,IF(I2480&lt;=70000,ROUNDUP(I2480/4,0)+17500,35000)))),28000))))</f>
        <v/>
      </c>
      <c r="V2480" s="18">
        <f>MIN(70000,S2480+T2480+U2480)</f>
        <v/>
      </c>
      <c r="W2480" s="18">
        <f>MAX(0,ROUNDDOWN(M2480-J2480-N2480-K2480-0,-3))</f>
        <v/>
      </c>
      <c r="X2480" s="18">
        <f>MAX(0,ROUNDDOWN(M2480-J2480-N2480-K2480-R2480,-3))</f>
        <v/>
      </c>
      <c r="Y2480" s="18">
        <f>IF(W2480&lt;=0,0,ROUNDDOWN((W2480*LOOKUP(W2480,{0,1950001,3300001,6950001,9000001,18000001,40000001},{0.05,0.1,0.2,0.23,0.33,0.4,0.45})-LOOKUP(W2480,{0,1950001,3300001,6950001,9000001,18000001,40000001},{0,97500,427500,636000,1536000,2796000,4796000}))*1.021,-2))</f>
        <v/>
      </c>
      <c r="Z2480" s="18">
        <f>IF(X2480&lt;=0,0,ROUNDDOWN((X2480*LOOKUP(X2480,{0,1950001,3300001,6950001,9000001,18000001,40000001},{0.05,0.1,0.2,0.23,0.33,0.4,0.45})-LOOKUP(X2480,{0,1950001,3300001,6950001,9000001,18000001,40000001},{0,97500,427500,636000,1536000,2796000,4796000}))*1.021,-2))</f>
        <v/>
      </c>
      <c r="AA2480" s="18">
        <f>MAX(0,ROUNDDOWN(M2480-J2480-430000-L2480-0,-3))</f>
        <v/>
      </c>
      <c r="AB2480" s="18">
        <f>MAX(0,ROUNDDOWN(M2480-J2480-430000-L2480-V2480,-3))</f>
        <v/>
      </c>
      <c r="AC2480" s="18">
        <f>IF(M2480&lt;=450000,0,MAX(0,ROUNDDOWN(AA2480*0.06-MIN(50000,AA2480)*0.03,-2))+MAX(0,ROUNDDOWN(AA2480*0.04-MIN(50000,AA2480)*0.02,-2)))</f>
        <v/>
      </c>
      <c r="AD2480" s="18">
        <f>IF(M2480&lt;=450000,0,MAX(0,ROUNDDOWN(AB2480*0.06-MIN(50000,AB2480)*0.03,-2))+MAX(0,ROUNDDOWN(AB2480*0.04-MIN(50000,AB2480)*0.02,-2)))</f>
        <v/>
      </c>
      <c r="AE2480" s="18">
        <f>Y2480-Z2480</f>
        <v/>
      </c>
      <c r="AF2480" s="18">
        <f>AC2480-AD2480</f>
        <v/>
      </c>
      <c r="AG2480" s="18">
        <f>AE2480+AF2480</f>
        <v/>
      </c>
      <c r="AH2480" s="20">
        <f>IF(W2480&lt;=0,0,LOOKUP(W2480,{0,1950001,3300001,6950001,9000001,18000001,40000001},{0.05,0.1,0.2,0.23,0.33,0.4,0.45}))</f>
        <v/>
      </c>
    </row>
    <row r="2481">
      <c r="A2481" t="inlineStr">
        <is>
          <t>1万円刻み 3区分8万円ずつ</t>
        </is>
      </c>
      <c r="B2481" s="18">
        <f>'4_1万円刻み'!$A$801</f>
        <v/>
      </c>
      <c r="C2481" s="19" t="n">
        <v>2026</v>
      </c>
      <c r="D2481" t="inlineStr">
        <is>
          <t>いいえ</t>
        </is>
      </c>
      <c r="E2481" s="18" t="n">
        <v>80000</v>
      </c>
      <c r="F2481" s="18" t="n">
        <v>0</v>
      </c>
      <c r="G2481" s="18" t="n">
        <v>80000</v>
      </c>
      <c r="H2481" s="18" t="n">
        <v>80000</v>
      </c>
      <c r="I2481" s="18" t="n">
        <v>0</v>
      </c>
      <c r="J2481" s="18">
        <f>ROUND(MIN(B2481/12,650000)*12*0.0915+MIN(B2481/12,1390000)*12*(0.0504+0)+B2481*0.005,0)</f>
        <v/>
      </c>
      <c r="K2481" s="18" t="n">
        <v>0</v>
      </c>
      <c r="L2481" s="18" t="n">
        <v>0</v>
      </c>
      <c r="M2481" s="18">
        <f>ROUND(IF(C2481&gt;=2026,IF(B2481&lt;741000,0,IF(B2481&lt;2191000,B2481-740000,IF(B2481&lt;2193000,1451000,IF(B2481&lt;2196000,1453000,IF(B2481&lt;2200000,1456000,IF(B2481&lt;3600000,ROUNDDOWN(B2481/4,-3)*2.8-80000,IF(B2481&lt;6600000,ROUNDDOWN(B2481/4,-3)*3.2-440000,IF(B2481&lt;8500000,ROUNDDOWN(B2481*0.9,0)-1100000,B2481-1950000)))))))),IF(B2481&lt;651000,0,IF(B2481&lt;1900000,B2481-650000,IF(B2481&lt;3600000,ROUNDDOWN(B2481/4,-3)*2.8-80000,IF(B2481&lt;6600000,ROUNDDOWN(B2481/4,-3)*3.2-440000,IF(B2481&lt;8500000,ROUNDDOWN(B2481*0.9,0)-1100000,B2481-1950000)))))),0)</f>
        <v/>
      </c>
      <c r="N2481" s="18">
        <f>IF(M2481&gt;23500000,NA(),IF(C2481&gt;=2026,IF(M2481&lt;=4890000,1040000,IF(M2481&lt;=6550000,670000,620000)),IF(M2481&lt;=1320000,950000,IF(M2481&lt;=3360000,880000,IF(M2481&lt;=4890000,680000,IF(M2481&lt;=6550000,630000,580000))))))</f>
        <v/>
      </c>
      <c r="O2481" s="18">
        <f>IF(F2481&lt;=0,IF(AND(D2481="はい",C2481&gt;=2026,C2481&lt;=2027),IF(E2481&lt;=0,0,IF(E2481&lt;=30000,E2481,IF(E2481&lt;=60000,ROUNDUP(E2481/2,0)+15000,IF(E2481&lt;=120000,ROUNDUP(E2481/4,0)+30000,60000)))),IF(E2481&lt;=0,0,IF(E2481&lt;=20000,E2481,IF(E2481&lt;=40000,ROUNDUP(E2481/2,0)+10000,IF(E2481&lt;=80000,ROUNDUP(E2481/4,0)+20000,40000))))),IF(E2481&lt;=0,IF(F2481&lt;=0,0,IF(F2481&lt;=25000,F2481,IF(F2481&lt;=50000,ROUNDUP(F2481/2,0)+12500,IF(F2481&lt;=100000,ROUNDUP(F2481/4,0)+25000,50000)))),MAX(IF(F2481&lt;=0,0,IF(F2481&lt;=25000,F2481,IF(F2481&lt;=50000,ROUNDUP(F2481/2,0)+12500,IF(F2481&lt;=100000,ROUNDUP(F2481/4,0)+25000,50000)))),MIN(IF(AND(D2481="はい",C2481&gt;=2026,C2481&lt;=2027),IF(E2481&lt;=0,0,IF(E2481&lt;=30000,E2481,IF(E2481&lt;=60000,ROUNDUP(E2481/2,0)+15000,IF(E2481&lt;=120000,ROUNDUP(E2481/4,0)+30000,60000)))),IF(E2481&lt;=0,0,IF(E2481&lt;=20000,E2481,IF(E2481&lt;=40000,ROUNDUP(E2481/2,0)+10000,IF(E2481&lt;=80000,ROUNDUP(E2481/4,0)+20000,40000)))))+IF(F2481&lt;=0,0,IF(F2481&lt;=25000,F2481,IF(F2481&lt;=50000,ROUNDUP(F2481/2,0)+12500,IF(F2481&lt;=100000,ROUNDUP(F2481/4,0)+25000,50000)))),IF(AND(D2481="はい",C2481&gt;=2026,C2481&lt;=2027),60000,40000)))))</f>
        <v/>
      </c>
      <c r="P2481" s="18">
        <f>IF(G2481&lt;=0,0,IF(G2481&lt;=20000,G2481,IF(G2481&lt;=40000,ROUNDUP(G2481/2,0)+10000,IF(G2481&lt;=80000,ROUNDUP(G2481/4,0)+20000,40000))))</f>
        <v/>
      </c>
      <c r="Q2481" s="18">
        <f>IF(I2481&lt;=0,IF(H2481&lt;=0,0,IF(H2481&lt;=20000,H2481,IF(H2481&lt;=40000,ROUNDUP(H2481/2,0)+10000,IF(H2481&lt;=80000,ROUNDUP(H2481/4,0)+20000,40000)))),IF(H2481&lt;=0,IF(I2481&lt;=0,0,IF(I2481&lt;=25000,I2481,IF(I2481&lt;=50000,ROUNDUP(I2481/2,0)+12500,IF(I2481&lt;=100000,ROUNDUP(I2481/4,0)+25000,50000)))),MAX(IF(I2481&lt;=0,0,IF(I2481&lt;=25000,I2481,IF(I2481&lt;=50000,ROUNDUP(I2481/2,0)+12500,IF(I2481&lt;=100000,ROUNDUP(I2481/4,0)+25000,50000)))),MIN(IF(H2481&lt;=0,0,IF(H2481&lt;=20000,H2481,IF(H2481&lt;=40000,ROUNDUP(H2481/2,0)+10000,IF(H2481&lt;=80000,ROUNDUP(H2481/4,0)+20000,40000))))+IF(I2481&lt;=0,0,IF(I2481&lt;=25000,I2481,IF(I2481&lt;=50000,ROUNDUP(I2481/2,0)+12500,IF(I2481&lt;=100000,ROUNDUP(I2481/4,0)+25000,50000)))),40000))))</f>
        <v/>
      </c>
      <c r="R2481" s="18">
        <f>MIN(120000,O2481+P2481+Q2481)</f>
        <v/>
      </c>
      <c r="S2481" s="18">
        <f>IF(F2481&lt;=0,IF(E2481&lt;=0,0,IF(E2481&lt;=12000,E2481,IF(E2481&lt;=32000,ROUNDUP(E2481/2,0)+6000,IF(E2481&lt;=56000,ROUNDUP(E2481/4,0)+14000,28000)))),IF(E2481&lt;=0,IF(F2481&lt;=0,0,IF(F2481&lt;=15000,F2481,IF(F2481&lt;=40000,ROUNDUP(F2481/2,0)+7500,IF(F2481&lt;=70000,ROUNDUP(F2481/4,0)+17500,35000)))),MAX(IF(F2481&lt;=0,0,IF(F2481&lt;=15000,F2481,IF(F2481&lt;=40000,ROUNDUP(F2481/2,0)+7500,IF(F2481&lt;=70000,ROUNDUP(F2481/4,0)+17500,35000)))),MIN(IF(E2481&lt;=0,0,IF(E2481&lt;=12000,E2481,IF(E2481&lt;=32000,ROUNDUP(E2481/2,0)+6000,IF(E2481&lt;=56000,ROUNDUP(E2481/4,0)+14000,28000))))+IF(F2481&lt;=0,0,IF(F2481&lt;=15000,F2481,IF(F2481&lt;=40000,ROUNDUP(F2481/2,0)+7500,IF(F2481&lt;=70000,ROUNDUP(F2481/4,0)+17500,35000)))),28000))))</f>
        <v/>
      </c>
      <c r="T2481" s="18">
        <f>IF(G2481&lt;=0,0,IF(G2481&lt;=12000,G2481,IF(G2481&lt;=32000,ROUNDUP(G2481/2,0)+6000,IF(G2481&lt;=56000,ROUNDUP(G2481/4,0)+14000,28000))))</f>
        <v/>
      </c>
      <c r="U2481" s="18">
        <f>IF(I2481&lt;=0,IF(H2481&lt;=0,0,IF(H2481&lt;=12000,H2481,IF(H2481&lt;=32000,ROUNDUP(H2481/2,0)+6000,IF(H2481&lt;=56000,ROUNDUP(H2481/4,0)+14000,28000)))),IF(H2481&lt;=0,IF(I2481&lt;=0,0,IF(I2481&lt;=15000,I2481,IF(I2481&lt;=40000,ROUNDUP(I2481/2,0)+7500,IF(I2481&lt;=70000,ROUNDUP(I2481/4,0)+17500,35000)))),MAX(IF(I2481&lt;=0,0,IF(I2481&lt;=15000,I2481,IF(I2481&lt;=40000,ROUNDUP(I2481/2,0)+7500,IF(I2481&lt;=70000,ROUNDUP(I2481/4,0)+17500,35000)))),MIN(IF(H2481&lt;=0,0,IF(H2481&lt;=12000,H2481,IF(H2481&lt;=32000,ROUNDUP(H2481/2,0)+6000,IF(H2481&lt;=56000,ROUNDUP(H2481/4,0)+14000,28000))))+IF(I2481&lt;=0,0,IF(I2481&lt;=15000,I2481,IF(I2481&lt;=40000,ROUNDUP(I2481/2,0)+7500,IF(I2481&lt;=70000,ROUNDUP(I2481/4,0)+17500,35000)))),28000))))</f>
        <v/>
      </c>
      <c r="V2481" s="18">
        <f>MIN(70000,S2481+T2481+U2481)</f>
        <v/>
      </c>
      <c r="W2481" s="18">
        <f>MAX(0,ROUNDDOWN(M2481-J2481-N2481-K2481-0,-3))</f>
        <v/>
      </c>
      <c r="X2481" s="18">
        <f>MAX(0,ROUNDDOWN(M2481-J2481-N2481-K2481-R2481,-3))</f>
        <v/>
      </c>
      <c r="Y2481" s="18">
        <f>IF(W2481&lt;=0,0,ROUNDDOWN((W2481*LOOKUP(W2481,{0,1950001,3300001,6950001,9000001,18000001,40000001},{0.05,0.1,0.2,0.23,0.33,0.4,0.45})-LOOKUP(W2481,{0,1950001,3300001,6950001,9000001,18000001,40000001},{0,97500,427500,636000,1536000,2796000,4796000}))*1.021,-2))</f>
        <v/>
      </c>
      <c r="Z2481" s="18">
        <f>IF(X2481&lt;=0,0,ROUNDDOWN((X2481*LOOKUP(X2481,{0,1950001,3300001,6950001,9000001,18000001,40000001},{0.05,0.1,0.2,0.23,0.33,0.4,0.45})-LOOKUP(X2481,{0,1950001,3300001,6950001,9000001,18000001,40000001},{0,97500,427500,636000,1536000,2796000,4796000}))*1.021,-2))</f>
        <v/>
      </c>
      <c r="AA2481" s="18">
        <f>MAX(0,ROUNDDOWN(M2481-J2481-430000-L2481-0,-3))</f>
        <v/>
      </c>
      <c r="AB2481" s="18">
        <f>MAX(0,ROUNDDOWN(M2481-J2481-430000-L2481-V2481,-3))</f>
        <v/>
      </c>
      <c r="AC2481" s="18">
        <f>IF(M2481&lt;=450000,0,MAX(0,ROUNDDOWN(AA2481*0.06-MIN(50000,AA2481)*0.03,-2))+MAX(0,ROUNDDOWN(AA2481*0.04-MIN(50000,AA2481)*0.02,-2)))</f>
        <v/>
      </c>
      <c r="AD2481" s="18">
        <f>IF(M2481&lt;=450000,0,MAX(0,ROUNDDOWN(AB2481*0.06-MIN(50000,AB2481)*0.03,-2))+MAX(0,ROUNDDOWN(AB2481*0.04-MIN(50000,AB2481)*0.02,-2)))</f>
        <v/>
      </c>
      <c r="AE2481" s="18">
        <f>Y2481-Z2481</f>
        <v/>
      </c>
      <c r="AF2481" s="18">
        <f>AC2481-AD2481</f>
        <v/>
      </c>
      <c r="AG2481" s="18">
        <f>AE2481+AF2481</f>
        <v/>
      </c>
      <c r="AH2481" s="20">
        <f>IF(W2481&lt;=0,0,LOOKUP(W2481,{0,1950001,3300001,6950001,9000001,18000001,40000001},{0.05,0.1,0.2,0.23,0.33,0.4,0.45}))</f>
        <v/>
      </c>
    </row>
    <row r="2482">
      <c r="A2482" t="inlineStr">
        <is>
          <t>1万円刻み 一般8万円</t>
        </is>
      </c>
      <c r="B2482" s="18">
        <f>'4_1万円刻み'!$A$801</f>
        <v/>
      </c>
      <c r="C2482" s="19" t="n">
        <v>2026</v>
      </c>
      <c r="D2482" t="inlineStr">
        <is>
          <t>いいえ</t>
        </is>
      </c>
      <c r="E2482" s="18" t="n">
        <v>80000</v>
      </c>
      <c r="F2482" s="18" t="n">
        <v>0</v>
      </c>
      <c r="G2482" s="18" t="n">
        <v>0</v>
      </c>
      <c r="H2482" s="18" t="n">
        <v>0</v>
      </c>
      <c r="I2482" s="18" t="n">
        <v>0</v>
      </c>
      <c r="J2482" s="18">
        <f>ROUND(MIN(B2482/12,650000)*12*0.0915+MIN(B2482/12,1390000)*12*(0.0504+0)+B2482*0.005,0)</f>
        <v/>
      </c>
      <c r="K2482" s="18" t="n">
        <v>0</v>
      </c>
      <c r="L2482" s="18" t="n">
        <v>0</v>
      </c>
      <c r="M2482" s="18">
        <f>ROUND(IF(C2482&gt;=2026,IF(B2482&lt;741000,0,IF(B2482&lt;2191000,B2482-740000,IF(B2482&lt;2193000,1451000,IF(B2482&lt;2196000,1453000,IF(B2482&lt;2200000,1456000,IF(B2482&lt;3600000,ROUNDDOWN(B2482/4,-3)*2.8-80000,IF(B2482&lt;6600000,ROUNDDOWN(B2482/4,-3)*3.2-440000,IF(B2482&lt;8500000,ROUNDDOWN(B2482*0.9,0)-1100000,B2482-1950000)))))))),IF(B2482&lt;651000,0,IF(B2482&lt;1900000,B2482-650000,IF(B2482&lt;3600000,ROUNDDOWN(B2482/4,-3)*2.8-80000,IF(B2482&lt;6600000,ROUNDDOWN(B2482/4,-3)*3.2-440000,IF(B2482&lt;8500000,ROUNDDOWN(B2482*0.9,0)-1100000,B2482-1950000)))))),0)</f>
        <v/>
      </c>
      <c r="N2482" s="18">
        <f>IF(M2482&gt;23500000,NA(),IF(C2482&gt;=2026,IF(M2482&lt;=4890000,1040000,IF(M2482&lt;=6550000,670000,620000)),IF(M2482&lt;=1320000,950000,IF(M2482&lt;=3360000,880000,IF(M2482&lt;=4890000,680000,IF(M2482&lt;=6550000,630000,580000))))))</f>
        <v/>
      </c>
      <c r="O2482" s="18">
        <f>IF(F2482&lt;=0,IF(AND(D2482="はい",C2482&gt;=2026,C2482&lt;=2027),IF(E2482&lt;=0,0,IF(E2482&lt;=30000,E2482,IF(E2482&lt;=60000,ROUNDUP(E2482/2,0)+15000,IF(E2482&lt;=120000,ROUNDUP(E2482/4,0)+30000,60000)))),IF(E2482&lt;=0,0,IF(E2482&lt;=20000,E2482,IF(E2482&lt;=40000,ROUNDUP(E2482/2,0)+10000,IF(E2482&lt;=80000,ROUNDUP(E2482/4,0)+20000,40000))))),IF(E2482&lt;=0,IF(F2482&lt;=0,0,IF(F2482&lt;=25000,F2482,IF(F2482&lt;=50000,ROUNDUP(F2482/2,0)+12500,IF(F2482&lt;=100000,ROUNDUP(F2482/4,0)+25000,50000)))),MAX(IF(F2482&lt;=0,0,IF(F2482&lt;=25000,F2482,IF(F2482&lt;=50000,ROUNDUP(F2482/2,0)+12500,IF(F2482&lt;=100000,ROUNDUP(F2482/4,0)+25000,50000)))),MIN(IF(AND(D2482="はい",C2482&gt;=2026,C2482&lt;=2027),IF(E2482&lt;=0,0,IF(E2482&lt;=30000,E2482,IF(E2482&lt;=60000,ROUNDUP(E2482/2,0)+15000,IF(E2482&lt;=120000,ROUNDUP(E2482/4,0)+30000,60000)))),IF(E2482&lt;=0,0,IF(E2482&lt;=20000,E2482,IF(E2482&lt;=40000,ROUNDUP(E2482/2,0)+10000,IF(E2482&lt;=80000,ROUNDUP(E2482/4,0)+20000,40000)))))+IF(F2482&lt;=0,0,IF(F2482&lt;=25000,F2482,IF(F2482&lt;=50000,ROUNDUP(F2482/2,0)+12500,IF(F2482&lt;=100000,ROUNDUP(F2482/4,0)+25000,50000)))),IF(AND(D2482="はい",C2482&gt;=2026,C2482&lt;=2027),60000,40000)))))</f>
        <v/>
      </c>
      <c r="P2482" s="18">
        <f>IF(G2482&lt;=0,0,IF(G2482&lt;=20000,G2482,IF(G2482&lt;=40000,ROUNDUP(G2482/2,0)+10000,IF(G2482&lt;=80000,ROUNDUP(G2482/4,0)+20000,40000))))</f>
        <v/>
      </c>
      <c r="Q2482" s="18">
        <f>IF(I2482&lt;=0,IF(H2482&lt;=0,0,IF(H2482&lt;=20000,H2482,IF(H2482&lt;=40000,ROUNDUP(H2482/2,0)+10000,IF(H2482&lt;=80000,ROUNDUP(H2482/4,0)+20000,40000)))),IF(H2482&lt;=0,IF(I2482&lt;=0,0,IF(I2482&lt;=25000,I2482,IF(I2482&lt;=50000,ROUNDUP(I2482/2,0)+12500,IF(I2482&lt;=100000,ROUNDUP(I2482/4,0)+25000,50000)))),MAX(IF(I2482&lt;=0,0,IF(I2482&lt;=25000,I2482,IF(I2482&lt;=50000,ROUNDUP(I2482/2,0)+12500,IF(I2482&lt;=100000,ROUNDUP(I2482/4,0)+25000,50000)))),MIN(IF(H2482&lt;=0,0,IF(H2482&lt;=20000,H2482,IF(H2482&lt;=40000,ROUNDUP(H2482/2,0)+10000,IF(H2482&lt;=80000,ROUNDUP(H2482/4,0)+20000,40000))))+IF(I2482&lt;=0,0,IF(I2482&lt;=25000,I2482,IF(I2482&lt;=50000,ROUNDUP(I2482/2,0)+12500,IF(I2482&lt;=100000,ROUNDUP(I2482/4,0)+25000,50000)))),40000))))</f>
        <v/>
      </c>
      <c r="R2482" s="18">
        <f>MIN(120000,O2482+P2482+Q2482)</f>
        <v/>
      </c>
      <c r="S2482" s="18">
        <f>IF(F2482&lt;=0,IF(E2482&lt;=0,0,IF(E2482&lt;=12000,E2482,IF(E2482&lt;=32000,ROUNDUP(E2482/2,0)+6000,IF(E2482&lt;=56000,ROUNDUP(E2482/4,0)+14000,28000)))),IF(E2482&lt;=0,IF(F2482&lt;=0,0,IF(F2482&lt;=15000,F2482,IF(F2482&lt;=40000,ROUNDUP(F2482/2,0)+7500,IF(F2482&lt;=70000,ROUNDUP(F2482/4,0)+17500,35000)))),MAX(IF(F2482&lt;=0,0,IF(F2482&lt;=15000,F2482,IF(F2482&lt;=40000,ROUNDUP(F2482/2,0)+7500,IF(F2482&lt;=70000,ROUNDUP(F2482/4,0)+17500,35000)))),MIN(IF(E2482&lt;=0,0,IF(E2482&lt;=12000,E2482,IF(E2482&lt;=32000,ROUNDUP(E2482/2,0)+6000,IF(E2482&lt;=56000,ROUNDUP(E2482/4,0)+14000,28000))))+IF(F2482&lt;=0,0,IF(F2482&lt;=15000,F2482,IF(F2482&lt;=40000,ROUNDUP(F2482/2,0)+7500,IF(F2482&lt;=70000,ROUNDUP(F2482/4,0)+17500,35000)))),28000))))</f>
        <v/>
      </c>
      <c r="T2482" s="18">
        <f>IF(G2482&lt;=0,0,IF(G2482&lt;=12000,G2482,IF(G2482&lt;=32000,ROUNDUP(G2482/2,0)+6000,IF(G2482&lt;=56000,ROUNDUP(G2482/4,0)+14000,28000))))</f>
        <v/>
      </c>
      <c r="U2482" s="18">
        <f>IF(I2482&lt;=0,IF(H2482&lt;=0,0,IF(H2482&lt;=12000,H2482,IF(H2482&lt;=32000,ROUNDUP(H2482/2,0)+6000,IF(H2482&lt;=56000,ROUNDUP(H2482/4,0)+14000,28000)))),IF(H2482&lt;=0,IF(I2482&lt;=0,0,IF(I2482&lt;=15000,I2482,IF(I2482&lt;=40000,ROUNDUP(I2482/2,0)+7500,IF(I2482&lt;=70000,ROUNDUP(I2482/4,0)+17500,35000)))),MAX(IF(I2482&lt;=0,0,IF(I2482&lt;=15000,I2482,IF(I2482&lt;=40000,ROUNDUP(I2482/2,0)+7500,IF(I2482&lt;=70000,ROUNDUP(I2482/4,0)+17500,35000)))),MIN(IF(H2482&lt;=0,0,IF(H2482&lt;=12000,H2482,IF(H2482&lt;=32000,ROUNDUP(H2482/2,0)+6000,IF(H2482&lt;=56000,ROUNDUP(H2482/4,0)+14000,28000))))+IF(I2482&lt;=0,0,IF(I2482&lt;=15000,I2482,IF(I2482&lt;=40000,ROUNDUP(I2482/2,0)+7500,IF(I2482&lt;=70000,ROUNDUP(I2482/4,0)+17500,35000)))),28000))))</f>
        <v/>
      </c>
      <c r="V2482" s="18">
        <f>MIN(70000,S2482+T2482+U2482)</f>
        <v/>
      </c>
      <c r="W2482" s="18">
        <f>MAX(0,ROUNDDOWN(M2482-J2482-N2482-K2482-0,-3))</f>
        <v/>
      </c>
      <c r="X2482" s="18">
        <f>MAX(0,ROUNDDOWN(M2482-J2482-N2482-K2482-R2482,-3))</f>
        <v/>
      </c>
      <c r="Y2482" s="18">
        <f>IF(W2482&lt;=0,0,ROUNDDOWN((W2482*LOOKUP(W2482,{0,1950001,3300001,6950001,9000001,18000001,40000001},{0.05,0.1,0.2,0.23,0.33,0.4,0.45})-LOOKUP(W2482,{0,1950001,3300001,6950001,9000001,18000001,40000001},{0,97500,427500,636000,1536000,2796000,4796000}))*1.021,-2))</f>
        <v/>
      </c>
      <c r="Z2482" s="18">
        <f>IF(X2482&lt;=0,0,ROUNDDOWN((X2482*LOOKUP(X2482,{0,1950001,3300001,6950001,9000001,18000001,40000001},{0.05,0.1,0.2,0.23,0.33,0.4,0.45})-LOOKUP(X2482,{0,1950001,3300001,6950001,9000001,18000001,40000001},{0,97500,427500,636000,1536000,2796000,4796000}))*1.021,-2))</f>
        <v/>
      </c>
      <c r="AA2482" s="18">
        <f>MAX(0,ROUNDDOWN(M2482-J2482-430000-L2482-0,-3))</f>
        <v/>
      </c>
      <c r="AB2482" s="18">
        <f>MAX(0,ROUNDDOWN(M2482-J2482-430000-L2482-V2482,-3))</f>
        <v/>
      </c>
      <c r="AC2482" s="18">
        <f>IF(M2482&lt;=450000,0,MAX(0,ROUNDDOWN(AA2482*0.06-MIN(50000,AA2482)*0.03,-2))+MAX(0,ROUNDDOWN(AA2482*0.04-MIN(50000,AA2482)*0.02,-2)))</f>
        <v/>
      </c>
      <c r="AD2482" s="18">
        <f>IF(M2482&lt;=450000,0,MAX(0,ROUNDDOWN(AB2482*0.06-MIN(50000,AB2482)*0.03,-2))+MAX(0,ROUNDDOWN(AB2482*0.04-MIN(50000,AB2482)*0.02,-2)))</f>
        <v/>
      </c>
      <c r="AE2482" s="18">
        <f>Y2482-Z2482</f>
        <v/>
      </c>
      <c r="AF2482" s="18">
        <f>AC2482-AD2482</f>
        <v/>
      </c>
      <c r="AG2482" s="18">
        <f>AE2482+AF2482</f>
        <v/>
      </c>
      <c r="AH2482" s="20">
        <f>IF(W2482&lt;=0,0,LOOKUP(W2482,{0,1950001,3300001,6950001,9000001,18000001,40000001},{0.05,0.1,0.2,0.23,0.33,0.4,0.45}))</f>
        <v/>
      </c>
    </row>
    <row r="2483">
      <c r="A2483" t="inlineStr">
        <is>
          <t>1万円刻み 特例あり一般12万円</t>
        </is>
      </c>
      <c r="B2483" s="18">
        <f>'4_1万円刻み'!$A$801</f>
        <v/>
      </c>
      <c r="C2483" s="19" t="n">
        <v>2026</v>
      </c>
      <c r="D2483" t="inlineStr">
        <is>
          <t>はい</t>
        </is>
      </c>
      <c r="E2483" s="18" t="n">
        <v>120000</v>
      </c>
      <c r="F2483" s="18" t="n">
        <v>0</v>
      </c>
      <c r="G2483" s="18" t="n">
        <v>0</v>
      </c>
      <c r="H2483" s="18" t="n">
        <v>0</v>
      </c>
      <c r="I2483" s="18" t="n">
        <v>0</v>
      </c>
      <c r="J2483" s="18">
        <f>ROUND(MIN(B2483/12,650000)*12*0.0915+MIN(B2483/12,1390000)*12*(0.0504+0)+B2483*0.005,0)</f>
        <v/>
      </c>
      <c r="K2483" s="18" t="n">
        <v>0</v>
      </c>
      <c r="L2483" s="18" t="n">
        <v>0</v>
      </c>
      <c r="M2483" s="18">
        <f>ROUND(IF(C2483&gt;=2026,IF(B2483&lt;741000,0,IF(B2483&lt;2191000,B2483-740000,IF(B2483&lt;2193000,1451000,IF(B2483&lt;2196000,1453000,IF(B2483&lt;2200000,1456000,IF(B2483&lt;3600000,ROUNDDOWN(B2483/4,-3)*2.8-80000,IF(B2483&lt;6600000,ROUNDDOWN(B2483/4,-3)*3.2-440000,IF(B2483&lt;8500000,ROUNDDOWN(B2483*0.9,0)-1100000,B2483-1950000)))))))),IF(B2483&lt;651000,0,IF(B2483&lt;1900000,B2483-650000,IF(B2483&lt;3600000,ROUNDDOWN(B2483/4,-3)*2.8-80000,IF(B2483&lt;6600000,ROUNDDOWN(B2483/4,-3)*3.2-440000,IF(B2483&lt;8500000,ROUNDDOWN(B2483*0.9,0)-1100000,B2483-1950000)))))),0)</f>
        <v/>
      </c>
      <c r="N2483" s="18">
        <f>IF(M2483&gt;23500000,NA(),IF(C2483&gt;=2026,IF(M2483&lt;=4890000,1040000,IF(M2483&lt;=6550000,670000,620000)),IF(M2483&lt;=1320000,950000,IF(M2483&lt;=3360000,880000,IF(M2483&lt;=4890000,680000,IF(M2483&lt;=6550000,630000,580000))))))</f>
        <v/>
      </c>
      <c r="O2483" s="18">
        <f>IF(F2483&lt;=0,IF(AND(D2483="はい",C2483&gt;=2026,C2483&lt;=2027),IF(E2483&lt;=0,0,IF(E2483&lt;=30000,E2483,IF(E2483&lt;=60000,ROUNDUP(E2483/2,0)+15000,IF(E2483&lt;=120000,ROUNDUP(E2483/4,0)+30000,60000)))),IF(E2483&lt;=0,0,IF(E2483&lt;=20000,E2483,IF(E2483&lt;=40000,ROUNDUP(E2483/2,0)+10000,IF(E2483&lt;=80000,ROUNDUP(E2483/4,0)+20000,40000))))),IF(E2483&lt;=0,IF(F2483&lt;=0,0,IF(F2483&lt;=25000,F2483,IF(F2483&lt;=50000,ROUNDUP(F2483/2,0)+12500,IF(F2483&lt;=100000,ROUNDUP(F2483/4,0)+25000,50000)))),MAX(IF(F2483&lt;=0,0,IF(F2483&lt;=25000,F2483,IF(F2483&lt;=50000,ROUNDUP(F2483/2,0)+12500,IF(F2483&lt;=100000,ROUNDUP(F2483/4,0)+25000,50000)))),MIN(IF(AND(D2483="はい",C2483&gt;=2026,C2483&lt;=2027),IF(E2483&lt;=0,0,IF(E2483&lt;=30000,E2483,IF(E2483&lt;=60000,ROUNDUP(E2483/2,0)+15000,IF(E2483&lt;=120000,ROUNDUP(E2483/4,0)+30000,60000)))),IF(E2483&lt;=0,0,IF(E2483&lt;=20000,E2483,IF(E2483&lt;=40000,ROUNDUP(E2483/2,0)+10000,IF(E2483&lt;=80000,ROUNDUP(E2483/4,0)+20000,40000)))))+IF(F2483&lt;=0,0,IF(F2483&lt;=25000,F2483,IF(F2483&lt;=50000,ROUNDUP(F2483/2,0)+12500,IF(F2483&lt;=100000,ROUNDUP(F2483/4,0)+25000,50000)))),IF(AND(D2483="はい",C2483&gt;=2026,C2483&lt;=2027),60000,40000)))))</f>
        <v/>
      </c>
      <c r="P2483" s="18">
        <f>IF(G2483&lt;=0,0,IF(G2483&lt;=20000,G2483,IF(G2483&lt;=40000,ROUNDUP(G2483/2,0)+10000,IF(G2483&lt;=80000,ROUNDUP(G2483/4,0)+20000,40000))))</f>
        <v/>
      </c>
      <c r="Q2483" s="18">
        <f>IF(I2483&lt;=0,IF(H2483&lt;=0,0,IF(H2483&lt;=20000,H2483,IF(H2483&lt;=40000,ROUNDUP(H2483/2,0)+10000,IF(H2483&lt;=80000,ROUNDUP(H2483/4,0)+20000,40000)))),IF(H2483&lt;=0,IF(I2483&lt;=0,0,IF(I2483&lt;=25000,I2483,IF(I2483&lt;=50000,ROUNDUP(I2483/2,0)+12500,IF(I2483&lt;=100000,ROUNDUP(I2483/4,0)+25000,50000)))),MAX(IF(I2483&lt;=0,0,IF(I2483&lt;=25000,I2483,IF(I2483&lt;=50000,ROUNDUP(I2483/2,0)+12500,IF(I2483&lt;=100000,ROUNDUP(I2483/4,0)+25000,50000)))),MIN(IF(H2483&lt;=0,0,IF(H2483&lt;=20000,H2483,IF(H2483&lt;=40000,ROUNDUP(H2483/2,0)+10000,IF(H2483&lt;=80000,ROUNDUP(H2483/4,0)+20000,40000))))+IF(I2483&lt;=0,0,IF(I2483&lt;=25000,I2483,IF(I2483&lt;=50000,ROUNDUP(I2483/2,0)+12500,IF(I2483&lt;=100000,ROUNDUP(I2483/4,0)+25000,50000)))),40000))))</f>
        <v/>
      </c>
      <c r="R2483" s="18">
        <f>MIN(120000,O2483+P2483+Q2483)</f>
        <v/>
      </c>
      <c r="S2483" s="18">
        <f>IF(F2483&lt;=0,IF(E2483&lt;=0,0,IF(E2483&lt;=12000,E2483,IF(E2483&lt;=32000,ROUNDUP(E2483/2,0)+6000,IF(E2483&lt;=56000,ROUNDUP(E2483/4,0)+14000,28000)))),IF(E2483&lt;=0,IF(F2483&lt;=0,0,IF(F2483&lt;=15000,F2483,IF(F2483&lt;=40000,ROUNDUP(F2483/2,0)+7500,IF(F2483&lt;=70000,ROUNDUP(F2483/4,0)+17500,35000)))),MAX(IF(F2483&lt;=0,0,IF(F2483&lt;=15000,F2483,IF(F2483&lt;=40000,ROUNDUP(F2483/2,0)+7500,IF(F2483&lt;=70000,ROUNDUP(F2483/4,0)+17500,35000)))),MIN(IF(E2483&lt;=0,0,IF(E2483&lt;=12000,E2483,IF(E2483&lt;=32000,ROUNDUP(E2483/2,0)+6000,IF(E2483&lt;=56000,ROUNDUP(E2483/4,0)+14000,28000))))+IF(F2483&lt;=0,0,IF(F2483&lt;=15000,F2483,IF(F2483&lt;=40000,ROUNDUP(F2483/2,0)+7500,IF(F2483&lt;=70000,ROUNDUP(F2483/4,0)+17500,35000)))),28000))))</f>
        <v/>
      </c>
      <c r="T2483" s="18">
        <f>IF(G2483&lt;=0,0,IF(G2483&lt;=12000,G2483,IF(G2483&lt;=32000,ROUNDUP(G2483/2,0)+6000,IF(G2483&lt;=56000,ROUNDUP(G2483/4,0)+14000,28000))))</f>
        <v/>
      </c>
      <c r="U2483" s="18">
        <f>IF(I2483&lt;=0,IF(H2483&lt;=0,0,IF(H2483&lt;=12000,H2483,IF(H2483&lt;=32000,ROUNDUP(H2483/2,0)+6000,IF(H2483&lt;=56000,ROUNDUP(H2483/4,0)+14000,28000)))),IF(H2483&lt;=0,IF(I2483&lt;=0,0,IF(I2483&lt;=15000,I2483,IF(I2483&lt;=40000,ROUNDUP(I2483/2,0)+7500,IF(I2483&lt;=70000,ROUNDUP(I2483/4,0)+17500,35000)))),MAX(IF(I2483&lt;=0,0,IF(I2483&lt;=15000,I2483,IF(I2483&lt;=40000,ROUNDUP(I2483/2,0)+7500,IF(I2483&lt;=70000,ROUNDUP(I2483/4,0)+17500,35000)))),MIN(IF(H2483&lt;=0,0,IF(H2483&lt;=12000,H2483,IF(H2483&lt;=32000,ROUNDUP(H2483/2,0)+6000,IF(H2483&lt;=56000,ROUNDUP(H2483/4,0)+14000,28000))))+IF(I2483&lt;=0,0,IF(I2483&lt;=15000,I2483,IF(I2483&lt;=40000,ROUNDUP(I2483/2,0)+7500,IF(I2483&lt;=70000,ROUNDUP(I2483/4,0)+17500,35000)))),28000))))</f>
        <v/>
      </c>
      <c r="V2483" s="18">
        <f>MIN(70000,S2483+T2483+U2483)</f>
        <v/>
      </c>
      <c r="W2483" s="18">
        <f>MAX(0,ROUNDDOWN(M2483-J2483-N2483-K2483-0,-3))</f>
        <v/>
      </c>
      <c r="X2483" s="18">
        <f>MAX(0,ROUNDDOWN(M2483-J2483-N2483-K2483-R2483,-3))</f>
        <v/>
      </c>
      <c r="Y2483" s="18">
        <f>IF(W2483&lt;=0,0,ROUNDDOWN((W2483*LOOKUP(W2483,{0,1950001,3300001,6950001,9000001,18000001,40000001},{0.05,0.1,0.2,0.23,0.33,0.4,0.45})-LOOKUP(W2483,{0,1950001,3300001,6950001,9000001,18000001,40000001},{0,97500,427500,636000,1536000,2796000,4796000}))*1.021,-2))</f>
        <v/>
      </c>
      <c r="Z2483" s="18">
        <f>IF(X2483&lt;=0,0,ROUNDDOWN((X2483*LOOKUP(X2483,{0,1950001,3300001,6950001,9000001,18000001,40000001},{0.05,0.1,0.2,0.23,0.33,0.4,0.45})-LOOKUP(X2483,{0,1950001,3300001,6950001,9000001,18000001,40000001},{0,97500,427500,636000,1536000,2796000,4796000}))*1.021,-2))</f>
        <v/>
      </c>
      <c r="AA2483" s="18">
        <f>MAX(0,ROUNDDOWN(M2483-J2483-430000-L2483-0,-3))</f>
        <v/>
      </c>
      <c r="AB2483" s="18">
        <f>MAX(0,ROUNDDOWN(M2483-J2483-430000-L2483-V2483,-3))</f>
        <v/>
      </c>
      <c r="AC2483" s="18">
        <f>IF(M2483&lt;=450000,0,MAX(0,ROUNDDOWN(AA2483*0.06-MIN(50000,AA2483)*0.03,-2))+MAX(0,ROUNDDOWN(AA2483*0.04-MIN(50000,AA2483)*0.02,-2)))</f>
        <v/>
      </c>
      <c r="AD2483" s="18">
        <f>IF(M2483&lt;=450000,0,MAX(0,ROUNDDOWN(AB2483*0.06-MIN(50000,AB2483)*0.03,-2))+MAX(0,ROUNDDOWN(AB2483*0.04-MIN(50000,AB2483)*0.02,-2)))</f>
        <v/>
      </c>
      <c r="AE2483" s="18">
        <f>Y2483-Z2483</f>
        <v/>
      </c>
      <c r="AF2483" s="18">
        <f>AC2483-AD2483</f>
        <v/>
      </c>
      <c r="AG2483" s="18">
        <f>AE2483+AF2483</f>
        <v/>
      </c>
      <c r="AH2483" s="20">
        <f>IF(W2483&lt;=0,0,LOOKUP(W2483,{0,1950001,3300001,6950001,9000001,18000001,40000001},{0.05,0.1,0.2,0.23,0.33,0.4,0.45}))</f>
        <v/>
      </c>
    </row>
    <row r="2484">
      <c r="A2484" t="inlineStr">
        <is>
          <t>1万円刻み 3区分8万円ずつ</t>
        </is>
      </c>
      <c r="B2484" s="18">
        <f>'4_1万円刻み'!$A$802</f>
        <v/>
      </c>
      <c r="C2484" s="19" t="n">
        <v>2026</v>
      </c>
      <c r="D2484" t="inlineStr">
        <is>
          <t>いいえ</t>
        </is>
      </c>
      <c r="E2484" s="18" t="n">
        <v>80000</v>
      </c>
      <c r="F2484" s="18" t="n">
        <v>0</v>
      </c>
      <c r="G2484" s="18" t="n">
        <v>80000</v>
      </c>
      <c r="H2484" s="18" t="n">
        <v>80000</v>
      </c>
      <c r="I2484" s="18" t="n">
        <v>0</v>
      </c>
      <c r="J2484" s="18">
        <f>ROUND(MIN(B2484/12,650000)*12*0.0915+MIN(B2484/12,1390000)*12*(0.0504+0)+B2484*0.005,0)</f>
        <v/>
      </c>
      <c r="K2484" s="18" t="n">
        <v>0</v>
      </c>
      <c r="L2484" s="18" t="n">
        <v>0</v>
      </c>
      <c r="M2484" s="18">
        <f>ROUND(IF(C2484&gt;=2026,IF(B2484&lt;741000,0,IF(B2484&lt;2191000,B2484-740000,IF(B2484&lt;2193000,1451000,IF(B2484&lt;2196000,1453000,IF(B2484&lt;2200000,1456000,IF(B2484&lt;3600000,ROUNDDOWN(B2484/4,-3)*2.8-80000,IF(B2484&lt;6600000,ROUNDDOWN(B2484/4,-3)*3.2-440000,IF(B2484&lt;8500000,ROUNDDOWN(B2484*0.9,0)-1100000,B2484-1950000)))))))),IF(B2484&lt;651000,0,IF(B2484&lt;1900000,B2484-650000,IF(B2484&lt;3600000,ROUNDDOWN(B2484/4,-3)*2.8-80000,IF(B2484&lt;6600000,ROUNDDOWN(B2484/4,-3)*3.2-440000,IF(B2484&lt;8500000,ROUNDDOWN(B2484*0.9,0)-1100000,B2484-1950000)))))),0)</f>
        <v/>
      </c>
      <c r="N2484" s="18">
        <f>IF(M2484&gt;23500000,NA(),IF(C2484&gt;=2026,IF(M2484&lt;=4890000,1040000,IF(M2484&lt;=6550000,670000,620000)),IF(M2484&lt;=1320000,950000,IF(M2484&lt;=3360000,880000,IF(M2484&lt;=4890000,680000,IF(M2484&lt;=6550000,630000,580000))))))</f>
        <v/>
      </c>
      <c r="O2484" s="18">
        <f>IF(F2484&lt;=0,IF(AND(D2484="はい",C2484&gt;=2026,C2484&lt;=2027),IF(E2484&lt;=0,0,IF(E2484&lt;=30000,E2484,IF(E2484&lt;=60000,ROUNDUP(E2484/2,0)+15000,IF(E2484&lt;=120000,ROUNDUP(E2484/4,0)+30000,60000)))),IF(E2484&lt;=0,0,IF(E2484&lt;=20000,E2484,IF(E2484&lt;=40000,ROUNDUP(E2484/2,0)+10000,IF(E2484&lt;=80000,ROUNDUP(E2484/4,0)+20000,40000))))),IF(E2484&lt;=0,IF(F2484&lt;=0,0,IF(F2484&lt;=25000,F2484,IF(F2484&lt;=50000,ROUNDUP(F2484/2,0)+12500,IF(F2484&lt;=100000,ROUNDUP(F2484/4,0)+25000,50000)))),MAX(IF(F2484&lt;=0,0,IF(F2484&lt;=25000,F2484,IF(F2484&lt;=50000,ROUNDUP(F2484/2,0)+12500,IF(F2484&lt;=100000,ROUNDUP(F2484/4,0)+25000,50000)))),MIN(IF(AND(D2484="はい",C2484&gt;=2026,C2484&lt;=2027),IF(E2484&lt;=0,0,IF(E2484&lt;=30000,E2484,IF(E2484&lt;=60000,ROUNDUP(E2484/2,0)+15000,IF(E2484&lt;=120000,ROUNDUP(E2484/4,0)+30000,60000)))),IF(E2484&lt;=0,0,IF(E2484&lt;=20000,E2484,IF(E2484&lt;=40000,ROUNDUP(E2484/2,0)+10000,IF(E2484&lt;=80000,ROUNDUP(E2484/4,0)+20000,40000)))))+IF(F2484&lt;=0,0,IF(F2484&lt;=25000,F2484,IF(F2484&lt;=50000,ROUNDUP(F2484/2,0)+12500,IF(F2484&lt;=100000,ROUNDUP(F2484/4,0)+25000,50000)))),IF(AND(D2484="はい",C2484&gt;=2026,C2484&lt;=2027),60000,40000)))))</f>
        <v/>
      </c>
      <c r="P2484" s="18">
        <f>IF(G2484&lt;=0,0,IF(G2484&lt;=20000,G2484,IF(G2484&lt;=40000,ROUNDUP(G2484/2,0)+10000,IF(G2484&lt;=80000,ROUNDUP(G2484/4,0)+20000,40000))))</f>
        <v/>
      </c>
      <c r="Q2484" s="18">
        <f>IF(I2484&lt;=0,IF(H2484&lt;=0,0,IF(H2484&lt;=20000,H2484,IF(H2484&lt;=40000,ROUNDUP(H2484/2,0)+10000,IF(H2484&lt;=80000,ROUNDUP(H2484/4,0)+20000,40000)))),IF(H2484&lt;=0,IF(I2484&lt;=0,0,IF(I2484&lt;=25000,I2484,IF(I2484&lt;=50000,ROUNDUP(I2484/2,0)+12500,IF(I2484&lt;=100000,ROUNDUP(I2484/4,0)+25000,50000)))),MAX(IF(I2484&lt;=0,0,IF(I2484&lt;=25000,I2484,IF(I2484&lt;=50000,ROUNDUP(I2484/2,0)+12500,IF(I2484&lt;=100000,ROUNDUP(I2484/4,0)+25000,50000)))),MIN(IF(H2484&lt;=0,0,IF(H2484&lt;=20000,H2484,IF(H2484&lt;=40000,ROUNDUP(H2484/2,0)+10000,IF(H2484&lt;=80000,ROUNDUP(H2484/4,0)+20000,40000))))+IF(I2484&lt;=0,0,IF(I2484&lt;=25000,I2484,IF(I2484&lt;=50000,ROUNDUP(I2484/2,0)+12500,IF(I2484&lt;=100000,ROUNDUP(I2484/4,0)+25000,50000)))),40000))))</f>
        <v/>
      </c>
      <c r="R2484" s="18">
        <f>MIN(120000,O2484+P2484+Q2484)</f>
        <v/>
      </c>
      <c r="S2484" s="18">
        <f>IF(F2484&lt;=0,IF(E2484&lt;=0,0,IF(E2484&lt;=12000,E2484,IF(E2484&lt;=32000,ROUNDUP(E2484/2,0)+6000,IF(E2484&lt;=56000,ROUNDUP(E2484/4,0)+14000,28000)))),IF(E2484&lt;=0,IF(F2484&lt;=0,0,IF(F2484&lt;=15000,F2484,IF(F2484&lt;=40000,ROUNDUP(F2484/2,0)+7500,IF(F2484&lt;=70000,ROUNDUP(F2484/4,0)+17500,35000)))),MAX(IF(F2484&lt;=0,0,IF(F2484&lt;=15000,F2484,IF(F2484&lt;=40000,ROUNDUP(F2484/2,0)+7500,IF(F2484&lt;=70000,ROUNDUP(F2484/4,0)+17500,35000)))),MIN(IF(E2484&lt;=0,0,IF(E2484&lt;=12000,E2484,IF(E2484&lt;=32000,ROUNDUP(E2484/2,0)+6000,IF(E2484&lt;=56000,ROUNDUP(E2484/4,0)+14000,28000))))+IF(F2484&lt;=0,0,IF(F2484&lt;=15000,F2484,IF(F2484&lt;=40000,ROUNDUP(F2484/2,0)+7500,IF(F2484&lt;=70000,ROUNDUP(F2484/4,0)+17500,35000)))),28000))))</f>
        <v/>
      </c>
      <c r="T2484" s="18">
        <f>IF(G2484&lt;=0,0,IF(G2484&lt;=12000,G2484,IF(G2484&lt;=32000,ROUNDUP(G2484/2,0)+6000,IF(G2484&lt;=56000,ROUNDUP(G2484/4,0)+14000,28000))))</f>
        <v/>
      </c>
      <c r="U2484" s="18">
        <f>IF(I2484&lt;=0,IF(H2484&lt;=0,0,IF(H2484&lt;=12000,H2484,IF(H2484&lt;=32000,ROUNDUP(H2484/2,0)+6000,IF(H2484&lt;=56000,ROUNDUP(H2484/4,0)+14000,28000)))),IF(H2484&lt;=0,IF(I2484&lt;=0,0,IF(I2484&lt;=15000,I2484,IF(I2484&lt;=40000,ROUNDUP(I2484/2,0)+7500,IF(I2484&lt;=70000,ROUNDUP(I2484/4,0)+17500,35000)))),MAX(IF(I2484&lt;=0,0,IF(I2484&lt;=15000,I2484,IF(I2484&lt;=40000,ROUNDUP(I2484/2,0)+7500,IF(I2484&lt;=70000,ROUNDUP(I2484/4,0)+17500,35000)))),MIN(IF(H2484&lt;=0,0,IF(H2484&lt;=12000,H2484,IF(H2484&lt;=32000,ROUNDUP(H2484/2,0)+6000,IF(H2484&lt;=56000,ROUNDUP(H2484/4,0)+14000,28000))))+IF(I2484&lt;=0,0,IF(I2484&lt;=15000,I2484,IF(I2484&lt;=40000,ROUNDUP(I2484/2,0)+7500,IF(I2484&lt;=70000,ROUNDUP(I2484/4,0)+17500,35000)))),28000))))</f>
        <v/>
      </c>
      <c r="V2484" s="18">
        <f>MIN(70000,S2484+T2484+U2484)</f>
        <v/>
      </c>
      <c r="W2484" s="18">
        <f>MAX(0,ROUNDDOWN(M2484-J2484-N2484-K2484-0,-3))</f>
        <v/>
      </c>
      <c r="X2484" s="18">
        <f>MAX(0,ROUNDDOWN(M2484-J2484-N2484-K2484-R2484,-3))</f>
        <v/>
      </c>
      <c r="Y2484" s="18">
        <f>IF(W2484&lt;=0,0,ROUNDDOWN((W2484*LOOKUP(W2484,{0,1950001,3300001,6950001,9000001,18000001,40000001},{0.05,0.1,0.2,0.23,0.33,0.4,0.45})-LOOKUP(W2484,{0,1950001,3300001,6950001,9000001,18000001,40000001},{0,97500,427500,636000,1536000,2796000,4796000}))*1.021,-2))</f>
        <v/>
      </c>
      <c r="Z2484" s="18">
        <f>IF(X2484&lt;=0,0,ROUNDDOWN((X2484*LOOKUP(X2484,{0,1950001,3300001,6950001,9000001,18000001,40000001},{0.05,0.1,0.2,0.23,0.33,0.4,0.45})-LOOKUP(X2484,{0,1950001,3300001,6950001,9000001,18000001,40000001},{0,97500,427500,636000,1536000,2796000,4796000}))*1.021,-2))</f>
        <v/>
      </c>
      <c r="AA2484" s="18">
        <f>MAX(0,ROUNDDOWN(M2484-J2484-430000-L2484-0,-3))</f>
        <v/>
      </c>
      <c r="AB2484" s="18">
        <f>MAX(0,ROUNDDOWN(M2484-J2484-430000-L2484-V2484,-3))</f>
        <v/>
      </c>
      <c r="AC2484" s="18">
        <f>IF(M2484&lt;=450000,0,MAX(0,ROUNDDOWN(AA2484*0.06-MIN(50000,AA2484)*0.03,-2))+MAX(0,ROUNDDOWN(AA2484*0.04-MIN(50000,AA2484)*0.02,-2)))</f>
        <v/>
      </c>
      <c r="AD2484" s="18">
        <f>IF(M2484&lt;=450000,0,MAX(0,ROUNDDOWN(AB2484*0.06-MIN(50000,AB2484)*0.03,-2))+MAX(0,ROUNDDOWN(AB2484*0.04-MIN(50000,AB2484)*0.02,-2)))</f>
        <v/>
      </c>
      <c r="AE2484" s="18">
        <f>Y2484-Z2484</f>
        <v/>
      </c>
      <c r="AF2484" s="18">
        <f>AC2484-AD2484</f>
        <v/>
      </c>
      <c r="AG2484" s="18">
        <f>AE2484+AF2484</f>
        <v/>
      </c>
      <c r="AH2484" s="20">
        <f>IF(W2484&lt;=0,0,LOOKUP(W2484,{0,1950001,3300001,6950001,9000001,18000001,40000001},{0.05,0.1,0.2,0.23,0.33,0.4,0.45}))</f>
        <v/>
      </c>
    </row>
    <row r="2485">
      <c r="A2485" t="inlineStr">
        <is>
          <t>1万円刻み 一般8万円</t>
        </is>
      </c>
      <c r="B2485" s="18">
        <f>'4_1万円刻み'!$A$802</f>
        <v/>
      </c>
      <c r="C2485" s="19" t="n">
        <v>2026</v>
      </c>
      <c r="D2485" t="inlineStr">
        <is>
          <t>いいえ</t>
        </is>
      </c>
      <c r="E2485" s="18" t="n">
        <v>80000</v>
      </c>
      <c r="F2485" s="18" t="n">
        <v>0</v>
      </c>
      <c r="G2485" s="18" t="n">
        <v>0</v>
      </c>
      <c r="H2485" s="18" t="n">
        <v>0</v>
      </c>
      <c r="I2485" s="18" t="n">
        <v>0</v>
      </c>
      <c r="J2485" s="18">
        <f>ROUND(MIN(B2485/12,650000)*12*0.0915+MIN(B2485/12,1390000)*12*(0.0504+0)+B2485*0.005,0)</f>
        <v/>
      </c>
      <c r="K2485" s="18" t="n">
        <v>0</v>
      </c>
      <c r="L2485" s="18" t="n">
        <v>0</v>
      </c>
      <c r="M2485" s="18">
        <f>ROUND(IF(C2485&gt;=2026,IF(B2485&lt;741000,0,IF(B2485&lt;2191000,B2485-740000,IF(B2485&lt;2193000,1451000,IF(B2485&lt;2196000,1453000,IF(B2485&lt;2200000,1456000,IF(B2485&lt;3600000,ROUNDDOWN(B2485/4,-3)*2.8-80000,IF(B2485&lt;6600000,ROUNDDOWN(B2485/4,-3)*3.2-440000,IF(B2485&lt;8500000,ROUNDDOWN(B2485*0.9,0)-1100000,B2485-1950000)))))))),IF(B2485&lt;651000,0,IF(B2485&lt;1900000,B2485-650000,IF(B2485&lt;3600000,ROUNDDOWN(B2485/4,-3)*2.8-80000,IF(B2485&lt;6600000,ROUNDDOWN(B2485/4,-3)*3.2-440000,IF(B2485&lt;8500000,ROUNDDOWN(B2485*0.9,0)-1100000,B2485-1950000)))))),0)</f>
        <v/>
      </c>
      <c r="N2485" s="18">
        <f>IF(M2485&gt;23500000,NA(),IF(C2485&gt;=2026,IF(M2485&lt;=4890000,1040000,IF(M2485&lt;=6550000,670000,620000)),IF(M2485&lt;=1320000,950000,IF(M2485&lt;=3360000,880000,IF(M2485&lt;=4890000,680000,IF(M2485&lt;=6550000,630000,580000))))))</f>
        <v/>
      </c>
      <c r="O2485" s="18">
        <f>IF(F2485&lt;=0,IF(AND(D2485="はい",C2485&gt;=2026,C2485&lt;=2027),IF(E2485&lt;=0,0,IF(E2485&lt;=30000,E2485,IF(E2485&lt;=60000,ROUNDUP(E2485/2,0)+15000,IF(E2485&lt;=120000,ROUNDUP(E2485/4,0)+30000,60000)))),IF(E2485&lt;=0,0,IF(E2485&lt;=20000,E2485,IF(E2485&lt;=40000,ROUNDUP(E2485/2,0)+10000,IF(E2485&lt;=80000,ROUNDUP(E2485/4,0)+20000,40000))))),IF(E2485&lt;=0,IF(F2485&lt;=0,0,IF(F2485&lt;=25000,F2485,IF(F2485&lt;=50000,ROUNDUP(F2485/2,0)+12500,IF(F2485&lt;=100000,ROUNDUP(F2485/4,0)+25000,50000)))),MAX(IF(F2485&lt;=0,0,IF(F2485&lt;=25000,F2485,IF(F2485&lt;=50000,ROUNDUP(F2485/2,0)+12500,IF(F2485&lt;=100000,ROUNDUP(F2485/4,0)+25000,50000)))),MIN(IF(AND(D2485="はい",C2485&gt;=2026,C2485&lt;=2027),IF(E2485&lt;=0,0,IF(E2485&lt;=30000,E2485,IF(E2485&lt;=60000,ROUNDUP(E2485/2,0)+15000,IF(E2485&lt;=120000,ROUNDUP(E2485/4,0)+30000,60000)))),IF(E2485&lt;=0,0,IF(E2485&lt;=20000,E2485,IF(E2485&lt;=40000,ROUNDUP(E2485/2,0)+10000,IF(E2485&lt;=80000,ROUNDUP(E2485/4,0)+20000,40000)))))+IF(F2485&lt;=0,0,IF(F2485&lt;=25000,F2485,IF(F2485&lt;=50000,ROUNDUP(F2485/2,0)+12500,IF(F2485&lt;=100000,ROUNDUP(F2485/4,0)+25000,50000)))),IF(AND(D2485="はい",C2485&gt;=2026,C2485&lt;=2027),60000,40000)))))</f>
        <v/>
      </c>
      <c r="P2485" s="18">
        <f>IF(G2485&lt;=0,0,IF(G2485&lt;=20000,G2485,IF(G2485&lt;=40000,ROUNDUP(G2485/2,0)+10000,IF(G2485&lt;=80000,ROUNDUP(G2485/4,0)+20000,40000))))</f>
        <v/>
      </c>
      <c r="Q2485" s="18">
        <f>IF(I2485&lt;=0,IF(H2485&lt;=0,0,IF(H2485&lt;=20000,H2485,IF(H2485&lt;=40000,ROUNDUP(H2485/2,0)+10000,IF(H2485&lt;=80000,ROUNDUP(H2485/4,0)+20000,40000)))),IF(H2485&lt;=0,IF(I2485&lt;=0,0,IF(I2485&lt;=25000,I2485,IF(I2485&lt;=50000,ROUNDUP(I2485/2,0)+12500,IF(I2485&lt;=100000,ROUNDUP(I2485/4,0)+25000,50000)))),MAX(IF(I2485&lt;=0,0,IF(I2485&lt;=25000,I2485,IF(I2485&lt;=50000,ROUNDUP(I2485/2,0)+12500,IF(I2485&lt;=100000,ROUNDUP(I2485/4,0)+25000,50000)))),MIN(IF(H2485&lt;=0,0,IF(H2485&lt;=20000,H2485,IF(H2485&lt;=40000,ROUNDUP(H2485/2,0)+10000,IF(H2485&lt;=80000,ROUNDUP(H2485/4,0)+20000,40000))))+IF(I2485&lt;=0,0,IF(I2485&lt;=25000,I2485,IF(I2485&lt;=50000,ROUNDUP(I2485/2,0)+12500,IF(I2485&lt;=100000,ROUNDUP(I2485/4,0)+25000,50000)))),40000))))</f>
        <v/>
      </c>
      <c r="R2485" s="18">
        <f>MIN(120000,O2485+P2485+Q2485)</f>
        <v/>
      </c>
      <c r="S2485" s="18">
        <f>IF(F2485&lt;=0,IF(E2485&lt;=0,0,IF(E2485&lt;=12000,E2485,IF(E2485&lt;=32000,ROUNDUP(E2485/2,0)+6000,IF(E2485&lt;=56000,ROUNDUP(E2485/4,0)+14000,28000)))),IF(E2485&lt;=0,IF(F2485&lt;=0,0,IF(F2485&lt;=15000,F2485,IF(F2485&lt;=40000,ROUNDUP(F2485/2,0)+7500,IF(F2485&lt;=70000,ROUNDUP(F2485/4,0)+17500,35000)))),MAX(IF(F2485&lt;=0,0,IF(F2485&lt;=15000,F2485,IF(F2485&lt;=40000,ROUNDUP(F2485/2,0)+7500,IF(F2485&lt;=70000,ROUNDUP(F2485/4,0)+17500,35000)))),MIN(IF(E2485&lt;=0,0,IF(E2485&lt;=12000,E2485,IF(E2485&lt;=32000,ROUNDUP(E2485/2,0)+6000,IF(E2485&lt;=56000,ROUNDUP(E2485/4,0)+14000,28000))))+IF(F2485&lt;=0,0,IF(F2485&lt;=15000,F2485,IF(F2485&lt;=40000,ROUNDUP(F2485/2,0)+7500,IF(F2485&lt;=70000,ROUNDUP(F2485/4,0)+17500,35000)))),28000))))</f>
        <v/>
      </c>
      <c r="T2485" s="18">
        <f>IF(G2485&lt;=0,0,IF(G2485&lt;=12000,G2485,IF(G2485&lt;=32000,ROUNDUP(G2485/2,0)+6000,IF(G2485&lt;=56000,ROUNDUP(G2485/4,0)+14000,28000))))</f>
        <v/>
      </c>
      <c r="U2485" s="18">
        <f>IF(I2485&lt;=0,IF(H2485&lt;=0,0,IF(H2485&lt;=12000,H2485,IF(H2485&lt;=32000,ROUNDUP(H2485/2,0)+6000,IF(H2485&lt;=56000,ROUNDUP(H2485/4,0)+14000,28000)))),IF(H2485&lt;=0,IF(I2485&lt;=0,0,IF(I2485&lt;=15000,I2485,IF(I2485&lt;=40000,ROUNDUP(I2485/2,0)+7500,IF(I2485&lt;=70000,ROUNDUP(I2485/4,0)+17500,35000)))),MAX(IF(I2485&lt;=0,0,IF(I2485&lt;=15000,I2485,IF(I2485&lt;=40000,ROUNDUP(I2485/2,0)+7500,IF(I2485&lt;=70000,ROUNDUP(I2485/4,0)+17500,35000)))),MIN(IF(H2485&lt;=0,0,IF(H2485&lt;=12000,H2485,IF(H2485&lt;=32000,ROUNDUP(H2485/2,0)+6000,IF(H2485&lt;=56000,ROUNDUP(H2485/4,0)+14000,28000))))+IF(I2485&lt;=0,0,IF(I2485&lt;=15000,I2485,IF(I2485&lt;=40000,ROUNDUP(I2485/2,0)+7500,IF(I2485&lt;=70000,ROUNDUP(I2485/4,0)+17500,35000)))),28000))))</f>
        <v/>
      </c>
      <c r="V2485" s="18">
        <f>MIN(70000,S2485+T2485+U2485)</f>
        <v/>
      </c>
      <c r="W2485" s="18">
        <f>MAX(0,ROUNDDOWN(M2485-J2485-N2485-K2485-0,-3))</f>
        <v/>
      </c>
      <c r="X2485" s="18">
        <f>MAX(0,ROUNDDOWN(M2485-J2485-N2485-K2485-R2485,-3))</f>
        <v/>
      </c>
      <c r="Y2485" s="18">
        <f>IF(W2485&lt;=0,0,ROUNDDOWN((W2485*LOOKUP(W2485,{0,1950001,3300001,6950001,9000001,18000001,40000001},{0.05,0.1,0.2,0.23,0.33,0.4,0.45})-LOOKUP(W2485,{0,1950001,3300001,6950001,9000001,18000001,40000001},{0,97500,427500,636000,1536000,2796000,4796000}))*1.021,-2))</f>
        <v/>
      </c>
      <c r="Z2485" s="18">
        <f>IF(X2485&lt;=0,0,ROUNDDOWN((X2485*LOOKUP(X2485,{0,1950001,3300001,6950001,9000001,18000001,40000001},{0.05,0.1,0.2,0.23,0.33,0.4,0.45})-LOOKUP(X2485,{0,1950001,3300001,6950001,9000001,18000001,40000001},{0,97500,427500,636000,1536000,2796000,4796000}))*1.021,-2))</f>
        <v/>
      </c>
      <c r="AA2485" s="18">
        <f>MAX(0,ROUNDDOWN(M2485-J2485-430000-L2485-0,-3))</f>
        <v/>
      </c>
      <c r="AB2485" s="18">
        <f>MAX(0,ROUNDDOWN(M2485-J2485-430000-L2485-V2485,-3))</f>
        <v/>
      </c>
      <c r="AC2485" s="18">
        <f>IF(M2485&lt;=450000,0,MAX(0,ROUNDDOWN(AA2485*0.06-MIN(50000,AA2485)*0.03,-2))+MAX(0,ROUNDDOWN(AA2485*0.04-MIN(50000,AA2485)*0.02,-2)))</f>
        <v/>
      </c>
      <c r="AD2485" s="18">
        <f>IF(M2485&lt;=450000,0,MAX(0,ROUNDDOWN(AB2485*0.06-MIN(50000,AB2485)*0.03,-2))+MAX(0,ROUNDDOWN(AB2485*0.04-MIN(50000,AB2485)*0.02,-2)))</f>
        <v/>
      </c>
      <c r="AE2485" s="18">
        <f>Y2485-Z2485</f>
        <v/>
      </c>
      <c r="AF2485" s="18">
        <f>AC2485-AD2485</f>
        <v/>
      </c>
      <c r="AG2485" s="18">
        <f>AE2485+AF2485</f>
        <v/>
      </c>
      <c r="AH2485" s="20">
        <f>IF(W2485&lt;=0,0,LOOKUP(W2485,{0,1950001,3300001,6950001,9000001,18000001,40000001},{0.05,0.1,0.2,0.23,0.33,0.4,0.45}))</f>
        <v/>
      </c>
    </row>
    <row r="2486">
      <c r="A2486" t="inlineStr">
        <is>
          <t>1万円刻み 特例あり一般12万円</t>
        </is>
      </c>
      <c r="B2486" s="18">
        <f>'4_1万円刻み'!$A$802</f>
        <v/>
      </c>
      <c r="C2486" s="19" t="n">
        <v>2026</v>
      </c>
      <c r="D2486" t="inlineStr">
        <is>
          <t>はい</t>
        </is>
      </c>
      <c r="E2486" s="18" t="n">
        <v>120000</v>
      </c>
      <c r="F2486" s="18" t="n">
        <v>0</v>
      </c>
      <c r="G2486" s="18" t="n">
        <v>0</v>
      </c>
      <c r="H2486" s="18" t="n">
        <v>0</v>
      </c>
      <c r="I2486" s="18" t="n">
        <v>0</v>
      </c>
      <c r="J2486" s="18">
        <f>ROUND(MIN(B2486/12,650000)*12*0.0915+MIN(B2486/12,1390000)*12*(0.0504+0)+B2486*0.005,0)</f>
        <v/>
      </c>
      <c r="K2486" s="18" t="n">
        <v>0</v>
      </c>
      <c r="L2486" s="18" t="n">
        <v>0</v>
      </c>
      <c r="M2486" s="18">
        <f>ROUND(IF(C2486&gt;=2026,IF(B2486&lt;741000,0,IF(B2486&lt;2191000,B2486-740000,IF(B2486&lt;2193000,1451000,IF(B2486&lt;2196000,1453000,IF(B2486&lt;2200000,1456000,IF(B2486&lt;3600000,ROUNDDOWN(B2486/4,-3)*2.8-80000,IF(B2486&lt;6600000,ROUNDDOWN(B2486/4,-3)*3.2-440000,IF(B2486&lt;8500000,ROUNDDOWN(B2486*0.9,0)-1100000,B2486-1950000)))))))),IF(B2486&lt;651000,0,IF(B2486&lt;1900000,B2486-650000,IF(B2486&lt;3600000,ROUNDDOWN(B2486/4,-3)*2.8-80000,IF(B2486&lt;6600000,ROUNDDOWN(B2486/4,-3)*3.2-440000,IF(B2486&lt;8500000,ROUNDDOWN(B2486*0.9,0)-1100000,B2486-1950000)))))),0)</f>
        <v/>
      </c>
      <c r="N2486" s="18">
        <f>IF(M2486&gt;23500000,NA(),IF(C2486&gt;=2026,IF(M2486&lt;=4890000,1040000,IF(M2486&lt;=6550000,670000,620000)),IF(M2486&lt;=1320000,950000,IF(M2486&lt;=3360000,880000,IF(M2486&lt;=4890000,680000,IF(M2486&lt;=6550000,630000,580000))))))</f>
        <v/>
      </c>
      <c r="O2486" s="18">
        <f>IF(F2486&lt;=0,IF(AND(D2486="はい",C2486&gt;=2026,C2486&lt;=2027),IF(E2486&lt;=0,0,IF(E2486&lt;=30000,E2486,IF(E2486&lt;=60000,ROUNDUP(E2486/2,0)+15000,IF(E2486&lt;=120000,ROUNDUP(E2486/4,0)+30000,60000)))),IF(E2486&lt;=0,0,IF(E2486&lt;=20000,E2486,IF(E2486&lt;=40000,ROUNDUP(E2486/2,0)+10000,IF(E2486&lt;=80000,ROUNDUP(E2486/4,0)+20000,40000))))),IF(E2486&lt;=0,IF(F2486&lt;=0,0,IF(F2486&lt;=25000,F2486,IF(F2486&lt;=50000,ROUNDUP(F2486/2,0)+12500,IF(F2486&lt;=100000,ROUNDUP(F2486/4,0)+25000,50000)))),MAX(IF(F2486&lt;=0,0,IF(F2486&lt;=25000,F2486,IF(F2486&lt;=50000,ROUNDUP(F2486/2,0)+12500,IF(F2486&lt;=100000,ROUNDUP(F2486/4,0)+25000,50000)))),MIN(IF(AND(D2486="はい",C2486&gt;=2026,C2486&lt;=2027),IF(E2486&lt;=0,0,IF(E2486&lt;=30000,E2486,IF(E2486&lt;=60000,ROUNDUP(E2486/2,0)+15000,IF(E2486&lt;=120000,ROUNDUP(E2486/4,0)+30000,60000)))),IF(E2486&lt;=0,0,IF(E2486&lt;=20000,E2486,IF(E2486&lt;=40000,ROUNDUP(E2486/2,0)+10000,IF(E2486&lt;=80000,ROUNDUP(E2486/4,0)+20000,40000)))))+IF(F2486&lt;=0,0,IF(F2486&lt;=25000,F2486,IF(F2486&lt;=50000,ROUNDUP(F2486/2,0)+12500,IF(F2486&lt;=100000,ROUNDUP(F2486/4,0)+25000,50000)))),IF(AND(D2486="はい",C2486&gt;=2026,C2486&lt;=2027),60000,40000)))))</f>
        <v/>
      </c>
      <c r="P2486" s="18">
        <f>IF(G2486&lt;=0,0,IF(G2486&lt;=20000,G2486,IF(G2486&lt;=40000,ROUNDUP(G2486/2,0)+10000,IF(G2486&lt;=80000,ROUNDUP(G2486/4,0)+20000,40000))))</f>
        <v/>
      </c>
      <c r="Q2486" s="18">
        <f>IF(I2486&lt;=0,IF(H2486&lt;=0,0,IF(H2486&lt;=20000,H2486,IF(H2486&lt;=40000,ROUNDUP(H2486/2,0)+10000,IF(H2486&lt;=80000,ROUNDUP(H2486/4,0)+20000,40000)))),IF(H2486&lt;=0,IF(I2486&lt;=0,0,IF(I2486&lt;=25000,I2486,IF(I2486&lt;=50000,ROUNDUP(I2486/2,0)+12500,IF(I2486&lt;=100000,ROUNDUP(I2486/4,0)+25000,50000)))),MAX(IF(I2486&lt;=0,0,IF(I2486&lt;=25000,I2486,IF(I2486&lt;=50000,ROUNDUP(I2486/2,0)+12500,IF(I2486&lt;=100000,ROUNDUP(I2486/4,0)+25000,50000)))),MIN(IF(H2486&lt;=0,0,IF(H2486&lt;=20000,H2486,IF(H2486&lt;=40000,ROUNDUP(H2486/2,0)+10000,IF(H2486&lt;=80000,ROUNDUP(H2486/4,0)+20000,40000))))+IF(I2486&lt;=0,0,IF(I2486&lt;=25000,I2486,IF(I2486&lt;=50000,ROUNDUP(I2486/2,0)+12500,IF(I2486&lt;=100000,ROUNDUP(I2486/4,0)+25000,50000)))),40000))))</f>
        <v/>
      </c>
      <c r="R2486" s="18">
        <f>MIN(120000,O2486+P2486+Q2486)</f>
        <v/>
      </c>
      <c r="S2486" s="18">
        <f>IF(F2486&lt;=0,IF(E2486&lt;=0,0,IF(E2486&lt;=12000,E2486,IF(E2486&lt;=32000,ROUNDUP(E2486/2,0)+6000,IF(E2486&lt;=56000,ROUNDUP(E2486/4,0)+14000,28000)))),IF(E2486&lt;=0,IF(F2486&lt;=0,0,IF(F2486&lt;=15000,F2486,IF(F2486&lt;=40000,ROUNDUP(F2486/2,0)+7500,IF(F2486&lt;=70000,ROUNDUP(F2486/4,0)+17500,35000)))),MAX(IF(F2486&lt;=0,0,IF(F2486&lt;=15000,F2486,IF(F2486&lt;=40000,ROUNDUP(F2486/2,0)+7500,IF(F2486&lt;=70000,ROUNDUP(F2486/4,0)+17500,35000)))),MIN(IF(E2486&lt;=0,0,IF(E2486&lt;=12000,E2486,IF(E2486&lt;=32000,ROUNDUP(E2486/2,0)+6000,IF(E2486&lt;=56000,ROUNDUP(E2486/4,0)+14000,28000))))+IF(F2486&lt;=0,0,IF(F2486&lt;=15000,F2486,IF(F2486&lt;=40000,ROUNDUP(F2486/2,0)+7500,IF(F2486&lt;=70000,ROUNDUP(F2486/4,0)+17500,35000)))),28000))))</f>
        <v/>
      </c>
      <c r="T2486" s="18">
        <f>IF(G2486&lt;=0,0,IF(G2486&lt;=12000,G2486,IF(G2486&lt;=32000,ROUNDUP(G2486/2,0)+6000,IF(G2486&lt;=56000,ROUNDUP(G2486/4,0)+14000,28000))))</f>
        <v/>
      </c>
      <c r="U2486" s="18">
        <f>IF(I2486&lt;=0,IF(H2486&lt;=0,0,IF(H2486&lt;=12000,H2486,IF(H2486&lt;=32000,ROUNDUP(H2486/2,0)+6000,IF(H2486&lt;=56000,ROUNDUP(H2486/4,0)+14000,28000)))),IF(H2486&lt;=0,IF(I2486&lt;=0,0,IF(I2486&lt;=15000,I2486,IF(I2486&lt;=40000,ROUNDUP(I2486/2,0)+7500,IF(I2486&lt;=70000,ROUNDUP(I2486/4,0)+17500,35000)))),MAX(IF(I2486&lt;=0,0,IF(I2486&lt;=15000,I2486,IF(I2486&lt;=40000,ROUNDUP(I2486/2,0)+7500,IF(I2486&lt;=70000,ROUNDUP(I2486/4,0)+17500,35000)))),MIN(IF(H2486&lt;=0,0,IF(H2486&lt;=12000,H2486,IF(H2486&lt;=32000,ROUNDUP(H2486/2,0)+6000,IF(H2486&lt;=56000,ROUNDUP(H2486/4,0)+14000,28000))))+IF(I2486&lt;=0,0,IF(I2486&lt;=15000,I2486,IF(I2486&lt;=40000,ROUNDUP(I2486/2,0)+7500,IF(I2486&lt;=70000,ROUNDUP(I2486/4,0)+17500,35000)))),28000))))</f>
        <v/>
      </c>
      <c r="V2486" s="18">
        <f>MIN(70000,S2486+T2486+U2486)</f>
        <v/>
      </c>
      <c r="W2486" s="18">
        <f>MAX(0,ROUNDDOWN(M2486-J2486-N2486-K2486-0,-3))</f>
        <v/>
      </c>
      <c r="X2486" s="18">
        <f>MAX(0,ROUNDDOWN(M2486-J2486-N2486-K2486-R2486,-3))</f>
        <v/>
      </c>
      <c r="Y2486" s="18">
        <f>IF(W2486&lt;=0,0,ROUNDDOWN((W2486*LOOKUP(W2486,{0,1950001,3300001,6950001,9000001,18000001,40000001},{0.05,0.1,0.2,0.23,0.33,0.4,0.45})-LOOKUP(W2486,{0,1950001,3300001,6950001,9000001,18000001,40000001},{0,97500,427500,636000,1536000,2796000,4796000}))*1.021,-2))</f>
        <v/>
      </c>
      <c r="Z2486" s="18">
        <f>IF(X2486&lt;=0,0,ROUNDDOWN((X2486*LOOKUP(X2486,{0,1950001,3300001,6950001,9000001,18000001,40000001},{0.05,0.1,0.2,0.23,0.33,0.4,0.45})-LOOKUP(X2486,{0,1950001,3300001,6950001,9000001,18000001,40000001},{0,97500,427500,636000,1536000,2796000,4796000}))*1.021,-2))</f>
        <v/>
      </c>
      <c r="AA2486" s="18">
        <f>MAX(0,ROUNDDOWN(M2486-J2486-430000-L2486-0,-3))</f>
        <v/>
      </c>
      <c r="AB2486" s="18">
        <f>MAX(0,ROUNDDOWN(M2486-J2486-430000-L2486-V2486,-3))</f>
        <v/>
      </c>
      <c r="AC2486" s="18">
        <f>IF(M2486&lt;=450000,0,MAX(0,ROUNDDOWN(AA2486*0.06-MIN(50000,AA2486)*0.03,-2))+MAX(0,ROUNDDOWN(AA2486*0.04-MIN(50000,AA2486)*0.02,-2)))</f>
        <v/>
      </c>
      <c r="AD2486" s="18">
        <f>IF(M2486&lt;=450000,0,MAX(0,ROUNDDOWN(AB2486*0.06-MIN(50000,AB2486)*0.03,-2))+MAX(0,ROUNDDOWN(AB2486*0.04-MIN(50000,AB2486)*0.02,-2)))</f>
        <v/>
      </c>
      <c r="AE2486" s="18">
        <f>Y2486-Z2486</f>
        <v/>
      </c>
      <c r="AF2486" s="18">
        <f>AC2486-AD2486</f>
        <v/>
      </c>
      <c r="AG2486" s="18">
        <f>AE2486+AF2486</f>
        <v/>
      </c>
      <c r="AH2486" s="20">
        <f>IF(W2486&lt;=0,0,LOOKUP(W2486,{0,1950001,3300001,6950001,9000001,18000001,40000001},{0.05,0.1,0.2,0.23,0.33,0.4,0.45}))</f>
        <v/>
      </c>
    </row>
    <row r="2487">
      <c r="A2487" t="inlineStr">
        <is>
          <t>1万円刻み 3区分8万円ずつ</t>
        </is>
      </c>
      <c r="B2487" s="18">
        <f>'4_1万円刻み'!$A$803</f>
        <v/>
      </c>
      <c r="C2487" s="19" t="n">
        <v>2026</v>
      </c>
      <c r="D2487" t="inlineStr">
        <is>
          <t>いいえ</t>
        </is>
      </c>
      <c r="E2487" s="18" t="n">
        <v>80000</v>
      </c>
      <c r="F2487" s="18" t="n">
        <v>0</v>
      </c>
      <c r="G2487" s="18" t="n">
        <v>80000</v>
      </c>
      <c r="H2487" s="18" t="n">
        <v>80000</v>
      </c>
      <c r="I2487" s="18" t="n">
        <v>0</v>
      </c>
      <c r="J2487" s="18">
        <f>ROUND(MIN(B2487/12,650000)*12*0.0915+MIN(B2487/12,1390000)*12*(0.0504+0)+B2487*0.005,0)</f>
        <v/>
      </c>
      <c r="K2487" s="18" t="n">
        <v>0</v>
      </c>
      <c r="L2487" s="18" t="n">
        <v>0</v>
      </c>
      <c r="M2487" s="18">
        <f>ROUND(IF(C2487&gt;=2026,IF(B2487&lt;741000,0,IF(B2487&lt;2191000,B2487-740000,IF(B2487&lt;2193000,1451000,IF(B2487&lt;2196000,1453000,IF(B2487&lt;2200000,1456000,IF(B2487&lt;3600000,ROUNDDOWN(B2487/4,-3)*2.8-80000,IF(B2487&lt;6600000,ROUNDDOWN(B2487/4,-3)*3.2-440000,IF(B2487&lt;8500000,ROUNDDOWN(B2487*0.9,0)-1100000,B2487-1950000)))))))),IF(B2487&lt;651000,0,IF(B2487&lt;1900000,B2487-650000,IF(B2487&lt;3600000,ROUNDDOWN(B2487/4,-3)*2.8-80000,IF(B2487&lt;6600000,ROUNDDOWN(B2487/4,-3)*3.2-440000,IF(B2487&lt;8500000,ROUNDDOWN(B2487*0.9,0)-1100000,B2487-1950000)))))),0)</f>
        <v/>
      </c>
      <c r="N2487" s="18">
        <f>IF(M2487&gt;23500000,NA(),IF(C2487&gt;=2026,IF(M2487&lt;=4890000,1040000,IF(M2487&lt;=6550000,670000,620000)),IF(M2487&lt;=1320000,950000,IF(M2487&lt;=3360000,880000,IF(M2487&lt;=4890000,680000,IF(M2487&lt;=6550000,630000,580000))))))</f>
        <v/>
      </c>
      <c r="O2487" s="18">
        <f>IF(F2487&lt;=0,IF(AND(D2487="はい",C2487&gt;=2026,C2487&lt;=2027),IF(E2487&lt;=0,0,IF(E2487&lt;=30000,E2487,IF(E2487&lt;=60000,ROUNDUP(E2487/2,0)+15000,IF(E2487&lt;=120000,ROUNDUP(E2487/4,0)+30000,60000)))),IF(E2487&lt;=0,0,IF(E2487&lt;=20000,E2487,IF(E2487&lt;=40000,ROUNDUP(E2487/2,0)+10000,IF(E2487&lt;=80000,ROUNDUP(E2487/4,0)+20000,40000))))),IF(E2487&lt;=0,IF(F2487&lt;=0,0,IF(F2487&lt;=25000,F2487,IF(F2487&lt;=50000,ROUNDUP(F2487/2,0)+12500,IF(F2487&lt;=100000,ROUNDUP(F2487/4,0)+25000,50000)))),MAX(IF(F2487&lt;=0,0,IF(F2487&lt;=25000,F2487,IF(F2487&lt;=50000,ROUNDUP(F2487/2,0)+12500,IF(F2487&lt;=100000,ROUNDUP(F2487/4,0)+25000,50000)))),MIN(IF(AND(D2487="はい",C2487&gt;=2026,C2487&lt;=2027),IF(E2487&lt;=0,0,IF(E2487&lt;=30000,E2487,IF(E2487&lt;=60000,ROUNDUP(E2487/2,0)+15000,IF(E2487&lt;=120000,ROUNDUP(E2487/4,0)+30000,60000)))),IF(E2487&lt;=0,0,IF(E2487&lt;=20000,E2487,IF(E2487&lt;=40000,ROUNDUP(E2487/2,0)+10000,IF(E2487&lt;=80000,ROUNDUP(E2487/4,0)+20000,40000)))))+IF(F2487&lt;=0,0,IF(F2487&lt;=25000,F2487,IF(F2487&lt;=50000,ROUNDUP(F2487/2,0)+12500,IF(F2487&lt;=100000,ROUNDUP(F2487/4,0)+25000,50000)))),IF(AND(D2487="はい",C2487&gt;=2026,C2487&lt;=2027),60000,40000)))))</f>
        <v/>
      </c>
      <c r="P2487" s="18">
        <f>IF(G2487&lt;=0,0,IF(G2487&lt;=20000,G2487,IF(G2487&lt;=40000,ROUNDUP(G2487/2,0)+10000,IF(G2487&lt;=80000,ROUNDUP(G2487/4,0)+20000,40000))))</f>
        <v/>
      </c>
      <c r="Q2487" s="18">
        <f>IF(I2487&lt;=0,IF(H2487&lt;=0,0,IF(H2487&lt;=20000,H2487,IF(H2487&lt;=40000,ROUNDUP(H2487/2,0)+10000,IF(H2487&lt;=80000,ROUNDUP(H2487/4,0)+20000,40000)))),IF(H2487&lt;=0,IF(I2487&lt;=0,0,IF(I2487&lt;=25000,I2487,IF(I2487&lt;=50000,ROUNDUP(I2487/2,0)+12500,IF(I2487&lt;=100000,ROUNDUP(I2487/4,0)+25000,50000)))),MAX(IF(I2487&lt;=0,0,IF(I2487&lt;=25000,I2487,IF(I2487&lt;=50000,ROUNDUP(I2487/2,0)+12500,IF(I2487&lt;=100000,ROUNDUP(I2487/4,0)+25000,50000)))),MIN(IF(H2487&lt;=0,0,IF(H2487&lt;=20000,H2487,IF(H2487&lt;=40000,ROUNDUP(H2487/2,0)+10000,IF(H2487&lt;=80000,ROUNDUP(H2487/4,0)+20000,40000))))+IF(I2487&lt;=0,0,IF(I2487&lt;=25000,I2487,IF(I2487&lt;=50000,ROUNDUP(I2487/2,0)+12500,IF(I2487&lt;=100000,ROUNDUP(I2487/4,0)+25000,50000)))),40000))))</f>
        <v/>
      </c>
      <c r="R2487" s="18">
        <f>MIN(120000,O2487+P2487+Q2487)</f>
        <v/>
      </c>
      <c r="S2487" s="18">
        <f>IF(F2487&lt;=0,IF(E2487&lt;=0,0,IF(E2487&lt;=12000,E2487,IF(E2487&lt;=32000,ROUNDUP(E2487/2,0)+6000,IF(E2487&lt;=56000,ROUNDUP(E2487/4,0)+14000,28000)))),IF(E2487&lt;=0,IF(F2487&lt;=0,0,IF(F2487&lt;=15000,F2487,IF(F2487&lt;=40000,ROUNDUP(F2487/2,0)+7500,IF(F2487&lt;=70000,ROUNDUP(F2487/4,0)+17500,35000)))),MAX(IF(F2487&lt;=0,0,IF(F2487&lt;=15000,F2487,IF(F2487&lt;=40000,ROUNDUP(F2487/2,0)+7500,IF(F2487&lt;=70000,ROUNDUP(F2487/4,0)+17500,35000)))),MIN(IF(E2487&lt;=0,0,IF(E2487&lt;=12000,E2487,IF(E2487&lt;=32000,ROUNDUP(E2487/2,0)+6000,IF(E2487&lt;=56000,ROUNDUP(E2487/4,0)+14000,28000))))+IF(F2487&lt;=0,0,IF(F2487&lt;=15000,F2487,IF(F2487&lt;=40000,ROUNDUP(F2487/2,0)+7500,IF(F2487&lt;=70000,ROUNDUP(F2487/4,0)+17500,35000)))),28000))))</f>
        <v/>
      </c>
      <c r="T2487" s="18">
        <f>IF(G2487&lt;=0,0,IF(G2487&lt;=12000,G2487,IF(G2487&lt;=32000,ROUNDUP(G2487/2,0)+6000,IF(G2487&lt;=56000,ROUNDUP(G2487/4,0)+14000,28000))))</f>
        <v/>
      </c>
      <c r="U2487" s="18">
        <f>IF(I2487&lt;=0,IF(H2487&lt;=0,0,IF(H2487&lt;=12000,H2487,IF(H2487&lt;=32000,ROUNDUP(H2487/2,0)+6000,IF(H2487&lt;=56000,ROUNDUP(H2487/4,0)+14000,28000)))),IF(H2487&lt;=0,IF(I2487&lt;=0,0,IF(I2487&lt;=15000,I2487,IF(I2487&lt;=40000,ROUNDUP(I2487/2,0)+7500,IF(I2487&lt;=70000,ROUNDUP(I2487/4,0)+17500,35000)))),MAX(IF(I2487&lt;=0,0,IF(I2487&lt;=15000,I2487,IF(I2487&lt;=40000,ROUNDUP(I2487/2,0)+7500,IF(I2487&lt;=70000,ROUNDUP(I2487/4,0)+17500,35000)))),MIN(IF(H2487&lt;=0,0,IF(H2487&lt;=12000,H2487,IF(H2487&lt;=32000,ROUNDUP(H2487/2,0)+6000,IF(H2487&lt;=56000,ROUNDUP(H2487/4,0)+14000,28000))))+IF(I2487&lt;=0,0,IF(I2487&lt;=15000,I2487,IF(I2487&lt;=40000,ROUNDUP(I2487/2,0)+7500,IF(I2487&lt;=70000,ROUNDUP(I2487/4,0)+17500,35000)))),28000))))</f>
        <v/>
      </c>
      <c r="V2487" s="18">
        <f>MIN(70000,S2487+T2487+U2487)</f>
        <v/>
      </c>
      <c r="W2487" s="18">
        <f>MAX(0,ROUNDDOWN(M2487-J2487-N2487-K2487-0,-3))</f>
        <v/>
      </c>
      <c r="X2487" s="18">
        <f>MAX(0,ROUNDDOWN(M2487-J2487-N2487-K2487-R2487,-3))</f>
        <v/>
      </c>
      <c r="Y2487" s="18">
        <f>IF(W2487&lt;=0,0,ROUNDDOWN((W2487*LOOKUP(W2487,{0,1950001,3300001,6950001,9000001,18000001,40000001},{0.05,0.1,0.2,0.23,0.33,0.4,0.45})-LOOKUP(W2487,{0,1950001,3300001,6950001,9000001,18000001,40000001},{0,97500,427500,636000,1536000,2796000,4796000}))*1.021,-2))</f>
        <v/>
      </c>
      <c r="Z2487" s="18">
        <f>IF(X2487&lt;=0,0,ROUNDDOWN((X2487*LOOKUP(X2487,{0,1950001,3300001,6950001,9000001,18000001,40000001},{0.05,0.1,0.2,0.23,0.33,0.4,0.45})-LOOKUP(X2487,{0,1950001,3300001,6950001,9000001,18000001,40000001},{0,97500,427500,636000,1536000,2796000,4796000}))*1.021,-2))</f>
        <v/>
      </c>
      <c r="AA2487" s="18">
        <f>MAX(0,ROUNDDOWN(M2487-J2487-430000-L2487-0,-3))</f>
        <v/>
      </c>
      <c r="AB2487" s="18">
        <f>MAX(0,ROUNDDOWN(M2487-J2487-430000-L2487-V2487,-3))</f>
        <v/>
      </c>
      <c r="AC2487" s="18">
        <f>IF(M2487&lt;=450000,0,MAX(0,ROUNDDOWN(AA2487*0.06-MIN(50000,AA2487)*0.03,-2))+MAX(0,ROUNDDOWN(AA2487*0.04-MIN(50000,AA2487)*0.02,-2)))</f>
        <v/>
      </c>
      <c r="AD2487" s="18">
        <f>IF(M2487&lt;=450000,0,MAX(0,ROUNDDOWN(AB2487*0.06-MIN(50000,AB2487)*0.03,-2))+MAX(0,ROUNDDOWN(AB2487*0.04-MIN(50000,AB2487)*0.02,-2)))</f>
        <v/>
      </c>
      <c r="AE2487" s="18">
        <f>Y2487-Z2487</f>
        <v/>
      </c>
      <c r="AF2487" s="18">
        <f>AC2487-AD2487</f>
        <v/>
      </c>
      <c r="AG2487" s="18">
        <f>AE2487+AF2487</f>
        <v/>
      </c>
      <c r="AH2487" s="20">
        <f>IF(W2487&lt;=0,0,LOOKUP(W2487,{0,1950001,3300001,6950001,9000001,18000001,40000001},{0.05,0.1,0.2,0.23,0.33,0.4,0.45}))</f>
        <v/>
      </c>
    </row>
    <row r="2488">
      <c r="A2488" t="inlineStr">
        <is>
          <t>1万円刻み 一般8万円</t>
        </is>
      </c>
      <c r="B2488" s="18">
        <f>'4_1万円刻み'!$A$803</f>
        <v/>
      </c>
      <c r="C2488" s="19" t="n">
        <v>2026</v>
      </c>
      <c r="D2488" t="inlineStr">
        <is>
          <t>いいえ</t>
        </is>
      </c>
      <c r="E2488" s="18" t="n">
        <v>80000</v>
      </c>
      <c r="F2488" s="18" t="n">
        <v>0</v>
      </c>
      <c r="G2488" s="18" t="n">
        <v>0</v>
      </c>
      <c r="H2488" s="18" t="n">
        <v>0</v>
      </c>
      <c r="I2488" s="18" t="n">
        <v>0</v>
      </c>
      <c r="J2488" s="18">
        <f>ROUND(MIN(B2488/12,650000)*12*0.0915+MIN(B2488/12,1390000)*12*(0.0504+0)+B2488*0.005,0)</f>
        <v/>
      </c>
      <c r="K2488" s="18" t="n">
        <v>0</v>
      </c>
      <c r="L2488" s="18" t="n">
        <v>0</v>
      </c>
      <c r="M2488" s="18">
        <f>ROUND(IF(C2488&gt;=2026,IF(B2488&lt;741000,0,IF(B2488&lt;2191000,B2488-740000,IF(B2488&lt;2193000,1451000,IF(B2488&lt;2196000,1453000,IF(B2488&lt;2200000,1456000,IF(B2488&lt;3600000,ROUNDDOWN(B2488/4,-3)*2.8-80000,IF(B2488&lt;6600000,ROUNDDOWN(B2488/4,-3)*3.2-440000,IF(B2488&lt;8500000,ROUNDDOWN(B2488*0.9,0)-1100000,B2488-1950000)))))))),IF(B2488&lt;651000,0,IF(B2488&lt;1900000,B2488-650000,IF(B2488&lt;3600000,ROUNDDOWN(B2488/4,-3)*2.8-80000,IF(B2488&lt;6600000,ROUNDDOWN(B2488/4,-3)*3.2-440000,IF(B2488&lt;8500000,ROUNDDOWN(B2488*0.9,0)-1100000,B2488-1950000)))))),0)</f>
        <v/>
      </c>
      <c r="N2488" s="18">
        <f>IF(M2488&gt;23500000,NA(),IF(C2488&gt;=2026,IF(M2488&lt;=4890000,1040000,IF(M2488&lt;=6550000,670000,620000)),IF(M2488&lt;=1320000,950000,IF(M2488&lt;=3360000,880000,IF(M2488&lt;=4890000,680000,IF(M2488&lt;=6550000,630000,580000))))))</f>
        <v/>
      </c>
      <c r="O2488" s="18">
        <f>IF(F2488&lt;=0,IF(AND(D2488="はい",C2488&gt;=2026,C2488&lt;=2027),IF(E2488&lt;=0,0,IF(E2488&lt;=30000,E2488,IF(E2488&lt;=60000,ROUNDUP(E2488/2,0)+15000,IF(E2488&lt;=120000,ROUNDUP(E2488/4,0)+30000,60000)))),IF(E2488&lt;=0,0,IF(E2488&lt;=20000,E2488,IF(E2488&lt;=40000,ROUNDUP(E2488/2,0)+10000,IF(E2488&lt;=80000,ROUNDUP(E2488/4,0)+20000,40000))))),IF(E2488&lt;=0,IF(F2488&lt;=0,0,IF(F2488&lt;=25000,F2488,IF(F2488&lt;=50000,ROUNDUP(F2488/2,0)+12500,IF(F2488&lt;=100000,ROUNDUP(F2488/4,0)+25000,50000)))),MAX(IF(F2488&lt;=0,0,IF(F2488&lt;=25000,F2488,IF(F2488&lt;=50000,ROUNDUP(F2488/2,0)+12500,IF(F2488&lt;=100000,ROUNDUP(F2488/4,0)+25000,50000)))),MIN(IF(AND(D2488="はい",C2488&gt;=2026,C2488&lt;=2027),IF(E2488&lt;=0,0,IF(E2488&lt;=30000,E2488,IF(E2488&lt;=60000,ROUNDUP(E2488/2,0)+15000,IF(E2488&lt;=120000,ROUNDUP(E2488/4,0)+30000,60000)))),IF(E2488&lt;=0,0,IF(E2488&lt;=20000,E2488,IF(E2488&lt;=40000,ROUNDUP(E2488/2,0)+10000,IF(E2488&lt;=80000,ROUNDUP(E2488/4,0)+20000,40000)))))+IF(F2488&lt;=0,0,IF(F2488&lt;=25000,F2488,IF(F2488&lt;=50000,ROUNDUP(F2488/2,0)+12500,IF(F2488&lt;=100000,ROUNDUP(F2488/4,0)+25000,50000)))),IF(AND(D2488="はい",C2488&gt;=2026,C2488&lt;=2027),60000,40000)))))</f>
        <v/>
      </c>
      <c r="P2488" s="18">
        <f>IF(G2488&lt;=0,0,IF(G2488&lt;=20000,G2488,IF(G2488&lt;=40000,ROUNDUP(G2488/2,0)+10000,IF(G2488&lt;=80000,ROUNDUP(G2488/4,0)+20000,40000))))</f>
        <v/>
      </c>
      <c r="Q2488" s="18">
        <f>IF(I2488&lt;=0,IF(H2488&lt;=0,0,IF(H2488&lt;=20000,H2488,IF(H2488&lt;=40000,ROUNDUP(H2488/2,0)+10000,IF(H2488&lt;=80000,ROUNDUP(H2488/4,0)+20000,40000)))),IF(H2488&lt;=0,IF(I2488&lt;=0,0,IF(I2488&lt;=25000,I2488,IF(I2488&lt;=50000,ROUNDUP(I2488/2,0)+12500,IF(I2488&lt;=100000,ROUNDUP(I2488/4,0)+25000,50000)))),MAX(IF(I2488&lt;=0,0,IF(I2488&lt;=25000,I2488,IF(I2488&lt;=50000,ROUNDUP(I2488/2,0)+12500,IF(I2488&lt;=100000,ROUNDUP(I2488/4,0)+25000,50000)))),MIN(IF(H2488&lt;=0,0,IF(H2488&lt;=20000,H2488,IF(H2488&lt;=40000,ROUNDUP(H2488/2,0)+10000,IF(H2488&lt;=80000,ROUNDUP(H2488/4,0)+20000,40000))))+IF(I2488&lt;=0,0,IF(I2488&lt;=25000,I2488,IF(I2488&lt;=50000,ROUNDUP(I2488/2,0)+12500,IF(I2488&lt;=100000,ROUNDUP(I2488/4,0)+25000,50000)))),40000))))</f>
        <v/>
      </c>
      <c r="R2488" s="18">
        <f>MIN(120000,O2488+P2488+Q2488)</f>
        <v/>
      </c>
      <c r="S2488" s="18">
        <f>IF(F2488&lt;=0,IF(E2488&lt;=0,0,IF(E2488&lt;=12000,E2488,IF(E2488&lt;=32000,ROUNDUP(E2488/2,0)+6000,IF(E2488&lt;=56000,ROUNDUP(E2488/4,0)+14000,28000)))),IF(E2488&lt;=0,IF(F2488&lt;=0,0,IF(F2488&lt;=15000,F2488,IF(F2488&lt;=40000,ROUNDUP(F2488/2,0)+7500,IF(F2488&lt;=70000,ROUNDUP(F2488/4,0)+17500,35000)))),MAX(IF(F2488&lt;=0,0,IF(F2488&lt;=15000,F2488,IF(F2488&lt;=40000,ROUNDUP(F2488/2,0)+7500,IF(F2488&lt;=70000,ROUNDUP(F2488/4,0)+17500,35000)))),MIN(IF(E2488&lt;=0,0,IF(E2488&lt;=12000,E2488,IF(E2488&lt;=32000,ROUNDUP(E2488/2,0)+6000,IF(E2488&lt;=56000,ROUNDUP(E2488/4,0)+14000,28000))))+IF(F2488&lt;=0,0,IF(F2488&lt;=15000,F2488,IF(F2488&lt;=40000,ROUNDUP(F2488/2,0)+7500,IF(F2488&lt;=70000,ROUNDUP(F2488/4,0)+17500,35000)))),28000))))</f>
        <v/>
      </c>
      <c r="T2488" s="18">
        <f>IF(G2488&lt;=0,0,IF(G2488&lt;=12000,G2488,IF(G2488&lt;=32000,ROUNDUP(G2488/2,0)+6000,IF(G2488&lt;=56000,ROUNDUP(G2488/4,0)+14000,28000))))</f>
        <v/>
      </c>
      <c r="U2488" s="18">
        <f>IF(I2488&lt;=0,IF(H2488&lt;=0,0,IF(H2488&lt;=12000,H2488,IF(H2488&lt;=32000,ROUNDUP(H2488/2,0)+6000,IF(H2488&lt;=56000,ROUNDUP(H2488/4,0)+14000,28000)))),IF(H2488&lt;=0,IF(I2488&lt;=0,0,IF(I2488&lt;=15000,I2488,IF(I2488&lt;=40000,ROUNDUP(I2488/2,0)+7500,IF(I2488&lt;=70000,ROUNDUP(I2488/4,0)+17500,35000)))),MAX(IF(I2488&lt;=0,0,IF(I2488&lt;=15000,I2488,IF(I2488&lt;=40000,ROUNDUP(I2488/2,0)+7500,IF(I2488&lt;=70000,ROUNDUP(I2488/4,0)+17500,35000)))),MIN(IF(H2488&lt;=0,0,IF(H2488&lt;=12000,H2488,IF(H2488&lt;=32000,ROUNDUP(H2488/2,0)+6000,IF(H2488&lt;=56000,ROUNDUP(H2488/4,0)+14000,28000))))+IF(I2488&lt;=0,0,IF(I2488&lt;=15000,I2488,IF(I2488&lt;=40000,ROUNDUP(I2488/2,0)+7500,IF(I2488&lt;=70000,ROUNDUP(I2488/4,0)+17500,35000)))),28000))))</f>
        <v/>
      </c>
      <c r="V2488" s="18">
        <f>MIN(70000,S2488+T2488+U2488)</f>
        <v/>
      </c>
      <c r="W2488" s="18">
        <f>MAX(0,ROUNDDOWN(M2488-J2488-N2488-K2488-0,-3))</f>
        <v/>
      </c>
      <c r="X2488" s="18">
        <f>MAX(0,ROUNDDOWN(M2488-J2488-N2488-K2488-R2488,-3))</f>
        <v/>
      </c>
      <c r="Y2488" s="18">
        <f>IF(W2488&lt;=0,0,ROUNDDOWN((W2488*LOOKUP(W2488,{0,1950001,3300001,6950001,9000001,18000001,40000001},{0.05,0.1,0.2,0.23,0.33,0.4,0.45})-LOOKUP(W2488,{0,1950001,3300001,6950001,9000001,18000001,40000001},{0,97500,427500,636000,1536000,2796000,4796000}))*1.021,-2))</f>
        <v/>
      </c>
      <c r="Z2488" s="18">
        <f>IF(X2488&lt;=0,0,ROUNDDOWN((X2488*LOOKUP(X2488,{0,1950001,3300001,6950001,9000001,18000001,40000001},{0.05,0.1,0.2,0.23,0.33,0.4,0.45})-LOOKUP(X2488,{0,1950001,3300001,6950001,9000001,18000001,40000001},{0,97500,427500,636000,1536000,2796000,4796000}))*1.021,-2))</f>
        <v/>
      </c>
      <c r="AA2488" s="18">
        <f>MAX(0,ROUNDDOWN(M2488-J2488-430000-L2488-0,-3))</f>
        <v/>
      </c>
      <c r="AB2488" s="18">
        <f>MAX(0,ROUNDDOWN(M2488-J2488-430000-L2488-V2488,-3))</f>
        <v/>
      </c>
      <c r="AC2488" s="18">
        <f>IF(M2488&lt;=450000,0,MAX(0,ROUNDDOWN(AA2488*0.06-MIN(50000,AA2488)*0.03,-2))+MAX(0,ROUNDDOWN(AA2488*0.04-MIN(50000,AA2488)*0.02,-2)))</f>
        <v/>
      </c>
      <c r="AD2488" s="18">
        <f>IF(M2488&lt;=450000,0,MAX(0,ROUNDDOWN(AB2488*0.06-MIN(50000,AB2488)*0.03,-2))+MAX(0,ROUNDDOWN(AB2488*0.04-MIN(50000,AB2488)*0.02,-2)))</f>
        <v/>
      </c>
      <c r="AE2488" s="18">
        <f>Y2488-Z2488</f>
        <v/>
      </c>
      <c r="AF2488" s="18">
        <f>AC2488-AD2488</f>
        <v/>
      </c>
      <c r="AG2488" s="18">
        <f>AE2488+AF2488</f>
        <v/>
      </c>
      <c r="AH2488" s="20">
        <f>IF(W2488&lt;=0,0,LOOKUP(W2488,{0,1950001,3300001,6950001,9000001,18000001,40000001},{0.05,0.1,0.2,0.23,0.33,0.4,0.45}))</f>
        <v/>
      </c>
    </row>
    <row r="2489">
      <c r="A2489" t="inlineStr">
        <is>
          <t>1万円刻み 特例あり一般12万円</t>
        </is>
      </c>
      <c r="B2489" s="18">
        <f>'4_1万円刻み'!$A$803</f>
        <v/>
      </c>
      <c r="C2489" s="19" t="n">
        <v>2026</v>
      </c>
      <c r="D2489" t="inlineStr">
        <is>
          <t>はい</t>
        </is>
      </c>
      <c r="E2489" s="18" t="n">
        <v>120000</v>
      </c>
      <c r="F2489" s="18" t="n">
        <v>0</v>
      </c>
      <c r="G2489" s="18" t="n">
        <v>0</v>
      </c>
      <c r="H2489" s="18" t="n">
        <v>0</v>
      </c>
      <c r="I2489" s="18" t="n">
        <v>0</v>
      </c>
      <c r="J2489" s="18">
        <f>ROUND(MIN(B2489/12,650000)*12*0.0915+MIN(B2489/12,1390000)*12*(0.0504+0)+B2489*0.005,0)</f>
        <v/>
      </c>
      <c r="K2489" s="18" t="n">
        <v>0</v>
      </c>
      <c r="L2489" s="18" t="n">
        <v>0</v>
      </c>
      <c r="M2489" s="18">
        <f>ROUND(IF(C2489&gt;=2026,IF(B2489&lt;741000,0,IF(B2489&lt;2191000,B2489-740000,IF(B2489&lt;2193000,1451000,IF(B2489&lt;2196000,1453000,IF(B2489&lt;2200000,1456000,IF(B2489&lt;3600000,ROUNDDOWN(B2489/4,-3)*2.8-80000,IF(B2489&lt;6600000,ROUNDDOWN(B2489/4,-3)*3.2-440000,IF(B2489&lt;8500000,ROUNDDOWN(B2489*0.9,0)-1100000,B2489-1950000)))))))),IF(B2489&lt;651000,0,IF(B2489&lt;1900000,B2489-650000,IF(B2489&lt;3600000,ROUNDDOWN(B2489/4,-3)*2.8-80000,IF(B2489&lt;6600000,ROUNDDOWN(B2489/4,-3)*3.2-440000,IF(B2489&lt;8500000,ROUNDDOWN(B2489*0.9,0)-1100000,B2489-1950000)))))),0)</f>
        <v/>
      </c>
      <c r="N2489" s="18">
        <f>IF(M2489&gt;23500000,NA(),IF(C2489&gt;=2026,IF(M2489&lt;=4890000,1040000,IF(M2489&lt;=6550000,670000,620000)),IF(M2489&lt;=1320000,950000,IF(M2489&lt;=3360000,880000,IF(M2489&lt;=4890000,680000,IF(M2489&lt;=6550000,630000,580000))))))</f>
        <v/>
      </c>
      <c r="O2489" s="18">
        <f>IF(F2489&lt;=0,IF(AND(D2489="はい",C2489&gt;=2026,C2489&lt;=2027),IF(E2489&lt;=0,0,IF(E2489&lt;=30000,E2489,IF(E2489&lt;=60000,ROUNDUP(E2489/2,0)+15000,IF(E2489&lt;=120000,ROUNDUP(E2489/4,0)+30000,60000)))),IF(E2489&lt;=0,0,IF(E2489&lt;=20000,E2489,IF(E2489&lt;=40000,ROUNDUP(E2489/2,0)+10000,IF(E2489&lt;=80000,ROUNDUP(E2489/4,0)+20000,40000))))),IF(E2489&lt;=0,IF(F2489&lt;=0,0,IF(F2489&lt;=25000,F2489,IF(F2489&lt;=50000,ROUNDUP(F2489/2,0)+12500,IF(F2489&lt;=100000,ROUNDUP(F2489/4,0)+25000,50000)))),MAX(IF(F2489&lt;=0,0,IF(F2489&lt;=25000,F2489,IF(F2489&lt;=50000,ROUNDUP(F2489/2,0)+12500,IF(F2489&lt;=100000,ROUNDUP(F2489/4,0)+25000,50000)))),MIN(IF(AND(D2489="はい",C2489&gt;=2026,C2489&lt;=2027),IF(E2489&lt;=0,0,IF(E2489&lt;=30000,E2489,IF(E2489&lt;=60000,ROUNDUP(E2489/2,0)+15000,IF(E2489&lt;=120000,ROUNDUP(E2489/4,0)+30000,60000)))),IF(E2489&lt;=0,0,IF(E2489&lt;=20000,E2489,IF(E2489&lt;=40000,ROUNDUP(E2489/2,0)+10000,IF(E2489&lt;=80000,ROUNDUP(E2489/4,0)+20000,40000)))))+IF(F2489&lt;=0,0,IF(F2489&lt;=25000,F2489,IF(F2489&lt;=50000,ROUNDUP(F2489/2,0)+12500,IF(F2489&lt;=100000,ROUNDUP(F2489/4,0)+25000,50000)))),IF(AND(D2489="はい",C2489&gt;=2026,C2489&lt;=2027),60000,40000)))))</f>
        <v/>
      </c>
      <c r="P2489" s="18">
        <f>IF(G2489&lt;=0,0,IF(G2489&lt;=20000,G2489,IF(G2489&lt;=40000,ROUNDUP(G2489/2,0)+10000,IF(G2489&lt;=80000,ROUNDUP(G2489/4,0)+20000,40000))))</f>
        <v/>
      </c>
      <c r="Q2489" s="18">
        <f>IF(I2489&lt;=0,IF(H2489&lt;=0,0,IF(H2489&lt;=20000,H2489,IF(H2489&lt;=40000,ROUNDUP(H2489/2,0)+10000,IF(H2489&lt;=80000,ROUNDUP(H2489/4,0)+20000,40000)))),IF(H2489&lt;=0,IF(I2489&lt;=0,0,IF(I2489&lt;=25000,I2489,IF(I2489&lt;=50000,ROUNDUP(I2489/2,0)+12500,IF(I2489&lt;=100000,ROUNDUP(I2489/4,0)+25000,50000)))),MAX(IF(I2489&lt;=0,0,IF(I2489&lt;=25000,I2489,IF(I2489&lt;=50000,ROUNDUP(I2489/2,0)+12500,IF(I2489&lt;=100000,ROUNDUP(I2489/4,0)+25000,50000)))),MIN(IF(H2489&lt;=0,0,IF(H2489&lt;=20000,H2489,IF(H2489&lt;=40000,ROUNDUP(H2489/2,0)+10000,IF(H2489&lt;=80000,ROUNDUP(H2489/4,0)+20000,40000))))+IF(I2489&lt;=0,0,IF(I2489&lt;=25000,I2489,IF(I2489&lt;=50000,ROUNDUP(I2489/2,0)+12500,IF(I2489&lt;=100000,ROUNDUP(I2489/4,0)+25000,50000)))),40000))))</f>
        <v/>
      </c>
      <c r="R2489" s="18">
        <f>MIN(120000,O2489+P2489+Q2489)</f>
        <v/>
      </c>
      <c r="S2489" s="18">
        <f>IF(F2489&lt;=0,IF(E2489&lt;=0,0,IF(E2489&lt;=12000,E2489,IF(E2489&lt;=32000,ROUNDUP(E2489/2,0)+6000,IF(E2489&lt;=56000,ROUNDUP(E2489/4,0)+14000,28000)))),IF(E2489&lt;=0,IF(F2489&lt;=0,0,IF(F2489&lt;=15000,F2489,IF(F2489&lt;=40000,ROUNDUP(F2489/2,0)+7500,IF(F2489&lt;=70000,ROUNDUP(F2489/4,0)+17500,35000)))),MAX(IF(F2489&lt;=0,0,IF(F2489&lt;=15000,F2489,IF(F2489&lt;=40000,ROUNDUP(F2489/2,0)+7500,IF(F2489&lt;=70000,ROUNDUP(F2489/4,0)+17500,35000)))),MIN(IF(E2489&lt;=0,0,IF(E2489&lt;=12000,E2489,IF(E2489&lt;=32000,ROUNDUP(E2489/2,0)+6000,IF(E2489&lt;=56000,ROUNDUP(E2489/4,0)+14000,28000))))+IF(F2489&lt;=0,0,IF(F2489&lt;=15000,F2489,IF(F2489&lt;=40000,ROUNDUP(F2489/2,0)+7500,IF(F2489&lt;=70000,ROUNDUP(F2489/4,0)+17500,35000)))),28000))))</f>
        <v/>
      </c>
      <c r="T2489" s="18">
        <f>IF(G2489&lt;=0,0,IF(G2489&lt;=12000,G2489,IF(G2489&lt;=32000,ROUNDUP(G2489/2,0)+6000,IF(G2489&lt;=56000,ROUNDUP(G2489/4,0)+14000,28000))))</f>
        <v/>
      </c>
      <c r="U2489" s="18">
        <f>IF(I2489&lt;=0,IF(H2489&lt;=0,0,IF(H2489&lt;=12000,H2489,IF(H2489&lt;=32000,ROUNDUP(H2489/2,0)+6000,IF(H2489&lt;=56000,ROUNDUP(H2489/4,0)+14000,28000)))),IF(H2489&lt;=0,IF(I2489&lt;=0,0,IF(I2489&lt;=15000,I2489,IF(I2489&lt;=40000,ROUNDUP(I2489/2,0)+7500,IF(I2489&lt;=70000,ROUNDUP(I2489/4,0)+17500,35000)))),MAX(IF(I2489&lt;=0,0,IF(I2489&lt;=15000,I2489,IF(I2489&lt;=40000,ROUNDUP(I2489/2,0)+7500,IF(I2489&lt;=70000,ROUNDUP(I2489/4,0)+17500,35000)))),MIN(IF(H2489&lt;=0,0,IF(H2489&lt;=12000,H2489,IF(H2489&lt;=32000,ROUNDUP(H2489/2,0)+6000,IF(H2489&lt;=56000,ROUNDUP(H2489/4,0)+14000,28000))))+IF(I2489&lt;=0,0,IF(I2489&lt;=15000,I2489,IF(I2489&lt;=40000,ROUNDUP(I2489/2,0)+7500,IF(I2489&lt;=70000,ROUNDUP(I2489/4,0)+17500,35000)))),28000))))</f>
        <v/>
      </c>
      <c r="V2489" s="18">
        <f>MIN(70000,S2489+T2489+U2489)</f>
        <v/>
      </c>
      <c r="W2489" s="18">
        <f>MAX(0,ROUNDDOWN(M2489-J2489-N2489-K2489-0,-3))</f>
        <v/>
      </c>
      <c r="X2489" s="18">
        <f>MAX(0,ROUNDDOWN(M2489-J2489-N2489-K2489-R2489,-3))</f>
        <v/>
      </c>
      <c r="Y2489" s="18">
        <f>IF(W2489&lt;=0,0,ROUNDDOWN((W2489*LOOKUP(W2489,{0,1950001,3300001,6950001,9000001,18000001,40000001},{0.05,0.1,0.2,0.23,0.33,0.4,0.45})-LOOKUP(W2489,{0,1950001,3300001,6950001,9000001,18000001,40000001},{0,97500,427500,636000,1536000,2796000,4796000}))*1.021,-2))</f>
        <v/>
      </c>
      <c r="Z2489" s="18">
        <f>IF(X2489&lt;=0,0,ROUNDDOWN((X2489*LOOKUP(X2489,{0,1950001,3300001,6950001,9000001,18000001,40000001},{0.05,0.1,0.2,0.23,0.33,0.4,0.45})-LOOKUP(X2489,{0,1950001,3300001,6950001,9000001,18000001,40000001},{0,97500,427500,636000,1536000,2796000,4796000}))*1.021,-2))</f>
        <v/>
      </c>
      <c r="AA2489" s="18">
        <f>MAX(0,ROUNDDOWN(M2489-J2489-430000-L2489-0,-3))</f>
        <v/>
      </c>
      <c r="AB2489" s="18">
        <f>MAX(0,ROUNDDOWN(M2489-J2489-430000-L2489-V2489,-3))</f>
        <v/>
      </c>
      <c r="AC2489" s="18">
        <f>IF(M2489&lt;=450000,0,MAX(0,ROUNDDOWN(AA2489*0.06-MIN(50000,AA2489)*0.03,-2))+MAX(0,ROUNDDOWN(AA2489*0.04-MIN(50000,AA2489)*0.02,-2)))</f>
        <v/>
      </c>
      <c r="AD2489" s="18">
        <f>IF(M2489&lt;=450000,0,MAX(0,ROUNDDOWN(AB2489*0.06-MIN(50000,AB2489)*0.03,-2))+MAX(0,ROUNDDOWN(AB2489*0.04-MIN(50000,AB2489)*0.02,-2)))</f>
        <v/>
      </c>
      <c r="AE2489" s="18">
        <f>Y2489-Z2489</f>
        <v/>
      </c>
      <c r="AF2489" s="18">
        <f>AC2489-AD2489</f>
        <v/>
      </c>
      <c r="AG2489" s="18">
        <f>AE2489+AF2489</f>
        <v/>
      </c>
      <c r="AH2489" s="20">
        <f>IF(W2489&lt;=0,0,LOOKUP(W2489,{0,1950001,3300001,6950001,9000001,18000001,40000001},{0.05,0.1,0.2,0.23,0.33,0.4,0.45}))</f>
        <v/>
      </c>
    </row>
    <row r="2490">
      <c r="A2490" t="inlineStr">
        <is>
          <t>1万円刻み 3区分8万円ずつ</t>
        </is>
      </c>
      <c r="B2490" s="18">
        <f>'4_1万円刻み'!$A$804</f>
        <v/>
      </c>
      <c r="C2490" s="19" t="n">
        <v>2026</v>
      </c>
      <c r="D2490" t="inlineStr">
        <is>
          <t>いいえ</t>
        </is>
      </c>
      <c r="E2490" s="18" t="n">
        <v>80000</v>
      </c>
      <c r="F2490" s="18" t="n">
        <v>0</v>
      </c>
      <c r="G2490" s="18" t="n">
        <v>80000</v>
      </c>
      <c r="H2490" s="18" t="n">
        <v>80000</v>
      </c>
      <c r="I2490" s="18" t="n">
        <v>0</v>
      </c>
      <c r="J2490" s="18">
        <f>ROUND(MIN(B2490/12,650000)*12*0.0915+MIN(B2490/12,1390000)*12*(0.0504+0)+B2490*0.005,0)</f>
        <v/>
      </c>
      <c r="K2490" s="18" t="n">
        <v>0</v>
      </c>
      <c r="L2490" s="18" t="n">
        <v>0</v>
      </c>
      <c r="M2490" s="18">
        <f>ROUND(IF(C2490&gt;=2026,IF(B2490&lt;741000,0,IF(B2490&lt;2191000,B2490-740000,IF(B2490&lt;2193000,1451000,IF(B2490&lt;2196000,1453000,IF(B2490&lt;2200000,1456000,IF(B2490&lt;3600000,ROUNDDOWN(B2490/4,-3)*2.8-80000,IF(B2490&lt;6600000,ROUNDDOWN(B2490/4,-3)*3.2-440000,IF(B2490&lt;8500000,ROUNDDOWN(B2490*0.9,0)-1100000,B2490-1950000)))))))),IF(B2490&lt;651000,0,IF(B2490&lt;1900000,B2490-650000,IF(B2490&lt;3600000,ROUNDDOWN(B2490/4,-3)*2.8-80000,IF(B2490&lt;6600000,ROUNDDOWN(B2490/4,-3)*3.2-440000,IF(B2490&lt;8500000,ROUNDDOWN(B2490*0.9,0)-1100000,B2490-1950000)))))),0)</f>
        <v/>
      </c>
      <c r="N2490" s="18">
        <f>IF(M2490&gt;23500000,NA(),IF(C2490&gt;=2026,IF(M2490&lt;=4890000,1040000,IF(M2490&lt;=6550000,670000,620000)),IF(M2490&lt;=1320000,950000,IF(M2490&lt;=3360000,880000,IF(M2490&lt;=4890000,680000,IF(M2490&lt;=6550000,630000,580000))))))</f>
        <v/>
      </c>
      <c r="O2490" s="18">
        <f>IF(F2490&lt;=0,IF(AND(D2490="はい",C2490&gt;=2026,C2490&lt;=2027),IF(E2490&lt;=0,0,IF(E2490&lt;=30000,E2490,IF(E2490&lt;=60000,ROUNDUP(E2490/2,0)+15000,IF(E2490&lt;=120000,ROUNDUP(E2490/4,0)+30000,60000)))),IF(E2490&lt;=0,0,IF(E2490&lt;=20000,E2490,IF(E2490&lt;=40000,ROUNDUP(E2490/2,0)+10000,IF(E2490&lt;=80000,ROUNDUP(E2490/4,0)+20000,40000))))),IF(E2490&lt;=0,IF(F2490&lt;=0,0,IF(F2490&lt;=25000,F2490,IF(F2490&lt;=50000,ROUNDUP(F2490/2,0)+12500,IF(F2490&lt;=100000,ROUNDUP(F2490/4,0)+25000,50000)))),MAX(IF(F2490&lt;=0,0,IF(F2490&lt;=25000,F2490,IF(F2490&lt;=50000,ROUNDUP(F2490/2,0)+12500,IF(F2490&lt;=100000,ROUNDUP(F2490/4,0)+25000,50000)))),MIN(IF(AND(D2490="はい",C2490&gt;=2026,C2490&lt;=2027),IF(E2490&lt;=0,0,IF(E2490&lt;=30000,E2490,IF(E2490&lt;=60000,ROUNDUP(E2490/2,0)+15000,IF(E2490&lt;=120000,ROUNDUP(E2490/4,0)+30000,60000)))),IF(E2490&lt;=0,0,IF(E2490&lt;=20000,E2490,IF(E2490&lt;=40000,ROUNDUP(E2490/2,0)+10000,IF(E2490&lt;=80000,ROUNDUP(E2490/4,0)+20000,40000)))))+IF(F2490&lt;=0,0,IF(F2490&lt;=25000,F2490,IF(F2490&lt;=50000,ROUNDUP(F2490/2,0)+12500,IF(F2490&lt;=100000,ROUNDUP(F2490/4,0)+25000,50000)))),IF(AND(D2490="はい",C2490&gt;=2026,C2490&lt;=2027),60000,40000)))))</f>
        <v/>
      </c>
      <c r="P2490" s="18">
        <f>IF(G2490&lt;=0,0,IF(G2490&lt;=20000,G2490,IF(G2490&lt;=40000,ROUNDUP(G2490/2,0)+10000,IF(G2490&lt;=80000,ROUNDUP(G2490/4,0)+20000,40000))))</f>
        <v/>
      </c>
      <c r="Q2490" s="18">
        <f>IF(I2490&lt;=0,IF(H2490&lt;=0,0,IF(H2490&lt;=20000,H2490,IF(H2490&lt;=40000,ROUNDUP(H2490/2,0)+10000,IF(H2490&lt;=80000,ROUNDUP(H2490/4,0)+20000,40000)))),IF(H2490&lt;=0,IF(I2490&lt;=0,0,IF(I2490&lt;=25000,I2490,IF(I2490&lt;=50000,ROUNDUP(I2490/2,0)+12500,IF(I2490&lt;=100000,ROUNDUP(I2490/4,0)+25000,50000)))),MAX(IF(I2490&lt;=0,0,IF(I2490&lt;=25000,I2490,IF(I2490&lt;=50000,ROUNDUP(I2490/2,0)+12500,IF(I2490&lt;=100000,ROUNDUP(I2490/4,0)+25000,50000)))),MIN(IF(H2490&lt;=0,0,IF(H2490&lt;=20000,H2490,IF(H2490&lt;=40000,ROUNDUP(H2490/2,0)+10000,IF(H2490&lt;=80000,ROUNDUP(H2490/4,0)+20000,40000))))+IF(I2490&lt;=0,0,IF(I2490&lt;=25000,I2490,IF(I2490&lt;=50000,ROUNDUP(I2490/2,0)+12500,IF(I2490&lt;=100000,ROUNDUP(I2490/4,0)+25000,50000)))),40000))))</f>
        <v/>
      </c>
      <c r="R2490" s="18">
        <f>MIN(120000,O2490+P2490+Q2490)</f>
        <v/>
      </c>
      <c r="S2490" s="18">
        <f>IF(F2490&lt;=0,IF(E2490&lt;=0,0,IF(E2490&lt;=12000,E2490,IF(E2490&lt;=32000,ROUNDUP(E2490/2,0)+6000,IF(E2490&lt;=56000,ROUNDUP(E2490/4,0)+14000,28000)))),IF(E2490&lt;=0,IF(F2490&lt;=0,0,IF(F2490&lt;=15000,F2490,IF(F2490&lt;=40000,ROUNDUP(F2490/2,0)+7500,IF(F2490&lt;=70000,ROUNDUP(F2490/4,0)+17500,35000)))),MAX(IF(F2490&lt;=0,0,IF(F2490&lt;=15000,F2490,IF(F2490&lt;=40000,ROUNDUP(F2490/2,0)+7500,IF(F2490&lt;=70000,ROUNDUP(F2490/4,0)+17500,35000)))),MIN(IF(E2490&lt;=0,0,IF(E2490&lt;=12000,E2490,IF(E2490&lt;=32000,ROUNDUP(E2490/2,0)+6000,IF(E2490&lt;=56000,ROUNDUP(E2490/4,0)+14000,28000))))+IF(F2490&lt;=0,0,IF(F2490&lt;=15000,F2490,IF(F2490&lt;=40000,ROUNDUP(F2490/2,0)+7500,IF(F2490&lt;=70000,ROUNDUP(F2490/4,0)+17500,35000)))),28000))))</f>
        <v/>
      </c>
      <c r="T2490" s="18">
        <f>IF(G2490&lt;=0,0,IF(G2490&lt;=12000,G2490,IF(G2490&lt;=32000,ROUNDUP(G2490/2,0)+6000,IF(G2490&lt;=56000,ROUNDUP(G2490/4,0)+14000,28000))))</f>
        <v/>
      </c>
      <c r="U2490" s="18">
        <f>IF(I2490&lt;=0,IF(H2490&lt;=0,0,IF(H2490&lt;=12000,H2490,IF(H2490&lt;=32000,ROUNDUP(H2490/2,0)+6000,IF(H2490&lt;=56000,ROUNDUP(H2490/4,0)+14000,28000)))),IF(H2490&lt;=0,IF(I2490&lt;=0,0,IF(I2490&lt;=15000,I2490,IF(I2490&lt;=40000,ROUNDUP(I2490/2,0)+7500,IF(I2490&lt;=70000,ROUNDUP(I2490/4,0)+17500,35000)))),MAX(IF(I2490&lt;=0,0,IF(I2490&lt;=15000,I2490,IF(I2490&lt;=40000,ROUNDUP(I2490/2,0)+7500,IF(I2490&lt;=70000,ROUNDUP(I2490/4,0)+17500,35000)))),MIN(IF(H2490&lt;=0,0,IF(H2490&lt;=12000,H2490,IF(H2490&lt;=32000,ROUNDUP(H2490/2,0)+6000,IF(H2490&lt;=56000,ROUNDUP(H2490/4,0)+14000,28000))))+IF(I2490&lt;=0,0,IF(I2490&lt;=15000,I2490,IF(I2490&lt;=40000,ROUNDUP(I2490/2,0)+7500,IF(I2490&lt;=70000,ROUNDUP(I2490/4,0)+17500,35000)))),28000))))</f>
        <v/>
      </c>
      <c r="V2490" s="18">
        <f>MIN(70000,S2490+T2490+U2490)</f>
        <v/>
      </c>
      <c r="W2490" s="18">
        <f>MAX(0,ROUNDDOWN(M2490-J2490-N2490-K2490-0,-3))</f>
        <v/>
      </c>
      <c r="X2490" s="18">
        <f>MAX(0,ROUNDDOWN(M2490-J2490-N2490-K2490-R2490,-3))</f>
        <v/>
      </c>
      <c r="Y2490" s="18">
        <f>IF(W2490&lt;=0,0,ROUNDDOWN((W2490*LOOKUP(W2490,{0,1950001,3300001,6950001,9000001,18000001,40000001},{0.05,0.1,0.2,0.23,0.33,0.4,0.45})-LOOKUP(W2490,{0,1950001,3300001,6950001,9000001,18000001,40000001},{0,97500,427500,636000,1536000,2796000,4796000}))*1.021,-2))</f>
        <v/>
      </c>
      <c r="Z2490" s="18">
        <f>IF(X2490&lt;=0,0,ROUNDDOWN((X2490*LOOKUP(X2490,{0,1950001,3300001,6950001,9000001,18000001,40000001},{0.05,0.1,0.2,0.23,0.33,0.4,0.45})-LOOKUP(X2490,{0,1950001,3300001,6950001,9000001,18000001,40000001},{0,97500,427500,636000,1536000,2796000,4796000}))*1.021,-2))</f>
        <v/>
      </c>
      <c r="AA2490" s="18">
        <f>MAX(0,ROUNDDOWN(M2490-J2490-430000-L2490-0,-3))</f>
        <v/>
      </c>
      <c r="AB2490" s="18">
        <f>MAX(0,ROUNDDOWN(M2490-J2490-430000-L2490-V2490,-3))</f>
        <v/>
      </c>
      <c r="AC2490" s="18">
        <f>IF(M2490&lt;=450000,0,MAX(0,ROUNDDOWN(AA2490*0.06-MIN(50000,AA2490)*0.03,-2))+MAX(0,ROUNDDOWN(AA2490*0.04-MIN(50000,AA2490)*0.02,-2)))</f>
        <v/>
      </c>
      <c r="AD2490" s="18">
        <f>IF(M2490&lt;=450000,0,MAX(0,ROUNDDOWN(AB2490*0.06-MIN(50000,AB2490)*0.03,-2))+MAX(0,ROUNDDOWN(AB2490*0.04-MIN(50000,AB2490)*0.02,-2)))</f>
        <v/>
      </c>
      <c r="AE2490" s="18">
        <f>Y2490-Z2490</f>
        <v/>
      </c>
      <c r="AF2490" s="18">
        <f>AC2490-AD2490</f>
        <v/>
      </c>
      <c r="AG2490" s="18">
        <f>AE2490+AF2490</f>
        <v/>
      </c>
      <c r="AH2490" s="20">
        <f>IF(W2490&lt;=0,0,LOOKUP(W2490,{0,1950001,3300001,6950001,9000001,18000001,40000001},{0.05,0.1,0.2,0.23,0.33,0.4,0.45}))</f>
        <v/>
      </c>
    </row>
    <row r="2491">
      <c r="A2491" t="inlineStr">
        <is>
          <t>1万円刻み 一般8万円</t>
        </is>
      </c>
      <c r="B2491" s="18">
        <f>'4_1万円刻み'!$A$804</f>
        <v/>
      </c>
      <c r="C2491" s="19" t="n">
        <v>2026</v>
      </c>
      <c r="D2491" t="inlineStr">
        <is>
          <t>いいえ</t>
        </is>
      </c>
      <c r="E2491" s="18" t="n">
        <v>80000</v>
      </c>
      <c r="F2491" s="18" t="n">
        <v>0</v>
      </c>
      <c r="G2491" s="18" t="n">
        <v>0</v>
      </c>
      <c r="H2491" s="18" t="n">
        <v>0</v>
      </c>
      <c r="I2491" s="18" t="n">
        <v>0</v>
      </c>
      <c r="J2491" s="18">
        <f>ROUND(MIN(B2491/12,650000)*12*0.0915+MIN(B2491/12,1390000)*12*(0.0504+0)+B2491*0.005,0)</f>
        <v/>
      </c>
      <c r="K2491" s="18" t="n">
        <v>0</v>
      </c>
      <c r="L2491" s="18" t="n">
        <v>0</v>
      </c>
      <c r="M2491" s="18">
        <f>ROUND(IF(C2491&gt;=2026,IF(B2491&lt;741000,0,IF(B2491&lt;2191000,B2491-740000,IF(B2491&lt;2193000,1451000,IF(B2491&lt;2196000,1453000,IF(B2491&lt;2200000,1456000,IF(B2491&lt;3600000,ROUNDDOWN(B2491/4,-3)*2.8-80000,IF(B2491&lt;6600000,ROUNDDOWN(B2491/4,-3)*3.2-440000,IF(B2491&lt;8500000,ROUNDDOWN(B2491*0.9,0)-1100000,B2491-1950000)))))))),IF(B2491&lt;651000,0,IF(B2491&lt;1900000,B2491-650000,IF(B2491&lt;3600000,ROUNDDOWN(B2491/4,-3)*2.8-80000,IF(B2491&lt;6600000,ROUNDDOWN(B2491/4,-3)*3.2-440000,IF(B2491&lt;8500000,ROUNDDOWN(B2491*0.9,0)-1100000,B2491-1950000)))))),0)</f>
        <v/>
      </c>
      <c r="N2491" s="18">
        <f>IF(M2491&gt;23500000,NA(),IF(C2491&gt;=2026,IF(M2491&lt;=4890000,1040000,IF(M2491&lt;=6550000,670000,620000)),IF(M2491&lt;=1320000,950000,IF(M2491&lt;=3360000,880000,IF(M2491&lt;=4890000,680000,IF(M2491&lt;=6550000,630000,580000))))))</f>
        <v/>
      </c>
      <c r="O2491" s="18">
        <f>IF(F2491&lt;=0,IF(AND(D2491="はい",C2491&gt;=2026,C2491&lt;=2027),IF(E2491&lt;=0,0,IF(E2491&lt;=30000,E2491,IF(E2491&lt;=60000,ROUNDUP(E2491/2,0)+15000,IF(E2491&lt;=120000,ROUNDUP(E2491/4,0)+30000,60000)))),IF(E2491&lt;=0,0,IF(E2491&lt;=20000,E2491,IF(E2491&lt;=40000,ROUNDUP(E2491/2,0)+10000,IF(E2491&lt;=80000,ROUNDUP(E2491/4,0)+20000,40000))))),IF(E2491&lt;=0,IF(F2491&lt;=0,0,IF(F2491&lt;=25000,F2491,IF(F2491&lt;=50000,ROUNDUP(F2491/2,0)+12500,IF(F2491&lt;=100000,ROUNDUP(F2491/4,0)+25000,50000)))),MAX(IF(F2491&lt;=0,0,IF(F2491&lt;=25000,F2491,IF(F2491&lt;=50000,ROUNDUP(F2491/2,0)+12500,IF(F2491&lt;=100000,ROUNDUP(F2491/4,0)+25000,50000)))),MIN(IF(AND(D2491="はい",C2491&gt;=2026,C2491&lt;=2027),IF(E2491&lt;=0,0,IF(E2491&lt;=30000,E2491,IF(E2491&lt;=60000,ROUNDUP(E2491/2,0)+15000,IF(E2491&lt;=120000,ROUNDUP(E2491/4,0)+30000,60000)))),IF(E2491&lt;=0,0,IF(E2491&lt;=20000,E2491,IF(E2491&lt;=40000,ROUNDUP(E2491/2,0)+10000,IF(E2491&lt;=80000,ROUNDUP(E2491/4,0)+20000,40000)))))+IF(F2491&lt;=0,0,IF(F2491&lt;=25000,F2491,IF(F2491&lt;=50000,ROUNDUP(F2491/2,0)+12500,IF(F2491&lt;=100000,ROUNDUP(F2491/4,0)+25000,50000)))),IF(AND(D2491="はい",C2491&gt;=2026,C2491&lt;=2027),60000,40000)))))</f>
        <v/>
      </c>
      <c r="P2491" s="18">
        <f>IF(G2491&lt;=0,0,IF(G2491&lt;=20000,G2491,IF(G2491&lt;=40000,ROUNDUP(G2491/2,0)+10000,IF(G2491&lt;=80000,ROUNDUP(G2491/4,0)+20000,40000))))</f>
        <v/>
      </c>
      <c r="Q2491" s="18">
        <f>IF(I2491&lt;=0,IF(H2491&lt;=0,0,IF(H2491&lt;=20000,H2491,IF(H2491&lt;=40000,ROUNDUP(H2491/2,0)+10000,IF(H2491&lt;=80000,ROUNDUP(H2491/4,0)+20000,40000)))),IF(H2491&lt;=0,IF(I2491&lt;=0,0,IF(I2491&lt;=25000,I2491,IF(I2491&lt;=50000,ROUNDUP(I2491/2,0)+12500,IF(I2491&lt;=100000,ROUNDUP(I2491/4,0)+25000,50000)))),MAX(IF(I2491&lt;=0,0,IF(I2491&lt;=25000,I2491,IF(I2491&lt;=50000,ROUNDUP(I2491/2,0)+12500,IF(I2491&lt;=100000,ROUNDUP(I2491/4,0)+25000,50000)))),MIN(IF(H2491&lt;=0,0,IF(H2491&lt;=20000,H2491,IF(H2491&lt;=40000,ROUNDUP(H2491/2,0)+10000,IF(H2491&lt;=80000,ROUNDUP(H2491/4,0)+20000,40000))))+IF(I2491&lt;=0,0,IF(I2491&lt;=25000,I2491,IF(I2491&lt;=50000,ROUNDUP(I2491/2,0)+12500,IF(I2491&lt;=100000,ROUNDUP(I2491/4,0)+25000,50000)))),40000))))</f>
        <v/>
      </c>
      <c r="R2491" s="18">
        <f>MIN(120000,O2491+P2491+Q2491)</f>
        <v/>
      </c>
      <c r="S2491" s="18">
        <f>IF(F2491&lt;=0,IF(E2491&lt;=0,0,IF(E2491&lt;=12000,E2491,IF(E2491&lt;=32000,ROUNDUP(E2491/2,0)+6000,IF(E2491&lt;=56000,ROUNDUP(E2491/4,0)+14000,28000)))),IF(E2491&lt;=0,IF(F2491&lt;=0,0,IF(F2491&lt;=15000,F2491,IF(F2491&lt;=40000,ROUNDUP(F2491/2,0)+7500,IF(F2491&lt;=70000,ROUNDUP(F2491/4,0)+17500,35000)))),MAX(IF(F2491&lt;=0,0,IF(F2491&lt;=15000,F2491,IF(F2491&lt;=40000,ROUNDUP(F2491/2,0)+7500,IF(F2491&lt;=70000,ROUNDUP(F2491/4,0)+17500,35000)))),MIN(IF(E2491&lt;=0,0,IF(E2491&lt;=12000,E2491,IF(E2491&lt;=32000,ROUNDUP(E2491/2,0)+6000,IF(E2491&lt;=56000,ROUNDUP(E2491/4,0)+14000,28000))))+IF(F2491&lt;=0,0,IF(F2491&lt;=15000,F2491,IF(F2491&lt;=40000,ROUNDUP(F2491/2,0)+7500,IF(F2491&lt;=70000,ROUNDUP(F2491/4,0)+17500,35000)))),28000))))</f>
        <v/>
      </c>
      <c r="T2491" s="18">
        <f>IF(G2491&lt;=0,0,IF(G2491&lt;=12000,G2491,IF(G2491&lt;=32000,ROUNDUP(G2491/2,0)+6000,IF(G2491&lt;=56000,ROUNDUP(G2491/4,0)+14000,28000))))</f>
        <v/>
      </c>
      <c r="U2491" s="18">
        <f>IF(I2491&lt;=0,IF(H2491&lt;=0,0,IF(H2491&lt;=12000,H2491,IF(H2491&lt;=32000,ROUNDUP(H2491/2,0)+6000,IF(H2491&lt;=56000,ROUNDUP(H2491/4,0)+14000,28000)))),IF(H2491&lt;=0,IF(I2491&lt;=0,0,IF(I2491&lt;=15000,I2491,IF(I2491&lt;=40000,ROUNDUP(I2491/2,0)+7500,IF(I2491&lt;=70000,ROUNDUP(I2491/4,0)+17500,35000)))),MAX(IF(I2491&lt;=0,0,IF(I2491&lt;=15000,I2491,IF(I2491&lt;=40000,ROUNDUP(I2491/2,0)+7500,IF(I2491&lt;=70000,ROUNDUP(I2491/4,0)+17500,35000)))),MIN(IF(H2491&lt;=0,0,IF(H2491&lt;=12000,H2491,IF(H2491&lt;=32000,ROUNDUP(H2491/2,0)+6000,IF(H2491&lt;=56000,ROUNDUP(H2491/4,0)+14000,28000))))+IF(I2491&lt;=0,0,IF(I2491&lt;=15000,I2491,IF(I2491&lt;=40000,ROUNDUP(I2491/2,0)+7500,IF(I2491&lt;=70000,ROUNDUP(I2491/4,0)+17500,35000)))),28000))))</f>
        <v/>
      </c>
      <c r="V2491" s="18">
        <f>MIN(70000,S2491+T2491+U2491)</f>
        <v/>
      </c>
      <c r="W2491" s="18">
        <f>MAX(0,ROUNDDOWN(M2491-J2491-N2491-K2491-0,-3))</f>
        <v/>
      </c>
      <c r="X2491" s="18">
        <f>MAX(0,ROUNDDOWN(M2491-J2491-N2491-K2491-R2491,-3))</f>
        <v/>
      </c>
      <c r="Y2491" s="18">
        <f>IF(W2491&lt;=0,0,ROUNDDOWN((W2491*LOOKUP(W2491,{0,1950001,3300001,6950001,9000001,18000001,40000001},{0.05,0.1,0.2,0.23,0.33,0.4,0.45})-LOOKUP(W2491,{0,1950001,3300001,6950001,9000001,18000001,40000001},{0,97500,427500,636000,1536000,2796000,4796000}))*1.021,-2))</f>
        <v/>
      </c>
      <c r="Z2491" s="18">
        <f>IF(X2491&lt;=0,0,ROUNDDOWN((X2491*LOOKUP(X2491,{0,1950001,3300001,6950001,9000001,18000001,40000001},{0.05,0.1,0.2,0.23,0.33,0.4,0.45})-LOOKUP(X2491,{0,1950001,3300001,6950001,9000001,18000001,40000001},{0,97500,427500,636000,1536000,2796000,4796000}))*1.021,-2))</f>
        <v/>
      </c>
      <c r="AA2491" s="18">
        <f>MAX(0,ROUNDDOWN(M2491-J2491-430000-L2491-0,-3))</f>
        <v/>
      </c>
      <c r="AB2491" s="18">
        <f>MAX(0,ROUNDDOWN(M2491-J2491-430000-L2491-V2491,-3))</f>
        <v/>
      </c>
      <c r="AC2491" s="18">
        <f>IF(M2491&lt;=450000,0,MAX(0,ROUNDDOWN(AA2491*0.06-MIN(50000,AA2491)*0.03,-2))+MAX(0,ROUNDDOWN(AA2491*0.04-MIN(50000,AA2491)*0.02,-2)))</f>
        <v/>
      </c>
      <c r="AD2491" s="18">
        <f>IF(M2491&lt;=450000,0,MAX(0,ROUNDDOWN(AB2491*0.06-MIN(50000,AB2491)*0.03,-2))+MAX(0,ROUNDDOWN(AB2491*0.04-MIN(50000,AB2491)*0.02,-2)))</f>
        <v/>
      </c>
      <c r="AE2491" s="18">
        <f>Y2491-Z2491</f>
        <v/>
      </c>
      <c r="AF2491" s="18">
        <f>AC2491-AD2491</f>
        <v/>
      </c>
      <c r="AG2491" s="18">
        <f>AE2491+AF2491</f>
        <v/>
      </c>
      <c r="AH2491" s="20">
        <f>IF(W2491&lt;=0,0,LOOKUP(W2491,{0,1950001,3300001,6950001,9000001,18000001,40000001},{0.05,0.1,0.2,0.23,0.33,0.4,0.45}))</f>
        <v/>
      </c>
    </row>
    <row r="2492">
      <c r="A2492" t="inlineStr">
        <is>
          <t>1万円刻み 特例あり一般12万円</t>
        </is>
      </c>
      <c r="B2492" s="18">
        <f>'4_1万円刻み'!$A$804</f>
        <v/>
      </c>
      <c r="C2492" s="19" t="n">
        <v>2026</v>
      </c>
      <c r="D2492" t="inlineStr">
        <is>
          <t>はい</t>
        </is>
      </c>
      <c r="E2492" s="18" t="n">
        <v>120000</v>
      </c>
      <c r="F2492" s="18" t="n">
        <v>0</v>
      </c>
      <c r="G2492" s="18" t="n">
        <v>0</v>
      </c>
      <c r="H2492" s="18" t="n">
        <v>0</v>
      </c>
      <c r="I2492" s="18" t="n">
        <v>0</v>
      </c>
      <c r="J2492" s="18">
        <f>ROUND(MIN(B2492/12,650000)*12*0.0915+MIN(B2492/12,1390000)*12*(0.0504+0)+B2492*0.005,0)</f>
        <v/>
      </c>
      <c r="K2492" s="18" t="n">
        <v>0</v>
      </c>
      <c r="L2492" s="18" t="n">
        <v>0</v>
      </c>
      <c r="M2492" s="18">
        <f>ROUND(IF(C2492&gt;=2026,IF(B2492&lt;741000,0,IF(B2492&lt;2191000,B2492-740000,IF(B2492&lt;2193000,1451000,IF(B2492&lt;2196000,1453000,IF(B2492&lt;2200000,1456000,IF(B2492&lt;3600000,ROUNDDOWN(B2492/4,-3)*2.8-80000,IF(B2492&lt;6600000,ROUNDDOWN(B2492/4,-3)*3.2-440000,IF(B2492&lt;8500000,ROUNDDOWN(B2492*0.9,0)-1100000,B2492-1950000)))))))),IF(B2492&lt;651000,0,IF(B2492&lt;1900000,B2492-650000,IF(B2492&lt;3600000,ROUNDDOWN(B2492/4,-3)*2.8-80000,IF(B2492&lt;6600000,ROUNDDOWN(B2492/4,-3)*3.2-440000,IF(B2492&lt;8500000,ROUNDDOWN(B2492*0.9,0)-1100000,B2492-1950000)))))),0)</f>
        <v/>
      </c>
      <c r="N2492" s="18">
        <f>IF(M2492&gt;23500000,NA(),IF(C2492&gt;=2026,IF(M2492&lt;=4890000,1040000,IF(M2492&lt;=6550000,670000,620000)),IF(M2492&lt;=1320000,950000,IF(M2492&lt;=3360000,880000,IF(M2492&lt;=4890000,680000,IF(M2492&lt;=6550000,630000,580000))))))</f>
        <v/>
      </c>
      <c r="O2492" s="18">
        <f>IF(F2492&lt;=0,IF(AND(D2492="はい",C2492&gt;=2026,C2492&lt;=2027),IF(E2492&lt;=0,0,IF(E2492&lt;=30000,E2492,IF(E2492&lt;=60000,ROUNDUP(E2492/2,0)+15000,IF(E2492&lt;=120000,ROUNDUP(E2492/4,0)+30000,60000)))),IF(E2492&lt;=0,0,IF(E2492&lt;=20000,E2492,IF(E2492&lt;=40000,ROUNDUP(E2492/2,0)+10000,IF(E2492&lt;=80000,ROUNDUP(E2492/4,0)+20000,40000))))),IF(E2492&lt;=0,IF(F2492&lt;=0,0,IF(F2492&lt;=25000,F2492,IF(F2492&lt;=50000,ROUNDUP(F2492/2,0)+12500,IF(F2492&lt;=100000,ROUNDUP(F2492/4,0)+25000,50000)))),MAX(IF(F2492&lt;=0,0,IF(F2492&lt;=25000,F2492,IF(F2492&lt;=50000,ROUNDUP(F2492/2,0)+12500,IF(F2492&lt;=100000,ROUNDUP(F2492/4,0)+25000,50000)))),MIN(IF(AND(D2492="はい",C2492&gt;=2026,C2492&lt;=2027),IF(E2492&lt;=0,0,IF(E2492&lt;=30000,E2492,IF(E2492&lt;=60000,ROUNDUP(E2492/2,0)+15000,IF(E2492&lt;=120000,ROUNDUP(E2492/4,0)+30000,60000)))),IF(E2492&lt;=0,0,IF(E2492&lt;=20000,E2492,IF(E2492&lt;=40000,ROUNDUP(E2492/2,0)+10000,IF(E2492&lt;=80000,ROUNDUP(E2492/4,0)+20000,40000)))))+IF(F2492&lt;=0,0,IF(F2492&lt;=25000,F2492,IF(F2492&lt;=50000,ROUNDUP(F2492/2,0)+12500,IF(F2492&lt;=100000,ROUNDUP(F2492/4,0)+25000,50000)))),IF(AND(D2492="はい",C2492&gt;=2026,C2492&lt;=2027),60000,40000)))))</f>
        <v/>
      </c>
      <c r="P2492" s="18">
        <f>IF(G2492&lt;=0,0,IF(G2492&lt;=20000,G2492,IF(G2492&lt;=40000,ROUNDUP(G2492/2,0)+10000,IF(G2492&lt;=80000,ROUNDUP(G2492/4,0)+20000,40000))))</f>
        <v/>
      </c>
      <c r="Q2492" s="18">
        <f>IF(I2492&lt;=0,IF(H2492&lt;=0,0,IF(H2492&lt;=20000,H2492,IF(H2492&lt;=40000,ROUNDUP(H2492/2,0)+10000,IF(H2492&lt;=80000,ROUNDUP(H2492/4,0)+20000,40000)))),IF(H2492&lt;=0,IF(I2492&lt;=0,0,IF(I2492&lt;=25000,I2492,IF(I2492&lt;=50000,ROUNDUP(I2492/2,0)+12500,IF(I2492&lt;=100000,ROUNDUP(I2492/4,0)+25000,50000)))),MAX(IF(I2492&lt;=0,0,IF(I2492&lt;=25000,I2492,IF(I2492&lt;=50000,ROUNDUP(I2492/2,0)+12500,IF(I2492&lt;=100000,ROUNDUP(I2492/4,0)+25000,50000)))),MIN(IF(H2492&lt;=0,0,IF(H2492&lt;=20000,H2492,IF(H2492&lt;=40000,ROUNDUP(H2492/2,0)+10000,IF(H2492&lt;=80000,ROUNDUP(H2492/4,0)+20000,40000))))+IF(I2492&lt;=0,0,IF(I2492&lt;=25000,I2492,IF(I2492&lt;=50000,ROUNDUP(I2492/2,0)+12500,IF(I2492&lt;=100000,ROUNDUP(I2492/4,0)+25000,50000)))),40000))))</f>
        <v/>
      </c>
      <c r="R2492" s="18">
        <f>MIN(120000,O2492+P2492+Q2492)</f>
        <v/>
      </c>
      <c r="S2492" s="18">
        <f>IF(F2492&lt;=0,IF(E2492&lt;=0,0,IF(E2492&lt;=12000,E2492,IF(E2492&lt;=32000,ROUNDUP(E2492/2,0)+6000,IF(E2492&lt;=56000,ROUNDUP(E2492/4,0)+14000,28000)))),IF(E2492&lt;=0,IF(F2492&lt;=0,0,IF(F2492&lt;=15000,F2492,IF(F2492&lt;=40000,ROUNDUP(F2492/2,0)+7500,IF(F2492&lt;=70000,ROUNDUP(F2492/4,0)+17500,35000)))),MAX(IF(F2492&lt;=0,0,IF(F2492&lt;=15000,F2492,IF(F2492&lt;=40000,ROUNDUP(F2492/2,0)+7500,IF(F2492&lt;=70000,ROUNDUP(F2492/4,0)+17500,35000)))),MIN(IF(E2492&lt;=0,0,IF(E2492&lt;=12000,E2492,IF(E2492&lt;=32000,ROUNDUP(E2492/2,0)+6000,IF(E2492&lt;=56000,ROUNDUP(E2492/4,0)+14000,28000))))+IF(F2492&lt;=0,0,IF(F2492&lt;=15000,F2492,IF(F2492&lt;=40000,ROUNDUP(F2492/2,0)+7500,IF(F2492&lt;=70000,ROUNDUP(F2492/4,0)+17500,35000)))),28000))))</f>
        <v/>
      </c>
      <c r="T2492" s="18">
        <f>IF(G2492&lt;=0,0,IF(G2492&lt;=12000,G2492,IF(G2492&lt;=32000,ROUNDUP(G2492/2,0)+6000,IF(G2492&lt;=56000,ROUNDUP(G2492/4,0)+14000,28000))))</f>
        <v/>
      </c>
      <c r="U2492" s="18">
        <f>IF(I2492&lt;=0,IF(H2492&lt;=0,0,IF(H2492&lt;=12000,H2492,IF(H2492&lt;=32000,ROUNDUP(H2492/2,0)+6000,IF(H2492&lt;=56000,ROUNDUP(H2492/4,0)+14000,28000)))),IF(H2492&lt;=0,IF(I2492&lt;=0,0,IF(I2492&lt;=15000,I2492,IF(I2492&lt;=40000,ROUNDUP(I2492/2,0)+7500,IF(I2492&lt;=70000,ROUNDUP(I2492/4,0)+17500,35000)))),MAX(IF(I2492&lt;=0,0,IF(I2492&lt;=15000,I2492,IF(I2492&lt;=40000,ROUNDUP(I2492/2,0)+7500,IF(I2492&lt;=70000,ROUNDUP(I2492/4,0)+17500,35000)))),MIN(IF(H2492&lt;=0,0,IF(H2492&lt;=12000,H2492,IF(H2492&lt;=32000,ROUNDUP(H2492/2,0)+6000,IF(H2492&lt;=56000,ROUNDUP(H2492/4,0)+14000,28000))))+IF(I2492&lt;=0,0,IF(I2492&lt;=15000,I2492,IF(I2492&lt;=40000,ROUNDUP(I2492/2,0)+7500,IF(I2492&lt;=70000,ROUNDUP(I2492/4,0)+17500,35000)))),28000))))</f>
        <v/>
      </c>
      <c r="V2492" s="18">
        <f>MIN(70000,S2492+T2492+U2492)</f>
        <v/>
      </c>
      <c r="W2492" s="18">
        <f>MAX(0,ROUNDDOWN(M2492-J2492-N2492-K2492-0,-3))</f>
        <v/>
      </c>
      <c r="X2492" s="18">
        <f>MAX(0,ROUNDDOWN(M2492-J2492-N2492-K2492-R2492,-3))</f>
        <v/>
      </c>
      <c r="Y2492" s="18">
        <f>IF(W2492&lt;=0,0,ROUNDDOWN((W2492*LOOKUP(W2492,{0,1950001,3300001,6950001,9000001,18000001,40000001},{0.05,0.1,0.2,0.23,0.33,0.4,0.45})-LOOKUP(W2492,{0,1950001,3300001,6950001,9000001,18000001,40000001},{0,97500,427500,636000,1536000,2796000,4796000}))*1.021,-2))</f>
        <v/>
      </c>
      <c r="Z2492" s="18">
        <f>IF(X2492&lt;=0,0,ROUNDDOWN((X2492*LOOKUP(X2492,{0,1950001,3300001,6950001,9000001,18000001,40000001},{0.05,0.1,0.2,0.23,0.33,0.4,0.45})-LOOKUP(X2492,{0,1950001,3300001,6950001,9000001,18000001,40000001},{0,97500,427500,636000,1536000,2796000,4796000}))*1.021,-2))</f>
        <v/>
      </c>
      <c r="AA2492" s="18">
        <f>MAX(0,ROUNDDOWN(M2492-J2492-430000-L2492-0,-3))</f>
        <v/>
      </c>
      <c r="AB2492" s="18">
        <f>MAX(0,ROUNDDOWN(M2492-J2492-430000-L2492-V2492,-3))</f>
        <v/>
      </c>
      <c r="AC2492" s="18">
        <f>IF(M2492&lt;=450000,0,MAX(0,ROUNDDOWN(AA2492*0.06-MIN(50000,AA2492)*0.03,-2))+MAX(0,ROUNDDOWN(AA2492*0.04-MIN(50000,AA2492)*0.02,-2)))</f>
        <v/>
      </c>
      <c r="AD2492" s="18">
        <f>IF(M2492&lt;=450000,0,MAX(0,ROUNDDOWN(AB2492*0.06-MIN(50000,AB2492)*0.03,-2))+MAX(0,ROUNDDOWN(AB2492*0.04-MIN(50000,AB2492)*0.02,-2)))</f>
        <v/>
      </c>
      <c r="AE2492" s="18">
        <f>Y2492-Z2492</f>
        <v/>
      </c>
      <c r="AF2492" s="18">
        <f>AC2492-AD2492</f>
        <v/>
      </c>
      <c r="AG2492" s="18">
        <f>AE2492+AF2492</f>
        <v/>
      </c>
      <c r="AH2492" s="20">
        <f>IF(W2492&lt;=0,0,LOOKUP(W2492,{0,1950001,3300001,6950001,9000001,18000001,40000001},{0.05,0.1,0.2,0.23,0.33,0.4,0.45}))</f>
        <v/>
      </c>
    </row>
    <row r="2493">
      <c r="A2493" t="inlineStr">
        <is>
          <t>1万円刻み 3区分8万円ずつ</t>
        </is>
      </c>
      <c r="B2493" s="18">
        <f>'4_1万円刻み'!$A$805</f>
        <v/>
      </c>
      <c r="C2493" s="19" t="n">
        <v>2026</v>
      </c>
      <c r="D2493" t="inlineStr">
        <is>
          <t>いいえ</t>
        </is>
      </c>
      <c r="E2493" s="18" t="n">
        <v>80000</v>
      </c>
      <c r="F2493" s="18" t="n">
        <v>0</v>
      </c>
      <c r="G2493" s="18" t="n">
        <v>80000</v>
      </c>
      <c r="H2493" s="18" t="n">
        <v>80000</v>
      </c>
      <c r="I2493" s="18" t="n">
        <v>0</v>
      </c>
      <c r="J2493" s="18">
        <f>ROUND(MIN(B2493/12,650000)*12*0.0915+MIN(B2493/12,1390000)*12*(0.0504+0)+B2493*0.005,0)</f>
        <v/>
      </c>
      <c r="K2493" s="18" t="n">
        <v>0</v>
      </c>
      <c r="L2493" s="18" t="n">
        <v>0</v>
      </c>
      <c r="M2493" s="18">
        <f>ROUND(IF(C2493&gt;=2026,IF(B2493&lt;741000,0,IF(B2493&lt;2191000,B2493-740000,IF(B2493&lt;2193000,1451000,IF(B2493&lt;2196000,1453000,IF(B2493&lt;2200000,1456000,IF(B2493&lt;3600000,ROUNDDOWN(B2493/4,-3)*2.8-80000,IF(B2493&lt;6600000,ROUNDDOWN(B2493/4,-3)*3.2-440000,IF(B2493&lt;8500000,ROUNDDOWN(B2493*0.9,0)-1100000,B2493-1950000)))))))),IF(B2493&lt;651000,0,IF(B2493&lt;1900000,B2493-650000,IF(B2493&lt;3600000,ROUNDDOWN(B2493/4,-3)*2.8-80000,IF(B2493&lt;6600000,ROUNDDOWN(B2493/4,-3)*3.2-440000,IF(B2493&lt;8500000,ROUNDDOWN(B2493*0.9,0)-1100000,B2493-1950000)))))),0)</f>
        <v/>
      </c>
      <c r="N2493" s="18">
        <f>IF(M2493&gt;23500000,NA(),IF(C2493&gt;=2026,IF(M2493&lt;=4890000,1040000,IF(M2493&lt;=6550000,670000,620000)),IF(M2493&lt;=1320000,950000,IF(M2493&lt;=3360000,880000,IF(M2493&lt;=4890000,680000,IF(M2493&lt;=6550000,630000,580000))))))</f>
        <v/>
      </c>
      <c r="O2493" s="18">
        <f>IF(F2493&lt;=0,IF(AND(D2493="はい",C2493&gt;=2026,C2493&lt;=2027),IF(E2493&lt;=0,0,IF(E2493&lt;=30000,E2493,IF(E2493&lt;=60000,ROUNDUP(E2493/2,0)+15000,IF(E2493&lt;=120000,ROUNDUP(E2493/4,0)+30000,60000)))),IF(E2493&lt;=0,0,IF(E2493&lt;=20000,E2493,IF(E2493&lt;=40000,ROUNDUP(E2493/2,0)+10000,IF(E2493&lt;=80000,ROUNDUP(E2493/4,0)+20000,40000))))),IF(E2493&lt;=0,IF(F2493&lt;=0,0,IF(F2493&lt;=25000,F2493,IF(F2493&lt;=50000,ROUNDUP(F2493/2,0)+12500,IF(F2493&lt;=100000,ROUNDUP(F2493/4,0)+25000,50000)))),MAX(IF(F2493&lt;=0,0,IF(F2493&lt;=25000,F2493,IF(F2493&lt;=50000,ROUNDUP(F2493/2,0)+12500,IF(F2493&lt;=100000,ROUNDUP(F2493/4,0)+25000,50000)))),MIN(IF(AND(D2493="はい",C2493&gt;=2026,C2493&lt;=2027),IF(E2493&lt;=0,0,IF(E2493&lt;=30000,E2493,IF(E2493&lt;=60000,ROUNDUP(E2493/2,0)+15000,IF(E2493&lt;=120000,ROUNDUP(E2493/4,0)+30000,60000)))),IF(E2493&lt;=0,0,IF(E2493&lt;=20000,E2493,IF(E2493&lt;=40000,ROUNDUP(E2493/2,0)+10000,IF(E2493&lt;=80000,ROUNDUP(E2493/4,0)+20000,40000)))))+IF(F2493&lt;=0,0,IF(F2493&lt;=25000,F2493,IF(F2493&lt;=50000,ROUNDUP(F2493/2,0)+12500,IF(F2493&lt;=100000,ROUNDUP(F2493/4,0)+25000,50000)))),IF(AND(D2493="はい",C2493&gt;=2026,C2493&lt;=2027),60000,40000)))))</f>
        <v/>
      </c>
      <c r="P2493" s="18">
        <f>IF(G2493&lt;=0,0,IF(G2493&lt;=20000,G2493,IF(G2493&lt;=40000,ROUNDUP(G2493/2,0)+10000,IF(G2493&lt;=80000,ROUNDUP(G2493/4,0)+20000,40000))))</f>
        <v/>
      </c>
      <c r="Q2493" s="18">
        <f>IF(I2493&lt;=0,IF(H2493&lt;=0,0,IF(H2493&lt;=20000,H2493,IF(H2493&lt;=40000,ROUNDUP(H2493/2,0)+10000,IF(H2493&lt;=80000,ROUNDUP(H2493/4,0)+20000,40000)))),IF(H2493&lt;=0,IF(I2493&lt;=0,0,IF(I2493&lt;=25000,I2493,IF(I2493&lt;=50000,ROUNDUP(I2493/2,0)+12500,IF(I2493&lt;=100000,ROUNDUP(I2493/4,0)+25000,50000)))),MAX(IF(I2493&lt;=0,0,IF(I2493&lt;=25000,I2493,IF(I2493&lt;=50000,ROUNDUP(I2493/2,0)+12500,IF(I2493&lt;=100000,ROUNDUP(I2493/4,0)+25000,50000)))),MIN(IF(H2493&lt;=0,0,IF(H2493&lt;=20000,H2493,IF(H2493&lt;=40000,ROUNDUP(H2493/2,0)+10000,IF(H2493&lt;=80000,ROUNDUP(H2493/4,0)+20000,40000))))+IF(I2493&lt;=0,0,IF(I2493&lt;=25000,I2493,IF(I2493&lt;=50000,ROUNDUP(I2493/2,0)+12500,IF(I2493&lt;=100000,ROUNDUP(I2493/4,0)+25000,50000)))),40000))))</f>
        <v/>
      </c>
      <c r="R2493" s="18">
        <f>MIN(120000,O2493+P2493+Q2493)</f>
        <v/>
      </c>
      <c r="S2493" s="18">
        <f>IF(F2493&lt;=0,IF(E2493&lt;=0,0,IF(E2493&lt;=12000,E2493,IF(E2493&lt;=32000,ROUNDUP(E2493/2,0)+6000,IF(E2493&lt;=56000,ROUNDUP(E2493/4,0)+14000,28000)))),IF(E2493&lt;=0,IF(F2493&lt;=0,0,IF(F2493&lt;=15000,F2493,IF(F2493&lt;=40000,ROUNDUP(F2493/2,0)+7500,IF(F2493&lt;=70000,ROUNDUP(F2493/4,0)+17500,35000)))),MAX(IF(F2493&lt;=0,0,IF(F2493&lt;=15000,F2493,IF(F2493&lt;=40000,ROUNDUP(F2493/2,0)+7500,IF(F2493&lt;=70000,ROUNDUP(F2493/4,0)+17500,35000)))),MIN(IF(E2493&lt;=0,0,IF(E2493&lt;=12000,E2493,IF(E2493&lt;=32000,ROUNDUP(E2493/2,0)+6000,IF(E2493&lt;=56000,ROUNDUP(E2493/4,0)+14000,28000))))+IF(F2493&lt;=0,0,IF(F2493&lt;=15000,F2493,IF(F2493&lt;=40000,ROUNDUP(F2493/2,0)+7500,IF(F2493&lt;=70000,ROUNDUP(F2493/4,0)+17500,35000)))),28000))))</f>
        <v/>
      </c>
      <c r="T2493" s="18">
        <f>IF(G2493&lt;=0,0,IF(G2493&lt;=12000,G2493,IF(G2493&lt;=32000,ROUNDUP(G2493/2,0)+6000,IF(G2493&lt;=56000,ROUNDUP(G2493/4,0)+14000,28000))))</f>
        <v/>
      </c>
      <c r="U2493" s="18">
        <f>IF(I2493&lt;=0,IF(H2493&lt;=0,0,IF(H2493&lt;=12000,H2493,IF(H2493&lt;=32000,ROUNDUP(H2493/2,0)+6000,IF(H2493&lt;=56000,ROUNDUP(H2493/4,0)+14000,28000)))),IF(H2493&lt;=0,IF(I2493&lt;=0,0,IF(I2493&lt;=15000,I2493,IF(I2493&lt;=40000,ROUNDUP(I2493/2,0)+7500,IF(I2493&lt;=70000,ROUNDUP(I2493/4,0)+17500,35000)))),MAX(IF(I2493&lt;=0,0,IF(I2493&lt;=15000,I2493,IF(I2493&lt;=40000,ROUNDUP(I2493/2,0)+7500,IF(I2493&lt;=70000,ROUNDUP(I2493/4,0)+17500,35000)))),MIN(IF(H2493&lt;=0,0,IF(H2493&lt;=12000,H2493,IF(H2493&lt;=32000,ROUNDUP(H2493/2,0)+6000,IF(H2493&lt;=56000,ROUNDUP(H2493/4,0)+14000,28000))))+IF(I2493&lt;=0,0,IF(I2493&lt;=15000,I2493,IF(I2493&lt;=40000,ROUNDUP(I2493/2,0)+7500,IF(I2493&lt;=70000,ROUNDUP(I2493/4,0)+17500,35000)))),28000))))</f>
        <v/>
      </c>
      <c r="V2493" s="18">
        <f>MIN(70000,S2493+T2493+U2493)</f>
        <v/>
      </c>
      <c r="W2493" s="18">
        <f>MAX(0,ROUNDDOWN(M2493-J2493-N2493-K2493-0,-3))</f>
        <v/>
      </c>
      <c r="X2493" s="18">
        <f>MAX(0,ROUNDDOWN(M2493-J2493-N2493-K2493-R2493,-3))</f>
        <v/>
      </c>
      <c r="Y2493" s="18">
        <f>IF(W2493&lt;=0,0,ROUNDDOWN((W2493*LOOKUP(W2493,{0,1950001,3300001,6950001,9000001,18000001,40000001},{0.05,0.1,0.2,0.23,0.33,0.4,0.45})-LOOKUP(W2493,{0,1950001,3300001,6950001,9000001,18000001,40000001},{0,97500,427500,636000,1536000,2796000,4796000}))*1.021,-2))</f>
        <v/>
      </c>
      <c r="Z2493" s="18">
        <f>IF(X2493&lt;=0,0,ROUNDDOWN((X2493*LOOKUP(X2493,{0,1950001,3300001,6950001,9000001,18000001,40000001},{0.05,0.1,0.2,0.23,0.33,0.4,0.45})-LOOKUP(X2493,{0,1950001,3300001,6950001,9000001,18000001,40000001},{0,97500,427500,636000,1536000,2796000,4796000}))*1.021,-2))</f>
        <v/>
      </c>
      <c r="AA2493" s="18">
        <f>MAX(0,ROUNDDOWN(M2493-J2493-430000-L2493-0,-3))</f>
        <v/>
      </c>
      <c r="AB2493" s="18">
        <f>MAX(0,ROUNDDOWN(M2493-J2493-430000-L2493-V2493,-3))</f>
        <v/>
      </c>
      <c r="AC2493" s="18">
        <f>IF(M2493&lt;=450000,0,MAX(0,ROUNDDOWN(AA2493*0.06-MIN(50000,AA2493)*0.03,-2))+MAX(0,ROUNDDOWN(AA2493*0.04-MIN(50000,AA2493)*0.02,-2)))</f>
        <v/>
      </c>
      <c r="AD2493" s="18">
        <f>IF(M2493&lt;=450000,0,MAX(0,ROUNDDOWN(AB2493*0.06-MIN(50000,AB2493)*0.03,-2))+MAX(0,ROUNDDOWN(AB2493*0.04-MIN(50000,AB2493)*0.02,-2)))</f>
        <v/>
      </c>
      <c r="AE2493" s="18">
        <f>Y2493-Z2493</f>
        <v/>
      </c>
      <c r="AF2493" s="18">
        <f>AC2493-AD2493</f>
        <v/>
      </c>
      <c r="AG2493" s="18">
        <f>AE2493+AF2493</f>
        <v/>
      </c>
      <c r="AH2493" s="20">
        <f>IF(W2493&lt;=0,0,LOOKUP(W2493,{0,1950001,3300001,6950001,9000001,18000001,40000001},{0.05,0.1,0.2,0.23,0.33,0.4,0.45}))</f>
        <v/>
      </c>
    </row>
    <row r="2494">
      <c r="A2494" t="inlineStr">
        <is>
          <t>1万円刻み 一般8万円</t>
        </is>
      </c>
      <c r="B2494" s="18">
        <f>'4_1万円刻み'!$A$805</f>
        <v/>
      </c>
      <c r="C2494" s="19" t="n">
        <v>2026</v>
      </c>
      <c r="D2494" t="inlineStr">
        <is>
          <t>いいえ</t>
        </is>
      </c>
      <c r="E2494" s="18" t="n">
        <v>80000</v>
      </c>
      <c r="F2494" s="18" t="n">
        <v>0</v>
      </c>
      <c r="G2494" s="18" t="n">
        <v>0</v>
      </c>
      <c r="H2494" s="18" t="n">
        <v>0</v>
      </c>
      <c r="I2494" s="18" t="n">
        <v>0</v>
      </c>
      <c r="J2494" s="18">
        <f>ROUND(MIN(B2494/12,650000)*12*0.0915+MIN(B2494/12,1390000)*12*(0.0504+0)+B2494*0.005,0)</f>
        <v/>
      </c>
      <c r="K2494" s="18" t="n">
        <v>0</v>
      </c>
      <c r="L2494" s="18" t="n">
        <v>0</v>
      </c>
      <c r="M2494" s="18">
        <f>ROUND(IF(C2494&gt;=2026,IF(B2494&lt;741000,0,IF(B2494&lt;2191000,B2494-740000,IF(B2494&lt;2193000,1451000,IF(B2494&lt;2196000,1453000,IF(B2494&lt;2200000,1456000,IF(B2494&lt;3600000,ROUNDDOWN(B2494/4,-3)*2.8-80000,IF(B2494&lt;6600000,ROUNDDOWN(B2494/4,-3)*3.2-440000,IF(B2494&lt;8500000,ROUNDDOWN(B2494*0.9,0)-1100000,B2494-1950000)))))))),IF(B2494&lt;651000,0,IF(B2494&lt;1900000,B2494-650000,IF(B2494&lt;3600000,ROUNDDOWN(B2494/4,-3)*2.8-80000,IF(B2494&lt;6600000,ROUNDDOWN(B2494/4,-3)*3.2-440000,IF(B2494&lt;8500000,ROUNDDOWN(B2494*0.9,0)-1100000,B2494-1950000)))))),0)</f>
        <v/>
      </c>
      <c r="N2494" s="18">
        <f>IF(M2494&gt;23500000,NA(),IF(C2494&gt;=2026,IF(M2494&lt;=4890000,1040000,IF(M2494&lt;=6550000,670000,620000)),IF(M2494&lt;=1320000,950000,IF(M2494&lt;=3360000,880000,IF(M2494&lt;=4890000,680000,IF(M2494&lt;=6550000,630000,580000))))))</f>
        <v/>
      </c>
      <c r="O2494" s="18">
        <f>IF(F2494&lt;=0,IF(AND(D2494="はい",C2494&gt;=2026,C2494&lt;=2027),IF(E2494&lt;=0,0,IF(E2494&lt;=30000,E2494,IF(E2494&lt;=60000,ROUNDUP(E2494/2,0)+15000,IF(E2494&lt;=120000,ROUNDUP(E2494/4,0)+30000,60000)))),IF(E2494&lt;=0,0,IF(E2494&lt;=20000,E2494,IF(E2494&lt;=40000,ROUNDUP(E2494/2,0)+10000,IF(E2494&lt;=80000,ROUNDUP(E2494/4,0)+20000,40000))))),IF(E2494&lt;=0,IF(F2494&lt;=0,0,IF(F2494&lt;=25000,F2494,IF(F2494&lt;=50000,ROUNDUP(F2494/2,0)+12500,IF(F2494&lt;=100000,ROUNDUP(F2494/4,0)+25000,50000)))),MAX(IF(F2494&lt;=0,0,IF(F2494&lt;=25000,F2494,IF(F2494&lt;=50000,ROUNDUP(F2494/2,0)+12500,IF(F2494&lt;=100000,ROUNDUP(F2494/4,0)+25000,50000)))),MIN(IF(AND(D2494="はい",C2494&gt;=2026,C2494&lt;=2027),IF(E2494&lt;=0,0,IF(E2494&lt;=30000,E2494,IF(E2494&lt;=60000,ROUNDUP(E2494/2,0)+15000,IF(E2494&lt;=120000,ROUNDUP(E2494/4,0)+30000,60000)))),IF(E2494&lt;=0,0,IF(E2494&lt;=20000,E2494,IF(E2494&lt;=40000,ROUNDUP(E2494/2,0)+10000,IF(E2494&lt;=80000,ROUNDUP(E2494/4,0)+20000,40000)))))+IF(F2494&lt;=0,0,IF(F2494&lt;=25000,F2494,IF(F2494&lt;=50000,ROUNDUP(F2494/2,0)+12500,IF(F2494&lt;=100000,ROUNDUP(F2494/4,0)+25000,50000)))),IF(AND(D2494="はい",C2494&gt;=2026,C2494&lt;=2027),60000,40000)))))</f>
        <v/>
      </c>
      <c r="P2494" s="18">
        <f>IF(G2494&lt;=0,0,IF(G2494&lt;=20000,G2494,IF(G2494&lt;=40000,ROUNDUP(G2494/2,0)+10000,IF(G2494&lt;=80000,ROUNDUP(G2494/4,0)+20000,40000))))</f>
        <v/>
      </c>
      <c r="Q2494" s="18">
        <f>IF(I2494&lt;=0,IF(H2494&lt;=0,0,IF(H2494&lt;=20000,H2494,IF(H2494&lt;=40000,ROUNDUP(H2494/2,0)+10000,IF(H2494&lt;=80000,ROUNDUP(H2494/4,0)+20000,40000)))),IF(H2494&lt;=0,IF(I2494&lt;=0,0,IF(I2494&lt;=25000,I2494,IF(I2494&lt;=50000,ROUNDUP(I2494/2,0)+12500,IF(I2494&lt;=100000,ROUNDUP(I2494/4,0)+25000,50000)))),MAX(IF(I2494&lt;=0,0,IF(I2494&lt;=25000,I2494,IF(I2494&lt;=50000,ROUNDUP(I2494/2,0)+12500,IF(I2494&lt;=100000,ROUNDUP(I2494/4,0)+25000,50000)))),MIN(IF(H2494&lt;=0,0,IF(H2494&lt;=20000,H2494,IF(H2494&lt;=40000,ROUNDUP(H2494/2,0)+10000,IF(H2494&lt;=80000,ROUNDUP(H2494/4,0)+20000,40000))))+IF(I2494&lt;=0,0,IF(I2494&lt;=25000,I2494,IF(I2494&lt;=50000,ROUNDUP(I2494/2,0)+12500,IF(I2494&lt;=100000,ROUNDUP(I2494/4,0)+25000,50000)))),40000))))</f>
        <v/>
      </c>
      <c r="R2494" s="18">
        <f>MIN(120000,O2494+P2494+Q2494)</f>
        <v/>
      </c>
      <c r="S2494" s="18">
        <f>IF(F2494&lt;=0,IF(E2494&lt;=0,0,IF(E2494&lt;=12000,E2494,IF(E2494&lt;=32000,ROUNDUP(E2494/2,0)+6000,IF(E2494&lt;=56000,ROUNDUP(E2494/4,0)+14000,28000)))),IF(E2494&lt;=0,IF(F2494&lt;=0,0,IF(F2494&lt;=15000,F2494,IF(F2494&lt;=40000,ROUNDUP(F2494/2,0)+7500,IF(F2494&lt;=70000,ROUNDUP(F2494/4,0)+17500,35000)))),MAX(IF(F2494&lt;=0,0,IF(F2494&lt;=15000,F2494,IF(F2494&lt;=40000,ROUNDUP(F2494/2,0)+7500,IF(F2494&lt;=70000,ROUNDUP(F2494/4,0)+17500,35000)))),MIN(IF(E2494&lt;=0,0,IF(E2494&lt;=12000,E2494,IF(E2494&lt;=32000,ROUNDUP(E2494/2,0)+6000,IF(E2494&lt;=56000,ROUNDUP(E2494/4,0)+14000,28000))))+IF(F2494&lt;=0,0,IF(F2494&lt;=15000,F2494,IF(F2494&lt;=40000,ROUNDUP(F2494/2,0)+7500,IF(F2494&lt;=70000,ROUNDUP(F2494/4,0)+17500,35000)))),28000))))</f>
        <v/>
      </c>
      <c r="T2494" s="18">
        <f>IF(G2494&lt;=0,0,IF(G2494&lt;=12000,G2494,IF(G2494&lt;=32000,ROUNDUP(G2494/2,0)+6000,IF(G2494&lt;=56000,ROUNDUP(G2494/4,0)+14000,28000))))</f>
        <v/>
      </c>
      <c r="U2494" s="18">
        <f>IF(I2494&lt;=0,IF(H2494&lt;=0,0,IF(H2494&lt;=12000,H2494,IF(H2494&lt;=32000,ROUNDUP(H2494/2,0)+6000,IF(H2494&lt;=56000,ROUNDUP(H2494/4,0)+14000,28000)))),IF(H2494&lt;=0,IF(I2494&lt;=0,0,IF(I2494&lt;=15000,I2494,IF(I2494&lt;=40000,ROUNDUP(I2494/2,0)+7500,IF(I2494&lt;=70000,ROUNDUP(I2494/4,0)+17500,35000)))),MAX(IF(I2494&lt;=0,0,IF(I2494&lt;=15000,I2494,IF(I2494&lt;=40000,ROUNDUP(I2494/2,0)+7500,IF(I2494&lt;=70000,ROUNDUP(I2494/4,0)+17500,35000)))),MIN(IF(H2494&lt;=0,0,IF(H2494&lt;=12000,H2494,IF(H2494&lt;=32000,ROUNDUP(H2494/2,0)+6000,IF(H2494&lt;=56000,ROUNDUP(H2494/4,0)+14000,28000))))+IF(I2494&lt;=0,0,IF(I2494&lt;=15000,I2494,IF(I2494&lt;=40000,ROUNDUP(I2494/2,0)+7500,IF(I2494&lt;=70000,ROUNDUP(I2494/4,0)+17500,35000)))),28000))))</f>
        <v/>
      </c>
      <c r="V2494" s="18">
        <f>MIN(70000,S2494+T2494+U2494)</f>
        <v/>
      </c>
      <c r="W2494" s="18">
        <f>MAX(0,ROUNDDOWN(M2494-J2494-N2494-K2494-0,-3))</f>
        <v/>
      </c>
      <c r="X2494" s="18">
        <f>MAX(0,ROUNDDOWN(M2494-J2494-N2494-K2494-R2494,-3))</f>
        <v/>
      </c>
      <c r="Y2494" s="18">
        <f>IF(W2494&lt;=0,0,ROUNDDOWN((W2494*LOOKUP(W2494,{0,1950001,3300001,6950001,9000001,18000001,40000001},{0.05,0.1,0.2,0.23,0.33,0.4,0.45})-LOOKUP(W2494,{0,1950001,3300001,6950001,9000001,18000001,40000001},{0,97500,427500,636000,1536000,2796000,4796000}))*1.021,-2))</f>
        <v/>
      </c>
      <c r="Z2494" s="18">
        <f>IF(X2494&lt;=0,0,ROUNDDOWN((X2494*LOOKUP(X2494,{0,1950001,3300001,6950001,9000001,18000001,40000001},{0.05,0.1,0.2,0.23,0.33,0.4,0.45})-LOOKUP(X2494,{0,1950001,3300001,6950001,9000001,18000001,40000001},{0,97500,427500,636000,1536000,2796000,4796000}))*1.021,-2))</f>
        <v/>
      </c>
      <c r="AA2494" s="18">
        <f>MAX(0,ROUNDDOWN(M2494-J2494-430000-L2494-0,-3))</f>
        <v/>
      </c>
      <c r="AB2494" s="18">
        <f>MAX(0,ROUNDDOWN(M2494-J2494-430000-L2494-V2494,-3))</f>
        <v/>
      </c>
      <c r="AC2494" s="18">
        <f>IF(M2494&lt;=450000,0,MAX(0,ROUNDDOWN(AA2494*0.06-MIN(50000,AA2494)*0.03,-2))+MAX(0,ROUNDDOWN(AA2494*0.04-MIN(50000,AA2494)*0.02,-2)))</f>
        <v/>
      </c>
      <c r="AD2494" s="18">
        <f>IF(M2494&lt;=450000,0,MAX(0,ROUNDDOWN(AB2494*0.06-MIN(50000,AB2494)*0.03,-2))+MAX(0,ROUNDDOWN(AB2494*0.04-MIN(50000,AB2494)*0.02,-2)))</f>
        <v/>
      </c>
      <c r="AE2494" s="18">
        <f>Y2494-Z2494</f>
        <v/>
      </c>
      <c r="AF2494" s="18">
        <f>AC2494-AD2494</f>
        <v/>
      </c>
      <c r="AG2494" s="18">
        <f>AE2494+AF2494</f>
        <v/>
      </c>
      <c r="AH2494" s="20">
        <f>IF(W2494&lt;=0,0,LOOKUP(W2494,{0,1950001,3300001,6950001,9000001,18000001,40000001},{0.05,0.1,0.2,0.23,0.33,0.4,0.45}))</f>
        <v/>
      </c>
    </row>
    <row r="2495">
      <c r="A2495" t="inlineStr">
        <is>
          <t>1万円刻み 特例あり一般12万円</t>
        </is>
      </c>
      <c r="B2495" s="18">
        <f>'4_1万円刻み'!$A$805</f>
        <v/>
      </c>
      <c r="C2495" s="19" t="n">
        <v>2026</v>
      </c>
      <c r="D2495" t="inlineStr">
        <is>
          <t>はい</t>
        </is>
      </c>
      <c r="E2495" s="18" t="n">
        <v>120000</v>
      </c>
      <c r="F2495" s="18" t="n">
        <v>0</v>
      </c>
      <c r="G2495" s="18" t="n">
        <v>0</v>
      </c>
      <c r="H2495" s="18" t="n">
        <v>0</v>
      </c>
      <c r="I2495" s="18" t="n">
        <v>0</v>
      </c>
      <c r="J2495" s="18">
        <f>ROUND(MIN(B2495/12,650000)*12*0.0915+MIN(B2495/12,1390000)*12*(0.0504+0)+B2495*0.005,0)</f>
        <v/>
      </c>
      <c r="K2495" s="18" t="n">
        <v>0</v>
      </c>
      <c r="L2495" s="18" t="n">
        <v>0</v>
      </c>
      <c r="M2495" s="18">
        <f>ROUND(IF(C2495&gt;=2026,IF(B2495&lt;741000,0,IF(B2495&lt;2191000,B2495-740000,IF(B2495&lt;2193000,1451000,IF(B2495&lt;2196000,1453000,IF(B2495&lt;2200000,1456000,IF(B2495&lt;3600000,ROUNDDOWN(B2495/4,-3)*2.8-80000,IF(B2495&lt;6600000,ROUNDDOWN(B2495/4,-3)*3.2-440000,IF(B2495&lt;8500000,ROUNDDOWN(B2495*0.9,0)-1100000,B2495-1950000)))))))),IF(B2495&lt;651000,0,IF(B2495&lt;1900000,B2495-650000,IF(B2495&lt;3600000,ROUNDDOWN(B2495/4,-3)*2.8-80000,IF(B2495&lt;6600000,ROUNDDOWN(B2495/4,-3)*3.2-440000,IF(B2495&lt;8500000,ROUNDDOWN(B2495*0.9,0)-1100000,B2495-1950000)))))),0)</f>
        <v/>
      </c>
      <c r="N2495" s="18">
        <f>IF(M2495&gt;23500000,NA(),IF(C2495&gt;=2026,IF(M2495&lt;=4890000,1040000,IF(M2495&lt;=6550000,670000,620000)),IF(M2495&lt;=1320000,950000,IF(M2495&lt;=3360000,880000,IF(M2495&lt;=4890000,680000,IF(M2495&lt;=6550000,630000,580000))))))</f>
        <v/>
      </c>
      <c r="O2495" s="18">
        <f>IF(F2495&lt;=0,IF(AND(D2495="はい",C2495&gt;=2026,C2495&lt;=2027),IF(E2495&lt;=0,0,IF(E2495&lt;=30000,E2495,IF(E2495&lt;=60000,ROUNDUP(E2495/2,0)+15000,IF(E2495&lt;=120000,ROUNDUP(E2495/4,0)+30000,60000)))),IF(E2495&lt;=0,0,IF(E2495&lt;=20000,E2495,IF(E2495&lt;=40000,ROUNDUP(E2495/2,0)+10000,IF(E2495&lt;=80000,ROUNDUP(E2495/4,0)+20000,40000))))),IF(E2495&lt;=0,IF(F2495&lt;=0,0,IF(F2495&lt;=25000,F2495,IF(F2495&lt;=50000,ROUNDUP(F2495/2,0)+12500,IF(F2495&lt;=100000,ROUNDUP(F2495/4,0)+25000,50000)))),MAX(IF(F2495&lt;=0,0,IF(F2495&lt;=25000,F2495,IF(F2495&lt;=50000,ROUNDUP(F2495/2,0)+12500,IF(F2495&lt;=100000,ROUNDUP(F2495/4,0)+25000,50000)))),MIN(IF(AND(D2495="はい",C2495&gt;=2026,C2495&lt;=2027),IF(E2495&lt;=0,0,IF(E2495&lt;=30000,E2495,IF(E2495&lt;=60000,ROUNDUP(E2495/2,0)+15000,IF(E2495&lt;=120000,ROUNDUP(E2495/4,0)+30000,60000)))),IF(E2495&lt;=0,0,IF(E2495&lt;=20000,E2495,IF(E2495&lt;=40000,ROUNDUP(E2495/2,0)+10000,IF(E2495&lt;=80000,ROUNDUP(E2495/4,0)+20000,40000)))))+IF(F2495&lt;=0,0,IF(F2495&lt;=25000,F2495,IF(F2495&lt;=50000,ROUNDUP(F2495/2,0)+12500,IF(F2495&lt;=100000,ROUNDUP(F2495/4,0)+25000,50000)))),IF(AND(D2495="はい",C2495&gt;=2026,C2495&lt;=2027),60000,40000)))))</f>
        <v/>
      </c>
      <c r="P2495" s="18">
        <f>IF(G2495&lt;=0,0,IF(G2495&lt;=20000,G2495,IF(G2495&lt;=40000,ROUNDUP(G2495/2,0)+10000,IF(G2495&lt;=80000,ROUNDUP(G2495/4,0)+20000,40000))))</f>
        <v/>
      </c>
      <c r="Q2495" s="18">
        <f>IF(I2495&lt;=0,IF(H2495&lt;=0,0,IF(H2495&lt;=20000,H2495,IF(H2495&lt;=40000,ROUNDUP(H2495/2,0)+10000,IF(H2495&lt;=80000,ROUNDUP(H2495/4,0)+20000,40000)))),IF(H2495&lt;=0,IF(I2495&lt;=0,0,IF(I2495&lt;=25000,I2495,IF(I2495&lt;=50000,ROUNDUP(I2495/2,0)+12500,IF(I2495&lt;=100000,ROUNDUP(I2495/4,0)+25000,50000)))),MAX(IF(I2495&lt;=0,0,IF(I2495&lt;=25000,I2495,IF(I2495&lt;=50000,ROUNDUP(I2495/2,0)+12500,IF(I2495&lt;=100000,ROUNDUP(I2495/4,0)+25000,50000)))),MIN(IF(H2495&lt;=0,0,IF(H2495&lt;=20000,H2495,IF(H2495&lt;=40000,ROUNDUP(H2495/2,0)+10000,IF(H2495&lt;=80000,ROUNDUP(H2495/4,0)+20000,40000))))+IF(I2495&lt;=0,0,IF(I2495&lt;=25000,I2495,IF(I2495&lt;=50000,ROUNDUP(I2495/2,0)+12500,IF(I2495&lt;=100000,ROUNDUP(I2495/4,0)+25000,50000)))),40000))))</f>
        <v/>
      </c>
      <c r="R2495" s="18">
        <f>MIN(120000,O2495+P2495+Q2495)</f>
        <v/>
      </c>
      <c r="S2495" s="18">
        <f>IF(F2495&lt;=0,IF(E2495&lt;=0,0,IF(E2495&lt;=12000,E2495,IF(E2495&lt;=32000,ROUNDUP(E2495/2,0)+6000,IF(E2495&lt;=56000,ROUNDUP(E2495/4,0)+14000,28000)))),IF(E2495&lt;=0,IF(F2495&lt;=0,0,IF(F2495&lt;=15000,F2495,IF(F2495&lt;=40000,ROUNDUP(F2495/2,0)+7500,IF(F2495&lt;=70000,ROUNDUP(F2495/4,0)+17500,35000)))),MAX(IF(F2495&lt;=0,0,IF(F2495&lt;=15000,F2495,IF(F2495&lt;=40000,ROUNDUP(F2495/2,0)+7500,IF(F2495&lt;=70000,ROUNDUP(F2495/4,0)+17500,35000)))),MIN(IF(E2495&lt;=0,0,IF(E2495&lt;=12000,E2495,IF(E2495&lt;=32000,ROUNDUP(E2495/2,0)+6000,IF(E2495&lt;=56000,ROUNDUP(E2495/4,0)+14000,28000))))+IF(F2495&lt;=0,0,IF(F2495&lt;=15000,F2495,IF(F2495&lt;=40000,ROUNDUP(F2495/2,0)+7500,IF(F2495&lt;=70000,ROUNDUP(F2495/4,0)+17500,35000)))),28000))))</f>
        <v/>
      </c>
      <c r="T2495" s="18">
        <f>IF(G2495&lt;=0,0,IF(G2495&lt;=12000,G2495,IF(G2495&lt;=32000,ROUNDUP(G2495/2,0)+6000,IF(G2495&lt;=56000,ROUNDUP(G2495/4,0)+14000,28000))))</f>
        <v/>
      </c>
      <c r="U2495" s="18">
        <f>IF(I2495&lt;=0,IF(H2495&lt;=0,0,IF(H2495&lt;=12000,H2495,IF(H2495&lt;=32000,ROUNDUP(H2495/2,0)+6000,IF(H2495&lt;=56000,ROUNDUP(H2495/4,0)+14000,28000)))),IF(H2495&lt;=0,IF(I2495&lt;=0,0,IF(I2495&lt;=15000,I2495,IF(I2495&lt;=40000,ROUNDUP(I2495/2,0)+7500,IF(I2495&lt;=70000,ROUNDUP(I2495/4,0)+17500,35000)))),MAX(IF(I2495&lt;=0,0,IF(I2495&lt;=15000,I2495,IF(I2495&lt;=40000,ROUNDUP(I2495/2,0)+7500,IF(I2495&lt;=70000,ROUNDUP(I2495/4,0)+17500,35000)))),MIN(IF(H2495&lt;=0,0,IF(H2495&lt;=12000,H2495,IF(H2495&lt;=32000,ROUNDUP(H2495/2,0)+6000,IF(H2495&lt;=56000,ROUNDUP(H2495/4,0)+14000,28000))))+IF(I2495&lt;=0,0,IF(I2495&lt;=15000,I2495,IF(I2495&lt;=40000,ROUNDUP(I2495/2,0)+7500,IF(I2495&lt;=70000,ROUNDUP(I2495/4,0)+17500,35000)))),28000))))</f>
        <v/>
      </c>
      <c r="V2495" s="18">
        <f>MIN(70000,S2495+T2495+U2495)</f>
        <v/>
      </c>
      <c r="W2495" s="18">
        <f>MAX(0,ROUNDDOWN(M2495-J2495-N2495-K2495-0,-3))</f>
        <v/>
      </c>
      <c r="X2495" s="18">
        <f>MAX(0,ROUNDDOWN(M2495-J2495-N2495-K2495-R2495,-3))</f>
        <v/>
      </c>
      <c r="Y2495" s="18">
        <f>IF(W2495&lt;=0,0,ROUNDDOWN((W2495*LOOKUP(W2495,{0,1950001,3300001,6950001,9000001,18000001,40000001},{0.05,0.1,0.2,0.23,0.33,0.4,0.45})-LOOKUP(W2495,{0,1950001,3300001,6950001,9000001,18000001,40000001},{0,97500,427500,636000,1536000,2796000,4796000}))*1.021,-2))</f>
        <v/>
      </c>
      <c r="Z2495" s="18">
        <f>IF(X2495&lt;=0,0,ROUNDDOWN((X2495*LOOKUP(X2495,{0,1950001,3300001,6950001,9000001,18000001,40000001},{0.05,0.1,0.2,0.23,0.33,0.4,0.45})-LOOKUP(X2495,{0,1950001,3300001,6950001,9000001,18000001,40000001},{0,97500,427500,636000,1536000,2796000,4796000}))*1.021,-2))</f>
        <v/>
      </c>
      <c r="AA2495" s="18">
        <f>MAX(0,ROUNDDOWN(M2495-J2495-430000-L2495-0,-3))</f>
        <v/>
      </c>
      <c r="AB2495" s="18">
        <f>MAX(0,ROUNDDOWN(M2495-J2495-430000-L2495-V2495,-3))</f>
        <v/>
      </c>
      <c r="AC2495" s="18">
        <f>IF(M2495&lt;=450000,0,MAX(0,ROUNDDOWN(AA2495*0.06-MIN(50000,AA2495)*0.03,-2))+MAX(0,ROUNDDOWN(AA2495*0.04-MIN(50000,AA2495)*0.02,-2)))</f>
        <v/>
      </c>
      <c r="AD2495" s="18">
        <f>IF(M2495&lt;=450000,0,MAX(0,ROUNDDOWN(AB2495*0.06-MIN(50000,AB2495)*0.03,-2))+MAX(0,ROUNDDOWN(AB2495*0.04-MIN(50000,AB2495)*0.02,-2)))</f>
        <v/>
      </c>
      <c r="AE2495" s="18">
        <f>Y2495-Z2495</f>
        <v/>
      </c>
      <c r="AF2495" s="18">
        <f>AC2495-AD2495</f>
        <v/>
      </c>
      <c r="AG2495" s="18">
        <f>AE2495+AF2495</f>
        <v/>
      </c>
      <c r="AH2495" s="20">
        <f>IF(W2495&lt;=0,0,LOOKUP(W2495,{0,1950001,3300001,6950001,9000001,18000001,40000001},{0.05,0.1,0.2,0.23,0.33,0.4,0.45}))</f>
        <v/>
      </c>
    </row>
    <row r="2496">
      <c r="A2496" t="inlineStr">
        <is>
          <t>1万円刻み 3区分8万円ずつ</t>
        </is>
      </c>
      <c r="B2496" s="18">
        <f>'4_1万円刻み'!$A$806</f>
        <v/>
      </c>
      <c r="C2496" s="19" t="n">
        <v>2026</v>
      </c>
      <c r="D2496" t="inlineStr">
        <is>
          <t>いいえ</t>
        </is>
      </c>
      <c r="E2496" s="18" t="n">
        <v>80000</v>
      </c>
      <c r="F2496" s="18" t="n">
        <v>0</v>
      </c>
      <c r="G2496" s="18" t="n">
        <v>80000</v>
      </c>
      <c r="H2496" s="18" t="n">
        <v>80000</v>
      </c>
      <c r="I2496" s="18" t="n">
        <v>0</v>
      </c>
      <c r="J2496" s="18">
        <f>ROUND(MIN(B2496/12,650000)*12*0.0915+MIN(B2496/12,1390000)*12*(0.0504+0)+B2496*0.005,0)</f>
        <v/>
      </c>
      <c r="K2496" s="18" t="n">
        <v>0</v>
      </c>
      <c r="L2496" s="18" t="n">
        <v>0</v>
      </c>
      <c r="M2496" s="18">
        <f>ROUND(IF(C2496&gt;=2026,IF(B2496&lt;741000,0,IF(B2496&lt;2191000,B2496-740000,IF(B2496&lt;2193000,1451000,IF(B2496&lt;2196000,1453000,IF(B2496&lt;2200000,1456000,IF(B2496&lt;3600000,ROUNDDOWN(B2496/4,-3)*2.8-80000,IF(B2496&lt;6600000,ROUNDDOWN(B2496/4,-3)*3.2-440000,IF(B2496&lt;8500000,ROUNDDOWN(B2496*0.9,0)-1100000,B2496-1950000)))))))),IF(B2496&lt;651000,0,IF(B2496&lt;1900000,B2496-650000,IF(B2496&lt;3600000,ROUNDDOWN(B2496/4,-3)*2.8-80000,IF(B2496&lt;6600000,ROUNDDOWN(B2496/4,-3)*3.2-440000,IF(B2496&lt;8500000,ROUNDDOWN(B2496*0.9,0)-1100000,B2496-1950000)))))),0)</f>
        <v/>
      </c>
      <c r="N2496" s="18">
        <f>IF(M2496&gt;23500000,NA(),IF(C2496&gt;=2026,IF(M2496&lt;=4890000,1040000,IF(M2496&lt;=6550000,670000,620000)),IF(M2496&lt;=1320000,950000,IF(M2496&lt;=3360000,880000,IF(M2496&lt;=4890000,680000,IF(M2496&lt;=6550000,630000,580000))))))</f>
        <v/>
      </c>
      <c r="O2496" s="18">
        <f>IF(F2496&lt;=0,IF(AND(D2496="はい",C2496&gt;=2026,C2496&lt;=2027),IF(E2496&lt;=0,0,IF(E2496&lt;=30000,E2496,IF(E2496&lt;=60000,ROUNDUP(E2496/2,0)+15000,IF(E2496&lt;=120000,ROUNDUP(E2496/4,0)+30000,60000)))),IF(E2496&lt;=0,0,IF(E2496&lt;=20000,E2496,IF(E2496&lt;=40000,ROUNDUP(E2496/2,0)+10000,IF(E2496&lt;=80000,ROUNDUP(E2496/4,0)+20000,40000))))),IF(E2496&lt;=0,IF(F2496&lt;=0,0,IF(F2496&lt;=25000,F2496,IF(F2496&lt;=50000,ROUNDUP(F2496/2,0)+12500,IF(F2496&lt;=100000,ROUNDUP(F2496/4,0)+25000,50000)))),MAX(IF(F2496&lt;=0,0,IF(F2496&lt;=25000,F2496,IF(F2496&lt;=50000,ROUNDUP(F2496/2,0)+12500,IF(F2496&lt;=100000,ROUNDUP(F2496/4,0)+25000,50000)))),MIN(IF(AND(D2496="はい",C2496&gt;=2026,C2496&lt;=2027),IF(E2496&lt;=0,0,IF(E2496&lt;=30000,E2496,IF(E2496&lt;=60000,ROUNDUP(E2496/2,0)+15000,IF(E2496&lt;=120000,ROUNDUP(E2496/4,0)+30000,60000)))),IF(E2496&lt;=0,0,IF(E2496&lt;=20000,E2496,IF(E2496&lt;=40000,ROUNDUP(E2496/2,0)+10000,IF(E2496&lt;=80000,ROUNDUP(E2496/4,0)+20000,40000)))))+IF(F2496&lt;=0,0,IF(F2496&lt;=25000,F2496,IF(F2496&lt;=50000,ROUNDUP(F2496/2,0)+12500,IF(F2496&lt;=100000,ROUNDUP(F2496/4,0)+25000,50000)))),IF(AND(D2496="はい",C2496&gt;=2026,C2496&lt;=2027),60000,40000)))))</f>
        <v/>
      </c>
      <c r="P2496" s="18">
        <f>IF(G2496&lt;=0,0,IF(G2496&lt;=20000,G2496,IF(G2496&lt;=40000,ROUNDUP(G2496/2,0)+10000,IF(G2496&lt;=80000,ROUNDUP(G2496/4,0)+20000,40000))))</f>
        <v/>
      </c>
      <c r="Q2496" s="18">
        <f>IF(I2496&lt;=0,IF(H2496&lt;=0,0,IF(H2496&lt;=20000,H2496,IF(H2496&lt;=40000,ROUNDUP(H2496/2,0)+10000,IF(H2496&lt;=80000,ROUNDUP(H2496/4,0)+20000,40000)))),IF(H2496&lt;=0,IF(I2496&lt;=0,0,IF(I2496&lt;=25000,I2496,IF(I2496&lt;=50000,ROUNDUP(I2496/2,0)+12500,IF(I2496&lt;=100000,ROUNDUP(I2496/4,0)+25000,50000)))),MAX(IF(I2496&lt;=0,0,IF(I2496&lt;=25000,I2496,IF(I2496&lt;=50000,ROUNDUP(I2496/2,0)+12500,IF(I2496&lt;=100000,ROUNDUP(I2496/4,0)+25000,50000)))),MIN(IF(H2496&lt;=0,0,IF(H2496&lt;=20000,H2496,IF(H2496&lt;=40000,ROUNDUP(H2496/2,0)+10000,IF(H2496&lt;=80000,ROUNDUP(H2496/4,0)+20000,40000))))+IF(I2496&lt;=0,0,IF(I2496&lt;=25000,I2496,IF(I2496&lt;=50000,ROUNDUP(I2496/2,0)+12500,IF(I2496&lt;=100000,ROUNDUP(I2496/4,0)+25000,50000)))),40000))))</f>
        <v/>
      </c>
      <c r="R2496" s="18">
        <f>MIN(120000,O2496+P2496+Q2496)</f>
        <v/>
      </c>
      <c r="S2496" s="18">
        <f>IF(F2496&lt;=0,IF(E2496&lt;=0,0,IF(E2496&lt;=12000,E2496,IF(E2496&lt;=32000,ROUNDUP(E2496/2,0)+6000,IF(E2496&lt;=56000,ROUNDUP(E2496/4,0)+14000,28000)))),IF(E2496&lt;=0,IF(F2496&lt;=0,0,IF(F2496&lt;=15000,F2496,IF(F2496&lt;=40000,ROUNDUP(F2496/2,0)+7500,IF(F2496&lt;=70000,ROUNDUP(F2496/4,0)+17500,35000)))),MAX(IF(F2496&lt;=0,0,IF(F2496&lt;=15000,F2496,IF(F2496&lt;=40000,ROUNDUP(F2496/2,0)+7500,IF(F2496&lt;=70000,ROUNDUP(F2496/4,0)+17500,35000)))),MIN(IF(E2496&lt;=0,0,IF(E2496&lt;=12000,E2496,IF(E2496&lt;=32000,ROUNDUP(E2496/2,0)+6000,IF(E2496&lt;=56000,ROUNDUP(E2496/4,0)+14000,28000))))+IF(F2496&lt;=0,0,IF(F2496&lt;=15000,F2496,IF(F2496&lt;=40000,ROUNDUP(F2496/2,0)+7500,IF(F2496&lt;=70000,ROUNDUP(F2496/4,0)+17500,35000)))),28000))))</f>
        <v/>
      </c>
      <c r="T2496" s="18">
        <f>IF(G2496&lt;=0,0,IF(G2496&lt;=12000,G2496,IF(G2496&lt;=32000,ROUNDUP(G2496/2,0)+6000,IF(G2496&lt;=56000,ROUNDUP(G2496/4,0)+14000,28000))))</f>
        <v/>
      </c>
      <c r="U2496" s="18">
        <f>IF(I2496&lt;=0,IF(H2496&lt;=0,0,IF(H2496&lt;=12000,H2496,IF(H2496&lt;=32000,ROUNDUP(H2496/2,0)+6000,IF(H2496&lt;=56000,ROUNDUP(H2496/4,0)+14000,28000)))),IF(H2496&lt;=0,IF(I2496&lt;=0,0,IF(I2496&lt;=15000,I2496,IF(I2496&lt;=40000,ROUNDUP(I2496/2,0)+7500,IF(I2496&lt;=70000,ROUNDUP(I2496/4,0)+17500,35000)))),MAX(IF(I2496&lt;=0,0,IF(I2496&lt;=15000,I2496,IF(I2496&lt;=40000,ROUNDUP(I2496/2,0)+7500,IF(I2496&lt;=70000,ROUNDUP(I2496/4,0)+17500,35000)))),MIN(IF(H2496&lt;=0,0,IF(H2496&lt;=12000,H2496,IF(H2496&lt;=32000,ROUNDUP(H2496/2,0)+6000,IF(H2496&lt;=56000,ROUNDUP(H2496/4,0)+14000,28000))))+IF(I2496&lt;=0,0,IF(I2496&lt;=15000,I2496,IF(I2496&lt;=40000,ROUNDUP(I2496/2,0)+7500,IF(I2496&lt;=70000,ROUNDUP(I2496/4,0)+17500,35000)))),28000))))</f>
        <v/>
      </c>
      <c r="V2496" s="18">
        <f>MIN(70000,S2496+T2496+U2496)</f>
        <v/>
      </c>
      <c r="W2496" s="18">
        <f>MAX(0,ROUNDDOWN(M2496-J2496-N2496-K2496-0,-3))</f>
        <v/>
      </c>
      <c r="X2496" s="18">
        <f>MAX(0,ROUNDDOWN(M2496-J2496-N2496-K2496-R2496,-3))</f>
        <v/>
      </c>
      <c r="Y2496" s="18">
        <f>IF(W2496&lt;=0,0,ROUNDDOWN((W2496*LOOKUP(W2496,{0,1950001,3300001,6950001,9000001,18000001,40000001},{0.05,0.1,0.2,0.23,0.33,0.4,0.45})-LOOKUP(W2496,{0,1950001,3300001,6950001,9000001,18000001,40000001},{0,97500,427500,636000,1536000,2796000,4796000}))*1.021,-2))</f>
        <v/>
      </c>
      <c r="Z2496" s="18">
        <f>IF(X2496&lt;=0,0,ROUNDDOWN((X2496*LOOKUP(X2496,{0,1950001,3300001,6950001,9000001,18000001,40000001},{0.05,0.1,0.2,0.23,0.33,0.4,0.45})-LOOKUP(X2496,{0,1950001,3300001,6950001,9000001,18000001,40000001},{0,97500,427500,636000,1536000,2796000,4796000}))*1.021,-2))</f>
        <v/>
      </c>
      <c r="AA2496" s="18">
        <f>MAX(0,ROUNDDOWN(M2496-J2496-430000-L2496-0,-3))</f>
        <v/>
      </c>
      <c r="AB2496" s="18">
        <f>MAX(0,ROUNDDOWN(M2496-J2496-430000-L2496-V2496,-3))</f>
        <v/>
      </c>
      <c r="AC2496" s="18">
        <f>IF(M2496&lt;=450000,0,MAX(0,ROUNDDOWN(AA2496*0.06-MIN(50000,AA2496)*0.03,-2))+MAX(0,ROUNDDOWN(AA2496*0.04-MIN(50000,AA2496)*0.02,-2)))</f>
        <v/>
      </c>
      <c r="AD2496" s="18">
        <f>IF(M2496&lt;=450000,0,MAX(0,ROUNDDOWN(AB2496*0.06-MIN(50000,AB2496)*0.03,-2))+MAX(0,ROUNDDOWN(AB2496*0.04-MIN(50000,AB2496)*0.02,-2)))</f>
        <v/>
      </c>
      <c r="AE2496" s="18">
        <f>Y2496-Z2496</f>
        <v/>
      </c>
      <c r="AF2496" s="18">
        <f>AC2496-AD2496</f>
        <v/>
      </c>
      <c r="AG2496" s="18">
        <f>AE2496+AF2496</f>
        <v/>
      </c>
      <c r="AH2496" s="20">
        <f>IF(W2496&lt;=0,0,LOOKUP(W2496,{0,1950001,3300001,6950001,9000001,18000001,40000001},{0.05,0.1,0.2,0.23,0.33,0.4,0.45}))</f>
        <v/>
      </c>
    </row>
    <row r="2497">
      <c r="A2497" t="inlineStr">
        <is>
          <t>1万円刻み 一般8万円</t>
        </is>
      </c>
      <c r="B2497" s="18">
        <f>'4_1万円刻み'!$A$806</f>
        <v/>
      </c>
      <c r="C2497" s="19" t="n">
        <v>2026</v>
      </c>
      <c r="D2497" t="inlineStr">
        <is>
          <t>いいえ</t>
        </is>
      </c>
      <c r="E2497" s="18" t="n">
        <v>80000</v>
      </c>
      <c r="F2497" s="18" t="n">
        <v>0</v>
      </c>
      <c r="G2497" s="18" t="n">
        <v>0</v>
      </c>
      <c r="H2497" s="18" t="n">
        <v>0</v>
      </c>
      <c r="I2497" s="18" t="n">
        <v>0</v>
      </c>
      <c r="J2497" s="18">
        <f>ROUND(MIN(B2497/12,650000)*12*0.0915+MIN(B2497/12,1390000)*12*(0.0504+0)+B2497*0.005,0)</f>
        <v/>
      </c>
      <c r="K2497" s="18" t="n">
        <v>0</v>
      </c>
      <c r="L2497" s="18" t="n">
        <v>0</v>
      </c>
      <c r="M2497" s="18">
        <f>ROUND(IF(C2497&gt;=2026,IF(B2497&lt;741000,0,IF(B2497&lt;2191000,B2497-740000,IF(B2497&lt;2193000,1451000,IF(B2497&lt;2196000,1453000,IF(B2497&lt;2200000,1456000,IF(B2497&lt;3600000,ROUNDDOWN(B2497/4,-3)*2.8-80000,IF(B2497&lt;6600000,ROUNDDOWN(B2497/4,-3)*3.2-440000,IF(B2497&lt;8500000,ROUNDDOWN(B2497*0.9,0)-1100000,B2497-1950000)))))))),IF(B2497&lt;651000,0,IF(B2497&lt;1900000,B2497-650000,IF(B2497&lt;3600000,ROUNDDOWN(B2497/4,-3)*2.8-80000,IF(B2497&lt;6600000,ROUNDDOWN(B2497/4,-3)*3.2-440000,IF(B2497&lt;8500000,ROUNDDOWN(B2497*0.9,0)-1100000,B2497-1950000)))))),0)</f>
        <v/>
      </c>
      <c r="N2497" s="18">
        <f>IF(M2497&gt;23500000,NA(),IF(C2497&gt;=2026,IF(M2497&lt;=4890000,1040000,IF(M2497&lt;=6550000,670000,620000)),IF(M2497&lt;=1320000,950000,IF(M2497&lt;=3360000,880000,IF(M2497&lt;=4890000,680000,IF(M2497&lt;=6550000,630000,580000))))))</f>
        <v/>
      </c>
      <c r="O2497" s="18">
        <f>IF(F2497&lt;=0,IF(AND(D2497="はい",C2497&gt;=2026,C2497&lt;=2027),IF(E2497&lt;=0,0,IF(E2497&lt;=30000,E2497,IF(E2497&lt;=60000,ROUNDUP(E2497/2,0)+15000,IF(E2497&lt;=120000,ROUNDUP(E2497/4,0)+30000,60000)))),IF(E2497&lt;=0,0,IF(E2497&lt;=20000,E2497,IF(E2497&lt;=40000,ROUNDUP(E2497/2,0)+10000,IF(E2497&lt;=80000,ROUNDUP(E2497/4,0)+20000,40000))))),IF(E2497&lt;=0,IF(F2497&lt;=0,0,IF(F2497&lt;=25000,F2497,IF(F2497&lt;=50000,ROUNDUP(F2497/2,0)+12500,IF(F2497&lt;=100000,ROUNDUP(F2497/4,0)+25000,50000)))),MAX(IF(F2497&lt;=0,0,IF(F2497&lt;=25000,F2497,IF(F2497&lt;=50000,ROUNDUP(F2497/2,0)+12500,IF(F2497&lt;=100000,ROUNDUP(F2497/4,0)+25000,50000)))),MIN(IF(AND(D2497="はい",C2497&gt;=2026,C2497&lt;=2027),IF(E2497&lt;=0,0,IF(E2497&lt;=30000,E2497,IF(E2497&lt;=60000,ROUNDUP(E2497/2,0)+15000,IF(E2497&lt;=120000,ROUNDUP(E2497/4,0)+30000,60000)))),IF(E2497&lt;=0,0,IF(E2497&lt;=20000,E2497,IF(E2497&lt;=40000,ROUNDUP(E2497/2,0)+10000,IF(E2497&lt;=80000,ROUNDUP(E2497/4,0)+20000,40000)))))+IF(F2497&lt;=0,0,IF(F2497&lt;=25000,F2497,IF(F2497&lt;=50000,ROUNDUP(F2497/2,0)+12500,IF(F2497&lt;=100000,ROUNDUP(F2497/4,0)+25000,50000)))),IF(AND(D2497="はい",C2497&gt;=2026,C2497&lt;=2027),60000,40000)))))</f>
        <v/>
      </c>
      <c r="P2497" s="18">
        <f>IF(G2497&lt;=0,0,IF(G2497&lt;=20000,G2497,IF(G2497&lt;=40000,ROUNDUP(G2497/2,0)+10000,IF(G2497&lt;=80000,ROUNDUP(G2497/4,0)+20000,40000))))</f>
        <v/>
      </c>
      <c r="Q2497" s="18">
        <f>IF(I2497&lt;=0,IF(H2497&lt;=0,0,IF(H2497&lt;=20000,H2497,IF(H2497&lt;=40000,ROUNDUP(H2497/2,0)+10000,IF(H2497&lt;=80000,ROUNDUP(H2497/4,0)+20000,40000)))),IF(H2497&lt;=0,IF(I2497&lt;=0,0,IF(I2497&lt;=25000,I2497,IF(I2497&lt;=50000,ROUNDUP(I2497/2,0)+12500,IF(I2497&lt;=100000,ROUNDUP(I2497/4,0)+25000,50000)))),MAX(IF(I2497&lt;=0,0,IF(I2497&lt;=25000,I2497,IF(I2497&lt;=50000,ROUNDUP(I2497/2,0)+12500,IF(I2497&lt;=100000,ROUNDUP(I2497/4,0)+25000,50000)))),MIN(IF(H2497&lt;=0,0,IF(H2497&lt;=20000,H2497,IF(H2497&lt;=40000,ROUNDUP(H2497/2,0)+10000,IF(H2497&lt;=80000,ROUNDUP(H2497/4,0)+20000,40000))))+IF(I2497&lt;=0,0,IF(I2497&lt;=25000,I2497,IF(I2497&lt;=50000,ROUNDUP(I2497/2,0)+12500,IF(I2497&lt;=100000,ROUNDUP(I2497/4,0)+25000,50000)))),40000))))</f>
        <v/>
      </c>
      <c r="R2497" s="18">
        <f>MIN(120000,O2497+P2497+Q2497)</f>
        <v/>
      </c>
      <c r="S2497" s="18">
        <f>IF(F2497&lt;=0,IF(E2497&lt;=0,0,IF(E2497&lt;=12000,E2497,IF(E2497&lt;=32000,ROUNDUP(E2497/2,0)+6000,IF(E2497&lt;=56000,ROUNDUP(E2497/4,0)+14000,28000)))),IF(E2497&lt;=0,IF(F2497&lt;=0,0,IF(F2497&lt;=15000,F2497,IF(F2497&lt;=40000,ROUNDUP(F2497/2,0)+7500,IF(F2497&lt;=70000,ROUNDUP(F2497/4,0)+17500,35000)))),MAX(IF(F2497&lt;=0,0,IF(F2497&lt;=15000,F2497,IF(F2497&lt;=40000,ROUNDUP(F2497/2,0)+7500,IF(F2497&lt;=70000,ROUNDUP(F2497/4,0)+17500,35000)))),MIN(IF(E2497&lt;=0,0,IF(E2497&lt;=12000,E2497,IF(E2497&lt;=32000,ROUNDUP(E2497/2,0)+6000,IF(E2497&lt;=56000,ROUNDUP(E2497/4,0)+14000,28000))))+IF(F2497&lt;=0,0,IF(F2497&lt;=15000,F2497,IF(F2497&lt;=40000,ROUNDUP(F2497/2,0)+7500,IF(F2497&lt;=70000,ROUNDUP(F2497/4,0)+17500,35000)))),28000))))</f>
        <v/>
      </c>
      <c r="T2497" s="18">
        <f>IF(G2497&lt;=0,0,IF(G2497&lt;=12000,G2497,IF(G2497&lt;=32000,ROUNDUP(G2497/2,0)+6000,IF(G2497&lt;=56000,ROUNDUP(G2497/4,0)+14000,28000))))</f>
        <v/>
      </c>
      <c r="U2497" s="18">
        <f>IF(I2497&lt;=0,IF(H2497&lt;=0,0,IF(H2497&lt;=12000,H2497,IF(H2497&lt;=32000,ROUNDUP(H2497/2,0)+6000,IF(H2497&lt;=56000,ROUNDUP(H2497/4,0)+14000,28000)))),IF(H2497&lt;=0,IF(I2497&lt;=0,0,IF(I2497&lt;=15000,I2497,IF(I2497&lt;=40000,ROUNDUP(I2497/2,0)+7500,IF(I2497&lt;=70000,ROUNDUP(I2497/4,0)+17500,35000)))),MAX(IF(I2497&lt;=0,0,IF(I2497&lt;=15000,I2497,IF(I2497&lt;=40000,ROUNDUP(I2497/2,0)+7500,IF(I2497&lt;=70000,ROUNDUP(I2497/4,0)+17500,35000)))),MIN(IF(H2497&lt;=0,0,IF(H2497&lt;=12000,H2497,IF(H2497&lt;=32000,ROUNDUP(H2497/2,0)+6000,IF(H2497&lt;=56000,ROUNDUP(H2497/4,0)+14000,28000))))+IF(I2497&lt;=0,0,IF(I2497&lt;=15000,I2497,IF(I2497&lt;=40000,ROUNDUP(I2497/2,0)+7500,IF(I2497&lt;=70000,ROUNDUP(I2497/4,0)+17500,35000)))),28000))))</f>
        <v/>
      </c>
      <c r="V2497" s="18">
        <f>MIN(70000,S2497+T2497+U2497)</f>
        <v/>
      </c>
      <c r="W2497" s="18">
        <f>MAX(0,ROUNDDOWN(M2497-J2497-N2497-K2497-0,-3))</f>
        <v/>
      </c>
      <c r="X2497" s="18">
        <f>MAX(0,ROUNDDOWN(M2497-J2497-N2497-K2497-R2497,-3))</f>
        <v/>
      </c>
      <c r="Y2497" s="18">
        <f>IF(W2497&lt;=0,0,ROUNDDOWN((W2497*LOOKUP(W2497,{0,1950001,3300001,6950001,9000001,18000001,40000001},{0.05,0.1,0.2,0.23,0.33,0.4,0.45})-LOOKUP(W2497,{0,1950001,3300001,6950001,9000001,18000001,40000001},{0,97500,427500,636000,1536000,2796000,4796000}))*1.021,-2))</f>
        <v/>
      </c>
      <c r="Z2497" s="18">
        <f>IF(X2497&lt;=0,0,ROUNDDOWN((X2497*LOOKUP(X2497,{0,1950001,3300001,6950001,9000001,18000001,40000001},{0.05,0.1,0.2,0.23,0.33,0.4,0.45})-LOOKUP(X2497,{0,1950001,3300001,6950001,9000001,18000001,40000001},{0,97500,427500,636000,1536000,2796000,4796000}))*1.021,-2))</f>
        <v/>
      </c>
      <c r="AA2497" s="18">
        <f>MAX(0,ROUNDDOWN(M2497-J2497-430000-L2497-0,-3))</f>
        <v/>
      </c>
      <c r="AB2497" s="18">
        <f>MAX(0,ROUNDDOWN(M2497-J2497-430000-L2497-V2497,-3))</f>
        <v/>
      </c>
      <c r="AC2497" s="18">
        <f>IF(M2497&lt;=450000,0,MAX(0,ROUNDDOWN(AA2497*0.06-MIN(50000,AA2497)*0.03,-2))+MAX(0,ROUNDDOWN(AA2497*0.04-MIN(50000,AA2497)*0.02,-2)))</f>
        <v/>
      </c>
      <c r="AD2497" s="18">
        <f>IF(M2497&lt;=450000,0,MAX(0,ROUNDDOWN(AB2497*0.06-MIN(50000,AB2497)*0.03,-2))+MAX(0,ROUNDDOWN(AB2497*0.04-MIN(50000,AB2497)*0.02,-2)))</f>
        <v/>
      </c>
      <c r="AE2497" s="18">
        <f>Y2497-Z2497</f>
        <v/>
      </c>
      <c r="AF2497" s="18">
        <f>AC2497-AD2497</f>
        <v/>
      </c>
      <c r="AG2497" s="18">
        <f>AE2497+AF2497</f>
        <v/>
      </c>
      <c r="AH2497" s="20">
        <f>IF(W2497&lt;=0,0,LOOKUP(W2497,{0,1950001,3300001,6950001,9000001,18000001,40000001},{0.05,0.1,0.2,0.23,0.33,0.4,0.45}))</f>
        <v/>
      </c>
    </row>
    <row r="2498">
      <c r="A2498" t="inlineStr">
        <is>
          <t>1万円刻み 特例あり一般12万円</t>
        </is>
      </c>
      <c r="B2498" s="18">
        <f>'4_1万円刻み'!$A$806</f>
        <v/>
      </c>
      <c r="C2498" s="19" t="n">
        <v>2026</v>
      </c>
      <c r="D2498" t="inlineStr">
        <is>
          <t>はい</t>
        </is>
      </c>
      <c r="E2498" s="18" t="n">
        <v>120000</v>
      </c>
      <c r="F2498" s="18" t="n">
        <v>0</v>
      </c>
      <c r="G2498" s="18" t="n">
        <v>0</v>
      </c>
      <c r="H2498" s="18" t="n">
        <v>0</v>
      </c>
      <c r="I2498" s="18" t="n">
        <v>0</v>
      </c>
      <c r="J2498" s="18">
        <f>ROUND(MIN(B2498/12,650000)*12*0.0915+MIN(B2498/12,1390000)*12*(0.0504+0)+B2498*0.005,0)</f>
        <v/>
      </c>
      <c r="K2498" s="18" t="n">
        <v>0</v>
      </c>
      <c r="L2498" s="18" t="n">
        <v>0</v>
      </c>
      <c r="M2498" s="18">
        <f>ROUND(IF(C2498&gt;=2026,IF(B2498&lt;741000,0,IF(B2498&lt;2191000,B2498-740000,IF(B2498&lt;2193000,1451000,IF(B2498&lt;2196000,1453000,IF(B2498&lt;2200000,1456000,IF(B2498&lt;3600000,ROUNDDOWN(B2498/4,-3)*2.8-80000,IF(B2498&lt;6600000,ROUNDDOWN(B2498/4,-3)*3.2-440000,IF(B2498&lt;8500000,ROUNDDOWN(B2498*0.9,0)-1100000,B2498-1950000)))))))),IF(B2498&lt;651000,0,IF(B2498&lt;1900000,B2498-650000,IF(B2498&lt;3600000,ROUNDDOWN(B2498/4,-3)*2.8-80000,IF(B2498&lt;6600000,ROUNDDOWN(B2498/4,-3)*3.2-440000,IF(B2498&lt;8500000,ROUNDDOWN(B2498*0.9,0)-1100000,B2498-1950000)))))),0)</f>
        <v/>
      </c>
      <c r="N2498" s="18">
        <f>IF(M2498&gt;23500000,NA(),IF(C2498&gt;=2026,IF(M2498&lt;=4890000,1040000,IF(M2498&lt;=6550000,670000,620000)),IF(M2498&lt;=1320000,950000,IF(M2498&lt;=3360000,880000,IF(M2498&lt;=4890000,680000,IF(M2498&lt;=6550000,630000,580000))))))</f>
        <v/>
      </c>
      <c r="O2498" s="18">
        <f>IF(F2498&lt;=0,IF(AND(D2498="はい",C2498&gt;=2026,C2498&lt;=2027),IF(E2498&lt;=0,0,IF(E2498&lt;=30000,E2498,IF(E2498&lt;=60000,ROUNDUP(E2498/2,0)+15000,IF(E2498&lt;=120000,ROUNDUP(E2498/4,0)+30000,60000)))),IF(E2498&lt;=0,0,IF(E2498&lt;=20000,E2498,IF(E2498&lt;=40000,ROUNDUP(E2498/2,0)+10000,IF(E2498&lt;=80000,ROUNDUP(E2498/4,0)+20000,40000))))),IF(E2498&lt;=0,IF(F2498&lt;=0,0,IF(F2498&lt;=25000,F2498,IF(F2498&lt;=50000,ROUNDUP(F2498/2,0)+12500,IF(F2498&lt;=100000,ROUNDUP(F2498/4,0)+25000,50000)))),MAX(IF(F2498&lt;=0,0,IF(F2498&lt;=25000,F2498,IF(F2498&lt;=50000,ROUNDUP(F2498/2,0)+12500,IF(F2498&lt;=100000,ROUNDUP(F2498/4,0)+25000,50000)))),MIN(IF(AND(D2498="はい",C2498&gt;=2026,C2498&lt;=2027),IF(E2498&lt;=0,0,IF(E2498&lt;=30000,E2498,IF(E2498&lt;=60000,ROUNDUP(E2498/2,0)+15000,IF(E2498&lt;=120000,ROUNDUP(E2498/4,0)+30000,60000)))),IF(E2498&lt;=0,0,IF(E2498&lt;=20000,E2498,IF(E2498&lt;=40000,ROUNDUP(E2498/2,0)+10000,IF(E2498&lt;=80000,ROUNDUP(E2498/4,0)+20000,40000)))))+IF(F2498&lt;=0,0,IF(F2498&lt;=25000,F2498,IF(F2498&lt;=50000,ROUNDUP(F2498/2,0)+12500,IF(F2498&lt;=100000,ROUNDUP(F2498/4,0)+25000,50000)))),IF(AND(D2498="はい",C2498&gt;=2026,C2498&lt;=2027),60000,40000)))))</f>
        <v/>
      </c>
      <c r="P2498" s="18">
        <f>IF(G2498&lt;=0,0,IF(G2498&lt;=20000,G2498,IF(G2498&lt;=40000,ROUNDUP(G2498/2,0)+10000,IF(G2498&lt;=80000,ROUNDUP(G2498/4,0)+20000,40000))))</f>
        <v/>
      </c>
      <c r="Q2498" s="18">
        <f>IF(I2498&lt;=0,IF(H2498&lt;=0,0,IF(H2498&lt;=20000,H2498,IF(H2498&lt;=40000,ROUNDUP(H2498/2,0)+10000,IF(H2498&lt;=80000,ROUNDUP(H2498/4,0)+20000,40000)))),IF(H2498&lt;=0,IF(I2498&lt;=0,0,IF(I2498&lt;=25000,I2498,IF(I2498&lt;=50000,ROUNDUP(I2498/2,0)+12500,IF(I2498&lt;=100000,ROUNDUP(I2498/4,0)+25000,50000)))),MAX(IF(I2498&lt;=0,0,IF(I2498&lt;=25000,I2498,IF(I2498&lt;=50000,ROUNDUP(I2498/2,0)+12500,IF(I2498&lt;=100000,ROUNDUP(I2498/4,0)+25000,50000)))),MIN(IF(H2498&lt;=0,0,IF(H2498&lt;=20000,H2498,IF(H2498&lt;=40000,ROUNDUP(H2498/2,0)+10000,IF(H2498&lt;=80000,ROUNDUP(H2498/4,0)+20000,40000))))+IF(I2498&lt;=0,0,IF(I2498&lt;=25000,I2498,IF(I2498&lt;=50000,ROUNDUP(I2498/2,0)+12500,IF(I2498&lt;=100000,ROUNDUP(I2498/4,0)+25000,50000)))),40000))))</f>
        <v/>
      </c>
      <c r="R2498" s="18">
        <f>MIN(120000,O2498+P2498+Q2498)</f>
        <v/>
      </c>
      <c r="S2498" s="18">
        <f>IF(F2498&lt;=0,IF(E2498&lt;=0,0,IF(E2498&lt;=12000,E2498,IF(E2498&lt;=32000,ROUNDUP(E2498/2,0)+6000,IF(E2498&lt;=56000,ROUNDUP(E2498/4,0)+14000,28000)))),IF(E2498&lt;=0,IF(F2498&lt;=0,0,IF(F2498&lt;=15000,F2498,IF(F2498&lt;=40000,ROUNDUP(F2498/2,0)+7500,IF(F2498&lt;=70000,ROUNDUP(F2498/4,0)+17500,35000)))),MAX(IF(F2498&lt;=0,0,IF(F2498&lt;=15000,F2498,IF(F2498&lt;=40000,ROUNDUP(F2498/2,0)+7500,IF(F2498&lt;=70000,ROUNDUP(F2498/4,0)+17500,35000)))),MIN(IF(E2498&lt;=0,0,IF(E2498&lt;=12000,E2498,IF(E2498&lt;=32000,ROUNDUP(E2498/2,0)+6000,IF(E2498&lt;=56000,ROUNDUP(E2498/4,0)+14000,28000))))+IF(F2498&lt;=0,0,IF(F2498&lt;=15000,F2498,IF(F2498&lt;=40000,ROUNDUP(F2498/2,0)+7500,IF(F2498&lt;=70000,ROUNDUP(F2498/4,0)+17500,35000)))),28000))))</f>
        <v/>
      </c>
      <c r="T2498" s="18">
        <f>IF(G2498&lt;=0,0,IF(G2498&lt;=12000,G2498,IF(G2498&lt;=32000,ROUNDUP(G2498/2,0)+6000,IF(G2498&lt;=56000,ROUNDUP(G2498/4,0)+14000,28000))))</f>
        <v/>
      </c>
      <c r="U2498" s="18">
        <f>IF(I2498&lt;=0,IF(H2498&lt;=0,0,IF(H2498&lt;=12000,H2498,IF(H2498&lt;=32000,ROUNDUP(H2498/2,0)+6000,IF(H2498&lt;=56000,ROUNDUP(H2498/4,0)+14000,28000)))),IF(H2498&lt;=0,IF(I2498&lt;=0,0,IF(I2498&lt;=15000,I2498,IF(I2498&lt;=40000,ROUNDUP(I2498/2,0)+7500,IF(I2498&lt;=70000,ROUNDUP(I2498/4,0)+17500,35000)))),MAX(IF(I2498&lt;=0,0,IF(I2498&lt;=15000,I2498,IF(I2498&lt;=40000,ROUNDUP(I2498/2,0)+7500,IF(I2498&lt;=70000,ROUNDUP(I2498/4,0)+17500,35000)))),MIN(IF(H2498&lt;=0,0,IF(H2498&lt;=12000,H2498,IF(H2498&lt;=32000,ROUNDUP(H2498/2,0)+6000,IF(H2498&lt;=56000,ROUNDUP(H2498/4,0)+14000,28000))))+IF(I2498&lt;=0,0,IF(I2498&lt;=15000,I2498,IF(I2498&lt;=40000,ROUNDUP(I2498/2,0)+7500,IF(I2498&lt;=70000,ROUNDUP(I2498/4,0)+17500,35000)))),28000))))</f>
        <v/>
      </c>
      <c r="V2498" s="18">
        <f>MIN(70000,S2498+T2498+U2498)</f>
        <v/>
      </c>
      <c r="W2498" s="18">
        <f>MAX(0,ROUNDDOWN(M2498-J2498-N2498-K2498-0,-3))</f>
        <v/>
      </c>
      <c r="X2498" s="18">
        <f>MAX(0,ROUNDDOWN(M2498-J2498-N2498-K2498-R2498,-3))</f>
        <v/>
      </c>
      <c r="Y2498" s="18">
        <f>IF(W2498&lt;=0,0,ROUNDDOWN((W2498*LOOKUP(W2498,{0,1950001,3300001,6950001,9000001,18000001,40000001},{0.05,0.1,0.2,0.23,0.33,0.4,0.45})-LOOKUP(W2498,{0,1950001,3300001,6950001,9000001,18000001,40000001},{0,97500,427500,636000,1536000,2796000,4796000}))*1.021,-2))</f>
        <v/>
      </c>
      <c r="Z2498" s="18">
        <f>IF(X2498&lt;=0,0,ROUNDDOWN((X2498*LOOKUP(X2498,{0,1950001,3300001,6950001,9000001,18000001,40000001},{0.05,0.1,0.2,0.23,0.33,0.4,0.45})-LOOKUP(X2498,{0,1950001,3300001,6950001,9000001,18000001,40000001},{0,97500,427500,636000,1536000,2796000,4796000}))*1.021,-2))</f>
        <v/>
      </c>
      <c r="AA2498" s="18">
        <f>MAX(0,ROUNDDOWN(M2498-J2498-430000-L2498-0,-3))</f>
        <v/>
      </c>
      <c r="AB2498" s="18">
        <f>MAX(0,ROUNDDOWN(M2498-J2498-430000-L2498-V2498,-3))</f>
        <v/>
      </c>
      <c r="AC2498" s="18">
        <f>IF(M2498&lt;=450000,0,MAX(0,ROUNDDOWN(AA2498*0.06-MIN(50000,AA2498)*0.03,-2))+MAX(0,ROUNDDOWN(AA2498*0.04-MIN(50000,AA2498)*0.02,-2)))</f>
        <v/>
      </c>
      <c r="AD2498" s="18">
        <f>IF(M2498&lt;=450000,0,MAX(0,ROUNDDOWN(AB2498*0.06-MIN(50000,AB2498)*0.03,-2))+MAX(0,ROUNDDOWN(AB2498*0.04-MIN(50000,AB2498)*0.02,-2)))</f>
        <v/>
      </c>
      <c r="AE2498" s="18">
        <f>Y2498-Z2498</f>
        <v/>
      </c>
      <c r="AF2498" s="18">
        <f>AC2498-AD2498</f>
        <v/>
      </c>
      <c r="AG2498" s="18">
        <f>AE2498+AF2498</f>
        <v/>
      </c>
      <c r="AH2498" s="20">
        <f>IF(W2498&lt;=0,0,LOOKUP(W2498,{0,1950001,3300001,6950001,9000001,18000001,40000001},{0.05,0.1,0.2,0.23,0.33,0.4,0.45}))</f>
        <v/>
      </c>
    </row>
    <row r="2499">
      <c r="A2499" t="inlineStr">
        <is>
          <t>1万円刻み 3区分8万円ずつ</t>
        </is>
      </c>
      <c r="B2499" s="18">
        <f>'4_1万円刻み'!$A$807</f>
        <v/>
      </c>
      <c r="C2499" s="19" t="n">
        <v>2026</v>
      </c>
      <c r="D2499" t="inlineStr">
        <is>
          <t>いいえ</t>
        </is>
      </c>
      <c r="E2499" s="18" t="n">
        <v>80000</v>
      </c>
      <c r="F2499" s="18" t="n">
        <v>0</v>
      </c>
      <c r="G2499" s="18" t="n">
        <v>80000</v>
      </c>
      <c r="H2499" s="18" t="n">
        <v>80000</v>
      </c>
      <c r="I2499" s="18" t="n">
        <v>0</v>
      </c>
      <c r="J2499" s="18">
        <f>ROUND(MIN(B2499/12,650000)*12*0.0915+MIN(B2499/12,1390000)*12*(0.0504+0)+B2499*0.005,0)</f>
        <v/>
      </c>
      <c r="K2499" s="18" t="n">
        <v>0</v>
      </c>
      <c r="L2499" s="18" t="n">
        <v>0</v>
      </c>
      <c r="M2499" s="18">
        <f>ROUND(IF(C2499&gt;=2026,IF(B2499&lt;741000,0,IF(B2499&lt;2191000,B2499-740000,IF(B2499&lt;2193000,1451000,IF(B2499&lt;2196000,1453000,IF(B2499&lt;2200000,1456000,IF(B2499&lt;3600000,ROUNDDOWN(B2499/4,-3)*2.8-80000,IF(B2499&lt;6600000,ROUNDDOWN(B2499/4,-3)*3.2-440000,IF(B2499&lt;8500000,ROUNDDOWN(B2499*0.9,0)-1100000,B2499-1950000)))))))),IF(B2499&lt;651000,0,IF(B2499&lt;1900000,B2499-650000,IF(B2499&lt;3600000,ROUNDDOWN(B2499/4,-3)*2.8-80000,IF(B2499&lt;6600000,ROUNDDOWN(B2499/4,-3)*3.2-440000,IF(B2499&lt;8500000,ROUNDDOWN(B2499*0.9,0)-1100000,B2499-1950000)))))),0)</f>
        <v/>
      </c>
      <c r="N2499" s="18">
        <f>IF(M2499&gt;23500000,NA(),IF(C2499&gt;=2026,IF(M2499&lt;=4890000,1040000,IF(M2499&lt;=6550000,670000,620000)),IF(M2499&lt;=1320000,950000,IF(M2499&lt;=3360000,880000,IF(M2499&lt;=4890000,680000,IF(M2499&lt;=6550000,630000,580000))))))</f>
        <v/>
      </c>
      <c r="O2499" s="18">
        <f>IF(F2499&lt;=0,IF(AND(D2499="はい",C2499&gt;=2026,C2499&lt;=2027),IF(E2499&lt;=0,0,IF(E2499&lt;=30000,E2499,IF(E2499&lt;=60000,ROUNDUP(E2499/2,0)+15000,IF(E2499&lt;=120000,ROUNDUP(E2499/4,0)+30000,60000)))),IF(E2499&lt;=0,0,IF(E2499&lt;=20000,E2499,IF(E2499&lt;=40000,ROUNDUP(E2499/2,0)+10000,IF(E2499&lt;=80000,ROUNDUP(E2499/4,0)+20000,40000))))),IF(E2499&lt;=0,IF(F2499&lt;=0,0,IF(F2499&lt;=25000,F2499,IF(F2499&lt;=50000,ROUNDUP(F2499/2,0)+12500,IF(F2499&lt;=100000,ROUNDUP(F2499/4,0)+25000,50000)))),MAX(IF(F2499&lt;=0,0,IF(F2499&lt;=25000,F2499,IF(F2499&lt;=50000,ROUNDUP(F2499/2,0)+12500,IF(F2499&lt;=100000,ROUNDUP(F2499/4,0)+25000,50000)))),MIN(IF(AND(D2499="はい",C2499&gt;=2026,C2499&lt;=2027),IF(E2499&lt;=0,0,IF(E2499&lt;=30000,E2499,IF(E2499&lt;=60000,ROUNDUP(E2499/2,0)+15000,IF(E2499&lt;=120000,ROUNDUP(E2499/4,0)+30000,60000)))),IF(E2499&lt;=0,0,IF(E2499&lt;=20000,E2499,IF(E2499&lt;=40000,ROUNDUP(E2499/2,0)+10000,IF(E2499&lt;=80000,ROUNDUP(E2499/4,0)+20000,40000)))))+IF(F2499&lt;=0,0,IF(F2499&lt;=25000,F2499,IF(F2499&lt;=50000,ROUNDUP(F2499/2,0)+12500,IF(F2499&lt;=100000,ROUNDUP(F2499/4,0)+25000,50000)))),IF(AND(D2499="はい",C2499&gt;=2026,C2499&lt;=2027),60000,40000)))))</f>
        <v/>
      </c>
      <c r="P2499" s="18">
        <f>IF(G2499&lt;=0,0,IF(G2499&lt;=20000,G2499,IF(G2499&lt;=40000,ROUNDUP(G2499/2,0)+10000,IF(G2499&lt;=80000,ROUNDUP(G2499/4,0)+20000,40000))))</f>
        <v/>
      </c>
      <c r="Q2499" s="18">
        <f>IF(I2499&lt;=0,IF(H2499&lt;=0,0,IF(H2499&lt;=20000,H2499,IF(H2499&lt;=40000,ROUNDUP(H2499/2,0)+10000,IF(H2499&lt;=80000,ROUNDUP(H2499/4,0)+20000,40000)))),IF(H2499&lt;=0,IF(I2499&lt;=0,0,IF(I2499&lt;=25000,I2499,IF(I2499&lt;=50000,ROUNDUP(I2499/2,0)+12500,IF(I2499&lt;=100000,ROUNDUP(I2499/4,0)+25000,50000)))),MAX(IF(I2499&lt;=0,0,IF(I2499&lt;=25000,I2499,IF(I2499&lt;=50000,ROUNDUP(I2499/2,0)+12500,IF(I2499&lt;=100000,ROUNDUP(I2499/4,0)+25000,50000)))),MIN(IF(H2499&lt;=0,0,IF(H2499&lt;=20000,H2499,IF(H2499&lt;=40000,ROUNDUP(H2499/2,0)+10000,IF(H2499&lt;=80000,ROUNDUP(H2499/4,0)+20000,40000))))+IF(I2499&lt;=0,0,IF(I2499&lt;=25000,I2499,IF(I2499&lt;=50000,ROUNDUP(I2499/2,0)+12500,IF(I2499&lt;=100000,ROUNDUP(I2499/4,0)+25000,50000)))),40000))))</f>
        <v/>
      </c>
      <c r="R2499" s="18">
        <f>MIN(120000,O2499+P2499+Q2499)</f>
        <v/>
      </c>
      <c r="S2499" s="18">
        <f>IF(F2499&lt;=0,IF(E2499&lt;=0,0,IF(E2499&lt;=12000,E2499,IF(E2499&lt;=32000,ROUNDUP(E2499/2,0)+6000,IF(E2499&lt;=56000,ROUNDUP(E2499/4,0)+14000,28000)))),IF(E2499&lt;=0,IF(F2499&lt;=0,0,IF(F2499&lt;=15000,F2499,IF(F2499&lt;=40000,ROUNDUP(F2499/2,0)+7500,IF(F2499&lt;=70000,ROUNDUP(F2499/4,0)+17500,35000)))),MAX(IF(F2499&lt;=0,0,IF(F2499&lt;=15000,F2499,IF(F2499&lt;=40000,ROUNDUP(F2499/2,0)+7500,IF(F2499&lt;=70000,ROUNDUP(F2499/4,0)+17500,35000)))),MIN(IF(E2499&lt;=0,0,IF(E2499&lt;=12000,E2499,IF(E2499&lt;=32000,ROUNDUP(E2499/2,0)+6000,IF(E2499&lt;=56000,ROUNDUP(E2499/4,0)+14000,28000))))+IF(F2499&lt;=0,0,IF(F2499&lt;=15000,F2499,IF(F2499&lt;=40000,ROUNDUP(F2499/2,0)+7500,IF(F2499&lt;=70000,ROUNDUP(F2499/4,0)+17500,35000)))),28000))))</f>
        <v/>
      </c>
      <c r="T2499" s="18">
        <f>IF(G2499&lt;=0,0,IF(G2499&lt;=12000,G2499,IF(G2499&lt;=32000,ROUNDUP(G2499/2,0)+6000,IF(G2499&lt;=56000,ROUNDUP(G2499/4,0)+14000,28000))))</f>
        <v/>
      </c>
      <c r="U2499" s="18">
        <f>IF(I2499&lt;=0,IF(H2499&lt;=0,0,IF(H2499&lt;=12000,H2499,IF(H2499&lt;=32000,ROUNDUP(H2499/2,0)+6000,IF(H2499&lt;=56000,ROUNDUP(H2499/4,0)+14000,28000)))),IF(H2499&lt;=0,IF(I2499&lt;=0,0,IF(I2499&lt;=15000,I2499,IF(I2499&lt;=40000,ROUNDUP(I2499/2,0)+7500,IF(I2499&lt;=70000,ROUNDUP(I2499/4,0)+17500,35000)))),MAX(IF(I2499&lt;=0,0,IF(I2499&lt;=15000,I2499,IF(I2499&lt;=40000,ROUNDUP(I2499/2,0)+7500,IF(I2499&lt;=70000,ROUNDUP(I2499/4,0)+17500,35000)))),MIN(IF(H2499&lt;=0,0,IF(H2499&lt;=12000,H2499,IF(H2499&lt;=32000,ROUNDUP(H2499/2,0)+6000,IF(H2499&lt;=56000,ROUNDUP(H2499/4,0)+14000,28000))))+IF(I2499&lt;=0,0,IF(I2499&lt;=15000,I2499,IF(I2499&lt;=40000,ROUNDUP(I2499/2,0)+7500,IF(I2499&lt;=70000,ROUNDUP(I2499/4,0)+17500,35000)))),28000))))</f>
        <v/>
      </c>
      <c r="V2499" s="18">
        <f>MIN(70000,S2499+T2499+U2499)</f>
        <v/>
      </c>
      <c r="W2499" s="18">
        <f>MAX(0,ROUNDDOWN(M2499-J2499-N2499-K2499-0,-3))</f>
        <v/>
      </c>
      <c r="X2499" s="18">
        <f>MAX(0,ROUNDDOWN(M2499-J2499-N2499-K2499-R2499,-3))</f>
        <v/>
      </c>
      <c r="Y2499" s="18">
        <f>IF(W2499&lt;=0,0,ROUNDDOWN((W2499*LOOKUP(W2499,{0,1950001,3300001,6950001,9000001,18000001,40000001},{0.05,0.1,0.2,0.23,0.33,0.4,0.45})-LOOKUP(W2499,{0,1950001,3300001,6950001,9000001,18000001,40000001},{0,97500,427500,636000,1536000,2796000,4796000}))*1.021,-2))</f>
        <v/>
      </c>
      <c r="Z2499" s="18">
        <f>IF(X2499&lt;=0,0,ROUNDDOWN((X2499*LOOKUP(X2499,{0,1950001,3300001,6950001,9000001,18000001,40000001},{0.05,0.1,0.2,0.23,0.33,0.4,0.45})-LOOKUP(X2499,{0,1950001,3300001,6950001,9000001,18000001,40000001},{0,97500,427500,636000,1536000,2796000,4796000}))*1.021,-2))</f>
        <v/>
      </c>
      <c r="AA2499" s="18">
        <f>MAX(0,ROUNDDOWN(M2499-J2499-430000-L2499-0,-3))</f>
        <v/>
      </c>
      <c r="AB2499" s="18">
        <f>MAX(0,ROUNDDOWN(M2499-J2499-430000-L2499-V2499,-3))</f>
        <v/>
      </c>
      <c r="AC2499" s="18">
        <f>IF(M2499&lt;=450000,0,MAX(0,ROUNDDOWN(AA2499*0.06-MIN(50000,AA2499)*0.03,-2))+MAX(0,ROUNDDOWN(AA2499*0.04-MIN(50000,AA2499)*0.02,-2)))</f>
        <v/>
      </c>
      <c r="AD2499" s="18">
        <f>IF(M2499&lt;=450000,0,MAX(0,ROUNDDOWN(AB2499*0.06-MIN(50000,AB2499)*0.03,-2))+MAX(0,ROUNDDOWN(AB2499*0.04-MIN(50000,AB2499)*0.02,-2)))</f>
        <v/>
      </c>
      <c r="AE2499" s="18">
        <f>Y2499-Z2499</f>
        <v/>
      </c>
      <c r="AF2499" s="18">
        <f>AC2499-AD2499</f>
        <v/>
      </c>
      <c r="AG2499" s="18">
        <f>AE2499+AF2499</f>
        <v/>
      </c>
      <c r="AH2499" s="20">
        <f>IF(W2499&lt;=0,0,LOOKUP(W2499,{0,1950001,3300001,6950001,9000001,18000001,40000001},{0.05,0.1,0.2,0.23,0.33,0.4,0.45}))</f>
        <v/>
      </c>
    </row>
    <row r="2500">
      <c r="A2500" t="inlineStr">
        <is>
          <t>1万円刻み 一般8万円</t>
        </is>
      </c>
      <c r="B2500" s="18">
        <f>'4_1万円刻み'!$A$807</f>
        <v/>
      </c>
      <c r="C2500" s="19" t="n">
        <v>2026</v>
      </c>
      <c r="D2500" t="inlineStr">
        <is>
          <t>いいえ</t>
        </is>
      </c>
      <c r="E2500" s="18" t="n">
        <v>80000</v>
      </c>
      <c r="F2500" s="18" t="n">
        <v>0</v>
      </c>
      <c r="G2500" s="18" t="n">
        <v>0</v>
      </c>
      <c r="H2500" s="18" t="n">
        <v>0</v>
      </c>
      <c r="I2500" s="18" t="n">
        <v>0</v>
      </c>
      <c r="J2500" s="18">
        <f>ROUND(MIN(B2500/12,650000)*12*0.0915+MIN(B2500/12,1390000)*12*(0.0504+0)+B2500*0.005,0)</f>
        <v/>
      </c>
      <c r="K2500" s="18" t="n">
        <v>0</v>
      </c>
      <c r="L2500" s="18" t="n">
        <v>0</v>
      </c>
      <c r="M2500" s="18">
        <f>ROUND(IF(C2500&gt;=2026,IF(B2500&lt;741000,0,IF(B2500&lt;2191000,B2500-740000,IF(B2500&lt;2193000,1451000,IF(B2500&lt;2196000,1453000,IF(B2500&lt;2200000,1456000,IF(B2500&lt;3600000,ROUNDDOWN(B2500/4,-3)*2.8-80000,IF(B2500&lt;6600000,ROUNDDOWN(B2500/4,-3)*3.2-440000,IF(B2500&lt;8500000,ROUNDDOWN(B2500*0.9,0)-1100000,B2500-1950000)))))))),IF(B2500&lt;651000,0,IF(B2500&lt;1900000,B2500-650000,IF(B2500&lt;3600000,ROUNDDOWN(B2500/4,-3)*2.8-80000,IF(B2500&lt;6600000,ROUNDDOWN(B2500/4,-3)*3.2-440000,IF(B2500&lt;8500000,ROUNDDOWN(B2500*0.9,0)-1100000,B2500-1950000)))))),0)</f>
        <v/>
      </c>
      <c r="N2500" s="18">
        <f>IF(M2500&gt;23500000,NA(),IF(C2500&gt;=2026,IF(M2500&lt;=4890000,1040000,IF(M2500&lt;=6550000,670000,620000)),IF(M2500&lt;=1320000,950000,IF(M2500&lt;=3360000,880000,IF(M2500&lt;=4890000,680000,IF(M2500&lt;=6550000,630000,580000))))))</f>
        <v/>
      </c>
      <c r="O2500" s="18">
        <f>IF(F2500&lt;=0,IF(AND(D2500="はい",C2500&gt;=2026,C2500&lt;=2027),IF(E2500&lt;=0,0,IF(E2500&lt;=30000,E2500,IF(E2500&lt;=60000,ROUNDUP(E2500/2,0)+15000,IF(E2500&lt;=120000,ROUNDUP(E2500/4,0)+30000,60000)))),IF(E2500&lt;=0,0,IF(E2500&lt;=20000,E2500,IF(E2500&lt;=40000,ROUNDUP(E2500/2,0)+10000,IF(E2500&lt;=80000,ROUNDUP(E2500/4,0)+20000,40000))))),IF(E2500&lt;=0,IF(F2500&lt;=0,0,IF(F2500&lt;=25000,F2500,IF(F2500&lt;=50000,ROUNDUP(F2500/2,0)+12500,IF(F2500&lt;=100000,ROUNDUP(F2500/4,0)+25000,50000)))),MAX(IF(F2500&lt;=0,0,IF(F2500&lt;=25000,F2500,IF(F2500&lt;=50000,ROUNDUP(F2500/2,0)+12500,IF(F2500&lt;=100000,ROUNDUP(F2500/4,0)+25000,50000)))),MIN(IF(AND(D2500="はい",C2500&gt;=2026,C2500&lt;=2027),IF(E2500&lt;=0,0,IF(E2500&lt;=30000,E2500,IF(E2500&lt;=60000,ROUNDUP(E2500/2,0)+15000,IF(E2500&lt;=120000,ROUNDUP(E2500/4,0)+30000,60000)))),IF(E2500&lt;=0,0,IF(E2500&lt;=20000,E2500,IF(E2500&lt;=40000,ROUNDUP(E2500/2,0)+10000,IF(E2500&lt;=80000,ROUNDUP(E2500/4,0)+20000,40000)))))+IF(F2500&lt;=0,0,IF(F2500&lt;=25000,F2500,IF(F2500&lt;=50000,ROUNDUP(F2500/2,0)+12500,IF(F2500&lt;=100000,ROUNDUP(F2500/4,0)+25000,50000)))),IF(AND(D2500="はい",C2500&gt;=2026,C2500&lt;=2027),60000,40000)))))</f>
        <v/>
      </c>
      <c r="P2500" s="18">
        <f>IF(G2500&lt;=0,0,IF(G2500&lt;=20000,G2500,IF(G2500&lt;=40000,ROUNDUP(G2500/2,0)+10000,IF(G2500&lt;=80000,ROUNDUP(G2500/4,0)+20000,40000))))</f>
        <v/>
      </c>
      <c r="Q2500" s="18">
        <f>IF(I2500&lt;=0,IF(H2500&lt;=0,0,IF(H2500&lt;=20000,H2500,IF(H2500&lt;=40000,ROUNDUP(H2500/2,0)+10000,IF(H2500&lt;=80000,ROUNDUP(H2500/4,0)+20000,40000)))),IF(H2500&lt;=0,IF(I2500&lt;=0,0,IF(I2500&lt;=25000,I2500,IF(I2500&lt;=50000,ROUNDUP(I2500/2,0)+12500,IF(I2500&lt;=100000,ROUNDUP(I2500/4,0)+25000,50000)))),MAX(IF(I2500&lt;=0,0,IF(I2500&lt;=25000,I2500,IF(I2500&lt;=50000,ROUNDUP(I2500/2,0)+12500,IF(I2500&lt;=100000,ROUNDUP(I2500/4,0)+25000,50000)))),MIN(IF(H2500&lt;=0,0,IF(H2500&lt;=20000,H2500,IF(H2500&lt;=40000,ROUNDUP(H2500/2,0)+10000,IF(H2500&lt;=80000,ROUNDUP(H2500/4,0)+20000,40000))))+IF(I2500&lt;=0,0,IF(I2500&lt;=25000,I2500,IF(I2500&lt;=50000,ROUNDUP(I2500/2,0)+12500,IF(I2500&lt;=100000,ROUNDUP(I2500/4,0)+25000,50000)))),40000))))</f>
        <v/>
      </c>
      <c r="R2500" s="18">
        <f>MIN(120000,O2500+P2500+Q2500)</f>
        <v/>
      </c>
      <c r="S2500" s="18">
        <f>IF(F2500&lt;=0,IF(E2500&lt;=0,0,IF(E2500&lt;=12000,E2500,IF(E2500&lt;=32000,ROUNDUP(E2500/2,0)+6000,IF(E2500&lt;=56000,ROUNDUP(E2500/4,0)+14000,28000)))),IF(E2500&lt;=0,IF(F2500&lt;=0,0,IF(F2500&lt;=15000,F2500,IF(F2500&lt;=40000,ROUNDUP(F2500/2,0)+7500,IF(F2500&lt;=70000,ROUNDUP(F2500/4,0)+17500,35000)))),MAX(IF(F2500&lt;=0,0,IF(F2500&lt;=15000,F2500,IF(F2500&lt;=40000,ROUNDUP(F2500/2,0)+7500,IF(F2500&lt;=70000,ROUNDUP(F2500/4,0)+17500,35000)))),MIN(IF(E2500&lt;=0,0,IF(E2500&lt;=12000,E2500,IF(E2500&lt;=32000,ROUNDUP(E2500/2,0)+6000,IF(E2500&lt;=56000,ROUNDUP(E2500/4,0)+14000,28000))))+IF(F2500&lt;=0,0,IF(F2500&lt;=15000,F2500,IF(F2500&lt;=40000,ROUNDUP(F2500/2,0)+7500,IF(F2500&lt;=70000,ROUNDUP(F2500/4,0)+17500,35000)))),28000))))</f>
        <v/>
      </c>
      <c r="T2500" s="18">
        <f>IF(G2500&lt;=0,0,IF(G2500&lt;=12000,G2500,IF(G2500&lt;=32000,ROUNDUP(G2500/2,0)+6000,IF(G2500&lt;=56000,ROUNDUP(G2500/4,0)+14000,28000))))</f>
        <v/>
      </c>
      <c r="U2500" s="18">
        <f>IF(I2500&lt;=0,IF(H2500&lt;=0,0,IF(H2500&lt;=12000,H2500,IF(H2500&lt;=32000,ROUNDUP(H2500/2,0)+6000,IF(H2500&lt;=56000,ROUNDUP(H2500/4,0)+14000,28000)))),IF(H2500&lt;=0,IF(I2500&lt;=0,0,IF(I2500&lt;=15000,I2500,IF(I2500&lt;=40000,ROUNDUP(I2500/2,0)+7500,IF(I2500&lt;=70000,ROUNDUP(I2500/4,0)+17500,35000)))),MAX(IF(I2500&lt;=0,0,IF(I2500&lt;=15000,I2500,IF(I2500&lt;=40000,ROUNDUP(I2500/2,0)+7500,IF(I2500&lt;=70000,ROUNDUP(I2500/4,0)+17500,35000)))),MIN(IF(H2500&lt;=0,0,IF(H2500&lt;=12000,H2500,IF(H2500&lt;=32000,ROUNDUP(H2500/2,0)+6000,IF(H2500&lt;=56000,ROUNDUP(H2500/4,0)+14000,28000))))+IF(I2500&lt;=0,0,IF(I2500&lt;=15000,I2500,IF(I2500&lt;=40000,ROUNDUP(I2500/2,0)+7500,IF(I2500&lt;=70000,ROUNDUP(I2500/4,0)+17500,35000)))),28000))))</f>
        <v/>
      </c>
      <c r="V2500" s="18">
        <f>MIN(70000,S2500+T2500+U2500)</f>
        <v/>
      </c>
      <c r="W2500" s="18">
        <f>MAX(0,ROUNDDOWN(M2500-J2500-N2500-K2500-0,-3))</f>
        <v/>
      </c>
      <c r="X2500" s="18">
        <f>MAX(0,ROUNDDOWN(M2500-J2500-N2500-K2500-R2500,-3))</f>
        <v/>
      </c>
      <c r="Y2500" s="18">
        <f>IF(W2500&lt;=0,0,ROUNDDOWN((W2500*LOOKUP(W2500,{0,1950001,3300001,6950001,9000001,18000001,40000001},{0.05,0.1,0.2,0.23,0.33,0.4,0.45})-LOOKUP(W2500,{0,1950001,3300001,6950001,9000001,18000001,40000001},{0,97500,427500,636000,1536000,2796000,4796000}))*1.021,-2))</f>
        <v/>
      </c>
      <c r="Z2500" s="18">
        <f>IF(X2500&lt;=0,0,ROUNDDOWN((X2500*LOOKUP(X2500,{0,1950001,3300001,6950001,9000001,18000001,40000001},{0.05,0.1,0.2,0.23,0.33,0.4,0.45})-LOOKUP(X2500,{0,1950001,3300001,6950001,9000001,18000001,40000001},{0,97500,427500,636000,1536000,2796000,4796000}))*1.021,-2))</f>
        <v/>
      </c>
      <c r="AA2500" s="18">
        <f>MAX(0,ROUNDDOWN(M2500-J2500-430000-L2500-0,-3))</f>
        <v/>
      </c>
      <c r="AB2500" s="18">
        <f>MAX(0,ROUNDDOWN(M2500-J2500-430000-L2500-V2500,-3))</f>
        <v/>
      </c>
      <c r="AC2500" s="18">
        <f>IF(M2500&lt;=450000,0,MAX(0,ROUNDDOWN(AA2500*0.06-MIN(50000,AA2500)*0.03,-2))+MAX(0,ROUNDDOWN(AA2500*0.04-MIN(50000,AA2500)*0.02,-2)))</f>
        <v/>
      </c>
      <c r="AD2500" s="18">
        <f>IF(M2500&lt;=450000,0,MAX(0,ROUNDDOWN(AB2500*0.06-MIN(50000,AB2500)*0.03,-2))+MAX(0,ROUNDDOWN(AB2500*0.04-MIN(50000,AB2500)*0.02,-2)))</f>
        <v/>
      </c>
      <c r="AE2500" s="18">
        <f>Y2500-Z2500</f>
        <v/>
      </c>
      <c r="AF2500" s="18">
        <f>AC2500-AD2500</f>
        <v/>
      </c>
      <c r="AG2500" s="18">
        <f>AE2500+AF2500</f>
        <v/>
      </c>
      <c r="AH2500" s="20">
        <f>IF(W2500&lt;=0,0,LOOKUP(W2500,{0,1950001,3300001,6950001,9000001,18000001,40000001},{0.05,0.1,0.2,0.23,0.33,0.4,0.45}))</f>
        <v/>
      </c>
    </row>
    <row r="2501">
      <c r="A2501" t="inlineStr">
        <is>
          <t>1万円刻み 特例あり一般12万円</t>
        </is>
      </c>
      <c r="B2501" s="18">
        <f>'4_1万円刻み'!$A$807</f>
        <v/>
      </c>
      <c r="C2501" s="19" t="n">
        <v>2026</v>
      </c>
      <c r="D2501" t="inlineStr">
        <is>
          <t>はい</t>
        </is>
      </c>
      <c r="E2501" s="18" t="n">
        <v>120000</v>
      </c>
      <c r="F2501" s="18" t="n">
        <v>0</v>
      </c>
      <c r="G2501" s="18" t="n">
        <v>0</v>
      </c>
      <c r="H2501" s="18" t="n">
        <v>0</v>
      </c>
      <c r="I2501" s="18" t="n">
        <v>0</v>
      </c>
      <c r="J2501" s="18">
        <f>ROUND(MIN(B2501/12,650000)*12*0.0915+MIN(B2501/12,1390000)*12*(0.0504+0)+B2501*0.005,0)</f>
        <v/>
      </c>
      <c r="K2501" s="18" t="n">
        <v>0</v>
      </c>
      <c r="L2501" s="18" t="n">
        <v>0</v>
      </c>
      <c r="M2501" s="18">
        <f>ROUND(IF(C2501&gt;=2026,IF(B2501&lt;741000,0,IF(B2501&lt;2191000,B2501-740000,IF(B2501&lt;2193000,1451000,IF(B2501&lt;2196000,1453000,IF(B2501&lt;2200000,1456000,IF(B2501&lt;3600000,ROUNDDOWN(B2501/4,-3)*2.8-80000,IF(B2501&lt;6600000,ROUNDDOWN(B2501/4,-3)*3.2-440000,IF(B2501&lt;8500000,ROUNDDOWN(B2501*0.9,0)-1100000,B2501-1950000)))))))),IF(B2501&lt;651000,0,IF(B2501&lt;1900000,B2501-650000,IF(B2501&lt;3600000,ROUNDDOWN(B2501/4,-3)*2.8-80000,IF(B2501&lt;6600000,ROUNDDOWN(B2501/4,-3)*3.2-440000,IF(B2501&lt;8500000,ROUNDDOWN(B2501*0.9,0)-1100000,B2501-1950000)))))),0)</f>
        <v/>
      </c>
      <c r="N2501" s="18">
        <f>IF(M2501&gt;23500000,NA(),IF(C2501&gt;=2026,IF(M2501&lt;=4890000,1040000,IF(M2501&lt;=6550000,670000,620000)),IF(M2501&lt;=1320000,950000,IF(M2501&lt;=3360000,880000,IF(M2501&lt;=4890000,680000,IF(M2501&lt;=6550000,630000,580000))))))</f>
        <v/>
      </c>
      <c r="O2501" s="18">
        <f>IF(F2501&lt;=0,IF(AND(D2501="はい",C2501&gt;=2026,C2501&lt;=2027),IF(E2501&lt;=0,0,IF(E2501&lt;=30000,E2501,IF(E2501&lt;=60000,ROUNDUP(E2501/2,0)+15000,IF(E2501&lt;=120000,ROUNDUP(E2501/4,0)+30000,60000)))),IF(E2501&lt;=0,0,IF(E2501&lt;=20000,E2501,IF(E2501&lt;=40000,ROUNDUP(E2501/2,0)+10000,IF(E2501&lt;=80000,ROUNDUP(E2501/4,0)+20000,40000))))),IF(E2501&lt;=0,IF(F2501&lt;=0,0,IF(F2501&lt;=25000,F2501,IF(F2501&lt;=50000,ROUNDUP(F2501/2,0)+12500,IF(F2501&lt;=100000,ROUNDUP(F2501/4,0)+25000,50000)))),MAX(IF(F2501&lt;=0,0,IF(F2501&lt;=25000,F2501,IF(F2501&lt;=50000,ROUNDUP(F2501/2,0)+12500,IF(F2501&lt;=100000,ROUNDUP(F2501/4,0)+25000,50000)))),MIN(IF(AND(D2501="はい",C2501&gt;=2026,C2501&lt;=2027),IF(E2501&lt;=0,0,IF(E2501&lt;=30000,E2501,IF(E2501&lt;=60000,ROUNDUP(E2501/2,0)+15000,IF(E2501&lt;=120000,ROUNDUP(E2501/4,0)+30000,60000)))),IF(E2501&lt;=0,0,IF(E2501&lt;=20000,E2501,IF(E2501&lt;=40000,ROUNDUP(E2501/2,0)+10000,IF(E2501&lt;=80000,ROUNDUP(E2501/4,0)+20000,40000)))))+IF(F2501&lt;=0,0,IF(F2501&lt;=25000,F2501,IF(F2501&lt;=50000,ROUNDUP(F2501/2,0)+12500,IF(F2501&lt;=100000,ROUNDUP(F2501/4,0)+25000,50000)))),IF(AND(D2501="はい",C2501&gt;=2026,C2501&lt;=2027),60000,40000)))))</f>
        <v/>
      </c>
      <c r="P2501" s="18">
        <f>IF(G2501&lt;=0,0,IF(G2501&lt;=20000,G2501,IF(G2501&lt;=40000,ROUNDUP(G2501/2,0)+10000,IF(G2501&lt;=80000,ROUNDUP(G2501/4,0)+20000,40000))))</f>
        <v/>
      </c>
      <c r="Q2501" s="18">
        <f>IF(I2501&lt;=0,IF(H2501&lt;=0,0,IF(H2501&lt;=20000,H2501,IF(H2501&lt;=40000,ROUNDUP(H2501/2,0)+10000,IF(H2501&lt;=80000,ROUNDUP(H2501/4,0)+20000,40000)))),IF(H2501&lt;=0,IF(I2501&lt;=0,0,IF(I2501&lt;=25000,I2501,IF(I2501&lt;=50000,ROUNDUP(I2501/2,0)+12500,IF(I2501&lt;=100000,ROUNDUP(I2501/4,0)+25000,50000)))),MAX(IF(I2501&lt;=0,0,IF(I2501&lt;=25000,I2501,IF(I2501&lt;=50000,ROUNDUP(I2501/2,0)+12500,IF(I2501&lt;=100000,ROUNDUP(I2501/4,0)+25000,50000)))),MIN(IF(H2501&lt;=0,0,IF(H2501&lt;=20000,H2501,IF(H2501&lt;=40000,ROUNDUP(H2501/2,0)+10000,IF(H2501&lt;=80000,ROUNDUP(H2501/4,0)+20000,40000))))+IF(I2501&lt;=0,0,IF(I2501&lt;=25000,I2501,IF(I2501&lt;=50000,ROUNDUP(I2501/2,0)+12500,IF(I2501&lt;=100000,ROUNDUP(I2501/4,0)+25000,50000)))),40000))))</f>
        <v/>
      </c>
      <c r="R2501" s="18">
        <f>MIN(120000,O2501+P2501+Q2501)</f>
        <v/>
      </c>
      <c r="S2501" s="18">
        <f>IF(F2501&lt;=0,IF(E2501&lt;=0,0,IF(E2501&lt;=12000,E2501,IF(E2501&lt;=32000,ROUNDUP(E2501/2,0)+6000,IF(E2501&lt;=56000,ROUNDUP(E2501/4,0)+14000,28000)))),IF(E2501&lt;=0,IF(F2501&lt;=0,0,IF(F2501&lt;=15000,F2501,IF(F2501&lt;=40000,ROUNDUP(F2501/2,0)+7500,IF(F2501&lt;=70000,ROUNDUP(F2501/4,0)+17500,35000)))),MAX(IF(F2501&lt;=0,0,IF(F2501&lt;=15000,F2501,IF(F2501&lt;=40000,ROUNDUP(F2501/2,0)+7500,IF(F2501&lt;=70000,ROUNDUP(F2501/4,0)+17500,35000)))),MIN(IF(E2501&lt;=0,0,IF(E2501&lt;=12000,E2501,IF(E2501&lt;=32000,ROUNDUP(E2501/2,0)+6000,IF(E2501&lt;=56000,ROUNDUP(E2501/4,0)+14000,28000))))+IF(F2501&lt;=0,0,IF(F2501&lt;=15000,F2501,IF(F2501&lt;=40000,ROUNDUP(F2501/2,0)+7500,IF(F2501&lt;=70000,ROUNDUP(F2501/4,0)+17500,35000)))),28000))))</f>
        <v/>
      </c>
      <c r="T2501" s="18">
        <f>IF(G2501&lt;=0,0,IF(G2501&lt;=12000,G2501,IF(G2501&lt;=32000,ROUNDUP(G2501/2,0)+6000,IF(G2501&lt;=56000,ROUNDUP(G2501/4,0)+14000,28000))))</f>
        <v/>
      </c>
      <c r="U2501" s="18">
        <f>IF(I2501&lt;=0,IF(H2501&lt;=0,0,IF(H2501&lt;=12000,H2501,IF(H2501&lt;=32000,ROUNDUP(H2501/2,0)+6000,IF(H2501&lt;=56000,ROUNDUP(H2501/4,0)+14000,28000)))),IF(H2501&lt;=0,IF(I2501&lt;=0,0,IF(I2501&lt;=15000,I2501,IF(I2501&lt;=40000,ROUNDUP(I2501/2,0)+7500,IF(I2501&lt;=70000,ROUNDUP(I2501/4,0)+17500,35000)))),MAX(IF(I2501&lt;=0,0,IF(I2501&lt;=15000,I2501,IF(I2501&lt;=40000,ROUNDUP(I2501/2,0)+7500,IF(I2501&lt;=70000,ROUNDUP(I2501/4,0)+17500,35000)))),MIN(IF(H2501&lt;=0,0,IF(H2501&lt;=12000,H2501,IF(H2501&lt;=32000,ROUNDUP(H2501/2,0)+6000,IF(H2501&lt;=56000,ROUNDUP(H2501/4,0)+14000,28000))))+IF(I2501&lt;=0,0,IF(I2501&lt;=15000,I2501,IF(I2501&lt;=40000,ROUNDUP(I2501/2,0)+7500,IF(I2501&lt;=70000,ROUNDUP(I2501/4,0)+17500,35000)))),28000))))</f>
        <v/>
      </c>
      <c r="V2501" s="18">
        <f>MIN(70000,S2501+T2501+U2501)</f>
        <v/>
      </c>
      <c r="W2501" s="18">
        <f>MAX(0,ROUNDDOWN(M2501-J2501-N2501-K2501-0,-3))</f>
        <v/>
      </c>
      <c r="X2501" s="18">
        <f>MAX(0,ROUNDDOWN(M2501-J2501-N2501-K2501-R2501,-3))</f>
        <v/>
      </c>
      <c r="Y2501" s="18">
        <f>IF(W2501&lt;=0,0,ROUNDDOWN((W2501*LOOKUP(W2501,{0,1950001,3300001,6950001,9000001,18000001,40000001},{0.05,0.1,0.2,0.23,0.33,0.4,0.45})-LOOKUP(W2501,{0,1950001,3300001,6950001,9000001,18000001,40000001},{0,97500,427500,636000,1536000,2796000,4796000}))*1.021,-2))</f>
        <v/>
      </c>
      <c r="Z2501" s="18">
        <f>IF(X2501&lt;=0,0,ROUNDDOWN((X2501*LOOKUP(X2501,{0,1950001,3300001,6950001,9000001,18000001,40000001},{0.05,0.1,0.2,0.23,0.33,0.4,0.45})-LOOKUP(X2501,{0,1950001,3300001,6950001,9000001,18000001,40000001},{0,97500,427500,636000,1536000,2796000,4796000}))*1.021,-2))</f>
        <v/>
      </c>
      <c r="AA2501" s="18">
        <f>MAX(0,ROUNDDOWN(M2501-J2501-430000-L2501-0,-3))</f>
        <v/>
      </c>
      <c r="AB2501" s="18">
        <f>MAX(0,ROUNDDOWN(M2501-J2501-430000-L2501-V2501,-3))</f>
        <v/>
      </c>
      <c r="AC2501" s="18">
        <f>IF(M2501&lt;=450000,0,MAX(0,ROUNDDOWN(AA2501*0.06-MIN(50000,AA2501)*0.03,-2))+MAX(0,ROUNDDOWN(AA2501*0.04-MIN(50000,AA2501)*0.02,-2)))</f>
        <v/>
      </c>
      <c r="AD2501" s="18">
        <f>IF(M2501&lt;=450000,0,MAX(0,ROUNDDOWN(AB2501*0.06-MIN(50000,AB2501)*0.03,-2))+MAX(0,ROUNDDOWN(AB2501*0.04-MIN(50000,AB2501)*0.02,-2)))</f>
        <v/>
      </c>
      <c r="AE2501" s="18">
        <f>Y2501-Z2501</f>
        <v/>
      </c>
      <c r="AF2501" s="18">
        <f>AC2501-AD2501</f>
        <v/>
      </c>
      <c r="AG2501" s="18">
        <f>AE2501+AF2501</f>
        <v/>
      </c>
      <c r="AH2501" s="20">
        <f>IF(W2501&lt;=0,0,LOOKUP(W2501,{0,1950001,3300001,6950001,9000001,18000001,40000001},{0.05,0.1,0.2,0.23,0.33,0.4,0.45}))</f>
        <v/>
      </c>
    </row>
    <row r="2502">
      <c r="A2502" t="inlineStr">
        <is>
          <t>1万円刻み 3区分8万円ずつ</t>
        </is>
      </c>
      <c r="B2502" s="18">
        <f>'4_1万円刻み'!$A$808</f>
        <v/>
      </c>
      <c r="C2502" s="19" t="n">
        <v>2026</v>
      </c>
      <c r="D2502" t="inlineStr">
        <is>
          <t>いいえ</t>
        </is>
      </c>
      <c r="E2502" s="18" t="n">
        <v>80000</v>
      </c>
      <c r="F2502" s="18" t="n">
        <v>0</v>
      </c>
      <c r="G2502" s="18" t="n">
        <v>80000</v>
      </c>
      <c r="H2502" s="18" t="n">
        <v>80000</v>
      </c>
      <c r="I2502" s="18" t="n">
        <v>0</v>
      </c>
      <c r="J2502" s="18">
        <f>ROUND(MIN(B2502/12,650000)*12*0.0915+MIN(B2502/12,1390000)*12*(0.0504+0)+B2502*0.005,0)</f>
        <v/>
      </c>
      <c r="K2502" s="18" t="n">
        <v>0</v>
      </c>
      <c r="L2502" s="18" t="n">
        <v>0</v>
      </c>
      <c r="M2502" s="18">
        <f>ROUND(IF(C2502&gt;=2026,IF(B2502&lt;741000,0,IF(B2502&lt;2191000,B2502-740000,IF(B2502&lt;2193000,1451000,IF(B2502&lt;2196000,1453000,IF(B2502&lt;2200000,1456000,IF(B2502&lt;3600000,ROUNDDOWN(B2502/4,-3)*2.8-80000,IF(B2502&lt;6600000,ROUNDDOWN(B2502/4,-3)*3.2-440000,IF(B2502&lt;8500000,ROUNDDOWN(B2502*0.9,0)-1100000,B2502-1950000)))))))),IF(B2502&lt;651000,0,IF(B2502&lt;1900000,B2502-650000,IF(B2502&lt;3600000,ROUNDDOWN(B2502/4,-3)*2.8-80000,IF(B2502&lt;6600000,ROUNDDOWN(B2502/4,-3)*3.2-440000,IF(B2502&lt;8500000,ROUNDDOWN(B2502*0.9,0)-1100000,B2502-1950000)))))),0)</f>
        <v/>
      </c>
      <c r="N2502" s="18">
        <f>IF(M2502&gt;23500000,NA(),IF(C2502&gt;=2026,IF(M2502&lt;=4890000,1040000,IF(M2502&lt;=6550000,670000,620000)),IF(M2502&lt;=1320000,950000,IF(M2502&lt;=3360000,880000,IF(M2502&lt;=4890000,680000,IF(M2502&lt;=6550000,630000,580000))))))</f>
        <v/>
      </c>
      <c r="O2502" s="18">
        <f>IF(F2502&lt;=0,IF(AND(D2502="はい",C2502&gt;=2026,C2502&lt;=2027),IF(E2502&lt;=0,0,IF(E2502&lt;=30000,E2502,IF(E2502&lt;=60000,ROUNDUP(E2502/2,0)+15000,IF(E2502&lt;=120000,ROUNDUP(E2502/4,0)+30000,60000)))),IF(E2502&lt;=0,0,IF(E2502&lt;=20000,E2502,IF(E2502&lt;=40000,ROUNDUP(E2502/2,0)+10000,IF(E2502&lt;=80000,ROUNDUP(E2502/4,0)+20000,40000))))),IF(E2502&lt;=0,IF(F2502&lt;=0,0,IF(F2502&lt;=25000,F2502,IF(F2502&lt;=50000,ROUNDUP(F2502/2,0)+12500,IF(F2502&lt;=100000,ROUNDUP(F2502/4,0)+25000,50000)))),MAX(IF(F2502&lt;=0,0,IF(F2502&lt;=25000,F2502,IF(F2502&lt;=50000,ROUNDUP(F2502/2,0)+12500,IF(F2502&lt;=100000,ROUNDUP(F2502/4,0)+25000,50000)))),MIN(IF(AND(D2502="はい",C2502&gt;=2026,C2502&lt;=2027),IF(E2502&lt;=0,0,IF(E2502&lt;=30000,E2502,IF(E2502&lt;=60000,ROUNDUP(E2502/2,0)+15000,IF(E2502&lt;=120000,ROUNDUP(E2502/4,0)+30000,60000)))),IF(E2502&lt;=0,0,IF(E2502&lt;=20000,E2502,IF(E2502&lt;=40000,ROUNDUP(E2502/2,0)+10000,IF(E2502&lt;=80000,ROUNDUP(E2502/4,0)+20000,40000)))))+IF(F2502&lt;=0,0,IF(F2502&lt;=25000,F2502,IF(F2502&lt;=50000,ROUNDUP(F2502/2,0)+12500,IF(F2502&lt;=100000,ROUNDUP(F2502/4,0)+25000,50000)))),IF(AND(D2502="はい",C2502&gt;=2026,C2502&lt;=2027),60000,40000)))))</f>
        <v/>
      </c>
      <c r="P2502" s="18">
        <f>IF(G2502&lt;=0,0,IF(G2502&lt;=20000,G2502,IF(G2502&lt;=40000,ROUNDUP(G2502/2,0)+10000,IF(G2502&lt;=80000,ROUNDUP(G2502/4,0)+20000,40000))))</f>
        <v/>
      </c>
      <c r="Q2502" s="18">
        <f>IF(I2502&lt;=0,IF(H2502&lt;=0,0,IF(H2502&lt;=20000,H2502,IF(H2502&lt;=40000,ROUNDUP(H2502/2,0)+10000,IF(H2502&lt;=80000,ROUNDUP(H2502/4,0)+20000,40000)))),IF(H2502&lt;=0,IF(I2502&lt;=0,0,IF(I2502&lt;=25000,I2502,IF(I2502&lt;=50000,ROUNDUP(I2502/2,0)+12500,IF(I2502&lt;=100000,ROUNDUP(I2502/4,0)+25000,50000)))),MAX(IF(I2502&lt;=0,0,IF(I2502&lt;=25000,I2502,IF(I2502&lt;=50000,ROUNDUP(I2502/2,0)+12500,IF(I2502&lt;=100000,ROUNDUP(I2502/4,0)+25000,50000)))),MIN(IF(H2502&lt;=0,0,IF(H2502&lt;=20000,H2502,IF(H2502&lt;=40000,ROUNDUP(H2502/2,0)+10000,IF(H2502&lt;=80000,ROUNDUP(H2502/4,0)+20000,40000))))+IF(I2502&lt;=0,0,IF(I2502&lt;=25000,I2502,IF(I2502&lt;=50000,ROUNDUP(I2502/2,0)+12500,IF(I2502&lt;=100000,ROUNDUP(I2502/4,0)+25000,50000)))),40000))))</f>
        <v/>
      </c>
      <c r="R2502" s="18">
        <f>MIN(120000,O2502+P2502+Q2502)</f>
        <v/>
      </c>
      <c r="S2502" s="18">
        <f>IF(F2502&lt;=0,IF(E2502&lt;=0,0,IF(E2502&lt;=12000,E2502,IF(E2502&lt;=32000,ROUNDUP(E2502/2,0)+6000,IF(E2502&lt;=56000,ROUNDUP(E2502/4,0)+14000,28000)))),IF(E2502&lt;=0,IF(F2502&lt;=0,0,IF(F2502&lt;=15000,F2502,IF(F2502&lt;=40000,ROUNDUP(F2502/2,0)+7500,IF(F2502&lt;=70000,ROUNDUP(F2502/4,0)+17500,35000)))),MAX(IF(F2502&lt;=0,0,IF(F2502&lt;=15000,F2502,IF(F2502&lt;=40000,ROUNDUP(F2502/2,0)+7500,IF(F2502&lt;=70000,ROUNDUP(F2502/4,0)+17500,35000)))),MIN(IF(E2502&lt;=0,0,IF(E2502&lt;=12000,E2502,IF(E2502&lt;=32000,ROUNDUP(E2502/2,0)+6000,IF(E2502&lt;=56000,ROUNDUP(E2502/4,0)+14000,28000))))+IF(F2502&lt;=0,0,IF(F2502&lt;=15000,F2502,IF(F2502&lt;=40000,ROUNDUP(F2502/2,0)+7500,IF(F2502&lt;=70000,ROUNDUP(F2502/4,0)+17500,35000)))),28000))))</f>
        <v/>
      </c>
      <c r="T2502" s="18">
        <f>IF(G2502&lt;=0,0,IF(G2502&lt;=12000,G2502,IF(G2502&lt;=32000,ROUNDUP(G2502/2,0)+6000,IF(G2502&lt;=56000,ROUNDUP(G2502/4,0)+14000,28000))))</f>
        <v/>
      </c>
      <c r="U2502" s="18">
        <f>IF(I2502&lt;=0,IF(H2502&lt;=0,0,IF(H2502&lt;=12000,H2502,IF(H2502&lt;=32000,ROUNDUP(H2502/2,0)+6000,IF(H2502&lt;=56000,ROUNDUP(H2502/4,0)+14000,28000)))),IF(H2502&lt;=0,IF(I2502&lt;=0,0,IF(I2502&lt;=15000,I2502,IF(I2502&lt;=40000,ROUNDUP(I2502/2,0)+7500,IF(I2502&lt;=70000,ROUNDUP(I2502/4,0)+17500,35000)))),MAX(IF(I2502&lt;=0,0,IF(I2502&lt;=15000,I2502,IF(I2502&lt;=40000,ROUNDUP(I2502/2,0)+7500,IF(I2502&lt;=70000,ROUNDUP(I2502/4,0)+17500,35000)))),MIN(IF(H2502&lt;=0,0,IF(H2502&lt;=12000,H2502,IF(H2502&lt;=32000,ROUNDUP(H2502/2,0)+6000,IF(H2502&lt;=56000,ROUNDUP(H2502/4,0)+14000,28000))))+IF(I2502&lt;=0,0,IF(I2502&lt;=15000,I2502,IF(I2502&lt;=40000,ROUNDUP(I2502/2,0)+7500,IF(I2502&lt;=70000,ROUNDUP(I2502/4,0)+17500,35000)))),28000))))</f>
        <v/>
      </c>
      <c r="V2502" s="18">
        <f>MIN(70000,S2502+T2502+U2502)</f>
        <v/>
      </c>
      <c r="W2502" s="18">
        <f>MAX(0,ROUNDDOWN(M2502-J2502-N2502-K2502-0,-3))</f>
        <v/>
      </c>
      <c r="X2502" s="18">
        <f>MAX(0,ROUNDDOWN(M2502-J2502-N2502-K2502-R2502,-3))</f>
        <v/>
      </c>
      <c r="Y2502" s="18">
        <f>IF(W2502&lt;=0,0,ROUNDDOWN((W2502*LOOKUP(W2502,{0,1950001,3300001,6950001,9000001,18000001,40000001},{0.05,0.1,0.2,0.23,0.33,0.4,0.45})-LOOKUP(W2502,{0,1950001,3300001,6950001,9000001,18000001,40000001},{0,97500,427500,636000,1536000,2796000,4796000}))*1.021,-2))</f>
        <v/>
      </c>
      <c r="Z2502" s="18">
        <f>IF(X2502&lt;=0,0,ROUNDDOWN((X2502*LOOKUP(X2502,{0,1950001,3300001,6950001,9000001,18000001,40000001},{0.05,0.1,0.2,0.23,0.33,0.4,0.45})-LOOKUP(X2502,{0,1950001,3300001,6950001,9000001,18000001,40000001},{0,97500,427500,636000,1536000,2796000,4796000}))*1.021,-2))</f>
        <v/>
      </c>
      <c r="AA2502" s="18">
        <f>MAX(0,ROUNDDOWN(M2502-J2502-430000-L2502-0,-3))</f>
        <v/>
      </c>
      <c r="AB2502" s="18">
        <f>MAX(0,ROUNDDOWN(M2502-J2502-430000-L2502-V2502,-3))</f>
        <v/>
      </c>
      <c r="AC2502" s="18">
        <f>IF(M2502&lt;=450000,0,MAX(0,ROUNDDOWN(AA2502*0.06-MIN(50000,AA2502)*0.03,-2))+MAX(0,ROUNDDOWN(AA2502*0.04-MIN(50000,AA2502)*0.02,-2)))</f>
        <v/>
      </c>
      <c r="AD2502" s="18">
        <f>IF(M2502&lt;=450000,0,MAX(0,ROUNDDOWN(AB2502*0.06-MIN(50000,AB2502)*0.03,-2))+MAX(0,ROUNDDOWN(AB2502*0.04-MIN(50000,AB2502)*0.02,-2)))</f>
        <v/>
      </c>
      <c r="AE2502" s="18">
        <f>Y2502-Z2502</f>
        <v/>
      </c>
      <c r="AF2502" s="18">
        <f>AC2502-AD2502</f>
        <v/>
      </c>
      <c r="AG2502" s="18">
        <f>AE2502+AF2502</f>
        <v/>
      </c>
      <c r="AH2502" s="20">
        <f>IF(W2502&lt;=0,0,LOOKUP(W2502,{0,1950001,3300001,6950001,9000001,18000001,40000001},{0.05,0.1,0.2,0.23,0.33,0.4,0.45}))</f>
        <v/>
      </c>
    </row>
    <row r="2503">
      <c r="A2503" t="inlineStr">
        <is>
          <t>1万円刻み 一般8万円</t>
        </is>
      </c>
      <c r="B2503" s="18">
        <f>'4_1万円刻み'!$A$808</f>
        <v/>
      </c>
      <c r="C2503" s="19" t="n">
        <v>2026</v>
      </c>
      <c r="D2503" t="inlineStr">
        <is>
          <t>いいえ</t>
        </is>
      </c>
      <c r="E2503" s="18" t="n">
        <v>80000</v>
      </c>
      <c r="F2503" s="18" t="n">
        <v>0</v>
      </c>
      <c r="G2503" s="18" t="n">
        <v>0</v>
      </c>
      <c r="H2503" s="18" t="n">
        <v>0</v>
      </c>
      <c r="I2503" s="18" t="n">
        <v>0</v>
      </c>
      <c r="J2503" s="18">
        <f>ROUND(MIN(B2503/12,650000)*12*0.0915+MIN(B2503/12,1390000)*12*(0.0504+0)+B2503*0.005,0)</f>
        <v/>
      </c>
      <c r="K2503" s="18" t="n">
        <v>0</v>
      </c>
      <c r="L2503" s="18" t="n">
        <v>0</v>
      </c>
      <c r="M2503" s="18">
        <f>ROUND(IF(C2503&gt;=2026,IF(B2503&lt;741000,0,IF(B2503&lt;2191000,B2503-740000,IF(B2503&lt;2193000,1451000,IF(B2503&lt;2196000,1453000,IF(B2503&lt;2200000,1456000,IF(B2503&lt;3600000,ROUNDDOWN(B2503/4,-3)*2.8-80000,IF(B2503&lt;6600000,ROUNDDOWN(B2503/4,-3)*3.2-440000,IF(B2503&lt;8500000,ROUNDDOWN(B2503*0.9,0)-1100000,B2503-1950000)))))))),IF(B2503&lt;651000,0,IF(B2503&lt;1900000,B2503-650000,IF(B2503&lt;3600000,ROUNDDOWN(B2503/4,-3)*2.8-80000,IF(B2503&lt;6600000,ROUNDDOWN(B2503/4,-3)*3.2-440000,IF(B2503&lt;8500000,ROUNDDOWN(B2503*0.9,0)-1100000,B2503-1950000)))))),0)</f>
        <v/>
      </c>
      <c r="N2503" s="18">
        <f>IF(M2503&gt;23500000,NA(),IF(C2503&gt;=2026,IF(M2503&lt;=4890000,1040000,IF(M2503&lt;=6550000,670000,620000)),IF(M2503&lt;=1320000,950000,IF(M2503&lt;=3360000,880000,IF(M2503&lt;=4890000,680000,IF(M2503&lt;=6550000,630000,580000))))))</f>
        <v/>
      </c>
      <c r="O2503" s="18">
        <f>IF(F2503&lt;=0,IF(AND(D2503="はい",C2503&gt;=2026,C2503&lt;=2027),IF(E2503&lt;=0,0,IF(E2503&lt;=30000,E2503,IF(E2503&lt;=60000,ROUNDUP(E2503/2,0)+15000,IF(E2503&lt;=120000,ROUNDUP(E2503/4,0)+30000,60000)))),IF(E2503&lt;=0,0,IF(E2503&lt;=20000,E2503,IF(E2503&lt;=40000,ROUNDUP(E2503/2,0)+10000,IF(E2503&lt;=80000,ROUNDUP(E2503/4,0)+20000,40000))))),IF(E2503&lt;=0,IF(F2503&lt;=0,0,IF(F2503&lt;=25000,F2503,IF(F2503&lt;=50000,ROUNDUP(F2503/2,0)+12500,IF(F2503&lt;=100000,ROUNDUP(F2503/4,0)+25000,50000)))),MAX(IF(F2503&lt;=0,0,IF(F2503&lt;=25000,F2503,IF(F2503&lt;=50000,ROUNDUP(F2503/2,0)+12500,IF(F2503&lt;=100000,ROUNDUP(F2503/4,0)+25000,50000)))),MIN(IF(AND(D2503="はい",C2503&gt;=2026,C2503&lt;=2027),IF(E2503&lt;=0,0,IF(E2503&lt;=30000,E2503,IF(E2503&lt;=60000,ROUNDUP(E2503/2,0)+15000,IF(E2503&lt;=120000,ROUNDUP(E2503/4,0)+30000,60000)))),IF(E2503&lt;=0,0,IF(E2503&lt;=20000,E2503,IF(E2503&lt;=40000,ROUNDUP(E2503/2,0)+10000,IF(E2503&lt;=80000,ROUNDUP(E2503/4,0)+20000,40000)))))+IF(F2503&lt;=0,0,IF(F2503&lt;=25000,F2503,IF(F2503&lt;=50000,ROUNDUP(F2503/2,0)+12500,IF(F2503&lt;=100000,ROUNDUP(F2503/4,0)+25000,50000)))),IF(AND(D2503="はい",C2503&gt;=2026,C2503&lt;=2027),60000,40000)))))</f>
        <v/>
      </c>
      <c r="P2503" s="18">
        <f>IF(G2503&lt;=0,0,IF(G2503&lt;=20000,G2503,IF(G2503&lt;=40000,ROUNDUP(G2503/2,0)+10000,IF(G2503&lt;=80000,ROUNDUP(G2503/4,0)+20000,40000))))</f>
        <v/>
      </c>
      <c r="Q2503" s="18">
        <f>IF(I2503&lt;=0,IF(H2503&lt;=0,0,IF(H2503&lt;=20000,H2503,IF(H2503&lt;=40000,ROUNDUP(H2503/2,0)+10000,IF(H2503&lt;=80000,ROUNDUP(H2503/4,0)+20000,40000)))),IF(H2503&lt;=0,IF(I2503&lt;=0,0,IF(I2503&lt;=25000,I2503,IF(I2503&lt;=50000,ROUNDUP(I2503/2,0)+12500,IF(I2503&lt;=100000,ROUNDUP(I2503/4,0)+25000,50000)))),MAX(IF(I2503&lt;=0,0,IF(I2503&lt;=25000,I2503,IF(I2503&lt;=50000,ROUNDUP(I2503/2,0)+12500,IF(I2503&lt;=100000,ROUNDUP(I2503/4,0)+25000,50000)))),MIN(IF(H2503&lt;=0,0,IF(H2503&lt;=20000,H2503,IF(H2503&lt;=40000,ROUNDUP(H2503/2,0)+10000,IF(H2503&lt;=80000,ROUNDUP(H2503/4,0)+20000,40000))))+IF(I2503&lt;=0,0,IF(I2503&lt;=25000,I2503,IF(I2503&lt;=50000,ROUNDUP(I2503/2,0)+12500,IF(I2503&lt;=100000,ROUNDUP(I2503/4,0)+25000,50000)))),40000))))</f>
        <v/>
      </c>
      <c r="R2503" s="18">
        <f>MIN(120000,O2503+P2503+Q2503)</f>
        <v/>
      </c>
      <c r="S2503" s="18">
        <f>IF(F2503&lt;=0,IF(E2503&lt;=0,0,IF(E2503&lt;=12000,E2503,IF(E2503&lt;=32000,ROUNDUP(E2503/2,0)+6000,IF(E2503&lt;=56000,ROUNDUP(E2503/4,0)+14000,28000)))),IF(E2503&lt;=0,IF(F2503&lt;=0,0,IF(F2503&lt;=15000,F2503,IF(F2503&lt;=40000,ROUNDUP(F2503/2,0)+7500,IF(F2503&lt;=70000,ROUNDUP(F2503/4,0)+17500,35000)))),MAX(IF(F2503&lt;=0,0,IF(F2503&lt;=15000,F2503,IF(F2503&lt;=40000,ROUNDUP(F2503/2,0)+7500,IF(F2503&lt;=70000,ROUNDUP(F2503/4,0)+17500,35000)))),MIN(IF(E2503&lt;=0,0,IF(E2503&lt;=12000,E2503,IF(E2503&lt;=32000,ROUNDUP(E2503/2,0)+6000,IF(E2503&lt;=56000,ROUNDUP(E2503/4,0)+14000,28000))))+IF(F2503&lt;=0,0,IF(F2503&lt;=15000,F2503,IF(F2503&lt;=40000,ROUNDUP(F2503/2,0)+7500,IF(F2503&lt;=70000,ROUNDUP(F2503/4,0)+17500,35000)))),28000))))</f>
        <v/>
      </c>
      <c r="T2503" s="18">
        <f>IF(G2503&lt;=0,0,IF(G2503&lt;=12000,G2503,IF(G2503&lt;=32000,ROUNDUP(G2503/2,0)+6000,IF(G2503&lt;=56000,ROUNDUP(G2503/4,0)+14000,28000))))</f>
        <v/>
      </c>
      <c r="U2503" s="18">
        <f>IF(I2503&lt;=0,IF(H2503&lt;=0,0,IF(H2503&lt;=12000,H2503,IF(H2503&lt;=32000,ROUNDUP(H2503/2,0)+6000,IF(H2503&lt;=56000,ROUNDUP(H2503/4,0)+14000,28000)))),IF(H2503&lt;=0,IF(I2503&lt;=0,0,IF(I2503&lt;=15000,I2503,IF(I2503&lt;=40000,ROUNDUP(I2503/2,0)+7500,IF(I2503&lt;=70000,ROUNDUP(I2503/4,0)+17500,35000)))),MAX(IF(I2503&lt;=0,0,IF(I2503&lt;=15000,I2503,IF(I2503&lt;=40000,ROUNDUP(I2503/2,0)+7500,IF(I2503&lt;=70000,ROUNDUP(I2503/4,0)+17500,35000)))),MIN(IF(H2503&lt;=0,0,IF(H2503&lt;=12000,H2503,IF(H2503&lt;=32000,ROUNDUP(H2503/2,0)+6000,IF(H2503&lt;=56000,ROUNDUP(H2503/4,0)+14000,28000))))+IF(I2503&lt;=0,0,IF(I2503&lt;=15000,I2503,IF(I2503&lt;=40000,ROUNDUP(I2503/2,0)+7500,IF(I2503&lt;=70000,ROUNDUP(I2503/4,0)+17500,35000)))),28000))))</f>
        <v/>
      </c>
      <c r="V2503" s="18">
        <f>MIN(70000,S2503+T2503+U2503)</f>
        <v/>
      </c>
      <c r="W2503" s="18">
        <f>MAX(0,ROUNDDOWN(M2503-J2503-N2503-K2503-0,-3))</f>
        <v/>
      </c>
      <c r="X2503" s="18">
        <f>MAX(0,ROUNDDOWN(M2503-J2503-N2503-K2503-R2503,-3))</f>
        <v/>
      </c>
      <c r="Y2503" s="18">
        <f>IF(W2503&lt;=0,0,ROUNDDOWN((W2503*LOOKUP(W2503,{0,1950001,3300001,6950001,9000001,18000001,40000001},{0.05,0.1,0.2,0.23,0.33,0.4,0.45})-LOOKUP(W2503,{0,1950001,3300001,6950001,9000001,18000001,40000001},{0,97500,427500,636000,1536000,2796000,4796000}))*1.021,-2))</f>
        <v/>
      </c>
      <c r="Z2503" s="18">
        <f>IF(X2503&lt;=0,0,ROUNDDOWN((X2503*LOOKUP(X2503,{0,1950001,3300001,6950001,9000001,18000001,40000001},{0.05,0.1,0.2,0.23,0.33,0.4,0.45})-LOOKUP(X2503,{0,1950001,3300001,6950001,9000001,18000001,40000001},{0,97500,427500,636000,1536000,2796000,4796000}))*1.021,-2))</f>
        <v/>
      </c>
      <c r="AA2503" s="18">
        <f>MAX(0,ROUNDDOWN(M2503-J2503-430000-L2503-0,-3))</f>
        <v/>
      </c>
      <c r="AB2503" s="18">
        <f>MAX(0,ROUNDDOWN(M2503-J2503-430000-L2503-V2503,-3))</f>
        <v/>
      </c>
      <c r="AC2503" s="18">
        <f>IF(M2503&lt;=450000,0,MAX(0,ROUNDDOWN(AA2503*0.06-MIN(50000,AA2503)*0.03,-2))+MAX(0,ROUNDDOWN(AA2503*0.04-MIN(50000,AA2503)*0.02,-2)))</f>
        <v/>
      </c>
      <c r="AD2503" s="18">
        <f>IF(M2503&lt;=450000,0,MAX(0,ROUNDDOWN(AB2503*0.06-MIN(50000,AB2503)*0.03,-2))+MAX(0,ROUNDDOWN(AB2503*0.04-MIN(50000,AB2503)*0.02,-2)))</f>
        <v/>
      </c>
      <c r="AE2503" s="18">
        <f>Y2503-Z2503</f>
        <v/>
      </c>
      <c r="AF2503" s="18">
        <f>AC2503-AD2503</f>
        <v/>
      </c>
      <c r="AG2503" s="18">
        <f>AE2503+AF2503</f>
        <v/>
      </c>
      <c r="AH2503" s="20">
        <f>IF(W2503&lt;=0,0,LOOKUP(W2503,{0,1950001,3300001,6950001,9000001,18000001,40000001},{0.05,0.1,0.2,0.23,0.33,0.4,0.45}))</f>
        <v/>
      </c>
    </row>
    <row r="2504">
      <c r="A2504" t="inlineStr">
        <is>
          <t>1万円刻み 特例あり一般12万円</t>
        </is>
      </c>
      <c r="B2504" s="18">
        <f>'4_1万円刻み'!$A$808</f>
        <v/>
      </c>
      <c r="C2504" s="19" t="n">
        <v>2026</v>
      </c>
      <c r="D2504" t="inlineStr">
        <is>
          <t>はい</t>
        </is>
      </c>
      <c r="E2504" s="18" t="n">
        <v>120000</v>
      </c>
      <c r="F2504" s="18" t="n">
        <v>0</v>
      </c>
      <c r="G2504" s="18" t="n">
        <v>0</v>
      </c>
      <c r="H2504" s="18" t="n">
        <v>0</v>
      </c>
      <c r="I2504" s="18" t="n">
        <v>0</v>
      </c>
      <c r="J2504" s="18">
        <f>ROUND(MIN(B2504/12,650000)*12*0.0915+MIN(B2504/12,1390000)*12*(0.0504+0)+B2504*0.005,0)</f>
        <v/>
      </c>
      <c r="K2504" s="18" t="n">
        <v>0</v>
      </c>
      <c r="L2504" s="18" t="n">
        <v>0</v>
      </c>
      <c r="M2504" s="18">
        <f>ROUND(IF(C2504&gt;=2026,IF(B2504&lt;741000,0,IF(B2504&lt;2191000,B2504-740000,IF(B2504&lt;2193000,1451000,IF(B2504&lt;2196000,1453000,IF(B2504&lt;2200000,1456000,IF(B2504&lt;3600000,ROUNDDOWN(B2504/4,-3)*2.8-80000,IF(B2504&lt;6600000,ROUNDDOWN(B2504/4,-3)*3.2-440000,IF(B2504&lt;8500000,ROUNDDOWN(B2504*0.9,0)-1100000,B2504-1950000)))))))),IF(B2504&lt;651000,0,IF(B2504&lt;1900000,B2504-650000,IF(B2504&lt;3600000,ROUNDDOWN(B2504/4,-3)*2.8-80000,IF(B2504&lt;6600000,ROUNDDOWN(B2504/4,-3)*3.2-440000,IF(B2504&lt;8500000,ROUNDDOWN(B2504*0.9,0)-1100000,B2504-1950000)))))),0)</f>
        <v/>
      </c>
      <c r="N2504" s="18">
        <f>IF(M2504&gt;23500000,NA(),IF(C2504&gt;=2026,IF(M2504&lt;=4890000,1040000,IF(M2504&lt;=6550000,670000,620000)),IF(M2504&lt;=1320000,950000,IF(M2504&lt;=3360000,880000,IF(M2504&lt;=4890000,680000,IF(M2504&lt;=6550000,630000,580000))))))</f>
        <v/>
      </c>
      <c r="O2504" s="18">
        <f>IF(F2504&lt;=0,IF(AND(D2504="はい",C2504&gt;=2026,C2504&lt;=2027),IF(E2504&lt;=0,0,IF(E2504&lt;=30000,E2504,IF(E2504&lt;=60000,ROUNDUP(E2504/2,0)+15000,IF(E2504&lt;=120000,ROUNDUP(E2504/4,0)+30000,60000)))),IF(E2504&lt;=0,0,IF(E2504&lt;=20000,E2504,IF(E2504&lt;=40000,ROUNDUP(E2504/2,0)+10000,IF(E2504&lt;=80000,ROUNDUP(E2504/4,0)+20000,40000))))),IF(E2504&lt;=0,IF(F2504&lt;=0,0,IF(F2504&lt;=25000,F2504,IF(F2504&lt;=50000,ROUNDUP(F2504/2,0)+12500,IF(F2504&lt;=100000,ROUNDUP(F2504/4,0)+25000,50000)))),MAX(IF(F2504&lt;=0,0,IF(F2504&lt;=25000,F2504,IF(F2504&lt;=50000,ROUNDUP(F2504/2,0)+12500,IF(F2504&lt;=100000,ROUNDUP(F2504/4,0)+25000,50000)))),MIN(IF(AND(D2504="はい",C2504&gt;=2026,C2504&lt;=2027),IF(E2504&lt;=0,0,IF(E2504&lt;=30000,E2504,IF(E2504&lt;=60000,ROUNDUP(E2504/2,0)+15000,IF(E2504&lt;=120000,ROUNDUP(E2504/4,0)+30000,60000)))),IF(E2504&lt;=0,0,IF(E2504&lt;=20000,E2504,IF(E2504&lt;=40000,ROUNDUP(E2504/2,0)+10000,IF(E2504&lt;=80000,ROUNDUP(E2504/4,0)+20000,40000)))))+IF(F2504&lt;=0,0,IF(F2504&lt;=25000,F2504,IF(F2504&lt;=50000,ROUNDUP(F2504/2,0)+12500,IF(F2504&lt;=100000,ROUNDUP(F2504/4,0)+25000,50000)))),IF(AND(D2504="はい",C2504&gt;=2026,C2504&lt;=2027),60000,40000)))))</f>
        <v/>
      </c>
      <c r="P2504" s="18">
        <f>IF(G2504&lt;=0,0,IF(G2504&lt;=20000,G2504,IF(G2504&lt;=40000,ROUNDUP(G2504/2,0)+10000,IF(G2504&lt;=80000,ROUNDUP(G2504/4,0)+20000,40000))))</f>
        <v/>
      </c>
      <c r="Q2504" s="18">
        <f>IF(I2504&lt;=0,IF(H2504&lt;=0,0,IF(H2504&lt;=20000,H2504,IF(H2504&lt;=40000,ROUNDUP(H2504/2,0)+10000,IF(H2504&lt;=80000,ROUNDUP(H2504/4,0)+20000,40000)))),IF(H2504&lt;=0,IF(I2504&lt;=0,0,IF(I2504&lt;=25000,I2504,IF(I2504&lt;=50000,ROUNDUP(I2504/2,0)+12500,IF(I2504&lt;=100000,ROUNDUP(I2504/4,0)+25000,50000)))),MAX(IF(I2504&lt;=0,0,IF(I2504&lt;=25000,I2504,IF(I2504&lt;=50000,ROUNDUP(I2504/2,0)+12500,IF(I2504&lt;=100000,ROUNDUP(I2504/4,0)+25000,50000)))),MIN(IF(H2504&lt;=0,0,IF(H2504&lt;=20000,H2504,IF(H2504&lt;=40000,ROUNDUP(H2504/2,0)+10000,IF(H2504&lt;=80000,ROUNDUP(H2504/4,0)+20000,40000))))+IF(I2504&lt;=0,0,IF(I2504&lt;=25000,I2504,IF(I2504&lt;=50000,ROUNDUP(I2504/2,0)+12500,IF(I2504&lt;=100000,ROUNDUP(I2504/4,0)+25000,50000)))),40000))))</f>
        <v/>
      </c>
      <c r="R2504" s="18">
        <f>MIN(120000,O2504+P2504+Q2504)</f>
        <v/>
      </c>
      <c r="S2504" s="18">
        <f>IF(F2504&lt;=0,IF(E2504&lt;=0,0,IF(E2504&lt;=12000,E2504,IF(E2504&lt;=32000,ROUNDUP(E2504/2,0)+6000,IF(E2504&lt;=56000,ROUNDUP(E2504/4,0)+14000,28000)))),IF(E2504&lt;=0,IF(F2504&lt;=0,0,IF(F2504&lt;=15000,F2504,IF(F2504&lt;=40000,ROUNDUP(F2504/2,0)+7500,IF(F2504&lt;=70000,ROUNDUP(F2504/4,0)+17500,35000)))),MAX(IF(F2504&lt;=0,0,IF(F2504&lt;=15000,F2504,IF(F2504&lt;=40000,ROUNDUP(F2504/2,0)+7500,IF(F2504&lt;=70000,ROUNDUP(F2504/4,0)+17500,35000)))),MIN(IF(E2504&lt;=0,0,IF(E2504&lt;=12000,E2504,IF(E2504&lt;=32000,ROUNDUP(E2504/2,0)+6000,IF(E2504&lt;=56000,ROUNDUP(E2504/4,0)+14000,28000))))+IF(F2504&lt;=0,0,IF(F2504&lt;=15000,F2504,IF(F2504&lt;=40000,ROUNDUP(F2504/2,0)+7500,IF(F2504&lt;=70000,ROUNDUP(F2504/4,0)+17500,35000)))),28000))))</f>
        <v/>
      </c>
      <c r="T2504" s="18">
        <f>IF(G2504&lt;=0,0,IF(G2504&lt;=12000,G2504,IF(G2504&lt;=32000,ROUNDUP(G2504/2,0)+6000,IF(G2504&lt;=56000,ROUNDUP(G2504/4,0)+14000,28000))))</f>
        <v/>
      </c>
      <c r="U2504" s="18">
        <f>IF(I2504&lt;=0,IF(H2504&lt;=0,0,IF(H2504&lt;=12000,H2504,IF(H2504&lt;=32000,ROUNDUP(H2504/2,0)+6000,IF(H2504&lt;=56000,ROUNDUP(H2504/4,0)+14000,28000)))),IF(H2504&lt;=0,IF(I2504&lt;=0,0,IF(I2504&lt;=15000,I2504,IF(I2504&lt;=40000,ROUNDUP(I2504/2,0)+7500,IF(I2504&lt;=70000,ROUNDUP(I2504/4,0)+17500,35000)))),MAX(IF(I2504&lt;=0,0,IF(I2504&lt;=15000,I2504,IF(I2504&lt;=40000,ROUNDUP(I2504/2,0)+7500,IF(I2504&lt;=70000,ROUNDUP(I2504/4,0)+17500,35000)))),MIN(IF(H2504&lt;=0,0,IF(H2504&lt;=12000,H2504,IF(H2504&lt;=32000,ROUNDUP(H2504/2,0)+6000,IF(H2504&lt;=56000,ROUNDUP(H2504/4,0)+14000,28000))))+IF(I2504&lt;=0,0,IF(I2504&lt;=15000,I2504,IF(I2504&lt;=40000,ROUNDUP(I2504/2,0)+7500,IF(I2504&lt;=70000,ROUNDUP(I2504/4,0)+17500,35000)))),28000))))</f>
        <v/>
      </c>
      <c r="V2504" s="18">
        <f>MIN(70000,S2504+T2504+U2504)</f>
        <v/>
      </c>
      <c r="W2504" s="18">
        <f>MAX(0,ROUNDDOWN(M2504-J2504-N2504-K2504-0,-3))</f>
        <v/>
      </c>
      <c r="X2504" s="18">
        <f>MAX(0,ROUNDDOWN(M2504-J2504-N2504-K2504-R2504,-3))</f>
        <v/>
      </c>
      <c r="Y2504" s="18">
        <f>IF(W2504&lt;=0,0,ROUNDDOWN((W2504*LOOKUP(W2504,{0,1950001,3300001,6950001,9000001,18000001,40000001},{0.05,0.1,0.2,0.23,0.33,0.4,0.45})-LOOKUP(W2504,{0,1950001,3300001,6950001,9000001,18000001,40000001},{0,97500,427500,636000,1536000,2796000,4796000}))*1.021,-2))</f>
        <v/>
      </c>
      <c r="Z2504" s="18">
        <f>IF(X2504&lt;=0,0,ROUNDDOWN((X2504*LOOKUP(X2504,{0,1950001,3300001,6950001,9000001,18000001,40000001},{0.05,0.1,0.2,0.23,0.33,0.4,0.45})-LOOKUP(X2504,{0,1950001,3300001,6950001,9000001,18000001,40000001},{0,97500,427500,636000,1536000,2796000,4796000}))*1.021,-2))</f>
        <v/>
      </c>
      <c r="AA2504" s="18">
        <f>MAX(0,ROUNDDOWN(M2504-J2504-430000-L2504-0,-3))</f>
        <v/>
      </c>
      <c r="AB2504" s="18">
        <f>MAX(0,ROUNDDOWN(M2504-J2504-430000-L2504-V2504,-3))</f>
        <v/>
      </c>
      <c r="AC2504" s="18">
        <f>IF(M2504&lt;=450000,0,MAX(0,ROUNDDOWN(AA2504*0.06-MIN(50000,AA2504)*0.03,-2))+MAX(0,ROUNDDOWN(AA2504*0.04-MIN(50000,AA2504)*0.02,-2)))</f>
        <v/>
      </c>
      <c r="AD2504" s="18">
        <f>IF(M2504&lt;=450000,0,MAX(0,ROUNDDOWN(AB2504*0.06-MIN(50000,AB2504)*0.03,-2))+MAX(0,ROUNDDOWN(AB2504*0.04-MIN(50000,AB2504)*0.02,-2)))</f>
        <v/>
      </c>
      <c r="AE2504" s="18">
        <f>Y2504-Z2504</f>
        <v/>
      </c>
      <c r="AF2504" s="18">
        <f>AC2504-AD2504</f>
        <v/>
      </c>
      <c r="AG2504" s="18">
        <f>AE2504+AF2504</f>
        <v/>
      </c>
      <c r="AH2504" s="20">
        <f>IF(W2504&lt;=0,0,LOOKUP(W2504,{0,1950001,3300001,6950001,9000001,18000001,40000001},{0.05,0.1,0.2,0.23,0.33,0.4,0.45}))</f>
        <v/>
      </c>
    </row>
    <row r="2505">
      <c r="A2505" t="inlineStr">
        <is>
          <t>1万円刻み 3区分8万円ずつ</t>
        </is>
      </c>
      <c r="B2505" s="18">
        <f>'4_1万円刻み'!$A$809</f>
        <v/>
      </c>
      <c r="C2505" s="19" t="n">
        <v>2026</v>
      </c>
      <c r="D2505" t="inlineStr">
        <is>
          <t>いいえ</t>
        </is>
      </c>
      <c r="E2505" s="18" t="n">
        <v>80000</v>
      </c>
      <c r="F2505" s="18" t="n">
        <v>0</v>
      </c>
      <c r="G2505" s="18" t="n">
        <v>80000</v>
      </c>
      <c r="H2505" s="18" t="n">
        <v>80000</v>
      </c>
      <c r="I2505" s="18" t="n">
        <v>0</v>
      </c>
      <c r="J2505" s="18">
        <f>ROUND(MIN(B2505/12,650000)*12*0.0915+MIN(B2505/12,1390000)*12*(0.0504+0)+B2505*0.005,0)</f>
        <v/>
      </c>
      <c r="K2505" s="18" t="n">
        <v>0</v>
      </c>
      <c r="L2505" s="18" t="n">
        <v>0</v>
      </c>
      <c r="M2505" s="18">
        <f>ROUND(IF(C2505&gt;=2026,IF(B2505&lt;741000,0,IF(B2505&lt;2191000,B2505-740000,IF(B2505&lt;2193000,1451000,IF(B2505&lt;2196000,1453000,IF(B2505&lt;2200000,1456000,IF(B2505&lt;3600000,ROUNDDOWN(B2505/4,-3)*2.8-80000,IF(B2505&lt;6600000,ROUNDDOWN(B2505/4,-3)*3.2-440000,IF(B2505&lt;8500000,ROUNDDOWN(B2505*0.9,0)-1100000,B2505-1950000)))))))),IF(B2505&lt;651000,0,IF(B2505&lt;1900000,B2505-650000,IF(B2505&lt;3600000,ROUNDDOWN(B2505/4,-3)*2.8-80000,IF(B2505&lt;6600000,ROUNDDOWN(B2505/4,-3)*3.2-440000,IF(B2505&lt;8500000,ROUNDDOWN(B2505*0.9,0)-1100000,B2505-1950000)))))),0)</f>
        <v/>
      </c>
      <c r="N2505" s="18">
        <f>IF(M2505&gt;23500000,NA(),IF(C2505&gt;=2026,IF(M2505&lt;=4890000,1040000,IF(M2505&lt;=6550000,670000,620000)),IF(M2505&lt;=1320000,950000,IF(M2505&lt;=3360000,880000,IF(M2505&lt;=4890000,680000,IF(M2505&lt;=6550000,630000,580000))))))</f>
        <v/>
      </c>
      <c r="O2505" s="18">
        <f>IF(F2505&lt;=0,IF(AND(D2505="はい",C2505&gt;=2026,C2505&lt;=2027),IF(E2505&lt;=0,0,IF(E2505&lt;=30000,E2505,IF(E2505&lt;=60000,ROUNDUP(E2505/2,0)+15000,IF(E2505&lt;=120000,ROUNDUP(E2505/4,0)+30000,60000)))),IF(E2505&lt;=0,0,IF(E2505&lt;=20000,E2505,IF(E2505&lt;=40000,ROUNDUP(E2505/2,0)+10000,IF(E2505&lt;=80000,ROUNDUP(E2505/4,0)+20000,40000))))),IF(E2505&lt;=0,IF(F2505&lt;=0,0,IF(F2505&lt;=25000,F2505,IF(F2505&lt;=50000,ROUNDUP(F2505/2,0)+12500,IF(F2505&lt;=100000,ROUNDUP(F2505/4,0)+25000,50000)))),MAX(IF(F2505&lt;=0,0,IF(F2505&lt;=25000,F2505,IF(F2505&lt;=50000,ROUNDUP(F2505/2,0)+12500,IF(F2505&lt;=100000,ROUNDUP(F2505/4,0)+25000,50000)))),MIN(IF(AND(D2505="はい",C2505&gt;=2026,C2505&lt;=2027),IF(E2505&lt;=0,0,IF(E2505&lt;=30000,E2505,IF(E2505&lt;=60000,ROUNDUP(E2505/2,0)+15000,IF(E2505&lt;=120000,ROUNDUP(E2505/4,0)+30000,60000)))),IF(E2505&lt;=0,0,IF(E2505&lt;=20000,E2505,IF(E2505&lt;=40000,ROUNDUP(E2505/2,0)+10000,IF(E2505&lt;=80000,ROUNDUP(E2505/4,0)+20000,40000)))))+IF(F2505&lt;=0,0,IF(F2505&lt;=25000,F2505,IF(F2505&lt;=50000,ROUNDUP(F2505/2,0)+12500,IF(F2505&lt;=100000,ROUNDUP(F2505/4,0)+25000,50000)))),IF(AND(D2505="はい",C2505&gt;=2026,C2505&lt;=2027),60000,40000)))))</f>
        <v/>
      </c>
      <c r="P2505" s="18">
        <f>IF(G2505&lt;=0,0,IF(G2505&lt;=20000,G2505,IF(G2505&lt;=40000,ROUNDUP(G2505/2,0)+10000,IF(G2505&lt;=80000,ROUNDUP(G2505/4,0)+20000,40000))))</f>
        <v/>
      </c>
      <c r="Q2505" s="18">
        <f>IF(I2505&lt;=0,IF(H2505&lt;=0,0,IF(H2505&lt;=20000,H2505,IF(H2505&lt;=40000,ROUNDUP(H2505/2,0)+10000,IF(H2505&lt;=80000,ROUNDUP(H2505/4,0)+20000,40000)))),IF(H2505&lt;=0,IF(I2505&lt;=0,0,IF(I2505&lt;=25000,I2505,IF(I2505&lt;=50000,ROUNDUP(I2505/2,0)+12500,IF(I2505&lt;=100000,ROUNDUP(I2505/4,0)+25000,50000)))),MAX(IF(I2505&lt;=0,0,IF(I2505&lt;=25000,I2505,IF(I2505&lt;=50000,ROUNDUP(I2505/2,0)+12500,IF(I2505&lt;=100000,ROUNDUP(I2505/4,0)+25000,50000)))),MIN(IF(H2505&lt;=0,0,IF(H2505&lt;=20000,H2505,IF(H2505&lt;=40000,ROUNDUP(H2505/2,0)+10000,IF(H2505&lt;=80000,ROUNDUP(H2505/4,0)+20000,40000))))+IF(I2505&lt;=0,0,IF(I2505&lt;=25000,I2505,IF(I2505&lt;=50000,ROUNDUP(I2505/2,0)+12500,IF(I2505&lt;=100000,ROUNDUP(I2505/4,0)+25000,50000)))),40000))))</f>
        <v/>
      </c>
      <c r="R2505" s="18">
        <f>MIN(120000,O2505+P2505+Q2505)</f>
        <v/>
      </c>
      <c r="S2505" s="18">
        <f>IF(F2505&lt;=0,IF(E2505&lt;=0,0,IF(E2505&lt;=12000,E2505,IF(E2505&lt;=32000,ROUNDUP(E2505/2,0)+6000,IF(E2505&lt;=56000,ROUNDUP(E2505/4,0)+14000,28000)))),IF(E2505&lt;=0,IF(F2505&lt;=0,0,IF(F2505&lt;=15000,F2505,IF(F2505&lt;=40000,ROUNDUP(F2505/2,0)+7500,IF(F2505&lt;=70000,ROUNDUP(F2505/4,0)+17500,35000)))),MAX(IF(F2505&lt;=0,0,IF(F2505&lt;=15000,F2505,IF(F2505&lt;=40000,ROUNDUP(F2505/2,0)+7500,IF(F2505&lt;=70000,ROUNDUP(F2505/4,0)+17500,35000)))),MIN(IF(E2505&lt;=0,0,IF(E2505&lt;=12000,E2505,IF(E2505&lt;=32000,ROUNDUP(E2505/2,0)+6000,IF(E2505&lt;=56000,ROUNDUP(E2505/4,0)+14000,28000))))+IF(F2505&lt;=0,0,IF(F2505&lt;=15000,F2505,IF(F2505&lt;=40000,ROUNDUP(F2505/2,0)+7500,IF(F2505&lt;=70000,ROUNDUP(F2505/4,0)+17500,35000)))),28000))))</f>
        <v/>
      </c>
      <c r="T2505" s="18">
        <f>IF(G2505&lt;=0,0,IF(G2505&lt;=12000,G2505,IF(G2505&lt;=32000,ROUNDUP(G2505/2,0)+6000,IF(G2505&lt;=56000,ROUNDUP(G2505/4,0)+14000,28000))))</f>
        <v/>
      </c>
      <c r="U2505" s="18">
        <f>IF(I2505&lt;=0,IF(H2505&lt;=0,0,IF(H2505&lt;=12000,H2505,IF(H2505&lt;=32000,ROUNDUP(H2505/2,0)+6000,IF(H2505&lt;=56000,ROUNDUP(H2505/4,0)+14000,28000)))),IF(H2505&lt;=0,IF(I2505&lt;=0,0,IF(I2505&lt;=15000,I2505,IF(I2505&lt;=40000,ROUNDUP(I2505/2,0)+7500,IF(I2505&lt;=70000,ROUNDUP(I2505/4,0)+17500,35000)))),MAX(IF(I2505&lt;=0,0,IF(I2505&lt;=15000,I2505,IF(I2505&lt;=40000,ROUNDUP(I2505/2,0)+7500,IF(I2505&lt;=70000,ROUNDUP(I2505/4,0)+17500,35000)))),MIN(IF(H2505&lt;=0,0,IF(H2505&lt;=12000,H2505,IF(H2505&lt;=32000,ROUNDUP(H2505/2,0)+6000,IF(H2505&lt;=56000,ROUNDUP(H2505/4,0)+14000,28000))))+IF(I2505&lt;=0,0,IF(I2505&lt;=15000,I2505,IF(I2505&lt;=40000,ROUNDUP(I2505/2,0)+7500,IF(I2505&lt;=70000,ROUNDUP(I2505/4,0)+17500,35000)))),28000))))</f>
        <v/>
      </c>
      <c r="V2505" s="18">
        <f>MIN(70000,S2505+T2505+U2505)</f>
        <v/>
      </c>
      <c r="W2505" s="18">
        <f>MAX(0,ROUNDDOWN(M2505-J2505-N2505-K2505-0,-3))</f>
        <v/>
      </c>
      <c r="X2505" s="18">
        <f>MAX(0,ROUNDDOWN(M2505-J2505-N2505-K2505-R2505,-3))</f>
        <v/>
      </c>
      <c r="Y2505" s="18">
        <f>IF(W2505&lt;=0,0,ROUNDDOWN((W2505*LOOKUP(W2505,{0,1950001,3300001,6950001,9000001,18000001,40000001},{0.05,0.1,0.2,0.23,0.33,0.4,0.45})-LOOKUP(W2505,{0,1950001,3300001,6950001,9000001,18000001,40000001},{0,97500,427500,636000,1536000,2796000,4796000}))*1.021,-2))</f>
        <v/>
      </c>
      <c r="Z2505" s="18">
        <f>IF(X2505&lt;=0,0,ROUNDDOWN((X2505*LOOKUP(X2505,{0,1950001,3300001,6950001,9000001,18000001,40000001},{0.05,0.1,0.2,0.23,0.33,0.4,0.45})-LOOKUP(X2505,{0,1950001,3300001,6950001,9000001,18000001,40000001},{0,97500,427500,636000,1536000,2796000,4796000}))*1.021,-2))</f>
        <v/>
      </c>
      <c r="AA2505" s="18">
        <f>MAX(0,ROUNDDOWN(M2505-J2505-430000-L2505-0,-3))</f>
        <v/>
      </c>
      <c r="AB2505" s="18">
        <f>MAX(0,ROUNDDOWN(M2505-J2505-430000-L2505-V2505,-3))</f>
        <v/>
      </c>
      <c r="AC2505" s="18">
        <f>IF(M2505&lt;=450000,0,MAX(0,ROUNDDOWN(AA2505*0.06-MIN(50000,AA2505)*0.03,-2))+MAX(0,ROUNDDOWN(AA2505*0.04-MIN(50000,AA2505)*0.02,-2)))</f>
        <v/>
      </c>
      <c r="AD2505" s="18">
        <f>IF(M2505&lt;=450000,0,MAX(0,ROUNDDOWN(AB2505*0.06-MIN(50000,AB2505)*0.03,-2))+MAX(0,ROUNDDOWN(AB2505*0.04-MIN(50000,AB2505)*0.02,-2)))</f>
        <v/>
      </c>
      <c r="AE2505" s="18">
        <f>Y2505-Z2505</f>
        <v/>
      </c>
      <c r="AF2505" s="18">
        <f>AC2505-AD2505</f>
        <v/>
      </c>
      <c r="AG2505" s="18">
        <f>AE2505+AF2505</f>
        <v/>
      </c>
      <c r="AH2505" s="20">
        <f>IF(W2505&lt;=0,0,LOOKUP(W2505,{0,1950001,3300001,6950001,9000001,18000001,40000001},{0.05,0.1,0.2,0.23,0.33,0.4,0.45}))</f>
        <v/>
      </c>
    </row>
    <row r="2506">
      <c r="A2506" t="inlineStr">
        <is>
          <t>1万円刻み 一般8万円</t>
        </is>
      </c>
      <c r="B2506" s="18">
        <f>'4_1万円刻み'!$A$809</f>
        <v/>
      </c>
      <c r="C2506" s="19" t="n">
        <v>2026</v>
      </c>
      <c r="D2506" t="inlineStr">
        <is>
          <t>いいえ</t>
        </is>
      </c>
      <c r="E2506" s="18" t="n">
        <v>80000</v>
      </c>
      <c r="F2506" s="18" t="n">
        <v>0</v>
      </c>
      <c r="G2506" s="18" t="n">
        <v>0</v>
      </c>
      <c r="H2506" s="18" t="n">
        <v>0</v>
      </c>
      <c r="I2506" s="18" t="n">
        <v>0</v>
      </c>
      <c r="J2506" s="18">
        <f>ROUND(MIN(B2506/12,650000)*12*0.0915+MIN(B2506/12,1390000)*12*(0.0504+0)+B2506*0.005,0)</f>
        <v/>
      </c>
      <c r="K2506" s="18" t="n">
        <v>0</v>
      </c>
      <c r="L2506" s="18" t="n">
        <v>0</v>
      </c>
      <c r="M2506" s="18">
        <f>ROUND(IF(C2506&gt;=2026,IF(B2506&lt;741000,0,IF(B2506&lt;2191000,B2506-740000,IF(B2506&lt;2193000,1451000,IF(B2506&lt;2196000,1453000,IF(B2506&lt;2200000,1456000,IF(B2506&lt;3600000,ROUNDDOWN(B2506/4,-3)*2.8-80000,IF(B2506&lt;6600000,ROUNDDOWN(B2506/4,-3)*3.2-440000,IF(B2506&lt;8500000,ROUNDDOWN(B2506*0.9,0)-1100000,B2506-1950000)))))))),IF(B2506&lt;651000,0,IF(B2506&lt;1900000,B2506-650000,IF(B2506&lt;3600000,ROUNDDOWN(B2506/4,-3)*2.8-80000,IF(B2506&lt;6600000,ROUNDDOWN(B2506/4,-3)*3.2-440000,IF(B2506&lt;8500000,ROUNDDOWN(B2506*0.9,0)-1100000,B2506-1950000)))))),0)</f>
        <v/>
      </c>
      <c r="N2506" s="18">
        <f>IF(M2506&gt;23500000,NA(),IF(C2506&gt;=2026,IF(M2506&lt;=4890000,1040000,IF(M2506&lt;=6550000,670000,620000)),IF(M2506&lt;=1320000,950000,IF(M2506&lt;=3360000,880000,IF(M2506&lt;=4890000,680000,IF(M2506&lt;=6550000,630000,580000))))))</f>
        <v/>
      </c>
      <c r="O2506" s="18">
        <f>IF(F2506&lt;=0,IF(AND(D2506="はい",C2506&gt;=2026,C2506&lt;=2027),IF(E2506&lt;=0,0,IF(E2506&lt;=30000,E2506,IF(E2506&lt;=60000,ROUNDUP(E2506/2,0)+15000,IF(E2506&lt;=120000,ROUNDUP(E2506/4,0)+30000,60000)))),IF(E2506&lt;=0,0,IF(E2506&lt;=20000,E2506,IF(E2506&lt;=40000,ROUNDUP(E2506/2,0)+10000,IF(E2506&lt;=80000,ROUNDUP(E2506/4,0)+20000,40000))))),IF(E2506&lt;=0,IF(F2506&lt;=0,0,IF(F2506&lt;=25000,F2506,IF(F2506&lt;=50000,ROUNDUP(F2506/2,0)+12500,IF(F2506&lt;=100000,ROUNDUP(F2506/4,0)+25000,50000)))),MAX(IF(F2506&lt;=0,0,IF(F2506&lt;=25000,F2506,IF(F2506&lt;=50000,ROUNDUP(F2506/2,0)+12500,IF(F2506&lt;=100000,ROUNDUP(F2506/4,0)+25000,50000)))),MIN(IF(AND(D2506="はい",C2506&gt;=2026,C2506&lt;=2027),IF(E2506&lt;=0,0,IF(E2506&lt;=30000,E2506,IF(E2506&lt;=60000,ROUNDUP(E2506/2,0)+15000,IF(E2506&lt;=120000,ROUNDUP(E2506/4,0)+30000,60000)))),IF(E2506&lt;=0,0,IF(E2506&lt;=20000,E2506,IF(E2506&lt;=40000,ROUNDUP(E2506/2,0)+10000,IF(E2506&lt;=80000,ROUNDUP(E2506/4,0)+20000,40000)))))+IF(F2506&lt;=0,0,IF(F2506&lt;=25000,F2506,IF(F2506&lt;=50000,ROUNDUP(F2506/2,0)+12500,IF(F2506&lt;=100000,ROUNDUP(F2506/4,0)+25000,50000)))),IF(AND(D2506="はい",C2506&gt;=2026,C2506&lt;=2027),60000,40000)))))</f>
        <v/>
      </c>
      <c r="P2506" s="18">
        <f>IF(G2506&lt;=0,0,IF(G2506&lt;=20000,G2506,IF(G2506&lt;=40000,ROUNDUP(G2506/2,0)+10000,IF(G2506&lt;=80000,ROUNDUP(G2506/4,0)+20000,40000))))</f>
        <v/>
      </c>
      <c r="Q2506" s="18">
        <f>IF(I2506&lt;=0,IF(H2506&lt;=0,0,IF(H2506&lt;=20000,H2506,IF(H2506&lt;=40000,ROUNDUP(H2506/2,0)+10000,IF(H2506&lt;=80000,ROUNDUP(H2506/4,0)+20000,40000)))),IF(H2506&lt;=0,IF(I2506&lt;=0,0,IF(I2506&lt;=25000,I2506,IF(I2506&lt;=50000,ROUNDUP(I2506/2,0)+12500,IF(I2506&lt;=100000,ROUNDUP(I2506/4,0)+25000,50000)))),MAX(IF(I2506&lt;=0,0,IF(I2506&lt;=25000,I2506,IF(I2506&lt;=50000,ROUNDUP(I2506/2,0)+12500,IF(I2506&lt;=100000,ROUNDUP(I2506/4,0)+25000,50000)))),MIN(IF(H2506&lt;=0,0,IF(H2506&lt;=20000,H2506,IF(H2506&lt;=40000,ROUNDUP(H2506/2,0)+10000,IF(H2506&lt;=80000,ROUNDUP(H2506/4,0)+20000,40000))))+IF(I2506&lt;=0,0,IF(I2506&lt;=25000,I2506,IF(I2506&lt;=50000,ROUNDUP(I2506/2,0)+12500,IF(I2506&lt;=100000,ROUNDUP(I2506/4,0)+25000,50000)))),40000))))</f>
        <v/>
      </c>
      <c r="R2506" s="18">
        <f>MIN(120000,O2506+P2506+Q2506)</f>
        <v/>
      </c>
      <c r="S2506" s="18">
        <f>IF(F2506&lt;=0,IF(E2506&lt;=0,0,IF(E2506&lt;=12000,E2506,IF(E2506&lt;=32000,ROUNDUP(E2506/2,0)+6000,IF(E2506&lt;=56000,ROUNDUP(E2506/4,0)+14000,28000)))),IF(E2506&lt;=0,IF(F2506&lt;=0,0,IF(F2506&lt;=15000,F2506,IF(F2506&lt;=40000,ROUNDUP(F2506/2,0)+7500,IF(F2506&lt;=70000,ROUNDUP(F2506/4,0)+17500,35000)))),MAX(IF(F2506&lt;=0,0,IF(F2506&lt;=15000,F2506,IF(F2506&lt;=40000,ROUNDUP(F2506/2,0)+7500,IF(F2506&lt;=70000,ROUNDUP(F2506/4,0)+17500,35000)))),MIN(IF(E2506&lt;=0,0,IF(E2506&lt;=12000,E2506,IF(E2506&lt;=32000,ROUNDUP(E2506/2,0)+6000,IF(E2506&lt;=56000,ROUNDUP(E2506/4,0)+14000,28000))))+IF(F2506&lt;=0,0,IF(F2506&lt;=15000,F2506,IF(F2506&lt;=40000,ROUNDUP(F2506/2,0)+7500,IF(F2506&lt;=70000,ROUNDUP(F2506/4,0)+17500,35000)))),28000))))</f>
        <v/>
      </c>
      <c r="T2506" s="18">
        <f>IF(G2506&lt;=0,0,IF(G2506&lt;=12000,G2506,IF(G2506&lt;=32000,ROUNDUP(G2506/2,0)+6000,IF(G2506&lt;=56000,ROUNDUP(G2506/4,0)+14000,28000))))</f>
        <v/>
      </c>
      <c r="U2506" s="18">
        <f>IF(I2506&lt;=0,IF(H2506&lt;=0,0,IF(H2506&lt;=12000,H2506,IF(H2506&lt;=32000,ROUNDUP(H2506/2,0)+6000,IF(H2506&lt;=56000,ROUNDUP(H2506/4,0)+14000,28000)))),IF(H2506&lt;=0,IF(I2506&lt;=0,0,IF(I2506&lt;=15000,I2506,IF(I2506&lt;=40000,ROUNDUP(I2506/2,0)+7500,IF(I2506&lt;=70000,ROUNDUP(I2506/4,0)+17500,35000)))),MAX(IF(I2506&lt;=0,0,IF(I2506&lt;=15000,I2506,IF(I2506&lt;=40000,ROUNDUP(I2506/2,0)+7500,IF(I2506&lt;=70000,ROUNDUP(I2506/4,0)+17500,35000)))),MIN(IF(H2506&lt;=0,0,IF(H2506&lt;=12000,H2506,IF(H2506&lt;=32000,ROUNDUP(H2506/2,0)+6000,IF(H2506&lt;=56000,ROUNDUP(H2506/4,0)+14000,28000))))+IF(I2506&lt;=0,0,IF(I2506&lt;=15000,I2506,IF(I2506&lt;=40000,ROUNDUP(I2506/2,0)+7500,IF(I2506&lt;=70000,ROUNDUP(I2506/4,0)+17500,35000)))),28000))))</f>
        <v/>
      </c>
      <c r="V2506" s="18">
        <f>MIN(70000,S2506+T2506+U2506)</f>
        <v/>
      </c>
      <c r="W2506" s="18">
        <f>MAX(0,ROUNDDOWN(M2506-J2506-N2506-K2506-0,-3))</f>
        <v/>
      </c>
      <c r="X2506" s="18">
        <f>MAX(0,ROUNDDOWN(M2506-J2506-N2506-K2506-R2506,-3))</f>
        <v/>
      </c>
      <c r="Y2506" s="18">
        <f>IF(W2506&lt;=0,0,ROUNDDOWN((W2506*LOOKUP(W2506,{0,1950001,3300001,6950001,9000001,18000001,40000001},{0.05,0.1,0.2,0.23,0.33,0.4,0.45})-LOOKUP(W2506,{0,1950001,3300001,6950001,9000001,18000001,40000001},{0,97500,427500,636000,1536000,2796000,4796000}))*1.021,-2))</f>
        <v/>
      </c>
      <c r="Z2506" s="18">
        <f>IF(X2506&lt;=0,0,ROUNDDOWN((X2506*LOOKUP(X2506,{0,1950001,3300001,6950001,9000001,18000001,40000001},{0.05,0.1,0.2,0.23,0.33,0.4,0.45})-LOOKUP(X2506,{0,1950001,3300001,6950001,9000001,18000001,40000001},{0,97500,427500,636000,1536000,2796000,4796000}))*1.021,-2))</f>
        <v/>
      </c>
      <c r="AA2506" s="18">
        <f>MAX(0,ROUNDDOWN(M2506-J2506-430000-L2506-0,-3))</f>
        <v/>
      </c>
      <c r="AB2506" s="18">
        <f>MAX(0,ROUNDDOWN(M2506-J2506-430000-L2506-V2506,-3))</f>
        <v/>
      </c>
      <c r="AC2506" s="18">
        <f>IF(M2506&lt;=450000,0,MAX(0,ROUNDDOWN(AA2506*0.06-MIN(50000,AA2506)*0.03,-2))+MAX(0,ROUNDDOWN(AA2506*0.04-MIN(50000,AA2506)*0.02,-2)))</f>
        <v/>
      </c>
      <c r="AD2506" s="18">
        <f>IF(M2506&lt;=450000,0,MAX(0,ROUNDDOWN(AB2506*0.06-MIN(50000,AB2506)*0.03,-2))+MAX(0,ROUNDDOWN(AB2506*0.04-MIN(50000,AB2506)*0.02,-2)))</f>
        <v/>
      </c>
      <c r="AE2506" s="18">
        <f>Y2506-Z2506</f>
        <v/>
      </c>
      <c r="AF2506" s="18">
        <f>AC2506-AD2506</f>
        <v/>
      </c>
      <c r="AG2506" s="18">
        <f>AE2506+AF2506</f>
        <v/>
      </c>
      <c r="AH2506" s="20">
        <f>IF(W2506&lt;=0,0,LOOKUP(W2506,{0,1950001,3300001,6950001,9000001,18000001,40000001},{0.05,0.1,0.2,0.23,0.33,0.4,0.45}))</f>
        <v/>
      </c>
    </row>
    <row r="2507">
      <c r="A2507" t="inlineStr">
        <is>
          <t>1万円刻み 特例あり一般12万円</t>
        </is>
      </c>
      <c r="B2507" s="18">
        <f>'4_1万円刻み'!$A$809</f>
        <v/>
      </c>
      <c r="C2507" s="19" t="n">
        <v>2026</v>
      </c>
      <c r="D2507" t="inlineStr">
        <is>
          <t>はい</t>
        </is>
      </c>
      <c r="E2507" s="18" t="n">
        <v>120000</v>
      </c>
      <c r="F2507" s="18" t="n">
        <v>0</v>
      </c>
      <c r="G2507" s="18" t="n">
        <v>0</v>
      </c>
      <c r="H2507" s="18" t="n">
        <v>0</v>
      </c>
      <c r="I2507" s="18" t="n">
        <v>0</v>
      </c>
      <c r="J2507" s="18">
        <f>ROUND(MIN(B2507/12,650000)*12*0.0915+MIN(B2507/12,1390000)*12*(0.0504+0)+B2507*0.005,0)</f>
        <v/>
      </c>
      <c r="K2507" s="18" t="n">
        <v>0</v>
      </c>
      <c r="L2507" s="18" t="n">
        <v>0</v>
      </c>
      <c r="M2507" s="18">
        <f>ROUND(IF(C2507&gt;=2026,IF(B2507&lt;741000,0,IF(B2507&lt;2191000,B2507-740000,IF(B2507&lt;2193000,1451000,IF(B2507&lt;2196000,1453000,IF(B2507&lt;2200000,1456000,IF(B2507&lt;3600000,ROUNDDOWN(B2507/4,-3)*2.8-80000,IF(B2507&lt;6600000,ROUNDDOWN(B2507/4,-3)*3.2-440000,IF(B2507&lt;8500000,ROUNDDOWN(B2507*0.9,0)-1100000,B2507-1950000)))))))),IF(B2507&lt;651000,0,IF(B2507&lt;1900000,B2507-650000,IF(B2507&lt;3600000,ROUNDDOWN(B2507/4,-3)*2.8-80000,IF(B2507&lt;6600000,ROUNDDOWN(B2507/4,-3)*3.2-440000,IF(B2507&lt;8500000,ROUNDDOWN(B2507*0.9,0)-1100000,B2507-1950000)))))),0)</f>
        <v/>
      </c>
      <c r="N2507" s="18">
        <f>IF(M2507&gt;23500000,NA(),IF(C2507&gt;=2026,IF(M2507&lt;=4890000,1040000,IF(M2507&lt;=6550000,670000,620000)),IF(M2507&lt;=1320000,950000,IF(M2507&lt;=3360000,880000,IF(M2507&lt;=4890000,680000,IF(M2507&lt;=6550000,630000,580000))))))</f>
        <v/>
      </c>
      <c r="O2507" s="18">
        <f>IF(F2507&lt;=0,IF(AND(D2507="はい",C2507&gt;=2026,C2507&lt;=2027),IF(E2507&lt;=0,0,IF(E2507&lt;=30000,E2507,IF(E2507&lt;=60000,ROUNDUP(E2507/2,0)+15000,IF(E2507&lt;=120000,ROUNDUP(E2507/4,0)+30000,60000)))),IF(E2507&lt;=0,0,IF(E2507&lt;=20000,E2507,IF(E2507&lt;=40000,ROUNDUP(E2507/2,0)+10000,IF(E2507&lt;=80000,ROUNDUP(E2507/4,0)+20000,40000))))),IF(E2507&lt;=0,IF(F2507&lt;=0,0,IF(F2507&lt;=25000,F2507,IF(F2507&lt;=50000,ROUNDUP(F2507/2,0)+12500,IF(F2507&lt;=100000,ROUNDUP(F2507/4,0)+25000,50000)))),MAX(IF(F2507&lt;=0,0,IF(F2507&lt;=25000,F2507,IF(F2507&lt;=50000,ROUNDUP(F2507/2,0)+12500,IF(F2507&lt;=100000,ROUNDUP(F2507/4,0)+25000,50000)))),MIN(IF(AND(D2507="はい",C2507&gt;=2026,C2507&lt;=2027),IF(E2507&lt;=0,0,IF(E2507&lt;=30000,E2507,IF(E2507&lt;=60000,ROUNDUP(E2507/2,0)+15000,IF(E2507&lt;=120000,ROUNDUP(E2507/4,0)+30000,60000)))),IF(E2507&lt;=0,0,IF(E2507&lt;=20000,E2507,IF(E2507&lt;=40000,ROUNDUP(E2507/2,0)+10000,IF(E2507&lt;=80000,ROUNDUP(E2507/4,0)+20000,40000)))))+IF(F2507&lt;=0,0,IF(F2507&lt;=25000,F2507,IF(F2507&lt;=50000,ROUNDUP(F2507/2,0)+12500,IF(F2507&lt;=100000,ROUNDUP(F2507/4,0)+25000,50000)))),IF(AND(D2507="はい",C2507&gt;=2026,C2507&lt;=2027),60000,40000)))))</f>
        <v/>
      </c>
      <c r="P2507" s="18">
        <f>IF(G2507&lt;=0,0,IF(G2507&lt;=20000,G2507,IF(G2507&lt;=40000,ROUNDUP(G2507/2,0)+10000,IF(G2507&lt;=80000,ROUNDUP(G2507/4,0)+20000,40000))))</f>
        <v/>
      </c>
      <c r="Q2507" s="18">
        <f>IF(I2507&lt;=0,IF(H2507&lt;=0,0,IF(H2507&lt;=20000,H2507,IF(H2507&lt;=40000,ROUNDUP(H2507/2,0)+10000,IF(H2507&lt;=80000,ROUNDUP(H2507/4,0)+20000,40000)))),IF(H2507&lt;=0,IF(I2507&lt;=0,0,IF(I2507&lt;=25000,I2507,IF(I2507&lt;=50000,ROUNDUP(I2507/2,0)+12500,IF(I2507&lt;=100000,ROUNDUP(I2507/4,0)+25000,50000)))),MAX(IF(I2507&lt;=0,0,IF(I2507&lt;=25000,I2507,IF(I2507&lt;=50000,ROUNDUP(I2507/2,0)+12500,IF(I2507&lt;=100000,ROUNDUP(I2507/4,0)+25000,50000)))),MIN(IF(H2507&lt;=0,0,IF(H2507&lt;=20000,H2507,IF(H2507&lt;=40000,ROUNDUP(H2507/2,0)+10000,IF(H2507&lt;=80000,ROUNDUP(H2507/4,0)+20000,40000))))+IF(I2507&lt;=0,0,IF(I2507&lt;=25000,I2507,IF(I2507&lt;=50000,ROUNDUP(I2507/2,0)+12500,IF(I2507&lt;=100000,ROUNDUP(I2507/4,0)+25000,50000)))),40000))))</f>
        <v/>
      </c>
      <c r="R2507" s="18">
        <f>MIN(120000,O2507+P2507+Q2507)</f>
        <v/>
      </c>
      <c r="S2507" s="18">
        <f>IF(F2507&lt;=0,IF(E2507&lt;=0,0,IF(E2507&lt;=12000,E2507,IF(E2507&lt;=32000,ROUNDUP(E2507/2,0)+6000,IF(E2507&lt;=56000,ROUNDUP(E2507/4,0)+14000,28000)))),IF(E2507&lt;=0,IF(F2507&lt;=0,0,IF(F2507&lt;=15000,F2507,IF(F2507&lt;=40000,ROUNDUP(F2507/2,0)+7500,IF(F2507&lt;=70000,ROUNDUP(F2507/4,0)+17500,35000)))),MAX(IF(F2507&lt;=0,0,IF(F2507&lt;=15000,F2507,IF(F2507&lt;=40000,ROUNDUP(F2507/2,0)+7500,IF(F2507&lt;=70000,ROUNDUP(F2507/4,0)+17500,35000)))),MIN(IF(E2507&lt;=0,0,IF(E2507&lt;=12000,E2507,IF(E2507&lt;=32000,ROUNDUP(E2507/2,0)+6000,IF(E2507&lt;=56000,ROUNDUP(E2507/4,0)+14000,28000))))+IF(F2507&lt;=0,0,IF(F2507&lt;=15000,F2507,IF(F2507&lt;=40000,ROUNDUP(F2507/2,0)+7500,IF(F2507&lt;=70000,ROUNDUP(F2507/4,0)+17500,35000)))),28000))))</f>
        <v/>
      </c>
      <c r="T2507" s="18">
        <f>IF(G2507&lt;=0,0,IF(G2507&lt;=12000,G2507,IF(G2507&lt;=32000,ROUNDUP(G2507/2,0)+6000,IF(G2507&lt;=56000,ROUNDUP(G2507/4,0)+14000,28000))))</f>
        <v/>
      </c>
      <c r="U2507" s="18">
        <f>IF(I2507&lt;=0,IF(H2507&lt;=0,0,IF(H2507&lt;=12000,H2507,IF(H2507&lt;=32000,ROUNDUP(H2507/2,0)+6000,IF(H2507&lt;=56000,ROUNDUP(H2507/4,0)+14000,28000)))),IF(H2507&lt;=0,IF(I2507&lt;=0,0,IF(I2507&lt;=15000,I2507,IF(I2507&lt;=40000,ROUNDUP(I2507/2,0)+7500,IF(I2507&lt;=70000,ROUNDUP(I2507/4,0)+17500,35000)))),MAX(IF(I2507&lt;=0,0,IF(I2507&lt;=15000,I2507,IF(I2507&lt;=40000,ROUNDUP(I2507/2,0)+7500,IF(I2507&lt;=70000,ROUNDUP(I2507/4,0)+17500,35000)))),MIN(IF(H2507&lt;=0,0,IF(H2507&lt;=12000,H2507,IF(H2507&lt;=32000,ROUNDUP(H2507/2,0)+6000,IF(H2507&lt;=56000,ROUNDUP(H2507/4,0)+14000,28000))))+IF(I2507&lt;=0,0,IF(I2507&lt;=15000,I2507,IF(I2507&lt;=40000,ROUNDUP(I2507/2,0)+7500,IF(I2507&lt;=70000,ROUNDUP(I2507/4,0)+17500,35000)))),28000))))</f>
        <v/>
      </c>
      <c r="V2507" s="18">
        <f>MIN(70000,S2507+T2507+U2507)</f>
        <v/>
      </c>
      <c r="W2507" s="18">
        <f>MAX(0,ROUNDDOWN(M2507-J2507-N2507-K2507-0,-3))</f>
        <v/>
      </c>
      <c r="X2507" s="18">
        <f>MAX(0,ROUNDDOWN(M2507-J2507-N2507-K2507-R2507,-3))</f>
        <v/>
      </c>
      <c r="Y2507" s="18">
        <f>IF(W2507&lt;=0,0,ROUNDDOWN((W2507*LOOKUP(W2507,{0,1950001,3300001,6950001,9000001,18000001,40000001},{0.05,0.1,0.2,0.23,0.33,0.4,0.45})-LOOKUP(W2507,{0,1950001,3300001,6950001,9000001,18000001,40000001},{0,97500,427500,636000,1536000,2796000,4796000}))*1.021,-2))</f>
        <v/>
      </c>
      <c r="Z2507" s="18">
        <f>IF(X2507&lt;=0,0,ROUNDDOWN((X2507*LOOKUP(X2507,{0,1950001,3300001,6950001,9000001,18000001,40000001},{0.05,0.1,0.2,0.23,0.33,0.4,0.45})-LOOKUP(X2507,{0,1950001,3300001,6950001,9000001,18000001,40000001},{0,97500,427500,636000,1536000,2796000,4796000}))*1.021,-2))</f>
        <v/>
      </c>
      <c r="AA2507" s="18">
        <f>MAX(0,ROUNDDOWN(M2507-J2507-430000-L2507-0,-3))</f>
        <v/>
      </c>
      <c r="AB2507" s="18">
        <f>MAX(0,ROUNDDOWN(M2507-J2507-430000-L2507-V2507,-3))</f>
        <v/>
      </c>
      <c r="AC2507" s="18">
        <f>IF(M2507&lt;=450000,0,MAX(0,ROUNDDOWN(AA2507*0.06-MIN(50000,AA2507)*0.03,-2))+MAX(0,ROUNDDOWN(AA2507*0.04-MIN(50000,AA2507)*0.02,-2)))</f>
        <v/>
      </c>
      <c r="AD2507" s="18">
        <f>IF(M2507&lt;=450000,0,MAX(0,ROUNDDOWN(AB2507*0.06-MIN(50000,AB2507)*0.03,-2))+MAX(0,ROUNDDOWN(AB2507*0.04-MIN(50000,AB2507)*0.02,-2)))</f>
        <v/>
      </c>
      <c r="AE2507" s="18">
        <f>Y2507-Z2507</f>
        <v/>
      </c>
      <c r="AF2507" s="18">
        <f>AC2507-AD2507</f>
        <v/>
      </c>
      <c r="AG2507" s="18">
        <f>AE2507+AF2507</f>
        <v/>
      </c>
      <c r="AH2507" s="20">
        <f>IF(W2507&lt;=0,0,LOOKUP(W2507,{0,1950001,3300001,6950001,9000001,18000001,40000001},{0.05,0.1,0.2,0.23,0.33,0.4,0.45}))</f>
        <v/>
      </c>
    </row>
    <row r="2508">
      <c r="A2508" t="inlineStr">
        <is>
          <t>1万円刻み 3区分8万円ずつ</t>
        </is>
      </c>
      <c r="B2508" s="18">
        <f>'4_1万円刻み'!$A$810</f>
        <v/>
      </c>
      <c r="C2508" s="19" t="n">
        <v>2026</v>
      </c>
      <c r="D2508" t="inlineStr">
        <is>
          <t>いいえ</t>
        </is>
      </c>
      <c r="E2508" s="18" t="n">
        <v>80000</v>
      </c>
      <c r="F2508" s="18" t="n">
        <v>0</v>
      </c>
      <c r="G2508" s="18" t="n">
        <v>80000</v>
      </c>
      <c r="H2508" s="18" t="n">
        <v>80000</v>
      </c>
      <c r="I2508" s="18" t="n">
        <v>0</v>
      </c>
      <c r="J2508" s="18">
        <f>ROUND(MIN(B2508/12,650000)*12*0.0915+MIN(B2508/12,1390000)*12*(0.0504+0)+B2508*0.005,0)</f>
        <v/>
      </c>
      <c r="K2508" s="18" t="n">
        <v>0</v>
      </c>
      <c r="L2508" s="18" t="n">
        <v>0</v>
      </c>
      <c r="M2508" s="18">
        <f>ROUND(IF(C2508&gt;=2026,IF(B2508&lt;741000,0,IF(B2508&lt;2191000,B2508-740000,IF(B2508&lt;2193000,1451000,IF(B2508&lt;2196000,1453000,IF(B2508&lt;2200000,1456000,IF(B2508&lt;3600000,ROUNDDOWN(B2508/4,-3)*2.8-80000,IF(B2508&lt;6600000,ROUNDDOWN(B2508/4,-3)*3.2-440000,IF(B2508&lt;8500000,ROUNDDOWN(B2508*0.9,0)-1100000,B2508-1950000)))))))),IF(B2508&lt;651000,0,IF(B2508&lt;1900000,B2508-650000,IF(B2508&lt;3600000,ROUNDDOWN(B2508/4,-3)*2.8-80000,IF(B2508&lt;6600000,ROUNDDOWN(B2508/4,-3)*3.2-440000,IF(B2508&lt;8500000,ROUNDDOWN(B2508*0.9,0)-1100000,B2508-1950000)))))),0)</f>
        <v/>
      </c>
      <c r="N2508" s="18">
        <f>IF(M2508&gt;23500000,NA(),IF(C2508&gt;=2026,IF(M2508&lt;=4890000,1040000,IF(M2508&lt;=6550000,670000,620000)),IF(M2508&lt;=1320000,950000,IF(M2508&lt;=3360000,880000,IF(M2508&lt;=4890000,680000,IF(M2508&lt;=6550000,630000,580000))))))</f>
        <v/>
      </c>
      <c r="O2508" s="18">
        <f>IF(F2508&lt;=0,IF(AND(D2508="はい",C2508&gt;=2026,C2508&lt;=2027),IF(E2508&lt;=0,0,IF(E2508&lt;=30000,E2508,IF(E2508&lt;=60000,ROUNDUP(E2508/2,0)+15000,IF(E2508&lt;=120000,ROUNDUP(E2508/4,0)+30000,60000)))),IF(E2508&lt;=0,0,IF(E2508&lt;=20000,E2508,IF(E2508&lt;=40000,ROUNDUP(E2508/2,0)+10000,IF(E2508&lt;=80000,ROUNDUP(E2508/4,0)+20000,40000))))),IF(E2508&lt;=0,IF(F2508&lt;=0,0,IF(F2508&lt;=25000,F2508,IF(F2508&lt;=50000,ROUNDUP(F2508/2,0)+12500,IF(F2508&lt;=100000,ROUNDUP(F2508/4,0)+25000,50000)))),MAX(IF(F2508&lt;=0,0,IF(F2508&lt;=25000,F2508,IF(F2508&lt;=50000,ROUNDUP(F2508/2,0)+12500,IF(F2508&lt;=100000,ROUNDUP(F2508/4,0)+25000,50000)))),MIN(IF(AND(D2508="はい",C2508&gt;=2026,C2508&lt;=2027),IF(E2508&lt;=0,0,IF(E2508&lt;=30000,E2508,IF(E2508&lt;=60000,ROUNDUP(E2508/2,0)+15000,IF(E2508&lt;=120000,ROUNDUP(E2508/4,0)+30000,60000)))),IF(E2508&lt;=0,0,IF(E2508&lt;=20000,E2508,IF(E2508&lt;=40000,ROUNDUP(E2508/2,0)+10000,IF(E2508&lt;=80000,ROUNDUP(E2508/4,0)+20000,40000)))))+IF(F2508&lt;=0,0,IF(F2508&lt;=25000,F2508,IF(F2508&lt;=50000,ROUNDUP(F2508/2,0)+12500,IF(F2508&lt;=100000,ROUNDUP(F2508/4,0)+25000,50000)))),IF(AND(D2508="はい",C2508&gt;=2026,C2508&lt;=2027),60000,40000)))))</f>
        <v/>
      </c>
      <c r="P2508" s="18">
        <f>IF(G2508&lt;=0,0,IF(G2508&lt;=20000,G2508,IF(G2508&lt;=40000,ROUNDUP(G2508/2,0)+10000,IF(G2508&lt;=80000,ROUNDUP(G2508/4,0)+20000,40000))))</f>
        <v/>
      </c>
      <c r="Q2508" s="18">
        <f>IF(I2508&lt;=0,IF(H2508&lt;=0,0,IF(H2508&lt;=20000,H2508,IF(H2508&lt;=40000,ROUNDUP(H2508/2,0)+10000,IF(H2508&lt;=80000,ROUNDUP(H2508/4,0)+20000,40000)))),IF(H2508&lt;=0,IF(I2508&lt;=0,0,IF(I2508&lt;=25000,I2508,IF(I2508&lt;=50000,ROUNDUP(I2508/2,0)+12500,IF(I2508&lt;=100000,ROUNDUP(I2508/4,0)+25000,50000)))),MAX(IF(I2508&lt;=0,0,IF(I2508&lt;=25000,I2508,IF(I2508&lt;=50000,ROUNDUP(I2508/2,0)+12500,IF(I2508&lt;=100000,ROUNDUP(I2508/4,0)+25000,50000)))),MIN(IF(H2508&lt;=0,0,IF(H2508&lt;=20000,H2508,IF(H2508&lt;=40000,ROUNDUP(H2508/2,0)+10000,IF(H2508&lt;=80000,ROUNDUP(H2508/4,0)+20000,40000))))+IF(I2508&lt;=0,0,IF(I2508&lt;=25000,I2508,IF(I2508&lt;=50000,ROUNDUP(I2508/2,0)+12500,IF(I2508&lt;=100000,ROUNDUP(I2508/4,0)+25000,50000)))),40000))))</f>
        <v/>
      </c>
      <c r="R2508" s="18">
        <f>MIN(120000,O2508+P2508+Q2508)</f>
        <v/>
      </c>
      <c r="S2508" s="18">
        <f>IF(F2508&lt;=0,IF(E2508&lt;=0,0,IF(E2508&lt;=12000,E2508,IF(E2508&lt;=32000,ROUNDUP(E2508/2,0)+6000,IF(E2508&lt;=56000,ROUNDUP(E2508/4,0)+14000,28000)))),IF(E2508&lt;=0,IF(F2508&lt;=0,0,IF(F2508&lt;=15000,F2508,IF(F2508&lt;=40000,ROUNDUP(F2508/2,0)+7500,IF(F2508&lt;=70000,ROUNDUP(F2508/4,0)+17500,35000)))),MAX(IF(F2508&lt;=0,0,IF(F2508&lt;=15000,F2508,IF(F2508&lt;=40000,ROUNDUP(F2508/2,0)+7500,IF(F2508&lt;=70000,ROUNDUP(F2508/4,0)+17500,35000)))),MIN(IF(E2508&lt;=0,0,IF(E2508&lt;=12000,E2508,IF(E2508&lt;=32000,ROUNDUP(E2508/2,0)+6000,IF(E2508&lt;=56000,ROUNDUP(E2508/4,0)+14000,28000))))+IF(F2508&lt;=0,0,IF(F2508&lt;=15000,F2508,IF(F2508&lt;=40000,ROUNDUP(F2508/2,0)+7500,IF(F2508&lt;=70000,ROUNDUP(F2508/4,0)+17500,35000)))),28000))))</f>
        <v/>
      </c>
      <c r="T2508" s="18">
        <f>IF(G2508&lt;=0,0,IF(G2508&lt;=12000,G2508,IF(G2508&lt;=32000,ROUNDUP(G2508/2,0)+6000,IF(G2508&lt;=56000,ROUNDUP(G2508/4,0)+14000,28000))))</f>
        <v/>
      </c>
      <c r="U2508" s="18">
        <f>IF(I2508&lt;=0,IF(H2508&lt;=0,0,IF(H2508&lt;=12000,H2508,IF(H2508&lt;=32000,ROUNDUP(H2508/2,0)+6000,IF(H2508&lt;=56000,ROUNDUP(H2508/4,0)+14000,28000)))),IF(H2508&lt;=0,IF(I2508&lt;=0,0,IF(I2508&lt;=15000,I2508,IF(I2508&lt;=40000,ROUNDUP(I2508/2,0)+7500,IF(I2508&lt;=70000,ROUNDUP(I2508/4,0)+17500,35000)))),MAX(IF(I2508&lt;=0,0,IF(I2508&lt;=15000,I2508,IF(I2508&lt;=40000,ROUNDUP(I2508/2,0)+7500,IF(I2508&lt;=70000,ROUNDUP(I2508/4,0)+17500,35000)))),MIN(IF(H2508&lt;=0,0,IF(H2508&lt;=12000,H2508,IF(H2508&lt;=32000,ROUNDUP(H2508/2,0)+6000,IF(H2508&lt;=56000,ROUNDUP(H2508/4,0)+14000,28000))))+IF(I2508&lt;=0,0,IF(I2508&lt;=15000,I2508,IF(I2508&lt;=40000,ROUNDUP(I2508/2,0)+7500,IF(I2508&lt;=70000,ROUNDUP(I2508/4,0)+17500,35000)))),28000))))</f>
        <v/>
      </c>
      <c r="V2508" s="18">
        <f>MIN(70000,S2508+T2508+U2508)</f>
        <v/>
      </c>
      <c r="W2508" s="18">
        <f>MAX(0,ROUNDDOWN(M2508-J2508-N2508-K2508-0,-3))</f>
        <v/>
      </c>
      <c r="X2508" s="18">
        <f>MAX(0,ROUNDDOWN(M2508-J2508-N2508-K2508-R2508,-3))</f>
        <v/>
      </c>
      <c r="Y2508" s="18">
        <f>IF(W2508&lt;=0,0,ROUNDDOWN((W2508*LOOKUP(W2508,{0,1950001,3300001,6950001,9000001,18000001,40000001},{0.05,0.1,0.2,0.23,0.33,0.4,0.45})-LOOKUP(W2508,{0,1950001,3300001,6950001,9000001,18000001,40000001},{0,97500,427500,636000,1536000,2796000,4796000}))*1.021,-2))</f>
        <v/>
      </c>
      <c r="Z2508" s="18">
        <f>IF(X2508&lt;=0,0,ROUNDDOWN((X2508*LOOKUP(X2508,{0,1950001,3300001,6950001,9000001,18000001,40000001},{0.05,0.1,0.2,0.23,0.33,0.4,0.45})-LOOKUP(X2508,{0,1950001,3300001,6950001,9000001,18000001,40000001},{0,97500,427500,636000,1536000,2796000,4796000}))*1.021,-2))</f>
        <v/>
      </c>
      <c r="AA2508" s="18">
        <f>MAX(0,ROUNDDOWN(M2508-J2508-430000-L2508-0,-3))</f>
        <v/>
      </c>
      <c r="AB2508" s="18">
        <f>MAX(0,ROUNDDOWN(M2508-J2508-430000-L2508-V2508,-3))</f>
        <v/>
      </c>
      <c r="AC2508" s="18">
        <f>IF(M2508&lt;=450000,0,MAX(0,ROUNDDOWN(AA2508*0.06-MIN(50000,AA2508)*0.03,-2))+MAX(0,ROUNDDOWN(AA2508*0.04-MIN(50000,AA2508)*0.02,-2)))</f>
        <v/>
      </c>
      <c r="AD2508" s="18">
        <f>IF(M2508&lt;=450000,0,MAX(0,ROUNDDOWN(AB2508*0.06-MIN(50000,AB2508)*0.03,-2))+MAX(0,ROUNDDOWN(AB2508*0.04-MIN(50000,AB2508)*0.02,-2)))</f>
        <v/>
      </c>
      <c r="AE2508" s="18">
        <f>Y2508-Z2508</f>
        <v/>
      </c>
      <c r="AF2508" s="18">
        <f>AC2508-AD2508</f>
        <v/>
      </c>
      <c r="AG2508" s="18">
        <f>AE2508+AF2508</f>
        <v/>
      </c>
      <c r="AH2508" s="20">
        <f>IF(W2508&lt;=0,0,LOOKUP(W2508,{0,1950001,3300001,6950001,9000001,18000001,40000001},{0.05,0.1,0.2,0.23,0.33,0.4,0.45}))</f>
        <v/>
      </c>
    </row>
    <row r="2509">
      <c r="A2509" t="inlineStr">
        <is>
          <t>1万円刻み 一般8万円</t>
        </is>
      </c>
      <c r="B2509" s="18">
        <f>'4_1万円刻み'!$A$810</f>
        <v/>
      </c>
      <c r="C2509" s="19" t="n">
        <v>2026</v>
      </c>
      <c r="D2509" t="inlineStr">
        <is>
          <t>いいえ</t>
        </is>
      </c>
      <c r="E2509" s="18" t="n">
        <v>80000</v>
      </c>
      <c r="F2509" s="18" t="n">
        <v>0</v>
      </c>
      <c r="G2509" s="18" t="n">
        <v>0</v>
      </c>
      <c r="H2509" s="18" t="n">
        <v>0</v>
      </c>
      <c r="I2509" s="18" t="n">
        <v>0</v>
      </c>
      <c r="J2509" s="18">
        <f>ROUND(MIN(B2509/12,650000)*12*0.0915+MIN(B2509/12,1390000)*12*(0.0504+0)+B2509*0.005,0)</f>
        <v/>
      </c>
      <c r="K2509" s="18" t="n">
        <v>0</v>
      </c>
      <c r="L2509" s="18" t="n">
        <v>0</v>
      </c>
      <c r="M2509" s="18">
        <f>ROUND(IF(C2509&gt;=2026,IF(B2509&lt;741000,0,IF(B2509&lt;2191000,B2509-740000,IF(B2509&lt;2193000,1451000,IF(B2509&lt;2196000,1453000,IF(B2509&lt;2200000,1456000,IF(B2509&lt;3600000,ROUNDDOWN(B2509/4,-3)*2.8-80000,IF(B2509&lt;6600000,ROUNDDOWN(B2509/4,-3)*3.2-440000,IF(B2509&lt;8500000,ROUNDDOWN(B2509*0.9,0)-1100000,B2509-1950000)))))))),IF(B2509&lt;651000,0,IF(B2509&lt;1900000,B2509-650000,IF(B2509&lt;3600000,ROUNDDOWN(B2509/4,-3)*2.8-80000,IF(B2509&lt;6600000,ROUNDDOWN(B2509/4,-3)*3.2-440000,IF(B2509&lt;8500000,ROUNDDOWN(B2509*0.9,0)-1100000,B2509-1950000)))))),0)</f>
        <v/>
      </c>
      <c r="N2509" s="18">
        <f>IF(M2509&gt;23500000,NA(),IF(C2509&gt;=2026,IF(M2509&lt;=4890000,1040000,IF(M2509&lt;=6550000,670000,620000)),IF(M2509&lt;=1320000,950000,IF(M2509&lt;=3360000,880000,IF(M2509&lt;=4890000,680000,IF(M2509&lt;=6550000,630000,580000))))))</f>
        <v/>
      </c>
      <c r="O2509" s="18">
        <f>IF(F2509&lt;=0,IF(AND(D2509="はい",C2509&gt;=2026,C2509&lt;=2027),IF(E2509&lt;=0,0,IF(E2509&lt;=30000,E2509,IF(E2509&lt;=60000,ROUNDUP(E2509/2,0)+15000,IF(E2509&lt;=120000,ROUNDUP(E2509/4,0)+30000,60000)))),IF(E2509&lt;=0,0,IF(E2509&lt;=20000,E2509,IF(E2509&lt;=40000,ROUNDUP(E2509/2,0)+10000,IF(E2509&lt;=80000,ROUNDUP(E2509/4,0)+20000,40000))))),IF(E2509&lt;=0,IF(F2509&lt;=0,0,IF(F2509&lt;=25000,F2509,IF(F2509&lt;=50000,ROUNDUP(F2509/2,0)+12500,IF(F2509&lt;=100000,ROUNDUP(F2509/4,0)+25000,50000)))),MAX(IF(F2509&lt;=0,0,IF(F2509&lt;=25000,F2509,IF(F2509&lt;=50000,ROUNDUP(F2509/2,0)+12500,IF(F2509&lt;=100000,ROUNDUP(F2509/4,0)+25000,50000)))),MIN(IF(AND(D2509="はい",C2509&gt;=2026,C2509&lt;=2027),IF(E2509&lt;=0,0,IF(E2509&lt;=30000,E2509,IF(E2509&lt;=60000,ROUNDUP(E2509/2,0)+15000,IF(E2509&lt;=120000,ROUNDUP(E2509/4,0)+30000,60000)))),IF(E2509&lt;=0,0,IF(E2509&lt;=20000,E2509,IF(E2509&lt;=40000,ROUNDUP(E2509/2,0)+10000,IF(E2509&lt;=80000,ROUNDUP(E2509/4,0)+20000,40000)))))+IF(F2509&lt;=0,0,IF(F2509&lt;=25000,F2509,IF(F2509&lt;=50000,ROUNDUP(F2509/2,0)+12500,IF(F2509&lt;=100000,ROUNDUP(F2509/4,0)+25000,50000)))),IF(AND(D2509="はい",C2509&gt;=2026,C2509&lt;=2027),60000,40000)))))</f>
        <v/>
      </c>
      <c r="P2509" s="18">
        <f>IF(G2509&lt;=0,0,IF(G2509&lt;=20000,G2509,IF(G2509&lt;=40000,ROUNDUP(G2509/2,0)+10000,IF(G2509&lt;=80000,ROUNDUP(G2509/4,0)+20000,40000))))</f>
        <v/>
      </c>
      <c r="Q2509" s="18">
        <f>IF(I2509&lt;=0,IF(H2509&lt;=0,0,IF(H2509&lt;=20000,H2509,IF(H2509&lt;=40000,ROUNDUP(H2509/2,0)+10000,IF(H2509&lt;=80000,ROUNDUP(H2509/4,0)+20000,40000)))),IF(H2509&lt;=0,IF(I2509&lt;=0,0,IF(I2509&lt;=25000,I2509,IF(I2509&lt;=50000,ROUNDUP(I2509/2,0)+12500,IF(I2509&lt;=100000,ROUNDUP(I2509/4,0)+25000,50000)))),MAX(IF(I2509&lt;=0,0,IF(I2509&lt;=25000,I2509,IF(I2509&lt;=50000,ROUNDUP(I2509/2,0)+12500,IF(I2509&lt;=100000,ROUNDUP(I2509/4,0)+25000,50000)))),MIN(IF(H2509&lt;=0,0,IF(H2509&lt;=20000,H2509,IF(H2509&lt;=40000,ROUNDUP(H2509/2,0)+10000,IF(H2509&lt;=80000,ROUNDUP(H2509/4,0)+20000,40000))))+IF(I2509&lt;=0,0,IF(I2509&lt;=25000,I2509,IF(I2509&lt;=50000,ROUNDUP(I2509/2,0)+12500,IF(I2509&lt;=100000,ROUNDUP(I2509/4,0)+25000,50000)))),40000))))</f>
        <v/>
      </c>
      <c r="R2509" s="18">
        <f>MIN(120000,O2509+P2509+Q2509)</f>
        <v/>
      </c>
      <c r="S2509" s="18">
        <f>IF(F2509&lt;=0,IF(E2509&lt;=0,0,IF(E2509&lt;=12000,E2509,IF(E2509&lt;=32000,ROUNDUP(E2509/2,0)+6000,IF(E2509&lt;=56000,ROUNDUP(E2509/4,0)+14000,28000)))),IF(E2509&lt;=0,IF(F2509&lt;=0,0,IF(F2509&lt;=15000,F2509,IF(F2509&lt;=40000,ROUNDUP(F2509/2,0)+7500,IF(F2509&lt;=70000,ROUNDUP(F2509/4,0)+17500,35000)))),MAX(IF(F2509&lt;=0,0,IF(F2509&lt;=15000,F2509,IF(F2509&lt;=40000,ROUNDUP(F2509/2,0)+7500,IF(F2509&lt;=70000,ROUNDUP(F2509/4,0)+17500,35000)))),MIN(IF(E2509&lt;=0,0,IF(E2509&lt;=12000,E2509,IF(E2509&lt;=32000,ROUNDUP(E2509/2,0)+6000,IF(E2509&lt;=56000,ROUNDUP(E2509/4,0)+14000,28000))))+IF(F2509&lt;=0,0,IF(F2509&lt;=15000,F2509,IF(F2509&lt;=40000,ROUNDUP(F2509/2,0)+7500,IF(F2509&lt;=70000,ROUNDUP(F2509/4,0)+17500,35000)))),28000))))</f>
        <v/>
      </c>
      <c r="T2509" s="18">
        <f>IF(G2509&lt;=0,0,IF(G2509&lt;=12000,G2509,IF(G2509&lt;=32000,ROUNDUP(G2509/2,0)+6000,IF(G2509&lt;=56000,ROUNDUP(G2509/4,0)+14000,28000))))</f>
        <v/>
      </c>
      <c r="U2509" s="18">
        <f>IF(I2509&lt;=0,IF(H2509&lt;=0,0,IF(H2509&lt;=12000,H2509,IF(H2509&lt;=32000,ROUNDUP(H2509/2,0)+6000,IF(H2509&lt;=56000,ROUNDUP(H2509/4,0)+14000,28000)))),IF(H2509&lt;=0,IF(I2509&lt;=0,0,IF(I2509&lt;=15000,I2509,IF(I2509&lt;=40000,ROUNDUP(I2509/2,0)+7500,IF(I2509&lt;=70000,ROUNDUP(I2509/4,0)+17500,35000)))),MAX(IF(I2509&lt;=0,0,IF(I2509&lt;=15000,I2509,IF(I2509&lt;=40000,ROUNDUP(I2509/2,0)+7500,IF(I2509&lt;=70000,ROUNDUP(I2509/4,0)+17500,35000)))),MIN(IF(H2509&lt;=0,0,IF(H2509&lt;=12000,H2509,IF(H2509&lt;=32000,ROUNDUP(H2509/2,0)+6000,IF(H2509&lt;=56000,ROUNDUP(H2509/4,0)+14000,28000))))+IF(I2509&lt;=0,0,IF(I2509&lt;=15000,I2509,IF(I2509&lt;=40000,ROUNDUP(I2509/2,0)+7500,IF(I2509&lt;=70000,ROUNDUP(I2509/4,0)+17500,35000)))),28000))))</f>
        <v/>
      </c>
      <c r="V2509" s="18">
        <f>MIN(70000,S2509+T2509+U2509)</f>
        <v/>
      </c>
      <c r="W2509" s="18">
        <f>MAX(0,ROUNDDOWN(M2509-J2509-N2509-K2509-0,-3))</f>
        <v/>
      </c>
      <c r="X2509" s="18">
        <f>MAX(0,ROUNDDOWN(M2509-J2509-N2509-K2509-R2509,-3))</f>
        <v/>
      </c>
      <c r="Y2509" s="18">
        <f>IF(W2509&lt;=0,0,ROUNDDOWN((W2509*LOOKUP(W2509,{0,1950001,3300001,6950001,9000001,18000001,40000001},{0.05,0.1,0.2,0.23,0.33,0.4,0.45})-LOOKUP(W2509,{0,1950001,3300001,6950001,9000001,18000001,40000001},{0,97500,427500,636000,1536000,2796000,4796000}))*1.021,-2))</f>
        <v/>
      </c>
      <c r="Z2509" s="18">
        <f>IF(X2509&lt;=0,0,ROUNDDOWN((X2509*LOOKUP(X2509,{0,1950001,3300001,6950001,9000001,18000001,40000001},{0.05,0.1,0.2,0.23,0.33,0.4,0.45})-LOOKUP(X2509,{0,1950001,3300001,6950001,9000001,18000001,40000001},{0,97500,427500,636000,1536000,2796000,4796000}))*1.021,-2))</f>
        <v/>
      </c>
      <c r="AA2509" s="18">
        <f>MAX(0,ROUNDDOWN(M2509-J2509-430000-L2509-0,-3))</f>
        <v/>
      </c>
      <c r="AB2509" s="18">
        <f>MAX(0,ROUNDDOWN(M2509-J2509-430000-L2509-V2509,-3))</f>
        <v/>
      </c>
      <c r="AC2509" s="18">
        <f>IF(M2509&lt;=450000,0,MAX(0,ROUNDDOWN(AA2509*0.06-MIN(50000,AA2509)*0.03,-2))+MAX(0,ROUNDDOWN(AA2509*0.04-MIN(50000,AA2509)*0.02,-2)))</f>
        <v/>
      </c>
      <c r="AD2509" s="18">
        <f>IF(M2509&lt;=450000,0,MAX(0,ROUNDDOWN(AB2509*0.06-MIN(50000,AB2509)*0.03,-2))+MAX(0,ROUNDDOWN(AB2509*0.04-MIN(50000,AB2509)*0.02,-2)))</f>
        <v/>
      </c>
      <c r="AE2509" s="18">
        <f>Y2509-Z2509</f>
        <v/>
      </c>
      <c r="AF2509" s="18">
        <f>AC2509-AD2509</f>
        <v/>
      </c>
      <c r="AG2509" s="18">
        <f>AE2509+AF2509</f>
        <v/>
      </c>
      <c r="AH2509" s="20">
        <f>IF(W2509&lt;=0,0,LOOKUP(W2509,{0,1950001,3300001,6950001,9000001,18000001,40000001},{0.05,0.1,0.2,0.23,0.33,0.4,0.45}))</f>
        <v/>
      </c>
    </row>
    <row r="2510">
      <c r="A2510" t="inlineStr">
        <is>
          <t>1万円刻み 特例あり一般12万円</t>
        </is>
      </c>
      <c r="B2510" s="18">
        <f>'4_1万円刻み'!$A$810</f>
        <v/>
      </c>
      <c r="C2510" s="19" t="n">
        <v>2026</v>
      </c>
      <c r="D2510" t="inlineStr">
        <is>
          <t>はい</t>
        </is>
      </c>
      <c r="E2510" s="18" t="n">
        <v>120000</v>
      </c>
      <c r="F2510" s="18" t="n">
        <v>0</v>
      </c>
      <c r="G2510" s="18" t="n">
        <v>0</v>
      </c>
      <c r="H2510" s="18" t="n">
        <v>0</v>
      </c>
      <c r="I2510" s="18" t="n">
        <v>0</v>
      </c>
      <c r="J2510" s="18">
        <f>ROUND(MIN(B2510/12,650000)*12*0.0915+MIN(B2510/12,1390000)*12*(0.0504+0)+B2510*0.005,0)</f>
        <v/>
      </c>
      <c r="K2510" s="18" t="n">
        <v>0</v>
      </c>
      <c r="L2510" s="18" t="n">
        <v>0</v>
      </c>
      <c r="M2510" s="18">
        <f>ROUND(IF(C2510&gt;=2026,IF(B2510&lt;741000,0,IF(B2510&lt;2191000,B2510-740000,IF(B2510&lt;2193000,1451000,IF(B2510&lt;2196000,1453000,IF(B2510&lt;2200000,1456000,IF(B2510&lt;3600000,ROUNDDOWN(B2510/4,-3)*2.8-80000,IF(B2510&lt;6600000,ROUNDDOWN(B2510/4,-3)*3.2-440000,IF(B2510&lt;8500000,ROUNDDOWN(B2510*0.9,0)-1100000,B2510-1950000)))))))),IF(B2510&lt;651000,0,IF(B2510&lt;1900000,B2510-650000,IF(B2510&lt;3600000,ROUNDDOWN(B2510/4,-3)*2.8-80000,IF(B2510&lt;6600000,ROUNDDOWN(B2510/4,-3)*3.2-440000,IF(B2510&lt;8500000,ROUNDDOWN(B2510*0.9,0)-1100000,B2510-1950000)))))),0)</f>
        <v/>
      </c>
      <c r="N2510" s="18">
        <f>IF(M2510&gt;23500000,NA(),IF(C2510&gt;=2026,IF(M2510&lt;=4890000,1040000,IF(M2510&lt;=6550000,670000,620000)),IF(M2510&lt;=1320000,950000,IF(M2510&lt;=3360000,880000,IF(M2510&lt;=4890000,680000,IF(M2510&lt;=6550000,630000,580000))))))</f>
        <v/>
      </c>
      <c r="O2510" s="18">
        <f>IF(F2510&lt;=0,IF(AND(D2510="はい",C2510&gt;=2026,C2510&lt;=2027),IF(E2510&lt;=0,0,IF(E2510&lt;=30000,E2510,IF(E2510&lt;=60000,ROUNDUP(E2510/2,0)+15000,IF(E2510&lt;=120000,ROUNDUP(E2510/4,0)+30000,60000)))),IF(E2510&lt;=0,0,IF(E2510&lt;=20000,E2510,IF(E2510&lt;=40000,ROUNDUP(E2510/2,0)+10000,IF(E2510&lt;=80000,ROUNDUP(E2510/4,0)+20000,40000))))),IF(E2510&lt;=0,IF(F2510&lt;=0,0,IF(F2510&lt;=25000,F2510,IF(F2510&lt;=50000,ROUNDUP(F2510/2,0)+12500,IF(F2510&lt;=100000,ROUNDUP(F2510/4,0)+25000,50000)))),MAX(IF(F2510&lt;=0,0,IF(F2510&lt;=25000,F2510,IF(F2510&lt;=50000,ROUNDUP(F2510/2,0)+12500,IF(F2510&lt;=100000,ROUNDUP(F2510/4,0)+25000,50000)))),MIN(IF(AND(D2510="はい",C2510&gt;=2026,C2510&lt;=2027),IF(E2510&lt;=0,0,IF(E2510&lt;=30000,E2510,IF(E2510&lt;=60000,ROUNDUP(E2510/2,0)+15000,IF(E2510&lt;=120000,ROUNDUP(E2510/4,0)+30000,60000)))),IF(E2510&lt;=0,0,IF(E2510&lt;=20000,E2510,IF(E2510&lt;=40000,ROUNDUP(E2510/2,0)+10000,IF(E2510&lt;=80000,ROUNDUP(E2510/4,0)+20000,40000)))))+IF(F2510&lt;=0,0,IF(F2510&lt;=25000,F2510,IF(F2510&lt;=50000,ROUNDUP(F2510/2,0)+12500,IF(F2510&lt;=100000,ROUNDUP(F2510/4,0)+25000,50000)))),IF(AND(D2510="はい",C2510&gt;=2026,C2510&lt;=2027),60000,40000)))))</f>
        <v/>
      </c>
      <c r="P2510" s="18">
        <f>IF(G2510&lt;=0,0,IF(G2510&lt;=20000,G2510,IF(G2510&lt;=40000,ROUNDUP(G2510/2,0)+10000,IF(G2510&lt;=80000,ROUNDUP(G2510/4,0)+20000,40000))))</f>
        <v/>
      </c>
      <c r="Q2510" s="18">
        <f>IF(I2510&lt;=0,IF(H2510&lt;=0,0,IF(H2510&lt;=20000,H2510,IF(H2510&lt;=40000,ROUNDUP(H2510/2,0)+10000,IF(H2510&lt;=80000,ROUNDUP(H2510/4,0)+20000,40000)))),IF(H2510&lt;=0,IF(I2510&lt;=0,0,IF(I2510&lt;=25000,I2510,IF(I2510&lt;=50000,ROUNDUP(I2510/2,0)+12500,IF(I2510&lt;=100000,ROUNDUP(I2510/4,0)+25000,50000)))),MAX(IF(I2510&lt;=0,0,IF(I2510&lt;=25000,I2510,IF(I2510&lt;=50000,ROUNDUP(I2510/2,0)+12500,IF(I2510&lt;=100000,ROUNDUP(I2510/4,0)+25000,50000)))),MIN(IF(H2510&lt;=0,0,IF(H2510&lt;=20000,H2510,IF(H2510&lt;=40000,ROUNDUP(H2510/2,0)+10000,IF(H2510&lt;=80000,ROUNDUP(H2510/4,0)+20000,40000))))+IF(I2510&lt;=0,0,IF(I2510&lt;=25000,I2510,IF(I2510&lt;=50000,ROUNDUP(I2510/2,0)+12500,IF(I2510&lt;=100000,ROUNDUP(I2510/4,0)+25000,50000)))),40000))))</f>
        <v/>
      </c>
      <c r="R2510" s="18">
        <f>MIN(120000,O2510+P2510+Q2510)</f>
        <v/>
      </c>
      <c r="S2510" s="18">
        <f>IF(F2510&lt;=0,IF(E2510&lt;=0,0,IF(E2510&lt;=12000,E2510,IF(E2510&lt;=32000,ROUNDUP(E2510/2,0)+6000,IF(E2510&lt;=56000,ROUNDUP(E2510/4,0)+14000,28000)))),IF(E2510&lt;=0,IF(F2510&lt;=0,0,IF(F2510&lt;=15000,F2510,IF(F2510&lt;=40000,ROUNDUP(F2510/2,0)+7500,IF(F2510&lt;=70000,ROUNDUP(F2510/4,0)+17500,35000)))),MAX(IF(F2510&lt;=0,0,IF(F2510&lt;=15000,F2510,IF(F2510&lt;=40000,ROUNDUP(F2510/2,0)+7500,IF(F2510&lt;=70000,ROUNDUP(F2510/4,0)+17500,35000)))),MIN(IF(E2510&lt;=0,0,IF(E2510&lt;=12000,E2510,IF(E2510&lt;=32000,ROUNDUP(E2510/2,0)+6000,IF(E2510&lt;=56000,ROUNDUP(E2510/4,0)+14000,28000))))+IF(F2510&lt;=0,0,IF(F2510&lt;=15000,F2510,IF(F2510&lt;=40000,ROUNDUP(F2510/2,0)+7500,IF(F2510&lt;=70000,ROUNDUP(F2510/4,0)+17500,35000)))),28000))))</f>
        <v/>
      </c>
      <c r="T2510" s="18">
        <f>IF(G2510&lt;=0,0,IF(G2510&lt;=12000,G2510,IF(G2510&lt;=32000,ROUNDUP(G2510/2,0)+6000,IF(G2510&lt;=56000,ROUNDUP(G2510/4,0)+14000,28000))))</f>
        <v/>
      </c>
      <c r="U2510" s="18">
        <f>IF(I2510&lt;=0,IF(H2510&lt;=0,0,IF(H2510&lt;=12000,H2510,IF(H2510&lt;=32000,ROUNDUP(H2510/2,0)+6000,IF(H2510&lt;=56000,ROUNDUP(H2510/4,0)+14000,28000)))),IF(H2510&lt;=0,IF(I2510&lt;=0,0,IF(I2510&lt;=15000,I2510,IF(I2510&lt;=40000,ROUNDUP(I2510/2,0)+7500,IF(I2510&lt;=70000,ROUNDUP(I2510/4,0)+17500,35000)))),MAX(IF(I2510&lt;=0,0,IF(I2510&lt;=15000,I2510,IF(I2510&lt;=40000,ROUNDUP(I2510/2,0)+7500,IF(I2510&lt;=70000,ROUNDUP(I2510/4,0)+17500,35000)))),MIN(IF(H2510&lt;=0,0,IF(H2510&lt;=12000,H2510,IF(H2510&lt;=32000,ROUNDUP(H2510/2,0)+6000,IF(H2510&lt;=56000,ROUNDUP(H2510/4,0)+14000,28000))))+IF(I2510&lt;=0,0,IF(I2510&lt;=15000,I2510,IF(I2510&lt;=40000,ROUNDUP(I2510/2,0)+7500,IF(I2510&lt;=70000,ROUNDUP(I2510/4,0)+17500,35000)))),28000))))</f>
        <v/>
      </c>
      <c r="V2510" s="18">
        <f>MIN(70000,S2510+T2510+U2510)</f>
        <v/>
      </c>
      <c r="W2510" s="18">
        <f>MAX(0,ROUNDDOWN(M2510-J2510-N2510-K2510-0,-3))</f>
        <v/>
      </c>
      <c r="X2510" s="18">
        <f>MAX(0,ROUNDDOWN(M2510-J2510-N2510-K2510-R2510,-3))</f>
        <v/>
      </c>
      <c r="Y2510" s="18">
        <f>IF(W2510&lt;=0,0,ROUNDDOWN((W2510*LOOKUP(W2510,{0,1950001,3300001,6950001,9000001,18000001,40000001},{0.05,0.1,0.2,0.23,0.33,0.4,0.45})-LOOKUP(W2510,{0,1950001,3300001,6950001,9000001,18000001,40000001},{0,97500,427500,636000,1536000,2796000,4796000}))*1.021,-2))</f>
        <v/>
      </c>
      <c r="Z2510" s="18">
        <f>IF(X2510&lt;=0,0,ROUNDDOWN((X2510*LOOKUP(X2510,{0,1950001,3300001,6950001,9000001,18000001,40000001},{0.05,0.1,0.2,0.23,0.33,0.4,0.45})-LOOKUP(X2510,{0,1950001,3300001,6950001,9000001,18000001,40000001},{0,97500,427500,636000,1536000,2796000,4796000}))*1.021,-2))</f>
        <v/>
      </c>
      <c r="AA2510" s="18">
        <f>MAX(0,ROUNDDOWN(M2510-J2510-430000-L2510-0,-3))</f>
        <v/>
      </c>
      <c r="AB2510" s="18">
        <f>MAX(0,ROUNDDOWN(M2510-J2510-430000-L2510-V2510,-3))</f>
        <v/>
      </c>
      <c r="AC2510" s="18">
        <f>IF(M2510&lt;=450000,0,MAX(0,ROUNDDOWN(AA2510*0.06-MIN(50000,AA2510)*0.03,-2))+MAX(0,ROUNDDOWN(AA2510*0.04-MIN(50000,AA2510)*0.02,-2)))</f>
        <v/>
      </c>
      <c r="AD2510" s="18">
        <f>IF(M2510&lt;=450000,0,MAX(0,ROUNDDOWN(AB2510*0.06-MIN(50000,AB2510)*0.03,-2))+MAX(0,ROUNDDOWN(AB2510*0.04-MIN(50000,AB2510)*0.02,-2)))</f>
        <v/>
      </c>
      <c r="AE2510" s="18">
        <f>Y2510-Z2510</f>
        <v/>
      </c>
      <c r="AF2510" s="18">
        <f>AC2510-AD2510</f>
        <v/>
      </c>
      <c r="AG2510" s="18">
        <f>AE2510+AF2510</f>
        <v/>
      </c>
      <c r="AH2510" s="20">
        <f>IF(W2510&lt;=0,0,LOOKUP(W2510,{0,1950001,3300001,6950001,9000001,18000001,40000001},{0.05,0.1,0.2,0.23,0.33,0.4,0.45}))</f>
        <v/>
      </c>
    </row>
    <row r="2511">
      <c r="A2511" t="inlineStr">
        <is>
          <t>1万円刻み 3区分8万円ずつ</t>
        </is>
      </c>
      <c r="B2511" s="18">
        <f>'4_1万円刻み'!$A$811</f>
        <v/>
      </c>
      <c r="C2511" s="19" t="n">
        <v>2026</v>
      </c>
      <c r="D2511" t="inlineStr">
        <is>
          <t>いいえ</t>
        </is>
      </c>
      <c r="E2511" s="18" t="n">
        <v>80000</v>
      </c>
      <c r="F2511" s="18" t="n">
        <v>0</v>
      </c>
      <c r="G2511" s="18" t="n">
        <v>80000</v>
      </c>
      <c r="H2511" s="18" t="n">
        <v>80000</v>
      </c>
      <c r="I2511" s="18" t="n">
        <v>0</v>
      </c>
      <c r="J2511" s="18">
        <f>ROUND(MIN(B2511/12,650000)*12*0.0915+MIN(B2511/12,1390000)*12*(0.0504+0)+B2511*0.005,0)</f>
        <v/>
      </c>
      <c r="K2511" s="18" t="n">
        <v>0</v>
      </c>
      <c r="L2511" s="18" t="n">
        <v>0</v>
      </c>
      <c r="M2511" s="18">
        <f>ROUND(IF(C2511&gt;=2026,IF(B2511&lt;741000,0,IF(B2511&lt;2191000,B2511-740000,IF(B2511&lt;2193000,1451000,IF(B2511&lt;2196000,1453000,IF(B2511&lt;2200000,1456000,IF(B2511&lt;3600000,ROUNDDOWN(B2511/4,-3)*2.8-80000,IF(B2511&lt;6600000,ROUNDDOWN(B2511/4,-3)*3.2-440000,IF(B2511&lt;8500000,ROUNDDOWN(B2511*0.9,0)-1100000,B2511-1950000)))))))),IF(B2511&lt;651000,0,IF(B2511&lt;1900000,B2511-650000,IF(B2511&lt;3600000,ROUNDDOWN(B2511/4,-3)*2.8-80000,IF(B2511&lt;6600000,ROUNDDOWN(B2511/4,-3)*3.2-440000,IF(B2511&lt;8500000,ROUNDDOWN(B2511*0.9,0)-1100000,B2511-1950000)))))),0)</f>
        <v/>
      </c>
      <c r="N2511" s="18">
        <f>IF(M2511&gt;23500000,NA(),IF(C2511&gt;=2026,IF(M2511&lt;=4890000,1040000,IF(M2511&lt;=6550000,670000,620000)),IF(M2511&lt;=1320000,950000,IF(M2511&lt;=3360000,880000,IF(M2511&lt;=4890000,680000,IF(M2511&lt;=6550000,630000,580000))))))</f>
        <v/>
      </c>
      <c r="O2511" s="18">
        <f>IF(F2511&lt;=0,IF(AND(D2511="はい",C2511&gt;=2026,C2511&lt;=2027),IF(E2511&lt;=0,0,IF(E2511&lt;=30000,E2511,IF(E2511&lt;=60000,ROUNDUP(E2511/2,0)+15000,IF(E2511&lt;=120000,ROUNDUP(E2511/4,0)+30000,60000)))),IF(E2511&lt;=0,0,IF(E2511&lt;=20000,E2511,IF(E2511&lt;=40000,ROUNDUP(E2511/2,0)+10000,IF(E2511&lt;=80000,ROUNDUP(E2511/4,0)+20000,40000))))),IF(E2511&lt;=0,IF(F2511&lt;=0,0,IF(F2511&lt;=25000,F2511,IF(F2511&lt;=50000,ROUNDUP(F2511/2,0)+12500,IF(F2511&lt;=100000,ROUNDUP(F2511/4,0)+25000,50000)))),MAX(IF(F2511&lt;=0,0,IF(F2511&lt;=25000,F2511,IF(F2511&lt;=50000,ROUNDUP(F2511/2,0)+12500,IF(F2511&lt;=100000,ROUNDUP(F2511/4,0)+25000,50000)))),MIN(IF(AND(D2511="はい",C2511&gt;=2026,C2511&lt;=2027),IF(E2511&lt;=0,0,IF(E2511&lt;=30000,E2511,IF(E2511&lt;=60000,ROUNDUP(E2511/2,0)+15000,IF(E2511&lt;=120000,ROUNDUP(E2511/4,0)+30000,60000)))),IF(E2511&lt;=0,0,IF(E2511&lt;=20000,E2511,IF(E2511&lt;=40000,ROUNDUP(E2511/2,0)+10000,IF(E2511&lt;=80000,ROUNDUP(E2511/4,0)+20000,40000)))))+IF(F2511&lt;=0,0,IF(F2511&lt;=25000,F2511,IF(F2511&lt;=50000,ROUNDUP(F2511/2,0)+12500,IF(F2511&lt;=100000,ROUNDUP(F2511/4,0)+25000,50000)))),IF(AND(D2511="はい",C2511&gt;=2026,C2511&lt;=2027),60000,40000)))))</f>
        <v/>
      </c>
      <c r="P2511" s="18">
        <f>IF(G2511&lt;=0,0,IF(G2511&lt;=20000,G2511,IF(G2511&lt;=40000,ROUNDUP(G2511/2,0)+10000,IF(G2511&lt;=80000,ROUNDUP(G2511/4,0)+20000,40000))))</f>
        <v/>
      </c>
      <c r="Q2511" s="18">
        <f>IF(I2511&lt;=0,IF(H2511&lt;=0,0,IF(H2511&lt;=20000,H2511,IF(H2511&lt;=40000,ROUNDUP(H2511/2,0)+10000,IF(H2511&lt;=80000,ROUNDUP(H2511/4,0)+20000,40000)))),IF(H2511&lt;=0,IF(I2511&lt;=0,0,IF(I2511&lt;=25000,I2511,IF(I2511&lt;=50000,ROUNDUP(I2511/2,0)+12500,IF(I2511&lt;=100000,ROUNDUP(I2511/4,0)+25000,50000)))),MAX(IF(I2511&lt;=0,0,IF(I2511&lt;=25000,I2511,IF(I2511&lt;=50000,ROUNDUP(I2511/2,0)+12500,IF(I2511&lt;=100000,ROUNDUP(I2511/4,0)+25000,50000)))),MIN(IF(H2511&lt;=0,0,IF(H2511&lt;=20000,H2511,IF(H2511&lt;=40000,ROUNDUP(H2511/2,0)+10000,IF(H2511&lt;=80000,ROUNDUP(H2511/4,0)+20000,40000))))+IF(I2511&lt;=0,0,IF(I2511&lt;=25000,I2511,IF(I2511&lt;=50000,ROUNDUP(I2511/2,0)+12500,IF(I2511&lt;=100000,ROUNDUP(I2511/4,0)+25000,50000)))),40000))))</f>
        <v/>
      </c>
      <c r="R2511" s="18">
        <f>MIN(120000,O2511+P2511+Q2511)</f>
        <v/>
      </c>
      <c r="S2511" s="18">
        <f>IF(F2511&lt;=0,IF(E2511&lt;=0,0,IF(E2511&lt;=12000,E2511,IF(E2511&lt;=32000,ROUNDUP(E2511/2,0)+6000,IF(E2511&lt;=56000,ROUNDUP(E2511/4,0)+14000,28000)))),IF(E2511&lt;=0,IF(F2511&lt;=0,0,IF(F2511&lt;=15000,F2511,IF(F2511&lt;=40000,ROUNDUP(F2511/2,0)+7500,IF(F2511&lt;=70000,ROUNDUP(F2511/4,0)+17500,35000)))),MAX(IF(F2511&lt;=0,0,IF(F2511&lt;=15000,F2511,IF(F2511&lt;=40000,ROUNDUP(F2511/2,0)+7500,IF(F2511&lt;=70000,ROUNDUP(F2511/4,0)+17500,35000)))),MIN(IF(E2511&lt;=0,0,IF(E2511&lt;=12000,E2511,IF(E2511&lt;=32000,ROUNDUP(E2511/2,0)+6000,IF(E2511&lt;=56000,ROUNDUP(E2511/4,0)+14000,28000))))+IF(F2511&lt;=0,0,IF(F2511&lt;=15000,F2511,IF(F2511&lt;=40000,ROUNDUP(F2511/2,0)+7500,IF(F2511&lt;=70000,ROUNDUP(F2511/4,0)+17500,35000)))),28000))))</f>
        <v/>
      </c>
      <c r="T2511" s="18">
        <f>IF(G2511&lt;=0,0,IF(G2511&lt;=12000,G2511,IF(G2511&lt;=32000,ROUNDUP(G2511/2,0)+6000,IF(G2511&lt;=56000,ROUNDUP(G2511/4,0)+14000,28000))))</f>
        <v/>
      </c>
      <c r="U2511" s="18">
        <f>IF(I2511&lt;=0,IF(H2511&lt;=0,0,IF(H2511&lt;=12000,H2511,IF(H2511&lt;=32000,ROUNDUP(H2511/2,0)+6000,IF(H2511&lt;=56000,ROUNDUP(H2511/4,0)+14000,28000)))),IF(H2511&lt;=0,IF(I2511&lt;=0,0,IF(I2511&lt;=15000,I2511,IF(I2511&lt;=40000,ROUNDUP(I2511/2,0)+7500,IF(I2511&lt;=70000,ROUNDUP(I2511/4,0)+17500,35000)))),MAX(IF(I2511&lt;=0,0,IF(I2511&lt;=15000,I2511,IF(I2511&lt;=40000,ROUNDUP(I2511/2,0)+7500,IF(I2511&lt;=70000,ROUNDUP(I2511/4,0)+17500,35000)))),MIN(IF(H2511&lt;=0,0,IF(H2511&lt;=12000,H2511,IF(H2511&lt;=32000,ROUNDUP(H2511/2,0)+6000,IF(H2511&lt;=56000,ROUNDUP(H2511/4,0)+14000,28000))))+IF(I2511&lt;=0,0,IF(I2511&lt;=15000,I2511,IF(I2511&lt;=40000,ROUNDUP(I2511/2,0)+7500,IF(I2511&lt;=70000,ROUNDUP(I2511/4,0)+17500,35000)))),28000))))</f>
        <v/>
      </c>
      <c r="V2511" s="18">
        <f>MIN(70000,S2511+T2511+U2511)</f>
        <v/>
      </c>
      <c r="W2511" s="18">
        <f>MAX(0,ROUNDDOWN(M2511-J2511-N2511-K2511-0,-3))</f>
        <v/>
      </c>
      <c r="X2511" s="18">
        <f>MAX(0,ROUNDDOWN(M2511-J2511-N2511-K2511-R2511,-3))</f>
        <v/>
      </c>
      <c r="Y2511" s="18">
        <f>IF(W2511&lt;=0,0,ROUNDDOWN((W2511*LOOKUP(W2511,{0,1950001,3300001,6950001,9000001,18000001,40000001},{0.05,0.1,0.2,0.23,0.33,0.4,0.45})-LOOKUP(W2511,{0,1950001,3300001,6950001,9000001,18000001,40000001},{0,97500,427500,636000,1536000,2796000,4796000}))*1.021,-2))</f>
        <v/>
      </c>
      <c r="Z2511" s="18">
        <f>IF(X2511&lt;=0,0,ROUNDDOWN((X2511*LOOKUP(X2511,{0,1950001,3300001,6950001,9000001,18000001,40000001},{0.05,0.1,0.2,0.23,0.33,0.4,0.45})-LOOKUP(X2511,{0,1950001,3300001,6950001,9000001,18000001,40000001},{0,97500,427500,636000,1536000,2796000,4796000}))*1.021,-2))</f>
        <v/>
      </c>
      <c r="AA2511" s="18">
        <f>MAX(0,ROUNDDOWN(M2511-J2511-430000-L2511-0,-3))</f>
        <v/>
      </c>
      <c r="AB2511" s="18">
        <f>MAX(0,ROUNDDOWN(M2511-J2511-430000-L2511-V2511,-3))</f>
        <v/>
      </c>
      <c r="AC2511" s="18">
        <f>IF(M2511&lt;=450000,0,MAX(0,ROUNDDOWN(AA2511*0.06-MIN(50000,AA2511)*0.03,-2))+MAX(0,ROUNDDOWN(AA2511*0.04-MIN(50000,AA2511)*0.02,-2)))</f>
        <v/>
      </c>
      <c r="AD2511" s="18">
        <f>IF(M2511&lt;=450000,0,MAX(0,ROUNDDOWN(AB2511*0.06-MIN(50000,AB2511)*0.03,-2))+MAX(0,ROUNDDOWN(AB2511*0.04-MIN(50000,AB2511)*0.02,-2)))</f>
        <v/>
      </c>
      <c r="AE2511" s="18">
        <f>Y2511-Z2511</f>
        <v/>
      </c>
      <c r="AF2511" s="18">
        <f>AC2511-AD2511</f>
        <v/>
      </c>
      <c r="AG2511" s="18">
        <f>AE2511+AF2511</f>
        <v/>
      </c>
      <c r="AH2511" s="20">
        <f>IF(W2511&lt;=0,0,LOOKUP(W2511,{0,1950001,3300001,6950001,9000001,18000001,40000001},{0.05,0.1,0.2,0.23,0.33,0.4,0.45}))</f>
        <v/>
      </c>
    </row>
    <row r="2512">
      <c r="A2512" t="inlineStr">
        <is>
          <t>1万円刻み 一般8万円</t>
        </is>
      </c>
      <c r="B2512" s="18">
        <f>'4_1万円刻み'!$A$811</f>
        <v/>
      </c>
      <c r="C2512" s="19" t="n">
        <v>2026</v>
      </c>
      <c r="D2512" t="inlineStr">
        <is>
          <t>いいえ</t>
        </is>
      </c>
      <c r="E2512" s="18" t="n">
        <v>80000</v>
      </c>
      <c r="F2512" s="18" t="n">
        <v>0</v>
      </c>
      <c r="G2512" s="18" t="n">
        <v>0</v>
      </c>
      <c r="H2512" s="18" t="n">
        <v>0</v>
      </c>
      <c r="I2512" s="18" t="n">
        <v>0</v>
      </c>
      <c r="J2512" s="18">
        <f>ROUND(MIN(B2512/12,650000)*12*0.0915+MIN(B2512/12,1390000)*12*(0.0504+0)+B2512*0.005,0)</f>
        <v/>
      </c>
      <c r="K2512" s="18" t="n">
        <v>0</v>
      </c>
      <c r="L2512" s="18" t="n">
        <v>0</v>
      </c>
      <c r="M2512" s="18">
        <f>ROUND(IF(C2512&gt;=2026,IF(B2512&lt;741000,0,IF(B2512&lt;2191000,B2512-740000,IF(B2512&lt;2193000,1451000,IF(B2512&lt;2196000,1453000,IF(B2512&lt;2200000,1456000,IF(B2512&lt;3600000,ROUNDDOWN(B2512/4,-3)*2.8-80000,IF(B2512&lt;6600000,ROUNDDOWN(B2512/4,-3)*3.2-440000,IF(B2512&lt;8500000,ROUNDDOWN(B2512*0.9,0)-1100000,B2512-1950000)))))))),IF(B2512&lt;651000,0,IF(B2512&lt;1900000,B2512-650000,IF(B2512&lt;3600000,ROUNDDOWN(B2512/4,-3)*2.8-80000,IF(B2512&lt;6600000,ROUNDDOWN(B2512/4,-3)*3.2-440000,IF(B2512&lt;8500000,ROUNDDOWN(B2512*0.9,0)-1100000,B2512-1950000)))))),0)</f>
        <v/>
      </c>
      <c r="N2512" s="18">
        <f>IF(M2512&gt;23500000,NA(),IF(C2512&gt;=2026,IF(M2512&lt;=4890000,1040000,IF(M2512&lt;=6550000,670000,620000)),IF(M2512&lt;=1320000,950000,IF(M2512&lt;=3360000,880000,IF(M2512&lt;=4890000,680000,IF(M2512&lt;=6550000,630000,580000))))))</f>
        <v/>
      </c>
      <c r="O2512" s="18">
        <f>IF(F2512&lt;=0,IF(AND(D2512="はい",C2512&gt;=2026,C2512&lt;=2027),IF(E2512&lt;=0,0,IF(E2512&lt;=30000,E2512,IF(E2512&lt;=60000,ROUNDUP(E2512/2,0)+15000,IF(E2512&lt;=120000,ROUNDUP(E2512/4,0)+30000,60000)))),IF(E2512&lt;=0,0,IF(E2512&lt;=20000,E2512,IF(E2512&lt;=40000,ROUNDUP(E2512/2,0)+10000,IF(E2512&lt;=80000,ROUNDUP(E2512/4,0)+20000,40000))))),IF(E2512&lt;=0,IF(F2512&lt;=0,0,IF(F2512&lt;=25000,F2512,IF(F2512&lt;=50000,ROUNDUP(F2512/2,0)+12500,IF(F2512&lt;=100000,ROUNDUP(F2512/4,0)+25000,50000)))),MAX(IF(F2512&lt;=0,0,IF(F2512&lt;=25000,F2512,IF(F2512&lt;=50000,ROUNDUP(F2512/2,0)+12500,IF(F2512&lt;=100000,ROUNDUP(F2512/4,0)+25000,50000)))),MIN(IF(AND(D2512="はい",C2512&gt;=2026,C2512&lt;=2027),IF(E2512&lt;=0,0,IF(E2512&lt;=30000,E2512,IF(E2512&lt;=60000,ROUNDUP(E2512/2,0)+15000,IF(E2512&lt;=120000,ROUNDUP(E2512/4,0)+30000,60000)))),IF(E2512&lt;=0,0,IF(E2512&lt;=20000,E2512,IF(E2512&lt;=40000,ROUNDUP(E2512/2,0)+10000,IF(E2512&lt;=80000,ROUNDUP(E2512/4,0)+20000,40000)))))+IF(F2512&lt;=0,0,IF(F2512&lt;=25000,F2512,IF(F2512&lt;=50000,ROUNDUP(F2512/2,0)+12500,IF(F2512&lt;=100000,ROUNDUP(F2512/4,0)+25000,50000)))),IF(AND(D2512="はい",C2512&gt;=2026,C2512&lt;=2027),60000,40000)))))</f>
        <v/>
      </c>
      <c r="P2512" s="18">
        <f>IF(G2512&lt;=0,0,IF(G2512&lt;=20000,G2512,IF(G2512&lt;=40000,ROUNDUP(G2512/2,0)+10000,IF(G2512&lt;=80000,ROUNDUP(G2512/4,0)+20000,40000))))</f>
        <v/>
      </c>
      <c r="Q2512" s="18">
        <f>IF(I2512&lt;=0,IF(H2512&lt;=0,0,IF(H2512&lt;=20000,H2512,IF(H2512&lt;=40000,ROUNDUP(H2512/2,0)+10000,IF(H2512&lt;=80000,ROUNDUP(H2512/4,0)+20000,40000)))),IF(H2512&lt;=0,IF(I2512&lt;=0,0,IF(I2512&lt;=25000,I2512,IF(I2512&lt;=50000,ROUNDUP(I2512/2,0)+12500,IF(I2512&lt;=100000,ROUNDUP(I2512/4,0)+25000,50000)))),MAX(IF(I2512&lt;=0,0,IF(I2512&lt;=25000,I2512,IF(I2512&lt;=50000,ROUNDUP(I2512/2,0)+12500,IF(I2512&lt;=100000,ROUNDUP(I2512/4,0)+25000,50000)))),MIN(IF(H2512&lt;=0,0,IF(H2512&lt;=20000,H2512,IF(H2512&lt;=40000,ROUNDUP(H2512/2,0)+10000,IF(H2512&lt;=80000,ROUNDUP(H2512/4,0)+20000,40000))))+IF(I2512&lt;=0,0,IF(I2512&lt;=25000,I2512,IF(I2512&lt;=50000,ROUNDUP(I2512/2,0)+12500,IF(I2512&lt;=100000,ROUNDUP(I2512/4,0)+25000,50000)))),40000))))</f>
        <v/>
      </c>
      <c r="R2512" s="18">
        <f>MIN(120000,O2512+P2512+Q2512)</f>
        <v/>
      </c>
      <c r="S2512" s="18">
        <f>IF(F2512&lt;=0,IF(E2512&lt;=0,0,IF(E2512&lt;=12000,E2512,IF(E2512&lt;=32000,ROUNDUP(E2512/2,0)+6000,IF(E2512&lt;=56000,ROUNDUP(E2512/4,0)+14000,28000)))),IF(E2512&lt;=0,IF(F2512&lt;=0,0,IF(F2512&lt;=15000,F2512,IF(F2512&lt;=40000,ROUNDUP(F2512/2,0)+7500,IF(F2512&lt;=70000,ROUNDUP(F2512/4,0)+17500,35000)))),MAX(IF(F2512&lt;=0,0,IF(F2512&lt;=15000,F2512,IF(F2512&lt;=40000,ROUNDUP(F2512/2,0)+7500,IF(F2512&lt;=70000,ROUNDUP(F2512/4,0)+17500,35000)))),MIN(IF(E2512&lt;=0,0,IF(E2512&lt;=12000,E2512,IF(E2512&lt;=32000,ROUNDUP(E2512/2,0)+6000,IF(E2512&lt;=56000,ROUNDUP(E2512/4,0)+14000,28000))))+IF(F2512&lt;=0,0,IF(F2512&lt;=15000,F2512,IF(F2512&lt;=40000,ROUNDUP(F2512/2,0)+7500,IF(F2512&lt;=70000,ROUNDUP(F2512/4,0)+17500,35000)))),28000))))</f>
        <v/>
      </c>
      <c r="T2512" s="18">
        <f>IF(G2512&lt;=0,0,IF(G2512&lt;=12000,G2512,IF(G2512&lt;=32000,ROUNDUP(G2512/2,0)+6000,IF(G2512&lt;=56000,ROUNDUP(G2512/4,0)+14000,28000))))</f>
        <v/>
      </c>
      <c r="U2512" s="18">
        <f>IF(I2512&lt;=0,IF(H2512&lt;=0,0,IF(H2512&lt;=12000,H2512,IF(H2512&lt;=32000,ROUNDUP(H2512/2,0)+6000,IF(H2512&lt;=56000,ROUNDUP(H2512/4,0)+14000,28000)))),IF(H2512&lt;=0,IF(I2512&lt;=0,0,IF(I2512&lt;=15000,I2512,IF(I2512&lt;=40000,ROUNDUP(I2512/2,0)+7500,IF(I2512&lt;=70000,ROUNDUP(I2512/4,0)+17500,35000)))),MAX(IF(I2512&lt;=0,0,IF(I2512&lt;=15000,I2512,IF(I2512&lt;=40000,ROUNDUP(I2512/2,0)+7500,IF(I2512&lt;=70000,ROUNDUP(I2512/4,0)+17500,35000)))),MIN(IF(H2512&lt;=0,0,IF(H2512&lt;=12000,H2512,IF(H2512&lt;=32000,ROUNDUP(H2512/2,0)+6000,IF(H2512&lt;=56000,ROUNDUP(H2512/4,0)+14000,28000))))+IF(I2512&lt;=0,0,IF(I2512&lt;=15000,I2512,IF(I2512&lt;=40000,ROUNDUP(I2512/2,0)+7500,IF(I2512&lt;=70000,ROUNDUP(I2512/4,0)+17500,35000)))),28000))))</f>
        <v/>
      </c>
      <c r="V2512" s="18">
        <f>MIN(70000,S2512+T2512+U2512)</f>
        <v/>
      </c>
      <c r="W2512" s="18">
        <f>MAX(0,ROUNDDOWN(M2512-J2512-N2512-K2512-0,-3))</f>
        <v/>
      </c>
      <c r="X2512" s="18">
        <f>MAX(0,ROUNDDOWN(M2512-J2512-N2512-K2512-R2512,-3))</f>
        <v/>
      </c>
      <c r="Y2512" s="18">
        <f>IF(W2512&lt;=0,0,ROUNDDOWN((W2512*LOOKUP(W2512,{0,1950001,3300001,6950001,9000001,18000001,40000001},{0.05,0.1,0.2,0.23,0.33,0.4,0.45})-LOOKUP(W2512,{0,1950001,3300001,6950001,9000001,18000001,40000001},{0,97500,427500,636000,1536000,2796000,4796000}))*1.021,-2))</f>
        <v/>
      </c>
      <c r="Z2512" s="18">
        <f>IF(X2512&lt;=0,0,ROUNDDOWN((X2512*LOOKUP(X2512,{0,1950001,3300001,6950001,9000001,18000001,40000001},{0.05,0.1,0.2,0.23,0.33,0.4,0.45})-LOOKUP(X2512,{0,1950001,3300001,6950001,9000001,18000001,40000001},{0,97500,427500,636000,1536000,2796000,4796000}))*1.021,-2))</f>
        <v/>
      </c>
      <c r="AA2512" s="18">
        <f>MAX(0,ROUNDDOWN(M2512-J2512-430000-L2512-0,-3))</f>
        <v/>
      </c>
      <c r="AB2512" s="18">
        <f>MAX(0,ROUNDDOWN(M2512-J2512-430000-L2512-V2512,-3))</f>
        <v/>
      </c>
      <c r="AC2512" s="18">
        <f>IF(M2512&lt;=450000,0,MAX(0,ROUNDDOWN(AA2512*0.06-MIN(50000,AA2512)*0.03,-2))+MAX(0,ROUNDDOWN(AA2512*0.04-MIN(50000,AA2512)*0.02,-2)))</f>
        <v/>
      </c>
      <c r="AD2512" s="18">
        <f>IF(M2512&lt;=450000,0,MAX(0,ROUNDDOWN(AB2512*0.06-MIN(50000,AB2512)*0.03,-2))+MAX(0,ROUNDDOWN(AB2512*0.04-MIN(50000,AB2512)*0.02,-2)))</f>
        <v/>
      </c>
      <c r="AE2512" s="18">
        <f>Y2512-Z2512</f>
        <v/>
      </c>
      <c r="AF2512" s="18">
        <f>AC2512-AD2512</f>
        <v/>
      </c>
      <c r="AG2512" s="18">
        <f>AE2512+AF2512</f>
        <v/>
      </c>
      <c r="AH2512" s="20">
        <f>IF(W2512&lt;=0,0,LOOKUP(W2512,{0,1950001,3300001,6950001,9000001,18000001,40000001},{0.05,0.1,0.2,0.23,0.33,0.4,0.45}))</f>
        <v/>
      </c>
    </row>
    <row r="2513">
      <c r="A2513" t="inlineStr">
        <is>
          <t>1万円刻み 特例あり一般12万円</t>
        </is>
      </c>
      <c r="B2513" s="18">
        <f>'4_1万円刻み'!$A$811</f>
        <v/>
      </c>
      <c r="C2513" s="19" t="n">
        <v>2026</v>
      </c>
      <c r="D2513" t="inlineStr">
        <is>
          <t>はい</t>
        </is>
      </c>
      <c r="E2513" s="18" t="n">
        <v>120000</v>
      </c>
      <c r="F2513" s="18" t="n">
        <v>0</v>
      </c>
      <c r="G2513" s="18" t="n">
        <v>0</v>
      </c>
      <c r="H2513" s="18" t="n">
        <v>0</v>
      </c>
      <c r="I2513" s="18" t="n">
        <v>0</v>
      </c>
      <c r="J2513" s="18">
        <f>ROUND(MIN(B2513/12,650000)*12*0.0915+MIN(B2513/12,1390000)*12*(0.0504+0)+B2513*0.005,0)</f>
        <v/>
      </c>
      <c r="K2513" s="18" t="n">
        <v>0</v>
      </c>
      <c r="L2513" s="18" t="n">
        <v>0</v>
      </c>
      <c r="M2513" s="18">
        <f>ROUND(IF(C2513&gt;=2026,IF(B2513&lt;741000,0,IF(B2513&lt;2191000,B2513-740000,IF(B2513&lt;2193000,1451000,IF(B2513&lt;2196000,1453000,IF(B2513&lt;2200000,1456000,IF(B2513&lt;3600000,ROUNDDOWN(B2513/4,-3)*2.8-80000,IF(B2513&lt;6600000,ROUNDDOWN(B2513/4,-3)*3.2-440000,IF(B2513&lt;8500000,ROUNDDOWN(B2513*0.9,0)-1100000,B2513-1950000)))))))),IF(B2513&lt;651000,0,IF(B2513&lt;1900000,B2513-650000,IF(B2513&lt;3600000,ROUNDDOWN(B2513/4,-3)*2.8-80000,IF(B2513&lt;6600000,ROUNDDOWN(B2513/4,-3)*3.2-440000,IF(B2513&lt;8500000,ROUNDDOWN(B2513*0.9,0)-1100000,B2513-1950000)))))),0)</f>
        <v/>
      </c>
      <c r="N2513" s="18">
        <f>IF(M2513&gt;23500000,NA(),IF(C2513&gt;=2026,IF(M2513&lt;=4890000,1040000,IF(M2513&lt;=6550000,670000,620000)),IF(M2513&lt;=1320000,950000,IF(M2513&lt;=3360000,880000,IF(M2513&lt;=4890000,680000,IF(M2513&lt;=6550000,630000,580000))))))</f>
        <v/>
      </c>
      <c r="O2513" s="18">
        <f>IF(F2513&lt;=0,IF(AND(D2513="はい",C2513&gt;=2026,C2513&lt;=2027),IF(E2513&lt;=0,0,IF(E2513&lt;=30000,E2513,IF(E2513&lt;=60000,ROUNDUP(E2513/2,0)+15000,IF(E2513&lt;=120000,ROUNDUP(E2513/4,0)+30000,60000)))),IF(E2513&lt;=0,0,IF(E2513&lt;=20000,E2513,IF(E2513&lt;=40000,ROUNDUP(E2513/2,0)+10000,IF(E2513&lt;=80000,ROUNDUP(E2513/4,0)+20000,40000))))),IF(E2513&lt;=0,IF(F2513&lt;=0,0,IF(F2513&lt;=25000,F2513,IF(F2513&lt;=50000,ROUNDUP(F2513/2,0)+12500,IF(F2513&lt;=100000,ROUNDUP(F2513/4,0)+25000,50000)))),MAX(IF(F2513&lt;=0,0,IF(F2513&lt;=25000,F2513,IF(F2513&lt;=50000,ROUNDUP(F2513/2,0)+12500,IF(F2513&lt;=100000,ROUNDUP(F2513/4,0)+25000,50000)))),MIN(IF(AND(D2513="はい",C2513&gt;=2026,C2513&lt;=2027),IF(E2513&lt;=0,0,IF(E2513&lt;=30000,E2513,IF(E2513&lt;=60000,ROUNDUP(E2513/2,0)+15000,IF(E2513&lt;=120000,ROUNDUP(E2513/4,0)+30000,60000)))),IF(E2513&lt;=0,0,IF(E2513&lt;=20000,E2513,IF(E2513&lt;=40000,ROUNDUP(E2513/2,0)+10000,IF(E2513&lt;=80000,ROUNDUP(E2513/4,0)+20000,40000)))))+IF(F2513&lt;=0,0,IF(F2513&lt;=25000,F2513,IF(F2513&lt;=50000,ROUNDUP(F2513/2,0)+12500,IF(F2513&lt;=100000,ROUNDUP(F2513/4,0)+25000,50000)))),IF(AND(D2513="はい",C2513&gt;=2026,C2513&lt;=2027),60000,40000)))))</f>
        <v/>
      </c>
      <c r="P2513" s="18">
        <f>IF(G2513&lt;=0,0,IF(G2513&lt;=20000,G2513,IF(G2513&lt;=40000,ROUNDUP(G2513/2,0)+10000,IF(G2513&lt;=80000,ROUNDUP(G2513/4,0)+20000,40000))))</f>
        <v/>
      </c>
      <c r="Q2513" s="18">
        <f>IF(I2513&lt;=0,IF(H2513&lt;=0,0,IF(H2513&lt;=20000,H2513,IF(H2513&lt;=40000,ROUNDUP(H2513/2,0)+10000,IF(H2513&lt;=80000,ROUNDUP(H2513/4,0)+20000,40000)))),IF(H2513&lt;=0,IF(I2513&lt;=0,0,IF(I2513&lt;=25000,I2513,IF(I2513&lt;=50000,ROUNDUP(I2513/2,0)+12500,IF(I2513&lt;=100000,ROUNDUP(I2513/4,0)+25000,50000)))),MAX(IF(I2513&lt;=0,0,IF(I2513&lt;=25000,I2513,IF(I2513&lt;=50000,ROUNDUP(I2513/2,0)+12500,IF(I2513&lt;=100000,ROUNDUP(I2513/4,0)+25000,50000)))),MIN(IF(H2513&lt;=0,0,IF(H2513&lt;=20000,H2513,IF(H2513&lt;=40000,ROUNDUP(H2513/2,0)+10000,IF(H2513&lt;=80000,ROUNDUP(H2513/4,0)+20000,40000))))+IF(I2513&lt;=0,0,IF(I2513&lt;=25000,I2513,IF(I2513&lt;=50000,ROUNDUP(I2513/2,0)+12500,IF(I2513&lt;=100000,ROUNDUP(I2513/4,0)+25000,50000)))),40000))))</f>
        <v/>
      </c>
      <c r="R2513" s="18">
        <f>MIN(120000,O2513+P2513+Q2513)</f>
        <v/>
      </c>
      <c r="S2513" s="18">
        <f>IF(F2513&lt;=0,IF(E2513&lt;=0,0,IF(E2513&lt;=12000,E2513,IF(E2513&lt;=32000,ROUNDUP(E2513/2,0)+6000,IF(E2513&lt;=56000,ROUNDUP(E2513/4,0)+14000,28000)))),IF(E2513&lt;=0,IF(F2513&lt;=0,0,IF(F2513&lt;=15000,F2513,IF(F2513&lt;=40000,ROUNDUP(F2513/2,0)+7500,IF(F2513&lt;=70000,ROUNDUP(F2513/4,0)+17500,35000)))),MAX(IF(F2513&lt;=0,0,IF(F2513&lt;=15000,F2513,IF(F2513&lt;=40000,ROUNDUP(F2513/2,0)+7500,IF(F2513&lt;=70000,ROUNDUP(F2513/4,0)+17500,35000)))),MIN(IF(E2513&lt;=0,0,IF(E2513&lt;=12000,E2513,IF(E2513&lt;=32000,ROUNDUP(E2513/2,0)+6000,IF(E2513&lt;=56000,ROUNDUP(E2513/4,0)+14000,28000))))+IF(F2513&lt;=0,0,IF(F2513&lt;=15000,F2513,IF(F2513&lt;=40000,ROUNDUP(F2513/2,0)+7500,IF(F2513&lt;=70000,ROUNDUP(F2513/4,0)+17500,35000)))),28000))))</f>
        <v/>
      </c>
      <c r="T2513" s="18">
        <f>IF(G2513&lt;=0,0,IF(G2513&lt;=12000,G2513,IF(G2513&lt;=32000,ROUNDUP(G2513/2,0)+6000,IF(G2513&lt;=56000,ROUNDUP(G2513/4,0)+14000,28000))))</f>
        <v/>
      </c>
      <c r="U2513" s="18">
        <f>IF(I2513&lt;=0,IF(H2513&lt;=0,0,IF(H2513&lt;=12000,H2513,IF(H2513&lt;=32000,ROUNDUP(H2513/2,0)+6000,IF(H2513&lt;=56000,ROUNDUP(H2513/4,0)+14000,28000)))),IF(H2513&lt;=0,IF(I2513&lt;=0,0,IF(I2513&lt;=15000,I2513,IF(I2513&lt;=40000,ROUNDUP(I2513/2,0)+7500,IF(I2513&lt;=70000,ROUNDUP(I2513/4,0)+17500,35000)))),MAX(IF(I2513&lt;=0,0,IF(I2513&lt;=15000,I2513,IF(I2513&lt;=40000,ROUNDUP(I2513/2,0)+7500,IF(I2513&lt;=70000,ROUNDUP(I2513/4,0)+17500,35000)))),MIN(IF(H2513&lt;=0,0,IF(H2513&lt;=12000,H2513,IF(H2513&lt;=32000,ROUNDUP(H2513/2,0)+6000,IF(H2513&lt;=56000,ROUNDUP(H2513/4,0)+14000,28000))))+IF(I2513&lt;=0,0,IF(I2513&lt;=15000,I2513,IF(I2513&lt;=40000,ROUNDUP(I2513/2,0)+7500,IF(I2513&lt;=70000,ROUNDUP(I2513/4,0)+17500,35000)))),28000))))</f>
        <v/>
      </c>
      <c r="V2513" s="18">
        <f>MIN(70000,S2513+T2513+U2513)</f>
        <v/>
      </c>
      <c r="W2513" s="18">
        <f>MAX(0,ROUNDDOWN(M2513-J2513-N2513-K2513-0,-3))</f>
        <v/>
      </c>
      <c r="X2513" s="18">
        <f>MAX(0,ROUNDDOWN(M2513-J2513-N2513-K2513-R2513,-3))</f>
        <v/>
      </c>
      <c r="Y2513" s="18">
        <f>IF(W2513&lt;=0,0,ROUNDDOWN((W2513*LOOKUP(W2513,{0,1950001,3300001,6950001,9000001,18000001,40000001},{0.05,0.1,0.2,0.23,0.33,0.4,0.45})-LOOKUP(W2513,{0,1950001,3300001,6950001,9000001,18000001,40000001},{0,97500,427500,636000,1536000,2796000,4796000}))*1.021,-2))</f>
        <v/>
      </c>
      <c r="Z2513" s="18">
        <f>IF(X2513&lt;=0,0,ROUNDDOWN((X2513*LOOKUP(X2513,{0,1950001,3300001,6950001,9000001,18000001,40000001},{0.05,0.1,0.2,0.23,0.33,0.4,0.45})-LOOKUP(X2513,{0,1950001,3300001,6950001,9000001,18000001,40000001},{0,97500,427500,636000,1536000,2796000,4796000}))*1.021,-2))</f>
        <v/>
      </c>
      <c r="AA2513" s="18">
        <f>MAX(0,ROUNDDOWN(M2513-J2513-430000-L2513-0,-3))</f>
        <v/>
      </c>
      <c r="AB2513" s="18">
        <f>MAX(0,ROUNDDOWN(M2513-J2513-430000-L2513-V2513,-3))</f>
        <v/>
      </c>
      <c r="AC2513" s="18">
        <f>IF(M2513&lt;=450000,0,MAX(0,ROUNDDOWN(AA2513*0.06-MIN(50000,AA2513)*0.03,-2))+MAX(0,ROUNDDOWN(AA2513*0.04-MIN(50000,AA2513)*0.02,-2)))</f>
        <v/>
      </c>
      <c r="AD2513" s="18">
        <f>IF(M2513&lt;=450000,0,MAX(0,ROUNDDOWN(AB2513*0.06-MIN(50000,AB2513)*0.03,-2))+MAX(0,ROUNDDOWN(AB2513*0.04-MIN(50000,AB2513)*0.02,-2)))</f>
        <v/>
      </c>
      <c r="AE2513" s="18">
        <f>Y2513-Z2513</f>
        <v/>
      </c>
      <c r="AF2513" s="18">
        <f>AC2513-AD2513</f>
        <v/>
      </c>
      <c r="AG2513" s="18">
        <f>AE2513+AF2513</f>
        <v/>
      </c>
      <c r="AH2513" s="20">
        <f>IF(W2513&lt;=0,0,LOOKUP(W2513,{0,1950001,3300001,6950001,9000001,18000001,40000001},{0.05,0.1,0.2,0.23,0.33,0.4,0.45}))</f>
        <v/>
      </c>
    </row>
    <row r="2514">
      <c r="A2514" t="inlineStr">
        <is>
          <t>1万円刻み 3区分8万円ずつ</t>
        </is>
      </c>
      <c r="B2514" s="18">
        <f>'4_1万円刻み'!$A$812</f>
        <v/>
      </c>
      <c r="C2514" s="19" t="n">
        <v>2026</v>
      </c>
      <c r="D2514" t="inlineStr">
        <is>
          <t>いいえ</t>
        </is>
      </c>
      <c r="E2514" s="18" t="n">
        <v>80000</v>
      </c>
      <c r="F2514" s="18" t="n">
        <v>0</v>
      </c>
      <c r="G2514" s="18" t="n">
        <v>80000</v>
      </c>
      <c r="H2514" s="18" t="n">
        <v>80000</v>
      </c>
      <c r="I2514" s="18" t="n">
        <v>0</v>
      </c>
      <c r="J2514" s="18">
        <f>ROUND(MIN(B2514/12,650000)*12*0.0915+MIN(B2514/12,1390000)*12*(0.0504+0)+B2514*0.005,0)</f>
        <v/>
      </c>
      <c r="K2514" s="18" t="n">
        <v>0</v>
      </c>
      <c r="L2514" s="18" t="n">
        <v>0</v>
      </c>
      <c r="M2514" s="18">
        <f>ROUND(IF(C2514&gt;=2026,IF(B2514&lt;741000,0,IF(B2514&lt;2191000,B2514-740000,IF(B2514&lt;2193000,1451000,IF(B2514&lt;2196000,1453000,IF(B2514&lt;2200000,1456000,IF(B2514&lt;3600000,ROUNDDOWN(B2514/4,-3)*2.8-80000,IF(B2514&lt;6600000,ROUNDDOWN(B2514/4,-3)*3.2-440000,IF(B2514&lt;8500000,ROUNDDOWN(B2514*0.9,0)-1100000,B2514-1950000)))))))),IF(B2514&lt;651000,0,IF(B2514&lt;1900000,B2514-650000,IF(B2514&lt;3600000,ROUNDDOWN(B2514/4,-3)*2.8-80000,IF(B2514&lt;6600000,ROUNDDOWN(B2514/4,-3)*3.2-440000,IF(B2514&lt;8500000,ROUNDDOWN(B2514*0.9,0)-1100000,B2514-1950000)))))),0)</f>
        <v/>
      </c>
      <c r="N2514" s="18">
        <f>IF(M2514&gt;23500000,NA(),IF(C2514&gt;=2026,IF(M2514&lt;=4890000,1040000,IF(M2514&lt;=6550000,670000,620000)),IF(M2514&lt;=1320000,950000,IF(M2514&lt;=3360000,880000,IF(M2514&lt;=4890000,680000,IF(M2514&lt;=6550000,630000,580000))))))</f>
        <v/>
      </c>
      <c r="O2514" s="18">
        <f>IF(F2514&lt;=0,IF(AND(D2514="はい",C2514&gt;=2026,C2514&lt;=2027),IF(E2514&lt;=0,0,IF(E2514&lt;=30000,E2514,IF(E2514&lt;=60000,ROUNDUP(E2514/2,0)+15000,IF(E2514&lt;=120000,ROUNDUP(E2514/4,0)+30000,60000)))),IF(E2514&lt;=0,0,IF(E2514&lt;=20000,E2514,IF(E2514&lt;=40000,ROUNDUP(E2514/2,0)+10000,IF(E2514&lt;=80000,ROUNDUP(E2514/4,0)+20000,40000))))),IF(E2514&lt;=0,IF(F2514&lt;=0,0,IF(F2514&lt;=25000,F2514,IF(F2514&lt;=50000,ROUNDUP(F2514/2,0)+12500,IF(F2514&lt;=100000,ROUNDUP(F2514/4,0)+25000,50000)))),MAX(IF(F2514&lt;=0,0,IF(F2514&lt;=25000,F2514,IF(F2514&lt;=50000,ROUNDUP(F2514/2,0)+12500,IF(F2514&lt;=100000,ROUNDUP(F2514/4,0)+25000,50000)))),MIN(IF(AND(D2514="はい",C2514&gt;=2026,C2514&lt;=2027),IF(E2514&lt;=0,0,IF(E2514&lt;=30000,E2514,IF(E2514&lt;=60000,ROUNDUP(E2514/2,0)+15000,IF(E2514&lt;=120000,ROUNDUP(E2514/4,0)+30000,60000)))),IF(E2514&lt;=0,0,IF(E2514&lt;=20000,E2514,IF(E2514&lt;=40000,ROUNDUP(E2514/2,0)+10000,IF(E2514&lt;=80000,ROUNDUP(E2514/4,0)+20000,40000)))))+IF(F2514&lt;=0,0,IF(F2514&lt;=25000,F2514,IF(F2514&lt;=50000,ROUNDUP(F2514/2,0)+12500,IF(F2514&lt;=100000,ROUNDUP(F2514/4,0)+25000,50000)))),IF(AND(D2514="はい",C2514&gt;=2026,C2514&lt;=2027),60000,40000)))))</f>
        <v/>
      </c>
      <c r="P2514" s="18">
        <f>IF(G2514&lt;=0,0,IF(G2514&lt;=20000,G2514,IF(G2514&lt;=40000,ROUNDUP(G2514/2,0)+10000,IF(G2514&lt;=80000,ROUNDUP(G2514/4,0)+20000,40000))))</f>
        <v/>
      </c>
      <c r="Q2514" s="18">
        <f>IF(I2514&lt;=0,IF(H2514&lt;=0,0,IF(H2514&lt;=20000,H2514,IF(H2514&lt;=40000,ROUNDUP(H2514/2,0)+10000,IF(H2514&lt;=80000,ROUNDUP(H2514/4,0)+20000,40000)))),IF(H2514&lt;=0,IF(I2514&lt;=0,0,IF(I2514&lt;=25000,I2514,IF(I2514&lt;=50000,ROUNDUP(I2514/2,0)+12500,IF(I2514&lt;=100000,ROUNDUP(I2514/4,0)+25000,50000)))),MAX(IF(I2514&lt;=0,0,IF(I2514&lt;=25000,I2514,IF(I2514&lt;=50000,ROUNDUP(I2514/2,0)+12500,IF(I2514&lt;=100000,ROUNDUP(I2514/4,0)+25000,50000)))),MIN(IF(H2514&lt;=0,0,IF(H2514&lt;=20000,H2514,IF(H2514&lt;=40000,ROUNDUP(H2514/2,0)+10000,IF(H2514&lt;=80000,ROUNDUP(H2514/4,0)+20000,40000))))+IF(I2514&lt;=0,0,IF(I2514&lt;=25000,I2514,IF(I2514&lt;=50000,ROUNDUP(I2514/2,0)+12500,IF(I2514&lt;=100000,ROUNDUP(I2514/4,0)+25000,50000)))),40000))))</f>
        <v/>
      </c>
      <c r="R2514" s="18">
        <f>MIN(120000,O2514+P2514+Q2514)</f>
        <v/>
      </c>
      <c r="S2514" s="18">
        <f>IF(F2514&lt;=0,IF(E2514&lt;=0,0,IF(E2514&lt;=12000,E2514,IF(E2514&lt;=32000,ROUNDUP(E2514/2,0)+6000,IF(E2514&lt;=56000,ROUNDUP(E2514/4,0)+14000,28000)))),IF(E2514&lt;=0,IF(F2514&lt;=0,0,IF(F2514&lt;=15000,F2514,IF(F2514&lt;=40000,ROUNDUP(F2514/2,0)+7500,IF(F2514&lt;=70000,ROUNDUP(F2514/4,0)+17500,35000)))),MAX(IF(F2514&lt;=0,0,IF(F2514&lt;=15000,F2514,IF(F2514&lt;=40000,ROUNDUP(F2514/2,0)+7500,IF(F2514&lt;=70000,ROUNDUP(F2514/4,0)+17500,35000)))),MIN(IF(E2514&lt;=0,0,IF(E2514&lt;=12000,E2514,IF(E2514&lt;=32000,ROUNDUP(E2514/2,0)+6000,IF(E2514&lt;=56000,ROUNDUP(E2514/4,0)+14000,28000))))+IF(F2514&lt;=0,0,IF(F2514&lt;=15000,F2514,IF(F2514&lt;=40000,ROUNDUP(F2514/2,0)+7500,IF(F2514&lt;=70000,ROUNDUP(F2514/4,0)+17500,35000)))),28000))))</f>
        <v/>
      </c>
      <c r="T2514" s="18">
        <f>IF(G2514&lt;=0,0,IF(G2514&lt;=12000,G2514,IF(G2514&lt;=32000,ROUNDUP(G2514/2,0)+6000,IF(G2514&lt;=56000,ROUNDUP(G2514/4,0)+14000,28000))))</f>
        <v/>
      </c>
      <c r="U2514" s="18">
        <f>IF(I2514&lt;=0,IF(H2514&lt;=0,0,IF(H2514&lt;=12000,H2514,IF(H2514&lt;=32000,ROUNDUP(H2514/2,0)+6000,IF(H2514&lt;=56000,ROUNDUP(H2514/4,0)+14000,28000)))),IF(H2514&lt;=0,IF(I2514&lt;=0,0,IF(I2514&lt;=15000,I2514,IF(I2514&lt;=40000,ROUNDUP(I2514/2,0)+7500,IF(I2514&lt;=70000,ROUNDUP(I2514/4,0)+17500,35000)))),MAX(IF(I2514&lt;=0,0,IF(I2514&lt;=15000,I2514,IF(I2514&lt;=40000,ROUNDUP(I2514/2,0)+7500,IF(I2514&lt;=70000,ROUNDUP(I2514/4,0)+17500,35000)))),MIN(IF(H2514&lt;=0,0,IF(H2514&lt;=12000,H2514,IF(H2514&lt;=32000,ROUNDUP(H2514/2,0)+6000,IF(H2514&lt;=56000,ROUNDUP(H2514/4,0)+14000,28000))))+IF(I2514&lt;=0,0,IF(I2514&lt;=15000,I2514,IF(I2514&lt;=40000,ROUNDUP(I2514/2,0)+7500,IF(I2514&lt;=70000,ROUNDUP(I2514/4,0)+17500,35000)))),28000))))</f>
        <v/>
      </c>
      <c r="V2514" s="18">
        <f>MIN(70000,S2514+T2514+U2514)</f>
        <v/>
      </c>
      <c r="W2514" s="18">
        <f>MAX(0,ROUNDDOWN(M2514-J2514-N2514-K2514-0,-3))</f>
        <v/>
      </c>
      <c r="X2514" s="18">
        <f>MAX(0,ROUNDDOWN(M2514-J2514-N2514-K2514-R2514,-3))</f>
        <v/>
      </c>
      <c r="Y2514" s="18">
        <f>IF(W2514&lt;=0,0,ROUNDDOWN((W2514*LOOKUP(W2514,{0,1950001,3300001,6950001,9000001,18000001,40000001},{0.05,0.1,0.2,0.23,0.33,0.4,0.45})-LOOKUP(W2514,{0,1950001,3300001,6950001,9000001,18000001,40000001},{0,97500,427500,636000,1536000,2796000,4796000}))*1.021,-2))</f>
        <v/>
      </c>
      <c r="Z2514" s="18">
        <f>IF(X2514&lt;=0,0,ROUNDDOWN((X2514*LOOKUP(X2514,{0,1950001,3300001,6950001,9000001,18000001,40000001},{0.05,0.1,0.2,0.23,0.33,0.4,0.45})-LOOKUP(X2514,{0,1950001,3300001,6950001,9000001,18000001,40000001},{0,97500,427500,636000,1536000,2796000,4796000}))*1.021,-2))</f>
        <v/>
      </c>
      <c r="AA2514" s="18">
        <f>MAX(0,ROUNDDOWN(M2514-J2514-430000-L2514-0,-3))</f>
        <v/>
      </c>
      <c r="AB2514" s="18">
        <f>MAX(0,ROUNDDOWN(M2514-J2514-430000-L2514-V2514,-3))</f>
        <v/>
      </c>
      <c r="AC2514" s="18">
        <f>IF(M2514&lt;=450000,0,MAX(0,ROUNDDOWN(AA2514*0.06-MIN(50000,AA2514)*0.03,-2))+MAX(0,ROUNDDOWN(AA2514*0.04-MIN(50000,AA2514)*0.02,-2)))</f>
        <v/>
      </c>
      <c r="AD2514" s="18">
        <f>IF(M2514&lt;=450000,0,MAX(0,ROUNDDOWN(AB2514*0.06-MIN(50000,AB2514)*0.03,-2))+MAX(0,ROUNDDOWN(AB2514*0.04-MIN(50000,AB2514)*0.02,-2)))</f>
        <v/>
      </c>
      <c r="AE2514" s="18">
        <f>Y2514-Z2514</f>
        <v/>
      </c>
      <c r="AF2514" s="18">
        <f>AC2514-AD2514</f>
        <v/>
      </c>
      <c r="AG2514" s="18">
        <f>AE2514+AF2514</f>
        <v/>
      </c>
      <c r="AH2514" s="20">
        <f>IF(W2514&lt;=0,0,LOOKUP(W2514,{0,1950001,3300001,6950001,9000001,18000001,40000001},{0.05,0.1,0.2,0.23,0.33,0.4,0.45}))</f>
        <v/>
      </c>
    </row>
    <row r="2515">
      <c r="A2515" t="inlineStr">
        <is>
          <t>1万円刻み 一般8万円</t>
        </is>
      </c>
      <c r="B2515" s="18">
        <f>'4_1万円刻み'!$A$812</f>
        <v/>
      </c>
      <c r="C2515" s="19" t="n">
        <v>2026</v>
      </c>
      <c r="D2515" t="inlineStr">
        <is>
          <t>いいえ</t>
        </is>
      </c>
      <c r="E2515" s="18" t="n">
        <v>80000</v>
      </c>
      <c r="F2515" s="18" t="n">
        <v>0</v>
      </c>
      <c r="G2515" s="18" t="n">
        <v>0</v>
      </c>
      <c r="H2515" s="18" t="n">
        <v>0</v>
      </c>
      <c r="I2515" s="18" t="n">
        <v>0</v>
      </c>
      <c r="J2515" s="18">
        <f>ROUND(MIN(B2515/12,650000)*12*0.0915+MIN(B2515/12,1390000)*12*(0.0504+0)+B2515*0.005,0)</f>
        <v/>
      </c>
      <c r="K2515" s="18" t="n">
        <v>0</v>
      </c>
      <c r="L2515" s="18" t="n">
        <v>0</v>
      </c>
      <c r="M2515" s="18">
        <f>ROUND(IF(C2515&gt;=2026,IF(B2515&lt;741000,0,IF(B2515&lt;2191000,B2515-740000,IF(B2515&lt;2193000,1451000,IF(B2515&lt;2196000,1453000,IF(B2515&lt;2200000,1456000,IF(B2515&lt;3600000,ROUNDDOWN(B2515/4,-3)*2.8-80000,IF(B2515&lt;6600000,ROUNDDOWN(B2515/4,-3)*3.2-440000,IF(B2515&lt;8500000,ROUNDDOWN(B2515*0.9,0)-1100000,B2515-1950000)))))))),IF(B2515&lt;651000,0,IF(B2515&lt;1900000,B2515-650000,IF(B2515&lt;3600000,ROUNDDOWN(B2515/4,-3)*2.8-80000,IF(B2515&lt;6600000,ROUNDDOWN(B2515/4,-3)*3.2-440000,IF(B2515&lt;8500000,ROUNDDOWN(B2515*0.9,0)-1100000,B2515-1950000)))))),0)</f>
        <v/>
      </c>
      <c r="N2515" s="18">
        <f>IF(M2515&gt;23500000,NA(),IF(C2515&gt;=2026,IF(M2515&lt;=4890000,1040000,IF(M2515&lt;=6550000,670000,620000)),IF(M2515&lt;=1320000,950000,IF(M2515&lt;=3360000,880000,IF(M2515&lt;=4890000,680000,IF(M2515&lt;=6550000,630000,580000))))))</f>
        <v/>
      </c>
      <c r="O2515" s="18">
        <f>IF(F2515&lt;=0,IF(AND(D2515="はい",C2515&gt;=2026,C2515&lt;=2027),IF(E2515&lt;=0,0,IF(E2515&lt;=30000,E2515,IF(E2515&lt;=60000,ROUNDUP(E2515/2,0)+15000,IF(E2515&lt;=120000,ROUNDUP(E2515/4,0)+30000,60000)))),IF(E2515&lt;=0,0,IF(E2515&lt;=20000,E2515,IF(E2515&lt;=40000,ROUNDUP(E2515/2,0)+10000,IF(E2515&lt;=80000,ROUNDUP(E2515/4,0)+20000,40000))))),IF(E2515&lt;=0,IF(F2515&lt;=0,0,IF(F2515&lt;=25000,F2515,IF(F2515&lt;=50000,ROUNDUP(F2515/2,0)+12500,IF(F2515&lt;=100000,ROUNDUP(F2515/4,0)+25000,50000)))),MAX(IF(F2515&lt;=0,0,IF(F2515&lt;=25000,F2515,IF(F2515&lt;=50000,ROUNDUP(F2515/2,0)+12500,IF(F2515&lt;=100000,ROUNDUP(F2515/4,0)+25000,50000)))),MIN(IF(AND(D2515="はい",C2515&gt;=2026,C2515&lt;=2027),IF(E2515&lt;=0,0,IF(E2515&lt;=30000,E2515,IF(E2515&lt;=60000,ROUNDUP(E2515/2,0)+15000,IF(E2515&lt;=120000,ROUNDUP(E2515/4,0)+30000,60000)))),IF(E2515&lt;=0,0,IF(E2515&lt;=20000,E2515,IF(E2515&lt;=40000,ROUNDUP(E2515/2,0)+10000,IF(E2515&lt;=80000,ROUNDUP(E2515/4,0)+20000,40000)))))+IF(F2515&lt;=0,0,IF(F2515&lt;=25000,F2515,IF(F2515&lt;=50000,ROUNDUP(F2515/2,0)+12500,IF(F2515&lt;=100000,ROUNDUP(F2515/4,0)+25000,50000)))),IF(AND(D2515="はい",C2515&gt;=2026,C2515&lt;=2027),60000,40000)))))</f>
        <v/>
      </c>
      <c r="P2515" s="18">
        <f>IF(G2515&lt;=0,0,IF(G2515&lt;=20000,G2515,IF(G2515&lt;=40000,ROUNDUP(G2515/2,0)+10000,IF(G2515&lt;=80000,ROUNDUP(G2515/4,0)+20000,40000))))</f>
        <v/>
      </c>
      <c r="Q2515" s="18">
        <f>IF(I2515&lt;=0,IF(H2515&lt;=0,0,IF(H2515&lt;=20000,H2515,IF(H2515&lt;=40000,ROUNDUP(H2515/2,0)+10000,IF(H2515&lt;=80000,ROUNDUP(H2515/4,0)+20000,40000)))),IF(H2515&lt;=0,IF(I2515&lt;=0,0,IF(I2515&lt;=25000,I2515,IF(I2515&lt;=50000,ROUNDUP(I2515/2,0)+12500,IF(I2515&lt;=100000,ROUNDUP(I2515/4,0)+25000,50000)))),MAX(IF(I2515&lt;=0,0,IF(I2515&lt;=25000,I2515,IF(I2515&lt;=50000,ROUNDUP(I2515/2,0)+12500,IF(I2515&lt;=100000,ROUNDUP(I2515/4,0)+25000,50000)))),MIN(IF(H2515&lt;=0,0,IF(H2515&lt;=20000,H2515,IF(H2515&lt;=40000,ROUNDUP(H2515/2,0)+10000,IF(H2515&lt;=80000,ROUNDUP(H2515/4,0)+20000,40000))))+IF(I2515&lt;=0,0,IF(I2515&lt;=25000,I2515,IF(I2515&lt;=50000,ROUNDUP(I2515/2,0)+12500,IF(I2515&lt;=100000,ROUNDUP(I2515/4,0)+25000,50000)))),40000))))</f>
        <v/>
      </c>
      <c r="R2515" s="18">
        <f>MIN(120000,O2515+P2515+Q2515)</f>
        <v/>
      </c>
      <c r="S2515" s="18">
        <f>IF(F2515&lt;=0,IF(E2515&lt;=0,0,IF(E2515&lt;=12000,E2515,IF(E2515&lt;=32000,ROUNDUP(E2515/2,0)+6000,IF(E2515&lt;=56000,ROUNDUP(E2515/4,0)+14000,28000)))),IF(E2515&lt;=0,IF(F2515&lt;=0,0,IF(F2515&lt;=15000,F2515,IF(F2515&lt;=40000,ROUNDUP(F2515/2,0)+7500,IF(F2515&lt;=70000,ROUNDUP(F2515/4,0)+17500,35000)))),MAX(IF(F2515&lt;=0,0,IF(F2515&lt;=15000,F2515,IF(F2515&lt;=40000,ROUNDUP(F2515/2,0)+7500,IF(F2515&lt;=70000,ROUNDUP(F2515/4,0)+17500,35000)))),MIN(IF(E2515&lt;=0,0,IF(E2515&lt;=12000,E2515,IF(E2515&lt;=32000,ROUNDUP(E2515/2,0)+6000,IF(E2515&lt;=56000,ROUNDUP(E2515/4,0)+14000,28000))))+IF(F2515&lt;=0,0,IF(F2515&lt;=15000,F2515,IF(F2515&lt;=40000,ROUNDUP(F2515/2,0)+7500,IF(F2515&lt;=70000,ROUNDUP(F2515/4,0)+17500,35000)))),28000))))</f>
        <v/>
      </c>
      <c r="T2515" s="18">
        <f>IF(G2515&lt;=0,0,IF(G2515&lt;=12000,G2515,IF(G2515&lt;=32000,ROUNDUP(G2515/2,0)+6000,IF(G2515&lt;=56000,ROUNDUP(G2515/4,0)+14000,28000))))</f>
        <v/>
      </c>
      <c r="U2515" s="18">
        <f>IF(I2515&lt;=0,IF(H2515&lt;=0,0,IF(H2515&lt;=12000,H2515,IF(H2515&lt;=32000,ROUNDUP(H2515/2,0)+6000,IF(H2515&lt;=56000,ROUNDUP(H2515/4,0)+14000,28000)))),IF(H2515&lt;=0,IF(I2515&lt;=0,0,IF(I2515&lt;=15000,I2515,IF(I2515&lt;=40000,ROUNDUP(I2515/2,0)+7500,IF(I2515&lt;=70000,ROUNDUP(I2515/4,0)+17500,35000)))),MAX(IF(I2515&lt;=0,0,IF(I2515&lt;=15000,I2515,IF(I2515&lt;=40000,ROUNDUP(I2515/2,0)+7500,IF(I2515&lt;=70000,ROUNDUP(I2515/4,0)+17500,35000)))),MIN(IF(H2515&lt;=0,0,IF(H2515&lt;=12000,H2515,IF(H2515&lt;=32000,ROUNDUP(H2515/2,0)+6000,IF(H2515&lt;=56000,ROUNDUP(H2515/4,0)+14000,28000))))+IF(I2515&lt;=0,0,IF(I2515&lt;=15000,I2515,IF(I2515&lt;=40000,ROUNDUP(I2515/2,0)+7500,IF(I2515&lt;=70000,ROUNDUP(I2515/4,0)+17500,35000)))),28000))))</f>
        <v/>
      </c>
      <c r="V2515" s="18">
        <f>MIN(70000,S2515+T2515+U2515)</f>
        <v/>
      </c>
      <c r="W2515" s="18">
        <f>MAX(0,ROUNDDOWN(M2515-J2515-N2515-K2515-0,-3))</f>
        <v/>
      </c>
      <c r="X2515" s="18">
        <f>MAX(0,ROUNDDOWN(M2515-J2515-N2515-K2515-R2515,-3))</f>
        <v/>
      </c>
      <c r="Y2515" s="18">
        <f>IF(W2515&lt;=0,0,ROUNDDOWN((W2515*LOOKUP(W2515,{0,1950001,3300001,6950001,9000001,18000001,40000001},{0.05,0.1,0.2,0.23,0.33,0.4,0.45})-LOOKUP(W2515,{0,1950001,3300001,6950001,9000001,18000001,40000001},{0,97500,427500,636000,1536000,2796000,4796000}))*1.021,-2))</f>
        <v/>
      </c>
      <c r="Z2515" s="18">
        <f>IF(X2515&lt;=0,0,ROUNDDOWN((X2515*LOOKUP(X2515,{0,1950001,3300001,6950001,9000001,18000001,40000001},{0.05,0.1,0.2,0.23,0.33,0.4,0.45})-LOOKUP(X2515,{0,1950001,3300001,6950001,9000001,18000001,40000001},{0,97500,427500,636000,1536000,2796000,4796000}))*1.021,-2))</f>
        <v/>
      </c>
      <c r="AA2515" s="18">
        <f>MAX(0,ROUNDDOWN(M2515-J2515-430000-L2515-0,-3))</f>
        <v/>
      </c>
      <c r="AB2515" s="18">
        <f>MAX(0,ROUNDDOWN(M2515-J2515-430000-L2515-V2515,-3))</f>
        <v/>
      </c>
      <c r="AC2515" s="18">
        <f>IF(M2515&lt;=450000,0,MAX(0,ROUNDDOWN(AA2515*0.06-MIN(50000,AA2515)*0.03,-2))+MAX(0,ROUNDDOWN(AA2515*0.04-MIN(50000,AA2515)*0.02,-2)))</f>
        <v/>
      </c>
      <c r="AD2515" s="18">
        <f>IF(M2515&lt;=450000,0,MAX(0,ROUNDDOWN(AB2515*0.06-MIN(50000,AB2515)*0.03,-2))+MAX(0,ROUNDDOWN(AB2515*0.04-MIN(50000,AB2515)*0.02,-2)))</f>
        <v/>
      </c>
      <c r="AE2515" s="18">
        <f>Y2515-Z2515</f>
        <v/>
      </c>
      <c r="AF2515" s="18">
        <f>AC2515-AD2515</f>
        <v/>
      </c>
      <c r="AG2515" s="18">
        <f>AE2515+AF2515</f>
        <v/>
      </c>
      <c r="AH2515" s="20">
        <f>IF(W2515&lt;=0,0,LOOKUP(W2515,{0,1950001,3300001,6950001,9000001,18000001,40000001},{0.05,0.1,0.2,0.23,0.33,0.4,0.45}))</f>
        <v/>
      </c>
    </row>
    <row r="2516">
      <c r="A2516" t="inlineStr">
        <is>
          <t>1万円刻み 特例あり一般12万円</t>
        </is>
      </c>
      <c r="B2516" s="18">
        <f>'4_1万円刻み'!$A$812</f>
        <v/>
      </c>
      <c r="C2516" s="19" t="n">
        <v>2026</v>
      </c>
      <c r="D2516" t="inlineStr">
        <is>
          <t>はい</t>
        </is>
      </c>
      <c r="E2516" s="18" t="n">
        <v>120000</v>
      </c>
      <c r="F2516" s="18" t="n">
        <v>0</v>
      </c>
      <c r="G2516" s="18" t="n">
        <v>0</v>
      </c>
      <c r="H2516" s="18" t="n">
        <v>0</v>
      </c>
      <c r="I2516" s="18" t="n">
        <v>0</v>
      </c>
      <c r="J2516" s="18">
        <f>ROUND(MIN(B2516/12,650000)*12*0.0915+MIN(B2516/12,1390000)*12*(0.0504+0)+B2516*0.005,0)</f>
        <v/>
      </c>
      <c r="K2516" s="18" t="n">
        <v>0</v>
      </c>
      <c r="L2516" s="18" t="n">
        <v>0</v>
      </c>
      <c r="M2516" s="18">
        <f>ROUND(IF(C2516&gt;=2026,IF(B2516&lt;741000,0,IF(B2516&lt;2191000,B2516-740000,IF(B2516&lt;2193000,1451000,IF(B2516&lt;2196000,1453000,IF(B2516&lt;2200000,1456000,IF(B2516&lt;3600000,ROUNDDOWN(B2516/4,-3)*2.8-80000,IF(B2516&lt;6600000,ROUNDDOWN(B2516/4,-3)*3.2-440000,IF(B2516&lt;8500000,ROUNDDOWN(B2516*0.9,0)-1100000,B2516-1950000)))))))),IF(B2516&lt;651000,0,IF(B2516&lt;1900000,B2516-650000,IF(B2516&lt;3600000,ROUNDDOWN(B2516/4,-3)*2.8-80000,IF(B2516&lt;6600000,ROUNDDOWN(B2516/4,-3)*3.2-440000,IF(B2516&lt;8500000,ROUNDDOWN(B2516*0.9,0)-1100000,B2516-1950000)))))),0)</f>
        <v/>
      </c>
      <c r="N2516" s="18">
        <f>IF(M2516&gt;23500000,NA(),IF(C2516&gt;=2026,IF(M2516&lt;=4890000,1040000,IF(M2516&lt;=6550000,670000,620000)),IF(M2516&lt;=1320000,950000,IF(M2516&lt;=3360000,880000,IF(M2516&lt;=4890000,680000,IF(M2516&lt;=6550000,630000,580000))))))</f>
        <v/>
      </c>
      <c r="O2516" s="18">
        <f>IF(F2516&lt;=0,IF(AND(D2516="はい",C2516&gt;=2026,C2516&lt;=2027),IF(E2516&lt;=0,0,IF(E2516&lt;=30000,E2516,IF(E2516&lt;=60000,ROUNDUP(E2516/2,0)+15000,IF(E2516&lt;=120000,ROUNDUP(E2516/4,0)+30000,60000)))),IF(E2516&lt;=0,0,IF(E2516&lt;=20000,E2516,IF(E2516&lt;=40000,ROUNDUP(E2516/2,0)+10000,IF(E2516&lt;=80000,ROUNDUP(E2516/4,0)+20000,40000))))),IF(E2516&lt;=0,IF(F2516&lt;=0,0,IF(F2516&lt;=25000,F2516,IF(F2516&lt;=50000,ROUNDUP(F2516/2,0)+12500,IF(F2516&lt;=100000,ROUNDUP(F2516/4,0)+25000,50000)))),MAX(IF(F2516&lt;=0,0,IF(F2516&lt;=25000,F2516,IF(F2516&lt;=50000,ROUNDUP(F2516/2,0)+12500,IF(F2516&lt;=100000,ROUNDUP(F2516/4,0)+25000,50000)))),MIN(IF(AND(D2516="はい",C2516&gt;=2026,C2516&lt;=2027),IF(E2516&lt;=0,0,IF(E2516&lt;=30000,E2516,IF(E2516&lt;=60000,ROUNDUP(E2516/2,0)+15000,IF(E2516&lt;=120000,ROUNDUP(E2516/4,0)+30000,60000)))),IF(E2516&lt;=0,0,IF(E2516&lt;=20000,E2516,IF(E2516&lt;=40000,ROUNDUP(E2516/2,0)+10000,IF(E2516&lt;=80000,ROUNDUP(E2516/4,0)+20000,40000)))))+IF(F2516&lt;=0,0,IF(F2516&lt;=25000,F2516,IF(F2516&lt;=50000,ROUNDUP(F2516/2,0)+12500,IF(F2516&lt;=100000,ROUNDUP(F2516/4,0)+25000,50000)))),IF(AND(D2516="はい",C2516&gt;=2026,C2516&lt;=2027),60000,40000)))))</f>
        <v/>
      </c>
      <c r="P2516" s="18">
        <f>IF(G2516&lt;=0,0,IF(G2516&lt;=20000,G2516,IF(G2516&lt;=40000,ROUNDUP(G2516/2,0)+10000,IF(G2516&lt;=80000,ROUNDUP(G2516/4,0)+20000,40000))))</f>
        <v/>
      </c>
      <c r="Q2516" s="18">
        <f>IF(I2516&lt;=0,IF(H2516&lt;=0,0,IF(H2516&lt;=20000,H2516,IF(H2516&lt;=40000,ROUNDUP(H2516/2,0)+10000,IF(H2516&lt;=80000,ROUNDUP(H2516/4,0)+20000,40000)))),IF(H2516&lt;=0,IF(I2516&lt;=0,0,IF(I2516&lt;=25000,I2516,IF(I2516&lt;=50000,ROUNDUP(I2516/2,0)+12500,IF(I2516&lt;=100000,ROUNDUP(I2516/4,0)+25000,50000)))),MAX(IF(I2516&lt;=0,0,IF(I2516&lt;=25000,I2516,IF(I2516&lt;=50000,ROUNDUP(I2516/2,0)+12500,IF(I2516&lt;=100000,ROUNDUP(I2516/4,0)+25000,50000)))),MIN(IF(H2516&lt;=0,0,IF(H2516&lt;=20000,H2516,IF(H2516&lt;=40000,ROUNDUP(H2516/2,0)+10000,IF(H2516&lt;=80000,ROUNDUP(H2516/4,0)+20000,40000))))+IF(I2516&lt;=0,0,IF(I2516&lt;=25000,I2516,IF(I2516&lt;=50000,ROUNDUP(I2516/2,0)+12500,IF(I2516&lt;=100000,ROUNDUP(I2516/4,0)+25000,50000)))),40000))))</f>
        <v/>
      </c>
      <c r="R2516" s="18">
        <f>MIN(120000,O2516+P2516+Q2516)</f>
        <v/>
      </c>
      <c r="S2516" s="18">
        <f>IF(F2516&lt;=0,IF(E2516&lt;=0,0,IF(E2516&lt;=12000,E2516,IF(E2516&lt;=32000,ROUNDUP(E2516/2,0)+6000,IF(E2516&lt;=56000,ROUNDUP(E2516/4,0)+14000,28000)))),IF(E2516&lt;=0,IF(F2516&lt;=0,0,IF(F2516&lt;=15000,F2516,IF(F2516&lt;=40000,ROUNDUP(F2516/2,0)+7500,IF(F2516&lt;=70000,ROUNDUP(F2516/4,0)+17500,35000)))),MAX(IF(F2516&lt;=0,0,IF(F2516&lt;=15000,F2516,IF(F2516&lt;=40000,ROUNDUP(F2516/2,0)+7500,IF(F2516&lt;=70000,ROUNDUP(F2516/4,0)+17500,35000)))),MIN(IF(E2516&lt;=0,0,IF(E2516&lt;=12000,E2516,IF(E2516&lt;=32000,ROUNDUP(E2516/2,0)+6000,IF(E2516&lt;=56000,ROUNDUP(E2516/4,0)+14000,28000))))+IF(F2516&lt;=0,0,IF(F2516&lt;=15000,F2516,IF(F2516&lt;=40000,ROUNDUP(F2516/2,0)+7500,IF(F2516&lt;=70000,ROUNDUP(F2516/4,0)+17500,35000)))),28000))))</f>
        <v/>
      </c>
      <c r="T2516" s="18">
        <f>IF(G2516&lt;=0,0,IF(G2516&lt;=12000,G2516,IF(G2516&lt;=32000,ROUNDUP(G2516/2,0)+6000,IF(G2516&lt;=56000,ROUNDUP(G2516/4,0)+14000,28000))))</f>
        <v/>
      </c>
      <c r="U2516" s="18">
        <f>IF(I2516&lt;=0,IF(H2516&lt;=0,0,IF(H2516&lt;=12000,H2516,IF(H2516&lt;=32000,ROUNDUP(H2516/2,0)+6000,IF(H2516&lt;=56000,ROUNDUP(H2516/4,0)+14000,28000)))),IF(H2516&lt;=0,IF(I2516&lt;=0,0,IF(I2516&lt;=15000,I2516,IF(I2516&lt;=40000,ROUNDUP(I2516/2,0)+7500,IF(I2516&lt;=70000,ROUNDUP(I2516/4,0)+17500,35000)))),MAX(IF(I2516&lt;=0,0,IF(I2516&lt;=15000,I2516,IF(I2516&lt;=40000,ROUNDUP(I2516/2,0)+7500,IF(I2516&lt;=70000,ROUNDUP(I2516/4,0)+17500,35000)))),MIN(IF(H2516&lt;=0,0,IF(H2516&lt;=12000,H2516,IF(H2516&lt;=32000,ROUNDUP(H2516/2,0)+6000,IF(H2516&lt;=56000,ROUNDUP(H2516/4,0)+14000,28000))))+IF(I2516&lt;=0,0,IF(I2516&lt;=15000,I2516,IF(I2516&lt;=40000,ROUNDUP(I2516/2,0)+7500,IF(I2516&lt;=70000,ROUNDUP(I2516/4,0)+17500,35000)))),28000))))</f>
        <v/>
      </c>
      <c r="V2516" s="18">
        <f>MIN(70000,S2516+T2516+U2516)</f>
        <v/>
      </c>
      <c r="W2516" s="18">
        <f>MAX(0,ROUNDDOWN(M2516-J2516-N2516-K2516-0,-3))</f>
        <v/>
      </c>
      <c r="X2516" s="18">
        <f>MAX(0,ROUNDDOWN(M2516-J2516-N2516-K2516-R2516,-3))</f>
        <v/>
      </c>
      <c r="Y2516" s="18">
        <f>IF(W2516&lt;=0,0,ROUNDDOWN((W2516*LOOKUP(W2516,{0,1950001,3300001,6950001,9000001,18000001,40000001},{0.05,0.1,0.2,0.23,0.33,0.4,0.45})-LOOKUP(W2516,{0,1950001,3300001,6950001,9000001,18000001,40000001},{0,97500,427500,636000,1536000,2796000,4796000}))*1.021,-2))</f>
        <v/>
      </c>
      <c r="Z2516" s="18">
        <f>IF(X2516&lt;=0,0,ROUNDDOWN((X2516*LOOKUP(X2516,{0,1950001,3300001,6950001,9000001,18000001,40000001},{0.05,0.1,0.2,0.23,0.33,0.4,0.45})-LOOKUP(X2516,{0,1950001,3300001,6950001,9000001,18000001,40000001},{0,97500,427500,636000,1536000,2796000,4796000}))*1.021,-2))</f>
        <v/>
      </c>
      <c r="AA2516" s="18">
        <f>MAX(0,ROUNDDOWN(M2516-J2516-430000-L2516-0,-3))</f>
        <v/>
      </c>
      <c r="AB2516" s="18">
        <f>MAX(0,ROUNDDOWN(M2516-J2516-430000-L2516-V2516,-3))</f>
        <v/>
      </c>
      <c r="AC2516" s="18">
        <f>IF(M2516&lt;=450000,0,MAX(0,ROUNDDOWN(AA2516*0.06-MIN(50000,AA2516)*0.03,-2))+MAX(0,ROUNDDOWN(AA2516*0.04-MIN(50000,AA2516)*0.02,-2)))</f>
        <v/>
      </c>
      <c r="AD2516" s="18">
        <f>IF(M2516&lt;=450000,0,MAX(0,ROUNDDOWN(AB2516*0.06-MIN(50000,AB2516)*0.03,-2))+MAX(0,ROUNDDOWN(AB2516*0.04-MIN(50000,AB2516)*0.02,-2)))</f>
        <v/>
      </c>
      <c r="AE2516" s="18">
        <f>Y2516-Z2516</f>
        <v/>
      </c>
      <c r="AF2516" s="18">
        <f>AC2516-AD2516</f>
        <v/>
      </c>
      <c r="AG2516" s="18">
        <f>AE2516+AF2516</f>
        <v/>
      </c>
      <c r="AH2516" s="20">
        <f>IF(W2516&lt;=0,0,LOOKUP(W2516,{0,1950001,3300001,6950001,9000001,18000001,40000001},{0.05,0.1,0.2,0.23,0.33,0.4,0.45}))</f>
        <v/>
      </c>
    </row>
    <row r="2517">
      <c r="A2517" t="inlineStr">
        <is>
          <t>1万円刻み 3区分8万円ずつ</t>
        </is>
      </c>
      <c r="B2517" s="18">
        <f>'4_1万円刻み'!$A$813</f>
        <v/>
      </c>
      <c r="C2517" s="19" t="n">
        <v>2026</v>
      </c>
      <c r="D2517" t="inlineStr">
        <is>
          <t>いいえ</t>
        </is>
      </c>
      <c r="E2517" s="18" t="n">
        <v>80000</v>
      </c>
      <c r="F2517" s="18" t="n">
        <v>0</v>
      </c>
      <c r="G2517" s="18" t="n">
        <v>80000</v>
      </c>
      <c r="H2517" s="18" t="n">
        <v>80000</v>
      </c>
      <c r="I2517" s="18" t="n">
        <v>0</v>
      </c>
      <c r="J2517" s="18">
        <f>ROUND(MIN(B2517/12,650000)*12*0.0915+MIN(B2517/12,1390000)*12*(0.0504+0)+B2517*0.005,0)</f>
        <v/>
      </c>
      <c r="K2517" s="18" t="n">
        <v>0</v>
      </c>
      <c r="L2517" s="18" t="n">
        <v>0</v>
      </c>
      <c r="M2517" s="18">
        <f>ROUND(IF(C2517&gt;=2026,IF(B2517&lt;741000,0,IF(B2517&lt;2191000,B2517-740000,IF(B2517&lt;2193000,1451000,IF(B2517&lt;2196000,1453000,IF(B2517&lt;2200000,1456000,IF(B2517&lt;3600000,ROUNDDOWN(B2517/4,-3)*2.8-80000,IF(B2517&lt;6600000,ROUNDDOWN(B2517/4,-3)*3.2-440000,IF(B2517&lt;8500000,ROUNDDOWN(B2517*0.9,0)-1100000,B2517-1950000)))))))),IF(B2517&lt;651000,0,IF(B2517&lt;1900000,B2517-650000,IF(B2517&lt;3600000,ROUNDDOWN(B2517/4,-3)*2.8-80000,IF(B2517&lt;6600000,ROUNDDOWN(B2517/4,-3)*3.2-440000,IF(B2517&lt;8500000,ROUNDDOWN(B2517*0.9,0)-1100000,B2517-1950000)))))),0)</f>
        <v/>
      </c>
      <c r="N2517" s="18">
        <f>IF(M2517&gt;23500000,NA(),IF(C2517&gt;=2026,IF(M2517&lt;=4890000,1040000,IF(M2517&lt;=6550000,670000,620000)),IF(M2517&lt;=1320000,950000,IF(M2517&lt;=3360000,880000,IF(M2517&lt;=4890000,680000,IF(M2517&lt;=6550000,630000,580000))))))</f>
        <v/>
      </c>
      <c r="O2517" s="18">
        <f>IF(F2517&lt;=0,IF(AND(D2517="はい",C2517&gt;=2026,C2517&lt;=2027),IF(E2517&lt;=0,0,IF(E2517&lt;=30000,E2517,IF(E2517&lt;=60000,ROUNDUP(E2517/2,0)+15000,IF(E2517&lt;=120000,ROUNDUP(E2517/4,0)+30000,60000)))),IF(E2517&lt;=0,0,IF(E2517&lt;=20000,E2517,IF(E2517&lt;=40000,ROUNDUP(E2517/2,0)+10000,IF(E2517&lt;=80000,ROUNDUP(E2517/4,0)+20000,40000))))),IF(E2517&lt;=0,IF(F2517&lt;=0,0,IF(F2517&lt;=25000,F2517,IF(F2517&lt;=50000,ROUNDUP(F2517/2,0)+12500,IF(F2517&lt;=100000,ROUNDUP(F2517/4,0)+25000,50000)))),MAX(IF(F2517&lt;=0,0,IF(F2517&lt;=25000,F2517,IF(F2517&lt;=50000,ROUNDUP(F2517/2,0)+12500,IF(F2517&lt;=100000,ROUNDUP(F2517/4,0)+25000,50000)))),MIN(IF(AND(D2517="はい",C2517&gt;=2026,C2517&lt;=2027),IF(E2517&lt;=0,0,IF(E2517&lt;=30000,E2517,IF(E2517&lt;=60000,ROUNDUP(E2517/2,0)+15000,IF(E2517&lt;=120000,ROUNDUP(E2517/4,0)+30000,60000)))),IF(E2517&lt;=0,0,IF(E2517&lt;=20000,E2517,IF(E2517&lt;=40000,ROUNDUP(E2517/2,0)+10000,IF(E2517&lt;=80000,ROUNDUP(E2517/4,0)+20000,40000)))))+IF(F2517&lt;=0,0,IF(F2517&lt;=25000,F2517,IF(F2517&lt;=50000,ROUNDUP(F2517/2,0)+12500,IF(F2517&lt;=100000,ROUNDUP(F2517/4,0)+25000,50000)))),IF(AND(D2517="はい",C2517&gt;=2026,C2517&lt;=2027),60000,40000)))))</f>
        <v/>
      </c>
      <c r="P2517" s="18">
        <f>IF(G2517&lt;=0,0,IF(G2517&lt;=20000,G2517,IF(G2517&lt;=40000,ROUNDUP(G2517/2,0)+10000,IF(G2517&lt;=80000,ROUNDUP(G2517/4,0)+20000,40000))))</f>
        <v/>
      </c>
      <c r="Q2517" s="18">
        <f>IF(I2517&lt;=0,IF(H2517&lt;=0,0,IF(H2517&lt;=20000,H2517,IF(H2517&lt;=40000,ROUNDUP(H2517/2,0)+10000,IF(H2517&lt;=80000,ROUNDUP(H2517/4,0)+20000,40000)))),IF(H2517&lt;=0,IF(I2517&lt;=0,0,IF(I2517&lt;=25000,I2517,IF(I2517&lt;=50000,ROUNDUP(I2517/2,0)+12500,IF(I2517&lt;=100000,ROUNDUP(I2517/4,0)+25000,50000)))),MAX(IF(I2517&lt;=0,0,IF(I2517&lt;=25000,I2517,IF(I2517&lt;=50000,ROUNDUP(I2517/2,0)+12500,IF(I2517&lt;=100000,ROUNDUP(I2517/4,0)+25000,50000)))),MIN(IF(H2517&lt;=0,0,IF(H2517&lt;=20000,H2517,IF(H2517&lt;=40000,ROUNDUP(H2517/2,0)+10000,IF(H2517&lt;=80000,ROUNDUP(H2517/4,0)+20000,40000))))+IF(I2517&lt;=0,0,IF(I2517&lt;=25000,I2517,IF(I2517&lt;=50000,ROUNDUP(I2517/2,0)+12500,IF(I2517&lt;=100000,ROUNDUP(I2517/4,0)+25000,50000)))),40000))))</f>
        <v/>
      </c>
      <c r="R2517" s="18">
        <f>MIN(120000,O2517+P2517+Q2517)</f>
        <v/>
      </c>
      <c r="S2517" s="18">
        <f>IF(F2517&lt;=0,IF(E2517&lt;=0,0,IF(E2517&lt;=12000,E2517,IF(E2517&lt;=32000,ROUNDUP(E2517/2,0)+6000,IF(E2517&lt;=56000,ROUNDUP(E2517/4,0)+14000,28000)))),IF(E2517&lt;=0,IF(F2517&lt;=0,0,IF(F2517&lt;=15000,F2517,IF(F2517&lt;=40000,ROUNDUP(F2517/2,0)+7500,IF(F2517&lt;=70000,ROUNDUP(F2517/4,0)+17500,35000)))),MAX(IF(F2517&lt;=0,0,IF(F2517&lt;=15000,F2517,IF(F2517&lt;=40000,ROUNDUP(F2517/2,0)+7500,IF(F2517&lt;=70000,ROUNDUP(F2517/4,0)+17500,35000)))),MIN(IF(E2517&lt;=0,0,IF(E2517&lt;=12000,E2517,IF(E2517&lt;=32000,ROUNDUP(E2517/2,0)+6000,IF(E2517&lt;=56000,ROUNDUP(E2517/4,0)+14000,28000))))+IF(F2517&lt;=0,0,IF(F2517&lt;=15000,F2517,IF(F2517&lt;=40000,ROUNDUP(F2517/2,0)+7500,IF(F2517&lt;=70000,ROUNDUP(F2517/4,0)+17500,35000)))),28000))))</f>
        <v/>
      </c>
      <c r="T2517" s="18">
        <f>IF(G2517&lt;=0,0,IF(G2517&lt;=12000,G2517,IF(G2517&lt;=32000,ROUNDUP(G2517/2,0)+6000,IF(G2517&lt;=56000,ROUNDUP(G2517/4,0)+14000,28000))))</f>
        <v/>
      </c>
      <c r="U2517" s="18">
        <f>IF(I2517&lt;=0,IF(H2517&lt;=0,0,IF(H2517&lt;=12000,H2517,IF(H2517&lt;=32000,ROUNDUP(H2517/2,0)+6000,IF(H2517&lt;=56000,ROUNDUP(H2517/4,0)+14000,28000)))),IF(H2517&lt;=0,IF(I2517&lt;=0,0,IF(I2517&lt;=15000,I2517,IF(I2517&lt;=40000,ROUNDUP(I2517/2,0)+7500,IF(I2517&lt;=70000,ROUNDUP(I2517/4,0)+17500,35000)))),MAX(IF(I2517&lt;=0,0,IF(I2517&lt;=15000,I2517,IF(I2517&lt;=40000,ROUNDUP(I2517/2,0)+7500,IF(I2517&lt;=70000,ROUNDUP(I2517/4,0)+17500,35000)))),MIN(IF(H2517&lt;=0,0,IF(H2517&lt;=12000,H2517,IF(H2517&lt;=32000,ROUNDUP(H2517/2,0)+6000,IF(H2517&lt;=56000,ROUNDUP(H2517/4,0)+14000,28000))))+IF(I2517&lt;=0,0,IF(I2517&lt;=15000,I2517,IF(I2517&lt;=40000,ROUNDUP(I2517/2,0)+7500,IF(I2517&lt;=70000,ROUNDUP(I2517/4,0)+17500,35000)))),28000))))</f>
        <v/>
      </c>
      <c r="V2517" s="18">
        <f>MIN(70000,S2517+T2517+U2517)</f>
        <v/>
      </c>
      <c r="W2517" s="18">
        <f>MAX(0,ROUNDDOWN(M2517-J2517-N2517-K2517-0,-3))</f>
        <v/>
      </c>
      <c r="X2517" s="18">
        <f>MAX(0,ROUNDDOWN(M2517-J2517-N2517-K2517-R2517,-3))</f>
        <v/>
      </c>
      <c r="Y2517" s="18">
        <f>IF(W2517&lt;=0,0,ROUNDDOWN((W2517*LOOKUP(W2517,{0,1950001,3300001,6950001,9000001,18000001,40000001},{0.05,0.1,0.2,0.23,0.33,0.4,0.45})-LOOKUP(W2517,{0,1950001,3300001,6950001,9000001,18000001,40000001},{0,97500,427500,636000,1536000,2796000,4796000}))*1.021,-2))</f>
        <v/>
      </c>
      <c r="Z2517" s="18">
        <f>IF(X2517&lt;=0,0,ROUNDDOWN((X2517*LOOKUP(X2517,{0,1950001,3300001,6950001,9000001,18000001,40000001},{0.05,0.1,0.2,0.23,0.33,0.4,0.45})-LOOKUP(X2517,{0,1950001,3300001,6950001,9000001,18000001,40000001},{0,97500,427500,636000,1536000,2796000,4796000}))*1.021,-2))</f>
        <v/>
      </c>
      <c r="AA2517" s="18">
        <f>MAX(0,ROUNDDOWN(M2517-J2517-430000-L2517-0,-3))</f>
        <v/>
      </c>
      <c r="AB2517" s="18">
        <f>MAX(0,ROUNDDOWN(M2517-J2517-430000-L2517-V2517,-3))</f>
        <v/>
      </c>
      <c r="AC2517" s="18">
        <f>IF(M2517&lt;=450000,0,MAX(0,ROUNDDOWN(AA2517*0.06-MIN(50000,AA2517)*0.03,-2))+MAX(0,ROUNDDOWN(AA2517*0.04-MIN(50000,AA2517)*0.02,-2)))</f>
        <v/>
      </c>
      <c r="AD2517" s="18">
        <f>IF(M2517&lt;=450000,0,MAX(0,ROUNDDOWN(AB2517*0.06-MIN(50000,AB2517)*0.03,-2))+MAX(0,ROUNDDOWN(AB2517*0.04-MIN(50000,AB2517)*0.02,-2)))</f>
        <v/>
      </c>
      <c r="AE2517" s="18">
        <f>Y2517-Z2517</f>
        <v/>
      </c>
      <c r="AF2517" s="18">
        <f>AC2517-AD2517</f>
        <v/>
      </c>
      <c r="AG2517" s="18">
        <f>AE2517+AF2517</f>
        <v/>
      </c>
      <c r="AH2517" s="20">
        <f>IF(W2517&lt;=0,0,LOOKUP(W2517,{0,1950001,3300001,6950001,9000001,18000001,40000001},{0.05,0.1,0.2,0.23,0.33,0.4,0.45}))</f>
        <v/>
      </c>
    </row>
    <row r="2518">
      <c r="A2518" t="inlineStr">
        <is>
          <t>1万円刻み 一般8万円</t>
        </is>
      </c>
      <c r="B2518" s="18">
        <f>'4_1万円刻み'!$A$813</f>
        <v/>
      </c>
      <c r="C2518" s="19" t="n">
        <v>2026</v>
      </c>
      <c r="D2518" t="inlineStr">
        <is>
          <t>いいえ</t>
        </is>
      </c>
      <c r="E2518" s="18" t="n">
        <v>80000</v>
      </c>
      <c r="F2518" s="18" t="n">
        <v>0</v>
      </c>
      <c r="G2518" s="18" t="n">
        <v>0</v>
      </c>
      <c r="H2518" s="18" t="n">
        <v>0</v>
      </c>
      <c r="I2518" s="18" t="n">
        <v>0</v>
      </c>
      <c r="J2518" s="18">
        <f>ROUND(MIN(B2518/12,650000)*12*0.0915+MIN(B2518/12,1390000)*12*(0.0504+0)+B2518*0.005,0)</f>
        <v/>
      </c>
      <c r="K2518" s="18" t="n">
        <v>0</v>
      </c>
      <c r="L2518" s="18" t="n">
        <v>0</v>
      </c>
      <c r="M2518" s="18">
        <f>ROUND(IF(C2518&gt;=2026,IF(B2518&lt;741000,0,IF(B2518&lt;2191000,B2518-740000,IF(B2518&lt;2193000,1451000,IF(B2518&lt;2196000,1453000,IF(B2518&lt;2200000,1456000,IF(B2518&lt;3600000,ROUNDDOWN(B2518/4,-3)*2.8-80000,IF(B2518&lt;6600000,ROUNDDOWN(B2518/4,-3)*3.2-440000,IF(B2518&lt;8500000,ROUNDDOWN(B2518*0.9,0)-1100000,B2518-1950000)))))))),IF(B2518&lt;651000,0,IF(B2518&lt;1900000,B2518-650000,IF(B2518&lt;3600000,ROUNDDOWN(B2518/4,-3)*2.8-80000,IF(B2518&lt;6600000,ROUNDDOWN(B2518/4,-3)*3.2-440000,IF(B2518&lt;8500000,ROUNDDOWN(B2518*0.9,0)-1100000,B2518-1950000)))))),0)</f>
        <v/>
      </c>
      <c r="N2518" s="18">
        <f>IF(M2518&gt;23500000,NA(),IF(C2518&gt;=2026,IF(M2518&lt;=4890000,1040000,IF(M2518&lt;=6550000,670000,620000)),IF(M2518&lt;=1320000,950000,IF(M2518&lt;=3360000,880000,IF(M2518&lt;=4890000,680000,IF(M2518&lt;=6550000,630000,580000))))))</f>
        <v/>
      </c>
      <c r="O2518" s="18">
        <f>IF(F2518&lt;=0,IF(AND(D2518="はい",C2518&gt;=2026,C2518&lt;=2027),IF(E2518&lt;=0,0,IF(E2518&lt;=30000,E2518,IF(E2518&lt;=60000,ROUNDUP(E2518/2,0)+15000,IF(E2518&lt;=120000,ROUNDUP(E2518/4,0)+30000,60000)))),IF(E2518&lt;=0,0,IF(E2518&lt;=20000,E2518,IF(E2518&lt;=40000,ROUNDUP(E2518/2,0)+10000,IF(E2518&lt;=80000,ROUNDUP(E2518/4,0)+20000,40000))))),IF(E2518&lt;=0,IF(F2518&lt;=0,0,IF(F2518&lt;=25000,F2518,IF(F2518&lt;=50000,ROUNDUP(F2518/2,0)+12500,IF(F2518&lt;=100000,ROUNDUP(F2518/4,0)+25000,50000)))),MAX(IF(F2518&lt;=0,0,IF(F2518&lt;=25000,F2518,IF(F2518&lt;=50000,ROUNDUP(F2518/2,0)+12500,IF(F2518&lt;=100000,ROUNDUP(F2518/4,0)+25000,50000)))),MIN(IF(AND(D2518="はい",C2518&gt;=2026,C2518&lt;=2027),IF(E2518&lt;=0,0,IF(E2518&lt;=30000,E2518,IF(E2518&lt;=60000,ROUNDUP(E2518/2,0)+15000,IF(E2518&lt;=120000,ROUNDUP(E2518/4,0)+30000,60000)))),IF(E2518&lt;=0,0,IF(E2518&lt;=20000,E2518,IF(E2518&lt;=40000,ROUNDUP(E2518/2,0)+10000,IF(E2518&lt;=80000,ROUNDUP(E2518/4,0)+20000,40000)))))+IF(F2518&lt;=0,0,IF(F2518&lt;=25000,F2518,IF(F2518&lt;=50000,ROUNDUP(F2518/2,0)+12500,IF(F2518&lt;=100000,ROUNDUP(F2518/4,0)+25000,50000)))),IF(AND(D2518="はい",C2518&gt;=2026,C2518&lt;=2027),60000,40000)))))</f>
        <v/>
      </c>
      <c r="P2518" s="18">
        <f>IF(G2518&lt;=0,0,IF(G2518&lt;=20000,G2518,IF(G2518&lt;=40000,ROUNDUP(G2518/2,0)+10000,IF(G2518&lt;=80000,ROUNDUP(G2518/4,0)+20000,40000))))</f>
        <v/>
      </c>
      <c r="Q2518" s="18">
        <f>IF(I2518&lt;=0,IF(H2518&lt;=0,0,IF(H2518&lt;=20000,H2518,IF(H2518&lt;=40000,ROUNDUP(H2518/2,0)+10000,IF(H2518&lt;=80000,ROUNDUP(H2518/4,0)+20000,40000)))),IF(H2518&lt;=0,IF(I2518&lt;=0,0,IF(I2518&lt;=25000,I2518,IF(I2518&lt;=50000,ROUNDUP(I2518/2,0)+12500,IF(I2518&lt;=100000,ROUNDUP(I2518/4,0)+25000,50000)))),MAX(IF(I2518&lt;=0,0,IF(I2518&lt;=25000,I2518,IF(I2518&lt;=50000,ROUNDUP(I2518/2,0)+12500,IF(I2518&lt;=100000,ROUNDUP(I2518/4,0)+25000,50000)))),MIN(IF(H2518&lt;=0,0,IF(H2518&lt;=20000,H2518,IF(H2518&lt;=40000,ROUNDUP(H2518/2,0)+10000,IF(H2518&lt;=80000,ROUNDUP(H2518/4,0)+20000,40000))))+IF(I2518&lt;=0,0,IF(I2518&lt;=25000,I2518,IF(I2518&lt;=50000,ROUNDUP(I2518/2,0)+12500,IF(I2518&lt;=100000,ROUNDUP(I2518/4,0)+25000,50000)))),40000))))</f>
        <v/>
      </c>
      <c r="R2518" s="18">
        <f>MIN(120000,O2518+P2518+Q2518)</f>
        <v/>
      </c>
      <c r="S2518" s="18">
        <f>IF(F2518&lt;=0,IF(E2518&lt;=0,0,IF(E2518&lt;=12000,E2518,IF(E2518&lt;=32000,ROUNDUP(E2518/2,0)+6000,IF(E2518&lt;=56000,ROUNDUP(E2518/4,0)+14000,28000)))),IF(E2518&lt;=0,IF(F2518&lt;=0,0,IF(F2518&lt;=15000,F2518,IF(F2518&lt;=40000,ROUNDUP(F2518/2,0)+7500,IF(F2518&lt;=70000,ROUNDUP(F2518/4,0)+17500,35000)))),MAX(IF(F2518&lt;=0,0,IF(F2518&lt;=15000,F2518,IF(F2518&lt;=40000,ROUNDUP(F2518/2,0)+7500,IF(F2518&lt;=70000,ROUNDUP(F2518/4,0)+17500,35000)))),MIN(IF(E2518&lt;=0,0,IF(E2518&lt;=12000,E2518,IF(E2518&lt;=32000,ROUNDUP(E2518/2,0)+6000,IF(E2518&lt;=56000,ROUNDUP(E2518/4,0)+14000,28000))))+IF(F2518&lt;=0,0,IF(F2518&lt;=15000,F2518,IF(F2518&lt;=40000,ROUNDUP(F2518/2,0)+7500,IF(F2518&lt;=70000,ROUNDUP(F2518/4,0)+17500,35000)))),28000))))</f>
        <v/>
      </c>
      <c r="T2518" s="18">
        <f>IF(G2518&lt;=0,0,IF(G2518&lt;=12000,G2518,IF(G2518&lt;=32000,ROUNDUP(G2518/2,0)+6000,IF(G2518&lt;=56000,ROUNDUP(G2518/4,0)+14000,28000))))</f>
        <v/>
      </c>
      <c r="U2518" s="18">
        <f>IF(I2518&lt;=0,IF(H2518&lt;=0,0,IF(H2518&lt;=12000,H2518,IF(H2518&lt;=32000,ROUNDUP(H2518/2,0)+6000,IF(H2518&lt;=56000,ROUNDUP(H2518/4,0)+14000,28000)))),IF(H2518&lt;=0,IF(I2518&lt;=0,0,IF(I2518&lt;=15000,I2518,IF(I2518&lt;=40000,ROUNDUP(I2518/2,0)+7500,IF(I2518&lt;=70000,ROUNDUP(I2518/4,0)+17500,35000)))),MAX(IF(I2518&lt;=0,0,IF(I2518&lt;=15000,I2518,IF(I2518&lt;=40000,ROUNDUP(I2518/2,0)+7500,IF(I2518&lt;=70000,ROUNDUP(I2518/4,0)+17500,35000)))),MIN(IF(H2518&lt;=0,0,IF(H2518&lt;=12000,H2518,IF(H2518&lt;=32000,ROUNDUP(H2518/2,0)+6000,IF(H2518&lt;=56000,ROUNDUP(H2518/4,0)+14000,28000))))+IF(I2518&lt;=0,0,IF(I2518&lt;=15000,I2518,IF(I2518&lt;=40000,ROUNDUP(I2518/2,0)+7500,IF(I2518&lt;=70000,ROUNDUP(I2518/4,0)+17500,35000)))),28000))))</f>
        <v/>
      </c>
      <c r="V2518" s="18">
        <f>MIN(70000,S2518+T2518+U2518)</f>
        <v/>
      </c>
      <c r="W2518" s="18">
        <f>MAX(0,ROUNDDOWN(M2518-J2518-N2518-K2518-0,-3))</f>
        <v/>
      </c>
      <c r="X2518" s="18">
        <f>MAX(0,ROUNDDOWN(M2518-J2518-N2518-K2518-R2518,-3))</f>
        <v/>
      </c>
      <c r="Y2518" s="18">
        <f>IF(W2518&lt;=0,0,ROUNDDOWN((W2518*LOOKUP(W2518,{0,1950001,3300001,6950001,9000001,18000001,40000001},{0.05,0.1,0.2,0.23,0.33,0.4,0.45})-LOOKUP(W2518,{0,1950001,3300001,6950001,9000001,18000001,40000001},{0,97500,427500,636000,1536000,2796000,4796000}))*1.021,-2))</f>
        <v/>
      </c>
      <c r="Z2518" s="18">
        <f>IF(X2518&lt;=0,0,ROUNDDOWN((X2518*LOOKUP(X2518,{0,1950001,3300001,6950001,9000001,18000001,40000001},{0.05,0.1,0.2,0.23,0.33,0.4,0.45})-LOOKUP(X2518,{0,1950001,3300001,6950001,9000001,18000001,40000001},{0,97500,427500,636000,1536000,2796000,4796000}))*1.021,-2))</f>
        <v/>
      </c>
      <c r="AA2518" s="18">
        <f>MAX(0,ROUNDDOWN(M2518-J2518-430000-L2518-0,-3))</f>
        <v/>
      </c>
      <c r="AB2518" s="18">
        <f>MAX(0,ROUNDDOWN(M2518-J2518-430000-L2518-V2518,-3))</f>
        <v/>
      </c>
      <c r="AC2518" s="18">
        <f>IF(M2518&lt;=450000,0,MAX(0,ROUNDDOWN(AA2518*0.06-MIN(50000,AA2518)*0.03,-2))+MAX(0,ROUNDDOWN(AA2518*0.04-MIN(50000,AA2518)*0.02,-2)))</f>
        <v/>
      </c>
      <c r="AD2518" s="18">
        <f>IF(M2518&lt;=450000,0,MAX(0,ROUNDDOWN(AB2518*0.06-MIN(50000,AB2518)*0.03,-2))+MAX(0,ROUNDDOWN(AB2518*0.04-MIN(50000,AB2518)*0.02,-2)))</f>
        <v/>
      </c>
      <c r="AE2518" s="18">
        <f>Y2518-Z2518</f>
        <v/>
      </c>
      <c r="AF2518" s="18">
        <f>AC2518-AD2518</f>
        <v/>
      </c>
      <c r="AG2518" s="18">
        <f>AE2518+AF2518</f>
        <v/>
      </c>
      <c r="AH2518" s="20">
        <f>IF(W2518&lt;=0,0,LOOKUP(W2518,{0,1950001,3300001,6950001,9000001,18000001,40000001},{0.05,0.1,0.2,0.23,0.33,0.4,0.45}))</f>
        <v/>
      </c>
    </row>
    <row r="2519">
      <c r="A2519" t="inlineStr">
        <is>
          <t>1万円刻み 特例あり一般12万円</t>
        </is>
      </c>
      <c r="B2519" s="18">
        <f>'4_1万円刻み'!$A$813</f>
        <v/>
      </c>
      <c r="C2519" s="19" t="n">
        <v>2026</v>
      </c>
      <c r="D2519" t="inlineStr">
        <is>
          <t>はい</t>
        </is>
      </c>
      <c r="E2519" s="18" t="n">
        <v>120000</v>
      </c>
      <c r="F2519" s="18" t="n">
        <v>0</v>
      </c>
      <c r="G2519" s="18" t="n">
        <v>0</v>
      </c>
      <c r="H2519" s="18" t="n">
        <v>0</v>
      </c>
      <c r="I2519" s="18" t="n">
        <v>0</v>
      </c>
      <c r="J2519" s="18">
        <f>ROUND(MIN(B2519/12,650000)*12*0.0915+MIN(B2519/12,1390000)*12*(0.0504+0)+B2519*0.005,0)</f>
        <v/>
      </c>
      <c r="K2519" s="18" t="n">
        <v>0</v>
      </c>
      <c r="L2519" s="18" t="n">
        <v>0</v>
      </c>
      <c r="M2519" s="18">
        <f>ROUND(IF(C2519&gt;=2026,IF(B2519&lt;741000,0,IF(B2519&lt;2191000,B2519-740000,IF(B2519&lt;2193000,1451000,IF(B2519&lt;2196000,1453000,IF(B2519&lt;2200000,1456000,IF(B2519&lt;3600000,ROUNDDOWN(B2519/4,-3)*2.8-80000,IF(B2519&lt;6600000,ROUNDDOWN(B2519/4,-3)*3.2-440000,IF(B2519&lt;8500000,ROUNDDOWN(B2519*0.9,0)-1100000,B2519-1950000)))))))),IF(B2519&lt;651000,0,IF(B2519&lt;1900000,B2519-650000,IF(B2519&lt;3600000,ROUNDDOWN(B2519/4,-3)*2.8-80000,IF(B2519&lt;6600000,ROUNDDOWN(B2519/4,-3)*3.2-440000,IF(B2519&lt;8500000,ROUNDDOWN(B2519*0.9,0)-1100000,B2519-1950000)))))),0)</f>
        <v/>
      </c>
      <c r="N2519" s="18">
        <f>IF(M2519&gt;23500000,NA(),IF(C2519&gt;=2026,IF(M2519&lt;=4890000,1040000,IF(M2519&lt;=6550000,670000,620000)),IF(M2519&lt;=1320000,950000,IF(M2519&lt;=3360000,880000,IF(M2519&lt;=4890000,680000,IF(M2519&lt;=6550000,630000,580000))))))</f>
        <v/>
      </c>
      <c r="O2519" s="18">
        <f>IF(F2519&lt;=0,IF(AND(D2519="はい",C2519&gt;=2026,C2519&lt;=2027),IF(E2519&lt;=0,0,IF(E2519&lt;=30000,E2519,IF(E2519&lt;=60000,ROUNDUP(E2519/2,0)+15000,IF(E2519&lt;=120000,ROUNDUP(E2519/4,0)+30000,60000)))),IF(E2519&lt;=0,0,IF(E2519&lt;=20000,E2519,IF(E2519&lt;=40000,ROUNDUP(E2519/2,0)+10000,IF(E2519&lt;=80000,ROUNDUP(E2519/4,0)+20000,40000))))),IF(E2519&lt;=0,IF(F2519&lt;=0,0,IF(F2519&lt;=25000,F2519,IF(F2519&lt;=50000,ROUNDUP(F2519/2,0)+12500,IF(F2519&lt;=100000,ROUNDUP(F2519/4,0)+25000,50000)))),MAX(IF(F2519&lt;=0,0,IF(F2519&lt;=25000,F2519,IF(F2519&lt;=50000,ROUNDUP(F2519/2,0)+12500,IF(F2519&lt;=100000,ROUNDUP(F2519/4,0)+25000,50000)))),MIN(IF(AND(D2519="はい",C2519&gt;=2026,C2519&lt;=2027),IF(E2519&lt;=0,0,IF(E2519&lt;=30000,E2519,IF(E2519&lt;=60000,ROUNDUP(E2519/2,0)+15000,IF(E2519&lt;=120000,ROUNDUP(E2519/4,0)+30000,60000)))),IF(E2519&lt;=0,0,IF(E2519&lt;=20000,E2519,IF(E2519&lt;=40000,ROUNDUP(E2519/2,0)+10000,IF(E2519&lt;=80000,ROUNDUP(E2519/4,0)+20000,40000)))))+IF(F2519&lt;=0,0,IF(F2519&lt;=25000,F2519,IF(F2519&lt;=50000,ROUNDUP(F2519/2,0)+12500,IF(F2519&lt;=100000,ROUNDUP(F2519/4,0)+25000,50000)))),IF(AND(D2519="はい",C2519&gt;=2026,C2519&lt;=2027),60000,40000)))))</f>
        <v/>
      </c>
      <c r="P2519" s="18">
        <f>IF(G2519&lt;=0,0,IF(G2519&lt;=20000,G2519,IF(G2519&lt;=40000,ROUNDUP(G2519/2,0)+10000,IF(G2519&lt;=80000,ROUNDUP(G2519/4,0)+20000,40000))))</f>
        <v/>
      </c>
      <c r="Q2519" s="18">
        <f>IF(I2519&lt;=0,IF(H2519&lt;=0,0,IF(H2519&lt;=20000,H2519,IF(H2519&lt;=40000,ROUNDUP(H2519/2,0)+10000,IF(H2519&lt;=80000,ROUNDUP(H2519/4,0)+20000,40000)))),IF(H2519&lt;=0,IF(I2519&lt;=0,0,IF(I2519&lt;=25000,I2519,IF(I2519&lt;=50000,ROUNDUP(I2519/2,0)+12500,IF(I2519&lt;=100000,ROUNDUP(I2519/4,0)+25000,50000)))),MAX(IF(I2519&lt;=0,0,IF(I2519&lt;=25000,I2519,IF(I2519&lt;=50000,ROUNDUP(I2519/2,0)+12500,IF(I2519&lt;=100000,ROUNDUP(I2519/4,0)+25000,50000)))),MIN(IF(H2519&lt;=0,0,IF(H2519&lt;=20000,H2519,IF(H2519&lt;=40000,ROUNDUP(H2519/2,0)+10000,IF(H2519&lt;=80000,ROUNDUP(H2519/4,0)+20000,40000))))+IF(I2519&lt;=0,0,IF(I2519&lt;=25000,I2519,IF(I2519&lt;=50000,ROUNDUP(I2519/2,0)+12500,IF(I2519&lt;=100000,ROUNDUP(I2519/4,0)+25000,50000)))),40000))))</f>
        <v/>
      </c>
      <c r="R2519" s="18">
        <f>MIN(120000,O2519+P2519+Q2519)</f>
        <v/>
      </c>
      <c r="S2519" s="18">
        <f>IF(F2519&lt;=0,IF(E2519&lt;=0,0,IF(E2519&lt;=12000,E2519,IF(E2519&lt;=32000,ROUNDUP(E2519/2,0)+6000,IF(E2519&lt;=56000,ROUNDUP(E2519/4,0)+14000,28000)))),IF(E2519&lt;=0,IF(F2519&lt;=0,0,IF(F2519&lt;=15000,F2519,IF(F2519&lt;=40000,ROUNDUP(F2519/2,0)+7500,IF(F2519&lt;=70000,ROUNDUP(F2519/4,0)+17500,35000)))),MAX(IF(F2519&lt;=0,0,IF(F2519&lt;=15000,F2519,IF(F2519&lt;=40000,ROUNDUP(F2519/2,0)+7500,IF(F2519&lt;=70000,ROUNDUP(F2519/4,0)+17500,35000)))),MIN(IF(E2519&lt;=0,0,IF(E2519&lt;=12000,E2519,IF(E2519&lt;=32000,ROUNDUP(E2519/2,0)+6000,IF(E2519&lt;=56000,ROUNDUP(E2519/4,0)+14000,28000))))+IF(F2519&lt;=0,0,IF(F2519&lt;=15000,F2519,IF(F2519&lt;=40000,ROUNDUP(F2519/2,0)+7500,IF(F2519&lt;=70000,ROUNDUP(F2519/4,0)+17500,35000)))),28000))))</f>
        <v/>
      </c>
      <c r="T2519" s="18">
        <f>IF(G2519&lt;=0,0,IF(G2519&lt;=12000,G2519,IF(G2519&lt;=32000,ROUNDUP(G2519/2,0)+6000,IF(G2519&lt;=56000,ROUNDUP(G2519/4,0)+14000,28000))))</f>
        <v/>
      </c>
      <c r="U2519" s="18">
        <f>IF(I2519&lt;=0,IF(H2519&lt;=0,0,IF(H2519&lt;=12000,H2519,IF(H2519&lt;=32000,ROUNDUP(H2519/2,0)+6000,IF(H2519&lt;=56000,ROUNDUP(H2519/4,0)+14000,28000)))),IF(H2519&lt;=0,IF(I2519&lt;=0,0,IF(I2519&lt;=15000,I2519,IF(I2519&lt;=40000,ROUNDUP(I2519/2,0)+7500,IF(I2519&lt;=70000,ROUNDUP(I2519/4,0)+17500,35000)))),MAX(IF(I2519&lt;=0,0,IF(I2519&lt;=15000,I2519,IF(I2519&lt;=40000,ROUNDUP(I2519/2,0)+7500,IF(I2519&lt;=70000,ROUNDUP(I2519/4,0)+17500,35000)))),MIN(IF(H2519&lt;=0,0,IF(H2519&lt;=12000,H2519,IF(H2519&lt;=32000,ROUNDUP(H2519/2,0)+6000,IF(H2519&lt;=56000,ROUNDUP(H2519/4,0)+14000,28000))))+IF(I2519&lt;=0,0,IF(I2519&lt;=15000,I2519,IF(I2519&lt;=40000,ROUNDUP(I2519/2,0)+7500,IF(I2519&lt;=70000,ROUNDUP(I2519/4,0)+17500,35000)))),28000))))</f>
        <v/>
      </c>
      <c r="V2519" s="18">
        <f>MIN(70000,S2519+T2519+U2519)</f>
        <v/>
      </c>
      <c r="W2519" s="18">
        <f>MAX(0,ROUNDDOWN(M2519-J2519-N2519-K2519-0,-3))</f>
        <v/>
      </c>
      <c r="X2519" s="18">
        <f>MAX(0,ROUNDDOWN(M2519-J2519-N2519-K2519-R2519,-3))</f>
        <v/>
      </c>
      <c r="Y2519" s="18">
        <f>IF(W2519&lt;=0,0,ROUNDDOWN((W2519*LOOKUP(W2519,{0,1950001,3300001,6950001,9000001,18000001,40000001},{0.05,0.1,0.2,0.23,0.33,0.4,0.45})-LOOKUP(W2519,{0,1950001,3300001,6950001,9000001,18000001,40000001},{0,97500,427500,636000,1536000,2796000,4796000}))*1.021,-2))</f>
        <v/>
      </c>
      <c r="Z2519" s="18">
        <f>IF(X2519&lt;=0,0,ROUNDDOWN((X2519*LOOKUP(X2519,{0,1950001,3300001,6950001,9000001,18000001,40000001},{0.05,0.1,0.2,0.23,0.33,0.4,0.45})-LOOKUP(X2519,{0,1950001,3300001,6950001,9000001,18000001,40000001},{0,97500,427500,636000,1536000,2796000,4796000}))*1.021,-2))</f>
        <v/>
      </c>
      <c r="AA2519" s="18">
        <f>MAX(0,ROUNDDOWN(M2519-J2519-430000-L2519-0,-3))</f>
        <v/>
      </c>
      <c r="AB2519" s="18">
        <f>MAX(0,ROUNDDOWN(M2519-J2519-430000-L2519-V2519,-3))</f>
        <v/>
      </c>
      <c r="AC2519" s="18">
        <f>IF(M2519&lt;=450000,0,MAX(0,ROUNDDOWN(AA2519*0.06-MIN(50000,AA2519)*0.03,-2))+MAX(0,ROUNDDOWN(AA2519*0.04-MIN(50000,AA2519)*0.02,-2)))</f>
        <v/>
      </c>
      <c r="AD2519" s="18">
        <f>IF(M2519&lt;=450000,0,MAX(0,ROUNDDOWN(AB2519*0.06-MIN(50000,AB2519)*0.03,-2))+MAX(0,ROUNDDOWN(AB2519*0.04-MIN(50000,AB2519)*0.02,-2)))</f>
        <v/>
      </c>
      <c r="AE2519" s="18">
        <f>Y2519-Z2519</f>
        <v/>
      </c>
      <c r="AF2519" s="18">
        <f>AC2519-AD2519</f>
        <v/>
      </c>
      <c r="AG2519" s="18">
        <f>AE2519+AF2519</f>
        <v/>
      </c>
      <c r="AH2519" s="20">
        <f>IF(W2519&lt;=0,0,LOOKUP(W2519,{0,1950001,3300001,6950001,9000001,18000001,40000001},{0.05,0.1,0.2,0.23,0.33,0.4,0.45}))</f>
        <v/>
      </c>
    </row>
    <row r="2520">
      <c r="A2520" t="inlineStr">
        <is>
          <t>1万円刻み 3区分8万円ずつ</t>
        </is>
      </c>
      <c r="B2520" s="18">
        <f>'4_1万円刻み'!$A$814</f>
        <v/>
      </c>
      <c r="C2520" s="19" t="n">
        <v>2026</v>
      </c>
      <c r="D2520" t="inlineStr">
        <is>
          <t>いいえ</t>
        </is>
      </c>
      <c r="E2520" s="18" t="n">
        <v>80000</v>
      </c>
      <c r="F2520" s="18" t="n">
        <v>0</v>
      </c>
      <c r="G2520" s="18" t="n">
        <v>80000</v>
      </c>
      <c r="H2520" s="18" t="n">
        <v>80000</v>
      </c>
      <c r="I2520" s="18" t="n">
        <v>0</v>
      </c>
      <c r="J2520" s="18">
        <f>ROUND(MIN(B2520/12,650000)*12*0.0915+MIN(B2520/12,1390000)*12*(0.0504+0)+B2520*0.005,0)</f>
        <v/>
      </c>
      <c r="K2520" s="18" t="n">
        <v>0</v>
      </c>
      <c r="L2520" s="18" t="n">
        <v>0</v>
      </c>
      <c r="M2520" s="18">
        <f>ROUND(IF(C2520&gt;=2026,IF(B2520&lt;741000,0,IF(B2520&lt;2191000,B2520-740000,IF(B2520&lt;2193000,1451000,IF(B2520&lt;2196000,1453000,IF(B2520&lt;2200000,1456000,IF(B2520&lt;3600000,ROUNDDOWN(B2520/4,-3)*2.8-80000,IF(B2520&lt;6600000,ROUNDDOWN(B2520/4,-3)*3.2-440000,IF(B2520&lt;8500000,ROUNDDOWN(B2520*0.9,0)-1100000,B2520-1950000)))))))),IF(B2520&lt;651000,0,IF(B2520&lt;1900000,B2520-650000,IF(B2520&lt;3600000,ROUNDDOWN(B2520/4,-3)*2.8-80000,IF(B2520&lt;6600000,ROUNDDOWN(B2520/4,-3)*3.2-440000,IF(B2520&lt;8500000,ROUNDDOWN(B2520*0.9,0)-1100000,B2520-1950000)))))),0)</f>
        <v/>
      </c>
      <c r="N2520" s="18">
        <f>IF(M2520&gt;23500000,NA(),IF(C2520&gt;=2026,IF(M2520&lt;=4890000,1040000,IF(M2520&lt;=6550000,670000,620000)),IF(M2520&lt;=1320000,950000,IF(M2520&lt;=3360000,880000,IF(M2520&lt;=4890000,680000,IF(M2520&lt;=6550000,630000,580000))))))</f>
        <v/>
      </c>
      <c r="O2520" s="18">
        <f>IF(F2520&lt;=0,IF(AND(D2520="はい",C2520&gt;=2026,C2520&lt;=2027),IF(E2520&lt;=0,0,IF(E2520&lt;=30000,E2520,IF(E2520&lt;=60000,ROUNDUP(E2520/2,0)+15000,IF(E2520&lt;=120000,ROUNDUP(E2520/4,0)+30000,60000)))),IF(E2520&lt;=0,0,IF(E2520&lt;=20000,E2520,IF(E2520&lt;=40000,ROUNDUP(E2520/2,0)+10000,IF(E2520&lt;=80000,ROUNDUP(E2520/4,0)+20000,40000))))),IF(E2520&lt;=0,IF(F2520&lt;=0,0,IF(F2520&lt;=25000,F2520,IF(F2520&lt;=50000,ROUNDUP(F2520/2,0)+12500,IF(F2520&lt;=100000,ROUNDUP(F2520/4,0)+25000,50000)))),MAX(IF(F2520&lt;=0,0,IF(F2520&lt;=25000,F2520,IF(F2520&lt;=50000,ROUNDUP(F2520/2,0)+12500,IF(F2520&lt;=100000,ROUNDUP(F2520/4,0)+25000,50000)))),MIN(IF(AND(D2520="はい",C2520&gt;=2026,C2520&lt;=2027),IF(E2520&lt;=0,0,IF(E2520&lt;=30000,E2520,IF(E2520&lt;=60000,ROUNDUP(E2520/2,0)+15000,IF(E2520&lt;=120000,ROUNDUP(E2520/4,0)+30000,60000)))),IF(E2520&lt;=0,0,IF(E2520&lt;=20000,E2520,IF(E2520&lt;=40000,ROUNDUP(E2520/2,0)+10000,IF(E2520&lt;=80000,ROUNDUP(E2520/4,0)+20000,40000)))))+IF(F2520&lt;=0,0,IF(F2520&lt;=25000,F2520,IF(F2520&lt;=50000,ROUNDUP(F2520/2,0)+12500,IF(F2520&lt;=100000,ROUNDUP(F2520/4,0)+25000,50000)))),IF(AND(D2520="はい",C2520&gt;=2026,C2520&lt;=2027),60000,40000)))))</f>
        <v/>
      </c>
      <c r="P2520" s="18">
        <f>IF(G2520&lt;=0,0,IF(G2520&lt;=20000,G2520,IF(G2520&lt;=40000,ROUNDUP(G2520/2,0)+10000,IF(G2520&lt;=80000,ROUNDUP(G2520/4,0)+20000,40000))))</f>
        <v/>
      </c>
      <c r="Q2520" s="18">
        <f>IF(I2520&lt;=0,IF(H2520&lt;=0,0,IF(H2520&lt;=20000,H2520,IF(H2520&lt;=40000,ROUNDUP(H2520/2,0)+10000,IF(H2520&lt;=80000,ROUNDUP(H2520/4,0)+20000,40000)))),IF(H2520&lt;=0,IF(I2520&lt;=0,0,IF(I2520&lt;=25000,I2520,IF(I2520&lt;=50000,ROUNDUP(I2520/2,0)+12500,IF(I2520&lt;=100000,ROUNDUP(I2520/4,0)+25000,50000)))),MAX(IF(I2520&lt;=0,0,IF(I2520&lt;=25000,I2520,IF(I2520&lt;=50000,ROUNDUP(I2520/2,0)+12500,IF(I2520&lt;=100000,ROUNDUP(I2520/4,0)+25000,50000)))),MIN(IF(H2520&lt;=0,0,IF(H2520&lt;=20000,H2520,IF(H2520&lt;=40000,ROUNDUP(H2520/2,0)+10000,IF(H2520&lt;=80000,ROUNDUP(H2520/4,0)+20000,40000))))+IF(I2520&lt;=0,0,IF(I2520&lt;=25000,I2520,IF(I2520&lt;=50000,ROUNDUP(I2520/2,0)+12500,IF(I2520&lt;=100000,ROUNDUP(I2520/4,0)+25000,50000)))),40000))))</f>
        <v/>
      </c>
      <c r="R2520" s="18">
        <f>MIN(120000,O2520+P2520+Q2520)</f>
        <v/>
      </c>
      <c r="S2520" s="18">
        <f>IF(F2520&lt;=0,IF(E2520&lt;=0,0,IF(E2520&lt;=12000,E2520,IF(E2520&lt;=32000,ROUNDUP(E2520/2,0)+6000,IF(E2520&lt;=56000,ROUNDUP(E2520/4,0)+14000,28000)))),IF(E2520&lt;=0,IF(F2520&lt;=0,0,IF(F2520&lt;=15000,F2520,IF(F2520&lt;=40000,ROUNDUP(F2520/2,0)+7500,IF(F2520&lt;=70000,ROUNDUP(F2520/4,0)+17500,35000)))),MAX(IF(F2520&lt;=0,0,IF(F2520&lt;=15000,F2520,IF(F2520&lt;=40000,ROUNDUP(F2520/2,0)+7500,IF(F2520&lt;=70000,ROUNDUP(F2520/4,0)+17500,35000)))),MIN(IF(E2520&lt;=0,0,IF(E2520&lt;=12000,E2520,IF(E2520&lt;=32000,ROUNDUP(E2520/2,0)+6000,IF(E2520&lt;=56000,ROUNDUP(E2520/4,0)+14000,28000))))+IF(F2520&lt;=0,0,IF(F2520&lt;=15000,F2520,IF(F2520&lt;=40000,ROUNDUP(F2520/2,0)+7500,IF(F2520&lt;=70000,ROUNDUP(F2520/4,0)+17500,35000)))),28000))))</f>
        <v/>
      </c>
      <c r="T2520" s="18">
        <f>IF(G2520&lt;=0,0,IF(G2520&lt;=12000,G2520,IF(G2520&lt;=32000,ROUNDUP(G2520/2,0)+6000,IF(G2520&lt;=56000,ROUNDUP(G2520/4,0)+14000,28000))))</f>
        <v/>
      </c>
      <c r="U2520" s="18">
        <f>IF(I2520&lt;=0,IF(H2520&lt;=0,0,IF(H2520&lt;=12000,H2520,IF(H2520&lt;=32000,ROUNDUP(H2520/2,0)+6000,IF(H2520&lt;=56000,ROUNDUP(H2520/4,0)+14000,28000)))),IF(H2520&lt;=0,IF(I2520&lt;=0,0,IF(I2520&lt;=15000,I2520,IF(I2520&lt;=40000,ROUNDUP(I2520/2,0)+7500,IF(I2520&lt;=70000,ROUNDUP(I2520/4,0)+17500,35000)))),MAX(IF(I2520&lt;=0,0,IF(I2520&lt;=15000,I2520,IF(I2520&lt;=40000,ROUNDUP(I2520/2,0)+7500,IF(I2520&lt;=70000,ROUNDUP(I2520/4,0)+17500,35000)))),MIN(IF(H2520&lt;=0,0,IF(H2520&lt;=12000,H2520,IF(H2520&lt;=32000,ROUNDUP(H2520/2,0)+6000,IF(H2520&lt;=56000,ROUNDUP(H2520/4,0)+14000,28000))))+IF(I2520&lt;=0,0,IF(I2520&lt;=15000,I2520,IF(I2520&lt;=40000,ROUNDUP(I2520/2,0)+7500,IF(I2520&lt;=70000,ROUNDUP(I2520/4,0)+17500,35000)))),28000))))</f>
        <v/>
      </c>
      <c r="V2520" s="18">
        <f>MIN(70000,S2520+T2520+U2520)</f>
        <v/>
      </c>
      <c r="W2520" s="18">
        <f>MAX(0,ROUNDDOWN(M2520-J2520-N2520-K2520-0,-3))</f>
        <v/>
      </c>
      <c r="X2520" s="18">
        <f>MAX(0,ROUNDDOWN(M2520-J2520-N2520-K2520-R2520,-3))</f>
        <v/>
      </c>
      <c r="Y2520" s="18">
        <f>IF(W2520&lt;=0,0,ROUNDDOWN((W2520*LOOKUP(W2520,{0,1950001,3300001,6950001,9000001,18000001,40000001},{0.05,0.1,0.2,0.23,0.33,0.4,0.45})-LOOKUP(W2520,{0,1950001,3300001,6950001,9000001,18000001,40000001},{0,97500,427500,636000,1536000,2796000,4796000}))*1.021,-2))</f>
        <v/>
      </c>
      <c r="Z2520" s="18">
        <f>IF(X2520&lt;=0,0,ROUNDDOWN((X2520*LOOKUP(X2520,{0,1950001,3300001,6950001,9000001,18000001,40000001},{0.05,0.1,0.2,0.23,0.33,0.4,0.45})-LOOKUP(X2520,{0,1950001,3300001,6950001,9000001,18000001,40000001},{0,97500,427500,636000,1536000,2796000,4796000}))*1.021,-2))</f>
        <v/>
      </c>
      <c r="AA2520" s="18">
        <f>MAX(0,ROUNDDOWN(M2520-J2520-430000-L2520-0,-3))</f>
        <v/>
      </c>
      <c r="AB2520" s="18">
        <f>MAX(0,ROUNDDOWN(M2520-J2520-430000-L2520-V2520,-3))</f>
        <v/>
      </c>
      <c r="AC2520" s="18">
        <f>IF(M2520&lt;=450000,0,MAX(0,ROUNDDOWN(AA2520*0.06-MIN(50000,AA2520)*0.03,-2))+MAX(0,ROUNDDOWN(AA2520*0.04-MIN(50000,AA2520)*0.02,-2)))</f>
        <v/>
      </c>
      <c r="AD2520" s="18">
        <f>IF(M2520&lt;=450000,0,MAX(0,ROUNDDOWN(AB2520*0.06-MIN(50000,AB2520)*0.03,-2))+MAX(0,ROUNDDOWN(AB2520*0.04-MIN(50000,AB2520)*0.02,-2)))</f>
        <v/>
      </c>
      <c r="AE2520" s="18">
        <f>Y2520-Z2520</f>
        <v/>
      </c>
      <c r="AF2520" s="18">
        <f>AC2520-AD2520</f>
        <v/>
      </c>
      <c r="AG2520" s="18">
        <f>AE2520+AF2520</f>
        <v/>
      </c>
      <c r="AH2520" s="20">
        <f>IF(W2520&lt;=0,0,LOOKUP(W2520,{0,1950001,3300001,6950001,9000001,18000001,40000001},{0.05,0.1,0.2,0.23,0.33,0.4,0.45}))</f>
        <v/>
      </c>
    </row>
    <row r="2521">
      <c r="A2521" t="inlineStr">
        <is>
          <t>1万円刻み 一般8万円</t>
        </is>
      </c>
      <c r="B2521" s="18">
        <f>'4_1万円刻み'!$A$814</f>
        <v/>
      </c>
      <c r="C2521" s="19" t="n">
        <v>2026</v>
      </c>
      <c r="D2521" t="inlineStr">
        <is>
          <t>いいえ</t>
        </is>
      </c>
      <c r="E2521" s="18" t="n">
        <v>80000</v>
      </c>
      <c r="F2521" s="18" t="n">
        <v>0</v>
      </c>
      <c r="G2521" s="18" t="n">
        <v>0</v>
      </c>
      <c r="H2521" s="18" t="n">
        <v>0</v>
      </c>
      <c r="I2521" s="18" t="n">
        <v>0</v>
      </c>
      <c r="J2521" s="18">
        <f>ROUND(MIN(B2521/12,650000)*12*0.0915+MIN(B2521/12,1390000)*12*(0.0504+0)+B2521*0.005,0)</f>
        <v/>
      </c>
      <c r="K2521" s="18" t="n">
        <v>0</v>
      </c>
      <c r="L2521" s="18" t="n">
        <v>0</v>
      </c>
      <c r="M2521" s="18">
        <f>ROUND(IF(C2521&gt;=2026,IF(B2521&lt;741000,0,IF(B2521&lt;2191000,B2521-740000,IF(B2521&lt;2193000,1451000,IF(B2521&lt;2196000,1453000,IF(B2521&lt;2200000,1456000,IF(B2521&lt;3600000,ROUNDDOWN(B2521/4,-3)*2.8-80000,IF(B2521&lt;6600000,ROUNDDOWN(B2521/4,-3)*3.2-440000,IF(B2521&lt;8500000,ROUNDDOWN(B2521*0.9,0)-1100000,B2521-1950000)))))))),IF(B2521&lt;651000,0,IF(B2521&lt;1900000,B2521-650000,IF(B2521&lt;3600000,ROUNDDOWN(B2521/4,-3)*2.8-80000,IF(B2521&lt;6600000,ROUNDDOWN(B2521/4,-3)*3.2-440000,IF(B2521&lt;8500000,ROUNDDOWN(B2521*0.9,0)-1100000,B2521-1950000)))))),0)</f>
        <v/>
      </c>
      <c r="N2521" s="18">
        <f>IF(M2521&gt;23500000,NA(),IF(C2521&gt;=2026,IF(M2521&lt;=4890000,1040000,IF(M2521&lt;=6550000,670000,620000)),IF(M2521&lt;=1320000,950000,IF(M2521&lt;=3360000,880000,IF(M2521&lt;=4890000,680000,IF(M2521&lt;=6550000,630000,580000))))))</f>
        <v/>
      </c>
      <c r="O2521" s="18">
        <f>IF(F2521&lt;=0,IF(AND(D2521="はい",C2521&gt;=2026,C2521&lt;=2027),IF(E2521&lt;=0,0,IF(E2521&lt;=30000,E2521,IF(E2521&lt;=60000,ROUNDUP(E2521/2,0)+15000,IF(E2521&lt;=120000,ROUNDUP(E2521/4,0)+30000,60000)))),IF(E2521&lt;=0,0,IF(E2521&lt;=20000,E2521,IF(E2521&lt;=40000,ROUNDUP(E2521/2,0)+10000,IF(E2521&lt;=80000,ROUNDUP(E2521/4,0)+20000,40000))))),IF(E2521&lt;=0,IF(F2521&lt;=0,0,IF(F2521&lt;=25000,F2521,IF(F2521&lt;=50000,ROUNDUP(F2521/2,0)+12500,IF(F2521&lt;=100000,ROUNDUP(F2521/4,0)+25000,50000)))),MAX(IF(F2521&lt;=0,0,IF(F2521&lt;=25000,F2521,IF(F2521&lt;=50000,ROUNDUP(F2521/2,0)+12500,IF(F2521&lt;=100000,ROUNDUP(F2521/4,0)+25000,50000)))),MIN(IF(AND(D2521="はい",C2521&gt;=2026,C2521&lt;=2027),IF(E2521&lt;=0,0,IF(E2521&lt;=30000,E2521,IF(E2521&lt;=60000,ROUNDUP(E2521/2,0)+15000,IF(E2521&lt;=120000,ROUNDUP(E2521/4,0)+30000,60000)))),IF(E2521&lt;=0,0,IF(E2521&lt;=20000,E2521,IF(E2521&lt;=40000,ROUNDUP(E2521/2,0)+10000,IF(E2521&lt;=80000,ROUNDUP(E2521/4,0)+20000,40000)))))+IF(F2521&lt;=0,0,IF(F2521&lt;=25000,F2521,IF(F2521&lt;=50000,ROUNDUP(F2521/2,0)+12500,IF(F2521&lt;=100000,ROUNDUP(F2521/4,0)+25000,50000)))),IF(AND(D2521="はい",C2521&gt;=2026,C2521&lt;=2027),60000,40000)))))</f>
        <v/>
      </c>
      <c r="P2521" s="18">
        <f>IF(G2521&lt;=0,0,IF(G2521&lt;=20000,G2521,IF(G2521&lt;=40000,ROUNDUP(G2521/2,0)+10000,IF(G2521&lt;=80000,ROUNDUP(G2521/4,0)+20000,40000))))</f>
        <v/>
      </c>
      <c r="Q2521" s="18">
        <f>IF(I2521&lt;=0,IF(H2521&lt;=0,0,IF(H2521&lt;=20000,H2521,IF(H2521&lt;=40000,ROUNDUP(H2521/2,0)+10000,IF(H2521&lt;=80000,ROUNDUP(H2521/4,0)+20000,40000)))),IF(H2521&lt;=0,IF(I2521&lt;=0,0,IF(I2521&lt;=25000,I2521,IF(I2521&lt;=50000,ROUNDUP(I2521/2,0)+12500,IF(I2521&lt;=100000,ROUNDUP(I2521/4,0)+25000,50000)))),MAX(IF(I2521&lt;=0,0,IF(I2521&lt;=25000,I2521,IF(I2521&lt;=50000,ROUNDUP(I2521/2,0)+12500,IF(I2521&lt;=100000,ROUNDUP(I2521/4,0)+25000,50000)))),MIN(IF(H2521&lt;=0,0,IF(H2521&lt;=20000,H2521,IF(H2521&lt;=40000,ROUNDUP(H2521/2,0)+10000,IF(H2521&lt;=80000,ROUNDUP(H2521/4,0)+20000,40000))))+IF(I2521&lt;=0,0,IF(I2521&lt;=25000,I2521,IF(I2521&lt;=50000,ROUNDUP(I2521/2,0)+12500,IF(I2521&lt;=100000,ROUNDUP(I2521/4,0)+25000,50000)))),40000))))</f>
        <v/>
      </c>
      <c r="R2521" s="18">
        <f>MIN(120000,O2521+P2521+Q2521)</f>
        <v/>
      </c>
      <c r="S2521" s="18">
        <f>IF(F2521&lt;=0,IF(E2521&lt;=0,0,IF(E2521&lt;=12000,E2521,IF(E2521&lt;=32000,ROUNDUP(E2521/2,0)+6000,IF(E2521&lt;=56000,ROUNDUP(E2521/4,0)+14000,28000)))),IF(E2521&lt;=0,IF(F2521&lt;=0,0,IF(F2521&lt;=15000,F2521,IF(F2521&lt;=40000,ROUNDUP(F2521/2,0)+7500,IF(F2521&lt;=70000,ROUNDUP(F2521/4,0)+17500,35000)))),MAX(IF(F2521&lt;=0,0,IF(F2521&lt;=15000,F2521,IF(F2521&lt;=40000,ROUNDUP(F2521/2,0)+7500,IF(F2521&lt;=70000,ROUNDUP(F2521/4,0)+17500,35000)))),MIN(IF(E2521&lt;=0,0,IF(E2521&lt;=12000,E2521,IF(E2521&lt;=32000,ROUNDUP(E2521/2,0)+6000,IF(E2521&lt;=56000,ROUNDUP(E2521/4,0)+14000,28000))))+IF(F2521&lt;=0,0,IF(F2521&lt;=15000,F2521,IF(F2521&lt;=40000,ROUNDUP(F2521/2,0)+7500,IF(F2521&lt;=70000,ROUNDUP(F2521/4,0)+17500,35000)))),28000))))</f>
        <v/>
      </c>
      <c r="T2521" s="18">
        <f>IF(G2521&lt;=0,0,IF(G2521&lt;=12000,G2521,IF(G2521&lt;=32000,ROUNDUP(G2521/2,0)+6000,IF(G2521&lt;=56000,ROUNDUP(G2521/4,0)+14000,28000))))</f>
        <v/>
      </c>
      <c r="U2521" s="18">
        <f>IF(I2521&lt;=0,IF(H2521&lt;=0,0,IF(H2521&lt;=12000,H2521,IF(H2521&lt;=32000,ROUNDUP(H2521/2,0)+6000,IF(H2521&lt;=56000,ROUNDUP(H2521/4,0)+14000,28000)))),IF(H2521&lt;=0,IF(I2521&lt;=0,0,IF(I2521&lt;=15000,I2521,IF(I2521&lt;=40000,ROUNDUP(I2521/2,0)+7500,IF(I2521&lt;=70000,ROUNDUP(I2521/4,0)+17500,35000)))),MAX(IF(I2521&lt;=0,0,IF(I2521&lt;=15000,I2521,IF(I2521&lt;=40000,ROUNDUP(I2521/2,0)+7500,IF(I2521&lt;=70000,ROUNDUP(I2521/4,0)+17500,35000)))),MIN(IF(H2521&lt;=0,0,IF(H2521&lt;=12000,H2521,IF(H2521&lt;=32000,ROUNDUP(H2521/2,0)+6000,IF(H2521&lt;=56000,ROUNDUP(H2521/4,0)+14000,28000))))+IF(I2521&lt;=0,0,IF(I2521&lt;=15000,I2521,IF(I2521&lt;=40000,ROUNDUP(I2521/2,0)+7500,IF(I2521&lt;=70000,ROUNDUP(I2521/4,0)+17500,35000)))),28000))))</f>
        <v/>
      </c>
      <c r="V2521" s="18">
        <f>MIN(70000,S2521+T2521+U2521)</f>
        <v/>
      </c>
      <c r="W2521" s="18">
        <f>MAX(0,ROUNDDOWN(M2521-J2521-N2521-K2521-0,-3))</f>
        <v/>
      </c>
      <c r="X2521" s="18">
        <f>MAX(0,ROUNDDOWN(M2521-J2521-N2521-K2521-R2521,-3))</f>
        <v/>
      </c>
      <c r="Y2521" s="18">
        <f>IF(W2521&lt;=0,0,ROUNDDOWN((W2521*LOOKUP(W2521,{0,1950001,3300001,6950001,9000001,18000001,40000001},{0.05,0.1,0.2,0.23,0.33,0.4,0.45})-LOOKUP(W2521,{0,1950001,3300001,6950001,9000001,18000001,40000001},{0,97500,427500,636000,1536000,2796000,4796000}))*1.021,-2))</f>
        <v/>
      </c>
      <c r="Z2521" s="18">
        <f>IF(X2521&lt;=0,0,ROUNDDOWN((X2521*LOOKUP(X2521,{0,1950001,3300001,6950001,9000001,18000001,40000001},{0.05,0.1,0.2,0.23,0.33,0.4,0.45})-LOOKUP(X2521,{0,1950001,3300001,6950001,9000001,18000001,40000001},{0,97500,427500,636000,1536000,2796000,4796000}))*1.021,-2))</f>
        <v/>
      </c>
      <c r="AA2521" s="18">
        <f>MAX(0,ROUNDDOWN(M2521-J2521-430000-L2521-0,-3))</f>
        <v/>
      </c>
      <c r="AB2521" s="18">
        <f>MAX(0,ROUNDDOWN(M2521-J2521-430000-L2521-V2521,-3))</f>
        <v/>
      </c>
      <c r="AC2521" s="18">
        <f>IF(M2521&lt;=450000,0,MAX(0,ROUNDDOWN(AA2521*0.06-MIN(50000,AA2521)*0.03,-2))+MAX(0,ROUNDDOWN(AA2521*0.04-MIN(50000,AA2521)*0.02,-2)))</f>
        <v/>
      </c>
      <c r="AD2521" s="18">
        <f>IF(M2521&lt;=450000,0,MAX(0,ROUNDDOWN(AB2521*0.06-MIN(50000,AB2521)*0.03,-2))+MAX(0,ROUNDDOWN(AB2521*0.04-MIN(50000,AB2521)*0.02,-2)))</f>
        <v/>
      </c>
      <c r="AE2521" s="18">
        <f>Y2521-Z2521</f>
        <v/>
      </c>
      <c r="AF2521" s="18">
        <f>AC2521-AD2521</f>
        <v/>
      </c>
      <c r="AG2521" s="18">
        <f>AE2521+AF2521</f>
        <v/>
      </c>
      <c r="AH2521" s="20">
        <f>IF(W2521&lt;=0,0,LOOKUP(W2521,{0,1950001,3300001,6950001,9000001,18000001,40000001},{0.05,0.1,0.2,0.23,0.33,0.4,0.45}))</f>
        <v/>
      </c>
    </row>
    <row r="2522">
      <c r="A2522" t="inlineStr">
        <is>
          <t>1万円刻み 特例あり一般12万円</t>
        </is>
      </c>
      <c r="B2522" s="18">
        <f>'4_1万円刻み'!$A$814</f>
        <v/>
      </c>
      <c r="C2522" s="19" t="n">
        <v>2026</v>
      </c>
      <c r="D2522" t="inlineStr">
        <is>
          <t>はい</t>
        </is>
      </c>
      <c r="E2522" s="18" t="n">
        <v>120000</v>
      </c>
      <c r="F2522" s="18" t="n">
        <v>0</v>
      </c>
      <c r="G2522" s="18" t="n">
        <v>0</v>
      </c>
      <c r="H2522" s="18" t="n">
        <v>0</v>
      </c>
      <c r="I2522" s="18" t="n">
        <v>0</v>
      </c>
      <c r="J2522" s="18">
        <f>ROUND(MIN(B2522/12,650000)*12*0.0915+MIN(B2522/12,1390000)*12*(0.0504+0)+B2522*0.005,0)</f>
        <v/>
      </c>
      <c r="K2522" s="18" t="n">
        <v>0</v>
      </c>
      <c r="L2522" s="18" t="n">
        <v>0</v>
      </c>
      <c r="M2522" s="18">
        <f>ROUND(IF(C2522&gt;=2026,IF(B2522&lt;741000,0,IF(B2522&lt;2191000,B2522-740000,IF(B2522&lt;2193000,1451000,IF(B2522&lt;2196000,1453000,IF(B2522&lt;2200000,1456000,IF(B2522&lt;3600000,ROUNDDOWN(B2522/4,-3)*2.8-80000,IF(B2522&lt;6600000,ROUNDDOWN(B2522/4,-3)*3.2-440000,IF(B2522&lt;8500000,ROUNDDOWN(B2522*0.9,0)-1100000,B2522-1950000)))))))),IF(B2522&lt;651000,0,IF(B2522&lt;1900000,B2522-650000,IF(B2522&lt;3600000,ROUNDDOWN(B2522/4,-3)*2.8-80000,IF(B2522&lt;6600000,ROUNDDOWN(B2522/4,-3)*3.2-440000,IF(B2522&lt;8500000,ROUNDDOWN(B2522*0.9,0)-1100000,B2522-1950000)))))),0)</f>
        <v/>
      </c>
      <c r="N2522" s="18">
        <f>IF(M2522&gt;23500000,NA(),IF(C2522&gt;=2026,IF(M2522&lt;=4890000,1040000,IF(M2522&lt;=6550000,670000,620000)),IF(M2522&lt;=1320000,950000,IF(M2522&lt;=3360000,880000,IF(M2522&lt;=4890000,680000,IF(M2522&lt;=6550000,630000,580000))))))</f>
        <v/>
      </c>
      <c r="O2522" s="18">
        <f>IF(F2522&lt;=0,IF(AND(D2522="はい",C2522&gt;=2026,C2522&lt;=2027),IF(E2522&lt;=0,0,IF(E2522&lt;=30000,E2522,IF(E2522&lt;=60000,ROUNDUP(E2522/2,0)+15000,IF(E2522&lt;=120000,ROUNDUP(E2522/4,0)+30000,60000)))),IF(E2522&lt;=0,0,IF(E2522&lt;=20000,E2522,IF(E2522&lt;=40000,ROUNDUP(E2522/2,0)+10000,IF(E2522&lt;=80000,ROUNDUP(E2522/4,0)+20000,40000))))),IF(E2522&lt;=0,IF(F2522&lt;=0,0,IF(F2522&lt;=25000,F2522,IF(F2522&lt;=50000,ROUNDUP(F2522/2,0)+12500,IF(F2522&lt;=100000,ROUNDUP(F2522/4,0)+25000,50000)))),MAX(IF(F2522&lt;=0,0,IF(F2522&lt;=25000,F2522,IF(F2522&lt;=50000,ROUNDUP(F2522/2,0)+12500,IF(F2522&lt;=100000,ROUNDUP(F2522/4,0)+25000,50000)))),MIN(IF(AND(D2522="はい",C2522&gt;=2026,C2522&lt;=2027),IF(E2522&lt;=0,0,IF(E2522&lt;=30000,E2522,IF(E2522&lt;=60000,ROUNDUP(E2522/2,0)+15000,IF(E2522&lt;=120000,ROUNDUP(E2522/4,0)+30000,60000)))),IF(E2522&lt;=0,0,IF(E2522&lt;=20000,E2522,IF(E2522&lt;=40000,ROUNDUP(E2522/2,0)+10000,IF(E2522&lt;=80000,ROUNDUP(E2522/4,0)+20000,40000)))))+IF(F2522&lt;=0,0,IF(F2522&lt;=25000,F2522,IF(F2522&lt;=50000,ROUNDUP(F2522/2,0)+12500,IF(F2522&lt;=100000,ROUNDUP(F2522/4,0)+25000,50000)))),IF(AND(D2522="はい",C2522&gt;=2026,C2522&lt;=2027),60000,40000)))))</f>
        <v/>
      </c>
      <c r="P2522" s="18">
        <f>IF(G2522&lt;=0,0,IF(G2522&lt;=20000,G2522,IF(G2522&lt;=40000,ROUNDUP(G2522/2,0)+10000,IF(G2522&lt;=80000,ROUNDUP(G2522/4,0)+20000,40000))))</f>
        <v/>
      </c>
      <c r="Q2522" s="18">
        <f>IF(I2522&lt;=0,IF(H2522&lt;=0,0,IF(H2522&lt;=20000,H2522,IF(H2522&lt;=40000,ROUNDUP(H2522/2,0)+10000,IF(H2522&lt;=80000,ROUNDUP(H2522/4,0)+20000,40000)))),IF(H2522&lt;=0,IF(I2522&lt;=0,0,IF(I2522&lt;=25000,I2522,IF(I2522&lt;=50000,ROUNDUP(I2522/2,0)+12500,IF(I2522&lt;=100000,ROUNDUP(I2522/4,0)+25000,50000)))),MAX(IF(I2522&lt;=0,0,IF(I2522&lt;=25000,I2522,IF(I2522&lt;=50000,ROUNDUP(I2522/2,0)+12500,IF(I2522&lt;=100000,ROUNDUP(I2522/4,0)+25000,50000)))),MIN(IF(H2522&lt;=0,0,IF(H2522&lt;=20000,H2522,IF(H2522&lt;=40000,ROUNDUP(H2522/2,0)+10000,IF(H2522&lt;=80000,ROUNDUP(H2522/4,0)+20000,40000))))+IF(I2522&lt;=0,0,IF(I2522&lt;=25000,I2522,IF(I2522&lt;=50000,ROUNDUP(I2522/2,0)+12500,IF(I2522&lt;=100000,ROUNDUP(I2522/4,0)+25000,50000)))),40000))))</f>
        <v/>
      </c>
      <c r="R2522" s="18">
        <f>MIN(120000,O2522+P2522+Q2522)</f>
        <v/>
      </c>
      <c r="S2522" s="18">
        <f>IF(F2522&lt;=0,IF(E2522&lt;=0,0,IF(E2522&lt;=12000,E2522,IF(E2522&lt;=32000,ROUNDUP(E2522/2,0)+6000,IF(E2522&lt;=56000,ROUNDUP(E2522/4,0)+14000,28000)))),IF(E2522&lt;=0,IF(F2522&lt;=0,0,IF(F2522&lt;=15000,F2522,IF(F2522&lt;=40000,ROUNDUP(F2522/2,0)+7500,IF(F2522&lt;=70000,ROUNDUP(F2522/4,0)+17500,35000)))),MAX(IF(F2522&lt;=0,0,IF(F2522&lt;=15000,F2522,IF(F2522&lt;=40000,ROUNDUP(F2522/2,0)+7500,IF(F2522&lt;=70000,ROUNDUP(F2522/4,0)+17500,35000)))),MIN(IF(E2522&lt;=0,0,IF(E2522&lt;=12000,E2522,IF(E2522&lt;=32000,ROUNDUP(E2522/2,0)+6000,IF(E2522&lt;=56000,ROUNDUP(E2522/4,0)+14000,28000))))+IF(F2522&lt;=0,0,IF(F2522&lt;=15000,F2522,IF(F2522&lt;=40000,ROUNDUP(F2522/2,0)+7500,IF(F2522&lt;=70000,ROUNDUP(F2522/4,0)+17500,35000)))),28000))))</f>
        <v/>
      </c>
      <c r="T2522" s="18">
        <f>IF(G2522&lt;=0,0,IF(G2522&lt;=12000,G2522,IF(G2522&lt;=32000,ROUNDUP(G2522/2,0)+6000,IF(G2522&lt;=56000,ROUNDUP(G2522/4,0)+14000,28000))))</f>
        <v/>
      </c>
      <c r="U2522" s="18">
        <f>IF(I2522&lt;=0,IF(H2522&lt;=0,0,IF(H2522&lt;=12000,H2522,IF(H2522&lt;=32000,ROUNDUP(H2522/2,0)+6000,IF(H2522&lt;=56000,ROUNDUP(H2522/4,0)+14000,28000)))),IF(H2522&lt;=0,IF(I2522&lt;=0,0,IF(I2522&lt;=15000,I2522,IF(I2522&lt;=40000,ROUNDUP(I2522/2,0)+7500,IF(I2522&lt;=70000,ROUNDUP(I2522/4,0)+17500,35000)))),MAX(IF(I2522&lt;=0,0,IF(I2522&lt;=15000,I2522,IF(I2522&lt;=40000,ROUNDUP(I2522/2,0)+7500,IF(I2522&lt;=70000,ROUNDUP(I2522/4,0)+17500,35000)))),MIN(IF(H2522&lt;=0,0,IF(H2522&lt;=12000,H2522,IF(H2522&lt;=32000,ROUNDUP(H2522/2,0)+6000,IF(H2522&lt;=56000,ROUNDUP(H2522/4,0)+14000,28000))))+IF(I2522&lt;=0,0,IF(I2522&lt;=15000,I2522,IF(I2522&lt;=40000,ROUNDUP(I2522/2,0)+7500,IF(I2522&lt;=70000,ROUNDUP(I2522/4,0)+17500,35000)))),28000))))</f>
        <v/>
      </c>
      <c r="V2522" s="18">
        <f>MIN(70000,S2522+T2522+U2522)</f>
        <v/>
      </c>
      <c r="W2522" s="18">
        <f>MAX(0,ROUNDDOWN(M2522-J2522-N2522-K2522-0,-3))</f>
        <v/>
      </c>
      <c r="X2522" s="18">
        <f>MAX(0,ROUNDDOWN(M2522-J2522-N2522-K2522-R2522,-3))</f>
        <v/>
      </c>
      <c r="Y2522" s="18">
        <f>IF(W2522&lt;=0,0,ROUNDDOWN((W2522*LOOKUP(W2522,{0,1950001,3300001,6950001,9000001,18000001,40000001},{0.05,0.1,0.2,0.23,0.33,0.4,0.45})-LOOKUP(W2522,{0,1950001,3300001,6950001,9000001,18000001,40000001},{0,97500,427500,636000,1536000,2796000,4796000}))*1.021,-2))</f>
        <v/>
      </c>
      <c r="Z2522" s="18">
        <f>IF(X2522&lt;=0,0,ROUNDDOWN((X2522*LOOKUP(X2522,{0,1950001,3300001,6950001,9000001,18000001,40000001},{0.05,0.1,0.2,0.23,0.33,0.4,0.45})-LOOKUP(X2522,{0,1950001,3300001,6950001,9000001,18000001,40000001},{0,97500,427500,636000,1536000,2796000,4796000}))*1.021,-2))</f>
        <v/>
      </c>
      <c r="AA2522" s="18">
        <f>MAX(0,ROUNDDOWN(M2522-J2522-430000-L2522-0,-3))</f>
        <v/>
      </c>
      <c r="AB2522" s="18">
        <f>MAX(0,ROUNDDOWN(M2522-J2522-430000-L2522-V2522,-3))</f>
        <v/>
      </c>
      <c r="AC2522" s="18">
        <f>IF(M2522&lt;=450000,0,MAX(0,ROUNDDOWN(AA2522*0.06-MIN(50000,AA2522)*0.03,-2))+MAX(0,ROUNDDOWN(AA2522*0.04-MIN(50000,AA2522)*0.02,-2)))</f>
        <v/>
      </c>
      <c r="AD2522" s="18">
        <f>IF(M2522&lt;=450000,0,MAX(0,ROUNDDOWN(AB2522*0.06-MIN(50000,AB2522)*0.03,-2))+MAX(0,ROUNDDOWN(AB2522*0.04-MIN(50000,AB2522)*0.02,-2)))</f>
        <v/>
      </c>
      <c r="AE2522" s="18">
        <f>Y2522-Z2522</f>
        <v/>
      </c>
      <c r="AF2522" s="18">
        <f>AC2522-AD2522</f>
        <v/>
      </c>
      <c r="AG2522" s="18">
        <f>AE2522+AF2522</f>
        <v/>
      </c>
      <c r="AH2522" s="20">
        <f>IF(W2522&lt;=0,0,LOOKUP(W2522,{0,1950001,3300001,6950001,9000001,18000001,40000001},{0.05,0.1,0.2,0.23,0.33,0.4,0.45}))</f>
        <v/>
      </c>
    </row>
    <row r="2523">
      <c r="A2523" t="inlineStr">
        <is>
          <t>1万円刻み 3区分8万円ずつ</t>
        </is>
      </c>
      <c r="B2523" s="18">
        <f>'4_1万円刻み'!$A$815</f>
        <v/>
      </c>
      <c r="C2523" s="19" t="n">
        <v>2026</v>
      </c>
      <c r="D2523" t="inlineStr">
        <is>
          <t>いいえ</t>
        </is>
      </c>
      <c r="E2523" s="18" t="n">
        <v>80000</v>
      </c>
      <c r="F2523" s="18" t="n">
        <v>0</v>
      </c>
      <c r="G2523" s="18" t="n">
        <v>80000</v>
      </c>
      <c r="H2523" s="18" t="n">
        <v>80000</v>
      </c>
      <c r="I2523" s="18" t="n">
        <v>0</v>
      </c>
      <c r="J2523" s="18">
        <f>ROUND(MIN(B2523/12,650000)*12*0.0915+MIN(B2523/12,1390000)*12*(0.0504+0)+B2523*0.005,0)</f>
        <v/>
      </c>
      <c r="K2523" s="18" t="n">
        <v>0</v>
      </c>
      <c r="L2523" s="18" t="n">
        <v>0</v>
      </c>
      <c r="M2523" s="18">
        <f>ROUND(IF(C2523&gt;=2026,IF(B2523&lt;741000,0,IF(B2523&lt;2191000,B2523-740000,IF(B2523&lt;2193000,1451000,IF(B2523&lt;2196000,1453000,IF(B2523&lt;2200000,1456000,IF(B2523&lt;3600000,ROUNDDOWN(B2523/4,-3)*2.8-80000,IF(B2523&lt;6600000,ROUNDDOWN(B2523/4,-3)*3.2-440000,IF(B2523&lt;8500000,ROUNDDOWN(B2523*0.9,0)-1100000,B2523-1950000)))))))),IF(B2523&lt;651000,0,IF(B2523&lt;1900000,B2523-650000,IF(B2523&lt;3600000,ROUNDDOWN(B2523/4,-3)*2.8-80000,IF(B2523&lt;6600000,ROUNDDOWN(B2523/4,-3)*3.2-440000,IF(B2523&lt;8500000,ROUNDDOWN(B2523*0.9,0)-1100000,B2523-1950000)))))),0)</f>
        <v/>
      </c>
      <c r="N2523" s="18">
        <f>IF(M2523&gt;23500000,NA(),IF(C2523&gt;=2026,IF(M2523&lt;=4890000,1040000,IF(M2523&lt;=6550000,670000,620000)),IF(M2523&lt;=1320000,950000,IF(M2523&lt;=3360000,880000,IF(M2523&lt;=4890000,680000,IF(M2523&lt;=6550000,630000,580000))))))</f>
        <v/>
      </c>
      <c r="O2523" s="18">
        <f>IF(F2523&lt;=0,IF(AND(D2523="はい",C2523&gt;=2026,C2523&lt;=2027),IF(E2523&lt;=0,0,IF(E2523&lt;=30000,E2523,IF(E2523&lt;=60000,ROUNDUP(E2523/2,0)+15000,IF(E2523&lt;=120000,ROUNDUP(E2523/4,0)+30000,60000)))),IF(E2523&lt;=0,0,IF(E2523&lt;=20000,E2523,IF(E2523&lt;=40000,ROUNDUP(E2523/2,0)+10000,IF(E2523&lt;=80000,ROUNDUP(E2523/4,0)+20000,40000))))),IF(E2523&lt;=0,IF(F2523&lt;=0,0,IF(F2523&lt;=25000,F2523,IF(F2523&lt;=50000,ROUNDUP(F2523/2,0)+12500,IF(F2523&lt;=100000,ROUNDUP(F2523/4,0)+25000,50000)))),MAX(IF(F2523&lt;=0,0,IF(F2523&lt;=25000,F2523,IF(F2523&lt;=50000,ROUNDUP(F2523/2,0)+12500,IF(F2523&lt;=100000,ROUNDUP(F2523/4,0)+25000,50000)))),MIN(IF(AND(D2523="はい",C2523&gt;=2026,C2523&lt;=2027),IF(E2523&lt;=0,0,IF(E2523&lt;=30000,E2523,IF(E2523&lt;=60000,ROUNDUP(E2523/2,0)+15000,IF(E2523&lt;=120000,ROUNDUP(E2523/4,0)+30000,60000)))),IF(E2523&lt;=0,0,IF(E2523&lt;=20000,E2523,IF(E2523&lt;=40000,ROUNDUP(E2523/2,0)+10000,IF(E2523&lt;=80000,ROUNDUP(E2523/4,0)+20000,40000)))))+IF(F2523&lt;=0,0,IF(F2523&lt;=25000,F2523,IF(F2523&lt;=50000,ROUNDUP(F2523/2,0)+12500,IF(F2523&lt;=100000,ROUNDUP(F2523/4,0)+25000,50000)))),IF(AND(D2523="はい",C2523&gt;=2026,C2523&lt;=2027),60000,40000)))))</f>
        <v/>
      </c>
      <c r="P2523" s="18">
        <f>IF(G2523&lt;=0,0,IF(G2523&lt;=20000,G2523,IF(G2523&lt;=40000,ROUNDUP(G2523/2,0)+10000,IF(G2523&lt;=80000,ROUNDUP(G2523/4,0)+20000,40000))))</f>
        <v/>
      </c>
      <c r="Q2523" s="18">
        <f>IF(I2523&lt;=0,IF(H2523&lt;=0,0,IF(H2523&lt;=20000,H2523,IF(H2523&lt;=40000,ROUNDUP(H2523/2,0)+10000,IF(H2523&lt;=80000,ROUNDUP(H2523/4,0)+20000,40000)))),IF(H2523&lt;=0,IF(I2523&lt;=0,0,IF(I2523&lt;=25000,I2523,IF(I2523&lt;=50000,ROUNDUP(I2523/2,0)+12500,IF(I2523&lt;=100000,ROUNDUP(I2523/4,0)+25000,50000)))),MAX(IF(I2523&lt;=0,0,IF(I2523&lt;=25000,I2523,IF(I2523&lt;=50000,ROUNDUP(I2523/2,0)+12500,IF(I2523&lt;=100000,ROUNDUP(I2523/4,0)+25000,50000)))),MIN(IF(H2523&lt;=0,0,IF(H2523&lt;=20000,H2523,IF(H2523&lt;=40000,ROUNDUP(H2523/2,0)+10000,IF(H2523&lt;=80000,ROUNDUP(H2523/4,0)+20000,40000))))+IF(I2523&lt;=0,0,IF(I2523&lt;=25000,I2523,IF(I2523&lt;=50000,ROUNDUP(I2523/2,0)+12500,IF(I2523&lt;=100000,ROUNDUP(I2523/4,0)+25000,50000)))),40000))))</f>
        <v/>
      </c>
      <c r="R2523" s="18">
        <f>MIN(120000,O2523+P2523+Q2523)</f>
        <v/>
      </c>
      <c r="S2523" s="18">
        <f>IF(F2523&lt;=0,IF(E2523&lt;=0,0,IF(E2523&lt;=12000,E2523,IF(E2523&lt;=32000,ROUNDUP(E2523/2,0)+6000,IF(E2523&lt;=56000,ROUNDUP(E2523/4,0)+14000,28000)))),IF(E2523&lt;=0,IF(F2523&lt;=0,0,IF(F2523&lt;=15000,F2523,IF(F2523&lt;=40000,ROUNDUP(F2523/2,0)+7500,IF(F2523&lt;=70000,ROUNDUP(F2523/4,0)+17500,35000)))),MAX(IF(F2523&lt;=0,0,IF(F2523&lt;=15000,F2523,IF(F2523&lt;=40000,ROUNDUP(F2523/2,0)+7500,IF(F2523&lt;=70000,ROUNDUP(F2523/4,0)+17500,35000)))),MIN(IF(E2523&lt;=0,0,IF(E2523&lt;=12000,E2523,IF(E2523&lt;=32000,ROUNDUP(E2523/2,0)+6000,IF(E2523&lt;=56000,ROUNDUP(E2523/4,0)+14000,28000))))+IF(F2523&lt;=0,0,IF(F2523&lt;=15000,F2523,IF(F2523&lt;=40000,ROUNDUP(F2523/2,0)+7500,IF(F2523&lt;=70000,ROUNDUP(F2523/4,0)+17500,35000)))),28000))))</f>
        <v/>
      </c>
      <c r="T2523" s="18">
        <f>IF(G2523&lt;=0,0,IF(G2523&lt;=12000,G2523,IF(G2523&lt;=32000,ROUNDUP(G2523/2,0)+6000,IF(G2523&lt;=56000,ROUNDUP(G2523/4,0)+14000,28000))))</f>
        <v/>
      </c>
      <c r="U2523" s="18">
        <f>IF(I2523&lt;=0,IF(H2523&lt;=0,0,IF(H2523&lt;=12000,H2523,IF(H2523&lt;=32000,ROUNDUP(H2523/2,0)+6000,IF(H2523&lt;=56000,ROUNDUP(H2523/4,0)+14000,28000)))),IF(H2523&lt;=0,IF(I2523&lt;=0,0,IF(I2523&lt;=15000,I2523,IF(I2523&lt;=40000,ROUNDUP(I2523/2,0)+7500,IF(I2523&lt;=70000,ROUNDUP(I2523/4,0)+17500,35000)))),MAX(IF(I2523&lt;=0,0,IF(I2523&lt;=15000,I2523,IF(I2523&lt;=40000,ROUNDUP(I2523/2,0)+7500,IF(I2523&lt;=70000,ROUNDUP(I2523/4,0)+17500,35000)))),MIN(IF(H2523&lt;=0,0,IF(H2523&lt;=12000,H2523,IF(H2523&lt;=32000,ROUNDUP(H2523/2,0)+6000,IF(H2523&lt;=56000,ROUNDUP(H2523/4,0)+14000,28000))))+IF(I2523&lt;=0,0,IF(I2523&lt;=15000,I2523,IF(I2523&lt;=40000,ROUNDUP(I2523/2,0)+7500,IF(I2523&lt;=70000,ROUNDUP(I2523/4,0)+17500,35000)))),28000))))</f>
        <v/>
      </c>
      <c r="V2523" s="18">
        <f>MIN(70000,S2523+T2523+U2523)</f>
        <v/>
      </c>
      <c r="W2523" s="18">
        <f>MAX(0,ROUNDDOWN(M2523-J2523-N2523-K2523-0,-3))</f>
        <v/>
      </c>
      <c r="X2523" s="18">
        <f>MAX(0,ROUNDDOWN(M2523-J2523-N2523-K2523-R2523,-3))</f>
        <v/>
      </c>
      <c r="Y2523" s="18">
        <f>IF(W2523&lt;=0,0,ROUNDDOWN((W2523*LOOKUP(W2523,{0,1950001,3300001,6950001,9000001,18000001,40000001},{0.05,0.1,0.2,0.23,0.33,0.4,0.45})-LOOKUP(W2523,{0,1950001,3300001,6950001,9000001,18000001,40000001},{0,97500,427500,636000,1536000,2796000,4796000}))*1.021,-2))</f>
        <v/>
      </c>
      <c r="Z2523" s="18">
        <f>IF(X2523&lt;=0,0,ROUNDDOWN((X2523*LOOKUP(X2523,{0,1950001,3300001,6950001,9000001,18000001,40000001},{0.05,0.1,0.2,0.23,0.33,0.4,0.45})-LOOKUP(X2523,{0,1950001,3300001,6950001,9000001,18000001,40000001},{0,97500,427500,636000,1536000,2796000,4796000}))*1.021,-2))</f>
        <v/>
      </c>
      <c r="AA2523" s="18">
        <f>MAX(0,ROUNDDOWN(M2523-J2523-430000-L2523-0,-3))</f>
        <v/>
      </c>
      <c r="AB2523" s="18">
        <f>MAX(0,ROUNDDOWN(M2523-J2523-430000-L2523-V2523,-3))</f>
        <v/>
      </c>
      <c r="AC2523" s="18">
        <f>IF(M2523&lt;=450000,0,MAX(0,ROUNDDOWN(AA2523*0.06-MIN(50000,AA2523)*0.03,-2))+MAX(0,ROUNDDOWN(AA2523*0.04-MIN(50000,AA2523)*0.02,-2)))</f>
        <v/>
      </c>
      <c r="AD2523" s="18">
        <f>IF(M2523&lt;=450000,0,MAX(0,ROUNDDOWN(AB2523*0.06-MIN(50000,AB2523)*0.03,-2))+MAX(0,ROUNDDOWN(AB2523*0.04-MIN(50000,AB2523)*0.02,-2)))</f>
        <v/>
      </c>
      <c r="AE2523" s="18">
        <f>Y2523-Z2523</f>
        <v/>
      </c>
      <c r="AF2523" s="18">
        <f>AC2523-AD2523</f>
        <v/>
      </c>
      <c r="AG2523" s="18">
        <f>AE2523+AF2523</f>
        <v/>
      </c>
      <c r="AH2523" s="20">
        <f>IF(W2523&lt;=0,0,LOOKUP(W2523,{0,1950001,3300001,6950001,9000001,18000001,40000001},{0.05,0.1,0.2,0.23,0.33,0.4,0.45}))</f>
        <v/>
      </c>
    </row>
    <row r="2524">
      <c r="A2524" t="inlineStr">
        <is>
          <t>1万円刻み 一般8万円</t>
        </is>
      </c>
      <c r="B2524" s="18">
        <f>'4_1万円刻み'!$A$815</f>
        <v/>
      </c>
      <c r="C2524" s="19" t="n">
        <v>2026</v>
      </c>
      <c r="D2524" t="inlineStr">
        <is>
          <t>いいえ</t>
        </is>
      </c>
      <c r="E2524" s="18" t="n">
        <v>80000</v>
      </c>
      <c r="F2524" s="18" t="n">
        <v>0</v>
      </c>
      <c r="G2524" s="18" t="n">
        <v>0</v>
      </c>
      <c r="H2524" s="18" t="n">
        <v>0</v>
      </c>
      <c r="I2524" s="18" t="n">
        <v>0</v>
      </c>
      <c r="J2524" s="18">
        <f>ROUND(MIN(B2524/12,650000)*12*0.0915+MIN(B2524/12,1390000)*12*(0.0504+0)+B2524*0.005,0)</f>
        <v/>
      </c>
      <c r="K2524" s="18" t="n">
        <v>0</v>
      </c>
      <c r="L2524" s="18" t="n">
        <v>0</v>
      </c>
      <c r="M2524" s="18">
        <f>ROUND(IF(C2524&gt;=2026,IF(B2524&lt;741000,0,IF(B2524&lt;2191000,B2524-740000,IF(B2524&lt;2193000,1451000,IF(B2524&lt;2196000,1453000,IF(B2524&lt;2200000,1456000,IF(B2524&lt;3600000,ROUNDDOWN(B2524/4,-3)*2.8-80000,IF(B2524&lt;6600000,ROUNDDOWN(B2524/4,-3)*3.2-440000,IF(B2524&lt;8500000,ROUNDDOWN(B2524*0.9,0)-1100000,B2524-1950000)))))))),IF(B2524&lt;651000,0,IF(B2524&lt;1900000,B2524-650000,IF(B2524&lt;3600000,ROUNDDOWN(B2524/4,-3)*2.8-80000,IF(B2524&lt;6600000,ROUNDDOWN(B2524/4,-3)*3.2-440000,IF(B2524&lt;8500000,ROUNDDOWN(B2524*0.9,0)-1100000,B2524-1950000)))))),0)</f>
        <v/>
      </c>
      <c r="N2524" s="18">
        <f>IF(M2524&gt;23500000,NA(),IF(C2524&gt;=2026,IF(M2524&lt;=4890000,1040000,IF(M2524&lt;=6550000,670000,620000)),IF(M2524&lt;=1320000,950000,IF(M2524&lt;=3360000,880000,IF(M2524&lt;=4890000,680000,IF(M2524&lt;=6550000,630000,580000))))))</f>
        <v/>
      </c>
      <c r="O2524" s="18">
        <f>IF(F2524&lt;=0,IF(AND(D2524="はい",C2524&gt;=2026,C2524&lt;=2027),IF(E2524&lt;=0,0,IF(E2524&lt;=30000,E2524,IF(E2524&lt;=60000,ROUNDUP(E2524/2,0)+15000,IF(E2524&lt;=120000,ROUNDUP(E2524/4,0)+30000,60000)))),IF(E2524&lt;=0,0,IF(E2524&lt;=20000,E2524,IF(E2524&lt;=40000,ROUNDUP(E2524/2,0)+10000,IF(E2524&lt;=80000,ROUNDUP(E2524/4,0)+20000,40000))))),IF(E2524&lt;=0,IF(F2524&lt;=0,0,IF(F2524&lt;=25000,F2524,IF(F2524&lt;=50000,ROUNDUP(F2524/2,0)+12500,IF(F2524&lt;=100000,ROUNDUP(F2524/4,0)+25000,50000)))),MAX(IF(F2524&lt;=0,0,IF(F2524&lt;=25000,F2524,IF(F2524&lt;=50000,ROUNDUP(F2524/2,0)+12500,IF(F2524&lt;=100000,ROUNDUP(F2524/4,0)+25000,50000)))),MIN(IF(AND(D2524="はい",C2524&gt;=2026,C2524&lt;=2027),IF(E2524&lt;=0,0,IF(E2524&lt;=30000,E2524,IF(E2524&lt;=60000,ROUNDUP(E2524/2,0)+15000,IF(E2524&lt;=120000,ROUNDUP(E2524/4,0)+30000,60000)))),IF(E2524&lt;=0,0,IF(E2524&lt;=20000,E2524,IF(E2524&lt;=40000,ROUNDUP(E2524/2,0)+10000,IF(E2524&lt;=80000,ROUNDUP(E2524/4,0)+20000,40000)))))+IF(F2524&lt;=0,0,IF(F2524&lt;=25000,F2524,IF(F2524&lt;=50000,ROUNDUP(F2524/2,0)+12500,IF(F2524&lt;=100000,ROUNDUP(F2524/4,0)+25000,50000)))),IF(AND(D2524="はい",C2524&gt;=2026,C2524&lt;=2027),60000,40000)))))</f>
        <v/>
      </c>
      <c r="P2524" s="18">
        <f>IF(G2524&lt;=0,0,IF(G2524&lt;=20000,G2524,IF(G2524&lt;=40000,ROUNDUP(G2524/2,0)+10000,IF(G2524&lt;=80000,ROUNDUP(G2524/4,0)+20000,40000))))</f>
        <v/>
      </c>
      <c r="Q2524" s="18">
        <f>IF(I2524&lt;=0,IF(H2524&lt;=0,0,IF(H2524&lt;=20000,H2524,IF(H2524&lt;=40000,ROUNDUP(H2524/2,0)+10000,IF(H2524&lt;=80000,ROUNDUP(H2524/4,0)+20000,40000)))),IF(H2524&lt;=0,IF(I2524&lt;=0,0,IF(I2524&lt;=25000,I2524,IF(I2524&lt;=50000,ROUNDUP(I2524/2,0)+12500,IF(I2524&lt;=100000,ROUNDUP(I2524/4,0)+25000,50000)))),MAX(IF(I2524&lt;=0,0,IF(I2524&lt;=25000,I2524,IF(I2524&lt;=50000,ROUNDUP(I2524/2,0)+12500,IF(I2524&lt;=100000,ROUNDUP(I2524/4,0)+25000,50000)))),MIN(IF(H2524&lt;=0,0,IF(H2524&lt;=20000,H2524,IF(H2524&lt;=40000,ROUNDUP(H2524/2,0)+10000,IF(H2524&lt;=80000,ROUNDUP(H2524/4,0)+20000,40000))))+IF(I2524&lt;=0,0,IF(I2524&lt;=25000,I2524,IF(I2524&lt;=50000,ROUNDUP(I2524/2,0)+12500,IF(I2524&lt;=100000,ROUNDUP(I2524/4,0)+25000,50000)))),40000))))</f>
        <v/>
      </c>
      <c r="R2524" s="18">
        <f>MIN(120000,O2524+P2524+Q2524)</f>
        <v/>
      </c>
      <c r="S2524" s="18">
        <f>IF(F2524&lt;=0,IF(E2524&lt;=0,0,IF(E2524&lt;=12000,E2524,IF(E2524&lt;=32000,ROUNDUP(E2524/2,0)+6000,IF(E2524&lt;=56000,ROUNDUP(E2524/4,0)+14000,28000)))),IF(E2524&lt;=0,IF(F2524&lt;=0,0,IF(F2524&lt;=15000,F2524,IF(F2524&lt;=40000,ROUNDUP(F2524/2,0)+7500,IF(F2524&lt;=70000,ROUNDUP(F2524/4,0)+17500,35000)))),MAX(IF(F2524&lt;=0,0,IF(F2524&lt;=15000,F2524,IF(F2524&lt;=40000,ROUNDUP(F2524/2,0)+7500,IF(F2524&lt;=70000,ROUNDUP(F2524/4,0)+17500,35000)))),MIN(IF(E2524&lt;=0,0,IF(E2524&lt;=12000,E2524,IF(E2524&lt;=32000,ROUNDUP(E2524/2,0)+6000,IF(E2524&lt;=56000,ROUNDUP(E2524/4,0)+14000,28000))))+IF(F2524&lt;=0,0,IF(F2524&lt;=15000,F2524,IF(F2524&lt;=40000,ROUNDUP(F2524/2,0)+7500,IF(F2524&lt;=70000,ROUNDUP(F2524/4,0)+17500,35000)))),28000))))</f>
        <v/>
      </c>
      <c r="T2524" s="18">
        <f>IF(G2524&lt;=0,0,IF(G2524&lt;=12000,G2524,IF(G2524&lt;=32000,ROUNDUP(G2524/2,0)+6000,IF(G2524&lt;=56000,ROUNDUP(G2524/4,0)+14000,28000))))</f>
        <v/>
      </c>
      <c r="U2524" s="18">
        <f>IF(I2524&lt;=0,IF(H2524&lt;=0,0,IF(H2524&lt;=12000,H2524,IF(H2524&lt;=32000,ROUNDUP(H2524/2,0)+6000,IF(H2524&lt;=56000,ROUNDUP(H2524/4,0)+14000,28000)))),IF(H2524&lt;=0,IF(I2524&lt;=0,0,IF(I2524&lt;=15000,I2524,IF(I2524&lt;=40000,ROUNDUP(I2524/2,0)+7500,IF(I2524&lt;=70000,ROUNDUP(I2524/4,0)+17500,35000)))),MAX(IF(I2524&lt;=0,0,IF(I2524&lt;=15000,I2524,IF(I2524&lt;=40000,ROUNDUP(I2524/2,0)+7500,IF(I2524&lt;=70000,ROUNDUP(I2524/4,0)+17500,35000)))),MIN(IF(H2524&lt;=0,0,IF(H2524&lt;=12000,H2524,IF(H2524&lt;=32000,ROUNDUP(H2524/2,0)+6000,IF(H2524&lt;=56000,ROUNDUP(H2524/4,0)+14000,28000))))+IF(I2524&lt;=0,0,IF(I2524&lt;=15000,I2524,IF(I2524&lt;=40000,ROUNDUP(I2524/2,0)+7500,IF(I2524&lt;=70000,ROUNDUP(I2524/4,0)+17500,35000)))),28000))))</f>
        <v/>
      </c>
      <c r="V2524" s="18">
        <f>MIN(70000,S2524+T2524+U2524)</f>
        <v/>
      </c>
      <c r="W2524" s="18">
        <f>MAX(0,ROUNDDOWN(M2524-J2524-N2524-K2524-0,-3))</f>
        <v/>
      </c>
      <c r="X2524" s="18">
        <f>MAX(0,ROUNDDOWN(M2524-J2524-N2524-K2524-R2524,-3))</f>
        <v/>
      </c>
      <c r="Y2524" s="18">
        <f>IF(W2524&lt;=0,0,ROUNDDOWN((W2524*LOOKUP(W2524,{0,1950001,3300001,6950001,9000001,18000001,40000001},{0.05,0.1,0.2,0.23,0.33,0.4,0.45})-LOOKUP(W2524,{0,1950001,3300001,6950001,9000001,18000001,40000001},{0,97500,427500,636000,1536000,2796000,4796000}))*1.021,-2))</f>
        <v/>
      </c>
      <c r="Z2524" s="18">
        <f>IF(X2524&lt;=0,0,ROUNDDOWN((X2524*LOOKUP(X2524,{0,1950001,3300001,6950001,9000001,18000001,40000001},{0.05,0.1,0.2,0.23,0.33,0.4,0.45})-LOOKUP(X2524,{0,1950001,3300001,6950001,9000001,18000001,40000001},{0,97500,427500,636000,1536000,2796000,4796000}))*1.021,-2))</f>
        <v/>
      </c>
      <c r="AA2524" s="18">
        <f>MAX(0,ROUNDDOWN(M2524-J2524-430000-L2524-0,-3))</f>
        <v/>
      </c>
      <c r="AB2524" s="18">
        <f>MAX(0,ROUNDDOWN(M2524-J2524-430000-L2524-V2524,-3))</f>
        <v/>
      </c>
      <c r="AC2524" s="18">
        <f>IF(M2524&lt;=450000,0,MAX(0,ROUNDDOWN(AA2524*0.06-MIN(50000,AA2524)*0.03,-2))+MAX(0,ROUNDDOWN(AA2524*0.04-MIN(50000,AA2524)*0.02,-2)))</f>
        <v/>
      </c>
      <c r="AD2524" s="18">
        <f>IF(M2524&lt;=450000,0,MAX(0,ROUNDDOWN(AB2524*0.06-MIN(50000,AB2524)*0.03,-2))+MAX(0,ROUNDDOWN(AB2524*0.04-MIN(50000,AB2524)*0.02,-2)))</f>
        <v/>
      </c>
      <c r="AE2524" s="18">
        <f>Y2524-Z2524</f>
        <v/>
      </c>
      <c r="AF2524" s="18">
        <f>AC2524-AD2524</f>
        <v/>
      </c>
      <c r="AG2524" s="18">
        <f>AE2524+AF2524</f>
        <v/>
      </c>
      <c r="AH2524" s="20">
        <f>IF(W2524&lt;=0,0,LOOKUP(W2524,{0,1950001,3300001,6950001,9000001,18000001,40000001},{0.05,0.1,0.2,0.23,0.33,0.4,0.45}))</f>
        <v/>
      </c>
    </row>
    <row r="2525">
      <c r="A2525" t="inlineStr">
        <is>
          <t>1万円刻み 特例あり一般12万円</t>
        </is>
      </c>
      <c r="B2525" s="18">
        <f>'4_1万円刻み'!$A$815</f>
        <v/>
      </c>
      <c r="C2525" s="19" t="n">
        <v>2026</v>
      </c>
      <c r="D2525" t="inlineStr">
        <is>
          <t>はい</t>
        </is>
      </c>
      <c r="E2525" s="18" t="n">
        <v>120000</v>
      </c>
      <c r="F2525" s="18" t="n">
        <v>0</v>
      </c>
      <c r="G2525" s="18" t="n">
        <v>0</v>
      </c>
      <c r="H2525" s="18" t="n">
        <v>0</v>
      </c>
      <c r="I2525" s="18" t="n">
        <v>0</v>
      </c>
      <c r="J2525" s="18">
        <f>ROUND(MIN(B2525/12,650000)*12*0.0915+MIN(B2525/12,1390000)*12*(0.0504+0)+B2525*0.005,0)</f>
        <v/>
      </c>
      <c r="K2525" s="18" t="n">
        <v>0</v>
      </c>
      <c r="L2525" s="18" t="n">
        <v>0</v>
      </c>
      <c r="M2525" s="18">
        <f>ROUND(IF(C2525&gt;=2026,IF(B2525&lt;741000,0,IF(B2525&lt;2191000,B2525-740000,IF(B2525&lt;2193000,1451000,IF(B2525&lt;2196000,1453000,IF(B2525&lt;2200000,1456000,IF(B2525&lt;3600000,ROUNDDOWN(B2525/4,-3)*2.8-80000,IF(B2525&lt;6600000,ROUNDDOWN(B2525/4,-3)*3.2-440000,IF(B2525&lt;8500000,ROUNDDOWN(B2525*0.9,0)-1100000,B2525-1950000)))))))),IF(B2525&lt;651000,0,IF(B2525&lt;1900000,B2525-650000,IF(B2525&lt;3600000,ROUNDDOWN(B2525/4,-3)*2.8-80000,IF(B2525&lt;6600000,ROUNDDOWN(B2525/4,-3)*3.2-440000,IF(B2525&lt;8500000,ROUNDDOWN(B2525*0.9,0)-1100000,B2525-1950000)))))),0)</f>
        <v/>
      </c>
      <c r="N2525" s="18">
        <f>IF(M2525&gt;23500000,NA(),IF(C2525&gt;=2026,IF(M2525&lt;=4890000,1040000,IF(M2525&lt;=6550000,670000,620000)),IF(M2525&lt;=1320000,950000,IF(M2525&lt;=3360000,880000,IF(M2525&lt;=4890000,680000,IF(M2525&lt;=6550000,630000,580000))))))</f>
        <v/>
      </c>
      <c r="O2525" s="18">
        <f>IF(F2525&lt;=0,IF(AND(D2525="はい",C2525&gt;=2026,C2525&lt;=2027),IF(E2525&lt;=0,0,IF(E2525&lt;=30000,E2525,IF(E2525&lt;=60000,ROUNDUP(E2525/2,0)+15000,IF(E2525&lt;=120000,ROUNDUP(E2525/4,0)+30000,60000)))),IF(E2525&lt;=0,0,IF(E2525&lt;=20000,E2525,IF(E2525&lt;=40000,ROUNDUP(E2525/2,0)+10000,IF(E2525&lt;=80000,ROUNDUP(E2525/4,0)+20000,40000))))),IF(E2525&lt;=0,IF(F2525&lt;=0,0,IF(F2525&lt;=25000,F2525,IF(F2525&lt;=50000,ROUNDUP(F2525/2,0)+12500,IF(F2525&lt;=100000,ROUNDUP(F2525/4,0)+25000,50000)))),MAX(IF(F2525&lt;=0,0,IF(F2525&lt;=25000,F2525,IF(F2525&lt;=50000,ROUNDUP(F2525/2,0)+12500,IF(F2525&lt;=100000,ROUNDUP(F2525/4,0)+25000,50000)))),MIN(IF(AND(D2525="はい",C2525&gt;=2026,C2525&lt;=2027),IF(E2525&lt;=0,0,IF(E2525&lt;=30000,E2525,IF(E2525&lt;=60000,ROUNDUP(E2525/2,0)+15000,IF(E2525&lt;=120000,ROUNDUP(E2525/4,0)+30000,60000)))),IF(E2525&lt;=0,0,IF(E2525&lt;=20000,E2525,IF(E2525&lt;=40000,ROUNDUP(E2525/2,0)+10000,IF(E2525&lt;=80000,ROUNDUP(E2525/4,0)+20000,40000)))))+IF(F2525&lt;=0,0,IF(F2525&lt;=25000,F2525,IF(F2525&lt;=50000,ROUNDUP(F2525/2,0)+12500,IF(F2525&lt;=100000,ROUNDUP(F2525/4,0)+25000,50000)))),IF(AND(D2525="はい",C2525&gt;=2026,C2525&lt;=2027),60000,40000)))))</f>
        <v/>
      </c>
      <c r="P2525" s="18">
        <f>IF(G2525&lt;=0,0,IF(G2525&lt;=20000,G2525,IF(G2525&lt;=40000,ROUNDUP(G2525/2,0)+10000,IF(G2525&lt;=80000,ROUNDUP(G2525/4,0)+20000,40000))))</f>
        <v/>
      </c>
      <c r="Q2525" s="18">
        <f>IF(I2525&lt;=0,IF(H2525&lt;=0,0,IF(H2525&lt;=20000,H2525,IF(H2525&lt;=40000,ROUNDUP(H2525/2,0)+10000,IF(H2525&lt;=80000,ROUNDUP(H2525/4,0)+20000,40000)))),IF(H2525&lt;=0,IF(I2525&lt;=0,0,IF(I2525&lt;=25000,I2525,IF(I2525&lt;=50000,ROUNDUP(I2525/2,0)+12500,IF(I2525&lt;=100000,ROUNDUP(I2525/4,0)+25000,50000)))),MAX(IF(I2525&lt;=0,0,IF(I2525&lt;=25000,I2525,IF(I2525&lt;=50000,ROUNDUP(I2525/2,0)+12500,IF(I2525&lt;=100000,ROUNDUP(I2525/4,0)+25000,50000)))),MIN(IF(H2525&lt;=0,0,IF(H2525&lt;=20000,H2525,IF(H2525&lt;=40000,ROUNDUP(H2525/2,0)+10000,IF(H2525&lt;=80000,ROUNDUP(H2525/4,0)+20000,40000))))+IF(I2525&lt;=0,0,IF(I2525&lt;=25000,I2525,IF(I2525&lt;=50000,ROUNDUP(I2525/2,0)+12500,IF(I2525&lt;=100000,ROUNDUP(I2525/4,0)+25000,50000)))),40000))))</f>
        <v/>
      </c>
      <c r="R2525" s="18">
        <f>MIN(120000,O2525+P2525+Q2525)</f>
        <v/>
      </c>
      <c r="S2525" s="18">
        <f>IF(F2525&lt;=0,IF(E2525&lt;=0,0,IF(E2525&lt;=12000,E2525,IF(E2525&lt;=32000,ROUNDUP(E2525/2,0)+6000,IF(E2525&lt;=56000,ROUNDUP(E2525/4,0)+14000,28000)))),IF(E2525&lt;=0,IF(F2525&lt;=0,0,IF(F2525&lt;=15000,F2525,IF(F2525&lt;=40000,ROUNDUP(F2525/2,0)+7500,IF(F2525&lt;=70000,ROUNDUP(F2525/4,0)+17500,35000)))),MAX(IF(F2525&lt;=0,0,IF(F2525&lt;=15000,F2525,IF(F2525&lt;=40000,ROUNDUP(F2525/2,0)+7500,IF(F2525&lt;=70000,ROUNDUP(F2525/4,0)+17500,35000)))),MIN(IF(E2525&lt;=0,0,IF(E2525&lt;=12000,E2525,IF(E2525&lt;=32000,ROUNDUP(E2525/2,0)+6000,IF(E2525&lt;=56000,ROUNDUP(E2525/4,0)+14000,28000))))+IF(F2525&lt;=0,0,IF(F2525&lt;=15000,F2525,IF(F2525&lt;=40000,ROUNDUP(F2525/2,0)+7500,IF(F2525&lt;=70000,ROUNDUP(F2525/4,0)+17500,35000)))),28000))))</f>
        <v/>
      </c>
      <c r="T2525" s="18">
        <f>IF(G2525&lt;=0,0,IF(G2525&lt;=12000,G2525,IF(G2525&lt;=32000,ROUNDUP(G2525/2,0)+6000,IF(G2525&lt;=56000,ROUNDUP(G2525/4,0)+14000,28000))))</f>
        <v/>
      </c>
      <c r="U2525" s="18">
        <f>IF(I2525&lt;=0,IF(H2525&lt;=0,0,IF(H2525&lt;=12000,H2525,IF(H2525&lt;=32000,ROUNDUP(H2525/2,0)+6000,IF(H2525&lt;=56000,ROUNDUP(H2525/4,0)+14000,28000)))),IF(H2525&lt;=0,IF(I2525&lt;=0,0,IF(I2525&lt;=15000,I2525,IF(I2525&lt;=40000,ROUNDUP(I2525/2,0)+7500,IF(I2525&lt;=70000,ROUNDUP(I2525/4,0)+17500,35000)))),MAX(IF(I2525&lt;=0,0,IF(I2525&lt;=15000,I2525,IF(I2525&lt;=40000,ROUNDUP(I2525/2,0)+7500,IF(I2525&lt;=70000,ROUNDUP(I2525/4,0)+17500,35000)))),MIN(IF(H2525&lt;=0,0,IF(H2525&lt;=12000,H2525,IF(H2525&lt;=32000,ROUNDUP(H2525/2,0)+6000,IF(H2525&lt;=56000,ROUNDUP(H2525/4,0)+14000,28000))))+IF(I2525&lt;=0,0,IF(I2525&lt;=15000,I2525,IF(I2525&lt;=40000,ROUNDUP(I2525/2,0)+7500,IF(I2525&lt;=70000,ROUNDUP(I2525/4,0)+17500,35000)))),28000))))</f>
        <v/>
      </c>
      <c r="V2525" s="18">
        <f>MIN(70000,S2525+T2525+U2525)</f>
        <v/>
      </c>
      <c r="W2525" s="18">
        <f>MAX(0,ROUNDDOWN(M2525-J2525-N2525-K2525-0,-3))</f>
        <v/>
      </c>
      <c r="X2525" s="18">
        <f>MAX(0,ROUNDDOWN(M2525-J2525-N2525-K2525-R2525,-3))</f>
        <v/>
      </c>
      <c r="Y2525" s="18">
        <f>IF(W2525&lt;=0,0,ROUNDDOWN((W2525*LOOKUP(W2525,{0,1950001,3300001,6950001,9000001,18000001,40000001},{0.05,0.1,0.2,0.23,0.33,0.4,0.45})-LOOKUP(W2525,{0,1950001,3300001,6950001,9000001,18000001,40000001},{0,97500,427500,636000,1536000,2796000,4796000}))*1.021,-2))</f>
        <v/>
      </c>
      <c r="Z2525" s="18">
        <f>IF(X2525&lt;=0,0,ROUNDDOWN((X2525*LOOKUP(X2525,{0,1950001,3300001,6950001,9000001,18000001,40000001},{0.05,0.1,0.2,0.23,0.33,0.4,0.45})-LOOKUP(X2525,{0,1950001,3300001,6950001,9000001,18000001,40000001},{0,97500,427500,636000,1536000,2796000,4796000}))*1.021,-2))</f>
        <v/>
      </c>
      <c r="AA2525" s="18">
        <f>MAX(0,ROUNDDOWN(M2525-J2525-430000-L2525-0,-3))</f>
        <v/>
      </c>
      <c r="AB2525" s="18">
        <f>MAX(0,ROUNDDOWN(M2525-J2525-430000-L2525-V2525,-3))</f>
        <v/>
      </c>
      <c r="AC2525" s="18">
        <f>IF(M2525&lt;=450000,0,MAX(0,ROUNDDOWN(AA2525*0.06-MIN(50000,AA2525)*0.03,-2))+MAX(0,ROUNDDOWN(AA2525*0.04-MIN(50000,AA2525)*0.02,-2)))</f>
        <v/>
      </c>
      <c r="AD2525" s="18">
        <f>IF(M2525&lt;=450000,0,MAX(0,ROUNDDOWN(AB2525*0.06-MIN(50000,AB2525)*0.03,-2))+MAX(0,ROUNDDOWN(AB2525*0.04-MIN(50000,AB2525)*0.02,-2)))</f>
        <v/>
      </c>
      <c r="AE2525" s="18">
        <f>Y2525-Z2525</f>
        <v/>
      </c>
      <c r="AF2525" s="18">
        <f>AC2525-AD2525</f>
        <v/>
      </c>
      <c r="AG2525" s="18">
        <f>AE2525+AF2525</f>
        <v/>
      </c>
      <c r="AH2525" s="20">
        <f>IF(W2525&lt;=0,0,LOOKUP(W2525,{0,1950001,3300001,6950001,9000001,18000001,40000001},{0.05,0.1,0.2,0.23,0.33,0.4,0.45}))</f>
        <v/>
      </c>
    </row>
    <row r="2526">
      <c r="A2526" t="inlineStr">
        <is>
          <t>1万円刻み 3区分8万円ずつ</t>
        </is>
      </c>
      <c r="B2526" s="18">
        <f>'4_1万円刻み'!$A$816</f>
        <v/>
      </c>
      <c r="C2526" s="19" t="n">
        <v>2026</v>
      </c>
      <c r="D2526" t="inlineStr">
        <is>
          <t>いいえ</t>
        </is>
      </c>
      <c r="E2526" s="18" t="n">
        <v>80000</v>
      </c>
      <c r="F2526" s="18" t="n">
        <v>0</v>
      </c>
      <c r="G2526" s="18" t="n">
        <v>80000</v>
      </c>
      <c r="H2526" s="18" t="n">
        <v>80000</v>
      </c>
      <c r="I2526" s="18" t="n">
        <v>0</v>
      </c>
      <c r="J2526" s="18">
        <f>ROUND(MIN(B2526/12,650000)*12*0.0915+MIN(B2526/12,1390000)*12*(0.0504+0)+B2526*0.005,0)</f>
        <v/>
      </c>
      <c r="K2526" s="18" t="n">
        <v>0</v>
      </c>
      <c r="L2526" s="18" t="n">
        <v>0</v>
      </c>
      <c r="M2526" s="18">
        <f>ROUND(IF(C2526&gt;=2026,IF(B2526&lt;741000,0,IF(B2526&lt;2191000,B2526-740000,IF(B2526&lt;2193000,1451000,IF(B2526&lt;2196000,1453000,IF(B2526&lt;2200000,1456000,IF(B2526&lt;3600000,ROUNDDOWN(B2526/4,-3)*2.8-80000,IF(B2526&lt;6600000,ROUNDDOWN(B2526/4,-3)*3.2-440000,IF(B2526&lt;8500000,ROUNDDOWN(B2526*0.9,0)-1100000,B2526-1950000)))))))),IF(B2526&lt;651000,0,IF(B2526&lt;1900000,B2526-650000,IF(B2526&lt;3600000,ROUNDDOWN(B2526/4,-3)*2.8-80000,IF(B2526&lt;6600000,ROUNDDOWN(B2526/4,-3)*3.2-440000,IF(B2526&lt;8500000,ROUNDDOWN(B2526*0.9,0)-1100000,B2526-1950000)))))),0)</f>
        <v/>
      </c>
      <c r="N2526" s="18">
        <f>IF(M2526&gt;23500000,NA(),IF(C2526&gt;=2026,IF(M2526&lt;=4890000,1040000,IF(M2526&lt;=6550000,670000,620000)),IF(M2526&lt;=1320000,950000,IF(M2526&lt;=3360000,880000,IF(M2526&lt;=4890000,680000,IF(M2526&lt;=6550000,630000,580000))))))</f>
        <v/>
      </c>
      <c r="O2526" s="18">
        <f>IF(F2526&lt;=0,IF(AND(D2526="はい",C2526&gt;=2026,C2526&lt;=2027),IF(E2526&lt;=0,0,IF(E2526&lt;=30000,E2526,IF(E2526&lt;=60000,ROUNDUP(E2526/2,0)+15000,IF(E2526&lt;=120000,ROUNDUP(E2526/4,0)+30000,60000)))),IF(E2526&lt;=0,0,IF(E2526&lt;=20000,E2526,IF(E2526&lt;=40000,ROUNDUP(E2526/2,0)+10000,IF(E2526&lt;=80000,ROUNDUP(E2526/4,0)+20000,40000))))),IF(E2526&lt;=0,IF(F2526&lt;=0,0,IF(F2526&lt;=25000,F2526,IF(F2526&lt;=50000,ROUNDUP(F2526/2,0)+12500,IF(F2526&lt;=100000,ROUNDUP(F2526/4,0)+25000,50000)))),MAX(IF(F2526&lt;=0,0,IF(F2526&lt;=25000,F2526,IF(F2526&lt;=50000,ROUNDUP(F2526/2,0)+12500,IF(F2526&lt;=100000,ROUNDUP(F2526/4,0)+25000,50000)))),MIN(IF(AND(D2526="はい",C2526&gt;=2026,C2526&lt;=2027),IF(E2526&lt;=0,0,IF(E2526&lt;=30000,E2526,IF(E2526&lt;=60000,ROUNDUP(E2526/2,0)+15000,IF(E2526&lt;=120000,ROUNDUP(E2526/4,0)+30000,60000)))),IF(E2526&lt;=0,0,IF(E2526&lt;=20000,E2526,IF(E2526&lt;=40000,ROUNDUP(E2526/2,0)+10000,IF(E2526&lt;=80000,ROUNDUP(E2526/4,0)+20000,40000)))))+IF(F2526&lt;=0,0,IF(F2526&lt;=25000,F2526,IF(F2526&lt;=50000,ROUNDUP(F2526/2,0)+12500,IF(F2526&lt;=100000,ROUNDUP(F2526/4,0)+25000,50000)))),IF(AND(D2526="はい",C2526&gt;=2026,C2526&lt;=2027),60000,40000)))))</f>
        <v/>
      </c>
      <c r="P2526" s="18">
        <f>IF(G2526&lt;=0,0,IF(G2526&lt;=20000,G2526,IF(G2526&lt;=40000,ROUNDUP(G2526/2,0)+10000,IF(G2526&lt;=80000,ROUNDUP(G2526/4,0)+20000,40000))))</f>
        <v/>
      </c>
      <c r="Q2526" s="18">
        <f>IF(I2526&lt;=0,IF(H2526&lt;=0,0,IF(H2526&lt;=20000,H2526,IF(H2526&lt;=40000,ROUNDUP(H2526/2,0)+10000,IF(H2526&lt;=80000,ROUNDUP(H2526/4,0)+20000,40000)))),IF(H2526&lt;=0,IF(I2526&lt;=0,0,IF(I2526&lt;=25000,I2526,IF(I2526&lt;=50000,ROUNDUP(I2526/2,0)+12500,IF(I2526&lt;=100000,ROUNDUP(I2526/4,0)+25000,50000)))),MAX(IF(I2526&lt;=0,0,IF(I2526&lt;=25000,I2526,IF(I2526&lt;=50000,ROUNDUP(I2526/2,0)+12500,IF(I2526&lt;=100000,ROUNDUP(I2526/4,0)+25000,50000)))),MIN(IF(H2526&lt;=0,0,IF(H2526&lt;=20000,H2526,IF(H2526&lt;=40000,ROUNDUP(H2526/2,0)+10000,IF(H2526&lt;=80000,ROUNDUP(H2526/4,0)+20000,40000))))+IF(I2526&lt;=0,0,IF(I2526&lt;=25000,I2526,IF(I2526&lt;=50000,ROUNDUP(I2526/2,0)+12500,IF(I2526&lt;=100000,ROUNDUP(I2526/4,0)+25000,50000)))),40000))))</f>
        <v/>
      </c>
      <c r="R2526" s="18">
        <f>MIN(120000,O2526+P2526+Q2526)</f>
        <v/>
      </c>
      <c r="S2526" s="18">
        <f>IF(F2526&lt;=0,IF(E2526&lt;=0,0,IF(E2526&lt;=12000,E2526,IF(E2526&lt;=32000,ROUNDUP(E2526/2,0)+6000,IF(E2526&lt;=56000,ROUNDUP(E2526/4,0)+14000,28000)))),IF(E2526&lt;=0,IF(F2526&lt;=0,0,IF(F2526&lt;=15000,F2526,IF(F2526&lt;=40000,ROUNDUP(F2526/2,0)+7500,IF(F2526&lt;=70000,ROUNDUP(F2526/4,0)+17500,35000)))),MAX(IF(F2526&lt;=0,0,IF(F2526&lt;=15000,F2526,IF(F2526&lt;=40000,ROUNDUP(F2526/2,0)+7500,IF(F2526&lt;=70000,ROUNDUP(F2526/4,0)+17500,35000)))),MIN(IF(E2526&lt;=0,0,IF(E2526&lt;=12000,E2526,IF(E2526&lt;=32000,ROUNDUP(E2526/2,0)+6000,IF(E2526&lt;=56000,ROUNDUP(E2526/4,0)+14000,28000))))+IF(F2526&lt;=0,0,IF(F2526&lt;=15000,F2526,IF(F2526&lt;=40000,ROUNDUP(F2526/2,0)+7500,IF(F2526&lt;=70000,ROUNDUP(F2526/4,0)+17500,35000)))),28000))))</f>
        <v/>
      </c>
      <c r="T2526" s="18">
        <f>IF(G2526&lt;=0,0,IF(G2526&lt;=12000,G2526,IF(G2526&lt;=32000,ROUNDUP(G2526/2,0)+6000,IF(G2526&lt;=56000,ROUNDUP(G2526/4,0)+14000,28000))))</f>
        <v/>
      </c>
      <c r="U2526" s="18">
        <f>IF(I2526&lt;=0,IF(H2526&lt;=0,0,IF(H2526&lt;=12000,H2526,IF(H2526&lt;=32000,ROUNDUP(H2526/2,0)+6000,IF(H2526&lt;=56000,ROUNDUP(H2526/4,0)+14000,28000)))),IF(H2526&lt;=0,IF(I2526&lt;=0,0,IF(I2526&lt;=15000,I2526,IF(I2526&lt;=40000,ROUNDUP(I2526/2,0)+7500,IF(I2526&lt;=70000,ROUNDUP(I2526/4,0)+17500,35000)))),MAX(IF(I2526&lt;=0,0,IF(I2526&lt;=15000,I2526,IF(I2526&lt;=40000,ROUNDUP(I2526/2,0)+7500,IF(I2526&lt;=70000,ROUNDUP(I2526/4,0)+17500,35000)))),MIN(IF(H2526&lt;=0,0,IF(H2526&lt;=12000,H2526,IF(H2526&lt;=32000,ROUNDUP(H2526/2,0)+6000,IF(H2526&lt;=56000,ROUNDUP(H2526/4,0)+14000,28000))))+IF(I2526&lt;=0,0,IF(I2526&lt;=15000,I2526,IF(I2526&lt;=40000,ROUNDUP(I2526/2,0)+7500,IF(I2526&lt;=70000,ROUNDUP(I2526/4,0)+17500,35000)))),28000))))</f>
        <v/>
      </c>
      <c r="V2526" s="18">
        <f>MIN(70000,S2526+T2526+U2526)</f>
        <v/>
      </c>
      <c r="W2526" s="18">
        <f>MAX(0,ROUNDDOWN(M2526-J2526-N2526-K2526-0,-3))</f>
        <v/>
      </c>
      <c r="X2526" s="18">
        <f>MAX(0,ROUNDDOWN(M2526-J2526-N2526-K2526-R2526,-3))</f>
        <v/>
      </c>
      <c r="Y2526" s="18">
        <f>IF(W2526&lt;=0,0,ROUNDDOWN((W2526*LOOKUP(W2526,{0,1950001,3300001,6950001,9000001,18000001,40000001},{0.05,0.1,0.2,0.23,0.33,0.4,0.45})-LOOKUP(W2526,{0,1950001,3300001,6950001,9000001,18000001,40000001},{0,97500,427500,636000,1536000,2796000,4796000}))*1.021,-2))</f>
        <v/>
      </c>
      <c r="Z2526" s="18">
        <f>IF(X2526&lt;=0,0,ROUNDDOWN((X2526*LOOKUP(X2526,{0,1950001,3300001,6950001,9000001,18000001,40000001},{0.05,0.1,0.2,0.23,0.33,0.4,0.45})-LOOKUP(X2526,{0,1950001,3300001,6950001,9000001,18000001,40000001},{0,97500,427500,636000,1536000,2796000,4796000}))*1.021,-2))</f>
        <v/>
      </c>
      <c r="AA2526" s="18">
        <f>MAX(0,ROUNDDOWN(M2526-J2526-430000-L2526-0,-3))</f>
        <v/>
      </c>
      <c r="AB2526" s="18">
        <f>MAX(0,ROUNDDOWN(M2526-J2526-430000-L2526-V2526,-3))</f>
        <v/>
      </c>
      <c r="AC2526" s="18">
        <f>IF(M2526&lt;=450000,0,MAX(0,ROUNDDOWN(AA2526*0.06-MIN(50000,AA2526)*0.03,-2))+MAX(0,ROUNDDOWN(AA2526*0.04-MIN(50000,AA2526)*0.02,-2)))</f>
        <v/>
      </c>
      <c r="AD2526" s="18">
        <f>IF(M2526&lt;=450000,0,MAX(0,ROUNDDOWN(AB2526*0.06-MIN(50000,AB2526)*0.03,-2))+MAX(0,ROUNDDOWN(AB2526*0.04-MIN(50000,AB2526)*0.02,-2)))</f>
        <v/>
      </c>
      <c r="AE2526" s="18">
        <f>Y2526-Z2526</f>
        <v/>
      </c>
      <c r="AF2526" s="18">
        <f>AC2526-AD2526</f>
        <v/>
      </c>
      <c r="AG2526" s="18">
        <f>AE2526+AF2526</f>
        <v/>
      </c>
      <c r="AH2526" s="20">
        <f>IF(W2526&lt;=0,0,LOOKUP(W2526,{0,1950001,3300001,6950001,9000001,18000001,40000001},{0.05,0.1,0.2,0.23,0.33,0.4,0.45}))</f>
        <v/>
      </c>
    </row>
    <row r="2527">
      <c r="A2527" t="inlineStr">
        <is>
          <t>1万円刻み 一般8万円</t>
        </is>
      </c>
      <c r="B2527" s="18">
        <f>'4_1万円刻み'!$A$816</f>
        <v/>
      </c>
      <c r="C2527" s="19" t="n">
        <v>2026</v>
      </c>
      <c r="D2527" t="inlineStr">
        <is>
          <t>いいえ</t>
        </is>
      </c>
      <c r="E2527" s="18" t="n">
        <v>80000</v>
      </c>
      <c r="F2527" s="18" t="n">
        <v>0</v>
      </c>
      <c r="G2527" s="18" t="n">
        <v>0</v>
      </c>
      <c r="H2527" s="18" t="n">
        <v>0</v>
      </c>
      <c r="I2527" s="18" t="n">
        <v>0</v>
      </c>
      <c r="J2527" s="18">
        <f>ROUND(MIN(B2527/12,650000)*12*0.0915+MIN(B2527/12,1390000)*12*(0.0504+0)+B2527*0.005,0)</f>
        <v/>
      </c>
      <c r="K2527" s="18" t="n">
        <v>0</v>
      </c>
      <c r="L2527" s="18" t="n">
        <v>0</v>
      </c>
      <c r="M2527" s="18">
        <f>ROUND(IF(C2527&gt;=2026,IF(B2527&lt;741000,0,IF(B2527&lt;2191000,B2527-740000,IF(B2527&lt;2193000,1451000,IF(B2527&lt;2196000,1453000,IF(B2527&lt;2200000,1456000,IF(B2527&lt;3600000,ROUNDDOWN(B2527/4,-3)*2.8-80000,IF(B2527&lt;6600000,ROUNDDOWN(B2527/4,-3)*3.2-440000,IF(B2527&lt;8500000,ROUNDDOWN(B2527*0.9,0)-1100000,B2527-1950000)))))))),IF(B2527&lt;651000,0,IF(B2527&lt;1900000,B2527-650000,IF(B2527&lt;3600000,ROUNDDOWN(B2527/4,-3)*2.8-80000,IF(B2527&lt;6600000,ROUNDDOWN(B2527/4,-3)*3.2-440000,IF(B2527&lt;8500000,ROUNDDOWN(B2527*0.9,0)-1100000,B2527-1950000)))))),0)</f>
        <v/>
      </c>
      <c r="N2527" s="18">
        <f>IF(M2527&gt;23500000,NA(),IF(C2527&gt;=2026,IF(M2527&lt;=4890000,1040000,IF(M2527&lt;=6550000,670000,620000)),IF(M2527&lt;=1320000,950000,IF(M2527&lt;=3360000,880000,IF(M2527&lt;=4890000,680000,IF(M2527&lt;=6550000,630000,580000))))))</f>
        <v/>
      </c>
      <c r="O2527" s="18">
        <f>IF(F2527&lt;=0,IF(AND(D2527="はい",C2527&gt;=2026,C2527&lt;=2027),IF(E2527&lt;=0,0,IF(E2527&lt;=30000,E2527,IF(E2527&lt;=60000,ROUNDUP(E2527/2,0)+15000,IF(E2527&lt;=120000,ROUNDUP(E2527/4,0)+30000,60000)))),IF(E2527&lt;=0,0,IF(E2527&lt;=20000,E2527,IF(E2527&lt;=40000,ROUNDUP(E2527/2,0)+10000,IF(E2527&lt;=80000,ROUNDUP(E2527/4,0)+20000,40000))))),IF(E2527&lt;=0,IF(F2527&lt;=0,0,IF(F2527&lt;=25000,F2527,IF(F2527&lt;=50000,ROUNDUP(F2527/2,0)+12500,IF(F2527&lt;=100000,ROUNDUP(F2527/4,0)+25000,50000)))),MAX(IF(F2527&lt;=0,0,IF(F2527&lt;=25000,F2527,IF(F2527&lt;=50000,ROUNDUP(F2527/2,0)+12500,IF(F2527&lt;=100000,ROUNDUP(F2527/4,0)+25000,50000)))),MIN(IF(AND(D2527="はい",C2527&gt;=2026,C2527&lt;=2027),IF(E2527&lt;=0,0,IF(E2527&lt;=30000,E2527,IF(E2527&lt;=60000,ROUNDUP(E2527/2,0)+15000,IF(E2527&lt;=120000,ROUNDUP(E2527/4,0)+30000,60000)))),IF(E2527&lt;=0,0,IF(E2527&lt;=20000,E2527,IF(E2527&lt;=40000,ROUNDUP(E2527/2,0)+10000,IF(E2527&lt;=80000,ROUNDUP(E2527/4,0)+20000,40000)))))+IF(F2527&lt;=0,0,IF(F2527&lt;=25000,F2527,IF(F2527&lt;=50000,ROUNDUP(F2527/2,0)+12500,IF(F2527&lt;=100000,ROUNDUP(F2527/4,0)+25000,50000)))),IF(AND(D2527="はい",C2527&gt;=2026,C2527&lt;=2027),60000,40000)))))</f>
        <v/>
      </c>
      <c r="P2527" s="18">
        <f>IF(G2527&lt;=0,0,IF(G2527&lt;=20000,G2527,IF(G2527&lt;=40000,ROUNDUP(G2527/2,0)+10000,IF(G2527&lt;=80000,ROUNDUP(G2527/4,0)+20000,40000))))</f>
        <v/>
      </c>
      <c r="Q2527" s="18">
        <f>IF(I2527&lt;=0,IF(H2527&lt;=0,0,IF(H2527&lt;=20000,H2527,IF(H2527&lt;=40000,ROUNDUP(H2527/2,0)+10000,IF(H2527&lt;=80000,ROUNDUP(H2527/4,0)+20000,40000)))),IF(H2527&lt;=0,IF(I2527&lt;=0,0,IF(I2527&lt;=25000,I2527,IF(I2527&lt;=50000,ROUNDUP(I2527/2,0)+12500,IF(I2527&lt;=100000,ROUNDUP(I2527/4,0)+25000,50000)))),MAX(IF(I2527&lt;=0,0,IF(I2527&lt;=25000,I2527,IF(I2527&lt;=50000,ROUNDUP(I2527/2,0)+12500,IF(I2527&lt;=100000,ROUNDUP(I2527/4,0)+25000,50000)))),MIN(IF(H2527&lt;=0,0,IF(H2527&lt;=20000,H2527,IF(H2527&lt;=40000,ROUNDUP(H2527/2,0)+10000,IF(H2527&lt;=80000,ROUNDUP(H2527/4,0)+20000,40000))))+IF(I2527&lt;=0,0,IF(I2527&lt;=25000,I2527,IF(I2527&lt;=50000,ROUNDUP(I2527/2,0)+12500,IF(I2527&lt;=100000,ROUNDUP(I2527/4,0)+25000,50000)))),40000))))</f>
        <v/>
      </c>
      <c r="R2527" s="18">
        <f>MIN(120000,O2527+P2527+Q2527)</f>
        <v/>
      </c>
      <c r="S2527" s="18">
        <f>IF(F2527&lt;=0,IF(E2527&lt;=0,0,IF(E2527&lt;=12000,E2527,IF(E2527&lt;=32000,ROUNDUP(E2527/2,0)+6000,IF(E2527&lt;=56000,ROUNDUP(E2527/4,0)+14000,28000)))),IF(E2527&lt;=0,IF(F2527&lt;=0,0,IF(F2527&lt;=15000,F2527,IF(F2527&lt;=40000,ROUNDUP(F2527/2,0)+7500,IF(F2527&lt;=70000,ROUNDUP(F2527/4,0)+17500,35000)))),MAX(IF(F2527&lt;=0,0,IF(F2527&lt;=15000,F2527,IF(F2527&lt;=40000,ROUNDUP(F2527/2,0)+7500,IF(F2527&lt;=70000,ROUNDUP(F2527/4,0)+17500,35000)))),MIN(IF(E2527&lt;=0,0,IF(E2527&lt;=12000,E2527,IF(E2527&lt;=32000,ROUNDUP(E2527/2,0)+6000,IF(E2527&lt;=56000,ROUNDUP(E2527/4,0)+14000,28000))))+IF(F2527&lt;=0,0,IF(F2527&lt;=15000,F2527,IF(F2527&lt;=40000,ROUNDUP(F2527/2,0)+7500,IF(F2527&lt;=70000,ROUNDUP(F2527/4,0)+17500,35000)))),28000))))</f>
        <v/>
      </c>
      <c r="T2527" s="18">
        <f>IF(G2527&lt;=0,0,IF(G2527&lt;=12000,G2527,IF(G2527&lt;=32000,ROUNDUP(G2527/2,0)+6000,IF(G2527&lt;=56000,ROUNDUP(G2527/4,0)+14000,28000))))</f>
        <v/>
      </c>
      <c r="U2527" s="18">
        <f>IF(I2527&lt;=0,IF(H2527&lt;=0,0,IF(H2527&lt;=12000,H2527,IF(H2527&lt;=32000,ROUNDUP(H2527/2,0)+6000,IF(H2527&lt;=56000,ROUNDUP(H2527/4,0)+14000,28000)))),IF(H2527&lt;=0,IF(I2527&lt;=0,0,IF(I2527&lt;=15000,I2527,IF(I2527&lt;=40000,ROUNDUP(I2527/2,0)+7500,IF(I2527&lt;=70000,ROUNDUP(I2527/4,0)+17500,35000)))),MAX(IF(I2527&lt;=0,0,IF(I2527&lt;=15000,I2527,IF(I2527&lt;=40000,ROUNDUP(I2527/2,0)+7500,IF(I2527&lt;=70000,ROUNDUP(I2527/4,0)+17500,35000)))),MIN(IF(H2527&lt;=0,0,IF(H2527&lt;=12000,H2527,IF(H2527&lt;=32000,ROUNDUP(H2527/2,0)+6000,IF(H2527&lt;=56000,ROUNDUP(H2527/4,0)+14000,28000))))+IF(I2527&lt;=0,0,IF(I2527&lt;=15000,I2527,IF(I2527&lt;=40000,ROUNDUP(I2527/2,0)+7500,IF(I2527&lt;=70000,ROUNDUP(I2527/4,0)+17500,35000)))),28000))))</f>
        <v/>
      </c>
      <c r="V2527" s="18">
        <f>MIN(70000,S2527+T2527+U2527)</f>
        <v/>
      </c>
      <c r="W2527" s="18">
        <f>MAX(0,ROUNDDOWN(M2527-J2527-N2527-K2527-0,-3))</f>
        <v/>
      </c>
      <c r="X2527" s="18">
        <f>MAX(0,ROUNDDOWN(M2527-J2527-N2527-K2527-R2527,-3))</f>
        <v/>
      </c>
      <c r="Y2527" s="18">
        <f>IF(W2527&lt;=0,0,ROUNDDOWN((W2527*LOOKUP(W2527,{0,1950001,3300001,6950001,9000001,18000001,40000001},{0.05,0.1,0.2,0.23,0.33,0.4,0.45})-LOOKUP(W2527,{0,1950001,3300001,6950001,9000001,18000001,40000001},{0,97500,427500,636000,1536000,2796000,4796000}))*1.021,-2))</f>
        <v/>
      </c>
      <c r="Z2527" s="18">
        <f>IF(X2527&lt;=0,0,ROUNDDOWN((X2527*LOOKUP(X2527,{0,1950001,3300001,6950001,9000001,18000001,40000001},{0.05,0.1,0.2,0.23,0.33,0.4,0.45})-LOOKUP(X2527,{0,1950001,3300001,6950001,9000001,18000001,40000001},{0,97500,427500,636000,1536000,2796000,4796000}))*1.021,-2))</f>
        <v/>
      </c>
      <c r="AA2527" s="18">
        <f>MAX(0,ROUNDDOWN(M2527-J2527-430000-L2527-0,-3))</f>
        <v/>
      </c>
      <c r="AB2527" s="18">
        <f>MAX(0,ROUNDDOWN(M2527-J2527-430000-L2527-V2527,-3))</f>
        <v/>
      </c>
      <c r="AC2527" s="18">
        <f>IF(M2527&lt;=450000,0,MAX(0,ROUNDDOWN(AA2527*0.06-MIN(50000,AA2527)*0.03,-2))+MAX(0,ROUNDDOWN(AA2527*0.04-MIN(50000,AA2527)*0.02,-2)))</f>
        <v/>
      </c>
      <c r="AD2527" s="18">
        <f>IF(M2527&lt;=450000,0,MAX(0,ROUNDDOWN(AB2527*0.06-MIN(50000,AB2527)*0.03,-2))+MAX(0,ROUNDDOWN(AB2527*0.04-MIN(50000,AB2527)*0.02,-2)))</f>
        <v/>
      </c>
      <c r="AE2527" s="18">
        <f>Y2527-Z2527</f>
        <v/>
      </c>
      <c r="AF2527" s="18">
        <f>AC2527-AD2527</f>
        <v/>
      </c>
      <c r="AG2527" s="18">
        <f>AE2527+AF2527</f>
        <v/>
      </c>
      <c r="AH2527" s="20">
        <f>IF(W2527&lt;=0,0,LOOKUP(W2527,{0,1950001,3300001,6950001,9000001,18000001,40000001},{0.05,0.1,0.2,0.23,0.33,0.4,0.45}))</f>
        <v/>
      </c>
    </row>
    <row r="2528">
      <c r="A2528" t="inlineStr">
        <is>
          <t>1万円刻み 特例あり一般12万円</t>
        </is>
      </c>
      <c r="B2528" s="18">
        <f>'4_1万円刻み'!$A$816</f>
        <v/>
      </c>
      <c r="C2528" s="19" t="n">
        <v>2026</v>
      </c>
      <c r="D2528" t="inlineStr">
        <is>
          <t>はい</t>
        </is>
      </c>
      <c r="E2528" s="18" t="n">
        <v>120000</v>
      </c>
      <c r="F2528" s="18" t="n">
        <v>0</v>
      </c>
      <c r="G2528" s="18" t="n">
        <v>0</v>
      </c>
      <c r="H2528" s="18" t="n">
        <v>0</v>
      </c>
      <c r="I2528" s="18" t="n">
        <v>0</v>
      </c>
      <c r="J2528" s="18">
        <f>ROUND(MIN(B2528/12,650000)*12*0.0915+MIN(B2528/12,1390000)*12*(0.0504+0)+B2528*0.005,0)</f>
        <v/>
      </c>
      <c r="K2528" s="18" t="n">
        <v>0</v>
      </c>
      <c r="L2528" s="18" t="n">
        <v>0</v>
      </c>
      <c r="M2528" s="18">
        <f>ROUND(IF(C2528&gt;=2026,IF(B2528&lt;741000,0,IF(B2528&lt;2191000,B2528-740000,IF(B2528&lt;2193000,1451000,IF(B2528&lt;2196000,1453000,IF(B2528&lt;2200000,1456000,IF(B2528&lt;3600000,ROUNDDOWN(B2528/4,-3)*2.8-80000,IF(B2528&lt;6600000,ROUNDDOWN(B2528/4,-3)*3.2-440000,IF(B2528&lt;8500000,ROUNDDOWN(B2528*0.9,0)-1100000,B2528-1950000)))))))),IF(B2528&lt;651000,0,IF(B2528&lt;1900000,B2528-650000,IF(B2528&lt;3600000,ROUNDDOWN(B2528/4,-3)*2.8-80000,IF(B2528&lt;6600000,ROUNDDOWN(B2528/4,-3)*3.2-440000,IF(B2528&lt;8500000,ROUNDDOWN(B2528*0.9,0)-1100000,B2528-1950000)))))),0)</f>
        <v/>
      </c>
      <c r="N2528" s="18">
        <f>IF(M2528&gt;23500000,NA(),IF(C2528&gt;=2026,IF(M2528&lt;=4890000,1040000,IF(M2528&lt;=6550000,670000,620000)),IF(M2528&lt;=1320000,950000,IF(M2528&lt;=3360000,880000,IF(M2528&lt;=4890000,680000,IF(M2528&lt;=6550000,630000,580000))))))</f>
        <v/>
      </c>
      <c r="O2528" s="18">
        <f>IF(F2528&lt;=0,IF(AND(D2528="はい",C2528&gt;=2026,C2528&lt;=2027),IF(E2528&lt;=0,0,IF(E2528&lt;=30000,E2528,IF(E2528&lt;=60000,ROUNDUP(E2528/2,0)+15000,IF(E2528&lt;=120000,ROUNDUP(E2528/4,0)+30000,60000)))),IF(E2528&lt;=0,0,IF(E2528&lt;=20000,E2528,IF(E2528&lt;=40000,ROUNDUP(E2528/2,0)+10000,IF(E2528&lt;=80000,ROUNDUP(E2528/4,0)+20000,40000))))),IF(E2528&lt;=0,IF(F2528&lt;=0,0,IF(F2528&lt;=25000,F2528,IF(F2528&lt;=50000,ROUNDUP(F2528/2,0)+12500,IF(F2528&lt;=100000,ROUNDUP(F2528/4,0)+25000,50000)))),MAX(IF(F2528&lt;=0,0,IF(F2528&lt;=25000,F2528,IF(F2528&lt;=50000,ROUNDUP(F2528/2,0)+12500,IF(F2528&lt;=100000,ROUNDUP(F2528/4,0)+25000,50000)))),MIN(IF(AND(D2528="はい",C2528&gt;=2026,C2528&lt;=2027),IF(E2528&lt;=0,0,IF(E2528&lt;=30000,E2528,IF(E2528&lt;=60000,ROUNDUP(E2528/2,0)+15000,IF(E2528&lt;=120000,ROUNDUP(E2528/4,0)+30000,60000)))),IF(E2528&lt;=0,0,IF(E2528&lt;=20000,E2528,IF(E2528&lt;=40000,ROUNDUP(E2528/2,0)+10000,IF(E2528&lt;=80000,ROUNDUP(E2528/4,0)+20000,40000)))))+IF(F2528&lt;=0,0,IF(F2528&lt;=25000,F2528,IF(F2528&lt;=50000,ROUNDUP(F2528/2,0)+12500,IF(F2528&lt;=100000,ROUNDUP(F2528/4,0)+25000,50000)))),IF(AND(D2528="はい",C2528&gt;=2026,C2528&lt;=2027),60000,40000)))))</f>
        <v/>
      </c>
      <c r="P2528" s="18">
        <f>IF(G2528&lt;=0,0,IF(G2528&lt;=20000,G2528,IF(G2528&lt;=40000,ROUNDUP(G2528/2,0)+10000,IF(G2528&lt;=80000,ROUNDUP(G2528/4,0)+20000,40000))))</f>
        <v/>
      </c>
      <c r="Q2528" s="18">
        <f>IF(I2528&lt;=0,IF(H2528&lt;=0,0,IF(H2528&lt;=20000,H2528,IF(H2528&lt;=40000,ROUNDUP(H2528/2,0)+10000,IF(H2528&lt;=80000,ROUNDUP(H2528/4,0)+20000,40000)))),IF(H2528&lt;=0,IF(I2528&lt;=0,0,IF(I2528&lt;=25000,I2528,IF(I2528&lt;=50000,ROUNDUP(I2528/2,0)+12500,IF(I2528&lt;=100000,ROUNDUP(I2528/4,0)+25000,50000)))),MAX(IF(I2528&lt;=0,0,IF(I2528&lt;=25000,I2528,IF(I2528&lt;=50000,ROUNDUP(I2528/2,0)+12500,IF(I2528&lt;=100000,ROUNDUP(I2528/4,0)+25000,50000)))),MIN(IF(H2528&lt;=0,0,IF(H2528&lt;=20000,H2528,IF(H2528&lt;=40000,ROUNDUP(H2528/2,0)+10000,IF(H2528&lt;=80000,ROUNDUP(H2528/4,0)+20000,40000))))+IF(I2528&lt;=0,0,IF(I2528&lt;=25000,I2528,IF(I2528&lt;=50000,ROUNDUP(I2528/2,0)+12500,IF(I2528&lt;=100000,ROUNDUP(I2528/4,0)+25000,50000)))),40000))))</f>
        <v/>
      </c>
      <c r="R2528" s="18">
        <f>MIN(120000,O2528+P2528+Q2528)</f>
        <v/>
      </c>
      <c r="S2528" s="18">
        <f>IF(F2528&lt;=0,IF(E2528&lt;=0,0,IF(E2528&lt;=12000,E2528,IF(E2528&lt;=32000,ROUNDUP(E2528/2,0)+6000,IF(E2528&lt;=56000,ROUNDUP(E2528/4,0)+14000,28000)))),IF(E2528&lt;=0,IF(F2528&lt;=0,0,IF(F2528&lt;=15000,F2528,IF(F2528&lt;=40000,ROUNDUP(F2528/2,0)+7500,IF(F2528&lt;=70000,ROUNDUP(F2528/4,0)+17500,35000)))),MAX(IF(F2528&lt;=0,0,IF(F2528&lt;=15000,F2528,IF(F2528&lt;=40000,ROUNDUP(F2528/2,0)+7500,IF(F2528&lt;=70000,ROUNDUP(F2528/4,0)+17500,35000)))),MIN(IF(E2528&lt;=0,0,IF(E2528&lt;=12000,E2528,IF(E2528&lt;=32000,ROUNDUP(E2528/2,0)+6000,IF(E2528&lt;=56000,ROUNDUP(E2528/4,0)+14000,28000))))+IF(F2528&lt;=0,0,IF(F2528&lt;=15000,F2528,IF(F2528&lt;=40000,ROUNDUP(F2528/2,0)+7500,IF(F2528&lt;=70000,ROUNDUP(F2528/4,0)+17500,35000)))),28000))))</f>
        <v/>
      </c>
      <c r="T2528" s="18">
        <f>IF(G2528&lt;=0,0,IF(G2528&lt;=12000,G2528,IF(G2528&lt;=32000,ROUNDUP(G2528/2,0)+6000,IF(G2528&lt;=56000,ROUNDUP(G2528/4,0)+14000,28000))))</f>
        <v/>
      </c>
      <c r="U2528" s="18">
        <f>IF(I2528&lt;=0,IF(H2528&lt;=0,0,IF(H2528&lt;=12000,H2528,IF(H2528&lt;=32000,ROUNDUP(H2528/2,0)+6000,IF(H2528&lt;=56000,ROUNDUP(H2528/4,0)+14000,28000)))),IF(H2528&lt;=0,IF(I2528&lt;=0,0,IF(I2528&lt;=15000,I2528,IF(I2528&lt;=40000,ROUNDUP(I2528/2,0)+7500,IF(I2528&lt;=70000,ROUNDUP(I2528/4,0)+17500,35000)))),MAX(IF(I2528&lt;=0,0,IF(I2528&lt;=15000,I2528,IF(I2528&lt;=40000,ROUNDUP(I2528/2,0)+7500,IF(I2528&lt;=70000,ROUNDUP(I2528/4,0)+17500,35000)))),MIN(IF(H2528&lt;=0,0,IF(H2528&lt;=12000,H2528,IF(H2528&lt;=32000,ROUNDUP(H2528/2,0)+6000,IF(H2528&lt;=56000,ROUNDUP(H2528/4,0)+14000,28000))))+IF(I2528&lt;=0,0,IF(I2528&lt;=15000,I2528,IF(I2528&lt;=40000,ROUNDUP(I2528/2,0)+7500,IF(I2528&lt;=70000,ROUNDUP(I2528/4,0)+17500,35000)))),28000))))</f>
        <v/>
      </c>
      <c r="V2528" s="18">
        <f>MIN(70000,S2528+T2528+U2528)</f>
        <v/>
      </c>
      <c r="W2528" s="18">
        <f>MAX(0,ROUNDDOWN(M2528-J2528-N2528-K2528-0,-3))</f>
        <v/>
      </c>
      <c r="X2528" s="18">
        <f>MAX(0,ROUNDDOWN(M2528-J2528-N2528-K2528-R2528,-3))</f>
        <v/>
      </c>
      <c r="Y2528" s="18">
        <f>IF(W2528&lt;=0,0,ROUNDDOWN((W2528*LOOKUP(W2528,{0,1950001,3300001,6950001,9000001,18000001,40000001},{0.05,0.1,0.2,0.23,0.33,0.4,0.45})-LOOKUP(W2528,{0,1950001,3300001,6950001,9000001,18000001,40000001},{0,97500,427500,636000,1536000,2796000,4796000}))*1.021,-2))</f>
        <v/>
      </c>
      <c r="Z2528" s="18">
        <f>IF(X2528&lt;=0,0,ROUNDDOWN((X2528*LOOKUP(X2528,{0,1950001,3300001,6950001,9000001,18000001,40000001},{0.05,0.1,0.2,0.23,0.33,0.4,0.45})-LOOKUP(X2528,{0,1950001,3300001,6950001,9000001,18000001,40000001},{0,97500,427500,636000,1536000,2796000,4796000}))*1.021,-2))</f>
        <v/>
      </c>
      <c r="AA2528" s="18">
        <f>MAX(0,ROUNDDOWN(M2528-J2528-430000-L2528-0,-3))</f>
        <v/>
      </c>
      <c r="AB2528" s="18">
        <f>MAX(0,ROUNDDOWN(M2528-J2528-430000-L2528-V2528,-3))</f>
        <v/>
      </c>
      <c r="AC2528" s="18">
        <f>IF(M2528&lt;=450000,0,MAX(0,ROUNDDOWN(AA2528*0.06-MIN(50000,AA2528)*0.03,-2))+MAX(0,ROUNDDOWN(AA2528*0.04-MIN(50000,AA2528)*0.02,-2)))</f>
        <v/>
      </c>
      <c r="AD2528" s="18">
        <f>IF(M2528&lt;=450000,0,MAX(0,ROUNDDOWN(AB2528*0.06-MIN(50000,AB2528)*0.03,-2))+MAX(0,ROUNDDOWN(AB2528*0.04-MIN(50000,AB2528)*0.02,-2)))</f>
        <v/>
      </c>
      <c r="AE2528" s="18">
        <f>Y2528-Z2528</f>
        <v/>
      </c>
      <c r="AF2528" s="18">
        <f>AC2528-AD2528</f>
        <v/>
      </c>
      <c r="AG2528" s="18">
        <f>AE2528+AF2528</f>
        <v/>
      </c>
      <c r="AH2528" s="20">
        <f>IF(W2528&lt;=0,0,LOOKUP(W2528,{0,1950001,3300001,6950001,9000001,18000001,40000001},{0.05,0.1,0.2,0.23,0.33,0.4,0.45}))</f>
        <v/>
      </c>
    </row>
    <row r="2529">
      <c r="A2529" t="inlineStr">
        <is>
          <t>1万円刻み 3区分8万円ずつ</t>
        </is>
      </c>
      <c r="B2529" s="18">
        <f>'4_1万円刻み'!$A$817</f>
        <v/>
      </c>
      <c r="C2529" s="19" t="n">
        <v>2026</v>
      </c>
      <c r="D2529" t="inlineStr">
        <is>
          <t>いいえ</t>
        </is>
      </c>
      <c r="E2529" s="18" t="n">
        <v>80000</v>
      </c>
      <c r="F2529" s="18" t="n">
        <v>0</v>
      </c>
      <c r="G2529" s="18" t="n">
        <v>80000</v>
      </c>
      <c r="H2529" s="18" t="n">
        <v>80000</v>
      </c>
      <c r="I2529" s="18" t="n">
        <v>0</v>
      </c>
      <c r="J2529" s="18">
        <f>ROUND(MIN(B2529/12,650000)*12*0.0915+MIN(B2529/12,1390000)*12*(0.0504+0)+B2529*0.005,0)</f>
        <v/>
      </c>
      <c r="K2529" s="18" t="n">
        <v>0</v>
      </c>
      <c r="L2529" s="18" t="n">
        <v>0</v>
      </c>
      <c r="M2529" s="18">
        <f>ROUND(IF(C2529&gt;=2026,IF(B2529&lt;741000,0,IF(B2529&lt;2191000,B2529-740000,IF(B2529&lt;2193000,1451000,IF(B2529&lt;2196000,1453000,IF(B2529&lt;2200000,1456000,IF(B2529&lt;3600000,ROUNDDOWN(B2529/4,-3)*2.8-80000,IF(B2529&lt;6600000,ROUNDDOWN(B2529/4,-3)*3.2-440000,IF(B2529&lt;8500000,ROUNDDOWN(B2529*0.9,0)-1100000,B2529-1950000)))))))),IF(B2529&lt;651000,0,IF(B2529&lt;1900000,B2529-650000,IF(B2529&lt;3600000,ROUNDDOWN(B2529/4,-3)*2.8-80000,IF(B2529&lt;6600000,ROUNDDOWN(B2529/4,-3)*3.2-440000,IF(B2529&lt;8500000,ROUNDDOWN(B2529*0.9,0)-1100000,B2529-1950000)))))),0)</f>
        <v/>
      </c>
      <c r="N2529" s="18">
        <f>IF(M2529&gt;23500000,NA(),IF(C2529&gt;=2026,IF(M2529&lt;=4890000,1040000,IF(M2529&lt;=6550000,670000,620000)),IF(M2529&lt;=1320000,950000,IF(M2529&lt;=3360000,880000,IF(M2529&lt;=4890000,680000,IF(M2529&lt;=6550000,630000,580000))))))</f>
        <v/>
      </c>
      <c r="O2529" s="18">
        <f>IF(F2529&lt;=0,IF(AND(D2529="はい",C2529&gt;=2026,C2529&lt;=2027),IF(E2529&lt;=0,0,IF(E2529&lt;=30000,E2529,IF(E2529&lt;=60000,ROUNDUP(E2529/2,0)+15000,IF(E2529&lt;=120000,ROUNDUP(E2529/4,0)+30000,60000)))),IF(E2529&lt;=0,0,IF(E2529&lt;=20000,E2529,IF(E2529&lt;=40000,ROUNDUP(E2529/2,0)+10000,IF(E2529&lt;=80000,ROUNDUP(E2529/4,0)+20000,40000))))),IF(E2529&lt;=0,IF(F2529&lt;=0,0,IF(F2529&lt;=25000,F2529,IF(F2529&lt;=50000,ROUNDUP(F2529/2,0)+12500,IF(F2529&lt;=100000,ROUNDUP(F2529/4,0)+25000,50000)))),MAX(IF(F2529&lt;=0,0,IF(F2529&lt;=25000,F2529,IF(F2529&lt;=50000,ROUNDUP(F2529/2,0)+12500,IF(F2529&lt;=100000,ROUNDUP(F2529/4,0)+25000,50000)))),MIN(IF(AND(D2529="はい",C2529&gt;=2026,C2529&lt;=2027),IF(E2529&lt;=0,0,IF(E2529&lt;=30000,E2529,IF(E2529&lt;=60000,ROUNDUP(E2529/2,0)+15000,IF(E2529&lt;=120000,ROUNDUP(E2529/4,0)+30000,60000)))),IF(E2529&lt;=0,0,IF(E2529&lt;=20000,E2529,IF(E2529&lt;=40000,ROUNDUP(E2529/2,0)+10000,IF(E2529&lt;=80000,ROUNDUP(E2529/4,0)+20000,40000)))))+IF(F2529&lt;=0,0,IF(F2529&lt;=25000,F2529,IF(F2529&lt;=50000,ROUNDUP(F2529/2,0)+12500,IF(F2529&lt;=100000,ROUNDUP(F2529/4,0)+25000,50000)))),IF(AND(D2529="はい",C2529&gt;=2026,C2529&lt;=2027),60000,40000)))))</f>
        <v/>
      </c>
      <c r="P2529" s="18">
        <f>IF(G2529&lt;=0,0,IF(G2529&lt;=20000,G2529,IF(G2529&lt;=40000,ROUNDUP(G2529/2,0)+10000,IF(G2529&lt;=80000,ROUNDUP(G2529/4,0)+20000,40000))))</f>
        <v/>
      </c>
      <c r="Q2529" s="18">
        <f>IF(I2529&lt;=0,IF(H2529&lt;=0,0,IF(H2529&lt;=20000,H2529,IF(H2529&lt;=40000,ROUNDUP(H2529/2,0)+10000,IF(H2529&lt;=80000,ROUNDUP(H2529/4,0)+20000,40000)))),IF(H2529&lt;=0,IF(I2529&lt;=0,0,IF(I2529&lt;=25000,I2529,IF(I2529&lt;=50000,ROUNDUP(I2529/2,0)+12500,IF(I2529&lt;=100000,ROUNDUP(I2529/4,0)+25000,50000)))),MAX(IF(I2529&lt;=0,0,IF(I2529&lt;=25000,I2529,IF(I2529&lt;=50000,ROUNDUP(I2529/2,0)+12500,IF(I2529&lt;=100000,ROUNDUP(I2529/4,0)+25000,50000)))),MIN(IF(H2529&lt;=0,0,IF(H2529&lt;=20000,H2529,IF(H2529&lt;=40000,ROUNDUP(H2529/2,0)+10000,IF(H2529&lt;=80000,ROUNDUP(H2529/4,0)+20000,40000))))+IF(I2529&lt;=0,0,IF(I2529&lt;=25000,I2529,IF(I2529&lt;=50000,ROUNDUP(I2529/2,0)+12500,IF(I2529&lt;=100000,ROUNDUP(I2529/4,0)+25000,50000)))),40000))))</f>
        <v/>
      </c>
      <c r="R2529" s="18">
        <f>MIN(120000,O2529+P2529+Q2529)</f>
        <v/>
      </c>
      <c r="S2529" s="18">
        <f>IF(F2529&lt;=0,IF(E2529&lt;=0,0,IF(E2529&lt;=12000,E2529,IF(E2529&lt;=32000,ROUNDUP(E2529/2,0)+6000,IF(E2529&lt;=56000,ROUNDUP(E2529/4,0)+14000,28000)))),IF(E2529&lt;=0,IF(F2529&lt;=0,0,IF(F2529&lt;=15000,F2529,IF(F2529&lt;=40000,ROUNDUP(F2529/2,0)+7500,IF(F2529&lt;=70000,ROUNDUP(F2529/4,0)+17500,35000)))),MAX(IF(F2529&lt;=0,0,IF(F2529&lt;=15000,F2529,IF(F2529&lt;=40000,ROUNDUP(F2529/2,0)+7500,IF(F2529&lt;=70000,ROUNDUP(F2529/4,0)+17500,35000)))),MIN(IF(E2529&lt;=0,0,IF(E2529&lt;=12000,E2529,IF(E2529&lt;=32000,ROUNDUP(E2529/2,0)+6000,IF(E2529&lt;=56000,ROUNDUP(E2529/4,0)+14000,28000))))+IF(F2529&lt;=0,0,IF(F2529&lt;=15000,F2529,IF(F2529&lt;=40000,ROUNDUP(F2529/2,0)+7500,IF(F2529&lt;=70000,ROUNDUP(F2529/4,0)+17500,35000)))),28000))))</f>
        <v/>
      </c>
      <c r="T2529" s="18">
        <f>IF(G2529&lt;=0,0,IF(G2529&lt;=12000,G2529,IF(G2529&lt;=32000,ROUNDUP(G2529/2,0)+6000,IF(G2529&lt;=56000,ROUNDUP(G2529/4,0)+14000,28000))))</f>
        <v/>
      </c>
      <c r="U2529" s="18">
        <f>IF(I2529&lt;=0,IF(H2529&lt;=0,0,IF(H2529&lt;=12000,H2529,IF(H2529&lt;=32000,ROUNDUP(H2529/2,0)+6000,IF(H2529&lt;=56000,ROUNDUP(H2529/4,0)+14000,28000)))),IF(H2529&lt;=0,IF(I2529&lt;=0,0,IF(I2529&lt;=15000,I2529,IF(I2529&lt;=40000,ROUNDUP(I2529/2,0)+7500,IF(I2529&lt;=70000,ROUNDUP(I2529/4,0)+17500,35000)))),MAX(IF(I2529&lt;=0,0,IF(I2529&lt;=15000,I2529,IF(I2529&lt;=40000,ROUNDUP(I2529/2,0)+7500,IF(I2529&lt;=70000,ROUNDUP(I2529/4,0)+17500,35000)))),MIN(IF(H2529&lt;=0,0,IF(H2529&lt;=12000,H2529,IF(H2529&lt;=32000,ROUNDUP(H2529/2,0)+6000,IF(H2529&lt;=56000,ROUNDUP(H2529/4,0)+14000,28000))))+IF(I2529&lt;=0,0,IF(I2529&lt;=15000,I2529,IF(I2529&lt;=40000,ROUNDUP(I2529/2,0)+7500,IF(I2529&lt;=70000,ROUNDUP(I2529/4,0)+17500,35000)))),28000))))</f>
        <v/>
      </c>
      <c r="V2529" s="18">
        <f>MIN(70000,S2529+T2529+U2529)</f>
        <v/>
      </c>
      <c r="W2529" s="18">
        <f>MAX(0,ROUNDDOWN(M2529-J2529-N2529-K2529-0,-3))</f>
        <v/>
      </c>
      <c r="X2529" s="18">
        <f>MAX(0,ROUNDDOWN(M2529-J2529-N2529-K2529-R2529,-3))</f>
        <v/>
      </c>
      <c r="Y2529" s="18">
        <f>IF(W2529&lt;=0,0,ROUNDDOWN((W2529*LOOKUP(W2529,{0,1950001,3300001,6950001,9000001,18000001,40000001},{0.05,0.1,0.2,0.23,0.33,0.4,0.45})-LOOKUP(W2529,{0,1950001,3300001,6950001,9000001,18000001,40000001},{0,97500,427500,636000,1536000,2796000,4796000}))*1.021,-2))</f>
        <v/>
      </c>
      <c r="Z2529" s="18">
        <f>IF(X2529&lt;=0,0,ROUNDDOWN((X2529*LOOKUP(X2529,{0,1950001,3300001,6950001,9000001,18000001,40000001},{0.05,0.1,0.2,0.23,0.33,0.4,0.45})-LOOKUP(X2529,{0,1950001,3300001,6950001,9000001,18000001,40000001},{0,97500,427500,636000,1536000,2796000,4796000}))*1.021,-2))</f>
        <v/>
      </c>
      <c r="AA2529" s="18">
        <f>MAX(0,ROUNDDOWN(M2529-J2529-430000-L2529-0,-3))</f>
        <v/>
      </c>
      <c r="AB2529" s="18">
        <f>MAX(0,ROUNDDOWN(M2529-J2529-430000-L2529-V2529,-3))</f>
        <v/>
      </c>
      <c r="AC2529" s="18">
        <f>IF(M2529&lt;=450000,0,MAX(0,ROUNDDOWN(AA2529*0.06-MIN(50000,AA2529)*0.03,-2))+MAX(0,ROUNDDOWN(AA2529*0.04-MIN(50000,AA2529)*0.02,-2)))</f>
        <v/>
      </c>
      <c r="AD2529" s="18">
        <f>IF(M2529&lt;=450000,0,MAX(0,ROUNDDOWN(AB2529*0.06-MIN(50000,AB2529)*0.03,-2))+MAX(0,ROUNDDOWN(AB2529*0.04-MIN(50000,AB2529)*0.02,-2)))</f>
        <v/>
      </c>
      <c r="AE2529" s="18">
        <f>Y2529-Z2529</f>
        <v/>
      </c>
      <c r="AF2529" s="18">
        <f>AC2529-AD2529</f>
        <v/>
      </c>
      <c r="AG2529" s="18">
        <f>AE2529+AF2529</f>
        <v/>
      </c>
      <c r="AH2529" s="20">
        <f>IF(W2529&lt;=0,0,LOOKUP(W2529,{0,1950001,3300001,6950001,9000001,18000001,40000001},{0.05,0.1,0.2,0.23,0.33,0.4,0.45}))</f>
        <v/>
      </c>
    </row>
    <row r="2530">
      <c r="A2530" t="inlineStr">
        <is>
          <t>1万円刻み 一般8万円</t>
        </is>
      </c>
      <c r="B2530" s="18">
        <f>'4_1万円刻み'!$A$817</f>
        <v/>
      </c>
      <c r="C2530" s="19" t="n">
        <v>2026</v>
      </c>
      <c r="D2530" t="inlineStr">
        <is>
          <t>いいえ</t>
        </is>
      </c>
      <c r="E2530" s="18" t="n">
        <v>80000</v>
      </c>
      <c r="F2530" s="18" t="n">
        <v>0</v>
      </c>
      <c r="G2530" s="18" t="n">
        <v>0</v>
      </c>
      <c r="H2530" s="18" t="n">
        <v>0</v>
      </c>
      <c r="I2530" s="18" t="n">
        <v>0</v>
      </c>
      <c r="J2530" s="18">
        <f>ROUND(MIN(B2530/12,650000)*12*0.0915+MIN(B2530/12,1390000)*12*(0.0504+0)+B2530*0.005,0)</f>
        <v/>
      </c>
      <c r="K2530" s="18" t="n">
        <v>0</v>
      </c>
      <c r="L2530" s="18" t="n">
        <v>0</v>
      </c>
      <c r="M2530" s="18">
        <f>ROUND(IF(C2530&gt;=2026,IF(B2530&lt;741000,0,IF(B2530&lt;2191000,B2530-740000,IF(B2530&lt;2193000,1451000,IF(B2530&lt;2196000,1453000,IF(B2530&lt;2200000,1456000,IF(B2530&lt;3600000,ROUNDDOWN(B2530/4,-3)*2.8-80000,IF(B2530&lt;6600000,ROUNDDOWN(B2530/4,-3)*3.2-440000,IF(B2530&lt;8500000,ROUNDDOWN(B2530*0.9,0)-1100000,B2530-1950000)))))))),IF(B2530&lt;651000,0,IF(B2530&lt;1900000,B2530-650000,IF(B2530&lt;3600000,ROUNDDOWN(B2530/4,-3)*2.8-80000,IF(B2530&lt;6600000,ROUNDDOWN(B2530/4,-3)*3.2-440000,IF(B2530&lt;8500000,ROUNDDOWN(B2530*0.9,0)-1100000,B2530-1950000)))))),0)</f>
        <v/>
      </c>
      <c r="N2530" s="18">
        <f>IF(M2530&gt;23500000,NA(),IF(C2530&gt;=2026,IF(M2530&lt;=4890000,1040000,IF(M2530&lt;=6550000,670000,620000)),IF(M2530&lt;=1320000,950000,IF(M2530&lt;=3360000,880000,IF(M2530&lt;=4890000,680000,IF(M2530&lt;=6550000,630000,580000))))))</f>
        <v/>
      </c>
      <c r="O2530" s="18">
        <f>IF(F2530&lt;=0,IF(AND(D2530="はい",C2530&gt;=2026,C2530&lt;=2027),IF(E2530&lt;=0,0,IF(E2530&lt;=30000,E2530,IF(E2530&lt;=60000,ROUNDUP(E2530/2,0)+15000,IF(E2530&lt;=120000,ROUNDUP(E2530/4,0)+30000,60000)))),IF(E2530&lt;=0,0,IF(E2530&lt;=20000,E2530,IF(E2530&lt;=40000,ROUNDUP(E2530/2,0)+10000,IF(E2530&lt;=80000,ROUNDUP(E2530/4,0)+20000,40000))))),IF(E2530&lt;=0,IF(F2530&lt;=0,0,IF(F2530&lt;=25000,F2530,IF(F2530&lt;=50000,ROUNDUP(F2530/2,0)+12500,IF(F2530&lt;=100000,ROUNDUP(F2530/4,0)+25000,50000)))),MAX(IF(F2530&lt;=0,0,IF(F2530&lt;=25000,F2530,IF(F2530&lt;=50000,ROUNDUP(F2530/2,0)+12500,IF(F2530&lt;=100000,ROUNDUP(F2530/4,0)+25000,50000)))),MIN(IF(AND(D2530="はい",C2530&gt;=2026,C2530&lt;=2027),IF(E2530&lt;=0,0,IF(E2530&lt;=30000,E2530,IF(E2530&lt;=60000,ROUNDUP(E2530/2,0)+15000,IF(E2530&lt;=120000,ROUNDUP(E2530/4,0)+30000,60000)))),IF(E2530&lt;=0,0,IF(E2530&lt;=20000,E2530,IF(E2530&lt;=40000,ROUNDUP(E2530/2,0)+10000,IF(E2530&lt;=80000,ROUNDUP(E2530/4,0)+20000,40000)))))+IF(F2530&lt;=0,0,IF(F2530&lt;=25000,F2530,IF(F2530&lt;=50000,ROUNDUP(F2530/2,0)+12500,IF(F2530&lt;=100000,ROUNDUP(F2530/4,0)+25000,50000)))),IF(AND(D2530="はい",C2530&gt;=2026,C2530&lt;=2027),60000,40000)))))</f>
        <v/>
      </c>
      <c r="P2530" s="18">
        <f>IF(G2530&lt;=0,0,IF(G2530&lt;=20000,G2530,IF(G2530&lt;=40000,ROUNDUP(G2530/2,0)+10000,IF(G2530&lt;=80000,ROUNDUP(G2530/4,0)+20000,40000))))</f>
        <v/>
      </c>
      <c r="Q2530" s="18">
        <f>IF(I2530&lt;=0,IF(H2530&lt;=0,0,IF(H2530&lt;=20000,H2530,IF(H2530&lt;=40000,ROUNDUP(H2530/2,0)+10000,IF(H2530&lt;=80000,ROUNDUP(H2530/4,0)+20000,40000)))),IF(H2530&lt;=0,IF(I2530&lt;=0,0,IF(I2530&lt;=25000,I2530,IF(I2530&lt;=50000,ROUNDUP(I2530/2,0)+12500,IF(I2530&lt;=100000,ROUNDUP(I2530/4,0)+25000,50000)))),MAX(IF(I2530&lt;=0,0,IF(I2530&lt;=25000,I2530,IF(I2530&lt;=50000,ROUNDUP(I2530/2,0)+12500,IF(I2530&lt;=100000,ROUNDUP(I2530/4,0)+25000,50000)))),MIN(IF(H2530&lt;=0,0,IF(H2530&lt;=20000,H2530,IF(H2530&lt;=40000,ROUNDUP(H2530/2,0)+10000,IF(H2530&lt;=80000,ROUNDUP(H2530/4,0)+20000,40000))))+IF(I2530&lt;=0,0,IF(I2530&lt;=25000,I2530,IF(I2530&lt;=50000,ROUNDUP(I2530/2,0)+12500,IF(I2530&lt;=100000,ROUNDUP(I2530/4,0)+25000,50000)))),40000))))</f>
        <v/>
      </c>
      <c r="R2530" s="18">
        <f>MIN(120000,O2530+P2530+Q2530)</f>
        <v/>
      </c>
      <c r="S2530" s="18">
        <f>IF(F2530&lt;=0,IF(E2530&lt;=0,0,IF(E2530&lt;=12000,E2530,IF(E2530&lt;=32000,ROUNDUP(E2530/2,0)+6000,IF(E2530&lt;=56000,ROUNDUP(E2530/4,0)+14000,28000)))),IF(E2530&lt;=0,IF(F2530&lt;=0,0,IF(F2530&lt;=15000,F2530,IF(F2530&lt;=40000,ROUNDUP(F2530/2,0)+7500,IF(F2530&lt;=70000,ROUNDUP(F2530/4,0)+17500,35000)))),MAX(IF(F2530&lt;=0,0,IF(F2530&lt;=15000,F2530,IF(F2530&lt;=40000,ROUNDUP(F2530/2,0)+7500,IF(F2530&lt;=70000,ROUNDUP(F2530/4,0)+17500,35000)))),MIN(IF(E2530&lt;=0,0,IF(E2530&lt;=12000,E2530,IF(E2530&lt;=32000,ROUNDUP(E2530/2,0)+6000,IF(E2530&lt;=56000,ROUNDUP(E2530/4,0)+14000,28000))))+IF(F2530&lt;=0,0,IF(F2530&lt;=15000,F2530,IF(F2530&lt;=40000,ROUNDUP(F2530/2,0)+7500,IF(F2530&lt;=70000,ROUNDUP(F2530/4,0)+17500,35000)))),28000))))</f>
        <v/>
      </c>
      <c r="T2530" s="18">
        <f>IF(G2530&lt;=0,0,IF(G2530&lt;=12000,G2530,IF(G2530&lt;=32000,ROUNDUP(G2530/2,0)+6000,IF(G2530&lt;=56000,ROUNDUP(G2530/4,0)+14000,28000))))</f>
        <v/>
      </c>
      <c r="U2530" s="18">
        <f>IF(I2530&lt;=0,IF(H2530&lt;=0,0,IF(H2530&lt;=12000,H2530,IF(H2530&lt;=32000,ROUNDUP(H2530/2,0)+6000,IF(H2530&lt;=56000,ROUNDUP(H2530/4,0)+14000,28000)))),IF(H2530&lt;=0,IF(I2530&lt;=0,0,IF(I2530&lt;=15000,I2530,IF(I2530&lt;=40000,ROUNDUP(I2530/2,0)+7500,IF(I2530&lt;=70000,ROUNDUP(I2530/4,0)+17500,35000)))),MAX(IF(I2530&lt;=0,0,IF(I2530&lt;=15000,I2530,IF(I2530&lt;=40000,ROUNDUP(I2530/2,0)+7500,IF(I2530&lt;=70000,ROUNDUP(I2530/4,0)+17500,35000)))),MIN(IF(H2530&lt;=0,0,IF(H2530&lt;=12000,H2530,IF(H2530&lt;=32000,ROUNDUP(H2530/2,0)+6000,IF(H2530&lt;=56000,ROUNDUP(H2530/4,0)+14000,28000))))+IF(I2530&lt;=0,0,IF(I2530&lt;=15000,I2530,IF(I2530&lt;=40000,ROUNDUP(I2530/2,0)+7500,IF(I2530&lt;=70000,ROUNDUP(I2530/4,0)+17500,35000)))),28000))))</f>
        <v/>
      </c>
      <c r="V2530" s="18">
        <f>MIN(70000,S2530+T2530+U2530)</f>
        <v/>
      </c>
      <c r="W2530" s="18">
        <f>MAX(0,ROUNDDOWN(M2530-J2530-N2530-K2530-0,-3))</f>
        <v/>
      </c>
      <c r="X2530" s="18">
        <f>MAX(0,ROUNDDOWN(M2530-J2530-N2530-K2530-R2530,-3))</f>
        <v/>
      </c>
      <c r="Y2530" s="18">
        <f>IF(W2530&lt;=0,0,ROUNDDOWN((W2530*LOOKUP(W2530,{0,1950001,3300001,6950001,9000001,18000001,40000001},{0.05,0.1,0.2,0.23,0.33,0.4,0.45})-LOOKUP(W2530,{0,1950001,3300001,6950001,9000001,18000001,40000001},{0,97500,427500,636000,1536000,2796000,4796000}))*1.021,-2))</f>
        <v/>
      </c>
      <c r="Z2530" s="18">
        <f>IF(X2530&lt;=0,0,ROUNDDOWN((X2530*LOOKUP(X2530,{0,1950001,3300001,6950001,9000001,18000001,40000001},{0.05,0.1,0.2,0.23,0.33,0.4,0.45})-LOOKUP(X2530,{0,1950001,3300001,6950001,9000001,18000001,40000001},{0,97500,427500,636000,1536000,2796000,4796000}))*1.021,-2))</f>
        <v/>
      </c>
      <c r="AA2530" s="18">
        <f>MAX(0,ROUNDDOWN(M2530-J2530-430000-L2530-0,-3))</f>
        <v/>
      </c>
      <c r="AB2530" s="18">
        <f>MAX(0,ROUNDDOWN(M2530-J2530-430000-L2530-V2530,-3))</f>
        <v/>
      </c>
      <c r="AC2530" s="18">
        <f>IF(M2530&lt;=450000,0,MAX(0,ROUNDDOWN(AA2530*0.06-MIN(50000,AA2530)*0.03,-2))+MAX(0,ROUNDDOWN(AA2530*0.04-MIN(50000,AA2530)*0.02,-2)))</f>
        <v/>
      </c>
      <c r="AD2530" s="18">
        <f>IF(M2530&lt;=450000,0,MAX(0,ROUNDDOWN(AB2530*0.06-MIN(50000,AB2530)*0.03,-2))+MAX(0,ROUNDDOWN(AB2530*0.04-MIN(50000,AB2530)*0.02,-2)))</f>
        <v/>
      </c>
      <c r="AE2530" s="18">
        <f>Y2530-Z2530</f>
        <v/>
      </c>
      <c r="AF2530" s="18">
        <f>AC2530-AD2530</f>
        <v/>
      </c>
      <c r="AG2530" s="18">
        <f>AE2530+AF2530</f>
        <v/>
      </c>
      <c r="AH2530" s="20">
        <f>IF(W2530&lt;=0,0,LOOKUP(W2530,{0,1950001,3300001,6950001,9000001,18000001,40000001},{0.05,0.1,0.2,0.23,0.33,0.4,0.45}))</f>
        <v/>
      </c>
    </row>
    <row r="2531">
      <c r="A2531" t="inlineStr">
        <is>
          <t>1万円刻み 特例あり一般12万円</t>
        </is>
      </c>
      <c r="B2531" s="18">
        <f>'4_1万円刻み'!$A$817</f>
        <v/>
      </c>
      <c r="C2531" s="19" t="n">
        <v>2026</v>
      </c>
      <c r="D2531" t="inlineStr">
        <is>
          <t>はい</t>
        </is>
      </c>
      <c r="E2531" s="18" t="n">
        <v>120000</v>
      </c>
      <c r="F2531" s="18" t="n">
        <v>0</v>
      </c>
      <c r="G2531" s="18" t="n">
        <v>0</v>
      </c>
      <c r="H2531" s="18" t="n">
        <v>0</v>
      </c>
      <c r="I2531" s="18" t="n">
        <v>0</v>
      </c>
      <c r="J2531" s="18">
        <f>ROUND(MIN(B2531/12,650000)*12*0.0915+MIN(B2531/12,1390000)*12*(0.0504+0)+B2531*0.005,0)</f>
        <v/>
      </c>
      <c r="K2531" s="18" t="n">
        <v>0</v>
      </c>
      <c r="L2531" s="18" t="n">
        <v>0</v>
      </c>
      <c r="M2531" s="18">
        <f>ROUND(IF(C2531&gt;=2026,IF(B2531&lt;741000,0,IF(B2531&lt;2191000,B2531-740000,IF(B2531&lt;2193000,1451000,IF(B2531&lt;2196000,1453000,IF(B2531&lt;2200000,1456000,IF(B2531&lt;3600000,ROUNDDOWN(B2531/4,-3)*2.8-80000,IF(B2531&lt;6600000,ROUNDDOWN(B2531/4,-3)*3.2-440000,IF(B2531&lt;8500000,ROUNDDOWN(B2531*0.9,0)-1100000,B2531-1950000)))))))),IF(B2531&lt;651000,0,IF(B2531&lt;1900000,B2531-650000,IF(B2531&lt;3600000,ROUNDDOWN(B2531/4,-3)*2.8-80000,IF(B2531&lt;6600000,ROUNDDOWN(B2531/4,-3)*3.2-440000,IF(B2531&lt;8500000,ROUNDDOWN(B2531*0.9,0)-1100000,B2531-1950000)))))),0)</f>
        <v/>
      </c>
      <c r="N2531" s="18">
        <f>IF(M2531&gt;23500000,NA(),IF(C2531&gt;=2026,IF(M2531&lt;=4890000,1040000,IF(M2531&lt;=6550000,670000,620000)),IF(M2531&lt;=1320000,950000,IF(M2531&lt;=3360000,880000,IF(M2531&lt;=4890000,680000,IF(M2531&lt;=6550000,630000,580000))))))</f>
        <v/>
      </c>
      <c r="O2531" s="18">
        <f>IF(F2531&lt;=0,IF(AND(D2531="はい",C2531&gt;=2026,C2531&lt;=2027),IF(E2531&lt;=0,0,IF(E2531&lt;=30000,E2531,IF(E2531&lt;=60000,ROUNDUP(E2531/2,0)+15000,IF(E2531&lt;=120000,ROUNDUP(E2531/4,0)+30000,60000)))),IF(E2531&lt;=0,0,IF(E2531&lt;=20000,E2531,IF(E2531&lt;=40000,ROUNDUP(E2531/2,0)+10000,IF(E2531&lt;=80000,ROUNDUP(E2531/4,0)+20000,40000))))),IF(E2531&lt;=0,IF(F2531&lt;=0,0,IF(F2531&lt;=25000,F2531,IF(F2531&lt;=50000,ROUNDUP(F2531/2,0)+12500,IF(F2531&lt;=100000,ROUNDUP(F2531/4,0)+25000,50000)))),MAX(IF(F2531&lt;=0,0,IF(F2531&lt;=25000,F2531,IF(F2531&lt;=50000,ROUNDUP(F2531/2,0)+12500,IF(F2531&lt;=100000,ROUNDUP(F2531/4,0)+25000,50000)))),MIN(IF(AND(D2531="はい",C2531&gt;=2026,C2531&lt;=2027),IF(E2531&lt;=0,0,IF(E2531&lt;=30000,E2531,IF(E2531&lt;=60000,ROUNDUP(E2531/2,0)+15000,IF(E2531&lt;=120000,ROUNDUP(E2531/4,0)+30000,60000)))),IF(E2531&lt;=0,0,IF(E2531&lt;=20000,E2531,IF(E2531&lt;=40000,ROUNDUP(E2531/2,0)+10000,IF(E2531&lt;=80000,ROUNDUP(E2531/4,0)+20000,40000)))))+IF(F2531&lt;=0,0,IF(F2531&lt;=25000,F2531,IF(F2531&lt;=50000,ROUNDUP(F2531/2,0)+12500,IF(F2531&lt;=100000,ROUNDUP(F2531/4,0)+25000,50000)))),IF(AND(D2531="はい",C2531&gt;=2026,C2531&lt;=2027),60000,40000)))))</f>
        <v/>
      </c>
      <c r="P2531" s="18">
        <f>IF(G2531&lt;=0,0,IF(G2531&lt;=20000,G2531,IF(G2531&lt;=40000,ROUNDUP(G2531/2,0)+10000,IF(G2531&lt;=80000,ROUNDUP(G2531/4,0)+20000,40000))))</f>
        <v/>
      </c>
      <c r="Q2531" s="18">
        <f>IF(I2531&lt;=0,IF(H2531&lt;=0,0,IF(H2531&lt;=20000,H2531,IF(H2531&lt;=40000,ROUNDUP(H2531/2,0)+10000,IF(H2531&lt;=80000,ROUNDUP(H2531/4,0)+20000,40000)))),IF(H2531&lt;=0,IF(I2531&lt;=0,0,IF(I2531&lt;=25000,I2531,IF(I2531&lt;=50000,ROUNDUP(I2531/2,0)+12500,IF(I2531&lt;=100000,ROUNDUP(I2531/4,0)+25000,50000)))),MAX(IF(I2531&lt;=0,0,IF(I2531&lt;=25000,I2531,IF(I2531&lt;=50000,ROUNDUP(I2531/2,0)+12500,IF(I2531&lt;=100000,ROUNDUP(I2531/4,0)+25000,50000)))),MIN(IF(H2531&lt;=0,0,IF(H2531&lt;=20000,H2531,IF(H2531&lt;=40000,ROUNDUP(H2531/2,0)+10000,IF(H2531&lt;=80000,ROUNDUP(H2531/4,0)+20000,40000))))+IF(I2531&lt;=0,0,IF(I2531&lt;=25000,I2531,IF(I2531&lt;=50000,ROUNDUP(I2531/2,0)+12500,IF(I2531&lt;=100000,ROUNDUP(I2531/4,0)+25000,50000)))),40000))))</f>
        <v/>
      </c>
      <c r="R2531" s="18">
        <f>MIN(120000,O2531+P2531+Q2531)</f>
        <v/>
      </c>
      <c r="S2531" s="18">
        <f>IF(F2531&lt;=0,IF(E2531&lt;=0,0,IF(E2531&lt;=12000,E2531,IF(E2531&lt;=32000,ROUNDUP(E2531/2,0)+6000,IF(E2531&lt;=56000,ROUNDUP(E2531/4,0)+14000,28000)))),IF(E2531&lt;=0,IF(F2531&lt;=0,0,IF(F2531&lt;=15000,F2531,IF(F2531&lt;=40000,ROUNDUP(F2531/2,0)+7500,IF(F2531&lt;=70000,ROUNDUP(F2531/4,0)+17500,35000)))),MAX(IF(F2531&lt;=0,0,IF(F2531&lt;=15000,F2531,IF(F2531&lt;=40000,ROUNDUP(F2531/2,0)+7500,IF(F2531&lt;=70000,ROUNDUP(F2531/4,0)+17500,35000)))),MIN(IF(E2531&lt;=0,0,IF(E2531&lt;=12000,E2531,IF(E2531&lt;=32000,ROUNDUP(E2531/2,0)+6000,IF(E2531&lt;=56000,ROUNDUP(E2531/4,0)+14000,28000))))+IF(F2531&lt;=0,0,IF(F2531&lt;=15000,F2531,IF(F2531&lt;=40000,ROUNDUP(F2531/2,0)+7500,IF(F2531&lt;=70000,ROUNDUP(F2531/4,0)+17500,35000)))),28000))))</f>
        <v/>
      </c>
      <c r="T2531" s="18">
        <f>IF(G2531&lt;=0,0,IF(G2531&lt;=12000,G2531,IF(G2531&lt;=32000,ROUNDUP(G2531/2,0)+6000,IF(G2531&lt;=56000,ROUNDUP(G2531/4,0)+14000,28000))))</f>
        <v/>
      </c>
      <c r="U2531" s="18">
        <f>IF(I2531&lt;=0,IF(H2531&lt;=0,0,IF(H2531&lt;=12000,H2531,IF(H2531&lt;=32000,ROUNDUP(H2531/2,0)+6000,IF(H2531&lt;=56000,ROUNDUP(H2531/4,0)+14000,28000)))),IF(H2531&lt;=0,IF(I2531&lt;=0,0,IF(I2531&lt;=15000,I2531,IF(I2531&lt;=40000,ROUNDUP(I2531/2,0)+7500,IF(I2531&lt;=70000,ROUNDUP(I2531/4,0)+17500,35000)))),MAX(IF(I2531&lt;=0,0,IF(I2531&lt;=15000,I2531,IF(I2531&lt;=40000,ROUNDUP(I2531/2,0)+7500,IF(I2531&lt;=70000,ROUNDUP(I2531/4,0)+17500,35000)))),MIN(IF(H2531&lt;=0,0,IF(H2531&lt;=12000,H2531,IF(H2531&lt;=32000,ROUNDUP(H2531/2,0)+6000,IF(H2531&lt;=56000,ROUNDUP(H2531/4,0)+14000,28000))))+IF(I2531&lt;=0,0,IF(I2531&lt;=15000,I2531,IF(I2531&lt;=40000,ROUNDUP(I2531/2,0)+7500,IF(I2531&lt;=70000,ROUNDUP(I2531/4,0)+17500,35000)))),28000))))</f>
        <v/>
      </c>
      <c r="V2531" s="18">
        <f>MIN(70000,S2531+T2531+U2531)</f>
        <v/>
      </c>
      <c r="W2531" s="18">
        <f>MAX(0,ROUNDDOWN(M2531-J2531-N2531-K2531-0,-3))</f>
        <v/>
      </c>
      <c r="X2531" s="18">
        <f>MAX(0,ROUNDDOWN(M2531-J2531-N2531-K2531-R2531,-3))</f>
        <v/>
      </c>
      <c r="Y2531" s="18">
        <f>IF(W2531&lt;=0,0,ROUNDDOWN((W2531*LOOKUP(W2531,{0,1950001,3300001,6950001,9000001,18000001,40000001},{0.05,0.1,0.2,0.23,0.33,0.4,0.45})-LOOKUP(W2531,{0,1950001,3300001,6950001,9000001,18000001,40000001},{0,97500,427500,636000,1536000,2796000,4796000}))*1.021,-2))</f>
        <v/>
      </c>
      <c r="Z2531" s="18">
        <f>IF(X2531&lt;=0,0,ROUNDDOWN((X2531*LOOKUP(X2531,{0,1950001,3300001,6950001,9000001,18000001,40000001},{0.05,0.1,0.2,0.23,0.33,0.4,0.45})-LOOKUP(X2531,{0,1950001,3300001,6950001,9000001,18000001,40000001},{0,97500,427500,636000,1536000,2796000,4796000}))*1.021,-2))</f>
        <v/>
      </c>
      <c r="AA2531" s="18">
        <f>MAX(0,ROUNDDOWN(M2531-J2531-430000-L2531-0,-3))</f>
        <v/>
      </c>
      <c r="AB2531" s="18">
        <f>MAX(0,ROUNDDOWN(M2531-J2531-430000-L2531-V2531,-3))</f>
        <v/>
      </c>
      <c r="AC2531" s="18">
        <f>IF(M2531&lt;=450000,0,MAX(0,ROUNDDOWN(AA2531*0.06-MIN(50000,AA2531)*0.03,-2))+MAX(0,ROUNDDOWN(AA2531*0.04-MIN(50000,AA2531)*0.02,-2)))</f>
        <v/>
      </c>
      <c r="AD2531" s="18">
        <f>IF(M2531&lt;=450000,0,MAX(0,ROUNDDOWN(AB2531*0.06-MIN(50000,AB2531)*0.03,-2))+MAX(0,ROUNDDOWN(AB2531*0.04-MIN(50000,AB2531)*0.02,-2)))</f>
        <v/>
      </c>
      <c r="AE2531" s="18">
        <f>Y2531-Z2531</f>
        <v/>
      </c>
      <c r="AF2531" s="18">
        <f>AC2531-AD2531</f>
        <v/>
      </c>
      <c r="AG2531" s="18">
        <f>AE2531+AF2531</f>
        <v/>
      </c>
      <c r="AH2531" s="20">
        <f>IF(W2531&lt;=0,0,LOOKUP(W2531,{0,1950001,3300001,6950001,9000001,18000001,40000001},{0.05,0.1,0.2,0.23,0.33,0.4,0.45}))</f>
        <v/>
      </c>
    </row>
    <row r="2532">
      <c r="A2532" t="inlineStr">
        <is>
          <t>1万円刻み 3区分8万円ずつ</t>
        </is>
      </c>
      <c r="B2532" s="18">
        <f>'4_1万円刻み'!$A$818</f>
        <v/>
      </c>
      <c r="C2532" s="19" t="n">
        <v>2026</v>
      </c>
      <c r="D2532" t="inlineStr">
        <is>
          <t>いいえ</t>
        </is>
      </c>
      <c r="E2532" s="18" t="n">
        <v>80000</v>
      </c>
      <c r="F2532" s="18" t="n">
        <v>0</v>
      </c>
      <c r="G2532" s="18" t="n">
        <v>80000</v>
      </c>
      <c r="H2532" s="18" t="n">
        <v>80000</v>
      </c>
      <c r="I2532" s="18" t="n">
        <v>0</v>
      </c>
      <c r="J2532" s="18">
        <f>ROUND(MIN(B2532/12,650000)*12*0.0915+MIN(B2532/12,1390000)*12*(0.0504+0)+B2532*0.005,0)</f>
        <v/>
      </c>
      <c r="K2532" s="18" t="n">
        <v>0</v>
      </c>
      <c r="L2532" s="18" t="n">
        <v>0</v>
      </c>
      <c r="M2532" s="18">
        <f>ROUND(IF(C2532&gt;=2026,IF(B2532&lt;741000,0,IF(B2532&lt;2191000,B2532-740000,IF(B2532&lt;2193000,1451000,IF(B2532&lt;2196000,1453000,IF(B2532&lt;2200000,1456000,IF(B2532&lt;3600000,ROUNDDOWN(B2532/4,-3)*2.8-80000,IF(B2532&lt;6600000,ROUNDDOWN(B2532/4,-3)*3.2-440000,IF(B2532&lt;8500000,ROUNDDOWN(B2532*0.9,0)-1100000,B2532-1950000)))))))),IF(B2532&lt;651000,0,IF(B2532&lt;1900000,B2532-650000,IF(B2532&lt;3600000,ROUNDDOWN(B2532/4,-3)*2.8-80000,IF(B2532&lt;6600000,ROUNDDOWN(B2532/4,-3)*3.2-440000,IF(B2532&lt;8500000,ROUNDDOWN(B2532*0.9,0)-1100000,B2532-1950000)))))),0)</f>
        <v/>
      </c>
      <c r="N2532" s="18">
        <f>IF(M2532&gt;23500000,NA(),IF(C2532&gt;=2026,IF(M2532&lt;=4890000,1040000,IF(M2532&lt;=6550000,670000,620000)),IF(M2532&lt;=1320000,950000,IF(M2532&lt;=3360000,880000,IF(M2532&lt;=4890000,680000,IF(M2532&lt;=6550000,630000,580000))))))</f>
        <v/>
      </c>
      <c r="O2532" s="18">
        <f>IF(F2532&lt;=0,IF(AND(D2532="はい",C2532&gt;=2026,C2532&lt;=2027),IF(E2532&lt;=0,0,IF(E2532&lt;=30000,E2532,IF(E2532&lt;=60000,ROUNDUP(E2532/2,0)+15000,IF(E2532&lt;=120000,ROUNDUP(E2532/4,0)+30000,60000)))),IF(E2532&lt;=0,0,IF(E2532&lt;=20000,E2532,IF(E2532&lt;=40000,ROUNDUP(E2532/2,0)+10000,IF(E2532&lt;=80000,ROUNDUP(E2532/4,0)+20000,40000))))),IF(E2532&lt;=0,IF(F2532&lt;=0,0,IF(F2532&lt;=25000,F2532,IF(F2532&lt;=50000,ROUNDUP(F2532/2,0)+12500,IF(F2532&lt;=100000,ROUNDUP(F2532/4,0)+25000,50000)))),MAX(IF(F2532&lt;=0,0,IF(F2532&lt;=25000,F2532,IF(F2532&lt;=50000,ROUNDUP(F2532/2,0)+12500,IF(F2532&lt;=100000,ROUNDUP(F2532/4,0)+25000,50000)))),MIN(IF(AND(D2532="はい",C2532&gt;=2026,C2532&lt;=2027),IF(E2532&lt;=0,0,IF(E2532&lt;=30000,E2532,IF(E2532&lt;=60000,ROUNDUP(E2532/2,0)+15000,IF(E2532&lt;=120000,ROUNDUP(E2532/4,0)+30000,60000)))),IF(E2532&lt;=0,0,IF(E2532&lt;=20000,E2532,IF(E2532&lt;=40000,ROUNDUP(E2532/2,0)+10000,IF(E2532&lt;=80000,ROUNDUP(E2532/4,0)+20000,40000)))))+IF(F2532&lt;=0,0,IF(F2532&lt;=25000,F2532,IF(F2532&lt;=50000,ROUNDUP(F2532/2,0)+12500,IF(F2532&lt;=100000,ROUNDUP(F2532/4,0)+25000,50000)))),IF(AND(D2532="はい",C2532&gt;=2026,C2532&lt;=2027),60000,40000)))))</f>
        <v/>
      </c>
      <c r="P2532" s="18">
        <f>IF(G2532&lt;=0,0,IF(G2532&lt;=20000,G2532,IF(G2532&lt;=40000,ROUNDUP(G2532/2,0)+10000,IF(G2532&lt;=80000,ROUNDUP(G2532/4,0)+20000,40000))))</f>
        <v/>
      </c>
      <c r="Q2532" s="18">
        <f>IF(I2532&lt;=0,IF(H2532&lt;=0,0,IF(H2532&lt;=20000,H2532,IF(H2532&lt;=40000,ROUNDUP(H2532/2,0)+10000,IF(H2532&lt;=80000,ROUNDUP(H2532/4,0)+20000,40000)))),IF(H2532&lt;=0,IF(I2532&lt;=0,0,IF(I2532&lt;=25000,I2532,IF(I2532&lt;=50000,ROUNDUP(I2532/2,0)+12500,IF(I2532&lt;=100000,ROUNDUP(I2532/4,0)+25000,50000)))),MAX(IF(I2532&lt;=0,0,IF(I2532&lt;=25000,I2532,IF(I2532&lt;=50000,ROUNDUP(I2532/2,0)+12500,IF(I2532&lt;=100000,ROUNDUP(I2532/4,0)+25000,50000)))),MIN(IF(H2532&lt;=0,0,IF(H2532&lt;=20000,H2532,IF(H2532&lt;=40000,ROUNDUP(H2532/2,0)+10000,IF(H2532&lt;=80000,ROUNDUP(H2532/4,0)+20000,40000))))+IF(I2532&lt;=0,0,IF(I2532&lt;=25000,I2532,IF(I2532&lt;=50000,ROUNDUP(I2532/2,0)+12500,IF(I2532&lt;=100000,ROUNDUP(I2532/4,0)+25000,50000)))),40000))))</f>
        <v/>
      </c>
      <c r="R2532" s="18">
        <f>MIN(120000,O2532+P2532+Q2532)</f>
        <v/>
      </c>
      <c r="S2532" s="18">
        <f>IF(F2532&lt;=0,IF(E2532&lt;=0,0,IF(E2532&lt;=12000,E2532,IF(E2532&lt;=32000,ROUNDUP(E2532/2,0)+6000,IF(E2532&lt;=56000,ROUNDUP(E2532/4,0)+14000,28000)))),IF(E2532&lt;=0,IF(F2532&lt;=0,0,IF(F2532&lt;=15000,F2532,IF(F2532&lt;=40000,ROUNDUP(F2532/2,0)+7500,IF(F2532&lt;=70000,ROUNDUP(F2532/4,0)+17500,35000)))),MAX(IF(F2532&lt;=0,0,IF(F2532&lt;=15000,F2532,IF(F2532&lt;=40000,ROUNDUP(F2532/2,0)+7500,IF(F2532&lt;=70000,ROUNDUP(F2532/4,0)+17500,35000)))),MIN(IF(E2532&lt;=0,0,IF(E2532&lt;=12000,E2532,IF(E2532&lt;=32000,ROUNDUP(E2532/2,0)+6000,IF(E2532&lt;=56000,ROUNDUP(E2532/4,0)+14000,28000))))+IF(F2532&lt;=0,0,IF(F2532&lt;=15000,F2532,IF(F2532&lt;=40000,ROUNDUP(F2532/2,0)+7500,IF(F2532&lt;=70000,ROUNDUP(F2532/4,0)+17500,35000)))),28000))))</f>
        <v/>
      </c>
      <c r="T2532" s="18">
        <f>IF(G2532&lt;=0,0,IF(G2532&lt;=12000,G2532,IF(G2532&lt;=32000,ROUNDUP(G2532/2,0)+6000,IF(G2532&lt;=56000,ROUNDUP(G2532/4,0)+14000,28000))))</f>
        <v/>
      </c>
      <c r="U2532" s="18">
        <f>IF(I2532&lt;=0,IF(H2532&lt;=0,0,IF(H2532&lt;=12000,H2532,IF(H2532&lt;=32000,ROUNDUP(H2532/2,0)+6000,IF(H2532&lt;=56000,ROUNDUP(H2532/4,0)+14000,28000)))),IF(H2532&lt;=0,IF(I2532&lt;=0,0,IF(I2532&lt;=15000,I2532,IF(I2532&lt;=40000,ROUNDUP(I2532/2,0)+7500,IF(I2532&lt;=70000,ROUNDUP(I2532/4,0)+17500,35000)))),MAX(IF(I2532&lt;=0,0,IF(I2532&lt;=15000,I2532,IF(I2532&lt;=40000,ROUNDUP(I2532/2,0)+7500,IF(I2532&lt;=70000,ROUNDUP(I2532/4,0)+17500,35000)))),MIN(IF(H2532&lt;=0,0,IF(H2532&lt;=12000,H2532,IF(H2532&lt;=32000,ROUNDUP(H2532/2,0)+6000,IF(H2532&lt;=56000,ROUNDUP(H2532/4,0)+14000,28000))))+IF(I2532&lt;=0,0,IF(I2532&lt;=15000,I2532,IF(I2532&lt;=40000,ROUNDUP(I2532/2,0)+7500,IF(I2532&lt;=70000,ROUNDUP(I2532/4,0)+17500,35000)))),28000))))</f>
        <v/>
      </c>
      <c r="V2532" s="18">
        <f>MIN(70000,S2532+T2532+U2532)</f>
        <v/>
      </c>
      <c r="W2532" s="18">
        <f>MAX(0,ROUNDDOWN(M2532-J2532-N2532-K2532-0,-3))</f>
        <v/>
      </c>
      <c r="X2532" s="18">
        <f>MAX(0,ROUNDDOWN(M2532-J2532-N2532-K2532-R2532,-3))</f>
        <v/>
      </c>
      <c r="Y2532" s="18">
        <f>IF(W2532&lt;=0,0,ROUNDDOWN((W2532*LOOKUP(W2532,{0,1950001,3300001,6950001,9000001,18000001,40000001},{0.05,0.1,0.2,0.23,0.33,0.4,0.45})-LOOKUP(W2532,{0,1950001,3300001,6950001,9000001,18000001,40000001},{0,97500,427500,636000,1536000,2796000,4796000}))*1.021,-2))</f>
        <v/>
      </c>
      <c r="Z2532" s="18">
        <f>IF(X2532&lt;=0,0,ROUNDDOWN((X2532*LOOKUP(X2532,{0,1950001,3300001,6950001,9000001,18000001,40000001},{0.05,0.1,0.2,0.23,0.33,0.4,0.45})-LOOKUP(X2532,{0,1950001,3300001,6950001,9000001,18000001,40000001},{0,97500,427500,636000,1536000,2796000,4796000}))*1.021,-2))</f>
        <v/>
      </c>
      <c r="AA2532" s="18">
        <f>MAX(0,ROUNDDOWN(M2532-J2532-430000-L2532-0,-3))</f>
        <v/>
      </c>
      <c r="AB2532" s="18">
        <f>MAX(0,ROUNDDOWN(M2532-J2532-430000-L2532-V2532,-3))</f>
        <v/>
      </c>
      <c r="AC2532" s="18">
        <f>IF(M2532&lt;=450000,0,MAX(0,ROUNDDOWN(AA2532*0.06-MIN(50000,AA2532)*0.03,-2))+MAX(0,ROUNDDOWN(AA2532*0.04-MIN(50000,AA2532)*0.02,-2)))</f>
        <v/>
      </c>
      <c r="AD2532" s="18">
        <f>IF(M2532&lt;=450000,0,MAX(0,ROUNDDOWN(AB2532*0.06-MIN(50000,AB2532)*0.03,-2))+MAX(0,ROUNDDOWN(AB2532*0.04-MIN(50000,AB2532)*0.02,-2)))</f>
        <v/>
      </c>
      <c r="AE2532" s="18">
        <f>Y2532-Z2532</f>
        <v/>
      </c>
      <c r="AF2532" s="18">
        <f>AC2532-AD2532</f>
        <v/>
      </c>
      <c r="AG2532" s="18">
        <f>AE2532+AF2532</f>
        <v/>
      </c>
      <c r="AH2532" s="20">
        <f>IF(W2532&lt;=0,0,LOOKUP(W2532,{0,1950001,3300001,6950001,9000001,18000001,40000001},{0.05,0.1,0.2,0.23,0.33,0.4,0.45}))</f>
        <v/>
      </c>
    </row>
    <row r="2533">
      <c r="A2533" t="inlineStr">
        <is>
          <t>1万円刻み 一般8万円</t>
        </is>
      </c>
      <c r="B2533" s="18">
        <f>'4_1万円刻み'!$A$818</f>
        <v/>
      </c>
      <c r="C2533" s="19" t="n">
        <v>2026</v>
      </c>
      <c r="D2533" t="inlineStr">
        <is>
          <t>いいえ</t>
        </is>
      </c>
      <c r="E2533" s="18" t="n">
        <v>80000</v>
      </c>
      <c r="F2533" s="18" t="n">
        <v>0</v>
      </c>
      <c r="G2533" s="18" t="n">
        <v>0</v>
      </c>
      <c r="H2533" s="18" t="n">
        <v>0</v>
      </c>
      <c r="I2533" s="18" t="n">
        <v>0</v>
      </c>
      <c r="J2533" s="18">
        <f>ROUND(MIN(B2533/12,650000)*12*0.0915+MIN(B2533/12,1390000)*12*(0.0504+0)+B2533*0.005,0)</f>
        <v/>
      </c>
      <c r="K2533" s="18" t="n">
        <v>0</v>
      </c>
      <c r="L2533" s="18" t="n">
        <v>0</v>
      </c>
      <c r="M2533" s="18">
        <f>ROUND(IF(C2533&gt;=2026,IF(B2533&lt;741000,0,IF(B2533&lt;2191000,B2533-740000,IF(B2533&lt;2193000,1451000,IF(B2533&lt;2196000,1453000,IF(B2533&lt;2200000,1456000,IF(B2533&lt;3600000,ROUNDDOWN(B2533/4,-3)*2.8-80000,IF(B2533&lt;6600000,ROUNDDOWN(B2533/4,-3)*3.2-440000,IF(B2533&lt;8500000,ROUNDDOWN(B2533*0.9,0)-1100000,B2533-1950000)))))))),IF(B2533&lt;651000,0,IF(B2533&lt;1900000,B2533-650000,IF(B2533&lt;3600000,ROUNDDOWN(B2533/4,-3)*2.8-80000,IF(B2533&lt;6600000,ROUNDDOWN(B2533/4,-3)*3.2-440000,IF(B2533&lt;8500000,ROUNDDOWN(B2533*0.9,0)-1100000,B2533-1950000)))))),0)</f>
        <v/>
      </c>
      <c r="N2533" s="18">
        <f>IF(M2533&gt;23500000,NA(),IF(C2533&gt;=2026,IF(M2533&lt;=4890000,1040000,IF(M2533&lt;=6550000,670000,620000)),IF(M2533&lt;=1320000,950000,IF(M2533&lt;=3360000,880000,IF(M2533&lt;=4890000,680000,IF(M2533&lt;=6550000,630000,580000))))))</f>
        <v/>
      </c>
      <c r="O2533" s="18">
        <f>IF(F2533&lt;=0,IF(AND(D2533="はい",C2533&gt;=2026,C2533&lt;=2027),IF(E2533&lt;=0,0,IF(E2533&lt;=30000,E2533,IF(E2533&lt;=60000,ROUNDUP(E2533/2,0)+15000,IF(E2533&lt;=120000,ROUNDUP(E2533/4,0)+30000,60000)))),IF(E2533&lt;=0,0,IF(E2533&lt;=20000,E2533,IF(E2533&lt;=40000,ROUNDUP(E2533/2,0)+10000,IF(E2533&lt;=80000,ROUNDUP(E2533/4,0)+20000,40000))))),IF(E2533&lt;=0,IF(F2533&lt;=0,0,IF(F2533&lt;=25000,F2533,IF(F2533&lt;=50000,ROUNDUP(F2533/2,0)+12500,IF(F2533&lt;=100000,ROUNDUP(F2533/4,0)+25000,50000)))),MAX(IF(F2533&lt;=0,0,IF(F2533&lt;=25000,F2533,IF(F2533&lt;=50000,ROUNDUP(F2533/2,0)+12500,IF(F2533&lt;=100000,ROUNDUP(F2533/4,0)+25000,50000)))),MIN(IF(AND(D2533="はい",C2533&gt;=2026,C2533&lt;=2027),IF(E2533&lt;=0,0,IF(E2533&lt;=30000,E2533,IF(E2533&lt;=60000,ROUNDUP(E2533/2,0)+15000,IF(E2533&lt;=120000,ROUNDUP(E2533/4,0)+30000,60000)))),IF(E2533&lt;=0,0,IF(E2533&lt;=20000,E2533,IF(E2533&lt;=40000,ROUNDUP(E2533/2,0)+10000,IF(E2533&lt;=80000,ROUNDUP(E2533/4,0)+20000,40000)))))+IF(F2533&lt;=0,0,IF(F2533&lt;=25000,F2533,IF(F2533&lt;=50000,ROUNDUP(F2533/2,0)+12500,IF(F2533&lt;=100000,ROUNDUP(F2533/4,0)+25000,50000)))),IF(AND(D2533="はい",C2533&gt;=2026,C2533&lt;=2027),60000,40000)))))</f>
        <v/>
      </c>
      <c r="P2533" s="18">
        <f>IF(G2533&lt;=0,0,IF(G2533&lt;=20000,G2533,IF(G2533&lt;=40000,ROUNDUP(G2533/2,0)+10000,IF(G2533&lt;=80000,ROUNDUP(G2533/4,0)+20000,40000))))</f>
        <v/>
      </c>
      <c r="Q2533" s="18">
        <f>IF(I2533&lt;=0,IF(H2533&lt;=0,0,IF(H2533&lt;=20000,H2533,IF(H2533&lt;=40000,ROUNDUP(H2533/2,0)+10000,IF(H2533&lt;=80000,ROUNDUP(H2533/4,0)+20000,40000)))),IF(H2533&lt;=0,IF(I2533&lt;=0,0,IF(I2533&lt;=25000,I2533,IF(I2533&lt;=50000,ROUNDUP(I2533/2,0)+12500,IF(I2533&lt;=100000,ROUNDUP(I2533/4,0)+25000,50000)))),MAX(IF(I2533&lt;=0,0,IF(I2533&lt;=25000,I2533,IF(I2533&lt;=50000,ROUNDUP(I2533/2,0)+12500,IF(I2533&lt;=100000,ROUNDUP(I2533/4,0)+25000,50000)))),MIN(IF(H2533&lt;=0,0,IF(H2533&lt;=20000,H2533,IF(H2533&lt;=40000,ROUNDUP(H2533/2,0)+10000,IF(H2533&lt;=80000,ROUNDUP(H2533/4,0)+20000,40000))))+IF(I2533&lt;=0,0,IF(I2533&lt;=25000,I2533,IF(I2533&lt;=50000,ROUNDUP(I2533/2,0)+12500,IF(I2533&lt;=100000,ROUNDUP(I2533/4,0)+25000,50000)))),40000))))</f>
        <v/>
      </c>
      <c r="R2533" s="18">
        <f>MIN(120000,O2533+P2533+Q2533)</f>
        <v/>
      </c>
      <c r="S2533" s="18">
        <f>IF(F2533&lt;=0,IF(E2533&lt;=0,0,IF(E2533&lt;=12000,E2533,IF(E2533&lt;=32000,ROUNDUP(E2533/2,0)+6000,IF(E2533&lt;=56000,ROUNDUP(E2533/4,0)+14000,28000)))),IF(E2533&lt;=0,IF(F2533&lt;=0,0,IF(F2533&lt;=15000,F2533,IF(F2533&lt;=40000,ROUNDUP(F2533/2,0)+7500,IF(F2533&lt;=70000,ROUNDUP(F2533/4,0)+17500,35000)))),MAX(IF(F2533&lt;=0,0,IF(F2533&lt;=15000,F2533,IF(F2533&lt;=40000,ROUNDUP(F2533/2,0)+7500,IF(F2533&lt;=70000,ROUNDUP(F2533/4,0)+17500,35000)))),MIN(IF(E2533&lt;=0,0,IF(E2533&lt;=12000,E2533,IF(E2533&lt;=32000,ROUNDUP(E2533/2,0)+6000,IF(E2533&lt;=56000,ROUNDUP(E2533/4,0)+14000,28000))))+IF(F2533&lt;=0,0,IF(F2533&lt;=15000,F2533,IF(F2533&lt;=40000,ROUNDUP(F2533/2,0)+7500,IF(F2533&lt;=70000,ROUNDUP(F2533/4,0)+17500,35000)))),28000))))</f>
        <v/>
      </c>
      <c r="T2533" s="18">
        <f>IF(G2533&lt;=0,0,IF(G2533&lt;=12000,G2533,IF(G2533&lt;=32000,ROUNDUP(G2533/2,0)+6000,IF(G2533&lt;=56000,ROUNDUP(G2533/4,0)+14000,28000))))</f>
        <v/>
      </c>
      <c r="U2533" s="18">
        <f>IF(I2533&lt;=0,IF(H2533&lt;=0,0,IF(H2533&lt;=12000,H2533,IF(H2533&lt;=32000,ROUNDUP(H2533/2,0)+6000,IF(H2533&lt;=56000,ROUNDUP(H2533/4,0)+14000,28000)))),IF(H2533&lt;=0,IF(I2533&lt;=0,0,IF(I2533&lt;=15000,I2533,IF(I2533&lt;=40000,ROUNDUP(I2533/2,0)+7500,IF(I2533&lt;=70000,ROUNDUP(I2533/4,0)+17500,35000)))),MAX(IF(I2533&lt;=0,0,IF(I2533&lt;=15000,I2533,IF(I2533&lt;=40000,ROUNDUP(I2533/2,0)+7500,IF(I2533&lt;=70000,ROUNDUP(I2533/4,0)+17500,35000)))),MIN(IF(H2533&lt;=0,0,IF(H2533&lt;=12000,H2533,IF(H2533&lt;=32000,ROUNDUP(H2533/2,0)+6000,IF(H2533&lt;=56000,ROUNDUP(H2533/4,0)+14000,28000))))+IF(I2533&lt;=0,0,IF(I2533&lt;=15000,I2533,IF(I2533&lt;=40000,ROUNDUP(I2533/2,0)+7500,IF(I2533&lt;=70000,ROUNDUP(I2533/4,0)+17500,35000)))),28000))))</f>
        <v/>
      </c>
      <c r="V2533" s="18">
        <f>MIN(70000,S2533+T2533+U2533)</f>
        <v/>
      </c>
      <c r="W2533" s="18">
        <f>MAX(0,ROUNDDOWN(M2533-J2533-N2533-K2533-0,-3))</f>
        <v/>
      </c>
      <c r="X2533" s="18">
        <f>MAX(0,ROUNDDOWN(M2533-J2533-N2533-K2533-R2533,-3))</f>
        <v/>
      </c>
      <c r="Y2533" s="18">
        <f>IF(W2533&lt;=0,0,ROUNDDOWN((W2533*LOOKUP(W2533,{0,1950001,3300001,6950001,9000001,18000001,40000001},{0.05,0.1,0.2,0.23,0.33,0.4,0.45})-LOOKUP(W2533,{0,1950001,3300001,6950001,9000001,18000001,40000001},{0,97500,427500,636000,1536000,2796000,4796000}))*1.021,-2))</f>
        <v/>
      </c>
      <c r="Z2533" s="18">
        <f>IF(X2533&lt;=0,0,ROUNDDOWN((X2533*LOOKUP(X2533,{0,1950001,3300001,6950001,9000001,18000001,40000001},{0.05,0.1,0.2,0.23,0.33,0.4,0.45})-LOOKUP(X2533,{0,1950001,3300001,6950001,9000001,18000001,40000001},{0,97500,427500,636000,1536000,2796000,4796000}))*1.021,-2))</f>
        <v/>
      </c>
      <c r="AA2533" s="18">
        <f>MAX(0,ROUNDDOWN(M2533-J2533-430000-L2533-0,-3))</f>
        <v/>
      </c>
      <c r="AB2533" s="18">
        <f>MAX(0,ROUNDDOWN(M2533-J2533-430000-L2533-V2533,-3))</f>
        <v/>
      </c>
      <c r="AC2533" s="18">
        <f>IF(M2533&lt;=450000,0,MAX(0,ROUNDDOWN(AA2533*0.06-MIN(50000,AA2533)*0.03,-2))+MAX(0,ROUNDDOWN(AA2533*0.04-MIN(50000,AA2533)*0.02,-2)))</f>
        <v/>
      </c>
      <c r="AD2533" s="18">
        <f>IF(M2533&lt;=450000,0,MAX(0,ROUNDDOWN(AB2533*0.06-MIN(50000,AB2533)*0.03,-2))+MAX(0,ROUNDDOWN(AB2533*0.04-MIN(50000,AB2533)*0.02,-2)))</f>
        <v/>
      </c>
      <c r="AE2533" s="18">
        <f>Y2533-Z2533</f>
        <v/>
      </c>
      <c r="AF2533" s="18">
        <f>AC2533-AD2533</f>
        <v/>
      </c>
      <c r="AG2533" s="18">
        <f>AE2533+AF2533</f>
        <v/>
      </c>
      <c r="AH2533" s="20">
        <f>IF(W2533&lt;=0,0,LOOKUP(W2533,{0,1950001,3300001,6950001,9000001,18000001,40000001},{0.05,0.1,0.2,0.23,0.33,0.4,0.45}))</f>
        <v/>
      </c>
    </row>
    <row r="2534">
      <c r="A2534" t="inlineStr">
        <is>
          <t>1万円刻み 特例あり一般12万円</t>
        </is>
      </c>
      <c r="B2534" s="18">
        <f>'4_1万円刻み'!$A$818</f>
        <v/>
      </c>
      <c r="C2534" s="19" t="n">
        <v>2026</v>
      </c>
      <c r="D2534" t="inlineStr">
        <is>
          <t>はい</t>
        </is>
      </c>
      <c r="E2534" s="18" t="n">
        <v>120000</v>
      </c>
      <c r="F2534" s="18" t="n">
        <v>0</v>
      </c>
      <c r="G2534" s="18" t="n">
        <v>0</v>
      </c>
      <c r="H2534" s="18" t="n">
        <v>0</v>
      </c>
      <c r="I2534" s="18" t="n">
        <v>0</v>
      </c>
      <c r="J2534" s="18">
        <f>ROUND(MIN(B2534/12,650000)*12*0.0915+MIN(B2534/12,1390000)*12*(0.0504+0)+B2534*0.005,0)</f>
        <v/>
      </c>
      <c r="K2534" s="18" t="n">
        <v>0</v>
      </c>
      <c r="L2534" s="18" t="n">
        <v>0</v>
      </c>
      <c r="M2534" s="18">
        <f>ROUND(IF(C2534&gt;=2026,IF(B2534&lt;741000,0,IF(B2534&lt;2191000,B2534-740000,IF(B2534&lt;2193000,1451000,IF(B2534&lt;2196000,1453000,IF(B2534&lt;2200000,1456000,IF(B2534&lt;3600000,ROUNDDOWN(B2534/4,-3)*2.8-80000,IF(B2534&lt;6600000,ROUNDDOWN(B2534/4,-3)*3.2-440000,IF(B2534&lt;8500000,ROUNDDOWN(B2534*0.9,0)-1100000,B2534-1950000)))))))),IF(B2534&lt;651000,0,IF(B2534&lt;1900000,B2534-650000,IF(B2534&lt;3600000,ROUNDDOWN(B2534/4,-3)*2.8-80000,IF(B2534&lt;6600000,ROUNDDOWN(B2534/4,-3)*3.2-440000,IF(B2534&lt;8500000,ROUNDDOWN(B2534*0.9,0)-1100000,B2534-1950000)))))),0)</f>
        <v/>
      </c>
      <c r="N2534" s="18">
        <f>IF(M2534&gt;23500000,NA(),IF(C2534&gt;=2026,IF(M2534&lt;=4890000,1040000,IF(M2534&lt;=6550000,670000,620000)),IF(M2534&lt;=1320000,950000,IF(M2534&lt;=3360000,880000,IF(M2534&lt;=4890000,680000,IF(M2534&lt;=6550000,630000,580000))))))</f>
        <v/>
      </c>
      <c r="O2534" s="18">
        <f>IF(F2534&lt;=0,IF(AND(D2534="はい",C2534&gt;=2026,C2534&lt;=2027),IF(E2534&lt;=0,0,IF(E2534&lt;=30000,E2534,IF(E2534&lt;=60000,ROUNDUP(E2534/2,0)+15000,IF(E2534&lt;=120000,ROUNDUP(E2534/4,0)+30000,60000)))),IF(E2534&lt;=0,0,IF(E2534&lt;=20000,E2534,IF(E2534&lt;=40000,ROUNDUP(E2534/2,0)+10000,IF(E2534&lt;=80000,ROUNDUP(E2534/4,0)+20000,40000))))),IF(E2534&lt;=0,IF(F2534&lt;=0,0,IF(F2534&lt;=25000,F2534,IF(F2534&lt;=50000,ROUNDUP(F2534/2,0)+12500,IF(F2534&lt;=100000,ROUNDUP(F2534/4,0)+25000,50000)))),MAX(IF(F2534&lt;=0,0,IF(F2534&lt;=25000,F2534,IF(F2534&lt;=50000,ROUNDUP(F2534/2,0)+12500,IF(F2534&lt;=100000,ROUNDUP(F2534/4,0)+25000,50000)))),MIN(IF(AND(D2534="はい",C2534&gt;=2026,C2534&lt;=2027),IF(E2534&lt;=0,0,IF(E2534&lt;=30000,E2534,IF(E2534&lt;=60000,ROUNDUP(E2534/2,0)+15000,IF(E2534&lt;=120000,ROUNDUP(E2534/4,0)+30000,60000)))),IF(E2534&lt;=0,0,IF(E2534&lt;=20000,E2534,IF(E2534&lt;=40000,ROUNDUP(E2534/2,0)+10000,IF(E2534&lt;=80000,ROUNDUP(E2534/4,0)+20000,40000)))))+IF(F2534&lt;=0,0,IF(F2534&lt;=25000,F2534,IF(F2534&lt;=50000,ROUNDUP(F2534/2,0)+12500,IF(F2534&lt;=100000,ROUNDUP(F2534/4,0)+25000,50000)))),IF(AND(D2534="はい",C2534&gt;=2026,C2534&lt;=2027),60000,40000)))))</f>
        <v/>
      </c>
      <c r="P2534" s="18">
        <f>IF(G2534&lt;=0,0,IF(G2534&lt;=20000,G2534,IF(G2534&lt;=40000,ROUNDUP(G2534/2,0)+10000,IF(G2534&lt;=80000,ROUNDUP(G2534/4,0)+20000,40000))))</f>
        <v/>
      </c>
      <c r="Q2534" s="18">
        <f>IF(I2534&lt;=0,IF(H2534&lt;=0,0,IF(H2534&lt;=20000,H2534,IF(H2534&lt;=40000,ROUNDUP(H2534/2,0)+10000,IF(H2534&lt;=80000,ROUNDUP(H2534/4,0)+20000,40000)))),IF(H2534&lt;=0,IF(I2534&lt;=0,0,IF(I2534&lt;=25000,I2534,IF(I2534&lt;=50000,ROUNDUP(I2534/2,0)+12500,IF(I2534&lt;=100000,ROUNDUP(I2534/4,0)+25000,50000)))),MAX(IF(I2534&lt;=0,0,IF(I2534&lt;=25000,I2534,IF(I2534&lt;=50000,ROUNDUP(I2534/2,0)+12500,IF(I2534&lt;=100000,ROUNDUP(I2534/4,0)+25000,50000)))),MIN(IF(H2534&lt;=0,0,IF(H2534&lt;=20000,H2534,IF(H2534&lt;=40000,ROUNDUP(H2534/2,0)+10000,IF(H2534&lt;=80000,ROUNDUP(H2534/4,0)+20000,40000))))+IF(I2534&lt;=0,0,IF(I2534&lt;=25000,I2534,IF(I2534&lt;=50000,ROUNDUP(I2534/2,0)+12500,IF(I2534&lt;=100000,ROUNDUP(I2534/4,0)+25000,50000)))),40000))))</f>
        <v/>
      </c>
      <c r="R2534" s="18">
        <f>MIN(120000,O2534+P2534+Q2534)</f>
        <v/>
      </c>
      <c r="S2534" s="18">
        <f>IF(F2534&lt;=0,IF(E2534&lt;=0,0,IF(E2534&lt;=12000,E2534,IF(E2534&lt;=32000,ROUNDUP(E2534/2,0)+6000,IF(E2534&lt;=56000,ROUNDUP(E2534/4,0)+14000,28000)))),IF(E2534&lt;=0,IF(F2534&lt;=0,0,IF(F2534&lt;=15000,F2534,IF(F2534&lt;=40000,ROUNDUP(F2534/2,0)+7500,IF(F2534&lt;=70000,ROUNDUP(F2534/4,0)+17500,35000)))),MAX(IF(F2534&lt;=0,0,IF(F2534&lt;=15000,F2534,IF(F2534&lt;=40000,ROUNDUP(F2534/2,0)+7500,IF(F2534&lt;=70000,ROUNDUP(F2534/4,0)+17500,35000)))),MIN(IF(E2534&lt;=0,0,IF(E2534&lt;=12000,E2534,IF(E2534&lt;=32000,ROUNDUP(E2534/2,0)+6000,IF(E2534&lt;=56000,ROUNDUP(E2534/4,0)+14000,28000))))+IF(F2534&lt;=0,0,IF(F2534&lt;=15000,F2534,IF(F2534&lt;=40000,ROUNDUP(F2534/2,0)+7500,IF(F2534&lt;=70000,ROUNDUP(F2534/4,0)+17500,35000)))),28000))))</f>
        <v/>
      </c>
      <c r="T2534" s="18">
        <f>IF(G2534&lt;=0,0,IF(G2534&lt;=12000,G2534,IF(G2534&lt;=32000,ROUNDUP(G2534/2,0)+6000,IF(G2534&lt;=56000,ROUNDUP(G2534/4,0)+14000,28000))))</f>
        <v/>
      </c>
      <c r="U2534" s="18">
        <f>IF(I2534&lt;=0,IF(H2534&lt;=0,0,IF(H2534&lt;=12000,H2534,IF(H2534&lt;=32000,ROUNDUP(H2534/2,0)+6000,IF(H2534&lt;=56000,ROUNDUP(H2534/4,0)+14000,28000)))),IF(H2534&lt;=0,IF(I2534&lt;=0,0,IF(I2534&lt;=15000,I2534,IF(I2534&lt;=40000,ROUNDUP(I2534/2,0)+7500,IF(I2534&lt;=70000,ROUNDUP(I2534/4,0)+17500,35000)))),MAX(IF(I2534&lt;=0,0,IF(I2534&lt;=15000,I2534,IF(I2534&lt;=40000,ROUNDUP(I2534/2,0)+7500,IF(I2534&lt;=70000,ROUNDUP(I2534/4,0)+17500,35000)))),MIN(IF(H2534&lt;=0,0,IF(H2534&lt;=12000,H2534,IF(H2534&lt;=32000,ROUNDUP(H2534/2,0)+6000,IF(H2534&lt;=56000,ROUNDUP(H2534/4,0)+14000,28000))))+IF(I2534&lt;=0,0,IF(I2534&lt;=15000,I2534,IF(I2534&lt;=40000,ROUNDUP(I2534/2,0)+7500,IF(I2534&lt;=70000,ROUNDUP(I2534/4,0)+17500,35000)))),28000))))</f>
        <v/>
      </c>
      <c r="V2534" s="18">
        <f>MIN(70000,S2534+T2534+U2534)</f>
        <v/>
      </c>
      <c r="W2534" s="18">
        <f>MAX(0,ROUNDDOWN(M2534-J2534-N2534-K2534-0,-3))</f>
        <v/>
      </c>
      <c r="X2534" s="18">
        <f>MAX(0,ROUNDDOWN(M2534-J2534-N2534-K2534-R2534,-3))</f>
        <v/>
      </c>
      <c r="Y2534" s="18">
        <f>IF(W2534&lt;=0,0,ROUNDDOWN((W2534*LOOKUP(W2534,{0,1950001,3300001,6950001,9000001,18000001,40000001},{0.05,0.1,0.2,0.23,0.33,0.4,0.45})-LOOKUP(W2534,{0,1950001,3300001,6950001,9000001,18000001,40000001},{0,97500,427500,636000,1536000,2796000,4796000}))*1.021,-2))</f>
        <v/>
      </c>
      <c r="Z2534" s="18">
        <f>IF(X2534&lt;=0,0,ROUNDDOWN((X2534*LOOKUP(X2534,{0,1950001,3300001,6950001,9000001,18000001,40000001},{0.05,0.1,0.2,0.23,0.33,0.4,0.45})-LOOKUP(X2534,{0,1950001,3300001,6950001,9000001,18000001,40000001},{0,97500,427500,636000,1536000,2796000,4796000}))*1.021,-2))</f>
        <v/>
      </c>
      <c r="AA2534" s="18">
        <f>MAX(0,ROUNDDOWN(M2534-J2534-430000-L2534-0,-3))</f>
        <v/>
      </c>
      <c r="AB2534" s="18">
        <f>MAX(0,ROUNDDOWN(M2534-J2534-430000-L2534-V2534,-3))</f>
        <v/>
      </c>
      <c r="AC2534" s="18">
        <f>IF(M2534&lt;=450000,0,MAX(0,ROUNDDOWN(AA2534*0.06-MIN(50000,AA2534)*0.03,-2))+MAX(0,ROUNDDOWN(AA2534*0.04-MIN(50000,AA2534)*0.02,-2)))</f>
        <v/>
      </c>
      <c r="AD2534" s="18">
        <f>IF(M2534&lt;=450000,0,MAX(0,ROUNDDOWN(AB2534*0.06-MIN(50000,AB2534)*0.03,-2))+MAX(0,ROUNDDOWN(AB2534*0.04-MIN(50000,AB2534)*0.02,-2)))</f>
        <v/>
      </c>
      <c r="AE2534" s="18">
        <f>Y2534-Z2534</f>
        <v/>
      </c>
      <c r="AF2534" s="18">
        <f>AC2534-AD2534</f>
        <v/>
      </c>
      <c r="AG2534" s="18">
        <f>AE2534+AF2534</f>
        <v/>
      </c>
      <c r="AH2534" s="20">
        <f>IF(W2534&lt;=0,0,LOOKUP(W2534,{0,1950001,3300001,6950001,9000001,18000001,40000001},{0.05,0.1,0.2,0.23,0.33,0.4,0.45}))</f>
        <v/>
      </c>
    </row>
    <row r="2535">
      <c r="A2535" t="inlineStr">
        <is>
          <t>1万円刻み 3区分8万円ずつ</t>
        </is>
      </c>
      <c r="B2535" s="18">
        <f>'4_1万円刻み'!$A$819</f>
        <v/>
      </c>
      <c r="C2535" s="19" t="n">
        <v>2026</v>
      </c>
      <c r="D2535" t="inlineStr">
        <is>
          <t>いいえ</t>
        </is>
      </c>
      <c r="E2535" s="18" t="n">
        <v>80000</v>
      </c>
      <c r="F2535" s="18" t="n">
        <v>0</v>
      </c>
      <c r="G2535" s="18" t="n">
        <v>80000</v>
      </c>
      <c r="H2535" s="18" t="n">
        <v>80000</v>
      </c>
      <c r="I2535" s="18" t="n">
        <v>0</v>
      </c>
      <c r="J2535" s="18">
        <f>ROUND(MIN(B2535/12,650000)*12*0.0915+MIN(B2535/12,1390000)*12*(0.0504+0)+B2535*0.005,0)</f>
        <v/>
      </c>
      <c r="K2535" s="18" t="n">
        <v>0</v>
      </c>
      <c r="L2535" s="18" t="n">
        <v>0</v>
      </c>
      <c r="M2535" s="18">
        <f>ROUND(IF(C2535&gt;=2026,IF(B2535&lt;741000,0,IF(B2535&lt;2191000,B2535-740000,IF(B2535&lt;2193000,1451000,IF(B2535&lt;2196000,1453000,IF(B2535&lt;2200000,1456000,IF(B2535&lt;3600000,ROUNDDOWN(B2535/4,-3)*2.8-80000,IF(B2535&lt;6600000,ROUNDDOWN(B2535/4,-3)*3.2-440000,IF(B2535&lt;8500000,ROUNDDOWN(B2535*0.9,0)-1100000,B2535-1950000)))))))),IF(B2535&lt;651000,0,IF(B2535&lt;1900000,B2535-650000,IF(B2535&lt;3600000,ROUNDDOWN(B2535/4,-3)*2.8-80000,IF(B2535&lt;6600000,ROUNDDOWN(B2535/4,-3)*3.2-440000,IF(B2535&lt;8500000,ROUNDDOWN(B2535*0.9,0)-1100000,B2535-1950000)))))),0)</f>
        <v/>
      </c>
      <c r="N2535" s="18">
        <f>IF(M2535&gt;23500000,NA(),IF(C2535&gt;=2026,IF(M2535&lt;=4890000,1040000,IF(M2535&lt;=6550000,670000,620000)),IF(M2535&lt;=1320000,950000,IF(M2535&lt;=3360000,880000,IF(M2535&lt;=4890000,680000,IF(M2535&lt;=6550000,630000,580000))))))</f>
        <v/>
      </c>
      <c r="O2535" s="18">
        <f>IF(F2535&lt;=0,IF(AND(D2535="はい",C2535&gt;=2026,C2535&lt;=2027),IF(E2535&lt;=0,0,IF(E2535&lt;=30000,E2535,IF(E2535&lt;=60000,ROUNDUP(E2535/2,0)+15000,IF(E2535&lt;=120000,ROUNDUP(E2535/4,0)+30000,60000)))),IF(E2535&lt;=0,0,IF(E2535&lt;=20000,E2535,IF(E2535&lt;=40000,ROUNDUP(E2535/2,0)+10000,IF(E2535&lt;=80000,ROUNDUP(E2535/4,0)+20000,40000))))),IF(E2535&lt;=0,IF(F2535&lt;=0,0,IF(F2535&lt;=25000,F2535,IF(F2535&lt;=50000,ROUNDUP(F2535/2,0)+12500,IF(F2535&lt;=100000,ROUNDUP(F2535/4,0)+25000,50000)))),MAX(IF(F2535&lt;=0,0,IF(F2535&lt;=25000,F2535,IF(F2535&lt;=50000,ROUNDUP(F2535/2,0)+12500,IF(F2535&lt;=100000,ROUNDUP(F2535/4,0)+25000,50000)))),MIN(IF(AND(D2535="はい",C2535&gt;=2026,C2535&lt;=2027),IF(E2535&lt;=0,0,IF(E2535&lt;=30000,E2535,IF(E2535&lt;=60000,ROUNDUP(E2535/2,0)+15000,IF(E2535&lt;=120000,ROUNDUP(E2535/4,0)+30000,60000)))),IF(E2535&lt;=0,0,IF(E2535&lt;=20000,E2535,IF(E2535&lt;=40000,ROUNDUP(E2535/2,0)+10000,IF(E2535&lt;=80000,ROUNDUP(E2535/4,0)+20000,40000)))))+IF(F2535&lt;=0,0,IF(F2535&lt;=25000,F2535,IF(F2535&lt;=50000,ROUNDUP(F2535/2,0)+12500,IF(F2535&lt;=100000,ROUNDUP(F2535/4,0)+25000,50000)))),IF(AND(D2535="はい",C2535&gt;=2026,C2535&lt;=2027),60000,40000)))))</f>
        <v/>
      </c>
      <c r="P2535" s="18">
        <f>IF(G2535&lt;=0,0,IF(G2535&lt;=20000,G2535,IF(G2535&lt;=40000,ROUNDUP(G2535/2,0)+10000,IF(G2535&lt;=80000,ROUNDUP(G2535/4,0)+20000,40000))))</f>
        <v/>
      </c>
      <c r="Q2535" s="18">
        <f>IF(I2535&lt;=0,IF(H2535&lt;=0,0,IF(H2535&lt;=20000,H2535,IF(H2535&lt;=40000,ROUNDUP(H2535/2,0)+10000,IF(H2535&lt;=80000,ROUNDUP(H2535/4,0)+20000,40000)))),IF(H2535&lt;=0,IF(I2535&lt;=0,0,IF(I2535&lt;=25000,I2535,IF(I2535&lt;=50000,ROUNDUP(I2535/2,0)+12500,IF(I2535&lt;=100000,ROUNDUP(I2535/4,0)+25000,50000)))),MAX(IF(I2535&lt;=0,0,IF(I2535&lt;=25000,I2535,IF(I2535&lt;=50000,ROUNDUP(I2535/2,0)+12500,IF(I2535&lt;=100000,ROUNDUP(I2535/4,0)+25000,50000)))),MIN(IF(H2535&lt;=0,0,IF(H2535&lt;=20000,H2535,IF(H2535&lt;=40000,ROUNDUP(H2535/2,0)+10000,IF(H2535&lt;=80000,ROUNDUP(H2535/4,0)+20000,40000))))+IF(I2535&lt;=0,0,IF(I2535&lt;=25000,I2535,IF(I2535&lt;=50000,ROUNDUP(I2535/2,0)+12500,IF(I2535&lt;=100000,ROUNDUP(I2535/4,0)+25000,50000)))),40000))))</f>
        <v/>
      </c>
      <c r="R2535" s="18">
        <f>MIN(120000,O2535+P2535+Q2535)</f>
        <v/>
      </c>
      <c r="S2535" s="18">
        <f>IF(F2535&lt;=0,IF(E2535&lt;=0,0,IF(E2535&lt;=12000,E2535,IF(E2535&lt;=32000,ROUNDUP(E2535/2,0)+6000,IF(E2535&lt;=56000,ROUNDUP(E2535/4,0)+14000,28000)))),IF(E2535&lt;=0,IF(F2535&lt;=0,0,IF(F2535&lt;=15000,F2535,IF(F2535&lt;=40000,ROUNDUP(F2535/2,0)+7500,IF(F2535&lt;=70000,ROUNDUP(F2535/4,0)+17500,35000)))),MAX(IF(F2535&lt;=0,0,IF(F2535&lt;=15000,F2535,IF(F2535&lt;=40000,ROUNDUP(F2535/2,0)+7500,IF(F2535&lt;=70000,ROUNDUP(F2535/4,0)+17500,35000)))),MIN(IF(E2535&lt;=0,0,IF(E2535&lt;=12000,E2535,IF(E2535&lt;=32000,ROUNDUP(E2535/2,0)+6000,IF(E2535&lt;=56000,ROUNDUP(E2535/4,0)+14000,28000))))+IF(F2535&lt;=0,0,IF(F2535&lt;=15000,F2535,IF(F2535&lt;=40000,ROUNDUP(F2535/2,0)+7500,IF(F2535&lt;=70000,ROUNDUP(F2535/4,0)+17500,35000)))),28000))))</f>
        <v/>
      </c>
      <c r="T2535" s="18">
        <f>IF(G2535&lt;=0,0,IF(G2535&lt;=12000,G2535,IF(G2535&lt;=32000,ROUNDUP(G2535/2,0)+6000,IF(G2535&lt;=56000,ROUNDUP(G2535/4,0)+14000,28000))))</f>
        <v/>
      </c>
      <c r="U2535" s="18">
        <f>IF(I2535&lt;=0,IF(H2535&lt;=0,0,IF(H2535&lt;=12000,H2535,IF(H2535&lt;=32000,ROUNDUP(H2535/2,0)+6000,IF(H2535&lt;=56000,ROUNDUP(H2535/4,0)+14000,28000)))),IF(H2535&lt;=0,IF(I2535&lt;=0,0,IF(I2535&lt;=15000,I2535,IF(I2535&lt;=40000,ROUNDUP(I2535/2,0)+7500,IF(I2535&lt;=70000,ROUNDUP(I2535/4,0)+17500,35000)))),MAX(IF(I2535&lt;=0,0,IF(I2535&lt;=15000,I2535,IF(I2535&lt;=40000,ROUNDUP(I2535/2,0)+7500,IF(I2535&lt;=70000,ROUNDUP(I2535/4,0)+17500,35000)))),MIN(IF(H2535&lt;=0,0,IF(H2535&lt;=12000,H2535,IF(H2535&lt;=32000,ROUNDUP(H2535/2,0)+6000,IF(H2535&lt;=56000,ROUNDUP(H2535/4,0)+14000,28000))))+IF(I2535&lt;=0,0,IF(I2535&lt;=15000,I2535,IF(I2535&lt;=40000,ROUNDUP(I2535/2,0)+7500,IF(I2535&lt;=70000,ROUNDUP(I2535/4,0)+17500,35000)))),28000))))</f>
        <v/>
      </c>
      <c r="V2535" s="18">
        <f>MIN(70000,S2535+T2535+U2535)</f>
        <v/>
      </c>
      <c r="W2535" s="18">
        <f>MAX(0,ROUNDDOWN(M2535-J2535-N2535-K2535-0,-3))</f>
        <v/>
      </c>
      <c r="X2535" s="18">
        <f>MAX(0,ROUNDDOWN(M2535-J2535-N2535-K2535-R2535,-3))</f>
        <v/>
      </c>
      <c r="Y2535" s="18">
        <f>IF(W2535&lt;=0,0,ROUNDDOWN((W2535*LOOKUP(W2535,{0,1950001,3300001,6950001,9000001,18000001,40000001},{0.05,0.1,0.2,0.23,0.33,0.4,0.45})-LOOKUP(W2535,{0,1950001,3300001,6950001,9000001,18000001,40000001},{0,97500,427500,636000,1536000,2796000,4796000}))*1.021,-2))</f>
        <v/>
      </c>
      <c r="Z2535" s="18">
        <f>IF(X2535&lt;=0,0,ROUNDDOWN((X2535*LOOKUP(X2535,{0,1950001,3300001,6950001,9000001,18000001,40000001},{0.05,0.1,0.2,0.23,0.33,0.4,0.45})-LOOKUP(X2535,{0,1950001,3300001,6950001,9000001,18000001,40000001},{0,97500,427500,636000,1536000,2796000,4796000}))*1.021,-2))</f>
        <v/>
      </c>
      <c r="AA2535" s="18">
        <f>MAX(0,ROUNDDOWN(M2535-J2535-430000-L2535-0,-3))</f>
        <v/>
      </c>
      <c r="AB2535" s="18">
        <f>MAX(0,ROUNDDOWN(M2535-J2535-430000-L2535-V2535,-3))</f>
        <v/>
      </c>
      <c r="AC2535" s="18">
        <f>IF(M2535&lt;=450000,0,MAX(0,ROUNDDOWN(AA2535*0.06-MIN(50000,AA2535)*0.03,-2))+MAX(0,ROUNDDOWN(AA2535*0.04-MIN(50000,AA2535)*0.02,-2)))</f>
        <v/>
      </c>
      <c r="AD2535" s="18">
        <f>IF(M2535&lt;=450000,0,MAX(0,ROUNDDOWN(AB2535*0.06-MIN(50000,AB2535)*0.03,-2))+MAX(0,ROUNDDOWN(AB2535*0.04-MIN(50000,AB2535)*0.02,-2)))</f>
        <v/>
      </c>
      <c r="AE2535" s="18">
        <f>Y2535-Z2535</f>
        <v/>
      </c>
      <c r="AF2535" s="18">
        <f>AC2535-AD2535</f>
        <v/>
      </c>
      <c r="AG2535" s="18">
        <f>AE2535+AF2535</f>
        <v/>
      </c>
      <c r="AH2535" s="20">
        <f>IF(W2535&lt;=0,0,LOOKUP(W2535,{0,1950001,3300001,6950001,9000001,18000001,40000001},{0.05,0.1,0.2,0.23,0.33,0.4,0.45}))</f>
        <v/>
      </c>
    </row>
    <row r="2536">
      <c r="A2536" t="inlineStr">
        <is>
          <t>1万円刻み 一般8万円</t>
        </is>
      </c>
      <c r="B2536" s="18">
        <f>'4_1万円刻み'!$A$819</f>
        <v/>
      </c>
      <c r="C2536" s="19" t="n">
        <v>2026</v>
      </c>
      <c r="D2536" t="inlineStr">
        <is>
          <t>いいえ</t>
        </is>
      </c>
      <c r="E2536" s="18" t="n">
        <v>80000</v>
      </c>
      <c r="F2536" s="18" t="n">
        <v>0</v>
      </c>
      <c r="G2536" s="18" t="n">
        <v>0</v>
      </c>
      <c r="H2536" s="18" t="n">
        <v>0</v>
      </c>
      <c r="I2536" s="18" t="n">
        <v>0</v>
      </c>
      <c r="J2536" s="18">
        <f>ROUND(MIN(B2536/12,650000)*12*0.0915+MIN(B2536/12,1390000)*12*(0.0504+0)+B2536*0.005,0)</f>
        <v/>
      </c>
      <c r="K2536" s="18" t="n">
        <v>0</v>
      </c>
      <c r="L2536" s="18" t="n">
        <v>0</v>
      </c>
      <c r="M2536" s="18">
        <f>ROUND(IF(C2536&gt;=2026,IF(B2536&lt;741000,0,IF(B2536&lt;2191000,B2536-740000,IF(B2536&lt;2193000,1451000,IF(B2536&lt;2196000,1453000,IF(B2536&lt;2200000,1456000,IF(B2536&lt;3600000,ROUNDDOWN(B2536/4,-3)*2.8-80000,IF(B2536&lt;6600000,ROUNDDOWN(B2536/4,-3)*3.2-440000,IF(B2536&lt;8500000,ROUNDDOWN(B2536*0.9,0)-1100000,B2536-1950000)))))))),IF(B2536&lt;651000,0,IF(B2536&lt;1900000,B2536-650000,IF(B2536&lt;3600000,ROUNDDOWN(B2536/4,-3)*2.8-80000,IF(B2536&lt;6600000,ROUNDDOWN(B2536/4,-3)*3.2-440000,IF(B2536&lt;8500000,ROUNDDOWN(B2536*0.9,0)-1100000,B2536-1950000)))))),0)</f>
        <v/>
      </c>
      <c r="N2536" s="18">
        <f>IF(M2536&gt;23500000,NA(),IF(C2536&gt;=2026,IF(M2536&lt;=4890000,1040000,IF(M2536&lt;=6550000,670000,620000)),IF(M2536&lt;=1320000,950000,IF(M2536&lt;=3360000,880000,IF(M2536&lt;=4890000,680000,IF(M2536&lt;=6550000,630000,580000))))))</f>
        <v/>
      </c>
      <c r="O2536" s="18">
        <f>IF(F2536&lt;=0,IF(AND(D2536="はい",C2536&gt;=2026,C2536&lt;=2027),IF(E2536&lt;=0,0,IF(E2536&lt;=30000,E2536,IF(E2536&lt;=60000,ROUNDUP(E2536/2,0)+15000,IF(E2536&lt;=120000,ROUNDUP(E2536/4,0)+30000,60000)))),IF(E2536&lt;=0,0,IF(E2536&lt;=20000,E2536,IF(E2536&lt;=40000,ROUNDUP(E2536/2,0)+10000,IF(E2536&lt;=80000,ROUNDUP(E2536/4,0)+20000,40000))))),IF(E2536&lt;=0,IF(F2536&lt;=0,0,IF(F2536&lt;=25000,F2536,IF(F2536&lt;=50000,ROUNDUP(F2536/2,0)+12500,IF(F2536&lt;=100000,ROUNDUP(F2536/4,0)+25000,50000)))),MAX(IF(F2536&lt;=0,0,IF(F2536&lt;=25000,F2536,IF(F2536&lt;=50000,ROUNDUP(F2536/2,0)+12500,IF(F2536&lt;=100000,ROUNDUP(F2536/4,0)+25000,50000)))),MIN(IF(AND(D2536="はい",C2536&gt;=2026,C2536&lt;=2027),IF(E2536&lt;=0,0,IF(E2536&lt;=30000,E2536,IF(E2536&lt;=60000,ROUNDUP(E2536/2,0)+15000,IF(E2536&lt;=120000,ROUNDUP(E2536/4,0)+30000,60000)))),IF(E2536&lt;=0,0,IF(E2536&lt;=20000,E2536,IF(E2536&lt;=40000,ROUNDUP(E2536/2,0)+10000,IF(E2536&lt;=80000,ROUNDUP(E2536/4,0)+20000,40000)))))+IF(F2536&lt;=0,0,IF(F2536&lt;=25000,F2536,IF(F2536&lt;=50000,ROUNDUP(F2536/2,0)+12500,IF(F2536&lt;=100000,ROUNDUP(F2536/4,0)+25000,50000)))),IF(AND(D2536="はい",C2536&gt;=2026,C2536&lt;=2027),60000,40000)))))</f>
        <v/>
      </c>
      <c r="P2536" s="18">
        <f>IF(G2536&lt;=0,0,IF(G2536&lt;=20000,G2536,IF(G2536&lt;=40000,ROUNDUP(G2536/2,0)+10000,IF(G2536&lt;=80000,ROUNDUP(G2536/4,0)+20000,40000))))</f>
        <v/>
      </c>
      <c r="Q2536" s="18">
        <f>IF(I2536&lt;=0,IF(H2536&lt;=0,0,IF(H2536&lt;=20000,H2536,IF(H2536&lt;=40000,ROUNDUP(H2536/2,0)+10000,IF(H2536&lt;=80000,ROUNDUP(H2536/4,0)+20000,40000)))),IF(H2536&lt;=0,IF(I2536&lt;=0,0,IF(I2536&lt;=25000,I2536,IF(I2536&lt;=50000,ROUNDUP(I2536/2,0)+12500,IF(I2536&lt;=100000,ROUNDUP(I2536/4,0)+25000,50000)))),MAX(IF(I2536&lt;=0,0,IF(I2536&lt;=25000,I2536,IF(I2536&lt;=50000,ROUNDUP(I2536/2,0)+12500,IF(I2536&lt;=100000,ROUNDUP(I2536/4,0)+25000,50000)))),MIN(IF(H2536&lt;=0,0,IF(H2536&lt;=20000,H2536,IF(H2536&lt;=40000,ROUNDUP(H2536/2,0)+10000,IF(H2536&lt;=80000,ROUNDUP(H2536/4,0)+20000,40000))))+IF(I2536&lt;=0,0,IF(I2536&lt;=25000,I2536,IF(I2536&lt;=50000,ROUNDUP(I2536/2,0)+12500,IF(I2536&lt;=100000,ROUNDUP(I2536/4,0)+25000,50000)))),40000))))</f>
        <v/>
      </c>
      <c r="R2536" s="18">
        <f>MIN(120000,O2536+P2536+Q2536)</f>
        <v/>
      </c>
      <c r="S2536" s="18">
        <f>IF(F2536&lt;=0,IF(E2536&lt;=0,0,IF(E2536&lt;=12000,E2536,IF(E2536&lt;=32000,ROUNDUP(E2536/2,0)+6000,IF(E2536&lt;=56000,ROUNDUP(E2536/4,0)+14000,28000)))),IF(E2536&lt;=0,IF(F2536&lt;=0,0,IF(F2536&lt;=15000,F2536,IF(F2536&lt;=40000,ROUNDUP(F2536/2,0)+7500,IF(F2536&lt;=70000,ROUNDUP(F2536/4,0)+17500,35000)))),MAX(IF(F2536&lt;=0,0,IF(F2536&lt;=15000,F2536,IF(F2536&lt;=40000,ROUNDUP(F2536/2,0)+7500,IF(F2536&lt;=70000,ROUNDUP(F2536/4,0)+17500,35000)))),MIN(IF(E2536&lt;=0,0,IF(E2536&lt;=12000,E2536,IF(E2536&lt;=32000,ROUNDUP(E2536/2,0)+6000,IF(E2536&lt;=56000,ROUNDUP(E2536/4,0)+14000,28000))))+IF(F2536&lt;=0,0,IF(F2536&lt;=15000,F2536,IF(F2536&lt;=40000,ROUNDUP(F2536/2,0)+7500,IF(F2536&lt;=70000,ROUNDUP(F2536/4,0)+17500,35000)))),28000))))</f>
        <v/>
      </c>
      <c r="T2536" s="18">
        <f>IF(G2536&lt;=0,0,IF(G2536&lt;=12000,G2536,IF(G2536&lt;=32000,ROUNDUP(G2536/2,0)+6000,IF(G2536&lt;=56000,ROUNDUP(G2536/4,0)+14000,28000))))</f>
        <v/>
      </c>
      <c r="U2536" s="18">
        <f>IF(I2536&lt;=0,IF(H2536&lt;=0,0,IF(H2536&lt;=12000,H2536,IF(H2536&lt;=32000,ROUNDUP(H2536/2,0)+6000,IF(H2536&lt;=56000,ROUNDUP(H2536/4,0)+14000,28000)))),IF(H2536&lt;=0,IF(I2536&lt;=0,0,IF(I2536&lt;=15000,I2536,IF(I2536&lt;=40000,ROUNDUP(I2536/2,0)+7500,IF(I2536&lt;=70000,ROUNDUP(I2536/4,0)+17500,35000)))),MAX(IF(I2536&lt;=0,0,IF(I2536&lt;=15000,I2536,IF(I2536&lt;=40000,ROUNDUP(I2536/2,0)+7500,IF(I2536&lt;=70000,ROUNDUP(I2536/4,0)+17500,35000)))),MIN(IF(H2536&lt;=0,0,IF(H2536&lt;=12000,H2536,IF(H2536&lt;=32000,ROUNDUP(H2536/2,0)+6000,IF(H2536&lt;=56000,ROUNDUP(H2536/4,0)+14000,28000))))+IF(I2536&lt;=0,0,IF(I2536&lt;=15000,I2536,IF(I2536&lt;=40000,ROUNDUP(I2536/2,0)+7500,IF(I2536&lt;=70000,ROUNDUP(I2536/4,0)+17500,35000)))),28000))))</f>
        <v/>
      </c>
      <c r="V2536" s="18">
        <f>MIN(70000,S2536+T2536+U2536)</f>
        <v/>
      </c>
      <c r="W2536" s="18">
        <f>MAX(0,ROUNDDOWN(M2536-J2536-N2536-K2536-0,-3))</f>
        <v/>
      </c>
      <c r="X2536" s="18">
        <f>MAX(0,ROUNDDOWN(M2536-J2536-N2536-K2536-R2536,-3))</f>
        <v/>
      </c>
      <c r="Y2536" s="18">
        <f>IF(W2536&lt;=0,0,ROUNDDOWN((W2536*LOOKUP(W2536,{0,1950001,3300001,6950001,9000001,18000001,40000001},{0.05,0.1,0.2,0.23,0.33,0.4,0.45})-LOOKUP(W2536,{0,1950001,3300001,6950001,9000001,18000001,40000001},{0,97500,427500,636000,1536000,2796000,4796000}))*1.021,-2))</f>
        <v/>
      </c>
      <c r="Z2536" s="18">
        <f>IF(X2536&lt;=0,0,ROUNDDOWN((X2536*LOOKUP(X2536,{0,1950001,3300001,6950001,9000001,18000001,40000001},{0.05,0.1,0.2,0.23,0.33,0.4,0.45})-LOOKUP(X2536,{0,1950001,3300001,6950001,9000001,18000001,40000001},{0,97500,427500,636000,1536000,2796000,4796000}))*1.021,-2))</f>
        <v/>
      </c>
      <c r="AA2536" s="18">
        <f>MAX(0,ROUNDDOWN(M2536-J2536-430000-L2536-0,-3))</f>
        <v/>
      </c>
      <c r="AB2536" s="18">
        <f>MAX(0,ROUNDDOWN(M2536-J2536-430000-L2536-V2536,-3))</f>
        <v/>
      </c>
      <c r="AC2536" s="18">
        <f>IF(M2536&lt;=450000,0,MAX(0,ROUNDDOWN(AA2536*0.06-MIN(50000,AA2536)*0.03,-2))+MAX(0,ROUNDDOWN(AA2536*0.04-MIN(50000,AA2536)*0.02,-2)))</f>
        <v/>
      </c>
      <c r="AD2536" s="18">
        <f>IF(M2536&lt;=450000,0,MAX(0,ROUNDDOWN(AB2536*0.06-MIN(50000,AB2536)*0.03,-2))+MAX(0,ROUNDDOWN(AB2536*0.04-MIN(50000,AB2536)*0.02,-2)))</f>
        <v/>
      </c>
      <c r="AE2536" s="18">
        <f>Y2536-Z2536</f>
        <v/>
      </c>
      <c r="AF2536" s="18">
        <f>AC2536-AD2536</f>
        <v/>
      </c>
      <c r="AG2536" s="18">
        <f>AE2536+AF2536</f>
        <v/>
      </c>
      <c r="AH2536" s="20">
        <f>IF(W2536&lt;=0,0,LOOKUP(W2536,{0,1950001,3300001,6950001,9000001,18000001,40000001},{0.05,0.1,0.2,0.23,0.33,0.4,0.45}))</f>
        <v/>
      </c>
    </row>
    <row r="2537">
      <c r="A2537" t="inlineStr">
        <is>
          <t>1万円刻み 特例あり一般12万円</t>
        </is>
      </c>
      <c r="B2537" s="18">
        <f>'4_1万円刻み'!$A$819</f>
        <v/>
      </c>
      <c r="C2537" s="19" t="n">
        <v>2026</v>
      </c>
      <c r="D2537" t="inlineStr">
        <is>
          <t>はい</t>
        </is>
      </c>
      <c r="E2537" s="18" t="n">
        <v>120000</v>
      </c>
      <c r="F2537" s="18" t="n">
        <v>0</v>
      </c>
      <c r="G2537" s="18" t="n">
        <v>0</v>
      </c>
      <c r="H2537" s="18" t="n">
        <v>0</v>
      </c>
      <c r="I2537" s="18" t="n">
        <v>0</v>
      </c>
      <c r="J2537" s="18">
        <f>ROUND(MIN(B2537/12,650000)*12*0.0915+MIN(B2537/12,1390000)*12*(0.0504+0)+B2537*0.005,0)</f>
        <v/>
      </c>
      <c r="K2537" s="18" t="n">
        <v>0</v>
      </c>
      <c r="L2537" s="18" t="n">
        <v>0</v>
      </c>
      <c r="M2537" s="18">
        <f>ROUND(IF(C2537&gt;=2026,IF(B2537&lt;741000,0,IF(B2537&lt;2191000,B2537-740000,IF(B2537&lt;2193000,1451000,IF(B2537&lt;2196000,1453000,IF(B2537&lt;2200000,1456000,IF(B2537&lt;3600000,ROUNDDOWN(B2537/4,-3)*2.8-80000,IF(B2537&lt;6600000,ROUNDDOWN(B2537/4,-3)*3.2-440000,IF(B2537&lt;8500000,ROUNDDOWN(B2537*0.9,0)-1100000,B2537-1950000)))))))),IF(B2537&lt;651000,0,IF(B2537&lt;1900000,B2537-650000,IF(B2537&lt;3600000,ROUNDDOWN(B2537/4,-3)*2.8-80000,IF(B2537&lt;6600000,ROUNDDOWN(B2537/4,-3)*3.2-440000,IF(B2537&lt;8500000,ROUNDDOWN(B2537*0.9,0)-1100000,B2537-1950000)))))),0)</f>
        <v/>
      </c>
      <c r="N2537" s="18">
        <f>IF(M2537&gt;23500000,NA(),IF(C2537&gt;=2026,IF(M2537&lt;=4890000,1040000,IF(M2537&lt;=6550000,670000,620000)),IF(M2537&lt;=1320000,950000,IF(M2537&lt;=3360000,880000,IF(M2537&lt;=4890000,680000,IF(M2537&lt;=6550000,630000,580000))))))</f>
        <v/>
      </c>
      <c r="O2537" s="18">
        <f>IF(F2537&lt;=0,IF(AND(D2537="はい",C2537&gt;=2026,C2537&lt;=2027),IF(E2537&lt;=0,0,IF(E2537&lt;=30000,E2537,IF(E2537&lt;=60000,ROUNDUP(E2537/2,0)+15000,IF(E2537&lt;=120000,ROUNDUP(E2537/4,0)+30000,60000)))),IF(E2537&lt;=0,0,IF(E2537&lt;=20000,E2537,IF(E2537&lt;=40000,ROUNDUP(E2537/2,0)+10000,IF(E2537&lt;=80000,ROUNDUP(E2537/4,0)+20000,40000))))),IF(E2537&lt;=0,IF(F2537&lt;=0,0,IF(F2537&lt;=25000,F2537,IF(F2537&lt;=50000,ROUNDUP(F2537/2,0)+12500,IF(F2537&lt;=100000,ROUNDUP(F2537/4,0)+25000,50000)))),MAX(IF(F2537&lt;=0,0,IF(F2537&lt;=25000,F2537,IF(F2537&lt;=50000,ROUNDUP(F2537/2,0)+12500,IF(F2537&lt;=100000,ROUNDUP(F2537/4,0)+25000,50000)))),MIN(IF(AND(D2537="はい",C2537&gt;=2026,C2537&lt;=2027),IF(E2537&lt;=0,0,IF(E2537&lt;=30000,E2537,IF(E2537&lt;=60000,ROUNDUP(E2537/2,0)+15000,IF(E2537&lt;=120000,ROUNDUP(E2537/4,0)+30000,60000)))),IF(E2537&lt;=0,0,IF(E2537&lt;=20000,E2537,IF(E2537&lt;=40000,ROUNDUP(E2537/2,0)+10000,IF(E2537&lt;=80000,ROUNDUP(E2537/4,0)+20000,40000)))))+IF(F2537&lt;=0,0,IF(F2537&lt;=25000,F2537,IF(F2537&lt;=50000,ROUNDUP(F2537/2,0)+12500,IF(F2537&lt;=100000,ROUNDUP(F2537/4,0)+25000,50000)))),IF(AND(D2537="はい",C2537&gt;=2026,C2537&lt;=2027),60000,40000)))))</f>
        <v/>
      </c>
      <c r="P2537" s="18">
        <f>IF(G2537&lt;=0,0,IF(G2537&lt;=20000,G2537,IF(G2537&lt;=40000,ROUNDUP(G2537/2,0)+10000,IF(G2537&lt;=80000,ROUNDUP(G2537/4,0)+20000,40000))))</f>
        <v/>
      </c>
      <c r="Q2537" s="18">
        <f>IF(I2537&lt;=0,IF(H2537&lt;=0,0,IF(H2537&lt;=20000,H2537,IF(H2537&lt;=40000,ROUNDUP(H2537/2,0)+10000,IF(H2537&lt;=80000,ROUNDUP(H2537/4,0)+20000,40000)))),IF(H2537&lt;=0,IF(I2537&lt;=0,0,IF(I2537&lt;=25000,I2537,IF(I2537&lt;=50000,ROUNDUP(I2537/2,0)+12500,IF(I2537&lt;=100000,ROUNDUP(I2537/4,0)+25000,50000)))),MAX(IF(I2537&lt;=0,0,IF(I2537&lt;=25000,I2537,IF(I2537&lt;=50000,ROUNDUP(I2537/2,0)+12500,IF(I2537&lt;=100000,ROUNDUP(I2537/4,0)+25000,50000)))),MIN(IF(H2537&lt;=0,0,IF(H2537&lt;=20000,H2537,IF(H2537&lt;=40000,ROUNDUP(H2537/2,0)+10000,IF(H2537&lt;=80000,ROUNDUP(H2537/4,0)+20000,40000))))+IF(I2537&lt;=0,0,IF(I2537&lt;=25000,I2537,IF(I2537&lt;=50000,ROUNDUP(I2537/2,0)+12500,IF(I2537&lt;=100000,ROUNDUP(I2537/4,0)+25000,50000)))),40000))))</f>
        <v/>
      </c>
      <c r="R2537" s="18">
        <f>MIN(120000,O2537+P2537+Q2537)</f>
        <v/>
      </c>
      <c r="S2537" s="18">
        <f>IF(F2537&lt;=0,IF(E2537&lt;=0,0,IF(E2537&lt;=12000,E2537,IF(E2537&lt;=32000,ROUNDUP(E2537/2,0)+6000,IF(E2537&lt;=56000,ROUNDUP(E2537/4,0)+14000,28000)))),IF(E2537&lt;=0,IF(F2537&lt;=0,0,IF(F2537&lt;=15000,F2537,IF(F2537&lt;=40000,ROUNDUP(F2537/2,0)+7500,IF(F2537&lt;=70000,ROUNDUP(F2537/4,0)+17500,35000)))),MAX(IF(F2537&lt;=0,0,IF(F2537&lt;=15000,F2537,IF(F2537&lt;=40000,ROUNDUP(F2537/2,0)+7500,IF(F2537&lt;=70000,ROUNDUP(F2537/4,0)+17500,35000)))),MIN(IF(E2537&lt;=0,0,IF(E2537&lt;=12000,E2537,IF(E2537&lt;=32000,ROUNDUP(E2537/2,0)+6000,IF(E2537&lt;=56000,ROUNDUP(E2537/4,0)+14000,28000))))+IF(F2537&lt;=0,0,IF(F2537&lt;=15000,F2537,IF(F2537&lt;=40000,ROUNDUP(F2537/2,0)+7500,IF(F2537&lt;=70000,ROUNDUP(F2537/4,0)+17500,35000)))),28000))))</f>
        <v/>
      </c>
      <c r="T2537" s="18">
        <f>IF(G2537&lt;=0,0,IF(G2537&lt;=12000,G2537,IF(G2537&lt;=32000,ROUNDUP(G2537/2,0)+6000,IF(G2537&lt;=56000,ROUNDUP(G2537/4,0)+14000,28000))))</f>
        <v/>
      </c>
      <c r="U2537" s="18">
        <f>IF(I2537&lt;=0,IF(H2537&lt;=0,0,IF(H2537&lt;=12000,H2537,IF(H2537&lt;=32000,ROUNDUP(H2537/2,0)+6000,IF(H2537&lt;=56000,ROUNDUP(H2537/4,0)+14000,28000)))),IF(H2537&lt;=0,IF(I2537&lt;=0,0,IF(I2537&lt;=15000,I2537,IF(I2537&lt;=40000,ROUNDUP(I2537/2,0)+7500,IF(I2537&lt;=70000,ROUNDUP(I2537/4,0)+17500,35000)))),MAX(IF(I2537&lt;=0,0,IF(I2537&lt;=15000,I2537,IF(I2537&lt;=40000,ROUNDUP(I2537/2,0)+7500,IF(I2537&lt;=70000,ROUNDUP(I2537/4,0)+17500,35000)))),MIN(IF(H2537&lt;=0,0,IF(H2537&lt;=12000,H2537,IF(H2537&lt;=32000,ROUNDUP(H2537/2,0)+6000,IF(H2537&lt;=56000,ROUNDUP(H2537/4,0)+14000,28000))))+IF(I2537&lt;=0,0,IF(I2537&lt;=15000,I2537,IF(I2537&lt;=40000,ROUNDUP(I2537/2,0)+7500,IF(I2537&lt;=70000,ROUNDUP(I2537/4,0)+17500,35000)))),28000))))</f>
        <v/>
      </c>
      <c r="V2537" s="18">
        <f>MIN(70000,S2537+T2537+U2537)</f>
        <v/>
      </c>
      <c r="W2537" s="18">
        <f>MAX(0,ROUNDDOWN(M2537-J2537-N2537-K2537-0,-3))</f>
        <v/>
      </c>
      <c r="X2537" s="18">
        <f>MAX(0,ROUNDDOWN(M2537-J2537-N2537-K2537-R2537,-3))</f>
        <v/>
      </c>
      <c r="Y2537" s="18">
        <f>IF(W2537&lt;=0,0,ROUNDDOWN((W2537*LOOKUP(W2537,{0,1950001,3300001,6950001,9000001,18000001,40000001},{0.05,0.1,0.2,0.23,0.33,0.4,0.45})-LOOKUP(W2537,{0,1950001,3300001,6950001,9000001,18000001,40000001},{0,97500,427500,636000,1536000,2796000,4796000}))*1.021,-2))</f>
        <v/>
      </c>
      <c r="Z2537" s="18">
        <f>IF(X2537&lt;=0,0,ROUNDDOWN((X2537*LOOKUP(X2537,{0,1950001,3300001,6950001,9000001,18000001,40000001},{0.05,0.1,0.2,0.23,0.33,0.4,0.45})-LOOKUP(X2537,{0,1950001,3300001,6950001,9000001,18000001,40000001},{0,97500,427500,636000,1536000,2796000,4796000}))*1.021,-2))</f>
        <v/>
      </c>
      <c r="AA2537" s="18">
        <f>MAX(0,ROUNDDOWN(M2537-J2537-430000-L2537-0,-3))</f>
        <v/>
      </c>
      <c r="AB2537" s="18">
        <f>MAX(0,ROUNDDOWN(M2537-J2537-430000-L2537-V2537,-3))</f>
        <v/>
      </c>
      <c r="AC2537" s="18">
        <f>IF(M2537&lt;=450000,0,MAX(0,ROUNDDOWN(AA2537*0.06-MIN(50000,AA2537)*0.03,-2))+MAX(0,ROUNDDOWN(AA2537*0.04-MIN(50000,AA2537)*0.02,-2)))</f>
        <v/>
      </c>
      <c r="AD2537" s="18">
        <f>IF(M2537&lt;=450000,0,MAX(0,ROUNDDOWN(AB2537*0.06-MIN(50000,AB2537)*0.03,-2))+MAX(0,ROUNDDOWN(AB2537*0.04-MIN(50000,AB2537)*0.02,-2)))</f>
        <v/>
      </c>
      <c r="AE2537" s="18">
        <f>Y2537-Z2537</f>
        <v/>
      </c>
      <c r="AF2537" s="18">
        <f>AC2537-AD2537</f>
        <v/>
      </c>
      <c r="AG2537" s="18">
        <f>AE2537+AF2537</f>
        <v/>
      </c>
      <c r="AH2537" s="20">
        <f>IF(W2537&lt;=0,0,LOOKUP(W2537,{0,1950001,3300001,6950001,9000001,18000001,40000001},{0.05,0.1,0.2,0.23,0.33,0.4,0.45}))</f>
        <v/>
      </c>
    </row>
    <row r="2538">
      <c r="A2538" t="inlineStr">
        <is>
          <t>1万円刻み 3区分8万円ずつ</t>
        </is>
      </c>
      <c r="B2538" s="18">
        <f>'4_1万円刻み'!$A$820</f>
        <v/>
      </c>
      <c r="C2538" s="19" t="n">
        <v>2026</v>
      </c>
      <c r="D2538" t="inlineStr">
        <is>
          <t>いいえ</t>
        </is>
      </c>
      <c r="E2538" s="18" t="n">
        <v>80000</v>
      </c>
      <c r="F2538" s="18" t="n">
        <v>0</v>
      </c>
      <c r="G2538" s="18" t="n">
        <v>80000</v>
      </c>
      <c r="H2538" s="18" t="n">
        <v>80000</v>
      </c>
      <c r="I2538" s="18" t="n">
        <v>0</v>
      </c>
      <c r="J2538" s="18">
        <f>ROUND(MIN(B2538/12,650000)*12*0.0915+MIN(B2538/12,1390000)*12*(0.0504+0)+B2538*0.005,0)</f>
        <v/>
      </c>
      <c r="K2538" s="18" t="n">
        <v>0</v>
      </c>
      <c r="L2538" s="18" t="n">
        <v>0</v>
      </c>
      <c r="M2538" s="18">
        <f>ROUND(IF(C2538&gt;=2026,IF(B2538&lt;741000,0,IF(B2538&lt;2191000,B2538-740000,IF(B2538&lt;2193000,1451000,IF(B2538&lt;2196000,1453000,IF(B2538&lt;2200000,1456000,IF(B2538&lt;3600000,ROUNDDOWN(B2538/4,-3)*2.8-80000,IF(B2538&lt;6600000,ROUNDDOWN(B2538/4,-3)*3.2-440000,IF(B2538&lt;8500000,ROUNDDOWN(B2538*0.9,0)-1100000,B2538-1950000)))))))),IF(B2538&lt;651000,0,IF(B2538&lt;1900000,B2538-650000,IF(B2538&lt;3600000,ROUNDDOWN(B2538/4,-3)*2.8-80000,IF(B2538&lt;6600000,ROUNDDOWN(B2538/4,-3)*3.2-440000,IF(B2538&lt;8500000,ROUNDDOWN(B2538*0.9,0)-1100000,B2538-1950000)))))),0)</f>
        <v/>
      </c>
      <c r="N2538" s="18">
        <f>IF(M2538&gt;23500000,NA(),IF(C2538&gt;=2026,IF(M2538&lt;=4890000,1040000,IF(M2538&lt;=6550000,670000,620000)),IF(M2538&lt;=1320000,950000,IF(M2538&lt;=3360000,880000,IF(M2538&lt;=4890000,680000,IF(M2538&lt;=6550000,630000,580000))))))</f>
        <v/>
      </c>
      <c r="O2538" s="18">
        <f>IF(F2538&lt;=0,IF(AND(D2538="はい",C2538&gt;=2026,C2538&lt;=2027),IF(E2538&lt;=0,0,IF(E2538&lt;=30000,E2538,IF(E2538&lt;=60000,ROUNDUP(E2538/2,0)+15000,IF(E2538&lt;=120000,ROUNDUP(E2538/4,0)+30000,60000)))),IF(E2538&lt;=0,0,IF(E2538&lt;=20000,E2538,IF(E2538&lt;=40000,ROUNDUP(E2538/2,0)+10000,IF(E2538&lt;=80000,ROUNDUP(E2538/4,0)+20000,40000))))),IF(E2538&lt;=0,IF(F2538&lt;=0,0,IF(F2538&lt;=25000,F2538,IF(F2538&lt;=50000,ROUNDUP(F2538/2,0)+12500,IF(F2538&lt;=100000,ROUNDUP(F2538/4,0)+25000,50000)))),MAX(IF(F2538&lt;=0,0,IF(F2538&lt;=25000,F2538,IF(F2538&lt;=50000,ROUNDUP(F2538/2,0)+12500,IF(F2538&lt;=100000,ROUNDUP(F2538/4,0)+25000,50000)))),MIN(IF(AND(D2538="はい",C2538&gt;=2026,C2538&lt;=2027),IF(E2538&lt;=0,0,IF(E2538&lt;=30000,E2538,IF(E2538&lt;=60000,ROUNDUP(E2538/2,0)+15000,IF(E2538&lt;=120000,ROUNDUP(E2538/4,0)+30000,60000)))),IF(E2538&lt;=0,0,IF(E2538&lt;=20000,E2538,IF(E2538&lt;=40000,ROUNDUP(E2538/2,0)+10000,IF(E2538&lt;=80000,ROUNDUP(E2538/4,0)+20000,40000)))))+IF(F2538&lt;=0,0,IF(F2538&lt;=25000,F2538,IF(F2538&lt;=50000,ROUNDUP(F2538/2,0)+12500,IF(F2538&lt;=100000,ROUNDUP(F2538/4,0)+25000,50000)))),IF(AND(D2538="はい",C2538&gt;=2026,C2538&lt;=2027),60000,40000)))))</f>
        <v/>
      </c>
      <c r="P2538" s="18">
        <f>IF(G2538&lt;=0,0,IF(G2538&lt;=20000,G2538,IF(G2538&lt;=40000,ROUNDUP(G2538/2,0)+10000,IF(G2538&lt;=80000,ROUNDUP(G2538/4,0)+20000,40000))))</f>
        <v/>
      </c>
      <c r="Q2538" s="18">
        <f>IF(I2538&lt;=0,IF(H2538&lt;=0,0,IF(H2538&lt;=20000,H2538,IF(H2538&lt;=40000,ROUNDUP(H2538/2,0)+10000,IF(H2538&lt;=80000,ROUNDUP(H2538/4,0)+20000,40000)))),IF(H2538&lt;=0,IF(I2538&lt;=0,0,IF(I2538&lt;=25000,I2538,IF(I2538&lt;=50000,ROUNDUP(I2538/2,0)+12500,IF(I2538&lt;=100000,ROUNDUP(I2538/4,0)+25000,50000)))),MAX(IF(I2538&lt;=0,0,IF(I2538&lt;=25000,I2538,IF(I2538&lt;=50000,ROUNDUP(I2538/2,0)+12500,IF(I2538&lt;=100000,ROUNDUP(I2538/4,0)+25000,50000)))),MIN(IF(H2538&lt;=0,0,IF(H2538&lt;=20000,H2538,IF(H2538&lt;=40000,ROUNDUP(H2538/2,0)+10000,IF(H2538&lt;=80000,ROUNDUP(H2538/4,0)+20000,40000))))+IF(I2538&lt;=0,0,IF(I2538&lt;=25000,I2538,IF(I2538&lt;=50000,ROUNDUP(I2538/2,0)+12500,IF(I2538&lt;=100000,ROUNDUP(I2538/4,0)+25000,50000)))),40000))))</f>
        <v/>
      </c>
      <c r="R2538" s="18">
        <f>MIN(120000,O2538+P2538+Q2538)</f>
        <v/>
      </c>
      <c r="S2538" s="18">
        <f>IF(F2538&lt;=0,IF(E2538&lt;=0,0,IF(E2538&lt;=12000,E2538,IF(E2538&lt;=32000,ROUNDUP(E2538/2,0)+6000,IF(E2538&lt;=56000,ROUNDUP(E2538/4,0)+14000,28000)))),IF(E2538&lt;=0,IF(F2538&lt;=0,0,IF(F2538&lt;=15000,F2538,IF(F2538&lt;=40000,ROUNDUP(F2538/2,0)+7500,IF(F2538&lt;=70000,ROUNDUP(F2538/4,0)+17500,35000)))),MAX(IF(F2538&lt;=0,0,IF(F2538&lt;=15000,F2538,IF(F2538&lt;=40000,ROUNDUP(F2538/2,0)+7500,IF(F2538&lt;=70000,ROUNDUP(F2538/4,0)+17500,35000)))),MIN(IF(E2538&lt;=0,0,IF(E2538&lt;=12000,E2538,IF(E2538&lt;=32000,ROUNDUP(E2538/2,0)+6000,IF(E2538&lt;=56000,ROUNDUP(E2538/4,0)+14000,28000))))+IF(F2538&lt;=0,0,IF(F2538&lt;=15000,F2538,IF(F2538&lt;=40000,ROUNDUP(F2538/2,0)+7500,IF(F2538&lt;=70000,ROUNDUP(F2538/4,0)+17500,35000)))),28000))))</f>
        <v/>
      </c>
      <c r="T2538" s="18">
        <f>IF(G2538&lt;=0,0,IF(G2538&lt;=12000,G2538,IF(G2538&lt;=32000,ROUNDUP(G2538/2,0)+6000,IF(G2538&lt;=56000,ROUNDUP(G2538/4,0)+14000,28000))))</f>
        <v/>
      </c>
      <c r="U2538" s="18">
        <f>IF(I2538&lt;=0,IF(H2538&lt;=0,0,IF(H2538&lt;=12000,H2538,IF(H2538&lt;=32000,ROUNDUP(H2538/2,0)+6000,IF(H2538&lt;=56000,ROUNDUP(H2538/4,0)+14000,28000)))),IF(H2538&lt;=0,IF(I2538&lt;=0,0,IF(I2538&lt;=15000,I2538,IF(I2538&lt;=40000,ROUNDUP(I2538/2,0)+7500,IF(I2538&lt;=70000,ROUNDUP(I2538/4,0)+17500,35000)))),MAX(IF(I2538&lt;=0,0,IF(I2538&lt;=15000,I2538,IF(I2538&lt;=40000,ROUNDUP(I2538/2,0)+7500,IF(I2538&lt;=70000,ROUNDUP(I2538/4,0)+17500,35000)))),MIN(IF(H2538&lt;=0,0,IF(H2538&lt;=12000,H2538,IF(H2538&lt;=32000,ROUNDUP(H2538/2,0)+6000,IF(H2538&lt;=56000,ROUNDUP(H2538/4,0)+14000,28000))))+IF(I2538&lt;=0,0,IF(I2538&lt;=15000,I2538,IF(I2538&lt;=40000,ROUNDUP(I2538/2,0)+7500,IF(I2538&lt;=70000,ROUNDUP(I2538/4,0)+17500,35000)))),28000))))</f>
        <v/>
      </c>
      <c r="V2538" s="18">
        <f>MIN(70000,S2538+T2538+U2538)</f>
        <v/>
      </c>
      <c r="W2538" s="18">
        <f>MAX(0,ROUNDDOWN(M2538-J2538-N2538-K2538-0,-3))</f>
        <v/>
      </c>
      <c r="X2538" s="18">
        <f>MAX(0,ROUNDDOWN(M2538-J2538-N2538-K2538-R2538,-3))</f>
        <v/>
      </c>
      <c r="Y2538" s="18">
        <f>IF(W2538&lt;=0,0,ROUNDDOWN((W2538*LOOKUP(W2538,{0,1950001,3300001,6950001,9000001,18000001,40000001},{0.05,0.1,0.2,0.23,0.33,0.4,0.45})-LOOKUP(W2538,{0,1950001,3300001,6950001,9000001,18000001,40000001},{0,97500,427500,636000,1536000,2796000,4796000}))*1.021,-2))</f>
        <v/>
      </c>
      <c r="Z2538" s="18">
        <f>IF(X2538&lt;=0,0,ROUNDDOWN((X2538*LOOKUP(X2538,{0,1950001,3300001,6950001,9000001,18000001,40000001},{0.05,0.1,0.2,0.23,0.33,0.4,0.45})-LOOKUP(X2538,{0,1950001,3300001,6950001,9000001,18000001,40000001},{0,97500,427500,636000,1536000,2796000,4796000}))*1.021,-2))</f>
        <v/>
      </c>
      <c r="AA2538" s="18">
        <f>MAX(0,ROUNDDOWN(M2538-J2538-430000-L2538-0,-3))</f>
        <v/>
      </c>
      <c r="AB2538" s="18">
        <f>MAX(0,ROUNDDOWN(M2538-J2538-430000-L2538-V2538,-3))</f>
        <v/>
      </c>
      <c r="AC2538" s="18">
        <f>IF(M2538&lt;=450000,0,MAX(0,ROUNDDOWN(AA2538*0.06-MIN(50000,AA2538)*0.03,-2))+MAX(0,ROUNDDOWN(AA2538*0.04-MIN(50000,AA2538)*0.02,-2)))</f>
        <v/>
      </c>
      <c r="AD2538" s="18">
        <f>IF(M2538&lt;=450000,0,MAX(0,ROUNDDOWN(AB2538*0.06-MIN(50000,AB2538)*0.03,-2))+MAX(0,ROUNDDOWN(AB2538*0.04-MIN(50000,AB2538)*0.02,-2)))</f>
        <v/>
      </c>
      <c r="AE2538" s="18">
        <f>Y2538-Z2538</f>
        <v/>
      </c>
      <c r="AF2538" s="18">
        <f>AC2538-AD2538</f>
        <v/>
      </c>
      <c r="AG2538" s="18">
        <f>AE2538+AF2538</f>
        <v/>
      </c>
      <c r="AH2538" s="20">
        <f>IF(W2538&lt;=0,0,LOOKUP(W2538,{0,1950001,3300001,6950001,9000001,18000001,40000001},{0.05,0.1,0.2,0.23,0.33,0.4,0.45}))</f>
        <v/>
      </c>
    </row>
    <row r="2539">
      <c r="A2539" t="inlineStr">
        <is>
          <t>1万円刻み 一般8万円</t>
        </is>
      </c>
      <c r="B2539" s="18">
        <f>'4_1万円刻み'!$A$820</f>
        <v/>
      </c>
      <c r="C2539" s="19" t="n">
        <v>2026</v>
      </c>
      <c r="D2539" t="inlineStr">
        <is>
          <t>いいえ</t>
        </is>
      </c>
      <c r="E2539" s="18" t="n">
        <v>80000</v>
      </c>
      <c r="F2539" s="18" t="n">
        <v>0</v>
      </c>
      <c r="G2539" s="18" t="n">
        <v>0</v>
      </c>
      <c r="H2539" s="18" t="n">
        <v>0</v>
      </c>
      <c r="I2539" s="18" t="n">
        <v>0</v>
      </c>
      <c r="J2539" s="18">
        <f>ROUND(MIN(B2539/12,650000)*12*0.0915+MIN(B2539/12,1390000)*12*(0.0504+0)+B2539*0.005,0)</f>
        <v/>
      </c>
      <c r="K2539" s="18" t="n">
        <v>0</v>
      </c>
      <c r="L2539" s="18" t="n">
        <v>0</v>
      </c>
      <c r="M2539" s="18">
        <f>ROUND(IF(C2539&gt;=2026,IF(B2539&lt;741000,0,IF(B2539&lt;2191000,B2539-740000,IF(B2539&lt;2193000,1451000,IF(B2539&lt;2196000,1453000,IF(B2539&lt;2200000,1456000,IF(B2539&lt;3600000,ROUNDDOWN(B2539/4,-3)*2.8-80000,IF(B2539&lt;6600000,ROUNDDOWN(B2539/4,-3)*3.2-440000,IF(B2539&lt;8500000,ROUNDDOWN(B2539*0.9,0)-1100000,B2539-1950000)))))))),IF(B2539&lt;651000,0,IF(B2539&lt;1900000,B2539-650000,IF(B2539&lt;3600000,ROUNDDOWN(B2539/4,-3)*2.8-80000,IF(B2539&lt;6600000,ROUNDDOWN(B2539/4,-3)*3.2-440000,IF(B2539&lt;8500000,ROUNDDOWN(B2539*0.9,0)-1100000,B2539-1950000)))))),0)</f>
        <v/>
      </c>
      <c r="N2539" s="18">
        <f>IF(M2539&gt;23500000,NA(),IF(C2539&gt;=2026,IF(M2539&lt;=4890000,1040000,IF(M2539&lt;=6550000,670000,620000)),IF(M2539&lt;=1320000,950000,IF(M2539&lt;=3360000,880000,IF(M2539&lt;=4890000,680000,IF(M2539&lt;=6550000,630000,580000))))))</f>
        <v/>
      </c>
      <c r="O2539" s="18">
        <f>IF(F2539&lt;=0,IF(AND(D2539="はい",C2539&gt;=2026,C2539&lt;=2027),IF(E2539&lt;=0,0,IF(E2539&lt;=30000,E2539,IF(E2539&lt;=60000,ROUNDUP(E2539/2,0)+15000,IF(E2539&lt;=120000,ROUNDUP(E2539/4,0)+30000,60000)))),IF(E2539&lt;=0,0,IF(E2539&lt;=20000,E2539,IF(E2539&lt;=40000,ROUNDUP(E2539/2,0)+10000,IF(E2539&lt;=80000,ROUNDUP(E2539/4,0)+20000,40000))))),IF(E2539&lt;=0,IF(F2539&lt;=0,0,IF(F2539&lt;=25000,F2539,IF(F2539&lt;=50000,ROUNDUP(F2539/2,0)+12500,IF(F2539&lt;=100000,ROUNDUP(F2539/4,0)+25000,50000)))),MAX(IF(F2539&lt;=0,0,IF(F2539&lt;=25000,F2539,IF(F2539&lt;=50000,ROUNDUP(F2539/2,0)+12500,IF(F2539&lt;=100000,ROUNDUP(F2539/4,0)+25000,50000)))),MIN(IF(AND(D2539="はい",C2539&gt;=2026,C2539&lt;=2027),IF(E2539&lt;=0,0,IF(E2539&lt;=30000,E2539,IF(E2539&lt;=60000,ROUNDUP(E2539/2,0)+15000,IF(E2539&lt;=120000,ROUNDUP(E2539/4,0)+30000,60000)))),IF(E2539&lt;=0,0,IF(E2539&lt;=20000,E2539,IF(E2539&lt;=40000,ROUNDUP(E2539/2,0)+10000,IF(E2539&lt;=80000,ROUNDUP(E2539/4,0)+20000,40000)))))+IF(F2539&lt;=0,0,IF(F2539&lt;=25000,F2539,IF(F2539&lt;=50000,ROUNDUP(F2539/2,0)+12500,IF(F2539&lt;=100000,ROUNDUP(F2539/4,0)+25000,50000)))),IF(AND(D2539="はい",C2539&gt;=2026,C2539&lt;=2027),60000,40000)))))</f>
        <v/>
      </c>
      <c r="P2539" s="18">
        <f>IF(G2539&lt;=0,0,IF(G2539&lt;=20000,G2539,IF(G2539&lt;=40000,ROUNDUP(G2539/2,0)+10000,IF(G2539&lt;=80000,ROUNDUP(G2539/4,0)+20000,40000))))</f>
        <v/>
      </c>
      <c r="Q2539" s="18">
        <f>IF(I2539&lt;=0,IF(H2539&lt;=0,0,IF(H2539&lt;=20000,H2539,IF(H2539&lt;=40000,ROUNDUP(H2539/2,0)+10000,IF(H2539&lt;=80000,ROUNDUP(H2539/4,0)+20000,40000)))),IF(H2539&lt;=0,IF(I2539&lt;=0,0,IF(I2539&lt;=25000,I2539,IF(I2539&lt;=50000,ROUNDUP(I2539/2,0)+12500,IF(I2539&lt;=100000,ROUNDUP(I2539/4,0)+25000,50000)))),MAX(IF(I2539&lt;=0,0,IF(I2539&lt;=25000,I2539,IF(I2539&lt;=50000,ROUNDUP(I2539/2,0)+12500,IF(I2539&lt;=100000,ROUNDUP(I2539/4,0)+25000,50000)))),MIN(IF(H2539&lt;=0,0,IF(H2539&lt;=20000,H2539,IF(H2539&lt;=40000,ROUNDUP(H2539/2,0)+10000,IF(H2539&lt;=80000,ROUNDUP(H2539/4,0)+20000,40000))))+IF(I2539&lt;=0,0,IF(I2539&lt;=25000,I2539,IF(I2539&lt;=50000,ROUNDUP(I2539/2,0)+12500,IF(I2539&lt;=100000,ROUNDUP(I2539/4,0)+25000,50000)))),40000))))</f>
        <v/>
      </c>
      <c r="R2539" s="18">
        <f>MIN(120000,O2539+P2539+Q2539)</f>
        <v/>
      </c>
      <c r="S2539" s="18">
        <f>IF(F2539&lt;=0,IF(E2539&lt;=0,0,IF(E2539&lt;=12000,E2539,IF(E2539&lt;=32000,ROUNDUP(E2539/2,0)+6000,IF(E2539&lt;=56000,ROUNDUP(E2539/4,0)+14000,28000)))),IF(E2539&lt;=0,IF(F2539&lt;=0,0,IF(F2539&lt;=15000,F2539,IF(F2539&lt;=40000,ROUNDUP(F2539/2,0)+7500,IF(F2539&lt;=70000,ROUNDUP(F2539/4,0)+17500,35000)))),MAX(IF(F2539&lt;=0,0,IF(F2539&lt;=15000,F2539,IF(F2539&lt;=40000,ROUNDUP(F2539/2,0)+7500,IF(F2539&lt;=70000,ROUNDUP(F2539/4,0)+17500,35000)))),MIN(IF(E2539&lt;=0,0,IF(E2539&lt;=12000,E2539,IF(E2539&lt;=32000,ROUNDUP(E2539/2,0)+6000,IF(E2539&lt;=56000,ROUNDUP(E2539/4,0)+14000,28000))))+IF(F2539&lt;=0,0,IF(F2539&lt;=15000,F2539,IF(F2539&lt;=40000,ROUNDUP(F2539/2,0)+7500,IF(F2539&lt;=70000,ROUNDUP(F2539/4,0)+17500,35000)))),28000))))</f>
        <v/>
      </c>
      <c r="T2539" s="18">
        <f>IF(G2539&lt;=0,0,IF(G2539&lt;=12000,G2539,IF(G2539&lt;=32000,ROUNDUP(G2539/2,0)+6000,IF(G2539&lt;=56000,ROUNDUP(G2539/4,0)+14000,28000))))</f>
        <v/>
      </c>
      <c r="U2539" s="18">
        <f>IF(I2539&lt;=0,IF(H2539&lt;=0,0,IF(H2539&lt;=12000,H2539,IF(H2539&lt;=32000,ROUNDUP(H2539/2,0)+6000,IF(H2539&lt;=56000,ROUNDUP(H2539/4,0)+14000,28000)))),IF(H2539&lt;=0,IF(I2539&lt;=0,0,IF(I2539&lt;=15000,I2539,IF(I2539&lt;=40000,ROUNDUP(I2539/2,0)+7500,IF(I2539&lt;=70000,ROUNDUP(I2539/4,0)+17500,35000)))),MAX(IF(I2539&lt;=0,0,IF(I2539&lt;=15000,I2539,IF(I2539&lt;=40000,ROUNDUP(I2539/2,0)+7500,IF(I2539&lt;=70000,ROUNDUP(I2539/4,0)+17500,35000)))),MIN(IF(H2539&lt;=0,0,IF(H2539&lt;=12000,H2539,IF(H2539&lt;=32000,ROUNDUP(H2539/2,0)+6000,IF(H2539&lt;=56000,ROUNDUP(H2539/4,0)+14000,28000))))+IF(I2539&lt;=0,0,IF(I2539&lt;=15000,I2539,IF(I2539&lt;=40000,ROUNDUP(I2539/2,0)+7500,IF(I2539&lt;=70000,ROUNDUP(I2539/4,0)+17500,35000)))),28000))))</f>
        <v/>
      </c>
      <c r="V2539" s="18">
        <f>MIN(70000,S2539+T2539+U2539)</f>
        <v/>
      </c>
      <c r="W2539" s="18">
        <f>MAX(0,ROUNDDOWN(M2539-J2539-N2539-K2539-0,-3))</f>
        <v/>
      </c>
      <c r="X2539" s="18">
        <f>MAX(0,ROUNDDOWN(M2539-J2539-N2539-K2539-R2539,-3))</f>
        <v/>
      </c>
      <c r="Y2539" s="18">
        <f>IF(W2539&lt;=0,0,ROUNDDOWN((W2539*LOOKUP(W2539,{0,1950001,3300001,6950001,9000001,18000001,40000001},{0.05,0.1,0.2,0.23,0.33,0.4,0.45})-LOOKUP(W2539,{0,1950001,3300001,6950001,9000001,18000001,40000001},{0,97500,427500,636000,1536000,2796000,4796000}))*1.021,-2))</f>
        <v/>
      </c>
      <c r="Z2539" s="18">
        <f>IF(X2539&lt;=0,0,ROUNDDOWN((X2539*LOOKUP(X2539,{0,1950001,3300001,6950001,9000001,18000001,40000001},{0.05,0.1,0.2,0.23,0.33,0.4,0.45})-LOOKUP(X2539,{0,1950001,3300001,6950001,9000001,18000001,40000001},{0,97500,427500,636000,1536000,2796000,4796000}))*1.021,-2))</f>
        <v/>
      </c>
      <c r="AA2539" s="18">
        <f>MAX(0,ROUNDDOWN(M2539-J2539-430000-L2539-0,-3))</f>
        <v/>
      </c>
      <c r="AB2539" s="18">
        <f>MAX(0,ROUNDDOWN(M2539-J2539-430000-L2539-V2539,-3))</f>
        <v/>
      </c>
      <c r="AC2539" s="18">
        <f>IF(M2539&lt;=450000,0,MAX(0,ROUNDDOWN(AA2539*0.06-MIN(50000,AA2539)*0.03,-2))+MAX(0,ROUNDDOWN(AA2539*0.04-MIN(50000,AA2539)*0.02,-2)))</f>
        <v/>
      </c>
      <c r="AD2539" s="18">
        <f>IF(M2539&lt;=450000,0,MAX(0,ROUNDDOWN(AB2539*0.06-MIN(50000,AB2539)*0.03,-2))+MAX(0,ROUNDDOWN(AB2539*0.04-MIN(50000,AB2539)*0.02,-2)))</f>
        <v/>
      </c>
      <c r="AE2539" s="18">
        <f>Y2539-Z2539</f>
        <v/>
      </c>
      <c r="AF2539" s="18">
        <f>AC2539-AD2539</f>
        <v/>
      </c>
      <c r="AG2539" s="18">
        <f>AE2539+AF2539</f>
        <v/>
      </c>
      <c r="AH2539" s="20">
        <f>IF(W2539&lt;=0,0,LOOKUP(W2539,{0,1950001,3300001,6950001,9000001,18000001,40000001},{0.05,0.1,0.2,0.23,0.33,0.4,0.45}))</f>
        <v/>
      </c>
    </row>
    <row r="2540">
      <c r="A2540" t="inlineStr">
        <is>
          <t>1万円刻み 特例あり一般12万円</t>
        </is>
      </c>
      <c r="B2540" s="18">
        <f>'4_1万円刻み'!$A$820</f>
        <v/>
      </c>
      <c r="C2540" s="19" t="n">
        <v>2026</v>
      </c>
      <c r="D2540" t="inlineStr">
        <is>
          <t>はい</t>
        </is>
      </c>
      <c r="E2540" s="18" t="n">
        <v>120000</v>
      </c>
      <c r="F2540" s="18" t="n">
        <v>0</v>
      </c>
      <c r="G2540" s="18" t="n">
        <v>0</v>
      </c>
      <c r="H2540" s="18" t="n">
        <v>0</v>
      </c>
      <c r="I2540" s="18" t="n">
        <v>0</v>
      </c>
      <c r="J2540" s="18">
        <f>ROUND(MIN(B2540/12,650000)*12*0.0915+MIN(B2540/12,1390000)*12*(0.0504+0)+B2540*0.005,0)</f>
        <v/>
      </c>
      <c r="K2540" s="18" t="n">
        <v>0</v>
      </c>
      <c r="L2540" s="18" t="n">
        <v>0</v>
      </c>
      <c r="M2540" s="18">
        <f>ROUND(IF(C2540&gt;=2026,IF(B2540&lt;741000,0,IF(B2540&lt;2191000,B2540-740000,IF(B2540&lt;2193000,1451000,IF(B2540&lt;2196000,1453000,IF(B2540&lt;2200000,1456000,IF(B2540&lt;3600000,ROUNDDOWN(B2540/4,-3)*2.8-80000,IF(B2540&lt;6600000,ROUNDDOWN(B2540/4,-3)*3.2-440000,IF(B2540&lt;8500000,ROUNDDOWN(B2540*0.9,0)-1100000,B2540-1950000)))))))),IF(B2540&lt;651000,0,IF(B2540&lt;1900000,B2540-650000,IF(B2540&lt;3600000,ROUNDDOWN(B2540/4,-3)*2.8-80000,IF(B2540&lt;6600000,ROUNDDOWN(B2540/4,-3)*3.2-440000,IF(B2540&lt;8500000,ROUNDDOWN(B2540*0.9,0)-1100000,B2540-1950000)))))),0)</f>
        <v/>
      </c>
      <c r="N2540" s="18">
        <f>IF(M2540&gt;23500000,NA(),IF(C2540&gt;=2026,IF(M2540&lt;=4890000,1040000,IF(M2540&lt;=6550000,670000,620000)),IF(M2540&lt;=1320000,950000,IF(M2540&lt;=3360000,880000,IF(M2540&lt;=4890000,680000,IF(M2540&lt;=6550000,630000,580000))))))</f>
        <v/>
      </c>
      <c r="O2540" s="18">
        <f>IF(F2540&lt;=0,IF(AND(D2540="はい",C2540&gt;=2026,C2540&lt;=2027),IF(E2540&lt;=0,0,IF(E2540&lt;=30000,E2540,IF(E2540&lt;=60000,ROUNDUP(E2540/2,0)+15000,IF(E2540&lt;=120000,ROUNDUP(E2540/4,0)+30000,60000)))),IF(E2540&lt;=0,0,IF(E2540&lt;=20000,E2540,IF(E2540&lt;=40000,ROUNDUP(E2540/2,0)+10000,IF(E2540&lt;=80000,ROUNDUP(E2540/4,0)+20000,40000))))),IF(E2540&lt;=0,IF(F2540&lt;=0,0,IF(F2540&lt;=25000,F2540,IF(F2540&lt;=50000,ROUNDUP(F2540/2,0)+12500,IF(F2540&lt;=100000,ROUNDUP(F2540/4,0)+25000,50000)))),MAX(IF(F2540&lt;=0,0,IF(F2540&lt;=25000,F2540,IF(F2540&lt;=50000,ROUNDUP(F2540/2,0)+12500,IF(F2540&lt;=100000,ROUNDUP(F2540/4,0)+25000,50000)))),MIN(IF(AND(D2540="はい",C2540&gt;=2026,C2540&lt;=2027),IF(E2540&lt;=0,0,IF(E2540&lt;=30000,E2540,IF(E2540&lt;=60000,ROUNDUP(E2540/2,0)+15000,IF(E2540&lt;=120000,ROUNDUP(E2540/4,0)+30000,60000)))),IF(E2540&lt;=0,0,IF(E2540&lt;=20000,E2540,IF(E2540&lt;=40000,ROUNDUP(E2540/2,0)+10000,IF(E2540&lt;=80000,ROUNDUP(E2540/4,0)+20000,40000)))))+IF(F2540&lt;=0,0,IF(F2540&lt;=25000,F2540,IF(F2540&lt;=50000,ROUNDUP(F2540/2,0)+12500,IF(F2540&lt;=100000,ROUNDUP(F2540/4,0)+25000,50000)))),IF(AND(D2540="はい",C2540&gt;=2026,C2540&lt;=2027),60000,40000)))))</f>
        <v/>
      </c>
      <c r="P2540" s="18">
        <f>IF(G2540&lt;=0,0,IF(G2540&lt;=20000,G2540,IF(G2540&lt;=40000,ROUNDUP(G2540/2,0)+10000,IF(G2540&lt;=80000,ROUNDUP(G2540/4,0)+20000,40000))))</f>
        <v/>
      </c>
      <c r="Q2540" s="18">
        <f>IF(I2540&lt;=0,IF(H2540&lt;=0,0,IF(H2540&lt;=20000,H2540,IF(H2540&lt;=40000,ROUNDUP(H2540/2,0)+10000,IF(H2540&lt;=80000,ROUNDUP(H2540/4,0)+20000,40000)))),IF(H2540&lt;=0,IF(I2540&lt;=0,0,IF(I2540&lt;=25000,I2540,IF(I2540&lt;=50000,ROUNDUP(I2540/2,0)+12500,IF(I2540&lt;=100000,ROUNDUP(I2540/4,0)+25000,50000)))),MAX(IF(I2540&lt;=0,0,IF(I2540&lt;=25000,I2540,IF(I2540&lt;=50000,ROUNDUP(I2540/2,0)+12500,IF(I2540&lt;=100000,ROUNDUP(I2540/4,0)+25000,50000)))),MIN(IF(H2540&lt;=0,0,IF(H2540&lt;=20000,H2540,IF(H2540&lt;=40000,ROUNDUP(H2540/2,0)+10000,IF(H2540&lt;=80000,ROUNDUP(H2540/4,0)+20000,40000))))+IF(I2540&lt;=0,0,IF(I2540&lt;=25000,I2540,IF(I2540&lt;=50000,ROUNDUP(I2540/2,0)+12500,IF(I2540&lt;=100000,ROUNDUP(I2540/4,0)+25000,50000)))),40000))))</f>
        <v/>
      </c>
      <c r="R2540" s="18">
        <f>MIN(120000,O2540+P2540+Q2540)</f>
        <v/>
      </c>
      <c r="S2540" s="18">
        <f>IF(F2540&lt;=0,IF(E2540&lt;=0,0,IF(E2540&lt;=12000,E2540,IF(E2540&lt;=32000,ROUNDUP(E2540/2,0)+6000,IF(E2540&lt;=56000,ROUNDUP(E2540/4,0)+14000,28000)))),IF(E2540&lt;=0,IF(F2540&lt;=0,0,IF(F2540&lt;=15000,F2540,IF(F2540&lt;=40000,ROUNDUP(F2540/2,0)+7500,IF(F2540&lt;=70000,ROUNDUP(F2540/4,0)+17500,35000)))),MAX(IF(F2540&lt;=0,0,IF(F2540&lt;=15000,F2540,IF(F2540&lt;=40000,ROUNDUP(F2540/2,0)+7500,IF(F2540&lt;=70000,ROUNDUP(F2540/4,0)+17500,35000)))),MIN(IF(E2540&lt;=0,0,IF(E2540&lt;=12000,E2540,IF(E2540&lt;=32000,ROUNDUP(E2540/2,0)+6000,IF(E2540&lt;=56000,ROUNDUP(E2540/4,0)+14000,28000))))+IF(F2540&lt;=0,0,IF(F2540&lt;=15000,F2540,IF(F2540&lt;=40000,ROUNDUP(F2540/2,0)+7500,IF(F2540&lt;=70000,ROUNDUP(F2540/4,0)+17500,35000)))),28000))))</f>
        <v/>
      </c>
      <c r="T2540" s="18">
        <f>IF(G2540&lt;=0,0,IF(G2540&lt;=12000,G2540,IF(G2540&lt;=32000,ROUNDUP(G2540/2,0)+6000,IF(G2540&lt;=56000,ROUNDUP(G2540/4,0)+14000,28000))))</f>
        <v/>
      </c>
      <c r="U2540" s="18">
        <f>IF(I2540&lt;=0,IF(H2540&lt;=0,0,IF(H2540&lt;=12000,H2540,IF(H2540&lt;=32000,ROUNDUP(H2540/2,0)+6000,IF(H2540&lt;=56000,ROUNDUP(H2540/4,0)+14000,28000)))),IF(H2540&lt;=0,IF(I2540&lt;=0,0,IF(I2540&lt;=15000,I2540,IF(I2540&lt;=40000,ROUNDUP(I2540/2,0)+7500,IF(I2540&lt;=70000,ROUNDUP(I2540/4,0)+17500,35000)))),MAX(IF(I2540&lt;=0,0,IF(I2540&lt;=15000,I2540,IF(I2540&lt;=40000,ROUNDUP(I2540/2,0)+7500,IF(I2540&lt;=70000,ROUNDUP(I2540/4,0)+17500,35000)))),MIN(IF(H2540&lt;=0,0,IF(H2540&lt;=12000,H2540,IF(H2540&lt;=32000,ROUNDUP(H2540/2,0)+6000,IF(H2540&lt;=56000,ROUNDUP(H2540/4,0)+14000,28000))))+IF(I2540&lt;=0,0,IF(I2540&lt;=15000,I2540,IF(I2540&lt;=40000,ROUNDUP(I2540/2,0)+7500,IF(I2540&lt;=70000,ROUNDUP(I2540/4,0)+17500,35000)))),28000))))</f>
        <v/>
      </c>
      <c r="V2540" s="18">
        <f>MIN(70000,S2540+T2540+U2540)</f>
        <v/>
      </c>
      <c r="W2540" s="18">
        <f>MAX(0,ROUNDDOWN(M2540-J2540-N2540-K2540-0,-3))</f>
        <v/>
      </c>
      <c r="X2540" s="18">
        <f>MAX(0,ROUNDDOWN(M2540-J2540-N2540-K2540-R2540,-3))</f>
        <v/>
      </c>
      <c r="Y2540" s="18">
        <f>IF(W2540&lt;=0,0,ROUNDDOWN((W2540*LOOKUP(W2540,{0,1950001,3300001,6950001,9000001,18000001,40000001},{0.05,0.1,0.2,0.23,0.33,0.4,0.45})-LOOKUP(W2540,{0,1950001,3300001,6950001,9000001,18000001,40000001},{0,97500,427500,636000,1536000,2796000,4796000}))*1.021,-2))</f>
        <v/>
      </c>
      <c r="Z2540" s="18">
        <f>IF(X2540&lt;=0,0,ROUNDDOWN((X2540*LOOKUP(X2540,{0,1950001,3300001,6950001,9000001,18000001,40000001},{0.05,0.1,0.2,0.23,0.33,0.4,0.45})-LOOKUP(X2540,{0,1950001,3300001,6950001,9000001,18000001,40000001},{0,97500,427500,636000,1536000,2796000,4796000}))*1.021,-2))</f>
        <v/>
      </c>
      <c r="AA2540" s="18">
        <f>MAX(0,ROUNDDOWN(M2540-J2540-430000-L2540-0,-3))</f>
        <v/>
      </c>
      <c r="AB2540" s="18">
        <f>MAX(0,ROUNDDOWN(M2540-J2540-430000-L2540-V2540,-3))</f>
        <v/>
      </c>
      <c r="AC2540" s="18">
        <f>IF(M2540&lt;=450000,0,MAX(0,ROUNDDOWN(AA2540*0.06-MIN(50000,AA2540)*0.03,-2))+MAX(0,ROUNDDOWN(AA2540*0.04-MIN(50000,AA2540)*0.02,-2)))</f>
        <v/>
      </c>
      <c r="AD2540" s="18">
        <f>IF(M2540&lt;=450000,0,MAX(0,ROUNDDOWN(AB2540*0.06-MIN(50000,AB2540)*0.03,-2))+MAX(0,ROUNDDOWN(AB2540*0.04-MIN(50000,AB2540)*0.02,-2)))</f>
        <v/>
      </c>
      <c r="AE2540" s="18">
        <f>Y2540-Z2540</f>
        <v/>
      </c>
      <c r="AF2540" s="18">
        <f>AC2540-AD2540</f>
        <v/>
      </c>
      <c r="AG2540" s="18">
        <f>AE2540+AF2540</f>
        <v/>
      </c>
      <c r="AH2540" s="20">
        <f>IF(W2540&lt;=0,0,LOOKUP(W2540,{0,1950001,3300001,6950001,9000001,18000001,40000001},{0.05,0.1,0.2,0.23,0.33,0.4,0.45}))</f>
        <v/>
      </c>
    </row>
    <row r="2541">
      <c r="A2541" t="inlineStr">
        <is>
          <t>1万円刻み 3区分8万円ずつ</t>
        </is>
      </c>
      <c r="B2541" s="18">
        <f>'4_1万円刻み'!$A$821</f>
        <v/>
      </c>
      <c r="C2541" s="19" t="n">
        <v>2026</v>
      </c>
      <c r="D2541" t="inlineStr">
        <is>
          <t>いいえ</t>
        </is>
      </c>
      <c r="E2541" s="18" t="n">
        <v>80000</v>
      </c>
      <c r="F2541" s="18" t="n">
        <v>0</v>
      </c>
      <c r="G2541" s="18" t="n">
        <v>80000</v>
      </c>
      <c r="H2541" s="18" t="n">
        <v>80000</v>
      </c>
      <c r="I2541" s="18" t="n">
        <v>0</v>
      </c>
      <c r="J2541" s="18">
        <f>ROUND(MIN(B2541/12,650000)*12*0.0915+MIN(B2541/12,1390000)*12*(0.0504+0)+B2541*0.005,0)</f>
        <v/>
      </c>
      <c r="K2541" s="18" t="n">
        <v>0</v>
      </c>
      <c r="L2541" s="18" t="n">
        <v>0</v>
      </c>
      <c r="M2541" s="18">
        <f>ROUND(IF(C2541&gt;=2026,IF(B2541&lt;741000,0,IF(B2541&lt;2191000,B2541-740000,IF(B2541&lt;2193000,1451000,IF(B2541&lt;2196000,1453000,IF(B2541&lt;2200000,1456000,IF(B2541&lt;3600000,ROUNDDOWN(B2541/4,-3)*2.8-80000,IF(B2541&lt;6600000,ROUNDDOWN(B2541/4,-3)*3.2-440000,IF(B2541&lt;8500000,ROUNDDOWN(B2541*0.9,0)-1100000,B2541-1950000)))))))),IF(B2541&lt;651000,0,IF(B2541&lt;1900000,B2541-650000,IF(B2541&lt;3600000,ROUNDDOWN(B2541/4,-3)*2.8-80000,IF(B2541&lt;6600000,ROUNDDOWN(B2541/4,-3)*3.2-440000,IF(B2541&lt;8500000,ROUNDDOWN(B2541*0.9,0)-1100000,B2541-1950000)))))),0)</f>
        <v/>
      </c>
      <c r="N2541" s="18">
        <f>IF(M2541&gt;23500000,NA(),IF(C2541&gt;=2026,IF(M2541&lt;=4890000,1040000,IF(M2541&lt;=6550000,670000,620000)),IF(M2541&lt;=1320000,950000,IF(M2541&lt;=3360000,880000,IF(M2541&lt;=4890000,680000,IF(M2541&lt;=6550000,630000,580000))))))</f>
        <v/>
      </c>
      <c r="O2541" s="18">
        <f>IF(F2541&lt;=0,IF(AND(D2541="はい",C2541&gt;=2026,C2541&lt;=2027),IF(E2541&lt;=0,0,IF(E2541&lt;=30000,E2541,IF(E2541&lt;=60000,ROUNDUP(E2541/2,0)+15000,IF(E2541&lt;=120000,ROUNDUP(E2541/4,0)+30000,60000)))),IF(E2541&lt;=0,0,IF(E2541&lt;=20000,E2541,IF(E2541&lt;=40000,ROUNDUP(E2541/2,0)+10000,IF(E2541&lt;=80000,ROUNDUP(E2541/4,0)+20000,40000))))),IF(E2541&lt;=0,IF(F2541&lt;=0,0,IF(F2541&lt;=25000,F2541,IF(F2541&lt;=50000,ROUNDUP(F2541/2,0)+12500,IF(F2541&lt;=100000,ROUNDUP(F2541/4,0)+25000,50000)))),MAX(IF(F2541&lt;=0,0,IF(F2541&lt;=25000,F2541,IF(F2541&lt;=50000,ROUNDUP(F2541/2,0)+12500,IF(F2541&lt;=100000,ROUNDUP(F2541/4,0)+25000,50000)))),MIN(IF(AND(D2541="はい",C2541&gt;=2026,C2541&lt;=2027),IF(E2541&lt;=0,0,IF(E2541&lt;=30000,E2541,IF(E2541&lt;=60000,ROUNDUP(E2541/2,0)+15000,IF(E2541&lt;=120000,ROUNDUP(E2541/4,0)+30000,60000)))),IF(E2541&lt;=0,0,IF(E2541&lt;=20000,E2541,IF(E2541&lt;=40000,ROUNDUP(E2541/2,0)+10000,IF(E2541&lt;=80000,ROUNDUP(E2541/4,0)+20000,40000)))))+IF(F2541&lt;=0,0,IF(F2541&lt;=25000,F2541,IF(F2541&lt;=50000,ROUNDUP(F2541/2,0)+12500,IF(F2541&lt;=100000,ROUNDUP(F2541/4,0)+25000,50000)))),IF(AND(D2541="はい",C2541&gt;=2026,C2541&lt;=2027),60000,40000)))))</f>
        <v/>
      </c>
      <c r="P2541" s="18">
        <f>IF(G2541&lt;=0,0,IF(G2541&lt;=20000,G2541,IF(G2541&lt;=40000,ROUNDUP(G2541/2,0)+10000,IF(G2541&lt;=80000,ROUNDUP(G2541/4,0)+20000,40000))))</f>
        <v/>
      </c>
      <c r="Q2541" s="18">
        <f>IF(I2541&lt;=0,IF(H2541&lt;=0,0,IF(H2541&lt;=20000,H2541,IF(H2541&lt;=40000,ROUNDUP(H2541/2,0)+10000,IF(H2541&lt;=80000,ROUNDUP(H2541/4,0)+20000,40000)))),IF(H2541&lt;=0,IF(I2541&lt;=0,0,IF(I2541&lt;=25000,I2541,IF(I2541&lt;=50000,ROUNDUP(I2541/2,0)+12500,IF(I2541&lt;=100000,ROUNDUP(I2541/4,0)+25000,50000)))),MAX(IF(I2541&lt;=0,0,IF(I2541&lt;=25000,I2541,IF(I2541&lt;=50000,ROUNDUP(I2541/2,0)+12500,IF(I2541&lt;=100000,ROUNDUP(I2541/4,0)+25000,50000)))),MIN(IF(H2541&lt;=0,0,IF(H2541&lt;=20000,H2541,IF(H2541&lt;=40000,ROUNDUP(H2541/2,0)+10000,IF(H2541&lt;=80000,ROUNDUP(H2541/4,0)+20000,40000))))+IF(I2541&lt;=0,0,IF(I2541&lt;=25000,I2541,IF(I2541&lt;=50000,ROUNDUP(I2541/2,0)+12500,IF(I2541&lt;=100000,ROUNDUP(I2541/4,0)+25000,50000)))),40000))))</f>
        <v/>
      </c>
      <c r="R2541" s="18">
        <f>MIN(120000,O2541+P2541+Q2541)</f>
        <v/>
      </c>
      <c r="S2541" s="18">
        <f>IF(F2541&lt;=0,IF(E2541&lt;=0,0,IF(E2541&lt;=12000,E2541,IF(E2541&lt;=32000,ROUNDUP(E2541/2,0)+6000,IF(E2541&lt;=56000,ROUNDUP(E2541/4,0)+14000,28000)))),IF(E2541&lt;=0,IF(F2541&lt;=0,0,IF(F2541&lt;=15000,F2541,IF(F2541&lt;=40000,ROUNDUP(F2541/2,0)+7500,IF(F2541&lt;=70000,ROUNDUP(F2541/4,0)+17500,35000)))),MAX(IF(F2541&lt;=0,0,IF(F2541&lt;=15000,F2541,IF(F2541&lt;=40000,ROUNDUP(F2541/2,0)+7500,IF(F2541&lt;=70000,ROUNDUP(F2541/4,0)+17500,35000)))),MIN(IF(E2541&lt;=0,0,IF(E2541&lt;=12000,E2541,IF(E2541&lt;=32000,ROUNDUP(E2541/2,0)+6000,IF(E2541&lt;=56000,ROUNDUP(E2541/4,0)+14000,28000))))+IF(F2541&lt;=0,0,IF(F2541&lt;=15000,F2541,IF(F2541&lt;=40000,ROUNDUP(F2541/2,0)+7500,IF(F2541&lt;=70000,ROUNDUP(F2541/4,0)+17500,35000)))),28000))))</f>
        <v/>
      </c>
      <c r="T2541" s="18">
        <f>IF(G2541&lt;=0,0,IF(G2541&lt;=12000,G2541,IF(G2541&lt;=32000,ROUNDUP(G2541/2,0)+6000,IF(G2541&lt;=56000,ROUNDUP(G2541/4,0)+14000,28000))))</f>
        <v/>
      </c>
      <c r="U2541" s="18">
        <f>IF(I2541&lt;=0,IF(H2541&lt;=0,0,IF(H2541&lt;=12000,H2541,IF(H2541&lt;=32000,ROUNDUP(H2541/2,0)+6000,IF(H2541&lt;=56000,ROUNDUP(H2541/4,0)+14000,28000)))),IF(H2541&lt;=0,IF(I2541&lt;=0,0,IF(I2541&lt;=15000,I2541,IF(I2541&lt;=40000,ROUNDUP(I2541/2,0)+7500,IF(I2541&lt;=70000,ROUNDUP(I2541/4,0)+17500,35000)))),MAX(IF(I2541&lt;=0,0,IF(I2541&lt;=15000,I2541,IF(I2541&lt;=40000,ROUNDUP(I2541/2,0)+7500,IF(I2541&lt;=70000,ROUNDUP(I2541/4,0)+17500,35000)))),MIN(IF(H2541&lt;=0,0,IF(H2541&lt;=12000,H2541,IF(H2541&lt;=32000,ROUNDUP(H2541/2,0)+6000,IF(H2541&lt;=56000,ROUNDUP(H2541/4,0)+14000,28000))))+IF(I2541&lt;=0,0,IF(I2541&lt;=15000,I2541,IF(I2541&lt;=40000,ROUNDUP(I2541/2,0)+7500,IF(I2541&lt;=70000,ROUNDUP(I2541/4,0)+17500,35000)))),28000))))</f>
        <v/>
      </c>
      <c r="V2541" s="18">
        <f>MIN(70000,S2541+T2541+U2541)</f>
        <v/>
      </c>
      <c r="W2541" s="18">
        <f>MAX(0,ROUNDDOWN(M2541-J2541-N2541-K2541-0,-3))</f>
        <v/>
      </c>
      <c r="X2541" s="18">
        <f>MAX(0,ROUNDDOWN(M2541-J2541-N2541-K2541-R2541,-3))</f>
        <v/>
      </c>
      <c r="Y2541" s="18">
        <f>IF(W2541&lt;=0,0,ROUNDDOWN((W2541*LOOKUP(W2541,{0,1950001,3300001,6950001,9000001,18000001,40000001},{0.05,0.1,0.2,0.23,0.33,0.4,0.45})-LOOKUP(W2541,{0,1950001,3300001,6950001,9000001,18000001,40000001},{0,97500,427500,636000,1536000,2796000,4796000}))*1.021,-2))</f>
        <v/>
      </c>
      <c r="Z2541" s="18">
        <f>IF(X2541&lt;=0,0,ROUNDDOWN((X2541*LOOKUP(X2541,{0,1950001,3300001,6950001,9000001,18000001,40000001},{0.05,0.1,0.2,0.23,0.33,0.4,0.45})-LOOKUP(X2541,{0,1950001,3300001,6950001,9000001,18000001,40000001},{0,97500,427500,636000,1536000,2796000,4796000}))*1.021,-2))</f>
        <v/>
      </c>
      <c r="AA2541" s="18">
        <f>MAX(0,ROUNDDOWN(M2541-J2541-430000-L2541-0,-3))</f>
        <v/>
      </c>
      <c r="AB2541" s="18">
        <f>MAX(0,ROUNDDOWN(M2541-J2541-430000-L2541-V2541,-3))</f>
        <v/>
      </c>
      <c r="AC2541" s="18">
        <f>IF(M2541&lt;=450000,0,MAX(0,ROUNDDOWN(AA2541*0.06-MIN(50000,AA2541)*0.03,-2))+MAX(0,ROUNDDOWN(AA2541*0.04-MIN(50000,AA2541)*0.02,-2)))</f>
        <v/>
      </c>
      <c r="AD2541" s="18">
        <f>IF(M2541&lt;=450000,0,MAX(0,ROUNDDOWN(AB2541*0.06-MIN(50000,AB2541)*0.03,-2))+MAX(0,ROUNDDOWN(AB2541*0.04-MIN(50000,AB2541)*0.02,-2)))</f>
        <v/>
      </c>
      <c r="AE2541" s="18">
        <f>Y2541-Z2541</f>
        <v/>
      </c>
      <c r="AF2541" s="18">
        <f>AC2541-AD2541</f>
        <v/>
      </c>
      <c r="AG2541" s="18">
        <f>AE2541+AF2541</f>
        <v/>
      </c>
      <c r="AH2541" s="20">
        <f>IF(W2541&lt;=0,0,LOOKUP(W2541,{0,1950001,3300001,6950001,9000001,18000001,40000001},{0.05,0.1,0.2,0.23,0.33,0.4,0.45}))</f>
        <v/>
      </c>
    </row>
    <row r="2542">
      <c r="A2542" t="inlineStr">
        <is>
          <t>1万円刻み 一般8万円</t>
        </is>
      </c>
      <c r="B2542" s="18">
        <f>'4_1万円刻み'!$A$821</f>
        <v/>
      </c>
      <c r="C2542" s="19" t="n">
        <v>2026</v>
      </c>
      <c r="D2542" t="inlineStr">
        <is>
          <t>いいえ</t>
        </is>
      </c>
      <c r="E2542" s="18" t="n">
        <v>80000</v>
      </c>
      <c r="F2542" s="18" t="n">
        <v>0</v>
      </c>
      <c r="G2542" s="18" t="n">
        <v>0</v>
      </c>
      <c r="H2542" s="18" t="n">
        <v>0</v>
      </c>
      <c r="I2542" s="18" t="n">
        <v>0</v>
      </c>
      <c r="J2542" s="18">
        <f>ROUND(MIN(B2542/12,650000)*12*0.0915+MIN(B2542/12,1390000)*12*(0.0504+0)+B2542*0.005,0)</f>
        <v/>
      </c>
      <c r="K2542" s="18" t="n">
        <v>0</v>
      </c>
      <c r="L2542" s="18" t="n">
        <v>0</v>
      </c>
      <c r="M2542" s="18">
        <f>ROUND(IF(C2542&gt;=2026,IF(B2542&lt;741000,0,IF(B2542&lt;2191000,B2542-740000,IF(B2542&lt;2193000,1451000,IF(B2542&lt;2196000,1453000,IF(B2542&lt;2200000,1456000,IF(B2542&lt;3600000,ROUNDDOWN(B2542/4,-3)*2.8-80000,IF(B2542&lt;6600000,ROUNDDOWN(B2542/4,-3)*3.2-440000,IF(B2542&lt;8500000,ROUNDDOWN(B2542*0.9,0)-1100000,B2542-1950000)))))))),IF(B2542&lt;651000,0,IF(B2542&lt;1900000,B2542-650000,IF(B2542&lt;3600000,ROUNDDOWN(B2542/4,-3)*2.8-80000,IF(B2542&lt;6600000,ROUNDDOWN(B2542/4,-3)*3.2-440000,IF(B2542&lt;8500000,ROUNDDOWN(B2542*0.9,0)-1100000,B2542-1950000)))))),0)</f>
        <v/>
      </c>
      <c r="N2542" s="18">
        <f>IF(M2542&gt;23500000,NA(),IF(C2542&gt;=2026,IF(M2542&lt;=4890000,1040000,IF(M2542&lt;=6550000,670000,620000)),IF(M2542&lt;=1320000,950000,IF(M2542&lt;=3360000,880000,IF(M2542&lt;=4890000,680000,IF(M2542&lt;=6550000,630000,580000))))))</f>
        <v/>
      </c>
      <c r="O2542" s="18">
        <f>IF(F2542&lt;=0,IF(AND(D2542="はい",C2542&gt;=2026,C2542&lt;=2027),IF(E2542&lt;=0,0,IF(E2542&lt;=30000,E2542,IF(E2542&lt;=60000,ROUNDUP(E2542/2,0)+15000,IF(E2542&lt;=120000,ROUNDUP(E2542/4,0)+30000,60000)))),IF(E2542&lt;=0,0,IF(E2542&lt;=20000,E2542,IF(E2542&lt;=40000,ROUNDUP(E2542/2,0)+10000,IF(E2542&lt;=80000,ROUNDUP(E2542/4,0)+20000,40000))))),IF(E2542&lt;=0,IF(F2542&lt;=0,0,IF(F2542&lt;=25000,F2542,IF(F2542&lt;=50000,ROUNDUP(F2542/2,0)+12500,IF(F2542&lt;=100000,ROUNDUP(F2542/4,0)+25000,50000)))),MAX(IF(F2542&lt;=0,0,IF(F2542&lt;=25000,F2542,IF(F2542&lt;=50000,ROUNDUP(F2542/2,0)+12500,IF(F2542&lt;=100000,ROUNDUP(F2542/4,0)+25000,50000)))),MIN(IF(AND(D2542="はい",C2542&gt;=2026,C2542&lt;=2027),IF(E2542&lt;=0,0,IF(E2542&lt;=30000,E2542,IF(E2542&lt;=60000,ROUNDUP(E2542/2,0)+15000,IF(E2542&lt;=120000,ROUNDUP(E2542/4,0)+30000,60000)))),IF(E2542&lt;=0,0,IF(E2542&lt;=20000,E2542,IF(E2542&lt;=40000,ROUNDUP(E2542/2,0)+10000,IF(E2542&lt;=80000,ROUNDUP(E2542/4,0)+20000,40000)))))+IF(F2542&lt;=0,0,IF(F2542&lt;=25000,F2542,IF(F2542&lt;=50000,ROUNDUP(F2542/2,0)+12500,IF(F2542&lt;=100000,ROUNDUP(F2542/4,0)+25000,50000)))),IF(AND(D2542="はい",C2542&gt;=2026,C2542&lt;=2027),60000,40000)))))</f>
        <v/>
      </c>
      <c r="P2542" s="18">
        <f>IF(G2542&lt;=0,0,IF(G2542&lt;=20000,G2542,IF(G2542&lt;=40000,ROUNDUP(G2542/2,0)+10000,IF(G2542&lt;=80000,ROUNDUP(G2542/4,0)+20000,40000))))</f>
        <v/>
      </c>
      <c r="Q2542" s="18">
        <f>IF(I2542&lt;=0,IF(H2542&lt;=0,0,IF(H2542&lt;=20000,H2542,IF(H2542&lt;=40000,ROUNDUP(H2542/2,0)+10000,IF(H2542&lt;=80000,ROUNDUP(H2542/4,0)+20000,40000)))),IF(H2542&lt;=0,IF(I2542&lt;=0,0,IF(I2542&lt;=25000,I2542,IF(I2542&lt;=50000,ROUNDUP(I2542/2,0)+12500,IF(I2542&lt;=100000,ROUNDUP(I2542/4,0)+25000,50000)))),MAX(IF(I2542&lt;=0,0,IF(I2542&lt;=25000,I2542,IF(I2542&lt;=50000,ROUNDUP(I2542/2,0)+12500,IF(I2542&lt;=100000,ROUNDUP(I2542/4,0)+25000,50000)))),MIN(IF(H2542&lt;=0,0,IF(H2542&lt;=20000,H2542,IF(H2542&lt;=40000,ROUNDUP(H2542/2,0)+10000,IF(H2542&lt;=80000,ROUNDUP(H2542/4,0)+20000,40000))))+IF(I2542&lt;=0,0,IF(I2542&lt;=25000,I2542,IF(I2542&lt;=50000,ROUNDUP(I2542/2,0)+12500,IF(I2542&lt;=100000,ROUNDUP(I2542/4,0)+25000,50000)))),40000))))</f>
        <v/>
      </c>
      <c r="R2542" s="18">
        <f>MIN(120000,O2542+P2542+Q2542)</f>
        <v/>
      </c>
      <c r="S2542" s="18">
        <f>IF(F2542&lt;=0,IF(E2542&lt;=0,0,IF(E2542&lt;=12000,E2542,IF(E2542&lt;=32000,ROUNDUP(E2542/2,0)+6000,IF(E2542&lt;=56000,ROUNDUP(E2542/4,0)+14000,28000)))),IF(E2542&lt;=0,IF(F2542&lt;=0,0,IF(F2542&lt;=15000,F2542,IF(F2542&lt;=40000,ROUNDUP(F2542/2,0)+7500,IF(F2542&lt;=70000,ROUNDUP(F2542/4,0)+17500,35000)))),MAX(IF(F2542&lt;=0,0,IF(F2542&lt;=15000,F2542,IF(F2542&lt;=40000,ROUNDUP(F2542/2,0)+7500,IF(F2542&lt;=70000,ROUNDUP(F2542/4,0)+17500,35000)))),MIN(IF(E2542&lt;=0,0,IF(E2542&lt;=12000,E2542,IF(E2542&lt;=32000,ROUNDUP(E2542/2,0)+6000,IF(E2542&lt;=56000,ROUNDUP(E2542/4,0)+14000,28000))))+IF(F2542&lt;=0,0,IF(F2542&lt;=15000,F2542,IF(F2542&lt;=40000,ROUNDUP(F2542/2,0)+7500,IF(F2542&lt;=70000,ROUNDUP(F2542/4,0)+17500,35000)))),28000))))</f>
        <v/>
      </c>
      <c r="T2542" s="18">
        <f>IF(G2542&lt;=0,0,IF(G2542&lt;=12000,G2542,IF(G2542&lt;=32000,ROUNDUP(G2542/2,0)+6000,IF(G2542&lt;=56000,ROUNDUP(G2542/4,0)+14000,28000))))</f>
        <v/>
      </c>
      <c r="U2542" s="18">
        <f>IF(I2542&lt;=0,IF(H2542&lt;=0,0,IF(H2542&lt;=12000,H2542,IF(H2542&lt;=32000,ROUNDUP(H2542/2,0)+6000,IF(H2542&lt;=56000,ROUNDUP(H2542/4,0)+14000,28000)))),IF(H2542&lt;=0,IF(I2542&lt;=0,0,IF(I2542&lt;=15000,I2542,IF(I2542&lt;=40000,ROUNDUP(I2542/2,0)+7500,IF(I2542&lt;=70000,ROUNDUP(I2542/4,0)+17500,35000)))),MAX(IF(I2542&lt;=0,0,IF(I2542&lt;=15000,I2542,IF(I2542&lt;=40000,ROUNDUP(I2542/2,0)+7500,IF(I2542&lt;=70000,ROUNDUP(I2542/4,0)+17500,35000)))),MIN(IF(H2542&lt;=0,0,IF(H2542&lt;=12000,H2542,IF(H2542&lt;=32000,ROUNDUP(H2542/2,0)+6000,IF(H2542&lt;=56000,ROUNDUP(H2542/4,0)+14000,28000))))+IF(I2542&lt;=0,0,IF(I2542&lt;=15000,I2542,IF(I2542&lt;=40000,ROUNDUP(I2542/2,0)+7500,IF(I2542&lt;=70000,ROUNDUP(I2542/4,0)+17500,35000)))),28000))))</f>
        <v/>
      </c>
      <c r="V2542" s="18">
        <f>MIN(70000,S2542+T2542+U2542)</f>
        <v/>
      </c>
      <c r="W2542" s="18">
        <f>MAX(0,ROUNDDOWN(M2542-J2542-N2542-K2542-0,-3))</f>
        <v/>
      </c>
      <c r="X2542" s="18">
        <f>MAX(0,ROUNDDOWN(M2542-J2542-N2542-K2542-R2542,-3))</f>
        <v/>
      </c>
      <c r="Y2542" s="18">
        <f>IF(W2542&lt;=0,0,ROUNDDOWN((W2542*LOOKUP(W2542,{0,1950001,3300001,6950001,9000001,18000001,40000001},{0.05,0.1,0.2,0.23,0.33,0.4,0.45})-LOOKUP(W2542,{0,1950001,3300001,6950001,9000001,18000001,40000001},{0,97500,427500,636000,1536000,2796000,4796000}))*1.021,-2))</f>
        <v/>
      </c>
      <c r="Z2542" s="18">
        <f>IF(X2542&lt;=0,0,ROUNDDOWN((X2542*LOOKUP(X2542,{0,1950001,3300001,6950001,9000001,18000001,40000001},{0.05,0.1,0.2,0.23,0.33,0.4,0.45})-LOOKUP(X2542,{0,1950001,3300001,6950001,9000001,18000001,40000001},{0,97500,427500,636000,1536000,2796000,4796000}))*1.021,-2))</f>
        <v/>
      </c>
      <c r="AA2542" s="18">
        <f>MAX(0,ROUNDDOWN(M2542-J2542-430000-L2542-0,-3))</f>
        <v/>
      </c>
      <c r="AB2542" s="18">
        <f>MAX(0,ROUNDDOWN(M2542-J2542-430000-L2542-V2542,-3))</f>
        <v/>
      </c>
      <c r="AC2542" s="18">
        <f>IF(M2542&lt;=450000,0,MAX(0,ROUNDDOWN(AA2542*0.06-MIN(50000,AA2542)*0.03,-2))+MAX(0,ROUNDDOWN(AA2542*0.04-MIN(50000,AA2542)*0.02,-2)))</f>
        <v/>
      </c>
      <c r="AD2542" s="18">
        <f>IF(M2542&lt;=450000,0,MAX(0,ROUNDDOWN(AB2542*0.06-MIN(50000,AB2542)*0.03,-2))+MAX(0,ROUNDDOWN(AB2542*0.04-MIN(50000,AB2542)*0.02,-2)))</f>
        <v/>
      </c>
      <c r="AE2542" s="18">
        <f>Y2542-Z2542</f>
        <v/>
      </c>
      <c r="AF2542" s="18">
        <f>AC2542-AD2542</f>
        <v/>
      </c>
      <c r="AG2542" s="18">
        <f>AE2542+AF2542</f>
        <v/>
      </c>
      <c r="AH2542" s="20">
        <f>IF(W2542&lt;=0,0,LOOKUP(W2542,{0,1950001,3300001,6950001,9000001,18000001,40000001},{0.05,0.1,0.2,0.23,0.33,0.4,0.45}))</f>
        <v/>
      </c>
    </row>
    <row r="2543">
      <c r="A2543" t="inlineStr">
        <is>
          <t>1万円刻み 特例あり一般12万円</t>
        </is>
      </c>
      <c r="B2543" s="18">
        <f>'4_1万円刻み'!$A$821</f>
        <v/>
      </c>
      <c r="C2543" s="19" t="n">
        <v>2026</v>
      </c>
      <c r="D2543" t="inlineStr">
        <is>
          <t>はい</t>
        </is>
      </c>
      <c r="E2543" s="18" t="n">
        <v>120000</v>
      </c>
      <c r="F2543" s="18" t="n">
        <v>0</v>
      </c>
      <c r="G2543" s="18" t="n">
        <v>0</v>
      </c>
      <c r="H2543" s="18" t="n">
        <v>0</v>
      </c>
      <c r="I2543" s="18" t="n">
        <v>0</v>
      </c>
      <c r="J2543" s="18">
        <f>ROUND(MIN(B2543/12,650000)*12*0.0915+MIN(B2543/12,1390000)*12*(0.0504+0)+B2543*0.005,0)</f>
        <v/>
      </c>
      <c r="K2543" s="18" t="n">
        <v>0</v>
      </c>
      <c r="L2543" s="18" t="n">
        <v>0</v>
      </c>
      <c r="M2543" s="18">
        <f>ROUND(IF(C2543&gt;=2026,IF(B2543&lt;741000,0,IF(B2543&lt;2191000,B2543-740000,IF(B2543&lt;2193000,1451000,IF(B2543&lt;2196000,1453000,IF(B2543&lt;2200000,1456000,IF(B2543&lt;3600000,ROUNDDOWN(B2543/4,-3)*2.8-80000,IF(B2543&lt;6600000,ROUNDDOWN(B2543/4,-3)*3.2-440000,IF(B2543&lt;8500000,ROUNDDOWN(B2543*0.9,0)-1100000,B2543-1950000)))))))),IF(B2543&lt;651000,0,IF(B2543&lt;1900000,B2543-650000,IF(B2543&lt;3600000,ROUNDDOWN(B2543/4,-3)*2.8-80000,IF(B2543&lt;6600000,ROUNDDOWN(B2543/4,-3)*3.2-440000,IF(B2543&lt;8500000,ROUNDDOWN(B2543*0.9,0)-1100000,B2543-1950000)))))),0)</f>
        <v/>
      </c>
      <c r="N2543" s="18">
        <f>IF(M2543&gt;23500000,NA(),IF(C2543&gt;=2026,IF(M2543&lt;=4890000,1040000,IF(M2543&lt;=6550000,670000,620000)),IF(M2543&lt;=1320000,950000,IF(M2543&lt;=3360000,880000,IF(M2543&lt;=4890000,680000,IF(M2543&lt;=6550000,630000,580000))))))</f>
        <v/>
      </c>
      <c r="O2543" s="18">
        <f>IF(F2543&lt;=0,IF(AND(D2543="はい",C2543&gt;=2026,C2543&lt;=2027),IF(E2543&lt;=0,0,IF(E2543&lt;=30000,E2543,IF(E2543&lt;=60000,ROUNDUP(E2543/2,0)+15000,IF(E2543&lt;=120000,ROUNDUP(E2543/4,0)+30000,60000)))),IF(E2543&lt;=0,0,IF(E2543&lt;=20000,E2543,IF(E2543&lt;=40000,ROUNDUP(E2543/2,0)+10000,IF(E2543&lt;=80000,ROUNDUP(E2543/4,0)+20000,40000))))),IF(E2543&lt;=0,IF(F2543&lt;=0,0,IF(F2543&lt;=25000,F2543,IF(F2543&lt;=50000,ROUNDUP(F2543/2,0)+12500,IF(F2543&lt;=100000,ROUNDUP(F2543/4,0)+25000,50000)))),MAX(IF(F2543&lt;=0,0,IF(F2543&lt;=25000,F2543,IF(F2543&lt;=50000,ROUNDUP(F2543/2,0)+12500,IF(F2543&lt;=100000,ROUNDUP(F2543/4,0)+25000,50000)))),MIN(IF(AND(D2543="はい",C2543&gt;=2026,C2543&lt;=2027),IF(E2543&lt;=0,0,IF(E2543&lt;=30000,E2543,IF(E2543&lt;=60000,ROUNDUP(E2543/2,0)+15000,IF(E2543&lt;=120000,ROUNDUP(E2543/4,0)+30000,60000)))),IF(E2543&lt;=0,0,IF(E2543&lt;=20000,E2543,IF(E2543&lt;=40000,ROUNDUP(E2543/2,0)+10000,IF(E2543&lt;=80000,ROUNDUP(E2543/4,0)+20000,40000)))))+IF(F2543&lt;=0,0,IF(F2543&lt;=25000,F2543,IF(F2543&lt;=50000,ROUNDUP(F2543/2,0)+12500,IF(F2543&lt;=100000,ROUNDUP(F2543/4,0)+25000,50000)))),IF(AND(D2543="はい",C2543&gt;=2026,C2543&lt;=2027),60000,40000)))))</f>
        <v/>
      </c>
      <c r="P2543" s="18">
        <f>IF(G2543&lt;=0,0,IF(G2543&lt;=20000,G2543,IF(G2543&lt;=40000,ROUNDUP(G2543/2,0)+10000,IF(G2543&lt;=80000,ROUNDUP(G2543/4,0)+20000,40000))))</f>
        <v/>
      </c>
      <c r="Q2543" s="18">
        <f>IF(I2543&lt;=0,IF(H2543&lt;=0,0,IF(H2543&lt;=20000,H2543,IF(H2543&lt;=40000,ROUNDUP(H2543/2,0)+10000,IF(H2543&lt;=80000,ROUNDUP(H2543/4,0)+20000,40000)))),IF(H2543&lt;=0,IF(I2543&lt;=0,0,IF(I2543&lt;=25000,I2543,IF(I2543&lt;=50000,ROUNDUP(I2543/2,0)+12500,IF(I2543&lt;=100000,ROUNDUP(I2543/4,0)+25000,50000)))),MAX(IF(I2543&lt;=0,0,IF(I2543&lt;=25000,I2543,IF(I2543&lt;=50000,ROUNDUP(I2543/2,0)+12500,IF(I2543&lt;=100000,ROUNDUP(I2543/4,0)+25000,50000)))),MIN(IF(H2543&lt;=0,0,IF(H2543&lt;=20000,H2543,IF(H2543&lt;=40000,ROUNDUP(H2543/2,0)+10000,IF(H2543&lt;=80000,ROUNDUP(H2543/4,0)+20000,40000))))+IF(I2543&lt;=0,0,IF(I2543&lt;=25000,I2543,IF(I2543&lt;=50000,ROUNDUP(I2543/2,0)+12500,IF(I2543&lt;=100000,ROUNDUP(I2543/4,0)+25000,50000)))),40000))))</f>
        <v/>
      </c>
      <c r="R2543" s="18">
        <f>MIN(120000,O2543+P2543+Q2543)</f>
        <v/>
      </c>
      <c r="S2543" s="18">
        <f>IF(F2543&lt;=0,IF(E2543&lt;=0,0,IF(E2543&lt;=12000,E2543,IF(E2543&lt;=32000,ROUNDUP(E2543/2,0)+6000,IF(E2543&lt;=56000,ROUNDUP(E2543/4,0)+14000,28000)))),IF(E2543&lt;=0,IF(F2543&lt;=0,0,IF(F2543&lt;=15000,F2543,IF(F2543&lt;=40000,ROUNDUP(F2543/2,0)+7500,IF(F2543&lt;=70000,ROUNDUP(F2543/4,0)+17500,35000)))),MAX(IF(F2543&lt;=0,0,IF(F2543&lt;=15000,F2543,IF(F2543&lt;=40000,ROUNDUP(F2543/2,0)+7500,IF(F2543&lt;=70000,ROUNDUP(F2543/4,0)+17500,35000)))),MIN(IF(E2543&lt;=0,0,IF(E2543&lt;=12000,E2543,IF(E2543&lt;=32000,ROUNDUP(E2543/2,0)+6000,IF(E2543&lt;=56000,ROUNDUP(E2543/4,0)+14000,28000))))+IF(F2543&lt;=0,0,IF(F2543&lt;=15000,F2543,IF(F2543&lt;=40000,ROUNDUP(F2543/2,0)+7500,IF(F2543&lt;=70000,ROUNDUP(F2543/4,0)+17500,35000)))),28000))))</f>
        <v/>
      </c>
      <c r="T2543" s="18">
        <f>IF(G2543&lt;=0,0,IF(G2543&lt;=12000,G2543,IF(G2543&lt;=32000,ROUNDUP(G2543/2,0)+6000,IF(G2543&lt;=56000,ROUNDUP(G2543/4,0)+14000,28000))))</f>
        <v/>
      </c>
      <c r="U2543" s="18">
        <f>IF(I2543&lt;=0,IF(H2543&lt;=0,0,IF(H2543&lt;=12000,H2543,IF(H2543&lt;=32000,ROUNDUP(H2543/2,0)+6000,IF(H2543&lt;=56000,ROUNDUP(H2543/4,0)+14000,28000)))),IF(H2543&lt;=0,IF(I2543&lt;=0,0,IF(I2543&lt;=15000,I2543,IF(I2543&lt;=40000,ROUNDUP(I2543/2,0)+7500,IF(I2543&lt;=70000,ROUNDUP(I2543/4,0)+17500,35000)))),MAX(IF(I2543&lt;=0,0,IF(I2543&lt;=15000,I2543,IF(I2543&lt;=40000,ROUNDUP(I2543/2,0)+7500,IF(I2543&lt;=70000,ROUNDUP(I2543/4,0)+17500,35000)))),MIN(IF(H2543&lt;=0,0,IF(H2543&lt;=12000,H2543,IF(H2543&lt;=32000,ROUNDUP(H2543/2,0)+6000,IF(H2543&lt;=56000,ROUNDUP(H2543/4,0)+14000,28000))))+IF(I2543&lt;=0,0,IF(I2543&lt;=15000,I2543,IF(I2543&lt;=40000,ROUNDUP(I2543/2,0)+7500,IF(I2543&lt;=70000,ROUNDUP(I2543/4,0)+17500,35000)))),28000))))</f>
        <v/>
      </c>
      <c r="V2543" s="18">
        <f>MIN(70000,S2543+T2543+U2543)</f>
        <v/>
      </c>
      <c r="W2543" s="18">
        <f>MAX(0,ROUNDDOWN(M2543-J2543-N2543-K2543-0,-3))</f>
        <v/>
      </c>
      <c r="X2543" s="18">
        <f>MAX(0,ROUNDDOWN(M2543-J2543-N2543-K2543-R2543,-3))</f>
        <v/>
      </c>
      <c r="Y2543" s="18">
        <f>IF(W2543&lt;=0,0,ROUNDDOWN((W2543*LOOKUP(W2543,{0,1950001,3300001,6950001,9000001,18000001,40000001},{0.05,0.1,0.2,0.23,0.33,0.4,0.45})-LOOKUP(W2543,{0,1950001,3300001,6950001,9000001,18000001,40000001},{0,97500,427500,636000,1536000,2796000,4796000}))*1.021,-2))</f>
        <v/>
      </c>
      <c r="Z2543" s="18">
        <f>IF(X2543&lt;=0,0,ROUNDDOWN((X2543*LOOKUP(X2543,{0,1950001,3300001,6950001,9000001,18000001,40000001},{0.05,0.1,0.2,0.23,0.33,0.4,0.45})-LOOKUP(X2543,{0,1950001,3300001,6950001,9000001,18000001,40000001},{0,97500,427500,636000,1536000,2796000,4796000}))*1.021,-2))</f>
        <v/>
      </c>
      <c r="AA2543" s="18">
        <f>MAX(0,ROUNDDOWN(M2543-J2543-430000-L2543-0,-3))</f>
        <v/>
      </c>
      <c r="AB2543" s="18">
        <f>MAX(0,ROUNDDOWN(M2543-J2543-430000-L2543-V2543,-3))</f>
        <v/>
      </c>
      <c r="AC2543" s="18">
        <f>IF(M2543&lt;=450000,0,MAX(0,ROUNDDOWN(AA2543*0.06-MIN(50000,AA2543)*0.03,-2))+MAX(0,ROUNDDOWN(AA2543*0.04-MIN(50000,AA2543)*0.02,-2)))</f>
        <v/>
      </c>
      <c r="AD2543" s="18">
        <f>IF(M2543&lt;=450000,0,MAX(0,ROUNDDOWN(AB2543*0.06-MIN(50000,AB2543)*0.03,-2))+MAX(0,ROUNDDOWN(AB2543*0.04-MIN(50000,AB2543)*0.02,-2)))</f>
        <v/>
      </c>
      <c r="AE2543" s="18">
        <f>Y2543-Z2543</f>
        <v/>
      </c>
      <c r="AF2543" s="18">
        <f>AC2543-AD2543</f>
        <v/>
      </c>
      <c r="AG2543" s="18">
        <f>AE2543+AF2543</f>
        <v/>
      </c>
      <c r="AH2543" s="20">
        <f>IF(W2543&lt;=0,0,LOOKUP(W2543,{0,1950001,3300001,6950001,9000001,18000001,40000001},{0.05,0.1,0.2,0.23,0.33,0.4,0.45}))</f>
        <v/>
      </c>
    </row>
    <row r="2544">
      <c r="A2544" t="inlineStr">
        <is>
          <t>1万円刻み 3区分8万円ずつ</t>
        </is>
      </c>
      <c r="B2544" s="18">
        <f>'4_1万円刻み'!$A$822</f>
        <v/>
      </c>
      <c r="C2544" s="19" t="n">
        <v>2026</v>
      </c>
      <c r="D2544" t="inlineStr">
        <is>
          <t>いいえ</t>
        </is>
      </c>
      <c r="E2544" s="18" t="n">
        <v>80000</v>
      </c>
      <c r="F2544" s="18" t="n">
        <v>0</v>
      </c>
      <c r="G2544" s="18" t="n">
        <v>80000</v>
      </c>
      <c r="H2544" s="18" t="n">
        <v>80000</v>
      </c>
      <c r="I2544" s="18" t="n">
        <v>0</v>
      </c>
      <c r="J2544" s="18">
        <f>ROUND(MIN(B2544/12,650000)*12*0.0915+MIN(B2544/12,1390000)*12*(0.0504+0)+B2544*0.005,0)</f>
        <v/>
      </c>
      <c r="K2544" s="18" t="n">
        <v>0</v>
      </c>
      <c r="L2544" s="18" t="n">
        <v>0</v>
      </c>
      <c r="M2544" s="18">
        <f>ROUND(IF(C2544&gt;=2026,IF(B2544&lt;741000,0,IF(B2544&lt;2191000,B2544-740000,IF(B2544&lt;2193000,1451000,IF(B2544&lt;2196000,1453000,IF(B2544&lt;2200000,1456000,IF(B2544&lt;3600000,ROUNDDOWN(B2544/4,-3)*2.8-80000,IF(B2544&lt;6600000,ROUNDDOWN(B2544/4,-3)*3.2-440000,IF(B2544&lt;8500000,ROUNDDOWN(B2544*0.9,0)-1100000,B2544-1950000)))))))),IF(B2544&lt;651000,0,IF(B2544&lt;1900000,B2544-650000,IF(B2544&lt;3600000,ROUNDDOWN(B2544/4,-3)*2.8-80000,IF(B2544&lt;6600000,ROUNDDOWN(B2544/4,-3)*3.2-440000,IF(B2544&lt;8500000,ROUNDDOWN(B2544*0.9,0)-1100000,B2544-1950000)))))),0)</f>
        <v/>
      </c>
      <c r="N2544" s="18">
        <f>IF(M2544&gt;23500000,NA(),IF(C2544&gt;=2026,IF(M2544&lt;=4890000,1040000,IF(M2544&lt;=6550000,670000,620000)),IF(M2544&lt;=1320000,950000,IF(M2544&lt;=3360000,880000,IF(M2544&lt;=4890000,680000,IF(M2544&lt;=6550000,630000,580000))))))</f>
        <v/>
      </c>
      <c r="O2544" s="18">
        <f>IF(F2544&lt;=0,IF(AND(D2544="はい",C2544&gt;=2026,C2544&lt;=2027),IF(E2544&lt;=0,0,IF(E2544&lt;=30000,E2544,IF(E2544&lt;=60000,ROUNDUP(E2544/2,0)+15000,IF(E2544&lt;=120000,ROUNDUP(E2544/4,0)+30000,60000)))),IF(E2544&lt;=0,0,IF(E2544&lt;=20000,E2544,IF(E2544&lt;=40000,ROUNDUP(E2544/2,0)+10000,IF(E2544&lt;=80000,ROUNDUP(E2544/4,0)+20000,40000))))),IF(E2544&lt;=0,IF(F2544&lt;=0,0,IF(F2544&lt;=25000,F2544,IF(F2544&lt;=50000,ROUNDUP(F2544/2,0)+12500,IF(F2544&lt;=100000,ROUNDUP(F2544/4,0)+25000,50000)))),MAX(IF(F2544&lt;=0,0,IF(F2544&lt;=25000,F2544,IF(F2544&lt;=50000,ROUNDUP(F2544/2,0)+12500,IF(F2544&lt;=100000,ROUNDUP(F2544/4,0)+25000,50000)))),MIN(IF(AND(D2544="はい",C2544&gt;=2026,C2544&lt;=2027),IF(E2544&lt;=0,0,IF(E2544&lt;=30000,E2544,IF(E2544&lt;=60000,ROUNDUP(E2544/2,0)+15000,IF(E2544&lt;=120000,ROUNDUP(E2544/4,0)+30000,60000)))),IF(E2544&lt;=0,0,IF(E2544&lt;=20000,E2544,IF(E2544&lt;=40000,ROUNDUP(E2544/2,0)+10000,IF(E2544&lt;=80000,ROUNDUP(E2544/4,0)+20000,40000)))))+IF(F2544&lt;=0,0,IF(F2544&lt;=25000,F2544,IF(F2544&lt;=50000,ROUNDUP(F2544/2,0)+12500,IF(F2544&lt;=100000,ROUNDUP(F2544/4,0)+25000,50000)))),IF(AND(D2544="はい",C2544&gt;=2026,C2544&lt;=2027),60000,40000)))))</f>
        <v/>
      </c>
      <c r="P2544" s="18">
        <f>IF(G2544&lt;=0,0,IF(G2544&lt;=20000,G2544,IF(G2544&lt;=40000,ROUNDUP(G2544/2,0)+10000,IF(G2544&lt;=80000,ROUNDUP(G2544/4,0)+20000,40000))))</f>
        <v/>
      </c>
      <c r="Q2544" s="18">
        <f>IF(I2544&lt;=0,IF(H2544&lt;=0,0,IF(H2544&lt;=20000,H2544,IF(H2544&lt;=40000,ROUNDUP(H2544/2,0)+10000,IF(H2544&lt;=80000,ROUNDUP(H2544/4,0)+20000,40000)))),IF(H2544&lt;=0,IF(I2544&lt;=0,0,IF(I2544&lt;=25000,I2544,IF(I2544&lt;=50000,ROUNDUP(I2544/2,0)+12500,IF(I2544&lt;=100000,ROUNDUP(I2544/4,0)+25000,50000)))),MAX(IF(I2544&lt;=0,0,IF(I2544&lt;=25000,I2544,IF(I2544&lt;=50000,ROUNDUP(I2544/2,0)+12500,IF(I2544&lt;=100000,ROUNDUP(I2544/4,0)+25000,50000)))),MIN(IF(H2544&lt;=0,0,IF(H2544&lt;=20000,H2544,IF(H2544&lt;=40000,ROUNDUP(H2544/2,0)+10000,IF(H2544&lt;=80000,ROUNDUP(H2544/4,0)+20000,40000))))+IF(I2544&lt;=0,0,IF(I2544&lt;=25000,I2544,IF(I2544&lt;=50000,ROUNDUP(I2544/2,0)+12500,IF(I2544&lt;=100000,ROUNDUP(I2544/4,0)+25000,50000)))),40000))))</f>
        <v/>
      </c>
      <c r="R2544" s="18">
        <f>MIN(120000,O2544+P2544+Q2544)</f>
        <v/>
      </c>
      <c r="S2544" s="18">
        <f>IF(F2544&lt;=0,IF(E2544&lt;=0,0,IF(E2544&lt;=12000,E2544,IF(E2544&lt;=32000,ROUNDUP(E2544/2,0)+6000,IF(E2544&lt;=56000,ROUNDUP(E2544/4,0)+14000,28000)))),IF(E2544&lt;=0,IF(F2544&lt;=0,0,IF(F2544&lt;=15000,F2544,IF(F2544&lt;=40000,ROUNDUP(F2544/2,0)+7500,IF(F2544&lt;=70000,ROUNDUP(F2544/4,0)+17500,35000)))),MAX(IF(F2544&lt;=0,0,IF(F2544&lt;=15000,F2544,IF(F2544&lt;=40000,ROUNDUP(F2544/2,0)+7500,IF(F2544&lt;=70000,ROUNDUP(F2544/4,0)+17500,35000)))),MIN(IF(E2544&lt;=0,0,IF(E2544&lt;=12000,E2544,IF(E2544&lt;=32000,ROUNDUP(E2544/2,0)+6000,IF(E2544&lt;=56000,ROUNDUP(E2544/4,0)+14000,28000))))+IF(F2544&lt;=0,0,IF(F2544&lt;=15000,F2544,IF(F2544&lt;=40000,ROUNDUP(F2544/2,0)+7500,IF(F2544&lt;=70000,ROUNDUP(F2544/4,0)+17500,35000)))),28000))))</f>
        <v/>
      </c>
      <c r="T2544" s="18">
        <f>IF(G2544&lt;=0,0,IF(G2544&lt;=12000,G2544,IF(G2544&lt;=32000,ROUNDUP(G2544/2,0)+6000,IF(G2544&lt;=56000,ROUNDUP(G2544/4,0)+14000,28000))))</f>
        <v/>
      </c>
      <c r="U2544" s="18">
        <f>IF(I2544&lt;=0,IF(H2544&lt;=0,0,IF(H2544&lt;=12000,H2544,IF(H2544&lt;=32000,ROUNDUP(H2544/2,0)+6000,IF(H2544&lt;=56000,ROUNDUP(H2544/4,0)+14000,28000)))),IF(H2544&lt;=0,IF(I2544&lt;=0,0,IF(I2544&lt;=15000,I2544,IF(I2544&lt;=40000,ROUNDUP(I2544/2,0)+7500,IF(I2544&lt;=70000,ROUNDUP(I2544/4,0)+17500,35000)))),MAX(IF(I2544&lt;=0,0,IF(I2544&lt;=15000,I2544,IF(I2544&lt;=40000,ROUNDUP(I2544/2,0)+7500,IF(I2544&lt;=70000,ROUNDUP(I2544/4,0)+17500,35000)))),MIN(IF(H2544&lt;=0,0,IF(H2544&lt;=12000,H2544,IF(H2544&lt;=32000,ROUNDUP(H2544/2,0)+6000,IF(H2544&lt;=56000,ROUNDUP(H2544/4,0)+14000,28000))))+IF(I2544&lt;=0,0,IF(I2544&lt;=15000,I2544,IF(I2544&lt;=40000,ROUNDUP(I2544/2,0)+7500,IF(I2544&lt;=70000,ROUNDUP(I2544/4,0)+17500,35000)))),28000))))</f>
        <v/>
      </c>
      <c r="V2544" s="18">
        <f>MIN(70000,S2544+T2544+U2544)</f>
        <v/>
      </c>
      <c r="W2544" s="18">
        <f>MAX(0,ROUNDDOWN(M2544-J2544-N2544-K2544-0,-3))</f>
        <v/>
      </c>
      <c r="X2544" s="18">
        <f>MAX(0,ROUNDDOWN(M2544-J2544-N2544-K2544-R2544,-3))</f>
        <v/>
      </c>
      <c r="Y2544" s="18">
        <f>IF(W2544&lt;=0,0,ROUNDDOWN((W2544*LOOKUP(W2544,{0,1950001,3300001,6950001,9000001,18000001,40000001},{0.05,0.1,0.2,0.23,0.33,0.4,0.45})-LOOKUP(W2544,{0,1950001,3300001,6950001,9000001,18000001,40000001},{0,97500,427500,636000,1536000,2796000,4796000}))*1.021,-2))</f>
        <v/>
      </c>
      <c r="Z2544" s="18">
        <f>IF(X2544&lt;=0,0,ROUNDDOWN((X2544*LOOKUP(X2544,{0,1950001,3300001,6950001,9000001,18000001,40000001},{0.05,0.1,0.2,0.23,0.33,0.4,0.45})-LOOKUP(X2544,{0,1950001,3300001,6950001,9000001,18000001,40000001},{0,97500,427500,636000,1536000,2796000,4796000}))*1.021,-2))</f>
        <v/>
      </c>
      <c r="AA2544" s="18">
        <f>MAX(0,ROUNDDOWN(M2544-J2544-430000-L2544-0,-3))</f>
        <v/>
      </c>
      <c r="AB2544" s="18">
        <f>MAX(0,ROUNDDOWN(M2544-J2544-430000-L2544-V2544,-3))</f>
        <v/>
      </c>
      <c r="AC2544" s="18">
        <f>IF(M2544&lt;=450000,0,MAX(0,ROUNDDOWN(AA2544*0.06-MIN(50000,AA2544)*0.03,-2))+MAX(0,ROUNDDOWN(AA2544*0.04-MIN(50000,AA2544)*0.02,-2)))</f>
        <v/>
      </c>
      <c r="AD2544" s="18">
        <f>IF(M2544&lt;=450000,0,MAX(0,ROUNDDOWN(AB2544*0.06-MIN(50000,AB2544)*0.03,-2))+MAX(0,ROUNDDOWN(AB2544*0.04-MIN(50000,AB2544)*0.02,-2)))</f>
        <v/>
      </c>
      <c r="AE2544" s="18">
        <f>Y2544-Z2544</f>
        <v/>
      </c>
      <c r="AF2544" s="18">
        <f>AC2544-AD2544</f>
        <v/>
      </c>
      <c r="AG2544" s="18">
        <f>AE2544+AF2544</f>
        <v/>
      </c>
      <c r="AH2544" s="20">
        <f>IF(W2544&lt;=0,0,LOOKUP(W2544,{0,1950001,3300001,6950001,9000001,18000001,40000001},{0.05,0.1,0.2,0.23,0.33,0.4,0.45}))</f>
        <v/>
      </c>
    </row>
    <row r="2545">
      <c r="A2545" t="inlineStr">
        <is>
          <t>1万円刻み 一般8万円</t>
        </is>
      </c>
      <c r="B2545" s="18">
        <f>'4_1万円刻み'!$A$822</f>
        <v/>
      </c>
      <c r="C2545" s="19" t="n">
        <v>2026</v>
      </c>
      <c r="D2545" t="inlineStr">
        <is>
          <t>いいえ</t>
        </is>
      </c>
      <c r="E2545" s="18" t="n">
        <v>80000</v>
      </c>
      <c r="F2545" s="18" t="n">
        <v>0</v>
      </c>
      <c r="G2545" s="18" t="n">
        <v>0</v>
      </c>
      <c r="H2545" s="18" t="n">
        <v>0</v>
      </c>
      <c r="I2545" s="18" t="n">
        <v>0</v>
      </c>
      <c r="J2545" s="18">
        <f>ROUND(MIN(B2545/12,650000)*12*0.0915+MIN(B2545/12,1390000)*12*(0.0504+0)+B2545*0.005,0)</f>
        <v/>
      </c>
      <c r="K2545" s="18" t="n">
        <v>0</v>
      </c>
      <c r="L2545" s="18" t="n">
        <v>0</v>
      </c>
      <c r="M2545" s="18">
        <f>ROUND(IF(C2545&gt;=2026,IF(B2545&lt;741000,0,IF(B2545&lt;2191000,B2545-740000,IF(B2545&lt;2193000,1451000,IF(B2545&lt;2196000,1453000,IF(B2545&lt;2200000,1456000,IF(B2545&lt;3600000,ROUNDDOWN(B2545/4,-3)*2.8-80000,IF(B2545&lt;6600000,ROUNDDOWN(B2545/4,-3)*3.2-440000,IF(B2545&lt;8500000,ROUNDDOWN(B2545*0.9,0)-1100000,B2545-1950000)))))))),IF(B2545&lt;651000,0,IF(B2545&lt;1900000,B2545-650000,IF(B2545&lt;3600000,ROUNDDOWN(B2545/4,-3)*2.8-80000,IF(B2545&lt;6600000,ROUNDDOWN(B2545/4,-3)*3.2-440000,IF(B2545&lt;8500000,ROUNDDOWN(B2545*0.9,0)-1100000,B2545-1950000)))))),0)</f>
        <v/>
      </c>
      <c r="N2545" s="18">
        <f>IF(M2545&gt;23500000,NA(),IF(C2545&gt;=2026,IF(M2545&lt;=4890000,1040000,IF(M2545&lt;=6550000,670000,620000)),IF(M2545&lt;=1320000,950000,IF(M2545&lt;=3360000,880000,IF(M2545&lt;=4890000,680000,IF(M2545&lt;=6550000,630000,580000))))))</f>
        <v/>
      </c>
      <c r="O2545" s="18">
        <f>IF(F2545&lt;=0,IF(AND(D2545="はい",C2545&gt;=2026,C2545&lt;=2027),IF(E2545&lt;=0,0,IF(E2545&lt;=30000,E2545,IF(E2545&lt;=60000,ROUNDUP(E2545/2,0)+15000,IF(E2545&lt;=120000,ROUNDUP(E2545/4,0)+30000,60000)))),IF(E2545&lt;=0,0,IF(E2545&lt;=20000,E2545,IF(E2545&lt;=40000,ROUNDUP(E2545/2,0)+10000,IF(E2545&lt;=80000,ROUNDUP(E2545/4,0)+20000,40000))))),IF(E2545&lt;=0,IF(F2545&lt;=0,0,IF(F2545&lt;=25000,F2545,IF(F2545&lt;=50000,ROUNDUP(F2545/2,0)+12500,IF(F2545&lt;=100000,ROUNDUP(F2545/4,0)+25000,50000)))),MAX(IF(F2545&lt;=0,0,IF(F2545&lt;=25000,F2545,IF(F2545&lt;=50000,ROUNDUP(F2545/2,0)+12500,IF(F2545&lt;=100000,ROUNDUP(F2545/4,0)+25000,50000)))),MIN(IF(AND(D2545="はい",C2545&gt;=2026,C2545&lt;=2027),IF(E2545&lt;=0,0,IF(E2545&lt;=30000,E2545,IF(E2545&lt;=60000,ROUNDUP(E2545/2,0)+15000,IF(E2545&lt;=120000,ROUNDUP(E2545/4,0)+30000,60000)))),IF(E2545&lt;=0,0,IF(E2545&lt;=20000,E2545,IF(E2545&lt;=40000,ROUNDUP(E2545/2,0)+10000,IF(E2545&lt;=80000,ROUNDUP(E2545/4,0)+20000,40000)))))+IF(F2545&lt;=0,0,IF(F2545&lt;=25000,F2545,IF(F2545&lt;=50000,ROUNDUP(F2545/2,0)+12500,IF(F2545&lt;=100000,ROUNDUP(F2545/4,0)+25000,50000)))),IF(AND(D2545="はい",C2545&gt;=2026,C2545&lt;=2027),60000,40000)))))</f>
        <v/>
      </c>
      <c r="P2545" s="18">
        <f>IF(G2545&lt;=0,0,IF(G2545&lt;=20000,G2545,IF(G2545&lt;=40000,ROUNDUP(G2545/2,0)+10000,IF(G2545&lt;=80000,ROUNDUP(G2545/4,0)+20000,40000))))</f>
        <v/>
      </c>
      <c r="Q2545" s="18">
        <f>IF(I2545&lt;=0,IF(H2545&lt;=0,0,IF(H2545&lt;=20000,H2545,IF(H2545&lt;=40000,ROUNDUP(H2545/2,0)+10000,IF(H2545&lt;=80000,ROUNDUP(H2545/4,0)+20000,40000)))),IF(H2545&lt;=0,IF(I2545&lt;=0,0,IF(I2545&lt;=25000,I2545,IF(I2545&lt;=50000,ROUNDUP(I2545/2,0)+12500,IF(I2545&lt;=100000,ROUNDUP(I2545/4,0)+25000,50000)))),MAX(IF(I2545&lt;=0,0,IF(I2545&lt;=25000,I2545,IF(I2545&lt;=50000,ROUNDUP(I2545/2,0)+12500,IF(I2545&lt;=100000,ROUNDUP(I2545/4,0)+25000,50000)))),MIN(IF(H2545&lt;=0,0,IF(H2545&lt;=20000,H2545,IF(H2545&lt;=40000,ROUNDUP(H2545/2,0)+10000,IF(H2545&lt;=80000,ROUNDUP(H2545/4,0)+20000,40000))))+IF(I2545&lt;=0,0,IF(I2545&lt;=25000,I2545,IF(I2545&lt;=50000,ROUNDUP(I2545/2,0)+12500,IF(I2545&lt;=100000,ROUNDUP(I2545/4,0)+25000,50000)))),40000))))</f>
        <v/>
      </c>
      <c r="R2545" s="18">
        <f>MIN(120000,O2545+P2545+Q2545)</f>
        <v/>
      </c>
      <c r="S2545" s="18">
        <f>IF(F2545&lt;=0,IF(E2545&lt;=0,0,IF(E2545&lt;=12000,E2545,IF(E2545&lt;=32000,ROUNDUP(E2545/2,0)+6000,IF(E2545&lt;=56000,ROUNDUP(E2545/4,0)+14000,28000)))),IF(E2545&lt;=0,IF(F2545&lt;=0,0,IF(F2545&lt;=15000,F2545,IF(F2545&lt;=40000,ROUNDUP(F2545/2,0)+7500,IF(F2545&lt;=70000,ROUNDUP(F2545/4,0)+17500,35000)))),MAX(IF(F2545&lt;=0,0,IF(F2545&lt;=15000,F2545,IF(F2545&lt;=40000,ROUNDUP(F2545/2,0)+7500,IF(F2545&lt;=70000,ROUNDUP(F2545/4,0)+17500,35000)))),MIN(IF(E2545&lt;=0,0,IF(E2545&lt;=12000,E2545,IF(E2545&lt;=32000,ROUNDUP(E2545/2,0)+6000,IF(E2545&lt;=56000,ROUNDUP(E2545/4,0)+14000,28000))))+IF(F2545&lt;=0,0,IF(F2545&lt;=15000,F2545,IF(F2545&lt;=40000,ROUNDUP(F2545/2,0)+7500,IF(F2545&lt;=70000,ROUNDUP(F2545/4,0)+17500,35000)))),28000))))</f>
        <v/>
      </c>
      <c r="T2545" s="18">
        <f>IF(G2545&lt;=0,0,IF(G2545&lt;=12000,G2545,IF(G2545&lt;=32000,ROUNDUP(G2545/2,0)+6000,IF(G2545&lt;=56000,ROUNDUP(G2545/4,0)+14000,28000))))</f>
        <v/>
      </c>
      <c r="U2545" s="18">
        <f>IF(I2545&lt;=0,IF(H2545&lt;=0,0,IF(H2545&lt;=12000,H2545,IF(H2545&lt;=32000,ROUNDUP(H2545/2,0)+6000,IF(H2545&lt;=56000,ROUNDUP(H2545/4,0)+14000,28000)))),IF(H2545&lt;=0,IF(I2545&lt;=0,0,IF(I2545&lt;=15000,I2545,IF(I2545&lt;=40000,ROUNDUP(I2545/2,0)+7500,IF(I2545&lt;=70000,ROUNDUP(I2545/4,0)+17500,35000)))),MAX(IF(I2545&lt;=0,0,IF(I2545&lt;=15000,I2545,IF(I2545&lt;=40000,ROUNDUP(I2545/2,0)+7500,IF(I2545&lt;=70000,ROUNDUP(I2545/4,0)+17500,35000)))),MIN(IF(H2545&lt;=0,0,IF(H2545&lt;=12000,H2545,IF(H2545&lt;=32000,ROUNDUP(H2545/2,0)+6000,IF(H2545&lt;=56000,ROUNDUP(H2545/4,0)+14000,28000))))+IF(I2545&lt;=0,0,IF(I2545&lt;=15000,I2545,IF(I2545&lt;=40000,ROUNDUP(I2545/2,0)+7500,IF(I2545&lt;=70000,ROUNDUP(I2545/4,0)+17500,35000)))),28000))))</f>
        <v/>
      </c>
      <c r="V2545" s="18">
        <f>MIN(70000,S2545+T2545+U2545)</f>
        <v/>
      </c>
      <c r="W2545" s="18">
        <f>MAX(0,ROUNDDOWN(M2545-J2545-N2545-K2545-0,-3))</f>
        <v/>
      </c>
      <c r="X2545" s="18">
        <f>MAX(0,ROUNDDOWN(M2545-J2545-N2545-K2545-R2545,-3))</f>
        <v/>
      </c>
      <c r="Y2545" s="18">
        <f>IF(W2545&lt;=0,0,ROUNDDOWN((W2545*LOOKUP(W2545,{0,1950001,3300001,6950001,9000001,18000001,40000001},{0.05,0.1,0.2,0.23,0.33,0.4,0.45})-LOOKUP(W2545,{0,1950001,3300001,6950001,9000001,18000001,40000001},{0,97500,427500,636000,1536000,2796000,4796000}))*1.021,-2))</f>
        <v/>
      </c>
      <c r="Z2545" s="18">
        <f>IF(X2545&lt;=0,0,ROUNDDOWN((X2545*LOOKUP(X2545,{0,1950001,3300001,6950001,9000001,18000001,40000001},{0.05,0.1,0.2,0.23,0.33,0.4,0.45})-LOOKUP(X2545,{0,1950001,3300001,6950001,9000001,18000001,40000001},{0,97500,427500,636000,1536000,2796000,4796000}))*1.021,-2))</f>
        <v/>
      </c>
      <c r="AA2545" s="18">
        <f>MAX(0,ROUNDDOWN(M2545-J2545-430000-L2545-0,-3))</f>
        <v/>
      </c>
      <c r="AB2545" s="18">
        <f>MAX(0,ROUNDDOWN(M2545-J2545-430000-L2545-V2545,-3))</f>
        <v/>
      </c>
      <c r="AC2545" s="18">
        <f>IF(M2545&lt;=450000,0,MAX(0,ROUNDDOWN(AA2545*0.06-MIN(50000,AA2545)*0.03,-2))+MAX(0,ROUNDDOWN(AA2545*0.04-MIN(50000,AA2545)*0.02,-2)))</f>
        <v/>
      </c>
      <c r="AD2545" s="18">
        <f>IF(M2545&lt;=450000,0,MAX(0,ROUNDDOWN(AB2545*0.06-MIN(50000,AB2545)*0.03,-2))+MAX(0,ROUNDDOWN(AB2545*0.04-MIN(50000,AB2545)*0.02,-2)))</f>
        <v/>
      </c>
      <c r="AE2545" s="18">
        <f>Y2545-Z2545</f>
        <v/>
      </c>
      <c r="AF2545" s="18">
        <f>AC2545-AD2545</f>
        <v/>
      </c>
      <c r="AG2545" s="18">
        <f>AE2545+AF2545</f>
        <v/>
      </c>
      <c r="AH2545" s="20">
        <f>IF(W2545&lt;=0,0,LOOKUP(W2545,{0,1950001,3300001,6950001,9000001,18000001,40000001},{0.05,0.1,0.2,0.23,0.33,0.4,0.45}))</f>
        <v/>
      </c>
    </row>
    <row r="2546">
      <c r="A2546" t="inlineStr">
        <is>
          <t>1万円刻み 特例あり一般12万円</t>
        </is>
      </c>
      <c r="B2546" s="18">
        <f>'4_1万円刻み'!$A$822</f>
        <v/>
      </c>
      <c r="C2546" s="19" t="n">
        <v>2026</v>
      </c>
      <c r="D2546" t="inlineStr">
        <is>
          <t>はい</t>
        </is>
      </c>
      <c r="E2546" s="18" t="n">
        <v>120000</v>
      </c>
      <c r="F2546" s="18" t="n">
        <v>0</v>
      </c>
      <c r="G2546" s="18" t="n">
        <v>0</v>
      </c>
      <c r="H2546" s="18" t="n">
        <v>0</v>
      </c>
      <c r="I2546" s="18" t="n">
        <v>0</v>
      </c>
      <c r="J2546" s="18">
        <f>ROUND(MIN(B2546/12,650000)*12*0.0915+MIN(B2546/12,1390000)*12*(0.0504+0)+B2546*0.005,0)</f>
        <v/>
      </c>
      <c r="K2546" s="18" t="n">
        <v>0</v>
      </c>
      <c r="L2546" s="18" t="n">
        <v>0</v>
      </c>
      <c r="M2546" s="18">
        <f>ROUND(IF(C2546&gt;=2026,IF(B2546&lt;741000,0,IF(B2546&lt;2191000,B2546-740000,IF(B2546&lt;2193000,1451000,IF(B2546&lt;2196000,1453000,IF(B2546&lt;2200000,1456000,IF(B2546&lt;3600000,ROUNDDOWN(B2546/4,-3)*2.8-80000,IF(B2546&lt;6600000,ROUNDDOWN(B2546/4,-3)*3.2-440000,IF(B2546&lt;8500000,ROUNDDOWN(B2546*0.9,0)-1100000,B2546-1950000)))))))),IF(B2546&lt;651000,0,IF(B2546&lt;1900000,B2546-650000,IF(B2546&lt;3600000,ROUNDDOWN(B2546/4,-3)*2.8-80000,IF(B2546&lt;6600000,ROUNDDOWN(B2546/4,-3)*3.2-440000,IF(B2546&lt;8500000,ROUNDDOWN(B2546*0.9,0)-1100000,B2546-1950000)))))),0)</f>
        <v/>
      </c>
      <c r="N2546" s="18">
        <f>IF(M2546&gt;23500000,NA(),IF(C2546&gt;=2026,IF(M2546&lt;=4890000,1040000,IF(M2546&lt;=6550000,670000,620000)),IF(M2546&lt;=1320000,950000,IF(M2546&lt;=3360000,880000,IF(M2546&lt;=4890000,680000,IF(M2546&lt;=6550000,630000,580000))))))</f>
        <v/>
      </c>
      <c r="O2546" s="18">
        <f>IF(F2546&lt;=0,IF(AND(D2546="はい",C2546&gt;=2026,C2546&lt;=2027),IF(E2546&lt;=0,0,IF(E2546&lt;=30000,E2546,IF(E2546&lt;=60000,ROUNDUP(E2546/2,0)+15000,IF(E2546&lt;=120000,ROUNDUP(E2546/4,0)+30000,60000)))),IF(E2546&lt;=0,0,IF(E2546&lt;=20000,E2546,IF(E2546&lt;=40000,ROUNDUP(E2546/2,0)+10000,IF(E2546&lt;=80000,ROUNDUP(E2546/4,0)+20000,40000))))),IF(E2546&lt;=0,IF(F2546&lt;=0,0,IF(F2546&lt;=25000,F2546,IF(F2546&lt;=50000,ROUNDUP(F2546/2,0)+12500,IF(F2546&lt;=100000,ROUNDUP(F2546/4,0)+25000,50000)))),MAX(IF(F2546&lt;=0,0,IF(F2546&lt;=25000,F2546,IF(F2546&lt;=50000,ROUNDUP(F2546/2,0)+12500,IF(F2546&lt;=100000,ROUNDUP(F2546/4,0)+25000,50000)))),MIN(IF(AND(D2546="はい",C2546&gt;=2026,C2546&lt;=2027),IF(E2546&lt;=0,0,IF(E2546&lt;=30000,E2546,IF(E2546&lt;=60000,ROUNDUP(E2546/2,0)+15000,IF(E2546&lt;=120000,ROUNDUP(E2546/4,0)+30000,60000)))),IF(E2546&lt;=0,0,IF(E2546&lt;=20000,E2546,IF(E2546&lt;=40000,ROUNDUP(E2546/2,0)+10000,IF(E2546&lt;=80000,ROUNDUP(E2546/4,0)+20000,40000)))))+IF(F2546&lt;=0,0,IF(F2546&lt;=25000,F2546,IF(F2546&lt;=50000,ROUNDUP(F2546/2,0)+12500,IF(F2546&lt;=100000,ROUNDUP(F2546/4,0)+25000,50000)))),IF(AND(D2546="はい",C2546&gt;=2026,C2546&lt;=2027),60000,40000)))))</f>
        <v/>
      </c>
      <c r="P2546" s="18">
        <f>IF(G2546&lt;=0,0,IF(G2546&lt;=20000,G2546,IF(G2546&lt;=40000,ROUNDUP(G2546/2,0)+10000,IF(G2546&lt;=80000,ROUNDUP(G2546/4,0)+20000,40000))))</f>
        <v/>
      </c>
      <c r="Q2546" s="18">
        <f>IF(I2546&lt;=0,IF(H2546&lt;=0,0,IF(H2546&lt;=20000,H2546,IF(H2546&lt;=40000,ROUNDUP(H2546/2,0)+10000,IF(H2546&lt;=80000,ROUNDUP(H2546/4,0)+20000,40000)))),IF(H2546&lt;=0,IF(I2546&lt;=0,0,IF(I2546&lt;=25000,I2546,IF(I2546&lt;=50000,ROUNDUP(I2546/2,0)+12500,IF(I2546&lt;=100000,ROUNDUP(I2546/4,0)+25000,50000)))),MAX(IF(I2546&lt;=0,0,IF(I2546&lt;=25000,I2546,IF(I2546&lt;=50000,ROUNDUP(I2546/2,0)+12500,IF(I2546&lt;=100000,ROUNDUP(I2546/4,0)+25000,50000)))),MIN(IF(H2546&lt;=0,0,IF(H2546&lt;=20000,H2546,IF(H2546&lt;=40000,ROUNDUP(H2546/2,0)+10000,IF(H2546&lt;=80000,ROUNDUP(H2546/4,0)+20000,40000))))+IF(I2546&lt;=0,0,IF(I2546&lt;=25000,I2546,IF(I2546&lt;=50000,ROUNDUP(I2546/2,0)+12500,IF(I2546&lt;=100000,ROUNDUP(I2546/4,0)+25000,50000)))),40000))))</f>
        <v/>
      </c>
      <c r="R2546" s="18">
        <f>MIN(120000,O2546+P2546+Q2546)</f>
        <v/>
      </c>
      <c r="S2546" s="18">
        <f>IF(F2546&lt;=0,IF(E2546&lt;=0,0,IF(E2546&lt;=12000,E2546,IF(E2546&lt;=32000,ROUNDUP(E2546/2,0)+6000,IF(E2546&lt;=56000,ROUNDUP(E2546/4,0)+14000,28000)))),IF(E2546&lt;=0,IF(F2546&lt;=0,0,IF(F2546&lt;=15000,F2546,IF(F2546&lt;=40000,ROUNDUP(F2546/2,0)+7500,IF(F2546&lt;=70000,ROUNDUP(F2546/4,0)+17500,35000)))),MAX(IF(F2546&lt;=0,0,IF(F2546&lt;=15000,F2546,IF(F2546&lt;=40000,ROUNDUP(F2546/2,0)+7500,IF(F2546&lt;=70000,ROUNDUP(F2546/4,0)+17500,35000)))),MIN(IF(E2546&lt;=0,0,IF(E2546&lt;=12000,E2546,IF(E2546&lt;=32000,ROUNDUP(E2546/2,0)+6000,IF(E2546&lt;=56000,ROUNDUP(E2546/4,0)+14000,28000))))+IF(F2546&lt;=0,0,IF(F2546&lt;=15000,F2546,IF(F2546&lt;=40000,ROUNDUP(F2546/2,0)+7500,IF(F2546&lt;=70000,ROUNDUP(F2546/4,0)+17500,35000)))),28000))))</f>
        <v/>
      </c>
      <c r="T2546" s="18">
        <f>IF(G2546&lt;=0,0,IF(G2546&lt;=12000,G2546,IF(G2546&lt;=32000,ROUNDUP(G2546/2,0)+6000,IF(G2546&lt;=56000,ROUNDUP(G2546/4,0)+14000,28000))))</f>
        <v/>
      </c>
      <c r="U2546" s="18">
        <f>IF(I2546&lt;=0,IF(H2546&lt;=0,0,IF(H2546&lt;=12000,H2546,IF(H2546&lt;=32000,ROUNDUP(H2546/2,0)+6000,IF(H2546&lt;=56000,ROUNDUP(H2546/4,0)+14000,28000)))),IF(H2546&lt;=0,IF(I2546&lt;=0,0,IF(I2546&lt;=15000,I2546,IF(I2546&lt;=40000,ROUNDUP(I2546/2,0)+7500,IF(I2546&lt;=70000,ROUNDUP(I2546/4,0)+17500,35000)))),MAX(IF(I2546&lt;=0,0,IF(I2546&lt;=15000,I2546,IF(I2546&lt;=40000,ROUNDUP(I2546/2,0)+7500,IF(I2546&lt;=70000,ROUNDUP(I2546/4,0)+17500,35000)))),MIN(IF(H2546&lt;=0,0,IF(H2546&lt;=12000,H2546,IF(H2546&lt;=32000,ROUNDUP(H2546/2,0)+6000,IF(H2546&lt;=56000,ROUNDUP(H2546/4,0)+14000,28000))))+IF(I2546&lt;=0,0,IF(I2546&lt;=15000,I2546,IF(I2546&lt;=40000,ROUNDUP(I2546/2,0)+7500,IF(I2546&lt;=70000,ROUNDUP(I2546/4,0)+17500,35000)))),28000))))</f>
        <v/>
      </c>
      <c r="V2546" s="18">
        <f>MIN(70000,S2546+T2546+U2546)</f>
        <v/>
      </c>
      <c r="W2546" s="18">
        <f>MAX(0,ROUNDDOWN(M2546-J2546-N2546-K2546-0,-3))</f>
        <v/>
      </c>
      <c r="X2546" s="18">
        <f>MAX(0,ROUNDDOWN(M2546-J2546-N2546-K2546-R2546,-3))</f>
        <v/>
      </c>
      <c r="Y2546" s="18">
        <f>IF(W2546&lt;=0,0,ROUNDDOWN((W2546*LOOKUP(W2546,{0,1950001,3300001,6950001,9000001,18000001,40000001},{0.05,0.1,0.2,0.23,0.33,0.4,0.45})-LOOKUP(W2546,{0,1950001,3300001,6950001,9000001,18000001,40000001},{0,97500,427500,636000,1536000,2796000,4796000}))*1.021,-2))</f>
        <v/>
      </c>
      <c r="Z2546" s="18">
        <f>IF(X2546&lt;=0,0,ROUNDDOWN((X2546*LOOKUP(X2546,{0,1950001,3300001,6950001,9000001,18000001,40000001},{0.05,0.1,0.2,0.23,0.33,0.4,0.45})-LOOKUP(X2546,{0,1950001,3300001,6950001,9000001,18000001,40000001},{0,97500,427500,636000,1536000,2796000,4796000}))*1.021,-2))</f>
        <v/>
      </c>
      <c r="AA2546" s="18">
        <f>MAX(0,ROUNDDOWN(M2546-J2546-430000-L2546-0,-3))</f>
        <v/>
      </c>
      <c r="AB2546" s="18">
        <f>MAX(0,ROUNDDOWN(M2546-J2546-430000-L2546-V2546,-3))</f>
        <v/>
      </c>
      <c r="AC2546" s="18">
        <f>IF(M2546&lt;=450000,0,MAX(0,ROUNDDOWN(AA2546*0.06-MIN(50000,AA2546)*0.03,-2))+MAX(0,ROUNDDOWN(AA2546*0.04-MIN(50000,AA2546)*0.02,-2)))</f>
        <v/>
      </c>
      <c r="AD2546" s="18">
        <f>IF(M2546&lt;=450000,0,MAX(0,ROUNDDOWN(AB2546*0.06-MIN(50000,AB2546)*0.03,-2))+MAX(0,ROUNDDOWN(AB2546*0.04-MIN(50000,AB2546)*0.02,-2)))</f>
        <v/>
      </c>
      <c r="AE2546" s="18">
        <f>Y2546-Z2546</f>
        <v/>
      </c>
      <c r="AF2546" s="18">
        <f>AC2546-AD2546</f>
        <v/>
      </c>
      <c r="AG2546" s="18">
        <f>AE2546+AF2546</f>
        <v/>
      </c>
      <c r="AH2546" s="20">
        <f>IF(W2546&lt;=0,0,LOOKUP(W2546,{0,1950001,3300001,6950001,9000001,18000001,40000001},{0.05,0.1,0.2,0.23,0.33,0.4,0.45}))</f>
        <v/>
      </c>
    </row>
    <row r="2547">
      <c r="A2547" t="inlineStr">
        <is>
          <t>1万円刻み 3区分8万円ずつ</t>
        </is>
      </c>
      <c r="B2547" s="18">
        <f>'4_1万円刻み'!$A$823</f>
        <v/>
      </c>
      <c r="C2547" s="19" t="n">
        <v>2026</v>
      </c>
      <c r="D2547" t="inlineStr">
        <is>
          <t>いいえ</t>
        </is>
      </c>
      <c r="E2547" s="18" t="n">
        <v>80000</v>
      </c>
      <c r="F2547" s="18" t="n">
        <v>0</v>
      </c>
      <c r="G2547" s="18" t="n">
        <v>80000</v>
      </c>
      <c r="H2547" s="18" t="n">
        <v>80000</v>
      </c>
      <c r="I2547" s="18" t="n">
        <v>0</v>
      </c>
      <c r="J2547" s="18">
        <f>ROUND(MIN(B2547/12,650000)*12*0.0915+MIN(B2547/12,1390000)*12*(0.0504+0)+B2547*0.005,0)</f>
        <v/>
      </c>
      <c r="K2547" s="18" t="n">
        <v>0</v>
      </c>
      <c r="L2547" s="18" t="n">
        <v>0</v>
      </c>
      <c r="M2547" s="18">
        <f>ROUND(IF(C2547&gt;=2026,IF(B2547&lt;741000,0,IF(B2547&lt;2191000,B2547-740000,IF(B2547&lt;2193000,1451000,IF(B2547&lt;2196000,1453000,IF(B2547&lt;2200000,1456000,IF(B2547&lt;3600000,ROUNDDOWN(B2547/4,-3)*2.8-80000,IF(B2547&lt;6600000,ROUNDDOWN(B2547/4,-3)*3.2-440000,IF(B2547&lt;8500000,ROUNDDOWN(B2547*0.9,0)-1100000,B2547-1950000)))))))),IF(B2547&lt;651000,0,IF(B2547&lt;1900000,B2547-650000,IF(B2547&lt;3600000,ROUNDDOWN(B2547/4,-3)*2.8-80000,IF(B2547&lt;6600000,ROUNDDOWN(B2547/4,-3)*3.2-440000,IF(B2547&lt;8500000,ROUNDDOWN(B2547*0.9,0)-1100000,B2547-1950000)))))),0)</f>
        <v/>
      </c>
      <c r="N2547" s="18">
        <f>IF(M2547&gt;23500000,NA(),IF(C2547&gt;=2026,IF(M2547&lt;=4890000,1040000,IF(M2547&lt;=6550000,670000,620000)),IF(M2547&lt;=1320000,950000,IF(M2547&lt;=3360000,880000,IF(M2547&lt;=4890000,680000,IF(M2547&lt;=6550000,630000,580000))))))</f>
        <v/>
      </c>
      <c r="O2547" s="18">
        <f>IF(F2547&lt;=0,IF(AND(D2547="はい",C2547&gt;=2026,C2547&lt;=2027),IF(E2547&lt;=0,0,IF(E2547&lt;=30000,E2547,IF(E2547&lt;=60000,ROUNDUP(E2547/2,0)+15000,IF(E2547&lt;=120000,ROUNDUP(E2547/4,0)+30000,60000)))),IF(E2547&lt;=0,0,IF(E2547&lt;=20000,E2547,IF(E2547&lt;=40000,ROUNDUP(E2547/2,0)+10000,IF(E2547&lt;=80000,ROUNDUP(E2547/4,0)+20000,40000))))),IF(E2547&lt;=0,IF(F2547&lt;=0,0,IF(F2547&lt;=25000,F2547,IF(F2547&lt;=50000,ROUNDUP(F2547/2,0)+12500,IF(F2547&lt;=100000,ROUNDUP(F2547/4,0)+25000,50000)))),MAX(IF(F2547&lt;=0,0,IF(F2547&lt;=25000,F2547,IF(F2547&lt;=50000,ROUNDUP(F2547/2,0)+12500,IF(F2547&lt;=100000,ROUNDUP(F2547/4,0)+25000,50000)))),MIN(IF(AND(D2547="はい",C2547&gt;=2026,C2547&lt;=2027),IF(E2547&lt;=0,0,IF(E2547&lt;=30000,E2547,IF(E2547&lt;=60000,ROUNDUP(E2547/2,0)+15000,IF(E2547&lt;=120000,ROUNDUP(E2547/4,0)+30000,60000)))),IF(E2547&lt;=0,0,IF(E2547&lt;=20000,E2547,IF(E2547&lt;=40000,ROUNDUP(E2547/2,0)+10000,IF(E2547&lt;=80000,ROUNDUP(E2547/4,0)+20000,40000)))))+IF(F2547&lt;=0,0,IF(F2547&lt;=25000,F2547,IF(F2547&lt;=50000,ROUNDUP(F2547/2,0)+12500,IF(F2547&lt;=100000,ROUNDUP(F2547/4,0)+25000,50000)))),IF(AND(D2547="はい",C2547&gt;=2026,C2547&lt;=2027),60000,40000)))))</f>
        <v/>
      </c>
      <c r="P2547" s="18">
        <f>IF(G2547&lt;=0,0,IF(G2547&lt;=20000,G2547,IF(G2547&lt;=40000,ROUNDUP(G2547/2,0)+10000,IF(G2547&lt;=80000,ROUNDUP(G2547/4,0)+20000,40000))))</f>
        <v/>
      </c>
      <c r="Q2547" s="18">
        <f>IF(I2547&lt;=0,IF(H2547&lt;=0,0,IF(H2547&lt;=20000,H2547,IF(H2547&lt;=40000,ROUNDUP(H2547/2,0)+10000,IF(H2547&lt;=80000,ROUNDUP(H2547/4,0)+20000,40000)))),IF(H2547&lt;=0,IF(I2547&lt;=0,0,IF(I2547&lt;=25000,I2547,IF(I2547&lt;=50000,ROUNDUP(I2547/2,0)+12500,IF(I2547&lt;=100000,ROUNDUP(I2547/4,0)+25000,50000)))),MAX(IF(I2547&lt;=0,0,IF(I2547&lt;=25000,I2547,IF(I2547&lt;=50000,ROUNDUP(I2547/2,0)+12500,IF(I2547&lt;=100000,ROUNDUP(I2547/4,0)+25000,50000)))),MIN(IF(H2547&lt;=0,0,IF(H2547&lt;=20000,H2547,IF(H2547&lt;=40000,ROUNDUP(H2547/2,0)+10000,IF(H2547&lt;=80000,ROUNDUP(H2547/4,0)+20000,40000))))+IF(I2547&lt;=0,0,IF(I2547&lt;=25000,I2547,IF(I2547&lt;=50000,ROUNDUP(I2547/2,0)+12500,IF(I2547&lt;=100000,ROUNDUP(I2547/4,0)+25000,50000)))),40000))))</f>
        <v/>
      </c>
      <c r="R2547" s="18">
        <f>MIN(120000,O2547+P2547+Q2547)</f>
        <v/>
      </c>
      <c r="S2547" s="18">
        <f>IF(F2547&lt;=0,IF(E2547&lt;=0,0,IF(E2547&lt;=12000,E2547,IF(E2547&lt;=32000,ROUNDUP(E2547/2,0)+6000,IF(E2547&lt;=56000,ROUNDUP(E2547/4,0)+14000,28000)))),IF(E2547&lt;=0,IF(F2547&lt;=0,0,IF(F2547&lt;=15000,F2547,IF(F2547&lt;=40000,ROUNDUP(F2547/2,0)+7500,IF(F2547&lt;=70000,ROUNDUP(F2547/4,0)+17500,35000)))),MAX(IF(F2547&lt;=0,0,IF(F2547&lt;=15000,F2547,IF(F2547&lt;=40000,ROUNDUP(F2547/2,0)+7500,IF(F2547&lt;=70000,ROUNDUP(F2547/4,0)+17500,35000)))),MIN(IF(E2547&lt;=0,0,IF(E2547&lt;=12000,E2547,IF(E2547&lt;=32000,ROUNDUP(E2547/2,0)+6000,IF(E2547&lt;=56000,ROUNDUP(E2547/4,0)+14000,28000))))+IF(F2547&lt;=0,0,IF(F2547&lt;=15000,F2547,IF(F2547&lt;=40000,ROUNDUP(F2547/2,0)+7500,IF(F2547&lt;=70000,ROUNDUP(F2547/4,0)+17500,35000)))),28000))))</f>
        <v/>
      </c>
      <c r="T2547" s="18">
        <f>IF(G2547&lt;=0,0,IF(G2547&lt;=12000,G2547,IF(G2547&lt;=32000,ROUNDUP(G2547/2,0)+6000,IF(G2547&lt;=56000,ROUNDUP(G2547/4,0)+14000,28000))))</f>
        <v/>
      </c>
      <c r="U2547" s="18">
        <f>IF(I2547&lt;=0,IF(H2547&lt;=0,0,IF(H2547&lt;=12000,H2547,IF(H2547&lt;=32000,ROUNDUP(H2547/2,0)+6000,IF(H2547&lt;=56000,ROUNDUP(H2547/4,0)+14000,28000)))),IF(H2547&lt;=0,IF(I2547&lt;=0,0,IF(I2547&lt;=15000,I2547,IF(I2547&lt;=40000,ROUNDUP(I2547/2,0)+7500,IF(I2547&lt;=70000,ROUNDUP(I2547/4,0)+17500,35000)))),MAX(IF(I2547&lt;=0,0,IF(I2547&lt;=15000,I2547,IF(I2547&lt;=40000,ROUNDUP(I2547/2,0)+7500,IF(I2547&lt;=70000,ROUNDUP(I2547/4,0)+17500,35000)))),MIN(IF(H2547&lt;=0,0,IF(H2547&lt;=12000,H2547,IF(H2547&lt;=32000,ROUNDUP(H2547/2,0)+6000,IF(H2547&lt;=56000,ROUNDUP(H2547/4,0)+14000,28000))))+IF(I2547&lt;=0,0,IF(I2547&lt;=15000,I2547,IF(I2547&lt;=40000,ROUNDUP(I2547/2,0)+7500,IF(I2547&lt;=70000,ROUNDUP(I2547/4,0)+17500,35000)))),28000))))</f>
        <v/>
      </c>
      <c r="V2547" s="18">
        <f>MIN(70000,S2547+T2547+U2547)</f>
        <v/>
      </c>
      <c r="W2547" s="18">
        <f>MAX(0,ROUNDDOWN(M2547-J2547-N2547-K2547-0,-3))</f>
        <v/>
      </c>
      <c r="X2547" s="18">
        <f>MAX(0,ROUNDDOWN(M2547-J2547-N2547-K2547-R2547,-3))</f>
        <v/>
      </c>
      <c r="Y2547" s="18">
        <f>IF(W2547&lt;=0,0,ROUNDDOWN((W2547*LOOKUP(W2547,{0,1950001,3300001,6950001,9000001,18000001,40000001},{0.05,0.1,0.2,0.23,0.33,0.4,0.45})-LOOKUP(W2547,{0,1950001,3300001,6950001,9000001,18000001,40000001},{0,97500,427500,636000,1536000,2796000,4796000}))*1.021,-2))</f>
        <v/>
      </c>
      <c r="Z2547" s="18">
        <f>IF(X2547&lt;=0,0,ROUNDDOWN((X2547*LOOKUP(X2547,{0,1950001,3300001,6950001,9000001,18000001,40000001},{0.05,0.1,0.2,0.23,0.33,0.4,0.45})-LOOKUP(X2547,{0,1950001,3300001,6950001,9000001,18000001,40000001},{0,97500,427500,636000,1536000,2796000,4796000}))*1.021,-2))</f>
        <v/>
      </c>
      <c r="AA2547" s="18">
        <f>MAX(0,ROUNDDOWN(M2547-J2547-430000-L2547-0,-3))</f>
        <v/>
      </c>
      <c r="AB2547" s="18">
        <f>MAX(0,ROUNDDOWN(M2547-J2547-430000-L2547-V2547,-3))</f>
        <v/>
      </c>
      <c r="AC2547" s="18">
        <f>IF(M2547&lt;=450000,0,MAX(0,ROUNDDOWN(AA2547*0.06-MIN(50000,AA2547)*0.03,-2))+MAX(0,ROUNDDOWN(AA2547*0.04-MIN(50000,AA2547)*0.02,-2)))</f>
        <v/>
      </c>
      <c r="AD2547" s="18">
        <f>IF(M2547&lt;=450000,0,MAX(0,ROUNDDOWN(AB2547*0.06-MIN(50000,AB2547)*0.03,-2))+MAX(0,ROUNDDOWN(AB2547*0.04-MIN(50000,AB2547)*0.02,-2)))</f>
        <v/>
      </c>
      <c r="AE2547" s="18">
        <f>Y2547-Z2547</f>
        <v/>
      </c>
      <c r="AF2547" s="18">
        <f>AC2547-AD2547</f>
        <v/>
      </c>
      <c r="AG2547" s="18">
        <f>AE2547+AF2547</f>
        <v/>
      </c>
      <c r="AH2547" s="20">
        <f>IF(W2547&lt;=0,0,LOOKUP(W2547,{0,1950001,3300001,6950001,9000001,18000001,40000001},{0.05,0.1,0.2,0.23,0.33,0.4,0.45}))</f>
        <v/>
      </c>
    </row>
    <row r="2548">
      <c r="A2548" t="inlineStr">
        <is>
          <t>1万円刻み 一般8万円</t>
        </is>
      </c>
      <c r="B2548" s="18">
        <f>'4_1万円刻み'!$A$823</f>
        <v/>
      </c>
      <c r="C2548" s="19" t="n">
        <v>2026</v>
      </c>
      <c r="D2548" t="inlineStr">
        <is>
          <t>いいえ</t>
        </is>
      </c>
      <c r="E2548" s="18" t="n">
        <v>80000</v>
      </c>
      <c r="F2548" s="18" t="n">
        <v>0</v>
      </c>
      <c r="G2548" s="18" t="n">
        <v>0</v>
      </c>
      <c r="H2548" s="18" t="n">
        <v>0</v>
      </c>
      <c r="I2548" s="18" t="n">
        <v>0</v>
      </c>
      <c r="J2548" s="18">
        <f>ROUND(MIN(B2548/12,650000)*12*0.0915+MIN(B2548/12,1390000)*12*(0.0504+0)+B2548*0.005,0)</f>
        <v/>
      </c>
      <c r="K2548" s="18" t="n">
        <v>0</v>
      </c>
      <c r="L2548" s="18" t="n">
        <v>0</v>
      </c>
      <c r="M2548" s="18">
        <f>ROUND(IF(C2548&gt;=2026,IF(B2548&lt;741000,0,IF(B2548&lt;2191000,B2548-740000,IF(B2548&lt;2193000,1451000,IF(B2548&lt;2196000,1453000,IF(B2548&lt;2200000,1456000,IF(B2548&lt;3600000,ROUNDDOWN(B2548/4,-3)*2.8-80000,IF(B2548&lt;6600000,ROUNDDOWN(B2548/4,-3)*3.2-440000,IF(B2548&lt;8500000,ROUNDDOWN(B2548*0.9,0)-1100000,B2548-1950000)))))))),IF(B2548&lt;651000,0,IF(B2548&lt;1900000,B2548-650000,IF(B2548&lt;3600000,ROUNDDOWN(B2548/4,-3)*2.8-80000,IF(B2548&lt;6600000,ROUNDDOWN(B2548/4,-3)*3.2-440000,IF(B2548&lt;8500000,ROUNDDOWN(B2548*0.9,0)-1100000,B2548-1950000)))))),0)</f>
        <v/>
      </c>
      <c r="N2548" s="18">
        <f>IF(M2548&gt;23500000,NA(),IF(C2548&gt;=2026,IF(M2548&lt;=4890000,1040000,IF(M2548&lt;=6550000,670000,620000)),IF(M2548&lt;=1320000,950000,IF(M2548&lt;=3360000,880000,IF(M2548&lt;=4890000,680000,IF(M2548&lt;=6550000,630000,580000))))))</f>
        <v/>
      </c>
      <c r="O2548" s="18">
        <f>IF(F2548&lt;=0,IF(AND(D2548="はい",C2548&gt;=2026,C2548&lt;=2027),IF(E2548&lt;=0,0,IF(E2548&lt;=30000,E2548,IF(E2548&lt;=60000,ROUNDUP(E2548/2,0)+15000,IF(E2548&lt;=120000,ROUNDUP(E2548/4,0)+30000,60000)))),IF(E2548&lt;=0,0,IF(E2548&lt;=20000,E2548,IF(E2548&lt;=40000,ROUNDUP(E2548/2,0)+10000,IF(E2548&lt;=80000,ROUNDUP(E2548/4,0)+20000,40000))))),IF(E2548&lt;=0,IF(F2548&lt;=0,0,IF(F2548&lt;=25000,F2548,IF(F2548&lt;=50000,ROUNDUP(F2548/2,0)+12500,IF(F2548&lt;=100000,ROUNDUP(F2548/4,0)+25000,50000)))),MAX(IF(F2548&lt;=0,0,IF(F2548&lt;=25000,F2548,IF(F2548&lt;=50000,ROUNDUP(F2548/2,0)+12500,IF(F2548&lt;=100000,ROUNDUP(F2548/4,0)+25000,50000)))),MIN(IF(AND(D2548="はい",C2548&gt;=2026,C2548&lt;=2027),IF(E2548&lt;=0,0,IF(E2548&lt;=30000,E2548,IF(E2548&lt;=60000,ROUNDUP(E2548/2,0)+15000,IF(E2548&lt;=120000,ROUNDUP(E2548/4,0)+30000,60000)))),IF(E2548&lt;=0,0,IF(E2548&lt;=20000,E2548,IF(E2548&lt;=40000,ROUNDUP(E2548/2,0)+10000,IF(E2548&lt;=80000,ROUNDUP(E2548/4,0)+20000,40000)))))+IF(F2548&lt;=0,0,IF(F2548&lt;=25000,F2548,IF(F2548&lt;=50000,ROUNDUP(F2548/2,0)+12500,IF(F2548&lt;=100000,ROUNDUP(F2548/4,0)+25000,50000)))),IF(AND(D2548="はい",C2548&gt;=2026,C2548&lt;=2027),60000,40000)))))</f>
        <v/>
      </c>
      <c r="P2548" s="18">
        <f>IF(G2548&lt;=0,0,IF(G2548&lt;=20000,G2548,IF(G2548&lt;=40000,ROUNDUP(G2548/2,0)+10000,IF(G2548&lt;=80000,ROUNDUP(G2548/4,0)+20000,40000))))</f>
        <v/>
      </c>
      <c r="Q2548" s="18">
        <f>IF(I2548&lt;=0,IF(H2548&lt;=0,0,IF(H2548&lt;=20000,H2548,IF(H2548&lt;=40000,ROUNDUP(H2548/2,0)+10000,IF(H2548&lt;=80000,ROUNDUP(H2548/4,0)+20000,40000)))),IF(H2548&lt;=0,IF(I2548&lt;=0,0,IF(I2548&lt;=25000,I2548,IF(I2548&lt;=50000,ROUNDUP(I2548/2,0)+12500,IF(I2548&lt;=100000,ROUNDUP(I2548/4,0)+25000,50000)))),MAX(IF(I2548&lt;=0,0,IF(I2548&lt;=25000,I2548,IF(I2548&lt;=50000,ROUNDUP(I2548/2,0)+12500,IF(I2548&lt;=100000,ROUNDUP(I2548/4,0)+25000,50000)))),MIN(IF(H2548&lt;=0,0,IF(H2548&lt;=20000,H2548,IF(H2548&lt;=40000,ROUNDUP(H2548/2,0)+10000,IF(H2548&lt;=80000,ROUNDUP(H2548/4,0)+20000,40000))))+IF(I2548&lt;=0,0,IF(I2548&lt;=25000,I2548,IF(I2548&lt;=50000,ROUNDUP(I2548/2,0)+12500,IF(I2548&lt;=100000,ROUNDUP(I2548/4,0)+25000,50000)))),40000))))</f>
        <v/>
      </c>
      <c r="R2548" s="18">
        <f>MIN(120000,O2548+P2548+Q2548)</f>
        <v/>
      </c>
      <c r="S2548" s="18">
        <f>IF(F2548&lt;=0,IF(E2548&lt;=0,0,IF(E2548&lt;=12000,E2548,IF(E2548&lt;=32000,ROUNDUP(E2548/2,0)+6000,IF(E2548&lt;=56000,ROUNDUP(E2548/4,0)+14000,28000)))),IF(E2548&lt;=0,IF(F2548&lt;=0,0,IF(F2548&lt;=15000,F2548,IF(F2548&lt;=40000,ROUNDUP(F2548/2,0)+7500,IF(F2548&lt;=70000,ROUNDUP(F2548/4,0)+17500,35000)))),MAX(IF(F2548&lt;=0,0,IF(F2548&lt;=15000,F2548,IF(F2548&lt;=40000,ROUNDUP(F2548/2,0)+7500,IF(F2548&lt;=70000,ROUNDUP(F2548/4,0)+17500,35000)))),MIN(IF(E2548&lt;=0,0,IF(E2548&lt;=12000,E2548,IF(E2548&lt;=32000,ROUNDUP(E2548/2,0)+6000,IF(E2548&lt;=56000,ROUNDUP(E2548/4,0)+14000,28000))))+IF(F2548&lt;=0,0,IF(F2548&lt;=15000,F2548,IF(F2548&lt;=40000,ROUNDUP(F2548/2,0)+7500,IF(F2548&lt;=70000,ROUNDUP(F2548/4,0)+17500,35000)))),28000))))</f>
        <v/>
      </c>
      <c r="T2548" s="18">
        <f>IF(G2548&lt;=0,0,IF(G2548&lt;=12000,G2548,IF(G2548&lt;=32000,ROUNDUP(G2548/2,0)+6000,IF(G2548&lt;=56000,ROUNDUP(G2548/4,0)+14000,28000))))</f>
        <v/>
      </c>
      <c r="U2548" s="18">
        <f>IF(I2548&lt;=0,IF(H2548&lt;=0,0,IF(H2548&lt;=12000,H2548,IF(H2548&lt;=32000,ROUNDUP(H2548/2,0)+6000,IF(H2548&lt;=56000,ROUNDUP(H2548/4,0)+14000,28000)))),IF(H2548&lt;=0,IF(I2548&lt;=0,0,IF(I2548&lt;=15000,I2548,IF(I2548&lt;=40000,ROUNDUP(I2548/2,0)+7500,IF(I2548&lt;=70000,ROUNDUP(I2548/4,0)+17500,35000)))),MAX(IF(I2548&lt;=0,0,IF(I2548&lt;=15000,I2548,IF(I2548&lt;=40000,ROUNDUP(I2548/2,0)+7500,IF(I2548&lt;=70000,ROUNDUP(I2548/4,0)+17500,35000)))),MIN(IF(H2548&lt;=0,0,IF(H2548&lt;=12000,H2548,IF(H2548&lt;=32000,ROUNDUP(H2548/2,0)+6000,IF(H2548&lt;=56000,ROUNDUP(H2548/4,0)+14000,28000))))+IF(I2548&lt;=0,0,IF(I2548&lt;=15000,I2548,IF(I2548&lt;=40000,ROUNDUP(I2548/2,0)+7500,IF(I2548&lt;=70000,ROUNDUP(I2548/4,0)+17500,35000)))),28000))))</f>
        <v/>
      </c>
      <c r="V2548" s="18">
        <f>MIN(70000,S2548+T2548+U2548)</f>
        <v/>
      </c>
      <c r="W2548" s="18">
        <f>MAX(0,ROUNDDOWN(M2548-J2548-N2548-K2548-0,-3))</f>
        <v/>
      </c>
      <c r="X2548" s="18">
        <f>MAX(0,ROUNDDOWN(M2548-J2548-N2548-K2548-R2548,-3))</f>
        <v/>
      </c>
      <c r="Y2548" s="18">
        <f>IF(W2548&lt;=0,0,ROUNDDOWN((W2548*LOOKUP(W2548,{0,1950001,3300001,6950001,9000001,18000001,40000001},{0.05,0.1,0.2,0.23,0.33,0.4,0.45})-LOOKUP(W2548,{0,1950001,3300001,6950001,9000001,18000001,40000001},{0,97500,427500,636000,1536000,2796000,4796000}))*1.021,-2))</f>
        <v/>
      </c>
      <c r="Z2548" s="18">
        <f>IF(X2548&lt;=0,0,ROUNDDOWN((X2548*LOOKUP(X2548,{0,1950001,3300001,6950001,9000001,18000001,40000001},{0.05,0.1,0.2,0.23,0.33,0.4,0.45})-LOOKUP(X2548,{0,1950001,3300001,6950001,9000001,18000001,40000001},{0,97500,427500,636000,1536000,2796000,4796000}))*1.021,-2))</f>
        <v/>
      </c>
      <c r="AA2548" s="18">
        <f>MAX(0,ROUNDDOWN(M2548-J2548-430000-L2548-0,-3))</f>
        <v/>
      </c>
      <c r="AB2548" s="18">
        <f>MAX(0,ROUNDDOWN(M2548-J2548-430000-L2548-V2548,-3))</f>
        <v/>
      </c>
      <c r="AC2548" s="18">
        <f>IF(M2548&lt;=450000,0,MAX(0,ROUNDDOWN(AA2548*0.06-MIN(50000,AA2548)*0.03,-2))+MAX(0,ROUNDDOWN(AA2548*0.04-MIN(50000,AA2548)*0.02,-2)))</f>
        <v/>
      </c>
      <c r="AD2548" s="18">
        <f>IF(M2548&lt;=450000,0,MAX(0,ROUNDDOWN(AB2548*0.06-MIN(50000,AB2548)*0.03,-2))+MAX(0,ROUNDDOWN(AB2548*0.04-MIN(50000,AB2548)*0.02,-2)))</f>
        <v/>
      </c>
      <c r="AE2548" s="18">
        <f>Y2548-Z2548</f>
        <v/>
      </c>
      <c r="AF2548" s="18">
        <f>AC2548-AD2548</f>
        <v/>
      </c>
      <c r="AG2548" s="18">
        <f>AE2548+AF2548</f>
        <v/>
      </c>
      <c r="AH2548" s="20">
        <f>IF(W2548&lt;=0,0,LOOKUP(W2548,{0,1950001,3300001,6950001,9000001,18000001,40000001},{0.05,0.1,0.2,0.23,0.33,0.4,0.45}))</f>
        <v/>
      </c>
    </row>
    <row r="2549">
      <c r="A2549" t="inlineStr">
        <is>
          <t>1万円刻み 特例あり一般12万円</t>
        </is>
      </c>
      <c r="B2549" s="18">
        <f>'4_1万円刻み'!$A$823</f>
        <v/>
      </c>
      <c r="C2549" s="19" t="n">
        <v>2026</v>
      </c>
      <c r="D2549" t="inlineStr">
        <is>
          <t>はい</t>
        </is>
      </c>
      <c r="E2549" s="18" t="n">
        <v>120000</v>
      </c>
      <c r="F2549" s="18" t="n">
        <v>0</v>
      </c>
      <c r="G2549" s="18" t="n">
        <v>0</v>
      </c>
      <c r="H2549" s="18" t="n">
        <v>0</v>
      </c>
      <c r="I2549" s="18" t="n">
        <v>0</v>
      </c>
      <c r="J2549" s="18">
        <f>ROUND(MIN(B2549/12,650000)*12*0.0915+MIN(B2549/12,1390000)*12*(0.0504+0)+B2549*0.005,0)</f>
        <v/>
      </c>
      <c r="K2549" s="18" t="n">
        <v>0</v>
      </c>
      <c r="L2549" s="18" t="n">
        <v>0</v>
      </c>
      <c r="M2549" s="18">
        <f>ROUND(IF(C2549&gt;=2026,IF(B2549&lt;741000,0,IF(B2549&lt;2191000,B2549-740000,IF(B2549&lt;2193000,1451000,IF(B2549&lt;2196000,1453000,IF(B2549&lt;2200000,1456000,IF(B2549&lt;3600000,ROUNDDOWN(B2549/4,-3)*2.8-80000,IF(B2549&lt;6600000,ROUNDDOWN(B2549/4,-3)*3.2-440000,IF(B2549&lt;8500000,ROUNDDOWN(B2549*0.9,0)-1100000,B2549-1950000)))))))),IF(B2549&lt;651000,0,IF(B2549&lt;1900000,B2549-650000,IF(B2549&lt;3600000,ROUNDDOWN(B2549/4,-3)*2.8-80000,IF(B2549&lt;6600000,ROUNDDOWN(B2549/4,-3)*3.2-440000,IF(B2549&lt;8500000,ROUNDDOWN(B2549*0.9,0)-1100000,B2549-1950000)))))),0)</f>
        <v/>
      </c>
      <c r="N2549" s="18">
        <f>IF(M2549&gt;23500000,NA(),IF(C2549&gt;=2026,IF(M2549&lt;=4890000,1040000,IF(M2549&lt;=6550000,670000,620000)),IF(M2549&lt;=1320000,950000,IF(M2549&lt;=3360000,880000,IF(M2549&lt;=4890000,680000,IF(M2549&lt;=6550000,630000,580000))))))</f>
        <v/>
      </c>
      <c r="O2549" s="18">
        <f>IF(F2549&lt;=0,IF(AND(D2549="はい",C2549&gt;=2026,C2549&lt;=2027),IF(E2549&lt;=0,0,IF(E2549&lt;=30000,E2549,IF(E2549&lt;=60000,ROUNDUP(E2549/2,0)+15000,IF(E2549&lt;=120000,ROUNDUP(E2549/4,0)+30000,60000)))),IF(E2549&lt;=0,0,IF(E2549&lt;=20000,E2549,IF(E2549&lt;=40000,ROUNDUP(E2549/2,0)+10000,IF(E2549&lt;=80000,ROUNDUP(E2549/4,0)+20000,40000))))),IF(E2549&lt;=0,IF(F2549&lt;=0,0,IF(F2549&lt;=25000,F2549,IF(F2549&lt;=50000,ROUNDUP(F2549/2,0)+12500,IF(F2549&lt;=100000,ROUNDUP(F2549/4,0)+25000,50000)))),MAX(IF(F2549&lt;=0,0,IF(F2549&lt;=25000,F2549,IF(F2549&lt;=50000,ROUNDUP(F2549/2,0)+12500,IF(F2549&lt;=100000,ROUNDUP(F2549/4,0)+25000,50000)))),MIN(IF(AND(D2549="はい",C2549&gt;=2026,C2549&lt;=2027),IF(E2549&lt;=0,0,IF(E2549&lt;=30000,E2549,IF(E2549&lt;=60000,ROUNDUP(E2549/2,0)+15000,IF(E2549&lt;=120000,ROUNDUP(E2549/4,0)+30000,60000)))),IF(E2549&lt;=0,0,IF(E2549&lt;=20000,E2549,IF(E2549&lt;=40000,ROUNDUP(E2549/2,0)+10000,IF(E2549&lt;=80000,ROUNDUP(E2549/4,0)+20000,40000)))))+IF(F2549&lt;=0,0,IF(F2549&lt;=25000,F2549,IF(F2549&lt;=50000,ROUNDUP(F2549/2,0)+12500,IF(F2549&lt;=100000,ROUNDUP(F2549/4,0)+25000,50000)))),IF(AND(D2549="はい",C2549&gt;=2026,C2549&lt;=2027),60000,40000)))))</f>
        <v/>
      </c>
      <c r="P2549" s="18">
        <f>IF(G2549&lt;=0,0,IF(G2549&lt;=20000,G2549,IF(G2549&lt;=40000,ROUNDUP(G2549/2,0)+10000,IF(G2549&lt;=80000,ROUNDUP(G2549/4,0)+20000,40000))))</f>
        <v/>
      </c>
      <c r="Q2549" s="18">
        <f>IF(I2549&lt;=0,IF(H2549&lt;=0,0,IF(H2549&lt;=20000,H2549,IF(H2549&lt;=40000,ROUNDUP(H2549/2,0)+10000,IF(H2549&lt;=80000,ROUNDUP(H2549/4,0)+20000,40000)))),IF(H2549&lt;=0,IF(I2549&lt;=0,0,IF(I2549&lt;=25000,I2549,IF(I2549&lt;=50000,ROUNDUP(I2549/2,0)+12500,IF(I2549&lt;=100000,ROUNDUP(I2549/4,0)+25000,50000)))),MAX(IF(I2549&lt;=0,0,IF(I2549&lt;=25000,I2549,IF(I2549&lt;=50000,ROUNDUP(I2549/2,0)+12500,IF(I2549&lt;=100000,ROUNDUP(I2549/4,0)+25000,50000)))),MIN(IF(H2549&lt;=0,0,IF(H2549&lt;=20000,H2549,IF(H2549&lt;=40000,ROUNDUP(H2549/2,0)+10000,IF(H2549&lt;=80000,ROUNDUP(H2549/4,0)+20000,40000))))+IF(I2549&lt;=0,0,IF(I2549&lt;=25000,I2549,IF(I2549&lt;=50000,ROUNDUP(I2549/2,0)+12500,IF(I2549&lt;=100000,ROUNDUP(I2549/4,0)+25000,50000)))),40000))))</f>
        <v/>
      </c>
      <c r="R2549" s="18">
        <f>MIN(120000,O2549+P2549+Q2549)</f>
        <v/>
      </c>
      <c r="S2549" s="18">
        <f>IF(F2549&lt;=0,IF(E2549&lt;=0,0,IF(E2549&lt;=12000,E2549,IF(E2549&lt;=32000,ROUNDUP(E2549/2,0)+6000,IF(E2549&lt;=56000,ROUNDUP(E2549/4,0)+14000,28000)))),IF(E2549&lt;=0,IF(F2549&lt;=0,0,IF(F2549&lt;=15000,F2549,IF(F2549&lt;=40000,ROUNDUP(F2549/2,0)+7500,IF(F2549&lt;=70000,ROUNDUP(F2549/4,0)+17500,35000)))),MAX(IF(F2549&lt;=0,0,IF(F2549&lt;=15000,F2549,IF(F2549&lt;=40000,ROUNDUP(F2549/2,0)+7500,IF(F2549&lt;=70000,ROUNDUP(F2549/4,0)+17500,35000)))),MIN(IF(E2549&lt;=0,0,IF(E2549&lt;=12000,E2549,IF(E2549&lt;=32000,ROUNDUP(E2549/2,0)+6000,IF(E2549&lt;=56000,ROUNDUP(E2549/4,0)+14000,28000))))+IF(F2549&lt;=0,0,IF(F2549&lt;=15000,F2549,IF(F2549&lt;=40000,ROUNDUP(F2549/2,0)+7500,IF(F2549&lt;=70000,ROUNDUP(F2549/4,0)+17500,35000)))),28000))))</f>
        <v/>
      </c>
      <c r="T2549" s="18">
        <f>IF(G2549&lt;=0,0,IF(G2549&lt;=12000,G2549,IF(G2549&lt;=32000,ROUNDUP(G2549/2,0)+6000,IF(G2549&lt;=56000,ROUNDUP(G2549/4,0)+14000,28000))))</f>
        <v/>
      </c>
      <c r="U2549" s="18">
        <f>IF(I2549&lt;=0,IF(H2549&lt;=0,0,IF(H2549&lt;=12000,H2549,IF(H2549&lt;=32000,ROUNDUP(H2549/2,0)+6000,IF(H2549&lt;=56000,ROUNDUP(H2549/4,0)+14000,28000)))),IF(H2549&lt;=0,IF(I2549&lt;=0,0,IF(I2549&lt;=15000,I2549,IF(I2549&lt;=40000,ROUNDUP(I2549/2,0)+7500,IF(I2549&lt;=70000,ROUNDUP(I2549/4,0)+17500,35000)))),MAX(IF(I2549&lt;=0,0,IF(I2549&lt;=15000,I2549,IF(I2549&lt;=40000,ROUNDUP(I2549/2,0)+7500,IF(I2549&lt;=70000,ROUNDUP(I2549/4,0)+17500,35000)))),MIN(IF(H2549&lt;=0,0,IF(H2549&lt;=12000,H2549,IF(H2549&lt;=32000,ROUNDUP(H2549/2,0)+6000,IF(H2549&lt;=56000,ROUNDUP(H2549/4,0)+14000,28000))))+IF(I2549&lt;=0,0,IF(I2549&lt;=15000,I2549,IF(I2549&lt;=40000,ROUNDUP(I2549/2,0)+7500,IF(I2549&lt;=70000,ROUNDUP(I2549/4,0)+17500,35000)))),28000))))</f>
        <v/>
      </c>
      <c r="V2549" s="18">
        <f>MIN(70000,S2549+T2549+U2549)</f>
        <v/>
      </c>
      <c r="W2549" s="18">
        <f>MAX(0,ROUNDDOWN(M2549-J2549-N2549-K2549-0,-3))</f>
        <v/>
      </c>
      <c r="X2549" s="18">
        <f>MAX(0,ROUNDDOWN(M2549-J2549-N2549-K2549-R2549,-3))</f>
        <v/>
      </c>
      <c r="Y2549" s="18">
        <f>IF(W2549&lt;=0,0,ROUNDDOWN((W2549*LOOKUP(W2549,{0,1950001,3300001,6950001,9000001,18000001,40000001},{0.05,0.1,0.2,0.23,0.33,0.4,0.45})-LOOKUP(W2549,{0,1950001,3300001,6950001,9000001,18000001,40000001},{0,97500,427500,636000,1536000,2796000,4796000}))*1.021,-2))</f>
        <v/>
      </c>
      <c r="Z2549" s="18">
        <f>IF(X2549&lt;=0,0,ROUNDDOWN((X2549*LOOKUP(X2549,{0,1950001,3300001,6950001,9000001,18000001,40000001},{0.05,0.1,0.2,0.23,0.33,0.4,0.45})-LOOKUP(X2549,{0,1950001,3300001,6950001,9000001,18000001,40000001},{0,97500,427500,636000,1536000,2796000,4796000}))*1.021,-2))</f>
        <v/>
      </c>
      <c r="AA2549" s="18">
        <f>MAX(0,ROUNDDOWN(M2549-J2549-430000-L2549-0,-3))</f>
        <v/>
      </c>
      <c r="AB2549" s="18">
        <f>MAX(0,ROUNDDOWN(M2549-J2549-430000-L2549-V2549,-3))</f>
        <v/>
      </c>
      <c r="AC2549" s="18">
        <f>IF(M2549&lt;=450000,0,MAX(0,ROUNDDOWN(AA2549*0.06-MIN(50000,AA2549)*0.03,-2))+MAX(0,ROUNDDOWN(AA2549*0.04-MIN(50000,AA2549)*0.02,-2)))</f>
        <v/>
      </c>
      <c r="AD2549" s="18">
        <f>IF(M2549&lt;=450000,0,MAX(0,ROUNDDOWN(AB2549*0.06-MIN(50000,AB2549)*0.03,-2))+MAX(0,ROUNDDOWN(AB2549*0.04-MIN(50000,AB2549)*0.02,-2)))</f>
        <v/>
      </c>
      <c r="AE2549" s="18">
        <f>Y2549-Z2549</f>
        <v/>
      </c>
      <c r="AF2549" s="18">
        <f>AC2549-AD2549</f>
        <v/>
      </c>
      <c r="AG2549" s="18">
        <f>AE2549+AF2549</f>
        <v/>
      </c>
      <c r="AH2549" s="20">
        <f>IF(W2549&lt;=0,0,LOOKUP(W2549,{0,1950001,3300001,6950001,9000001,18000001,40000001},{0.05,0.1,0.2,0.23,0.33,0.4,0.45}))</f>
        <v/>
      </c>
    </row>
    <row r="2550">
      <c r="A2550" t="inlineStr">
        <is>
          <t>1万円刻み 3区分8万円ずつ</t>
        </is>
      </c>
      <c r="B2550" s="18">
        <f>'4_1万円刻み'!$A$824</f>
        <v/>
      </c>
      <c r="C2550" s="19" t="n">
        <v>2026</v>
      </c>
      <c r="D2550" t="inlineStr">
        <is>
          <t>いいえ</t>
        </is>
      </c>
      <c r="E2550" s="18" t="n">
        <v>80000</v>
      </c>
      <c r="F2550" s="18" t="n">
        <v>0</v>
      </c>
      <c r="G2550" s="18" t="n">
        <v>80000</v>
      </c>
      <c r="H2550" s="18" t="n">
        <v>80000</v>
      </c>
      <c r="I2550" s="18" t="n">
        <v>0</v>
      </c>
      <c r="J2550" s="18">
        <f>ROUND(MIN(B2550/12,650000)*12*0.0915+MIN(B2550/12,1390000)*12*(0.0504+0)+B2550*0.005,0)</f>
        <v/>
      </c>
      <c r="K2550" s="18" t="n">
        <v>0</v>
      </c>
      <c r="L2550" s="18" t="n">
        <v>0</v>
      </c>
      <c r="M2550" s="18">
        <f>ROUND(IF(C2550&gt;=2026,IF(B2550&lt;741000,0,IF(B2550&lt;2191000,B2550-740000,IF(B2550&lt;2193000,1451000,IF(B2550&lt;2196000,1453000,IF(B2550&lt;2200000,1456000,IF(B2550&lt;3600000,ROUNDDOWN(B2550/4,-3)*2.8-80000,IF(B2550&lt;6600000,ROUNDDOWN(B2550/4,-3)*3.2-440000,IF(B2550&lt;8500000,ROUNDDOWN(B2550*0.9,0)-1100000,B2550-1950000)))))))),IF(B2550&lt;651000,0,IF(B2550&lt;1900000,B2550-650000,IF(B2550&lt;3600000,ROUNDDOWN(B2550/4,-3)*2.8-80000,IF(B2550&lt;6600000,ROUNDDOWN(B2550/4,-3)*3.2-440000,IF(B2550&lt;8500000,ROUNDDOWN(B2550*0.9,0)-1100000,B2550-1950000)))))),0)</f>
        <v/>
      </c>
      <c r="N2550" s="18">
        <f>IF(M2550&gt;23500000,NA(),IF(C2550&gt;=2026,IF(M2550&lt;=4890000,1040000,IF(M2550&lt;=6550000,670000,620000)),IF(M2550&lt;=1320000,950000,IF(M2550&lt;=3360000,880000,IF(M2550&lt;=4890000,680000,IF(M2550&lt;=6550000,630000,580000))))))</f>
        <v/>
      </c>
      <c r="O2550" s="18">
        <f>IF(F2550&lt;=0,IF(AND(D2550="はい",C2550&gt;=2026,C2550&lt;=2027),IF(E2550&lt;=0,0,IF(E2550&lt;=30000,E2550,IF(E2550&lt;=60000,ROUNDUP(E2550/2,0)+15000,IF(E2550&lt;=120000,ROUNDUP(E2550/4,0)+30000,60000)))),IF(E2550&lt;=0,0,IF(E2550&lt;=20000,E2550,IF(E2550&lt;=40000,ROUNDUP(E2550/2,0)+10000,IF(E2550&lt;=80000,ROUNDUP(E2550/4,0)+20000,40000))))),IF(E2550&lt;=0,IF(F2550&lt;=0,0,IF(F2550&lt;=25000,F2550,IF(F2550&lt;=50000,ROUNDUP(F2550/2,0)+12500,IF(F2550&lt;=100000,ROUNDUP(F2550/4,0)+25000,50000)))),MAX(IF(F2550&lt;=0,0,IF(F2550&lt;=25000,F2550,IF(F2550&lt;=50000,ROUNDUP(F2550/2,0)+12500,IF(F2550&lt;=100000,ROUNDUP(F2550/4,0)+25000,50000)))),MIN(IF(AND(D2550="はい",C2550&gt;=2026,C2550&lt;=2027),IF(E2550&lt;=0,0,IF(E2550&lt;=30000,E2550,IF(E2550&lt;=60000,ROUNDUP(E2550/2,0)+15000,IF(E2550&lt;=120000,ROUNDUP(E2550/4,0)+30000,60000)))),IF(E2550&lt;=0,0,IF(E2550&lt;=20000,E2550,IF(E2550&lt;=40000,ROUNDUP(E2550/2,0)+10000,IF(E2550&lt;=80000,ROUNDUP(E2550/4,0)+20000,40000)))))+IF(F2550&lt;=0,0,IF(F2550&lt;=25000,F2550,IF(F2550&lt;=50000,ROUNDUP(F2550/2,0)+12500,IF(F2550&lt;=100000,ROUNDUP(F2550/4,0)+25000,50000)))),IF(AND(D2550="はい",C2550&gt;=2026,C2550&lt;=2027),60000,40000)))))</f>
        <v/>
      </c>
      <c r="P2550" s="18">
        <f>IF(G2550&lt;=0,0,IF(G2550&lt;=20000,G2550,IF(G2550&lt;=40000,ROUNDUP(G2550/2,0)+10000,IF(G2550&lt;=80000,ROUNDUP(G2550/4,0)+20000,40000))))</f>
        <v/>
      </c>
      <c r="Q2550" s="18">
        <f>IF(I2550&lt;=0,IF(H2550&lt;=0,0,IF(H2550&lt;=20000,H2550,IF(H2550&lt;=40000,ROUNDUP(H2550/2,0)+10000,IF(H2550&lt;=80000,ROUNDUP(H2550/4,0)+20000,40000)))),IF(H2550&lt;=0,IF(I2550&lt;=0,0,IF(I2550&lt;=25000,I2550,IF(I2550&lt;=50000,ROUNDUP(I2550/2,0)+12500,IF(I2550&lt;=100000,ROUNDUP(I2550/4,0)+25000,50000)))),MAX(IF(I2550&lt;=0,0,IF(I2550&lt;=25000,I2550,IF(I2550&lt;=50000,ROUNDUP(I2550/2,0)+12500,IF(I2550&lt;=100000,ROUNDUP(I2550/4,0)+25000,50000)))),MIN(IF(H2550&lt;=0,0,IF(H2550&lt;=20000,H2550,IF(H2550&lt;=40000,ROUNDUP(H2550/2,0)+10000,IF(H2550&lt;=80000,ROUNDUP(H2550/4,0)+20000,40000))))+IF(I2550&lt;=0,0,IF(I2550&lt;=25000,I2550,IF(I2550&lt;=50000,ROUNDUP(I2550/2,0)+12500,IF(I2550&lt;=100000,ROUNDUP(I2550/4,0)+25000,50000)))),40000))))</f>
        <v/>
      </c>
      <c r="R2550" s="18">
        <f>MIN(120000,O2550+P2550+Q2550)</f>
        <v/>
      </c>
      <c r="S2550" s="18">
        <f>IF(F2550&lt;=0,IF(E2550&lt;=0,0,IF(E2550&lt;=12000,E2550,IF(E2550&lt;=32000,ROUNDUP(E2550/2,0)+6000,IF(E2550&lt;=56000,ROUNDUP(E2550/4,0)+14000,28000)))),IF(E2550&lt;=0,IF(F2550&lt;=0,0,IF(F2550&lt;=15000,F2550,IF(F2550&lt;=40000,ROUNDUP(F2550/2,0)+7500,IF(F2550&lt;=70000,ROUNDUP(F2550/4,0)+17500,35000)))),MAX(IF(F2550&lt;=0,0,IF(F2550&lt;=15000,F2550,IF(F2550&lt;=40000,ROUNDUP(F2550/2,0)+7500,IF(F2550&lt;=70000,ROUNDUP(F2550/4,0)+17500,35000)))),MIN(IF(E2550&lt;=0,0,IF(E2550&lt;=12000,E2550,IF(E2550&lt;=32000,ROUNDUP(E2550/2,0)+6000,IF(E2550&lt;=56000,ROUNDUP(E2550/4,0)+14000,28000))))+IF(F2550&lt;=0,0,IF(F2550&lt;=15000,F2550,IF(F2550&lt;=40000,ROUNDUP(F2550/2,0)+7500,IF(F2550&lt;=70000,ROUNDUP(F2550/4,0)+17500,35000)))),28000))))</f>
        <v/>
      </c>
      <c r="T2550" s="18">
        <f>IF(G2550&lt;=0,0,IF(G2550&lt;=12000,G2550,IF(G2550&lt;=32000,ROUNDUP(G2550/2,0)+6000,IF(G2550&lt;=56000,ROUNDUP(G2550/4,0)+14000,28000))))</f>
        <v/>
      </c>
      <c r="U2550" s="18">
        <f>IF(I2550&lt;=0,IF(H2550&lt;=0,0,IF(H2550&lt;=12000,H2550,IF(H2550&lt;=32000,ROUNDUP(H2550/2,0)+6000,IF(H2550&lt;=56000,ROUNDUP(H2550/4,0)+14000,28000)))),IF(H2550&lt;=0,IF(I2550&lt;=0,0,IF(I2550&lt;=15000,I2550,IF(I2550&lt;=40000,ROUNDUP(I2550/2,0)+7500,IF(I2550&lt;=70000,ROUNDUP(I2550/4,0)+17500,35000)))),MAX(IF(I2550&lt;=0,0,IF(I2550&lt;=15000,I2550,IF(I2550&lt;=40000,ROUNDUP(I2550/2,0)+7500,IF(I2550&lt;=70000,ROUNDUP(I2550/4,0)+17500,35000)))),MIN(IF(H2550&lt;=0,0,IF(H2550&lt;=12000,H2550,IF(H2550&lt;=32000,ROUNDUP(H2550/2,0)+6000,IF(H2550&lt;=56000,ROUNDUP(H2550/4,0)+14000,28000))))+IF(I2550&lt;=0,0,IF(I2550&lt;=15000,I2550,IF(I2550&lt;=40000,ROUNDUP(I2550/2,0)+7500,IF(I2550&lt;=70000,ROUNDUP(I2550/4,0)+17500,35000)))),28000))))</f>
        <v/>
      </c>
      <c r="V2550" s="18">
        <f>MIN(70000,S2550+T2550+U2550)</f>
        <v/>
      </c>
      <c r="W2550" s="18">
        <f>MAX(0,ROUNDDOWN(M2550-J2550-N2550-K2550-0,-3))</f>
        <v/>
      </c>
      <c r="X2550" s="18">
        <f>MAX(0,ROUNDDOWN(M2550-J2550-N2550-K2550-R2550,-3))</f>
        <v/>
      </c>
      <c r="Y2550" s="18">
        <f>IF(W2550&lt;=0,0,ROUNDDOWN((W2550*LOOKUP(W2550,{0,1950001,3300001,6950001,9000001,18000001,40000001},{0.05,0.1,0.2,0.23,0.33,0.4,0.45})-LOOKUP(W2550,{0,1950001,3300001,6950001,9000001,18000001,40000001},{0,97500,427500,636000,1536000,2796000,4796000}))*1.021,-2))</f>
        <v/>
      </c>
      <c r="Z2550" s="18">
        <f>IF(X2550&lt;=0,0,ROUNDDOWN((X2550*LOOKUP(X2550,{0,1950001,3300001,6950001,9000001,18000001,40000001},{0.05,0.1,0.2,0.23,0.33,0.4,0.45})-LOOKUP(X2550,{0,1950001,3300001,6950001,9000001,18000001,40000001},{0,97500,427500,636000,1536000,2796000,4796000}))*1.021,-2))</f>
        <v/>
      </c>
      <c r="AA2550" s="18">
        <f>MAX(0,ROUNDDOWN(M2550-J2550-430000-L2550-0,-3))</f>
        <v/>
      </c>
      <c r="AB2550" s="18">
        <f>MAX(0,ROUNDDOWN(M2550-J2550-430000-L2550-V2550,-3))</f>
        <v/>
      </c>
      <c r="AC2550" s="18">
        <f>IF(M2550&lt;=450000,0,MAX(0,ROUNDDOWN(AA2550*0.06-MIN(50000,AA2550)*0.03,-2))+MAX(0,ROUNDDOWN(AA2550*0.04-MIN(50000,AA2550)*0.02,-2)))</f>
        <v/>
      </c>
      <c r="AD2550" s="18">
        <f>IF(M2550&lt;=450000,0,MAX(0,ROUNDDOWN(AB2550*0.06-MIN(50000,AB2550)*0.03,-2))+MAX(0,ROUNDDOWN(AB2550*0.04-MIN(50000,AB2550)*0.02,-2)))</f>
        <v/>
      </c>
      <c r="AE2550" s="18">
        <f>Y2550-Z2550</f>
        <v/>
      </c>
      <c r="AF2550" s="18">
        <f>AC2550-AD2550</f>
        <v/>
      </c>
      <c r="AG2550" s="18">
        <f>AE2550+AF2550</f>
        <v/>
      </c>
      <c r="AH2550" s="20">
        <f>IF(W2550&lt;=0,0,LOOKUP(W2550,{0,1950001,3300001,6950001,9000001,18000001,40000001},{0.05,0.1,0.2,0.23,0.33,0.4,0.45}))</f>
        <v/>
      </c>
    </row>
    <row r="2551">
      <c r="A2551" t="inlineStr">
        <is>
          <t>1万円刻み 一般8万円</t>
        </is>
      </c>
      <c r="B2551" s="18">
        <f>'4_1万円刻み'!$A$824</f>
        <v/>
      </c>
      <c r="C2551" s="19" t="n">
        <v>2026</v>
      </c>
      <c r="D2551" t="inlineStr">
        <is>
          <t>いいえ</t>
        </is>
      </c>
      <c r="E2551" s="18" t="n">
        <v>80000</v>
      </c>
      <c r="F2551" s="18" t="n">
        <v>0</v>
      </c>
      <c r="G2551" s="18" t="n">
        <v>0</v>
      </c>
      <c r="H2551" s="18" t="n">
        <v>0</v>
      </c>
      <c r="I2551" s="18" t="n">
        <v>0</v>
      </c>
      <c r="J2551" s="18">
        <f>ROUND(MIN(B2551/12,650000)*12*0.0915+MIN(B2551/12,1390000)*12*(0.0504+0)+B2551*0.005,0)</f>
        <v/>
      </c>
      <c r="K2551" s="18" t="n">
        <v>0</v>
      </c>
      <c r="L2551" s="18" t="n">
        <v>0</v>
      </c>
      <c r="M2551" s="18">
        <f>ROUND(IF(C2551&gt;=2026,IF(B2551&lt;741000,0,IF(B2551&lt;2191000,B2551-740000,IF(B2551&lt;2193000,1451000,IF(B2551&lt;2196000,1453000,IF(B2551&lt;2200000,1456000,IF(B2551&lt;3600000,ROUNDDOWN(B2551/4,-3)*2.8-80000,IF(B2551&lt;6600000,ROUNDDOWN(B2551/4,-3)*3.2-440000,IF(B2551&lt;8500000,ROUNDDOWN(B2551*0.9,0)-1100000,B2551-1950000)))))))),IF(B2551&lt;651000,0,IF(B2551&lt;1900000,B2551-650000,IF(B2551&lt;3600000,ROUNDDOWN(B2551/4,-3)*2.8-80000,IF(B2551&lt;6600000,ROUNDDOWN(B2551/4,-3)*3.2-440000,IF(B2551&lt;8500000,ROUNDDOWN(B2551*0.9,0)-1100000,B2551-1950000)))))),0)</f>
        <v/>
      </c>
      <c r="N2551" s="18">
        <f>IF(M2551&gt;23500000,NA(),IF(C2551&gt;=2026,IF(M2551&lt;=4890000,1040000,IF(M2551&lt;=6550000,670000,620000)),IF(M2551&lt;=1320000,950000,IF(M2551&lt;=3360000,880000,IF(M2551&lt;=4890000,680000,IF(M2551&lt;=6550000,630000,580000))))))</f>
        <v/>
      </c>
      <c r="O2551" s="18">
        <f>IF(F2551&lt;=0,IF(AND(D2551="はい",C2551&gt;=2026,C2551&lt;=2027),IF(E2551&lt;=0,0,IF(E2551&lt;=30000,E2551,IF(E2551&lt;=60000,ROUNDUP(E2551/2,0)+15000,IF(E2551&lt;=120000,ROUNDUP(E2551/4,0)+30000,60000)))),IF(E2551&lt;=0,0,IF(E2551&lt;=20000,E2551,IF(E2551&lt;=40000,ROUNDUP(E2551/2,0)+10000,IF(E2551&lt;=80000,ROUNDUP(E2551/4,0)+20000,40000))))),IF(E2551&lt;=0,IF(F2551&lt;=0,0,IF(F2551&lt;=25000,F2551,IF(F2551&lt;=50000,ROUNDUP(F2551/2,0)+12500,IF(F2551&lt;=100000,ROUNDUP(F2551/4,0)+25000,50000)))),MAX(IF(F2551&lt;=0,0,IF(F2551&lt;=25000,F2551,IF(F2551&lt;=50000,ROUNDUP(F2551/2,0)+12500,IF(F2551&lt;=100000,ROUNDUP(F2551/4,0)+25000,50000)))),MIN(IF(AND(D2551="はい",C2551&gt;=2026,C2551&lt;=2027),IF(E2551&lt;=0,0,IF(E2551&lt;=30000,E2551,IF(E2551&lt;=60000,ROUNDUP(E2551/2,0)+15000,IF(E2551&lt;=120000,ROUNDUP(E2551/4,0)+30000,60000)))),IF(E2551&lt;=0,0,IF(E2551&lt;=20000,E2551,IF(E2551&lt;=40000,ROUNDUP(E2551/2,0)+10000,IF(E2551&lt;=80000,ROUNDUP(E2551/4,0)+20000,40000)))))+IF(F2551&lt;=0,0,IF(F2551&lt;=25000,F2551,IF(F2551&lt;=50000,ROUNDUP(F2551/2,0)+12500,IF(F2551&lt;=100000,ROUNDUP(F2551/4,0)+25000,50000)))),IF(AND(D2551="はい",C2551&gt;=2026,C2551&lt;=2027),60000,40000)))))</f>
        <v/>
      </c>
      <c r="P2551" s="18">
        <f>IF(G2551&lt;=0,0,IF(G2551&lt;=20000,G2551,IF(G2551&lt;=40000,ROUNDUP(G2551/2,0)+10000,IF(G2551&lt;=80000,ROUNDUP(G2551/4,0)+20000,40000))))</f>
        <v/>
      </c>
      <c r="Q2551" s="18">
        <f>IF(I2551&lt;=0,IF(H2551&lt;=0,0,IF(H2551&lt;=20000,H2551,IF(H2551&lt;=40000,ROUNDUP(H2551/2,0)+10000,IF(H2551&lt;=80000,ROUNDUP(H2551/4,0)+20000,40000)))),IF(H2551&lt;=0,IF(I2551&lt;=0,0,IF(I2551&lt;=25000,I2551,IF(I2551&lt;=50000,ROUNDUP(I2551/2,0)+12500,IF(I2551&lt;=100000,ROUNDUP(I2551/4,0)+25000,50000)))),MAX(IF(I2551&lt;=0,0,IF(I2551&lt;=25000,I2551,IF(I2551&lt;=50000,ROUNDUP(I2551/2,0)+12500,IF(I2551&lt;=100000,ROUNDUP(I2551/4,0)+25000,50000)))),MIN(IF(H2551&lt;=0,0,IF(H2551&lt;=20000,H2551,IF(H2551&lt;=40000,ROUNDUP(H2551/2,0)+10000,IF(H2551&lt;=80000,ROUNDUP(H2551/4,0)+20000,40000))))+IF(I2551&lt;=0,0,IF(I2551&lt;=25000,I2551,IF(I2551&lt;=50000,ROUNDUP(I2551/2,0)+12500,IF(I2551&lt;=100000,ROUNDUP(I2551/4,0)+25000,50000)))),40000))))</f>
        <v/>
      </c>
      <c r="R2551" s="18">
        <f>MIN(120000,O2551+P2551+Q2551)</f>
        <v/>
      </c>
      <c r="S2551" s="18">
        <f>IF(F2551&lt;=0,IF(E2551&lt;=0,0,IF(E2551&lt;=12000,E2551,IF(E2551&lt;=32000,ROUNDUP(E2551/2,0)+6000,IF(E2551&lt;=56000,ROUNDUP(E2551/4,0)+14000,28000)))),IF(E2551&lt;=0,IF(F2551&lt;=0,0,IF(F2551&lt;=15000,F2551,IF(F2551&lt;=40000,ROUNDUP(F2551/2,0)+7500,IF(F2551&lt;=70000,ROUNDUP(F2551/4,0)+17500,35000)))),MAX(IF(F2551&lt;=0,0,IF(F2551&lt;=15000,F2551,IF(F2551&lt;=40000,ROUNDUP(F2551/2,0)+7500,IF(F2551&lt;=70000,ROUNDUP(F2551/4,0)+17500,35000)))),MIN(IF(E2551&lt;=0,0,IF(E2551&lt;=12000,E2551,IF(E2551&lt;=32000,ROUNDUP(E2551/2,0)+6000,IF(E2551&lt;=56000,ROUNDUP(E2551/4,0)+14000,28000))))+IF(F2551&lt;=0,0,IF(F2551&lt;=15000,F2551,IF(F2551&lt;=40000,ROUNDUP(F2551/2,0)+7500,IF(F2551&lt;=70000,ROUNDUP(F2551/4,0)+17500,35000)))),28000))))</f>
        <v/>
      </c>
      <c r="T2551" s="18">
        <f>IF(G2551&lt;=0,0,IF(G2551&lt;=12000,G2551,IF(G2551&lt;=32000,ROUNDUP(G2551/2,0)+6000,IF(G2551&lt;=56000,ROUNDUP(G2551/4,0)+14000,28000))))</f>
        <v/>
      </c>
      <c r="U2551" s="18">
        <f>IF(I2551&lt;=0,IF(H2551&lt;=0,0,IF(H2551&lt;=12000,H2551,IF(H2551&lt;=32000,ROUNDUP(H2551/2,0)+6000,IF(H2551&lt;=56000,ROUNDUP(H2551/4,0)+14000,28000)))),IF(H2551&lt;=0,IF(I2551&lt;=0,0,IF(I2551&lt;=15000,I2551,IF(I2551&lt;=40000,ROUNDUP(I2551/2,0)+7500,IF(I2551&lt;=70000,ROUNDUP(I2551/4,0)+17500,35000)))),MAX(IF(I2551&lt;=0,0,IF(I2551&lt;=15000,I2551,IF(I2551&lt;=40000,ROUNDUP(I2551/2,0)+7500,IF(I2551&lt;=70000,ROUNDUP(I2551/4,0)+17500,35000)))),MIN(IF(H2551&lt;=0,0,IF(H2551&lt;=12000,H2551,IF(H2551&lt;=32000,ROUNDUP(H2551/2,0)+6000,IF(H2551&lt;=56000,ROUNDUP(H2551/4,0)+14000,28000))))+IF(I2551&lt;=0,0,IF(I2551&lt;=15000,I2551,IF(I2551&lt;=40000,ROUNDUP(I2551/2,0)+7500,IF(I2551&lt;=70000,ROUNDUP(I2551/4,0)+17500,35000)))),28000))))</f>
        <v/>
      </c>
      <c r="V2551" s="18">
        <f>MIN(70000,S2551+T2551+U2551)</f>
        <v/>
      </c>
      <c r="W2551" s="18">
        <f>MAX(0,ROUNDDOWN(M2551-J2551-N2551-K2551-0,-3))</f>
        <v/>
      </c>
      <c r="X2551" s="18">
        <f>MAX(0,ROUNDDOWN(M2551-J2551-N2551-K2551-R2551,-3))</f>
        <v/>
      </c>
      <c r="Y2551" s="18">
        <f>IF(W2551&lt;=0,0,ROUNDDOWN((W2551*LOOKUP(W2551,{0,1950001,3300001,6950001,9000001,18000001,40000001},{0.05,0.1,0.2,0.23,0.33,0.4,0.45})-LOOKUP(W2551,{0,1950001,3300001,6950001,9000001,18000001,40000001},{0,97500,427500,636000,1536000,2796000,4796000}))*1.021,-2))</f>
        <v/>
      </c>
      <c r="Z2551" s="18">
        <f>IF(X2551&lt;=0,0,ROUNDDOWN((X2551*LOOKUP(X2551,{0,1950001,3300001,6950001,9000001,18000001,40000001},{0.05,0.1,0.2,0.23,0.33,0.4,0.45})-LOOKUP(X2551,{0,1950001,3300001,6950001,9000001,18000001,40000001},{0,97500,427500,636000,1536000,2796000,4796000}))*1.021,-2))</f>
        <v/>
      </c>
      <c r="AA2551" s="18">
        <f>MAX(0,ROUNDDOWN(M2551-J2551-430000-L2551-0,-3))</f>
        <v/>
      </c>
      <c r="AB2551" s="18">
        <f>MAX(0,ROUNDDOWN(M2551-J2551-430000-L2551-V2551,-3))</f>
        <v/>
      </c>
      <c r="AC2551" s="18">
        <f>IF(M2551&lt;=450000,0,MAX(0,ROUNDDOWN(AA2551*0.06-MIN(50000,AA2551)*0.03,-2))+MAX(0,ROUNDDOWN(AA2551*0.04-MIN(50000,AA2551)*0.02,-2)))</f>
        <v/>
      </c>
      <c r="AD2551" s="18">
        <f>IF(M2551&lt;=450000,0,MAX(0,ROUNDDOWN(AB2551*0.06-MIN(50000,AB2551)*0.03,-2))+MAX(0,ROUNDDOWN(AB2551*0.04-MIN(50000,AB2551)*0.02,-2)))</f>
        <v/>
      </c>
      <c r="AE2551" s="18">
        <f>Y2551-Z2551</f>
        <v/>
      </c>
      <c r="AF2551" s="18">
        <f>AC2551-AD2551</f>
        <v/>
      </c>
      <c r="AG2551" s="18">
        <f>AE2551+AF2551</f>
        <v/>
      </c>
      <c r="AH2551" s="20">
        <f>IF(W2551&lt;=0,0,LOOKUP(W2551,{0,1950001,3300001,6950001,9000001,18000001,40000001},{0.05,0.1,0.2,0.23,0.33,0.4,0.45}))</f>
        <v/>
      </c>
    </row>
    <row r="2552">
      <c r="A2552" t="inlineStr">
        <is>
          <t>1万円刻み 特例あり一般12万円</t>
        </is>
      </c>
      <c r="B2552" s="18">
        <f>'4_1万円刻み'!$A$824</f>
        <v/>
      </c>
      <c r="C2552" s="19" t="n">
        <v>2026</v>
      </c>
      <c r="D2552" t="inlineStr">
        <is>
          <t>はい</t>
        </is>
      </c>
      <c r="E2552" s="18" t="n">
        <v>120000</v>
      </c>
      <c r="F2552" s="18" t="n">
        <v>0</v>
      </c>
      <c r="G2552" s="18" t="n">
        <v>0</v>
      </c>
      <c r="H2552" s="18" t="n">
        <v>0</v>
      </c>
      <c r="I2552" s="18" t="n">
        <v>0</v>
      </c>
      <c r="J2552" s="18">
        <f>ROUND(MIN(B2552/12,650000)*12*0.0915+MIN(B2552/12,1390000)*12*(0.0504+0)+B2552*0.005,0)</f>
        <v/>
      </c>
      <c r="K2552" s="18" t="n">
        <v>0</v>
      </c>
      <c r="L2552" s="18" t="n">
        <v>0</v>
      </c>
      <c r="M2552" s="18">
        <f>ROUND(IF(C2552&gt;=2026,IF(B2552&lt;741000,0,IF(B2552&lt;2191000,B2552-740000,IF(B2552&lt;2193000,1451000,IF(B2552&lt;2196000,1453000,IF(B2552&lt;2200000,1456000,IF(B2552&lt;3600000,ROUNDDOWN(B2552/4,-3)*2.8-80000,IF(B2552&lt;6600000,ROUNDDOWN(B2552/4,-3)*3.2-440000,IF(B2552&lt;8500000,ROUNDDOWN(B2552*0.9,0)-1100000,B2552-1950000)))))))),IF(B2552&lt;651000,0,IF(B2552&lt;1900000,B2552-650000,IF(B2552&lt;3600000,ROUNDDOWN(B2552/4,-3)*2.8-80000,IF(B2552&lt;6600000,ROUNDDOWN(B2552/4,-3)*3.2-440000,IF(B2552&lt;8500000,ROUNDDOWN(B2552*0.9,0)-1100000,B2552-1950000)))))),0)</f>
        <v/>
      </c>
      <c r="N2552" s="18">
        <f>IF(M2552&gt;23500000,NA(),IF(C2552&gt;=2026,IF(M2552&lt;=4890000,1040000,IF(M2552&lt;=6550000,670000,620000)),IF(M2552&lt;=1320000,950000,IF(M2552&lt;=3360000,880000,IF(M2552&lt;=4890000,680000,IF(M2552&lt;=6550000,630000,580000))))))</f>
        <v/>
      </c>
      <c r="O2552" s="18">
        <f>IF(F2552&lt;=0,IF(AND(D2552="はい",C2552&gt;=2026,C2552&lt;=2027),IF(E2552&lt;=0,0,IF(E2552&lt;=30000,E2552,IF(E2552&lt;=60000,ROUNDUP(E2552/2,0)+15000,IF(E2552&lt;=120000,ROUNDUP(E2552/4,0)+30000,60000)))),IF(E2552&lt;=0,0,IF(E2552&lt;=20000,E2552,IF(E2552&lt;=40000,ROUNDUP(E2552/2,0)+10000,IF(E2552&lt;=80000,ROUNDUP(E2552/4,0)+20000,40000))))),IF(E2552&lt;=0,IF(F2552&lt;=0,0,IF(F2552&lt;=25000,F2552,IF(F2552&lt;=50000,ROUNDUP(F2552/2,0)+12500,IF(F2552&lt;=100000,ROUNDUP(F2552/4,0)+25000,50000)))),MAX(IF(F2552&lt;=0,0,IF(F2552&lt;=25000,F2552,IF(F2552&lt;=50000,ROUNDUP(F2552/2,0)+12500,IF(F2552&lt;=100000,ROUNDUP(F2552/4,0)+25000,50000)))),MIN(IF(AND(D2552="はい",C2552&gt;=2026,C2552&lt;=2027),IF(E2552&lt;=0,0,IF(E2552&lt;=30000,E2552,IF(E2552&lt;=60000,ROUNDUP(E2552/2,0)+15000,IF(E2552&lt;=120000,ROUNDUP(E2552/4,0)+30000,60000)))),IF(E2552&lt;=0,0,IF(E2552&lt;=20000,E2552,IF(E2552&lt;=40000,ROUNDUP(E2552/2,0)+10000,IF(E2552&lt;=80000,ROUNDUP(E2552/4,0)+20000,40000)))))+IF(F2552&lt;=0,0,IF(F2552&lt;=25000,F2552,IF(F2552&lt;=50000,ROUNDUP(F2552/2,0)+12500,IF(F2552&lt;=100000,ROUNDUP(F2552/4,0)+25000,50000)))),IF(AND(D2552="はい",C2552&gt;=2026,C2552&lt;=2027),60000,40000)))))</f>
        <v/>
      </c>
      <c r="P2552" s="18">
        <f>IF(G2552&lt;=0,0,IF(G2552&lt;=20000,G2552,IF(G2552&lt;=40000,ROUNDUP(G2552/2,0)+10000,IF(G2552&lt;=80000,ROUNDUP(G2552/4,0)+20000,40000))))</f>
        <v/>
      </c>
      <c r="Q2552" s="18">
        <f>IF(I2552&lt;=0,IF(H2552&lt;=0,0,IF(H2552&lt;=20000,H2552,IF(H2552&lt;=40000,ROUNDUP(H2552/2,0)+10000,IF(H2552&lt;=80000,ROUNDUP(H2552/4,0)+20000,40000)))),IF(H2552&lt;=0,IF(I2552&lt;=0,0,IF(I2552&lt;=25000,I2552,IF(I2552&lt;=50000,ROUNDUP(I2552/2,0)+12500,IF(I2552&lt;=100000,ROUNDUP(I2552/4,0)+25000,50000)))),MAX(IF(I2552&lt;=0,0,IF(I2552&lt;=25000,I2552,IF(I2552&lt;=50000,ROUNDUP(I2552/2,0)+12500,IF(I2552&lt;=100000,ROUNDUP(I2552/4,0)+25000,50000)))),MIN(IF(H2552&lt;=0,0,IF(H2552&lt;=20000,H2552,IF(H2552&lt;=40000,ROUNDUP(H2552/2,0)+10000,IF(H2552&lt;=80000,ROUNDUP(H2552/4,0)+20000,40000))))+IF(I2552&lt;=0,0,IF(I2552&lt;=25000,I2552,IF(I2552&lt;=50000,ROUNDUP(I2552/2,0)+12500,IF(I2552&lt;=100000,ROUNDUP(I2552/4,0)+25000,50000)))),40000))))</f>
        <v/>
      </c>
      <c r="R2552" s="18">
        <f>MIN(120000,O2552+P2552+Q2552)</f>
        <v/>
      </c>
      <c r="S2552" s="18">
        <f>IF(F2552&lt;=0,IF(E2552&lt;=0,0,IF(E2552&lt;=12000,E2552,IF(E2552&lt;=32000,ROUNDUP(E2552/2,0)+6000,IF(E2552&lt;=56000,ROUNDUP(E2552/4,0)+14000,28000)))),IF(E2552&lt;=0,IF(F2552&lt;=0,0,IF(F2552&lt;=15000,F2552,IF(F2552&lt;=40000,ROUNDUP(F2552/2,0)+7500,IF(F2552&lt;=70000,ROUNDUP(F2552/4,0)+17500,35000)))),MAX(IF(F2552&lt;=0,0,IF(F2552&lt;=15000,F2552,IF(F2552&lt;=40000,ROUNDUP(F2552/2,0)+7500,IF(F2552&lt;=70000,ROUNDUP(F2552/4,0)+17500,35000)))),MIN(IF(E2552&lt;=0,0,IF(E2552&lt;=12000,E2552,IF(E2552&lt;=32000,ROUNDUP(E2552/2,0)+6000,IF(E2552&lt;=56000,ROUNDUP(E2552/4,0)+14000,28000))))+IF(F2552&lt;=0,0,IF(F2552&lt;=15000,F2552,IF(F2552&lt;=40000,ROUNDUP(F2552/2,0)+7500,IF(F2552&lt;=70000,ROUNDUP(F2552/4,0)+17500,35000)))),28000))))</f>
        <v/>
      </c>
      <c r="T2552" s="18">
        <f>IF(G2552&lt;=0,0,IF(G2552&lt;=12000,G2552,IF(G2552&lt;=32000,ROUNDUP(G2552/2,0)+6000,IF(G2552&lt;=56000,ROUNDUP(G2552/4,0)+14000,28000))))</f>
        <v/>
      </c>
      <c r="U2552" s="18">
        <f>IF(I2552&lt;=0,IF(H2552&lt;=0,0,IF(H2552&lt;=12000,H2552,IF(H2552&lt;=32000,ROUNDUP(H2552/2,0)+6000,IF(H2552&lt;=56000,ROUNDUP(H2552/4,0)+14000,28000)))),IF(H2552&lt;=0,IF(I2552&lt;=0,0,IF(I2552&lt;=15000,I2552,IF(I2552&lt;=40000,ROUNDUP(I2552/2,0)+7500,IF(I2552&lt;=70000,ROUNDUP(I2552/4,0)+17500,35000)))),MAX(IF(I2552&lt;=0,0,IF(I2552&lt;=15000,I2552,IF(I2552&lt;=40000,ROUNDUP(I2552/2,0)+7500,IF(I2552&lt;=70000,ROUNDUP(I2552/4,0)+17500,35000)))),MIN(IF(H2552&lt;=0,0,IF(H2552&lt;=12000,H2552,IF(H2552&lt;=32000,ROUNDUP(H2552/2,0)+6000,IF(H2552&lt;=56000,ROUNDUP(H2552/4,0)+14000,28000))))+IF(I2552&lt;=0,0,IF(I2552&lt;=15000,I2552,IF(I2552&lt;=40000,ROUNDUP(I2552/2,0)+7500,IF(I2552&lt;=70000,ROUNDUP(I2552/4,0)+17500,35000)))),28000))))</f>
        <v/>
      </c>
      <c r="V2552" s="18">
        <f>MIN(70000,S2552+T2552+U2552)</f>
        <v/>
      </c>
      <c r="W2552" s="18">
        <f>MAX(0,ROUNDDOWN(M2552-J2552-N2552-K2552-0,-3))</f>
        <v/>
      </c>
      <c r="X2552" s="18">
        <f>MAX(0,ROUNDDOWN(M2552-J2552-N2552-K2552-R2552,-3))</f>
        <v/>
      </c>
      <c r="Y2552" s="18">
        <f>IF(W2552&lt;=0,0,ROUNDDOWN((W2552*LOOKUP(W2552,{0,1950001,3300001,6950001,9000001,18000001,40000001},{0.05,0.1,0.2,0.23,0.33,0.4,0.45})-LOOKUP(W2552,{0,1950001,3300001,6950001,9000001,18000001,40000001},{0,97500,427500,636000,1536000,2796000,4796000}))*1.021,-2))</f>
        <v/>
      </c>
      <c r="Z2552" s="18">
        <f>IF(X2552&lt;=0,0,ROUNDDOWN((X2552*LOOKUP(X2552,{0,1950001,3300001,6950001,9000001,18000001,40000001},{0.05,0.1,0.2,0.23,0.33,0.4,0.45})-LOOKUP(X2552,{0,1950001,3300001,6950001,9000001,18000001,40000001},{0,97500,427500,636000,1536000,2796000,4796000}))*1.021,-2))</f>
        <v/>
      </c>
      <c r="AA2552" s="18">
        <f>MAX(0,ROUNDDOWN(M2552-J2552-430000-L2552-0,-3))</f>
        <v/>
      </c>
      <c r="AB2552" s="18">
        <f>MAX(0,ROUNDDOWN(M2552-J2552-430000-L2552-V2552,-3))</f>
        <v/>
      </c>
      <c r="AC2552" s="18">
        <f>IF(M2552&lt;=450000,0,MAX(0,ROUNDDOWN(AA2552*0.06-MIN(50000,AA2552)*0.03,-2))+MAX(0,ROUNDDOWN(AA2552*0.04-MIN(50000,AA2552)*0.02,-2)))</f>
        <v/>
      </c>
      <c r="AD2552" s="18">
        <f>IF(M2552&lt;=450000,0,MAX(0,ROUNDDOWN(AB2552*0.06-MIN(50000,AB2552)*0.03,-2))+MAX(0,ROUNDDOWN(AB2552*0.04-MIN(50000,AB2552)*0.02,-2)))</f>
        <v/>
      </c>
      <c r="AE2552" s="18">
        <f>Y2552-Z2552</f>
        <v/>
      </c>
      <c r="AF2552" s="18">
        <f>AC2552-AD2552</f>
        <v/>
      </c>
      <c r="AG2552" s="18">
        <f>AE2552+AF2552</f>
        <v/>
      </c>
      <c r="AH2552" s="20">
        <f>IF(W2552&lt;=0,0,LOOKUP(W2552,{0,1950001,3300001,6950001,9000001,18000001,40000001},{0.05,0.1,0.2,0.23,0.33,0.4,0.45}))</f>
        <v/>
      </c>
    </row>
    <row r="2553">
      <c r="A2553" t="inlineStr">
        <is>
          <t>1万円刻み 3区分8万円ずつ</t>
        </is>
      </c>
      <c r="B2553" s="18">
        <f>'4_1万円刻み'!$A$825</f>
        <v/>
      </c>
      <c r="C2553" s="19" t="n">
        <v>2026</v>
      </c>
      <c r="D2553" t="inlineStr">
        <is>
          <t>いいえ</t>
        </is>
      </c>
      <c r="E2553" s="18" t="n">
        <v>80000</v>
      </c>
      <c r="F2553" s="18" t="n">
        <v>0</v>
      </c>
      <c r="G2553" s="18" t="n">
        <v>80000</v>
      </c>
      <c r="H2553" s="18" t="n">
        <v>80000</v>
      </c>
      <c r="I2553" s="18" t="n">
        <v>0</v>
      </c>
      <c r="J2553" s="18">
        <f>ROUND(MIN(B2553/12,650000)*12*0.0915+MIN(B2553/12,1390000)*12*(0.0504+0)+B2553*0.005,0)</f>
        <v/>
      </c>
      <c r="K2553" s="18" t="n">
        <v>0</v>
      </c>
      <c r="L2553" s="18" t="n">
        <v>0</v>
      </c>
      <c r="M2553" s="18">
        <f>ROUND(IF(C2553&gt;=2026,IF(B2553&lt;741000,0,IF(B2553&lt;2191000,B2553-740000,IF(B2553&lt;2193000,1451000,IF(B2553&lt;2196000,1453000,IF(B2553&lt;2200000,1456000,IF(B2553&lt;3600000,ROUNDDOWN(B2553/4,-3)*2.8-80000,IF(B2553&lt;6600000,ROUNDDOWN(B2553/4,-3)*3.2-440000,IF(B2553&lt;8500000,ROUNDDOWN(B2553*0.9,0)-1100000,B2553-1950000)))))))),IF(B2553&lt;651000,0,IF(B2553&lt;1900000,B2553-650000,IF(B2553&lt;3600000,ROUNDDOWN(B2553/4,-3)*2.8-80000,IF(B2553&lt;6600000,ROUNDDOWN(B2553/4,-3)*3.2-440000,IF(B2553&lt;8500000,ROUNDDOWN(B2553*0.9,0)-1100000,B2553-1950000)))))),0)</f>
        <v/>
      </c>
      <c r="N2553" s="18">
        <f>IF(M2553&gt;23500000,NA(),IF(C2553&gt;=2026,IF(M2553&lt;=4890000,1040000,IF(M2553&lt;=6550000,670000,620000)),IF(M2553&lt;=1320000,950000,IF(M2553&lt;=3360000,880000,IF(M2553&lt;=4890000,680000,IF(M2553&lt;=6550000,630000,580000))))))</f>
        <v/>
      </c>
      <c r="O2553" s="18">
        <f>IF(F2553&lt;=0,IF(AND(D2553="はい",C2553&gt;=2026,C2553&lt;=2027),IF(E2553&lt;=0,0,IF(E2553&lt;=30000,E2553,IF(E2553&lt;=60000,ROUNDUP(E2553/2,0)+15000,IF(E2553&lt;=120000,ROUNDUP(E2553/4,0)+30000,60000)))),IF(E2553&lt;=0,0,IF(E2553&lt;=20000,E2553,IF(E2553&lt;=40000,ROUNDUP(E2553/2,0)+10000,IF(E2553&lt;=80000,ROUNDUP(E2553/4,0)+20000,40000))))),IF(E2553&lt;=0,IF(F2553&lt;=0,0,IF(F2553&lt;=25000,F2553,IF(F2553&lt;=50000,ROUNDUP(F2553/2,0)+12500,IF(F2553&lt;=100000,ROUNDUP(F2553/4,0)+25000,50000)))),MAX(IF(F2553&lt;=0,0,IF(F2553&lt;=25000,F2553,IF(F2553&lt;=50000,ROUNDUP(F2553/2,0)+12500,IF(F2553&lt;=100000,ROUNDUP(F2553/4,0)+25000,50000)))),MIN(IF(AND(D2553="はい",C2553&gt;=2026,C2553&lt;=2027),IF(E2553&lt;=0,0,IF(E2553&lt;=30000,E2553,IF(E2553&lt;=60000,ROUNDUP(E2553/2,0)+15000,IF(E2553&lt;=120000,ROUNDUP(E2553/4,0)+30000,60000)))),IF(E2553&lt;=0,0,IF(E2553&lt;=20000,E2553,IF(E2553&lt;=40000,ROUNDUP(E2553/2,0)+10000,IF(E2553&lt;=80000,ROUNDUP(E2553/4,0)+20000,40000)))))+IF(F2553&lt;=0,0,IF(F2553&lt;=25000,F2553,IF(F2553&lt;=50000,ROUNDUP(F2553/2,0)+12500,IF(F2553&lt;=100000,ROUNDUP(F2553/4,0)+25000,50000)))),IF(AND(D2553="はい",C2553&gt;=2026,C2553&lt;=2027),60000,40000)))))</f>
        <v/>
      </c>
      <c r="P2553" s="18">
        <f>IF(G2553&lt;=0,0,IF(G2553&lt;=20000,G2553,IF(G2553&lt;=40000,ROUNDUP(G2553/2,0)+10000,IF(G2553&lt;=80000,ROUNDUP(G2553/4,0)+20000,40000))))</f>
        <v/>
      </c>
      <c r="Q2553" s="18">
        <f>IF(I2553&lt;=0,IF(H2553&lt;=0,0,IF(H2553&lt;=20000,H2553,IF(H2553&lt;=40000,ROUNDUP(H2553/2,0)+10000,IF(H2553&lt;=80000,ROUNDUP(H2553/4,0)+20000,40000)))),IF(H2553&lt;=0,IF(I2553&lt;=0,0,IF(I2553&lt;=25000,I2553,IF(I2553&lt;=50000,ROUNDUP(I2553/2,0)+12500,IF(I2553&lt;=100000,ROUNDUP(I2553/4,0)+25000,50000)))),MAX(IF(I2553&lt;=0,0,IF(I2553&lt;=25000,I2553,IF(I2553&lt;=50000,ROUNDUP(I2553/2,0)+12500,IF(I2553&lt;=100000,ROUNDUP(I2553/4,0)+25000,50000)))),MIN(IF(H2553&lt;=0,0,IF(H2553&lt;=20000,H2553,IF(H2553&lt;=40000,ROUNDUP(H2553/2,0)+10000,IF(H2553&lt;=80000,ROUNDUP(H2553/4,0)+20000,40000))))+IF(I2553&lt;=0,0,IF(I2553&lt;=25000,I2553,IF(I2553&lt;=50000,ROUNDUP(I2553/2,0)+12500,IF(I2553&lt;=100000,ROUNDUP(I2553/4,0)+25000,50000)))),40000))))</f>
        <v/>
      </c>
      <c r="R2553" s="18">
        <f>MIN(120000,O2553+P2553+Q2553)</f>
        <v/>
      </c>
      <c r="S2553" s="18">
        <f>IF(F2553&lt;=0,IF(E2553&lt;=0,0,IF(E2553&lt;=12000,E2553,IF(E2553&lt;=32000,ROUNDUP(E2553/2,0)+6000,IF(E2553&lt;=56000,ROUNDUP(E2553/4,0)+14000,28000)))),IF(E2553&lt;=0,IF(F2553&lt;=0,0,IF(F2553&lt;=15000,F2553,IF(F2553&lt;=40000,ROUNDUP(F2553/2,0)+7500,IF(F2553&lt;=70000,ROUNDUP(F2553/4,0)+17500,35000)))),MAX(IF(F2553&lt;=0,0,IF(F2553&lt;=15000,F2553,IF(F2553&lt;=40000,ROUNDUP(F2553/2,0)+7500,IF(F2553&lt;=70000,ROUNDUP(F2553/4,0)+17500,35000)))),MIN(IF(E2553&lt;=0,0,IF(E2553&lt;=12000,E2553,IF(E2553&lt;=32000,ROUNDUP(E2553/2,0)+6000,IF(E2553&lt;=56000,ROUNDUP(E2553/4,0)+14000,28000))))+IF(F2553&lt;=0,0,IF(F2553&lt;=15000,F2553,IF(F2553&lt;=40000,ROUNDUP(F2553/2,0)+7500,IF(F2553&lt;=70000,ROUNDUP(F2553/4,0)+17500,35000)))),28000))))</f>
        <v/>
      </c>
      <c r="T2553" s="18">
        <f>IF(G2553&lt;=0,0,IF(G2553&lt;=12000,G2553,IF(G2553&lt;=32000,ROUNDUP(G2553/2,0)+6000,IF(G2553&lt;=56000,ROUNDUP(G2553/4,0)+14000,28000))))</f>
        <v/>
      </c>
      <c r="U2553" s="18">
        <f>IF(I2553&lt;=0,IF(H2553&lt;=0,0,IF(H2553&lt;=12000,H2553,IF(H2553&lt;=32000,ROUNDUP(H2553/2,0)+6000,IF(H2553&lt;=56000,ROUNDUP(H2553/4,0)+14000,28000)))),IF(H2553&lt;=0,IF(I2553&lt;=0,0,IF(I2553&lt;=15000,I2553,IF(I2553&lt;=40000,ROUNDUP(I2553/2,0)+7500,IF(I2553&lt;=70000,ROUNDUP(I2553/4,0)+17500,35000)))),MAX(IF(I2553&lt;=0,0,IF(I2553&lt;=15000,I2553,IF(I2553&lt;=40000,ROUNDUP(I2553/2,0)+7500,IF(I2553&lt;=70000,ROUNDUP(I2553/4,0)+17500,35000)))),MIN(IF(H2553&lt;=0,0,IF(H2553&lt;=12000,H2553,IF(H2553&lt;=32000,ROUNDUP(H2553/2,0)+6000,IF(H2553&lt;=56000,ROUNDUP(H2553/4,0)+14000,28000))))+IF(I2553&lt;=0,0,IF(I2553&lt;=15000,I2553,IF(I2553&lt;=40000,ROUNDUP(I2553/2,0)+7500,IF(I2553&lt;=70000,ROUNDUP(I2553/4,0)+17500,35000)))),28000))))</f>
        <v/>
      </c>
      <c r="V2553" s="18">
        <f>MIN(70000,S2553+T2553+U2553)</f>
        <v/>
      </c>
      <c r="W2553" s="18">
        <f>MAX(0,ROUNDDOWN(M2553-J2553-N2553-K2553-0,-3))</f>
        <v/>
      </c>
      <c r="X2553" s="18">
        <f>MAX(0,ROUNDDOWN(M2553-J2553-N2553-K2553-R2553,-3))</f>
        <v/>
      </c>
      <c r="Y2553" s="18">
        <f>IF(W2553&lt;=0,0,ROUNDDOWN((W2553*LOOKUP(W2553,{0,1950001,3300001,6950001,9000001,18000001,40000001},{0.05,0.1,0.2,0.23,0.33,0.4,0.45})-LOOKUP(W2553,{0,1950001,3300001,6950001,9000001,18000001,40000001},{0,97500,427500,636000,1536000,2796000,4796000}))*1.021,-2))</f>
        <v/>
      </c>
      <c r="Z2553" s="18">
        <f>IF(X2553&lt;=0,0,ROUNDDOWN((X2553*LOOKUP(X2553,{0,1950001,3300001,6950001,9000001,18000001,40000001},{0.05,0.1,0.2,0.23,0.33,0.4,0.45})-LOOKUP(X2553,{0,1950001,3300001,6950001,9000001,18000001,40000001},{0,97500,427500,636000,1536000,2796000,4796000}))*1.021,-2))</f>
        <v/>
      </c>
      <c r="AA2553" s="18">
        <f>MAX(0,ROUNDDOWN(M2553-J2553-430000-L2553-0,-3))</f>
        <v/>
      </c>
      <c r="AB2553" s="18">
        <f>MAX(0,ROUNDDOWN(M2553-J2553-430000-L2553-V2553,-3))</f>
        <v/>
      </c>
      <c r="AC2553" s="18">
        <f>IF(M2553&lt;=450000,0,MAX(0,ROUNDDOWN(AA2553*0.06-MIN(50000,AA2553)*0.03,-2))+MAX(0,ROUNDDOWN(AA2553*0.04-MIN(50000,AA2553)*0.02,-2)))</f>
        <v/>
      </c>
      <c r="AD2553" s="18">
        <f>IF(M2553&lt;=450000,0,MAX(0,ROUNDDOWN(AB2553*0.06-MIN(50000,AB2553)*0.03,-2))+MAX(0,ROUNDDOWN(AB2553*0.04-MIN(50000,AB2553)*0.02,-2)))</f>
        <v/>
      </c>
      <c r="AE2553" s="18">
        <f>Y2553-Z2553</f>
        <v/>
      </c>
      <c r="AF2553" s="18">
        <f>AC2553-AD2553</f>
        <v/>
      </c>
      <c r="AG2553" s="18">
        <f>AE2553+AF2553</f>
        <v/>
      </c>
      <c r="AH2553" s="20">
        <f>IF(W2553&lt;=0,0,LOOKUP(W2553,{0,1950001,3300001,6950001,9000001,18000001,40000001},{0.05,0.1,0.2,0.23,0.33,0.4,0.45}))</f>
        <v/>
      </c>
    </row>
    <row r="2554">
      <c r="A2554" t="inlineStr">
        <is>
          <t>1万円刻み 一般8万円</t>
        </is>
      </c>
      <c r="B2554" s="18">
        <f>'4_1万円刻み'!$A$825</f>
        <v/>
      </c>
      <c r="C2554" s="19" t="n">
        <v>2026</v>
      </c>
      <c r="D2554" t="inlineStr">
        <is>
          <t>いいえ</t>
        </is>
      </c>
      <c r="E2554" s="18" t="n">
        <v>80000</v>
      </c>
      <c r="F2554" s="18" t="n">
        <v>0</v>
      </c>
      <c r="G2554" s="18" t="n">
        <v>0</v>
      </c>
      <c r="H2554" s="18" t="n">
        <v>0</v>
      </c>
      <c r="I2554" s="18" t="n">
        <v>0</v>
      </c>
      <c r="J2554" s="18">
        <f>ROUND(MIN(B2554/12,650000)*12*0.0915+MIN(B2554/12,1390000)*12*(0.0504+0)+B2554*0.005,0)</f>
        <v/>
      </c>
      <c r="K2554" s="18" t="n">
        <v>0</v>
      </c>
      <c r="L2554" s="18" t="n">
        <v>0</v>
      </c>
      <c r="M2554" s="18">
        <f>ROUND(IF(C2554&gt;=2026,IF(B2554&lt;741000,0,IF(B2554&lt;2191000,B2554-740000,IF(B2554&lt;2193000,1451000,IF(B2554&lt;2196000,1453000,IF(B2554&lt;2200000,1456000,IF(B2554&lt;3600000,ROUNDDOWN(B2554/4,-3)*2.8-80000,IF(B2554&lt;6600000,ROUNDDOWN(B2554/4,-3)*3.2-440000,IF(B2554&lt;8500000,ROUNDDOWN(B2554*0.9,0)-1100000,B2554-1950000)))))))),IF(B2554&lt;651000,0,IF(B2554&lt;1900000,B2554-650000,IF(B2554&lt;3600000,ROUNDDOWN(B2554/4,-3)*2.8-80000,IF(B2554&lt;6600000,ROUNDDOWN(B2554/4,-3)*3.2-440000,IF(B2554&lt;8500000,ROUNDDOWN(B2554*0.9,0)-1100000,B2554-1950000)))))),0)</f>
        <v/>
      </c>
      <c r="N2554" s="18">
        <f>IF(M2554&gt;23500000,NA(),IF(C2554&gt;=2026,IF(M2554&lt;=4890000,1040000,IF(M2554&lt;=6550000,670000,620000)),IF(M2554&lt;=1320000,950000,IF(M2554&lt;=3360000,880000,IF(M2554&lt;=4890000,680000,IF(M2554&lt;=6550000,630000,580000))))))</f>
        <v/>
      </c>
      <c r="O2554" s="18">
        <f>IF(F2554&lt;=0,IF(AND(D2554="はい",C2554&gt;=2026,C2554&lt;=2027),IF(E2554&lt;=0,0,IF(E2554&lt;=30000,E2554,IF(E2554&lt;=60000,ROUNDUP(E2554/2,0)+15000,IF(E2554&lt;=120000,ROUNDUP(E2554/4,0)+30000,60000)))),IF(E2554&lt;=0,0,IF(E2554&lt;=20000,E2554,IF(E2554&lt;=40000,ROUNDUP(E2554/2,0)+10000,IF(E2554&lt;=80000,ROUNDUP(E2554/4,0)+20000,40000))))),IF(E2554&lt;=0,IF(F2554&lt;=0,0,IF(F2554&lt;=25000,F2554,IF(F2554&lt;=50000,ROUNDUP(F2554/2,0)+12500,IF(F2554&lt;=100000,ROUNDUP(F2554/4,0)+25000,50000)))),MAX(IF(F2554&lt;=0,0,IF(F2554&lt;=25000,F2554,IF(F2554&lt;=50000,ROUNDUP(F2554/2,0)+12500,IF(F2554&lt;=100000,ROUNDUP(F2554/4,0)+25000,50000)))),MIN(IF(AND(D2554="はい",C2554&gt;=2026,C2554&lt;=2027),IF(E2554&lt;=0,0,IF(E2554&lt;=30000,E2554,IF(E2554&lt;=60000,ROUNDUP(E2554/2,0)+15000,IF(E2554&lt;=120000,ROUNDUP(E2554/4,0)+30000,60000)))),IF(E2554&lt;=0,0,IF(E2554&lt;=20000,E2554,IF(E2554&lt;=40000,ROUNDUP(E2554/2,0)+10000,IF(E2554&lt;=80000,ROUNDUP(E2554/4,0)+20000,40000)))))+IF(F2554&lt;=0,0,IF(F2554&lt;=25000,F2554,IF(F2554&lt;=50000,ROUNDUP(F2554/2,0)+12500,IF(F2554&lt;=100000,ROUNDUP(F2554/4,0)+25000,50000)))),IF(AND(D2554="はい",C2554&gt;=2026,C2554&lt;=2027),60000,40000)))))</f>
        <v/>
      </c>
      <c r="P2554" s="18">
        <f>IF(G2554&lt;=0,0,IF(G2554&lt;=20000,G2554,IF(G2554&lt;=40000,ROUNDUP(G2554/2,0)+10000,IF(G2554&lt;=80000,ROUNDUP(G2554/4,0)+20000,40000))))</f>
        <v/>
      </c>
      <c r="Q2554" s="18">
        <f>IF(I2554&lt;=0,IF(H2554&lt;=0,0,IF(H2554&lt;=20000,H2554,IF(H2554&lt;=40000,ROUNDUP(H2554/2,0)+10000,IF(H2554&lt;=80000,ROUNDUP(H2554/4,0)+20000,40000)))),IF(H2554&lt;=0,IF(I2554&lt;=0,0,IF(I2554&lt;=25000,I2554,IF(I2554&lt;=50000,ROUNDUP(I2554/2,0)+12500,IF(I2554&lt;=100000,ROUNDUP(I2554/4,0)+25000,50000)))),MAX(IF(I2554&lt;=0,0,IF(I2554&lt;=25000,I2554,IF(I2554&lt;=50000,ROUNDUP(I2554/2,0)+12500,IF(I2554&lt;=100000,ROUNDUP(I2554/4,0)+25000,50000)))),MIN(IF(H2554&lt;=0,0,IF(H2554&lt;=20000,H2554,IF(H2554&lt;=40000,ROUNDUP(H2554/2,0)+10000,IF(H2554&lt;=80000,ROUNDUP(H2554/4,0)+20000,40000))))+IF(I2554&lt;=0,0,IF(I2554&lt;=25000,I2554,IF(I2554&lt;=50000,ROUNDUP(I2554/2,0)+12500,IF(I2554&lt;=100000,ROUNDUP(I2554/4,0)+25000,50000)))),40000))))</f>
        <v/>
      </c>
      <c r="R2554" s="18">
        <f>MIN(120000,O2554+P2554+Q2554)</f>
        <v/>
      </c>
      <c r="S2554" s="18">
        <f>IF(F2554&lt;=0,IF(E2554&lt;=0,0,IF(E2554&lt;=12000,E2554,IF(E2554&lt;=32000,ROUNDUP(E2554/2,0)+6000,IF(E2554&lt;=56000,ROUNDUP(E2554/4,0)+14000,28000)))),IF(E2554&lt;=0,IF(F2554&lt;=0,0,IF(F2554&lt;=15000,F2554,IF(F2554&lt;=40000,ROUNDUP(F2554/2,0)+7500,IF(F2554&lt;=70000,ROUNDUP(F2554/4,0)+17500,35000)))),MAX(IF(F2554&lt;=0,0,IF(F2554&lt;=15000,F2554,IF(F2554&lt;=40000,ROUNDUP(F2554/2,0)+7500,IF(F2554&lt;=70000,ROUNDUP(F2554/4,0)+17500,35000)))),MIN(IF(E2554&lt;=0,0,IF(E2554&lt;=12000,E2554,IF(E2554&lt;=32000,ROUNDUP(E2554/2,0)+6000,IF(E2554&lt;=56000,ROUNDUP(E2554/4,0)+14000,28000))))+IF(F2554&lt;=0,0,IF(F2554&lt;=15000,F2554,IF(F2554&lt;=40000,ROUNDUP(F2554/2,0)+7500,IF(F2554&lt;=70000,ROUNDUP(F2554/4,0)+17500,35000)))),28000))))</f>
        <v/>
      </c>
      <c r="T2554" s="18">
        <f>IF(G2554&lt;=0,0,IF(G2554&lt;=12000,G2554,IF(G2554&lt;=32000,ROUNDUP(G2554/2,0)+6000,IF(G2554&lt;=56000,ROUNDUP(G2554/4,0)+14000,28000))))</f>
        <v/>
      </c>
      <c r="U2554" s="18">
        <f>IF(I2554&lt;=0,IF(H2554&lt;=0,0,IF(H2554&lt;=12000,H2554,IF(H2554&lt;=32000,ROUNDUP(H2554/2,0)+6000,IF(H2554&lt;=56000,ROUNDUP(H2554/4,0)+14000,28000)))),IF(H2554&lt;=0,IF(I2554&lt;=0,0,IF(I2554&lt;=15000,I2554,IF(I2554&lt;=40000,ROUNDUP(I2554/2,0)+7500,IF(I2554&lt;=70000,ROUNDUP(I2554/4,0)+17500,35000)))),MAX(IF(I2554&lt;=0,0,IF(I2554&lt;=15000,I2554,IF(I2554&lt;=40000,ROUNDUP(I2554/2,0)+7500,IF(I2554&lt;=70000,ROUNDUP(I2554/4,0)+17500,35000)))),MIN(IF(H2554&lt;=0,0,IF(H2554&lt;=12000,H2554,IF(H2554&lt;=32000,ROUNDUP(H2554/2,0)+6000,IF(H2554&lt;=56000,ROUNDUP(H2554/4,0)+14000,28000))))+IF(I2554&lt;=0,0,IF(I2554&lt;=15000,I2554,IF(I2554&lt;=40000,ROUNDUP(I2554/2,0)+7500,IF(I2554&lt;=70000,ROUNDUP(I2554/4,0)+17500,35000)))),28000))))</f>
        <v/>
      </c>
      <c r="V2554" s="18">
        <f>MIN(70000,S2554+T2554+U2554)</f>
        <v/>
      </c>
      <c r="W2554" s="18">
        <f>MAX(0,ROUNDDOWN(M2554-J2554-N2554-K2554-0,-3))</f>
        <v/>
      </c>
      <c r="X2554" s="18">
        <f>MAX(0,ROUNDDOWN(M2554-J2554-N2554-K2554-R2554,-3))</f>
        <v/>
      </c>
      <c r="Y2554" s="18">
        <f>IF(W2554&lt;=0,0,ROUNDDOWN((W2554*LOOKUP(W2554,{0,1950001,3300001,6950001,9000001,18000001,40000001},{0.05,0.1,0.2,0.23,0.33,0.4,0.45})-LOOKUP(W2554,{0,1950001,3300001,6950001,9000001,18000001,40000001},{0,97500,427500,636000,1536000,2796000,4796000}))*1.021,-2))</f>
        <v/>
      </c>
      <c r="Z2554" s="18">
        <f>IF(X2554&lt;=0,0,ROUNDDOWN((X2554*LOOKUP(X2554,{0,1950001,3300001,6950001,9000001,18000001,40000001},{0.05,0.1,0.2,0.23,0.33,0.4,0.45})-LOOKUP(X2554,{0,1950001,3300001,6950001,9000001,18000001,40000001},{0,97500,427500,636000,1536000,2796000,4796000}))*1.021,-2))</f>
        <v/>
      </c>
      <c r="AA2554" s="18">
        <f>MAX(0,ROUNDDOWN(M2554-J2554-430000-L2554-0,-3))</f>
        <v/>
      </c>
      <c r="AB2554" s="18">
        <f>MAX(0,ROUNDDOWN(M2554-J2554-430000-L2554-V2554,-3))</f>
        <v/>
      </c>
      <c r="AC2554" s="18">
        <f>IF(M2554&lt;=450000,0,MAX(0,ROUNDDOWN(AA2554*0.06-MIN(50000,AA2554)*0.03,-2))+MAX(0,ROUNDDOWN(AA2554*0.04-MIN(50000,AA2554)*0.02,-2)))</f>
        <v/>
      </c>
      <c r="AD2554" s="18">
        <f>IF(M2554&lt;=450000,0,MAX(0,ROUNDDOWN(AB2554*0.06-MIN(50000,AB2554)*0.03,-2))+MAX(0,ROUNDDOWN(AB2554*0.04-MIN(50000,AB2554)*0.02,-2)))</f>
        <v/>
      </c>
      <c r="AE2554" s="18">
        <f>Y2554-Z2554</f>
        <v/>
      </c>
      <c r="AF2554" s="18">
        <f>AC2554-AD2554</f>
        <v/>
      </c>
      <c r="AG2554" s="18">
        <f>AE2554+AF2554</f>
        <v/>
      </c>
      <c r="AH2554" s="20">
        <f>IF(W2554&lt;=0,0,LOOKUP(W2554,{0,1950001,3300001,6950001,9000001,18000001,40000001},{0.05,0.1,0.2,0.23,0.33,0.4,0.45}))</f>
        <v/>
      </c>
    </row>
    <row r="2555">
      <c r="A2555" t="inlineStr">
        <is>
          <t>1万円刻み 特例あり一般12万円</t>
        </is>
      </c>
      <c r="B2555" s="18">
        <f>'4_1万円刻み'!$A$825</f>
        <v/>
      </c>
      <c r="C2555" s="19" t="n">
        <v>2026</v>
      </c>
      <c r="D2555" t="inlineStr">
        <is>
          <t>はい</t>
        </is>
      </c>
      <c r="E2555" s="18" t="n">
        <v>120000</v>
      </c>
      <c r="F2555" s="18" t="n">
        <v>0</v>
      </c>
      <c r="G2555" s="18" t="n">
        <v>0</v>
      </c>
      <c r="H2555" s="18" t="n">
        <v>0</v>
      </c>
      <c r="I2555" s="18" t="n">
        <v>0</v>
      </c>
      <c r="J2555" s="18">
        <f>ROUND(MIN(B2555/12,650000)*12*0.0915+MIN(B2555/12,1390000)*12*(0.0504+0)+B2555*0.005,0)</f>
        <v/>
      </c>
      <c r="K2555" s="18" t="n">
        <v>0</v>
      </c>
      <c r="L2555" s="18" t="n">
        <v>0</v>
      </c>
      <c r="M2555" s="18">
        <f>ROUND(IF(C2555&gt;=2026,IF(B2555&lt;741000,0,IF(B2555&lt;2191000,B2555-740000,IF(B2555&lt;2193000,1451000,IF(B2555&lt;2196000,1453000,IF(B2555&lt;2200000,1456000,IF(B2555&lt;3600000,ROUNDDOWN(B2555/4,-3)*2.8-80000,IF(B2555&lt;6600000,ROUNDDOWN(B2555/4,-3)*3.2-440000,IF(B2555&lt;8500000,ROUNDDOWN(B2555*0.9,0)-1100000,B2555-1950000)))))))),IF(B2555&lt;651000,0,IF(B2555&lt;1900000,B2555-650000,IF(B2555&lt;3600000,ROUNDDOWN(B2555/4,-3)*2.8-80000,IF(B2555&lt;6600000,ROUNDDOWN(B2555/4,-3)*3.2-440000,IF(B2555&lt;8500000,ROUNDDOWN(B2555*0.9,0)-1100000,B2555-1950000)))))),0)</f>
        <v/>
      </c>
      <c r="N2555" s="18">
        <f>IF(M2555&gt;23500000,NA(),IF(C2555&gt;=2026,IF(M2555&lt;=4890000,1040000,IF(M2555&lt;=6550000,670000,620000)),IF(M2555&lt;=1320000,950000,IF(M2555&lt;=3360000,880000,IF(M2555&lt;=4890000,680000,IF(M2555&lt;=6550000,630000,580000))))))</f>
        <v/>
      </c>
      <c r="O2555" s="18">
        <f>IF(F2555&lt;=0,IF(AND(D2555="はい",C2555&gt;=2026,C2555&lt;=2027),IF(E2555&lt;=0,0,IF(E2555&lt;=30000,E2555,IF(E2555&lt;=60000,ROUNDUP(E2555/2,0)+15000,IF(E2555&lt;=120000,ROUNDUP(E2555/4,0)+30000,60000)))),IF(E2555&lt;=0,0,IF(E2555&lt;=20000,E2555,IF(E2555&lt;=40000,ROUNDUP(E2555/2,0)+10000,IF(E2555&lt;=80000,ROUNDUP(E2555/4,0)+20000,40000))))),IF(E2555&lt;=0,IF(F2555&lt;=0,0,IF(F2555&lt;=25000,F2555,IF(F2555&lt;=50000,ROUNDUP(F2555/2,0)+12500,IF(F2555&lt;=100000,ROUNDUP(F2555/4,0)+25000,50000)))),MAX(IF(F2555&lt;=0,0,IF(F2555&lt;=25000,F2555,IF(F2555&lt;=50000,ROUNDUP(F2555/2,0)+12500,IF(F2555&lt;=100000,ROUNDUP(F2555/4,0)+25000,50000)))),MIN(IF(AND(D2555="はい",C2555&gt;=2026,C2555&lt;=2027),IF(E2555&lt;=0,0,IF(E2555&lt;=30000,E2555,IF(E2555&lt;=60000,ROUNDUP(E2555/2,0)+15000,IF(E2555&lt;=120000,ROUNDUP(E2555/4,0)+30000,60000)))),IF(E2555&lt;=0,0,IF(E2555&lt;=20000,E2555,IF(E2555&lt;=40000,ROUNDUP(E2555/2,0)+10000,IF(E2555&lt;=80000,ROUNDUP(E2555/4,0)+20000,40000)))))+IF(F2555&lt;=0,0,IF(F2555&lt;=25000,F2555,IF(F2555&lt;=50000,ROUNDUP(F2555/2,0)+12500,IF(F2555&lt;=100000,ROUNDUP(F2555/4,0)+25000,50000)))),IF(AND(D2555="はい",C2555&gt;=2026,C2555&lt;=2027),60000,40000)))))</f>
        <v/>
      </c>
      <c r="P2555" s="18">
        <f>IF(G2555&lt;=0,0,IF(G2555&lt;=20000,G2555,IF(G2555&lt;=40000,ROUNDUP(G2555/2,0)+10000,IF(G2555&lt;=80000,ROUNDUP(G2555/4,0)+20000,40000))))</f>
        <v/>
      </c>
      <c r="Q2555" s="18">
        <f>IF(I2555&lt;=0,IF(H2555&lt;=0,0,IF(H2555&lt;=20000,H2555,IF(H2555&lt;=40000,ROUNDUP(H2555/2,0)+10000,IF(H2555&lt;=80000,ROUNDUP(H2555/4,0)+20000,40000)))),IF(H2555&lt;=0,IF(I2555&lt;=0,0,IF(I2555&lt;=25000,I2555,IF(I2555&lt;=50000,ROUNDUP(I2555/2,0)+12500,IF(I2555&lt;=100000,ROUNDUP(I2555/4,0)+25000,50000)))),MAX(IF(I2555&lt;=0,0,IF(I2555&lt;=25000,I2555,IF(I2555&lt;=50000,ROUNDUP(I2555/2,0)+12500,IF(I2555&lt;=100000,ROUNDUP(I2555/4,0)+25000,50000)))),MIN(IF(H2555&lt;=0,0,IF(H2555&lt;=20000,H2555,IF(H2555&lt;=40000,ROUNDUP(H2555/2,0)+10000,IF(H2555&lt;=80000,ROUNDUP(H2555/4,0)+20000,40000))))+IF(I2555&lt;=0,0,IF(I2555&lt;=25000,I2555,IF(I2555&lt;=50000,ROUNDUP(I2555/2,0)+12500,IF(I2555&lt;=100000,ROUNDUP(I2555/4,0)+25000,50000)))),40000))))</f>
        <v/>
      </c>
      <c r="R2555" s="18">
        <f>MIN(120000,O2555+P2555+Q2555)</f>
        <v/>
      </c>
      <c r="S2555" s="18">
        <f>IF(F2555&lt;=0,IF(E2555&lt;=0,0,IF(E2555&lt;=12000,E2555,IF(E2555&lt;=32000,ROUNDUP(E2555/2,0)+6000,IF(E2555&lt;=56000,ROUNDUP(E2555/4,0)+14000,28000)))),IF(E2555&lt;=0,IF(F2555&lt;=0,0,IF(F2555&lt;=15000,F2555,IF(F2555&lt;=40000,ROUNDUP(F2555/2,0)+7500,IF(F2555&lt;=70000,ROUNDUP(F2555/4,0)+17500,35000)))),MAX(IF(F2555&lt;=0,0,IF(F2555&lt;=15000,F2555,IF(F2555&lt;=40000,ROUNDUP(F2555/2,0)+7500,IF(F2555&lt;=70000,ROUNDUP(F2555/4,0)+17500,35000)))),MIN(IF(E2555&lt;=0,0,IF(E2555&lt;=12000,E2555,IF(E2555&lt;=32000,ROUNDUP(E2555/2,0)+6000,IF(E2555&lt;=56000,ROUNDUP(E2555/4,0)+14000,28000))))+IF(F2555&lt;=0,0,IF(F2555&lt;=15000,F2555,IF(F2555&lt;=40000,ROUNDUP(F2555/2,0)+7500,IF(F2555&lt;=70000,ROUNDUP(F2555/4,0)+17500,35000)))),28000))))</f>
        <v/>
      </c>
      <c r="T2555" s="18">
        <f>IF(G2555&lt;=0,0,IF(G2555&lt;=12000,G2555,IF(G2555&lt;=32000,ROUNDUP(G2555/2,0)+6000,IF(G2555&lt;=56000,ROUNDUP(G2555/4,0)+14000,28000))))</f>
        <v/>
      </c>
      <c r="U2555" s="18">
        <f>IF(I2555&lt;=0,IF(H2555&lt;=0,0,IF(H2555&lt;=12000,H2555,IF(H2555&lt;=32000,ROUNDUP(H2555/2,0)+6000,IF(H2555&lt;=56000,ROUNDUP(H2555/4,0)+14000,28000)))),IF(H2555&lt;=0,IF(I2555&lt;=0,0,IF(I2555&lt;=15000,I2555,IF(I2555&lt;=40000,ROUNDUP(I2555/2,0)+7500,IF(I2555&lt;=70000,ROUNDUP(I2555/4,0)+17500,35000)))),MAX(IF(I2555&lt;=0,0,IF(I2555&lt;=15000,I2555,IF(I2555&lt;=40000,ROUNDUP(I2555/2,0)+7500,IF(I2555&lt;=70000,ROUNDUP(I2555/4,0)+17500,35000)))),MIN(IF(H2555&lt;=0,0,IF(H2555&lt;=12000,H2555,IF(H2555&lt;=32000,ROUNDUP(H2555/2,0)+6000,IF(H2555&lt;=56000,ROUNDUP(H2555/4,0)+14000,28000))))+IF(I2555&lt;=0,0,IF(I2555&lt;=15000,I2555,IF(I2555&lt;=40000,ROUNDUP(I2555/2,0)+7500,IF(I2555&lt;=70000,ROUNDUP(I2555/4,0)+17500,35000)))),28000))))</f>
        <v/>
      </c>
      <c r="V2555" s="18">
        <f>MIN(70000,S2555+T2555+U2555)</f>
        <v/>
      </c>
      <c r="W2555" s="18">
        <f>MAX(0,ROUNDDOWN(M2555-J2555-N2555-K2555-0,-3))</f>
        <v/>
      </c>
      <c r="X2555" s="18">
        <f>MAX(0,ROUNDDOWN(M2555-J2555-N2555-K2555-R2555,-3))</f>
        <v/>
      </c>
      <c r="Y2555" s="18">
        <f>IF(W2555&lt;=0,0,ROUNDDOWN((W2555*LOOKUP(W2555,{0,1950001,3300001,6950001,9000001,18000001,40000001},{0.05,0.1,0.2,0.23,0.33,0.4,0.45})-LOOKUP(W2555,{0,1950001,3300001,6950001,9000001,18000001,40000001},{0,97500,427500,636000,1536000,2796000,4796000}))*1.021,-2))</f>
        <v/>
      </c>
      <c r="Z2555" s="18">
        <f>IF(X2555&lt;=0,0,ROUNDDOWN((X2555*LOOKUP(X2555,{0,1950001,3300001,6950001,9000001,18000001,40000001},{0.05,0.1,0.2,0.23,0.33,0.4,0.45})-LOOKUP(X2555,{0,1950001,3300001,6950001,9000001,18000001,40000001},{0,97500,427500,636000,1536000,2796000,4796000}))*1.021,-2))</f>
        <v/>
      </c>
      <c r="AA2555" s="18">
        <f>MAX(0,ROUNDDOWN(M2555-J2555-430000-L2555-0,-3))</f>
        <v/>
      </c>
      <c r="AB2555" s="18">
        <f>MAX(0,ROUNDDOWN(M2555-J2555-430000-L2555-V2555,-3))</f>
        <v/>
      </c>
      <c r="AC2555" s="18">
        <f>IF(M2555&lt;=450000,0,MAX(0,ROUNDDOWN(AA2555*0.06-MIN(50000,AA2555)*0.03,-2))+MAX(0,ROUNDDOWN(AA2555*0.04-MIN(50000,AA2555)*0.02,-2)))</f>
        <v/>
      </c>
      <c r="AD2555" s="18">
        <f>IF(M2555&lt;=450000,0,MAX(0,ROUNDDOWN(AB2555*0.06-MIN(50000,AB2555)*0.03,-2))+MAX(0,ROUNDDOWN(AB2555*0.04-MIN(50000,AB2555)*0.02,-2)))</f>
        <v/>
      </c>
      <c r="AE2555" s="18">
        <f>Y2555-Z2555</f>
        <v/>
      </c>
      <c r="AF2555" s="18">
        <f>AC2555-AD2555</f>
        <v/>
      </c>
      <c r="AG2555" s="18">
        <f>AE2555+AF2555</f>
        <v/>
      </c>
      <c r="AH2555" s="20">
        <f>IF(W2555&lt;=0,0,LOOKUP(W2555,{0,1950001,3300001,6950001,9000001,18000001,40000001},{0.05,0.1,0.2,0.23,0.33,0.4,0.45}))</f>
        <v/>
      </c>
    </row>
    <row r="2556">
      <c r="A2556" t="inlineStr">
        <is>
          <t>1万円刻み 3区分8万円ずつ</t>
        </is>
      </c>
      <c r="B2556" s="18">
        <f>'4_1万円刻み'!$A$826</f>
        <v/>
      </c>
      <c r="C2556" s="19" t="n">
        <v>2026</v>
      </c>
      <c r="D2556" t="inlineStr">
        <is>
          <t>いいえ</t>
        </is>
      </c>
      <c r="E2556" s="18" t="n">
        <v>80000</v>
      </c>
      <c r="F2556" s="18" t="n">
        <v>0</v>
      </c>
      <c r="G2556" s="18" t="n">
        <v>80000</v>
      </c>
      <c r="H2556" s="18" t="n">
        <v>80000</v>
      </c>
      <c r="I2556" s="18" t="n">
        <v>0</v>
      </c>
      <c r="J2556" s="18">
        <f>ROUND(MIN(B2556/12,650000)*12*0.0915+MIN(B2556/12,1390000)*12*(0.0504+0)+B2556*0.005,0)</f>
        <v/>
      </c>
      <c r="K2556" s="18" t="n">
        <v>0</v>
      </c>
      <c r="L2556" s="18" t="n">
        <v>0</v>
      </c>
      <c r="M2556" s="18">
        <f>ROUND(IF(C2556&gt;=2026,IF(B2556&lt;741000,0,IF(B2556&lt;2191000,B2556-740000,IF(B2556&lt;2193000,1451000,IF(B2556&lt;2196000,1453000,IF(B2556&lt;2200000,1456000,IF(B2556&lt;3600000,ROUNDDOWN(B2556/4,-3)*2.8-80000,IF(B2556&lt;6600000,ROUNDDOWN(B2556/4,-3)*3.2-440000,IF(B2556&lt;8500000,ROUNDDOWN(B2556*0.9,0)-1100000,B2556-1950000)))))))),IF(B2556&lt;651000,0,IF(B2556&lt;1900000,B2556-650000,IF(B2556&lt;3600000,ROUNDDOWN(B2556/4,-3)*2.8-80000,IF(B2556&lt;6600000,ROUNDDOWN(B2556/4,-3)*3.2-440000,IF(B2556&lt;8500000,ROUNDDOWN(B2556*0.9,0)-1100000,B2556-1950000)))))),0)</f>
        <v/>
      </c>
      <c r="N2556" s="18">
        <f>IF(M2556&gt;23500000,NA(),IF(C2556&gt;=2026,IF(M2556&lt;=4890000,1040000,IF(M2556&lt;=6550000,670000,620000)),IF(M2556&lt;=1320000,950000,IF(M2556&lt;=3360000,880000,IF(M2556&lt;=4890000,680000,IF(M2556&lt;=6550000,630000,580000))))))</f>
        <v/>
      </c>
      <c r="O2556" s="18">
        <f>IF(F2556&lt;=0,IF(AND(D2556="はい",C2556&gt;=2026,C2556&lt;=2027),IF(E2556&lt;=0,0,IF(E2556&lt;=30000,E2556,IF(E2556&lt;=60000,ROUNDUP(E2556/2,0)+15000,IF(E2556&lt;=120000,ROUNDUP(E2556/4,0)+30000,60000)))),IF(E2556&lt;=0,0,IF(E2556&lt;=20000,E2556,IF(E2556&lt;=40000,ROUNDUP(E2556/2,0)+10000,IF(E2556&lt;=80000,ROUNDUP(E2556/4,0)+20000,40000))))),IF(E2556&lt;=0,IF(F2556&lt;=0,0,IF(F2556&lt;=25000,F2556,IF(F2556&lt;=50000,ROUNDUP(F2556/2,0)+12500,IF(F2556&lt;=100000,ROUNDUP(F2556/4,0)+25000,50000)))),MAX(IF(F2556&lt;=0,0,IF(F2556&lt;=25000,F2556,IF(F2556&lt;=50000,ROUNDUP(F2556/2,0)+12500,IF(F2556&lt;=100000,ROUNDUP(F2556/4,0)+25000,50000)))),MIN(IF(AND(D2556="はい",C2556&gt;=2026,C2556&lt;=2027),IF(E2556&lt;=0,0,IF(E2556&lt;=30000,E2556,IF(E2556&lt;=60000,ROUNDUP(E2556/2,0)+15000,IF(E2556&lt;=120000,ROUNDUP(E2556/4,0)+30000,60000)))),IF(E2556&lt;=0,0,IF(E2556&lt;=20000,E2556,IF(E2556&lt;=40000,ROUNDUP(E2556/2,0)+10000,IF(E2556&lt;=80000,ROUNDUP(E2556/4,0)+20000,40000)))))+IF(F2556&lt;=0,0,IF(F2556&lt;=25000,F2556,IF(F2556&lt;=50000,ROUNDUP(F2556/2,0)+12500,IF(F2556&lt;=100000,ROUNDUP(F2556/4,0)+25000,50000)))),IF(AND(D2556="はい",C2556&gt;=2026,C2556&lt;=2027),60000,40000)))))</f>
        <v/>
      </c>
      <c r="P2556" s="18">
        <f>IF(G2556&lt;=0,0,IF(G2556&lt;=20000,G2556,IF(G2556&lt;=40000,ROUNDUP(G2556/2,0)+10000,IF(G2556&lt;=80000,ROUNDUP(G2556/4,0)+20000,40000))))</f>
        <v/>
      </c>
      <c r="Q2556" s="18">
        <f>IF(I2556&lt;=0,IF(H2556&lt;=0,0,IF(H2556&lt;=20000,H2556,IF(H2556&lt;=40000,ROUNDUP(H2556/2,0)+10000,IF(H2556&lt;=80000,ROUNDUP(H2556/4,0)+20000,40000)))),IF(H2556&lt;=0,IF(I2556&lt;=0,0,IF(I2556&lt;=25000,I2556,IF(I2556&lt;=50000,ROUNDUP(I2556/2,0)+12500,IF(I2556&lt;=100000,ROUNDUP(I2556/4,0)+25000,50000)))),MAX(IF(I2556&lt;=0,0,IF(I2556&lt;=25000,I2556,IF(I2556&lt;=50000,ROUNDUP(I2556/2,0)+12500,IF(I2556&lt;=100000,ROUNDUP(I2556/4,0)+25000,50000)))),MIN(IF(H2556&lt;=0,0,IF(H2556&lt;=20000,H2556,IF(H2556&lt;=40000,ROUNDUP(H2556/2,0)+10000,IF(H2556&lt;=80000,ROUNDUP(H2556/4,0)+20000,40000))))+IF(I2556&lt;=0,0,IF(I2556&lt;=25000,I2556,IF(I2556&lt;=50000,ROUNDUP(I2556/2,0)+12500,IF(I2556&lt;=100000,ROUNDUP(I2556/4,0)+25000,50000)))),40000))))</f>
        <v/>
      </c>
      <c r="R2556" s="18">
        <f>MIN(120000,O2556+P2556+Q2556)</f>
        <v/>
      </c>
      <c r="S2556" s="18">
        <f>IF(F2556&lt;=0,IF(E2556&lt;=0,0,IF(E2556&lt;=12000,E2556,IF(E2556&lt;=32000,ROUNDUP(E2556/2,0)+6000,IF(E2556&lt;=56000,ROUNDUP(E2556/4,0)+14000,28000)))),IF(E2556&lt;=0,IF(F2556&lt;=0,0,IF(F2556&lt;=15000,F2556,IF(F2556&lt;=40000,ROUNDUP(F2556/2,0)+7500,IF(F2556&lt;=70000,ROUNDUP(F2556/4,0)+17500,35000)))),MAX(IF(F2556&lt;=0,0,IF(F2556&lt;=15000,F2556,IF(F2556&lt;=40000,ROUNDUP(F2556/2,0)+7500,IF(F2556&lt;=70000,ROUNDUP(F2556/4,0)+17500,35000)))),MIN(IF(E2556&lt;=0,0,IF(E2556&lt;=12000,E2556,IF(E2556&lt;=32000,ROUNDUP(E2556/2,0)+6000,IF(E2556&lt;=56000,ROUNDUP(E2556/4,0)+14000,28000))))+IF(F2556&lt;=0,0,IF(F2556&lt;=15000,F2556,IF(F2556&lt;=40000,ROUNDUP(F2556/2,0)+7500,IF(F2556&lt;=70000,ROUNDUP(F2556/4,0)+17500,35000)))),28000))))</f>
        <v/>
      </c>
      <c r="T2556" s="18">
        <f>IF(G2556&lt;=0,0,IF(G2556&lt;=12000,G2556,IF(G2556&lt;=32000,ROUNDUP(G2556/2,0)+6000,IF(G2556&lt;=56000,ROUNDUP(G2556/4,0)+14000,28000))))</f>
        <v/>
      </c>
      <c r="U2556" s="18">
        <f>IF(I2556&lt;=0,IF(H2556&lt;=0,0,IF(H2556&lt;=12000,H2556,IF(H2556&lt;=32000,ROUNDUP(H2556/2,0)+6000,IF(H2556&lt;=56000,ROUNDUP(H2556/4,0)+14000,28000)))),IF(H2556&lt;=0,IF(I2556&lt;=0,0,IF(I2556&lt;=15000,I2556,IF(I2556&lt;=40000,ROUNDUP(I2556/2,0)+7500,IF(I2556&lt;=70000,ROUNDUP(I2556/4,0)+17500,35000)))),MAX(IF(I2556&lt;=0,0,IF(I2556&lt;=15000,I2556,IF(I2556&lt;=40000,ROUNDUP(I2556/2,0)+7500,IF(I2556&lt;=70000,ROUNDUP(I2556/4,0)+17500,35000)))),MIN(IF(H2556&lt;=0,0,IF(H2556&lt;=12000,H2556,IF(H2556&lt;=32000,ROUNDUP(H2556/2,0)+6000,IF(H2556&lt;=56000,ROUNDUP(H2556/4,0)+14000,28000))))+IF(I2556&lt;=0,0,IF(I2556&lt;=15000,I2556,IF(I2556&lt;=40000,ROUNDUP(I2556/2,0)+7500,IF(I2556&lt;=70000,ROUNDUP(I2556/4,0)+17500,35000)))),28000))))</f>
        <v/>
      </c>
      <c r="V2556" s="18">
        <f>MIN(70000,S2556+T2556+U2556)</f>
        <v/>
      </c>
      <c r="W2556" s="18">
        <f>MAX(0,ROUNDDOWN(M2556-J2556-N2556-K2556-0,-3))</f>
        <v/>
      </c>
      <c r="X2556" s="18">
        <f>MAX(0,ROUNDDOWN(M2556-J2556-N2556-K2556-R2556,-3))</f>
        <v/>
      </c>
      <c r="Y2556" s="18">
        <f>IF(W2556&lt;=0,0,ROUNDDOWN((W2556*LOOKUP(W2556,{0,1950001,3300001,6950001,9000001,18000001,40000001},{0.05,0.1,0.2,0.23,0.33,0.4,0.45})-LOOKUP(W2556,{0,1950001,3300001,6950001,9000001,18000001,40000001},{0,97500,427500,636000,1536000,2796000,4796000}))*1.021,-2))</f>
        <v/>
      </c>
      <c r="Z2556" s="18">
        <f>IF(X2556&lt;=0,0,ROUNDDOWN((X2556*LOOKUP(X2556,{0,1950001,3300001,6950001,9000001,18000001,40000001},{0.05,0.1,0.2,0.23,0.33,0.4,0.45})-LOOKUP(X2556,{0,1950001,3300001,6950001,9000001,18000001,40000001},{0,97500,427500,636000,1536000,2796000,4796000}))*1.021,-2))</f>
        <v/>
      </c>
      <c r="AA2556" s="18">
        <f>MAX(0,ROUNDDOWN(M2556-J2556-430000-L2556-0,-3))</f>
        <v/>
      </c>
      <c r="AB2556" s="18">
        <f>MAX(0,ROUNDDOWN(M2556-J2556-430000-L2556-V2556,-3))</f>
        <v/>
      </c>
      <c r="AC2556" s="18">
        <f>IF(M2556&lt;=450000,0,MAX(0,ROUNDDOWN(AA2556*0.06-MIN(50000,AA2556)*0.03,-2))+MAX(0,ROUNDDOWN(AA2556*0.04-MIN(50000,AA2556)*0.02,-2)))</f>
        <v/>
      </c>
      <c r="AD2556" s="18">
        <f>IF(M2556&lt;=450000,0,MAX(0,ROUNDDOWN(AB2556*0.06-MIN(50000,AB2556)*0.03,-2))+MAX(0,ROUNDDOWN(AB2556*0.04-MIN(50000,AB2556)*0.02,-2)))</f>
        <v/>
      </c>
      <c r="AE2556" s="18">
        <f>Y2556-Z2556</f>
        <v/>
      </c>
      <c r="AF2556" s="18">
        <f>AC2556-AD2556</f>
        <v/>
      </c>
      <c r="AG2556" s="18">
        <f>AE2556+AF2556</f>
        <v/>
      </c>
      <c r="AH2556" s="20">
        <f>IF(W2556&lt;=0,0,LOOKUP(W2556,{0,1950001,3300001,6950001,9000001,18000001,40000001},{0.05,0.1,0.2,0.23,0.33,0.4,0.45}))</f>
        <v/>
      </c>
    </row>
    <row r="2557">
      <c r="A2557" t="inlineStr">
        <is>
          <t>1万円刻み 一般8万円</t>
        </is>
      </c>
      <c r="B2557" s="18">
        <f>'4_1万円刻み'!$A$826</f>
        <v/>
      </c>
      <c r="C2557" s="19" t="n">
        <v>2026</v>
      </c>
      <c r="D2557" t="inlineStr">
        <is>
          <t>いいえ</t>
        </is>
      </c>
      <c r="E2557" s="18" t="n">
        <v>80000</v>
      </c>
      <c r="F2557" s="18" t="n">
        <v>0</v>
      </c>
      <c r="G2557" s="18" t="n">
        <v>0</v>
      </c>
      <c r="H2557" s="18" t="n">
        <v>0</v>
      </c>
      <c r="I2557" s="18" t="n">
        <v>0</v>
      </c>
      <c r="J2557" s="18">
        <f>ROUND(MIN(B2557/12,650000)*12*0.0915+MIN(B2557/12,1390000)*12*(0.0504+0)+B2557*0.005,0)</f>
        <v/>
      </c>
      <c r="K2557" s="18" t="n">
        <v>0</v>
      </c>
      <c r="L2557" s="18" t="n">
        <v>0</v>
      </c>
      <c r="M2557" s="18">
        <f>ROUND(IF(C2557&gt;=2026,IF(B2557&lt;741000,0,IF(B2557&lt;2191000,B2557-740000,IF(B2557&lt;2193000,1451000,IF(B2557&lt;2196000,1453000,IF(B2557&lt;2200000,1456000,IF(B2557&lt;3600000,ROUNDDOWN(B2557/4,-3)*2.8-80000,IF(B2557&lt;6600000,ROUNDDOWN(B2557/4,-3)*3.2-440000,IF(B2557&lt;8500000,ROUNDDOWN(B2557*0.9,0)-1100000,B2557-1950000)))))))),IF(B2557&lt;651000,0,IF(B2557&lt;1900000,B2557-650000,IF(B2557&lt;3600000,ROUNDDOWN(B2557/4,-3)*2.8-80000,IF(B2557&lt;6600000,ROUNDDOWN(B2557/4,-3)*3.2-440000,IF(B2557&lt;8500000,ROUNDDOWN(B2557*0.9,0)-1100000,B2557-1950000)))))),0)</f>
        <v/>
      </c>
      <c r="N2557" s="18">
        <f>IF(M2557&gt;23500000,NA(),IF(C2557&gt;=2026,IF(M2557&lt;=4890000,1040000,IF(M2557&lt;=6550000,670000,620000)),IF(M2557&lt;=1320000,950000,IF(M2557&lt;=3360000,880000,IF(M2557&lt;=4890000,680000,IF(M2557&lt;=6550000,630000,580000))))))</f>
        <v/>
      </c>
      <c r="O2557" s="18">
        <f>IF(F2557&lt;=0,IF(AND(D2557="はい",C2557&gt;=2026,C2557&lt;=2027),IF(E2557&lt;=0,0,IF(E2557&lt;=30000,E2557,IF(E2557&lt;=60000,ROUNDUP(E2557/2,0)+15000,IF(E2557&lt;=120000,ROUNDUP(E2557/4,0)+30000,60000)))),IF(E2557&lt;=0,0,IF(E2557&lt;=20000,E2557,IF(E2557&lt;=40000,ROUNDUP(E2557/2,0)+10000,IF(E2557&lt;=80000,ROUNDUP(E2557/4,0)+20000,40000))))),IF(E2557&lt;=0,IF(F2557&lt;=0,0,IF(F2557&lt;=25000,F2557,IF(F2557&lt;=50000,ROUNDUP(F2557/2,0)+12500,IF(F2557&lt;=100000,ROUNDUP(F2557/4,0)+25000,50000)))),MAX(IF(F2557&lt;=0,0,IF(F2557&lt;=25000,F2557,IF(F2557&lt;=50000,ROUNDUP(F2557/2,0)+12500,IF(F2557&lt;=100000,ROUNDUP(F2557/4,0)+25000,50000)))),MIN(IF(AND(D2557="はい",C2557&gt;=2026,C2557&lt;=2027),IF(E2557&lt;=0,0,IF(E2557&lt;=30000,E2557,IF(E2557&lt;=60000,ROUNDUP(E2557/2,0)+15000,IF(E2557&lt;=120000,ROUNDUP(E2557/4,0)+30000,60000)))),IF(E2557&lt;=0,0,IF(E2557&lt;=20000,E2557,IF(E2557&lt;=40000,ROUNDUP(E2557/2,0)+10000,IF(E2557&lt;=80000,ROUNDUP(E2557/4,0)+20000,40000)))))+IF(F2557&lt;=0,0,IF(F2557&lt;=25000,F2557,IF(F2557&lt;=50000,ROUNDUP(F2557/2,0)+12500,IF(F2557&lt;=100000,ROUNDUP(F2557/4,0)+25000,50000)))),IF(AND(D2557="はい",C2557&gt;=2026,C2557&lt;=2027),60000,40000)))))</f>
        <v/>
      </c>
      <c r="P2557" s="18">
        <f>IF(G2557&lt;=0,0,IF(G2557&lt;=20000,G2557,IF(G2557&lt;=40000,ROUNDUP(G2557/2,0)+10000,IF(G2557&lt;=80000,ROUNDUP(G2557/4,0)+20000,40000))))</f>
        <v/>
      </c>
      <c r="Q2557" s="18">
        <f>IF(I2557&lt;=0,IF(H2557&lt;=0,0,IF(H2557&lt;=20000,H2557,IF(H2557&lt;=40000,ROUNDUP(H2557/2,0)+10000,IF(H2557&lt;=80000,ROUNDUP(H2557/4,0)+20000,40000)))),IF(H2557&lt;=0,IF(I2557&lt;=0,0,IF(I2557&lt;=25000,I2557,IF(I2557&lt;=50000,ROUNDUP(I2557/2,0)+12500,IF(I2557&lt;=100000,ROUNDUP(I2557/4,0)+25000,50000)))),MAX(IF(I2557&lt;=0,0,IF(I2557&lt;=25000,I2557,IF(I2557&lt;=50000,ROUNDUP(I2557/2,0)+12500,IF(I2557&lt;=100000,ROUNDUP(I2557/4,0)+25000,50000)))),MIN(IF(H2557&lt;=0,0,IF(H2557&lt;=20000,H2557,IF(H2557&lt;=40000,ROUNDUP(H2557/2,0)+10000,IF(H2557&lt;=80000,ROUNDUP(H2557/4,0)+20000,40000))))+IF(I2557&lt;=0,0,IF(I2557&lt;=25000,I2557,IF(I2557&lt;=50000,ROUNDUP(I2557/2,0)+12500,IF(I2557&lt;=100000,ROUNDUP(I2557/4,0)+25000,50000)))),40000))))</f>
        <v/>
      </c>
      <c r="R2557" s="18">
        <f>MIN(120000,O2557+P2557+Q2557)</f>
        <v/>
      </c>
      <c r="S2557" s="18">
        <f>IF(F2557&lt;=0,IF(E2557&lt;=0,0,IF(E2557&lt;=12000,E2557,IF(E2557&lt;=32000,ROUNDUP(E2557/2,0)+6000,IF(E2557&lt;=56000,ROUNDUP(E2557/4,0)+14000,28000)))),IF(E2557&lt;=0,IF(F2557&lt;=0,0,IF(F2557&lt;=15000,F2557,IF(F2557&lt;=40000,ROUNDUP(F2557/2,0)+7500,IF(F2557&lt;=70000,ROUNDUP(F2557/4,0)+17500,35000)))),MAX(IF(F2557&lt;=0,0,IF(F2557&lt;=15000,F2557,IF(F2557&lt;=40000,ROUNDUP(F2557/2,0)+7500,IF(F2557&lt;=70000,ROUNDUP(F2557/4,0)+17500,35000)))),MIN(IF(E2557&lt;=0,0,IF(E2557&lt;=12000,E2557,IF(E2557&lt;=32000,ROUNDUP(E2557/2,0)+6000,IF(E2557&lt;=56000,ROUNDUP(E2557/4,0)+14000,28000))))+IF(F2557&lt;=0,0,IF(F2557&lt;=15000,F2557,IF(F2557&lt;=40000,ROUNDUP(F2557/2,0)+7500,IF(F2557&lt;=70000,ROUNDUP(F2557/4,0)+17500,35000)))),28000))))</f>
        <v/>
      </c>
      <c r="T2557" s="18">
        <f>IF(G2557&lt;=0,0,IF(G2557&lt;=12000,G2557,IF(G2557&lt;=32000,ROUNDUP(G2557/2,0)+6000,IF(G2557&lt;=56000,ROUNDUP(G2557/4,0)+14000,28000))))</f>
        <v/>
      </c>
      <c r="U2557" s="18">
        <f>IF(I2557&lt;=0,IF(H2557&lt;=0,0,IF(H2557&lt;=12000,H2557,IF(H2557&lt;=32000,ROUNDUP(H2557/2,0)+6000,IF(H2557&lt;=56000,ROUNDUP(H2557/4,0)+14000,28000)))),IF(H2557&lt;=0,IF(I2557&lt;=0,0,IF(I2557&lt;=15000,I2557,IF(I2557&lt;=40000,ROUNDUP(I2557/2,0)+7500,IF(I2557&lt;=70000,ROUNDUP(I2557/4,0)+17500,35000)))),MAX(IF(I2557&lt;=0,0,IF(I2557&lt;=15000,I2557,IF(I2557&lt;=40000,ROUNDUP(I2557/2,0)+7500,IF(I2557&lt;=70000,ROUNDUP(I2557/4,0)+17500,35000)))),MIN(IF(H2557&lt;=0,0,IF(H2557&lt;=12000,H2557,IF(H2557&lt;=32000,ROUNDUP(H2557/2,0)+6000,IF(H2557&lt;=56000,ROUNDUP(H2557/4,0)+14000,28000))))+IF(I2557&lt;=0,0,IF(I2557&lt;=15000,I2557,IF(I2557&lt;=40000,ROUNDUP(I2557/2,0)+7500,IF(I2557&lt;=70000,ROUNDUP(I2557/4,0)+17500,35000)))),28000))))</f>
        <v/>
      </c>
      <c r="V2557" s="18">
        <f>MIN(70000,S2557+T2557+U2557)</f>
        <v/>
      </c>
      <c r="W2557" s="18">
        <f>MAX(0,ROUNDDOWN(M2557-J2557-N2557-K2557-0,-3))</f>
        <v/>
      </c>
      <c r="X2557" s="18">
        <f>MAX(0,ROUNDDOWN(M2557-J2557-N2557-K2557-R2557,-3))</f>
        <v/>
      </c>
      <c r="Y2557" s="18">
        <f>IF(W2557&lt;=0,0,ROUNDDOWN((W2557*LOOKUP(W2557,{0,1950001,3300001,6950001,9000001,18000001,40000001},{0.05,0.1,0.2,0.23,0.33,0.4,0.45})-LOOKUP(W2557,{0,1950001,3300001,6950001,9000001,18000001,40000001},{0,97500,427500,636000,1536000,2796000,4796000}))*1.021,-2))</f>
        <v/>
      </c>
      <c r="Z2557" s="18">
        <f>IF(X2557&lt;=0,0,ROUNDDOWN((X2557*LOOKUP(X2557,{0,1950001,3300001,6950001,9000001,18000001,40000001},{0.05,0.1,0.2,0.23,0.33,0.4,0.45})-LOOKUP(X2557,{0,1950001,3300001,6950001,9000001,18000001,40000001},{0,97500,427500,636000,1536000,2796000,4796000}))*1.021,-2))</f>
        <v/>
      </c>
      <c r="AA2557" s="18">
        <f>MAX(0,ROUNDDOWN(M2557-J2557-430000-L2557-0,-3))</f>
        <v/>
      </c>
      <c r="AB2557" s="18">
        <f>MAX(0,ROUNDDOWN(M2557-J2557-430000-L2557-V2557,-3))</f>
        <v/>
      </c>
      <c r="AC2557" s="18">
        <f>IF(M2557&lt;=450000,0,MAX(0,ROUNDDOWN(AA2557*0.06-MIN(50000,AA2557)*0.03,-2))+MAX(0,ROUNDDOWN(AA2557*0.04-MIN(50000,AA2557)*0.02,-2)))</f>
        <v/>
      </c>
      <c r="AD2557" s="18">
        <f>IF(M2557&lt;=450000,0,MAX(0,ROUNDDOWN(AB2557*0.06-MIN(50000,AB2557)*0.03,-2))+MAX(0,ROUNDDOWN(AB2557*0.04-MIN(50000,AB2557)*0.02,-2)))</f>
        <v/>
      </c>
      <c r="AE2557" s="18">
        <f>Y2557-Z2557</f>
        <v/>
      </c>
      <c r="AF2557" s="18">
        <f>AC2557-AD2557</f>
        <v/>
      </c>
      <c r="AG2557" s="18">
        <f>AE2557+AF2557</f>
        <v/>
      </c>
      <c r="AH2557" s="20">
        <f>IF(W2557&lt;=0,0,LOOKUP(W2557,{0,1950001,3300001,6950001,9000001,18000001,40000001},{0.05,0.1,0.2,0.23,0.33,0.4,0.45}))</f>
        <v/>
      </c>
    </row>
    <row r="2558">
      <c r="A2558" t="inlineStr">
        <is>
          <t>1万円刻み 特例あり一般12万円</t>
        </is>
      </c>
      <c r="B2558" s="18">
        <f>'4_1万円刻み'!$A$826</f>
        <v/>
      </c>
      <c r="C2558" s="19" t="n">
        <v>2026</v>
      </c>
      <c r="D2558" t="inlineStr">
        <is>
          <t>はい</t>
        </is>
      </c>
      <c r="E2558" s="18" t="n">
        <v>120000</v>
      </c>
      <c r="F2558" s="18" t="n">
        <v>0</v>
      </c>
      <c r="G2558" s="18" t="n">
        <v>0</v>
      </c>
      <c r="H2558" s="18" t="n">
        <v>0</v>
      </c>
      <c r="I2558" s="18" t="n">
        <v>0</v>
      </c>
      <c r="J2558" s="18">
        <f>ROUND(MIN(B2558/12,650000)*12*0.0915+MIN(B2558/12,1390000)*12*(0.0504+0)+B2558*0.005,0)</f>
        <v/>
      </c>
      <c r="K2558" s="18" t="n">
        <v>0</v>
      </c>
      <c r="L2558" s="18" t="n">
        <v>0</v>
      </c>
      <c r="M2558" s="18">
        <f>ROUND(IF(C2558&gt;=2026,IF(B2558&lt;741000,0,IF(B2558&lt;2191000,B2558-740000,IF(B2558&lt;2193000,1451000,IF(B2558&lt;2196000,1453000,IF(B2558&lt;2200000,1456000,IF(B2558&lt;3600000,ROUNDDOWN(B2558/4,-3)*2.8-80000,IF(B2558&lt;6600000,ROUNDDOWN(B2558/4,-3)*3.2-440000,IF(B2558&lt;8500000,ROUNDDOWN(B2558*0.9,0)-1100000,B2558-1950000)))))))),IF(B2558&lt;651000,0,IF(B2558&lt;1900000,B2558-650000,IF(B2558&lt;3600000,ROUNDDOWN(B2558/4,-3)*2.8-80000,IF(B2558&lt;6600000,ROUNDDOWN(B2558/4,-3)*3.2-440000,IF(B2558&lt;8500000,ROUNDDOWN(B2558*0.9,0)-1100000,B2558-1950000)))))),0)</f>
        <v/>
      </c>
      <c r="N2558" s="18">
        <f>IF(M2558&gt;23500000,NA(),IF(C2558&gt;=2026,IF(M2558&lt;=4890000,1040000,IF(M2558&lt;=6550000,670000,620000)),IF(M2558&lt;=1320000,950000,IF(M2558&lt;=3360000,880000,IF(M2558&lt;=4890000,680000,IF(M2558&lt;=6550000,630000,580000))))))</f>
        <v/>
      </c>
      <c r="O2558" s="18">
        <f>IF(F2558&lt;=0,IF(AND(D2558="はい",C2558&gt;=2026,C2558&lt;=2027),IF(E2558&lt;=0,0,IF(E2558&lt;=30000,E2558,IF(E2558&lt;=60000,ROUNDUP(E2558/2,0)+15000,IF(E2558&lt;=120000,ROUNDUP(E2558/4,0)+30000,60000)))),IF(E2558&lt;=0,0,IF(E2558&lt;=20000,E2558,IF(E2558&lt;=40000,ROUNDUP(E2558/2,0)+10000,IF(E2558&lt;=80000,ROUNDUP(E2558/4,0)+20000,40000))))),IF(E2558&lt;=0,IF(F2558&lt;=0,0,IF(F2558&lt;=25000,F2558,IF(F2558&lt;=50000,ROUNDUP(F2558/2,0)+12500,IF(F2558&lt;=100000,ROUNDUP(F2558/4,0)+25000,50000)))),MAX(IF(F2558&lt;=0,0,IF(F2558&lt;=25000,F2558,IF(F2558&lt;=50000,ROUNDUP(F2558/2,0)+12500,IF(F2558&lt;=100000,ROUNDUP(F2558/4,0)+25000,50000)))),MIN(IF(AND(D2558="はい",C2558&gt;=2026,C2558&lt;=2027),IF(E2558&lt;=0,0,IF(E2558&lt;=30000,E2558,IF(E2558&lt;=60000,ROUNDUP(E2558/2,0)+15000,IF(E2558&lt;=120000,ROUNDUP(E2558/4,0)+30000,60000)))),IF(E2558&lt;=0,0,IF(E2558&lt;=20000,E2558,IF(E2558&lt;=40000,ROUNDUP(E2558/2,0)+10000,IF(E2558&lt;=80000,ROUNDUP(E2558/4,0)+20000,40000)))))+IF(F2558&lt;=0,0,IF(F2558&lt;=25000,F2558,IF(F2558&lt;=50000,ROUNDUP(F2558/2,0)+12500,IF(F2558&lt;=100000,ROUNDUP(F2558/4,0)+25000,50000)))),IF(AND(D2558="はい",C2558&gt;=2026,C2558&lt;=2027),60000,40000)))))</f>
        <v/>
      </c>
      <c r="P2558" s="18">
        <f>IF(G2558&lt;=0,0,IF(G2558&lt;=20000,G2558,IF(G2558&lt;=40000,ROUNDUP(G2558/2,0)+10000,IF(G2558&lt;=80000,ROUNDUP(G2558/4,0)+20000,40000))))</f>
        <v/>
      </c>
      <c r="Q2558" s="18">
        <f>IF(I2558&lt;=0,IF(H2558&lt;=0,0,IF(H2558&lt;=20000,H2558,IF(H2558&lt;=40000,ROUNDUP(H2558/2,0)+10000,IF(H2558&lt;=80000,ROUNDUP(H2558/4,0)+20000,40000)))),IF(H2558&lt;=0,IF(I2558&lt;=0,0,IF(I2558&lt;=25000,I2558,IF(I2558&lt;=50000,ROUNDUP(I2558/2,0)+12500,IF(I2558&lt;=100000,ROUNDUP(I2558/4,0)+25000,50000)))),MAX(IF(I2558&lt;=0,0,IF(I2558&lt;=25000,I2558,IF(I2558&lt;=50000,ROUNDUP(I2558/2,0)+12500,IF(I2558&lt;=100000,ROUNDUP(I2558/4,0)+25000,50000)))),MIN(IF(H2558&lt;=0,0,IF(H2558&lt;=20000,H2558,IF(H2558&lt;=40000,ROUNDUP(H2558/2,0)+10000,IF(H2558&lt;=80000,ROUNDUP(H2558/4,0)+20000,40000))))+IF(I2558&lt;=0,0,IF(I2558&lt;=25000,I2558,IF(I2558&lt;=50000,ROUNDUP(I2558/2,0)+12500,IF(I2558&lt;=100000,ROUNDUP(I2558/4,0)+25000,50000)))),40000))))</f>
        <v/>
      </c>
      <c r="R2558" s="18">
        <f>MIN(120000,O2558+P2558+Q2558)</f>
        <v/>
      </c>
      <c r="S2558" s="18">
        <f>IF(F2558&lt;=0,IF(E2558&lt;=0,0,IF(E2558&lt;=12000,E2558,IF(E2558&lt;=32000,ROUNDUP(E2558/2,0)+6000,IF(E2558&lt;=56000,ROUNDUP(E2558/4,0)+14000,28000)))),IF(E2558&lt;=0,IF(F2558&lt;=0,0,IF(F2558&lt;=15000,F2558,IF(F2558&lt;=40000,ROUNDUP(F2558/2,0)+7500,IF(F2558&lt;=70000,ROUNDUP(F2558/4,0)+17500,35000)))),MAX(IF(F2558&lt;=0,0,IF(F2558&lt;=15000,F2558,IF(F2558&lt;=40000,ROUNDUP(F2558/2,0)+7500,IF(F2558&lt;=70000,ROUNDUP(F2558/4,0)+17500,35000)))),MIN(IF(E2558&lt;=0,0,IF(E2558&lt;=12000,E2558,IF(E2558&lt;=32000,ROUNDUP(E2558/2,0)+6000,IF(E2558&lt;=56000,ROUNDUP(E2558/4,0)+14000,28000))))+IF(F2558&lt;=0,0,IF(F2558&lt;=15000,F2558,IF(F2558&lt;=40000,ROUNDUP(F2558/2,0)+7500,IF(F2558&lt;=70000,ROUNDUP(F2558/4,0)+17500,35000)))),28000))))</f>
        <v/>
      </c>
      <c r="T2558" s="18">
        <f>IF(G2558&lt;=0,0,IF(G2558&lt;=12000,G2558,IF(G2558&lt;=32000,ROUNDUP(G2558/2,0)+6000,IF(G2558&lt;=56000,ROUNDUP(G2558/4,0)+14000,28000))))</f>
        <v/>
      </c>
      <c r="U2558" s="18">
        <f>IF(I2558&lt;=0,IF(H2558&lt;=0,0,IF(H2558&lt;=12000,H2558,IF(H2558&lt;=32000,ROUNDUP(H2558/2,0)+6000,IF(H2558&lt;=56000,ROUNDUP(H2558/4,0)+14000,28000)))),IF(H2558&lt;=0,IF(I2558&lt;=0,0,IF(I2558&lt;=15000,I2558,IF(I2558&lt;=40000,ROUNDUP(I2558/2,0)+7500,IF(I2558&lt;=70000,ROUNDUP(I2558/4,0)+17500,35000)))),MAX(IF(I2558&lt;=0,0,IF(I2558&lt;=15000,I2558,IF(I2558&lt;=40000,ROUNDUP(I2558/2,0)+7500,IF(I2558&lt;=70000,ROUNDUP(I2558/4,0)+17500,35000)))),MIN(IF(H2558&lt;=0,0,IF(H2558&lt;=12000,H2558,IF(H2558&lt;=32000,ROUNDUP(H2558/2,0)+6000,IF(H2558&lt;=56000,ROUNDUP(H2558/4,0)+14000,28000))))+IF(I2558&lt;=0,0,IF(I2558&lt;=15000,I2558,IF(I2558&lt;=40000,ROUNDUP(I2558/2,0)+7500,IF(I2558&lt;=70000,ROUNDUP(I2558/4,0)+17500,35000)))),28000))))</f>
        <v/>
      </c>
      <c r="V2558" s="18">
        <f>MIN(70000,S2558+T2558+U2558)</f>
        <v/>
      </c>
      <c r="W2558" s="18">
        <f>MAX(0,ROUNDDOWN(M2558-J2558-N2558-K2558-0,-3))</f>
        <v/>
      </c>
      <c r="X2558" s="18">
        <f>MAX(0,ROUNDDOWN(M2558-J2558-N2558-K2558-R2558,-3))</f>
        <v/>
      </c>
      <c r="Y2558" s="18">
        <f>IF(W2558&lt;=0,0,ROUNDDOWN((W2558*LOOKUP(W2558,{0,1950001,3300001,6950001,9000001,18000001,40000001},{0.05,0.1,0.2,0.23,0.33,0.4,0.45})-LOOKUP(W2558,{0,1950001,3300001,6950001,9000001,18000001,40000001},{0,97500,427500,636000,1536000,2796000,4796000}))*1.021,-2))</f>
        <v/>
      </c>
      <c r="Z2558" s="18">
        <f>IF(X2558&lt;=0,0,ROUNDDOWN((X2558*LOOKUP(X2558,{0,1950001,3300001,6950001,9000001,18000001,40000001},{0.05,0.1,0.2,0.23,0.33,0.4,0.45})-LOOKUP(X2558,{0,1950001,3300001,6950001,9000001,18000001,40000001},{0,97500,427500,636000,1536000,2796000,4796000}))*1.021,-2))</f>
        <v/>
      </c>
      <c r="AA2558" s="18">
        <f>MAX(0,ROUNDDOWN(M2558-J2558-430000-L2558-0,-3))</f>
        <v/>
      </c>
      <c r="AB2558" s="18">
        <f>MAX(0,ROUNDDOWN(M2558-J2558-430000-L2558-V2558,-3))</f>
        <v/>
      </c>
      <c r="AC2558" s="18">
        <f>IF(M2558&lt;=450000,0,MAX(0,ROUNDDOWN(AA2558*0.06-MIN(50000,AA2558)*0.03,-2))+MAX(0,ROUNDDOWN(AA2558*0.04-MIN(50000,AA2558)*0.02,-2)))</f>
        <v/>
      </c>
      <c r="AD2558" s="18">
        <f>IF(M2558&lt;=450000,0,MAX(0,ROUNDDOWN(AB2558*0.06-MIN(50000,AB2558)*0.03,-2))+MAX(0,ROUNDDOWN(AB2558*0.04-MIN(50000,AB2558)*0.02,-2)))</f>
        <v/>
      </c>
      <c r="AE2558" s="18">
        <f>Y2558-Z2558</f>
        <v/>
      </c>
      <c r="AF2558" s="18">
        <f>AC2558-AD2558</f>
        <v/>
      </c>
      <c r="AG2558" s="18">
        <f>AE2558+AF2558</f>
        <v/>
      </c>
      <c r="AH2558" s="20">
        <f>IF(W2558&lt;=0,0,LOOKUP(W2558,{0,1950001,3300001,6950001,9000001,18000001,40000001},{0.05,0.1,0.2,0.23,0.33,0.4,0.45}))</f>
        <v/>
      </c>
    </row>
    <row r="2559">
      <c r="A2559" t="inlineStr">
        <is>
          <t>1万円刻み 3区分8万円ずつ</t>
        </is>
      </c>
      <c r="B2559" s="18">
        <f>'4_1万円刻み'!$A$827</f>
        <v/>
      </c>
      <c r="C2559" s="19" t="n">
        <v>2026</v>
      </c>
      <c r="D2559" t="inlineStr">
        <is>
          <t>いいえ</t>
        </is>
      </c>
      <c r="E2559" s="18" t="n">
        <v>80000</v>
      </c>
      <c r="F2559" s="18" t="n">
        <v>0</v>
      </c>
      <c r="G2559" s="18" t="n">
        <v>80000</v>
      </c>
      <c r="H2559" s="18" t="n">
        <v>80000</v>
      </c>
      <c r="I2559" s="18" t="n">
        <v>0</v>
      </c>
      <c r="J2559" s="18">
        <f>ROUND(MIN(B2559/12,650000)*12*0.0915+MIN(B2559/12,1390000)*12*(0.0504+0)+B2559*0.005,0)</f>
        <v/>
      </c>
      <c r="K2559" s="18" t="n">
        <v>0</v>
      </c>
      <c r="L2559" s="18" t="n">
        <v>0</v>
      </c>
      <c r="M2559" s="18">
        <f>ROUND(IF(C2559&gt;=2026,IF(B2559&lt;741000,0,IF(B2559&lt;2191000,B2559-740000,IF(B2559&lt;2193000,1451000,IF(B2559&lt;2196000,1453000,IF(B2559&lt;2200000,1456000,IF(B2559&lt;3600000,ROUNDDOWN(B2559/4,-3)*2.8-80000,IF(B2559&lt;6600000,ROUNDDOWN(B2559/4,-3)*3.2-440000,IF(B2559&lt;8500000,ROUNDDOWN(B2559*0.9,0)-1100000,B2559-1950000)))))))),IF(B2559&lt;651000,0,IF(B2559&lt;1900000,B2559-650000,IF(B2559&lt;3600000,ROUNDDOWN(B2559/4,-3)*2.8-80000,IF(B2559&lt;6600000,ROUNDDOWN(B2559/4,-3)*3.2-440000,IF(B2559&lt;8500000,ROUNDDOWN(B2559*0.9,0)-1100000,B2559-1950000)))))),0)</f>
        <v/>
      </c>
      <c r="N2559" s="18">
        <f>IF(M2559&gt;23500000,NA(),IF(C2559&gt;=2026,IF(M2559&lt;=4890000,1040000,IF(M2559&lt;=6550000,670000,620000)),IF(M2559&lt;=1320000,950000,IF(M2559&lt;=3360000,880000,IF(M2559&lt;=4890000,680000,IF(M2559&lt;=6550000,630000,580000))))))</f>
        <v/>
      </c>
      <c r="O2559" s="18">
        <f>IF(F2559&lt;=0,IF(AND(D2559="はい",C2559&gt;=2026,C2559&lt;=2027),IF(E2559&lt;=0,0,IF(E2559&lt;=30000,E2559,IF(E2559&lt;=60000,ROUNDUP(E2559/2,0)+15000,IF(E2559&lt;=120000,ROUNDUP(E2559/4,0)+30000,60000)))),IF(E2559&lt;=0,0,IF(E2559&lt;=20000,E2559,IF(E2559&lt;=40000,ROUNDUP(E2559/2,0)+10000,IF(E2559&lt;=80000,ROUNDUP(E2559/4,0)+20000,40000))))),IF(E2559&lt;=0,IF(F2559&lt;=0,0,IF(F2559&lt;=25000,F2559,IF(F2559&lt;=50000,ROUNDUP(F2559/2,0)+12500,IF(F2559&lt;=100000,ROUNDUP(F2559/4,0)+25000,50000)))),MAX(IF(F2559&lt;=0,0,IF(F2559&lt;=25000,F2559,IF(F2559&lt;=50000,ROUNDUP(F2559/2,0)+12500,IF(F2559&lt;=100000,ROUNDUP(F2559/4,0)+25000,50000)))),MIN(IF(AND(D2559="はい",C2559&gt;=2026,C2559&lt;=2027),IF(E2559&lt;=0,0,IF(E2559&lt;=30000,E2559,IF(E2559&lt;=60000,ROUNDUP(E2559/2,0)+15000,IF(E2559&lt;=120000,ROUNDUP(E2559/4,0)+30000,60000)))),IF(E2559&lt;=0,0,IF(E2559&lt;=20000,E2559,IF(E2559&lt;=40000,ROUNDUP(E2559/2,0)+10000,IF(E2559&lt;=80000,ROUNDUP(E2559/4,0)+20000,40000)))))+IF(F2559&lt;=0,0,IF(F2559&lt;=25000,F2559,IF(F2559&lt;=50000,ROUNDUP(F2559/2,0)+12500,IF(F2559&lt;=100000,ROUNDUP(F2559/4,0)+25000,50000)))),IF(AND(D2559="はい",C2559&gt;=2026,C2559&lt;=2027),60000,40000)))))</f>
        <v/>
      </c>
      <c r="P2559" s="18">
        <f>IF(G2559&lt;=0,0,IF(G2559&lt;=20000,G2559,IF(G2559&lt;=40000,ROUNDUP(G2559/2,0)+10000,IF(G2559&lt;=80000,ROUNDUP(G2559/4,0)+20000,40000))))</f>
        <v/>
      </c>
      <c r="Q2559" s="18">
        <f>IF(I2559&lt;=0,IF(H2559&lt;=0,0,IF(H2559&lt;=20000,H2559,IF(H2559&lt;=40000,ROUNDUP(H2559/2,0)+10000,IF(H2559&lt;=80000,ROUNDUP(H2559/4,0)+20000,40000)))),IF(H2559&lt;=0,IF(I2559&lt;=0,0,IF(I2559&lt;=25000,I2559,IF(I2559&lt;=50000,ROUNDUP(I2559/2,0)+12500,IF(I2559&lt;=100000,ROUNDUP(I2559/4,0)+25000,50000)))),MAX(IF(I2559&lt;=0,0,IF(I2559&lt;=25000,I2559,IF(I2559&lt;=50000,ROUNDUP(I2559/2,0)+12500,IF(I2559&lt;=100000,ROUNDUP(I2559/4,0)+25000,50000)))),MIN(IF(H2559&lt;=0,0,IF(H2559&lt;=20000,H2559,IF(H2559&lt;=40000,ROUNDUP(H2559/2,0)+10000,IF(H2559&lt;=80000,ROUNDUP(H2559/4,0)+20000,40000))))+IF(I2559&lt;=0,0,IF(I2559&lt;=25000,I2559,IF(I2559&lt;=50000,ROUNDUP(I2559/2,0)+12500,IF(I2559&lt;=100000,ROUNDUP(I2559/4,0)+25000,50000)))),40000))))</f>
        <v/>
      </c>
      <c r="R2559" s="18">
        <f>MIN(120000,O2559+P2559+Q2559)</f>
        <v/>
      </c>
      <c r="S2559" s="18">
        <f>IF(F2559&lt;=0,IF(E2559&lt;=0,0,IF(E2559&lt;=12000,E2559,IF(E2559&lt;=32000,ROUNDUP(E2559/2,0)+6000,IF(E2559&lt;=56000,ROUNDUP(E2559/4,0)+14000,28000)))),IF(E2559&lt;=0,IF(F2559&lt;=0,0,IF(F2559&lt;=15000,F2559,IF(F2559&lt;=40000,ROUNDUP(F2559/2,0)+7500,IF(F2559&lt;=70000,ROUNDUP(F2559/4,0)+17500,35000)))),MAX(IF(F2559&lt;=0,0,IF(F2559&lt;=15000,F2559,IF(F2559&lt;=40000,ROUNDUP(F2559/2,0)+7500,IF(F2559&lt;=70000,ROUNDUP(F2559/4,0)+17500,35000)))),MIN(IF(E2559&lt;=0,0,IF(E2559&lt;=12000,E2559,IF(E2559&lt;=32000,ROUNDUP(E2559/2,0)+6000,IF(E2559&lt;=56000,ROUNDUP(E2559/4,0)+14000,28000))))+IF(F2559&lt;=0,0,IF(F2559&lt;=15000,F2559,IF(F2559&lt;=40000,ROUNDUP(F2559/2,0)+7500,IF(F2559&lt;=70000,ROUNDUP(F2559/4,0)+17500,35000)))),28000))))</f>
        <v/>
      </c>
      <c r="T2559" s="18">
        <f>IF(G2559&lt;=0,0,IF(G2559&lt;=12000,G2559,IF(G2559&lt;=32000,ROUNDUP(G2559/2,0)+6000,IF(G2559&lt;=56000,ROUNDUP(G2559/4,0)+14000,28000))))</f>
        <v/>
      </c>
      <c r="U2559" s="18">
        <f>IF(I2559&lt;=0,IF(H2559&lt;=0,0,IF(H2559&lt;=12000,H2559,IF(H2559&lt;=32000,ROUNDUP(H2559/2,0)+6000,IF(H2559&lt;=56000,ROUNDUP(H2559/4,0)+14000,28000)))),IF(H2559&lt;=0,IF(I2559&lt;=0,0,IF(I2559&lt;=15000,I2559,IF(I2559&lt;=40000,ROUNDUP(I2559/2,0)+7500,IF(I2559&lt;=70000,ROUNDUP(I2559/4,0)+17500,35000)))),MAX(IF(I2559&lt;=0,0,IF(I2559&lt;=15000,I2559,IF(I2559&lt;=40000,ROUNDUP(I2559/2,0)+7500,IF(I2559&lt;=70000,ROUNDUP(I2559/4,0)+17500,35000)))),MIN(IF(H2559&lt;=0,0,IF(H2559&lt;=12000,H2559,IF(H2559&lt;=32000,ROUNDUP(H2559/2,0)+6000,IF(H2559&lt;=56000,ROUNDUP(H2559/4,0)+14000,28000))))+IF(I2559&lt;=0,0,IF(I2559&lt;=15000,I2559,IF(I2559&lt;=40000,ROUNDUP(I2559/2,0)+7500,IF(I2559&lt;=70000,ROUNDUP(I2559/4,0)+17500,35000)))),28000))))</f>
        <v/>
      </c>
      <c r="V2559" s="18">
        <f>MIN(70000,S2559+T2559+U2559)</f>
        <v/>
      </c>
      <c r="W2559" s="18">
        <f>MAX(0,ROUNDDOWN(M2559-J2559-N2559-K2559-0,-3))</f>
        <v/>
      </c>
      <c r="X2559" s="18">
        <f>MAX(0,ROUNDDOWN(M2559-J2559-N2559-K2559-R2559,-3))</f>
        <v/>
      </c>
      <c r="Y2559" s="18">
        <f>IF(W2559&lt;=0,0,ROUNDDOWN((W2559*LOOKUP(W2559,{0,1950001,3300001,6950001,9000001,18000001,40000001},{0.05,0.1,0.2,0.23,0.33,0.4,0.45})-LOOKUP(W2559,{0,1950001,3300001,6950001,9000001,18000001,40000001},{0,97500,427500,636000,1536000,2796000,4796000}))*1.021,-2))</f>
        <v/>
      </c>
      <c r="Z2559" s="18">
        <f>IF(X2559&lt;=0,0,ROUNDDOWN((X2559*LOOKUP(X2559,{0,1950001,3300001,6950001,9000001,18000001,40000001},{0.05,0.1,0.2,0.23,0.33,0.4,0.45})-LOOKUP(X2559,{0,1950001,3300001,6950001,9000001,18000001,40000001},{0,97500,427500,636000,1536000,2796000,4796000}))*1.021,-2))</f>
        <v/>
      </c>
      <c r="AA2559" s="18">
        <f>MAX(0,ROUNDDOWN(M2559-J2559-430000-L2559-0,-3))</f>
        <v/>
      </c>
      <c r="AB2559" s="18">
        <f>MAX(0,ROUNDDOWN(M2559-J2559-430000-L2559-V2559,-3))</f>
        <v/>
      </c>
      <c r="AC2559" s="18">
        <f>IF(M2559&lt;=450000,0,MAX(0,ROUNDDOWN(AA2559*0.06-MIN(50000,AA2559)*0.03,-2))+MAX(0,ROUNDDOWN(AA2559*0.04-MIN(50000,AA2559)*0.02,-2)))</f>
        <v/>
      </c>
      <c r="AD2559" s="18">
        <f>IF(M2559&lt;=450000,0,MAX(0,ROUNDDOWN(AB2559*0.06-MIN(50000,AB2559)*0.03,-2))+MAX(0,ROUNDDOWN(AB2559*0.04-MIN(50000,AB2559)*0.02,-2)))</f>
        <v/>
      </c>
      <c r="AE2559" s="18">
        <f>Y2559-Z2559</f>
        <v/>
      </c>
      <c r="AF2559" s="18">
        <f>AC2559-AD2559</f>
        <v/>
      </c>
      <c r="AG2559" s="18">
        <f>AE2559+AF2559</f>
        <v/>
      </c>
      <c r="AH2559" s="20">
        <f>IF(W2559&lt;=0,0,LOOKUP(W2559,{0,1950001,3300001,6950001,9000001,18000001,40000001},{0.05,0.1,0.2,0.23,0.33,0.4,0.45}))</f>
        <v/>
      </c>
    </row>
    <row r="2560">
      <c r="A2560" t="inlineStr">
        <is>
          <t>1万円刻み 一般8万円</t>
        </is>
      </c>
      <c r="B2560" s="18">
        <f>'4_1万円刻み'!$A$827</f>
        <v/>
      </c>
      <c r="C2560" s="19" t="n">
        <v>2026</v>
      </c>
      <c r="D2560" t="inlineStr">
        <is>
          <t>いいえ</t>
        </is>
      </c>
      <c r="E2560" s="18" t="n">
        <v>80000</v>
      </c>
      <c r="F2560" s="18" t="n">
        <v>0</v>
      </c>
      <c r="G2560" s="18" t="n">
        <v>0</v>
      </c>
      <c r="H2560" s="18" t="n">
        <v>0</v>
      </c>
      <c r="I2560" s="18" t="n">
        <v>0</v>
      </c>
      <c r="J2560" s="18">
        <f>ROUND(MIN(B2560/12,650000)*12*0.0915+MIN(B2560/12,1390000)*12*(0.0504+0)+B2560*0.005,0)</f>
        <v/>
      </c>
      <c r="K2560" s="18" t="n">
        <v>0</v>
      </c>
      <c r="L2560" s="18" t="n">
        <v>0</v>
      </c>
      <c r="M2560" s="18">
        <f>ROUND(IF(C2560&gt;=2026,IF(B2560&lt;741000,0,IF(B2560&lt;2191000,B2560-740000,IF(B2560&lt;2193000,1451000,IF(B2560&lt;2196000,1453000,IF(B2560&lt;2200000,1456000,IF(B2560&lt;3600000,ROUNDDOWN(B2560/4,-3)*2.8-80000,IF(B2560&lt;6600000,ROUNDDOWN(B2560/4,-3)*3.2-440000,IF(B2560&lt;8500000,ROUNDDOWN(B2560*0.9,0)-1100000,B2560-1950000)))))))),IF(B2560&lt;651000,0,IF(B2560&lt;1900000,B2560-650000,IF(B2560&lt;3600000,ROUNDDOWN(B2560/4,-3)*2.8-80000,IF(B2560&lt;6600000,ROUNDDOWN(B2560/4,-3)*3.2-440000,IF(B2560&lt;8500000,ROUNDDOWN(B2560*0.9,0)-1100000,B2560-1950000)))))),0)</f>
        <v/>
      </c>
      <c r="N2560" s="18">
        <f>IF(M2560&gt;23500000,NA(),IF(C2560&gt;=2026,IF(M2560&lt;=4890000,1040000,IF(M2560&lt;=6550000,670000,620000)),IF(M2560&lt;=1320000,950000,IF(M2560&lt;=3360000,880000,IF(M2560&lt;=4890000,680000,IF(M2560&lt;=6550000,630000,580000))))))</f>
        <v/>
      </c>
      <c r="O2560" s="18">
        <f>IF(F2560&lt;=0,IF(AND(D2560="はい",C2560&gt;=2026,C2560&lt;=2027),IF(E2560&lt;=0,0,IF(E2560&lt;=30000,E2560,IF(E2560&lt;=60000,ROUNDUP(E2560/2,0)+15000,IF(E2560&lt;=120000,ROUNDUP(E2560/4,0)+30000,60000)))),IF(E2560&lt;=0,0,IF(E2560&lt;=20000,E2560,IF(E2560&lt;=40000,ROUNDUP(E2560/2,0)+10000,IF(E2560&lt;=80000,ROUNDUP(E2560/4,0)+20000,40000))))),IF(E2560&lt;=0,IF(F2560&lt;=0,0,IF(F2560&lt;=25000,F2560,IF(F2560&lt;=50000,ROUNDUP(F2560/2,0)+12500,IF(F2560&lt;=100000,ROUNDUP(F2560/4,0)+25000,50000)))),MAX(IF(F2560&lt;=0,0,IF(F2560&lt;=25000,F2560,IF(F2560&lt;=50000,ROUNDUP(F2560/2,0)+12500,IF(F2560&lt;=100000,ROUNDUP(F2560/4,0)+25000,50000)))),MIN(IF(AND(D2560="はい",C2560&gt;=2026,C2560&lt;=2027),IF(E2560&lt;=0,0,IF(E2560&lt;=30000,E2560,IF(E2560&lt;=60000,ROUNDUP(E2560/2,0)+15000,IF(E2560&lt;=120000,ROUNDUP(E2560/4,0)+30000,60000)))),IF(E2560&lt;=0,0,IF(E2560&lt;=20000,E2560,IF(E2560&lt;=40000,ROUNDUP(E2560/2,0)+10000,IF(E2560&lt;=80000,ROUNDUP(E2560/4,0)+20000,40000)))))+IF(F2560&lt;=0,0,IF(F2560&lt;=25000,F2560,IF(F2560&lt;=50000,ROUNDUP(F2560/2,0)+12500,IF(F2560&lt;=100000,ROUNDUP(F2560/4,0)+25000,50000)))),IF(AND(D2560="はい",C2560&gt;=2026,C2560&lt;=2027),60000,40000)))))</f>
        <v/>
      </c>
      <c r="P2560" s="18">
        <f>IF(G2560&lt;=0,0,IF(G2560&lt;=20000,G2560,IF(G2560&lt;=40000,ROUNDUP(G2560/2,0)+10000,IF(G2560&lt;=80000,ROUNDUP(G2560/4,0)+20000,40000))))</f>
        <v/>
      </c>
      <c r="Q2560" s="18">
        <f>IF(I2560&lt;=0,IF(H2560&lt;=0,0,IF(H2560&lt;=20000,H2560,IF(H2560&lt;=40000,ROUNDUP(H2560/2,0)+10000,IF(H2560&lt;=80000,ROUNDUP(H2560/4,0)+20000,40000)))),IF(H2560&lt;=0,IF(I2560&lt;=0,0,IF(I2560&lt;=25000,I2560,IF(I2560&lt;=50000,ROUNDUP(I2560/2,0)+12500,IF(I2560&lt;=100000,ROUNDUP(I2560/4,0)+25000,50000)))),MAX(IF(I2560&lt;=0,0,IF(I2560&lt;=25000,I2560,IF(I2560&lt;=50000,ROUNDUP(I2560/2,0)+12500,IF(I2560&lt;=100000,ROUNDUP(I2560/4,0)+25000,50000)))),MIN(IF(H2560&lt;=0,0,IF(H2560&lt;=20000,H2560,IF(H2560&lt;=40000,ROUNDUP(H2560/2,0)+10000,IF(H2560&lt;=80000,ROUNDUP(H2560/4,0)+20000,40000))))+IF(I2560&lt;=0,0,IF(I2560&lt;=25000,I2560,IF(I2560&lt;=50000,ROUNDUP(I2560/2,0)+12500,IF(I2560&lt;=100000,ROUNDUP(I2560/4,0)+25000,50000)))),40000))))</f>
        <v/>
      </c>
      <c r="R2560" s="18">
        <f>MIN(120000,O2560+P2560+Q2560)</f>
        <v/>
      </c>
      <c r="S2560" s="18">
        <f>IF(F2560&lt;=0,IF(E2560&lt;=0,0,IF(E2560&lt;=12000,E2560,IF(E2560&lt;=32000,ROUNDUP(E2560/2,0)+6000,IF(E2560&lt;=56000,ROUNDUP(E2560/4,0)+14000,28000)))),IF(E2560&lt;=0,IF(F2560&lt;=0,0,IF(F2560&lt;=15000,F2560,IF(F2560&lt;=40000,ROUNDUP(F2560/2,0)+7500,IF(F2560&lt;=70000,ROUNDUP(F2560/4,0)+17500,35000)))),MAX(IF(F2560&lt;=0,0,IF(F2560&lt;=15000,F2560,IF(F2560&lt;=40000,ROUNDUP(F2560/2,0)+7500,IF(F2560&lt;=70000,ROUNDUP(F2560/4,0)+17500,35000)))),MIN(IF(E2560&lt;=0,0,IF(E2560&lt;=12000,E2560,IF(E2560&lt;=32000,ROUNDUP(E2560/2,0)+6000,IF(E2560&lt;=56000,ROUNDUP(E2560/4,0)+14000,28000))))+IF(F2560&lt;=0,0,IF(F2560&lt;=15000,F2560,IF(F2560&lt;=40000,ROUNDUP(F2560/2,0)+7500,IF(F2560&lt;=70000,ROUNDUP(F2560/4,0)+17500,35000)))),28000))))</f>
        <v/>
      </c>
      <c r="T2560" s="18">
        <f>IF(G2560&lt;=0,0,IF(G2560&lt;=12000,G2560,IF(G2560&lt;=32000,ROUNDUP(G2560/2,0)+6000,IF(G2560&lt;=56000,ROUNDUP(G2560/4,0)+14000,28000))))</f>
        <v/>
      </c>
      <c r="U2560" s="18">
        <f>IF(I2560&lt;=0,IF(H2560&lt;=0,0,IF(H2560&lt;=12000,H2560,IF(H2560&lt;=32000,ROUNDUP(H2560/2,0)+6000,IF(H2560&lt;=56000,ROUNDUP(H2560/4,0)+14000,28000)))),IF(H2560&lt;=0,IF(I2560&lt;=0,0,IF(I2560&lt;=15000,I2560,IF(I2560&lt;=40000,ROUNDUP(I2560/2,0)+7500,IF(I2560&lt;=70000,ROUNDUP(I2560/4,0)+17500,35000)))),MAX(IF(I2560&lt;=0,0,IF(I2560&lt;=15000,I2560,IF(I2560&lt;=40000,ROUNDUP(I2560/2,0)+7500,IF(I2560&lt;=70000,ROUNDUP(I2560/4,0)+17500,35000)))),MIN(IF(H2560&lt;=0,0,IF(H2560&lt;=12000,H2560,IF(H2560&lt;=32000,ROUNDUP(H2560/2,0)+6000,IF(H2560&lt;=56000,ROUNDUP(H2560/4,0)+14000,28000))))+IF(I2560&lt;=0,0,IF(I2560&lt;=15000,I2560,IF(I2560&lt;=40000,ROUNDUP(I2560/2,0)+7500,IF(I2560&lt;=70000,ROUNDUP(I2560/4,0)+17500,35000)))),28000))))</f>
        <v/>
      </c>
      <c r="V2560" s="18">
        <f>MIN(70000,S2560+T2560+U2560)</f>
        <v/>
      </c>
      <c r="W2560" s="18">
        <f>MAX(0,ROUNDDOWN(M2560-J2560-N2560-K2560-0,-3))</f>
        <v/>
      </c>
      <c r="X2560" s="18">
        <f>MAX(0,ROUNDDOWN(M2560-J2560-N2560-K2560-R2560,-3))</f>
        <v/>
      </c>
      <c r="Y2560" s="18">
        <f>IF(W2560&lt;=0,0,ROUNDDOWN((W2560*LOOKUP(W2560,{0,1950001,3300001,6950001,9000001,18000001,40000001},{0.05,0.1,0.2,0.23,0.33,0.4,0.45})-LOOKUP(W2560,{0,1950001,3300001,6950001,9000001,18000001,40000001},{0,97500,427500,636000,1536000,2796000,4796000}))*1.021,-2))</f>
        <v/>
      </c>
      <c r="Z2560" s="18">
        <f>IF(X2560&lt;=0,0,ROUNDDOWN((X2560*LOOKUP(X2560,{0,1950001,3300001,6950001,9000001,18000001,40000001},{0.05,0.1,0.2,0.23,0.33,0.4,0.45})-LOOKUP(X2560,{0,1950001,3300001,6950001,9000001,18000001,40000001},{0,97500,427500,636000,1536000,2796000,4796000}))*1.021,-2))</f>
        <v/>
      </c>
      <c r="AA2560" s="18">
        <f>MAX(0,ROUNDDOWN(M2560-J2560-430000-L2560-0,-3))</f>
        <v/>
      </c>
      <c r="AB2560" s="18">
        <f>MAX(0,ROUNDDOWN(M2560-J2560-430000-L2560-V2560,-3))</f>
        <v/>
      </c>
      <c r="AC2560" s="18">
        <f>IF(M2560&lt;=450000,0,MAX(0,ROUNDDOWN(AA2560*0.06-MIN(50000,AA2560)*0.03,-2))+MAX(0,ROUNDDOWN(AA2560*0.04-MIN(50000,AA2560)*0.02,-2)))</f>
        <v/>
      </c>
      <c r="AD2560" s="18">
        <f>IF(M2560&lt;=450000,0,MAX(0,ROUNDDOWN(AB2560*0.06-MIN(50000,AB2560)*0.03,-2))+MAX(0,ROUNDDOWN(AB2560*0.04-MIN(50000,AB2560)*0.02,-2)))</f>
        <v/>
      </c>
      <c r="AE2560" s="18">
        <f>Y2560-Z2560</f>
        <v/>
      </c>
      <c r="AF2560" s="18">
        <f>AC2560-AD2560</f>
        <v/>
      </c>
      <c r="AG2560" s="18">
        <f>AE2560+AF2560</f>
        <v/>
      </c>
      <c r="AH2560" s="20">
        <f>IF(W2560&lt;=0,0,LOOKUP(W2560,{0,1950001,3300001,6950001,9000001,18000001,40000001},{0.05,0.1,0.2,0.23,0.33,0.4,0.45}))</f>
        <v/>
      </c>
    </row>
    <row r="2561">
      <c r="A2561" t="inlineStr">
        <is>
          <t>1万円刻み 特例あり一般12万円</t>
        </is>
      </c>
      <c r="B2561" s="18">
        <f>'4_1万円刻み'!$A$827</f>
        <v/>
      </c>
      <c r="C2561" s="19" t="n">
        <v>2026</v>
      </c>
      <c r="D2561" t="inlineStr">
        <is>
          <t>はい</t>
        </is>
      </c>
      <c r="E2561" s="18" t="n">
        <v>120000</v>
      </c>
      <c r="F2561" s="18" t="n">
        <v>0</v>
      </c>
      <c r="G2561" s="18" t="n">
        <v>0</v>
      </c>
      <c r="H2561" s="18" t="n">
        <v>0</v>
      </c>
      <c r="I2561" s="18" t="n">
        <v>0</v>
      </c>
      <c r="J2561" s="18">
        <f>ROUND(MIN(B2561/12,650000)*12*0.0915+MIN(B2561/12,1390000)*12*(0.0504+0)+B2561*0.005,0)</f>
        <v/>
      </c>
      <c r="K2561" s="18" t="n">
        <v>0</v>
      </c>
      <c r="L2561" s="18" t="n">
        <v>0</v>
      </c>
      <c r="M2561" s="18">
        <f>ROUND(IF(C2561&gt;=2026,IF(B2561&lt;741000,0,IF(B2561&lt;2191000,B2561-740000,IF(B2561&lt;2193000,1451000,IF(B2561&lt;2196000,1453000,IF(B2561&lt;2200000,1456000,IF(B2561&lt;3600000,ROUNDDOWN(B2561/4,-3)*2.8-80000,IF(B2561&lt;6600000,ROUNDDOWN(B2561/4,-3)*3.2-440000,IF(B2561&lt;8500000,ROUNDDOWN(B2561*0.9,0)-1100000,B2561-1950000)))))))),IF(B2561&lt;651000,0,IF(B2561&lt;1900000,B2561-650000,IF(B2561&lt;3600000,ROUNDDOWN(B2561/4,-3)*2.8-80000,IF(B2561&lt;6600000,ROUNDDOWN(B2561/4,-3)*3.2-440000,IF(B2561&lt;8500000,ROUNDDOWN(B2561*0.9,0)-1100000,B2561-1950000)))))),0)</f>
        <v/>
      </c>
      <c r="N2561" s="18">
        <f>IF(M2561&gt;23500000,NA(),IF(C2561&gt;=2026,IF(M2561&lt;=4890000,1040000,IF(M2561&lt;=6550000,670000,620000)),IF(M2561&lt;=1320000,950000,IF(M2561&lt;=3360000,880000,IF(M2561&lt;=4890000,680000,IF(M2561&lt;=6550000,630000,580000))))))</f>
        <v/>
      </c>
      <c r="O2561" s="18">
        <f>IF(F2561&lt;=0,IF(AND(D2561="はい",C2561&gt;=2026,C2561&lt;=2027),IF(E2561&lt;=0,0,IF(E2561&lt;=30000,E2561,IF(E2561&lt;=60000,ROUNDUP(E2561/2,0)+15000,IF(E2561&lt;=120000,ROUNDUP(E2561/4,0)+30000,60000)))),IF(E2561&lt;=0,0,IF(E2561&lt;=20000,E2561,IF(E2561&lt;=40000,ROUNDUP(E2561/2,0)+10000,IF(E2561&lt;=80000,ROUNDUP(E2561/4,0)+20000,40000))))),IF(E2561&lt;=0,IF(F2561&lt;=0,0,IF(F2561&lt;=25000,F2561,IF(F2561&lt;=50000,ROUNDUP(F2561/2,0)+12500,IF(F2561&lt;=100000,ROUNDUP(F2561/4,0)+25000,50000)))),MAX(IF(F2561&lt;=0,0,IF(F2561&lt;=25000,F2561,IF(F2561&lt;=50000,ROUNDUP(F2561/2,0)+12500,IF(F2561&lt;=100000,ROUNDUP(F2561/4,0)+25000,50000)))),MIN(IF(AND(D2561="はい",C2561&gt;=2026,C2561&lt;=2027),IF(E2561&lt;=0,0,IF(E2561&lt;=30000,E2561,IF(E2561&lt;=60000,ROUNDUP(E2561/2,0)+15000,IF(E2561&lt;=120000,ROUNDUP(E2561/4,0)+30000,60000)))),IF(E2561&lt;=0,0,IF(E2561&lt;=20000,E2561,IF(E2561&lt;=40000,ROUNDUP(E2561/2,0)+10000,IF(E2561&lt;=80000,ROUNDUP(E2561/4,0)+20000,40000)))))+IF(F2561&lt;=0,0,IF(F2561&lt;=25000,F2561,IF(F2561&lt;=50000,ROUNDUP(F2561/2,0)+12500,IF(F2561&lt;=100000,ROUNDUP(F2561/4,0)+25000,50000)))),IF(AND(D2561="はい",C2561&gt;=2026,C2561&lt;=2027),60000,40000)))))</f>
        <v/>
      </c>
      <c r="P2561" s="18">
        <f>IF(G2561&lt;=0,0,IF(G2561&lt;=20000,G2561,IF(G2561&lt;=40000,ROUNDUP(G2561/2,0)+10000,IF(G2561&lt;=80000,ROUNDUP(G2561/4,0)+20000,40000))))</f>
        <v/>
      </c>
      <c r="Q2561" s="18">
        <f>IF(I2561&lt;=0,IF(H2561&lt;=0,0,IF(H2561&lt;=20000,H2561,IF(H2561&lt;=40000,ROUNDUP(H2561/2,0)+10000,IF(H2561&lt;=80000,ROUNDUP(H2561/4,0)+20000,40000)))),IF(H2561&lt;=0,IF(I2561&lt;=0,0,IF(I2561&lt;=25000,I2561,IF(I2561&lt;=50000,ROUNDUP(I2561/2,0)+12500,IF(I2561&lt;=100000,ROUNDUP(I2561/4,0)+25000,50000)))),MAX(IF(I2561&lt;=0,0,IF(I2561&lt;=25000,I2561,IF(I2561&lt;=50000,ROUNDUP(I2561/2,0)+12500,IF(I2561&lt;=100000,ROUNDUP(I2561/4,0)+25000,50000)))),MIN(IF(H2561&lt;=0,0,IF(H2561&lt;=20000,H2561,IF(H2561&lt;=40000,ROUNDUP(H2561/2,0)+10000,IF(H2561&lt;=80000,ROUNDUP(H2561/4,0)+20000,40000))))+IF(I2561&lt;=0,0,IF(I2561&lt;=25000,I2561,IF(I2561&lt;=50000,ROUNDUP(I2561/2,0)+12500,IF(I2561&lt;=100000,ROUNDUP(I2561/4,0)+25000,50000)))),40000))))</f>
        <v/>
      </c>
      <c r="R2561" s="18">
        <f>MIN(120000,O2561+P2561+Q2561)</f>
        <v/>
      </c>
      <c r="S2561" s="18">
        <f>IF(F2561&lt;=0,IF(E2561&lt;=0,0,IF(E2561&lt;=12000,E2561,IF(E2561&lt;=32000,ROUNDUP(E2561/2,0)+6000,IF(E2561&lt;=56000,ROUNDUP(E2561/4,0)+14000,28000)))),IF(E2561&lt;=0,IF(F2561&lt;=0,0,IF(F2561&lt;=15000,F2561,IF(F2561&lt;=40000,ROUNDUP(F2561/2,0)+7500,IF(F2561&lt;=70000,ROUNDUP(F2561/4,0)+17500,35000)))),MAX(IF(F2561&lt;=0,0,IF(F2561&lt;=15000,F2561,IF(F2561&lt;=40000,ROUNDUP(F2561/2,0)+7500,IF(F2561&lt;=70000,ROUNDUP(F2561/4,0)+17500,35000)))),MIN(IF(E2561&lt;=0,0,IF(E2561&lt;=12000,E2561,IF(E2561&lt;=32000,ROUNDUP(E2561/2,0)+6000,IF(E2561&lt;=56000,ROUNDUP(E2561/4,0)+14000,28000))))+IF(F2561&lt;=0,0,IF(F2561&lt;=15000,F2561,IF(F2561&lt;=40000,ROUNDUP(F2561/2,0)+7500,IF(F2561&lt;=70000,ROUNDUP(F2561/4,0)+17500,35000)))),28000))))</f>
        <v/>
      </c>
      <c r="T2561" s="18">
        <f>IF(G2561&lt;=0,0,IF(G2561&lt;=12000,G2561,IF(G2561&lt;=32000,ROUNDUP(G2561/2,0)+6000,IF(G2561&lt;=56000,ROUNDUP(G2561/4,0)+14000,28000))))</f>
        <v/>
      </c>
      <c r="U2561" s="18">
        <f>IF(I2561&lt;=0,IF(H2561&lt;=0,0,IF(H2561&lt;=12000,H2561,IF(H2561&lt;=32000,ROUNDUP(H2561/2,0)+6000,IF(H2561&lt;=56000,ROUNDUP(H2561/4,0)+14000,28000)))),IF(H2561&lt;=0,IF(I2561&lt;=0,0,IF(I2561&lt;=15000,I2561,IF(I2561&lt;=40000,ROUNDUP(I2561/2,0)+7500,IF(I2561&lt;=70000,ROUNDUP(I2561/4,0)+17500,35000)))),MAX(IF(I2561&lt;=0,0,IF(I2561&lt;=15000,I2561,IF(I2561&lt;=40000,ROUNDUP(I2561/2,0)+7500,IF(I2561&lt;=70000,ROUNDUP(I2561/4,0)+17500,35000)))),MIN(IF(H2561&lt;=0,0,IF(H2561&lt;=12000,H2561,IF(H2561&lt;=32000,ROUNDUP(H2561/2,0)+6000,IF(H2561&lt;=56000,ROUNDUP(H2561/4,0)+14000,28000))))+IF(I2561&lt;=0,0,IF(I2561&lt;=15000,I2561,IF(I2561&lt;=40000,ROUNDUP(I2561/2,0)+7500,IF(I2561&lt;=70000,ROUNDUP(I2561/4,0)+17500,35000)))),28000))))</f>
        <v/>
      </c>
      <c r="V2561" s="18">
        <f>MIN(70000,S2561+T2561+U2561)</f>
        <v/>
      </c>
      <c r="W2561" s="18">
        <f>MAX(0,ROUNDDOWN(M2561-J2561-N2561-K2561-0,-3))</f>
        <v/>
      </c>
      <c r="X2561" s="18">
        <f>MAX(0,ROUNDDOWN(M2561-J2561-N2561-K2561-R2561,-3))</f>
        <v/>
      </c>
      <c r="Y2561" s="18">
        <f>IF(W2561&lt;=0,0,ROUNDDOWN((W2561*LOOKUP(W2561,{0,1950001,3300001,6950001,9000001,18000001,40000001},{0.05,0.1,0.2,0.23,0.33,0.4,0.45})-LOOKUP(W2561,{0,1950001,3300001,6950001,9000001,18000001,40000001},{0,97500,427500,636000,1536000,2796000,4796000}))*1.021,-2))</f>
        <v/>
      </c>
      <c r="Z2561" s="18">
        <f>IF(X2561&lt;=0,0,ROUNDDOWN((X2561*LOOKUP(X2561,{0,1950001,3300001,6950001,9000001,18000001,40000001},{0.05,0.1,0.2,0.23,0.33,0.4,0.45})-LOOKUP(X2561,{0,1950001,3300001,6950001,9000001,18000001,40000001},{0,97500,427500,636000,1536000,2796000,4796000}))*1.021,-2))</f>
        <v/>
      </c>
      <c r="AA2561" s="18">
        <f>MAX(0,ROUNDDOWN(M2561-J2561-430000-L2561-0,-3))</f>
        <v/>
      </c>
      <c r="AB2561" s="18">
        <f>MAX(0,ROUNDDOWN(M2561-J2561-430000-L2561-V2561,-3))</f>
        <v/>
      </c>
      <c r="AC2561" s="18">
        <f>IF(M2561&lt;=450000,0,MAX(0,ROUNDDOWN(AA2561*0.06-MIN(50000,AA2561)*0.03,-2))+MAX(0,ROUNDDOWN(AA2561*0.04-MIN(50000,AA2561)*0.02,-2)))</f>
        <v/>
      </c>
      <c r="AD2561" s="18">
        <f>IF(M2561&lt;=450000,0,MAX(0,ROUNDDOWN(AB2561*0.06-MIN(50000,AB2561)*0.03,-2))+MAX(0,ROUNDDOWN(AB2561*0.04-MIN(50000,AB2561)*0.02,-2)))</f>
        <v/>
      </c>
      <c r="AE2561" s="18">
        <f>Y2561-Z2561</f>
        <v/>
      </c>
      <c r="AF2561" s="18">
        <f>AC2561-AD2561</f>
        <v/>
      </c>
      <c r="AG2561" s="18">
        <f>AE2561+AF2561</f>
        <v/>
      </c>
      <c r="AH2561" s="20">
        <f>IF(W2561&lt;=0,0,LOOKUP(W2561,{0,1950001,3300001,6950001,9000001,18000001,40000001},{0.05,0.1,0.2,0.23,0.33,0.4,0.45}))</f>
        <v/>
      </c>
    </row>
    <row r="2562">
      <c r="A2562" t="inlineStr">
        <is>
          <t>1万円刻み 3区分8万円ずつ</t>
        </is>
      </c>
      <c r="B2562" s="18">
        <f>'4_1万円刻み'!$A$828</f>
        <v/>
      </c>
      <c r="C2562" s="19" t="n">
        <v>2026</v>
      </c>
      <c r="D2562" t="inlineStr">
        <is>
          <t>いいえ</t>
        </is>
      </c>
      <c r="E2562" s="18" t="n">
        <v>80000</v>
      </c>
      <c r="F2562" s="18" t="n">
        <v>0</v>
      </c>
      <c r="G2562" s="18" t="n">
        <v>80000</v>
      </c>
      <c r="H2562" s="18" t="n">
        <v>80000</v>
      </c>
      <c r="I2562" s="18" t="n">
        <v>0</v>
      </c>
      <c r="J2562" s="18">
        <f>ROUND(MIN(B2562/12,650000)*12*0.0915+MIN(B2562/12,1390000)*12*(0.0504+0)+B2562*0.005,0)</f>
        <v/>
      </c>
      <c r="K2562" s="18" t="n">
        <v>0</v>
      </c>
      <c r="L2562" s="18" t="n">
        <v>0</v>
      </c>
      <c r="M2562" s="18">
        <f>ROUND(IF(C2562&gt;=2026,IF(B2562&lt;741000,0,IF(B2562&lt;2191000,B2562-740000,IF(B2562&lt;2193000,1451000,IF(B2562&lt;2196000,1453000,IF(B2562&lt;2200000,1456000,IF(B2562&lt;3600000,ROUNDDOWN(B2562/4,-3)*2.8-80000,IF(B2562&lt;6600000,ROUNDDOWN(B2562/4,-3)*3.2-440000,IF(B2562&lt;8500000,ROUNDDOWN(B2562*0.9,0)-1100000,B2562-1950000)))))))),IF(B2562&lt;651000,0,IF(B2562&lt;1900000,B2562-650000,IF(B2562&lt;3600000,ROUNDDOWN(B2562/4,-3)*2.8-80000,IF(B2562&lt;6600000,ROUNDDOWN(B2562/4,-3)*3.2-440000,IF(B2562&lt;8500000,ROUNDDOWN(B2562*0.9,0)-1100000,B2562-1950000)))))),0)</f>
        <v/>
      </c>
      <c r="N2562" s="18">
        <f>IF(M2562&gt;23500000,NA(),IF(C2562&gt;=2026,IF(M2562&lt;=4890000,1040000,IF(M2562&lt;=6550000,670000,620000)),IF(M2562&lt;=1320000,950000,IF(M2562&lt;=3360000,880000,IF(M2562&lt;=4890000,680000,IF(M2562&lt;=6550000,630000,580000))))))</f>
        <v/>
      </c>
      <c r="O2562" s="18">
        <f>IF(F2562&lt;=0,IF(AND(D2562="はい",C2562&gt;=2026,C2562&lt;=2027),IF(E2562&lt;=0,0,IF(E2562&lt;=30000,E2562,IF(E2562&lt;=60000,ROUNDUP(E2562/2,0)+15000,IF(E2562&lt;=120000,ROUNDUP(E2562/4,0)+30000,60000)))),IF(E2562&lt;=0,0,IF(E2562&lt;=20000,E2562,IF(E2562&lt;=40000,ROUNDUP(E2562/2,0)+10000,IF(E2562&lt;=80000,ROUNDUP(E2562/4,0)+20000,40000))))),IF(E2562&lt;=0,IF(F2562&lt;=0,0,IF(F2562&lt;=25000,F2562,IF(F2562&lt;=50000,ROUNDUP(F2562/2,0)+12500,IF(F2562&lt;=100000,ROUNDUP(F2562/4,0)+25000,50000)))),MAX(IF(F2562&lt;=0,0,IF(F2562&lt;=25000,F2562,IF(F2562&lt;=50000,ROUNDUP(F2562/2,0)+12500,IF(F2562&lt;=100000,ROUNDUP(F2562/4,0)+25000,50000)))),MIN(IF(AND(D2562="はい",C2562&gt;=2026,C2562&lt;=2027),IF(E2562&lt;=0,0,IF(E2562&lt;=30000,E2562,IF(E2562&lt;=60000,ROUNDUP(E2562/2,0)+15000,IF(E2562&lt;=120000,ROUNDUP(E2562/4,0)+30000,60000)))),IF(E2562&lt;=0,0,IF(E2562&lt;=20000,E2562,IF(E2562&lt;=40000,ROUNDUP(E2562/2,0)+10000,IF(E2562&lt;=80000,ROUNDUP(E2562/4,0)+20000,40000)))))+IF(F2562&lt;=0,0,IF(F2562&lt;=25000,F2562,IF(F2562&lt;=50000,ROUNDUP(F2562/2,0)+12500,IF(F2562&lt;=100000,ROUNDUP(F2562/4,0)+25000,50000)))),IF(AND(D2562="はい",C2562&gt;=2026,C2562&lt;=2027),60000,40000)))))</f>
        <v/>
      </c>
      <c r="P2562" s="18">
        <f>IF(G2562&lt;=0,0,IF(G2562&lt;=20000,G2562,IF(G2562&lt;=40000,ROUNDUP(G2562/2,0)+10000,IF(G2562&lt;=80000,ROUNDUP(G2562/4,0)+20000,40000))))</f>
        <v/>
      </c>
      <c r="Q2562" s="18">
        <f>IF(I2562&lt;=0,IF(H2562&lt;=0,0,IF(H2562&lt;=20000,H2562,IF(H2562&lt;=40000,ROUNDUP(H2562/2,0)+10000,IF(H2562&lt;=80000,ROUNDUP(H2562/4,0)+20000,40000)))),IF(H2562&lt;=0,IF(I2562&lt;=0,0,IF(I2562&lt;=25000,I2562,IF(I2562&lt;=50000,ROUNDUP(I2562/2,0)+12500,IF(I2562&lt;=100000,ROUNDUP(I2562/4,0)+25000,50000)))),MAX(IF(I2562&lt;=0,0,IF(I2562&lt;=25000,I2562,IF(I2562&lt;=50000,ROUNDUP(I2562/2,0)+12500,IF(I2562&lt;=100000,ROUNDUP(I2562/4,0)+25000,50000)))),MIN(IF(H2562&lt;=0,0,IF(H2562&lt;=20000,H2562,IF(H2562&lt;=40000,ROUNDUP(H2562/2,0)+10000,IF(H2562&lt;=80000,ROUNDUP(H2562/4,0)+20000,40000))))+IF(I2562&lt;=0,0,IF(I2562&lt;=25000,I2562,IF(I2562&lt;=50000,ROUNDUP(I2562/2,0)+12500,IF(I2562&lt;=100000,ROUNDUP(I2562/4,0)+25000,50000)))),40000))))</f>
        <v/>
      </c>
      <c r="R2562" s="18">
        <f>MIN(120000,O2562+P2562+Q2562)</f>
        <v/>
      </c>
      <c r="S2562" s="18">
        <f>IF(F2562&lt;=0,IF(E2562&lt;=0,0,IF(E2562&lt;=12000,E2562,IF(E2562&lt;=32000,ROUNDUP(E2562/2,0)+6000,IF(E2562&lt;=56000,ROUNDUP(E2562/4,0)+14000,28000)))),IF(E2562&lt;=0,IF(F2562&lt;=0,0,IF(F2562&lt;=15000,F2562,IF(F2562&lt;=40000,ROUNDUP(F2562/2,0)+7500,IF(F2562&lt;=70000,ROUNDUP(F2562/4,0)+17500,35000)))),MAX(IF(F2562&lt;=0,0,IF(F2562&lt;=15000,F2562,IF(F2562&lt;=40000,ROUNDUP(F2562/2,0)+7500,IF(F2562&lt;=70000,ROUNDUP(F2562/4,0)+17500,35000)))),MIN(IF(E2562&lt;=0,0,IF(E2562&lt;=12000,E2562,IF(E2562&lt;=32000,ROUNDUP(E2562/2,0)+6000,IF(E2562&lt;=56000,ROUNDUP(E2562/4,0)+14000,28000))))+IF(F2562&lt;=0,0,IF(F2562&lt;=15000,F2562,IF(F2562&lt;=40000,ROUNDUP(F2562/2,0)+7500,IF(F2562&lt;=70000,ROUNDUP(F2562/4,0)+17500,35000)))),28000))))</f>
        <v/>
      </c>
      <c r="T2562" s="18">
        <f>IF(G2562&lt;=0,0,IF(G2562&lt;=12000,G2562,IF(G2562&lt;=32000,ROUNDUP(G2562/2,0)+6000,IF(G2562&lt;=56000,ROUNDUP(G2562/4,0)+14000,28000))))</f>
        <v/>
      </c>
      <c r="U2562" s="18">
        <f>IF(I2562&lt;=0,IF(H2562&lt;=0,0,IF(H2562&lt;=12000,H2562,IF(H2562&lt;=32000,ROUNDUP(H2562/2,0)+6000,IF(H2562&lt;=56000,ROUNDUP(H2562/4,0)+14000,28000)))),IF(H2562&lt;=0,IF(I2562&lt;=0,0,IF(I2562&lt;=15000,I2562,IF(I2562&lt;=40000,ROUNDUP(I2562/2,0)+7500,IF(I2562&lt;=70000,ROUNDUP(I2562/4,0)+17500,35000)))),MAX(IF(I2562&lt;=0,0,IF(I2562&lt;=15000,I2562,IF(I2562&lt;=40000,ROUNDUP(I2562/2,0)+7500,IF(I2562&lt;=70000,ROUNDUP(I2562/4,0)+17500,35000)))),MIN(IF(H2562&lt;=0,0,IF(H2562&lt;=12000,H2562,IF(H2562&lt;=32000,ROUNDUP(H2562/2,0)+6000,IF(H2562&lt;=56000,ROUNDUP(H2562/4,0)+14000,28000))))+IF(I2562&lt;=0,0,IF(I2562&lt;=15000,I2562,IF(I2562&lt;=40000,ROUNDUP(I2562/2,0)+7500,IF(I2562&lt;=70000,ROUNDUP(I2562/4,0)+17500,35000)))),28000))))</f>
        <v/>
      </c>
      <c r="V2562" s="18">
        <f>MIN(70000,S2562+T2562+U2562)</f>
        <v/>
      </c>
      <c r="W2562" s="18">
        <f>MAX(0,ROUNDDOWN(M2562-J2562-N2562-K2562-0,-3))</f>
        <v/>
      </c>
      <c r="X2562" s="18">
        <f>MAX(0,ROUNDDOWN(M2562-J2562-N2562-K2562-R2562,-3))</f>
        <v/>
      </c>
      <c r="Y2562" s="18">
        <f>IF(W2562&lt;=0,0,ROUNDDOWN((W2562*LOOKUP(W2562,{0,1950001,3300001,6950001,9000001,18000001,40000001},{0.05,0.1,0.2,0.23,0.33,0.4,0.45})-LOOKUP(W2562,{0,1950001,3300001,6950001,9000001,18000001,40000001},{0,97500,427500,636000,1536000,2796000,4796000}))*1.021,-2))</f>
        <v/>
      </c>
      <c r="Z2562" s="18">
        <f>IF(X2562&lt;=0,0,ROUNDDOWN((X2562*LOOKUP(X2562,{0,1950001,3300001,6950001,9000001,18000001,40000001},{0.05,0.1,0.2,0.23,0.33,0.4,0.45})-LOOKUP(X2562,{0,1950001,3300001,6950001,9000001,18000001,40000001},{0,97500,427500,636000,1536000,2796000,4796000}))*1.021,-2))</f>
        <v/>
      </c>
      <c r="AA2562" s="18">
        <f>MAX(0,ROUNDDOWN(M2562-J2562-430000-L2562-0,-3))</f>
        <v/>
      </c>
      <c r="AB2562" s="18">
        <f>MAX(0,ROUNDDOWN(M2562-J2562-430000-L2562-V2562,-3))</f>
        <v/>
      </c>
      <c r="AC2562" s="18">
        <f>IF(M2562&lt;=450000,0,MAX(0,ROUNDDOWN(AA2562*0.06-MIN(50000,AA2562)*0.03,-2))+MAX(0,ROUNDDOWN(AA2562*0.04-MIN(50000,AA2562)*0.02,-2)))</f>
        <v/>
      </c>
      <c r="AD2562" s="18">
        <f>IF(M2562&lt;=450000,0,MAX(0,ROUNDDOWN(AB2562*0.06-MIN(50000,AB2562)*0.03,-2))+MAX(0,ROUNDDOWN(AB2562*0.04-MIN(50000,AB2562)*0.02,-2)))</f>
        <v/>
      </c>
      <c r="AE2562" s="18">
        <f>Y2562-Z2562</f>
        <v/>
      </c>
      <c r="AF2562" s="18">
        <f>AC2562-AD2562</f>
        <v/>
      </c>
      <c r="AG2562" s="18">
        <f>AE2562+AF2562</f>
        <v/>
      </c>
      <c r="AH2562" s="20">
        <f>IF(W2562&lt;=0,0,LOOKUP(W2562,{0,1950001,3300001,6950001,9000001,18000001,40000001},{0.05,0.1,0.2,0.23,0.33,0.4,0.45}))</f>
        <v/>
      </c>
    </row>
    <row r="2563">
      <c r="A2563" t="inlineStr">
        <is>
          <t>1万円刻み 一般8万円</t>
        </is>
      </c>
      <c r="B2563" s="18">
        <f>'4_1万円刻み'!$A$828</f>
        <v/>
      </c>
      <c r="C2563" s="19" t="n">
        <v>2026</v>
      </c>
      <c r="D2563" t="inlineStr">
        <is>
          <t>いいえ</t>
        </is>
      </c>
      <c r="E2563" s="18" t="n">
        <v>80000</v>
      </c>
      <c r="F2563" s="18" t="n">
        <v>0</v>
      </c>
      <c r="G2563" s="18" t="n">
        <v>0</v>
      </c>
      <c r="H2563" s="18" t="n">
        <v>0</v>
      </c>
      <c r="I2563" s="18" t="n">
        <v>0</v>
      </c>
      <c r="J2563" s="18">
        <f>ROUND(MIN(B2563/12,650000)*12*0.0915+MIN(B2563/12,1390000)*12*(0.0504+0)+B2563*0.005,0)</f>
        <v/>
      </c>
      <c r="K2563" s="18" t="n">
        <v>0</v>
      </c>
      <c r="L2563" s="18" t="n">
        <v>0</v>
      </c>
      <c r="M2563" s="18">
        <f>ROUND(IF(C2563&gt;=2026,IF(B2563&lt;741000,0,IF(B2563&lt;2191000,B2563-740000,IF(B2563&lt;2193000,1451000,IF(B2563&lt;2196000,1453000,IF(B2563&lt;2200000,1456000,IF(B2563&lt;3600000,ROUNDDOWN(B2563/4,-3)*2.8-80000,IF(B2563&lt;6600000,ROUNDDOWN(B2563/4,-3)*3.2-440000,IF(B2563&lt;8500000,ROUNDDOWN(B2563*0.9,0)-1100000,B2563-1950000)))))))),IF(B2563&lt;651000,0,IF(B2563&lt;1900000,B2563-650000,IF(B2563&lt;3600000,ROUNDDOWN(B2563/4,-3)*2.8-80000,IF(B2563&lt;6600000,ROUNDDOWN(B2563/4,-3)*3.2-440000,IF(B2563&lt;8500000,ROUNDDOWN(B2563*0.9,0)-1100000,B2563-1950000)))))),0)</f>
        <v/>
      </c>
      <c r="N2563" s="18">
        <f>IF(M2563&gt;23500000,NA(),IF(C2563&gt;=2026,IF(M2563&lt;=4890000,1040000,IF(M2563&lt;=6550000,670000,620000)),IF(M2563&lt;=1320000,950000,IF(M2563&lt;=3360000,880000,IF(M2563&lt;=4890000,680000,IF(M2563&lt;=6550000,630000,580000))))))</f>
        <v/>
      </c>
      <c r="O2563" s="18">
        <f>IF(F2563&lt;=0,IF(AND(D2563="はい",C2563&gt;=2026,C2563&lt;=2027),IF(E2563&lt;=0,0,IF(E2563&lt;=30000,E2563,IF(E2563&lt;=60000,ROUNDUP(E2563/2,0)+15000,IF(E2563&lt;=120000,ROUNDUP(E2563/4,0)+30000,60000)))),IF(E2563&lt;=0,0,IF(E2563&lt;=20000,E2563,IF(E2563&lt;=40000,ROUNDUP(E2563/2,0)+10000,IF(E2563&lt;=80000,ROUNDUP(E2563/4,0)+20000,40000))))),IF(E2563&lt;=0,IF(F2563&lt;=0,0,IF(F2563&lt;=25000,F2563,IF(F2563&lt;=50000,ROUNDUP(F2563/2,0)+12500,IF(F2563&lt;=100000,ROUNDUP(F2563/4,0)+25000,50000)))),MAX(IF(F2563&lt;=0,0,IF(F2563&lt;=25000,F2563,IF(F2563&lt;=50000,ROUNDUP(F2563/2,0)+12500,IF(F2563&lt;=100000,ROUNDUP(F2563/4,0)+25000,50000)))),MIN(IF(AND(D2563="はい",C2563&gt;=2026,C2563&lt;=2027),IF(E2563&lt;=0,0,IF(E2563&lt;=30000,E2563,IF(E2563&lt;=60000,ROUNDUP(E2563/2,0)+15000,IF(E2563&lt;=120000,ROUNDUP(E2563/4,0)+30000,60000)))),IF(E2563&lt;=0,0,IF(E2563&lt;=20000,E2563,IF(E2563&lt;=40000,ROUNDUP(E2563/2,0)+10000,IF(E2563&lt;=80000,ROUNDUP(E2563/4,0)+20000,40000)))))+IF(F2563&lt;=0,0,IF(F2563&lt;=25000,F2563,IF(F2563&lt;=50000,ROUNDUP(F2563/2,0)+12500,IF(F2563&lt;=100000,ROUNDUP(F2563/4,0)+25000,50000)))),IF(AND(D2563="はい",C2563&gt;=2026,C2563&lt;=2027),60000,40000)))))</f>
        <v/>
      </c>
      <c r="P2563" s="18">
        <f>IF(G2563&lt;=0,0,IF(G2563&lt;=20000,G2563,IF(G2563&lt;=40000,ROUNDUP(G2563/2,0)+10000,IF(G2563&lt;=80000,ROUNDUP(G2563/4,0)+20000,40000))))</f>
        <v/>
      </c>
      <c r="Q2563" s="18">
        <f>IF(I2563&lt;=0,IF(H2563&lt;=0,0,IF(H2563&lt;=20000,H2563,IF(H2563&lt;=40000,ROUNDUP(H2563/2,0)+10000,IF(H2563&lt;=80000,ROUNDUP(H2563/4,0)+20000,40000)))),IF(H2563&lt;=0,IF(I2563&lt;=0,0,IF(I2563&lt;=25000,I2563,IF(I2563&lt;=50000,ROUNDUP(I2563/2,0)+12500,IF(I2563&lt;=100000,ROUNDUP(I2563/4,0)+25000,50000)))),MAX(IF(I2563&lt;=0,0,IF(I2563&lt;=25000,I2563,IF(I2563&lt;=50000,ROUNDUP(I2563/2,0)+12500,IF(I2563&lt;=100000,ROUNDUP(I2563/4,0)+25000,50000)))),MIN(IF(H2563&lt;=0,0,IF(H2563&lt;=20000,H2563,IF(H2563&lt;=40000,ROUNDUP(H2563/2,0)+10000,IF(H2563&lt;=80000,ROUNDUP(H2563/4,0)+20000,40000))))+IF(I2563&lt;=0,0,IF(I2563&lt;=25000,I2563,IF(I2563&lt;=50000,ROUNDUP(I2563/2,0)+12500,IF(I2563&lt;=100000,ROUNDUP(I2563/4,0)+25000,50000)))),40000))))</f>
        <v/>
      </c>
      <c r="R2563" s="18">
        <f>MIN(120000,O2563+P2563+Q2563)</f>
        <v/>
      </c>
      <c r="S2563" s="18">
        <f>IF(F2563&lt;=0,IF(E2563&lt;=0,0,IF(E2563&lt;=12000,E2563,IF(E2563&lt;=32000,ROUNDUP(E2563/2,0)+6000,IF(E2563&lt;=56000,ROUNDUP(E2563/4,0)+14000,28000)))),IF(E2563&lt;=0,IF(F2563&lt;=0,0,IF(F2563&lt;=15000,F2563,IF(F2563&lt;=40000,ROUNDUP(F2563/2,0)+7500,IF(F2563&lt;=70000,ROUNDUP(F2563/4,0)+17500,35000)))),MAX(IF(F2563&lt;=0,0,IF(F2563&lt;=15000,F2563,IF(F2563&lt;=40000,ROUNDUP(F2563/2,0)+7500,IF(F2563&lt;=70000,ROUNDUP(F2563/4,0)+17500,35000)))),MIN(IF(E2563&lt;=0,0,IF(E2563&lt;=12000,E2563,IF(E2563&lt;=32000,ROUNDUP(E2563/2,0)+6000,IF(E2563&lt;=56000,ROUNDUP(E2563/4,0)+14000,28000))))+IF(F2563&lt;=0,0,IF(F2563&lt;=15000,F2563,IF(F2563&lt;=40000,ROUNDUP(F2563/2,0)+7500,IF(F2563&lt;=70000,ROUNDUP(F2563/4,0)+17500,35000)))),28000))))</f>
        <v/>
      </c>
      <c r="T2563" s="18">
        <f>IF(G2563&lt;=0,0,IF(G2563&lt;=12000,G2563,IF(G2563&lt;=32000,ROUNDUP(G2563/2,0)+6000,IF(G2563&lt;=56000,ROUNDUP(G2563/4,0)+14000,28000))))</f>
        <v/>
      </c>
      <c r="U2563" s="18">
        <f>IF(I2563&lt;=0,IF(H2563&lt;=0,0,IF(H2563&lt;=12000,H2563,IF(H2563&lt;=32000,ROUNDUP(H2563/2,0)+6000,IF(H2563&lt;=56000,ROUNDUP(H2563/4,0)+14000,28000)))),IF(H2563&lt;=0,IF(I2563&lt;=0,0,IF(I2563&lt;=15000,I2563,IF(I2563&lt;=40000,ROUNDUP(I2563/2,0)+7500,IF(I2563&lt;=70000,ROUNDUP(I2563/4,0)+17500,35000)))),MAX(IF(I2563&lt;=0,0,IF(I2563&lt;=15000,I2563,IF(I2563&lt;=40000,ROUNDUP(I2563/2,0)+7500,IF(I2563&lt;=70000,ROUNDUP(I2563/4,0)+17500,35000)))),MIN(IF(H2563&lt;=0,0,IF(H2563&lt;=12000,H2563,IF(H2563&lt;=32000,ROUNDUP(H2563/2,0)+6000,IF(H2563&lt;=56000,ROUNDUP(H2563/4,0)+14000,28000))))+IF(I2563&lt;=0,0,IF(I2563&lt;=15000,I2563,IF(I2563&lt;=40000,ROUNDUP(I2563/2,0)+7500,IF(I2563&lt;=70000,ROUNDUP(I2563/4,0)+17500,35000)))),28000))))</f>
        <v/>
      </c>
      <c r="V2563" s="18">
        <f>MIN(70000,S2563+T2563+U2563)</f>
        <v/>
      </c>
      <c r="W2563" s="18">
        <f>MAX(0,ROUNDDOWN(M2563-J2563-N2563-K2563-0,-3))</f>
        <v/>
      </c>
      <c r="X2563" s="18">
        <f>MAX(0,ROUNDDOWN(M2563-J2563-N2563-K2563-R2563,-3))</f>
        <v/>
      </c>
      <c r="Y2563" s="18">
        <f>IF(W2563&lt;=0,0,ROUNDDOWN((W2563*LOOKUP(W2563,{0,1950001,3300001,6950001,9000001,18000001,40000001},{0.05,0.1,0.2,0.23,0.33,0.4,0.45})-LOOKUP(W2563,{0,1950001,3300001,6950001,9000001,18000001,40000001},{0,97500,427500,636000,1536000,2796000,4796000}))*1.021,-2))</f>
        <v/>
      </c>
      <c r="Z2563" s="18">
        <f>IF(X2563&lt;=0,0,ROUNDDOWN((X2563*LOOKUP(X2563,{0,1950001,3300001,6950001,9000001,18000001,40000001},{0.05,0.1,0.2,0.23,0.33,0.4,0.45})-LOOKUP(X2563,{0,1950001,3300001,6950001,9000001,18000001,40000001},{0,97500,427500,636000,1536000,2796000,4796000}))*1.021,-2))</f>
        <v/>
      </c>
      <c r="AA2563" s="18">
        <f>MAX(0,ROUNDDOWN(M2563-J2563-430000-L2563-0,-3))</f>
        <v/>
      </c>
      <c r="AB2563" s="18">
        <f>MAX(0,ROUNDDOWN(M2563-J2563-430000-L2563-V2563,-3))</f>
        <v/>
      </c>
      <c r="AC2563" s="18">
        <f>IF(M2563&lt;=450000,0,MAX(0,ROUNDDOWN(AA2563*0.06-MIN(50000,AA2563)*0.03,-2))+MAX(0,ROUNDDOWN(AA2563*0.04-MIN(50000,AA2563)*0.02,-2)))</f>
        <v/>
      </c>
      <c r="AD2563" s="18">
        <f>IF(M2563&lt;=450000,0,MAX(0,ROUNDDOWN(AB2563*0.06-MIN(50000,AB2563)*0.03,-2))+MAX(0,ROUNDDOWN(AB2563*0.04-MIN(50000,AB2563)*0.02,-2)))</f>
        <v/>
      </c>
      <c r="AE2563" s="18">
        <f>Y2563-Z2563</f>
        <v/>
      </c>
      <c r="AF2563" s="18">
        <f>AC2563-AD2563</f>
        <v/>
      </c>
      <c r="AG2563" s="18">
        <f>AE2563+AF2563</f>
        <v/>
      </c>
      <c r="AH2563" s="20">
        <f>IF(W2563&lt;=0,0,LOOKUP(W2563,{0,1950001,3300001,6950001,9000001,18000001,40000001},{0.05,0.1,0.2,0.23,0.33,0.4,0.45}))</f>
        <v/>
      </c>
    </row>
    <row r="2564">
      <c r="A2564" t="inlineStr">
        <is>
          <t>1万円刻み 特例あり一般12万円</t>
        </is>
      </c>
      <c r="B2564" s="18">
        <f>'4_1万円刻み'!$A$828</f>
        <v/>
      </c>
      <c r="C2564" s="19" t="n">
        <v>2026</v>
      </c>
      <c r="D2564" t="inlineStr">
        <is>
          <t>はい</t>
        </is>
      </c>
      <c r="E2564" s="18" t="n">
        <v>120000</v>
      </c>
      <c r="F2564" s="18" t="n">
        <v>0</v>
      </c>
      <c r="G2564" s="18" t="n">
        <v>0</v>
      </c>
      <c r="H2564" s="18" t="n">
        <v>0</v>
      </c>
      <c r="I2564" s="18" t="n">
        <v>0</v>
      </c>
      <c r="J2564" s="18">
        <f>ROUND(MIN(B2564/12,650000)*12*0.0915+MIN(B2564/12,1390000)*12*(0.0504+0)+B2564*0.005,0)</f>
        <v/>
      </c>
      <c r="K2564" s="18" t="n">
        <v>0</v>
      </c>
      <c r="L2564" s="18" t="n">
        <v>0</v>
      </c>
      <c r="M2564" s="18">
        <f>ROUND(IF(C2564&gt;=2026,IF(B2564&lt;741000,0,IF(B2564&lt;2191000,B2564-740000,IF(B2564&lt;2193000,1451000,IF(B2564&lt;2196000,1453000,IF(B2564&lt;2200000,1456000,IF(B2564&lt;3600000,ROUNDDOWN(B2564/4,-3)*2.8-80000,IF(B2564&lt;6600000,ROUNDDOWN(B2564/4,-3)*3.2-440000,IF(B2564&lt;8500000,ROUNDDOWN(B2564*0.9,0)-1100000,B2564-1950000)))))))),IF(B2564&lt;651000,0,IF(B2564&lt;1900000,B2564-650000,IF(B2564&lt;3600000,ROUNDDOWN(B2564/4,-3)*2.8-80000,IF(B2564&lt;6600000,ROUNDDOWN(B2564/4,-3)*3.2-440000,IF(B2564&lt;8500000,ROUNDDOWN(B2564*0.9,0)-1100000,B2564-1950000)))))),0)</f>
        <v/>
      </c>
      <c r="N2564" s="18">
        <f>IF(M2564&gt;23500000,NA(),IF(C2564&gt;=2026,IF(M2564&lt;=4890000,1040000,IF(M2564&lt;=6550000,670000,620000)),IF(M2564&lt;=1320000,950000,IF(M2564&lt;=3360000,880000,IF(M2564&lt;=4890000,680000,IF(M2564&lt;=6550000,630000,580000))))))</f>
        <v/>
      </c>
      <c r="O2564" s="18">
        <f>IF(F2564&lt;=0,IF(AND(D2564="はい",C2564&gt;=2026,C2564&lt;=2027),IF(E2564&lt;=0,0,IF(E2564&lt;=30000,E2564,IF(E2564&lt;=60000,ROUNDUP(E2564/2,0)+15000,IF(E2564&lt;=120000,ROUNDUP(E2564/4,0)+30000,60000)))),IF(E2564&lt;=0,0,IF(E2564&lt;=20000,E2564,IF(E2564&lt;=40000,ROUNDUP(E2564/2,0)+10000,IF(E2564&lt;=80000,ROUNDUP(E2564/4,0)+20000,40000))))),IF(E2564&lt;=0,IF(F2564&lt;=0,0,IF(F2564&lt;=25000,F2564,IF(F2564&lt;=50000,ROUNDUP(F2564/2,0)+12500,IF(F2564&lt;=100000,ROUNDUP(F2564/4,0)+25000,50000)))),MAX(IF(F2564&lt;=0,0,IF(F2564&lt;=25000,F2564,IF(F2564&lt;=50000,ROUNDUP(F2564/2,0)+12500,IF(F2564&lt;=100000,ROUNDUP(F2564/4,0)+25000,50000)))),MIN(IF(AND(D2564="はい",C2564&gt;=2026,C2564&lt;=2027),IF(E2564&lt;=0,0,IF(E2564&lt;=30000,E2564,IF(E2564&lt;=60000,ROUNDUP(E2564/2,0)+15000,IF(E2564&lt;=120000,ROUNDUP(E2564/4,0)+30000,60000)))),IF(E2564&lt;=0,0,IF(E2564&lt;=20000,E2564,IF(E2564&lt;=40000,ROUNDUP(E2564/2,0)+10000,IF(E2564&lt;=80000,ROUNDUP(E2564/4,0)+20000,40000)))))+IF(F2564&lt;=0,0,IF(F2564&lt;=25000,F2564,IF(F2564&lt;=50000,ROUNDUP(F2564/2,0)+12500,IF(F2564&lt;=100000,ROUNDUP(F2564/4,0)+25000,50000)))),IF(AND(D2564="はい",C2564&gt;=2026,C2564&lt;=2027),60000,40000)))))</f>
        <v/>
      </c>
      <c r="P2564" s="18">
        <f>IF(G2564&lt;=0,0,IF(G2564&lt;=20000,G2564,IF(G2564&lt;=40000,ROUNDUP(G2564/2,0)+10000,IF(G2564&lt;=80000,ROUNDUP(G2564/4,0)+20000,40000))))</f>
        <v/>
      </c>
      <c r="Q2564" s="18">
        <f>IF(I2564&lt;=0,IF(H2564&lt;=0,0,IF(H2564&lt;=20000,H2564,IF(H2564&lt;=40000,ROUNDUP(H2564/2,0)+10000,IF(H2564&lt;=80000,ROUNDUP(H2564/4,0)+20000,40000)))),IF(H2564&lt;=0,IF(I2564&lt;=0,0,IF(I2564&lt;=25000,I2564,IF(I2564&lt;=50000,ROUNDUP(I2564/2,0)+12500,IF(I2564&lt;=100000,ROUNDUP(I2564/4,0)+25000,50000)))),MAX(IF(I2564&lt;=0,0,IF(I2564&lt;=25000,I2564,IF(I2564&lt;=50000,ROUNDUP(I2564/2,0)+12500,IF(I2564&lt;=100000,ROUNDUP(I2564/4,0)+25000,50000)))),MIN(IF(H2564&lt;=0,0,IF(H2564&lt;=20000,H2564,IF(H2564&lt;=40000,ROUNDUP(H2564/2,0)+10000,IF(H2564&lt;=80000,ROUNDUP(H2564/4,0)+20000,40000))))+IF(I2564&lt;=0,0,IF(I2564&lt;=25000,I2564,IF(I2564&lt;=50000,ROUNDUP(I2564/2,0)+12500,IF(I2564&lt;=100000,ROUNDUP(I2564/4,0)+25000,50000)))),40000))))</f>
        <v/>
      </c>
      <c r="R2564" s="18">
        <f>MIN(120000,O2564+P2564+Q2564)</f>
        <v/>
      </c>
      <c r="S2564" s="18">
        <f>IF(F2564&lt;=0,IF(E2564&lt;=0,0,IF(E2564&lt;=12000,E2564,IF(E2564&lt;=32000,ROUNDUP(E2564/2,0)+6000,IF(E2564&lt;=56000,ROUNDUP(E2564/4,0)+14000,28000)))),IF(E2564&lt;=0,IF(F2564&lt;=0,0,IF(F2564&lt;=15000,F2564,IF(F2564&lt;=40000,ROUNDUP(F2564/2,0)+7500,IF(F2564&lt;=70000,ROUNDUP(F2564/4,0)+17500,35000)))),MAX(IF(F2564&lt;=0,0,IF(F2564&lt;=15000,F2564,IF(F2564&lt;=40000,ROUNDUP(F2564/2,0)+7500,IF(F2564&lt;=70000,ROUNDUP(F2564/4,0)+17500,35000)))),MIN(IF(E2564&lt;=0,0,IF(E2564&lt;=12000,E2564,IF(E2564&lt;=32000,ROUNDUP(E2564/2,0)+6000,IF(E2564&lt;=56000,ROUNDUP(E2564/4,0)+14000,28000))))+IF(F2564&lt;=0,0,IF(F2564&lt;=15000,F2564,IF(F2564&lt;=40000,ROUNDUP(F2564/2,0)+7500,IF(F2564&lt;=70000,ROUNDUP(F2564/4,0)+17500,35000)))),28000))))</f>
        <v/>
      </c>
      <c r="T2564" s="18">
        <f>IF(G2564&lt;=0,0,IF(G2564&lt;=12000,G2564,IF(G2564&lt;=32000,ROUNDUP(G2564/2,0)+6000,IF(G2564&lt;=56000,ROUNDUP(G2564/4,0)+14000,28000))))</f>
        <v/>
      </c>
      <c r="U2564" s="18">
        <f>IF(I2564&lt;=0,IF(H2564&lt;=0,0,IF(H2564&lt;=12000,H2564,IF(H2564&lt;=32000,ROUNDUP(H2564/2,0)+6000,IF(H2564&lt;=56000,ROUNDUP(H2564/4,0)+14000,28000)))),IF(H2564&lt;=0,IF(I2564&lt;=0,0,IF(I2564&lt;=15000,I2564,IF(I2564&lt;=40000,ROUNDUP(I2564/2,0)+7500,IF(I2564&lt;=70000,ROUNDUP(I2564/4,0)+17500,35000)))),MAX(IF(I2564&lt;=0,0,IF(I2564&lt;=15000,I2564,IF(I2564&lt;=40000,ROUNDUP(I2564/2,0)+7500,IF(I2564&lt;=70000,ROUNDUP(I2564/4,0)+17500,35000)))),MIN(IF(H2564&lt;=0,0,IF(H2564&lt;=12000,H2564,IF(H2564&lt;=32000,ROUNDUP(H2564/2,0)+6000,IF(H2564&lt;=56000,ROUNDUP(H2564/4,0)+14000,28000))))+IF(I2564&lt;=0,0,IF(I2564&lt;=15000,I2564,IF(I2564&lt;=40000,ROUNDUP(I2564/2,0)+7500,IF(I2564&lt;=70000,ROUNDUP(I2564/4,0)+17500,35000)))),28000))))</f>
        <v/>
      </c>
      <c r="V2564" s="18">
        <f>MIN(70000,S2564+T2564+U2564)</f>
        <v/>
      </c>
      <c r="W2564" s="18">
        <f>MAX(0,ROUNDDOWN(M2564-J2564-N2564-K2564-0,-3))</f>
        <v/>
      </c>
      <c r="X2564" s="18">
        <f>MAX(0,ROUNDDOWN(M2564-J2564-N2564-K2564-R2564,-3))</f>
        <v/>
      </c>
      <c r="Y2564" s="18">
        <f>IF(W2564&lt;=0,0,ROUNDDOWN((W2564*LOOKUP(W2564,{0,1950001,3300001,6950001,9000001,18000001,40000001},{0.05,0.1,0.2,0.23,0.33,0.4,0.45})-LOOKUP(W2564,{0,1950001,3300001,6950001,9000001,18000001,40000001},{0,97500,427500,636000,1536000,2796000,4796000}))*1.021,-2))</f>
        <v/>
      </c>
      <c r="Z2564" s="18">
        <f>IF(X2564&lt;=0,0,ROUNDDOWN((X2564*LOOKUP(X2564,{0,1950001,3300001,6950001,9000001,18000001,40000001},{0.05,0.1,0.2,0.23,0.33,0.4,0.45})-LOOKUP(X2564,{0,1950001,3300001,6950001,9000001,18000001,40000001},{0,97500,427500,636000,1536000,2796000,4796000}))*1.021,-2))</f>
        <v/>
      </c>
      <c r="AA2564" s="18">
        <f>MAX(0,ROUNDDOWN(M2564-J2564-430000-L2564-0,-3))</f>
        <v/>
      </c>
      <c r="AB2564" s="18">
        <f>MAX(0,ROUNDDOWN(M2564-J2564-430000-L2564-V2564,-3))</f>
        <v/>
      </c>
      <c r="AC2564" s="18">
        <f>IF(M2564&lt;=450000,0,MAX(0,ROUNDDOWN(AA2564*0.06-MIN(50000,AA2564)*0.03,-2))+MAX(0,ROUNDDOWN(AA2564*0.04-MIN(50000,AA2564)*0.02,-2)))</f>
        <v/>
      </c>
      <c r="AD2564" s="18">
        <f>IF(M2564&lt;=450000,0,MAX(0,ROUNDDOWN(AB2564*0.06-MIN(50000,AB2564)*0.03,-2))+MAX(0,ROUNDDOWN(AB2564*0.04-MIN(50000,AB2564)*0.02,-2)))</f>
        <v/>
      </c>
      <c r="AE2564" s="18">
        <f>Y2564-Z2564</f>
        <v/>
      </c>
      <c r="AF2564" s="18">
        <f>AC2564-AD2564</f>
        <v/>
      </c>
      <c r="AG2564" s="18">
        <f>AE2564+AF2564</f>
        <v/>
      </c>
      <c r="AH2564" s="20">
        <f>IF(W2564&lt;=0,0,LOOKUP(W2564,{0,1950001,3300001,6950001,9000001,18000001,40000001},{0.05,0.1,0.2,0.23,0.33,0.4,0.45}))</f>
        <v/>
      </c>
    </row>
    <row r="2565">
      <c r="A2565" t="inlineStr">
        <is>
          <t>1万円刻み 3区分8万円ずつ</t>
        </is>
      </c>
      <c r="B2565" s="18">
        <f>'4_1万円刻み'!$A$829</f>
        <v/>
      </c>
      <c r="C2565" s="19" t="n">
        <v>2026</v>
      </c>
      <c r="D2565" t="inlineStr">
        <is>
          <t>いいえ</t>
        </is>
      </c>
      <c r="E2565" s="18" t="n">
        <v>80000</v>
      </c>
      <c r="F2565" s="18" t="n">
        <v>0</v>
      </c>
      <c r="G2565" s="18" t="n">
        <v>80000</v>
      </c>
      <c r="H2565" s="18" t="n">
        <v>80000</v>
      </c>
      <c r="I2565" s="18" t="n">
        <v>0</v>
      </c>
      <c r="J2565" s="18">
        <f>ROUND(MIN(B2565/12,650000)*12*0.0915+MIN(B2565/12,1390000)*12*(0.0504+0)+B2565*0.005,0)</f>
        <v/>
      </c>
      <c r="K2565" s="18" t="n">
        <v>0</v>
      </c>
      <c r="L2565" s="18" t="n">
        <v>0</v>
      </c>
      <c r="M2565" s="18">
        <f>ROUND(IF(C2565&gt;=2026,IF(B2565&lt;741000,0,IF(B2565&lt;2191000,B2565-740000,IF(B2565&lt;2193000,1451000,IF(B2565&lt;2196000,1453000,IF(B2565&lt;2200000,1456000,IF(B2565&lt;3600000,ROUNDDOWN(B2565/4,-3)*2.8-80000,IF(B2565&lt;6600000,ROUNDDOWN(B2565/4,-3)*3.2-440000,IF(B2565&lt;8500000,ROUNDDOWN(B2565*0.9,0)-1100000,B2565-1950000)))))))),IF(B2565&lt;651000,0,IF(B2565&lt;1900000,B2565-650000,IF(B2565&lt;3600000,ROUNDDOWN(B2565/4,-3)*2.8-80000,IF(B2565&lt;6600000,ROUNDDOWN(B2565/4,-3)*3.2-440000,IF(B2565&lt;8500000,ROUNDDOWN(B2565*0.9,0)-1100000,B2565-1950000)))))),0)</f>
        <v/>
      </c>
      <c r="N2565" s="18">
        <f>IF(M2565&gt;23500000,NA(),IF(C2565&gt;=2026,IF(M2565&lt;=4890000,1040000,IF(M2565&lt;=6550000,670000,620000)),IF(M2565&lt;=1320000,950000,IF(M2565&lt;=3360000,880000,IF(M2565&lt;=4890000,680000,IF(M2565&lt;=6550000,630000,580000))))))</f>
        <v/>
      </c>
      <c r="O2565" s="18">
        <f>IF(F2565&lt;=0,IF(AND(D2565="はい",C2565&gt;=2026,C2565&lt;=2027),IF(E2565&lt;=0,0,IF(E2565&lt;=30000,E2565,IF(E2565&lt;=60000,ROUNDUP(E2565/2,0)+15000,IF(E2565&lt;=120000,ROUNDUP(E2565/4,0)+30000,60000)))),IF(E2565&lt;=0,0,IF(E2565&lt;=20000,E2565,IF(E2565&lt;=40000,ROUNDUP(E2565/2,0)+10000,IF(E2565&lt;=80000,ROUNDUP(E2565/4,0)+20000,40000))))),IF(E2565&lt;=0,IF(F2565&lt;=0,0,IF(F2565&lt;=25000,F2565,IF(F2565&lt;=50000,ROUNDUP(F2565/2,0)+12500,IF(F2565&lt;=100000,ROUNDUP(F2565/4,0)+25000,50000)))),MAX(IF(F2565&lt;=0,0,IF(F2565&lt;=25000,F2565,IF(F2565&lt;=50000,ROUNDUP(F2565/2,0)+12500,IF(F2565&lt;=100000,ROUNDUP(F2565/4,0)+25000,50000)))),MIN(IF(AND(D2565="はい",C2565&gt;=2026,C2565&lt;=2027),IF(E2565&lt;=0,0,IF(E2565&lt;=30000,E2565,IF(E2565&lt;=60000,ROUNDUP(E2565/2,0)+15000,IF(E2565&lt;=120000,ROUNDUP(E2565/4,0)+30000,60000)))),IF(E2565&lt;=0,0,IF(E2565&lt;=20000,E2565,IF(E2565&lt;=40000,ROUNDUP(E2565/2,0)+10000,IF(E2565&lt;=80000,ROUNDUP(E2565/4,0)+20000,40000)))))+IF(F2565&lt;=0,0,IF(F2565&lt;=25000,F2565,IF(F2565&lt;=50000,ROUNDUP(F2565/2,0)+12500,IF(F2565&lt;=100000,ROUNDUP(F2565/4,0)+25000,50000)))),IF(AND(D2565="はい",C2565&gt;=2026,C2565&lt;=2027),60000,40000)))))</f>
        <v/>
      </c>
      <c r="P2565" s="18">
        <f>IF(G2565&lt;=0,0,IF(G2565&lt;=20000,G2565,IF(G2565&lt;=40000,ROUNDUP(G2565/2,0)+10000,IF(G2565&lt;=80000,ROUNDUP(G2565/4,0)+20000,40000))))</f>
        <v/>
      </c>
      <c r="Q2565" s="18">
        <f>IF(I2565&lt;=0,IF(H2565&lt;=0,0,IF(H2565&lt;=20000,H2565,IF(H2565&lt;=40000,ROUNDUP(H2565/2,0)+10000,IF(H2565&lt;=80000,ROUNDUP(H2565/4,0)+20000,40000)))),IF(H2565&lt;=0,IF(I2565&lt;=0,0,IF(I2565&lt;=25000,I2565,IF(I2565&lt;=50000,ROUNDUP(I2565/2,0)+12500,IF(I2565&lt;=100000,ROUNDUP(I2565/4,0)+25000,50000)))),MAX(IF(I2565&lt;=0,0,IF(I2565&lt;=25000,I2565,IF(I2565&lt;=50000,ROUNDUP(I2565/2,0)+12500,IF(I2565&lt;=100000,ROUNDUP(I2565/4,0)+25000,50000)))),MIN(IF(H2565&lt;=0,0,IF(H2565&lt;=20000,H2565,IF(H2565&lt;=40000,ROUNDUP(H2565/2,0)+10000,IF(H2565&lt;=80000,ROUNDUP(H2565/4,0)+20000,40000))))+IF(I2565&lt;=0,0,IF(I2565&lt;=25000,I2565,IF(I2565&lt;=50000,ROUNDUP(I2565/2,0)+12500,IF(I2565&lt;=100000,ROUNDUP(I2565/4,0)+25000,50000)))),40000))))</f>
        <v/>
      </c>
      <c r="R2565" s="18">
        <f>MIN(120000,O2565+P2565+Q2565)</f>
        <v/>
      </c>
      <c r="S2565" s="18">
        <f>IF(F2565&lt;=0,IF(E2565&lt;=0,0,IF(E2565&lt;=12000,E2565,IF(E2565&lt;=32000,ROUNDUP(E2565/2,0)+6000,IF(E2565&lt;=56000,ROUNDUP(E2565/4,0)+14000,28000)))),IF(E2565&lt;=0,IF(F2565&lt;=0,0,IF(F2565&lt;=15000,F2565,IF(F2565&lt;=40000,ROUNDUP(F2565/2,0)+7500,IF(F2565&lt;=70000,ROUNDUP(F2565/4,0)+17500,35000)))),MAX(IF(F2565&lt;=0,0,IF(F2565&lt;=15000,F2565,IF(F2565&lt;=40000,ROUNDUP(F2565/2,0)+7500,IF(F2565&lt;=70000,ROUNDUP(F2565/4,0)+17500,35000)))),MIN(IF(E2565&lt;=0,0,IF(E2565&lt;=12000,E2565,IF(E2565&lt;=32000,ROUNDUP(E2565/2,0)+6000,IF(E2565&lt;=56000,ROUNDUP(E2565/4,0)+14000,28000))))+IF(F2565&lt;=0,0,IF(F2565&lt;=15000,F2565,IF(F2565&lt;=40000,ROUNDUP(F2565/2,0)+7500,IF(F2565&lt;=70000,ROUNDUP(F2565/4,0)+17500,35000)))),28000))))</f>
        <v/>
      </c>
      <c r="T2565" s="18">
        <f>IF(G2565&lt;=0,0,IF(G2565&lt;=12000,G2565,IF(G2565&lt;=32000,ROUNDUP(G2565/2,0)+6000,IF(G2565&lt;=56000,ROUNDUP(G2565/4,0)+14000,28000))))</f>
        <v/>
      </c>
      <c r="U2565" s="18">
        <f>IF(I2565&lt;=0,IF(H2565&lt;=0,0,IF(H2565&lt;=12000,H2565,IF(H2565&lt;=32000,ROUNDUP(H2565/2,0)+6000,IF(H2565&lt;=56000,ROUNDUP(H2565/4,0)+14000,28000)))),IF(H2565&lt;=0,IF(I2565&lt;=0,0,IF(I2565&lt;=15000,I2565,IF(I2565&lt;=40000,ROUNDUP(I2565/2,0)+7500,IF(I2565&lt;=70000,ROUNDUP(I2565/4,0)+17500,35000)))),MAX(IF(I2565&lt;=0,0,IF(I2565&lt;=15000,I2565,IF(I2565&lt;=40000,ROUNDUP(I2565/2,0)+7500,IF(I2565&lt;=70000,ROUNDUP(I2565/4,0)+17500,35000)))),MIN(IF(H2565&lt;=0,0,IF(H2565&lt;=12000,H2565,IF(H2565&lt;=32000,ROUNDUP(H2565/2,0)+6000,IF(H2565&lt;=56000,ROUNDUP(H2565/4,0)+14000,28000))))+IF(I2565&lt;=0,0,IF(I2565&lt;=15000,I2565,IF(I2565&lt;=40000,ROUNDUP(I2565/2,0)+7500,IF(I2565&lt;=70000,ROUNDUP(I2565/4,0)+17500,35000)))),28000))))</f>
        <v/>
      </c>
      <c r="V2565" s="18">
        <f>MIN(70000,S2565+T2565+U2565)</f>
        <v/>
      </c>
      <c r="W2565" s="18">
        <f>MAX(0,ROUNDDOWN(M2565-J2565-N2565-K2565-0,-3))</f>
        <v/>
      </c>
      <c r="X2565" s="18">
        <f>MAX(0,ROUNDDOWN(M2565-J2565-N2565-K2565-R2565,-3))</f>
        <v/>
      </c>
      <c r="Y2565" s="18">
        <f>IF(W2565&lt;=0,0,ROUNDDOWN((W2565*LOOKUP(W2565,{0,1950001,3300001,6950001,9000001,18000001,40000001},{0.05,0.1,0.2,0.23,0.33,0.4,0.45})-LOOKUP(W2565,{0,1950001,3300001,6950001,9000001,18000001,40000001},{0,97500,427500,636000,1536000,2796000,4796000}))*1.021,-2))</f>
        <v/>
      </c>
      <c r="Z2565" s="18">
        <f>IF(X2565&lt;=0,0,ROUNDDOWN((X2565*LOOKUP(X2565,{0,1950001,3300001,6950001,9000001,18000001,40000001},{0.05,0.1,0.2,0.23,0.33,0.4,0.45})-LOOKUP(X2565,{0,1950001,3300001,6950001,9000001,18000001,40000001},{0,97500,427500,636000,1536000,2796000,4796000}))*1.021,-2))</f>
        <v/>
      </c>
      <c r="AA2565" s="18">
        <f>MAX(0,ROUNDDOWN(M2565-J2565-430000-L2565-0,-3))</f>
        <v/>
      </c>
      <c r="AB2565" s="18">
        <f>MAX(0,ROUNDDOWN(M2565-J2565-430000-L2565-V2565,-3))</f>
        <v/>
      </c>
      <c r="AC2565" s="18">
        <f>IF(M2565&lt;=450000,0,MAX(0,ROUNDDOWN(AA2565*0.06-MIN(50000,AA2565)*0.03,-2))+MAX(0,ROUNDDOWN(AA2565*0.04-MIN(50000,AA2565)*0.02,-2)))</f>
        <v/>
      </c>
      <c r="AD2565" s="18">
        <f>IF(M2565&lt;=450000,0,MAX(0,ROUNDDOWN(AB2565*0.06-MIN(50000,AB2565)*0.03,-2))+MAX(0,ROUNDDOWN(AB2565*0.04-MIN(50000,AB2565)*0.02,-2)))</f>
        <v/>
      </c>
      <c r="AE2565" s="18">
        <f>Y2565-Z2565</f>
        <v/>
      </c>
      <c r="AF2565" s="18">
        <f>AC2565-AD2565</f>
        <v/>
      </c>
      <c r="AG2565" s="18">
        <f>AE2565+AF2565</f>
        <v/>
      </c>
      <c r="AH2565" s="20">
        <f>IF(W2565&lt;=0,0,LOOKUP(W2565,{0,1950001,3300001,6950001,9000001,18000001,40000001},{0.05,0.1,0.2,0.23,0.33,0.4,0.45}))</f>
        <v/>
      </c>
    </row>
    <row r="2566">
      <c r="A2566" t="inlineStr">
        <is>
          <t>1万円刻み 一般8万円</t>
        </is>
      </c>
      <c r="B2566" s="18">
        <f>'4_1万円刻み'!$A$829</f>
        <v/>
      </c>
      <c r="C2566" s="19" t="n">
        <v>2026</v>
      </c>
      <c r="D2566" t="inlineStr">
        <is>
          <t>いいえ</t>
        </is>
      </c>
      <c r="E2566" s="18" t="n">
        <v>80000</v>
      </c>
      <c r="F2566" s="18" t="n">
        <v>0</v>
      </c>
      <c r="G2566" s="18" t="n">
        <v>0</v>
      </c>
      <c r="H2566" s="18" t="n">
        <v>0</v>
      </c>
      <c r="I2566" s="18" t="n">
        <v>0</v>
      </c>
      <c r="J2566" s="18">
        <f>ROUND(MIN(B2566/12,650000)*12*0.0915+MIN(B2566/12,1390000)*12*(0.0504+0)+B2566*0.005,0)</f>
        <v/>
      </c>
      <c r="K2566" s="18" t="n">
        <v>0</v>
      </c>
      <c r="L2566" s="18" t="n">
        <v>0</v>
      </c>
      <c r="M2566" s="18">
        <f>ROUND(IF(C2566&gt;=2026,IF(B2566&lt;741000,0,IF(B2566&lt;2191000,B2566-740000,IF(B2566&lt;2193000,1451000,IF(B2566&lt;2196000,1453000,IF(B2566&lt;2200000,1456000,IF(B2566&lt;3600000,ROUNDDOWN(B2566/4,-3)*2.8-80000,IF(B2566&lt;6600000,ROUNDDOWN(B2566/4,-3)*3.2-440000,IF(B2566&lt;8500000,ROUNDDOWN(B2566*0.9,0)-1100000,B2566-1950000)))))))),IF(B2566&lt;651000,0,IF(B2566&lt;1900000,B2566-650000,IF(B2566&lt;3600000,ROUNDDOWN(B2566/4,-3)*2.8-80000,IF(B2566&lt;6600000,ROUNDDOWN(B2566/4,-3)*3.2-440000,IF(B2566&lt;8500000,ROUNDDOWN(B2566*0.9,0)-1100000,B2566-1950000)))))),0)</f>
        <v/>
      </c>
      <c r="N2566" s="18">
        <f>IF(M2566&gt;23500000,NA(),IF(C2566&gt;=2026,IF(M2566&lt;=4890000,1040000,IF(M2566&lt;=6550000,670000,620000)),IF(M2566&lt;=1320000,950000,IF(M2566&lt;=3360000,880000,IF(M2566&lt;=4890000,680000,IF(M2566&lt;=6550000,630000,580000))))))</f>
        <v/>
      </c>
      <c r="O2566" s="18">
        <f>IF(F2566&lt;=0,IF(AND(D2566="はい",C2566&gt;=2026,C2566&lt;=2027),IF(E2566&lt;=0,0,IF(E2566&lt;=30000,E2566,IF(E2566&lt;=60000,ROUNDUP(E2566/2,0)+15000,IF(E2566&lt;=120000,ROUNDUP(E2566/4,0)+30000,60000)))),IF(E2566&lt;=0,0,IF(E2566&lt;=20000,E2566,IF(E2566&lt;=40000,ROUNDUP(E2566/2,0)+10000,IF(E2566&lt;=80000,ROUNDUP(E2566/4,0)+20000,40000))))),IF(E2566&lt;=0,IF(F2566&lt;=0,0,IF(F2566&lt;=25000,F2566,IF(F2566&lt;=50000,ROUNDUP(F2566/2,0)+12500,IF(F2566&lt;=100000,ROUNDUP(F2566/4,0)+25000,50000)))),MAX(IF(F2566&lt;=0,0,IF(F2566&lt;=25000,F2566,IF(F2566&lt;=50000,ROUNDUP(F2566/2,0)+12500,IF(F2566&lt;=100000,ROUNDUP(F2566/4,0)+25000,50000)))),MIN(IF(AND(D2566="はい",C2566&gt;=2026,C2566&lt;=2027),IF(E2566&lt;=0,0,IF(E2566&lt;=30000,E2566,IF(E2566&lt;=60000,ROUNDUP(E2566/2,0)+15000,IF(E2566&lt;=120000,ROUNDUP(E2566/4,0)+30000,60000)))),IF(E2566&lt;=0,0,IF(E2566&lt;=20000,E2566,IF(E2566&lt;=40000,ROUNDUP(E2566/2,0)+10000,IF(E2566&lt;=80000,ROUNDUP(E2566/4,0)+20000,40000)))))+IF(F2566&lt;=0,0,IF(F2566&lt;=25000,F2566,IF(F2566&lt;=50000,ROUNDUP(F2566/2,0)+12500,IF(F2566&lt;=100000,ROUNDUP(F2566/4,0)+25000,50000)))),IF(AND(D2566="はい",C2566&gt;=2026,C2566&lt;=2027),60000,40000)))))</f>
        <v/>
      </c>
      <c r="P2566" s="18">
        <f>IF(G2566&lt;=0,0,IF(G2566&lt;=20000,G2566,IF(G2566&lt;=40000,ROUNDUP(G2566/2,0)+10000,IF(G2566&lt;=80000,ROUNDUP(G2566/4,0)+20000,40000))))</f>
        <v/>
      </c>
      <c r="Q2566" s="18">
        <f>IF(I2566&lt;=0,IF(H2566&lt;=0,0,IF(H2566&lt;=20000,H2566,IF(H2566&lt;=40000,ROUNDUP(H2566/2,0)+10000,IF(H2566&lt;=80000,ROUNDUP(H2566/4,0)+20000,40000)))),IF(H2566&lt;=0,IF(I2566&lt;=0,0,IF(I2566&lt;=25000,I2566,IF(I2566&lt;=50000,ROUNDUP(I2566/2,0)+12500,IF(I2566&lt;=100000,ROUNDUP(I2566/4,0)+25000,50000)))),MAX(IF(I2566&lt;=0,0,IF(I2566&lt;=25000,I2566,IF(I2566&lt;=50000,ROUNDUP(I2566/2,0)+12500,IF(I2566&lt;=100000,ROUNDUP(I2566/4,0)+25000,50000)))),MIN(IF(H2566&lt;=0,0,IF(H2566&lt;=20000,H2566,IF(H2566&lt;=40000,ROUNDUP(H2566/2,0)+10000,IF(H2566&lt;=80000,ROUNDUP(H2566/4,0)+20000,40000))))+IF(I2566&lt;=0,0,IF(I2566&lt;=25000,I2566,IF(I2566&lt;=50000,ROUNDUP(I2566/2,0)+12500,IF(I2566&lt;=100000,ROUNDUP(I2566/4,0)+25000,50000)))),40000))))</f>
        <v/>
      </c>
      <c r="R2566" s="18">
        <f>MIN(120000,O2566+P2566+Q2566)</f>
        <v/>
      </c>
      <c r="S2566" s="18">
        <f>IF(F2566&lt;=0,IF(E2566&lt;=0,0,IF(E2566&lt;=12000,E2566,IF(E2566&lt;=32000,ROUNDUP(E2566/2,0)+6000,IF(E2566&lt;=56000,ROUNDUP(E2566/4,0)+14000,28000)))),IF(E2566&lt;=0,IF(F2566&lt;=0,0,IF(F2566&lt;=15000,F2566,IF(F2566&lt;=40000,ROUNDUP(F2566/2,0)+7500,IF(F2566&lt;=70000,ROUNDUP(F2566/4,0)+17500,35000)))),MAX(IF(F2566&lt;=0,0,IF(F2566&lt;=15000,F2566,IF(F2566&lt;=40000,ROUNDUP(F2566/2,0)+7500,IF(F2566&lt;=70000,ROUNDUP(F2566/4,0)+17500,35000)))),MIN(IF(E2566&lt;=0,0,IF(E2566&lt;=12000,E2566,IF(E2566&lt;=32000,ROUNDUP(E2566/2,0)+6000,IF(E2566&lt;=56000,ROUNDUP(E2566/4,0)+14000,28000))))+IF(F2566&lt;=0,0,IF(F2566&lt;=15000,F2566,IF(F2566&lt;=40000,ROUNDUP(F2566/2,0)+7500,IF(F2566&lt;=70000,ROUNDUP(F2566/4,0)+17500,35000)))),28000))))</f>
        <v/>
      </c>
      <c r="T2566" s="18">
        <f>IF(G2566&lt;=0,0,IF(G2566&lt;=12000,G2566,IF(G2566&lt;=32000,ROUNDUP(G2566/2,0)+6000,IF(G2566&lt;=56000,ROUNDUP(G2566/4,0)+14000,28000))))</f>
        <v/>
      </c>
      <c r="U2566" s="18">
        <f>IF(I2566&lt;=0,IF(H2566&lt;=0,0,IF(H2566&lt;=12000,H2566,IF(H2566&lt;=32000,ROUNDUP(H2566/2,0)+6000,IF(H2566&lt;=56000,ROUNDUP(H2566/4,0)+14000,28000)))),IF(H2566&lt;=0,IF(I2566&lt;=0,0,IF(I2566&lt;=15000,I2566,IF(I2566&lt;=40000,ROUNDUP(I2566/2,0)+7500,IF(I2566&lt;=70000,ROUNDUP(I2566/4,0)+17500,35000)))),MAX(IF(I2566&lt;=0,0,IF(I2566&lt;=15000,I2566,IF(I2566&lt;=40000,ROUNDUP(I2566/2,0)+7500,IF(I2566&lt;=70000,ROUNDUP(I2566/4,0)+17500,35000)))),MIN(IF(H2566&lt;=0,0,IF(H2566&lt;=12000,H2566,IF(H2566&lt;=32000,ROUNDUP(H2566/2,0)+6000,IF(H2566&lt;=56000,ROUNDUP(H2566/4,0)+14000,28000))))+IF(I2566&lt;=0,0,IF(I2566&lt;=15000,I2566,IF(I2566&lt;=40000,ROUNDUP(I2566/2,0)+7500,IF(I2566&lt;=70000,ROUNDUP(I2566/4,0)+17500,35000)))),28000))))</f>
        <v/>
      </c>
      <c r="V2566" s="18">
        <f>MIN(70000,S2566+T2566+U2566)</f>
        <v/>
      </c>
      <c r="W2566" s="18">
        <f>MAX(0,ROUNDDOWN(M2566-J2566-N2566-K2566-0,-3))</f>
        <v/>
      </c>
      <c r="X2566" s="18">
        <f>MAX(0,ROUNDDOWN(M2566-J2566-N2566-K2566-R2566,-3))</f>
        <v/>
      </c>
      <c r="Y2566" s="18">
        <f>IF(W2566&lt;=0,0,ROUNDDOWN((W2566*LOOKUP(W2566,{0,1950001,3300001,6950001,9000001,18000001,40000001},{0.05,0.1,0.2,0.23,0.33,0.4,0.45})-LOOKUP(W2566,{0,1950001,3300001,6950001,9000001,18000001,40000001},{0,97500,427500,636000,1536000,2796000,4796000}))*1.021,-2))</f>
        <v/>
      </c>
      <c r="Z2566" s="18">
        <f>IF(X2566&lt;=0,0,ROUNDDOWN((X2566*LOOKUP(X2566,{0,1950001,3300001,6950001,9000001,18000001,40000001},{0.05,0.1,0.2,0.23,0.33,0.4,0.45})-LOOKUP(X2566,{0,1950001,3300001,6950001,9000001,18000001,40000001},{0,97500,427500,636000,1536000,2796000,4796000}))*1.021,-2))</f>
        <v/>
      </c>
      <c r="AA2566" s="18">
        <f>MAX(0,ROUNDDOWN(M2566-J2566-430000-L2566-0,-3))</f>
        <v/>
      </c>
      <c r="AB2566" s="18">
        <f>MAX(0,ROUNDDOWN(M2566-J2566-430000-L2566-V2566,-3))</f>
        <v/>
      </c>
      <c r="AC2566" s="18">
        <f>IF(M2566&lt;=450000,0,MAX(0,ROUNDDOWN(AA2566*0.06-MIN(50000,AA2566)*0.03,-2))+MAX(0,ROUNDDOWN(AA2566*0.04-MIN(50000,AA2566)*0.02,-2)))</f>
        <v/>
      </c>
      <c r="AD2566" s="18">
        <f>IF(M2566&lt;=450000,0,MAX(0,ROUNDDOWN(AB2566*0.06-MIN(50000,AB2566)*0.03,-2))+MAX(0,ROUNDDOWN(AB2566*0.04-MIN(50000,AB2566)*0.02,-2)))</f>
        <v/>
      </c>
      <c r="AE2566" s="18">
        <f>Y2566-Z2566</f>
        <v/>
      </c>
      <c r="AF2566" s="18">
        <f>AC2566-AD2566</f>
        <v/>
      </c>
      <c r="AG2566" s="18">
        <f>AE2566+AF2566</f>
        <v/>
      </c>
      <c r="AH2566" s="20">
        <f>IF(W2566&lt;=0,0,LOOKUP(W2566,{0,1950001,3300001,6950001,9000001,18000001,40000001},{0.05,0.1,0.2,0.23,0.33,0.4,0.45}))</f>
        <v/>
      </c>
    </row>
    <row r="2567">
      <c r="A2567" t="inlineStr">
        <is>
          <t>1万円刻み 特例あり一般12万円</t>
        </is>
      </c>
      <c r="B2567" s="18">
        <f>'4_1万円刻み'!$A$829</f>
        <v/>
      </c>
      <c r="C2567" s="19" t="n">
        <v>2026</v>
      </c>
      <c r="D2567" t="inlineStr">
        <is>
          <t>はい</t>
        </is>
      </c>
      <c r="E2567" s="18" t="n">
        <v>120000</v>
      </c>
      <c r="F2567" s="18" t="n">
        <v>0</v>
      </c>
      <c r="G2567" s="18" t="n">
        <v>0</v>
      </c>
      <c r="H2567" s="18" t="n">
        <v>0</v>
      </c>
      <c r="I2567" s="18" t="n">
        <v>0</v>
      </c>
      <c r="J2567" s="18">
        <f>ROUND(MIN(B2567/12,650000)*12*0.0915+MIN(B2567/12,1390000)*12*(0.0504+0)+B2567*0.005,0)</f>
        <v/>
      </c>
      <c r="K2567" s="18" t="n">
        <v>0</v>
      </c>
      <c r="L2567" s="18" t="n">
        <v>0</v>
      </c>
      <c r="M2567" s="18">
        <f>ROUND(IF(C2567&gt;=2026,IF(B2567&lt;741000,0,IF(B2567&lt;2191000,B2567-740000,IF(B2567&lt;2193000,1451000,IF(B2567&lt;2196000,1453000,IF(B2567&lt;2200000,1456000,IF(B2567&lt;3600000,ROUNDDOWN(B2567/4,-3)*2.8-80000,IF(B2567&lt;6600000,ROUNDDOWN(B2567/4,-3)*3.2-440000,IF(B2567&lt;8500000,ROUNDDOWN(B2567*0.9,0)-1100000,B2567-1950000)))))))),IF(B2567&lt;651000,0,IF(B2567&lt;1900000,B2567-650000,IF(B2567&lt;3600000,ROUNDDOWN(B2567/4,-3)*2.8-80000,IF(B2567&lt;6600000,ROUNDDOWN(B2567/4,-3)*3.2-440000,IF(B2567&lt;8500000,ROUNDDOWN(B2567*0.9,0)-1100000,B2567-1950000)))))),0)</f>
        <v/>
      </c>
      <c r="N2567" s="18">
        <f>IF(M2567&gt;23500000,NA(),IF(C2567&gt;=2026,IF(M2567&lt;=4890000,1040000,IF(M2567&lt;=6550000,670000,620000)),IF(M2567&lt;=1320000,950000,IF(M2567&lt;=3360000,880000,IF(M2567&lt;=4890000,680000,IF(M2567&lt;=6550000,630000,580000))))))</f>
        <v/>
      </c>
      <c r="O2567" s="18">
        <f>IF(F2567&lt;=0,IF(AND(D2567="はい",C2567&gt;=2026,C2567&lt;=2027),IF(E2567&lt;=0,0,IF(E2567&lt;=30000,E2567,IF(E2567&lt;=60000,ROUNDUP(E2567/2,0)+15000,IF(E2567&lt;=120000,ROUNDUP(E2567/4,0)+30000,60000)))),IF(E2567&lt;=0,0,IF(E2567&lt;=20000,E2567,IF(E2567&lt;=40000,ROUNDUP(E2567/2,0)+10000,IF(E2567&lt;=80000,ROUNDUP(E2567/4,0)+20000,40000))))),IF(E2567&lt;=0,IF(F2567&lt;=0,0,IF(F2567&lt;=25000,F2567,IF(F2567&lt;=50000,ROUNDUP(F2567/2,0)+12500,IF(F2567&lt;=100000,ROUNDUP(F2567/4,0)+25000,50000)))),MAX(IF(F2567&lt;=0,0,IF(F2567&lt;=25000,F2567,IF(F2567&lt;=50000,ROUNDUP(F2567/2,0)+12500,IF(F2567&lt;=100000,ROUNDUP(F2567/4,0)+25000,50000)))),MIN(IF(AND(D2567="はい",C2567&gt;=2026,C2567&lt;=2027),IF(E2567&lt;=0,0,IF(E2567&lt;=30000,E2567,IF(E2567&lt;=60000,ROUNDUP(E2567/2,0)+15000,IF(E2567&lt;=120000,ROUNDUP(E2567/4,0)+30000,60000)))),IF(E2567&lt;=0,0,IF(E2567&lt;=20000,E2567,IF(E2567&lt;=40000,ROUNDUP(E2567/2,0)+10000,IF(E2567&lt;=80000,ROUNDUP(E2567/4,0)+20000,40000)))))+IF(F2567&lt;=0,0,IF(F2567&lt;=25000,F2567,IF(F2567&lt;=50000,ROUNDUP(F2567/2,0)+12500,IF(F2567&lt;=100000,ROUNDUP(F2567/4,0)+25000,50000)))),IF(AND(D2567="はい",C2567&gt;=2026,C2567&lt;=2027),60000,40000)))))</f>
        <v/>
      </c>
      <c r="P2567" s="18">
        <f>IF(G2567&lt;=0,0,IF(G2567&lt;=20000,G2567,IF(G2567&lt;=40000,ROUNDUP(G2567/2,0)+10000,IF(G2567&lt;=80000,ROUNDUP(G2567/4,0)+20000,40000))))</f>
        <v/>
      </c>
      <c r="Q2567" s="18">
        <f>IF(I2567&lt;=0,IF(H2567&lt;=0,0,IF(H2567&lt;=20000,H2567,IF(H2567&lt;=40000,ROUNDUP(H2567/2,0)+10000,IF(H2567&lt;=80000,ROUNDUP(H2567/4,0)+20000,40000)))),IF(H2567&lt;=0,IF(I2567&lt;=0,0,IF(I2567&lt;=25000,I2567,IF(I2567&lt;=50000,ROUNDUP(I2567/2,0)+12500,IF(I2567&lt;=100000,ROUNDUP(I2567/4,0)+25000,50000)))),MAX(IF(I2567&lt;=0,0,IF(I2567&lt;=25000,I2567,IF(I2567&lt;=50000,ROUNDUP(I2567/2,0)+12500,IF(I2567&lt;=100000,ROUNDUP(I2567/4,0)+25000,50000)))),MIN(IF(H2567&lt;=0,0,IF(H2567&lt;=20000,H2567,IF(H2567&lt;=40000,ROUNDUP(H2567/2,0)+10000,IF(H2567&lt;=80000,ROUNDUP(H2567/4,0)+20000,40000))))+IF(I2567&lt;=0,0,IF(I2567&lt;=25000,I2567,IF(I2567&lt;=50000,ROUNDUP(I2567/2,0)+12500,IF(I2567&lt;=100000,ROUNDUP(I2567/4,0)+25000,50000)))),40000))))</f>
        <v/>
      </c>
      <c r="R2567" s="18">
        <f>MIN(120000,O2567+P2567+Q2567)</f>
        <v/>
      </c>
      <c r="S2567" s="18">
        <f>IF(F2567&lt;=0,IF(E2567&lt;=0,0,IF(E2567&lt;=12000,E2567,IF(E2567&lt;=32000,ROUNDUP(E2567/2,0)+6000,IF(E2567&lt;=56000,ROUNDUP(E2567/4,0)+14000,28000)))),IF(E2567&lt;=0,IF(F2567&lt;=0,0,IF(F2567&lt;=15000,F2567,IF(F2567&lt;=40000,ROUNDUP(F2567/2,0)+7500,IF(F2567&lt;=70000,ROUNDUP(F2567/4,0)+17500,35000)))),MAX(IF(F2567&lt;=0,0,IF(F2567&lt;=15000,F2567,IF(F2567&lt;=40000,ROUNDUP(F2567/2,0)+7500,IF(F2567&lt;=70000,ROUNDUP(F2567/4,0)+17500,35000)))),MIN(IF(E2567&lt;=0,0,IF(E2567&lt;=12000,E2567,IF(E2567&lt;=32000,ROUNDUP(E2567/2,0)+6000,IF(E2567&lt;=56000,ROUNDUP(E2567/4,0)+14000,28000))))+IF(F2567&lt;=0,0,IF(F2567&lt;=15000,F2567,IF(F2567&lt;=40000,ROUNDUP(F2567/2,0)+7500,IF(F2567&lt;=70000,ROUNDUP(F2567/4,0)+17500,35000)))),28000))))</f>
        <v/>
      </c>
      <c r="T2567" s="18">
        <f>IF(G2567&lt;=0,0,IF(G2567&lt;=12000,G2567,IF(G2567&lt;=32000,ROUNDUP(G2567/2,0)+6000,IF(G2567&lt;=56000,ROUNDUP(G2567/4,0)+14000,28000))))</f>
        <v/>
      </c>
      <c r="U2567" s="18">
        <f>IF(I2567&lt;=0,IF(H2567&lt;=0,0,IF(H2567&lt;=12000,H2567,IF(H2567&lt;=32000,ROUNDUP(H2567/2,0)+6000,IF(H2567&lt;=56000,ROUNDUP(H2567/4,0)+14000,28000)))),IF(H2567&lt;=0,IF(I2567&lt;=0,0,IF(I2567&lt;=15000,I2567,IF(I2567&lt;=40000,ROUNDUP(I2567/2,0)+7500,IF(I2567&lt;=70000,ROUNDUP(I2567/4,0)+17500,35000)))),MAX(IF(I2567&lt;=0,0,IF(I2567&lt;=15000,I2567,IF(I2567&lt;=40000,ROUNDUP(I2567/2,0)+7500,IF(I2567&lt;=70000,ROUNDUP(I2567/4,0)+17500,35000)))),MIN(IF(H2567&lt;=0,0,IF(H2567&lt;=12000,H2567,IF(H2567&lt;=32000,ROUNDUP(H2567/2,0)+6000,IF(H2567&lt;=56000,ROUNDUP(H2567/4,0)+14000,28000))))+IF(I2567&lt;=0,0,IF(I2567&lt;=15000,I2567,IF(I2567&lt;=40000,ROUNDUP(I2567/2,0)+7500,IF(I2567&lt;=70000,ROUNDUP(I2567/4,0)+17500,35000)))),28000))))</f>
        <v/>
      </c>
      <c r="V2567" s="18">
        <f>MIN(70000,S2567+T2567+U2567)</f>
        <v/>
      </c>
      <c r="W2567" s="18">
        <f>MAX(0,ROUNDDOWN(M2567-J2567-N2567-K2567-0,-3))</f>
        <v/>
      </c>
      <c r="X2567" s="18">
        <f>MAX(0,ROUNDDOWN(M2567-J2567-N2567-K2567-R2567,-3))</f>
        <v/>
      </c>
      <c r="Y2567" s="18">
        <f>IF(W2567&lt;=0,0,ROUNDDOWN((W2567*LOOKUP(W2567,{0,1950001,3300001,6950001,9000001,18000001,40000001},{0.05,0.1,0.2,0.23,0.33,0.4,0.45})-LOOKUP(W2567,{0,1950001,3300001,6950001,9000001,18000001,40000001},{0,97500,427500,636000,1536000,2796000,4796000}))*1.021,-2))</f>
        <v/>
      </c>
      <c r="Z2567" s="18">
        <f>IF(X2567&lt;=0,0,ROUNDDOWN((X2567*LOOKUP(X2567,{0,1950001,3300001,6950001,9000001,18000001,40000001},{0.05,0.1,0.2,0.23,0.33,0.4,0.45})-LOOKUP(X2567,{0,1950001,3300001,6950001,9000001,18000001,40000001},{0,97500,427500,636000,1536000,2796000,4796000}))*1.021,-2))</f>
        <v/>
      </c>
      <c r="AA2567" s="18">
        <f>MAX(0,ROUNDDOWN(M2567-J2567-430000-L2567-0,-3))</f>
        <v/>
      </c>
      <c r="AB2567" s="18">
        <f>MAX(0,ROUNDDOWN(M2567-J2567-430000-L2567-V2567,-3))</f>
        <v/>
      </c>
      <c r="AC2567" s="18">
        <f>IF(M2567&lt;=450000,0,MAX(0,ROUNDDOWN(AA2567*0.06-MIN(50000,AA2567)*0.03,-2))+MAX(0,ROUNDDOWN(AA2567*0.04-MIN(50000,AA2567)*0.02,-2)))</f>
        <v/>
      </c>
      <c r="AD2567" s="18">
        <f>IF(M2567&lt;=450000,0,MAX(0,ROUNDDOWN(AB2567*0.06-MIN(50000,AB2567)*0.03,-2))+MAX(0,ROUNDDOWN(AB2567*0.04-MIN(50000,AB2567)*0.02,-2)))</f>
        <v/>
      </c>
      <c r="AE2567" s="18">
        <f>Y2567-Z2567</f>
        <v/>
      </c>
      <c r="AF2567" s="18">
        <f>AC2567-AD2567</f>
        <v/>
      </c>
      <c r="AG2567" s="18">
        <f>AE2567+AF2567</f>
        <v/>
      </c>
      <c r="AH2567" s="20">
        <f>IF(W2567&lt;=0,0,LOOKUP(W2567,{0,1950001,3300001,6950001,9000001,18000001,40000001},{0.05,0.1,0.2,0.23,0.33,0.4,0.45}))</f>
        <v/>
      </c>
    </row>
    <row r="2568">
      <c r="A2568" t="inlineStr">
        <is>
          <t>1万円刻み 3区分8万円ずつ</t>
        </is>
      </c>
      <c r="B2568" s="18">
        <f>'4_1万円刻み'!$A$830</f>
        <v/>
      </c>
      <c r="C2568" s="19" t="n">
        <v>2026</v>
      </c>
      <c r="D2568" t="inlineStr">
        <is>
          <t>いいえ</t>
        </is>
      </c>
      <c r="E2568" s="18" t="n">
        <v>80000</v>
      </c>
      <c r="F2568" s="18" t="n">
        <v>0</v>
      </c>
      <c r="G2568" s="18" t="n">
        <v>80000</v>
      </c>
      <c r="H2568" s="18" t="n">
        <v>80000</v>
      </c>
      <c r="I2568" s="18" t="n">
        <v>0</v>
      </c>
      <c r="J2568" s="18">
        <f>ROUND(MIN(B2568/12,650000)*12*0.0915+MIN(B2568/12,1390000)*12*(0.0504+0)+B2568*0.005,0)</f>
        <v/>
      </c>
      <c r="K2568" s="18" t="n">
        <v>0</v>
      </c>
      <c r="L2568" s="18" t="n">
        <v>0</v>
      </c>
      <c r="M2568" s="18">
        <f>ROUND(IF(C2568&gt;=2026,IF(B2568&lt;741000,0,IF(B2568&lt;2191000,B2568-740000,IF(B2568&lt;2193000,1451000,IF(B2568&lt;2196000,1453000,IF(B2568&lt;2200000,1456000,IF(B2568&lt;3600000,ROUNDDOWN(B2568/4,-3)*2.8-80000,IF(B2568&lt;6600000,ROUNDDOWN(B2568/4,-3)*3.2-440000,IF(B2568&lt;8500000,ROUNDDOWN(B2568*0.9,0)-1100000,B2568-1950000)))))))),IF(B2568&lt;651000,0,IF(B2568&lt;1900000,B2568-650000,IF(B2568&lt;3600000,ROUNDDOWN(B2568/4,-3)*2.8-80000,IF(B2568&lt;6600000,ROUNDDOWN(B2568/4,-3)*3.2-440000,IF(B2568&lt;8500000,ROUNDDOWN(B2568*0.9,0)-1100000,B2568-1950000)))))),0)</f>
        <v/>
      </c>
      <c r="N2568" s="18">
        <f>IF(M2568&gt;23500000,NA(),IF(C2568&gt;=2026,IF(M2568&lt;=4890000,1040000,IF(M2568&lt;=6550000,670000,620000)),IF(M2568&lt;=1320000,950000,IF(M2568&lt;=3360000,880000,IF(M2568&lt;=4890000,680000,IF(M2568&lt;=6550000,630000,580000))))))</f>
        <v/>
      </c>
      <c r="O2568" s="18">
        <f>IF(F2568&lt;=0,IF(AND(D2568="はい",C2568&gt;=2026,C2568&lt;=2027),IF(E2568&lt;=0,0,IF(E2568&lt;=30000,E2568,IF(E2568&lt;=60000,ROUNDUP(E2568/2,0)+15000,IF(E2568&lt;=120000,ROUNDUP(E2568/4,0)+30000,60000)))),IF(E2568&lt;=0,0,IF(E2568&lt;=20000,E2568,IF(E2568&lt;=40000,ROUNDUP(E2568/2,0)+10000,IF(E2568&lt;=80000,ROUNDUP(E2568/4,0)+20000,40000))))),IF(E2568&lt;=0,IF(F2568&lt;=0,0,IF(F2568&lt;=25000,F2568,IF(F2568&lt;=50000,ROUNDUP(F2568/2,0)+12500,IF(F2568&lt;=100000,ROUNDUP(F2568/4,0)+25000,50000)))),MAX(IF(F2568&lt;=0,0,IF(F2568&lt;=25000,F2568,IF(F2568&lt;=50000,ROUNDUP(F2568/2,0)+12500,IF(F2568&lt;=100000,ROUNDUP(F2568/4,0)+25000,50000)))),MIN(IF(AND(D2568="はい",C2568&gt;=2026,C2568&lt;=2027),IF(E2568&lt;=0,0,IF(E2568&lt;=30000,E2568,IF(E2568&lt;=60000,ROUNDUP(E2568/2,0)+15000,IF(E2568&lt;=120000,ROUNDUP(E2568/4,0)+30000,60000)))),IF(E2568&lt;=0,0,IF(E2568&lt;=20000,E2568,IF(E2568&lt;=40000,ROUNDUP(E2568/2,0)+10000,IF(E2568&lt;=80000,ROUNDUP(E2568/4,0)+20000,40000)))))+IF(F2568&lt;=0,0,IF(F2568&lt;=25000,F2568,IF(F2568&lt;=50000,ROUNDUP(F2568/2,0)+12500,IF(F2568&lt;=100000,ROUNDUP(F2568/4,0)+25000,50000)))),IF(AND(D2568="はい",C2568&gt;=2026,C2568&lt;=2027),60000,40000)))))</f>
        <v/>
      </c>
      <c r="P2568" s="18">
        <f>IF(G2568&lt;=0,0,IF(G2568&lt;=20000,G2568,IF(G2568&lt;=40000,ROUNDUP(G2568/2,0)+10000,IF(G2568&lt;=80000,ROUNDUP(G2568/4,0)+20000,40000))))</f>
        <v/>
      </c>
      <c r="Q2568" s="18">
        <f>IF(I2568&lt;=0,IF(H2568&lt;=0,0,IF(H2568&lt;=20000,H2568,IF(H2568&lt;=40000,ROUNDUP(H2568/2,0)+10000,IF(H2568&lt;=80000,ROUNDUP(H2568/4,0)+20000,40000)))),IF(H2568&lt;=0,IF(I2568&lt;=0,0,IF(I2568&lt;=25000,I2568,IF(I2568&lt;=50000,ROUNDUP(I2568/2,0)+12500,IF(I2568&lt;=100000,ROUNDUP(I2568/4,0)+25000,50000)))),MAX(IF(I2568&lt;=0,0,IF(I2568&lt;=25000,I2568,IF(I2568&lt;=50000,ROUNDUP(I2568/2,0)+12500,IF(I2568&lt;=100000,ROUNDUP(I2568/4,0)+25000,50000)))),MIN(IF(H2568&lt;=0,0,IF(H2568&lt;=20000,H2568,IF(H2568&lt;=40000,ROUNDUP(H2568/2,0)+10000,IF(H2568&lt;=80000,ROUNDUP(H2568/4,0)+20000,40000))))+IF(I2568&lt;=0,0,IF(I2568&lt;=25000,I2568,IF(I2568&lt;=50000,ROUNDUP(I2568/2,0)+12500,IF(I2568&lt;=100000,ROUNDUP(I2568/4,0)+25000,50000)))),40000))))</f>
        <v/>
      </c>
      <c r="R2568" s="18">
        <f>MIN(120000,O2568+P2568+Q2568)</f>
        <v/>
      </c>
      <c r="S2568" s="18">
        <f>IF(F2568&lt;=0,IF(E2568&lt;=0,0,IF(E2568&lt;=12000,E2568,IF(E2568&lt;=32000,ROUNDUP(E2568/2,0)+6000,IF(E2568&lt;=56000,ROUNDUP(E2568/4,0)+14000,28000)))),IF(E2568&lt;=0,IF(F2568&lt;=0,0,IF(F2568&lt;=15000,F2568,IF(F2568&lt;=40000,ROUNDUP(F2568/2,0)+7500,IF(F2568&lt;=70000,ROUNDUP(F2568/4,0)+17500,35000)))),MAX(IF(F2568&lt;=0,0,IF(F2568&lt;=15000,F2568,IF(F2568&lt;=40000,ROUNDUP(F2568/2,0)+7500,IF(F2568&lt;=70000,ROUNDUP(F2568/4,0)+17500,35000)))),MIN(IF(E2568&lt;=0,0,IF(E2568&lt;=12000,E2568,IF(E2568&lt;=32000,ROUNDUP(E2568/2,0)+6000,IF(E2568&lt;=56000,ROUNDUP(E2568/4,0)+14000,28000))))+IF(F2568&lt;=0,0,IF(F2568&lt;=15000,F2568,IF(F2568&lt;=40000,ROUNDUP(F2568/2,0)+7500,IF(F2568&lt;=70000,ROUNDUP(F2568/4,0)+17500,35000)))),28000))))</f>
        <v/>
      </c>
      <c r="T2568" s="18">
        <f>IF(G2568&lt;=0,0,IF(G2568&lt;=12000,G2568,IF(G2568&lt;=32000,ROUNDUP(G2568/2,0)+6000,IF(G2568&lt;=56000,ROUNDUP(G2568/4,0)+14000,28000))))</f>
        <v/>
      </c>
      <c r="U2568" s="18">
        <f>IF(I2568&lt;=0,IF(H2568&lt;=0,0,IF(H2568&lt;=12000,H2568,IF(H2568&lt;=32000,ROUNDUP(H2568/2,0)+6000,IF(H2568&lt;=56000,ROUNDUP(H2568/4,0)+14000,28000)))),IF(H2568&lt;=0,IF(I2568&lt;=0,0,IF(I2568&lt;=15000,I2568,IF(I2568&lt;=40000,ROUNDUP(I2568/2,0)+7500,IF(I2568&lt;=70000,ROUNDUP(I2568/4,0)+17500,35000)))),MAX(IF(I2568&lt;=0,0,IF(I2568&lt;=15000,I2568,IF(I2568&lt;=40000,ROUNDUP(I2568/2,0)+7500,IF(I2568&lt;=70000,ROUNDUP(I2568/4,0)+17500,35000)))),MIN(IF(H2568&lt;=0,0,IF(H2568&lt;=12000,H2568,IF(H2568&lt;=32000,ROUNDUP(H2568/2,0)+6000,IF(H2568&lt;=56000,ROUNDUP(H2568/4,0)+14000,28000))))+IF(I2568&lt;=0,0,IF(I2568&lt;=15000,I2568,IF(I2568&lt;=40000,ROUNDUP(I2568/2,0)+7500,IF(I2568&lt;=70000,ROUNDUP(I2568/4,0)+17500,35000)))),28000))))</f>
        <v/>
      </c>
      <c r="V2568" s="18">
        <f>MIN(70000,S2568+T2568+U2568)</f>
        <v/>
      </c>
      <c r="W2568" s="18">
        <f>MAX(0,ROUNDDOWN(M2568-J2568-N2568-K2568-0,-3))</f>
        <v/>
      </c>
      <c r="X2568" s="18">
        <f>MAX(0,ROUNDDOWN(M2568-J2568-N2568-K2568-R2568,-3))</f>
        <v/>
      </c>
      <c r="Y2568" s="18">
        <f>IF(W2568&lt;=0,0,ROUNDDOWN((W2568*LOOKUP(W2568,{0,1950001,3300001,6950001,9000001,18000001,40000001},{0.05,0.1,0.2,0.23,0.33,0.4,0.45})-LOOKUP(W2568,{0,1950001,3300001,6950001,9000001,18000001,40000001},{0,97500,427500,636000,1536000,2796000,4796000}))*1.021,-2))</f>
        <v/>
      </c>
      <c r="Z2568" s="18">
        <f>IF(X2568&lt;=0,0,ROUNDDOWN((X2568*LOOKUP(X2568,{0,1950001,3300001,6950001,9000001,18000001,40000001},{0.05,0.1,0.2,0.23,0.33,0.4,0.45})-LOOKUP(X2568,{0,1950001,3300001,6950001,9000001,18000001,40000001},{0,97500,427500,636000,1536000,2796000,4796000}))*1.021,-2))</f>
        <v/>
      </c>
      <c r="AA2568" s="18">
        <f>MAX(0,ROUNDDOWN(M2568-J2568-430000-L2568-0,-3))</f>
        <v/>
      </c>
      <c r="AB2568" s="18">
        <f>MAX(0,ROUNDDOWN(M2568-J2568-430000-L2568-V2568,-3))</f>
        <v/>
      </c>
      <c r="AC2568" s="18">
        <f>IF(M2568&lt;=450000,0,MAX(0,ROUNDDOWN(AA2568*0.06-MIN(50000,AA2568)*0.03,-2))+MAX(0,ROUNDDOWN(AA2568*0.04-MIN(50000,AA2568)*0.02,-2)))</f>
        <v/>
      </c>
      <c r="AD2568" s="18">
        <f>IF(M2568&lt;=450000,0,MAX(0,ROUNDDOWN(AB2568*0.06-MIN(50000,AB2568)*0.03,-2))+MAX(0,ROUNDDOWN(AB2568*0.04-MIN(50000,AB2568)*0.02,-2)))</f>
        <v/>
      </c>
      <c r="AE2568" s="18">
        <f>Y2568-Z2568</f>
        <v/>
      </c>
      <c r="AF2568" s="18">
        <f>AC2568-AD2568</f>
        <v/>
      </c>
      <c r="AG2568" s="18">
        <f>AE2568+AF2568</f>
        <v/>
      </c>
      <c r="AH2568" s="20">
        <f>IF(W2568&lt;=0,0,LOOKUP(W2568,{0,1950001,3300001,6950001,9000001,18000001,40000001},{0.05,0.1,0.2,0.23,0.33,0.4,0.45}))</f>
        <v/>
      </c>
    </row>
    <row r="2569">
      <c r="A2569" t="inlineStr">
        <is>
          <t>1万円刻み 一般8万円</t>
        </is>
      </c>
      <c r="B2569" s="18">
        <f>'4_1万円刻み'!$A$830</f>
        <v/>
      </c>
      <c r="C2569" s="19" t="n">
        <v>2026</v>
      </c>
      <c r="D2569" t="inlineStr">
        <is>
          <t>いいえ</t>
        </is>
      </c>
      <c r="E2569" s="18" t="n">
        <v>80000</v>
      </c>
      <c r="F2569" s="18" t="n">
        <v>0</v>
      </c>
      <c r="G2569" s="18" t="n">
        <v>0</v>
      </c>
      <c r="H2569" s="18" t="n">
        <v>0</v>
      </c>
      <c r="I2569" s="18" t="n">
        <v>0</v>
      </c>
      <c r="J2569" s="18">
        <f>ROUND(MIN(B2569/12,650000)*12*0.0915+MIN(B2569/12,1390000)*12*(0.0504+0)+B2569*0.005,0)</f>
        <v/>
      </c>
      <c r="K2569" s="18" t="n">
        <v>0</v>
      </c>
      <c r="L2569" s="18" t="n">
        <v>0</v>
      </c>
      <c r="M2569" s="18">
        <f>ROUND(IF(C2569&gt;=2026,IF(B2569&lt;741000,0,IF(B2569&lt;2191000,B2569-740000,IF(B2569&lt;2193000,1451000,IF(B2569&lt;2196000,1453000,IF(B2569&lt;2200000,1456000,IF(B2569&lt;3600000,ROUNDDOWN(B2569/4,-3)*2.8-80000,IF(B2569&lt;6600000,ROUNDDOWN(B2569/4,-3)*3.2-440000,IF(B2569&lt;8500000,ROUNDDOWN(B2569*0.9,0)-1100000,B2569-1950000)))))))),IF(B2569&lt;651000,0,IF(B2569&lt;1900000,B2569-650000,IF(B2569&lt;3600000,ROUNDDOWN(B2569/4,-3)*2.8-80000,IF(B2569&lt;6600000,ROUNDDOWN(B2569/4,-3)*3.2-440000,IF(B2569&lt;8500000,ROUNDDOWN(B2569*0.9,0)-1100000,B2569-1950000)))))),0)</f>
        <v/>
      </c>
      <c r="N2569" s="18">
        <f>IF(M2569&gt;23500000,NA(),IF(C2569&gt;=2026,IF(M2569&lt;=4890000,1040000,IF(M2569&lt;=6550000,670000,620000)),IF(M2569&lt;=1320000,950000,IF(M2569&lt;=3360000,880000,IF(M2569&lt;=4890000,680000,IF(M2569&lt;=6550000,630000,580000))))))</f>
        <v/>
      </c>
      <c r="O2569" s="18">
        <f>IF(F2569&lt;=0,IF(AND(D2569="はい",C2569&gt;=2026,C2569&lt;=2027),IF(E2569&lt;=0,0,IF(E2569&lt;=30000,E2569,IF(E2569&lt;=60000,ROUNDUP(E2569/2,0)+15000,IF(E2569&lt;=120000,ROUNDUP(E2569/4,0)+30000,60000)))),IF(E2569&lt;=0,0,IF(E2569&lt;=20000,E2569,IF(E2569&lt;=40000,ROUNDUP(E2569/2,0)+10000,IF(E2569&lt;=80000,ROUNDUP(E2569/4,0)+20000,40000))))),IF(E2569&lt;=0,IF(F2569&lt;=0,0,IF(F2569&lt;=25000,F2569,IF(F2569&lt;=50000,ROUNDUP(F2569/2,0)+12500,IF(F2569&lt;=100000,ROUNDUP(F2569/4,0)+25000,50000)))),MAX(IF(F2569&lt;=0,0,IF(F2569&lt;=25000,F2569,IF(F2569&lt;=50000,ROUNDUP(F2569/2,0)+12500,IF(F2569&lt;=100000,ROUNDUP(F2569/4,0)+25000,50000)))),MIN(IF(AND(D2569="はい",C2569&gt;=2026,C2569&lt;=2027),IF(E2569&lt;=0,0,IF(E2569&lt;=30000,E2569,IF(E2569&lt;=60000,ROUNDUP(E2569/2,0)+15000,IF(E2569&lt;=120000,ROUNDUP(E2569/4,0)+30000,60000)))),IF(E2569&lt;=0,0,IF(E2569&lt;=20000,E2569,IF(E2569&lt;=40000,ROUNDUP(E2569/2,0)+10000,IF(E2569&lt;=80000,ROUNDUP(E2569/4,0)+20000,40000)))))+IF(F2569&lt;=0,0,IF(F2569&lt;=25000,F2569,IF(F2569&lt;=50000,ROUNDUP(F2569/2,0)+12500,IF(F2569&lt;=100000,ROUNDUP(F2569/4,0)+25000,50000)))),IF(AND(D2569="はい",C2569&gt;=2026,C2569&lt;=2027),60000,40000)))))</f>
        <v/>
      </c>
      <c r="P2569" s="18">
        <f>IF(G2569&lt;=0,0,IF(G2569&lt;=20000,G2569,IF(G2569&lt;=40000,ROUNDUP(G2569/2,0)+10000,IF(G2569&lt;=80000,ROUNDUP(G2569/4,0)+20000,40000))))</f>
        <v/>
      </c>
      <c r="Q2569" s="18">
        <f>IF(I2569&lt;=0,IF(H2569&lt;=0,0,IF(H2569&lt;=20000,H2569,IF(H2569&lt;=40000,ROUNDUP(H2569/2,0)+10000,IF(H2569&lt;=80000,ROUNDUP(H2569/4,0)+20000,40000)))),IF(H2569&lt;=0,IF(I2569&lt;=0,0,IF(I2569&lt;=25000,I2569,IF(I2569&lt;=50000,ROUNDUP(I2569/2,0)+12500,IF(I2569&lt;=100000,ROUNDUP(I2569/4,0)+25000,50000)))),MAX(IF(I2569&lt;=0,0,IF(I2569&lt;=25000,I2569,IF(I2569&lt;=50000,ROUNDUP(I2569/2,0)+12500,IF(I2569&lt;=100000,ROUNDUP(I2569/4,0)+25000,50000)))),MIN(IF(H2569&lt;=0,0,IF(H2569&lt;=20000,H2569,IF(H2569&lt;=40000,ROUNDUP(H2569/2,0)+10000,IF(H2569&lt;=80000,ROUNDUP(H2569/4,0)+20000,40000))))+IF(I2569&lt;=0,0,IF(I2569&lt;=25000,I2569,IF(I2569&lt;=50000,ROUNDUP(I2569/2,0)+12500,IF(I2569&lt;=100000,ROUNDUP(I2569/4,0)+25000,50000)))),40000))))</f>
        <v/>
      </c>
      <c r="R2569" s="18">
        <f>MIN(120000,O2569+P2569+Q2569)</f>
        <v/>
      </c>
      <c r="S2569" s="18">
        <f>IF(F2569&lt;=0,IF(E2569&lt;=0,0,IF(E2569&lt;=12000,E2569,IF(E2569&lt;=32000,ROUNDUP(E2569/2,0)+6000,IF(E2569&lt;=56000,ROUNDUP(E2569/4,0)+14000,28000)))),IF(E2569&lt;=0,IF(F2569&lt;=0,0,IF(F2569&lt;=15000,F2569,IF(F2569&lt;=40000,ROUNDUP(F2569/2,0)+7500,IF(F2569&lt;=70000,ROUNDUP(F2569/4,0)+17500,35000)))),MAX(IF(F2569&lt;=0,0,IF(F2569&lt;=15000,F2569,IF(F2569&lt;=40000,ROUNDUP(F2569/2,0)+7500,IF(F2569&lt;=70000,ROUNDUP(F2569/4,0)+17500,35000)))),MIN(IF(E2569&lt;=0,0,IF(E2569&lt;=12000,E2569,IF(E2569&lt;=32000,ROUNDUP(E2569/2,0)+6000,IF(E2569&lt;=56000,ROUNDUP(E2569/4,0)+14000,28000))))+IF(F2569&lt;=0,0,IF(F2569&lt;=15000,F2569,IF(F2569&lt;=40000,ROUNDUP(F2569/2,0)+7500,IF(F2569&lt;=70000,ROUNDUP(F2569/4,0)+17500,35000)))),28000))))</f>
        <v/>
      </c>
      <c r="T2569" s="18">
        <f>IF(G2569&lt;=0,0,IF(G2569&lt;=12000,G2569,IF(G2569&lt;=32000,ROUNDUP(G2569/2,0)+6000,IF(G2569&lt;=56000,ROUNDUP(G2569/4,0)+14000,28000))))</f>
        <v/>
      </c>
      <c r="U2569" s="18">
        <f>IF(I2569&lt;=0,IF(H2569&lt;=0,0,IF(H2569&lt;=12000,H2569,IF(H2569&lt;=32000,ROUNDUP(H2569/2,0)+6000,IF(H2569&lt;=56000,ROUNDUP(H2569/4,0)+14000,28000)))),IF(H2569&lt;=0,IF(I2569&lt;=0,0,IF(I2569&lt;=15000,I2569,IF(I2569&lt;=40000,ROUNDUP(I2569/2,0)+7500,IF(I2569&lt;=70000,ROUNDUP(I2569/4,0)+17500,35000)))),MAX(IF(I2569&lt;=0,0,IF(I2569&lt;=15000,I2569,IF(I2569&lt;=40000,ROUNDUP(I2569/2,0)+7500,IF(I2569&lt;=70000,ROUNDUP(I2569/4,0)+17500,35000)))),MIN(IF(H2569&lt;=0,0,IF(H2569&lt;=12000,H2569,IF(H2569&lt;=32000,ROUNDUP(H2569/2,0)+6000,IF(H2569&lt;=56000,ROUNDUP(H2569/4,0)+14000,28000))))+IF(I2569&lt;=0,0,IF(I2569&lt;=15000,I2569,IF(I2569&lt;=40000,ROUNDUP(I2569/2,0)+7500,IF(I2569&lt;=70000,ROUNDUP(I2569/4,0)+17500,35000)))),28000))))</f>
        <v/>
      </c>
      <c r="V2569" s="18">
        <f>MIN(70000,S2569+T2569+U2569)</f>
        <v/>
      </c>
      <c r="W2569" s="18">
        <f>MAX(0,ROUNDDOWN(M2569-J2569-N2569-K2569-0,-3))</f>
        <v/>
      </c>
      <c r="X2569" s="18">
        <f>MAX(0,ROUNDDOWN(M2569-J2569-N2569-K2569-R2569,-3))</f>
        <v/>
      </c>
      <c r="Y2569" s="18">
        <f>IF(W2569&lt;=0,0,ROUNDDOWN((W2569*LOOKUP(W2569,{0,1950001,3300001,6950001,9000001,18000001,40000001},{0.05,0.1,0.2,0.23,0.33,0.4,0.45})-LOOKUP(W2569,{0,1950001,3300001,6950001,9000001,18000001,40000001},{0,97500,427500,636000,1536000,2796000,4796000}))*1.021,-2))</f>
        <v/>
      </c>
      <c r="Z2569" s="18">
        <f>IF(X2569&lt;=0,0,ROUNDDOWN((X2569*LOOKUP(X2569,{0,1950001,3300001,6950001,9000001,18000001,40000001},{0.05,0.1,0.2,0.23,0.33,0.4,0.45})-LOOKUP(X2569,{0,1950001,3300001,6950001,9000001,18000001,40000001},{0,97500,427500,636000,1536000,2796000,4796000}))*1.021,-2))</f>
        <v/>
      </c>
      <c r="AA2569" s="18">
        <f>MAX(0,ROUNDDOWN(M2569-J2569-430000-L2569-0,-3))</f>
        <v/>
      </c>
      <c r="AB2569" s="18">
        <f>MAX(0,ROUNDDOWN(M2569-J2569-430000-L2569-V2569,-3))</f>
        <v/>
      </c>
      <c r="AC2569" s="18">
        <f>IF(M2569&lt;=450000,0,MAX(0,ROUNDDOWN(AA2569*0.06-MIN(50000,AA2569)*0.03,-2))+MAX(0,ROUNDDOWN(AA2569*0.04-MIN(50000,AA2569)*0.02,-2)))</f>
        <v/>
      </c>
      <c r="AD2569" s="18">
        <f>IF(M2569&lt;=450000,0,MAX(0,ROUNDDOWN(AB2569*0.06-MIN(50000,AB2569)*0.03,-2))+MAX(0,ROUNDDOWN(AB2569*0.04-MIN(50000,AB2569)*0.02,-2)))</f>
        <v/>
      </c>
      <c r="AE2569" s="18">
        <f>Y2569-Z2569</f>
        <v/>
      </c>
      <c r="AF2569" s="18">
        <f>AC2569-AD2569</f>
        <v/>
      </c>
      <c r="AG2569" s="18">
        <f>AE2569+AF2569</f>
        <v/>
      </c>
      <c r="AH2569" s="20">
        <f>IF(W2569&lt;=0,0,LOOKUP(W2569,{0,1950001,3300001,6950001,9000001,18000001,40000001},{0.05,0.1,0.2,0.23,0.33,0.4,0.45}))</f>
        <v/>
      </c>
    </row>
    <row r="2570">
      <c r="A2570" t="inlineStr">
        <is>
          <t>1万円刻み 特例あり一般12万円</t>
        </is>
      </c>
      <c r="B2570" s="18">
        <f>'4_1万円刻み'!$A$830</f>
        <v/>
      </c>
      <c r="C2570" s="19" t="n">
        <v>2026</v>
      </c>
      <c r="D2570" t="inlineStr">
        <is>
          <t>はい</t>
        </is>
      </c>
      <c r="E2570" s="18" t="n">
        <v>120000</v>
      </c>
      <c r="F2570" s="18" t="n">
        <v>0</v>
      </c>
      <c r="G2570" s="18" t="n">
        <v>0</v>
      </c>
      <c r="H2570" s="18" t="n">
        <v>0</v>
      </c>
      <c r="I2570" s="18" t="n">
        <v>0</v>
      </c>
      <c r="J2570" s="18">
        <f>ROUND(MIN(B2570/12,650000)*12*0.0915+MIN(B2570/12,1390000)*12*(0.0504+0)+B2570*0.005,0)</f>
        <v/>
      </c>
      <c r="K2570" s="18" t="n">
        <v>0</v>
      </c>
      <c r="L2570" s="18" t="n">
        <v>0</v>
      </c>
      <c r="M2570" s="18">
        <f>ROUND(IF(C2570&gt;=2026,IF(B2570&lt;741000,0,IF(B2570&lt;2191000,B2570-740000,IF(B2570&lt;2193000,1451000,IF(B2570&lt;2196000,1453000,IF(B2570&lt;2200000,1456000,IF(B2570&lt;3600000,ROUNDDOWN(B2570/4,-3)*2.8-80000,IF(B2570&lt;6600000,ROUNDDOWN(B2570/4,-3)*3.2-440000,IF(B2570&lt;8500000,ROUNDDOWN(B2570*0.9,0)-1100000,B2570-1950000)))))))),IF(B2570&lt;651000,0,IF(B2570&lt;1900000,B2570-650000,IF(B2570&lt;3600000,ROUNDDOWN(B2570/4,-3)*2.8-80000,IF(B2570&lt;6600000,ROUNDDOWN(B2570/4,-3)*3.2-440000,IF(B2570&lt;8500000,ROUNDDOWN(B2570*0.9,0)-1100000,B2570-1950000)))))),0)</f>
        <v/>
      </c>
      <c r="N2570" s="18">
        <f>IF(M2570&gt;23500000,NA(),IF(C2570&gt;=2026,IF(M2570&lt;=4890000,1040000,IF(M2570&lt;=6550000,670000,620000)),IF(M2570&lt;=1320000,950000,IF(M2570&lt;=3360000,880000,IF(M2570&lt;=4890000,680000,IF(M2570&lt;=6550000,630000,580000))))))</f>
        <v/>
      </c>
      <c r="O2570" s="18">
        <f>IF(F2570&lt;=0,IF(AND(D2570="はい",C2570&gt;=2026,C2570&lt;=2027),IF(E2570&lt;=0,0,IF(E2570&lt;=30000,E2570,IF(E2570&lt;=60000,ROUNDUP(E2570/2,0)+15000,IF(E2570&lt;=120000,ROUNDUP(E2570/4,0)+30000,60000)))),IF(E2570&lt;=0,0,IF(E2570&lt;=20000,E2570,IF(E2570&lt;=40000,ROUNDUP(E2570/2,0)+10000,IF(E2570&lt;=80000,ROUNDUP(E2570/4,0)+20000,40000))))),IF(E2570&lt;=0,IF(F2570&lt;=0,0,IF(F2570&lt;=25000,F2570,IF(F2570&lt;=50000,ROUNDUP(F2570/2,0)+12500,IF(F2570&lt;=100000,ROUNDUP(F2570/4,0)+25000,50000)))),MAX(IF(F2570&lt;=0,0,IF(F2570&lt;=25000,F2570,IF(F2570&lt;=50000,ROUNDUP(F2570/2,0)+12500,IF(F2570&lt;=100000,ROUNDUP(F2570/4,0)+25000,50000)))),MIN(IF(AND(D2570="はい",C2570&gt;=2026,C2570&lt;=2027),IF(E2570&lt;=0,0,IF(E2570&lt;=30000,E2570,IF(E2570&lt;=60000,ROUNDUP(E2570/2,0)+15000,IF(E2570&lt;=120000,ROUNDUP(E2570/4,0)+30000,60000)))),IF(E2570&lt;=0,0,IF(E2570&lt;=20000,E2570,IF(E2570&lt;=40000,ROUNDUP(E2570/2,0)+10000,IF(E2570&lt;=80000,ROUNDUP(E2570/4,0)+20000,40000)))))+IF(F2570&lt;=0,0,IF(F2570&lt;=25000,F2570,IF(F2570&lt;=50000,ROUNDUP(F2570/2,0)+12500,IF(F2570&lt;=100000,ROUNDUP(F2570/4,0)+25000,50000)))),IF(AND(D2570="はい",C2570&gt;=2026,C2570&lt;=2027),60000,40000)))))</f>
        <v/>
      </c>
      <c r="P2570" s="18">
        <f>IF(G2570&lt;=0,0,IF(G2570&lt;=20000,G2570,IF(G2570&lt;=40000,ROUNDUP(G2570/2,0)+10000,IF(G2570&lt;=80000,ROUNDUP(G2570/4,0)+20000,40000))))</f>
        <v/>
      </c>
      <c r="Q2570" s="18">
        <f>IF(I2570&lt;=0,IF(H2570&lt;=0,0,IF(H2570&lt;=20000,H2570,IF(H2570&lt;=40000,ROUNDUP(H2570/2,0)+10000,IF(H2570&lt;=80000,ROUNDUP(H2570/4,0)+20000,40000)))),IF(H2570&lt;=0,IF(I2570&lt;=0,0,IF(I2570&lt;=25000,I2570,IF(I2570&lt;=50000,ROUNDUP(I2570/2,0)+12500,IF(I2570&lt;=100000,ROUNDUP(I2570/4,0)+25000,50000)))),MAX(IF(I2570&lt;=0,0,IF(I2570&lt;=25000,I2570,IF(I2570&lt;=50000,ROUNDUP(I2570/2,0)+12500,IF(I2570&lt;=100000,ROUNDUP(I2570/4,0)+25000,50000)))),MIN(IF(H2570&lt;=0,0,IF(H2570&lt;=20000,H2570,IF(H2570&lt;=40000,ROUNDUP(H2570/2,0)+10000,IF(H2570&lt;=80000,ROUNDUP(H2570/4,0)+20000,40000))))+IF(I2570&lt;=0,0,IF(I2570&lt;=25000,I2570,IF(I2570&lt;=50000,ROUNDUP(I2570/2,0)+12500,IF(I2570&lt;=100000,ROUNDUP(I2570/4,0)+25000,50000)))),40000))))</f>
        <v/>
      </c>
      <c r="R2570" s="18">
        <f>MIN(120000,O2570+P2570+Q2570)</f>
        <v/>
      </c>
      <c r="S2570" s="18">
        <f>IF(F2570&lt;=0,IF(E2570&lt;=0,0,IF(E2570&lt;=12000,E2570,IF(E2570&lt;=32000,ROUNDUP(E2570/2,0)+6000,IF(E2570&lt;=56000,ROUNDUP(E2570/4,0)+14000,28000)))),IF(E2570&lt;=0,IF(F2570&lt;=0,0,IF(F2570&lt;=15000,F2570,IF(F2570&lt;=40000,ROUNDUP(F2570/2,0)+7500,IF(F2570&lt;=70000,ROUNDUP(F2570/4,0)+17500,35000)))),MAX(IF(F2570&lt;=0,0,IF(F2570&lt;=15000,F2570,IF(F2570&lt;=40000,ROUNDUP(F2570/2,0)+7500,IF(F2570&lt;=70000,ROUNDUP(F2570/4,0)+17500,35000)))),MIN(IF(E2570&lt;=0,0,IF(E2570&lt;=12000,E2570,IF(E2570&lt;=32000,ROUNDUP(E2570/2,0)+6000,IF(E2570&lt;=56000,ROUNDUP(E2570/4,0)+14000,28000))))+IF(F2570&lt;=0,0,IF(F2570&lt;=15000,F2570,IF(F2570&lt;=40000,ROUNDUP(F2570/2,0)+7500,IF(F2570&lt;=70000,ROUNDUP(F2570/4,0)+17500,35000)))),28000))))</f>
        <v/>
      </c>
      <c r="T2570" s="18">
        <f>IF(G2570&lt;=0,0,IF(G2570&lt;=12000,G2570,IF(G2570&lt;=32000,ROUNDUP(G2570/2,0)+6000,IF(G2570&lt;=56000,ROUNDUP(G2570/4,0)+14000,28000))))</f>
        <v/>
      </c>
      <c r="U2570" s="18">
        <f>IF(I2570&lt;=0,IF(H2570&lt;=0,0,IF(H2570&lt;=12000,H2570,IF(H2570&lt;=32000,ROUNDUP(H2570/2,0)+6000,IF(H2570&lt;=56000,ROUNDUP(H2570/4,0)+14000,28000)))),IF(H2570&lt;=0,IF(I2570&lt;=0,0,IF(I2570&lt;=15000,I2570,IF(I2570&lt;=40000,ROUNDUP(I2570/2,0)+7500,IF(I2570&lt;=70000,ROUNDUP(I2570/4,0)+17500,35000)))),MAX(IF(I2570&lt;=0,0,IF(I2570&lt;=15000,I2570,IF(I2570&lt;=40000,ROUNDUP(I2570/2,0)+7500,IF(I2570&lt;=70000,ROUNDUP(I2570/4,0)+17500,35000)))),MIN(IF(H2570&lt;=0,0,IF(H2570&lt;=12000,H2570,IF(H2570&lt;=32000,ROUNDUP(H2570/2,0)+6000,IF(H2570&lt;=56000,ROUNDUP(H2570/4,0)+14000,28000))))+IF(I2570&lt;=0,0,IF(I2570&lt;=15000,I2570,IF(I2570&lt;=40000,ROUNDUP(I2570/2,0)+7500,IF(I2570&lt;=70000,ROUNDUP(I2570/4,0)+17500,35000)))),28000))))</f>
        <v/>
      </c>
      <c r="V2570" s="18">
        <f>MIN(70000,S2570+T2570+U2570)</f>
        <v/>
      </c>
      <c r="W2570" s="18">
        <f>MAX(0,ROUNDDOWN(M2570-J2570-N2570-K2570-0,-3))</f>
        <v/>
      </c>
      <c r="X2570" s="18">
        <f>MAX(0,ROUNDDOWN(M2570-J2570-N2570-K2570-R2570,-3))</f>
        <v/>
      </c>
      <c r="Y2570" s="18">
        <f>IF(W2570&lt;=0,0,ROUNDDOWN((W2570*LOOKUP(W2570,{0,1950001,3300001,6950001,9000001,18000001,40000001},{0.05,0.1,0.2,0.23,0.33,0.4,0.45})-LOOKUP(W2570,{0,1950001,3300001,6950001,9000001,18000001,40000001},{0,97500,427500,636000,1536000,2796000,4796000}))*1.021,-2))</f>
        <v/>
      </c>
      <c r="Z2570" s="18">
        <f>IF(X2570&lt;=0,0,ROUNDDOWN((X2570*LOOKUP(X2570,{0,1950001,3300001,6950001,9000001,18000001,40000001},{0.05,0.1,0.2,0.23,0.33,0.4,0.45})-LOOKUP(X2570,{0,1950001,3300001,6950001,9000001,18000001,40000001},{0,97500,427500,636000,1536000,2796000,4796000}))*1.021,-2))</f>
        <v/>
      </c>
      <c r="AA2570" s="18">
        <f>MAX(0,ROUNDDOWN(M2570-J2570-430000-L2570-0,-3))</f>
        <v/>
      </c>
      <c r="AB2570" s="18">
        <f>MAX(0,ROUNDDOWN(M2570-J2570-430000-L2570-V2570,-3))</f>
        <v/>
      </c>
      <c r="AC2570" s="18">
        <f>IF(M2570&lt;=450000,0,MAX(0,ROUNDDOWN(AA2570*0.06-MIN(50000,AA2570)*0.03,-2))+MAX(0,ROUNDDOWN(AA2570*0.04-MIN(50000,AA2570)*0.02,-2)))</f>
        <v/>
      </c>
      <c r="AD2570" s="18">
        <f>IF(M2570&lt;=450000,0,MAX(0,ROUNDDOWN(AB2570*0.06-MIN(50000,AB2570)*0.03,-2))+MAX(0,ROUNDDOWN(AB2570*0.04-MIN(50000,AB2570)*0.02,-2)))</f>
        <v/>
      </c>
      <c r="AE2570" s="18">
        <f>Y2570-Z2570</f>
        <v/>
      </c>
      <c r="AF2570" s="18">
        <f>AC2570-AD2570</f>
        <v/>
      </c>
      <c r="AG2570" s="18">
        <f>AE2570+AF2570</f>
        <v/>
      </c>
      <c r="AH2570" s="20">
        <f>IF(W2570&lt;=0,0,LOOKUP(W2570,{0,1950001,3300001,6950001,9000001,18000001,40000001},{0.05,0.1,0.2,0.23,0.33,0.4,0.45}))</f>
        <v/>
      </c>
    </row>
    <row r="2571">
      <c r="A2571" t="inlineStr">
        <is>
          <t>1万円刻み 3区分8万円ずつ</t>
        </is>
      </c>
      <c r="B2571" s="18">
        <f>'4_1万円刻み'!$A$831</f>
        <v/>
      </c>
      <c r="C2571" s="19" t="n">
        <v>2026</v>
      </c>
      <c r="D2571" t="inlineStr">
        <is>
          <t>いいえ</t>
        </is>
      </c>
      <c r="E2571" s="18" t="n">
        <v>80000</v>
      </c>
      <c r="F2571" s="18" t="n">
        <v>0</v>
      </c>
      <c r="G2571" s="18" t="n">
        <v>80000</v>
      </c>
      <c r="H2571" s="18" t="n">
        <v>80000</v>
      </c>
      <c r="I2571" s="18" t="n">
        <v>0</v>
      </c>
      <c r="J2571" s="18">
        <f>ROUND(MIN(B2571/12,650000)*12*0.0915+MIN(B2571/12,1390000)*12*(0.0504+0)+B2571*0.005,0)</f>
        <v/>
      </c>
      <c r="K2571" s="18" t="n">
        <v>0</v>
      </c>
      <c r="L2571" s="18" t="n">
        <v>0</v>
      </c>
      <c r="M2571" s="18">
        <f>ROUND(IF(C2571&gt;=2026,IF(B2571&lt;741000,0,IF(B2571&lt;2191000,B2571-740000,IF(B2571&lt;2193000,1451000,IF(B2571&lt;2196000,1453000,IF(B2571&lt;2200000,1456000,IF(B2571&lt;3600000,ROUNDDOWN(B2571/4,-3)*2.8-80000,IF(B2571&lt;6600000,ROUNDDOWN(B2571/4,-3)*3.2-440000,IF(B2571&lt;8500000,ROUNDDOWN(B2571*0.9,0)-1100000,B2571-1950000)))))))),IF(B2571&lt;651000,0,IF(B2571&lt;1900000,B2571-650000,IF(B2571&lt;3600000,ROUNDDOWN(B2571/4,-3)*2.8-80000,IF(B2571&lt;6600000,ROUNDDOWN(B2571/4,-3)*3.2-440000,IF(B2571&lt;8500000,ROUNDDOWN(B2571*0.9,0)-1100000,B2571-1950000)))))),0)</f>
        <v/>
      </c>
      <c r="N2571" s="18">
        <f>IF(M2571&gt;23500000,NA(),IF(C2571&gt;=2026,IF(M2571&lt;=4890000,1040000,IF(M2571&lt;=6550000,670000,620000)),IF(M2571&lt;=1320000,950000,IF(M2571&lt;=3360000,880000,IF(M2571&lt;=4890000,680000,IF(M2571&lt;=6550000,630000,580000))))))</f>
        <v/>
      </c>
      <c r="O2571" s="18">
        <f>IF(F2571&lt;=0,IF(AND(D2571="はい",C2571&gt;=2026,C2571&lt;=2027),IF(E2571&lt;=0,0,IF(E2571&lt;=30000,E2571,IF(E2571&lt;=60000,ROUNDUP(E2571/2,0)+15000,IF(E2571&lt;=120000,ROUNDUP(E2571/4,0)+30000,60000)))),IF(E2571&lt;=0,0,IF(E2571&lt;=20000,E2571,IF(E2571&lt;=40000,ROUNDUP(E2571/2,0)+10000,IF(E2571&lt;=80000,ROUNDUP(E2571/4,0)+20000,40000))))),IF(E2571&lt;=0,IF(F2571&lt;=0,0,IF(F2571&lt;=25000,F2571,IF(F2571&lt;=50000,ROUNDUP(F2571/2,0)+12500,IF(F2571&lt;=100000,ROUNDUP(F2571/4,0)+25000,50000)))),MAX(IF(F2571&lt;=0,0,IF(F2571&lt;=25000,F2571,IF(F2571&lt;=50000,ROUNDUP(F2571/2,0)+12500,IF(F2571&lt;=100000,ROUNDUP(F2571/4,0)+25000,50000)))),MIN(IF(AND(D2571="はい",C2571&gt;=2026,C2571&lt;=2027),IF(E2571&lt;=0,0,IF(E2571&lt;=30000,E2571,IF(E2571&lt;=60000,ROUNDUP(E2571/2,0)+15000,IF(E2571&lt;=120000,ROUNDUP(E2571/4,0)+30000,60000)))),IF(E2571&lt;=0,0,IF(E2571&lt;=20000,E2571,IF(E2571&lt;=40000,ROUNDUP(E2571/2,0)+10000,IF(E2571&lt;=80000,ROUNDUP(E2571/4,0)+20000,40000)))))+IF(F2571&lt;=0,0,IF(F2571&lt;=25000,F2571,IF(F2571&lt;=50000,ROUNDUP(F2571/2,0)+12500,IF(F2571&lt;=100000,ROUNDUP(F2571/4,0)+25000,50000)))),IF(AND(D2571="はい",C2571&gt;=2026,C2571&lt;=2027),60000,40000)))))</f>
        <v/>
      </c>
      <c r="P2571" s="18">
        <f>IF(G2571&lt;=0,0,IF(G2571&lt;=20000,G2571,IF(G2571&lt;=40000,ROUNDUP(G2571/2,0)+10000,IF(G2571&lt;=80000,ROUNDUP(G2571/4,0)+20000,40000))))</f>
        <v/>
      </c>
      <c r="Q2571" s="18">
        <f>IF(I2571&lt;=0,IF(H2571&lt;=0,0,IF(H2571&lt;=20000,H2571,IF(H2571&lt;=40000,ROUNDUP(H2571/2,0)+10000,IF(H2571&lt;=80000,ROUNDUP(H2571/4,0)+20000,40000)))),IF(H2571&lt;=0,IF(I2571&lt;=0,0,IF(I2571&lt;=25000,I2571,IF(I2571&lt;=50000,ROUNDUP(I2571/2,0)+12500,IF(I2571&lt;=100000,ROUNDUP(I2571/4,0)+25000,50000)))),MAX(IF(I2571&lt;=0,0,IF(I2571&lt;=25000,I2571,IF(I2571&lt;=50000,ROUNDUP(I2571/2,0)+12500,IF(I2571&lt;=100000,ROUNDUP(I2571/4,0)+25000,50000)))),MIN(IF(H2571&lt;=0,0,IF(H2571&lt;=20000,H2571,IF(H2571&lt;=40000,ROUNDUP(H2571/2,0)+10000,IF(H2571&lt;=80000,ROUNDUP(H2571/4,0)+20000,40000))))+IF(I2571&lt;=0,0,IF(I2571&lt;=25000,I2571,IF(I2571&lt;=50000,ROUNDUP(I2571/2,0)+12500,IF(I2571&lt;=100000,ROUNDUP(I2571/4,0)+25000,50000)))),40000))))</f>
        <v/>
      </c>
      <c r="R2571" s="18">
        <f>MIN(120000,O2571+P2571+Q2571)</f>
        <v/>
      </c>
      <c r="S2571" s="18">
        <f>IF(F2571&lt;=0,IF(E2571&lt;=0,0,IF(E2571&lt;=12000,E2571,IF(E2571&lt;=32000,ROUNDUP(E2571/2,0)+6000,IF(E2571&lt;=56000,ROUNDUP(E2571/4,0)+14000,28000)))),IF(E2571&lt;=0,IF(F2571&lt;=0,0,IF(F2571&lt;=15000,F2571,IF(F2571&lt;=40000,ROUNDUP(F2571/2,0)+7500,IF(F2571&lt;=70000,ROUNDUP(F2571/4,0)+17500,35000)))),MAX(IF(F2571&lt;=0,0,IF(F2571&lt;=15000,F2571,IF(F2571&lt;=40000,ROUNDUP(F2571/2,0)+7500,IF(F2571&lt;=70000,ROUNDUP(F2571/4,0)+17500,35000)))),MIN(IF(E2571&lt;=0,0,IF(E2571&lt;=12000,E2571,IF(E2571&lt;=32000,ROUNDUP(E2571/2,0)+6000,IF(E2571&lt;=56000,ROUNDUP(E2571/4,0)+14000,28000))))+IF(F2571&lt;=0,0,IF(F2571&lt;=15000,F2571,IF(F2571&lt;=40000,ROUNDUP(F2571/2,0)+7500,IF(F2571&lt;=70000,ROUNDUP(F2571/4,0)+17500,35000)))),28000))))</f>
        <v/>
      </c>
      <c r="T2571" s="18">
        <f>IF(G2571&lt;=0,0,IF(G2571&lt;=12000,G2571,IF(G2571&lt;=32000,ROUNDUP(G2571/2,0)+6000,IF(G2571&lt;=56000,ROUNDUP(G2571/4,0)+14000,28000))))</f>
        <v/>
      </c>
      <c r="U2571" s="18">
        <f>IF(I2571&lt;=0,IF(H2571&lt;=0,0,IF(H2571&lt;=12000,H2571,IF(H2571&lt;=32000,ROUNDUP(H2571/2,0)+6000,IF(H2571&lt;=56000,ROUNDUP(H2571/4,0)+14000,28000)))),IF(H2571&lt;=0,IF(I2571&lt;=0,0,IF(I2571&lt;=15000,I2571,IF(I2571&lt;=40000,ROUNDUP(I2571/2,0)+7500,IF(I2571&lt;=70000,ROUNDUP(I2571/4,0)+17500,35000)))),MAX(IF(I2571&lt;=0,0,IF(I2571&lt;=15000,I2571,IF(I2571&lt;=40000,ROUNDUP(I2571/2,0)+7500,IF(I2571&lt;=70000,ROUNDUP(I2571/4,0)+17500,35000)))),MIN(IF(H2571&lt;=0,0,IF(H2571&lt;=12000,H2571,IF(H2571&lt;=32000,ROUNDUP(H2571/2,0)+6000,IF(H2571&lt;=56000,ROUNDUP(H2571/4,0)+14000,28000))))+IF(I2571&lt;=0,0,IF(I2571&lt;=15000,I2571,IF(I2571&lt;=40000,ROUNDUP(I2571/2,0)+7500,IF(I2571&lt;=70000,ROUNDUP(I2571/4,0)+17500,35000)))),28000))))</f>
        <v/>
      </c>
      <c r="V2571" s="18">
        <f>MIN(70000,S2571+T2571+U2571)</f>
        <v/>
      </c>
      <c r="W2571" s="18">
        <f>MAX(0,ROUNDDOWN(M2571-J2571-N2571-K2571-0,-3))</f>
        <v/>
      </c>
      <c r="X2571" s="18">
        <f>MAX(0,ROUNDDOWN(M2571-J2571-N2571-K2571-R2571,-3))</f>
        <v/>
      </c>
      <c r="Y2571" s="18">
        <f>IF(W2571&lt;=0,0,ROUNDDOWN((W2571*LOOKUP(W2571,{0,1950001,3300001,6950001,9000001,18000001,40000001},{0.05,0.1,0.2,0.23,0.33,0.4,0.45})-LOOKUP(W2571,{0,1950001,3300001,6950001,9000001,18000001,40000001},{0,97500,427500,636000,1536000,2796000,4796000}))*1.021,-2))</f>
        <v/>
      </c>
      <c r="Z2571" s="18">
        <f>IF(X2571&lt;=0,0,ROUNDDOWN((X2571*LOOKUP(X2571,{0,1950001,3300001,6950001,9000001,18000001,40000001},{0.05,0.1,0.2,0.23,0.33,0.4,0.45})-LOOKUP(X2571,{0,1950001,3300001,6950001,9000001,18000001,40000001},{0,97500,427500,636000,1536000,2796000,4796000}))*1.021,-2))</f>
        <v/>
      </c>
      <c r="AA2571" s="18">
        <f>MAX(0,ROUNDDOWN(M2571-J2571-430000-L2571-0,-3))</f>
        <v/>
      </c>
      <c r="AB2571" s="18">
        <f>MAX(0,ROUNDDOWN(M2571-J2571-430000-L2571-V2571,-3))</f>
        <v/>
      </c>
      <c r="AC2571" s="18">
        <f>IF(M2571&lt;=450000,0,MAX(0,ROUNDDOWN(AA2571*0.06-MIN(50000,AA2571)*0.03,-2))+MAX(0,ROUNDDOWN(AA2571*0.04-MIN(50000,AA2571)*0.02,-2)))</f>
        <v/>
      </c>
      <c r="AD2571" s="18">
        <f>IF(M2571&lt;=450000,0,MAX(0,ROUNDDOWN(AB2571*0.06-MIN(50000,AB2571)*0.03,-2))+MAX(0,ROUNDDOWN(AB2571*0.04-MIN(50000,AB2571)*0.02,-2)))</f>
        <v/>
      </c>
      <c r="AE2571" s="18">
        <f>Y2571-Z2571</f>
        <v/>
      </c>
      <c r="AF2571" s="18">
        <f>AC2571-AD2571</f>
        <v/>
      </c>
      <c r="AG2571" s="18">
        <f>AE2571+AF2571</f>
        <v/>
      </c>
      <c r="AH2571" s="20">
        <f>IF(W2571&lt;=0,0,LOOKUP(W2571,{0,1950001,3300001,6950001,9000001,18000001,40000001},{0.05,0.1,0.2,0.23,0.33,0.4,0.45}))</f>
        <v/>
      </c>
    </row>
    <row r="2572">
      <c r="A2572" t="inlineStr">
        <is>
          <t>1万円刻み 一般8万円</t>
        </is>
      </c>
      <c r="B2572" s="18">
        <f>'4_1万円刻み'!$A$831</f>
        <v/>
      </c>
      <c r="C2572" s="19" t="n">
        <v>2026</v>
      </c>
      <c r="D2572" t="inlineStr">
        <is>
          <t>いいえ</t>
        </is>
      </c>
      <c r="E2572" s="18" t="n">
        <v>80000</v>
      </c>
      <c r="F2572" s="18" t="n">
        <v>0</v>
      </c>
      <c r="G2572" s="18" t="n">
        <v>0</v>
      </c>
      <c r="H2572" s="18" t="n">
        <v>0</v>
      </c>
      <c r="I2572" s="18" t="n">
        <v>0</v>
      </c>
      <c r="J2572" s="18">
        <f>ROUND(MIN(B2572/12,650000)*12*0.0915+MIN(B2572/12,1390000)*12*(0.0504+0)+B2572*0.005,0)</f>
        <v/>
      </c>
      <c r="K2572" s="18" t="n">
        <v>0</v>
      </c>
      <c r="L2572" s="18" t="n">
        <v>0</v>
      </c>
      <c r="M2572" s="18">
        <f>ROUND(IF(C2572&gt;=2026,IF(B2572&lt;741000,0,IF(B2572&lt;2191000,B2572-740000,IF(B2572&lt;2193000,1451000,IF(B2572&lt;2196000,1453000,IF(B2572&lt;2200000,1456000,IF(B2572&lt;3600000,ROUNDDOWN(B2572/4,-3)*2.8-80000,IF(B2572&lt;6600000,ROUNDDOWN(B2572/4,-3)*3.2-440000,IF(B2572&lt;8500000,ROUNDDOWN(B2572*0.9,0)-1100000,B2572-1950000)))))))),IF(B2572&lt;651000,0,IF(B2572&lt;1900000,B2572-650000,IF(B2572&lt;3600000,ROUNDDOWN(B2572/4,-3)*2.8-80000,IF(B2572&lt;6600000,ROUNDDOWN(B2572/4,-3)*3.2-440000,IF(B2572&lt;8500000,ROUNDDOWN(B2572*0.9,0)-1100000,B2572-1950000)))))),0)</f>
        <v/>
      </c>
      <c r="N2572" s="18">
        <f>IF(M2572&gt;23500000,NA(),IF(C2572&gt;=2026,IF(M2572&lt;=4890000,1040000,IF(M2572&lt;=6550000,670000,620000)),IF(M2572&lt;=1320000,950000,IF(M2572&lt;=3360000,880000,IF(M2572&lt;=4890000,680000,IF(M2572&lt;=6550000,630000,580000))))))</f>
        <v/>
      </c>
      <c r="O2572" s="18">
        <f>IF(F2572&lt;=0,IF(AND(D2572="はい",C2572&gt;=2026,C2572&lt;=2027),IF(E2572&lt;=0,0,IF(E2572&lt;=30000,E2572,IF(E2572&lt;=60000,ROUNDUP(E2572/2,0)+15000,IF(E2572&lt;=120000,ROUNDUP(E2572/4,0)+30000,60000)))),IF(E2572&lt;=0,0,IF(E2572&lt;=20000,E2572,IF(E2572&lt;=40000,ROUNDUP(E2572/2,0)+10000,IF(E2572&lt;=80000,ROUNDUP(E2572/4,0)+20000,40000))))),IF(E2572&lt;=0,IF(F2572&lt;=0,0,IF(F2572&lt;=25000,F2572,IF(F2572&lt;=50000,ROUNDUP(F2572/2,0)+12500,IF(F2572&lt;=100000,ROUNDUP(F2572/4,0)+25000,50000)))),MAX(IF(F2572&lt;=0,0,IF(F2572&lt;=25000,F2572,IF(F2572&lt;=50000,ROUNDUP(F2572/2,0)+12500,IF(F2572&lt;=100000,ROUNDUP(F2572/4,0)+25000,50000)))),MIN(IF(AND(D2572="はい",C2572&gt;=2026,C2572&lt;=2027),IF(E2572&lt;=0,0,IF(E2572&lt;=30000,E2572,IF(E2572&lt;=60000,ROUNDUP(E2572/2,0)+15000,IF(E2572&lt;=120000,ROUNDUP(E2572/4,0)+30000,60000)))),IF(E2572&lt;=0,0,IF(E2572&lt;=20000,E2572,IF(E2572&lt;=40000,ROUNDUP(E2572/2,0)+10000,IF(E2572&lt;=80000,ROUNDUP(E2572/4,0)+20000,40000)))))+IF(F2572&lt;=0,0,IF(F2572&lt;=25000,F2572,IF(F2572&lt;=50000,ROUNDUP(F2572/2,0)+12500,IF(F2572&lt;=100000,ROUNDUP(F2572/4,0)+25000,50000)))),IF(AND(D2572="はい",C2572&gt;=2026,C2572&lt;=2027),60000,40000)))))</f>
        <v/>
      </c>
      <c r="P2572" s="18">
        <f>IF(G2572&lt;=0,0,IF(G2572&lt;=20000,G2572,IF(G2572&lt;=40000,ROUNDUP(G2572/2,0)+10000,IF(G2572&lt;=80000,ROUNDUP(G2572/4,0)+20000,40000))))</f>
        <v/>
      </c>
      <c r="Q2572" s="18">
        <f>IF(I2572&lt;=0,IF(H2572&lt;=0,0,IF(H2572&lt;=20000,H2572,IF(H2572&lt;=40000,ROUNDUP(H2572/2,0)+10000,IF(H2572&lt;=80000,ROUNDUP(H2572/4,0)+20000,40000)))),IF(H2572&lt;=0,IF(I2572&lt;=0,0,IF(I2572&lt;=25000,I2572,IF(I2572&lt;=50000,ROUNDUP(I2572/2,0)+12500,IF(I2572&lt;=100000,ROUNDUP(I2572/4,0)+25000,50000)))),MAX(IF(I2572&lt;=0,0,IF(I2572&lt;=25000,I2572,IF(I2572&lt;=50000,ROUNDUP(I2572/2,0)+12500,IF(I2572&lt;=100000,ROUNDUP(I2572/4,0)+25000,50000)))),MIN(IF(H2572&lt;=0,0,IF(H2572&lt;=20000,H2572,IF(H2572&lt;=40000,ROUNDUP(H2572/2,0)+10000,IF(H2572&lt;=80000,ROUNDUP(H2572/4,0)+20000,40000))))+IF(I2572&lt;=0,0,IF(I2572&lt;=25000,I2572,IF(I2572&lt;=50000,ROUNDUP(I2572/2,0)+12500,IF(I2572&lt;=100000,ROUNDUP(I2572/4,0)+25000,50000)))),40000))))</f>
        <v/>
      </c>
      <c r="R2572" s="18">
        <f>MIN(120000,O2572+P2572+Q2572)</f>
        <v/>
      </c>
      <c r="S2572" s="18">
        <f>IF(F2572&lt;=0,IF(E2572&lt;=0,0,IF(E2572&lt;=12000,E2572,IF(E2572&lt;=32000,ROUNDUP(E2572/2,0)+6000,IF(E2572&lt;=56000,ROUNDUP(E2572/4,0)+14000,28000)))),IF(E2572&lt;=0,IF(F2572&lt;=0,0,IF(F2572&lt;=15000,F2572,IF(F2572&lt;=40000,ROUNDUP(F2572/2,0)+7500,IF(F2572&lt;=70000,ROUNDUP(F2572/4,0)+17500,35000)))),MAX(IF(F2572&lt;=0,0,IF(F2572&lt;=15000,F2572,IF(F2572&lt;=40000,ROUNDUP(F2572/2,0)+7500,IF(F2572&lt;=70000,ROUNDUP(F2572/4,0)+17500,35000)))),MIN(IF(E2572&lt;=0,0,IF(E2572&lt;=12000,E2572,IF(E2572&lt;=32000,ROUNDUP(E2572/2,0)+6000,IF(E2572&lt;=56000,ROUNDUP(E2572/4,0)+14000,28000))))+IF(F2572&lt;=0,0,IF(F2572&lt;=15000,F2572,IF(F2572&lt;=40000,ROUNDUP(F2572/2,0)+7500,IF(F2572&lt;=70000,ROUNDUP(F2572/4,0)+17500,35000)))),28000))))</f>
        <v/>
      </c>
      <c r="T2572" s="18">
        <f>IF(G2572&lt;=0,0,IF(G2572&lt;=12000,G2572,IF(G2572&lt;=32000,ROUNDUP(G2572/2,0)+6000,IF(G2572&lt;=56000,ROUNDUP(G2572/4,0)+14000,28000))))</f>
        <v/>
      </c>
      <c r="U2572" s="18">
        <f>IF(I2572&lt;=0,IF(H2572&lt;=0,0,IF(H2572&lt;=12000,H2572,IF(H2572&lt;=32000,ROUNDUP(H2572/2,0)+6000,IF(H2572&lt;=56000,ROUNDUP(H2572/4,0)+14000,28000)))),IF(H2572&lt;=0,IF(I2572&lt;=0,0,IF(I2572&lt;=15000,I2572,IF(I2572&lt;=40000,ROUNDUP(I2572/2,0)+7500,IF(I2572&lt;=70000,ROUNDUP(I2572/4,0)+17500,35000)))),MAX(IF(I2572&lt;=0,0,IF(I2572&lt;=15000,I2572,IF(I2572&lt;=40000,ROUNDUP(I2572/2,0)+7500,IF(I2572&lt;=70000,ROUNDUP(I2572/4,0)+17500,35000)))),MIN(IF(H2572&lt;=0,0,IF(H2572&lt;=12000,H2572,IF(H2572&lt;=32000,ROUNDUP(H2572/2,0)+6000,IF(H2572&lt;=56000,ROUNDUP(H2572/4,0)+14000,28000))))+IF(I2572&lt;=0,0,IF(I2572&lt;=15000,I2572,IF(I2572&lt;=40000,ROUNDUP(I2572/2,0)+7500,IF(I2572&lt;=70000,ROUNDUP(I2572/4,0)+17500,35000)))),28000))))</f>
        <v/>
      </c>
      <c r="V2572" s="18">
        <f>MIN(70000,S2572+T2572+U2572)</f>
        <v/>
      </c>
      <c r="W2572" s="18">
        <f>MAX(0,ROUNDDOWN(M2572-J2572-N2572-K2572-0,-3))</f>
        <v/>
      </c>
      <c r="X2572" s="18">
        <f>MAX(0,ROUNDDOWN(M2572-J2572-N2572-K2572-R2572,-3))</f>
        <v/>
      </c>
      <c r="Y2572" s="18">
        <f>IF(W2572&lt;=0,0,ROUNDDOWN((W2572*LOOKUP(W2572,{0,1950001,3300001,6950001,9000001,18000001,40000001},{0.05,0.1,0.2,0.23,0.33,0.4,0.45})-LOOKUP(W2572,{0,1950001,3300001,6950001,9000001,18000001,40000001},{0,97500,427500,636000,1536000,2796000,4796000}))*1.021,-2))</f>
        <v/>
      </c>
      <c r="Z2572" s="18">
        <f>IF(X2572&lt;=0,0,ROUNDDOWN((X2572*LOOKUP(X2572,{0,1950001,3300001,6950001,9000001,18000001,40000001},{0.05,0.1,0.2,0.23,0.33,0.4,0.45})-LOOKUP(X2572,{0,1950001,3300001,6950001,9000001,18000001,40000001},{0,97500,427500,636000,1536000,2796000,4796000}))*1.021,-2))</f>
        <v/>
      </c>
      <c r="AA2572" s="18">
        <f>MAX(0,ROUNDDOWN(M2572-J2572-430000-L2572-0,-3))</f>
        <v/>
      </c>
      <c r="AB2572" s="18">
        <f>MAX(0,ROUNDDOWN(M2572-J2572-430000-L2572-V2572,-3))</f>
        <v/>
      </c>
      <c r="AC2572" s="18">
        <f>IF(M2572&lt;=450000,0,MAX(0,ROUNDDOWN(AA2572*0.06-MIN(50000,AA2572)*0.03,-2))+MAX(0,ROUNDDOWN(AA2572*0.04-MIN(50000,AA2572)*0.02,-2)))</f>
        <v/>
      </c>
      <c r="AD2572" s="18">
        <f>IF(M2572&lt;=450000,0,MAX(0,ROUNDDOWN(AB2572*0.06-MIN(50000,AB2572)*0.03,-2))+MAX(0,ROUNDDOWN(AB2572*0.04-MIN(50000,AB2572)*0.02,-2)))</f>
        <v/>
      </c>
      <c r="AE2572" s="18">
        <f>Y2572-Z2572</f>
        <v/>
      </c>
      <c r="AF2572" s="18">
        <f>AC2572-AD2572</f>
        <v/>
      </c>
      <c r="AG2572" s="18">
        <f>AE2572+AF2572</f>
        <v/>
      </c>
      <c r="AH2572" s="20">
        <f>IF(W2572&lt;=0,0,LOOKUP(W2572,{0,1950001,3300001,6950001,9000001,18000001,40000001},{0.05,0.1,0.2,0.23,0.33,0.4,0.45}))</f>
        <v/>
      </c>
    </row>
    <row r="2573">
      <c r="A2573" t="inlineStr">
        <is>
          <t>1万円刻み 特例あり一般12万円</t>
        </is>
      </c>
      <c r="B2573" s="18">
        <f>'4_1万円刻み'!$A$831</f>
        <v/>
      </c>
      <c r="C2573" s="19" t="n">
        <v>2026</v>
      </c>
      <c r="D2573" t="inlineStr">
        <is>
          <t>はい</t>
        </is>
      </c>
      <c r="E2573" s="18" t="n">
        <v>120000</v>
      </c>
      <c r="F2573" s="18" t="n">
        <v>0</v>
      </c>
      <c r="G2573" s="18" t="n">
        <v>0</v>
      </c>
      <c r="H2573" s="18" t="n">
        <v>0</v>
      </c>
      <c r="I2573" s="18" t="n">
        <v>0</v>
      </c>
      <c r="J2573" s="18">
        <f>ROUND(MIN(B2573/12,650000)*12*0.0915+MIN(B2573/12,1390000)*12*(0.0504+0)+B2573*0.005,0)</f>
        <v/>
      </c>
      <c r="K2573" s="18" t="n">
        <v>0</v>
      </c>
      <c r="L2573" s="18" t="n">
        <v>0</v>
      </c>
      <c r="M2573" s="18">
        <f>ROUND(IF(C2573&gt;=2026,IF(B2573&lt;741000,0,IF(B2573&lt;2191000,B2573-740000,IF(B2573&lt;2193000,1451000,IF(B2573&lt;2196000,1453000,IF(B2573&lt;2200000,1456000,IF(B2573&lt;3600000,ROUNDDOWN(B2573/4,-3)*2.8-80000,IF(B2573&lt;6600000,ROUNDDOWN(B2573/4,-3)*3.2-440000,IF(B2573&lt;8500000,ROUNDDOWN(B2573*0.9,0)-1100000,B2573-1950000)))))))),IF(B2573&lt;651000,0,IF(B2573&lt;1900000,B2573-650000,IF(B2573&lt;3600000,ROUNDDOWN(B2573/4,-3)*2.8-80000,IF(B2573&lt;6600000,ROUNDDOWN(B2573/4,-3)*3.2-440000,IF(B2573&lt;8500000,ROUNDDOWN(B2573*0.9,0)-1100000,B2573-1950000)))))),0)</f>
        <v/>
      </c>
      <c r="N2573" s="18">
        <f>IF(M2573&gt;23500000,NA(),IF(C2573&gt;=2026,IF(M2573&lt;=4890000,1040000,IF(M2573&lt;=6550000,670000,620000)),IF(M2573&lt;=1320000,950000,IF(M2573&lt;=3360000,880000,IF(M2573&lt;=4890000,680000,IF(M2573&lt;=6550000,630000,580000))))))</f>
        <v/>
      </c>
      <c r="O2573" s="18">
        <f>IF(F2573&lt;=0,IF(AND(D2573="はい",C2573&gt;=2026,C2573&lt;=2027),IF(E2573&lt;=0,0,IF(E2573&lt;=30000,E2573,IF(E2573&lt;=60000,ROUNDUP(E2573/2,0)+15000,IF(E2573&lt;=120000,ROUNDUP(E2573/4,0)+30000,60000)))),IF(E2573&lt;=0,0,IF(E2573&lt;=20000,E2573,IF(E2573&lt;=40000,ROUNDUP(E2573/2,0)+10000,IF(E2573&lt;=80000,ROUNDUP(E2573/4,0)+20000,40000))))),IF(E2573&lt;=0,IF(F2573&lt;=0,0,IF(F2573&lt;=25000,F2573,IF(F2573&lt;=50000,ROUNDUP(F2573/2,0)+12500,IF(F2573&lt;=100000,ROUNDUP(F2573/4,0)+25000,50000)))),MAX(IF(F2573&lt;=0,0,IF(F2573&lt;=25000,F2573,IF(F2573&lt;=50000,ROUNDUP(F2573/2,0)+12500,IF(F2573&lt;=100000,ROUNDUP(F2573/4,0)+25000,50000)))),MIN(IF(AND(D2573="はい",C2573&gt;=2026,C2573&lt;=2027),IF(E2573&lt;=0,0,IF(E2573&lt;=30000,E2573,IF(E2573&lt;=60000,ROUNDUP(E2573/2,0)+15000,IF(E2573&lt;=120000,ROUNDUP(E2573/4,0)+30000,60000)))),IF(E2573&lt;=0,0,IF(E2573&lt;=20000,E2573,IF(E2573&lt;=40000,ROUNDUP(E2573/2,0)+10000,IF(E2573&lt;=80000,ROUNDUP(E2573/4,0)+20000,40000)))))+IF(F2573&lt;=0,0,IF(F2573&lt;=25000,F2573,IF(F2573&lt;=50000,ROUNDUP(F2573/2,0)+12500,IF(F2573&lt;=100000,ROUNDUP(F2573/4,0)+25000,50000)))),IF(AND(D2573="はい",C2573&gt;=2026,C2573&lt;=2027),60000,40000)))))</f>
        <v/>
      </c>
      <c r="P2573" s="18">
        <f>IF(G2573&lt;=0,0,IF(G2573&lt;=20000,G2573,IF(G2573&lt;=40000,ROUNDUP(G2573/2,0)+10000,IF(G2573&lt;=80000,ROUNDUP(G2573/4,0)+20000,40000))))</f>
        <v/>
      </c>
      <c r="Q2573" s="18">
        <f>IF(I2573&lt;=0,IF(H2573&lt;=0,0,IF(H2573&lt;=20000,H2573,IF(H2573&lt;=40000,ROUNDUP(H2573/2,0)+10000,IF(H2573&lt;=80000,ROUNDUP(H2573/4,0)+20000,40000)))),IF(H2573&lt;=0,IF(I2573&lt;=0,0,IF(I2573&lt;=25000,I2573,IF(I2573&lt;=50000,ROUNDUP(I2573/2,0)+12500,IF(I2573&lt;=100000,ROUNDUP(I2573/4,0)+25000,50000)))),MAX(IF(I2573&lt;=0,0,IF(I2573&lt;=25000,I2573,IF(I2573&lt;=50000,ROUNDUP(I2573/2,0)+12500,IF(I2573&lt;=100000,ROUNDUP(I2573/4,0)+25000,50000)))),MIN(IF(H2573&lt;=0,0,IF(H2573&lt;=20000,H2573,IF(H2573&lt;=40000,ROUNDUP(H2573/2,0)+10000,IF(H2573&lt;=80000,ROUNDUP(H2573/4,0)+20000,40000))))+IF(I2573&lt;=0,0,IF(I2573&lt;=25000,I2573,IF(I2573&lt;=50000,ROUNDUP(I2573/2,0)+12500,IF(I2573&lt;=100000,ROUNDUP(I2573/4,0)+25000,50000)))),40000))))</f>
        <v/>
      </c>
      <c r="R2573" s="18">
        <f>MIN(120000,O2573+P2573+Q2573)</f>
        <v/>
      </c>
      <c r="S2573" s="18">
        <f>IF(F2573&lt;=0,IF(E2573&lt;=0,0,IF(E2573&lt;=12000,E2573,IF(E2573&lt;=32000,ROUNDUP(E2573/2,0)+6000,IF(E2573&lt;=56000,ROUNDUP(E2573/4,0)+14000,28000)))),IF(E2573&lt;=0,IF(F2573&lt;=0,0,IF(F2573&lt;=15000,F2573,IF(F2573&lt;=40000,ROUNDUP(F2573/2,0)+7500,IF(F2573&lt;=70000,ROUNDUP(F2573/4,0)+17500,35000)))),MAX(IF(F2573&lt;=0,0,IF(F2573&lt;=15000,F2573,IF(F2573&lt;=40000,ROUNDUP(F2573/2,0)+7500,IF(F2573&lt;=70000,ROUNDUP(F2573/4,0)+17500,35000)))),MIN(IF(E2573&lt;=0,0,IF(E2573&lt;=12000,E2573,IF(E2573&lt;=32000,ROUNDUP(E2573/2,0)+6000,IF(E2573&lt;=56000,ROUNDUP(E2573/4,0)+14000,28000))))+IF(F2573&lt;=0,0,IF(F2573&lt;=15000,F2573,IF(F2573&lt;=40000,ROUNDUP(F2573/2,0)+7500,IF(F2573&lt;=70000,ROUNDUP(F2573/4,0)+17500,35000)))),28000))))</f>
        <v/>
      </c>
      <c r="T2573" s="18">
        <f>IF(G2573&lt;=0,0,IF(G2573&lt;=12000,G2573,IF(G2573&lt;=32000,ROUNDUP(G2573/2,0)+6000,IF(G2573&lt;=56000,ROUNDUP(G2573/4,0)+14000,28000))))</f>
        <v/>
      </c>
      <c r="U2573" s="18">
        <f>IF(I2573&lt;=0,IF(H2573&lt;=0,0,IF(H2573&lt;=12000,H2573,IF(H2573&lt;=32000,ROUNDUP(H2573/2,0)+6000,IF(H2573&lt;=56000,ROUNDUP(H2573/4,0)+14000,28000)))),IF(H2573&lt;=0,IF(I2573&lt;=0,0,IF(I2573&lt;=15000,I2573,IF(I2573&lt;=40000,ROUNDUP(I2573/2,0)+7500,IF(I2573&lt;=70000,ROUNDUP(I2573/4,0)+17500,35000)))),MAX(IF(I2573&lt;=0,0,IF(I2573&lt;=15000,I2573,IF(I2573&lt;=40000,ROUNDUP(I2573/2,0)+7500,IF(I2573&lt;=70000,ROUNDUP(I2573/4,0)+17500,35000)))),MIN(IF(H2573&lt;=0,0,IF(H2573&lt;=12000,H2573,IF(H2573&lt;=32000,ROUNDUP(H2573/2,0)+6000,IF(H2573&lt;=56000,ROUNDUP(H2573/4,0)+14000,28000))))+IF(I2573&lt;=0,0,IF(I2573&lt;=15000,I2573,IF(I2573&lt;=40000,ROUNDUP(I2573/2,0)+7500,IF(I2573&lt;=70000,ROUNDUP(I2573/4,0)+17500,35000)))),28000))))</f>
        <v/>
      </c>
      <c r="V2573" s="18">
        <f>MIN(70000,S2573+T2573+U2573)</f>
        <v/>
      </c>
      <c r="W2573" s="18">
        <f>MAX(0,ROUNDDOWN(M2573-J2573-N2573-K2573-0,-3))</f>
        <v/>
      </c>
      <c r="X2573" s="18">
        <f>MAX(0,ROUNDDOWN(M2573-J2573-N2573-K2573-R2573,-3))</f>
        <v/>
      </c>
      <c r="Y2573" s="18">
        <f>IF(W2573&lt;=0,0,ROUNDDOWN((W2573*LOOKUP(W2573,{0,1950001,3300001,6950001,9000001,18000001,40000001},{0.05,0.1,0.2,0.23,0.33,0.4,0.45})-LOOKUP(W2573,{0,1950001,3300001,6950001,9000001,18000001,40000001},{0,97500,427500,636000,1536000,2796000,4796000}))*1.021,-2))</f>
        <v/>
      </c>
      <c r="Z2573" s="18">
        <f>IF(X2573&lt;=0,0,ROUNDDOWN((X2573*LOOKUP(X2573,{0,1950001,3300001,6950001,9000001,18000001,40000001},{0.05,0.1,0.2,0.23,0.33,0.4,0.45})-LOOKUP(X2573,{0,1950001,3300001,6950001,9000001,18000001,40000001},{0,97500,427500,636000,1536000,2796000,4796000}))*1.021,-2))</f>
        <v/>
      </c>
      <c r="AA2573" s="18">
        <f>MAX(0,ROUNDDOWN(M2573-J2573-430000-L2573-0,-3))</f>
        <v/>
      </c>
      <c r="AB2573" s="18">
        <f>MAX(0,ROUNDDOWN(M2573-J2573-430000-L2573-V2573,-3))</f>
        <v/>
      </c>
      <c r="AC2573" s="18">
        <f>IF(M2573&lt;=450000,0,MAX(0,ROUNDDOWN(AA2573*0.06-MIN(50000,AA2573)*0.03,-2))+MAX(0,ROUNDDOWN(AA2573*0.04-MIN(50000,AA2573)*0.02,-2)))</f>
        <v/>
      </c>
      <c r="AD2573" s="18">
        <f>IF(M2573&lt;=450000,0,MAX(0,ROUNDDOWN(AB2573*0.06-MIN(50000,AB2573)*0.03,-2))+MAX(0,ROUNDDOWN(AB2573*0.04-MIN(50000,AB2573)*0.02,-2)))</f>
        <v/>
      </c>
      <c r="AE2573" s="18">
        <f>Y2573-Z2573</f>
        <v/>
      </c>
      <c r="AF2573" s="18">
        <f>AC2573-AD2573</f>
        <v/>
      </c>
      <c r="AG2573" s="18">
        <f>AE2573+AF2573</f>
        <v/>
      </c>
      <c r="AH2573" s="20">
        <f>IF(W2573&lt;=0,0,LOOKUP(W2573,{0,1950001,3300001,6950001,9000001,18000001,40000001},{0.05,0.1,0.2,0.23,0.33,0.4,0.45}))</f>
        <v/>
      </c>
    </row>
    <row r="2574">
      <c r="A2574" t="inlineStr">
        <is>
          <t>1万円刻み 3区分8万円ずつ</t>
        </is>
      </c>
      <c r="B2574" s="18">
        <f>'4_1万円刻み'!$A$832</f>
        <v/>
      </c>
      <c r="C2574" s="19" t="n">
        <v>2026</v>
      </c>
      <c r="D2574" t="inlineStr">
        <is>
          <t>いいえ</t>
        </is>
      </c>
      <c r="E2574" s="18" t="n">
        <v>80000</v>
      </c>
      <c r="F2574" s="18" t="n">
        <v>0</v>
      </c>
      <c r="G2574" s="18" t="n">
        <v>80000</v>
      </c>
      <c r="H2574" s="18" t="n">
        <v>80000</v>
      </c>
      <c r="I2574" s="18" t="n">
        <v>0</v>
      </c>
      <c r="J2574" s="18">
        <f>ROUND(MIN(B2574/12,650000)*12*0.0915+MIN(B2574/12,1390000)*12*(0.0504+0)+B2574*0.005,0)</f>
        <v/>
      </c>
      <c r="K2574" s="18" t="n">
        <v>0</v>
      </c>
      <c r="L2574" s="18" t="n">
        <v>0</v>
      </c>
      <c r="M2574" s="18">
        <f>ROUND(IF(C2574&gt;=2026,IF(B2574&lt;741000,0,IF(B2574&lt;2191000,B2574-740000,IF(B2574&lt;2193000,1451000,IF(B2574&lt;2196000,1453000,IF(B2574&lt;2200000,1456000,IF(B2574&lt;3600000,ROUNDDOWN(B2574/4,-3)*2.8-80000,IF(B2574&lt;6600000,ROUNDDOWN(B2574/4,-3)*3.2-440000,IF(B2574&lt;8500000,ROUNDDOWN(B2574*0.9,0)-1100000,B2574-1950000)))))))),IF(B2574&lt;651000,0,IF(B2574&lt;1900000,B2574-650000,IF(B2574&lt;3600000,ROUNDDOWN(B2574/4,-3)*2.8-80000,IF(B2574&lt;6600000,ROUNDDOWN(B2574/4,-3)*3.2-440000,IF(B2574&lt;8500000,ROUNDDOWN(B2574*0.9,0)-1100000,B2574-1950000)))))),0)</f>
        <v/>
      </c>
      <c r="N2574" s="18">
        <f>IF(M2574&gt;23500000,NA(),IF(C2574&gt;=2026,IF(M2574&lt;=4890000,1040000,IF(M2574&lt;=6550000,670000,620000)),IF(M2574&lt;=1320000,950000,IF(M2574&lt;=3360000,880000,IF(M2574&lt;=4890000,680000,IF(M2574&lt;=6550000,630000,580000))))))</f>
        <v/>
      </c>
      <c r="O2574" s="18">
        <f>IF(F2574&lt;=0,IF(AND(D2574="はい",C2574&gt;=2026,C2574&lt;=2027),IF(E2574&lt;=0,0,IF(E2574&lt;=30000,E2574,IF(E2574&lt;=60000,ROUNDUP(E2574/2,0)+15000,IF(E2574&lt;=120000,ROUNDUP(E2574/4,0)+30000,60000)))),IF(E2574&lt;=0,0,IF(E2574&lt;=20000,E2574,IF(E2574&lt;=40000,ROUNDUP(E2574/2,0)+10000,IF(E2574&lt;=80000,ROUNDUP(E2574/4,0)+20000,40000))))),IF(E2574&lt;=0,IF(F2574&lt;=0,0,IF(F2574&lt;=25000,F2574,IF(F2574&lt;=50000,ROUNDUP(F2574/2,0)+12500,IF(F2574&lt;=100000,ROUNDUP(F2574/4,0)+25000,50000)))),MAX(IF(F2574&lt;=0,0,IF(F2574&lt;=25000,F2574,IF(F2574&lt;=50000,ROUNDUP(F2574/2,0)+12500,IF(F2574&lt;=100000,ROUNDUP(F2574/4,0)+25000,50000)))),MIN(IF(AND(D2574="はい",C2574&gt;=2026,C2574&lt;=2027),IF(E2574&lt;=0,0,IF(E2574&lt;=30000,E2574,IF(E2574&lt;=60000,ROUNDUP(E2574/2,0)+15000,IF(E2574&lt;=120000,ROUNDUP(E2574/4,0)+30000,60000)))),IF(E2574&lt;=0,0,IF(E2574&lt;=20000,E2574,IF(E2574&lt;=40000,ROUNDUP(E2574/2,0)+10000,IF(E2574&lt;=80000,ROUNDUP(E2574/4,0)+20000,40000)))))+IF(F2574&lt;=0,0,IF(F2574&lt;=25000,F2574,IF(F2574&lt;=50000,ROUNDUP(F2574/2,0)+12500,IF(F2574&lt;=100000,ROUNDUP(F2574/4,0)+25000,50000)))),IF(AND(D2574="はい",C2574&gt;=2026,C2574&lt;=2027),60000,40000)))))</f>
        <v/>
      </c>
      <c r="P2574" s="18">
        <f>IF(G2574&lt;=0,0,IF(G2574&lt;=20000,G2574,IF(G2574&lt;=40000,ROUNDUP(G2574/2,0)+10000,IF(G2574&lt;=80000,ROUNDUP(G2574/4,0)+20000,40000))))</f>
        <v/>
      </c>
      <c r="Q2574" s="18">
        <f>IF(I2574&lt;=0,IF(H2574&lt;=0,0,IF(H2574&lt;=20000,H2574,IF(H2574&lt;=40000,ROUNDUP(H2574/2,0)+10000,IF(H2574&lt;=80000,ROUNDUP(H2574/4,0)+20000,40000)))),IF(H2574&lt;=0,IF(I2574&lt;=0,0,IF(I2574&lt;=25000,I2574,IF(I2574&lt;=50000,ROUNDUP(I2574/2,0)+12500,IF(I2574&lt;=100000,ROUNDUP(I2574/4,0)+25000,50000)))),MAX(IF(I2574&lt;=0,0,IF(I2574&lt;=25000,I2574,IF(I2574&lt;=50000,ROUNDUP(I2574/2,0)+12500,IF(I2574&lt;=100000,ROUNDUP(I2574/4,0)+25000,50000)))),MIN(IF(H2574&lt;=0,0,IF(H2574&lt;=20000,H2574,IF(H2574&lt;=40000,ROUNDUP(H2574/2,0)+10000,IF(H2574&lt;=80000,ROUNDUP(H2574/4,0)+20000,40000))))+IF(I2574&lt;=0,0,IF(I2574&lt;=25000,I2574,IF(I2574&lt;=50000,ROUNDUP(I2574/2,0)+12500,IF(I2574&lt;=100000,ROUNDUP(I2574/4,0)+25000,50000)))),40000))))</f>
        <v/>
      </c>
      <c r="R2574" s="18">
        <f>MIN(120000,O2574+P2574+Q2574)</f>
        <v/>
      </c>
      <c r="S2574" s="18">
        <f>IF(F2574&lt;=0,IF(E2574&lt;=0,0,IF(E2574&lt;=12000,E2574,IF(E2574&lt;=32000,ROUNDUP(E2574/2,0)+6000,IF(E2574&lt;=56000,ROUNDUP(E2574/4,0)+14000,28000)))),IF(E2574&lt;=0,IF(F2574&lt;=0,0,IF(F2574&lt;=15000,F2574,IF(F2574&lt;=40000,ROUNDUP(F2574/2,0)+7500,IF(F2574&lt;=70000,ROUNDUP(F2574/4,0)+17500,35000)))),MAX(IF(F2574&lt;=0,0,IF(F2574&lt;=15000,F2574,IF(F2574&lt;=40000,ROUNDUP(F2574/2,0)+7500,IF(F2574&lt;=70000,ROUNDUP(F2574/4,0)+17500,35000)))),MIN(IF(E2574&lt;=0,0,IF(E2574&lt;=12000,E2574,IF(E2574&lt;=32000,ROUNDUP(E2574/2,0)+6000,IF(E2574&lt;=56000,ROUNDUP(E2574/4,0)+14000,28000))))+IF(F2574&lt;=0,0,IF(F2574&lt;=15000,F2574,IF(F2574&lt;=40000,ROUNDUP(F2574/2,0)+7500,IF(F2574&lt;=70000,ROUNDUP(F2574/4,0)+17500,35000)))),28000))))</f>
        <v/>
      </c>
      <c r="T2574" s="18">
        <f>IF(G2574&lt;=0,0,IF(G2574&lt;=12000,G2574,IF(G2574&lt;=32000,ROUNDUP(G2574/2,0)+6000,IF(G2574&lt;=56000,ROUNDUP(G2574/4,0)+14000,28000))))</f>
        <v/>
      </c>
      <c r="U2574" s="18">
        <f>IF(I2574&lt;=0,IF(H2574&lt;=0,0,IF(H2574&lt;=12000,H2574,IF(H2574&lt;=32000,ROUNDUP(H2574/2,0)+6000,IF(H2574&lt;=56000,ROUNDUP(H2574/4,0)+14000,28000)))),IF(H2574&lt;=0,IF(I2574&lt;=0,0,IF(I2574&lt;=15000,I2574,IF(I2574&lt;=40000,ROUNDUP(I2574/2,0)+7500,IF(I2574&lt;=70000,ROUNDUP(I2574/4,0)+17500,35000)))),MAX(IF(I2574&lt;=0,0,IF(I2574&lt;=15000,I2574,IF(I2574&lt;=40000,ROUNDUP(I2574/2,0)+7500,IF(I2574&lt;=70000,ROUNDUP(I2574/4,0)+17500,35000)))),MIN(IF(H2574&lt;=0,0,IF(H2574&lt;=12000,H2574,IF(H2574&lt;=32000,ROUNDUP(H2574/2,0)+6000,IF(H2574&lt;=56000,ROUNDUP(H2574/4,0)+14000,28000))))+IF(I2574&lt;=0,0,IF(I2574&lt;=15000,I2574,IF(I2574&lt;=40000,ROUNDUP(I2574/2,0)+7500,IF(I2574&lt;=70000,ROUNDUP(I2574/4,0)+17500,35000)))),28000))))</f>
        <v/>
      </c>
      <c r="V2574" s="18">
        <f>MIN(70000,S2574+T2574+U2574)</f>
        <v/>
      </c>
      <c r="W2574" s="18">
        <f>MAX(0,ROUNDDOWN(M2574-J2574-N2574-K2574-0,-3))</f>
        <v/>
      </c>
      <c r="X2574" s="18">
        <f>MAX(0,ROUNDDOWN(M2574-J2574-N2574-K2574-R2574,-3))</f>
        <v/>
      </c>
      <c r="Y2574" s="18">
        <f>IF(W2574&lt;=0,0,ROUNDDOWN((W2574*LOOKUP(W2574,{0,1950001,3300001,6950001,9000001,18000001,40000001},{0.05,0.1,0.2,0.23,0.33,0.4,0.45})-LOOKUP(W2574,{0,1950001,3300001,6950001,9000001,18000001,40000001},{0,97500,427500,636000,1536000,2796000,4796000}))*1.021,-2))</f>
        <v/>
      </c>
      <c r="Z2574" s="18">
        <f>IF(X2574&lt;=0,0,ROUNDDOWN((X2574*LOOKUP(X2574,{0,1950001,3300001,6950001,9000001,18000001,40000001},{0.05,0.1,0.2,0.23,0.33,0.4,0.45})-LOOKUP(X2574,{0,1950001,3300001,6950001,9000001,18000001,40000001},{0,97500,427500,636000,1536000,2796000,4796000}))*1.021,-2))</f>
        <v/>
      </c>
      <c r="AA2574" s="18">
        <f>MAX(0,ROUNDDOWN(M2574-J2574-430000-L2574-0,-3))</f>
        <v/>
      </c>
      <c r="AB2574" s="18">
        <f>MAX(0,ROUNDDOWN(M2574-J2574-430000-L2574-V2574,-3))</f>
        <v/>
      </c>
      <c r="AC2574" s="18">
        <f>IF(M2574&lt;=450000,0,MAX(0,ROUNDDOWN(AA2574*0.06-MIN(50000,AA2574)*0.03,-2))+MAX(0,ROUNDDOWN(AA2574*0.04-MIN(50000,AA2574)*0.02,-2)))</f>
        <v/>
      </c>
      <c r="AD2574" s="18">
        <f>IF(M2574&lt;=450000,0,MAX(0,ROUNDDOWN(AB2574*0.06-MIN(50000,AB2574)*0.03,-2))+MAX(0,ROUNDDOWN(AB2574*0.04-MIN(50000,AB2574)*0.02,-2)))</f>
        <v/>
      </c>
      <c r="AE2574" s="18">
        <f>Y2574-Z2574</f>
        <v/>
      </c>
      <c r="AF2574" s="18">
        <f>AC2574-AD2574</f>
        <v/>
      </c>
      <c r="AG2574" s="18">
        <f>AE2574+AF2574</f>
        <v/>
      </c>
      <c r="AH2574" s="20">
        <f>IF(W2574&lt;=0,0,LOOKUP(W2574,{0,1950001,3300001,6950001,9000001,18000001,40000001},{0.05,0.1,0.2,0.23,0.33,0.4,0.45}))</f>
        <v/>
      </c>
    </row>
    <row r="2575">
      <c r="A2575" t="inlineStr">
        <is>
          <t>1万円刻み 一般8万円</t>
        </is>
      </c>
      <c r="B2575" s="18">
        <f>'4_1万円刻み'!$A$832</f>
        <v/>
      </c>
      <c r="C2575" s="19" t="n">
        <v>2026</v>
      </c>
      <c r="D2575" t="inlineStr">
        <is>
          <t>いいえ</t>
        </is>
      </c>
      <c r="E2575" s="18" t="n">
        <v>80000</v>
      </c>
      <c r="F2575" s="18" t="n">
        <v>0</v>
      </c>
      <c r="G2575" s="18" t="n">
        <v>0</v>
      </c>
      <c r="H2575" s="18" t="n">
        <v>0</v>
      </c>
      <c r="I2575" s="18" t="n">
        <v>0</v>
      </c>
      <c r="J2575" s="18">
        <f>ROUND(MIN(B2575/12,650000)*12*0.0915+MIN(B2575/12,1390000)*12*(0.0504+0)+B2575*0.005,0)</f>
        <v/>
      </c>
      <c r="K2575" s="18" t="n">
        <v>0</v>
      </c>
      <c r="L2575" s="18" t="n">
        <v>0</v>
      </c>
      <c r="M2575" s="18">
        <f>ROUND(IF(C2575&gt;=2026,IF(B2575&lt;741000,0,IF(B2575&lt;2191000,B2575-740000,IF(B2575&lt;2193000,1451000,IF(B2575&lt;2196000,1453000,IF(B2575&lt;2200000,1456000,IF(B2575&lt;3600000,ROUNDDOWN(B2575/4,-3)*2.8-80000,IF(B2575&lt;6600000,ROUNDDOWN(B2575/4,-3)*3.2-440000,IF(B2575&lt;8500000,ROUNDDOWN(B2575*0.9,0)-1100000,B2575-1950000)))))))),IF(B2575&lt;651000,0,IF(B2575&lt;1900000,B2575-650000,IF(B2575&lt;3600000,ROUNDDOWN(B2575/4,-3)*2.8-80000,IF(B2575&lt;6600000,ROUNDDOWN(B2575/4,-3)*3.2-440000,IF(B2575&lt;8500000,ROUNDDOWN(B2575*0.9,0)-1100000,B2575-1950000)))))),0)</f>
        <v/>
      </c>
      <c r="N2575" s="18">
        <f>IF(M2575&gt;23500000,NA(),IF(C2575&gt;=2026,IF(M2575&lt;=4890000,1040000,IF(M2575&lt;=6550000,670000,620000)),IF(M2575&lt;=1320000,950000,IF(M2575&lt;=3360000,880000,IF(M2575&lt;=4890000,680000,IF(M2575&lt;=6550000,630000,580000))))))</f>
        <v/>
      </c>
      <c r="O2575" s="18">
        <f>IF(F2575&lt;=0,IF(AND(D2575="はい",C2575&gt;=2026,C2575&lt;=2027),IF(E2575&lt;=0,0,IF(E2575&lt;=30000,E2575,IF(E2575&lt;=60000,ROUNDUP(E2575/2,0)+15000,IF(E2575&lt;=120000,ROUNDUP(E2575/4,0)+30000,60000)))),IF(E2575&lt;=0,0,IF(E2575&lt;=20000,E2575,IF(E2575&lt;=40000,ROUNDUP(E2575/2,0)+10000,IF(E2575&lt;=80000,ROUNDUP(E2575/4,0)+20000,40000))))),IF(E2575&lt;=0,IF(F2575&lt;=0,0,IF(F2575&lt;=25000,F2575,IF(F2575&lt;=50000,ROUNDUP(F2575/2,0)+12500,IF(F2575&lt;=100000,ROUNDUP(F2575/4,0)+25000,50000)))),MAX(IF(F2575&lt;=0,0,IF(F2575&lt;=25000,F2575,IF(F2575&lt;=50000,ROUNDUP(F2575/2,0)+12500,IF(F2575&lt;=100000,ROUNDUP(F2575/4,0)+25000,50000)))),MIN(IF(AND(D2575="はい",C2575&gt;=2026,C2575&lt;=2027),IF(E2575&lt;=0,0,IF(E2575&lt;=30000,E2575,IF(E2575&lt;=60000,ROUNDUP(E2575/2,0)+15000,IF(E2575&lt;=120000,ROUNDUP(E2575/4,0)+30000,60000)))),IF(E2575&lt;=0,0,IF(E2575&lt;=20000,E2575,IF(E2575&lt;=40000,ROUNDUP(E2575/2,0)+10000,IF(E2575&lt;=80000,ROUNDUP(E2575/4,0)+20000,40000)))))+IF(F2575&lt;=0,0,IF(F2575&lt;=25000,F2575,IF(F2575&lt;=50000,ROUNDUP(F2575/2,0)+12500,IF(F2575&lt;=100000,ROUNDUP(F2575/4,0)+25000,50000)))),IF(AND(D2575="はい",C2575&gt;=2026,C2575&lt;=2027),60000,40000)))))</f>
        <v/>
      </c>
      <c r="P2575" s="18">
        <f>IF(G2575&lt;=0,0,IF(G2575&lt;=20000,G2575,IF(G2575&lt;=40000,ROUNDUP(G2575/2,0)+10000,IF(G2575&lt;=80000,ROUNDUP(G2575/4,0)+20000,40000))))</f>
        <v/>
      </c>
      <c r="Q2575" s="18">
        <f>IF(I2575&lt;=0,IF(H2575&lt;=0,0,IF(H2575&lt;=20000,H2575,IF(H2575&lt;=40000,ROUNDUP(H2575/2,0)+10000,IF(H2575&lt;=80000,ROUNDUP(H2575/4,0)+20000,40000)))),IF(H2575&lt;=0,IF(I2575&lt;=0,0,IF(I2575&lt;=25000,I2575,IF(I2575&lt;=50000,ROUNDUP(I2575/2,0)+12500,IF(I2575&lt;=100000,ROUNDUP(I2575/4,0)+25000,50000)))),MAX(IF(I2575&lt;=0,0,IF(I2575&lt;=25000,I2575,IF(I2575&lt;=50000,ROUNDUP(I2575/2,0)+12500,IF(I2575&lt;=100000,ROUNDUP(I2575/4,0)+25000,50000)))),MIN(IF(H2575&lt;=0,0,IF(H2575&lt;=20000,H2575,IF(H2575&lt;=40000,ROUNDUP(H2575/2,0)+10000,IF(H2575&lt;=80000,ROUNDUP(H2575/4,0)+20000,40000))))+IF(I2575&lt;=0,0,IF(I2575&lt;=25000,I2575,IF(I2575&lt;=50000,ROUNDUP(I2575/2,0)+12500,IF(I2575&lt;=100000,ROUNDUP(I2575/4,0)+25000,50000)))),40000))))</f>
        <v/>
      </c>
      <c r="R2575" s="18">
        <f>MIN(120000,O2575+P2575+Q2575)</f>
        <v/>
      </c>
      <c r="S2575" s="18">
        <f>IF(F2575&lt;=0,IF(E2575&lt;=0,0,IF(E2575&lt;=12000,E2575,IF(E2575&lt;=32000,ROUNDUP(E2575/2,0)+6000,IF(E2575&lt;=56000,ROUNDUP(E2575/4,0)+14000,28000)))),IF(E2575&lt;=0,IF(F2575&lt;=0,0,IF(F2575&lt;=15000,F2575,IF(F2575&lt;=40000,ROUNDUP(F2575/2,0)+7500,IF(F2575&lt;=70000,ROUNDUP(F2575/4,0)+17500,35000)))),MAX(IF(F2575&lt;=0,0,IF(F2575&lt;=15000,F2575,IF(F2575&lt;=40000,ROUNDUP(F2575/2,0)+7500,IF(F2575&lt;=70000,ROUNDUP(F2575/4,0)+17500,35000)))),MIN(IF(E2575&lt;=0,0,IF(E2575&lt;=12000,E2575,IF(E2575&lt;=32000,ROUNDUP(E2575/2,0)+6000,IF(E2575&lt;=56000,ROUNDUP(E2575/4,0)+14000,28000))))+IF(F2575&lt;=0,0,IF(F2575&lt;=15000,F2575,IF(F2575&lt;=40000,ROUNDUP(F2575/2,0)+7500,IF(F2575&lt;=70000,ROUNDUP(F2575/4,0)+17500,35000)))),28000))))</f>
        <v/>
      </c>
      <c r="T2575" s="18">
        <f>IF(G2575&lt;=0,0,IF(G2575&lt;=12000,G2575,IF(G2575&lt;=32000,ROUNDUP(G2575/2,0)+6000,IF(G2575&lt;=56000,ROUNDUP(G2575/4,0)+14000,28000))))</f>
        <v/>
      </c>
      <c r="U2575" s="18">
        <f>IF(I2575&lt;=0,IF(H2575&lt;=0,0,IF(H2575&lt;=12000,H2575,IF(H2575&lt;=32000,ROUNDUP(H2575/2,0)+6000,IF(H2575&lt;=56000,ROUNDUP(H2575/4,0)+14000,28000)))),IF(H2575&lt;=0,IF(I2575&lt;=0,0,IF(I2575&lt;=15000,I2575,IF(I2575&lt;=40000,ROUNDUP(I2575/2,0)+7500,IF(I2575&lt;=70000,ROUNDUP(I2575/4,0)+17500,35000)))),MAX(IF(I2575&lt;=0,0,IF(I2575&lt;=15000,I2575,IF(I2575&lt;=40000,ROUNDUP(I2575/2,0)+7500,IF(I2575&lt;=70000,ROUNDUP(I2575/4,0)+17500,35000)))),MIN(IF(H2575&lt;=0,0,IF(H2575&lt;=12000,H2575,IF(H2575&lt;=32000,ROUNDUP(H2575/2,0)+6000,IF(H2575&lt;=56000,ROUNDUP(H2575/4,0)+14000,28000))))+IF(I2575&lt;=0,0,IF(I2575&lt;=15000,I2575,IF(I2575&lt;=40000,ROUNDUP(I2575/2,0)+7500,IF(I2575&lt;=70000,ROUNDUP(I2575/4,0)+17500,35000)))),28000))))</f>
        <v/>
      </c>
      <c r="V2575" s="18">
        <f>MIN(70000,S2575+T2575+U2575)</f>
        <v/>
      </c>
      <c r="W2575" s="18">
        <f>MAX(0,ROUNDDOWN(M2575-J2575-N2575-K2575-0,-3))</f>
        <v/>
      </c>
      <c r="X2575" s="18">
        <f>MAX(0,ROUNDDOWN(M2575-J2575-N2575-K2575-R2575,-3))</f>
        <v/>
      </c>
      <c r="Y2575" s="18">
        <f>IF(W2575&lt;=0,0,ROUNDDOWN((W2575*LOOKUP(W2575,{0,1950001,3300001,6950001,9000001,18000001,40000001},{0.05,0.1,0.2,0.23,0.33,0.4,0.45})-LOOKUP(W2575,{0,1950001,3300001,6950001,9000001,18000001,40000001},{0,97500,427500,636000,1536000,2796000,4796000}))*1.021,-2))</f>
        <v/>
      </c>
      <c r="Z2575" s="18">
        <f>IF(X2575&lt;=0,0,ROUNDDOWN((X2575*LOOKUP(X2575,{0,1950001,3300001,6950001,9000001,18000001,40000001},{0.05,0.1,0.2,0.23,0.33,0.4,0.45})-LOOKUP(X2575,{0,1950001,3300001,6950001,9000001,18000001,40000001},{0,97500,427500,636000,1536000,2796000,4796000}))*1.021,-2))</f>
        <v/>
      </c>
      <c r="AA2575" s="18">
        <f>MAX(0,ROUNDDOWN(M2575-J2575-430000-L2575-0,-3))</f>
        <v/>
      </c>
      <c r="AB2575" s="18">
        <f>MAX(0,ROUNDDOWN(M2575-J2575-430000-L2575-V2575,-3))</f>
        <v/>
      </c>
      <c r="AC2575" s="18">
        <f>IF(M2575&lt;=450000,0,MAX(0,ROUNDDOWN(AA2575*0.06-MIN(50000,AA2575)*0.03,-2))+MAX(0,ROUNDDOWN(AA2575*0.04-MIN(50000,AA2575)*0.02,-2)))</f>
        <v/>
      </c>
      <c r="AD2575" s="18">
        <f>IF(M2575&lt;=450000,0,MAX(0,ROUNDDOWN(AB2575*0.06-MIN(50000,AB2575)*0.03,-2))+MAX(0,ROUNDDOWN(AB2575*0.04-MIN(50000,AB2575)*0.02,-2)))</f>
        <v/>
      </c>
      <c r="AE2575" s="18">
        <f>Y2575-Z2575</f>
        <v/>
      </c>
      <c r="AF2575" s="18">
        <f>AC2575-AD2575</f>
        <v/>
      </c>
      <c r="AG2575" s="18">
        <f>AE2575+AF2575</f>
        <v/>
      </c>
      <c r="AH2575" s="20">
        <f>IF(W2575&lt;=0,0,LOOKUP(W2575,{0,1950001,3300001,6950001,9000001,18000001,40000001},{0.05,0.1,0.2,0.23,0.33,0.4,0.45}))</f>
        <v/>
      </c>
    </row>
    <row r="2576">
      <c r="A2576" t="inlineStr">
        <is>
          <t>1万円刻み 特例あり一般12万円</t>
        </is>
      </c>
      <c r="B2576" s="18">
        <f>'4_1万円刻み'!$A$832</f>
        <v/>
      </c>
      <c r="C2576" s="19" t="n">
        <v>2026</v>
      </c>
      <c r="D2576" t="inlineStr">
        <is>
          <t>はい</t>
        </is>
      </c>
      <c r="E2576" s="18" t="n">
        <v>120000</v>
      </c>
      <c r="F2576" s="18" t="n">
        <v>0</v>
      </c>
      <c r="G2576" s="18" t="n">
        <v>0</v>
      </c>
      <c r="H2576" s="18" t="n">
        <v>0</v>
      </c>
      <c r="I2576" s="18" t="n">
        <v>0</v>
      </c>
      <c r="J2576" s="18">
        <f>ROUND(MIN(B2576/12,650000)*12*0.0915+MIN(B2576/12,1390000)*12*(0.0504+0)+B2576*0.005,0)</f>
        <v/>
      </c>
      <c r="K2576" s="18" t="n">
        <v>0</v>
      </c>
      <c r="L2576" s="18" t="n">
        <v>0</v>
      </c>
      <c r="M2576" s="18">
        <f>ROUND(IF(C2576&gt;=2026,IF(B2576&lt;741000,0,IF(B2576&lt;2191000,B2576-740000,IF(B2576&lt;2193000,1451000,IF(B2576&lt;2196000,1453000,IF(B2576&lt;2200000,1456000,IF(B2576&lt;3600000,ROUNDDOWN(B2576/4,-3)*2.8-80000,IF(B2576&lt;6600000,ROUNDDOWN(B2576/4,-3)*3.2-440000,IF(B2576&lt;8500000,ROUNDDOWN(B2576*0.9,0)-1100000,B2576-1950000)))))))),IF(B2576&lt;651000,0,IF(B2576&lt;1900000,B2576-650000,IF(B2576&lt;3600000,ROUNDDOWN(B2576/4,-3)*2.8-80000,IF(B2576&lt;6600000,ROUNDDOWN(B2576/4,-3)*3.2-440000,IF(B2576&lt;8500000,ROUNDDOWN(B2576*0.9,0)-1100000,B2576-1950000)))))),0)</f>
        <v/>
      </c>
      <c r="N2576" s="18">
        <f>IF(M2576&gt;23500000,NA(),IF(C2576&gt;=2026,IF(M2576&lt;=4890000,1040000,IF(M2576&lt;=6550000,670000,620000)),IF(M2576&lt;=1320000,950000,IF(M2576&lt;=3360000,880000,IF(M2576&lt;=4890000,680000,IF(M2576&lt;=6550000,630000,580000))))))</f>
        <v/>
      </c>
      <c r="O2576" s="18">
        <f>IF(F2576&lt;=0,IF(AND(D2576="はい",C2576&gt;=2026,C2576&lt;=2027),IF(E2576&lt;=0,0,IF(E2576&lt;=30000,E2576,IF(E2576&lt;=60000,ROUNDUP(E2576/2,0)+15000,IF(E2576&lt;=120000,ROUNDUP(E2576/4,0)+30000,60000)))),IF(E2576&lt;=0,0,IF(E2576&lt;=20000,E2576,IF(E2576&lt;=40000,ROUNDUP(E2576/2,0)+10000,IF(E2576&lt;=80000,ROUNDUP(E2576/4,0)+20000,40000))))),IF(E2576&lt;=0,IF(F2576&lt;=0,0,IF(F2576&lt;=25000,F2576,IF(F2576&lt;=50000,ROUNDUP(F2576/2,0)+12500,IF(F2576&lt;=100000,ROUNDUP(F2576/4,0)+25000,50000)))),MAX(IF(F2576&lt;=0,0,IF(F2576&lt;=25000,F2576,IF(F2576&lt;=50000,ROUNDUP(F2576/2,0)+12500,IF(F2576&lt;=100000,ROUNDUP(F2576/4,0)+25000,50000)))),MIN(IF(AND(D2576="はい",C2576&gt;=2026,C2576&lt;=2027),IF(E2576&lt;=0,0,IF(E2576&lt;=30000,E2576,IF(E2576&lt;=60000,ROUNDUP(E2576/2,0)+15000,IF(E2576&lt;=120000,ROUNDUP(E2576/4,0)+30000,60000)))),IF(E2576&lt;=0,0,IF(E2576&lt;=20000,E2576,IF(E2576&lt;=40000,ROUNDUP(E2576/2,0)+10000,IF(E2576&lt;=80000,ROUNDUP(E2576/4,0)+20000,40000)))))+IF(F2576&lt;=0,0,IF(F2576&lt;=25000,F2576,IF(F2576&lt;=50000,ROUNDUP(F2576/2,0)+12500,IF(F2576&lt;=100000,ROUNDUP(F2576/4,0)+25000,50000)))),IF(AND(D2576="はい",C2576&gt;=2026,C2576&lt;=2027),60000,40000)))))</f>
        <v/>
      </c>
      <c r="P2576" s="18">
        <f>IF(G2576&lt;=0,0,IF(G2576&lt;=20000,G2576,IF(G2576&lt;=40000,ROUNDUP(G2576/2,0)+10000,IF(G2576&lt;=80000,ROUNDUP(G2576/4,0)+20000,40000))))</f>
        <v/>
      </c>
      <c r="Q2576" s="18">
        <f>IF(I2576&lt;=0,IF(H2576&lt;=0,0,IF(H2576&lt;=20000,H2576,IF(H2576&lt;=40000,ROUNDUP(H2576/2,0)+10000,IF(H2576&lt;=80000,ROUNDUP(H2576/4,0)+20000,40000)))),IF(H2576&lt;=0,IF(I2576&lt;=0,0,IF(I2576&lt;=25000,I2576,IF(I2576&lt;=50000,ROUNDUP(I2576/2,0)+12500,IF(I2576&lt;=100000,ROUNDUP(I2576/4,0)+25000,50000)))),MAX(IF(I2576&lt;=0,0,IF(I2576&lt;=25000,I2576,IF(I2576&lt;=50000,ROUNDUP(I2576/2,0)+12500,IF(I2576&lt;=100000,ROUNDUP(I2576/4,0)+25000,50000)))),MIN(IF(H2576&lt;=0,0,IF(H2576&lt;=20000,H2576,IF(H2576&lt;=40000,ROUNDUP(H2576/2,0)+10000,IF(H2576&lt;=80000,ROUNDUP(H2576/4,0)+20000,40000))))+IF(I2576&lt;=0,0,IF(I2576&lt;=25000,I2576,IF(I2576&lt;=50000,ROUNDUP(I2576/2,0)+12500,IF(I2576&lt;=100000,ROUNDUP(I2576/4,0)+25000,50000)))),40000))))</f>
        <v/>
      </c>
      <c r="R2576" s="18">
        <f>MIN(120000,O2576+P2576+Q2576)</f>
        <v/>
      </c>
      <c r="S2576" s="18">
        <f>IF(F2576&lt;=0,IF(E2576&lt;=0,0,IF(E2576&lt;=12000,E2576,IF(E2576&lt;=32000,ROUNDUP(E2576/2,0)+6000,IF(E2576&lt;=56000,ROUNDUP(E2576/4,0)+14000,28000)))),IF(E2576&lt;=0,IF(F2576&lt;=0,0,IF(F2576&lt;=15000,F2576,IF(F2576&lt;=40000,ROUNDUP(F2576/2,0)+7500,IF(F2576&lt;=70000,ROUNDUP(F2576/4,0)+17500,35000)))),MAX(IF(F2576&lt;=0,0,IF(F2576&lt;=15000,F2576,IF(F2576&lt;=40000,ROUNDUP(F2576/2,0)+7500,IF(F2576&lt;=70000,ROUNDUP(F2576/4,0)+17500,35000)))),MIN(IF(E2576&lt;=0,0,IF(E2576&lt;=12000,E2576,IF(E2576&lt;=32000,ROUNDUP(E2576/2,0)+6000,IF(E2576&lt;=56000,ROUNDUP(E2576/4,0)+14000,28000))))+IF(F2576&lt;=0,0,IF(F2576&lt;=15000,F2576,IF(F2576&lt;=40000,ROUNDUP(F2576/2,0)+7500,IF(F2576&lt;=70000,ROUNDUP(F2576/4,0)+17500,35000)))),28000))))</f>
        <v/>
      </c>
      <c r="T2576" s="18">
        <f>IF(G2576&lt;=0,0,IF(G2576&lt;=12000,G2576,IF(G2576&lt;=32000,ROUNDUP(G2576/2,0)+6000,IF(G2576&lt;=56000,ROUNDUP(G2576/4,0)+14000,28000))))</f>
        <v/>
      </c>
      <c r="U2576" s="18">
        <f>IF(I2576&lt;=0,IF(H2576&lt;=0,0,IF(H2576&lt;=12000,H2576,IF(H2576&lt;=32000,ROUNDUP(H2576/2,0)+6000,IF(H2576&lt;=56000,ROUNDUP(H2576/4,0)+14000,28000)))),IF(H2576&lt;=0,IF(I2576&lt;=0,0,IF(I2576&lt;=15000,I2576,IF(I2576&lt;=40000,ROUNDUP(I2576/2,0)+7500,IF(I2576&lt;=70000,ROUNDUP(I2576/4,0)+17500,35000)))),MAX(IF(I2576&lt;=0,0,IF(I2576&lt;=15000,I2576,IF(I2576&lt;=40000,ROUNDUP(I2576/2,0)+7500,IF(I2576&lt;=70000,ROUNDUP(I2576/4,0)+17500,35000)))),MIN(IF(H2576&lt;=0,0,IF(H2576&lt;=12000,H2576,IF(H2576&lt;=32000,ROUNDUP(H2576/2,0)+6000,IF(H2576&lt;=56000,ROUNDUP(H2576/4,0)+14000,28000))))+IF(I2576&lt;=0,0,IF(I2576&lt;=15000,I2576,IF(I2576&lt;=40000,ROUNDUP(I2576/2,0)+7500,IF(I2576&lt;=70000,ROUNDUP(I2576/4,0)+17500,35000)))),28000))))</f>
        <v/>
      </c>
      <c r="V2576" s="18">
        <f>MIN(70000,S2576+T2576+U2576)</f>
        <v/>
      </c>
      <c r="W2576" s="18">
        <f>MAX(0,ROUNDDOWN(M2576-J2576-N2576-K2576-0,-3))</f>
        <v/>
      </c>
      <c r="X2576" s="18">
        <f>MAX(0,ROUNDDOWN(M2576-J2576-N2576-K2576-R2576,-3))</f>
        <v/>
      </c>
      <c r="Y2576" s="18">
        <f>IF(W2576&lt;=0,0,ROUNDDOWN((W2576*LOOKUP(W2576,{0,1950001,3300001,6950001,9000001,18000001,40000001},{0.05,0.1,0.2,0.23,0.33,0.4,0.45})-LOOKUP(W2576,{0,1950001,3300001,6950001,9000001,18000001,40000001},{0,97500,427500,636000,1536000,2796000,4796000}))*1.021,-2))</f>
        <v/>
      </c>
      <c r="Z2576" s="18">
        <f>IF(X2576&lt;=0,0,ROUNDDOWN((X2576*LOOKUP(X2576,{0,1950001,3300001,6950001,9000001,18000001,40000001},{0.05,0.1,0.2,0.23,0.33,0.4,0.45})-LOOKUP(X2576,{0,1950001,3300001,6950001,9000001,18000001,40000001},{0,97500,427500,636000,1536000,2796000,4796000}))*1.021,-2))</f>
        <v/>
      </c>
      <c r="AA2576" s="18">
        <f>MAX(0,ROUNDDOWN(M2576-J2576-430000-L2576-0,-3))</f>
        <v/>
      </c>
      <c r="AB2576" s="18">
        <f>MAX(0,ROUNDDOWN(M2576-J2576-430000-L2576-V2576,-3))</f>
        <v/>
      </c>
      <c r="AC2576" s="18">
        <f>IF(M2576&lt;=450000,0,MAX(0,ROUNDDOWN(AA2576*0.06-MIN(50000,AA2576)*0.03,-2))+MAX(0,ROUNDDOWN(AA2576*0.04-MIN(50000,AA2576)*0.02,-2)))</f>
        <v/>
      </c>
      <c r="AD2576" s="18">
        <f>IF(M2576&lt;=450000,0,MAX(0,ROUNDDOWN(AB2576*0.06-MIN(50000,AB2576)*0.03,-2))+MAX(0,ROUNDDOWN(AB2576*0.04-MIN(50000,AB2576)*0.02,-2)))</f>
        <v/>
      </c>
      <c r="AE2576" s="18">
        <f>Y2576-Z2576</f>
        <v/>
      </c>
      <c r="AF2576" s="18">
        <f>AC2576-AD2576</f>
        <v/>
      </c>
      <c r="AG2576" s="18">
        <f>AE2576+AF2576</f>
        <v/>
      </c>
      <c r="AH2576" s="20">
        <f>IF(W2576&lt;=0,0,LOOKUP(W2576,{0,1950001,3300001,6950001,9000001,18000001,40000001},{0.05,0.1,0.2,0.23,0.33,0.4,0.45}))</f>
        <v/>
      </c>
    </row>
    <row r="2577">
      <c r="A2577" t="inlineStr">
        <is>
          <t>1万円刻み 3区分8万円ずつ</t>
        </is>
      </c>
      <c r="B2577" s="18">
        <f>'4_1万円刻み'!$A$833</f>
        <v/>
      </c>
      <c r="C2577" s="19" t="n">
        <v>2026</v>
      </c>
      <c r="D2577" t="inlineStr">
        <is>
          <t>いいえ</t>
        </is>
      </c>
      <c r="E2577" s="18" t="n">
        <v>80000</v>
      </c>
      <c r="F2577" s="18" t="n">
        <v>0</v>
      </c>
      <c r="G2577" s="18" t="n">
        <v>80000</v>
      </c>
      <c r="H2577" s="18" t="n">
        <v>80000</v>
      </c>
      <c r="I2577" s="18" t="n">
        <v>0</v>
      </c>
      <c r="J2577" s="18">
        <f>ROUND(MIN(B2577/12,650000)*12*0.0915+MIN(B2577/12,1390000)*12*(0.0504+0)+B2577*0.005,0)</f>
        <v/>
      </c>
      <c r="K2577" s="18" t="n">
        <v>0</v>
      </c>
      <c r="L2577" s="18" t="n">
        <v>0</v>
      </c>
      <c r="M2577" s="18">
        <f>ROUND(IF(C2577&gt;=2026,IF(B2577&lt;741000,0,IF(B2577&lt;2191000,B2577-740000,IF(B2577&lt;2193000,1451000,IF(B2577&lt;2196000,1453000,IF(B2577&lt;2200000,1456000,IF(B2577&lt;3600000,ROUNDDOWN(B2577/4,-3)*2.8-80000,IF(B2577&lt;6600000,ROUNDDOWN(B2577/4,-3)*3.2-440000,IF(B2577&lt;8500000,ROUNDDOWN(B2577*0.9,0)-1100000,B2577-1950000)))))))),IF(B2577&lt;651000,0,IF(B2577&lt;1900000,B2577-650000,IF(B2577&lt;3600000,ROUNDDOWN(B2577/4,-3)*2.8-80000,IF(B2577&lt;6600000,ROUNDDOWN(B2577/4,-3)*3.2-440000,IF(B2577&lt;8500000,ROUNDDOWN(B2577*0.9,0)-1100000,B2577-1950000)))))),0)</f>
        <v/>
      </c>
      <c r="N2577" s="18">
        <f>IF(M2577&gt;23500000,NA(),IF(C2577&gt;=2026,IF(M2577&lt;=4890000,1040000,IF(M2577&lt;=6550000,670000,620000)),IF(M2577&lt;=1320000,950000,IF(M2577&lt;=3360000,880000,IF(M2577&lt;=4890000,680000,IF(M2577&lt;=6550000,630000,580000))))))</f>
        <v/>
      </c>
      <c r="O2577" s="18">
        <f>IF(F2577&lt;=0,IF(AND(D2577="はい",C2577&gt;=2026,C2577&lt;=2027),IF(E2577&lt;=0,0,IF(E2577&lt;=30000,E2577,IF(E2577&lt;=60000,ROUNDUP(E2577/2,0)+15000,IF(E2577&lt;=120000,ROUNDUP(E2577/4,0)+30000,60000)))),IF(E2577&lt;=0,0,IF(E2577&lt;=20000,E2577,IF(E2577&lt;=40000,ROUNDUP(E2577/2,0)+10000,IF(E2577&lt;=80000,ROUNDUP(E2577/4,0)+20000,40000))))),IF(E2577&lt;=0,IF(F2577&lt;=0,0,IF(F2577&lt;=25000,F2577,IF(F2577&lt;=50000,ROUNDUP(F2577/2,0)+12500,IF(F2577&lt;=100000,ROUNDUP(F2577/4,0)+25000,50000)))),MAX(IF(F2577&lt;=0,0,IF(F2577&lt;=25000,F2577,IF(F2577&lt;=50000,ROUNDUP(F2577/2,0)+12500,IF(F2577&lt;=100000,ROUNDUP(F2577/4,0)+25000,50000)))),MIN(IF(AND(D2577="はい",C2577&gt;=2026,C2577&lt;=2027),IF(E2577&lt;=0,0,IF(E2577&lt;=30000,E2577,IF(E2577&lt;=60000,ROUNDUP(E2577/2,0)+15000,IF(E2577&lt;=120000,ROUNDUP(E2577/4,0)+30000,60000)))),IF(E2577&lt;=0,0,IF(E2577&lt;=20000,E2577,IF(E2577&lt;=40000,ROUNDUP(E2577/2,0)+10000,IF(E2577&lt;=80000,ROUNDUP(E2577/4,0)+20000,40000)))))+IF(F2577&lt;=0,0,IF(F2577&lt;=25000,F2577,IF(F2577&lt;=50000,ROUNDUP(F2577/2,0)+12500,IF(F2577&lt;=100000,ROUNDUP(F2577/4,0)+25000,50000)))),IF(AND(D2577="はい",C2577&gt;=2026,C2577&lt;=2027),60000,40000)))))</f>
        <v/>
      </c>
      <c r="P2577" s="18">
        <f>IF(G2577&lt;=0,0,IF(G2577&lt;=20000,G2577,IF(G2577&lt;=40000,ROUNDUP(G2577/2,0)+10000,IF(G2577&lt;=80000,ROUNDUP(G2577/4,0)+20000,40000))))</f>
        <v/>
      </c>
      <c r="Q2577" s="18">
        <f>IF(I2577&lt;=0,IF(H2577&lt;=0,0,IF(H2577&lt;=20000,H2577,IF(H2577&lt;=40000,ROUNDUP(H2577/2,0)+10000,IF(H2577&lt;=80000,ROUNDUP(H2577/4,0)+20000,40000)))),IF(H2577&lt;=0,IF(I2577&lt;=0,0,IF(I2577&lt;=25000,I2577,IF(I2577&lt;=50000,ROUNDUP(I2577/2,0)+12500,IF(I2577&lt;=100000,ROUNDUP(I2577/4,0)+25000,50000)))),MAX(IF(I2577&lt;=0,0,IF(I2577&lt;=25000,I2577,IF(I2577&lt;=50000,ROUNDUP(I2577/2,0)+12500,IF(I2577&lt;=100000,ROUNDUP(I2577/4,0)+25000,50000)))),MIN(IF(H2577&lt;=0,0,IF(H2577&lt;=20000,H2577,IF(H2577&lt;=40000,ROUNDUP(H2577/2,0)+10000,IF(H2577&lt;=80000,ROUNDUP(H2577/4,0)+20000,40000))))+IF(I2577&lt;=0,0,IF(I2577&lt;=25000,I2577,IF(I2577&lt;=50000,ROUNDUP(I2577/2,0)+12500,IF(I2577&lt;=100000,ROUNDUP(I2577/4,0)+25000,50000)))),40000))))</f>
        <v/>
      </c>
      <c r="R2577" s="18">
        <f>MIN(120000,O2577+P2577+Q2577)</f>
        <v/>
      </c>
      <c r="S2577" s="18">
        <f>IF(F2577&lt;=0,IF(E2577&lt;=0,0,IF(E2577&lt;=12000,E2577,IF(E2577&lt;=32000,ROUNDUP(E2577/2,0)+6000,IF(E2577&lt;=56000,ROUNDUP(E2577/4,0)+14000,28000)))),IF(E2577&lt;=0,IF(F2577&lt;=0,0,IF(F2577&lt;=15000,F2577,IF(F2577&lt;=40000,ROUNDUP(F2577/2,0)+7500,IF(F2577&lt;=70000,ROUNDUP(F2577/4,0)+17500,35000)))),MAX(IF(F2577&lt;=0,0,IF(F2577&lt;=15000,F2577,IF(F2577&lt;=40000,ROUNDUP(F2577/2,0)+7500,IF(F2577&lt;=70000,ROUNDUP(F2577/4,0)+17500,35000)))),MIN(IF(E2577&lt;=0,0,IF(E2577&lt;=12000,E2577,IF(E2577&lt;=32000,ROUNDUP(E2577/2,0)+6000,IF(E2577&lt;=56000,ROUNDUP(E2577/4,0)+14000,28000))))+IF(F2577&lt;=0,0,IF(F2577&lt;=15000,F2577,IF(F2577&lt;=40000,ROUNDUP(F2577/2,0)+7500,IF(F2577&lt;=70000,ROUNDUP(F2577/4,0)+17500,35000)))),28000))))</f>
        <v/>
      </c>
      <c r="T2577" s="18">
        <f>IF(G2577&lt;=0,0,IF(G2577&lt;=12000,G2577,IF(G2577&lt;=32000,ROUNDUP(G2577/2,0)+6000,IF(G2577&lt;=56000,ROUNDUP(G2577/4,0)+14000,28000))))</f>
        <v/>
      </c>
      <c r="U2577" s="18">
        <f>IF(I2577&lt;=0,IF(H2577&lt;=0,0,IF(H2577&lt;=12000,H2577,IF(H2577&lt;=32000,ROUNDUP(H2577/2,0)+6000,IF(H2577&lt;=56000,ROUNDUP(H2577/4,0)+14000,28000)))),IF(H2577&lt;=0,IF(I2577&lt;=0,0,IF(I2577&lt;=15000,I2577,IF(I2577&lt;=40000,ROUNDUP(I2577/2,0)+7500,IF(I2577&lt;=70000,ROUNDUP(I2577/4,0)+17500,35000)))),MAX(IF(I2577&lt;=0,0,IF(I2577&lt;=15000,I2577,IF(I2577&lt;=40000,ROUNDUP(I2577/2,0)+7500,IF(I2577&lt;=70000,ROUNDUP(I2577/4,0)+17500,35000)))),MIN(IF(H2577&lt;=0,0,IF(H2577&lt;=12000,H2577,IF(H2577&lt;=32000,ROUNDUP(H2577/2,0)+6000,IF(H2577&lt;=56000,ROUNDUP(H2577/4,0)+14000,28000))))+IF(I2577&lt;=0,0,IF(I2577&lt;=15000,I2577,IF(I2577&lt;=40000,ROUNDUP(I2577/2,0)+7500,IF(I2577&lt;=70000,ROUNDUP(I2577/4,0)+17500,35000)))),28000))))</f>
        <v/>
      </c>
      <c r="V2577" s="18">
        <f>MIN(70000,S2577+T2577+U2577)</f>
        <v/>
      </c>
      <c r="W2577" s="18">
        <f>MAX(0,ROUNDDOWN(M2577-J2577-N2577-K2577-0,-3))</f>
        <v/>
      </c>
      <c r="X2577" s="18">
        <f>MAX(0,ROUNDDOWN(M2577-J2577-N2577-K2577-R2577,-3))</f>
        <v/>
      </c>
      <c r="Y2577" s="18">
        <f>IF(W2577&lt;=0,0,ROUNDDOWN((W2577*LOOKUP(W2577,{0,1950001,3300001,6950001,9000001,18000001,40000001},{0.05,0.1,0.2,0.23,0.33,0.4,0.45})-LOOKUP(W2577,{0,1950001,3300001,6950001,9000001,18000001,40000001},{0,97500,427500,636000,1536000,2796000,4796000}))*1.021,-2))</f>
        <v/>
      </c>
      <c r="Z2577" s="18">
        <f>IF(X2577&lt;=0,0,ROUNDDOWN((X2577*LOOKUP(X2577,{0,1950001,3300001,6950001,9000001,18000001,40000001},{0.05,0.1,0.2,0.23,0.33,0.4,0.45})-LOOKUP(X2577,{0,1950001,3300001,6950001,9000001,18000001,40000001},{0,97500,427500,636000,1536000,2796000,4796000}))*1.021,-2))</f>
        <v/>
      </c>
      <c r="AA2577" s="18">
        <f>MAX(0,ROUNDDOWN(M2577-J2577-430000-L2577-0,-3))</f>
        <v/>
      </c>
      <c r="AB2577" s="18">
        <f>MAX(0,ROUNDDOWN(M2577-J2577-430000-L2577-V2577,-3))</f>
        <v/>
      </c>
      <c r="AC2577" s="18">
        <f>IF(M2577&lt;=450000,0,MAX(0,ROUNDDOWN(AA2577*0.06-MIN(50000,AA2577)*0.03,-2))+MAX(0,ROUNDDOWN(AA2577*0.04-MIN(50000,AA2577)*0.02,-2)))</f>
        <v/>
      </c>
      <c r="AD2577" s="18">
        <f>IF(M2577&lt;=450000,0,MAX(0,ROUNDDOWN(AB2577*0.06-MIN(50000,AB2577)*0.03,-2))+MAX(0,ROUNDDOWN(AB2577*0.04-MIN(50000,AB2577)*0.02,-2)))</f>
        <v/>
      </c>
      <c r="AE2577" s="18">
        <f>Y2577-Z2577</f>
        <v/>
      </c>
      <c r="AF2577" s="18">
        <f>AC2577-AD2577</f>
        <v/>
      </c>
      <c r="AG2577" s="18">
        <f>AE2577+AF2577</f>
        <v/>
      </c>
      <c r="AH2577" s="20">
        <f>IF(W2577&lt;=0,0,LOOKUP(W2577,{0,1950001,3300001,6950001,9000001,18000001,40000001},{0.05,0.1,0.2,0.23,0.33,0.4,0.45}))</f>
        <v/>
      </c>
    </row>
    <row r="2578">
      <c r="A2578" t="inlineStr">
        <is>
          <t>1万円刻み 一般8万円</t>
        </is>
      </c>
      <c r="B2578" s="18">
        <f>'4_1万円刻み'!$A$833</f>
        <v/>
      </c>
      <c r="C2578" s="19" t="n">
        <v>2026</v>
      </c>
      <c r="D2578" t="inlineStr">
        <is>
          <t>いいえ</t>
        </is>
      </c>
      <c r="E2578" s="18" t="n">
        <v>80000</v>
      </c>
      <c r="F2578" s="18" t="n">
        <v>0</v>
      </c>
      <c r="G2578" s="18" t="n">
        <v>0</v>
      </c>
      <c r="H2578" s="18" t="n">
        <v>0</v>
      </c>
      <c r="I2578" s="18" t="n">
        <v>0</v>
      </c>
      <c r="J2578" s="18">
        <f>ROUND(MIN(B2578/12,650000)*12*0.0915+MIN(B2578/12,1390000)*12*(0.0504+0)+B2578*0.005,0)</f>
        <v/>
      </c>
      <c r="K2578" s="18" t="n">
        <v>0</v>
      </c>
      <c r="L2578" s="18" t="n">
        <v>0</v>
      </c>
      <c r="M2578" s="18">
        <f>ROUND(IF(C2578&gt;=2026,IF(B2578&lt;741000,0,IF(B2578&lt;2191000,B2578-740000,IF(B2578&lt;2193000,1451000,IF(B2578&lt;2196000,1453000,IF(B2578&lt;2200000,1456000,IF(B2578&lt;3600000,ROUNDDOWN(B2578/4,-3)*2.8-80000,IF(B2578&lt;6600000,ROUNDDOWN(B2578/4,-3)*3.2-440000,IF(B2578&lt;8500000,ROUNDDOWN(B2578*0.9,0)-1100000,B2578-1950000)))))))),IF(B2578&lt;651000,0,IF(B2578&lt;1900000,B2578-650000,IF(B2578&lt;3600000,ROUNDDOWN(B2578/4,-3)*2.8-80000,IF(B2578&lt;6600000,ROUNDDOWN(B2578/4,-3)*3.2-440000,IF(B2578&lt;8500000,ROUNDDOWN(B2578*0.9,0)-1100000,B2578-1950000)))))),0)</f>
        <v/>
      </c>
      <c r="N2578" s="18">
        <f>IF(M2578&gt;23500000,NA(),IF(C2578&gt;=2026,IF(M2578&lt;=4890000,1040000,IF(M2578&lt;=6550000,670000,620000)),IF(M2578&lt;=1320000,950000,IF(M2578&lt;=3360000,880000,IF(M2578&lt;=4890000,680000,IF(M2578&lt;=6550000,630000,580000))))))</f>
        <v/>
      </c>
      <c r="O2578" s="18">
        <f>IF(F2578&lt;=0,IF(AND(D2578="はい",C2578&gt;=2026,C2578&lt;=2027),IF(E2578&lt;=0,0,IF(E2578&lt;=30000,E2578,IF(E2578&lt;=60000,ROUNDUP(E2578/2,0)+15000,IF(E2578&lt;=120000,ROUNDUP(E2578/4,0)+30000,60000)))),IF(E2578&lt;=0,0,IF(E2578&lt;=20000,E2578,IF(E2578&lt;=40000,ROUNDUP(E2578/2,0)+10000,IF(E2578&lt;=80000,ROUNDUP(E2578/4,0)+20000,40000))))),IF(E2578&lt;=0,IF(F2578&lt;=0,0,IF(F2578&lt;=25000,F2578,IF(F2578&lt;=50000,ROUNDUP(F2578/2,0)+12500,IF(F2578&lt;=100000,ROUNDUP(F2578/4,0)+25000,50000)))),MAX(IF(F2578&lt;=0,0,IF(F2578&lt;=25000,F2578,IF(F2578&lt;=50000,ROUNDUP(F2578/2,0)+12500,IF(F2578&lt;=100000,ROUNDUP(F2578/4,0)+25000,50000)))),MIN(IF(AND(D2578="はい",C2578&gt;=2026,C2578&lt;=2027),IF(E2578&lt;=0,0,IF(E2578&lt;=30000,E2578,IF(E2578&lt;=60000,ROUNDUP(E2578/2,0)+15000,IF(E2578&lt;=120000,ROUNDUP(E2578/4,0)+30000,60000)))),IF(E2578&lt;=0,0,IF(E2578&lt;=20000,E2578,IF(E2578&lt;=40000,ROUNDUP(E2578/2,0)+10000,IF(E2578&lt;=80000,ROUNDUP(E2578/4,0)+20000,40000)))))+IF(F2578&lt;=0,0,IF(F2578&lt;=25000,F2578,IF(F2578&lt;=50000,ROUNDUP(F2578/2,0)+12500,IF(F2578&lt;=100000,ROUNDUP(F2578/4,0)+25000,50000)))),IF(AND(D2578="はい",C2578&gt;=2026,C2578&lt;=2027),60000,40000)))))</f>
        <v/>
      </c>
      <c r="P2578" s="18">
        <f>IF(G2578&lt;=0,0,IF(G2578&lt;=20000,G2578,IF(G2578&lt;=40000,ROUNDUP(G2578/2,0)+10000,IF(G2578&lt;=80000,ROUNDUP(G2578/4,0)+20000,40000))))</f>
        <v/>
      </c>
      <c r="Q2578" s="18">
        <f>IF(I2578&lt;=0,IF(H2578&lt;=0,0,IF(H2578&lt;=20000,H2578,IF(H2578&lt;=40000,ROUNDUP(H2578/2,0)+10000,IF(H2578&lt;=80000,ROUNDUP(H2578/4,0)+20000,40000)))),IF(H2578&lt;=0,IF(I2578&lt;=0,0,IF(I2578&lt;=25000,I2578,IF(I2578&lt;=50000,ROUNDUP(I2578/2,0)+12500,IF(I2578&lt;=100000,ROUNDUP(I2578/4,0)+25000,50000)))),MAX(IF(I2578&lt;=0,0,IF(I2578&lt;=25000,I2578,IF(I2578&lt;=50000,ROUNDUP(I2578/2,0)+12500,IF(I2578&lt;=100000,ROUNDUP(I2578/4,0)+25000,50000)))),MIN(IF(H2578&lt;=0,0,IF(H2578&lt;=20000,H2578,IF(H2578&lt;=40000,ROUNDUP(H2578/2,0)+10000,IF(H2578&lt;=80000,ROUNDUP(H2578/4,0)+20000,40000))))+IF(I2578&lt;=0,0,IF(I2578&lt;=25000,I2578,IF(I2578&lt;=50000,ROUNDUP(I2578/2,0)+12500,IF(I2578&lt;=100000,ROUNDUP(I2578/4,0)+25000,50000)))),40000))))</f>
        <v/>
      </c>
      <c r="R2578" s="18">
        <f>MIN(120000,O2578+P2578+Q2578)</f>
        <v/>
      </c>
      <c r="S2578" s="18">
        <f>IF(F2578&lt;=0,IF(E2578&lt;=0,0,IF(E2578&lt;=12000,E2578,IF(E2578&lt;=32000,ROUNDUP(E2578/2,0)+6000,IF(E2578&lt;=56000,ROUNDUP(E2578/4,0)+14000,28000)))),IF(E2578&lt;=0,IF(F2578&lt;=0,0,IF(F2578&lt;=15000,F2578,IF(F2578&lt;=40000,ROUNDUP(F2578/2,0)+7500,IF(F2578&lt;=70000,ROUNDUP(F2578/4,0)+17500,35000)))),MAX(IF(F2578&lt;=0,0,IF(F2578&lt;=15000,F2578,IF(F2578&lt;=40000,ROUNDUP(F2578/2,0)+7500,IF(F2578&lt;=70000,ROUNDUP(F2578/4,0)+17500,35000)))),MIN(IF(E2578&lt;=0,0,IF(E2578&lt;=12000,E2578,IF(E2578&lt;=32000,ROUNDUP(E2578/2,0)+6000,IF(E2578&lt;=56000,ROUNDUP(E2578/4,0)+14000,28000))))+IF(F2578&lt;=0,0,IF(F2578&lt;=15000,F2578,IF(F2578&lt;=40000,ROUNDUP(F2578/2,0)+7500,IF(F2578&lt;=70000,ROUNDUP(F2578/4,0)+17500,35000)))),28000))))</f>
        <v/>
      </c>
      <c r="T2578" s="18">
        <f>IF(G2578&lt;=0,0,IF(G2578&lt;=12000,G2578,IF(G2578&lt;=32000,ROUNDUP(G2578/2,0)+6000,IF(G2578&lt;=56000,ROUNDUP(G2578/4,0)+14000,28000))))</f>
        <v/>
      </c>
      <c r="U2578" s="18">
        <f>IF(I2578&lt;=0,IF(H2578&lt;=0,0,IF(H2578&lt;=12000,H2578,IF(H2578&lt;=32000,ROUNDUP(H2578/2,0)+6000,IF(H2578&lt;=56000,ROUNDUP(H2578/4,0)+14000,28000)))),IF(H2578&lt;=0,IF(I2578&lt;=0,0,IF(I2578&lt;=15000,I2578,IF(I2578&lt;=40000,ROUNDUP(I2578/2,0)+7500,IF(I2578&lt;=70000,ROUNDUP(I2578/4,0)+17500,35000)))),MAX(IF(I2578&lt;=0,0,IF(I2578&lt;=15000,I2578,IF(I2578&lt;=40000,ROUNDUP(I2578/2,0)+7500,IF(I2578&lt;=70000,ROUNDUP(I2578/4,0)+17500,35000)))),MIN(IF(H2578&lt;=0,0,IF(H2578&lt;=12000,H2578,IF(H2578&lt;=32000,ROUNDUP(H2578/2,0)+6000,IF(H2578&lt;=56000,ROUNDUP(H2578/4,0)+14000,28000))))+IF(I2578&lt;=0,0,IF(I2578&lt;=15000,I2578,IF(I2578&lt;=40000,ROUNDUP(I2578/2,0)+7500,IF(I2578&lt;=70000,ROUNDUP(I2578/4,0)+17500,35000)))),28000))))</f>
        <v/>
      </c>
      <c r="V2578" s="18">
        <f>MIN(70000,S2578+T2578+U2578)</f>
        <v/>
      </c>
      <c r="W2578" s="18">
        <f>MAX(0,ROUNDDOWN(M2578-J2578-N2578-K2578-0,-3))</f>
        <v/>
      </c>
      <c r="X2578" s="18">
        <f>MAX(0,ROUNDDOWN(M2578-J2578-N2578-K2578-R2578,-3))</f>
        <v/>
      </c>
      <c r="Y2578" s="18">
        <f>IF(W2578&lt;=0,0,ROUNDDOWN((W2578*LOOKUP(W2578,{0,1950001,3300001,6950001,9000001,18000001,40000001},{0.05,0.1,0.2,0.23,0.33,0.4,0.45})-LOOKUP(W2578,{0,1950001,3300001,6950001,9000001,18000001,40000001},{0,97500,427500,636000,1536000,2796000,4796000}))*1.021,-2))</f>
        <v/>
      </c>
      <c r="Z2578" s="18">
        <f>IF(X2578&lt;=0,0,ROUNDDOWN((X2578*LOOKUP(X2578,{0,1950001,3300001,6950001,9000001,18000001,40000001},{0.05,0.1,0.2,0.23,0.33,0.4,0.45})-LOOKUP(X2578,{0,1950001,3300001,6950001,9000001,18000001,40000001},{0,97500,427500,636000,1536000,2796000,4796000}))*1.021,-2))</f>
        <v/>
      </c>
      <c r="AA2578" s="18">
        <f>MAX(0,ROUNDDOWN(M2578-J2578-430000-L2578-0,-3))</f>
        <v/>
      </c>
      <c r="AB2578" s="18">
        <f>MAX(0,ROUNDDOWN(M2578-J2578-430000-L2578-V2578,-3))</f>
        <v/>
      </c>
      <c r="AC2578" s="18">
        <f>IF(M2578&lt;=450000,0,MAX(0,ROUNDDOWN(AA2578*0.06-MIN(50000,AA2578)*0.03,-2))+MAX(0,ROUNDDOWN(AA2578*0.04-MIN(50000,AA2578)*0.02,-2)))</f>
        <v/>
      </c>
      <c r="AD2578" s="18">
        <f>IF(M2578&lt;=450000,0,MAX(0,ROUNDDOWN(AB2578*0.06-MIN(50000,AB2578)*0.03,-2))+MAX(0,ROUNDDOWN(AB2578*0.04-MIN(50000,AB2578)*0.02,-2)))</f>
        <v/>
      </c>
      <c r="AE2578" s="18">
        <f>Y2578-Z2578</f>
        <v/>
      </c>
      <c r="AF2578" s="18">
        <f>AC2578-AD2578</f>
        <v/>
      </c>
      <c r="AG2578" s="18">
        <f>AE2578+AF2578</f>
        <v/>
      </c>
      <c r="AH2578" s="20">
        <f>IF(W2578&lt;=0,0,LOOKUP(W2578,{0,1950001,3300001,6950001,9000001,18000001,40000001},{0.05,0.1,0.2,0.23,0.33,0.4,0.45}))</f>
        <v/>
      </c>
    </row>
    <row r="2579">
      <c r="A2579" t="inlineStr">
        <is>
          <t>1万円刻み 特例あり一般12万円</t>
        </is>
      </c>
      <c r="B2579" s="18">
        <f>'4_1万円刻み'!$A$833</f>
        <v/>
      </c>
      <c r="C2579" s="19" t="n">
        <v>2026</v>
      </c>
      <c r="D2579" t="inlineStr">
        <is>
          <t>はい</t>
        </is>
      </c>
      <c r="E2579" s="18" t="n">
        <v>120000</v>
      </c>
      <c r="F2579" s="18" t="n">
        <v>0</v>
      </c>
      <c r="G2579" s="18" t="n">
        <v>0</v>
      </c>
      <c r="H2579" s="18" t="n">
        <v>0</v>
      </c>
      <c r="I2579" s="18" t="n">
        <v>0</v>
      </c>
      <c r="J2579" s="18">
        <f>ROUND(MIN(B2579/12,650000)*12*0.0915+MIN(B2579/12,1390000)*12*(0.0504+0)+B2579*0.005,0)</f>
        <v/>
      </c>
      <c r="K2579" s="18" t="n">
        <v>0</v>
      </c>
      <c r="L2579" s="18" t="n">
        <v>0</v>
      </c>
      <c r="M2579" s="18">
        <f>ROUND(IF(C2579&gt;=2026,IF(B2579&lt;741000,0,IF(B2579&lt;2191000,B2579-740000,IF(B2579&lt;2193000,1451000,IF(B2579&lt;2196000,1453000,IF(B2579&lt;2200000,1456000,IF(B2579&lt;3600000,ROUNDDOWN(B2579/4,-3)*2.8-80000,IF(B2579&lt;6600000,ROUNDDOWN(B2579/4,-3)*3.2-440000,IF(B2579&lt;8500000,ROUNDDOWN(B2579*0.9,0)-1100000,B2579-1950000)))))))),IF(B2579&lt;651000,0,IF(B2579&lt;1900000,B2579-650000,IF(B2579&lt;3600000,ROUNDDOWN(B2579/4,-3)*2.8-80000,IF(B2579&lt;6600000,ROUNDDOWN(B2579/4,-3)*3.2-440000,IF(B2579&lt;8500000,ROUNDDOWN(B2579*0.9,0)-1100000,B2579-1950000)))))),0)</f>
        <v/>
      </c>
      <c r="N2579" s="18">
        <f>IF(M2579&gt;23500000,NA(),IF(C2579&gt;=2026,IF(M2579&lt;=4890000,1040000,IF(M2579&lt;=6550000,670000,620000)),IF(M2579&lt;=1320000,950000,IF(M2579&lt;=3360000,880000,IF(M2579&lt;=4890000,680000,IF(M2579&lt;=6550000,630000,580000))))))</f>
        <v/>
      </c>
      <c r="O2579" s="18">
        <f>IF(F2579&lt;=0,IF(AND(D2579="はい",C2579&gt;=2026,C2579&lt;=2027),IF(E2579&lt;=0,0,IF(E2579&lt;=30000,E2579,IF(E2579&lt;=60000,ROUNDUP(E2579/2,0)+15000,IF(E2579&lt;=120000,ROUNDUP(E2579/4,0)+30000,60000)))),IF(E2579&lt;=0,0,IF(E2579&lt;=20000,E2579,IF(E2579&lt;=40000,ROUNDUP(E2579/2,0)+10000,IF(E2579&lt;=80000,ROUNDUP(E2579/4,0)+20000,40000))))),IF(E2579&lt;=0,IF(F2579&lt;=0,0,IF(F2579&lt;=25000,F2579,IF(F2579&lt;=50000,ROUNDUP(F2579/2,0)+12500,IF(F2579&lt;=100000,ROUNDUP(F2579/4,0)+25000,50000)))),MAX(IF(F2579&lt;=0,0,IF(F2579&lt;=25000,F2579,IF(F2579&lt;=50000,ROUNDUP(F2579/2,0)+12500,IF(F2579&lt;=100000,ROUNDUP(F2579/4,0)+25000,50000)))),MIN(IF(AND(D2579="はい",C2579&gt;=2026,C2579&lt;=2027),IF(E2579&lt;=0,0,IF(E2579&lt;=30000,E2579,IF(E2579&lt;=60000,ROUNDUP(E2579/2,0)+15000,IF(E2579&lt;=120000,ROUNDUP(E2579/4,0)+30000,60000)))),IF(E2579&lt;=0,0,IF(E2579&lt;=20000,E2579,IF(E2579&lt;=40000,ROUNDUP(E2579/2,0)+10000,IF(E2579&lt;=80000,ROUNDUP(E2579/4,0)+20000,40000)))))+IF(F2579&lt;=0,0,IF(F2579&lt;=25000,F2579,IF(F2579&lt;=50000,ROUNDUP(F2579/2,0)+12500,IF(F2579&lt;=100000,ROUNDUP(F2579/4,0)+25000,50000)))),IF(AND(D2579="はい",C2579&gt;=2026,C2579&lt;=2027),60000,40000)))))</f>
        <v/>
      </c>
      <c r="P2579" s="18">
        <f>IF(G2579&lt;=0,0,IF(G2579&lt;=20000,G2579,IF(G2579&lt;=40000,ROUNDUP(G2579/2,0)+10000,IF(G2579&lt;=80000,ROUNDUP(G2579/4,0)+20000,40000))))</f>
        <v/>
      </c>
      <c r="Q2579" s="18">
        <f>IF(I2579&lt;=0,IF(H2579&lt;=0,0,IF(H2579&lt;=20000,H2579,IF(H2579&lt;=40000,ROUNDUP(H2579/2,0)+10000,IF(H2579&lt;=80000,ROUNDUP(H2579/4,0)+20000,40000)))),IF(H2579&lt;=0,IF(I2579&lt;=0,0,IF(I2579&lt;=25000,I2579,IF(I2579&lt;=50000,ROUNDUP(I2579/2,0)+12500,IF(I2579&lt;=100000,ROUNDUP(I2579/4,0)+25000,50000)))),MAX(IF(I2579&lt;=0,0,IF(I2579&lt;=25000,I2579,IF(I2579&lt;=50000,ROUNDUP(I2579/2,0)+12500,IF(I2579&lt;=100000,ROUNDUP(I2579/4,0)+25000,50000)))),MIN(IF(H2579&lt;=0,0,IF(H2579&lt;=20000,H2579,IF(H2579&lt;=40000,ROUNDUP(H2579/2,0)+10000,IF(H2579&lt;=80000,ROUNDUP(H2579/4,0)+20000,40000))))+IF(I2579&lt;=0,0,IF(I2579&lt;=25000,I2579,IF(I2579&lt;=50000,ROUNDUP(I2579/2,0)+12500,IF(I2579&lt;=100000,ROUNDUP(I2579/4,0)+25000,50000)))),40000))))</f>
        <v/>
      </c>
      <c r="R2579" s="18">
        <f>MIN(120000,O2579+P2579+Q2579)</f>
        <v/>
      </c>
      <c r="S2579" s="18">
        <f>IF(F2579&lt;=0,IF(E2579&lt;=0,0,IF(E2579&lt;=12000,E2579,IF(E2579&lt;=32000,ROUNDUP(E2579/2,0)+6000,IF(E2579&lt;=56000,ROUNDUP(E2579/4,0)+14000,28000)))),IF(E2579&lt;=0,IF(F2579&lt;=0,0,IF(F2579&lt;=15000,F2579,IF(F2579&lt;=40000,ROUNDUP(F2579/2,0)+7500,IF(F2579&lt;=70000,ROUNDUP(F2579/4,0)+17500,35000)))),MAX(IF(F2579&lt;=0,0,IF(F2579&lt;=15000,F2579,IF(F2579&lt;=40000,ROUNDUP(F2579/2,0)+7500,IF(F2579&lt;=70000,ROUNDUP(F2579/4,0)+17500,35000)))),MIN(IF(E2579&lt;=0,0,IF(E2579&lt;=12000,E2579,IF(E2579&lt;=32000,ROUNDUP(E2579/2,0)+6000,IF(E2579&lt;=56000,ROUNDUP(E2579/4,0)+14000,28000))))+IF(F2579&lt;=0,0,IF(F2579&lt;=15000,F2579,IF(F2579&lt;=40000,ROUNDUP(F2579/2,0)+7500,IF(F2579&lt;=70000,ROUNDUP(F2579/4,0)+17500,35000)))),28000))))</f>
        <v/>
      </c>
      <c r="T2579" s="18">
        <f>IF(G2579&lt;=0,0,IF(G2579&lt;=12000,G2579,IF(G2579&lt;=32000,ROUNDUP(G2579/2,0)+6000,IF(G2579&lt;=56000,ROUNDUP(G2579/4,0)+14000,28000))))</f>
        <v/>
      </c>
      <c r="U2579" s="18">
        <f>IF(I2579&lt;=0,IF(H2579&lt;=0,0,IF(H2579&lt;=12000,H2579,IF(H2579&lt;=32000,ROUNDUP(H2579/2,0)+6000,IF(H2579&lt;=56000,ROUNDUP(H2579/4,0)+14000,28000)))),IF(H2579&lt;=0,IF(I2579&lt;=0,0,IF(I2579&lt;=15000,I2579,IF(I2579&lt;=40000,ROUNDUP(I2579/2,0)+7500,IF(I2579&lt;=70000,ROUNDUP(I2579/4,0)+17500,35000)))),MAX(IF(I2579&lt;=0,0,IF(I2579&lt;=15000,I2579,IF(I2579&lt;=40000,ROUNDUP(I2579/2,0)+7500,IF(I2579&lt;=70000,ROUNDUP(I2579/4,0)+17500,35000)))),MIN(IF(H2579&lt;=0,0,IF(H2579&lt;=12000,H2579,IF(H2579&lt;=32000,ROUNDUP(H2579/2,0)+6000,IF(H2579&lt;=56000,ROUNDUP(H2579/4,0)+14000,28000))))+IF(I2579&lt;=0,0,IF(I2579&lt;=15000,I2579,IF(I2579&lt;=40000,ROUNDUP(I2579/2,0)+7500,IF(I2579&lt;=70000,ROUNDUP(I2579/4,0)+17500,35000)))),28000))))</f>
        <v/>
      </c>
      <c r="V2579" s="18">
        <f>MIN(70000,S2579+T2579+U2579)</f>
        <v/>
      </c>
      <c r="W2579" s="18">
        <f>MAX(0,ROUNDDOWN(M2579-J2579-N2579-K2579-0,-3))</f>
        <v/>
      </c>
      <c r="X2579" s="18">
        <f>MAX(0,ROUNDDOWN(M2579-J2579-N2579-K2579-R2579,-3))</f>
        <v/>
      </c>
      <c r="Y2579" s="18">
        <f>IF(W2579&lt;=0,0,ROUNDDOWN((W2579*LOOKUP(W2579,{0,1950001,3300001,6950001,9000001,18000001,40000001},{0.05,0.1,0.2,0.23,0.33,0.4,0.45})-LOOKUP(W2579,{0,1950001,3300001,6950001,9000001,18000001,40000001},{0,97500,427500,636000,1536000,2796000,4796000}))*1.021,-2))</f>
        <v/>
      </c>
      <c r="Z2579" s="18">
        <f>IF(X2579&lt;=0,0,ROUNDDOWN((X2579*LOOKUP(X2579,{0,1950001,3300001,6950001,9000001,18000001,40000001},{0.05,0.1,0.2,0.23,0.33,0.4,0.45})-LOOKUP(X2579,{0,1950001,3300001,6950001,9000001,18000001,40000001},{0,97500,427500,636000,1536000,2796000,4796000}))*1.021,-2))</f>
        <v/>
      </c>
      <c r="AA2579" s="18">
        <f>MAX(0,ROUNDDOWN(M2579-J2579-430000-L2579-0,-3))</f>
        <v/>
      </c>
      <c r="AB2579" s="18">
        <f>MAX(0,ROUNDDOWN(M2579-J2579-430000-L2579-V2579,-3))</f>
        <v/>
      </c>
      <c r="AC2579" s="18">
        <f>IF(M2579&lt;=450000,0,MAX(0,ROUNDDOWN(AA2579*0.06-MIN(50000,AA2579)*0.03,-2))+MAX(0,ROUNDDOWN(AA2579*0.04-MIN(50000,AA2579)*0.02,-2)))</f>
        <v/>
      </c>
      <c r="AD2579" s="18">
        <f>IF(M2579&lt;=450000,0,MAX(0,ROUNDDOWN(AB2579*0.06-MIN(50000,AB2579)*0.03,-2))+MAX(0,ROUNDDOWN(AB2579*0.04-MIN(50000,AB2579)*0.02,-2)))</f>
        <v/>
      </c>
      <c r="AE2579" s="18">
        <f>Y2579-Z2579</f>
        <v/>
      </c>
      <c r="AF2579" s="18">
        <f>AC2579-AD2579</f>
        <v/>
      </c>
      <c r="AG2579" s="18">
        <f>AE2579+AF2579</f>
        <v/>
      </c>
      <c r="AH2579" s="20">
        <f>IF(W2579&lt;=0,0,LOOKUP(W2579,{0,1950001,3300001,6950001,9000001,18000001,40000001},{0.05,0.1,0.2,0.23,0.33,0.4,0.45}))</f>
        <v/>
      </c>
    </row>
    <row r="2580">
      <c r="A2580" t="inlineStr">
        <is>
          <t>1万円刻み 3区分8万円ずつ</t>
        </is>
      </c>
      <c r="B2580" s="18">
        <f>'4_1万円刻み'!$A$834</f>
        <v/>
      </c>
      <c r="C2580" s="19" t="n">
        <v>2026</v>
      </c>
      <c r="D2580" t="inlineStr">
        <is>
          <t>いいえ</t>
        </is>
      </c>
      <c r="E2580" s="18" t="n">
        <v>80000</v>
      </c>
      <c r="F2580" s="18" t="n">
        <v>0</v>
      </c>
      <c r="G2580" s="18" t="n">
        <v>80000</v>
      </c>
      <c r="H2580" s="18" t="n">
        <v>80000</v>
      </c>
      <c r="I2580" s="18" t="n">
        <v>0</v>
      </c>
      <c r="J2580" s="18">
        <f>ROUND(MIN(B2580/12,650000)*12*0.0915+MIN(B2580/12,1390000)*12*(0.0504+0)+B2580*0.005,0)</f>
        <v/>
      </c>
      <c r="K2580" s="18" t="n">
        <v>0</v>
      </c>
      <c r="L2580" s="18" t="n">
        <v>0</v>
      </c>
      <c r="M2580" s="18">
        <f>ROUND(IF(C2580&gt;=2026,IF(B2580&lt;741000,0,IF(B2580&lt;2191000,B2580-740000,IF(B2580&lt;2193000,1451000,IF(B2580&lt;2196000,1453000,IF(B2580&lt;2200000,1456000,IF(B2580&lt;3600000,ROUNDDOWN(B2580/4,-3)*2.8-80000,IF(B2580&lt;6600000,ROUNDDOWN(B2580/4,-3)*3.2-440000,IF(B2580&lt;8500000,ROUNDDOWN(B2580*0.9,0)-1100000,B2580-1950000)))))))),IF(B2580&lt;651000,0,IF(B2580&lt;1900000,B2580-650000,IF(B2580&lt;3600000,ROUNDDOWN(B2580/4,-3)*2.8-80000,IF(B2580&lt;6600000,ROUNDDOWN(B2580/4,-3)*3.2-440000,IF(B2580&lt;8500000,ROUNDDOWN(B2580*0.9,0)-1100000,B2580-1950000)))))),0)</f>
        <v/>
      </c>
      <c r="N2580" s="18">
        <f>IF(M2580&gt;23500000,NA(),IF(C2580&gt;=2026,IF(M2580&lt;=4890000,1040000,IF(M2580&lt;=6550000,670000,620000)),IF(M2580&lt;=1320000,950000,IF(M2580&lt;=3360000,880000,IF(M2580&lt;=4890000,680000,IF(M2580&lt;=6550000,630000,580000))))))</f>
        <v/>
      </c>
      <c r="O2580" s="18">
        <f>IF(F2580&lt;=0,IF(AND(D2580="はい",C2580&gt;=2026,C2580&lt;=2027),IF(E2580&lt;=0,0,IF(E2580&lt;=30000,E2580,IF(E2580&lt;=60000,ROUNDUP(E2580/2,0)+15000,IF(E2580&lt;=120000,ROUNDUP(E2580/4,0)+30000,60000)))),IF(E2580&lt;=0,0,IF(E2580&lt;=20000,E2580,IF(E2580&lt;=40000,ROUNDUP(E2580/2,0)+10000,IF(E2580&lt;=80000,ROUNDUP(E2580/4,0)+20000,40000))))),IF(E2580&lt;=0,IF(F2580&lt;=0,0,IF(F2580&lt;=25000,F2580,IF(F2580&lt;=50000,ROUNDUP(F2580/2,0)+12500,IF(F2580&lt;=100000,ROUNDUP(F2580/4,0)+25000,50000)))),MAX(IF(F2580&lt;=0,0,IF(F2580&lt;=25000,F2580,IF(F2580&lt;=50000,ROUNDUP(F2580/2,0)+12500,IF(F2580&lt;=100000,ROUNDUP(F2580/4,0)+25000,50000)))),MIN(IF(AND(D2580="はい",C2580&gt;=2026,C2580&lt;=2027),IF(E2580&lt;=0,0,IF(E2580&lt;=30000,E2580,IF(E2580&lt;=60000,ROUNDUP(E2580/2,0)+15000,IF(E2580&lt;=120000,ROUNDUP(E2580/4,0)+30000,60000)))),IF(E2580&lt;=0,0,IF(E2580&lt;=20000,E2580,IF(E2580&lt;=40000,ROUNDUP(E2580/2,0)+10000,IF(E2580&lt;=80000,ROUNDUP(E2580/4,0)+20000,40000)))))+IF(F2580&lt;=0,0,IF(F2580&lt;=25000,F2580,IF(F2580&lt;=50000,ROUNDUP(F2580/2,0)+12500,IF(F2580&lt;=100000,ROUNDUP(F2580/4,0)+25000,50000)))),IF(AND(D2580="はい",C2580&gt;=2026,C2580&lt;=2027),60000,40000)))))</f>
        <v/>
      </c>
      <c r="P2580" s="18">
        <f>IF(G2580&lt;=0,0,IF(G2580&lt;=20000,G2580,IF(G2580&lt;=40000,ROUNDUP(G2580/2,0)+10000,IF(G2580&lt;=80000,ROUNDUP(G2580/4,0)+20000,40000))))</f>
        <v/>
      </c>
      <c r="Q2580" s="18">
        <f>IF(I2580&lt;=0,IF(H2580&lt;=0,0,IF(H2580&lt;=20000,H2580,IF(H2580&lt;=40000,ROUNDUP(H2580/2,0)+10000,IF(H2580&lt;=80000,ROUNDUP(H2580/4,0)+20000,40000)))),IF(H2580&lt;=0,IF(I2580&lt;=0,0,IF(I2580&lt;=25000,I2580,IF(I2580&lt;=50000,ROUNDUP(I2580/2,0)+12500,IF(I2580&lt;=100000,ROUNDUP(I2580/4,0)+25000,50000)))),MAX(IF(I2580&lt;=0,0,IF(I2580&lt;=25000,I2580,IF(I2580&lt;=50000,ROUNDUP(I2580/2,0)+12500,IF(I2580&lt;=100000,ROUNDUP(I2580/4,0)+25000,50000)))),MIN(IF(H2580&lt;=0,0,IF(H2580&lt;=20000,H2580,IF(H2580&lt;=40000,ROUNDUP(H2580/2,0)+10000,IF(H2580&lt;=80000,ROUNDUP(H2580/4,0)+20000,40000))))+IF(I2580&lt;=0,0,IF(I2580&lt;=25000,I2580,IF(I2580&lt;=50000,ROUNDUP(I2580/2,0)+12500,IF(I2580&lt;=100000,ROUNDUP(I2580/4,0)+25000,50000)))),40000))))</f>
        <v/>
      </c>
      <c r="R2580" s="18">
        <f>MIN(120000,O2580+P2580+Q2580)</f>
        <v/>
      </c>
      <c r="S2580" s="18">
        <f>IF(F2580&lt;=0,IF(E2580&lt;=0,0,IF(E2580&lt;=12000,E2580,IF(E2580&lt;=32000,ROUNDUP(E2580/2,0)+6000,IF(E2580&lt;=56000,ROUNDUP(E2580/4,0)+14000,28000)))),IF(E2580&lt;=0,IF(F2580&lt;=0,0,IF(F2580&lt;=15000,F2580,IF(F2580&lt;=40000,ROUNDUP(F2580/2,0)+7500,IF(F2580&lt;=70000,ROUNDUP(F2580/4,0)+17500,35000)))),MAX(IF(F2580&lt;=0,0,IF(F2580&lt;=15000,F2580,IF(F2580&lt;=40000,ROUNDUP(F2580/2,0)+7500,IF(F2580&lt;=70000,ROUNDUP(F2580/4,0)+17500,35000)))),MIN(IF(E2580&lt;=0,0,IF(E2580&lt;=12000,E2580,IF(E2580&lt;=32000,ROUNDUP(E2580/2,0)+6000,IF(E2580&lt;=56000,ROUNDUP(E2580/4,0)+14000,28000))))+IF(F2580&lt;=0,0,IF(F2580&lt;=15000,F2580,IF(F2580&lt;=40000,ROUNDUP(F2580/2,0)+7500,IF(F2580&lt;=70000,ROUNDUP(F2580/4,0)+17500,35000)))),28000))))</f>
        <v/>
      </c>
      <c r="T2580" s="18">
        <f>IF(G2580&lt;=0,0,IF(G2580&lt;=12000,G2580,IF(G2580&lt;=32000,ROUNDUP(G2580/2,0)+6000,IF(G2580&lt;=56000,ROUNDUP(G2580/4,0)+14000,28000))))</f>
        <v/>
      </c>
      <c r="U2580" s="18">
        <f>IF(I2580&lt;=0,IF(H2580&lt;=0,0,IF(H2580&lt;=12000,H2580,IF(H2580&lt;=32000,ROUNDUP(H2580/2,0)+6000,IF(H2580&lt;=56000,ROUNDUP(H2580/4,0)+14000,28000)))),IF(H2580&lt;=0,IF(I2580&lt;=0,0,IF(I2580&lt;=15000,I2580,IF(I2580&lt;=40000,ROUNDUP(I2580/2,0)+7500,IF(I2580&lt;=70000,ROUNDUP(I2580/4,0)+17500,35000)))),MAX(IF(I2580&lt;=0,0,IF(I2580&lt;=15000,I2580,IF(I2580&lt;=40000,ROUNDUP(I2580/2,0)+7500,IF(I2580&lt;=70000,ROUNDUP(I2580/4,0)+17500,35000)))),MIN(IF(H2580&lt;=0,0,IF(H2580&lt;=12000,H2580,IF(H2580&lt;=32000,ROUNDUP(H2580/2,0)+6000,IF(H2580&lt;=56000,ROUNDUP(H2580/4,0)+14000,28000))))+IF(I2580&lt;=0,0,IF(I2580&lt;=15000,I2580,IF(I2580&lt;=40000,ROUNDUP(I2580/2,0)+7500,IF(I2580&lt;=70000,ROUNDUP(I2580/4,0)+17500,35000)))),28000))))</f>
        <v/>
      </c>
      <c r="V2580" s="18">
        <f>MIN(70000,S2580+T2580+U2580)</f>
        <v/>
      </c>
      <c r="W2580" s="18">
        <f>MAX(0,ROUNDDOWN(M2580-J2580-N2580-K2580-0,-3))</f>
        <v/>
      </c>
      <c r="X2580" s="18">
        <f>MAX(0,ROUNDDOWN(M2580-J2580-N2580-K2580-R2580,-3))</f>
        <v/>
      </c>
      <c r="Y2580" s="18">
        <f>IF(W2580&lt;=0,0,ROUNDDOWN((W2580*LOOKUP(W2580,{0,1950001,3300001,6950001,9000001,18000001,40000001},{0.05,0.1,0.2,0.23,0.33,0.4,0.45})-LOOKUP(W2580,{0,1950001,3300001,6950001,9000001,18000001,40000001},{0,97500,427500,636000,1536000,2796000,4796000}))*1.021,-2))</f>
        <v/>
      </c>
      <c r="Z2580" s="18">
        <f>IF(X2580&lt;=0,0,ROUNDDOWN((X2580*LOOKUP(X2580,{0,1950001,3300001,6950001,9000001,18000001,40000001},{0.05,0.1,0.2,0.23,0.33,0.4,0.45})-LOOKUP(X2580,{0,1950001,3300001,6950001,9000001,18000001,40000001},{0,97500,427500,636000,1536000,2796000,4796000}))*1.021,-2))</f>
        <v/>
      </c>
      <c r="AA2580" s="18">
        <f>MAX(0,ROUNDDOWN(M2580-J2580-430000-L2580-0,-3))</f>
        <v/>
      </c>
      <c r="AB2580" s="18">
        <f>MAX(0,ROUNDDOWN(M2580-J2580-430000-L2580-V2580,-3))</f>
        <v/>
      </c>
      <c r="AC2580" s="18">
        <f>IF(M2580&lt;=450000,0,MAX(0,ROUNDDOWN(AA2580*0.06-MIN(50000,AA2580)*0.03,-2))+MAX(0,ROUNDDOWN(AA2580*0.04-MIN(50000,AA2580)*0.02,-2)))</f>
        <v/>
      </c>
      <c r="AD2580" s="18">
        <f>IF(M2580&lt;=450000,0,MAX(0,ROUNDDOWN(AB2580*0.06-MIN(50000,AB2580)*0.03,-2))+MAX(0,ROUNDDOWN(AB2580*0.04-MIN(50000,AB2580)*0.02,-2)))</f>
        <v/>
      </c>
      <c r="AE2580" s="18">
        <f>Y2580-Z2580</f>
        <v/>
      </c>
      <c r="AF2580" s="18">
        <f>AC2580-AD2580</f>
        <v/>
      </c>
      <c r="AG2580" s="18">
        <f>AE2580+AF2580</f>
        <v/>
      </c>
      <c r="AH2580" s="20">
        <f>IF(W2580&lt;=0,0,LOOKUP(W2580,{0,1950001,3300001,6950001,9000001,18000001,40000001},{0.05,0.1,0.2,0.23,0.33,0.4,0.45}))</f>
        <v/>
      </c>
    </row>
    <row r="2581">
      <c r="A2581" t="inlineStr">
        <is>
          <t>1万円刻み 一般8万円</t>
        </is>
      </c>
      <c r="B2581" s="18">
        <f>'4_1万円刻み'!$A$834</f>
        <v/>
      </c>
      <c r="C2581" s="19" t="n">
        <v>2026</v>
      </c>
      <c r="D2581" t="inlineStr">
        <is>
          <t>いいえ</t>
        </is>
      </c>
      <c r="E2581" s="18" t="n">
        <v>80000</v>
      </c>
      <c r="F2581" s="18" t="n">
        <v>0</v>
      </c>
      <c r="G2581" s="18" t="n">
        <v>0</v>
      </c>
      <c r="H2581" s="18" t="n">
        <v>0</v>
      </c>
      <c r="I2581" s="18" t="n">
        <v>0</v>
      </c>
      <c r="J2581" s="18">
        <f>ROUND(MIN(B2581/12,650000)*12*0.0915+MIN(B2581/12,1390000)*12*(0.0504+0)+B2581*0.005,0)</f>
        <v/>
      </c>
      <c r="K2581" s="18" t="n">
        <v>0</v>
      </c>
      <c r="L2581" s="18" t="n">
        <v>0</v>
      </c>
      <c r="M2581" s="18">
        <f>ROUND(IF(C2581&gt;=2026,IF(B2581&lt;741000,0,IF(B2581&lt;2191000,B2581-740000,IF(B2581&lt;2193000,1451000,IF(B2581&lt;2196000,1453000,IF(B2581&lt;2200000,1456000,IF(B2581&lt;3600000,ROUNDDOWN(B2581/4,-3)*2.8-80000,IF(B2581&lt;6600000,ROUNDDOWN(B2581/4,-3)*3.2-440000,IF(B2581&lt;8500000,ROUNDDOWN(B2581*0.9,0)-1100000,B2581-1950000)))))))),IF(B2581&lt;651000,0,IF(B2581&lt;1900000,B2581-650000,IF(B2581&lt;3600000,ROUNDDOWN(B2581/4,-3)*2.8-80000,IF(B2581&lt;6600000,ROUNDDOWN(B2581/4,-3)*3.2-440000,IF(B2581&lt;8500000,ROUNDDOWN(B2581*0.9,0)-1100000,B2581-1950000)))))),0)</f>
        <v/>
      </c>
      <c r="N2581" s="18">
        <f>IF(M2581&gt;23500000,NA(),IF(C2581&gt;=2026,IF(M2581&lt;=4890000,1040000,IF(M2581&lt;=6550000,670000,620000)),IF(M2581&lt;=1320000,950000,IF(M2581&lt;=3360000,880000,IF(M2581&lt;=4890000,680000,IF(M2581&lt;=6550000,630000,580000))))))</f>
        <v/>
      </c>
      <c r="O2581" s="18">
        <f>IF(F2581&lt;=0,IF(AND(D2581="はい",C2581&gt;=2026,C2581&lt;=2027),IF(E2581&lt;=0,0,IF(E2581&lt;=30000,E2581,IF(E2581&lt;=60000,ROUNDUP(E2581/2,0)+15000,IF(E2581&lt;=120000,ROUNDUP(E2581/4,0)+30000,60000)))),IF(E2581&lt;=0,0,IF(E2581&lt;=20000,E2581,IF(E2581&lt;=40000,ROUNDUP(E2581/2,0)+10000,IF(E2581&lt;=80000,ROUNDUP(E2581/4,0)+20000,40000))))),IF(E2581&lt;=0,IF(F2581&lt;=0,0,IF(F2581&lt;=25000,F2581,IF(F2581&lt;=50000,ROUNDUP(F2581/2,0)+12500,IF(F2581&lt;=100000,ROUNDUP(F2581/4,0)+25000,50000)))),MAX(IF(F2581&lt;=0,0,IF(F2581&lt;=25000,F2581,IF(F2581&lt;=50000,ROUNDUP(F2581/2,0)+12500,IF(F2581&lt;=100000,ROUNDUP(F2581/4,0)+25000,50000)))),MIN(IF(AND(D2581="はい",C2581&gt;=2026,C2581&lt;=2027),IF(E2581&lt;=0,0,IF(E2581&lt;=30000,E2581,IF(E2581&lt;=60000,ROUNDUP(E2581/2,0)+15000,IF(E2581&lt;=120000,ROUNDUP(E2581/4,0)+30000,60000)))),IF(E2581&lt;=0,0,IF(E2581&lt;=20000,E2581,IF(E2581&lt;=40000,ROUNDUP(E2581/2,0)+10000,IF(E2581&lt;=80000,ROUNDUP(E2581/4,0)+20000,40000)))))+IF(F2581&lt;=0,0,IF(F2581&lt;=25000,F2581,IF(F2581&lt;=50000,ROUNDUP(F2581/2,0)+12500,IF(F2581&lt;=100000,ROUNDUP(F2581/4,0)+25000,50000)))),IF(AND(D2581="はい",C2581&gt;=2026,C2581&lt;=2027),60000,40000)))))</f>
        <v/>
      </c>
      <c r="P2581" s="18">
        <f>IF(G2581&lt;=0,0,IF(G2581&lt;=20000,G2581,IF(G2581&lt;=40000,ROUNDUP(G2581/2,0)+10000,IF(G2581&lt;=80000,ROUNDUP(G2581/4,0)+20000,40000))))</f>
        <v/>
      </c>
      <c r="Q2581" s="18">
        <f>IF(I2581&lt;=0,IF(H2581&lt;=0,0,IF(H2581&lt;=20000,H2581,IF(H2581&lt;=40000,ROUNDUP(H2581/2,0)+10000,IF(H2581&lt;=80000,ROUNDUP(H2581/4,0)+20000,40000)))),IF(H2581&lt;=0,IF(I2581&lt;=0,0,IF(I2581&lt;=25000,I2581,IF(I2581&lt;=50000,ROUNDUP(I2581/2,0)+12500,IF(I2581&lt;=100000,ROUNDUP(I2581/4,0)+25000,50000)))),MAX(IF(I2581&lt;=0,0,IF(I2581&lt;=25000,I2581,IF(I2581&lt;=50000,ROUNDUP(I2581/2,0)+12500,IF(I2581&lt;=100000,ROUNDUP(I2581/4,0)+25000,50000)))),MIN(IF(H2581&lt;=0,0,IF(H2581&lt;=20000,H2581,IF(H2581&lt;=40000,ROUNDUP(H2581/2,0)+10000,IF(H2581&lt;=80000,ROUNDUP(H2581/4,0)+20000,40000))))+IF(I2581&lt;=0,0,IF(I2581&lt;=25000,I2581,IF(I2581&lt;=50000,ROUNDUP(I2581/2,0)+12500,IF(I2581&lt;=100000,ROUNDUP(I2581/4,0)+25000,50000)))),40000))))</f>
        <v/>
      </c>
      <c r="R2581" s="18">
        <f>MIN(120000,O2581+P2581+Q2581)</f>
        <v/>
      </c>
      <c r="S2581" s="18">
        <f>IF(F2581&lt;=0,IF(E2581&lt;=0,0,IF(E2581&lt;=12000,E2581,IF(E2581&lt;=32000,ROUNDUP(E2581/2,0)+6000,IF(E2581&lt;=56000,ROUNDUP(E2581/4,0)+14000,28000)))),IF(E2581&lt;=0,IF(F2581&lt;=0,0,IF(F2581&lt;=15000,F2581,IF(F2581&lt;=40000,ROUNDUP(F2581/2,0)+7500,IF(F2581&lt;=70000,ROUNDUP(F2581/4,0)+17500,35000)))),MAX(IF(F2581&lt;=0,0,IF(F2581&lt;=15000,F2581,IF(F2581&lt;=40000,ROUNDUP(F2581/2,0)+7500,IF(F2581&lt;=70000,ROUNDUP(F2581/4,0)+17500,35000)))),MIN(IF(E2581&lt;=0,0,IF(E2581&lt;=12000,E2581,IF(E2581&lt;=32000,ROUNDUP(E2581/2,0)+6000,IF(E2581&lt;=56000,ROUNDUP(E2581/4,0)+14000,28000))))+IF(F2581&lt;=0,0,IF(F2581&lt;=15000,F2581,IF(F2581&lt;=40000,ROUNDUP(F2581/2,0)+7500,IF(F2581&lt;=70000,ROUNDUP(F2581/4,0)+17500,35000)))),28000))))</f>
        <v/>
      </c>
      <c r="T2581" s="18">
        <f>IF(G2581&lt;=0,0,IF(G2581&lt;=12000,G2581,IF(G2581&lt;=32000,ROUNDUP(G2581/2,0)+6000,IF(G2581&lt;=56000,ROUNDUP(G2581/4,0)+14000,28000))))</f>
        <v/>
      </c>
      <c r="U2581" s="18">
        <f>IF(I2581&lt;=0,IF(H2581&lt;=0,0,IF(H2581&lt;=12000,H2581,IF(H2581&lt;=32000,ROUNDUP(H2581/2,0)+6000,IF(H2581&lt;=56000,ROUNDUP(H2581/4,0)+14000,28000)))),IF(H2581&lt;=0,IF(I2581&lt;=0,0,IF(I2581&lt;=15000,I2581,IF(I2581&lt;=40000,ROUNDUP(I2581/2,0)+7500,IF(I2581&lt;=70000,ROUNDUP(I2581/4,0)+17500,35000)))),MAX(IF(I2581&lt;=0,0,IF(I2581&lt;=15000,I2581,IF(I2581&lt;=40000,ROUNDUP(I2581/2,0)+7500,IF(I2581&lt;=70000,ROUNDUP(I2581/4,0)+17500,35000)))),MIN(IF(H2581&lt;=0,0,IF(H2581&lt;=12000,H2581,IF(H2581&lt;=32000,ROUNDUP(H2581/2,0)+6000,IF(H2581&lt;=56000,ROUNDUP(H2581/4,0)+14000,28000))))+IF(I2581&lt;=0,0,IF(I2581&lt;=15000,I2581,IF(I2581&lt;=40000,ROUNDUP(I2581/2,0)+7500,IF(I2581&lt;=70000,ROUNDUP(I2581/4,0)+17500,35000)))),28000))))</f>
        <v/>
      </c>
      <c r="V2581" s="18">
        <f>MIN(70000,S2581+T2581+U2581)</f>
        <v/>
      </c>
      <c r="W2581" s="18">
        <f>MAX(0,ROUNDDOWN(M2581-J2581-N2581-K2581-0,-3))</f>
        <v/>
      </c>
      <c r="X2581" s="18">
        <f>MAX(0,ROUNDDOWN(M2581-J2581-N2581-K2581-R2581,-3))</f>
        <v/>
      </c>
      <c r="Y2581" s="18">
        <f>IF(W2581&lt;=0,0,ROUNDDOWN((W2581*LOOKUP(W2581,{0,1950001,3300001,6950001,9000001,18000001,40000001},{0.05,0.1,0.2,0.23,0.33,0.4,0.45})-LOOKUP(W2581,{0,1950001,3300001,6950001,9000001,18000001,40000001},{0,97500,427500,636000,1536000,2796000,4796000}))*1.021,-2))</f>
        <v/>
      </c>
      <c r="Z2581" s="18">
        <f>IF(X2581&lt;=0,0,ROUNDDOWN((X2581*LOOKUP(X2581,{0,1950001,3300001,6950001,9000001,18000001,40000001},{0.05,0.1,0.2,0.23,0.33,0.4,0.45})-LOOKUP(X2581,{0,1950001,3300001,6950001,9000001,18000001,40000001},{0,97500,427500,636000,1536000,2796000,4796000}))*1.021,-2))</f>
        <v/>
      </c>
      <c r="AA2581" s="18">
        <f>MAX(0,ROUNDDOWN(M2581-J2581-430000-L2581-0,-3))</f>
        <v/>
      </c>
      <c r="AB2581" s="18">
        <f>MAX(0,ROUNDDOWN(M2581-J2581-430000-L2581-V2581,-3))</f>
        <v/>
      </c>
      <c r="AC2581" s="18">
        <f>IF(M2581&lt;=450000,0,MAX(0,ROUNDDOWN(AA2581*0.06-MIN(50000,AA2581)*0.03,-2))+MAX(0,ROUNDDOWN(AA2581*0.04-MIN(50000,AA2581)*0.02,-2)))</f>
        <v/>
      </c>
      <c r="AD2581" s="18">
        <f>IF(M2581&lt;=450000,0,MAX(0,ROUNDDOWN(AB2581*0.06-MIN(50000,AB2581)*0.03,-2))+MAX(0,ROUNDDOWN(AB2581*0.04-MIN(50000,AB2581)*0.02,-2)))</f>
        <v/>
      </c>
      <c r="AE2581" s="18">
        <f>Y2581-Z2581</f>
        <v/>
      </c>
      <c r="AF2581" s="18">
        <f>AC2581-AD2581</f>
        <v/>
      </c>
      <c r="AG2581" s="18">
        <f>AE2581+AF2581</f>
        <v/>
      </c>
      <c r="AH2581" s="20">
        <f>IF(W2581&lt;=0,0,LOOKUP(W2581,{0,1950001,3300001,6950001,9000001,18000001,40000001},{0.05,0.1,0.2,0.23,0.33,0.4,0.45}))</f>
        <v/>
      </c>
    </row>
    <row r="2582">
      <c r="A2582" t="inlineStr">
        <is>
          <t>1万円刻み 特例あり一般12万円</t>
        </is>
      </c>
      <c r="B2582" s="18">
        <f>'4_1万円刻み'!$A$834</f>
        <v/>
      </c>
      <c r="C2582" s="19" t="n">
        <v>2026</v>
      </c>
      <c r="D2582" t="inlineStr">
        <is>
          <t>はい</t>
        </is>
      </c>
      <c r="E2582" s="18" t="n">
        <v>120000</v>
      </c>
      <c r="F2582" s="18" t="n">
        <v>0</v>
      </c>
      <c r="G2582" s="18" t="n">
        <v>0</v>
      </c>
      <c r="H2582" s="18" t="n">
        <v>0</v>
      </c>
      <c r="I2582" s="18" t="n">
        <v>0</v>
      </c>
      <c r="J2582" s="18">
        <f>ROUND(MIN(B2582/12,650000)*12*0.0915+MIN(B2582/12,1390000)*12*(0.0504+0)+B2582*0.005,0)</f>
        <v/>
      </c>
      <c r="K2582" s="18" t="n">
        <v>0</v>
      </c>
      <c r="L2582" s="18" t="n">
        <v>0</v>
      </c>
      <c r="M2582" s="18">
        <f>ROUND(IF(C2582&gt;=2026,IF(B2582&lt;741000,0,IF(B2582&lt;2191000,B2582-740000,IF(B2582&lt;2193000,1451000,IF(B2582&lt;2196000,1453000,IF(B2582&lt;2200000,1456000,IF(B2582&lt;3600000,ROUNDDOWN(B2582/4,-3)*2.8-80000,IF(B2582&lt;6600000,ROUNDDOWN(B2582/4,-3)*3.2-440000,IF(B2582&lt;8500000,ROUNDDOWN(B2582*0.9,0)-1100000,B2582-1950000)))))))),IF(B2582&lt;651000,0,IF(B2582&lt;1900000,B2582-650000,IF(B2582&lt;3600000,ROUNDDOWN(B2582/4,-3)*2.8-80000,IF(B2582&lt;6600000,ROUNDDOWN(B2582/4,-3)*3.2-440000,IF(B2582&lt;8500000,ROUNDDOWN(B2582*0.9,0)-1100000,B2582-1950000)))))),0)</f>
        <v/>
      </c>
      <c r="N2582" s="18">
        <f>IF(M2582&gt;23500000,NA(),IF(C2582&gt;=2026,IF(M2582&lt;=4890000,1040000,IF(M2582&lt;=6550000,670000,620000)),IF(M2582&lt;=1320000,950000,IF(M2582&lt;=3360000,880000,IF(M2582&lt;=4890000,680000,IF(M2582&lt;=6550000,630000,580000))))))</f>
        <v/>
      </c>
      <c r="O2582" s="18">
        <f>IF(F2582&lt;=0,IF(AND(D2582="はい",C2582&gt;=2026,C2582&lt;=2027),IF(E2582&lt;=0,0,IF(E2582&lt;=30000,E2582,IF(E2582&lt;=60000,ROUNDUP(E2582/2,0)+15000,IF(E2582&lt;=120000,ROUNDUP(E2582/4,0)+30000,60000)))),IF(E2582&lt;=0,0,IF(E2582&lt;=20000,E2582,IF(E2582&lt;=40000,ROUNDUP(E2582/2,0)+10000,IF(E2582&lt;=80000,ROUNDUP(E2582/4,0)+20000,40000))))),IF(E2582&lt;=0,IF(F2582&lt;=0,0,IF(F2582&lt;=25000,F2582,IF(F2582&lt;=50000,ROUNDUP(F2582/2,0)+12500,IF(F2582&lt;=100000,ROUNDUP(F2582/4,0)+25000,50000)))),MAX(IF(F2582&lt;=0,0,IF(F2582&lt;=25000,F2582,IF(F2582&lt;=50000,ROUNDUP(F2582/2,0)+12500,IF(F2582&lt;=100000,ROUNDUP(F2582/4,0)+25000,50000)))),MIN(IF(AND(D2582="はい",C2582&gt;=2026,C2582&lt;=2027),IF(E2582&lt;=0,0,IF(E2582&lt;=30000,E2582,IF(E2582&lt;=60000,ROUNDUP(E2582/2,0)+15000,IF(E2582&lt;=120000,ROUNDUP(E2582/4,0)+30000,60000)))),IF(E2582&lt;=0,0,IF(E2582&lt;=20000,E2582,IF(E2582&lt;=40000,ROUNDUP(E2582/2,0)+10000,IF(E2582&lt;=80000,ROUNDUP(E2582/4,0)+20000,40000)))))+IF(F2582&lt;=0,0,IF(F2582&lt;=25000,F2582,IF(F2582&lt;=50000,ROUNDUP(F2582/2,0)+12500,IF(F2582&lt;=100000,ROUNDUP(F2582/4,0)+25000,50000)))),IF(AND(D2582="はい",C2582&gt;=2026,C2582&lt;=2027),60000,40000)))))</f>
        <v/>
      </c>
      <c r="P2582" s="18">
        <f>IF(G2582&lt;=0,0,IF(G2582&lt;=20000,G2582,IF(G2582&lt;=40000,ROUNDUP(G2582/2,0)+10000,IF(G2582&lt;=80000,ROUNDUP(G2582/4,0)+20000,40000))))</f>
        <v/>
      </c>
      <c r="Q2582" s="18">
        <f>IF(I2582&lt;=0,IF(H2582&lt;=0,0,IF(H2582&lt;=20000,H2582,IF(H2582&lt;=40000,ROUNDUP(H2582/2,0)+10000,IF(H2582&lt;=80000,ROUNDUP(H2582/4,0)+20000,40000)))),IF(H2582&lt;=0,IF(I2582&lt;=0,0,IF(I2582&lt;=25000,I2582,IF(I2582&lt;=50000,ROUNDUP(I2582/2,0)+12500,IF(I2582&lt;=100000,ROUNDUP(I2582/4,0)+25000,50000)))),MAX(IF(I2582&lt;=0,0,IF(I2582&lt;=25000,I2582,IF(I2582&lt;=50000,ROUNDUP(I2582/2,0)+12500,IF(I2582&lt;=100000,ROUNDUP(I2582/4,0)+25000,50000)))),MIN(IF(H2582&lt;=0,0,IF(H2582&lt;=20000,H2582,IF(H2582&lt;=40000,ROUNDUP(H2582/2,0)+10000,IF(H2582&lt;=80000,ROUNDUP(H2582/4,0)+20000,40000))))+IF(I2582&lt;=0,0,IF(I2582&lt;=25000,I2582,IF(I2582&lt;=50000,ROUNDUP(I2582/2,0)+12500,IF(I2582&lt;=100000,ROUNDUP(I2582/4,0)+25000,50000)))),40000))))</f>
        <v/>
      </c>
      <c r="R2582" s="18">
        <f>MIN(120000,O2582+P2582+Q2582)</f>
        <v/>
      </c>
      <c r="S2582" s="18">
        <f>IF(F2582&lt;=0,IF(E2582&lt;=0,0,IF(E2582&lt;=12000,E2582,IF(E2582&lt;=32000,ROUNDUP(E2582/2,0)+6000,IF(E2582&lt;=56000,ROUNDUP(E2582/4,0)+14000,28000)))),IF(E2582&lt;=0,IF(F2582&lt;=0,0,IF(F2582&lt;=15000,F2582,IF(F2582&lt;=40000,ROUNDUP(F2582/2,0)+7500,IF(F2582&lt;=70000,ROUNDUP(F2582/4,0)+17500,35000)))),MAX(IF(F2582&lt;=0,0,IF(F2582&lt;=15000,F2582,IF(F2582&lt;=40000,ROUNDUP(F2582/2,0)+7500,IF(F2582&lt;=70000,ROUNDUP(F2582/4,0)+17500,35000)))),MIN(IF(E2582&lt;=0,0,IF(E2582&lt;=12000,E2582,IF(E2582&lt;=32000,ROUNDUP(E2582/2,0)+6000,IF(E2582&lt;=56000,ROUNDUP(E2582/4,0)+14000,28000))))+IF(F2582&lt;=0,0,IF(F2582&lt;=15000,F2582,IF(F2582&lt;=40000,ROUNDUP(F2582/2,0)+7500,IF(F2582&lt;=70000,ROUNDUP(F2582/4,0)+17500,35000)))),28000))))</f>
        <v/>
      </c>
      <c r="T2582" s="18">
        <f>IF(G2582&lt;=0,0,IF(G2582&lt;=12000,G2582,IF(G2582&lt;=32000,ROUNDUP(G2582/2,0)+6000,IF(G2582&lt;=56000,ROUNDUP(G2582/4,0)+14000,28000))))</f>
        <v/>
      </c>
      <c r="U2582" s="18">
        <f>IF(I2582&lt;=0,IF(H2582&lt;=0,0,IF(H2582&lt;=12000,H2582,IF(H2582&lt;=32000,ROUNDUP(H2582/2,0)+6000,IF(H2582&lt;=56000,ROUNDUP(H2582/4,0)+14000,28000)))),IF(H2582&lt;=0,IF(I2582&lt;=0,0,IF(I2582&lt;=15000,I2582,IF(I2582&lt;=40000,ROUNDUP(I2582/2,0)+7500,IF(I2582&lt;=70000,ROUNDUP(I2582/4,0)+17500,35000)))),MAX(IF(I2582&lt;=0,0,IF(I2582&lt;=15000,I2582,IF(I2582&lt;=40000,ROUNDUP(I2582/2,0)+7500,IF(I2582&lt;=70000,ROUNDUP(I2582/4,0)+17500,35000)))),MIN(IF(H2582&lt;=0,0,IF(H2582&lt;=12000,H2582,IF(H2582&lt;=32000,ROUNDUP(H2582/2,0)+6000,IF(H2582&lt;=56000,ROUNDUP(H2582/4,0)+14000,28000))))+IF(I2582&lt;=0,0,IF(I2582&lt;=15000,I2582,IF(I2582&lt;=40000,ROUNDUP(I2582/2,0)+7500,IF(I2582&lt;=70000,ROUNDUP(I2582/4,0)+17500,35000)))),28000))))</f>
        <v/>
      </c>
      <c r="V2582" s="18">
        <f>MIN(70000,S2582+T2582+U2582)</f>
        <v/>
      </c>
      <c r="W2582" s="18">
        <f>MAX(0,ROUNDDOWN(M2582-J2582-N2582-K2582-0,-3))</f>
        <v/>
      </c>
      <c r="X2582" s="18">
        <f>MAX(0,ROUNDDOWN(M2582-J2582-N2582-K2582-R2582,-3))</f>
        <v/>
      </c>
      <c r="Y2582" s="18">
        <f>IF(W2582&lt;=0,0,ROUNDDOWN((W2582*LOOKUP(W2582,{0,1950001,3300001,6950001,9000001,18000001,40000001},{0.05,0.1,0.2,0.23,0.33,0.4,0.45})-LOOKUP(W2582,{0,1950001,3300001,6950001,9000001,18000001,40000001},{0,97500,427500,636000,1536000,2796000,4796000}))*1.021,-2))</f>
        <v/>
      </c>
      <c r="Z2582" s="18">
        <f>IF(X2582&lt;=0,0,ROUNDDOWN((X2582*LOOKUP(X2582,{0,1950001,3300001,6950001,9000001,18000001,40000001},{0.05,0.1,0.2,0.23,0.33,0.4,0.45})-LOOKUP(X2582,{0,1950001,3300001,6950001,9000001,18000001,40000001},{0,97500,427500,636000,1536000,2796000,4796000}))*1.021,-2))</f>
        <v/>
      </c>
      <c r="AA2582" s="18">
        <f>MAX(0,ROUNDDOWN(M2582-J2582-430000-L2582-0,-3))</f>
        <v/>
      </c>
      <c r="AB2582" s="18">
        <f>MAX(0,ROUNDDOWN(M2582-J2582-430000-L2582-V2582,-3))</f>
        <v/>
      </c>
      <c r="AC2582" s="18">
        <f>IF(M2582&lt;=450000,0,MAX(0,ROUNDDOWN(AA2582*0.06-MIN(50000,AA2582)*0.03,-2))+MAX(0,ROUNDDOWN(AA2582*0.04-MIN(50000,AA2582)*0.02,-2)))</f>
        <v/>
      </c>
      <c r="AD2582" s="18">
        <f>IF(M2582&lt;=450000,0,MAX(0,ROUNDDOWN(AB2582*0.06-MIN(50000,AB2582)*0.03,-2))+MAX(0,ROUNDDOWN(AB2582*0.04-MIN(50000,AB2582)*0.02,-2)))</f>
        <v/>
      </c>
      <c r="AE2582" s="18">
        <f>Y2582-Z2582</f>
        <v/>
      </c>
      <c r="AF2582" s="18">
        <f>AC2582-AD2582</f>
        <v/>
      </c>
      <c r="AG2582" s="18">
        <f>AE2582+AF2582</f>
        <v/>
      </c>
      <c r="AH2582" s="20">
        <f>IF(W2582&lt;=0,0,LOOKUP(W2582,{0,1950001,3300001,6950001,9000001,18000001,40000001},{0.05,0.1,0.2,0.23,0.33,0.4,0.45}))</f>
        <v/>
      </c>
    </row>
    <row r="2583">
      <c r="A2583" t="inlineStr">
        <is>
          <t>1万円刻み 3区分8万円ずつ</t>
        </is>
      </c>
      <c r="B2583" s="18">
        <f>'4_1万円刻み'!$A$835</f>
        <v/>
      </c>
      <c r="C2583" s="19" t="n">
        <v>2026</v>
      </c>
      <c r="D2583" t="inlineStr">
        <is>
          <t>いいえ</t>
        </is>
      </c>
      <c r="E2583" s="18" t="n">
        <v>80000</v>
      </c>
      <c r="F2583" s="18" t="n">
        <v>0</v>
      </c>
      <c r="G2583" s="18" t="n">
        <v>80000</v>
      </c>
      <c r="H2583" s="18" t="n">
        <v>80000</v>
      </c>
      <c r="I2583" s="18" t="n">
        <v>0</v>
      </c>
      <c r="J2583" s="18">
        <f>ROUND(MIN(B2583/12,650000)*12*0.0915+MIN(B2583/12,1390000)*12*(0.0504+0)+B2583*0.005,0)</f>
        <v/>
      </c>
      <c r="K2583" s="18" t="n">
        <v>0</v>
      </c>
      <c r="L2583" s="18" t="n">
        <v>0</v>
      </c>
      <c r="M2583" s="18">
        <f>ROUND(IF(C2583&gt;=2026,IF(B2583&lt;741000,0,IF(B2583&lt;2191000,B2583-740000,IF(B2583&lt;2193000,1451000,IF(B2583&lt;2196000,1453000,IF(B2583&lt;2200000,1456000,IF(B2583&lt;3600000,ROUNDDOWN(B2583/4,-3)*2.8-80000,IF(B2583&lt;6600000,ROUNDDOWN(B2583/4,-3)*3.2-440000,IF(B2583&lt;8500000,ROUNDDOWN(B2583*0.9,0)-1100000,B2583-1950000)))))))),IF(B2583&lt;651000,0,IF(B2583&lt;1900000,B2583-650000,IF(B2583&lt;3600000,ROUNDDOWN(B2583/4,-3)*2.8-80000,IF(B2583&lt;6600000,ROUNDDOWN(B2583/4,-3)*3.2-440000,IF(B2583&lt;8500000,ROUNDDOWN(B2583*0.9,0)-1100000,B2583-1950000)))))),0)</f>
        <v/>
      </c>
      <c r="N2583" s="18">
        <f>IF(M2583&gt;23500000,NA(),IF(C2583&gt;=2026,IF(M2583&lt;=4890000,1040000,IF(M2583&lt;=6550000,670000,620000)),IF(M2583&lt;=1320000,950000,IF(M2583&lt;=3360000,880000,IF(M2583&lt;=4890000,680000,IF(M2583&lt;=6550000,630000,580000))))))</f>
        <v/>
      </c>
      <c r="O2583" s="18">
        <f>IF(F2583&lt;=0,IF(AND(D2583="はい",C2583&gt;=2026,C2583&lt;=2027),IF(E2583&lt;=0,0,IF(E2583&lt;=30000,E2583,IF(E2583&lt;=60000,ROUNDUP(E2583/2,0)+15000,IF(E2583&lt;=120000,ROUNDUP(E2583/4,0)+30000,60000)))),IF(E2583&lt;=0,0,IF(E2583&lt;=20000,E2583,IF(E2583&lt;=40000,ROUNDUP(E2583/2,0)+10000,IF(E2583&lt;=80000,ROUNDUP(E2583/4,0)+20000,40000))))),IF(E2583&lt;=0,IF(F2583&lt;=0,0,IF(F2583&lt;=25000,F2583,IF(F2583&lt;=50000,ROUNDUP(F2583/2,0)+12500,IF(F2583&lt;=100000,ROUNDUP(F2583/4,0)+25000,50000)))),MAX(IF(F2583&lt;=0,0,IF(F2583&lt;=25000,F2583,IF(F2583&lt;=50000,ROUNDUP(F2583/2,0)+12500,IF(F2583&lt;=100000,ROUNDUP(F2583/4,0)+25000,50000)))),MIN(IF(AND(D2583="はい",C2583&gt;=2026,C2583&lt;=2027),IF(E2583&lt;=0,0,IF(E2583&lt;=30000,E2583,IF(E2583&lt;=60000,ROUNDUP(E2583/2,0)+15000,IF(E2583&lt;=120000,ROUNDUP(E2583/4,0)+30000,60000)))),IF(E2583&lt;=0,0,IF(E2583&lt;=20000,E2583,IF(E2583&lt;=40000,ROUNDUP(E2583/2,0)+10000,IF(E2583&lt;=80000,ROUNDUP(E2583/4,0)+20000,40000)))))+IF(F2583&lt;=0,0,IF(F2583&lt;=25000,F2583,IF(F2583&lt;=50000,ROUNDUP(F2583/2,0)+12500,IF(F2583&lt;=100000,ROUNDUP(F2583/4,0)+25000,50000)))),IF(AND(D2583="はい",C2583&gt;=2026,C2583&lt;=2027),60000,40000)))))</f>
        <v/>
      </c>
      <c r="P2583" s="18">
        <f>IF(G2583&lt;=0,0,IF(G2583&lt;=20000,G2583,IF(G2583&lt;=40000,ROUNDUP(G2583/2,0)+10000,IF(G2583&lt;=80000,ROUNDUP(G2583/4,0)+20000,40000))))</f>
        <v/>
      </c>
      <c r="Q2583" s="18">
        <f>IF(I2583&lt;=0,IF(H2583&lt;=0,0,IF(H2583&lt;=20000,H2583,IF(H2583&lt;=40000,ROUNDUP(H2583/2,0)+10000,IF(H2583&lt;=80000,ROUNDUP(H2583/4,0)+20000,40000)))),IF(H2583&lt;=0,IF(I2583&lt;=0,0,IF(I2583&lt;=25000,I2583,IF(I2583&lt;=50000,ROUNDUP(I2583/2,0)+12500,IF(I2583&lt;=100000,ROUNDUP(I2583/4,0)+25000,50000)))),MAX(IF(I2583&lt;=0,0,IF(I2583&lt;=25000,I2583,IF(I2583&lt;=50000,ROUNDUP(I2583/2,0)+12500,IF(I2583&lt;=100000,ROUNDUP(I2583/4,0)+25000,50000)))),MIN(IF(H2583&lt;=0,0,IF(H2583&lt;=20000,H2583,IF(H2583&lt;=40000,ROUNDUP(H2583/2,0)+10000,IF(H2583&lt;=80000,ROUNDUP(H2583/4,0)+20000,40000))))+IF(I2583&lt;=0,0,IF(I2583&lt;=25000,I2583,IF(I2583&lt;=50000,ROUNDUP(I2583/2,0)+12500,IF(I2583&lt;=100000,ROUNDUP(I2583/4,0)+25000,50000)))),40000))))</f>
        <v/>
      </c>
      <c r="R2583" s="18">
        <f>MIN(120000,O2583+P2583+Q2583)</f>
        <v/>
      </c>
      <c r="S2583" s="18">
        <f>IF(F2583&lt;=0,IF(E2583&lt;=0,0,IF(E2583&lt;=12000,E2583,IF(E2583&lt;=32000,ROUNDUP(E2583/2,0)+6000,IF(E2583&lt;=56000,ROUNDUP(E2583/4,0)+14000,28000)))),IF(E2583&lt;=0,IF(F2583&lt;=0,0,IF(F2583&lt;=15000,F2583,IF(F2583&lt;=40000,ROUNDUP(F2583/2,0)+7500,IF(F2583&lt;=70000,ROUNDUP(F2583/4,0)+17500,35000)))),MAX(IF(F2583&lt;=0,0,IF(F2583&lt;=15000,F2583,IF(F2583&lt;=40000,ROUNDUP(F2583/2,0)+7500,IF(F2583&lt;=70000,ROUNDUP(F2583/4,0)+17500,35000)))),MIN(IF(E2583&lt;=0,0,IF(E2583&lt;=12000,E2583,IF(E2583&lt;=32000,ROUNDUP(E2583/2,0)+6000,IF(E2583&lt;=56000,ROUNDUP(E2583/4,0)+14000,28000))))+IF(F2583&lt;=0,0,IF(F2583&lt;=15000,F2583,IF(F2583&lt;=40000,ROUNDUP(F2583/2,0)+7500,IF(F2583&lt;=70000,ROUNDUP(F2583/4,0)+17500,35000)))),28000))))</f>
        <v/>
      </c>
      <c r="T2583" s="18">
        <f>IF(G2583&lt;=0,0,IF(G2583&lt;=12000,G2583,IF(G2583&lt;=32000,ROUNDUP(G2583/2,0)+6000,IF(G2583&lt;=56000,ROUNDUP(G2583/4,0)+14000,28000))))</f>
        <v/>
      </c>
      <c r="U2583" s="18">
        <f>IF(I2583&lt;=0,IF(H2583&lt;=0,0,IF(H2583&lt;=12000,H2583,IF(H2583&lt;=32000,ROUNDUP(H2583/2,0)+6000,IF(H2583&lt;=56000,ROUNDUP(H2583/4,0)+14000,28000)))),IF(H2583&lt;=0,IF(I2583&lt;=0,0,IF(I2583&lt;=15000,I2583,IF(I2583&lt;=40000,ROUNDUP(I2583/2,0)+7500,IF(I2583&lt;=70000,ROUNDUP(I2583/4,0)+17500,35000)))),MAX(IF(I2583&lt;=0,0,IF(I2583&lt;=15000,I2583,IF(I2583&lt;=40000,ROUNDUP(I2583/2,0)+7500,IF(I2583&lt;=70000,ROUNDUP(I2583/4,0)+17500,35000)))),MIN(IF(H2583&lt;=0,0,IF(H2583&lt;=12000,H2583,IF(H2583&lt;=32000,ROUNDUP(H2583/2,0)+6000,IF(H2583&lt;=56000,ROUNDUP(H2583/4,0)+14000,28000))))+IF(I2583&lt;=0,0,IF(I2583&lt;=15000,I2583,IF(I2583&lt;=40000,ROUNDUP(I2583/2,0)+7500,IF(I2583&lt;=70000,ROUNDUP(I2583/4,0)+17500,35000)))),28000))))</f>
        <v/>
      </c>
      <c r="V2583" s="18">
        <f>MIN(70000,S2583+T2583+U2583)</f>
        <v/>
      </c>
      <c r="W2583" s="18">
        <f>MAX(0,ROUNDDOWN(M2583-J2583-N2583-K2583-0,-3))</f>
        <v/>
      </c>
      <c r="X2583" s="18">
        <f>MAX(0,ROUNDDOWN(M2583-J2583-N2583-K2583-R2583,-3))</f>
        <v/>
      </c>
      <c r="Y2583" s="18">
        <f>IF(W2583&lt;=0,0,ROUNDDOWN((W2583*LOOKUP(W2583,{0,1950001,3300001,6950001,9000001,18000001,40000001},{0.05,0.1,0.2,0.23,0.33,0.4,0.45})-LOOKUP(W2583,{0,1950001,3300001,6950001,9000001,18000001,40000001},{0,97500,427500,636000,1536000,2796000,4796000}))*1.021,-2))</f>
        <v/>
      </c>
      <c r="Z2583" s="18">
        <f>IF(X2583&lt;=0,0,ROUNDDOWN((X2583*LOOKUP(X2583,{0,1950001,3300001,6950001,9000001,18000001,40000001},{0.05,0.1,0.2,0.23,0.33,0.4,0.45})-LOOKUP(X2583,{0,1950001,3300001,6950001,9000001,18000001,40000001},{0,97500,427500,636000,1536000,2796000,4796000}))*1.021,-2))</f>
        <v/>
      </c>
      <c r="AA2583" s="18">
        <f>MAX(0,ROUNDDOWN(M2583-J2583-430000-L2583-0,-3))</f>
        <v/>
      </c>
      <c r="AB2583" s="18">
        <f>MAX(0,ROUNDDOWN(M2583-J2583-430000-L2583-V2583,-3))</f>
        <v/>
      </c>
      <c r="AC2583" s="18">
        <f>IF(M2583&lt;=450000,0,MAX(0,ROUNDDOWN(AA2583*0.06-MIN(50000,AA2583)*0.03,-2))+MAX(0,ROUNDDOWN(AA2583*0.04-MIN(50000,AA2583)*0.02,-2)))</f>
        <v/>
      </c>
      <c r="AD2583" s="18">
        <f>IF(M2583&lt;=450000,0,MAX(0,ROUNDDOWN(AB2583*0.06-MIN(50000,AB2583)*0.03,-2))+MAX(0,ROUNDDOWN(AB2583*0.04-MIN(50000,AB2583)*0.02,-2)))</f>
        <v/>
      </c>
      <c r="AE2583" s="18">
        <f>Y2583-Z2583</f>
        <v/>
      </c>
      <c r="AF2583" s="18">
        <f>AC2583-AD2583</f>
        <v/>
      </c>
      <c r="AG2583" s="18">
        <f>AE2583+AF2583</f>
        <v/>
      </c>
      <c r="AH2583" s="20">
        <f>IF(W2583&lt;=0,0,LOOKUP(W2583,{0,1950001,3300001,6950001,9000001,18000001,40000001},{0.05,0.1,0.2,0.23,0.33,0.4,0.45}))</f>
        <v/>
      </c>
    </row>
    <row r="2584">
      <c r="A2584" t="inlineStr">
        <is>
          <t>1万円刻み 一般8万円</t>
        </is>
      </c>
      <c r="B2584" s="18">
        <f>'4_1万円刻み'!$A$835</f>
        <v/>
      </c>
      <c r="C2584" s="19" t="n">
        <v>2026</v>
      </c>
      <c r="D2584" t="inlineStr">
        <is>
          <t>いいえ</t>
        </is>
      </c>
      <c r="E2584" s="18" t="n">
        <v>80000</v>
      </c>
      <c r="F2584" s="18" t="n">
        <v>0</v>
      </c>
      <c r="G2584" s="18" t="n">
        <v>0</v>
      </c>
      <c r="H2584" s="18" t="n">
        <v>0</v>
      </c>
      <c r="I2584" s="18" t="n">
        <v>0</v>
      </c>
      <c r="J2584" s="18">
        <f>ROUND(MIN(B2584/12,650000)*12*0.0915+MIN(B2584/12,1390000)*12*(0.0504+0)+B2584*0.005,0)</f>
        <v/>
      </c>
      <c r="K2584" s="18" t="n">
        <v>0</v>
      </c>
      <c r="L2584" s="18" t="n">
        <v>0</v>
      </c>
      <c r="M2584" s="18">
        <f>ROUND(IF(C2584&gt;=2026,IF(B2584&lt;741000,0,IF(B2584&lt;2191000,B2584-740000,IF(B2584&lt;2193000,1451000,IF(B2584&lt;2196000,1453000,IF(B2584&lt;2200000,1456000,IF(B2584&lt;3600000,ROUNDDOWN(B2584/4,-3)*2.8-80000,IF(B2584&lt;6600000,ROUNDDOWN(B2584/4,-3)*3.2-440000,IF(B2584&lt;8500000,ROUNDDOWN(B2584*0.9,0)-1100000,B2584-1950000)))))))),IF(B2584&lt;651000,0,IF(B2584&lt;1900000,B2584-650000,IF(B2584&lt;3600000,ROUNDDOWN(B2584/4,-3)*2.8-80000,IF(B2584&lt;6600000,ROUNDDOWN(B2584/4,-3)*3.2-440000,IF(B2584&lt;8500000,ROUNDDOWN(B2584*0.9,0)-1100000,B2584-1950000)))))),0)</f>
        <v/>
      </c>
      <c r="N2584" s="18">
        <f>IF(M2584&gt;23500000,NA(),IF(C2584&gt;=2026,IF(M2584&lt;=4890000,1040000,IF(M2584&lt;=6550000,670000,620000)),IF(M2584&lt;=1320000,950000,IF(M2584&lt;=3360000,880000,IF(M2584&lt;=4890000,680000,IF(M2584&lt;=6550000,630000,580000))))))</f>
        <v/>
      </c>
      <c r="O2584" s="18">
        <f>IF(F2584&lt;=0,IF(AND(D2584="はい",C2584&gt;=2026,C2584&lt;=2027),IF(E2584&lt;=0,0,IF(E2584&lt;=30000,E2584,IF(E2584&lt;=60000,ROUNDUP(E2584/2,0)+15000,IF(E2584&lt;=120000,ROUNDUP(E2584/4,0)+30000,60000)))),IF(E2584&lt;=0,0,IF(E2584&lt;=20000,E2584,IF(E2584&lt;=40000,ROUNDUP(E2584/2,0)+10000,IF(E2584&lt;=80000,ROUNDUP(E2584/4,0)+20000,40000))))),IF(E2584&lt;=0,IF(F2584&lt;=0,0,IF(F2584&lt;=25000,F2584,IF(F2584&lt;=50000,ROUNDUP(F2584/2,0)+12500,IF(F2584&lt;=100000,ROUNDUP(F2584/4,0)+25000,50000)))),MAX(IF(F2584&lt;=0,0,IF(F2584&lt;=25000,F2584,IF(F2584&lt;=50000,ROUNDUP(F2584/2,0)+12500,IF(F2584&lt;=100000,ROUNDUP(F2584/4,0)+25000,50000)))),MIN(IF(AND(D2584="はい",C2584&gt;=2026,C2584&lt;=2027),IF(E2584&lt;=0,0,IF(E2584&lt;=30000,E2584,IF(E2584&lt;=60000,ROUNDUP(E2584/2,0)+15000,IF(E2584&lt;=120000,ROUNDUP(E2584/4,0)+30000,60000)))),IF(E2584&lt;=0,0,IF(E2584&lt;=20000,E2584,IF(E2584&lt;=40000,ROUNDUP(E2584/2,0)+10000,IF(E2584&lt;=80000,ROUNDUP(E2584/4,0)+20000,40000)))))+IF(F2584&lt;=0,0,IF(F2584&lt;=25000,F2584,IF(F2584&lt;=50000,ROUNDUP(F2584/2,0)+12500,IF(F2584&lt;=100000,ROUNDUP(F2584/4,0)+25000,50000)))),IF(AND(D2584="はい",C2584&gt;=2026,C2584&lt;=2027),60000,40000)))))</f>
        <v/>
      </c>
      <c r="P2584" s="18">
        <f>IF(G2584&lt;=0,0,IF(G2584&lt;=20000,G2584,IF(G2584&lt;=40000,ROUNDUP(G2584/2,0)+10000,IF(G2584&lt;=80000,ROUNDUP(G2584/4,0)+20000,40000))))</f>
        <v/>
      </c>
      <c r="Q2584" s="18">
        <f>IF(I2584&lt;=0,IF(H2584&lt;=0,0,IF(H2584&lt;=20000,H2584,IF(H2584&lt;=40000,ROUNDUP(H2584/2,0)+10000,IF(H2584&lt;=80000,ROUNDUP(H2584/4,0)+20000,40000)))),IF(H2584&lt;=0,IF(I2584&lt;=0,0,IF(I2584&lt;=25000,I2584,IF(I2584&lt;=50000,ROUNDUP(I2584/2,0)+12500,IF(I2584&lt;=100000,ROUNDUP(I2584/4,0)+25000,50000)))),MAX(IF(I2584&lt;=0,0,IF(I2584&lt;=25000,I2584,IF(I2584&lt;=50000,ROUNDUP(I2584/2,0)+12500,IF(I2584&lt;=100000,ROUNDUP(I2584/4,0)+25000,50000)))),MIN(IF(H2584&lt;=0,0,IF(H2584&lt;=20000,H2584,IF(H2584&lt;=40000,ROUNDUP(H2584/2,0)+10000,IF(H2584&lt;=80000,ROUNDUP(H2584/4,0)+20000,40000))))+IF(I2584&lt;=0,0,IF(I2584&lt;=25000,I2584,IF(I2584&lt;=50000,ROUNDUP(I2584/2,0)+12500,IF(I2584&lt;=100000,ROUNDUP(I2584/4,0)+25000,50000)))),40000))))</f>
        <v/>
      </c>
      <c r="R2584" s="18">
        <f>MIN(120000,O2584+P2584+Q2584)</f>
        <v/>
      </c>
      <c r="S2584" s="18">
        <f>IF(F2584&lt;=0,IF(E2584&lt;=0,0,IF(E2584&lt;=12000,E2584,IF(E2584&lt;=32000,ROUNDUP(E2584/2,0)+6000,IF(E2584&lt;=56000,ROUNDUP(E2584/4,0)+14000,28000)))),IF(E2584&lt;=0,IF(F2584&lt;=0,0,IF(F2584&lt;=15000,F2584,IF(F2584&lt;=40000,ROUNDUP(F2584/2,0)+7500,IF(F2584&lt;=70000,ROUNDUP(F2584/4,0)+17500,35000)))),MAX(IF(F2584&lt;=0,0,IF(F2584&lt;=15000,F2584,IF(F2584&lt;=40000,ROUNDUP(F2584/2,0)+7500,IF(F2584&lt;=70000,ROUNDUP(F2584/4,0)+17500,35000)))),MIN(IF(E2584&lt;=0,0,IF(E2584&lt;=12000,E2584,IF(E2584&lt;=32000,ROUNDUP(E2584/2,0)+6000,IF(E2584&lt;=56000,ROUNDUP(E2584/4,0)+14000,28000))))+IF(F2584&lt;=0,0,IF(F2584&lt;=15000,F2584,IF(F2584&lt;=40000,ROUNDUP(F2584/2,0)+7500,IF(F2584&lt;=70000,ROUNDUP(F2584/4,0)+17500,35000)))),28000))))</f>
        <v/>
      </c>
      <c r="T2584" s="18">
        <f>IF(G2584&lt;=0,0,IF(G2584&lt;=12000,G2584,IF(G2584&lt;=32000,ROUNDUP(G2584/2,0)+6000,IF(G2584&lt;=56000,ROUNDUP(G2584/4,0)+14000,28000))))</f>
        <v/>
      </c>
      <c r="U2584" s="18">
        <f>IF(I2584&lt;=0,IF(H2584&lt;=0,0,IF(H2584&lt;=12000,H2584,IF(H2584&lt;=32000,ROUNDUP(H2584/2,0)+6000,IF(H2584&lt;=56000,ROUNDUP(H2584/4,0)+14000,28000)))),IF(H2584&lt;=0,IF(I2584&lt;=0,0,IF(I2584&lt;=15000,I2584,IF(I2584&lt;=40000,ROUNDUP(I2584/2,0)+7500,IF(I2584&lt;=70000,ROUNDUP(I2584/4,0)+17500,35000)))),MAX(IF(I2584&lt;=0,0,IF(I2584&lt;=15000,I2584,IF(I2584&lt;=40000,ROUNDUP(I2584/2,0)+7500,IF(I2584&lt;=70000,ROUNDUP(I2584/4,0)+17500,35000)))),MIN(IF(H2584&lt;=0,0,IF(H2584&lt;=12000,H2584,IF(H2584&lt;=32000,ROUNDUP(H2584/2,0)+6000,IF(H2584&lt;=56000,ROUNDUP(H2584/4,0)+14000,28000))))+IF(I2584&lt;=0,0,IF(I2584&lt;=15000,I2584,IF(I2584&lt;=40000,ROUNDUP(I2584/2,0)+7500,IF(I2584&lt;=70000,ROUNDUP(I2584/4,0)+17500,35000)))),28000))))</f>
        <v/>
      </c>
      <c r="V2584" s="18">
        <f>MIN(70000,S2584+T2584+U2584)</f>
        <v/>
      </c>
      <c r="W2584" s="18">
        <f>MAX(0,ROUNDDOWN(M2584-J2584-N2584-K2584-0,-3))</f>
        <v/>
      </c>
      <c r="X2584" s="18">
        <f>MAX(0,ROUNDDOWN(M2584-J2584-N2584-K2584-R2584,-3))</f>
        <v/>
      </c>
      <c r="Y2584" s="18">
        <f>IF(W2584&lt;=0,0,ROUNDDOWN((W2584*LOOKUP(W2584,{0,1950001,3300001,6950001,9000001,18000001,40000001},{0.05,0.1,0.2,0.23,0.33,0.4,0.45})-LOOKUP(W2584,{0,1950001,3300001,6950001,9000001,18000001,40000001},{0,97500,427500,636000,1536000,2796000,4796000}))*1.021,-2))</f>
        <v/>
      </c>
      <c r="Z2584" s="18">
        <f>IF(X2584&lt;=0,0,ROUNDDOWN((X2584*LOOKUP(X2584,{0,1950001,3300001,6950001,9000001,18000001,40000001},{0.05,0.1,0.2,0.23,0.33,0.4,0.45})-LOOKUP(X2584,{0,1950001,3300001,6950001,9000001,18000001,40000001},{0,97500,427500,636000,1536000,2796000,4796000}))*1.021,-2))</f>
        <v/>
      </c>
      <c r="AA2584" s="18">
        <f>MAX(0,ROUNDDOWN(M2584-J2584-430000-L2584-0,-3))</f>
        <v/>
      </c>
      <c r="AB2584" s="18">
        <f>MAX(0,ROUNDDOWN(M2584-J2584-430000-L2584-V2584,-3))</f>
        <v/>
      </c>
      <c r="AC2584" s="18">
        <f>IF(M2584&lt;=450000,0,MAX(0,ROUNDDOWN(AA2584*0.06-MIN(50000,AA2584)*0.03,-2))+MAX(0,ROUNDDOWN(AA2584*0.04-MIN(50000,AA2584)*0.02,-2)))</f>
        <v/>
      </c>
      <c r="AD2584" s="18">
        <f>IF(M2584&lt;=450000,0,MAX(0,ROUNDDOWN(AB2584*0.06-MIN(50000,AB2584)*0.03,-2))+MAX(0,ROUNDDOWN(AB2584*0.04-MIN(50000,AB2584)*0.02,-2)))</f>
        <v/>
      </c>
      <c r="AE2584" s="18">
        <f>Y2584-Z2584</f>
        <v/>
      </c>
      <c r="AF2584" s="18">
        <f>AC2584-AD2584</f>
        <v/>
      </c>
      <c r="AG2584" s="18">
        <f>AE2584+AF2584</f>
        <v/>
      </c>
      <c r="AH2584" s="20">
        <f>IF(W2584&lt;=0,0,LOOKUP(W2584,{0,1950001,3300001,6950001,9000001,18000001,40000001},{0.05,0.1,0.2,0.23,0.33,0.4,0.45}))</f>
        <v/>
      </c>
    </row>
    <row r="2585">
      <c r="A2585" t="inlineStr">
        <is>
          <t>1万円刻み 特例あり一般12万円</t>
        </is>
      </c>
      <c r="B2585" s="18">
        <f>'4_1万円刻み'!$A$835</f>
        <v/>
      </c>
      <c r="C2585" s="19" t="n">
        <v>2026</v>
      </c>
      <c r="D2585" t="inlineStr">
        <is>
          <t>はい</t>
        </is>
      </c>
      <c r="E2585" s="18" t="n">
        <v>120000</v>
      </c>
      <c r="F2585" s="18" t="n">
        <v>0</v>
      </c>
      <c r="G2585" s="18" t="n">
        <v>0</v>
      </c>
      <c r="H2585" s="18" t="n">
        <v>0</v>
      </c>
      <c r="I2585" s="18" t="n">
        <v>0</v>
      </c>
      <c r="J2585" s="18">
        <f>ROUND(MIN(B2585/12,650000)*12*0.0915+MIN(B2585/12,1390000)*12*(0.0504+0)+B2585*0.005,0)</f>
        <v/>
      </c>
      <c r="K2585" s="18" t="n">
        <v>0</v>
      </c>
      <c r="L2585" s="18" t="n">
        <v>0</v>
      </c>
      <c r="M2585" s="18">
        <f>ROUND(IF(C2585&gt;=2026,IF(B2585&lt;741000,0,IF(B2585&lt;2191000,B2585-740000,IF(B2585&lt;2193000,1451000,IF(B2585&lt;2196000,1453000,IF(B2585&lt;2200000,1456000,IF(B2585&lt;3600000,ROUNDDOWN(B2585/4,-3)*2.8-80000,IF(B2585&lt;6600000,ROUNDDOWN(B2585/4,-3)*3.2-440000,IF(B2585&lt;8500000,ROUNDDOWN(B2585*0.9,0)-1100000,B2585-1950000)))))))),IF(B2585&lt;651000,0,IF(B2585&lt;1900000,B2585-650000,IF(B2585&lt;3600000,ROUNDDOWN(B2585/4,-3)*2.8-80000,IF(B2585&lt;6600000,ROUNDDOWN(B2585/4,-3)*3.2-440000,IF(B2585&lt;8500000,ROUNDDOWN(B2585*0.9,0)-1100000,B2585-1950000)))))),0)</f>
        <v/>
      </c>
      <c r="N2585" s="18">
        <f>IF(M2585&gt;23500000,NA(),IF(C2585&gt;=2026,IF(M2585&lt;=4890000,1040000,IF(M2585&lt;=6550000,670000,620000)),IF(M2585&lt;=1320000,950000,IF(M2585&lt;=3360000,880000,IF(M2585&lt;=4890000,680000,IF(M2585&lt;=6550000,630000,580000))))))</f>
        <v/>
      </c>
      <c r="O2585" s="18">
        <f>IF(F2585&lt;=0,IF(AND(D2585="はい",C2585&gt;=2026,C2585&lt;=2027),IF(E2585&lt;=0,0,IF(E2585&lt;=30000,E2585,IF(E2585&lt;=60000,ROUNDUP(E2585/2,0)+15000,IF(E2585&lt;=120000,ROUNDUP(E2585/4,0)+30000,60000)))),IF(E2585&lt;=0,0,IF(E2585&lt;=20000,E2585,IF(E2585&lt;=40000,ROUNDUP(E2585/2,0)+10000,IF(E2585&lt;=80000,ROUNDUP(E2585/4,0)+20000,40000))))),IF(E2585&lt;=0,IF(F2585&lt;=0,0,IF(F2585&lt;=25000,F2585,IF(F2585&lt;=50000,ROUNDUP(F2585/2,0)+12500,IF(F2585&lt;=100000,ROUNDUP(F2585/4,0)+25000,50000)))),MAX(IF(F2585&lt;=0,0,IF(F2585&lt;=25000,F2585,IF(F2585&lt;=50000,ROUNDUP(F2585/2,0)+12500,IF(F2585&lt;=100000,ROUNDUP(F2585/4,0)+25000,50000)))),MIN(IF(AND(D2585="はい",C2585&gt;=2026,C2585&lt;=2027),IF(E2585&lt;=0,0,IF(E2585&lt;=30000,E2585,IF(E2585&lt;=60000,ROUNDUP(E2585/2,0)+15000,IF(E2585&lt;=120000,ROUNDUP(E2585/4,0)+30000,60000)))),IF(E2585&lt;=0,0,IF(E2585&lt;=20000,E2585,IF(E2585&lt;=40000,ROUNDUP(E2585/2,0)+10000,IF(E2585&lt;=80000,ROUNDUP(E2585/4,0)+20000,40000)))))+IF(F2585&lt;=0,0,IF(F2585&lt;=25000,F2585,IF(F2585&lt;=50000,ROUNDUP(F2585/2,0)+12500,IF(F2585&lt;=100000,ROUNDUP(F2585/4,0)+25000,50000)))),IF(AND(D2585="はい",C2585&gt;=2026,C2585&lt;=2027),60000,40000)))))</f>
        <v/>
      </c>
      <c r="P2585" s="18">
        <f>IF(G2585&lt;=0,0,IF(G2585&lt;=20000,G2585,IF(G2585&lt;=40000,ROUNDUP(G2585/2,0)+10000,IF(G2585&lt;=80000,ROUNDUP(G2585/4,0)+20000,40000))))</f>
        <v/>
      </c>
      <c r="Q2585" s="18">
        <f>IF(I2585&lt;=0,IF(H2585&lt;=0,0,IF(H2585&lt;=20000,H2585,IF(H2585&lt;=40000,ROUNDUP(H2585/2,0)+10000,IF(H2585&lt;=80000,ROUNDUP(H2585/4,0)+20000,40000)))),IF(H2585&lt;=0,IF(I2585&lt;=0,0,IF(I2585&lt;=25000,I2585,IF(I2585&lt;=50000,ROUNDUP(I2585/2,0)+12500,IF(I2585&lt;=100000,ROUNDUP(I2585/4,0)+25000,50000)))),MAX(IF(I2585&lt;=0,0,IF(I2585&lt;=25000,I2585,IF(I2585&lt;=50000,ROUNDUP(I2585/2,0)+12500,IF(I2585&lt;=100000,ROUNDUP(I2585/4,0)+25000,50000)))),MIN(IF(H2585&lt;=0,0,IF(H2585&lt;=20000,H2585,IF(H2585&lt;=40000,ROUNDUP(H2585/2,0)+10000,IF(H2585&lt;=80000,ROUNDUP(H2585/4,0)+20000,40000))))+IF(I2585&lt;=0,0,IF(I2585&lt;=25000,I2585,IF(I2585&lt;=50000,ROUNDUP(I2585/2,0)+12500,IF(I2585&lt;=100000,ROUNDUP(I2585/4,0)+25000,50000)))),40000))))</f>
        <v/>
      </c>
      <c r="R2585" s="18">
        <f>MIN(120000,O2585+P2585+Q2585)</f>
        <v/>
      </c>
      <c r="S2585" s="18">
        <f>IF(F2585&lt;=0,IF(E2585&lt;=0,0,IF(E2585&lt;=12000,E2585,IF(E2585&lt;=32000,ROUNDUP(E2585/2,0)+6000,IF(E2585&lt;=56000,ROUNDUP(E2585/4,0)+14000,28000)))),IF(E2585&lt;=0,IF(F2585&lt;=0,0,IF(F2585&lt;=15000,F2585,IF(F2585&lt;=40000,ROUNDUP(F2585/2,0)+7500,IF(F2585&lt;=70000,ROUNDUP(F2585/4,0)+17500,35000)))),MAX(IF(F2585&lt;=0,0,IF(F2585&lt;=15000,F2585,IF(F2585&lt;=40000,ROUNDUP(F2585/2,0)+7500,IF(F2585&lt;=70000,ROUNDUP(F2585/4,0)+17500,35000)))),MIN(IF(E2585&lt;=0,0,IF(E2585&lt;=12000,E2585,IF(E2585&lt;=32000,ROUNDUP(E2585/2,0)+6000,IF(E2585&lt;=56000,ROUNDUP(E2585/4,0)+14000,28000))))+IF(F2585&lt;=0,0,IF(F2585&lt;=15000,F2585,IF(F2585&lt;=40000,ROUNDUP(F2585/2,0)+7500,IF(F2585&lt;=70000,ROUNDUP(F2585/4,0)+17500,35000)))),28000))))</f>
        <v/>
      </c>
      <c r="T2585" s="18">
        <f>IF(G2585&lt;=0,0,IF(G2585&lt;=12000,G2585,IF(G2585&lt;=32000,ROUNDUP(G2585/2,0)+6000,IF(G2585&lt;=56000,ROUNDUP(G2585/4,0)+14000,28000))))</f>
        <v/>
      </c>
      <c r="U2585" s="18">
        <f>IF(I2585&lt;=0,IF(H2585&lt;=0,0,IF(H2585&lt;=12000,H2585,IF(H2585&lt;=32000,ROUNDUP(H2585/2,0)+6000,IF(H2585&lt;=56000,ROUNDUP(H2585/4,0)+14000,28000)))),IF(H2585&lt;=0,IF(I2585&lt;=0,0,IF(I2585&lt;=15000,I2585,IF(I2585&lt;=40000,ROUNDUP(I2585/2,0)+7500,IF(I2585&lt;=70000,ROUNDUP(I2585/4,0)+17500,35000)))),MAX(IF(I2585&lt;=0,0,IF(I2585&lt;=15000,I2585,IF(I2585&lt;=40000,ROUNDUP(I2585/2,0)+7500,IF(I2585&lt;=70000,ROUNDUP(I2585/4,0)+17500,35000)))),MIN(IF(H2585&lt;=0,0,IF(H2585&lt;=12000,H2585,IF(H2585&lt;=32000,ROUNDUP(H2585/2,0)+6000,IF(H2585&lt;=56000,ROUNDUP(H2585/4,0)+14000,28000))))+IF(I2585&lt;=0,0,IF(I2585&lt;=15000,I2585,IF(I2585&lt;=40000,ROUNDUP(I2585/2,0)+7500,IF(I2585&lt;=70000,ROUNDUP(I2585/4,0)+17500,35000)))),28000))))</f>
        <v/>
      </c>
      <c r="V2585" s="18">
        <f>MIN(70000,S2585+T2585+U2585)</f>
        <v/>
      </c>
      <c r="W2585" s="18">
        <f>MAX(0,ROUNDDOWN(M2585-J2585-N2585-K2585-0,-3))</f>
        <v/>
      </c>
      <c r="X2585" s="18">
        <f>MAX(0,ROUNDDOWN(M2585-J2585-N2585-K2585-R2585,-3))</f>
        <v/>
      </c>
      <c r="Y2585" s="18">
        <f>IF(W2585&lt;=0,0,ROUNDDOWN((W2585*LOOKUP(W2585,{0,1950001,3300001,6950001,9000001,18000001,40000001},{0.05,0.1,0.2,0.23,0.33,0.4,0.45})-LOOKUP(W2585,{0,1950001,3300001,6950001,9000001,18000001,40000001},{0,97500,427500,636000,1536000,2796000,4796000}))*1.021,-2))</f>
        <v/>
      </c>
      <c r="Z2585" s="18">
        <f>IF(X2585&lt;=0,0,ROUNDDOWN((X2585*LOOKUP(X2585,{0,1950001,3300001,6950001,9000001,18000001,40000001},{0.05,0.1,0.2,0.23,0.33,0.4,0.45})-LOOKUP(X2585,{0,1950001,3300001,6950001,9000001,18000001,40000001},{0,97500,427500,636000,1536000,2796000,4796000}))*1.021,-2))</f>
        <v/>
      </c>
      <c r="AA2585" s="18">
        <f>MAX(0,ROUNDDOWN(M2585-J2585-430000-L2585-0,-3))</f>
        <v/>
      </c>
      <c r="AB2585" s="18">
        <f>MAX(0,ROUNDDOWN(M2585-J2585-430000-L2585-V2585,-3))</f>
        <v/>
      </c>
      <c r="AC2585" s="18">
        <f>IF(M2585&lt;=450000,0,MAX(0,ROUNDDOWN(AA2585*0.06-MIN(50000,AA2585)*0.03,-2))+MAX(0,ROUNDDOWN(AA2585*0.04-MIN(50000,AA2585)*0.02,-2)))</f>
        <v/>
      </c>
      <c r="AD2585" s="18">
        <f>IF(M2585&lt;=450000,0,MAX(0,ROUNDDOWN(AB2585*0.06-MIN(50000,AB2585)*0.03,-2))+MAX(0,ROUNDDOWN(AB2585*0.04-MIN(50000,AB2585)*0.02,-2)))</f>
        <v/>
      </c>
      <c r="AE2585" s="18">
        <f>Y2585-Z2585</f>
        <v/>
      </c>
      <c r="AF2585" s="18">
        <f>AC2585-AD2585</f>
        <v/>
      </c>
      <c r="AG2585" s="18">
        <f>AE2585+AF2585</f>
        <v/>
      </c>
      <c r="AH2585" s="20">
        <f>IF(W2585&lt;=0,0,LOOKUP(W2585,{0,1950001,3300001,6950001,9000001,18000001,40000001},{0.05,0.1,0.2,0.23,0.33,0.4,0.45}))</f>
        <v/>
      </c>
    </row>
    <row r="2586">
      <c r="A2586" t="inlineStr">
        <is>
          <t>1万円刻み 3区分8万円ずつ</t>
        </is>
      </c>
      <c r="B2586" s="18">
        <f>'4_1万円刻み'!$A$836</f>
        <v/>
      </c>
      <c r="C2586" s="19" t="n">
        <v>2026</v>
      </c>
      <c r="D2586" t="inlineStr">
        <is>
          <t>いいえ</t>
        </is>
      </c>
      <c r="E2586" s="18" t="n">
        <v>80000</v>
      </c>
      <c r="F2586" s="18" t="n">
        <v>0</v>
      </c>
      <c r="G2586" s="18" t="n">
        <v>80000</v>
      </c>
      <c r="H2586" s="18" t="n">
        <v>80000</v>
      </c>
      <c r="I2586" s="18" t="n">
        <v>0</v>
      </c>
      <c r="J2586" s="18">
        <f>ROUND(MIN(B2586/12,650000)*12*0.0915+MIN(B2586/12,1390000)*12*(0.0504+0)+B2586*0.005,0)</f>
        <v/>
      </c>
      <c r="K2586" s="18" t="n">
        <v>0</v>
      </c>
      <c r="L2586" s="18" t="n">
        <v>0</v>
      </c>
      <c r="M2586" s="18">
        <f>ROUND(IF(C2586&gt;=2026,IF(B2586&lt;741000,0,IF(B2586&lt;2191000,B2586-740000,IF(B2586&lt;2193000,1451000,IF(B2586&lt;2196000,1453000,IF(B2586&lt;2200000,1456000,IF(B2586&lt;3600000,ROUNDDOWN(B2586/4,-3)*2.8-80000,IF(B2586&lt;6600000,ROUNDDOWN(B2586/4,-3)*3.2-440000,IF(B2586&lt;8500000,ROUNDDOWN(B2586*0.9,0)-1100000,B2586-1950000)))))))),IF(B2586&lt;651000,0,IF(B2586&lt;1900000,B2586-650000,IF(B2586&lt;3600000,ROUNDDOWN(B2586/4,-3)*2.8-80000,IF(B2586&lt;6600000,ROUNDDOWN(B2586/4,-3)*3.2-440000,IF(B2586&lt;8500000,ROUNDDOWN(B2586*0.9,0)-1100000,B2586-1950000)))))),0)</f>
        <v/>
      </c>
      <c r="N2586" s="18">
        <f>IF(M2586&gt;23500000,NA(),IF(C2586&gt;=2026,IF(M2586&lt;=4890000,1040000,IF(M2586&lt;=6550000,670000,620000)),IF(M2586&lt;=1320000,950000,IF(M2586&lt;=3360000,880000,IF(M2586&lt;=4890000,680000,IF(M2586&lt;=6550000,630000,580000))))))</f>
        <v/>
      </c>
      <c r="O2586" s="18">
        <f>IF(F2586&lt;=0,IF(AND(D2586="はい",C2586&gt;=2026,C2586&lt;=2027),IF(E2586&lt;=0,0,IF(E2586&lt;=30000,E2586,IF(E2586&lt;=60000,ROUNDUP(E2586/2,0)+15000,IF(E2586&lt;=120000,ROUNDUP(E2586/4,0)+30000,60000)))),IF(E2586&lt;=0,0,IF(E2586&lt;=20000,E2586,IF(E2586&lt;=40000,ROUNDUP(E2586/2,0)+10000,IF(E2586&lt;=80000,ROUNDUP(E2586/4,0)+20000,40000))))),IF(E2586&lt;=0,IF(F2586&lt;=0,0,IF(F2586&lt;=25000,F2586,IF(F2586&lt;=50000,ROUNDUP(F2586/2,0)+12500,IF(F2586&lt;=100000,ROUNDUP(F2586/4,0)+25000,50000)))),MAX(IF(F2586&lt;=0,0,IF(F2586&lt;=25000,F2586,IF(F2586&lt;=50000,ROUNDUP(F2586/2,0)+12500,IF(F2586&lt;=100000,ROUNDUP(F2586/4,0)+25000,50000)))),MIN(IF(AND(D2586="はい",C2586&gt;=2026,C2586&lt;=2027),IF(E2586&lt;=0,0,IF(E2586&lt;=30000,E2586,IF(E2586&lt;=60000,ROUNDUP(E2586/2,0)+15000,IF(E2586&lt;=120000,ROUNDUP(E2586/4,0)+30000,60000)))),IF(E2586&lt;=0,0,IF(E2586&lt;=20000,E2586,IF(E2586&lt;=40000,ROUNDUP(E2586/2,0)+10000,IF(E2586&lt;=80000,ROUNDUP(E2586/4,0)+20000,40000)))))+IF(F2586&lt;=0,0,IF(F2586&lt;=25000,F2586,IF(F2586&lt;=50000,ROUNDUP(F2586/2,0)+12500,IF(F2586&lt;=100000,ROUNDUP(F2586/4,0)+25000,50000)))),IF(AND(D2586="はい",C2586&gt;=2026,C2586&lt;=2027),60000,40000)))))</f>
        <v/>
      </c>
      <c r="P2586" s="18">
        <f>IF(G2586&lt;=0,0,IF(G2586&lt;=20000,G2586,IF(G2586&lt;=40000,ROUNDUP(G2586/2,0)+10000,IF(G2586&lt;=80000,ROUNDUP(G2586/4,0)+20000,40000))))</f>
        <v/>
      </c>
      <c r="Q2586" s="18">
        <f>IF(I2586&lt;=0,IF(H2586&lt;=0,0,IF(H2586&lt;=20000,H2586,IF(H2586&lt;=40000,ROUNDUP(H2586/2,0)+10000,IF(H2586&lt;=80000,ROUNDUP(H2586/4,0)+20000,40000)))),IF(H2586&lt;=0,IF(I2586&lt;=0,0,IF(I2586&lt;=25000,I2586,IF(I2586&lt;=50000,ROUNDUP(I2586/2,0)+12500,IF(I2586&lt;=100000,ROUNDUP(I2586/4,0)+25000,50000)))),MAX(IF(I2586&lt;=0,0,IF(I2586&lt;=25000,I2586,IF(I2586&lt;=50000,ROUNDUP(I2586/2,0)+12500,IF(I2586&lt;=100000,ROUNDUP(I2586/4,0)+25000,50000)))),MIN(IF(H2586&lt;=0,0,IF(H2586&lt;=20000,H2586,IF(H2586&lt;=40000,ROUNDUP(H2586/2,0)+10000,IF(H2586&lt;=80000,ROUNDUP(H2586/4,0)+20000,40000))))+IF(I2586&lt;=0,0,IF(I2586&lt;=25000,I2586,IF(I2586&lt;=50000,ROUNDUP(I2586/2,0)+12500,IF(I2586&lt;=100000,ROUNDUP(I2586/4,0)+25000,50000)))),40000))))</f>
        <v/>
      </c>
      <c r="R2586" s="18">
        <f>MIN(120000,O2586+P2586+Q2586)</f>
        <v/>
      </c>
      <c r="S2586" s="18">
        <f>IF(F2586&lt;=0,IF(E2586&lt;=0,0,IF(E2586&lt;=12000,E2586,IF(E2586&lt;=32000,ROUNDUP(E2586/2,0)+6000,IF(E2586&lt;=56000,ROUNDUP(E2586/4,0)+14000,28000)))),IF(E2586&lt;=0,IF(F2586&lt;=0,0,IF(F2586&lt;=15000,F2586,IF(F2586&lt;=40000,ROUNDUP(F2586/2,0)+7500,IF(F2586&lt;=70000,ROUNDUP(F2586/4,0)+17500,35000)))),MAX(IF(F2586&lt;=0,0,IF(F2586&lt;=15000,F2586,IF(F2586&lt;=40000,ROUNDUP(F2586/2,0)+7500,IF(F2586&lt;=70000,ROUNDUP(F2586/4,0)+17500,35000)))),MIN(IF(E2586&lt;=0,0,IF(E2586&lt;=12000,E2586,IF(E2586&lt;=32000,ROUNDUP(E2586/2,0)+6000,IF(E2586&lt;=56000,ROUNDUP(E2586/4,0)+14000,28000))))+IF(F2586&lt;=0,0,IF(F2586&lt;=15000,F2586,IF(F2586&lt;=40000,ROUNDUP(F2586/2,0)+7500,IF(F2586&lt;=70000,ROUNDUP(F2586/4,0)+17500,35000)))),28000))))</f>
        <v/>
      </c>
      <c r="T2586" s="18">
        <f>IF(G2586&lt;=0,0,IF(G2586&lt;=12000,G2586,IF(G2586&lt;=32000,ROUNDUP(G2586/2,0)+6000,IF(G2586&lt;=56000,ROUNDUP(G2586/4,0)+14000,28000))))</f>
        <v/>
      </c>
      <c r="U2586" s="18">
        <f>IF(I2586&lt;=0,IF(H2586&lt;=0,0,IF(H2586&lt;=12000,H2586,IF(H2586&lt;=32000,ROUNDUP(H2586/2,0)+6000,IF(H2586&lt;=56000,ROUNDUP(H2586/4,0)+14000,28000)))),IF(H2586&lt;=0,IF(I2586&lt;=0,0,IF(I2586&lt;=15000,I2586,IF(I2586&lt;=40000,ROUNDUP(I2586/2,0)+7500,IF(I2586&lt;=70000,ROUNDUP(I2586/4,0)+17500,35000)))),MAX(IF(I2586&lt;=0,0,IF(I2586&lt;=15000,I2586,IF(I2586&lt;=40000,ROUNDUP(I2586/2,0)+7500,IF(I2586&lt;=70000,ROUNDUP(I2586/4,0)+17500,35000)))),MIN(IF(H2586&lt;=0,0,IF(H2586&lt;=12000,H2586,IF(H2586&lt;=32000,ROUNDUP(H2586/2,0)+6000,IF(H2586&lt;=56000,ROUNDUP(H2586/4,0)+14000,28000))))+IF(I2586&lt;=0,0,IF(I2586&lt;=15000,I2586,IF(I2586&lt;=40000,ROUNDUP(I2586/2,0)+7500,IF(I2586&lt;=70000,ROUNDUP(I2586/4,0)+17500,35000)))),28000))))</f>
        <v/>
      </c>
      <c r="V2586" s="18">
        <f>MIN(70000,S2586+T2586+U2586)</f>
        <v/>
      </c>
      <c r="W2586" s="18">
        <f>MAX(0,ROUNDDOWN(M2586-J2586-N2586-K2586-0,-3))</f>
        <v/>
      </c>
      <c r="X2586" s="18">
        <f>MAX(0,ROUNDDOWN(M2586-J2586-N2586-K2586-R2586,-3))</f>
        <v/>
      </c>
      <c r="Y2586" s="18">
        <f>IF(W2586&lt;=0,0,ROUNDDOWN((W2586*LOOKUP(W2586,{0,1950001,3300001,6950001,9000001,18000001,40000001},{0.05,0.1,0.2,0.23,0.33,0.4,0.45})-LOOKUP(W2586,{0,1950001,3300001,6950001,9000001,18000001,40000001},{0,97500,427500,636000,1536000,2796000,4796000}))*1.021,-2))</f>
        <v/>
      </c>
      <c r="Z2586" s="18">
        <f>IF(X2586&lt;=0,0,ROUNDDOWN((X2586*LOOKUP(X2586,{0,1950001,3300001,6950001,9000001,18000001,40000001},{0.05,0.1,0.2,0.23,0.33,0.4,0.45})-LOOKUP(X2586,{0,1950001,3300001,6950001,9000001,18000001,40000001},{0,97500,427500,636000,1536000,2796000,4796000}))*1.021,-2))</f>
        <v/>
      </c>
      <c r="AA2586" s="18">
        <f>MAX(0,ROUNDDOWN(M2586-J2586-430000-L2586-0,-3))</f>
        <v/>
      </c>
      <c r="AB2586" s="18">
        <f>MAX(0,ROUNDDOWN(M2586-J2586-430000-L2586-V2586,-3))</f>
        <v/>
      </c>
      <c r="AC2586" s="18">
        <f>IF(M2586&lt;=450000,0,MAX(0,ROUNDDOWN(AA2586*0.06-MIN(50000,AA2586)*0.03,-2))+MAX(0,ROUNDDOWN(AA2586*0.04-MIN(50000,AA2586)*0.02,-2)))</f>
        <v/>
      </c>
      <c r="AD2586" s="18">
        <f>IF(M2586&lt;=450000,0,MAX(0,ROUNDDOWN(AB2586*0.06-MIN(50000,AB2586)*0.03,-2))+MAX(0,ROUNDDOWN(AB2586*0.04-MIN(50000,AB2586)*0.02,-2)))</f>
        <v/>
      </c>
      <c r="AE2586" s="18">
        <f>Y2586-Z2586</f>
        <v/>
      </c>
      <c r="AF2586" s="18">
        <f>AC2586-AD2586</f>
        <v/>
      </c>
      <c r="AG2586" s="18">
        <f>AE2586+AF2586</f>
        <v/>
      </c>
      <c r="AH2586" s="20">
        <f>IF(W2586&lt;=0,0,LOOKUP(W2586,{0,1950001,3300001,6950001,9000001,18000001,40000001},{0.05,0.1,0.2,0.23,0.33,0.4,0.45}))</f>
        <v/>
      </c>
    </row>
    <row r="2587">
      <c r="A2587" t="inlineStr">
        <is>
          <t>1万円刻み 一般8万円</t>
        </is>
      </c>
      <c r="B2587" s="18">
        <f>'4_1万円刻み'!$A$836</f>
        <v/>
      </c>
      <c r="C2587" s="19" t="n">
        <v>2026</v>
      </c>
      <c r="D2587" t="inlineStr">
        <is>
          <t>いいえ</t>
        </is>
      </c>
      <c r="E2587" s="18" t="n">
        <v>80000</v>
      </c>
      <c r="F2587" s="18" t="n">
        <v>0</v>
      </c>
      <c r="G2587" s="18" t="n">
        <v>0</v>
      </c>
      <c r="H2587" s="18" t="n">
        <v>0</v>
      </c>
      <c r="I2587" s="18" t="n">
        <v>0</v>
      </c>
      <c r="J2587" s="18">
        <f>ROUND(MIN(B2587/12,650000)*12*0.0915+MIN(B2587/12,1390000)*12*(0.0504+0)+B2587*0.005,0)</f>
        <v/>
      </c>
      <c r="K2587" s="18" t="n">
        <v>0</v>
      </c>
      <c r="L2587" s="18" t="n">
        <v>0</v>
      </c>
      <c r="M2587" s="18">
        <f>ROUND(IF(C2587&gt;=2026,IF(B2587&lt;741000,0,IF(B2587&lt;2191000,B2587-740000,IF(B2587&lt;2193000,1451000,IF(B2587&lt;2196000,1453000,IF(B2587&lt;2200000,1456000,IF(B2587&lt;3600000,ROUNDDOWN(B2587/4,-3)*2.8-80000,IF(B2587&lt;6600000,ROUNDDOWN(B2587/4,-3)*3.2-440000,IF(B2587&lt;8500000,ROUNDDOWN(B2587*0.9,0)-1100000,B2587-1950000)))))))),IF(B2587&lt;651000,0,IF(B2587&lt;1900000,B2587-650000,IF(B2587&lt;3600000,ROUNDDOWN(B2587/4,-3)*2.8-80000,IF(B2587&lt;6600000,ROUNDDOWN(B2587/4,-3)*3.2-440000,IF(B2587&lt;8500000,ROUNDDOWN(B2587*0.9,0)-1100000,B2587-1950000)))))),0)</f>
        <v/>
      </c>
      <c r="N2587" s="18">
        <f>IF(M2587&gt;23500000,NA(),IF(C2587&gt;=2026,IF(M2587&lt;=4890000,1040000,IF(M2587&lt;=6550000,670000,620000)),IF(M2587&lt;=1320000,950000,IF(M2587&lt;=3360000,880000,IF(M2587&lt;=4890000,680000,IF(M2587&lt;=6550000,630000,580000))))))</f>
        <v/>
      </c>
      <c r="O2587" s="18">
        <f>IF(F2587&lt;=0,IF(AND(D2587="はい",C2587&gt;=2026,C2587&lt;=2027),IF(E2587&lt;=0,0,IF(E2587&lt;=30000,E2587,IF(E2587&lt;=60000,ROUNDUP(E2587/2,0)+15000,IF(E2587&lt;=120000,ROUNDUP(E2587/4,0)+30000,60000)))),IF(E2587&lt;=0,0,IF(E2587&lt;=20000,E2587,IF(E2587&lt;=40000,ROUNDUP(E2587/2,0)+10000,IF(E2587&lt;=80000,ROUNDUP(E2587/4,0)+20000,40000))))),IF(E2587&lt;=0,IF(F2587&lt;=0,0,IF(F2587&lt;=25000,F2587,IF(F2587&lt;=50000,ROUNDUP(F2587/2,0)+12500,IF(F2587&lt;=100000,ROUNDUP(F2587/4,0)+25000,50000)))),MAX(IF(F2587&lt;=0,0,IF(F2587&lt;=25000,F2587,IF(F2587&lt;=50000,ROUNDUP(F2587/2,0)+12500,IF(F2587&lt;=100000,ROUNDUP(F2587/4,0)+25000,50000)))),MIN(IF(AND(D2587="はい",C2587&gt;=2026,C2587&lt;=2027),IF(E2587&lt;=0,0,IF(E2587&lt;=30000,E2587,IF(E2587&lt;=60000,ROUNDUP(E2587/2,0)+15000,IF(E2587&lt;=120000,ROUNDUP(E2587/4,0)+30000,60000)))),IF(E2587&lt;=0,0,IF(E2587&lt;=20000,E2587,IF(E2587&lt;=40000,ROUNDUP(E2587/2,0)+10000,IF(E2587&lt;=80000,ROUNDUP(E2587/4,0)+20000,40000)))))+IF(F2587&lt;=0,0,IF(F2587&lt;=25000,F2587,IF(F2587&lt;=50000,ROUNDUP(F2587/2,0)+12500,IF(F2587&lt;=100000,ROUNDUP(F2587/4,0)+25000,50000)))),IF(AND(D2587="はい",C2587&gt;=2026,C2587&lt;=2027),60000,40000)))))</f>
        <v/>
      </c>
      <c r="P2587" s="18">
        <f>IF(G2587&lt;=0,0,IF(G2587&lt;=20000,G2587,IF(G2587&lt;=40000,ROUNDUP(G2587/2,0)+10000,IF(G2587&lt;=80000,ROUNDUP(G2587/4,0)+20000,40000))))</f>
        <v/>
      </c>
      <c r="Q2587" s="18">
        <f>IF(I2587&lt;=0,IF(H2587&lt;=0,0,IF(H2587&lt;=20000,H2587,IF(H2587&lt;=40000,ROUNDUP(H2587/2,0)+10000,IF(H2587&lt;=80000,ROUNDUP(H2587/4,0)+20000,40000)))),IF(H2587&lt;=0,IF(I2587&lt;=0,0,IF(I2587&lt;=25000,I2587,IF(I2587&lt;=50000,ROUNDUP(I2587/2,0)+12500,IF(I2587&lt;=100000,ROUNDUP(I2587/4,0)+25000,50000)))),MAX(IF(I2587&lt;=0,0,IF(I2587&lt;=25000,I2587,IF(I2587&lt;=50000,ROUNDUP(I2587/2,0)+12500,IF(I2587&lt;=100000,ROUNDUP(I2587/4,0)+25000,50000)))),MIN(IF(H2587&lt;=0,0,IF(H2587&lt;=20000,H2587,IF(H2587&lt;=40000,ROUNDUP(H2587/2,0)+10000,IF(H2587&lt;=80000,ROUNDUP(H2587/4,0)+20000,40000))))+IF(I2587&lt;=0,0,IF(I2587&lt;=25000,I2587,IF(I2587&lt;=50000,ROUNDUP(I2587/2,0)+12500,IF(I2587&lt;=100000,ROUNDUP(I2587/4,0)+25000,50000)))),40000))))</f>
        <v/>
      </c>
      <c r="R2587" s="18">
        <f>MIN(120000,O2587+P2587+Q2587)</f>
        <v/>
      </c>
      <c r="S2587" s="18">
        <f>IF(F2587&lt;=0,IF(E2587&lt;=0,0,IF(E2587&lt;=12000,E2587,IF(E2587&lt;=32000,ROUNDUP(E2587/2,0)+6000,IF(E2587&lt;=56000,ROUNDUP(E2587/4,0)+14000,28000)))),IF(E2587&lt;=0,IF(F2587&lt;=0,0,IF(F2587&lt;=15000,F2587,IF(F2587&lt;=40000,ROUNDUP(F2587/2,0)+7500,IF(F2587&lt;=70000,ROUNDUP(F2587/4,0)+17500,35000)))),MAX(IF(F2587&lt;=0,0,IF(F2587&lt;=15000,F2587,IF(F2587&lt;=40000,ROUNDUP(F2587/2,0)+7500,IF(F2587&lt;=70000,ROUNDUP(F2587/4,0)+17500,35000)))),MIN(IF(E2587&lt;=0,0,IF(E2587&lt;=12000,E2587,IF(E2587&lt;=32000,ROUNDUP(E2587/2,0)+6000,IF(E2587&lt;=56000,ROUNDUP(E2587/4,0)+14000,28000))))+IF(F2587&lt;=0,0,IF(F2587&lt;=15000,F2587,IF(F2587&lt;=40000,ROUNDUP(F2587/2,0)+7500,IF(F2587&lt;=70000,ROUNDUP(F2587/4,0)+17500,35000)))),28000))))</f>
        <v/>
      </c>
      <c r="T2587" s="18">
        <f>IF(G2587&lt;=0,0,IF(G2587&lt;=12000,G2587,IF(G2587&lt;=32000,ROUNDUP(G2587/2,0)+6000,IF(G2587&lt;=56000,ROUNDUP(G2587/4,0)+14000,28000))))</f>
        <v/>
      </c>
      <c r="U2587" s="18">
        <f>IF(I2587&lt;=0,IF(H2587&lt;=0,0,IF(H2587&lt;=12000,H2587,IF(H2587&lt;=32000,ROUNDUP(H2587/2,0)+6000,IF(H2587&lt;=56000,ROUNDUP(H2587/4,0)+14000,28000)))),IF(H2587&lt;=0,IF(I2587&lt;=0,0,IF(I2587&lt;=15000,I2587,IF(I2587&lt;=40000,ROUNDUP(I2587/2,0)+7500,IF(I2587&lt;=70000,ROUNDUP(I2587/4,0)+17500,35000)))),MAX(IF(I2587&lt;=0,0,IF(I2587&lt;=15000,I2587,IF(I2587&lt;=40000,ROUNDUP(I2587/2,0)+7500,IF(I2587&lt;=70000,ROUNDUP(I2587/4,0)+17500,35000)))),MIN(IF(H2587&lt;=0,0,IF(H2587&lt;=12000,H2587,IF(H2587&lt;=32000,ROUNDUP(H2587/2,0)+6000,IF(H2587&lt;=56000,ROUNDUP(H2587/4,0)+14000,28000))))+IF(I2587&lt;=0,0,IF(I2587&lt;=15000,I2587,IF(I2587&lt;=40000,ROUNDUP(I2587/2,0)+7500,IF(I2587&lt;=70000,ROUNDUP(I2587/4,0)+17500,35000)))),28000))))</f>
        <v/>
      </c>
      <c r="V2587" s="18">
        <f>MIN(70000,S2587+T2587+U2587)</f>
        <v/>
      </c>
      <c r="W2587" s="18">
        <f>MAX(0,ROUNDDOWN(M2587-J2587-N2587-K2587-0,-3))</f>
        <v/>
      </c>
      <c r="X2587" s="18">
        <f>MAX(0,ROUNDDOWN(M2587-J2587-N2587-K2587-R2587,-3))</f>
        <v/>
      </c>
      <c r="Y2587" s="18">
        <f>IF(W2587&lt;=0,0,ROUNDDOWN((W2587*LOOKUP(W2587,{0,1950001,3300001,6950001,9000001,18000001,40000001},{0.05,0.1,0.2,0.23,0.33,0.4,0.45})-LOOKUP(W2587,{0,1950001,3300001,6950001,9000001,18000001,40000001},{0,97500,427500,636000,1536000,2796000,4796000}))*1.021,-2))</f>
        <v/>
      </c>
      <c r="Z2587" s="18">
        <f>IF(X2587&lt;=0,0,ROUNDDOWN((X2587*LOOKUP(X2587,{0,1950001,3300001,6950001,9000001,18000001,40000001},{0.05,0.1,0.2,0.23,0.33,0.4,0.45})-LOOKUP(X2587,{0,1950001,3300001,6950001,9000001,18000001,40000001},{0,97500,427500,636000,1536000,2796000,4796000}))*1.021,-2))</f>
        <v/>
      </c>
      <c r="AA2587" s="18">
        <f>MAX(0,ROUNDDOWN(M2587-J2587-430000-L2587-0,-3))</f>
        <v/>
      </c>
      <c r="AB2587" s="18">
        <f>MAX(0,ROUNDDOWN(M2587-J2587-430000-L2587-V2587,-3))</f>
        <v/>
      </c>
      <c r="AC2587" s="18">
        <f>IF(M2587&lt;=450000,0,MAX(0,ROUNDDOWN(AA2587*0.06-MIN(50000,AA2587)*0.03,-2))+MAX(0,ROUNDDOWN(AA2587*0.04-MIN(50000,AA2587)*0.02,-2)))</f>
        <v/>
      </c>
      <c r="AD2587" s="18">
        <f>IF(M2587&lt;=450000,0,MAX(0,ROUNDDOWN(AB2587*0.06-MIN(50000,AB2587)*0.03,-2))+MAX(0,ROUNDDOWN(AB2587*0.04-MIN(50000,AB2587)*0.02,-2)))</f>
        <v/>
      </c>
      <c r="AE2587" s="18">
        <f>Y2587-Z2587</f>
        <v/>
      </c>
      <c r="AF2587" s="18">
        <f>AC2587-AD2587</f>
        <v/>
      </c>
      <c r="AG2587" s="18">
        <f>AE2587+AF2587</f>
        <v/>
      </c>
      <c r="AH2587" s="20">
        <f>IF(W2587&lt;=0,0,LOOKUP(W2587,{0,1950001,3300001,6950001,9000001,18000001,40000001},{0.05,0.1,0.2,0.23,0.33,0.4,0.45}))</f>
        <v/>
      </c>
    </row>
    <row r="2588">
      <c r="A2588" t="inlineStr">
        <is>
          <t>1万円刻み 特例あり一般12万円</t>
        </is>
      </c>
      <c r="B2588" s="18">
        <f>'4_1万円刻み'!$A$836</f>
        <v/>
      </c>
      <c r="C2588" s="19" t="n">
        <v>2026</v>
      </c>
      <c r="D2588" t="inlineStr">
        <is>
          <t>はい</t>
        </is>
      </c>
      <c r="E2588" s="18" t="n">
        <v>120000</v>
      </c>
      <c r="F2588" s="18" t="n">
        <v>0</v>
      </c>
      <c r="G2588" s="18" t="n">
        <v>0</v>
      </c>
      <c r="H2588" s="18" t="n">
        <v>0</v>
      </c>
      <c r="I2588" s="18" t="n">
        <v>0</v>
      </c>
      <c r="J2588" s="18">
        <f>ROUND(MIN(B2588/12,650000)*12*0.0915+MIN(B2588/12,1390000)*12*(0.0504+0)+B2588*0.005,0)</f>
        <v/>
      </c>
      <c r="K2588" s="18" t="n">
        <v>0</v>
      </c>
      <c r="L2588" s="18" t="n">
        <v>0</v>
      </c>
      <c r="M2588" s="18">
        <f>ROUND(IF(C2588&gt;=2026,IF(B2588&lt;741000,0,IF(B2588&lt;2191000,B2588-740000,IF(B2588&lt;2193000,1451000,IF(B2588&lt;2196000,1453000,IF(B2588&lt;2200000,1456000,IF(B2588&lt;3600000,ROUNDDOWN(B2588/4,-3)*2.8-80000,IF(B2588&lt;6600000,ROUNDDOWN(B2588/4,-3)*3.2-440000,IF(B2588&lt;8500000,ROUNDDOWN(B2588*0.9,0)-1100000,B2588-1950000)))))))),IF(B2588&lt;651000,0,IF(B2588&lt;1900000,B2588-650000,IF(B2588&lt;3600000,ROUNDDOWN(B2588/4,-3)*2.8-80000,IF(B2588&lt;6600000,ROUNDDOWN(B2588/4,-3)*3.2-440000,IF(B2588&lt;8500000,ROUNDDOWN(B2588*0.9,0)-1100000,B2588-1950000)))))),0)</f>
        <v/>
      </c>
      <c r="N2588" s="18">
        <f>IF(M2588&gt;23500000,NA(),IF(C2588&gt;=2026,IF(M2588&lt;=4890000,1040000,IF(M2588&lt;=6550000,670000,620000)),IF(M2588&lt;=1320000,950000,IF(M2588&lt;=3360000,880000,IF(M2588&lt;=4890000,680000,IF(M2588&lt;=6550000,630000,580000))))))</f>
        <v/>
      </c>
      <c r="O2588" s="18">
        <f>IF(F2588&lt;=0,IF(AND(D2588="はい",C2588&gt;=2026,C2588&lt;=2027),IF(E2588&lt;=0,0,IF(E2588&lt;=30000,E2588,IF(E2588&lt;=60000,ROUNDUP(E2588/2,0)+15000,IF(E2588&lt;=120000,ROUNDUP(E2588/4,0)+30000,60000)))),IF(E2588&lt;=0,0,IF(E2588&lt;=20000,E2588,IF(E2588&lt;=40000,ROUNDUP(E2588/2,0)+10000,IF(E2588&lt;=80000,ROUNDUP(E2588/4,0)+20000,40000))))),IF(E2588&lt;=0,IF(F2588&lt;=0,0,IF(F2588&lt;=25000,F2588,IF(F2588&lt;=50000,ROUNDUP(F2588/2,0)+12500,IF(F2588&lt;=100000,ROUNDUP(F2588/4,0)+25000,50000)))),MAX(IF(F2588&lt;=0,0,IF(F2588&lt;=25000,F2588,IF(F2588&lt;=50000,ROUNDUP(F2588/2,0)+12500,IF(F2588&lt;=100000,ROUNDUP(F2588/4,0)+25000,50000)))),MIN(IF(AND(D2588="はい",C2588&gt;=2026,C2588&lt;=2027),IF(E2588&lt;=0,0,IF(E2588&lt;=30000,E2588,IF(E2588&lt;=60000,ROUNDUP(E2588/2,0)+15000,IF(E2588&lt;=120000,ROUNDUP(E2588/4,0)+30000,60000)))),IF(E2588&lt;=0,0,IF(E2588&lt;=20000,E2588,IF(E2588&lt;=40000,ROUNDUP(E2588/2,0)+10000,IF(E2588&lt;=80000,ROUNDUP(E2588/4,0)+20000,40000)))))+IF(F2588&lt;=0,0,IF(F2588&lt;=25000,F2588,IF(F2588&lt;=50000,ROUNDUP(F2588/2,0)+12500,IF(F2588&lt;=100000,ROUNDUP(F2588/4,0)+25000,50000)))),IF(AND(D2588="はい",C2588&gt;=2026,C2588&lt;=2027),60000,40000)))))</f>
        <v/>
      </c>
      <c r="P2588" s="18">
        <f>IF(G2588&lt;=0,0,IF(G2588&lt;=20000,G2588,IF(G2588&lt;=40000,ROUNDUP(G2588/2,0)+10000,IF(G2588&lt;=80000,ROUNDUP(G2588/4,0)+20000,40000))))</f>
        <v/>
      </c>
      <c r="Q2588" s="18">
        <f>IF(I2588&lt;=0,IF(H2588&lt;=0,0,IF(H2588&lt;=20000,H2588,IF(H2588&lt;=40000,ROUNDUP(H2588/2,0)+10000,IF(H2588&lt;=80000,ROUNDUP(H2588/4,0)+20000,40000)))),IF(H2588&lt;=0,IF(I2588&lt;=0,0,IF(I2588&lt;=25000,I2588,IF(I2588&lt;=50000,ROUNDUP(I2588/2,0)+12500,IF(I2588&lt;=100000,ROUNDUP(I2588/4,0)+25000,50000)))),MAX(IF(I2588&lt;=0,0,IF(I2588&lt;=25000,I2588,IF(I2588&lt;=50000,ROUNDUP(I2588/2,0)+12500,IF(I2588&lt;=100000,ROUNDUP(I2588/4,0)+25000,50000)))),MIN(IF(H2588&lt;=0,0,IF(H2588&lt;=20000,H2588,IF(H2588&lt;=40000,ROUNDUP(H2588/2,0)+10000,IF(H2588&lt;=80000,ROUNDUP(H2588/4,0)+20000,40000))))+IF(I2588&lt;=0,0,IF(I2588&lt;=25000,I2588,IF(I2588&lt;=50000,ROUNDUP(I2588/2,0)+12500,IF(I2588&lt;=100000,ROUNDUP(I2588/4,0)+25000,50000)))),40000))))</f>
        <v/>
      </c>
      <c r="R2588" s="18">
        <f>MIN(120000,O2588+P2588+Q2588)</f>
        <v/>
      </c>
      <c r="S2588" s="18">
        <f>IF(F2588&lt;=0,IF(E2588&lt;=0,0,IF(E2588&lt;=12000,E2588,IF(E2588&lt;=32000,ROUNDUP(E2588/2,0)+6000,IF(E2588&lt;=56000,ROUNDUP(E2588/4,0)+14000,28000)))),IF(E2588&lt;=0,IF(F2588&lt;=0,0,IF(F2588&lt;=15000,F2588,IF(F2588&lt;=40000,ROUNDUP(F2588/2,0)+7500,IF(F2588&lt;=70000,ROUNDUP(F2588/4,0)+17500,35000)))),MAX(IF(F2588&lt;=0,0,IF(F2588&lt;=15000,F2588,IF(F2588&lt;=40000,ROUNDUP(F2588/2,0)+7500,IF(F2588&lt;=70000,ROUNDUP(F2588/4,0)+17500,35000)))),MIN(IF(E2588&lt;=0,0,IF(E2588&lt;=12000,E2588,IF(E2588&lt;=32000,ROUNDUP(E2588/2,0)+6000,IF(E2588&lt;=56000,ROUNDUP(E2588/4,0)+14000,28000))))+IF(F2588&lt;=0,0,IF(F2588&lt;=15000,F2588,IF(F2588&lt;=40000,ROUNDUP(F2588/2,0)+7500,IF(F2588&lt;=70000,ROUNDUP(F2588/4,0)+17500,35000)))),28000))))</f>
        <v/>
      </c>
      <c r="T2588" s="18">
        <f>IF(G2588&lt;=0,0,IF(G2588&lt;=12000,G2588,IF(G2588&lt;=32000,ROUNDUP(G2588/2,0)+6000,IF(G2588&lt;=56000,ROUNDUP(G2588/4,0)+14000,28000))))</f>
        <v/>
      </c>
      <c r="U2588" s="18">
        <f>IF(I2588&lt;=0,IF(H2588&lt;=0,0,IF(H2588&lt;=12000,H2588,IF(H2588&lt;=32000,ROUNDUP(H2588/2,0)+6000,IF(H2588&lt;=56000,ROUNDUP(H2588/4,0)+14000,28000)))),IF(H2588&lt;=0,IF(I2588&lt;=0,0,IF(I2588&lt;=15000,I2588,IF(I2588&lt;=40000,ROUNDUP(I2588/2,0)+7500,IF(I2588&lt;=70000,ROUNDUP(I2588/4,0)+17500,35000)))),MAX(IF(I2588&lt;=0,0,IF(I2588&lt;=15000,I2588,IF(I2588&lt;=40000,ROUNDUP(I2588/2,0)+7500,IF(I2588&lt;=70000,ROUNDUP(I2588/4,0)+17500,35000)))),MIN(IF(H2588&lt;=0,0,IF(H2588&lt;=12000,H2588,IF(H2588&lt;=32000,ROUNDUP(H2588/2,0)+6000,IF(H2588&lt;=56000,ROUNDUP(H2588/4,0)+14000,28000))))+IF(I2588&lt;=0,0,IF(I2588&lt;=15000,I2588,IF(I2588&lt;=40000,ROUNDUP(I2588/2,0)+7500,IF(I2588&lt;=70000,ROUNDUP(I2588/4,0)+17500,35000)))),28000))))</f>
        <v/>
      </c>
      <c r="V2588" s="18">
        <f>MIN(70000,S2588+T2588+U2588)</f>
        <v/>
      </c>
      <c r="W2588" s="18">
        <f>MAX(0,ROUNDDOWN(M2588-J2588-N2588-K2588-0,-3))</f>
        <v/>
      </c>
      <c r="X2588" s="18">
        <f>MAX(0,ROUNDDOWN(M2588-J2588-N2588-K2588-R2588,-3))</f>
        <v/>
      </c>
      <c r="Y2588" s="18">
        <f>IF(W2588&lt;=0,0,ROUNDDOWN((W2588*LOOKUP(W2588,{0,1950001,3300001,6950001,9000001,18000001,40000001},{0.05,0.1,0.2,0.23,0.33,0.4,0.45})-LOOKUP(W2588,{0,1950001,3300001,6950001,9000001,18000001,40000001},{0,97500,427500,636000,1536000,2796000,4796000}))*1.021,-2))</f>
        <v/>
      </c>
      <c r="Z2588" s="18">
        <f>IF(X2588&lt;=0,0,ROUNDDOWN((X2588*LOOKUP(X2588,{0,1950001,3300001,6950001,9000001,18000001,40000001},{0.05,0.1,0.2,0.23,0.33,0.4,0.45})-LOOKUP(X2588,{0,1950001,3300001,6950001,9000001,18000001,40000001},{0,97500,427500,636000,1536000,2796000,4796000}))*1.021,-2))</f>
        <v/>
      </c>
      <c r="AA2588" s="18">
        <f>MAX(0,ROUNDDOWN(M2588-J2588-430000-L2588-0,-3))</f>
        <v/>
      </c>
      <c r="AB2588" s="18">
        <f>MAX(0,ROUNDDOWN(M2588-J2588-430000-L2588-V2588,-3))</f>
        <v/>
      </c>
      <c r="AC2588" s="18">
        <f>IF(M2588&lt;=450000,0,MAX(0,ROUNDDOWN(AA2588*0.06-MIN(50000,AA2588)*0.03,-2))+MAX(0,ROUNDDOWN(AA2588*0.04-MIN(50000,AA2588)*0.02,-2)))</f>
        <v/>
      </c>
      <c r="AD2588" s="18">
        <f>IF(M2588&lt;=450000,0,MAX(0,ROUNDDOWN(AB2588*0.06-MIN(50000,AB2588)*0.03,-2))+MAX(0,ROUNDDOWN(AB2588*0.04-MIN(50000,AB2588)*0.02,-2)))</f>
        <v/>
      </c>
      <c r="AE2588" s="18">
        <f>Y2588-Z2588</f>
        <v/>
      </c>
      <c r="AF2588" s="18">
        <f>AC2588-AD2588</f>
        <v/>
      </c>
      <c r="AG2588" s="18">
        <f>AE2588+AF2588</f>
        <v/>
      </c>
      <c r="AH2588" s="20">
        <f>IF(W2588&lt;=0,0,LOOKUP(W2588,{0,1950001,3300001,6950001,9000001,18000001,40000001},{0.05,0.1,0.2,0.23,0.33,0.4,0.45}))</f>
        <v/>
      </c>
    </row>
    <row r="2589">
      <c r="A2589" t="inlineStr">
        <is>
          <t>1万円刻み 3区分8万円ずつ</t>
        </is>
      </c>
      <c r="B2589" s="18">
        <f>'4_1万円刻み'!$A$837</f>
        <v/>
      </c>
      <c r="C2589" s="19" t="n">
        <v>2026</v>
      </c>
      <c r="D2589" t="inlineStr">
        <is>
          <t>いいえ</t>
        </is>
      </c>
      <c r="E2589" s="18" t="n">
        <v>80000</v>
      </c>
      <c r="F2589" s="18" t="n">
        <v>0</v>
      </c>
      <c r="G2589" s="18" t="n">
        <v>80000</v>
      </c>
      <c r="H2589" s="18" t="n">
        <v>80000</v>
      </c>
      <c r="I2589" s="18" t="n">
        <v>0</v>
      </c>
      <c r="J2589" s="18">
        <f>ROUND(MIN(B2589/12,650000)*12*0.0915+MIN(B2589/12,1390000)*12*(0.0504+0)+B2589*0.005,0)</f>
        <v/>
      </c>
      <c r="K2589" s="18" t="n">
        <v>0</v>
      </c>
      <c r="L2589" s="18" t="n">
        <v>0</v>
      </c>
      <c r="M2589" s="18">
        <f>ROUND(IF(C2589&gt;=2026,IF(B2589&lt;741000,0,IF(B2589&lt;2191000,B2589-740000,IF(B2589&lt;2193000,1451000,IF(B2589&lt;2196000,1453000,IF(B2589&lt;2200000,1456000,IF(B2589&lt;3600000,ROUNDDOWN(B2589/4,-3)*2.8-80000,IF(B2589&lt;6600000,ROUNDDOWN(B2589/4,-3)*3.2-440000,IF(B2589&lt;8500000,ROUNDDOWN(B2589*0.9,0)-1100000,B2589-1950000)))))))),IF(B2589&lt;651000,0,IF(B2589&lt;1900000,B2589-650000,IF(B2589&lt;3600000,ROUNDDOWN(B2589/4,-3)*2.8-80000,IF(B2589&lt;6600000,ROUNDDOWN(B2589/4,-3)*3.2-440000,IF(B2589&lt;8500000,ROUNDDOWN(B2589*0.9,0)-1100000,B2589-1950000)))))),0)</f>
        <v/>
      </c>
      <c r="N2589" s="18">
        <f>IF(M2589&gt;23500000,NA(),IF(C2589&gt;=2026,IF(M2589&lt;=4890000,1040000,IF(M2589&lt;=6550000,670000,620000)),IF(M2589&lt;=1320000,950000,IF(M2589&lt;=3360000,880000,IF(M2589&lt;=4890000,680000,IF(M2589&lt;=6550000,630000,580000))))))</f>
        <v/>
      </c>
      <c r="O2589" s="18">
        <f>IF(F2589&lt;=0,IF(AND(D2589="はい",C2589&gt;=2026,C2589&lt;=2027),IF(E2589&lt;=0,0,IF(E2589&lt;=30000,E2589,IF(E2589&lt;=60000,ROUNDUP(E2589/2,0)+15000,IF(E2589&lt;=120000,ROUNDUP(E2589/4,0)+30000,60000)))),IF(E2589&lt;=0,0,IF(E2589&lt;=20000,E2589,IF(E2589&lt;=40000,ROUNDUP(E2589/2,0)+10000,IF(E2589&lt;=80000,ROUNDUP(E2589/4,0)+20000,40000))))),IF(E2589&lt;=0,IF(F2589&lt;=0,0,IF(F2589&lt;=25000,F2589,IF(F2589&lt;=50000,ROUNDUP(F2589/2,0)+12500,IF(F2589&lt;=100000,ROUNDUP(F2589/4,0)+25000,50000)))),MAX(IF(F2589&lt;=0,0,IF(F2589&lt;=25000,F2589,IF(F2589&lt;=50000,ROUNDUP(F2589/2,0)+12500,IF(F2589&lt;=100000,ROUNDUP(F2589/4,0)+25000,50000)))),MIN(IF(AND(D2589="はい",C2589&gt;=2026,C2589&lt;=2027),IF(E2589&lt;=0,0,IF(E2589&lt;=30000,E2589,IF(E2589&lt;=60000,ROUNDUP(E2589/2,0)+15000,IF(E2589&lt;=120000,ROUNDUP(E2589/4,0)+30000,60000)))),IF(E2589&lt;=0,0,IF(E2589&lt;=20000,E2589,IF(E2589&lt;=40000,ROUNDUP(E2589/2,0)+10000,IF(E2589&lt;=80000,ROUNDUP(E2589/4,0)+20000,40000)))))+IF(F2589&lt;=0,0,IF(F2589&lt;=25000,F2589,IF(F2589&lt;=50000,ROUNDUP(F2589/2,0)+12500,IF(F2589&lt;=100000,ROUNDUP(F2589/4,0)+25000,50000)))),IF(AND(D2589="はい",C2589&gt;=2026,C2589&lt;=2027),60000,40000)))))</f>
        <v/>
      </c>
      <c r="P2589" s="18">
        <f>IF(G2589&lt;=0,0,IF(G2589&lt;=20000,G2589,IF(G2589&lt;=40000,ROUNDUP(G2589/2,0)+10000,IF(G2589&lt;=80000,ROUNDUP(G2589/4,0)+20000,40000))))</f>
        <v/>
      </c>
      <c r="Q2589" s="18">
        <f>IF(I2589&lt;=0,IF(H2589&lt;=0,0,IF(H2589&lt;=20000,H2589,IF(H2589&lt;=40000,ROUNDUP(H2589/2,0)+10000,IF(H2589&lt;=80000,ROUNDUP(H2589/4,0)+20000,40000)))),IF(H2589&lt;=0,IF(I2589&lt;=0,0,IF(I2589&lt;=25000,I2589,IF(I2589&lt;=50000,ROUNDUP(I2589/2,0)+12500,IF(I2589&lt;=100000,ROUNDUP(I2589/4,0)+25000,50000)))),MAX(IF(I2589&lt;=0,0,IF(I2589&lt;=25000,I2589,IF(I2589&lt;=50000,ROUNDUP(I2589/2,0)+12500,IF(I2589&lt;=100000,ROUNDUP(I2589/4,0)+25000,50000)))),MIN(IF(H2589&lt;=0,0,IF(H2589&lt;=20000,H2589,IF(H2589&lt;=40000,ROUNDUP(H2589/2,0)+10000,IF(H2589&lt;=80000,ROUNDUP(H2589/4,0)+20000,40000))))+IF(I2589&lt;=0,0,IF(I2589&lt;=25000,I2589,IF(I2589&lt;=50000,ROUNDUP(I2589/2,0)+12500,IF(I2589&lt;=100000,ROUNDUP(I2589/4,0)+25000,50000)))),40000))))</f>
        <v/>
      </c>
      <c r="R2589" s="18">
        <f>MIN(120000,O2589+P2589+Q2589)</f>
        <v/>
      </c>
      <c r="S2589" s="18">
        <f>IF(F2589&lt;=0,IF(E2589&lt;=0,0,IF(E2589&lt;=12000,E2589,IF(E2589&lt;=32000,ROUNDUP(E2589/2,0)+6000,IF(E2589&lt;=56000,ROUNDUP(E2589/4,0)+14000,28000)))),IF(E2589&lt;=0,IF(F2589&lt;=0,0,IF(F2589&lt;=15000,F2589,IF(F2589&lt;=40000,ROUNDUP(F2589/2,0)+7500,IF(F2589&lt;=70000,ROUNDUP(F2589/4,0)+17500,35000)))),MAX(IF(F2589&lt;=0,0,IF(F2589&lt;=15000,F2589,IF(F2589&lt;=40000,ROUNDUP(F2589/2,0)+7500,IF(F2589&lt;=70000,ROUNDUP(F2589/4,0)+17500,35000)))),MIN(IF(E2589&lt;=0,0,IF(E2589&lt;=12000,E2589,IF(E2589&lt;=32000,ROUNDUP(E2589/2,0)+6000,IF(E2589&lt;=56000,ROUNDUP(E2589/4,0)+14000,28000))))+IF(F2589&lt;=0,0,IF(F2589&lt;=15000,F2589,IF(F2589&lt;=40000,ROUNDUP(F2589/2,0)+7500,IF(F2589&lt;=70000,ROUNDUP(F2589/4,0)+17500,35000)))),28000))))</f>
        <v/>
      </c>
      <c r="T2589" s="18">
        <f>IF(G2589&lt;=0,0,IF(G2589&lt;=12000,G2589,IF(G2589&lt;=32000,ROUNDUP(G2589/2,0)+6000,IF(G2589&lt;=56000,ROUNDUP(G2589/4,0)+14000,28000))))</f>
        <v/>
      </c>
      <c r="U2589" s="18">
        <f>IF(I2589&lt;=0,IF(H2589&lt;=0,0,IF(H2589&lt;=12000,H2589,IF(H2589&lt;=32000,ROUNDUP(H2589/2,0)+6000,IF(H2589&lt;=56000,ROUNDUP(H2589/4,0)+14000,28000)))),IF(H2589&lt;=0,IF(I2589&lt;=0,0,IF(I2589&lt;=15000,I2589,IF(I2589&lt;=40000,ROUNDUP(I2589/2,0)+7500,IF(I2589&lt;=70000,ROUNDUP(I2589/4,0)+17500,35000)))),MAX(IF(I2589&lt;=0,0,IF(I2589&lt;=15000,I2589,IF(I2589&lt;=40000,ROUNDUP(I2589/2,0)+7500,IF(I2589&lt;=70000,ROUNDUP(I2589/4,0)+17500,35000)))),MIN(IF(H2589&lt;=0,0,IF(H2589&lt;=12000,H2589,IF(H2589&lt;=32000,ROUNDUP(H2589/2,0)+6000,IF(H2589&lt;=56000,ROUNDUP(H2589/4,0)+14000,28000))))+IF(I2589&lt;=0,0,IF(I2589&lt;=15000,I2589,IF(I2589&lt;=40000,ROUNDUP(I2589/2,0)+7500,IF(I2589&lt;=70000,ROUNDUP(I2589/4,0)+17500,35000)))),28000))))</f>
        <v/>
      </c>
      <c r="V2589" s="18">
        <f>MIN(70000,S2589+T2589+U2589)</f>
        <v/>
      </c>
      <c r="W2589" s="18">
        <f>MAX(0,ROUNDDOWN(M2589-J2589-N2589-K2589-0,-3))</f>
        <v/>
      </c>
      <c r="X2589" s="18">
        <f>MAX(0,ROUNDDOWN(M2589-J2589-N2589-K2589-R2589,-3))</f>
        <v/>
      </c>
      <c r="Y2589" s="18">
        <f>IF(W2589&lt;=0,0,ROUNDDOWN((W2589*LOOKUP(W2589,{0,1950001,3300001,6950001,9000001,18000001,40000001},{0.05,0.1,0.2,0.23,0.33,0.4,0.45})-LOOKUP(W2589,{0,1950001,3300001,6950001,9000001,18000001,40000001},{0,97500,427500,636000,1536000,2796000,4796000}))*1.021,-2))</f>
        <v/>
      </c>
      <c r="Z2589" s="18">
        <f>IF(X2589&lt;=0,0,ROUNDDOWN((X2589*LOOKUP(X2589,{0,1950001,3300001,6950001,9000001,18000001,40000001},{0.05,0.1,0.2,0.23,0.33,0.4,0.45})-LOOKUP(X2589,{0,1950001,3300001,6950001,9000001,18000001,40000001},{0,97500,427500,636000,1536000,2796000,4796000}))*1.021,-2))</f>
        <v/>
      </c>
      <c r="AA2589" s="18">
        <f>MAX(0,ROUNDDOWN(M2589-J2589-430000-L2589-0,-3))</f>
        <v/>
      </c>
      <c r="AB2589" s="18">
        <f>MAX(0,ROUNDDOWN(M2589-J2589-430000-L2589-V2589,-3))</f>
        <v/>
      </c>
      <c r="AC2589" s="18">
        <f>IF(M2589&lt;=450000,0,MAX(0,ROUNDDOWN(AA2589*0.06-MIN(50000,AA2589)*0.03,-2))+MAX(0,ROUNDDOWN(AA2589*0.04-MIN(50000,AA2589)*0.02,-2)))</f>
        <v/>
      </c>
      <c r="AD2589" s="18">
        <f>IF(M2589&lt;=450000,0,MAX(0,ROUNDDOWN(AB2589*0.06-MIN(50000,AB2589)*0.03,-2))+MAX(0,ROUNDDOWN(AB2589*0.04-MIN(50000,AB2589)*0.02,-2)))</f>
        <v/>
      </c>
      <c r="AE2589" s="18">
        <f>Y2589-Z2589</f>
        <v/>
      </c>
      <c r="AF2589" s="18">
        <f>AC2589-AD2589</f>
        <v/>
      </c>
      <c r="AG2589" s="18">
        <f>AE2589+AF2589</f>
        <v/>
      </c>
      <c r="AH2589" s="20">
        <f>IF(W2589&lt;=0,0,LOOKUP(W2589,{0,1950001,3300001,6950001,9000001,18000001,40000001},{0.05,0.1,0.2,0.23,0.33,0.4,0.45}))</f>
        <v/>
      </c>
    </row>
    <row r="2590">
      <c r="A2590" t="inlineStr">
        <is>
          <t>1万円刻み 一般8万円</t>
        </is>
      </c>
      <c r="B2590" s="18">
        <f>'4_1万円刻み'!$A$837</f>
        <v/>
      </c>
      <c r="C2590" s="19" t="n">
        <v>2026</v>
      </c>
      <c r="D2590" t="inlineStr">
        <is>
          <t>いいえ</t>
        </is>
      </c>
      <c r="E2590" s="18" t="n">
        <v>80000</v>
      </c>
      <c r="F2590" s="18" t="n">
        <v>0</v>
      </c>
      <c r="G2590" s="18" t="n">
        <v>0</v>
      </c>
      <c r="H2590" s="18" t="n">
        <v>0</v>
      </c>
      <c r="I2590" s="18" t="n">
        <v>0</v>
      </c>
      <c r="J2590" s="18">
        <f>ROUND(MIN(B2590/12,650000)*12*0.0915+MIN(B2590/12,1390000)*12*(0.0504+0)+B2590*0.005,0)</f>
        <v/>
      </c>
      <c r="K2590" s="18" t="n">
        <v>0</v>
      </c>
      <c r="L2590" s="18" t="n">
        <v>0</v>
      </c>
      <c r="M2590" s="18">
        <f>ROUND(IF(C2590&gt;=2026,IF(B2590&lt;741000,0,IF(B2590&lt;2191000,B2590-740000,IF(B2590&lt;2193000,1451000,IF(B2590&lt;2196000,1453000,IF(B2590&lt;2200000,1456000,IF(B2590&lt;3600000,ROUNDDOWN(B2590/4,-3)*2.8-80000,IF(B2590&lt;6600000,ROUNDDOWN(B2590/4,-3)*3.2-440000,IF(B2590&lt;8500000,ROUNDDOWN(B2590*0.9,0)-1100000,B2590-1950000)))))))),IF(B2590&lt;651000,0,IF(B2590&lt;1900000,B2590-650000,IF(B2590&lt;3600000,ROUNDDOWN(B2590/4,-3)*2.8-80000,IF(B2590&lt;6600000,ROUNDDOWN(B2590/4,-3)*3.2-440000,IF(B2590&lt;8500000,ROUNDDOWN(B2590*0.9,0)-1100000,B2590-1950000)))))),0)</f>
        <v/>
      </c>
      <c r="N2590" s="18">
        <f>IF(M2590&gt;23500000,NA(),IF(C2590&gt;=2026,IF(M2590&lt;=4890000,1040000,IF(M2590&lt;=6550000,670000,620000)),IF(M2590&lt;=1320000,950000,IF(M2590&lt;=3360000,880000,IF(M2590&lt;=4890000,680000,IF(M2590&lt;=6550000,630000,580000))))))</f>
        <v/>
      </c>
      <c r="O2590" s="18">
        <f>IF(F2590&lt;=0,IF(AND(D2590="はい",C2590&gt;=2026,C2590&lt;=2027),IF(E2590&lt;=0,0,IF(E2590&lt;=30000,E2590,IF(E2590&lt;=60000,ROUNDUP(E2590/2,0)+15000,IF(E2590&lt;=120000,ROUNDUP(E2590/4,0)+30000,60000)))),IF(E2590&lt;=0,0,IF(E2590&lt;=20000,E2590,IF(E2590&lt;=40000,ROUNDUP(E2590/2,0)+10000,IF(E2590&lt;=80000,ROUNDUP(E2590/4,0)+20000,40000))))),IF(E2590&lt;=0,IF(F2590&lt;=0,0,IF(F2590&lt;=25000,F2590,IF(F2590&lt;=50000,ROUNDUP(F2590/2,0)+12500,IF(F2590&lt;=100000,ROUNDUP(F2590/4,0)+25000,50000)))),MAX(IF(F2590&lt;=0,0,IF(F2590&lt;=25000,F2590,IF(F2590&lt;=50000,ROUNDUP(F2590/2,0)+12500,IF(F2590&lt;=100000,ROUNDUP(F2590/4,0)+25000,50000)))),MIN(IF(AND(D2590="はい",C2590&gt;=2026,C2590&lt;=2027),IF(E2590&lt;=0,0,IF(E2590&lt;=30000,E2590,IF(E2590&lt;=60000,ROUNDUP(E2590/2,0)+15000,IF(E2590&lt;=120000,ROUNDUP(E2590/4,0)+30000,60000)))),IF(E2590&lt;=0,0,IF(E2590&lt;=20000,E2590,IF(E2590&lt;=40000,ROUNDUP(E2590/2,0)+10000,IF(E2590&lt;=80000,ROUNDUP(E2590/4,0)+20000,40000)))))+IF(F2590&lt;=0,0,IF(F2590&lt;=25000,F2590,IF(F2590&lt;=50000,ROUNDUP(F2590/2,0)+12500,IF(F2590&lt;=100000,ROUNDUP(F2590/4,0)+25000,50000)))),IF(AND(D2590="はい",C2590&gt;=2026,C2590&lt;=2027),60000,40000)))))</f>
        <v/>
      </c>
      <c r="P2590" s="18">
        <f>IF(G2590&lt;=0,0,IF(G2590&lt;=20000,G2590,IF(G2590&lt;=40000,ROUNDUP(G2590/2,0)+10000,IF(G2590&lt;=80000,ROUNDUP(G2590/4,0)+20000,40000))))</f>
        <v/>
      </c>
      <c r="Q2590" s="18">
        <f>IF(I2590&lt;=0,IF(H2590&lt;=0,0,IF(H2590&lt;=20000,H2590,IF(H2590&lt;=40000,ROUNDUP(H2590/2,0)+10000,IF(H2590&lt;=80000,ROUNDUP(H2590/4,0)+20000,40000)))),IF(H2590&lt;=0,IF(I2590&lt;=0,0,IF(I2590&lt;=25000,I2590,IF(I2590&lt;=50000,ROUNDUP(I2590/2,0)+12500,IF(I2590&lt;=100000,ROUNDUP(I2590/4,0)+25000,50000)))),MAX(IF(I2590&lt;=0,0,IF(I2590&lt;=25000,I2590,IF(I2590&lt;=50000,ROUNDUP(I2590/2,0)+12500,IF(I2590&lt;=100000,ROUNDUP(I2590/4,0)+25000,50000)))),MIN(IF(H2590&lt;=0,0,IF(H2590&lt;=20000,H2590,IF(H2590&lt;=40000,ROUNDUP(H2590/2,0)+10000,IF(H2590&lt;=80000,ROUNDUP(H2590/4,0)+20000,40000))))+IF(I2590&lt;=0,0,IF(I2590&lt;=25000,I2590,IF(I2590&lt;=50000,ROUNDUP(I2590/2,0)+12500,IF(I2590&lt;=100000,ROUNDUP(I2590/4,0)+25000,50000)))),40000))))</f>
        <v/>
      </c>
      <c r="R2590" s="18">
        <f>MIN(120000,O2590+P2590+Q2590)</f>
        <v/>
      </c>
      <c r="S2590" s="18">
        <f>IF(F2590&lt;=0,IF(E2590&lt;=0,0,IF(E2590&lt;=12000,E2590,IF(E2590&lt;=32000,ROUNDUP(E2590/2,0)+6000,IF(E2590&lt;=56000,ROUNDUP(E2590/4,0)+14000,28000)))),IF(E2590&lt;=0,IF(F2590&lt;=0,0,IF(F2590&lt;=15000,F2590,IF(F2590&lt;=40000,ROUNDUP(F2590/2,0)+7500,IF(F2590&lt;=70000,ROUNDUP(F2590/4,0)+17500,35000)))),MAX(IF(F2590&lt;=0,0,IF(F2590&lt;=15000,F2590,IF(F2590&lt;=40000,ROUNDUP(F2590/2,0)+7500,IF(F2590&lt;=70000,ROUNDUP(F2590/4,0)+17500,35000)))),MIN(IF(E2590&lt;=0,0,IF(E2590&lt;=12000,E2590,IF(E2590&lt;=32000,ROUNDUP(E2590/2,0)+6000,IF(E2590&lt;=56000,ROUNDUP(E2590/4,0)+14000,28000))))+IF(F2590&lt;=0,0,IF(F2590&lt;=15000,F2590,IF(F2590&lt;=40000,ROUNDUP(F2590/2,0)+7500,IF(F2590&lt;=70000,ROUNDUP(F2590/4,0)+17500,35000)))),28000))))</f>
        <v/>
      </c>
      <c r="T2590" s="18">
        <f>IF(G2590&lt;=0,0,IF(G2590&lt;=12000,G2590,IF(G2590&lt;=32000,ROUNDUP(G2590/2,0)+6000,IF(G2590&lt;=56000,ROUNDUP(G2590/4,0)+14000,28000))))</f>
        <v/>
      </c>
      <c r="U2590" s="18">
        <f>IF(I2590&lt;=0,IF(H2590&lt;=0,0,IF(H2590&lt;=12000,H2590,IF(H2590&lt;=32000,ROUNDUP(H2590/2,0)+6000,IF(H2590&lt;=56000,ROUNDUP(H2590/4,0)+14000,28000)))),IF(H2590&lt;=0,IF(I2590&lt;=0,0,IF(I2590&lt;=15000,I2590,IF(I2590&lt;=40000,ROUNDUP(I2590/2,0)+7500,IF(I2590&lt;=70000,ROUNDUP(I2590/4,0)+17500,35000)))),MAX(IF(I2590&lt;=0,0,IF(I2590&lt;=15000,I2590,IF(I2590&lt;=40000,ROUNDUP(I2590/2,0)+7500,IF(I2590&lt;=70000,ROUNDUP(I2590/4,0)+17500,35000)))),MIN(IF(H2590&lt;=0,0,IF(H2590&lt;=12000,H2590,IF(H2590&lt;=32000,ROUNDUP(H2590/2,0)+6000,IF(H2590&lt;=56000,ROUNDUP(H2590/4,0)+14000,28000))))+IF(I2590&lt;=0,0,IF(I2590&lt;=15000,I2590,IF(I2590&lt;=40000,ROUNDUP(I2590/2,0)+7500,IF(I2590&lt;=70000,ROUNDUP(I2590/4,0)+17500,35000)))),28000))))</f>
        <v/>
      </c>
      <c r="V2590" s="18">
        <f>MIN(70000,S2590+T2590+U2590)</f>
        <v/>
      </c>
      <c r="W2590" s="18">
        <f>MAX(0,ROUNDDOWN(M2590-J2590-N2590-K2590-0,-3))</f>
        <v/>
      </c>
      <c r="X2590" s="18">
        <f>MAX(0,ROUNDDOWN(M2590-J2590-N2590-K2590-R2590,-3))</f>
        <v/>
      </c>
      <c r="Y2590" s="18">
        <f>IF(W2590&lt;=0,0,ROUNDDOWN((W2590*LOOKUP(W2590,{0,1950001,3300001,6950001,9000001,18000001,40000001},{0.05,0.1,0.2,0.23,0.33,0.4,0.45})-LOOKUP(W2590,{0,1950001,3300001,6950001,9000001,18000001,40000001},{0,97500,427500,636000,1536000,2796000,4796000}))*1.021,-2))</f>
        <v/>
      </c>
      <c r="Z2590" s="18">
        <f>IF(X2590&lt;=0,0,ROUNDDOWN((X2590*LOOKUP(X2590,{0,1950001,3300001,6950001,9000001,18000001,40000001},{0.05,0.1,0.2,0.23,0.33,0.4,0.45})-LOOKUP(X2590,{0,1950001,3300001,6950001,9000001,18000001,40000001},{0,97500,427500,636000,1536000,2796000,4796000}))*1.021,-2))</f>
        <v/>
      </c>
      <c r="AA2590" s="18">
        <f>MAX(0,ROUNDDOWN(M2590-J2590-430000-L2590-0,-3))</f>
        <v/>
      </c>
      <c r="AB2590" s="18">
        <f>MAX(0,ROUNDDOWN(M2590-J2590-430000-L2590-V2590,-3))</f>
        <v/>
      </c>
      <c r="AC2590" s="18">
        <f>IF(M2590&lt;=450000,0,MAX(0,ROUNDDOWN(AA2590*0.06-MIN(50000,AA2590)*0.03,-2))+MAX(0,ROUNDDOWN(AA2590*0.04-MIN(50000,AA2590)*0.02,-2)))</f>
        <v/>
      </c>
      <c r="AD2590" s="18">
        <f>IF(M2590&lt;=450000,0,MAX(0,ROUNDDOWN(AB2590*0.06-MIN(50000,AB2590)*0.03,-2))+MAX(0,ROUNDDOWN(AB2590*0.04-MIN(50000,AB2590)*0.02,-2)))</f>
        <v/>
      </c>
      <c r="AE2590" s="18">
        <f>Y2590-Z2590</f>
        <v/>
      </c>
      <c r="AF2590" s="18">
        <f>AC2590-AD2590</f>
        <v/>
      </c>
      <c r="AG2590" s="18">
        <f>AE2590+AF2590</f>
        <v/>
      </c>
      <c r="AH2590" s="20">
        <f>IF(W2590&lt;=0,0,LOOKUP(W2590,{0,1950001,3300001,6950001,9000001,18000001,40000001},{0.05,0.1,0.2,0.23,0.33,0.4,0.45}))</f>
        <v/>
      </c>
    </row>
    <row r="2591">
      <c r="A2591" t="inlineStr">
        <is>
          <t>1万円刻み 特例あり一般12万円</t>
        </is>
      </c>
      <c r="B2591" s="18">
        <f>'4_1万円刻み'!$A$837</f>
        <v/>
      </c>
      <c r="C2591" s="19" t="n">
        <v>2026</v>
      </c>
      <c r="D2591" t="inlineStr">
        <is>
          <t>はい</t>
        </is>
      </c>
      <c r="E2591" s="18" t="n">
        <v>120000</v>
      </c>
      <c r="F2591" s="18" t="n">
        <v>0</v>
      </c>
      <c r="G2591" s="18" t="n">
        <v>0</v>
      </c>
      <c r="H2591" s="18" t="n">
        <v>0</v>
      </c>
      <c r="I2591" s="18" t="n">
        <v>0</v>
      </c>
      <c r="J2591" s="18">
        <f>ROUND(MIN(B2591/12,650000)*12*0.0915+MIN(B2591/12,1390000)*12*(0.0504+0)+B2591*0.005,0)</f>
        <v/>
      </c>
      <c r="K2591" s="18" t="n">
        <v>0</v>
      </c>
      <c r="L2591" s="18" t="n">
        <v>0</v>
      </c>
      <c r="M2591" s="18">
        <f>ROUND(IF(C2591&gt;=2026,IF(B2591&lt;741000,0,IF(B2591&lt;2191000,B2591-740000,IF(B2591&lt;2193000,1451000,IF(B2591&lt;2196000,1453000,IF(B2591&lt;2200000,1456000,IF(B2591&lt;3600000,ROUNDDOWN(B2591/4,-3)*2.8-80000,IF(B2591&lt;6600000,ROUNDDOWN(B2591/4,-3)*3.2-440000,IF(B2591&lt;8500000,ROUNDDOWN(B2591*0.9,0)-1100000,B2591-1950000)))))))),IF(B2591&lt;651000,0,IF(B2591&lt;1900000,B2591-650000,IF(B2591&lt;3600000,ROUNDDOWN(B2591/4,-3)*2.8-80000,IF(B2591&lt;6600000,ROUNDDOWN(B2591/4,-3)*3.2-440000,IF(B2591&lt;8500000,ROUNDDOWN(B2591*0.9,0)-1100000,B2591-1950000)))))),0)</f>
        <v/>
      </c>
      <c r="N2591" s="18">
        <f>IF(M2591&gt;23500000,NA(),IF(C2591&gt;=2026,IF(M2591&lt;=4890000,1040000,IF(M2591&lt;=6550000,670000,620000)),IF(M2591&lt;=1320000,950000,IF(M2591&lt;=3360000,880000,IF(M2591&lt;=4890000,680000,IF(M2591&lt;=6550000,630000,580000))))))</f>
        <v/>
      </c>
      <c r="O2591" s="18">
        <f>IF(F2591&lt;=0,IF(AND(D2591="はい",C2591&gt;=2026,C2591&lt;=2027),IF(E2591&lt;=0,0,IF(E2591&lt;=30000,E2591,IF(E2591&lt;=60000,ROUNDUP(E2591/2,0)+15000,IF(E2591&lt;=120000,ROUNDUP(E2591/4,0)+30000,60000)))),IF(E2591&lt;=0,0,IF(E2591&lt;=20000,E2591,IF(E2591&lt;=40000,ROUNDUP(E2591/2,0)+10000,IF(E2591&lt;=80000,ROUNDUP(E2591/4,0)+20000,40000))))),IF(E2591&lt;=0,IF(F2591&lt;=0,0,IF(F2591&lt;=25000,F2591,IF(F2591&lt;=50000,ROUNDUP(F2591/2,0)+12500,IF(F2591&lt;=100000,ROUNDUP(F2591/4,0)+25000,50000)))),MAX(IF(F2591&lt;=0,0,IF(F2591&lt;=25000,F2591,IF(F2591&lt;=50000,ROUNDUP(F2591/2,0)+12500,IF(F2591&lt;=100000,ROUNDUP(F2591/4,0)+25000,50000)))),MIN(IF(AND(D2591="はい",C2591&gt;=2026,C2591&lt;=2027),IF(E2591&lt;=0,0,IF(E2591&lt;=30000,E2591,IF(E2591&lt;=60000,ROUNDUP(E2591/2,0)+15000,IF(E2591&lt;=120000,ROUNDUP(E2591/4,0)+30000,60000)))),IF(E2591&lt;=0,0,IF(E2591&lt;=20000,E2591,IF(E2591&lt;=40000,ROUNDUP(E2591/2,0)+10000,IF(E2591&lt;=80000,ROUNDUP(E2591/4,0)+20000,40000)))))+IF(F2591&lt;=0,0,IF(F2591&lt;=25000,F2591,IF(F2591&lt;=50000,ROUNDUP(F2591/2,0)+12500,IF(F2591&lt;=100000,ROUNDUP(F2591/4,0)+25000,50000)))),IF(AND(D2591="はい",C2591&gt;=2026,C2591&lt;=2027),60000,40000)))))</f>
        <v/>
      </c>
      <c r="P2591" s="18">
        <f>IF(G2591&lt;=0,0,IF(G2591&lt;=20000,G2591,IF(G2591&lt;=40000,ROUNDUP(G2591/2,0)+10000,IF(G2591&lt;=80000,ROUNDUP(G2591/4,0)+20000,40000))))</f>
        <v/>
      </c>
      <c r="Q2591" s="18">
        <f>IF(I2591&lt;=0,IF(H2591&lt;=0,0,IF(H2591&lt;=20000,H2591,IF(H2591&lt;=40000,ROUNDUP(H2591/2,0)+10000,IF(H2591&lt;=80000,ROUNDUP(H2591/4,0)+20000,40000)))),IF(H2591&lt;=0,IF(I2591&lt;=0,0,IF(I2591&lt;=25000,I2591,IF(I2591&lt;=50000,ROUNDUP(I2591/2,0)+12500,IF(I2591&lt;=100000,ROUNDUP(I2591/4,0)+25000,50000)))),MAX(IF(I2591&lt;=0,0,IF(I2591&lt;=25000,I2591,IF(I2591&lt;=50000,ROUNDUP(I2591/2,0)+12500,IF(I2591&lt;=100000,ROUNDUP(I2591/4,0)+25000,50000)))),MIN(IF(H2591&lt;=0,0,IF(H2591&lt;=20000,H2591,IF(H2591&lt;=40000,ROUNDUP(H2591/2,0)+10000,IF(H2591&lt;=80000,ROUNDUP(H2591/4,0)+20000,40000))))+IF(I2591&lt;=0,0,IF(I2591&lt;=25000,I2591,IF(I2591&lt;=50000,ROUNDUP(I2591/2,0)+12500,IF(I2591&lt;=100000,ROUNDUP(I2591/4,0)+25000,50000)))),40000))))</f>
        <v/>
      </c>
      <c r="R2591" s="18">
        <f>MIN(120000,O2591+P2591+Q2591)</f>
        <v/>
      </c>
      <c r="S2591" s="18">
        <f>IF(F2591&lt;=0,IF(E2591&lt;=0,0,IF(E2591&lt;=12000,E2591,IF(E2591&lt;=32000,ROUNDUP(E2591/2,0)+6000,IF(E2591&lt;=56000,ROUNDUP(E2591/4,0)+14000,28000)))),IF(E2591&lt;=0,IF(F2591&lt;=0,0,IF(F2591&lt;=15000,F2591,IF(F2591&lt;=40000,ROUNDUP(F2591/2,0)+7500,IF(F2591&lt;=70000,ROUNDUP(F2591/4,0)+17500,35000)))),MAX(IF(F2591&lt;=0,0,IF(F2591&lt;=15000,F2591,IF(F2591&lt;=40000,ROUNDUP(F2591/2,0)+7500,IF(F2591&lt;=70000,ROUNDUP(F2591/4,0)+17500,35000)))),MIN(IF(E2591&lt;=0,0,IF(E2591&lt;=12000,E2591,IF(E2591&lt;=32000,ROUNDUP(E2591/2,0)+6000,IF(E2591&lt;=56000,ROUNDUP(E2591/4,0)+14000,28000))))+IF(F2591&lt;=0,0,IF(F2591&lt;=15000,F2591,IF(F2591&lt;=40000,ROUNDUP(F2591/2,0)+7500,IF(F2591&lt;=70000,ROUNDUP(F2591/4,0)+17500,35000)))),28000))))</f>
        <v/>
      </c>
      <c r="T2591" s="18">
        <f>IF(G2591&lt;=0,0,IF(G2591&lt;=12000,G2591,IF(G2591&lt;=32000,ROUNDUP(G2591/2,0)+6000,IF(G2591&lt;=56000,ROUNDUP(G2591/4,0)+14000,28000))))</f>
        <v/>
      </c>
      <c r="U2591" s="18">
        <f>IF(I2591&lt;=0,IF(H2591&lt;=0,0,IF(H2591&lt;=12000,H2591,IF(H2591&lt;=32000,ROUNDUP(H2591/2,0)+6000,IF(H2591&lt;=56000,ROUNDUP(H2591/4,0)+14000,28000)))),IF(H2591&lt;=0,IF(I2591&lt;=0,0,IF(I2591&lt;=15000,I2591,IF(I2591&lt;=40000,ROUNDUP(I2591/2,0)+7500,IF(I2591&lt;=70000,ROUNDUP(I2591/4,0)+17500,35000)))),MAX(IF(I2591&lt;=0,0,IF(I2591&lt;=15000,I2591,IF(I2591&lt;=40000,ROUNDUP(I2591/2,0)+7500,IF(I2591&lt;=70000,ROUNDUP(I2591/4,0)+17500,35000)))),MIN(IF(H2591&lt;=0,0,IF(H2591&lt;=12000,H2591,IF(H2591&lt;=32000,ROUNDUP(H2591/2,0)+6000,IF(H2591&lt;=56000,ROUNDUP(H2591/4,0)+14000,28000))))+IF(I2591&lt;=0,0,IF(I2591&lt;=15000,I2591,IF(I2591&lt;=40000,ROUNDUP(I2591/2,0)+7500,IF(I2591&lt;=70000,ROUNDUP(I2591/4,0)+17500,35000)))),28000))))</f>
        <v/>
      </c>
      <c r="V2591" s="18">
        <f>MIN(70000,S2591+T2591+U2591)</f>
        <v/>
      </c>
      <c r="W2591" s="18">
        <f>MAX(0,ROUNDDOWN(M2591-J2591-N2591-K2591-0,-3))</f>
        <v/>
      </c>
      <c r="X2591" s="18">
        <f>MAX(0,ROUNDDOWN(M2591-J2591-N2591-K2591-R2591,-3))</f>
        <v/>
      </c>
      <c r="Y2591" s="18">
        <f>IF(W2591&lt;=0,0,ROUNDDOWN((W2591*LOOKUP(W2591,{0,1950001,3300001,6950001,9000001,18000001,40000001},{0.05,0.1,0.2,0.23,0.33,0.4,0.45})-LOOKUP(W2591,{0,1950001,3300001,6950001,9000001,18000001,40000001},{0,97500,427500,636000,1536000,2796000,4796000}))*1.021,-2))</f>
        <v/>
      </c>
      <c r="Z2591" s="18">
        <f>IF(X2591&lt;=0,0,ROUNDDOWN((X2591*LOOKUP(X2591,{0,1950001,3300001,6950001,9000001,18000001,40000001},{0.05,0.1,0.2,0.23,0.33,0.4,0.45})-LOOKUP(X2591,{0,1950001,3300001,6950001,9000001,18000001,40000001},{0,97500,427500,636000,1536000,2796000,4796000}))*1.021,-2))</f>
        <v/>
      </c>
      <c r="AA2591" s="18">
        <f>MAX(0,ROUNDDOWN(M2591-J2591-430000-L2591-0,-3))</f>
        <v/>
      </c>
      <c r="AB2591" s="18">
        <f>MAX(0,ROUNDDOWN(M2591-J2591-430000-L2591-V2591,-3))</f>
        <v/>
      </c>
      <c r="AC2591" s="18">
        <f>IF(M2591&lt;=450000,0,MAX(0,ROUNDDOWN(AA2591*0.06-MIN(50000,AA2591)*0.03,-2))+MAX(0,ROUNDDOWN(AA2591*0.04-MIN(50000,AA2591)*0.02,-2)))</f>
        <v/>
      </c>
      <c r="AD2591" s="18">
        <f>IF(M2591&lt;=450000,0,MAX(0,ROUNDDOWN(AB2591*0.06-MIN(50000,AB2591)*0.03,-2))+MAX(0,ROUNDDOWN(AB2591*0.04-MIN(50000,AB2591)*0.02,-2)))</f>
        <v/>
      </c>
      <c r="AE2591" s="18">
        <f>Y2591-Z2591</f>
        <v/>
      </c>
      <c r="AF2591" s="18">
        <f>AC2591-AD2591</f>
        <v/>
      </c>
      <c r="AG2591" s="18">
        <f>AE2591+AF2591</f>
        <v/>
      </c>
      <c r="AH2591" s="20">
        <f>IF(W2591&lt;=0,0,LOOKUP(W2591,{0,1950001,3300001,6950001,9000001,18000001,40000001},{0.05,0.1,0.2,0.23,0.33,0.4,0.45}))</f>
        <v/>
      </c>
    </row>
    <row r="2592">
      <c r="A2592" t="inlineStr">
        <is>
          <t>1万円刻み 3区分8万円ずつ</t>
        </is>
      </c>
      <c r="B2592" s="18">
        <f>'4_1万円刻み'!$A$838</f>
        <v/>
      </c>
      <c r="C2592" s="19" t="n">
        <v>2026</v>
      </c>
      <c r="D2592" t="inlineStr">
        <is>
          <t>いいえ</t>
        </is>
      </c>
      <c r="E2592" s="18" t="n">
        <v>80000</v>
      </c>
      <c r="F2592" s="18" t="n">
        <v>0</v>
      </c>
      <c r="G2592" s="18" t="n">
        <v>80000</v>
      </c>
      <c r="H2592" s="18" t="n">
        <v>80000</v>
      </c>
      <c r="I2592" s="18" t="n">
        <v>0</v>
      </c>
      <c r="J2592" s="18">
        <f>ROUND(MIN(B2592/12,650000)*12*0.0915+MIN(B2592/12,1390000)*12*(0.0504+0)+B2592*0.005,0)</f>
        <v/>
      </c>
      <c r="K2592" s="18" t="n">
        <v>0</v>
      </c>
      <c r="L2592" s="18" t="n">
        <v>0</v>
      </c>
      <c r="M2592" s="18">
        <f>ROUND(IF(C2592&gt;=2026,IF(B2592&lt;741000,0,IF(B2592&lt;2191000,B2592-740000,IF(B2592&lt;2193000,1451000,IF(B2592&lt;2196000,1453000,IF(B2592&lt;2200000,1456000,IF(B2592&lt;3600000,ROUNDDOWN(B2592/4,-3)*2.8-80000,IF(B2592&lt;6600000,ROUNDDOWN(B2592/4,-3)*3.2-440000,IF(B2592&lt;8500000,ROUNDDOWN(B2592*0.9,0)-1100000,B2592-1950000)))))))),IF(B2592&lt;651000,0,IF(B2592&lt;1900000,B2592-650000,IF(B2592&lt;3600000,ROUNDDOWN(B2592/4,-3)*2.8-80000,IF(B2592&lt;6600000,ROUNDDOWN(B2592/4,-3)*3.2-440000,IF(B2592&lt;8500000,ROUNDDOWN(B2592*0.9,0)-1100000,B2592-1950000)))))),0)</f>
        <v/>
      </c>
      <c r="N2592" s="18">
        <f>IF(M2592&gt;23500000,NA(),IF(C2592&gt;=2026,IF(M2592&lt;=4890000,1040000,IF(M2592&lt;=6550000,670000,620000)),IF(M2592&lt;=1320000,950000,IF(M2592&lt;=3360000,880000,IF(M2592&lt;=4890000,680000,IF(M2592&lt;=6550000,630000,580000))))))</f>
        <v/>
      </c>
      <c r="O2592" s="18">
        <f>IF(F2592&lt;=0,IF(AND(D2592="はい",C2592&gt;=2026,C2592&lt;=2027),IF(E2592&lt;=0,0,IF(E2592&lt;=30000,E2592,IF(E2592&lt;=60000,ROUNDUP(E2592/2,0)+15000,IF(E2592&lt;=120000,ROUNDUP(E2592/4,0)+30000,60000)))),IF(E2592&lt;=0,0,IF(E2592&lt;=20000,E2592,IF(E2592&lt;=40000,ROUNDUP(E2592/2,0)+10000,IF(E2592&lt;=80000,ROUNDUP(E2592/4,0)+20000,40000))))),IF(E2592&lt;=0,IF(F2592&lt;=0,0,IF(F2592&lt;=25000,F2592,IF(F2592&lt;=50000,ROUNDUP(F2592/2,0)+12500,IF(F2592&lt;=100000,ROUNDUP(F2592/4,0)+25000,50000)))),MAX(IF(F2592&lt;=0,0,IF(F2592&lt;=25000,F2592,IF(F2592&lt;=50000,ROUNDUP(F2592/2,0)+12500,IF(F2592&lt;=100000,ROUNDUP(F2592/4,0)+25000,50000)))),MIN(IF(AND(D2592="はい",C2592&gt;=2026,C2592&lt;=2027),IF(E2592&lt;=0,0,IF(E2592&lt;=30000,E2592,IF(E2592&lt;=60000,ROUNDUP(E2592/2,0)+15000,IF(E2592&lt;=120000,ROUNDUP(E2592/4,0)+30000,60000)))),IF(E2592&lt;=0,0,IF(E2592&lt;=20000,E2592,IF(E2592&lt;=40000,ROUNDUP(E2592/2,0)+10000,IF(E2592&lt;=80000,ROUNDUP(E2592/4,0)+20000,40000)))))+IF(F2592&lt;=0,0,IF(F2592&lt;=25000,F2592,IF(F2592&lt;=50000,ROUNDUP(F2592/2,0)+12500,IF(F2592&lt;=100000,ROUNDUP(F2592/4,0)+25000,50000)))),IF(AND(D2592="はい",C2592&gt;=2026,C2592&lt;=2027),60000,40000)))))</f>
        <v/>
      </c>
      <c r="P2592" s="18">
        <f>IF(G2592&lt;=0,0,IF(G2592&lt;=20000,G2592,IF(G2592&lt;=40000,ROUNDUP(G2592/2,0)+10000,IF(G2592&lt;=80000,ROUNDUP(G2592/4,0)+20000,40000))))</f>
        <v/>
      </c>
      <c r="Q2592" s="18">
        <f>IF(I2592&lt;=0,IF(H2592&lt;=0,0,IF(H2592&lt;=20000,H2592,IF(H2592&lt;=40000,ROUNDUP(H2592/2,0)+10000,IF(H2592&lt;=80000,ROUNDUP(H2592/4,0)+20000,40000)))),IF(H2592&lt;=0,IF(I2592&lt;=0,0,IF(I2592&lt;=25000,I2592,IF(I2592&lt;=50000,ROUNDUP(I2592/2,0)+12500,IF(I2592&lt;=100000,ROUNDUP(I2592/4,0)+25000,50000)))),MAX(IF(I2592&lt;=0,0,IF(I2592&lt;=25000,I2592,IF(I2592&lt;=50000,ROUNDUP(I2592/2,0)+12500,IF(I2592&lt;=100000,ROUNDUP(I2592/4,0)+25000,50000)))),MIN(IF(H2592&lt;=0,0,IF(H2592&lt;=20000,H2592,IF(H2592&lt;=40000,ROUNDUP(H2592/2,0)+10000,IF(H2592&lt;=80000,ROUNDUP(H2592/4,0)+20000,40000))))+IF(I2592&lt;=0,0,IF(I2592&lt;=25000,I2592,IF(I2592&lt;=50000,ROUNDUP(I2592/2,0)+12500,IF(I2592&lt;=100000,ROUNDUP(I2592/4,0)+25000,50000)))),40000))))</f>
        <v/>
      </c>
      <c r="R2592" s="18">
        <f>MIN(120000,O2592+P2592+Q2592)</f>
        <v/>
      </c>
      <c r="S2592" s="18">
        <f>IF(F2592&lt;=0,IF(E2592&lt;=0,0,IF(E2592&lt;=12000,E2592,IF(E2592&lt;=32000,ROUNDUP(E2592/2,0)+6000,IF(E2592&lt;=56000,ROUNDUP(E2592/4,0)+14000,28000)))),IF(E2592&lt;=0,IF(F2592&lt;=0,0,IF(F2592&lt;=15000,F2592,IF(F2592&lt;=40000,ROUNDUP(F2592/2,0)+7500,IF(F2592&lt;=70000,ROUNDUP(F2592/4,0)+17500,35000)))),MAX(IF(F2592&lt;=0,0,IF(F2592&lt;=15000,F2592,IF(F2592&lt;=40000,ROUNDUP(F2592/2,0)+7500,IF(F2592&lt;=70000,ROUNDUP(F2592/4,0)+17500,35000)))),MIN(IF(E2592&lt;=0,0,IF(E2592&lt;=12000,E2592,IF(E2592&lt;=32000,ROUNDUP(E2592/2,0)+6000,IF(E2592&lt;=56000,ROUNDUP(E2592/4,0)+14000,28000))))+IF(F2592&lt;=0,0,IF(F2592&lt;=15000,F2592,IF(F2592&lt;=40000,ROUNDUP(F2592/2,0)+7500,IF(F2592&lt;=70000,ROUNDUP(F2592/4,0)+17500,35000)))),28000))))</f>
        <v/>
      </c>
      <c r="T2592" s="18">
        <f>IF(G2592&lt;=0,0,IF(G2592&lt;=12000,G2592,IF(G2592&lt;=32000,ROUNDUP(G2592/2,0)+6000,IF(G2592&lt;=56000,ROUNDUP(G2592/4,0)+14000,28000))))</f>
        <v/>
      </c>
      <c r="U2592" s="18">
        <f>IF(I2592&lt;=0,IF(H2592&lt;=0,0,IF(H2592&lt;=12000,H2592,IF(H2592&lt;=32000,ROUNDUP(H2592/2,0)+6000,IF(H2592&lt;=56000,ROUNDUP(H2592/4,0)+14000,28000)))),IF(H2592&lt;=0,IF(I2592&lt;=0,0,IF(I2592&lt;=15000,I2592,IF(I2592&lt;=40000,ROUNDUP(I2592/2,0)+7500,IF(I2592&lt;=70000,ROUNDUP(I2592/4,0)+17500,35000)))),MAX(IF(I2592&lt;=0,0,IF(I2592&lt;=15000,I2592,IF(I2592&lt;=40000,ROUNDUP(I2592/2,0)+7500,IF(I2592&lt;=70000,ROUNDUP(I2592/4,0)+17500,35000)))),MIN(IF(H2592&lt;=0,0,IF(H2592&lt;=12000,H2592,IF(H2592&lt;=32000,ROUNDUP(H2592/2,0)+6000,IF(H2592&lt;=56000,ROUNDUP(H2592/4,0)+14000,28000))))+IF(I2592&lt;=0,0,IF(I2592&lt;=15000,I2592,IF(I2592&lt;=40000,ROUNDUP(I2592/2,0)+7500,IF(I2592&lt;=70000,ROUNDUP(I2592/4,0)+17500,35000)))),28000))))</f>
        <v/>
      </c>
      <c r="V2592" s="18">
        <f>MIN(70000,S2592+T2592+U2592)</f>
        <v/>
      </c>
      <c r="W2592" s="18">
        <f>MAX(0,ROUNDDOWN(M2592-J2592-N2592-K2592-0,-3))</f>
        <v/>
      </c>
      <c r="X2592" s="18">
        <f>MAX(0,ROUNDDOWN(M2592-J2592-N2592-K2592-R2592,-3))</f>
        <v/>
      </c>
      <c r="Y2592" s="18">
        <f>IF(W2592&lt;=0,0,ROUNDDOWN((W2592*LOOKUP(W2592,{0,1950001,3300001,6950001,9000001,18000001,40000001},{0.05,0.1,0.2,0.23,0.33,0.4,0.45})-LOOKUP(W2592,{0,1950001,3300001,6950001,9000001,18000001,40000001},{0,97500,427500,636000,1536000,2796000,4796000}))*1.021,-2))</f>
        <v/>
      </c>
      <c r="Z2592" s="18">
        <f>IF(X2592&lt;=0,0,ROUNDDOWN((X2592*LOOKUP(X2592,{0,1950001,3300001,6950001,9000001,18000001,40000001},{0.05,0.1,0.2,0.23,0.33,0.4,0.45})-LOOKUP(X2592,{0,1950001,3300001,6950001,9000001,18000001,40000001},{0,97500,427500,636000,1536000,2796000,4796000}))*1.021,-2))</f>
        <v/>
      </c>
      <c r="AA2592" s="18">
        <f>MAX(0,ROUNDDOWN(M2592-J2592-430000-L2592-0,-3))</f>
        <v/>
      </c>
      <c r="AB2592" s="18">
        <f>MAX(0,ROUNDDOWN(M2592-J2592-430000-L2592-V2592,-3))</f>
        <v/>
      </c>
      <c r="AC2592" s="18">
        <f>IF(M2592&lt;=450000,0,MAX(0,ROUNDDOWN(AA2592*0.06-MIN(50000,AA2592)*0.03,-2))+MAX(0,ROUNDDOWN(AA2592*0.04-MIN(50000,AA2592)*0.02,-2)))</f>
        <v/>
      </c>
      <c r="AD2592" s="18">
        <f>IF(M2592&lt;=450000,0,MAX(0,ROUNDDOWN(AB2592*0.06-MIN(50000,AB2592)*0.03,-2))+MAX(0,ROUNDDOWN(AB2592*0.04-MIN(50000,AB2592)*0.02,-2)))</f>
        <v/>
      </c>
      <c r="AE2592" s="18">
        <f>Y2592-Z2592</f>
        <v/>
      </c>
      <c r="AF2592" s="18">
        <f>AC2592-AD2592</f>
        <v/>
      </c>
      <c r="AG2592" s="18">
        <f>AE2592+AF2592</f>
        <v/>
      </c>
      <c r="AH2592" s="20">
        <f>IF(W2592&lt;=0,0,LOOKUP(W2592,{0,1950001,3300001,6950001,9000001,18000001,40000001},{0.05,0.1,0.2,0.23,0.33,0.4,0.45}))</f>
        <v/>
      </c>
    </row>
    <row r="2593">
      <c r="A2593" t="inlineStr">
        <is>
          <t>1万円刻み 一般8万円</t>
        </is>
      </c>
      <c r="B2593" s="18">
        <f>'4_1万円刻み'!$A$838</f>
        <v/>
      </c>
      <c r="C2593" s="19" t="n">
        <v>2026</v>
      </c>
      <c r="D2593" t="inlineStr">
        <is>
          <t>いいえ</t>
        </is>
      </c>
      <c r="E2593" s="18" t="n">
        <v>80000</v>
      </c>
      <c r="F2593" s="18" t="n">
        <v>0</v>
      </c>
      <c r="G2593" s="18" t="n">
        <v>0</v>
      </c>
      <c r="H2593" s="18" t="n">
        <v>0</v>
      </c>
      <c r="I2593" s="18" t="n">
        <v>0</v>
      </c>
      <c r="J2593" s="18">
        <f>ROUND(MIN(B2593/12,650000)*12*0.0915+MIN(B2593/12,1390000)*12*(0.0504+0)+B2593*0.005,0)</f>
        <v/>
      </c>
      <c r="K2593" s="18" t="n">
        <v>0</v>
      </c>
      <c r="L2593" s="18" t="n">
        <v>0</v>
      </c>
      <c r="M2593" s="18">
        <f>ROUND(IF(C2593&gt;=2026,IF(B2593&lt;741000,0,IF(B2593&lt;2191000,B2593-740000,IF(B2593&lt;2193000,1451000,IF(B2593&lt;2196000,1453000,IF(B2593&lt;2200000,1456000,IF(B2593&lt;3600000,ROUNDDOWN(B2593/4,-3)*2.8-80000,IF(B2593&lt;6600000,ROUNDDOWN(B2593/4,-3)*3.2-440000,IF(B2593&lt;8500000,ROUNDDOWN(B2593*0.9,0)-1100000,B2593-1950000)))))))),IF(B2593&lt;651000,0,IF(B2593&lt;1900000,B2593-650000,IF(B2593&lt;3600000,ROUNDDOWN(B2593/4,-3)*2.8-80000,IF(B2593&lt;6600000,ROUNDDOWN(B2593/4,-3)*3.2-440000,IF(B2593&lt;8500000,ROUNDDOWN(B2593*0.9,0)-1100000,B2593-1950000)))))),0)</f>
        <v/>
      </c>
      <c r="N2593" s="18">
        <f>IF(M2593&gt;23500000,NA(),IF(C2593&gt;=2026,IF(M2593&lt;=4890000,1040000,IF(M2593&lt;=6550000,670000,620000)),IF(M2593&lt;=1320000,950000,IF(M2593&lt;=3360000,880000,IF(M2593&lt;=4890000,680000,IF(M2593&lt;=6550000,630000,580000))))))</f>
        <v/>
      </c>
      <c r="O2593" s="18">
        <f>IF(F2593&lt;=0,IF(AND(D2593="はい",C2593&gt;=2026,C2593&lt;=2027),IF(E2593&lt;=0,0,IF(E2593&lt;=30000,E2593,IF(E2593&lt;=60000,ROUNDUP(E2593/2,0)+15000,IF(E2593&lt;=120000,ROUNDUP(E2593/4,0)+30000,60000)))),IF(E2593&lt;=0,0,IF(E2593&lt;=20000,E2593,IF(E2593&lt;=40000,ROUNDUP(E2593/2,0)+10000,IF(E2593&lt;=80000,ROUNDUP(E2593/4,0)+20000,40000))))),IF(E2593&lt;=0,IF(F2593&lt;=0,0,IF(F2593&lt;=25000,F2593,IF(F2593&lt;=50000,ROUNDUP(F2593/2,0)+12500,IF(F2593&lt;=100000,ROUNDUP(F2593/4,0)+25000,50000)))),MAX(IF(F2593&lt;=0,0,IF(F2593&lt;=25000,F2593,IF(F2593&lt;=50000,ROUNDUP(F2593/2,0)+12500,IF(F2593&lt;=100000,ROUNDUP(F2593/4,0)+25000,50000)))),MIN(IF(AND(D2593="はい",C2593&gt;=2026,C2593&lt;=2027),IF(E2593&lt;=0,0,IF(E2593&lt;=30000,E2593,IF(E2593&lt;=60000,ROUNDUP(E2593/2,0)+15000,IF(E2593&lt;=120000,ROUNDUP(E2593/4,0)+30000,60000)))),IF(E2593&lt;=0,0,IF(E2593&lt;=20000,E2593,IF(E2593&lt;=40000,ROUNDUP(E2593/2,0)+10000,IF(E2593&lt;=80000,ROUNDUP(E2593/4,0)+20000,40000)))))+IF(F2593&lt;=0,0,IF(F2593&lt;=25000,F2593,IF(F2593&lt;=50000,ROUNDUP(F2593/2,0)+12500,IF(F2593&lt;=100000,ROUNDUP(F2593/4,0)+25000,50000)))),IF(AND(D2593="はい",C2593&gt;=2026,C2593&lt;=2027),60000,40000)))))</f>
        <v/>
      </c>
      <c r="P2593" s="18">
        <f>IF(G2593&lt;=0,0,IF(G2593&lt;=20000,G2593,IF(G2593&lt;=40000,ROUNDUP(G2593/2,0)+10000,IF(G2593&lt;=80000,ROUNDUP(G2593/4,0)+20000,40000))))</f>
        <v/>
      </c>
      <c r="Q2593" s="18">
        <f>IF(I2593&lt;=0,IF(H2593&lt;=0,0,IF(H2593&lt;=20000,H2593,IF(H2593&lt;=40000,ROUNDUP(H2593/2,0)+10000,IF(H2593&lt;=80000,ROUNDUP(H2593/4,0)+20000,40000)))),IF(H2593&lt;=0,IF(I2593&lt;=0,0,IF(I2593&lt;=25000,I2593,IF(I2593&lt;=50000,ROUNDUP(I2593/2,0)+12500,IF(I2593&lt;=100000,ROUNDUP(I2593/4,0)+25000,50000)))),MAX(IF(I2593&lt;=0,0,IF(I2593&lt;=25000,I2593,IF(I2593&lt;=50000,ROUNDUP(I2593/2,0)+12500,IF(I2593&lt;=100000,ROUNDUP(I2593/4,0)+25000,50000)))),MIN(IF(H2593&lt;=0,0,IF(H2593&lt;=20000,H2593,IF(H2593&lt;=40000,ROUNDUP(H2593/2,0)+10000,IF(H2593&lt;=80000,ROUNDUP(H2593/4,0)+20000,40000))))+IF(I2593&lt;=0,0,IF(I2593&lt;=25000,I2593,IF(I2593&lt;=50000,ROUNDUP(I2593/2,0)+12500,IF(I2593&lt;=100000,ROUNDUP(I2593/4,0)+25000,50000)))),40000))))</f>
        <v/>
      </c>
      <c r="R2593" s="18">
        <f>MIN(120000,O2593+P2593+Q2593)</f>
        <v/>
      </c>
      <c r="S2593" s="18">
        <f>IF(F2593&lt;=0,IF(E2593&lt;=0,0,IF(E2593&lt;=12000,E2593,IF(E2593&lt;=32000,ROUNDUP(E2593/2,0)+6000,IF(E2593&lt;=56000,ROUNDUP(E2593/4,0)+14000,28000)))),IF(E2593&lt;=0,IF(F2593&lt;=0,0,IF(F2593&lt;=15000,F2593,IF(F2593&lt;=40000,ROUNDUP(F2593/2,0)+7500,IF(F2593&lt;=70000,ROUNDUP(F2593/4,0)+17500,35000)))),MAX(IF(F2593&lt;=0,0,IF(F2593&lt;=15000,F2593,IF(F2593&lt;=40000,ROUNDUP(F2593/2,0)+7500,IF(F2593&lt;=70000,ROUNDUP(F2593/4,0)+17500,35000)))),MIN(IF(E2593&lt;=0,0,IF(E2593&lt;=12000,E2593,IF(E2593&lt;=32000,ROUNDUP(E2593/2,0)+6000,IF(E2593&lt;=56000,ROUNDUP(E2593/4,0)+14000,28000))))+IF(F2593&lt;=0,0,IF(F2593&lt;=15000,F2593,IF(F2593&lt;=40000,ROUNDUP(F2593/2,0)+7500,IF(F2593&lt;=70000,ROUNDUP(F2593/4,0)+17500,35000)))),28000))))</f>
        <v/>
      </c>
      <c r="T2593" s="18">
        <f>IF(G2593&lt;=0,0,IF(G2593&lt;=12000,G2593,IF(G2593&lt;=32000,ROUNDUP(G2593/2,0)+6000,IF(G2593&lt;=56000,ROUNDUP(G2593/4,0)+14000,28000))))</f>
        <v/>
      </c>
      <c r="U2593" s="18">
        <f>IF(I2593&lt;=0,IF(H2593&lt;=0,0,IF(H2593&lt;=12000,H2593,IF(H2593&lt;=32000,ROUNDUP(H2593/2,0)+6000,IF(H2593&lt;=56000,ROUNDUP(H2593/4,0)+14000,28000)))),IF(H2593&lt;=0,IF(I2593&lt;=0,0,IF(I2593&lt;=15000,I2593,IF(I2593&lt;=40000,ROUNDUP(I2593/2,0)+7500,IF(I2593&lt;=70000,ROUNDUP(I2593/4,0)+17500,35000)))),MAX(IF(I2593&lt;=0,0,IF(I2593&lt;=15000,I2593,IF(I2593&lt;=40000,ROUNDUP(I2593/2,0)+7500,IF(I2593&lt;=70000,ROUNDUP(I2593/4,0)+17500,35000)))),MIN(IF(H2593&lt;=0,0,IF(H2593&lt;=12000,H2593,IF(H2593&lt;=32000,ROUNDUP(H2593/2,0)+6000,IF(H2593&lt;=56000,ROUNDUP(H2593/4,0)+14000,28000))))+IF(I2593&lt;=0,0,IF(I2593&lt;=15000,I2593,IF(I2593&lt;=40000,ROUNDUP(I2593/2,0)+7500,IF(I2593&lt;=70000,ROUNDUP(I2593/4,0)+17500,35000)))),28000))))</f>
        <v/>
      </c>
      <c r="V2593" s="18">
        <f>MIN(70000,S2593+T2593+U2593)</f>
        <v/>
      </c>
      <c r="W2593" s="18">
        <f>MAX(0,ROUNDDOWN(M2593-J2593-N2593-K2593-0,-3))</f>
        <v/>
      </c>
      <c r="X2593" s="18">
        <f>MAX(0,ROUNDDOWN(M2593-J2593-N2593-K2593-R2593,-3))</f>
        <v/>
      </c>
      <c r="Y2593" s="18">
        <f>IF(W2593&lt;=0,0,ROUNDDOWN((W2593*LOOKUP(W2593,{0,1950001,3300001,6950001,9000001,18000001,40000001},{0.05,0.1,0.2,0.23,0.33,0.4,0.45})-LOOKUP(W2593,{0,1950001,3300001,6950001,9000001,18000001,40000001},{0,97500,427500,636000,1536000,2796000,4796000}))*1.021,-2))</f>
        <v/>
      </c>
      <c r="Z2593" s="18">
        <f>IF(X2593&lt;=0,0,ROUNDDOWN((X2593*LOOKUP(X2593,{0,1950001,3300001,6950001,9000001,18000001,40000001},{0.05,0.1,0.2,0.23,0.33,0.4,0.45})-LOOKUP(X2593,{0,1950001,3300001,6950001,9000001,18000001,40000001},{0,97500,427500,636000,1536000,2796000,4796000}))*1.021,-2))</f>
        <v/>
      </c>
      <c r="AA2593" s="18">
        <f>MAX(0,ROUNDDOWN(M2593-J2593-430000-L2593-0,-3))</f>
        <v/>
      </c>
      <c r="AB2593" s="18">
        <f>MAX(0,ROUNDDOWN(M2593-J2593-430000-L2593-V2593,-3))</f>
        <v/>
      </c>
      <c r="AC2593" s="18">
        <f>IF(M2593&lt;=450000,0,MAX(0,ROUNDDOWN(AA2593*0.06-MIN(50000,AA2593)*0.03,-2))+MAX(0,ROUNDDOWN(AA2593*0.04-MIN(50000,AA2593)*0.02,-2)))</f>
        <v/>
      </c>
      <c r="AD2593" s="18">
        <f>IF(M2593&lt;=450000,0,MAX(0,ROUNDDOWN(AB2593*0.06-MIN(50000,AB2593)*0.03,-2))+MAX(0,ROUNDDOWN(AB2593*0.04-MIN(50000,AB2593)*0.02,-2)))</f>
        <v/>
      </c>
      <c r="AE2593" s="18">
        <f>Y2593-Z2593</f>
        <v/>
      </c>
      <c r="AF2593" s="18">
        <f>AC2593-AD2593</f>
        <v/>
      </c>
      <c r="AG2593" s="18">
        <f>AE2593+AF2593</f>
        <v/>
      </c>
      <c r="AH2593" s="20">
        <f>IF(W2593&lt;=0,0,LOOKUP(W2593,{0,1950001,3300001,6950001,9000001,18000001,40000001},{0.05,0.1,0.2,0.23,0.33,0.4,0.45}))</f>
        <v/>
      </c>
    </row>
    <row r="2594">
      <c r="A2594" t="inlineStr">
        <is>
          <t>1万円刻み 特例あり一般12万円</t>
        </is>
      </c>
      <c r="B2594" s="18">
        <f>'4_1万円刻み'!$A$838</f>
        <v/>
      </c>
      <c r="C2594" s="19" t="n">
        <v>2026</v>
      </c>
      <c r="D2594" t="inlineStr">
        <is>
          <t>はい</t>
        </is>
      </c>
      <c r="E2594" s="18" t="n">
        <v>120000</v>
      </c>
      <c r="F2594" s="18" t="n">
        <v>0</v>
      </c>
      <c r="G2594" s="18" t="n">
        <v>0</v>
      </c>
      <c r="H2594" s="18" t="n">
        <v>0</v>
      </c>
      <c r="I2594" s="18" t="n">
        <v>0</v>
      </c>
      <c r="J2594" s="18">
        <f>ROUND(MIN(B2594/12,650000)*12*0.0915+MIN(B2594/12,1390000)*12*(0.0504+0)+B2594*0.005,0)</f>
        <v/>
      </c>
      <c r="K2594" s="18" t="n">
        <v>0</v>
      </c>
      <c r="L2594" s="18" t="n">
        <v>0</v>
      </c>
      <c r="M2594" s="18">
        <f>ROUND(IF(C2594&gt;=2026,IF(B2594&lt;741000,0,IF(B2594&lt;2191000,B2594-740000,IF(B2594&lt;2193000,1451000,IF(B2594&lt;2196000,1453000,IF(B2594&lt;2200000,1456000,IF(B2594&lt;3600000,ROUNDDOWN(B2594/4,-3)*2.8-80000,IF(B2594&lt;6600000,ROUNDDOWN(B2594/4,-3)*3.2-440000,IF(B2594&lt;8500000,ROUNDDOWN(B2594*0.9,0)-1100000,B2594-1950000)))))))),IF(B2594&lt;651000,0,IF(B2594&lt;1900000,B2594-650000,IF(B2594&lt;3600000,ROUNDDOWN(B2594/4,-3)*2.8-80000,IF(B2594&lt;6600000,ROUNDDOWN(B2594/4,-3)*3.2-440000,IF(B2594&lt;8500000,ROUNDDOWN(B2594*0.9,0)-1100000,B2594-1950000)))))),0)</f>
        <v/>
      </c>
      <c r="N2594" s="18">
        <f>IF(M2594&gt;23500000,NA(),IF(C2594&gt;=2026,IF(M2594&lt;=4890000,1040000,IF(M2594&lt;=6550000,670000,620000)),IF(M2594&lt;=1320000,950000,IF(M2594&lt;=3360000,880000,IF(M2594&lt;=4890000,680000,IF(M2594&lt;=6550000,630000,580000))))))</f>
        <v/>
      </c>
      <c r="O2594" s="18">
        <f>IF(F2594&lt;=0,IF(AND(D2594="はい",C2594&gt;=2026,C2594&lt;=2027),IF(E2594&lt;=0,0,IF(E2594&lt;=30000,E2594,IF(E2594&lt;=60000,ROUNDUP(E2594/2,0)+15000,IF(E2594&lt;=120000,ROUNDUP(E2594/4,0)+30000,60000)))),IF(E2594&lt;=0,0,IF(E2594&lt;=20000,E2594,IF(E2594&lt;=40000,ROUNDUP(E2594/2,0)+10000,IF(E2594&lt;=80000,ROUNDUP(E2594/4,0)+20000,40000))))),IF(E2594&lt;=0,IF(F2594&lt;=0,0,IF(F2594&lt;=25000,F2594,IF(F2594&lt;=50000,ROUNDUP(F2594/2,0)+12500,IF(F2594&lt;=100000,ROUNDUP(F2594/4,0)+25000,50000)))),MAX(IF(F2594&lt;=0,0,IF(F2594&lt;=25000,F2594,IF(F2594&lt;=50000,ROUNDUP(F2594/2,0)+12500,IF(F2594&lt;=100000,ROUNDUP(F2594/4,0)+25000,50000)))),MIN(IF(AND(D2594="はい",C2594&gt;=2026,C2594&lt;=2027),IF(E2594&lt;=0,0,IF(E2594&lt;=30000,E2594,IF(E2594&lt;=60000,ROUNDUP(E2594/2,0)+15000,IF(E2594&lt;=120000,ROUNDUP(E2594/4,0)+30000,60000)))),IF(E2594&lt;=0,0,IF(E2594&lt;=20000,E2594,IF(E2594&lt;=40000,ROUNDUP(E2594/2,0)+10000,IF(E2594&lt;=80000,ROUNDUP(E2594/4,0)+20000,40000)))))+IF(F2594&lt;=0,0,IF(F2594&lt;=25000,F2594,IF(F2594&lt;=50000,ROUNDUP(F2594/2,0)+12500,IF(F2594&lt;=100000,ROUNDUP(F2594/4,0)+25000,50000)))),IF(AND(D2594="はい",C2594&gt;=2026,C2594&lt;=2027),60000,40000)))))</f>
        <v/>
      </c>
      <c r="P2594" s="18">
        <f>IF(G2594&lt;=0,0,IF(G2594&lt;=20000,G2594,IF(G2594&lt;=40000,ROUNDUP(G2594/2,0)+10000,IF(G2594&lt;=80000,ROUNDUP(G2594/4,0)+20000,40000))))</f>
        <v/>
      </c>
      <c r="Q2594" s="18">
        <f>IF(I2594&lt;=0,IF(H2594&lt;=0,0,IF(H2594&lt;=20000,H2594,IF(H2594&lt;=40000,ROUNDUP(H2594/2,0)+10000,IF(H2594&lt;=80000,ROUNDUP(H2594/4,0)+20000,40000)))),IF(H2594&lt;=0,IF(I2594&lt;=0,0,IF(I2594&lt;=25000,I2594,IF(I2594&lt;=50000,ROUNDUP(I2594/2,0)+12500,IF(I2594&lt;=100000,ROUNDUP(I2594/4,0)+25000,50000)))),MAX(IF(I2594&lt;=0,0,IF(I2594&lt;=25000,I2594,IF(I2594&lt;=50000,ROUNDUP(I2594/2,0)+12500,IF(I2594&lt;=100000,ROUNDUP(I2594/4,0)+25000,50000)))),MIN(IF(H2594&lt;=0,0,IF(H2594&lt;=20000,H2594,IF(H2594&lt;=40000,ROUNDUP(H2594/2,0)+10000,IF(H2594&lt;=80000,ROUNDUP(H2594/4,0)+20000,40000))))+IF(I2594&lt;=0,0,IF(I2594&lt;=25000,I2594,IF(I2594&lt;=50000,ROUNDUP(I2594/2,0)+12500,IF(I2594&lt;=100000,ROUNDUP(I2594/4,0)+25000,50000)))),40000))))</f>
        <v/>
      </c>
      <c r="R2594" s="18">
        <f>MIN(120000,O2594+P2594+Q2594)</f>
        <v/>
      </c>
      <c r="S2594" s="18">
        <f>IF(F2594&lt;=0,IF(E2594&lt;=0,0,IF(E2594&lt;=12000,E2594,IF(E2594&lt;=32000,ROUNDUP(E2594/2,0)+6000,IF(E2594&lt;=56000,ROUNDUP(E2594/4,0)+14000,28000)))),IF(E2594&lt;=0,IF(F2594&lt;=0,0,IF(F2594&lt;=15000,F2594,IF(F2594&lt;=40000,ROUNDUP(F2594/2,0)+7500,IF(F2594&lt;=70000,ROUNDUP(F2594/4,0)+17500,35000)))),MAX(IF(F2594&lt;=0,0,IF(F2594&lt;=15000,F2594,IF(F2594&lt;=40000,ROUNDUP(F2594/2,0)+7500,IF(F2594&lt;=70000,ROUNDUP(F2594/4,0)+17500,35000)))),MIN(IF(E2594&lt;=0,0,IF(E2594&lt;=12000,E2594,IF(E2594&lt;=32000,ROUNDUP(E2594/2,0)+6000,IF(E2594&lt;=56000,ROUNDUP(E2594/4,0)+14000,28000))))+IF(F2594&lt;=0,0,IF(F2594&lt;=15000,F2594,IF(F2594&lt;=40000,ROUNDUP(F2594/2,0)+7500,IF(F2594&lt;=70000,ROUNDUP(F2594/4,0)+17500,35000)))),28000))))</f>
        <v/>
      </c>
      <c r="T2594" s="18">
        <f>IF(G2594&lt;=0,0,IF(G2594&lt;=12000,G2594,IF(G2594&lt;=32000,ROUNDUP(G2594/2,0)+6000,IF(G2594&lt;=56000,ROUNDUP(G2594/4,0)+14000,28000))))</f>
        <v/>
      </c>
      <c r="U2594" s="18">
        <f>IF(I2594&lt;=0,IF(H2594&lt;=0,0,IF(H2594&lt;=12000,H2594,IF(H2594&lt;=32000,ROUNDUP(H2594/2,0)+6000,IF(H2594&lt;=56000,ROUNDUP(H2594/4,0)+14000,28000)))),IF(H2594&lt;=0,IF(I2594&lt;=0,0,IF(I2594&lt;=15000,I2594,IF(I2594&lt;=40000,ROUNDUP(I2594/2,0)+7500,IF(I2594&lt;=70000,ROUNDUP(I2594/4,0)+17500,35000)))),MAX(IF(I2594&lt;=0,0,IF(I2594&lt;=15000,I2594,IF(I2594&lt;=40000,ROUNDUP(I2594/2,0)+7500,IF(I2594&lt;=70000,ROUNDUP(I2594/4,0)+17500,35000)))),MIN(IF(H2594&lt;=0,0,IF(H2594&lt;=12000,H2594,IF(H2594&lt;=32000,ROUNDUP(H2594/2,0)+6000,IF(H2594&lt;=56000,ROUNDUP(H2594/4,0)+14000,28000))))+IF(I2594&lt;=0,0,IF(I2594&lt;=15000,I2594,IF(I2594&lt;=40000,ROUNDUP(I2594/2,0)+7500,IF(I2594&lt;=70000,ROUNDUP(I2594/4,0)+17500,35000)))),28000))))</f>
        <v/>
      </c>
      <c r="V2594" s="18">
        <f>MIN(70000,S2594+T2594+U2594)</f>
        <v/>
      </c>
      <c r="W2594" s="18">
        <f>MAX(0,ROUNDDOWN(M2594-J2594-N2594-K2594-0,-3))</f>
        <v/>
      </c>
      <c r="X2594" s="18">
        <f>MAX(0,ROUNDDOWN(M2594-J2594-N2594-K2594-R2594,-3))</f>
        <v/>
      </c>
      <c r="Y2594" s="18">
        <f>IF(W2594&lt;=0,0,ROUNDDOWN((W2594*LOOKUP(W2594,{0,1950001,3300001,6950001,9000001,18000001,40000001},{0.05,0.1,0.2,0.23,0.33,0.4,0.45})-LOOKUP(W2594,{0,1950001,3300001,6950001,9000001,18000001,40000001},{0,97500,427500,636000,1536000,2796000,4796000}))*1.021,-2))</f>
        <v/>
      </c>
      <c r="Z2594" s="18">
        <f>IF(X2594&lt;=0,0,ROUNDDOWN((X2594*LOOKUP(X2594,{0,1950001,3300001,6950001,9000001,18000001,40000001},{0.05,0.1,0.2,0.23,0.33,0.4,0.45})-LOOKUP(X2594,{0,1950001,3300001,6950001,9000001,18000001,40000001},{0,97500,427500,636000,1536000,2796000,4796000}))*1.021,-2))</f>
        <v/>
      </c>
      <c r="AA2594" s="18">
        <f>MAX(0,ROUNDDOWN(M2594-J2594-430000-L2594-0,-3))</f>
        <v/>
      </c>
      <c r="AB2594" s="18">
        <f>MAX(0,ROUNDDOWN(M2594-J2594-430000-L2594-V2594,-3))</f>
        <v/>
      </c>
      <c r="AC2594" s="18">
        <f>IF(M2594&lt;=450000,0,MAX(0,ROUNDDOWN(AA2594*0.06-MIN(50000,AA2594)*0.03,-2))+MAX(0,ROUNDDOWN(AA2594*0.04-MIN(50000,AA2594)*0.02,-2)))</f>
        <v/>
      </c>
      <c r="AD2594" s="18">
        <f>IF(M2594&lt;=450000,0,MAX(0,ROUNDDOWN(AB2594*0.06-MIN(50000,AB2594)*0.03,-2))+MAX(0,ROUNDDOWN(AB2594*0.04-MIN(50000,AB2594)*0.02,-2)))</f>
        <v/>
      </c>
      <c r="AE2594" s="18">
        <f>Y2594-Z2594</f>
        <v/>
      </c>
      <c r="AF2594" s="18">
        <f>AC2594-AD2594</f>
        <v/>
      </c>
      <c r="AG2594" s="18">
        <f>AE2594+AF2594</f>
        <v/>
      </c>
      <c r="AH2594" s="20">
        <f>IF(W2594&lt;=0,0,LOOKUP(W2594,{0,1950001,3300001,6950001,9000001,18000001,40000001},{0.05,0.1,0.2,0.23,0.33,0.4,0.45}))</f>
        <v/>
      </c>
    </row>
    <row r="2595">
      <c r="A2595" t="inlineStr">
        <is>
          <t>1万円刻み 3区分8万円ずつ</t>
        </is>
      </c>
      <c r="B2595" s="18">
        <f>'4_1万円刻み'!$A$839</f>
        <v/>
      </c>
      <c r="C2595" s="19" t="n">
        <v>2026</v>
      </c>
      <c r="D2595" t="inlineStr">
        <is>
          <t>いいえ</t>
        </is>
      </c>
      <c r="E2595" s="18" t="n">
        <v>80000</v>
      </c>
      <c r="F2595" s="18" t="n">
        <v>0</v>
      </c>
      <c r="G2595" s="18" t="n">
        <v>80000</v>
      </c>
      <c r="H2595" s="18" t="n">
        <v>80000</v>
      </c>
      <c r="I2595" s="18" t="n">
        <v>0</v>
      </c>
      <c r="J2595" s="18">
        <f>ROUND(MIN(B2595/12,650000)*12*0.0915+MIN(B2595/12,1390000)*12*(0.0504+0)+B2595*0.005,0)</f>
        <v/>
      </c>
      <c r="K2595" s="18" t="n">
        <v>0</v>
      </c>
      <c r="L2595" s="18" t="n">
        <v>0</v>
      </c>
      <c r="M2595" s="18">
        <f>ROUND(IF(C2595&gt;=2026,IF(B2595&lt;741000,0,IF(B2595&lt;2191000,B2595-740000,IF(B2595&lt;2193000,1451000,IF(B2595&lt;2196000,1453000,IF(B2595&lt;2200000,1456000,IF(B2595&lt;3600000,ROUNDDOWN(B2595/4,-3)*2.8-80000,IF(B2595&lt;6600000,ROUNDDOWN(B2595/4,-3)*3.2-440000,IF(B2595&lt;8500000,ROUNDDOWN(B2595*0.9,0)-1100000,B2595-1950000)))))))),IF(B2595&lt;651000,0,IF(B2595&lt;1900000,B2595-650000,IF(B2595&lt;3600000,ROUNDDOWN(B2595/4,-3)*2.8-80000,IF(B2595&lt;6600000,ROUNDDOWN(B2595/4,-3)*3.2-440000,IF(B2595&lt;8500000,ROUNDDOWN(B2595*0.9,0)-1100000,B2595-1950000)))))),0)</f>
        <v/>
      </c>
      <c r="N2595" s="18">
        <f>IF(M2595&gt;23500000,NA(),IF(C2595&gt;=2026,IF(M2595&lt;=4890000,1040000,IF(M2595&lt;=6550000,670000,620000)),IF(M2595&lt;=1320000,950000,IF(M2595&lt;=3360000,880000,IF(M2595&lt;=4890000,680000,IF(M2595&lt;=6550000,630000,580000))))))</f>
        <v/>
      </c>
      <c r="O2595" s="18">
        <f>IF(F2595&lt;=0,IF(AND(D2595="はい",C2595&gt;=2026,C2595&lt;=2027),IF(E2595&lt;=0,0,IF(E2595&lt;=30000,E2595,IF(E2595&lt;=60000,ROUNDUP(E2595/2,0)+15000,IF(E2595&lt;=120000,ROUNDUP(E2595/4,0)+30000,60000)))),IF(E2595&lt;=0,0,IF(E2595&lt;=20000,E2595,IF(E2595&lt;=40000,ROUNDUP(E2595/2,0)+10000,IF(E2595&lt;=80000,ROUNDUP(E2595/4,0)+20000,40000))))),IF(E2595&lt;=0,IF(F2595&lt;=0,0,IF(F2595&lt;=25000,F2595,IF(F2595&lt;=50000,ROUNDUP(F2595/2,0)+12500,IF(F2595&lt;=100000,ROUNDUP(F2595/4,0)+25000,50000)))),MAX(IF(F2595&lt;=0,0,IF(F2595&lt;=25000,F2595,IF(F2595&lt;=50000,ROUNDUP(F2595/2,0)+12500,IF(F2595&lt;=100000,ROUNDUP(F2595/4,0)+25000,50000)))),MIN(IF(AND(D2595="はい",C2595&gt;=2026,C2595&lt;=2027),IF(E2595&lt;=0,0,IF(E2595&lt;=30000,E2595,IF(E2595&lt;=60000,ROUNDUP(E2595/2,0)+15000,IF(E2595&lt;=120000,ROUNDUP(E2595/4,0)+30000,60000)))),IF(E2595&lt;=0,0,IF(E2595&lt;=20000,E2595,IF(E2595&lt;=40000,ROUNDUP(E2595/2,0)+10000,IF(E2595&lt;=80000,ROUNDUP(E2595/4,0)+20000,40000)))))+IF(F2595&lt;=0,0,IF(F2595&lt;=25000,F2595,IF(F2595&lt;=50000,ROUNDUP(F2595/2,0)+12500,IF(F2595&lt;=100000,ROUNDUP(F2595/4,0)+25000,50000)))),IF(AND(D2595="はい",C2595&gt;=2026,C2595&lt;=2027),60000,40000)))))</f>
        <v/>
      </c>
      <c r="P2595" s="18">
        <f>IF(G2595&lt;=0,0,IF(G2595&lt;=20000,G2595,IF(G2595&lt;=40000,ROUNDUP(G2595/2,0)+10000,IF(G2595&lt;=80000,ROUNDUP(G2595/4,0)+20000,40000))))</f>
        <v/>
      </c>
      <c r="Q2595" s="18">
        <f>IF(I2595&lt;=0,IF(H2595&lt;=0,0,IF(H2595&lt;=20000,H2595,IF(H2595&lt;=40000,ROUNDUP(H2595/2,0)+10000,IF(H2595&lt;=80000,ROUNDUP(H2595/4,0)+20000,40000)))),IF(H2595&lt;=0,IF(I2595&lt;=0,0,IF(I2595&lt;=25000,I2595,IF(I2595&lt;=50000,ROUNDUP(I2595/2,0)+12500,IF(I2595&lt;=100000,ROUNDUP(I2595/4,0)+25000,50000)))),MAX(IF(I2595&lt;=0,0,IF(I2595&lt;=25000,I2595,IF(I2595&lt;=50000,ROUNDUP(I2595/2,0)+12500,IF(I2595&lt;=100000,ROUNDUP(I2595/4,0)+25000,50000)))),MIN(IF(H2595&lt;=0,0,IF(H2595&lt;=20000,H2595,IF(H2595&lt;=40000,ROUNDUP(H2595/2,0)+10000,IF(H2595&lt;=80000,ROUNDUP(H2595/4,0)+20000,40000))))+IF(I2595&lt;=0,0,IF(I2595&lt;=25000,I2595,IF(I2595&lt;=50000,ROUNDUP(I2595/2,0)+12500,IF(I2595&lt;=100000,ROUNDUP(I2595/4,0)+25000,50000)))),40000))))</f>
        <v/>
      </c>
      <c r="R2595" s="18">
        <f>MIN(120000,O2595+P2595+Q2595)</f>
        <v/>
      </c>
      <c r="S2595" s="18">
        <f>IF(F2595&lt;=0,IF(E2595&lt;=0,0,IF(E2595&lt;=12000,E2595,IF(E2595&lt;=32000,ROUNDUP(E2595/2,0)+6000,IF(E2595&lt;=56000,ROUNDUP(E2595/4,0)+14000,28000)))),IF(E2595&lt;=0,IF(F2595&lt;=0,0,IF(F2595&lt;=15000,F2595,IF(F2595&lt;=40000,ROUNDUP(F2595/2,0)+7500,IF(F2595&lt;=70000,ROUNDUP(F2595/4,0)+17500,35000)))),MAX(IF(F2595&lt;=0,0,IF(F2595&lt;=15000,F2595,IF(F2595&lt;=40000,ROUNDUP(F2595/2,0)+7500,IF(F2595&lt;=70000,ROUNDUP(F2595/4,0)+17500,35000)))),MIN(IF(E2595&lt;=0,0,IF(E2595&lt;=12000,E2595,IF(E2595&lt;=32000,ROUNDUP(E2595/2,0)+6000,IF(E2595&lt;=56000,ROUNDUP(E2595/4,0)+14000,28000))))+IF(F2595&lt;=0,0,IF(F2595&lt;=15000,F2595,IF(F2595&lt;=40000,ROUNDUP(F2595/2,0)+7500,IF(F2595&lt;=70000,ROUNDUP(F2595/4,0)+17500,35000)))),28000))))</f>
        <v/>
      </c>
      <c r="T2595" s="18">
        <f>IF(G2595&lt;=0,0,IF(G2595&lt;=12000,G2595,IF(G2595&lt;=32000,ROUNDUP(G2595/2,0)+6000,IF(G2595&lt;=56000,ROUNDUP(G2595/4,0)+14000,28000))))</f>
        <v/>
      </c>
      <c r="U2595" s="18">
        <f>IF(I2595&lt;=0,IF(H2595&lt;=0,0,IF(H2595&lt;=12000,H2595,IF(H2595&lt;=32000,ROUNDUP(H2595/2,0)+6000,IF(H2595&lt;=56000,ROUNDUP(H2595/4,0)+14000,28000)))),IF(H2595&lt;=0,IF(I2595&lt;=0,0,IF(I2595&lt;=15000,I2595,IF(I2595&lt;=40000,ROUNDUP(I2595/2,0)+7500,IF(I2595&lt;=70000,ROUNDUP(I2595/4,0)+17500,35000)))),MAX(IF(I2595&lt;=0,0,IF(I2595&lt;=15000,I2595,IF(I2595&lt;=40000,ROUNDUP(I2595/2,0)+7500,IF(I2595&lt;=70000,ROUNDUP(I2595/4,0)+17500,35000)))),MIN(IF(H2595&lt;=0,0,IF(H2595&lt;=12000,H2595,IF(H2595&lt;=32000,ROUNDUP(H2595/2,0)+6000,IF(H2595&lt;=56000,ROUNDUP(H2595/4,0)+14000,28000))))+IF(I2595&lt;=0,0,IF(I2595&lt;=15000,I2595,IF(I2595&lt;=40000,ROUNDUP(I2595/2,0)+7500,IF(I2595&lt;=70000,ROUNDUP(I2595/4,0)+17500,35000)))),28000))))</f>
        <v/>
      </c>
      <c r="V2595" s="18">
        <f>MIN(70000,S2595+T2595+U2595)</f>
        <v/>
      </c>
      <c r="W2595" s="18">
        <f>MAX(0,ROUNDDOWN(M2595-J2595-N2595-K2595-0,-3))</f>
        <v/>
      </c>
      <c r="X2595" s="18">
        <f>MAX(0,ROUNDDOWN(M2595-J2595-N2595-K2595-R2595,-3))</f>
        <v/>
      </c>
      <c r="Y2595" s="18">
        <f>IF(W2595&lt;=0,0,ROUNDDOWN((W2595*LOOKUP(W2595,{0,1950001,3300001,6950001,9000001,18000001,40000001},{0.05,0.1,0.2,0.23,0.33,0.4,0.45})-LOOKUP(W2595,{0,1950001,3300001,6950001,9000001,18000001,40000001},{0,97500,427500,636000,1536000,2796000,4796000}))*1.021,-2))</f>
        <v/>
      </c>
      <c r="Z2595" s="18">
        <f>IF(X2595&lt;=0,0,ROUNDDOWN((X2595*LOOKUP(X2595,{0,1950001,3300001,6950001,9000001,18000001,40000001},{0.05,0.1,0.2,0.23,0.33,0.4,0.45})-LOOKUP(X2595,{0,1950001,3300001,6950001,9000001,18000001,40000001},{0,97500,427500,636000,1536000,2796000,4796000}))*1.021,-2))</f>
        <v/>
      </c>
      <c r="AA2595" s="18">
        <f>MAX(0,ROUNDDOWN(M2595-J2595-430000-L2595-0,-3))</f>
        <v/>
      </c>
      <c r="AB2595" s="18">
        <f>MAX(0,ROUNDDOWN(M2595-J2595-430000-L2595-V2595,-3))</f>
        <v/>
      </c>
      <c r="AC2595" s="18">
        <f>IF(M2595&lt;=450000,0,MAX(0,ROUNDDOWN(AA2595*0.06-MIN(50000,AA2595)*0.03,-2))+MAX(0,ROUNDDOWN(AA2595*0.04-MIN(50000,AA2595)*0.02,-2)))</f>
        <v/>
      </c>
      <c r="AD2595" s="18">
        <f>IF(M2595&lt;=450000,0,MAX(0,ROUNDDOWN(AB2595*0.06-MIN(50000,AB2595)*0.03,-2))+MAX(0,ROUNDDOWN(AB2595*0.04-MIN(50000,AB2595)*0.02,-2)))</f>
        <v/>
      </c>
      <c r="AE2595" s="18">
        <f>Y2595-Z2595</f>
        <v/>
      </c>
      <c r="AF2595" s="18">
        <f>AC2595-AD2595</f>
        <v/>
      </c>
      <c r="AG2595" s="18">
        <f>AE2595+AF2595</f>
        <v/>
      </c>
      <c r="AH2595" s="20">
        <f>IF(W2595&lt;=0,0,LOOKUP(W2595,{0,1950001,3300001,6950001,9000001,18000001,40000001},{0.05,0.1,0.2,0.23,0.33,0.4,0.45}))</f>
        <v/>
      </c>
    </row>
    <row r="2596">
      <c r="A2596" t="inlineStr">
        <is>
          <t>1万円刻み 一般8万円</t>
        </is>
      </c>
      <c r="B2596" s="18">
        <f>'4_1万円刻み'!$A$839</f>
        <v/>
      </c>
      <c r="C2596" s="19" t="n">
        <v>2026</v>
      </c>
      <c r="D2596" t="inlineStr">
        <is>
          <t>いいえ</t>
        </is>
      </c>
      <c r="E2596" s="18" t="n">
        <v>80000</v>
      </c>
      <c r="F2596" s="18" t="n">
        <v>0</v>
      </c>
      <c r="G2596" s="18" t="n">
        <v>0</v>
      </c>
      <c r="H2596" s="18" t="n">
        <v>0</v>
      </c>
      <c r="I2596" s="18" t="n">
        <v>0</v>
      </c>
      <c r="J2596" s="18">
        <f>ROUND(MIN(B2596/12,650000)*12*0.0915+MIN(B2596/12,1390000)*12*(0.0504+0)+B2596*0.005,0)</f>
        <v/>
      </c>
      <c r="K2596" s="18" t="n">
        <v>0</v>
      </c>
      <c r="L2596" s="18" t="n">
        <v>0</v>
      </c>
      <c r="M2596" s="18">
        <f>ROUND(IF(C2596&gt;=2026,IF(B2596&lt;741000,0,IF(B2596&lt;2191000,B2596-740000,IF(B2596&lt;2193000,1451000,IF(B2596&lt;2196000,1453000,IF(B2596&lt;2200000,1456000,IF(B2596&lt;3600000,ROUNDDOWN(B2596/4,-3)*2.8-80000,IF(B2596&lt;6600000,ROUNDDOWN(B2596/4,-3)*3.2-440000,IF(B2596&lt;8500000,ROUNDDOWN(B2596*0.9,0)-1100000,B2596-1950000)))))))),IF(B2596&lt;651000,0,IF(B2596&lt;1900000,B2596-650000,IF(B2596&lt;3600000,ROUNDDOWN(B2596/4,-3)*2.8-80000,IF(B2596&lt;6600000,ROUNDDOWN(B2596/4,-3)*3.2-440000,IF(B2596&lt;8500000,ROUNDDOWN(B2596*0.9,0)-1100000,B2596-1950000)))))),0)</f>
        <v/>
      </c>
      <c r="N2596" s="18">
        <f>IF(M2596&gt;23500000,NA(),IF(C2596&gt;=2026,IF(M2596&lt;=4890000,1040000,IF(M2596&lt;=6550000,670000,620000)),IF(M2596&lt;=1320000,950000,IF(M2596&lt;=3360000,880000,IF(M2596&lt;=4890000,680000,IF(M2596&lt;=6550000,630000,580000))))))</f>
        <v/>
      </c>
      <c r="O2596" s="18">
        <f>IF(F2596&lt;=0,IF(AND(D2596="はい",C2596&gt;=2026,C2596&lt;=2027),IF(E2596&lt;=0,0,IF(E2596&lt;=30000,E2596,IF(E2596&lt;=60000,ROUNDUP(E2596/2,0)+15000,IF(E2596&lt;=120000,ROUNDUP(E2596/4,0)+30000,60000)))),IF(E2596&lt;=0,0,IF(E2596&lt;=20000,E2596,IF(E2596&lt;=40000,ROUNDUP(E2596/2,0)+10000,IF(E2596&lt;=80000,ROUNDUP(E2596/4,0)+20000,40000))))),IF(E2596&lt;=0,IF(F2596&lt;=0,0,IF(F2596&lt;=25000,F2596,IF(F2596&lt;=50000,ROUNDUP(F2596/2,0)+12500,IF(F2596&lt;=100000,ROUNDUP(F2596/4,0)+25000,50000)))),MAX(IF(F2596&lt;=0,0,IF(F2596&lt;=25000,F2596,IF(F2596&lt;=50000,ROUNDUP(F2596/2,0)+12500,IF(F2596&lt;=100000,ROUNDUP(F2596/4,0)+25000,50000)))),MIN(IF(AND(D2596="はい",C2596&gt;=2026,C2596&lt;=2027),IF(E2596&lt;=0,0,IF(E2596&lt;=30000,E2596,IF(E2596&lt;=60000,ROUNDUP(E2596/2,0)+15000,IF(E2596&lt;=120000,ROUNDUP(E2596/4,0)+30000,60000)))),IF(E2596&lt;=0,0,IF(E2596&lt;=20000,E2596,IF(E2596&lt;=40000,ROUNDUP(E2596/2,0)+10000,IF(E2596&lt;=80000,ROUNDUP(E2596/4,0)+20000,40000)))))+IF(F2596&lt;=0,0,IF(F2596&lt;=25000,F2596,IF(F2596&lt;=50000,ROUNDUP(F2596/2,0)+12500,IF(F2596&lt;=100000,ROUNDUP(F2596/4,0)+25000,50000)))),IF(AND(D2596="はい",C2596&gt;=2026,C2596&lt;=2027),60000,40000)))))</f>
        <v/>
      </c>
      <c r="P2596" s="18">
        <f>IF(G2596&lt;=0,0,IF(G2596&lt;=20000,G2596,IF(G2596&lt;=40000,ROUNDUP(G2596/2,0)+10000,IF(G2596&lt;=80000,ROUNDUP(G2596/4,0)+20000,40000))))</f>
        <v/>
      </c>
      <c r="Q2596" s="18">
        <f>IF(I2596&lt;=0,IF(H2596&lt;=0,0,IF(H2596&lt;=20000,H2596,IF(H2596&lt;=40000,ROUNDUP(H2596/2,0)+10000,IF(H2596&lt;=80000,ROUNDUP(H2596/4,0)+20000,40000)))),IF(H2596&lt;=0,IF(I2596&lt;=0,0,IF(I2596&lt;=25000,I2596,IF(I2596&lt;=50000,ROUNDUP(I2596/2,0)+12500,IF(I2596&lt;=100000,ROUNDUP(I2596/4,0)+25000,50000)))),MAX(IF(I2596&lt;=0,0,IF(I2596&lt;=25000,I2596,IF(I2596&lt;=50000,ROUNDUP(I2596/2,0)+12500,IF(I2596&lt;=100000,ROUNDUP(I2596/4,0)+25000,50000)))),MIN(IF(H2596&lt;=0,0,IF(H2596&lt;=20000,H2596,IF(H2596&lt;=40000,ROUNDUP(H2596/2,0)+10000,IF(H2596&lt;=80000,ROUNDUP(H2596/4,0)+20000,40000))))+IF(I2596&lt;=0,0,IF(I2596&lt;=25000,I2596,IF(I2596&lt;=50000,ROUNDUP(I2596/2,0)+12500,IF(I2596&lt;=100000,ROUNDUP(I2596/4,0)+25000,50000)))),40000))))</f>
        <v/>
      </c>
      <c r="R2596" s="18">
        <f>MIN(120000,O2596+P2596+Q2596)</f>
        <v/>
      </c>
      <c r="S2596" s="18">
        <f>IF(F2596&lt;=0,IF(E2596&lt;=0,0,IF(E2596&lt;=12000,E2596,IF(E2596&lt;=32000,ROUNDUP(E2596/2,0)+6000,IF(E2596&lt;=56000,ROUNDUP(E2596/4,0)+14000,28000)))),IF(E2596&lt;=0,IF(F2596&lt;=0,0,IF(F2596&lt;=15000,F2596,IF(F2596&lt;=40000,ROUNDUP(F2596/2,0)+7500,IF(F2596&lt;=70000,ROUNDUP(F2596/4,0)+17500,35000)))),MAX(IF(F2596&lt;=0,0,IF(F2596&lt;=15000,F2596,IF(F2596&lt;=40000,ROUNDUP(F2596/2,0)+7500,IF(F2596&lt;=70000,ROUNDUP(F2596/4,0)+17500,35000)))),MIN(IF(E2596&lt;=0,0,IF(E2596&lt;=12000,E2596,IF(E2596&lt;=32000,ROUNDUP(E2596/2,0)+6000,IF(E2596&lt;=56000,ROUNDUP(E2596/4,0)+14000,28000))))+IF(F2596&lt;=0,0,IF(F2596&lt;=15000,F2596,IF(F2596&lt;=40000,ROUNDUP(F2596/2,0)+7500,IF(F2596&lt;=70000,ROUNDUP(F2596/4,0)+17500,35000)))),28000))))</f>
        <v/>
      </c>
      <c r="T2596" s="18">
        <f>IF(G2596&lt;=0,0,IF(G2596&lt;=12000,G2596,IF(G2596&lt;=32000,ROUNDUP(G2596/2,0)+6000,IF(G2596&lt;=56000,ROUNDUP(G2596/4,0)+14000,28000))))</f>
        <v/>
      </c>
      <c r="U2596" s="18">
        <f>IF(I2596&lt;=0,IF(H2596&lt;=0,0,IF(H2596&lt;=12000,H2596,IF(H2596&lt;=32000,ROUNDUP(H2596/2,0)+6000,IF(H2596&lt;=56000,ROUNDUP(H2596/4,0)+14000,28000)))),IF(H2596&lt;=0,IF(I2596&lt;=0,0,IF(I2596&lt;=15000,I2596,IF(I2596&lt;=40000,ROUNDUP(I2596/2,0)+7500,IF(I2596&lt;=70000,ROUNDUP(I2596/4,0)+17500,35000)))),MAX(IF(I2596&lt;=0,0,IF(I2596&lt;=15000,I2596,IF(I2596&lt;=40000,ROUNDUP(I2596/2,0)+7500,IF(I2596&lt;=70000,ROUNDUP(I2596/4,0)+17500,35000)))),MIN(IF(H2596&lt;=0,0,IF(H2596&lt;=12000,H2596,IF(H2596&lt;=32000,ROUNDUP(H2596/2,0)+6000,IF(H2596&lt;=56000,ROUNDUP(H2596/4,0)+14000,28000))))+IF(I2596&lt;=0,0,IF(I2596&lt;=15000,I2596,IF(I2596&lt;=40000,ROUNDUP(I2596/2,0)+7500,IF(I2596&lt;=70000,ROUNDUP(I2596/4,0)+17500,35000)))),28000))))</f>
        <v/>
      </c>
      <c r="V2596" s="18">
        <f>MIN(70000,S2596+T2596+U2596)</f>
        <v/>
      </c>
      <c r="W2596" s="18">
        <f>MAX(0,ROUNDDOWN(M2596-J2596-N2596-K2596-0,-3))</f>
        <v/>
      </c>
      <c r="X2596" s="18">
        <f>MAX(0,ROUNDDOWN(M2596-J2596-N2596-K2596-R2596,-3))</f>
        <v/>
      </c>
      <c r="Y2596" s="18">
        <f>IF(W2596&lt;=0,0,ROUNDDOWN((W2596*LOOKUP(W2596,{0,1950001,3300001,6950001,9000001,18000001,40000001},{0.05,0.1,0.2,0.23,0.33,0.4,0.45})-LOOKUP(W2596,{0,1950001,3300001,6950001,9000001,18000001,40000001},{0,97500,427500,636000,1536000,2796000,4796000}))*1.021,-2))</f>
        <v/>
      </c>
      <c r="Z2596" s="18">
        <f>IF(X2596&lt;=0,0,ROUNDDOWN((X2596*LOOKUP(X2596,{0,1950001,3300001,6950001,9000001,18000001,40000001},{0.05,0.1,0.2,0.23,0.33,0.4,0.45})-LOOKUP(X2596,{0,1950001,3300001,6950001,9000001,18000001,40000001},{0,97500,427500,636000,1536000,2796000,4796000}))*1.021,-2))</f>
        <v/>
      </c>
      <c r="AA2596" s="18">
        <f>MAX(0,ROUNDDOWN(M2596-J2596-430000-L2596-0,-3))</f>
        <v/>
      </c>
      <c r="AB2596" s="18">
        <f>MAX(0,ROUNDDOWN(M2596-J2596-430000-L2596-V2596,-3))</f>
        <v/>
      </c>
      <c r="AC2596" s="18">
        <f>IF(M2596&lt;=450000,0,MAX(0,ROUNDDOWN(AA2596*0.06-MIN(50000,AA2596)*0.03,-2))+MAX(0,ROUNDDOWN(AA2596*0.04-MIN(50000,AA2596)*0.02,-2)))</f>
        <v/>
      </c>
      <c r="AD2596" s="18">
        <f>IF(M2596&lt;=450000,0,MAX(0,ROUNDDOWN(AB2596*0.06-MIN(50000,AB2596)*0.03,-2))+MAX(0,ROUNDDOWN(AB2596*0.04-MIN(50000,AB2596)*0.02,-2)))</f>
        <v/>
      </c>
      <c r="AE2596" s="18">
        <f>Y2596-Z2596</f>
        <v/>
      </c>
      <c r="AF2596" s="18">
        <f>AC2596-AD2596</f>
        <v/>
      </c>
      <c r="AG2596" s="18">
        <f>AE2596+AF2596</f>
        <v/>
      </c>
      <c r="AH2596" s="20">
        <f>IF(W2596&lt;=0,0,LOOKUP(W2596,{0,1950001,3300001,6950001,9000001,18000001,40000001},{0.05,0.1,0.2,0.23,0.33,0.4,0.45}))</f>
        <v/>
      </c>
    </row>
    <row r="2597">
      <c r="A2597" t="inlineStr">
        <is>
          <t>1万円刻み 特例あり一般12万円</t>
        </is>
      </c>
      <c r="B2597" s="18">
        <f>'4_1万円刻み'!$A$839</f>
        <v/>
      </c>
      <c r="C2597" s="19" t="n">
        <v>2026</v>
      </c>
      <c r="D2597" t="inlineStr">
        <is>
          <t>はい</t>
        </is>
      </c>
      <c r="E2597" s="18" t="n">
        <v>120000</v>
      </c>
      <c r="F2597" s="18" t="n">
        <v>0</v>
      </c>
      <c r="G2597" s="18" t="n">
        <v>0</v>
      </c>
      <c r="H2597" s="18" t="n">
        <v>0</v>
      </c>
      <c r="I2597" s="18" t="n">
        <v>0</v>
      </c>
      <c r="J2597" s="18">
        <f>ROUND(MIN(B2597/12,650000)*12*0.0915+MIN(B2597/12,1390000)*12*(0.0504+0)+B2597*0.005,0)</f>
        <v/>
      </c>
      <c r="K2597" s="18" t="n">
        <v>0</v>
      </c>
      <c r="L2597" s="18" t="n">
        <v>0</v>
      </c>
      <c r="M2597" s="18">
        <f>ROUND(IF(C2597&gt;=2026,IF(B2597&lt;741000,0,IF(B2597&lt;2191000,B2597-740000,IF(B2597&lt;2193000,1451000,IF(B2597&lt;2196000,1453000,IF(B2597&lt;2200000,1456000,IF(B2597&lt;3600000,ROUNDDOWN(B2597/4,-3)*2.8-80000,IF(B2597&lt;6600000,ROUNDDOWN(B2597/4,-3)*3.2-440000,IF(B2597&lt;8500000,ROUNDDOWN(B2597*0.9,0)-1100000,B2597-1950000)))))))),IF(B2597&lt;651000,0,IF(B2597&lt;1900000,B2597-650000,IF(B2597&lt;3600000,ROUNDDOWN(B2597/4,-3)*2.8-80000,IF(B2597&lt;6600000,ROUNDDOWN(B2597/4,-3)*3.2-440000,IF(B2597&lt;8500000,ROUNDDOWN(B2597*0.9,0)-1100000,B2597-1950000)))))),0)</f>
        <v/>
      </c>
      <c r="N2597" s="18">
        <f>IF(M2597&gt;23500000,NA(),IF(C2597&gt;=2026,IF(M2597&lt;=4890000,1040000,IF(M2597&lt;=6550000,670000,620000)),IF(M2597&lt;=1320000,950000,IF(M2597&lt;=3360000,880000,IF(M2597&lt;=4890000,680000,IF(M2597&lt;=6550000,630000,580000))))))</f>
        <v/>
      </c>
      <c r="O2597" s="18">
        <f>IF(F2597&lt;=0,IF(AND(D2597="はい",C2597&gt;=2026,C2597&lt;=2027),IF(E2597&lt;=0,0,IF(E2597&lt;=30000,E2597,IF(E2597&lt;=60000,ROUNDUP(E2597/2,0)+15000,IF(E2597&lt;=120000,ROUNDUP(E2597/4,0)+30000,60000)))),IF(E2597&lt;=0,0,IF(E2597&lt;=20000,E2597,IF(E2597&lt;=40000,ROUNDUP(E2597/2,0)+10000,IF(E2597&lt;=80000,ROUNDUP(E2597/4,0)+20000,40000))))),IF(E2597&lt;=0,IF(F2597&lt;=0,0,IF(F2597&lt;=25000,F2597,IF(F2597&lt;=50000,ROUNDUP(F2597/2,0)+12500,IF(F2597&lt;=100000,ROUNDUP(F2597/4,0)+25000,50000)))),MAX(IF(F2597&lt;=0,0,IF(F2597&lt;=25000,F2597,IF(F2597&lt;=50000,ROUNDUP(F2597/2,0)+12500,IF(F2597&lt;=100000,ROUNDUP(F2597/4,0)+25000,50000)))),MIN(IF(AND(D2597="はい",C2597&gt;=2026,C2597&lt;=2027),IF(E2597&lt;=0,0,IF(E2597&lt;=30000,E2597,IF(E2597&lt;=60000,ROUNDUP(E2597/2,0)+15000,IF(E2597&lt;=120000,ROUNDUP(E2597/4,0)+30000,60000)))),IF(E2597&lt;=0,0,IF(E2597&lt;=20000,E2597,IF(E2597&lt;=40000,ROUNDUP(E2597/2,0)+10000,IF(E2597&lt;=80000,ROUNDUP(E2597/4,0)+20000,40000)))))+IF(F2597&lt;=0,0,IF(F2597&lt;=25000,F2597,IF(F2597&lt;=50000,ROUNDUP(F2597/2,0)+12500,IF(F2597&lt;=100000,ROUNDUP(F2597/4,0)+25000,50000)))),IF(AND(D2597="はい",C2597&gt;=2026,C2597&lt;=2027),60000,40000)))))</f>
        <v/>
      </c>
      <c r="P2597" s="18">
        <f>IF(G2597&lt;=0,0,IF(G2597&lt;=20000,G2597,IF(G2597&lt;=40000,ROUNDUP(G2597/2,0)+10000,IF(G2597&lt;=80000,ROUNDUP(G2597/4,0)+20000,40000))))</f>
        <v/>
      </c>
      <c r="Q2597" s="18">
        <f>IF(I2597&lt;=0,IF(H2597&lt;=0,0,IF(H2597&lt;=20000,H2597,IF(H2597&lt;=40000,ROUNDUP(H2597/2,0)+10000,IF(H2597&lt;=80000,ROUNDUP(H2597/4,0)+20000,40000)))),IF(H2597&lt;=0,IF(I2597&lt;=0,0,IF(I2597&lt;=25000,I2597,IF(I2597&lt;=50000,ROUNDUP(I2597/2,0)+12500,IF(I2597&lt;=100000,ROUNDUP(I2597/4,0)+25000,50000)))),MAX(IF(I2597&lt;=0,0,IF(I2597&lt;=25000,I2597,IF(I2597&lt;=50000,ROUNDUP(I2597/2,0)+12500,IF(I2597&lt;=100000,ROUNDUP(I2597/4,0)+25000,50000)))),MIN(IF(H2597&lt;=0,0,IF(H2597&lt;=20000,H2597,IF(H2597&lt;=40000,ROUNDUP(H2597/2,0)+10000,IF(H2597&lt;=80000,ROUNDUP(H2597/4,0)+20000,40000))))+IF(I2597&lt;=0,0,IF(I2597&lt;=25000,I2597,IF(I2597&lt;=50000,ROUNDUP(I2597/2,0)+12500,IF(I2597&lt;=100000,ROUNDUP(I2597/4,0)+25000,50000)))),40000))))</f>
        <v/>
      </c>
      <c r="R2597" s="18">
        <f>MIN(120000,O2597+P2597+Q2597)</f>
        <v/>
      </c>
      <c r="S2597" s="18">
        <f>IF(F2597&lt;=0,IF(E2597&lt;=0,0,IF(E2597&lt;=12000,E2597,IF(E2597&lt;=32000,ROUNDUP(E2597/2,0)+6000,IF(E2597&lt;=56000,ROUNDUP(E2597/4,0)+14000,28000)))),IF(E2597&lt;=0,IF(F2597&lt;=0,0,IF(F2597&lt;=15000,F2597,IF(F2597&lt;=40000,ROUNDUP(F2597/2,0)+7500,IF(F2597&lt;=70000,ROUNDUP(F2597/4,0)+17500,35000)))),MAX(IF(F2597&lt;=0,0,IF(F2597&lt;=15000,F2597,IF(F2597&lt;=40000,ROUNDUP(F2597/2,0)+7500,IF(F2597&lt;=70000,ROUNDUP(F2597/4,0)+17500,35000)))),MIN(IF(E2597&lt;=0,0,IF(E2597&lt;=12000,E2597,IF(E2597&lt;=32000,ROUNDUP(E2597/2,0)+6000,IF(E2597&lt;=56000,ROUNDUP(E2597/4,0)+14000,28000))))+IF(F2597&lt;=0,0,IF(F2597&lt;=15000,F2597,IF(F2597&lt;=40000,ROUNDUP(F2597/2,0)+7500,IF(F2597&lt;=70000,ROUNDUP(F2597/4,0)+17500,35000)))),28000))))</f>
        <v/>
      </c>
      <c r="T2597" s="18">
        <f>IF(G2597&lt;=0,0,IF(G2597&lt;=12000,G2597,IF(G2597&lt;=32000,ROUNDUP(G2597/2,0)+6000,IF(G2597&lt;=56000,ROUNDUP(G2597/4,0)+14000,28000))))</f>
        <v/>
      </c>
      <c r="U2597" s="18">
        <f>IF(I2597&lt;=0,IF(H2597&lt;=0,0,IF(H2597&lt;=12000,H2597,IF(H2597&lt;=32000,ROUNDUP(H2597/2,0)+6000,IF(H2597&lt;=56000,ROUNDUP(H2597/4,0)+14000,28000)))),IF(H2597&lt;=0,IF(I2597&lt;=0,0,IF(I2597&lt;=15000,I2597,IF(I2597&lt;=40000,ROUNDUP(I2597/2,0)+7500,IF(I2597&lt;=70000,ROUNDUP(I2597/4,0)+17500,35000)))),MAX(IF(I2597&lt;=0,0,IF(I2597&lt;=15000,I2597,IF(I2597&lt;=40000,ROUNDUP(I2597/2,0)+7500,IF(I2597&lt;=70000,ROUNDUP(I2597/4,0)+17500,35000)))),MIN(IF(H2597&lt;=0,0,IF(H2597&lt;=12000,H2597,IF(H2597&lt;=32000,ROUNDUP(H2597/2,0)+6000,IF(H2597&lt;=56000,ROUNDUP(H2597/4,0)+14000,28000))))+IF(I2597&lt;=0,0,IF(I2597&lt;=15000,I2597,IF(I2597&lt;=40000,ROUNDUP(I2597/2,0)+7500,IF(I2597&lt;=70000,ROUNDUP(I2597/4,0)+17500,35000)))),28000))))</f>
        <v/>
      </c>
      <c r="V2597" s="18">
        <f>MIN(70000,S2597+T2597+U2597)</f>
        <v/>
      </c>
      <c r="W2597" s="18">
        <f>MAX(0,ROUNDDOWN(M2597-J2597-N2597-K2597-0,-3))</f>
        <v/>
      </c>
      <c r="X2597" s="18">
        <f>MAX(0,ROUNDDOWN(M2597-J2597-N2597-K2597-R2597,-3))</f>
        <v/>
      </c>
      <c r="Y2597" s="18">
        <f>IF(W2597&lt;=0,0,ROUNDDOWN((W2597*LOOKUP(W2597,{0,1950001,3300001,6950001,9000001,18000001,40000001},{0.05,0.1,0.2,0.23,0.33,0.4,0.45})-LOOKUP(W2597,{0,1950001,3300001,6950001,9000001,18000001,40000001},{0,97500,427500,636000,1536000,2796000,4796000}))*1.021,-2))</f>
        <v/>
      </c>
      <c r="Z2597" s="18">
        <f>IF(X2597&lt;=0,0,ROUNDDOWN((X2597*LOOKUP(X2597,{0,1950001,3300001,6950001,9000001,18000001,40000001},{0.05,0.1,0.2,0.23,0.33,0.4,0.45})-LOOKUP(X2597,{0,1950001,3300001,6950001,9000001,18000001,40000001},{0,97500,427500,636000,1536000,2796000,4796000}))*1.021,-2))</f>
        <v/>
      </c>
      <c r="AA2597" s="18">
        <f>MAX(0,ROUNDDOWN(M2597-J2597-430000-L2597-0,-3))</f>
        <v/>
      </c>
      <c r="AB2597" s="18">
        <f>MAX(0,ROUNDDOWN(M2597-J2597-430000-L2597-V2597,-3))</f>
        <v/>
      </c>
      <c r="AC2597" s="18">
        <f>IF(M2597&lt;=450000,0,MAX(0,ROUNDDOWN(AA2597*0.06-MIN(50000,AA2597)*0.03,-2))+MAX(0,ROUNDDOWN(AA2597*0.04-MIN(50000,AA2597)*0.02,-2)))</f>
        <v/>
      </c>
      <c r="AD2597" s="18">
        <f>IF(M2597&lt;=450000,0,MAX(0,ROUNDDOWN(AB2597*0.06-MIN(50000,AB2597)*0.03,-2))+MAX(0,ROUNDDOWN(AB2597*0.04-MIN(50000,AB2597)*0.02,-2)))</f>
        <v/>
      </c>
      <c r="AE2597" s="18">
        <f>Y2597-Z2597</f>
        <v/>
      </c>
      <c r="AF2597" s="18">
        <f>AC2597-AD2597</f>
        <v/>
      </c>
      <c r="AG2597" s="18">
        <f>AE2597+AF2597</f>
        <v/>
      </c>
      <c r="AH2597" s="20">
        <f>IF(W2597&lt;=0,0,LOOKUP(W2597,{0,1950001,3300001,6950001,9000001,18000001,40000001},{0.05,0.1,0.2,0.23,0.33,0.4,0.45}))</f>
        <v/>
      </c>
    </row>
    <row r="2598">
      <c r="A2598" t="inlineStr">
        <is>
          <t>1万円刻み 3区分8万円ずつ</t>
        </is>
      </c>
      <c r="B2598" s="18">
        <f>'4_1万円刻み'!$A$840</f>
        <v/>
      </c>
      <c r="C2598" s="19" t="n">
        <v>2026</v>
      </c>
      <c r="D2598" t="inlineStr">
        <is>
          <t>いいえ</t>
        </is>
      </c>
      <c r="E2598" s="18" t="n">
        <v>80000</v>
      </c>
      <c r="F2598" s="18" t="n">
        <v>0</v>
      </c>
      <c r="G2598" s="18" t="n">
        <v>80000</v>
      </c>
      <c r="H2598" s="18" t="n">
        <v>80000</v>
      </c>
      <c r="I2598" s="18" t="n">
        <v>0</v>
      </c>
      <c r="J2598" s="18">
        <f>ROUND(MIN(B2598/12,650000)*12*0.0915+MIN(B2598/12,1390000)*12*(0.0504+0)+B2598*0.005,0)</f>
        <v/>
      </c>
      <c r="K2598" s="18" t="n">
        <v>0</v>
      </c>
      <c r="L2598" s="18" t="n">
        <v>0</v>
      </c>
      <c r="M2598" s="18">
        <f>ROUND(IF(C2598&gt;=2026,IF(B2598&lt;741000,0,IF(B2598&lt;2191000,B2598-740000,IF(B2598&lt;2193000,1451000,IF(B2598&lt;2196000,1453000,IF(B2598&lt;2200000,1456000,IF(B2598&lt;3600000,ROUNDDOWN(B2598/4,-3)*2.8-80000,IF(B2598&lt;6600000,ROUNDDOWN(B2598/4,-3)*3.2-440000,IF(B2598&lt;8500000,ROUNDDOWN(B2598*0.9,0)-1100000,B2598-1950000)))))))),IF(B2598&lt;651000,0,IF(B2598&lt;1900000,B2598-650000,IF(B2598&lt;3600000,ROUNDDOWN(B2598/4,-3)*2.8-80000,IF(B2598&lt;6600000,ROUNDDOWN(B2598/4,-3)*3.2-440000,IF(B2598&lt;8500000,ROUNDDOWN(B2598*0.9,0)-1100000,B2598-1950000)))))),0)</f>
        <v/>
      </c>
      <c r="N2598" s="18">
        <f>IF(M2598&gt;23500000,NA(),IF(C2598&gt;=2026,IF(M2598&lt;=4890000,1040000,IF(M2598&lt;=6550000,670000,620000)),IF(M2598&lt;=1320000,950000,IF(M2598&lt;=3360000,880000,IF(M2598&lt;=4890000,680000,IF(M2598&lt;=6550000,630000,580000))))))</f>
        <v/>
      </c>
      <c r="O2598" s="18">
        <f>IF(F2598&lt;=0,IF(AND(D2598="はい",C2598&gt;=2026,C2598&lt;=2027),IF(E2598&lt;=0,0,IF(E2598&lt;=30000,E2598,IF(E2598&lt;=60000,ROUNDUP(E2598/2,0)+15000,IF(E2598&lt;=120000,ROUNDUP(E2598/4,0)+30000,60000)))),IF(E2598&lt;=0,0,IF(E2598&lt;=20000,E2598,IF(E2598&lt;=40000,ROUNDUP(E2598/2,0)+10000,IF(E2598&lt;=80000,ROUNDUP(E2598/4,0)+20000,40000))))),IF(E2598&lt;=0,IF(F2598&lt;=0,0,IF(F2598&lt;=25000,F2598,IF(F2598&lt;=50000,ROUNDUP(F2598/2,0)+12500,IF(F2598&lt;=100000,ROUNDUP(F2598/4,0)+25000,50000)))),MAX(IF(F2598&lt;=0,0,IF(F2598&lt;=25000,F2598,IF(F2598&lt;=50000,ROUNDUP(F2598/2,0)+12500,IF(F2598&lt;=100000,ROUNDUP(F2598/4,0)+25000,50000)))),MIN(IF(AND(D2598="はい",C2598&gt;=2026,C2598&lt;=2027),IF(E2598&lt;=0,0,IF(E2598&lt;=30000,E2598,IF(E2598&lt;=60000,ROUNDUP(E2598/2,0)+15000,IF(E2598&lt;=120000,ROUNDUP(E2598/4,0)+30000,60000)))),IF(E2598&lt;=0,0,IF(E2598&lt;=20000,E2598,IF(E2598&lt;=40000,ROUNDUP(E2598/2,0)+10000,IF(E2598&lt;=80000,ROUNDUP(E2598/4,0)+20000,40000)))))+IF(F2598&lt;=0,0,IF(F2598&lt;=25000,F2598,IF(F2598&lt;=50000,ROUNDUP(F2598/2,0)+12500,IF(F2598&lt;=100000,ROUNDUP(F2598/4,0)+25000,50000)))),IF(AND(D2598="はい",C2598&gt;=2026,C2598&lt;=2027),60000,40000)))))</f>
        <v/>
      </c>
      <c r="P2598" s="18">
        <f>IF(G2598&lt;=0,0,IF(G2598&lt;=20000,G2598,IF(G2598&lt;=40000,ROUNDUP(G2598/2,0)+10000,IF(G2598&lt;=80000,ROUNDUP(G2598/4,0)+20000,40000))))</f>
        <v/>
      </c>
      <c r="Q2598" s="18">
        <f>IF(I2598&lt;=0,IF(H2598&lt;=0,0,IF(H2598&lt;=20000,H2598,IF(H2598&lt;=40000,ROUNDUP(H2598/2,0)+10000,IF(H2598&lt;=80000,ROUNDUP(H2598/4,0)+20000,40000)))),IF(H2598&lt;=0,IF(I2598&lt;=0,0,IF(I2598&lt;=25000,I2598,IF(I2598&lt;=50000,ROUNDUP(I2598/2,0)+12500,IF(I2598&lt;=100000,ROUNDUP(I2598/4,0)+25000,50000)))),MAX(IF(I2598&lt;=0,0,IF(I2598&lt;=25000,I2598,IF(I2598&lt;=50000,ROUNDUP(I2598/2,0)+12500,IF(I2598&lt;=100000,ROUNDUP(I2598/4,0)+25000,50000)))),MIN(IF(H2598&lt;=0,0,IF(H2598&lt;=20000,H2598,IF(H2598&lt;=40000,ROUNDUP(H2598/2,0)+10000,IF(H2598&lt;=80000,ROUNDUP(H2598/4,0)+20000,40000))))+IF(I2598&lt;=0,0,IF(I2598&lt;=25000,I2598,IF(I2598&lt;=50000,ROUNDUP(I2598/2,0)+12500,IF(I2598&lt;=100000,ROUNDUP(I2598/4,0)+25000,50000)))),40000))))</f>
        <v/>
      </c>
      <c r="R2598" s="18">
        <f>MIN(120000,O2598+P2598+Q2598)</f>
        <v/>
      </c>
      <c r="S2598" s="18">
        <f>IF(F2598&lt;=0,IF(E2598&lt;=0,0,IF(E2598&lt;=12000,E2598,IF(E2598&lt;=32000,ROUNDUP(E2598/2,0)+6000,IF(E2598&lt;=56000,ROUNDUP(E2598/4,0)+14000,28000)))),IF(E2598&lt;=0,IF(F2598&lt;=0,0,IF(F2598&lt;=15000,F2598,IF(F2598&lt;=40000,ROUNDUP(F2598/2,0)+7500,IF(F2598&lt;=70000,ROUNDUP(F2598/4,0)+17500,35000)))),MAX(IF(F2598&lt;=0,0,IF(F2598&lt;=15000,F2598,IF(F2598&lt;=40000,ROUNDUP(F2598/2,0)+7500,IF(F2598&lt;=70000,ROUNDUP(F2598/4,0)+17500,35000)))),MIN(IF(E2598&lt;=0,0,IF(E2598&lt;=12000,E2598,IF(E2598&lt;=32000,ROUNDUP(E2598/2,0)+6000,IF(E2598&lt;=56000,ROUNDUP(E2598/4,0)+14000,28000))))+IF(F2598&lt;=0,0,IF(F2598&lt;=15000,F2598,IF(F2598&lt;=40000,ROUNDUP(F2598/2,0)+7500,IF(F2598&lt;=70000,ROUNDUP(F2598/4,0)+17500,35000)))),28000))))</f>
        <v/>
      </c>
      <c r="T2598" s="18">
        <f>IF(G2598&lt;=0,0,IF(G2598&lt;=12000,G2598,IF(G2598&lt;=32000,ROUNDUP(G2598/2,0)+6000,IF(G2598&lt;=56000,ROUNDUP(G2598/4,0)+14000,28000))))</f>
        <v/>
      </c>
      <c r="U2598" s="18">
        <f>IF(I2598&lt;=0,IF(H2598&lt;=0,0,IF(H2598&lt;=12000,H2598,IF(H2598&lt;=32000,ROUNDUP(H2598/2,0)+6000,IF(H2598&lt;=56000,ROUNDUP(H2598/4,0)+14000,28000)))),IF(H2598&lt;=0,IF(I2598&lt;=0,0,IF(I2598&lt;=15000,I2598,IF(I2598&lt;=40000,ROUNDUP(I2598/2,0)+7500,IF(I2598&lt;=70000,ROUNDUP(I2598/4,0)+17500,35000)))),MAX(IF(I2598&lt;=0,0,IF(I2598&lt;=15000,I2598,IF(I2598&lt;=40000,ROUNDUP(I2598/2,0)+7500,IF(I2598&lt;=70000,ROUNDUP(I2598/4,0)+17500,35000)))),MIN(IF(H2598&lt;=0,0,IF(H2598&lt;=12000,H2598,IF(H2598&lt;=32000,ROUNDUP(H2598/2,0)+6000,IF(H2598&lt;=56000,ROUNDUP(H2598/4,0)+14000,28000))))+IF(I2598&lt;=0,0,IF(I2598&lt;=15000,I2598,IF(I2598&lt;=40000,ROUNDUP(I2598/2,0)+7500,IF(I2598&lt;=70000,ROUNDUP(I2598/4,0)+17500,35000)))),28000))))</f>
        <v/>
      </c>
      <c r="V2598" s="18">
        <f>MIN(70000,S2598+T2598+U2598)</f>
        <v/>
      </c>
      <c r="W2598" s="18">
        <f>MAX(0,ROUNDDOWN(M2598-J2598-N2598-K2598-0,-3))</f>
        <v/>
      </c>
      <c r="X2598" s="18">
        <f>MAX(0,ROUNDDOWN(M2598-J2598-N2598-K2598-R2598,-3))</f>
        <v/>
      </c>
      <c r="Y2598" s="18">
        <f>IF(W2598&lt;=0,0,ROUNDDOWN((W2598*LOOKUP(W2598,{0,1950001,3300001,6950001,9000001,18000001,40000001},{0.05,0.1,0.2,0.23,0.33,0.4,0.45})-LOOKUP(W2598,{0,1950001,3300001,6950001,9000001,18000001,40000001},{0,97500,427500,636000,1536000,2796000,4796000}))*1.021,-2))</f>
        <v/>
      </c>
      <c r="Z2598" s="18">
        <f>IF(X2598&lt;=0,0,ROUNDDOWN((X2598*LOOKUP(X2598,{0,1950001,3300001,6950001,9000001,18000001,40000001},{0.05,0.1,0.2,0.23,0.33,0.4,0.45})-LOOKUP(X2598,{0,1950001,3300001,6950001,9000001,18000001,40000001},{0,97500,427500,636000,1536000,2796000,4796000}))*1.021,-2))</f>
        <v/>
      </c>
      <c r="AA2598" s="18">
        <f>MAX(0,ROUNDDOWN(M2598-J2598-430000-L2598-0,-3))</f>
        <v/>
      </c>
      <c r="AB2598" s="18">
        <f>MAX(0,ROUNDDOWN(M2598-J2598-430000-L2598-V2598,-3))</f>
        <v/>
      </c>
      <c r="AC2598" s="18">
        <f>IF(M2598&lt;=450000,0,MAX(0,ROUNDDOWN(AA2598*0.06-MIN(50000,AA2598)*0.03,-2))+MAX(0,ROUNDDOWN(AA2598*0.04-MIN(50000,AA2598)*0.02,-2)))</f>
        <v/>
      </c>
      <c r="AD2598" s="18">
        <f>IF(M2598&lt;=450000,0,MAX(0,ROUNDDOWN(AB2598*0.06-MIN(50000,AB2598)*0.03,-2))+MAX(0,ROUNDDOWN(AB2598*0.04-MIN(50000,AB2598)*0.02,-2)))</f>
        <v/>
      </c>
      <c r="AE2598" s="18">
        <f>Y2598-Z2598</f>
        <v/>
      </c>
      <c r="AF2598" s="18">
        <f>AC2598-AD2598</f>
        <v/>
      </c>
      <c r="AG2598" s="18">
        <f>AE2598+AF2598</f>
        <v/>
      </c>
      <c r="AH2598" s="20">
        <f>IF(W2598&lt;=0,0,LOOKUP(W2598,{0,1950001,3300001,6950001,9000001,18000001,40000001},{0.05,0.1,0.2,0.23,0.33,0.4,0.45}))</f>
        <v/>
      </c>
    </row>
    <row r="2599">
      <c r="A2599" t="inlineStr">
        <is>
          <t>1万円刻み 一般8万円</t>
        </is>
      </c>
      <c r="B2599" s="18">
        <f>'4_1万円刻み'!$A$840</f>
        <v/>
      </c>
      <c r="C2599" s="19" t="n">
        <v>2026</v>
      </c>
      <c r="D2599" t="inlineStr">
        <is>
          <t>いいえ</t>
        </is>
      </c>
      <c r="E2599" s="18" t="n">
        <v>80000</v>
      </c>
      <c r="F2599" s="18" t="n">
        <v>0</v>
      </c>
      <c r="G2599" s="18" t="n">
        <v>0</v>
      </c>
      <c r="H2599" s="18" t="n">
        <v>0</v>
      </c>
      <c r="I2599" s="18" t="n">
        <v>0</v>
      </c>
      <c r="J2599" s="18">
        <f>ROUND(MIN(B2599/12,650000)*12*0.0915+MIN(B2599/12,1390000)*12*(0.0504+0)+B2599*0.005,0)</f>
        <v/>
      </c>
      <c r="K2599" s="18" t="n">
        <v>0</v>
      </c>
      <c r="L2599" s="18" t="n">
        <v>0</v>
      </c>
      <c r="M2599" s="18">
        <f>ROUND(IF(C2599&gt;=2026,IF(B2599&lt;741000,0,IF(B2599&lt;2191000,B2599-740000,IF(B2599&lt;2193000,1451000,IF(B2599&lt;2196000,1453000,IF(B2599&lt;2200000,1456000,IF(B2599&lt;3600000,ROUNDDOWN(B2599/4,-3)*2.8-80000,IF(B2599&lt;6600000,ROUNDDOWN(B2599/4,-3)*3.2-440000,IF(B2599&lt;8500000,ROUNDDOWN(B2599*0.9,0)-1100000,B2599-1950000)))))))),IF(B2599&lt;651000,0,IF(B2599&lt;1900000,B2599-650000,IF(B2599&lt;3600000,ROUNDDOWN(B2599/4,-3)*2.8-80000,IF(B2599&lt;6600000,ROUNDDOWN(B2599/4,-3)*3.2-440000,IF(B2599&lt;8500000,ROUNDDOWN(B2599*0.9,0)-1100000,B2599-1950000)))))),0)</f>
        <v/>
      </c>
      <c r="N2599" s="18">
        <f>IF(M2599&gt;23500000,NA(),IF(C2599&gt;=2026,IF(M2599&lt;=4890000,1040000,IF(M2599&lt;=6550000,670000,620000)),IF(M2599&lt;=1320000,950000,IF(M2599&lt;=3360000,880000,IF(M2599&lt;=4890000,680000,IF(M2599&lt;=6550000,630000,580000))))))</f>
        <v/>
      </c>
      <c r="O2599" s="18">
        <f>IF(F2599&lt;=0,IF(AND(D2599="はい",C2599&gt;=2026,C2599&lt;=2027),IF(E2599&lt;=0,0,IF(E2599&lt;=30000,E2599,IF(E2599&lt;=60000,ROUNDUP(E2599/2,0)+15000,IF(E2599&lt;=120000,ROUNDUP(E2599/4,0)+30000,60000)))),IF(E2599&lt;=0,0,IF(E2599&lt;=20000,E2599,IF(E2599&lt;=40000,ROUNDUP(E2599/2,0)+10000,IF(E2599&lt;=80000,ROUNDUP(E2599/4,0)+20000,40000))))),IF(E2599&lt;=0,IF(F2599&lt;=0,0,IF(F2599&lt;=25000,F2599,IF(F2599&lt;=50000,ROUNDUP(F2599/2,0)+12500,IF(F2599&lt;=100000,ROUNDUP(F2599/4,0)+25000,50000)))),MAX(IF(F2599&lt;=0,0,IF(F2599&lt;=25000,F2599,IF(F2599&lt;=50000,ROUNDUP(F2599/2,0)+12500,IF(F2599&lt;=100000,ROUNDUP(F2599/4,0)+25000,50000)))),MIN(IF(AND(D2599="はい",C2599&gt;=2026,C2599&lt;=2027),IF(E2599&lt;=0,0,IF(E2599&lt;=30000,E2599,IF(E2599&lt;=60000,ROUNDUP(E2599/2,0)+15000,IF(E2599&lt;=120000,ROUNDUP(E2599/4,0)+30000,60000)))),IF(E2599&lt;=0,0,IF(E2599&lt;=20000,E2599,IF(E2599&lt;=40000,ROUNDUP(E2599/2,0)+10000,IF(E2599&lt;=80000,ROUNDUP(E2599/4,0)+20000,40000)))))+IF(F2599&lt;=0,0,IF(F2599&lt;=25000,F2599,IF(F2599&lt;=50000,ROUNDUP(F2599/2,0)+12500,IF(F2599&lt;=100000,ROUNDUP(F2599/4,0)+25000,50000)))),IF(AND(D2599="はい",C2599&gt;=2026,C2599&lt;=2027),60000,40000)))))</f>
        <v/>
      </c>
      <c r="P2599" s="18">
        <f>IF(G2599&lt;=0,0,IF(G2599&lt;=20000,G2599,IF(G2599&lt;=40000,ROUNDUP(G2599/2,0)+10000,IF(G2599&lt;=80000,ROUNDUP(G2599/4,0)+20000,40000))))</f>
        <v/>
      </c>
      <c r="Q2599" s="18">
        <f>IF(I2599&lt;=0,IF(H2599&lt;=0,0,IF(H2599&lt;=20000,H2599,IF(H2599&lt;=40000,ROUNDUP(H2599/2,0)+10000,IF(H2599&lt;=80000,ROUNDUP(H2599/4,0)+20000,40000)))),IF(H2599&lt;=0,IF(I2599&lt;=0,0,IF(I2599&lt;=25000,I2599,IF(I2599&lt;=50000,ROUNDUP(I2599/2,0)+12500,IF(I2599&lt;=100000,ROUNDUP(I2599/4,0)+25000,50000)))),MAX(IF(I2599&lt;=0,0,IF(I2599&lt;=25000,I2599,IF(I2599&lt;=50000,ROUNDUP(I2599/2,0)+12500,IF(I2599&lt;=100000,ROUNDUP(I2599/4,0)+25000,50000)))),MIN(IF(H2599&lt;=0,0,IF(H2599&lt;=20000,H2599,IF(H2599&lt;=40000,ROUNDUP(H2599/2,0)+10000,IF(H2599&lt;=80000,ROUNDUP(H2599/4,0)+20000,40000))))+IF(I2599&lt;=0,0,IF(I2599&lt;=25000,I2599,IF(I2599&lt;=50000,ROUNDUP(I2599/2,0)+12500,IF(I2599&lt;=100000,ROUNDUP(I2599/4,0)+25000,50000)))),40000))))</f>
        <v/>
      </c>
      <c r="R2599" s="18">
        <f>MIN(120000,O2599+P2599+Q2599)</f>
        <v/>
      </c>
      <c r="S2599" s="18">
        <f>IF(F2599&lt;=0,IF(E2599&lt;=0,0,IF(E2599&lt;=12000,E2599,IF(E2599&lt;=32000,ROUNDUP(E2599/2,0)+6000,IF(E2599&lt;=56000,ROUNDUP(E2599/4,0)+14000,28000)))),IF(E2599&lt;=0,IF(F2599&lt;=0,0,IF(F2599&lt;=15000,F2599,IF(F2599&lt;=40000,ROUNDUP(F2599/2,0)+7500,IF(F2599&lt;=70000,ROUNDUP(F2599/4,0)+17500,35000)))),MAX(IF(F2599&lt;=0,0,IF(F2599&lt;=15000,F2599,IF(F2599&lt;=40000,ROUNDUP(F2599/2,0)+7500,IF(F2599&lt;=70000,ROUNDUP(F2599/4,0)+17500,35000)))),MIN(IF(E2599&lt;=0,0,IF(E2599&lt;=12000,E2599,IF(E2599&lt;=32000,ROUNDUP(E2599/2,0)+6000,IF(E2599&lt;=56000,ROUNDUP(E2599/4,0)+14000,28000))))+IF(F2599&lt;=0,0,IF(F2599&lt;=15000,F2599,IF(F2599&lt;=40000,ROUNDUP(F2599/2,0)+7500,IF(F2599&lt;=70000,ROUNDUP(F2599/4,0)+17500,35000)))),28000))))</f>
        <v/>
      </c>
      <c r="T2599" s="18">
        <f>IF(G2599&lt;=0,0,IF(G2599&lt;=12000,G2599,IF(G2599&lt;=32000,ROUNDUP(G2599/2,0)+6000,IF(G2599&lt;=56000,ROUNDUP(G2599/4,0)+14000,28000))))</f>
        <v/>
      </c>
      <c r="U2599" s="18">
        <f>IF(I2599&lt;=0,IF(H2599&lt;=0,0,IF(H2599&lt;=12000,H2599,IF(H2599&lt;=32000,ROUNDUP(H2599/2,0)+6000,IF(H2599&lt;=56000,ROUNDUP(H2599/4,0)+14000,28000)))),IF(H2599&lt;=0,IF(I2599&lt;=0,0,IF(I2599&lt;=15000,I2599,IF(I2599&lt;=40000,ROUNDUP(I2599/2,0)+7500,IF(I2599&lt;=70000,ROUNDUP(I2599/4,0)+17500,35000)))),MAX(IF(I2599&lt;=0,0,IF(I2599&lt;=15000,I2599,IF(I2599&lt;=40000,ROUNDUP(I2599/2,0)+7500,IF(I2599&lt;=70000,ROUNDUP(I2599/4,0)+17500,35000)))),MIN(IF(H2599&lt;=0,0,IF(H2599&lt;=12000,H2599,IF(H2599&lt;=32000,ROUNDUP(H2599/2,0)+6000,IF(H2599&lt;=56000,ROUNDUP(H2599/4,0)+14000,28000))))+IF(I2599&lt;=0,0,IF(I2599&lt;=15000,I2599,IF(I2599&lt;=40000,ROUNDUP(I2599/2,0)+7500,IF(I2599&lt;=70000,ROUNDUP(I2599/4,0)+17500,35000)))),28000))))</f>
        <v/>
      </c>
      <c r="V2599" s="18">
        <f>MIN(70000,S2599+T2599+U2599)</f>
        <v/>
      </c>
      <c r="W2599" s="18">
        <f>MAX(0,ROUNDDOWN(M2599-J2599-N2599-K2599-0,-3))</f>
        <v/>
      </c>
      <c r="X2599" s="18">
        <f>MAX(0,ROUNDDOWN(M2599-J2599-N2599-K2599-R2599,-3))</f>
        <v/>
      </c>
      <c r="Y2599" s="18">
        <f>IF(W2599&lt;=0,0,ROUNDDOWN((W2599*LOOKUP(W2599,{0,1950001,3300001,6950001,9000001,18000001,40000001},{0.05,0.1,0.2,0.23,0.33,0.4,0.45})-LOOKUP(W2599,{0,1950001,3300001,6950001,9000001,18000001,40000001},{0,97500,427500,636000,1536000,2796000,4796000}))*1.021,-2))</f>
        <v/>
      </c>
      <c r="Z2599" s="18">
        <f>IF(X2599&lt;=0,0,ROUNDDOWN((X2599*LOOKUP(X2599,{0,1950001,3300001,6950001,9000001,18000001,40000001},{0.05,0.1,0.2,0.23,0.33,0.4,0.45})-LOOKUP(X2599,{0,1950001,3300001,6950001,9000001,18000001,40000001},{0,97500,427500,636000,1536000,2796000,4796000}))*1.021,-2))</f>
        <v/>
      </c>
      <c r="AA2599" s="18">
        <f>MAX(0,ROUNDDOWN(M2599-J2599-430000-L2599-0,-3))</f>
        <v/>
      </c>
      <c r="AB2599" s="18">
        <f>MAX(0,ROUNDDOWN(M2599-J2599-430000-L2599-V2599,-3))</f>
        <v/>
      </c>
      <c r="AC2599" s="18">
        <f>IF(M2599&lt;=450000,0,MAX(0,ROUNDDOWN(AA2599*0.06-MIN(50000,AA2599)*0.03,-2))+MAX(0,ROUNDDOWN(AA2599*0.04-MIN(50000,AA2599)*0.02,-2)))</f>
        <v/>
      </c>
      <c r="AD2599" s="18">
        <f>IF(M2599&lt;=450000,0,MAX(0,ROUNDDOWN(AB2599*0.06-MIN(50000,AB2599)*0.03,-2))+MAX(0,ROUNDDOWN(AB2599*0.04-MIN(50000,AB2599)*0.02,-2)))</f>
        <v/>
      </c>
      <c r="AE2599" s="18">
        <f>Y2599-Z2599</f>
        <v/>
      </c>
      <c r="AF2599" s="18">
        <f>AC2599-AD2599</f>
        <v/>
      </c>
      <c r="AG2599" s="18">
        <f>AE2599+AF2599</f>
        <v/>
      </c>
      <c r="AH2599" s="20">
        <f>IF(W2599&lt;=0,0,LOOKUP(W2599,{0,1950001,3300001,6950001,9000001,18000001,40000001},{0.05,0.1,0.2,0.23,0.33,0.4,0.45}))</f>
        <v/>
      </c>
    </row>
    <row r="2600">
      <c r="A2600" t="inlineStr">
        <is>
          <t>1万円刻み 特例あり一般12万円</t>
        </is>
      </c>
      <c r="B2600" s="18">
        <f>'4_1万円刻み'!$A$840</f>
        <v/>
      </c>
      <c r="C2600" s="19" t="n">
        <v>2026</v>
      </c>
      <c r="D2600" t="inlineStr">
        <is>
          <t>はい</t>
        </is>
      </c>
      <c r="E2600" s="18" t="n">
        <v>120000</v>
      </c>
      <c r="F2600" s="18" t="n">
        <v>0</v>
      </c>
      <c r="G2600" s="18" t="n">
        <v>0</v>
      </c>
      <c r="H2600" s="18" t="n">
        <v>0</v>
      </c>
      <c r="I2600" s="18" t="n">
        <v>0</v>
      </c>
      <c r="J2600" s="18">
        <f>ROUND(MIN(B2600/12,650000)*12*0.0915+MIN(B2600/12,1390000)*12*(0.0504+0)+B2600*0.005,0)</f>
        <v/>
      </c>
      <c r="K2600" s="18" t="n">
        <v>0</v>
      </c>
      <c r="L2600" s="18" t="n">
        <v>0</v>
      </c>
      <c r="M2600" s="18">
        <f>ROUND(IF(C2600&gt;=2026,IF(B2600&lt;741000,0,IF(B2600&lt;2191000,B2600-740000,IF(B2600&lt;2193000,1451000,IF(B2600&lt;2196000,1453000,IF(B2600&lt;2200000,1456000,IF(B2600&lt;3600000,ROUNDDOWN(B2600/4,-3)*2.8-80000,IF(B2600&lt;6600000,ROUNDDOWN(B2600/4,-3)*3.2-440000,IF(B2600&lt;8500000,ROUNDDOWN(B2600*0.9,0)-1100000,B2600-1950000)))))))),IF(B2600&lt;651000,0,IF(B2600&lt;1900000,B2600-650000,IF(B2600&lt;3600000,ROUNDDOWN(B2600/4,-3)*2.8-80000,IF(B2600&lt;6600000,ROUNDDOWN(B2600/4,-3)*3.2-440000,IF(B2600&lt;8500000,ROUNDDOWN(B2600*0.9,0)-1100000,B2600-1950000)))))),0)</f>
        <v/>
      </c>
      <c r="N2600" s="18">
        <f>IF(M2600&gt;23500000,NA(),IF(C2600&gt;=2026,IF(M2600&lt;=4890000,1040000,IF(M2600&lt;=6550000,670000,620000)),IF(M2600&lt;=1320000,950000,IF(M2600&lt;=3360000,880000,IF(M2600&lt;=4890000,680000,IF(M2600&lt;=6550000,630000,580000))))))</f>
        <v/>
      </c>
      <c r="O2600" s="18">
        <f>IF(F2600&lt;=0,IF(AND(D2600="はい",C2600&gt;=2026,C2600&lt;=2027),IF(E2600&lt;=0,0,IF(E2600&lt;=30000,E2600,IF(E2600&lt;=60000,ROUNDUP(E2600/2,0)+15000,IF(E2600&lt;=120000,ROUNDUP(E2600/4,0)+30000,60000)))),IF(E2600&lt;=0,0,IF(E2600&lt;=20000,E2600,IF(E2600&lt;=40000,ROUNDUP(E2600/2,0)+10000,IF(E2600&lt;=80000,ROUNDUP(E2600/4,0)+20000,40000))))),IF(E2600&lt;=0,IF(F2600&lt;=0,0,IF(F2600&lt;=25000,F2600,IF(F2600&lt;=50000,ROUNDUP(F2600/2,0)+12500,IF(F2600&lt;=100000,ROUNDUP(F2600/4,0)+25000,50000)))),MAX(IF(F2600&lt;=0,0,IF(F2600&lt;=25000,F2600,IF(F2600&lt;=50000,ROUNDUP(F2600/2,0)+12500,IF(F2600&lt;=100000,ROUNDUP(F2600/4,0)+25000,50000)))),MIN(IF(AND(D2600="はい",C2600&gt;=2026,C2600&lt;=2027),IF(E2600&lt;=0,0,IF(E2600&lt;=30000,E2600,IF(E2600&lt;=60000,ROUNDUP(E2600/2,0)+15000,IF(E2600&lt;=120000,ROUNDUP(E2600/4,0)+30000,60000)))),IF(E2600&lt;=0,0,IF(E2600&lt;=20000,E2600,IF(E2600&lt;=40000,ROUNDUP(E2600/2,0)+10000,IF(E2600&lt;=80000,ROUNDUP(E2600/4,0)+20000,40000)))))+IF(F2600&lt;=0,0,IF(F2600&lt;=25000,F2600,IF(F2600&lt;=50000,ROUNDUP(F2600/2,0)+12500,IF(F2600&lt;=100000,ROUNDUP(F2600/4,0)+25000,50000)))),IF(AND(D2600="はい",C2600&gt;=2026,C2600&lt;=2027),60000,40000)))))</f>
        <v/>
      </c>
      <c r="P2600" s="18">
        <f>IF(G2600&lt;=0,0,IF(G2600&lt;=20000,G2600,IF(G2600&lt;=40000,ROUNDUP(G2600/2,0)+10000,IF(G2600&lt;=80000,ROUNDUP(G2600/4,0)+20000,40000))))</f>
        <v/>
      </c>
      <c r="Q2600" s="18">
        <f>IF(I2600&lt;=0,IF(H2600&lt;=0,0,IF(H2600&lt;=20000,H2600,IF(H2600&lt;=40000,ROUNDUP(H2600/2,0)+10000,IF(H2600&lt;=80000,ROUNDUP(H2600/4,0)+20000,40000)))),IF(H2600&lt;=0,IF(I2600&lt;=0,0,IF(I2600&lt;=25000,I2600,IF(I2600&lt;=50000,ROUNDUP(I2600/2,0)+12500,IF(I2600&lt;=100000,ROUNDUP(I2600/4,0)+25000,50000)))),MAX(IF(I2600&lt;=0,0,IF(I2600&lt;=25000,I2600,IF(I2600&lt;=50000,ROUNDUP(I2600/2,0)+12500,IF(I2600&lt;=100000,ROUNDUP(I2600/4,0)+25000,50000)))),MIN(IF(H2600&lt;=0,0,IF(H2600&lt;=20000,H2600,IF(H2600&lt;=40000,ROUNDUP(H2600/2,0)+10000,IF(H2600&lt;=80000,ROUNDUP(H2600/4,0)+20000,40000))))+IF(I2600&lt;=0,0,IF(I2600&lt;=25000,I2600,IF(I2600&lt;=50000,ROUNDUP(I2600/2,0)+12500,IF(I2600&lt;=100000,ROUNDUP(I2600/4,0)+25000,50000)))),40000))))</f>
        <v/>
      </c>
      <c r="R2600" s="18">
        <f>MIN(120000,O2600+P2600+Q2600)</f>
        <v/>
      </c>
      <c r="S2600" s="18">
        <f>IF(F2600&lt;=0,IF(E2600&lt;=0,0,IF(E2600&lt;=12000,E2600,IF(E2600&lt;=32000,ROUNDUP(E2600/2,0)+6000,IF(E2600&lt;=56000,ROUNDUP(E2600/4,0)+14000,28000)))),IF(E2600&lt;=0,IF(F2600&lt;=0,0,IF(F2600&lt;=15000,F2600,IF(F2600&lt;=40000,ROUNDUP(F2600/2,0)+7500,IF(F2600&lt;=70000,ROUNDUP(F2600/4,0)+17500,35000)))),MAX(IF(F2600&lt;=0,0,IF(F2600&lt;=15000,F2600,IF(F2600&lt;=40000,ROUNDUP(F2600/2,0)+7500,IF(F2600&lt;=70000,ROUNDUP(F2600/4,0)+17500,35000)))),MIN(IF(E2600&lt;=0,0,IF(E2600&lt;=12000,E2600,IF(E2600&lt;=32000,ROUNDUP(E2600/2,0)+6000,IF(E2600&lt;=56000,ROUNDUP(E2600/4,0)+14000,28000))))+IF(F2600&lt;=0,0,IF(F2600&lt;=15000,F2600,IF(F2600&lt;=40000,ROUNDUP(F2600/2,0)+7500,IF(F2600&lt;=70000,ROUNDUP(F2600/4,0)+17500,35000)))),28000))))</f>
        <v/>
      </c>
      <c r="T2600" s="18">
        <f>IF(G2600&lt;=0,0,IF(G2600&lt;=12000,G2600,IF(G2600&lt;=32000,ROUNDUP(G2600/2,0)+6000,IF(G2600&lt;=56000,ROUNDUP(G2600/4,0)+14000,28000))))</f>
        <v/>
      </c>
      <c r="U2600" s="18">
        <f>IF(I2600&lt;=0,IF(H2600&lt;=0,0,IF(H2600&lt;=12000,H2600,IF(H2600&lt;=32000,ROUNDUP(H2600/2,0)+6000,IF(H2600&lt;=56000,ROUNDUP(H2600/4,0)+14000,28000)))),IF(H2600&lt;=0,IF(I2600&lt;=0,0,IF(I2600&lt;=15000,I2600,IF(I2600&lt;=40000,ROUNDUP(I2600/2,0)+7500,IF(I2600&lt;=70000,ROUNDUP(I2600/4,0)+17500,35000)))),MAX(IF(I2600&lt;=0,0,IF(I2600&lt;=15000,I2600,IF(I2600&lt;=40000,ROUNDUP(I2600/2,0)+7500,IF(I2600&lt;=70000,ROUNDUP(I2600/4,0)+17500,35000)))),MIN(IF(H2600&lt;=0,0,IF(H2600&lt;=12000,H2600,IF(H2600&lt;=32000,ROUNDUP(H2600/2,0)+6000,IF(H2600&lt;=56000,ROUNDUP(H2600/4,0)+14000,28000))))+IF(I2600&lt;=0,0,IF(I2600&lt;=15000,I2600,IF(I2600&lt;=40000,ROUNDUP(I2600/2,0)+7500,IF(I2600&lt;=70000,ROUNDUP(I2600/4,0)+17500,35000)))),28000))))</f>
        <v/>
      </c>
      <c r="V2600" s="18">
        <f>MIN(70000,S2600+T2600+U2600)</f>
        <v/>
      </c>
      <c r="W2600" s="18">
        <f>MAX(0,ROUNDDOWN(M2600-J2600-N2600-K2600-0,-3))</f>
        <v/>
      </c>
      <c r="X2600" s="18">
        <f>MAX(0,ROUNDDOWN(M2600-J2600-N2600-K2600-R2600,-3))</f>
        <v/>
      </c>
      <c r="Y2600" s="18">
        <f>IF(W2600&lt;=0,0,ROUNDDOWN((W2600*LOOKUP(W2600,{0,1950001,3300001,6950001,9000001,18000001,40000001},{0.05,0.1,0.2,0.23,0.33,0.4,0.45})-LOOKUP(W2600,{0,1950001,3300001,6950001,9000001,18000001,40000001},{0,97500,427500,636000,1536000,2796000,4796000}))*1.021,-2))</f>
        <v/>
      </c>
      <c r="Z2600" s="18">
        <f>IF(X2600&lt;=0,0,ROUNDDOWN((X2600*LOOKUP(X2600,{0,1950001,3300001,6950001,9000001,18000001,40000001},{0.05,0.1,0.2,0.23,0.33,0.4,0.45})-LOOKUP(X2600,{0,1950001,3300001,6950001,9000001,18000001,40000001},{0,97500,427500,636000,1536000,2796000,4796000}))*1.021,-2))</f>
        <v/>
      </c>
      <c r="AA2600" s="18">
        <f>MAX(0,ROUNDDOWN(M2600-J2600-430000-L2600-0,-3))</f>
        <v/>
      </c>
      <c r="AB2600" s="18">
        <f>MAX(0,ROUNDDOWN(M2600-J2600-430000-L2600-V2600,-3))</f>
        <v/>
      </c>
      <c r="AC2600" s="18">
        <f>IF(M2600&lt;=450000,0,MAX(0,ROUNDDOWN(AA2600*0.06-MIN(50000,AA2600)*0.03,-2))+MAX(0,ROUNDDOWN(AA2600*0.04-MIN(50000,AA2600)*0.02,-2)))</f>
        <v/>
      </c>
      <c r="AD2600" s="18">
        <f>IF(M2600&lt;=450000,0,MAX(0,ROUNDDOWN(AB2600*0.06-MIN(50000,AB2600)*0.03,-2))+MAX(0,ROUNDDOWN(AB2600*0.04-MIN(50000,AB2600)*0.02,-2)))</f>
        <v/>
      </c>
      <c r="AE2600" s="18">
        <f>Y2600-Z2600</f>
        <v/>
      </c>
      <c r="AF2600" s="18">
        <f>AC2600-AD2600</f>
        <v/>
      </c>
      <c r="AG2600" s="18">
        <f>AE2600+AF2600</f>
        <v/>
      </c>
      <c r="AH2600" s="20">
        <f>IF(W2600&lt;=0,0,LOOKUP(W2600,{0,1950001,3300001,6950001,9000001,18000001,40000001},{0.05,0.1,0.2,0.23,0.33,0.4,0.45}))</f>
        <v/>
      </c>
    </row>
    <row r="2601">
      <c r="A2601" t="inlineStr">
        <is>
          <t>1万円刻み 3区分8万円ずつ</t>
        </is>
      </c>
      <c r="B2601" s="18">
        <f>'4_1万円刻み'!$A$841</f>
        <v/>
      </c>
      <c r="C2601" s="19" t="n">
        <v>2026</v>
      </c>
      <c r="D2601" t="inlineStr">
        <is>
          <t>いいえ</t>
        </is>
      </c>
      <c r="E2601" s="18" t="n">
        <v>80000</v>
      </c>
      <c r="F2601" s="18" t="n">
        <v>0</v>
      </c>
      <c r="G2601" s="18" t="n">
        <v>80000</v>
      </c>
      <c r="H2601" s="18" t="n">
        <v>80000</v>
      </c>
      <c r="I2601" s="18" t="n">
        <v>0</v>
      </c>
      <c r="J2601" s="18">
        <f>ROUND(MIN(B2601/12,650000)*12*0.0915+MIN(B2601/12,1390000)*12*(0.0504+0)+B2601*0.005,0)</f>
        <v/>
      </c>
      <c r="K2601" s="18" t="n">
        <v>0</v>
      </c>
      <c r="L2601" s="18" t="n">
        <v>0</v>
      </c>
      <c r="M2601" s="18">
        <f>ROUND(IF(C2601&gt;=2026,IF(B2601&lt;741000,0,IF(B2601&lt;2191000,B2601-740000,IF(B2601&lt;2193000,1451000,IF(B2601&lt;2196000,1453000,IF(B2601&lt;2200000,1456000,IF(B2601&lt;3600000,ROUNDDOWN(B2601/4,-3)*2.8-80000,IF(B2601&lt;6600000,ROUNDDOWN(B2601/4,-3)*3.2-440000,IF(B2601&lt;8500000,ROUNDDOWN(B2601*0.9,0)-1100000,B2601-1950000)))))))),IF(B2601&lt;651000,0,IF(B2601&lt;1900000,B2601-650000,IF(B2601&lt;3600000,ROUNDDOWN(B2601/4,-3)*2.8-80000,IF(B2601&lt;6600000,ROUNDDOWN(B2601/4,-3)*3.2-440000,IF(B2601&lt;8500000,ROUNDDOWN(B2601*0.9,0)-1100000,B2601-1950000)))))),0)</f>
        <v/>
      </c>
      <c r="N2601" s="18">
        <f>IF(M2601&gt;23500000,NA(),IF(C2601&gt;=2026,IF(M2601&lt;=4890000,1040000,IF(M2601&lt;=6550000,670000,620000)),IF(M2601&lt;=1320000,950000,IF(M2601&lt;=3360000,880000,IF(M2601&lt;=4890000,680000,IF(M2601&lt;=6550000,630000,580000))))))</f>
        <v/>
      </c>
      <c r="O2601" s="18">
        <f>IF(F2601&lt;=0,IF(AND(D2601="はい",C2601&gt;=2026,C2601&lt;=2027),IF(E2601&lt;=0,0,IF(E2601&lt;=30000,E2601,IF(E2601&lt;=60000,ROUNDUP(E2601/2,0)+15000,IF(E2601&lt;=120000,ROUNDUP(E2601/4,0)+30000,60000)))),IF(E2601&lt;=0,0,IF(E2601&lt;=20000,E2601,IF(E2601&lt;=40000,ROUNDUP(E2601/2,0)+10000,IF(E2601&lt;=80000,ROUNDUP(E2601/4,0)+20000,40000))))),IF(E2601&lt;=0,IF(F2601&lt;=0,0,IF(F2601&lt;=25000,F2601,IF(F2601&lt;=50000,ROUNDUP(F2601/2,0)+12500,IF(F2601&lt;=100000,ROUNDUP(F2601/4,0)+25000,50000)))),MAX(IF(F2601&lt;=0,0,IF(F2601&lt;=25000,F2601,IF(F2601&lt;=50000,ROUNDUP(F2601/2,0)+12500,IF(F2601&lt;=100000,ROUNDUP(F2601/4,0)+25000,50000)))),MIN(IF(AND(D2601="はい",C2601&gt;=2026,C2601&lt;=2027),IF(E2601&lt;=0,0,IF(E2601&lt;=30000,E2601,IF(E2601&lt;=60000,ROUNDUP(E2601/2,0)+15000,IF(E2601&lt;=120000,ROUNDUP(E2601/4,0)+30000,60000)))),IF(E2601&lt;=0,0,IF(E2601&lt;=20000,E2601,IF(E2601&lt;=40000,ROUNDUP(E2601/2,0)+10000,IF(E2601&lt;=80000,ROUNDUP(E2601/4,0)+20000,40000)))))+IF(F2601&lt;=0,0,IF(F2601&lt;=25000,F2601,IF(F2601&lt;=50000,ROUNDUP(F2601/2,0)+12500,IF(F2601&lt;=100000,ROUNDUP(F2601/4,0)+25000,50000)))),IF(AND(D2601="はい",C2601&gt;=2026,C2601&lt;=2027),60000,40000)))))</f>
        <v/>
      </c>
      <c r="P2601" s="18">
        <f>IF(G2601&lt;=0,0,IF(G2601&lt;=20000,G2601,IF(G2601&lt;=40000,ROUNDUP(G2601/2,0)+10000,IF(G2601&lt;=80000,ROUNDUP(G2601/4,0)+20000,40000))))</f>
        <v/>
      </c>
      <c r="Q2601" s="18">
        <f>IF(I2601&lt;=0,IF(H2601&lt;=0,0,IF(H2601&lt;=20000,H2601,IF(H2601&lt;=40000,ROUNDUP(H2601/2,0)+10000,IF(H2601&lt;=80000,ROUNDUP(H2601/4,0)+20000,40000)))),IF(H2601&lt;=0,IF(I2601&lt;=0,0,IF(I2601&lt;=25000,I2601,IF(I2601&lt;=50000,ROUNDUP(I2601/2,0)+12500,IF(I2601&lt;=100000,ROUNDUP(I2601/4,0)+25000,50000)))),MAX(IF(I2601&lt;=0,0,IF(I2601&lt;=25000,I2601,IF(I2601&lt;=50000,ROUNDUP(I2601/2,0)+12500,IF(I2601&lt;=100000,ROUNDUP(I2601/4,0)+25000,50000)))),MIN(IF(H2601&lt;=0,0,IF(H2601&lt;=20000,H2601,IF(H2601&lt;=40000,ROUNDUP(H2601/2,0)+10000,IF(H2601&lt;=80000,ROUNDUP(H2601/4,0)+20000,40000))))+IF(I2601&lt;=0,0,IF(I2601&lt;=25000,I2601,IF(I2601&lt;=50000,ROUNDUP(I2601/2,0)+12500,IF(I2601&lt;=100000,ROUNDUP(I2601/4,0)+25000,50000)))),40000))))</f>
        <v/>
      </c>
      <c r="R2601" s="18">
        <f>MIN(120000,O2601+P2601+Q2601)</f>
        <v/>
      </c>
      <c r="S2601" s="18">
        <f>IF(F2601&lt;=0,IF(E2601&lt;=0,0,IF(E2601&lt;=12000,E2601,IF(E2601&lt;=32000,ROUNDUP(E2601/2,0)+6000,IF(E2601&lt;=56000,ROUNDUP(E2601/4,0)+14000,28000)))),IF(E2601&lt;=0,IF(F2601&lt;=0,0,IF(F2601&lt;=15000,F2601,IF(F2601&lt;=40000,ROUNDUP(F2601/2,0)+7500,IF(F2601&lt;=70000,ROUNDUP(F2601/4,0)+17500,35000)))),MAX(IF(F2601&lt;=0,0,IF(F2601&lt;=15000,F2601,IF(F2601&lt;=40000,ROUNDUP(F2601/2,0)+7500,IF(F2601&lt;=70000,ROUNDUP(F2601/4,0)+17500,35000)))),MIN(IF(E2601&lt;=0,0,IF(E2601&lt;=12000,E2601,IF(E2601&lt;=32000,ROUNDUP(E2601/2,0)+6000,IF(E2601&lt;=56000,ROUNDUP(E2601/4,0)+14000,28000))))+IF(F2601&lt;=0,0,IF(F2601&lt;=15000,F2601,IF(F2601&lt;=40000,ROUNDUP(F2601/2,0)+7500,IF(F2601&lt;=70000,ROUNDUP(F2601/4,0)+17500,35000)))),28000))))</f>
        <v/>
      </c>
      <c r="T2601" s="18">
        <f>IF(G2601&lt;=0,0,IF(G2601&lt;=12000,G2601,IF(G2601&lt;=32000,ROUNDUP(G2601/2,0)+6000,IF(G2601&lt;=56000,ROUNDUP(G2601/4,0)+14000,28000))))</f>
        <v/>
      </c>
      <c r="U2601" s="18">
        <f>IF(I2601&lt;=0,IF(H2601&lt;=0,0,IF(H2601&lt;=12000,H2601,IF(H2601&lt;=32000,ROUNDUP(H2601/2,0)+6000,IF(H2601&lt;=56000,ROUNDUP(H2601/4,0)+14000,28000)))),IF(H2601&lt;=0,IF(I2601&lt;=0,0,IF(I2601&lt;=15000,I2601,IF(I2601&lt;=40000,ROUNDUP(I2601/2,0)+7500,IF(I2601&lt;=70000,ROUNDUP(I2601/4,0)+17500,35000)))),MAX(IF(I2601&lt;=0,0,IF(I2601&lt;=15000,I2601,IF(I2601&lt;=40000,ROUNDUP(I2601/2,0)+7500,IF(I2601&lt;=70000,ROUNDUP(I2601/4,0)+17500,35000)))),MIN(IF(H2601&lt;=0,0,IF(H2601&lt;=12000,H2601,IF(H2601&lt;=32000,ROUNDUP(H2601/2,0)+6000,IF(H2601&lt;=56000,ROUNDUP(H2601/4,0)+14000,28000))))+IF(I2601&lt;=0,0,IF(I2601&lt;=15000,I2601,IF(I2601&lt;=40000,ROUNDUP(I2601/2,0)+7500,IF(I2601&lt;=70000,ROUNDUP(I2601/4,0)+17500,35000)))),28000))))</f>
        <v/>
      </c>
      <c r="V2601" s="18">
        <f>MIN(70000,S2601+T2601+U2601)</f>
        <v/>
      </c>
      <c r="W2601" s="18">
        <f>MAX(0,ROUNDDOWN(M2601-J2601-N2601-K2601-0,-3))</f>
        <v/>
      </c>
      <c r="X2601" s="18">
        <f>MAX(0,ROUNDDOWN(M2601-J2601-N2601-K2601-R2601,-3))</f>
        <v/>
      </c>
      <c r="Y2601" s="18">
        <f>IF(W2601&lt;=0,0,ROUNDDOWN((W2601*LOOKUP(W2601,{0,1950001,3300001,6950001,9000001,18000001,40000001},{0.05,0.1,0.2,0.23,0.33,0.4,0.45})-LOOKUP(W2601,{0,1950001,3300001,6950001,9000001,18000001,40000001},{0,97500,427500,636000,1536000,2796000,4796000}))*1.021,-2))</f>
        <v/>
      </c>
      <c r="Z2601" s="18">
        <f>IF(X2601&lt;=0,0,ROUNDDOWN((X2601*LOOKUP(X2601,{0,1950001,3300001,6950001,9000001,18000001,40000001},{0.05,0.1,0.2,0.23,0.33,0.4,0.45})-LOOKUP(X2601,{0,1950001,3300001,6950001,9000001,18000001,40000001},{0,97500,427500,636000,1536000,2796000,4796000}))*1.021,-2))</f>
        <v/>
      </c>
      <c r="AA2601" s="18">
        <f>MAX(0,ROUNDDOWN(M2601-J2601-430000-L2601-0,-3))</f>
        <v/>
      </c>
      <c r="AB2601" s="18">
        <f>MAX(0,ROUNDDOWN(M2601-J2601-430000-L2601-V2601,-3))</f>
        <v/>
      </c>
      <c r="AC2601" s="18">
        <f>IF(M2601&lt;=450000,0,MAX(0,ROUNDDOWN(AA2601*0.06-MIN(50000,AA2601)*0.03,-2))+MAX(0,ROUNDDOWN(AA2601*0.04-MIN(50000,AA2601)*0.02,-2)))</f>
        <v/>
      </c>
      <c r="AD2601" s="18">
        <f>IF(M2601&lt;=450000,0,MAX(0,ROUNDDOWN(AB2601*0.06-MIN(50000,AB2601)*0.03,-2))+MAX(0,ROUNDDOWN(AB2601*0.04-MIN(50000,AB2601)*0.02,-2)))</f>
        <v/>
      </c>
      <c r="AE2601" s="18">
        <f>Y2601-Z2601</f>
        <v/>
      </c>
      <c r="AF2601" s="18">
        <f>AC2601-AD2601</f>
        <v/>
      </c>
      <c r="AG2601" s="18">
        <f>AE2601+AF2601</f>
        <v/>
      </c>
      <c r="AH2601" s="20">
        <f>IF(W2601&lt;=0,0,LOOKUP(W2601,{0,1950001,3300001,6950001,9000001,18000001,40000001},{0.05,0.1,0.2,0.23,0.33,0.4,0.45}))</f>
        <v/>
      </c>
    </row>
    <row r="2602">
      <c r="A2602" t="inlineStr">
        <is>
          <t>1万円刻み 一般8万円</t>
        </is>
      </c>
      <c r="B2602" s="18">
        <f>'4_1万円刻み'!$A$841</f>
        <v/>
      </c>
      <c r="C2602" s="19" t="n">
        <v>2026</v>
      </c>
      <c r="D2602" t="inlineStr">
        <is>
          <t>いいえ</t>
        </is>
      </c>
      <c r="E2602" s="18" t="n">
        <v>80000</v>
      </c>
      <c r="F2602" s="18" t="n">
        <v>0</v>
      </c>
      <c r="G2602" s="18" t="n">
        <v>0</v>
      </c>
      <c r="H2602" s="18" t="n">
        <v>0</v>
      </c>
      <c r="I2602" s="18" t="n">
        <v>0</v>
      </c>
      <c r="J2602" s="18">
        <f>ROUND(MIN(B2602/12,650000)*12*0.0915+MIN(B2602/12,1390000)*12*(0.0504+0)+B2602*0.005,0)</f>
        <v/>
      </c>
      <c r="K2602" s="18" t="n">
        <v>0</v>
      </c>
      <c r="L2602" s="18" t="n">
        <v>0</v>
      </c>
      <c r="M2602" s="18">
        <f>ROUND(IF(C2602&gt;=2026,IF(B2602&lt;741000,0,IF(B2602&lt;2191000,B2602-740000,IF(B2602&lt;2193000,1451000,IF(B2602&lt;2196000,1453000,IF(B2602&lt;2200000,1456000,IF(B2602&lt;3600000,ROUNDDOWN(B2602/4,-3)*2.8-80000,IF(B2602&lt;6600000,ROUNDDOWN(B2602/4,-3)*3.2-440000,IF(B2602&lt;8500000,ROUNDDOWN(B2602*0.9,0)-1100000,B2602-1950000)))))))),IF(B2602&lt;651000,0,IF(B2602&lt;1900000,B2602-650000,IF(B2602&lt;3600000,ROUNDDOWN(B2602/4,-3)*2.8-80000,IF(B2602&lt;6600000,ROUNDDOWN(B2602/4,-3)*3.2-440000,IF(B2602&lt;8500000,ROUNDDOWN(B2602*0.9,0)-1100000,B2602-1950000)))))),0)</f>
        <v/>
      </c>
      <c r="N2602" s="18">
        <f>IF(M2602&gt;23500000,NA(),IF(C2602&gt;=2026,IF(M2602&lt;=4890000,1040000,IF(M2602&lt;=6550000,670000,620000)),IF(M2602&lt;=1320000,950000,IF(M2602&lt;=3360000,880000,IF(M2602&lt;=4890000,680000,IF(M2602&lt;=6550000,630000,580000))))))</f>
        <v/>
      </c>
      <c r="O2602" s="18">
        <f>IF(F2602&lt;=0,IF(AND(D2602="はい",C2602&gt;=2026,C2602&lt;=2027),IF(E2602&lt;=0,0,IF(E2602&lt;=30000,E2602,IF(E2602&lt;=60000,ROUNDUP(E2602/2,0)+15000,IF(E2602&lt;=120000,ROUNDUP(E2602/4,0)+30000,60000)))),IF(E2602&lt;=0,0,IF(E2602&lt;=20000,E2602,IF(E2602&lt;=40000,ROUNDUP(E2602/2,0)+10000,IF(E2602&lt;=80000,ROUNDUP(E2602/4,0)+20000,40000))))),IF(E2602&lt;=0,IF(F2602&lt;=0,0,IF(F2602&lt;=25000,F2602,IF(F2602&lt;=50000,ROUNDUP(F2602/2,0)+12500,IF(F2602&lt;=100000,ROUNDUP(F2602/4,0)+25000,50000)))),MAX(IF(F2602&lt;=0,0,IF(F2602&lt;=25000,F2602,IF(F2602&lt;=50000,ROUNDUP(F2602/2,0)+12500,IF(F2602&lt;=100000,ROUNDUP(F2602/4,0)+25000,50000)))),MIN(IF(AND(D2602="はい",C2602&gt;=2026,C2602&lt;=2027),IF(E2602&lt;=0,0,IF(E2602&lt;=30000,E2602,IF(E2602&lt;=60000,ROUNDUP(E2602/2,0)+15000,IF(E2602&lt;=120000,ROUNDUP(E2602/4,0)+30000,60000)))),IF(E2602&lt;=0,0,IF(E2602&lt;=20000,E2602,IF(E2602&lt;=40000,ROUNDUP(E2602/2,0)+10000,IF(E2602&lt;=80000,ROUNDUP(E2602/4,0)+20000,40000)))))+IF(F2602&lt;=0,0,IF(F2602&lt;=25000,F2602,IF(F2602&lt;=50000,ROUNDUP(F2602/2,0)+12500,IF(F2602&lt;=100000,ROUNDUP(F2602/4,0)+25000,50000)))),IF(AND(D2602="はい",C2602&gt;=2026,C2602&lt;=2027),60000,40000)))))</f>
        <v/>
      </c>
      <c r="P2602" s="18">
        <f>IF(G2602&lt;=0,0,IF(G2602&lt;=20000,G2602,IF(G2602&lt;=40000,ROUNDUP(G2602/2,0)+10000,IF(G2602&lt;=80000,ROUNDUP(G2602/4,0)+20000,40000))))</f>
        <v/>
      </c>
      <c r="Q2602" s="18">
        <f>IF(I2602&lt;=0,IF(H2602&lt;=0,0,IF(H2602&lt;=20000,H2602,IF(H2602&lt;=40000,ROUNDUP(H2602/2,0)+10000,IF(H2602&lt;=80000,ROUNDUP(H2602/4,0)+20000,40000)))),IF(H2602&lt;=0,IF(I2602&lt;=0,0,IF(I2602&lt;=25000,I2602,IF(I2602&lt;=50000,ROUNDUP(I2602/2,0)+12500,IF(I2602&lt;=100000,ROUNDUP(I2602/4,0)+25000,50000)))),MAX(IF(I2602&lt;=0,0,IF(I2602&lt;=25000,I2602,IF(I2602&lt;=50000,ROUNDUP(I2602/2,0)+12500,IF(I2602&lt;=100000,ROUNDUP(I2602/4,0)+25000,50000)))),MIN(IF(H2602&lt;=0,0,IF(H2602&lt;=20000,H2602,IF(H2602&lt;=40000,ROUNDUP(H2602/2,0)+10000,IF(H2602&lt;=80000,ROUNDUP(H2602/4,0)+20000,40000))))+IF(I2602&lt;=0,0,IF(I2602&lt;=25000,I2602,IF(I2602&lt;=50000,ROUNDUP(I2602/2,0)+12500,IF(I2602&lt;=100000,ROUNDUP(I2602/4,0)+25000,50000)))),40000))))</f>
        <v/>
      </c>
      <c r="R2602" s="18">
        <f>MIN(120000,O2602+P2602+Q2602)</f>
        <v/>
      </c>
      <c r="S2602" s="18">
        <f>IF(F2602&lt;=0,IF(E2602&lt;=0,0,IF(E2602&lt;=12000,E2602,IF(E2602&lt;=32000,ROUNDUP(E2602/2,0)+6000,IF(E2602&lt;=56000,ROUNDUP(E2602/4,0)+14000,28000)))),IF(E2602&lt;=0,IF(F2602&lt;=0,0,IF(F2602&lt;=15000,F2602,IF(F2602&lt;=40000,ROUNDUP(F2602/2,0)+7500,IF(F2602&lt;=70000,ROUNDUP(F2602/4,0)+17500,35000)))),MAX(IF(F2602&lt;=0,0,IF(F2602&lt;=15000,F2602,IF(F2602&lt;=40000,ROUNDUP(F2602/2,0)+7500,IF(F2602&lt;=70000,ROUNDUP(F2602/4,0)+17500,35000)))),MIN(IF(E2602&lt;=0,0,IF(E2602&lt;=12000,E2602,IF(E2602&lt;=32000,ROUNDUP(E2602/2,0)+6000,IF(E2602&lt;=56000,ROUNDUP(E2602/4,0)+14000,28000))))+IF(F2602&lt;=0,0,IF(F2602&lt;=15000,F2602,IF(F2602&lt;=40000,ROUNDUP(F2602/2,0)+7500,IF(F2602&lt;=70000,ROUNDUP(F2602/4,0)+17500,35000)))),28000))))</f>
        <v/>
      </c>
      <c r="T2602" s="18">
        <f>IF(G2602&lt;=0,0,IF(G2602&lt;=12000,G2602,IF(G2602&lt;=32000,ROUNDUP(G2602/2,0)+6000,IF(G2602&lt;=56000,ROUNDUP(G2602/4,0)+14000,28000))))</f>
        <v/>
      </c>
      <c r="U2602" s="18">
        <f>IF(I2602&lt;=0,IF(H2602&lt;=0,0,IF(H2602&lt;=12000,H2602,IF(H2602&lt;=32000,ROUNDUP(H2602/2,0)+6000,IF(H2602&lt;=56000,ROUNDUP(H2602/4,0)+14000,28000)))),IF(H2602&lt;=0,IF(I2602&lt;=0,0,IF(I2602&lt;=15000,I2602,IF(I2602&lt;=40000,ROUNDUP(I2602/2,0)+7500,IF(I2602&lt;=70000,ROUNDUP(I2602/4,0)+17500,35000)))),MAX(IF(I2602&lt;=0,0,IF(I2602&lt;=15000,I2602,IF(I2602&lt;=40000,ROUNDUP(I2602/2,0)+7500,IF(I2602&lt;=70000,ROUNDUP(I2602/4,0)+17500,35000)))),MIN(IF(H2602&lt;=0,0,IF(H2602&lt;=12000,H2602,IF(H2602&lt;=32000,ROUNDUP(H2602/2,0)+6000,IF(H2602&lt;=56000,ROUNDUP(H2602/4,0)+14000,28000))))+IF(I2602&lt;=0,0,IF(I2602&lt;=15000,I2602,IF(I2602&lt;=40000,ROUNDUP(I2602/2,0)+7500,IF(I2602&lt;=70000,ROUNDUP(I2602/4,0)+17500,35000)))),28000))))</f>
        <v/>
      </c>
      <c r="V2602" s="18">
        <f>MIN(70000,S2602+T2602+U2602)</f>
        <v/>
      </c>
      <c r="W2602" s="18">
        <f>MAX(0,ROUNDDOWN(M2602-J2602-N2602-K2602-0,-3))</f>
        <v/>
      </c>
      <c r="X2602" s="18">
        <f>MAX(0,ROUNDDOWN(M2602-J2602-N2602-K2602-R2602,-3))</f>
        <v/>
      </c>
      <c r="Y2602" s="18">
        <f>IF(W2602&lt;=0,0,ROUNDDOWN((W2602*LOOKUP(W2602,{0,1950001,3300001,6950001,9000001,18000001,40000001},{0.05,0.1,0.2,0.23,0.33,0.4,0.45})-LOOKUP(W2602,{0,1950001,3300001,6950001,9000001,18000001,40000001},{0,97500,427500,636000,1536000,2796000,4796000}))*1.021,-2))</f>
        <v/>
      </c>
      <c r="Z2602" s="18">
        <f>IF(X2602&lt;=0,0,ROUNDDOWN((X2602*LOOKUP(X2602,{0,1950001,3300001,6950001,9000001,18000001,40000001},{0.05,0.1,0.2,0.23,0.33,0.4,0.45})-LOOKUP(X2602,{0,1950001,3300001,6950001,9000001,18000001,40000001},{0,97500,427500,636000,1536000,2796000,4796000}))*1.021,-2))</f>
        <v/>
      </c>
      <c r="AA2602" s="18">
        <f>MAX(0,ROUNDDOWN(M2602-J2602-430000-L2602-0,-3))</f>
        <v/>
      </c>
      <c r="AB2602" s="18">
        <f>MAX(0,ROUNDDOWN(M2602-J2602-430000-L2602-V2602,-3))</f>
        <v/>
      </c>
      <c r="AC2602" s="18">
        <f>IF(M2602&lt;=450000,0,MAX(0,ROUNDDOWN(AA2602*0.06-MIN(50000,AA2602)*0.03,-2))+MAX(0,ROUNDDOWN(AA2602*0.04-MIN(50000,AA2602)*0.02,-2)))</f>
        <v/>
      </c>
      <c r="AD2602" s="18">
        <f>IF(M2602&lt;=450000,0,MAX(0,ROUNDDOWN(AB2602*0.06-MIN(50000,AB2602)*0.03,-2))+MAX(0,ROUNDDOWN(AB2602*0.04-MIN(50000,AB2602)*0.02,-2)))</f>
        <v/>
      </c>
      <c r="AE2602" s="18">
        <f>Y2602-Z2602</f>
        <v/>
      </c>
      <c r="AF2602" s="18">
        <f>AC2602-AD2602</f>
        <v/>
      </c>
      <c r="AG2602" s="18">
        <f>AE2602+AF2602</f>
        <v/>
      </c>
      <c r="AH2602" s="20">
        <f>IF(W2602&lt;=0,0,LOOKUP(W2602,{0,1950001,3300001,6950001,9000001,18000001,40000001},{0.05,0.1,0.2,0.23,0.33,0.4,0.45}))</f>
        <v/>
      </c>
    </row>
    <row r="2603">
      <c r="A2603" t="inlineStr">
        <is>
          <t>1万円刻み 特例あり一般12万円</t>
        </is>
      </c>
      <c r="B2603" s="18">
        <f>'4_1万円刻み'!$A$841</f>
        <v/>
      </c>
      <c r="C2603" s="19" t="n">
        <v>2026</v>
      </c>
      <c r="D2603" t="inlineStr">
        <is>
          <t>はい</t>
        </is>
      </c>
      <c r="E2603" s="18" t="n">
        <v>120000</v>
      </c>
      <c r="F2603" s="18" t="n">
        <v>0</v>
      </c>
      <c r="G2603" s="18" t="n">
        <v>0</v>
      </c>
      <c r="H2603" s="18" t="n">
        <v>0</v>
      </c>
      <c r="I2603" s="18" t="n">
        <v>0</v>
      </c>
      <c r="J2603" s="18">
        <f>ROUND(MIN(B2603/12,650000)*12*0.0915+MIN(B2603/12,1390000)*12*(0.0504+0)+B2603*0.005,0)</f>
        <v/>
      </c>
      <c r="K2603" s="18" t="n">
        <v>0</v>
      </c>
      <c r="L2603" s="18" t="n">
        <v>0</v>
      </c>
      <c r="M2603" s="18">
        <f>ROUND(IF(C2603&gt;=2026,IF(B2603&lt;741000,0,IF(B2603&lt;2191000,B2603-740000,IF(B2603&lt;2193000,1451000,IF(B2603&lt;2196000,1453000,IF(B2603&lt;2200000,1456000,IF(B2603&lt;3600000,ROUNDDOWN(B2603/4,-3)*2.8-80000,IF(B2603&lt;6600000,ROUNDDOWN(B2603/4,-3)*3.2-440000,IF(B2603&lt;8500000,ROUNDDOWN(B2603*0.9,0)-1100000,B2603-1950000)))))))),IF(B2603&lt;651000,0,IF(B2603&lt;1900000,B2603-650000,IF(B2603&lt;3600000,ROUNDDOWN(B2603/4,-3)*2.8-80000,IF(B2603&lt;6600000,ROUNDDOWN(B2603/4,-3)*3.2-440000,IF(B2603&lt;8500000,ROUNDDOWN(B2603*0.9,0)-1100000,B2603-1950000)))))),0)</f>
        <v/>
      </c>
      <c r="N2603" s="18">
        <f>IF(M2603&gt;23500000,NA(),IF(C2603&gt;=2026,IF(M2603&lt;=4890000,1040000,IF(M2603&lt;=6550000,670000,620000)),IF(M2603&lt;=1320000,950000,IF(M2603&lt;=3360000,880000,IF(M2603&lt;=4890000,680000,IF(M2603&lt;=6550000,630000,580000))))))</f>
        <v/>
      </c>
      <c r="O2603" s="18">
        <f>IF(F2603&lt;=0,IF(AND(D2603="はい",C2603&gt;=2026,C2603&lt;=2027),IF(E2603&lt;=0,0,IF(E2603&lt;=30000,E2603,IF(E2603&lt;=60000,ROUNDUP(E2603/2,0)+15000,IF(E2603&lt;=120000,ROUNDUP(E2603/4,0)+30000,60000)))),IF(E2603&lt;=0,0,IF(E2603&lt;=20000,E2603,IF(E2603&lt;=40000,ROUNDUP(E2603/2,0)+10000,IF(E2603&lt;=80000,ROUNDUP(E2603/4,0)+20000,40000))))),IF(E2603&lt;=0,IF(F2603&lt;=0,0,IF(F2603&lt;=25000,F2603,IF(F2603&lt;=50000,ROUNDUP(F2603/2,0)+12500,IF(F2603&lt;=100000,ROUNDUP(F2603/4,0)+25000,50000)))),MAX(IF(F2603&lt;=0,0,IF(F2603&lt;=25000,F2603,IF(F2603&lt;=50000,ROUNDUP(F2603/2,0)+12500,IF(F2603&lt;=100000,ROUNDUP(F2603/4,0)+25000,50000)))),MIN(IF(AND(D2603="はい",C2603&gt;=2026,C2603&lt;=2027),IF(E2603&lt;=0,0,IF(E2603&lt;=30000,E2603,IF(E2603&lt;=60000,ROUNDUP(E2603/2,0)+15000,IF(E2603&lt;=120000,ROUNDUP(E2603/4,0)+30000,60000)))),IF(E2603&lt;=0,0,IF(E2603&lt;=20000,E2603,IF(E2603&lt;=40000,ROUNDUP(E2603/2,0)+10000,IF(E2603&lt;=80000,ROUNDUP(E2603/4,0)+20000,40000)))))+IF(F2603&lt;=0,0,IF(F2603&lt;=25000,F2603,IF(F2603&lt;=50000,ROUNDUP(F2603/2,0)+12500,IF(F2603&lt;=100000,ROUNDUP(F2603/4,0)+25000,50000)))),IF(AND(D2603="はい",C2603&gt;=2026,C2603&lt;=2027),60000,40000)))))</f>
        <v/>
      </c>
      <c r="P2603" s="18">
        <f>IF(G2603&lt;=0,0,IF(G2603&lt;=20000,G2603,IF(G2603&lt;=40000,ROUNDUP(G2603/2,0)+10000,IF(G2603&lt;=80000,ROUNDUP(G2603/4,0)+20000,40000))))</f>
        <v/>
      </c>
      <c r="Q2603" s="18">
        <f>IF(I2603&lt;=0,IF(H2603&lt;=0,0,IF(H2603&lt;=20000,H2603,IF(H2603&lt;=40000,ROUNDUP(H2603/2,0)+10000,IF(H2603&lt;=80000,ROUNDUP(H2603/4,0)+20000,40000)))),IF(H2603&lt;=0,IF(I2603&lt;=0,0,IF(I2603&lt;=25000,I2603,IF(I2603&lt;=50000,ROUNDUP(I2603/2,0)+12500,IF(I2603&lt;=100000,ROUNDUP(I2603/4,0)+25000,50000)))),MAX(IF(I2603&lt;=0,0,IF(I2603&lt;=25000,I2603,IF(I2603&lt;=50000,ROUNDUP(I2603/2,0)+12500,IF(I2603&lt;=100000,ROUNDUP(I2603/4,0)+25000,50000)))),MIN(IF(H2603&lt;=0,0,IF(H2603&lt;=20000,H2603,IF(H2603&lt;=40000,ROUNDUP(H2603/2,0)+10000,IF(H2603&lt;=80000,ROUNDUP(H2603/4,0)+20000,40000))))+IF(I2603&lt;=0,0,IF(I2603&lt;=25000,I2603,IF(I2603&lt;=50000,ROUNDUP(I2603/2,0)+12500,IF(I2603&lt;=100000,ROUNDUP(I2603/4,0)+25000,50000)))),40000))))</f>
        <v/>
      </c>
      <c r="R2603" s="18">
        <f>MIN(120000,O2603+P2603+Q2603)</f>
        <v/>
      </c>
      <c r="S2603" s="18">
        <f>IF(F2603&lt;=0,IF(E2603&lt;=0,0,IF(E2603&lt;=12000,E2603,IF(E2603&lt;=32000,ROUNDUP(E2603/2,0)+6000,IF(E2603&lt;=56000,ROUNDUP(E2603/4,0)+14000,28000)))),IF(E2603&lt;=0,IF(F2603&lt;=0,0,IF(F2603&lt;=15000,F2603,IF(F2603&lt;=40000,ROUNDUP(F2603/2,0)+7500,IF(F2603&lt;=70000,ROUNDUP(F2603/4,0)+17500,35000)))),MAX(IF(F2603&lt;=0,0,IF(F2603&lt;=15000,F2603,IF(F2603&lt;=40000,ROUNDUP(F2603/2,0)+7500,IF(F2603&lt;=70000,ROUNDUP(F2603/4,0)+17500,35000)))),MIN(IF(E2603&lt;=0,0,IF(E2603&lt;=12000,E2603,IF(E2603&lt;=32000,ROUNDUP(E2603/2,0)+6000,IF(E2603&lt;=56000,ROUNDUP(E2603/4,0)+14000,28000))))+IF(F2603&lt;=0,0,IF(F2603&lt;=15000,F2603,IF(F2603&lt;=40000,ROUNDUP(F2603/2,0)+7500,IF(F2603&lt;=70000,ROUNDUP(F2603/4,0)+17500,35000)))),28000))))</f>
        <v/>
      </c>
      <c r="T2603" s="18">
        <f>IF(G2603&lt;=0,0,IF(G2603&lt;=12000,G2603,IF(G2603&lt;=32000,ROUNDUP(G2603/2,0)+6000,IF(G2603&lt;=56000,ROUNDUP(G2603/4,0)+14000,28000))))</f>
        <v/>
      </c>
      <c r="U2603" s="18">
        <f>IF(I2603&lt;=0,IF(H2603&lt;=0,0,IF(H2603&lt;=12000,H2603,IF(H2603&lt;=32000,ROUNDUP(H2603/2,0)+6000,IF(H2603&lt;=56000,ROUNDUP(H2603/4,0)+14000,28000)))),IF(H2603&lt;=0,IF(I2603&lt;=0,0,IF(I2603&lt;=15000,I2603,IF(I2603&lt;=40000,ROUNDUP(I2603/2,0)+7500,IF(I2603&lt;=70000,ROUNDUP(I2603/4,0)+17500,35000)))),MAX(IF(I2603&lt;=0,0,IF(I2603&lt;=15000,I2603,IF(I2603&lt;=40000,ROUNDUP(I2603/2,0)+7500,IF(I2603&lt;=70000,ROUNDUP(I2603/4,0)+17500,35000)))),MIN(IF(H2603&lt;=0,0,IF(H2603&lt;=12000,H2603,IF(H2603&lt;=32000,ROUNDUP(H2603/2,0)+6000,IF(H2603&lt;=56000,ROUNDUP(H2603/4,0)+14000,28000))))+IF(I2603&lt;=0,0,IF(I2603&lt;=15000,I2603,IF(I2603&lt;=40000,ROUNDUP(I2603/2,0)+7500,IF(I2603&lt;=70000,ROUNDUP(I2603/4,0)+17500,35000)))),28000))))</f>
        <v/>
      </c>
      <c r="V2603" s="18">
        <f>MIN(70000,S2603+T2603+U2603)</f>
        <v/>
      </c>
      <c r="W2603" s="18">
        <f>MAX(0,ROUNDDOWN(M2603-J2603-N2603-K2603-0,-3))</f>
        <v/>
      </c>
      <c r="X2603" s="18">
        <f>MAX(0,ROUNDDOWN(M2603-J2603-N2603-K2603-R2603,-3))</f>
        <v/>
      </c>
      <c r="Y2603" s="18">
        <f>IF(W2603&lt;=0,0,ROUNDDOWN((W2603*LOOKUP(W2603,{0,1950001,3300001,6950001,9000001,18000001,40000001},{0.05,0.1,0.2,0.23,0.33,0.4,0.45})-LOOKUP(W2603,{0,1950001,3300001,6950001,9000001,18000001,40000001},{0,97500,427500,636000,1536000,2796000,4796000}))*1.021,-2))</f>
        <v/>
      </c>
      <c r="Z2603" s="18">
        <f>IF(X2603&lt;=0,0,ROUNDDOWN((X2603*LOOKUP(X2603,{0,1950001,3300001,6950001,9000001,18000001,40000001},{0.05,0.1,0.2,0.23,0.33,0.4,0.45})-LOOKUP(X2603,{0,1950001,3300001,6950001,9000001,18000001,40000001},{0,97500,427500,636000,1536000,2796000,4796000}))*1.021,-2))</f>
        <v/>
      </c>
      <c r="AA2603" s="18">
        <f>MAX(0,ROUNDDOWN(M2603-J2603-430000-L2603-0,-3))</f>
        <v/>
      </c>
      <c r="AB2603" s="18">
        <f>MAX(0,ROUNDDOWN(M2603-J2603-430000-L2603-V2603,-3))</f>
        <v/>
      </c>
      <c r="AC2603" s="18">
        <f>IF(M2603&lt;=450000,0,MAX(0,ROUNDDOWN(AA2603*0.06-MIN(50000,AA2603)*0.03,-2))+MAX(0,ROUNDDOWN(AA2603*0.04-MIN(50000,AA2603)*0.02,-2)))</f>
        <v/>
      </c>
      <c r="AD2603" s="18">
        <f>IF(M2603&lt;=450000,0,MAX(0,ROUNDDOWN(AB2603*0.06-MIN(50000,AB2603)*0.03,-2))+MAX(0,ROUNDDOWN(AB2603*0.04-MIN(50000,AB2603)*0.02,-2)))</f>
        <v/>
      </c>
      <c r="AE2603" s="18">
        <f>Y2603-Z2603</f>
        <v/>
      </c>
      <c r="AF2603" s="18">
        <f>AC2603-AD2603</f>
        <v/>
      </c>
      <c r="AG2603" s="18">
        <f>AE2603+AF2603</f>
        <v/>
      </c>
      <c r="AH2603" s="20">
        <f>IF(W2603&lt;=0,0,LOOKUP(W2603,{0,1950001,3300001,6950001,9000001,18000001,40000001},{0.05,0.1,0.2,0.23,0.33,0.4,0.45}))</f>
        <v/>
      </c>
    </row>
    <row r="2604">
      <c r="A2604" t="inlineStr">
        <is>
          <t>1万円刻み 3区分8万円ずつ</t>
        </is>
      </c>
      <c r="B2604" s="18">
        <f>'4_1万円刻み'!$A$842</f>
        <v/>
      </c>
      <c r="C2604" s="19" t="n">
        <v>2026</v>
      </c>
      <c r="D2604" t="inlineStr">
        <is>
          <t>いいえ</t>
        </is>
      </c>
      <c r="E2604" s="18" t="n">
        <v>80000</v>
      </c>
      <c r="F2604" s="18" t="n">
        <v>0</v>
      </c>
      <c r="G2604" s="18" t="n">
        <v>80000</v>
      </c>
      <c r="H2604" s="18" t="n">
        <v>80000</v>
      </c>
      <c r="I2604" s="18" t="n">
        <v>0</v>
      </c>
      <c r="J2604" s="18">
        <f>ROUND(MIN(B2604/12,650000)*12*0.0915+MIN(B2604/12,1390000)*12*(0.0504+0)+B2604*0.005,0)</f>
        <v/>
      </c>
      <c r="K2604" s="18" t="n">
        <v>0</v>
      </c>
      <c r="L2604" s="18" t="n">
        <v>0</v>
      </c>
      <c r="M2604" s="18">
        <f>ROUND(IF(C2604&gt;=2026,IF(B2604&lt;741000,0,IF(B2604&lt;2191000,B2604-740000,IF(B2604&lt;2193000,1451000,IF(B2604&lt;2196000,1453000,IF(B2604&lt;2200000,1456000,IF(B2604&lt;3600000,ROUNDDOWN(B2604/4,-3)*2.8-80000,IF(B2604&lt;6600000,ROUNDDOWN(B2604/4,-3)*3.2-440000,IF(B2604&lt;8500000,ROUNDDOWN(B2604*0.9,0)-1100000,B2604-1950000)))))))),IF(B2604&lt;651000,0,IF(B2604&lt;1900000,B2604-650000,IF(B2604&lt;3600000,ROUNDDOWN(B2604/4,-3)*2.8-80000,IF(B2604&lt;6600000,ROUNDDOWN(B2604/4,-3)*3.2-440000,IF(B2604&lt;8500000,ROUNDDOWN(B2604*0.9,0)-1100000,B2604-1950000)))))),0)</f>
        <v/>
      </c>
      <c r="N2604" s="18">
        <f>IF(M2604&gt;23500000,NA(),IF(C2604&gt;=2026,IF(M2604&lt;=4890000,1040000,IF(M2604&lt;=6550000,670000,620000)),IF(M2604&lt;=1320000,950000,IF(M2604&lt;=3360000,880000,IF(M2604&lt;=4890000,680000,IF(M2604&lt;=6550000,630000,580000))))))</f>
        <v/>
      </c>
      <c r="O2604" s="18">
        <f>IF(F2604&lt;=0,IF(AND(D2604="はい",C2604&gt;=2026,C2604&lt;=2027),IF(E2604&lt;=0,0,IF(E2604&lt;=30000,E2604,IF(E2604&lt;=60000,ROUNDUP(E2604/2,0)+15000,IF(E2604&lt;=120000,ROUNDUP(E2604/4,0)+30000,60000)))),IF(E2604&lt;=0,0,IF(E2604&lt;=20000,E2604,IF(E2604&lt;=40000,ROUNDUP(E2604/2,0)+10000,IF(E2604&lt;=80000,ROUNDUP(E2604/4,0)+20000,40000))))),IF(E2604&lt;=0,IF(F2604&lt;=0,0,IF(F2604&lt;=25000,F2604,IF(F2604&lt;=50000,ROUNDUP(F2604/2,0)+12500,IF(F2604&lt;=100000,ROUNDUP(F2604/4,0)+25000,50000)))),MAX(IF(F2604&lt;=0,0,IF(F2604&lt;=25000,F2604,IF(F2604&lt;=50000,ROUNDUP(F2604/2,0)+12500,IF(F2604&lt;=100000,ROUNDUP(F2604/4,0)+25000,50000)))),MIN(IF(AND(D2604="はい",C2604&gt;=2026,C2604&lt;=2027),IF(E2604&lt;=0,0,IF(E2604&lt;=30000,E2604,IF(E2604&lt;=60000,ROUNDUP(E2604/2,0)+15000,IF(E2604&lt;=120000,ROUNDUP(E2604/4,0)+30000,60000)))),IF(E2604&lt;=0,0,IF(E2604&lt;=20000,E2604,IF(E2604&lt;=40000,ROUNDUP(E2604/2,0)+10000,IF(E2604&lt;=80000,ROUNDUP(E2604/4,0)+20000,40000)))))+IF(F2604&lt;=0,0,IF(F2604&lt;=25000,F2604,IF(F2604&lt;=50000,ROUNDUP(F2604/2,0)+12500,IF(F2604&lt;=100000,ROUNDUP(F2604/4,0)+25000,50000)))),IF(AND(D2604="はい",C2604&gt;=2026,C2604&lt;=2027),60000,40000)))))</f>
        <v/>
      </c>
      <c r="P2604" s="18">
        <f>IF(G2604&lt;=0,0,IF(G2604&lt;=20000,G2604,IF(G2604&lt;=40000,ROUNDUP(G2604/2,0)+10000,IF(G2604&lt;=80000,ROUNDUP(G2604/4,0)+20000,40000))))</f>
        <v/>
      </c>
      <c r="Q2604" s="18">
        <f>IF(I2604&lt;=0,IF(H2604&lt;=0,0,IF(H2604&lt;=20000,H2604,IF(H2604&lt;=40000,ROUNDUP(H2604/2,0)+10000,IF(H2604&lt;=80000,ROUNDUP(H2604/4,0)+20000,40000)))),IF(H2604&lt;=0,IF(I2604&lt;=0,0,IF(I2604&lt;=25000,I2604,IF(I2604&lt;=50000,ROUNDUP(I2604/2,0)+12500,IF(I2604&lt;=100000,ROUNDUP(I2604/4,0)+25000,50000)))),MAX(IF(I2604&lt;=0,0,IF(I2604&lt;=25000,I2604,IF(I2604&lt;=50000,ROUNDUP(I2604/2,0)+12500,IF(I2604&lt;=100000,ROUNDUP(I2604/4,0)+25000,50000)))),MIN(IF(H2604&lt;=0,0,IF(H2604&lt;=20000,H2604,IF(H2604&lt;=40000,ROUNDUP(H2604/2,0)+10000,IF(H2604&lt;=80000,ROUNDUP(H2604/4,0)+20000,40000))))+IF(I2604&lt;=0,0,IF(I2604&lt;=25000,I2604,IF(I2604&lt;=50000,ROUNDUP(I2604/2,0)+12500,IF(I2604&lt;=100000,ROUNDUP(I2604/4,0)+25000,50000)))),40000))))</f>
        <v/>
      </c>
      <c r="R2604" s="18">
        <f>MIN(120000,O2604+P2604+Q2604)</f>
        <v/>
      </c>
      <c r="S2604" s="18">
        <f>IF(F2604&lt;=0,IF(E2604&lt;=0,0,IF(E2604&lt;=12000,E2604,IF(E2604&lt;=32000,ROUNDUP(E2604/2,0)+6000,IF(E2604&lt;=56000,ROUNDUP(E2604/4,0)+14000,28000)))),IF(E2604&lt;=0,IF(F2604&lt;=0,0,IF(F2604&lt;=15000,F2604,IF(F2604&lt;=40000,ROUNDUP(F2604/2,0)+7500,IF(F2604&lt;=70000,ROUNDUP(F2604/4,0)+17500,35000)))),MAX(IF(F2604&lt;=0,0,IF(F2604&lt;=15000,F2604,IF(F2604&lt;=40000,ROUNDUP(F2604/2,0)+7500,IF(F2604&lt;=70000,ROUNDUP(F2604/4,0)+17500,35000)))),MIN(IF(E2604&lt;=0,0,IF(E2604&lt;=12000,E2604,IF(E2604&lt;=32000,ROUNDUP(E2604/2,0)+6000,IF(E2604&lt;=56000,ROUNDUP(E2604/4,0)+14000,28000))))+IF(F2604&lt;=0,0,IF(F2604&lt;=15000,F2604,IF(F2604&lt;=40000,ROUNDUP(F2604/2,0)+7500,IF(F2604&lt;=70000,ROUNDUP(F2604/4,0)+17500,35000)))),28000))))</f>
        <v/>
      </c>
      <c r="T2604" s="18">
        <f>IF(G2604&lt;=0,0,IF(G2604&lt;=12000,G2604,IF(G2604&lt;=32000,ROUNDUP(G2604/2,0)+6000,IF(G2604&lt;=56000,ROUNDUP(G2604/4,0)+14000,28000))))</f>
        <v/>
      </c>
      <c r="U2604" s="18">
        <f>IF(I2604&lt;=0,IF(H2604&lt;=0,0,IF(H2604&lt;=12000,H2604,IF(H2604&lt;=32000,ROUNDUP(H2604/2,0)+6000,IF(H2604&lt;=56000,ROUNDUP(H2604/4,0)+14000,28000)))),IF(H2604&lt;=0,IF(I2604&lt;=0,0,IF(I2604&lt;=15000,I2604,IF(I2604&lt;=40000,ROUNDUP(I2604/2,0)+7500,IF(I2604&lt;=70000,ROUNDUP(I2604/4,0)+17500,35000)))),MAX(IF(I2604&lt;=0,0,IF(I2604&lt;=15000,I2604,IF(I2604&lt;=40000,ROUNDUP(I2604/2,0)+7500,IF(I2604&lt;=70000,ROUNDUP(I2604/4,0)+17500,35000)))),MIN(IF(H2604&lt;=0,0,IF(H2604&lt;=12000,H2604,IF(H2604&lt;=32000,ROUNDUP(H2604/2,0)+6000,IF(H2604&lt;=56000,ROUNDUP(H2604/4,0)+14000,28000))))+IF(I2604&lt;=0,0,IF(I2604&lt;=15000,I2604,IF(I2604&lt;=40000,ROUNDUP(I2604/2,0)+7500,IF(I2604&lt;=70000,ROUNDUP(I2604/4,0)+17500,35000)))),28000))))</f>
        <v/>
      </c>
      <c r="V2604" s="18">
        <f>MIN(70000,S2604+T2604+U2604)</f>
        <v/>
      </c>
      <c r="W2604" s="18">
        <f>MAX(0,ROUNDDOWN(M2604-J2604-N2604-K2604-0,-3))</f>
        <v/>
      </c>
      <c r="X2604" s="18">
        <f>MAX(0,ROUNDDOWN(M2604-J2604-N2604-K2604-R2604,-3))</f>
        <v/>
      </c>
      <c r="Y2604" s="18">
        <f>IF(W2604&lt;=0,0,ROUNDDOWN((W2604*LOOKUP(W2604,{0,1950001,3300001,6950001,9000001,18000001,40000001},{0.05,0.1,0.2,0.23,0.33,0.4,0.45})-LOOKUP(W2604,{0,1950001,3300001,6950001,9000001,18000001,40000001},{0,97500,427500,636000,1536000,2796000,4796000}))*1.021,-2))</f>
        <v/>
      </c>
      <c r="Z2604" s="18">
        <f>IF(X2604&lt;=0,0,ROUNDDOWN((X2604*LOOKUP(X2604,{0,1950001,3300001,6950001,9000001,18000001,40000001},{0.05,0.1,0.2,0.23,0.33,0.4,0.45})-LOOKUP(X2604,{0,1950001,3300001,6950001,9000001,18000001,40000001},{0,97500,427500,636000,1536000,2796000,4796000}))*1.021,-2))</f>
        <v/>
      </c>
      <c r="AA2604" s="18">
        <f>MAX(0,ROUNDDOWN(M2604-J2604-430000-L2604-0,-3))</f>
        <v/>
      </c>
      <c r="AB2604" s="18">
        <f>MAX(0,ROUNDDOWN(M2604-J2604-430000-L2604-V2604,-3))</f>
        <v/>
      </c>
      <c r="AC2604" s="18">
        <f>IF(M2604&lt;=450000,0,MAX(0,ROUNDDOWN(AA2604*0.06-MIN(50000,AA2604)*0.03,-2))+MAX(0,ROUNDDOWN(AA2604*0.04-MIN(50000,AA2604)*0.02,-2)))</f>
        <v/>
      </c>
      <c r="AD2604" s="18">
        <f>IF(M2604&lt;=450000,0,MAX(0,ROUNDDOWN(AB2604*0.06-MIN(50000,AB2604)*0.03,-2))+MAX(0,ROUNDDOWN(AB2604*0.04-MIN(50000,AB2604)*0.02,-2)))</f>
        <v/>
      </c>
      <c r="AE2604" s="18">
        <f>Y2604-Z2604</f>
        <v/>
      </c>
      <c r="AF2604" s="18">
        <f>AC2604-AD2604</f>
        <v/>
      </c>
      <c r="AG2604" s="18">
        <f>AE2604+AF2604</f>
        <v/>
      </c>
      <c r="AH2604" s="20">
        <f>IF(W2604&lt;=0,0,LOOKUP(W2604,{0,1950001,3300001,6950001,9000001,18000001,40000001},{0.05,0.1,0.2,0.23,0.33,0.4,0.45}))</f>
        <v/>
      </c>
    </row>
    <row r="2605">
      <c r="A2605" t="inlineStr">
        <is>
          <t>1万円刻み 一般8万円</t>
        </is>
      </c>
      <c r="B2605" s="18">
        <f>'4_1万円刻み'!$A$842</f>
        <v/>
      </c>
      <c r="C2605" s="19" t="n">
        <v>2026</v>
      </c>
      <c r="D2605" t="inlineStr">
        <is>
          <t>いいえ</t>
        </is>
      </c>
      <c r="E2605" s="18" t="n">
        <v>80000</v>
      </c>
      <c r="F2605" s="18" t="n">
        <v>0</v>
      </c>
      <c r="G2605" s="18" t="n">
        <v>0</v>
      </c>
      <c r="H2605" s="18" t="n">
        <v>0</v>
      </c>
      <c r="I2605" s="18" t="n">
        <v>0</v>
      </c>
      <c r="J2605" s="18">
        <f>ROUND(MIN(B2605/12,650000)*12*0.0915+MIN(B2605/12,1390000)*12*(0.0504+0)+B2605*0.005,0)</f>
        <v/>
      </c>
      <c r="K2605" s="18" t="n">
        <v>0</v>
      </c>
      <c r="L2605" s="18" t="n">
        <v>0</v>
      </c>
      <c r="M2605" s="18">
        <f>ROUND(IF(C2605&gt;=2026,IF(B2605&lt;741000,0,IF(B2605&lt;2191000,B2605-740000,IF(B2605&lt;2193000,1451000,IF(B2605&lt;2196000,1453000,IF(B2605&lt;2200000,1456000,IF(B2605&lt;3600000,ROUNDDOWN(B2605/4,-3)*2.8-80000,IF(B2605&lt;6600000,ROUNDDOWN(B2605/4,-3)*3.2-440000,IF(B2605&lt;8500000,ROUNDDOWN(B2605*0.9,0)-1100000,B2605-1950000)))))))),IF(B2605&lt;651000,0,IF(B2605&lt;1900000,B2605-650000,IF(B2605&lt;3600000,ROUNDDOWN(B2605/4,-3)*2.8-80000,IF(B2605&lt;6600000,ROUNDDOWN(B2605/4,-3)*3.2-440000,IF(B2605&lt;8500000,ROUNDDOWN(B2605*0.9,0)-1100000,B2605-1950000)))))),0)</f>
        <v/>
      </c>
      <c r="N2605" s="18">
        <f>IF(M2605&gt;23500000,NA(),IF(C2605&gt;=2026,IF(M2605&lt;=4890000,1040000,IF(M2605&lt;=6550000,670000,620000)),IF(M2605&lt;=1320000,950000,IF(M2605&lt;=3360000,880000,IF(M2605&lt;=4890000,680000,IF(M2605&lt;=6550000,630000,580000))))))</f>
        <v/>
      </c>
      <c r="O2605" s="18">
        <f>IF(F2605&lt;=0,IF(AND(D2605="はい",C2605&gt;=2026,C2605&lt;=2027),IF(E2605&lt;=0,0,IF(E2605&lt;=30000,E2605,IF(E2605&lt;=60000,ROUNDUP(E2605/2,0)+15000,IF(E2605&lt;=120000,ROUNDUP(E2605/4,0)+30000,60000)))),IF(E2605&lt;=0,0,IF(E2605&lt;=20000,E2605,IF(E2605&lt;=40000,ROUNDUP(E2605/2,0)+10000,IF(E2605&lt;=80000,ROUNDUP(E2605/4,0)+20000,40000))))),IF(E2605&lt;=0,IF(F2605&lt;=0,0,IF(F2605&lt;=25000,F2605,IF(F2605&lt;=50000,ROUNDUP(F2605/2,0)+12500,IF(F2605&lt;=100000,ROUNDUP(F2605/4,0)+25000,50000)))),MAX(IF(F2605&lt;=0,0,IF(F2605&lt;=25000,F2605,IF(F2605&lt;=50000,ROUNDUP(F2605/2,0)+12500,IF(F2605&lt;=100000,ROUNDUP(F2605/4,0)+25000,50000)))),MIN(IF(AND(D2605="はい",C2605&gt;=2026,C2605&lt;=2027),IF(E2605&lt;=0,0,IF(E2605&lt;=30000,E2605,IF(E2605&lt;=60000,ROUNDUP(E2605/2,0)+15000,IF(E2605&lt;=120000,ROUNDUP(E2605/4,0)+30000,60000)))),IF(E2605&lt;=0,0,IF(E2605&lt;=20000,E2605,IF(E2605&lt;=40000,ROUNDUP(E2605/2,0)+10000,IF(E2605&lt;=80000,ROUNDUP(E2605/4,0)+20000,40000)))))+IF(F2605&lt;=0,0,IF(F2605&lt;=25000,F2605,IF(F2605&lt;=50000,ROUNDUP(F2605/2,0)+12500,IF(F2605&lt;=100000,ROUNDUP(F2605/4,0)+25000,50000)))),IF(AND(D2605="はい",C2605&gt;=2026,C2605&lt;=2027),60000,40000)))))</f>
        <v/>
      </c>
      <c r="P2605" s="18">
        <f>IF(G2605&lt;=0,0,IF(G2605&lt;=20000,G2605,IF(G2605&lt;=40000,ROUNDUP(G2605/2,0)+10000,IF(G2605&lt;=80000,ROUNDUP(G2605/4,0)+20000,40000))))</f>
        <v/>
      </c>
      <c r="Q2605" s="18">
        <f>IF(I2605&lt;=0,IF(H2605&lt;=0,0,IF(H2605&lt;=20000,H2605,IF(H2605&lt;=40000,ROUNDUP(H2605/2,0)+10000,IF(H2605&lt;=80000,ROUNDUP(H2605/4,0)+20000,40000)))),IF(H2605&lt;=0,IF(I2605&lt;=0,0,IF(I2605&lt;=25000,I2605,IF(I2605&lt;=50000,ROUNDUP(I2605/2,0)+12500,IF(I2605&lt;=100000,ROUNDUP(I2605/4,0)+25000,50000)))),MAX(IF(I2605&lt;=0,0,IF(I2605&lt;=25000,I2605,IF(I2605&lt;=50000,ROUNDUP(I2605/2,0)+12500,IF(I2605&lt;=100000,ROUNDUP(I2605/4,0)+25000,50000)))),MIN(IF(H2605&lt;=0,0,IF(H2605&lt;=20000,H2605,IF(H2605&lt;=40000,ROUNDUP(H2605/2,0)+10000,IF(H2605&lt;=80000,ROUNDUP(H2605/4,0)+20000,40000))))+IF(I2605&lt;=0,0,IF(I2605&lt;=25000,I2605,IF(I2605&lt;=50000,ROUNDUP(I2605/2,0)+12500,IF(I2605&lt;=100000,ROUNDUP(I2605/4,0)+25000,50000)))),40000))))</f>
        <v/>
      </c>
      <c r="R2605" s="18">
        <f>MIN(120000,O2605+P2605+Q2605)</f>
        <v/>
      </c>
      <c r="S2605" s="18">
        <f>IF(F2605&lt;=0,IF(E2605&lt;=0,0,IF(E2605&lt;=12000,E2605,IF(E2605&lt;=32000,ROUNDUP(E2605/2,0)+6000,IF(E2605&lt;=56000,ROUNDUP(E2605/4,0)+14000,28000)))),IF(E2605&lt;=0,IF(F2605&lt;=0,0,IF(F2605&lt;=15000,F2605,IF(F2605&lt;=40000,ROUNDUP(F2605/2,0)+7500,IF(F2605&lt;=70000,ROUNDUP(F2605/4,0)+17500,35000)))),MAX(IF(F2605&lt;=0,0,IF(F2605&lt;=15000,F2605,IF(F2605&lt;=40000,ROUNDUP(F2605/2,0)+7500,IF(F2605&lt;=70000,ROUNDUP(F2605/4,0)+17500,35000)))),MIN(IF(E2605&lt;=0,0,IF(E2605&lt;=12000,E2605,IF(E2605&lt;=32000,ROUNDUP(E2605/2,0)+6000,IF(E2605&lt;=56000,ROUNDUP(E2605/4,0)+14000,28000))))+IF(F2605&lt;=0,0,IF(F2605&lt;=15000,F2605,IF(F2605&lt;=40000,ROUNDUP(F2605/2,0)+7500,IF(F2605&lt;=70000,ROUNDUP(F2605/4,0)+17500,35000)))),28000))))</f>
        <v/>
      </c>
      <c r="T2605" s="18">
        <f>IF(G2605&lt;=0,0,IF(G2605&lt;=12000,G2605,IF(G2605&lt;=32000,ROUNDUP(G2605/2,0)+6000,IF(G2605&lt;=56000,ROUNDUP(G2605/4,0)+14000,28000))))</f>
        <v/>
      </c>
      <c r="U2605" s="18">
        <f>IF(I2605&lt;=0,IF(H2605&lt;=0,0,IF(H2605&lt;=12000,H2605,IF(H2605&lt;=32000,ROUNDUP(H2605/2,0)+6000,IF(H2605&lt;=56000,ROUNDUP(H2605/4,0)+14000,28000)))),IF(H2605&lt;=0,IF(I2605&lt;=0,0,IF(I2605&lt;=15000,I2605,IF(I2605&lt;=40000,ROUNDUP(I2605/2,0)+7500,IF(I2605&lt;=70000,ROUNDUP(I2605/4,0)+17500,35000)))),MAX(IF(I2605&lt;=0,0,IF(I2605&lt;=15000,I2605,IF(I2605&lt;=40000,ROUNDUP(I2605/2,0)+7500,IF(I2605&lt;=70000,ROUNDUP(I2605/4,0)+17500,35000)))),MIN(IF(H2605&lt;=0,0,IF(H2605&lt;=12000,H2605,IF(H2605&lt;=32000,ROUNDUP(H2605/2,0)+6000,IF(H2605&lt;=56000,ROUNDUP(H2605/4,0)+14000,28000))))+IF(I2605&lt;=0,0,IF(I2605&lt;=15000,I2605,IF(I2605&lt;=40000,ROUNDUP(I2605/2,0)+7500,IF(I2605&lt;=70000,ROUNDUP(I2605/4,0)+17500,35000)))),28000))))</f>
        <v/>
      </c>
      <c r="V2605" s="18">
        <f>MIN(70000,S2605+T2605+U2605)</f>
        <v/>
      </c>
      <c r="W2605" s="18">
        <f>MAX(0,ROUNDDOWN(M2605-J2605-N2605-K2605-0,-3))</f>
        <v/>
      </c>
      <c r="X2605" s="18">
        <f>MAX(0,ROUNDDOWN(M2605-J2605-N2605-K2605-R2605,-3))</f>
        <v/>
      </c>
      <c r="Y2605" s="18">
        <f>IF(W2605&lt;=0,0,ROUNDDOWN((W2605*LOOKUP(W2605,{0,1950001,3300001,6950001,9000001,18000001,40000001},{0.05,0.1,0.2,0.23,0.33,0.4,0.45})-LOOKUP(W2605,{0,1950001,3300001,6950001,9000001,18000001,40000001},{0,97500,427500,636000,1536000,2796000,4796000}))*1.021,-2))</f>
        <v/>
      </c>
      <c r="Z2605" s="18">
        <f>IF(X2605&lt;=0,0,ROUNDDOWN((X2605*LOOKUP(X2605,{0,1950001,3300001,6950001,9000001,18000001,40000001},{0.05,0.1,0.2,0.23,0.33,0.4,0.45})-LOOKUP(X2605,{0,1950001,3300001,6950001,9000001,18000001,40000001},{0,97500,427500,636000,1536000,2796000,4796000}))*1.021,-2))</f>
        <v/>
      </c>
      <c r="AA2605" s="18">
        <f>MAX(0,ROUNDDOWN(M2605-J2605-430000-L2605-0,-3))</f>
        <v/>
      </c>
      <c r="AB2605" s="18">
        <f>MAX(0,ROUNDDOWN(M2605-J2605-430000-L2605-V2605,-3))</f>
        <v/>
      </c>
      <c r="AC2605" s="18">
        <f>IF(M2605&lt;=450000,0,MAX(0,ROUNDDOWN(AA2605*0.06-MIN(50000,AA2605)*0.03,-2))+MAX(0,ROUNDDOWN(AA2605*0.04-MIN(50000,AA2605)*0.02,-2)))</f>
        <v/>
      </c>
      <c r="AD2605" s="18">
        <f>IF(M2605&lt;=450000,0,MAX(0,ROUNDDOWN(AB2605*0.06-MIN(50000,AB2605)*0.03,-2))+MAX(0,ROUNDDOWN(AB2605*0.04-MIN(50000,AB2605)*0.02,-2)))</f>
        <v/>
      </c>
      <c r="AE2605" s="18">
        <f>Y2605-Z2605</f>
        <v/>
      </c>
      <c r="AF2605" s="18">
        <f>AC2605-AD2605</f>
        <v/>
      </c>
      <c r="AG2605" s="18">
        <f>AE2605+AF2605</f>
        <v/>
      </c>
      <c r="AH2605" s="20">
        <f>IF(W2605&lt;=0,0,LOOKUP(W2605,{0,1950001,3300001,6950001,9000001,18000001,40000001},{0.05,0.1,0.2,0.23,0.33,0.4,0.45}))</f>
        <v/>
      </c>
    </row>
    <row r="2606">
      <c r="A2606" t="inlineStr">
        <is>
          <t>1万円刻み 特例あり一般12万円</t>
        </is>
      </c>
      <c r="B2606" s="18">
        <f>'4_1万円刻み'!$A$842</f>
        <v/>
      </c>
      <c r="C2606" s="19" t="n">
        <v>2026</v>
      </c>
      <c r="D2606" t="inlineStr">
        <is>
          <t>はい</t>
        </is>
      </c>
      <c r="E2606" s="18" t="n">
        <v>120000</v>
      </c>
      <c r="F2606" s="18" t="n">
        <v>0</v>
      </c>
      <c r="G2606" s="18" t="n">
        <v>0</v>
      </c>
      <c r="H2606" s="18" t="n">
        <v>0</v>
      </c>
      <c r="I2606" s="18" t="n">
        <v>0</v>
      </c>
      <c r="J2606" s="18">
        <f>ROUND(MIN(B2606/12,650000)*12*0.0915+MIN(B2606/12,1390000)*12*(0.0504+0)+B2606*0.005,0)</f>
        <v/>
      </c>
      <c r="K2606" s="18" t="n">
        <v>0</v>
      </c>
      <c r="L2606" s="18" t="n">
        <v>0</v>
      </c>
      <c r="M2606" s="18">
        <f>ROUND(IF(C2606&gt;=2026,IF(B2606&lt;741000,0,IF(B2606&lt;2191000,B2606-740000,IF(B2606&lt;2193000,1451000,IF(B2606&lt;2196000,1453000,IF(B2606&lt;2200000,1456000,IF(B2606&lt;3600000,ROUNDDOWN(B2606/4,-3)*2.8-80000,IF(B2606&lt;6600000,ROUNDDOWN(B2606/4,-3)*3.2-440000,IF(B2606&lt;8500000,ROUNDDOWN(B2606*0.9,0)-1100000,B2606-1950000)))))))),IF(B2606&lt;651000,0,IF(B2606&lt;1900000,B2606-650000,IF(B2606&lt;3600000,ROUNDDOWN(B2606/4,-3)*2.8-80000,IF(B2606&lt;6600000,ROUNDDOWN(B2606/4,-3)*3.2-440000,IF(B2606&lt;8500000,ROUNDDOWN(B2606*0.9,0)-1100000,B2606-1950000)))))),0)</f>
        <v/>
      </c>
      <c r="N2606" s="18">
        <f>IF(M2606&gt;23500000,NA(),IF(C2606&gt;=2026,IF(M2606&lt;=4890000,1040000,IF(M2606&lt;=6550000,670000,620000)),IF(M2606&lt;=1320000,950000,IF(M2606&lt;=3360000,880000,IF(M2606&lt;=4890000,680000,IF(M2606&lt;=6550000,630000,580000))))))</f>
        <v/>
      </c>
      <c r="O2606" s="18">
        <f>IF(F2606&lt;=0,IF(AND(D2606="はい",C2606&gt;=2026,C2606&lt;=2027),IF(E2606&lt;=0,0,IF(E2606&lt;=30000,E2606,IF(E2606&lt;=60000,ROUNDUP(E2606/2,0)+15000,IF(E2606&lt;=120000,ROUNDUP(E2606/4,0)+30000,60000)))),IF(E2606&lt;=0,0,IF(E2606&lt;=20000,E2606,IF(E2606&lt;=40000,ROUNDUP(E2606/2,0)+10000,IF(E2606&lt;=80000,ROUNDUP(E2606/4,0)+20000,40000))))),IF(E2606&lt;=0,IF(F2606&lt;=0,0,IF(F2606&lt;=25000,F2606,IF(F2606&lt;=50000,ROUNDUP(F2606/2,0)+12500,IF(F2606&lt;=100000,ROUNDUP(F2606/4,0)+25000,50000)))),MAX(IF(F2606&lt;=0,0,IF(F2606&lt;=25000,F2606,IF(F2606&lt;=50000,ROUNDUP(F2606/2,0)+12500,IF(F2606&lt;=100000,ROUNDUP(F2606/4,0)+25000,50000)))),MIN(IF(AND(D2606="はい",C2606&gt;=2026,C2606&lt;=2027),IF(E2606&lt;=0,0,IF(E2606&lt;=30000,E2606,IF(E2606&lt;=60000,ROUNDUP(E2606/2,0)+15000,IF(E2606&lt;=120000,ROUNDUP(E2606/4,0)+30000,60000)))),IF(E2606&lt;=0,0,IF(E2606&lt;=20000,E2606,IF(E2606&lt;=40000,ROUNDUP(E2606/2,0)+10000,IF(E2606&lt;=80000,ROUNDUP(E2606/4,0)+20000,40000)))))+IF(F2606&lt;=0,0,IF(F2606&lt;=25000,F2606,IF(F2606&lt;=50000,ROUNDUP(F2606/2,0)+12500,IF(F2606&lt;=100000,ROUNDUP(F2606/4,0)+25000,50000)))),IF(AND(D2606="はい",C2606&gt;=2026,C2606&lt;=2027),60000,40000)))))</f>
        <v/>
      </c>
      <c r="P2606" s="18">
        <f>IF(G2606&lt;=0,0,IF(G2606&lt;=20000,G2606,IF(G2606&lt;=40000,ROUNDUP(G2606/2,0)+10000,IF(G2606&lt;=80000,ROUNDUP(G2606/4,0)+20000,40000))))</f>
        <v/>
      </c>
      <c r="Q2606" s="18">
        <f>IF(I2606&lt;=0,IF(H2606&lt;=0,0,IF(H2606&lt;=20000,H2606,IF(H2606&lt;=40000,ROUNDUP(H2606/2,0)+10000,IF(H2606&lt;=80000,ROUNDUP(H2606/4,0)+20000,40000)))),IF(H2606&lt;=0,IF(I2606&lt;=0,0,IF(I2606&lt;=25000,I2606,IF(I2606&lt;=50000,ROUNDUP(I2606/2,0)+12500,IF(I2606&lt;=100000,ROUNDUP(I2606/4,0)+25000,50000)))),MAX(IF(I2606&lt;=0,0,IF(I2606&lt;=25000,I2606,IF(I2606&lt;=50000,ROUNDUP(I2606/2,0)+12500,IF(I2606&lt;=100000,ROUNDUP(I2606/4,0)+25000,50000)))),MIN(IF(H2606&lt;=0,0,IF(H2606&lt;=20000,H2606,IF(H2606&lt;=40000,ROUNDUP(H2606/2,0)+10000,IF(H2606&lt;=80000,ROUNDUP(H2606/4,0)+20000,40000))))+IF(I2606&lt;=0,0,IF(I2606&lt;=25000,I2606,IF(I2606&lt;=50000,ROUNDUP(I2606/2,0)+12500,IF(I2606&lt;=100000,ROUNDUP(I2606/4,0)+25000,50000)))),40000))))</f>
        <v/>
      </c>
      <c r="R2606" s="18">
        <f>MIN(120000,O2606+P2606+Q2606)</f>
        <v/>
      </c>
      <c r="S2606" s="18">
        <f>IF(F2606&lt;=0,IF(E2606&lt;=0,0,IF(E2606&lt;=12000,E2606,IF(E2606&lt;=32000,ROUNDUP(E2606/2,0)+6000,IF(E2606&lt;=56000,ROUNDUP(E2606/4,0)+14000,28000)))),IF(E2606&lt;=0,IF(F2606&lt;=0,0,IF(F2606&lt;=15000,F2606,IF(F2606&lt;=40000,ROUNDUP(F2606/2,0)+7500,IF(F2606&lt;=70000,ROUNDUP(F2606/4,0)+17500,35000)))),MAX(IF(F2606&lt;=0,0,IF(F2606&lt;=15000,F2606,IF(F2606&lt;=40000,ROUNDUP(F2606/2,0)+7500,IF(F2606&lt;=70000,ROUNDUP(F2606/4,0)+17500,35000)))),MIN(IF(E2606&lt;=0,0,IF(E2606&lt;=12000,E2606,IF(E2606&lt;=32000,ROUNDUP(E2606/2,0)+6000,IF(E2606&lt;=56000,ROUNDUP(E2606/4,0)+14000,28000))))+IF(F2606&lt;=0,0,IF(F2606&lt;=15000,F2606,IF(F2606&lt;=40000,ROUNDUP(F2606/2,0)+7500,IF(F2606&lt;=70000,ROUNDUP(F2606/4,0)+17500,35000)))),28000))))</f>
        <v/>
      </c>
      <c r="T2606" s="18">
        <f>IF(G2606&lt;=0,0,IF(G2606&lt;=12000,G2606,IF(G2606&lt;=32000,ROUNDUP(G2606/2,0)+6000,IF(G2606&lt;=56000,ROUNDUP(G2606/4,0)+14000,28000))))</f>
        <v/>
      </c>
      <c r="U2606" s="18">
        <f>IF(I2606&lt;=0,IF(H2606&lt;=0,0,IF(H2606&lt;=12000,H2606,IF(H2606&lt;=32000,ROUNDUP(H2606/2,0)+6000,IF(H2606&lt;=56000,ROUNDUP(H2606/4,0)+14000,28000)))),IF(H2606&lt;=0,IF(I2606&lt;=0,0,IF(I2606&lt;=15000,I2606,IF(I2606&lt;=40000,ROUNDUP(I2606/2,0)+7500,IF(I2606&lt;=70000,ROUNDUP(I2606/4,0)+17500,35000)))),MAX(IF(I2606&lt;=0,0,IF(I2606&lt;=15000,I2606,IF(I2606&lt;=40000,ROUNDUP(I2606/2,0)+7500,IF(I2606&lt;=70000,ROUNDUP(I2606/4,0)+17500,35000)))),MIN(IF(H2606&lt;=0,0,IF(H2606&lt;=12000,H2606,IF(H2606&lt;=32000,ROUNDUP(H2606/2,0)+6000,IF(H2606&lt;=56000,ROUNDUP(H2606/4,0)+14000,28000))))+IF(I2606&lt;=0,0,IF(I2606&lt;=15000,I2606,IF(I2606&lt;=40000,ROUNDUP(I2606/2,0)+7500,IF(I2606&lt;=70000,ROUNDUP(I2606/4,0)+17500,35000)))),28000))))</f>
        <v/>
      </c>
      <c r="V2606" s="18">
        <f>MIN(70000,S2606+T2606+U2606)</f>
        <v/>
      </c>
      <c r="W2606" s="18">
        <f>MAX(0,ROUNDDOWN(M2606-J2606-N2606-K2606-0,-3))</f>
        <v/>
      </c>
      <c r="X2606" s="18">
        <f>MAX(0,ROUNDDOWN(M2606-J2606-N2606-K2606-R2606,-3))</f>
        <v/>
      </c>
      <c r="Y2606" s="18">
        <f>IF(W2606&lt;=0,0,ROUNDDOWN((W2606*LOOKUP(W2606,{0,1950001,3300001,6950001,9000001,18000001,40000001},{0.05,0.1,0.2,0.23,0.33,0.4,0.45})-LOOKUP(W2606,{0,1950001,3300001,6950001,9000001,18000001,40000001},{0,97500,427500,636000,1536000,2796000,4796000}))*1.021,-2))</f>
        <v/>
      </c>
      <c r="Z2606" s="18">
        <f>IF(X2606&lt;=0,0,ROUNDDOWN((X2606*LOOKUP(X2606,{0,1950001,3300001,6950001,9000001,18000001,40000001},{0.05,0.1,0.2,0.23,0.33,0.4,0.45})-LOOKUP(X2606,{0,1950001,3300001,6950001,9000001,18000001,40000001},{0,97500,427500,636000,1536000,2796000,4796000}))*1.021,-2))</f>
        <v/>
      </c>
      <c r="AA2606" s="18">
        <f>MAX(0,ROUNDDOWN(M2606-J2606-430000-L2606-0,-3))</f>
        <v/>
      </c>
      <c r="AB2606" s="18">
        <f>MAX(0,ROUNDDOWN(M2606-J2606-430000-L2606-V2606,-3))</f>
        <v/>
      </c>
      <c r="AC2606" s="18">
        <f>IF(M2606&lt;=450000,0,MAX(0,ROUNDDOWN(AA2606*0.06-MIN(50000,AA2606)*0.03,-2))+MAX(0,ROUNDDOWN(AA2606*0.04-MIN(50000,AA2606)*0.02,-2)))</f>
        <v/>
      </c>
      <c r="AD2606" s="18">
        <f>IF(M2606&lt;=450000,0,MAX(0,ROUNDDOWN(AB2606*0.06-MIN(50000,AB2606)*0.03,-2))+MAX(0,ROUNDDOWN(AB2606*0.04-MIN(50000,AB2606)*0.02,-2)))</f>
        <v/>
      </c>
      <c r="AE2606" s="18">
        <f>Y2606-Z2606</f>
        <v/>
      </c>
      <c r="AF2606" s="18">
        <f>AC2606-AD2606</f>
        <v/>
      </c>
      <c r="AG2606" s="18">
        <f>AE2606+AF2606</f>
        <v/>
      </c>
      <c r="AH2606" s="20">
        <f>IF(W2606&lt;=0,0,LOOKUP(W2606,{0,1950001,3300001,6950001,9000001,18000001,40000001},{0.05,0.1,0.2,0.23,0.33,0.4,0.45}))</f>
        <v/>
      </c>
    </row>
    <row r="2607">
      <c r="A2607" t="inlineStr">
        <is>
          <t>1万円刻み 3区分8万円ずつ</t>
        </is>
      </c>
      <c r="B2607" s="18">
        <f>'4_1万円刻み'!$A$843</f>
        <v/>
      </c>
      <c r="C2607" s="19" t="n">
        <v>2026</v>
      </c>
      <c r="D2607" t="inlineStr">
        <is>
          <t>いいえ</t>
        </is>
      </c>
      <c r="E2607" s="18" t="n">
        <v>80000</v>
      </c>
      <c r="F2607" s="18" t="n">
        <v>0</v>
      </c>
      <c r="G2607" s="18" t="n">
        <v>80000</v>
      </c>
      <c r="H2607" s="18" t="n">
        <v>80000</v>
      </c>
      <c r="I2607" s="18" t="n">
        <v>0</v>
      </c>
      <c r="J2607" s="18">
        <f>ROUND(MIN(B2607/12,650000)*12*0.0915+MIN(B2607/12,1390000)*12*(0.0504+0)+B2607*0.005,0)</f>
        <v/>
      </c>
      <c r="K2607" s="18" t="n">
        <v>0</v>
      </c>
      <c r="L2607" s="18" t="n">
        <v>0</v>
      </c>
      <c r="M2607" s="18">
        <f>ROUND(IF(C2607&gt;=2026,IF(B2607&lt;741000,0,IF(B2607&lt;2191000,B2607-740000,IF(B2607&lt;2193000,1451000,IF(B2607&lt;2196000,1453000,IF(B2607&lt;2200000,1456000,IF(B2607&lt;3600000,ROUNDDOWN(B2607/4,-3)*2.8-80000,IF(B2607&lt;6600000,ROUNDDOWN(B2607/4,-3)*3.2-440000,IF(B2607&lt;8500000,ROUNDDOWN(B2607*0.9,0)-1100000,B2607-1950000)))))))),IF(B2607&lt;651000,0,IF(B2607&lt;1900000,B2607-650000,IF(B2607&lt;3600000,ROUNDDOWN(B2607/4,-3)*2.8-80000,IF(B2607&lt;6600000,ROUNDDOWN(B2607/4,-3)*3.2-440000,IF(B2607&lt;8500000,ROUNDDOWN(B2607*0.9,0)-1100000,B2607-1950000)))))),0)</f>
        <v/>
      </c>
      <c r="N2607" s="18">
        <f>IF(M2607&gt;23500000,NA(),IF(C2607&gt;=2026,IF(M2607&lt;=4890000,1040000,IF(M2607&lt;=6550000,670000,620000)),IF(M2607&lt;=1320000,950000,IF(M2607&lt;=3360000,880000,IF(M2607&lt;=4890000,680000,IF(M2607&lt;=6550000,630000,580000))))))</f>
        <v/>
      </c>
      <c r="O2607" s="18">
        <f>IF(F2607&lt;=0,IF(AND(D2607="はい",C2607&gt;=2026,C2607&lt;=2027),IF(E2607&lt;=0,0,IF(E2607&lt;=30000,E2607,IF(E2607&lt;=60000,ROUNDUP(E2607/2,0)+15000,IF(E2607&lt;=120000,ROUNDUP(E2607/4,0)+30000,60000)))),IF(E2607&lt;=0,0,IF(E2607&lt;=20000,E2607,IF(E2607&lt;=40000,ROUNDUP(E2607/2,0)+10000,IF(E2607&lt;=80000,ROUNDUP(E2607/4,0)+20000,40000))))),IF(E2607&lt;=0,IF(F2607&lt;=0,0,IF(F2607&lt;=25000,F2607,IF(F2607&lt;=50000,ROUNDUP(F2607/2,0)+12500,IF(F2607&lt;=100000,ROUNDUP(F2607/4,0)+25000,50000)))),MAX(IF(F2607&lt;=0,0,IF(F2607&lt;=25000,F2607,IF(F2607&lt;=50000,ROUNDUP(F2607/2,0)+12500,IF(F2607&lt;=100000,ROUNDUP(F2607/4,0)+25000,50000)))),MIN(IF(AND(D2607="はい",C2607&gt;=2026,C2607&lt;=2027),IF(E2607&lt;=0,0,IF(E2607&lt;=30000,E2607,IF(E2607&lt;=60000,ROUNDUP(E2607/2,0)+15000,IF(E2607&lt;=120000,ROUNDUP(E2607/4,0)+30000,60000)))),IF(E2607&lt;=0,0,IF(E2607&lt;=20000,E2607,IF(E2607&lt;=40000,ROUNDUP(E2607/2,0)+10000,IF(E2607&lt;=80000,ROUNDUP(E2607/4,0)+20000,40000)))))+IF(F2607&lt;=0,0,IF(F2607&lt;=25000,F2607,IF(F2607&lt;=50000,ROUNDUP(F2607/2,0)+12500,IF(F2607&lt;=100000,ROUNDUP(F2607/4,0)+25000,50000)))),IF(AND(D2607="はい",C2607&gt;=2026,C2607&lt;=2027),60000,40000)))))</f>
        <v/>
      </c>
      <c r="P2607" s="18">
        <f>IF(G2607&lt;=0,0,IF(G2607&lt;=20000,G2607,IF(G2607&lt;=40000,ROUNDUP(G2607/2,0)+10000,IF(G2607&lt;=80000,ROUNDUP(G2607/4,0)+20000,40000))))</f>
        <v/>
      </c>
      <c r="Q2607" s="18">
        <f>IF(I2607&lt;=0,IF(H2607&lt;=0,0,IF(H2607&lt;=20000,H2607,IF(H2607&lt;=40000,ROUNDUP(H2607/2,0)+10000,IF(H2607&lt;=80000,ROUNDUP(H2607/4,0)+20000,40000)))),IF(H2607&lt;=0,IF(I2607&lt;=0,0,IF(I2607&lt;=25000,I2607,IF(I2607&lt;=50000,ROUNDUP(I2607/2,0)+12500,IF(I2607&lt;=100000,ROUNDUP(I2607/4,0)+25000,50000)))),MAX(IF(I2607&lt;=0,0,IF(I2607&lt;=25000,I2607,IF(I2607&lt;=50000,ROUNDUP(I2607/2,0)+12500,IF(I2607&lt;=100000,ROUNDUP(I2607/4,0)+25000,50000)))),MIN(IF(H2607&lt;=0,0,IF(H2607&lt;=20000,H2607,IF(H2607&lt;=40000,ROUNDUP(H2607/2,0)+10000,IF(H2607&lt;=80000,ROUNDUP(H2607/4,0)+20000,40000))))+IF(I2607&lt;=0,0,IF(I2607&lt;=25000,I2607,IF(I2607&lt;=50000,ROUNDUP(I2607/2,0)+12500,IF(I2607&lt;=100000,ROUNDUP(I2607/4,0)+25000,50000)))),40000))))</f>
        <v/>
      </c>
      <c r="R2607" s="18">
        <f>MIN(120000,O2607+P2607+Q2607)</f>
        <v/>
      </c>
      <c r="S2607" s="18">
        <f>IF(F2607&lt;=0,IF(E2607&lt;=0,0,IF(E2607&lt;=12000,E2607,IF(E2607&lt;=32000,ROUNDUP(E2607/2,0)+6000,IF(E2607&lt;=56000,ROUNDUP(E2607/4,0)+14000,28000)))),IF(E2607&lt;=0,IF(F2607&lt;=0,0,IF(F2607&lt;=15000,F2607,IF(F2607&lt;=40000,ROUNDUP(F2607/2,0)+7500,IF(F2607&lt;=70000,ROUNDUP(F2607/4,0)+17500,35000)))),MAX(IF(F2607&lt;=0,0,IF(F2607&lt;=15000,F2607,IF(F2607&lt;=40000,ROUNDUP(F2607/2,0)+7500,IF(F2607&lt;=70000,ROUNDUP(F2607/4,0)+17500,35000)))),MIN(IF(E2607&lt;=0,0,IF(E2607&lt;=12000,E2607,IF(E2607&lt;=32000,ROUNDUP(E2607/2,0)+6000,IF(E2607&lt;=56000,ROUNDUP(E2607/4,0)+14000,28000))))+IF(F2607&lt;=0,0,IF(F2607&lt;=15000,F2607,IF(F2607&lt;=40000,ROUNDUP(F2607/2,0)+7500,IF(F2607&lt;=70000,ROUNDUP(F2607/4,0)+17500,35000)))),28000))))</f>
        <v/>
      </c>
      <c r="T2607" s="18">
        <f>IF(G2607&lt;=0,0,IF(G2607&lt;=12000,G2607,IF(G2607&lt;=32000,ROUNDUP(G2607/2,0)+6000,IF(G2607&lt;=56000,ROUNDUP(G2607/4,0)+14000,28000))))</f>
        <v/>
      </c>
      <c r="U2607" s="18">
        <f>IF(I2607&lt;=0,IF(H2607&lt;=0,0,IF(H2607&lt;=12000,H2607,IF(H2607&lt;=32000,ROUNDUP(H2607/2,0)+6000,IF(H2607&lt;=56000,ROUNDUP(H2607/4,0)+14000,28000)))),IF(H2607&lt;=0,IF(I2607&lt;=0,0,IF(I2607&lt;=15000,I2607,IF(I2607&lt;=40000,ROUNDUP(I2607/2,0)+7500,IF(I2607&lt;=70000,ROUNDUP(I2607/4,0)+17500,35000)))),MAX(IF(I2607&lt;=0,0,IF(I2607&lt;=15000,I2607,IF(I2607&lt;=40000,ROUNDUP(I2607/2,0)+7500,IF(I2607&lt;=70000,ROUNDUP(I2607/4,0)+17500,35000)))),MIN(IF(H2607&lt;=0,0,IF(H2607&lt;=12000,H2607,IF(H2607&lt;=32000,ROUNDUP(H2607/2,0)+6000,IF(H2607&lt;=56000,ROUNDUP(H2607/4,0)+14000,28000))))+IF(I2607&lt;=0,0,IF(I2607&lt;=15000,I2607,IF(I2607&lt;=40000,ROUNDUP(I2607/2,0)+7500,IF(I2607&lt;=70000,ROUNDUP(I2607/4,0)+17500,35000)))),28000))))</f>
        <v/>
      </c>
      <c r="V2607" s="18">
        <f>MIN(70000,S2607+T2607+U2607)</f>
        <v/>
      </c>
      <c r="W2607" s="18">
        <f>MAX(0,ROUNDDOWN(M2607-J2607-N2607-K2607-0,-3))</f>
        <v/>
      </c>
      <c r="X2607" s="18">
        <f>MAX(0,ROUNDDOWN(M2607-J2607-N2607-K2607-R2607,-3))</f>
        <v/>
      </c>
      <c r="Y2607" s="18">
        <f>IF(W2607&lt;=0,0,ROUNDDOWN((W2607*LOOKUP(W2607,{0,1950001,3300001,6950001,9000001,18000001,40000001},{0.05,0.1,0.2,0.23,0.33,0.4,0.45})-LOOKUP(W2607,{0,1950001,3300001,6950001,9000001,18000001,40000001},{0,97500,427500,636000,1536000,2796000,4796000}))*1.021,-2))</f>
        <v/>
      </c>
      <c r="Z2607" s="18">
        <f>IF(X2607&lt;=0,0,ROUNDDOWN((X2607*LOOKUP(X2607,{0,1950001,3300001,6950001,9000001,18000001,40000001},{0.05,0.1,0.2,0.23,0.33,0.4,0.45})-LOOKUP(X2607,{0,1950001,3300001,6950001,9000001,18000001,40000001},{0,97500,427500,636000,1536000,2796000,4796000}))*1.021,-2))</f>
        <v/>
      </c>
      <c r="AA2607" s="18">
        <f>MAX(0,ROUNDDOWN(M2607-J2607-430000-L2607-0,-3))</f>
        <v/>
      </c>
      <c r="AB2607" s="18">
        <f>MAX(0,ROUNDDOWN(M2607-J2607-430000-L2607-V2607,-3))</f>
        <v/>
      </c>
      <c r="AC2607" s="18">
        <f>IF(M2607&lt;=450000,0,MAX(0,ROUNDDOWN(AA2607*0.06-MIN(50000,AA2607)*0.03,-2))+MAX(0,ROUNDDOWN(AA2607*0.04-MIN(50000,AA2607)*0.02,-2)))</f>
        <v/>
      </c>
      <c r="AD2607" s="18">
        <f>IF(M2607&lt;=450000,0,MAX(0,ROUNDDOWN(AB2607*0.06-MIN(50000,AB2607)*0.03,-2))+MAX(0,ROUNDDOWN(AB2607*0.04-MIN(50000,AB2607)*0.02,-2)))</f>
        <v/>
      </c>
      <c r="AE2607" s="18">
        <f>Y2607-Z2607</f>
        <v/>
      </c>
      <c r="AF2607" s="18">
        <f>AC2607-AD2607</f>
        <v/>
      </c>
      <c r="AG2607" s="18">
        <f>AE2607+AF2607</f>
        <v/>
      </c>
      <c r="AH2607" s="20">
        <f>IF(W2607&lt;=0,0,LOOKUP(W2607,{0,1950001,3300001,6950001,9000001,18000001,40000001},{0.05,0.1,0.2,0.23,0.33,0.4,0.45}))</f>
        <v/>
      </c>
    </row>
    <row r="2608">
      <c r="A2608" t="inlineStr">
        <is>
          <t>1万円刻み 一般8万円</t>
        </is>
      </c>
      <c r="B2608" s="18">
        <f>'4_1万円刻み'!$A$843</f>
        <v/>
      </c>
      <c r="C2608" s="19" t="n">
        <v>2026</v>
      </c>
      <c r="D2608" t="inlineStr">
        <is>
          <t>いいえ</t>
        </is>
      </c>
      <c r="E2608" s="18" t="n">
        <v>80000</v>
      </c>
      <c r="F2608" s="18" t="n">
        <v>0</v>
      </c>
      <c r="G2608" s="18" t="n">
        <v>0</v>
      </c>
      <c r="H2608" s="18" t="n">
        <v>0</v>
      </c>
      <c r="I2608" s="18" t="n">
        <v>0</v>
      </c>
      <c r="J2608" s="18">
        <f>ROUND(MIN(B2608/12,650000)*12*0.0915+MIN(B2608/12,1390000)*12*(0.0504+0)+B2608*0.005,0)</f>
        <v/>
      </c>
      <c r="K2608" s="18" t="n">
        <v>0</v>
      </c>
      <c r="L2608" s="18" t="n">
        <v>0</v>
      </c>
      <c r="M2608" s="18">
        <f>ROUND(IF(C2608&gt;=2026,IF(B2608&lt;741000,0,IF(B2608&lt;2191000,B2608-740000,IF(B2608&lt;2193000,1451000,IF(B2608&lt;2196000,1453000,IF(B2608&lt;2200000,1456000,IF(B2608&lt;3600000,ROUNDDOWN(B2608/4,-3)*2.8-80000,IF(B2608&lt;6600000,ROUNDDOWN(B2608/4,-3)*3.2-440000,IF(B2608&lt;8500000,ROUNDDOWN(B2608*0.9,0)-1100000,B2608-1950000)))))))),IF(B2608&lt;651000,0,IF(B2608&lt;1900000,B2608-650000,IF(B2608&lt;3600000,ROUNDDOWN(B2608/4,-3)*2.8-80000,IF(B2608&lt;6600000,ROUNDDOWN(B2608/4,-3)*3.2-440000,IF(B2608&lt;8500000,ROUNDDOWN(B2608*0.9,0)-1100000,B2608-1950000)))))),0)</f>
        <v/>
      </c>
      <c r="N2608" s="18">
        <f>IF(M2608&gt;23500000,NA(),IF(C2608&gt;=2026,IF(M2608&lt;=4890000,1040000,IF(M2608&lt;=6550000,670000,620000)),IF(M2608&lt;=1320000,950000,IF(M2608&lt;=3360000,880000,IF(M2608&lt;=4890000,680000,IF(M2608&lt;=6550000,630000,580000))))))</f>
        <v/>
      </c>
      <c r="O2608" s="18">
        <f>IF(F2608&lt;=0,IF(AND(D2608="はい",C2608&gt;=2026,C2608&lt;=2027),IF(E2608&lt;=0,0,IF(E2608&lt;=30000,E2608,IF(E2608&lt;=60000,ROUNDUP(E2608/2,0)+15000,IF(E2608&lt;=120000,ROUNDUP(E2608/4,0)+30000,60000)))),IF(E2608&lt;=0,0,IF(E2608&lt;=20000,E2608,IF(E2608&lt;=40000,ROUNDUP(E2608/2,0)+10000,IF(E2608&lt;=80000,ROUNDUP(E2608/4,0)+20000,40000))))),IF(E2608&lt;=0,IF(F2608&lt;=0,0,IF(F2608&lt;=25000,F2608,IF(F2608&lt;=50000,ROUNDUP(F2608/2,0)+12500,IF(F2608&lt;=100000,ROUNDUP(F2608/4,0)+25000,50000)))),MAX(IF(F2608&lt;=0,0,IF(F2608&lt;=25000,F2608,IF(F2608&lt;=50000,ROUNDUP(F2608/2,0)+12500,IF(F2608&lt;=100000,ROUNDUP(F2608/4,0)+25000,50000)))),MIN(IF(AND(D2608="はい",C2608&gt;=2026,C2608&lt;=2027),IF(E2608&lt;=0,0,IF(E2608&lt;=30000,E2608,IF(E2608&lt;=60000,ROUNDUP(E2608/2,0)+15000,IF(E2608&lt;=120000,ROUNDUP(E2608/4,0)+30000,60000)))),IF(E2608&lt;=0,0,IF(E2608&lt;=20000,E2608,IF(E2608&lt;=40000,ROUNDUP(E2608/2,0)+10000,IF(E2608&lt;=80000,ROUNDUP(E2608/4,0)+20000,40000)))))+IF(F2608&lt;=0,0,IF(F2608&lt;=25000,F2608,IF(F2608&lt;=50000,ROUNDUP(F2608/2,0)+12500,IF(F2608&lt;=100000,ROUNDUP(F2608/4,0)+25000,50000)))),IF(AND(D2608="はい",C2608&gt;=2026,C2608&lt;=2027),60000,40000)))))</f>
        <v/>
      </c>
      <c r="P2608" s="18">
        <f>IF(G2608&lt;=0,0,IF(G2608&lt;=20000,G2608,IF(G2608&lt;=40000,ROUNDUP(G2608/2,0)+10000,IF(G2608&lt;=80000,ROUNDUP(G2608/4,0)+20000,40000))))</f>
        <v/>
      </c>
      <c r="Q2608" s="18">
        <f>IF(I2608&lt;=0,IF(H2608&lt;=0,0,IF(H2608&lt;=20000,H2608,IF(H2608&lt;=40000,ROUNDUP(H2608/2,0)+10000,IF(H2608&lt;=80000,ROUNDUP(H2608/4,0)+20000,40000)))),IF(H2608&lt;=0,IF(I2608&lt;=0,0,IF(I2608&lt;=25000,I2608,IF(I2608&lt;=50000,ROUNDUP(I2608/2,0)+12500,IF(I2608&lt;=100000,ROUNDUP(I2608/4,0)+25000,50000)))),MAX(IF(I2608&lt;=0,0,IF(I2608&lt;=25000,I2608,IF(I2608&lt;=50000,ROUNDUP(I2608/2,0)+12500,IF(I2608&lt;=100000,ROUNDUP(I2608/4,0)+25000,50000)))),MIN(IF(H2608&lt;=0,0,IF(H2608&lt;=20000,H2608,IF(H2608&lt;=40000,ROUNDUP(H2608/2,0)+10000,IF(H2608&lt;=80000,ROUNDUP(H2608/4,0)+20000,40000))))+IF(I2608&lt;=0,0,IF(I2608&lt;=25000,I2608,IF(I2608&lt;=50000,ROUNDUP(I2608/2,0)+12500,IF(I2608&lt;=100000,ROUNDUP(I2608/4,0)+25000,50000)))),40000))))</f>
        <v/>
      </c>
      <c r="R2608" s="18">
        <f>MIN(120000,O2608+P2608+Q2608)</f>
        <v/>
      </c>
      <c r="S2608" s="18">
        <f>IF(F2608&lt;=0,IF(E2608&lt;=0,0,IF(E2608&lt;=12000,E2608,IF(E2608&lt;=32000,ROUNDUP(E2608/2,0)+6000,IF(E2608&lt;=56000,ROUNDUP(E2608/4,0)+14000,28000)))),IF(E2608&lt;=0,IF(F2608&lt;=0,0,IF(F2608&lt;=15000,F2608,IF(F2608&lt;=40000,ROUNDUP(F2608/2,0)+7500,IF(F2608&lt;=70000,ROUNDUP(F2608/4,0)+17500,35000)))),MAX(IF(F2608&lt;=0,0,IF(F2608&lt;=15000,F2608,IF(F2608&lt;=40000,ROUNDUP(F2608/2,0)+7500,IF(F2608&lt;=70000,ROUNDUP(F2608/4,0)+17500,35000)))),MIN(IF(E2608&lt;=0,0,IF(E2608&lt;=12000,E2608,IF(E2608&lt;=32000,ROUNDUP(E2608/2,0)+6000,IF(E2608&lt;=56000,ROUNDUP(E2608/4,0)+14000,28000))))+IF(F2608&lt;=0,0,IF(F2608&lt;=15000,F2608,IF(F2608&lt;=40000,ROUNDUP(F2608/2,0)+7500,IF(F2608&lt;=70000,ROUNDUP(F2608/4,0)+17500,35000)))),28000))))</f>
        <v/>
      </c>
      <c r="T2608" s="18">
        <f>IF(G2608&lt;=0,0,IF(G2608&lt;=12000,G2608,IF(G2608&lt;=32000,ROUNDUP(G2608/2,0)+6000,IF(G2608&lt;=56000,ROUNDUP(G2608/4,0)+14000,28000))))</f>
        <v/>
      </c>
      <c r="U2608" s="18">
        <f>IF(I2608&lt;=0,IF(H2608&lt;=0,0,IF(H2608&lt;=12000,H2608,IF(H2608&lt;=32000,ROUNDUP(H2608/2,0)+6000,IF(H2608&lt;=56000,ROUNDUP(H2608/4,0)+14000,28000)))),IF(H2608&lt;=0,IF(I2608&lt;=0,0,IF(I2608&lt;=15000,I2608,IF(I2608&lt;=40000,ROUNDUP(I2608/2,0)+7500,IF(I2608&lt;=70000,ROUNDUP(I2608/4,0)+17500,35000)))),MAX(IF(I2608&lt;=0,0,IF(I2608&lt;=15000,I2608,IF(I2608&lt;=40000,ROUNDUP(I2608/2,0)+7500,IF(I2608&lt;=70000,ROUNDUP(I2608/4,0)+17500,35000)))),MIN(IF(H2608&lt;=0,0,IF(H2608&lt;=12000,H2608,IF(H2608&lt;=32000,ROUNDUP(H2608/2,0)+6000,IF(H2608&lt;=56000,ROUNDUP(H2608/4,0)+14000,28000))))+IF(I2608&lt;=0,0,IF(I2608&lt;=15000,I2608,IF(I2608&lt;=40000,ROUNDUP(I2608/2,0)+7500,IF(I2608&lt;=70000,ROUNDUP(I2608/4,0)+17500,35000)))),28000))))</f>
        <v/>
      </c>
      <c r="V2608" s="18">
        <f>MIN(70000,S2608+T2608+U2608)</f>
        <v/>
      </c>
      <c r="W2608" s="18">
        <f>MAX(0,ROUNDDOWN(M2608-J2608-N2608-K2608-0,-3))</f>
        <v/>
      </c>
      <c r="X2608" s="18">
        <f>MAX(0,ROUNDDOWN(M2608-J2608-N2608-K2608-R2608,-3))</f>
        <v/>
      </c>
      <c r="Y2608" s="18">
        <f>IF(W2608&lt;=0,0,ROUNDDOWN((W2608*LOOKUP(W2608,{0,1950001,3300001,6950001,9000001,18000001,40000001},{0.05,0.1,0.2,0.23,0.33,0.4,0.45})-LOOKUP(W2608,{0,1950001,3300001,6950001,9000001,18000001,40000001},{0,97500,427500,636000,1536000,2796000,4796000}))*1.021,-2))</f>
        <v/>
      </c>
      <c r="Z2608" s="18">
        <f>IF(X2608&lt;=0,0,ROUNDDOWN((X2608*LOOKUP(X2608,{0,1950001,3300001,6950001,9000001,18000001,40000001},{0.05,0.1,0.2,0.23,0.33,0.4,0.45})-LOOKUP(X2608,{0,1950001,3300001,6950001,9000001,18000001,40000001},{0,97500,427500,636000,1536000,2796000,4796000}))*1.021,-2))</f>
        <v/>
      </c>
      <c r="AA2608" s="18">
        <f>MAX(0,ROUNDDOWN(M2608-J2608-430000-L2608-0,-3))</f>
        <v/>
      </c>
      <c r="AB2608" s="18">
        <f>MAX(0,ROUNDDOWN(M2608-J2608-430000-L2608-V2608,-3))</f>
        <v/>
      </c>
      <c r="AC2608" s="18">
        <f>IF(M2608&lt;=450000,0,MAX(0,ROUNDDOWN(AA2608*0.06-MIN(50000,AA2608)*0.03,-2))+MAX(0,ROUNDDOWN(AA2608*0.04-MIN(50000,AA2608)*0.02,-2)))</f>
        <v/>
      </c>
      <c r="AD2608" s="18">
        <f>IF(M2608&lt;=450000,0,MAX(0,ROUNDDOWN(AB2608*0.06-MIN(50000,AB2608)*0.03,-2))+MAX(0,ROUNDDOWN(AB2608*0.04-MIN(50000,AB2608)*0.02,-2)))</f>
        <v/>
      </c>
      <c r="AE2608" s="18">
        <f>Y2608-Z2608</f>
        <v/>
      </c>
      <c r="AF2608" s="18">
        <f>AC2608-AD2608</f>
        <v/>
      </c>
      <c r="AG2608" s="18">
        <f>AE2608+AF2608</f>
        <v/>
      </c>
      <c r="AH2608" s="20">
        <f>IF(W2608&lt;=0,0,LOOKUP(W2608,{0,1950001,3300001,6950001,9000001,18000001,40000001},{0.05,0.1,0.2,0.23,0.33,0.4,0.45}))</f>
        <v/>
      </c>
    </row>
    <row r="2609">
      <c r="A2609" t="inlineStr">
        <is>
          <t>1万円刻み 特例あり一般12万円</t>
        </is>
      </c>
      <c r="B2609" s="18">
        <f>'4_1万円刻み'!$A$843</f>
        <v/>
      </c>
      <c r="C2609" s="19" t="n">
        <v>2026</v>
      </c>
      <c r="D2609" t="inlineStr">
        <is>
          <t>はい</t>
        </is>
      </c>
      <c r="E2609" s="18" t="n">
        <v>120000</v>
      </c>
      <c r="F2609" s="18" t="n">
        <v>0</v>
      </c>
      <c r="G2609" s="18" t="n">
        <v>0</v>
      </c>
      <c r="H2609" s="18" t="n">
        <v>0</v>
      </c>
      <c r="I2609" s="18" t="n">
        <v>0</v>
      </c>
      <c r="J2609" s="18">
        <f>ROUND(MIN(B2609/12,650000)*12*0.0915+MIN(B2609/12,1390000)*12*(0.0504+0)+B2609*0.005,0)</f>
        <v/>
      </c>
      <c r="K2609" s="18" t="n">
        <v>0</v>
      </c>
      <c r="L2609" s="18" t="n">
        <v>0</v>
      </c>
      <c r="M2609" s="18">
        <f>ROUND(IF(C2609&gt;=2026,IF(B2609&lt;741000,0,IF(B2609&lt;2191000,B2609-740000,IF(B2609&lt;2193000,1451000,IF(B2609&lt;2196000,1453000,IF(B2609&lt;2200000,1456000,IF(B2609&lt;3600000,ROUNDDOWN(B2609/4,-3)*2.8-80000,IF(B2609&lt;6600000,ROUNDDOWN(B2609/4,-3)*3.2-440000,IF(B2609&lt;8500000,ROUNDDOWN(B2609*0.9,0)-1100000,B2609-1950000)))))))),IF(B2609&lt;651000,0,IF(B2609&lt;1900000,B2609-650000,IF(B2609&lt;3600000,ROUNDDOWN(B2609/4,-3)*2.8-80000,IF(B2609&lt;6600000,ROUNDDOWN(B2609/4,-3)*3.2-440000,IF(B2609&lt;8500000,ROUNDDOWN(B2609*0.9,0)-1100000,B2609-1950000)))))),0)</f>
        <v/>
      </c>
      <c r="N2609" s="18">
        <f>IF(M2609&gt;23500000,NA(),IF(C2609&gt;=2026,IF(M2609&lt;=4890000,1040000,IF(M2609&lt;=6550000,670000,620000)),IF(M2609&lt;=1320000,950000,IF(M2609&lt;=3360000,880000,IF(M2609&lt;=4890000,680000,IF(M2609&lt;=6550000,630000,580000))))))</f>
        <v/>
      </c>
      <c r="O2609" s="18">
        <f>IF(F2609&lt;=0,IF(AND(D2609="はい",C2609&gt;=2026,C2609&lt;=2027),IF(E2609&lt;=0,0,IF(E2609&lt;=30000,E2609,IF(E2609&lt;=60000,ROUNDUP(E2609/2,0)+15000,IF(E2609&lt;=120000,ROUNDUP(E2609/4,0)+30000,60000)))),IF(E2609&lt;=0,0,IF(E2609&lt;=20000,E2609,IF(E2609&lt;=40000,ROUNDUP(E2609/2,0)+10000,IF(E2609&lt;=80000,ROUNDUP(E2609/4,0)+20000,40000))))),IF(E2609&lt;=0,IF(F2609&lt;=0,0,IF(F2609&lt;=25000,F2609,IF(F2609&lt;=50000,ROUNDUP(F2609/2,0)+12500,IF(F2609&lt;=100000,ROUNDUP(F2609/4,0)+25000,50000)))),MAX(IF(F2609&lt;=0,0,IF(F2609&lt;=25000,F2609,IF(F2609&lt;=50000,ROUNDUP(F2609/2,0)+12500,IF(F2609&lt;=100000,ROUNDUP(F2609/4,0)+25000,50000)))),MIN(IF(AND(D2609="はい",C2609&gt;=2026,C2609&lt;=2027),IF(E2609&lt;=0,0,IF(E2609&lt;=30000,E2609,IF(E2609&lt;=60000,ROUNDUP(E2609/2,0)+15000,IF(E2609&lt;=120000,ROUNDUP(E2609/4,0)+30000,60000)))),IF(E2609&lt;=0,0,IF(E2609&lt;=20000,E2609,IF(E2609&lt;=40000,ROUNDUP(E2609/2,0)+10000,IF(E2609&lt;=80000,ROUNDUP(E2609/4,0)+20000,40000)))))+IF(F2609&lt;=0,0,IF(F2609&lt;=25000,F2609,IF(F2609&lt;=50000,ROUNDUP(F2609/2,0)+12500,IF(F2609&lt;=100000,ROUNDUP(F2609/4,0)+25000,50000)))),IF(AND(D2609="はい",C2609&gt;=2026,C2609&lt;=2027),60000,40000)))))</f>
        <v/>
      </c>
      <c r="P2609" s="18">
        <f>IF(G2609&lt;=0,0,IF(G2609&lt;=20000,G2609,IF(G2609&lt;=40000,ROUNDUP(G2609/2,0)+10000,IF(G2609&lt;=80000,ROUNDUP(G2609/4,0)+20000,40000))))</f>
        <v/>
      </c>
      <c r="Q2609" s="18">
        <f>IF(I2609&lt;=0,IF(H2609&lt;=0,0,IF(H2609&lt;=20000,H2609,IF(H2609&lt;=40000,ROUNDUP(H2609/2,0)+10000,IF(H2609&lt;=80000,ROUNDUP(H2609/4,0)+20000,40000)))),IF(H2609&lt;=0,IF(I2609&lt;=0,0,IF(I2609&lt;=25000,I2609,IF(I2609&lt;=50000,ROUNDUP(I2609/2,0)+12500,IF(I2609&lt;=100000,ROUNDUP(I2609/4,0)+25000,50000)))),MAX(IF(I2609&lt;=0,0,IF(I2609&lt;=25000,I2609,IF(I2609&lt;=50000,ROUNDUP(I2609/2,0)+12500,IF(I2609&lt;=100000,ROUNDUP(I2609/4,0)+25000,50000)))),MIN(IF(H2609&lt;=0,0,IF(H2609&lt;=20000,H2609,IF(H2609&lt;=40000,ROUNDUP(H2609/2,0)+10000,IF(H2609&lt;=80000,ROUNDUP(H2609/4,0)+20000,40000))))+IF(I2609&lt;=0,0,IF(I2609&lt;=25000,I2609,IF(I2609&lt;=50000,ROUNDUP(I2609/2,0)+12500,IF(I2609&lt;=100000,ROUNDUP(I2609/4,0)+25000,50000)))),40000))))</f>
        <v/>
      </c>
      <c r="R2609" s="18">
        <f>MIN(120000,O2609+P2609+Q2609)</f>
        <v/>
      </c>
      <c r="S2609" s="18">
        <f>IF(F2609&lt;=0,IF(E2609&lt;=0,0,IF(E2609&lt;=12000,E2609,IF(E2609&lt;=32000,ROUNDUP(E2609/2,0)+6000,IF(E2609&lt;=56000,ROUNDUP(E2609/4,0)+14000,28000)))),IF(E2609&lt;=0,IF(F2609&lt;=0,0,IF(F2609&lt;=15000,F2609,IF(F2609&lt;=40000,ROUNDUP(F2609/2,0)+7500,IF(F2609&lt;=70000,ROUNDUP(F2609/4,0)+17500,35000)))),MAX(IF(F2609&lt;=0,0,IF(F2609&lt;=15000,F2609,IF(F2609&lt;=40000,ROUNDUP(F2609/2,0)+7500,IF(F2609&lt;=70000,ROUNDUP(F2609/4,0)+17500,35000)))),MIN(IF(E2609&lt;=0,0,IF(E2609&lt;=12000,E2609,IF(E2609&lt;=32000,ROUNDUP(E2609/2,0)+6000,IF(E2609&lt;=56000,ROUNDUP(E2609/4,0)+14000,28000))))+IF(F2609&lt;=0,0,IF(F2609&lt;=15000,F2609,IF(F2609&lt;=40000,ROUNDUP(F2609/2,0)+7500,IF(F2609&lt;=70000,ROUNDUP(F2609/4,0)+17500,35000)))),28000))))</f>
        <v/>
      </c>
      <c r="T2609" s="18">
        <f>IF(G2609&lt;=0,0,IF(G2609&lt;=12000,G2609,IF(G2609&lt;=32000,ROUNDUP(G2609/2,0)+6000,IF(G2609&lt;=56000,ROUNDUP(G2609/4,0)+14000,28000))))</f>
        <v/>
      </c>
      <c r="U2609" s="18">
        <f>IF(I2609&lt;=0,IF(H2609&lt;=0,0,IF(H2609&lt;=12000,H2609,IF(H2609&lt;=32000,ROUNDUP(H2609/2,0)+6000,IF(H2609&lt;=56000,ROUNDUP(H2609/4,0)+14000,28000)))),IF(H2609&lt;=0,IF(I2609&lt;=0,0,IF(I2609&lt;=15000,I2609,IF(I2609&lt;=40000,ROUNDUP(I2609/2,0)+7500,IF(I2609&lt;=70000,ROUNDUP(I2609/4,0)+17500,35000)))),MAX(IF(I2609&lt;=0,0,IF(I2609&lt;=15000,I2609,IF(I2609&lt;=40000,ROUNDUP(I2609/2,0)+7500,IF(I2609&lt;=70000,ROUNDUP(I2609/4,0)+17500,35000)))),MIN(IF(H2609&lt;=0,0,IF(H2609&lt;=12000,H2609,IF(H2609&lt;=32000,ROUNDUP(H2609/2,0)+6000,IF(H2609&lt;=56000,ROUNDUP(H2609/4,0)+14000,28000))))+IF(I2609&lt;=0,0,IF(I2609&lt;=15000,I2609,IF(I2609&lt;=40000,ROUNDUP(I2609/2,0)+7500,IF(I2609&lt;=70000,ROUNDUP(I2609/4,0)+17500,35000)))),28000))))</f>
        <v/>
      </c>
      <c r="V2609" s="18">
        <f>MIN(70000,S2609+T2609+U2609)</f>
        <v/>
      </c>
      <c r="W2609" s="18">
        <f>MAX(0,ROUNDDOWN(M2609-J2609-N2609-K2609-0,-3))</f>
        <v/>
      </c>
      <c r="X2609" s="18">
        <f>MAX(0,ROUNDDOWN(M2609-J2609-N2609-K2609-R2609,-3))</f>
        <v/>
      </c>
      <c r="Y2609" s="18">
        <f>IF(W2609&lt;=0,0,ROUNDDOWN((W2609*LOOKUP(W2609,{0,1950001,3300001,6950001,9000001,18000001,40000001},{0.05,0.1,0.2,0.23,0.33,0.4,0.45})-LOOKUP(W2609,{0,1950001,3300001,6950001,9000001,18000001,40000001},{0,97500,427500,636000,1536000,2796000,4796000}))*1.021,-2))</f>
        <v/>
      </c>
      <c r="Z2609" s="18">
        <f>IF(X2609&lt;=0,0,ROUNDDOWN((X2609*LOOKUP(X2609,{0,1950001,3300001,6950001,9000001,18000001,40000001},{0.05,0.1,0.2,0.23,0.33,0.4,0.45})-LOOKUP(X2609,{0,1950001,3300001,6950001,9000001,18000001,40000001},{0,97500,427500,636000,1536000,2796000,4796000}))*1.021,-2))</f>
        <v/>
      </c>
      <c r="AA2609" s="18">
        <f>MAX(0,ROUNDDOWN(M2609-J2609-430000-L2609-0,-3))</f>
        <v/>
      </c>
      <c r="AB2609" s="18">
        <f>MAX(0,ROUNDDOWN(M2609-J2609-430000-L2609-V2609,-3))</f>
        <v/>
      </c>
      <c r="AC2609" s="18">
        <f>IF(M2609&lt;=450000,0,MAX(0,ROUNDDOWN(AA2609*0.06-MIN(50000,AA2609)*0.03,-2))+MAX(0,ROUNDDOWN(AA2609*0.04-MIN(50000,AA2609)*0.02,-2)))</f>
        <v/>
      </c>
      <c r="AD2609" s="18">
        <f>IF(M2609&lt;=450000,0,MAX(0,ROUNDDOWN(AB2609*0.06-MIN(50000,AB2609)*0.03,-2))+MAX(0,ROUNDDOWN(AB2609*0.04-MIN(50000,AB2609)*0.02,-2)))</f>
        <v/>
      </c>
      <c r="AE2609" s="18">
        <f>Y2609-Z2609</f>
        <v/>
      </c>
      <c r="AF2609" s="18">
        <f>AC2609-AD2609</f>
        <v/>
      </c>
      <c r="AG2609" s="18">
        <f>AE2609+AF2609</f>
        <v/>
      </c>
      <c r="AH2609" s="20">
        <f>IF(W2609&lt;=0,0,LOOKUP(W2609,{0,1950001,3300001,6950001,9000001,18000001,40000001},{0.05,0.1,0.2,0.23,0.33,0.4,0.45}))</f>
        <v/>
      </c>
    </row>
    <row r="2610">
      <c r="A2610" t="inlineStr">
        <is>
          <t>1万円刻み 3区分8万円ずつ</t>
        </is>
      </c>
      <c r="B2610" s="18">
        <f>'4_1万円刻み'!$A$844</f>
        <v/>
      </c>
      <c r="C2610" s="19" t="n">
        <v>2026</v>
      </c>
      <c r="D2610" t="inlineStr">
        <is>
          <t>いいえ</t>
        </is>
      </c>
      <c r="E2610" s="18" t="n">
        <v>80000</v>
      </c>
      <c r="F2610" s="18" t="n">
        <v>0</v>
      </c>
      <c r="G2610" s="18" t="n">
        <v>80000</v>
      </c>
      <c r="H2610" s="18" t="n">
        <v>80000</v>
      </c>
      <c r="I2610" s="18" t="n">
        <v>0</v>
      </c>
      <c r="J2610" s="18">
        <f>ROUND(MIN(B2610/12,650000)*12*0.0915+MIN(B2610/12,1390000)*12*(0.0504+0)+B2610*0.005,0)</f>
        <v/>
      </c>
      <c r="K2610" s="18" t="n">
        <v>0</v>
      </c>
      <c r="L2610" s="18" t="n">
        <v>0</v>
      </c>
      <c r="M2610" s="18">
        <f>ROUND(IF(C2610&gt;=2026,IF(B2610&lt;741000,0,IF(B2610&lt;2191000,B2610-740000,IF(B2610&lt;2193000,1451000,IF(B2610&lt;2196000,1453000,IF(B2610&lt;2200000,1456000,IF(B2610&lt;3600000,ROUNDDOWN(B2610/4,-3)*2.8-80000,IF(B2610&lt;6600000,ROUNDDOWN(B2610/4,-3)*3.2-440000,IF(B2610&lt;8500000,ROUNDDOWN(B2610*0.9,0)-1100000,B2610-1950000)))))))),IF(B2610&lt;651000,0,IF(B2610&lt;1900000,B2610-650000,IF(B2610&lt;3600000,ROUNDDOWN(B2610/4,-3)*2.8-80000,IF(B2610&lt;6600000,ROUNDDOWN(B2610/4,-3)*3.2-440000,IF(B2610&lt;8500000,ROUNDDOWN(B2610*0.9,0)-1100000,B2610-1950000)))))),0)</f>
        <v/>
      </c>
      <c r="N2610" s="18">
        <f>IF(M2610&gt;23500000,NA(),IF(C2610&gt;=2026,IF(M2610&lt;=4890000,1040000,IF(M2610&lt;=6550000,670000,620000)),IF(M2610&lt;=1320000,950000,IF(M2610&lt;=3360000,880000,IF(M2610&lt;=4890000,680000,IF(M2610&lt;=6550000,630000,580000))))))</f>
        <v/>
      </c>
      <c r="O2610" s="18">
        <f>IF(F2610&lt;=0,IF(AND(D2610="はい",C2610&gt;=2026,C2610&lt;=2027),IF(E2610&lt;=0,0,IF(E2610&lt;=30000,E2610,IF(E2610&lt;=60000,ROUNDUP(E2610/2,0)+15000,IF(E2610&lt;=120000,ROUNDUP(E2610/4,0)+30000,60000)))),IF(E2610&lt;=0,0,IF(E2610&lt;=20000,E2610,IF(E2610&lt;=40000,ROUNDUP(E2610/2,0)+10000,IF(E2610&lt;=80000,ROUNDUP(E2610/4,0)+20000,40000))))),IF(E2610&lt;=0,IF(F2610&lt;=0,0,IF(F2610&lt;=25000,F2610,IF(F2610&lt;=50000,ROUNDUP(F2610/2,0)+12500,IF(F2610&lt;=100000,ROUNDUP(F2610/4,0)+25000,50000)))),MAX(IF(F2610&lt;=0,0,IF(F2610&lt;=25000,F2610,IF(F2610&lt;=50000,ROUNDUP(F2610/2,0)+12500,IF(F2610&lt;=100000,ROUNDUP(F2610/4,0)+25000,50000)))),MIN(IF(AND(D2610="はい",C2610&gt;=2026,C2610&lt;=2027),IF(E2610&lt;=0,0,IF(E2610&lt;=30000,E2610,IF(E2610&lt;=60000,ROUNDUP(E2610/2,0)+15000,IF(E2610&lt;=120000,ROUNDUP(E2610/4,0)+30000,60000)))),IF(E2610&lt;=0,0,IF(E2610&lt;=20000,E2610,IF(E2610&lt;=40000,ROUNDUP(E2610/2,0)+10000,IF(E2610&lt;=80000,ROUNDUP(E2610/4,0)+20000,40000)))))+IF(F2610&lt;=0,0,IF(F2610&lt;=25000,F2610,IF(F2610&lt;=50000,ROUNDUP(F2610/2,0)+12500,IF(F2610&lt;=100000,ROUNDUP(F2610/4,0)+25000,50000)))),IF(AND(D2610="はい",C2610&gt;=2026,C2610&lt;=2027),60000,40000)))))</f>
        <v/>
      </c>
      <c r="P2610" s="18">
        <f>IF(G2610&lt;=0,0,IF(G2610&lt;=20000,G2610,IF(G2610&lt;=40000,ROUNDUP(G2610/2,0)+10000,IF(G2610&lt;=80000,ROUNDUP(G2610/4,0)+20000,40000))))</f>
        <v/>
      </c>
      <c r="Q2610" s="18">
        <f>IF(I2610&lt;=0,IF(H2610&lt;=0,0,IF(H2610&lt;=20000,H2610,IF(H2610&lt;=40000,ROUNDUP(H2610/2,0)+10000,IF(H2610&lt;=80000,ROUNDUP(H2610/4,0)+20000,40000)))),IF(H2610&lt;=0,IF(I2610&lt;=0,0,IF(I2610&lt;=25000,I2610,IF(I2610&lt;=50000,ROUNDUP(I2610/2,0)+12500,IF(I2610&lt;=100000,ROUNDUP(I2610/4,0)+25000,50000)))),MAX(IF(I2610&lt;=0,0,IF(I2610&lt;=25000,I2610,IF(I2610&lt;=50000,ROUNDUP(I2610/2,0)+12500,IF(I2610&lt;=100000,ROUNDUP(I2610/4,0)+25000,50000)))),MIN(IF(H2610&lt;=0,0,IF(H2610&lt;=20000,H2610,IF(H2610&lt;=40000,ROUNDUP(H2610/2,0)+10000,IF(H2610&lt;=80000,ROUNDUP(H2610/4,0)+20000,40000))))+IF(I2610&lt;=0,0,IF(I2610&lt;=25000,I2610,IF(I2610&lt;=50000,ROUNDUP(I2610/2,0)+12500,IF(I2610&lt;=100000,ROUNDUP(I2610/4,0)+25000,50000)))),40000))))</f>
        <v/>
      </c>
      <c r="R2610" s="18">
        <f>MIN(120000,O2610+P2610+Q2610)</f>
        <v/>
      </c>
      <c r="S2610" s="18">
        <f>IF(F2610&lt;=0,IF(E2610&lt;=0,0,IF(E2610&lt;=12000,E2610,IF(E2610&lt;=32000,ROUNDUP(E2610/2,0)+6000,IF(E2610&lt;=56000,ROUNDUP(E2610/4,0)+14000,28000)))),IF(E2610&lt;=0,IF(F2610&lt;=0,0,IF(F2610&lt;=15000,F2610,IF(F2610&lt;=40000,ROUNDUP(F2610/2,0)+7500,IF(F2610&lt;=70000,ROUNDUP(F2610/4,0)+17500,35000)))),MAX(IF(F2610&lt;=0,0,IF(F2610&lt;=15000,F2610,IF(F2610&lt;=40000,ROUNDUP(F2610/2,0)+7500,IF(F2610&lt;=70000,ROUNDUP(F2610/4,0)+17500,35000)))),MIN(IF(E2610&lt;=0,0,IF(E2610&lt;=12000,E2610,IF(E2610&lt;=32000,ROUNDUP(E2610/2,0)+6000,IF(E2610&lt;=56000,ROUNDUP(E2610/4,0)+14000,28000))))+IF(F2610&lt;=0,0,IF(F2610&lt;=15000,F2610,IF(F2610&lt;=40000,ROUNDUP(F2610/2,0)+7500,IF(F2610&lt;=70000,ROUNDUP(F2610/4,0)+17500,35000)))),28000))))</f>
        <v/>
      </c>
      <c r="T2610" s="18">
        <f>IF(G2610&lt;=0,0,IF(G2610&lt;=12000,G2610,IF(G2610&lt;=32000,ROUNDUP(G2610/2,0)+6000,IF(G2610&lt;=56000,ROUNDUP(G2610/4,0)+14000,28000))))</f>
        <v/>
      </c>
      <c r="U2610" s="18">
        <f>IF(I2610&lt;=0,IF(H2610&lt;=0,0,IF(H2610&lt;=12000,H2610,IF(H2610&lt;=32000,ROUNDUP(H2610/2,0)+6000,IF(H2610&lt;=56000,ROUNDUP(H2610/4,0)+14000,28000)))),IF(H2610&lt;=0,IF(I2610&lt;=0,0,IF(I2610&lt;=15000,I2610,IF(I2610&lt;=40000,ROUNDUP(I2610/2,0)+7500,IF(I2610&lt;=70000,ROUNDUP(I2610/4,0)+17500,35000)))),MAX(IF(I2610&lt;=0,0,IF(I2610&lt;=15000,I2610,IF(I2610&lt;=40000,ROUNDUP(I2610/2,0)+7500,IF(I2610&lt;=70000,ROUNDUP(I2610/4,0)+17500,35000)))),MIN(IF(H2610&lt;=0,0,IF(H2610&lt;=12000,H2610,IF(H2610&lt;=32000,ROUNDUP(H2610/2,0)+6000,IF(H2610&lt;=56000,ROUNDUP(H2610/4,0)+14000,28000))))+IF(I2610&lt;=0,0,IF(I2610&lt;=15000,I2610,IF(I2610&lt;=40000,ROUNDUP(I2610/2,0)+7500,IF(I2610&lt;=70000,ROUNDUP(I2610/4,0)+17500,35000)))),28000))))</f>
        <v/>
      </c>
      <c r="V2610" s="18">
        <f>MIN(70000,S2610+T2610+U2610)</f>
        <v/>
      </c>
      <c r="W2610" s="18">
        <f>MAX(0,ROUNDDOWN(M2610-J2610-N2610-K2610-0,-3))</f>
        <v/>
      </c>
      <c r="X2610" s="18">
        <f>MAX(0,ROUNDDOWN(M2610-J2610-N2610-K2610-R2610,-3))</f>
        <v/>
      </c>
      <c r="Y2610" s="18">
        <f>IF(W2610&lt;=0,0,ROUNDDOWN((W2610*LOOKUP(W2610,{0,1950001,3300001,6950001,9000001,18000001,40000001},{0.05,0.1,0.2,0.23,0.33,0.4,0.45})-LOOKUP(W2610,{0,1950001,3300001,6950001,9000001,18000001,40000001},{0,97500,427500,636000,1536000,2796000,4796000}))*1.021,-2))</f>
        <v/>
      </c>
      <c r="Z2610" s="18">
        <f>IF(X2610&lt;=0,0,ROUNDDOWN((X2610*LOOKUP(X2610,{0,1950001,3300001,6950001,9000001,18000001,40000001},{0.05,0.1,0.2,0.23,0.33,0.4,0.45})-LOOKUP(X2610,{0,1950001,3300001,6950001,9000001,18000001,40000001},{0,97500,427500,636000,1536000,2796000,4796000}))*1.021,-2))</f>
        <v/>
      </c>
      <c r="AA2610" s="18">
        <f>MAX(0,ROUNDDOWN(M2610-J2610-430000-L2610-0,-3))</f>
        <v/>
      </c>
      <c r="AB2610" s="18">
        <f>MAX(0,ROUNDDOWN(M2610-J2610-430000-L2610-V2610,-3))</f>
        <v/>
      </c>
      <c r="AC2610" s="18">
        <f>IF(M2610&lt;=450000,0,MAX(0,ROUNDDOWN(AA2610*0.06-MIN(50000,AA2610)*0.03,-2))+MAX(0,ROUNDDOWN(AA2610*0.04-MIN(50000,AA2610)*0.02,-2)))</f>
        <v/>
      </c>
      <c r="AD2610" s="18">
        <f>IF(M2610&lt;=450000,0,MAX(0,ROUNDDOWN(AB2610*0.06-MIN(50000,AB2610)*0.03,-2))+MAX(0,ROUNDDOWN(AB2610*0.04-MIN(50000,AB2610)*0.02,-2)))</f>
        <v/>
      </c>
      <c r="AE2610" s="18">
        <f>Y2610-Z2610</f>
        <v/>
      </c>
      <c r="AF2610" s="18">
        <f>AC2610-AD2610</f>
        <v/>
      </c>
      <c r="AG2610" s="18">
        <f>AE2610+AF2610</f>
        <v/>
      </c>
      <c r="AH2610" s="20">
        <f>IF(W2610&lt;=0,0,LOOKUP(W2610,{0,1950001,3300001,6950001,9000001,18000001,40000001},{0.05,0.1,0.2,0.23,0.33,0.4,0.45}))</f>
        <v/>
      </c>
    </row>
    <row r="2611">
      <c r="A2611" t="inlineStr">
        <is>
          <t>1万円刻み 一般8万円</t>
        </is>
      </c>
      <c r="B2611" s="18">
        <f>'4_1万円刻み'!$A$844</f>
        <v/>
      </c>
      <c r="C2611" s="19" t="n">
        <v>2026</v>
      </c>
      <c r="D2611" t="inlineStr">
        <is>
          <t>いいえ</t>
        </is>
      </c>
      <c r="E2611" s="18" t="n">
        <v>80000</v>
      </c>
      <c r="F2611" s="18" t="n">
        <v>0</v>
      </c>
      <c r="G2611" s="18" t="n">
        <v>0</v>
      </c>
      <c r="H2611" s="18" t="n">
        <v>0</v>
      </c>
      <c r="I2611" s="18" t="n">
        <v>0</v>
      </c>
      <c r="J2611" s="18">
        <f>ROUND(MIN(B2611/12,650000)*12*0.0915+MIN(B2611/12,1390000)*12*(0.0504+0)+B2611*0.005,0)</f>
        <v/>
      </c>
      <c r="K2611" s="18" t="n">
        <v>0</v>
      </c>
      <c r="L2611" s="18" t="n">
        <v>0</v>
      </c>
      <c r="M2611" s="18">
        <f>ROUND(IF(C2611&gt;=2026,IF(B2611&lt;741000,0,IF(B2611&lt;2191000,B2611-740000,IF(B2611&lt;2193000,1451000,IF(B2611&lt;2196000,1453000,IF(B2611&lt;2200000,1456000,IF(B2611&lt;3600000,ROUNDDOWN(B2611/4,-3)*2.8-80000,IF(B2611&lt;6600000,ROUNDDOWN(B2611/4,-3)*3.2-440000,IF(B2611&lt;8500000,ROUNDDOWN(B2611*0.9,0)-1100000,B2611-1950000)))))))),IF(B2611&lt;651000,0,IF(B2611&lt;1900000,B2611-650000,IF(B2611&lt;3600000,ROUNDDOWN(B2611/4,-3)*2.8-80000,IF(B2611&lt;6600000,ROUNDDOWN(B2611/4,-3)*3.2-440000,IF(B2611&lt;8500000,ROUNDDOWN(B2611*0.9,0)-1100000,B2611-1950000)))))),0)</f>
        <v/>
      </c>
      <c r="N2611" s="18">
        <f>IF(M2611&gt;23500000,NA(),IF(C2611&gt;=2026,IF(M2611&lt;=4890000,1040000,IF(M2611&lt;=6550000,670000,620000)),IF(M2611&lt;=1320000,950000,IF(M2611&lt;=3360000,880000,IF(M2611&lt;=4890000,680000,IF(M2611&lt;=6550000,630000,580000))))))</f>
        <v/>
      </c>
      <c r="O2611" s="18">
        <f>IF(F2611&lt;=0,IF(AND(D2611="はい",C2611&gt;=2026,C2611&lt;=2027),IF(E2611&lt;=0,0,IF(E2611&lt;=30000,E2611,IF(E2611&lt;=60000,ROUNDUP(E2611/2,0)+15000,IF(E2611&lt;=120000,ROUNDUP(E2611/4,0)+30000,60000)))),IF(E2611&lt;=0,0,IF(E2611&lt;=20000,E2611,IF(E2611&lt;=40000,ROUNDUP(E2611/2,0)+10000,IF(E2611&lt;=80000,ROUNDUP(E2611/4,0)+20000,40000))))),IF(E2611&lt;=0,IF(F2611&lt;=0,0,IF(F2611&lt;=25000,F2611,IF(F2611&lt;=50000,ROUNDUP(F2611/2,0)+12500,IF(F2611&lt;=100000,ROUNDUP(F2611/4,0)+25000,50000)))),MAX(IF(F2611&lt;=0,0,IF(F2611&lt;=25000,F2611,IF(F2611&lt;=50000,ROUNDUP(F2611/2,0)+12500,IF(F2611&lt;=100000,ROUNDUP(F2611/4,0)+25000,50000)))),MIN(IF(AND(D2611="はい",C2611&gt;=2026,C2611&lt;=2027),IF(E2611&lt;=0,0,IF(E2611&lt;=30000,E2611,IF(E2611&lt;=60000,ROUNDUP(E2611/2,0)+15000,IF(E2611&lt;=120000,ROUNDUP(E2611/4,0)+30000,60000)))),IF(E2611&lt;=0,0,IF(E2611&lt;=20000,E2611,IF(E2611&lt;=40000,ROUNDUP(E2611/2,0)+10000,IF(E2611&lt;=80000,ROUNDUP(E2611/4,0)+20000,40000)))))+IF(F2611&lt;=0,0,IF(F2611&lt;=25000,F2611,IF(F2611&lt;=50000,ROUNDUP(F2611/2,0)+12500,IF(F2611&lt;=100000,ROUNDUP(F2611/4,0)+25000,50000)))),IF(AND(D2611="はい",C2611&gt;=2026,C2611&lt;=2027),60000,40000)))))</f>
        <v/>
      </c>
      <c r="P2611" s="18">
        <f>IF(G2611&lt;=0,0,IF(G2611&lt;=20000,G2611,IF(G2611&lt;=40000,ROUNDUP(G2611/2,0)+10000,IF(G2611&lt;=80000,ROUNDUP(G2611/4,0)+20000,40000))))</f>
        <v/>
      </c>
      <c r="Q2611" s="18">
        <f>IF(I2611&lt;=0,IF(H2611&lt;=0,0,IF(H2611&lt;=20000,H2611,IF(H2611&lt;=40000,ROUNDUP(H2611/2,0)+10000,IF(H2611&lt;=80000,ROUNDUP(H2611/4,0)+20000,40000)))),IF(H2611&lt;=0,IF(I2611&lt;=0,0,IF(I2611&lt;=25000,I2611,IF(I2611&lt;=50000,ROUNDUP(I2611/2,0)+12500,IF(I2611&lt;=100000,ROUNDUP(I2611/4,0)+25000,50000)))),MAX(IF(I2611&lt;=0,0,IF(I2611&lt;=25000,I2611,IF(I2611&lt;=50000,ROUNDUP(I2611/2,0)+12500,IF(I2611&lt;=100000,ROUNDUP(I2611/4,0)+25000,50000)))),MIN(IF(H2611&lt;=0,0,IF(H2611&lt;=20000,H2611,IF(H2611&lt;=40000,ROUNDUP(H2611/2,0)+10000,IF(H2611&lt;=80000,ROUNDUP(H2611/4,0)+20000,40000))))+IF(I2611&lt;=0,0,IF(I2611&lt;=25000,I2611,IF(I2611&lt;=50000,ROUNDUP(I2611/2,0)+12500,IF(I2611&lt;=100000,ROUNDUP(I2611/4,0)+25000,50000)))),40000))))</f>
        <v/>
      </c>
      <c r="R2611" s="18">
        <f>MIN(120000,O2611+P2611+Q2611)</f>
        <v/>
      </c>
      <c r="S2611" s="18">
        <f>IF(F2611&lt;=0,IF(E2611&lt;=0,0,IF(E2611&lt;=12000,E2611,IF(E2611&lt;=32000,ROUNDUP(E2611/2,0)+6000,IF(E2611&lt;=56000,ROUNDUP(E2611/4,0)+14000,28000)))),IF(E2611&lt;=0,IF(F2611&lt;=0,0,IF(F2611&lt;=15000,F2611,IF(F2611&lt;=40000,ROUNDUP(F2611/2,0)+7500,IF(F2611&lt;=70000,ROUNDUP(F2611/4,0)+17500,35000)))),MAX(IF(F2611&lt;=0,0,IF(F2611&lt;=15000,F2611,IF(F2611&lt;=40000,ROUNDUP(F2611/2,0)+7500,IF(F2611&lt;=70000,ROUNDUP(F2611/4,0)+17500,35000)))),MIN(IF(E2611&lt;=0,0,IF(E2611&lt;=12000,E2611,IF(E2611&lt;=32000,ROUNDUP(E2611/2,0)+6000,IF(E2611&lt;=56000,ROUNDUP(E2611/4,0)+14000,28000))))+IF(F2611&lt;=0,0,IF(F2611&lt;=15000,F2611,IF(F2611&lt;=40000,ROUNDUP(F2611/2,0)+7500,IF(F2611&lt;=70000,ROUNDUP(F2611/4,0)+17500,35000)))),28000))))</f>
        <v/>
      </c>
      <c r="T2611" s="18">
        <f>IF(G2611&lt;=0,0,IF(G2611&lt;=12000,G2611,IF(G2611&lt;=32000,ROUNDUP(G2611/2,0)+6000,IF(G2611&lt;=56000,ROUNDUP(G2611/4,0)+14000,28000))))</f>
        <v/>
      </c>
      <c r="U2611" s="18">
        <f>IF(I2611&lt;=0,IF(H2611&lt;=0,0,IF(H2611&lt;=12000,H2611,IF(H2611&lt;=32000,ROUNDUP(H2611/2,0)+6000,IF(H2611&lt;=56000,ROUNDUP(H2611/4,0)+14000,28000)))),IF(H2611&lt;=0,IF(I2611&lt;=0,0,IF(I2611&lt;=15000,I2611,IF(I2611&lt;=40000,ROUNDUP(I2611/2,0)+7500,IF(I2611&lt;=70000,ROUNDUP(I2611/4,0)+17500,35000)))),MAX(IF(I2611&lt;=0,0,IF(I2611&lt;=15000,I2611,IF(I2611&lt;=40000,ROUNDUP(I2611/2,0)+7500,IF(I2611&lt;=70000,ROUNDUP(I2611/4,0)+17500,35000)))),MIN(IF(H2611&lt;=0,0,IF(H2611&lt;=12000,H2611,IF(H2611&lt;=32000,ROUNDUP(H2611/2,0)+6000,IF(H2611&lt;=56000,ROUNDUP(H2611/4,0)+14000,28000))))+IF(I2611&lt;=0,0,IF(I2611&lt;=15000,I2611,IF(I2611&lt;=40000,ROUNDUP(I2611/2,0)+7500,IF(I2611&lt;=70000,ROUNDUP(I2611/4,0)+17500,35000)))),28000))))</f>
        <v/>
      </c>
      <c r="V2611" s="18">
        <f>MIN(70000,S2611+T2611+U2611)</f>
        <v/>
      </c>
      <c r="W2611" s="18">
        <f>MAX(0,ROUNDDOWN(M2611-J2611-N2611-K2611-0,-3))</f>
        <v/>
      </c>
      <c r="X2611" s="18">
        <f>MAX(0,ROUNDDOWN(M2611-J2611-N2611-K2611-R2611,-3))</f>
        <v/>
      </c>
      <c r="Y2611" s="18">
        <f>IF(W2611&lt;=0,0,ROUNDDOWN((W2611*LOOKUP(W2611,{0,1950001,3300001,6950001,9000001,18000001,40000001},{0.05,0.1,0.2,0.23,0.33,0.4,0.45})-LOOKUP(W2611,{0,1950001,3300001,6950001,9000001,18000001,40000001},{0,97500,427500,636000,1536000,2796000,4796000}))*1.021,-2))</f>
        <v/>
      </c>
      <c r="Z2611" s="18">
        <f>IF(X2611&lt;=0,0,ROUNDDOWN((X2611*LOOKUP(X2611,{0,1950001,3300001,6950001,9000001,18000001,40000001},{0.05,0.1,0.2,0.23,0.33,0.4,0.45})-LOOKUP(X2611,{0,1950001,3300001,6950001,9000001,18000001,40000001},{0,97500,427500,636000,1536000,2796000,4796000}))*1.021,-2))</f>
        <v/>
      </c>
      <c r="AA2611" s="18">
        <f>MAX(0,ROUNDDOWN(M2611-J2611-430000-L2611-0,-3))</f>
        <v/>
      </c>
      <c r="AB2611" s="18">
        <f>MAX(0,ROUNDDOWN(M2611-J2611-430000-L2611-V2611,-3))</f>
        <v/>
      </c>
      <c r="AC2611" s="18">
        <f>IF(M2611&lt;=450000,0,MAX(0,ROUNDDOWN(AA2611*0.06-MIN(50000,AA2611)*0.03,-2))+MAX(0,ROUNDDOWN(AA2611*0.04-MIN(50000,AA2611)*0.02,-2)))</f>
        <v/>
      </c>
      <c r="AD2611" s="18">
        <f>IF(M2611&lt;=450000,0,MAX(0,ROUNDDOWN(AB2611*0.06-MIN(50000,AB2611)*0.03,-2))+MAX(0,ROUNDDOWN(AB2611*0.04-MIN(50000,AB2611)*0.02,-2)))</f>
        <v/>
      </c>
      <c r="AE2611" s="18">
        <f>Y2611-Z2611</f>
        <v/>
      </c>
      <c r="AF2611" s="18">
        <f>AC2611-AD2611</f>
        <v/>
      </c>
      <c r="AG2611" s="18">
        <f>AE2611+AF2611</f>
        <v/>
      </c>
      <c r="AH2611" s="20">
        <f>IF(W2611&lt;=0,0,LOOKUP(W2611,{0,1950001,3300001,6950001,9000001,18000001,40000001},{0.05,0.1,0.2,0.23,0.33,0.4,0.45}))</f>
        <v/>
      </c>
    </row>
    <row r="2612">
      <c r="A2612" t="inlineStr">
        <is>
          <t>1万円刻み 特例あり一般12万円</t>
        </is>
      </c>
      <c r="B2612" s="18">
        <f>'4_1万円刻み'!$A$844</f>
        <v/>
      </c>
      <c r="C2612" s="19" t="n">
        <v>2026</v>
      </c>
      <c r="D2612" t="inlineStr">
        <is>
          <t>はい</t>
        </is>
      </c>
      <c r="E2612" s="18" t="n">
        <v>120000</v>
      </c>
      <c r="F2612" s="18" t="n">
        <v>0</v>
      </c>
      <c r="G2612" s="18" t="n">
        <v>0</v>
      </c>
      <c r="H2612" s="18" t="n">
        <v>0</v>
      </c>
      <c r="I2612" s="18" t="n">
        <v>0</v>
      </c>
      <c r="J2612" s="18">
        <f>ROUND(MIN(B2612/12,650000)*12*0.0915+MIN(B2612/12,1390000)*12*(0.0504+0)+B2612*0.005,0)</f>
        <v/>
      </c>
      <c r="K2612" s="18" t="n">
        <v>0</v>
      </c>
      <c r="L2612" s="18" t="n">
        <v>0</v>
      </c>
      <c r="M2612" s="18">
        <f>ROUND(IF(C2612&gt;=2026,IF(B2612&lt;741000,0,IF(B2612&lt;2191000,B2612-740000,IF(B2612&lt;2193000,1451000,IF(B2612&lt;2196000,1453000,IF(B2612&lt;2200000,1456000,IF(B2612&lt;3600000,ROUNDDOWN(B2612/4,-3)*2.8-80000,IF(B2612&lt;6600000,ROUNDDOWN(B2612/4,-3)*3.2-440000,IF(B2612&lt;8500000,ROUNDDOWN(B2612*0.9,0)-1100000,B2612-1950000)))))))),IF(B2612&lt;651000,0,IF(B2612&lt;1900000,B2612-650000,IF(B2612&lt;3600000,ROUNDDOWN(B2612/4,-3)*2.8-80000,IF(B2612&lt;6600000,ROUNDDOWN(B2612/4,-3)*3.2-440000,IF(B2612&lt;8500000,ROUNDDOWN(B2612*0.9,0)-1100000,B2612-1950000)))))),0)</f>
        <v/>
      </c>
      <c r="N2612" s="18">
        <f>IF(M2612&gt;23500000,NA(),IF(C2612&gt;=2026,IF(M2612&lt;=4890000,1040000,IF(M2612&lt;=6550000,670000,620000)),IF(M2612&lt;=1320000,950000,IF(M2612&lt;=3360000,880000,IF(M2612&lt;=4890000,680000,IF(M2612&lt;=6550000,630000,580000))))))</f>
        <v/>
      </c>
      <c r="O2612" s="18">
        <f>IF(F2612&lt;=0,IF(AND(D2612="はい",C2612&gt;=2026,C2612&lt;=2027),IF(E2612&lt;=0,0,IF(E2612&lt;=30000,E2612,IF(E2612&lt;=60000,ROUNDUP(E2612/2,0)+15000,IF(E2612&lt;=120000,ROUNDUP(E2612/4,0)+30000,60000)))),IF(E2612&lt;=0,0,IF(E2612&lt;=20000,E2612,IF(E2612&lt;=40000,ROUNDUP(E2612/2,0)+10000,IF(E2612&lt;=80000,ROUNDUP(E2612/4,0)+20000,40000))))),IF(E2612&lt;=0,IF(F2612&lt;=0,0,IF(F2612&lt;=25000,F2612,IF(F2612&lt;=50000,ROUNDUP(F2612/2,0)+12500,IF(F2612&lt;=100000,ROUNDUP(F2612/4,0)+25000,50000)))),MAX(IF(F2612&lt;=0,0,IF(F2612&lt;=25000,F2612,IF(F2612&lt;=50000,ROUNDUP(F2612/2,0)+12500,IF(F2612&lt;=100000,ROUNDUP(F2612/4,0)+25000,50000)))),MIN(IF(AND(D2612="はい",C2612&gt;=2026,C2612&lt;=2027),IF(E2612&lt;=0,0,IF(E2612&lt;=30000,E2612,IF(E2612&lt;=60000,ROUNDUP(E2612/2,0)+15000,IF(E2612&lt;=120000,ROUNDUP(E2612/4,0)+30000,60000)))),IF(E2612&lt;=0,0,IF(E2612&lt;=20000,E2612,IF(E2612&lt;=40000,ROUNDUP(E2612/2,0)+10000,IF(E2612&lt;=80000,ROUNDUP(E2612/4,0)+20000,40000)))))+IF(F2612&lt;=0,0,IF(F2612&lt;=25000,F2612,IF(F2612&lt;=50000,ROUNDUP(F2612/2,0)+12500,IF(F2612&lt;=100000,ROUNDUP(F2612/4,0)+25000,50000)))),IF(AND(D2612="はい",C2612&gt;=2026,C2612&lt;=2027),60000,40000)))))</f>
        <v/>
      </c>
      <c r="P2612" s="18">
        <f>IF(G2612&lt;=0,0,IF(G2612&lt;=20000,G2612,IF(G2612&lt;=40000,ROUNDUP(G2612/2,0)+10000,IF(G2612&lt;=80000,ROUNDUP(G2612/4,0)+20000,40000))))</f>
        <v/>
      </c>
      <c r="Q2612" s="18">
        <f>IF(I2612&lt;=0,IF(H2612&lt;=0,0,IF(H2612&lt;=20000,H2612,IF(H2612&lt;=40000,ROUNDUP(H2612/2,0)+10000,IF(H2612&lt;=80000,ROUNDUP(H2612/4,0)+20000,40000)))),IF(H2612&lt;=0,IF(I2612&lt;=0,0,IF(I2612&lt;=25000,I2612,IF(I2612&lt;=50000,ROUNDUP(I2612/2,0)+12500,IF(I2612&lt;=100000,ROUNDUP(I2612/4,0)+25000,50000)))),MAX(IF(I2612&lt;=0,0,IF(I2612&lt;=25000,I2612,IF(I2612&lt;=50000,ROUNDUP(I2612/2,0)+12500,IF(I2612&lt;=100000,ROUNDUP(I2612/4,0)+25000,50000)))),MIN(IF(H2612&lt;=0,0,IF(H2612&lt;=20000,H2612,IF(H2612&lt;=40000,ROUNDUP(H2612/2,0)+10000,IF(H2612&lt;=80000,ROUNDUP(H2612/4,0)+20000,40000))))+IF(I2612&lt;=0,0,IF(I2612&lt;=25000,I2612,IF(I2612&lt;=50000,ROUNDUP(I2612/2,0)+12500,IF(I2612&lt;=100000,ROUNDUP(I2612/4,0)+25000,50000)))),40000))))</f>
        <v/>
      </c>
      <c r="R2612" s="18">
        <f>MIN(120000,O2612+P2612+Q2612)</f>
        <v/>
      </c>
      <c r="S2612" s="18">
        <f>IF(F2612&lt;=0,IF(E2612&lt;=0,0,IF(E2612&lt;=12000,E2612,IF(E2612&lt;=32000,ROUNDUP(E2612/2,0)+6000,IF(E2612&lt;=56000,ROUNDUP(E2612/4,0)+14000,28000)))),IF(E2612&lt;=0,IF(F2612&lt;=0,0,IF(F2612&lt;=15000,F2612,IF(F2612&lt;=40000,ROUNDUP(F2612/2,0)+7500,IF(F2612&lt;=70000,ROUNDUP(F2612/4,0)+17500,35000)))),MAX(IF(F2612&lt;=0,0,IF(F2612&lt;=15000,F2612,IF(F2612&lt;=40000,ROUNDUP(F2612/2,0)+7500,IF(F2612&lt;=70000,ROUNDUP(F2612/4,0)+17500,35000)))),MIN(IF(E2612&lt;=0,0,IF(E2612&lt;=12000,E2612,IF(E2612&lt;=32000,ROUNDUP(E2612/2,0)+6000,IF(E2612&lt;=56000,ROUNDUP(E2612/4,0)+14000,28000))))+IF(F2612&lt;=0,0,IF(F2612&lt;=15000,F2612,IF(F2612&lt;=40000,ROUNDUP(F2612/2,0)+7500,IF(F2612&lt;=70000,ROUNDUP(F2612/4,0)+17500,35000)))),28000))))</f>
        <v/>
      </c>
      <c r="T2612" s="18">
        <f>IF(G2612&lt;=0,0,IF(G2612&lt;=12000,G2612,IF(G2612&lt;=32000,ROUNDUP(G2612/2,0)+6000,IF(G2612&lt;=56000,ROUNDUP(G2612/4,0)+14000,28000))))</f>
        <v/>
      </c>
      <c r="U2612" s="18">
        <f>IF(I2612&lt;=0,IF(H2612&lt;=0,0,IF(H2612&lt;=12000,H2612,IF(H2612&lt;=32000,ROUNDUP(H2612/2,0)+6000,IF(H2612&lt;=56000,ROUNDUP(H2612/4,0)+14000,28000)))),IF(H2612&lt;=0,IF(I2612&lt;=0,0,IF(I2612&lt;=15000,I2612,IF(I2612&lt;=40000,ROUNDUP(I2612/2,0)+7500,IF(I2612&lt;=70000,ROUNDUP(I2612/4,0)+17500,35000)))),MAX(IF(I2612&lt;=0,0,IF(I2612&lt;=15000,I2612,IF(I2612&lt;=40000,ROUNDUP(I2612/2,0)+7500,IF(I2612&lt;=70000,ROUNDUP(I2612/4,0)+17500,35000)))),MIN(IF(H2612&lt;=0,0,IF(H2612&lt;=12000,H2612,IF(H2612&lt;=32000,ROUNDUP(H2612/2,0)+6000,IF(H2612&lt;=56000,ROUNDUP(H2612/4,0)+14000,28000))))+IF(I2612&lt;=0,0,IF(I2612&lt;=15000,I2612,IF(I2612&lt;=40000,ROUNDUP(I2612/2,0)+7500,IF(I2612&lt;=70000,ROUNDUP(I2612/4,0)+17500,35000)))),28000))))</f>
        <v/>
      </c>
      <c r="V2612" s="18">
        <f>MIN(70000,S2612+T2612+U2612)</f>
        <v/>
      </c>
      <c r="W2612" s="18">
        <f>MAX(0,ROUNDDOWN(M2612-J2612-N2612-K2612-0,-3))</f>
        <v/>
      </c>
      <c r="X2612" s="18">
        <f>MAX(0,ROUNDDOWN(M2612-J2612-N2612-K2612-R2612,-3))</f>
        <v/>
      </c>
      <c r="Y2612" s="18">
        <f>IF(W2612&lt;=0,0,ROUNDDOWN((W2612*LOOKUP(W2612,{0,1950001,3300001,6950001,9000001,18000001,40000001},{0.05,0.1,0.2,0.23,0.33,0.4,0.45})-LOOKUP(W2612,{0,1950001,3300001,6950001,9000001,18000001,40000001},{0,97500,427500,636000,1536000,2796000,4796000}))*1.021,-2))</f>
        <v/>
      </c>
      <c r="Z2612" s="18">
        <f>IF(X2612&lt;=0,0,ROUNDDOWN((X2612*LOOKUP(X2612,{0,1950001,3300001,6950001,9000001,18000001,40000001},{0.05,0.1,0.2,0.23,0.33,0.4,0.45})-LOOKUP(X2612,{0,1950001,3300001,6950001,9000001,18000001,40000001},{0,97500,427500,636000,1536000,2796000,4796000}))*1.021,-2))</f>
        <v/>
      </c>
      <c r="AA2612" s="18">
        <f>MAX(0,ROUNDDOWN(M2612-J2612-430000-L2612-0,-3))</f>
        <v/>
      </c>
      <c r="AB2612" s="18">
        <f>MAX(0,ROUNDDOWN(M2612-J2612-430000-L2612-V2612,-3))</f>
        <v/>
      </c>
      <c r="AC2612" s="18">
        <f>IF(M2612&lt;=450000,0,MAX(0,ROUNDDOWN(AA2612*0.06-MIN(50000,AA2612)*0.03,-2))+MAX(0,ROUNDDOWN(AA2612*0.04-MIN(50000,AA2612)*0.02,-2)))</f>
        <v/>
      </c>
      <c r="AD2612" s="18">
        <f>IF(M2612&lt;=450000,0,MAX(0,ROUNDDOWN(AB2612*0.06-MIN(50000,AB2612)*0.03,-2))+MAX(0,ROUNDDOWN(AB2612*0.04-MIN(50000,AB2612)*0.02,-2)))</f>
        <v/>
      </c>
      <c r="AE2612" s="18">
        <f>Y2612-Z2612</f>
        <v/>
      </c>
      <c r="AF2612" s="18">
        <f>AC2612-AD2612</f>
        <v/>
      </c>
      <c r="AG2612" s="18">
        <f>AE2612+AF2612</f>
        <v/>
      </c>
      <c r="AH2612" s="20">
        <f>IF(W2612&lt;=0,0,LOOKUP(W2612,{0,1950001,3300001,6950001,9000001,18000001,40000001},{0.05,0.1,0.2,0.23,0.33,0.4,0.45}))</f>
        <v/>
      </c>
    </row>
    <row r="2613">
      <c r="A2613" t="inlineStr">
        <is>
          <t>1万円刻み 3区分8万円ずつ</t>
        </is>
      </c>
      <c r="B2613" s="18">
        <f>'4_1万円刻み'!$A$845</f>
        <v/>
      </c>
      <c r="C2613" s="19" t="n">
        <v>2026</v>
      </c>
      <c r="D2613" t="inlineStr">
        <is>
          <t>いいえ</t>
        </is>
      </c>
      <c r="E2613" s="18" t="n">
        <v>80000</v>
      </c>
      <c r="F2613" s="18" t="n">
        <v>0</v>
      </c>
      <c r="G2613" s="18" t="n">
        <v>80000</v>
      </c>
      <c r="H2613" s="18" t="n">
        <v>80000</v>
      </c>
      <c r="I2613" s="18" t="n">
        <v>0</v>
      </c>
      <c r="J2613" s="18">
        <f>ROUND(MIN(B2613/12,650000)*12*0.0915+MIN(B2613/12,1390000)*12*(0.0504+0)+B2613*0.005,0)</f>
        <v/>
      </c>
      <c r="K2613" s="18" t="n">
        <v>0</v>
      </c>
      <c r="L2613" s="18" t="n">
        <v>0</v>
      </c>
      <c r="M2613" s="18">
        <f>ROUND(IF(C2613&gt;=2026,IF(B2613&lt;741000,0,IF(B2613&lt;2191000,B2613-740000,IF(B2613&lt;2193000,1451000,IF(B2613&lt;2196000,1453000,IF(B2613&lt;2200000,1456000,IF(B2613&lt;3600000,ROUNDDOWN(B2613/4,-3)*2.8-80000,IF(B2613&lt;6600000,ROUNDDOWN(B2613/4,-3)*3.2-440000,IF(B2613&lt;8500000,ROUNDDOWN(B2613*0.9,0)-1100000,B2613-1950000)))))))),IF(B2613&lt;651000,0,IF(B2613&lt;1900000,B2613-650000,IF(B2613&lt;3600000,ROUNDDOWN(B2613/4,-3)*2.8-80000,IF(B2613&lt;6600000,ROUNDDOWN(B2613/4,-3)*3.2-440000,IF(B2613&lt;8500000,ROUNDDOWN(B2613*0.9,0)-1100000,B2613-1950000)))))),0)</f>
        <v/>
      </c>
      <c r="N2613" s="18">
        <f>IF(M2613&gt;23500000,NA(),IF(C2613&gt;=2026,IF(M2613&lt;=4890000,1040000,IF(M2613&lt;=6550000,670000,620000)),IF(M2613&lt;=1320000,950000,IF(M2613&lt;=3360000,880000,IF(M2613&lt;=4890000,680000,IF(M2613&lt;=6550000,630000,580000))))))</f>
        <v/>
      </c>
      <c r="O2613" s="18">
        <f>IF(F2613&lt;=0,IF(AND(D2613="はい",C2613&gt;=2026,C2613&lt;=2027),IF(E2613&lt;=0,0,IF(E2613&lt;=30000,E2613,IF(E2613&lt;=60000,ROUNDUP(E2613/2,0)+15000,IF(E2613&lt;=120000,ROUNDUP(E2613/4,0)+30000,60000)))),IF(E2613&lt;=0,0,IF(E2613&lt;=20000,E2613,IF(E2613&lt;=40000,ROUNDUP(E2613/2,0)+10000,IF(E2613&lt;=80000,ROUNDUP(E2613/4,0)+20000,40000))))),IF(E2613&lt;=0,IF(F2613&lt;=0,0,IF(F2613&lt;=25000,F2613,IF(F2613&lt;=50000,ROUNDUP(F2613/2,0)+12500,IF(F2613&lt;=100000,ROUNDUP(F2613/4,0)+25000,50000)))),MAX(IF(F2613&lt;=0,0,IF(F2613&lt;=25000,F2613,IF(F2613&lt;=50000,ROUNDUP(F2613/2,0)+12500,IF(F2613&lt;=100000,ROUNDUP(F2613/4,0)+25000,50000)))),MIN(IF(AND(D2613="はい",C2613&gt;=2026,C2613&lt;=2027),IF(E2613&lt;=0,0,IF(E2613&lt;=30000,E2613,IF(E2613&lt;=60000,ROUNDUP(E2613/2,0)+15000,IF(E2613&lt;=120000,ROUNDUP(E2613/4,0)+30000,60000)))),IF(E2613&lt;=0,0,IF(E2613&lt;=20000,E2613,IF(E2613&lt;=40000,ROUNDUP(E2613/2,0)+10000,IF(E2613&lt;=80000,ROUNDUP(E2613/4,0)+20000,40000)))))+IF(F2613&lt;=0,0,IF(F2613&lt;=25000,F2613,IF(F2613&lt;=50000,ROUNDUP(F2613/2,0)+12500,IF(F2613&lt;=100000,ROUNDUP(F2613/4,0)+25000,50000)))),IF(AND(D2613="はい",C2613&gt;=2026,C2613&lt;=2027),60000,40000)))))</f>
        <v/>
      </c>
      <c r="P2613" s="18">
        <f>IF(G2613&lt;=0,0,IF(G2613&lt;=20000,G2613,IF(G2613&lt;=40000,ROUNDUP(G2613/2,0)+10000,IF(G2613&lt;=80000,ROUNDUP(G2613/4,0)+20000,40000))))</f>
        <v/>
      </c>
      <c r="Q2613" s="18">
        <f>IF(I2613&lt;=0,IF(H2613&lt;=0,0,IF(H2613&lt;=20000,H2613,IF(H2613&lt;=40000,ROUNDUP(H2613/2,0)+10000,IF(H2613&lt;=80000,ROUNDUP(H2613/4,0)+20000,40000)))),IF(H2613&lt;=0,IF(I2613&lt;=0,0,IF(I2613&lt;=25000,I2613,IF(I2613&lt;=50000,ROUNDUP(I2613/2,0)+12500,IF(I2613&lt;=100000,ROUNDUP(I2613/4,0)+25000,50000)))),MAX(IF(I2613&lt;=0,0,IF(I2613&lt;=25000,I2613,IF(I2613&lt;=50000,ROUNDUP(I2613/2,0)+12500,IF(I2613&lt;=100000,ROUNDUP(I2613/4,0)+25000,50000)))),MIN(IF(H2613&lt;=0,0,IF(H2613&lt;=20000,H2613,IF(H2613&lt;=40000,ROUNDUP(H2613/2,0)+10000,IF(H2613&lt;=80000,ROUNDUP(H2613/4,0)+20000,40000))))+IF(I2613&lt;=0,0,IF(I2613&lt;=25000,I2613,IF(I2613&lt;=50000,ROUNDUP(I2613/2,0)+12500,IF(I2613&lt;=100000,ROUNDUP(I2613/4,0)+25000,50000)))),40000))))</f>
        <v/>
      </c>
      <c r="R2613" s="18">
        <f>MIN(120000,O2613+P2613+Q2613)</f>
        <v/>
      </c>
      <c r="S2613" s="18">
        <f>IF(F2613&lt;=0,IF(E2613&lt;=0,0,IF(E2613&lt;=12000,E2613,IF(E2613&lt;=32000,ROUNDUP(E2613/2,0)+6000,IF(E2613&lt;=56000,ROUNDUP(E2613/4,0)+14000,28000)))),IF(E2613&lt;=0,IF(F2613&lt;=0,0,IF(F2613&lt;=15000,F2613,IF(F2613&lt;=40000,ROUNDUP(F2613/2,0)+7500,IF(F2613&lt;=70000,ROUNDUP(F2613/4,0)+17500,35000)))),MAX(IF(F2613&lt;=0,0,IF(F2613&lt;=15000,F2613,IF(F2613&lt;=40000,ROUNDUP(F2613/2,0)+7500,IF(F2613&lt;=70000,ROUNDUP(F2613/4,0)+17500,35000)))),MIN(IF(E2613&lt;=0,0,IF(E2613&lt;=12000,E2613,IF(E2613&lt;=32000,ROUNDUP(E2613/2,0)+6000,IF(E2613&lt;=56000,ROUNDUP(E2613/4,0)+14000,28000))))+IF(F2613&lt;=0,0,IF(F2613&lt;=15000,F2613,IF(F2613&lt;=40000,ROUNDUP(F2613/2,0)+7500,IF(F2613&lt;=70000,ROUNDUP(F2613/4,0)+17500,35000)))),28000))))</f>
        <v/>
      </c>
      <c r="T2613" s="18">
        <f>IF(G2613&lt;=0,0,IF(G2613&lt;=12000,G2613,IF(G2613&lt;=32000,ROUNDUP(G2613/2,0)+6000,IF(G2613&lt;=56000,ROUNDUP(G2613/4,0)+14000,28000))))</f>
        <v/>
      </c>
      <c r="U2613" s="18">
        <f>IF(I2613&lt;=0,IF(H2613&lt;=0,0,IF(H2613&lt;=12000,H2613,IF(H2613&lt;=32000,ROUNDUP(H2613/2,0)+6000,IF(H2613&lt;=56000,ROUNDUP(H2613/4,0)+14000,28000)))),IF(H2613&lt;=0,IF(I2613&lt;=0,0,IF(I2613&lt;=15000,I2613,IF(I2613&lt;=40000,ROUNDUP(I2613/2,0)+7500,IF(I2613&lt;=70000,ROUNDUP(I2613/4,0)+17500,35000)))),MAX(IF(I2613&lt;=0,0,IF(I2613&lt;=15000,I2613,IF(I2613&lt;=40000,ROUNDUP(I2613/2,0)+7500,IF(I2613&lt;=70000,ROUNDUP(I2613/4,0)+17500,35000)))),MIN(IF(H2613&lt;=0,0,IF(H2613&lt;=12000,H2613,IF(H2613&lt;=32000,ROUNDUP(H2613/2,0)+6000,IF(H2613&lt;=56000,ROUNDUP(H2613/4,0)+14000,28000))))+IF(I2613&lt;=0,0,IF(I2613&lt;=15000,I2613,IF(I2613&lt;=40000,ROUNDUP(I2613/2,0)+7500,IF(I2613&lt;=70000,ROUNDUP(I2613/4,0)+17500,35000)))),28000))))</f>
        <v/>
      </c>
      <c r="V2613" s="18">
        <f>MIN(70000,S2613+T2613+U2613)</f>
        <v/>
      </c>
      <c r="W2613" s="18">
        <f>MAX(0,ROUNDDOWN(M2613-J2613-N2613-K2613-0,-3))</f>
        <v/>
      </c>
      <c r="X2613" s="18">
        <f>MAX(0,ROUNDDOWN(M2613-J2613-N2613-K2613-R2613,-3))</f>
        <v/>
      </c>
      <c r="Y2613" s="18">
        <f>IF(W2613&lt;=0,0,ROUNDDOWN((W2613*LOOKUP(W2613,{0,1950001,3300001,6950001,9000001,18000001,40000001},{0.05,0.1,0.2,0.23,0.33,0.4,0.45})-LOOKUP(W2613,{0,1950001,3300001,6950001,9000001,18000001,40000001},{0,97500,427500,636000,1536000,2796000,4796000}))*1.021,-2))</f>
        <v/>
      </c>
      <c r="Z2613" s="18">
        <f>IF(X2613&lt;=0,0,ROUNDDOWN((X2613*LOOKUP(X2613,{0,1950001,3300001,6950001,9000001,18000001,40000001},{0.05,0.1,0.2,0.23,0.33,0.4,0.45})-LOOKUP(X2613,{0,1950001,3300001,6950001,9000001,18000001,40000001},{0,97500,427500,636000,1536000,2796000,4796000}))*1.021,-2))</f>
        <v/>
      </c>
      <c r="AA2613" s="18">
        <f>MAX(0,ROUNDDOWN(M2613-J2613-430000-L2613-0,-3))</f>
        <v/>
      </c>
      <c r="AB2613" s="18">
        <f>MAX(0,ROUNDDOWN(M2613-J2613-430000-L2613-V2613,-3))</f>
        <v/>
      </c>
      <c r="AC2613" s="18">
        <f>IF(M2613&lt;=450000,0,MAX(0,ROUNDDOWN(AA2613*0.06-MIN(50000,AA2613)*0.03,-2))+MAX(0,ROUNDDOWN(AA2613*0.04-MIN(50000,AA2613)*0.02,-2)))</f>
        <v/>
      </c>
      <c r="AD2613" s="18">
        <f>IF(M2613&lt;=450000,0,MAX(0,ROUNDDOWN(AB2613*0.06-MIN(50000,AB2613)*0.03,-2))+MAX(0,ROUNDDOWN(AB2613*0.04-MIN(50000,AB2613)*0.02,-2)))</f>
        <v/>
      </c>
      <c r="AE2613" s="18">
        <f>Y2613-Z2613</f>
        <v/>
      </c>
      <c r="AF2613" s="18">
        <f>AC2613-AD2613</f>
        <v/>
      </c>
      <c r="AG2613" s="18">
        <f>AE2613+AF2613</f>
        <v/>
      </c>
      <c r="AH2613" s="20">
        <f>IF(W2613&lt;=0,0,LOOKUP(W2613,{0,1950001,3300001,6950001,9000001,18000001,40000001},{0.05,0.1,0.2,0.23,0.33,0.4,0.45}))</f>
        <v/>
      </c>
    </row>
    <row r="2614">
      <c r="A2614" t="inlineStr">
        <is>
          <t>1万円刻み 一般8万円</t>
        </is>
      </c>
      <c r="B2614" s="18">
        <f>'4_1万円刻み'!$A$845</f>
        <v/>
      </c>
      <c r="C2614" s="19" t="n">
        <v>2026</v>
      </c>
      <c r="D2614" t="inlineStr">
        <is>
          <t>いいえ</t>
        </is>
      </c>
      <c r="E2614" s="18" t="n">
        <v>80000</v>
      </c>
      <c r="F2614" s="18" t="n">
        <v>0</v>
      </c>
      <c r="G2614" s="18" t="n">
        <v>0</v>
      </c>
      <c r="H2614" s="18" t="n">
        <v>0</v>
      </c>
      <c r="I2614" s="18" t="n">
        <v>0</v>
      </c>
      <c r="J2614" s="18">
        <f>ROUND(MIN(B2614/12,650000)*12*0.0915+MIN(B2614/12,1390000)*12*(0.0504+0)+B2614*0.005,0)</f>
        <v/>
      </c>
      <c r="K2614" s="18" t="n">
        <v>0</v>
      </c>
      <c r="L2614" s="18" t="n">
        <v>0</v>
      </c>
      <c r="M2614" s="18">
        <f>ROUND(IF(C2614&gt;=2026,IF(B2614&lt;741000,0,IF(B2614&lt;2191000,B2614-740000,IF(B2614&lt;2193000,1451000,IF(B2614&lt;2196000,1453000,IF(B2614&lt;2200000,1456000,IF(B2614&lt;3600000,ROUNDDOWN(B2614/4,-3)*2.8-80000,IF(B2614&lt;6600000,ROUNDDOWN(B2614/4,-3)*3.2-440000,IF(B2614&lt;8500000,ROUNDDOWN(B2614*0.9,0)-1100000,B2614-1950000)))))))),IF(B2614&lt;651000,0,IF(B2614&lt;1900000,B2614-650000,IF(B2614&lt;3600000,ROUNDDOWN(B2614/4,-3)*2.8-80000,IF(B2614&lt;6600000,ROUNDDOWN(B2614/4,-3)*3.2-440000,IF(B2614&lt;8500000,ROUNDDOWN(B2614*0.9,0)-1100000,B2614-1950000)))))),0)</f>
        <v/>
      </c>
      <c r="N2614" s="18">
        <f>IF(M2614&gt;23500000,NA(),IF(C2614&gt;=2026,IF(M2614&lt;=4890000,1040000,IF(M2614&lt;=6550000,670000,620000)),IF(M2614&lt;=1320000,950000,IF(M2614&lt;=3360000,880000,IF(M2614&lt;=4890000,680000,IF(M2614&lt;=6550000,630000,580000))))))</f>
        <v/>
      </c>
      <c r="O2614" s="18">
        <f>IF(F2614&lt;=0,IF(AND(D2614="はい",C2614&gt;=2026,C2614&lt;=2027),IF(E2614&lt;=0,0,IF(E2614&lt;=30000,E2614,IF(E2614&lt;=60000,ROUNDUP(E2614/2,0)+15000,IF(E2614&lt;=120000,ROUNDUP(E2614/4,0)+30000,60000)))),IF(E2614&lt;=0,0,IF(E2614&lt;=20000,E2614,IF(E2614&lt;=40000,ROUNDUP(E2614/2,0)+10000,IF(E2614&lt;=80000,ROUNDUP(E2614/4,0)+20000,40000))))),IF(E2614&lt;=0,IF(F2614&lt;=0,0,IF(F2614&lt;=25000,F2614,IF(F2614&lt;=50000,ROUNDUP(F2614/2,0)+12500,IF(F2614&lt;=100000,ROUNDUP(F2614/4,0)+25000,50000)))),MAX(IF(F2614&lt;=0,0,IF(F2614&lt;=25000,F2614,IF(F2614&lt;=50000,ROUNDUP(F2614/2,0)+12500,IF(F2614&lt;=100000,ROUNDUP(F2614/4,0)+25000,50000)))),MIN(IF(AND(D2614="はい",C2614&gt;=2026,C2614&lt;=2027),IF(E2614&lt;=0,0,IF(E2614&lt;=30000,E2614,IF(E2614&lt;=60000,ROUNDUP(E2614/2,0)+15000,IF(E2614&lt;=120000,ROUNDUP(E2614/4,0)+30000,60000)))),IF(E2614&lt;=0,0,IF(E2614&lt;=20000,E2614,IF(E2614&lt;=40000,ROUNDUP(E2614/2,0)+10000,IF(E2614&lt;=80000,ROUNDUP(E2614/4,0)+20000,40000)))))+IF(F2614&lt;=0,0,IF(F2614&lt;=25000,F2614,IF(F2614&lt;=50000,ROUNDUP(F2614/2,0)+12500,IF(F2614&lt;=100000,ROUNDUP(F2614/4,0)+25000,50000)))),IF(AND(D2614="はい",C2614&gt;=2026,C2614&lt;=2027),60000,40000)))))</f>
        <v/>
      </c>
      <c r="P2614" s="18">
        <f>IF(G2614&lt;=0,0,IF(G2614&lt;=20000,G2614,IF(G2614&lt;=40000,ROUNDUP(G2614/2,0)+10000,IF(G2614&lt;=80000,ROUNDUP(G2614/4,0)+20000,40000))))</f>
        <v/>
      </c>
      <c r="Q2614" s="18">
        <f>IF(I2614&lt;=0,IF(H2614&lt;=0,0,IF(H2614&lt;=20000,H2614,IF(H2614&lt;=40000,ROUNDUP(H2614/2,0)+10000,IF(H2614&lt;=80000,ROUNDUP(H2614/4,0)+20000,40000)))),IF(H2614&lt;=0,IF(I2614&lt;=0,0,IF(I2614&lt;=25000,I2614,IF(I2614&lt;=50000,ROUNDUP(I2614/2,0)+12500,IF(I2614&lt;=100000,ROUNDUP(I2614/4,0)+25000,50000)))),MAX(IF(I2614&lt;=0,0,IF(I2614&lt;=25000,I2614,IF(I2614&lt;=50000,ROUNDUP(I2614/2,0)+12500,IF(I2614&lt;=100000,ROUNDUP(I2614/4,0)+25000,50000)))),MIN(IF(H2614&lt;=0,0,IF(H2614&lt;=20000,H2614,IF(H2614&lt;=40000,ROUNDUP(H2614/2,0)+10000,IF(H2614&lt;=80000,ROUNDUP(H2614/4,0)+20000,40000))))+IF(I2614&lt;=0,0,IF(I2614&lt;=25000,I2614,IF(I2614&lt;=50000,ROUNDUP(I2614/2,0)+12500,IF(I2614&lt;=100000,ROUNDUP(I2614/4,0)+25000,50000)))),40000))))</f>
        <v/>
      </c>
      <c r="R2614" s="18">
        <f>MIN(120000,O2614+P2614+Q2614)</f>
        <v/>
      </c>
      <c r="S2614" s="18">
        <f>IF(F2614&lt;=0,IF(E2614&lt;=0,0,IF(E2614&lt;=12000,E2614,IF(E2614&lt;=32000,ROUNDUP(E2614/2,0)+6000,IF(E2614&lt;=56000,ROUNDUP(E2614/4,0)+14000,28000)))),IF(E2614&lt;=0,IF(F2614&lt;=0,0,IF(F2614&lt;=15000,F2614,IF(F2614&lt;=40000,ROUNDUP(F2614/2,0)+7500,IF(F2614&lt;=70000,ROUNDUP(F2614/4,0)+17500,35000)))),MAX(IF(F2614&lt;=0,0,IF(F2614&lt;=15000,F2614,IF(F2614&lt;=40000,ROUNDUP(F2614/2,0)+7500,IF(F2614&lt;=70000,ROUNDUP(F2614/4,0)+17500,35000)))),MIN(IF(E2614&lt;=0,0,IF(E2614&lt;=12000,E2614,IF(E2614&lt;=32000,ROUNDUP(E2614/2,0)+6000,IF(E2614&lt;=56000,ROUNDUP(E2614/4,0)+14000,28000))))+IF(F2614&lt;=0,0,IF(F2614&lt;=15000,F2614,IF(F2614&lt;=40000,ROUNDUP(F2614/2,0)+7500,IF(F2614&lt;=70000,ROUNDUP(F2614/4,0)+17500,35000)))),28000))))</f>
        <v/>
      </c>
      <c r="T2614" s="18">
        <f>IF(G2614&lt;=0,0,IF(G2614&lt;=12000,G2614,IF(G2614&lt;=32000,ROUNDUP(G2614/2,0)+6000,IF(G2614&lt;=56000,ROUNDUP(G2614/4,0)+14000,28000))))</f>
        <v/>
      </c>
      <c r="U2614" s="18">
        <f>IF(I2614&lt;=0,IF(H2614&lt;=0,0,IF(H2614&lt;=12000,H2614,IF(H2614&lt;=32000,ROUNDUP(H2614/2,0)+6000,IF(H2614&lt;=56000,ROUNDUP(H2614/4,0)+14000,28000)))),IF(H2614&lt;=0,IF(I2614&lt;=0,0,IF(I2614&lt;=15000,I2614,IF(I2614&lt;=40000,ROUNDUP(I2614/2,0)+7500,IF(I2614&lt;=70000,ROUNDUP(I2614/4,0)+17500,35000)))),MAX(IF(I2614&lt;=0,0,IF(I2614&lt;=15000,I2614,IF(I2614&lt;=40000,ROUNDUP(I2614/2,0)+7500,IF(I2614&lt;=70000,ROUNDUP(I2614/4,0)+17500,35000)))),MIN(IF(H2614&lt;=0,0,IF(H2614&lt;=12000,H2614,IF(H2614&lt;=32000,ROUNDUP(H2614/2,0)+6000,IF(H2614&lt;=56000,ROUNDUP(H2614/4,0)+14000,28000))))+IF(I2614&lt;=0,0,IF(I2614&lt;=15000,I2614,IF(I2614&lt;=40000,ROUNDUP(I2614/2,0)+7500,IF(I2614&lt;=70000,ROUNDUP(I2614/4,0)+17500,35000)))),28000))))</f>
        <v/>
      </c>
      <c r="V2614" s="18">
        <f>MIN(70000,S2614+T2614+U2614)</f>
        <v/>
      </c>
      <c r="W2614" s="18">
        <f>MAX(0,ROUNDDOWN(M2614-J2614-N2614-K2614-0,-3))</f>
        <v/>
      </c>
      <c r="X2614" s="18">
        <f>MAX(0,ROUNDDOWN(M2614-J2614-N2614-K2614-R2614,-3))</f>
        <v/>
      </c>
      <c r="Y2614" s="18">
        <f>IF(W2614&lt;=0,0,ROUNDDOWN((W2614*LOOKUP(W2614,{0,1950001,3300001,6950001,9000001,18000001,40000001},{0.05,0.1,0.2,0.23,0.33,0.4,0.45})-LOOKUP(W2614,{0,1950001,3300001,6950001,9000001,18000001,40000001},{0,97500,427500,636000,1536000,2796000,4796000}))*1.021,-2))</f>
        <v/>
      </c>
      <c r="Z2614" s="18">
        <f>IF(X2614&lt;=0,0,ROUNDDOWN((X2614*LOOKUP(X2614,{0,1950001,3300001,6950001,9000001,18000001,40000001},{0.05,0.1,0.2,0.23,0.33,0.4,0.45})-LOOKUP(X2614,{0,1950001,3300001,6950001,9000001,18000001,40000001},{0,97500,427500,636000,1536000,2796000,4796000}))*1.021,-2))</f>
        <v/>
      </c>
      <c r="AA2614" s="18">
        <f>MAX(0,ROUNDDOWN(M2614-J2614-430000-L2614-0,-3))</f>
        <v/>
      </c>
      <c r="AB2614" s="18">
        <f>MAX(0,ROUNDDOWN(M2614-J2614-430000-L2614-V2614,-3))</f>
        <v/>
      </c>
      <c r="AC2614" s="18">
        <f>IF(M2614&lt;=450000,0,MAX(0,ROUNDDOWN(AA2614*0.06-MIN(50000,AA2614)*0.03,-2))+MAX(0,ROUNDDOWN(AA2614*0.04-MIN(50000,AA2614)*0.02,-2)))</f>
        <v/>
      </c>
      <c r="AD2614" s="18">
        <f>IF(M2614&lt;=450000,0,MAX(0,ROUNDDOWN(AB2614*0.06-MIN(50000,AB2614)*0.03,-2))+MAX(0,ROUNDDOWN(AB2614*0.04-MIN(50000,AB2614)*0.02,-2)))</f>
        <v/>
      </c>
      <c r="AE2614" s="18">
        <f>Y2614-Z2614</f>
        <v/>
      </c>
      <c r="AF2614" s="18">
        <f>AC2614-AD2614</f>
        <v/>
      </c>
      <c r="AG2614" s="18">
        <f>AE2614+AF2614</f>
        <v/>
      </c>
      <c r="AH2614" s="20">
        <f>IF(W2614&lt;=0,0,LOOKUP(W2614,{0,1950001,3300001,6950001,9000001,18000001,40000001},{0.05,0.1,0.2,0.23,0.33,0.4,0.45}))</f>
        <v/>
      </c>
    </row>
    <row r="2615">
      <c r="A2615" t="inlineStr">
        <is>
          <t>1万円刻み 特例あり一般12万円</t>
        </is>
      </c>
      <c r="B2615" s="18">
        <f>'4_1万円刻み'!$A$845</f>
        <v/>
      </c>
      <c r="C2615" s="19" t="n">
        <v>2026</v>
      </c>
      <c r="D2615" t="inlineStr">
        <is>
          <t>はい</t>
        </is>
      </c>
      <c r="E2615" s="18" t="n">
        <v>120000</v>
      </c>
      <c r="F2615" s="18" t="n">
        <v>0</v>
      </c>
      <c r="G2615" s="18" t="n">
        <v>0</v>
      </c>
      <c r="H2615" s="18" t="n">
        <v>0</v>
      </c>
      <c r="I2615" s="18" t="n">
        <v>0</v>
      </c>
      <c r="J2615" s="18">
        <f>ROUND(MIN(B2615/12,650000)*12*0.0915+MIN(B2615/12,1390000)*12*(0.0504+0)+B2615*0.005,0)</f>
        <v/>
      </c>
      <c r="K2615" s="18" t="n">
        <v>0</v>
      </c>
      <c r="L2615" s="18" t="n">
        <v>0</v>
      </c>
      <c r="M2615" s="18">
        <f>ROUND(IF(C2615&gt;=2026,IF(B2615&lt;741000,0,IF(B2615&lt;2191000,B2615-740000,IF(B2615&lt;2193000,1451000,IF(B2615&lt;2196000,1453000,IF(B2615&lt;2200000,1456000,IF(B2615&lt;3600000,ROUNDDOWN(B2615/4,-3)*2.8-80000,IF(B2615&lt;6600000,ROUNDDOWN(B2615/4,-3)*3.2-440000,IF(B2615&lt;8500000,ROUNDDOWN(B2615*0.9,0)-1100000,B2615-1950000)))))))),IF(B2615&lt;651000,0,IF(B2615&lt;1900000,B2615-650000,IF(B2615&lt;3600000,ROUNDDOWN(B2615/4,-3)*2.8-80000,IF(B2615&lt;6600000,ROUNDDOWN(B2615/4,-3)*3.2-440000,IF(B2615&lt;8500000,ROUNDDOWN(B2615*0.9,0)-1100000,B2615-1950000)))))),0)</f>
        <v/>
      </c>
      <c r="N2615" s="18">
        <f>IF(M2615&gt;23500000,NA(),IF(C2615&gt;=2026,IF(M2615&lt;=4890000,1040000,IF(M2615&lt;=6550000,670000,620000)),IF(M2615&lt;=1320000,950000,IF(M2615&lt;=3360000,880000,IF(M2615&lt;=4890000,680000,IF(M2615&lt;=6550000,630000,580000))))))</f>
        <v/>
      </c>
      <c r="O2615" s="18">
        <f>IF(F2615&lt;=0,IF(AND(D2615="はい",C2615&gt;=2026,C2615&lt;=2027),IF(E2615&lt;=0,0,IF(E2615&lt;=30000,E2615,IF(E2615&lt;=60000,ROUNDUP(E2615/2,0)+15000,IF(E2615&lt;=120000,ROUNDUP(E2615/4,0)+30000,60000)))),IF(E2615&lt;=0,0,IF(E2615&lt;=20000,E2615,IF(E2615&lt;=40000,ROUNDUP(E2615/2,0)+10000,IF(E2615&lt;=80000,ROUNDUP(E2615/4,0)+20000,40000))))),IF(E2615&lt;=0,IF(F2615&lt;=0,0,IF(F2615&lt;=25000,F2615,IF(F2615&lt;=50000,ROUNDUP(F2615/2,0)+12500,IF(F2615&lt;=100000,ROUNDUP(F2615/4,0)+25000,50000)))),MAX(IF(F2615&lt;=0,0,IF(F2615&lt;=25000,F2615,IF(F2615&lt;=50000,ROUNDUP(F2615/2,0)+12500,IF(F2615&lt;=100000,ROUNDUP(F2615/4,0)+25000,50000)))),MIN(IF(AND(D2615="はい",C2615&gt;=2026,C2615&lt;=2027),IF(E2615&lt;=0,0,IF(E2615&lt;=30000,E2615,IF(E2615&lt;=60000,ROUNDUP(E2615/2,0)+15000,IF(E2615&lt;=120000,ROUNDUP(E2615/4,0)+30000,60000)))),IF(E2615&lt;=0,0,IF(E2615&lt;=20000,E2615,IF(E2615&lt;=40000,ROUNDUP(E2615/2,0)+10000,IF(E2615&lt;=80000,ROUNDUP(E2615/4,0)+20000,40000)))))+IF(F2615&lt;=0,0,IF(F2615&lt;=25000,F2615,IF(F2615&lt;=50000,ROUNDUP(F2615/2,0)+12500,IF(F2615&lt;=100000,ROUNDUP(F2615/4,0)+25000,50000)))),IF(AND(D2615="はい",C2615&gt;=2026,C2615&lt;=2027),60000,40000)))))</f>
        <v/>
      </c>
      <c r="P2615" s="18">
        <f>IF(G2615&lt;=0,0,IF(G2615&lt;=20000,G2615,IF(G2615&lt;=40000,ROUNDUP(G2615/2,0)+10000,IF(G2615&lt;=80000,ROUNDUP(G2615/4,0)+20000,40000))))</f>
        <v/>
      </c>
      <c r="Q2615" s="18">
        <f>IF(I2615&lt;=0,IF(H2615&lt;=0,0,IF(H2615&lt;=20000,H2615,IF(H2615&lt;=40000,ROUNDUP(H2615/2,0)+10000,IF(H2615&lt;=80000,ROUNDUP(H2615/4,0)+20000,40000)))),IF(H2615&lt;=0,IF(I2615&lt;=0,0,IF(I2615&lt;=25000,I2615,IF(I2615&lt;=50000,ROUNDUP(I2615/2,0)+12500,IF(I2615&lt;=100000,ROUNDUP(I2615/4,0)+25000,50000)))),MAX(IF(I2615&lt;=0,0,IF(I2615&lt;=25000,I2615,IF(I2615&lt;=50000,ROUNDUP(I2615/2,0)+12500,IF(I2615&lt;=100000,ROUNDUP(I2615/4,0)+25000,50000)))),MIN(IF(H2615&lt;=0,0,IF(H2615&lt;=20000,H2615,IF(H2615&lt;=40000,ROUNDUP(H2615/2,0)+10000,IF(H2615&lt;=80000,ROUNDUP(H2615/4,0)+20000,40000))))+IF(I2615&lt;=0,0,IF(I2615&lt;=25000,I2615,IF(I2615&lt;=50000,ROUNDUP(I2615/2,0)+12500,IF(I2615&lt;=100000,ROUNDUP(I2615/4,0)+25000,50000)))),40000))))</f>
        <v/>
      </c>
      <c r="R2615" s="18">
        <f>MIN(120000,O2615+P2615+Q2615)</f>
        <v/>
      </c>
      <c r="S2615" s="18">
        <f>IF(F2615&lt;=0,IF(E2615&lt;=0,0,IF(E2615&lt;=12000,E2615,IF(E2615&lt;=32000,ROUNDUP(E2615/2,0)+6000,IF(E2615&lt;=56000,ROUNDUP(E2615/4,0)+14000,28000)))),IF(E2615&lt;=0,IF(F2615&lt;=0,0,IF(F2615&lt;=15000,F2615,IF(F2615&lt;=40000,ROUNDUP(F2615/2,0)+7500,IF(F2615&lt;=70000,ROUNDUP(F2615/4,0)+17500,35000)))),MAX(IF(F2615&lt;=0,0,IF(F2615&lt;=15000,F2615,IF(F2615&lt;=40000,ROUNDUP(F2615/2,0)+7500,IF(F2615&lt;=70000,ROUNDUP(F2615/4,0)+17500,35000)))),MIN(IF(E2615&lt;=0,0,IF(E2615&lt;=12000,E2615,IF(E2615&lt;=32000,ROUNDUP(E2615/2,0)+6000,IF(E2615&lt;=56000,ROUNDUP(E2615/4,0)+14000,28000))))+IF(F2615&lt;=0,0,IF(F2615&lt;=15000,F2615,IF(F2615&lt;=40000,ROUNDUP(F2615/2,0)+7500,IF(F2615&lt;=70000,ROUNDUP(F2615/4,0)+17500,35000)))),28000))))</f>
        <v/>
      </c>
      <c r="T2615" s="18">
        <f>IF(G2615&lt;=0,0,IF(G2615&lt;=12000,G2615,IF(G2615&lt;=32000,ROUNDUP(G2615/2,0)+6000,IF(G2615&lt;=56000,ROUNDUP(G2615/4,0)+14000,28000))))</f>
        <v/>
      </c>
      <c r="U2615" s="18">
        <f>IF(I2615&lt;=0,IF(H2615&lt;=0,0,IF(H2615&lt;=12000,H2615,IF(H2615&lt;=32000,ROUNDUP(H2615/2,0)+6000,IF(H2615&lt;=56000,ROUNDUP(H2615/4,0)+14000,28000)))),IF(H2615&lt;=0,IF(I2615&lt;=0,0,IF(I2615&lt;=15000,I2615,IF(I2615&lt;=40000,ROUNDUP(I2615/2,0)+7500,IF(I2615&lt;=70000,ROUNDUP(I2615/4,0)+17500,35000)))),MAX(IF(I2615&lt;=0,0,IF(I2615&lt;=15000,I2615,IF(I2615&lt;=40000,ROUNDUP(I2615/2,0)+7500,IF(I2615&lt;=70000,ROUNDUP(I2615/4,0)+17500,35000)))),MIN(IF(H2615&lt;=0,0,IF(H2615&lt;=12000,H2615,IF(H2615&lt;=32000,ROUNDUP(H2615/2,0)+6000,IF(H2615&lt;=56000,ROUNDUP(H2615/4,0)+14000,28000))))+IF(I2615&lt;=0,0,IF(I2615&lt;=15000,I2615,IF(I2615&lt;=40000,ROUNDUP(I2615/2,0)+7500,IF(I2615&lt;=70000,ROUNDUP(I2615/4,0)+17500,35000)))),28000))))</f>
        <v/>
      </c>
      <c r="V2615" s="18">
        <f>MIN(70000,S2615+T2615+U2615)</f>
        <v/>
      </c>
      <c r="W2615" s="18">
        <f>MAX(0,ROUNDDOWN(M2615-J2615-N2615-K2615-0,-3))</f>
        <v/>
      </c>
      <c r="X2615" s="18">
        <f>MAX(0,ROUNDDOWN(M2615-J2615-N2615-K2615-R2615,-3))</f>
        <v/>
      </c>
      <c r="Y2615" s="18">
        <f>IF(W2615&lt;=0,0,ROUNDDOWN((W2615*LOOKUP(W2615,{0,1950001,3300001,6950001,9000001,18000001,40000001},{0.05,0.1,0.2,0.23,0.33,0.4,0.45})-LOOKUP(W2615,{0,1950001,3300001,6950001,9000001,18000001,40000001},{0,97500,427500,636000,1536000,2796000,4796000}))*1.021,-2))</f>
        <v/>
      </c>
      <c r="Z2615" s="18">
        <f>IF(X2615&lt;=0,0,ROUNDDOWN((X2615*LOOKUP(X2615,{0,1950001,3300001,6950001,9000001,18000001,40000001},{0.05,0.1,0.2,0.23,0.33,0.4,0.45})-LOOKUP(X2615,{0,1950001,3300001,6950001,9000001,18000001,40000001},{0,97500,427500,636000,1536000,2796000,4796000}))*1.021,-2))</f>
        <v/>
      </c>
      <c r="AA2615" s="18">
        <f>MAX(0,ROUNDDOWN(M2615-J2615-430000-L2615-0,-3))</f>
        <v/>
      </c>
      <c r="AB2615" s="18">
        <f>MAX(0,ROUNDDOWN(M2615-J2615-430000-L2615-V2615,-3))</f>
        <v/>
      </c>
      <c r="AC2615" s="18">
        <f>IF(M2615&lt;=450000,0,MAX(0,ROUNDDOWN(AA2615*0.06-MIN(50000,AA2615)*0.03,-2))+MAX(0,ROUNDDOWN(AA2615*0.04-MIN(50000,AA2615)*0.02,-2)))</f>
        <v/>
      </c>
      <c r="AD2615" s="18">
        <f>IF(M2615&lt;=450000,0,MAX(0,ROUNDDOWN(AB2615*0.06-MIN(50000,AB2615)*0.03,-2))+MAX(0,ROUNDDOWN(AB2615*0.04-MIN(50000,AB2615)*0.02,-2)))</f>
        <v/>
      </c>
      <c r="AE2615" s="18">
        <f>Y2615-Z2615</f>
        <v/>
      </c>
      <c r="AF2615" s="18">
        <f>AC2615-AD2615</f>
        <v/>
      </c>
      <c r="AG2615" s="18">
        <f>AE2615+AF2615</f>
        <v/>
      </c>
      <c r="AH2615" s="20">
        <f>IF(W2615&lt;=0,0,LOOKUP(W2615,{0,1950001,3300001,6950001,9000001,18000001,40000001},{0.05,0.1,0.2,0.23,0.33,0.4,0.45}))</f>
        <v/>
      </c>
    </row>
    <row r="2616">
      <c r="A2616" t="inlineStr">
        <is>
          <t>1万円刻み 3区分8万円ずつ</t>
        </is>
      </c>
      <c r="B2616" s="18">
        <f>'4_1万円刻み'!$A$846</f>
        <v/>
      </c>
      <c r="C2616" s="19" t="n">
        <v>2026</v>
      </c>
      <c r="D2616" t="inlineStr">
        <is>
          <t>いいえ</t>
        </is>
      </c>
      <c r="E2616" s="18" t="n">
        <v>80000</v>
      </c>
      <c r="F2616" s="18" t="n">
        <v>0</v>
      </c>
      <c r="G2616" s="18" t="n">
        <v>80000</v>
      </c>
      <c r="H2616" s="18" t="n">
        <v>80000</v>
      </c>
      <c r="I2616" s="18" t="n">
        <v>0</v>
      </c>
      <c r="J2616" s="18">
        <f>ROUND(MIN(B2616/12,650000)*12*0.0915+MIN(B2616/12,1390000)*12*(0.0504+0)+B2616*0.005,0)</f>
        <v/>
      </c>
      <c r="K2616" s="18" t="n">
        <v>0</v>
      </c>
      <c r="L2616" s="18" t="n">
        <v>0</v>
      </c>
      <c r="M2616" s="18">
        <f>ROUND(IF(C2616&gt;=2026,IF(B2616&lt;741000,0,IF(B2616&lt;2191000,B2616-740000,IF(B2616&lt;2193000,1451000,IF(B2616&lt;2196000,1453000,IF(B2616&lt;2200000,1456000,IF(B2616&lt;3600000,ROUNDDOWN(B2616/4,-3)*2.8-80000,IF(B2616&lt;6600000,ROUNDDOWN(B2616/4,-3)*3.2-440000,IF(B2616&lt;8500000,ROUNDDOWN(B2616*0.9,0)-1100000,B2616-1950000)))))))),IF(B2616&lt;651000,0,IF(B2616&lt;1900000,B2616-650000,IF(B2616&lt;3600000,ROUNDDOWN(B2616/4,-3)*2.8-80000,IF(B2616&lt;6600000,ROUNDDOWN(B2616/4,-3)*3.2-440000,IF(B2616&lt;8500000,ROUNDDOWN(B2616*0.9,0)-1100000,B2616-1950000)))))),0)</f>
        <v/>
      </c>
      <c r="N2616" s="18">
        <f>IF(M2616&gt;23500000,NA(),IF(C2616&gt;=2026,IF(M2616&lt;=4890000,1040000,IF(M2616&lt;=6550000,670000,620000)),IF(M2616&lt;=1320000,950000,IF(M2616&lt;=3360000,880000,IF(M2616&lt;=4890000,680000,IF(M2616&lt;=6550000,630000,580000))))))</f>
        <v/>
      </c>
      <c r="O2616" s="18">
        <f>IF(F2616&lt;=0,IF(AND(D2616="はい",C2616&gt;=2026,C2616&lt;=2027),IF(E2616&lt;=0,0,IF(E2616&lt;=30000,E2616,IF(E2616&lt;=60000,ROUNDUP(E2616/2,0)+15000,IF(E2616&lt;=120000,ROUNDUP(E2616/4,0)+30000,60000)))),IF(E2616&lt;=0,0,IF(E2616&lt;=20000,E2616,IF(E2616&lt;=40000,ROUNDUP(E2616/2,0)+10000,IF(E2616&lt;=80000,ROUNDUP(E2616/4,0)+20000,40000))))),IF(E2616&lt;=0,IF(F2616&lt;=0,0,IF(F2616&lt;=25000,F2616,IF(F2616&lt;=50000,ROUNDUP(F2616/2,0)+12500,IF(F2616&lt;=100000,ROUNDUP(F2616/4,0)+25000,50000)))),MAX(IF(F2616&lt;=0,0,IF(F2616&lt;=25000,F2616,IF(F2616&lt;=50000,ROUNDUP(F2616/2,0)+12500,IF(F2616&lt;=100000,ROUNDUP(F2616/4,0)+25000,50000)))),MIN(IF(AND(D2616="はい",C2616&gt;=2026,C2616&lt;=2027),IF(E2616&lt;=0,0,IF(E2616&lt;=30000,E2616,IF(E2616&lt;=60000,ROUNDUP(E2616/2,0)+15000,IF(E2616&lt;=120000,ROUNDUP(E2616/4,0)+30000,60000)))),IF(E2616&lt;=0,0,IF(E2616&lt;=20000,E2616,IF(E2616&lt;=40000,ROUNDUP(E2616/2,0)+10000,IF(E2616&lt;=80000,ROUNDUP(E2616/4,0)+20000,40000)))))+IF(F2616&lt;=0,0,IF(F2616&lt;=25000,F2616,IF(F2616&lt;=50000,ROUNDUP(F2616/2,0)+12500,IF(F2616&lt;=100000,ROUNDUP(F2616/4,0)+25000,50000)))),IF(AND(D2616="はい",C2616&gt;=2026,C2616&lt;=2027),60000,40000)))))</f>
        <v/>
      </c>
      <c r="P2616" s="18">
        <f>IF(G2616&lt;=0,0,IF(G2616&lt;=20000,G2616,IF(G2616&lt;=40000,ROUNDUP(G2616/2,0)+10000,IF(G2616&lt;=80000,ROUNDUP(G2616/4,0)+20000,40000))))</f>
        <v/>
      </c>
      <c r="Q2616" s="18">
        <f>IF(I2616&lt;=0,IF(H2616&lt;=0,0,IF(H2616&lt;=20000,H2616,IF(H2616&lt;=40000,ROUNDUP(H2616/2,0)+10000,IF(H2616&lt;=80000,ROUNDUP(H2616/4,0)+20000,40000)))),IF(H2616&lt;=0,IF(I2616&lt;=0,0,IF(I2616&lt;=25000,I2616,IF(I2616&lt;=50000,ROUNDUP(I2616/2,0)+12500,IF(I2616&lt;=100000,ROUNDUP(I2616/4,0)+25000,50000)))),MAX(IF(I2616&lt;=0,0,IF(I2616&lt;=25000,I2616,IF(I2616&lt;=50000,ROUNDUP(I2616/2,0)+12500,IF(I2616&lt;=100000,ROUNDUP(I2616/4,0)+25000,50000)))),MIN(IF(H2616&lt;=0,0,IF(H2616&lt;=20000,H2616,IF(H2616&lt;=40000,ROUNDUP(H2616/2,0)+10000,IF(H2616&lt;=80000,ROUNDUP(H2616/4,0)+20000,40000))))+IF(I2616&lt;=0,0,IF(I2616&lt;=25000,I2616,IF(I2616&lt;=50000,ROUNDUP(I2616/2,0)+12500,IF(I2616&lt;=100000,ROUNDUP(I2616/4,0)+25000,50000)))),40000))))</f>
        <v/>
      </c>
      <c r="R2616" s="18">
        <f>MIN(120000,O2616+P2616+Q2616)</f>
        <v/>
      </c>
      <c r="S2616" s="18">
        <f>IF(F2616&lt;=0,IF(E2616&lt;=0,0,IF(E2616&lt;=12000,E2616,IF(E2616&lt;=32000,ROUNDUP(E2616/2,0)+6000,IF(E2616&lt;=56000,ROUNDUP(E2616/4,0)+14000,28000)))),IF(E2616&lt;=0,IF(F2616&lt;=0,0,IF(F2616&lt;=15000,F2616,IF(F2616&lt;=40000,ROUNDUP(F2616/2,0)+7500,IF(F2616&lt;=70000,ROUNDUP(F2616/4,0)+17500,35000)))),MAX(IF(F2616&lt;=0,0,IF(F2616&lt;=15000,F2616,IF(F2616&lt;=40000,ROUNDUP(F2616/2,0)+7500,IF(F2616&lt;=70000,ROUNDUP(F2616/4,0)+17500,35000)))),MIN(IF(E2616&lt;=0,0,IF(E2616&lt;=12000,E2616,IF(E2616&lt;=32000,ROUNDUP(E2616/2,0)+6000,IF(E2616&lt;=56000,ROUNDUP(E2616/4,0)+14000,28000))))+IF(F2616&lt;=0,0,IF(F2616&lt;=15000,F2616,IF(F2616&lt;=40000,ROUNDUP(F2616/2,0)+7500,IF(F2616&lt;=70000,ROUNDUP(F2616/4,0)+17500,35000)))),28000))))</f>
        <v/>
      </c>
      <c r="T2616" s="18">
        <f>IF(G2616&lt;=0,0,IF(G2616&lt;=12000,G2616,IF(G2616&lt;=32000,ROUNDUP(G2616/2,0)+6000,IF(G2616&lt;=56000,ROUNDUP(G2616/4,0)+14000,28000))))</f>
        <v/>
      </c>
      <c r="U2616" s="18">
        <f>IF(I2616&lt;=0,IF(H2616&lt;=0,0,IF(H2616&lt;=12000,H2616,IF(H2616&lt;=32000,ROUNDUP(H2616/2,0)+6000,IF(H2616&lt;=56000,ROUNDUP(H2616/4,0)+14000,28000)))),IF(H2616&lt;=0,IF(I2616&lt;=0,0,IF(I2616&lt;=15000,I2616,IF(I2616&lt;=40000,ROUNDUP(I2616/2,0)+7500,IF(I2616&lt;=70000,ROUNDUP(I2616/4,0)+17500,35000)))),MAX(IF(I2616&lt;=0,0,IF(I2616&lt;=15000,I2616,IF(I2616&lt;=40000,ROUNDUP(I2616/2,0)+7500,IF(I2616&lt;=70000,ROUNDUP(I2616/4,0)+17500,35000)))),MIN(IF(H2616&lt;=0,0,IF(H2616&lt;=12000,H2616,IF(H2616&lt;=32000,ROUNDUP(H2616/2,0)+6000,IF(H2616&lt;=56000,ROUNDUP(H2616/4,0)+14000,28000))))+IF(I2616&lt;=0,0,IF(I2616&lt;=15000,I2616,IF(I2616&lt;=40000,ROUNDUP(I2616/2,0)+7500,IF(I2616&lt;=70000,ROUNDUP(I2616/4,0)+17500,35000)))),28000))))</f>
        <v/>
      </c>
      <c r="V2616" s="18">
        <f>MIN(70000,S2616+T2616+U2616)</f>
        <v/>
      </c>
      <c r="W2616" s="18">
        <f>MAX(0,ROUNDDOWN(M2616-J2616-N2616-K2616-0,-3))</f>
        <v/>
      </c>
      <c r="X2616" s="18">
        <f>MAX(0,ROUNDDOWN(M2616-J2616-N2616-K2616-R2616,-3))</f>
        <v/>
      </c>
      <c r="Y2616" s="18">
        <f>IF(W2616&lt;=0,0,ROUNDDOWN((W2616*LOOKUP(W2616,{0,1950001,3300001,6950001,9000001,18000001,40000001},{0.05,0.1,0.2,0.23,0.33,0.4,0.45})-LOOKUP(W2616,{0,1950001,3300001,6950001,9000001,18000001,40000001},{0,97500,427500,636000,1536000,2796000,4796000}))*1.021,-2))</f>
        <v/>
      </c>
      <c r="Z2616" s="18">
        <f>IF(X2616&lt;=0,0,ROUNDDOWN((X2616*LOOKUP(X2616,{0,1950001,3300001,6950001,9000001,18000001,40000001},{0.05,0.1,0.2,0.23,0.33,0.4,0.45})-LOOKUP(X2616,{0,1950001,3300001,6950001,9000001,18000001,40000001},{0,97500,427500,636000,1536000,2796000,4796000}))*1.021,-2))</f>
        <v/>
      </c>
      <c r="AA2616" s="18">
        <f>MAX(0,ROUNDDOWN(M2616-J2616-430000-L2616-0,-3))</f>
        <v/>
      </c>
      <c r="AB2616" s="18">
        <f>MAX(0,ROUNDDOWN(M2616-J2616-430000-L2616-V2616,-3))</f>
        <v/>
      </c>
      <c r="AC2616" s="18">
        <f>IF(M2616&lt;=450000,0,MAX(0,ROUNDDOWN(AA2616*0.06-MIN(50000,AA2616)*0.03,-2))+MAX(0,ROUNDDOWN(AA2616*0.04-MIN(50000,AA2616)*0.02,-2)))</f>
        <v/>
      </c>
      <c r="AD2616" s="18">
        <f>IF(M2616&lt;=450000,0,MAX(0,ROUNDDOWN(AB2616*0.06-MIN(50000,AB2616)*0.03,-2))+MAX(0,ROUNDDOWN(AB2616*0.04-MIN(50000,AB2616)*0.02,-2)))</f>
        <v/>
      </c>
      <c r="AE2616" s="18">
        <f>Y2616-Z2616</f>
        <v/>
      </c>
      <c r="AF2616" s="18">
        <f>AC2616-AD2616</f>
        <v/>
      </c>
      <c r="AG2616" s="18">
        <f>AE2616+AF2616</f>
        <v/>
      </c>
      <c r="AH2616" s="20">
        <f>IF(W2616&lt;=0,0,LOOKUP(W2616,{0,1950001,3300001,6950001,9000001,18000001,40000001},{0.05,0.1,0.2,0.23,0.33,0.4,0.45}))</f>
        <v/>
      </c>
    </row>
    <row r="2617">
      <c r="A2617" t="inlineStr">
        <is>
          <t>1万円刻み 一般8万円</t>
        </is>
      </c>
      <c r="B2617" s="18">
        <f>'4_1万円刻み'!$A$846</f>
        <v/>
      </c>
      <c r="C2617" s="19" t="n">
        <v>2026</v>
      </c>
      <c r="D2617" t="inlineStr">
        <is>
          <t>いいえ</t>
        </is>
      </c>
      <c r="E2617" s="18" t="n">
        <v>80000</v>
      </c>
      <c r="F2617" s="18" t="n">
        <v>0</v>
      </c>
      <c r="G2617" s="18" t="n">
        <v>0</v>
      </c>
      <c r="H2617" s="18" t="n">
        <v>0</v>
      </c>
      <c r="I2617" s="18" t="n">
        <v>0</v>
      </c>
      <c r="J2617" s="18">
        <f>ROUND(MIN(B2617/12,650000)*12*0.0915+MIN(B2617/12,1390000)*12*(0.0504+0)+B2617*0.005,0)</f>
        <v/>
      </c>
      <c r="K2617" s="18" t="n">
        <v>0</v>
      </c>
      <c r="L2617" s="18" t="n">
        <v>0</v>
      </c>
      <c r="M2617" s="18">
        <f>ROUND(IF(C2617&gt;=2026,IF(B2617&lt;741000,0,IF(B2617&lt;2191000,B2617-740000,IF(B2617&lt;2193000,1451000,IF(B2617&lt;2196000,1453000,IF(B2617&lt;2200000,1456000,IF(B2617&lt;3600000,ROUNDDOWN(B2617/4,-3)*2.8-80000,IF(B2617&lt;6600000,ROUNDDOWN(B2617/4,-3)*3.2-440000,IF(B2617&lt;8500000,ROUNDDOWN(B2617*0.9,0)-1100000,B2617-1950000)))))))),IF(B2617&lt;651000,0,IF(B2617&lt;1900000,B2617-650000,IF(B2617&lt;3600000,ROUNDDOWN(B2617/4,-3)*2.8-80000,IF(B2617&lt;6600000,ROUNDDOWN(B2617/4,-3)*3.2-440000,IF(B2617&lt;8500000,ROUNDDOWN(B2617*0.9,0)-1100000,B2617-1950000)))))),0)</f>
        <v/>
      </c>
      <c r="N2617" s="18">
        <f>IF(M2617&gt;23500000,NA(),IF(C2617&gt;=2026,IF(M2617&lt;=4890000,1040000,IF(M2617&lt;=6550000,670000,620000)),IF(M2617&lt;=1320000,950000,IF(M2617&lt;=3360000,880000,IF(M2617&lt;=4890000,680000,IF(M2617&lt;=6550000,630000,580000))))))</f>
        <v/>
      </c>
      <c r="O2617" s="18">
        <f>IF(F2617&lt;=0,IF(AND(D2617="はい",C2617&gt;=2026,C2617&lt;=2027),IF(E2617&lt;=0,0,IF(E2617&lt;=30000,E2617,IF(E2617&lt;=60000,ROUNDUP(E2617/2,0)+15000,IF(E2617&lt;=120000,ROUNDUP(E2617/4,0)+30000,60000)))),IF(E2617&lt;=0,0,IF(E2617&lt;=20000,E2617,IF(E2617&lt;=40000,ROUNDUP(E2617/2,0)+10000,IF(E2617&lt;=80000,ROUNDUP(E2617/4,0)+20000,40000))))),IF(E2617&lt;=0,IF(F2617&lt;=0,0,IF(F2617&lt;=25000,F2617,IF(F2617&lt;=50000,ROUNDUP(F2617/2,0)+12500,IF(F2617&lt;=100000,ROUNDUP(F2617/4,0)+25000,50000)))),MAX(IF(F2617&lt;=0,0,IF(F2617&lt;=25000,F2617,IF(F2617&lt;=50000,ROUNDUP(F2617/2,0)+12500,IF(F2617&lt;=100000,ROUNDUP(F2617/4,0)+25000,50000)))),MIN(IF(AND(D2617="はい",C2617&gt;=2026,C2617&lt;=2027),IF(E2617&lt;=0,0,IF(E2617&lt;=30000,E2617,IF(E2617&lt;=60000,ROUNDUP(E2617/2,0)+15000,IF(E2617&lt;=120000,ROUNDUP(E2617/4,0)+30000,60000)))),IF(E2617&lt;=0,0,IF(E2617&lt;=20000,E2617,IF(E2617&lt;=40000,ROUNDUP(E2617/2,0)+10000,IF(E2617&lt;=80000,ROUNDUP(E2617/4,0)+20000,40000)))))+IF(F2617&lt;=0,0,IF(F2617&lt;=25000,F2617,IF(F2617&lt;=50000,ROUNDUP(F2617/2,0)+12500,IF(F2617&lt;=100000,ROUNDUP(F2617/4,0)+25000,50000)))),IF(AND(D2617="はい",C2617&gt;=2026,C2617&lt;=2027),60000,40000)))))</f>
        <v/>
      </c>
      <c r="P2617" s="18">
        <f>IF(G2617&lt;=0,0,IF(G2617&lt;=20000,G2617,IF(G2617&lt;=40000,ROUNDUP(G2617/2,0)+10000,IF(G2617&lt;=80000,ROUNDUP(G2617/4,0)+20000,40000))))</f>
        <v/>
      </c>
      <c r="Q2617" s="18">
        <f>IF(I2617&lt;=0,IF(H2617&lt;=0,0,IF(H2617&lt;=20000,H2617,IF(H2617&lt;=40000,ROUNDUP(H2617/2,0)+10000,IF(H2617&lt;=80000,ROUNDUP(H2617/4,0)+20000,40000)))),IF(H2617&lt;=0,IF(I2617&lt;=0,0,IF(I2617&lt;=25000,I2617,IF(I2617&lt;=50000,ROUNDUP(I2617/2,0)+12500,IF(I2617&lt;=100000,ROUNDUP(I2617/4,0)+25000,50000)))),MAX(IF(I2617&lt;=0,0,IF(I2617&lt;=25000,I2617,IF(I2617&lt;=50000,ROUNDUP(I2617/2,0)+12500,IF(I2617&lt;=100000,ROUNDUP(I2617/4,0)+25000,50000)))),MIN(IF(H2617&lt;=0,0,IF(H2617&lt;=20000,H2617,IF(H2617&lt;=40000,ROUNDUP(H2617/2,0)+10000,IF(H2617&lt;=80000,ROUNDUP(H2617/4,0)+20000,40000))))+IF(I2617&lt;=0,0,IF(I2617&lt;=25000,I2617,IF(I2617&lt;=50000,ROUNDUP(I2617/2,0)+12500,IF(I2617&lt;=100000,ROUNDUP(I2617/4,0)+25000,50000)))),40000))))</f>
        <v/>
      </c>
      <c r="R2617" s="18">
        <f>MIN(120000,O2617+P2617+Q2617)</f>
        <v/>
      </c>
      <c r="S2617" s="18">
        <f>IF(F2617&lt;=0,IF(E2617&lt;=0,0,IF(E2617&lt;=12000,E2617,IF(E2617&lt;=32000,ROUNDUP(E2617/2,0)+6000,IF(E2617&lt;=56000,ROUNDUP(E2617/4,0)+14000,28000)))),IF(E2617&lt;=0,IF(F2617&lt;=0,0,IF(F2617&lt;=15000,F2617,IF(F2617&lt;=40000,ROUNDUP(F2617/2,0)+7500,IF(F2617&lt;=70000,ROUNDUP(F2617/4,0)+17500,35000)))),MAX(IF(F2617&lt;=0,0,IF(F2617&lt;=15000,F2617,IF(F2617&lt;=40000,ROUNDUP(F2617/2,0)+7500,IF(F2617&lt;=70000,ROUNDUP(F2617/4,0)+17500,35000)))),MIN(IF(E2617&lt;=0,0,IF(E2617&lt;=12000,E2617,IF(E2617&lt;=32000,ROUNDUP(E2617/2,0)+6000,IF(E2617&lt;=56000,ROUNDUP(E2617/4,0)+14000,28000))))+IF(F2617&lt;=0,0,IF(F2617&lt;=15000,F2617,IF(F2617&lt;=40000,ROUNDUP(F2617/2,0)+7500,IF(F2617&lt;=70000,ROUNDUP(F2617/4,0)+17500,35000)))),28000))))</f>
        <v/>
      </c>
      <c r="T2617" s="18">
        <f>IF(G2617&lt;=0,0,IF(G2617&lt;=12000,G2617,IF(G2617&lt;=32000,ROUNDUP(G2617/2,0)+6000,IF(G2617&lt;=56000,ROUNDUP(G2617/4,0)+14000,28000))))</f>
        <v/>
      </c>
      <c r="U2617" s="18">
        <f>IF(I2617&lt;=0,IF(H2617&lt;=0,0,IF(H2617&lt;=12000,H2617,IF(H2617&lt;=32000,ROUNDUP(H2617/2,0)+6000,IF(H2617&lt;=56000,ROUNDUP(H2617/4,0)+14000,28000)))),IF(H2617&lt;=0,IF(I2617&lt;=0,0,IF(I2617&lt;=15000,I2617,IF(I2617&lt;=40000,ROUNDUP(I2617/2,0)+7500,IF(I2617&lt;=70000,ROUNDUP(I2617/4,0)+17500,35000)))),MAX(IF(I2617&lt;=0,0,IF(I2617&lt;=15000,I2617,IF(I2617&lt;=40000,ROUNDUP(I2617/2,0)+7500,IF(I2617&lt;=70000,ROUNDUP(I2617/4,0)+17500,35000)))),MIN(IF(H2617&lt;=0,0,IF(H2617&lt;=12000,H2617,IF(H2617&lt;=32000,ROUNDUP(H2617/2,0)+6000,IF(H2617&lt;=56000,ROUNDUP(H2617/4,0)+14000,28000))))+IF(I2617&lt;=0,0,IF(I2617&lt;=15000,I2617,IF(I2617&lt;=40000,ROUNDUP(I2617/2,0)+7500,IF(I2617&lt;=70000,ROUNDUP(I2617/4,0)+17500,35000)))),28000))))</f>
        <v/>
      </c>
      <c r="V2617" s="18">
        <f>MIN(70000,S2617+T2617+U2617)</f>
        <v/>
      </c>
      <c r="W2617" s="18">
        <f>MAX(0,ROUNDDOWN(M2617-J2617-N2617-K2617-0,-3))</f>
        <v/>
      </c>
      <c r="X2617" s="18">
        <f>MAX(0,ROUNDDOWN(M2617-J2617-N2617-K2617-R2617,-3))</f>
        <v/>
      </c>
      <c r="Y2617" s="18">
        <f>IF(W2617&lt;=0,0,ROUNDDOWN((W2617*LOOKUP(W2617,{0,1950001,3300001,6950001,9000001,18000001,40000001},{0.05,0.1,0.2,0.23,0.33,0.4,0.45})-LOOKUP(W2617,{0,1950001,3300001,6950001,9000001,18000001,40000001},{0,97500,427500,636000,1536000,2796000,4796000}))*1.021,-2))</f>
        <v/>
      </c>
      <c r="Z2617" s="18">
        <f>IF(X2617&lt;=0,0,ROUNDDOWN((X2617*LOOKUP(X2617,{0,1950001,3300001,6950001,9000001,18000001,40000001},{0.05,0.1,0.2,0.23,0.33,0.4,0.45})-LOOKUP(X2617,{0,1950001,3300001,6950001,9000001,18000001,40000001},{0,97500,427500,636000,1536000,2796000,4796000}))*1.021,-2))</f>
        <v/>
      </c>
      <c r="AA2617" s="18">
        <f>MAX(0,ROUNDDOWN(M2617-J2617-430000-L2617-0,-3))</f>
        <v/>
      </c>
      <c r="AB2617" s="18">
        <f>MAX(0,ROUNDDOWN(M2617-J2617-430000-L2617-V2617,-3))</f>
        <v/>
      </c>
      <c r="AC2617" s="18">
        <f>IF(M2617&lt;=450000,0,MAX(0,ROUNDDOWN(AA2617*0.06-MIN(50000,AA2617)*0.03,-2))+MAX(0,ROUNDDOWN(AA2617*0.04-MIN(50000,AA2617)*0.02,-2)))</f>
        <v/>
      </c>
      <c r="AD2617" s="18">
        <f>IF(M2617&lt;=450000,0,MAX(0,ROUNDDOWN(AB2617*0.06-MIN(50000,AB2617)*0.03,-2))+MAX(0,ROUNDDOWN(AB2617*0.04-MIN(50000,AB2617)*0.02,-2)))</f>
        <v/>
      </c>
      <c r="AE2617" s="18">
        <f>Y2617-Z2617</f>
        <v/>
      </c>
      <c r="AF2617" s="18">
        <f>AC2617-AD2617</f>
        <v/>
      </c>
      <c r="AG2617" s="18">
        <f>AE2617+AF2617</f>
        <v/>
      </c>
      <c r="AH2617" s="20">
        <f>IF(W2617&lt;=0,0,LOOKUP(W2617,{0,1950001,3300001,6950001,9000001,18000001,40000001},{0.05,0.1,0.2,0.23,0.33,0.4,0.45}))</f>
        <v/>
      </c>
    </row>
    <row r="2618">
      <c r="A2618" t="inlineStr">
        <is>
          <t>1万円刻み 特例あり一般12万円</t>
        </is>
      </c>
      <c r="B2618" s="18">
        <f>'4_1万円刻み'!$A$846</f>
        <v/>
      </c>
      <c r="C2618" s="19" t="n">
        <v>2026</v>
      </c>
      <c r="D2618" t="inlineStr">
        <is>
          <t>はい</t>
        </is>
      </c>
      <c r="E2618" s="18" t="n">
        <v>120000</v>
      </c>
      <c r="F2618" s="18" t="n">
        <v>0</v>
      </c>
      <c r="G2618" s="18" t="n">
        <v>0</v>
      </c>
      <c r="H2618" s="18" t="n">
        <v>0</v>
      </c>
      <c r="I2618" s="18" t="n">
        <v>0</v>
      </c>
      <c r="J2618" s="18">
        <f>ROUND(MIN(B2618/12,650000)*12*0.0915+MIN(B2618/12,1390000)*12*(0.0504+0)+B2618*0.005,0)</f>
        <v/>
      </c>
      <c r="K2618" s="18" t="n">
        <v>0</v>
      </c>
      <c r="L2618" s="18" t="n">
        <v>0</v>
      </c>
      <c r="M2618" s="18">
        <f>ROUND(IF(C2618&gt;=2026,IF(B2618&lt;741000,0,IF(B2618&lt;2191000,B2618-740000,IF(B2618&lt;2193000,1451000,IF(B2618&lt;2196000,1453000,IF(B2618&lt;2200000,1456000,IF(B2618&lt;3600000,ROUNDDOWN(B2618/4,-3)*2.8-80000,IF(B2618&lt;6600000,ROUNDDOWN(B2618/4,-3)*3.2-440000,IF(B2618&lt;8500000,ROUNDDOWN(B2618*0.9,0)-1100000,B2618-1950000)))))))),IF(B2618&lt;651000,0,IF(B2618&lt;1900000,B2618-650000,IF(B2618&lt;3600000,ROUNDDOWN(B2618/4,-3)*2.8-80000,IF(B2618&lt;6600000,ROUNDDOWN(B2618/4,-3)*3.2-440000,IF(B2618&lt;8500000,ROUNDDOWN(B2618*0.9,0)-1100000,B2618-1950000)))))),0)</f>
        <v/>
      </c>
      <c r="N2618" s="18">
        <f>IF(M2618&gt;23500000,NA(),IF(C2618&gt;=2026,IF(M2618&lt;=4890000,1040000,IF(M2618&lt;=6550000,670000,620000)),IF(M2618&lt;=1320000,950000,IF(M2618&lt;=3360000,880000,IF(M2618&lt;=4890000,680000,IF(M2618&lt;=6550000,630000,580000))))))</f>
        <v/>
      </c>
      <c r="O2618" s="18">
        <f>IF(F2618&lt;=0,IF(AND(D2618="はい",C2618&gt;=2026,C2618&lt;=2027),IF(E2618&lt;=0,0,IF(E2618&lt;=30000,E2618,IF(E2618&lt;=60000,ROUNDUP(E2618/2,0)+15000,IF(E2618&lt;=120000,ROUNDUP(E2618/4,0)+30000,60000)))),IF(E2618&lt;=0,0,IF(E2618&lt;=20000,E2618,IF(E2618&lt;=40000,ROUNDUP(E2618/2,0)+10000,IF(E2618&lt;=80000,ROUNDUP(E2618/4,0)+20000,40000))))),IF(E2618&lt;=0,IF(F2618&lt;=0,0,IF(F2618&lt;=25000,F2618,IF(F2618&lt;=50000,ROUNDUP(F2618/2,0)+12500,IF(F2618&lt;=100000,ROUNDUP(F2618/4,0)+25000,50000)))),MAX(IF(F2618&lt;=0,0,IF(F2618&lt;=25000,F2618,IF(F2618&lt;=50000,ROUNDUP(F2618/2,0)+12500,IF(F2618&lt;=100000,ROUNDUP(F2618/4,0)+25000,50000)))),MIN(IF(AND(D2618="はい",C2618&gt;=2026,C2618&lt;=2027),IF(E2618&lt;=0,0,IF(E2618&lt;=30000,E2618,IF(E2618&lt;=60000,ROUNDUP(E2618/2,0)+15000,IF(E2618&lt;=120000,ROUNDUP(E2618/4,0)+30000,60000)))),IF(E2618&lt;=0,0,IF(E2618&lt;=20000,E2618,IF(E2618&lt;=40000,ROUNDUP(E2618/2,0)+10000,IF(E2618&lt;=80000,ROUNDUP(E2618/4,0)+20000,40000)))))+IF(F2618&lt;=0,0,IF(F2618&lt;=25000,F2618,IF(F2618&lt;=50000,ROUNDUP(F2618/2,0)+12500,IF(F2618&lt;=100000,ROUNDUP(F2618/4,0)+25000,50000)))),IF(AND(D2618="はい",C2618&gt;=2026,C2618&lt;=2027),60000,40000)))))</f>
        <v/>
      </c>
      <c r="P2618" s="18">
        <f>IF(G2618&lt;=0,0,IF(G2618&lt;=20000,G2618,IF(G2618&lt;=40000,ROUNDUP(G2618/2,0)+10000,IF(G2618&lt;=80000,ROUNDUP(G2618/4,0)+20000,40000))))</f>
        <v/>
      </c>
      <c r="Q2618" s="18">
        <f>IF(I2618&lt;=0,IF(H2618&lt;=0,0,IF(H2618&lt;=20000,H2618,IF(H2618&lt;=40000,ROUNDUP(H2618/2,0)+10000,IF(H2618&lt;=80000,ROUNDUP(H2618/4,0)+20000,40000)))),IF(H2618&lt;=0,IF(I2618&lt;=0,0,IF(I2618&lt;=25000,I2618,IF(I2618&lt;=50000,ROUNDUP(I2618/2,0)+12500,IF(I2618&lt;=100000,ROUNDUP(I2618/4,0)+25000,50000)))),MAX(IF(I2618&lt;=0,0,IF(I2618&lt;=25000,I2618,IF(I2618&lt;=50000,ROUNDUP(I2618/2,0)+12500,IF(I2618&lt;=100000,ROUNDUP(I2618/4,0)+25000,50000)))),MIN(IF(H2618&lt;=0,0,IF(H2618&lt;=20000,H2618,IF(H2618&lt;=40000,ROUNDUP(H2618/2,0)+10000,IF(H2618&lt;=80000,ROUNDUP(H2618/4,0)+20000,40000))))+IF(I2618&lt;=0,0,IF(I2618&lt;=25000,I2618,IF(I2618&lt;=50000,ROUNDUP(I2618/2,0)+12500,IF(I2618&lt;=100000,ROUNDUP(I2618/4,0)+25000,50000)))),40000))))</f>
        <v/>
      </c>
      <c r="R2618" s="18">
        <f>MIN(120000,O2618+P2618+Q2618)</f>
        <v/>
      </c>
      <c r="S2618" s="18">
        <f>IF(F2618&lt;=0,IF(E2618&lt;=0,0,IF(E2618&lt;=12000,E2618,IF(E2618&lt;=32000,ROUNDUP(E2618/2,0)+6000,IF(E2618&lt;=56000,ROUNDUP(E2618/4,0)+14000,28000)))),IF(E2618&lt;=0,IF(F2618&lt;=0,0,IF(F2618&lt;=15000,F2618,IF(F2618&lt;=40000,ROUNDUP(F2618/2,0)+7500,IF(F2618&lt;=70000,ROUNDUP(F2618/4,0)+17500,35000)))),MAX(IF(F2618&lt;=0,0,IF(F2618&lt;=15000,F2618,IF(F2618&lt;=40000,ROUNDUP(F2618/2,0)+7500,IF(F2618&lt;=70000,ROUNDUP(F2618/4,0)+17500,35000)))),MIN(IF(E2618&lt;=0,0,IF(E2618&lt;=12000,E2618,IF(E2618&lt;=32000,ROUNDUP(E2618/2,0)+6000,IF(E2618&lt;=56000,ROUNDUP(E2618/4,0)+14000,28000))))+IF(F2618&lt;=0,0,IF(F2618&lt;=15000,F2618,IF(F2618&lt;=40000,ROUNDUP(F2618/2,0)+7500,IF(F2618&lt;=70000,ROUNDUP(F2618/4,0)+17500,35000)))),28000))))</f>
        <v/>
      </c>
      <c r="T2618" s="18">
        <f>IF(G2618&lt;=0,0,IF(G2618&lt;=12000,G2618,IF(G2618&lt;=32000,ROUNDUP(G2618/2,0)+6000,IF(G2618&lt;=56000,ROUNDUP(G2618/4,0)+14000,28000))))</f>
        <v/>
      </c>
      <c r="U2618" s="18">
        <f>IF(I2618&lt;=0,IF(H2618&lt;=0,0,IF(H2618&lt;=12000,H2618,IF(H2618&lt;=32000,ROUNDUP(H2618/2,0)+6000,IF(H2618&lt;=56000,ROUNDUP(H2618/4,0)+14000,28000)))),IF(H2618&lt;=0,IF(I2618&lt;=0,0,IF(I2618&lt;=15000,I2618,IF(I2618&lt;=40000,ROUNDUP(I2618/2,0)+7500,IF(I2618&lt;=70000,ROUNDUP(I2618/4,0)+17500,35000)))),MAX(IF(I2618&lt;=0,0,IF(I2618&lt;=15000,I2618,IF(I2618&lt;=40000,ROUNDUP(I2618/2,0)+7500,IF(I2618&lt;=70000,ROUNDUP(I2618/4,0)+17500,35000)))),MIN(IF(H2618&lt;=0,0,IF(H2618&lt;=12000,H2618,IF(H2618&lt;=32000,ROUNDUP(H2618/2,0)+6000,IF(H2618&lt;=56000,ROUNDUP(H2618/4,0)+14000,28000))))+IF(I2618&lt;=0,0,IF(I2618&lt;=15000,I2618,IF(I2618&lt;=40000,ROUNDUP(I2618/2,0)+7500,IF(I2618&lt;=70000,ROUNDUP(I2618/4,0)+17500,35000)))),28000))))</f>
        <v/>
      </c>
      <c r="V2618" s="18">
        <f>MIN(70000,S2618+T2618+U2618)</f>
        <v/>
      </c>
      <c r="W2618" s="18">
        <f>MAX(0,ROUNDDOWN(M2618-J2618-N2618-K2618-0,-3))</f>
        <v/>
      </c>
      <c r="X2618" s="18">
        <f>MAX(0,ROUNDDOWN(M2618-J2618-N2618-K2618-R2618,-3))</f>
        <v/>
      </c>
      <c r="Y2618" s="18">
        <f>IF(W2618&lt;=0,0,ROUNDDOWN((W2618*LOOKUP(W2618,{0,1950001,3300001,6950001,9000001,18000001,40000001},{0.05,0.1,0.2,0.23,0.33,0.4,0.45})-LOOKUP(W2618,{0,1950001,3300001,6950001,9000001,18000001,40000001},{0,97500,427500,636000,1536000,2796000,4796000}))*1.021,-2))</f>
        <v/>
      </c>
      <c r="Z2618" s="18">
        <f>IF(X2618&lt;=0,0,ROUNDDOWN((X2618*LOOKUP(X2618,{0,1950001,3300001,6950001,9000001,18000001,40000001},{0.05,0.1,0.2,0.23,0.33,0.4,0.45})-LOOKUP(X2618,{0,1950001,3300001,6950001,9000001,18000001,40000001},{0,97500,427500,636000,1536000,2796000,4796000}))*1.021,-2))</f>
        <v/>
      </c>
      <c r="AA2618" s="18">
        <f>MAX(0,ROUNDDOWN(M2618-J2618-430000-L2618-0,-3))</f>
        <v/>
      </c>
      <c r="AB2618" s="18">
        <f>MAX(0,ROUNDDOWN(M2618-J2618-430000-L2618-V2618,-3))</f>
        <v/>
      </c>
      <c r="AC2618" s="18">
        <f>IF(M2618&lt;=450000,0,MAX(0,ROUNDDOWN(AA2618*0.06-MIN(50000,AA2618)*0.03,-2))+MAX(0,ROUNDDOWN(AA2618*0.04-MIN(50000,AA2618)*0.02,-2)))</f>
        <v/>
      </c>
      <c r="AD2618" s="18">
        <f>IF(M2618&lt;=450000,0,MAX(0,ROUNDDOWN(AB2618*0.06-MIN(50000,AB2618)*0.03,-2))+MAX(0,ROUNDDOWN(AB2618*0.04-MIN(50000,AB2618)*0.02,-2)))</f>
        <v/>
      </c>
      <c r="AE2618" s="18">
        <f>Y2618-Z2618</f>
        <v/>
      </c>
      <c r="AF2618" s="18">
        <f>AC2618-AD2618</f>
        <v/>
      </c>
      <c r="AG2618" s="18">
        <f>AE2618+AF2618</f>
        <v/>
      </c>
      <c r="AH2618" s="20">
        <f>IF(W2618&lt;=0,0,LOOKUP(W2618,{0,1950001,3300001,6950001,9000001,18000001,40000001},{0.05,0.1,0.2,0.23,0.33,0.4,0.45}))</f>
        <v/>
      </c>
    </row>
    <row r="2619">
      <c r="A2619" t="inlineStr">
        <is>
          <t>1万円刻み 3区分8万円ずつ</t>
        </is>
      </c>
      <c r="B2619" s="18">
        <f>'4_1万円刻み'!$A$847</f>
        <v/>
      </c>
      <c r="C2619" s="19" t="n">
        <v>2026</v>
      </c>
      <c r="D2619" t="inlineStr">
        <is>
          <t>いいえ</t>
        </is>
      </c>
      <c r="E2619" s="18" t="n">
        <v>80000</v>
      </c>
      <c r="F2619" s="18" t="n">
        <v>0</v>
      </c>
      <c r="G2619" s="18" t="n">
        <v>80000</v>
      </c>
      <c r="H2619" s="18" t="n">
        <v>80000</v>
      </c>
      <c r="I2619" s="18" t="n">
        <v>0</v>
      </c>
      <c r="J2619" s="18">
        <f>ROUND(MIN(B2619/12,650000)*12*0.0915+MIN(B2619/12,1390000)*12*(0.0504+0)+B2619*0.005,0)</f>
        <v/>
      </c>
      <c r="K2619" s="18" t="n">
        <v>0</v>
      </c>
      <c r="L2619" s="18" t="n">
        <v>0</v>
      </c>
      <c r="M2619" s="18">
        <f>ROUND(IF(C2619&gt;=2026,IF(B2619&lt;741000,0,IF(B2619&lt;2191000,B2619-740000,IF(B2619&lt;2193000,1451000,IF(B2619&lt;2196000,1453000,IF(B2619&lt;2200000,1456000,IF(B2619&lt;3600000,ROUNDDOWN(B2619/4,-3)*2.8-80000,IF(B2619&lt;6600000,ROUNDDOWN(B2619/4,-3)*3.2-440000,IF(B2619&lt;8500000,ROUNDDOWN(B2619*0.9,0)-1100000,B2619-1950000)))))))),IF(B2619&lt;651000,0,IF(B2619&lt;1900000,B2619-650000,IF(B2619&lt;3600000,ROUNDDOWN(B2619/4,-3)*2.8-80000,IF(B2619&lt;6600000,ROUNDDOWN(B2619/4,-3)*3.2-440000,IF(B2619&lt;8500000,ROUNDDOWN(B2619*0.9,0)-1100000,B2619-1950000)))))),0)</f>
        <v/>
      </c>
      <c r="N2619" s="18">
        <f>IF(M2619&gt;23500000,NA(),IF(C2619&gt;=2026,IF(M2619&lt;=4890000,1040000,IF(M2619&lt;=6550000,670000,620000)),IF(M2619&lt;=1320000,950000,IF(M2619&lt;=3360000,880000,IF(M2619&lt;=4890000,680000,IF(M2619&lt;=6550000,630000,580000))))))</f>
        <v/>
      </c>
      <c r="O2619" s="18">
        <f>IF(F2619&lt;=0,IF(AND(D2619="はい",C2619&gt;=2026,C2619&lt;=2027),IF(E2619&lt;=0,0,IF(E2619&lt;=30000,E2619,IF(E2619&lt;=60000,ROUNDUP(E2619/2,0)+15000,IF(E2619&lt;=120000,ROUNDUP(E2619/4,0)+30000,60000)))),IF(E2619&lt;=0,0,IF(E2619&lt;=20000,E2619,IF(E2619&lt;=40000,ROUNDUP(E2619/2,0)+10000,IF(E2619&lt;=80000,ROUNDUP(E2619/4,0)+20000,40000))))),IF(E2619&lt;=0,IF(F2619&lt;=0,0,IF(F2619&lt;=25000,F2619,IF(F2619&lt;=50000,ROUNDUP(F2619/2,0)+12500,IF(F2619&lt;=100000,ROUNDUP(F2619/4,0)+25000,50000)))),MAX(IF(F2619&lt;=0,0,IF(F2619&lt;=25000,F2619,IF(F2619&lt;=50000,ROUNDUP(F2619/2,0)+12500,IF(F2619&lt;=100000,ROUNDUP(F2619/4,0)+25000,50000)))),MIN(IF(AND(D2619="はい",C2619&gt;=2026,C2619&lt;=2027),IF(E2619&lt;=0,0,IF(E2619&lt;=30000,E2619,IF(E2619&lt;=60000,ROUNDUP(E2619/2,0)+15000,IF(E2619&lt;=120000,ROUNDUP(E2619/4,0)+30000,60000)))),IF(E2619&lt;=0,0,IF(E2619&lt;=20000,E2619,IF(E2619&lt;=40000,ROUNDUP(E2619/2,0)+10000,IF(E2619&lt;=80000,ROUNDUP(E2619/4,0)+20000,40000)))))+IF(F2619&lt;=0,0,IF(F2619&lt;=25000,F2619,IF(F2619&lt;=50000,ROUNDUP(F2619/2,0)+12500,IF(F2619&lt;=100000,ROUNDUP(F2619/4,0)+25000,50000)))),IF(AND(D2619="はい",C2619&gt;=2026,C2619&lt;=2027),60000,40000)))))</f>
        <v/>
      </c>
      <c r="P2619" s="18">
        <f>IF(G2619&lt;=0,0,IF(G2619&lt;=20000,G2619,IF(G2619&lt;=40000,ROUNDUP(G2619/2,0)+10000,IF(G2619&lt;=80000,ROUNDUP(G2619/4,0)+20000,40000))))</f>
        <v/>
      </c>
      <c r="Q2619" s="18">
        <f>IF(I2619&lt;=0,IF(H2619&lt;=0,0,IF(H2619&lt;=20000,H2619,IF(H2619&lt;=40000,ROUNDUP(H2619/2,0)+10000,IF(H2619&lt;=80000,ROUNDUP(H2619/4,0)+20000,40000)))),IF(H2619&lt;=0,IF(I2619&lt;=0,0,IF(I2619&lt;=25000,I2619,IF(I2619&lt;=50000,ROUNDUP(I2619/2,0)+12500,IF(I2619&lt;=100000,ROUNDUP(I2619/4,0)+25000,50000)))),MAX(IF(I2619&lt;=0,0,IF(I2619&lt;=25000,I2619,IF(I2619&lt;=50000,ROUNDUP(I2619/2,0)+12500,IF(I2619&lt;=100000,ROUNDUP(I2619/4,0)+25000,50000)))),MIN(IF(H2619&lt;=0,0,IF(H2619&lt;=20000,H2619,IF(H2619&lt;=40000,ROUNDUP(H2619/2,0)+10000,IF(H2619&lt;=80000,ROUNDUP(H2619/4,0)+20000,40000))))+IF(I2619&lt;=0,0,IF(I2619&lt;=25000,I2619,IF(I2619&lt;=50000,ROUNDUP(I2619/2,0)+12500,IF(I2619&lt;=100000,ROUNDUP(I2619/4,0)+25000,50000)))),40000))))</f>
        <v/>
      </c>
      <c r="R2619" s="18">
        <f>MIN(120000,O2619+P2619+Q2619)</f>
        <v/>
      </c>
      <c r="S2619" s="18">
        <f>IF(F2619&lt;=0,IF(E2619&lt;=0,0,IF(E2619&lt;=12000,E2619,IF(E2619&lt;=32000,ROUNDUP(E2619/2,0)+6000,IF(E2619&lt;=56000,ROUNDUP(E2619/4,0)+14000,28000)))),IF(E2619&lt;=0,IF(F2619&lt;=0,0,IF(F2619&lt;=15000,F2619,IF(F2619&lt;=40000,ROUNDUP(F2619/2,0)+7500,IF(F2619&lt;=70000,ROUNDUP(F2619/4,0)+17500,35000)))),MAX(IF(F2619&lt;=0,0,IF(F2619&lt;=15000,F2619,IF(F2619&lt;=40000,ROUNDUP(F2619/2,0)+7500,IF(F2619&lt;=70000,ROUNDUP(F2619/4,0)+17500,35000)))),MIN(IF(E2619&lt;=0,0,IF(E2619&lt;=12000,E2619,IF(E2619&lt;=32000,ROUNDUP(E2619/2,0)+6000,IF(E2619&lt;=56000,ROUNDUP(E2619/4,0)+14000,28000))))+IF(F2619&lt;=0,0,IF(F2619&lt;=15000,F2619,IF(F2619&lt;=40000,ROUNDUP(F2619/2,0)+7500,IF(F2619&lt;=70000,ROUNDUP(F2619/4,0)+17500,35000)))),28000))))</f>
        <v/>
      </c>
      <c r="T2619" s="18">
        <f>IF(G2619&lt;=0,0,IF(G2619&lt;=12000,G2619,IF(G2619&lt;=32000,ROUNDUP(G2619/2,0)+6000,IF(G2619&lt;=56000,ROUNDUP(G2619/4,0)+14000,28000))))</f>
        <v/>
      </c>
      <c r="U2619" s="18">
        <f>IF(I2619&lt;=0,IF(H2619&lt;=0,0,IF(H2619&lt;=12000,H2619,IF(H2619&lt;=32000,ROUNDUP(H2619/2,0)+6000,IF(H2619&lt;=56000,ROUNDUP(H2619/4,0)+14000,28000)))),IF(H2619&lt;=0,IF(I2619&lt;=0,0,IF(I2619&lt;=15000,I2619,IF(I2619&lt;=40000,ROUNDUP(I2619/2,0)+7500,IF(I2619&lt;=70000,ROUNDUP(I2619/4,0)+17500,35000)))),MAX(IF(I2619&lt;=0,0,IF(I2619&lt;=15000,I2619,IF(I2619&lt;=40000,ROUNDUP(I2619/2,0)+7500,IF(I2619&lt;=70000,ROUNDUP(I2619/4,0)+17500,35000)))),MIN(IF(H2619&lt;=0,0,IF(H2619&lt;=12000,H2619,IF(H2619&lt;=32000,ROUNDUP(H2619/2,0)+6000,IF(H2619&lt;=56000,ROUNDUP(H2619/4,0)+14000,28000))))+IF(I2619&lt;=0,0,IF(I2619&lt;=15000,I2619,IF(I2619&lt;=40000,ROUNDUP(I2619/2,0)+7500,IF(I2619&lt;=70000,ROUNDUP(I2619/4,0)+17500,35000)))),28000))))</f>
        <v/>
      </c>
      <c r="V2619" s="18">
        <f>MIN(70000,S2619+T2619+U2619)</f>
        <v/>
      </c>
      <c r="W2619" s="18">
        <f>MAX(0,ROUNDDOWN(M2619-J2619-N2619-K2619-0,-3))</f>
        <v/>
      </c>
      <c r="X2619" s="18">
        <f>MAX(0,ROUNDDOWN(M2619-J2619-N2619-K2619-R2619,-3))</f>
        <v/>
      </c>
      <c r="Y2619" s="18">
        <f>IF(W2619&lt;=0,0,ROUNDDOWN((W2619*LOOKUP(W2619,{0,1950001,3300001,6950001,9000001,18000001,40000001},{0.05,0.1,0.2,0.23,0.33,0.4,0.45})-LOOKUP(W2619,{0,1950001,3300001,6950001,9000001,18000001,40000001},{0,97500,427500,636000,1536000,2796000,4796000}))*1.021,-2))</f>
        <v/>
      </c>
      <c r="Z2619" s="18">
        <f>IF(X2619&lt;=0,0,ROUNDDOWN((X2619*LOOKUP(X2619,{0,1950001,3300001,6950001,9000001,18000001,40000001},{0.05,0.1,0.2,0.23,0.33,0.4,0.45})-LOOKUP(X2619,{0,1950001,3300001,6950001,9000001,18000001,40000001},{0,97500,427500,636000,1536000,2796000,4796000}))*1.021,-2))</f>
        <v/>
      </c>
      <c r="AA2619" s="18">
        <f>MAX(0,ROUNDDOWN(M2619-J2619-430000-L2619-0,-3))</f>
        <v/>
      </c>
      <c r="AB2619" s="18">
        <f>MAX(0,ROUNDDOWN(M2619-J2619-430000-L2619-V2619,-3))</f>
        <v/>
      </c>
      <c r="AC2619" s="18">
        <f>IF(M2619&lt;=450000,0,MAX(0,ROUNDDOWN(AA2619*0.06-MIN(50000,AA2619)*0.03,-2))+MAX(0,ROUNDDOWN(AA2619*0.04-MIN(50000,AA2619)*0.02,-2)))</f>
        <v/>
      </c>
      <c r="AD2619" s="18">
        <f>IF(M2619&lt;=450000,0,MAX(0,ROUNDDOWN(AB2619*0.06-MIN(50000,AB2619)*0.03,-2))+MAX(0,ROUNDDOWN(AB2619*0.04-MIN(50000,AB2619)*0.02,-2)))</f>
        <v/>
      </c>
      <c r="AE2619" s="18">
        <f>Y2619-Z2619</f>
        <v/>
      </c>
      <c r="AF2619" s="18">
        <f>AC2619-AD2619</f>
        <v/>
      </c>
      <c r="AG2619" s="18">
        <f>AE2619+AF2619</f>
        <v/>
      </c>
      <c r="AH2619" s="20">
        <f>IF(W2619&lt;=0,0,LOOKUP(W2619,{0,1950001,3300001,6950001,9000001,18000001,40000001},{0.05,0.1,0.2,0.23,0.33,0.4,0.45}))</f>
        <v/>
      </c>
    </row>
    <row r="2620">
      <c r="A2620" t="inlineStr">
        <is>
          <t>1万円刻み 一般8万円</t>
        </is>
      </c>
      <c r="B2620" s="18">
        <f>'4_1万円刻み'!$A$847</f>
        <v/>
      </c>
      <c r="C2620" s="19" t="n">
        <v>2026</v>
      </c>
      <c r="D2620" t="inlineStr">
        <is>
          <t>いいえ</t>
        </is>
      </c>
      <c r="E2620" s="18" t="n">
        <v>80000</v>
      </c>
      <c r="F2620" s="18" t="n">
        <v>0</v>
      </c>
      <c r="G2620" s="18" t="n">
        <v>0</v>
      </c>
      <c r="H2620" s="18" t="n">
        <v>0</v>
      </c>
      <c r="I2620" s="18" t="n">
        <v>0</v>
      </c>
      <c r="J2620" s="18">
        <f>ROUND(MIN(B2620/12,650000)*12*0.0915+MIN(B2620/12,1390000)*12*(0.0504+0)+B2620*0.005,0)</f>
        <v/>
      </c>
      <c r="K2620" s="18" t="n">
        <v>0</v>
      </c>
      <c r="L2620" s="18" t="n">
        <v>0</v>
      </c>
      <c r="M2620" s="18">
        <f>ROUND(IF(C2620&gt;=2026,IF(B2620&lt;741000,0,IF(B2620&lt;2191000,B2620-740000,IF(B2620&lt;2193000,1451000,IF(B2620&lt;2196000,1453000,IF(B2620&lt;2200000,1456000,IF(B2620&lt;3600000,ROUNDDOWN(B2620/4,-3)*2.8-80000,IF(B2620&lt;6600000,ROUNDDOWN(B2620/4,-3)*3.2-440000,IF(B2620&lt;8500000,ROUNDDOWN(B2620*0.9,0)-1100000,B2620-1950000)))))))),IF(B2620&lt;651000,0,IF(B2620&lt;1900000,B2620-650000,IF(B2620&lt;3600000,ROUNDDOWN(B2620/4,-3)*2.8-80000,IF(B2620&lt;6600000,ROUNDDOWN(B2620/4,-3)*3.2-440000,IF(B2620&lt;8500000,ROUNDDOWN(B2620*0.9,0)-1100000,B2620-1950000)))))),0)</f>
        <v/>
      </c>
      <c r="N2620" s="18">
        <f>IF(M2620&gt;23500000,NA(),IF(C2620&gt;=2026,IF(M2620&lt;=4890000,1040000,IF(M2620&lt;=6550000,670000,620000)),IF(M2620&lt;=1320000,950000,IF(M2620&lt;=3360000,880000,IF(M2620&lt;=4890000,680000,IF(M2620&lt;=6550000,630000,580000))))))</f>
        <v/>
      </c>
      <c r="O2620" s="18">
        <f>IF(F2620&lt;=0,IF(AND(D2620="はい",C2620&gt;=2026,C2620&lt;=2027),IF(E2620&lt;=0,0,IF(E2620&lt;=30000,E2620,IF(E2620&lt;=60000,ROUNDUP(E2620/2,0)+15000,IF(E2620&lt;=120000,ROUNDUP(E2620/4,0)+30000,60000)))),IF(E2620&lt;=0,0,IF(E2620&lt;=20000,E2620,IF(E2620&lt;=40000,ROUNDUP(E2620/2,0)+10000,IF(E2620&lt;=80000,ROUNDUP(E2620/4,0)+20000,40000))))),IF(E2620&lt;=0,IF(F2620&lt;=0,0,IF(F2620&lt;=25000,F2620,IF(F2620&lt;=50000,ROUNDUP(F2620/2,0)+12500,IF(F2620&lt;=100000,ROUNDUP(F2620/4,0)+25000,50000)))),MAX(IF(F2620&lt;=0,0,IF(F2620&lt;=25000,F2620,IF(F2620&lt;=50000,ROUNDUP(F2620/2,0)+12500,IF(F2620&lt;=100000,ROUNDUP(F2620/4,0)+25000,50000)))),MIN(IF(AND(D2620="はい",C2620&gt;=2026,C2620&lt;=2027),IF(E2620&lt;=0,0,IF(E2620&lt;=30000,E2620,IF(E2620&lt;=60000,ROUNDUP(E2620/2,0)+15000,IF(E2620&lt;=120000,ROUNDUP(E2620/4,0)+30000,60000)))),IF(E2620&lt;=0,0,IF(E2620&lt;=20000,E2620,IF(E2620&lt;=40000,ROUNDUP(E2620/2,0)+10000,IF(E2620&lt;=80000,ROUNDUP(E2620/4,0)+20000,40000)))))+IF(F2620&lt;=0,0,IF(F2620&lt;=25000,F2620,IF(F2620&lt;=50000,ROUNDUP(F2620/2,0)+12500,IF(F2620&lt;=100000,ROUNDUP(F2620/4,0)+25000,50000)))),IF(AND(D2620="はい",C2620&gt;=2026,C2620&lt;=2027),60000,40000)))))</f>
        <v/>
      </c>
      <c r="P2620" s="18">
        <f>IF(G2620&lt;=0,0,IF(G2620&lt;=20000,G2620,IF(G2620&lt;=40000,ROUNDUP(G2620/2,0)+10000,IF(G2620&lt;=80000,ROUNDUP(G2620/4,0)+20000,40000))))</f>
        <v/>
      </c>
      <c r="Q2620" s="18">
        <f>IF(I2620&lt;=0,IF(H2620&lt;=0,0,IF(H2620&lt;=20000,H2620,IF(H2620&lt;=40000,ROUNDUP(H2620/2,0)+10000,IF(H2620&lt;=80000,ROUNDUP(H2620/4,0)+20000,40000)))),IF(H2620&lt;=0,IF(I2620&lt;=0,0,IF(I2620&lt;=25000,I2620,IF(I2620&lt;=50000,ROUNDUP(I2620/2,0)+12500,IF(I2620&lt;=100000,ROUNDUP(I2620/4,0)+25000,50000)))),MAX(IF(I2620&lt;=0,0,IF(I2620&lt;=25000,I2620,IF(I2620&lt;=50000,ROUNDUP(I2620/2,0)+12500,IF(I2620&lt;=100000,ROUNDUP(I2620/4,0)+25000,50000)))),MIN(IF(H2620&lt;=0,0,IF(H2620&lt;=20000,H2620,IF(H2620&lt;=40000,ROUNDUP(H2620/2,0)+10000,IF(H2620&lt;=80000,ROUNDUP(H2620/4,0)+20000,40000))))+IF(I2620&lt;=0,0,IF(I2620&lt;=25000,I2620,IF(I2620&lt;=50000,ROUNDUP(I2620/2,0)+12500,IF(I2620&lt;=100000,ROUNDUP(I2620/4,0)+25000,50000)))),40000))))</f>
        <v/>
      </c>
      <c r="R2620" s="18">
        <f>MIN(120000,O2620+P2620+Q2620)</f>
        <v/>
      </c>
      <c r="S2620" s="18">
        <f>IF(F2620&lt;=0,IF(E2620&lt;=0,0,IF(E2620&lt;=12000,E2620,IF(E2620&lt;=32000,ROUNDUP(E2620/2,0)+6000,IF(E2620&lt;=56000,ROUNDUP(E2620/4,0)+14000,28000)))),IF(E2620&lt;=0,IF(F2620&lt;=0,0,IF(F2620&lt;=15000,F2620,IF(F2620&lt;=40000,ROUNDUP(F2620/2,0)+7500,IF(F2620&lt;=70000,ROUNDUP(F2620/4,0)+17500,35000)))),MAX(IF(F2620&lt;=0,0,IF(F2620&lt;=15000,F2620,IF(F2620&lt;=40000,ROUNDUP(F2620/2,0)+7500,IF(F2620&lt;=70000,ROUNDUP(F2620/4,0)+17500,35000)))),MIN(IF(E2620&lt;=0,0,IF(E2620&lt;=12000,E2620,IF(E2620&lt;=32000,ROUNDUP(E2620/2,0)+6000,IF(E2620&lt;=56000,ROUNDUP(E2620/4,0)+14000,28000))))+IF(F2620&lt;=0,0,IF(F2620&lt;=15000,F2620,IF(F2620&lt;=40000,ROUNDUP(F2620/2,0)+7500,IF(F2620&lt;=70000,ROUNDUP(F2620/4,0)+17500,35000)))),28000))))</f>
        <v/>
      </c>
      <c r="T2620" s="18">
        <f>IF(G2620&lt;=0,0,IF(G2620&lt;=12000,G2620,IF(G2620&lt;=32000,ROUNDUP(G2620/2,0)+6000,IF(G2620&lt;=56000,ROUNDUP(G2620/4,0)+14000,28000))))</f>
        <v/>
      </c>
      <c r="U2620" s="18">
        <f>IF(I2620&lt;=0,IF(H2620&lt;=0,0,IF(H2620&lt;=12000,H2620,IF(H2620&lt;=32000,ROUNDUP(H2620/2,0)+6000,IF(H2620&lt;=56000,ROUNDUP(H2620/4,0)+14000,28000)))),IF(H2620&lt;=0,IF(I2620&lt;=0,0,IF(I2620&lt;=15000,I2620,IF(I2620&lt;=40000,ROUNDUP(I2620/2,0)+7500,IF(I2620&lt;=70000,ROUNDUP(I2620/4,0)+17500,35000)))),MAX(IF(I2620&lt;=0,0,IF(I2620&lt;=15000,I2620,IF(I2620&lt;=40000,ROUNDUP(I2620/2,0)+7500,IF(I2620&lt;=70000,ROUNDUP(I2620/4,0)+17500,35000)))),MIN(IF(H2620&lt;=0,0,IF(H2620&lt;=12000,H2620,IF(H2620&lt;=32000,ROUNDUP(H2620/2,0)+6000,IF(H2620&lt;=56000,ROUNDUP(H2620/4,0)+14000,28000))))+IF(I2620&lt;=0,0,IF(I2620&lt;=15000,I2620,IF(I2620&lt;=40000,ROUNDUP(I2620/2,0)+7500,IF(I2620&lt;=70000,ROUNDUP(I2620/4,0)+17500,35000)))),28000))))</f>
        <v/>
      </c>
      <c r="V2620" s="18">
        <f>MIN(70000,S2620+T2620+U2620)</f>
        <v/>
      </c>
      <c r="W2620" s="18">
        <f>MAX(0,ROUNDDOWN(M2620-J2620-N2620-K2620-0,-3))</f>
        <v/>
      </c>
      <c r="X2620" s="18">
        <f>MAX(0,ROUNDDOWN(M2620-J2620-N2620-K2620-R2620,-3))</f>
        <v/>
      </c>
      <c r="Y2620" s="18">
        <f>IF(W2620&lt;=0,0,ROUNDDOWN((W2620*LOOKUP(W2620,{0,1950001,3300001,6950001,9000001,18000001,40000001},{0.05,0.1,0.2,0.23,0.33,0.4,0.45})-LOOKUP(W2620,{0,1950001,3300001,6950001,9000001,18000001,40000001},{0,97500,427500,636000,1536000,2796000,4796000}))*1.021,-2))</f>
        <v/>
      </c>
      <c r="Z2620" s="18">
        <f>IF(X2620&lt;=0,0,ROUNDDOWN((X2620*LOOKUP(X2620,{0,1950001,3300001,6950001,9000001,18000001,40000001},{0.05,0.1,0.2,0.23,0.33,0.4,0.45})-LOOKUP(X2620,{0,1950001,3300001,6950001,9000001,18000001,40000001},{0,97500,427500,636000,1536000,2796000,4796000}))*1.021,-2))</f>
        <v/>
      </c>
      <c r="AA2620" s="18">
        <f>MAX(0,ROUNDDOWN(M2620-J2620-430000-L2620-0,-3))</f>
        <v/>
      </c>
      <c r="AB2620" s="18">
        <f>MAX(0,ROUNDDOWN(M2620-J2620-430000-L2620-V2620,-3))</f>
        <v/>
      </c>
      <c r="AC2620" s="18">
        <f>IF(M2620&lt;=450000,0,MAX(0,ROUNDDOWN(AA2620*0.06-MIN(50000,AA2620)*0.03,-2))+MAX(0,ROUNDDOWN(AA2620*0.04-MIN(50000,AA2620)*0.02,-2)))</f>
        <v/>
      </c>
      <c r="AD2620" s="18">
        <f>IF(M2620&lt;=450000,0,MAX(0,ROUNDDOWN(AB2620*0.06-MIN(50000,AB2620)*0.03,-2))+MAX(0,ROUNDDOWN(AB2620*0.04-MIN(50000,AB2620)*0.02,-2)))</f>
        <v/>
      </c>
      <c r="AE2620" s="18">
        <f>Y2620-Z2620</f>
        <v/>
      </c>
      <c r="AF2620" s="18">
        <f>AC2620-AD2620</f>
        <v/>
      </c>
      <c r="AG2620" s="18">
        <f>AE2620+AF2620</f>
        <v/>
      </c>
      <c r="AH2620" s="20">
        <f>IF(W2620&lt;=0,0,LOOKUP(W2620,{0,1950001,3300001,6950001,9000001,18000001,40000001},{0.05,0.1,0.2,0.23,0.33,0.4,0.45}))</f>
        <v/>
      </c>
    </row>
    <row r="2621">
      <c r="A2621" t="inlineStr">
        <is>
          <t>1万円刻み 特例あり一般12万円</t>
        </is>
      </c>
      <c r="B2621" s="18">
        <f>'4_1万円刻み'!$A$847</f>
        <v/>
      </c>
      <c r="C2621" s="19" t="n">
        <v>2026</v>
      </c>
      <c r="D2621" t="inlineStr">
        <is>
          <t>はい</t>
        </is>
      </c>
      <c r="E2621" s="18" t="n">
        <v>120000</v>
      </c>
      <c r="F2621" s="18" t="n">
        <v>0</v>
      </c>
      <c r="G2621" s="18" t="n">
        <v>0</v>
      </c>
      <c r="H2621" s="18" t="n">
        <v>0</v>
      </c>
      <c r="I2621" s="18" t="n">
        <v>0</v>
      </c>
      <c r="J2621" s="18">
        <f>ROUND(MIN(B2621/12,650000)*12*0.0915+MIN(B2621/12,1390000)*12*(0.0504+0)+B2621*0.005,0)</f>
        <v/>
      </c>
      <c r="K2621" s="18" t="n">
        <v>0</v>
      </c>
      <c r="L2621" s="18" t="n">
        <v>0</v>
      </c>
      <c r="M2621" s="18">
        <f>ROUND(IF(C2621&gt;=2026,IF(B2621&lt;741000,0,IF(B2621&lt;2191000,B2621-740000,IF(B2621&lt;2193000,1451000,IF(B2621&lt;2196000,1453000,IF(B2621&lt;2200000,1456000,IF(B2621&lt;3600000,ROUNDDOWN(B2621/4,-3)*2.8-80000,IF(B2621&lt;6600000,ROUNDDOWN(B2621/4,-3)*3.2-440000,IF(B2621&lt;8500000,ROUNDDOWN(B2621*0.9,0)-1100000,B2621-1950000)))))))),IF(B2621&lt;651000,0,IF(B2621&lt;1900000,B2621-650000,IF(B2621&lt;3600000,ROUNDDOWN(B2621/4,-3)*2.8-80000,IF(B2621&lt;6600000,ROUNDDOWN(B2621/4,-3)*3.2-440000,IF(B2621&lt;8500000,ROUNDDOWN(B2621*0.9,0)-1100000,B2621-1950000)))))),0)</f>
        <v/>
      </c>
      <c r="N2621" s="18">
        <f>IF(M2621&gt;23500000,NA(),IF(C2621&gt;=2026,IF(M2621&lt;=4890000,1040000,IF(M2621&lt;=6550000,670000,620000)),IF(M2621&lt;=1320000,950000,IF(M2621&lt;=3360000,880000,IF(M2621&lt;=4890000,680000,IF(M2621&lt;=6550000,630000,580000))))))</f>
        <v/>
      </c>
      <c r="O2621" s="18">
        <f>IF(F2621&lt;=0,IF(AND(D2621="はい",C2621&gt;=2026,C2621&lt;=2027),IF(E2621&lt;=0,0,IF(E2621&lt;=30000,E2621,IF(E2621&lt;=60000,ROUNDUP(E2621/2,0)+15000,IF(E2621&lt;=120000,ROUNDUP(E2621/4,0)+30000,60000)))),IF(E2621&lt;=0,0,IF(E2621&lt;=20000,E2621,IF(E2621&lt;=40000,ROUNDUP(E2621/2,0)+10000,IF(E2621&lt;=80000,ROUNDUP(E2621/4,0)+20000,40000))))),IF(E2621&lt;=0,IF(F2621&lt;=0,0,IF(F2621&lt;=25000,F2621,IF(F2621&lt;=50000,ROUNDUP(F2621/2,0)+12500,IF(F2621&lt;=100000,ROUNDUP(F2621/4,0)+25000,50000)))),MAX(IF(F2621&lt;=0,0,IF(F2621&lt;=25000,F2621,IF(F2621&lt;=50000,ROUNDUP(F2621/2,0)+12500,IF(F2621&lt;=100000,ROUNDUP(F2621/4,0)+25000,50000)))),MIN(IF(AND(D2621="はい",C2621&gt;=2026,C2621&lt;=2027),IF(E2621&lt;=0,0,IF(E2621&lt;=30000,E2621,IF(E2621&lt;=60000,ROUNDUP(E2621/2,0)+15000,IF(E2621&lt;=120000,ROUNDUP(E2621/4,0)+30000,60000)))),IF(E2621&lt;=0,0,IF(E2621&lt;=20000,E2621,IF(E2621&lt;=40000,ROUNDUP(E2621/2,0)+10000,IF(E2621&lt;=80000,ROUNDUP(E2621/4,0)+20000,40000)))))+IF(F2621&lt;=0,0,IF(F2621&lt;=25000,F2621,IF(F2621&lt;=50000,ROUNDUP(F2621/2,0)+12500,IF(F2621&lt;=100000,ROUNDUP(F2621/4,0)+25000,50000)))),IF(AND(D2621="はい",C2621&gt;=2026,C2621&lt;=2027),60000,40000)))))</f>
        <v/>
      </c>
      <c r="P2621" s="18">
        <f>IF(G2621&lt;=0,0,IF(G2621&lt;=20000,G2621,IF(G2621&lt;=40000,ROUNDUP(G2621/2,0)+10000,IF(G2621&lt;=80000,ROUNDUP(G2621/4,0)+20000,40000))))</f>
        <v/>
      </c>
      <c r="Q2621" s="18">
        <f>IF(I2621&lt;=0,IF(H2621&lt;=0,0,IF(H2621&lt;=20000,H2621,IF(H2621&lt;=40000,ROUNDUP(H2621/2,0)+10000,IF(H2621&lt;=80000,ROUNDUP(H2621/4,0)+20000,40000)))),IF(H2621&lt;=0,IF(I2621&lt;=0,0,IF(I2621&lt;=25000,I2621,IF(I2621&lt;=50000,ROUNDUP(I2621/2,0)+12500,IF(I2621&lt;=100000,ROUNDUP(I2621/4,0)+25000,50000)))),MAX(IF(I2621&lt;=0,0,IF(I2621&lt;=25000,I2621,IF(I2621&lt;=50000,ROUNDUP(I2621/2,0)+12500,IF(I2621&lt;=100000,ROUNDUP(I2621/4,0)+25000,50000)))),MIN(IF(H2621&lt;=0,0,IF(H2621&lt;=20000,H2621,IF(H2621&lt;=40000,ROUNDUP(H2621/2,0)+10000,IF(H2621&lt;=80000,ROUNDUP(H2621/4,0)+20000,40000))))+IF(I2621&lt;=0,0,IF(I2621&lt;=25000,I2621,IF(I2621&lt;=50000,ROUNDUP(I2621/2,0)+12500,IF(I2621&lt;=100000,ROUNDUP(I2621/4,0)+25000,50000)))),40000))))</f>
        <v/>
      </c>
      <c r="R2621" s="18">
        <f>MIN(120000,O2621+P2621+Q2621)</f>
        <v/>
      </c>
      <c r="S2621" s="18">
        <f>IF(F2621&lt;=0,IF(E2621&lt;=0,0,IF(E2621&lt;=12000,E2621,IF(E2621&lt;=32000,ROUNDUP(E2621/2,0)+6000,IF(E2621&lt;=56000,ROUNDUP(E2621/4,0)+14000,28000)))),IF(E2621&lt;=0,IF(F2621&lt;=0,0,IF(F2621&lt;=15000,F2621,IF(F2621&lt;=40000,ROUNDUP(F2621/2,0)+7500,IF(F2621&lt;=70000,ROUNDUP(F2621/4,0)+17500,35000)))),MAX(IF(F2621&lt;=0,0,IF(F2621&lt;=15000,F2621,IF(F2621&lt;=40000,ROUNDUP(F2621/2,0)+7500,IF(F2621&lt;=70000,ROUNDUP(F2621/4,0)+17500,35000)))),MIN(IF(E2621&lt;=0,0,IF(E2621&lt;=12000,E2621,IF(E2621&lt;=32000,ROUNDUP(E2621/2,0)+6000,IF(E2621&lt;=56000,ROUNDUP(E2621/4,0)+14000,28000))))+IF(F2621&lt;=0,0,IF(F2621&lt;=15000,F2621,IF(F2621&lt;=40000,ROUNDUP(F2621/2,0)+7500,IF(F2621&lt;=70000,ROUNDUP(F2621/4,0)+17500,35000)))),28000))))</f>
        <v/>
      </c>
      <c r="T2621" s="18">
        <f>IF(G2621&lt;=0,0,IF(G2621&lt;=12000,G2621,IF(G2621&lt;=32000,ROUNDUP(G2621/2,0)+6000,IF(G2621&lt;=56000,ROUNDUP(G2621/4,0)+14000,28000))))</f>
        <v/>
      </c>
      <c r="U2621" s="18">
        <f>IF(I2621&lt;=0,IF(H2621&lt;=0,0,IF(H2621&lt;=12000,H2621,IF(H2621&lt;=32000,ROUNDUP(H2621/2,0)+6000,IF(H2621&lt;=56000,ROUNDUP(H2621/4,0)+14000,28000)))),IF(H2621&lt;=0,IF(I2621&lt;=0,0,IF(I2621&lt;=15000,I2621,IF(I2621&lt;=40000,ROUNDUP(I2621/2,0)+7500,IF(I2621&lt;=70000,ROUNDUP(I2621/4,0)+17500,35000)))),MAX(IF(I2621&lt;=0,0,IF(I2621&lt;=15000,I2621,IF(I2621&lt;=40000,ROUNDUP(I2621/2,0)+7500,IF(I2621&lt;=70000,ROUNDUP(I2621/4,0)+17500,35000)))),MIN(IF(H2621&lt;=0,0,IF(H2621&lt;=12000,H2621,IF(H2621&lt;=32000,ROUNDUP(H2621/2,0)+6000,IF(H2621&lt;=56000,ROUNDUP(H2621/4,0)+14000,28000))))+IF(I2621&lt;=0,0,IF(I2621&lt;=15000,I2621,IF(I2621&lt;=40000,ROUNDUP(I2621/2,0)+7500,IF(I2621&lt;=70000,ROUNDUP(I2621/4,0)+17500,35000)))),28000))))</f>
        <v/>
      </c>
      <c r="V2621" s="18">
        <f>MIN(70000,S2621+T2621+U2621)</f>
        <v/>
      </c>
      <c r="W2621" s="18">
        <f>MAX(0,ROUNDDOWN(M2621-J2621-N2621-K2621-0,-3))</f>
        <v/>
      </c>
      <c r="X2621" s="18">
        <f>MAX(0,ROUNDDOWN(M2621-J2621-N2621-K2621-R2621,-3))</f>
        <v/>
      </c>
      <c r="Y2621" s="18">
        <f>IF(W2621&lt;=0,0,ROUNDDOWN((W2621*LOOKUP(W2621,{0,1950001,3300001,6950001,9000001,18000001,40000001},{0.05,0.1,0.2,0.23,0.33,0.4,0.45})-LOOKUP(W2621,{0,1950001,3300001,6950001,9000001,18000001,40000001},{0,97500,427500,636000,1536000,2796000,4796000}))*1.021,-2))</f>
        <v/>
      </c>
      <c r="Z2621" s="18">
        <f>IF(X2621&lt;=0,0,ROUNDDOWN((X2621*LOOKUP(X2621,{0,1950001,3300001,6950001,9000001,18000001,40000001},{0.05,0.1,0.2,0.23,0.33,0.4,0.45})-LOOKUP(X2621,{0,1950001,3300001,6950001,9000001,18000001,40000001},{0,97500,427500,636000,1536000,2796000,4796000}))*1.021,-2))</f>
        <v/>
      </c>
      <c r="AA2621" s="18">
        <f>MAX(0,ROUNDDOWN(M2621-J2621-430000-L2621-0,-3))</f>
        <v/>
      </c>
      <c r="AB2621" s="18">
        <f>MAX(0,ROUNDDOWN(M2621-J2621-430000-L2621-V2621,-3))</f>
        <v/>
      </c>
      <c r="AC2621" s="18">
        <f>IF(M2621&lt;=450000,0,MAX(0,ROUNDDOWN(AA2621*0.06-MIN(50000,AA2621)*0.03,-2))+MAX(0,ROUNDDOWN(AA2621*0.04-MIN(50000,AA2621)*0.02,-2)))</f>
        <v/>
      </c>
      <c r="AD2621" s="18">
        <f>IF(M2621&lt;=450000,0,MAX(0,ROUNDDOWN(AB2621*0.06-MIN(50000,AB2621)*0.03,-2))+MAX(0,ROUNDDOWN(AB2621*0.04-MIN(50000,AB2621)*0.02,-2)))</f>
        <v/>
      </c>
      <c r="AE2621" s="18">
        <f>Y2621-Z2621</f>
        <v/>
      </c>
      <c r="AF2621" s="18">
        <f>AC2621-AD2621</f>
        <v/>
      </c>
      <c r="AG2621" s="18">
        <f>AE2621+AF2621</f>
        <v/>
      </c>
      <c r="AH2621" s="20">
        <f>IF(W2621&lt;=0,0,LOOKUP(W2621,{0,1950001,3300001,6950001,9000001,18000001,40000001},{0.05,0.1,0.2,0.23,0.33,0.4,0.45}))</f>
        <v/>
      </c>
    </row>
    <row r="2622">
      <c r="A2622" t="inlineStr">
        <is>
          <t>1万円刻み 3区分8万円ずつ</t>
        </is>
      </c>
      <c r="B2622" s="18">
        <f>'4_1万円刻み'!$A$848</f>
        <v/>
      </c>
      <c r="C2622" s="19" t="n">
        <v>2026</v>
      </c>
      <c r="D2622" t="inlineStr">
        <is>
          <t>いいえ</t>
        </is>
      </c>
      <c r="E2622" s="18" t="n">
        <v>80000</v>
      </c>
      <c r="F2622" s="18" t="n">
        <v>0</v>
      </c>
      <c r="G2622" s="18" t="n">
        <v>80000</v>
      </c>
      <c r="H2622" s="18" t="n">
        <v>80000</v>
      </c>
      <c r="I2622" s="18" t="n">
        <v>0</v>
      </c>
      <c r="J2622" s="18">
        <f>ROUND(MIN(B2622/12,650000)*12*0.0915+MIN(B2622/12,1390000)*12*(0.0504+0)+B2622*0.005,0)</f>
        <v/>
      </c>
      <c r="K2622" s="18" t="n">
        <v>0</v>
      </c>
      <c r="L2622" s="18" t="n">
        <v>0</v>
      </c>
      <c r="M2622" s="18">
        <f>ROUND(IF(C2622&gt;=2026,IF(B2622&lt;741000,0,IF(B2622&lt;2191000,B2622-740000,IF(B2622&lt;2193000,1451000,IF(B2622&lt;2196000,1453000,IF(B2622&lt;2200000,1456000,IF(B2622&lt;3600000,ROUNDDOWN(B2622/4,-3)*2.8-80000,IF(B2622&lt;6600000,ROUNDDOWN(B2622/4,-3)*3.2-440000,IF(B2622&lt;8500000,ROUNDDOWN(B2622*0.9,0)-1100000,B2622-1950000)))))))),IF(B2622&lt;651000,0,IF(B2622&lt;1900000,B2622-650000,IF(B2622&lt;3600000,ROUNDDOWN(B2622/4,-3)*2.8-80000,IF(B2622&lt;6600000,ROUNDDOWN(B2622/4,-3)*3.2-440000,IF(B2622&lt;8500000,ROUNDDOWN(B2622*0.9,0)-1100000,B2622-1950000)))))),0)</f>
        <v/>
      </c>
      <c r="N2622" s="18">
        <f>IF(M2622&gt;23500000,NA(),IF(C2622&gt;=2026,IF(M2622&lt;=4890000,1040000,IF(M2622&lt;=6550000,670000,620000)),IF(M2622&lt;=1320000,950000,IF(M2622&lt;=3360000,880000,IF(M2622&lt;=4890000,680000,IF(M2622&lt;=6550000,630000,580000))))))</f>
        <v/>
      </c>
      <c r="O2622" s="18">
        <f>IF(F2622&lt;=0,IF(AND(D2622="はい",C2622&gt;=2026,C2622&lt;=2027),IF(E2622&lt;=0,0,IF(E2622&lt;=30000,E2622,IF(E2622&lt;=60000,ROUNDUP(E2622/2,0)+15000,IF(E2622&lt;=120000,ROUNDUP(E2622/4,0)+30000,60000)))),IF(E2622&lt;=0,0,IF(E2622&lt;=20000,E2622,IF(E2622&lt;=40000,ROUNDUP(E2622/2,0)+10000,IF(E2622&lt;=80000,ROUNDUP(E2622/4,0)+20000,40000))))),IF(E2622&lt;=0,IF(F2622&lt;=0,0,IF(F2622&lt;=25000,F2622,IF(F2622&lt;=50000,ROUNDUP(F2622/2,0)+12500,IF(F2622&lt;=100000,ROUNDUP(F2622/4,0)+25000,50000)))),MAX(IF(F2622&lt;=0,0,IF(F2622&lt;=25000,F2622,IF(F2622&lt;=50000,ROUNDUP(F2622/2,0)+12500,IF(F2622&lt;=100000,ROUNDUP(F2622/4,0)+25000,50000)))),MIN(IF(AND(D2622="はい",C2622&gt;=2026,C2622&lt;=2027),IF(E2622&lt;=0,0,IF(E2622&lt;=30000,E2622,IF(E2622&lt;=60000,ROUNDUP(E2622/2,0)+15000,IF(E2622&lt;=120000,ROUNDUP(E2622/4,0)+30000,60000)))),IF(E2622&lt;=0,0,IF(E2622&lt;=20000,E2622,IF(E2622&lt;=40000,ROUNDUP(E2622/2,0)+10000,IF(E2622&lt;=80000,ROUNDUP(E2622/4,0)+20000,40000)))))+IF(F2622&lt;=0,0,IF(F2622&lt;=25000,F2622,IF(F2622&lt;=50000,ROUNDUP(F2622/2,0)+12500,IF(F2622&lt;=100000,ROUNDUP(F2622/4,0)+25000,50000)))),IF(AND(D2622="はい",C2622&gt;=2026,C2622&lt;=2027),60000,40000)))))</f>
        <v/>
      </c>
      <c r="P2622" s="18">
        <f>IF(G2622&lt;=0,0,IF(G2622&lt;=20000,G2622,IF(G2622&lt;=40000,ROUNDUP(G2622/2,0)+10000,IF(G2622&lt;=80000,ROUNDUP(G2622/4,0)+20000,40000))))</f>
        <v/>
      </c>
      <c r="Q2622" s="18">
        <f>IF(I2622&lt;=0,IF(H2622&lt;=0,0,IF(H2622&lt;=20000,H2622,IF(H2622&lt;=40000,ROUNDUP(H2622/2,0)+10000,IF(H2622&lt;=80000,ROUNDUP(H2622/4,0)+20000,40000)))),IF(H2622&lt;=0,IF(I2622&lt;=0,0,IF(I2622&lt;=25000,I2622,IF(I2622&lt;=50000,ROUNDUP(I2622/2,0)+12500,IF(I2622&lt;=100000,ROUNDUP(I2622/4,0)+25000,50000)))),MAX(IF(I2622&lt;=0,0,IF(I2622&lt;=25000,I2622,IF(I2622&lt;=50000,ROUNDUP(I2622/2,0)+12500,IF(I2622&lt;=100000,ROUNDUP(I2622/4,0)+25000,50000)))),MIN(IF(H2622&lt;=0,0,IF(H2622&lt;=20000,H2622,IF(H2622&lt;=40000,ROUNDUP(H2622/2,0)+10000,IF(H2622&lt;=80000,ROUNDUP(H2622/4,0)+20000,40000))))+IF(I2622&lt;=0,0,IF(I2622&lt;=25000,I2622,IF(I2622&lt;=50000,ROUNDUP(I2622/2,0)+12500,IF(I2622&lt;=100000,ROUNDUP(I2622/4,0)+25000,50000)))),40000))))</f>
        <v/>
      </c>
      <c r="R2622" s="18">
        <f>MIN(120000,O2622+P2622+Q2622)</f>
        <v/>
      </c>
      <c r="S2622" s="18">
        <f>IF(F2622&lt;=0,IF(E2622&lt;=0,0,IF(E2622&lt;=12000,E2622,IF(E2622&lt;=32000,ROUNDUP(E2622/2,0)+6000,IF(E2622&lt;=56000,ROUNDUP(E2622/4,0)+14000,28000)))),IF(E2622&lt;=0,IF(F2622&lt;=0,0,IF(F2622&lt;=15000,F2622,IF(F2622&lt;=40000,ROUNDUP(F2622/2,0)+7500,IF(F2622&lt;=70000,ROUNDUP(F2622/4,0)+17500,35000)))),MAX(IF(F2622&lt;=0,0,IF(F2622&lt;=15000,F2622,IF(F2622&lt;=40000,ROUNDUP(F2622/2,0)+7500,IF(F2622&lt;=70000,ROUNDUP(F2622/4,0)+17500,35000)))),MIN(IF(E2622&lt;=0,0,IF(E2622&lt;=12000,E2622,IF(E2622&lt;=32000,ROUNDUP(E2622/2,0)+6000,IF(E2622&lt;=56000,ROUNDUP(E2622/4,0)+14000,28000))))+IF(F2622&lt;=0,0,IF(F2622&lt;=15000,F2622,IF(F2622&lt;=40000,ROUNDUP(F2622/2,0)+7500,IF(F2622&lt;=70000,ROUNDUP(F2622/4,0)+17500,35000)))),28000))))</f>
        <v/>
      </c>
      <c r="T2622" s="18">
        <f>IF(G2622&lt;=0,0,IF(G2622&lt;=12000,G2622,IF(G2622&lt;=32000,ROUNDUP(G2622/2,0)+6000,IF(G2622&lt;=56000,ROUNDUP(G2622/4,0)+14000,28000))))</f>
        <v/>
      </c>
      <c r="U2622" s="18">
        <f>IF(I2622&lt;=0,IF(H2622&lt;=0,0,IF(H2622&lt;=12000,H2622,IF(H2622&lt;=32000,ROUNDUP(H2622/2,0)+6000,IF(H2622&lt;=56000,ROUNDUP(H2622/4,0)+14000,28000)))),IF(H2622&lt;=0,IF(I2622&lt;=0,0,IF(I2622&lt;=15000,I2622,IF(I2622&lt;=40000,ROUNDUP(I2622/2,0)+7500,IF(I2622&lt;=70000,ROUNDUP(I2622/4,0)+17500,35000)))),MAX(IF(I2622&lt;=0,0,IF(I2622&lt;=15000,I2622,IF(I2622&lt;=40000,ROUNDUP(I2622/2,0)+7500,IF(I2622&lt;=70000,ROUNDUP(I2622/4,0)+17500,35000)))),MIN(IF(H2622&lt;=0,0,IF(H2622&lt;=12000,H2622,IF(H2622&lt;=32000,ROUNDUP(H2622/2,0)+6000,IF(H2622&lt;=56000,ROUNDUP(H2622/4,0)+14000,28000))))+IF(I2622&lt;=0,0,IF(I2622&lt;=15000,I2622,IF(I2622&lt;=40000,ROUNDUP(I2622/2,0)+7500,IF(I2622&lt;=70000,ROUNDUP(I2622/4,0)+17500,35000)))),28000))))</f>
        <v/>
      </c>
      <c r="V2622" s="18">
        <f>MIN(70000,S2622+T2622+U2622)</f>
        <v/>
      </c>
      <c r="W2622" s="18">
        <f>MAX(0,ROUNDDOWN(M2622-J2622-N2622-K2622-0,-3))</f>
        <v/>
      </c>
      <c r="X2622" s="18">
        <f>MAX(0,ROUNDDOWN(M2622-J2622-N2622-K2622-R2622,-3))</f>
        <v/>
      </c>
      <c r="Y2622" s="18">
        <f>IF(W2622&lt;=0,0,ROUNDDOWN((W2622*LOOKUP(W2622,{0,1950001,3300001,6950001,9000001,18000001,40000001},{0.05,0.1,0.2,0.23,0.33,0.4,0.45})-LOOKUP(W2622,{0,1950001,3300001,6950001,9000001,18000001,40000001},{0,97500,427500,636000,1536000,2796000,4796000}))*1.021,-2))</f>
        <v/>
      </c>
      <c r="Z2622" s="18">
        <f>IF(X2622&lt;=0,0,ROUNDDOWN((X2622*LOOKUP(X2622,{0,1950001,3300001,6950001,9000001,18000001,40000001},{0.05,0.1,0.2,0.23,0.33,0.4,0.45})-LOOKUP(X2622,{0,1950001,3300001,6950001,9000001,18000001,40000001},{0,97500,427500,636000,1536000,2796000,4796000}))*1.021,-2))</f>
        <v/>
      </c>
      <c r="AA2622" s="18">
        <f>MAX(0,ROUNDDOWN(M2622-J2622-430000-L2622-0,-3))</f>
        <v/>
      </c>
      <c r="AB2622" s="18">
        <f>MAX(0,ROUNDDOWN(M2622-J2622-430000-L2622-V2622,-3))</f>
        <v/>
      </c>
      <c r="AC2622" s="18">
        <f>IF(M2622&lt;=450000,0,MAX(0,ROUNDDOWN(AA2622*0.06-MIN(50000,AA2622)*0.03,-2))+MAX(0,ROUNDDOWN(AA2622*0.04-MIN(50000,AA2622)*0.02,-2)))</f>
        <v/>
      </c>
      <c r="AD2622" s="18">
        <f>IF(M2622&lt;=450000,0,MAX(0,ROUNDDOWN(AB2622*0.06-MIN(50000,AB2622)*0.03,-2))+MAX(0,ROUNDDOWN(AB2622*0.04-MIN(50000,AB2622)*0.02,-2)))</f>
        <v/>
      </c>
      <c r="AE2622" s="18">
        <f>Y2622-Z2622</f>
        <v/>
      </c>
      <c r="AF2622" s="18">
        <f>AC2622-AD2622</f>
        <v/>
      </c>
      <c r="AG2622" s="18">
        <f>AE2622+AF2622</f>
        <v/>
      </c>
      <c r="AH2622" s="20">
        <f>IF(W2622&lt;=0,0,LOOKUP(W2622,{0,1950001,3300001,6950001,9000001,18000001,40000001},{0.05,0.1,0.2,0.23,0.33,0.4,0.45}))</f>
        <v/>
      </c>
    </row>
    <row r="2623">
      <c r="A2623" t="inlineStr">
        <is>
          <t>1万円刻み 一般8万円</t>
        </is>
      </c>
      <c r="B2623" s="18">
        <f>'4_1万円刻み'!$A$848</f>
        <v/>
      </c>
      <c r="C2623" s="19" t="n">
        <v>2026</v>
      </c>
      <c r="D2623" t="inlineStr">
        <is>
          <t>いいえ</t>
        </is>
      </c>
      <c r="E2623" s="18" t="n">
        <v>80000</v>
      </c>
      <c r="F2623" s="18" t="n">
        <v>0</v>
      </c>
      <c r="G2623" s="18" t="n">
        <v>0</v>
      </c>
      <c r="H2623" s="18" t="n">
        <v>0</v>
      </c>
      <c r="I2623" s="18" t="n">
        <v>0</v>
      </c>
      <c r="J2623" s="18">
        <f>ROUND(MIN(B2623/12,650000)*12*0.0915+MIN(B2623/12,1390000)*12*(0.0504+0)+B2623*0.005,0)</f>
        <v/>
      </c>
      <c r="K2623" s="18" t="n">
        <v>0</v>
      </c>
      <c r="L2623" s="18" t="n">
        <v>0</v>
      </c>
      <c r="M2623" s="18">
        <f>ROUND(IF(C2623&gt;=2026,IF(B2623&lt;741000,0,IF(B2623&lt;2191000,B2623-740000,IF(B2623&lt;2193000,1451000,IF(B2623&lt;2196000,1453000,IF(B2623&lt;2200000,1456000,IF(B2623&lt;3600000,ROUNDDOWN(B2623/4,-3)*2.8-80000,IF(B2623&lt;6600000,ROUNDDOWN(B2623/4,-3)*3.2-440000,IF(B2623&lt;8500000,ROUNDDOWN(B2623*0.9,0)-1100000,B2623-1950000)))))))),IF(B2623&lt;651000,0,IF(B2623&lt;1900000,B2623-650000,IF(B2623&lt;3600000,ROUNDDOWN(B2623/4,-3)*2.8-80000,IF(B2623&lt;6600000,ROUNDDOWN(B2623/4,-3)*3.2-440000,IF(B2623&lt;8500000,ROUNDDOWN(B2623*0.9,0)-1100000,B2623-1950000)))))),0)</f>
        <v/>
      </c>
      <c r="N2623" s="18">
        <f>IF(M2623&gt;23500000,NA(),IF(C2623&gt;=2026,IF(M2623&lt;=4890000,1040000,IF(M2623&lt;=6550000,670000,620000)),IF(M2623&lt;=1320000,950000,IF(M2623&lt;=3360000,880000,IF(M2623&lt;=4890000,680000,IF(M2623&lt;=6550000,630000,580000))))))</f>
        <v/>
      </c>
      <c r="O2623" s="18">
        <f>IF(F2623&lt;=0,IF(AND(D2623="はい",C2623&gt;=2026,C2623&lt;=2027),IF(E2623&lt;=0,0,IF(E2623&lt;=30000,E2623,IF(E2623&lt;=60000,ROUNDUP(E2623/2,0)+15000,IF(E2623&lt;=120000,ROUNDUP(E2623/4,0)+30000,60000)))),IF(E2623&lt;=0,0,IF(E2623&lt;=20000,E2623,IF(E2623&lt;=40000,ROUNDUP(E2623/2,0)+10000,IF(E2623&lt;=80000,ROUNDUP(E2623/4,0)+20000,40000))))),IF(E2623&lt;=0,IF(F2623&lt;=0,0,IF(F2623&lt;=25000,F2623,IF(F2623&lt;=50000,ROUNDUP(F2623/2,0)+12500,IF(F2623&lt;=100000,ROUNDUP(F2623/4,0)+25000,50000)))),MAX(IF(F2623&lt;=0,0,IF(F2623&lt;=25000,F2623,IF(F2623&lt;=50000,ROUNDUP(F2623/2,0)+12500,IF(F2623&lt;=100000,ROUNDUP(F2623/4,0)+25000,50000)))),MIN(IF(AND(D2623="はい",C2623&gt;=2026,C2623&lt;=2027),IF(E2623&lt;=0,0,IF(E2623&lt;=30000,E2623,IF(E2623&lt;=60000,ROUNDUP(E2623/2,0)+15000,IF(E2623&lt;=120000,ROUNDUP(E2623/4,0)+30000,60000)))),IF(E2623&lt;=0,0,IF(E2623&lt;=20000,E2623,IF(E2623&lt;=40000,ROUNDUP(E2623/2,0)+10000,IF(E2623&lt;=80000,ROUNDUP(E2623/4,0)+20000,40000)))))+IF(F2623&lt;=0,0,IF(F2623&lt;=25000,F2623,IF(F2623&lt;=50000,ROUNDUP(F2623/2,0)+12500,IF(F2623&lt;=100000,ROUNDUP(F2623/4,0)+25000,50000)))),IF(AND(D2623="はい",C2623&gt;=2026,C2623&lt;=2027),60000,40000)))))</f>
        <v/>
      </c>
      <c r="P2623" s="18">
        <f>IF(G2623&lt;=0,0,IF(G2623&lt;=20000,G2623,IF(G2623&lt;=40000,ROUNDUP(G2623/2,0)+10000,IF(G2623&lt;=80000,ROUNDUP(G2623/4,0)+20000,40000))))</f>
        <v/>
      </c>
      <c r="Q2623" s="18">
        <f>IF(I2623&lt;=0,IF(H2623&lt;=0,0,IF(H2623&lt;=20000,H2623,IF(H2623&lt;=40000,ROUNDUP(H2623/2,0)+10000,IF(H2623&lt;=80000,ROUNDUP(H2623/4,0)+20000,40000)))),IF(H2623&lt;=0,IF(I2623&lt;=0,0,IF(I2623&lt;=25000,I2623,IF(I2623&lt;=50000,ROUNDUP(I2623/2,0)+12500,IF(I2623&lt;=100000,ROUNDUP(I2623/4,0)+25000,50000)))),MAX(IF(I2623&lt;=0,0,IF(I2623&lt;=25000,I2623,IF(I2623&lt;=50000,ROUNDUP(I2623/2,0)+12500,IF(I2623&lt;=100000,ROUNDUP(I2623/4,0)+25000,50000)))),MIN(IF(H2623&lt;=0,0,IF(H2623&lt;=20000,H2623,IF(H2623&lt;=40000,ROUNDUP(H2623/2,0)+10000,IF(H2623&lt;=80000,ROUNDUP(H2623/4,0)+20000,40000))))+IF(I2623&lt;=0,0,IF(I2623&lt;=25000,I2623,IF(I2623&lt;=50000,ROUNDUP(I2623/2,0)+12500,IF(I2623&lt;=100000,ROUNDUP(I2623/4,0)+25000,50000)))),40000))))</f>
        <v/>
      </c>
      <c r="R2623" s="18">
        <f>MIN(120000,O2623+P2623+Q2623)</f>
        <v/>
      </c>
      <c r="S2623" s="18">
        <f>IF(F2623&lt;=0,IF(E2623&lt;=0,0,IF(E2623&lt;=12000,E2623,IF(E2623&lt;=32000,ROUNDUP(E2623/2,0)+6000,IF(E2623&lt;=56000,ROUNDUP(E2623/4,0)+14000,28000)))),IF(E2623&lt;=0,IF(F2623&lt;=0,0,IF(F2623&lt;=15000,F2623,IF(F2623&lt;=40000,ROUNDUP(F2623/2,0)+7500,IF(F2623&lt;=70000,ROUNDUP(F2623/4,0)+17500,35000)))),MAX(IF(F2623&lt;=0,0,IF(F2623&lt;=15000,F2623,IF(F2623&lt;=40000,ROUNDUP(F2623/2,0)+7500,IF(F2623&lt;=70000,ROUNDUP(F2623/4,0)+17500,35000)))),MIN(IF(E2623&lt;=0,0,IF(E2623&lt;=12000,E2623,IF(E2623&lt;=32000,ROUNDUP(E2623/2,0)+6000,IF(E2623&lt;=56000,ROUNDUP(E2623/4,0)+14000,28000))))+IF(F2623&lt;=0,0,IF(F2623&lt;=15000,F2623,IF(F2623&lt;=40000,ROUNDUP(F2623/2,0)+7500,IF(F2623&lt;=70000,ROUNDUP(F2623/4,0)+17500,35000)))),28000))))</f>
        <v/>
      </c>
      <c r="T2623" s="18">
        <f>IF(G2623&lt;=0,0,IF(G2623&lt;=12000,G2623,IF(G2623&lt;=32000,ROUNDUP(G2623/2,0)+6000,IF(G2623&lt;=56000,ROUNDUP(G2623/4,0)+14000,28000))))</f>
        <v/>
      </c>
      <c r="U2623" s="18">
        <f>IF(I2623&lt;=0,IF(H2623&lt;=0,0,IF(H2623&lt;=12000,H2623,IF(H2623&lt;=32000,ROUNDUP(H2623/2,0)+6000,IF(H2623&lt;=56000,ROUNDUP(H2623/4,0)+14000,28000)))),IF(H2623&lt;=0,IF(I2623&lt;=0,0,IF(I2623&lt;=15000,I2623,IF(I2623&lt;=40000,ROUNDUP(I2623/2,0)+7500,IF(I2623&lt;=70000,ROUNDUP(I2623/4,0)+17500,35000)))),MAX(IF(I2623&lt;=0,0,IF(I2623&lt;=15000,I2623,IF(I2623&lt;=40000,ROUNDUP(I2623/2,0)+7500,IF(I2623&lt;=70000,ROUNDUP(I2623/4,0)+17500,35000)))),MIN(IF(H2623&lt;=0,0,IF(H2623&lt;=12000,H2623,IF(H2623&lt;=32000,ROUNDUP(H2623/2,0)+6000,IF(H2623&lt;=56000,ROUNDUP(H2623/4,0)+14000,28000))))+IF(I2623&lt;=0,0,IF(I2623&lt;=15000,I2623,IF(I2623&lt;=40000,ROUNDUP(I2623/2,0)+7500,IF(I2623&lt;=70000,ROUNDUP(I2623/4,0)+17500,35000)))),28000))))</f>
        <v/>
      </c>
      <c r="V2623" s="18">
        <f>MIN(70000,S2623+T2623+U2623)</f>
        <v/>
      </c>
      <c r="W2623" s="18">
        <f>MAX(0,ROUNDDOWN(M2623-J2623-N2623-K2623-0,-3))</f>
        <v/>
      </c>
      <c r="X2623" s="18">
        <f>MAX(0,ROUNDDOWN(M2623-J2623-N2623-K2623-R2623,-3))</f>
        <v/>
      </c>
      <c r="Y2623" s="18">
        <f>IF(W2623&lt;=0,0,ROUNDDOWN((W2623*LOOKUP(W2623,{0,1950001,3300001,6950001,9000001,18000001,40000001},{0.05,0.1,0.2,0.23,0.33,0.4,0.45})-LOOKUP(W2623,{0,1950001,3300001,6950001,9000001,18000001,40000001},{0,97500,427500,636000,1536000,2796000,4796000}))*1.021,-2))</f>
        <v/>
      </c>
      <c r="Z2623" s="18">
        <f>IF(X2623&lt;=0,0,ROUNDDOWN((X2623*LOOKUP(X2623,{0,1950001,3300001,6950001,9000001,18000001,40000001},{0.05,0.1,0.2,0.23,0.33,0.4,0.45})-LOOKUP(X2623,{0,1950001,3300001,6950001,9000001,18000001,40000001},{0,97500,427500,636000,1536000,2796000,4796000}))*1.021,-2))</f>
        <v/>
      </c>
      <c r="AA2623" s="18">
        <f>MAX(0,ROUNDDOWN(M2623-J2623-430000-L2623-0,-3))</f>
        <v/>
      </c>
      <c r="AB2623" s="18">
        <f>MAX(0,ROUNDDOWN(M2623-J2623-430000-L2623-V2623,-3))</f>
        <v/>
      </c>
      <c r="AC2623" s="18">
        <f>IF(M2623&lt;=450000,0,MAX(0,ROUNDDOWN(AA2623*0.06-MIN(50000,AA2623)*0.03,-2))+MAX(0,ROUNDDOWN(AA2623*0.04-MIN(50000,AA2623)*0.02,-2)))</f>
        <v/>
      </c>
      <c r="AD2623" s="18">
        <f>IF(M2623&lt;=450000,0,MAX(0,ROUNDDOWN(AB2623*0.06-MIN(50000,AB2623)*0.03,-2))+MAX(0,ROUNDDOWN(AB2623*0.04-MIN(50000,AB2623)*0.02,-2)))</f>
        <v/>
      </c>
      <c r="AE2623" s="18">
        <f>Y2623-Z2623</f>
        <v/>
      </c>
      <c r="AF2623" s="18">
        <f>AC2623-AD2623</f>
        <v/>
      </c>
      <c r="AG2623" s="18">
        <f>AE2623+AF2623</f>
        <v/>
      </c>
      <c r="AH2623" s="20">
        <f>IF(W2623&lt;=0,0,LOOKUP(W2623,{0,1950001,3300001,6950001,9000001,18000001,40000001},{0.05,0.1,0.2,0.23,0.33,0.4,0.45}))</f>
        <v/>
      </c>
    </row>
    <row r="2624">
      <c r="A2624" t="inlineStr">
        <is>
          <t>1万円刻み 特例あり一般12万円</t>
        </is>
      </c>
      <c r="B2624" s="18">
        <f>'4_1万円刻み'!$A$848</f>
        <v/>
      </c>
      <c r="C2624" s="19" t="n">
        <v>2026</v>
      </c>
      <c r="D2624" t="inlineStr">
        <is>
          <t>はい</t>
        </is>
      </c>
      <c r="E2624" s="18" t="n">
        <v>120000</v>
      </c>
      <c r="F2624" s="18" t="n">
        <v>0</v>
      </c>
      <c r="G2624" s="18" t="n">
        <v>0</v>
      </c>
      <c r="H2624" s="18" t="n">
        <v>0</v>
      </c>
      <c r="I2624" s="18" t="n">
        <v>0</v>
      </c>
      <c r="J2624" s="18">
        <f>ROUND(MIN(B2624/12,650000)*12*0.0915+MIN(B2624/12,1390000)*12*(0.0504+0)+B2624*0.005,0)</f>
        <v/>
      </c>
      <c r="K2624" s="18" t="n">
        <v>0</v>
      </c>
      <c r="L2624" s="18" t="n">
        <v>0</v>
      </c>
      <c r="M2624" s="18">
        <f>ROUND(IF(C2624&gt;=2026,IF(B2624&lt;741000,0,IF(B2624&lt;2191000,B2624-740000,IF(B2624&lt;2193000,1451000,IF(B2624&lt;2196000,1453000,IF(B2624&lt;2200000,1456000,IF(B2624&lt;3600000,ROUNDDOWN(B2624/4,-3)*2.8-80000,IF(B2624&lt;6600000,ROUNDDOWN(B2624/4,-3)*3.2-440000,IF(B2624&lt;8500000,ROUNDDOWN(B2624*0.9,0)-1100000,B2624-1950000)))))))),IF(B2624&lt;651000,0,IF(B2624&lt;1900000,B2624-650000,IF(B2624&lt;3600000,ROUNDDOWN(B2624/4,-3)*2.8-80000,IF(B2624&lt;6600000,ROUNDDOWN(B2624/4,-3)*3.2-440000,IF(B2624&lt;8500000,ROUNDDOWN(B2624*0.9,0)-1100000,B2624-1950000)))))),0)</f>
        <v/>
      </c>
      <c r="N2624" s="18">
        <f>IF(M2624&gt;23500000,NA(),IF(C2624&gt;=2026,IF(M2624&lt;=4890000,1040000,IF(M2624&lt;=6550000,670000,620000)),IF(M2624&lt;=1320000,950000,IF(M2624&lt;=3360000,880000,IF(M2624&lt;=4890000,680000,IF(M2624&lt;=6550000,630000,580000))))))</f>
        <v/>
      </c>
      <c r="O2624" s="18">
        <f>IF(F2624&lt;=0,IF(AND(D2624="はい",C2624&gt;=2026,C2624&lt;=2027),IF(E2624&lt;=0,0,IF(E2624&lt;=30000,E2624,IF(E2624&lt;=60000,ROUNDUP(E2624/2,0)+15000,IF(E2624&lt;=120000,ROUNDUP(E2624/4,0)+30000,60000)))),IF(E2624&lt;=0,0,IF(E2624&lt;=20000,E2624,IF(E2624&lt;=40000,ROUNDUP(E2624/2,0)+10000,IF(E2624&lt;=80000,ROUNDUP(E2624/4,0)+20000,40000))))),IF(E2624&lt;=0,IF(F2624&lt;=0,0,IF(F2624&lt;=25000,F2624,IF(F2624&lt;=50000,ROUNDUP(F2624/2,0)+12500,IF(F2624&lt;=100000,ROUNDUP(F2624/4,0)+25000,50000)))),MAX(IF(F2624&lt;=0,0,IF(F2624&lt;=25000,F2624,IF(F2624&lt;=50000,ROUNDUP(F2624/2,0)+12500,IF(F2624&lt;=100000,ROUNDUP(F2624/4,0)+25000,50000)))),MIN(IF(AND(D2624="はい",C2624&gt;=2026,C2624&lt;=2027),IF(E2624&lt;=0,0,IF(E2624&lt;=30000,E2624,IF(E2624&lt;=60000,ROUNDUP(E2624/2,0)+15000,IF(E2624&lt;=120000,ROUNDUP(E2624/4,0)+30000,60000)))),IF(E2624&lt;=0,0,IF(E2624&lt;=20000,E2624,IF(E2624&lt;=40000,ROUNDUP(E2624/2,0)+10000,IF(E2624&lt;=80000,ROUNDUP(E2624/4,0)+20000,40000)))))+IF(F2624&lt;=0,0,IF(F2624&lt;=25000,F2624,IF(F2624&lt;=50000,ROUNDUP(F2624/2,0)+12500,IF(F2624&lt;=100000,ROUNDUP(F2624/4,0)+25000,50000)))),IF(AND(D2624="はい",C2624&gt;=2026,C2624&lt;=2027),60000,40000)))))</f>
        <v/>
      </c>
      <c r="P2624" s="18">
        <f>IF(G2624&lt;=0,0,IF(G2624&lt;=20000,G2624,IF(G2624&lt;=40000,ROUNDUP(G2624/2,0)+10000,IF(G2624&lt;=80000,ROUNDUP(G2624/4,0)+20000,40000))))</f>
        <v/>
      </c>
      <c r="Q2624" s="18">
        <f>IF(I2624&lt;=0,IF(H2624&lt;=0,0,IF(H2624&lt;=20000,H2624,IF(H2624&lt;=40000,ROUNDUP(H2624/2,0)+10000,IF(H2624&lt;=80000,ROUNDUP(H2624/4,0)+20000,40000)))),IF(H2624&lt;=0,IF(I2624&lt;=0,0,IF(I2624&lt;=25000,I2624,IF(I2624&lt;=50000,ROUNDUP(I2624/2,0)+12500,IF(I2624&lt;=100000,ROUNDUP(I2624/4,0)+25000,50000)))),MAX(IF(I2624&lt;=0,0,IF(I2624&lt;=25000,I2624,IF(I2624&lt;=50000,ROUNDUP(I2624/2,0)+12500,IF(I2624&lt;=100000,ROUNDUP(I2624/4,0)+25000,50000)))),MIN(IF(H2624&lt;=0,0,IF(H2624&lt;=20000,H2624,IF(H2624&lt;=40000,ROUNDUP(H2624/2,0)+10000,IF(H2624&lt;=80000,ROUNDUP(H2624/4,0)+20000,40000))))+IF(I2624&lt;=0,0,IF(I2624&lt;=25000,I2624,IF(I2624&lt;=50000,ROUNDUP(I2624/2,0)+12500,IF(I2624&lt;=100000,ROUNDUP(I2624/4,0)+25000,50000)))),40000))))</f>
        <v/>
      </c>
      <c r="R2624" s="18">
        <f>MIN(120000,O2624+P2624+Q2624)</f>
        <v/>
      </c>
      <c r="S2624" s="18">
        <f>IF(F2624&lt;=0,IF(E2624&lt;=0,0,IF(E2624&lt;=12000,E2624,IF(E2624&lt;=32000,ROUNDUP(E2624/2,0)+6000,IF(E2624&lt;=56000,ROUNDUP(E2624/4,0)+14000,28000)))),IF(E2624&lt;=0,IF(F2624&lt;=0,0,IF(F2624&lt;=15000,F2624,IF(F2624&lt;=40000,ROUNDUP(F2624/2,0)+7500,IF(F2624&lt;=70000,ROUNDUP(F2624/4,0)+17500,35000)))),MAX(IF(F2624&lt;=0,0,IF(F2624&lt;=15000,F2624,IF(F2624&lt;=40000,ROUNDUP(F2624/2,0)+7500,IF(F2624&lt;=70000,ROUNDUP(F2624/4,0)+17500,35000)))),MIN(IF(E2624&lt;=0,0,IF(E2624&lt;=12000,E2624,IF(E2624&lt;=32000,ROUNDUP(E2624/2,0)+6000,IF(E2624&lt;=56000,ROUNDUP(E2624/4,0)+14000,28000))))+IF(F2624&lt;=0,0,IF(F2624&lt;=15000,F2624,IF(F2624&lt;=40000,ROUNDUP(F2624/2,0)+7500,IF(F2624&lt;=70000,ROUNDUP(F2624/4,0)+17500,35000)))),28000))))</f>
        <v/>
      </c>
      <c r="T2624" s="18">
        <f>IF(G2624&lt;=0,0,IF(G2624&lt;=12000,G2624,IF(G2624&lt;=32000,ROUNDUP(G2624/2,0)+6000,IF(G2624&lt;=56000,ROUNDUP(G2624/4,0)+14000,28000))))</f>
        <v/>
      </c>
      <c r="U2624" s="18">
        <f>IF(I2624&lt;=0,IF(H2624&lt;=0,0,IF(H2624&lt;=12000,H2624,IF(H2624&lt;=32000,ROUNDUP(H2624/2,0)+6000,IF(H2624&lt;=56000,ROUNDUP(H2624/4,0)+14000,28000)))),IF(H2624&lt;=0,IF(I2624&lt;=0,0,IF(I2624&lt;=15000,I2624,IF(I2624&lt;=40000,ROUNDUP(I2624/2,0)+7500,IF(I2624&lt;=70000,ROUNDUP(I2624/4,0)+17500,35000)))),MAX(IF(I2624&lt;=0,0,IF(I2624&lt;=15000,I2624,IF(I2624&lt;=40000,ROUNDUP(I2624/2,0)+7500,IF(I2624&lt;=70000,ROUNDUP(I2624/4,0)+17500,35000)))),MIN(IF(H2624&lt;=0,0,IF(H2624&lt;=12000,H2624,IF(H2624&lt;=32000,ROUNDUP(H2624/2,0)+6000,IF(H2624&lt;=56000,ROUNDUP(H2624/4,0)+14000,28000))))+IF(I2624&lt;=0,0,IF(I2624&lt;=15000,I2624,IF(I2624&lt;=40000,ROUNDUP(I2624/2,0)+7500,IF(I2624&lt;=70000,ROUNDUP(I2624/4,0)+17500,35000)))),28000))))</f>
        <v/>
      </c>
      <c r="V2624" s="18">
        <f>MIN(70000,S2624+T2624+U2624)</f>
        <v/>
      </c>
      <c r="W2624" s="18">
        <f>MAX(0,ROUNDDOWN(M2624-J2624-N2624-K2624-0,-3))</f>
        <v/>
      </c>
      <c r="X2624" s="18">
        <f>MAX(0,ROUNDDOWN(M2624-J2624-N2624-K2624-R2624,-3))</f>
        <v/>
      </c>
      <c r="Y2624" s="18">
        <f>IF(W2624&lt;=0,0,ROUNDDOWN((W2624*LOOKUP(W2624,{0,1950001,3300001,6950001,9000001,18000001,40000001},{0.05,0.1,0.2,0.23,0.33,0.4,0.45})-LOOKUP(W2624,{0,1950001,3300001,6950001,9000001,18000001,40000001},{0,97500,427500,636000,1536000,2796000,4796000}))*1.021,-2))</f>
        <v/>
      </c>
      <c r="Z2624" s="18">
        <f>IF(X2624&lt;=0,0,ROUNDDOWN((X2624*LOOKUP(X2624,{0,1950001,3300001,6950001,9000001,18000001,40000001},{0.05,0.1,0.2,0.23,0.33,0.4,0.45})-LOOKUP(X2624,{0,1950001,3300001,6950001,9000001,18000001,40000001},{0,97500,427500,636000,1536000,2796000,4796000}))*1.021,-2))</f>
        <v/>
      </c>
      <c r="AA2624" s="18">
        <f>MAX(0,ROUNDDOWN(M2624-J2624-430000-L2624-0,-3))</f>
        <v/>
      </c>
      <c r="AB2624" s="18">
        <f>MAX(0,ROUNDDOWN(M2624-J2624-430000-L2624-V2624,-3))</f>
        <v/>
      </c>
      <c r="AC2624" s="18">
        <f>IF(M2624&lt;=450000,0,MAX(0,ROUNDDOWN(AA2624*0.06-MIN(50000,AA2624)*0.03,-2))+MAX(0,ROUNDDOWN(AA2624*0.04-MIN(50000,AA2624)*0.02,-2)))</f>
        <v/>
      </c>
      <c r="AD2624" s="18">
        <f>IF(M2624&lt;=450000,0,MAX(0,ROUNDDOWN(AB2624*0.06-MIN(50000,AB2624)*0.03,-2))+MAX(0,ROUNDDOWN(AB2624*0.04-MIN(50000,AB2624)*0.02,-2)))</f>
        <v/>
      </c>
      <c r="AE2624" s="18">
        <f>Y2624-Z2624</f>
        <v/>
      </c>
      <c r="AF2624" s="18">
        <f>AC2624-AD2624</f>
        <v/>
      </c>
      <c r="AG2624" s="18">
        <f>AE2624+AF2624</f>
        <v/>
      </c>
      <c r="AH2624" s="20">
        <f>IF(W2624&lt;=0,0,LOOKUP(W2624,{0,1950001,3300001,6950001,9000001,18000001,40000001},{0.05,0.1,0.2,0.23,0.33,0.4,0.45}))</f>
        <v/>
      </c>
    </row>
    <row r="2625">
      <c r="A2625" t="inlineStr">
        <is>
          <t>1万円刻み 3区分8万円ずつ</t>
        </is>
      </c>
      <c r="B2625" s="18">
        <f>'4_1万円刻み'!$A$849</f>
        <v/>
      </c>
      <c r="C2625" s="19" t="n">
        <v>2026</v>
      </c>
      <c r="D2625" t="inlineStr">
        <is>
          <t>いいえ</t>
        </is>
      </c>
      <c r="E2625" s="18" t="n">
        <v>80000</v>
      </c>
      <c r="F2625" s="18" t="n">
        <v>0</v>
      </c>
      <c r="G2625" s="18" t="n">
        <v>80000</v>
      </c>
      <c r="H2625" s="18" t="n">
        <v>80000</v>
      </c>
      <c r="I2625" s="18" t="n">
        <v>0</v>
      </c>
      <c r="J2625" s="18">
        <f>ROUND(MIN(B2625/12,650000)*12*0.0915+MIN(B2625/12,1390000)*12*(0.0504+0)+B2625*0.005,0)</f>
        <v/>
      </c>
      <c r="K2625" s="18" t="n">
        <v>0</v>
      </c>
      <c r="L2625" s="18" t="n">
        <v>0</v>
      </c>
      <c r="M2625" s="18">
        <f>ROUND(IF(C2625&gt;=2026,IF(B2625&lt;741000,0,IF(B2625&lt;2191000,B2625-740000,IF(B2625&lt;2193000,1451000,IF(B2625&lt;2196000,1453000,IF(B2625&lt;2200000,1456000,IF(B2625&lt;3600000,ROUNDDOWN(B2625/4,-3)*2.8-80000,IF(B2625&lt;6600000,ROUNDDOWN(B2625/4,-3)*3.2-440000,IF(B2625&lt;8500000,ROUNDDOWN(B2625*0.9,0)-1100000,B2625-1950000)))))))),IF(B2625&lt;651000,0,IF(B2625&lt;1900000,B2625-650000,IF(B2625&lt;3600000,ROUNDDOWN(B2625/4,-3)*2.8-80000,IF(B2625&lt;6600000,ROUNDDOWN(B2625/4,-3)*3.2-440000,IF(B2625&lt;8500000,ROUNDDOWN(B2625*0.9,0)-1100000,B2625-1950000)))))),0)</f>
        <v/>
      </c>
      <c r="N2625" s="18">
        <f>IF(M2625&gt;23500000,NA(),IF(C2625&gt;=2026,IF(M2625&lt;=4890000,1040000,IF(M2625&lt;=6550000,670000,620000)),IF(M2625&lt;=1320000,950000,IF(M2625&lt;=3360000,880000,IF(M2625&lt;=4890000,680000,IF(M2625&lt;=6550000,630000,580000))))))</f>
        <v/>
      </c>
      <c r="O2625" s="18">
        <f>IF(F2625&lt;=0,IF(AND(D2625="はい",C2625&gt;=2026,C2625&lt;=2027),IF(E2625&lt;=0,0,IF(E2625&lt;=30000,E2625,IF(E2625&lt;=60000,ROUNDUP(E2625/2,0)+15000,IF(E2625&lt;=120000,ROUNDUP(E2625/4,0)+30000,60000)))),IF(E2625&lt;=0,0,IF(E2625&lt;=20000,E2625,IF(E2625&lt;=40000,ROUNDUP(E2625/2,0)+10000,IF(E2625&lt;=80000,ROUNDUP(E2625/4,0)+20000,40000))))),IF(E2625&lt;=0,IF(F2625&lt;=0,0,IF(F2625&lt;=25000,F2625,IF(F2625&lt;=50000,ROUNDUP(F2625/2,0)+12500,IF(F2625&lt;=100000,ROUNDUP(F2625/4,0)+25000,50000)))),MAX(IF(F2625&lt;=0,0,IF(F2625&lt;=25000,F2625,IF(F2625&lt;=50000,ROUNDUP(F2625/2,0)+12500,IF(F2625&lt;=100000,ROUNDUP(F2625/4,0)+25000,50000)))),MIN(IF(AND(D2625="はい",C2625&gt;=2026,C2625&lt;=2027),IF(E2625&lt;=0,0,IF(E2625&lt;=30000,E2625,IF(E2625&lt;=60000,ROUNDUP(E2625/2,0)+15000,IF(E2625&lt;=120000,ROUNDUP(E2625/4,0)+30000,60000)))),IF(E2625&lt;=0,0,IF(E2625&lt;=20000,E2625,IF(E2625&lt;=40000,ROUNDUP(E2625/2,0)+10000,IF(E2625&lt;=80000,ROUNDUP(E2625/4,0)+20000,40000)))))+IF(F2625&lt;=0,0,IF(F2625&lt;=25000,F2625,IF(F2625&lt;=50000,ROUNDUP(F2625/2,0)+12500,IF(F2625&lt;=100000,ROUNDUP(F2625/4,0)+25000,50000)))),IF(AND(D2625="はい",C2625&gt;=2026,C2625&lt;=2027),60000,40000)))))</f>
        <v/>
      </c>
      <c r="P2625" s="18">
        <f>IF(G2625&lt;=0,0,IF(G2625&lt;=20000,G2625,IF(G2625&lt;=40000,ROUNDUP(G2625/2,0)+10000,IF(G2625&lt;=80000,ROUNDUP(G2625/4,0)+20000,40000))))</f>
        <v/>
      </c>
      <c r="Q2625" s="18">
        <f>IF(I2625&lt;=0,IF(H2625&lt;=0,0,IF(H2625&lt;=20000,H2625,IF(H2625&lt;=40000,ROUNDUP(H2625/2,0)+10000,IF(H2625&lt;=80000,ROUNDUP(H2625/4,0)+20000,40000)))),IF(H2625&lt;=0,IF(I2625&lt;=0,0,IF(I2625&lt;=25000,I2625,IF(I2625&lt;=50000,ROUNDUP(I2625/2,0)+12500,IF(I2625&lt;=100000,ROUNDUP(I2625/4,0)+25000,50000)))),MAX(IF(I2625&lt;=0,0,IF(I2625&lt;=25000,I2625,IF(I2625&lt;=50000,ROUNDUP(I2625/2,0)+12500,IF(I2625&lt;=100000,ROUNDUP(I2625/4,0)+25000,50000)))),MIN(IF(H2625&lt;=0,0,IF(H2625&lt;=20000,H2625,IF(H2625&lt;=40000,ROUNDUP(H2625/2,0)+10000,IF(H2625&lt;=80000,ROUNDUP(H2625/4,0)+20000,40000))))+IF(I2625&lt;=0,0,IF(I2625&lt;=25000,I2625,IF(I2625&lt;=50000,ROUNDUP(I2625/2,0)+12500,IF(I2625&lt;=100000,ROUNDUP(I2625/4,0)+25000,50000)))),40000))))</f>
        <v/>
      </c>
      <c r="R2625" s="18">
        <f>MIN(120000,O2625+P2625+Q2625)</f>
        <v/>
      </c>
      <c r="S2625" s="18">
        <f>IF(F2625&lt;=0,IF(E2625&lt;=0,0,IF(E2625&lt;=12000,E2625,IF(E2625&lt;=32000,ROUNDUP(E2625/2,0)+6000,IF(E2625&lt;=56000,ROUNDUP(E2625/4,0)+14000,28000)))),IF(E2625&lt;=0,IF(F2625&lt;=0,0,IF(F2625&lt;=15000,F2625,IF(F2625&lt;=40000,ROUNDUP(F2625/2,0)+7500,IF(F2625&lt;=70000,ROUNDUP(F2625/4,0)+17500,35000)))),MAX(IF(F2625&lt;=0,0,IF(F2625&lt;=15000,F2625,IF(F2625&lt;=40000,ROUNDUP(F2625/2,0)+7500,IF(F2625&lt;=70000,ROUNDUP(F2625/4,0)+17500,35000)))),MIN(IF(E2625&lt;=0,0,IF(E2625&lt;=12000,E2625,IF(E2625&lt;=32000,ROUNDUP(E2625/2,0)+6000,IF(E2625&lt;=56000,ROUNDUP(E2625/4,0)+14000,28000))))+IF(F2625&lt;=0,0,IF(F2625&lt;=15000,F2625,IF(F2625&lt;=40000,ROUNDUP(F2625/2,0)+7500,IF(F2625&lt;=70000,ROUNDUP(F2625/4,0)+17500,35000)))),28000))))</f>
        <v/>
      </c>
      <c r="T2625" s="18">
        <f>IF(G2625&lt;=0,0,IF(G2625&lt;=12000,G2625,IF(G2625&lt;=32000,ROUNDUP(G2625/2,0)+6000,IF(G2625&lt;=56000,ROUNDUP(G2625/4,0)+14000,28000))))</f>
        <v/>
      </c>
      <c r="U2625" s="18">
        <f>IF(I2625&lt;=0,IF(H2625&lt;=0,0,IF(H2625&lt;=12000,H2625,IF(H2625&lt;=32000,ROUNDUP(H2625/2,0)+6000,IF(H2625&lt;=56000,ROUNDUP(H2625/4,0)+14000,28000)))),IF(H2625&lt;=0,IF(I2625&lt;=0,0,IF(I2625&lt;=15000,I2625,IF(I2625&lt;=40000,ROUNDUP(I2625/2,0)+7500,IF(I2625&lt;=70000,ROUNDUP(I2625/4,0)+17500,35000)))),MAX(IF(I2625&lt;=0,0,IF(I2625&lt;=15000,I2625,IF(I2625&lt;=40000,ROUNDUP(I2625/2,0)+7500,IF(I2625&lt;=70000,ROUNDUP(I2625/4,0)+17500,35000)))),MIN(IF(H2625&lt;=0,0,IF(H2625&lt;=12000,H2625,IF(H2625&lt;=32000,ROUNDUP(H2625/2,0)+6000,IF(H2625&lt;=56000,ROUNDUP(H2625/4,0)+14000,28000))))+IF(I2625&lt;=0,0,IF(I2625&lt;=15000,I2625,IF(I2625&lt;=40000,ROUNDUP(I2625/2,0)+7500,IF(I2625&lt;=70000,ROUNDUP(I2625/4,0)+17500,35000)))),28000))))</f>
        <v/>
      </c>
      <c r="V2625" s="18">
        <f>MIN(70000,S2625+T2625+U2625)</f>
        <v/>
      </c>
      <c r="W2625" s="18">
        <f>MAX(0,ROUNDDOWN(M2625-J2625-N2625-K2625-0,-3))</f>
        <v/>
      </c>
      <c r="X2625" s="18">
        <f>MAX(0,ROUNDDOWN(M2625-J2625-N2625-K2625-R2625,-3))</f>
        <v/>
      </c>
      <c r="Y2625" s="18">
        <f>IF(W2625&lt;=0,0,ROUNDDOWN((W2625*LOOKUP(W2625,{0,1950001,3300001,6950001,9000001,18000001,40000001},{0.05,0.1,0.2,0.23,0.33,0.4,0.45})-LOOKUP(W2625,{0,1950001,3300001,6950001,9000001,18000001,40000001},{0,97500,427500,636000,1536000,2796000,4796000}))*1.021,-2))</f>
        <v/>
      </c>
      <c r="Z2625" s="18">
        <f>IF(X2625&lt;=0,0,ROUNDDOWN((X2625*LOOKUP(X2625,{0,1950001,3300001,6950001,9000001,18000001,40000001},{0.05,0.1,0.2,0.23,0.33,0.4,0.45})-LOOKUP(X2625,{0,1950001,3300001,6950001,9000001,18000001,40000001},{0,97500,427500,636000,1536000,2796000,4796000}))*1.021,-2))</f>
        <v/>
      </c>
      <c r="AA2625" s="18">
        <f>MAX(0,ROUNDDOWN(M2625-J2625-430000-L2625-0,-3))</f>
        <v/>
      </c>
      <c r="AB2625" s="18">
        <f>MAX(0,ROUNDDOWN(M2625-J2625-430000-L2625-V2625,-3))</f>
        <v/>
      </c>
      <c r="AC2625" s="18">
        <f>IF(M2625&lt;=450000,0,MAX(0,ROUNDDOWN(AA2625*0.06-MIN(50000,AA2625)*0.03,-2))+MAX(0,ROUNDDOWN(AA2625*0.04-MIN(50000,AA2625)*0.02,-2)))</f>
        <v/>
      </c>
      <c r="AD2625" s="18">
        <f>IF(M2625&lt;=450000,0,MAX(0,ROUNDDOWN(AB2625*0.06-MIN(50000,AB2625)*0.03,-2))+MAX(0,ROUNDDOWN(AB2625*0.04-MIN(50000,AB2625)*0.02,-2)))</f>
        <v/>
      </c>
      <c r="AE2625" s="18">
        <f>Y2625-Z2625</f>
        <v/>
      </c>
      <c r="AF2625" s="18">
        <f>AC2625-AD2625</f>
        <v/>
      </c>
      <c r="AG2625" s="18">
        <f>AE2625+AF2625</f>
        <v/>
      </c>
      <c r="AH2625" s="20">
        <f>IF(W2625&lt;=0,0,LOOKUP(W2625,{0,1950001,3300001,6950001,9000001,18000001,40000001},{0.05,0.1,0.2,0.23,0.33,0.4,0.45}))</f>
        <v/>
      </c>
    </row>
    <row r="2626">
      <c r="A2626" t="inlineStr">
        <is>
          <t>1万円刻み 一般8万円</t>
        </is>
      </c>
      <c r="B2626" s="18">
        <f>'4_1万円刻み'!$A$849</f>
        <v/>
      </c>
      <c r="C2626" s="19" t="n">
        <v>2026</v>
      </c>
      <c r="D2626" t="inlineStr">
        <is>
          <t>いいえ</t>
        </is>
      </c>
      <c r="E2626" s="18" t="n">
        <v>80000</v>
      </c>
      <c r="F2626" s="18" t="n">
        <v>0</v>
      </c>
      <c r="G2626" s="18" t="n">
        <v>0</v>
      </c>
      <c r="H2626" s="18" t="n">
        <v>0</v>
      </c>
      <c r="I2626" s="18" t="n">
        <v>0</v>
      </c>
      <c r="J2626" s="18">
        <f>ROUND(MIN(B2626/12,650000)*12*0.0915+MIN(B2626/12,1390000)*12*(0.0504+0)+B2626*0.005,0)</f>
        <v/>
      </c>
      <c r="K2626" s="18" t="n">
        <v>0</v>
      </c>
      <c r="L2626" s="18" t="n">
        <v>0</v>
      </c>
      <c r="M2626" s="18">
        <f>ROUND(IF(C2626&gt;=2026,IF(B2626&lt;741000,0,IF(B2626&lt;2191000,B2626-740000,IF(B2626&lt;2193000,1451000,IF(B2626&lt;2196000,1453000,IF(B2626&lt;2200000,1456000,IF(B2626&lt;3600000,ROUNDDOWN(B2626/4,-3)*2.8-80000,IF(B2626&lt;6600000,ROUNDDOWN(B2626/4,-3)*3.2-440000,IF(B2626&lt;8500000,ROUNDDOWN(B2626*0.9,0)-1100000,B2626-1950000)))))))),IF(B2626&lt;651000,0,IF(B2626&lt;1900000,B2626-650000,IF(B2626&lt;3600000,ROUNDDOWN(B2626/4,-3)*2.8-80000,IF(B2626&lt;6600000,ROUNDDOWN(B2626/4,-3)*3.2-440000,IF(B2626&lt;8500000,ROUNDDOWN(B2626*0.9,0)-1100000,B2626-1950000)))))),0)</f>
        <v/>
      </c>
      <c r="N2626" s="18">
        <f>IF(M2626&gt;23500000,NA(),IF(C2626&gt;=2026,IF(M2626&lt;=4890000,1040000,IF(M2626&lt;=6550000,670000,620000)),IF(M2626&lt;=1320000,950000,IF(M2626&lt;=3360000,880000,IF(M2626&lt;=4890000,680000,IF(M2626&lt;=6550000,630000,580000))))))</f>
        <v/>
      </c>
      <c r="O2626" s="18">
        <f>IF(F2626&lt;=0,IF(AND(D2626="はい",C2626&gt;=2026,C2626&lt;=2027),IF(E2626&lt;=0,0,IF(E2626&lt;=30000,E2626,IF(E2626&lt;=60000,ROUNDUP(E2626/2,0)+15000,IF(E2626&lt;=120000,ROUNDUP(E2626/4,0)+30000,60000)))),IF(E2626&lt;=0,0,IF(E2626&lt;=20000,E2626,IF(E2626&lt;=40000,ROUNDUP(E2626/2,0)+10000,IF(E2626&lt;=80000,ROUNDUP(E2626/4,0)+20000,40000))))),IF(E2626&lt;=0,IF(F2626&lt;=0,0,IF(F2626&lt;=25000,F2626,IF(F2626&lt;=50000,ROUNDUP(F2626/2,0)+12500,IF(F2626&lt;=100000,ROUNDUP(F2626/4,0)+25000,50000)))),MAX(IF(F2626&lt;=0,0,IF(F2626&lt;=25000,F2626,IF(F2626&lt;=50000,ROUNDUP(F2626/2,0)+12500,IF(F2626&lt;=100000,ROUNDUP(F2626/4,0)+25000,50000)))),MIN(IF(AND(D2626="はい",C2626&gt;=2026,C2626&lt;=2027),IF(E2626&lt;=0,0,IF(E2626&lt;=30000,E2626,IF(E2626&lt;=60000,ROUNDUP(E2626/2,0)+15000,IF(E2626&lt;=120000,ROUNDUP(E2626/4,0)+30000,60000)))),IF(E2626&lt;=0,0,IF(E2626&lt;=20000,E2626,IF(E2626&lt;=40000,ROUNDUP(E2626/2,0)+10000,IF(E2626&lt;=80000,ROUNDUP(E2626/4,0)+20000,40000)))))+IF(F2626&lt;=0,0,IF(F2626&lt;=25000,F2626,IF(F2626&lt;=50000,ROUNDUP(F2626/2,0)+12500,IF(F2626&lt;=100000,ROUNDUP(F2626/4,0)+25000,50000)))),IF(AND(D2626="はい",C2626&gt;=2026,C2626&lt;=2027),60000,40000)))))</f>
        <v/>
      </c>
      <c r="P2626" s="18">
        <f>IF(G2626&lt;=0,0,IF(G2626&lt;=20000,G2626,IF(G2626&lt;=40000,ROUNDUP(G2626/2,0)+10000,IF(G2626&lt;=80000,ROUNDUP(G2626/4,0)+20000,40000))))</f>
        <v/>
      </c>
      <c r="Q2626" s="18">
        <f>IF(I2626&lt;=0,IF(H2626&lt;=0,0,IF(H2626&lt;=20000,H2626,IF(H2626&lt;=40000,ROUNDUP(H2626/2,0)+10000,IF(H2626&lt;=80000,ROUNDUP(H2626/4,0)+20000,40000)))),IF(H2626&lt;=0,IF(I2626&lt;=0,0,IF(I2626&lt;=25000,I2626,IF(I2626&lt;=50000,ROUNDUP(I2626/2,0)+12500,IF(I2626&lt;=100000,ROUNDUP(I2626/4,0)+25000,50000)))),MAX(IF(I2626&lt;=0,0,IF(I2626&lt;=25000,I2626,IF(I2626&lt;=50000,ROUNDUP(I2626/2,0)+12500,IF(I2626&lt;=100000,ROUNDUP(I2626/4,0)+25000,50000)))),MIN(IF(H2626&lt;=0,0,IF(H2626&lt;=20000,H2626,IF(H2626&lt;=40000,ROUNDUP(H2626/2,0)+10000,IF(H2626&lt;=80000,ROUNDUP(H2626/4,0)+20000,40000))))+IF(I2626&lt;=0,0,IF(I2626&lt;=25000,I2626,IF(I2626&lt;=50000,ROUNDUP(I2626/2,0)+12500,IF(I2626&lt;=100000,ROUNDUP(I2626/4,0)+25000,50000)))),40000))))</f>
        <v/>
      </c>
      <c r="R2626" s="18">
        <f>MIN(120000,O2626+P2626+Q2626)</f>
        <v/>
      </c>
      <c r="S2626" s="18">
        <f>IF(F2626&lt;=0,IF(E2626&lt;=0,0,IF(E2626&lt;=12000,E2626,IF(E2626&lt;=32000,ROUNDUP(E2626/2,0)+6000,IF(E2626&lt;=56000,ROUNDUP(E2626/4,0)+14000,28000)))),IF(E2626&lt;=0,IF(F2626&lt;=0,0,IF(F2626&lt;=15000,F2626,IF(F2626&lt;=40000,ROUNDUP(F2626/2,0)+7500,IF(F2626&lt;=70000,ROUNDUP(F2626/4,0)+17500,35000)))),MAX(IF(F2626&lt;=0,0,IF(F2626&lt;=15000,F2626,IF(F2626&lt;=40000,ROUNDUP(F2626/2,0)+7500,IF(F2626&lt;=70000,ROUNDUP(F2626/4,0)+17500,35000)))),MIN(IF(E2626&lt;=0,0,IF(E2626&lt;=12000,E2626,IF(E2626&lt;=32000,ROUNDUP(E2626/2,0)+6000,IF(E2626&lt;=56000,ROUNDUP(E2626/4,0)+14000,28000))))+IF(F2626&lt;=0,0,IF(F2626&lt;=15000,F2626,IF(F2626&lt;=40000,ROUNDUP(F2626/2,0)+7500,IF(F2626&lt;=70000,ROUNDUP(F2626/4,0)+17500,35000)))),28000))))</f>
        <v/>
      </c>
      <c r="T2626" s="18">
        <f>IF(G2626&lt;=0,0,IF(G2626&lt;=12000,G2626,IF(G2626&lt;=32000,ROUNDUP(G2626/2,0)+6000,IF(G2626&lt;=56000,ROUNDUP(G2626/4,0)+14000,28000))))</f>
        <v/>
      </c>
      <c r="U2626" s="18">
        <f>IF(I2626&lt;=0,IF(H2626&lt;=0,0,IF(H2626&lt;=12000,H2626,IF(H2626&lt;=32000,ROUNDUP(H2626/2,0)+6000,IF(H2626&lt;=56000,ROUNDUP(H2626/4,0)+14000,28000)))),IF(H2626&lt;=0,IF(I2626&lt;=0,0,IF(I2626&lt;=15000,I2626,IF(I2626&lt;=40000,ROUNDUP(I2626/2,0)+7500,IF(I2626&lt;=70000,ROUNDUP(I2626/4,0)+17500,35000)))),MAX(IF(I2626&lt;=0,0,IF(I2626&lt;=15000,I2626,IF(I2626&lt;=40000,ROUNDUP(I2626/2,0)+7500,IF(I2626&lt;=70000,ROUNDUP(I2626/4,0)+17500,35000)))),MIN(IF(H2626&lt;=0,0,IF(H2626&lt;=12000,H2626,IF(H2626&lt;=32000,ROUNDUP(H2626/2,0)+6000,IF(H2626&lt;=56000,ROUNDUP(H2626/4,0)+14000,28000))))+IF(I2626&lt;=0,0,IF(I2626&lt;=15000,I2626,IF(I2626&lt;=40000,ROUNDUP(I2626/2,0)+7500,IF(I2626&lt;=70000,ROUNDUP(I2626/4,0)+17500,35000)))),28000))))</f>
        <v/>
      </c>
      <c r="V2626" s="18">
        <f>MIN(70000,S2626+T2626+U2626)</f>
        <v/>
      </c>
      <c r="W2626" s="18">
        <f>MAX(0,ROUNDDOWN(M2626-J2626-N2626-K2626-0,-3))</f>
        <v/>
      </c>
      <c r="X2626" s="18">
        <f>MAX(0,ROUNDDOWN(M2626-J2626-N2626-K2626-R2626,-3))</f>
        <v/>
      </c>
      <c r="Y2626" s="18">
        <f>IF(W2626&lt;=0,0,ROUNDDOWN((W2626*LOOKUP(W2626,{0,1950001,3300001,6950001,9000001,18000001,40000001},{0.05,0.1,0.2,0.23,0.33,0.4,0.45})-LOOKUP(W2626,{0,1950001,3300001,6950001,9000001,18000001,40000001},{0,97500,427500,636000,1536000,2796000,4796000}))*1.021,-2))</f>
        <v/>
      </c>
      <c r="Z2626" s="18">
        <f>IF(X2626&lt;=0,0,ROUNDDOWN((X2626*LOOKUP(X2626,{0,1950001,3300001,6950001,9000001,18000001,40000001},{0.05,0.1,0.2,0.23,0.33,0.4,0.45})-LOOKUP(X2626,{0,1950001,3300001,6950001,9000001,18000001,40000001},{0,97500,427500,636000,1536000,2796000,4796000}))*1.021,-2))</f>
        <v/>
      </c>
      <c r="AA2626" s="18">
        <f>MAX(0,ROUNDDOWN(M2626-J2626-430000-L2626-0,-3))</f>
        <v/>
      </c>
      <c r="AB2626" s="18">
        <f>MAX(0,ROUNDDOWN(M2626-J2626-430000-L2626-V2626,-3))</f>
        <v/>
      </c>
      <c r="AC2626" s="18">
        <f>IF(M2626&lt;=450000,0,MAX(0,ROUNDDOWN(AA2626*0.06-MIN(50000,AA2626)*0.03,-2))+MAX(0,ROUNDDOWN(AA2626*0.04-MIN(50000,AA2626)*0.02,-2)))</f>
        <v/>
      </c>
      <c r="AD2626" s="18">
        <f>IF(M2626&lt;=450000,0,MAX(0,ROUNDDOWN(AB2626*0.06-MIN(50000,AB2626)*0.03,-2))+MAX(0,ROUNDDOWN(AB2626*0.04-MIN(50000,AB2626)*0.02,-2)))</f>
        <v/>
      </c>
      <c r="AE2626" s="18">
        <f>Y2626-Z2626</f>
        <v/>
      </c>
      <c r="AF2626" s="18">
        <f>AC2626-AD2626</f>
        <v/>
      </c>
      <c r="AG2626" s="18">
        <f>AE2626+AF2626</f>
        <v/>
      </c>
      <c r="AH2626" s="20">
        <f>IF(W2626&lt;=0,0,LOOKUP(W2626,{0,1950001,3300001,6950001,9000001,18000001,40000001},{0.05,0.1,0.2,0.23,0.33,0.4,0.45}))</f>
        <v/>
      </c>
    </row>
    <row r="2627">
      <c r="A2627" t="inlineStr">
        <is>
          <t>1万円刻み 特例あり一般12万円</t>
        </is>
      </c>
      <c r="B2627" s="18">
        <f>'4_1万円刻み'!$A$849</f>
        <v/>
      </c>
      <c r="C2627" s="19" t="n">
        <v>2026</v>
      </c>
      <c r="D2627" t="inlineStr">
        <is>
          <t>はい</t>
        </is>
      </c>
      <c r="E2627" s="18" t="n">
        <v>120000</v>
      </c>
      <c r="F2627" s="18" t="n">
        <v>0</v>
      </c>
      <c r="G2627" s="18" t="n">
        <v>0</v>
      </c>
      <c r="H2627" s="18" t="n">
        <v>0</v>
      </c>
      <c r="I2627" s="18" t="n">
        <v>0</v>
      </c>
      <c r="J2627" s="18">
        <f>ROUND(MIN(B2627/12,650000)*12*0.0915+MIN(B2627/12,1390000)*12*(0.0504+0)+B2627*0.005,0)</f>
        <v/>
      </c>
      <c r="K2627" s="18" t="n">
        <v>0</v>
      </c>
      <c r="L2627" s="18" t="n">
        <v>0</v>
      </c>
      <c r="M2627" s="18">
        <f>ROUND(IF(C2627&gt;=2026,IF(B2627&lt;741000,0,IF(B2627&lt;2191000,B2627-740000,IF(B2627&lt;2193000,1451000,IF(B2627&lt;2196000,1453000,IF(B2627&lt;2200000,1456000,IF(B2627&lt;3600000,ROUNDDOWN(B2627/4,-3)*2.8-80000,IF(B2627&lt;6600000,ROUNDDOWN(B2627/4,-3)*3.2-440000,IF(B2627&lt;8500000,ROUNDDOWN(B2627*0.9,0)-1100000,B2627-1950000)))))))),IF(B2627&lt;651000,0,IF(B2627&lt;1900000,B2627-650000,IF(B2627&lt;3600000,ROUNDDOWN(B2627/4,-3)*2.8-80000,IF(B2627&lt;6600000,ROUNDDOWN(B2627/4,-3)*3.2-440000,IF(B2627&lt;8500000,ROUNDDOWN(B2627*0.9,0)-1100000,B2627-1950000)))))),0)</f>
        <v/>
      </c>
      <c r="N2627" s="18">
        <f>IF(M2627&gt;23500000,NA(),IF(C2627&gt;=2026,IF(M2627&lt;=4890000,1040000,IF(M2627&lt;=6550000,670000,620000)),IF(M2627&lt;=1320000,950000,IF(M2627&lt;=3360000,880000,IF(M2627&lt;=4890000,680000,IF(M2627&lt;=6550000,630000,580000))))))</f>
        <v/>
      </c>
      <c r="O2627" s="18">
        <f>IF(F2627&lt;=0,IF(AND(D2627="はい",C2627&gt;=2026,C2627&lt;=2027),IF(E2627&lt;=0,0,IF(E2627&lt;=30000,E2627,IF(E2627&lt;=60000,ROUNDUP(E2627/2,0)+15000,IF(E2627&lt;=120000,ROUNDUP(E2627/4,0)+30000,60000)))),IF(E2627&lt;=0,0,IF(E2627&lt;=20000,E2627,IF(E2627&lt;=40000,ROUNDUP(E2627/2,0)+10000,IF(E2627&lt;=80000,ROUNDUP(E2627/4,0)+20000,40000))))),IF(E2627&lt;=0,IF(F2627&lt;=0,0,IF(F2627&lt;=25000,F2627,IF(F2627&lt;=50000,ROUNDUP(F2627/2,0)+12500,IF(F2627&lt;=100000,ROUNDUP(F2627/4,0)+25000,50000)))),MAX(IF(F2627&lt;=0,0,IF(F2627&lt;=25000,F2627,IF(F2627&lt;=50000,ROUNDUP(F2627/2,0)+12500,IF(F2627&lt;=100000,ROUNDUP(F2627/4,0)+25000,50000)))),MIN(IF(AND(D2627="はい",C2627&gt;=2026,C2627&lt;=2027),IF(E2627&lt;=0,0,IF(E2627&lt;=30000,E2627,IF(E2627&lt;=60000,ROUNDUP(E2627/2,0)+15000,IF(E2627&lt;=120000,ROUNDUP(E2627/4,0)+30000,60000)))),IF(E2627&lt;=0,0,IF(E2627&lt;=20000,E2627,IF(E2627&lt;=40000,ROUNDUP(E2627/2,0)+10000,IF(E2627&lt;=80000,ROUNDUP(E2627/4,0)+20000,40000)))))+IF(F2627&lt;=0,0,IF(F2627&lt;=25000,F2627,IF(F2627&lt;=50000,ROUNDUP(F2627/2,0)+12500,IF(F2627&lt;=100000,ROUNDUP(F2627/4,0)+25000,50000)))),IF(AND(D2627="はい",C2627&gt;=2026,C2627&lt;=2027),60000,40000)))))</f>
        <v/>
      </c>
      <c r="P2627" s="18">
        <f>IF(G2627&lt;=0,0,IF(G2627&lt;=20000,G2627,IF(G2627&lt;=40000,ROUNDUP(G2627/2,0)+10000,IF(G2627&lt;=80000,ROUNDUP(G2627/4,0)+20000,40000))))</f>
        <v/>
      </c>
      <c r="Q2627" s="18">
        <f>IF(I2627&lt;=0,IF(H2627&lt;=0,0,IF(H2627&lt;=20000,H2627,IF(H2627&lt;=40000,ROUNDUP(H2627/2,0)+10000,IF(H2627&lt;=80000,ROUNDUP(H2627/4,0)+20000,40000)))),IF(H2627&lt;=0,IF(I2627&lt;=0,0,IF(I2627&lt;=25000,I2627,IF(I2627&lt;=50000,ROUNDUP(I2627/2,0)+12500,IF(I2627&lt;=100000,ROUNDUP(I2627/4,0)+25000,50000)))),MAX(IF(I2627&lt;=0,0,IF(I2627&lt;=25000,I2627,IF(I2627&lt;=50000,ROUNDUP(I2627/2,0)+12500,IF(I2627&lt;=100000,ROUNDUP(I2627/4,0)+25000,50000)))),MIN(IF(H2627&lt;=0,0,IF(H2627&lt;=20000,H2627,IF(H2627&lt;=40000,ROUNDUP(H2627/2,0)+10000,IF(H2627&lt;=80000,ROUNDUP(H2627/4,0)+20000,40000))))+IF(I2627&lt;=0,0,IF(I2627&lt;=25000,I2627,IF(I2627&lt;=50000,ROUNDUP(I2627/2,0)+12500,IF(I2627&lt;=100000,ROUNDUP(I2627/4,0)+25000,50000)))),40000))))</f>
        <v/>
      </c>
      <c r="R2627" s="18">
        <f>MIN(120000,O2627+P2627+Q2627)</f>
        <v/>
      </c>
      <c r="S2627" s="18">
        <f>IF(F2627&lt;=0,IF(E2627&lt;=0,0,IF(E2627&lt;=12000,E2627,IF(E2627&lt;=32000,ROUNDUP(E2627/2,0)+6000,IF(E2627&lt;=56000,ROUNDUP(E2627/4,0)+14000,28000)))),IF(E2627&lt;=0,IF(F2627&lt;=0,0,IF(F2627&lt;=15000,F2627,IF(F2627&lt;=40000,ROUNDUP(F2627/2,0)+7500,IF(F2627&lt;=70000,ROUNDUP(F2627/4,0)+17500,35000)))),MAX(IF(F2627&lt;=0,0,IF(F2627&lt;=15000,F2627,IF(F2627&lt;=40000,ROUNDUP(F2627/2,0)+7500,IF(F2627&lt;=70000,ROUNDUP(F2627/4,0)+17500,35000)))),MIN(IF(E2627&lt;=0,0,IF(E2627&lt;=12000,E2627,IF(E2627&lt;=32000,ROUNDUP(E2627/2,0)+6000,IF(E2627&lt;=56000,ROUNDUP(E2627/4,0)+14000,28000))))+IF(F2627&lt;=0,0,IF(F2627&lt;=15000,F2627,IF(F2627&lt;=40000,ROUNDUP(F2627/2,0)+7500,IF(F2627&lt;=70000,ROUNDUP(F2627/4,0)+17500,35000)))),28000))))</f>
        <v/>
      </c>
      <c r="T2627" s="18">
        <f>IF(G2627&lt;=0,0,IF(G2627&lt;=12000,G2627,IF(G2627&lt;=32000,ROUNDUP(G2627/2,0)+6000,IF(G2627&lt;=56000,ROUNDUP(G2627/4,0)+14000,28000))))</f>
        <v/>
      </c>
      <c r="U2627" s="18">
        <f>IF(I2627&lt;=0,IF(H2627&lt;=0,0,IF(H2627&lt;=12000,H2627,IF(H2627&lt;=32000,ROUNDUP(H2627/2,0)+6000,IF(H2627&lt;=56000,ROUNDUP(H2627/4,0)+14000,28000)))),IF(H2627&lt;=0,IF(I2627&lt;=0,0,IF(I2627&lt;=15000,I2627,IF(I2627&lt;=40000,ROUNDUP(I2627/2,0)+7500,IF(I2627&lt;=70000,ROUNDUP(I2627/4,0)+17500,35000)))),MAX(IF(I2627&lt;=0,0,IF(I2627&lt;=15000,I2627,IF(I2627&lt;=40000,ROUNDUP(I2627/2,0)+7500,IF(I2627&lt;=70000,ROUNDUP(I2627/4,0)+17500,35000)))),MIN(IF(H2627&lt;=0,0,IF(H2627&lt;=12000,H2627,IF(H2627&lt;=32000,ROUNDUP(H2627/2,0)+6000,IF(H2627&lt;=56000,ROUNDUP(H2627/4,0)+14000,28000))))+IF(I2627&lt;=0,0,IF(I2627&lt;=15000,I2627,IF(I2627&lt;=40000,ROUNDUP(I2627/2,0)+7500,IF(I2627&lt;=70000,ROUNDUP(I2627/4,0)+17500,35000)))),28000))))</f>
        <v/>
      </c>
      <c r="V2627" s="18">
        <f>MIN(70000,S2627+T2627+U2627)</f>
        <v/>
      </c>
      <c r="W2627" s="18">
        <f>MAX(0,ROUNDDOWN(M2627-J2627-N2627-K2627-0,-3))</f>
        <v/>
      </c>
      <c r="X2627" s="18">
        <f>MAX(0,ROUNDDOWN(M2627-J2627-N2627-K2627-R2627,-3))</f>
        <v/>
      </c>
      <c r="Y2627" s="18">
        <f>IF(W2627&lt;=0,0,ROUNDDOWN((W2627*LOOKUP(W2627,{0,1950001,3300001,6950001,9000001,18000001,40000001},{0.05,0.1,0.2,0.23,0.33,0.4,0.45})-LOOKUP(W2627,{0,1950001,3300001,6950001,9000001,18000001,40000001},{0,97500,427500,636000,1536000,2796000,4796000}))*1.021,-2))</f>
        <v/>
      </c>
      <c r="Z2627" s="18">
        <f>IF(X2627&lt;=0,0,ROUNDDOWN((X2627*LOOKUP(X2627,{0,1950001,3300001,6950001,9000001,18000001,40000001},{0.05,0.1,0.2,0.23,0.33,0.4,0.45})-LOOKUP(X2627,{0,1950001,3300001,6950001,9000001,18000001,40000001},{0,97500,427500,636000,1536000,2796000,4796000}))*1.021,-2))</f>
        <v/>
      </c>
      <c r="AA2627" s="18">
        <f>MAX(0,ROUNDDOWN(M2627-J2627-430000-L2627-0,-3))</f>
        <v/>
      </c>
      <c r="AB2627" s="18">
        <f>MAX(0,ROUNDDOWN(M2627-J2627-430000-L2627-V2627,-3))</f>
        <v/>
      </c>
      <c r="AC2627" s="18">
        <f>IF(M2627&lt;=450000,0,MAX(0,ROUNDDOWN(AA2627*0.06-MIN(50000,AA2627)*0.03,-2))+MAX(0,ROUNDDOWN(AA2627*0.04-MIN(50000,AA2627)*0.02,-2)))</f>
        <v/>
      </c>
      <c r="AD2627" s="18">
        <f>IF(M2627&lt;=450000,0,MAX(0,ROUNDDOWN(AB2627*0.06-MIN(50000,AB2627)*0.03,-2))+MAX(0,ROUNDDOWN(AB2627*0.04-MIN(50000,AB2627)*0.02,-2)))</f>
        <v/>
      </c>
      <c r="AE2627" s="18">
        <f>Y2627-Z2627</f>
        <v/>
      </c>
      <c r="AF2627" s="18">
        <f>AC2627-AD2627</f>
        <v/>
      </c>
      <c r="AG2627" s="18">
        <f>AE2627+AF2627</f>
        <v/>
      </c>
      <c r="AH2627" s="20">
        <f>IF(W2627&lt;=0,0,LOOKUP(W2627,{0,1950001,3300001,6950001,9000001,18000001,40000001},{0.05,0.1,0.2,0.23,0.33,0.4,0.45}))</f>
        <v/>
      </c>
    </row>
    <row r="2628">
      <c r="A2628" t="inlineStr">
        <is>
          <t>1万円刻み 3区分8万円ずつ</t>
        </is>
      </c>
      <c r="B2628" s="18">
        <f>'4_1万円刻み'!$A$850</f>
        <v/>
      </c>
      <c r="C2628" s="19" t="n">
        <v>2026</v>
      </c>
      <c r="D2628" t="inlineStr">
        <is>
          <t>いいえ</t>
        </is>
      </c>
      <c r="E2628" s="18" t="n">
        <v>80000</v>
      </c>
      <c r="F2628" s="18" t="n">
        <v>0</v>
      </c>
      <c r="G2628" s="18" t="n">
        <v>80000</v>
      </c>
      <c r="H2628" s="18" t="n">
        <v>80000</v>
      </c>
      <c r="I2628" s="18" t="n">
        <v>0</v>
      </c>
      <c r="J2628" s="18">
        <f>ROUND(MIN(B2628/12,650000)*12*0.0915+MIN(B2628/12,1390000)*12*(0.0504+0)+B2628*0.005,0)</f>
        <v/>
      </c>
      <c r="K2628" s="18" t="n">
        <v>0</v>
      </c>
      <c r="L2628" s="18" t="n">
        <v>0</v>
      </c>
      <c r="M2628" s="18">
        <f>ROUND(IF(C2628&gt;=2026,IF(B2628&lt;741000,0,IF(B2628&lt;2191000,B2628-740000,IF(B2628&lt;2193000,1451000,IF(B2628&lt;2196000,1453000,IF(B2628&lt;2200000,1456000,IF(B2628&lt;3600000,ROUNDDOWN(B2628/4,-3)*2.8-80000,IF(B2628&lt;6600000,ROUNDDOWN(B2628/4,-3)*3.2-440000,IF(B2628&lt;8500000,ROUNDDOWN(B2628*0.9,0)-1100000,B2628-1950000)))))))),IF(B2628&lt;651000,0,IF(B2628&lt;1900000,B2628-650000,IF(B2628&lt;3600000,ROUNDDOWN(B2628/4,-3)*2.8-80000,IF(B2628&lt;6600000,ROUNDDOWN(B2628/4,-3)*3.2-440000,IF(B2628&lt;8500000,ROUNDDOWN(B2628*0.9,0)-1100000,B2628-1950000)))))),0)</f>
        <v/>
      </c>
      <c r="N2628" s="18">
        <f>IF(M2628&gt;23500000,NA(),IF(C2628&gt;=2026,IF(M2628&lt;=4890000,1040000,IF(M2628&lt;=6550000,670000,620000)),IF(M2628&lt;=1320000,950000,IF(M2628&lt;=3360000,880000,IF(M2628&lt;=4890000,680000,IF(M2628&lt;=6550000,630000,580000))))))</f>
        <v/>
      </c>
      <c r="O2628" s="18">
        <f>IF(F2628&lt;=0,IF(AND(D2628="はい",C2628&gt;=2026,C2628&lt;=2027),IF(E2628&lt;=0,0,IF(E2628&lt;=30000,E2628,IF(E2628&lt;=60000,ROUNDUP(E2628/2,0)+15000,IF(E2628&lt;=120000,ROUNDUP(E2628/4,0)+30000,60000)))),IF(E2628&lt;=0,0,IF(E2628&lt;=20000,E2628,IF(E2628&lt;=40000,ROUNDUP(E2628/2,0)+10000,IF(E2628&lt;=80000,ROUNDUP(E2628/4,0)+20000,40000))))),IF(E2628&lt;=0,IF(F2628&lt;=0,0,IF(F2628&lt;=25000,F2628,IF(F2628&lt;=50000,ROUNDUP(F2628/2,0)+12500,IF(F2628&lt;=100000,ROUNDUP(F2628/4,0)+25000,50000)))),MAX(IF(F2628&lt;=0,0,IF(F2628&lt;=25000,F2628,IF(F2628&lt;=50000,ROUNDUP(F2628/2,0)+12500,IF(F2628&lt;=100000,ROUNDUP(F2628/4,0)+25000,50000)))),MIN(IF(AND(D2628="はい",C2628&gt;=2026,C2628&lt;=2027),IF(E2628&lt;=0,0,IF(E2628&lt;=30000,E2628,IF(E2628&lt;=60000,ROUNDUP(E2628/2,0)+15000,IF(E2628&lt;=120000,ROUNDUP(E2628/4,0)+30000,60000)))),IF(E2628&lt;=0,0,IF(E2628&lt;=20000,E2628,IF(E2628&lt;=40000,ROUNDUP(E2628/2,0)+10000,IF(E2628&lt;=80000,ROUNDUP(E2628/4,0)+20000,40000)))))+IF(F2628&lt;=0,0,IF(F2628&lt;=25000,F2628,IF(F2628&lt;=50000,ROUNDUP(F2628/2,0)+12500,IF(F2628&lt;=100000,ROUNDUP(F2628/4,0)+25000,50000)))),IF(AND(D2628="はい",C2628&gt;=2026,C2628&lt;=2027),60000,40000)))))</f>
        <v/>
      </c>
      <c r="P2628" s="18">
        <f>IF(G2628&lt;=0,0,IF(G2628&lt;=20000,G2628,IF(G2628&lt;=40000,ROUNDUP(G2628/2,0)+10000,IF(G2628&lt;=80000,ROUNDUP(G2628/4,0)+20000,40000))))</f>
        <v/>
      </c>
      <c r="Q2628" s="18">
        <f>IF(I2628&lt;=0,IF(H2628&lt;=0,0,IF(H2628&lt;=20000,H2628,IF(H2628&lt;=40000,ROUNDUP(H2628/2,0)+10000,IF(H2628&lt;=80000,ROUNDUP(H2628/4,0)+20000,40000)))),IF(H2628&lt;=0,IF(I2628&lt;=0,0,IF(I2628&lt;=25000,I2628,IF(I2628&lt;=50000,ROUNDUP(I2628/2,0)+12500,IF(I2628&lt;=100000,ROUNDUP(I2628/4,0)+25000,50000)))),MAX(IF(I2628&lt;=0,0,IF(I2628&lt;=25000,I2628,IF(I2628&lt;=50000,ROUNDUP(I2628/2,0)+12500,IF(I2628&lt;=100000,ROUNDUP(I2628/4,0)+25000,50000)))),MIN(IF(H2628&lt;=0,0,IF(H2628&lt;=20000,H2628,IF(H2628&lt;=40000,ROUNDUP(H2628/2,0)+10000,IF(H2628&lt;=80000,ROUNDUP(H2628/4,0)+20000,40000))))+IF(I2628&lt;=0,0,IF(I2628&lt;=25000,I2628,IF(I2628&lt;=50000,ROUNDUP(I2628/2,0)+12500,IF(I2628&lt;=100000,ROUNDUP(I2628/4,0)+25000,50000)))),40000))))</f>
        <v/>
      </c>
      <c r="R2628" s="18">
        <f>MIN(120000,O2628+P2628+Q2628)</f>
        <v/>
      </c>
      <c r="S2628" s="18">
        <f>IF(F2628&lt;=0,IF(E2628&lt;=0,0,IF(E2628&lt;=12000,E2628,IF(E2628&lt;=32000,ROUNDUP(E2628/2,0)+6000,IF(E2628&lt;=56000,ROUNDUP(E2628/4,0)+14000,28000)))),IF(E2628&lt;=0,IF(F2628&lt;=0,0,IF(F2628&lt;=15000,F2628,IF(F2628&lt;=40000,ROUNDUP(F2628/2,0)+7500,IF(F2628&lt;=70000,ROUNDUP(F2628/4,0)+17500,35000)))),MAX(IF(F2628&lt;=0,0,IF(F2628&lt;=15000,F2628,IF(F2628&lt;=40000,ROUNDUP(F2628/2,0)+7500,IF(F2628&lt;=70000,ROUNDUP(F2628/4,0)+17500,35000)))),MIN(IF(E2628&lt;=0,0,IF(E2628&lt;=12000,E2628,IF(E2628&lt;=32000,ROUNDUP(E2628/2,0)+6000,IF(E2628&lt;=56000,ROUNDUP(E2628/4,0)+14000,28000))))+IF(F2628&lt;=0,0,IF(F2628&lt;=15000,F2628,IF(F2628&lt;=40000,ROUNDUP(F2628/2,0)+7500,IF(F2628&lt;=70000,ROUNDUP(F2628/4,0)+17500,35000)))),28000))))</f>
        <v/>
      </c>
      <c r="T2628" s="18">
        <f>IF(G2628&lt;=0,0,IF(G2628&lt;=12000,G2628,IF(G2628&lt;=32000,ROUNDUP(G2628/2,0)+6000,IF(G2628&lt;=56000,ROUNDUP(G2628/4,0)+14000,28000))))</f>
        <v/>
      </c>
      <c r="U2628" s="18">
        <f>IF(I2628&lt;=0,IF(H2628&lt;=0,0,IF(H2628&lt;=12000,H2628,IF(H2628&lt;=32000,ROUNDUP(H2628/2,0)+6000,IF(H2628&lt;=56000,ROUNDUP(H2628/4,0)+14000,28000)))),IF(H2628&lt;=0,IF(I2628&lt;=0,0,IF(I2628&lt;=15000,I2628,IF(I2628&lt;=40000,ROUNDUP(I2628/2,0)+7500,IF(I2628&lt;=70000,ROUNDUP(I2628/4,0)+17500,35000)))),MAX(IF(I2628&lt;=0,0,IF(I2628&lt;=15000,I2628,IF(I2628&lt;=40000,ROUNDUP(I2628/2,0)+7500,IF(I2628&lt;=70000,ROUNDUP(I2628/4,0)+17500,35000)))),MIN(IF(H2628&lt;=0,0,IF(H2628&lt;=12000,H2628,IF(H2628&lt;=32000,ROUNDUP(H2628/2,0)+6000,IF(H2628&lt;=56000,ROUNDUP(H2628/4,0)+14000,28000))))+IF(I2628&lt;=0,0,IF(I2628&lt;=15000,I2628,IF(I2628&lt;=40000,ROUNDUP(I2628/2,0)+7500,IF(I2628&lt;=70000,ROUNDUP(I2628/4,0)+17500,35000)))),28000))))</f>
        <v/>
      </c>
      <c r="V2628" s="18">
        <f>MIN(70000,S2628+T2628+U2628)</f>
        <v/>
      </c>
      <c r="W2628" s="18">
        <f>MAX(0,ROUNDDOWN(M2628-J2628-N2628-K2628-0,-3))</f>
        <v/>
      </c>
      <c r="X2628" s="18">
        <f>MAX(0,ROUNDDOWN(M2628-J2628-N2628-K2628-R2628,-3))</f>
        <v/>
      </c>
      <c r="Y2628" s="18">
        <f>IF(W2628&lt;=0,0,ROUNDDOWN((W2628*LOOKUP(W2628,{0,1950001,3300001,6950001,9000001,18000001,40000001},{0.05,0.1,0.2,0.23,0.33,0.4,0.45})-LOOKUP(W2628,{0,1950001,3300001,6950001,9000001,18000001,40000001},{0,97500,427500,636000,1536000,2796000,4796000}))*1.021,-2))</f>
        <v/>
      </c>
      <c r="Z2628" s="18">
        <f>IF(X2628&lt;=0,0,ROUNDDOWN((X2628*LOOKUP(X2628,{0,1950001,3300001,6950001,9000001,18000001,40000001},{0.05,0.1,0.2,0.23,0.33,0.4,0.45})-LOOKUP(X2628,{0,1950001,3300001,6950001,9000001,18000001,40000001},{0,97500,427500,636000,1536000,2796000,4796000}))*1.021,-2))</f>
        <v/>
      </c>
      <c r="AA2628" s="18">
        <f>MAX(0,ROUNDDOWN(M2628-J2628-430000-L2628-0,-3))</f>
        <v/>
      </c>
      <c r="AB2628" s="18">
        <f>MAX(0,ROUNDDOWN(M2628-J2628-430000-L2628-V2628,-3))</f>
        <v/>
      </c>
      <c r="AC2628" s="18">
        <f>IF(M2628&lt;=450000,0,MAX(0,ROUNDDOWN(AA2628*0.06-MIN(50000,AA2628)*0.03,-2))+MAX(0,ROUNDDOWN(AA2628*0.04-MIN(50000,AA2628)*0.02,-2)))</f>
        <v/>
      </c>
      <c r="AD2628" s="18">
        <f>IF(M2628&lt;=450000,0,MAX(0,ROUNDDOWN(AB2628*0.06-MIN(50000,AB2628)*0.03,-2))+MAX(0,ROUNDDOWN(AB2628*0.04-MIN(50000,AB2628)*0.02,-2)))</f>
        <v/>
      </c>
      <c r="AE2628" s="18">
        <f>Y2628-Z2628</f>
        <v/>
      </c>
      <c r="AF2628" s="18">
        <f>AC2628-AD2628</f>
        <v/>
      </c>
      <c r="AG2628" s="18">
        <f>AE2628+AF2628</f>
        <v/>
      </c>
      <c r="AH2628" s="20">
        <f>IF(W2628&lt;=0,0,LOOKUP(W2628,{0,1950001,3300001,6950001,9000001,18000001,40000001},{0.05,0.1,0.2,0.23,0.33,0.4,0.45}))</f>
        <v/>
      </c>
    </row>
    <row r="2629">
      <c r="A2629" t="inlineStr">
        <is>
          <t>1万円刻み 一般8万円</t>
        </is>
      </c>
      <c r="B2629" s="18">
        <f>'4_1万円刻み'!$A$850</f>
        <v/>
      </c>
      <c r="C2629" s="19" t="n">
        <v>2026</v>
      </c>
      <c r="D2629" t="inlineStr">
        <is>
          <t>いいえ</t>
        </is>
      </c>
      <c r="E2629" s="18" t="n">
        <v>80000</v>
      </c>
      <c r="F2629" s="18" t="n">
        <v>0</v>
      </c>
      <c r="G2629" s="18" t="n">
        <v>0</v>
      </c>
      <c r="H2629" s="18" t="n">
        <v>0</v>
      </c>
      <c r="I2629" s="18" t="n">
        <v>0</v>
      </c>
      <c r="J2629" s="18">
        <f>ROUND(MIN(B2629/12,650000)*12*0.0915+MIN(B2629/12,1390000)*12*(0.0504+0)+B2629*0.005,0)</f>
        <v/>
      </c>
      <c r="K2629" s="18" t="n">
        <v>0</v>
      </c>
      <c r="L2629" s="18" t="n">
        <v>0</v>
      </c>
      <c r="M2629" s="18">
        <f>ROUND(IF(C2629&gt;=2026,IF(B2629&lt;741000,0,IF(B2629&lt;2191000,B2629-740000,IF(B2629&lt;2193000,1451000,IF(B2629&lt;2196000,1453000,IF(B2629&lt;2200000,1456000,IF(B2629&lt;3600000,ROUNDDOWN(B2629/4,-3)*2.8-80000,IF(B2629&lt;6600000,ROUNDDOWN(B2629/4,-3)*3.2-440000,IF(B2629&lt;8500000,ROUNDDOWN(B2629*0.9,0)-1100000,B2629-1950000)))))))),IF(B2629&lt;651000,0,IF(B2629&lt;1900000,B2629-650000,IF(B2629&lt;3600000,ROUNDDOWN(B2629/4,-3)*2.8-80000,IF(B2629&lt;6600000,ROUNDDOWN(B2629/4,-3)*3.2-440000,IF(B2629&lt;8500000,ROUNDDOWN(B2629*0.9,0)-1100000,B2629-1950000)))))),0)</f>
        <v/>
      </c>
      <c r="N2629" s="18">
        <f>IF(M2629&gt;23500000,NA(),IF(C2629&gt;=2026,IF(M2629&lt;=4890000,1040000,IF(M2629&lt;=6550000,670000,620000)),IF(M2629&lt;=1320000,950000,IF(M2629&lt;=3360000,880000,IF(M2629&lt;=4890000,680000,IF(M2629&lt;=6550000,630000,580000))))))</f>
        <v/>
      </c>
      <c r="O2629" s="18">
        <f>IF(F2629&lt;=0,IF(AND(D2629="はい",C2629&gt;=2026,C2629&lt;=2027),IF(E2629&lt;=0,0,IF(E2629&lt;=30000,E2629,IF(E2629&lt;=60000,ROUNDUP(E2629/2,0)+15000,IF(E2629&lt;=120000,ROUNDUP(E2629/4,0)+30000,60000)))),IF(E2629&lt;=0,0,IF(E2629&lt;=20000,E2629,IF(E2629&lt;=40000,ROUNDUP(E2629/2,0)+10000,IF(E2629&lt;=80000,ROUNDUP(E2629/4,0)+20000,40000))))),IF(E2629&lt;=0,IF(F2629&lt;=0,0,IF(F2629&lt;=25000,F2629,IF(F2629&lt;=50000,ROUNDUP(F2629/2,0)+12500,IF(F2629&lt;=100000,ROUNDUP(F2629/4,0)+25000,50000)))),MAX(IF(F2629&lt;=0,0,IF(F2629&lt;=25000,F2629,IF(F2629&lt;=50000,ROUNDUP(F2629/2,0)+12500,IF(F2629&lt;=100000,ROUNDUP(F2629/4,0)+25000,50000)))),MIN(IF(AND(D2629="はい",C2629&gt;=2026,C2629&lt;=2027),IF(E2629&lt;=0,0,IF(E2629&lt;=30000,E2629,IF(E2629&lt;=60000,ROUNDUP(E2629/2,0)+15000,IF(E2629&lt;=120000,ROUNDUP(E2629/4,0)+30000,60000)))),IF(E2629&lt;=0,0,IF(E2629&lt;=20000,E2629,IF(E2629&lt;=40000,ROUNDUP(E2629/2,0)+10000,IF(E2629&lt;=80000,ROUNDUP(E2629/4,0)+20000,40000)))))+IF(F2629&lt;=0,0,IF(F2629&lt;=25000,F2629,IF(F2629&lt;=50000,ROUNDUP(F2629/2,0)+12500,IF(F2629&lt;=100000,ROUNDUP(F2629/4,0)+25000,50000)))),IF(AND(D2629="はい",C2629&gt;=2026,C2629&lt;=2027),60000,40000)))))</f>
        <v/>
      </c>
      <c r="P2629" s="18">
        <f>IF(G2629&lt;=0,0,IF(G2629&lt;=20000,G2629,IF(G2629&lt;=40000,ROUNDUP(G2629/2,0)+10000,IF(G2629&lt;=80000,ROUNDUP(G2629/4,0)+20000,40000))))</f>
        <v/>
      </c>
      <c r="Q2629" s="18">
        <f>IF(I2629&lt;=0,IF(H2629&lt;=0,0,IF(H2629&lt;=20000,H2629,IF(H2629&lt;=40000,ROUNDUP(H2629/2,0)+10000,IF(H2629&lt;=80000,ROUNDUP(H2629/4,0)+20000,40000)))),IF(H2629&lt;=0,IF(I2629&lt;=0,0,IF(I2629&lt;=25000,I2629,IF(I2629&lt;=50000,ROUNDUP(I2629/2,0)+12500,IF(I2629&lt;=100000,ROUNDUP(I2629/4,0)+25000,50000)))),MAX(IF(I2629&lt;=0,0,IF(I2629&lt;=25000,I2629,IF(I2629&lt;=50000,ROUNDUP(I2629/2,0)+12500,IF(I2629&lt;=100000,ROUNDUP(I2629/4,0)+25000,50000)))),MIN(IF(H2629&lt;=0,0,IF(H2629&lt;=20000,H2629,IF(H2629&lt;=40000,ROUNDUP(H2629/2,0)+10000,IF(H2629&lt;=80000,ROUNDUP(H2629/4,0)+20000,40000))))+IF(I2629&lt;=0,0,IF(I2629&lt;=25000,I2629,IF(I2629&lt;=50000,ROUNDUP(I2629/2,0)+12500,IF(I2629&lt;=100000,ROUNDUP(I2629/4,0)+25000,50000)))),40000))))</f>
        <v/>
      </c>
      <c r="R2629" s="18">
        <f>MIN(120000,O2629+P2629+Q2629)</f>
        <v/>
      </c>
      <c r="S2629" s="18">
        <f>IF(F2629&lt;=0,IF(E2629&lt;=0,0,IF(E2629&lt;=12000,E2629,IF(E2629&lt;=32000,ROUNDUP(E2629/2,0)+6000,IF(E2629&lt;=56000,ROUNDUP(E2629/4,0)+14000,28000)))),IF(E2629&lt;=0,IF(F2629&lt;=0,0,IF(F2629&lt;=15000,F2629,IF(F2629&lt;=40000,ROUNDUP(F2629/2,0)+7500,IF(F2629&lt;=70000,ROUNDUP(F2629/4,0)+17500,35000)))),MAX(IF(F2629&lt;=0,0,IF(F2629&lt;=15000,F2629,IF(F2629&lt;=40000,ROUNDUP(F2629/2,0)+7500,IF(F2629&lt;=70000,ROUNDUP(F2629/4,0)+17500,35000)))),MIN(IF(E2629&lt;=0,0,IF(E2629&lt;=12000,E2629,IF(E2629&lt;=32000,ROUNDUP(E2629/2,0)+6000,IF(E2629&lt;=56000,ROUNDUP(E2629/4,0)+14000,28000))))+IF(F2629&lt;=0,0,IF(F2629&lt;=15000,F2629,IF(F2629&lt;=40000,ROUNDUP(F2629/2,0)+7500,IF(F2629&lt;=70000,ROUNDUP(F2629/4,0)+17500,35000)))),28000))))</f>
        <v/>
      </c>
      <c r="T2629" s="18">
        <f>IF(G2629&lt;=0,0,IF(G2629&lt;=12000,G2629,IF(G2629&lt;=32000,ROUNDUP(G2629/2,0)+6000,IF(G2629&lt;=56000,ROUNDUP(G2629/4,0)+14000,28000))))</f>
        <v/>
      </c>
      <c r="U2629" s="18">
        <f>IF(I2629&lt;=0,IF(H2629&lt;=0,0,IF(H2629&lt;=12000,H2629,IF(H2629&lt;=32000,ROUNDUP(H2629/2,0)+6000,IF(H2629&lt;=56000,ROUNDUP(H2629/4,0)+14000,28000)))),IF(H2629&lt;=0,IF(I2629&lt;=0,0,IF(I2629&lt;=15000,I2629,IF(I2629&lt;=40000,ROUNDUP(I2629/2,0)+7500,IF(I2629&lt;=70000,ROUNDUP(I2629/4,0)+17500,35000)))),MAX(IF(I2629&lt;=0,0,IF(I2629&lt;=15000,I2629,IF(I2629&lt;=40000,ROUNDUP(I2629/2,0)+7500,IF(I2629&lt;=70000,ROUNDUP(I2629/4,0)+17500,35000)))),MIN(IF(H2629&lt;=0,0,IF(H2629&lt;=12000,H2629,IF(H2629&lt;=32000,ROUNDUP(H2629/2,0)+6000,IF(H2629&lt;=56000,ROUNDUP(H2629/4,0)+14000,28000))))+IF(I2629&lt;=0,0,IF(I2629&lt;=15000,I2629,IF(I2629&lt;=40000,ROUNDUP(I2629/2,0)+7500,IF(I2629&lt;=70000,ROUNDUP(I2629/4,0)+17500,35000)))),28000))))</f>
        <v/>
      </c>
      <c r="V2629" s="18">
        <f>MIN(70000,S2629+T2629+U2629)</f>
        <v/>
      </c>
      <c r="W2629" s="18">
        <f>MAX(0,ROUNDDOWN(M2629-J2629-N2629-K2629-0,-3))</f>
        <v/>
      </c>
      <c r="X2629" s="18">
        <f>MAX(0,ROUNDDOWN(M2629-J2629-N2629-K2629-R2629,-3))</f>
        <v/>
      </c>
      <c r="Y2629" s="18">
        <f>IF(W2629&lt;=0,0,ROUNDDOWN((W2629*LOOKUP(W2629,{0,1950001,3300001,6950001,9000001,18000001,40000001},{0.05,0.1,0.2,0.23,0.33,0.4,0.45})-LOOKUP(W2629,{0,1950001,3300001,6950001,9000001,18000001,40000001},{0,97500,427500,636000,1536000,2796000,4796000}))*1.021,-2))</f>
        <v/>
      </c>
      <c r="Z2629" s="18">
        <f>IF(X2629&lt;=0,0,ROUNDDOWN((X2629*LOOKUP(X2629,{0,1950001,3300001,6950001,9000001,18000001,40000001},{0.05,0.1,0.2,0.23,0.33,0.4,0.45})-LOOKUP(X2629,{0,1950001,3300001,6950001,9000001,18000001,40000001},{0,97500,427500,636000,1536000,2796000,4796000}))*1.021,-2))</f>
        <v/>
      </c>
      <c r="AA2629" s="18">
        <f>MAX(0,ROUNDDOWN(M2629-J2629-430000-L2629-0,-3))</f>
        <v/>
      </c>
      <c r="AB2629" s="18">
        <f>MAX(0,ROUNDDOWN(M2629-J2629-430000-L2629-V2629,-3))</f>
        <v/>
      </c>
      <c r="AC2629" s="18">
        <f>IF(M2629&lt;=450000,0,MAX(0,ROUNDDOWN(AA2629*0.06-MIN(50000,AA2629)*0.03,-2))+MAX(0,ROUNDDOWN(AA2629*0.04-MIN(50000,AA2629)*0.02,-2)))</f>
        <v/>
      </c>
      <c r="AD2629" s="18">
        <f>IF(M2629&lt;=450000,0,MAX(0,ROUNDDOWN(AB2629*0.06-MIN(50000,AB2629)*0.03,-2))+MAX(0,ROUNDDOWN(AB2629*0.04-MIN(50000,AB2629)*0.02,-2)))</f>
        <v/>
      </c>
      <c r="AE2629" s="18">
        <f>Y2629-Z2629</f>
        <v/>
      </c>
      <c r="AF2629" s="18">
        <f>AC2629-AD2629</f>
        <v/>
      </c>
      <c r="AG2629" s="18">
        <f>AE2629+AF2629</f>
        <v/>
      </c>
      <c r="AH2629" s="20">
        <f>IF(W2629&lt;=0,0,LOOKUP(W2629,{0,1950001,3300001,6950001,9000001,18000001,40000001},{0.05,0.1,0.2,0.23,0.33,0.4,0.45}))</f>
        <v/>
      </c>
    </row>
    <row r="2630">
      <c r="A2630" t="inlineStr">
        <is>
          <t>1万円刻み 特例あり一般12万円</t>
        </is>
      </c>
      <c r="B2630" s="18">
        <f>'4_1万円刻み'!$A$850</f>
        <v/>
      </c>
      <c r="C2630" s="19" t="n">
        <v>2026</v>
      </c>
      <c r="D2630" t="inlineStr">
        <is>
          <t>はい</t>
        </is>
      </c>
      <c r="E2630" s="18" t="n">
        <v>120000</v>
      </c>
      <c r="F2630" s="18" t="n">
        <v>0</v>
      </c>
      <c r="G2630" s="18" t="n">
        <v>0</v>
      </c>
      <c r="H2630" s="18" t="n">
        <v>0</v>
      </c>
      <c r="I2630" s="18" t="n">
        <v>0</v>
      </c>
      <c r="J2630" s="18">
        <f>ROUND(MIN(B2630/12,650000)*12*0.0915+MIN(B2630/12,1390000)*12*(0.0504+0)+B2630*0.005,0)</f>
        <v/>
      </c>
      <c r="K2630" s="18" t="n">
        <v>0</v>
      </c>
      <c r="L2630" s="18" t="n">
        <v>0</v>
      </c>
      <c r="M2630" s="18">
        <f>ROUND(IF(C2630&gt;=2026,IF(B2630&lt;741000,0,IF(B2630&lt;2191000,B2630-740000,IF(B2630&lt;2193000,1451000,IF(B2630&lt;2196000,1453000,IF(B2630&lt;2200000,1456000,IF(B2630&lt;3600000,ROUNDDOWN(B2630/4,-3)*2.8-80000,IF(B2630&lt;6600000,ROUNDDOWN(B2630/4,-3)*3.2-440000,IF(B2630&lt;8500000,ROUNDDOWN(B2630*0.9,0)-1100000,B2630-1950000)))))))),IF(B2630&lt;651000,0,IF(B2630&lt;1900000,B2630-650000,IF(B2630&lt;3600000,ROUNDDOWN(B2630/4,-3)*2.8-80000,IF(B2630&lt;6600000,ROUNDDOWN(B2630/4,-3)*3.2-440000,IF(B2630&lt;8500000,ROUNDDOWN(B2630*0.9,0)-1100000,B2630-1950000)))))),0)</f>
        <v/>
      </c>
      <c r="N2630" s="18">
        <f>IF(M2630&gt;23500000,NA(),IF(C2630&gt;=2026,IF(M2630&lt;=4890000,1040000,IF(M2630&lt;=6550000,670000,620000)),IF(M2630&lt;=1320000,950000,IF(M2630&lt;=3360000,880000,IF(M2630&lt;=4890000,680000,IF(M2630&lt;=6550000,630000,580000))))))</f>
        <v/>
      </c>
      <c r="O2630" s="18">
        <f>IF(F2630&lt;=0,IF(AND(D2630="はい",C2630&gt;=2026,C2630&lt;=2027),IF(E2630&lt;=0,0,IF(E2630&lt;=30000,E2630,IF(E2630&lt;=60000,ROUNDUP(E2630/2,0)+15000,IF(E2630&lt;=120000,ROUNDUP(E2630/4,0)+30000,60000)))),IF(E2630&lt;=0,0,IF(E2630&lt;=20000,E2630,IF(E2630&lt;=40000,ROUNDUP(E2630/2,0)+10000,IF(E2630&lt;=80000,ROUNDUP(E2630/4,0)+20000,40000))))),IF(E2630&lt;=0,IF(F2630&lt;=0,0,IF(F2630&lt;=25000,F2630,IF(F2630&lt;=50000,ROUNDUP(F2630/2,0)+12500,IF(F2630&lt;=100000,ROUNDUP(F2630/4,0)+25000,50000)))),MAX(IF(F2630&lt;=0,0,IF(F2630&lt;=25000,F2630,IF(F2630&lt;=50000,ROUNDUP(F2630/2,0)+12500,IF(F2630&lt;=100000,ROUNDUP(F2630/4,0)+25000,50000)))),MIN(IF(AND(D2630="はい",C2630&gt;=2026,C2630&lt;=2027),IF(E2630&lt;=0,0,IF(E2630&lt;=30000,E2630,IF(E2630&lt;=60000,ROUNDUP(E2630/2,0)+15000,IF(E2630&lt;=120000,ROUNDUP(E2630/4,0)+30000,60000)))),IF(E2630&lt;=0,0,IF(E2630&lt;=20000,E2630,IF(E2630&lt;=40000,ROUNDUP(E2630/2,0)+10000,IF(E2630&lt;=80000,ROUNDUP(E2630/4,0)+20000,40000)))))+IF(F2630&lt;=0,0,IF(F2630&lt;=25000,F2630,IF(F2630&lt;=50000,ROUNDUP(F2630/2,0)+12500,IF(F2630&lt;=100000,ROUNDUP(F2630/4,0)+25000,50000)))),IF(AND(D2630="はい",C2630&gt;=2026,C2630&lt;=2027),60000,40000)))))</f>
        <v/>
      </c>
      <c r="P2630" s="18">
        <f>IF(G2630&lt;=0,0,IF(G2630&lt;=20000,G2630,IF(G2630&lt;=40000,ROUNDUP(G2630/2,0)+10000,IF(G2630&lt;=80000,ROUNDUP(G2630/4,0)+20000,40000))))</f>
        <v/>
      </c>
      <c r="Q2630" s="18">
        <f>IF(I2630&lt;=0,IF(H2630&lt;=0,0,IF(H2630&lt;=20000,H2630,IF(H2630&lt;=40000,ROUNDUP(H2630/2,0)+10000,IF(H2630&lt;=80000,ROUNDUP(H2630/4,0)+20000,40000)))),IF(H2630&lt;=0,IF(I2630&lt;=0,0,IF(I2630&lt;=25000,I2630,IF(I2630&lt;=50000,ROUNDUP(I2630/2,0)+12500,IF(I2630&lt;=100000,ROUNDUP(I2630/4,0)+25000,50000)))),MAX(IF(I2630&lt;=0,0,IF(I2630&lt;=25000,I2630,IF(I2630&lt;=50000,ROUNDUP(I2630/2,0)+12500,IF(I2630&lt;=100000,ROUNDUP(I2630/4,0)+25000,50000)))),MIN(IF(H2630&lt;=0,0,IF(H2630&lt;=20000,H2630,IF(H2630&lt;=40000,ROUNDUP(H2630/2,0)+10000,IF(H2630&lt;=80000,ROUNDUP(H2630/4,0)+20000,40000))))+IF(I2630&lt;=0,0,IF(I2630&lt;=25000,I2630,IF(I2630&lt;=50000,ROUNDUP(I2630/2,0)+12500,IF(I2630&lt;=100000,ROUNDUP(I2630/4,0)+25000,50000)))),40000))))</f>
        <v/>
      </c>
      <c r="R2630" s="18">
        <f>MIN(120000,O2630+P2630+Q2630)</f>
        <v/>
      </c>
      <c r="S2630" s="18">
        <f>IF(F2630&lt;=0,IF(E2630&lt;=0,0,IF(E2630&lt;=12000,E2630,IF(E2630&lt;=32000,ROUNDUP(E2630/2,0)+6000,IF(E2630&lt;=56000,ROUNDUP(E2630/4,0)+14000,28000)))),IF(E2630&lt;=0,IF(F2630&lt;=0,0,IF(F2630&lt;=15000,F2630,IF(F2630&lt;=40000,ROUNDUP(F2630/2,0)+7500,IF(F2630&lt;=70000,ROUNDUP(F2630/4,0)+17500,35000)))),MAX(IF(F2630&lt;=0,0,IF(F2630&lt;=15000,F2630,IF(F2630&lt;=40000,ROUNDUP(F2630/2,0)+7500,IF(F2630&lt;=70000,ROUNDUP(F2630/4,0)+17500,35000)))),MIN(IF(E2630&lt;=0,0,IF(E2630&lt;=12000,E2630,IF(E2630&lt;=32000,ROUNDUP(E2630/2,0)+6000,IF(E2630&lt;=56000,ROUNDUP(E2630/4,0)+14000,28000))))+IF(F2630&lt;=0,0,IF(F2630&lt;=15000,F2630,IF(F2630&lt;=40000,ROUNDUP(F2630/2,0)+7500,IF(F2630&lt;=70000,ROUNDUP(F2630/4,0)+17500,35000)))),28000))))</f>
        <v/>
      </c>
      <c r="T2630" s="18">
        <f>IF(G2630&lt;=0,0,IF(G2630&lt;=12000,G2630,IF(G2630&lt;=32000,ROUNDUP(G2630/2,0)+6000,IF(G2630&lt;=56000,ROUNDUP(G2630/4,0)+14000,28000))))</f>
        <v/>
      </c>
      <c r="U2630" s="18">
        <f>IF(I2630&lt;=0,IF(H2630&lt;=0,0,IF(H2630&lt;=12000,H2630,IF(H2630&lt;=32000,ROUNDUP(H2630/2,0)+6000,IF(H2630&lt;=56000,ROUNDUP(H2630/4,0)+14000,28000)))),IF(H2630&lt;=0,IF(I2630&lt;=0,0,IF(I2630&lt;=15000,I2630,IF(I2630&lt;=40000,ROUNDUP(I2630/2,0)+7500,IF(I2630&lt;=70000,ROUNDUP(I2630/4,0)+17500,35000)))),MAX(IF(I2630&lt;=0,0,IF(I2630&lt;=15000,I2630,IF(I2630&lt;=40000,ROUNDUP(I2630/2,0)+7500,IF(I2630&lt;=70000,ROUNDUP(I2630/4,0)+17500,35000)))),MIN(IF(H2630&lt;=0,0,IF(H2630&lt;=12000,H2630,IF(H2630&lt;=32000,ROUNDUP(H2630/2,0)+6000,IF(H2630&lt;=56000,ROUNDUP(H2630/4,0)+14000,28000))))+IF(I2630&lt;=0,0,IF(I2630&lt;=15000,I2630,IF(I2630&lt;=40000,ROUNDUP(I2630/2,0)+7500,IF(I2630&lt;=70000,ROUNDUP(I2630/4,0)+17500,35000)))),28000))))</f>
        <v/>
      </c>
      <c r="V2630" s="18">
        <f>MIN(70000,S2630+T2630+U2630)</f>
        <v/>
      </c>
      <c r="W2630" s="18">
        <f>MAX(0,ROUNDDOWN(M2630-J2630-N2630-K2630-0,-3))</f>
        <v/>
      </c>
      <c r="X2630" s="18">
        <f>MAX(0,ROUNDDOWN(M2630-J2630-N2630-K2630-R2630,-3))</f>
        <v/>
      </c>
      <c r="Y2630" s="18">
        <f>IF(W2630&lt;=0,0,ROUNDDOWN((W2630*LOOKUP(W2630,{0,1950001,3300001,6950001,9000001,18000001,40000001},{0.05,0.1,0.2,0.23,0.33,0.4,0.45})-LOOKUP(W2630,{0,1950001,3300001,6950001,9000001,18000001,40000001},{0,97500,427500,636000,1536000,2796000,4796000}))*1.021,-2))</f>
        <v/>
      </c>
      <c r="Z2630" s="18">
        <f>IF(X2630&lt;=0,0,ROUNDDOWN((X2630*LOOKUP(X2630,{0,1950001,3300001,6950001,9000001,18000001,40000001},{0.05,0.1,0.2,0.23,0.33,0.4,0.45})-LOOKUP(X2630,{0,1950001,3300001,6950001,9000001,18000001,40000001},{0,97500,427500,636000,1536000,2796000,4796000}))*1.021,-2))</f>
        <v/>
      </c>
      <c r="AA2630" s="18">
        <f>MAX(0,ROUNDDOWN(M2630-J2630-430000-L2630-0,-3))</f>
        <v/>
      </c>
      <c r="AB2630" s="18">
        <f>MAX(0,ROUNDDOWN(M2630-J2630-430000-L2630-V2630,-3))</f>
        <v/>
      </c>
      <c r="AC2630" s="18">
        <f>IF(M2630&lt;=450000,0,MAX(0,ROUNDDOWN(AA2630*0.06-MIN(50000,AA2630)*0.03,-2))+MAX(0,ROUNDDOWN(AA2630*0.04-MIN(50000,AA2630)*0.02,-2)))</f>
        <v/>
      </c>
      <c r="AD2630" s="18">
        <f>IF(M2630&lt;=450000,0,MAX(0,ROUNDDOWN(AB2630*0.06-MIN(50000,AB2630)*0.03,-2))+MAX(0,ROUNDDOWN(AB2630*0.04-MIN(50000,AB2630)*0.02,-2)))</f>
        <v/>
      </c>
      <c r="AE2630" s="18">
        <f>Y2630-Z2630</f>
        <v/>
      </c>
      <c r="AF2630" s="18">
        <f>AC2630-AD2630</f>
        <v/>
      </c>
      <c r="AG2630" s="18">
        <f>AE2630+AF2630</f>
        <v/>
      </c>
      <c r="AH2630" s="20">
        <f>IF(W2630&lt;=0,0,LOOKUP(W2630,{0,1950001,3300001,6950001,9000001,18000001,40000001},{0.05,0.1,0.2,0.23,0.33,0.4,0.45}))</f>
        <v/>
      </c>
    </row>
    <row r="2631">
      <c r="A2631" t="inlineStr">
        <is>
          <t>1万円刻み 3区分8万円ずつ</t>
        </is>
      </c>
      <c r="B2631" s="18">
        <f>'4_1万円刻み'!$A$851</f>
        <v/>
      </c>
      <c r="C2631" s="19" t="n">
        <v>2026</v>
      </c>
      <c r="D2631" t="inlineStr">
        <is>
          <t>いいえ</t>
        </is>
      </c>
      <c r="E2631" s="18" t="n">
        <v>80000</v>
      </c>
      <c r="F2631" s="18" t="n">
        <v>0</v>
      </c>
      <c r="G2631" s="18" t="n">
        <v>80000</v>
      </c>
      <c r="H2631" s="18" t="n">
        <v>80000</v>
      </c>
      <c r="I2631" s="18" t="n">
        <v>0</v>
      </c>
      <c r="J2631" s="18">
        <f>ROUND(MIN(B2631/12,650000)*12*0.0915+MIN(B2631/12,1390000)*12*(0.0504+0)+B2631*0.005,0)</f>
        <v/>
      </c>
      <c r="K2631" s="18" t="n">
        <v>0</v>
      </c>
      <c r="L2631" s="18" t="n">
        <v>0</v>
      </c>
      <c r="M2631" s="18">
        <f>ROUND(IF(C2631&gt;=2026,IF(B2631&lt;741000,0,IF(B2631&lt;2191000,B2631-740000,IF(B2631&lt;2193000,1451000,IF(B2631&lt;2196000,1453000,IF(B2631&lt;2200000,1456000,IF(B2631&lt;3600000,ROUNDDOWN(B2631/4,-3)*2.8-80000,IF(B2631&lt;6600000,ROUNDDOWN(B2631/4,-3)*3.2-440000,IF(B2631&lt;8500000,ROUNDDOWN(B2631*0.9,0)-1100000,B2631-1950000)))))))),IF(B2631&lt;651000,0,IF(B2631&lt;1900000,B2631-650000,IF(B2631&lt;3600000,ROUNDDOWN(B2631/4,-3)*2.8-80000,IF(B2631&lt;6600000,ROUNDDOWN(B2631/4,-3)*3.2-440000,IF(B2631&lt;8500000,ROUNDDOWN(B2631*0.9,0)-1100000,B2631-1950000)))))),0)</f>
        <v/>
      </c>
      <c r="N2631" s="18">
        <f>IF(M2631&gt;23500000,NA(),IF(C2631&gt;=2026,IF(M2631&lt;=4890000,1040000,IF(M2631&lt;=6550000,670000,620000)),IF(M2631&lt;=1320000,950000,IF(M2631&lt;=3360000,880000,IF(M2631&lt;=4890000,680000,IF(M2631&lt;=6550000,630000,580000))))))</f>
        <v/>
      </c>
      <c r="O2631" s="18">
        <f>IF(F2631&lt;=0,IF(AND(D2631="はい",C2631&gt;=2026,C2631&lt;=2027),IF(E2631&lt;=0,0,IF(E2631&lt;=30000,E2631,IF(E2631&lt;=60000,ROUNDUP(E2631/2,0)+15000,IF(E2631&lt;=120000,ROUNDUP(E2631/4,0)+30000,60000)))),IF(E2631&lt;=0,0,IF(E2631&lt;=20000,E2631,IF(E2631&lt;=40000,ROUNDUP(E2631/2,0)+10000,IF(E2631&lt;=80000,ROUNDUP(E2631/4,0)+20000,40000))))),IF(E2631&lt;=0,IF(F2631&lt;=0,0,IF(F2631&lt;=25000,F2631,IF(F2631&lt;=50000,ROUNDUP(F2631/2,0)+12500,IF(F2631&lt;=100000,ROUNDUP(F2631/4,0)+25000,50000)))),MAX(IF(F2631&lt;=0,0,IF(F2631&lt;=25000,F2631,IF(F2631&lt;=50000,ROUNDUP(F2631/2,0)+12500,IF(F2631&lt;=100000,ROUNDUP(F2631/4,0)+25000,50000)))),MIN(IF(AND(D2631="はい",C2631&gt;=2026,C2631&lt;=2027),IF(E2631&lt;=0,0,IF(E2631&lt;=30000,E2631,IF(E2631&lt;=60000,ROUNDUP(E2631/2,0)+15000,IF(E2631&lt;=120000,ROUNDUP(E2631/4,0)+30000,60000)))),IF(E2631&lt;=0,0,IF(E2631&lt;=20000,E2631,IF(E2631&lt;=40000,ROUNDUP(E2631/2,0)+10000,IF(E2631&lt;=80000,ROUNDUP(E2631/4,0)+20000,40000)))))+IF(F2631&lt;=0,0,IF(F2631&lt;=25000,F2631,IF(F2631&lt;=50000,ROUNDUP(F2631/2,0)+12500,IF(F2631&lt;=100000,ROUNDUP(F2631/4,0)+25000,50000)))),IF(AND(D2631="はい",C2631&gt;=2026,C2631&lt;=2027),60000,40000)))))</f>
        <v/>
      </c>
      <c r="P2631" s="18">
        <f>IF(G2631&lt;=0,0,IF(G2631&lt;=20000,G2631,IF(G2631&lt;=40000,ROUNDUP(G2631/2,0)+10000,IF(G2631&lt;=80000,ROUNDUP(G2631/4,0)+20000,40000))))</f>
        <v/>
      </c>
      <c r="Q2631" s="18">
        <f>IF(I2631&lt;=0,IF(H2631&lt;=0,0,IF(H2631&lt;=20000,H2631,IF(H2631&lt;=40000,ROUNDUP(H2631/2,0)+10000,IF(H2631&lt;=80000,ROUNDUP(H2631/4,0)+20000,40000)))),IF(H2631&lt;=0,IF(I2631&lt;=0,0,IF(I2631&lt;=25000,I2631,IF(I2631&lt;=50000,ROUNDUP(I2631/2,0)+12500,IF(I2631&lt;=100000,ROUNDUP(I2631/4,0)+25000,50000)))),MAX(IF(I2631&lt;=0,0,IF(I2631&lt;=25000,I2631,IF(I2631&lt;=50000,ROUNDUP(I2631/2,0)+12500,IF(I2631&lt;=100000,ROUNDUP(I2631/4,0)+25000,50000)))),MIN(IF(H2631&lt;=0,0,IF(H2631&lt;=20000,H2631,IF(H2631&lt;=40000,ROUNDUP(H2631/2,0)+10000,IF(H2631&lt;=80000,ROUNDUP(H2631/4,0)+20000,40000))))+IF(I2631&lt;=0,0,IF(I2631&lt;=25000,I2631,IF(I2631&lt;=50000,ROUNDUP(I2631/2,0)+12500,IF(I2631&lt;=100000,ROUNDUP(I2631/4,0)+25000,50000)))),40000))))</f>
        <v/>
      </c>
      <c r="R2631" s="18">
        <f>MIN(120000,O2631+P2631+Q2631)</f>
        <v/>
      </c>
      <c r="S2631" s="18">
        <f>IF(F2631&lt;=0,IF(E2631&lt;=0,0,IF(E2631&lt;=12000,E2631,IF(E2631&lt;=32000,ROUNDUP(E2631/2,0)+6000,IF(E2631&lt;=56000,ROUNDUP(E2631/4,0)+14000,28000)))),IF(E2631&lt;=0,IF(F2631&lt;=0,0,IF(F2631&lt;=15000,F2631,IF(F2631&lt;=40000,ROUNDUP(F2631/2,0)+7500,IF(F2631&lt;=70000,ROUNDUP(F2631/4,0)+17500,35000)))),MAX(IF(F2631&lt;=0,0,IF(F2631&lt;=15000,F2631,IF(F2631&lt;=40000,ROUNDUP(F2631/2,0)+7500,IF(F2631&lt;=70000,ROUNDUP(F2631/4,0)+17500,35000)))),MIN(IF(E2631&lt;=0,0,IF(E2631&lt;=12000,E2631,IF(E2631&lt;=32000,ROUNDUP(E2631/2,0)+6000,IF(E2631&lt;=56000,ROUNDUP(E2631/4,0)+14000,28000))))+IF(F2631&lt;=0,0,IF(F2631&lt;=15000,F2631,IF(F2631&lt;=40000,ROUNDUP(F2631/2,0)+7500,IF(F2631&lt;=70000,ROUNDUP(F2631/4,0)+17500,35000)))),28000))))</f>
        <v/>
      </c>
      <c r="T2631" s="18">
        <f>IF(G2631&lt;=0,0,IF(G2631&lt;=12000,G2631,IF(G2631&lt;=32000,ROUNDUP(G2631/2,0)+6000,IF(G2631&lt;=56000,ROUNDUP(G2631/4,0)+14000,28000))))</f>
        <v/>
      </c>
      <c r="U2631" s="18">
        <f>IF(I2631&lt;=0,IF(H2631&lt;=0,0,IF(H2631&lt;=12000,H2631,IF(H2631&lt;=32000,ROUNDUP(H2631/2,0)+6000,IF(H2631&lt;=56000,ROUNDUP(H2631/4,0)+14000,28000)))),IF(H2631&lt;=0,IF(I2631&lt;=0,0,IF(I2631&lt;=15000,I2631,IF(I2631&lt;=40000,ROUNDUP(I2631/2,0)+7500,IF(I2631&lt;=70000,ROUNDUP(I2631/4,0)+17500,35000)))),MAX(IF(I2631&lt;=0,0,IF(I2631&lt;=15000,I2631,IF(I2631&lt;=40000,ROUNDUP(I2631/2,0)+7500,IF(I2631&lt;=70000,ROUNDUP(I2631/4,0)+17500,35000)))),MIN(IF(H2631&lt;=0,0,IF(H2631&lt;=12000,H2631,IF(H2631&lt;=32000,ROUNDUP(H2631/2,0)+6000,IF(H2631&lt;=56000,ROUNDUP(H2631/4,0)+14000,28000))))+IF(I2631&lt;=0,0,IF(I2631&lt;=15000,I2631,IF(I2631&lt;=40000,ROUNDUP(I2631/2,0)+7500,IF(I2631&lt;=70000,ROUNDUP(I2631/4,0)+17500,35000)))),28000))))</f>
        <v/>
      </c>
      <c r="V2631" s="18">
        <f>MIN(70000,S2631+T2631+U2631)</f>
        <v/>
      </c>
      <c r="W2631" s="18">
        <f>MAX(0,ROUNDDOWN(M2631-J2631-N2631-K2631-0,-3))</f>
        <v/>
      </c>
      <c r="X2631" s="18">
        <f>MAX(0,ROUNDDOWN(M2631-J2631-N2631-K2631-R2631,-3))</f>
        <v/>
      </c>
      <c r="Y2631" s="18">
        <f>IF(W2631&lt;=0,0,ROUNDDOWN((W2631*LOOKUP(W2631,{0,1950001,3300001,6950001,9000001,18000001,40000001},{0.05,0.1,0.2,0.23,0.33,0.4,0.45})-LOOKUP(W2631,{0,1950001,3300001,6950001,9000001,18000001,40000001},{0,97500,427500,636000,1536000,2796000,4796000}))*1.021,-2))</f>
        <v/>
      </c>
      <c r="Z2631" s="18">
        <f>IF(X2631&lt;=0,0,ROUNDDOWN((X2631*LOOKUP(X2631,{0,1950001,3300001,6950001,9000001,18000001,40000001},{0.05,0.1,0.2,0.23,0.33,0.4,0.45})-LOOKUP(X2631,{0,1950001,3300001,6950001,9000001,18000001,40000001},{0,97500,427500,636000,1536000,2796000,4796000}))*1.021,-2))</f>
        <v/>
      </c>
      <c r="AA2631" s="18">
        <f>MAX(0,ROUNDDOWN(M2631-J2631-430000-L2631-0,-3))</f>
        <v/>
      </c>
      <c r="AB2631" s="18">
        <f>MAX(0,ROUNDDOWN(M2631-J2631-430000-L2631-V2631,-3))</f>
        <v/>
      </c>
      <c r="AC2631" s="18">
        <f>IF(M2631&lt;=450000,0,MAX(0,ROUNDDOWN(AA2631*0.06-MIN(50000,AA2631)*0.03,-2))+MAX(0,ROUNDDOWN(AA2631*0.04-MIN(50000,AA2631)*0.02,-2)))</f>
        <v/>
      </c>
      <c r="AD2631" s="18">
        <f>IF(M2631&lt;=450000,0,MAX(0,ROUNDDOWN(AB2631*0.06-MIN(50000,AB2631)*0.03,-2))+MAX(0,ROUNDDOWN(AB2631*0.04-MIN(50000,AB2631)*0.02,-2)))</f>
        <v/>
      </c>
      <c r="AE2631" s="18">
        <f>Y2631-Z2631</f>
        <v/>
      </c>
      <c r="AF2631" s="18">
        <f>AC2631-AD2631</f>
        <v/>
      </c>
      <c r="AG2631" s="18">
        <f>AE2631+AF2631</f>
        <v/>
      </c>
      <c r="AH2631" s="20">
        <f>IF(W2631&lt;=0,0,LOOKUP(W2631,{0,1950001,3300001,6950001,9000001,18000001,40000001},{0.05,0.1,0.2,0.23,0.33,0.4,0.45}))</f>
        <v/>
      </c>
    </row>
    <row r="2632">
      <c r="A2632" t="inlineStr">
        <is>
          <t>1万円刻み 一般8万円</t>
        </is>
      </c>
      <c r="B2632" s="18">
        <f>'4_1万円刻み'!$A$851</f>
        <v/>
      </c>
      <c r="C2632" s="19" t="n">
        <v>2026</v>
      </c>
      <c r="D2632" t="inlineStr">
        <is>
          <t>いいえ</t>
        </is>
      </c>
      <c r="E2632" s="18" t="n">
        <v>80000</v>
      </c>
      <c r="F2632" s="18" t="n">
        <v>0</v>
      </c>
      <c r="G2632" s="18" t="n">
        <v>0</v>
      </c>
      <c r="H2632" s="18" t="n">
        <v>0</v>
      </c>
      <c r="I2632" s="18" t="n">
        <v>0</v>
      </c>
      <c r="J2632" s="18">
        <f>ROUND(MIN(B2632/12,650000)*12*0.0915+MIN(B2632/12,1390000)*12*(0.0504+0)+B2632*0.005,0)</f>
        <v/>
      </c>
      <c r="K2632" s="18" t="n">
        <v>0</v>
      </c>
      <c r="L2632" s="18" t="n">
        <v>0</v>
      </c>
      <c r="M2632" s="18">
        <f>ROUND(IF(C2632&gt;=2026,IF(B2632&lt;741000,0,IF(B2632&lt;2191000,B2632-740000,IF(B2632&lt;2193000,1451000,IF(B2632&lt;2196000,1453000,IF(B2632&lt;2200000,1456000,IF(B2632&lt;3600000,ROUNDDOWN(B2632/4,-3)*2.8-80000,IF(B2632&lt;6600000,ROUNDDOWN(B2632/4,-3)*3.2-440000,IF(B2632&lt;8500000,ROUNDDOWN(B2632*0.9,0)-1100000,B2632-1950000)))))))),IF(B2632&lt;651000,0,IF(B2632&lt;1900000,B2632-650000,IF(B2632&lt;3600000,ROUNDDOWN(B2632/4,-3)*2.8-80000,IF(B2632&lt;6600000,ROUNDDOWN(B2632/4,-3)*3.2-440000,IF(B2632&lt;8500000,ROUNDDOWN(B2632*0.9,0)-1100000,B2632-1950000)))))),0)</f>
        <v/>
      </c>
      <c r="N2632" s="18">
        <f>IF(M2632&gt;23500000,NA(),IF(C2632&gt;=2026,IF(M2632&lt;=4890000,1040000,IF(M2632&lt;=6550000,670000,620000)),IF(M2632&lt;=1320000,950000,IF(M2632&lt;=3360000,880000,IF(M2632&lt;=4890000,680000,IF(M2632&lt;=6550000,630000,580000))))))</f>
        <v/>
      </c>
      <c r="O2632" s="18">
        <f>IF(F2632&lt;=0,IF(AND(D2632="はい",C2632&gt;=2026,C2632&lt;=2027),IF(E2632&lt;=0,0,IF(E2632&lt;=30000,E2632,IF(E2632&lt;=60000,ROUNDUP(E2632/2,0)+15000,IF(E2632&lt;=120000,ROUNDUP(E2632/4,0)+30000,60000)))),IF(E2632&lt;=0,0,IF(E2632&lt;=20000,E2632,IF(E2632&lt;=40000,ROUNDUP(E2632/2,0)+10000,IF(E2632&lt;=80000,ROUNDUP(E2632/4,0)+20000,40000))))),IF(E2632&lt;=0,IF(F2632&lt;=0,0,IF(F2632&lt;=25000,F2632,IF(F2632&lt;=50000,ROUNDUP(F2632/2,0)+12500,IF(F2632&lt;=100000,ROUNDUP(F2632/4,0)+25000,50000)))),MAX(IF(F2632&lt;=0,0,IF(F2632&lt;=25000,F2632,IF(F2632&lt;=50000,ROUNDUP(F2632/2,0)+12500,IF(F2632&lt;=100000,ROUNDUP(F2632/4,0)+25000,50000)))),MIN(IF(AND(D2632="はい",C2632&gt;=2026,C2632&lt;=2027),IF(E2632&lt;=0,0,IF(E2632&lt;=30000,E2632,IF(E2632&lt;=60000,ROUNDUP(E2632/2,0)+15000,IF(E2632&lt;=120000,ROUNDUP(E2632/4,0)+30000,60000)))),IF(E2632&lt;=0,0,IF(E2632&lt;=20000,E2632,IF(E2632&lt;=40000,ROUNDUP(E2632/2,0)+10000,IF(E2632&lt;=80000,ROUNDUP(E2632/4,0)+20000,40000)))))+IF(F2632&lt;=0,0,IF(F2632&lt;=25000,F2632,IF(F2632&lt;=50000,ROUNDUP(F2632/2,0)+12500,IF(F2632&lt;=100000,ROUNDUP(F2632/4,0)+25000,50000)))),IF(AND(D2632="はい",C2632&gt;=2026,C2632&lt;=2027),60000,40000)))))</f>
        <v/>
      </c>
      <c r="P2632" s="18">
        <f>IF(G2632&lt;=0,0,IF(G2632&lt;=20000,G2632,IF(G2632&lt;=40000,ROUNDUP(G2632/2,0)+10000,IF(G2632&lt;=80000,ROUNDUP(G2632/4,0)+20000,40000))))</f>
        <v/>
      </c>
      <c r="Q2632" s="18">
        <f>IF(I2632&lt;=0,IF(H2632&lt;=0,0,IF(H2632&lt;=20000,H2632,IF(H2632&lt;=40000,ROUNDUP(H2632/2,0)+10000,IF(H2632&lt;=80000,ROUNDUP(H2632/4,0)+20000,40000)))),IF(H2632&lt;=0,IF(I2632&lt;=0,0,IF(I2632&lt;=25000,I2632,IF(I2632&lt;=50000,ROUNDUP(I2632/2,0)+12500,IF(I2632&lt;=100000,ROUNDUP(I2632/4,0)+25000,50000)))),MAX(IF(I2632&lt;=0,0,IF(I2632&lt;=25000,I2632,IF(I2632&lt;=50000,ROUNDUP(I2632/2,0)+12500,IF(I2632&lt;=100000,ROUNDUP(I2632/4,0)+25000,50000)))),MIN(IF(H2632&lt;=0,0,IF(H2632&lt;=20000,H2632,IF(H2632&lt;=40000,ROUNDUP(H2632/2,0)+10000,IF(H2632&lt;=80000,ROUNDUP(H2632/4,0)+20000,40000))))+IF(I2632&lt;=0,0,IF(I2632&lt;=25000,I2632,IF(I2632&lt;=50000,ROUNDUP(I2632/2,0)+12500,IF(I2632&lt;=100000,ROUNDUP(I2632/4,0)+25000,50000)))),40000))))</f>
        <v/>
      </c>
      <c r="R2632" s="18">
        <f>MIN(120000,O2632+P2632+Q2632)</f>
        <v/>
      </c>
      <c r="S2632" s="18">
        <f>IF(F2632&lt;=0,IF(E2632&lt;=0,0,IF(E2632&lt;=12000,E2632,IF(E2632&lt;=32000,ROUNDUP(E2632/2,0)+6000,IF(E2632&lt;=56000,ROUNDUP(E2632/4,0)+14000,28000)))),IF(E2632&lt;=0,IF(F2632&lt;=0,0,IF(F2632&lt;=15000,F2632,IF(F2632&lt;=40000,ROUNDUP(F2632/2,0)+7500,IF(F2632&lt;=70000,ROUNDUP(F2632/4,0)+17500,35000)))),MAX(IF(F2632&lt;=0,0,IF(F2632&lt;=15000,F2632,IF(F2632&lt;=40000,ROUNDUP(F2632/2,0)+7500,IF(F2632&lt;=70000,ROUNDUP(F2632/4,0)+17500,35000)))),MIN(IF(E2632&lt;=0,0,IF(E2632&lt;=12000,E2632,IF(E2632&lt;=32000,ROUNDUP(E2632/2,0)+6000,IF(E2632&lt;=56000,ROUNDUP(E2632/4,0)+14000,28000))))+IF(F2632&lt;=0,0,IF(F2632&lt;=15000,F2632,IF(F2632&lt;=40000,ROUNDUP(F2632/2,0)+7500,IF(F2632&lt;=70000,ROUNDUP(F2632/4,0)+17500,35000)))),28000))))</f>
        <v/>
      </c>
      <c r="T2632" s="18">
        <f>IF(G2632&lt;=0,0,IF(G2632&lt;=12000,G2632,IF(G2632&lt;=32000,ROUNDUP(G2632/2,0)+6000,IF(G2632&lt;=56000,ROUNDUP(G2632/4,0)+14000,28000))))</f>
        <v/>
      </c>
      <c r="U2632" s="18">
        <f>IF(I2632&lt;=0,IF(H2632&lt;=0,0,IF(H2632&lt;=12000,H2632,IF(H2632&lt;=32000,ROUNDUP(H2632/2,0)+6000,IF(H2632&lt;=56000,ROUNDUP(H2632/4,0)+14000,28000)))),IF(H2632&lt;=0,IF(I2632&lt;=0,0,IF(I2632&lt;=15000,I2632,IF(I2632&lt;=40000,ROUNDUP(I2632/2,0)+7500,IF(I2632&lt;=70000,ROUNDUP(I2632/4,0)+17500,35000)))),MAX(IF(I2632&lt;=0,0,IF(I2632&lt;=15000,I2632,IF(I2632&lt;=40000,ROUNDUP(I2632/2,0)+7500,IF(I2632&lt;=70000,ROUNDUP(I2632/4,0)+17500,35000)))),MIN(IF(H2632&lt;=0,0,IF(H2632&lt;=12000,H2632,IF(H2632&lt;=32000,ROUNDUP(H2632/2,0)+6000,IF(H2632&lt;=56000,ROUNDUP(H2632/4,0)+14000,28000))))+IF(I2632&lt;=0,0,IF(I2632&lt;=15000,I2632,IF(I2632&lt;=40000,ROUNDUP(I2632/2,0)+7500,IF(I2632&lt;=70000,ROUNDUP(I2632/4,0)+17500,35000)))),28000))))</f>
        <v/>
      </c>
      <c r="V2632" s="18">
        <f>MIN(70000,S2632+T2632+U2632)</f>
        <v/>
      </c>
      <c r="W2632" s="18">
        <f>MAX(0,ROUNDDOWN(M2632-J2632-N2632-K2632-0,-3))</f>
        <v/>
      </c>
      <c r="X2632" s="18">
        <f>MAX(0,ROUNDDOWN(M2632-J2632-N2632-K2632-R2632,-3))</f>
        <v/>
      </c>
      <c r="Y2632" s="18">
        <f>IF(W2632&lt;=0,0,ROUNDDOWN((W2632*LOOKUP(W2632,{0,1950001,3300001,6950001,9000001,18000001,40000001},{0.05,0.1,0.2,0.23,0.33,0.4,0.45})-LOOKUP(W2632,{0,1950001,3300001,6950001,9000001,18000001,40000001},{0,97500,427500,636000,1536000,2796000,4796000}))*1.021,-2))</f>
        <v/>
      </c>
      <c r="Z2632" s="18">
        <f>IF(X2632&lt;=0,0,ROUNDDOWN((X2632*LOOKUP(X2632,{0,1950001,3300001,6950001,9000001,18000001,40000001},{0.05,0.1,0.2,0.23,0.33,0.4,0.45})-LOOKUP(X2632,{0,1950001,3300001,6950001,9000001,18000001,40000001},{0,97500,427500,636000,1536000,2796000,4796000}))*1.021,-2))</f>
        <v/>
      </c>
      <c r="AA2632" s="18">
        <f>MAX(0,ROUNDDOWN(M2632-J2632-430000-L2632-0,-3))</f>
        <v/>
      </c>
      <c r="AB2632" s="18">
        <f>MAX(0,ROUNDDOWN(M2632-J2632-430000-L2632-V2632,-3))</f>
        <v/>
      </c>
      <c r="AC2632" s="18">
        <f>IF(M2632&lt;=450000,0,MAX(0,ROUNDDOWN(AA2632*0.06-MIN(50000,AA2632)*0.03,-2))+MAX(0,ROUNDDOWN(AA2632*0.04-MIN(50000,AA2632)*0.02,-2)))</f>
        <v/>
      </c>
      <c r="AD2632" s="18">
        <f>IF(M2632&lt;=450000,0,MAX(0,ROUNDDOWN(AB2632*0.06-MIN(50000,AB2632)*0.03,-2))+MAX(0,ROUNDDOWN(AB2632*0.04-MIN(50000,AB2632)*0.02,-2)))</f>
        <v/>
      </c>
      <c r="AE2632" s="18">
        <f>Y2632-Z2632</f>
        <v/>
      </c>
      <c r="AF2632" s="18">
        <f>AC2632-AD2632</f>
        <v/>
      </c>
      <c r="AG2632" s="18">
        <f>AE2632+AF2632</f>
        <v/>
      </c>
      <c r="AH2632" s="20">
        <f>IF(W2632&lt;=0,0,LOOKUP(W2632,{0,1950001,3300001,6950001,9000001,18000001,40000001},{0.05,0.1,0.2,0.23,0.33,0.4,0.45}))</f>
        <v/>
      </c>
    </row>
    <row r="2633">
      <c r="A2633" t="inlineStr">
        <is>
          <t>1万円刻み 特例あり一般12万円</t>
        </is>
      </c>
      <c r="B2633" s="18">
        <f>'4_1万円刻み'!$A$851</f>
        <v/>
      </c>
      <c r="C2633" s="19" t="n">
        <v>2026</v>
      </c>
      <c r="D2633" t="inlineStr">
        <is>
          <t>はい</t>
        </is>
      </c>
      <c r="E2633" s="18" t="n">
        <v>120000</v>
      </c>
      <c r="F2633" s="18" t="n">
        <v>0</v>
      </c>
      <c r="G2633" s="18" t="n">
        <v>0</v>
      </c>
      <c r="H2633" s="18" t="n">
        <v>0</v>
      </c>
      <c r="I2633" s="18" t="n">
        <v>0</v>
      </c>
      <c r="J2633" s="18">
        <f>ROUND(MIN(B2633/12,650000)*12*0.0915+MIN(B2633/12,1390000)*12*(0.0504+0)+B2633*0.005,0)</f>
        <v/>
      </c>
      <c r="K2633" s="18" t="n">
        <v>0</v>
      </c>
      <c r="L2633" s="18" t="n">
        <v>0</v>
      </c>
      <c r="M2633" s="18">
        <f>ROUND(IF(C2633&gt;=2026,IF(B2633&lt;741000,0,IF(B2633&lt;2191000,B2633-740000,IF(B2633&lt;2193000,1451000,IF(B2633&lt;2196000,1453000,IF(B2633&lt;2200000,1456000,IF(B2633&lt;3600000,ROUNDDOWN(B2633/4,-3)*2.8-80000,IF(B2633&lt;6600000,ROUNDDOWN(B2633/4,-3)*3.2-440000,IF(B2633&lt;8500000,ROUNDDOWN(B2633*0.9,0)-1100000,B2633-1950000)))))))),IF(B2633&lt;651000,0,IF(B2633&lt;1900000,B2633-650000,IF(B2633&lt;3600000,ROUNDDOWN(B2633/4,-3)*2.8-80000,IF(B2633&lt;6600000,ROUNDDOWN(B2633/4,-3)*3.2-440000,IF(B2633&lt;8500000,ROUNDDOWN(B2633*0.9,0)-1100000,B2633-1950000)))))),0)</f>
        <v/>
      </c>
      <c r="N2633" s="18">
        <f>IF(M2633&gt;23500000,NA(),IF(C2633&gt;=2026,IF(M2633&lt;=4890000,1040000,IF(M2633&lt;=6550000,670000,620000)),IF(M2633&lt;=1320000,950000,IF(M2633&lt;=3360000,880000,IF(M2633&lt;=4890000,680000,IF(M2633&lt;=6550000,630000,580000))))))</f>
        <v/>
      </c>
      <c r="O2633" s="18">
        <f>IF(F2633&lt;=0,IF(AND(D2633="はい",C2633&gt;=2026,C2633&lt;=2027),IF(E2633&lt;=0,0,IF(E2633&lt;=30000,E2633,IF(E2633&lt;=60000,ROUNDUP(E2633/2,0)+15000,IF(E2633&lt;=120000,ROUNDUP(E2633/4,0)+30000,60000)))),IF(E2633&lt;=0,0,IF(E2633&lt;=20000,E2633,IF(E2633&lt;=40000,ROUNDUP(E2633/2,0)+10000,IF(E2633&lt;=80000,ROUNDUP(E2633/4,0)+20000,40000))))),IF(E2633&lt;=0,IF(F2633&lt;=0,0,IF(F2633&lt;=25000,F2633,IF(F2633&lt;=50000,ROUNDUP(F2633/2,0)+12500,IF(F2633&lt;=100000,ROUNDUP(F2633/4,0)+25000,50000)))),MAX(IF(F2633&lt;=0,0,IF(F2633&lt;=25000,F2633,IF(F2633&lt;=50000,ROUNDUP(F2633/2,0)+12500,IF(F2633&lt;=100000,ROUNDUP(F2633/4,0)+25000,50000)))),MIN(IF(AND(D2633="はい",C2633&gt;=2026,C2633&lt;=2027),IF(E2633&lt;=0,0,IF(E2633&lt;=30000,E2633,IF(E2633&lt;=60000,ROUNDUP(E2633/2,0)+15000,IF(E2633&lt;=120000,ROUNDUP(E2633/4,0)+30000,60000)))),IF(E2633&lt;=0,0,IF(E2633&lt;=20000,E2633,IF(E2633&lt;=40000,ROUNDUP(E2633/2,0)+10000,IF(E2633&lt;=80000,ROUNDUP(E2633/4,0)+20000,40000)))))+IF(F2633&lt;=0,0,IF(F2633&lt;=25000,F2633,IF(F2633&lt;=50000,ROUNDUP(F2633/2,0)+12500,IF(F2633&lt;=100000,ROUNDUP(F2633/4,0)+25000,50000)))),IF(AND(D2633="はい",C2633&gt;=2026,C2633&lt;=2027),60000,40000)))))</f>
        <v/>
      </c>
      <c r="P2633" s="18">
        <f>IF(G2633&lt;=0,0,IF(G2633&lt;=20000,G2633,IF(G2633&lt;=40000,ROUNDUP(G2633/2,0)+10000,IF(G2633&lt;=80000,ROUNDUP(G2633/4,0)+20000,40000))))</f>
        <v/>
      </c>
      <c r="Q2633" s="18">
        <f>IF(I2633&lt;=0,IF(H2633&lt;=0,0,IF(H2633&lt;=20000,H2633,IF(H2633&lt;=40000,ROUNDUP(H2633/2,0)+10000,IF(H2633&lt;=80000,ROUNDUP(H2633/4,0)+20000,40000)))),IF(H2633&lt;=0,IF(I2633&lt;=0,0,IF(I2633&lt;=25000,I2633,IF(I2633&lt;=50000,ROUNDUP(I2633/2,0)+12500,IF(I2633&lt;=100000,ROUNDUP(I2633/4,0)+25000,50000)))),MAX(IF(I2633&lt;=0,0,IF(I2633&lt;=25000,I2633,IF(I2633&lt;=50000,ROUNDUP(I2633/2,0)+12500,IF(I2633&lt;=100000,ROUNDUP(I2633/4,0)+25000,50000)))),MIN(IF(H2633&lt;=0,0,IF(H2633&lt;=20000,H2633,IF(H2633&lt;=40000,ROUNDUP(H2633/2,0)+10000,IF(H2633&lt;=80000,ROUNDUP(H2633/4,0)+20000,40000))))+IF(I2633&lt;=0,0,IF(I2633&lt;=25000,I2633,IF(I2633&lt;=50000,ROUNDUP(I2633/2,0)+12500,IF(I2633&lt;=100000,ROUNDUP(I2633/4,0)+25000,50000)))),40000))))</f>
        <v/>
      </c>
      <c r="R2633" s="18">
        <f>MIN(120000,O2633+P2633+Q2633)</f>
        <v/>
      </c>
      <c r="S2633" s="18">
        <f>IF(F2633&lt;=0,IF(E2633&lt;=0,0,IF(E2633&lt;=12000,E2633,IF(E2633&lt;=32000,ROUNDUP(E2633/2,0)+6000,IF(E2633&lt;=56000,ROUNDUP(E2633/4,0)+14000,28000)))),IF(E2633&lt;=0,IF(F2633&lt;=0,0,IF(F2633&lt;=15000,F2633,IF(F2633&lt;=40000,ROUNDUP(F2633/2,0)+7500,IF(F2633&lt;=70000,ROUNDUP(F2633/4,0)+17500,35000)))),MAX(IF(F2633&lt;=0,0,IF(F2633&lt;=15000,F2633,IF(F2633&lt;=40000,ROUNDUP(F2633/2,0)+7500,IF(F2633&lt;=70000,ROUNDUP(F2633/4,0)+17500,35000)))),MIN(IF(E2633&lt;=0,0,IF(E2633&lt;=12000,E2633,IF(E2633&lt;=32000,ROUNDUP(E2633/2,0)+6000,IF(E2633&lt;=56000,ROUNDUP(E2633/4,0)+14000,28000))))+IF(F2633&lt;=0,0,IF(F2633&lt;=15000,F2633,IF(F2633&lt;=40000,ROUNDUP(F2633/2,0)+7500,IF(F2633&lt;=70000,ROUNDUP(F2633/4,0)+17500,35000)))),28000))))</f>
        <v/>
      </c>
      <c r="T2633" s="18">
        <f>IF(G2633&lt;=0,0,IF(G2633&lt;=12000,G2633,IF(G2633&lt;=32000,ROUNDUP(G2633/2,0)+6000,IF(G2633&lt;=56000,ROUNDUP(G2633/4,0)+14000,28000))))</f>
        <v/>
      </c>
      <c r="U2633" s="18">
        <f>IF(I2633&lt;=0,IF(H2633&lt;=0,0,IF(H2633&lt;=12000,H2633,IF(H2633&lt;=32000,ROUNDUP(H2633/2,0)+6000,IF(H2633&lt;=56000,ROUNDUP(H2633/4,0)+14000,28000)))),IF(H2633&lt;=0,IF(I2633&lt;=0,0,IF(I2633&lt;=15000,I2633,IF(I2633&lt;=40000,ROUNDUP(I2633/2,0)+7500,IF(I2633&lt;=70000,ROUNDUP(I2633/4,0)+17500,35000)))),MAX(IF(I2633&lt;=0,0,IF(I2633&lt;=15000,I2633,IF(I2633&lt;=40000,ROUNDUP(I2633/2,0)+7500,IF(I2633&lt;=70000,ROUNDUP(I2633/4,0)+17500,35000)))),MIN(IF(H2633&lt;=0,0,IF(H2633&lt;=12000,H2633,IF(H2633&lt;=32000,ROUNDUP(H2633/2,0)+6000,IF(H2633&lt;=56000,ROUNDUP(H2633/4,0)+14000,28000))))+IF(I2633&lt;=0,0,IF(I2633&lt;=15000,I2633,IF(I2633&lt;=40000,ROUNDUP(I2633/2,0)+7500,IF(I2633&lt;=70000,ROUNDUP(I2633/4,0)+17500,35000)))),28000))))</f>
        <v/>
      </c>
      <c r="V2633" s="18">
        <f>MIN(70000,S2633+T2633+U2633)</f>
        <v/>
      </c>
      <c r="W2633" s="18">
        <f>MAX(0,ROUNDDOWN(M2633-J2633-N2633-K2633-0,-3))</f>
        <v/>
      </c>
      <c r="X2633" s="18">
        <f>MAX(0,ROUNDDOWN(M2633-J2633-N2633-K2633-R2633,-3))</f>
        <v/>
      </c>
      <c r="Y2633" s="18">
        <f>IF(W2633&lt;=0,0,ROUNDDOWN((W2633*LOOKUP(W2633,{0,1950001,3300001,6950001,9000001,18000001,40000001},{0.05,0.1,0.2,0.23,0.33,0.4,0.45})-LOOKUP(W2633,{0,1950001,3300001,6950001,9000001,18000001,40000001},{0,97500,427500,636000,1536000,2796000,4796000}))*1.021,-2))</f>
        <v/>
      </c>
      <c r="Z2633" s="18">
        <f>IF(X2633&lt;=0,0,ROUNDDOWN((X2633*LOOKUP(X2633,{0,1950001,3300001,6950001,9000001,18000001,40000001},{0.05,0.1,0.2,0.23,0.33,0.4,0.45})-LOOKUP(X2633,{0,1950001,3300001,6950001,9000001,18000001,40000001},{0,97500,427500,636000,1536000,2796000,4796000}))*1.021,-2))</f>
        <v/>
      </c>
      <c r="AA2633" s="18">
        <f>MAX(0,ROUNDDOWN(M2633-J2633-430000-L2633-0,-3))</f>
        <v/>
      </c>
      <c r="AB2633" s="18">
        <f>MAX(0,ROUNDDOWN(M2633-J2633-430000-L2633-V2633,-3))</f>
        <v/>
      </c>
      <c r="AC2633" s="18">
        <f>IF(M2633&lt;=450000,0,MAX(0,ROUNDDOWN(AA2633*0.06-MIN(50000,AA2633)*0.03,-2))+MAX(0,ROUNDDOWN(AA2633*0.04-MIN(50000,AA2633)*0.02,-2)))</f>
        <v/>
      </c>
      <c r="AD2633" s="18">
        <f>IF(M2633&lt;=450000,0,MAX(0,ROUNDDOWN(AB2633*0.06-MIN(50000,AB2633)*0.03,-2))+MAX(0,ROUNDDOWN(AB2633*0.04-MIN(50000,AB2633)*0.02,-2)))</f>
        <v/>
      </c>
      <c r="AE2633" s="18">
        <f>Y2633-Z2633</f>
        <v/>
      </c>
      <c r="AF2633" s="18">
        <f>AC2633-AD2633</f>
        <v/>
      </c>
      <c r="AG2633" s="18">
        <f>AE2633+AF2633</f>
        <v/>
      </c>
      <c r="AH2633" s="20">
        <f>IF(W2633&lt;=0,0,LOOKUP(W2633,{0,1950001,3300001,6950001,9000001,18000001,40000001},{0.05,0.1,0.2,0.23,0.33,0.4,0.45}))</f>
        <v/>
      </c>
    </row>
    <row r="2634">
      <c r="A2634" t="inlineStr">
        <is>
          <t>1万円刻み 3区分8万円ずつ</t>
        </is>
      </c>
      <c r="B2634" s="18">
        <f>'4_1万円刻み'!$A$852</f>
        <v/>
      </c>
      <c r="C2634" s="19" t="n">
        <v>2026</v>
      </c>
      <c r="D2634" t="inlineStr">
        <is>
          <t>いいえ</t>
        </is>
      </c>
      <c r="E2634" s="18" t="n">
        <v>80000</v>
      </c>
      <c r="F2634" s="18" t="n">
        <v>0</v>
      </c>
      <c r="G2634" s="18" t="n">
        <v>80000</v>
      </c>
      <c r="H2634" s="18" t="n">
        <v>80000</v>
      </c>
      <c r="I2634" s="18" t="n">
        <v>0</v>
      </c>
      <c r="J2634" s="18">
        <f>ROUND(MIN(B2634/12,650000)*12*0.0915+MIN(B2634/12,1390000)*12*(0.0504+0)+B2634*0.005,0)</f>
        <v/>
      </c>
      <c r="K2634" s="18" t="n">
        <v>0</v>
      </c>
      <c r="L2634" s="18" t="n">
        <v>0</v>
      </c>
      <c r="M2634" s="18">
        <f>ROUND(IF(C2634&gt;=2026,IF(B2634&lt;741000,0,IF(B2634&lt;2191000,B2634-740000,IF(B2634&lt;2193000,1451000,IF(B2634&lt;2196000,1453000,IF(B2634&lt;2200000,1456000,IF(B2634&lt;3600000,ROUNDDOWN(B2634/4,-3)*2.8-80000,IF(B2634&lt;6600000,ROUNDDOWN(B2634/4,-3)*3.2-440000,IF(B2634&lt;8500000,ROUNDDOWN(B2634*0.9,0)-1100000,B2634-1950000)))))))),IF(B2634&lt;651000,0,IF(B2634&lt;1900000,B2634-650000,IF(B2634&lt;3600000,ROUNDDOWN(B2634/4,-3)*2.8-80000,IF(B2634&lt;6600000,ROUNDDOWN(B2634/4,-3)*3.2-440000,IF(B2634&lt;8500000,ROUNDDOWN(B2634*0.9,0)-1100000,B2634-1950000)))))),0)</f>
        <v/>
      </c>
      <c r="N2634" s="18">
        <f>IF(M2634&gt;23500000,NA(),IF(C2634&gt;=2026,IF(M2634&lt;=4890000,1040000,IF(M2634&lt;=6550000,670000,620000)),IF(M2634&lt;=1320000,950000,IF(M2634&lt;=3360000,880000,IF(M2634&lt;=4890000,680000,IF(M2634&lt;=6550000,630000,580000))))))</f>
        <v/>
      </c>
      <c r="O2634" s="18">
        <f>IF(F2634&lt;=0,IF(AND(D2634="はい",C2634&gt;=2026,C2634&lt;=2027),IF(E2634&lt;=0,0,IF(E2634&lt;=30000,E2634,IF(E2634&lt;=60000,ROUNDUP(E2634/2,0)+15000,IF(E2634&lt;=120000,ROUNDUP(E2634/4,0)+30000,60000)))),IF(E2634&lt;=0,0,IF(E2634&lt;=20000,E2634,IF(E2634&lt;=40000,ROUNDUP(E2634/2,0)+10000,IF(E2634&lt;=80000,ROUNDUP(E2634/4,0)+20000,40000))))),IF(E2634&lt;=0,IF(F2634&lt;=0,0,IF(F2634&lt;=25000,F2634,IF(F2634&lt;=50000,ROUNDUP(F2634/2,0)+12500,IF(F2634&lt;=100000,ROUNDUP(F2634/4,0)+25000,50000)))),MAX(IF(F2634&lt;=0,0,IF(F2634&lt;=25000,F2634,IF(F2634&lt;=50000,ROUNDUP(F2634/2,0)+12500,IF(F2634&lt;=100000,ROUNDUP(F2634/4,0)+25000,50000)))),MIN(IF(AND(D2634="はい",C2634&gt;=2026,C2634&lt;=2027),IF(E2634&lt;=0,0,IF(E2634&lt;=30000,E2634,IF(E2634&lt;=60000,ROUNDUP(E2634/2,0)+15000,IF(E2634&lt;=120000,ROUNDUP(E2634/4,0)+30000,60000)))),IF(E2634&lt;=0,0,IF(E2634&lt;=20000,E2634,IF(E2634&lt;=40000,ROUNDUP(E2634/2,0)+10000,IF(E2634&lt;=80000,ROUNDUP(E2634/4,0)+20000,40000)))))+IF(F2634&lt;=0,0,IF(F2634&lt;=25000,F2634,IF(F2634&lt;=50000,ROUNDUP(F2634/2,0)+12500,IF(F2634&lt;=100000,ROUNDUP(F2634/4,0)+25000,50000)))),IF(AND(D2634="はい",C2634&gt;=2026,C2634&lt;=2027),60000,40000)))))</f>
        <v/>
      </c>
      <c r="P2634" s="18">
        <f>IF(G2634&lt;=0,0,IF(G2634&lt;=20000,G2634,IF(G2634&lt;=40000,ROUNDUP(G2634/2,0)+10000,IF(G2634&lt;=80000,ROUNDUP(G2634/4,0)+20000,40000))))</f>
        <v/>
      </c>
      <c r="Q2634" s="18">
        <f>IF(I2634&lt;=0,IF(H2634&lt;=0,0,IF(H2634&lt;=20000,H2634,IF(H2634&lt;=40000,ROUNDUP(H2634/2,0)+10000,IF(H2634&lt;=80000,ROUNDUP(H2634/4,0)+20000,40000)))),IF(H2634&lt;=0,IF(I2634&lt;=0,0,IF(I2634&lt;=25000,I2634,IF(I2634&lt;=50000,ROUNDUP(I2634/2,0)+12500,IF(I2634&lt;=100000,ROUNDUP(I2634/4,0)+25000,50000)))),MAX(IF(I2634&lt;=0,0,IF(I2634&lt;=25000,I2634,IF(I2634&lt;=50000,ROUNDUP(I2634/2,0)+12500,IF(I2634&lt;=100000,ROUNDUP(I2634/4,0)+25000,50000)))),MIN(IF(H2634&lt;=0,0,IF(H2634&lt;=20000,H2634,IF(H2634&lt;=40000,ROUNDUP(H2634/2,0)+10000,IF(H2634&lt;=80000,ROUNDUP(H2634/4,0)+20000,40000))))+IF(I2634&lt;=0,0,IF(I2634&lt;=25000,I2634,IF(I2634&lt;=50000,ROUNDUP(I2634/2,0)+12500,IF(I2634&lt;=100000,ROUNDUP(I2634/4,0)+25000,50000)))),40000))))</f>
        <v/>
      </c>
      <c r="R2634" s="18">
        <f>MIN(120000,O2634+P2634+Q2634)</f>
        <v/>
      </c>
      <c r="S2634" s="18">
        <f>IF(F2634&lt;=0,IF(E2634&lt;=0,0,IF(E2634&lt;=12000,E2634,IF(E2634&lt;=32000,ROUNDUP(E2634/2,0)+6000,IF(E2634&lt;=56000,ROUNDUP(E2634/4,0)+14000,28000)))),IF(E2634&lt;=0,IF(F2634&lt;=0,0,IF(F2634&lt;=15000,F2634,IF(F2634&lt;=40000,ROUNDUP(F2634/2,0)+7500,IF(F2634&lt;=70000,ROUNDUP(F2634/4,0)+17500,35000)))),MAX(IF(F2634&lt;=0,0,IF(F2634&lt;=15000,F2634,IF(F2634&lt;=40000,ROUNDUP(F2634/2,0)+7500,IF(F2634&lt;=70000,ROUNDUP(F2634/4,0)+17500,35000)))),MIN(IF(E2634&lt;=0,0,IF(E2634&lt;=12000,E2634,IF(E2634&lt;=32000,ROUNDUP(E2634/2,0)+6000,IF(E2634&lt;=56000,ROUNDUP(E2634/4,0)+14000,28000))))+IF(F2634&lt;=0,0,IF(F2634&lt;=15000,F2634,IF(F2634&lt;=40000,ROUNDUP(F2634/2,0)+7500,IF(F2634&lt;=70000,ROUNDUP(F2634/4,0)+17500,35000)))),28000))))</f>
        <v/>
      </c>
      <c r="T2634" s="18">
        <f>IF(G2634&lt;=0,0,IF(G2634&lt;=12000,G2634,IF(G2634&lt;=32000,ROUNDUP(G2634/2,0)+6000,IF(G2634&lt;=56000,ROUNDUP(G2634/4,0)+14000,28000))))</f>
        <v/>
      </c>
      <c r="U2634" s="18">
        <f>IF(I2634&lt;=0,IF(H2634&lt;=0,0,IF(H2634&lt;=12000,H2634,IF(H2634&lt;=32000,ROUNDUP(H2634/2,0)+6000,IF(H2634&lt;=56000,ROUNDUP(H2634/4,0)+14000,28000)))),IF(H2634&lt;=0,IF(I2634&lt;=0,0,IF(I2634&lt;=15000,I2634,IF(I2634&lt;=40000,ROUNDUP(I2634/2,0)+7500,IF(I2634&lt;=70000,ROUNDUP(I2634/4,0)+17500,35000)))),MAX(IF(I2634&lt;=0,0,IF(I2634&lt;=15000,I2634,IF(I2634&lt;=40000,ROUNDUP(I2634/2,0)+7500,IF(I2634&lt;=70000,ROUNDUP(I2634/4,0)+17500,35000)))),MIN(IF(H2634&lt;=0,0,IF(H2634&lt;=12000,H2634,IF(H2634&lt;=32000,ROUNDUP(H2634/2,0)+6000,IF(H2634&lt;=56000,ROUNDUP(H2634/4,0)+14000,28000))))+IF(I2634&lt;=0,0,IF(I2634&lt;=15000,I2634,IF(I2634&lt;=40000,ROUNDUP(I2634/2,0)+7500,IF(I2634&lt;=70000,ROUNDUP(I2634/4,0)+17500,35000)))),28000))))</f>
        <v/>
      </c>
      <c r="V2634" s="18">
        <f>MIN(70000,S2634+T2634+U2634)</f>
        <v/>
      </c>
      <c r="W2634" s="18">
        <f>MAX(0,ROUNDDOWN(M2634-J2634-N2634-K2634-0,-3))</f>
        <v/>
      </c>
      <c r="X2634" s="18">
        <f>MAX(0,ROUNDDOWN(M2634-J2634-N2634-K2634-R2634,-3))</f>
        <v/>
      </c>
      <c r="Y2634" s="18">
        <f>IF(W2634&lt;=0,0,ROUNDDOWN((W2634*LOOKUP(W2634,{0,1950001,3300001,6950001,9000001,18000001,40000001},{0.05,0.1,0.2,0.23,0.33,0.4,0.45})-LOOKUP(W2634,{0,1950001,3300001,6950001,9000001,18000001,40000001},{0,97500,427500,636000,1536000,2796000,4796000}))*1.021,-2))</f>
        <v/>
      </c>
      <c r="Z2634" s="18">
        <f>IF(X2634&lt;=0,0,ROUNDDOWN((X2634*LOOKUP(X2634,{0,1950001,3300001,6950001,9000001,18000001,40000001},{0.05,0.1,0.2,0.23,0.33,0.4,0.45})-LOOKUP(X2634,{0,1950001,3300001,6950001,9000001,18000001,40000001},{0,97500,427500,636000,1536000,2796000,4796000}))*1.021,-2))</f>
        <v/>
      </c>
      <c r="AA2634" s="18">
        <f>MAX(0,ROUNDDOWN(M2634-J2634-430000-L2634-0,-3))</f>
        <v/>
      </c>
      <c r="AB2634" s="18">
        <f>MAX(0,ROUNDDOWN(M2634-J2634-430000-L2634-V2634,-3))</f>
        <v/>
      </c>
      <c r="AC2634" s="18">
        <f>IF(M2634&lt;=450000,0,MAX(0,ROUNDDOWN(AA2634*0.06-MIN(50000,AA2634)*0.03,-2))+MAX(0,ROUNDDOWN(AA2634*0.04-MIN(50000,AA2634)*0.02,-2)))</f>
        <v/>
      </c>
      <c r="AD2634" s="18">
        <f>IF(M2634&lt;=450000,0,MAX(0,ROUNDDOWN(AB2634*0.06-MIN(50000,AB2634)*0.03,-2))+MAX(0,ROUNDDOWN(AB2634*0.04-MIN(50000,AB2634)*0.02,-2)))</f>
        <v/>
      </c>
      <c r="AE2634" s="18">
        <f>Y2634-Z2634</f>
        <v/>
      </c>
      <c r="AF2634" s="18">
        <f>AC2634-AD2634</f>
        <v/>
      </c>
      <c r="AG2634" s="18">
        <f>AE2634+AF2634</f>
        <v/>
      </c>
      <c r="AH2634" s="20">
        <f>IF(W2634&lt;=0,0,LOOKUP(W2634,{0,1950001,3300001,6950001,9000001,18000001,40000001},{0.05,0.1,0.2,0.23,0.33,0.4,0.45}))</f>
        <v/>
      </c>
    </row>
    <row r="2635">
      <c r="A2635" t="inlineStr">
        <is>
          <t>1万円刻み 一般8万円</t>
        </is>
      </c>
      <c r="B2635" s="18">
        <f>'4_1万円刻み'!$A$852</f>
        <v/>
      </c>
      <c r="C2635" s="19" t="n">
        <v>2026</v>
      </c>
      <c r="D2635" t="inlineStr">
        <is>
          <t>いいえ</t>
        </is>
      </c>
      <c r="E2635" s="18" t="n">
        <v>80000</v>
      </c>
      <c r="F2635" s="18" t="n">
        <v>0</v>
      </c>
      <c r="G2635" s="18" t="n">
        <v>0</v>
      </c>
      <c r="H2635" s="18" t="n">
        <v>0</v>
      </c>
      <c r="I2635" s="18" t="n">
        <v>0</v>
      </c>
      <c r="J2635" s="18">
        <f>ROUND(MIN(B2635/12,650000)*12*0.0915+MIN(B2635/12,1390000)*12*(0.0504+0)+B2635*0.005,0)</f>
        <v/>
      </c>
      <c r="K2635" s="18" t="n">
        <v>0</v>
      </c>
      <c r="L2635" s="18" t="n">
        <v>0</v>
      </c>
      <c r="M2635" s="18">
        <f>ROUND(IF(C2635&gt;=2026,IF(B2635&lt;741000,0,IF(B2635&lt;2191000,B2635-740000,IF(B2635&lt;2193000,1451000,IF(B2635&lt;2196000,1453000,IF(B2635&lt;2200000,1456000,IF(B2635&lt;3600000,ROUNDDOWN(B2635/4,-3)*2.8-80000,IF(B2635&lt;6600000,ROUNDDOWN(B2635/4,-3)*3.2-440000,IF(B2635&lt;8500000,ROUNDDOWN(B2635*0.9,0)-1100000,B2635-1950000)))))))),IF(B2635&lt;651000,0,IF(B2635&lt;1900000,B2635-650000,IF(B2635&lt;3600000,ROUNDDOWN(B2635/4,-3)*2.8-80000,IF(B2635&lt;6600000,ROUNDDOWN(B2635/4,-3)*3.2-440000,IF(B2635&lt;8500000,ROUNDDOWN(B2635*0.9,0)-1100000,B2635-1950000)))))),0)</f>
        <v/>
      </c>
      <c r="N2635" s="18">
        <f>IF(M2635&gt;23500000,NA(),IF(C2635&gt;=2026,IF(M2635&lt;=4890000,1040000,IF(M2635&lt;=6550000,670000,620000)),IF(M2635&lt;=1320000,950000,IF(M2635&lt;=3360000,880000,IF(M2635&lt;=4890000,680000,IF(M2635&lt;=6550000,630000,580000))))))</f>
        <v/>
      </c>
      <c r="O2635" s="18">
        <f>IF(F2635&lt;=0,IF(AND(D2635="はい",C2635&gt;=2026,C2635&lt;=2027),IF(E2635&lt;=0,0,IF(E2635&lt;=30000,E2635,IF(E2635&lt;=60000,ROUNDUP(E2635/2,0)+15000,IF(E2635&lt;=120000,ROUNDUP(E2635/4,0)+30000,60000)))),IF(E2635&lt;=0,0,IF(E2635&lt;=20000,E2635,IF(E2635&lt;=40000,ROUNDUP(E2635/2,0)+10000,IF(E2635&lt;=80000,ROUNDUP(E2635/4,0)+20000,40000))))),IF(E2635&lt;=0,IF(F2635&lt;=0,0,IF(F2635&lt;=25000,F2635,IF(F2635&lt;=50000,ROUNDUP(F2635/2,0)+12500,IF(F2635&lt;=100000,ROUNDUP(F2635/4,0)+25000,50000)))),MAX(IF(F2635&lt;=0,0,IF(F2635&lt;=25000,F2635,IF(F2635&lt;=50000,ROUNDUP(F2635/2,0)+12500,IF(F2635&lt;=100000,ROUNDUP(F2635/4,0)+25000,50000)))),MIN(IF(AND(D2635="はい",C2635&gt;=2026,C2635&lt;=2027),IF(E2635&lt;=0,0,IF(E2635&lt;=30000,E2635,IF(E2635&lt;=60000,ROUNDUP(E2635/2,0)+15000,IF(E2635&lt;=120000,ROUNDUP(E2635/4,0)+30000,60000)))),IF(E2635&lt;=0,0,IF(E2635&lt;=20000,E2635,IF(E2635&lt;=40000,ROUNDUP(E2635/2,0)+10000,IF(E2635&lt;=80000,ROUNDUP(E2635/4,0)+20000,40000)))))+IF(F2635&lt;=0,0,IF(F2635&lt;=25000,F2635,IF(F2635&lt;=50000,ROUNDUP(F2635/2,0)+12500,IF(F2635&lt;=100000,ROUNDUP(F2635/4,0)+25000,50000)))),IF(AND(D2635="はい",C2635&gt;=2026,C2635&lt;=2027),60000,40000)))))</f>
        <v/>
      </c>
      <c r="P2635" s="18">
        <f>IF(G2635&lt;=0,0,IF(G2635&lt;=20000,G2635,IF(G2635&lt;=40000,ROUNDUP(G2635/2,0)+10000,IF(G2635&lt;=80000,ROUNDUP(G2635/4,0)+20000,40000))))</f>
        <v/>
      </c>
      <c r="Q2635" s="18">
        <f>IF(I2635&lt;=0,IF(H2635&lt;=0,0,IF(H2635&lt;=20000,H2635,IF(H2635&lt;=40000,ROUNDUP(H2635/2,0)+10000,IF(H2635&lt;=80000,ROUNDUP(H2635/4,0)+20000,40000)))),IF(H2635&lt;=0,IF(I2635&lt;=0,0,IF(I2635&lt;=25000,I2635,IF(I2635&lt;=50000,ROUNDUP(I2635/2,0)+12500,IF(I2635&lt;=100000,ROUNDUP(I2635/4,0)+25000,50000)))),MAX(IF(I2635&lt;=0,0,IF(I2635&lt;=25000,I2635,IF(I2635&lt;=50000,ROUNDUP(I2635/2,0)+12500,IF(I2635&lt;=100000,ROUNDUP(I2635/4,0)+25000,50000)))),MIN(IF(H2635&lt;=0,0,IF(H2635&lt;=20000,H2635,IF(H2635&lt;=40000,ROUNDUP(H2635/2,0)+10000,IF(H2635&lt;=80000,ROUNDUP(H2635/4,0)+20000,40000))))+IF(I2635&lt;=0,0,IF(I2635&lt;=25000,I2635,IF(I2635&lt;=50000,ROUNDUP(I2635/2,0)+12500,IF(I2635&lt;=100000,ROUNDUP(I2635/4,0)+25000,50000)))),40000))))</f>
        <v/>
      </c>
      <c r="R2635" s="18">
        <f>MIN(120000,O2635+P2635+Q2635)</f>
        <v/>
      </c>
      <c r="S2635" s="18">
        <f>IF(F2635&lt;=0,IF(E2635&lt;=0,0,IF(E2635&lt;=12000,E2635,IF(E2635&lt;=32000,ROUNDUP(E2635/2,0)+6000,IF(E2635&lt;=56000,ROUNDUP(E2635/4,0)+14000,28000)))),IF(E2635&lt;=0,IF(F2635&lt;=0,0,IF(F2635&lt;=15000,F2635,IF(F2635&lt;=40000,ROUNDUP(F2635/2,0)+7500,IF(F2635&lt;=70000,ROUNDUP(F2635/4,0)+17500,35000)))),MAX(IF(F2635&lt;=0,0,IF(F2635&lt;=15000,F2635,IF(F2635&lt;=40000,ROUNDUP(F2635/2,0)+7500,IF(F2635&lt;=70000,ROUNDUP(F2635/4,0)+17500,35000)))),MIN(IF(E2635&lt;=0,0,IF(E2635&lt;=12000,E2635,IF(E2635&lt;=32000,ROUNDUP(E2635/2,0)+6000,IF(E2635&lt;=56000,ROUNDUP(E2635/4,0)+14000,28000))))+IF(F2635&lt;=0,0,IF(F2635&lt;=15000,F2635,IF(F2635&lt;=40000,ROUNDUP(F2635/2,0)+7500,IF(F2635&lt;=70000,ROUNDUP(F2635/4,0)+17500,35000)))),28000))))</f>
        <v/>
      </c>
      <c r="T2635" s="18">
        <f>IF(G2635&lt;=0,0,IF(G2635&lt;=12000,G2635,IF(G2635&lt;=32000,ROUNDUP(G2635/2,0)+6000,IF(G2635&lt;=56000,ROUNDUP(G2635/4,0)+14000,28000))))</f>
        <v/>
      </c>
      <c r="U2635" s="18">
        <f>IF(I2635&lt;=0,IF(H2635&lt;=0,0,IF(H2635&lt;=12000,H2635,IF(H2635&lt;=32000,ROUNDUP(H2635/2,0)+6000,IF(H2635&lt;=56000,ROUNDUP(H2635/4,0)+14000,28000)))),IF(H2635&lt;=0,IF(I2635&lt;=0,0,IF(I2635&lt;=15000,I2635,IF(I2635&lt;=40000,ROUNDUP(I2635/2,0)+7500,IF(I2635&lt;=70000,ROUNDUP(I2635/4,0)+17500,35000)))),MAX(IF(I2635&lt;=0,0,IF(I2635&lt;=15000,I2635,IF(I2635&lt;=40000,ROUNDUP(I2635/2,0)+7500,IF(I2635&lt;=70000,ROUNDUP(I2635/4,0)+17500,35000)))),MIN(IF(H2635&lt;=0,0,IF(H2635&lt;=12000,H2635,IF(H2635&lt;=32000,ROUNDUP(H2635/2,0)+6000,IF(H2635&lt;=56000,ROUNDUP(H2635/4,0)+14000,28000))))+IF(I2635&lt;=0,0,IF(I2635&lt;=15000,I2635,IF(I2635&lt;=40000,ROUNDUP(I2635/2,0)+7500,IF(I2635&lt;=70000,ROUNDUP(I2635/4,0)+17500,35000)))),28000))))</f>
        <v/>
      </c>
      <c r="V2635" s="18">
        <f>MIN(70000,S2635+T2635+U2635)</f>
        <v/>
      </c>
      <c r="W2635" s="18">
        <f>MAX(0,ROUNDDOWN(M2635-J2635-N2635-K2635-0,-3))</f>
        <v/>
      </c>
      <c r="X2635" s="18">
        <f>MAX(0,ROUNDDOWN(M2635-J2635-N2635-K2635-R2635,-3))</f>
        <v/>
      </c>
      <c r="Y2635" s="18">
        <f>IF(W2635&lt;=0,0,ROUNDDOWN((W2635*LOOKUP(W2635,{0,1950001,3300001,6950001,9000001,18000001,40000001},{0.05,0.1,0.2,0.23,0.33,0.4,0.45})-LOOKUP(W2635,{0,1950001,3300001,6950001,9000001,18000001,40000001},{0,97500,427500,636000,1536000,2796000,4796000}))*1.021,-2))</f>
        <v/>
      </c>
      <c r="Z2635" s="18">
        <f>IF(X2635&lt;=0,0,ROUNDDOWN((X2635*LOOKUP(X2635,{0,1950001,3300001,6950001,9000001,18000001,40000001},{0.05,0.1,0.2,0.23,0.33,0.4,0.45})-LOOKUP(X2635,{0,1950001,3300001,6950001,9000001,18000001,40000001},{0,97500,427500,636000,1536000,2796000,4796000}))*1.021,-2))</f>
        <v/>
      </c>
      <c r="AA2635" s="18">
        <f>MAX(0,ROUNDDOWN(M2635-J2635-430000-L2635-0,-3))</f>
        <v/>
      </c>
      <c r="AB2635" s="18">
        <f>MAX(0,ROUNDDOWN(M2635-J2635-430000-L2635-V2635,-3))</f>
        <v/>
      </c>
      <c r="AC2635" s="18">
        <f>IF(M2635&lt;=450000,0,MAX(0,ROUNDDOWN(AA2635*0.06-MIN(50000,AA2635)*0.03,-2))+MAX(0,ROUNDDOWN(AA2635*0.04-MIN(50000,AA2635)*0.02,-2)))</f>
        <v/>
      </c>
      <c r="AD2635" s="18">
        <f>IF(M2635&lt;=450000,0,MAX(0,ROUNDDOWN(AB2635*0.06-MIN(50000,AB2635)*0.03,-2))+MAX(0,ROUNDDOWN(AB2635*0.04-MIN(50000,AB2635)*0.02,-2)))</f>
        <v/>
      </c>
      <c r="AE2635" s="18">
        <f>Y2635-Z2635</f>
        <v/>
      </c>
      <c r="AF2635" s="18">
        <f>AC2635-AD2635</f>
        <v/>
      </c>
      <c r="AG2635" s="18">
        <f>AE2635+AF2635</f>
        <v/>
      </c>
      <c r="AH2635" s="20">
        <f>IF(W2635&lt;=0,0,LOOKUP(W2635,{0,1950001,3300001,6950001,9000001,18000001,40000001},{0.05,0.1,0.2,0.23,0.33,0.4,0.45}))</f>
        <v/>
      </c>
    </row>
    <row r="2636">
      <c r="A2636" t="inlineStr">
        <is>
          <t>1万円刻み 特例あり一般12万円</t>
        </is>
      </c>
      <c r="B2636" s="18">
        <f>'4_1万円刻み'!$A$852</f>
        <v/>
      </c>
      <c r="C2636" s="19" t="n">
        <v>2026</v>
      </c>
      <c r="D2636" t="inlineStr">
        <is>
          <t>はい</t>
        </is>
      </c>
      <c r="E2636" s="18" t="n">
        <v>120000</v>
      </c>
      <c r="F2636" s="18" t="n">
        <v>0</v>
      </c>
      <c r="G2636" s="18" t="n">
        <v>0</v>
      </c>
      <c r="H2636" s="18" t="n">
        <v>0</v>
      </c>
      <c r="I2636" s="18" t="n">
        <v>0</v>
      </c>
      <c r="J2636" s="18">
        <f>ROUND(MIN(B2636/12,650000)*12*0.0915+MIN(B2636/12,1390000)*12*(0.0504+0)+B2636*0.005,0)</f>
        <v/>
      </c>
      <c r="K2636" s="18" t="n">
        <v>0</v>
      </c>
      <c r="L2636" s="18" t="n">
        <v>0</v>
      </c>
      <c r="M2636" s="18">
        <f>ROUND(IF(C2636&gt;=2026,IF(B2636&lt;741000,0,IF(B2636&lt;2191000,B2636-740000,IF(B2636&lt;2193000,1451000,IF(B2636&lt;2196000,1453000,IF(B2636&lt;2200000,1456000,IF(B2636&lt;3600000,ROUNDDOWN(B2636/4,-3)*2.8-80000,IF(B2636&lt;6600000,ROUNDDOWN(B2636/4,-3)*3.2-440000,IF(B2636&lt;8500000,ROUNDDOWN(B2636*0.9,0)-1100000,B2636-1950000)))))))),IF(B2636&lt;651000,0,IF(B2636&lt;1900000,B2636-650000,IF(B2636&lt;3600000,ROUNDDOWN(B2636/4,-3)*2.8-80000,IF(B2636&lt;6600000,ROUNDDOWN(B2636/4,-3)*3.2-440000,IF(B2636&lt;8500000,ROUNDDOWN(B2636*0.9,0)-1100000,B2636-1950000)))))),0)</f>
        <v/>
      </c>
      <c r="N2636" s="18">
        <f>IF(M2636&gt;23500000,NA(),IF(C2636&gt;=2026,IF(M2636&lt;=4890000,1040000,IF(M2636&lt;=6550000,670000,620000)),IF(M2636&lt;=1320000,950000,IF(M2636&lt;=3360000,880000,IF(M2636&lt;=4890000,680000,IF(M2636&lt;=6550000,630000,580000))))))</f>
        <v/>
      </c>
      <c r="O2636" s="18">
        <f>IF(F2636&lt;=0,IF(AND(D2636="はい",C2636&gt;=2026,C2636&lt;=2027),IF(E2636&lt;=0,0,IF(E2636&lt;=30000,E2636,IF(E2636&lt;=60000,ROUNDUP(E2636/2,0)+15000,IF(E2636&lt;=120000,ROUNDUP(E2636/4,0)+30000,60000)))),IF(E2636&lt;=0,0,IF(E2636&lt;=20000,E2636,IF(E2636&lt;=40000,ROUNDUP(E2636/2,0)+10000,IF(E2636&lt;=80000,ROUNDUP(E2636/4,0)+20000,40000))))),IF(E2636&lt;=0,IF(F2636&lt;=0,0,IF(F2636&lt;=25000,F2636,IF(F2636&lt;=50000,ROUNDUP(F2636/2,0)+12500,IF(F2636&lt;=100000,ROUNDUP(F2636/4,0)+25000,50000)))),MAX(IF(F2636&lt;=0,0,IF(F2636&lt;=25000,F2636,IF(F2636&lt;=50000,ROUNDUP(F2636/2,0)+12500,IF(F2636&lt;=100000,ROUNDUP(F2636/4,0)+25000,50000)))),MIN(IF(AND(D2636="はい",C2636&gt;=2026,C2636&lt;=2027),IF(E2636&lt;=0,0,IF(E2636&lt;=30000,E2636,IF(E2636&lt;=60000,ROUNDUP(E2636/2,0)+15000,IF(E2636&lt;=120000,ROUNDUP(E2636/4,0)+30000,60000)))),IF(E2636&lt;=0,0,IF(E2636&lt;=20000,E2636,IF(E2636&lt;=40000,ROUNDUP(E2636/2,0)+10000,IF(E2636&lt;=80000,ROUNDUP(E2636/4,0)+20000,40000)))))+IF(F2636&lt;=0,0,IF(F2636&lt;=25000,F2636,IF(F2636&lt;=50000,ROUNDUP(F2636/2,0)+12500,IF(F2636&lt;=100000,ROUNDUP(F2636/4,0)+25000,50000)))),IF(AND(D2636="はい",C2636&gt;=2026,C2636&lt;=2027),60000,40000)))))</f>
        <v/>
      </c>
      <c r="P2636" s="18">
        <f>IF(G2636&lt;=0,0,IF(G2636&lt;=20000,G2636,IF(G2636&lt;=40000,ROUNDUP(G2636/2,0)+10000,IF(G2636&lt;=80000,ROUNDUP(G2636/4,0)+20000,40000))))</f>
        <v/>
      </c>
      <c r="Q2636" s="18">
        <f>IF(I2636&lt;=0,IF(H2636&lt;=0,0,IF(H2636&lt;=20000,H2636,IF(H2636&lt;=40000,ROUNDUP(H2636/2,0)+10000,IF(H2636&lt;=80000,ROUNDUP(H2636/4,0)+20000,40000)))),IF(H2636&lt;=0,IF(I2636&lt;=0,0,IF(I2636&lt;=25000,I2636,IF(I2636&lt;=50000,ROUNDUP(I2636/2,0)+12500,IF(I2636&lt;=100000,ROUNDUP(I2636/4,0)+25000,50000)))),MAX(IF(I2636&lt;=0,0,IF(I2636&lt;=25000,I2636,IF(I2636&lt;=50000,ROUNDUP(I2636/2,0)+12500,IF(I2636&lt;=100000,ROUNDUP(I2636/4,0)+25000,50000)))),MIN(IF(H2636&lt;=0,0,IF(H2636&lt;=20000,H2636,IF(H2636&lt;=40000,ROUNDUP(H2636/2,0)+10000,IF(H2636&lt;=80000,ROUNDUP(H2636/4,0)+20000,40000))))+IF(I2636&lt;=0,0,IF(I2636&lt;=25000,I2636,IF(I2636&lt;=50000,ROUNDUP(I2636/2,0)+12500,IF(I2636&lt;=100000,ROUNDUP(I2636/4,0)+25000,50000)))),40000))))</f>
        <v/>
      </c>
      <c r="R2636" s="18">
        <f>MIN(120000,O2636+P2636+Q2636)</f>
        <v/>
      </c>
      <c r="S2636" s="18">
        <f>IF(F2636&lt;=0,IF(E2636&lt;=0,0,IF(E2636&lt;=12000,E2636,IF(E2636&lt;=32000,ROUNDUP(E2636/2,0)+6000,IF(E2636&lt;=56000,ROUNDUP(E2636/4,0)+14000,28000)))),IF(E2636&lt;=0,IF(F2636&lt;=0,0,IF(F2636&lt;=15000,F2636,IF(F2636&lt;=40000,ROUNDUP(F2636/2,0)+7500,IF(F2636&lt;=70000,ROUNDUP(F2636/4,0)+17500,35000)))),MAX(IF(F2636&lt;=0,0,IF(F2636&lt;=15000,F2636,IF(F2636&lt;=40000,ROUNDUP(F2636/2,0)+7500,IF(F2636&lt;=70000,ROUNDUP(F2636/4,0)+17500,35000)))),MIN(IF(E2636&lt;=0,0,IF(E2636&lt;=12000,E2636,IF(E2636&lt;=32000,ROUNDUP(E2636/2,0)+6000,IF(E2636&lt;=56000,ROUNDUP(E2636/4,0)+14000,28000))))+IF(F2636&lt;=0,0,IF(F2636&lt;=15000,F2636,IF(F2636&lt;=40000,ROUNDUP(F2636/2,0)+7500,IF(F2636&lt;=70000,ROUNDUP(F2636/4,0)+17500,35000)))),28000))))</f>
        <v/>
      </c>
      <c r="T2636" s="18">
        <f>IF(G2636&lt;=0,0,IF(G2636&lt;=12000,G2636,IF(G2636&lt;=32000,ROUNDUP(G2636/2,0)+6000,IF(G2636&lt;=56000,ROUNDUP(G2636/4,0)+14000,28000))))</f>
        <v/>
      </c>
      <c r="U2636" s="18">
        <f>IF(I2636&lt;=0,IF(H2636&lt;=0,0,IF(H2636&lt;=12000,H2636,IF(H2636&lt;=32000,ROUNDUP(H2636/2,0)+6000,IF(H2636&lt;=56000,ROUNDUP(H2636/4,0)+14000,28000)))),IF(H2636&lt;=0,IF(I2636&lt;=0,0,IF(I2636&lt;=15000,I2636,IF(I2636&lt;=40000,ROUNDUP(I2636/2,0)+7500,IF(I2636&lt;=70000,ROUNDUP(I2636/4,0)+17500,35000)))),MAX(IF(I2636&lt;=0,0,IF(I2636&lt;=15000,I2636,IF(I2636&lt;=40000,ROUNDUP(I2636/2,0)+7500,IF(I2636&lt;=70000,ROUNDUP(I2636/4,0)+17500,35000)))),MIN(IF(H2636&lt;=0,0,IF(H2636&lt;=12000,H2636,IF(H2636&lt;=32000,ROUNDUP(H2636/2,0)+6000,IF(H2636&lt;=56000,ROUNDUP(H2636/4,0)+14000,28000))))+IF(I2636&lt;=0,0,IF(I2636&lt;=15000,I2636,IF(I2636&lt;=40000,ROUNDUP(I2636/2,0)+7500,IF(I2636&lt;=70000,ROUNDUP(I2636/4,0)+17500,35000)))),28000))))</f>
        <v/>
      </c>
      <c r="V2636" s="18">
        <f>MIN(70000,S2636+T2636+U2636)</f>
        <v/>
      </c>
      <c r="W2636" s="18">
        <f>MAX(0,ROUNDDOWN(M2636-J2636-N2636-K2636-0,-3))</f>
        <v/>
      </c>
      <c r="X2636" s="18">
        <f>MAX(0,ROUNDDOWN(M2636-J2636-N2636-K2636-R2636,-3))</f>
        <v/>
      </c>
      <c r="Y2636" s="18">
        <f>IF(W2636&lt;=0,0,ROUNDDOWN((W2636*LOOKUP(W2636,{0,1950001,3300001,6950001,9000001,18000001,40000001},{0.05,0.1,0.2,0.23,0.33,0.4,0.45})-LOOKUP(W2636,{0,1950001,3300001,6950001,9000001,18000001,40000001},{0,97500,427500,636000,1536000,2796000,4796000}))*1.021,-2))</f>
        <v/>
      </c>
      <c r="Z2636" s="18">
        <f>IF(X2636&lt;=0,0,ROUNDDOWN((X2636*LOOKUP(X2636,{0,1950001,3300001,6950001,9000001,18000001,40000001},{0.05,0.1,0.2,0.23,0.33,0.4,0.45})-LOOKUP(X2636,{0,1950001,3300001,6950001,9000001,18000001,40000001},{0,97500,427500,636000,1536000,2796000,4796000}))*1.021,-2))</f>
        <v/>
      </c>
      <c r="AA2636" s="18">
        <f>MAX(0,ROUNDDOWN(M2636-J2636-430000-L2636-0,-3))</f>
        <v/>
      </c>
      <c r="AB2636" s="18">
        <f>MAX(0,ROUNDDOWN(M2636-J2636-430000-L2636-V2636,-3))</f>
        <v/>
      </c>
      <c r="AC2636" s="18">
        <f>IF(M2636&lt;=450000,0,MAX(0,ROUNDDOWN(AA2636*0.06-MIN(50000,AA2636)*0.03,-2))+MAX(0,ROUNDDOWN(AA2636*0.04-MIN(50000,AA2636)*0.02,-2)))</f>
        <v/>
      </c>
      <c r="AD2636" s="18">
        <f>IF(M2636&lt;=450000,0,MAX(0,ROUNDDOWN(AB2636*0.06-MIN(50000,AB2636)*0.03,-2))+MAX(0,ROUNDDOWN(AB2636*0.04-MIN(50000,AB2636)*0.02,-2)))</f>
        <v/>
      </c>
      <c r="AE2636" s="18">
        <f>Y2636-Z2636</f>
        <v/>
      </c>
      <c r="AF2636" s="18">
        <f>AC2636-AD2636</f>
        <v/>
      </c>
      <c r="AG2636" s="18">
        <f>AE2636+AF2636</f>
        <v/>
      </c>
      <c r="AH2636" s="20">
        <f>IF(W2636&lt;=0,0,LOOKUP(W2636,{0,1950001,3300001,6950001,9000001,18000001,40000001},{0.05,0.1,0.2,0.23,0.33,0.4,0.45}))</f>
        <v/>
      </c>
    </row>
    <row r="2637">
      <c r="A2637" t="inlineStr">
        <is>
          <t>1万円刻み 3区分8万円ずつ</t>
        </is>
      </c>
      <c r="B2637" s="18">
        <f>'4_1万円刻み'!$A$853</f>
        <v/>
      </c>
      <c r="C2637" s="19" t="n">
        <v>2026</v>
      </c>
      <c r="D2637" t="inlineStr">
        <is>
          <t>いいえ</t>
        </is>
      </c>
      <c r="E2637" s="18" t="n">
        <v>80000</v>
      </c>
      <c r="F2637" s="18" t="n">
        <v>0</v>
      </c>
      <c r="G2637" s="18" t="n">
        <v>80000</v>
      </c>
      <c r="H2637" s="18" t="n">
        <v>80000</v>
      </c>
      <c r="I2637" s="18" t="n">
        <v>0</v>
      </c>
      <c r="J2637" s="18">
        <f>ROUND(MIN(B2637/12,650000)*12*0.0915+MIN(B2637/12,1390000)*12*(0.0504+0)+B2637*0.005,0)</f>
        <v/>
      </c>
      <c r="K2637" s="18" t="n">
        <v>0</v>
      </c>
      <c r="L2637" s="18" t="n">
        <v>0</v>
      </c>
      <c r="M2637" s="18">
        <f>ROUND(IF(C2637&gt;=2026,IF(B2637&lt;741000,0,IF(B2637&lt;2191000,B2637-740000,IF(B2637&lt;2193000,1451000,IF(B2637&lt;2196000,1453000,IF(B2637&lt;2200000,1456000,IF(B2637&lt;3600000,ROUNDDOWN(B2637/4,-3)*2.8-80000,IF(B2637&lt;6600000,ROUNDDOWN(B2637/4,-3)*3.2-440000,IF(B2637&lt;8500000,ROUNDDOWN(B2637*0.9,0)-1100000,B2637-1950000)))))))),IF(B2637&lt;651000,0,IF(B2637&lt;1900000,B2637-650000,IF(B2637&lt;3600000,ROUNDDOWN(B2637/4,-3)*2.8-80000,IF(B2637&lt;6600000,ROUNDDOWN(B2637/4,-3)*3.2-440000,IF(B2637&lt;8500000,ROUNDDOWN(B2637*0.9,0)-1100000,B2637-1950000)))))),0)</f>
        <v/>
      </c>
      <c r="N2637" s="18">
        <f>IF(M2637&gt;23500000,NA(),IF(C2637&gt;=2026,IF(M2637&lt;=4890000,1040000,IF(M2637&lt;=6550000,670000,620000)),IF(M2637&lt;=1320000,950000,IF(M2637&lt;=3360000,880000,IF(M2637&lt;=4890000,680000,IF(M2637&lt;=6550000,630000,580000))))))</f>
        <v/>
      </c>
      <c r="O2637" s="18">
        <f>IF(F2637&lt;=0,IF(AND(D2637="はい",C2637&gt;=2026,C2637&lt;=2027),IF(E2637&lt;=0,0,IF(E2637&lt;=30000,E2637,IF(E2637&lt;=60000,ROUNDUP(E2637/2,0)+15000,IF(E2637&lt;=120000,ROUNDUP(E2637/4,0)+30000,60000)))),IF(E2637&lt;=0,0,IF(E2637&lt;=20000,E2637,IF(E2637&lt;=40000,ROUNDUP(E2637/2,0)+10000,IF(E2637&lt;=80000,ROUNDUP(E2637/4,0)+20000,40000))))),IF(E2637&lt;=0,IF(F2637&lt;=0,0,IF(F2637&lt;=25000,F2637,IF(F2637&lt;=50000,ROUNDUP(F2637/2,0)+12500,IF(F2637&lt;=100000,ROUNDUP(F2637/4,0)+25000,50000)))),MAX(IF(F2637&lt;=0,0,IF(F2637&lt;=25000,F2637,IF(F2637&lt;=50000,ROUNDUP(F2637/2,0)+12500,IF(F2637&lt;=100000,ROUNDUP(F2637/4,0)+25000,50000)))),MIN(IF(AND(D2637="はい",C2637&gt;=2026,C2637&lt;=2027),IF(E2637&lt;=0,0,IF(E2637&lt;=30000,E2637,IF(E2637&lt;=60000,ROUNDUP(E2637/2,0)+15000,IF(E2637&lt;=120000,ROUNDUP(E2637/4,0)+30000,60000)))),IF(E2637&lt;=0,0,IF(E2637&lt;=20000,E2637,IF(E2637&lt;=40000,ROUNDUP(E2637/2,0)+10000,IF(E2637&lt;=80000,ROUNDUP(E2637/4,0)+20000,40000)))))+IF(F2637&lt;=0,0,IF(F2637&lt;=25000,F2637,IF(F2637&lt;=50000,ROUNDUP(F2637/2,0)+12500,IF(F2637&lt;=100000,ROUNDUP(F2637/4,0)+25000,50000)))),IF(AND(D2637="はい",C2637&gt;=2026,C2637&lt;=2027),60000,40000)))))</f>
        <v/>
      </c>
      <c r="P2637" s="18">
        <f>IF(G2637&lt;=0,0,IF(G2637&lt;=20000,G2637,IF(G2637&lt;=40000,ROUNDUP(G2637/2,0)+10000,IF(G2637&lt;=80000,ROUNDUP(G2637/4,0)+20000,40000))))</f>
        <v/>
      </c>
      <c r="Q2637" s="18">
        <f>IF(I2637&lt;=0,IF(H2637&lt;=0,0,IF(H2637&lt;=20000,H2637,IF(H2637&lt;=40000,ROUNDUP(H2637/2,0)+10000,IF(H2637&lt;=80000,ROUNDUP(H2637/4,0)+20000,40000)))),IF(H2637&lt;=0,IF(I2637&lt;=0,0,IF(I2637&lt;=25000,I2637,IF(I2637&lt;=50000,ROUNDUP(I2637/2,0)+12500,IF(I2637&lt;=100000,ROUNDUP(I2637/4,0)+25000,50000)))),MAX(IF(I2637&lt;=0,0,IF(I2637&lt;=25000,I2637,IF(I2637&lt;=50000,ROUNDUP(I2637/2,0)+12500,IF(I2637&lt;=100000,ROUNDUP(I2637/4,0)+25000,50000)))),MIN(IF(H2637&lt;=0,0,IF(H2637&lt;=20000,H2637,IF(H2637&lt;=40000,ROUNDUP(H2637/2,0)+10000,IF(H2637&lt;=80000,ROUNDUP(H2637/4,0)+20000,40000))))+IF(I2637&lt;=0,0,IF(I2637&lt;=25000,I2637,IF(I2637&lt;=50000,ROUNDUP(I2637/2,0)+12500,IF(I2637&lt;=100000,ROUNDUP(I2637/4,0)+25000,50000)))),40000))))</f>
        <v/>
      </c>
      <c r="R2637" s="18">
        <f>MIN(120000,O2637+P2637+Q2637)</f>
        <v/>
      </c>
      <c r="S2637" s="18">
        <f>IF(F2637&lt;=0,IF(E2637&lt;=0,0,IF(E2637&lt;=12000,E2637,IF(E2637&lt;=32000,ROUNDUP(E2637/2,0)+6000,IF(E2637&lt;=56000,ROUNDUP(E2637/4,0)+14000,28000)))),IF(E2637&lt;=0,IF(F2637&lt;=0,0,IF(F2637&lt;=15000,F2637,IF(F2637&lt;=40000,ROUNDUP(F2637/2,0)+7500,IF(F2637&lt;=70000,ROUNDUP(F2637/4,0)+17500,35000)))),MAX(IF(F2637&lt;=0,0,IF(F2637&lt;=15000,F2637,IF(F2637&lt;=40000,ROUNDUP(F2637/2,0)+7500,IF(F2637&lt;=70000,ROUNDUP(F2637/4,0)+17500,35000)))),MIN(IF(E2637&lt;=0,0,IF(E2637&lt;=12000,E2637,IF(E2637&lt;=32000,ROUNDUP(E2637/2,0)+6000,IF(E2637&lt;=56000,ROUNDUP(E2637/4,0)+14000,28000))))+IF(F2637&lt;=0,0,IF(F2637&lt;=15000,F2637,IF(F2637&lt;=40000,ROUNDUP(F2637/2,0)+7500,IF(F2637&lt;=70000,ROUNDUP(F2637/4,0)+17500,35000)))),28000))))</f>
        <v/>
      </c>
      <c r="T2637" s="18">
        <f>IF(G2637&lt;=0,0,IF(G2637&lt;=12000,G2637,IF(G2637&lt;=32000,ROUNDUP(G2637/2,0)+6000,IF(G2637&lt;=56000,ROUNDUP(G2637/4,0)+14000,28000))))</f>
        <v/>
      </c>
      <c r="U2637" s="18">
        <f>IF(I2637&lt;=0,IF(H2637&lt;=0,0,IF(H2637&lt;=12000,H2637,IF(H2637&lt;=32000,ROUNDUP(H2637/2,0)+6000,IF(H2637&lt;=56000,ROUNDUP(H2637/4,0)+14000,28000)))),IF(H2637&lt;=0,IF(I2637&lt;=0,0,IF(I2637&lt;=15000,I2637,IF(I2637&lt;=40000,ROUNDUP(I2637/2,0)+7500,IF(I2637&lt;=70000,ROUNDUP(I2637/4,0)+17500,35000)))),MAX(IF(I2637&lt;=0,0,IF(I2637&lt;=15000,I2637,IF(I2637&lt;=40000,ROUNDUP(I2637/2,0)+7500,IF(I2637&lt;=70000,ROUNDUP(I2637/4,0)+17500,35000)))),MIN(IF(H2637&lt;=0,0,IF(H2637&lt;=12000,H2637,IF(H2637&lt;=32000,ROUNDUP(H2637/2,0)+6000,IF(H2637&lt;=56000,ROUNDUP(H2637/4,0)+14000,28000))))+IF(I2637&lt;=0,0,IF(I2637&lt;=15000,I2637,IF(I2637&lt;=40000,ROUNDUP(I2637/2,0)+7500,IF(I2637&lt;=70000,ROUNDUP(I2637/4,0)+17500,35000)))),28000))))</f>
        <v/>
      </c>
      <c r="V2637" s="18">
        <f>MIN(70000,S2637+T2637+U2637)</f>
        <v/>
      </c>
      <c r="W2637" s="18">
        <f>MAX(0,ROUNDDOWN(M2637-J2637-N2637-K2637-0,-3))</f>
        <v/>
      </c>
      <c r="X2637" s="18">
        <f>MAX(0,ROUNDDOWN(M2637-J2637-N2637-K2637-R2637,-3))</f>
        <v/>
      </c>
      <c r="Y2637" s="18">
        <f>IF(W2637&lt;=0,0,ROUNDDOWN((W2637*LOOKUP(W2637,{0,1950001,3300001,6950001,9000001,18000001,40000001},{0.05,0.1,0.2,0.23,0.33,0.4,0.45})-LOOKUP(W2637,{0,1950001,3300001,6950001,9000001,18000001,40000001},{0,97500,427500,636000,1536000,2796000,4796000}))*1.021,-2))</f>
        <v/>
      </c>
      <c r="Z2637" s="18">
        <f>IF(X2637&lt;=0,0,ROUNDDOWN((X2637*LOOKUP(X2637,{0,1950001,3300001,6950001,9000001,18000001,40000001},{0.05,0.1,0.2,0.23,0.33,0.4,0.45})-LOOKUP(X2637,{0,1950001,3300001,6950001,9000001,18000001,40000001},{0,97500,427500,636000,1536000,2796000,4796000}))*1.021,-2))</f>
        <v/>
      </c>
      <c r="AA2637" s="18">
        <f>MAX(0,ROUNDDOWN(M2637-J2637-430000-L2637-0,-3))</f>
        <v/>
      </c>
      <c r="AB2637" s="18">
        <f>MAX(0,ROUNDDOWN(M2637-J2637-430000-L2637-V2637,-3))</f>
        <v/>
      </c>
      <c r="AC2637" s="18">
        <f>IF(M2637&lt;=450000,0,MAX(0,ROUNDDOWN(AA2637*0.06-MIN(50000,AA2637)*0.03,-2))+MAX(0,ROUNDDOWN(AA2637*0.04-MIN(50000,AA2637)*0.02,-2)))</f>
        <v/>
      </c>
      <c r="AD2637" s="18">
        <f>IF(M2637&lt;=450000,0,MAX(0,ROUNDDOWN(AB2637*0.06-MIN(50000,AB2637)*0.03,-2))+MAX(0,ROUNDDOWN(AB2637*0.04-MIN(50000,AB2637)*0.02,-2)))</f>
        <v/>
      </c>
      <c r="AE2637" s="18">
        <f>Y2637-Z2637</f>
        <v/>
      </c>
      <c r="AF2637" s="18">
        <f>AC2637-AD2637</f>
        <v/>
      </c>
      <c r="AG2637" s="18">
        <f>AE2637+AF2637</f>
        <v/>
      </c>
      <c r="AH2637" s="20">
        <f>IF(W2637&lt;=0,0,LOOKUP(W2637,{0,1950001,3300001,6950001,9000001,18000001,40000001},{0.05,0.1,0.2,0.23,0.33,0.4,0.45}))</f>
        <v/>
      </c>
    </row>
    <row r="2638">
      <c r="A2638" t="inlineStr">
        <is>
          <t>1万円刻み 一般8万円</t>
        </is>
      </c>
      <c r="B2638" s="18">
        <f>'4_1万円刻み'!$A$853</f>
        <v/>
      </c>
      <c r="C2638" s="19" t="n">
        <v>2026</v>
      </c>
      <c r="D2638" t="inlineStr">
        <is>
          <t>いいえ</t>
        </is>
      </c>
      <c r="E2638" s="18" t="n">
        <v>80000</v>
      </c>
      <c r="F2638" s="18" t="n">
        <v>0</v>
      </c>
      <c r="G2638" s="18" t="n">
        <v>0</v>
      </c>
      <c r="H2638" s="18" t="n">
        <v>0</v>
      </c>
      <c r="I2638" s="18" t="n">
        <v>0</v>
      </c>
      <c r="J2638" s="18">
        <f>ROUND(MIN(B2638/12,650000)*12*0.0915+MIN(B2638/12,1390000)*12*(0.0504+0)+B2638*0.005,0)</f>
        <v/>
      </c>
      <c r="K2638" s="18" t="n">
        <v>0</v>
      </c>
      <c r="L2638" s="18" t="n">
        <v>0</v>
      </c>
      <c r="M2638" s="18">
        <f>ROUND(IF(C2638&gt;=2026,IF(B2638&lt;741000,0,IF(B2638&lt;2191000,B2638-740000,IF(B2638&lt;2193000,1451000,IF(B2638&lt;2196000,1453000,IF(B2638&lt;2200000,1456000,IF(B2638&lt;3600000,ROUNDDOWN(B2638/4,-3)*2.8-80000,IF(B2638&lt;6600000,ROUNDDOWN(B2638/4,-3)*3.2-440000,IF(B2638&lt;8500000,ROUNDDOWN(B2638*0.9,0)-1100000,B2638-1950000)))))))),IF(B2638&lt;651000,0,IF(B2638&lt;1900000,B2638-650000,IF(B2638&lt;3600000,ROUNDDOWN(B2638/4,-3)*2.8-80000,IF(B2638&lt;6600000,ROUNDDOWN(B2638/4,-3)*3.2-440000,IF(B2638&lt;8500000,ROUNDDOWN(B2638*0.9,0)-1100000,B2638-1950000)))))),0)</f>
        <v/>
      </c>
      <c r="N2638" s="18">
        <f>IF(M2638&gt;23500000,NA(),IF(C2638&gt;=2026,IF(M2638&lt;=4890000,1040000,IF(M2638&lt;=6550000,670000,620000)),IF(M2638&lt;=1320000,950000,IF(M2638&lt;=3360000,880000,IF(M2638&lt;=4890000,680000,IF(M2638&lt;=6550000,630000,580000))))))</f>
        <v/>
      </c>
      <c r="O2638" s="18">
        <f>IF(F2638&lt;=0,IF(AND(D2638="はい",C2638&gt;=2026,C2638&lt;=2027),IF(E2638&lt;=0,0,IF(E2638&lt;=30000,E2638,IF(E2638&lt;=60000,ROUNDUP(E2638/2,0)+15000,IF(E2638&lt;=120000,ROUNDUP(E2638/4,0)+30000,60000)))),IF(E2638&lt;=0,0,IF(E2638&lt;=20000,E2638,IF(E2638&lt;=40000,ROUNDUP(E2638/2,0)+10000,IF(E2638&lt;=80000,ROUNDUP(E2638/4,0)+20000,40000))))),IF(E2638&lt;=0,IF(F2638&lt;=0,0,IF(F2638&lt;=25000,F2638,IF(F2638&lt;=50000,ROUNDUP(F2638/2,0)+12500,IF(F2638&lt;=100000,ROUNDUP(F2638/4,0)+25000,50000)))),MAX(IF(F2638&lt;=0,0,IF(F2638&lt;=25000,F2638,IF(F2638&lt;=50000,ROUNDUP(F2638/2,0)+12500,IF(F2638&lt;=100000,ROUNDUP(F2638/4,0)+25000,50000)))),MIN(IF(AND(D2638="はい",C2638&gt;=2026,C2638&lt;=2027),IF(E2638&lt;=0,0,IF(E2638&lt;=30000,E2638,IF(E2638&lt;=60000,ROUNDUP(E2638/2,0)+15000,IF(E2638&lt;=120000,ROUNDUP(E2638/4,0)+30000,60000)))),IF(E2638&lt;=0,0,IF(E2638&lt;=20000,E2638,IF(E2638&lt;=40000,ROUNDUP(E2638/2,0)+10000,IF(E2638&lt;=80000,ROUNDUP(E2638/4,0)+20000,40000)))))+IF(F2638&lt;=0,0,IF(F2638&lt;=25000,F2638,IF(F2638&lt;=50000,ROUNDUP(F2638/2,0)+12500,IF(F2638&lt;=100000,ROUNDUP(F2638/4,0)+25000,50000)))),IF(AND(D2638="はい",C2638&gt;=2026,C2638&lt;=2027),60000,40000)))))</f>
        <v/>
      </c>
      <c r="P2638" s="18">
        <f>IF(G2638&lt;=0,0,IF(G2638&lt;=20000,G2638,IF(G2638&lt;=40000,ROUNDUP(G2638/2,0)+10000,IF(G2638&lt;=80000,ROUNDUP(G2638/4,0)+20000,40000))))</f>
        <v/>
      </c>
      <c r="Q2638" s="18">
        <f>IF(I2638&lt;=0,IF(H2638&lt;=0,0,IF(H2638&lt;=20000,H2638,IF(H2638&lt;=40000,ROUNDUP(H2638/2,0)+10000,IF(H2638&lt;=80000,ROUNDUP(H2638/4,0)+20000,40000)))),IF(H2638&lt;=0,IF(I2638&lt;=0,0,IF(I2638&lt;=25000,I2638,IF(I2638&lt;=50000,ROUNDUP(I2638/2,0)+12500,IF(I2638&lt;=100000,ROUNDUP(I2638/4,0)+25000,50000)))),MAX(IF(I2638&lt;=0,0,IF(I2638&lt;=25000,I2638,IF(I2638&lt;=50000,ROUNDUP(I2638/2,0)+12500,IF(I2638&lt;=100000,ROUNDUP(I2638/4,0)+25000,50000)))),MIN(IF(H2638&lt;=0,0,IF(H2638&lt;=20000,H2638,IF(H2638&lt;=40000,ROUNDUP(H2638/2,0)+10000,IF(H2638&lt;=80000,ROUNDUP(H2638/4,0)+20000,40000))))+IF(I2638&lt;=0,0,IF(I2638&lt;=25000,I2638,IF(I2638&lt;=50000,ROUNDUP(I2638/2,0)+12500,IF(I2638&lt;=100000,ROUNDUP(I2638/4,0)+25000,50000)))),40000))))</f>
        <v/>
      </c>
      <c r="R2638" s="18">
        <f>MIN(120000,O2638+P2638+Q2638)</f>
        <v/>
      </c>
      <c r="S2638" s="18">
        <f>IF(F2638&lt;=0,IF(E2638&lt;=0,0,IF(E2638&lt;=12000,E2638,IF(E2638&lt;=32000,ROUNDUP(E2638/2,0)+6000,IF(E2638&lt;=56000,ROUNDUP(E2638/4,0)+14000,28000)))),IF(E2638&lt;=0,IF(F2638&lt;=0,0,IF(F2638&lt;=15000,F2638,IF(F2638&lt;=40000,ROUNDUP(F2638/2,0)+7500,IF(F2638&lt;=70000,ROUNDUP(F2638/4,0)+17500,35000)))),MAX(IF(F2638&lt;=0,0,IF(F2638&lt;=15000,F2638,IF(F2638&lt;=40000,ROUNDUP(F2638/2,0)+7500,IF(F2638&lt;=70000,ROUNDUP(F2638/4,0)+17500,35000)))),MIN(IF(E2638&lt;=0,0,IF(E2638&lt;=12000,E2638,IF(E2638&lt;=32000,ROUNDUP(E2638/2,0)+6000,IF(E2638&lt;=56000,ROUNDUP(E2638/4,0)+14000,28000))))+IF(F2638&lt;=0,0,IF(F2638&lt;=15000,F2638,IF(F2638&lt;=40000,ROUNDUP(F2638/2,0)+7500,IF(F2638&lt;=70000,ROUNDUP(F2638/4,0)+17500,35000)))),28000))))</f>
        <v/>
      </c>
      <c r="T2638" s="18">
        <f>IF(G2638&lt;=0,0,IF(G2638&lt;=12000,G2638,IF(G2638&lt;=32000,ROUNDUP(G2638/2,0)+6000,IF(G2638&lt;=56000,ROUNDUP(G2638/4,0)+14000,28000))))</f>
        <v/>
      </c>
      <c r="U2638" s="18">
        <f>IF(I2638&lt;=0,IF(H2638&lt;=0,0,IF(H2638&lt;=12000,H2638,IF(H2638&lt;=32000,ROUNDUP(H2638/2,0)+6000,IF(H2638&lt;=56000,ROUNDUP(H2638/4,0)+14000,28000)))),IF(H2638&lt;=0,IF(I2638&lt;=0,0,IF(I2638&lt;=15000,I2638,IF(I2638&lt;=40000,ROUNDUP(I2638/2,0)+7500,IF(I2638&lt;=70000,ROUNDUP(I2638/4,0)+17500,35000)))),MAX(IF(I2638&lt;=0,0,IF(I2638&lt;=15000,I2638,IF(I2638&lt;=40000,ROUNDUP(I2638/2,0)+7500,IF(I2638&lt;=70000,ROUNDUP(I2638/4,0)+17500,35000)))),MIN(IF(H2638&lt;=0,0,IF(H2638&lt;=12000,H2638,IF(H2638&lt;=32000,ROUNDUP(H2638/2,0)+6000,IF(H2638&lt;=56000,ROUNDUP(H2638/4,0)+14000,28000))))+IF(I2638&lt;=0,0,IF(I2638&lt;=15000,I2638,IF(I2638&lt;=40000,ROUNDUP(I2638/2,0)+7500,IF(I2638&lt;=70000,ROUNDUP(I2638/4,0)+17500,35000)))),28000))))</f>
        <v/>
      </c>
      <c r="V2638" s="18">
        <f>MIN(70000,S2638+T2638+U2638)</f>
        <v/>
      </c>
      <c r="W2638" s="18">
        <f>MAX(0,ROUNDDOWN(M2638-J2638-N2638-K2638-0,-3))</f>
        <v/>
      </c>
      <c r="X2638" s="18">
        <f>MAX(0,ROUNDDOWN(M2638-J2638-N2638-K2638-R2638,-3))</f>
        <v/>
      </c>
      <c r="Y2638" s="18">
        <f>IF(W2638&lt;=0,0,ROUNDDOWN((W2638*LOOKUP(W2638,{0,1950001,3300001,6950001,9000001,18000001,40000001},{0.05,0.1,0.2,0.23,0.33,0.4,0.45})-LOOKUP(W2638,{0,1950001,3300001,6950001,9000001,18000001,40000001},{0,97500,427500,636000,1536000,2796000,4796000}))*1.021,-2))</f>
        <v/>
      </c>
      <c r="Z2638" s="18">
        <f>IF(X2638&lt;=0,0,ROUNDDOWN((X2638*LOOKUP(X2638,{0,1950001,3300001,6950001,9000001,18000001,40000001},{0.05,0.1,0.2,0.23,0.33,0.4,0.45})-LOOKUP(X2638,{0,1950001,3300001,6950001,9000001,18000001,40000001},{0,97500,427500,636000,1536000,2796000,4796000}))*1.021,-2))</f>
        <v/>
      </c>
      <c r="AA2638" s="18">
        <f>MAX(0,ROUNDDOWN(M2638-J2638-430000-L2638-0,-3))</f>
        <v/>
      </c>
      <c r="AB2638" s="18">
        <f>MAX(0,ROUNDDOWN(M2638-J2638-430000-L2638-V2638,-3))</f>
        <v/>
      </c>
      <c r="AC2638" s="18">
        <f>IF(M2638&lt;=450000,0,MAX(0,ROUNDDOWN(AA2638*0.06-MIN(50000,AA2638)*0.03,-2))+MAX(0,ROUNDDOWN(AA2638*0.04-MIN(50000,AA2638)*0.02,-2)))</f>
        <v/>
      </c>
      <c r="AD2638" s="18">
        <f>IF(M2638&lt;=450000,0,MAX(0,ROUNDDOWN(AB2638*0.06-MIN(50000,AB2638)*0.03,-2))+MAX(0,ROUNDDOWN(AB2638*0.04-MIN(50000,AB2638)*0.02,-2)))</f>
        <v/>
      </c>
      <c r="AE2638" s="18">
        <f>Y2638-Z2638</f>
        <v/>
      </c>
      <c r="AF2638" s="18">
        <f>AC2638-AD2638</f>
        <v/>
      </c>
      <c r="AG2638" s="18">
        <f>AE2638+AF2638</f>
        <v/>
      </c>
      <c r="AH2638" s="20">
        <f>IF(W2638&lt;=0,0,LOOKUP(W2638,{0,1950001,3300001,6950001,9000001,18000001,40000001},{0.05,0.1,0.2,0.23,0.33,0.4,0.45}))</f>
        <v/>
      </c>
    </row>
    <row r="2639">
      <c r="A2639" t="inlineStr">
        <is>
          <t>1万円刻み 特例あり一般12万円</t>
        </is>
      </c>
      <c r="B2639" s="18">
        <f>'4_1万円刻み'!$A$853</f>
        <v/>
      </c>
      <c r="C2639" s="19" t="n">
        <v>2026</v>
      </c>
      <c r="D2639" t="inlineStr">
        <is>
          <t>はい</t>
        </is>
      </c>
      <c r="E2639" s="18" t="n">
        <v>120000</v>
      </c>
      <c r="F2639" s="18" t="n">
        <v>0</v>
      </c>
      <c r="G2639" s="18" t="n">
        <v>0</v>
      </c>
      <c r="H2639" s="18" t="n">
        <v>0</v>
      </c>
      <c r="I2639" s="18" t="n">
        <v>0</v>
      </c>
      <c r="J2639" s="18">
        <f>ROUND(MIN(B2639/12,650000)*12*0.0915+MIN(B2639/12,1390000)*12*(0.0504+0)+B2639*0.005,0)</f>
        <v/>
      </c>
      <c r="K2639" s="18" t="n">
        <v>0</v>
      </c>
      <c r="L2639" s="18" t="n">
        <v>0</v>
      </c>
      <c r="M2639" s="18">
        <f>ROUND(IF(C2639&gt;=2026,IF(B2639&lt;741000,0,IF(B2639&lt;2191000,B2639-740000,IF(B2639&lt;2193000,1451000,IF(B2639&lt;2196000,1453000,IF(B2639&lt;2200000,1456000,IF(B2639&lt;3600000,ROUNDDOWN(B2639/4,-3)*2.8-80000,IF(B2639&lt;6600000,ROUNDDOWN(B2639/4,-3)*3.2-440000,IF(B2639&lt;8500000,ROUNDDOWN(B2639*0.9,0)-1100000,B2639-1950000)))))))),IF(B2639&lt;651000,0,IF(B2639&lt;1900000,B2639-650000,IF(B2639&lt;3600000,ROUNDDOWN(B2639/4,-3)*2.8-80000,IF(B2639&lt;6600000,ROUNDDOWN(B2639/4,-3)*3.2-440000,IF(B2639&lt;8500000,ROUNDDOWN(B2639*0.9,0)-1100000,B2639-1950000)))))),0)</f>
        <v/>
      </c>
      <c r="N2639" s="18">
        <f>IF(M2639&gt;23500000,NA(),IF(C2639&gt;=2026,IF(M2639&lt;=4890000,1040000,IF(M2639&lt;=6550000,670000,620000)),IF(M2639&lt;=1320000,950000,IF(M2639&lt;=3360000,880000,IF(M2639&lt;=4890000,680000,IF(M2639&lt;=6550000,630000,580000))))))</f>
        <v/>
      </c>
      <c r="O2639" s="18">
        <f>IF(F2639&lt;=0,IF(AND(D2639="はい",C2639&gt;=2026,C2639&lt;=2027),IF(E2639&lt;=0,0,IF(E2639&lt;=30000,E2639,IF(E2639&lt;=60000,ROUNDUP(E2639/2,0)+15000,IF(E2639&lt;=120000,ROUNDUP(E2639/4,0)+30000,60000)))),IF(E2639&lt;=0,0,IF(E2639&lt;=20000,E2639,IF(E2639&lt;=40000,ROUNDUP(E2639/2,0)+10000,IF(E2639&lt;=80000,ROUNDUP(E2639/4,0)+20000,40000))))),IF(E2639&lt;=0,IF(F2639&lt;=0,0,IF(F2639&lt;=25000,F2639,IF(F2639&lt;=50000,ROUNDUP(F2639/2,0)+12500,IF(F2639&lt;=100000,ROUNDUP(F2639/4,0)+25000,50000)))),MAX(IF(F2639&lt;=0,0,IF(F2639&lt;=25000,F2639,IF(F2639&lt;=50000,ROUNDUP(F2639/2,0)+12500,IF(F2639&lt;=100000,ROUNDUP(F2639/4,0)+25000,50000)))),MIN(IF(AND(D2639="はい",C2639&gt;=2026,C2639&lt;=2027),IF(E2639&lt;=0,0,IF(E2639&lt;=30000,E2639,IF(E2639&lt;=60000,ROUNDUP(E2639/2,0)+15000,IF(E2639&lt;=120000,ROUNDUP(E2639/4,0)+30000,60000)))),IF(E2639&lt;=0,0,IF(E2639&lt;=20000,E2639,IF(E2639&lt;=40000,ROUNDUP(E2639/2,0)+10000,IF(E2639&lt;=80000,ROUNDUP(E2639/4,0)+20000,40000)))))+IF(F2639&lt;=0,0,IF(F2639&lt;=25000,F2639,IF(F2639&lt;=50000,ROUNDUP(F2639/2,0)+12500,IF(F2639&lt;=100000,ROUNDUP(F2639/4,0)+25000,50000)))),IF(AND(D2639="はい",C2639&gt;=2026,C2639&lt;=2027),60000,40000)))))</f>
        <v/>
      </c>
      <c r="P2639" s="18">
        <f>IF(G2639&lt;=0,0,IF(G2639&lt;=20000,G2639,IF(G2639&lt;=40000,ROUNDUP(G2639/2,0)+10000,IF(G2639&lt;=80000,ROUNDUP(G2639/4,0)+20000,40000))))</f>
        <v/>
      </c>
      <c r="Q2639" s="18">
        <f>IF(I2639&lt;=0,IF(H2639&lt;=0,0,IF(H2639&lt;=20000,H2639,IF(H2639&lt;=40000,ROUNDUP(H2639/2,0)+10000,IF(H2639&lt;=80000,ROUNDUP(H2639/4,0)+20000,40000)))),IF(H2639&lt;=0,IF(I2639&lt;=0,0,IF(I2639&lt;=25000,I2639,IF(I2639&lt;=50000,ROUNDUP(I2639/2,0)+12500,IF(I2639&lt;=100000,ROUNDUP(I2639/4,0)+25000,50000)))),MAX(IF(I2639&lt;=0,0,IF(I2639&lt;=25000,I2639,IF(I2639&lt;=50000,ROUNDUP(I2639/2,0)+12500,IF(I2639&lt;=100000,ROUNDUP(I2639/4,0)+25000,50000)))),MIN(IF(H2639&lt;=0,0,IF(H2639&lt;=20000,H2639,IF(H2639&lt;=40000,ROUNDUP(H2639/2,0)+10000,IF(H2639&lt;=80000,ROUNDUP(H2639/4,0)+20000,40000))))+IF(I2639&lt;=0,0,IF(I2639&lt;=25000,I2639,IF(I2639&lt;=50000,ROUNDUP(I2639/2,0)+12500,IF(I2639&lt;=100000,ROUNDUP(I2639/4,0)+25000,50000)))),40000))))</f>
        <v/>
      </c>
      <c r="R2639" s="18">
        <f>MIN(120000,O2639+P2639+Q2639)</f>
        <v/>
      </c>
      <c r="S2639" s="18">
        <f>IF(F2639&lt;=0,IF(E2639&lt;=0,0,IF(E2639&lt;=12000,E2639,IF(E2639&lt;=32000,ROUNDUP(E2639/2,0)+6000,IF(E2639&lt;=56000,ROUNDUP(E2639/4,0)+14000,28000)))),IF(E2639&lt;=0,IF(F2639&lt;=0,0,IF(F2639&lt;=15000,F2639,IF(F2639&lt;=40000,ROUNDUP(F2639/2,0)+7500,IF(F2639&lt;=70000,ROUNDUP(F2639/4,0)+17500,35000)))),MAX(IF(F2639&lt;=0,0,IF(F2639&lt;=15000,F2639,IF(F2639&lt;=40000,ROUNDUP(F2639/2,0)+7500,IF(F2639&lt;=70000,ROUNDUP(F2639/4,0)+17500,35000)))),MIN(IF(E2639&lt;=0,0,IF(E2639&lt;=12000,E2639,IF(E2639&lt;=32000,ROUNDUP(E2639/2,0)+6000,IF(E2639&lt;=56000,ROUNDUP(E2639/4,0)+14000,28000))))+IF(F2639&lt;=0,0,IF(F2639&lt;=15000,F2639,IF(F2639&lt;=40000,ROUNDUP(F2639/2,0)+7500,IF(F2639&lt;=70000,ROUNDUP(F2639/4,0)+17500,35000)))),28000))))</f>
        <v/>
      </c>
      <c r="T2639" s="18">
        <f>IF(G2639&lt;=0,0,IF(G2639&lt;=12000,G2639,IF(G2639&lt;=32000,ROUNDUP(G2639/2,0)+6000,IF(G2639&lt;=56000,ROUNDUP(G2639/4,0)+14000,28000))))</f>
        <v/>
      </c>
      <c r="U2639" s="18">
        <f>IF(I2639&lt;=0,IF(H2639&lt;=0,0,IF(H2639&lt;=12000,H2639,IF(H2639&lt;=32000,ROUNDUP(H2639/2,0)+6000,IF(H2639&lt;=56000,ROUNDUP(H2639/4,0)+14000,28000)))),IF(H2639&lt;=0,IF(I2639&lt;=0,0,IF(I2639&lt;=15000,I2639,IF(I2639&lt;=40000,ROUNDUP(I2639/2,0)+7500,IF(I2639&lt;=70000,ROUNDUP(I2639/4,0)+17500,35000)))),MAX(IF(I2639&lt;=0,0,IF(I2639&lt;=15000,I2639,IF(I2639&lt;=40000,ROUNDUP(I2639/2,0)+7500,IF(I2639&lt;=70000,ROUNDUP(I2639/4,0)+17500,35000)))),MIN(IF(H2639&lt;=0,0,IF(H2639&lt;=12000,H2639,IF(H2639&lt;=32000,ROUNDUP(H2639/2,0)+6000,IF(H2639&lt;=56000,ROUNDUP(H2639/4,0)+14000,28000))))+IF(I2639&lt;=0,0,IF(I2639&lt;=15000,I2639,IF(I2639&lt;=40000,ROUNDUP(I2639/2,0)+7500,IF(I2639&lt;=70000,ROUNDUP(I2639/4,0)+17500,35000)))),28000))))</f>
        <v/>
      </c>
      <c r="V2639" s="18">
        <f>MIN(70000,S2639+T2639+U2639)</f>
        <v/>
      </c>
      <c r="W2639" s="18">
        <f>MAX(0,ROUNDDOWN(M2639-J2639-N2639-K2639-0,-3))</f>
        <v/>
      </c>
      <c r="X2639" s="18">
        <f>MAX(0,ROUNDDOWN(M2639-J2639-N2639-K2639-R2639,-3))</f>
        <v/>
      </c>
      <c r="Y2639" s="18">
        <f>IF(W2639&lt;=0,0,ROUNDDOWN((W2639*LOOKUP(W2639,{0,1950001,3300001,6950001,9000001,18000001,40000001},{0.05,0.1,0.2,0.23,0.33,0.4,0.45})-LOOKUP(W2639,{0,1950001,3300001,6950001,9000001,18000001,40000001},{0,97500,427500,636000,1536000,2796000,4796000}))*1.021,-2))</f>
        <v/>
      </c>
      <c r="Z2639" s="18">
        <f>IF(X2639&lt;=0,0,ROUNDDOWN((X2639*LOOKUP(X2639,{0,1950001,3300001,6950001,9000001,18000001,40000001},{0.05,0.1,0.2,0.23,0.33,0.4,0.45})-LOOKUP(X2639,{0,1950001,3300001,6950001,9000001,18000001,40000001},{0,97500,427500,636000,1536000,2796000,4796000}))*1.021,-2))</f>
        <v/>
      </c>
      <c r="AA2639" s="18">
        <f>MAX(0,ROUNDDOWN(M2639-J2639-430000-L2639-0,-3))</f>
        <v/>
      </c>
      <c r="AB2639" s="18">
        <f>MAX(0,ROUNDDOWN(M2639-J2639-430000-L2639-V2639,-3))</f>
        <v/>
      </c>
      <c r="AC2639" s="18">
        <f>IF(M2639&lt;=450000,0,MAX(0,ROUNDDOWN(AA2639*0.06-MIN(50000,AA2639)*0.03,-2))+MAX(0,ROUNDDOWN(AA2639*0.04-MIN(50000,AA2639)*0.02,-2)))</f>
        <v/>
      </c>
      <c r="AD2639" s="18">
        <f>IF(M2639&lt;=450000,0,MAX(0,ROUNDDOWN(AB2639*0.06-MIN(50000,AB2639)*0.03,-2))+MAX(0,ROUNDDOWN(AB2639*0.04-MIN(50000,AB2639)*0.02,-2)))</f>
        <v/>
      </c>
      <c r="AE2639" s="18">
        <f>Y2639-Z2639</f>
        <v/>
      </c>
      <c r="AF2639" s="18">
        <f>AC2639-AD2639</f>
        <v/>
      </c>
      <c r="AG2639" s="18">
        <f>AE2639+AF2639</f>
        <v/>
      </c>
      <c r="AH2639" s="20">
        <f>IF(W2639&lt;=0,0,LOOKUP(W2639,{0,1950001,3300001,6950001,9000001,18000001,40000001},{0.05,0.1,0.2,0.23,0.33,0.4,0.45}))</f>
        <v/>
      </c>
    </row>
    <row r="2640">
      <c r="A2640" t="inlineStr">
        <is>
          <t>1万円刻み 3区分8万円ずつ</t>
        </is>
      </c>
      <c r="B2640" s="18">
        <f>'4_1万円刻み'!$A$854</f>
        <v/>
      </c>
      <c r="C2640" s="19" t="n">
        <v>2026</v>
      </c>
      <c r="D2640" t="inlineStr">
        <is>
          <t>いいえ</t>
        </is>
      </c>
      <c r="E2640" s="18" t="n">
        <v>80000</v>
      </c>
      <c r="F2640" s="18" t="n">
        <v>0</v>
      </c>
      <c r="G2640" s="18" t="n">
        <v>80000</v>
      </c>
      <c r="H2640" s="18" t="n">
        <v>80000</v>
      </c>
      <c r="I2640" s="18" t="n">
        <v>0</v>
      </c>
      <c r="J2640" s="18">
        <f>ROUND(MIN(B2640/12,650000)*12*0.0915+MIN(B2640/12,1390000)*12*(0.0504+0)+B2640*0.005,0)</f>
        <v/>
      </c>
      <c r="K2640" s="18" t="n">
        <v>0</v>
      </c>
      <c r="L2640" s="18" t="n">
        <v>0</v>
      </c>
      <c r="M2640" s="18">
        <f>ROUND(IF(C2640&gt;=2026,IF(B2640&lt;741000,0,IF(B2640&lt;2191000,B2640-740000,IF(B2640&lt;2193000,1451000,IF(B2640&lt;2196000,1453000,IF(B2640&lt;2200000,1456000,IF(B2640&lt;3600000,ROUNDDOWN(B2640/4,-3)*2.8-80000,IF(B2640&lt;6600000,ROUNDDOWN(B2640/4,-3)*3.2-440000,IF(B2640&lt;8500000,ROUNDDOWN(B2640*0.9,0)-1100000,B2640-1950000)))))))),IF(B2640&lt;651000,0,IF(B2640&lt;1900000,B2640-650000,IF(B2640&lt;3600000,ROUNDDOWN(B2640/4,-3)*2.8-80000,IF(B2640&lt;6600000,ROUNDDOWN(B2640/4,-3)*3.2-440000,IF(B2640&lt;8500000,ROUNDDOWN(B2640*0.9,0)-1100000,B2640-1950000)))))),0)</f>
        <v/>
      </c>
      <c r="N2640" s="18">
        <f>IF(M2640&gt;23500000,NA(),IF(C2640&gt;=2026,IF(M2640&lt;=4890000,1040000,IF(M2640&lt;=6550000,670000,620000)),IF(M2640&lt;=1320000,950000,IF(M2640&lt;=3360000,880000,IF(M2640&lt;=4890000,680000,IF(M2640&lt;=6550000,630000,580000))))))</f>
        <v/>
      </c>
      <c r="O2640" s="18">
        <f>IF(F2640&lt;=0,IF(AND(D2640="はい",C2640&gt;=2026,C2640&lt;=2027),IF(E2640&lt;=0,0,IF(E2640&lt;=30000,E2640,IF(E2640&lt;=60000,ROUNDUP(E2640/2,0)+15000,IF(E2640&lt;=120000,ROUNDUP(E2640/4,0)+30000,60000)))),IF(E2640&lt;=0,0,IF(E2640&lt;=20000,E2640,IF(E2640&lt;=40000,ROUNDUP(E2640/2,0)+10000,IF(E2640&lt;=80000,ROUNDUP(E2640/4,0)+20000,40000))))),IF(E2640&lt;=0,IF(F2640&lt;=0,0,IF(F2640&lt;=25000,F2640,IF(F2640&lt;=50000,ROUNDUP(F2640/2,0)+12500,IF(F2640&lt;=100000,ROUNDUP(F2640/4,0)+25000,50000)))),MAX(IF(F2640&lt;=0,0,IF(F2640&lt;=25000,F2640,IF(F2640&lt;=50000,ROUNDUP(F2640/2,0)+12500,IF(F2640&lt;=100000,ROUNDUP(F2640/4,0)+25000,50000)))),MIN(IF(AND(D2640="はい",C2640&gt;=2026,C2640&lt;=2027),IF(E2640&lt;=0,0,IF(E2640&lt;=30000,E2640,IF(E2640&lt;=60000,ROUNDUP(E2640/2,0)+15000,IF(E2640&lt;=120000,ROUNDUP(E2640/4,0)+30000,60000)))),IF(E2640&lt;=0,0,IF(E2640&lt;=20000,E2640,IF(E2640&lt;=40000,ROUNDUP(E2640/2,0)+10000,IF(E2640&lt;=80000,ROUNDUP(E2640/4,0)+20000,40000)))))+IF(F2640&lt;=0,0,IF(F2640&lt;=25000,F2640,IF(F2640&lt;=50000,ROUNDUP(F2640/2,0)+12500,IF(F2640&lt;=100000,ROUNDUP(F2640/4,0)+25000,50000)))),IF(AND(D2640="はい",C2640&gt;=2026,C2640&lt;=2027),60000,40000)))))</f>
        <v/>
      </c>
      <c r="P2640" s="18">
        <f>IF(G2640&lt;=0,0,IF(G2640&lt;=20000,G2640,IF(G2640&lt;=40000,ROUNDUP(G2640/2,0)+10000,IF(G2640&lt;=80000,ROUNDUP(G2640/4,0)+20000,40000))))</f>
        <v/>
      </c>
      <c r="Q2640" s="18">
        <f>IF(I2640&lt;=0,IF(H2640&lt;=0,0,IF(H2640&lt;=20000,H2640,IF(H2640&lt;=40000,ROUNDUP(H2640/2,0)+10000,IF(H2640&lt;=80000,ROUNDUP(H2640/4,0)+20000,40000)))),IF(H2640&lt;=0,IF(I2640&lt;=0,0,IF(I2640&lt;=25000,I2640,IF(I2640&lt;=50000,ROUNDUP(I2640/2,0)+12500,IF(I2640&lt;=100000,ROUNDUP(I2640/4,0)+25000,50000)))),MAX(IF(I2640&lt;=0,0,IF(I2640&lt;=25000,I2640,IF(I2640&lt;=50000,ROUNDUP(I2640/2,0)+12500,IF(I2640&lt;=100000,ROUNDUP(I2640/4,0)+25000,50000)))),MIN(IF(H2640&lt;=0,0,IF(H2640&lt;=20000,H2640,IF(H2640&lt;=40000,ROUNDUP(H2640/2,0)+10000,IF(H2640&lt;=80000,ROUNDUP(H2640/4,0)+20000,40000))))+IF(I2640&lt;=0,0,IF(I2640&lt;=25000,I2640,IF(I2640&lt;=50000,ROUNDUP(I2640/2,0)+12500,IF(I2640&lt;=100000,ROUNDUP(I2640/4,0)+25000,50000)))),40000))))</f>
        <v/>
      </c>
      <c r="R2640" s="18">
        <f>MIN(120000,O2640+P2640+Q2640)</f>
        <v/>
      </c>
      <c r="S2640" s="18">
        <f>IF(F2640&lt;=0,IF(E2640&lt;=0,0,IF(E2640&lt;=12000,E2640,IF(E2640&lt;=32000,ROUNDUP(E2640/2,0)+6000,IF(E2640&lt;=56000,ROUNDUP(E2640/4,0)+14000,28000)))),IF(E2640&lt;=0,IF(F2640&lt;=0,0,IF(F2640&lt;=15000,F2640,IF(F2640&lt;=40000,ROUNDUP(F2640/2,0)+7500,IF(F2640&lt;=70000,ROUNDUP(F2640/4,0)+17500,35000)))),MAX(IF(F2640&lt;=0,0,IF(F2640&lt;=15000,F2640,IF(F2640&lt;=40000,ROUNDUP(F2640/2,0)+7500,IF(F2640&lt;=70000,ROUNDUP(F2640/4,0)+17500,35000)))),MIN(IF(E2640&lt;=0,0,IF(E2640&lt;=12000,E2640,IF(E2640&lt;=32000,ROUNDUP(E2640/2,0)+6000,IF(E2640&lt;=56000,ROUNDUP(E2640/4,0)+14000,28000))))+IF(F2640&lt;=0,0,IF(F2640&lt;=15000,F2640,IF(F2640&lt;=40000,ROUNDUP(F2640/2,0)+7500,IF(F2640&lt;=70000,ROUNDUP(F2640/4,0)+17500,35000)))),28000))))</f>
        <v/>
      </c>
      <c r="T2640" s="18">
        <f>IF(G2640&lt;=0,0,IF(G2640&lt;=12000,G2640,IF(G2640&lt;=32000,ROUNDUP(G2640/2,0)+6000,IF(G2640&lt;=56000,ROUNDUP(G2640/4,0)+14000,28000))))</f>
        <v/>
      </c>
      <c r="U2640" s="18">
        <f>IF(I2640&lt;=0,IF(H2640&lt;=0,0,IF(H2640&lt;=12000,H2640,IF(H2640&lt;=32000,ROUNDUP(H2640/2,0)+6000,IF(H2640&lt;=56000,ROUNDUP(H2640/4,0)+14000,28000)))),IF(H2640&lt;=0,IF(I2640&lt;=0,0,IF(I2640&lt;=15000,I2640,IF(I2640&lt;=40000,ROUNDUP(I2640/2,0)+7500,IF(I2640&lt;=70000,ROUNDUP(I2640/4,0)+17500,35000)))),MAX(IF(I2640&lt;=0,0,IF(I2640&lt;=15000,I2640,IF(I2640&lt;=40000,ROUNDUP(I2640/2,0)+7500,IF(I2640&lt;=70000,ROUNDUP(I2640/4,0)+17500,35000)))),MIN(IF(H2640&lt;=0,0,IF(H2640&lt;=12000,H2640,IF(H2640&lt;=32000,ROUNDUP(H2640/2,0)+6000,IF(H2640&lt;=56000,ROUNDUP(H2640/4,0)+14000,28000))))+IF(I2640&lt;=0,0,IF(I2640&lt;=15000,I2640,IF(I2640&lt;=40000,ROUNDUP(I2640/2,0)+7500,IF(I2640&lt;=70000,ROUNDUP(I2640/4,0)+17500,35000)))),28000))))</f>
        <v/>
      </c>
      <c r="V2640" s="18">
        <f>MIN(70000,S2640+T2640+U2640)</f>
        <v/>
      </c>
      <c r="W2640" s="18">
        <f>MAX(0,ROUNDDOWN(M2640-J2640-N2640-K2640-0,-3))</f>
        <v/>
      </c>
      <c r="X2640" s="18">
        <f>MAX(0,ROUNDDOWN(M2640-J2640-N2640-K2640-R2640,-3))</f>
        <v/>
      </c>
      <c r="Y2640" s="18">
        <f>IF(W2640&lt;=0,0,ROUNDDOWN((W2640*LOOKUP(W2640,{0,1950001,3300001,6950001,9000001,18000001,40000001},{0.05,0.1,0.2,0.23,0.33,0.4,0.45})-LOOKUP(W2640,{0,1950001,3300001,6950001,9000001,18000001,40000001},{0,97500,427500,636000,1536000,2796000,4796000}))*1.021,-2))</f>
        <v/>
      </c>
      <c r="Z2640" s="18">
        <f>IF(X2640&lt;=0,0,ROUNDDOWN((X2640*LOOKUP(X2640,{0,1950001,3300001,6950001,9000001,18000001,40000001},{0.05,0.1,0.2,0.23,0.33,0.4,0.45})-LOOKUP(X2640,{0,1950001,3300001,6950001,9000001,18000001,40000001},{0,97500,427500,636000,1536000,2796000,4796000}))*1.021,-2))</f>
        <v/>
      </c>
      <c r="AA2640" s="18">
        <f>MAX(0,ROUNDDOWN(M2640-J2640-430000-L2640-0,-3))</f>
        <v/>
      </c>
      <c r="AB2640" s="18">
        <f>MAX(0,ROUNDDOWN(M2640-J2640-430000-L2640-V2640,-3))</f>
        <v/>
      </c>
      <c r="AC2640" s="18">
        <f>IF(M2640&lt;=450000,0,MAX(0,ROUNDDOWN(AA2640*0.06-MIN(50000,AA2640)*0.03,-2))+MAX(0,ROUNDDOWN(AA2640*0.04-MIN(50000,AA2640)*0.02,-2)))</f>
        <v/>
      </c>
      <c r="AD2640" s="18">
        <f>IF(M2640&lt;=450000,0,MAX(0,ROUNDDOWN(AB2640*0.06-MIN(50000,AB2640)*0.03,-2))+MAX(0,ROUNDDOWN(AB2640*0.04-MIN(50000,AB2640)*0.02,-2)))</f>
        <v/>
      </c>
      <c r="AE2640" s="18">
        <f>Y2640-Z2640</f>
        <v/>
      </c>
      <c r="AF2640" s="18">
        <f>AC2640-AD2640</f>
        <v/>
      </c>
      <c r="AG2640" s="18">
        <f>AE2640+AF2640</f>
        <v/>
      </c>
      <c r="AH2640" s="20">
        <f>IF(W2640&lt;=0,0,LOOKUP(W2640,{0,1950001,3300001,6950001,9000001,18000001,40000001},{0.05,0.1,0.2,0.23,0.33,0.4,0.45}))</f>
        <v/>
      </c>
    </row>
    <row r="2641">
      <c r="A2641" t="inlineStr">
        <is>
          <t>1万円刻み 一般8万円</t>
        </is>
      </c>
      <c r="B2641" s="18">
        <f>'4_1万円刻み'!$A$854</f>
        <v/>
      </c>
      <c r="C2641" s="19" t="n">
        <v>2026</v>
      </c>
      <c r="D2641" t="inlineStr">
        <is>
          <t>いいえ</t>
        </is>
      </c>
      <c r="E2641" s="18" t="n">
        <v>80000</v>
      </c>
      <c r="F2641" s="18" t="n">
        <v>0</v>
      </c>
      <c r="G2641" s="18" t="n">
        <v>0</v>
      </c>
      <c r="H2641" s="18" t="n">
        <v>0</v>
      </c>
      <c r="I2641" s="18" t="n">
        <v>0</v>
      </c>
      <c r="J2641" s="18">
        <f>ROUND(MIN(B2641/12,650000)*12*0.0915+MIN(B2641/12,1390000)*12*(0.0504+0)+B2641*0.005,0)</f>
        <v/>
      </c>
      <c r="K2641" s="18" t="n">
        <v>0</v>
      </c>
      <c r="L2641" s="18" t="n">
        <v>0</v>
      </c>
      <c r="M2641" s="18">
        <f>ROUND(IF(C2641&gt;=2026,IF(B2641&lt;741000,0,IF(B2641&lt;2191000,B2641-740000,IF(B2641&lt;2193000,1451000,IF(B2641&lt;2196000,1453000,IF(B2641&lt;2200000,1456000,IF(B2641&lt;3600000,ROUNDDOWN(B2641/4,-3)*2.8-80000,IF(B2641&lt;6600000,ROUNDDOWN(B2641/4,-3)*3.2-440000,IF(B2641&lt;8500000,ROUNDDOWN(B2641*0.9,0)-1100000,B2641-1950000)))))))),IF(B2641&lt;651000,0,IF(B2641&lt;1900000,B2641-650000,IF(B2641&lt;3600000,ROUNDDOWN(B2641/4,-3)*2.8-80000,IF(B2641&lt;6600000,ROUNDDOWN(B2641/4,-3)*3.2-440000,IF(B2641&lt;8500000,ROUNDDOWN(B2641*0.9,0)-1100000,B2641-1950000)))))),0)</f>
        <v/>
      </c>
      <c r="N2641" s="18">
        <f>IF(M2641&gt;23500000,NA(),IF(C2641&gt;=2026,IF(M2641&lt;=4890000,1040000,IF(M2641&lt;=6550000,670000,620000)),IF(M2641&lt;=1320000,950000,IF(M2641&lt;=3360000,880000,IF(M2641&lt;=4890000,680000,IF(M2641&lt;=6550000,630000,580000))))))</f>
        <v/>
      </c>
      <c r="O2641" s="18">
        <f>IF(F2641&lt;=0,IF(AND(D2641="はい",C2641&gt;=2026,C2641&lt;=2027),IF(E2641&lt;=0,0,IF(E2641&lt;=30000,E2641,IF(E2641&lt;=60000,ROUNDUP(E2641/2,0)+15000,IF(E2641&lt;=120000,ROUNDUP(E2641/4,0)+30000,60000)))),IF(E2641&lt;=0,0,IF(E2641&lt;=20000,E2641,IF(E2641&lt;=40000,ROUNDUP(E2641/2,0)+10000,IF(E2641&lt;=80000,ROUNDUP(E2641/4,0)+20000,40000))))),IF(E2641&lt;=0,IF(F2641&lt;=0,0,IF(F2641&lt;=25000,F2641,IF(F2641&lt;=50000,ROUNDUP(F2641/2,0)+12500,IF(F2641&lt;=100000,ROUNDUP(F2641/4,0)+25000,50000)))),MAX(IF(F2641&lt;=0,0,IF(F2641&lt;=25000,F2641,IF(F2641&lt;=50000,ROUNDUP(F2641/2,0)+12500,IF(F2641&lt;=100000,ROUNDUP(F2641/4,0)+25000,50000)))),MIN(IF(AND(D2641="はい",C2641&gt;=2026,C2641&lt;=2027),IF(E2641&lt;=0,0,IF(E2641&lt;=30000,E2641,IF(E2641&lt;=60000,ROUNDUP(E2641/2,0)+15000,IF(E2641&lt;=120000,ROUNDUP(E2641/4,0)+30000,60000)))),IF(E2641&lt;=0,0,IF(E2641&lt;=20000,E2641,IF(E2641&lt;=40000,ROUNDUP(E2641/2,0)+10000,IF(E2641&lt;=80000,ROUNDUP(E2641/4,0)+20000,40000)))))+IF(F2641&lt;=0,0,IF(F2641&lt;=25000,F2641,IF(F2641&lt;=50000,ROUNDUP(F2641/2,0)+12500,IF(F2641&lt;=100000,ROUNDUP(F2641/4,0)+25000,50000)))),IF(AND(D2641="はい",C2641&gt;=2026,C2641&lt;=2027),60000,40000)))))</f>
        <v/>
      </c>
      <c r="P2641" s="18">
        <f>IF(G2641&lt;=0,0,IF(G2641&lt;=20000,G2641,IF(G2641&lt;=40000,ROUNDUP(G2641/2,0)+10000,IF(G2641&lt;=80000,ROUNDUP(G2641/4,0)+20000,40000))))</f>
        <v/>
      </c>
      <c r="Q2641" s="18">
        <f>IF(I2641&lt;=0,IF(H2641&lt;=0,0,IF(H2641&lt;=20000,H2641,IF(H2641&lt;=40000,ROUNDUP(H2641/2,0)+10000,IF(H2641&lt;=80000,ROUNDUP(H2641/4,0)+20000,40000)))),IF(H2641&lt;=0,IF(I2641&lt;=0,0,IF(I2641&lt;=25000,I2641,IF(I2641&lt;=50000,ROUNDUP(I2641/2,0)+12500,IF(I2641&lt;=100000,ROUNDUP(I2641/4,0)+25000,50000)))),MAX(IF(I2641&lt;=0,0,IF(I2641&lt;=25000,I2641,IF(I2641&lt;=50000,ROUNDUP(I2641/2,0)+12500,IF(I2641&lt;=100000,ROUNDUP(I2641/4,0)+25000,50000)))),MIN(IF(H2641&lt;=0,0,IF(H2641&lt;=20000,H2641,IF(H2641&lt;=40000,ROUNDUP(H2641/2,0)+10000,IF(H2641&lt;=80000,ROUNDUP(H2641/4,0)+20000,40000))))+IF(I2641&lt;=0,0,IF(I2641&lt;=25000,I2641,IF(I2641&lt;=50000,ROUNDUP(I2641/2,0)+12500,IF(I2641&lt;=100000,ROUNDUP(I2641/4,0)+25000,50000)))),40000))))</f>
        <v/>
      </c>
      <c r="R2641" s="18">
        <f>MIN(120000,O2641+P2641+Q2641)</f>
        <v/>
      </c>
      <c r="S2641" s="18">
        <f>IF(F2641&lt;=0,IF(E2641&lt;=0,0,IF(E2641&lt;=12000,E2641,IF(E2641&lt;=32000,ROUNDUP(E2641/2,0)+6000,IF(E2641&lt;=56000,ROUNDUP(E2641/4,0)+14000,28000)))),IF(E2641&lt;=0,IF(F2641&lt;=0,0,IF(F2641&lt;=15000,F2641,IF(F2641&lt;=40000,ROUNDUP(F2641/2,0)+7500,IF(F2641&lt;=70000,ROUNDUP(F2641/4,0)+17500,35000)))),MAX(IF(F2641&lt;=0,0,IF(F2641&lt;=15000,F2641,IF(F2641&lt;=40000,ROUNDUP(F2641/2,0)+7500,IF(F2641&lt;=70000,ROUNDUP(F2641/4,0)+17500,35000)))),MIN(IF(E2641&lt;=0,0,IF(E2641&lt;=12000,E2641,IF(E2641&lt;=32000,ROUNDUP(E2641/2,0)+6000,IF(E2641&lt;=56000,ROUNDUP(E2641/4,0)+14000,28000))))+IF(F2641&lt;=0,0,IF(F2641&lt;=15000,F2641,IF(F2641&lt;=40000,ROUNDUP(F2641/2,0)+7500,IF(F2641&lt;=70000,ROUNDUP(F2641/4,0)+17500,35000)))),28000))))</f>
        <v/>
      </c>
      <c r="T2641" s="18">
        <f>IF(G2641&lt;=0,0,IF(G2641&lt;=12000,G2641,IF(G2641&lt;=32000,ROUNDUP(G2641/2,0)+6000,IF(G2641&lt;=56000,ROUNDUP(G2641/4,0)+14000,28000))))</f>
        <v/>
      </c>
      <c r="U2641" s="18">
        <f>IF(I2641&lt;=0,IF(H2641&lt;=0,0,IF(H2641&lt;=12000,H2641,IF(H2641&lt;=32000,ROUNDUP(H2641/2,0)+6000,IF(H2641&lt;=56000,ROUNDUP(H2641/4,0)+14000,28000)))),IF(H2641&lt;=0,IF(I2641&lt;=0,0,IF(I2641&lt;=15000,I2641,IF(I2641&lt;=40000,ROUNDUP(I2641/2,0)+7500,IF(I2641&lt;=70000,ROUNDUP(I2641/4,0)+17500,35000)))),MAX(IF(I2641&lt;=0,0,IF(I2641&lt;=15000,I2641,IF(I2641&lt;=40000,ROUNDUP(I2641/2,0)+7500,IF(I2641&lt;=70000,ROUNDUP(I2641/4,0)+17500,35000)))),MIN(IF(H2641&lt;=0,0,IF(H2641&lt;=12000,H2641,IF(H2641&lt;=32000,ROUNDUP(H2641/2,0)+6000,IF(H2641&lt;=56000,ROUNDUP(H2641/4,0)+14000,28000))))+IF(I2641&lt;=0,0,IF(I2641&lt;=15000,I2641,IF(I2641&lt;=40000,ROUNDUP(I2641/2,0)+7500,IF(I2641&lt;=70000,ROUNDUP(I2641/4,0)+17500,35000)))),28000))))</f>
        <v/>
      </c>
      <c r="V2641" s="18">
        <f>MIN(70000,S2641+T2641+U2641)</f>
        <v/>
      </c>
      <c r="W2641" s="18">
        <f>MAX(0,ROUNDDOWN(M2641-J2641-N2641-K2641-0,-3))</f>
        <v/>
      </c>
      <c r="X2641" s="18">
        <f>MAX(0,ROUNDDOWN(M2641-J2641-N2641-K2641-R2641,-3))</f>
        <v/>
      </c>
      <c r="Y2641" s="18">
        <f>IF(W2641&lt;=0,0,ROUNDDOWN((W2641*LOOKUP(W2641,{0,1950001,3300001,6950001,9000001,18000001,40000001},{0.05,0.1,0.2,0.23,0.33,0.4,0.45})-LOOKUP(W2641,{0,1950001,3300001,6950001,9000001,18000001,40000001},{0,97500,427500,636000,1536000,2796000,4796000}))*1.021,-2))</f>
        <v/>
      </c>
      <c r="Z2641" s="18">
        <f>IF(X2641&lt;=0,0,ROUNDDOWN((X2641*LOOKUP(X2641,{0,1950001,3300001,6950001,9000001,18000001,40000001},{0.05,0.1,0.2,0.23,0.33,0.4,0.45})-LOOKUP(X2641,{0,1950001,3300001,6950001,9000001,18000001,40000001},{0,97500,427500,636000,1536000,2796000,4796000}))*1.021,-2))</f>
        <v/>
      </c>
      <c r="AA2641" s="18">
        <f>MAX(0,ROUNDDOWN(M2641-J2641-430000-L2641-0,-3))</f>
        <v/>
      </c>
      <c r="AB2641" s="18">
        <f>MAX(0,ROUNDDOWN(M2641-J2641-430000-L2641-V2641,-3))</f>
        <v/>
      </c>
      <c r="AC2641" s="18">
        <f>IF(M2641&lt;=450000,0,MAX(0,ROUNDDOWN(AA2641*0.06-MIN(50000,AA2641)*0.03,-2))+MAX(0,ROUNDDOWN(AA2641*0.04-MIN(50000,AA2641)*0.02,-2)))</f>
        <v/>
      </c>
      <c r="AD2641" s="18">
        <f>IF(M2641&lt;=450000,0,MAX(0,ROUNDDOWN(AB2641*0.06-MIN(50000,AB2641)*0.03,-2))+MAX(0,ROUNDDOWN(AB2641*0.04-MIN(50000,AB2641)*0.02,-2)))</f>
        <v/>
      </c>
      <c r="AE2641" s="18">
        <f>Y2641-Z2641</f>
        <v/>
      </c>
      <c r="AF2641" s="18">
        <f>AC2641-AD2641</f>
        <v/>
      </c>
      <c r="AG2641" s="18">
        <f>AE2641+AF2641</f>
        <v/>
      </c>
      <c r="AH2641" s="20">
        <f>IF(W2641&lt;=0,0,LOOKUP(W2641,{0,1950001,3300001,6950001,9000001,18000001,40000001},{0.05,0.1,0.2,0.23,0.33,0.4,0.45}))</f>
        <v/>
      </c>
    </row>
    <row r="2642">
      <c r="A2642" t="inlineStr">
        <is>
          <t>1万円刻み 特例あり一般12万円</t>
        </is>
      </c>
      <c r="B2642" s="18">
        <f>'4_1万円刻み'!$A$854</f>
        <v/>
      </c>
      <c r="C2642" s="19" t="n">
        <v>2026</v>
      </c>
      <c r="D2642" t="inlineStr">
        <is>
          <t>はい</t>
        </is>
      </c>
      <c r="E2642" s="18" t="n">
        <v>120000</v>
      </c>
      <c r="F2642" s="18" t="n">
        <v>0</v>
      </c>
      <c r="G2642" s="18" t="n">
        <v>0</v>
      </c>
      <c r="H2642" s="18" t="n">
        <v>0</v>
      </c>
      <c r="I2642" s="18" t="n">
        <v>0</v>
      </c>
      <c r="J2642" s="18">
        <f>ROUND(MIN(B2642/12,650000)*12*0.0915+MIN(B2642/12,1390000)*12*(0.0504+0)+B2642*0.005,0)</f>
        <v/>
      </c>
      <c r="K2642" s="18" t="n">
        <v>0</v>
      </c>
      <c r="L2642" s="18" t="n">
        <v>0</v>
      </c>
      <c r="M2642" s="18">
        <f>ROUND(IF(C2642&gt;=2026,IF(B2642&lt;741000,0,IF(B2642&lt;2191000,B2642-740000,IF(B2642&lt;2193000,1451000,IF(B2642&lt;2196000,1453000,IF(B2642&lt;2200000,1456000,IF(B2642&lt;3600000,ROUNDDOWN(B2642/4,-3)*2.8-80000,IF(B2642&lt;6600000,ROUNDDOWN(B2642/4,-3)*3.2-440000,IF(B2642&lt;8500000,ROUNDDOWN(B2642*0.9,0)-1100000,B2642-1950000)))))))),IF(B2642&lt;651000,0,IF(B2642&lt;1900000,B2642-650000,IF(B2642&lt;3600000,ROUNDDOWN(B2642/4,-3)*2.8-80000,IF(B2642&lt;6600000,ROUNDDOWN(B2642/4,-3)*3.2-440000,IF(B2642&lt;8500000,ROUNDDOWN(B2642*0.9,0)-1100000,B2642-1950000)))))),0)</f>
        <v/>
      </c>
      <c r="N2642" s="18">
        <f>IF(M2642&gt;23500000,NA(),IF(C2642&gt;=2026,IF(M2642&lt;=4890000,1040000,IF(M2642&lt;=6550000,670000,620000)),IF(M2642&lt;=1320000,950000,IF(M2642&lt;=3360000,880000,IF(M2642&lt;=4890000,680000,IF(M2642&lt;=6550000,630000,580000))))))</f>
        <v/>
      </c>
      <c r="O2642" s="18">
        <f>IF(F2642&lt;=0,IF(AND(D2642="はい",C2642&gt;=2026,C2642&lt;=2027),IF(E2642&lt;=0,0,IF(E2642&lt;=30000,E2642,IF(E2642&lt;=60000,ROUNDUP(E2642/2,0)+15000,IF(E2642&lt;=120000,ROUNDUP(E2642/4,0)+30000,60000)))),IF(E2642&lt;=0,0,IF(E2642&lt;=20000,E2642,IF(E2642&lt;=40000,ROUNDUP(E2642/2,0)+10000,IF(E2642&lt;=80000,ROUNDUP(E2642/4,0)+20000,40000))))),IF(E2642&lt;=0,IF(F2642&lt;=0,0,IF(F2642&lt;=25000,F2642,IF(F2642&lt;=50000,ROUNDUP(F2642/2,0)+12500,IF(F2642&lt;=100000,ROUNDUP(F2642/4,0)+25000,50000)))),MAX(IF(F2642&lt;=0,0,IF(F2642&lt;=25000,F2642,IF(F2642&lt;=50000,ROUNDUP(F2642/2,0)+12500,IF(F2642&lt;=100000,ROUNDUP(F2642/4,0)+25000,50000)))),MIN(IF(AND(D2642="はい",C2642&gt;=2026,C2642&lt;=2027),IF(E2642&lt;=0,0,IF(E2642&lt;=30000,E2642,IF(E2642&lt;=60000,ROUNDUP(E2642/2,0)+15000,IF(E2642&lt;=120000,ROUNDUP(E2642/4,0)+30000,60000)))),IF(E2642&lt;=0,0,IF(E2642&lt;=20000,E2642,IF(E2642&lt;=40000,ROUNDUP(E2642/2,0)+10000,IF(E2642&lt;=80000,ROUNDUP(E2642/4,0)+20000,40000)))))+IF(F2642&lt;=0,0,IF(F2642&lt;=25000,F2642,IF(F2642&lt;=50000,ROUNDUP(F2642/2,0)+12500,IF(F2642&lt;=100000,ROUNDUP(F2642/4,0)+25000,50000)))),IF(AND(D2642="はい",C2642&gt;=2026,C2642&lt;=2027),60000,40000)))))</f>
        <v/>
      </c>
      <c r="P2642" s="18">
        <f>IF(G2642&lt;=0,0,IF(G2642&lt;=20000,G2642,IF(G2642&lt;=40000,ROUNDUP(G2642/2,0)+10000,IF(G2642&lt;=80000,ROUNDUP(G2642/4,0)+20000,40000))))</f>
        <v/>
      </c>
      <c r="Q2642" s="18">
        <f>IF(I2642&lt;=0,IF(H2642&lt;=0,0,IF(H2642&lt;=20000,H2642,IF(H2642&lt;=40000,ROUNDUP(H2642/2,0)+10000,IF(H2642&lt;=80000,ROUNDUP(H2642/4,0)+20000,40000)))),IF(H2642&lt;=0,IF(I2642&lt;=0,0,IF(I2642&lt;=25000,I2642,IF(I2642&lt;=50000,ROUNDUP(I2642/2,0)+12500,IF(I2642&lt;=100000,ROUNDUP(I2642/4,0)+25000,50000)))),MAX(IF(I2642&lt;=0,0,IF(I2642&lt;=25000,I2642,IF(I2642&lt;=50000,ROUNDUP(I2642/2,0)+12500,IF(I2642&lt;=100000,ROUNDUP(I2642/4,0)+25000,50000)))),MIN(IF(H2642&lt;=0,0,IF(H2642&lt;=20000,H2642,IF(H2642&lt;=40000,ROUNDUP(H2642/2,0)+10000,IF(H2642&lt;=80000,ROUNDUP(H2642/4,0)+20000,40000))))+IF(I2642&lt;=0,0,IF(I2642&lt;=25000,I2642,IF(I2642&lt;=50000,ROUNDUP(I2642/2,0)+12500,IF(I2642&lt;=100000,ROUNDUP(I2642/4,0)+25000,50000)))),40000))))</f>
        <v/>
      </c>
      <c r="R2642" s="18">
        <f>MIN(120000,O2642+P2642+Q2642)</f>
        <v/>
      </c>
      <c r="S2642" s="18">
        <f>IF(F2642&lt;=0,IF(E2642&lt;=0,0,IF(E2642&lt;=12000,E2642,IF(E2642&lt;=32000,ROUNDUP(E2642/2,0)+6000,IF(E2642&lt;=56000,ROUNDUP(E2642/4,0)+14000,28000)))),IF(E2642&lt;=0,IF(F2642&lt;=0,0,IF(F2642&lt;=15000,F2642,IF(F2642&lt;=40000,ROUNDUP(F2642/2,0)+7500,IF(F2642&lt;=70000,ROUNDUP(F2642/4,0)+17500,35000)))),MAX(IF(F2642&lt;=0,0,IF(F2642&lt;=15000,F2642,IF(F2642&lt;=40000,ROUNDUP(F2642/2,0)+7500,IF(F2642&lt;=70000,ROUNDUP(F2642/4,0)+17500,35000)))),MIN(IF(E2642&lt;=0,0,IF(E2642&lt;=12000,E2642,IF(E2642&lt;=32000,ROUNDUP(E2642/2,0)+6000,IF(E2642&lt;=56000,ROUNDUP(E2642/4,0)+14000,28000))))+IF(F2642&lt;=0,0,IF(F2642&lt;=15000,F2642,IF(F2642&lt;=40000,ROUNDUP(F2642/2,0)+7500,IF(F2642&lt;=70000,ROUNDUP(F2642/4,0)+17500,35000)))),28000))))</f>
        <v/>
      </c>
      <c r="T2642" s="18">
        <f>IF(G2642&lt;=0,0,IF(G2642&lt;=12000,G2642,IF(G2642&lt;=32000,ROUNDUP(G2642/2,0)+6000,IF(G2642&lt;=56000,ROUNDUP(G2642/4,0)+14000,28000))))</f>
        <v/>
      </c>
      <c r="U2642" s="18">
        <f>IF(I2642&lt;=0,IF(H2642&lt;=0,0,IF(H2642&lt;=12000,H2642,IF(H2642&lt;=32000,ROUNDUP(H2642/2,0)+6000,IF(H2642&lt;=56000,ROUNDUP(H2642/4,0)+14000,28000)))),IF(H2642&lt;=0,IF(I2642&lt;=0,0,IF(I2642&lt;=15000,I2642,IF(I2642&lt;=40000,ROUNDUP(I2642/2,0)+7500,IF(I2642&lt;=70000,ROUNDUP(I2642/4,0)+17500,35000)))),MAX(IF(I2642&lt;=0,0,IF(I2642&lt;=15000,I2642,IF(I2642&lt;=40000,ROUNDUP(I2642/2,0)+7500,IF(I2642&lt;=70000,ROUNDUP(I2642/4,0)+17500,35000)))),MIN(IF(H2642&lt;=0,0,IF(H2642&lt;=12000,H2642,IF(H2642&lt;=32000,ROUNDUP(H2642/2,0)+6000,IF(H2642&lt;=56000,ROUNDUP(H2642/4,0)+14000,28000))))+IF(I2642&lt;=0,0,IF(I2642&lt;=15000,I2642,IF(I2642&lt;=40000,ROUNDUP(I2642/2,0)+7500,IF(I2642&lt;=70000,ROUNDUP(I2642/4,0)+17500,35000)))),28000))))</f>
        <v/>
      </c>
      <c r="V2642" s="18">
        <f>MIN(70000,S2642+T2642+U2642)</f>
        <v/>
      </c>
      <c r="W2642" s="18">
        <f>MAX(0,ROUNDDOWN(M2642-J2642-N2642-K2642-0,-3))</f>
        <v/>
      </c>
      <c r="X2642" s="18">
        <f>MAX(0,ROUNDDOWN(M2642-J2642-N2642-K2642-R2642,-3))</f>
        <v/>
      </c>
      <c r="Y2642" s="18">
        <f>IF(W2642&lt;=0,0,ROUNDDOWN((W2642*LOOKUP(W2642,{0,1950001,3300001,6950001,9000001,18000001,40000001},{0.05,0.1,0.2,0.23,0.33,0.4,0.45})-LOOKUP(W2642,{0,1950001,3300001,6950001,9000001,18000001,40000001},{0,97500,427500,636000,1536000,2796000,4796000}))*1.021,-2))</f>
        <v/>
      </c>
      <c r="Z2642" s="18">
        <f>IF(X2642&lt;=0,0,ROUNDDOWN((X2642*LOOKUP(X2642,{0,1950001,3300001,6950001,9000001,18000001,40000001},{0.05,0.1,0.2,0.23,0.33,0.4,0.45})-LOOKUP(X2642,{0,1950001,3300001,6950001,9000001,18000001,40000001},{0,97500,427500,636000,1536000,2796000,4796000}))*1.021,-2))</f>
        <v/>
      </c>
      <c r="AA2642" s="18">
        <f>MAX(0,ROUNDDOWN(M2642-J2642-430000-L2642-0,-3))</f>
        <v/>
      </c>
      <c r="AB2642" s="18">
        <f>MAX(0,ROUNDDOWN(M2642-J2642-430000-L2642-V2642,-3))</f>
        <v/>
      </c>
      <c r="AC2642" s="18">
        <f>IF(M2642&lt;=450000,0,MAX(0,ROUNDDOWN(AA2642*0.06-MIN(50000,AA2642)*0.03,-2))+MAX(0,ROUNDDOWN(AA2642*0.04-MIN(50000,AA2642)*0.02,-2)))</f>
        <v/>
      </c>
      <c r="AD2642" s="18">
        <f>IF(M2642&lt;=450000,0,MAX(0,ROUNDDOWN(AB2642*0.06-MIN(50000,AB2642)*0.03,-2))+MAX(0,ROUNDDOWN(AB2642*0.04-MIN(50000,AB2642)*0.02,-2)))</f>
        <v/>
      </c>
      <c r="AE2642" s="18">
        <f>Y2642-Z2642</f>
        <v/>
      </c>
      <c r="AF2642" s="18">
        <f>AC2642-AD2642</f>
        <v/>
      </c>
      <c r="AG2642" s="18">
        <f>AE2642+AF2642</f>
        <v/>
      </c>
      <c r="AH2642" s="20">
        <f>IF(W2642&lt;=0,0,LOOKUP(W2642,{0,1950001,3300001,6950001,9000001,18000001,40000001},{0.05,0.1,0.2,0.23,0.33,0.4,0.45}))</f>
        <v/>
      </c>
    </row>
    <row r="2643">
      <c r="A2643" t="inlineStr">
        <is>
          <t>1万円刻み 3区分8万円ずつ</t>
        </is>
      </c>
      <c r="B2643" s="18">
        <f>'4_1万円刻み'!$A$855</f>
        <v/>
      </c>
      <c r="C2643" s="19" t="n">
        <v>2026</v>
      </c>
      <c r="D2643" t="inlineStr">
        <is>
          <t>いいえ</t>
        </is>
      </c>
      <c r="E2643" s="18" t="n">
        <v>80000</v>
      </c>
      <c r="F2643" s="18" t="n">
        <v>0</v>
      </c>
      <c r="G2643" s="18" t="n">
        <v>80000</v>
      </c>
      <c r="H2643" s="18" t="n">
        <v>80000</v>
      </c>
      <c r="I2643" s="18" t="n">
        <v>0</v>
      </c>
      <c r="J2643" s="18">
        <f>ROUND(MIN(B2643/12,650000)*12*0.0915+MIN(B2643/12,1390000)*12*(0.0504+0)+B2643*0.005,0)</f>
        <v/>
      </c>
      <c r="K2643" s="18" t="n">
        <v>0</v>
      </c>
      <c r="L2643" s="18" t="n">
        <v>0</v>
      </c>
      <c r="M2643" s="18">
        <f>ROUND(IF(C2643&gt;=2026,IF(B2643&lt;741000,0,IF(B2643&lt;2191000,B2643-740000,IF(B2643&lt;2193000,1451000,IF(B2643&lt;2196000,1453000,IF(B2643&lt;2200000,1456000,IF(B2643&lt;3600000,ROUNDDOWN(B2643/4,-3)*2.8-80000,IF(B2643&lt;6600000,ROUNDDOWN(B2643/4,-3)*3.2-440000,IF(B2643&lt;8500000,ROUNDDOWN(B2643*0.9,0)-1100000,B2643-1950000)))))))),IF(B2643&lt;651000,0,IF(B2643&lt;1900000,B2643-650000,IF(B2643&lt;3600000,ROUNDDOWN(B2643/4,-3)*2.8-80000,IF(B2643&lt;6600000,ROUNDDOWN(B2643/4,-3)*3.2-440000,IF(B2643&lt;8500000,ROUNDDOWN(B2643*0.9,0)-1100000,B2643-1950000)))))),0)</f>
        <v/>
      </c>
      <c r="N2643" s="18">
        <f>IF(M2643&gt;23500000,NA(),IF(C2643&gt;=2026,IF(M2643&lt;=4890000,1040000,IF(M2643&lt;=6550000,670000,620000)),IF(M2643&lt;=1320000,950000,IF(M2643&lt;=3360000,880000,IF(M2643&lt;=4890000,680000,IF(M2643&lt;=6550000,630000,580000))))))</f>
        <v/>
      </c>
      <c r="O2643" s="18">
        <f>IF(F2643&lt;=0,IF(AND(D2643="はい",C2643&gt;=2026,C2643&lt;=2027),IF(E2643&lt;=0,0,IF(E2643&lt;=30000,E2643,IF(E2643&lt;=60000,ROUNDUP(E2643/2,0)+15000,IF(E2643&lt;=120000,ROUNDUP(E2643/4,0)+30000,60000)))),IF(E2643&lt;=0,0,IF(E2643&lt;=20000,E2643,IF(E2643&lt;=40000,ROUNDUP(E2643/2,0)+10000,IF(E2643&lt;=80000,ROUNDUP(E2643/4,0)+20000,40000))))),IF(E2643&lt;=0,IF(F2643&lt;=0,0,IF(F2643&lt;=25000,F2643,IF(F2643&lt;=50000,ROUNDUP(F2643/2,0)+12500,IF(F2643&lt;=100000,ROUNDUP(F2643/4,0)+25000,50000)))),MAX(IF(F2643&lt;=0,0,IF(F2643&lt;=25000,F2643,IF(F2643&lt;=50000,ROUNDUP(F2643/2,0)+12500,IF(F2643&lt;=100000,ROUNDUP(F2643/4,0)+25000,50000)))),MIN(IF(AND(D2643="はい",C2643&gt;=2026,C2643&lt;=2027),IF(E2643&lt;=0,0,IF(E2643&lt;=30000,E2643,IF(E2643&lt;=60000,ROUNDUP(E2643/2,0)+15000,IF(E2643&lt;=120000,ROUNDUP(E2643/4,0)+30000,60000)))),IF(E2643&lt;=0,0,IF(E2643&lt;=20000,E2643,IF(E2643&lt;=40000,ROUNDUP(E2643/2,0)+10000,IF(E2643&lt;=80000,ROUNDUP(E2643/4,0)+20000,40000)))))+IF(F2643&lt;=0,0,IF(F2643&lt;=25000,F2643,IF(F2643&lt;=50000,ROUNDUP(F2643/2,0)+12500,IF(F2643&lt;=100000,ROUNDUP(F2643/4,0)+25000,50000)))),IF(AND(D2643="はい",C2643&gt;=2026,C2643&lt;=2027),60000,40000)))))</f>
        <v/>
      </c>
      <c r="P2643" s="18">
        <f>IF(G2643&lt;=0,0,IF(G2643&lt;=20000,G2643,IF(G2643&lt;=40000,ROUNDUP(G2643/2,0)+10000,IF(G2643&lt;=80000,ROUNDUP(G2643/4,0)+20000,40000))))</f>
        <v/>
      </c>
      <c r="Q2643" s="18">
        <f>IF(I2643&lt;=0,IF(H2643&lt;=0,0,IF(H2643&lt;=20000,H2643,IF(H2643&lt;=40000,ROUNDUP(H2643/2,0)+10000,IF(H2643&lt;=80000,ROUNDUP(H2643/4,0)+20000,40000)))),IF(H2643&lt;=0,IF(I2643&lt;=0,0,IF(I2643&lt;=25000,I2643,IF(I2643&lt;=50000,ROUNDUP(I2643/2,0)+12500,IF(I2643&lt;=100000,ROUNDUP(I2643/4,0)+25000,50000)))),MAX(IF(I2643&lt;=0,0,IF(I2643&lt;=25000,I2643,IF(I2643&lt;=50000,ROUNDUP(I2643/2,0)+12500,IF(I2643&lt;=100000,ROUNDUP(I2643/4,0)+25000,50000)))),MIN(IF(H2643&lt;=0,0,IF(H2643&lt;=20000,H2643,IF(H2643&lt;=40000,ROUNDUP(H2643/2,0)+10000,IF(H2643&lt;=80000,ROUNDUP(H2643/4,0)+20000,40000))))+IF(I2643&lt;=0,0,IF(I2643&lt;=25000,I2643,IF(I2643&lt;=50000,ROUNDUP(I2643/2,0)+12500,IF(I2643&lt;=100000,ROUNDUP(I2643/4,0)+25000,50000)))),40000))))</f>
        <v/>
      </c>
      <c r="R2643" s="18">
        <f>MIN(120000,O2643+P2643+Q2643)</f>
        <v/>
      </c>
      <c r="S2643" s="18">
        <f>IF(F2643&lt;=0,IF(E2643&lt;=0,0,IF(E2643&lt;=12000,E2643,IF(E2643&lt;=32000,ROUNDUP(E2643/2,0)+6000,IF(E2643&lt;=56000,ROUNDUP(E2643/4,0)+14000,28000)))),IF(E2643&lt;=0,IF(F2643&lt;=0,0,IF(F2643&lt;=15000,F2643,IF(F2643&lt;=40000,ROUNDUP(F2643/2,0)+7500,IF(F2643&lt;=70000,ROUNDUP(F2643/4,0)+17500,35000)))),MAX(IF(F2643&lt;=0,0,IF(F2643&lt;=15000,F2643,IF(F2643&lt;=40000,ROUNDUP(F2643/2,0)+7500,IF(F2643&lt;=70000,ROUNDUP(F2643/4,0)+17500,35000)))),MIN(IF(E2643&lt;=0,0,IF(E2643&lt;=12000,E2643,IF(E2643&lt;=32000,ROUNDUP(E2643/2,0)+6000,IF(E2643&lt;=56000,ROUNDUP(E2643/4,0)+14000,28000))))+IF(F2643&lt;=0,0,IF(F2643&lt;=15000,F2643,IF(F2643&lt;=40000,ROUNDUP(F2643/2,0)+7500,IF(F2643&lt;=70000,ROUNDUP(F2643/4,0)+17500,35000)))),28000))))</f>
        <v/>
      </c>
      <c r="T2643" s="18">
        <f>IF(G2643&lt;=0,0,IF(G2643&lt;=12000,G2643,IF(G2643&lt;=32000,ROUNDUP(G2643/2,0)+6000,IF(G2643&lt;=56000,ROUNDUP(G2643/4,0)+14000,28000))))</f>
        <v/>
      </c>
      <c r="U2643" s="18">
        <f>IF(I2643&lt;=0,IF(H2643&lt;=0,0,IF(H2643&lt;=12000,H2643,IF(H2643&lt;=32000,ROUNDUP(H2643/2,0)+6000,IF(H2643&lt;=56000,ROUNDUP(H2643/4,0)+14000,28000)))),IF(H2643&lt;=0,IF(I2643&lt;=0,0,IF(I2643&lt;=15000,I2643,IF(I2643&lt;=40000,ROUNDUP(I2643/2,0)+7500,IF(I2643&lt;=70000,ROUNDUP(I2643/4,0)+17500,35000)))),MAX(IF(I2643&lt;=0,0,IF(I2643&lt;=15000,I2643,IF(I2643&lt;=40000,ROUNDUP(I2643/2,0)+7500,IF(I2643&lt;=70000,ROUNDUP(I2643/4,0)+17500,35000)))),MIN(IF(H2643&lt;=0,0,IF(H2643&lt;=12000,H2643,IF(H2643&lt;=32000,ROUNDUP(H2643/2,0)+6000,IF(H2643&lt;=56000,ROUNDUP(H2643/4,0)+14000,28000))))+IF(I2643&lt;=0,0,IF(I2643&lt;=15000,I2643,IF(I2643&lt;=40000,ROUNDUP(I2643/2,0)+7500,IF(I2643&lt;=70000,ROUNDUP(I2643/4,0)+17500,35000)))),28000))))</f>
        <v/>
      </c>
      <c r="V2643" s="18">
        <f>MIN(70000,S2643+T2643+U2643)</f>
        <v/>
      </c>
      <c r="W2643" s="18">
        <f>MAX(0,ROUNDDOWN(M2643-J2643-N2643-K2643-0,-3))</f>
        <v/>
      </c>
      <c r="X2643" s="18">
        <f>MAX(0,ROUNDDOWN(M2643-J2643-N2643-K2643-R2643,-3))</f>
        <v/>
      </c>
      <c r="Y2643" s="18">
        <f>IF(W2643&lt;=0,0,ROUNDDOWN((W2643*LOOKUP(W2643,{0,1950001,3300001,6950001,9000001,18000001,40000001},{0.05,0.1,0.2,0.23,0.33,0.4,0.45})-LOOKUP(W2643,{0,1950001,3300001,6950001,9000001,18000001,40000001},{0,97500,427500,636000,1536000,2796000,4796000}))*1.021,-2))</f>
        <v/>
      </c>
      <c r="Z2643" s="18">
        <f>IF(X2643&lt;=0,0,ROUNDDOWN((X2643*LOOKUP(X2643,{0,1950001,3300001,6950001,9000001,18000001,40000001},{0.05,0.1,0.2,0.23,0.33,0.4,0.45})-LOOKUP(X2643,{0,1950001,3300001,6950001,9000001,18000001,40000001},{0,97500,427500,636000,1536000,2796000,4796000}))*1.021,-2))</f>
        <v/>
      </c>
      <c r="AA2643" s="18">
        <f>MAX(0,ROUNDDOWN(M2643-J2643-430000-L2643-0,-3))</f>
        <v/>
      </c>
      <c r="AB2643" s="18">
        <f>MAX(0,ROUNDDOWN(M2643-J2643-430000-L2643-V2643,-3))</f>
        <v/>
      </c>
      <c r="AC2643" s="18">
        <f>IF(M2643&lt;=450000,0,MAX(0,ROUNDDOWN(AA2643*0.06-MIN(50000,AA2643)*0.03,-2))+MAX(0,ROUNDDOWN(AA2643*0.04-MIN(50000,AA2643)*0.02,-2)))</f>
        <v/>
      </c>
      <c r="AD2643" s="18">
        <f>IF(M2643&lt;=450000,0,MAX(0,ROUNDDOWN(AB2643*0.06-MIN(50000,AB2643)*0.03,-2))+MAX(0,ROUNDDOWN(AB2643*0.04-MIN(50000,AB2643)*0.02,-2)))</f>
        <v/>
      </c>
      <c r="AE2643" s="18">
        <f>Y2643-Z2643</f>
        <v/>
      </c>
      <c r="AF2643" s="18">
        <f>AC2643-AD2643</f>
        <v/>
      </c>
      <c r="AG2643" s="18">
        <f>AE2643+AF2643</f>
        <v/>
      </c>
      <c r="AH2643" s="20">
        <f>IF(W2643&lt;=0,0,LOOKUP(W2643,{0,1950001,3300001,6950001,9000001,18000001,40000001},{0.05,0.1,0.2,0.23,0.33,0.4,0.45}))</f>
        <v/>
      </c>
    </row>
    <row r="2644">
      <c r="A2644" t="inlineStr">
        <is>
          <t>1万円刻み 一般8万円</t>
        </is>
      </c>
      <c r="B2644" s="18">
        <f>'4_1万円刻み'!$A$855</f>
        <v/>
      </c>
      <c r="C2644" s="19" t="n">
        <v>2026</v>
      </c>
      <c r="D2644" t="inlineStr">
        <is>
          <t>いいえ</t>
        </is>
      </c>
      <c r="E2644" s="18" t="n">
        <v>80000</v>
      </c>
      <c r="F2644" s="18" t="n">
        <v>0</v>
      </c>
      <c r="G2644" s="18" t="n">
        <v>0</v>
      </c>
      <c r="H2644" s="18" t="n">
        <v>0</v>
      </c>
      <c r="I2644" s="18" t="n">
        <v>0</v>
      </c>
      <c r="J2644" s="18">
        <f>ROUND(MIN(B2644/12,650000)*12*0.0915+MIN(B2644/12,1390000)*12*(0.0504+0)+B2644*0.005,0)</f>
        <v/>
      </c>
      <c r="K2644" s="18" t="n">
        <v>0</v>
      </c>
      <c r="L2644" s="18" t="n">
        <v>0</v>
      </c>
      <c r="M2644" s="18">
        <f>ROUND(IF(C2644&gt;=2026,IF(B2644&lt;741000,0,IF(B2644&lt;2191000,B2644-740000,IF(B2644&lt;2193000,1451000,IF(B2644&lt;2196000,1453000,IF(B2644&lt;2200000,1456000,IF(B2644&lt;3600000,ROUNDDOWN(B2644/4,-3)*2.8-80000,IF(B2644&lt;6600000,ROUNDDOWN(B2644/4,-3)*3.2-440000,IF(B2644&lt;8500000,ROUNDDOWN(B2644*0.9,0)-1100000,B2644-1950000)))))))),IF(B2644&lt;651000,0,IF(B2644&lt;1900000,B2644-650000,IF(B2644&lt;3600000,ROUNDDOWN(B2644/4,-3)*2.8-80000,IF(B2644&lt;6600000,ROUNDDOWN(B2644/4,-3)*3.2-440000,IF(B2644&lt;8500000,ROUNDDOWN(B2644*0.9,0)-1100000,B2644-1950000)))))),0)</f>
        <v/>
      </c>
      <c r="N2644" s="18">
        <f>IF(M2644&gt;23500000,NA(),IF(C2644&gt;=2026,IF(M2644&lt;=4890000,1040000,IF(M2644&lt;=6550000,670000,620000)),IF(M2644&lt;=1320000,950000,IF(M2644&lt;=3360000,880000,IF(M2644&lt;=4890000,680000,IF(M2644&lt;=6550000,630000,580000))))))</f>
        <v/>
      </c>
      <c r="O2644" s="18">
        <f>IF(F2644&lt;=0,IF(AND(D2644="はい",C2644&gt;=2026,C2644&lt;=2027),IF(E2644&lt;=0,0,IF(E2644&lt;=30000,E2644,IF(E2644&lt;=60000,ROUNDUP(E2644/2,0)+15000,IF(E2644&lt;=120000,ROUNDUP(E2644/4,0)+30000,60000)))),IF(E2644&lt;=0,0,IF(E2644&lt;=20000,E2644,IF(E2644&lt;=40000,ROUNDUP(E2644/2,0)+10000,IF(E2644&lt;=80000,ROUNDUP(E2644/4,0)+20000,40000))))),IF(E2644&lt;=0,IF(F2644&lt;=0,0,IF(F2644&lt;=25000,F2644,IF(F2644&lt;=50000,ROUNDUP(F2644/2,0)+12500,IF(F2644&lt;=100000,ROUNDUP(F2644/4,0)+25000,50000)))),MAX(IF(F2644&lt;=0,0,IF(F2644&lt;=25000,F2644,IF(F2644&lt;=50000,ROUNDUP(F2644/2,0)+12500,IF(F2644&lt;=100000,ROUNDUP(F2644/4,0)+25000,50000)))),MIN(IF(AND(D2644="はい",C2644&gt;=2026,C2644&lt;=2027),IF(E2644&lt;=0,0,IF(E2644&lt;=30000,E2644,IF(E2644&lt;=60000,ROUNDUP(E2644/2,0)+15000,IF(E2644&lt;=120000,ROUNDUP(E2644/4,0)+30000,60000)))),IF(E2644&lt;=0,0,IF(E2644&lt;=20000,E2644,IF(E2644&lt;=40000,ROUNDUP(E2644/2,0)+10000,IF(E2644&lt;=80000,ROUNDUP(E2644/4,0)+20000,40000)))))+IF(F2644&lt;=0,0,IF(F2644&lt;=25000,F2644,IF(F2644&lt;=50000,ROUNDUP(F2644/2,0)+12500,IF(F2644&lt;=100000,ROUNDUP(F2644/4,0)+25000,50000)))),IF(AND(D2644="はい",C2644&gt;=2026,C2644&lt;=2027),60000,40000)))))</f>
        <v/>
      </c>
      <c r="P2644" s="18">
        <f>IF(G2644&lt;=0,0,IF(G2644&lt;=20000,G2644,IF(G2644&lt;=40000,ROUNDUP(G2644/2,0)+10000,IF(G2644&lt;=80000,ROUNDUP(G2644/4,0)+20000,40000))))</f>
        <v/>
      </c>
      <c r="Q2644" s="18">
        <f>IF(I2644&lt;=0,IF(H2644&lt;=0,0,IF(H2644&lt;=20000,H2644,IF(H2644&lt;=40000,ROUNDUP(H2644/2,0)+10000,IF(H2644&lt;=80000,ROUNDUP(H2644/4,0)+20000,40000)))),IF(H2644&lt;=0,IF(I2644&lt;=0,0,IF(I2644&lt;=25000,I2644,IF(I2644&lt;=50000,ROUNDUP(I2644/2,0)+12500,IF(I2644&lt;=100000,ROUNDUP(I2644/4,0)+25000,50000)))),MAX(IF(I2644&lt;=0,0,IF(I2644&lt;=25000,I2644,IF(I2644&lt;=50000,ROUNDUP(I2644/2,0)+12500,IF(I2644&lt;=100000,ROUNDUP(I2644/4,0)+25000,50000)))),MIN(IF(H2644&lt;=0,0,IF(H2644&lt;=20000,H2644,IF(H2644&lt;=40000,ROUNDUP(H2644/2,0)+10000,IF(H2644&lt;=80000,ROUNDUP(H2644/4,0)+20000,40000))))+IF(I2644&lt;=0,0,IF(I2644&lt;=25000,I2644,IF(I2644&lt;=50000,ROUNDUP(I2644/2,0)+12500,IF(I2644&lt;=100000,ROUNDUP(I2644/4,0)+25000,50000)))),40000))))</f>
        <v/>
      </c>
      <c r="R2644" s="18">
        <f>MIN(120000,O2644+P2644+Q2644)</f>
        <v/>
      </c>
      <c r="S2644" s="18">
        <f>IF(F2644&lt;=0,IF(E2644&lt;=0,0,IF(E2644&lt;=12000,E2644,IF(E2644&lt;=32000,ROUNDUP(E2644/2,0)+6000,IF(E2644&lt;=56000,ROUNDUP(E2644/4,0)+14000,28000)))),IF(E2644&lt;=0,IF(F2644&lt;=0,0,IF(F2644&lt;=15000,F2644,IF(F2644&lt;=40000,ROUNDUP(F2644/2,0)+7500,IF(F2644&lt;=70000,ROUNDUP(F2644/4,0)+17500,35000)))),MAX(IF(F2644&lt;=0,0,IF(F2644&lt;=15000,F2644,IF(F2644&lt;=40000,ROUNDUP(F2644/2,0)+7500,IF(F2644&lt;=70000,ROUNDUP(F2644/4,0)+17500,35000)))),MIN(IF(E2644&lt;=0,0,IF(E2644&lt;=12000,E2644,IF(E2644&lt;=32000,ROUNDUP(E2644/2,0)+6000,IF(E2644&lt;=56000,ROUNDUP(E2644/4,0)+14000,28000))))+IF(F2644&lt;=0,0,IF(F2644&lt;=15000,F2644,IF(F2644&lt;=40000,ROUNDUP(F2644/2,0)+7500,IF(F2644&lt;=70000,ROUNDUP(F2644/4,0)+17500,35000)))),28000))))</f>
        <v/>
      </c>
      <c r="T2644" s="18">
        <f>IF(G2644&lt;=0,0,IF(G2644&lt;=12000,G2644,IF(G2644&lt;=32000,ROUNDUP(G2644/2,0)+6000,IF(G2644&lt;=56000,ROUNDUP(G2644/4,0)+14000,28000))))</f>
        <v/>
      </c>
      <c r="U2644" s="18">
        <f>IF(I2644&lt;=0,IF(H2644&lt;=0,0,IF(H2644&lt;=12000,H2644,IF(H2644&lt;=32000,ROUNDUP(H2644/2,0)+6000,IF(H2644&lt;=56000,ROUNDUP(H2644/4,0)+14000,28000)))),IF(H2644&lt;=0,IF(I2644&lt;=0,0,IF(I2644&lt;=15000,I2644,IF(I2644&lt;=40000,ROUNDUP(I2644/2,0)+7500,IF(I2644&lt;=70000,ROUNDUP(I2644/4,0)+17500,35000)))),MAX(IF(I2644&lt;=0,0,IF(I2644&lt;=15000,I2644,IF(I2644&lt;=40000,ROUNDUP(I2644/2,0)+7500,IF(I2644&lt;=70000,ROUNDUP(I2644/4,0)+17500,35000)))),MIN(IF(H2644&lt;=0,0,IF(H2644&lt;=12000,H2644,IF(H2644&lt;=32000,ROUNDUP(H2644/2,0)+6000,IF(H2644&lt;=56000,ROUNDUP(H2644/4,0)+14000,28000))))+IF(I2644&lt;=0,0,IF(I2644&lt;=15000,I2644,IF(I2644&lt;=40000,ROUNDUP(I2644/2,0)+7500,IF(I2644&lt;=70000,ROUNDUP(I2644/4,0)+17500,35000)))),28000))))</f>
        <v/>
      </c>
      <c r="V2644" s="18">
        <f>MIN(70000,S2644+T2644+U2644)</f>
        <v/>
      </c>
      <c r="W2644" s="18">
        <f>MAX(0,ROUNDDOWN(M2644-J2644-N2644-K2644-0,-3))</f>
        <v/>
      </c>
      <c r="X2644" s="18">
        <f>MAX(0,ROUNDDOWN(M2644-J2644-N2644-K2644-R2644,-3))</f>
        <v/>
      </c>
      <c r="Y2644" s="18">
        <f>IF(W2644&lt;=0,0,ROUNDDOWN((W2644*LOOKUP(W2644,{0,1950001,3300001,6950001,9000001,18000001,40000001},{0.05,0.1,0.2,0.23,0.33,0.4,0.45})-LOOKUP(W2644,{0,1950001,3300001,6950001,9000001,18000001,40000001},{0,97500,427500,636000,1536000,2796000,4796000}))*1.021,-2))</f>
        <v/>
      </c>
      <c r="Z2644" s="18">
        <f>IF(X2644&lt;=0,0,ROUNDDOWN((X2644*LOOKUP(X2644,{0,1950001,3300001,6950001,9000001,18000001,40000001},{0.05,0.1,0.2,0.23,0.33,0.4,0.45})-LOOKUP(X2644,{0,1950001,3300001,6950001,9000001,18000001,40000001},{0,97500,427500,636000,1536000,2796000,4796000}))*1.021,-2))</f>
        <v/>
      </c>
      <c r="AA2644" s="18">
        <f>MAX(0,ROUNDDOWN(M2644-J2644-430000-L2644-0,-3))</f>
        <v/>
      </c>
      <c r="AB2644" s="18">
        <f>MAX(0,ROUNDDOWN(M2644-J2644-430000-L2644-V2644,-3))</f>
        <v/>
      </c>
      <c r="AC2644" s="18">
        <f>IF(M2644&lt;=450000,0,MAX(0,ROUNDDOWN(AA2644*0.06-MIN(50000,AA2644)*0.03,-2))+MAX(0,ROUNDDOWN(AA2644*0.04-MIN(50000,AA2644)*0.02,-2)))</f>
        <v/>
      </c>
      <c r="AD2644" s="18">
        <f>IF(M2644&lt;=450000,0,MAX(0,ROUNDDOWN(AB2644*0.06-MIN(50000,AB2644)*0.03,-2))+MAX(0,ROUNDDOWN(AB2644*0.04-MIN(50000,AB2644)*0.02,-2)))</f>
        <v/>
      </c>
      <c r="AE2644" s="18">
        <f>Y2644-Z2644</f>
        <v/>
      </c>
      <c r="AF2644" s="18">
        <f>AC2644-AD2644</f>
        <v/>
      </c>
      <c r="AG2644" s="18">
        <f>AE2644+AF2644</f>
        <v/>
      </c>
      <c r="AH2644" s="20">
        <f>IF(W2644&lt;=0,0,LOOKUP(W2644,{0,1950001,3300001,6950001,9000001,18000001,40000001},{0.05,0.1,0.2,0.23,0.33,0.4,0.45}))</f>
        <v/>
      </c>
    </row>
    <row r="2645">
      <c r="A2645" t="inlineStr">
        <is>
          <t>1万円刻み 特例あり一般12万円</t>
        </is>
      </c>
      <c r="B2645" s="18">
        <f>'4_1万円刻み'!$A$855</f>
        <v/>
      </c>
      <c r="C2645" s="19" t="n">
        <v>2026</v>
      </c>
      <c r="D2645" t="inlineStr">
        <is>
          <t>はい</t>
        </is>
      </c>
      <c r="E2645" s="18" t="n">
        <v>120000</v>
      </c>
      <c r="F2645" s="18" t="n">
        <v>0</v>
      </c>
      <c r="G2645" s="18" t="n">
        <v>0</v>
      </c>
      <c r="H2645" s="18" t="n">
        <v>0</v>
      </c>
      <c r="I2645" s="18" t="n">
        <v>0</v>
      </c>
      <c r="J2645" s="18">
        <f>ROUND(MIN(B2645/12,650000)*12*0.0915+MIN(B2645/12,1390000)*12*(0.0504+0)+B2645*0.005,0)</f>
        <v/>
      </c>
      <c r="K2645" s="18" t="n">
        <v>0</v>
      </c>
      <c r="L2645" s="18" t="n">
        <v>0</v>
      </c>
      <c r="M2645" s="18">
        <f>ROUND(IF(C2645&gt;=2026,IF(B2645&lt;741000,0,IF(B2645&lt;2191000,B2645-740000,IF(B2645&lt;2193000,1451000,IF(B2645&lt;2196000,1453000,IF(B2645&lt;2200000,1456000,IF(B2645&lt;3600000,ROUNDDOWN(B2645/4,-3)*2.8-80000,IF(B2645&lt;6600000,ROUNDDOWN(B2645/4,-3)*3.2-440000,IF(B2645&lt;8500000,ROUNDDOWN(B2645*0.9,0)-1100000,B2645-1950000)))))))),IF(B2645&lt;651000,0,IF(B2645&lt;1900000,B2645-650000,IF(B2645&lt;3600000,ROUNDDOWN(B2645/4,-3)*2.8-80000,IF(B2645&lt;6600000,ROUNDDOWN(B2645/4,-3)*3.2-440000,IF(B2645&lt;8500000,ROUNDDOWN(B2645*0.9,0)-1100000,B2645-1950000)))))),0)</f>
        <v/>
      </c>
      <c r="N2645" s="18">
        <f>IF(M2645&gt;23500000,NA(),IF(C2645&gt;=2026,IF(M2645&lt;=4890000,1040000,IF(M2645&lt;=6550000,670000,620000)),IF(M2645&lt;=1320000,950000,IF(M2645&lt;=3360000,880000,IF(M2645&lt;=4890000,680000,IF(M2645&lt;=6550000,630000,580000))))))</f>
        <v/>
      </c>
      <c r="O2645" s="18">
        <f>IF(F2645&lt;=0,IF(AND(D2645="はい",C2645&gt;=2026,C2645&lt;=2027),IF(E2645&lt;=0,0,IF(E2645&lt;=30000,E2645,IF(E2645&lt;=60000,ROUNDUP(E2645/2,0)+15000,IF(E2645&lt;=120000,ROUNDUP(E2645/4,0)+30000,60000)))),IF(E2645&lt;=0,0,IF(E2645&lt;=20000,E2645,IF(E2645&lt;=40000,ROUNDUP(E2645/2,0)+10000,IF(E2645&lt;=80000,ROUNDUP(E2645/4,0)+20000,40000))))),IF(E2645&lt;=0,IF(F2645&lt;=0,0,IF(F2645&lt;=25000,F2645,IF(F2645&lt;=50000,ROUNDUP(F2645/2,0)+12500,IF(F2645&lt;=100000,ROUNDUP(F2645/4,0)+25000,50000)))),MAX(IF(F2645&lt;=0,0,IF(F2645&lt;=25000,F2645,IF(F2645&lt;=50000,ROUNDUP(F2645/2,0)+12500,IF(F2645&lt;=100000,ROUNDUP(F2645/4,0)+25000,50000)))),MIN(IF(AND(D2645="はい",C2645&gt;=2026,C2645&lt;=2027),IF(E2645&lt;=0,0,IF(E2645&lt;=30000,E2645,IF(E2645&lt;=60000,ROUNDUP(E2645/2,0)+15000,IF(E2645&lt;=120000,ROUNDUP(E2645/4,0)+30000,60000)))),IF(E2645&lt;=0,0,IF(E2645&lt;=20000,E2645,IF(E2645&lt;=40000,ROUNDUP(E2645/2,0)+10000,IF(E2645&lt;=80000,ROUNDUP(E2645/4,0)+20000,40000)))))+IF(F2645&lt;=0,0,IF(F2645&lt;=25000,F2645,IF(F2645&lt;=50000,ROUNDUP(F2645/2,0)+12500,IF(F2645&lt;=100000,ROUNDUP(F2645/4,0)+25000,50000)))),IF(AND(D2645="はい",C2645&gt;=2026,C2645&lt;=2027),60000,40000)))))</f>
        <v/>
      </c>
      <c r="P2645" s="18">
        <f>IF(G2645&lt;=0,0,IF(G2645&lt;=20000,G2645,IF(G2645&lt;=40000,ROUNDUP(G2645/2,0)+10000,IF(G2645&lt;=80000,ROUNDUP(G2645/4,0)+20000,40000))))</f>
        <v/>
      </c>
      <c r="Q2645" s="18">
        <f>IF(I2645&lt;=0,IF(H2645&lt;=0,0,IF(H2645&lt;=20000,H2645,IF(H2645&lt;=40000,ROUNDUP(H2645/2,0)+10000,IF(H2645&lt;=80000,ROUNDUP(H2645/4,0)+20000,40000)))),IF(H2645&lt;=0,IF(I2645&lt;=0,0,IF(I2645&lt;=25000,I2645,IF(I2645&lt;=50000,ROUNDUP(I2645/2,0)+12500,IF(I2645&lt;=100000,ROUNDUP(I2645/4,0)+25000,50000)))),MAX(IF(I2645&lt;=0,0,IF(I2645&lt;=25000,I2645,IF(I2645&lt;=50000,ROUNDUP(I2645/2,0)+12500,IF(I2645&lt;=100000,ROUNDUP(I2645/4,0)+25000,50000)))),MIN(IF(H2645&lt;=0,0,IF(H2645&lt;=20000,H2645,IF(H2645&lt;=40000,ROUNDUP(H2645/2,0)+10000,IF(H2645&lt;=80000,ROUNDUP(H2645/4,0)+20000,40000))))+IF(I2645&lt;=0,0,IF(I2645&lt;=25000,I2645,IF(I2645&lt;=50000,ROUNDUP(I2645/2,0)+12500,IF(I2645&lt;=100000,ROUNDUP(I2645/4,0)+25000,50000)))),40000))))</f>
        <v/>
      </c>
      <c r="R2645" s="18">
        <f>MIN(120000,O2645+P2645+Q2645)</f>
        <v/>
      </c>
      <c r="S2645" s="18">
        <f>IF(F2645&lt;=0,IF(E2645&lt;=0,0,IF(E2645&lt;=12000,E2645,IF(E2645&lt;=32000,ROUNDUP(E2645/2,0)+6000,IF(E2645&lt;=56000,ROUNDUP(E2645/4,0)+14000,28000)))),IF(E2645&lt;=0,IF(F2645&lt;=0,0,IF(F2645&lt;=15000,F2645,IF(F2645&lt;=40000,ROUNDUP(F2645/2,0)+7500,IF(F2645&lt;=70000,ROUNDUP(F2645/4,0)+17500,35000)))),MAX(IF(F2645&lt;=0,0,IF(F2645&lt;=15000,F2645,IF(F2645&lt;=40000,ROUNDUP(F2645/2,0)+7500,IF(F2645&lt;=70000,ROUNDUP(F2645/4,0)+17500,35000)))),MIN(IF(E2645&lt;=0,0,IF(E2645&lt;=12000,E2645,IF(E2645&lt;=32000,ROUNDUP(E2645/2,0)+6000,IF(E2645&lt;=56000,ROUNDUP(E2645/4,0)+14000,28000))))+IF(F2645&lt;=0,0,IF(F2645&lt;=15000,F2645,IF(F2645&lt;=40000,ROUNDUP(F2645/2,0)+7500,IF(F2645&lt;=70000,ROUNDUP(F2645/4,0)+17500,35000)))),28000))))</f>
        <v/>
      </c>
      <c r="T2645" s="18">
        <f>IF(G2645&lt;=0,0,IF(G2645&lt;=12000,G2645,IF(G2645&lt;=32000,ROUNDUP(G2645/2,0)+6000,IF(G2645&lt;=56000,ROUNDUP(G2645/4,0)+14000,28000))))</f>
        <v/>
      </c>
      <c r="U2645" s="18">
        <f>IF(I2645&lt;=0,IF(H2645&lt;=0,0,IF(H2645&lt;=12000,H2645,IF(H2645&lt;=32000,ROUNDUP(H2645/2,0)+6000,IF(H2645&lt;=56000,ROUNDUP(H2645/4,0)+14000,28000)))),IF(H2645&lt;=0,IF(I2645&lt;=0,0,IF(I2645&lt;=15000,I2645,IF(I2645&lt;=40000,ROUNDUP(I2645/2,0)+7500,IF(I2645&lt;=70000,ROUNDUP(I2645/4,0)+17500,35000)))),MAX(IF(I2645&lt;=0,0,IF(I2645&lt;=15000,I2645,IF(I2645&lt;=40000,ROUNDUP(I2645/2,0)+7500,IF(I2645&lt;=70000,ROUNDUP(I2645/4,0)+17500,35000)))),MIN(IF(H2645&lt;=0,0,IF(H2645&lt;=12000,H2645,IF(H2645&lt;=32000,ROUNDUP(H2645/2,0)+6000,IF(H2645&lt;=56000,ROUNDUP(H2645/4,0)+14000,28000))))+IF(I2645&lt;=0,0,IF(I2645&lt;=15000,I2645,IF(I2645&lt;=40000,ROUNDUP(I2645/2,0)+7500,IF(I2645&lt;=70000,ROUNDUP(I2645/4,0)+17500,35000)))),28000))))</f>
        <v/>
      </c>
      <c r="V2645" s="18">
        <f>MIN(70000,S2645+T2645+U2645)</f>
        <v/>
      </c>
      <c r="W2645" s="18">
        <f>MAX(0,ROUNDDOWN(M2645-J2645-N2645-K2645-0,-3))</f>
        <v/>
      </c>
      <c r="X2645" s="18">
        <f>MAX(0,ROUNDDOWN(M2645-J2645-N2645-K2645-R2645,-3))</f>
        <v/>
      </c>
      <c r="Y2645" s="18">
        <f>IF(W2645&lt;=0,0,ROUNDDOWN((W2645*LOOKUP(W2645,{0,1950001,3300001,6950001,9000001,18000001,40000001},{0.05,0.1,0.2,0.23,0.33,0.4,0.45})-LOOKUP(W2645,{0,1950001,3300001,6950001,9000001,18000001,40000001},{0,97500,427500,636000,1536000,2796000,4796000}))*1.021,-2))</f>
        <v/>
      </c>
      <c r="Z2645" s="18">
        <f>IF(X2645&lt;=0,0,ROUNDDOWN((X2645*LOOKUP(X2645,{0,1950001,3300001,6950001,9000001,18000001,40000001},{0.05,0.1,0.2,0.23,0.33,0.4,0.45})-LOOKUP(X2645,{0,1950001,3300001,6950001,9000001,18000001,40000001},{0,97500,427500,636000,1536000,2796000,4796000}))*1.021,-2))</f>
        <v/>
      </c>
      <c r="AA2645" s="18">
        <f>MAX(0,ROUNDDOWN(M2645-J2645-430000-L2645-0,-3))</f>
        <v/>
      </c>
      <c r="AB2645" s="18">
        <f>MAX(0,ROUNDDOWN(M2645-J2645-430000-L2645-V2645,-3))</f>
        <v/>
      </c>
      <c r="AC2645" s="18">
        <f>IF(M2645&lt;=450000,0,MAX(0,ROUNDDOWN(AA2645*0.06-MIN(50000,AA2645)*0.03,-2))+MAX(0,ROUNDDOWN(AA2645*0.04-MIN(50000,AA2645)*0.02,-2)))</f>
        <v/>
      </c>
      <c r="AD2645" s="18">
        <f>IF(M2645&lt;=450000,0,MAX(0,ROUNDDOWN(AB2645*0.06-MIN(50000,AB2645)*0.03,-2))+MAX(0,ROUNDDOWN(AB2645*0.04-MIN(50000,AB2645)*0.02,-2)))</f>
        <v/>
      </c>
      <c r="AE2645" s="18">
        <f>Y2645-Z2645</f>
        <v/>
      </c>
      <c r="AF2645" s="18">
        <f>AC2645-AD2645</f>
        <v/>
      </c>
      <c r="AG2645" s="18">
        <f>AE2645+AF2645</f>
        <v/>
      </c>
      <c r="AH2645" s="20">
        <f>IF(W2645&lt;=0,0,LOOKUP(W2645,{0,1950001,3300001,6950001,9000001,18000001,40000001},{0.05,0.1,0.2,0.23,0.33,0.4,0.45}))</f>
        <v/>
      </c>
    </row>
    <row r="2646">
      <c r="A2646" t="inlineStr">
        <is>
          <t>1万円刻み 3区分8万円ずつ</t>
        </is>
      </c>
      <c r="B2646" s="18">
        <f>'4_1万円刻み'!$A$856</f>
        <v/>
      </c>
      <c r="C2646" s="19" t="n">
        <v>2026</v>
      </c>
      <c r="D2646" t="inlineStr">
        <is>
          <t>いいえ</t>
        </is>
      </c>
      <c r="E2646" s="18" t="n">
        <v>80000</v>
      </c>
      <c r="F2646" s="18" t="n">
        <v>0</v>
      </c>
      <c r="G2646" s="18" t="n">
        <v>80000</v>
      </c>
      <c r="H2646" s="18" t="n">
        <v>80000</v>
      </c>
      <c r="I2646" s="18" t="n">
        <v>0</v>
      </c>
      <c r="J2646" s="18">
        <f>ROUND(MIN(B2646/12,650000)*12*0.0915+MIN(B2646/12,1390000)*12*(0.0504+0)+B2646*0.005,0)</f>
        <v/>
      </c>
      <c r="K2646" s="18" t="n">
        <v>0</v>
      </c>
      <c r="L2646" s="18" t="n">
        <v>0</v>
      </c>
      <c r="M2646" s="18">
        <f>ROUND(IF(C2646&gt;=2026,IF(B2646&lt;741000,0,IF(B2646&lt;2191000,B2646-740000,IF(B2646&lt;2193000,1451000,IF(B2646&lt;2196000,1453000,IF(B2646&lt;2200000,1456000,IF(B2646&lt;3600000,ROUNDDOWN(B2646/4,-3)*2.8-80000,IF(B2646&lt;6600000,ROUNDDOWN(B2646/4,-3)*3.2-440000,IF(B2646&lt;8500000,ROUNDDOWN(B2646*0.9,0)-1100000,B2646-1950000)))))))),IF(B2646&lt;651000,0,IF(B2646&lt;1900000,B2646-650000,IF(B2646&lt;3600000,ROUNDDOWN(B2646/4,-3)*2.8-80000,IF(B2646&lt;6600000,ROUNDDOWN(B2646/4,-3)*3.2-440000,IF(B2646&lt;8500000,ROUNDDOWN(B2646*0.9,0)-1100000,B2646-1950000)))))),0)</f>
        <v/>
      </c>
      <c r="N2646" s="18">
        <f>IF(M2646&gt;23500000,NA(),IF(C2646&gt;=2026,IF(M2646&lt;=4890000,1040000,IF(M2646&lt;=6550000,670000,620000)),IF(M2646&lt;=1320000,950000,IF(M2646&lt;=3360000,880000,IF(M2646&lt;=4890000,680000,IF(M2646&lt;=6550000,630000,580000))))))</f>
        <v/>
      </c>
      <c r="O2646" s="18">
        <f>IF(F2646&lt;=0,IF(AND(D2646="はい",C2646&gt;=2026,C2646&lt;=2027),IF(E2646&lt;=0,0,IF(E2646&lt;=30000,E2646,IF(E2646&lt;=60000,ROUNDUP(E2646/2,0)+15000,IF(E2646&lt;=120000,ROUNDUP(E2646/4,0)+30000,60000)))),IF(E2646&lt;=0,0,IF(E2646&lt;=20000,E2646,IF(E2646&lt;=40000,ROUNDUP(E2646/2,0)+10000,IF(E2646&lt;=80000,ROUNDUP(E2646/4,0)+20000,40000))))),IF(E2646&lt;=0,IF(F2646&lt;=0,0,IF(F2646&lt;=25000,F2646,IF(F2646&lt;=50000,ROUNDUP(F2646/2,0)+12500,IF(F2646&lt;=100000,ROUNDUP(F2646/4,0)+25000,50000)))),MAX(IF(F2646&lt;=0,0,IF(F2646&lt;=25000,F2646,IF(F2646&lt;=50000,ROUNDUP(F2646/2,0)+12500,IF(F2646&lt;=100000,ROUNDUP(F2646/4,0)+25000,50000)))),MIN(IF(AND(D2646="はい",C2646&gt;=2026,C2646&lt;=2027),IF(E2646&lt;=0,0,IF(E2646&lt;=30000,E2646,IF(E2646&lt;=60000,ROUNDUP(E2646/2,0)+15000,IF(E2646&lt;=120000,ROUNDUP(E2646/4,0)+30000,60000)))),IF(E2646&lt;=0,0,IF(E2646&lt;=20000,E2646,IF(E2646&lt;=40000,ROUNDUP(E2646/2,0)+10000,IF(E2646&lt;=80000,ROUNDUP(E2646/4,0)+20000,40000)))))+IF(F2646&lt;=0,0,IF(F2646&lt;=25000,F2646,IF(F2646&lt;=50000,ROUNDUP(F2646/2,0)+12500,IF(F2646&lt;=100000,ROUNDUP(F2646/4,0)+25000,50000)))),IF(AND(D2646="はい",C2646&gt;=2026,C2646&lt;=2027),60000,40000)))))</f>
        <v/>
      </c>
      <c r="P2646" s="18">
        <f>IF(G2646&lt;=0,0,IF(G2646&lt;=20000,G2646,IF(G2646&lt;=40000,ROUNDUP(G2646/2,0)+10000,IF(G2646&lt;=80000,ROUNDUP(G2646/4,0)+20000,40000))))</f>
        <v/>
      </c>
      <c r="Q2646" s="18">
        <f>IF(I2646&lt;=0,IF(H2646&lt;=0,0,IF(H2646&lt;=20000,H2646,IF(H2646&lt;=40000,ROUNDUP(H2646/2,0)+10000,IF(H2646&lt;=80000,ROUNDUP(H2646/4,0)+20000,40000)))),IF(H2646&lt;=0,IF(I2646&lt;=0,0,IF(I2646&lt;=25000,I2646,IF(I2646&lt;=50000,ROUNDUP(I2646/2,0)+12500,IF(I2646&lt;=100000,ROUNDUP(I2646/4,0)+25000,50000)))),MAX(IF(I2646&lt;=0,0,IF(I2646&lt;=25000,I2646,IF(I2646&lt;=50000,ROUNDUP(I2646/2,0)+12500,IF(I2646&lt;=100000,ROUNDUP(I2646/4,0)+25000,50000)))),MIN(IF(H2646&lt;=0,0,IF(H2646&lt;=20000,H2646,IF(H2646&lt;=40000,ROUNDUP(H2646/2,0)+10000,IF(H2646&lt;=80000,ROUNDUP(H2646/4,0)+20000,40000))))+IF(I2646&lt;=0,0,IF(I2646&lt;=25000,I2646,IF(I2646&lt;=50000,ROUNDUP(I2646/2,0)+12500,IF(I2646&lt;=100000,ROUNDUP(I2646/4,0)+25000,50000)))),40000))))</f>
        <v/>
      </c>
      <c r="R2646" s="18">
        <f>MIN(120000,O2646+P2646+Q2646)</f>
        <v/>
      </c>
      <c r="S2646" s="18">
        <f>IF(F2646&lt;=0,IF(E2646&lt;=0,0,IF(E2646&lt;=12000,E2646,IF(E2646&lt;=32000,ROUNDUP(E2646/2,0)+6000,IF(E2646&lt;=56000,ROUNDUP(E2646/4,0)+14000,28000)))),IF(E2646&lt;=0,IF(F2646&lt;=0,0,IF(F2646&lt;=15000,F2646,IF(F2646&lt;=40000,ROUNDUP(F2646/2,0)+7500,IF(F2646&lt;=70000,ROUNDUP(F2646/4,0)+17500,35000)))),MAX(IF(F2646&lt;=0,0,IF(F2646&lt;=15000,F2646,IF(F2646&lt;=40000,ROUNDUP(F2646/2,0)+7500,IF(F2646&lt;=70000,ROUNDUP(F2646/4,0)+17500,35000)))),MIN(IF(E2646&lt;=0,0,IF(E2646&lt;=12000,E2646,IF(E2646&lt;=32000,ROUNDUP(E2646/2,0)+6000,IF(E2646&lt;=56000,ROUNDUP(E2646/4,0)+14000,28000))))+IF(F2646&lt;=0,0,IF(F2646&lt;=15000,F2646,IF(F2646&lt;=40000,ROUNDUP(F2646/2,0)+7500,IF(F2646&lt;=70000,ROUNDUP(F2646/4,0)+17500,35000)))),28000))))</f>
        <v/>
      </c>
      <c r="T2646" s="18">
        <f>IF(G2646&lt;=0,0,IF(G2646&lt;=12000,G2646,IF(G2646&lt;=32000,ROUNDUP(G2646/2,0)+6000,IF(G2646&lt;=56000,ROUNDUP(G2646/4,0)+14000,28000))))</f>
        <v/>
      </c>
      <c r="U2646" s="18">
        <f>IF(I2646&lt;=0,IF(H2646&lt;=0,0,IF(H2646&lt;=12000,H2646,IF(H2646&lt;=32000,ROUNDUP(H2646/2,0)+6000,IF(H2646&lt;=56000,ROUNDUP(H2646/4,0)+14000,28000)))),IF(H2646&lt;=0,IF(I2646&lt;=0,0,IF(I2646&lt;=15000,I2646,IF(I2646&lt;=40000,ROUNDUP(I2646/2,0)+7500,IF(I2646&lt;=70000,ROUNDUP(I2646/4,0)+17500,35000)))),MAX(IF(I2646&lt;=0,0,IF(I2646&lt;=15000,I2646,IF(I2646&lt;=40000,ROUNDUP(I2646/2,0)+7500,IF(I2646&lt;=70000,ROUNDUP(I2646/4,0)+17500,35000)))),MIN(IF(H2646&lt;=0,0,IF(H2646&lt;=12000,H2646,IF(H2646&lt;=32000,ROUNDUP(H2646/2,0)+6000,IF(H2646&lt;=56000,ROUNDUP(H2646/4,0)+14000,28000))))+IF(I2646&lt;=0,0,IF(I2646&lt;=15000,I2646,IF(I2646&lt;=40000,ROUNDUP(I2646/2,0)+7500,IF(I2646&lt;=70000,ROUNDUP(I2646/4,0)+17500,35000)))),28000))))</f>
        <v/>
      </c>
      <c r="V2646" s="18">
        <f>MIN(70000,S2646+T2646+U2646)</f>
        <v/>
      </c>
      <c r="W2646" s="18">
        <f>MAX(0,ROUNDDOWN(M2646-J2646-N2646-K2646-0,-3))</f>
        <v/>
      </c>
      <c r="X2646" s="18">
        <f>MAX(0,ROUNDDOWN(M2646-J2646-N2646-K2646-R2646,-3))</f>
        <v/>
      </c>
      <c r="Y2646" s="18">
        <f>IF(W2646&lt;=0,0,ROUNDDOWN((W2646*LOOKUP(W2646,{0,1950001,3300001,6950001,9000001,18000001,40000001},{0.05,0.1,0.2,0.23,0.33,0.4,0.45})-LOOKUP(W2646,{0,1950001,3300001,6950001,9000001,18000001,40000001},{0,97500,427500,636000,1536000,2796000,4796000}))*1.021,-2))</f>
        <v/>
      </c>
      <c r="Z2646" s="18">
        <f>IF(X2646&lt;=0,0,ROUNDDOWN((X2646*LOOKUP(X2646,{0,1950001,3300001,6950001,9000001,18000001,40000001},{0.05,0.1,0.2,0.23,0.33,0.4,0.45})-LOOKUP(X2646,{0,1950001,3300001,6950001,9000001,18000001,40000001},{0,97500,427500,636000,1536000,2796000,4796000}))*1.021,-2))</f>
        <v/>
      </c>
      <c r="AA2646" s="18">
        <f>MAX(0,ROUNDDOWN(M2646-J2646-430000-L2646-0,-3))</f>
        <v/>
      </c>
      <c r="AB2646" s="18">
        <f>MAX(0,ROUNDDOWN(M2646-J2646-430000-L2646-V2646,-3))</f>
        <v/>
      </c>
      <c r="AC2646" s="18">
        <f>IF(M2646&lt;=450000,0,MAX(0,ROUNDDOWN(AA2646*0.06-MIN(50000,AA2646)*0.03,-2))+MAX(0,ROUNDDOWN(AA2646*0.04-MIN(50000,AA2646)*0.02,-2)))</f>
        <v/>
      </c>
      <c r="AD2646" s="18">
        <f>IF(M2646&lt;=450000,0,MAX(0,ROUNDDOWN(AB2646*0.06-MIN(50000,AB2646)*0.03,-2))+MAX(0,ROUNDDOWN(AB2646*0.04-MIN(50000,AB2646)*0.02,-2)))</f>
        <v/>
      </c>
      <c r="AE2646" s="18">
        <f>Y2646-Z2646</f>
        <v/>
      </c>
      <c r="AF2646" s="18">
        <f>AC2646-AD2646</f>
        <v/>
      </c>
      <c r="AG2646" s="18">
        <f>AE2646+AF2646</f>
        <v/>
      </c>
      <c r="AH2646" s="20">
        <f>IF(W2646&lt;=0,0,LOOKUP(W2646,{0,1950001,3300001,6950001,9000001,18000001,40000001},{0.05,0.1,0.2,0.23,0.33,0.4,0.45}))</f>
        <v/>
      </c>
    </row>
    <row r="2647">
      <c r="A2647" t="inlineStr">
        <is>
          <t>1万円刻み 一般8万円</t>
        </is>
      </c>
      <c r="B2647" s="18">
        <f>'4_1万円刻み'!$A$856</f>
        <v/>
      </c>
      <c r="C2647" s="19" t="n">
        <v>2026</v>
      </c>
      <c r="D2647" t="inlineStr">
        <is>
          <t>いいえ</t>
        </is>
      </c>
      <c r="E2647" s="18" t="n">
        <v>80000</v>
      </c>
      <c r="F2647" s="18" t="n">
        <v>0</v>
      </c>
      <c r="G2647" s="18" t="n">
        <v>0</v>
      </c>
      <c r="H2647" s="18" t="n">
        <v>0</v>
      </c>
      <c r="I2647" s="18" t="n">
        <v>0</v>
      </c>
      <c r="J2647" s="18">
        <f>ROUND(MIN(B2647/12,650000)*12*0.0915+MIN(B2647/12,1390000)*12*(0.0504+0)+B2647*0.005,0)</f>
        <v/>
      </c>
      <c r="K2647" s="18" t="n">
        <v>0</v>
      </c>
      <c r="L2647" s="18" t="n">
        <v>0</v>
      </c>
      <c r="M2647" s="18">
        <f>ROUND(IF(C2647&gt;=2026,IF(B2647&lt;741000,0,IF(B2647&lt;2191000,B2647-740000,IF(B2647&lt;2193000,1451000,IF(B2647&lt;2196000,1453000,IF(B2647&lt;2200000,1456000,IF(B2647&lt;3600000,ROUNDDOWN(B2647/4,-3)*2.8-80000,IF(B2647&lt;6600000,ROUNDDOWN(B2647/4,-3)*3.2-440000,IF(B2647&lt;8500000,ROUNDDOWN(B2647*0.9,0)-1100000,B2647-1950000)))))))),IF(B2647&lt;651000,0,IF(B2647&lt;1900000,B2647-650000,IF(B2647&lt;3600000,ROUNDDOWN(B2647/4,-3)*2.8-80000,IF(B2647&lt;6600000,ROUNDDOWN(B2647/4,-3)*3.2-440000,IF(B2647&lt;8500000,ROUNDDOWN(B2647*0.9,0)-1100000,B2647-1950000)))))),0)</f>
        <v/>
      </c>
      <c r="N2647" s="18">
        <f>IF(M2647&gt;23500000,NA(),IF(C2647&gt;=2026,IF(M2647&lt;=4890000,1040000,IF(M2647&lt;=6550000,670000,620000)),IF(M2647&lt;=1320000,950000,IF(M2647&lt;=3360000,880000,IF(M2647&lt;=4890000,680000,IF(M2647&lt;=6550000,630000,580000))))))</f>
        <v/>
      </c>
      <c r="O2647" s="18">
        <f>IF(F2647&lt;=0,IF(AND(D2647="はい",C2647&gt;=2026,C2647&lt;=2027),IF(E2647&lt;=0,0,IF(E2647&lt;=30000,E2647,IF(E2647&lt;=60000,ROUNDUP(E2647/2,0)+15000,IF(E2647&lt;=120000,ROUNDUP(E2647/4,0)+30000,60000)))),IF(E2647&lt;=0,0,IF(E2647&lt;=20000,E2647,IF(E2647&lt;=40000,ROUNDUP(E2647/2,0)+10000,IF(E2647&lt;=80000,ROUNDUP(E2647/4,0)+20000,40000))))),IF(E2647&lt;=0,IF(F2647&lt;=0,0,IF(F2647&lt;=25000,F2647,IF(F2647&lt;=50000,ROUNDUP(F2647/2,0)+12500,IF(F2647&lt;=100000,ROUNDUP(F2647/4,0)+25000,50000)))),MAX(IF(F2647&lt;=0,0,IF(F2647&lt;=25000,F2647,IF(F2647&lt;=50000,ROUNDUP(F2647/2,0)+12500,IF(F2647&lt;=100000,ROUNDUP(F2647/4,0)+25000,50000)))),MIN(IF(AND(D2647="はい",C2647&gt;=2026,C2647&lt;=2027),IF(E2647&lt;=0,0,IF(E2647&lt;=30000,E2647,IF(E2647&lt;=60000,ROUNDUP(E2647/2,0)+15000,IF(E2647&lt;=120000,ROUNDUP(E2647/4,0)+30000,60000)))),IF(E2647&lt;=0,0,IF(E2647&lt;=20000,E2647,IF(E2647&lt;=40000,ROUNDUP(E2647/2,0)+10000,IF(E2647&lt;=80000,ROUNDUP(E2647/4,0)+20000,40000)))))+IF(F2647&lt;=0,0,IF(F2647&lt;=25000,F2647,IF(F2647&lt;=50000,ROUNDUP(F2647/2,0)+12500,IF(F2647&lt;=100000,ROUNDUP(F2647/4,0)+25000,50000)))),IF(AND(D2647="はい",C2647&gt;=2026,C2647&lt;=2027),60000,40000)))))</f>
        <v/>
      </c>
      <c r="P2647" s="18">
        <f>IF(G2647&lt;=0,0,IF(G2647&lt;=20000,G2647,IF(G2647&lt;=40000,ROUNDUP(G2647/2,0)+10000,IF(G2647&lt;=80000,ROUNDUP(G2647/4,0)+20000,40000))))</f>
        <v/>
      </c>
      <c r="Q2647" s="18">
        <f>IF(I2647&lt;=0,IF(H2647&lt;=0,0,IF(H2647&lt;=20000,H2647,IF(H2647&lt;=40000,ROUNDUP(H2647/2,0)+10000,IF(H2647&lt;=80000,ROUNDUP(H2647/4,0)+20000,40000)))),IF(H2647&lt;=0,IF(I2647&lt;=0,0,IF(I2647&lt;=25000,I2647,IF(I2647&lt;=50000,ROUNDUP(I2647/2,0)+12500,IF(I2647&lt;=100000,ROUNDUP(I2647/4,0)+25000,50000)))),MAX(IF(I2647&lt;=0,0,IF(I2647&lt;=25000,I2647,IF(I2647&lt;=50000,ROUNDUP(I2647/2,0)+12500,IF(I2647&lt;=100000,ROUNDUP(I2647/4,0)+25000,50000)))),MIN(IF(H2647&lt;=0,0,IF(H2647&lt;=20000,H2647,IF(H2647&lt;=40000,ROUNDUP(H2647/2,0)+10000,IF(H2647&lt;=80000,ROUNDUP(H2647/4,0)+20000,40000))))+IF(I2647&lt;=0,0,IF(I2647&lt;=25000,I2647,IF(I2647&lt;=50000,ROUNDUP(I2647/2,0)+12500,IF(I2647&lt;=100000,ROUNDUP(I2647/4,0)+25000,50000)))),40000))))</f>
        <v/>
      </c>
      <c r="R2647" s="18">
        <f>MIN(120000,O2647+P2647+Q2647)</f>
        <v/>
      </c>
      <c r="S2647" s="18">
        <f>IF(F2647&lt;=0,IF(E2647&lt;=0,0,IF(E2647&lt;=12000,E2647,IF(E2647&lt;=32000,ROUNDUP(E2647/2,0)+6000,IF(E2647&lt;=56000,ROUNDUP(E2647/4,0)+14000,28000)))),IF(E2647&lt;=0,IF(F2647&lt;=0,0,IF(F2647&lt;=15000,F2647,IF(F2647&lt;=40000,ROUNDUP(F2647/2,0)+7500,IF(F2647&lt;=70000,ROUNDUP(F2647/4,0)+17500,35000)))),MAX(IF(F2647&lt;=0,0,IF(F2647&lt;=15000,F2647,IF(F2647&lt;=40000,ROUNDUP(F2647/2,0)+7500,IF(F2647&lt;=70000,ROUNDUP(F2647/4,0)+17500,35000)))),MIN(IF(E2647&lt;=0,0,IF(E2647&lt;=12000,E2647,IF(E2647&lt;=32000,ROUNDUP(E2647/2,0)+6000,IF(E2647&lt;=56000,ROUNDUP(E2647/4,0)+14000,28000))))+IF(F2647&lt;=0,0,IF(F2647&lt;=15000,F2647,IF(F2647&lt;=40000,ROUNDUP(F2647/2,0)+7500,IF(F2647&lt;=70000,ROUNDUP(F2647/4,0)+17500,35000)))),28000))))</f>
        <v/>
      </c>
      <c r="T2647" s="18">
        <f>IF(G2647&lt;=0,0,IF(G2647&lt;=12000,G2647,IF(G2647&lt;=32000,ROUNDUP(G2647/2,0)+6000,IF(G2647&lt;=56000,ROUNDUP(G2647/4,0)+14000,28000))))</f>
        <v/>
      </c>
      <c r="U2647" s="18">
        <f>IF(I2647&lt;=0,IF(H2647&lt;=0,0,IF(H2647&lt;=12000,H2647,IF(H2647&lt;=32000,ROUNDUP(H2647/2,0)+6000,IF(H2647&lt;=56000,ROUNDUP(H2647/4,0)+14000,28000)))),IF(H2647&lt;=0,IF(I2647&lt;=0,0,IF(I2647&lt;=15000,I2647,IF(I2647&lt;=40000,ROUNDUP(I2647/2,0)+7500,IF(I2647&lt;=70000,ROUNDUP(I2647/4,0)+17500,35000)))),MAX(IF(I2647&lt;=0,0,IF(I2647&lt;=15000,I2647,IF(I2647&lt;=40000,ROUNDUP(I2647/2,0)+7500,IF(I2647&lt;=70000,ROUNDUP(I2647/4,0)+17500,35000)))),MIN(IF(H2647&lt;=0,0,IF(H2647&lt;=12000,H2647,IF(H2647&lt;=32000,ROUNDUP(H2647/2,0)+6000,IF(H2647&lt;=56000,ROUNDUP(H2647/4,0)+14000,28000))))+IF(I2647&lt;=0,0,IF(I2647&lt;=15000,I2647,IF(I2647&lt;=40000,ROUNDUP(I2647/2,0)+7500,IF(I2647&lt;=70000,ROUNDUP(I2647/4,0)+17500,35000)))),28000))))</f>
        <v/>
      </c>
      <c r="V2647" s="18">
        <f>MIN(70000,S2647+T2647+U2647)</f>
        <v/>
      </c>
      <c r="W2647" s="18">
        <f>MAX(0,ROUNDDOWN(M2647-J2647-N2647-K2647-0,-3))</f>
        <v/>
      </c>
      <c r="X2647" s="18">
        <f>MAX(0,ROUNDDOWN(M2647-J2647-N2647-K2647-R2647,-3))</f>
        <v/>
      </c>
      <c r="Y2647" s="18">
        <f>IF(W2647&lt;=0,0,ROUNDDOWN((W2647*LOOKUP(W2647,{0,1950001,3300001,6950001,9000001,18000001,40000001},{0.05,0.1,0.2,0.23,0.33,0.4,0.45})-LOOKUP(W2647,{0,1950001,3300001,6950001,9000001,18000001,40000001},{0,97500,427500,636000,1536000,2796000,4796000}))*1.021,-2))</f>
        <v/>
      </c>
      <c r="Z2647" s="18">
        <f>IF(X2647&lt;=0,0,ROUNDDOWN((X2647*LOOKUP(X2647,{0,1950001,3300001,6950001,9000001,18000001,40000001},{0.05,0.1,0.2,0.23,0.33,0.4,0.45})-LOOKUP(X2647,{0,1950001,3300001,6950001,9000001,18000001,40000001},{0,97500,427500,636000,1536000,2796000,4796000}))*1.021,-2))</f>
        <v/>
      </c>
      <c r="AA2647" s="18">
        <f>MAX(0,ROUNDDOWN(M2647-J2647-430000-L2647-0,-3))</f>
        <v/>
      </c>
      <c r="AB2647" s="18">
        <f>MAX(0,ROUNDDOWN(M2647-J2647-430000-L2647-V2647,-3))</f>
        <v/>
      </c>
      <c r="AC2647" s="18">
        <f>IF(M2647&lt;=450000,0,MAX(0,ROUNDDOWN(AA2647*0.06-MIN(50000,AA2647)*0.03,-2))+MAX(0,ROUNDDOWN(AA2647*0.04-MIN(50000,AA2647)*0.02,-2)))</f>
        <v/>
      </c>
      <c r="AD2647" s="18">
        <f>IF(M2647&lt;=450000,0,MAX(0,ROUNDDOWN(AB2647*0.06-MIN(50000,AB2647)*0.03,-2))+MAX(0,ROUNDDOWN(AB2647*0.04-MIN(50000,AB2647)*0.02,-2)))</f>
        <v/>
      </c>
      <c r="AE2647" s="18">
        <f>Y2647-Z2647</f>
        <v/>
      </c>
      <c r="AF2647" s="18">
        <f>AC2647-AD2647</f>
        <v/>
      </c>
      <c r="AG2647" s="18">
        <f>AE2647+AF2647</f>
        <v/>
      </c>
      <c r="AH2647" s="20">
        <f>IF(W2647&lt;=0,0,LOOKUP(W2647,{0,1950001,3300001,6950001,9000001,18000001,40000001},{0.05,0.1,0.2,0.23,0.33,0.4,0.45}))</f>
        <v/>
      </c>
    </row>
    <row r="2648">
      <c r="A2648" t="inlineStr">
        <is>
          <t>1万円刻み 特例あり一般12万円</t>
        </is>
      </c>
      <c r="B2648" s="18">
        <f>'4_1万円刻み'!$A$856</f>
        <v/>
      </c>
      <c r="C2648" s="19" t="n">
        <v>2026</v>
      </c>
      <c r="D2648" t="inlineStr">
        <is>
          <t>はい</t>
        </is>
      </c>
      <c r="E2648" s="18" t="n">
        <v>120000</v>
      </c>
      <c r="F2648" s="18" t="n">
        <v>0</v>
      </c>
      <c r="G2648" s="18" t="n">
        <v>0</v>
      </c>
      <c r="H2648" s="18" t="n">
        <v>0</v>
      </c>
      <c r="I2648" s="18" t="n">
        <v>0</v>
      </c>
      <c r="J2648" s="18">
        <f>ROUND(MIN(B2648/12,650000)*12*0.0915+MIN(B2648/12,1390000)*12*(0.0504+0)+B2648*0.005,0)</f>
        <v/>
      </c>
      <c r="K2648" s="18" t="n">
        <v>0</v>
      </c>
      <c r="L2648" s="18" t="n">
        <v>0</v>
      </c>
      <c r="M2648" s="18">
        <f>ROUND(IF(C2648&gt;=2026,IF(B2648&lt;741000,0,IF(B2648&lt;2191000,B2648-740000,IF(B2648&lt;2193000,1451000,IF(B2648&lt;2196000,1453000,IF(B2648&lt;2200000,1456000,IF(B2648&lt;3600000,ROUNDDOWN(B2648/4,-3)*2.8-80000,IF(B2648&lt;6600000,ROUNDDOWN(B2648/4,-3)*3.2-440000,IF(B2648&lt;8500000,ROUNDDOWN(B2648*0.9,0)-1100000,B2648-1950000)))))))),IF(B2648&lt;651000,0,IF(B2648&lt;1900000,B2648-650000,IF(B2648&lt;3600000,ROUNDDOWN(B2648/4,-3)*2.8-80000,IF(B2648&lt;6600000,ROUNDDOWN(B2648/4,-3)*3.2-440000,IF(B2648&lt;8500000,ROUNDDOWN(B2648*0.9,0)-1100000,B2648-1950000)))))),0)</f>
        <v/>
      </c>
      <c r="N2648" s="18">
        <f>IF(M2648&gt;23500000,NA(),IF(C2648&gt;=2026,IF(M2648&lt;=4890000,1040000,IF(M2648&lt;=6550000,670000,620000)),IF(M2648&lt;=1320000,950000,IF(M2648&lt;=3360000,880000,IF(M2648&lt;=4890000,680000,IF(M2648&lt;=6550000,630000,580000))))))</f>
        <v/>
      </c>
      <c r="O2648" s="18">
        <f>IF(F2648&lt;=0,IF(AND(D2648="はい",C2648&gt;=2026,C2648&lt;=2027),IF(E2648&lt;=0,0,IF(E2648&lt;=30000,E2648,IF(E2648&lt;=60000,ROUNDUP(E2648/2,0)+15000,IF(E2648&lt;=120000,ROUNDUP(E2648/4,0)+30000,60000)))),IF(E2648&lt;=0,0,IF(E2648&lt;=20000,E2648,IF(E2648&lt;=40000,ROUNDUP(E2648/2,0)+10000,IF(E2648&lt;=80000,ROUNDUP(E2648/4,0)+20000,40000))))),IF(E2648&lt;=0,IF(F2648&lt;=0,0,IF(F2648&lt;=25000,F2648,IF(F2648&lt;=50000,ROUNDUP(F2648/2,0)+12500,IF(F2648&lt;=100000,ROUNDUP(F2648/4,0)+25000,50000)))),MAX(IF(F2648&lt;=0,0,IF(F2648&lt;=25000,F2648,IF(F2648&lt;=50000,ROUNDUP(F2648/2,0)+12500,IF(F2648&lt;=100000,ROUNDUP(F2648/4,0)+25000,50000)))),MIN(IF(AND(D2648="はい",C2648&gt;=2026,C2648&lt;=2027),IF(E2648&lt;=0,0,IF(E2648&lt;=30000,E2648,IF(E2648&lt;=60000,ROUNDUP(E2648/2,0)+15000,IF(E2648&lt;=120000,ROUNDUP(E2648/4,0)+30000,60000)))),IF(E2648&lt;=0,0,IF(E2648&lt;=20000,E2648,IF(E2648&lt;=40000,ROUNDUP(E2648/2,0)+10000,IF(E2648&lt;=80000,ROUNDUP(E2648/4,0)+20000,40000)))))+IF(F2648&lt;=0,0,IF(F2648&lt;=25000,F2648,IF(F2648&lt;=50000,ROUNDUP(F2648/2,0)+12500,IF(F2648&lt;=100000,ROUNDUP(F2648/4,0)+25000,50000)))),IF(AND(D2648="はい",C2648&gt;=2026,C2648&lt;=2027),60000,40000)))))</f>
        <v/>
      </c>
      <c r="P2648" s="18">
        <f>IF(G2648&lt;=0,0,IF(G2648&lt;=20000,G2648,IF(G2648&lt;=40000,ROUNDUP(G2648/2,0)+10000,IF(G2648&lt;=80000,ROUNDUP(G2648/4,0)+20000,40000))))</f>
        <v/>
      </c>
      <c r="Q2648" s="18">
        <f>IF(I2648&lt;=0,IF(H2648&lt;=0,0,IF(H2648&lt;=20000,H2648,IF(H2648&lt;=40000,ROUNDUP(H2648/2,0)+10000,IF(H2648&lt;=80000,ROUNDUP(H2648/4,0)+20000,40000)))),IF(H2648&lt;=0,IF(I2648&lt;=0,0,IF(I2648&lt;=25000,I2648,IF(I2648&lt;=50000,ROUNDUP(I2648/2,0)+12500,IF(I2648&lt;=100000,ROUNDUP(I2648/4,0)+25000,50000)))),MAX(IF(I2648&lt;=0,0,IF(I2648&lt;=25000,I2648,IF(I2648&lt;=50000,ROUNDUP(I2648/2,0)+12500,IF(I2648&lt;=100000,ROUNDUP(I2648/4,0)+25000,50000)))),MIN(IF(H2648&lt;=0,0,IF(H2648&lt;=20000,H2648,IF(H2648&lt;=40000,ROUNDUP(H2648/2,0)+10000,IF(H2648&lt;=80000,ROUNDUP(H2648/4,0)+20000,40000))))+IF(I2648&lt;=0,0,IF(I2648&lt;=25000,I2648,IF(I2648&lt;=50000,ROUNDUP(I2648/2,0)+12500,IF(I2648&lt;=100000,ROUNDUP(I2648/4,0)+25000,50000)))),40000))))</f>
        <v/>
      </c>
      <c r="R2648" s="18">
        <f>MIN(120000,O2648+P2648+Q2648)</f>
        <v/>
      </c>
      <c r="S2648" s="18">
        <f>IF(F2648&lt;=0,IF(E2648&lt;=0,0,IF(E2648&lt;=12000,E2648,IF(E2648&lt;=32000,ROUNDUP(E2648/2,0)+6000,IF(E2648&lt;=56000,ROUNDUP(E2648/4,0)+14000,28000)))),IF(E2648&lt;=0,IF(F2648&lt;=0,0,IF(F2648&lt;=15000,F2648,IF(F2648&lt;=40000,ROUNDUP(F2648/2,0)+7500,IF(F2648&lt;=70000,ROUNDUP(F2648/4,0)+17500,35000)))),MAX(IF(F2648&lt;=0,0,IF(F2648&lt;=15000,F2648,IF(F2648&lt;=40000,ROUNDUP(F2648/2,0)+7500,IF(F2648&lt;=70000,ROUNDUP(F2648/4,0)+17500,35000)))),MIN(IF(E2648&lt;=0,0,IF(E2648&lt;=12000,E2648,IF(E2648&lt;=32000,ROUNDUP(E2648/2,0)+6000,IF(E2648&lt;=56000,ROUNDUP(E2648/4,0)+14000,28000))))+IF(F2648&lt;=0,0,IF(F2648&lt;=15000,F2648,IF(F2648&lt;=40000,ROUNDUP(F2648/2,0)+7500,IF(F2648&lt;=70000,ROUNDUP(F2648/4,0)+17500,35000)))),28000))))</f>
        <v/>
      </c>
      <c r="T2648" s="18">
        <f>IF(G2648&lt;=0,0,IF(G2648&lt;=12000,G2648,IF(G2648&lt;=32000,ROUNDUP(G2648/2,0)+6000,IF(G2648&lt;=56000,ROUNDUP(G2648/4,0)+14000,28000))))</f>
        <v/>
      </c>
      <c r="U2648" s="18">
        <f>IF(I2648&lt;=0,IF(H2648&lt;=0,0,IF(H2648&lt;=12000,H2648,IF(H2648&lt;=32000,ROUNDUP(H2648/2,0)+6000,IF(H2648&lt;=56000,ROUNDUP(H2648/4,0)+14000,28000)))),IF(H2648&lt;=0,IF(I2648&lt;=0,0,IF(I2648&lt;=15000,I2648,IF(I2648&lt;=40000,ROUNDUP(I2648/2,0)+7500,IF(I2648&lt;=70000,ROUNDUP(I2648/4,0)+17500,35000)))),MAX(IF(I2648&lt;=0,0,IF(I2648&lt;=15000,I2648,IF(I2648&lt;=40000,ROUNDUP(I2648/2,0)+7500,IF(I2648&lt;=70000,ROUNDUP(I2648/4,0)+17500,35000)))),MIN(IF(H2648&lt;=0,0,IF(H2648&lt;=12000,H2648,IF(H2648&lt;=32000,ROUNDUP(H2648/2,0)+6000,IF(H2648&lt;=56000,ROUNDUP(H2648/4,0)+14000,28000))))+IF(I2648&lt;=0,0,IF(I2648&lt;=15000,I2648,IF(I2648&lt;=40000,ROUNDUP(I2648/2,0)+7500,IF(I2648&lt;=70000,ROUNDUP(I2648/4,0)+17500,35000)))),28000))))</f>
        <v/>
      </c>
      <c r="V2648" s="18">
        <f>MIN(70000,S2648+T2648+U2648)</f>
        <v/>
      </c>
      <c r="W2648" s="18">
        <f>MAX(0,ROUNDDOWN(M2648-J2648-N2648-K2648-0,-3))</f>
        <v/>
      </c>
      <c r="X2648" s="18">
        <f>MAX(0,ROUNDDOWN(M2648-J2648-N2648-K2648-R2648,-3))</f>
        <v/>
      </c>
      <c r="Y2648" s="18">
        <f>IF(W2648&lt;=0,0,ROUNDDOWN((W2648*LOOKUP(W2648,{0,1950001,3300001,6950001,9000001,18000001,40000001},{0.05,0.1,0.2,0.23,0.33,0.4,0.45})-LOOKUP(W2648,{0,1950001,3300001,6950001,9000001,18000001,40000001},{0,97500,427500,636000,1536000,2796000,4796000}))*1.021,-2))</f>
        <v/>
      </c>
      <c r="Z2648" s="18">
        <f>IF(X2648&lt;=0,0,ROUNDDOWN((X2648*LOOKUP(X2648,{0,1950001,3300001,6950001,9000001,18000001,40000001},{0.05,0.1,0.2,0.23,0.33,0.4,0.45})-LOOKUP(X2648,{0,1950001,3300001,6950001,9000001,18000001,40000001},{0,97500,427500,636000,1536000,2796000,4796000}))*1.021,-2))</f>
        <v/>
      </c>
      <c r="AA2648" s="18">
        <f>MAX(0,ROUNDDOWN(M2648-J2648-430000-L2648-0,-3))</f>
        <v/>
      </c>
      <c r="AB2648" s="18">
        <f>MAX(0,ROUNDDOWN(M2648-J2648-430000-L2648-V2648,-3))</f>
        <v/>
      </c>
      <c r="AC2648" s="18">
        <f>IF(M2648&lt;=450000,0,MAX(0,ROUNDDOWN(AA2648*0.06-MIN(50000,AA2648)*0.03,-2))+MAX(0,ROUNDDOWN(AA2648*0.04-MIN(50000,AA2648)*0.02,-2)))</f>
        <v/>
      </c>
      <c r="AD2648" s="18">
        <f>IF(M2648&lt;=450000,0,MAX(0,ROUNDDOWN(AB2648*0.06-MIN(50000,AB2648)*0.03,-2))+MAX(0,ROUNDDOWN(AB2648*0.04-MIN(50000,AB2648)*0.02,-2)))</f>
        <v/>
      </c>
      <c r="AE2648" s="18">
        <f>Y2648-Z2648</f>
        <v/>
      </c>
      <c r="AF2648" s="18">
        <f>AC2648-AD2648</f>
        <v/>
      </c>
      <c r="AG2648" s="18">
        <f>AE2648+AF2648</f>
        <v/>
      </c>
      <c r="AH2648" s="20">
        <f>IF(W2648&lt;=0,0,LOOKUP(W2648,{0,1950001,3300001,6950001,9000001,18000001,40000001},{0.05,0.1,0.2,0.23,0.33,0.4,0.45}))</f>
        <v/>
      </c>
    </row>
    <row r="2649">
      <c r="A2649" t="inlineStr">
        <is>
          <t>1万円刻み 3区分8万円ずつ</t>
        </is>
      </c>
      <c r="B2649" s="18">
        <f>'4_1万円刻み'!$A$857</f>
        <v/>
      </c>
      <c r="C2649" s="19" t="n">
        <v>2026</v>
      </c>
      <c r="D2649" t="inlineStr">
        <is>
          <t>いいえ</t>
        </is>
      </c>
      <c r="E2649" s="18" t="n">
        <v>80000</v>
      </c>
      <c r="F2649" s="18" t="n">
        <v>0</v>
      </c>
      <c r="G2649" s="18" t="n">
        <v>80000</v>
      </c>
      <c r="H2649" s="18" t="n">
        <v>80000</v>
      </c>
      <c r="I2649" s="18" t="n">
        <v>0</v>
      </c>
      <c r="J2649" s="18">
        <f>ROUND(MIN(B2649/12,650000)*12*0.0915+MIN(B2649/12,1390000)*12*(0.0504+0)+B2649*0.005,0)</f>
        <v/>
      </c>
      <c r="K2649" s="18" t="n">
        <v>0</v>
      </c>
      <c r="L2649" s="18" t="n">
        <v>0</v>
      </c>
      <c r="M2649" s="18">
        <f>ROUND(IF(C2649&gt;=2026,IF(B2649&lt;741000,0,IF(B2649&lt;2191000,B2649-740000,IF(B2649&lt;2193000,1451000,IF(B2649&lt;2196000,1453000,IF(B2649&lt;2200000,1456000,IF(B2649&lt;3600000,ROUNDDOWN(B2649/4,-3)*2.8-80000,IF(B2649&lt;6600000,ROUNDDOWN(B2649/4,-3)*3.2-440000,IF(B2649&lt;8500000,ROUNDDOWN(B2649*0.9,0)-1100000,B2649-1950000)))))))),IF(B2649&lt;651000,0,IF(B2649&lt;1900000,B2649-650000,IF(B2649&lt;3600000,ROUNDDOWN(B2649/4,-3)*2.8-80000,IF(B2649&lt;6600000,ROUNDDOWN(B2649/4,-3)*3.2-440000,IF(B2649&lt;8500000,ROUNDDOWN(B2649*0.9,0)-1100000,B2649-1950000)))))),0)</f>
        <v/>
      </c>
      <c r="N2649" s="18">
        <f>IF(M2649&gt;23500000,NA(),IF(C2649&gt;=2026,IF(M2649&lt;=4890000,1040000,IF(M2649&lt;=6550000,670000,620000)),IF(M2649&lt;=1320000,950000,IF(M2649&lt;=3360000,880000,IF(M2649&lt;=4890000,680000,IF(M2649&lt;=6550000,630000,580000))))))</f>
        <v/>
      </c>
      <c r="O2649" s="18">
        <f>IF(F2649&lt;=0,IF(AND(D2649="はい",C2649&gt;=2026,C2649&lt;=2027),IF(E2649&lt;=0,0,IF(E2649&lt;=30000,E2649,IF(E2649&lt;=60000,ROUNDUP(E2649/2,0)+15000,IF(E2649&lt;=120000,ROUNDUP(E2649/4,0)+30000,60000)))),IF(E2649&lt;=0,0,IF(E2649&lt;=20000,E2649,IF(E2649&lt;=40000,ROUNDUP(E2649/2,0)+10000,IF(E2649&lt;=80000,ROUNDUP(E2649/4,0)+20000,40000))))),IF(E2649&lt;=0,IF(F2649&lt;=0,0,IF(F2649&lt;=25000,F2649,IF(F2649&lt;=50000,ROUNDUP(F2649/2,0)+12500,IF(F2649&lt;=100000,ROUNDUP(F2649/4,0)+25000,50000)))),MAX(IF(F2649&lt;=0,0,IF(F2649&lt;=25000,F2649,IF(F2649&lt;=50000,ROUNDUP(F2649/2,0)+12500,IF(F2649&lt;=100000,ROUNDUP(F2649/4,0)+25000,50000)))),MIN(IF(AND(D2649="はい",C2649&gt;=2026,C2649&lt;=2027),IF(E2649&lt;=0,0,IF(E2649&lt;=30000,E2649,IF(E2649&lt;=60000,ROUNDUP(E2649/2,0)+15000,IF(E2649&lt;=120000,ROUNDUP(E2649/4,0)+30000,60000)))),IF(E2649&lt;=0,0,IF(E2649&lt;=20000,E2649,IF(E2649&lt;=40000,ROUNDUP(E2649/2,0)+10000,IF(E2649&lt;=80000,ROUNDUP(E2649/4,0)+20000,40000)))))+IF(F2649&lt;=0,0,IF(F2649&lt;=25000,F2649,IF(F2649&lt;=50000,ROUNDUP(F2649/2,0)+12500,IF(F2649&lt;=100000,ROUNDUP(F2649/4,0)+25000,50000)))),IF(AND(D2649="はい",C2649&gt;=2026,C2649&lt;=2027),60000,40000)))))</f>
        <v/>
      </c>
      <c r="P2649" s="18">
        <f>IF(G2649&lt;=0,0,IF(G2649&lt;=20000,G2649,IF(G2649&lt;=40000,ROUNDUP(G2649/2,0)+10000,IF(G2649&lt;=80000,ROUNDUP(G2649/4,0)+20000,40000))))</f>
        <v/>
      </c>
      <c r="Q2649" s="18">
        <f>IF(I2649&lt;=0,IF(H2649&lt;=0,0,IF(H2649&lt;=20000,H2649,IF(H2649&lt;=40000,ROUNDUP(H2649/2,0)+10000,IF(H2649&lt;=80000,ROUNDUP(H2649/4,0)+20000,40000)))),IF(H2649&lt;=0,IF(I2649&lt;=0,0,IF(I2649&lt;=25000,I2649,IF(I2649&lt;=50000,ROUNDUP(I2649/2,0)+12500,IF(I2649&lt;=100000,ROUNDUP(I2649/4,0)+25000,50000)))),MAX(IF(I2649&lt;=0,0,IF(I2649&lt;=25000,I2649,IF(I2649&lt;=50000,ROUNDUP(I2649/2,0)+12500,IF(I2649&lt;=100000,ROUNDUP(I2649/4,0)+25000,50000)))),MIN(IF(H2649&lt;=0,0,IF(H2649&lt;=20000,H2649,IF(H2649&lt;=40000,ROUNDUP(H2649/2,0)+10000,IF(H2649&lt;=80000,ROUNDUP(H2649/4,0)+20000,40000))))+IF(I2649&lt;=0,0,IF(I2649&lt;=25000,I2649,IF(I2649&lt;=50000,ROUNDUP(I2649/2,0)+12500,IF(I2649&lt;=100000,ROUNDUP(I2649/4,0)+25000,50000)))),40000))))</f>
        <v/>
      </c>
      <c r="R2649" s="18">
        <f>MIN(120000,O2649+P2649+Q2649)</f>
        <v/>
      </c>
      <c r="S2649" s="18">
        <f>IF(F2649&lt;=0,IF(E2649&lt;=0,0,IF(E2649&lt;=12000,E2649,IF(E2649&lt;=32000,ROUNDUP(E2649/2,0)+6000,IF(E2649&lt;=56000,ROUNDUP(E2649/4,0)+14000,28000)))),IF(E2649&lt;=0,IF(F2649&lt;=0,0,IF(F2649&lt;=15000,F2649,IF(F2649&lt;=40000,ROUNDUP(F2649/2,0)+7500,IF(F2649&lt;=70000,ROUNDUP(F2649/4,0)+17500,35000)))),MAX(IF(F2649&lt;=0,0,IF(F2649&lt;=15000,F2649,IF(F2649&lt;=40000,ROUNDUP(F2649/2,0)+7500,IF(F2649&lt;=70000,ROUNDUP(F2649/4,0)+17500,35000)))),MIN(IF(E2649&lt;=0,0,IF(E2649&lt;=12000,E2649,IF(E2649&lt;=32000,ROUNDUP(E2649/2,0)+6000,IF(E2649&lt;=56000,ROUNDUP(E2649/4,0)+14000,28000))))+IF(F2649&lt;=0,0,IF(F2649&lt;=15000,F2649,IF(F2649&lt;=40000,ROUNDUP(F2649/2,0)+7500,IF(F2649&lt;=70000,ROUNDUP(F2649/4,0)+17500,35000)))),28000))))</f>
        <v/>
      </c>
      <c r="T2649" s="18">
        <f>IF(G2649&lt;=0,0,IF(G2649&lt;=12000,G2649,IF(G2649&lt;=32000,ROUNDUP(G2649/2,0)+6000,IF(G2649&lt;=56000,ROUNDUP(G2649/4,0)+14000,28000))))</f>
        <v/>
      </c>
      <c r="U2649" s="18">
        <f>IF(I2649&lt;=0,IF(H2649&lt;=0,0,IF(H2649&lt;=12000,H2649,IF(H2649&lt;=32000,ROUNDUP(H2649/2,0)+6000,IF(H2649&lt;=56000,ROUNDUP(H2649/4,0)+14000,28000)))),IF(H2649&lt;=0,IF(I2649&lt;=0,0,IF(I2649&lt;=15000,I2649,IF(I2649&lt;=40000,ROUNDUP(I2649/2,0)+7500,IF(I2649&lt;=70000,ROUNDUP(I2649/4,0)+17500,35000)))),MAX(IF(I2649&lt;=0,0,IF(I2649&lt;=15000,I2649,IF(I2649&lt;=40000,ROUNDUP(I2649/2,0)+7500,IF(I2649&lt;=70000,ROUNDUP(I2649/4,0)+17500,35000)))),MIN(IF(H2649&lt;=0,0,IF(H2649&lt;=12000,H2649,IF(H2649&lt;=32000,ROUNDUP(H2649/2,0)+6000,IF(H2649&lt;=56000,ROUNDUP(H2649/4,0)+14000,28000))))+IF(I2649&lt;=0,0,IF(I2649&lt;=15000,I2649,IF(I2649&lt;=40000,ROUNDUP(I2649/2,0)+7500,IF(I2649&lt;=70000,ROUNDUP(I2649/4,0)+17500,35000)))),28000))))</f>
        <v/>
      </c>
      <c r="V2649" s="18">
        <f>MIN(70000,S2649+T2649+U2649)</f>
        <v/>
      </c>
      <c r="W2649" s="18">
        <f>MAX(0,ROUNDDOWN(M2649-J2649-N2649-K2649-0,-3))</f>
        <v/>
      </c>
      <c r="X2649" s="18">
        <f>MAX(0,ROUNDDOWN(M2649-J2649-N2649-K2649-R2649,-3))</f>
        <v/>
      </c>
      <c r="Y2649" s="18">
        <f>IF(W2649&lt;=0,0,ROUNDDOWN((W2649*LOOKUP(W2649,{0,1950001,3300001,6950001,9000001,18000001,40000001},{0.05,0.1,0.2,0.23,0.33,0.4,0.45})-LOOKUP(W2649,{0,1950001,3300001,6950001,9000001,18000001,40000001},{0,97500,427500,636000,1536000,2796000,4796000}))*1.021,-2))</f>
        <v/>
      </c>
      <c r="Z2649" s="18">
        <f>IF(X2649&lt;=0,0,ROUNDDOWN((X2649*LOOKUP(X2649,{0,1950001,3300001,6950001,9000001,18000001,40000001},{0.05,0.1,0.2,0.23,0.33,0.4,0.45})-LOOKUP(X2649,{0,1950001,3300001,6950001,9000001,18000001,40000001},{0,97500,427500,636000,1536000,2796000,4796000}))*1.021,-2))</f>
        <v/>
      </c>
      <c r="AA2649" s="18">
        <f>MAX(0,ROUNDDOWN(M2649-J2649-430000-L2649-0,-3))</f>
        <v/>
      </c>
      <c r="AB2649" s="18">
        <f>MAX(0,ROUNDDOWN(M2649-J2649-430000-L2649-V2649,-3))</f>
        <v/>
      </c>
      <c r="AC2649" s="18">
        <f>IF(M2649&lt;=450000,0,MAX(0,ROUNDDOWN(AA2649*0.06-MIN(50000,AA2649)*0.03,-2))+MAX(0,ROUNDDOWN(AA2649*0.04-MIN(50000,AA2649)*0.02,-2)))</f>
        <v/>
      </c>
      <c r="AD2649" s="18">
        <f>IF(M2649&lt;=450000,0,MAX(0,ROUNDDOWN(AB2649*0.06-MIN(50000,AB2649)*0.03,-2))+MAX(0,ROUNDDOWN(AB2649*0.04-MIN(50000,AB2649)*0.02,-2)))</f>
        <v/>
      </c>
      <c r="AE2649" s="18">
        <f>Y2649-Z2649</f>
        <v/>
      </c>
      <c r="AF2649" s="18">
        <f>AC2649-AD2649</f>
        <v/>
      </c>
      <c r="AG2649" s="18">
        <f>AE2649+AF2649</f>
        <v/>
      </c>
      <c r="AH2649" s="20">
        <f>IF(W2649&lt;=0,0,LOOKUP(W2649,{0,1950001,3300001,6950001,9000001,18000001,40000001},{0.05,0.1,0.2,0.23,0.33,0.4,0.45}))</f>
        <v/>
      </c>
    </row>
    <row r="2650">
      <c r="A2650" t="inlineStr">
        <is>
          <t>1万円刻み 一般8万円</t>
        </is>
      </c>
      <c r="B2650" s="18">
        <f>'4_1万円刻み'!$A$857</f>
        <v/>
      </c>
      <c r="C2650" s="19" t="n">
        <v>2026</v>
      </c>
      <c r="D2650" t="inlineStr">
        <is>
          <t>いいえ</t>
        </is>
      </c>
      <c r="E2650" s="18" t="n">
        <v>80000</v>
      </c>
      <c r="F2650" s="18" t="n">
        <v>0</v>
      </c>
      <c r="G2650" s="18" t="n">
        <v>0</v>
      </c>
      <c r="H2650" s="18" t="n">
        <v>0</v>
      </c>
      <c r="I2650" s="18" t="n">
        <v>0</v>
      </c>
      <c r="J2650" s="18">
        <f>ROUND(MIN(B2650/12,650000)*12*0.0915+MIN(B2650/12,1390000)*12*(0.0504+0)+B2650*0.005,0)</f>
        <v/>
      </c>
      <c r="K2650" s="18" t="n">
        <v>0</v>
      </c>
      <c r="L2650" s="18" t="n">
        <v>0</v>
      </c>
      <c r="M2650" s="18">
        <f>ROUND(IF(C2650&gt;=2026,IF(B2650&lt;741000,0,IF(B2650&lt;2191000,B2650-740000,IF(B2650&lt;2193000,1451000,IF(B2650&lt;2196000,1453000,IF(B2650&lt;2200000,1456000,IF(B2650&lt;3600000,ROUNDDOWN(B2650/4,-3)*2.8-80000,IF(B2650&lt;6600000,ROUNDDOWN(B2650/4,-3)*3.2-440000,IF(B2650&lt;8500000,ROUNDDOWN(B2650*0.9,0)-1100000,B2650-1950000)))))))),IF(B2650&lt;651000,0,IF(B2650&lt;1900000,B2650-650000,IF(B2650&lt;3600000,ROUNDDOWN(B2650/4,-3)*2.8-80000,IF(B2650&lt;6600000,ROUNDDOWN(B2650/4,-3)*3.2-440000,IF(B2650&lt;8500000,ROUNDDOWN(B2650*0.9,0)-1100000,B2650-1950000)))))),0)</f>
        <v/>
      </c>
      <c r="N2650" s="18">
        <f>IF(M2650&gt;23500000,NA(),IF(C2650&gt;=2026,IF(M2650&lt;=4890000,1040000,IF(M2650&lt;=6550000,670000,620000)),IF(M2650&lt;=1320000,950000,IF(M2650&lt;=3360000,880000,IF(M2650&lt;=4890000,680000,IF(M2650&lt;=6550000,630000,580000))))))</f>
        <v/>
      </c>
      <c r="O2650" s="18">
        <f>IF(F2650&lt;=0,IF(AND(D2650="はい",C2650&gt;=2026,C2650&lt;=2027),IF(E2650&lt;=0,0,IF(E2650&lt;=30000,E2650,IF(E2650&lt;=60000,ROUNDUP(E2650/2,0)+15000,IF(E2650&lt;=120000,ROUNDUP(E2650/4,0)+30000,60000)))),IF(E2650&lt;=0,0,IF(E2650&lt;=20000,E2650,IF(E2650&lt;=40000,ROUNDUP(E2650/2,0)+10000,IF(E2650&lt;=80000,ROUNDUP(E2650/4,0)+20000,40000))))),IF(E2650&lt;=0,IF(F2650&lt;=0,0,IF(F2650&lt;=25000,F2650,IF(F2650&lt;=50000,ROUNDUP(F2650/2,0)+12500,IF(F2650&lt;=100000,ROUNDUP(F2650/4,0)+25000,50000)))),MAX(IF(F2650&lt;=0,0,IF(F2650&lt;=25000,F2650,IF(F2650&lt;=50000,ROUNDUP(F2650/2,0)+12500,IF(F2650&lt;=100000,ROUNDUP(F2650/4,0)+25000,50000)))),MIN(IF(AND(D2650="はい",C2650&gt;=2026,C2650&lt;=2027),IF(E2650&lt;=0,0,IF(E2650&lt;=30000,E2650,IF(E2650&lt;=60000,ROUNDUP(E2650/2,0)+15000,IF(E2650&lt;=120000,ROUNDUP(E2650/4,0)+30000,60000)))),IF(E2650&lt;=0,0,IF(E2650&lt;=20000,E2650,IF(E2650&lt;=40000,ROUNDUP(E2650/2,0)+10000,IF(E2650&lt;=80000,ROUNDUP(E2650/4,0)+20000,40000)))))+IF(F2650&lt;=0,0,IF(F2650&lt;=25000,F2650,IF(F2650&lt;=50000,ROUNDUP(F2650/2,0)+12500,IF(F2650&lt;=100000,ROUNDUP(F2650/4,0)+25000,50000)))),IF(AND(D2650="はい",C2650&gt;=2026,C2650&lt;=2027),60000,40000)))))</f>
        <v/>
      </c>
      <c r="P2650" s="18">
        <f>IF(G2650&lt;=0,0,IF(G2650&lt;=20000,G2650,IF(G2650&lt;=40000,ROUNDUP(G2650/2,0)+10000,IF(G2650&lt;=80000,ROUNDUP(G2650/4,0)+20000,40000))))</f>
        <v/>
      </c>
      <c r="Q2650" s="18">
        <f>IF(I2650&lt;=0,IF(H2650&lt;=0,0,IF(H2650&lt;=20000,H2650,IF(H2650&lt;=40000,ROUNDUP(H2650/2,0)+10000,IF(H2650&lt;=80000,ROUNDUP(H2650/4,0)+20000,40000)))),IF(H2650&lt;=0,IF(I2650&lt;=0,0,IF(I2650&lt;=25000,I2650,IF(I2650&lt;=50000,ROUNDUP(I2650/2,0)+12500,IF(I2650&lt;=100000,ROUNDUP(I2650/4,0)+25000,50000)))),MAX(IF(I2650&lt;=0,0,IF(I2650&lt;=25000,I2650,IF(I2650&lt;=50000,ROUNDUP(I2650/2,0)+12500,IF(I2650&lt;=100000,ROUNDUP(I2650/4,0)+25000,50000)))),MIN(IF(H2650&lt;=0,0,IF(H2650&lt;=20000,H2650,IF(H2650&lt;=40000,ROUNDUP(H2650/2,0)+10000,IF(H2650&lt;=80000,ROUNDUP(H2650/4,0)+20000,40000))))+IF(I2650&lt;=0,0,IF(I2650&lt;=25000,I2650,IF(I2650&lt;=50000,ROUNDUP(I2650/2,0)+12500,IF(I2650&lt;=100000,ROUNDUP(I2650/4,0)+25000,50000)))),40000))))</f>
        <v/>
      </c>
      <c r="R2650" s="18">
        <f>MIN(120000,O2650+P2650+Q2650)</f>
        <v/>
      </c>
      <c r="S2650" s="18">
        <f>IF(F2650&lt;=0,IF(E2650&lt;=0,0,IF(E2650&lt;=12000,E2650,IF(E2650&lt;=32000,ROUNDUP(E2650/2,0)+6000,IF(E2650&lt;=56000,ROUNDUP(E2650/4,0)+14000,28000)))),IF(E2650&lt;=0,IF(F2650&lt;=0,0,IF(F2650&lt;=15000,F2650,IF(F2650&lt;=40000,ROUNDUP(F2650/2,0)+7500,IF(F2650&lt;=70000,ROUNDUP(F2650/4,0)+17500,35000)))),MAX(IF(F2650&lt;=0,0,IF(F2650&lt;=15000,F2650,IF(F2650&lt;=40000,ROUNDUP(F2650/2,0)+7500,IF(F2650&lt;=70000,ROUNDUP(F2650/4,0)+17500,35000)))),MIN(IF(E2650&lt;=0,0,IF(E2650&lt;=12000,E2650,IF(E2650&lt;=32000,ROUNDUP(E2650/2,0)+6000,IF(E2650&lt;=56000,ROUNDUP(E2650/4,0)+14000,28000))))+IF(F2650&lt;=0,0,IF(F2650&lt;=15000,F2650,IF(F2650&lt;=40000,ROUNDUP(F2650/2,0)+7500,IF(F2650&lt;=70000,ROUNDUP(F2650/4,0)+17500,35000)))),28000))))</f>
        <v/>
      </c>
      <c r="T2650" s="18">
        <f>IF(G2650&lt;=0,0,IF(G2650&lt;=12000,G2650,IF(G2650&lt;=32000,ROUNDUP(G2650/2,0)+6000,IF(G2650&lt;=56000,ROUNDUP(G2650/4,0)+14000,28000))))</f>
        <v/>
      </c>
      <c r="U2650" s="18">
        <f>IF(I2650&lt;=0,IF(H2650&lt;=0,0,IF(H2650&lt;=12000,H2650,IF(H2650&lt;=32000,ROUNDUP(H2650/2,0)+6000,IF(H2650&lt;=56000,ROUNDUP(H2650/4,0)+14000,28000)))),IF(H2650&lt;=0,IF(I2650&lt;=0,0,IF(I2650&lt;=15000,I2650,IF(I2650&lt;=40000,ROUNDUP(I2650/2,0)+7500,IF(I2650&lt;=70000,ROUNDUP(I2650/4,0)+17500,35000)))),MAX(IF(I2650&lt;=0,0,IF(I2650&lt;=15000,I2650,IF(I2650&lt;=40000,ROUNDUP(I2650/2,0)+7500,IF(I2650&lt;=70000,ROUNDUP(I2650/4,0)+17500,35000)))),MIN(IF(H2650&lt;=0,0,IF(H2650&lt;=12000,H2650,IF(H2650&lt;=32000,ROUNDUP(H2650/2,0)+6000,IF(H2650&lt;=56000,ROUNDUP(H2650/4,0)+14000,28000))))+IF(I2650&lt;=0,0,IF(I2650&lt;=15000,I2650,IF(I2650&lt;=40000,ROUNDUP(I2650/2,0)+7500,IF(I2650&lt;=70000,ROUNDUP(I2650/4,0)+17500,35000)))),28000))))</f>
        <v/>
      </c>
      <c r="V2650" s="18">
        <f>MIN(70000,S2650+T2650+U2650)</f>
        <v/>
      </c>
      <c r="W2650" s="18">
        <f>MAX(0,ROUNDDOWN(M2650-J2650-N2650-K2650-0,-3))</f>
        <v/>
      </c>
      <c r="X2650" s="18">
        <f>MAX(0,ROUNDDOWN(M2650-J2650-N2650-K2650-R2650,-3))</f>
        <v/>
      </c>
      <c r="Y2650" s="18">
        <f>IF(W2650&lt;=0,0,ROUNDDOWN((W2650*LOOKUP(W2650,{0,1950001,3300001,6950001,9000001,18000001,40000001},{0.05,0.1,0.2,0.23,0.33,0.4,0.45})-LOOKUP(W2650,{0,1950001,3300001,6950001,9000001,18000001,40000001},{0,97500,427500,636000,1536000,2796000,4796000}))*1.021,-2))</f>
        <v/>
      </c>
      <c r="Z2650" s="18">
        <f>IF(X2650&lt;=0,0,ROUNDDOWN((X2650*LOOKUP(X2650,{0,1950001,3300001,6950001,9000001,18000001,40000001},{0.05,0.1,0.2,0.23,0.33,0.4,0.45})-LOOKUP(X2650,{0,1950001,3300001,6950001,9000001,18000001,40000001},{0,97500,427500,636000,1536000,2796000,4796000}))*1.021,-2))</f>
        <v/>
      </c>
      <c r="AA2650" s="18">
        <f>MAX(0,ROUNDDOWN(M2650-J2650-430000-L2650-0,-3))</f>
        <v/>
      </c>
      <c r="AB2650" s="18">
        <f>MAX(0,ROUNDDOWN(M2650-J2650-430000-L2650-V2650,-3))</f>
        <v/>
      </c>
      <c r="AC2650" s="18">
        <f>IF(M2650&lt;=450000,0,MAX(0,ROUNDDOWN(AA2650*0.06-MIN(50000,AA2650)*0.03,-2))+MAX(0,ROUNDDOWN(AA2650*0.04-MIN(50000,AA2650)*0.02,-2)))</f>
        <v/>
      </c>
      <c r="AD2650" s="18">
        <f>IF(M2650&lt;=450000,0,MAX(0,ROUNDDOWN(AB2650*0.06-MIN(50000,AB2650)*0.03,-2))+MAX(0,ROUNDDOWN(AB2650*0.04-MIN(50000,AB2650)*0.02,-2)))</f>
        <v/>
      </c>
      <c r="AE2650" s="18">
        <f>Y2650-Z2650</f>
        <v/>
      </c>
      <c r="AF2650" s="18">
        <f>AC2650-AD2650</f>
        <v/>
      </c>
      <c r="AG2650" s="18">
        <f>AE2650+AF2650</f>
        <v/>
      </c>
      <c r="AH2650" s="20">
        <f>IF(W2650&lt;=0,0,LOOKUP(W2650,{0,1950001,3300001,6950001,9000001,18000001,40000001},{0.05,0.1,0.2,0.23,0.33,0.4,0.45}))</f>
        <v/>
      </c>
    </row>
    <row r="2651">
      <c r="A2651" t="inlineStr">
        <is>
          <t>1万円刻み 特例あり一般12万円</t>
        </is>
      </c>
      <c r="B2651" s="18">
        <f>'4_1万円刻み'!$A$857</f>
        <v/>
      </c>
      <c r="C2651" s="19" t="n">
        <v>2026</v>
      </c>
      <c r="D2651" t="inlineStr">
        <is>
          <t>はい</t>
        </is>
      </c>
      <c r="E2651" s="18" t="n">
        <v>120000</v>
      </c>
      <c r="F2651" s="18" t="n">
        <v>0</v>
      </c>
      <c r="G2651" s="18" t="n">
        <v>0</v>
      </c>
      <c r="H2651" s="18" t="n">
        <v>0</v>
      </c>
      <c r="I2651" s="18" t="n">
        <v>0</v>
      </c>
      <c r="J2651" s="18">
        <f>ROUND(MIN(B2651/12,650000)*12*0.0915+MIN(B2651/12,1390000)*12*(0.0504+0)+B2651*0.005,0)</f>
        <v/>
      </c>
      <c r="K2651" s="18" t="n">
        <v>0</v>
      </c>
      <c r="L2651" s="18" t="n">
        <v>0</v>
      </c>
      <c r="M2651" s="18">
        <f>ROUND(IF(C2651&gt;=2026,IF(B2651&lt;741000,0,IF(B2651&lt;2191000,B2651-740000,IF(B2651&lt;2193000,1451000,IF(B2651&lt;2196000,1453000,IF(B2651&lt;2200000,1456000,IF(B2651&lt;3600000,ROUNDDOWN(B2651/4,-3)*2.8-80000,IF(B2651&lt;6600000,ROUNDDOWN(B2651/4,-3)*3.2-440000,IF(B2651&lt;8500000,ROUNDDOWN(B2651*0.9,0)-1100000,B2651-1950000)))))))),IF(B2651&lt;651000,0,IF(B2651&lt;1900000,B2651-650000,IF(B2651&lt;3600000,ROUNDDOWN(B2651/4,-3)*2.8-80000,IF(B2651&lt;6600000,ROUNDDOWN(B2651/4,-3)*3.2-440000,IF(B2651&lt;8500000,ROUNDDOWN(B2651*0.9,0)-1100000,B2651-1950000)))))),0)</f>
        <v/>
      </c>
      <c r="N2651" s="18">
        <f>IF(M2651&gt;23500000,NA(),IF(C2651&gt;=2026,IF(M2651&lt;=4890000,1040000,IF(M2651&lt;=6550000,670000,620000)),IF(M2651&lt;=1320000,950000,IF(M2651&lt;=3360000,880000,IF(M2651&lt;=4890000,680000,IF(M2651&lt;=6550000,630000,580000))))))</f>
        <v/>
      </c>
      <c r="O2651" s="18">
        <f>IF(F2651&lt;=0,IF(AND(D2651="はい",C2651&gt;=2026,C2651&lt;=2027),IF(E2651&lt;=0,0,IF(E2651&lt;=30000,E2651,IF(E2651&lt;=60000,ROUNDUP(E2651/2,0)+15000,IF(E2651&lt;=120000,ROUNDUP(E2651/4,0)+30000,60000)))),IF(E2651&lt;=0,0,IF(E2651&lt;=20000,E2651,IF(E2651&lt;=40000,ROUNDUP(E2651/2,0)+10000,IF(E2651&lt;=80000,ROUNDUP(E2651/4,0)+20000,40000))))),IF(E2651&lt;=0,IF(F2651&lt;=0,0,IF(F2651&lt;=25000,F2651,IF(F2651&lt;=50000,ROUNDUP(F2651/2,0)+12500,IF(F2651&lt;=100000,ROUNDUP(F2651/4,0)+25000,50000)))),MAX(IF(F2651&lt;=0,0,IF(F2651&lt;=25000,F2651,IF(F2651&lt;=50000,ROUNDUP(F2651/2,0)+12500,IF(F2651&lt;=100000,ROUNDUP(F2651/4,0)+25000,50000)))),MIN(IF(AND(D2651="はい",C2651&gt;=2026,C2651&lt;=2027),IF(E2651&lt;=0,0,IF(E2651&lt;=30000,E2651,IF(E2651&lt;=60000,ROUNDUP(E2651/2,0)+15000,IF(E2651&lt;=120000,ROUNDUP(E2651/4,0)+30000,60000)))),IF(E2651&lt;=0,0,IF(E2651&lt;=20000,E2651,IF(E2651&lt;=40000,ROUNDUP(E2651/2,0)+10000,IF(E2651&lt;=80000,ROUNDUP(E2651/4,0)+20000,40000)))))+IF(F2651&lt;=0,0,IF(F2651&lt;=25000,F2651,IF(F2651&lt;=50000,ROUNDUP(F2651/2,0)+12500,IF(F2651&lt;=100000,ROUNDUP(F2651/4,0)+25000,50000)))),IF(AND(D2651="はい",C2651&gt;=2026,C2651&lt;=2027),60000,40000)))))</f>
        <v/>
      </c>
      <c r="P2651" s="18">
        <f>IF(G2651&lt;=0,0,IF(G2651&lt;=20000,G2651,IF(G2651&lt;=40000,ROUNDUP(G2651/2,0)+10000,IF(G2651&lt;=80000,ROUNDUP(G2651/4,0)+20000,40000))))</f>
        <v/>
      </c>
      <c r="Q2651" s="18">
        <f>IF(I2651&lt;=0,IF(H2651&lt;=0,0,IF(H2651&lt;=20000,H2651,IF(H2651&lt;=40000,ROUNDUP(H2651/2,0)+10000,IF(H2651&lt;=80000,ROUNDUP(H2651/4,0)+20000,40000)))),IF(H2651&lt;=0,IF(I2651&lt;=0,0,IF(I2651&lt;=25000,I2651,IF(I2651&lt;=50000,ROUNDUP(I2651/2,0)+12500,IF(I2651&lt;=100000,ROUNDUP(I2651/4,0)+25000,50000)))),MAX(IF(I2651&lt;=0,0,IF(I2651&lt;=25000,I2651,IF(I2651&lt;=50000,ROUNDUP(I2651/2,0)+12500,IF(I2651&lt;=100000,ROUNDUP(I2651/4,0)+25000,50000)))),MIN(IF(H2651&lt;=0,0,IF(H2651&lt;=20000,H2651,IF(H2651&lt;=40000,ROUNDUP(H2651/2,0)+10000,IF(H2651&lt;=80000,ROUNDUP(H2651/4,0)+20000,40000))))+IF(I2651&lt;=0,0,IF(I2651&lt;=25000,I2651,IF(I2651&lt;=50000,ROUNDUP(I2651/2,0)+12500,IF(I2651&lt;=100000,ROUNDUP(I2651/4,0)+25000,50000)))),40000))))</f>
        <v/>
      </c>
      <c r="R2651" s="18">
        <f>MIN(120000,O2651+P2651+Q2651)</f>
        <v/>
      </c>
      <c r="S2651" s="18">
        <f>IF(F2651&lt;=0,IF(E2651&lt;=0,0,IF(E2651&lt;=12000,E2651,IF(E2651&lt;=32000,ROUNDUP(E2651/2,0)+6000,IF(E2651&lt;=56000,ROUNDUP(E2651/4,0)+14000,28000)))),IF(E2651&lt;=0,IF(F2651&lt;=0,0,IF(F2651&lt;=15000,F2651,IF(F2651&lt;=40000,ROUNDUP(F2651/2,0)+7500,IF(F2651&lt;=70000,ROUNDUP(F2651/4,0)+17500,35000)))),MAX(IF(F2651&lt;=0,0,IF(F2651&lt;=15000,F2651,IF(F2651&lt;=40000,ROUNDUP(F2651/2,0)+7500,IF(F2651&lt;=70000,ROUNDUP(F2651/4,0)+17500,35000)))),MIN(IF(E2651&lt;=0,0,IF(E2651&lt;=12000,E2651,IF(E2651&lt;=32000,ROUNDUP(E2651/2,0)+6000,IF(E2651&lt;=56000,ROUNDUP(E2651/4,0)+14000,28000))))+IF(F2651&lt;=0,0,IF(F2651&lt;=15000,F2651,IF(F2651&lt;=40000,ROUNDUP(F2651/2,0)+7500,IF(F2651&lt;=70000,ROUNDUP(F2651/4,0)+17500,35000)))),28000))))</f>
        <v/>
      </c>
      <c r="T2651" s="18">
        <f>IF(G2651&lt;=0,0,IF(G2651&lt;=12000,G2651,IF(G2651&lt;=32000,ROUNDUP(G2651/2,0)+6000,IF(G2651&lt;=56000,ROUNDUP(G2651/4,0)+14000,28000))))</f>
        <v/>
      </c>
      <c r="U2651" s="18">
        <f>IF(I2651&lt;=0,IF(H2651&lt;=0,0,IF(H2651&lt;=12000,H2651,IF(H2651&lt;=32000,ROUNDUP(H2651/2,0)+6000,IF(H2651&lt;=56000,ROUNDUP(H2651/4,0)+14000,28000)))),IF(H2651&lt;=0,IF(I2651&lt;=0,0,IF(I2651&lt;=15000,I2651,IF(I2651&lt;=40000,ROUNDUP(I2651/2,0)+7500,IF(I2651&lt;=70000,ROUNDUP(I2651/4,0)+17500,35000)))),MAX(IF(I2651&lt;=0,0,IF(I2651&lt;=15000,I2651,IF(I2651&lt;=40000,ROUNDUP(I2651/2,0)+7500,IF(I2651&lt;=70000,ROUNDUP(I2651/4,0)+17500,35000)))),MIN(IF(H2651&lt;=0,0,IF(H2651&lt;=12000,H2651,IF(H2651&lt;=32000,ROUNDUP(H2651/2,0)+6000,IF(H2651&lt;=56000,ROUNDUP(H2651/4,0)+14000,28000))))+IF(I2651&lt;=0,0,IF(I2651&lt;=15000,I2651,IF(I2651&lt;=40000,ROUNDUP(I2651/2,0)+7500,IF(I2651&lt;=70000,ROUNDUP(I2651/4,0)+17500,35000)))),28000))))</f>
        <v/>
      </c>
      <c r="V2651" s="18">
        <f>MIN(70000,S2651+T2651+U2651)</f>
        <v/>
      </c>
      <c r="W2651" s="18">
        <f>MAX(0,ROUNDDOWN(M2651-J2651-N2651-K2651-0,-3))</f>
        <v/>
      </c>
      <c r="X2651" s="18">
        <f>MAX(0,ROUNDDOWN(M2651-J2651-N2651-K2651-R2651,-3))</f>
        <v/>
      </c>
      <c r="Y2651" s="18">
        <f>IF(W2651&lt;=0,0,ROUNDDOWN((W2651*LOOKUP(W2651,{0,1950001,3300001,6950001,9000001,18000001,40000001},{0.05,0.1,0.2,0.23,0.33,0.4,0.45})-LOOKUP(W2651,{0,1950001,3300001,6950001,9000001,18000001,40000001},{0,97500,427500,636000,1536000,2796000,4796000}))*1.021,-2))</f>
        <v/>
      </c>
      <c r="Z2651" s="18">
        <f>IF(X2651&lt;=0,0,ROUNDDOWN((X2651*LOOKUP(X2651,{0,1950001,3300001,6950001,9000001,18000001,40000001},{0.05,0.1,0.2,0.23,0.33,0.4,0.45})-LOOKUP(X2651,{0,1950001,3300001,6950001,9000001,18000001,40000001},{0,97500,427500,636000,1536000,2796000,4796000}))*1.021,-2))</f>
        <v/>
      </c>
      <c r="AA2651" s="18">
        <f>MAX(0,ROUNDDOWN(M2651-J2651-430000-L2651-0,-3))</f>
        <v/>
      </c>
      <c r="AB2651" s="18">
        <f>MAX(0,ROUNDDOWN(M2651-J2651-430000-L2651-V2651,-3))</f>
        <v/>
      </c>
      <c r="AC2651" s="18">
        <f>IF(M2651&lt;=450000,0,MAX(0,ROUNDDOWN(AA2651*0.06-MIN(50000,AA2651)*0.03,-2))+MAX(0,ROUNDDOWN(AA2651*0.04-MIN(50000,AA2651)*0.02,-2)))</f>
        <v/>
      </c>
      <c r="AD2651" s="18">
        <f>IF(M2651&lt;=450000,0,MAX(0,ROUNDDOWN(AB2651*0.06-MIN(50000,AB2651)*0.03,-2))+MAX(0,ROUNDDOWN(AB2651*0.04-MIN(50000,AB2651)*0.02,-2)))</f>
        <v/>
      </c>
      <c r="AE2651" s="18">
        <f>Y2651-Z2651</f>
        <v/>
      </c>
      <c r="AF2651" s="18">
        <f>AC2651-AD2651</f>
        <v/>
      </c>
      <c r="AG2651" s="18">
        <f>AE2651+AF2651</f>
        <v/>
      </c>
      <c r="AH2651" s="20">
        <f>IF(W2651&lt;=0,0,LOOKUP(W2651,{0,1950001,3300001,6950001,9000001,18000001,40000001},{0.05,0.1,0.2,0.23,0.33,0.4,0.45}))</f>
        <v/>
      </c>
    </row>
    <row r="2652">
      <c r="A2652" t="inlineStr">
        <is>
          <t>1万円刻み 3区分8万円ずつ</t>
        </is>
      </c>
      <c r="B2652" s="18">
        <f>'4_1万円刻み'!$A$858</f>
        <v/>
      </c>
      <c r="C2652" s="19" t="n">
        <v>2026</v>
      </c>
      <c r="D2652" t="inlineStr">
        <is>
          <t>いいえ</t>
        </is>
      </c>
      <c r="E2652" s="18" t="n">
        <v>80000</v>
      </c>
      <c r="F2652" s="18" t="n">
        <v>0</v>
      </c>
      <c r="G2652" s="18" t="n">
        <v>80000</v>
      </c>
      <c r="H2652" s="18" t="n">
        <v>80000</v>
      </c>
      <c r="I2652" s="18" t="n">
        <v>0</v>
      </c>
      <c r="J2652" s="18">
        <f>ROUND(MIN(B2652/12,650000)*12*0.0915+MIN(B2652/12,1390000)*12*(0.0504+0)+B2652*0.005,0)</f>
        <v/>
      </c>
      <c r="K2652" s="18" t="n">
        <v>0</v>
      </c>
      <c r="L2652" s="18" t="n">
        <v>0</v>
      </c>
      <c r="M2652" s="18">
        <f>ROUND(IF(C2652&gt;=2026,IF(B2652&lt;741000,0,IF(B2652&lt;2191000,B2652-740000,IF(B2652&lt;2193000,1451000,IF(B2652&lt;2196000,1453000,IF(B2652&lt;2200000,1456000,IF(B2652&lt;3600000,ROUNDDOWN(B2652/4,-3)*2.8-80000,IF(B2652&lt;6600000,ROUNDDOWN(B2652/4,-3)*3.2-440000,IF(B2652&lt;8500000,ROUNDDOWN(B2652*0.9,0)-1100000,B2652-1950000)))))))),IF(B2652&lt;651000,0,IF(B2652&lt;1900000,B2652-650000,IF(B2652&lt;3600000,ROUNDDOWN(B2652/4,-3)*2.8-80000,IF(B2652&lt;6600000,ROUNDDOWN(B2652/4,-3)*3.2-440000,IF(B2652&lt;8500000,ROUNDDOWN(B2652*0.9,0)-1100000,B2652-1950000)))))),0)</f>
        <v/>
      </c>
      <c r="N2652" s="18">
        <f>IF(M2652&gt;23500000,NA(),IF(C2652&gt;=2026,IF(M2652&lt;=4890000,1040000,IF(M2652&lt;=6550000,670000,620000)),IF(M2652&lt;=1320000,950000,IF(M2652&lt;=3360000,880000,IF(M2652&lt;=4890000,680000,IF(M2652&lt;=6550000,630000,580000))))))</f>
        <v/>
      </c>
      <c r="O2652" s="18">
        <f>IF(F2652&lt;=0,IF(AND(D2652="はい",C2652&gt;=2026,C2652&lt;=2027),IF(E2652&lt;=0,0,IF(E2652&lt;=30000,E2652,IF(E2652&lt;=60000,ROUNDUP(E2652/2,0)+15000,IF(E2652&lt;=120000,ROUNDUP(E2652/4,0)+30000,60000)))),IF(E2652&lt;=0,0,IF(E2652&lt;=20000,E2652,IF(E2652&lt;=40000,ROUNDUP(E2652/2,0)+10000,IF(E2652&lt;=80000,ROUNDUP(E2652/4,0)+20000,40000))))),IF(E2652&lt;=0,IF(F2652&lt;=0,0,IF(F2652&lt;=25000,F2652,IF(F2652&lt;=50000,ROUNDUP(F2652/2,0)+12500,IF(F2652&lt;=100000,ROUNDUP(F2652/4,0)+25000,50000)))),MAX(IF(F2652&lt;=0,0,IF(F2652&lt;=25000,F2652,IF(F2652&lt;=50000,ROUNDUP(F2652/2,0)+12500,IF(F2652&lt;=100000,ROUNDUP(F2652/4,0)+25000,50000)))),MIN(IF(AND(D2652="はい",C2652&gt;=2026,C2652&lt;=2027),IF(E2652&lt;=0,0,IF(E2652&lt;=30000,E2652,IF(E2652&lt;=60000,ROUNDUP(E2652/2,0)+15000,IF(E2652&lt;=120000,ROUNDUP(E2652/4,0)+30000,60000)))),IF(E2652&lt;=0,0,IF(E2652&lt;=20000,E2652,IF(E2652&lt;=40000,ROUNDUP(E2652/2,0)+10000,IF(E2652&lt;=80000,ROUNDUP(E2652/4,0)+20000,40000)))))+IF(F2652&lt;=0,0,IF(F2652&lt;=25000,F2652,IF(F2652&lt;=50000,ROUNDUP(F2652/2,0)+12500,IF(F2652&lt;=100000,ROUNDUP(F2652/4,0)+25000,50000)))),IF(AND(D2652="はい",C2652&gt;=2026,C2652&lt;=2027),60000,40000)))))</f>
        <v/>
      </c>
      <c r="P2652" s="18">
        <f>IF(G2652&lt;=0,0,IF(G2652&lt;=20000,G2652,IF(G2652&lt;=40000,ROUNDUP(G2652/2,0)+10000,IF(G2652&lt;=80000,ROUNDUP(G2652/4,0)+20000,40000))))</f>
        <v/>
      </c>
      <c r="Q2652" s="18">
        <f>IF(I2652&lt;=0,IF(H2652&lt;=0,0,IF(H2652&lt;=20000,H2652,IF(H2652&lt;=40000,ROUNDUP(H2652/2,0)+10000,IF(H2652&lt;=80000,ROUNDUP(H2652/4,0)+20000,40000)))),IF(H2652&lt;=0,IF(I2652&lt;=0,0,IF(I2652&lt;=25000,I2652,IF(I2652&lt;=50000,ROUNDUP(I2652/2,0)+12500,IF(I2652&lt;=100000,ROUNDUP(I2652/4,0)+25000,50000)))),MAX(IF(I2652&lt;=0,0,IF(I2652&lt;=25000,I2652,IF(I2652&lt;=50000,ROUNDUP(I2652/2,0)+12500,IF(I2652&lt;=100000,ROUNDUP(I2652/4,0)+25000,50000)))),MIN(IF(H2652&lt;=0,0,IF(H2652&lt;=20000,H2652,IF(H2652&lt;=40000,ROUNDUP(H2652/2,0)+10000,IF(H2652&lt;=80000,ROUNDUP(H2652/4,0)+20000,40000))))+IF(I2652&lt;=0,0,IF(I2652&lt;=25000,I2652,IF(I2652&lt;=50000,ROUNDUP(I2652/2,0)+12500,IF(I2652&lt;=100000,ROUNDUP(I2652/4,0)+25000,50000)))),40000))))</f>
        <v/>
      </c>
      <c r="R2652" s="18">
        <f>MIN(120000,O2652+P2652+Q2652)</f>
        <v/>
      </c>
      <c r="S2652" s="18">
        <f>IF(F2652&lt;=0,IF(E2652&lt;=0,0,IF(E2652&lt;=12000,E2652,IF(E2652&lt;=32000,ROUNDUP(E2652/2,0)+6000,IF(E2652&lt;=56000,ROUNDUP(E2652/4,0)+14000,28000)))),IF(E2652&lt;=0,IF(F2652&lt;=0,0,IF(F2652&lt;=15000,F2652,IF(F2652&lt;=40000,ROUNDUP(F2652/2,0)+7500,IF(F2652&lt;=70000,ROUNDUP(F2652/4,0)+17500,35000)))),MAX(IF(F2652&lt;=0,0,IF(F2652&lt;=15000,F2652,IF(F2652&lt;=40000,ROUNDUP(F2652/2,0)+7500,IF(F2652&lt;=70000,ROUNDUP(F2652/4,0)+17500,35000)))),MIN(IF(E2652&lt;=0,0,IF(E2652&lt;=12000,E2652,IF(E2652&lt;=32000,ROUNDUP(E2652/2,0)+6000,IF(E2652&lt;=56000,ROUNDUP(E2652/4,0)+14000,28000))))+IF(F2652&lt;=0,0,IF(F2652&lt;=15000,F2652,IF(F2652&lt;=40000,ROUNDUP(F2652/2,0)+7500,IF(F2652&lt;=70000,ROUNDUP(F2652/4,0)+17500,35000)))),28000))))</f>
        <v/>
      </c>
      <c r="T2652" s="18">
        <f>IF(G2652&lt;=0,0,IF(G2652&lt;=12000,G2652,IF(G2652&lt;=32000,ROUNDUP(G2652/2,0)+6000,IF(G2652&lt;=56000,ROUNDUP(G2652/4,0)+14000,28000))))</f>
        <v/>
      </c>
      <c r="U2652" s="18">
        <f>IF(I2652&lt;=0,IF(H2652&lt;=0,0,IF(H2652&lt;=12000,H2652,IF(H2652&lt;=32000,ROUNDUP(H2652/2,0)+6000,IF(H2652&lt;=56000,ROUNDUP(H2652/4,0)+14000,28000)))),IF(H2652&lt;=0,IF(I2652&lt;=0,0,IF(I2652&lt;=15000,I2652,IF(I2652&lt;=40000,ROUNDUP(I2652/2,0)+7500,IF(I2652&lt;=70000,ROUNDUP(I2652/4,0)+17500,35000)))),MAX(IF(I2652&lt;=0,0,IF(I2652&lt;=15000,I2652,IF(I2652&lt;=40000,ROUNDUP(I2652/2,0)+7500,IF(I2652&lt;=70000,ROUNDUP(I2652/4,0)+17500,35000)))),MIN(IF(H2652&lt;=0,0,IF(H2652&lt;=12000,H2652,IF(H2652&lt;=32000,ROUNDUP(H2652/2,0)+6000,IF(H2652&lt;=56000,ROUNDUP(H2652/4,0)+14000,28000))))+IF(I2652&lt;=0,0,IF(I2652&lt;=15000,I2652,IF(I2652&lt;=40000,ROUNDUP(I2652/2,0)+7500,IF(I2652&lt;=70000,ROUNDUP(I2652/4,0)+17500,35000)))),28000))))</f>
        <v/>
      </c>
      <c r="V2652" s="18">
        <f>MIN(70000,S2652+T2652+U2652)</f>
        <v/>
      </c>
      <c r="W2652" s="18">
        <f>MAX(0,ROUNDDOWN(M2652-J2652-N2652-K2652-0,-3))</f>
        <v/>
      </c>
      <c r="X2652" s="18">
        <f>MAX(0,ROUNDDOWN(M2652-J2652-N2652-K2652-R2652,-3))</f>
        <v/>
      </c>
      <c r="Y2652" s="18">
        <f>IF(W2652&lt;=0,0,ROUNDDOWN((W2652*LOOKUP(W2652,{0,1950001,3300001,6950001,9000001,18000001,40000001},{0.05,0.1,0.2,0.23,0.33,0.4,0.45})-LOOKUP(W2652,{0,1950001,3300001,6950001,9000001,18000001,40000001},{0,97500,427500,636000,1536000,2796000,4796000}))*1.021,-2))</f>
        <v/>
      </c>
      <c r="Z2652" s="18">
        <f>IF(X2652&lt;=0,0,ROUNDDOWN((X2652*LOOKUP(X2652,{0,1950001,3300001,6950001,9000001,18000001,40000001},{0.05,0.1,0.2,0.23,0.33,0.4,0.45})-LOOKUP(X2652,{0,1950001,3300001,6950001,9000001,18000001,40000001},{0,97500,427500,636000,1536000,2796000,4796000}))*1.021,-2))</f>
        <v/>
      </c>
      <c r="AA2652" s="18">
        <f>MAX(0,ROUNDDOWN(M2652-J2652-430000-L2652-0,-3))</f>
        <v/>
      </c>
      <c r="AB2652" s="18">
        <f>MAX(0,ROUNDDOWN(M2652-J2652-430000-L2652-V2652,-3))</f>
        <v/>
      </c>
      <c r="AC2652" s="18">
        <f>IF(M2652&lt;=450000,0,MAX(0,ROUNDDOWN(AA2652*0.06-MIN(50000,AA2652)*0.03,-2))+MAX(0,ROUNDDOWN(AA2652*0.04-MIN(50000,AA2652)*0.02,-2)))</f>
        <v/>
      </c>
      <c r="AD2652" s="18">
        <f>IF(M2652&lt;=450000,0,MAX(0,ROUNDDOWN(AB2652*0.06-MIN(50000,AB2652)*0.03,-2))+MAX(0,ROUNDDOWN(AB2652*0.04-MIN(50000,AB2652)*0.02,-2)))</f>
        <v/>
      </c>
      <c r="AE2652" s="18">
        <f>Y2652-Z2652</f>
        <v/>
      </c>
      <c r="AF2652" s="18">
        <f>AC2652-AD2652</f>
        <v/>
      </c>
      <c r="AG2652" s="18">
        <f>AE2652+AF2652</f>
        <v/>
      </c>
      <c r="AH2652" s="20">
        <f>IF(W2652&lt;=0,0,LOOKUP(W2652,{0,1950001,3300001,6950001,9000001,18000001,40000001},{0.05,0.1,0.2,0.23,0.33,0.4,0.45}))</f>
        <v/>
      </c>
    </row>
    <row r="2653">
      <c r="A2653" t="inlineStr">
        <is>
          <t>1万円刻み 一般8万円</t>
        </is>
      </c>
      <c r="B2653" s="18">
        <f>'4_1万円刻み'!$A$858</f>
        <v/>
      </c>
      <c r="C2653" s="19" t="n">
        <v>2026</v>
      </c>
      <c r="D2653" t="inlineStr">
        <is>
          <t>いいえ</t>
        </is>
      </c>
      <c r="E2653" s="18" t="n">
        <v>80000</v>
      </c>
      <c r="F2653" s="18" t="n">
        <v>0</v>
      </c>
      <c r="G2653" s="18" t="n">
        <v>0</v>
      </c>
      <c r="H2653" s="18" t="n">
        <v>0</v>
      </c>
      <c r="I2653" s="18" t="n">
        <v>0</v>
      </c>
      <c r="J2653" s="18">
        <f>ROUND(MIN(B2653/12,650000)*12*0.0915+MIN(B2653/12,1390000)*12*(0.0504+0)+B2653*0.005,0)</f>
        <v/>
      </c>
      <c r="K2653" s="18" t="n">
        <v>0</v>
      </c>
      <c r="L2653" s="18" t="n">
        <v>0</v>
      </c>
      <c r="M2653" s="18">
        <f>ROUND(IF(C2653&gt;=2026,IF(B2653&lt;741000,0,IF(B2653&lt;2191000,B2653-740000,IF(B2653&lt;2193000,1451000,IF(B2653&lt;2196000,1453000,IF(B2653&lt;2200000,1456000,IF(B2653&lt;3600000,ROUNDDOWN(B2653/4,-3)*2.8-80000,IF(B2653&lt;6600000,ROUNDDOWN(B2653/4,-3)*3.2-440000,IF(B2653&lt;8500000,ROUNDDOWN(B2653*0.9,0)-1100000,B2653-1950000)))))))),IF(B2653&lt;651000,0,IF(B2653&lt;1900000,B2653-650000,IF(B2653&lt;3600000,ROUNDDOWN(B2653/4,-3)*2.8-80000,IF(B2653&lt;6600000,ROUNDDOWN(B2653/4,-3)*3.2-440000,IF(B2653&lt;8500000,ROUNDDOWN(B2653*0.9,0)-1100000,B2653-1950000)))))),0)</f>
        <v/>
      </c>
      <c r="N2653" s="18">
        <f>IF(M2653&gt;23500000,NA(),IF(C2653&gt;=2026,IF(M2653&lt;=4890000,1040000,IF(M2653&lt;=6550000,670000,620000)),IF(M2653&lt;=1320000,950000,IF(M2653&lt;=3360000,880000,IF(M2653&lt;=4890000,680000,IF(M2653&lt;=6550000,630000,580000))))))</f>
        <v/>
      </c>
      <c r="O2653" s="18">
        <f>IF(F2653&lt;=0,IF(AND(D2653="はい",C2653&gt;=2026,C2653&lt;=2027),IF(E2653&lt;=0,0,IF(E2653&lt;=30000,E2653,IF(E2653&lt;=60000,ROUNDUP(E2653/2,0)+15000,IF(E2653&lt;=120000,ROUNDUP(E2653/4,0)+30000,60000)))),IF(E2653&lt;=0,0,IF(E2653&lt;=20000,E2653,IF(E2653&lt;=40000,ROUNDUP(E2653/2,0)+10000,IF(E2653&lt;=80000,ROUNDUP(E2653/4,0)+20000,40000))))),IF(E2653&lt;=0,IF(F2653&lt;=0,0,IF(F2653&lt;=25000,F2653,IF(F2653&lt;=50000,ROUNDUP(F2653/2,0)+12500,IF(F2653&lt;=100000,ROUNDUP(F2653/4,0)+25000,50000)))),MAX(IF(F2653&lt;=0,0,IF(F2653&lt;=25000,F2653,IF(F2653&lt;=50000,ROUNDUP(F2653/2,0)+12500,IF(F2653&lt;=100000,ROUNDUP(F2653/4,0)+25000,50000)))),MIN(IF(AND(D2653="はい",C2653&gt;=2026,C2653&lt;=2027),IF(E2653&lt;=0,0,IF(E2653&lt;=30000,E2653,IF(E2653&lt;=60000,ROUNDUP(E2653/2,0)+15000,IF(E2653&lt;=120000,ROUNDUP(E2653/4,0)+30000,60000)))),IF(E2653&lt;=0,0,IF(E2653&lt;=20000,E2653,IF(E2653&lt;=40000,ROUNDUP(E2653/2,0)+10000,IF(E2653&lt;=80000,ROUNDUP(E2653/4,0)+20000,40000)))))+IF(F2653&lt;=0,0,IF(F2653&lt;=25000,F2653,IF(F2653&lt;=50000,ROUNDUP(F2653/2,0)+12500,IF(F2653&lt;=100000,ROUNDUP(F2653/4,0)+25000,50000)))),IF(AND(D2653="はい",C2653&gt;=2026,C2653&lt;=2027),60000,40000)))))</f>
        <v/>
      </c>
      <c r="P2653" s="18">
        <f>IF(G2653&lt;=0,0,IF(G2653&lt;=20000,G2653,IF(G2653&lt;=40000,ROUNDUP(G2653/2,0)+10000,IF(G2653&lt;=80000,ROUNDUP(G2653/4,0)+20000,40000))))</f>
        <v/>
      </c>
      <c r="Q2653" s="18">
        <f>IF(I2653&lt;=0,IF(H2653&lt;=0,0,IF(H2653&lt;=20000,H2653,IF(H2653&lt;=40000,ROUNDUP(H2653/2,0)+10000,IF(H2653&lt;=80000,ROUNDUP(H2653/4,0)+20000,40000)))),IF(H2653&lt;=0,IF(I2653&lt;=0,0,IF(I2653&lt;=25000,I2653,IF(I2653&lt;=50000,ROUNDUP(I2653/2,0)+12500,IF(I2653&lt;=100000,ROUNDUP(I2653/4,0)+25000,50000)))),MAX(IF(I2653&lt;=0,0,IF(I2653&lt;=25000,I2653,IF(I2653&lt;=50000,ROUNDUP(I2653/2,0)+12500,IF(I2653&lt;=100000,ROUNDUP(I2653/4,0)+25000,50000)))),MIN(IF(H2653&lt;=0,0,IF(H2653&lt;=20000,H2653,IF(H2653&lt;=40000,ROUNDUP(H2653/2,0)+10000,IF(H2653&lt;=80000,ROUNDUP(H2653/4,0)+20000,40000))))+IF(I2653&lt;=0,0,IF(I2653&lt;=25000,I2653,IF(I2653&lt;=50000,ROUNDUP(I2653/2,0)+12500,IF(I2653&lt;=100000,ROUNDUP(I2653/4,0)+25000,50000)))),40000))))</f>
        <v/>
      </c>
      <c r="R2653" s="18">
        <f>MIN(120000,O2653+P2653+Q2653)</f>
        <v/>
      </c>
      <c r="S2653" s="18">
        <f>IF(F2653&lt;=0,IF(E2653&lt;=0,0,IF(E2653&lt;=12000,E2653,IF(E2653&lt;=32000,ROUNDUP(E2653/2,0)+6000,IF(E2653&lt;=56000,ROUNDUP(E2653/4,0)+14000,28000)))),IF(E2653&lt;=0,IF(F2653&lt;=0,0,IF(F2653&lt;=15000,F2653,IF(F2653&lt;=40000,ROUNDUP(F2653/2,0)+7500,IF(F2653&lt;=70000,ROUNDUP(F2653/4,0)+17500,35000)))),MAX(IF(F2653&lt;=0,0,IF(F2653&lt;=15000,F2653,IF(F2653&lt;=40000,ROUNDUP(F2653/2,0)+7500,IF(F2653&lt;=70000,ROUNDUP(F2653/4,0)+17500,35000)))),MIN(IF(E2653&lt;=0,0,IF(E2653&lt;=12000,E2653,IF(E2653&lt;=32000,ROUNDUP(E2653/2,0)+6000,IF(E2653&lt;=56000,ROUNDUP(E2653/4,0)+14000,28000))))+IF(F2653&lt;=0,0,IF(F2653&lt;=15000,F2653,IF(F2653&lt;=40000,ROUNDUP(F2653/2,0)+7500,IF(F2653&lt;=70000,ROUNDUP(F2653/4,0)+17500,35000)))),28000))))</f>
        <v/>
      </c>
      <c r="T2653" s="18">
        <f>IF(G2653&lt;=0,0,IF(G2653&lt;=12000,G2653,IF(G2653&lt;=32000,ROUNDUP(G2653/2,0)+6000,IF(G2653&lt;=56000,ROUNDUP(G2653/4,0)+14000,28000))))</f>
        <v/>
      </c>
      <c r="U2653" s="18">
        <f>IF(I2653&lt;=0,IF(H2653&lt;=0,0,IF(H2653&lt;=12000,H2653,IF(H2653&lt;=32000,ROUNDUP(H2653/2,0)+6000,IF(H2653&lt;=56000,ROUNDUP(H2653/4,0)+14000,28000)))),IF(H2653&lt;=0,IF(I2653&lt;=0,0,IF(I2653&lt;=15000,I2653,IF(I2653&lt;=40000,ROUNDUP(I2653/2,0)+7500,IF(I2653&lt;=70000,ROUNDUP(I2653/4,0)+17500,35000)))),MAX(IF(I2653&lt;=0,0,IF(I2653&lt;=15000,I2653,IF(I2653&lt;=40000,ROUNDUP(I2653/2,0)+7500,IF(I2653&lt;=70000,ROUNDUP(I2653/4,0)+17500,35000)))),MIN(IF(H2653&lt;=0,0,IF(H2653&lt;=12000,H2653,IF(H2653&lt;=32000,ROUNDUP(H2653/2,0)+6000,IF(H2653&lt;=56000,ROUNDUP(H2653/4,0)+14000,28000))))+IF(I2653&lt;=0,0,IF(I2653&lt;=15000,I2653,IF(I2653&lt;=40000,ROUNDUP(I2653/2,0)+7500,IF(I2653&lt;=70000,ROUNDUP(I2653/4,0)+17500,35000)))),28000))))</f>
        <v/>
      </c>
      <c r="V2653" s="18">
        <f>MIN(70000,S2653+T2653+U2653)</f>
        <v/>
      </c>
      <c r="W2653" s="18">
        <f>MAX(0,ROUNDDOWN(M2653-J2653-N2653-K2653-0,-3))</f>
        <v/>
      </c>
      <c r="X2653" s="18">
        <f>MAX(0,ROUNDDOWN(M2653-J2653-N2653-K2653-R2653,-3))</f>
        <v/>
      </c>
      <c r="Y2653" s="18">
        <f>IF(W2653&lt;=0,0,ROUNDDOWN((W2653*LOOKUP(W2653,{0,1950001,3300001,6950001,9000001,18000001,40000001},{0.05,0.1,0.2,0.23,0.33,0.4,0.45})-LOOKUP(W2653,{0,1950001,3300001,6950001,9000001,18000001,40000001},{0,97500,427500,636000,1536000,2796000,4796000}))*1.021,-2))</f>
        <v/>
      </c>
      <c r="Z2653" s="18">
        <f>IF(X2653&lt;=0,0,ROUNDDOWN((X2653*LOOKUP(X2653,{0,1950001,3300001,6950001,9000001,18000001,40000001},{0.05,0.1,0.2,0.23,0.33,0.4,0.45})-LOOKUP(X2653,{0,1950001,3300001,6950001,9000001,18000001,40000001},{0,97500,427500,636000,1536000,2796000,4796000}))*1.021,-2))</f>
        <v/>
      </c>
      <c r="AA2653" s="18">
        <f>MAX(0,ROUNDDOWN(M2653-J2653-430000-L2653-0,-3))</f>
        <v/>
      </c>
      <c r="AB2653" s="18">
        <f>MAX(0,ROUNDDOWN(M2653-J2653-430000-L2653-V2653,-3))</f>
        <v/>
      </c>
      <c r="AC2653" s="18">
        <f>IF(M2653&lt;=450000,0,MAX(0,ROUNDDOWN(AA2653*0.06-MIN(50000,AA2653)*0.03,-2))+MAX(0,ROUNDDOWN(AA2653*0.04-MIN(50000,AA2653)*0.02,-2)))</f>
        <v/>
      </c>
      <c r="AD2653" s="18">
        <f>IF(M2653&lt;=450000,0,MAX(0,ROUNDDOWN(AB2653*0.06-MIN(50000,AB2653)*0.03,-2))+MAX(0,ROUNDDOWN(AB2653*0.04-MIN(50000,AB2653)*0.02,-2)))</f>
        <v/>
      </c>
      <c r="AE2653" s="18">
        <f>Y2653-Z2653</f>
        <v/>
      </c>
      <c r="AF2653" s="18">
        <f>AC2653-AD2653</f>
        <v/>
      </c>
      <c r="AG2653" s="18">
        <f>AE2653+AF2653</f>
        <v/>
      </c>
      <c r="AH2653" s="20">
        <f>IF(W2653&lt;=0,0,LOOKUP(W2653,{0,1950001,3300001,6950001,9000001,18000001,40000001},{0.05,0.1,0.2,0.23,0.33,0.4,0.45}))</f>
        <v/>
      </c>
    </row>
    <row r="2654">
      <c r="A2654" t="inlineStr">
        <is>
          <t>1万円刻み 特例あり一般12万円</t>
        </is>
      </c>
      <c r="B2654" s="18">
        <f>'4_1万円刻み'!$A$858</f>
        <v/>
      </c>
      <c r="C2654" s="19" t="n">
        <v>2026</v>
      </c>
      <c r="D2654" t="inlineStr">
        <is>
          <t>はい</t>
        </is>
      </c>
      <c r="E2654" s="18" t="n">
        <v>120000</v>
      </c>
      <c r="F2654" s="18" t="n">
        <v>0</v>
      </c>
      <c r="G2654" s="18" t="n">
        <v>0</v>
      </c>
      <c r="H2654" s="18" t="n">
        <v>0</v>
      </c>
      <c r="I2654" s="18" t="n">
        <v>0</v>
      </c>
      <c r="J2654" s="18">
        <f>ROUND(MIN(B2654/12,650000)*12*0.0915+MIN(B2654/12,1390000)*12*(0.0504+0)+B2654*0.005,0)</f>
        <v/>
      </c>
      <c r="K2654" s="18" t="n">
        <v>0</v>
      </c>
      <c r="L2654" s="18" t="n">
        <v>0</v>
      </c>
      <c r="M2654" s="18">
        <f>ROUND(IF(C2654&gt;=2026,IF(B2654&lt;741000,0,IF(B2654&lt;2191000,B2654-740000,IF(B2654&lt;2193000,1451000,IF(B2654&lt;2196000,1453000,IF(B2654&lt;2200000,1456000,IF(B2654&lt;3600000,ROUNDDOWN(B2654/4,-3)*2.8-80000,IF(B2654&lt;6600000,ROUNDDOWN(B2654/4,-3)*3.2-440000,IF(B2654&lt;8500000,ROUNDDOWN(B2654*0.9,0)-1100000,B2654-1950000)))))))),IF(B2654&lt;651000,0,IF(B2654&lt;1900000,B2654-650000,IF(B2654&lt;3600000,ROUNDDOWN(B2654/4,-3)*2.8-80000,IF(B2654&lt;6600000,ROUNDDOWN(B2654/4,-3)*3.2-440000,IF(B2654&lt;8500000,ROUNDDOWN(B2654*0.9,0)-1100000,B2654-1950000)))))),0)</f>
        <v/>
      </c>
      <c r="N2654" s="18">
        <f>IF(M2654&gt;23500000,NA(),IF(C2654&gt;=2026,IF(M2654&lt;=4890000,1040000,IF(M2654&lt;=6550000,670000,620000)),IF(M2654&lt;=1320000,950000,IF(M2654&lt;=3360000,880000,IF(M2654&lt;=4890000,680000,IF(M2654&lt;=6550000,630000,580000))))))</f>
        <v/>
      </c>
      <c r="O2654" s="18">
        <f>IF(F2654&lt;=0,IF(AND(D2654="はい",C2654&gt;=2026,C2654&lt;=2027),IF(E2654&lt;=0,0,IF(E2654&lt;=30000,E2654,IF(E2654&lt;=60000,ROUNDUP(E2654/2,0)+15000,IF(E2654&lt;=120000,ROUNDUP(E2654/4,0)+30000,60000)))),IF(E2654&lt;=0,0,IF(E2654&lt;=20000,E2654,IF(E2654&lt;=40000,ROUNDUP(E2654/2,0)+10000,IF(E2654&lt;=80000,ROUNDUP(E2654/4,0)+20000,40000))))),IF(E2654&lt;=0,IF(F2654&lt;=0,0,IF(F2654&lt;=25000,F2654,IF(F2654&lt;=50000,ROUNDUP(F2654/2,0)+12500,IF(F2654&lt;=100000,ROUNDUP(F2654/4,0)+25000,50000)))),MAX(IF(F2654&lt;=0,0,IF(F2654&lt;=25000,F2654,IF(F2654&lt;=50000,ROUNDUP(F2654/2,0)+12500,IF(F2654&lt;=100000,ROUNDUP(F2654/4,0)+25000,50000)))),MIN(IF(AND(D2654="はい",C2654&gt;=2026,C2654&lt;=2027),IF(E2654&lt;=0,0,IF(E2654&lt;=30000,E2654,IF(E2654&lt;=60000,ROUNDUP(E2654/2,0)+15000,IF(E2654&lt;=120000,ROUNDUP(E2654/4,0)+30000,60000)))),IF(E2654&lt;=0,0,IF(E2654&lt;=20000,E2654,IF(E2654&lt;=40000,ROUNDUP(E2654/2,0)+10000,IF(E2654&lt;=80000,ROUNDUP(E2654/4,0)+20000,40000)))))+IF(F2654&lt;=0,0,IF(F2654&lt;=25000,F2654,IF(F2654&lt;=50000,ROUNDUP(F2654/2,0)+12500,IF(F2654&lt;=100000,ROUNDUP(F2654/4,0)+25000,50000)))),IF(AND(D2654="はい",C2654&gt;=2026,C2654&lt;=2027),60000,40000)))))</f>
        <v/>
      </c>
      <c r="P2654" s="18">
        <f>IF(G2654&lt;=0,0,IF(G2654&lt;=20000,G2654,IF(G2654&lt;=40000,ROUNDUP(G2654/2,0)+10000,IF(G2654&lt;=80000,ROUNDUP(G2654/4,0)+20000,40000))))</f>
        <v/>
      </c>
      <c r="Q2654" s="18">
        <f>IF(I2654&lt;=0,IF(H2654&lt;=0,0,IF(H2654&lt;=20000,H2654,IF(H2654&lt;=40000,ROUNDUP(H2654/2,0)+10000,IF(H2654&lt;=80000,ROUNDUP(H2654/4,0)+20000,40000)))),IF(H2654&lt;=0,IF(I2654&lt;=0,0,IF(I2654&lt;=25000,I2654,IF(I2654&lt;=50000,ROUNDUP(I2654/2,0)+12500,IF(I2654&lt;=100000,ROUNDUP(I2654/4,0)+25000,50000)))),MAX(IF(I2654&lt;=0,0,IF(I2654&lt;=25000,I2654,IF(I2654&lt;=50000,ROUNDUP(I2654/2,0)+12500,IF(I2654&lt;=100000,ROUNDUP(I2654/4,0)+25000,50000)))),MIN(IF(H2654&lt;=0,0,IF(H2654&lt;=20000,H2654,IF(H2654&lt;=40000,ROUNDUP(H2654/2,0)+10000,IF(H2654&lt;=80000,ROUNDUP(H2654/4,0)+20000,40000))))+IF(I2654&lt;=0,0,IF(I2654&lt;=25000,I2654,IF(I2654&lt;=50000,ROUNDUP(I2654/2,0)+12500,IF(I2654&lt;=100000,ROUNDUP(I2654/4,0)+25000,50000)))),40000))))</f>
        <v/>
      </c>
      <c r="R2654" s="18">
        <f>MIN(120000,O2654+P2654+Q2654)</f>
        <v/>
      </c>
      <c r="S2654" s="18">
        <f>IF(F2654&lt;=0,IF(E2654&lt;=0,0,IF(E2654&lt;=12000,E2654,IF(E2654&lt;=32000,ROUNDUP(E2654/2,0)+6000,IF(E2654&lt;=56000,ROUNDUP(E2654/4,0)+14000,28000)))),IF(E2654&lt;=0,IF(F2654&lt;=0,0,IF(F2654&lt;=15000,F2654,IF(F2654&lt;=40000,ROUNDUP(F2654/2,0)+7500,IF(F2654&lt;=70000,ROUNDUP(F2654/4,0)+17500,35000)))),MAX(IF(F2654&lt;=0,0,IF(F2654&lt;=15000,F2654,IF(F2654&lt;=40000,ROUNDUP(F2654/2,0)+7500,IF(F2654&lt;=70000,ROUNDUP(F2654/4,0)+17500,35000)))),MIN(IF(E2654&lt;=0,0,IF(E2654&lt;=12000,E2654,IF(E2654&lt;=32000,ROUNDUP(E2654/2,0)+6000,IF(E2654&lt;=56000,ROUNDUP(E2654/4,0)+14000,28000))))+IF(F2654&lt;=0,0,IF(F2654&lt;=15000,F2654,IF(F2654&lt;=40000,ROUNDUP(F2654/2,0)+7500,IF(F2654&lt;=70000,ROUNDUP(F2654/4,0)+17500,35000)))),28000))))</f>
        <v/>
      </c>
      <c r="T2654" s="18">
        <f>IF(G2654&lt;=0,0,IF(G2654&lt;=12000,G2654,IF(G2654&lt;=32000,ROUNDUP(G2654/2,0)+6000,IF(G2654&lt;=56000,ROUNDUP(G2654/4,0)+14000,28000))))</f>
        <v/>
      </c>
      <c r="U2654" s="18">
        <f>IF(I2654&lt;=0,IF(H2654&lt;=0,0,IF(H2654&lt;=12000,H2654,IF(H2654&lt;=32000,ROUNDUP(H2654/2,0)+6000,IF(H2654&lt;=56000,ROUNDUP(H2654/4,0)+14000,28000)))),IF(H2654&lt;=0,IF(I2654&lt;=0,0,IF(I2654&lt;=15000,I2654,IF(I2654&lt;=40000,ROUNDUP(I2654/2,0)+7500,IF(I2654&lt;=70000,ROUNDUP(I2654/4,0)+17500,35000)))),MAX(IF(I2654&lt;=0,0,IF(I2654&lt;=15000,I2654,IF(I2654&lt;=40000,ROUNDUP(I2654/2,0)+7500,IF(I2654&lt;=70000,ROUNDUP(I2654/4,0)+17500,35000)))),MIN(IF(H2654&lt;=0,0,IF(H2654&lt;=12000,H2654,IF(H2654&lt;=32000,ROUNDUP(H2654/2,0)+6000,IF(H2654&lt;=56000,ROUNDUP(H2654/4,0)+14000,28000))))+IF(I2654&lt;=0,0,IF(I2654&lt;=15000,I2654,IF(I2654&lt;=40000,ROUNDUP(I2654/2,0)+7500,IF(I2654&lt;=70000,ROUNDUP(I2654/4,0)+17500,35000)))),28000))))</f>
        <v/>
      </c>
      <c r="V2654" s="18">
        <f>MIN(70000,S2654+T2654+U2654)</f>
        <v/>
      </c>
      <c r="W2654" s="18">
        <f>MAX(0,ROUNDDOWN(M2654-J2654-N2654-K2654-0,-3))</f>
        <v/>
      </c>
      <c r="X2654" s="18">
        <f>MAX(0,ROUNDDOWN(M2654-J2654-N2654-K2654-R2654,-3))</f>
        <v/>
      </c>
      <c r="Y2654" s="18">
        <f>IF(W2654&lt;=0,0,ROUNDDOWN((W2654*LOOKUP(W2654,{0,1950001,3300001,6950001,9000001,18000001,40000001},{0.05,0.1,0.2,0.23,0.33,0.4,0.45})-LOOKUP(W2654,{0,1950001,3300001,6950001,9000001,18000001,40000001},{0,97500,427500,636000,1536000,2796000,4796000}))*1.021,-2))</f>
        <v/>
      </c>
      <c r="Z2654" s="18">
        <f>IF(X2654&lt;=0,0,ROUNDDOWN((X2654*LOOKUP(X2654,{0,1950001,3300001,6950001,9000001,18000001,40000001},{0.05,0.1,0.2,0.23,0.33,0.4,0.45})-LOOKUP(X2654,{0,1950001,3300001,6950001,9000001,18000001,40000001},{0,97500,427500,636000,1536000,2796000,4796000}))*1.021,-2))</f>
        <v/>
      </c>
      <c r="AA2654" s="18">
        <f>MAX(0,ROUNDDOWN(M2654-J2654-430000-L2654-0,-3))</f>
        <v/>
      </c>
      <c r="AB2654" s="18">
        <f>MAX(0,ROUNDDOWN(M2654-J2654-430000-L2654-V2654,-3))</f>
        <v/>
      </c>
      <c r="AC2654" s="18">
        <f>IF(M2654&lt;=450000,0,MAX(0,ROUNDDOWN(AA2654*0.06-MIN(50000,AA2654)*0.03,-2))+MAX(0,ROUNDDOWN(AA2654*0.04-MIN(50000,AA2654)*0.02,-2)))</f>
        <v/>
      </c>
      <c r="AD2654" s="18">
        <f>IF(M2654&lt;=450000,0,MAX(0,ROUNDDOWN(AB2654*0.06-MIN(50000,AB2654)*0.03,-2))+MAX(0,ROUNDDOWN(AB2654*0.04-MIN(50000,AB2654)*0.02,-2)))</f>
        <v/>
      </c>
      <c r="AE2654" s="18">
        <f>Y2654-Z2654</f>
        <v/>
      </c>
      <c r="AF2654" s="18">
        <f>AC2654-AD2654</f>
        <v/>
      </c>
      <c r="AG2654" s="18">
        <f>AE2654+AF2654</f>
        <v/>
      </c>
      <c r="AH2654" s="20">
        <f>IF(W2654&lt;=0,0,LOOKUP(W2654,{0,1950001,3300001,6950001,9000001,18000001,40000001},{0.05,0.1,0.2,0.23,0.33,0.4,0.45}))</f>
        <v/>
      </c>
    </row>
    <row r="2655">
      <c r="A2655" t="inlineStr">
        <is>
          <t>1万円刻み 3区分8万円ずつ</t>
        </is>
      </c>
      <c r="B2655" s="18">
        <f>'4_1万円刻み'!$A$859</f>
        <v/>
      </c>
      <c r="C2655" s="19" t="n">
        <v>2026</v>
      </c>
      <c r="D2655" t="inlineStr">
        <is>
          <t>いいえ</t>
        </is>
      </c>
      <c r="E2655" s="18" t="n">
        <v>80000</v>
      </c>
      <c r="F2655" s="18" t="n">
        <v>0</v>
      </c>
      <c r="G2655" s="18" t="n">
        <v>80000</v>
      </c>
      <c r="H2655" s="18" t="n">
        <v>80000</v>
      </c>
      <c r="I2655" s="18" t="n">
        <v>0</v>
      </c>
      <c r="J2655" s="18">
        <f>ROUND(MIN(B2655/12,650000)*12*0.0915+MIN(B2655/12,1390000)*12*(0.0504+0)+B2655*0.005,0)</f>
        <v/>
      </c>
      <c r="K2655" s="18" t="n">
        <v>0</v>
      </c>
      <c r="L2655" s="18" t="n">
        <v>0</v>
      </c>
      <c r="M2655" s="18">
        <f>ROUND(IF(C2655&gt;=2026,IF(B2655&lt;741000,0,IF(B2655&lt;2191000,B2655-740000,IF(B2655&lt;2193000,1451000,IF(B2655&lt;2196000,1453000,IF(B2655&lt;2200000,1456000,IF(B2655&lt;3600000,ROUNDDOWN(B2655/4,-3)*2.8-80000,IF(B2655&lt;6600000,ROUNDDOWN(B2655/4,-3)*3.2-440000,IF(B2655&lt;8500000,ROUNDDOWN(B2655*0.9,0)-1100000,B2655-1950000)))))))),IF(B2655&lt;651000,0,IF(B2655&lt;1900000,B2655-650000,IF(B2655&lt;3600000,ROUNDDOWN(B2655/4,-3)*2.8-80000,IF(B2655&lt;6600000,ROUNDDOWN(B2655/4,-3)*3.2-440000,IF(B2655&lt;8500000,ROUNDDOWN(B2655*0.9,0)-1100000,B2655-1950000)))))),0)</f>
        <v/>
      </c>
      <c r="N2655" s="18">
        <f>IF(M2655&gt;23500000,NA(),IF(C2655&gt;=2026,IF(M2655&lt;=4890000,1040000,IF(M2655&lt;=6550000,670000,620000)),IF(M2655&lt;=1320000,950000,IF(M2655&lt;=3360000,880000,IF(M2655&lt;=4890000,680000,IF(M2655&lt;=6550000,630000,580000))))))</f>
        <v/>
      </c>
      <c r="O2655" s="18">
        <f>IF(F2655&lt;=0,IF(AND(D2655="はい",C2655&gt;=2026,C2655&lt;=2027),IF(E2655&lt;=0,0,IF(E2655&lt;=30000,E2655,IF(E2655&lt;=60000,ROUNDUP(E2655/2,0)+15000,IF(E2655&lt;=120000,ROUNDUP(E2655/4,0)+30000,60000)))),IF(E2655&lt;=0,0,IF(E2655&lt;=20000,E2655,IF(E2655&lt;=40000,ROUNDUP(E2655/2,0)+10000,IF(E2655&lt;=80000,ROUNDUP(E2655/4,0)+20000,40000))))),IF(E2655&lt;=0,IF(F2655&lt;=0,0,IF(F2655&lt;=25000,F2655,IF(F2655&lt;=50000,ROUNDUP(F2655/2,0)+12500,IF(F2655&lt;=100000,ROUNDUP(F2655/4,0)+25000,50000)))),MAX(IF(F2655&lt;=0,0,IF(F2655&lt;=25000,F2655,IF(F2655&lt;=50000,ROUNDUP(F2655/2,0)+12500,IF(F2655&lt;=100000,ROUNDUP(F2655/4,0)+25000,50000)))),MIN(IF(AND(D2655="はい",C2655&gt;=2026,C2655&lt;=2027),IF(E2655&lt;=0,0,IF(E2655&lt;=30000,E2655,IF(E2655&lt;=60000,ROUNDUP(E2655/2,0)+15000,IF(E2655&lt;=120000,ROUNDUP(E2655/4,0)+30000,60000)))),IF(E2655&lt;=0,0,IF(E2655&lt;=20000,E2655,IF(E2655&lt;=40000,ROUNDUP(E2655/2,0)+10000,IF(E2655&lt;=80000,ROUNDUP(E2655/4,0)+20000,40000)))))+IF(F2655&lt;=0,0,IF(F2655&lt;=25000,F2655,IF(F2655&lt;=50000,ROUNDUP(F2655/2,0)+12500,IF(F2655&lt;=100000,ROUNDUP(F2655/4,0)+25000,50000)))),IF(AND(D2655="はい",C2655&gt;=2026,C2655&lt;=2027),60000,40000)))))</f>
        <v/>
      </c>
      <c r="P2655" s="18">
        <f>IF(G2655&lt;=0,0,IF(G2655&lt;=20000,G2655,IF(G2655&lt;=40000,ROUNDUP(G2655/2,0)+10000,IF(G2655&lt;=80000,ROUNDUP(G2655/4,0)+20000,40000))))</f>
        <v/>
      </c>
      <c r="Q2655" s="18">
        <f>IF(I2655&lt;=0,IF(H2655&lt;=0,0,IF(H2655&lt;=20000,H2655,IF(H2655&lt;=40000,ROUNDUP(H2655/2,0)+10000,IF(H2655&lt;=80000,ROUNDUP(H2655/4,0)+20000,40000)))),IF(H2655&lt;=0,IF(I2655&lt;=0,0,IF(I2655&lt;=25000,I2655,IF(I2655&lt;=50000,ROUNDUP(I2655/2,0)+12500,IF(I2655&lt;=100000,ROUNDUP(I2655/4,0)+25000,50000)))),MAX(IF(I2655&lt;=0,0,IF(I2655&lt;=25000,I2655,IF(I2655&lt;=50000,ROUNDUP(I2655/2,0)+12500,IF(I2655&lt;=100000,ROUNDUP(I2655/4,0)+25000,50000)))),MIN(IF(H2655&lt;=0,0,IF(H2655&lt;=20000,H2655,IF(H2655&lt;=40000,ROUNDUP(H2655/2,0)+10000,IF(H2655&lt;=80000,ROUNDUP(H2655/4,0)+20000,40000))))+IF(I2655&lt;=0,0,IF(I2655&lt;=25000,I2655,IF(I2655&lt;=50000,ROUNDUP(I2655/2,0)+12500,IF(I2655&lt;=100000,ROUNDUP(I2655/4,0)+25000,50000)))),40000))))</f>
        <v/>
      </c>
      <c r="R2655" s="18">
        <f>MIN(120000,O2655+P2655+Q2655)</f>
        <v/>
      </c>
      <c r="S2655" s="18">
        <f>IF(F2655&lt;=0,IF(E2655&lt;=0,0,IF(E2655&lt;=12000,E2655,IF(E2655&lt;=32000,ROUNDUP(E2655/2,0)+6000,IF(E2655&lt;=56000,ROUNDUP(E2655/4,0)+14000,28000)))),IF(E2655&lt;=0,IF(F2655&lt;=0,0,IF(F2655&lt;=15000,F2655,IF(F2655&lt;=40000,ROUNDUP(F2655/2,0)+7500,IF(F2655&lt;=70000,ROUNDUP(F2655/4,0)+17500,35000)))),MAX(IF(F2655&lt;=0,0,IF(F2655&lt;=15000,F2655,IF(F2655&lt;=40000,ROUNDUP(F2655/2,0)+7500,IF(F2655&lt;=70000,ROUNDUP(F2655/4,0)+17500,35000)))),MIN(IF(E2655&lt;=0,0,IF(E2655&lt;=12000,E2655,IF(E2655&lt;=32000,ROUNDUP(E2655/2,0)+6000,IF(E2655&lt;=56000,ROUNDUP(E2655/4,0)+14000,28000))))+IF(F2655&lt;=0,0,IF(F2655&lt;=15000,F2655,IF(F2655&lt;=40000,ROUNDUP(F2655/2,0)+7500,IF(F2655&lt;=70000,ROUNDUP(F2655/4,0)+17500,35000)))),28000))))</f>
        <v/>
      </c>
      <c r="T2655" s="18">
        <f>IF(G2655&lt;=0,0,IF(G2655&lt;=12000,G2655,IF(G2655&lt;=32000,ROUNDUP(G2655/2,0)+6000,IF(G2655&lt;=56000,ROUNDUP(G2655/4,0)+14000,28000))))</f>
        <v/>
      </c>
      <c r="U2655" s="18">
        <f>IF(I2655&lt;=0,IF(H2655&lt;=0,0,IF(H2655&lt;=12000,H2655,IF(H2655&lt;=32000,ROUNDUP(H2655/2,0)+6000,IF(H2655&lt;=56000,ROUNDUP(H2655/4,0)+14000,28000)))),IF(H2655&lt;=0,IF(I2655&lt;=0,0,IF(I2655&lt;=15000,I2655,IF(I2655&lt;=40000,ROUNDUP(I2655/2,0)+7500,IF(I2655&lt;=70000,ROUNDUP(I2655/4,0)+17500,35000)))),MAX(IF(I2655&lt;=0,0,IF(I2655&lt;=15000,I2655,IF(I2655&lt;=40000,ROUNDUP(I2655/2,0)+7500,IF(I2655&lt;=70000,ROUNDUP(I2655/4,0)+17500,35000)))),MIN(IF(H2655&lt;=0,0,IF(H2655&lt;=12000,H2655,IF(H2655&lt;=32000,ROUNDUP(H2655/2,0)+6000,IF(H2655&lt;=56000,ROUNDUP(H2655/4,0)+14000,28000))))+IF(I2655&lt;=0,0,IF(I2655&lt;=15000,I2655,IF(I2655&lt;=40000,ROUNDUP(I2655/2,0)+7500,IF(I2655&lt;=70000,ROUNDUP(I2655/4,0)+17500,35000)))),28000))))</f>
        <v/>
      </c>
      <c r="V2655" s="18">
        <f>MIN(70000,S2655+T2655+U2655)</f>
        <v/>
      </c>
      <c r="W2655" s="18">
        <f>MAX(0,ROUNDDOWN(M2655-J2655-N2655-K2655-0,-3))</f>
        <v/>
      </c>
      <c r="X2655" s="18">
        <f>MAX(0,ROUNDDOWN(M2655-J2655-N2655-K2655-R2655,-3))</f>
        <v/>
      </c>
      <c r="Y2655" s="18">
        <f>IF(W2655&lt;=0,0,ROUNDDOWN((W2655*LOOKUP(W2655,{0,1950001,3300001,6950001,9000001,18000001,40000001},{0.05,0.1,0.2,0.23,0.33,0.4,0.45})-LOOKUP(W2655,{0,1950001,3300001,6950001,9000001,18000001,40000001},{0,97500,427500,636000,1536000,2796000,4796000}))*1.021,-2))</f>
        <v/>
      </c>
      <c r="Z2655" s="18">
        <f>IF(X2655&lt;=0,0,ROUNDDOWN((X2655*LOOKUP(X2655,{0,1950001,3300001,6950001,9000001,18000001,40000001},{0.05,0.1,0.2,0.23,0.33,0.4,0.45})-LOOKUP(X2655,{0,1950001,3300001,6950001,9000001,18000001,40000001},{0,97500,427500,636000,1536000,2796000,4796000}))*1.021,-2))</f>
        <v/>
      </c>
      <c r="AA2655" s="18">
        <f>MAX(0,ROUNDDOWN(M2655-J2655-430000-L2655-0,-3))</f>
        <v/>
      </c>
      <c r="AB2655" s="18">
        <f>MAX(0,ROUNDDOWN(M2655-J2655-430000-L2655-V2655,-3))</f>
        <v/>
      </c>
      <c r="AC2655" s="18">
        <f>IF(M2655&lt;=450000,0,MAX(0,ROUNDDOWN(AA2655*0.06-MIN(50000,AA2655)*0.03,-2))+MAX(0,ROUNDDOWN(AA2655*0.04-MIN(50000,AA2655)*0.02,-2)))</f>
        <v/>
      </c>
      <c r="AD2655" s="18">
        <f>IF(M2655&lt;=450000,0,MAX(0,ROUNDDOWN(AB2655*0.06-MIN(50000,AB2655)*0.03,-2))+MAX(0,ROUNDDOWN(AB2655*0.04-MIN(50000,AB2655)*0.02,-2)))</f>
        <v/>
      </c>
      <c r="AE2655" s="18">
        <f>Y2655-Z2655</f>
        <v/>
      </c>
      <c r="AF2655" s="18">
        <f>AC2655-AD2655</f>
        <v/>
      </c>
      <c r="AG2655" s="18">
        <f>AE2655+AF2655</f>
        <v/>
      </c>
      <c r="AH2655" s="20">
        <f>IF(W2655&lt;=0,0,LOOKUP(W2655,{0,1950001,3300001,6950001,9000001,18000001,40000001},{0.05,0.1,0.2,0.23,0.33,0.4,0.45}))</f>
        <v/>
      </c>
    </row>
    <row r="2656">
      <c r="A2656" t="inlineStr">
        <is>
          <t>1万円刻み 一般8万円</t>
        </is>
      </c>
      <c r="B2656" s="18">
        <f>'4_1万円刻み'!$A$859</f>
        <v/>
      </c>
      <c r="C2656" s="19" t="n">
        <v>2026</v>
      </c>
      <c r="D2656" t="inlineStr">
        <is>
          <t>いいえ</t>
        </is>
      </c>
      <c r="E2656" s="18" t="n">
        <v>80000</v>
      </c>
      <c r="F2656" s="18" t="n">
        <v>0</v>
      </c>
      <c r="G2656" s="18" t="n">
        <v>0</v>
      </c>
      <c r="H2656" s="18" t="n">
        <v>0</v>
      </c>
      <c r="I2656" s="18" t="n">
        <v>0</v>
      </c>
      <c r="J2656" s="18">
        <f>ROUND(MIN(B2656/12,650000)*12*0.0915+MIN(B2656/12,1390000)*12*(0.0504+0)+B2656*0.005,0)</f>
        <v/>
      </c>
      <c r="K2656" s="18" t="n">
        <v>0</v>
      </c>
      <c r="L2656" s="18" t="n">
        <v>0</v>
      </c>
      <c r="M2656" s="18">
        <f>ROUND(IF(C2656&gt;=2026,IF(B2656&lt;741000,0,IF(B2656&lt;2191000,B2656-740000,IF(B2656&lt;2193000,1451000,IF(B2656&lt;2196000,1453000,IF(B2656&lt;2200000,1456000,IF(B2656&lt;3600000,ROUNDDOWN(B2656/4,-3)*2.8-80000,IF(B2656&lt;6600000,ROUNDDOWN(B2656/4,-3)*3.2-440000,IF(B2656&lt;8500000,ROUNDDOWN(B2656*0.9,0)-1100000,B2656-1950000)))))))),IF(B2656&lt;651000,0,IF(B2656&lt;1900000,B2656-650000,IF(B2656&lt;3600000,ROUNDDOWN(B2656/4,-3)*2.8-80000,IF(B2656&lt;6600000,ROUNDDOWN(B2656/4,-3)*3.2-440000,IF(B2656&lt;8500000,ROUNDDOWN(B2656*0.9,0)-1100000,B2656-1950000)))))),0)</f>
        <v/>
      </c>
      <c r="N2656" s="18">
        <f>IF(M2656&gt;23500000,NA(),IF(C2656&gt;=2026,IF(M2656&lt;=4890000,1040000,IF(M2656&lt;=6550000,670000,620000)),IF(M2656&lt;=1320000,950000,IF(M2656&lt;=3360000,880000,IF(M2656&lt;=4890000,680000,IF(M2656&lt;=6550000,630000,580000))))))</f>
        <v/>
      </c>
      <c r="O2656" s="18">
        <f>IF(F2656&lt;=0,IF(AND(D2656="はい",C2656&gt;=2026,C2656&lt;=2027),IF(E2656&lt;=0,0,IF(E2656&lt;=30000,E2656,IF(E2656&lt;=60000,ROUNDUP(E2656/2,0)+15000,IF(E2656&lt;=120000,ROUNDUP(E2656/4,0)+30000,60000)))),IF(E2656&lt;=0,0,IF(E2656&lt;=20000,E2656,IF(E2656&lt;=40000,ROUNDUP(E2656/2,0)+10000,IF(E2656&lt;=80000,ROUNDUP(E2656/4,0)+20000,40000))))),IF(E2656&lt;=0,IF(F2656&lt;=0,0,IF(F2656&lt;=25000,F2656,IF(F2656&lt;=50000,ROUNDUP(F2656/2,0)+12500,IF(F2656&lt;=100000,ROUNDUP(F2656/4,0)+25000,50000)))),MAX(IF(F2656&lt;=0,0,IF(F2656&lt;=25000,F2656,IF(F2656&lt;=50000,ROUNDUP(F2656/2,0)+12500,IF(F2656&lt;=100000,ROUNDUP(F2656/4,0)+25000,50000)))),MIN(IF(AND(D2656="はい",C2656&gt;=2026,C2656&lt;=2027),IF(E2656&lt;=0,0,IF(E2656&lt;=30000,E2656,IF(E2656&lt;=60000,ROUNDUP(E2656/2,0)+15000,IF(E2656&lt;=120000,ROUNDUP(E2656/4,0)+30000,60000)))),IF(E2656&lt;=0,0,IF(E2656&lt;=20000,E2656,IF(E2656&lt;=40000,ROUNDUP(E2656/2,0)+10000,IF(E2656&lt;=80000,ROUNDUP(E2656/4,0)+20000,40000)))))+IF(F2656&lt;=0,0,IF(F2656&lt;=25000,F2656,IF(F2656&lt;=50000,ROUNDUP(F2656/2,0)+12500,IF(F2656&lt;=100000,ROUNDUP(F2656/4,0)+25000,50000)))),IF(AND(D2656="はい",C2656&gt;=2026,C2656&lt;=2027),60000,40000)))))</f>
        <v/>
      </c>
      <c r="P2656" s="18">
        <f>IF(G2656&lt;=0,0,IF(G2656&lt;=20000,G2656,IF(G2656&lt;=40000,ROUNDUP(G2656/2,0)+10000,IF(G2656&lt;=80000,ROUNDUP(G2656/4,0)+20000,40000))))</f>
        <v/>
      </c>
      <c r="Q2656" s="18">
        <f>IF(I2656&lt;=0,IF(H2656&lt;=0,0,IF(H2656&lt;=20000,H2656,IF(H2656&lt;=40000,ROUNDUP(H2656/2,0)+10000,IF(H2656&lt;=80000,ROUNDUP(H2656/4,0)+20000,40000)))),IF(H2656&lt;=0,IF(I2656&lt;=0,0,IF(I2656&lt;=25000,I2656,IF(I2656&lt;=50000,ROUNDUP(I2656/2,0)+12500,IF(I2656&lt;=100000,ROUNDUP(I2656/4,0)+25000,50000)))),MAX(IF(I2656&lt;=0,0,IF(I2656&lt;=25000,I2656,IF(I2656&lt;=50000,ROUNDUP(I2656/2,0)+12500,IF(I2656&lt;=100000,ROUNDUP(I2656/4,0)+25000,50000)))),MIN(IF(H2656&lt;=0,0,IF(H2656&lt;=20000,H2656,IF(H2656&lt;=40000,ROUNDUP(H2656/2,0)+10000,IF(H2656&lt;=80000,ROUNDUP(H2656/4,0)+20000,40000))))+IF(I2656&lt;=0,0,IF(I2656&lt;=25000,I2656,IF(I2656&lt;=50000,ROUNDUP(I2656/2,0)+12500,IF(I2656&lt;=100000,ROUNDUP(I2656/4,0)+25000,50000)))),40000))))</f>
        <v/>
      </c>
      <c r="R2656" s="18">
        <f>MIN(120000,O2656+P2656+Q2656)</f>
        <v/>
      </c>
      <c r="S2656" s="18">
        <f>IF(F2656&lt;=0,IF(E2656&lt;=0,0,IF(E2656&lt;=12000,E2656,IF(E2656&lt;=32000,ROUNDUP(E2656/2,0)+6000,IF(E2656&lt;=56000,ROUNDUP(E2656/4,0)+14000,28000)))),IF(E2656&lt;=0,IF(F2656&lt;=0,0,IF(F2656&lt;=15000,F2656,IF(F2656&lt;=40000,ROUNDUP(F2656/2,0)+7500,IF(F2656&lt;=70000,ROUNDUP(F2656/4,0)+17500,35000)))),MAX(IF(F2656&lt;=0,0,IF(F2656&lt;=15000,F2656,IF(F2656&lt;=40000,ROUNDUP(F2656/2,0)+7500,IF(F2656&lt;=70000,ROUNDUP(F2656/4,0)+17500,35000)))),MIN(IF(E2656&lt;=0,0,IF(E2656&lt;=12000,E2656,IF(E2656&lt;=32000,ROUNDUP(E2656/2,0)+6000,IF(E2656&lt;=56000,ROUNDUP(E2656/4,0)+14000,28000))))+IF(F2656&lt;=0,0,IF(F2656&lt;=15000,F2656,IF(F2656&lt;=40000,ROUNDUP(F2656/2,0)+7500,IF(F2656&lt;=70000,ROUNDUP(F2656/4,0)+17500,35000)))),28000))))</f>
        <v/>
      </c>
      <c r="T2656" s="18">
        <f>IF(G2656&lt;=0,0,IF(G2656&lt;=12000,G2656,IF(G2656&lt;=32000,ROUNDUP(G2656/2,0)+6000,IF(G2656&lt;=56000,ROUNDUP(G2656/4,0)+14000,28000))))</f>
        <v/>
      </c>
      <c r="U2656" s="18">
        <f>IF(I2656&lt;=0,IF(H2656&lt;=0,0,IF(H2656&lt;=12000,H2656,IF(H2656&lt;=32000,ROUNDUP(H2656/2,0)+6000,IF(H2656&lt;=56000,ROUNDUP(H2656/4,0)+14000,28000)))),IF(H2656&lt;=0,IF(I2656&lt;=0,0,IF(I2656&lt;=15000,I2656,IF(I2656&lt;=40000,ROUNDUP(I2656/2,0)+7500,IF(I2656&lt;=70000,ROUNDUP(I2656/4,0)+17500,35000)))),MAX(IF(I2656&lt;=0,0,IF(I2656&lt;=15000,I2656,IF(I2656&lt;=40000,ROUNDUP(I2656/2,0)+7500,IF(I2656&lt;=70000,ROUNDUP(I2656/4,0)+17500,35000)))),MIN(IF(H2656&lt;=0,0,IF(H2656&lt;=12000,H2656,IF(H2656&lt;=32000,ROUNDUP(H2656/2,0)+6000,IF(H2656&lt;=56000,ROUNDUP(H2656/4,0)+14000,28000))))+IF(I2656&lt;=0,0,IF(I2656&lt;=15000,I2656,IF(I2656&lt;=40000,ROUNDUP(I2656/2,0)+7500,IF(I2656&lt;=70000,ROUNDUP(I2656/4,0)+17500,35000)))),28000))))</f>
        <v/>
      </c>
      <c r="V2656" s="18">
        <f>MIN(70000,S2656+T2656+U2656)</f>
        <v/>
      </c>
      <c r="W2656" s="18">
        <f>MAX(0,ROUNDDOWN(M2656-J2656-N2656-K2656-0,-3))</f>
        <v/>
      </c>
      <c r="X2656" s="18">
        <f>MAX(0,ROUNDDOWN(M2656-J2656-N2656-K2656-R2656,-3))</f>
        <v/>
      </c>
      <c r="Y2656" s="18">
        <f>IF(W2656&lt;=0,0,ROUNDDOWN((W2656*LOOKUP(W2656,{0,1950001,3300001,6950001,9000001,18000001,40000001},{0.05,0.1,0.2,0.23,0.33,0.4,0.45})-LOOKUP(W2656,{0,1950001,3300001,6950001,9000001,18000001,40000001},{0,97500,427500,636000,1536000,2796000,4796000}))*1.021,-2))</f>
        <v/>
      </c>
      <c r="Z2656" s="18">
        <f>IF(X2656&lt;=0,0,ROUNDDOWN((X2656*LOOKUP(X2656,{0,1950001,3300001,6950001,9000001,18000001,40000001},{0.05,0.1,0.2,0.23,0.33,0.4,0.45})-LOOKUP(X2656,{0,1950001,3300001,6950001,9000001,18000001,40000001},{0,97500,427500,636000,1536000,2796000,4796000}))*1.021,-2))</f>
        <v/>
      </c>
      <c r="AA2656" s="18">
        <f>MAX(0,ROUNDDOWN(M2656-J2656-430000-L2656-0,-3))</f>
        <v/>
      </c>
      <c r="AB2656" s="18">
        <f>MAX(0,ROUNDDOWN(M2656-J2656-430000-L2656-V2656,-3))</f>
        <v/>
      </c>
      <c r="AC2656" s="18">
        <f>IF(M2656&lt;=450000,0,MAX(0,ROUNDDOWN(AA2656*0.06-MIN(50000,AA2656)*0.03,-2))+MAX(0,ROUNDDOWN(AA2656*0.04-MIN(50000,AA2656)*0.02,-2)))</f>
        <v/>
      </c>
      <c r="AD2656" s="18">
        <f>IF(M2656&lt;=450000,0,MAX(0,ROUNDDOWN(AB2656*0.06-MIN(50000,AB2656)*0.03,-2))+MAX(0,ROUNDDOWN(AB2656*0.04-MIN(50000,AB2656)*0.02,-2)))</f>
        <v/>
      </c>
      <c r="AE2656" s="18">
        <f>Y2656-Z2656</f>
        <v/>
      </c>
      <c r="AF2656" s="18">
        <f>AC2656-AD2656</f>
        <v/>
      </c>
      <c r="AG2656" s="18">
        <f>AE2656+AF2656</f>
        <v/>
      </c>
      <c r="AH2656" s="20">
        <f>IF(W2656&lt;=0,0,LOOKUP(W2656,{0,1950001,3300001,6950001,9000001,18000001,40000001},{0.05,0.1,0.2,0.23,0.33,0.4,0.45}))</f>
        <v/>
      </c>
    </row>
    <row r="2657">
      <c r="A2657" t="inlineStr">
        <is>
          <t>1万円刻み 特例あり一般12万円</t>
        </is>
      </c>
      <c r="B2657" s="18">
        <f>'4_1万円刻み'!$A$859</f>
        <v/>
      </c>
      <c r="C2657" s="19" t="n">
        <v>2026</v>
      </c>
      <c r="D2657" t="inlineStr">
        <is>
          <t>はい</t>
        </is>
      </c>
      <c r="E2657" s="18" t="n">
        <v>120000</v>
      </c>
      <c r="F2657" s="18" t="n">
        <v>0</v>
      </c>
      <c r="G2657" s="18" t="n">
        <v>0</v>
      </c>
      <c r="H2657" s="18" t="n">
        <v>0</v>
      </c>
      <c r="I2657" s="18" t="n">
        <v>0</v>
      </c>
      <c r="J2657" s="18">
        <f>ROUND(MIN(B2657/12,650000)*12*0.0915+MIN(B2657/12,1390000)*12*(0.0504+0)+B2657*0.005,0)</f>
        <v/>
      </c>
      <c r="K2657" s="18" t="n">
        <v>0</v>
      </c>
      <c r="L2657" s="18" t="n">
        <v>0</v>
      </c>
      <c r="M2657" s="18">
        <f>ROUND(IF(C2657&gt;=2026,IF(B2657&lt;741000,0,IF(B2657&lt;2191000,B2657-740000,IF(B2657&lt;2193000,1451000,IF(B2657&lt;2196000,1453000,IF(B2657&lt;2200000,1456000,IF(B2657&lt;3600000,ROUNDDOWN(B2657/4,-3)*2.8-80000,IF(B2657&lt;6600000,ROUNDDOWN(B2657/4,-3)*3.2-440000,IF(B2657&lt;8500000,ROUNDDOWN(B2657*0.9,0)-1100000,B2657-1950000)))))))),IF(B2657&lt;651000,0,IF(B2657&lt;1900000,B2657-650000,IF(B2657&lt;3600000,ROUNDDOWN(B2657/4,-3)*2.8-80000,IF(B2657&lt;6600000,ROUNDDOWN(B2657/4,-3)*3.2-440000,IF(B2657&lt;8500000,ROUNDDOWN(B2657*0.9,0)-1100000,B2657-1950000)))))),0)</f>
        <v/>
      </c>
      <c r="N2657" s="18">
        <f>IF(M2657&gt;23500000,NA(),IF(C2657&gt;=2026,IF(M2657&lt;=4890000,1040000,IF(M2657&lt;=6550000,670000,620000)),IF(M2657&lt;=1320000,950000,IF(M2657&lt;=3360000,880000,IF(M2657&lt;=4890000,680000,IF(M2657&lt;=6550000,630000,580000))))))</f>
        <v/>
      </c>
      <c r="O2657" s="18">
        <f>IF(F2657&lt;=0,IF(AND(D2657="はい",C2657&gt;=2026,C2657&lt;=2027),IF(E2657&lt;=0,0,IF(E2657&lt;=30000,E2657,IF(E2657&lt;=60000,ROUNDUP(E2657/2,0)+15000,IF(E2657&lt;=120000,ROUNDUP(E2657/4,0)+30000,60000)))),IF(E2657&lt;=0,0,IF(E2657&lt;=20000,E2657,IF(E2657&lt;=40000,ROUNDUP(E2657/2,0)+10000,IF(E2657&lt;=80000,ROUNDUP(E2657/4,0)+20000,40000))))),IF(E2657&lt;=0,IF(F2657&lt;=0,0,IF(F2657&lt;=25000,F2657,IF(F2657&lt;=50000,ROUNDUP(F2657/2,0)+12500,IF(F2657&lt;=100000,ROUNDUP(F2657/4,0)+25000,50000)))),MAX(IF(F2657&lt;=0,0,IF(F2657&lt;=25000,F2657,IF(F2657&lt;=50000,ROUNDUP(F2657/2,0)+12500,IF(F2657&lt;=100000,ROUNDUP(F2657/4,0)+25000,50000)))),MIN(IF(AND(D2657="はい",C2657&gt;=2026,C2657&lt;=2027),IF(E2657&lt;=0,0,IF(E2657&lt;=30000,E2657,IF(E2657&lt;=60000,ROUNDUP(E2657/2,0)+15000,IF(E2657&lt;=120000,ROUNDUP(E2657/4,0)+30000,60000)))),IF(E2657&lt;=0,0,IF(E2657&lt;=20000,E2657,IF(E2657&lt;=40000,ROUNDUP(E2657/2,0)+10000,IF(E2657&lt;=80000,ROUNDUP(E2657/4,0)+20000,40000)))))+IF(F2657&lt;=0,0,IF(F2657&lt;=25000,F2657,IF(F2657&lt;=50000,ROUNDUP(F2657/2,0)+12500,IF(F2657&lt;=100000,ROUNDUP(F2657/4,0)+25000,50000)))),IF(AND(D2657="はい",C2657&gt;=2026,C2657&lt;=2027),60000,40000)))))</f>
        <v/>
      </c>
      <c r="P2657" s="18">
        <f>IF(G2657&lt;=0,0,IF(G2657&lt;=20000,G2657,IF(G2657&lt;=40000,ROUNDUP(G2657/2,0)+10000,IF(G2657&lt;=80000,ROUNDUP(G2657/4,0)+20000,40000))))</f>
        <v/>
      </c>
      <c r="Q2657" s="18">
        <f>IF(I2657&lt;=0,IF(H2657&lt;=0,0,IF(H2657&lt;=20000,H2657,IF(H2657&lt;=40000,ROUNDUP(H2657/2,0)+10000,IF(H2657&lt;=80000,ROUNDUP(H2657/4,0)+20000,40000)))),IF(H2657&lt;=0,IF(I2657&lt;=0,0,IF(I2657&lt;=25000,I2657,IF(I2657&lt;=50000,ROUNDUP(I2657/2,0)+12500,IF(I2657&lt;=100000,ROUNDUP(I2657/4,0)+25000,50000)))),MAX(IF(I2657&lt;=0,0,IF(I2657&lt;=25000,I2657,IF(I2657&lt;=50000,ROUNDUP(I2657/2,0)+12500,IF(I2657&lt;=100000,ROUNDUP(I2657/4,0)+25000,50000)))),MIN(IF(H2657&lt;=0,0,IF(H2657&lt;=20000,H2657,IF(H2657&lt;=40000,ROUNDUP(H2657/2,0)+10000,IF(H2657&lt;=80000,ROUNDUP(H2657/4,0)+20000,40000))))+IF(I2657&lt;=0,0,IF(I2657&lt;=25000,I2657,IF(I2657&lt;=50000,ROUNDUP(I2657/2,0)+12500,IF(I2657&lt;=100000,ROUNDUP(I2657/4,0)+25000,50000)))),40000))))</f>
        <v/>
      </c>
      <c r="R2657" s="18">
        <f>MIN(120000,O2657+P2657+Q2657)</f>
        <v/>
      </c>
      <c r="S2657" s="18">
        <f>IF(F2657&lt;=0,IF(E2657&lt;=0,0,IF(E2657&lt;=12000,E2657,IF(E2657&lt;=32000,ROUNDUP(E2657/2,0)+6000,IF(E2657&lt;=56000,ROUNDUP(E2657/4,0)+14000,28000)))),IF(E2657&lt;=0,IF(F2657&lt;=0,0,IF(F2657&lt;=15000,F2657,IF(F2657&lt;=40000,ROUNDUP(F2657/2,0)+7500,IF(F2657&lt;=70000,ROUNDUP(F2657/4,0)+17500,35000)))),MAX(IF(F2657&lt;=0,0,IF(F2657&lt;=15000,F2657,IF(F2657&lt;=40000,ROUNDUP(F2657/2,0)+7500,IF(F2657&lt;=70000,ROUNDUP(F2657/4,0)+17500,35000)))),MIN(IF(E2657&lt;=0,0,IF(E2657&lt;=12000,E2657,IF(E2657&lt;=32000,ROUNDUP(E2657/2,0)+6000,IF(E2657&lt;=56000,ROUNDUP(E2657/4,0)+14000,28000))))+IF(F2657&lt;=0,0,IF(F2657&lt;=15000,F2657,IF(F2657&lt;=40000,ROUNDUP(F2657/2,0)+7500,IF(F2657&lt;=70000,ROUNDUP(F2657/4,0)+17500,35000)))),28000))))</f>
        <v/>
      </c>
      <c r="T2657" s="18">
        <f>IF(G2657&lt;=0,0,IF(G2657&lt;=12000,G2657,IF(G2657&lt;=32000,ROUNDUP(G2657/2,0)+6000,IF(G2657&lt;=56000,ROUNDUP(G2657/4,0)+14000,28000))))</f>
        <v/>
      </c>
      <c r="U2657" s="18">
        <f>IF(I2657&lt;=0,IF(H2657&lt;=0,0,IF(H2657&lt;=12000,H2657,IF(H2657&lt;=32000,ROUNDUP(H2657/2,0)+6000,IF(H2657&lt;=56000,ROUNDUP(H2657/4,0)+14000,28000)))),IF(H2657&lt;=0,IF(I2657&lt;=0,0,IF(I2657&lt;=15000,I2657,IF(I2657&lt;=40000,ROUNDUP(I2657/2,0)+7500,IF(I2657&lt;=70000,ROUNDUP(I2657/4,0)+17500,35000)))),MAX(IF(I2657&lt;=0,0,IF(I2657&lt;=15000,I2657,IF(I2657&lt;=40000,ROUNDUP(I2657/2,0)+7500,IF(I2657&lt;=70000,ROUNDUP(I2657/4,0)+17500,35000)))),MIN(IF(H2657&lt;=0,0,IF(H2657&lt;=12000,H2657,IF(H2657&lt;=32000,ROUNDUP(H2657/2,0)+6000,IF(H2657&lt;=56000,ROUNDUP(H2657/4,0)+14000,28000))))+IF(I2657&lt;=0,0,IF(I2657&lt;=15000,I2657,IF(I2657&lt;=40000,ROUNDUP(I2657/2,0)+7500,IF(I2657&lt;=70000,ROUNDUP(I2657/4,0)+17500,35000)))),28000))))</f>
        <v/>
      </c>
      <c r="V2657" s="18">
        <f>MIN(70000,S2657+T2657+U2657)</f>
        <v/>
      </c>
      <c r="W2657" s="18">
        <f>MAX(0,ROUNDDOWN(M2657-J2657-N2657-K2657-0,-3))</f>
        <v/>
      </c>
      <c r="X2657" s="18">
        <f>MAX(0,ROUNDDOWN(M2657-J2657-N2657-K2657-R2657,-3))</f>
        <v/>
      </c>
      <c r="Y2657" s="18">
        <f>IF(W2657&lt;=0,0,ROUNDDOWN((W2657*LOOKUP(W2657,{0,1950001,3300001,6950001,9000001,18000001,40000001},{0.05,0.1,0.2,0.23,0.33,0.4,0.45})-LOOKUP(W2657,{0,1950001,3300001,6950001,9000001,18000001,40000001},{0,97500,427500,636000,1536000,2796000,4796000}))*1.021,-2))</f>
        <v/>
      </c>
      <c r="Z2657" s="18">
        <f>IF(X2657&lt;=0,0,ROUNDDOWN((X2657*LOOKUP(X2657,{0,1950001,3300001,6950001,9000001,18000001,40000001},{0.05,0.1,0.2,0.23,0.33,0.4,0.45})-LOOKUP(X2657,{0,1950001,3300001,6950001,9000001,18000001,40000001},{0,97500,427500,636000,1536000,2796000,4796000}))*1.021,-2))</f>
        <v/>
      </c>
      <c r="AA2657" s="18">
        <f>MAX(0,ROUNDDOWN(M2657-J2657-430000-L2657-0,-3))</f>
        <v/>
      </c>
      <c r="AB2657" s="18">
        <f>MAX(0,ROUNDDOWN(M2657-J2657-430000-L2657-V2657,-3))</f>
        <v/>
      </c>
      <c r="AC2657" s="18">
        <f>IF(M2657&lt;=450000,0,MAX(0,ROUNDDOWN(AA2657*0.06-MIN(50000,AA2657)*0.03,-2))+MAX(0,ROUNDDOWN(AA2657*0.04-MIN(50000,AA2657)*0.02,-2)))</f>
        <v/>
      </c>
      <c r="AD2657" s="18">
        <f>IF(M2657&lt;=450000,0,MAX(0,ROUNDDOWN(AB2657*0.06-MIN(50000,AB2657)*0.03,-2))+MAX(0,ROUNDDOWN(AB2657*0.04-MIN(50000,AB2657)*0.02,-2)))</f>
        <v/>
      </c>
      <c r="AE2657" s="18">
        <f>Y2657-Z2657</f>
        <v/>
      </c>
      <c r="AF2657" s="18">
        <f>AC2657-AD2657</f>
        <v/>
      </c>
      <c r="AG2657" s="18">
        <f>AE2657+AF2657</f>
        <v/>
      </c>
      <c r="AH2657" s="20">
        <f>IF(W2657&lt;=0,0,LOOKUP(W2657,{0,1950001,3300001,6950001,9000001,18000001,40000001},{0.05,0.1,0.2,0.23,0.33,0.4,0.45}))</f>
        <v/>
      </c>
    </row>
    <row r="2658">
      <c r="A2658" t="inlineStr">
        <is>
          <t>1万円刻み 3区分8万円ずつ</t>
        </is>
      </c>
      <c r="B2658" s="18">
        <f>'4_1万円刻み'!$A$860</f>
        <v/>
      </c>
      <c r="C2658" s="19" t="n">
        <v>2026</v>
      </c>
      <c r="D2658" t="inlineStr">
        <is>
          <t>いいえ</t>
        </is>
      </c>
      <c r="E2658" s="18" t="n">
        <v>80000</v>
      </c>
      <c r="F2658" s="18" t="n">
        <v>0</v>
      </c>
      <c r="G2658" s="18" t="n">
        <v>80000</v>
      </c>
      <c r="H2658" s="18" t="n">
        <v>80000</v>
      </c>
      <c r="I2658" s="18" t="n">
        <v>0</v>
      </c>
      <c r="J2658" s="18">
        <f>ROUND(MIN(B2658/12,650000)*12*0.0915+MIN(B2658/12,1390000)*12*(0.0504+0)+B2658*0.005,0)</f>
        <v/>
      </c>
      <c r="K2658" s="18" t="n">
        <v>0</v>
      </c>
      <c r="L2658" s="18" t="n">
        <v>0</v>
      </c>
      <c r="M2658" s="18">
        <f>ROUND(IF(C2658&gt;=2026,IF(B2658&lt;741000,0,IF(B2658&lt;2191000,B2658-740000,IF(B2658&lt;2193000,1451000,IF(B2658&lt;2196000,1453000,IF(B2658&lt;2200000,1456000,IF(B2658&lt;3600000,ROUNDDOWN(B2658/4,-3)*2.8-80000,IF(B2658&lt;6600000,ROUNDDOWN(B2658/4,-3)*3.2-440000,IF(B2658&lt;8500000,ROUNDDOWN(B2658*0.9,0)-1100000,B2658-1950000)))))))),IF(B2658&lt;651000,0,IF(B2658&lt;1900000,B2658-650000,IF(B2658&lt;3600000,ROUNDDOWN(B2658/4,-3)*2.8-80000,IF(B2658&lt;6600000,ROUNDDOWN(B2658/4,-3)*3.2-440000,IF(B2658&lt;8500000,ROUNDDOWN(B2658*0.9,0)-1100000,B2658-1950000)))))),0)</f>
        <v/>
      </c>
      <c r="N2658" s="18">
        <f>IF(M2658&gt;23500000,NA(),IF(C2658&gt;=2026,IF(M2658&lt;=4890000,1040000,IF(M2658&lt;=6550000,670000,620000)),IF(M2658&lt;=1320000,950000,IF(M2658&lt;=3360000,880000,IF(M2658&lt;=4890000,680000,IF(M2658&lt;=6550000,630000,580000))))))</f>
        <v/>
      </c>
      <c r="O2658" s="18">
        <f>IF(F2658&lt;=0,IF(AND(D2658="はい",C2658&gt;=2026,C2658&lt;=2027),IF(E2658&lt;=0,0,IF(E2658&lt;=30000,E2658,IF(E2658&lt;=60000,ROUNDUP(E2658/2,0)+15000,IF(E2658&lt;=120000,ROUNDUP(E2658/4,0)+30000,60000)))),IF(E2658&lt;=0,0,IF(E2658&lt;=20000,E2658,IF(E2658&lt;=40000,ROUNDUP(E2658/2,0)+10000,IF(E2658&lt;=80000,ROUNDUP(E2658/4,0)+20000,40000))))),IF(E2658&lt;=0,IF(F2658&lt;=0,0,IF(F2658&lt;=25000,F2658,IF(F2658&lt;=50000,ROUNDUP(F2658/2,0)+12500,IF(F2658&lt;=100000,ROUNDUP(F2658/4,0)+25000,50000)))),MAX(IF(F2658&lt;=0,0,IF(F2658&lt;=25000,F2658,IF(F2658&lt;=50000,ROUNDUP(F2658/2,0)+12500,IF(F2658&lt;=100000,ROUNDUP(F2658/4,0)+25000,50000)))),MIN(IF(AND(D2658="はい",C2658&gt;=2026,C2658&lt;=2027),IF(E2658&lt;=0,0,IF(E2658&lt;=30000,E2658,IF(E2658&lt;=60000,ROUNDUP(E2658/2,0)+15000,IF(E2658&lt;=120000,ROUNDUP(E2658/4,0)+30000,60000)))),IF(E2658&lt;=0,0,IF(E2658&lt;=20000,E2658,IF(E2658&lt;=40000,ROUNDUP(E2658/2,0)+10000,IF(E2658&lt;=80000,ROUNDUP(E2658/4,0)+20000,40000)))))+IF(F2658&lt;=0,0,IF(F2658&lt;=25000,F2658,IF(F2658&lt;=50000,ROUNDUP(F2658/2,0)+12500,IF(F2658&lt;=100000,ROUNDUP(F2658/4,0)+25000,50000)))),IF(AND(D2658="はい",C2658&gt;=2026,C2658&lt;=2027),60000,40000)))))</f>
        <v/>
      </c>
      <c r="P2658" s="18">
        <f>IF(G2658&lt;=0,0,IF(G2658&lt;=20000,G2658,IF(G2658&lt;=40000,ROUNDUP(G2658/2,0)+10000,IF(G2658&lt;=80000,ROUNDUP(G2658/4,0)+20000,40000))))</f>
        <v/>
      </c>
      <c r="Q2658" s="18">
        <f>IF(I2658&lt;=0,IF(H2658&lt;=0,0,IF(H2658&lt;=20000,H2658,IF(H2658&lt;=40000,ROUNDUP(H2658/2,0)+10000,IF(H2658&lt;=80000,ROUNDUP(H2658/4,0)+20000,40000)))),IF(H2658&lt;=0,IF(I2658&lt;=0,0,IF(I2658&lt;=25000,I2658,IF(I2658&lt;=50000,ROUNDUP(I2658/2,0)+12500,IF(I2658&lt;=100000,ROUNDUP(I2658/4,0)+25000,50000)))),MAX(IF(I2658&lt;=0,0,IF(I2658&lt;=25000,I2658,IF(I2658&lt;=50000,ROUNDUP(I2658/2,0)+12500,IF(I2658&lt;=100000,ROUNDUP(I2658/4,0)+25000,50000)))),MIN(IF(H2658&lt;=0,0,IF(H2658&lt;=20000,H2658,IF(H2658&lt;=40000,ROUNDUP(H2658/2,0)+10000,IF(H2658&lt;=80000,ROUNDUP(H2658/4,0)+20000,40000))))+IF(I2658&lt;=0,0,IF(I2658&lt;=25000,I2658,IF(I2658&lt;=50000,ROUNDUP(I2658/2,0)+12500,IF(I2658&lt;=100000,ROUNDUP(I2658/4,0)+25000,50000)))),40000))))</f>
        <v/>
      </c>
      <c r="R2658" s="18">
        <f>MIN(120000,O2658+P2658+Q2658)</f>
        <v/>
      </c>
      <c r="S2658" s="18">
        <f>IF(F2658&lt;=0,IF(E2658&lt;=0,0,IF(E2658&lt;=12000,E2658,IF(E2658&lt;=32000,ROUNDUP(E2658/2,0)+6000,IF(E2658&lt;=56000,ROUNDUP(E2658/4,0)+14000,28000)))),IF(E2658&lt;=0,IF(F2658&lt;=0,0,IF(F2658&lt;=15000,F2658,IF(F2658&lt;=40000,ROUNDUP(F2658/2,0)+7500,IF(F2658&lt;=70000,ROUNDUP(F2658/4,0)+17500,35000)))),MAX(IF(F2658&lt;=0,0,IF(F2658&lt;=15000,F2658,IF(F2658&lt;=40000,ROUNDUP(F2658/2,0)+7500,IF(F2658&lt;=70000,ROUNDUP(F2658/4,0)+17500,35000)))),MIN(IF(E2658&lt;=0,0,IF(E2658&lt;=12000,E2658,IF(E2658&lt;=32000,ROUNDUP(E2658/2,0)+6000,IF(E2658&lt;=56000,ROUNDUP(E2658/4,0)+14000,28000))))+IF(F2658&lt;=0,0,IF(F2658&lt;=15000,F2658,IF(F2658&lt;=40000,ROUNDUP(F2658/2,0)+7500,IF(F2658&lt;=70000,ROUNDUP(F2658/4,0)+17500,35000)))),28000))))</f>
        <v/>
      </c>
      <c r="T2658" s="18">
        <f>IF(G2658&lt;=0,0,IF(G2658&lt;=12000,G2658,IF(G2658&lt;=32000,ROUNDUP(G2658/2,0)+6000,IF(G2658&lt;=56000,ROUNDUP(G2658/4,0)+14000,28000))))</f>
        <v/>
      </c>
      <c r="U2658" s="18">
        <f>IF(I2658&lt;=0,IF(H2658&lt;=0,0,IF(H2658&lt;=12000,H2658,IF(H2658&lt;=32000,ROUNDUP(H2658/2,0)+6000,IF(H2658&lt;=56000,ROUNDUP(H2658/4,0)+14000,28000)))),IF(H2658&lt;=0,IF(I2658&lt;=0,0,IF(I2658&lt;=15000,I2658,IF(I2658&lt;=40000,ROUNDUP(I2658/2,0)+7500,IF(I2658&lt;=70000,ROUNDUP(I2658/4,0)+17500,35000)))),MAX(IF(I2658&lt;=0,0,IF(I2658&lt;=15000,I2658,IF(I2658&lt;=40000,ROUNDUP(I2658/2,0)+7500,IF(I2658&lt;=70000,ROUNDUP(I2658/4,0)+17500,35000)))),MIN(IF(H2658&lt;=0,0,IF(H2658&lt;=12000,H2658,IF(H2658&lt;=32000,ROUNDUP(H2658/2,0)+6000,IF(H2658&lt;=56000,ROUNDUP(H2658/4,0)+14000,28000))))+IF(I2658&lt;=0,0,IF(I2658&lt;=15000,I2658,IF(I2658&lt;=40000,ROUNDUP(I2658/2,0)+7500,IF(I2658&lt;=70000,ROUNDUP(I2658/4,0)+17500,35000)))),28000))))</f>
        <v/>
      </c>
      <c r="V2658" s="18">
        <f>MIN(70000,S2658+T2658+U2658)</f>
        <v/>
      </c>
      <c r="W2658" s="18">
        <f>MAX(0,ROUNDDOWN(M2658-J2658-N2658-K2658-0,-3))</f>
        <v/>
      </c>
      <c r="X2658" s="18">
        <f>MAX(0,ROUNDDOWN(M2658-J2658-N2658-K2658-R2658,-3))</f>
        <v/>
      </c>
      <c r="Y2658" s="18">
        <f>IF(W2658&lt;=0,0,ROUNDDOWN((W2658*LOOKUP(W2658,{0,1950001,3300001,6950001,9000001,18000001,40000001},{0.05,0.1,0.2,0.23,0.33,0.4,0.45})-LOOKUP(W2658,{0,1950001,3300001,6950001,9000001,18000001,40000001},{0,97500,427500,636000,1536000,2796000,4796000}))*1.021,-2))</f>
        <v/>
      </c>
      <c r="Z2658" s="18">
        <f>IF(X2658&lt;=0,0,ROUNDDOWN((X2658*LOOKUP(X2658,{0,1950001,3300001,6950001,9000001,18000001,40000001},{0.05,0.1,0.2,0.23,0.33,0.4,0.45})-LOOKUP(X2658,{0,1950001,3300001,6950001,9000001,18000001,40000001},{0,97500,427500,636000,1536000,2796000,4796000}))*1.021,-2))</f>
        <v/>
      </c>
      <c r="AA2658" s="18">
        <f>MAX(0,ROUNDDOWN(M2658-J2658-430000-L2658-0,-3))</f>
        <v/>
      </c>
      <c r="AB2658" s="18">
        <f>MAX(0,ROUNDDOWN(M2658-J2658-430000-L2658-V2658,-3))</f>
        <v/>
      </c>
      <c r="AC2658" s="18">
        <f>IF(M2658&lt;=450000,0,MAX(0,ROUNDDOWN(AA2658*0.06-MIN(50000,AA2658)*0.03,-2))+MAX(0,ROUNDDOWN(AA2658*0.04-MIN(50000,AA2658)*0.02,-2)))</f>
        <v/>
      </c>
      <c r="AD2658" s="18">
        <f>IF(M2658&lt;=450000,0,MAX(0,ROUNDDOWN(AB2658*0.06-MIN(50000,AB2658)*0.03,-2))+MAX(0,ROUNDDOWN(AB2658*0.04-MIN(50000,AB2658)*0.02,-2)))</f>
        <v/>
      </c>
      <c r="AE2658" s="18">
        <f>Y2658-Z2658</f>
        <v/>
      </c>
      <c r="AF2658" s="18">
        <f>AC2658-AD2658</f>
        <v/>
      </c>
      <c r="AG2658" s="18">
        <f>AE2658+AF2658</f>
        <v/>
      </c>
      <c r="AH2658" s="20">
        <f>IF(W2658&lt;=0,0,LOOKUP(W2658,{0,1950001,3300001,6950001,9000001,18000001,40000001},{0.05,0.1,0.2,0.23,0.33,0.4,0.45}))</f>
        <v/>
      </c>
    </row>
    <row r="2659">
      <c r="A2659" t="inlineStr">
        <is>
          <t>1万円刻み 一般8万円</t>
        </is>
      </c>
      <c r="B2659" s="18">
        <f>'4_1万円刻み'!$A$860</f>
        <v/>
      </c>
      <c r="C2659" s="19" t="n">
        <v>2026</v>
      </c>
      <c r="D2659" t="inlineStr">
        <is>
          <t>いいえ</t>
        </is>
      </c>
      <c r="E2659" s="18" t="n">
        <v>80000</v>
      </c>
      <c r="F2659" s="18" t="n">
        <v>0</v>
      </c>
      <c r="G2659" s="18" t="n">
        <v>0</v>
      </c>
      <c r="H2659" s="18" t="n">
        <v>0</v>
      </c>
      <c r="I2659" s="18" t="n">
        <v>0</v>
      </c>
      <c r="J2659" s="18">
        <f>ROUND(MIN(B2659/12,650000)*12*0.0915+MIN(B2659/12,1390000)*12*(0.0504+0)+B2659*0.005,0)</f>
        <v/>
      </c>
      <c r="K2659" s="18" t="n">
        <v>0</v>
      </c>
      <c r="L2659" s="18" t="n">
        <v>0</v>
      </c>
      <c r="M2659" s="18">
        <f>ROUND(IF(C2659&gt;=2026,IF(B2659&lt;741000,0,IF(B2659&lt;2191000,B2659-740000,IF(B2659&lt;2193000,1451000,IF(B2659&lt;2196000,1453000,IF(B2659&lt;2200000,1456000,IF(B2659&lt;3600000,ROUNDDOWN(B2659/4,-3)*2.8-80000,IF(B2659&lt;6600000,ROUNDDOWN(B2659/4,-3)*3.2-440000,IF(B2659&lt;8500000,ROUNDDOWN(B2659*0.9,0)-1100000,B2659-1950000)))))))),IF(B2659&lt;651000,0,IF(B2659&lt;1900000,B2659-650000,IF(B2659&lt;3600000,ROUNDDOWN(B2659/4,-3)*2.8-80000,IF(B2659&lt;6600000,ROUNDDOWN(B2659/4,-3)*3.2-440000,IF(B2659&lt;8500000,ROUNDDOWN(B2659*0.9,0)-1100000,B2659-1950000)))))),0)</f>
        <v/>
      </c>
      <c r="N2659" s="18">
        <f>IF(M2659&gt;23500000,NA(),IF(C2659&gt;=2026,IF(M2659&lt;=4890000,1040000,IF(M2659&lt;=6550000,670000,620000)),IF(M2659&lt;=1320000,950000,IF(M2659&lt;=3360000,880000,IF(M2659&lt;=4890000,680000,IF(M2659&lt;=6550000,630000,580000))))))</f>
        <v/>
      </c>
      <c r="O2659" s="18">
        <f>IF(F2659&lt;=0,IF(AND(D2659="はい",C2659&gt;=2026,C2659&lt;=2027),IF(E2659&lt;=0,0,IF(E2659&lt;=30000,E2659,IF(E2659&lt;=60000,ROUNDUP(E2659/2,0)+15000,IF(E2659&lt;=120000,ROUNDUP(E2659/4,0)+30000,60000)))),IF(E2659&lt;=0,0,IF(E2659&lt;=20000,E2659,IF(E2659&lt;=40000,ROUNDUP(E2659/2,0)+10000,IF(E2659&lt;=80000,ROUNDUP(E2659/4,0)+20000,40000))))),IF(E2659&lt;=0,IF(F2659&lt;=0,0,IF(F2659&lt;=25000,F2659,IF(F2659&lt;=50000,ROUNDUP(F2659/2,0)+12500,IF(F2659&lt;=100000,ROUNDUP(F2659/4,0)+25000,50000)))),MAX(IF(F2659&lt;=0,0,IF(F2659&lt;=25000,F2659,IF(F2659&lt;=50000,ROUNDUP(F2659/2,0)+12500,IF(F2659&lt;=100000,ROUNDUP(F2659/4,0)+25000,50000)))),MIN(IF(AND(D2659="はい",C2659&gt;=2026,C2659&lt;=2027),IF(E2659&lt;=0,0,IF(E2659&lt;=30000,E2659,IF(E2659&lt;=60000,ROUNDUP(E2659/2,0)+15000,IF(E2659&lt;=120000,ROUNDUP(E2659/4,0)+30000,60000)))),IF(E2659&lt;=0,0,IF(E2659&lt;=20000,E2659,IF(E2659&lt;=40000,ROUNDUP(E2659/2,0)+10000,IF(E2659&lt;=80000,ROUNDUP(E2659/4,0)+20000,40000)))))+IF(F2659&lt;=0,0,IF(F2659&lt;=25000,F2659,IF(F2659&lt;=50000,ROUNDUP(F2659/2,0)+12500,IF(F2659&lt;=100000,ROUNDUP(F2659/4,0)+25000,50000)))),IF(AND(D2659="はい",C2659&gt;=2026,C2659&lt;=2027),60000,40000)))))</f>
        <v/>
      </c>
      <c r="P2659" s="18">
        <f>IF(G2659&lt;=0,0,IF(G2659&lt;=20000,G2659,IF(G2659&lt;=40000,ROUNDUP(G2659/2,0)+10000,IF(G2659&lt;=80000,ROUNDUP(G2659/4,0)+20000,40000))))</f>
        <v/>
      </c>
      <c r="Q2659" s="18">
        <f>IF(I2659&lt;=0,IF(H2659&lt;=0,0,IF(H2659&lt;=20000,H2659,IF(H2659&lt;=40000,ROUNDUP(H2659/2,0)+10000,IF(H2659&lt;=80000,ROUNDUP(H2659/4,0)+20000,40000)))),IF(H2659&lt;=0,IF(I2659&lt;=0,0,IF(I2659&lt;=25000,I2659,IF(I2659&lt;=50000,ROUNDUP(I2659/2,0)+12500,IF(I2659&lt;=100000,ROUNDUP(I2659/4,0)+25000,50000)))),MAX(IF(I2659&lt;=0,0,IF(I2659&lt;=25000,I2659,IF(I2659&lt;=50000,ROUNDUP(I2659/2,0)+12500,IF(I2659&lt;=100000,ROUNDUP(I2659/4,0)+25000,50000)))),MIN(IF(H2659&lt;=0,0,IF(H2659&lt;=20000,H2659,IF(H2659&lt;=40000,ROUNDUP(H2659/2,0)+10000,IF(H2659&lt;=80000,ROUNDUP(H2659/4,0)+20000,40000))))+IF(I2659&lt;=0,0,IF(I2659&lt;=25000,I2659,IF(I2659&lt;=50000,ROUNDUP(I2659/2,0)+12500,IF(I2659&lt;=100000,ROUNDUP(I2659/4,0)+25000,50000)))),40000))))</f>
        <v/>
      </c>
      <c r="R2659" s="18">
        <f>MIN(120000,O2659+P2659+Q2659)</f>
        <v/>
      </c>
      <c r="S2659" s="18">
        <f>IF(F2659&lt;=0,IF(E2659&lt;=0,0,IF(E2659&lt;=12000,E2659,IF(E2659&lt;=32000,ROUNDUP(E2659/2,0)+6000,IF(E2659&lt;=56000,ROUNDUP(E2659/4,0)+14000,28000)))),IF(E2659&lt;=0,IF(F2659&lt;=0,0,IF(F2659&lt;=15000,F2659,IF(F2659&lt;=40000,ROUNDUP(F2659/2,0)+7500,IF(F2659&lt;=70000,ROUNDUP(F2659/4,0)+17500,35000)))),MAX(IF(F2659&lt;=0,0,IF(F2659&lt;=15000,F2659,IF(F2659&lt;=40000,ROUNDUP(F2659/2,0)+7500,IF(F2659&lt;=70000,ROUNDUP(F2659/4,0)+17500,35000)))),MIN(IF(E2659&lt;=0,0,IF(E2659&lt;=12000,E2659,IF(E2659&lt;=32000,ROUNDUP(E2659/2,0)+6000,IF(E2659&lt;=56000,ROUNDUP(E2659/4,0)+14000,28000))))+IF(F2659&lt;=0,0,IF(F2659&lt;=15000,F2659,IF(F2659&lt;=40000,ROUNDUP(F2659/2,0)+7500,IF(F2659&lt;=70000,ROUNDUP(F2659/4,0)+17500,35000)))),28000))))</f>
        <v/>
      </c>
      <c r="T2659" s="18">
        <f>IF(G2659&lt;=0,0,IF(G2659&lt;=12000,G2659,IF(G2659&lt;=32000,ROUNDUP(G2659/2,0)+6000,IF(G2659&lt;=56000,ROUNDUP(G2659/4,0)+14000,28000))))</f>
        <v/>
      </c>
      <c r="U2659" s="18">
        <f>IF(I2659&lt;=0,IF(H2659&lt;=0,0,IF(H2659&lt;=12000,H2659,IF(H2659&lt;=32000,ROUNDUP(H2659/2,0)+6000,IF(H2659&lt;=56000,ROUNDUP(H2659/4,0)+14000,28000)))),IF(H2659&lt;=0,IF(I2659&lt;=0,0,IF(I2659&lt;=15000,I2659,IF(I2659&lt;=40000,ROUNDUP(I2659/2,0)+7500,IF(I2659&lt;=70000,ROUNDUP(I2659/4,0)+17500,35000)))),MAX(IF(I2659&lt;=0,0,IF(I2659&lt;=15000,I2659,IF(I2659&lt;=40000,ROUNDUP(I2659/2,0)+7500,IF(I2659&lt;=70000,ROUNDUP(I2659/4,0)+17500,35000)))),MIN(IF(H2659&lt;=0,0,IF(H2659&lt;=12000,H2659,IF(H2659&lt;=32000,ROUNDUP(H2659/2,0)+6000,IF(H2659&lt;=56000,ROUNDUP(H2659/4,0)+14000,28000))))+IF(I2659&lt;=0,0,IF(I2659&lt;=15000,I2659,IF(I2659&lt;=40000,ROUNDUP(I2659/2,0)+7500,IF(I2659&lt;=70000,ROUNDUP(I2659/4,0)+17500,35000)))),28000))))</f>
        <v/>
      </c>
      <c r="V2659" s="18">
        <f>MIN(70000,S2659+T2659+U2659)</f>
        <v/>
      </c>
      <c r="W2659" s="18">
        <f>MAX(0,ROUNDDOWN(M2659-J2659-N2659-K2659-0,-3))</f>
        <v/>
      </c>
      <c r="X2659" s="18">
        <f>MAX(0,ROUNDDOWN(M2659-J2659-N2659-K2659-R2659,-3))</f>
        <v/>
      </c>
      <c r="Y2659" s="18">
        <f>IF(W2659&lt;=0,0,ROUNDDOWN((W2659*LOOKUP(W2659,{0,1950001,3300001,6950001,9000001,18000001,40000001},{0.05,0.1,0.2,0.23,0.33,0.4,0.45})-LOOKUP(W2659,{0,1950001,3300001,6950001,9000001,18000001,40000001},{0,97500,427500,636000,1536000,2796000,4796000}))*1.021,-2))</f>
        <v/>
      </c>
      <c r="Z2659" s="18">
        <f>IF(X2659&lt;=0,0,ROUNDDOWN((X2659*LOOKUP(X2659,{0,1950001,3300001,6950001,9000001,18000001,40000001},{0.05,0.1,0.2,0.23,0.33,0.4,0.45})-LOOKUP(X2659,{0,1950001,3300001,6950001,9000001,18000001,40000001},{0,97500,427500,636000,1536000,2796000,4796000}))*1.021,-2))</f>
        <v/>
      </c>
      <c r="AA2659" s="18">
        <f>MAX(0,ROUNDDOWN(M2659-J2659-430000-L2659-0,-3))</f>
        <v/>
      </c>
      <c r="AB2659" s="18">
        <f>MAX(0,ROUNDDOWN(M2659-J2659-430000-L2659-V2659,-3))</f>
        <v/>
      </c>
      <c r="AC2659" s="18">
        <f>IF(M2659&lt;=450000,0,MAX(0,ROUNDDOWN(AA2659*0.06-MIN(50000,AA2659)*0.03,-2))+MAX(0,ROUNDDOWN(AA2659*0.04-MIN(50000,AA2659)*0.02,-2)))</f>
        <v/>
      </c>
      <c r="AD2659" s="18">
        <f>IF(M2659&lt;=450000,0,MAX(0,ROUNDDOWN(AB2659*0.06-MIN(50000,AB2659)*0.03,-2))+MAX(0,ROUNDDOWN(AB2659*0.04-MIN(50000,AB2659)*0.02,-2)))</f>
        <v/>
      </c>
      <c r="AE2659" s="18">
        <f>Y2659-Z2659</f>
        <v/>
      </c>
      <c r="AF2659" s="18">
        <f>AC2659-AD2659</f>
        <v/>
      </c>
      <c r="AG2659" s="18">
        <f>AE2659+AF2659</f>
        <v/>
      </c>
      <c r="AH2659" s="20">
        <f>IF(W2659&lt;=0,0,LOOKUP(W2659,{0,1950001,3300001,6950001,9000001,18000001,40000001},{0.05,0.1,0.2,0.23,0.33,0.4,0.45}))</f>
        <v/>
      </c>
    </row>
    <row r="2660">
      <c r="A2660" t="inlineStr">
        <is>
          <t>1万円刻み 特例あり一般12万円</t>
        </is>
      </c>
      <c r="B2660" s="18">
        <f>'4_1万円刻み'!$A$860</f>
        <v/>
      </c>
      <c r="C2660" s="19" t="n">
        <v>2026</v>
      </c>
      <c r="D2660" t="inlineStr">
        <is>
          <t>はい</t>
        </is>
      </c>
      <c r="E2660" s="18" t="n">
        <v>120000</v>
      </c>
      <c r="F2660" s="18" t="n">
        <v>0</v>
      </c>
      <c r="G2660" s="18" t="n">
        <v>0</v>
      </c>
      <c r="H2660" s="18" t="n">
        <v>0</v>
      </c>
      <c r="I2660" s="18" t="n">
        <v>0</v>
      </c>
      <c r="J2660" s="18">
        <f>ROUND(MIN(B2660/12,650000)*12*0.0915+MIN(B2660/12,1390000)*12*(0.0504+0)+B2660*0.005,0)</f>
        <v/>
      </c>
      <c r="K2660" s="18" t="n">
        <v>0</v>
      </c>
      <c r="L2660" s="18" t="n">
        <v>0</v>
      </c>
      <c r="M2660" s="18">
        <f>ROUND(IF(C2660&gt;=2026,IF(B2660&lt;741000,0,IF(B2660&lt;2191000,B2660-740000,IF(B2660&lt;2193000,1451000,IF(B2660&lt;2196000,1453000,IF(B2660&lt;2200000,1456000,IF(B2660&lt;3600000,ROUNDDOWN(B2660/4,-3)*2.8-80000,IF(B2660&lt;6600000,ROUNDDOWN(B2660/4,-3)*3.2-440000,IF(B2660&lt;8500000,ROUNDDOWN(B2660*0.9,0)-1100000,B2660-1950000)))))))),IF(B2660&lt;651000,0,IF(B2660&lt;1900000,B2660-650000,IF(B2660&lt;3600000,ROUNDDOWN(B2660/4,-3)*2.8-80000,IF(B2660&lt;6600000,ROUNDDOWN(B2660/4,-3)*3.2-440000,IF(B2660&lt;8500000,ROUNDDOWN(B2660*0.9,0)-1100000,B2660-1950000)))))),0)</f>
        <v/>
      </c>
      <c r="N2660" s="18">
        <f>IF(M2660&gt;23500000,NA(),IF(C2660&gt;=2026,IF(M2660&lt;=4890000,1040000,IF(M2660&lt;=6550000,670000,620000)),IF(M2660&lt;=1320000,950000,IF(M2660&lt;=3360000,880000,IF(M2660&lt;=4890000,680000,IF(M2660&lt;=6550000,630000,580000))))))</f>
        <v/>
      </c>
      <c r="O2660" s="18">
        <f>IF(F2660&lt;=0,IF(AND(D2660="はい",C2660&gt;=2026,C2660&lt;=2027),IF(E2660&lt;=0,0,IF(E2660&lt;=30000,E2660,IF(E2660&lt;=60000,ROUNDUP(E2660/2,0)+15000,IF(E2660&lt;=120000,ROUNDUP(E2660/4,0)+30000,60000)))),IF(E2660&lt;=0,0,IF(E2660&lt;=20000,E2660,IF(E2660&lt;=40000,ROUNDUP(E2660/2,0)+10000,IF(E2660&lt;=80000,ROUNDUP(E2660/4,0)+20000,40000))))),IF(E2660&lt;=0,IF(F2660&lt;=0,0,IF(F2660&lt;=25000,F2660,IF(F2660&lt;=50000,ROUNDUP(F2660/2,0)+12500,IF(F2660&lt;=100000,ROUNDUP(F2660/4,0)+25000,50000)))),MAX(IF(F2660&lt;=0,0,IF(F2660&lt;=25000,F2660,IF(F2660&lt;=50000,ROUNDUP(F2660/2,0)+12500,IF(F2660&lt;=100000,ROUNDUP(F2660/4,0)+25000,50000)))),MIN(IF(AND(D2660="はい",C2660&gt;=2026,C2660&lt;=2027),IF(E2660&lt;=0,0,IF(E2660&lt;=30000,E2660,IF(E2660&lt;=60000,ROUNDUP(E2660/2,0)+15000,IF(E2660&lt;=120000,ROUNDUP(E2660/4,0)+30000,60000)))),IF(E2660&lt;=0,0,IF(E2660&lt;=20000,E2660,IF(E2660&lt;=40000,ROUNDUP(E2660/2,0)+10000,IF(E2660&lt;=80000,ROUNDUP(E2660/4,0)+20000,40000)))))+IF(F2660&lt;=0,0,IF(F2660&lt;=25000,F2660,IF(F2660&lt;=50000,ROUNDUP(F2660/2,0)+12500,IF(F2660&lt;=100000,ROUNDUP(F2660/4,0)+25000,50000)))),IF(AND(D2660="はい",C2660&gt;=2026,C2660&lt;=2027),60000,40000)))))</f>
        <v/>
      </c>
      <c r="P2660" s="18">
        <f>IF(G2660&lt;=0,0,IF(G2660&lt;=20000,G2660,IF(G2660&lt;=40000,ROUNDUP(G2660/2,0)+10000,IF(G2660&lt;=80000,ROUNDUP(G2660/4,0)+20000,40000))))</f>
        <v/>
      </c>
      <c r="Q2660" s="18">
        <f>IF(I2660&lt;=0,IF(H2660&lt;=0,0,IF(H2660&lt;=20000,H2660,IF(H2660&lt;=40000,ROUNDUP(H2660/2,0)+10000,IF(H2660&lt;=80000,ROUNDUP(H2660/4,0)+20000,40000)))),IF(H2660&lt;=0,IF(I2660&lt;=0,0,IF(I2660&lt;=25000,I2660,IF(I2660&lt;=50000,ROUNDUP(I2660/2,0)+12500,IF(I2660&lt;=100000,ROUNDUP(I2660/4,0)+25000,50000)))),MAX(IF(I2660&lt;=0,0,IF(I2660&lt;=25000,I2660,IF(I2660&lt;=50000,ROUNDUP(I2660/2,0)+12500,IF(I2660&lt;=100000,ROUNDUP(I2660/4,0)+25000,50000)))),MIN(IF(H2660&lt;=0,0,IF(H2660&lt;=20000,H2660,IF(H2660&lt;=40000,ROUNDUP(H2660/2,0)+10000,IF(H2660&lt;=80000,ROUNDUP(H2660/4,0)+20000,40000))))+IF(I2660&lt;=0,0,IF(I2660&lt;=25000,I2660,IF(I2660&lt;=50000,ROUNDUP(I2660/2,0)+12500,IF(I2660&lt;=100000,ROUNDUP(I2660/4,0)+25000,50000)))),40000))))</f>
        <v/>
      </c>
      <c r="R2660" s="18">
        <f>MIN(120000,O2660+P2660+Q2660)</f>
        <v/>
      </c>
      <c r="S2660" s="18">
        <f>IF(F2660&lt;=0,IF(E2660&lt;=0,0,IF(E2660&lt;=12000,E2660,IF(E2660&lt;=32000,ROUNDUP(E2660/2,0)+6000,IF(E2660&lt;=56000,ROUNDUP(E2660/4,0)+14000,28000)))),IF(E2660&lt;=0,IF(F2660&lt;=0,0,IF(F2660&lt;=15000,F2660,IF(F2660&lt;=40000,ROUNDUP(F2660/2,0)+7500,IF(F2660&lt;=70000,ROUNDUP(F2660/4,0)+17500,35000)))),MAX(IF(F2660&lt;=0,0,IF(F2660&lt;=15000,F2660,IF(F2660&lt;=40000,ROUNDUP(F2660/2,0)+7500,IF(F2660&lt;=70000,ROUNDUP(F2660/4,0)+17500,35000)))),MIN(IF(E2660&lt;=0,0,IF(E2660&lt;=12000,E2660,IF(E2660&lt;=32000,ROUNDUP(E2660/2,0)+6000,IF(E2660&lt;=56000,ROUNDUP(E2660/4,0)+14000,28000))))+IF(F2660&lt;=0,0,IF(F2660&lt;=15000,F2660,IF(F2660&lt;=40000,ROUNDUP(F2660/2,0)+7500,IF(F2660&lt;=70000,ROUNDUP(F2660/4,0)+17500,35000)))),28000))))</f>
        <v/>
      </c>
      <c r="T2660" s="18">
        <f>IF(G2660&lt;=0,0,IF(G2660&lt;=12000,G2660,IF(G2660&lt;=32000,ROUNDUP(G2660/2,0)+6000,IF(G2660&lt;=56000,ROUNDUP(G2660/4,0)+14000,28000))))</f>
        <v/>
      </c>
      <c r="U2660" s="18">
        <f>IF(I2660&lt;=0,IF(H2660&lt;=0,0,IF(H2660&lt;=12000,H2660,IF(H2660&lt;=32000,ROUNDUP(H2660/2,0)+6000,IF(H2660&lt;=56000,ROUNDUP(H2660/4,0)+14000,28000)))),IF(H2660&lt;=0,IF(I2660&lt;=0,0,IF(I2660&lt;=15000,I2660,IF(I2660&lt;=40000,ROUNDUP(I2660/2,0)+7500,IF(I2660&lt;=70000,ROUNDUP(I2660/4,0)+17500,35000)))),MAX(IF(I2660&lt;=0,0,IF(I2660&lt;=15000,I2660,IF(I2660&lt;=40000,ROUNDUP(I2660/2,0)+7500,IF(I2660&lt;=70000,ROUNDUP(I2660/4,0)+17500,35000)))),MIN(IF(H2660&lt;=0,0,IF(H2660&lt;=12000,H2660,IF(H2660&lt;=32000,ROUNDUP(H2660/2,0)+6000,IF(H2660&lt;=56000,ROUNDUP(H2660/4,0)+14000,28000))))+IF(I2660&lt;=0,0,IF(I2660&lt;=15000,I2660,IF(I2660&lt;=40000,ROUNDUP(I2660/2,0)+7500,IF(I2660&lt;=70000,ROUNDUP(I2660/4,0)+17500,35000)))),28000))))</f>
        <v/>
      </c>
      <c r="V2660" s="18">
        <f>MIN(70000,S2660+T2660+U2660)</f>
        <v/>
      </c>
      <c r="W2660" s="18">
        <f>MAX(0,ROUNDDOWN(M2660-J2660-N2660-K2660-0,-3))</f>
        <v/>
      </c>
      <c r="X2660" s="18">
        <f>MAX(0,ROUNDDOWN(M2660-J2660-N2660-K2660-R2660,-3))</f>
        <v/>
      </c>
      <c r="Y2660" s="18">
        <f>IF(W2660&lt;=0,0,ROUNDDOWN((W2660*LOOKUP(W2660,{0,1950001,3300001,6950001,9000001,18000001,40000001},{0.05,0.1,0.2,0.23,0.33,0.4,0.45})-LOOKUP(W2660,{0,1950001,3300001,6950001,9000001,18000001,40000001},{0,97500,427500,636000,1536000,2796000,4796000}))*1.021,-2))</f>
        <v/>
      </c>
      <c r="Z2660" s="18">
        <f>IF(X2660&lt;=0,0,ROUNDDOWN((X2660*LOOKUP(X2660,{0,1950001,3300001,6950001,9000001,18000001,40000001},{0.05,0.1,0.2,0.23,0.33,0.4,0.45})-LOOKUP(X2660,{0,1950001,3300001,6950001,9000001,18000001,40000001},{0,97500,427500,636000,1536000,2796000,4796000}))*1.021,-2))</f>
        <v/>
      </c>
      <c r="AA2660" s="18">
        <f>MAX(0,ROUNDDOWN(M2660-J2660-430000-L2660-0,-3))</f>
        <v/>
      </c>
      <c r="AB2660" s="18">
        <f>MAX(0,ROUNDDOWN(M2660-J2660-430000-L2660-V2660,-3))</f>
        <v/>
      </c>
      <c r="AC2660" s="18">
        <f>IF(M2660&lt;=450000,0,MAX(0,ROUNDDOWN(AA2660*0.06-MIN(50000,AA2660)*0.03,-2))+MAX(0,ROUNDDOWN(AA2660*0.04-MIN(50000,AA2660)*0.02,-2)))</f>
        <v/>
      </c>
      <c r="AD2660" s="18">
        <f>IF(M2660&lt;=450000,0,MAX(0,ROUNDDOWN(AB2660*0.06-MIN(50000,AB2660)*0.03,-2))+MAX(0,ROUNDDOWN(AB2660*0.04-MIN(50000,AB2660)*0.02,-2)))</f>
        <v/>
      </c>
      <c r="AE2660" s="18">
        <f>Y2660-Z2660</f>
        <v/>
      </c>
      <c r="AF2660" s="18">
        <f>AC2660-AD2660</f>
        <v/>
      </c>
      <c r="AG2660" s="18">
        <f>AE2660+AF2660</f>
        <v/>
      </c>
      <c r="AH2660" s="20">
        <f>IF(W2660&lt;=0,0,LOOKUP(W2660,{0,1950001,3300001,6950001,9000001,18000001,40000001},{0.05,0.1,0.2,0.23,0.33,0.4,0.45}))</f>
        <v/>
      </c>
    </row>
    <row r="2661">
      <c r="A2661" t="inlineStr">
        <is>
          <t>1万円刻み 3区分8万円ずつ</t>
        </is>
      </c>
      <c r="B2661" s="18">
        <f>'4_1万円刻み'!$A$861</f>
        <v/>
      </c>
      <c r="C2661" s="19" t="n">
        <v>2026</v>
      </c>
      <c r="D2661" t="inlineStr">
        <is>
          <t>いいえ</t>
        </is>
      </c>
      <c r="E2661" s="18" t="n">
        <v>80000</v>
      </c>
      <c r="F2661" s="18" t="n">
        <v>0</v>
      </c>
      <c r="G2661" s="18" t="n">
        <v>80000</v>
      </c>
      <c r="H2661" s="18" t="n">
        <v>80000</v>
      </c>
      <c r="I2661" s="18" t="n">
        <v>0</v>
      </c>
      <c r="J2661" s="18">
        <f>ROUND(MIN(B2661/12,650000)*12*0.0915+MIN(B2661/12,1390000)*12*(0.0504+0)+B2661*0.005,0)</f>
        <v/>
      </c>
      <c r="K2661" s="18" t="n">
        <v>0</v>
      </c>
      <c r="L2661" s="18" t="n">
        <v>0</v>
      </c>
      <c r="M2661" s="18">
        <f>ROUND(IF(C2661&gt;=2026,IF(B2661&lt;741000,0,IF(B2661&lt;2191000,B2661-740000,IF(B2661&lt;2193000,1451000,IF(B2661&lt;2196000,1453000,IF(B2661&lt;2200000,1456000,IF(B2661&lt;3600000,ROUNDDOWN(B2661/4,-3)*2.8-80000,IF(B2661&lt;6600000,ROUNDDOWN(B2661/4,-3)*3.2-440000,IF(B2661&lt;8500000,ROUNDDOWN(B2661*0.9,0)-1100000,B2661-1950000)))))))),IF(B2661&lt;651000,0,IF(B2661&lt;1900000,B2661-650000,IF(B2661&lt;3600000,ROUNDDOWN(B2661/4,-3)*2.8-80000,IF(B2661&lt;6600000,ROUNDDOWN(B2661/4,-3)*3.2-440000,IF(B2661&lt;8500000,ROUNDDOWN(B2661*0.9,0)-1100000,B2661-1950000)))))),0)</f>
        <v/>
      </c>
      <c r="N2661" s="18">
        <f>IF(M2661&gt;23500000,NA(),IF(C2661&gt;=2026,IF(M2661&lt;=4890000,1040000,IF(M2661&lt;=6550000,670000,620000)),IF(M2661&lt;=1320000,950000,IF(M2661&lt;=3360000,880000,IF(M2661&lt;=4890000,680000,IF(M2661&lt;=6550000,630000,580000))))))</f>
        <v/>
      </c>
      <c r="O2661" s="18">
        <f>IF(F2661&lt;=0,IF(AND(D2661="はい",C2661&gt;=2026,C2661&lt;=2027),IF(E2661&lt;=0,0,IF(E2661&lt;=30000,E2661,IF(E2661&lt;=60000,ROUNDUP(E2661/2,0)+15000,IF(E2661&lt;=120000,ROUNDUP(E2661/4,0)+30000,60000)))),IF(E2661&lt;=0,0,IF(E2661&lt;=20000,E2661,IF(E2661&lt;=40000,ROUNDUP(E2661/2,0)+10000,IF(E2661&lt;=80000,ROUNDUP(E2661/4,0)+20000,40000))))),IF(E2661&lt;=0,IF(F2661&lt;=0,0,IF(F2661&lt;=25000,F2661,IF(F2661&lt;=50000,ROUNDUP(F2661/2,0)+12500,IF(F2661&lt;=100000,ROUNDUP(F2661/4,0)+25000,50000)))),MAX(IF(F2661&lt;=0,0,IF(F2661&lt;=25000,F2661,IF(F2661&lt;=50000,ROUNDUP(F2661/2,0)+12500,IF(F2661&lt;=100000,ROUNDUP(F2661/4,0)+25000,50000)))),MIN(IF(AND(D2661="はい",C2661&gt;=2026,C2661&lt;=2027),IF(E2661&lt;=0,0,IF(E2661&lt;=30000,E2661,IF(E2661&lt;=60000,ROUNDUP(E2661/2,0)+15000,IF(E2661&lt;=120000,ROUNDUP(E2661/4,0)+30000,60000)))),IF(E2661&lt;=0,0,IF(E2661&lt;=20000,E2661,IF(E2661&lt;=40000,ROUNDUP(E2661/2,0)+10000,IF(E2661&lt;=80000,ROUNDUP(E2661/4,0)+20000,40000)))))+IF(F2661&lt;=0,0,IF(F2661&lt;=25000,F2661,IF(F2661&lt;=50000,ROUNDUP(F2661/2,0)+12500,IF(F2661&lt;=100000,ROUNDUP(F2661/4,0)+25000,50000)))),IF(AND(D2661="はい",C2661&gt;=2026,C2661&lt;=2027),60000,40000)))))</f>
        <v/>
      </c>
      <c r="P2661" s="18">
        <f>IF(G2661&lt;=0,0,IF(G2661&lt;=20000,G2661,IF(G2661&lt;=40000,ROUNDUP(G2661/2,0)+10000,IF(G2661&lt;=80000,ROUNDUP(G2661/4,0)+20000,40000))))</f>
        <v/>
      </c>
      <c r="Q2661" s="18">
        <f>IF(I2661&lt;=0,IF(H2661&lt;=0,0,IF(H2661&lt;=20000,H2661,IF(H2661&lt;=40000,ROUNDUP(H2661/2,0)+10000,IF(H2661&lt;=80000,ROUNDUP(H2661/4,0)+20000,40000)))),IF(H2661&lt;=0,IF(I2661&lt;=0,0,IF(I2661&lt;=25000,I2661,IF(I2661&lt;=50000,ROUNDUP(I2661/2,0)+12500,IF(I2661&lt;=100000,ROUNDUP(I2661/4,0)+25000,50000)))),MAX(IF(I2661&lt;=0,0,IF(I2661&lt;=25000,I2661,IF(I2661&lt;=50000,ROUNDUP(I2661/2,0)+12500,IF(I2661&lt;=100000,ROUNDUP(I2661/4,0)+25000,50000)))),MIN(IF(H2661&lt;=0,0,IF(H2661&lt;=20000,H2661,IF(H2661&lt;=40000,ROUNDUP(H2661/2,0)+10000,IF(H2661&lt;=80000,ROUNDUP(H2661/4,0)+20000,40000))))+IF(I2661&lt;=0,0,IF(I2661&lt;=25000,I2661,IF(I2661&lt;=50000,ROUNDUP(I2661/2,0)+12500,IF(I2661&lt;=100000,ROUNDUP(I2661/4,0)+25000,50000)))),40000))))</f>
        <v/>
      </c>
      <c r="R2661" s="18">
        <f>MIN(120000,O2661+P2661+Q2661)</f>
        <v/>
      </c>
      <c r="S2661" s="18">
        <f>IF(F2661&lt;=0,IF(E2661&lt;=0,0,IF(E2661&lt;=12000,E2661,IF(E2661&lt;=32000,ROUNDUP(E2661/2,0)+6000,IF(E2661&lt;=56000,ROUNDUP(E2661/4,0)+14000,28000)))),IF(E2661&lt;=0,IF(F2661&lt;=0,0,IF(F2661&lt;=15000,F2661,IF(F2661&lt;=40000,ROUNDUP(F2661/2,0)+7500,IF(F2661&lt;=70000,ROUNDUP(F2661/4,0)+17500,35000)))),MAX(IF(F2661&lt;=0,0,IF(F2661&lt;=15000,F2661,IF(F2661&lt;=40000,ROUNDUP(F2661/2,0)+7500,IF(F2661&lt;=70000,ROUNDUP(F2661/4,0)+17500,35000)))),MIN(IF(E2661&lt;=0,0,IF(E2661&lt;=12000,E2661,IF(E2661&lt;=32000,ROUNDUP(E2661/2,0)+6000,IF(E2661&lt;=56000,ROUNDUP(E2661/4,0)+14000,28000))))+IF(F2661&lt;=0,0,IF(F2661&lt;=15000,F2661,IF(F2661&lt;=40000,ROUNDUP(F2661/2,0)+7500,IF(F2661&lt;=70000,ROUNDUP(F2661/4,0)+17500,35000)))),28000))))</f>
        <v/>
      </c>
      <c r="T2661" s="18">
        <f>IF(G2661&lt;=0,0,IF(G2661&lt;=12000,G2661,IF(G2661&lt;=32000,ROUNDUP(G2661/2,0)+6000,IF(G2661&lt;=56000,ROUNDUP(G2661/4,0)+14000,28000))))</f>
        <v/>
      </c>
      <c r="U2661" s="18">
        <f>IF(I2661&lt;=0,IF(H2661&lt;=0,0,IF(H2661&lt;=12000,H2661,IF(H2661&lt;=32000,ROUNDUP(H2661/2,0)+6000,IF(H2661&lt;=56000,ROUNDUP(H2661/4,0)+14000,28000)))),IF(H2661&lt;=0,IF(I2661&lt;=0,0,IF(I2661&lt;=15000,I2661,IF(I2661&lt;=40000,ROUNDUP(I2661/2,0)+7500,IF(I2661&lt;=70000,ROUNDUP(I2661/4,0)+17500,35000)))),MAX(IF(I2661&lt;=0,0,IF(I2661&lt;=15000,I2661,IF(I2661&lt;=40000,ROUNDUP(I2661/2,0)+7500,IF(I2661&lt;=70000,ROUNDUP(I2661/4,0)+17500,35000)))),MIN(IF(H2661&lt;=0,0,IF(H2661&lt;=12000,H2661,IF(H2661&lt;=32000,ROUNDUP(H2661/2,0)+6000,IF(H2661&lt;=56000,ROUNDUP(H2661/4,0)+14000,28000))))+IF(I2661&lt;=0,0,IF(I2661&lt;=15000,I2661,IF(I2661&lt;=40000,ROUNDUP(I2661/2,0)+7500,IF(I2661&lt;=70000,ROUNDUP(I2661/4,0)+17500,35000)))),28000))))</f>
        <v/>
      </c>
      <c r="V2661" s="18">
        <f>MIN(70000,S2661+T2661+U2661)</f>
        <v/>
      </c>
      <c r="W2661" s="18">
        <f>MAX(0,ROUNDDOWN(M2661-J2661-N2661-K2661-0,-3))</f>
        <v/>
      </c>
      <c r="X2661" s="18">
        <f>MAX(0,ROUNDDOWN(M2661-J2661-N2661-K2661-R2661,-3))</f>
        <v/>
      </c>
      <c r="Y2661" s="18">
        <f>IF(W2661&lt;=0,0,ROUNDDOWN((W2661*LOOKUP(W2661,{0,1950001,3300001,6950001,9000001,18000001,40000001},{0.05,0.1,0.2,0.23,0.33,0.4,0.45})-LOOKUP(W2661,{0,1950001,3300001,6950001,9000001,18000001,40000001},{0,97500,427500,636000,1536000,2796000,4796000}))*1.021,-2))</f>
        <v/>
      </c>
      <c r="Z2661" s="18">
        <f>IF(X2661&lt;=0,0,ROUNDDOWN((X2661*LOOKUP(X2661,{0,1950001,3300001,6950001,9000001,18000001,40000001},{0.05,0.1,0.2,0.23,0.33,0.4,0.45})-LOOKUP(X2661,{0,1950001,3300001,6950001,9000001,18000001,40000001},{0,97500,427500,636000,1536000,2796000,4796000}))*1.021,-2))</f>
        <v/>
      </c>
      <c r="AA2661" s="18">
        <f>MAX(0,ROUNDDOWN(M2661-J2661-430000-L2661-0,-3))</f>
        <v/>
      </c>
      <c r="AB2661" s="18">
        <f>MAX(0,ROUNDDOWN(M2661-J2661-430000-L2661-V2661,-3))</f>
        <v/>
      </c>
      <c r="AC2661" s="18">
        <f>IF(M2661&lt;=450000,0,MAX(0,ROUNDDOWN(AA2661*0.06-MIN(50000,AA2661)*0.03,-2))+MAX(0,ROUNDDOWN(AA2661*0.04-MIN(50000,AA2661)*0.02,-2)))</f>
        <v/>
      </c>
      <c r="AD2661" s="18">
        <f>IF(M2661&lt;=450000,0,MAX(0,ROUNDDOWN(AB2661*0.06-MIN(50000,AB2661)*0.03,-2))+MAX(0,ROUNDDOWN(AB2661*0.04-MIN(50000,AB2661)*0.02,-2)))</f>
        <v/>
      </c>
      <c r="AE2661" s="18">
        <f>Y2661-Z2661</f>
        <v/>
      </c>
      <c r="AF2661" s="18">
        <f>AC2661-AD2661</f>
        <v/>
      </c>
      <c r="AG2661" s="18">
        <f>AE2661+AF2661</f>
        <v/>
      </c>
      <c r="AH2661" s="20">
        <f>IF(W2661&lt;=0,0,LOOKUP(W2661,{0,1950001,3300001,6950001,9000001,18000001,40000001},{0.05,0.1,0.2,0.23,0.33,0.4,0.45}))</f>
        <v/>
      </c>
    </row>
    <row r="2662">
      <c r="A2662" t="inlineStr">
        <is>
          <t>1万円刻み 一般8万円</t>
        </is>
      </c>
      <c r="B2662" s="18">
        <f>'4_1万円刻み'!$A$861</f>
        <v/>
      </c>
      <c r="C2662" s="19" t="n">
        <v>2026</v>
      </c>
      <c r="D2662" t="inlineStr">
        <is>
          <t>いいえ</t>
        </is>
      </c>
      <c r="E2662" s="18" t="n">
        <v>80000</v>
      </c>
      <c r="F2662" s="18" t="n">
        <v>0</v>
      </c>
      <c r="G2662" s="18" t="n">
        <v>0</v>
      </c>
      <c r="H2662" s="18" t="n">
        <v>0</v>
      </c>
      <c r="I2662" s="18" t="n">
        <v>0</v>
      </c>
      <c r="J2662" s="18">
        <f>ROUND(MIN(B2662/12,650000)*12*0.0915+MIN(B2662/12,1390000)*12*(0.0504+0)+B2662*0.005,0)</f>
        <v/>
      </c>
      <c r="K2662" s="18" t="n">
        <v>0</v>
      </c>
      <c r="L2662" s="18" t="n">
        <v>0</v>
      </c>
      <c r="M2662" s="18">
        <f>ROUND(IF(C2662&gt;=2026,IF(B2662&lt;741000,0,IF(B2662&lt;2191000,B2662-740000,IF(B2662&lt;2193000,1451000,IF(B2662&lt;2196000,1453000,IF(B2662&lt;2200000,1456000,IF(B2662&lt;3600000,ROUNDDOWN(B2662/4,-3)*2.8-80000,IF(B2662&lt;6600000,ROUNDDOWN(B2662/4,-3)*3.2-440000,IF(B2662&lt;8500000,ROUNDDOWN(B2662*0.9,0)-1100000,B2662-1950000)))))))),IF(B2662&lt;651000,0,IF(B2662&lt;1900000,B2662-650000,IF(B2662&lt;3600000,ROUNDDOWN(B2662/4,-3)*2.8-80000,IF(B2662&lt;6600000,ROUNDDOWN(B2662/4,-3)*3.2-440000,IF(B2662&lt;8500000,ROUNDDOWN(B2662*0.9,0)-1100000,B2662-1950000)))))),0)</f>
        <v/>
      </c>
      <c r="N2662" s="18">
        <f>IF(M2662&gt;23500000,NA(),IF(C2662&gt;=2026,IF(M2662&lt;=4890000,1040000,IF(M2662&lt;=6550000,670000,620000)),IF(M2662&lt;=1320000,950000,IF(M2662&lt;=3360000,880000,IF(M2662&lt;=4890000,680000,IF(M2662&lt;=6550000,630000,580000))))))</f>
        <v/>
      </c>
      <c r="O2662" s="18">
        <f>IF(F2662&lt;=0,IF(AND(D2662="はい",C2662&gt;=2026,C2662&lt;=2027),IF(E2662&lt;=0,0,IF(E2662&lt;=30000,E2662,IF(E2662&lt;=60000,ROUNDUP(E2662/2,0)+15000,IF(E2662&lt;=120000,ROUNDUP(E2662/4,0)+30000,60000)))),IF(E2662&lt;=0,0,IF(E2662&lt;=20000,E2662,IF(E2662&lt;=40000,ROUNDUP(E2662/2,0)+10000,IF(E2662&lt;=80000,ROUNDUP(E2662/4,0)+20000,40000))))),IF(E2662&lt;=0,IF(F2662&lt;=0,0,IF(F2662&lt;=25000,F2662,IF(F2662&lt;=50000,ROUNDUP(F2662/2,0)+12500,IF(F2662&lt;=100000,ROUNDUP(F2662/4,0)+25000,50000)))),MAX(IF(F2662&lt;=0,0,IF(F2662&lt;=25000,F2662,IF(F2662&lt;=50000,ROUNDUP(F2662/2,0)+12500,IF(F2662&lt;=100000,ROUNDUP(F2662/4,0)+25000,50000)))),MIN(IF(AND(D2662="はい",C2662&gt;=2026,C2662&lt;=2027),IF(E2662&lt;=0,0,IF(E2662&lt;=30000,E2662,IF(E2662&lt;=60000,ROUNDUP(E2662/2,0)+15000,IF(E2662&lt;=120000,ROUNDUP(E2662/4,0)+30000,60000)))),IF(E2662&lt;=0,0,IF(E2662&lt;=20000,E2662,IF(E2662&lt;=40000,ROUNDUP(E2662/2,0)+10000,IF(E2662&lt;=80000,ROUNDUP(E2662/4,0)+20000,40000)))))+IF(F2662&lt;=0,0,IF(F2662&lt;=25000,F2662,IF(F2662&lt;=50000,ROUNDUP(F2662/2,0)+12500,IF(F2662&lt;=100000,ROUNDUP(F2662/4,0)+25000,50000)))),IF(AND(D2662="はい",C2662&gt;=2026,C2662&lt;=2027),60000,40000)))))</f>
        <v/>
      </c>
      <c r="P2662" s="18">
        <f>IF(G2662&lt;=0,0,IF(G2662&lt;=20000,G2662,IF(G2662&lt;=40000,ROUNDUP(G2662/2,0)+10000,IF(G2662&lt;=80000,ROUNDUP(G2662/4,0)+20000,40000))))</f>
        <v/>
      </c>
      <c r="Q2662" s="18">
        <f>IF(I2662&lt;=0,IF(H2662&lt;=0,0,IF(H2662&lt;=20000,H2662,IF(H2662&lt;=40000,ROUNDUP(H2662/2,0)+10000,IF(H2662&lt;=80000,ROUNDUP(H2662/4,0)+20000,40000)))),IF(H2662&lt;=0,IF(I2662&lt;=0,0,IF(I2662&lt;=25000,I2662,IF(I2662&lt;=50000,ROUNDUP(I2662/2,0)+12500,IF(I2662&lt;=100000,ROUNDUP(I2662/4,0)+25000,50000)))),MAX(IF(I2662&lt;=0,0,IF(I2662&lt;=25000,I2662,IF(I2662&lt;=50000,ROUNDUP(I2662/2,0)+12500,IF(I2662&lt;=100000,ROUNDUP(I2662/4,0)+25000,50000)))),MIN(IF(H2662&lt;=0,0,IF(H2662&lt;=20000,H2662,IF(H2662&lt;=40000,ROUNDUP(H2662/2,0)+10000,IF(H2662&lt;=80000,ROUNDUP(H2662/4,0)+20000,40000))))+IF(I2662&lt;=0,0,IF(I2662&lt;=25000,I2662,IF(I2662&lt;=50000,ROUNDUP(I2662/2,0)+12500,IF(I2662&lt;=100000,ROUNDUP(I2662/4,0)+25000,50000)))),40000))))</f>
        <v/>
      </c>
      <c r="R2662" s="18">
        <f>MIN(120000,O2662+P2662+Q2662)</f>
        <v/>
      </c>
      <c r="S2662" s="18">
        <f>IF(F2662&lt;=0,IF(E2662&lt;=0,0,IF(E2662&lt;=12000,E2662,IF(E2662&lt;=32000,ROUNDUP(E2662/2,0)+6000,IF(E2662&lt;=56000,ROUNDUP(E2662/4,0)+14000,28000)))),IF(E2662&lt;=0,IF(F2662&lt;=0,0,IF(F2662&lt;=15000,F2662,IF(F2662&lt;=40000,ROUNDUP(F2662/2,0)+7500,IF(F2662&lt;=70000,ROUNDUP(F2662/4,0)+17500,35000)))),MAX(IF(F2662&lt;=0,0,IF(F2662&lt;=15000,F2662,IF(F2662&lt;=40000,ROUNDUP(F2662/2,0)+7500,IF(F2662&lt;=70000,ROUNDUP(F2662/4,0)+17500,35000)))),MIN(IF(E2662&lt;=0,0,IF(E2662&lt;=12000,E2662,IF(E2662&lt;=32000,ROUNDUP(E2662/2,0)+6000,IF(E2662&lt;=56000,ROUNDUP(E2662/4,0)+14000,28000))))+IF(F2662&lt;=0,0,IF(F2662&lt;=15000,F2662,IF(F2662&lt;=40000,ROUNDUP(F2662/2,0)+7500,IF(F2662&lt;=70000,ROUNDUP(F2662/4,0)+17500,35000)))),28000))))</f>
        <v/>
      </c>
      <c r="T2662" s="18">
        <f>IF(G2662&lt;=0,0,IF(G2662&lt;=12000,G2662,IF(G2662&lt;=32000,ROUNDUP(G2662/2,0)+6000,IF(G2662&lt;=56000,ROUNDUP(G2662/4,0)+14000,28000))))</f>
        <v/>
      </c>
      <c r="U2662" s="18">
        <f>IF(I2662&lt;=0,IF(H2662&lt;=0,0,IF(H2662&lt;=12000,H2662,IF(H2662&lt;=32000,ROUNDUP(H2662/2,0)+6000,IF(H2662&lt;=56000,ROUNDUP(H2662/4,0)+14000,28000)))),IF(H2662&lt;=0,IF(I2662&lt;=0,0,IF(I2662&lt;=15000,I2662,IF(I2662&lt;=40000,ROUNDUP(I2662/2,0)+7500,IF(I2662&lt;=70000,ROUNDUP(I2662/4,0)+17500,35000)))),MAX(IF(I2662&lt;=0,0,IF(I2662&lt;=15000,I2662,IF(I2662&lt;=40000,ROUNDUP(I2662/2,0)+7500,IF(I2662&lt;=70000,ROUNDUP(I2662/4,0)+17500,35000)))),MIN(IF(H2662&lt;=0,0,IF(H2662&lt;=12000,H2662,IF(H2662&lt;=32000,ROUNDUP(H2662/2,0)+6000,IF(H2662&lt;=56000,ROUNDUP(H2662/4,0)+14000,28000))))+IF(I2662&lt;=0,0,IF(I2662&lt;=15000,I2662,IF(I2662&lt;=40000,ROUNDUP(I2662/2,0)+7500,IF(I2662&lt;=70000,ROUNDUP(I2662/4,0)+17500,35000)))),28000))))</f>
        <v/>
      </c>
      <c r="V2662" s="18">
        <f>MIN(70000,S2662+T2662+U2662)</f>
        <v/>
      </c>
      <c r="W2662" s="18">
        <f>MAX(0,ROUNDDOWN(M2662-J2662-N2662-K2662-0,-3))</f>
        <v/>
      </c>
      <c r="X2662" s="18">
        <f>MAX(0,ROUNDDOWN(M2662-J2662-N2662-K2662-R2662,-3))</f>
        <v/>
      </c>
      <c r="Y2662" s="18">
        <f>IF(W2662&lt;=0,0,ROUNDDOWN((W2662*LOOKUP(W2662,{0,1950001,3300001,6950001,9000001,18000001,40000001},{0.05,0.1,0.2,0.23,0.33,0.4,0.45})-LOOKUP(W2662,{0,1950001,3300001,6950001,9000001,18000001,40000001},{0,97500,427500,636000,1536000,2796000,4796000}))*1.021,-2))</f>
        <v/>
      </c>
      <c r="Z2662" s="18">
        <f>IF(X2662&lt;=0,0,ROUNDDOWN((X2662*LOOKUP(X2662,{0,1950001,3300001,6950001,9000001,18000001,40000001},{0.05,0.1,0.2,0.23,0.33,0.4,0.45})-LOOKUP(X2662,{0,1950001,3300001,6950001,9000001,18000001,40000001},{0,97500,427500,636000,1536000,2796000,4796000}))*1.021,-2))</f>
        <v/>
      </c>
      <c r="AA2662" s="18">
        <f>MAX(0,ROUNDDOWN(M2662-J2662-430000-L2662-0,-3))</f>
        <v/>
      </c>
      <c r="AB2662" s="18">
        <f>MAX(0,ROUNDDOWN(M2662-J2662-430000-L2662-V2662,-3))</f>
        <v/>
      </c>
      <c r="AC2662" s="18">
        <f>IF(M2662&lt;=450000,0,MAX(0,ROUNDDOWN(AA2662*0.06-MIN(50000,AA2662)*0.03,-2))+MAX(0,ROUNDDOWN(AA2662*0.04-MIN(50000,AA2662)*0.02,-2)))</f>
        <v/>
      </c>
      <c r="AD2662" s="18">
        <f>IF(M2662&lt;=450000,0,MAX(0,ROUNDDOWN(AB2662*0.06-MIN(50000,AB2662)*0.03,-2))+MAX(0,ROUNDDOWN(AB2662*0.04-MIN(50000,AB2662)*0.02,-2)))</f>
        <v/>
      </c>
      <c r="AE2662" s="18">
        <f>Y2662-Z2662</f>
        <v/>
      </c>
      <c r="AF2662" s="18">
        <f>AC2662-AD2662</f>
        <v/>
      </c>
      <c r="AG2662" s="18">
        <f>AE2662+AF2662</f>
        <v/>
      </c>
      <c r="AH2662" s="20">
        <f>IF(W2662&lt;=0,0,LOOKUP(W2662,{0,1950001,3300001,6950001,9000001,18000001,40000001},{0.05,0.1,0.2,0.23,0.33,0.4,0.45}))</f>
        <v/>
      </c>
    </row>
    <row r="2663">
      <c r="A2663" t="inlineStr">
        <is>
          <t>1万円刻み 特例あり一般12万円</t>
        </is>
      </c>
      <c r="B2663" s="18">
        <f>'4_1万円刻み'!$A$861</f>
        <v/>
      </c>
      <c r="C2663" s="19" t="n">
        <v>2026</v>
      </c>
      <c r="D2663" t="inlineStr">
        <is>
          <t>はい</t>
        </is>
      </c>
      <c r="E2663" s="18" t="n">
        <v>120000</v>
      </c>
      <c r="F2663" s="18" t="n">
        <v>0</v>
      </c>
      <c r="G2663" s="18" t="n">
        <v>0</v>
      </c>
      <c r="H2663" s="18" t="n">
        <v>0</v>
      </c>
      <c r="I2663" s="18" t="n">
        <v>0</v>
      </c>
      <c r="J2663" s="18">
        <f>ROUND(MIN(B2663/12,650000)*12*0.0915+MIN(B2663/12,1390000)*12*(0.0504+0)+B2663*0.005,0)</f>
        <v/>
      </c>
      <c r="K2663" s="18" t="n">
        <v>0</v>
      </c>
      <c r="L2663" s="18" t="n">
        <v>0</v>
      </c>
      <c r="M2663" s="18">
        <f>ROUND(IF(C2663&gt;=2026,IF(B2663&lt;741000,0,IF(B2663&lt;2191000,B2663-740000,IF(B2663&lt;2193000,1451000,IF(B2663&lt;2196000,1453000,IF(B2663&lt;2200000,1456000,IF(B2663&lt;3600000,ROUNDDOWN(B2663/4,-3)*2.8-80000,IF(B2663&lt;6600000,ROUNDDOWN(B2663/4,-3)*3.2-440000,IF(B2663&lt;8500000,ROUNDDOWN(B2663*0.9,0)-1100000,B2663-1950000)))))))),IF(B2663&lt;651000,0,IF(B2663&lt;1900000,B2663-650000,IF(B2663&lt;3600000,ROUNDDOWN(B2663/4,-3)*2.8-80000,IF(B2663&lt;6600000,ROUNDDOWN(B2663/4,-3)*3.2-440000,IF(B2663&lt;8500000,ROUNDDOWN(B2663*0.9,0)-1100000,B2663-1950000)))))),0)</f>
        <v/>
      </c>
      <c r="N2663" s="18">
        <f>IF(M2663&gt;23500000,NA(),IF(C2663&gt;=2026,IF(M2663&lt;=4890000,1040000,IF(M2663&lt;=6550000,670000,620000)),IF(M2663&lt;=1320000,950000,IF(M2663&lt;=3360000,880000,IF(M2663&lt;=4890000,680000,IF(M2663&lt;=6550000,630000,580000))))))</f>
        <v/>
      </c>
      <c r="O2663" s="18">
        <f>IF(F2663&lt;=0,IF(AND(D2663="はい",C2663&gt;=2026,C2663&lt;=2027),IF(E2663&lt;=0,0,IF(E2663&lt;=30000,E2663,IF(E2663&lt;=60000,ROUNDUP(E2663/2,0)+15000,IF(E2663&lt;=120000,ROUNDUP(E2663/4,0)+30000,60000)))),IF(E2663&lt;=0,0,IF(E2663&lt;=20000,E2663,IF(E2663&lt;=40000,ROUNDUP(E2663/2,0)+10000,IF(E2663&lt;=80000,ROUNDUP(E2663/4,0)+20000,40000))))),IF(E2663&lt;=0,IF(F2663&lt;=0,0,IF(F2663&lt;=25000,F2663,IF(F2663&lt;=50000,ROUNDUP(F2663/2,0)+12500,IF(F2663&lt;=100000,ROUNDUP(F2663/4,0)+25000,50000)))),MAX(IF(F2663&lt;=0,0,IF(F2663&lt;=25000,F2663,IF(F2663&lt;=50000,ROUNDUP(F2663/2,0)+12500,IF(F2663&lt;=100000,ROUNDUP(F2663/4,0)+25000,50000)))),MIN(IF(AND(D2663="はい",C2663&gt;=2026,C2663&lt;=2027),IF(E2663&lt;=0,0,IF(E2663&lt;=30000,E2663,IF(E2663&lt;=60000,ROUNDUP(E2663/2,0)+15000,IF(E2663&lt;=120000,ROUNDUP(E2663/4,0)+30000,60000)))),IF(E2663&lt;=0,0,IF(E2663&lt;=20000,E2663,IF(E2663&lt;=40000,ROUNDUP(E2663/2,0)+10000,IF(E2663&lt;=80000,ROUNDUP(E2663/4,0)+20000,40000)))))+IF(F2663&lt;=0,0,IF(F2663&lt;=25000,F2663,IF(F2663&lt;=50000,ROUNDUP(F2663/2,0)+12500,IF(F2663&lt;=100000,ROUNDUP(F2663/4,0)+25000,50000)))),IF(AND(D2663="はい",C2663&gt;=2026,C2663&lt;=2027),60000,40000)))))</f>
        <v/>
      </c>
      <c r="P2663" s="18">
        <f>IF(G2663&lt;=0,0,IF(G2663&lt;=20000,G2663,IF(G2663&lt;=40000,ROUNDUP(G2663/2,0)+10000,IF(G2663&lt;=80000,ROUNDUP(G2663/4,0)+20000,40000))))</f>
        <v/>
      </c>
      <c r="Q2663" s="18">
        <f>IF(I2663&lt;=0,IF(H2663&lt;=0,0,IF(H2663&lt;=20000,H2663,IF(H2663&lt;=40000,ROUNDUP(H2663/2,0)+10000,IF(H2663&lt;=80000,ROUNDUP(H2663/4,0)+20000,40000)))),IF(H2663&lt;=0,IF(I2663&lt;=0,0,IF(I2663&lt;=25000,I2663,IF(I2663&lt;=50000,ROUNDUP(I2663/2,0)+12500,IF(I2663&lt;=100000,ROUNDUP(I2663/4,0)+25000,50000)))),MAX(IF(I2663&lt;=0,0,IF(I2663&lt;=25000,I2663,IF(I2663&lt;=50000,ROUNDUP(I2663/2,0)+12500,IF(I2663&lt;=100000,ROUNDUP(I2663/4,0)+25000,50000)))),MIN(IF(H2663&lt;=0,0,IF(H2663&lt;=20000,H2663,IF(H2663&lt;=40000,ROUNDUP(H2663/2,0)+10000,IF(H2663&lt;=80000,ROUNDUP(H2663/4,0)+20000,40000))))+IF(I2663&lt;=0,0,IF(I2663&lt;=25000,I2663,IF(I2663&lt;=50000,ROUNDUP(I2663/2,0)+12500,IF(I2663&lt;=100000,ROUNDUP(I2663/4,0)+25000,50000)))),40000))))</f>
        <v/>
      </c>
      <c r="R2663" s="18">
        <f>MIN(120000,O2663+P2663+Q2663)</f>
        <v/>
      </c>
      <c r="S2663" s="18">
        <f>IF(F2663&lt;=0,IF(E2663&lt;=0,0,IF(E2663&lt;=12000,E2663,IF(E2663&lt;=32000,ROUNDUP(E2663/2,0)+6000,IF(E2663&lt;=56000,ROUNDUP(E2663/4,0)+14000,28000)))),IF(E2663&lt;=0,IF(F2663&lt;=0,0,IF(F2663&lt;=15000,F2663,IF(F2663&lt;=40000,ROUNDUP(F2663/2,0)+7500,IF(F2663&lt;=70000,ROUNDUP(F2663/4,0)+17500,35000)))),MAX(IF(F2663&lt;=0,0,IF(F2663&lt;=15000,F2663,IF(F2663&lt;=40000,ROUNDUP(F2663/2,0)+7500,IF(F2663&lt;=70000,ROUNDUP(F2663/4,0)+17500,35000)))),MIN(IF(E2663&lt;=0,0,IF(E2663&lt;=12000,E2663,IF(E2663&lt;=32000,ROUNDUP(E2663/2,0)+6000,IF(E2663&lt;=56000,ROUNDUP(E2663/4,0)+14000,28000))))+IF(F2663&lt;=0,0,IF(F2663&lt;=15000,F2663,IF(F2663&lt;=40000,ROUNDUP(F2663/2,0)+7500,IF(F2663&lt;=70000,ROUNDUP(F2663/4,0)+17500,35000)))),28000))))</f>
        <v/>
      </c>
      <c r="T2663" s="18">
        <f>IF(G2663&lt;=0,0,IF(G2663&lt;=12000,G2663,IF(G2663&lt;=32000,ROUNDUP(G2663/2,0)+6000,IF(G2663&lt;=56000,ROUNDUP(G2663/4,0)+14000,28000))))</f>
        <v/>
      </c>
      <c r="U2663" s="18">
        <f>IF(I2663&lt;=0,IF(H2663&lt;=0,0,IF(H2663&lt;=12000,H2663,IF(H2663&lt;=32000,ROUNDUP(H2663/2,0)+6000,IF(H2663&lt;=56000,ROUNDUP(H2663/4,0)+14000,28000)))),IF(H2663&lt;=0,IF(I2663&lt;=0,0,IF(I2663&lt;=15000,I2663,IF(I2663&lt;=40000,ROUNDUP(I2663/2,0)+7500,IF(I2663&lt;=70000,ROUNDUP(I2663/4,0)+17500,35000)))),MAX(IF(I2663&lt;=0,0,IF(I2663&lt;=15000,I2663,IF(I2663&lt;=40000,ROUNDUP(I2663/2,0)+7500,IF(I2663&lt;=70000,ROUNDUP(I2663/4,0)+17500,35000)))),MIN(IF(H2663&lt;=0,0,IF(H2663&lt;=12000,H2663,IF(H2663&lt;=32000,ROUNDUP(H2663/2,0)+6000,IF(H2663&lt;=56000,ROUNDUP(H2663/4,0)+14000,28000))))+IF(I2663&lt;=0,0,IF(I2663&lt;=15000,I2663,IF(I2663&lt;=40000,ROUNDUP(I2663/2,0)+7500,IF(I2663&lt;=70000,ROUNDUP(I2663/4,0)+17500,35000)))),28000))))</f>
        <v/>
      </c>
      <c r="V2663" s="18">
        <f>MIN(70000,S2663+T2663+U2663)</f>
        <v/>
      </c>
      <c r="W2663" s="18">
        <f>MAX(0,ROUNDDOWN(M2663-J2663-N2663-K2663-0,-3))</f>
        <v/>
      </c>
      <c r="X2663" s="18">
        <f>MAX(0,ROUNDDOWN(M2663-J2663-N2663-K2663-R2663,-3))</f>
        <v/>
      </c>
      <c r="Y2663" s="18">
        <f>IF(W2663&lt;=0,0,ROUNDDOWN((W2663*LOOKUP(W2663,{0,1950001,3300001,6950001,9000001,18000001,40000001},{0.05,0.1,0.2,0.23,0.33,0.4,0.45})-LOOKUP(W2663,{0,1950001,3300001,6950001,9000001,18000001,40000001},{0,97500,427500,636000,1536000,2796000,4796000}))*1.021,-2))</f>
        <v/>
      </c>
      <c r="Z2663" s="18">
        <f>IF(X2663&lt;=0,0,ROUNDDOWN((X2663*LOOKUP(X2663,{0,1950001,3300001,6950001,9000001,18000001,40000001},{0.05,0.1,0.2,0.23,0.33,0.4,0.45})-LOOKUP(X2663,{0,1950001,3300001,6950001,9000001,18000001,40000001},{0,97500,427500,636000,1536000,2796000,4796000}))*1.021,-2))</f>
        <v/>
      </c>
      <c r="AA2663" s="18">
        <f>MAX(0,ROUNDDOWN(M2663-J2663-430000-L2663-0,-3))</f>
        <v/>
      </c>
      <c r="AB2663" s="18">
        <f>MAX(0,ROUNDDOWN(M2663-J2663-430000-L2663-V2663,-3))</f>
        <v/>
      </c>
      <c r="AC2663" s="18">
        <f>IF(M2663&lt;=450000,0,MAX(0,ROUNDDOWN(AA2663*0.06-MIN(50000,AA2663)*0.03,-2))+MAX(0,ROUNDDOWN(AA2663*0.04-MIN(50000,AA2663)*0.02,-2)))</f>
        <v/>
      </c>
      <c r="AD2663" s="18">
        <f>IF(M2663&lt;=450000,0,MAX(0,ROUNDDOWN(AB2663*0.06-MIN(50000,AB2663)*0.03,-2))+MAX(0,ROUNDDOWN(AB2663*0.04-MIN(50000,AB2663)*0.02,-2)))</f>
        <v/>
      </c>
      <c r="AE2663" s="18">
        <f>Y2663-Z2663</f>
        <v/>
      </c>
      <c r="AF2663" s="18">
        <f>AC2663-AD2663</f>
        <v/>
      </c>
      <c r="AG2663" s="18">
        <f>AE2663+AF2663</f>
        <v/>
      </c>
      <c r="AH2663" s="20">
        <f>IF(W2663&lt;=0,0,LOOKUP(W2663,{0,1950001,3300001,6950001,9000001,18000001,40000001},{0.05,0.1,0.2,0.23,0.33,0.4,0.45}))</f>
        <v/>
      </c>
    </row>
    <row r="2664">
      <c r="A2664" t="inlineStr">
        <is>
          <t>1万円刻み 3区分8万円ずつ</t>
        </is>
      </c>
      <c r="B2664" s="18">
        <f>'4_1万円刻み'!$A$862</f>
        <v/>
      </c>
      <c r="C2664" s="19" t="n">
        <v>2026</v>
      </c>
      <c r="D2664" t="inlineStr">
        <is>
          <t>いいえ</t>
        </is>
      </c>
      <c r="E2664" s="18" t="n">
        <v>80000</v>
      </c>
      <c r="F2664" s="18" t="n">
        <v>0</v>
      </c>
      <c r="G2664" s="18" t="n">
        <v>80000</v>
      </c>
      <c r="H2664" s="18" t="n">
        <v>80000</v>
      </c>
      <c r="I2664" s="18" t="n">
        <v>0</v>
      </c>
      <c r="J2664" s="18">
        <f>ROUND(MIN(B2664/12,650000)*12*0.0915+MIN(B2664/12,1390000)*12*(0.0504+0)+B2664*0.005,0)</f>
        <v/>
      </c>
      <c r="K2664" s="18" t="n">
        <v>0</v>
      </c>
      <c r="L2664" s="18" t="n">
        <v>0</v>
      </c>
      <c r="M2664" s="18">
        <f>ROUND(IF(C2664&gt;=2026,IF(B2664&lt;741000,0,IF(B2664&lt;2191000,B2664-740000,IF(B2664&lt;2193000,1451000,IF(B2664&lt;2196000,1453000,IF(B2664&lt;2200000,1456000,IF(B2664&lt;3600000,ROUNDDOWN(B2664/4,-3)*2.8-80000,IF(B2664&lt;6600000,ROUNDDOWN(B2664/4,-3)*3.2-440000,IF(B2664&lt;8500000,ROUNDDOWN(B2664*0.9,0)-1100000,B2664-1950000)))))))),IF(B2664&lt;651000,0,IF(B2664&lt;1900000,B2664-650000,IF(B2664&lt;3600000,ROUNDDOWN(B2664/4,-3)*2.8-80000,IF(B2664&lt;6600000,ROUNDDOWN(B2664/4,-3)*3.2-440000,IF(B2664&lt;8500000,ROUNDDOWN(B2664*0.9,0)-1100000,B2664-1950000)))))),0)</f>
        <v/>
      </c>
      <c r="N2664" s="18">
        <f>IF(M2664&gt;23500000,NA(),IF(C2664&gt;=2026,IF(M2664&lt;=4890000,1040000,IF(M2664&lt;=6550000,670000,620000)),IF(M2664&lt;=1320000,950000,IF(M2664&lt;=3360000,880000,IF(M2664&lt;=4890000,680000,IF(M2664&lt;=6550000,630000,580000))))))</f>
        <v/>
      </c>
      <c r="O2664" s="18">
        <f>IF(F2664&lt;=0,IF(AND(D2664="はい",C2664&gt;=2026,C2664&lt;=2027),IF(E2664&lt;=0,0,IF(E2664&lt;=30000,E2664,IF(E2664&lt;=60000,ROUNDUP(E2664/2,0)+15000,IF(E2664&lt;=120000,ROUNDUP(E2664/4,0)+30000,60000)))),IF(E2664&lt;=0,0,IF(E2664&lt;=20000,E2664,IF(E2664&lt;=40000,ROUNDUP(E2664/2,0)+10000,IF(E2664&lt;=80000,ROUNDUP(E2664/4,0)+20000,40000))))),IF(E2664&lt;=0,IF(F2664&lt;=0,0,IF(F2664&lt;=25000,F2664,IF(F2664&lt;=50000,ROUNDUP(F2664/2,0)+12500,IF(F2664&lt;=100000,ROUNDUP(F2664/4,0)+25000,50000)))),MAX(IF(F2664&lt;=0,0,IF(F2664&lt;=25000,F2664,IF(F2664&lt;=50000,ROUNDUP(F2664/2,0)+12500,IF(F2664&lt;=100000,ROUNDUP(F2664/4,0)+25000,50000)))),MIN(IF(AND(D2664="はい",C2664&gt;=2026,C2664&lt;=2027),IF(E2664&lt;=0,0,IF(E2664&lt;=30000,E2664,IF(E2664&lt;=60000,ROUNDUP(E2664/2,0)+15000,IF(E2664&lt;=120000,ROUNDUP(E2664/4,0)+30000,60000)))),IF(E2664&lt;=0,0,IF(E2664&lt;=20000,E2664,IF(E2664&lt;=40000,ROUNDUP(E2664/2,0)+10000,IF(E2664&lt;=80000,ROUNDUP(E2664/4,0)+20000,40000)))))+IF(F2664&lt;=0,0,IF(F2664&lt;=25000,F2664,IF(F2664&lt;=50000,ROUNDUP(F2664/2,0)+12500,IF(F2664&lt;=100000,ROUNDUP(F2664/4,0)+25000,50000)))),IF(AND(D2664="はい",C2664&gt;=2026,C2664&lt;=2027),60000,40000)))))</f>
        <v/>
      </c>
      <c r="P2664" s="18">
        <f>IF(G2664&lt;=0,0,IF(G2664&lt;=20000,G2664,IF(G2664&lt;=40000,ROUNDUP(G2664/2,0)+10000,IF(G2664&lt;=80000,ROUNDUP(G2664/4,0)+20000,40000))))</f>
        <v/>
      </c>
      <c r="Q2664" s="18">
        <f>IF(I2664&lt;=0,IF(H2664&lt;=0,0,IF(H2664&lt;=20000,H2664,IF(H2664&lt;=40000,ROUNDUP(H2664/2,0)+10000,IF(H2664&lt;=80000,ROUNDUP(H2664/4,0)+20000,40000)))),IF(H2664&lt;=0,IF(I2664&lt;=0,0,IF(I2664&lt;=25000,I2664,IF(I2664&lt;=50000,ROUNDUP(I2664/2,0)+12500,IF(I2664&lt;=100000,ROUNDUP(I2664/4,0)+25000,50000)))),MAX(IF(I2664&lt;=0,0,IF(I2664&lt;=25000,I2664,IF(I2664&lt;=50000,ROUNDUP(I2664/2,0)+12500,IF(I2664&lt;=100000,ROUNDUP(I2664/4,0)+25000,50000)))),MIN(IF(H2664&lt;=0,0,IF(H2664&lt;=20000,H2664,IF(H2664&lt;=40000,ROUNDUP(H2664/2,0)+10000,IF(H2664&lt;=80000,ROUNDUP(H2664/4,0)+20000,40000))))+IF(I2664&lt;=0,0,IF(I2664&lt;=25000,I2664,IF(I2664&lt;=50000,ROUNDUP(I2664/2,0)+12500,IF(I2664&lt;=100000,ROUNDUP(I2664/4,0)+25000,50000)))),40000))))</f>
        <v/>
      </c>
      <c r="R2664" s="18">
        <f>MIN(120000,O2664+P2664+Q2664)</f>
        <v/>
      </c>
      <c r="S2664" s="18">
        <f>IF(F2664&lt;=0,IF(E2664&lt;=0,0,IF(E2664&lt;=12000,E2664,IF(E2664&lt;=32000,ROUNDUP(E2664/2,0)+6000,IF(E2664&lt;=56000,ROUNDUP(E2664/4,0)+14000,28000)))),IF(E2664&lt;=0,IF(F2664&lt;=0,0,IF(F2664&lt;=15000,F2664,IF(F2664&lt;=40000,ROUNDUP(F2664/2,0)+7500,IF(F2664&lt;=70000,ROUNDUP(F2664/4,0)+17500,35000)))),MAX(IF(F2664&lt;=0,0,IF(F2664&lt;=15000,F2664,IF(F2664&lt;=40000,ROUNDUP(F2664/2,0)+7500,IF(F2664&lt;=70000,ROUNDUP(F2664/4,0)+17500,35000)))),MIN(IF(E2664&lt;=0,0,IF(E2664&lt;=12000,E2664,IF(E2664&lt;=32000,ROUNDUP(E2664/2,0)+6000,IF(E2664&lt;=56000,ROUNDUP(E2664/4,0)+14000,28000))))+IF(F2664&lt;=0,0,IF(F2664&lt;=15000,F2664,IF(F2664&lt;=40000,ROUNDUP(F2664/2,0)+7500,IF(F2664&lt;=70000,ROUNDUP(F2664/4,0)+17500,35000)))),28000))))</f>
        <v/>
      </c>
      <c r="T2664" s="18">
        <f>IF(G2664&lt;=0,0,IF(G2664&lt;=12000,G2664,IF(G2664&lt;=32000,ROUNDUP(G2664/2,0)+6000,IF(G2664&lt;=56000,ROUNDUP(G2664/4,0)+14000,28000))))</f>
        <v/>
      </c>
      <c r="U2664" s="18">
        <f>IF(I2664&lt;=0,IF(H2664&lt;=0,0,IF(H2664&lt;=12000,H2664,IF(H2664&lt;=32000,ROUNDUP(H2664/2,0)+6000,IF(H2664&lt;=56000,ROUNDUP(H2664/4,0)+14000,28000)))),IF(H2664&lt;=0,IF(I2664&lt;=0,0,IF(I2664&lt;=15000,I2664,IF(I2664&lt;=40000,ROUNDUP(I2664/2,0)+7500,IF(I2664&lt;=70000,ROUNDUP(I2664/4,0)+17500,35000)))),MAX(IF(I2664&lt;=0,0,IF(I2664&lt;=15000,I2664,IF(I2664&lt;=40000,ROUNDUP(I2664/2,0)+7500,IF(I2664&lt;=70000,ROUNDUP(I2664/4,0)+17500,35000)))),MIN(IF(H2664&lt;=0,0,IF(H2664&lt;=12000,H2664,IF(H2664&lt;=32000,ROUNDUP(H2664/2,0)+6000,IF(H2664&lt;=56000,ROUNDUP(H2664/4,0)+14000,28000))))+IF(I2664&lt;=0,0,IF(I2664&lt;=15000,I2664,IF(I2664&lt;=40000,ROUNDUP(I2664/2,0)+7500,IF(I2664&lt;=70000,ROUNDUP(I2664/4,0)+17500,35000)))),28000))))</f>
        <v/>
      </c>
      <c r="V2664" s="18">
        <f>MIN(70000,S2664+T2664+U2664)</f>
        <v/>
      </c>
      <c r="W2664" s="18">
        <f>MAX(0,ROUNDDOWN(M2664-J2664-N2664-K2664-0,-3))</f>
        <v/>
      </c>
      <c r="X2664" s="18">
        <f>MAX(0,ROUNDDOWN(M2664-J2664-N2664-K2664-R2664,-3))</f>
        <v/>
      </c>
      <c r="Y2664" s="18">
        <f>IF(W2664&lt;=0,0,ROUNDDOWN((W2664*LOOKUP(W2664,{0,1950001,3300001,6950001,9000001,18000001,40000001},{0.05,0.1,0.2,0.23,0.33,0.4,0.45})-LOOKUP(W2664,{0,1950001,3300001,6950001,9000001,18000001,40000001},{0,97500,427500,636000,1536000,2796000,4796000}))*1.021,-2))</f>
        <v/>
      </c>
      <c r="Z2664" s="18">
        <f>IF(X2664&lt;=0,0,ROUNDDOWN((X2664*LOOKUP(X2664,{0,1950001,3300001,6950001,9000001,18000001,40000001},{0.05,0.1,0.2,0.23,0.33,0.4,0.45})-LOOKUP(X2664,{0,1950001,3300001,6950001,9000001,18000001,40000001},{0,97500,427500,636000,1536000,2796000,4796000}))*1.021,-2))</f>
        <v/>
      </c>
      <c r="AA2664" s="18">
        <f>MAX(0,ROUNDDOWN(M2664-J2664-430000-L2664-0,-3))</f>
        <v/>
      </c>
      <c r="AB2664" s="18">
        <f>MAX(0,ROUNDDOWN(M2664-J2664-430000-L2664-V2664,-3))</f>
        <v/>
      </c>
      <c r="AC2664" s="18">
        <f>IF(M2664&lt;=450000,0,MAX(0,ROUNDDOWN(AA2664*0.06-MIN(50000,AA2664)*0.03,-2))+MAX(0,ROUNDDOWN(AA2664*0.04-MIN(50000,AA2664)*0.02,-2)))</f>
        <v/>
      </c>
      <c r="AD2664" s="18">
        <f>IF(M2664&lt;=450000,0,MAX(0,ROUNDDOWN(AB2664*0.06-MIN(50000,AB2664)*0.03,-2))+MAX(0,ROUNDDOWN(AB2664*0.04-MIN(50000,AB2664)*0.02,-2)))</f>
        <v/>
      </c>
      <c r="AE2664" s="18">
        <f>Y2664-Z2664</f>
        <v/>
      </c>
      <c r="AF2664" s="18">
        <f>AC2664-AD2664</f>
        <v/>
      </c>
      <c r="AG2664" s="18">
        <f>AE2664+AF2664</f>
        <v/>
      </c>
      <c r="AH2664" s="20">
        <f>IF(W2664&lt;=0,0,LOOKUP(W2664,{0,1950001,3300001,6950001,9000001,18000001,40000001},{0.05,0.1,0.2,0.23,0.33,0.4,0.45}))</f>
        <v/>
      </c>
    </row>
    <row r="2665">
      <c r="A2665" t="inlineStr">
        <is>
          <t>1万円刻み 一般8万円</t>
        </is>
      </c>
      <c r="B2665" s="18">
        <f>'4_1万円刻み'!$A$862</f>
        <v/>
      </c>
      <c r="C2665" s="19" t="n">
        <v>2026</v>
      </c>
      <c r="D2665" t="inlineStr">
        <is>
          <t>いいえ</t>
        </is>
      </c>
      <c r="E2665" s="18" t="n">
        <v>80000</v>
      </c>
      <c r="F2665" s="18" t="n">
        <v>0</v>
      </c>
      <c r="G2665" s="18" t="n">
        <v>0</v>
      </c>
      <c r="H2665" s="18" t="n">
        <v>0</v>
      </c>
      <c r="I2665" s="18" t="n">
        <v>0</v>
      </c>
      <c r="J2665" s="18">
        <f>ROUND(MIN(B2665/12,650000)*12*0.0915+MIN(B2665/12,1390000)*12*(0.0504+0)+B2665*0.005,0)</f>
        <v/>
      </c>
      <c r="K2665" s="18" t="n">
        <v>0</v>
      </c>
      <c r="L2665" s="18" t="n">
        <v>0</v>
      </c>
      <c r="M2665" s="18">
        <f>ROUND(IF(C2665&gt;=2026,IF(B2665&lt;741000,0,IF(B2665&lt;2191000,B2665-740000,IF(B2665&lt;2193000,1451000,IF(B2665&lt;2196000,1453000,IF(B2665&lt;2200000,1456000,IF(B2665&lt;3600000,ROUNDDOWN(B2665/4,-3)*2.8-80000,IF(B2665&lt;6600000,ROUNDDOWN(B2665/4,-3)*3.2-440000,IF(B2665&lt;8500000,ROUNDDOWN(B2665*0.9,0)-1100000,B2665-1950000)))))))),IF(B2665&lt;651000,0,IF(B2665&lt;1900000,B2665-650000,IF(B2665&lt;3600000,ROUNDDOWN(B2665/4,-3)*2.8-80000,IF(B2665&lt;6600000,ROUNDDOWN(B2665/4,-3)*3.2-440000,IF(B2665&lt;8500000,ROUNDDOWN(B2665*0.9,0)-1100000,B2665-1950000)))))),0)</f>
        <v/>
      </c>
      <c r="N2665" s="18">
        <f>IF(M2665&gt;23500000,NA(),IF(C2665&gt;=2026,IF(M2665&lt;=4890000,1040000,IF(M2665&lt;=6550000,670000,620000)),IF(M2665&lt;=1320000,950000,IF(M2665&lt;=3360000,880000,IF(M2665&lt;=4890000,680000,IF(M2665&lt;=6550000,630000,580000))))))</f>
        <v/>
      </c>
      <c r="O2665" s="18">
        <f>IF(F2665&lt;=0,IF(AND(D2665="はい",C2665&gt;=2026,C2665&lt;=2027),IF(E2665&lt;=0,0,IF(E2665&lt;=30000,E2665,IF(E2665&lt;=60000,ROUNDUP(E2665/2,0)+15000,IF(E2665&lt;=120000,ROUNDUP(E2665/4,0)+30000,60000)))),IF(E2665&lt;=0,0,IF(E2665&lt;=20000,E2665,IF(E2665&lt;=40000,ROUNDUP(E2665/2,0)+10000,IF(E2665&lt;=80000,ROUNDUP(E2665/4,0)+20000,40000))))),IF(E2665&lt;=0,IF(F2665&lt;=0,0,IF(F2665&lt;=25000,F2665,IF(F2665&lt;=50000,ROUNDUP(F2665/2,0)+12500,IF(F2665&lt;=100000,ROUNDUP(F2665/4,0)+25000,50000)))),MAX(IF(F2665&lt;=0,0,IF(F2665&lt;=25000,F2665,IF(F2665&lt;=50000,ROUNDUP(F2665/2,0)+12500,IF(F2665&lt;=100000,ROUNDUP(F2665/4,0)+25000,50000)))),MIN(IF(AND(D2665="はい",C2665&gt;=2026,C2665&lt;=2027),IF(E2665&lt;=0,0,IF(E2665&lt;=30000,E2665,IF(E2665&lt;=60000,ROUNDUP(E2665/2,0)+15000,IF(E2665&lt;=120000,ROUNDUP(E2665/4,0)+30000,60000)))),IF(E2665&lt;=0,0,IF(E2665&lt;=20000,E2665,IF(E2665&lt;=40000,ROUNDUP(E2665/2,0)+10000,IF(E2665&lt;=80000,ROUNDUP(E2665/4,0)+20000,40000)))))+IF(F2665&lt;=0,0,IF(F2665&lt;=25000,F2665,IF(F2665&lt;=50000,ROUNDUP(F2665/2,0)+12500,IF(F2665&lt;=100000,ROUNDUP(F2665/4,0)+25000,50000)))),IF(AND(D2665="はい",C2665&gt;=2026,C2665&lt;=2027),60000,40000)))))</f>
        <v/>
      </c>
      <c r="P2665" s="18">
        <f>IF(G2665&lt;=0,0,IF(G2665&lt;=20000,G2665,IF(G2665&lt;=40000,ROUNDUP(G2665/2,0)+10000,IF(G2665&lt;=80000,ROUNDUP(G2665/4,0)+20000,40000))))</f>
        <v/>
      </c>
      <c r="Q2665" s="18">
        <f>IF(I2665&lt;=0,IF(H2665&lt;=0,0,IF(H2665&lt;=20000,H2665,IF(H2665&lt;=40000,ROUNDUP(H2665/2,0)+10000,IF(H2665&lt;=80000,ROUNDUP(H2665/4,0)+20000,40000)))),IF(H2665&lt;=0,IF(I2665&lt;=0,0,IF(I2665&lt;=25000,I2665,IF(I2665&lt;=50000,ROUNDUP(I2665/2,0)+12500,IF(I2665&lt;=100000,ROUNDUP(I2665/4,0)+25000,50000)))),MAX(IF(I2665&lt;=0,0,IF(I2665&lt;=25000,I2665,IF(I2665&lt;=50000,ROUNDUP(I2665/2,0)+12500,IF(I2665&lt;=100000,ROUNDUP(I2665/4,0)+25000,50000)))),MIN(IF(H2665&lt;=0,0,IF(H2665&lt;=20000,H2665,IF(H2665&lt;=40000,ROUNDUP(H2665/2,0)+10000,IF(H2665&lt;=80000,ROUNDUP(H2665/4,0)+20000,40000))))+IF(I2665&lt;=0,0,IF(I2665&lt;=25000,I2665,IF(I2665&lt;=50000,ROUNDUP(I2665/2,0)+12500,IF(I2665&lt;=100000,ROUNDUP(I2665/4,0)+25000,50000)))),40000))))</f>
        <v/>
      </c>
      <c r="R2665" s="18">
        <f>MIN(120000,O2665+P2665+Q2665)</f>
        <v/>
      </c>
      <c r="S2665" s="18">
        <f>IF(F2665&lt;=0,IF(E2665&lt;=0,0,IF(E2665&lt;=12000,E2665,IF(E2665&lt;=32000,ROUNDUP(E2665/2,0)+6000,IF(E2665&lt;=56000,ROUNDUP(E2665/4,0)+14000,28000)))),IF(E2665&lt;=0,IF(F2665&lt;=0,0,IF(F2665&lt;=15000,F2665,IF(F2665&lt;=40000,ROUNDUP(F2665/2,0)+7500,IF(F2665&lt;=70000,ROUNDUP(F2665/4,0)+17500,35000)))),MAX(IF(F2665&lt;=0,0,IF(F2665&lt;=15000,F2665,IF(F2665&lt;=40000,ROUNDUP(F2665/2,0)+7500,IF(F2665&lt;=70000,ROUNDUP(F2665/4,0)+17500,35000)))),MIN(IF(E2665&lt;=0,0,IF(E2665&lt;=12000,E2665,IF(E2665&lt;=32000,ROUNDUP(E2665/2,0)+6000,IF(E2665&lt;=56000,ROUNDUP(E2665/4,0)+14000,28000))))+IF(F2665&lt;=0,0,IF(F2665&lt;=15000,F2665,IF(F2665&lt;=40000,ROUNDUP(F2665/2,0)+7500,IF(F2665&lt;=70000,ROUNDUP(F2665/4,0)+17500,35000)))),28000))))</f>
        <v/>
      </c>
      <c r="T2665" s="18">
        <f>IF(G2665&lt;=0,0,IF(G2665&lt;=12000,G2665,IF(G2665&lt;=32000,ROUNDUP(G2665/2,0)+6000,IF(G2665&lt;=56000,ROUNDUP(G2665/4,0)+14000,28000))))</f>
        <v/>
      </c>
      <c r="U2665" s="18">
        <f>IF(I2665&lt;=0,IF(H2665&lt;=0,0,IF(H2665&lt;=12000,H2665,IF(H2665&lt;=32000,ROUNDUP(H2665/2,0)+6000,IF(H2665&lt;=56000,ROUNDUP(H2665/4,0)+14000,28000)))),IF(H2665&lt;=0,IF(I2665&lt;=0,0,IF(I2665&lt;=15000,I2665,IF(I2665&lt;=40000,ROUNDUP(I2665/2,0)+7500,IF(I2665&lt;=70000,ROUNDUP(I2665/4,0)+17500,35000)))),MAX(IF(I2665&lt;=0,0,IF(I2665&lt;=15000,I2665,IF(I2665&lt;=40000,ROUNDUP(I2665/2,0)+7500,IF(I2665&lt;=70000,ROUNDUP(I2665/4,0)+17500,35000)))),MIN(IF(H2665&lt;=0,0,IF(H2665&lt;=12000,H2665,IF(H2665&lt;=32000,ROUNDUP(H2665/2,0)+6000,IF(H2665&lt;=56000,ROUNDUP(H2665/4,0)+14000,28000))))+IF(I2665&lt;=0,0,IF(I2665&lt;=15000,I2665,IF(I2665&lt;=40000,ROUNDUP(I2665/2,0)+7500,IF(I2665&lt;=70000,ROUNDUP(I2665/4,0)+17500,35000)))),28000))))</f>
        <v/>
      </c>
      <c r="V2665" s="18">
        <f>MIN(70000,S2665+T2665+U2665)</f>
        <v/>
      </c>
      <c r="W2665" s="18">
        <f>MAX(0,ROUNDDOWN(M2665-J2665-N2665-K2665-0,-3))</f>
        <v/>
      </c>
      <c r="X2665" s="18">
        <f>MAX(0,ROUNDDOWN(M2665-J2665-N2665-K2665-R2665,-3))</f>
        <v/>
      </c>
      <c r="Y2665" s="18">
        <f>IF(W2665&lt;=0,0,ROUNDDOWN((W2665*LOOKUP(W2665,{0,1950001,3300001,6950001,9000001,18000001,40000001},{0.05,0.1,0.2,0.23,0.33,0.4,0.45})-LOOKUP(W2665,{0,1950001,3300001,6950001,9000001,18000001,40000001},{0,97500,427500,636000,1536000,2796000,4796000}))*1.021,-2))</f>
        <v/>
      </c>
      <c r="Z2665" s="18">
        <f>IF(X2665&lt;=0,0,ROUNDDOWN((X2665*LOOKUP(X2665,{0,1950001,3300001,6950001,9000001,18000001,40000001},{0.05,0.1,0.2,0.23,0.33,0.4,0.45})-LOOKUP(X2665,{0,1950001,3300001,6950001,9000001,18000001,40000001},{0,97500,427500,636000,1536000,2796000,4796000}))*1.021,-2))</f>
        <v/>
      </c>
      <c r="AA2665" s="18">
        <f>MAX(0,ROUNDDOWN(M2665-J2665-430000-L2665-0,-3))</f>
        <v/>
      </c>
      <c r="AB2665" s="18">
        <f>MAX(0,ROUNDDOWN(M2665-J2665-430000-L2665-V2665,-3))</f>
        <v/>
      </c>
      <c r="AC2665" s="18">
        <f>IF(M2665&lt;=450000,0,MAX(0,ROUNDDOWN(AA2665*0.06-MIN(50000,AA2665)*0.03,-2))+MAX(0,ROUNDDOWN(AA2665*0.04-MIN(50000,AA2665)*0.02,-2)))</f>
        <v/>
      </c>
      <c r="AD2665" s="18">
        <f>IF(M2665&lt;=450000,0,MAX(0,ROUNDDOWN(AB2665*0.06-MIN(50000,AB2665)*0.03,-2))+MAX(0,ROUNDDOWN(AB2665*0.04-MIN(50000,AB2665)*0.02,-2)))</f>
        <v/>
      </c>
      <c r="AE2665" s="18">
        <f>Y2665-Z2665</f>
        <v/>
      </c>
      <c r="AF2665" s="18">
        <f>AC2665-AD2665</f>
        <v/>
      </c>
      <c r="AG2665" s="18">
        <f>AE2665+AF2665</f>
        <v/>
      </c>
      <c r="AH2665" s="20">
        <f>IF(W2665&lt;=0,0,LOOKUP(W2665,{0,1950001,3300001,6950001,9000001,18000001,40000001},{0.05,0.1,0.2,0.23,0.33,0.4,0.45}))</f>
        <v/>
      </c>
    </row>
    <row r="2666">
      <c r="A2666" t="inlineStr">
        <is>
          <t>1万円刻み 特例あり一般12万円</t>
        </is>
      </c>
      <c r="B2666" s="18">
        <f>'4_1万円刻み'!$A$862</f>
        <v/>
      </c>
      <c r="C2666" s="19" t="n">
        <v>2026</v>
      </c>
      <c r="D2666" t="inlineStr">
        <is>
          <t>はい</t>
        </is>
      </c>
      <c r="E2666" s="18" t="n">
        <v>120000</v>
      </c>
      <c r="F2666" s="18" t="n">
        <v>0</v>
      </c>
      <c r="G2666" s="18" t="n">
        <v>0</v>
      </c>
      <c r="H2666" s="18" t="n">
        <v>0</v>
      </c>
      <c r="I2666" s="18" t="n">
        <v>0</v>
      </c>
      <c r="J2666" s="18">
        <f>ROUND(MIN(B2666/12,650000)*12*0.0915+MIN(B2666/12,1390000)*12*(0.0504+0)+B2666*0.005,0)</f>
        <v/>
      </c>
      <c r="K2666" s="18" t="n">
        <v>0</v>
      </c>
      <c r="L2666" s="18" t="n">
        <v>0</v>
      </c>
      <c r="M2666" s="18">
        <f>ROUND(IF(C2666&gt;=2026,IF(B2666&lt;741000,0,IF(B2666&lt;2191000,B2666-740000,IF(B2666&lt;2193000,1451000,IF(B2666&lt;2196000,1453000,IF(B2666&lt;2200000,1456000,IF(B2666&lt;3600000,ROUNDDOWN(B2666/4,-3)*2.8-80000,IF(B2666&lt;6600000,ROUNDDOWN(B2666/4,-3)*3.2-440000,IF(B2666&lt;8500000,ROUNDDOWN(B2666*0.9,0)-1100000,B2666-1950000)))))))),IF(B2666&lt;651000,0,IF(B2666&lt;1900000,B2666-650000,IF(B2666&lt;3600000,ROUNDDOWN(B2666/4,-3)*2.8-80000,IF(B2666&lt;6600000,ROUNDDOWN(B2666/4,-3)*3.2-440000,IF(B2666&lt;8500000,ROUNDDOWN(B2666*0.9,0)-1100000,B2666-1950000)))))),0)</f>
        <v/>
      </c>
      <c r="N2666" s="18">
        <f>IF(M2666&gt;23500000,NA(),IF(C2666&gt;=2026,IF(M2666&lt;=4890000,1040000,IF(M2666&lt;=6550000,670000,620000)),IF(M2666&lt;=1320000,950000,IF(M2666&lt;=3360000,880000,IF(M2666&lt;=4890000,680000,IF(M2666&lt;=6550000,630000,580000))))))</f>
        <v/>
      </c>
      <c r="O2666" s="18">
        <f>IF(F2666&lt;=0,IF(AND(D2666="はい",C2666&gt;=2026,C2666&lt;=2027),IF(E2666&lt;=0,0,IF(E2666&lt;=30000,E2666,IF(E2666&lt;=60000,ROUNDUP(E2666/2,0)+15000,IF(E2666&lt;=120000,ROUNDUP(E2666/4,0)+30000,60000)))),IF(E2666&lt;=0,0,IF(E2666&lt;=20000,E2666,IF(E2666&lt;=40000,ROUNDUP(E2666/2,0)+10000,IF(E2666&lt;=80000,ROUNDUP(E2666/4,0)+20000,40000))))),IF(E2666&lt;=0,IF(F2666&lt;=0,0,IF(F2666&lt;=25000,F2666,IF(F2666&lt;=50000,ROUNDUP(F2666/2,0)+12500,IF(F2666&lt;=100000,ROUNDUP(F2666/4,0)+25000,50000)))),MAX(IF(F2666&lt;=0,0,IF(F2666&lt;=25000,F2666,IF(F2666&lt;=50000,ROUNDUP(F2666/2,0)+12500,IF(F2666&lt;=100000,ROUNDUP(F2666/4,0)+25000,50000)))),MIN(IF(AND(D2666="はい",C2666&gt;=2026,C2666&lt;=2027),IF(E2666&lt;=0,0,IF(E2666&lt;=30000,E2666,IF(E2666&lt;=60000,ROUNDUP(E2666/2,0)+15000,IF(E2666&lt;=120000,ROUNDUP(E2666/4,0)+30000,60000)))),IF(E2666&lt;=0,0,IF(E2666&lt;=20000,E2666,IF(E2666&lt;=40000,ROUNDUP(E2666/2,0)+10000,IF(E2666&lt;=80000,ROUNDUP(E2666/4,0)+20000,40000)))))+IF(F2666&lt;=0,0,IF(F2666&lt;=25000,F2666,IF(F2666&lt;=50000,ROUNDUP(F2666/2,0)+12500,IF(F2666&lt;=100000,ROUNDUP(F2666/4,0)+25000,50000)))),IF(AND(D2666="はい",C2666&gt;=2026,C2666&lt;=2027),60000,40000)))))</f>
        <v/>
      </c>
      <c r="P2666" s="18">
        <f>IF(G2666&lt;=0,0,IF(G2666&lt;=20000,G2666,IF(G2666&lt;=40000,ROUNDUP(G2666/2,0)+10000,IF(G2666&lt;=80000,ROUNDUP(G2666/4,0)+20000,40000))))</f>
        <v/>
      </c>
      <c r="Q2666" s="18">
        <f>IF(I2666&lt;=0,IF(H2666&lt;=0,0,IF(H2666&lt;=20000,H2666,IF(H2666&lt;=40000,ROUNDUP(H2666/2,0)+10000,IF(H2666&lt;=80000,ROUNDUP(H2666/4,0)+20000,40000)))),IF(H2666&lt;=0,IF(I2666&lt;=0,0,IF(I2666&lt;=25000,I2666,IF(I2666&lt;=50000,ROUNDUP(I2666/2,0)+12500,IF(I2666&lt;=100000,ROUNDUP(I2666/4,0)+25000,50000)))),MAX(IF(I2666&lt;=0,0,IF(I2666&lt;=25000,I2666,IF(I2666&lt;=50000,ROUNDUP(I2666/2,0)+12500,IF(I2666&lt;=100000,ROUNDUP(I2666/4,0)+25000,50000)))),MIN(IF(H2666&lt;=0,0,IF(H2666&lt;=20000,H2666,IF(H2666&lt;=40000,ROUNDUP(H2666/2,0)+10000,IF(H2666&lt;=80000,ROUNDUP(H2666/4,0)+20000,40000))))+IF(I2666&lt;=0,0,IF(I2666&lt;=25000,I2666,IF(I2666&lt;=50000,ROUNDUP(I2666/2,0)+12500,IF(I2666&lt;=100000,ROUNDUP(I2666/4,0)+25000,50000)))),40000))))</f>
        <v/>
      </c>
      <c r="R2666" s="18">
        <f>MIN(120000,O2666+P2666+Q2666)</f>
        <v/>
      </c>
      <c r="S2666" s="18">
        <f>IF(F2666&lt;=0,IF(E2666&lt;=0,0,IF(E2666&lt;=12000,E2666,IF(E2666&lt;=32000,ROUNDUP(E2666/2,0)+6000,IF(E2666&lt;=56000,ROUNDUP(E2666/4,0)+14000,28000)))),IF(E2666&lt;=0,IF(F2666&lt;=0,0,IF(F2666&lt;=15000,F2666,IF(F2666&lt;=40000,ROUNDUP(F2666/2,0)+7500,IF(F2666&lt;=70000,ROUNDUP(F2666/4,0)+17500,35000)))),MAX(IF(F2666&lt;=0,0,IF(F2666&lt;=15000,F2666,IF(F2666&lt;=40000,ROUNDUP(F2666/2,0)+7500,IF(F2666&lt;=70000,ROUNDUP(F2666/4,0)+17500,35000)))),MIN(IF(E2666&lt;=0,0,IF(E2666&lt;=12000,E2666,IF(E2666&lt;=32000,ROUNDUP(E2666/2,0)+6000,IF(E2666&lt;=56000,ROUNDUP(E2666/4,0)+14000,28000))))+IF(F2666&lt;=0,0,IF(F2666&lt;=15000,F2666,IF(F2666&lt;=40000,ROUNDUP(F2666/2,0)+7500,IF(F2666&lt;=70000,ROUNDUP(F2666/4,0)+17500,35000)))),28000))))</f>
        <v/>
      </c>
      <c r="T2666" s="18">
        <f>IF(G2666&lt;=0,0,IF(G2666&lt;=12000,G2666,IF(G2666&lt;=32000,ROUNDUP(G2666/2,0)+6000,IF(G2666&lt;=56000,ROUNDUP(G2666/4,0)+14000,28000))))</f>
        <v/>
      </c>
      <c r="U2666" s="18">
        <f>IF(I2666&lt;=0,IF(H2666&lt;=0,0,IF(H2666&lt;=12000,H2666,IF(H2666&lt;=32000,ROUNDUP(H2666/2,0)+6000,IF(H2666&lt;=56000,ROUNDUP(H2666/4,0)+14000,28000)))),IF(H2666&lt;=0,IF(I2666&lt;=0,0,IF(I2666&lt;=15000,I2666,IF(I2666&lt;=40000,ROUNDUP(I2666/2,0)+7500,IF(I2666&lt;=70000,ROUNDUP(I2666/4,0)+17500,35000)))),MAX(IF(I2666&lt;=0,0,IF(I2666&lt;=15000,I2666,IF(I2666&lt;=40000,ROUNDUP(I2666/2,0)+7500,IF(I2666&lt;=70000,ROUNDUP(I2666/4,0)+17500,35000)))),MIN(IF(H2666&lt;=0,0,IF(H2666&lt;=12000,H2666,IF(H2666&lt;=32000,ROUNDUP(H2666/2,0)+6000,IF(H2666&lt;=56000,ROUNDUP(H2666/4,0)+14000,28000))))+IF(I2666&lt;=0,0,IF(I2666&lt;=15000,I2666,IF(I2666&lt;=40000,ROUNDUP(I2666/2,0)+7500,IF(I2666&lt;=70000,ROUNDUP(I2666/4,0)+17500,35000)))),28000))))</f>
        <v/>
      </c>
      <c r="V2666" s="18">
        <f>MIN(70000,S2666+T2666+U2666)</f>
        <v/>
      </c>
      <c r="W2666" s="18">
        <f>MAX(0,ROUNDDOWN(M2666-J2666-N2666-K2666-0,-3))</f>
        <v/>
      </c>
      <c r="X2666" s="18">
        <f>MAX(0,ROUNDDOWN(M2666-J2666-N2666-K2666-R2666,-3))</f>
        <v/>
      </c>
      <c r="Y2666" s="18">
        <f>IF(W2666&lt;=0,0,ROUNDDOWN((W2666*LOOKUP(W2666,{0,1950001,3300001,6950001,9000001,18000001,40000001},{0.05,0.1,0.2,0.23,0.33,0.4,0.45})-LOOKUP(W2666,{0,1950001,3300001,6950001,9000001,18000001,40000001},{0,97500,427500,636000,1536000,2796000,4796000}))*1.021,-2))</f>
        <v/>
      </c>
      <c r="Z2666" s="18">
        <f>IF(X2666&lt;=0,0,ROUNDDOWN((X2666*LOOKUP(X2666,{0,1950001,3300001,6950001,9000001,18000001,40000001},{0.05,0.1,0.2,0.23,0.33,0.4,0.45})-LOOKUP(X2666,{0,1950001,3300001,6950001,9000001,18000001,40000001},{0,97500,427500,636000,1536000,2796000,4796000}))*1.021,-2))</f>
        <v/>
      </c>
      <c r="AA2666" s="18">
        <f>MAX(0,ROUNDDOWN(M2666-J2666-430000-L2666-0,-3))</f>
        <v/>
      </c>
      <c r="AB2666" s="18">
        <f>MAX(0,ROUNDDOWN(M2666-J2666-430000-L2666-V2666,-3))</f>
        <v/>
      </c>
      <c r="AC2666" s="18">
        <f>IF(M2666&lt;=450000,0,MAX(0,ROUNDDOWN(AA2666*0.06-MIN(50000,AA2666)*0.03,-2))+MAX(0,ROUNDDOWN(AA2666*0.04-MIN(50000,AA2666)*0.02,-2)))</f>
        <v/>
      </c>
      <c r="AD2666" s="18">
        <f>IF(M2666&lt;=450000,0,MAX(0,ROUNDDOWN(AB2666*0.06-MIN(50000,AB2666)*0.03,-2))+MAX(0,ROUNDDOWN(AB2666*0.04-MIN(50000,AB2666)*0.02,-2)))</f>
        <v/>
      </c>
      <c r="AE2666" s="18">
        <f>Y2666-Z2666</f>
        <v/>
      </c>
      <c r="AF2666" s="18">
        <f>AC2666-AD2666</f>
        <v/>
      </c>
      <c r="AG2666" s="18">
        <f>AE2666+AF2666</f>
        <v/>
      </c>
      <c r="AH2666" s="20">
        <f>IF(W2666&lt;=0,0,LOOKUP(W2666,{0,1950001,3300001,6950001,9000001,18000001,40000001},{0.05,0.1,0.2,0.23,0.33,0.4,0.45}))</f>
        <v/>
      </c>
    </row>
    <row r="2667">
      <c r="A2667" t="inlineStr">
        <is>
          <t>1万円刻み 3区分8万円ずつ</t>
        </is>
      </c>
      <c r="B2667" s="18">
        <f>'4_1万円刻み'!$A$863</f>
        <v/>
      </c>
      <c r="C2667" s="19" t="n">
        <v>2026</v>
      </c>
      <c r="D2667" t="inlineStr">
        <is>
          <t>いいえ</t>
        </is>
      </c>
      <c r="E2667" s="18" t="n">
        <v>80000</v>
      </c>
      <c r="F2667" s="18" t="n">
        <v>0</v>
      </c>
      <c r="G2667" s="18" t="n">
        <v>80000</v>
      </c>
      <c r="H2667" s="18" t="n">
        <v>80000</v>
      </c>
      <c r="I2667" s="18" t="n">
        <v>0</v>
      </c>
      <c r="J2667" s="18">
        <f>ROUND(MIN(B2667/12,650000)*12*0.0915+MIN(B2667/12,1390000)*12*(0.0504+0)+B2667*0.005,0)</f>
        <v/>
      </c>
      <c r="K2667" s="18" t="n">
        <v>0</v>
      </c>
      <c r="L2667" s="18" t="n">
        <v>0</v>
      </c>
      <c r="M2667" s="18">
        <f>ROUND(IF(C2667&gt;=2026,IF(B2667&lt;741000,0,IF(B2667&lt;2191000,B2667-740000,IF(B2667&lt;2193000,1451000,IF(B2667&lt;2196000,1453000,IF(B2667&lt;2200000,1456000,IF(B2667&lt;3600000,ROUNDDOWN(B2667/4,-3)*2.8-80000,IF(B2667&lt;6600000,ROUNDDOWN(B2667/4,-3)*3.2-440000,IF(B2667&lt;8500000,ROUNDDOWN(B2667*0.9,0)-1100000,B2667-1950000)))))))),IF(B2667&lt;651000,0,IF(B2667&lt;1900000,B2667-650000,IF(B2667&lt;3600000,ROUNDDOWN(B2667/4,-3)*2.8-80000,IF(B2667&lt;6600000,ROUNDDOWN(B2667/4,-3)*3.2-440000,IF(B2667&lt;8500000,ROUNDDOWN(B2667*0.9,0)-1100000,B2667-1950000)))))),0)</f>
        <v/>
      </c>
      <c r="N2667" s="18">
        <f>IF(M2667&gt;23500000,NA(),IF(C2667&gt;=2026,IF(M2667&lt;=4890000,1040000,IF(M2667&lt;=6550000,670000,620000)),IF(M2667&lt;=1320000,950000,IF(M2667&lt;=3360000,880000,IF(M2667&lt;=4890000,680000,IF(M2667&lt;=6550000,630000,580000))))))</f>
        <v/>
      </c>
      <c r="O2667" s="18">
        <f>IF(F2667&lt;=0,IF(AND(D2667="はい",C2667&gt;=2026,C2667&lt;=2027),IF(E2667&lt;=0,0,IF(E2667&lt;=30000,E2667,IF(E2667&lt;=60000,ROUNDUP(E2667/2,0)+15000,IF(E2667&lt;=120000,ROUNDUP(E2667/4,0)+30000,60000)))),IF(E2667&lt;=0,0,IF(E2667&lt;=20000,E2667,IF(E2667&lt;=40000,ROUNDUP(E2667/2,0)+10000,IF(E2667&lt;=80000,ROUNDUP(E2667/4,0)+20000,40000))))),IF(E2667&lt;=0,IF(F2667&lt;=0,0,IF(F2667&lt;=25000,F2667,IF(F2667&lt;=50000,ROUNDUP(F2667/2,0)+12500,IF(F2667&lt;=100000,ROUNDUP(F2667/4,0)+25000,50000)))),MAX(IF(F2667&lt;=0,0,IF(F2667&lt;=25000,F2667,IF(F2667&lt;=50000,ROUNDUP(F2667/2,0)+12500,IF(F2667&lt;=100000,ROUNDUP(F2667/4,0)+25000,50000)))),MIN(IF(AND(D2667="はい",C2667&gt;=2026,C2667&lt;=2027),IF(E2667&lt;=0,0,IF(E2667&lt;=30000,E2667,IF(E2667&lt;=60000,ROUNDUP(E2667/2,0)+15000,IF(E2667&lt;=120000,ROUNDUP(E2667/4,0)+30000,60000)))),IF(E2667&lt;=0,0,IF(E2667&lt;=20000,E2667,IF(E2667&lt;=40000,ROUNDUP(E2667/2,0)+10000,IF(E2667&lt;=80000,ROUNDUP(E2667/4,0)+20000,40000)))))+IF(F2667&lt;=0,0,IF(F2667&lt;=25000,F2667,IF(F2667&lt;=50000,ROUNDUP(F2667/2,0)+12500,IF(F2667&lt;=100000,ROUNDUP(F2667/4,0)+25000,50000)))),IF(AND(D2667="はい",C2667&gt;=2026,C2667&lt;=2027),60000,40000)))))</f>
        <v/>
      </c>
      <c r="P2667" s="18">
        <f>IF(G2667&lt;=0,0,IF(G2667&lt;=20000,G2667,IF(G2667&lt;=40000,ROUNDUP(G2667/2,0)+10000,IF(G2667&lt;=80000,ROUNDUP(G2667/4,0)+20000,40000))))</f>
        <v/>
      </c>
      <c r="Q2667" s="18">
        <f>IF(I2667&lt;=0,IF(H2667&lt;=0,0,IF(H2667&lt;=20000,H2667,IF(H2667&lt;=40000,ROUNDUP(H2667/2,0)+10000,IF(H2667&lt;=80000,ROUNDUP(H2667/4,0)+20000,40000)))),IF(H2667&lt;=0,IF(I2667&lt;=0,0,IF(I2667&lt;=25000,I2667,IF(I2667&lt;=50000,ROUNDUP(I2667/2,0)+12500,IF(I2667&lt;=100000,ROUNDUP(I2667/4,0)+25000,50000)))),MAX(IF(I2667&lt;=0,0,IF(I2667&lt;=25000,I2667,IF(I2667&lt;=50000,ROUNDUP(I2667/2,0)+12500,IF(I2667&lt;=100000,ROUNDUP(I2667/4,0)+25000,50000)))),MIN(IF(H2667&lt;=0,0,IF(H2667&lt;=20000,H2667,IF(H2667&lt;=40000,ROUNDUP(H2667/2,0)+10000,IF(H2667&lt;=80000,ROUNDUP(H2667/4,0)+20000,40000))))+IF(I2667&lt;=0,0,IF(I2667&lt;=25000,I2667,IF(I2667&lt;=50000,ROUNDUP(I2667/2,0)+12500,IF(I2667&lt;=100000,ROUNDUP(I2667/4,0)+25000,50000)))),40000))))</f>
        <v/>
      </c>
      <c r="R2667" s="18">
        <f>MIN(120000,O2667+P2667+Q2667)</f>
        <v/>
      </c>
      <c r="S2667" s="18">
        <f>IF(F2667&lt;=0,IF(E2667&lt;=0,0,IF(E2667&lt;=12000,E2667,IF(E2667&lt;=32000,ROUNDUP(E2667/2,0)+6000,IF(E2667&lt;=56000,ROUNDUP(E2667/4,0)+14000,28000)))),IF(E2667&lt;=0,IF(F2667&lt;=0,0,IF(F2667&lt;=15000,F2667,IF(F2667&lt;=40000,ROUNDUP(F2667/2,0)+7500,IF(F2667&lt;=70000,ROUNDUP(F2667/4,0)+17500,35000)))),MAX(IF(F2667&lt;=0,0,IF(F2667&lt;=15000,F2667,IF(F2667&lt;=40000,ROUNDUP(F2667/2,0)+7500,IF(F2667&lt;=70000,ROUNDUP(F2667/4,0)+17500,35000)))),MIN(IF(E2667&lt;=0,0,IF(E2667&lt;=12000,E2667,IF(E2667&lt;=32000,ROUNDUP(E2667/2,0)+6000,IF(E2667&lt;=56000,ROUNDUP(E2667/4,0)+14000,28000))))+IF(F2667&lt;=0,0,IF(F2667&lt;=15000,F2667,IF(F2667&lt;=40000,ROUNDUP(F2667/2,0)+7500,IF(F2667&lt;=70000,ROUNDUP(F2667/4,0)+17500,35000)))),28000))))</f>
        <v/>
      </c>
      <c r="T2667" s="18">
        <f>IF(G2667&lt;=0,0,IF(G2667&lt;=12000,G2667,IF(G2667&lt;=32000,ROUNDUP(G2667/2,0)+6000,IF(G2667&lt;=56000,ROUNDUP(G2667/4,0)+14000,28000))))</f>
        <v/>
      </c>
      <c r="U2667" s="18">
        <f>IF(I2667&lt;=0,IF(H2667&lt;=0,0,IF(H2667&lt;=12000,H2667,IF(H2667&lt;=32000,ROUNDUP(H2667/2,0)+6000,IF(H2667&lt;=56000,ROUNDUP(H2667/4,0)+14000,28000)))),IF(H2667&lt;=0,IF(I2667&lt;=0,0,IF(I2667&lt;=15000,I2667,IF(I2667&lt;=40000,ROUNDUP(I2667/2,0)+7500,IF(I2667&lt;=70000,ROUNDUP(I2667/4,0)+17500,35000)))),MAX(IF(I2667&lt;=0,0,IF(I2667&lt;=15000,I2667,IF(I2667&lt;=40000,ROUNDUP(I2667/2,0)+7500,IF(I2667&lt;=70000,ROUNDUP(I2667/4,0)+17500,35000)))),MIN(IF(H2667&lt;=0,0,IF(H2667&lt;=12000,H2667,IF(H2667&lt;=32000,ROUNDUP(H2667/2,0)+6000,IF(H2667&lt;=56000,ROUNDUP(H2667/4,0)+14000,28000))))+IF(I2667&lt;=0,0,IF(I2667&lt;=15000,I2667,IF(I2667&lt;=40000,ROUNDUP(I2667/2,0)+7500,IF(I2667&lt;=70000,ROUNDUP(I2667/4,0)+17500,35000)))),28000))))</f>
        <v/>
      </c>
      <c r="V2667" s="18">
        <f>MIN(70000,S2667+T2667+U2667)</f>
        <v/>
      </c>
      <c r="W2667" s="18">
        <f>MAX(0,ROUNDDOWN(M2667-J2667-N2667-K2667-0,-3))</f>
        <v/>
      </c>
      <c r="X2667" s="18">
        <f>MAX(0,ROUNDDOWN(M2667-J2667-N2667-K2667-R2667,-3))</f>
        <v/>
      </c>
      <c r="Y2667" s="18">
        <f>IF(W2667&lt;=0,0,ROUNDDOWN((W2667*LOOKUP(W2667,{0,1950001,3300001,6950001,9000001,18000001,40000001},{0.05,0.1,0.2,0.23,0.33,0.4,0.45})-LOOKUP(W2667,{0,1950001,3300001,6950001,9000001,18000001,40000001},{0,97500,427500,636000,1536000,2796000,4796000}))*1.021,-2))</f>
        <v/>
      </c>
      <c r="Z2667" s="18">
        <f>IF(X2667&lt;=0,0,ROUNDDOWN((X2667*LOOKUP(X2667,{0,1950001,3300001,6950001,9000001,18000001,40000001},{0.05,0.1,0.2,0.23,0.33,0.4,0.45})-LOOKUP(X2667,{0,1950001,3300001,6950001,9000001,18000001,40000001},{0,97500,427500,636000,1536000,2796000,4796000}))*1.021,-2))</f>
        <v/>
      </c>
      <c r="AA2667" s="18">
        <f>MAX(0,ROUNDDOWN(M2667-J2667-430000-L2667-0,-3))</f>
        <v/>
      </c>
      <c r="AB2667" s="18">
        <f>MAX(0,ROUNDDOWN(M2667-J2667-430000-L2667-V2667,-3))</f>
        <v/>
      </c>
      <c r="AC2667" s="18">
        <f>IF(M2667&lt;=450000,0,MAX(0,ROUNDDOWN(AA2667*0.06-MIN(50000,AA2667)*0.03,-2))+MAX(0,ROUNDDOWN(AA2667*0.04-MIN(50000,AA2667)*0.02,-2)))</f>
        <v/>
      </c>
      <c r="AD2667" s="18">
        <f>IF(M2667&lt;=450000,0,MAX(0,ROUNDDOWN(AB2667*0.06-MIN(50000,AB2667)*0.03,-2))+MAX(0,ROUNDDOWN(AB2667*0.04-MIN(50000,AB2667)*0.02,-2)))</f>
        <v/>
      </c>
      <c r="AE2667" s="18">
        <f>Y2667-Z2667</f>
        <v/>
      </c>
      <c r="AF2667" s="18">
        <f>AC2667-AD2667</f>
        <v/>
      </c>
      <c r="AG2667" s="18">
        <f>AE2667+AF2667</f>
        <v/>
      </c>
      <c r="AH2667" s="20">
        <f>IF(W2667&lt;=0,0,LOOKUP(W2667,{0,1950001,3300001,6950001,9000001,18000001,40000001},{0.05,0.1,0.2,0.23,0.33,0.4,0.45}))</f>
        <v/>
      </c>
    </row>
    <row r="2668">
      <c r="A2668" t="inlineStr">
        <is>
          <t>1万円刻み 一般8万円</t>
        </is>
      </c>
      <c r="B2668" s="18">
        <f>'4_1万円刻み'!$A$863</f>
        <v/>
      </c>
      <c r="C2668" s="19" t="n">
        <v>2026</v>
      </c>
      <c r="D2668" t="inlineStr">
        <is>
          <t>いいえ</t>
        </is>
      </c>
      <c r="E2668" s="18" t="n">
        <v>80000</v>
      </c>
      <c r="F2668" s="18" t="n">
        <v>0</v>
      </c>
      <c r="G2668" s="18" t="n">
        <v>0</v>
      </c>
      <c r="H2668" s="18" t="n">
        <v>0</v>
      </c>
      <c r="I2668" s="18" t="n">
        <v>0</v>
      </c>
      <c r="J2668" s="18">
        <f>ROUND(MIN(B2668/12,650000)*12*0.0915+MIN(B2668/12,1390000)*12*(0.0504+0)+B2668*0.005,0)</f>
        <v/>
      </c>
      <c r="K2668" s="18" t="n">
        <v>0</v>
      </c>
      <c r="L2668" s="18" t="n">
        <v>0</v>
      </c>
      <c r="M2668" s="18">
        <f>ROUND(IF(C2668&gt;=2026,IF(B2668&lt;741000,0,IF(B2668&lt;2191000,B2668-740000,IF(B2668&lt;2193000,1451000,IF(B2668&lt;2196000,1453000,IF(B2668&lt;2200000,1456000,IF(B2668&lt;3600000,ROUNDDOWN(B2668/4,-3)*2.8-80000,IF(B2668&lt;6600000,ROUNDDOWN(B2668/4,-3)*3.2-440000,IF(B2668&lt;8500000,ROUNDDOWN(B2668*0.9,0)-1100000,B2668-1950000)))))))),IF(B2668&lt;651000,0,IF(B2668&lt;1900000,B2668-650000,IF(B2668&lt;3600000,ROUNDDOWN(B2668/4,-3)*2.8-80000,IF(B2668&lt;6600000,ROUNDDOWN(B2668/4,-3)*3.2-440000,IF(B2668&lt;8500000,ROUNDDOWN(B2668*0.9,0)-1100000,B2668-1950000)))))),0)</f>
        <v/>
      </c>
      <c r="N2668" s="18">
        <f>IF(M2668&gt;23500000,NA(),IF(C2668&gt;=2026,IF(M2668&lt;=4890000,1040000,IF(M2668&lt;=6550000,670000,620000)),IF(M2668&lt;=1320000,950000,IF(M2668&lt;=3360000,880000,IF(M2668&lt;=4890000,680000,IF(M2668&lt;=6550000,630000,580000))))))</f>
        <v/>
      </c>
      <c r="O2668" s="18">
        <f>IF(F2668&lt;=0,IF(AND(D2668="はい",C2668&gt;=2026,C2668&lt;=2027),IF(E2668&lt;=0,0,IF(E2668&lt;=30000,E2668,IF(E2668&lt;=60000,ROUNDUP(E2668/2,0)+15000,IF(E2668&lt;=120000,ROUNDUP(E2668/4,0)+30000,60000)))),IF(E2668&lt;=0,0,IF(E2668&lt;=20000,E2668,IF(E2668&lt;=40000,ROUNDUP(E2668/2,0)+10000,IF(E2668&lt;=80000,ROUNDUP(E2668/4,0)+20000,40000))))),IF(E2668&lt;=0,IF(F2668&lt;=0,0,IF(F2668&lt;=25000,F2668,IF(F2668&lt;=50000,ROUNDUP(F2668/2,0)+12500,IF(F2668&lt;=100000,ROUNDUP(F2668/4,0)+25000,50000)))),MAX(IF(F2668&lt;=0,0,IF(F2668&lt;=25000,F2668,IF(F2668&lt;=50000,ROUNDUP(F2668/2,0)+12500,IF(F2668&lt;=100000,ROUNDUP(F2668/4,0)+25000,50000)))),MIN(IF(AND(D2668="はい",C2668&gt;=2026,C2668&lt;=2027),IF(E2668&lt;=0,0,IF(E2668&lt;=30000,E2668,IF(E2668&lt;=60000,ROUNDUP(E2668/2,0)+15000,IF(E2668&lt;=120000,ROUNDUP(E2668/4,0)+30000,60000)))),IF(E2668&lt;=0,0,IF(E2668&lt;=20000,E2668,IF(E2668&lt;=40000,ROUNDUP(E2668/2,0)+10000,IF(E2668&lt;=80000,ROUNDUP(E2668/4,0)+20000,40000)))))+IF(F2668&lt;=0,0,IF(F2668&lt;=25000,F2668,IF(F2668&lt;=50000,ROUNDUP(F2668/2,0)+12500,IF(F2668&lt;=100000,ROUNDUP(F2668/4,0)+25000,50000)))),IF(AND(D2668="はい",C2668&gt;=2026,C2668&lt;=2027),60000,40000)))))</f>
        <v/>
      </c>
      <c r="P2668" s="18">
        <f>IF(G2668&lt;=0,0,IF(G2668&lt;=20000,G2668,IF(G2668&lt;=40000,ROUNDUP(G2668/2,0)+10000,IF(G2668&lt;=80000,ROUNDUP(G2668/4,0)+20000,40000))))</f>
        <v/>
      </c>
      <c r="Q2668" s="18">
        <f>IF(I2668&lt;=0,IF(H2668&lt;=0,0,IF(H2668&lt;=20000,H2668,IF(H2668&lt;=40000,ROUNDUP(H2668/2,0)+10000,IF(H2668&lt;=80000,ROUNDUP(H2668/4,0)+20000,40000)))),IF(H2668&lt;=0,IF(I2668&lt;=0,0,IF(I2668&lt;=25000,I2668,IF(I2668&lt;=50000,ROUNDUP(I2668/2,0)+12500,IF(I2668&lt;=100000,ROUNDUP(I2668/4,0)+25000,50000)))),MAX(IF(I2668&lt;=0,0,IF(I2668&lt;=25000,I2668,IF(I2668&lt;=50000,ROUNDUP(I2668/2,0)+12500,IF(I2668&lt;=100000,ROUNDUP(I2668/4,0)+25000,50000)))),MIN(IF(H2668&lt;=0,0,IF(H2668&lt;=20000,H2668,IF(H2668&lt;=40000,ROUNDUP(H2668/2,0)+10000,IF(H2668&lt;=80000,ROUNDUP(H2668/4,0)+20000,40000))))+IF(I2668&lt;=0,0,IF(I2668&lt;=25000,I2668,IF(I2668&lt;=50000,ROUNDUP(I2668/2,0)+12500,IF(I2668&lt;=100000,ROUNDUP(I2668/4,0)+25000,50000)))),40000))))</f>
        <v/>
      </c>
      <c r="R2668" s="18">
        <f>MIN(120000,O2668+P2668+Q2668)</f>
        <v/>
      </c>
      <c r="S2668" s="18">
        <f>IF(F2668&lt;=0,IF(E2668&lt;=0,0,IF(E2668&lt;=12000,E2668,IF(E2668&lt;=32000,ROUNDUP(E2668/2,0)+6000,IF(E2668&lt;=56000,ROUNDUP(E2668/4,0)+14000,28000)))),IF(E2668&lt;=0,IF(F2668&lt;=0,0,IF(F2668&lt;=15000,F2668,IF(F2668&lt;=40000,ROUNDUP(F2668/2,0)+7500,IF(F2668&lt;=70000,ROUNDUP(F2668/4,0)+17500,35000)))),MAX(IF(F2668&lt;=0,0,IF(F2668&lt;=15000,F2668,IF(F2668&lt;=40000,ROUNDUP(F2668/2,0)+7500,IF(F2668&lt;=70000,ROUNDUP(F2668/4,0)+17500,35000)))),MIN(IF(E2668&lt;=0,0,IF(E2668&lt;=12000,E2668,IF(E2668&lt;=32000,ROUNDUP(E2668/2,0)+6000,IF(E2668&lt;=56000,ROUNDUP(E2668/4,0)+14000,28000))))+IF(F2668&lt;=0,0,IF(F2668&lt;=15000,F2668,IF(F2668&lt;=40000,ROUNDUP(F2668/2,0)+7500,IF(F2668&lt;=70000,ROUNDUP(F2668/4,0)+17500,35000)))),28000))))</f>
        <v/>
      </c>
      <c r="T2668" s="18">
        <f>IF(G2668&lt;=0,0,IF(G2668&lt;=12000,G2668,IF(G2668&lt;=32000,ROUNDUP(G2668/2,0)+6000,IF(G2668&lt;=56000,ROUNDUP(G2668/4,0)+14000,28000))))</f>
        <v/>
      </c>
      <c r="U2668" s="18">
        <f>IF(I2668&lt;=0,IF(H2668&lt;=0,0,IF(H2668&lt;=12000,H2668,IF(H2668&lt;=32000,ROUNDUP(H2668/2,0)+6000,IF(H2668&lt;=56000,ROUNDUP(H2668/4,0)+14000,28000)))),IF(H2668&lt;=0,IF(I2668&lt;=0,0,IF(I2668&lt;=15000,I2668,IF(I2668&lt;=40000,ROUNDUP(I2668/2,0)+7500,IF(I2668&lt;=70000,ROUNDUP(I2668/4,0)+17500,35000)))),MAX(IF(I2668&lt;=0,0,IF(I2668&lt;=15000,I2668,IF(I2668&lt;=40000,ROUNDUP(I2668/2,0)+7500,IF(I2668&lt;=70000,ROUNDUP(I2668/4,0)+17500,35000)))),MIN(IF(H2668&lt;=0,0,IF(H2668&lt;=12000,H2668,IF(H2668&lt;=32000,ROUNDUP(H2668/2,0)+6000,IF(H2668&lt;=56000,ROUNDUP(H2668/4,0)+14000,28000))))+IF(I2668&lt;=0,0,IF(I2668&lt;=15000,I2668,IF(I2668&lt;=40000,ROUNDUP(I2668/2,0)+7500,IF(I2668&lt;=70000,ROUNDUP(I2668/4,0)+17500,35000)))),28000))))</f>
        <v/>
      </c>
      <c r="V2668" s="18">
        <f>MIN(70000,S2668+T2668+U2668)</f>
        <v/>
      </c>
      <c r="W2668" s="18">
        <f>MAX(0,ROUNDDOWN(M2668-J2668-N2668-K2668-0,-3))</f>
        <v/>
      </c>
      <c r="X2668" s="18">
        <f>MAX(0,ROUNDDOWN(M2668-J2668-N2668-K2668-R2668,-3))</f>
        <v/>
      </c>
      <c r="Y2668" s="18">
        <f>IF(W2668&lt;=0,0,ROUNDDOWN((W2668*LOOKUP(W2668,{0,1950001,3300001,6950001,9000001,18000001,40000001},{0.05,0.1,0.2,0.23,0.33,0.4,0.45})-LOOKUP(W2668,{0,1950001,3300001,6950001,9000001,18000001,40000001},{0,97500,427500,636000,1536000,2796000,4796000}))*1.021,-2))</f>
        <v/>
      </c>
      <c r="Z2668" s="18">
        <f>IF(X2668&lt;=0,0,ROUNDDOWN((X2668*LOOKUP(X2668,{0,1950001,3300001,6950001,9000001,18000001,40000001},{0.05,0.1,0.2,0.23,0.33,0.4,0.45})-LOOKUP(X2668,{0,1950001,3300001,6950001,9000001,18000001,40000001},{0,97500,427500,636000,1536000,2796000,4796000}))*1.021,-2))</f>
        <v/>
      </c>
      <c r="AA2668" s="18">
        <f>MAX(0,ROUNDDOWN(M2668-J2668-430000-L2668-0,-3))</f>
        <v/>
      </c>
      <c r="AB2668" s="18">
        <f>MAX(0,ROUNDDOWN(M2668-J2668-430000-L2668-V2668,-3))</f>
        <v/>
      </c>
      <c r="AC2668" s="18">
        <f>IF(M2668&lt;=450000,0,MAX(0,ROUNDDOWN(AA2668*0.06-MIN(50000,AA2668)*0.03,-2))+MAX(0,ROUNDDOWN(AA2668*0.04-MIN(50000,AA2668)*0.02,-2)))</f>
        <v/>
      </c>
      <c r="AD2668" s="18">
        <f>IF(M2668&lt;=450000,0,MAX(0,ROUNDDOWN(AB2668*0.06-MIN(50000,AB2668)*0.03,-2))+MAX(0,ROUNDDOWN(AB2668*0.04-MIN(50000,AB2668)*0.02,-2)))</f>
        <v/>
      </c>
      <c r="AE2668" s="18">
        <f>Y2668-Z2668</f>
        <v/>
      </c>
      <c r="AF2668" s="18">
        <f>AC2668-AD2668</f>
        <v/>
      </c>
      <c r="AG2668" s="18">
        <f>AE2668+AF2668</f>
        <v/>
      </c>
      <c r="AH2668" s="20">
        <f>IF(W2668&lt;=0,0,LOOKUP(W2668,{0,1950001,3300001,6950001,9000001,18000001,40000001},{0.05,0.1,0.2,0.23,0.33,0.4,0.45}))</f>
        <v/>
      </c>
    </row>
    <row r="2669">
      <c r="A2669" t="inlineStr">
        <is>
          <t>1万円刻み 特例あり一般12万円</t>
        </is>
      </c>
      <c r="B2669" s="18">
        <f>'4_1万円刻み'!$A$863</f>
        <v/>
      </c>
      <c r="C2669" s="19" t="n">
        <v>2026</v>
      </c>
      <c r="D2669" t="inlineStr">
        <is>
          <t>はい</t>
        </is>
      </c>
      <c r="E2669" s="18" t="n">
        <v>120000</v>
      </c>
      <c r="F2669" s="18" t="n">
        <v>0</v>
      </c>
      <c r="G2669" s="18" t="n">
        <v>0</v>
      </c>
      <c r="H2669" s="18" t="n">
        <v>0</v>
      </c>
      <c r="I2669" s="18" t="n">
        <v>0</v>
      </c>
      <c r="J2669" s="18">
        <f>ROUND(MIN(B2669/12,650000)*12*0.0915+MIN(B2669/12,1390000)*12*(0.0504+0)+B2669*0.005,0)</f>
        <v/>
      </c>
      <c r="K2669" s="18" t="n">
        <v>0</v>
      </c>
      <c r="L2669" s="18" t="n">
        <v>0</v>
      </c>
      <c r="M2669" s="18">
        <f>ROUND(IF(C2669&gt;=2026,IF(B2669&lt;741000,0,IF(B2669&lt;2191000,B2669-740000,IF(B2669&lt;2193000,1451000,IF(B2669&lt;2196000,1453000,IF(B2669&lt;2200000,1456000,IF(B2669&lt;3600000,ROUNDDOWN(B2669/4,-3)*2.8-80000,IF(B2669&lt;6600000,ROUNDDOWN(B2669/4,-3)*3.2-440000,IF(B2669&lt;8500000,ROUNDDOWN(B2669*0.9,0)-1100000,B2669-1950000)))))))),IF(B2669&lt;651000,0,IF(B2669&lt;1900000,B2669-650000,IF(B2669&lt;3600000,ROUNDDOWN(B2669/4,-3)*2.8-80000,IF(B2669&lt;6600000,ROUNDDOWN(B2669/4,-3)*3.2-440000,IF(B2669&lt;8500000,ROUNDDOWN(B2669*0.9,0)-1100000,B2669-1950000)))))),0)</f>
        <v/>
      </c>
      <c r="N2669" s="18">
        <f>IF(M2669&gt;23500000,NA(),IF(C2669&gt;=2026,IF(M2669&lt;=4890000,1040000,IF(M2669&lt;=6550000,670000,620000)),IF(M2669&lt;=1320000,950000,IF(M2669&lt;=3360000,880000,IF(M2669&lt;=4890000,680000,IF(M2669&lt;=6550000,630000,580000))))))</f>
        <v/>
      </c>
      <c r="O2669" s="18">
        <f>IF(F2669&lt;=0,IF(AND(D2669="はい",C2669&gt;=2026,C2669&lt;=2027),IF(E2669&lt;=0,0,IF(E2669&lt;=30000,E2669,IF(E2669&lt;=60000,ROUNDUP(E2669/2,0)+15000,IF(E2669&lt;=120000,ROUNDUP(E2669/4,0)+30000,60000)))),IF(E2669&lt;=0,0,IF(E2669&lt;=20000,E2669,IF(E2669&lt;=40000,ROUNDUP(E2669/2,0)+10000,IF(E2669&lt;=80000,ROUNDUP(E2669/4,0)+20000,40000))))),IF(E2669&lt;=0,IF(F2669&lt;=0,0,IF(F2669&lt;=25000,F2669,IF(F2669&lt;=50000,ROUNDUP(F2669/2,0)+12500,IF(F2669&lt;=100000,ROUNDUP(F2669/4,0)+25000,50000)))),MAX(IF(F2669&lt;=0,0,IF(F2669&lt;=25000,F2669,IF(F2669&lt;=50000,ROUNDUP(F2669/2,0)+12500,IF(F2669&lt;=100000,ROUNDUP(F2669/4,0)+25000,50000)))),MIN(IF(AND(D2669="はい",C2669&gt;=2026,C2669&lt;=2027),IF(E2669&lt;=0,0,IF(E2669&lt;=30000,E2669,IF(E2669&lt;=60000,ROUNDUP(E2669/2,0)+15000,IF(E2669&lt;=120000,ROUNDUP(E2669/4,0)+30000,60000)))),IF(E2669&lt;=0,0,IF(E2669&lt;=20000,E2669,IF(E2669&lt;=40000,ROUNDUP(E2669/2,0)+10000,IF(E2669&lt;=80000,ROUNDUP(E2669/4,0)+20000,40000)))))+IF(F2669&lt;=0,0,IF(F2669&lt;=25000,F2669,IF(F2669&lt;=50000,ROUNDUP(F2669/2,0)+12500,IF(F2669&lt;=100000,ROUNDUP(F2669/4,0)+25000,50000)))),IF(AND(D2669="はい",C2669&gt;=2026,C2669&lt;=2027),60000,40000)))))</f>
        <v/>
      </c>
      <c r="P2669" s="18">
        <f>IF(G2669&lt;=0,0,IF(G2669&lt;=20000,G2669,IF(G2669&lt;=40000,ROUNDUP(G2669/2,0)+10000,IF(G2669&lt;=80000,ROUNDUP(G2669/4,0)+20000,40000))))</f>
        <v/>
      </c>
      <c r="Q2669" s="18">
        <f>IF(I2669&lt;=0,IF(H2669&lt;=0,0,IF(H2669&lt;=20000,H2669,IF(H2669&lt;=40000,ROUNDUP(H2669/2,0)+10000,IF(H2669&lt;=80000,ROUNDUP(H2669/4,0)+20000,40000)))),IF(H2669&lt;=0,IF(I2669&lt;=0,0,IF(I2669&lt;=25000,I2669,IF(I2669&lt;=50000,ROUNDUP(I2669/2,0)+12500,IF(I2669&lt;=100000,ROUNDUP(I2669/4,0)+25000,50000)))),MAX(IF(I2669&lt;=0,0,IF(I2669&lt;=25000,I2669,IF(I2669&lt;=50000,ROUNDUP(I2669/2,0)+12500,IF(I2669&lt;=100000,ROUNDUP(I2669/4,0)+25000,50000)))),MIN(IF(H2669&lt;=0,0,IF(H2669&lt;=20000,H2669,IF(H2669&lt;=40000,ROUNDUP(H2669/2,0)+10000,IF(H2669&lt;=80000,ROUNDUP(H2669/4,0)+20000,40000))))+IF(I2669&lt;=0,0,IF(I2669&lt;=25000,I2669,IF(I2669&lt;=50000,ROUNDUP(I2669/2,0)+12500,IF(I2669&lt;=100000,ROUNDUP(I2669/4,0)+25000,50000)))),40000))))</f>
        <v/>
      </c>
      <c r="R2669" s="18">
        <f>MIN(120000,O2669+P2669+Q2669)</f>
        <v/>
      </c>
      <c r="S2669" s="18">
        <f>IF(F2669&lt;=0,IF(E2669&lt;=0,0,IF(E2669&lt;=12000,E2669,IF(E2669&lt;=32000,ROUNDUP(E2669/2,0)+6000,IF(E2669&lt;=56000,ROUNDUP(E2669/4,0)+14000,28000)))),IF(E2669&lt;=0,IF(F2669&lt;=0,0,IF(F2669&lt;=15000,F2669,IF(F2669&lt;=40000,ROUNDUP(F2669/2,0)+7500,IF(F2669&lt;=70000,ROUNDUP(F2669/4,0)+17500,35000)))),MAX(IF(F2669&lt;=0,0,IF(F2669&lt;=15000,F2669,IF(F2669&lt;=40000,ROUNDUP(F2669/2,0)+7500,IF(F2669&lt;=70000,ROUNDUP(F2669/4,0)+17500,35000)))),MIN(IF(E2669&lt;=0,0,IF(E2669&lt;=12000,E2669,IF(E2669&lt;=32000,ROUNDUP(E2669/2,0)+6000,IF(E2669&lt;=56000,ROUNDUP(E2669/4,0)+14000,28000))))+IF(F2669&lt;=0,0,IF(F2669&lt;=15000,F2669,IF(F2669&lt;=40000,ROUNDUP(F2669/2,0)+7500,IF(F2669&lt;=70000,ROUNDUP(F2669/4,0)+17500,35000)))),28000))))</f>
        <v/>
      </c>
      <c r="T2669" s="18">
        <f>IF(G2669&lt;=0,0,IF(G2669&lt;=12000,G2669,IF(G2669&lt;=32000,ROUNDUP(G2669/2,0)+6000,IF(G2669&lt;=56000,ROUNDUP(G2669/4,0)+14000,28000))))</f>
        <v/>
      </c>
      <c r="U2669" s="18">
        <f>IF(I2669&lt;=0,IF(H2669&lt;=0,0,IF(H2669&lt;=12000,H2669,IF(H2669&lt;=32000,ROUNDUP(H2669/2,0)+6000,IF(H2669&lt;=56000,ROUNDUP(H2669/4,0)+14000,28000)))),IF(H2669&lt;=0,IF(I2669&lt;=0,0,IF(I2669&lt;=15000,I2669,IF(I2669&lt;=40000,ROUNDUP(I2669/2,0)+7500,IF(I2669&lt;=70000,ROUNDUP(I2669/4,0)+17500,35000)))),MAX(IF(I2669&lt;=0,0,IF(I2669&lt;=15000,I2669,IF(I2669&lt;=40000,ROUNDUP(I2669/2,0)+7500,IF(I2669&lt;=70000,ROUNDUP(I2669/4,0)+17500,35000)))),MIN(IF(H2669&lt;=0,0,IF(H2669&lt;=12000,H2669,IF(H2669&lt;=32000,ROUNDUP(H2669/2,0)+6000,IF(H2669&lt;=56000,ROUNDUP(H2669/4,0)+14000,28000))))+IF(I2669&lt;=0,0,IF(I2669&lt;=15000,I2669,IF(I2669&lt;=40000,ROUNDUP(I2669/2,0)+7500,IF(I2669&lt;=70000,ROUNDUP(I2669/4,0)+17500,35000)))),28000))))</f>
        <v/>
      </c>
      <c r="V2669" s="18">
        <f>MIN(70000,S2669+T2669+U2669)</f>
        <v/>
      </c>
      <c r="W2669" s="18">
        <f>MAX(0,ROUNDDOWN(M2669-J2669-N2669-K2669-0,-3))</f>
        <v/>
      </c>
      <c r="X2669" s="18">
        <f>MAX(0,ROUNDDOWN(M2669-J2669-N2669-K2669-R2669,-3))</f>
        <v/>
      </c>
      <c r="Y2669" s="18">
        <f>IF(W2669&lt;=0,0,ROUNDDOWN((W2669*LOOKUP(W2669,{0,1950001,3300001,6950001,9000001,18000001,40000001},{0.05,0.1,0.2,0.23,0.33,0.4,0.45})-LOOKUP(W2669,{0,1950001,3300001,6950001,9000001,18000001,40000001},{0,97500,427500,636000,1536000,2796000,4796000}))*1.021,-2))</f>
        <v/>
      </c>
      <c r="Z2669" s="18">
        <f>IF(X2669&lt;=0,0,ROUNDDOWN((X2669*LOOKUP(X2669,{0,1950001,3300001,6950001,9000001,18000001,40000001},{0.05,0.1,0.2,0.23,0.33,0.4,0.45})-LOOKUP(X2669,{0,1950001,3300001,6950001,9000001,18000001,40000001},{0,97500,427500,636000,1536000,2796000,4796000}))*1.021,-2))</f>
        <v/>
      </c>
      <c r="AA2669" s="18">
        <f>MAX(0,ROUNDDOWN(M2669-J2669-430000-L2669-0,-3))</f>
        <v/>
      </c>
      <c r="AB2669" s="18">
        <f>MAX(0,ROUNDDOWN(M2669-J2669-430000-L2669-V2669,-3))</f>
        <v/>
      </c>
      <c r="AC2669" s="18">
        <f>IF(M2669&lt;=450000,0,MAX(0,ROUNDDOWN(AA2669*0.06-MIN(50000,AA2669)*0.03,-2))+MAX(0,ROUNDDOWN(AA2669*0.04-MIN(50000,AA2669)*0.02,-2)))</f>
        <v/>
      </c>
      <c r="AD2669" s="18">
        <f>IF(M2669&lt;=450000,0,MAX(0,ROUNDDOWN(AB2669*0.06-MIN(50000,AB2669)*0.03,-2))+MAX(0,ROUNDDOWN(AB2669*0.04-MIN(50000,AB2669)*0.02,-2)))</f>
        <v/>
      </c>
      <c r="AE2669" s="18">
        <f>Y2669-Z2669</f>
        <v/>
      </c>
      <c r="AF2669" s="18">
        <f>AC2669-AD2669</f>
        <v/>
      </c>
      <c r="AG2669" s="18">
        <f>AE2669+AF2669</f>
        <v/>
      </c>
      <c r="AH2669" s="20">
        <f>IF(W2669&lt;=0,0,LOOKUP(W2669,{0,1950001,3300001,6950001,9000001,18000001,40000001},{0.05,0.1,0.2,0.23,0.33,0.4,0.45}))</f>
        <v/>
      </c>
    </row>
    <row r="2670">
      <c r="A2670" t="inlineStr">
        <is>
          <t>1万円刻み 3区分8万円ずつ</t>
        </is>
      </c>
      <c r="B2670" s="18">
        <f>'4_1万円刻み'!$A$864</f>
        <v/>
      </c>
      <c r="C2670" s="19" t="n">
        <v>2026</v>
      </c>
      <c r="D2670" t="inlineStr">
        <is>
          <t>いいえ</t>
        </is>
      </c>
      <c r="E2670" s="18" t="n">
        <v>80000</v>
      </c>
      <c r="F2670" s="18" t="n">
        <v>0</v>
      </c>
      <c r="G2670" s="18" t="n">
        <v>80000</v>
      </c>
      <c r="H2670" s="18" t="n">
        <v>80000</v>
      </c>
      <c r="I2670" s="18" t="n">
        <v>0</v>
      </c>
      <c r="J2670" s="18">
        <f>ROUND(MIN(B2670/12,650000)*12*0.0915+MIN(B2670/12,1390000)*12*(0.0504+0)+B2670*0.005,0)</f>
        <v/>
      </c>
      <c r="K2670" s="18" t="n">
        <v>0</v>
      </c>
      <c r="L2670" s="18" t="n">
        <v>0</v>
      </c>
      <c r="M2670" s="18">
        <f>ROUND(IF(C2670&gt;=2026,IF(B2670&lt;741000,0,IF(B2670&lt;2191000,B2670-740000,IF(B2670&lt;2193000,1451000,IF(B2670&lt;2196000,1453000,IF(B2670&lt;2200000,1456000,IF(B2670&lt;3600000,ROUNDDOWN(B2670/4,-3)*2.8-80000,IF(B2670&lt;6600000,ROUNDDOWN(B2670/4,-3)*3.2-440000,IF(B2670&lt;8500000,ROUNDDOWN(B2670*0.9,0)-1100000,B2670-1950000)))))))),IF(B2670&lt;651000,0,IF(B2670&lt;1900000,B2670-650000,IF(B2670&lt;3600000,ROUNDDOWN(B2670/4,-3)*2.8-80000,IF(B2670&lt;6600000,ROUNDDOWN(B2670/4,-3)*3.2-440000,IF(B2670&lt;8500000,ROUNDDOWN(B2670*0.9,0)-1100000,B2670-1950000)))))),0)</f>
        <v/>
      </c>
      <c r="N2670" s="18">
        <f>IF(M2670&gt;23500000,NA(),IF(C2670&gt;=2026,IF(M2670&lt;=4890000,1040000,IF(M2670&lt;=6550000,670000,620000)),IF(M2670&lt;=1320000,950000,IF(M2670&lt;=3360000,880000,IF(M2670&lt;=4890000,680000,IF(M2670&lt;=6550000,630000,580000))))))</f>
        <v/>
      </c>
      <c r="O2670" s="18">
        <f>IF(F2670&lt;=0,IF(AND(D2670="はい",C2670&gt;=2026,C2670&lt;=2027),IF(E2670&lt;=0,0,IF(E2670&lt;=30000,E2670,IF(E2670&lt;=60000,ROUNDUP(E2670/2,0)+15000,IF(E2670&lt;=120000,ROUNDUP(E2670/4,0)+30000,60000)))),IF(E2670&lt;=0,0,IF(E2670&lt;=20000,E2670,IF(E2670&lt;=40000,ROUNDUP(E2670/2,0)+10000,IF(E2670&lt;=80000,ROUNDUP(E2670/4,0)+20000,40000))))),IF(E2670&lt;=0,IF(F2670&lt;=0,0,IF(F2670&lt;=25000,F2670,IF(F2670&lt;=50000,ROUNDUP(F2670/2,0)+12500,IF(F2670&lt;=100000,ROUNDUP(F2670/4,0)+25000,50000)))),MAX(IF(F2670&lt;=0,0,IF(F2670&lt;=25000,F2670,IF(F2670&lt;=50000,ROUNDUP(F2670/2,0)+12500,IF(F2670&lt;=100000,ROUNDUP(F2670/4,0)+25000,50000)))),MIN(IF(AND(D2670="はい",C2670&gt;=2026,C2670&lt;=2027),IF(E2670&lt;=0,0,IF(E2670&lt;=30000,E2670,IF(E2670&lt;=60000,ROUNDUP(E2670/2,0)+15000,IF(E2670&lt;=120000,ROUNDUP(E2670/4,0)+30000,60000)))),IF(E2670&lt;=0,0,IF(E2670&lt;=20000,E2670,IF(E2670&lt;=40000,ROUNDUP(E2670/2,0)+10000,IF(E2670&lt;=80000,ROUNDUP(E2670/4,0)+20000,40000)))))+IF(F2670&lt;=0,0,IF(F2670&lt;=25000,F2670,IF(F2670&lt;=50000,ROUNDUP(F2670/2,0)+12500,IF(F2670&lt;=100000,ROUNDUP(F2670/4,0)+25000,50000)))),IF(AND(D2670="はい",C2670&gt;=2026,C2670&lt;=2027),60000,40000)))))</f>
        <v/>
      </c>
      <c r="P2670" s="18">
        <f>IF(G2670&lt;=0,0,IF(G2670&lt;=20000,G2670,IF(G2670&lt;=40000,ROUNDUP(G2670/2,0)+10000,IF(G2670&lt;=80000,ROUNDUP(G2670/4,0)+20000,40000))))</f>
        <v/>
      </c>
      <c r="Q2670" s="18">
        <f>IF(I2670&lt;=0,IF(H2670&lt;=0,0,IF(H2670&lt;=20000,H2670,IF(H2670&lt;=40000,ROUNDUP(H2670/2,0)+10000,IF(H2670&lt;=80000,ROUNDUP(H2670/4,0)+20000,40000)))),IF(H2670&lt;=0,IF(I2670&lt;=0,0,IF(I2670&lt;=25000,I2670,IF(I2670&lt;=50000,ROUNDUP(I2670/2,0)+12500,IF(I2670&lt;=100000,ROUNDUP(I2670/4,0)+25000,50000)))),MAX(IF(I2670&lt;=0,0,IF(I2670&lt;=25000,I2670,IF(I2670&lt;=50000,ROUNDUP(I2670/2,0)+12500,IF(I2670&lt;=100000,ROUNDUP(I2670/4,0)+25000,50000)))),MIN(IF(H2670&lt;=0,0,IF(H2670&lt;=20000,H2670,IF(H2670&lt;=40000,ROUNDUP(H2670/2,0)+10000,IF(H2670&lt;=80000,ROUNDUP(H2670/4,0)+20000,40000))))+IF(I2670&lt;=0,0,IF(I2670&lt;=25000,I2670,IF(I2670&lt;=50000,ROUNDUP(I2670/2,0)+12500,IF(I2670&lt;=100000,ROUNDUP(I2670/4,0)+25000,50000)))),40000))))</f>
        <v/>
      </c>
      <c r="R2670" s="18">
        <f>MIN(120000,O2670+P2670+Q2670)</f>
        <v/>
      </c>
      <c r="S2670" s="18">
        <f>IF(F2670&lt;=0,IF(E2670&lt;=0,0,IF(E2670&lt;=12000,E2670,IF(E2670&lt;=32000,ROUNDUP(E2670/2,0)+6000,IF(E2670&lt;=56000,ROUNDUP(E2670/4,0)+14000,28000)))),IF(E2670&lt;=0,IF(F2670&lt;=0,0,IF(F2670&lt;=15000,F2670,IF(F2670&lt;=40000,ROUNDUP(F2670/2,0)+7500,IF(F2670&lt;=70000,ROUNDUP(F2670/4,0)+17500,35000)))),MAX(IF(F2670&lt;=0,0,IF(F2670&lt;=15000,F2670,IF(F2670&lt;=40000,ROUNDUP(F2670/2,0)+7500,IF(F2670&lt;=70000,ROUNDUP(F2670/4,0)+17500,35000)))),MIN(IF(E2670&lt;=0,0,IF(E2670&lt;=12000,E2670,IF(E2670&lt;=32000,ROUNDUP(E2670/2,0)+6000,IF(E2670&lt;=56000,ROUNDUP(E2670/4,0)+14000,28000))))+IF(F2670&lt;=0,0,IF(F2670&lt;=15000,F2670,IF(F2670&lt;=40000,ROUNDUP(F2670/2,0)+7500,IF(F2670&lt;=70000,ROUNDUP(F2670/4,0)+17500,35000)))),28000))))</f>
        <v/>
      </c>
      <c r="T2670" s="18">
        <f>IF(G2670&lt;=0,0,IF(G2670&lt;=12000,G2670,IF(G2670&lt;=32000,ROUNDUP(G2670/2,0)+6000,IF(G2670&lt;=56000,ROUNDUP(G2670/4,0)+14000,28000))))</f>
        <v/>
      </c>
      <c r="U2670" s="18">
        <f>IF(I2670&lt;=0,IF(H2670&lt;=0,0,IF(H2670&lt;=12000,H2670,IF(H2670&lt;=32000,ROUNDUP(H2670/2,0)+6000,IF(H2670&lt;=56000,ROUNDUP(H2670/4,0)+14000,28000)))),IF(H2670&lt;=0,IF(I2670&lt;=0,0,IF(I2670&lt;=15000,I2670,IF(I2670&lt;=40000,ROUNDUP(I2670/2,0)+7500,IF(I2670&lt;=70000,ROUNDUP(I2670/4,0)+17500,35000)))),MAX(IF(I2670&lt;=0,0,IF(I2670&lt;=15000,I2670,IF(I2670&lt;=40000,ROUNDUP(I2670/2,0)+7500,IF(I2670&lt;=70000,ROUNDUP(I2670/4,0)+17500,35000)))),MIN(IF(H2670&lt;=0,0,IF(H2670&lt;=12000,H2670,IF(H2670&lt;=32000,ROUNDUP(H2670/2,0)+6000,IF(H2670&lt;=56000,ROUNDUP(H2670/4,0)+14000,28000))))+IF(I2670&lt;=0,0,IF(I2670&lt;=15000,I2670,IF(I2670&lt;=40000,ROUNDUP(I2670/2,0)+7500,IF(I2670&lt;=70000,ROUNDUP(I2670/4,0)+17500,35000)))),28000))))</f>
        <v/>
      </c>
      <c r="V2670" s="18">
        <f>MIN(70000,S2670+T2670+U2670)</f>
        <v/>
      </c>
      <c r="W2670" s="18">
        <f>MAX(0,ROUNDDOWN(M2670-J2670-N2670-K2670-0,-3))</f>
        <v/>
      </c>
      <c r="X2670" s="18">
        <f>MAX(0,ROUNDDOWN(M2670-J2670-N2670-K2670-R2670,-3))</f>
        <v/>
      </c>
      <c r="Y2670" s="18">
        <f>IF(W2670&lt;=0,0,ROUNDDOWN((W2670*LOOKUP(W2670,{0,1950001,3300001,6950001,9000001,18000001,40000001},{0.05,0.1,0.2,0.23,0.33,0.4,0.45})-LOOKUP(W2670,{0,1950001,3300001,6950001,9000001,18000001,40000001},{0,97500,427500,636000,1536000,2796000,4796000}))*1.021,-2))</f>
        <v/>
      </c>
      <c r="Z2670" s="18">
        <f>IF(X2670&lt;=0,0,ROUNDDOWN((X2670*LOOKUP(X2670,{0,1950001,3300001,6950001,9000001,18000001,40000001},{0.05,0.1,0.2,0.23,0.33,0.4,0.45})-LOOKUP(X2670,{0,1950001,3300001,6950001,9000001,18000001,40000001},{0,97500,427500,636000,1536000,2796000,4796000}))*1.021,-2))</f>
        <v/>
      </c>
      <c r="AA2670" s="18">
        <f>MAX(0,ROUNDDOWN(M2670-J2670-430000-L2670-0,-3))</f>
        <v/>
      </c>
      <c r="AB2670" s="18">
        <f>MAX(0,ROUNDDOWN(M2670-J2670-430000-L2670-V2670,-3))</f>
        <v/>
      </c>
      <c r="AC2670" s="18">
        <f>IF(M2670&lt;=450000,0,MAX(0,ROUNDDOWN(AA2670*0.06-MIN(50000,AA2670)*0.03,-2))+MAX(0,ROUNDDOWN(AA2670*0.04-MIN(50000,AA2670)*0.02,-2)))</f>
        <v/>
      </c>
      <c r="AD2670" s="18">
        <f>IF(M2670&lt;=450000,0,MAX(0,ROUNDDOWN(AB2670*0.06-MIN(50000,AB2670)*0.03,-2))+MAX(0,ROUNDDOWN(AB2670*0.04-MIN(50000,AB2670)*0.02,-2)))</f>
        <v/>
      </c>
      <c r="AE2670" s="18">
        <f>Y2670-Z2670</f>
        <v/>
      </c>
      <c r="AF2670" s="18">
        <f>AC2670-AD2670</f>
        <v/>
      </c>
      <c r="AG2670" s="18">
        <f>AE2670+AF2670</f>
        <v/>
      </c>
      <c r="AH2670" s="20">
        <f>IF(W2670&lt;=0,0,LOOKUP(W2670,{0,1950001,3300001,6950001,9000001,18000001,40000001},{0.05,0.1,0.2,0.23,0.33,0.4,0.45}))</f>
        <v/>
      </c>
    </row>
    <row r="2671">
      <c r="A2671" t="inlineStr">
        <is>
          <t>1万円刻み 一般8万円</t>
        </is>
      </c>
      <c r="B2671" s="18">
        <f>'4_1万円刻み'!$A$864</f>
        <v/>
      </c>
      <c r="C2671" s="19" t="n">
        <v>2026</v>
      </c>
      <c r="D2671" t="inlineStr">
        <is>
          <t>いいえ</t>
        </is>
      </c>
      <c r="E2671" s="18" t="n">
        <v>80000</v>
      </c>
      <c r="F2671" s="18" t="n">
        <v>0</v>
      </c>
      <c r="G2671" s="18" t="n">
        <v>0</v>
      </c>
      <c r="H2671" s="18" t="n">
        <v>0</v>
      </c>
      <c r="I2671" s="18" t="n">
        <v>0</v>
      </c>
      <c r="J2671" s="18">
        <f>ROUND(MIN(B2671/12,650000)*12*0.0915+MIN(B2671/12,1390000)*12*(0.0504+0)+B2671*0.005,0)</f>
        <v/>
      </c>
      <c r="K2671" s="18" t="n">
        <v>0</v>
      </c>
      <c r="L2671" s="18" t="n">
        <v>0</v>
      </c>
      <c r="M2671" s="18">
        <f>ROUND(IF(C2671&gt;=2026,IF(B2671&lt;741000,0,IF(B2671&lt;2191000,B2671-740000,IF(B2671&lt;2193000,1451000,IF(B2671&lt;2196000,1453000,IF(B2671&lt;2200000,1456000,IF(B2671&lt;3600000,ROUNDDOWN(B2671/4,-3)*2.8-80000,IF(B2671&lt;6600000,ROUNDDOWN(B2671/4,-3)*3.2-440000,IF(B2671&lt;8500000,ROUNDDOWN(B2671*0.9,0)-1100000,B2671-1950000)))))))),IF(B2671&lt;651000,0,IF(B2671&lt;1900000,B2671-650000,IF(B2671&lt;3600000,ROUNDDOWN(B2671/4,-3)*2.8-80000,IF(B2671&lt;6600000,ROUNDDOWN(B2671/4,-3)*3.2-440000,IF(B2671&lt;8500000,ROUNDDOWN(B2671*0.9,0)-1100000,B2671-1950000)))))),0)</f>
        <v/>
      </c>
      <c r="N2671" s="18">
        <f>IF(M2671&gt;23500000,NA(),IF(C2671&gt;=2026,IF(M2671&lt;=4890000,1040000,IF(M2671&lt;=6550000,670000,620000)),IF(M2671&lt;=1320000,950000,IF(M2671&lt;=3360000,880000,IF(M2671&lt;=4890000,680000,IF(M2671&lt;=6550000,630000,580000))))))</f>
        <v/>
      </c>
      <c r="O2671" s="18">
        <f>IF(F2671&lt;=0,IF(AND(D2671="はい",C2671&gt;=2026,C2671&lt;=2027),IF(E2671&lt;=0,0,IF(E2671&lt;=30000,E2671,IF(E2671&lt;=60000,ROUNDUP(E2671/2,0)+15000,IF(E2671&lt;=120000,ROUNDUP(E2671/4,0)+30000,60000)))),IF(E2671&lt;=0,0,IF(E2671&lt;=20000,E2671,IF(E2671&lt;=40000,ROUNDUP(E2671/2,0)+10000,IF(E2671&lt;=80000,ROUNDUP(E2671/4,0)+20000,40000))))),IF(E2671&lt;=0,IF(F2671&lt;=0,0,IF(F2671&lt;=25000,F2671,IF(F2671&lt;=50000,ROUNDUP(F2671/2,0)+12500,IF(F2671&lt;=100000,ROUNDUP(F2671/4,0)+25000,50000)))),MAX(IF(F2671&lt;=0,0,IF(F2671&lt;=25000,F2671,IF(F2671&lt;=50000,ROUNDUP(F2671/2,0)+12500,IF(F2671&lt;=100000,ROUNDUP(F2671/4,0)+25000,50000)))),MIN(IF(AND(D2671="はい",C2671&gt;=2026,C2671&lt;=2027),IF(E2671&lt;=0,0,IF(E2671&lt;=30000,E2671,IF(E2671&lt;=60000,ROUNDUP(E2671/2,0)+15000,IF(E2671&lt;=120000,ROUNDUP(E2671/4,0)+30000,60000)))),IF(E2671&lt;=0,0,IF(E2671&lt;=20000,E2671,IF(E2671&lt;=40000,ROUNDUP(E2671/2,0)+10000,IF(E2671&lt;=80000,ROUNDUP(E2671/4,0)+20000,40000)))))+IF(F2671&lt;=0,0,IF(F2671&lt;=25000,F2671,IF(F2671&lt;=50000,ROUNDUP(F2671/2,0)+12500,IF(F2671&lt;=100000,ROUNDUP(F2671/4,0)+25000,50000)))),IF(AND(D2671="はい",C2671&gt;=2026,C2671&lt;=2027),60000,40000)))))</f>
        <v/>
      </c>
      <c r="P2671" s="18">
        <f>IF(G2671&lt;=0,0,IF(G2671&lt;=20000,G2671,IF(G2671&lt;=40000,ROUNDUP(G2671/2,0)+10000,IF(G2671&lt;=80000,ROUNDUP(G2671/4,0)+20000,40000))))</f>
        <v/>
      </c>
      <c r="Q2671" s="18">
        <f>IF(I2671&lt;=0,IF(H2671&lt;=0,0,IF(H2671&lt;=20000,H2671,IF(H2671&lt;=40000,ROUNDUP(H2671/2,0)+10000,IF(H2671&lt;=80000,ROUNDUP(H2671/4,0)+20000,40000)))),IF(H2671&lt;=0,IF(I2671&lt;=0,0,IF(I2671&lt;=25000,I2671,IF(I2671&lt;=50000,ROUNDUP(I2671/2,0)+12500,IF(I2671&lt;=100000,ROUNDUP(I2671/4,0)+25000,50000)))),MAX(IF(I2671&lt;=0,0,IF(I2671&lt;=25000,I2671,IF(I2671&lt;=50000,ROUNDUP(I2671/2,0)+12500,IF(I2671&lt;=100000,ROUNDUP(I2671/4,0)+25000,50000)))),MIN(IF(H2671&lt;=0,0,IF(H2671&lt;=20000,H2671,IF(H2671&lt;=40000,ROUNDUP(H2671/2,0)+10000,IF(H2671&lt;=80000,ROUNDUP(H2671/4,0)+20000,40000))))+IF(I2671&lt;=0,0,IF(I2671&lt;=25000,I2671,IF(I2671&lt;=50000,ROUNDUP(I2671/2,0)+12500,IF(I2671&lt;=100000,ROUNDUP(I2671/4,0)+25000,50000)))),40000))))</f>
        <v/>
      </c>
      <c r="R2671" s="18">
        <f>MIN(120000,O2671+P2671+Q2671)</f>
        <v/>
      </c>
      <c r="S2671" s="18">
        <f>IF(F2671&lt;=0,IF(E2671&lt;=0,0,IF(E2671&lt;=12000,E2671,IF(E2671&lt;=32000,ROUNDUP(E2671/2,0)+6000,IF(E2671&lt;=56000,ROUNDUP(E2671/4,0)+14000,28000)))),IF(E2671&lt;=0,IF(F2671&lt;=0,0,IF(F2671&lt;=15000,F2671,IF(F2671&lt;=40000,ROUNDUP(F2671/2,0)+7500,IF(F2671&lt;=70000,ROUNDUP(F2671/4,0)+17500,35000)))),MAX(IF(F2671&lt;=0,0,IF(F2671&lt;=15000,F2671,IF(F2671&lt;=40000,ROUNDUP(F2671/2,0)+7500,IF(F2671&lt;=70000,ROUNDUP(F2671/4,0)+17500,35000)))),MIN(IF(E2671&lt;=0,0,IF(E2671&lt;=12000,E2671,IF(E2671&lt;=32000,ROUNDUP(E2671/2,0)+6000,IF(E2671&lt;=56000,ROUNDUP(E2671/4,0)+14000,28000))))+IF(F2671&lt;=0,0,IF(F2671&lt;=15000,F2671,IF(F2671&lt;=40000,ROUNDUP(F2671/2,0)+7500,IF(F2671&lt;=70000,ROUNDUP(F2671/4,0)+17500,35000)))),28000))))</f>
        <v/>
      </c>
      <c r="T2671" s="18">
        <f>IF(G2671&lt;=0,0,IF(G2671&lt;=12000,G2671,IF(G2671&lt;=32000,ROUNDUP(G2671/2,0)+6000,IF(G2671&lt;=56000,ROUNDUP(G2671/4,0)+14000,28000))))</f>
        <v/>
      </c>
      <c r="U2671" s="18">
        <f>IF(I2671&lt;=0,IF(H2671&lt;=0,0,IF(H2671&lt;=12000,H2671,IF(H2671&lt;=32000,ROUNDUP(H2671/2,0)+6000,IF(H2671&lt;=56000,ROUNDUP(H2671/4,0)+14000,28000)))),IF(H2671&lt;=0,IF(I2671&lt;=0,0,IF(I2671&lt;=15000,I2671,IF(I2671&lt;=40000,ROUNDUP(I2671/2,0)+7500,IF(I2671&lt;=70000,ROUNDUP(I2671/4,0)+17500,35000)))),MAX(IF(I2671&lt;=0,0,IF(I2671&lt;=15000,I2671,IF(I2671&lt;=40000,ROUNDUP(I2671/2,0)+7500,IF(I2671&lt;=70000,ROUNDUP(I2671/4,0)+17500,35000)))),MIN(IF(H2671&lt;=0,0,IF(H2671&lt;=12000,H2671,IF(H2671&lt;=32000,ROUNDUP(H2671/2,0)+6000,IF(H2671&lt;=56000,ROUNDUP(H2671/4,0)+14000,28000))))+IF(I2671&lt;=0,0,IF(I2671&lt;=15000,I2671,IF(I2671&lt;=40000,ROUNDUP(I2671/2,0)+7500,IF(I2671&lt;=70000,ROUNDUP(I2671/4,0)+17500,35000)))),28000))))</f>
        <v/>
      </c>
      <c r="V2671" s="18">
        <f>MIN(70000,S2671+T2671+U2671)</f>
        <v/>
      </c>
      <c r="W2671" s="18">
        <f>MAX(0,ROUNDDOWN(M2671-J2671-N2671-K2671-0,-3))</f>
        <v/>
      </c>
      <c r="X2671" s="18">
        <f>MAX(0,ROUNDDOWN(M2671-J2671-N2671-K2671-R2671,-3))</f>
        <v/>
      </c>
      <c r="Y2671" s="18">
        <f>IF(W2671&lt;=0,0,ROUNDDOWN((W2671*LOOKUP(W2671,{0,1950001,3300001,6950001,9000001,18000001,40000001},{0.05,0.1,0.2,0.23,0.33,0.4,0.45})-LOOKUP(W2671,{0,1950001,3300001,6950001,9000001,18000001,40000001},{0,97500,427500,636000,1536000,2796000,4796000}))*1.021,-2))</f>
        <v/>
      </c>
      <c r="Z2671" s="18">
        <f>IF(X2671&lt;=0,0,ROUNDDOWN((X2671*LOOKUP(X2671,{0,1950001,3300001,6950001,9000001,18000001,40000001},{0.05,0.1,0.2,0.23,0.33,0.4,0.45})-LOOKUP(X2671,{0,1950001,3300001,6950001,9000001,18000001,40000001},{0,97500,427500,636000,1536000,2796000,4796000}))*1.021,-2))</f>
        <v/>
      </c>
      <c r="AA2671" s="18">
        <f>MAX(0,ROUNDDOWN(M2671-J2671-430000-L2671-0,-3))</f>
        <v/>
      </c>
      <c r="AB2671" s="18">
        <f>MAX(0,ROUNDDOWN(M2671-J2671-430000-L2671-V2671,-3))</f>
        <v/>
      </c>
      <c r="AC2671" s="18">
        <f>IF(M2671&lt;=450000,0,MAX(0,ROUNDDOWN(AA2671*0.06-MIN(50000,AA2671)*0.03,-2))+MAX(0,ROUNDDOWN(AA2671*0.04-MIN(50000,AA2671)*0.02,-2)))</f>
        <v/>
      </c>
      <c r="AD2671" s="18">
        <f>IF(M2671&lt;=450000,0,MAX(0,ROUNDDOWN(AB2671*0.06-MIN(50000,AB2671)*0.03,-2))+MAX(0,ROUNDDOWN(AB2671*0.04-MIN(50000,AB2671)*0.02,-2)))</f>
        <v/>
      </c>
      <c r="AE2671" s="18">
        <f>Y2671-Z2671</f>
        <v/>
      </c>
      <c r="AF2671" s="18">
        <f>AC2671-AD2671</f>
        <v/>
      </c>
      <c r="AG2671" s="18">
        <f>AE2671+AF2671</f>
        <v/>
      </c>
      <c r="AH2671" s="20">
        <f>IF(W2671&lt;=0,0,LOOKUP(W2671,{0,1950001,3300001,6950001,9000001,18000001,40000001},{0.05,0.1,0.2,0.23,0.33,0.4,0.45}))</f>
        <v/>
      </c>
    </row>
    <row r="2672">
      <c r="A2672" t="inlineStr">
        <is>
          <t>1万円刻み 特例あり一般12万円</t>
        </is>
      </c>
      <c r="B2672" s="18">
        <f>'4_1万円刻み'!$A$864</f>
        <v/>
      </c>
      <c r="C2672" s="19" t="n">
        <v>2026</v>
      </c>
      <c r="D2672" t="inlineStr">
        <is>
          <t>はい</t>
        </is>
      </c>
      <c r="E2672" s="18" t="n">
        <v>120000</v>
      </c>
      <c r="F2672" s="18" t="n">
        <v>0</v>
      </c>
      <c r="G2672" s="18" t="n">
        <v>0</v>
      </c>
      <c r="H2672" s="18" t="n">
        <v>0</v>
      </c>
      <c r="I2672" s="18" t="n">
        <v>0</v>
      </c>
      <c r="J2672" s="18">
        <f>ROUND(MIN(B2672/12,650000)*12*0.0915+MIN(B2672/12,1390000)*12*(0.0504+0)+B2672*0.005,0)</f>
        <v/>
      </c>
      <c r="K2672" s="18" t="n">
        <v>0</v>
      </c>
      <c r="L2672" s="18" t="n">
        <v>0</v>
      </c>
      <c r="M2672" s="18">
        <f>ROUND(IF(C2672&gt;=2026,IF(B2672&lt;741000,0,IF(B2672&lt;2191000,B2672-740000,IF(B2672&lt;2193000,1451000,IF(B2672&lt;2196000,1453000,IF(B2672&lt;2200000,1456000,IF(B2672&lt;3600000,ROUNDDOWN(B2672/4,-3)*2.8-80000,IF(B2672&lt;6600000,ROUNDDOWN(B2672/4,-3)*3.2-440000,IF(B2672&lt;8500000,ROUNDDOWN(B2672*0.9,0)-1100000,B2672-1950000)))))))),IF(B2672&lt;651000,0,IF(B2672&lt;1900000,B2672-650000,IF(B2672&lt;3600000,ROUNDDOWN(B2672/4,-3)*2.8-80000,IF(B2672&lt;6600000,ROUNDDOWN(B2672/4,-3)*3.2-440000,IF(B2672&lt;8500000,ROUNDDOWN(B2672*0.9,0)-1100000,B2672-1950000)))))),0)</f>
        <v/>
      </c>
      <c r="N2672" s="18">
        <f>IF(M2672&gt;23500000,NA(),IF(C2672&gt;=2026,IF(M2672&lt;=4890000,1040000,IF(M2672&lt;=6550000,670000,620000)),IF(M2672&lt;=1320000,950000,IF(M2672&lt;=3360000,880000,IF(M2672&lt;=4890000,680000,IF(M2672&lt;=6550000,630000,580000))))))</f>
        <v/>
      </c>
      <c r="O2672" s="18">
        <f>IF(F2672&lt;=0,IF(AND(D2672="はい",C2672&gt;=2026,C2672&lt;=2027),IF(E2672&lt;=0,0,IF(E2672&lt;=30000,E2672,IF(E2672&lt;=60000,ROUNDUP(E2672/2,0)+15000,IF(E2672&lt;=120000,ROUNDUP(E2672/4,0)+30000,60000)))),IF(E2672&lt;=0,0,IF(E2672&lt;=20000,E2672,IF(E2672&lt;=40000,ROUNDUP(E2672/2,0)+10000,IF(E2672&lt;=80000,ROUNDUP(E2672/4,0)+20000,40000))))),IF(E2672&lt;=0,IF(F2672&lt;=0,0,IF(F2672&lt;=25000,F2672,IF(F2672&lt;=50000,ROUNDUP(F2672/2,0)+12500,IF(F2672&lt;=100000,ROUNDUP(F2672/4,0)+25000,50000)))),MAX(IF(F2672&lt;=0,0,IF(F2672&lt;=25000,F2672,IF(F2672&lt;=50000,ROUNDUP(F2672/2,0)+12500,IF(F2672&lt;=100000,ROUNDUP(F2672/4,0)+25000,50000)))),MIN(IF(AND(D2672="はい",C2672&gt;=2026,C2672&lt;=2027),IF(E2672&lt;=0,0,IF(E2672&lt;=30000,E2672,IF(E2672&lt;=60000,ROUNDUP(E2672/2,0)+15000,IF(E2672&lt;=120000,ROUNDUP(E2672/4,0)+30000,60000)))),IF(E2672&lt;=0,0,IF(E2672&lt;=20000,E2672,IF(E2672&lt;=40000,ROUNDUP(E2672/2,0)+10000,IF(E2672&lt;=80000,ROUNDUP(E2672/4,0)+20000,40000)))))+IF(F2672&lt;=0,0,IF(F2672&lt;=25000,F2672,IF(F2672&lt;=50000,ROUNDUP(F2672/2,0)+12500,IF(F2672&lt;=100000,ROUNDUP(F2672/4,0)+25000,50000)))),IF(AND(D2672="はい",C2672&gt;=2026,C2672&lt;=2027),60000,40000)))))</f>
        <v/>
      </c>
      <c r="P2672" s="18">
        <f>IF(G2672&lt;=0,0,IF(G2672&lt;=20000,G2672,IF(G2672&lt;=40000,ROUNDUP(G2672/2,0)+10000,IF(G2672&lt;=80000,ROUNDUP(G2672/4,0)+20000,40000))))</f>
        <v/>
      </c>
      <c r="Q2672" s="18">
        <f>IF(I2672&lt;=0,IF(H2672&lt;=0,0,IF(H2672&lt;=20000,H2672,IF(H2672&lt;=40000,ROUNDUP(H2672/2,0)+10000,IF(H2672&lt;=80000,ROUNDUP(H2672/4,0)+20000,40000)))),IF(H2672&lt;=0,IF(I2672&lt;=0,0,IF(I2672&lt;=25000,I2672,IF(I2672&lt;=50000,ROUNDUP(I2672/2,0)+12500,IF(I2672&lt;=100000,ROUNDUP(I2672/4,0)+25000,50000)))),MAX(IF(I2672&lt;=0,0,IF(I2672&lt;=25000,I2672,IF(I2672&lt;=50000,ROUNDUP(I2672/2,0)+12500,IF(I2672&lt;=100000,ROUNDUP(I2672/4,0)+25000,50000)))),MIN(IF(H2672&lt;=0,0,IF(H2672&lt;=20000,H2672,IF(H2672&lt;=40000,ROUNDUP(H2672/2,0)+10000,IF(H2672&lt;=80000,ROUNDUP(H2672/4,0)+20000,40000))))+IF(I2672&lt;=0,0,IF(I2672&lt;=25000,I2672,IF(I2672&lt;=50000,ROUNDUP(I2672/2,0)+12500,IF(I2672&lt;=100000,ROUNDUP(I2672/4,0)+25000,50000)))),40000))))</f>
        <v/>
      </c>
      <c r="R2672" s="18">
        <f>MIN(120000,O2672+P2672+Q2672)</f>
        <v/>
      </c>
      <c r="S2672" s="18">
        <f>IF(F2672&lt;=0,IF(E2672&lt;=0,0,IF(E2672&lt;=12000,E2672,IF(E2672&lt;=32000,ROUNDUP(E2672/2,0)+6000,IF(E2672&lt;=56000,ROUNDUP(E2672/4,0)+14000,28000)))),IF(E2672&lt;=0,IF(F2672&lt;=0,0,IF(F2672&lt;=15000,F2672,IF(F2672&lt;=40000,ROUNDUP(F2672/2,0)+7500,IF(F2672&lt;=70000,ROUNDUP(F2672/4,0)+17500,35000)))),MAX(IF(F2672&lt;=0,0,IF(F2672&lt;=15000,F2672,IF(F2672&lt;=40000,ROUNDUP(F2672/2,0)+7500,IF(F2672&lt;=70000,ROUNDUP(F2672/4,0)+17500,35000)))),MIN(IF(E2672&lt;=0,0,IF(E2672&lt;=12000,E2672,IF(E2672&lt;=32000,ROUNDUP(E2672/2,0)+6000,IF(E2672&lt;=56000,ROUNDUP(E2672/4,0)+14000,28000))))+IF(F2672&lt;=0,0,IF(F2672&lt;=15000,F2672,IF(F2672&lt;=40000,ROUNDUP(F2672/2,0)+7500,IF(F2672&lt;=70000,ROUNDUP(F2672/4,0)+17500,35000)))),28000))))</f>
        <v/>
      </c>
      <c r="T2672" s="18">
        <f>IF(G2672&lt;=0,0,IF(G2672&lt;=12000,G2672,IF(G2672&lt;=32000,ROUNDUP(G2672/2,0)+6000,IF(G2672&lt;=56000,ROUNDUP(G2672/4,0)+14000,28000))))</f>
        <v/>
      </c>
      <c r="U2672" s="18">
        <f>IF(I2672&lt;=0,IF(H2672&lt;=0,0,IF(H2672&lt;=12000,H2672,IF(H2672&lt;=32000,ROUNDUP(H2672/2,0)+6000,IF(H2672&lt;=56000,ROUNDUP(H2672/4,0)+14000,28000)))),IF(H2672&lt;=0,IF(I2672&lt;=0,0,IF(I2672&lt;=15000,I2672,IF(I2672&lt;=40000,ROUNDUP(I2672/2,0)+7500,IF(I2672&lt;=70000,ROUNDUP(I2672/4,0)+17500,35000)))),MAX(IF(I2672&lt;=0,0,IF(I2672&lt;=15000,I2672,IF(I2672&lt;=40000,ROUNDUP(I2672/2,0)+7500,IF(I2672&lt;=70000,ROUNDUP(I2672/4,0)+17500,35000)))),MIN(IF(H2672&lt;=0,0,IF(H2672&lt;=12000,H2672,IF(H2672&lt;=32000,ROUNDUP(H2672/2,0)+6000,IF(H2672&lt;=56000,ROUNDUP(H2672/4,0)+14000,28000))))+IF(I2672&lt;=0,0,IF(I2672&lt;=15000,I2672,IF(I2672&lt;=40000,ROUNDUP(I2672/2,0)+7500,IF(I2672&lt;=70000,ROUNDUP(I2672/4,0)+17500,35000)))),28000))))</f>
        <v/>
      </c>
      <c r="V2672" s="18">
        <f>MIN(70000,S2672+T2672+U2672)</f>
        <v/>
      </c>
      <c r="W2672" s="18">
        <f>MAX(0,ROUNDDOWN(M2672-J2672-N2672-K2672-0,-3))</f>
        <v/>
      </c>
      <c r="X2672" s="18">
        <f>MAX(0,ROUNDDOWN(M2672-J2672-N2672-K2672-R2672,-3))</f>
        <v/>
      </c>
      <c r="Y2672" s="18">
        <f>IF(W2672&lt;=0,0,ROUNDDOWN((W2672*LOOKUP(W2672,{0,1950001,3300001,6950001,9000001,18000001,40000001},{0.05,0.1,0.2,0.23,0.33,0.4,0.45})-LOOKUP(W2672,{0,1950001,3300001,6950001,9000001,18000001,40000001},{0,97500,427500,636000,1536000,2796000,4796000}))*1.021,-2))</f>
        <v/>
      </c>
      <c r="Z2672" s="18">
        <f>IF(X2672&lt;=0,0,ROUNDDOWN((X2672*LOOKUP(X2672,{0,1950001,3300001,6950001,9000001,18000001,40000001},{0.05,0.1,0.2,0.23,0.33,0.4,0.45})-LOOKUP(X2672,{0,1950001,3300001,6950001,9000001,18000001,40000001},{0,97500,427500,636000,1536000,2796000,4796000}))*1.021,-2))</f>
        <v/>
      </c>
      <c r="AA2672" s="18">
        <f>MAX(0,ROUNDDOWN(M2672-J2672-430000-L2672-0,-3))</f>
        <v/>
      </c>
      <c r="AB2672" s="18">
        <f>MAX(0,ROUNDDOWN(M2672-J2672-430000-L2672-V2672,-3))</f>
        <v/>
      </c>
      <c r="AC2672" s="18">
        <f>IF(M2672&lt;=450000,0,MAX(0,ROUNDDOWN(AA2672*0.06-MIN(50000,AA2672)*0.03,-2))+MAX(0,ROUNDDOWN(AA2672*0.04-MIN(50000,AA2672)*0.02,-2)))</f>
        <v/>
      </c>
      <c r="AD2672" s="18">
        <f>IF(M2672&lt;=450000,0,MAX(0,ROUNDDOWN(AB2672*0.06-MIN(50000,AB2672)*0.03,-2))+MAX(0,ROUNDDOWN(AB2672*0.04-MIN(50000,AB2672)*0.02,-2)))</f>
        <v/>
      </c>
      <c r="AE2672" s="18">
        <f>Y2672-Z2672</f>
        <v/>
      </c>
      <c r="AF2672" s="18">
        <f>AC2672-AD2672</f>
        <v/>
      </c>
      <c r="AG2672" s="18">
        <f>AE2672+AF2672</f>
        <v/>
      </c>
      <c r="AH2672" s="20">
        <f>IF(W2672&lt;=0,0,LOOKUP(W2672,{0,1950001,3300001,6950001,9000001,18000001,40000001},{0.05,0.1,0.2,0.23,0.33,0.4,0.45}))</f>
        <v/>
      </c>
    </row>
    <row r="2673">
      <c r="A2673" t="inlineStr">
        <is>
          <t>1万円刻み 3区分8万円ずつ</t>
        </is>
      </c>
      <c r="B2673" s="18">
        <f>'4_1万円刻み'!$A$865</f>
        <v/>
      </c>
      <c r="C2673" s="19" t="n">
        <v>2026</v>
      </c>
      <c r="D2673" t="inlineStr">
        <is>
          <t>いいえ</t>
        </is>
      </c>
      <c r="E2673" s="18" t="n">
        <v>80000</v>
      </c>
      <c r="F2673" s="18" t="n">
        <v>0</v>
      </c>
      <c r="G2673" s="18" t="n">
        <v>80000</v>
      </c>
      <c r="H2673" s="18" t="n">
        <v>80000</v>
      </c>
      <c r="I2673" s="18" t="n">
        <v>0</v>
      </c>
      <c r="J2673" s="18">
        <f>ROUND(MIN(B2673/12,650000)*12*0.0915+MIN(B2673/12,1390000)*12*(0.0504+0)+B2673*0.005,0)</f>
        <v/>
      </c>
      <c r="K2673" s="18" t="n">
        <v>0</v>
      </c>
      <c r="L2673" s="18" t="n">
        <v>0</v>
      </c>
      <c r="M2673" s="18">
        <f>ROUND(IF(C2673&gt;=2026,IF(B2673&lt;741000,0,IF(B2673&lt;2191000,B2673-740000,IF(B2673&lt;2193000,1451000,IF(B2673&lt;2196000,1453000,IF(B2673&lt;2200000,1456000,IF(B2673&lt;3600000,ROUNDDOWN(B2673/4,-3)*2.8-80000,IF(B2673&lt;6600000,ROUNDDOWN(B2673/4,-3)*3.2-440000,IF(B2673&lt;8500000,ROUNDDOWN(B2673*0.9,0)-1100000,B2673-1950000)))))))),IF(B2673&lt;651000,0,IF(B2673&lt;1900000,B2673-650000,IF(B2673&lt;3600000,ROUNDDOWN(B2673/4,-3)*2.8-80000,IF(B2673&lt;6600000,ROUNDDOWN(B2673/4,-3)*3.2-440000,IF(B2673&lt;8500000,ROUNDDOWN(B2673*0.9,0)-1100000,B2673-1950000)))))),0)</f>
        <v/>
      </c>
      <c r="N2673" s="18">
        <f>IF(M2673&gt;23500000,NA(),IF(C2673&gt;=2026,IF(M2673&lt;=4890000,1040000,IF(M2673&lt;=6550000,670000,620000)),IF(M2673&lt;=1320000,950000,IF(M2673&lt;=3360000,880000,IF(M2673&lt;=4890000,680000,IF(M2673&lt;=6550000,630000,580000))))))</f>
        <v/>
      </c>
      <c r="O2673" s="18">
        <f>IF(F2673&lt;=0,IF(AND(D2673="はい",C2673&gt;=2026,C2673&lt;=2027),IF(E2673&lt;=0,0,IF(E2673&lt;=30000,E2673,IF(E2673&lt;=60000,ROUNDUP(E2673/2,0)+15000,IF(E2673&lt;=120000,ROUNDUP(E2673/4,0)+30000,60000)))),IF(E2673&lt;=0,0,IF(E2673&lt;=20000,E2673,IF(E2673&lt;=40000,ROUNDUP(E2673/2,0)+10000,IF(E2673&lt;=80000,ROUNDUP(E2673/4,0)+20000,40000))))),IF(E2673&lt;=0,IF(F2673&lt;=0,0,IF(F2673&lt;=25000,F2673,IF(F2673&lt;=50000,ROUNDUP(F2673/2,0)+12500,IF(F2673&lt;=100000,ROUNDUP(F2673/4,0)+25000,50000)))),MAX(IF(F2673&lt;=0,0,IF(F2673&lt;=25000,F2673,IF(F2673&lt;=50000,ROUNDUP(F2673/2,0)+12500,IF(F2673&lt;=100000,ROUNDUP(F2673/4,0)+25000,50000)))),MIN(IF(AND(D2673="はい",C2673&gt;=2026,C2673&lt;=2027),IF(E2673&lt;=0,0,IF(E2673&lt;=30000,E2673,IF(E2673&lt;=60000,ROUNDUP(E2673/2,0)+15000,IF(E2673&lt;=120000,ROUNDUP(E2673/4,0)+30000,60000)))),IF(E2673&lt;=0,0,IF(E2673&lt;=20000,E2673,IF(E2673&lt;=40000,ROUNDUP(E2673/2,0)+10000,IF(E2673&lt;=80000,ROUNDUP(E2673/4,0)+20000,40000)))))+IF(F2673&lt;=0,0,IF(F2673&lt;=25000,F2673,IF(F2673&lt;=50000,ROUNDUP(F2673/2,0)+12500,IF(F2673&lt;=100000,ROUNDUP(F2673/4,0)+25000,50000)))),IF(AND(D2673="はい",C2673&gt;=2026,C2673&lt;=2027),60000,40000)))))</f>
        <v/>
      </c>
      <c r="P2673" s="18">
        <f>IF(G2673&lt;=0,0,IF(G2673&lt;=20000,G2673,IF(G2673&lt;=40000,ROUNDUP(G2673/2,0)+10000,IF(G2673&lt;=80000,ROUNDUP(G2673/4,0)+20000,40000))))</f>
        <v/>
      </c>
      <c r="Q2673" s="18">
        <f>IF(I2673&lt;=0,IF(H2673&lt;=0,0,IF(H2673&lt;=20000,H2673,IF(H2673&lt;=40000,ROUNDUP(H2673/2,0)+10000,IF(H2673&lt;=80000,ROUNDUP(H2673/4,0)+20000,40000)))),IF(H2673&lt;=0,IF(I2673&lt;=0,0,IF(I2673&lt;=25000,I2673,IF(I2673&lt;=50000,ROUNDUP(I2673/2,0)+12500,IF(I2673&lt;=100000,ROUNDUP(I2673/4,0)+25000,50000)))),MAX(IF(I2673&lt;=0,0,IF(I2673&lt;=25000,I2673,IF(I2673&lt;=50000,ROUNDUP(I2673/2,0)+12500,IF(I2673&lt;=100000,ROUNDUP(I2673/4,0)+25000,50000)))),MIN(IF(H2673&lt;=0,0,IF(H2673&lt;=20000,H2673,IF(H2673&lt;=40000,ROUNDUP(H2673/2,0)+10000,IF(H2673&lt;=80000,ROUNDUP(H2673/4,0)+20000,40000))))+IF(I2673&lt;=0,0,IF(I2673&lt;=25000,I2673,IF(I2673&lt;=50000,ROUNDUP(I2673/2,0)+12500,IF(I2673&lt;=100000,ROUNDUP(I2673/4,0)+25000,50000)))),40000))))</f>
        <v/>
      </c>
      <c r="R2673" s="18">
        <f>MIN(120000,O2673+P2673+Q2673)</f>
        <v/>
      </c>
      <c r="S2673" s="18">
        <f>IF(F2673&lt;=0,IF(E2673&lt;=0,0,IF(E2673&lt;=12000,E2673,IF(E2673&lt;=32000,ROUNDUP(E2673/2,0)+6000,IF(E2673&lt;=56000,ROUNDUP(E2673/4,0)+14000,28000)))),IF(E2673&lt;=0,IF(F2673&lt;=0,0,IF(F2673&lt;=15000,F2673,IF(F2673&lt;=40000,ROUNDUP(F2673/2,0)+7500,IF(F2673&lt;=70000,ROUNDUP(F2673/4,0)+17500,35000)))),MAX(IF(F2673&lt;=0,0,IF(F2673&lt;=15000,F2673,IF(F2673&lt;=40000,ROUNDUP(F2673/2,0)+7500,IF(F2673&lt;=70000,ROUNDUP(F2673/4,0)+17500,35000)))),MIN(IF(E2673&lt;=0,0,IF(E2673&lt;=12000,E2673,IF(E2673&lt;=32000,ROUNDUP(E2673/2,0)+6000,IF(E2673&lt;=56000,ROUNDUP(E2673/4,0)+14000,28000))))+IF(F2673&lt;=0,0,IF(F2673&lt;=15000,F2673,IF(F2673&lt;=40000,ROUNDUP(F2673/2,0)+7500,IF(F2673&lt;=70000,ROUNDUP(F2673/4,0)+17500,35000)))),28000))))</f>
        <v/>
      </c>
      <c r="T2673" s="18">
        <f>IF(G2673&lt;=0,0,IF(G2673&lt;=12000,G2673,IF(G2673&lt;=32000,ROUNDUP(G2673/2,0)+6000,IF(G2673&lt;=56000,ROUNDUP(G2673/4,0)+14000,28000))))</f>
        <v/>
      </c>
      <c r="U2673" s="18">
        <f>IF(I2673&lt;=0,IF(H2673&lt;=0,0,IF(H2673&lt;=12000,H2673,IF(H2673&lt;=32000,ROUNDUP(H2673/2,0)+6000,IF(H2673&lt;=56000,ROUNDUP(H2673/4,0)+14000,28000)))),IF(H2673&lt;=0,IF(I2673&lt;=0,0,IF(I2673&lt;=15000,I2673,IF(I2673&lt;=40000,ROUNDUP(I2673/2,0)+7500,IF(I2673&lt;=70000,ROUNDUP(I2673/4,0)+17500,35000)))),MAX(IF(I2673&lt;=0,0,IF(I2673&lt;=15000,I2673,IF(I2673&lt;=40000,ROUNDUP(I2673/2,0)+7500,IF(I2673&lt;=70000,ROUNDUP(I2673/4,0)+17500,35000)))),MIN(IF(H2673&lt;=0,0,IF(H2673&lt;=12000,H2673,IF(H2673&lt;=32000,ROUNDUP(H2673/2,0)+6000,IF(H2673&lt;=56000,ROUNDUP(H2673/4,0)+14000,28000))))+IF(I2673&lt;=0,0,IF(I2673&lt;=15000,I2673,IF(I2673&lt;=40000,ROUNDUP(I2673/2,0)+7500,IF(I2673&lt;=70000,ROUNDUP(I2673/4,0)+17500,35000)))),28000))))</f>
        <v/>
      </c>
      <c r="V2673" s="18">
        <f>MIN(70000,S2673+T2673+U2673)</f>
        <v/>
      </c>
      <c r="W2673" s="18">
        <f>MAX(0,ROUNDDOWN(M2673-J2673-N2673-K2673-0,-3))</f>
        <v/>
      </c>
      <c r="X2673" s="18">
        <f>MAX(0,ROUNDDOWN(M2673-J2673-N2673-K2673-R2673,-3))</f>
        <v/>
      </c>
      <c r="Y2673" s="18">
        <f>IF(W2673&lt;=0,0,ROUNDDOWN((W2673*LOOKUP(W2673,{0,1950001,3300001,6950001,9000001,18000001,40000001},{0.05,0.1,0.2,0.23,0.33,0.4,0.45})-LOOKUP(W2673,{0,1950001,3300001,6950001,9000001,18000001,40000001},{0,97500,427500,636000,1536000,2796000,4796000}))*1.021,-2))</f>
        <v/>
      </c>
      <c r="Z2673" s="18">
        <f>IF(X2673&lt;=0,0,ROUNDDOWN((X2673*LOOKUP(X2673,{0,1950001,3300001,6950001,9000001,18000001,40000001},{0.05,0.1,0.2,0.23,0.33,0.4,0.45})-LOOKUP(X2673,{0,1950001,3300001,6950001,9000001,18000001,40000001},{0,97500,427500,636000,1536000,2796000,4796000}))*1.021,-2))</f>
        <v/>
      </c>
      <c r="AA2673" s="18">
        <f>MAX(0,ROUNDDOWN(M2673-J2673-430000-L2673-0,-3))</f>
        <v/>
      </c>
      <c r="AB2673" s="18">
        <f>MAX(0,ROUNDDOWN(M2673-J2673-430000-L2673-V2673,-3))</f>
        <v/>
      </c>
      <c r="AC2673" s="18">
        <f>IF(M2673&lt;=450000,0,MAX(0,ROUNDDOWN(AA2673*0.06-MIN(50000,AA2673)*0.03,-2))+MAX(0,ROUNDDOWN(AA2673*0.04-MIN(50000,AA2673)*0.02,-2)))</f>
        <v/>
      </c>
      <c r="AD2673" s="18">
        <f>IF(M2673&lt;=450000,0,MAX(0,ROUNDDOWN(AB2673*0.06-MIN(50000,AB2673)*0.03,-2))+MAX(0,ROUNDDOWN(AB2673*0.04-MIN(50000,AB2673)*0.02,-2)))</f>
        <v/>
      </c>
      <c r="AE2673" s="18">
        <f>Y2673-Z2673</f>
        <v/>
      </c>
      <c r="AF2673" s="18">
        <f>AC2673-AD2673</f>
        <v/>
      </c>
      <c r="AG2673" s="18">
        <f>AE2673+AF2673</f>
        <v/>
      </c>
      <c r="AH2673" s="20">
        <f>IF(W2673&lt;=0,0,LOOKUP(W2673,{0,1950001,3300001,6950001,9000001,18000001,40000001},{0.05,0.1,0.2,0.23,0.33,0.4,0.45}))</f>
        <v/>
      </c>
    </row>
    <row r="2674">
      <c r="A2674" t="inlineStr">
        <is>
          <t>1万円刻み 一般8万円</t>
        </is>
      </c>
      <c r="B2674" s="18">
        <f>'4_1万円刻み'!$A$865</f>
        <v/>
      </c>
      <c r="C2674" s="19" t="n">
        <v>2026</v>
      </c>
      <c r="D2674" t="inlineStr">
        <is>
          <t>いいえ</t>
        </is>
      </c>
      <c r="E2674" s="18" t="n">
        <v>80000</v>
      </c>
      <c r="F2674" s="18" t="n">
        <v>0</v>
      </c>
      <c r="G2674" s="18" t="n">
        <v>0</v>
      </c>
      <c r="H2674" s="18" t="n">
        <v>0</v>
      </c>
      <c r="I2674" s="18" t="n">
        <v>0</v>
      </c>
      <c r="J2674" s="18">
        <f>ROUND(MIN(B2674/12,650000)*12*0.0915+MIN(B2674/12,1390000)*12*(0.0504+0)+B2674*0.005,0)</f>
        <v/>
      </c>
      <c r="K2674" s="18" t="n">
        <v>0</v>
      </c>
      <c r="L2674" s="18" t="n">
        <v>0</v>
      </c>
      <c r="M2674" s="18">
        <f>ROUND(IF(C2674&gt;=2026,IF(B2674&lt;741000,0,IF(B2674&lt;2191000,B2674-740000,IF(B2674&lt;2193000,1451000,IF(B2674&lt;2196000,1453000,IF(B2674&lt;2200000,1456000,IF(B2674&lt;3600000,ROUNDDOWN(B2674/4,-3)*2.8-80000,IF(B2674&lt;6600000,ROUNDDOWN(B2674/4,-3)*3.2-440000,IF(B2674&lt;8500000,ROUNDDOWN(B2674*0.9,0)-1100000,B2674-1950000)))))))),IF(B2674&lt;651000,0,IF(B2674&lt;1900000,B2674-650000,IF(B2674&lt;3600000,ROUNDDOWN(B2674/4,-3)*2.8-80000,IF(B2674&lt;6600000,ROUNDDOWN(B2674/4,-3)*3.2-440000,IF(B2674&lt;8500000,ROUNDDOWN(B2674*0.9,0)-1100000,B2674-1950000)))))),0)</f>
        <v/>
      </c>
      <c r="N2674" s="18">
        <f>IF(M2674&gt;23500000,NA(),IF(C2674&gt;=2026,IF(M2674&lt;=4890000,1040000,IF(M2674&lt;=6550000,670000,620000)),IF(M2674&lt;=1320000,950000,IF(M2674&lt;=3360000,880000,IF(M2674&lt;=4890000,680000,IF(M2674&lt;=6550000,630000,580000))))))</f>
        <v/>
      </c>
      <c r="O2674" s="18">
        <f>IF(F2674&lt;=0,IF(AND(D2674="はい",C2674&gt;=2026,C2674&lt;=2027),IF(E2674&lt;=0,0,IF(E2674&lt;=30000,E2674,IF(E2674&lt;=60000,ROUNDUP(E2674/2,0)+15000,IF(E2674&lt;=120000,ROUNDUP(E2674/4,0)+30000,60000)))),IF(E2674&lt;=0,0,IF(E2674&lt;=20000,E2674,IF(E2674&lt;=40000,ROUNDUP(E2674/2,0)+10000,IF(E2674&lt;=80000,ROUNDUP(E2674/4,0)+20000,40000))))),IF(E2674&lt;=0,IF(F2674&lt;=0,0,IF(F2674&lt;=25000,F2674,IF(F2674&lt;=50000,ROUNDUP(F2674/2,0)+12500,IF(F2674&lt;=100000,ROUNDUP(F2674/4,0)+25000,50000)))),MAX(IF(F2674&lt;=0,0,IF(F2674&lt;=25000,F2674,IF(F2674&lt;=50000,ROUNDUP(F2674/2,0)+12500,IF(F2674&lt;=100000,ROUNDUP(F2674/4,0)+25000,50000)))),MIN(IF(AND(D2674="はい",C2674&gt;=2026,C2674&lt;=2027),IF(E2674&lt;=0,0,IF(E2674&lt;=30000,E2674,IF(E2674&lt;=60000,ROUNDUP(E2674/2,0)+15000,IF(E2674&lt;=120000,ROUNDUP(E2674/4,0)+30000,60000)))),IF(E2674&lt;=0,0,IF(E2674&lt;=20000,E2674,IF(E2674&lt;=40000,ROUNDUP(E2674/2,0)+10000,IF(E2674&lt;=80000,ROUNDUP(E2674/4,0)+20000,40000)))))+IF(F2674&lt;=0,0,IF(F2674&lt;=25000,F2674,IF(F2674&lt;=50000,ROUNDUP(F2674/2,0)+12500,IF(F2674&lt;=100000,ROUNDUP(F2674/4,0)+25000,50000)))),IF(AND(D2674="はい",C2674&gt;=2026,C2674&lt;=2027),60000,40000)))))</f>
        <v/>
      </c>
      <c r="P2674" s="18">
        <f>IF(G2674&lt;=0,0,IF(G2674&lt;=20000,G2674,IF(G2674&lt;=40000,ROUNDUP(G2674/2,0)+10000,IF(G2674&lt;=80000,ROUNDUP(G2674/4,0)+20000,40000))))</f>
        <v/>
      </c>
      <c r="Q2674" s="18">
        <f>IF(I2674&lt;=0,IF(H2674&lt;=0,0,IF(H2674&lt;=20000,H2674,IF(H2674&lt;=40000,ROUNDUP(H2674/2,0)+10000,IF(H2674&lt;=80000,ROUNDUP(H2674/4,0)+20000,40000)))),IF(H2674&lt;=0,IF(I2674&lt;=0,0,IF(I2674&lt;=25000,I2674,IF(I2674&lt;=50000,ROUNDUP(I2674/2,0)+12500,IF(I2674&lt;=100000,ROUNDUP(I2674/4,0)+25000,50000)))),MAX(IF(I2674&lt;=0,0,IF(I2674&lt;=25000,I2674,IF(I2674&lt;=50000,ROUNDUP(I2674/2,0)+12500,IF(I2674&lt;=100000,ROUNDUP(I2674/4,0)+25000,50000)))),MIN(IF(H2674&lt;=0,0,IF(H2674&lt;=20000,H2674,IF(H2674&lt;=40000,ROUNDUP(H2674/2,0)+10000,IF(H2674&lt;=80000,ROUNDUP(H2674/4,0)+20000,40000))))+IF(I2674&lt;=0,0,IF(I2674&lt;=25000,I2674,IF(I2674&lt;=50000,ROUNDUP(I2674/2,0)+12500,IF(I2674&lt;=100000,ROUNDUP(I2674/4,0)+25000,50000)))),40000))))</f>
        <v/>
      </c>
      <c r="R2674" s="18">
        <f>MIN(120000,O2674+P2674+Q2674)</f>
        <v/>
      </c>
      <c r="S2674" s="18">
        <f>IF(F2674&lt;=0,IF(E2674&lt;=0,0,IF(E2674&lt;=12000,E2674,IF(E2674&lt;=32000,ROUNDUP(E2674/2,0)+6000,IF(E2674&lt;=56000,ROUNDUP(E2674/4,0)+14000,28000)))),IF(E2674&lt;=0,IF(F2674&lt;=0,0,IF(F2674&lt;=15000,F2674,IF(F2674&lt;=40000,ROUNDUP(F2674/2,0)+7500,IF(F2674&lt;=70000,ROUNDUP(F2674/4,0)+17500,35000)))),MAX(IF(F2674&lt;=0,0,IF(F2674&lt;=15000,F2674,IF(F2674&lt;=40000,ROUNDUP(F2674/2,0)+7500,IF(F2674&lt;=70000,ROUNDUP(F2674/4,0)+17500,35000)))),MIN(IF(E2674&lt;=0,0,IF(E2674&lt;=12000,E2674,IF(E2674&lt;=32000,ROUNDUP(E2674/2,0)+6000,IF(E2674&lt;=56000,ROUNDUP(E2674/4,0)+14000,28000))))+IF(F2674&lt;=0,0,IF(F2674&lt;=15000,F2674,IF(F2674&lt;=40000,ROUNDUP(F2674/2,0)+7500,IF(F2674&lt;=70000,ROUNDUP(F2674/4,0)+17500,35000)))),28000))))</f>
        <v/>
      </c>
      <c r="T2674" s="18">
        <f>IF(G2674&lt;=0,0,IF(G2674&lt;=12000,G2674,IF(G2674&lt;=32000,ROUNDUP(G2674/2,0)+6000,IF(G2674&lt;=56000,ROUNDUP(G2674/4,0)+14000,28000))))</f>
        <v/>
      </c>
      <c r="U2674" s="18">
        <f>IF(I2674&lt;=0,IF(H2674&lt;=0,0,IF(H2674&lt;=12000,H2674,IF(H2674&lt;=32000,ROUNDUP(H2674/2,0)+6000,IF(H2674&lt;=56000,ROUNDUP(H2674/4,0)+14000,28000)))),IF(H2674&lt;=0,IF(I2674&lt;=0,0,IF(I2674&lt;=15000,I2674,IF(I2674&lt;=40000,ROUNDUP(I2674/2,0)+7500,IF(I2674&lt;=70000,ROUNDUP(I2674/4,0)+17500,35000)))),MAX(IF(I2674&lt;=0,0,IF(I2674&lt;=15000,I2674,IF(I2674&lt;=40000,ROUNDUP(I2674/2,0)+7500,IF(I2674&lt;=70000,ROUNDUP(I2674/4,0)+17500,35000)))),MIN(IF(H2674&lt;=0,0,IF(H2674&lt;=12000,H2674,IF(H2674&lt;=32000,ROUNDUP(H2674/2,0)+6000,IF(H2674&lt;=56000,ROUNDUP(H2674/4,0)+14000,28000))))+IF(I2674&lt;=0,0,IF(I2674&lt;=15000,I2674,IF(I2674&lt;=40000,ROUNDUP(I2674/2,0)+7500,IF(I2674&lt;=70000,ROUNDUP(I2674/4,0)+17500,35000)))),28000))))</f>
        <v/>
      </c>
      <c r="V2674" s="18">
        <f>MIN(70000,S2674+T2674+U2674)</f>
        <v/>
      </c>
      <c r="W2674" s="18">
        <f>MAX(0,ROUNDDOWN(M2674-J2674-N2674-K2674-0,-3))</f>
        <v/>
      </c>
      <c r="X2674" s="18">
        <f>MAX(0,ROUNDDOWN(M2674-J2674-N2674-K2674-R2674,-3))</f>
        <v/>
      </c>
      <c r="Y2674" s="18">
        <f>IF(W2674&lt;=0,0,ROUNDDOWN((W2674*LOOKUP(W2674,{0,1950001,3300001,6950001,9000001,18000001,40000001},{0.05,0.1,0.2,0.23,0.33,0.4,0.45})-LOOKUP(W2674,{0,1950001,3300001,6950001,9000001,18000001,40000001},{0,97500,427500,636000,1536000,2796000,4796000}))*1.021,-2))</f>
        <v/>
      </c>
      <c r="Z2674" s="18">
        <f>IF(X2674&lt;=0,0,ROUNDDOWN((X2674*LOOKUP(X2674,{0,1950001,3300001,6950001,9000001,18000001,40000001},{0.05,0.1,0.2,0.23,0.33,0.4,0.45})-LOOKUP(X2674,{0,1950001,3300001,6950001,9000001,18000001,40000001},{0,97500,427500,636000,1536000,2796000,4796000}))*1.021,-2))</f>
        <v/>
      </c>
      <c r="AA2674" s="18">
        <f>MAX(0,ROUNDDOWN(M2674-J2674-430000-L2674-0,-3))</f>
        <v/>
      </c>
      <c r="AB2674" s="18">
        <f>MAX(0,ROUNDDOWN(M2674-J2674-430000-L2674-V2674,-3))</f>
        <v/>
      </c>
      <c r="AC2674" s="18">
        <f>IF(M2674&lt;=450000,0,MAX(0,ROUNDDOWN(AA2674*0.06-MIN(50000,AA2674)*0.03,-2))+MAX(0,ROUNDDOWN(AA2674*0.04-MIN(50000,AA2674)*0.02,-2)))</f>
        <v/>
      </c>
      <c r="AD2674" s="18">
        <f>IF(M2674&lt;=450000,0,MAX(0,ROUNDDOWN(AB2674*0.06-MIN(50000,AB2674)*0.03,-2))+MAX(0,ROUNDDOWN(AB2674*0.04-MIN(50000,AB2674)*0.02,-2)))</f>
        <v/>
      </c>
      <c r="AE2674" s="18">
        <f>Y2674-Z2674</f>
        <v/>
      </c>
      <c r="AF2674" s="18">
        <f>AC2674-AD2674</f>
        <v/>
      </c>
      <c r="AG2674" s="18">
        <f>AE2674+AF2674</f>
        <v/>
      </c>
      <c r="AH2674" s="20">
        <f>IF(W2674&lt;=0,0,LOOKUP(W2674,{0,1950001,3300001,6950001,9000001,18000001,40000001},{0.05,0.1,0.2,0.23,0.33,0.4,0.45}))</f>
        <v/>
      </c>
    </row>
    <row r="2675">
      <c r="A2675" t="inlineStr">
        <is>
          <t>1万円刻み 特例あり一般12万円</t>
        </is>
      </c>
      <c r="B2675" s="18">
        <f>'4_1万円刻み'!$A$865</f>
        <v/>
      </c>
      <c r="C2675" s="19" t="n">
        <v>2026</v>
      </c>
      <c r="D2675" t="inlineStr">
        <is>
          <t>はい</t>
        </is>
      </c>
      <c r="E2675" s="18" t="n">
        <v>120000</v>
      </c>
      <c r="F2675" s="18" t="n">
        <v>0</v>
      </c>
      <c r="G2675" s="18" t="n">
        <v>0</v>
      </c>
      <c r="H2675" s="18" t="n">
        <v>0</v>
      </c>
      <c r="I2675" s="18" t="n">
        <v>0</v>
      </c>
      <c r="J2675" s="18">
        <f>ROUND(MIN(B2675/12,650000)*12*0.0915+MIN(B2675/12,1390000)*12*(0.0504+0)+B2675*0.005,0)</f>
        <v/>
      </c>
      <c r="K2675" s="18" t="n">
        <v>0</v>
      </c>
      <c r="L2675" s="18" t="n">
        <v>0</v>
      </c>
      <c r="M2675" s="18">
        <f>ROUND(IF(C2675&gt;=2026,IF(B2675&lt;741000,0,IF(B2675&lt;2191000,B2675-740000,IF(B2675&lt;2193000,1451000,IF(B2675&lt;2196000,1453000,IF(B2675&lt;2200000,1456000,IF(B2675&lt;3600000,ROUNDDOWN(B2675/4,-3)*2.8-80000,IF(B2675&lt;6600000,ROUNDDOWN(B2675/4,-3)*3.2-440000,IF(B2675&lt;8500000,ROUNDDOWN(B2675*0.9,0)-1100000,B2675-1950000)))))))),IF(B2675&lt;651000,0,IF(B2675&lt;1900000,B2675-650000,IF(B2675&lt;3600000,ROUNDDOWN(B2675/4,-3)*2.8-80000,IF(B2675&lt;6600000,ROUNDDOWN(B2675/4,-3)*3.2-440000,IF(B2675&lt;8500000,ROUNDDOWN(B2675*0.9,0)-1100000,B2675-1950000)))))),0)</f>
        <v/>
      </c>
      <c r="N2675" s="18">
        <f>IF(M2675&gt;23500000,NA(),IF(C2675&gt;=2026,IF(M2675&lt;=4890000,1040000,IF(M2675&lt;=6550000,670000,620000)),IF(M2675&lt;=1320000,950000,IF(M2675&lt;=3360000,880000,IF(M2675&lt;=4890000,680000,IF(M2675&lt;=6550000,630000,580000))))))</f>
        <v/>
      </c>
      <c r="O2675" s="18">
        <f>IF(F2675&lt;=0,IF(AND(D2675="はい",C2675&gt;=2026,C2675&lt;=2027),IF(E2675&lt;=0,0,IF(E2675&lt;=30000,E2675,IF(E2675&lt;=60000,ROUNDUP(E2675/2,0)+15000,IF(E2675&lt;=120000,ROUNDUP(E2675/4,0)+30000,60000)))),IF(E2675&lt;=0,0,IF(E2675&lt;=20000,E2675,IF(E2675&lt;=40000,ROUNDUP(E2675/2,0)+10000,IF(E2675&lt;=80000,ROUNDUP(E2675/4,0)+20000,40000))))),IF(E2675&lt;=0,IF(F2675&lt;=0,0,IF(F2675&lt;=25000,F2675,IF(F2675&lt;=50000,ROUNDUP(F2675/2,0)+12500,IF(F2675&lt;=100000,ROUNDUP(F2675/4,0)+25000,50000)))),MAX(IF(F2675&lt;=0,0,IF(F2675&lt;=25000,F2675,IF(F2675&lt;=50000,ROUNDUP(F2675/2,0)+12500,IF(F2675&lt;=100000,ROUNDUP(F2675/4,0)+25000,50000)))),MIN(IF(AND(D2675="はい",C2675&gt;=2026,C2675&lt;=2027),IF(E2675&lt;=0,0,IF(E2675&lt;=30000,E2675,IF(E2675&lt;=60000,ROUNDUP(E2675/2,0)+15000,IF(E2675&lt;=120000,ROUNDUP(E2675/4,0)+30000,60000)))),IF(E2675&lt;=0,0,IF(E2675&lt;=20000,E2675,IF(E2675&lt;=40000,ROUNDUP(E2675/2,0)+10000,IF(E2675&lt;=80000,ROUNDUP(E2675/4,0)+20000,40000)))))+IF(F2675&lt;=0,0,IF(F2675&lt;=25000,F2675,IF(F2675&lt;=50000,ROUNDUP(F2675/2,0)+12500,IF(F2675&lt;=100000,ROUNDUP(F2675/4,0)+25000,50000)))),IF(AND(D2675="はい",C2675&gt;=2026,C2675&lt;=2027),60000,40000)))))</f>
        <v/>
      </c>
      <c r="P2675" s="18">
        <f>IF(G2675&lt;=0,0,IF(G2675&lt;=20000,G2675,IF(G2675&lt;=40000,ROUNDUP(G2675/2,0)+10000,IF(G2675&lt;=80000,ROUNDUP(G2675/4,0)+20000,40000))))</f>
        <v/>
      </c>
      <c r="Q2675" s="18">
        <f>IF(I2675&lt;=0,IF(H2675&lt;=0,0,IF(H2675&lt;=20000,H2675,IF(H2675&lt;=40000,ROUNDUP(H2675/2,0)+10000,IF(H2675&lt;=80000,ROUNDUP(H2675/4,0)+20000,40000)))),IF(H2675&lt;=0,IF(I2675&lt;=0,0,IF(I2675&lt;=25000,I2675,IF(I2675&lt;=50000,ROUNDUP(I2675/2,0)+12500,IF(I2675&lt;=100000,ROUNDUP(I2675/4,0)+25000,50000)))),MAX(IF(I2675&lt;=0,0,IF(I2675&lt;=25000,I2675,IF(I2675&lt;=50000,ROUNDUP(I2675/2,0)+12500,IF(I2675&lt;=100000,ROUNDUP(I2675/4,0)+25000,50000)))),MIN(IF(H2675&lt;=0,0,IF(H2675&lt;=20000,H2675,IF(H2675&lt;=40000,ROUNDUP(H2675/2,0)+10000,IF(H2675&lt;=80000,ROUNDUP(H2675/4,0)+20000,40000))))+IF(I2675&lt;=0,0,IF(I2675&lt;=25000,I2675,IF(I2675&lt;=50000,ROUNDUP(I2675/2,0)+12500,IF(I2675&lt;=100000,ROUNDUP(I2675/4,0)+25000,50000)))),40000))))</f>
        <v/>
      </c>
      <c r="R2675" s="18">
        <f>MIN(120000,O2675+P2675+Q2675)</f>
        <v/>
      </c>
      <c r="S2675" s="18">
        <f>IF(F2675&lt;=0,IF(E2675&lt;=0,0,IF(E2675&lt;=12000,E2675,IF(E2675&lt;=32000,ROUNDUP(E2675/2,0)+6000,IF(E2675&lt;=56000,ROUNDUP(E2675/4,0)+14000,28000)))),IF(E2675&lt;=0,IF(F2675&lt;=0,0,IF(F2675&lt;=15000,F2675,IF(F2675&lt;=40000,ROUNDUP(F2675/2,0)+7500,IF(F2675&lt;=70000,ROUNDUP(F2675/4,0)+17500,35000)))),MAX(IF(F2675&lt;=0,0,IF(F2675&lt;=15000,F2675,IF(F2675&lt;=40000,ROUNDUP(F2675/2,0)+7500,IF(F2675&lt;=70000,ROUNDUP(F2675/4,0)+17500,35000)))),MIN(IF(E2675&lt;=0,0,IF(E2675&lt;=12000,E2675,IF(E2675&lt;=32000,ROUNDUP(E2675/2,0)+6000,IF(E2675&lt;=56000,ROUNDUP(E2675/4,0)+14000,28000))))+IF(F2675&lt;=0,0,IF(F2675&lt;=15000,F2675,IF(F2675&lt;=40000,ROUNDUP(F2675/2,0)+7500,IF(F2675&lt;=70000,ROUNDUP(F2675/4,0)+17500,35000)))),28000))))</f>
        <v/>
      </c>
      <c r="T2675" s="18">
        <f>IF(G2675&lt;=0,0,IF(G2675&lt;=12000,G2675,IF(G2675&lt;=32000,ROUNDUP(G2675/2,0)+6000,IF(G2675&lt;=56000,ROUNDUP(G2675/4,0)+14000,28000))))</f>
        <v/>
      </c>
      <c r="U2675" s="18">
        <f>IF(I2675&lt;=0,IF(H2675&lt;=0,0,IF(H2675&lt;=12000,H2675,IF(H2675&lt;=32000,ROUNDUP(H2675/2,0)+6000,IF(H2675&lt;=56000,ROUNDUP(H2675/4,0)+14000,28000)))),IF(H2675&lt;=0,IF(I2675&lt;=0,0,IF(I2675&lt;=15000,I2675,IF(I2675&lt;=40000,ROUNDUP(I2675/2,0)+7500,IF(I2675&lt;=70000,ROUNDUP(I2675/4,0)+17500,35000)))),MAX(IF(I2675&lt;=0,0,IF(I2675&lt;=15000,I2675,IF(I2675&lt;=40000,ROUNDUP(I2675/2,0)+7500,IF(I2675&lt;=70000,ROUNDUP(I2675/4,0)+17500,35000)))),MIN(IF(H2675&lt;=0,0,IF(H2675&lt;=12000,H2675,IF(H2675&lt;=32000,ROUNDUP(H2675/2,0)+6000,IF(H2675&lt;=56000,ROUNDUP(H2675/4,0)+14000,28000))))+IF(I2675&lt;=0,0,IF(I2675&lt;=15000,I2675,IF(I2675&lt;=40000,ROUNDUP(I2675/2,0)+7500,IF(I2675&lt;=70000,ROUNDUP(I2675/4,0)+17500,35000)))),28000))))</f>
        <v/>
      </c>
      <c r="V2675" s="18">
        <f>MIN(70000,S2675+T2675+U2675)</f>
        <v/>
      </c>
      <c r="W2675" s="18">
        <f>MAX(0,ROUNDDOWN(M2675-J2675-N2675-K2675-0,-3))</f>
        <v/>
      </c>
      <c r="X2675" s="18">
        <f>MAX(0,ROUNDDOWN(M2675-J2675-N2675-K2675-R2675,-3))</f>
        <v/>
      </c>
      <c r="Y2675" s="18">
        <f>IF(W2675&lt;=0,0,ROUNDDOWN((W2675*LOOKUP(W2675,{0,1950001,3300001,6950001,9000001,18000001,40000001},{0.05,0.1,0.2,0.23,0.33,0.4,0.45})-LOOKUP(W2675,{0,1950001,3300001,6950001,9000001,18000001,40000001},{0,97500,427500,636000,1536000,2796000,4796000}))*1.021,-2))</f>
        <v/>
      </c>
      <c r="Z2675" s="18">
        <f>IF(X2675&lt;=0,0,ROUNDDOWN((X2675*LOOKUP(X2675,{0,1950001,3300001,6950001,9000001,18000001,40000001},{0.05,0.1,0.2,0.23,0.33,0.4,0.45})-LOOKUP(X2675,{0,1950001,3300001,6950001,9000001,18000001,40000001},{0,97500,427500,636000,1536000,2796000,4796000}))*1.021,-2))</f>
        <v/>
      </c>
      <c r="AA2675" s="18">
        <f>MAX(0,ROUNDDOWN(M2675-J2675-430000-L2675-0,-3))</f>
        <v/>
      </c>
      <c r="AB2675" s="18">
        <f>MAX(0,ROUNDDOWN(M2675-J2675-430000-L2675-V2675,-3))</f>
        <v/>
      </c>
      <c r="AC2675" s="18">
        <f>IF(M2675&lt;=450000,0,MAX(0,ROUNDDOWN(AA2675*0.06-MIN(50000,AA2675)*0.03,-2))+MAX(0,ROUNDDOWN(AA2675*0.04-MIN(50000,AA2675)*0.02,-2)))</f>
        <v/>
      </c>
      <c r="AD2675" s="18">
        <f>IF(M2675&lt;=450000,0,MAX(0,ROUNDDOWN(AB2675*0.06-MIN(50000,AB2675)*0.03,-2))+MAX(0,ROUNDDOWN(AB2675*0.04-MIN(50000,AB2675)*0.02,-2)))</f>
        <v/>
      </c>
      <c r="AE2675" s="18">
        <f>Y2675-Z2675</f>
        <v/>
      </c>
      <c r="AF2675" s="18">
        <f>AC2675-AD2675</f>
        <v/>
      </c>
      <c r="AG2675" s="18">
        <f>AE2675+AF2675</f>
        <v/>
      </c>
      <c r="AH2675" s="20">
        <f>IF(W2675&lt;=0,0,LOOKUP(W2675,{0,1950001,3300001,6950001,9000001,18000001,40000001},{0.05,0.1,0.2,0.23,0.33,0.4,0.45}))</f>
        <v/>
      </c>
    </row>
    <row r="2676">
      <c r="A2676" t="inlineStr">
        <is>
          <t>1万円刻み 3区分8万円ずつ</t>
        </is>
      </c>
      <c r="B2676" s="18">
        <f>'4_1万円刻み'!$A$866</f>
        <v/>
      </c>
      <c r="C2676" s="19" t="n">
        <v>2026</v>
      </c>
      <c r="D2676" t="inlineStr">
        <is>
          <t>いいえ</t>
        </is>
      </c>
      <c r="E2676" s="18" t="n">
        <v>80000</v>
      </c>
      <c r="F2676" s="18" t="n">
        <v>0</v>
      </c>
      <c r="G2676" s="18" t="n">
        <v>80000</v>
      </c>
      <c r="H2676" s="18" t="n">
        <v>80000</v>
      </c>
      <c r="I2676" s="18" t="n">
        <v>0</v>
      </c>
      <c r="J2676" s="18">
        <f>ROUND(MIN(B2676/12,650000)*12*0.0915+MIN(B2676/12,1390000)*12*(0.0504+0)+B2676*0.005,0)</f>
        <v/>
      </c>
      <c r="K2676" s="18" t="n">
        <v>0</v>
      </c>
      <c r="L2676" s="18" t="n">
        <v>0</v>
      </c>
      <c r="M2676" s="18">
        <f>ROUND(IF(C2676&gt;=2026,IF(B2676&lt;741000,0,IF(B2676&lt;2191000,B2676-740000,IF(B2676&lt;2193000,1451000,IF(B2676&lt;2196000,1453000,IF(B2676&lt;2200000,1456000,IF(B2676&lt;3600000,ROUNDDOWN(B2676/4,-3)*2.8-80000,IF(B2676&lt;6600000,ROUNDDOWN(B2676/4,-3)*3.2-440000,IF(B2676&lt;8500000,ROUNDDOWN(B2676*0.9,0)-1100000,B2676-1950000)))))))),IF(B2676&lt;651000,0,IF(B2676&lt;1900000,B2676-650000,IF(B2676&lt;3600000,ROUNDDOWN(B2676/4,-3)*2.8-80000,IF(B2676&lt;6600000,ROUNDDOWN(B2676/4,-3)*3.2-440000,IF(B2676&lt;8500000,ROUNDDOWN(B2676*0.9,0)-1100000,B2676-1950000)))))),0)</f>
        <v/>
      </c>
      <c r="N2676" s="18">
        <f>IF(M2676&gt;23500000,NA(),IF(C2676&gt;=2026,IF(M2676&lt;=4890000,1040000,IF(M2676&lt;=6550000,670000,620000)),IF(M2676&lt;=1320000,950000,IF(M2676&lt;=3360000,880000,IF(M2676&lt;=4890000,680000,IF(M2676&lt;=6550000,630000,580000))))))</f>
        <v/>
      </c>
      <c r="O2676" s="18">
        <f>IF(F2676&lt;=0,IF(AND(D2676="はい",C2676&gt;=2026,C2676&lt;=2027),IF(E2676&lt;=0,0,IF(E2676&lt;=30000,E2676,IF(E2676&lt;=60000,ROUNDUP(E2676/2,0)+15000,IF(E2676&lt;=120000,ROUNDUP(E2676/4,0)+30000,60000)))),IF(E2676&lt;=0,0,IF(E2676&lt;=20000,E2676,IF(E2676&lt;=40000,ROUNDUP(E2676/2,0)+10000,IF(E2676&lt;=80000,ROUNDUP(E2676/4,0)+20000,40000))))),IF(E2676&lt;=0,IF(F2676&lt;=0,0,IF(F2676&lt;=25000,F2676,IF(F2676&lt;=50000,ROUNDUP(F2676/2,0)+12500,IF(F2676&lt;=100000,ROUNDUP(F2676/4,0)+25000,50000)))),MAX(IF(F2676&lt;=0,0,IF(F2676&lt;=25000,F2676,IF(F2676&lt;=50000,ROUNDUP(F2676/2,0)+12500,IF(F2676&lt;=100000,ROUNDUP(F2676/4,0)+25000,50000)))),MIN(IF(AND(D2676="はい",C2676&gt;=2026,C2676&lt;=2027),IF(E2676&lt;=0,0,IF(E2676&lt;=30000,E2676,IF(E2676&lt;=60000,ROUNDUP(E2676/2,0)+15000,IF(E2676&lt;=120000,ROUNDUP(E2676/4,0)+30000,60000)))),IF(E2676&lt;=0,0,IF(E2676&lt;=20000,E2676,IF(E2676&lt;=40000,ROUNDUP(E2676/2,0)+10000,IF(E2676&lt;=80000,ROUNDUP(E2676/4,0)+20000,40000)))))+IF(F2676&lt;=0,0,IF(F2676&lt;=25000,F2676,IF(F2676&lt;=50000,ROUNDUP(F2676/2,0)+12500,IF(F2676&lt;=100000,ROUNDUP(F2676/4,0)+25000,50000)))),IF(AND(D2676="はい",C2676&gt;=2026,C2676&lt;=2027),60000,40000)))))</f>
        <v/>
      </c>
      <c r="P2676" s="18">
        <f>IF(G2676&lt;=0,0,IF(G2676&lt;=20000,G2676,IF(G2676&lt;=40000,ROUNDUP(G2676/2,0)+10000,IF(G2676&lt;=80000,ROUNDUP(G2676/4,0)+20000,40000))))</f>
        <v/>
      </c>
      <c r="Q2676" s="18">
        <f>IF(I2676&lt;=0,IF(H2676&lt;=0,0,IF(H2676&lt;=20000,H2676,IF(H2676&lt;=40000,ROUNDUP(H2676/2,0)+10000,IF(H2676&lt;=80000,ROUNDUP(H2676/4,0)+20000,40000)))),IF(H2676&lt;=0,IF(I2676&lt;=0,0,IF(I2676&lt;=25000,I2676,IF(I2676&lt;=50000,ROUNDUP(I2676/2,0)+12500,IF(I2676&lt;=100000,ROUNDUP(I2676/4,0)+25000,50000)))),MAX(IF(I2676&lt;=0,0,IF(I2676&lt;=25000,I2676,IF(I2676&lt;=50000,ROUNDUP(I2676/2,0)+12500,IF(I2676&lt;=100000,ROUNDUP(I2676/4,0)+25000,50000)))),MIN(IF(H2676&lt;=0,0,IF(H2676&lt;=20000,H2676,IF(H2676&lt;=40000,ROUNDUP(H2676/2,0)+10000,IF(H2676&lt;=80000,ROUNDUP(H2676/4,0)+20000,40000))))+IF(I2676&lt;=0,0,IF(I2676&lt;=25000,I2676,IF(I2676&lt;=50000,ROUNDUP(I2676/2,0)+12500,IF(I2676&lt;=100000,ROUNDUP(I2676/4,0)+25000,50000)))),40000))))</f>
        <v/>
      </c>
      <c r="R2676" s="18">
        <f>MIN(120000,O2676+P2676+Q2676)</f>
        <v/>
      </c>
      <c r="S2676" s="18">
        <f>IF(F2676&lt;=0,IF(E2676&lt;=0,0,IF(E2676&lt;=12000,E2676,IF(E2676&lt;=32000,ROUNDUP(E2676/2,0)+6000,IF(E2676&lt;=56000,ROUNDUP(E2676/4,0)+14000,28000)))),IF(E2676&lt;=0,IF(F2676&lt;=0,0,IF(F2676&lt;=15000,F2676,IF(F2676&lt;=40000,ROUNDUP(F2676/2,0)+7500,IF(F2676&lt;=70000,ROUNDUP(F2676/4,0)+17500,35000)))),MAX(IF(F2676&lt;=0,0,IF(F2676&lt;=15000,F2676,IF(F2676&lt;=40000,ROUNDUP(F2676/2,0)+7500,IF(F2676&lt;=70000,ROUNDUP(F2676/4,0)+17500,35000)))),MIN(IF(E2676&lt;=0,0,IF(E2676&lt;=12000,E2676,IF(E2676&lt;=32000,ROUNDUP(E2676/2,0)+6000,IF(E2676&lt;=56000,ROUNDUP(E2676/4,0)+14000,28000))))+IF(F2676&lt;=0,0,IF(F2676&lt;=15000,F2676,IF(F2676&lt;=40000,ROUNDUP(F2676/2,0)+7500,IF(F2676&lt;=70000,ROUNDUP(F2676/4,0)+17500,35000)))),28000))))</f>
        <v/>
      </c>
      <c r="T2676" s="18">
        <f>IF(G2676&lt;=0,0,IF(G2676&lt;=12000,G2676,IF(G2676&lt;=32000,ROUNDUP(G2676/2,0)+6000,IF(G2676&lt;=56000,ROUNDUP(G2676/4,0)+14000,28000))))</f>
        <v/>
      </c>
      <c r="U2676" s="18">
        <f>IF(I2676&lt;=0,IF(H2676&lt;=0,0,IF(H2676&lt;=12000,H2676,IF(H2676&lt;=32000,ROUNDUP(H2676/2,0)+6000,IF(H2676&lt;=56000,ROUNDUP(H2676/4,0)+14000,28000)))),IF(H2676&lt;=0,IF(I2676&lt;=0,0,IF(I2676&lt;=15000,I2676,IF(I2676&lt;=40000,ROUNDUP(I2676/2,0)+7500,IF(I2676&lt;=70000,ROUNDUP(I2676/4,0)+17500,35000)))),MAX(IF(I2676&lt;=0,0,IF(I2676&lt;=15000,I2676,IF(I2676&lt;=40000,ROUNDUP(I2676/2,0)+7500,IF(I2676&lt;=70000,ROUNDUP(I2676/4,0)+17500,35000)))),MIN(IF(H2676&lt;=0,0,IF(H2676&lt;=12000,H2676,IF(H2676&lt;=32000,ROUNDUP(H2676/2,0)+6000,IF(H2676&lt;=56000,ROUNDUP(H2676/4,0)+14000,28000))))+IF(I2676&lt;=0,0,IF(I2676&lt;=15000,I2676,IF(I2676&lt;=40000,ROUNDUP(I2676/2,0)+7500,IF(I2676&lt;=70000,ROUNDUP(I2676/4,0)+17500,35000)))),28000))))</f>
        <v/>
      </c>
      <c r="V2676" s="18">
        <f>MIN(70000,S2676+T2676+U2676)</f>
        <v/>
      </c>
      <c r="W2676" s="18">
        <f>MAX(0,ROUNDDOWN(M2676-J2676-N2676-K2676-0,-3))</f>
        <v/>
      </c>
      <c r="X2676" s="18">
        <f>MAX(0,ROUNDDOWN(M2676-J2676-N2676-K2676-R2676,-3))</f>
        <v/>
      </c>
      <c r="Y2676" s="18">
        <f>IF(W2676&lt;=0,0,ROUNDDOWN((W2676*LOOKUP(W2676,{0,1950001,3300001,6950001,9000001,18000001,40000001},{0.05,0.1,0.2,0.23,0.33,0.4,0.45})-LOOKUP(W2676,{0,1950001,3300001,6950001,9000001,18000001,40000001},{0,97500,427500,636000,1536000,2796000,4796000}))*1.021,-2))</f>
        <v/>
      </c>
      <c r="Z2676" s="18">
        <f>IF(X2676&lt;=0,0,ROUNDDOWN((X2676*LOOKUP(X2676,{0,1950001,3300001,6950001,9000001,18000001,40000001},{0.05,0.1,0.2,0.23,0.33,0.4,0.45})-LOOKUP(X2676,{0,1950001,3300001,6950001,9000001,18000001,40000001},{0,97500,427500,636000,1536000,2796000,4796000}))*1.021,-2))</f>
        <v/>
      </c>
      <c r="AA2676" s="18">
        <f>MAX(0,ROUNDDOWN(M2676-J2676-430000-L2676-0,-3))</f>
        <v/>
      </c>
      <c r="AB2676" s="18">
        <f>MAX(0,ROUNDDOWN(M2676-J2676-430000-L2676-V2676,-3))</f>
        <v/>
      </c>
      <c r="AC2676" s="18">
        <f>IF(M2676&lt;=450000,0,MAX(0,ROUNDDOWN(AA2676*0.06-MIN(50000,AA2676)*0.03,-2))+MAX(0,ROUNDDOWN(AA2676*0.04-MIN(50000,AA2676)*0.02,-2)))</f>
        <v/>
      </c>
      <c r="AD2676" s="18">
        <f>IF(M2676&lt;=450000,0,MAX(0,ROUNDDOWN(AB2676*0.06-MIN(50000,AB2676)*0.03,-2))+MAX(0,ROUNDDOWN(AB2676*0.04-MIN(50000,AB2676)*0.02,-2)))</f>
        <v/>
      </c>
      <c r="AE2676" s="18">
        <f>Y2676-Z2676</f>
        <v/>
      </c>
      <c r="AF2676" s="18">
        <f>AC2676-AD2676</f>
        <v/>
      </c>
      <c r="AG2676" s="18">
        <f>AE2676+AF2676</f>
        <v/>
      </c>
      <c r="AH2676" s="20">
        <f>IF(W2676&lt;=0,0,LOOKUP(W2676,{0,1950001,3300001,6950001,9000001,18000001,40000001},{0.05,0.1,0.2,0.23,0.33,0.4,0.45}))</f>
        <v/>
      </c>
    </row>
    <row r="2677">
      <c r="A2677" t="inlineStr">
        <is>
          <t>1万円刻み 一般8万円</t>
        </is>
      </c>
      <c r="B2677" s="18">
        <f>'4_1万円刻み'!$A$866</f>
        <v/>
      </c>
      <c r="C2677" s="19" t="n">
        <v>2026</v>
      </c>
      <c r="D2677" t="inlineStr">
        <is>
          <t>いいえ</t>
        </is>
      </c>
      <c r="E2677" s="18" t="n">
        <v>80000</v>
      </c>
      <c r="F2677" s="18" t="n">
        <v>0</v>
      </c>
      <c r="G2677" s="18" t="n">
        <v>0</v>
      </c>
      <c r="H2677" s="18" t="n">
        <v>0</v>
      </c>
      <c r="I2677" s="18" t="n">
        <v>0</v>
      </c>
      <c r="J2677" s="18">
        <f>ROUND(MIN(B2677/12,650000)*12*0.0915+MIN(B2677/12,1390000)*12*(0.0504+0)+B2677*0.005,0)</f>
        <v/>
      </c>
      <c r="K2677" s="18" t="n">
        <v>0</v>
      </c>
      <c r="L2677" s="18" t="n">
        <v>0</v>
      </c>
      <c r="M2677" s="18">
        <f>ROUND(IF(C2677&gt;=2026,IF(B2677&lt;741000,0,IF(B2677&lt;2191000,B2677-740000,IF(B2677&lt;2193000,1451000,IF(B2677&lt;2196000,1453000,IF(B2677&lt;2200000,1456000,IF(B2677&lt;3600000,ROUNDDOWN(B2677/4,-3)*2.8-80000,IF(B2677&lt;6600000,ROUNDDOWN(B2677/4,-3)*3.2-440000,IF(B2677&lt;8500000,ROUNDDOWN(B2677*0.9,0)-1100000,B2677-1950000)))))))),IF(B2677&lt;651000,0,IF(B2677&lt;1900000,B2677-650000,IF(B2677&lt;3600000,ROUNDDOWN(B2677/4,-3)*2.8-80000,IF(B2677&lt;6600000,ROUNDDOWN(B2677/4,-3)*3.2-440000,IF(B2677&lt;8500000,ROUNDDOWN(B2677*0.9,0)-1100000,B2677-1950000)))))),0)</f>
        <v/>
      </c>
      <c r="N2677" s="18">
        <f>IF(M2677&gt;23500000,NA(),IF(C2677&gt;=2026,IF(M2677&lt;=4890000,1040000,IF(M2677&lt;=6550000,670000,620000)),IF(M2677&lt;=1320000,950000,IF(M2677&lt;=3360000,880000,IF(M2677&lt;=4890000,680000,IF(M2677&lt;=6550000,630000,580000))))))</f>
        <v/>
      </c>
      <c r="O2677" s="18">
        <f>IF(F2677&lt;=0,IF(AND(D2677="はい",C2677&gt;=2026,C2677&lt;=2027),IF(E2677&lt;=0,0,IF(E2677&lt;=30000,E2677,IF(E2677&lt;=60000,ROUNDUP(E2677/2,0)+15000,IF(E2677&lt;=120000,ROUNDUP(E2677/4,0)+30000,60000)))),IF(E2677&lt;=0,0,IF(E2677&lt;=20000,E2677,IF(E2677&lt;=40000,ROUNDUP(E2677/2,0)+10000,IF(E2677&lt;=80000,ROUNDUP(E2677/4,0)+20000,40000))))),IF(E2677&lt;=0,IF(F2677&lt;=0,0,IF(F2677&lt;=25000,F2677,IF(F2677&lt;=50000,ROUNDUP(F2677/2,0)+12500,IF(F2677&lt;=100000,ROUNDUP(F2677/4,0)+25000,50000)))),MAX(IF(F2677&lt;=0,0,IF(F2677&lt;=25000,F2677,IF(F2677&lt;=50000,ROUNDUP(F2677/2,0)+12500,IF(F2677&lt;=100000,ROUNDUP(F2677/4,0)+25000,50000)))),MIN(IF(AND(D2677="はい",C2677&gt;=2026,C2677&lt;=2027),IF(E2677&lt;=0,0,IF(E2677&lt;=30000,E2677,IF(E2677&lt;=60000,ROUNDUP(E2677/2,0)+15000,IF(E2677&lt;=120000,ROUNDUP(E2677/4,0)+30000,60000)))),IF(E2677&lt;=0,0,IF(E2677&lt;=20000,E2677,IF(E2677&lt;=40000,ROUNDUP(E2677/2,0)+10000,IF(E2677&lt;=80000,ROUNDUP(E2677/4,0)+20000,40000)))))+IF(F2677&lt;=0,0,IF(F2677&lt;=25000,F2677,IF(F2677&lt;=50000,ROUNDUP(F2677/2,0)+12500,IF(F2677&lt;=100000,ROUNDUP(F2677/4,0)+25000,50000)))),IF(AND(D2677="はい",C2677&gt;=2026,C2677&lt;=2027),60000,40000)))))</f>
        <v/>
      </c>
      <c r="P2677" s="18">
        <f>IF(G2677&lt;=0,0,IF(G2677&lt;=20000,G2677,IF(G2677&lt;=40000,ROUNDUP(G2677/2,0)+10000,IF(G2677&lt;=80000,ROUNDUP(G2677/4,0)+20000,40000))))</f>
        <v/>
      </c>
      <c r="Q2677" s="18">
        <f>IF(I2677&lt;=0,IF(H2677&lt;=0,0,IF(H2677&lt;=20000,H2677,IF(H2677&lt;=40000,ROUNDUP(H2677/2,0)+10000,IF(H2677&lt;=80000,ROUNDUP(H2677/4,0)+20000,40000)))),IF(H2677&lt;=0,IF(I2677&lt;=0,0,IF(I2677&lt;=25000,I2677,IF(I2677&lt;=50000,ROUNDUP(I2677/2,0)+12500,IF(I2677&lt;=100000,ROUNDUP(I2677/4,0)+25000,50000)))),MAX(IF(I2677&lt;=0,0,IF(I2677&lt;=25000,I2677,IF(I2677&lt;=50000,ROUNDUP(I2677/2,0)+12500,IF(I2677&lt;=100000,ROUNDUP(I2677/4,0)+25000,50000)))),MIN(IF(H2677&lt;=0,0,IF(H2677&lt;=20000,H2677,IF(H2677&lt;=40000,ROUNDUP(H2677/2,0)+10000,IF(H2677&lt;=80000,ROUNDUP(H2677/4,0)+20000,40000))))+IF(I2677&lt;=0,0,IF(I2677&lt;=25000,I2677,IF(I2677&lt;=50000,ROUNDUP(I2677/2,0)+12500,IF(I2677&lt;=100000,ROUNDUP(I2677/4,0)+25000,50000)))),40000))))</f>
        <v/>
      </c>
      <c r="R2677" s="18">
        <f>MIN(120000,O2677+P2677+Q2677)</f>
        <v/>
      </c>
      <c r="S2677" s="18">
        <f>IF(F2677&lt;=0,IF(E2677&lt;=0,0,IF(E2677&lt;=12000,E2677,IF(E2677&lt;=32000,ROUNDUP(E2677/2,0)+6000,IF(E2677&lt;=56000,ROUNDUP(E2677/4,0)+14000,28000)))),IF(E2677&lt;=0,IF(F2677&lt;=0,0,IF(F2677&lt;=15000,F2677,IF(F2677&lt;=40000,ROUNDUP(F2677/2,0)+7500,IF(F2677&lt;=70000,ROUNDUP(F2677/4,0)+17500,35000)))),MAX(IF(F2677&lt;=0,0,IF(F2677&lt;=15000,F2677,IF(F2677&lt;=40000,ROUNDUP(F2677/2,0)+7500,IF(F2677&lt;=70000,ROUNDUP(F2677/4,0)+17500,35000)))),MIN(IF(E2677&lt;=0,0,IF(E2677&lt;=12000,E2677,IF(E2677&lt;=32000,ROUNDUP(E2677/2,0)+6000,IF(E2677&lt;=56000,ROUNDUP(E2677/4,0)+14000,28000))))+IF(F2677&lt;=0,0,IF(F2677&lt;=15000,F2677,IF(F2677&lt;=40000,ROUNDUP(F2677/2,0)+7500,IF(F2677&lt;=70000,ROUNDUP(F2677/4,0)+17500,35000)))),28000))))</f>
        <v/>
      </c>
      <c r="T2677" s="18">
        <f>IF(G2677&lt;=0,0,IF(G2677&lt;=12000,G2677,IF(G2677&lt;=32000,ROUNDUP(G2677/2,0)+6000,IF(G2677&lt;=56000,ROUNDUP(G2677/4,0)+14000,28000))))</f>
        <v/>
      </c>
      <c r="U2677" s="18">
        <f>IF(I2677&lt;=0,IF(H2677&lt;=0,0,IF(H2677&lt;=12000,H2677,IF(H2677&lt;=32000,ROUNDUP(H2677/2,0)+6000,IF(H2677&lt;=56000,ROUNDUP(H2677/4,0)+14000,28000)))),IF(H2677&lt;=0,IF(I2677&lt;=0,0,IF(I2677&lt;=15000,I2677,IF(I2677&lt;=40000,ROUNDUP(I2677/2,0)+7500,IF(I2677&lt;=70000,ROUNDUP(I2677/4,0)+17500,35000)))),MAX(IF(I2677&lt;=0,0,IF(I2677&lt;=15000,I2677,IF(I2677&lt;=40000,ROUNDUP(I2677/2,0)+7500,IF(I2677&lt;=70000,ROUNDUP(I2677/4,0)+17500,35000)))),MIN(IF(H2677&lt;=0,0,IF(H2677&lt;=12000,H2677,IF(H2677&lt;=32000,ROUNDUP(H2677/2,0)+6000,IF(H2677&lt;=56000,ROUNDUP(H2677/4,0)+14000,28000))))+IF(I2677&lt;=0,0,IF(I2677&lt;=15000,I2677,IF(I2677&lt;=40000,ROUNDUP(I2677/2,0)+7500,IF(I2677&lt;=70000,ROUNDUP(I2677/4,0)+17500,35000)))),28000))))</f>
        <v/>
      </c>
      <c r="V2677" s="18">
        <f>MIN(70000,S2677+T2677+U2677)</f>
        <v/>
      </c>
      <c r="W2677" s="18">
        <f>MAX(0,ROUNDDOWN(M2677-J2677-N2677-K2677-0,-3))</f>
        <v/>
      </c>
      <c r="X2677" s="18">
        <f>MAX(0,ROUNDDOWN(M2677-J2677-N2677-K2677-R2677,-3))</f>
        <v/>
      </c>
      <c r="Y2677" s="18">
        <f>IF(W2677&lt;=0,0,ROUNDDOWN((W2677*LOOKUP(W2677,{0,1950001,3300001,6950001,9000001,18000001,40000001},{0.05,0.1,0.2,0.23,0.33,0.4,0.45})-LOOKUP(W2677,{0,1950001,3300001,6950001,9000001,18000001,40000001},{0,97500,427500,636000,1536000,2796000,4796000}))*1.021,-2))</f>
        <v/>
      </c>
      <c r="Z2677" s="18">
        <f>IF(X2677&lt;=0,0,ROUNDDOWN((X2677*LOOKUP(X2677,{0,1950001,3300001,6950001,9000001,18000001,40000001},{0.05,0.1,0.2,0.23,0.33,0.4,0.45})-LOOKUP(X2677,{0,1950001,3300001,6950001,9000001,18000001,40000001},{0,97500,427500,636000,1536000,2796000,4796000}))*1.021,-2))</f>
        <v/>
      </c>
      <c r="AA2677" s="18">
        <f>MAX(0,ROUNDDOWN(M2677-J2677-430000-L2677-0,-3))</f>
        <v/>
      </c>
      <c r="AB2677" s="18">
        <f>MAX(0,ROUNDDOWN(M2677-J2677-430000-L2677-V2677,-3))</f>
        <v/>
      </c>
      <c r="AC2677" s="18">
        <f>IF(M2677&lt;=450000,0,MAX(0,ROUNDDOWN(AA2677*0.06-MIN(50000,AA2677)*0.03,-2))+MAX(0,ROUNDDOWN(AA2677*0.04-MIN(50000,AA2677)*0.02,-2)))</f>
        <v/>
      </c>
      <c r="AD2677" s="18">
        <f>IF(M2677&lt;=450000,0,MAX(0,ROUNDDOWN(AB2677*0.06-MIN(50000,AB2677)*0.03,-2))+MAX(0,ROUNDDOWN(AB2677*0.04-MIN(50000,AB2677)*0.02,-2)))</f>
        <v/>
      </c>
      <c r="AE2677" s="18">
        <f>Y2677-Z2677</f>
        <v/>
      </c>
      <c r="AF2677" s="18">
        <f>AC2677-AD2677</f>
        <v/>
      </c>
      <c r="AG2677" s="18">
        <f>AE2677+AF2677</f>
        <v/>
      </c>
      <c r="AH2677" s="20">
        <f>IF(W2677&lt;=0,0,LOOKUP(W2677,{0,1950001,3300001,6950001,9000001,18000001,40000001},{0.05,0.1,0.2,0.23,0.33,0.4,0.45}))</f>
        <v/>
      </c>
    </row>
    <row r="2678">
      <c r="A2678" t="inlineStr">
        <is>
          <t>1万円刻み 特例あり一般12万円</t>
        </is>
      </c>
      <c r="B2678" s="18">
        <f>'4_1万円刻み'!$A$866</f>
        <v/>
      </c>
      <c r="C2678" s="19" t="n">
        <v>2026</v>
      </c>
      <c r="D2678" t="inlineStr">
        <is>
          <t>はい</t>
        </is>
      </c>
      <c r="E2678" s="18" t="n">
        <v>120000</v>
      </c>
      <c r="F2678" s="18" t="n">
        <v>0</v>
      </c>
      <c r="G2678" s="18" t="n">
        <v>0</v>
      </c>
      <c r="H2678" s="18" t="n">
        <v>0</v>
      </c>
      <c r="I2678" s="18" t="n">
        <v>0</v>
      </c>
      <c r="J2678" s="18">
        <f>ROUND(MIN(B2678/12,650000)*12*0.0915+MIN(B2678/12,1390000)*12*(0.0504+0)+B2678*0.005,0)</f>
        <v/>
      </c>
      <c r="K2678" s="18" t="n">
        <v>0</v>
      </c>
      <c r="L2678" s="18" t="n">
        <v>0</v>
      </c>
      <c r="M2678" s="18">
        <f>ROUND(IF(C2678&gt;=2026,IF(B2678&lt;741000,0,IF(B2678&lt;2191000,B2678-740000,IF(B2678&lt;2193000,1451000,IF(B2678&lt;2196000,1453000,IF(B2678&lt;2200000,1456000,IF(B2678&lt;3600000,ROUNDDOWN(B2678/4,-3)*2.8-80000,IF(B2678&lt;6600000,ROUNDDOWN(B2678/4,-3)*3.2-440000,IF(B2678&lt;8500000,ROUNDDOWN(B2678*0.9,0)-1100000,B2678-1950000)))))))),IF(B2678&lt;651000,0,IF(B2678&lt;1900000,B2678-650000,IF(B2678&lt;3600000,ROUNDDOWN(B2678/4,-3)*2.8-80000,IF(B2678&lt;6600000,ROUNDDOWN(B2678/4,-3)*3.2-440000,IF(B2678&lt;8500000,ROUNDDOWN(B2678*0.9,0)-1100000,B2678-1950000)))))),0)</f>
        <v/>
      </c>
      <c r="N2678" s="18">
        <f>IF(M2678&gt;23500000,NA(),IF(C2678&gt;=2026,IF(M2678&lt;=4890000,1040000,IF(M2678&lt;=6550000,670000,620000)),IF(M2678&lt;=1320000,950000,IF(M2678&lt;=3360000,880000,IF(M2678&lt;=4890000,680000,IF(M2678&lt;=6550000,630000,580000))))))</f>
        <v/>
      </c>
      <c r="O2678" s="18">
        <f>IF(F2678&lt;=0,IF(AND(D2678="はい",C2678&gt;=2026,C2678&lt;=2027),IF(E2678&lt;=0,0,IF(E2678&lt;=30000,E2678,IF(E2678&lt;=60000,ROUNDUP(E2678/2,0)+15000,IF(E2678&lt;=120000,ROUNDUP(E2678/4,0)+30000,60000)))),IF(E2678&lt;=0,0,IF(E2678&lt;=20000,E2678,IF(E2678&lt;=40000,ROUNDUP(E2678/2,0)+10000,IF(E2678&lt;=80000,ROUNDUP(E2678/4,0)+20000,40000))))),IF(E2678&lt;=0,IF(F2678&lt;=0,0,IF(F2678&lt;=25000,F2678,IF(F2678&lt;=50000,ROUNDUP(F2678/2,0)+12500,IF(F2678&lt;=100000,ROUNDUP(F2678/4,0)+25000,50000)))),MAX(IF(F2678&lt;=0,0,IF(F2678&lt;=25000,F2678,IF(F2678&lt;=50000,ROUNDUP(F2678/2,0)+12500,IF(F2678&lt;=100000,ROUNDUP(F2678/4,0)+25000,50000)))),MIN(IF(AND(D2678="はい",C2678&gt;=2026,C2678&lt;=2027),IF(E2678&lt;=0,0,IF(E2678&lt;=30000,E2678,IF(E2678&lt;=60000,ROUNDUP(E2678/2,0)+15000,IF(E2678&lt;=120000,ROUNDUP(E2678/4,0)+30000,60000)))),IF(E2678&lt;=0,0,IF(E2678&lt;=20000,E2678,IF(E2678&lt;=40000,ROUNDUP(E2678/2,0)+10000,IF(E2678&lt;=80000,ROUNDUP(E2678/4,0)+20000,40000)))))+IF(F2678&lt;=0,0,IF(F2678&lt;=25000,F2678,IF(F2678&lt;=50000,ROUNDUP(F2678/2,0)+12500,IF(F2678&lt;=100000,ROUNDUP(F2678/4,0)+25000,50000)))),IF(AND(D2678="はい",C2678&gt;=2026,C2678&lt;=2027),60000,40000)))))</f>
        <v/>
      </c>
      <c r="P2678" s="18">
        <f>IF(G2678&lt;=0,0,IF(G2678&lt;=20000,G2678,IF(G2678&lt;=40000,ROUNDUP(G2678/2,0)+10000,IF(G2678&lt;=80000,ROUNDUP(G2678/4,0)+20000,40000))))</f>
        <v/>
      </c>
      <c r="Q2678" s="18">
        <f>IF(I2678&lt;=0,IF(H2678&lt;=0,0,IF(H2678&lt;=20000,H2678,IF(H2678&lt;=40000,ROUNDUP(H2678/2,0)+10000,IF(H2678&lt;=80000,ROUNDUP(H2678/4,0)+20000,40000)))),IF(H2678&lt;=0,IF(I2678&lt;=0,0,IF(I2678&lt;=25000,I2678,IF(I2678&lt;=50000,ROUNDUP(I2678/2,0)+12500,IF(I2678&lt;=100000,ROUNDUP(I2678/4,0)+25000,50000)))),MAX(IF(I2678&lt;=0,0,IF(I2678&lt;=25000,I2678,IF(I2678&lt;=50000,ROUNDUP(I2678/2,0)+12500,IF(I2678&lt;=100000,ROUNDUP(I2678/4,0)+25000,50000)))),MIN(IF(H2678&lt;=0,0,IF(H2678&lt;=20000,H2678,IF(H2678&lt;=40000,ROUNDUP(H2678/2,0)+10000,IF(H2678&lt;=80000,ROUNDUP(H2678/4,0)+20000,40000))))+IF(I2678&lt;=0,0,IF(I2678&lt;=25000,I2678,IF(I2678&lt;=50000,ROUNDUP(I2678/2,0)+12500,IF(I2678&lt;=100000,ROUNDUP(I2678/4,0)+25000,50000)))),40000))))</f>
        <v/>
      </c>
      <c r="R2678" s="18">
        <f>MIN(120000,O2678+P2678+Q2678)</f>
        <v/>
      </c>
      <c r="S2678" s="18">
        <f>IF(F2678&lt;=0,IF(E2678&lt;=0,0,IF(E2678&lt;=12000,E2678,IF(E2678&lt;=32000,ROUNDUP(E2678/2,0)+6000,IF(E2678&lt;=56000,ROUNDUP(E2678/4,0)+14000,28000)))),IF(E2678&lt;=0,IF(F2678&lt;=0,0,IF(F2678&lt;=15000,F2678,IF(F2678&lt;=40000,ROUNDUP(F2678/2,0)+7500,IF(F2678&lt;=70000,ROUNDUP(F2678/4,0)+17500,35000)))),MAX(IF(F2678&lt;=0,0,IF(F2678&lt;=15000,F2678,IF(F2678&lt;=40000,ROUNDUP(F2678/2,0)+7500,IF(F2678&lt;=70000,ROUNDUP(F2678/4,0)+17500,35000)))),MIN(IF(E2678&lt;=0,0,IF(E2678&lt;=12000,E2678,IF(E2678&lt;=32000,ROUNDUP(E2678/2,0)+6000,IF(E2678&lt;=56000,ROUNDUP(E2678/4,0)+14000,28000))))+IF(F2678&lt;=0,0,IF(F2678&lt;=15000,F2678,IF(F2678&lt;=40000,ROUNDUP(F2678/2,0)+7500,IF(F2678&lt;=70000,ROUNDUP(F2678/4,0)+17500,35000)))),28000))))</f>
        <v/>
      </c>
      <c r="T2678" s="18">
        <f>IF(G2678&lt;=0,0,IF(G2678&lt;=12000,G2678,IF(G2678&lt;=32000,ROUNDUP(G2678/2,0)+6000,IF(G2678&lt;=56000,ROUNDUP(G2678/4,0)+14000,28000))))</f>
        <v/>
      </c>
      <c r="U2678" s="18">
        <f>IF(I2678&lt;=0,IF(H2678&lt;=0,0,IF(H2678&lt;=12000,H2678,IF(H2678&lt;=32000,ROUNDUP(H2678/2,0)+6000,IF(H2678&lt;=56000,ROUNDUP(H2678/4,0)+14000,28000)))),IF(H2678&lt;=0,IF(I2678&lt;=0,0,IF(I2678&lt;=15000,I2678,IF(I2678&lt;=40000,ROUNDUP(I2678/2,0)+7500,IF(I2678&lt;=70000,ROUNDUP(I2678/4,0)+17500,35000)))),MAX(IF(I2678&lt;=0,0,IF(I2678&lt;=15000,I2678,IF(I2678&lt;=40000,ROUNDUP(I2678/2,0)+7500,IF(I2678&lt;=70000,ROUNDUP(I2678/4,0)+17500,35000)))),MIN(IF(H2678&lt;=0,0,IF(H2678&lt;=12000,H2678,IF(H2678&lt;=32000,ROUNDUP(H2678/2,0)+6000,IF(H2678&lt;=56000,ROUNDUP(H2678/4,0)+14000,28000))))+IF(I2678&lt;=0,0,IF(I2678&lt;=15000,I2678,IF(I2678&lt;=40000,ROUNDUP(I2678/2,0)+7500,IF(I2678&lt;=70000,ROUNDUP(I2678/4,0)+17500,35000)))),28000))))</f>
        <v/>
      </c>
      <c r="V2678" s="18">
        <f>MIN(70000,S2678+T2678+U2678)</f>
        <v/>
      </c>
      <c r="W2678" s="18">
        <f>MAX(0,ROUNDDOWN(M2678-J2678-N2678-K2678-0,-3))</f>
        <v/>
      </c>
      <c r="X2678" s="18">
        <f>MAX(0,ROUNDDOWN(M2678-J2678-N2678-K2678-R2678,-3))</f>
        <v/>
      </c>
      <c r="Y2678" s="18">
        <f>IF(W2678&lt;=0,0,ROUNDDOWN((W2678*LOOKUP(W2678,{0,1950001,3300001,6950001,9000001,18000001,40000001},{0.05,0.1,0.2,0.23,0.33,0.4,0.45})-LOOKUP(W2678,{0,1950001,3300001,6950001,9000001,18000001,40000001},{0,97500,427500,636000,1536000,2796000,4796000}))*1.021,-2))</f>
        <v/>
      </c>
      <c r="Z2678" s="18">
        <f>IF(X2678&lt;=0,0,ROUNDDOWN((X2678*LOOKUP(X2678,{0,1950001,3300001,6950001,9000001,18000001,40000001},{0.05,0.1,0.2,0.23,0.33,0.4,0.45})-LOOKUP(X2678,{0,1950001,3300001,6950001,9000001,18000001,40000001},{0,97500,427500,636000,1536000,2796000,4796000}))*1.021,-2))</f>
        <v/>
      </c>
      <c r="AA2678" s="18">
        <f>MAX(0,ROUNDDOWN(M2678-J2678-430000-L2678-0,-3))</f>
        <v/>
      </c>
      <c r="AB2678" s="18">
        <f>MAX(0,ROUNDDOWN(M2678-J2678-430000-L2678-V2678,-3))</f>
        <v/>
      </c>
      <c r="AC2678" s="18">
        <f>IF(M2678&lt;=450000,0,MAX(0,ROUNDDOWN(AA2678*0.06-MIN(50000,AA2678)*0.03,-2))+MAX(0,ROUNDDOWN(AA2678*0.04-MIN(50000,AA2678)*0.02,-2)))</f>
        <v/>
      </c>
      <c r="AD2678" s="18">
        <f>IF(M2678&lt;=450000,0,MAX(0,ROUNDDOWN(AB2678*0.06-MIN(50000,AB2678)*0.03,-2))+MAX(0,ROUNDDOWN(AB2678*0.04-MIN(50000,AB2678)*0.02,-2)))</f>
        <v/>
      </c>
      <c r="AE2678" s="18">
        <f>Y2678-Z2678</f>
        <v/>
      </c>
      <c r="AF2678" s="18">
        <f>AC2678-AD2678</f>
        <v/>
      </c>
      <c r="AG2678" s="18">
        <f>AE2678+AF2678</f>
        <v/>
      </c>
      <c r="AH2678" s="20">
        <f>IF(W2678&lt;=0,0,LOOKUP(W2678,{0,1950001,3300001,6950001,9000001,18000001,40000001},{0.05,0.1,0.2,0.23,0.33,0.4,0.45}))</f>
        <v/>
      </c>
    </row>
    <row r="2679">
      <c r="A2679" t="inlineStr">
        <is>
          <t>1万円刻み 3区分8万円ずつ</t>
        </is>
      </c>
      <c r="B2679" s="18">
        <f>'4_1万円刻み'!$A$867</f>
        <v/>
      </c>
      <c r="C2679" s="19" t="n">
        <v>2026</v>
      </c>
      <c r="D2679" t="inlineStr">
        <is>
          <t>いいえ</t>
        </is>
      </c>
      <c r="E2679" s="18" t="n">
        <v>80000</v>
      </c>
      <c r="F2679" s="18" t="n">
        <v>0</v>
      </c>
      <c r="G2679" s="18" t="n">
        <v>80000</v>
      </c>
      <c r="H2679" s="18" t="n">
        <v>80000</v>
      </c>
      <c r="I2679" s="18" t="n">
        <v>0</v>
      </c>
      <c r="J2679" s="18">
        <f>ROUND(MIN(B2679/12,650000)*12*0.0915+MIN(B2679/12,1390000)*12*(0.0504+0)+B2679*0.005,0)</f>
        <v/>
      </c>
      <c r="K2679" s="18" t="n">
        <v>0</v>
      </c>
      <c r="L2679" s="18" t="n">
        <v>0</v>
      </c>
      <c r="M2679" s="18">
        <f>ROUND(IF(C2679&gt;=2026,IF(B2679&lt;741000,0,IF(B2679&lt;2191000,B2679-740000,IF(B2679&lt;2193000,1451000,IF(B2679&lt;2196000,1453000,IF(B2679&lt;2200000,1456000,IF(B2679&lt;3600000,ROUNDDOWN(B2679/4,-3)*2.8-80000,IF(B2679&lt;6600000,ROUNDDOWN(B2679/4,-3)*3.2-440000,IF(B2679&lt;8500000,ROUNDDOWN(B2679*0.9,0)-1100000,B2679-1950000)))))))),IF(B2679&lt;651000,0,IF(B2679&lt;1900000,B2679-650000,IF(B2679&lt;3600000,ROUNDDOWN(B2679/4,-3)*2.8-80000,IF(B2679&lt;6600000,ROUNDDOWN(B2679/4,-3)*3.2-440000,IF(B2679&lt;8500000,ROUNDDOWN(B2679*0.9,0)-1100000,B2679-1950000)))))),0)</f>
        <v/>
      </c>
      <c r="N2679" s="18">
        <f>IF(M2679&gt;23500000,NA(),IF(C2679&gt;=2026,IF(M2679&lt;=4890000,1040000,IF(M2679&lt;=6550000,670000,620000)),IF(M2679&lt;=1320000,950000,IF(M2679&lt;=3360000,880000,IF(M2679&lt;=4890000,680000,IF(M2679&lt;=6550000,630000,580000))))))</f>
        <v/>
      </c>
      <c r="O2679" s="18">
        <f>IF(F2679&lt;=0,IF(AND(D2679="はい",C2679&gt;=2026,C2679&lt;=2027),IF(E2679&lt;=0,0,IF(E2679&lt;=30000,E2679,IF(E2679&lt;=60000,ROUNDUP(E2679/2,0)+15000,IF(E2679&lt;=120000,ROUNDUP(E2679/4,0)+30000,60000)))),IF(E2679&lt;=0,0,IF(E2679&lt;=20000,E2679,IF(E2679&lt;=40000,ROUNDUP(E2679/2,0)+10000,IF(E2679&lt;=80000,ROUNDUP(E2679/4,0)+20000,40000))))),IF(E2679&lt;=0,IF(F2679&lt;=0,0,IF(F2679&lt;=25000,F2679,IF(F2679&lt;=50000,ROUNDUP(F2679/2,0)+12500,IF(F2679&lt;=100000,ROUNDUP(F2679/4,0)+25000,50000)))),MAX(IF(F2679&lt;=0,0,IF(F2679&lt;=25000,F2679,IF(F2679&lt;=50000,ROUNDUP(F2679/2,0)+12500,IF(F2679&lt;=100000,ROUNDUP(F2679/4,0)+25000,50000)))),MIN(IF(AND(D2679="はい",C2679&gt;=2026,C2679&lt;=2027),IF(E2679&lt;=0,0,IF(E2679&lt;=30000,E2679,IF(E2679&lt;=60000,ROUNDUP(E2679/2,0)+15000,IF(E2679&lt;=120000,ROUNDUP(E2679/4,0)+30000,60000)))),IF(E2679&lt;=0,0,IF(E2679&lt;=20000,E2679,IF(E2679&lt;=40000,ROUNDUP(E2679/2,0)+10000,IF(E2679&lt;=80000,ROUNDUP(E2679/4,0)+20000,40000)))))+IF(F2679&lt;=0,0,IF(F2679&lt;=25000,F2679,IF(F2679&lt;=50000,ROUNDUP(F2679/2,0)+12500,IF(F2679&lt;=100000,ROUNDUP(F2679/4,0)+25000,50000)))),IF(AND(D2679="はい",C2679&gt;=2026,C2679&lt;=2027),60000,40000)))))</f>
        <v/>
      </c>
      <c r="P2679" s="18">
        <f>IF(G2679&lt;=0,0,IF(G2679&lt;=20000,G2679,IF(G2679&lt;=40000,ROUNDUP(G2679/2,0)+10000,IF(G2679&lt;=80000,ROUNDUP(G2679/4,0)+20000,40000))))</f>
        <v/>
      </c>
      <c r="Q2679" s="18">
        <f>IF(I2679&lt;=0,IF(H2679&lt;=0,0,IF(H2679&lt;=20000,H2679,IF(H2679&lt;=40000,ROUNDUP(H2679/2,0)+10000,IF(H2679&lt;=80000,ROUNDUP(H2679/4,0)+20000,40000)))),IF(H2679&lt;=0,IF(I2679&lt;=0,0,IF(I2679&lt;=25000,I2679,IF(I2679&lt;=50000,ROUNDUP(I2679/2,0)+12500,IF(I2679&lt;=100000,ROUNDUP(I2679/4,0)+25000,50000)))),MAX(IF(I2679&lt;=0,0,IF(I2679&lt;=25000,I2679,IF(I2679&lt;=50000,ROUNDUP(I2679/2,0)+12500,IF(I2679&lt;=100000,ROUNDUP(I2679/4,0)+25000,50000)))),MIN(IF(H2679&lt;=0,0,IF(H2679&lt;=20000,H2679,IF(H2679&lt;=40000,ROUNDUP(H2679/2,0)+10000,IF(H2679&lt;=80000,ROUNDUP(H2679/4,0)+20000,40000))))+IF(I2679&lt;=0,0,IF(I2679&lt;=25000,I2679,IF(I2679&lt;=50000,ROUNDUP(I2679/2,0)+12500,IF(I2679&lt;=100000,ROUNDUP(I2679/4,0)+25000,50000)))),40000))))</f>
        <v/>
      </c>
      <c r="R2679" s="18">
        <f>MIN(120000,O2679+P2679+Q2679)</f>
        <v/>
      </c>
      <c r="S2679" s="18">
        <f>IF(F2679&lt;=0,IF(E2679&lt;=0,0,IF(E2679&lt;=12000,E2679,IF(E2679&lt;=32000,ROUNDUP(E2679/2,0)+6000,IF(E2679&lt;=56000,ROUNDUP(E2679/4,0)+14000,28000)))),IF(E2679&lt;=0,IF(F2679&lt;=0,0,IF(F2679&lt;=15000,F2679,IF(F2679&lt;=40000,ROUNDUP(F2679/2,0)+7500,IF(F2679&lt;=70000,ROUNDUP(F2679/4,0)+17500,35000)))),MAX(IF(F2679&lt;=0,0,IF(F2679&lt;=15000,F2679,IF(F2679&lt;=40000,ROUNDUP(F2679/2,0)+7500,IF(F2679&lt;=70000,ROUNDUP(F2679/4,0)+17500,35000)))),MIN(IF(E2679&lt;=0,0,IF(E2679&lt;=12000,E2679,IF(E2679&lt;=32000,ROUNDUP(E2679/2,0)+6000,IF(E2679&lt;=56000,ROUNDUP(E2679/4,0)+14000,28000))))+IF(F2679&lt;=0,0,IF(F2679&lt;=15000,F2679,IF(F2679&lt;=40000,ROUNDUP(F2679/2,0)+7500,IF(F2679&lt;=70000,ROUNDUP(F2679/4,0)+17500,35000)))),28000))))</f>
        <v/>
      </c>
      <c r="T2679" s="18">
        <f>IF(G2679&lt;=0,0,IF(G2679&lt;=12000,G2679,IF(G2679&lt;=32000,ROUNDUP(G2679/2,0)+6000,IF(G2679&lt;=56000,ROUNDUP(G2679/4,0)+14000,28000))))</f>
        <v/>
      </c>
      <c r="U2679" s="18">
        <f>IF(I2679&lt;=0,IF(H2679&lt;=0,0,IF(H2679&lt;=12000,H2679,IF(H2679&lt;=32000,ROUNDUP(H2679/2,0)+6000,IF(H2679&lt;=56000,ROUNDUP(H2679/4,0)+14000,28000)))),IF(H2679&lt;=0,IF(I2679&lt;=0,0,IF(I2679&lt;=15000,I2679,IF(I2679&lt;=40000,ROUNDUP(I2679/2,0)+7500,IF(I2679&lt;=70000,ROUNDUP(I2679/4,0)+17500,35000)))),MAX(IF(I2679&lt;=0,0,IF(I2679&lt;=15000,I2679,IF(I2679&lt;=40000,ROUNDUP(I2679/2,0)+7500,IF(I2679&lt;=70000,ROUNDUP(I2679/4,0)+17500,35000)))),MIN(IF(H2679&lt;=0,0,IF(H2679&lt;=12000,H2679,IF(H2679&lt;=32000,ROUNDUP(H2679/2,0)+6000,IF(H2679&lt;=56000,ROUNDUP(H2679/4,0)+14000,28000))))+IF(I2679&lt;=0,0,IF(I2679&lt;=15000,I2679,IF(I2679&lt;=40000,ROUNDUP(I2679/2,0)+7500,IF(I2679&lt;=70000,ROUNDUP(I2679/4,0)+17500,35000)))),28000))))</f>
        <v/>
      </c>
      <c r="V2679" s="18">
        <f>MIN(70000,S2679+T2679+U2679)</f>
        <v/>
      </c>
      <c r="W2679" s="18">
        <f>MAX(0,ROUNDDOWN(M2679-J2679-N2679-K2679-0,-3))</f>
        <v/>
      </c>
      <c r="X2679" s="18">
        <f>MAX(0,ROUNDDOWN(M2679-J2679-N2679-K2679-R2679,-3))</f>
        <v/>
      </c>
      <c r="Y2679" s="18">
        <f>IF(W2679&lt;=0,0,ROUNDDOWN((W2679*LOOKUP(W2679,{0,1950001,3300001,6950001,9000001,18000001,40000001},{0.05,0.1,0.2,0.23,0.33,0.4,0.45})-LOOKUP(W2679,{0,1950001,3300001,6950001,9000001,18000001,40000001},{0,97500,427500,636000,1536000,2796000,4796000}))*1.021,-2))</f>
        <v/>
      </c>
      <c r="Z2679" s="18">
        <f>IF(X2679&lt;=0,0,ROUNDDOWN((X2679*LOOKUP(X2679,{0,1950001,3300001,6950001,9000001,18000001,40000001},{0.05,0.1,0.2,0.23,0.33,0.4,0.45})-LOOKUP(X2679,{0,1950001,3300001,6950001,9000001,18000001,40000001},{0,97500,427500,636000,1536000,2796000,4796000}))*1.021,-2))</f>
        <v/>
      </c>
      <c r="AA2679" s="18">
        <f>MAX(0,ROUNDDOWN(M2679-J2679-430000-L2679-0,-3))</f>
        <v/>
      </c>
      <c r="AB2679" s="18">
        <f>MAX(0,ROUNDDOWN(M2679-J2679-430000-L2679-V2679,-3))</f>
        <v/>
      </c>
      <c r="AC2679" s="18">
        <f>IF(M2679&lt;=450000,0,MAX(0,ROUNDDOWN(AA2679*0.06-MIN(50000,AA2679)*0.03,-2))+MAX(0,ROUNDDOWN(AA2679*0.04-MIN(50000,AA2679)*0.02,-2)))</f>
        <v/>
      </c>
      <c r="AD2679" s="18">
        <f>IF(M2679&lt;=450000,0,MAX(0,ROUNDDOWN(AB2679*0.06-MIN(50000,AB2679)*0.03,-2))+MAX(0,ROUNDDOWN(AB2679*0.04-MIN(50000,AB2679)*0.02,-2)))</f>
        <v/>
      </c>
      <c r="AE2679" s="18">
        <f>Y2679-Z2679</f>
        <v/>
      </c>
      <c r="AF2679" s="18">
        <f>AC2679-AD2679</f>
        <v/>
      </c>
      <c r="AG2679" s="18">
        <f>AE2679+AF2679</f>
        <v/>
      </c>
      <c r="AH2679" s="20">
        <f>IF(W2679&lt;=0,0,LOOKUP(W2679,{0,1950001,3300001,6950001,9000001,18000001,40000001},{0.05,0.1,0.2,0.23,0.33,0.4,0.45}))</f>
        <v/>
      </c>
    </row>
    <row r="2680">
      <c r="A2680" t="inlineStr">
        <is>
          <t>1万円刻み 一般8万円</t>
        </is>
      </c>
      <c r="B2680" s="18">
        <f>'4_1万円刻み'!$A$867</f>
        <v/>
      </c>
      <c r="C2680" s="19" t="n">
        <v>2026</v>
      </c>
      <c r="D2680" t="inlineStr">
        <is>
          <t>いいえ</t>
        </is>
      </c>
      <c r="E2680" s="18" t="n">
        <v>80000</v>
      </c>
      <c r="F2680" s="18" t="n">
        <v>0</v>
      </c>
      <c r="G2680" s="18" t="n">
        <v>0</v>
      </c>
      <c r="H2680" s="18" t="n">
        <v>0</v>
      </c>
      <c r="I2680" s="18" t="n">
        <v>0</v>
      </c>
      <c r="J2680" s="18">
        <f>ROUND(MIN(B2680/12,650000)*12*0.0915+MIN(B2680/12,1390000)*12*(0.0504+0)+B2680*0.005,0)</f>
        <v/>
      </c>
      <c r="K2680" s="18" t="n">
        <v>0</v>
      </c>
      <c r="L2680" s="18" t="n">
        <v>0</v>
      </c>
      <c r="M2680" s="18">
        <f>ROUND(IF(C2680&gt;=2026,IF(B2680&lt;741000,0,IF(B2680&lt;2191000,B2680-740000,IF(B2680&lt;2193000,1451000,IF(B2680&lt;2196000,1453000,IF(B2680&lt;2200000,1456000,IF(B2680&lt;3600000,ROUNDDOWN(B2680/4,-3)*2.8-80000,IF(B2680&lt;6600000,ROUNDDOWN(B2680/4,-3)*3.2-440000,IF(B2680&lt;8500000,ROUNDDOWN(B2680*0.9,0)-1100000,B2680-1950000)))))))),IF(B2680&lt;651000,0,IF(B2680&lt;1900000,B2680-650000,IF(B2680&lt;3600000,ROUNDDOWN(B2680/4,-3)*2.8-80000,IF(B2680&lt;6600000,ROUNDDOWN(B2680/4,-3)*3.2-440000,IF(B2680&lt;8500000,ROUNDDOWN(B2680*0.9,0)-1100000,B2680-1950000)))))),0)</f>
        <v/>
      </c>
      <c r="N2680" s="18">
        <f>IF(M2680&gt;23500000,NA(),IF(C2680&gt;=2026,IF(M2680&lt;=4890000,1040000,IF(M2680&lt;=6550000,670000,620000)),IF(M2680&lt;=1320000,950000,IF(M2680&lt;=3360000,880000,IF(M2680&lt;=4890000,680000,IF(M2680&lt;=6550000,630000,580000))))))</f>
        <v/>
      </c>
      <c r="O2680" s="18">
        <f>IF(F2680&lt;=0,IF(AND(D2680="はい",C2680&gt;=2026,C2680&lt;=2027),IF(E2680&lt;=0,0,IF(E2680&lt;=30000,E2680,IF(E2680&lt;=60000,ROUNDUP(E2680/2,0)+15000,IF(E2680&lt;=120000,ROUNDUP(E2680/4,0)+30000,60000)))),IF(E2680&lt;=0,0,IF(E2680&lt;=20000,E2680,IF(E2680&lt;=40000,ROUNDUP(E2680/2,0)+10000,IF(E2680&lt;=80000,ROUNDUP(E2680/4,0)+20000,40000))))),IF(E2680&lt;=0,IF(F2680&lt;=0,0,IF(F2680&lt;=25000,F2680,IF(F2680&lt;=50000,ROUNDUP(F2680/2,0)+12500,IF(F2680&lt;=100000,ROUNDUP(F2680/4,0)+25000,50000)))),MAX(IF(F2680&lt;=0,0,IF(F2680&lt;=25000,F2680,IF(F2680&lt;=50000,ROUNDUP(F2680/2,0)+12500,IF(F2680&lt;=100000,ROUNDUP(F2680/4,0)+25000,50000)))),MIN(IF(AND(D2680="はい",C2680&gt;=2026,C2680&lt;=2027),IF(E2680&lt;=0,0,IF(E2680&lt;=30000,E2680,IF(E2680&lt;=60000,ROUNDUP(E2680/2,0)+15000,IF(E2680&lt;=120000,ROUNDUP(E2680/4,0)+30000,60000)))),IF(E2680&lt;=0,0,IF(E2680&lt;=20000,E2680,IF(E2680&lt;=40000,ROUNDUP(E2680/2,0)+10000,IF(E2680&lt;=80000,ROUNDUP(E2680/4,0)+20000,40000)))))+IF(F2680&lt;=0,0,IF(F2680&lt;=25000,F2680,IF(F2680&lt;=50000,ROUNDUP(F2680/2,0)+12500,IF(F2680&lt;=100000,ROUNDUP(F2680/4,0)+25000,50000)))),IF(AND(D2680="はい",C2680&gt;=2026,C2680&lt;=2027),60000,40000)))))</f>
        <v/>
      </c>
      <c r="P2680" s="18">
        <f>IF(G2680&lt;=0,0,IF(G2680&lt;=20000,G2680,IF(G2680&lt;=40000,ROUNDUP(G2680/2,0)+10000,IF(G2680&lt;=80000,ROUNDUP(G2680/4,0)+20000,40000))))</f>
        <v/>
      </c>
      <c r="Q2680" s="18">
        <f>IF(I2680&lt;=0,IF(H2680&lt;=0,0,IF(H2680&lt;=20000,H2680,IF(H2680&lt;=40000,ROUNDUP(H2680/2,0)+10000,IF(H2680&lt;=80000,ROUNDUP(H2680/4,0)+20000,40000)))),IF(H2680&lt;=0,IF(I2680&lt;=0,0,IF(I2680&lt;=25000,I2680,IF(I2680&lt;=50000,ROUNDUP(I2680/2,0)+12500,IF(I2680&lt;=100000,ROUNDUP(I2680/4,0)+25000,50000)))),MAX(IF(I2680&lt;=0,0,IF(I2680&lt;=25000,I2680,IF(I2680&lt;=50000,ROUNDUP(I2680/2,0)+12500,IF(I2680&lt;=100000,ROUNDUP(I2680/4,0)+25000,50000)))),MIN(IF(H2680&lt;=0,0,IF(H2680&lt;=20000,H2680,IF(H2680&lt;=40000,ROUNDUP(H2680/2,0)+10000,IF(H2680&lt;=80000,ROUNDUP(H2680/4,0)+20000,40000))))+IF(I2680&lt;=0,0,IF(I2680&lt;=25000,I2680,IF(I2680&lt;=50000,ROUNDUP(I2680/2,0)+12500,IF(I2680&lt;=100000,ROUNDUP(I2680/4,0)+25000,50000)))),40000))))</f>
        <v/>
      </c>
      <c r="R2680" s="18">
        <f>MIN(120000,O2680+P2680+Q2680)</f>
        <v/>
      </c>
      <c r="S2680" s="18">
        <f>IF(F2680&lt;=0,IF(E2680&lt;=0,0,IF(E2680&lt;=12000,E2680,IF(E2680&lt;=32000,ROUNDUP(E2680/2,0)+6000,IF(E2680&lt;=56000,ROUNDUP(E2680/4,0)+14000,28000)))),IF(E2680&lt;=0,IF(F2680&lt;=0,0,IF(F2680&lt;=15000,F2680,IF(F2680&lt;=40000,ROUNDUP(F2680/2,0)+7500,IF(F2680&lt;=70000,ROUNDUP(F2680/4,0)+17500,35000)))),MAX(IF(F2680&lt;=0,0,IF(F2680&lt;=15000,F2680,IF(F2680&lt;=40000,ROUNDUP(F2680/2,0)+7500,IF(F2680&lt;=70000,ROUNDUP(F2680/4,0)+17500,35000)))),MIN(IF(E2680&lt;=0,0,IF(E2680&lt;=12000,E2680,IF(E2680&lt;=32000,ROUNDUP(E2680/2,0)+6000,IF(E2680&lt;=56000,ROUNDUP(E2680/4,0)+14000,28000))))+IF(F2680&lt;=0,0,IF(F2680&lt;=15000,F2680,IF(F2680&lt;=40000,ROUNDUP(F2680/2,0)+7500,IF(F2680&lt;=70000,ROUNDUP(F2680/4,0)+17500,35000)))),28000))))</f>
        <v/>
      </c>
      <c r="T2680" s="18">
        <f>IF(G2680&lt;=0,0,IF(G2680&lt;=12000,G2680,IF(G2680&lt;=32000,ROUNDUP(G2680/2,0)+6000,IF(G2680&lt;=56000,ROUNDUP(G2680/4,0)+14000,28000))))</f>
        <v/>
      </c>
      <c r="U2680" s="18">
        <f>IF(I2680&lt;=0,IF(H2680&lt;=0,0,IF(H2680&lt;=12000,H2680,IF(H2680&lt;=32000,ROUNDUP(H2680/2,0)+6000,IF(H2680&lt;=56000,ROUNDUP(H2680/4,0)+14000,28000)))),IF(H2680&lt;=0,IF(I2680&lt;=0,0,IF(I2680&lt;=15000,I2680,IF(I2680&lt;=40000,ROUNDUP(I2680/2,0)+7500,IF(I2680&lt;=70000,ROUNDUP(I2680/4,0)+17500,35000)))),MAX(IF(I2680&lt;=0,0,IF(I2680&lt;=15000,I2680,IF(I2680&lt;=40000,ROUNDUP(I2680/2,0)+7500,IF(I2680&lt;=70000,ROUNDUP(I2680/4,0)+17500,35000)))),MIN(IF(H2680&lt;=0,0,IF(H2680&lt;=12000,H2680,IF(H2680&lt;=32000,ROUNDUP(H2680/2,0)+6000,IF(H2680&lt;=56000,ROUNDUP(H2680/4,0)+14000,28000))))+IF(I2680&lt;=0,0,IF(I2680&lt;=15000,I2680,IF(I2680&lt;=40000,ROUNDUP(I2680/2,0)+7500,IF(I2680&lt;=70000,ROUNDUP(I2680/4,0)+17500,35000)))),28000))))</f>
        <v/>
      </c>
      <c r="V2680" s="18">
        <f>MIN(70000,S2680+T2680+U2680)</f>
        <v/>
      </c>
      <c r="W2680" s="18">
        <f>MAX(0,ROUNDDOWN(M2680-J2680-N2680-K2680-0,-3))</f>
        <v/>
      </c>
      <c r="X2680" s="18">
        <f>MAX(0,ROUNDDOWN(M2680-J2680-N2680-K2680-R2680,-3))</f>
        <v/>
      </c>
      <c r="Y2680" s="18">
        <f>IF(W2680&lt;=0,0,ROUNDDOWN((W2680*LOOKUP(W2680,{0,1950001,3300001,6950001,9000001,18000001,40000001},{0.05,0.1,0.2,0.23,0.33,0.4,0.45})-LOOKUP(W2680,{0,1950001,3300001,6950001,9000001,18000001,40000001},{0,97500,427500,636000,1536000,2796000,4796000}))*1.021,-2))</f>
        <v/>
      </c>
      <c r="Z2680" s="18">
        <f>IF(X2680&lt;=0,0,ROUNDDOWN((X2680*LOOKUP(X2680,{0,1950001,3300001,6950001,9000001,18000001,40000001},{0.05,0.1,0.2,0.23,0.33,0.4,0.45})-LOOKUP(X2680,{0,1950001,3300001,6950001,9000001,18000001,40000001},{0,97500,427500,636000,1536000,2796000,4796000}))*1.021,-2))</f>
        <v/>
      </c>
      <c r="AA2680" s="18">
        <f>MAX(0,ROUNDDOWN(M2680-J2680-430000-L2680-0,-3))</f>
        <v/>
      </c>
      <c r="AB2680" s="18">
        <f>MAX(0,ROUNDDOWN(M2680-J2680-430000-L2680-V2680,-3))</f>
        <v/>
      </c>
      <c r="AC2680" s="18">
        <f>IF(M2680&lt;=450000,0,MAX(0,ROUNDDOWN(AA2680*0.06-MIN(50000,AA2680)*0.03,-2))+MAX(0,ROUNDDOWN(AA2680*0.04-MIN(50000,AA2680)*0.02,-2)))</f>
        <v/>
      </c>
      <c r="AD2680" s="18">
        <f>IF(M2680&lt;=450000,0,MAX(0,ROUNDDOWN(AB2680*0.06-MIN(50000,AB2680)*0.03,-2))+MAX(0,ROUNDDOWN(AB2680*0.04-MIN(50000,AB2680)*0.02,-2)))</f>
        <v/>
      </c>
      <c r="AE2680" s="18">
        <f>Y2680-Z2680</f>
        <v/>
      </c>
      <c r="AF2680" s="18">
        <f>AC2680-AD2680</f>
        <v/>
      </c>
      <c r="AG2680" s="18">
        <f>AE2680+AF2680</f>
        <v/>
      </c>
      <c r="AH2680" s="20">
        <f>IF(W2680&lt;=0,0,LOOKUP(W2680,{0,1950001,3300001,6950001,9000001,18000001,40000001},{0.05,0.1,0.2,0.23,0.33,0.4,0.45}))</f>
        <v/>
      </c>
    </row>
    <row r="2681">
      <c r="A2681" t="inlineStr">
        <is>
          <t>1万円刻み 特例あり一般12万円</t>
        </is>
      </c>
      <c r="B2681" s="18">
        <f>'4_1万円刻み'!$A$867</f>
        <v/>
      </c>
      <c r="C2681" s="19" t="n">
        <v>2026</v>
      </c>
      <c r="D2681" t="inlineStr">
        <is>
          <t>はい</t>
        </is>
      </c>
      <c r="E2681" s="18" t="n">
        <v>120000</v>
      </c>
      <c r="F2681" s="18" t="n">
        <v>0</v>
      </c>
      <c r="G2681" s="18" t="n">
        <v>0</v>
      </c>
      <c r="H2681" s="18" t="n">
        <v>0</v>
      </c>
      <c r="I2681" s="18" t="n">
        <v>0</v>
      </c>
      <c r="J2681" s="18">
        <f>ROUND(MIN(B2681/12,650000)*12*0.0915+MIN(B2681/12,1390000)*12*(0.0504+0)+B2681*0.005,0)</f>
        <v/>
      </c>
      <c r="K2681" s="18" t="n">
        <v>0</v>
      </c>
      <c r="L2681" s="18" t="n">
        <v>0</v>
      </c>
      <c r="M2681" s="18">
        <f>ROUND(IF(C2681&gt;=2026,IF(B2681&lt;741000,0,IF(B2681&lt;2191000,B2681-740000,IF(B2681&lt;2193000,1451000,IF(B2681&lt;2196000,1453000,IF(B2681&lt;2200000,1456000,IF(B2681&lt;3600000,ROUNDDOWN(B2681/4,-3)*2.8-80000,IF(B2681&lt;6600000,ROUNDDOWN(B2681/4,-3)*3.2-440000,IF(B2681&lt;8500000,ROUNDDOWN(B2681*0.9,0)-1100000,B2681-1950000)))))))),IF(B2681&lt;651000,0,IF(B2681&lt;1900000,B2681-650000,IF(B2681&lt;3600000,ROUNDDOWN(B2681/4,-3)*2.8-80000,IF(B2681&lt;6600000,ROUNDDOWN(B2681/4,-3)*3.2-440000,IF(B2681&lt;8500000,ROUNDDOWN(B2681*0.9,0)-1100000,B2681-1950000)))))),0)</f>
        <v/>
      </c>
      <c r="N2681" s="18">
        <f>IF(M2681&gt;23500000,NA(),IF(C2681&gt;=2026,IF(M2681&lt;=4890000,1040000,IF(M2681&lt;=6550000,670000,620000)),IF(M2681&lt;=1320000,950000,IF(M2681&lt;=3360000,880000,IF(M2681&lt;=4890000,680000,IF(M2681&lt;=6550000,630000,580000))))))</f>
        <v/>
      </c>
      <c r="O2681" s="18">
        <f>IF(F2681&lt;=0,IF(AND(D2681="はい",C2681&gt;=2026,C2681&lt;=2027),IF(E2681&lt;=0,0,IF(E2681&lt;=30000,E2681,IF(E2681&lt;=60000,ROUNDUP(E2681/2,0)+15000,IF(E2681&lt;=120000,ROUNDUP(E2681/4,0)+30000,60000)))),IF(E2681&lt;=0,0,IF(E2681&lt;=20000,E2681,IF(E2681&lt;=40000,ROUNDUP(E2681/2,0)+10000,IF(E2681&lt;=80000,ROUNDUP(E2681/4,0)+20000,40000))))),IF(E2681&lt;=0,IF(F2681&lt;=0,0,IF(F2681&lt;=25000,F2681,IF(F2681&lt;=50000,ROUNDUP(F2681/2,0)+12500,IF(F2681&lt;=100000,ROUNDUP(F2681/4,0)+25000,50000)))),MAX(IF(F2681&lt;=0,0,IF(F2681&lt;=25000,F2681,IF(F2681&lt;=50000,ROUNDUP(F2681/2,0)+12500,IF(F2681&lt;=100000,ROUNDUP(F2681/4,0)+25000,50000)))),MIN(IF(AND(D2681="はい",C2681&gt;=2026,C2681&lt;=2027),IF(E2681&lt;=0,0,IF(E2681&lt;=30000,E2681,IF(E2681&lt;=60000,ROUNDUP(E2681/2,0)+15000,IF(E2681&lt;=120000,ROUNDUP(E2681/4,0)+30000,60000)))),IF(E2681&lt;=0,0,IF(E2681&lt;=20000,E2681,IF(E2681&lt;=40000,ROUNDUP(E2681/2,0)+10000,IF(E2681&lt;=80000,ROUNDUP(E2681/4,0)+20000,40000)))))+IF(F2681&lt;=0,0,IF(F2681&lt;=25000,F2681,IF(F2681&lt;=50000,ROUNDUP(F2681/2,0)+12500,IF(F2681&lt;=100000,ROUNDUP(F2681/4,0)+25000,50000)))),IF(AND(D2681="はい",C2681&gt;=2026,C2681&lt;=2027),60000,40000)))))</f>
        <v/>
      </c>
      <c r="P2681" s="18">
        <f>IF(G2681&lt;=0,0,IF(G2681&lt;=20000,G2681,IF(G2681&lt;=40000,ROUNDUP(G2681/2,0)+10000,IF(G2681&lt;=80000,ROUNDUP(G2681/4,0)+20000,40000))))</f>
        <v/>
      </c>
      <c r="Q2681" s="18">
        <f>IF(I2681&lt;=0,IF(H2681&lt;=0,0,IF(H2681&lt;=20000,H2681,IF(H2681&lt;=40000,ROUNDUP(H2681/2,0)+10000,IF(H2681&lt;=80000,ROUNDUP(H2681/4,0)+20000,40000)))),IF(H2681&lt;=0,IF(I2681&lt;=0,0,IF(I2681&lt;=25000,I2681,IF(I2681&lt;=50000,ROUNDUP(I2681/2,0)+12500,IF(I2681&lt;=100000,ROUNDUP(I2681/4,0)+25000,50000)))),MAX(IF(I2681&lt;=0,0,IF(I2681&lt;=25000,I2681,IF(I2681&lt;=50000,ROUNDUP(I2681/2,0)+12500,IF(I2681&lt;=100000,ROUNDUP(I2681/4,0)+25000,50000)))),MIN(IF(H2681&lt;=0,0,IF(H2681&lt;=20000,H2681,IF(H2681&lt;=40000,ROUNDUP(H2681/2,0)+10000,IF(H2681&lt;=80000,ROUNDUP(H2681/4,0)+20000,40000))))+IF(I2681&lt;=0,0,IF(I2681&lt;=25000,I2681,IF(I2681&lt;=50000,ROUNDUP(I2681/2,0)+12500,IF(I2681&lt;=100000,ROUNDUP(I2681/4,0)+25000,50000)))),40000))))</f>
        <v/>
      </c>
      <c r="R2681" s="18">
        <f>MIN(120000,O2681+P2681+Q2681)</f>
        <v/>
      </c>
      <c r="S2681" s="18">
        <f>IF(F2681&lt;=0,IF(E2681&lt;=0,0,IF(E2681&lt;=12000,E2681,IF(E2681&lt;=32000,ROUNDUP(E2681/2,0)+6000,IF(E2681&lt;=56000,ROUNDUP(E2681/4,0)+14000,28000)))),IF(E2681&lt;=0,IF(F2681&lt;=0,0,IF(F2681&lt;=15000,F2681,IF(F2681&lt;=40000,ROUNDUP(F2681/2,0)+7500,IF(F2681&lt;=70000,ROUNDUP(F2681/4,0)+17500,35000)))),MAX(IF(F2681&lt;=0,0,IF(F2681&lt;=15000,F2681,IF(F2681&lt;=40000,ROUNDUP(F2681/2,0)+7500,IF(F2681&lt;=70000,ROUNDUP(F2681/4,0)+17500,35000)))),MIN(IF(E2681&lt;=0,0,IF(E2681&lt;=12000,E2681,IF(E2681&lt;=32000,ROUNDUP(E2681/2,0)+6000,IF(E2681&lt;=56000,ROUNDUP(E2681/4,0)+14000,28000))))+IF(F2681&lt;=0,0,IF(F2681&lt;=15000,F2681,IF(F2681&lt;=40000,ROUNDUP(F2681/2,0)+7500,IF(F2681&lt;=70000,ROUNDUP(F2681/4,0)+17500,35000)))),28000))))</f>
        <v/>
      </c>
      <c r="T2681" s="18">
        <f>IF(G2681&lt;=0,0,IF(G2681&lt;=12000,G2681,IF(G2681&lt;=32000,ROUNDUP(G2681/2,0)+6000,IF(G2681&lt;=56000,ROUNDUP(G2681/4,0)+14000,28000))))</f>
        <v/>
      </c>
      <c r="U2681" s="18">
        <f>IF(I2681&lt;=0,IF(H2681&lt;=0,0,IF(H2681&lt;=12000,H2681,IF(H2681&lt;=32000,ROUNDUP(H2681/2,0)+6000,IF(H2681&lt;=56000,ROUNDUP(H2681/4,0)+14000,28000)))),IF(H2681&lt;=0,IF(I2681&lt;=0,0,IF(I2681&lt;=15000,I2681,IF(I2681&lt;=40000,ROUNDUP(I2681/2,0)+7500,IF(I2681&lt;=70000,ROUNDUP(I2681/4,0)+17500,35000)))),MAX(IF(I2681&lt;=0,0,IF(I2681&lt;=15000,I2681,IF(I2681&lt;=40000,ROUNDUP(I2681/2,0)+7500,IF(I2681&lt;=70000,ROUNDUP(I2681/4,0)+17500,35000)))),MIN(IF(H2681&lt;=0,0,IF(H2681&lt;=12000,H2681,IF(H2681&lt;=32000,ROUNDUP(H2681/2,0)+6000,IF(H2681&lt;=56000,ROUNDUP(H2681/4,0)+14000,28000))))+IF(I2681&lt;=0,0,IF(I2681&lt;=15000,I2681,IF(I2681&lt;=40000,ROUNDUP(I2681/2,0)+7500,IF(I2681&lt;=70000,ROUNDUP(I2681/4,0)+17500,35000)))),28000))))</f>
        <v/>
      </c>
      <c r="V2681" s="18">
        <f>MIN(70000,S2681+T2681+U2681)</f>
        <v/>
      </c>
      <c r="W2681" s="18">
        <f>MAX(0,ROUNDDOWN(M2681-J2681-N2681-K2681-0,-3))</f>
        <v/>
      </c>
      <c r="X2681" s="18">
        <f>MAX(0,ROUNDDOWN(M2681-J2681-N2681-K2681-R2681,-3))</f>
        <v/>
      </c>
      <c r="Y2681" s="18">
        <f>IF(W2681&lt;=0,0,ROUNDDOWN((W2681*LOOKUP(W2681,{0,1950001,3300001,6950001,9000001,18000001,40000001},{0.05,0.1,0.2,0.23,0.33,0.4,0.45})-LOOKUP(W2681,{0,1950001,3300001,6950001,9000001,18000001,40000001},{0,97500,427500,636000,1536000,2796000,4796000}))*1.021,-2))</f>
        <v/>
      </c>
      <c r="Z2681" s="18">
        <f>IF(X2681&lt;=0,0,ROUNDDOWN((X2681*LOOKUP(X2681,{0,1950001,3300001,6950001,9000001,18000001,40000001},{0.05,0.1,0.2,0.23,0.33,0.4,0.45})-LOOKUP(X2681,{0,1950001,3300001,6950001,9000001,18000001,40000001},{0,97500,427500,636000,1536000,2796000,4796000}))*1.021,-2))</f>
        <v/>
      </c>
      <c r="AA2681" s="18">
        <f>MAX(0,ROUNDDOWN(M2681-J2681-430000-L2681-0,-3))</f>
        <v/>
      </c>
      <c r="AB2681" s="18">
        <f>MAX(0,ROUNDDOWN(M2681-J2681-430000-L2681-V2681,-3))</f>
        <v/>
      </c>
      <c r="AC2681" s="18">
        <f>IF(M2681&lt;=450000,0,MAX(0,ROUNDDOWN(AA2681*0.06-MIN(50000,AA2681)*0.03,-2))+MAX(0,ROUNDDOWN(AA2681*0.04-MIN(50000,AA2681)*0.02,-2)))</f>
        <v/>
      </c>
      <c r="AD2681" s="18">
        <f>IF(M2681&lt;=450000,0,MAX(0,ROUNDDOWN(AB2681*0.06-MIN(50000,AB2681)*0.03,-2))+MAX(0,ROUNDDOWN(AB2681*0.04-MIN(50000,AB2681)*0.02,-2)))</f>
        <v/>
      </c>
      <c r="AE2681" s="18">
        <f>Y2681-Z2681</f>
        <v/>
      </c>
      <c r="AF2681" s="18">
        <f>AC2681-AD2681</f>
        <v/>
      </c>
      <c r="AG2681" s="18">
        <f>AE2681+AF2681</f>
        <v/>
      </c>
      <c r="AH2681" s="20">
        <f>IF(W2681&lt;=0,0,LOOKUP(W2681,{0,1950001,3300001,6950001,9000001,18000001,40000001},{0.05,0.1,0.2,0.23,0.33,0.4,0.45}))</f>
        <v/>
      </c>
    </row>
    <row r="2682">
      <c r="A2682" t="inlineStr">
        <is>
          <t>1万円刻み 3区分8万円ずつ</t>
        </is>
      </c>
      <c r="B2682" s="18">
        <f>'4_1万円刻み'!$A$868</f>
        <v/>
      </c>
      <c r="C2682" s="19" t="n">
        <v>2026</v>
      </c>
      <c r="D2682" t="inlineStr">
        <is>
          <t>いいえ</t>
        </is>
      </c>
      <c r="E2682" s="18" t="n">
        <v>80000</v>
      </c>
      <c r="F2682" s="18" t="n">
        <v>0</v>
      </c>
      <c r="G2682" s="18" t="n">
        <v>80000</v>
      </c>
      <c r="H2682" s="18" t="n">
        <v>80000</v>
      </c>
      <c r="I2682" s="18" t="n">
        <v>0</v>
      </c>
      <c r="J2682" s="18">
        <f>ROUND(MIN(B2682/12,650000)*12*0.0915+MIN(B2682/12,1390000)*12*(0.0504+0)+B2682*0.005,0)</f>
        <v/>
      </c>
      <c r="K2682" s="18" t="n">
        <v>0</v>
      </c>
      <c r="L2682" s="18" t="n">
        <v>0</v>
      </c>
      <c r="M2682" s="18">
        <f>ROUND(IF(C2682&gt;=2026,IF(B2682&lt;741000,0,IF(B2682&lt;2191000,B2682-740000,IF(B2682&lt;2193000,1451000,IF(B2682&lt;2196000,1453000,IF(B2682&lt;2200000,1456000,IF(B2682&lt;3600000,ROUNDDOWN(B2682/4,-3)*2.8-80000,IF(B2682&lt;6600000,ROUNDDOWN(B2682/4,-3)*3.2-440000,IF(B2682&lt;8500000,ROUNDDOWN(B2682*0.9,0)-1100000,B2682-1950000)))))))),IF(B2682&lt;651000,0,IF(B2682&lt;1900000,B2682-650000,IF(B2682&lt;3600000,ROUNDDOWN(B2682/4,-3)*2.8-80000,IF(B2682&lt;6600000,ROUNDDOWN(B2682/4,-3)*3.2-440000,IF(B2682&lt;8500000,ROUNDDOWN(B2682*0.9,0)-1100000,B2682-1950000)))))),0)</f>
        <v/>
      </c>
      <c r="N2682" s="18">
        <f>IF(M2682&gt;23500000,NA(),IF(C2682&gt;=2026,IF(M2682&lt;=4890000,1040000,IF(M2682&lt;=6550000,670000,620000)),IF(M2682&lt;=1320000,950000,IF(M2682&lt;=3360000,880000,IF(M2682&lt;=4890000,680000,IF(M2682&lt;=6550000,630000,580000))))))</f>
        <v/>
      </c>
      <c r="O2682" s="18">
        <f>IF(F2682&lt;=0,IF(AND(D2682="はい",C2682&gt;=2026,C2682&lt;=2027),IF(E2682&lt;=0,0,IF(E2682&lt;=30000,E2682,IF(E2682&lt;=60000,ROUNDUP(E2682/2,0)+15000,IF(E2682&lt;=120000,ROUNDUP(E2682/4,0)+30000,60000)))),IF(E2682&lt;=0,0,IF(E2682&lt;=20000,E2682,IF(E2682&lt;=40000,ROUNDUP(E2682/2,0)+10000,IF(E2682&lt;=80000,ROUNDUP(E2682/4,0)+20000,40000))))),IF(E2682&lt;=0,IF(F2682&lt;=0,0,IF(F2682&lt;=25000,F2682,IF(F2682&lt;=50000,ROUNDUP(F2682/2,0)+12500,IF(F2682&lt;=100000,ROUNDUP(F2682/4,0)+25000,50000)))),MAX(IF(F2682&lt;=0,0,IF(F2682&lt;=25000,F2682,IF(F2682&lt;=50000,ROUNDUP(F2682/2,0)+12500,IF(F2682&lt;=100000,ROUNDUP(F2682/4,0)+25000,50000)))),MIN(IF(AND(D2682="はい",C2682&gt;=2026,C2682&lt;=2027),IF(E2682&lt;=0,0,IF(E2682&lt;=30000,E2682,IF(E2682&lt;=60000,ROUNDUP(E2682/2,0)+15000,IF(E2682&lt;=120000,ROUNDUP(E2682/4,0)+30000,60000)))),IF(E2682&lt;=0,0,IF(E2682&lt;=20000,E2682,IF(E2682&lt;=40000,ROUNDUP(E2682/2,0)+10000,IF(E2682&lt;=80000,ROUNDUP(E2682/4,0)+20000,40000)))))+IF(F2682&lt;=0,0,IF(F2682&lt;=25000,F2682,IF(F2682&lt;=50000,ROUNDUP(F2682/2,0)+12500,IF(F2682&lt;=100000,ROUNDUP(F2682/4,0)+25000,50000)))),IF(AND(D2682="はい",C2682&gt;=2026,C2682&lt;=2027),60000,40000)))))</f>
        <v/>
      </c>
      <c r="P2682" s="18">
        <f>IF(G2682&lt;=0,0,IF(G2682&lt;=20000,G2682,IF(G2682&lt;=40000,ROUNDUP(G2682/2,0)+10000,IF(G2682&lt;=80000,ROUNDUP(G2682/4,0)+20000,40000))))</f>
        <v/>
      </c>
      <c r="Q2682" s="18">
        <f>IF(I2682&lt;=0,IF(H2682&lt;=0,0,IF(H2682&lt;=20000,H2682,IF(H2682&lt;=40000,ROUNDUP(H2682/2,0)+10000,IF(H2682&lt;=80000,ROUNDUP(H2682/4,0)+20000,40000)))),IF(H2682&lt;=0,IF(I2682&lt;=0,0,IF(I2682&lt;=25000,I2682,IF(I2682&lt;=50000,ROUNDUP(I2682/2,0)+12500,IF(I2682&lt;=100000,ROUNDUP(I2682/4,0)+25000,50000)))),MAX(IF(I2682&lt;=0,0,IF(I2682&lt;=25000,I2682,IF(I2682&lt;=50000,ROUNDUP(I2682/2,0)+12500,IF(I2682&lt;=100000,ROUNDUP(I2682/4,0)+25000,50000)))),MIN(IF(H2682&lt;=0,0,IF(H2682&lt;=20000,H2682,IF(H2682&lt;=40000,ROUNDUP(H2682/2,0)+10000,IF(H2682&lt;=80000,ROUNDUP(H2682/4,0)+20000,40000))))+IF(I2682&lt;=0,0,IF(I2682&lt;=25000,I2682,IF(I2682&lt;=50000,ROUNDUP(I2682/2,0)+12500,IF(I2682&lt;=100000,ROUNDUP(I2682/4,0)+25000,50000)))),40000))))</f>
        <v/>
      </c>
      <c r="R2682" s="18">
        <f>MIN(120000,O2682+P2682+Q2682)</f>
        <v/>
      </c>
      <c r="S2682" s="18">
        <f>IF(F2682&lt;=0,IF(E2682&lt;=0,0,IF(E2682&lt;=12000,E2682,IF(E2682&lt;=32000,ROUNDUP(E2682/2,0)+6000,IF(E2682&lt;=56000,ROUNDUP(E2682/4,0)+14000,28000)))),IF(E2682&lt;=0,IF(F2682&lt;=0,0,IF(F2682&lt;=15000,F2682,IF(F2682&lt;=40000,ROUNDUP(F2682/2,0)+7500,IF(F2682&lt;=70000,ROUNDUP(F2682/4,0)+17500,35000)))),MAX(IF(F2682&lt;=0,0,IF(F2682&lt;=15000,F2682,IF(F2682&lt;=40000,ROUNDUP(F2682/2,0)+7500,IF(F2682&lt;=70000,ROUNDUP(F2682/4,0)+17500,35000)))),MIN(IF(E2682&lt;=0,0,IF(E2682&lt;=12000,E2682,IF(E2682&lt;=32000,ROUNDUP(E2682/2,0)+6000,IF(E2682&lt;=56000,ROUNDUP(E2682/4,0)+14000,28000))))+IF(F2682&lt;=0,0,IF(F2682&lt;=15000,F2682,IF(F2682&lt;=40000,ROUNDUP(F2682/2,0)+7500,IF(F2682&lt;=70000,ROUNDUP(F2682/4,0)+17500,35000)))),28000))))</f>
        <v/>
      </c>
      <c r="T2682" s="18">
        <f>IF(G2682&lt;=0,0,IF(G2682&lt;=12000,G2682,IF(G2682&lt;=32000,ROUNDUP(G2682/2,0)+6000,IF(G2682&lt;=56000,ROUNDUP(G2682/4,0)+14000,28000))))</f>
        <v/>
      </c>
      <c r="U2682" s="18">
        <f>IF(I2682&lt;=0,IF(H2682&lt;=0,0,IF(H2682&lt;=12000,H2682,IF(H2682&lt;=32000,ROUNDUP(H2682/2,0)+6000,IF(H2682&lt;=56000,ROUNDUP(H2682/4,0)+14000,28000)))),IF(H2682&lt;=0,IF(I2682&lt;=0,0,IF(I2682&lt;=15000,I2682,IF(I2682&lt;=40000,ROUNDUP(I2682/2,0)+7500,IF(I2682&lt;=70000,ROUNDUP(I2682/4,0)+17500,35000)))),MAX(IF(I2682&lt;=0,0,IF(I2682&lt;=15000,I2682,IF(I2682&lt;=40000,ROUNDUP(I2682/2,0)+7500,IF(I2682&lt;=70000,ROUNDUP(I2682/4,0)+17500,35000)))),MIN(IF(H2682&lt;=0,0,IF(H2682&lt;=12000,H2682,IF(H2682&lt;=32000,ROUNDUP(H2682/2,0)+6000,IF(H2682&lt;=56000,ROUNDUP(H2682/4,0)+14000,28000))))+IF(I2682&lt;=0,0,IF(I2682&lt;=15000,I2682,IF(I2682&lt;=40000,ROUNDUP(I2682/2,0)+7500,IF(I2682&lt;=70000,ROUNDUP(I2682/4,0)+17500,35000)))),28000))))</f>
        <v/>
      </c>
      <c r="V2682" s="18">
        <f>MIN(70000,S2682+T2682+U2682)</f>
        <v/>
      </c>
      <c r="W2682" s="18">
        <f>MAX(0,ROUNDDOWN(M2682-J2682-N2682-K2682-0,-3))</f>
        <v/>
      </c>
      <c r="X2682" s="18">
        <f>MAX(0,ROUNDDOWN(M2682-J2682-N2682-K2682-R2682,-3))</f>
        <v/>
      </c>
      <c r="Y2682" s="18">
        <f>IF(W2682&lt;=0,0,ROUNDDOWN((W2682*LOOKUP(W2682,{0,1950001,3300001,6950001,9000001,18000001,40000001},{0.05,0.1,0.2,0.23,0.33,0.4,0.45})-LOOKUP(W2682,{0,1950001,3300001,6950001,9000001,18000001,40000001},{0,97500,427500,636000,1536000,2796000,4796000}))*1.021,-2))</f>
        <v/>
      </c>
      <c r="Z2682" s="18">
        <f>IF(X2682&lt;=0,0,ROUNDDOWN((X2682*LOOKUP(X2682,{0,1950001,3300001,6950001,9000001,18000001,40000001},{0.05,0.1,0.2,0.23,0.33,0.4,0.45})-LOOKUP(X2682,{0,1950001,3300001,6950001,9000001,18000001,40000001},{0,97500,427500,636000,1536000,2796000,4796000}))*1.021,-2))</f>
        <v/>
      </c>
      <c r="AA2682" s="18">
        <f>MAX(0,ROUNDDOWN(M2682-J2682-430000-L2682-0,-3))</f>
        <v/>
      </c>
      <c r="AB2682" s="18">
        <f>MAX(0,ROUNDDOWN(M2682-J2682-430000-L2682-V2682,-3))</f>
        <v/>
      </c>
      <c r="AC2682" s="18">
        <f>IF(M2682&lt;=450000,0,MAX(0,ROUNDDOWN(AA2682*0.06-MIN(50000,AA2682)*0.03,-2))+MAX(0,ROUNDDOWN(AA2682*0.04-MIN(50000,AA2682)*0.02,-2)))</f>
        <v/>
      </c>
      <c r="AD2682" s="18">
        <f>IF(M2682&lt;=450000,0,MAX(0,ROUNDDOWN(AB2682*0.06-MIN(50000,AB2682)*0.03,-2))+MAX(0,ROUNDDOWN(AB2682*0.04-MIN(50000,AB2682)*0.02,-2)))</f>
        <v/>
      </c>
      <c r="AE2682" s="18">
        <f>Y2682-Z2682</f>
        <v/>
      </c>
      <c r="AF2682" s="18">
        <f>AC2682-AD2682</f>
        <v/>
      </c>
      <c r="AG2682" s="18">
        <f>AE2682+AF2682</f>
        <v/>
      </c>
      <c r="AH2682" s="20">
        <f>IF(W2682&lt;=0,0,LOOKUP(W2682,{0,1950001,3300001,6950001,9000001,18000001,40000001},{0.05,0.1,0.2,0.23,0.33,0.4,0.45}))</f>
        <v/>
      </c>
    </row>
    <row r="2683">
      <c r="A2683" t="inlineStr">
        <is>
          <t>1万円刻み 一般8万円</t>
        </is>
      </c>
      <c r="B2683" s="18">
        <f>'4_1万円刻み'!$A$868</f>
        <v/>
      </c>
      <c r="C2683" s="19" t="n">
        <v>2026</v>
      </c>
      <c r="D2683" t="inlineStr">
        <is>
          <t>いいえ</t>
        </is>
      </c>
      <c r="E2683" s="18" t="n">
        <v>80000</v>
      </c>
      <c r="F2683" s="18" t="n">
        <v>0</v>
      </c>
      <c r="G2683" s="18" t="n">
        <v>0</v>
      </c>
      <c r="H2683" s="18" t="n">
        <v>0</v>
      </c>
      <c r="I2683" s="18" t="n">
        <v>0</v>
      </c>
      <c r="J2683" s="18">
        <f>ROUND(MIN(B2683/12,650000)*12*0.0915+MIN(B2683/12,1390000)*12*(0.0504+0)+B2683*0.005,0)</f>
        <v/>
      </c>
      <c r="K2683" s="18" t="n">
        <v>0</v>
      </c>
      <c r="L2683" s="18" t="n">
        <v>0</v>
      </c>
      <c r="M2683" s="18">
        <f>ROUND(IF(C2683&gt;=2026,IF(B2683&lt;741000,0,IF(B2683&lt;2191000,B2683-740000,IF(B2683&lt;2193000,1451000,IF(B2683&lt;2196000,1453000,IF(B2683&lt;2200000,1456000,IF(B2683&lt;3600000,ROUNDDOWN(B2683/4,-3)*2.8-80000,IF(B2683&lt;6600000,ROUNDDOWN(B2683/4,-3)*3.2-440000,IF(B2683&lt;8500000,ROUNDDOWN(B2683*0.9,0)-1100000,B2683-1950000)))))))),IF(B2683&lt;651000,0,IF(B2683&lt;1900000,B2683-650000,IF(B2683&lt;3600000,ROUNDDOWN(B2683/4,-3)*2.8-80000,IF(B2683&lt;6600000,ROUNDDOWN(B2683/4,-3)*3.2-440000,IF(B2683&lt;8500000,ROUNDDOWN(B2683*0.9,0)-1100000,B2683-1950000)))))),0)</f>
        <v/>
      </c>
      <c r="N2683" s="18">
        <f>IF(M2683&gt;23500000,NA(),IF(C2683&gt;=2026,IF(M2683&lt;=4890000,1040000,IF(M2683&lt;=6550000,670000,620000)),IF(M2683&lt;=1320000,950000,IF(M2683&lt;=3360000,880000,IF(M2683&lt;=4890000,680000,IF(M2683&lt;=6550000,630000,580000))))))</f>
        <v/>
      </c>
      <c r="O2683" s="18">
        <f>IF(F2683&lt;=0,IF(AND(D2683="はい",C2683&gt;=2026,C2683&lt;=2027),IF(E2683&lt;=0,0,IF(E2683&lt;=30000,E2683,IF(E2683&lt;=60000,ROUNDUP(E2683/2,0)+15000,IF(E2683&lt;=120000,ROUNDUP(E2683/4,0)+30000,60000)))),IF(E2683&lt;=0,0,IF(E2683&lt;=20000,E2683,IF(E2683&lt;=40000,ROUNDUP(E2683/2,0)+10000,IF(E2683&lt;=80000,ROUNDUP(E2683/4,0)+20000,40000))))),IF(E2683&lt;=0,IF(F2683&lt;=0,0,IF(F2683&lt;=25000,F2683,IF(F2683&lt;=50000,ROUNDUP(F2683/2,0)+12500,IF(F2683&lt;=100000,ROUNDUP(F2683/4,0)+25000,50000)))),MAX(IF(F2683&lt;=0,0,IF(F2683&lt;=25000,F2683,IF(F2683&lt;=50000,ROUNDUP(F2683/2,0)+12500,IF(F2683&lt;=100000,ROUNDUP(F2683/4,0)+25000,50000)))),MIN(IF(AND(D2683="はい",C2683&gt;=2026,C2683&lt;=2027),IF(E2683&lt;=0,0,IF(E2683&lt;=30000,E2683,IF(E2683&lt;=60000,ROUNDUP(E2683/2,0)+15000,IF(E2683&lt;=120000,ROUNDUP(E2683/4,0)+30000,60000)))),IF(E2683&lt;=0,0,IF(E2683&lt;=20000,E2683,IF(E2683&lt;=40000,ROUNDUP(E2683/2,0)+10000,IF(E2683&lt;=80000,ROUNDUP(E2683/4,0)+20000,40000)))))+IF(F2683&lt;=0,0,IF(F2683&lt;=25000,F2683,IF(F2683&lt;=50000,ROUNDUP(F2683/2,0)+12500,IF(F2683&lt;=100000,ROUNDUP(F2683/4,0)+25000,50000)))),IF(AND(D2683="はい",C2683&gt;=2026,C2683&lt;=2027),60000,40000)))))</f>
        <v/>
      </c>
      <c r="P2683" s="18">
        <f>IF(G2683&lt;=0,0,IF(G2683&lt;=20000,G2683,IF(G2683&lt;=40000,ROUNDUP(G2683/2,0)+10000,IF(G2683&lt;=80000,ROUNDUP(G2683/4,0)+20000,40000))))</f>
        <v/>
      </c>
      <c r="Q2683" s="18">
        <f>IF(I2683&lt;=0,IF(H2683&lt;=0,0,IF(H2683&lt;=20000,H2683,IF(H2683&lt;=40000,ROUNDUP(H2683/2,0)+10000,IF(H2683&lt;=80000,ROUNDUP(H2683/4,0)+20000,40000)))),IF(H2683&lt;=0,IF(I2683&lt;=0,0,IF(I2683&lt;=25000,I2683,IF(I2683&lt;=50000,ROUNDUP(I2683/2,0)+12500,IF(I2683&lt;=100000,ROUNDUP(I2683/4,0)+25000,50000)))),MAX(IF(I2683&lt;=0,0,IF(I2683&lt;=25000,I2683,IF(I2683&lt;=50000,ROUNDUP(I2683/2,0)+12500,IF(I2683&lt;=100000,ROUNDUP(I2683/4,0)+25000,50000)))),MIN(IF(H2683&lt;=0,0,IF(H2683&lt;=20000,H2683,IF(H2683&lt;=40000,ROUNDUP(H2683/2,0)+10000,IF(H2683&lt;=80000,ROUNDUP(H2683/4,0)+20000,40000))))+IF(I2683&lt;=0,0,IF(I2683&lt;=25000,I2683,IF(I2683&lt;=50000,ROUNDUP(I2683/2,0)+12500,IF(I2683&lt;=100000,ROUNDUP(I2683/4,0)+25000,50000)))),40000))))</f>
        <v/>
      </c>
      <c r="R2683" s="18">
        <f>MIN(120000,O2683+P2683+Q2683)</f>
        <v/>
      </c>
      <c r="S2683" s="18">
        <f>IF(F2683&lt;=0,IF(E2683&lt;=0,0,IF(E2683&lt;=12000,E2683,IF(E2683&lt;=32000,ROUNDUP(E2683/2,0)+6000,IF(E2683&lt;=56000,ROUNDUP(E2683/4,0)+14000,28000)))),IF(E2683&lt;=0,IF(F2683&lt;=0,0,IF(F2683&lt;=15000,F2683,IF(F2683&lt;=40000,ROUNDUP(F2683/2,0)+7500,IF(F2683&lt;=70000,ROUNDUP(F2683/4,0)+17500,35000)))),MAX(IF(F2683&lt;=0,0,IF(F2683&lt;=15000,F2683,IF(F2683&lt;=40000,ROUNDUP(F2683/2,0)+7500,IF(F2683&lt;=70000,ROUNDUP(F2683/4,0)+17500,35000)))),MIN(IF(E2683&lt;=0,0,IF(E2683&lt;=12000,E2683,IF(E2683&lt;=32000,ROUNDUP(E2683/2,0)+6000,IF(E2683&lt;=56000,ROUNDUP(E2683/4,0)+14000,28000))))+IF(F2683&lt;=0,0,IF(F2683&lt;=15000,F2683,IF(F2683&lt;=40000,ROUNDUP(F2683/2,0)+7500,IF(F2683&lt;=70000,ROUNDUP(F2683/4,0)+17500,35000)))),28000))))</f>
        <v/>
      </c>
      <c r="T2683" s="18">
        <f>IF(G2683&lt;=0,0,IF(G2683&lt;=12000,G2683,IF(G2683&lt;=32000,ROUNDUP(G2683/2,0)+6000,IF(G2683&lt;=56000,ROUNDUP(G2683/4,0)+14000,28000))))</f>
        <v/>
      </c>
      <c r="U2683" s="18">
        <f>IF(I2683&lt;=0,IF(H2683&lt;=0,0,IF(H2683&lt;=12000,H2683,IF(H2683&lt;=32000,ROUNDUP(H2683/2,0)+6000,IF(H2683&lt;=56000,ROUNDUP(H2683/4,0)+14000,28000)))),IF(H2683&lt;=0,IF(I2683&lt;=0,0,IF(I2683&lt;=15000,I2683,IF(I2683&lt;=40000,ROUNDUP(I2683/2,0)+7500,IF(I2683&lt;=70000,ROUNDUP(I2683/4,0)+17500,35000)))),MAX(IF(I2683&lt;=0,0,IF(I2683&lt;=15000,I2683,IF(I2683&lt;=40000,ROUNDUP(I2683/2,0)+7500,IF(I2683&lt;=70000,ROUNDUP(I2683/4,0)+17500,35000)))),MIN(IF(H2683&lt;=0,0,IF(H2683&lt;=12000,H2683,IF(H2683&lt;=32000,ROUNDUP(H2683/2,0)+6000,IF(H2683&lt;=56000,ROUNDUP(H2683/4,0)+14000,28000))))+IF(I2683&lt;=0,0,IF(I2683&lt;=15000,I2683,IF(I2683&lt;=40000,ROUNDUP(I2683/2,0)+7500,IF(I2683&lt;=70000,ROUNDUP(I2683/4,0)+17500,35000)))),28000))))</f>
        <v/>
      </c>
      <c r="V2683" s="18">
        <f>MIN(70000,S2683+T2683+U2683)</f>
        <v/>
      </c>
      <c r="W2683" s="18">
        <f>MAX(0,ROUNDDOWN(M2683-J2683-N2683-K2683-0,-3))</f>
        <v/>
      </c>
      <c r="X2683" s="18">
        <f>MAX(0,ROUNDDOWN(M2683-J2683-N2683-K2683-R2683,-3))</f>
        <v/>
      </c>
      <c r="Y2683" s="18">
        <f>IF(W2683&lt;=0,0,ROUNDDOWN((W2683*LOOKUP(W2683,{0,1950001,3300001,6950001,9000001,18000001,40000001},{0.05,0.1,0.2,0.23,0.33,0.4,0.45})-LOOKUP(W2683,{0,1950001,3300001,6950001,9000001,18000001,40000001},{0,97500,427500,636000,1536000,2796000,4796000}))*1.021,-2))</f>
        <v/>
      </c>
      <c r="Z2683" s="18">
        <f>IF(X2683&lt;=0,0,ROUNDDOWN((X2683*LOOKUP(X2683,{0,1950001,3300001,6950001,9000001,18000001,40000001},{0.05,0.1,0.2,0.23,0.33,0.4,0.45})-LOOKUP(X2683,{0,1950001,3300001,6950001,9000001,18000001,40000001},{0,97500,427500,636000,1536000,2796000,4796000}))*1.021,-2))</f>
        <v/>
      </c>
      <c r="AA2683" s="18">
        <f>MAX(0,ROUNDDOWN(M2683-J2683-430000-L2683-0,-3))</f>
        <v/>
      </c>
      <c r="AB2683" s="18">
        <f>MAX(0,ROUNDDOWN(M2683-J2683-430000-L2683-V2683,-3))</f>
        <v/>
      </c>
      <c r="AC2683" s="18">
        <f>IF(M2683&lt;=450000,0,MAX(0,ROUNDDOWN(AA2683*0.06-MIN(50000,AA2683)*0.03,-2))+MAX(0,ROUNDDOWN(AA2683*0.04-MIN(50000,AA2683)*0.02,-2)))</f>
        <v/>
      </c>
      <c r="AD2683" s="18">
        <f>IF(M2683&lt;=450000,0,MAX(0,ROUNDDOWN(AB2683*0.06-MIN(50000,AB2683)*0.03,-2))+MAX(0,ROUNDDOWN(AB2683*0.04-MIN(50000,AB2683)*0.02,-2)))</f>
        <v/>
      </c>
      <c r="AE2683" s="18">
        <f>Y2683-Z2683</f>
        <v/>
      </c>
      <c r="AF2683" s="18">
        <f>AC2683-AD2683</f>
        <v/>
      </c>
      <c r="AG2683" s="18">
        <f>AE2683+AF2683</f>
        <v/>
      </c>
      <c r="AH2683" s="20">
        <f>IF(W2683&lt;=0,0,LOOKUP(W2683,{0,1950001,3300001,6950001,9000001,18000001,40000001},{0.05,0.1,0.2,0.23,0.33,0.4,0.45}))</f>
        <v/>
      </c>
    </row>
    <row r="2684">
      <c r="A2684" t="inlineStr">
        <is>
          <t>1万円刻み 特例あり一般12万円</t>
        </is>
      </c>
      <c r="B2684" s="18">
        <f>'4_1万円刻み'!$A$868</f>
        <v/>
      </c>
      <c r="C2684" s="19" t="n">
        <v>2026</v>
      </c>
      <c r="D2684" t="inlineStr">
        <is>
          <t>はい</t>
        </is>
      </c>
      <c r="E2684" s="18" t="n">
        <v>120000</v>
      </c>
      <c r="F2684" s="18" t="n">
        <v>0</v>
      </c>
      <c r="G2684" s="18" t="n">
        <v>0</v>
      </c>
      <c r="H2684" s="18" t="n">
        <v>0</v>
      </c>
      <c r="I2684" s="18" t="n">
        <v>0</v>
      </c>
      <c r="J2684" s="18">
        <f>ROUND(MIN(B2684/12,650000)*12*0.0915+MIN(B2684/12,1390000)*12*(0.0504+0)+B2684*0.005,0)</f>
        <v/>
      </c>
      <c r="K2684" s="18" t="n">
        <v>0</v>
      </c>
      <c r="L2684" s="18" t="n">
        <v>0</v>
      </c>
      <c r="M2684" s="18">
        <f>ROUND(IF(C2684&gt;=2026,IF(B2684&lt;741000,0,IF(B2684&lt;2191000,B2684-740000,IF(B2684&lt;2193000,1451000,IF(B2684&lt;2196000,1453000,IF(B2684&lt;2200000,1456000,IF(B2684&lt;3600000,ROUNDDOWN(B2684/4,-3)*2.8-80000,IF(B2684&lt;6600000,ROUNDDOWN(B2684/4,-3)*3.2-440000,IF(B2684&lt;8500000,ROUNDDOWN(B2684*0.9,0)-1100000,B2684-1950000)))))))),IF(B2684&lt;651000,0,IF(B2684&lt;1900000,B2684-650000,IF(B2684&lt;3600000,ROUNDDOWN(B2684/4,-3)*2.8-80000,IF(B2684&lt;6600000,ROUNDDOWN(B2684/4,-3)*3.2-440000,IF(B2684&lt;8500000,ROUNDDOWN(B2684*0.9,0)-1100000,B2684-1950000)))))),0)</f>
        <v/>
      </c>
      <c r="N2684" s="18">
        <f>IF(M2684&gt;23500000,NA(),IF(C2684&gt;=2026,IF(M2684&lt;=4890000,1040000,IF(M2684&lt;=6550000,670000,620000)),IF(M2684&lt;=1320000,950000,IF(M2684&lt;=3360000,880000,IF(M2684&lt;=4890000,680000,IF(M2684&lt;=6550000,630000,580000))))))</f>
        <v/>
      </c>
      <c r="O2684" s="18">
        <f>IF(F2684&lt;=0,IF(AND(D2684="はい",C2684&gt;=2026,C2684&lt;=2027),IF(E2684&lt;=0,0,IF(E2684&lt;=30000,E2684,IF(E2684&lt;=60000,ROUNDUP(E2684/2,0)+15000,IF(E2684&lt;=120000,ROUNDUP(E2684/4,0)+30000,60000)))),IF(E2684&lt;=0,0,IF(E2684&lt;=20000,E2684,IF(E2684&lt;=40000,ROUNDUP(E2684/2,0)+10000,IF(E2684&lt;=80000,ROUNDUP(E2684/4,0)+20000,40000))))),IF(E2684&lt;=0,IF(F2684&lt;=0,0,IF(F2684&lt;=25000,F2684,IF(F2684&lt;=50000,ROUNDUP(F2684/2,0)+12500,IF(F2684&lt;=100000,ROUNDUP(F2684/4,0)+25000,50000)))),MAX(IF(F2684&lt;=0,0,IF(F2684&lt;=25000,F2684,IF(F2684&lt;=50000,ROUNDUP(F2684/2,0)+12500,IF(F2684&lt;=100000,ROUNDUP(F2684/4,0)+25000,50000)))),MIN(IF(AND(D2684="はい",C2684&gt;=2026,C2684&lt;=2027),IF(E2684&lt;=0,0,IF(E2684&lt;=30000,E2684,IF(E2684&lt;=60000,ROUNDUP(E2684/2,0)+15000,IF(E2684&lt;=120000,ROUNDUP(E2684/4,0)+30000,60000)))),IF(E2684&lt;=0,0,IF(E2684&lt;=20000,E2684,IF(E2684&lt;=40000,ROUNDUP(E2684/2,0)+10000,IF(E2684&lt;=80000,ROUNDUP(E2684/4,0)+20000,40000)))))+IF(F2684&lt;=0,0,IF(F2684&lt;=25000,F2684,IF(F2684&lt;=50000,ROUNDUP(F2684/2,0)+12500,IF(F2684&lt;=100000,ROUNDUP(F2684/4,0)+25000,50000)))),IF(AND(D2684="はい",C2684&gt;=2026,C2684&lt;=2027),60000,40000)))))</f>
        <v/>
      </c>
      <c r="P2684" s="18">
        <f>IF(G2684&lt;=0,0,IF(G2684&lt;=20000,G2684,IF(G2684&lt;=40000,ROUNDUP(G2684/2,0)+10000,IF(G2684&lt;=80000,ROUNDUP(G2684/4,0)+20000,40000))))</f>
        <v/>
      </c>
      <c r="Q2684" s="18">
        <f>IF(I2684&lt;=0,IF(H2684&lt;=0,0,IF(H2684&lt;=20000,H2684,IF(H2684&lt;=40000,ROUNDUP(H2684/2,0)+10000,IF(H2684&lt;=80000,ROUNDUP(H2684/4,0)+20000,40000)))),IF(H2684&lt;=0,IF(I2684&lt;=0,0,IF(I2684&lt;=25000,I2684,IF(I2684&lt;=50000,ROUNDUP(I2684/2,0)+12500,IF(I2684&lt;=100000,ROUNDUP(I2684/4,0)+25000,50000)))),MAX(IF(I2684&lt;=0,0,IF(I2684&lt;=25000,I2684,IF(I2684&lt;=50000,ROUNDUP(I2684/2,0)+12500,IF(I2684&lt;=100000,ROUNDUP(I2684/4,0)+25000,50000)))),MIN(IF(H2684&lt;=0,0,IF(H2684&lt;=20000,H2684,IF(H2684&lt;=40000,ROUNDUP(H2684/2,0)+10000,IF(H2684&lt;=80000,ROUNDUP(H2684/4,0)+20000,40000))))+IF(I2684&lt;=0,0,IF(I2684&lt;=25000,I2684,IF(I2684&lt;=50000,ROUNDUP(I2684/2,0)+12500,IF(I2684&lt;=100000,ROUNDUP(I2684/4,0)+25000,50000)))),40000))))</f>
        <v/>
      </c>
      <c r="R2684" s="18">
        <f>MIN(120000,O2684+P2684+Q2684)</f>
        <v/>
      </c>
      <c r="S2684" s="18">
        <f>IF(F2684&lt;=0,IF(E2684&lt;=0,0,IF(E2684&lt;=12000,E2684,IF(E2684&lt;=32000,ROUNDUP(E2684/2,0)+6000,IF(E2684&lt;=56000,ROUNDUP(E2684/4,0)+14000,28000)))),IF(E2684&lt;=0,IF(F2684&lt;=0,0,IF(F2684&lt;=15000,F2684,IF(F2684&lt;=40000,ROUNDUP(F2684/2,0)+7500,IF(F2684&lt;=70000,ROUNDUP(F2684/4,0)+17500,35000)))),MAX(IF(F2684&lt;=0,0,IF(F2684&lt;=15000,F2684,IF(F2684&lt;=40000,ROUNDUP(F2684/2,0)+7500,IF(F2684&lt;=70000,ROUNDUP(F2684/4,0)+17500,35000)))),MIN(IF(E2684&lt;=0,0,IF(E2684&lt;=12000,E2684,IF(E2684&lt;=32000,ROUNDUP(E2684/2,0)+6000,IF(E2684&lt;=56000,ROUNDUP(E2684/4,0)+14000,28000))))+IF(F2684&lt;=0,0,IF(F2684&lt;=15000,F2684,IF(F2684&lt;=40000,ROUNDUP(F2684/2,0)+7500,IF(F2684&lt;=70000,ROUNDUP(F2684/4,0)+17500,35000)))),28000))))</f>
        <v/>
      </c>
      <c r="T2684" s="18">
        <f>IF(G2684&lt;=0,0,IF(G2684&lt;=12000,G2684,IF(G2684&lt;=32000,ROUNDUP(G2684/2,0)+6000,IF(G2684&lt;=56000,ROUNDUP(G2684/4,0)+14000,28000))))</f>
        <v/>
      </c>
      <c r="U2684" s="18">
        <f>IF(I2684&lt;=0,IF(H2684&lt;=0,0,IF(H2684&lt;=12000,H2684,IF(H2684&lt;=32000,ROUNDUP(H2684/2,0)+6000,IF(H2684&lt;=56000,ROUNDUP(H2684/4,0)+14000,28000)))),IF(H2684&lt;=0,IF(I2684&lt;=0,0,IF(I2684&lt;=15000,I2684,IF(I2684&lt;=40000,ROUNDUP(I2684/2,0)+7500,IF(I2684&lt;=70000,ROUNDUP(I2684/4,0)+17500,35000)))),MAX(IF(I2684&lt;=0,0,IF(I2684&lt;=15000,I2684,IF(I2684&lt;=40000,ROUNDUP(I2684/2,0)+7500,IF(I2684&lt;=70000,ROUNDUP(I2684/4,0)+17500,35000)))),MIN(IF(H2684&lt;=0,0,IF(H2684&lt;=12000,H2684,IF(H2684&lt;=32000,ROUNDUP(H2684/2,0)+6000,IF(H2684&lt;=56000,ROUNDUP(H2684/4,0)+14000,28000))))+IF(I2684&lt;=0,0,IF(I2684&lt;=15000,I2684,IF(I2684&lt;=40000,ROUNDUP(I2684/2,0)+7500,IF(I2684&lt;=70000,ROUNDUP(I2684/4,0)+17500,35000)))),28000))))</f>
        <v/>
      </c>
      <c r="V2684" s="18">
        <f>MIN(70000,S2684+T2684+U2684)</f>
        <v/>
      </c>
      <c r="W2684" s="18">
        <f>MAX(0,ROUNDDOWN(M2684-J2684-N2684-K2684-0,-3))</f>
        <v/>
      </c>
      <c r="X2684" s="18">
        <f>MAX(0,ROUNDDOWN(M2684-J2684-N2684-K2684-R2684,-3))</f>
        <v/>
      </c>
      <c r="Y2684" s="18">
        <f>IF(W2684&lt;=0,0,ROUNDDOWN((W2684*LOOKUP(W2684,{0,1950001,3300001,6950001,9000001,18000001,40000001},{0.05,0.1,0.2,0.23,0.33,0.4,0.45})-LOOKUP(W2684,{0,1950001,3300001,6950001,9000001,18000001,40000001},{0,97500,427500,636000,1536000,2796000,4796000}))*1.021,-2))</f>
        <v/>
      </c>
      <c r="Z2684" s="18">
        <f>IF(X2684&lt;=0,0,ROUNDDOWN((X2684*LOOKUP(X2684,{0,1950001,3300001,6950001,9000001,18000001,40000001},{0.05,0.1,0.2,0.23,0.33,0.4,0.45})-LOOKUP(X2684,{0,1950001,3300001,6950001,9000001,18000001,40000001},{0,97500,427500,636000,1536000,2796000,4796000}))*1.021,-2))</f>
        <v/>
      </c>
      <c r="AA2684" s="18">
        <f>MAX(0,ROUNDDOWN(M2684-J2684-430000-L2684-0,-3))</f>
        <v/>
      </c>
      <c r="AB2684" s="18">
        <f>MAX(0,ROUNDDOWN(M2684-J2684-430000-L2684-V2684,-3))</f>
        <v/>
      </c>
      <c r="AC2684" s="18">
        <f>IF(M2684&lt;=450000,0,MAX(0,ROUNDDOWN(AA2684*0.06-MIN(50000,AA2684)*0.03,-2))+MAX(0,ROUNDDOWN(AA2684*0.04-MIN(50000,AA2684)*0.02,-2)))</f>
        <v/>
      </c>
      <c r="AD2684" s="18">
        <f>IF(M2684&lt;=450000,0,MAX(0,ROUNDDOWN(AB2684*0.06-MIN(50000,AB2684)*0.03,-2))+MAX(0,ROUNDDOWN(AB2684*0.04-MIN(50000,AB2684)*0.02,-2)))</f>
        <v/>
      </c>
      <c r="AE2684" s="18">
        <f>Y2684-Z2684</f>
        <v/>
      </c>
      <c r="AF2684" s="18">
        <f>AC2684-AD2684</f>
        <v/>
      </c>
      <c r="AG2684" s="18">
        <f>AE2684+AF2684</f>
        <v/>
      </c>
      <c r="AH2684" s="20">
        <f>IF(W2684&lt;=0,0,LOOKUP(W2684,{0,1950001,3300001,6950001,9000001,18000001,40000001},{0.05,0.1,0.2,0.23,0.33,0.4,0.45}))</f>
        <v/>
      </c>
    </row>
    <row r="2685">
      <c r="A2685" t="inlineStr">
        <is>
          <t>1万円刻み 3区分8万円ずつ</t>
        </is>
      </c>
      <c r="B2685" s="18">
        <f>'4_1万円刻み'!$A$869</f>
        <v/>
      </c>
      <c r="C2685" s="19" t="n">
        <v>2026</v>
      </c>
      <c r="D2685" t="inlineStr">
        <is>
          <t>いいえ</t>
        </is>
      </c>
      <c r="E2685" s="18" t="n">
        <v>80000</v>
      </c>
      <c r="F2685" s="18" t="n">
        <v>0</v>
      </c>
      <c r="G2685" s="18" t="n">
        <v>80000</v>
      </c>
      <c r="H2685" s="18" t="n">
        <v>80000</v>
      </c>
      <c r="I2685" s="18" t="n">
        <v>0</v>
      </c>
      <c r="J2685" s="18">
        <f>ROUND(MIN(B2685/12,650000)*12*0.0915+MIN(B2685/12,1390000)*12*(0.0504+0)+B2685*0.005,0)</f>
        <v/>
      </c>
      <c r="K2685" s="18" t="n">
        <v>0</v>
      </c>
      <c r="L2685" s="18" t="n">
        <v>0</v>
      </c>
      <c r="M2685" s="18">
        <f>ROUND(IF(C2685&gt;=2026,IF(B2685&lt;741000,0,IF(B2685&lt;2191000,B2685-740000,IF(B2685&lt;2193000,1451000,IF(B2685&lt;2196000,1453000,IF(B2685&lt;2200000,1456000,IF(B2685&lt;3600000,ROUNDDOWN(B2685/4,-3)*2.8-80000,IF(B2685&lt;6600000,ROUNDDOWN(B2685/4,-3)*3.2-440000,IF(B2685&lt;8500000,ROUNDDOWN(B2685*0.9,0)-1100000,B2685-1950000)))))))),IF(B2685&lt;651000,0,IF(B2685&lt;1900000,B2685-650000,IF(B2685&lt;3600000,ROUNDDOWN(B2685/4,-3)*2.8-80000,IF(B2685&lt;6600000,ROUNDDOWN(B2685/4,-3)*3.2-440000,IF(B2685&lt;8500000,ROUNDDOWN(B2685*0.9,0)-1100000,B2685-1950000)))))),0)</f>
        <v/>
      </c>
      <c r="N2685" s="18">
        <f>IF(M2685&gt;23500000,NA(),IF(C2685&gt;=2026,IF(M2685&lt;=4890000,1040000,IF(M2685&lt;=6550000,670000,620000)),IF(M2685&lt;=1320000,950000,IF(M2685&lt;=3360000,880000,IF(M2685&lt;=4890000,680000,IF(M2685&lt;=6550000,630000,580000))))))</f>
        <v/>
      </c>
      <c r="O2685" s="18">
        <f>IF(F2685&lt;=0,IF(AND(D2685="はい",C2685&gt;=2026,C2685&lt;=2027),IF(E2685&lt;=0,0,IF(E2685&lt;=30000,E2685,IF(E2685&lt;=60000,ROUNDUP(E2685/2,0)+15000,IF(E2685&lt;=120000,ROUNDUP(E2685/4,0)+30000,60000)))),IF(E2685&lt;=0,0,IF(E2685&lt;=20000,E2685,IF(E2685&lt;=40000,ROUNDUP(E2685/2,0)+10000,IF(E2685&lt;=80000,ROUNDUP(E2685/4,0)+20000,40000))))),IF(E2685&lt;=0,IF(F2685&lt;=0,0,IF(F2685&lt;=25000,F2685,IF(F2685&lt;=50000,ROUNDUP(F2685/2,0)+12500,IF(F2685&lt;=100000,ROUNDUP(F2685/4,0)+25000,50000)))),MAX(IF(F2685&lt;=0,0,IF(F2685&lt;=25000,F2685,IF(F2685&lt;=50000,ROUNDUP(F2685/2,0)+12500,IF(F2685&lt;=100000,ROUNDUP(F2685/4,0)+25000,50000)))),MIN(IF(AND(D2685="はい",C2685&gt;=2026,C2685&lt;=2027),IF(E2685&lt;=0,0,IF(E2685&lt;=30000,E2685,IF(E2685&lt;=60000,ROUNDUP(E2685/2,0)+15000,IF(E2685&lt;=120000,ROUNDUP(E2685/4,0)+30000,60000)))),IF(E2685&lt;=0,0,IF(E2685&lt;=20000,E2685,IF(E2685&lt;=40000,ROUNDUP(E2685/2,0)+10000,IF(E2685&lt;=80000,ROUNDUP(E2685/4,0)+20000,40000)))))+IF(F2685&lt;=0,0,IF(F2685&lt;=25000,F2685,IF(F2685&lt;=50000,ROUNDUP(F2685/2,0)+12500,IF(F2685&lt;=100000,ROUNDUP(F2685/4,0)+25000,50000)))),IF(AND(D2685="はい",C2685&gt;=2026,C2685&lt;=2027),60000,40000)))))</f>
        <v/>
      </c>
      <c r="P2685" s="18">
        <f>IF(G2685&lt;=0,0,IF(G2685&lt;=20000,G2685,IF(G2685&lt;=40000,ROUNDUP(G2685/2,0)+10000,IF(G2685&lt;=80000,ROUNDUP(G2685/4,0)+20000,40000))))</f>
        <v/>
      </c>
      <c r="Q2685" s="18">
        <f>IF(I2685&lt;=0,IF(H2685&lt;=0,0,IF(H2685&lt;=20000,H2685,IF(H2685&lt;=40000,ROUNDUP(H2685/2,0)+10000,IF(H2685&lt;=80000,ROUNDUP(H2685/4,0)+20000,40000)))),IF(H2685&lt;=0,IF(I2685&lt;=0,0,IF(I2685&lt;=25000,I2685,IF(I2685&lt;=50000,ROUNDUP(I2685/2,0)+12500,IF(I2685&lt;=100000,ROUNDUP(I2685/4,0)+25000,50000)))),MAX(IF(I2685&lt;=0,0,IF(I2685&lt;=25000,I2685,IF(I2685&lt;=50000,ROUNDUP(I2685/2,0)+12500,IF(I2685&lt;=100000,ROUNDUP(I2685/4,0)+25000,50000)))),MIN(IF(H2685&lt;=0,0,IF(H2685&lt;=20000,H2685,IF(H2685&lt;=40000,ROUNDUP(H2685/2,0)+10000,IF(H2685&lt;=80000,ROUNDUP(H2685/4,0)+20000,40000))))+IF(I2685&lt;=0,0,IF(I2685&lt;=25000,I2685,IF(I2685&lt;=50000,ROUNDUP(I2685/2,0)+12500,IF(I2685&lt;=100000,ROUNDUP(I2685/4,0)+25000,50000)))),40000))))</f>
        <v/>
      </c>
      <c r="R2685" s="18">
        <f>MIN(120000,O2685+P2685+Q2685)</f>
        <v/>
      </c>
      <c r="S2685" s="18">
        <f>IF(F2685&lt;=0,IF(E2685&lt;=0,0,IF(E2685&lt;=12000,E2685,IF(E2685&lt;=32000,ROUNDUP(E2685/2,0)+6000,IF(E2685&lt;=56000,ROUNDUP(E2685/4,0)+14000,28000)))),IF(E2685&lt;=0,IF(F2685&lt;=0,0,IF(F2685&lt;=15000,F2685,IF(F2685&lt;=40000,ROUNDUP(F2685/2,0)+7500,IF(F2685&lt;=70000,ROUNDUP(F2685/4,0)+17500,35000)))),MAX(IF(F2685&lt;=0,0,IF(F2685&lt;=15000,F2685,IF(F2685&lt;=40000,ROUNDUP(F2685/2,0)+7500,IF(F2685&lt;=70000,ROUNDUP(F2685/4,0)+17500,35000)))),MIN(IF(E2685&lt;=0,0,IF(E2685&lt;=12000,E2685,IF(E2685&lt;=32000,ROUNDUP(E2685/2,0)+6000,IF(E2685&lt;=56000,ROUNDUP(E2685/4,0)+14000,28000))))+IF(F2685&lt;=0,0,IF(F2685&lt;=15000,F2685,IF(F2685&lt;=40000,ROUNDUP(F2685/2,0)+7500,IF(F2685&lt;=70000,ROUNDUP(F2685/4,0)+17500,35000)))),28000))))</f>
        <v/>
      </c>
      <c r="T2685" s="18">
        <f>IF(G2685&lt;=0,0,IF(G2685&lt;=12000,G2685,IF(G2685&lt;=32000,ROUNDUP(G2685/2,0)+6000,IF(G2685&lt;=56000,ROUNDUP(G2685/4,0)+14000,28000))))</f>
        <v/>
      </c>
      <c r="U2685" s="18">
        <f>IF(I2685&lt;=0,IF(H2685&lt;=0,0,IF(H2685&lt;=12000,H2685,IF(H2685&lt;=32000,ROUNDUP(H2685/2,0)+6000,IF(H2685&lt;=56000,ROUNDUP(H2685/4,0)+14000,28000)))),IF(H2685&lt;=0,IF(I2685&lt;=0,0,IF(I2685&lt;=15000,I2685,IF(I2685&lt;=40000,ROUNDUP(I2685/2,0)+7500,IF(I2685&lt;=70000,ROUNDUP(I2685/4,0)+17500,35000)))),MAX(IF(I2685&lt;=0,0,IF(I2685&lt;=15000,I2685,IF(I2685&lt;=40000,ROUNDUP(I2685/2,0)+7500,IF(I2685&lt;=70000,ROUNDUP(I2685/4,0)+17500,35000)))),MIN(IF(H2685&lt;=0,0,IF(H2685&lt;=12000,H2685,IF(H2685&lt;=32000,ROUNDUP(H2685/2,0)+6000,IF(H2685&lt;=56000,ROUNDUP(H2685/4,0)+14000,28000))))+IF(I2685&lt;=0,0,IF(I2685&lt;=15000,I2685,IF(I2685&lt;=40000,ROUNDUP(I2685/2,0)+7500,IF(I2685&lt;=70000,ROUNDUP(I2685/4,0)+17500,35000)))),28000))))</f>
        <v/>
      </c>
      <c r="V2685" s="18">
        <f>MIN(70000,S2685+T2685+U2685)</f>
        <v/>
      </c>
      <c r="W2685" s="18">
        <f>MAX(0,ROUNDDOWN(M2685-J2685-N2685-K2685-0,-3))</f>
        <v/>
      </c>
      <c r="X2685" s="18">
        <f>MAX(0,ROUNDDOWN(M2685-J2685-N2685-K2685-R2685,-3))</f>
        <v/>
      </c>
      <c r="Y2685" s="18">
        <f>IF(W2685&lt;=0,0,ROUNDDOWN((W2685*LOOKUP(W2685,{0,1950001,3300001,6950001,9000001,18000001,40000001},{0.05,0.1,0.2,0.23,0.33,0.4,0.45})-LOOKUP(W2685,{0,1950001,3300001,6950001,9000001,18000001,40000001},{0,97500,427500,636000,1536000,2796000,4796000}))*1.021,-2))</f>
        <v/>
      </c>
      <c r="Z2685" s="18">
        <f>IF(X2685&lt;=0,0,ROUNDDOWN((X2685*LOOKUP(X2685,{0,1950001,3300001,6950001,9000001,18000001,40000001},{0.05,0.1,0.2,0.23,0.33,0.4,0.45})-LOOKUP(X2685,{0,1950001,3300001,6950001,9000001,18000001,40000001},{0,97500,427500,636000,1536000,2796000,4796000}))*1.021,-2))</f>
        <v/>
      </c>
      <c r="AA2685" s="18">
        <f>MAX(0,ROUNDDOWN(M2685-J2685-430000-L2685-0,-3))</f>
        <v/>
      </c>
      <c r="AB2685" s="18">
        <f>MAX(0,ROUNDDOWN(M2685-J2685-430000-L2685-V2685,-3))</f>
        <v/>
      </c>
      <c r="AC2685" s="18">
        <f>IF(M2685&lt;=450000,0,MAX(0,ROUNDDOWN(AA2685*0.06-MIN(50000,AA2685)*0.03,-2))+MAX(0,ROUNDDOWN(AA2685*0.04-MIN(50000,AA2685)*0.02,-2)))</f>
        <v/>
      </c>
      <c r="AD2685" s="18">
        <f>IF(M2685&lt;=450000,0,MAX(0,ROUNDDOWN(AB2685*0.06-MIN(50000,AB2685)*0.03,-2))+MAX(0,ROUNDDOWN(AB2685*0.04-MIN(50000,AB2685)*0.02,-2)))</f>
        <v/>
      </c>
      <c r="AE2685" s="18">
        <f>Y2685-Z2685</f>
        <v/>
      </c>
      <c r="AF2685" s="18">
        <f>AC2685-AD2685</f>
        <v/>
      </c>
      <c r="AG2685" s="18">
        <f>AE2685+AF2685</f>
        <v/>
      </c>
      <c r="AH2685" s="20">
        <f>IF(W2685&lt;=0,0,LOOKUP(W2685,{0,1950001,3300001,6950001,9000001,18000001,40000001},{0.05,0.1,0.2,0.23,0.33,0.4,0.45}))</f>
        <v/>
      </c>
    </row>
    <row r="2686">
      <c r="A2686" t="inlineStr">
        <is>
          <t>1万円刻み 一般8万円</t>
        </is>
      </c>
      <c r="B2686" s="18">
        <f>'4_1万円刻み'!$A$869</f>
        <v/>
      </c>
      <c r="C2686" s="19" t="n">
        <v>2026</v>
      </c>
      <c r="D2686" t="inlineStr">
        <is>
          <t>いいえ</t>
        </is>
      </c>
      <c r="E2686" s="18" t="n">
        <v>80000</v>
      </c>
      <c r="F2686" s="18" t="n">
        <v>0</v>
      </c>
      <c r="G2686" s="18" t="n">
        <v>0</v>
      </c>
      <c r="H2686" s="18" t="n">
        <v>0</v>
      </c>
      <c r="I2686" s="18" t="n">
        <v>0</v>
      </c>
      <c r="J2686" s="18">
        <f>ROUND(MIN(B2686/12,650000)*12*0.0915+MIN(B2686/12,1390000)*12*(0.0504+0)+B2686*0.005,0)</f>
        <v/>
      </c>
      <c r="K2686" s="18" t="n">
        <v>0</v>
      </c>
      <c r="L2686" s="18" t="n">
        <v>0</v>
      </c>
      <c r="M2686" s="18">
        <f>ROUND(IF(C2686&gt;=2026,IF(B2686&lt;741000,0,IF(B2686&lt;2191000,B2686-740000,IF(B2686&lt;2193000,1451000,IF(B2686&lt;2196000,1453000,IF(B2686&lt;2200000,1456000,IF(B2686&lt;3600000,ROUNDDOWN(B2686/4,-3)*2.8-80000,IF(B2686&lt;6600000,ROUNDDOWN(B2686/4,-3)*3.2-440000,IF(B2686&lt;8500000,ROUNDDOWN(B2686*0.9,0)-1100000,B2686-1950000)))))))),IF(B2686&lt;651000,0,IF(B2686&lt;1900000,B2686-650000,IF(B2686&lt;3600000,ROUNDDOWN(B2686/4,-3)*2.8-80000,IF(B2686&lt;6600000,ROUNDDOWN(B2686/4,-3)*3.2-440000,IF(B2686&lt;8500000,ROUNDDOWN(B2686*0.9,0)-1100000,B2686-1950000)))))),0)</f>
        <v/>
      </c>
      <c r="N2686" s="18">
        <f>IF(M2686&gt;23500000,NA(),IF(C2686&gt;=2026,IF(M2686&lt;=4890000,1040000,IF(M2686&lt;=6550000,670000,620000)),IF(M2686&lt;=1320000,950000,IF(M2686&lt;=3360000,880000,IF(M2686&lt;=4890000,680000,IF(M2686&lt;=6550000,630000,580000))))))</f>
        <v/>
      </c>
      <c r="O2686" s="18">
        <f>IF(F2686&lt;=0,IF(AND(D2686="はい",C2686&gt;=2026,C2686&lt;=2027),IF(E2686&lt;=0,0,IF(E2686&lt;=30000,E2686,IF(E2686&lt;=60000,ROUNDUP(E2686/2,0)+15000,IF(E2686&lt;=120000,ROUNDUP(E2686/4,0)+30000,60000)))),IF(E2686&lt;=0,0,IF(E2686&lt;=20000,E2686,IF(E2686&lt;=40000,ROUNDUP(E2686/2,0)+10000,IF(E2686&lt;=80000,ROUNDUP(E2686/4,0)+20000,40000))))),IF(E2686&lt;=0,IF(F2686&lt;=0,0,IF(F2686&lt;=25000,F2686,IF(F2686&lt;=50000,ROUNDUP(F2686/2,0)+12500,IF(F2686&lt;=100000,ROUNDUP(F2686/4,0)+25000,50000)))),MAX(IF(F2686&lt;=0,0,IF(F2686&lt;=25000,F2686,IF(F2686&lt;=50000,ROUNDUP(F2686/2,0)+12500,IF(F2686&lt;=100000,ROUNDUP(F2686/4,0)+25000,50000)))),MIN(IF(AND(D2686="はい",C2686&gt;=2026,C2686&lt;=2027),IF(E2686&lt;=0,0,IF(E2686&lt;=30000,E2686,IF(E2686&lt;=60000,ROUNDUP(E2686/2,0)+15000,IF(E2686&lt;=120000,ROUNDUP(E2686/4,0)+30000,60000)))),IF(E2686&lt;=0,0,IF(E2686&lt;=20000,E2686,IF(E2686&lt;=40000,ROUNDUP(E2686/2,0)+10000,IF(E2686&lt;=80000,ROUNDUP(E2686/4,0)+20000,40000)))))+IF(F2686&lt;=0,0,IF(F2686&lt;=25000,F2686,IF(F2686&lt;=50000,ROUNDUP(F2686/2,0)+12500,IF(F2686&lt;=100000,ROUNDUP(F2686/4,0)+25000,50000)))),IF(AND(D2686="はい",C2686&gt;=2026,C2686&lt;=2027),60000,40000)))))</f>
        <v/>
      </c>
      <c r="P2686" s="18">
        <f>IF(G2686&lt;=0,0,IF(G2686&lt;=20000,G2686,IF(G2686&lt;=40000,ROUNDUP(G2686/2,0)+10000,IF(G2686&lt;=80000,ROUNDUP(G2686/4,0)+20000,40000))))</f>
        <v/>
      </c>
      <c r="Q2686" s="18">
        <f>IF(I2686&lt;=0,IF(H2686&lt;=0,0,IF(H2686&lt;=20000,H2686,IF(H2686&lt;=40000,ROUNDUP(H2686/2,0)+10000,IF(H2686&lt;=80000,ROUNDUP(H2686/4,0)+20000,40000)))),IF(H2686&lt;=0,IF(I2686&lt;=0,0,IF(I2686&lt;=25000,I2686,IF(I2686&lt;=50000,ROUNDUP(I2686/2,0)+12500,IF(I2686&lt;=100000,ROUNDUP(I2686/4,0)+25000,50000)))),MAX(IF(I2686&lt;=0,0,IF(I2686&lt;=25000,I2686,IF(I2686&lt;=50000,ROUNDUP(I2686/2,0)+12500,IF(I2686&lt;=100000,ROUNDUP(I2686/4,0)+25000,50000)))),MIN(IF(H2686&lt;=0,0,IF(H2686&lt;=20000,H2686,IF(H2686&lt;=40000,ROUNDUP(H2686/2,0)+10000,IF(H2686&lt;=80000,ROUNDUP(H2686/4,0)+20000,40000))))+IF(I2686&lt;=0,0,IF(I2686&lt;=25000,I2686,IF(I2686&lt;=50000,ROUNDUP(I2686/2,0)+12500,IF(I2686&lt;=100000,ROUNDUP(I2686/4,0)+25000,50000)))),40000))))</f>
        <v/>
      </c>
      <c r="R2686" s="18">
        <f>MIN(120000,O2686+P2686+Q2686)</f>
        <v/>
      </c>
      <c r="S2686" s="18">
        <f>IF(F2686&lt;=0,IF(E2686&lt;=0,0,IF(E2686&lt;=12000,E2686,IF(E2686&lt;=32000,ROUNDUP(E2686/2,0)+6000,IF(E2686&lt;=56000,ROUNDUP(E2686/4,0)+14000,28000)))),IF(E2686&lt;=0,IF(F2686&lt;=0,0,IF(F2686&lt;=15000,F2686,IF(F2686&lt;=40000,ROUNDUP(F2686/2,0)+7500,IF(F2686&lt;=70000,ROUNDUP(F2686/4,0)+17500,35000)))),MAX(IF(F2686&lt;=0,0,IF(F2686&lt;=15000,F2686,IF(F2686&lt;=40000,ROUNDUP(F2686/2,0)+7500,IF(F2686&lt;=70000,ROUNDUP(F2686/4,0)+17500,35000)))),MIN(IF(E2686&lt;=0,0,IF(E2686&lt;=12000,E2686,IF(E2686&lt;=32000,ROUNDUP(E2686/2,0)+6000,IF(E2686&lt;=56000,ROUNDUP(E2686/4,0)+14000,28000))))+IF(F2686&lt;=0,0,IF(F2686&lt;=15000,F2686,IF(F2686&lt;=40000,ROUNDUP(F2686/2,0)+7500,IF(F2686&lt;=70000,ROUNDUP(F2686/4,0)+17500,35000)))),28000))))</f>
        <v/>
      </c>
      <c r="T2686" s="18">
        <f>IF(G2686&lt;=0,0,IF(G2686&lt;=12000,G2686,IF(G2686&lt;=32000,ROUNDUP(G2686/2,0)+6000,IF(G2686&lt;=56000,ROUNDUP(G2686/4,0)+14000,28000))))</f>
        <v/>
      </c>
      <c r="U2686" s="18">
        <f>IF(I2686&lt;=0,IF(H2686&lt;=0,0,IF(H2686&lt;=12000,H2686,IF(H2686&lt;=32000,ROUNDUP(H2686/2,0)+6000,IF(H2686&lt;=56000,ROUNDUP(H2686/4,0)+14000,28000)))),IF(H2686&lt;=0,IF(I2686&lt;=0,0,IF(I2686&lt;=15000,I2686,IF(I2686&lt;=40000,ROUNDUP(I2686/2,0)+7500,IF(I2686&lt;=70000,ROUNDUP(I2686/4,0)+17500,35000)))),MAX(IF(I2686&lt;=0,0,IF(I2686&lt;=15000,I2686,IF(I2686&lt;=40000,ROUNDUP(I2686/2,0)+7500,IF(I2686&lt;=70000,ROUNDUP(I2686/4,0)+17500,35000)))),MIN(IF(H2686&lt;=0,0,IF(H2686&lt;=12000,H2686,IF(H2686&lt;=32000,ROUNDUP(H2686/2,0)+6000,IF(H2686&lt;=56000,ROUNDUP(H2686/4,0)+14000,28000))))+IF(I2686&lt;=0,0,IF(I2686&lt;=15000,I2686,IF(I2686&lt;=40000,ROUNDUP(I2686/2,0)+7500,IF(I2686&lt;=70000,ROUNDUP(I2686/4,0)+17500,35000)))),28000))))</f>
        <v/>
      </c>
      <c r="V2686" s="18">
        <f>MIN(70000,S2686+T2686+U2686)</f>
        <v/>
      </c>
      <c r="W2686" s="18">
        <f>MAX(0,ROUNDDOWN(M2686-J2686-N2686-K2686-0,-3))</f>
        <v/>
      </c>
      <c r="X2686" s="18">
        <f>MAX(0,ROUNDDOWN(M2686-J2686-N2686-K2686-R2686,-3))</f>
        <v/>
      </c>
      <c r="Y2686" s="18">
        <f>IF(W2686&lt;=0,0,ROUNDDOWN((W2686*LOOKUP(W2686,{0,1950001,3300001,6950001,9000001,18000001,40000001},{0.05,0.1,0.2,0.23,0.33,0.4,0.45})-LOOKUP(W2686,{0,1950001,3300001,6950001,9000001,18000001,40000001},{0,97500,427500,636000,1536000,2796000,4796000}))*1.021,-2))</f>
        <v/>
      </c>
      <c r="Z2686" s="18">
        <f>IF(X2686&lt;=0,0,ROUNDDOWN((X2686*LOOKUP(X2686,{0,1950001,3300001,6950001,9000001,18000001,40000001},{0.05,0.1,0.2,0.23,0.33,0.4,0.45})-LOOKUP(X2686,{0,1950001,3300001,6950001,9000001,18000001,40000001},{0,97500,427500,636000,1536000,2796000,4796000}))*1.021,-2))</f>
        <v/>
      </c>
      <c r="AA2686" s="18">
        <f>MAX(0,ROUNDDOWN(M2686-J2686-430000-L2686-0,-3))</f>
        <v/>
      </c>
      <c r="AB2686" s="18">
        <f>MAX(0,ROUNDDOWN(M2686-J2686-430000-L2686-V2686,-3))</f>
        <v/>
      </c>
      <c r="AC2686" s="18">
        <f>IF(M2686&lt;=450000,0,MAX(0,ROUNDDOWN(AA2686*0.06-MIN(50000,AA2686)*0.03,-2))+MAX(0,ROUNDDOWN(AA2686*0.04-MIN(50000,AA2686)*0.02,-2)))</f>
        <v/>
      </c>
      <c r="AD2686" s="18">
        <f>IF(M2686&lt;=450000,0,MAX(0,ROUNDDOWN(AB2686*0.06-MIN(50000,AB2686)*0.03,-2))+MAX(0,ROUNDDOWN(AB2686*0.04-MIN(50000,AB2686)*0.02,-2)))</f>
        <v/>
      </c>
      <c r="AE2686" s="18">
        <f>Y2686-Z2686</f>
        <v/>
      </c>
      <c r="AF2686" s="18">
        <f>AC2686-AD2686</f>
        <v/>
      </c>
      <c r="AG2686" s="18">
        <f>AE2686+AF2686</f>
        <v/>
      </c>
      <c r="AH2686" s="20">
        <f>IF(W2686&lt;=0,0,LOOKUP(W2686,{0,1950001,3300001,6950001,9000001,18000001,40000001},{0.05,0.1,0.2,0.23,0.33,0.4,0.45}))</f>
        <v/>
      </c>
    </row>
    <row r="2687">
      <c r="A2687" t="inlineStr">
        <is>
          <t>1万円刻み 特例あり一般12万円</t>
        </is>
      </c>
      <c r="B2687" s="18">
        <f>'4_1万円刻み'!$A$869</f>
        <v/>
      </c>
      <c r="C2687" s="19" t="n">
        <v>2026</v>
      </c>
      <c r="D2687" t="inlineStr">
        <is>
          <t>はい</t>
        </is>
      </c>
      <c r="E2687" s="18" t="n">
        <v>120000</v>
      </c>
      <c r="F2687" s="18" t="n">
        <v>0</v>
      </c>
      <c r="G2687" s="18" t="n">
        <v>0</v>
      </c>
      <c r="H2687" s="18" t="n">
        <v>0</v>
      </c>
      <c r="I2687" s="18" t="n">
        <v>0</v>
      </c>
      <c r="J2687" s="18">
        <f>ROUND(MIN(B2687/12,650000)*12*0.0915+MIN(B2687/12,1390000)*12*(0.0504+0)+B2687*0.005,0)</f>
        <v/>
      </c>
      <c r="K2687" s="18" t="n">
        <v>0</v>
      </c>
      <c r="L2687" s="18" t="n">
        <v>0</v>
      </c>
      <c r="M2687" s="18">
        <f>ROUND(IF(C2687&gt;=2026,IF(B2687&lt;741000,0,IF(B2687&lt;2191000,B2687-740000,IF(B2687&lt;2193000,1451000,IF(B2687&lt;2196000,1453000,IF(B2687&lt;2200000,1456000,IF(B2687&lt;3600000,ROUNDDOWN(B2687/4,-3)*2.8-80000,IF(B2687&lt;6600000,ROUNDDOWN(B2687/4,-3)*3.2-440000,IF(B2687&lt;8500000,ROUNDDOWN(B2687*0.9,0)-1100000,B2687-1950000)))))))),IF(B2687&lt;651000,0,IF(B2687&lt;1900000,B2687-650000,IF(B2687&lt;3600000,ROUNDDOWN(B2687/4,-3)*2.8-80000,IF(B2687&lt;6600000,ROUNDDOWN(B2687/4,-3)*3.2-440000,IF(B2687&lt;8500000,ROUNDDOWN(B2687*0.9,0)-1100000,B2687-1950000)))))),0)</f>
        <v/>
      </c>
      <c r="N2687" s="18">
        <f>IF(M2687&gt;23500000,NA(),IF(C2687&gt;=2026,IF(M2687&lt;=4890000,1040000,IF(M2687&lt;=6550000,670000,620000)),IF(M2687&lt;=1320000,950000,IF(M2687&lt;=3360000,880000,IF(M2687&lt;=4890000,680000,IF(M2687&lt;=6550000,630000,580000))))))</f>
        <v/>
      </c>
      <c r="O2687" s="18">
        <f>IF(F2687&lt;=0,IF(AND(D2687="はい",C2687&gt;=2026,C2687&lt;=2027),IF(E2687&lt;=0,0,IF(E2687&lt;=30000,E2687,IF(E2687&lt;=60000,ROUNDUP(E2687/2,0)+15000,IF(E2687&lt;=120000,ROUNDUP(E2687/4,0)+30000,60000)))),IF(E2687&lt;=0,0,IF(E2687&lt;=20000,E2687,IF(E2687&lt;=40000,ROUNDUP(E2687/2,0)+10000,IF(E2687&lt;=80000,ROUNDUP(E2687/4,0)+20000,40000))))),IF(E2687&lt;=0,IF(F2687&lt;=0,0,IF(F2687&lt;=25000,F2687,IF(F2687&lt;=50000,ROUNDUP(F2687/2,0)+12500,IF(F2687&lt;=100000,ROUNDUP(F2687/4,0)+25000,50000)))),MAX(IF(F2687&lt;=0,0,IF(F2687&lt;=25000,F2687,IF(F2687&lt;=50000,ROUNDUP(F2687/2,0)+12500,IF(F2687&lt;=100000,ROUNDUP(F2687/4,0)+25000,50000)))),MIN(IF(AND(D2687="はい",C2687&gt;=2026,C2687&lt;=2027),IF(E2687&lt;=0,0,IF(E2687&lt;=30000,E2687,IF(E2687&lt;=60000,ROUNDUP(E2687/2,0)+15000,IF(E2687&lt;=120000,ROUNDUP(E2687/4,0)+30000,60000)))),IF(E2687&lt;=0,0,IF(E2687&lt;=20000,E2687,IF(E2687&lt;=40000,ROUNDUP(E2687/2,0)+10000,IF(E2687&lt;=80000,ROUNDUP(E2687/4,0)+20000,40000)))))+IF(F2687&lt;=0,0,IF(F2687&lt;=25000,F2687,IF(F2687&lt;=50000,ROUNDUP(F2687/2,0)+12500,IF(F2687&lt;=100000,ROUNDUP(F2687/4,0)+25000,50000)))),IF(AND(D2687="はい",C2687&gt;=2026,C2687&lt;=2027),60000,40000)))))</f>
        <v/>
      </c>
      <c r="P2687" s="18">
        <f>IF(G2687&lt;=0,0,IF(G2687&lt;=20000,G2687,IF(G2687&lt;=40000,ROUNDUP(G2687/2,0)+10000,IF(G2687&lt;=80000,ROUNDUP(G2687/4,0)+20000,40000))))</f>
        <v/>
      </c>
      <c r="Q2687" s="18">
        <f>IF(I2687&lt;=0,IF(H2687&lt;=0,0,IF(H2687&lt;=20000,H2687,IF(H2687&lt;=40000,ROUNDUP(H2687/2,0)+10000,IF(H2687&lt;=80000,ROUNDUP(H2687/4,0)+20000,40000)))),IF(H2687&lt;=0,IF(I2687&lt;=0,0,IF(I2687&lt;=25000,I2687,IF(I2687&lt;=50000,ROUNDUP(I2687/2,0)+12500,IF(I2687&lt;=100000,ROUNDUP(I2687/4,0)+25000,50000)))),MAX(IF(I2687&lt;=0,0,IF(I2687&lt;=25000,I2687,IF(I2687&lt;=50000,ROUNDUP(I2687/2,0)+12500,IF(I2687&lt;=100000,ROUNDUP(I2687/4,0)+25000,50000)))),MIN(IF(H2687&lt;=0,0,IF(H2687&lt;=20000,H2687,IF(H2687&lt;=40000,ROUNDUP(H2687/2,0)+10000,IF(H2687&lt;=80000,ROUNDUP(H2687/4,0)+20000,40000))))+IF(I2687&lt;=0,0,IF(I2687&lt;=25000,I2687,IF(I2687&lt;=50000,ROUNDUP(I2687/2,0)+12500,IF(I2687&lt;=100000,ROUNDUP(I2687/4,0)+25000,50000)))),40000))))</f>
        <v/>
      </c>
      <c r="R2687" s="18">
        <f>MIN(120000,O2687+P2687+Q2687)</f>
        <v/>
      </c>
      <c r="S2687" s="18">
        <f>IF(F2687&lt;=0,IF(E2687&lt;=0,0,IF(E2687&lt;=12000,E2687,IF(E2687&lt;=32000,ROUNDUP(E2687/2,0)+6000,IF(E2687&lt;=56000,ROUNDUP(E2687/4,0)+14000,28000)))),IF(E2687&lt;=0,IF(F2687&lt;=0,0,IF(F2687&lt;=15000,F2687,IF(F2687&lt;=40000,ROUNDUP(F2687/2,0)+7500,IF(F2687&lt;=70000,ROUNDUP(F2687/4,0)+17500,35000)))),MAX(IF(F2687&lt;=0,0,IF(F2687&lt;=15000,F2687,IF(F2687&lt;=40000,ROUNDUP(F2687/2,0)+7500,IF(F2687&lt;=70000,ROUNDUP(F2687/4,0)+17500,35000)))),MIN(IF(E2687&lt;=0,0,IF(E2687&lt;=12000,E2687,IF(E2687&lt;=32000,ROUNDUP(E2687/2,0)+6000,IF(E2687&lt;=56000,ROUNDUP(E2687/4,0)+14000,28000))))+IF(F2687&lt;=0,0,IF(F2687&lt;=15000,F2687,IF(F2687&lt;=40000,ROUNDUP(F2687/2,0)+7500,IF(F2687&lt;=70000,ROUNDUP(F2687/4,0)+17500,35000)))),28000))))</f>
        <v/>
      </c>
      <c r="T2687" s="18">
        <f>IF(G2687&lt;=0,0,IF(G2687&lt;=12000,G2687,IF(G2687&lt;=32000,ROUNDUP(G2687/2,0)+6000,IF(G2687&lt;=56000,ROUNDUP(G2687/4,0)+14000,28000))))</f>
        <v/>
      </c>
      <c r="U2687" s="18">
        <f>IF(I2687&lt;=0,IF(H2687&lt;=0,0,IF(H2687&lt;=12000,H2687,IF(H2687&lt;=32000,ROUNDUP(H2687/2,0)+6000,IF(H2687&lt;=56000,ROUNDUP(H2687/4,0)+14000,28000)))),IF(H2687&lt;=0,IF(I2687&lt;=0,0,IF(I2687&lt;=15000,I2687,IF(I2687&lt;=40000,ROUNDUP(I2687/2,0)+7500,IF(I2687&lt;=70000,ROUNDUP(I2687/4,0)+17500,35000)))),MAX(IF(I2687&lt;=0,0,IF(I2687&lt;=15000,I2687,IF(I2687&lt;=40000,ROUNDUP(I2687/2,0)+7500,IF(I2687&lt;=70000,ROUNDUP(I2687/4,0)+17500,35000)))),MIN(IF(H2687&lt;=0,0,IF(H2687&lt;=12000,H2687,IF(H2687&lt;=32000,ROUNDUP(H2687/2,0)+6000,IF(H2687&lt;=56000,ROUNDUP(H2687/4,0)+14000,28000))))+IF(I2687&lt;=0,0,IF(I2687&lt;=15000,I2687,IF(I2687&lt;=40000,ROUNDUP(I2687/2,0)+7500,IF(I2687&lt;=70000,ROUNDUP(I2687/4,0)+17500,35000)))),28000))))</f>
        <v/>
      </c>
      <c r="V2687" s="18">
        <f>MIN(70000,S2687+T2687+U2687)</f>
        <v/>
      </c>
      <c r="W2687" s="18">
        <f>MAX(0,ROUNDDOWN(M2687-J2687-N2687-K2687-0,-3))</f>
        <v/>
      </c>
      <c r="X2687" s="18">
        <f>MAX(0,ROUNDDOWN(M2687-J2687-N2687-K2687-R2687,-3))</f>
        <v/>
      </c>
      <c r="Y2687" s="18">
        <f>IF(W2687&lt;=0,0,ROUNDDOWN((W2687*LOOKUP(W2687,{0,1950001,3300001,6950001,9000001,18000001,40000001},{0.05,0.1,0.2,0.23,0.33,0.4,0.45})-LOOKUP(W2687,{0,1950001,3300001,6950001,9000001,18000001,40000001},{0,97500,427500,636000,1536000,2796000,4796000}))*1.021,-2))</f>
        <v/>
      </c>
      <c r="Z2687" s="18">
        <f>IF(X2687&lt;=0,0,ROUNDDOWN((X2687*LOOKUP(X2687,{0,1950001,3300001,6950001,9000001,18000001,40000001},{0.05,0.1,0.2,0.23,0.33,0.4,0.45})-LOOKUP(X2687,{0,1950001,3300001,6950001,9000001,18000001,40000001},{0,97500,427500,636000,1536000,2796000,4796000}))*1.021,-2))</f>
        <v/>
      </c>
      <c r="AA2687" s="18">
        <f>MAX(0,ROUNDDOWN(M2687-J2687-430000-L2687-0,-3))</f>
        <v/>
      </c>
      <c r="AB2687" s="18">
        <f>MAX(0,ROUNDDOWN(M2687-J2687-430000-L2687-V2687,-3))</f>
        <v/>
      </c>
      <c r="AC2687" s="18">
        <f>IF(M2687&lt;=450000,0,MAX(0,ROUNDDOWN(AA2687*0.06-MIN(50000,AA2687)*0.03,-2))+MAX(0,ROUNDDOWN(AA2687*0.04-MIN(50000,AA2687)*0.02,-2)))</f>
        <v/>
      </c>
      <c r="AD2687" s="18">
        <f>IF(M2687&lt;=450000,0,MAX(0,ROUNDDOWN(AB2687*0.06-MIN(50000,AB2687)*0.03,-2))+MAX(0,ROUNDDOWN(AB2687*0.04-MIN(50000,AB2687)*0.02,-2)))</f>
        <v/>
      </c>
      <c r="AE2687" s="18">
        <f>Y2687-Z2687</f>
        <v/>
      </c>
      <c r="AF2687" s="18">
        <f>AC2687-AD2687</f>
        <v/>
      </c>
      <c r="AG2687" s="18">
        <f>AE2687+AF2687</f>
        <v/>
      </c>
      <c r="AH2687" s="20">
        <f>IF(W2687&lt;=0,0,LOOKUP(W2687,{0,1950001,3300001,6950001,9000001,18000001,40000001},{0.05,0.1,0.2,0.23,0.33,0.4,0.45}))</f>
        <v/>
      </c>
    </row>
    <row r="2688">
      <c r="A2688" t="inlineStr">
        <is>
          <t>1万円刻み 3区分8万円ずつ</t>
        </is>
      </c>
      <c r="B2688" s="18">
        <f>'4_1万円刻み'!$A$870</f>
        <v/>
      </c>
      <c r="C2688" s="19" t="n">
        <v>2026</v>
      </c>
      <c r="D2688" t="inlineStr">
        <is>
          <t>いいえ</t>
        </is>
      </c>
      <c r="E2688" s="18" t="n">
        <v>80000</v>
      </c>
      <c r="F2688" s="18" t="n">
        <v>0</v>
      </c>
      <c r="G2688" s="18" t="n">
        <v>80000</v>
      </c>
      <c r="H2688" s="18" t="n">
        <v>80000</v>
      </c>
      <c r="I2688" s="18" t="n">
        <v>0</v>
      </c>
      <c r="J2688" s="18">
        <f>ROUND(MIN(B2688/12,650000)*12*0.0915+MIN(B2688/12,1390000)*12*(0.0504+0)+B2688*0.005,0)</f>
        <v/>
      </c>
      <c r="K2688" s="18" t="n">
        <v>0</v>
      </c>
      <c r="L2688" s="18" t="n">
        <v>0</v>
      </c>
      <c r="M2688" s="18">
        <f>ROUND(IF(C2688&gt;=2026,IF(B2688&lt;741000,0,IF(B2688&lt;2191000,B2688-740000,IF(B2688&lt;2193000,1451000,IF(B2688&lt;2196000,1453000,IF(B2688&lt;2200000,1456000,IF(B2688&lt;3600000,ROUNDDOWN(B2688/4,-3)*2.8-80000,IF(B2688&lt;6600000,ROUNDDOWN(B2688/4,-3)*3.2-440000,IF(B2688&lt;8500000,ROUNDDOWN(B2688*0.9,0)-1100000,B2688-1950000)))))))),IF(B2688&lt;651000,0,IF(B2688&lt;1900000,B2688-650000,IF(B2688&lt;3600000,ROUNDDOWN(B2688/4,-3)*2.8-80000,IF(B2688&lt;6600000,ROUNDDOWN(B2688/4,-3)*3.2-440000,IF(B2688&lt;8500000,ROUNDDOWN(B2688*0.9,0)-1100000,B2688-1950000)))))),0)</f>
        <v/>
      </c>
      <c r="N2688" s="18">
        <f>IF(M2688&gt;23500000,NA(),IF(C2688&gt;=2026,IF(M2688&lt;=4890000,1040000,IF(M2688&lt;=6550000,670000,620000)),IF(M2688&lt;=1320000,950000,IF(M2688&lt;=3360000,880000,IF(M2688&lt;=4890000,680000,IF(M2688&lt;=6550000,630000,580000))))))</f>
        <v/>
      </c>
      <c r="O2688" s="18">
        <f>IF(F2688&lt;=0,IF(AND(D2688="はい",C2688&gt;=2026,C2688&lt;=2027),IF(E2688&lt;=0,0,IF(E2688&lt;=30000,E2688,IF(E2688&lt;=60000,ROUNDUP(E2688/2,0)+15000,IF(E2688&lt;=120000,ROUNDUP(E2688/4,0)+30000,60000)))),IF(E2688&lt;=0,0,IF(E2688&lt;=20000,E2688,IF(E2688&lt;=40000,ROUNDUP(E2688/2,0)+10000,IF(E2688&lt;=80000,ROUNDUP(E2688/4,0)+20000,40000))))),IF(E2688&lt;=0,IF(F2688&lt;=0,0,IF(F2688&lt;=25000,F2688,IF(F2688&lt;=50000,ROUNDUP(F2688/2,0)+12500,IF(F2688&lt;=100000,ROUNDUP(F2688/4,0)+25000,50000)))),MAX(IF(F2688&lt;=0,0,IF(F2688&lt;=25000,F2688,IF(F2688&lt;=50000,ROUNDUP(F2688/2,0)+12500,IF(F2688&lt;=100000,ROUNDUP(F2688/4,0)+25000,50000)))),MIN(IF(AND(D2688="はい",C2688&gt;=2026,C2688&lt;=2027),IF(E2688&lt;=0,0,IF(E2688&lt;=30000,E2688,IF(E2688&lt;=60000,ROUNDUP(E2688/2,0)+15000,IF(E2688&lt;=120000,ROUNDUP(E2688/4,0)+30000,60000)))),IF(E2688&lt;=0,0,IF(E2688&lt;=20000,E2688,IF(E2688&lt;=40000,ROUNDUP(E2688/2,0)+10000,IF(E2688&lt;=80000,ROUNDUP(E2688/4,0)+20000,40000)))))+IF(F2688&lt;=0,0,IF(F2688&lt;=25000,F2688,IF(F2688&lt;=50000,ROUNDUP(F2688/2,0)+12500,IF(F2688&lt;=100000,ROUNDUP(F2688/4,0)+25000,50000)))),IF(AND(D2688="はい",C2688&gt;=2026,C2688&lt;=2027),60000,40000)))))</f>
        <v/>
      </c>
      <c r="P2688" s="18">
        <f>IF(G2688&lt;=0,0,IF(G2688&lt;=20000,G2688,IF(G2688&lt;=40000,ROUNDUP(G2688/2,0)+10000,IF(G2688&lt;=80000,ROUNDUP(G2688/4,0)+20000,40000))))</f>
        <v/>
      </c>
      <c r="Q2688" s="18">
        <f>IF(I2688&lt;=0,IF(H2688&lt;=0,0,IF(H2688&lt;=20000,H2688,IF(H2688&lt;=40000,ROUNDUP(H2688/2,0)+10000,IF(H2688&lt;=80000,ROUNDUP(H2688/4,0)+20000,40000)))),IF(H2688&lt;=0,IF(I2688&lt;=0,0,IF(I2688&lt;=25000,I2688,IF(I2688&lt;=50000,ROUNDUP(I2688/2,0)+12500,IF(I2688&lt;=100000,ROUNDUP(I2688/4,0)+25000,50000)))),MAX(IF(I2688&lt;=0,0,IF(I2688&lt;=25000,I2688,IF(I2688&lt;=50000,ROUNDUP(I2688/2,0)+12500,IF(I2688&lt;=100000,ROUNDUP(I2688/4,0)+25000,50000)))),MIN(IF(H2688&lt;=0,0,IF(H2688&lt;=20000,H2688,IF(H2688&lt;=40000,ROUNDUP(H2688/2,0)+10000,IF(H2688&lt;=80000,ROUNDUP(H2688/4,0)+20000,40000))))+IF(I2688&lt;=0,0,IF(I2688&lt;=25000,I2688,IF(I2688&lt;=50000,ROUNDUP(I2688/2,0)+12500,IF(I2688&lt;=100000,ROUNDUP(I2688/4,0)+25000,50000)))),40000))))</f>
        <v/>
      </c>
      <c r="R2688" s="18">
        <f>MIN(120000,O2688+P2688+Q2688)</f>
        <v/>
      </c>
      <c r="S2688" s="18">
        <f>IF(F2688&lt;=0,IF(E2688&lt;=0,0,IF(E2688&lt;=12000,E2688,IF(E2688&lt;=32000,ROUNDUP(E2688/2,0)+6000,IF(E2688&lt;=56000,ROUNDUP(E2688/4,0)+14000,28000)))),IF(E2688&lt;=0,IF(F2688&lt;=0,0,IF(F2688&lt;=15000,F2688,IF(F2688&lt;=40000,ROUNDUP(F2688/2,0)+7500,IF(F2688&lt;=70000,ROUNDUP(F2688/4,0)+17500,35000)))),MAX(IF(F2688&lt;=0,0,IF(F2688&lt;=15000,F2688,IF(F2688&lt;=40000,ROUNDUP(F2688/2,0)+7500,IF(F2688&lt;=70000,ROUNDUP(F2688/4,0)+17500,35000)))),MIN(IF(E2688&lt;=0,0,IF(E2688&lt;=12000,E2688,IF(E2688&lt;=32000,ROUNDUP(E2688/2,0)+6000,IF(E2688&lt;=56000,ROUNDUP(E2688/4,0)+14000,28000))))+IF(F2688&lt;=0,0,IF(F2688&lt;=15000,F2688,IF(F2688&lt;=40000,ROUNDUP(F2688/2,0)+7500,IF(F2688&lt;=70000,ROUNDUP(F2688/4,0)+17500,35000)))),28000))))</f>
        <v/>
      </c>
      <c r="T2688" s="18">
        <f>IF(G2688&lt;=0,0,IF(G2688&lt;=12000,G2688,IF(G2688&lt;=32000,ROUNDUP(G2688/2,0)+6000,IF(G2688&lt;=56000,ROUNDUP(G2688/4,0)+14000,28000))))</f>
        <v/>
      </c>
      <c r="U2688" s="18">
        <f>IF(I2688&lt;=0,IF(H2688&lt;=0,0,IF(H2688&lt;=12000,H2688,IF(H2688&lt;=32000,ROUNDUP(H2688/2,0)+6000,IF(H2688&lt;=56000,ROUNDUP(H2688/4,0)+14000,28000)))),IF(H2688&lt;=0,IF(I2688&lt;=0,0,IF(I2688&lt;=15000,I2688,IF(I2688&lt;=40000,ROUNDUP(I2688/2,0)+7500,IF(I2688&lt;=70000,ROUNDUP(I2688/4,0)+17500,35000)))),MAX(IF(I2688&lt;=0,0,IF(I2688&lt;=15000,I2688,IF(I2688&lt;=40000,ROUNDUP(I2688/2,0)+7500,IF(I2688&lt;=70000,ROUNDUP(I2688/4,0)+17500,35000)))),MIN(IF(H2688&lt;=0,0,IF(H2688&lt;=12000,H2688,IF(H2688&lt;=32000,ROUNDUP(H2688/2,0)+6000,IF(H2688&lt;=56000,ROUNDUP(H2688/4,0)+14000,28000))))+IF(I2688&lt;=0,0,IF(I2688&lt;=15000,I2688,IF(I2688&lt;=40000,ROUNDUP(I2688/2,0)+7500,IF(I2688&lt;=70000,ROUNDUP(I2688/4,0)+17500,35000)))),28000))))</f>
        <v/>
      </c>
      <c r="V2688" s="18">
        <f>MIN(70000,S2688+T2688+U2688)</f>
        <v/>
      </c>
      <c r="W2688" s="18">
        <f>MAX(0,ROUNDDOWN(M2688-J2688-N2688-K2688-0,-3))</f>
        <v/>
      </c>
      <c r="X2688" s="18">
        <f>MAX(0,ROUNDDOWN(M2688-J2688-N2688-K2688-R2688,-3))</f>
        <v/>
      </c>
      <c r="Y2688" s="18">
        <f>IF(W2688&lt;=0,0,ROUNDDOWN((W2688*LOOKUP(W2688,{0,1950001,3300001,6950001,9000001,18000001,40000001},{0.05,0.1,0.2,0.23,0.33,0.4,0.45})-LOOKUP(W2688,{0,1950001,3300001,6950001,9000001,18000001,40000001},{0,97500,427500,636000,1536000,2796000,4796000}))*1.021,-2))</f>
        <v/>
      </c>
      <c r="Z2688" s="18">
        <f>IF(X2688&lt;=0,0,ROUNDDOWN((X2688*LOOKUP(X2688,{0,1950001,3300001,6950001,9000001,18000001,40000001},{0.05,0.1,0.2,0.23,0.33,0.4,0.45})-LOOKUP(X2688,{0,1950001,3300001,6950001,9000001,18000001,40000001},{0,97500,427500,636000,1536000,2796000,4796000}))*1.021,-2))</f>
        <v/>
      </c>
      <c r="AA2688" s="18">
        <f>MAX(0,ROUNDDOWN(M2688-J2688-430000-L2688-0,-3))</f>
        <v/>
      </c>
      <c r="AB2688" s="18">
        <f>MAX(0,ROUNDDOWN(M2688-J2688-430000-L2688-V2688,-3))</f>
        <v/>
      </c>
      <c r="AC2688" s="18">
        <f>IF(M2688&lt;=450000,0,MAX(0,ROUNDDOWN(AA2688*0.06-MIN(50000,AA2688)*0.03,-2))+MAX(0,ROUNDDOWN(AA2688*0.04-MIN(50000,AA2688)*0.02,-2)))</f>
        <v/>
      </c>
      <c r="AD2688" s="18">
        <f>IF(M2688&lt;=450000,0,MAX(0,ROUNDDOWN(AB2688*0.06-MIN(50000,AB2688)*0.03,-2))+MAX(0,ROUNDDOWN(AB2688*0.04-MIN(50000,AB2688)*0.02,-2)))</f>
        <v/>
      </c>
      <c r="AE2688" s="18">
        <f>Y2688-Z2688</f>
        <v/>
      </c>
      <c r="AF2688" s="18">
        <f>AC2688-AD2688</f>
        <v/>
      </c>
      <c r="AG2688" s="18">
        <f>AE2688+AF2688</f>
        <v/>
      </c>
      <c r="AH2688" s="20">
        <f>IF(W2688&lt;=0,0,LOOKUP(W2688,{0,1950001,3300001,6950001,9000001,18000001,40000001},{0.05,0.1,0.2,0.23,0.33,0.4,0.45}))</f>
        <v/>
      </c>
    </row>
    <row r="2689">
      <c r="A2689" t="inlineStr">
        <is>
          <t>1万円刻み 一般8万円</t>
        </is>
      </c>
      <c r="B2689" s="18">
        <f>'4_1万円刻み'!$A$870</f>
        <v/>
      </c>
      <c r="C2689" s="19" t="n">
        <v>2026</v>
      </c>
      <c r="D2689" t="inlineStr">
        <is>
          <t>いいえ</t>
        </is>
      </c>
      <c r="E2689" s="18" t="n">
        <v>80000</v>
      </c>
      <c r="F2689" s="18" t="n">
        <v>0</v>
      </c>
      <c r="G2689" s="18" t="n">
        <v>0</v>
      </c>
      <c r="H2689" s="18" t="n">
        <v>0</v>
      </c>
      <c r="I2689" s="18" t="n">
        <v>0</v>
      </c>
      <c r="J2689" s="18">
        <f>ROUND(MIN(B2689/12,650000)*12*0.0915+MIN(B2689/12,1390000)*12*(0.0504+0)+B2689*0.005,0)</f>
        <v/>
      </c>
      <c r="K2689" s="18" t="n">
        <v>0</v>
      </c>
      <c r="L2689" s="18" t="n">
        <v>0</v>
      </c>
      <c r="M2689" s="18">
        <f>ROUND(IF(C2689&gt;=2026,IF(B2689&lt;741000,0,IF(B2689&lt;2191000,B2689-740000,IF(B2689&lt;2193000,1451000,IF(B2689&lt;2196000,1453000,IF(B2689&lt;2200000,1456000,IF(B2689&lt;3600000,ROUNDDOWN(B2689/4,-3)*2.8-80000,IF(B2689&lt;6600000,ROUNDDOWN(B2689/4,-3)*3.2-440000,IF(B2689&lt;8500000,ROUNDDOWN(B2689*0.9,0)-1100000,B2689-1950000)))))))),IF(B2689&lt;651000,0,IF(B2689&lt;1900000,B2689-650000,IF(B2689&lt;3600000,ROUNDDOWN(B2689/4,-3)*2.8-80000,IF(B2689&lt;6600000,ROUNDDOWN(B2689/4,-3)*3.2-440000,IF(B2689&lt;8500000,ROUNDDOWN(B2689*0.9,0)-1100000,B2689-1950000)))))),0)</f>
        <v/>
      </c>
      <c r="N2689" s="18">
        <f>IF(M2689&gt;23500000,NA(),IF(C2689&gt;=2026,IF(M2689&lt;=4890000,1040000,IF(M2689&lt;=6550000,670000,620000)),IF(M2689&lt;=1320000,950000,IF(M2689&lt;=3360000,880000,IF(M2689&lt;=4890000,680000,IF(M2689&lt;=6550000,630000,580000))))))</f>
        <v/>
      </c>
      <c r="O2689" s="18">
        <f>IF(F2689&lt;=0,IF(AND(D2689="はい",C2689&gt;=2026,C2689&lt;=2027),IF(E2689&lt;=0,0,IF(E2689&lt;=30000,E2689,IF(E2689&lt;=60000,ROUNDUP(E2689/2,0)+15000,IF(E2689&lt;=120000,ROUNDUP(E2689/4,0)+30000,60000)))),IF(E2689&lt;=0,0,IF(E2689&lt;=20000,E2689,IF(E2689&lt;=40000,ROUNDUP(E2689/2,0)+10000,IF(E2689&lt;=80000,ROUNDUP(E2689/4,0)+20000,40000))))),IF(E2689&lt;=0,IF(F2689&lt;=0,0,IF(F2689&lt;=25000,F2689,IF(F2689&lt;=50000,ROUNDUP(F2689/2,0)+12500,IF(F2689&lt;=100000,ROUNDUP(F2689/4,0)+25000,50000)))),MAX(IF(F2689&lt;=0,0,IF(F2689&lt;=25000,F2689,IF(F2689&lt;=50000,ROUNDUP(F2689/2,0)+12500,IF(F2689&lt;=100000,ROUNDUP(F2689/4,0)+25000,50000)))),MIN(IF(AND(D2689="はい",C2689&gt;=2026,C2689&lt;=2027),IF(E2689&lt;=0,0,IF(E2689&lt;=30000,E2689,IF(E2689&lt;=60000,ROUNDUP(E2689/2,0)+15000,IF(E2689&lt;=120000,ROUNDUP(E2689/4,0)+30000,60000)))),IF(E2689&lt;=0,0,IF(E2689&lt;=20000,E2689,IF(E2689&lt;=40000,ROUNDUP(E2689/2,0)+10000,IF(E2689&lt;=80000,ROUNDUP(E2689/4,0)+20000,40000)))))+IF(F2689&lt;=0,0,IF(F2689&lt;=25000,F2689,IF(F2689&lt;=50000,ROUNDUP(F2689/2,0)+12500,IF(F2689&lt;=100000,ROUNDUP(F2689/4,0)+25000,50000)))),IF(AND(D2689="はい",C2689&gt;=2026,C2689&lt;=2027),60000,40000)))))</f>
        <v/>
      </c>
      <c r="P2689" s="18">
        <f>IF(G2689&lt;=0,0,IF(G2689&lt;=20000,G2689,IF(G2689&lt;=40000,ROUNDUP(G2689/2,0)+10000,IF(G2689&lt;=80000,ROUNDUP(G2689/4,0)+20000,40000))))</f>
        <v/>
      </c>
      <c r="Q2689" s="18">
        <f>IF(I2689&lt;=0,IF(H2689&lt;=0,0,IF(H2689&lt;=20000,H2689,IF(H2689&lt;=40000,ROUNDUP(H2689/2,0)+10000,IF(H2689&lt;=80000,ROUNDUP(H2689/4,0)+20000,40000)))),IF(H2689&lt;=0,IF(I2689&lt;=0,0,IF(I2689&lt;=25000,I2689,IF(I2689&lt;=50000,ROUNDUP(I2689/2,0)+12500,IF(I2689&lt;=100000,ROUNDUP(I2689/4,0)+25000,50000)))),MAX(IF(I2689&lt;=0,0,IF(I2689&lt;=25000,I2689,IF(I2689&lt;=50000,ROUNDUP(I2689/2,0)+12500,IF(I2689&lt;=100000,ROUNDUP(I2689/4,0)+25000,50000)))),MIN(IF(H2689&lt;=0,0,IF(H2689&lt;=20000,H2689,IF(H2689&lt;=40000,ROUNDUP(H2689/2,0)+10000,IF(H2689&lt;=80000,ROUNDUP(H2689/4,0)+20000,40000))))+IF(I2689&lt;=0,0,IF(I2689&lt;=25000,I2689,IF(I2689&lt;=50000,ROUNDUP(I2689/2,0)+12500,IF(I2689&lt;=100000,ROUNDUP(I2689/4,0)+25000,50000)))),40000))))</f>
        <v/>
      </c>
      <c r="R2689" s="18">
        <f>MIN(120000,O2689+P2689+Q2689)</f>
        <v/>
      </c>
      <c r="S2689" s="18">
        <f>IF(F2689&lt;=0,IF(E2689&lt;=0,0,IF(E2689&lt;=12000,E2689,IF(E2689&lt;=32000,ROUNDUP(E2689/2,0)+6000,IF(E2689&lt;=56000,ROUNDUP(E2689/4,0)+14000,28000)))),IF(E2689&lt;=0,IF(F2689&lt;=0,0,IF(F2689&lt;=15000,F2689,IF(F2689&lt;=40000,ROUNDUP(F2689/2,0)+7500,IF(F2689&lt;=70000,ROUNDUP(F2689/4,0)+17500,35000)))),MAX(IF(F2689&lt;=0,0,IF(F2689&lt;=15000,F2689,IF(F2689&lt;=40000,ROUNDUP(F2689/2,0)+7500,IF(F2689&lt;=70000,ROUNDUP(F2689/4,0)+17500,35000)))),MIN(IF(E2689&lt;=0,0,IF(E2689&lt;=12000,E2689,IF(E2689&lt;=32000,ROUNDUP(E2689/2,0)+6000,IF(E2689&lt;=56000,ROUNDUP(E2689/4,0)+14000,28000))))+IF(F2689&lt;=0,0,IF(F2689&lt;=15000,F2689,IF(F2689&lt;=40000,ROUNDUP(F2689/2,0)+7500,IF(F2689&lt;=70000,ROUNDUP(F2689/4,0)+17500,35000)))),28000))))</f>
        <v/>
      </c>
      <c r="T2689" s="18">
        <f>IF(G2689&lt;=0,0,IF(G2689&lt;=12000,G2689,IF(G2689&lt;=32000,ROUNDUP(G2689/2,0)+6000,IF(G2689&lt;=56000,ROUNDUP(G2689/4,0)+14000,28000))))</f>
        <v/>
      </c>
      <c r="U2689" s="18">
        <f>IF(I2689&lt;=0,IF(H2689&lt;=0,0,IF(H2689&lt;=12000,H2689,IF(H2689&lt;=32000,ROUNDUP(H2689/2,0)+6000,IF(H2689&lt;=56000,ROUNDUP(H2689/4,0)+14000,28000)))),IF(H2689&lt;=0,IF(I2689&lt;=0,0,IF(I2689&lt;=15000,I2689,IF(I2689&lt;=40000,ROUNDUP(I2689/2,0)+7500,IF(I2689&lt;=70000,ROUNDUP(I2689/4,0)+17500,35000)))),MAX(IF(I2689&lt;=0,0,IF(I2689&lt;=15000,I2689,IF(I2689&lt;=40000,ROUNDUP(I2689/2,0)+7500,IF(I2689&lt;=70000,ROUNDUP(I2689/4,0)+17500,35000)))),MIN(IF(H2689&lt;=0,0,IF(H2689&lt;=12000,H2689,IF(H2689&lt;=32000,ROUNDUP(H2689/2,0)+6000,IF(H2689&lt;=56000,ROUNDUP(H2689/4,0)+14000,28000))))+IF(I2689&lt;=0,0,IF(I2689&lt;=15000,I2689,IF(I2689&lt;=40000,ROUNDUP(I2689/2,0)+7500,IF(I2689&lt;=70000,ROUNDUP(I2689/4,0)+17500,35000)))),28000))))</f>
        <v/>
      </c>
      <c r="V2689" s="18">
        <f>MIN(70000,S2689+T2689+U2689)</f>
        <v/>
      </c>
      <c r="W2689" s="18">
        <f>MAX(0,ROUNDDOWN(M2689-J2689-N2689-K2689-0,-3))</f>
        <v/>
      </c>
      <c r="X2689" s="18">
        <f>MAX(0,ROUNDDOWN(M2689-J2689-N2689-K2689-R2689,-3))</f>
        <v/>
      </c>
      <c r="Y2689" s="18">
        <f>IF(W2689&lt;=0,0,ROUNDDOWN((W2689*LOOKUP(W2689,{0,1950001,3300001,6950001,9000001,18000001,40000001},{0.05,0.1,0.2,0.23,0.33,0.4,0.45})-LOOKUP(W2689,{0,1950001,3300001,6950001,9000001,18000001,40000001},{0,97500,427500,636000,1536000,2796000,4796000}))*1.021,-2))</f>
        <v/>
      </c>
      <c r="Z2689" s="18">
        <f>IF(X2689&lt;=0,0,ROUNDDOWN((X2689*LOOKUP(X2689,{0,1950001,3300001,6950001,9000001,18000001,40000001},{0.05,0.1,0.2,0.23,0.33,0.4,0.45})-LOOKUP(X2689,{0,1950001,3300001,6950001,9000001,18000001,40000001},{0,97500,427500,636000,1536000,2796000,4796000}))*1.021,-2))</f>
        <v/>
      </c>
      <c r="AA2689" s="18">
        <f>MAX(0,ROUNDDOWN(M2689-J2689-430000-L2689-0,-3))</f>
        <v/>
      </c>
      <c r="AB2689" s="18">
        <f>MAX(0,ROUNDDOWN(M2689-J2689-430000-L2689-V2689,-3))</f>
        <v/>
      </c>
      <c r="AC2689" s="18">
        <f>IF(M2689&lt;=450000,0,MAX(0,ROUNDDOWN(AA2689*0.06-MIN(50000,AA2689)*0.03,-2))+MAX(0,ROUNDDOWN(AA2689*0.04-MIN(50000,AA2689)*0.02,-2)))</f>
        <v/>
      </c>
      <c r="AD2689" s="18">
        <f>IF(M2689&lt;=450000,0,MAX(0,ROUNDDOWN(AB2689*0.06-MIN(50000,AB2689)*0.03,-2))+MAX(0,ROUNDDOWN(AB2689*0.04-MIN(50000,AB2689)*0.02,-2)))</f>
        <v/>
      </c>
      <c r="AE2689" s="18">
        <f>Y2689-Z2689</f>
        <v/>
      </c>
      <c r="AF2689" s="18">
        <f>AC2689-AD2689</f>
        <v/>
      </c>
      <c r="AG2689" s="18">
        <f>AE2689+AF2689</f>
        <v/>
      </c>
      <c r="AH2689" s="20">
        <f>IF(W2689&lt;=0,0,LOOKUP(W2689,{0,1950001,3300001,6950001,9000001,18000001,40000001},{0.05,0.1,0.2,0.23,0.33,0.4,0.45}))</f>
        <v/>
      </c>
    </row>
    <row r="2690">
      <c r="A2690" t="inlineStr">
        <is>
          <t>1万円刻み 特例あり一般12万円</t>
        </is>
      </c>
      <c r="B2690" s="18">
        <f>'4_1万円刻み'!$A$870</f>
        <v/>
      </c>
      <c r="C2690" s="19" t="n">
        <v>2026</v>
      </c>
      <c r="D2690" t="inlineStr">
        <is>
          <t>はい</t>
        </is>
      </c>
      <c r="E2690" s="18" t="n">
        <v>120000</v>
      </c>
      <c r="F2690" s="18" t="n">
        <v>0</v>
      </c>
      <c r="G2690" s="18" t="n">
        <v>0</v>
      </c>
      <c r="H2690" s="18" t="n">
        <v>0</v>
      </c>
      <c r="I2690" s="18" t="n">
        <v>0</v>
      </c>
      <c r="J2690" s="18">
        <f>ROUND(MIN(B2690/12,650000)*12*0.0915+MIN(B2690/12,1390000)*12*(0.0504+0)+B2690*0.005,0)</f>
        <v/>
      </c>
      <c r="K2690" s="18" t="n">
        <v>0</v>
      </c>
      <c r="L2690" s="18" t="n">
        <v>0</v>
      </c>
      <c r="M2690" s="18">
        <f>ROUND(IF(C2690&gt;=2026,IF(B2690&lt;741000,0,IF(B2690&lt;2191000,B2690-740000,IF(B2690&lt;2193000,1451000,IF(B2690&lt;2196000,1453000,IF(B2690&lt;2200000,1456000,IF(B2690&lt;3600000,ROUNDDOWN(B2690/4,-3)*2.8-80000,IF(B2690&lt;6600000,ROUNDDOWN(B2690/4,-3)*3.2-440000,IF(B2690&lt;8500000,ROUNDDOWN(B2690*0.9,0)-1100000,B2690-1950000)))))))),IF(B2690&lt;651000,0,IF(B2690&lt;1900000,B2690-650000,IF(B2690&lt;3600000,ROUNDDOWN(B2690/4,-3)*2.8-80000,IF(B2690&lt;6600000,ROUNDDOWN(B2690/4,-3)*3.2-440000,IF(B2690&lt;8500000,ROUNDDOWN(B2690*0.9,0)-1100000,B2690-1950000)))))),0)</f>
        <v/>
      </c>
      <c r="N2690" s="18">
        <f>IF(M2690&gt;23500000,NA(),IF(C2690&gt;=2026,IF(M2690&lt;=4890000,1040000,IF(M2690&lt;=6550000,670000,620000)),IF(M2690&lt;=1320000,950000,IF(M2690&lt;=3360000,880000,IF(M2690&lt;=4890000,680000,IF(M2690&lt;=6550000,630000,580000))))))</f>
        <v/>
      </c>
      <c r="O2690" s="18">
        <f>IF(F2690&lt;=0,IF(AND(D2690="はい",C2690&gt;=2026,C2690&lt;=2027),IF(E2690&lt;=0,0,IF(E2690&lt;=30000,E2690,IF(E2690&lt;=60000,ROUNDUP(E2690/2,0)+15000,IF(E2690&lt;=120000,ROUNDUP(E2690/4,0)+30000,60000)))),IF(E2690&lt;=0,0,IF(E2690&lt;=20000,E2690,IF(E2690&lt;=40000,ROUNDUP(E2690/2,0)+10000,IF(E2690&lt;=80000,ROUNDUP(E2690/4,0)+20000,40000))))),IF(E2690&lt;=0,IF(F2690&lt;=0,0,IF(F2690&lt;=25000,F2690,IF(F2690&lt;=50000,ROUNDUP(F2690/2,0)+12500,IF(F2690&lt;=100000,ROUNDUP(F2690/4,0)+25000,50000)))),MAX(IF(F2690&lt;=0,0,IF(F2690&lt;=25000,F2690,IF(F2690&lt;=50000,ROUNDUP(F2690/2,0)+12500,IF(F2690&lt;=100000,ROUNDUP(F2690/4,0)+25000,50000)))),MIN(IF(AND(D2690="はい",C2690&gt;=2026,C2690&lt;=2027),IF(E2690&lt;=0,0,IF(E2690&lt;=30000,E2690,IF(E2690&lt;=60000,ROUNDUP(E2690/2,0)+15000,IF(E2690&lt;=120000,ROUNDUP(E2690/4,0)+30000,60000)))),IF(E2690&lt;=0,0,IF(E2690&lt;=20000,E2690,IF(E2690&lt;=40000,ROUNDUP(E2690/2,0)+10000,IF(E2690&lt;=80000,ROUNDUP(E2690/4,0)+20000,40000)))))+IF(F2690&lt;=0,0,IF(F2690&lt;=25000,F2690,IF(F2690&lt;=50000,ROUNDUP(F2690/2,0)+12500,IF(F2690&lt;=100000,ROUNDUP(F2690/4,0)+25000,50000)))),IF(AND(D2690="はい",C2690&gt;=2026,C2690&lt;=2027),60000,40000)))))</f>
        <v/>
      </c>
      <c r="P2690" s="18">
        <f>IF(G2690&lt;=0,0,IF(G2690&lt;=20000,G2690,IF(G2690&lt;=40000,ROUNDUP(G2690/2,0)+10000,IF(G2690&lt;=80000,ROUNDUP(G2690/4,0)+20000,40000))))</f>
        <v/>
      </c>
      <c r="Q2690" s="18">
        <f>IF(I2690&lt;=0,IF(H2690&lt;=0,0,IF(H2690&lt;=20000,H2690,IF(H2690&lt;=40000,ROUNDUP(H2690/2,0)+10000,IF(H2690&lt;=80000,ROUNDUP(H2690/4,0)+20000,40000)))),IF(H2690&lt;=0,IF(I2690&lt;=0,0,IF(I2690&lt;=25000,I2690,IF(I2690&lt;=50000,ROUNDUP(I2690/2,0)+12500,IF(I2690&lt;=100000,ROUNDUP(I2690/4,0)+25000,50000)))),MAX(IF(I2690&lt;=0,0,IF(I2690&lt;=25000,I2690,IF(I2690&lt;=50000,ROUNDUP(I2690/2,0)+12500,IF(I2690&lt;=100000,ROUNDUP(I2690/4,0)+25000,50000)))),MIN(IF(H2690&lt;=0,0,IF(H2690&lt;=20000,H2690,IF(H2690&lt;=40000,ROUNDUP(H2690/2,0)+10000,IF(H2690&lt;=80000,ROUNDUP(H2690/4,0)+20000,40000))))+IF(I2690&lt;=0,0,IF(I2690&lt;=25000,I2690,IF(I2690&lt;=50000,ROUNDUP(I2690/2,0)+12500,IF(I2690&lt;=100000,ROUNDUP(I2690/4,0)+25000,50000)))),40000))))</f>
        <v/>
      </c>
      <c r="R2690" s="18">
        <f>MIN(120000,O2690+P2690+Q2690)</f>
        <v/>
      </c>
      <c r="S2690" s="18">
        <f>IF(F2690&lt;=0,IF(E2690&lt;=0,0,IF(E2690&lt;=12000,E2690,IF(E2690&lt;=32000,ROUNDUP(E2690/2,0)+6000,IF(E2690&lt;=56000,ROUNDUP(E2690/4,0)+14000,28000)))),IF(E2690&lt;=0,IF(F2690&lt;=0,0,IF(F2690&lt;=15000,F2690,IF(F2690&lt;=40000,ROUNDUP(F2690/2,0)+7500,IF(F2690&lt;=70000,ROUNDUP(F2690/4,0)+17500,35000)))),MAX(IF(F2690&lt;=0,0,IF(F2690&lt;=15000,F2690,IF(F2690&lt;=40000,ROUNDUP(F2690/2,0)+7500,IF(F2690&lt;=70000,ROUNDUP(F2690/4,0)+17500,35000)))),MIN(IF(E2690&lt;=0,0,IF(E2690&lt;=12000,E2690,IF(E2690&lt;=32000,ROUNDUP(E2690/2,0)+6000,IF(E2690&lt;=56000,ROUNDUP(E2690/4,0)+14000,28000))))+IF(F2690&lt;=0,0,IF(F2690&lt;=15000,F2690,IF(F2690&lt;=40000,ROUNDUP(F2690/2,0)+7500,IF(F2690&lt;=70000,ROUNDUP(F2690/4,0)+17500,35000)))),28000))))</f>
        <v/>
      </c>
      <c r="T2690" s="18">
        <f>IF(G2690&lt;=0,0,IF(G2690&lt;=12000,G2690,IF(G2690&lt;=32000,ROUNDUP(G2690/2,0)+6000,IF(G2690&lt;=56000,ROUNDUP(G2690/4,0)+14000,28000))))</f>
        <v/>
      </c>
      <c r="U2690" s="18">
        <f>IF(I2690&lt;=0,IF(H2690&lt;=0,0,IF(H2690&lt;=12000,H2690,IF(H2690&lt;=32000,ROUNDUP(H2690/2,0)+6000,IF(H2690&lt;=56000,ROUNDUP(H2690/4,0)+14000,28000)))),IF(H2690&lt;=0,IF(I2690&lt;=0,0,IF(I2690&lt;=15000,I2690,IF(I2690&lt;=40000,ROUNDUP(I2690/2,0)+7500,IF(I2690&lt;=70000,ROUNDUP(I2690/4,0)+17500,35000)))),MAX(IF(I2690&lt;=0,0,IF(I2690&lt;=15000,I2690,IF(I2690&lt;=40000,ROUNDUP(I2690/2,0)+7500,IF(I2690&lt;=70000,ROUNDUP(I2690/4,0)+17500,35000)))),MIN(IF(H2690&lt;=0,0,IF(H2690&lt;=12000,H2690,IF(H2690&lt;=32000,ROUNDUP(H2690/2,0)+6000,IF(H2690&lt;=56000,ROUNDUP(H2690/4,0)+14000,28000))))+IF(I2690&lt;=0,0,IF(I2690&lt;=15000,I2690,IF(I2690&lt;=40000,ROUNDUP(I2690/2,0)+7500,IF(I2690&lt;=70000,ROUNDUP(I2690/4,0)+17500,35000)))),28000))))</f>
        <v/>
      </c>
      <c r="V2690" s="18">
        <f>MIN(70000,S2690+T2690+U2690)</f>
        <v/>
      </c>
      <c r="W2690" s="18">
        <f>MAX(0,ROUNDDOWN(M2690-J2690-N2690-K2690-0,-3))</f>
        <v/>
      </c>
      <c r="X2690" s="18">
        <f>MAX(0,ROUNDDOWN(M2690-J2690-N2690-K2690-R2690,-3))</f>
        <v/>
      </c>
      <c r="Y2690" s="18">
        <f>IF(W2690&lt;=0,0,ROUNDDOWN((W2690*LOOKUP(W2690,{0,1950001,3300001,6950001,9000001,18000001,40000001},{0.05,0.1,0.2,0.23,0.33,0.4,0.45})-LOOKUP(W2690,{0,1950001,3300001,6950001,9000001,18000001,40000001},{0,97500,427500,636000,1536000,2796000,4796000}))*1.021,-2))</f>
        <v/>
      </c>
      <c r="Z2690" s="18">
        <f>IF(X2690&lt;=0,0,ROUNDDOWN((X2690*LOOKUP(X2690,{0,1950001,3300001,6950001,9000001,18000001,40000001},{0.05,0.1,0.2,0.23,0.33,0.4,0.45})-LOOKUP(X2690,{0,1950001,3300001,6950001,9000001,18000001,40000001},{0,97500,427500,636000,1536000,2796000,4796000}))*1.021,-2))</f>
        <v/>
      </c>
      <c r="AA2690" s="18">
        <f>MAX(0,ROUNDDOWN(M2690-J2690-430000-L2690-0,-3))</f>
        <v/>
      </c>
      <c r="AB2690" s="18">
        <f>MAX(0,ROUNDDOWN(M2690-J2690-430000-L2690-V2690,-3))</f>
        <v/>
      </c>
      <c r="AC2690" s="18">
        <f>IF(M2690&lt;=450000,0,MAX(0,ROUNDDOWN(AA2690*0.06-MIN(50000,AA2690)*0.03,-2))+MAX(0,ROUNDDOWN(AA2690*0.04-MIN(50000,AA2690)*0.02,-2)))</f>
        <v/>
      </c>
      <c r="AD2690" s="18">
        <f>IF(M2690&lt;=450000,0,MAX(0,ROUNDDOWN(AB2690*0.06-MIN(50000,AB2690)*0.03,-2))+MAX(0,ROUNDDOWN(AB2690*0.04-MIN(50000,AB2690)*0.02,-2)))</f>
        <v/>
      </c>
      <c r="AE2690" s="18">
        <f>Y2690-Z2690</f>
        <v/>
      </c>
      <c r="AF2690" s="18">
        <f>AC2690-AD2690</f>
        <v/>
      </c>
      <c r="AG2690" s="18">
        <f>AE2690+AF2690</f>
        <v/>
      </c>
      <c r="AH2690" s="20">
        <f>IF(W2690&lt;=0,0,LOOKUP(W2690,{0,1950001,3300001,6950001,9000001,18000001,40000001},{0.05,0.1,0.2,0.23,0.33,0.4,0.45}))</f>
        <v/>
      </c>
    </row>
    <row r="2691">
      <c r="A2691" t="inlineStr">
        <is>
          <t>1万円刻み 3区分8万円ずつ</t>
        </is>
      </c>
      <c r="B2691" s="18">
        <f>'4_1万円刻み'!$A$871</f>
        <v/>
      </c>
      <c r="C2691" s="19" t="n">
        <v>2026</v>
      </c>
      <c r="D2691" t="inlineStr">
        <is>
          <t>いいえ</t>
        </is>
      </c>
      <c r="E2691" s="18" t="n">
        <v>80000</v>
      </c>
      <c r="F2691" s="18" t="n">
        <v>0</v>
      </c>
      <c r="G2691" s="18" t="n">
        <v>80000</v>
      </c>
      <c r="H2691" s="18" t="n">
        <v>80000</v>
      </c>
      <c r="I2691" s="18" t="n">
        <v>0</v>
      </c>
      <c r="J2691" s="18">
        <f>ROUND(MIN(B2691/12,650000)*12*0.0915+MIN(B2691/12,1390000)*12*(0.0504+0)+B2691*0.005,0)</f>
        <v/>
      </c>
      <c r="K2691" s="18" t="n">
        <v>0</v>
      </c>
      <c r="L2691" s="18" t="n">
        <v>0</v>
      </c>
      <c r="M2691" s="18">
        <f>ROUND(IF(C2691&gt;=2026,IF(B2691&lt;741000,0,IF(B2691&lt;2191000,B2691-740000,IF(B2691&lt;2193000,1451000,IF(B2691&lt;2196000,1453000,IF(B2691&lt;2200000,1456000,IF(B2691&lt;3600000,ROUNDDOWN(B2691/4,-3)*2.8-80000,IF(B2691&lt;6600000,ROUNDDOWN(B2691/4,-3)*3.2-440000,IF(B2691&lt;8500000,ROUNDDOWN(B2691*0.9,0)-1100000,B2691-1950000)))))))),IF(B2691&lt;651000,0,IF(B2691&lt;1900000,B2691-650000,IF(B2691&lt;3600000,ROUNDDOWN(B2691/4,-3)*2.8-80000,IF(B2691&lt;6600000,ROUNDDOWN(B2691/4,-3)*3.2-440000,IF(B2691&lt;8500000,ROUNDDOWN(B2691*0.9,0)-1100000,B2691-1950000)))))),0)</f>
        <v/>
      </c>
      <c r="N2691" s="18">
        <f>IF(M2691&gt;23500000,NA(),IF(C2691&gt;=2026,IF(M2691&lt;=4890000,1040000,IF(M2691&lt;=6550000,670000,620000)),IF(M2691&lt;=1320000,950000,IF(M2691&lt;=3360000,880000,IF(M2691&lt;=4890000,680000,IF(M2691&lt;=6550000,630000,580000))))))</f>
        <v/>
      </c>
      <c r="O2691" s="18">
        <f>IF(F2691&lt;=0,IF(AND(D2691="はい",C2691&gt;=2026,C2691&lt;=2027),IF(E2691&lt;=0,0,IF(E2691&lt;=30000,E2691,IF(E2691&lt;=60000,ROUNDUP(E2691/2,0)+15000,IF(E2691&lt;=120000,ROUNDUP(E2691/4,0)+30000,60000)))),IF(E2691&lt;=0,0,IF(E2691&lt;=20000,E2691,IF(E2691&lt;=40000,ROUNDUP(E2691/2,0)+10000,IF(E2691&lt;=80000,ROUNDUP(E2691/4,0)+20000,40000))))),IF(E2691&lt;=0,IF(F2691&lt;=0,0,IF(F2691&lt;=25000,F2691,IF(F2691&lt;=50000,ROUNDUP(F2691/2,0)+12500,IF(F2691&lt;=100000,ROUNDUP(F2691/4,0)+25000,50000)))),MAX(IF(F2691&lt;=0,0,IF(F2691&lt;=25000,F2691,IF(F2691&lt;=50000,ROUNDUP(F2691/2,0)+12500,IF(F2691&lt;=100000,ROUNDUP(F2691/4,0)+25000,50000)))),MIN(IF(AND(D2691="はい",C2691&gt;=2026,C2691&lt;=2027),IF(E2691&lt;=0,0,IF(E2691&lt;=30000,E2691,IF(E2691&lt;=60000,ROUNDUP(E2691/2,0)+15000,IF(E2691&lt;=120000,ROUNDUP(E2691/4,0)+30000,60000)))),IF(E2691&lt;=0,0,IF(E2691&lt;=20000,E2691,IF(E2691&lt;=40000,ROUNDUP(E2691/2,0)+10000,IF(E2691&lt;=80000,ROUNDUP(E2691/4,0)+20000,40000)))))+IF(F2691&lt;=0,0,IF(F2691&lt;=25000,F2691,IF(F2691&lt;=50000,ROUNDUP(F2691/2,0)+12500,IF(F2691&lt;=100000,ROUNDUP(F2691/4,0)+25000,50000)))),IF(AND(D2691="はい",C2691&gt;=2026,C2691&lt;=2027),60000,40000)))))</f>
        <v/>
      </c>
      <c r="P2691" s="18">
        <f>IF(G2691&lt;=0,0,IF(G2691&lt;=20000,G2691,IF(G2691&lt;=40000,ROUNDUP(G2691/2,0)+10000,IF(G2691&lt;=80000,ROUNDUP(G2691/4,0)+20000,40000))))</f>
        <v/>
      </c>
      <c r="Q2691" s="18">
        <f>IF(I2691&lt;=0,IF(H2691&lt;=0,0,IF(H2691&lt;=20000,H2691,IF(H2691&lt;=40000,ROUNDUP(H2691/2,0)+10000,IF(H2691&lt;=80000,ROUNDUP(H2691/4,0)+20000,40000)))),IF(H2691&lt;=0,IF(I2691&lt;=0,0,IF(I2691&lt;=25000,I2691,IF(I2691&lt;=50000,ROUNDUP(I2691/2,0)+12500,IF(I2691&lt;=100000,ROUNDUP(I2691/4,0)+25000,50000)))),MAX(IF(I2691&lt;=0,0,IF(I2691&lt;=25000,I2691,IF(I2691&lt;=50000,ROUNDUP(I2691/2,0)+12500,IF(I2691&lt;=100000,ROUNDUP(I2691/4,0)+25000,50000)))),MIN(IF(H2691&lt;=0,0,IF(H2691&lt;=20000,H2691,IF(H2691&lt;=40000,ROUNDUP(H2691/2,0)+10000,IF(H2691&lt;=80000,ROUNDUP(H2691/4,0)+20000,40000))))+IF(I2691&lt;=0,0,IF(I2691&lt;=25000,I2691,IF(I2691&lt;=50000,ROUNDUP(I2691/2,0)+12500,IF(I2691&lt;=100000,ROUNDUP(I2691/4,0)+25000,50000)))),40000))))</f>
        <v/>
      </c>
      <c r="R2691" s="18">
        <f>MIN(120000,O2691+P2691+Q2691)</f>
        <v/>
      </c>
      <c r="S2691" s="18">
        <f>IF(F2691&lt;=0,IF(E2691&lt;=0,0,IF(E2691&lt;=12000,E2691,IF(E2691&lt;=32000,ROUNDUP(E2691/2,0)+6000,IF(E2691&lt;=56000,ROUNDUP(E2691/4,0)+14000,28000)))),IF(E2691&lt;=0,IF(F2691&lt;=0,0,IF(F2691&lt;=15000,F2691,IF(F2691&lt;=40000,ROUNDUP(F2691/2,0)+7500,IF(F2691&lt;=70000,ROUNDUP(F2691/4,0)+17500,35000)))),MAX(IF(F2691&lt;=0,0,IF(F2691&lt;=15000,F2691,IF(F2691&lt;=40000,ROUNDUP(F2691/2,0)+7500,IF(F2691&lt;=70000,ROUNDUP(F2691/4,0)+17500,35000)))),MIN(IF(E2691&lt;=0,0,IF(E2691&lt;=12000,E2691,IF(E2691&lt;=32000,ROUNDUP(E2691/2,0)+6000,IF(E2691&lt;=56000,ROUNDUP(E2691/4,0)+14000,28000))))+IF(F2691&lt;=0,0,IF(F2691&lt;=15000,F2691,IF(F2691&lt;=40000,ROUNDUP(F2691/2,0)+7500,IF(F2691&lt;=70000,ROUNDUP(F2691/4,0)+17500,35000)))),28000))))</f>
        <v/>
      </c>
      <c r="T2691" s="18">
        <f>IF(G2691&lt;=0,0,IF(G2691&lt;=12000,G2691,IF(G2691&lt;=32000,ROUNDUP(G2691/2,0)+6000,IF(G2691&lt;=56000,ROUNDUP(G2691/4,0)+14000,28000))))</f>
        <v/>
      </c>
      <c r="U2691" s="18">
        <f>IF(I2691&lt;=0,IF(H2691&lt;=0,0,IF(H2691&lt;=12000,H2691,IF(H2691&lt;=32000,ROUNDUP(H2691/2,0)+6000,IF(H2691&lt;=56000,ROUNDUP(H2691/4,0)+14000,28000)))),IF(H2691&lt;=0,IF(I2691&lt;=0,0,IF(I2691&lt;=15000,I2691,IF(I2691&lt;=40000,ROUNDUP(I2691/2,0)+7500,IF(I2691&lt;=70000,ROUNDUP(I2691/4,0)+17500,35000)))),MAX(IF(I2691&lt;=0,0,IF(I2691&lt;=15000,I2691,IF(I2691&lt;=40000,ROUNDUP(I2691/2,0)+7500,IF(I2691&lt;=70000,ROUNDUP(I2691/4,0)+17500,35000)))),MIN(IF(H2691&lt;=0,0,IF(H2691&lt;=12000,H2691,IF(H2691&lt;=32000,ROUNDUP(H2691/2,0)+6000,IF(H2691&lt;=56000,ROUNDUP(H2691/4,0)+14000,28000))))+IF(I2691&lt;=0,0,IF(I2691&lt;=15000,I2691,IF(I2691&lt;=40000,ROUNDUP(I2691/2,0)+7500,IF(I2691&lt;=70000,ROUNDUP(I2691/4,0)+17500,35000)))),28000))))</f>
        <v/>
      </c>
      <c r="V2691" s="18">
        <f>MIN(70000,S2691+T2691+U2691)</f>
        <v/>
      </c>
      <c r="W2691" s="18">
        <f>MAX(0,ROUNDDOWN(M2691-J2691-N2691-K2691-0,-3))</f>
        <v/>
      </c>
      <c r="X2691" s="18">
        <f>MAX(0,ROUNDDOWN(M2691-J2691-N2691-K2691-R2691,-3))</f>
        <v/>
      </c>
      <c r="Y2691" s="18">
        <f>IF(W2691&lt;=0,0,ROUNDDOWN((W2691*LOOKUP(W2691,{0,1950001,3300001,6950001,9000001,18000001,40000001},{0.05,0.1,0.2,0.23,0.33,0.4,0.45})-LOOKUP(W2691,{0,1950001,3300001,6950001,9000001,18000001,40000001},{0,97500,427500,636000,1536000,2796000,4796000}))*1.021,-2))</f>
        <v/>
      </c>
      <c r="Z2691" s="18">
        <f>IF(X2691&lt;=0,0,ROUNDDOWN((X2691*LOOKUP(X2691,{0,1950001,3300001,6950001,9000001,18000001,40000001},{0.05,0.1,0.2,0.23,0.33,0.4,0.45})-LOOKUP(X2691,{0,1950001,3300001,6950001,9000001,18000001,40000001},{0,97500,427500,636000,1536000,2796000,4796000}))*1.021,-2))</f>
        <v/>
      </c>
      <c r="AA2691" s="18">
        <f>MAX(0,ROUNDDOWN(M2691-J2691-430000-L2691-0,-3))</f>
        <v/>
      </c>
      <c r="AB2691" s="18">
        <f>MAX(0,ROUNDDOWN(M2691-J2691-430000-L2691-V2691,-3))</f>
        <v/>
      </c>
      <c r="AC2691" s="18">
        <f>IF(M2691&lt;=450000,0,MAX(0,ROUNDDOWN(AA2691*0.06-MIN(50000,AA2691)*0.03,-2))+MAX(0,ROUNDDOWN(AA2691*0.04-MIN(50000,AA2691)*0.02,-2)))</f>
        <v/>
      </c>
      <c r="AD2691" s="18">
        <f>IF(M2691&lt;=450000,0,MAX(0,ROUNDDOWN(AB2691*0.06-MIN(50000,AB2691)*0.03,-2))+MAX(0,ROUNDDOWN(AB2691*0.04-MIN(50000,AB2691)*0.02,-2)))</f>
        <v/>
      </c>
      <c r="AE2691" s="18">
        <f>Y2691-Z2691</f>
        <v/>
      </c>
      <c r="AF2691" s="18">
        <f>AC2691-AD2691</f>
        <v/>
      </c>
      <c r="AG2691" s="18">
        <f>AE2691+AF2691</f>
        <v/>
      </c>
      <c r="AH2691" s="20">
        <f>IF(W2691&lt;=0,0,LOOKUP(W2691,{0,1950001,3300001,6950001,9000001,18000001,40000001},{0.05,0.1,0.2,0.23,0.33,0.4,0.45}))</f>
        <v/>
      </c>
    </row>
    <row r="2692">
      <c r="A2692" t="inlineStr">
        <is>
          <t>1万円刻み 一般8万円</t>
        </is>
      </c>
      <c r="B2692" s="18">
        <f>'4_1万円刻み'!$A$871</f>
        <v/>
      </c>
      <c r="C2692" s="19" t="n">
        <v>2026</v>
      </c>
      <c r="D2692" t="inlineStr">
        <is>
          <t>いいえ</t>
        </is>
      </c>
      <c r="E2692" s="18" t="n">
        <v>80000</v>
      </c>
      <c r="F2692" s="18" t="n">
        <v>0</v>
      </c>
      <c r="G2692" s="18" t="n">
        <v>0</v>
      </c>
      <c r="H2692" s="18" t="n">
        <v>0</v>
      </c>
      <c r="I2692" s="18" t="n">
        <v>0</v>
      </c>
      <c r="J2692" s="18">
        <f>ROUND(MIN(B2692/12,650000)*12*0.0915+MIN(B2692/12,1390000)*12*(0.0504+0)+B2692*0.005,0)</f>
        <v/>
      </c>
      <c r="K2692" s="18" t="n">
        <v>0</v>
      </c>
      <c r="L2692" s="18" t="n">
        <v>0</v>
      </c>
      <c r="M2692" s="18">
        <f>ROUND(IF(C2692&gt;=2026,IF(B2692&lt;741000,0,IF(B2692&lt;2191000,B2692-740000,IF(B2692&lt;2193000,1451000,IF(B2692&lt;2196000,1453000,IF(B2692&lt;2200000,1456000,IF(B2692&lt;3600000,ROUNDDOWN(B2692/4,-3)*2.8-80000,IF(B2692&lt;6600000,ROUNDDOWN(B2692/4,-3)*3.2-440000,IF(B2692&lt;8500000,ROUNDDOWN(B2692*0.9,0)-1100000,B2692-1950000)))))))),IF(B2692&lt;651000,0,IF(B2692&lt;1900000,B2692-650000,IF(B2692&lt;3600000,ROUNDDOWN(B2692/4,-3)*2.8-80000,IF(B2692&lt;6600000,ROUNDDOWN(B2692/4,-3)*3.2-440000,IF(B2692&lt;8500000,ROUNDDOWN(B2692*0.9,0)-1100000,B2692-1950000)))))),0)</f>
        <v/>
      </c>
      <c r="N2692" s="18">
        <f>IF(M2692&gt;23500000,NA(),IF(C2692&gt;=2026,IF(M2692&lt;=4890000,1040000,IF(M2692&lt;=6550000,670000,620000)),IF(M2692&lt;=1320000,950000,IF(M2692&lt;=3360000,880000,IF(M2692&lt;=4890000,680000,IF(M2692&lt;=6550000,630000,580000))))))</f>
        <v/>
      </c>
      <c r="O2692" s="18">
        <f>IF(F2692&lt;=0,IF(AND(D2692="はい",C2692&gt;=2026,C2692&lt;=2027),IF(E2692&lt;=0,0,IF(E2692&lt;=30000,E2692,IF(E2692&lt;=60000,ROUNDUP(E2692/2,0)+15000,IF(E2692&lt;=120000,ROUNDUP(E2692/4,0)+30000,60000)))),IF(E2692&lt;=0,0,IF(E2692&lt;=20000,E2692,IF(E2692&lt;=40000,ROUNDUP(E2692/2,0)+10000,IF(E2692&lt;=80000,ROUNDUP(E2692/4,0)+20000,40000))))),IF(E2692&lt;=0,IF(F2692&lt;=0,0,IF(F2692&lt;=25000,F2692,IF(F2692&lt;=50000,ROUNDUP(F2692/2,0)+12500,IF(F2692&lt;=100000,ROUNDUP(F2692/4,0)+25000,50000)))),MAX(IF(F2692&lt;=0,0,IF(F2692&lt;=25000,F2692,IF(F2692&lt;=50000,ROUNDUP(F2692/2,0)+12500,IF(F2692&lt;=100000,ROUNDUP(F2692/4,0)+25000,50000)))),MIN(IF(AND(D2692="はい",C2692&gt;=2026,C2692&lt;=2027),IF(E2692&lt;=0,0,IF(E2692&lt;=30000,E2692,IF(E2692&lt;=60000,ROUNDUP(E2692/2,0)+15000,IF(E2692&lt;=120000,ROUNDUP(E2692/4,0)+30000,60000)))),IF(E2692&lt;=0,0,IF(E2692&lt;=20000,E2692,IF(E2692&lt;=40000,ROUNDUP(E2692/2,0)+10000,IF(E2692&lt;=80000,ROUNDUP(E2692/4,0)+20000,40000)))))+IF(F2692&lt;=0,0,IF(F2692&lt;=25000,F2692,IF(F2692&lt;=50000,ROUNDUP(F2692/2,0)+12500,IF(F2692&lt;=100000,ROUNDUP(F2692/4,0)+25000,50000)))),IF(AND(D2692="はい",C2692&gt;=2026,C2692&lt;=2027),60000,40000)))))</f>
        <v/>
      </c>
      <c r="P2692" s="18">
        <f>IF(G2692&lt;=0,0,IF(G2692&lt;=20000,G2692,IF(G2692&lt;=40000,ROUNDUP(G2692/2,0)+10000,IF(G2692&lt;=80000,ROUNDUP(G2692/4,0)+20000,40000))))</f>
        <v/>
      </c>
      <c r="Q2692" s="18">
        <f>IF(I2692&lt;=0,IF(H2692&lt;=0,0,IF(H2692&lt;=20000,H2692,IF(H2692&lt;=40000,ROUNDUP(H2692/2,0)+10000,IF(H2692&lt;=80000,ROUNDUP(H2692/4,0)+20000,40000)))),IF(H2692&lt;=0,IF(I2692&lt;=0,0,IF(I2692&lt;=25000,I2692,IF(I2692&lt;=50000,ROUNDUP(I2692/2,0)+12500,IF(I2692&lt;=100000,ROUNDUP(I2692/4,0)+25000,50000)))),MAX(IF(I2692&lt;=0,0,IF(I2692&lt;=25000,I2692,IF(I2692&lt;=50000,ROUNDUP(I2692/2,0)+12500,IF(I2692&lt;=100000,ROUNDUP(I2692/4,0)+25000,50000)))),MIN(IF(H2692&lt;=0,0,IF(H2692&lt;=20000,H2692,IF(H2692&lt;=40000,ROUNDUP(H2692/2,0)+10000,IF(H2692&lt;=80000,ROUNDUP(H2692/4,0)+20000,40000))))+IF(I2692&lt;=0,0,IF(I2692&lt;=25000,I2692,IF(I2692&lt;=50000,ROUNDUP(I2692/2,0)+12500,IF(I2692&lt;=100000,ROUNDUP(I2692/4,0)+25000,50000)))),40000))))</f>
        <v/>
      </c>
      <c r="R2692" s="18">
        <f>MIN(120000,O2692+P2692+Q2692)</f>
        <v/>
      </c>
      <c r="S2692" s="18">
        <f>IF(F2692&lt;=0,IF(E2692&lt;=0,0,IF(E2692&lt;=12000,E2692,IF(E2692&lt;=32000,ROUNDUP(E2692/2,0)+6000,IF(E2692&lt;=56000,ROUNDUP(E2692/4,0)+14000,28000)))),IF(E2692&lt;=0,IF(F2692&lt;=0,0,IF(F2692&lt;=15000,F2692,IF(F2692&lt;=40000,ROUNDUP(F2692/2,0)+7500,IF(F2692&lt;=70000,ROUNDUP(F2692/4,0)+17500,35000)))),MAX(IF(F2692&lt;=0,0,IF(F2692&lt;=15000,F2692,IF(F2692&lt;=40000,ROUNDUP(F2692/2,0)+7500,IF(F2692&lt;=70000,ROUNDUP(F2692/4,0)+17500,35000)))),MIN(IF(E2692&lt;=0,0,IF(E2692&lt;=12000,E2692,IF(E2692&lt;=32000,ROUNDUP(E2692/2,0)+6000,IF(E2692&lt;=56000,ROUNDUP(E2692/4,0)+14000,28000))))+IF(F2692&lt;=0,0,IF(F2692&lt;=15000,F2692,IF(F2692&lt;=40000,ROUNDUP(F2692/2,0)+7500,IF(F2692&lt;=70000,ROUNDUP(F2692/4,0)+17500,35000)))),28000))))</f>
        <v/>
      </c>
      <c r="T2692" s="18">
        <f>IF(G2692&lt;=0,0,IF(G2692&lt;=12000,G2692,IF(G2692&lt;=32000,ROUNDUP(G2692/2,0)+6000,IF(G2692&lt;=56000,ROUNDUP(G2692/4,0)+14000,28000))))</f>
        <v/>
      </c>
      <c r="U2692" s="18">
        <f>IF(I2692&lt;=0,IF(H2692&lt;=0,0,IF(H2692&lt;=12000,H2692,IF(H2692&lt;=32000,ROUNDUP(H2692/2,0)+6000,IF(H2692&lt;=56000,ROUNDUP(H2692/4,0)+14000,28000)))),IF(H2692&lt;=0,IF(I2692&lt;=0,0,IF(I2692&lt;=15000,I2692,IF(I2692&lt;=40000,ROUNDUP(I2692/2,0)+7500,IF(I2692&lt;=70000,ROUNDUP(I2692/4,0)+17500,35000)))),MAX(IF(I2692&lt;=0,0,IF(I2692&lt;=15000,I2692,IF(I2692&lt;=40000,ROUNDUP(I2692/2,0)+7500,IF(I2692&lt;=70000,ROUNDUP(I2692/4,0)+17500,35000)))),MIN(IF(H2692&lt;=0,0,IF(H2692&lt;=12000,H2692,IF(H2692&lt;=32000,ROUNDUP(H2692/2,0)+6000,IF(H2692&lt;=56000,ROUNDUP(H2692/4,0)+14000,28000))))+IF(I2692&lt;=0,0,IF(I2692&lt;=15000,I2692,IF(I2692&lt;=40000,ROUNDUP(I2692/2,0)+7500,IF(I2692&lt;=70000,ROUNDUP(I2692/4,0)+17500,35000)))),28000))))</f>
        <v/>
      </c>
      <c r="V2692" s="18">
        <f>MIN(70000,S2692+T2692+U2692)</f>
        <v/>
      </c>
      <c r="W2692" s="18">
        <f>MAX(0,ROUNDDOWN(M2692-J2692-N2692-K2692-0,-3))</f>
        <v/>
      </c>
      <c r="X2692" s="18">
        <f>MAX(0,ROUNDDOWN(M2692-J2692-N2692-K2692-R2692,-3))</f>
        <v/>
      </c>
      <c r="Y2692" s="18">
        <f>IF(W2692&lt;=0,0,ROUNDDOWN((W2692*LOOKUP(W2692,{0,1950001,3300001,6950001,9000001,18000001,40000001},{0.05,0.1,0.2,0.23,0.33,0.4,0.45})-LOOKUP(W2692,{0,1950001,3300001,6950001,9000001,18000001,40000001},{0,97500,427500,636000,1536000,2796000,4796000}))*1.021,-2))</f>
        <v/>
      </c>
      <c r="Z2692" s="18">
        <f>IF(X2692&lt;=0,0,ROUNDDOWN((X2692*LOOKUP(X2692,{0,1950001,3300001,6950001,9000001,18000001,40000001},{0.05,0.1,0.2,0.23,0.33,0.4,0.45})-LOOKUP(X2692,{0,1950001,3300001,6950001,9000001,18000001,40000001},{0,97500,427500,636000,1536000,2796000,4796000}))*1.021,-2))</f>
        <v/>
      </c>
      <c r="AA2692" s="18">
        <f>MAX(0,ROUNDDOWN(M2692-J2692-430000-L2692-0,-3))</f>
        <v/>
      </c>
      <c r="AB2692" s="18">
        <f>MAX(0,ROUNDDOWN(M2692-J2692-430000-L2692-V2692,-3))</f>
        <v/>
      </c>
      <c r="AC2692" s="18">
        <f>IF(M2692&lt;=450000,0,MAX(0,ROUNDDOWN(AA2692*0.06-MIN(50000,AA2692)*0.03,-2))+MAX(0,ROUNDDOWN(AA2692*0.04-MIN(50000,AA2692)*0.02,-2)))</f>
        <v/>
      </c>
      <c r="AD2692" s="18">
        <f>IF(M2692&lt;=450000,0,MAX(0,ROUNDDOWN(AB2692*0.06-MIN(50000,AB2692)*0.03,-2))+MAX(0,ROUNDDOWN(AB2692*0.04-MIN(50000,AB2692)*0.02,-2)))</f>
        <v/>
      </c>
      <c r="AE2692" s="18">
        <f>Y2692-Z2692</f>
        <v/>
      </c>
      <c r="AF2692" s="18">
        <f>AC2692-AD2692</f>
        <v/>
      </c>
      <c r="AG2692" s="18">
        <f>AE2692+AF2692</f>
        <v/>
      </c>
      <c r="AH2692" s="20">
        <f>IF(W2692&lt;=0,0,LOOKUP(W2692,{0,1950001,3300001,6950001,9000001,18000001,40000001},{0.05,0.1,0.2,0.23,0.33,0.4,0.45}))</f>
        <v/>
      </c>
    </row>
    <row r="2693">
      <c r="A2693" t="inlineStr">
        <is>
          <t>1万円刻み 特例あり一般12万円</t>
        </is>
      </c>
      <c r="B2693" s="18">
        <f>'4_1万円刻み'!$A$871</f>
        <v/>
      </c>
      <c r="C2693" s="19" t="n">
        <v>2026</v>
      </c>
      <c r="D2693" t="inlineStr">
        <is>
          <t>はい</t>
        </is>
      </c>
      <c r="E2693" s="18" t="n">
        <v>120000</v>
      </c>
      <c r="F2693" s="18" t="n">
        <v>0</v>
      </c>
      <c r="G2693" s="18" t="n">
        <v>0</v>
      </c>
      <c r="H2693" s="18" t="n">
        <v>0</v>
      </c>
      <c r="I2693" s="18" t="n">
        <v>0</v>
      </c>
      <c r="J2693" s="18">
        <f>ROUND(MIN(B2693/12,650000)*12*0.0915+MIN(B2693/12,1390000)*12*(0.0504+0)+B2693*0.005,0)</f>
        <v/>
      </c>
      <c r="K2693" s="18" t="n">
        <v>0</v>
      </c>
      <c r="L2693" s="18" t="n">
        <v>0</v>
      </c>
      <c r="M2693" s="18">
        <f>ROUND(IF(C2693&gt;=2026,IF(B2693&lt;741000,0,IF(B2693&lt;2191000,B2693-740000,IF(B2693&lt;2193000,1451000,IF(B2693&lt;2196000,1453000,IF(B2693&lt;2200000,1456000,IF(B2693&lt;3600000,ROUNDDOWN(B2693/4,-3)*2.8-80000,IF(B2693&lt;6600000,ROUNDDOWN(B2693/4,-3)*3.2-440000,IF(B2693&lt;8500000,ROUNDDOWN(B2693*0.9,0)-1100000,B2693-1950000)))))))),IF(B2693&lt;651000,0,IF(B2693&lt;1900000,B2693-650000,IF(B2693&lt;3600000,ROUNDDOWN(B2693/4,-3)*2.8-80000,IF(B2693&lt;6600000,ROUNDDOWN(B2693/4,-3)*3.2-440000,IF(B2693&lt;8500000,ROUNDDOWN(B2693*0.9,0)-1100000,B2693-1950000)))))),0)</f>
        <v/>
      </c>
      <c r="N2693" s="18">
        <f>IF(M2693&gt;23500000,NA(),IF(C2693&gt;=2026,IF(M2693&lt;=4890000,1040000,IF(M2693&lt;=6550000,670000,620000)),IF(M2693&lt;=1320000,950000,IF(M2693&lt;=3360000,880000,IF(M2693&lt;=4890000,680000,IF(M2693&lt;=6550000,630000,580000))))))</f>
        <v/>
      </c>
      <c r="O2693" s="18">
        <f>IF(F2693&lt;=0,IF(AND(D2693="はい",C2693&gt;=2026,C2693&lt;=2027),IF(E2693&lt;=0,0,IF(E2693&lt;=30000,E2693,IF(E2693&lt;=60000,ROUNDUP(E2693/2,0)+15000,IF(E2693&lt;=120000,ROUNDUP(E2693/4,0)+30000,60000)))),IF(E2693&lt;=0,0,IF(E2693&lt;=20000,E2693,IF(E2693&lt;=40000,ROUNDUP(E2693/2,0)+10000,IF(E2693&lt;=80000,ROUNDUP(E2693/4,0)+20000,40000))))),IF(E2693&lt;=0,IF(F2693&lt;=0,0,IF(F2693&lt;=25000,F2693,IF(F2693&lt;=50000,ROUNDUP(F2693/2,0)+12500,IF(F2693&lt;=100000,ROUNDUP(F2693/4,0)+25000,50000)))),MAX(IF(F2693&lt;=0,0,IF(F2693&lt;=25000,F2693,IF(F2693&lt;=50000,ROUNDUP(F2693/2,0)+12500,IF(F2693&lt;=100000,ROUNDUP(F2693/4,0)+25000,50000)))),MIN(IF(AND(D2693="はい",C2693&gt;=2026,C2693&lt;=2027),IF(E2693&lt;=0,0,IF(E2693&lt;=30000,E2693,IF(E2693&lt;=60000,ROUNDUP(E2693/2,0)+15000,IF(E2693&lt;=120000,ROUNDUP(E2693/4,0)+30000,60000)))),IF(E2693&lt;=0,0,IF(E2693&lt;=20000,E2693,IF(E2693&lt;=40000,ROUNDUP(E2693/2,0)+10000,IF(E2693&lt;=80000,ROUNDUP(E2693/4,0)+20000,40000)))))+IF(F2693&lt;=0,0,IF(F2693&lt;=25000,F2693,IF(F2693&lt;=50000,ROUNDUP(F2693/2,0)+12500,IF(F2693&lt;=100000,ROUNDUP(F2693/4,0)+25000,50000)))),IF(AND(D2693="はい",C2693&gt;=2026,C2693&lt;=2027),60000,40000)))))</f>
        <v/>
      </c>
      <c r="P2693" s="18">
        <f>IF(G2693&lt;=0,0,IF(G2693&lt;=20000,G2693,IF(G2693&lt;=40000,ROUNDUP(G2693/2,0)+10000,IF(G2693&lt;=80000,ROUNDUP(G2693/4,0)+20000,40000))))</f>
        <v/>
      </c>
      <c r="Q2693" s="18">
        <f>IF(I2693&lt;=0,IF(H2693&lt;=0,0,IF(H2693&lt;=20000,H2693,IF(H2693&lt;=40000,ROUNDUP(H2693/2,0)+10000,IF(H2693&lt;=80000,ROUNDUP(H2693/4,0)+20000,40000)))),IF(H2693&lt;=0,IF(I2693&lt;=0,0,IF(I2693&lt;=25000,I2693,IF(I2693&lt;=50000,ROUNDUP(I2693/2,0)+12500,IF(I2693&lt;=100000,ROUNDUP(I2693/4,0)+25000,50000)))),MAX(IF(I2693&lt;=0,0,IF(I2693&lt;=25000,I2693,IF(I2693&lt;=50000,ROUNDUP(I2693/2,0)+12500,IF(I2693&lt;=100000,ROUNDUP(I2693/4,0)+25000,50000)))),MIN(IF(H2693&lt;=0,0,IF(H2693&lt;=20000,H2693,IF(H2693&lt;=40000,ROUNDUP(H2693/2,0)+10000,IF(H2693&lt;=80000,ROUNDUP(H2693/4,0)+20000,40000))))+IF(I2693&lt;=0,0,IF(I2693&lt;=25000,I2693,IF(I2693&lt;=50000,ROUNDUP(I2693/2,0)+12500,IF(I2693&lt;=100000,ROUNDUP(I2693/4,0)+25000,50000)))),40000))))</f>
        <v/>
      </c>
      <c r="R2693" s="18">
        <f>MIN(120000,O2693+P2693+Q2693)</f>
        <v/>
      </c>
      <c r="S2693" s="18">
        <f>IF(F2693&lt;=0,IF(E2693&lt;=0,0,IF(E2693&lt;=12000,E2693,IF(E2693&lt;=32000,ROUNDUP(E2693/2,0)+6000,IF(E2693&lt;=56000,ROUNDUP(E2693/4,0)+14000,28000)))),IF(E2693&lt;=0,IF(F2693&lt;=0,0,IF(F2693&lt;=15000,F2693,IF(F2693&lt;=40000,ROUNDUP(F2693/2,0)+7500,IF(F2693&lt;=70000,ROUNDUP(F2693/4,0)+17500,35000)))),MAX(IF(F2693&lt;=0,0,IF(F2693&lt;=15000,F2693,IF(F2693&lt;=40000,ROUNDUP(F2693/2,0)+7500,IF(F2693&lt;=70000,ROUNDUP(F2693/4,0)+17500,35000)))),MIN(IF(E2693&lt;=0,0,IF(E2693&lt;=12000,E2693,IF(E2693&lt;=32000,ROUNDUP(E2693/2,0)+6000,IF(E2693&lt;=56000,ROUNDUP(E2693/4,0)+14000,28000))))+IF(F2693&lt;=0,0,IF(F2693&lt;=15000,F2693,IF(F2693&lt;=40000,ROUNDUP(F2693/2,0)+7500,IF(F2693&lt;=70000,ROUNDUP(F2693/4,0)+17500,35000)))),28000))))</f>
        <v/>
      </c>
      <c r="T2693" s="18">
        <f>IF(G2693&lt;=0,0,IF(G2693&lt;=12000,G2693,IF(G2693&lt;=32000,ROUNDUP(G2693/2,0)+6000,IF(G2693&lt;=56000,ROUNDUP(G2693/4,0)+14000,28000))))</f>
        <v/>
      </c>
      <c r="U2693" s="18">
        <f>IF(I2693&lt;=0,IF(H2693&lt;=0,0,IF(H2693&lt;=12000,H2693,IF(H2693&lt;=32000,ROUNDUP(H2693/2,0)+6000,IF(H2693&lt;=56000,ROUNDUP(H2693/4,0)+14000,28000)))),IF(H2693&lt;=0,IF(I2693&lt;=0,0,IF(I2693&lt;=15000,I2693,IF(I2693&lt;=40000,ROUNDUP(I2693/2,0)+7500,IF(I2693&lt;=70000,ROUNDUP(I2693/4,0)+17500,35000)))),MAX(IF(I2693&lt;=0,0,IF(I2693&lt;=15000,I2693,IF(I2693&lt;=40000,ROUNDUP(I2693/2,0)+7500,IF(I2693&lt;=70000,ROUNDUP(I2693/4,0)+17500,35000)))),MIN(IF(H2693&lt;=0,0,IF(H2693&lt;=12000,H2693,IF(H2693&lt;=32000,ROUNDUP(H2693/2,0)+6000,IF(H2693&lt;=56000,ROUNDUP(H2693/4,0)+14000,28000))))+IF(I2693&lt;=0,0,IF(I2693&lt;=15000,I2693,IF(I2693&lt;=40000,ROUNDUP(I2693/2,0)+7500,IF(I2693&lt;=70000,ROUNDUP(I2693/4,0)+17500,35000)))),28000))))</f>
        <v/>
      </c>
      <c r="V2693" s="18">
        <f>MIN(70000,S2693+T2693+U2693)</f>
        <v/>
      </c>
      <c r="W2693" s="18">
        <f>MAX(0,ROUNDDOWN(M2693-J2693-N2693-K2693-0,-3))</f>
        <v/>
      </c>
      <c r="X2693" s="18">
        <f>MAX(0,ROUNDDOWN(M2693-J2693-N2693-K2693-R2693,-3))</f>
        <v/>
      </c>
      <c r="Y2693" s="18">
        <f>IF(W2693&lt;=0,0,ROUNDDOWN((W2693*LOOKUP(W2693,{0,1950001,3300001,6950001,9000001,18000001,40000001},{0.05,0.1,0.2,0.23,0.33,0.4,0.45})-LOOKUP(W2693,{0,1950001,3300001,6950001,9000001,18000001,40000001},{0,97500,427500,636000,1536000,2796000,4796000}))*1.021,-2))</f>
        <v/>
      </c>
      <c r="Z2693" s="18">
        <f>IF(X2693&lt;=0,0,ROUNDDOWN((X2693*LOOKUP(X2693,{0,1950001,3300001,6950001,9000001,18000001,40000001},{0.05,0.1,0.2,0.23,0.33,0.4,0.45})-LOOKUP(X2693,{0,1950001,3300001,6950001,9000001,18000001,40000001},{0,97500,427500,636000,1536000,2796000,4796000}))*1.021,-2))</f>
        <v/>
      </c>
      <c r="AA2693" s="18">
        <f>MAX(0,ROUNDDOWN(M2693-J2693-430000-L2693-0,-3))</f>
        <v/>
      </c>
      <c r="AB2693" s="18">
        <f>MAX(0,ROUNDDOWN(M2693-J2693-430000-L2693-V2693,-3))</f>
        <v/>
      </c>
      <c r="AC2693" s="18">
        <f>IF(M2693&lt;=450000,0,MAX(0,ROUNDDOWN(AA2693*0.06-MIN(50000,AA2693)*0.03,-2))+MAX(0,ROUNDDOWN(AA2693*0.04-MIN(50000,AA2693)*0.02,-2)))</f>
        <v/>
      </c>
      <c r="AD2693" s="18">
        <f>IF(M2693&lt;=450000,0,MAX(0,ROUNDDOWN(AB2693*0.06-MIN(50000,AB2693)*0.03,-2))+MAX(0,ROUNDDOWN(AB2693*0.04-MIN(50000,AB2693)*0.02,-2)))</f>
        <v/>
      </c>
      <c r="AE2693" s="18">
        <f>Y2693-Z2693</f>
        <v/>
      </c>
      <c r="AF2693" s="18">
        <f>AC2693-AD2693</f>
        <v/>
      </c>
      <c r="AG2693" s="18">
        <f>AE2693+AF2693</f>
        <v/>
      </c>
      <c r="AH2693" s="20">
        <f>IF(W2693&lt;=0,0,LOOKUP(W2693,{0,1950001,3300001,6950001,9000001,18000001,40000001},{0.05,0.1,0.2,0.23,0.33,0.4,0.45}))</f>
        <v/>
      </c>
    </row>
    <row r="2694">
      <c r="A2694" t="inlineStr">
        <is>
          <t>1万円刻み 3区分8万円ずつ</t>
        </is>
      </c>
      <c r="B2694" s="18">
        <f>'4_1万円刻み'!$A$872</f>
        <v/>
      </c>
      <c r="C2694" s="19" t="n">
        <v>2026</v>
      </c>
      <c r="D2694" t="inlineStr">
        <is>
          <t>いいえ</t>
        </is>
      </c>
      <c r="E2694" s="18" t="n">
        <v>80000</v>
      </c>
      <c r="F2694" s="18" t="n">
        <v>0</v>
      </c>
      <c r="G2694" s="18" t="n">
        <v>80000</v>
      </c>
      <c r="H2694" s="18" t="n">
        <v>80000</v>
      </c>
      <c r="I2694" s="18" t="n">
        <v>0</v>
      </c>
      <c r="J2694" s="18">
        <f>ROUND(MIN(B2694/12,650000)*12*0.0915+MIN(B2694/12,1390000)*12*(0.0504+0)+B2694*0.005,0)</f>
        <v/>
      </c>
      <c r="K2694" s="18" t="n">
        <v>0</v>
      </c>
      <c r="L2694" s="18" t="n">
        <v>0</v>
      </c>
      <c r="M2694" s="18">
        <f>ROUND(IF(C2694&gt;=2026,IF(B2694&lt;741000,0,IF(B2694&lt;2191000,B2694-740000,IF(B2694&lt;2193000,1451000,IF(B2694&lt;2196000,1453000,IF(B2694&lt;2200000,1456000,IF(B2694&lt;3600000,ROUNDDOWN(B2694/4,-3)*2.8-80000,IF(B2694&lt;6600000,ROUNDDOWN(B2694/4,-3)*3.2-440000,IF(B2694&lt;8500000,ROUNDDOWN(B2694*0.9,0)-1100000,B2694-1950000)))))))),IF(B2694&lt;651000,0,IF(B2694&lt;1900000,B2694-650000,IF(B2694&lt;3600000,ROUNDDOWN(B2694/4,-3)*2.8-80000,IF(B2694&lt;6600000,ROUNDDOWN(B2694/4,-3)*3.2-440000,IF(B2694&lt;8500000,ROUNDDOWN(B2694*0.9,0)-1100000,B2694-1950000)))))),0)</f>
        <v/>
      </c>
      <c r="N2694" s="18">
        <f>IF(M2694&gt;23500000,NA(),IF(C2694&gt;=2026,IF(M2694&lt;=4890000,1040000,IF(M2694&lt;=6550000,670000,620000)),IF(M2694&lt;=1320000,950000,IF(M2694&lt;=3360000,880000,IF(M2694&lt;=4890000,680000,IF(M2694&lt;=6550000,630000,580000))))))</f>
        <v/>
      </c>
      <c r="O2694" s="18">
        <f>IF(F2694&lt;=0,IF(AND(D2694="はい",C2694&gt;=2026,C2694&lt;=2027),IF(E2694&lt;=0,0,IF(E2694&lt;=30000,E2694,IF(E2694&lt;=60000,ROUNDUP(E2694/2,0)+15000,IF(E2694&lt;=120000,ROUNDUP(E2694/4,0)+30000,60000)))),IF(E2694&lt;=0,0,IF(E2694&lt;=20000,E2694,IF(E2694&lt;=40000,ROUNDUP(E2694/2,0)+10000,IF(E2694&lt;=80000,ROUNDUP(E2694/4,0)+20000,40000))))),IF(E2694&lt;=0,IF(F2694&lt;=0,0,IF(F2694&lt;=25000,F2694,IF(F2694&lt;=50000,ROUNDUP(F2694/2,0)+12500,IF(F2694&lt;=100000,ROUNDUP(F2694/4,0)+25000,50000)))),MAX(IF(F2694&lt;=0,0,IF(F2694&lt;=25000,F2694,IF(F2694&lt;=50000,ROUNDUP(F2694/2,0)+12500,IF(F2694&lt;=100000,ROUNDUP(F2694/4,0)+25000,50000)))),MIN(IF(AND(D2694="はい",C2694&gt;=2026,C2694&lt;=2027),IF(E2694&lt;=0,0,IF(E2694&lt;=30000,E2694,IF(E2694&lt;=60000,ROUNDUP(E2694/2,0)+15000,IF(E2694&lt;=120000,ROUNDUP(E2694/4,0)+30000,60000)))),IF(E2694&lt;=0,0,IF(E2694&lt;=20000,E2694,IF(E2694&lt;=40000,ROUNDUP(E2694/2,0)+10000,IF(E2694&lt;=80000,ROUNDUP(E2694/4,0)+20000,40000)))))+IF(F2694&lt;=0,0,IF(F2694&lt;=25000,F2694,IF(F2694&lt;=50000,ROUNDUP(F2694/2,0)+12500,IF(F2694&lt;=100000,ROUNDUP(F2694/4,0)+25000,50000)))),IF(AND(D2694="はい",C2694&gt;=2026,C2694&lt;=2027),60000,40000)))))</f>
        <v/>
      </c>
      <c r="P2694" s="18">
        <f>IF(G2694&lt;=0,0,IF(G2694&lt;=20000,G2694,IF(G2694&lt;=40000,ROUNDUP(G2694/2,0)+10000,IF(G2694&lt;=80000,ROUNDUP(G2694/4,0)+20000,40000))))</f>
        <v/>
      </c>
      <c r="Q2694" s="18">
        <f>IF(I2694&lt;=0,IF(H2694&lt;=0,0,IF(H2694&lt;=20000,H2694,IF(H2694&lt;=40000,ROUNDUP(H2694/2,0)+10000,IF(H2694&lt;=80000,ROUNDUP(H2694/4,0)+20000,40000)))),IF(H2694&lt;=0,IF(I2694&lt;=0,0,IF(I2694&lt;=25000,I2694,IF(I2694&lt;=50000,ROUNDUP(I2694/2,0)+12500,IF(I2694&lt;=100000,ROUNDUP(I2694/4,0)+25000,50000)))),MAX(IF(I2694&lt;=0,0,IF(I2694&lt;=25000,I2694,IF(I2694&lt;=50000,ROUNDUP(I2694/2,0)+12500,IF(I2694&lt;=100000,ROUNDUP(I2694/4,0)+25000,50000)))),MIN(IF(H2694&lt;=0,0,IF(H2694&lt;=20000,H2694,IF(H2694&lt;=40000,ROUNDUP(H2694/2,0)+10000,IF(H2694&lt;=80000,ROUNDUP(H2694/4,0)+20000,40000))))+IF(I2694&lt;=0,0,IF(I2694&lt;=25000,I2694,IF(I2694&lt;=50000,ROUNDUP(I2694/2,0)+12500,IF(I2694&lt;=100000,ROUNDUP(I2694/4,0)+25000,50000)))),40000))))</f>
        <v/>
      </c>
      <c r="R2694" s="18">
        <f>MIN(120000,O2694+P2694+Q2694)</f>
        <v/>
      </c>
      <c r="S2694" s="18">
        <f>IF(F2694&lt;=0,IF(E2694&lt;=0,0,IF(E2694&lt;=12000,E2694,IF(E2694&lt;=32000,ROUNDUP(E2694/2,0)+6000,IF(E2694&lt;=56000,ROUNDUP(E2694/4,0)+14000,28000)))),IF(E2694&lt;=0,IF(F2694&lt;=0,0,IF(F2694&lt;=15000,F2694,IF(F2694&lt;=40000,ROUNDUP(F2694/2,0)+7500,IF(F2694&lt;=70000,ROUNDUP(F2694/4,0)+17500,35000)))),MAX(IF(F2694&lt;=0,0,IF(F2694&lt;=15000,F2694,IF(F2694&lt;=40000,ROUNDUP(F2694/2,0)+7500,IF(F2694&lt;=70000,ROUNDUP(F2694/4,0)+17500,35000)))),MIN(IF(E2694&lt;=0,0,IF(E2694&lt;=12000,E2694,IF(E2694&lt;=32000,ROUNDUP(E2694/2,0)+6000,IF(E2694&lt;=56000,ROUNDUP(E2694/4,0)+14000,28000))))+IF(F2694&lt;=0,0,IF(F2694&lt;=15000,F2694,IF(F2694&lt;=40000,ROUNDUP(F2694/2,0)+7500,IF(F2694&lt;=70000,ROUNDUP(F2694/4,0)+17500,35000)))),28000))))</f>
        <v/>
      </c>
      <c r="T2694" s="18">
        <f>IF(G2694&lt;=0,0,IF(G2694&lt;=12000,G2694,IF(G2694&lt;=32000,ROUNDUP(G2694/2,0)+6000,IF(G2694&lt;=56000,ROUNDUP(G2694/4,0)+14000,28000))))</f>
        <v/>
      </c>
      <c r="U2694" s="18">
        <f>IF(I2694&lt;=0,IF(H2694&lt;=0,0,IF(H2694&lt;=12000,H2694,IF(H2694&lt;=32000,ROUNDUP(H2694/2,0)+6000,IF(H2694&lt;=56000,ROUNDUP(H2694/4,0)+14000,28000)))),IF(H2694&lt;=0,IF(I2694&lt;=0,0,IF(I2694&lt;=15000,I2694,IF(I2694&lt;=40000,ROUNDUP(I2694/2,0)+7500,IF(I2694&lt;=70000,ROUNDUP(I2694/4,0)+17500,35000)))),MAX(IF(I2694&lt;=0,0,IF(I2694&lt;=15000,I2694,IF(I2694&lt;=40000,ROUNDUP(I2694/2,0)+7500,IF(I2694&lt;=70000,ROUNDUP(I2694/4,0)+17500,35000)))),MIN(IF(H2694&lt;=0,0,IF(H2694&lt;=12000,H2694,IF(H2694&lt;=32000,ROUNDUP(H2694/2,0)+6000,IF(H2694&lt;=56000,ROUNDUP(H2694/4,0)+14000,28000))))+IF(I2694&lt;=0,0,IF(I2694&lt;=15000,I2694,IF(I2694&lt;=40000,ROUNDUP(I2694/2,0)+7500,IF(I2694&lt;=70000,ROUNDUP(I2694/4,0)+17500,35000)))),28000))))</f>
        <v/>
      </c>
      <c r="V2694" s="18">
        <f>MIN(70000,S2694+T2694+U2694)</f>
        <v/>
      </c>
      <c r="W2694" s="18">
        <f>MAX(0,ROUNDDOWN(M2694-J2694-N2694-K2694-0,-3))</f>
        <v/>
      </c>
      <c r="X2694" s="18">
        <f>MAX(0,ROUNDDOWN(M2694-J2694-N2694-K2694-R2694,-3))</f>
        <v/>
      </c>
      <c r="Y2694" s="18">
        <f>IF(W2694&lt;=0,0,ROUNDDOWN((W2694*LOOKUP(W2694,{0,1950001,3300001,6950001,9000001,18000001,40000001},{0.05,0.1,0.2,0.23,0.33,0.4,0.45})-LOOKUP(W2694,{0,1950001,3300001,6950001,9000001,18000001,40000001},{0,97500,427500,636000,1536000,2796000,4796000}))*1.021,-2))</f>
        <v/>
      </c>
      <c r="Z2694" s="18">
        <f>IF(X2694&lt;=0,0,ROUNDDOWN((X2694*LOOKUP(X2694,{0,1950001,3300001,6950001,9000001,18000001,40000001},{0.05,0.1,0.2,0.23,0.33,0.4,0.45})-LOOKUP(X2694,{0,1950001,3300001,6950001,9000001,18000001,40000001},{0,97500,427500,636000,1536000,2796000,4796000}))*1.021,-2))</f>
        <v/>
      </c>
      <c r="AA2694" s="18">
        <f>MAX(0,ROUNDDOWN(M2694-J2694-430000-L2694-0,-3))</f>
        <v/>
      </c>
      <c r="AB2694" s="18">
        <f>MAX(0,ROUNDDOWN(M2694-J2694-430000-L2694-V2694,-3))</f>
        <v/>
      </c>
      <c r="AC2694" s="18">
        <f>IF(M2694&lt;=450000,0,MAX(0,ROUNDDOWN(AA2694*0.06-MIN(50000,AA2694)*0.03,-2))+MAX(0,ROUNDDOWN(AA2694*0.04-MIN(50000,AA2694)*0.02,-2)))</f>
        <v/>
      </c>
      <c r="AD2694" s="18">
        <f>IF(M2694&lt;=450000,0,MAX(0,ROUNDDOWN(AB2694*0.06-MIN(50000,AB2694)*0.03,-2))+MAX(0,ROUNDDOWN(AB2694*0.04-MIN(50000,AB2694)*0.02,-2)))</f>
        <v/>
      </c>
      <c r="AE2694" s="18">
        <f>Y2694-Z2694</f>
        <v/>
      </c>
      <c r="AF2694" s="18">
        <f>AC2694-AD2694</f>
        <v/>
      </c>
      <c r="AG2694" s="18">
        <f>AE2694+AF2694</f>
        <v/>
      </c>
      <c r="AH2694" s="20">
        <f>IF(W2694&lt;=0,0,LOOKUP(W2694,{0,1950001,3300001,6950001,9000001,18000001,40000001},{0.05,0.1,0.2,0.23,0.33,0.4,0.45}))</f>
        <v/>
      </c>
    </row>
    <row r="2695">
      <c r="A2695" t="inlineStr">
        <is>
          <t>1万円刻み 一般8万円</t>
        </is>
      </c>
      <c r="B2695" s="18">
        <f>'4_1万円刻み'!$A$872</f>
        <v/>
      </c>
      <c r="C2695" s="19" t="n">
        <v>2026</v>
      </c>
      <c r="D2695" t="inlineStr">
        <is>
          <t>いいえ</t>
        </is>
      </c>
      <c r="E2695" s="18" t="n">
        <v>80000</v>
      </c>
      <c r="F2695" s="18" t="n">
        <v>0</v>
      </c>
      <c r="G2695" s="18" t="n">
        <v>0</v>
      </c>
      <c r="H2695" s="18" t="n">
        <v>0</v>
      </c>
      <c r="I2695" s="18" t="n">
        <v>0</v>
      </c>
      <c r="J2695" s="18">
        <f>ROUND(MIN(B2695/12,650000)*12*0.0915+MIN(B2695/12,1390000)*12*(0.0504+0)+B2695*0.005,0)</f>
        <v/>
      </c>
      <c r="K2695" s="18" t="n">
        <v>0</v>
      </c>
      <c r="L2695" s="18" t="n">
        <v>0</v>
      </c>
      <c r="M2695" s="18">
        <f>ROUND(IF(C2695&gt;=2026,IF(B2695&lt;741000,0,IF(B2695&lt;2191000,B2695-740000,IF(B2695&lt;2193000,1451000,IF(B2695&lt;2196000,1453000,IF(B2695&lt;2200000,1456000,IF(B2695&lt;3600000,ROUNDDOWN(B2695/4,-3)*2.8-80000,IF(B2695&lt;6600000,ROUNDDOWN(B2695/4,-3)*3.2-440000,IF(B2695&lt;8500000,ROUNDDOWN(B2695*0.9,0)-1100000,B2695-1950000)))))))),IF(B2695&lt;651000,0,IF(B2695&lt;1900000,B2695-650000,IF(B2695&lt;3600000,ROUNDDOWN(B2695/4,-3)*2.8-80000,IF(B2695&lt;6600000,ROUNDDOWN(B2695/4,-3)*3.2-440000,IF(B2695&lt;8500000,ROUNDDOWN(B2695*0.9,0)-1100000,B2695-1950000)))))),0)</f>
        <v/>
      </c>
      <c r="N2695" s="18">
        <f>IF(M2695&gt;23500000,NA(),IF(C2695&gt;=2026,IF(M2695&lt;=4890000,1040000,IF(M2695&lt;=6550000,670000,620000)),IF(M2695&lt;=1320000,950000,IF(M2695&lt;=3360000,880000,IF(M2695&lt;=4890000,680000,IF(M2695&lt;=6550000,630000,580000))))))</f>
        <v/>
      </c>
      <c r="O2695" s="18">
        <f>IF(F2695&lt;=0,IF(AND(D2695="はい",C2695&gt;=2026,C2695&lt;=2027),IF(E2695&lt;=0,0,IF(E2695&lt;=30000,E2695,IF(E2695&lt;=60000,ROUNDUP(E2695/2,0)+15000,IF(E2695&lt;=120000,ROUNDUP(E2695/4,0)+30000,60000)))),IF(E2695&lt;=0,0,IF(E2695&lt;=20000,E2695,IF(E2695&lt;=40000,ROUNDUP(E2695/2,0)+10000,IF(E2695&lt;=80000,ROUNDUP(E2695/4,0)+20000,40000))))),IF(E2695&lt;=0,IF(F2695&lt;=0,0,IF(F2695&lt;=25000,F2695,IF(F2695&lt;=50000,ROUNDUP(F2695/2,0)+12500,IF(F2695&lt;=100000,ROUNDUP(F2695/4,0)+25000,50000)))),MAX(IF(F2695&lt;=0,0,IF(F2695&lt;=25000,F2695,IF(F2695&lt;=50000,ROUNDUP(F2695/2,0)+12500,IF(F2695&lt;=100000,ROUNDUP(F2695/4,0)+25000,50000)))),MIN(IF(AND(D2695="はい",C2695&gt;=2026,C2695&lt;=2027),IF(E2695&lt;=0,0,IF(E2695&lt;=30000,E2695,IF(E2695&lt;=60000,ROUNDUP(E2695/2,0)+15000,IF(E2695&lt;=120000,ROUNDUP(E2695/4,0)+30000,60000)))),IF(E2695&lt;=0,0,IF(E2695&lt;=20000,E2695,IF(E2695&lt;=40000,ROUNDUP(E2695/2,0)+10000,IF(E2695&lt;=80000,ROUNDUP(E2695/4,0)+20000,40000)))))+IF(F2695&lt;=0,0,IF(F2695&lt;=25000,F2695,IF(F2695&lt;=50000,ROUNDUP(F2695/2,0)+12500,IF(F2695&lt;=100000,ROUNDUP(F2695/4,0)+25000,50000)))),IF(AND(D2695="はい",C2695&gt;=2026,C2695&lt;=2027),60000,40000)))))</f>
        <v/>
      </c>
      <c r="P2695" s="18">
        <f>IF(G2695&lt;=0,0,IF(G2695&lt;=20000,G2695,IF(G2695&lt;=40000,ROUNDUP(G2695/2,0)+10000,IF(G2695&lt;=80000,ROUNDUP(G2695/4,0)+20000,40000))))</f>
        <v/>
      </c>
      <c r="Q2695" s="18">
        <f>IF(I2695&lt;=0,IF(H2695&lt;=0,0,IF(H2695&lt;=20000,H2695,IF(H2695&lt;=40000,ROUNDUP(H2695/2,0)+10000,IF(H2695&lt;=80000,ROUNDUP(H2695/4,0)+20000,40000)))),IF(H2695&lt;=0,IF(I2695&lt;=0,0,IF(I2695&lt;=25000,I2695,IF(I2695&lt;=50000,ROUNDUP(I2695/2,0)+12500,IF(I2695&lt;=100000,ROUNDUP(I2695/4,0)+25000,50000)))),MAX(IF(I2695&lt;=0,0,IF(I2695&lt;=25000,I2695,IF(I2695&lt;=50000,ROUNDUP(I2695/2,0)+12500,IF(I2695&lt;=100000,ROUNDUP(I2695/4,0)+25000,50000)))),MIN(IF(H2695&lt;=0,0,IF(H2695&lt;=20000,H2695,IF(H2695&lt;=40000,ROUNDUP(H2695/2,0)+10000,IF(H2695&lt;=80000,ROUNDUP(H2695/4,0)+20000,40000))))+IF(I2695&lt;=0,0,IF(I2695&lt;=25000,I2695,IF(I2695&lt;=50000,ROUNDUP(I2695/2,0)+12500,IF(I2695&lt;=100000,ROUNDUP(I2695/4,0)+25000,50000)))),40000))))</f>
        <v/>
      </c>
      <c r="R2695" s="18">
        <f>MIN(120000,O2695+P2695+Q2695)</f>
        <v/>
      </c>
      <c r="S2695" s="18">
        <f>IF(F2695&lt;=0,IF(E2695&lt;=0,0,IF(E2695&lt;=12000,E2695,IF(E2695&lt;=32000,ROUNDUP(E2695/2,0)+6000,IF(E2695&lt;=56000,ROUNDUP(E2695/4,0)+14000,28000)))),IF(E2695&lt;=0,IF(F2695&lt;=0,0,IF(F2695&lt;=15000,F2695,IF(F2695&lt;=40000,ROUNDUP(F2695/2,0)+7500,IF(F2695&lt;=70000,ROUNDUP(F2695/4,0)+17500,35000)))),MAX(IF(F2695&lt;=0,0,IF(F2695&lt;=15000,F2695,IF(F2695&lt;=40000,ROUNDUP(F2695/2,0)+7500,IF(F2695&lt;=70000,ROUNDUP(F2695/4,0)+17500,35000)))),MIN(IF(E2695&lt;=0,0,IF(E2695&lt;=12000,E2695,IF(E2695&lt;=32000,ROUNDUP(E2695/2,0)+6000,IF(E2695&lt;=56000,ROUNDUP(E2695/4,0)+14000,28000))))+IF(F2695&lt;=0,0,IF(F2695&lt;=15000,F2695,IF(F2695&lt;=40000,ROUNDUP(F2695/2,0)+7500,IF(F2695&lt;=70000,ROUNDUP(F2695/4,0)+17500,35000)))),28000))))</f>
        <v/>
      </c>
      <c r="T2695" s="18">
        <f>IF(G2695&lt;=0,0,IF(G2695&lt;=12000,G2695,IF(G2695&lt;=32000,ROUNDUP(G2695/2,0)+6000,IF(G2695&lt;=56000,ROUNDUP(G2695/4,0)+14000,28000))))</f>
        <v/>
      </c>
      <c r="U2695" s="18">
        <f>IF(I2695&lt;=0,IF(H2695&lt;=0,0,IF(H2695&lt;=12000,H2695,IF(H2695&lt;=32000,ROUNDUP(H2695/2,0)+6000,IF(H2695&lt;=56000,ROUNDUP(H2695/4,0)+14000,28000)))),IF(H2695&lt;=0,IF(I2695&lt;=0,0,IF(I2695&lt;=15000,I2695,IF(I2695&lt;=40000,ROUNDUP(I2695/2,0)+7500,IF(I2695&lt;=70000,ROUNDUP(I2695/4,0)+17500,35000)))),MAX(IF(I2695&lt;=0,0,IF(I2695&lt;=15000,I2695,IF(I2695&lt;=40000,ROUNDUP(I2695/2,0)+7500,IF(I2695&lt;=70000,ROUNDUP(I2695/4,0)+17500,35000)))),MIN(IF(H2695&lt;=0,0,IF(H2695&lt;=12000,H2695,IF(H2695&lt;=32000,ROUNDUP(H2695/2,0)+6000,IF(H2695&lt;=56000,ROUNDUP(H2695/4,0)+14000,28000))))+IF(I2695&lt;=0,0,IF(I2695&lt;=15000,I2695,IF(I2695&lt;=40000,ROUNDUP(I2695/2,0)+7500,IF(I2695&lt;=70000,ROUNDUP(I2695/4,0)+17500,35000)))),28000))))</f>
        <v/>
      </c>
      <c r="V2695" s="18">
        <f>MIN(70000,S2695+T2695+U2695)</f>
        <v/>
      </c>
      <c r="W2695" s="18">
        <f>MAX(0,ROUNDDOWN(M2695-J2695-N2695-K2695-0,-3))</f>
        <v/>
      </c>
      <c r="X2695" s="18">
        <f>MAX(0,ROUNDDOWN(M2695-J2695-N2695-K2695-R2695,-3))</f>
        <v/>
      </c>
      <c r="Y2695" s="18">
        <f>IF(W2695&lt;=0,0,ROUNDDOWN((W2695*LOOKUP(W2695,{0,1950001,3300001,6950001,9000001,18000001,40000001},{0.05,0.1,0.2,0.23,0.33,0.4,0.45})-LOOKUP(W2695,{0,1950001,3300001,6950001,9000001,18000001,40000001},{0,97500,427500,636000,1536000,2796000,4796000}))*1.021,-2))</f>
        <v/>
      </c>
      <c r="Z2695" s="18">
        <f>IF(X2695&lt;=0,0,ROUNDDOWN((X2695*LOOKUP(X2695,{0,1950001,3300001,6950001,9000001,18000001,40000001},{0.05,0.1,0.2,0.23,0.33,0.4,0.45})-LOOKUP(X2695,{0,1950001,3300001,6950001,9000001,18000001,40000001},{0,97500,427500,636000,1536000,2796000,4796000}))*1.021,-2))</f>
        <v/>
      </c>
      <c r="AA2695" s="18">
        <f>MAX(0,ROUNDDOWN(M2695-J2695-430000-L2695-0,-3))</f>
        <v/>
      </c>
      <c r="AB2695" s="18">
        <f>MAX(0,ROUNDDOWN(M2695-J2695-430000-L2695-V2695,-3))</f>
        <v/>
      </c>
      <c r="AC2695" s="18">
        <f>IF(M2695&lt;=450000,0,MAX(0,ROUNDDOWN(AA2695*0.06-MIN(50000,AA2695)*0.03,-2))+MAX(0,ROUNDDOWN(AA2695*0.04-MIN(50000,AA2695)*0.02,-2)))</f>
        <v/>
      </c>
      <c r="AD2695" s="18">
        <f>IF(M2695&lt;=450000,0,MAX(0,ROUNDDOWN(AB2695*0.06-MIN(50000,AB2695)*0.03,-2))+MAX(0,ROUNDDOWN(AB2695*0.04-MIN(50000,AB2695)*0.02,-2)))</f>
        <v/>
      </c>
      <c r="AE2695" s="18">
        <f>Y2695-Z2695</f>
        <v/>
      </c>
      <c r="AF2695" s="18">
        <f>AC2695-AD2695</f>
        <v/>
      </c>
      <c r="AG2695" s="18">
        <f>AE2695+AF2695</f>
        <v/>
      </c>
      <c r="AH2695" s="20">
        <f>IF(W2695&lt;=0,0,LOOKUP(W2695,{0,1950001,3300001,6950001,9000001,18000001,40000001},{0.05,0.1,0.2,0.23,0.33,0.4,0.45}))</f>
        <v/>
      </c>
    </row>
    <row r="2696">
      <c r="A2696" t="inlineStr">
        <is>
          <t>1万円刻み 特例あり一般12万円</t>
        </is>
      </c>
      <c r="B2696" s="18">
        <f>'4_1万円刻み'!$A$872</f>
        <v/>
      </c>
      <c r="C2696" s="19" t="n">
        <v>2026</v>
      </c>
      <c r="D2696" t="inlineStr">
        <is>
          <t>はい</t>
        </is>
      </c>
      <c r="E2696" s="18" t="n">
        <v>120000</v>
      </c>
      <c r="F2696" s="18" t="n">
        <v>0</v>
      </c>
      <c r="G2696" s="18" t="n">
        <v>0</v>
      </c>
      <c r="H2696" s="18" t="n">
        <v>0</v>
      </c>
      <c r="I2696" s="18" t="n">
        <v>0</v>
      </c>
      <c r="J2696" s="18">
        <f>ROUND(MIN(B2696/12,650000)*12*0.0915+MIN(B2696/12,1390000)*12*(0.0504+0)+B2696*0.005,0)</f>
        <v/>
      </c>
      <c r="K2696" s="18" t="n">
        <v>0</v>
      </c>
      <c r="L2696" s="18" t="n">
        <v>0</v>
      </c>
      <c r="M2696" s="18">
        <f>ROUND(IF(C2696&gt;=2026,IF(B2696&lt;741000,0,IF(B2696&lt;2191000,B2696-740000,IF(B2696&lt;2193000,1451000,IF(B2696&lt;2196000,1453000,IF(B2696&lt;2200000,1456000,IF(B2696&lt;3600000,ROUNDDOWN(B2696/4,-3)*2.8-80000,IF(B2696&lt;6600000,ROUNDDOWN(B2696/4,-3)*3.2-440000,IF(B2696&lt;8500000,ROUNDDOWN(B2696*0.9,0)-1100000,B2696-1950000)))))))),IF(B2696&lt;651000,0,IF(B2696&lt;1900000,B2696-650000,IF(B2696&lt;3600000,ROUNDDOWN(B2696/4,-3)*2.8-80000,IF(B2696&lt;6600000,ROUNDDOWN(B2696/4,-3)*3.2-440000,IF(B2696&lt;8500000,ROUNDDOWN(B2696*0.9,0)-1100000,B2696-1950000)))))),0)</f>
        <v/>
      </c>
      <c r="N2696" s="18">
        <f>IF(M2696&gt;23500000,NA(),IF(C2696&gt;=2026,IF(M2696&lt;=4890000,1040000,IF(M2696&lt;=6550000,670000,620000)),IF(M2696&lt;=1320000,950000,IF(M2696&lt;=3360000,880000,IF(M2696&lt;=4890000,680000,IF(M2696&lt;=6550000,630000,580000))))))</f>
        <v/>
      </c>
      <c r="O2696" s="18">
        <f>IF(F2696&lt;=0,IF(AND(D2696="はい",C2696&gt;=2026,C2696&lt;=2027),IF(E2696&lt;=0,0,IF(E2696&lt;=30000,E2696,IF(E2696&lt;=60000,ROUNDUP(E2696/2,0)+15000,IF(E2696&lt;=120000,ROUNDUP(E2696/4,0)+30000,60000)))),IF(E2696&lt;=0,0,IF(E2696&lt;=20000,E2696,IF(E2696&lt;=40000,ROUNDUP(E2696/2,0)+10000,IF(E2696&lt;=80000,ROUNDUP(E2696/4,0)+20000,40000))))),IF(E2696&lt;=0,IF(F2696&lt;=0,0,IF(F2696&lt;=25000,F2696,IF(F2696&lt;=50000,ROUNDUP(F2696/2,0)+12500,IF(F2696&lt;=100000,ROUNDUP(F2696/4,0)+25000,50000)))),MAX(IF(F2696&lt;=0,0,IF(F2696&lt;=25000,F2696,IF(F2696&lt;=50000,ROUNDUP(F2696/2,0)+12500,IF(F2696&lt;=100000,ROUNDUP(F2696/4,0)+25000,50000)))),MIN(IF(AND(D2696="はい",C2696&gt;=2026,C2696&lt;=2027),IF(E2696&lt;=0,0,IF(E2696&lt;=30000,E2696,IF(E2696&lt;=60000,ROUNDUP(E2696/2,0)+15000,IF(E2696&lt;=120000,ROUNDUP(E2696/4,0)+30000,60000)))),IF(E2696&lt;=0,0,IF(E2696&lt;=20000,E2696,IF(E2696&lt;=40000,ROUNDUP(E2696/2,0)+10000,IF(E2696&lt;=80000,ROUNDUP(E2696/4,0)+20000,40000)))))+IF(F2696&lt;=0,0,IF(F2696&lt;=25000,F2696,IF(F2696&lt;=50000,ROUNDUP(F2696/2,0)+12500,IF(F2696&lt;=100000,ROUNDUP(F2696/4,0)+25000,50000)))),IF(AND(D2696="はい",C2696&gt;=2026,C2696&lt;=2027),60000,40000)))))</f>
        <v/>
      </c>
      <c r="P2696" s="18">
        <f>IF(G2696&lt;=0,0,IF(G2696&lt;=20000,G2696,IF(G2696&lt;=40000,ROUNDUP(G2696/2,0)+10000,IF(G2696&lt;=80000,ROUNDUP(G2696/4,0)+20000,40000))))</f>
        <v/>
      </c>
      <c r="Q2696" s="18">
        <f>IF(I2696&lt;=0,IF(H2696&lt;=0,0,IF(H2696&lt;=20000,H2696,IF(H2696&lt;=40000,ROUNDUP(H2696/2,0)+10000,IF(H2696&lt;=80000,ROUNDUP(H2696/4,0)+20000,40000)))),IF(H2696&lt;=0,IF(I2696&lt;=0,0,IF(I2696&lt;=25000,I2696,IF(I2696&lt;=50000,ROUNDUP(I2696/2,0)+12500,IF(I2696&lt;=100000,ROUNDUP(I2696/4,0)+25000,50000)))),MAX(IF(I2696&lt;=0,0,IF(I2696&lt;=25000,I2696,IF(I2696&lt;=50000,ROUNDUP(I2696/2,0)+12500,IF(I2696&lt;=100000,ROUNDUP(I2696/4,0)+25000,50000)))),MIN(IF(H2696&lt;=0,0,IF(H2696&lt;=20000,H2696,IF(H2696&lt;=40000,ROUNDUP(H2696/2,0)+10000,IF(H2696&lt;=80000,ROUNDUP(H2696/4,0)+20000,40000))))+IF(I2696&lt;=0,0,IF(I2696&lt;=25000,I2696,IF(I2696&lt;=50000,ROUNDUP(I2696/2,0)+12500,IF(I2696&lt;=100000,ROUNDUP(I2696/4,0)+25000,50000)))),40000))))</f>
        <v/>
      </c>
      <c r="R2696" s="18">
        <f>MIN(120000,O2696+P2696+Q2696)</f>
        <v/>
      </c>
      <c r="S2696" s="18">
        <f>IF(F2696&lt;=0,IF(E2696&lt;=0,0,IF(E2696&lt;=12000,E2696,IF(E2696&lt;=32000,ROUNDUP(E2696/2,0)+6000,IF(E2696&lt;=56000,ROUNDUP(E2696/4,0)+14000,28000)))),IF(E2696&lt;=0,IF(F2696&lt;=0,0,IF(F2696&lt;=15000,F2696,IF(F2696&lt;=40000,ROUNDUP(F2696/2,0)+7500,IF(F2696&lt;=70000,ROUNDUP(F2696/4,0)+17500,35000)))),MAX(IF(F2696&lt;=0,0,IF(F2696&lt;=15000,F2696,IF(F2696&lt;=40000,ROUNDUP(F2696/2,0)+7500,IF(F2696&lt;=70000,ROUNDUP(F2696/4,0)+17500,35000)))),MIN(IF(E2696&lt;=0,0,IF(E2696&lt;=12000,E2696,IF(E2696&lt;=32000,ROUNDUP(E2696/2,0)+6000,IF(E2696&lt;=56000,ROUNDUP(E2696/4,0)+14000,28000))))+IF(F2696&lt;=0,0,IF(F2696&lt;=15000,F2696,IF(F2696&lt;=40000,ROUNDUP(F2696/2,0)+7500,IF(F2696&lt;=70000,ROUNDUP(F2696/4,0)+17500,35000)))),28000))))</f>
        <v/>
      </c>
      <c r="T2696" s="18">
        <f>IF(G2696&lt;=0,0,IF(G2696&lt;=12000,G2696,IF(G2696&lt;=32000,ROUNDUP(G2696/2,0)+6000,IF(G2696&lt;=56000,ROUNDUP(G2696/4,0)+14000,28000))))</f>
        <v/>
      </c>
      <c r="U2696" s="18">
        <f>IF(I2696&lt;=0,IF(H2696&lt;=0,0,IF(H2696&lt;=12000,H2696,IF(H2696&lt;=32000,ROUNDUP(H2696/2,0)+6000,IF(H2696&lt;=56000,ROUNDUP(H2696/4,0)+14000,28000)))),IF(H2696&lt;=0,IF(I2696&lt;=0,0,IF(I2696&lt;=15000,I2696,IF(I2696&lt;=40000,ROUNDUP(I2696/2,0)+7500,IF(I2696&lt;=70000,ROUNDUP(I2696/4,0)+17500,35000)))),MAX(IF(I2696&lt;=0,0,IF(I2696&lt;=15000,I2696,IF(I2696&lt;=40000,ROUNDUP(I2696/2,0)+7500,IF(I2696&lt;=70000,ROUNDUP(I2696/4,0)+17500,35000)))),MIN(IF(H2696&lt;=0,0,IF(H2696&lt;=12000,H2696,IF(H2696&lt;=32000,ROUNDUP(H2696/2,0)+6000,IF(H2696&lt;=56000,ROUNDUP(H2696/4,0)+14000,28000))))+IF(I2696&lt;=0,0,IF(I2696&lt;=15000,I2696,IF(I2696&lt;=40000,ROUNDUP(I2696/2,0)+7500,IF(I2696&lt;=70000,ROUNDUP(I2696/4,0)+17500,35000)))),28000))))</f>
        <v/>
      </c>
      <c r="V2696" s="18">
        <f>MIN(70000,S2696+T2696+U2696)</f>
        <v/>
      </c>
      <c r="W2696" s="18">
        <f>MAX(0,ROUNDDOWN(M2696-J2696-N2696-K2696-0,-3))</f>
        <v/>
      </c>
      <c r="X2696" s="18">
        <f>MAX(0,ROUNDDOWN(M2696-J2696-N2696-K2696-R2696,-3))</f>
        <v/>
      </c>
      <c r="Y2696" s="18">
        <f>IF(W2696&lt;=0,0,ROUNDDOWN((W2696*LOOKUP(W2696,{0,1950001,3300001,6950001,9000001,18000001,40000001},{0.05,0.1,0.2,0.23,0.33,0.4,0.45})-LOOKUP(W2696,{0,1950001,3300001,6950001,9000001,18000001,40000001},{0,97500,427500,636000,1536000,2796000,4796000}))*1.021,-2))</f>
        <v/>
      </c>
      <c r="Z2696" s="18">
        <f>IF(X2696&lt;=0,0,ROUNDDOWN((X2696*LOOKUP(X2696,{0,1950001,3300001,6950001,9000001,18000001,40000001},{0.05,0.1,0.2,0.23,0.33,0.4,0.45})-LOOKUP(X2696,{0,1950001,3300001,6950001,9000001,18000001,40000001},{0,97500,427500,636000,1536000,2796000,4796000}))*1.021,-2))</f>
        <v/>
      </c>
      <c r="AA2696" s="18">
        <f>MAX(0,ROUNDDOWN(M2696-J2696-430000-L2696-0,-3))</f>
        <v/>
      </c>
      <c r="AB2696" s="18">
        <f>MAX(0,ROUNDDOWN(M2696-J2696-430000-L2696-V2696,-3))</f>
        <v/>
      </c>
      <c r="AC2696" s="18">
        <f>IF(M2696&lt;=450000,0,MAX(0,ROUNDDOWN(AA2696*0.06-MIN(50000,AA2696)*0.03,-2))+MAX(0,ROUNDDOWN(AA2696*0.04-MIN(50000,AA2696)*0.02,-2)))</f>
        <v/>
      </c>
      <c r="AD2696" s="18">
        <f>IF(M2696&lt;=450000,0,MAX(0,ROUNDDOWN(AB2696*0.06-MIN(50000,AB2696)*0.03,-2))+MAX(0,ROUNDDOWN(AB2696*0.04-MIN(50000,AB2696)*0.02,-2)))</f>
        <v/>
      </c>
      <c r="AE2696" s="18">
        <f>Y2696-Z2696</f>
        <v/>
      </c>
      <c r="AF2696" s="18">
        <f>AC2696-AD2696</f>
        <v/>
      </c>
      <c r="AG2696" s="18">
        <f>AE2696+AF2696</f>
        <v/>
      </c>
      <c r="AH2696" s="20">
        <f>IF(W2696&lt;=0,0,LOOKUP(W2696,{0,1950001,3300001,6950001,9000001,18000001,40000001},{0.05,0.1,0.2,0.23,0.33,0.4,0.45}))</f>
        <v/>
      </c>
    </row>
    <row r="2697">
      <c r="A2697" t="inlineStr">
        <is>
          <t>1万円刻み 3区分8万円ずつ</t>
        </is>
      </c>
      <c r="B2697" s="18">
        <f>'4_1万円刻み'!$A$873</f>
        <v/>
      </c>
      <c r="C2697" s="19" t="n">
        <v>2026</v>
      </c>
      <c r="D2697" t="inlineStr">
        <is>
          <t>いいえ</t>
        </is>
      </c>
      <c r="E2697" s="18" t="n">
        <v>80000</v>
      </c>
      <c r="F2697" s="18" t="n">
        <v>0</v>
      </c>
      <c r="G2697" s="18" t="n">
        <v>80000</v>
      </c>
      <c r="H2697" s="18" t="n">
        <v>80000</v>
      </c>
      <c r="I2697" s="18" t="n">
        <v>0</v>
      </c>
      <c r="J2697" s="18">
        <f>ROUND(MIN(B2697/12,650000)*12*0.0915+MIN(B2697/12,1390000)*12*(0.0504+0)+B2697*0.005,0)</f>
        <v/>
      </c>
      <c r="K2697" s="18" t="n">
        <v>0</v>
      </c>
      <c r="L2697" s="18" t="n">
        <v>0</v>
      </c>
      <c r="M2697" s="18">
        <f>ROUND(IF(C2697&gt;=2026,IF(B2697&lt;741000,0,IF(B2697&lt;2191000,B2697-740000,IF(B2697&lt;2193000,1451000,IF(B2697&lt;2196000,1453000,IF(B2697&lt;2200000,1456000,IF(B2697&lt;3600000,ROUNDDOWN(B2697/4,-3)*2.8-80000,IF(B2697&lt;6600000,ROUNDDOWN(B2697/4,-3)*3.2-440000,IF(B2697&lt;8500000,ROUNDDOWN(B2697*0.9,0)-1100000,B2697-1950000)))))))),IF(B2697&lt;651000,0,IF(B2697&lt;1900000,B2697-650000,IF(B2697&lt;3600000,ROUNDDOWN(B2697/4,-3)*2.8-80000,IF(B2697&lt;6600000,ROUNDDOWN(B2697/4,-3)*3.2-440000,IF(B2697&lt;8500000,ROUNDDOWN(B2697*0.9,0)-1100000,B2697-1950000)))))),0)</f>
        <v/>
      </c>
      <c r="N2697" s="18">
        <f>IF(M2697&gt;23500000,NA(),IF(C2697&gt;=2026,IF(M2697&lt;=4890000,1040000,IF(M2697&lt;=6550000,670000,620000)),IF(M2697&lt;=1320000,950000,IF(M2697&lt;=3360000,880000,IF(M2697&lt;=4890000,680000,IF(M2697&lt;=6550000,630000,580000))))))</f>
        <v/>
      </c>
      <c r="O2697" s="18">
        <f>IF(F2697&lt;=0,IF(AND(D2697="はい",C2697&gt;=2026,C2697&lt;=2027),IF(E2697&lt;=0,0,IF(E2697&lt;=30000,E2697,IF(E2697&lt;=60000,ROUNDUP(E2697/2,0)+15000,IF(E2697&lt;=120000,ROUNDUP(E2697/4,0)+30000,60000)))),IF(E2697&lt;=0,0,IF(E2697&lt;=20000,E2697,IF(E2697&lt;=40000,ROUNDUP(E2697/2,0)+10000,IF(E2697&lt;=80000,ROUNDUP(E2697/4,0)+20000,40000))))),IF(E2697&lt;=0,IF(F2697&lt;=0,0,IF(F2697&lt;=25000,F2697,IF(F2697&lt;=50000,ROUNDUP(F2697/2,0)+12500,IF(F2697&lt;=100000,ROUNDUP(F2697/4,0)+25000,50000)))),MAX(IF(F2697&lt;=0,0,IF(F2697&lt;=25000,F2697,IF(F2697&lt;=50000,ROUNDUP(F2697/2,0)+12500,IF(F2697&lt;=100000,ROUNDUP(F2697/4,0)+25000,50000)))),MIN(IF(AND(D2697="はい",C2697&gt;=2026,C2697&lt;=2027),IF(E2697&lt;=0,0,IF(E2697&lt;=30000,E2697,IF(E2697&lt;=60000,ROUNDUP(E2697/2,0)+15000,IF(E2697&lt;=120000,ROUNDUP(E2697/4,0)+30000,60000)))),IF(E2697&lt;=0,0,IF(E2697&lt;=20000,E2697,IF(E2697&lt;=40000,ROUNDUP(E2697/2,0)+10000,IF(E2697&lt;=80000,ROUNDUP(E2697/4,0)+20000,40000)))))+IF(F2697&lt;=0,0,IF(F2697&lt;=25000,F2697,IF(F2697&lt;=50000,ROUNDUP(F2697/2,0)+12500,IF(F2697&lt;=100000,ROUNDUP(F2697/4,0)+25000,50000)))),IF(AND(D2697="はい",C2697&gt;=2026,C2697&lt;=2027),60000,40000)))))</f>
        <v/>
      </c>
      <c r="P2697" s="18">
        <f>IF(G2697&lt;=0,0,IF(G2697&lt;=20000,G2697,IF(G2697&lt;=40000,ROUNDUP(G2697/2,0)+10000,IF(G2697&lt;=80000,ROUNDUP(G2697/4,0)+20000,40000))))</f>
        <v/>
      </c>
      <c r="Q2697" s="18">
        <f>IF(I2697&lt;=0,IF(H2697&lt;=0,0,IF(H2697&lt;=20000,H2697,IF(H2697&lt;=40000,ROUNDUP(H2697/2,0)+10000,IF(H2697&lt;=80000,ROUNDUP(H2697/4,0)+20000,40000)))),IF(H2697&lt;=0,IF(I2697&lt;=0,0,IF(I2697&lt;=25000,I2697,IF(I2697&lt;=50000,ROUNDUP(I2697/2,0)+12500,IF(I2697&lt;=100000,ROUNDUP(I2697/4,0)+25000,50000)))),MAX(IF(I2697&lt;=0,0,IF(I2697&lt;=25000,I2697,IF(I2697&lt;=50000,ROUNDUP(I2697/2,0)+12500,IF(I2697&lt;=100000,ROUNDUP(I2697/4,0)+25000,50000)))),MIN(IF(H2697&lt;=0,0,IF(H2697&lt;=20000,H2697,IF(H2697&lt;=40000,ROUNDUP(H2697/2,0)+10000,IF(H2697&lt;=80000,ROUNDUP(H2697/4,0)+20000,40000))))+IF(I2697&lt;=0,0,IF(I2697&lt;=25000,I2697,IF(I2697&lt;=50000,ROUNDUP(I2697/2,0)+12500,IF(I2697&lt;=100000,ROUNDUP(I2697/4,0)+25000,50000)))),40000))))</f>
        <v/>
      </c>
      <c r="R2697" s="18">
        <f>MIN(120000,O2697+P2697+Q2697)</f>
        <v/>
      </c>
      <c r="S2697" s="18">
        <f>IF(F2697&lt;=0,IF(E2697&lt;=0,0,IF(E2697&lt;=12000,E2697,IF(E2697&lt;=32000,ROUNDUP(E2697/2,0)+6000,IF(E2697&lt;=56000,ROUNDUP(E2697/4,0)+14000,28000)))),IF(E2697&lt;=0,IF(F2697&lt;=0,0,IF(F2697&lt;=15000,F2697,IF(F2697&lt;=40000,ROUNDUP(F2697/2,0)+7500,IF(F2697&lt;=70000,ROUNDUP(F2697/4,0)+17500,35000)))),MAX(IF(F2697&lt;=0,0,IF(F2697&lt;=15000,F2697,IF(F2697&lt;=40000,ROUNDUP(F2697/2,0)+7500,IF(F2697&lt;=70000,ROUNDUP(F2697/4,0)+17500,35000)))),MIN(IF(E2697&lt;=0,0,IF(E2697&lt;=12000,E2697,IF(E2697&lt;=32000,ROUNDUP(E2697/2,0)+6000,IF(E2697&lt;=56000,ROUNDUP(E2697/4,0)+14000,28000))))+IF(F2697&lt;=0,0,IF(F2697&lt;=15000,F2697,IF(F2697&lt;=40000,ROUNDUP(F2697/2,0)+7500,IF(F2697&lt;=70000,ROUNDUP(F2697/4,0)+17500,35000)))),28000))))</f>
        <v/>
      </c>
      <c r="T2697" s="18">
        <f>IF(G2697&lt;=0,0,IF(G2697&lt;=12000,G2697,IF(G2697&lt;=32000,ROUNDUP(G2697/2,0)+6000,IF(G2697&lt;=56000,ROUNDUP(G2697/4,0)+14000,28000))))</f>
        <v/>
      </c>
      <c r="U2697" s="18">
        <f>IF(I2697&lt;=0,IF(H2697&lt;=0,0,IF(H2697&lt;=12000,H2697,IF(H2697&lt;=32000,ROUNDUP(H2697/2,0)+6000,IF(H2697&lt;=56000,ROUNDUP(H2697/4,0)+14000,28000)))),IF(H2697&lt;=0,IF(I2697&lt;=0,0,IF(I2697&lt;=15000,I2697,IF(I2697&lt;=40000,ROUNDUP(I2697/2,0)+7500,IF(I2697&lt;=70000,ROUNDUP(I2697/4,0)+17500,35000)))),MAX(IF(I2697&lt;=0,0,IF(I2697&lt;=15000,I2697,IF(I2697&lt;=40000,ROUNDUP(I2697/2,0)+7500,IF(I2697&lt;=70000,ROUNDUP(I2697/4,0)+17500,35000)))),MIN(IF(H2697&lt;=0,0,IF(H2697&lt;=12000,H2697,IF(H2697&lt;=32000,ROUNDUP(H2697/2,0)+6000,IF(H2697&lt;=56000,ROUNDUP(H2697/4,0)+14000,28000))))+IF(I2697&lt;=0,0,IF(I2697&lt;=15000,I2697,IF(I2697&lt;=40000,ROUNDUP(I2697/2,0)+7500,IF(I2697&lt;=70000,ROUNDUP(I2697/4,0)+17500,35000)))),28000))))</f>
        <v/>
      </c>
      <c r="V2697" s="18">
        <f>MIN(70000,S2697+T2697+U2697)</f>
        <v/>
      </c>
      <c r="W2697" s="18">
        <f>MAX(0,ROUNDDOWN(M2697-J2697-N2697-K2697-0,-3))</f>
        <v/>
      </c>
      <c r="X2697" s="18">
        <f>MAX(0,ROUNDDOWN(M2697-J2697-N2697-K2697-R2697,-3))</f>
        <v/>
      </c>
      <c r="Y2697" s="18">
        <f>IF(W2697&lt;=0,0,ROUNDDOWN((W2697*LOOKUP(W2697,{0,1950001,3300001,6950001,9000001,18000001,40000001},{0.05,0.1,0.2,0.23,0.33,0.4,0.45})-LOOKUP(W2697,{0,1950001,3300001,6950001,9000001,18000001,40000001},{0,97500,427500,636000,1536000,2796000,4796000}))*1.021,-2))</f>
        <v/>
      </c>
      <c r="Z2697" s="18">
        <f>IF(X2697&lt;=0,0,ROUNDDOWN((X2697*LOOKUP(X2697,{0,1950001,3300001,6950001,9000001,18000001,40000001},{0.05,0.1,0.2,0.23,0.33,0.4,0.45})-LOOKUP(X2697,{0,1950001,3300001,6950001,9000001,18000001,40000001},{0,97500,427500,636000,1536000,2796000,4796000}))*1.021,-2))</f>
        <v/>
      </c>
      <c r="AA2697" s="18">
        <f>MAX(0,ROUNDDOWN(M2697-J2697-430000-L2697-0,-3))</f>
        <v/>
      </c>
      <c r="AB2697" s="18">
        <f>MAX(0,ROUNDDOWN(M2697-J2697-430000-L2697-V2697,-3))</f>
        <v/>
      </c>
      <c r="AC2697" s="18">
        <f>IF(M2697&lt;=450000,0,MAX(0,ROUNDDOWN(AA2697*0.06-MIN(50000,AA2697)*0.03,-2))+MAX(0,ROUNDDOWN(AA2697*0.04-MIN(50000,AA2697)*0.02,-2)))</f>
        <v/>
      </c>
      <c r="AD2697" s="18">
        <f>IF(M2697&lt;=450000,0,MAX(0,ROUNDDOWN(AB2697*0.06-MIN(50000,AB2697)*0.03,-2))+MAX(0,ROUNDDOWN(AB2697*0.04-MIN(50000,AB2697)*0.02,-2)))</f>
        <v/>
      </c>
      <c r="AE2697" s="18">
        <f>Y2697-Z2697</f>
        <v/>
      </c>
      <c r="AF2697" s="18">
        <f>AC2697-AD2697</f>
        <v/>
      </c>
      <c r="AG2697" s="18">
        <f>AE2697+AF2697</f>
        <v/>
      </c>
      <c r="AH2697" s="20">
        <f>IF(W2697&lt;=0,0,LOOKUP(W2697,{0,1950001,3300001,6950001,9000001,18000001,40000001},{0.05,0.1,0.2,0.23,0.33,0.4,0.45}))</f>
        <v/>
      </c>
    </row>
    <row r="2698">
      <c r="A2698" t="inlineStr">
        <is>
          <t>1万円刻み 一般8万円</t>
        </is>
      </c>
      <c r="B2698" s="18">
        <f>'4_1万円刻み'!$A$873</f>
        <v/>
      </c>
      <c r="C2698" s="19" t="n">
        <v>2026</v>
      </c>
      <c r="D2698" t="inlineStr">
        <is>
          <t>いいえ</t>
        </is>
      </c>
      <c r="E2698" s="18" t="n">
        <v>80000</v>
      </c>
      <c r="F2698" s="18" t="n">
        <v>0</v>
      </c>
      <c r="G2698" s="18" t="n">
        <v>0</v>
      </c>
      <c r="H2698" s="18" t="n">
        <v>0</v>
      </c>
      <c r="I2698" s="18" t="n">
        <v>0</v>
      </c>
      <c r="J2698" s="18">
        <f>ROUND(MIN(B2698/12,650000)*12*0.0915+MIN(B2698/12,1390000)*12*(0.0504+0)+B2698*0.005,0)</f>
        <v/>
      </c>
      <c r="K2698" s="18" t="n">
        <v>0</v>
      </c>
      <c r="L2698" s="18" t="n">
        <v>0</v>
      </c>
      <c r="M2698" s="18">
        <f>ROUND(IF(C2698&gt;=2026,IF(B2698&lt;741000,0,IF(B2698&lt;2191000,B2698-740000,IF(B2698&lt;2193000,1451000,IF(B2698&lt;2196000,1453000,IF(B2698&lt;2200000,1456000,IF(B2698&lt;3600000,ROUNDDOWN(B2698/4,-3)*2.8-80000,IF(B2698&lt;6600000,ROUNDDOWN(B2698/4,-3)*3.2-440000,IF(B2698&lt;8500000,ROUNDDOWN(B2698*0.9,0)-1100000,B2698-1950000)))))))),IF(B2698&lt;651000,0,IF(B2698&lt;1900000,B2698-650000,IF(B2698&lt;3600000,ROUNDDOWN(B2698/4,-3)*2.8-80000,IF(B2698&lt;6600000,ROUNDDOWN(B2698/4,-3)*3.2-440000,IF(B2698&lt;8500000,ROUNDDOWN(B2698*0.9,0)-1100000,B2698-1950000)))))),0)</f>
        <v/>
      </c>
      <c r="N2698" s="18">
        <f>IF(M2698&gt;23500000,NA(),IF(C2698&gt;=2026,IF(M2698&lt;=4890000,1040000,IF(M2698&lt;=6550000,670000,620000)),IF(M2698&lt;=1320000,950000,IF(M2698&lt;=3360000,880000,IF(M2698&lt;=4890000,680000,IF(M2698&lt;=6550000,630000,580000))))))</f>
        <v/>
      </c>
      <c r="O2698" s="18">
        <f>IF(F2698&lt;=0,IF(AND(D2698="はい",C2698&gt;=2026,C2698&lt;=2027),IF(E2698&lt;=0,0,IF(E2698&lt;=30000,E2698,IF(E2698&lt;=60000,ROUNDUP(E2698/2,0)+15000,IF(E2698&lt;=120000,ROUNDUP(E2698/4,0)+30000,60000)))),IF(E2698&lt;=0,0,IF(E2698&lt;=20000,E2698,IF(E2698&lt;=40000,ROUNDUP(E2698/2,0)+10000,IF(E2698&lt;=80000,ROUNDUP(E2698/4,0)+20000,40000))))),IF(E2698&lt;=0,IF(F2698&lt;=0,0,IF(F2698&lt;=25000,F2698,IF(F2698&lt;=50000,ROUNDUP(F2698/2,0)+12500,IF(F2698&lt;=100000,ROUNDUP(F2698/4,0)+25000,50000)))),MAX(IF(F2698&lt;=0,0,IF(F2698&lt;=25000,F2698,IF(F2698&lt;=50000,ROUNDUP(F2698/2,0)+12500,IF(F2698&lt;=100000,ROUNDUP(F2698/4,0)+25000,50000)))),MIN(IF(AND(D2698="はい",C2698&gt;=2026,C2698&lt;=2027),IF(E2698&lt;=0,0,IF(E2698&lt;=30000,E2698,IF(E2698&lt;=60000,ROUNDUP(E2698/2,0)+15000,IF(E2698&lt;=120000,ROUNDUP(E2698/4,0)+30000,60000)))),IF(E2698&lt;=0,0,IF(E2698&lt;=20000,E2698,IF(E2698&lt;=40000,ROUNDUP(E2698/2,0)+10000,IF(E2698&lt;=80000,ROUNDUP(E2698/4,0)+20000,40000)))))+IF(F2698&lt;=0,0,IF(F2698&lt;=25000,F2698,IF(F2698&lt;=50000,ROUNDUP(F2698/2,0)+12500,IF(F2698&lt;=100000,ROUNDUP(F2698/4,0)+25000,50000)))),IF(AND(D2698="はい",C2698&gt;=2026,C2698&lt;=2027),60000,40000)))))</f>
        <v/>
      </c>
      <c r="P2698" s="18">
        <f>IF(G2698&lt;=0,0,IF(G2698&lt;=20000,G2698,IF(G2698&lt;=40000,ROUNDUP(G2698/2,0)+10000,IF(G2698&lt;=80000,ROUNDUP(G2698/4,0)+20000,40000))))</f>
        <v/>
      </c>
      <c r="Q2698" s="18">
        <f>IF(I2698&lt;=0,IF(H2698&lt;=0,0,IF(H2698&lt;=20000,H2698,IF(H2698&lt;=40000,ROUNDUP(H2698/2,0)+10000,IF(H2698&lt;=80000,ROUNDUP(H2698/4,0)+20000,40000)))),IF(H2698&lt;=0,IF(I2698&lt;=0,0,IF(I2698&lt;=25000,I2698,IF(I2698&lt;=50000,ROUNDUP(I2698/2,0)+12500,IF(I2698&lt;=100000,ROUNDUP(I2698/4,0)+25000,50000)))),MAX(IF(I2698&lt;=0,0,IF(I2698&lt;=25000,I2698,IF(I2698&lt;=50000,ROUNDUP(I2698/2,0)+12500,IF(I2698&lt;=100000,ROUNDUP(I2698/4,0)+25000,50000)))),MIN(IF(H2698&lt;=0,0,IF(H2698&lt;=20000,H2698,IF(H2698&lt;=40000,ROUNDUP(H2698/2,0)+10000,IF(H2698&lt;=80000,ROUNDUP(H2698/4,0)+20000,40000))))+IF(I2698&lt;=0,0,IF(I2698&lt;=25000,I2698,IF(I2698&lt;=50000,ROUNDUP(I2698/2,0)+12500,IF(I2698&lt;=100000,ROUNDUP(I2698/4,0)+25000,50000)))),40000))))</f>
        <v/>
      </c>
      <c r="R2698" s="18">
        <f>MIN(120000,O2698+P2698+Q2698)</f>
        <v/>
      </c>
      <c r="S2698" s="18">
        <f>IF(F2698&lt;=0,IF(E2698&lt;=0,0,IF(E2698&lt;=12000,E2698,IF(E2698&lt;=32000,ROUNDUP(E2698/2,0)+6000,IF(E2698&lt;=56000,ROUNDUP(E2698/4,0)+14000,28000)))),IF(E2698&lt;=0,IF(F2698&lt;=0,0,IF(F2698&lt;=15000,F2698,IF(F2698&lt;=40000,ROUNDUP(F2698/2,0)+7500,IF(F2698&lt;=70000,ROUNDUP(F2698/4,0)+17500,35000)))),MAX(IF(F2698&lt;=0,0,IF(F2698&lt;=15000,F2698,IF(F2698&lt;=40000,ROUNDUP(F2698/2,0)+7500,IF(F2698&lt;=70000,ROUNDUP(F2698/4,0)+17500,35000)))),MIN(IF(E2698&lt;=0,0,IF(E2698&lt;=12000,E2698,IF(E2698&lt;=32000,ROUNDUP(E2698/2,0)+6000,IF(E2698&lt;=56000,ROUNDUP(E2698/4,0)+14000,28000))))+IF(F2698&lt;=0,0,IF(F2698&lt;=15000,F2698,IF(F2698&lt;=40000,ROUNDUP(F2698/2,0)+7500,IF(F2698&lt;=70000,ROUNDUP(F2698/4,0)+17500,35000)))),28000))))</f>
        <v/>
      </c>
      <c r="T2698" s="18">
        <f>IF(G2698&lt;=0,0,IF(G2698&lt;=12000,G2698,IF(G2698&lt;=32000,ROUNDUP(G2698/2,0)+6000,IF(G2698&lt;=56000,ROUNDUP(G2698/4,0)+14000,28000))))</f>
        <v/>
      </c>
      <c r="U2698" s="18">
        <f>IF(I2698&lt;=0,IF(H2698&lt;=0,0,IF(H2698&lt;=12000,H2698,IF(H2698&lt;=32000,ROUNDUP(H2698/2,0)+6000,IF(H2698&lt;=56000,ROUNDUP(H2698/4,0)+14000,28000)))),IF(H2698&lt;=0,IF(I2698&lt;=0,0,IF(I2698&lt;=15000,I2698,IF(I2698&lt;=40000,ROUNDUP(I2698/2,0)+7500,IF(I2698&lt;=70000,ROUNDUP(I2698/4,0)+17500,35000)))),MAX(IF(I2698&lt;=0,0,IF(I2698&lt;=15000,I2698,IF(I2698&lt;=40000,ROUNDUP(I2698/2,0)+7500,IF(I2698&lt;=70000,ROUNDUP(I2698/4,0)+17500,35000)))),MIN(IF(H2698&lt;=0,0,IF(H2698&lt;=12000,H2698,IF(H2698&lt;=32000,ROUNDUP(H2698/2,0)+6000,IF(H2698&lt;=56000,ROUNDUP(H2698/4,0)+14000,28000))))+IF(I2698&lt;=0,0,IF(I2698&lt;=15000,I2698,IF(I2698&lt;=40000,ROUNDUP(I2698/2,0)+7500,IF(I2698&lt;=70000,ROUNDUP(I2698/4,0)+17500,35000)))),28000))))</f>
        <v/>
      </c>
      <c r="V2698" s="18">
        <f>MIN(70000,S2698+T2698+U2698)</f>
        <v/>
      </c>
      <c r="W2698" s="18">
        <f>MAX(0,ROUNDDOWN(M2698-J2698-N2698-K2698-0,-3))</f>
        <v/>
      </c>
      <c r="X2698" s="18">
        <f>MAX(0,ROUNDDOWN(M2698-J2698-N2698-K2698-R2698,-3))</f>
        <v/>
      </c>
      <c r="Y2698" s="18">
        <f>IF(W2698&lt;=0,0,ROUNDDOWN((W2698*LOOKUP(W2698,{0,1950001,3300001,6950001,9000001,18000001,40000001},{0.05,0.1,0.2,0.23,0.33,0.4,0.45})-LOOKUP(W2698,{0,1950001,3300001,6950001,9000001,18000001,40000001},{0,97500,427500,636000,1536000,2796000,4796000}))*1.021,-2))</f>
        <v/>
      </c>
      <c r="Z2698" s="18">
        <f>IF(X2698&lt;=0,0,ROUNDDOWN((X2698*LOOKUP(X2698,{0,1950001,3300001,6950001,9000001,18000001,40000001},{0.05,0.1,0.2,0.23,0.33,0.4,0.45})-LOOKUP(X2698,{0,1950001,3300001,6950001,9000001,18000001,40000001},{0,97500,427500,636000,1536000,2796000,4796000}))*1.021,-2))</f>
        <v/>
      </c>
      <c r="AA2698" s="18">
        <f>MAX(0,ROUNDDOWN(M2698-J2698-430000-L2698-0,-3))</f>
        <v/>
      </c>
      <c r="AB2698" s="18">
        <f>MAX(0,ROUNDDOWN(M2698-J2698-430000-L2698-V2698,-3))</f>
        <v/>
      </c>
      <c r="AC2698" s="18">
        <f>IF(M2698&lt;=450000,0,MAX(0,ROUNDDOWN(AA2698*0.06-MIN(50000,AA2698)*0.03,-2))+MAX(0,ROUNDDOWN(AA2698*0.04-MIN(50000,AA2698)*0.02,-2)))</f>
        <v/>
      </c>
      <c r="AD2698" s="18">
        <f>IF(M2698&lt;=450000,0,MAX(0,ROUNDDOWN(AB2698*0.06-MIN(50000,AB2698)*0.03,-2))+MAX(0,ROUNDDOWN(AB2698*0.04-MIN(50000,AB2698)*0.02,-2)))</f>
        <v/>
      </c>
      <c r="AE2698" s="18">
        <f>Y2698-Z2698</f>
        <v/>
      </c>
      <c r="AF2698" s="18">
        <f>AC2698-AD2698</f>
        <v/>
      </c>
      <c r="AG2698" s="18">
        <f>AE2698+AF2698</f>
        <v/>
      </c>
      <c r="AH2698" s="20">
        <f>IF(W2698&lt;=0,0,LOOKUP(W2698,{0,1950001,3300001,6950001,9000001,18000001,40000001},{0.05,0.1,0.2,0.23,0.33,0.4,0.45}))</f>
        <v/>
      </c>
    </row>
    <row r="2699">
      <c r="A2699" t="inlineStr">
        <is>
          <t>1万円刻み 特例あり一般12万円</t>
        </is>
      </c>
      <c r="B2699" s="18">
        <f>'4_1万円刻み'!$A$873</f>
        <v/>
      </c>
      <c r="C2699" s="19" t="n">
        <v>2026</v>
      </c>
      <c r="D2699" t="inlineStr">
        <is>
          <t>はい</t>
        </is>
      </c>
      <c r="E2699" s="18" t="n">
        <v>120000</v>
      </c>
      <c r="F2699" s="18" t="n">
        <v>0</v>
      </c>
      <c r="G2699" s="18" t="n">
        <v>0</v>
      </c>
      <c r="H2699" s="18" t="n">
        <v>0</v>
      </c>
      <c r="I2699" s="18" t="n">
        <v>0</v>
      </c>
      <c r="J2699" s="18">
        <f>ROUND(MIN(B2699/12,650000)*12*0.0915+MIN(B2699/12,1390000)*12*(0.0504+0)+B2699*0.005,0)</f>
        <v/>
      </c>
      <c r="K2699" s="18" t="n">
        <v>0</v>
      </c>
      <c r="L2699" s="18" t="n">
        <v>0</v>
      </c>
      <c r="M2699" s="18">
        <f>ROUND(IF(C2699&gt;=2026,IF(B2699&lt;741000,0,IF(B2699&lt;2191000,B2699-740000,IF(B2699&lt;2193000,1451000,IF(B2699&lt;2196000,1453000,IF(B2699&lt;2200000,1456000,IF(B2699&lt;3600000,ROUNDDOWN(B2699/4,-3)*2.8-80000,IF(B2699&lt;6600000,ROUNDDOWN(B2699/4,-3)*3.2-440000,IF(B2699&lt;8500000,ROUNDDOWN(B2699*0.9,0)-1100000,B2699-1950000)))))))),IF(B2699&lt;651000,0,IF(B2699&lt;1900000,B2699-650000,IF(B2699&lt;3600000,ROUNDDOWN(B2699/4,-3)*2.8-80000,IF(B2699&lt;6600000,ROUNDDOWN(B2699/4,-3)*3.2-440000,IF(B2699&lt;8500000,ROUNDDOWN(B2699*0.9,0)-1100000,B2699-1950000)))))),0)</f>
        <v/>
      </c>
      <c r="N2699" s="18">
        <f>IF(M2699&gt;23500000,NA(),IF(C2699&gt;=2026,IF(M2699&lt;=4890000,1040000,IF(M2699&lt;=6550000,670000,620000)),IF(M2699&lt;=1320000,950000,IF(M2699&lt;=3360000,880000,IF(M2699&lt;=4890000,680000,IF(M2699&lt;=6550000,630000,580000))))))</f>
        <v/>
      </c>
      <c r="O2699" s="18">
        <f>IF(F2699&lt;=0,IF(AND(D2699="はい",C2699&gt;=2026,C2699&lt;=2027),IF(E2699&lt;=0,0,IF(E2699&lt;=30000,E2699,IF(E2699&lt;=60000,ROUNDUP(E2699/2,0)+15000,IF(E2699&lt;=120000,ROUNDUP(E2699/4,0)+30000,60000)))),IF(E2699&lt;=0,0,IF(E2699&lt;=20000,E2699,IF(E2699&lt;=40000,ROUNDUP(E2699/2,0)+10000,IF(E2699&lt;=80000,ROUNDUP(E2699/4,0)+20000,40000))))),IF(E2699&lt;=0,IF(F2699&lt;=0,0,IF(F2699&lt;=25000,F2699,IF(F2699&lt;=50000,ROUNDUP(F2699/2,0)+12500,IF(F2699&lt;=100000,ROUNDUP(F2699/4,0)+25000,50000)))),MAX(IF(F2699&lt;=0,0,IF(F2699&lt;=25000,F2699,IF(F2699&lt;=50000,ROUNDUP(F2699/2,0)+12500,IF(F2699&lt;=100000,ROUNDUP(F2699/4,0)+25000,50000)))),MIN(IF(AND(D2699="はい",C2699&gt;=2026,C2699&lt;=2027),IF(E2699&lt;=0,0,IF(E2699&lt;=30000,E2699,IF(E2699&lt;=60000,ROUNDUP(E2699/2,0)+15000,IF(E2699&lt;=120000,ROUNDUP(E2699/4,0)+30000,60000)))),IF(E2699&lt;=0,0,IF(E2699&lt;=20000,E2699,IF(E2699&lt;=40000,ROUNDUP(E2699/2,0)+10000,IF(E2699&lt;=80000,ROUNDUP(E2699/4,0)+20000,40000)))))+IF(F2699&lt;=0,0,IF(F2699&lt;=25000,F2699,IF(F2699&lt;=50000,ROUNDUP(F2699/2,0)+12500,IF(F2699&lt;=100000,ROUNDUP(F2699/4,0)+25000,50000)))),IF(AND(D2699="はい",C2699&gt;=2026,C2699&lt;=2027),60000,40000)))))</f>
        <v/>
      </c>
      <c r="P2699" s="18">
        <f>IF(G2699&lt;=0,0,IF(G2699&lt;=20000,G2699,IF(G2699&lt;=40000,ROUNDUP(G2699/2,0)+10000,IF(G2699&lt;=80000,ROUNDUP(G2699/4,0)+20000,40000))))</f>
        <v/>
      </c>
      <c r="Q2699" s="18">
        <f>IF(I2699&lt;=0,IF(H2699&lt;=0,0,IF(H2699&lt;=20000,H2699,IF(H2699&lt;=40000,ROUNDUP(H2699/2,0)+10000,IF(H2699&lt;=80000,ROUNDUP(H2699/4,0)+20000,40000)))),IF(H2699&lt;=0,IF(I2699&lt;=0,0,IF(I2699&lt;=25000,I2699,IF(I2699&lt;=50000,ROUNDUP(I2699/2,0)+12500,IF(I2699&lt;=100000,ROUNDUP(I2699/4,0)+25000,50000)))),MAX(IF(I2699&lt;=0,0,IF(I2699&lt;=25000,I2699,IF(I2699&lt;=50000,ROUNDUP(I2699/2,0)+12500,IF(I2699&lt;=100000,ROUNDUP(I2699/4,0)+25000,50000)))),MIN(IF(H2699&lt;=0,0,IF(H2699&lt;=20000,H2699,IF(H2699&lt;=40000,ROUNDUP(H2699/2,0)+10000,IF(H2699&lt;=80000,ROUNDUP(H2699/4,0)+20000,40000))))+IF(I2699&lt;=0,0,IF(I2699&lt;=25000,I2699,IF(I2699&lt;=50000,ROUNDUP(I2699/2,0)+12500,IF(I2699&lt;=100000,ROUNDUP(I2699/4,0)+25000,50000)))),40000))))</f>
        <v/>
      </c>
      <c r="R2699" s="18">
        <f>MIN(120000,O2699+P2699+Q2699)</f>
        <v/>
      </c>
      <c r="S2699" s="18">
        <f>IF(F2699&lt;=0,IF(E2699&lt;=0,0,IF(E2699&lt;=12000,E2699,IF(E2699&lt;=32000,ROUNDUP(E2699/2,0)+6000,IF(E2699&lt;=56000,ROUNDUP(E2699/4,0)+14000,28000)))),IF(E2699&lt;=0,IF(F2699&lt;=0,0,IF(F2699&lt;=15000,F2699,IF(F2699&lt;=40000,ROUNDUP(F2699/2,0)+7500,IF(F2699&lt;=70000,ROUNDUP(F2699/4,0)+17500,35000)))),MAX(IF(F2699&lt;=0,0,IF(F2699&lt;=15000,F2699,IF(F2699&lt;=40000,ROUNDUP(F2699/2,0)+7500,IF(F2699&lt;=70000,ROUNDUP(F2699/4,0)+17500,35000)))),MIN(IF(E2699&lt;=0,0,IF(E2699&lt;=12000,E2699,IF(E2699&lt;=32000,ROUNDUP(E2699/2,0)+6000,IF(E2699&lt;=56000,ROUNDUP(E2699/4,0)+14000,28000))))+IF(F2699&lt;=0,0,IF(F2699&lt;=15000,F2699,IF(F2699&lt;=40000,ROUNDUP(F2699/2,0)+7500,IF(F2699&lt;=70000,ROUNDUP(F2699/4,0)+17500,35000)))),28000))))</f>
        <v/>
      </c>
      <c r="T2699" s="18">
        <f>IF(G2699&lt;=0,0,IF(G2699&lt;=12000,G2699,IF(G2699&lt;=32000,ROUNDUP(G2699/2,0)+6000,IF(G2699&lt;=56000,ROUNDUP(G2699/4,0)+14000,28000))))</f>
        <v/>
      </c>
      <c r="U2699" s="18">
        <f>IF(I2699&lt;=0,IF(H2699&lt;=0,0,IF(H2699&lt;=12000,H2699,IF(H2699&lt;=32000,ROUNDUP(H2699/2,0)+6000,IF(H2699&lt;=56000,ROUNDUP(H2699/4,0)+14000,28000)))),IF(H2699&lt;=0,IF(I2699&lt;=0,0,IF(I2699&lt;=15000,I2699,IF(I2699&lt;=40000,ROUNDUP(I2699/2,0)+7500,IF(I2699&lt;=70000,ROUNDUP(I2699/4,0)+17500,35000)))),MAX(IF(I2699&lt;=0,0,IF(I2699&lt;=15000,I2699,IF(I2699&lt;=40000,ROUNDUP(I2699/2,0)+7500,IF(I2699&lt;=70000,ROUNDUP(I2699/4,0)+17500,35000)))),MIN(IF(H2699&lt;=0,0,IF(H2699&lt;=12000,H2699,IF(H2699&lt;=32000,ROUNDUP(H2699/2,0)+6000,IF(H2699&lt;=56000,ROUNDUP(H2699/4,0)+14000,28000))))+IF(I2699&lt;=0,0,IF(I2699&lt;=15000,I2699,IF(I2699&lt;=40000,ROUNDUP(I2699/2,0)+7500,IF(I2699&lt;=70000,ROUNDUP(I2699/4,0)+17500,35000)))),28000))))</f>
        <v/>
      </c>
      <c r="V2699" s="18">
        <f>MIN(70000,S2699+T2699+U2699)</f>
        <v/>
      </c>
      <c r="W2699" s="18">
        <f>MAX(0,ROUNDDOWN(M2699-J2699-N2699-K2699-0,-3))</f>
        <v/>
      </c>
      <c r="X2699" s="18">
        <f>MAX(0,ROUNDDOWN(M2699-J2699-N2699-K2699-R2699,-3))</f>
        <v/>
      </c>
      <c r="Y2699" s="18">
        <f>IF(W2699&lt;=0,0,ROUNDDOWN((W2699*LOOKUP(W2699,{0,1950001,3300001,6950001,9000001,18000001,40000001},{0.05,0.1,0.2,0.23,0.33,0.4,0.45})-LOOKUP(W2699,{0,1950001,3300001,6950001,9000001,18000001,40000001},{0,97500,427500,636000,1536000,2796000,4796000}))*1.021,-2))</f>
        <v/>
      </c>
      <c r="Z2699" s="18">
        <f>IF(X2699&lt;=0,0,ROUNDDOWN((X2699*LOOKUP(X2699,{0,1950001,3300001,6950001,9000001,18000001,40000001},{0.05,0.1,0.2,0.23,0.33,0.4,0.45})-LOOKUP(X2699,{0,1950001,3300001,6950001,9000001,18000001,40000001},{0,97500,427500,636000,1536000,2796000,4796000}))*1.021,-2))</f>
        <v/>
      </c>
      <c r="AA2699" s="18">
        <f>MAX(0,ROUNDDOWN(M2699-J2699-430000-L2699-0,-3))</f>
        <v/>
      </c>
      <c r="AB2699" s="18">
        <f>MAX(0,ROUNDDOWN(M2699-J2699-430000-L2699-V2699,-3))</f>
        <v/>
      </c>
      <c r="AC2699" s="18">
        <f>IF(M2699&lt;=450000,0,MAX(0,ROUNDDOWN(AA2699*0.06-MIN(50000,AA2699)*0.03,-2))+MAX(0,ROUNDDOWN(AA2699*0.04-MIN(50000,AA2699)*0.02,-2)))</f>
        <v/>
      </c>
      <c r="AD2699" s="18">
        <f>IF(M2699&lt;=450000,0,MAX(0,ROUNDDOWN(AB2699*0.06-MIN(50000,AB2699)*0.03,-2))+MAX(0,ROUNDDOWN(AB2699*0.04-MIN(50000,AB2699)*0.02,-2)))</f>
        <v/>
      </c>
      <c r="AE2699" s="18">
        <f>Y2699-Z2699</f>
        <v/>
      </c>
      <c r="AF2699" s="18">
        <f>AC2699-AD2699</f>
        <v/>
      </c>
      <c r="AG2699" s="18">
        <f>AE2699+AF2699</f>
        <v/>
      </c>
      <c r="AH2699" s="20">
        <f>IF(W2699&lt;=0,0,LOOKUP(W2699,{0,1950001,3300001,6950001,9000001,18000001,40000001},{0.05,0.1,0.2,0.23,0.33,0.4,0.45}))</f>
        <v/>
      </c>
    </row>
    <row r="2700">
      <c r="A2700" t="inlineStr">
        <is>
          <t>1万円刻み 3区分8万円ずつ</t>
        </is>
      </c>
      <c r="B2700" s="18">
        <f>'4_1万円刻み'!$A$874</f>
        <v/>
      </c>
      <c r="C2700" s="19" t="n">
        <v>2026</v>
      </c>
      <c r="D2700" t="inlineStr">
        <is>
          <t>いいえ</t>
        </is>
      </c>
      <c r="E2700" s="18" t="n">
        <v>80000</v>
      </c>
      <c r="F2700" s="18" t="n">
        <v>0</v>
      </c>
      <c r="G2700" s="18" t="n">
        <v>80000</v>
      </c>
      <c r="H2700" s="18" t="n">
        <v>80000</v>
      </c>
      <c r="I2700" s="18" t="n">
        <v>0</v>
      </c>
      <c r="J2700" s="18">
        <f>ROUND(MIN(B2700/12,650000)*12*0.0915+MIN(B2700/12,1390000)*12*(0.0504+0)+B2700*0.005,0)</f>
        <v/>
      </c>
      <c r="K2700" s="18" t="n">
        <v>0</v>
      </c>
      <c r="L2700" s="18" t="n">
        <v>0</v>
      </c>
      <c r="M2700" s="18">
        <f>ROUND(IF(C2700&gt;=2026,IF(B2700&lt;741000,0,IF(B2700&lt;2191000,B2700-740000,IF(B2700&lt;2193000,1451000,IF(B2700&lt;2196000,1453000,IF(B2700&lt;2200000,1456000,IF(B2700&lt;3600000,ROUNDDOWN(B2700/4,-3)*2.8-80000,IF(B2700&lt;6600000,ROUNDDOWN(B2700/4,-3)*3.2-440000,IF(B2700&lt;8500000,ROUNDDOWN(B2700*0.9,0)-1100000,B2700-1950000)))))))),IF(B2700&lt;651000,0,IF(B2700&lt;1900000,B2700-650000,IF(B2700&lt;3600000,ROUNDDOWN(B2700/4,-3)*2.8-80000,IF(B2700&lt;6600000,ROUNDDOWN(B2700/4,-3)*3.2-440000,IF(B2700&lt;8500000,ROUNDDOWN(B2700*0.9,0)-1100000,B2700-1950000)))))),0)</f>
        <v/>
      </c>
      <c r="N2700" s="18">
        <f>IF(M2700&gt;23500000,NA(),IF(C2700&gt;=2026,IF(M2700&lt;=4890000,1040000,IF(M2700&lt;=6550000,670000,620000)),IF(M2700&lt;=1320000,950000,IF(M2700&lt;=3360000,880000,IF(M2700&lt;=4890000,680000,IF(M2700&lt;=6550000,630000,580000))))))</f>
        <v/>
      </c>
      <c r="O2700" s="18">
        <f>IF(F2700&lt;=0,IF(AND(D2700="はい",C2700&gt;=2026,C2700&lt;=2027),IF(E2700&lt;=0,0,IF(E2700&lt;=30000,E2700,IF(E2700&lt;=60000,ROUNDUP(E2700/2,0)+15000,IF(E2700&lt;=120000,ROUNDUP(E2700/4,0)+30000,60000)))),IF(E2700&lt;=0,0,IF(E2700&lt;=20000,E2700,IF(E2700&lt;=40000,ROUNDUP(E2700/2,0)+10000,IF(E2700&lt;=80000,ROUNDUP(E2700/4,0)+20000,40000))))),IF(E2700&lt;=0,IF(F2700&lt;=0,0,IF(F2700&lt;=25000,F2700,IF(F2700&lt;=50000,ROUNDUP(F2700/2,0)+12500,IF(F2700&lt;=100000,ROUNDUP(F2700/4,0)+25000,50000)))),MAX(IF(F2700&lt;=0,0,IF(F2700&lt;=25000,F2700,IF(F2700&lt;=50000,ROUNDUP(F2700/2,0)+12500,IF(F2700&lt;=100000,ROUNDUP(F2700/4,0)+25000,50000)))),MIN(IF(AND(D2700="はい",C2700&gt;=2026,C2700&lt;=2027),IF(E2700&lt;=0,0,IF(E2700&lt;=30000,E2700,IF(E2700&lt;=60000,ROUNDUP(E2700/2,0)+15000,IF(E2700&lt;=120000,ROUNDUP(E2700/4,0)+30000,60000)))),IF(E2700&lt;=0,0,IF(E2700&lt;=20000,E2700,IF(E2700&lt;=40000,ROUNDUP(E2700/2,0)+10000,IF(E2700&lt;=80000,ROUNDUP(E2700/4,0)+20000,40000)))))+IF(F2700&lt;=0,0,IF(F2700&lt;=25000,F2700,IF(F2700&lt;=50000,ROUNDUP(F2700/2,0)+12500,IF(F2700&lt;=100000,ROUNDUP(F2700/4,0)+25000,50000)))),IF(AND(D2700="はい",C2700&gt;=2026,C2700&lt;=2027),60000,40000)))))</f>
        <v/>
      </c>
      <c r="P2700" s="18">
        <f>IF(G2700&lt;=0,0,IF(G2700&lt;=20000,G2700,IF(G2700&lt;=40000,ROUNDUP(G2700/2,0)+10000,IF(G2700&lt;=80000,ROUNDUP(G2700/4,0)+20000,40000))))</f>
        <v/>
      </c>
      <c r="Q2700" s="18">
        <f>IF(I2700&lt;=0,IF(H2700&lt;=0,0,IF(H2700&lt;=20000,H2700,IF(H2700&lt;=40000,ROUNDUP(H2700/2,0)+10000,IF(H2700&lt;=80000,ROUNDUP(H2700/4,0)+20000,40000)))),IF(H2700&lt;=0,IF(I2700&lt;=0,0,IF(I2700&lt;=25000,I2700,IF(I2700&lt;=50000,ROUNDUP(I2700/2,0)+12500,IF(I2700&lt;=100000,ROUNDUP(I2700/4,0)+25000,50000)))),MAX(IF(I2700&lt;=0,0,IF(I2700&lt;=25000,I2700,IF(I2700&lt;=50000,ROUNDUP(I2700/2,0)+12500,IF(I2700&lt;=100000,ROUNDUP(I2700/4,0)+25000,50000)))),MIN(IF(H2700&lt;=0,0,IF(H2700&lt;=20000,H2700,IF(H2700&lt;=40000,ROUNDUP(H2700/2,0)+10000,IF(H2700&lt;=80000,ROUNDUP(H2700/4,0)+20000,40000))))+IF(I2700&lt;=0,0,IF(I2700&lt;=25000,I2700,IF(I2700&lt;=50000,ROUNDUP(I2700/2,0)+12500,IF(I2700&lt;=100000,ROUNDUP(I2700/4,0)+25000,50000)))),40000))))</f>
        <v/>
      </c>
      <c r="R2700" s="18">
        <f>MIN(120000,O2700+P2700+Q2700)</f>
        <v/>
      </c>
      <c r="S2700" s="18">
        <f>IF(F2700&lt;=0,IF(E2700&lt;=0,0,IF(E2700&lt;=12000,E2700,IF(E2700&lt;=32000,ROUNDUP(E2700/2,0)+6000,IF(E2700&lt;=56000,ROUNDUP(E2700/4,0)+14000,28000)))),IF(E2700&lt;=0,IF(F2700&lt;=0,0,IF(F2700&lt;=15000,F2700,IF(F2700&lt;=40000,ROUNDUP(F2700/2,0)+7500,IF(F2700&lt;=70000,ROUNDUP(F2700/4,0)+17500,35000)))),MAX(IF(F2700&lt;=0,0,IF(F2700&lt;=15000,F2700,IF(F2700&lt;=40000,ROUNDUP(F2700/2,0)+7500,IF(F2700&lt;=70000,ROUNDUP(F2700/4,0)+17500,35000)))),MIN(IF(E2700&lt;=0,0,IF(E2700&lt;=12000,E2700,IF(E2700&lt;=32000,ROUNDUP(E2700/2,0)+6000,IF(E2700&lt;=56000,ROUNDUP(E2700/4,0)+14000,28000))))+IF(F2700&lt;=0,0,IF(F2700&lt;=15000,F2700,IF(F2700&lt;=40000,ROUNDUP(F2700/2,0)+7500,IF(F2700&lt;=70000,ROUNDUP(F2700/4,0)+17500,35000)))),28000))))</f>
        <v/>
      </c>
      <c r="T2700" s="18">
        <f>IF(G2700&lt;=0,0,IF(G2700&lt;=12000,G2700,IF(G2700&lt;=32000,ROUNDUP(G2700/2,0)+6000,IF(G2700&lt;=56000,ROUNDUP(G2700/4,0)+14000,28000))))</f>
        <v/>
      </c>
      <c r="U2700" s="18">
        <f>IF(I2700&lt;=0,IF(H2700&lt;=0,0,IF(H2700&lt;=12000,H2700,IF(H2700&lt;=32000,ROUNDUP(H2700/2,0)+6000,IF(H2700&lt;=56000,ROUNDUP(H2700/4,0)+14000,28000)))),IF(H2700&lt;=0,IF(I2700&lt;=0,0,IF(I2700&lt;=15000,I2700,IF(I2700&lt;=40000,ROUNDUP(I2700/2,0)+7500,IF(I2700&lt;=70000,ROUNDUP(I2700/4,0)+17500,35000)))),MAX(IF(I2700&lt;=0,0,IF(I2700&lt;=15000,I2700,IF(I2700&lt;=40000,ROUNDUP(I2700/2,0)+7500,IF(I2700&lt;=70000,ROUNDUP(I2700/4,0)+17500,35000)))),MIN(IF(H2700&lt;=0,0,IF(H2700&lt;=12000,H2700,IF(H2700&lt;=32000,ROUNDUP(H2700/2,0)+6000,IF(H2700&lt;=56000,ROUNDUP(H2700/4,0)+14000,28000))))+IF(I2700&lt;=0,0,IF(I2700&lt;=15000,I2700,IF(I2700&lt;=40000,ROUNDUP(I2700/2,0)+7500,IF(I2700&lt;=70000,ROUNDUP(I2700/4,0)+17500,35000)))),28000))))</f>
        <v/>
      </c>
      <c r="V2700" s="18">
        <f>MIN(70000,S2700+T2700+U2700)</f>
        <v/>
      </c>
      <c r="W2700" s="18">
        <f>MAX(0,ROUNDDOWN(M2700-J2700-N2700-K2700-0,-3))</f>
        <v/>
      </c>
      <c r="X2700" s="18">
        <f>MAX(0,ROUNDDOWN(M2700-J2700-N2700-K2700-R2700,-3))</f>
        <v/>
      </c>
      <c r="Y2700" s="18">
        <f>IF(W2700&lt;=0,0,ROUNDDOWN((W2700*LOOKUP(W2700,{0,1950001,3300001,6950001,9000001,18000001,40000001},{0.05,0.1,0.2,0.23,0.33,0.4,0.45})-LOOKUP(W2700,{0,1950001,3300001,6950001,9000001,18000001,40000001},{0,97500,427500,636000,1536000,2796000,4796000}))*1.021,-2))</f>
        <v/>
      </c>
      <c r="Z2700" s="18">
        <f>IF(X2700&lt;=0,0,ROUNDDOWN((X2700*LOOKUP(X2700,{0,1950001,3300001,6950001,9000001,18000001,40000001},{0.05,0.1,0.2,0.23,0.33,0.4,0.45})-LOOKUP(X2700,{0,1950001,3300001,6950001,9000001,18000001,40000001},{0,97500,427500,636000,1536000,2796000,4796000}))*1.021,-2))</f>
        <v/>
      </c>
      <c r="AA2700" s="18">
        <f>MAX(0,ROUNDDOWN(M2700-J2700-430000-L2700-0,-3))</f>
        <v/>
      </c>
      <c r="AB2700" s="18">
        <f>MAX(0,ROUNDDOWN(M2700-J2700-430000-L2700-V2700,-3))</f>
        <v/>
      </c>
      <c r="AC2700" s="18">
        <f>IF(M2700&lt;=450000,0,MAX(0,ROUNDDOWN(AA2700*0.06-MIN(50000,AA2700)*0.03,-2))+MAX(0,ROUNDDOWN(AA2700*0.04-MIN(50000,AA2700)*0.02,-2)))</f>
        <v/>
      </c>
      <c r="AD2700" s="18">
        <f>IF(M2700&lt;=450000,0,MAX(0,ROUNDDOWN(AB2700*0.06-MIN(50000,AB2700)*0.03,-2))+MAX(0,ROUNDDOWN(AB2700*0.04-MIN(50000,AB2700)*0.02,-2)))</f>
        <v/>
      </c>
      <c r="AE2700" s="18">
        <f>Y2700-Z2700</f>
        <v/>
      </c>
      <c r="AF2700" s="18">
        <f>AC2700-AD2700</f>
        <v/>
      </c>
      <c r="AG2700" s="18">
        <f>AE2700+AF2700</f>
        <v/>
      </c>
      <c r="AH2700" s="20">
        <f>IF(W2700&lt;=0,0,LOOKUP(W2700,{0,1950001,3300001,6950001,9000001,18000001,40000001},{0.05,0.1,0.2,0.23,0.33,0.4,0.45}))</f>
        <v/>
      </c>
    </row>
    <row r="2701">
      <c r="A2701" t="inlineStr">
        <is>
          <t>1万円刻み 一般8万円</t>
        </is>
      </c>
      <c r="B2701" s="18">
        <f>'4_1万円刻み'!$A$874</f>
        <v/>
      </c>
      <c r="C2701" s="19" t="n">
        <v>2026</v>
      </c>
      <c r="D2701" t="inlineStr">
        <is>
          <t>いいえ</t>
        </is>
      </c>
      <c r="E2701" s="18" t="n">
        <v>80000</v>
      </c>
      <c r="F2701" s="18" t="n">
        <v>0</v>
      </c>
      <c r="G2701" s="18" t="n">
        <v>0</v>
      </c>
      <c r="H2701" s="18" t="n">
        <v>0</v>
      </c>
      <c r="I2701" s="18" t="n">
        <v>0</v>
      </c>
      <c r="J2701" s="18">
        <f>ROUND(MIN(B2701/12,650000)*12*0.0915+MIN(B2701/12,1390000)*12*(0.0504+0)+B2701*0.005,0)</f>
        <v/>
      </c>
      <c r="K2701" s="18" t="n">
        <v>0</v>
      </c>
      <c r="L2701" s="18" t="n">
        <v>0</v>
      </c>
      <c r="M2701" s="18">
        <f>ROUND(IF(C2701&gt;=2026,IF(B2701&lt;741000,0,IF(B2701&lt;2191000,B2701-740000,IF(B2701&lt;2193000,1451000,IF(B2701&lt;2196000,1453000,IF(B2701&lt;2200000,1456000,IF(B2701&lt;3600000,ROUNDDOWN(B2701/4,-3)*2.8-80000,IF(B2701&lt;6600000,ROUNDDOWN(B2701/4,-3)*3.2-440000,IF(B2701&lt;8500000,ROUNDDOWN(B2701*0.9,0)-1100000,B2701-1950000)))))))),IF(B2701&lt;651000,0,IF(B2701&lt;1900000,B2701-650000,IF(B2701&lt;3600000,ROUNDDOWN(B2701/4,-3)*2.8-80000,IF(B2701&lt;6600000,ROUNDDOWN(B2701/4,-3)*3.2-440000,IF(B2701&lt;8500000,ROUNDDOWN(B2701*0.9,0)-1100000,B2701-1950000)))))),0)</f>
        <v/>
      </c>
      <c r="N2701" s="18">
        <f>IF(M2701&gt;23500000,NA(),IF(C2701&gt;=2026,IF(M2701&lt;=4890000,1040000,IF(M2701&lt;=6550000,670000,620000)),IF(M2701&lt;=1320000,950000,IF(M2701&lt;=3360000,880000,IF(M2701&lt;=4890000,680000,IF(M2701&lt;=6550000,630000,580000))))))</f>
        <v/>
      </c>
      <c r="O2701" s="18">
        <f>IF(F2701&lt;=0,IF(AND(D2701="はい",C2701&gt;=2026,C2701&lt;=2027),IF(E2701&lt;=0,0,IF(E2701&lt;=30000,E2701,IF(E2701&lt;=60000,ROUNDUP(E2701/2,0)+15000,IF(E2701&lt;=120000,ROUNDUP(E2701/4,0)+30000,60000)))),IF(E2701&lt;=0,0,IF(E2701&lt;=20000,E2701,IF(E2701&lt;=40000,ROUNDUP(E2701/2,0)+10000,IF(E2701&lt;=80000,ROUNDUP(E2701/4,0)+20000,40000))))),IF(E2701&lt;=0,IF(F2701&lt;=0,0,IF(F2701&lt;=25000,F2701,IF(F2701&lt;=50000,ROUNDUP(F2701/2,0)+12500,IF(F2701&lt;=100000,ROUNDUP(F2701/4,0)+25000,50000)))),MAX(IF(F2701&lt;=0,0,IF(F2701&lt;=25000,F2701,IF(F2701&lt;=50000,ROUNDUP(F2701/2,0)+12500,IF(F2701&lt;=100000,ROUNDUP(F2701/4,0)+25000,50000)))),MIN(IF(AND(D2701="はい",C2701&gt;=2026,C2701&lt;=2027),IF(E2701&lt;=0,0,IF(E2701&lt;=30000,E2701,IF(E2701&lt;=60000,ROUNDUP(E2701/2,0)+15000,IF(E2701&lt;=120000,ROUNDUP(E2701/4,0)+30000,60000)))),IF(E2701&lt;=0,0,IF(E2701&lt;=20000,E2701,IF(E2701&lt;=40000,ROUNDUP(E2701/2,0)+10000,IF(E2701&lt;=80000,ROUNDUP(E2701/4,0)+20000,40000)))))+IF(F2701&lt;=0,0,IF(F2701&lt;=25000,F2701,IF(F2701&lt;=50000,ROUNDUP(F2701/2,0)+12500,IF(F2701&lt;=100000,ROUNDUP(F2701/4,0)+25000,50000)))),IF(AND(D2701="はい",C2701&gt;=2026,C2701&lt;=2027),60000,40000)))))</f>
        <v/>
      </c>
      <c r="P2701" s="18">
        <f>IF(G2701&lt;=0,0,IF(G2701&lt;=20000,G2701,IF(G2701&lt;=40000,ROUNDUP(G2701/2,0)+10000,IF(G2701&lt;=80000,ROUNDUP(G2701/4,0)+20000,40000))))</f>
        <v/>
      </c>
      <c r="Q2701" s="18">
        <f>IF(I2701&lt;=0,IF(H2701&lt;=0,0,IF(H2701&lt;=20000,H2701,IF(H2701&lt;=40000,ROUNDUP(H2701/2,0)+10000,IF(H2701&lt;=80000,ROUNDUP(H2701/4,0)+20000,40000)))),IF(H2701&lt;=0,IF(I2701&lt;=0,0,IF(I2701&lt;=25000,I2701,IF(I2701&lt;=50000,ROUNDUP(I2701/2,0)+12500,IF(I2701&lt;=100000,ROUNDUP(I2701/4,0)+25000,50000)))),MAX(IF(I2701&lt;=0,0,IF(I2701&lt;=25000,I2701,IF(I2701&lt;=50000,ROUNDUP(I2701/2,0)+12500,IF(I2701&lt;=100000,ROUNDUP(I2701/4,0)+25000,50000)))),MIN(IF(H2701&lt;=0,0,IF(H2701&lt;=20000,H2701,IF(H2701&lt;=40000,ROUNDUP(H2701/2,0)+10000,IF(H2701&lt;=80000,ROUNDUP(H2701/4,0)+20000,40000))))+IF(I2701&lt;=0,0,IF(I2701&lt;=25000,I2701,IF(I2701&lt;=50000,ROUNDUP(I2701/2,0)+12500,IF(I2701&lt;=100000,ROUNDUP(I2701/4,0)+25000,50000)))),40000))))</f>
        <v/>
      </c>
      <c r="R2701" s="18">
        <f>MIN(120000,O2701+P2701+Q2701)</f>
        <v/>
      </c>
      <c r="S2701" s="18">
        <f>IF(F2701&lt;=0,IF(E2701&lt;=0,0,IF(E2701&lt;=12000,E2701,IF(E2701&lt;=32000,ROUNDUP(E2701/2,0)+6000,IF(E2701&lt;=56000,ROUNDUP(E2701/4,0)+14000,28000)))),IF(E2701&lt;=0,IF(F2701&lt;=0,0,IF(F2701&lt;=15000,F2701,IF(F2701&lt;=40000,ROUNDUP(F2701/2,0)+7500,IF(F2701&lt;=70000,ROUNDUP(F2701/4,0)+17500,35000)))),MAX(IF(F2701&lt;=0,0,IF(F2701&lt;=15000,F2701,IF(F2701&lt;=40000,ROUNDUP(F2701/2,0)+7500,IF(F2701&lt;=70000,ROUNDUP(F2701/4,0)+17500,35000)))),MIN(IF(E2701&lt;=0,0,IF(E2701&lt;=12000,E2701,IF(E2701&lt;=32000,ROUNDUP(E2701/2,0)+6000,IF(E2701&lt;=56000,ROUNDUP(E2701/4,0)+14000,28000))))+IF(F2701&lt;=0,0,IF(F2701&lt;=15000,F2701,IF(F2701&lt;=40000,ROUNDUP(F2701/2,0)+7500,IF(F2701&lt;=70000,ROUNDUP(F2701/4,0)+17500,35000)))),28000))))</f>
        <v/>
      </c>
      <c r="T2701" s="18">
        <f>IF(G2701&lt;=0,0,IF(G2701&lt;=12000,G2701,IF(G2701&lt;=32000,ROUNDUP(G2701/2,0)+6000,IF(G2701&lt;=56000,ROUNDUP(G2701/4,0)+14000,28000))))</f>
        <v/>
      </c>
      <c r="U2701" s="18">
        <f>IF(I2701&lt;=0,IF(H2701&lt;=0,0,IF(H2701&lt;=12000,H2701,IF(H2701&lt;=32000,ROUNDUP(H2701/2,0)+6000,IF(H2701&lt;=56000,ROUNDUP(H2701/4,0)+14000,28000)))),IF(H2701&lt;=0,IF(I2701&lt;=0,0,IF(I2701&lt;=15000,I2701,IF(I2701&lt;=40000,ROUNDUP(I2701/2,0)+7500,IF(I2701&lt;=70000,ROUNDUP(I2701/4,0)+17500,35000)))),MAX(IF(I2701&lt;=0,0,IF(I2701&lt;=15000,I2701,IF(I2701&lt;=40000,ROUNDUP(I2701/2,0)+7500,IF(I2701&lt;=70000,ROUNDUP(I2701/4,0)+17500,35000)))),MIN(IF(H2701&lt;=0,0,IF(H2701&lt;=12000,H2701,IF(H2701&lt;=32000,ROUNDUP(H2701/2,0)+6000,IF(H2701&lt;=56000,ROUNDUP(H2701/4,0)+14000,28000))))+IF(I2701&lt;=0,0,IF(I2701&lt;=15000,I2701,IF(I2701&lt;=40000,ROUNDUP(I2701/2,0)+7500,IF(I2701&lt;=70000,ROUNDUP(I2701/4,0)+17500,35000)))),28000))))</f>
        <v/>
      </c>
      <c r="V2701" s="18">
        <f>MIN(70000,S2701+T2701+U2701)</f>
        <v/>
      </c>
      <c r="W2701" s="18">
        <f>MAX(0,ROUNDDOWN(M2701-J2701-N2701-K2701-0,-3))</f>
        <v/>
      </c>
      <c r="X2701" s="18">
        <f>MAX(0,ROUNDDOWN(M2701-J2701-N2701-K2701-R2701,-3))</f>
        <v/>
      </c>
      <c r="Y2701" s="18">
        <f>IF(W2701&lt;=0,0,ROUNDDOWN((W2701*LOOKUP(W2701,{0,1950001,3300001,6950001,9000001,18000001,40000001},{0.05,0.1,0.2,0.23,0.33,0.4,0.45})-LOOKUP(W2701,{0,1950001,3300001,6950001,9000001,18000001,40000001},{0,97500,427500,636000,1536000,2796000,4796000}))*1.021,-2))</f>
        <v/>
      </c>
      <c r="Z2701" s="18">
        <f>IF(X2701&lt;=0,0,ROUNDDOWN((X2701*LOOKUP(X2701,{0,1950001,3300001,6950001,9000001,18000001,40000001},{0.05,0.1,0.2,0.23,0.33,0.4,0.45})-LOOKUP(X2701,{0,1950001,3300001,6950001,9000001,18000001,40000001},{0,97500,427500,636000,1536000,2796000,4796000}))*1.021,-2))</f>
        <v/>
      </c>
      <c r="AA2701" s="18">
        <f>MAX(0,ROUNDDOWN(M2701-J2701-430000-L2701-0,-3))</f>
        <v/>
      </c>
      <c r="AB2701" s="18">
        <f>MAX(0,ROUNDDOWN(M2701-J2701-430000-L2701-V2701,-3))</f>
        <v/>
      </c>
      <c r="AC2701" s="18">
        <f>IF(M2701&lt;=450000,0,MAX(0,ROUNDDOWN(AA2701*0.06-MIN(50000,AA2701)*0.03,-2))+MAX(0,ROUNDDOWN(AA2701*0.04-MIN(50000,AA2701)*0.02,-2)))</f>
        <v/>
      </c>
      <c r="AD2701" s="18">
        <f>IF(M2701&lt;=450000,0,MAX(0,ROUNDDOWN(AB2701*0.06-MIN(50000,AB2701)*0.03,-2))+MAX(0,ROUNDDOWN(AB2701*0.04-MIN(50000,AB2701)*0.02,-2)))</f>
        <v/>
      </c>
      <c r="AE2701" s="18">
        <f>Y2701-Z2701</f>
        <v/>
      </c>
      <c r="AF2701" s="18">
        <f>AC2701-AD2701</f>
        <v/>
      </c>
      <c r="AG2701" s="18">
        <f>AE2701+AF2701</f>
        <v/>
      </c>
      <c r="AH2701" s="20">
        <f>IF(W2701&lt;=0,0,LOOKUP(W2701,{0,1950001,3300001,6950001,9000001,18000001,40000001},{0.05,0.1,0.2,0.23,0.33,0.4,0.45}))</f>
        <v/>
      </c>
    </row>
    <row r="2702">
      <c r="A2702" t="inlineStr">
        <is>
          <t>1万円刻み 特例あり一般12万円</t>
        </is>
      </c>
      <c r="B2702" s="18">
        <f>'4_1万円刻み'!$A$874</f>
        <v/>
      </c>
      <c r="C2702" s="19" t="n">
        <v>2026</v>
      </c>
      <c r="D2702" t="inlineStr">
        <is>
          <t>はい</t>
        </is>
      </c>
      <c r="E2702" s="18" t="n">
        <v>120000</v>
      </c>
      <c r="F2702" s="18" t="n">
        <v>0</v>
      </c>
      <c r="G2702" s="18" t="n">
        <v>0</v>
      </c>
      <c r="H2702" s="18" t="n">
        <v>0</v>
      </c>
      <c r="I2702" s="18" t="n">
        <v>0</v>
      </c>
      <c r="J2702" s="18">
        <f>ROUND(MIN(B2702/12,650000)*12*0.0915+MIN(B2702/12,1390000)*12*(0.0504+0)+B2702*0.005,0)</f>
        <v/>
      </c>
      <c r="K2702" s="18" t="n">
        <v>0</v>
      </c>
      <c r="L2702" s="18" t="n">
        <v>0</v>
      </c>
      <c r="M2702" s="18">
        <f>ROUND(IF(C2702&gt;=2026,IF(B2702&lt;741000,0,IF(B2702&lt;2191000,B2702-740000,IF(B2702&lt;2193000,1451000,IF(B2702&lt;2196000,1453000,IF(B2702&lt;2200000,1456000,IF(B2702&lt;3600000,ROUNDDOWN(B2702/4,-3)*2.8-80000,IF(B2702&lt;6600000,ROUNDDOWN(B2702/4,-3)*3.2-440000,IF(B2702&lt;8500000,ROUNDDOWN(B2702*0.9,0)-1100000,B2702-1950000)))))))),IF(B2702&lt;651000,0,IF(B2702&lt;1900000,B2702-650000,IF(B2702&lt;3600000,ROUNDDOWN(B2702/4,-3)*2.8-80000,IF(B2702&lt;6600000,ROUNDDOWN(B2702/4,-3)*3.2-440000,IF(B2702&lt;8500000,ROUNDDOWN(B2702*0.9,0)-1100000,B2702-1950000)))))),0)</f>
        <v/>
      </c>
      <c r="N2702" s="18">
        <f>IF(M2702&gt;23500000,NA(),IF(C2702&gt;=2026,IF(M2702&lt;=4890000,1040000,IF(M2702&lt;=6550000,670000,620000)),IF(M2702&lt;=1320000,950000,IF(M2702&lt;=3360000,880000,IF(M2702&lt;=4890000,680000,IF(M2702&lt;=6550000,630000,580000))))))</f>
        <v/>
      </c>
      <c r="O2702" s="18">
        <f>IF(F2702&lt;=0,IF(AND(D2702="はい",C2702&gt;=2026,C2702&lt;=2027),IF(E2702&lt;=0,0,IF(E2702&lt;=30000,E2702,IF(E2702&lt;=60000,ROUNDUP(E2702/2,0)+15000,IF(E2702&lt;=120000,ROUNDUP(E2702/4,0)+30000,60000)))),IF(E2702&lt;=0,0,IF(E2702&lt;=20000,E2702,IF(E2702&lt;=40000,ROUNDUP(E2702/2,0)+10000,IF(E2702&lt;=80000,ROUNDUP(E2702/4,0)+20000,40000))))),IF(E2702&lt;=0,IF(F2702&lt;=0,0,IF(F2702&lt;=25000,F2702,IF(F2702&lt;=50000,ROUNDUP(F2702/2,0)+12500,IF(F2702&lt;=100000,ROUNDUP(F2702/4,0)+25000,50000)))),MAX(IF(F2702&lt;=0,0,IF(F2702&lt;=25000,F2702,IF(F2702&lt;=50000,ROUNDUP(F2702/2,0)+12500,IF(F2702&lt;=100000,ROUNDUP(F2702/4,0)+25000,50000)))),MIN(IF(AND(D2702="はい",C2702&gt;=2026,C2702&lt;=2027),IF(E2702&lt;=0,0,IF(E2702&lt;=30000,E2702,IF(E2702&lt;=60000,ROUNDUP(E2702/2,0)+15000,IF(E2702&lt;=120000,ROUNDUP(E2702/4,0)+30000,60000)))),IF(E2702&lt;=0,0,IF(E2702&lt;=20000,E2702,IF(E2702&lt;=40000,ROUNDUP(E2702/2,0)+10000,IF(E2702&lt;=80000,ROUNDUP(E2702/4,0)+20000,40000)))))+IF(F2702&lt;=0,0,IF(F2702&lt;=25000,F2702,IF(F2702&lt;=50000,ROUNDUP(F2702/2,0)+12500,IF(F2702&lt;=100000,ROUNDUP(F2702/4,0)+25000,50000)))),IF(AND(D2702="はい",C2702&gt;=2026,C2702&lt;=2027),60000,40000)))))</f>
        <v/>
      </c>
      <c r="P2702" s="18">
        <f>IF(G2702&lt;=0,0,IF(G2702&lt;=20000,G2702,IF(G2702&lt;=40000,ROUNDUP(G2702/2,0)+10000,IF(G2702&lt;=80000,ROUNDUP(G2702/4,0)+20000,40000))))</f>
        <v/>
      </c>
      <c r="Q2702" s="18">
        <f>IF(I2702&lt;=0,IF(H2702&lt;=0,0,IF(H2702&lt;=20000,H2702,IF(H2702&lt;=40000,ROUNDUP(H2702/2,0)+10000,IF(H2702&lt;=80000,ROUNDUP(H2702/4,0)+20000,40000)))),IF(H2702&lt;=0,IF(I2702&lt;=0,0,IF(I2702&lt;=25000,I2702,IF(I2702&lt;=50000,ROUNDUP(I2702/2,0)+12500,IF(I2702&lt;=100000,ROUNDUP(I2702/4,0)+25000,50000)))),MAX(IF(I2702&lt;=0,0,IF(I2702&lt;=25000,I2702,IF(I2702&lt;=50000,ROUNDUP(I2702/2,0)+12500,IF(I2702&lt;=100000,ROUNDUP(I2702/4,0)+25000,50000)))),MIN(IF(H2702&lt;=0,0,IF(H2702&lt;=20000,H2702,IF(H2702&lt;=40000,ROUNDUP(H2702/2,0)+10000,IF(H2702&lt;=80000,ROUNDUP(H2702/4,0)+20000,40000))))+IF(I2702&lt;=0,0,IF(I2702&lt;=25000,I2702,IF(I2702&lt;=50000,ROUNDUP(I2702/2,0)+12500,IF(I2702&lt;=100000,ROUNDUP(I2702/4,0)+25000,50000)))),40000))))</f>
        <v/>
      </c>
      <c r="R2702" s="18">
        <f>MIN(120000,O2702+P2702+Q2702)</f>
        <v/>
      </c>
      <c r="S2702" s="18">
        <f>IF(F2702&lt;=0,IF(E2702&lt;=0,0,IF(E2702&lt;=12000,E2702,IF(E2702&lt;=32000,ROUNDUP(E2702/2,0)+6000,IF(E2702&lt;=56000,ROUNDUP(E2702/4,0)+14000,28000)))),IF(E2702&lt;=0,IF(F2702&lt;=0,0,IF(F2702&lt;=15000,F2702,IF(F2702&lt;=40000,ROUNDUP(F2702/2,0)+7500,IF(F2702&lt;=70000,ROUNDUP(F2702/4,0)+17500,35000)))),MAX(IF(F2702&lt;=0,0,IF(F2702&lt;=15000,F2702,IF(F2702&lt;=40000,ROUNDUP(F2702/2,0)+7500,IF(F2702&lt;=70000,ROUNDUP(F2702/4,0)+17500,35000)))),MIN(IF(E2702&lt;=0,0,IF(E2702&lt;=12000,E2702,IF(E2702&lt;=32000,ROUNDUP(E2702/2,0)+6000,IF(E2702&lt;=56000,ROUNDUP(E2702/4,0)+14000,28000))))+IF(F2702&lt;=0,0,IF(F2702&lt;=15000,F2702,IF(F2702&lt;=40000,ROUNDUP(F2702/2,0)+7500,IF(F2702&lt;=70000,ROUNDUP(F2702/4,0)+17500,35000)))),28000))))</f>
        <v/>
      </c>
      <c r="T2702" s="18">
        <f>IF(G2702&lt;=0,0,IF(G2702&lt;=12000,G2702,IF(G2702&lt;=32000,ROUNDUP(G2702/2,0)+6000,IF(G2702&lt;=56000,ROUNDUP(G2702/4,0)+14000,28000))))</f>
        <v/>
      </c>
      <c r="U2702" s="18">
        <f>IF(I2702&lt;=0,IF(H2702&lt;=0,0,IF(H2702&lt;=12000,H2702,IF(H2702&lt;=32000,ROUNDUP(H2702/2,0)+6000,IF(H2702&lt;=56000,ROUNDUP(H2702/4,0)+14000,28000)))),IF(H2702&lt;=0,IF(I2702&lt;=0,0,IF(I2702&lt;=15000,I2702,IF(I2702&lt;=40000,ROUNDUP(I2702/2,0)+7500,IF(I2702&lt;=70000,ROUNDUP(I2702/4,0)+17500,35000)))),MAX(IF(I2702&lt;=0,0,IF(I2702&lt;=15000,I2702,IF(I2702&lt;=40000,ROUNDUP(I2702/2,0)+7500,IF(I2702&lt;=70000,ROUNDUP(I2702/4,0)+17500,35000)))),MIN(IF(H2702&lt;=0,0,IF(H2702&lt;=12000,H2702,IF(H2702&lt;=32000,ROUNDUP(H2702/2,0)+6000,IF(H2702&lt;=56000,ROUNDUP(H2702/4,0)+14000,28000))))+IF(I2702&lt;=0,0,IF(I2702&lt;=15000,I2702,IF(I2702&lt;=40000,ROUNDUP(I2702/2,0)+7500,IF(I2702&lt;=70000,ROUNDUP(I2702/4,0)+17500,35000)))),28000))))</f>
        <v/>
      </c>
      <c r="V2702" s="18">
        <f>MIN(70000,S2702+T2702+U2702)</f>
        <v/>
      </c>
      <c r="W2702" s="18">
        <f>MAX(0,ROUNDDOWN(M2702-J2702-N2702-K2702-0,-3))</f>
        <v/>
      </c>
      <c r="X2702" s="18">
        <f>MAX(0,ROUNDDOWN(M2702-J2702-N2702-K2702-R2702,-3))</f>
        <v/>
      </c>
      <c r="Y2702" s="18">
        <f>IF(W2702&lt;=0,0,ROUNDDOWN((W2702*LOOKUP(W2702,{0,1950001,3300001,6950001,9000001,18000001,40000001},{0.05,0.1,0.2,0.23,0.33,0.4,0.45})-LOOKUP(W2702,{0,1950001,3300001,6950001,9000001,18000001,40000001},{0,97500,427500,636000,1536000,2796000,4796000}))*1.021,-2))</f>
        <v/>
      </c>
      <c r="Z2702" s="18">
        <f>IF(X2702&lt;=0,0,ROUNDDOWN((X2702*LOOKUP(X2702,{0,1950001,3300001,6950001,9000001,18000001,40000001},{0.05,0.1,0.2,0.23,0.33,0.4,0.45})-LOOKUP(X2702,{0,1950001,3300001,6950001,9000001,18000001,40000001},{0,97500,427500,636000,1536000,2796000,4796000}))*1.021,-2))</f>
        <v/>
      </c>
      <c r="AA2702" s="18">
        <f>MAX(0,ROUNDDOWN(M2702-J2702-430000-L2702-0,-3))</f>
        <v/>
      </c>
      <c r="AB2702" s="18">
        <f>MAX(0,ROUNDDOWN(M2702-J2702-430000-L2702-V2702,-3))</f>
        <v/>
      </c>
      <c r="AC2702" s="18">
        <f>IF(M2702&lt;=450000,0,MAX(0,ROUNDDOWN(AA2702*0.06-MIN(50000,AA2702)*0.03,-2))+MAX(0,ROUNDDOWN(AA2702*0.04-MIN(50000,AA2702)*0.02,-2)))</f>
        <v/>
      </c>
      <c r="AD2702" s="18">
        <f>IF(M2702&lt;=450000,0,MAX(0,ROUNDDOWN(AB2702*0.06-MIN(50000,AB2702)*0.03,-2))+MAX(0,ROUNDDOWN(AB2702*0.04-MIN(50000,AB2702)*0.02,-2)))</f>
        <v/>
      </c>
      <c r="AE2702" s="18">
        <f>Y2702-Z2702</f>
        <v/>
      </c>
      <c r="AF2702" s="18">
        <f>AC2702-AD2702</f>
        <v/>
      </c>
      <c r="AG2702" s="18">
        <f>AE2702+AF2702</f>
        <v/>
      </c>
      <c r="AH2702" s="20">
        <f>IF(W2702&lt;=0,0,LOOKUP(W2702,{0,1950001,3300001,6950001,9000001,18000001,40000001},{0.05,0.1,0.2,0.23,0.33,0.4,0.45}))</f>
        <v/>
      </c>
    </row>
    <row r="2703">
      <c r="A2703" t="inlineStr">
        <is>
          <t>1万円刻み 3区分8万円ずつ</t>
        </is>
      </c>
      <c r="B2703" s="18">
        <f>'4_1万円刻み'!$A$875</f>
        <v/>
      </c>
      <c r="C2703" s="19" t="n">
        <v>2026</v>
      </c>
      <c r="D2703" t="inlineStr">
        <is>
          <t>いいえ</t>
        </is>
      </c>
      <c r="E2703" s="18" t="n">
        <v>80000</v>
      </c>
      <c r="F2703" s="18" t="n">
        <v>0</v>
      </c>
      <c r="G2703" s="18" t="n">
        <v>80000</v>
      </c>
      <c r="H2703" s="18" t="n">
        <v>80000</v>
      </c>
      <c r="I2703" s="18" t="n">
        <v>0</v>
      </c>
      <c r="J2703" s="18">
        <f>ROUND(MIN(B2703/12,650000)*12*0.0915+MIN(B2703/12,1390000)*12*(0.0504+0)+B2703*0.005,0)</f>
        <v/>
      </c>
      <c r="K2703" s="18" t="n">
        <v>0</v>
      </c>
      <c r="L2703" s="18" t="n">
        <v>0</v>
      </c>
      <c r="M2703" s="18">
        <f>ROUND(IF(C2703&gt;=2026,IF(B2703&lt;741000,0,IF(B2703&lt;2191000,B2703-740000,IF(B2703&lt;2193000,1451000,IF(B2703&lt;2196000,1453000,IF(B2703&lt;2200000,1456000,IF(B2703&lt;3600000,ROUNDDOWN(B2703/4,-3)*2.8-80000,IF(B2703&lt;6600000,ROUNDDOWN(B2703/4,-3)*3.2-440000,IF(B2703&lt;8500000,ROUNDDOWN(B2703*0.9,0)-1100000,B2703-1950000)))))))),IF(B2703&lt;651000,0,IF(B2703&lt;1900000,B2703-650000,IF(B2703&lt;3600000,ROUNDDOWN(B2703/4,-3)*2.8-80000,IF(B2703&lt;6600000,ROUNDDOWN(B2703/4,-3)*3.2-440000,IF(B2703&lt;8500000,ROUNDDOWN(B2703*0.9,0)-1100000,B2703-1950000)))))),0)</f>
        <v/>
      </c>
      <c r="N2703" s="18">
        <f>IF(M2703&gt;23500000,NA(),IF(C2703&gt;=2026,IF(M2703&lt;=4890000,1040000,IF(M2703&lt;=6550000,670000,620000)),IF(M2703&lt;=1320000,950000,IF(M2703&lt;=3360000,880000,IF(M2703&lt;=4890000,680000,IF(M2703&lt;=6550000,630000,580000))))))</f>
        <v/>
      </c>
      <c r="O2703" s="18">
        <f>IF(F2703&lt;=0,IF(AND(D2703="はい",C2703&gt;=2026,C2703&lt;=2027),IF(E2703&lt;=0,0,IF(E2703&lt;=30000,E2703,IF(E2703&lt;=60000,ROUNDUP(E2703/2,0)+15000,IF(E2703&lt;=120000,ROUNDUP(E2703/4,0)+30000,60000)))),IF(E2703&lt;=0,0,IF(E2703&lt;=20000,E2703,IF(E2703&lt;=40000,ROUNDUP(E2703/2,0)+10000,IF(E2703&lt;=80000,ROUNDUP(E2703/4,0)+20000,40000))))),IF(E2703&lt;=0,IF(F2703&lt;=0,0,IF(F2703&lt;=25000,F2703,IF(F2703&lt;=50000,ROUNDUP(F2703/2,0)+12500,IF(F2703&lt;=100000,ROUNDUP(F2703/4,0)+25000,50000)))),MAX(IF(F2703&lt;=0,0,IF(F2703&lt;=25000,F2703,IF(F2703&lt;=50000,ROUNDUP(F2703/2,0)+12500,IF(F2703&lt;=100000,ROUNDUP(F2703/4,0)+25000,50000)))),MIN(IF(AND(D2703="はい",C2703&gt;=2026,C2703&lt;=2027),IF(E2703&lt;=0,0,IF(E2703&lt;=30000,E2703,IF(E2703&lt;=60000,ROUNDUP(E2703/2,0)+15000,IF(E2703&lt;=120000,ROUNDUP(E2703/4,0)+30000,60000)))),IF(E2703&lt;=0,0,IF(E2703&lt;=20000,E2703,IF(E2703&lt;=40000,ROUNDUP(E2703/2,0)+10000,IF(E2703&lt;=80000,ROUNDUP(E2703/4,0)+20000,40000)))))+IF(F2703&lt;=0,0,IF(F2703&lt;=25000,F2703,IF(F2703&lt;=50000,ROUNDUP(F2703/2,0)+12500,IF(F2703&lt;=100000,ROUNDUP(F2703/4,0)+25000,50000)))),IF(AND(D2703="はい",C2703&gt;=2026,C2703&lt;=2027),60000,40000)))))</f>
        <v/>
      </c>
      <c r="P2703" s="18">
        <f>IF(G2703&lt;=0,0,IF(G2703&lt;=20000,G2703,IF(G2703&lt;=40000,ROUNDUP(G2703/2,0)+10000,IF(G2703&lt;=80000,ROUNDUP(G2703/4,0)+20000,40000))))</f>
        <v/>
      </c>
      <c r="Q2703" s="18">
        <f>IF(I2703&lt;=0,IF(H2703&lt;=0,0,IF(H2703&lt;=20000,H2703,IF(H2703&lt;=40000,ROUNDUP(H2703/2,0)+10000,IF(H2703&lt;=80000,ROUNDUP(H2703/4,0)+20000,40000)))),IF(H2703&lt;=0,IF(I2703&lt;=0,0,IF(I2703&lt;=25000,I2703,IF(I2703&lt;=50000,ROUNDUP(I2703/2,0)+12500,IF(I2703&lt;=100000,ROUNDUP(I2703/4,0)+25000,50000)))),MAX(IF(I2703&lt;=0,0,IF(I2703&lt;=25000,I2703,IF(I2703&lt;=50000,ROUNDUP(I2703/2,0)+12500,IF(I2703&lt;=100000,ROUNDUP(I2703/4,0)+25000,50000)))),MIN(IF(H2703&lt;=0,0,IF(H2703&lt;=20000,H2703,IF(H2703&lt;=40000,ROUNDUP(H2703/2,0)+10000,IF(H2703&lt;=80000,ROUNDUP(H2703/4,0)+20000,40000))))+IF(I2703&lt;=0,0,IF(I2703&lt;=25000,I2703,IF(I2703&lt;=50000,ROUNDUP(I2703/2,0)+12500,IF(I2703&lt;=100000,ROUNDUP(I2703/4,0)+25000,50000)))),40000))))</f>
        <v/>
      </c>
      <c r="R2703" s="18">
        <f>MIN(120000,O2703+P2703+Q2703)</f>
        <v/>
      </c>
      <c r="S2703" s="18">
        <f>IF(F2703&lt;=0,IF(E2703&lt;=0,0,IF(E2703&lt;=12000,E2703,IF(E2703&lt;=32000,ROUNDUP(E2703/2,0)+6000,IF(E2703&lt;=56000,ROUNDUP(E2703/4,0)+14000,28000)))),IF(E2703&lt;=0,IF(F2703&lt;=0,0,IF(F2703&lt;=15000,F2703,IF(F2703&lt;=40000,ROUNDUP(F2703/2,0)+7500,IF(F2703&lt;=70000,ROUNDUP(F2703/4,0)+17500,35000)))),MAX(IF(F2703&lt;=0,0,IF(F2703&lt;=15000,F2703,IF(F2703&lt;=40000,ROUNDUP(F2703/2,0)+7500,IF(F2703&lt;=70000,ROUNDUP(F2703/4,0)+17500,35000)))),MIN(IF(E2703&lt;=0,0,IF(E2703&lt;=12000,E2703,IF(E2703&lt;=32000,ROUNDUP(E2703/2,0)+6000,IF(E2703&lt;=56000,ROUNDUP(E2703/4,0)+14000,28000))))+IF(F2703&lt;=0,0,IF(F2703&lt;=15000,F2703,IF(F2703&lt;=40000,ROUNDUP(F2703/2,0)+7500,IF(F2703&lt;=70000,ROUNDUP(F2703/4,0)+17500,35000)))),28000))))</f>
        <v/>
      </c>
      <c r="T2703" s="18">
        <f>IF(G2703&lt;=0,0,IF(G2703&lt;=12000,G2703,IF(G2703&lt;=32000,ROUNDUP(G2703/2,0)+6000,IF(G2703&lt;=56000,ROUNDUP(G2703/4,0)+14000,28000))))</f>
        <v/>
      </c>
      <c r="U2703" s="18">
        <f>IF(I2703&lt;=0,IF(H2703&lt;=0,0,IF(H2703&lt;=12000,H2703,IF(H2703&lt;=32000,ROUNDUP(H2703/2,0)+6000,IF(H2703&lt;=56000,ROUNDUP(H2703/4,0)+14000,28000)))),IF(H2703&lt;=0,IF(I2703&lt;=0,0,IF(I2703&lt;=15000,I2703,IF(I2703&lt;=40000,ROUNDUP(I2703/2,0)+7500,IF(I2703&lt;=70000,ROUNDUP(I2703/4,0)+17500,35000)))),MAX(IF(I2703&lt;=0,0,IF(I2703&lt;=15000,I2703,IF(I2703&lt;=40000,ROUNDUP(I2703/2,0)+7500,IF(I2703&lt;=70000,ROUNDUP(I2703/4,0)+17500,35000)))),MIN(IF(H2703&lt;=0,0,IF(H2703&lt;=12000,H2703,IF(H2703&lt;=32000,ROUNDUP(H2703/2,0)+6000,IF(H2703&lt;=56000,ROUNDUP(H2703/4,0)+14000,28000))))+IF(I2703&lt;=0,0,IF(I2703&lt;=15000,I2703,IF(I2703&lt;=40000,ROUNDUP(I2703/2,0)+7500,IF(I2703&lt;=70000,ROUNDUP(I2703/4,0)+17500,35000)))),28000))))</f>
        <v/>
      </c>
      <c r="V2703" s="18">
        <f>MIN(70000,S2703+T2703+U2703)</f>
        <v/>
      </c>
      <c r="W2703" s="18">
        <f>MAX(0,ROUNDDOWN(M2703-J2703-N2703-K2703-0,-3))</f>
        <v/>
      </c>
      <c r="X2703" s="18">
        <f>MAX(0,ROUNDDOWN(M2703-J2703-N2703-K2703-R2703,-3))</f>
        <v/>
      </c>
      <c r="Y2703" s="18">
        <f>IF(W2703&lt;=0,0,ROUNDDOWN((W2703*LOOKUP(W2703,{0,1950001,3300001,6950001,9000001,18000001,40000001},{0.05,0.1,0.2,0.23,0.33,0.4,0.45})-LOOKUP(W2703,{0,1950001,3300001,6950001,9000001,18000001,40000001},{0,97500,427500,636000,1536000,2796000,4796000}))*1.021,-2))</f>
        <v/>
      </c>
      <c r="Z2703" s="18">
        <f>IF(X2703&lt;=0,0,ROUNDDOWN((X2703*LOOKUP(X2703,{0,1950001,3300001,6950001,9000001,18000001,40000001},{0.05,0.1,0.2,0.23,0.33,0.4,0.45})-LOOKUP(X2703,{0,1950001,3300001,6950001,9000001,18000001,40000001},{0,97500,427500,636000,1536000,2796000,4796000}))*1.021,-2))</f>
        <v/>
      </c>
      <c r="AA2703" s="18">
        <f>MAX(0,ROUNDDOWN(M2703-J2703-430000-L2703-0,-3))</f>
        <v/>
      </c>
      <c r="AB2703" s="18">
        <f>MAX(0,ROUNDDOWN(M2703-J2703-430000-L2703-V2703,-3))</f>
        <v/>
      </c>
      <c r="AC2703" s="18">
        <f>IF(M2703&lt;=450000,0,MAX(0,ROUNDDOWN(AA2703*0.06-MIN(50000,AA2703)*0.03,-2))+MAX(0,ROUNDDOWN(AA2703*0.04-MIN(50000,AA2703)*0.02,-2)))</f>
        <v/>
      </c>
      <c r="AD2703" s="18">
        <f>IF(M2703&lt;=450000,0,MAX(0,ROUNDDOWN(AB2703*0.06-MIN(50000,AB2703)*0.03,-2))+MAX(0,ROUNDDOWN(AB2703*0.04-MIN(50000,AB2703)*0.02,-2)))</f>
        <v/>
      </c>
      <c r="AE2703" s="18">
        <f>Y2703-Z2703</f>
        <v/>
      </c>
      <c r="AF2703" s="18">
        <f>AC2703-AD2703</f>
        <v/>
      </c>
      <c r="AG2703" s="18">
        <f>AE2703+AF2703</f>
        <v/>
      </c>
      <c r="AH2703" s="20">
        <f>IF(W2703&lt;=0,0,LOOKUP(W2703,{0,1950001,3300001,6950001,9000001,18000001,40000001},{0.05,0.1,0.2,0.23,0.33,0.4,0.45}))</f>
        <v/>
      </c>
    </row>
    <row r="2704">
      <c r="A2704" t="inlineStr">
        <is>
          <t>1万円刻み 一般8万円</t>
        </is>
      </c>
      <c r="B2704" s="18">
        <f>'4_1万円刻み'!$A$875</f>
        <v/>
      </c>
      <c r="C2704" s="19" t="n">
        <v>2026</v>
      </c>
      <c r="D2704" t="inlineStr">
        <is>
          <t>いいえ</t>
        </is>
      </c>
      <c r="E2704" s="18" t="n">
        <v>80000</v>
      </c>
      <c r="F2704" s="18" t="n">
        <v>0</v>
      </c>
      <c r="G2704" s="18" t="n">
        <v>0</v>
      </c>
      <c r="H2704" s="18" t="n">
        <v>0</v>
      </c>
      <c r="I2704" s="18" t="n">
        <v>0</v>
      </c>
      <c r="J2704" s="18">
        <f>ROUND(MIN(B2704/12,650000)*12*0.0915+MIN(B2704/12,1390000)*12*(0.0504+0)+B2704*0.005,0)</f>
        <v/>
      </c>
      <c r="K2704" s="18" t="n">
        <v>0</v>
      </c>
      <c r="L2704" s="18" t="n">
        <v>0</v>
      </c>
      <c r="M2704" s="18">
        <f>ROUND(IF(C2704&gt;=2026,IF(B2704&lt;741000,0,IF(B2704&lt;2191000,B2704-740000,IF(B2704&lt;2193000,1451000,IF(B2704&lt;2196000,1453000,IF(B2704&lt;2200000,1456000,IF(B2704&lt;3600000,ROUNDDOWN(B2704/4,-3)*2.8-80000,IF(B2704&lt;6600000,ROUNDDOWN(B2704/4,-3)*3.2-440000,IF(B2704&lt;8500000,ROUNDDOWN(B2704*0.9,0)-1100000,B2704-1950000)))))))),IF(B2704&lt;651000,0,IF(B2704&lt;1900000,B2704-650000,IF(B2704&lt;3600000,ROUNDDOWN(B2704/4,-3)*2.8-80000,IF(B2704&lt;6600000,ROUNDDOWN(B2704/4,-3)*3.2-440000,IF(B2704&lt;8500000,ROUNDDOWN(B2704*0.9,0)-1100000,B2704-1950000)))))),0)</f>
        <v/>
      </c>
      <c r="N2704" s="18">
        <f>IF(M2704&gt;23500000,NA(),IF(C2704&gt;=2026,IF(M2704&lt;=4890000,1040000,IF(M2704&lt;=6550000,670000,620000)),IF(M2704&lt;=1320000,950000,IF(M2704&lt;=3360000,880000,IF(M2704&lt;=4890000,680000,IF(M2704&lt;=6550000,630000,580000))))))</f>
        <v/>
      </c>
      <c r="O2704" s="18">
        <f>IF(F2704&lt;=0,IF(AND(D2704="はい",C2704&gt;=2026,C2704&lt;=2027),IF(E2704&lt;=0,0,IF(E2704&lt;=30000,E2704,IF(E2704&lt;=60000,ROUNDUP(E2704/2,0)+15000,IF(E2704&lt;=120000,ROUNDUP(E2704/4,0)+30000,60000)))),IF(E2704&lt;=0,0,IF(E2704&lt;=20000,E2704,IF(E2704&lt;=40000,ROUNDUP(E2704/2,0)+10000,IF(E2704&lt;=80000,ROUNDUP(E2704/4,0)+20000,40000))))),IF(E2704&lt;=0,IF(F2704&lt;=0,0,IF(F2704&lt;=25000,F2704,IF(F2704&lt;=50000,ROUNDUP(F2704/2,0)+12500,IF(F2704&lt;=100000,ROUNDUP(F2704/4,0)+25000,50000)))),MAX(IF(F2704&lt;=0,0,IF(F2704&lt;=25000,F2704,IF(F2704&lt;=50000,ROUNDUP(F2704/2,0)+12500,IF(F2704&lt;=100000,ROUNDUP(F2704/4,0)+25000,50000)))),MIN(IF(AND(D2704="はい",C2704&gt;=2026,C2704&lt;=2027),IF(E2704&lt;=0,0,IF(E2704&lt;=30000,E2704,IF(E2704&lt;=60000,ROUNDUP(E2704/2,0)+15000,IF(E2704&lt;=120000,ROUNDUP(E2704/4,0)+30000,60000)))),IF(E2704&lt;=0,0,IF(E2704&lt;=20000,E2704,IF(E2704&lt;=40000,ROUNDUP(E2704/2,0)+10000,IF(E2704&lt;=80000,ROUNDUP(E2704/4,0)+20000,40000)))))+IF(F2704&lt;=0,0,IF(F2704&lt;=25000,F2704,IF(F2704&lt;=50000,ROUNDUP(F2704/2,0)+12500,IF(F2704&lt;=100000,ROUNDUP(F2704/4,0)+25000,50000)))),IF(AND(D2704="はい",C2704&gt;=2026,C2704&lt;=2027),60000,40000)))))</f>
        <v/>
      </c>
      <c r="P2704" s="18">
        <f>IF(G2704&lt;=0,0,IF(G2704&lt;=20000,G2704,IF(G2704&lt;=40000,ROUNDUP(G2704/2,0)+10000,IF(G2704&lt;=80000,ROUNDUP(G2704/4,0)+20000,40000))))</f>
        <v/>
      </c>
      <c r="Q2704" s="18">
        <f>IF(I2704&lt;=0,IF(H2704&lt;=0,0,IF(H2704&lt;=20000,H2704,IF(H2704&lt;=40000,ROUNDUP(H2704/2,0)+10000,IF(H2704&lt;=80000,ROUNDUP(H2704/4,0)+20000,40000)))),IF(H2704&lt;=0,IF(I2704&lt;=0,0,IF(I2704&lt;=25000,I2704,IF(I2704&lt;=50000,ROUNDUP(I2704/2,0)+12500,IF(I2704&lt;=100000,ROUNDUP(I2704/4,0)+25000,50000)))),MAX(IF(I2704&lt;=0,0,IF(I2704&lt;=25000,I2704,IF(I2704&lt;=50000,ROUNDUP(I2704/2,0)+12500,IF(I2704&lt;=100000,ROUNDUP(I2704/4,0)+25000,50000)))),MIN(IF(H2704&lt;=0,0,IF(H2704&lt;=20000,H2704,IF(H2704&lt;=40000,ROUNDUP(H2704/2,0)+10000,IF(H2704&lt;=80000,ROUNDUP(H2704/4,0)+20000,40000))))+IF(I2704&lt;=0,0,IF(I2704&lt;=25000,I2704,IF(I2704&lt;=50000,ROUNDUP(I2704/2,0)+12500,IF(I2704&lt;=100000,ROUNDUP(I2704/4,0)+25000,50000)))),40000))))</f>
        <v/>
      </c>
      <c r="R2704" s="18">
        <f>MIN(120000,O2704+P2704+Q2704)</f>
        <v/>
      </c>
      <c r="S2704" s="18">
        <f>IF(F2704&lt;=0,IF(E2704&lt;=0,0,IF(E2704&lt;=12000,E2704,IF(E2704&lt;=32000,ROUNDUP(E2704/2,0)+6000,IF(E2704&lt;=56000,ROUNDUP(E2704/4,0)+14000,28000)))),IF(E2704&lt;=0,IF(F2704&lt;=0,0,IF(F2704&lt;=15000,F2704,IF(F2704&lt;=40000,ROUNDUP(F2704/2,0)+7500,IF(F2704&lt;=70000,ROUNDUP(F2704/4,0)+17500,35000)))),MAX(IF(F2704&lt;=0,0,IF(F2704&lt;=15000,F2704,IF(F2704&lt;=40000,ROUNDUP(F2704/2,0)+7500,IF(F2704&lt;=70000,ROUNDUP(F2704/4,0)+17500,35000)))),MIN(IF(E2704&lt;=0,0,IF(E2704&lt;=12000,E2704,IF(E2704&lt;=32000,ROUNDUP(E2704/2,0)+6000,IF(E2704&lt;=56000,ROUNDUP(E2704/4,0)+14000,28000))))+IF(F2704&lt;=0,0,IF(F2704&lt;=15000,F2704,IF(F2704&lt;=40000,ROUNDUP(F2704/2,0)+7500,IF(F2704&lt;=70000,ROUNDUP(F2704/4,0)+17500,35000)))),28000))))</f>
        <v/>
      </c>
      <c r="T2704" s="18">
        <f>IF(G2704&lt;=0,0,IF(G2704&lt;=12000,G2704,IF(G2704&lt;=32000,ROUNDUP(G2704/2,0)+6000,IF(G2704&lt;=56000,ROUNDUP(G2704/4,0)+14000,28000))))</f>
        <v/>
      </c>
      <c r="U2704" s="18">
        <f>IF(I2704&lt;=0,IF(H2704&lt;=0,0,IF(H2704&lt;=12000,H2704,IF(H2704&lt;=32000,ROUNDUP(H2704/2,0)+6000,IF(H2704&lt;=56000,ROUNDUP(H2704/4,0)+14000,28000)))),IF(H2704&lt;=0,IF(I2704&lt;=0,0,IF(I2704&lt;=15000,I2704,IF(I2704&lt;=40000,ROUNDUP(I2704/2,0)+7500,IF(I2704&lt;=70000,ROUNDUP(I2704/4,0)+17500,35000)))),MAX(IF(I2704&lt;=0,0,IF(I2704&lt;=15000,I2704,IF(I2704&lt;=40000,ROUNDUP(I2704/2,0)+7500,IF(I2704&lt;=70000,ROUNDUP(I2704/4,0)+17500,35000)))),MIN(IF(H2704&lt;=0,0,IF(H2704&lt;=12000,H2704,IF(H2704&lt;=32000,ROUNDUP(H2704/2,0)+6000,IF(H2704&lt;=56000,ROUNDUP(H2704/4,0)+14000,28000))))+IF(I2704&lt;=0,0,IF(I2704&lt;=15000,I2704,IF(I2704&lt;=40000,ROUNDUP(I2704/2,0)+7500,IF(I2704&lt;=70000,ROUNDUP(I2704/4,0)+17500,35000)))),28000))))</f>
        <v/>
      </c>
      <c r="V2704" s="18">
        <f>MIN(70000,S2704+T2704+U2704)</f>
        <v/>
      </c>
      <c r="W2704" s="18">
        <f>MAX(0,ROUNDDOWN(M2704-J2704-N2704-K2704-0,-3))</f>
        <v/>
      </c>
      <c r="X2704" s="18">
        <f>MAX(0,ROUNDDOWN(M2704-J2704-N2704-K2704-R2704,-3))</f>
        <v/>
      </c>
      <c r="Y2704" s="18">
        <f>IF(W2704&lt;=0,0,ROUNDDOWN((W2704*LOOKUP(W2704,{0,1950001,3300001,6950001,9000001,18000001,40000001},{0.05,0.1,0.2,0.23,0.33,0.4,0.45})-LOOKUP(W2704,{0,1950001,3300001,6950001,9000001,18000001,40000001},{0,97500,427500,636000,1536000,2796000,4796000}))*1.021,-2))</f>
        <v/>
      </c>
      <c r="Z2704" s="18">
        <f>IF(X2704&lt;=0,0,ROUNDDOWN((X2704*LOOKUP(X2704,{0,1950001,3300001,6950001,9000001,18000001,40000001},{0.05,0.1,0.2,0.23,0.33,0.4,0.45})-LOOKUP(X2704,{0,1950001,3300001,6950001,9000001,18000001,40000001},{0,97500,427500,636000,1536000,2796000,4796000}))*1.021,-2))</f>
        <v/>
      </c>
      <c r="AA2704" s="18">
        <f>MAX(0,ROUNDDOWN(M2704-J2704-430000-L2704-0,-3))</f>
        <v/>
      </c>
      <c r="AB2704" s="18">
        <f>MAX(0,ROUNDDOWN(M2704-J2704-430000-L2704-V2704,-3))</f>
        <v/>
      </c>
      <c r="AC2704" s="18">
        <f>IF(M2704&lt;=450000,0,MAX(0,ROUNDDOWN(AA2704*0.06-MIN(50000,AA2704)*0.03,-2))+MAX(0,ROUNDDOWN(AA2704*0.04-MIN(50000,AA2704)*0.02,-2)))</f>
        <v/>
      </c>
      <c r="AD2704" s="18">
        <f>IF(M2704&lt;=450000,0,MAX(0,ROUNDDOWN(AB2704*0.06-MIN(50000,AB2704)*0.03,-2))+MAX(0,ROUNDDOWN(AB2704*0.04-MIN(50000,AB2704)*0.02,-2)))</f>
        <v/>
      </c>
      <c r="AE2704" s="18">
        <f>Y2704-Z2704</f>
        <v/>
      </c>
      <c r="AF2704" s="18">
        <f>AC2704-AD2704</f>
        <v/>
      </c>
      <c r="AG2704" s="18">
        <f>AE2704+AF2704</f>
        <v/>
      </c>
      <c r="AH2704" s="20">
        <f>IF(W2704&lt;=0,0,LOOKUP(W2704,{0,1950001,3300001,6950001,9000001,18000001,40000001},{0.05,0.1,0.2,0.23,0.33,0.4,0.45}))</f>
        <v/>
      </c>
    </row>
    <row r="2705">
      <c r="A2705" t="inlineStr">
        <is>
          <t>1万円刻み 特例あり一般12万円</t>
        </is>
      </c>
      <c r="B2705" s="18">
        <f>'4_1万円刻み'!$A$875</f>
        <v/>
      </c>
      <c r="C2705" s="19" t="n">
        <v>2026</v>
      </c>
      <c r="D2705" t="inlineStr">
        <is>
          <t>はい</t>
        </is>
      </c>
      <c r="E2705" s="18" t="n">
        <v>120000</v>
      </c>
      <c r="F2705" s="18" t="n">
        <v>0</v>
      </c>
      <c r="G2705" s="18" t="n">
        <v>0</v>
      </c>
      <c r="H2705" s="18" t="n">
        <v>0</v>
      </c>
      <c r="I2705" s="18" t="n">
        <v>0</v>
      </c>
      <c r="J2705" s="18">
        <f>ROUND(MIN(B2705/12,650000)*12*0.0915+MIN(B2705/12,1390000)*12*(0.0504+0)+B2705*0.005,0)</f>
        <v/>
      </c>
      <c r="K2705" s="18" t="n">
        <v>0</v>
      </c>
      <c r="L2705" s="18" t="n">
        <v>0</v>
      </c>
      <c r="M2705" s="18">
        <f>ROUND(IF(C2705&gt;=2026,IF(B2705&lt;741000,0,IF(B2705&lt;2191000,B2705-740000,IF(B2705&lt;2193000,1451000,IF(B2705&lt;2196000,1453000,IF(B2705&lt;2200000,1456000,IF(B2705&lt;3600000,ROUNDDOWN(B2705/4,-3)*2.8-80000,IF(B2705&lt;6600000,ROUNDDOWN(B2705/4,-3)*3.2-440000,IF(B2705&lt;8500000,ROUNDDOWN(B2705*0.9,0)-1100000,B2705-1950000)))))))),IF(B2705&lt;651000,0,IF(B2705&lt;1900000,B2705-650000,IF(B2705&lt;3600000,ROUNDDOWN(B2705/4,-3)*2.8-80000,IF(B2705&lt;6600000,ROUNDDOWN(B2705/4,-3)*3.2-440000,IF(B2705&lt;8500000,ROUNDDOWN(B2705*0.9,0)-1100000,B2705-1950000)))))),0)</f>
        <v/>
      </c>
      <c r="N2705" s="18">
        <f>IF(M2705&gt;23500000,NA(),IF(C2705&gt;=2026,IF(M2705&lt;=4890000,1040000,IF(M2705&lt;=6550000,670000,620000)),IF(M2705&lt;=1320000,950000,IF(M2705&lt;=3360000,880000,IF(M2705&lt;=4890000,680000,IF(M2705&lt;=6550000,630000,580000))))))</f>
        <v/>
      </c>
      <c r="O2705" s="18">
        <f>IF(F2705&lt;=0,IF(AND(D2705="はい",C2705&gt;=2026,C2705&lt;=2027),IF(E2705&lt;=0,0,IF(E2705&lt;=30000,E2705,IF(E2705&lt;=60000,ROUNDUP(E2705/2,0)+15000,IF(E2705&lt;=120000,ROUNDUP(E2705/4,0)+30000,60000)))),IF(E2705&lt;=0,0,IF(E2705&lt;=20000,E2705,IF(E2705&lt;=40000,ROUNDUP(E2705/2,0)+10000,IF(E2705&lt;=80000,ROUNDUP(E2705/4,0)+20000,40000))))),IF(E2705&lt;=0,IF(F2705&lt;=0,0,IF(F2705&lt;=25000,F2705,IF(F2705&lt;=50000,ROUNDUP(F2705/2,0)+12500,IF(F2705&lt;=100000,ROUNDUP(F2705/4,0)+25000,50000)))),MAX(IF(F2705&lt;=0,0,IF(F2705&lt;=25000,F2705,IF(F2705&lt;=50000,ROUNDUP(F2705/2,0)+12500,IF(F2705&lt;=100000,ROUNDUP(F2705/4,0)+25000,50000)))),MIN(IF(AND(D2705="はい",C2705&gt;=2026,C2705&lt;=2027),IF(E2705&lt;=0,0,IF(E2705&lt;=30000,E2705,IF(E2705&lt;=60000,ROUNDUP(E2705/2,0)+15000,IF(E2705&lt;=120000,ROUNDUP(E2705/4,0)+30000,60000)))),IF(E2705&lt;=0,0,IF(E2705&lt;=20000,E2705,IF(E2705&lt;=40000,ROUNDUP(E2705/2,0)+10000,IF(E2705&lt;=80000,ROUNDUP(E2705/4,0)+20000,40000)))))+IF(F2705&lt;=0,0,IF(F2705&lt;=25000,F2705,IF(F2705&lt;=50000,ROUNDUP(F2705/2,0)+12500,IF(F2705&lt;=100000,ROUNDUP(F2705/4,0)+25000,50000)))),IF(AND(D2705="はい",C2705&gt;=2026,C2705&lt;=2027),60000,40000)))))</f>
        <v/>
      </c>
      <c r="P2705" s="18">
        <f>IF(G2705&lt;=0,0,IF(G2705&lt;=20000,G2705,IF(G2705&lt;=40000,ROUNDUP(G2705/2,0)+10000,IF(G2705&lt;=80000,ROUNDUP(G2705/4,0)+20000,40000))))</f>
        <v/>
      </c>
      <c r="Q2705" s="18">
        <f>IF(I2705&lt;=0,IF(H2705&lt;=0,0,IF(H2705&lt;=20000,H2705,IF(H2705&lt;=40000,ROUNDUP(H2705/2,0)+10000,IF(H2705&lt;=80000,ROUNDUP(H2705/4,0)+20000,40000)))),IF(H2705&lt;=0,IF(I2705&lt;=0,0,IF(I2705&lt;=25000,I2705,IF(I2705&lt;=50000,ROUNDUP(I2705/2,0)+12500,IF(I2705&lt;=100000,ROUNDUP(I2705/4,0)+25000,50000)))),MAX(IF(I2705&lt;=0,0,IF(I2705&lt;=25000,I2705,IF(I2705&lt;=50000,ROUNDUP(I2705/2,0)+12500,IF(I2705&lt;=100000,ROUNDUP(I2705/4,0)+25000,50000)))),MIN(IF(H2705&lt;=0,0,IF(H2705&lt;=20000,H2705,IF(H2705&lt;=40000,ROUNDUP(H2705/2,0)+10000,IF(H2705&lt;=80000,ROUNDUP(H2705/4,0)+20000,40000))))+IF(I2705&lt;=0,0,IF(I2705&lt;=25000,I2705,IF(I2705&lt;=50000,ROUNDUP(I2705/2,0)+12500,IF(I2705&lt;=100000,ROUNDUP(I2705/4,0)+25000,50000)))),40000))))</f>
        <v/>
      </c>
      <c r="R2705" s="18">
        <f>MIN(120000,O2705+P2705+Q2705)</f>
        <v/>
      </c>
      <c r="S2705" s="18">
        <f>IF(F2705&lt;=0,IF(E2705&lt;=0,0,IF(E2705&lt;=12000,E2705,IF(E2705&lt;=32000,ROUNDUP(E2705/2,0)+6000,IF(E2705&lt;=56000,ROUNDUP(E2705/4,0)+14000,28000)))),IF(E2705&lt;=0,IF(F2705&lt;=0,0,IF(F2705&lt;=15000,F2705,IF(F2705&lt;=40000,ROUNDUP(F2705/2,0)+7500,IF(F2705&lt;=70000,ROUNDUP(F2705/4,0)+17500,35000)))),MAX(IF(F2705&lt;=0,0,IF(F2705&lt;=15000,F2705,IF(F2705&lt;=40000,ROUNDUP(F2705/2,0)+7500,IF(F2705&lt;=70000,ROUNDUP(F2705/4,0)+17500,35000)))),MIN(IF(E2705&lt;=0,0,IF(E2705&lt;=12000,E2705,IF(E2705&lt;=32000,ROUNDUP(E2705/2,0)+6000,IF(E2705&lt;=56000,ROUNDUP(E2705/4,0)+14000,28000))))+IF(F2705&lt;=0,0,IF(F2705&lt;=15000,F2705,IF(F2705&lt;=40000,ROUNDUP(F2705/2,0)+7500,IF(F2705&lt;=70000,ROUNDUP(F2705/4,0)+17500,35000)))),28000))))</f>
        <v/>
      </c>
      <c r="T2705" s="18">
        <f>IF(G2705&lt;=0,0,IF(G2705&lt;=12000,G2705,IF(G2705&lt;=32000,ROUNDUP(G2705/2,0)+6000,IF(G2705&lt;=56000,ROUNDUP(G2705/4,0)+14000,28000))))</f>
        <v/>
      </c>
      <c r="U2705" s="18">
        <f>IF(I2705&lt;=0,IF(H2705&lt;=0,0,IF(H2705&lt;=12000,H2705,IF(H2705&lt;=32000,ROUNDUP(H2705/2,0)+6000,IF(H2705&lt;=56000,ROUNDUP(H2705/4,0)+14000,28000)))),IF(H2705&lt;=0,IF(I2705&lt;=0,0,IF(I2705&lt;=15000,I2705,IF(I2705&lt;=40000,ROUNDUP(I2705/2,0)+7500,IF(I2705&lt;=70000,ROUNDUP(I2705/4,0)+17500,35000)))),MAX(IF(I2705&lt;=0,0,IF(I2705&lt;=15000,I2705,IF(I2705&lt;=40000,ROUNDUP(I2705/2,0)+7500,IF(I2705&lt;=70000,ROUNDUP(I2705/4,0)+17500,35000)))),MIN(IF(H2705&lt;=0,0,IF(H2705&lt;=12000,H2705,IF(H2705&lt;=32000,ROUNDUP(H2705/2,0)+6000,IF(H2705&lt;=56000,ROUNDUP(H2705/4,0)+14000,28000))))+IF(I2705&lt;=0,0,IF(I2705&lt;=15000,I2705,IF(I2705&lt;=40000,ROUNDUP(I2705/2,0)+7500,IF(I2705&lt;=70000,ROUNDUP(I2705/4,0)+17500,35000)))),28000))))</f>
        <v/>
      </c>
      <c r="V2705" s="18">
        <f>MIN(70000,S2705+T2705+U2705)</f>
        <v/>
      </c>
      <c r="W2705" s="18">
        <f>MAX(0,ROUNDDOWN(M2705-J2705-N2705-K2705-0,-3))</f>
        <v/>
      </c>
      <c r="X2705" s="18">
        <f>MAX(0,ROUNDDOWN(M2705-J2705-N2705-K2705-R2705,-3))</f>
        <v/>
      </c>
      <c r="Y2705" s="18">
        <f>IF(W2705&lt;=0,0,ROUNDDOWN((W2705*LOOKUP(W2705,{0,1950001,3300001,6950001,9000001,18000001,40000001},{0.05,0.1,0.2,0.23,0.33,0.4,0.45})-LOOKUP(W2705,{0,1950001,3300001,6950001,9000001,18000001,40000001},{0,97500,427500,636000,1536000,2796000,4796000}))*1.021,-2))</f>
        <v/>
      </c>
      <c r="Z2705" s="18">
        <f>IF(X2705&lt;=0,0,ROUNDDOWN((X2705*LOOKUP(X2705,{0,1950001,3300001,6950001,9000001,18000001,40000001},{0.05,0.1,0.2,0.23,0.33,0.4,0.45})-LOOKUP(X2705,{0,1950001,3300001,6950001,9000001,18000001,40000001},{0,97500,427500,636000,1536000,2796000,4796000}))*1.021,-2))</f>
        <v/>
      </c>
      <c r="AA2705" s="18">
        <f>MAX(0,ROUNDDOWN(M2705-J2705-430000-L2705-0,-3))</f>
        <v/>
      </c>
      <c r="AB2705" s="18">
        <f>MAX(0,ROUNDDOWN(M2705-J2705-430000-L2705-V2705,-3))</f>
        <v/>
      </c>
      <c r="AC2705" s="18">
        <f>IF(M2705&lt;=450000,0,MAX(0,ROUNDDOWN(AA2705*0.06-MIN(50000,AA2705)*0.03,-2))+MAX(0,ROUNDDOWN(AA2705*0.04-MIN(50000,AA2705)*0.02,-2)))</f>
        <v/>
      </c>
      <c r="AD2705" s="18">
        <f>IF(M2705&lt;=450000,0,MAX(0,ROUNDDOWN(AB2705*0.06-MIN(50000,AB2705)*0.03,-2))+MAX(0,ROUNDDOWN(AB2705*0.04-MIN(50000,AB2705)*0.02,-2)))</f>
        <v/>
      </c>
      <c r="AE2705" s="18">
        <f>Y2705-Z2705</f>
        <v/>
      </c>
      <c r="AF2705" s="18">
        <f>AC2705-AD2705</f>
        <v/>
      </c>
      <c r="AG2705" s="18">
        <f>AE2705+AF2705</f>
        <v/>
      </c>
      <c r="AH2705" s="20">
        <f>IF(W2705&lt;=0,0,LOOKUP(W2705,{0,1950001,3300001,6950001,9000001,18000001,40000001},{0.05,0.1,0.2,0.23,0.33,0.4,0.45}))</f>
        <v/>
      </c>
    </row>
    <row r="2706">
      <c r="A2706" t="inlineStr">
        <is>
          <t>1万円刻み 3区分8万円ずつ</t>
        </is>
      </c>
      <c r="B2706" s="18">
        <f>'4_1万円刻み'!$A$876</f>
        <v/>
      </c>
      <c r="C2706" s="19" t="n">
        <v>2026</v>
      </c>
      <c r="D2706" t="inlineStr">
        <is>
          <t>いいえ</t>
        </is>
      </c>
      <c r="E2706" s="18" t="n">
        <v>80000</v>
      </c>
      <c r="F2706" s="18" t="n">
        <v>0</v>
      </c>
      <c r="G2706" s="18" t="n">
        <v>80000</v>
      </c>
      <c r="H2706" s="18" t="n">
        <v>80000</v>
      </c>
      <c r="I2706" s="18" t="n">
        <v>0</v>
      </c>
      <c r="J2706" s="18">
        <f>ROUND(MIN(B2706/12,650000)*12*0.0915+MIN(B2706/12,1390000)*12*(0.0504+0)+B2706*0.005,0)</f>
        <v/>
      </c>
      <c r="K2706" s="18" t="n">
        <v>0</v>
      </c>
      <c r="L2706" s="18" t="n">
        <v>0</v>
      </c>
      <c r="M2706" s="18">
        <f>ROUND(IF(C2706&gt;=2026,IF(B2706&lt;741000,0,IF(B2706&lt;2191000,B2706-740000,IF(B2706&lt;2193000,1451000,IF(B2706&lt;2196000,1453000,IF(B2706&lt;2200000,1456000,IF(B2706&lt;3600000,ROUNDDOWN(B2706/4,-3)*2.8-80000,IF(B2706&lt;6600000,ROUNDDOWN(B2706/4,-3)*3.2-440000,IF(B2706&lt;8500000,ROUNDDOWN(B2706*0.9,0)-1100000,B2706-1950000)))))))),IF(B2706&lt;651000,0,IF(B2706&lt;1900000,B2706-650000,IF(B2706&lt;3600000,ROUNDDOWN(B2706/4,-3)*2.8-80000,IF(B2706&lt;6600000,ROUNDDOWN(B2706/4,-3)*3.2-440000,IF(B2706&lt;8500000,ROUNDDOWN(B2706*0.9,0)-1100000,B2706-1950000)))))),0)</f>
        <v/>
      </c>
      <c r="N2706" s="18">
        <f>IF(M2706&gt;23500000,NA(),IF(C2706&gt;=2026,IF(M2706&lt;=4890000,1040000,IF(M2706&lt;=6550000,670000,620000)),IF(M2706&lt;=1320000,950000,IF(M2706&lt;=3360000,880000,IF(M2706&lt;=4890000,680000,IF(M2706&lt;=6550000,630000,580000))))))</f>
        <v/>
      </c>
      <c r="O2706" s="18">
        <f>IF(F2706&lt;=0,IF(AND(D2706="はい",C2706&gt;=2026,C2706&lt;=2027),IF(E2706&lt;=0,0,IF(E2706&lt;=30000,E2706,IF(E2706&lt;=60000,ROUNDUP(E2706/2,0)+15000,IF(E2706&lt;=120000,ROUNDUP(E2706/4,0)+30000,60000)))),IF(E2706&lt;=0,0,IF(E2706&lt;=20000,E2706,IF(E2706&lt;=40000,ROUNDUP(E2706/2,0)+10000,IF(E2706&lt;=80000,ROUNDUP(E2706/4,0)+20000,40000))))),IF(E2706&lt;=0,IF(F2706&lt;=0,0,IF(F2706&lt;=25000,F2706,IF(F2706&lt;=50000,ROUNDUP(F2706/2,0)+12500,IF(F2706&lt;=100000,ROUNDUP(F2706/4,0)+25000,50000)))),MAX(IF(F2706&lt;=0,0,IF(F2706&lt;=25000,F2706,IF(F2706&lt;=50000,ROUNDUP(F2706/2,0)+12500,IF(F2706&lt;=100000,ROUNDUP(F2706/4,0)+25000,50000)))),MIN(IF(AND(D2706="はい",C2706&gt;=2026,C2706&lt;=2027),IF(E2706&lt;=0,0,IF(E2706&lt;=30000,E2706,IF(E2706&lt;=60000,ROUNDUP(E2706/2,0)+15000,IF(E2706&lt;=120000,ROUNDUP(E2706/4,0)+30000,60000)))),IF(E2706&lt;=0,0,IF(E2706&lt;=20000,E2706,IF(E2706&lt;=40000,ROUNDUP(E2706/2,0)+10000,IF(E2706&lt;=80000,ROUNDUP(E2706/4,0)+20000,40000)))))+IF(F2706&lt;=0,0,IF(F2706&lt;=25000,F2706,IF(F2706&lt;=50000,ROUNDUP(F2706/2,0)+12500,IF(F2706&lt;=100000,ROUNDUP(F2706/4,0)+25000,50000)))),IF(AND(D2706="はい",C2706&gt;=2026,C2706&lt;=2027),60000,40000)))))</f>
        <v/>
      </c>
      <c r="P2706" s="18">
        <f>IF(G2706&lt;=0,0,IF(G2706&lt;=20000,G2706,IF(G2706&lt;=40000,ROUNDUP(G2706/2,0)+10000,IF(G2706&lt;=80000,ROUNDUP(G2706/4,0)+20000,40000))))</f>
        <v/>
      </c>
      <c r="Q2706" s="18">
        <f>IF(I2706&lt;=0,IF(H2706&lt;=0,0,IF(H2706&lt;=20000,H2706,IF(H2706&lt;=40000,ROUNDUP(H2706/2,0)+10000,IF(H2706&lt;=80000,ROUNDUP(H2706/4,0)+20000,40000)))),IF(H2706&lt;=0,IF(I2706&lt;=0,0,IF(I2706&lt;=25000,I2706,IF(I2706&lt;=50000,ROUNDUP(I2706/2,0)+12500,IF(I2706&lt;=100000,ROUNDUP(I2706/4,0)+25000,50000)))),MAX(IF(I2706&lt;=0,0,IF(I2706&lt;=25000,I2706,IF(I2706&lt;=50000,ROUNDUP(I2706/2,0)+12500,IF(I2706&lt;=100000,ROUNDUP(I2706/4,0)+25000,50000)))),MIN(IF(H2706&lt;=0,0,IF(H2706&lt;=20000,H2706,IF(H2706&lt;=40000,ROUNDUP(H2706/2,0)+10000,IF(H2706&lt;=80000,ROUNDUP(H2706/4,0)+20000,40000))))+IF(I2706&lt;=0,0,IF(I2706&lt;=25000,I2706,IF(I2706&lt;=50000,ROUNDUP(I2706/2,0)+12500,IF(I2706&lt;=100000,ROUNDUP(I2706/4,0)+25000,50000)))),40000))))</f>
        <v/>
      </c>
      <c r="R2706" s="18">
        <f>MIN(120000,O2706+P2706+Q2706)</f>
        <v/>
      </c>
      <c r="S2706" s="18">
        <f>IF(F2706&lt;=0,IF(E2706&lt;=0,0,IF(E2706&lt;=12000,E2706,IF(E2706&lt;=32000,ROUNDUP(E2706/2,0)+6000,IF(E2706&lt;=56000,ROUNDUP(E2706/4,0)+14000,28000)))),IF(E2706&lt;=0,IF(F2706&lt;=0,0,IF(F2706&lt;=15000,F2706,IF(F2706&lt;=40000,ROUNDUP(F2706/2,0)+7500,IF(F2706&lt;=70000,ROUNDUP(F2706/4,0)+17500,35000)))),MAX(IF(F2706&lt;=0,0,IF(F2706&lt;=15000,F2706,IF(F2706&lt;=40000,ROUNDUP(F2706/2,0)+7500,IF(F2706&lt;=70000,ROUNDUP(F2706/4,0)+17500,35000)))),MIN(IF(E2706&lt;=0,0,IF(E2706&lt;=12000,E2706,IF(E2706&lt;=32000,ROUNDUP(E2706/2,0)+6000,IF(E2706&lt;=56000,ROUNDUP(E2706/4,0)+14000,28000))))+IF(F2706&lt;=0,0,IF(F2706&lt;=15000,F2706,IF(F2706&lt;=40000,ROUNDUP(F2706/2,0)+7500,IF(F2706&lt;=70000,ROUNDUP(F2706/4,0)+17500,35000)))),28000))))</f>
        <v/>
      </c>
      <c r="T2706" s="18">
        <f>IF(G2706&lt;=0,0,IF(G2706&lt;=12000,G2706,IF(G2706&lt;=32000,ROUNDUP(G2706/2,0)+6000,IF(G2706&lt;=56000,ROUNDUP(G2706/4,0)+14000,28000))))</f>
        <v/>
      </c>
      <c r="U2706" s="18">
        <f>IF(I2706&lt;=0,IF(H2706&lt;=0,0,IF(H2706&lt;=12000,H2706,IF(H2706&lt;=32000,ROUNDUP(H2706/2,0)+6000,IF(H2706&lt;=56000,ROUNDUP(H2706/4,0)+14000,28000)))),IF(H2706&lt;=0,IF(I2706&lt;=0,0,IF(I2706&lt;=15000,I2706,IF(I2706&lt;=40000,ROUNDUP(I2706/2,0)+7500,IF(I2706&lt;=70000,ROUNDUP(I2706/4,0)+17500,35000)))),MAX(IF(I2706&lt;=0,0,IF(I2706&lt;=15000,I2706,IF(I2706&lt;=40000,ROUNDUP(I2706/2,0)+7500,IF(I2706&lt;=70000,ROUNDUP(I2706/4,0)+17500,35000)))),MIN(IF(H2706&lt;=0,0,IF(H2706&lt;=12000,H2706,IF(H2706&lt;=32000,ROUNDUP(H2706/2,0)+6000,IF(H2706&lt;=56000,ROUNDUP(H2706/4,0)+14000,28000))))+IF(I2706&lt;=0,0,IF(I2706&lt;=15000,I2706,IF(I2706&lt;=40000,ROUNDUP(I2706/2,0)+7500,IF(I2706&lt;=70000,ROUNDUP(I2706/4,0)+17500,35000)))),28000))))</f>
        <v/>
      </c>
      <c r="V2706" s="18">
        <f>MIN(70000,S2706+T2706+U2706)</f>
        <v/>
      </c>
      <c r="W2706" s="18">
        <f>MAX(0,ROUNDDOWN(M2706-J2706-N2706-K2706-0,-3))</f>
        <v/>
      </c>
      <c r="X2706" s="18">
        <f>MAX(0,ROUNDDOWN(M2706-J2706-N2706-K2706-R2706,-3))</f>
        <v/>
      </c>
      <c r="Y2706" s="18">
        <f>IF(W2706&lt;=0,0,ROUNDDOWN((W2706*LOOKUP(W2706,{0,1950001,3300001,6950001,9000001,18000001,40000001},{0.05,0.1,0.2,0.23,0.33,0.4,0.45})-LOOKUP(W2706,{0,1950001,3300001,6950001,9000001,18000001,40000001},{0,97500,427500,636000,1536000,2796000,4796000}))*1.021,-2))</f>
        <v/>
      </c>
      <c r="Z2706" s="18">
        <f>IF(X2706&lt;=0,0,ROUNDDOWN((X2706*LOOKUP(X2706,{0,1950001,3300001,6950001,9000001,18000001,40000001},{0.05,0.1,0.2,0.23,0.33,0.4,0.45})-LOOKUP(X2706,{0,1950001,3300001,6950001,9000001,18000001,40000001},{0,97500,427500,636000,1536000,2796000,4796000}))*1.021,-2))</f>
        <v/>
      </c>
      <c r="AA2706" s="18">
        <f>MAX(0,ROUNDDOWN(M2706-J2706-430000-L2706-0,-3))</f>
        <v/>
      </c>
      <c r="AB2706" s="18">
        <f>MAX(0,ROUNDDOWN(M2706-J2706-430000-L2706-V2706,-3))</f>
        <v/>
      </c>
      <c r="AC2706" s="18">
        <f>IF(M2706&lt;=450000,0,MAX(0,ROUNDDOWN(AA2706*0.06-MIN(50000,AA2706)*0.03,-2))+MAX(0,ROUNDDOWN(AA2706*0.04-MIN(50000,AA2706)*0.02,-2)))</f>
        <v/>
      </c>
      <c r="AD2706" s="18">
        <f>IF(M2706&lt;=450000,0,MAX(0,ROUNDDOWN(AB2706*0.06-MIN(50000,AB2706)*0.03,-2))+MAX(0,ROUNDDOWN(AB2706*0.04-MIN(50000,AB2706)*0.02,-2)))</f>
        <v/>
      </c>
      <c r="AE2706" s="18">
        <f>Y2706-Z2706</f>
        <v/>
      </c>
      <c r="AF2706" s="18">
        <f>AC2706-AD2706</f>
        <v/>
      </c>
      <c r="AG2706" s="18">
        <f>AE2706+AF2706</f>
        <v/>
      </c>
      <c r="AH2706" s="20">
        <f>IF(W2706&lt;=0,0,LOOKUP(W2706,{0,1950001,3300001,6950001,9000001,18000001,40000001},{0.05,0.1,0.2,0.23,0.33,0.4,0.45}))</f>
        <v/>
      </c>
    </row>
    <row r="2707">
      <c r="A2707" t="inlineStr">
        <is>
          <t>1万円刻み 一般8万円</t>
        </is>
      </c>
      <c r="B2707" s="18">
        <f>'4_1万円刻み'!$A$876</f>
        <v/>
      </c>
      <c r="C2707" s="19" t="n">
        <v>2026</v>
      </c>
      <c r="D2707" t="inlineStr">
        <is>
          <t>いいえ</t>
        </is>
      </c>
      <c r="E2707" s="18" t="n">
        <v>80000</v>
      </c>
      <c r="F2707" s="18" t="n">
        <v>0</v>
      </c>
      <c r="G2707" s="18" t="n">
        <v>0</v>
      </c>
      <c r="H2707" s="18" t="n">
        <v>0</v>
      </c>
      <c r="I2707" s="18" t="n">
        <v>0</v>
      </c>
      <c r="J2707" s="18">
        <f>ROUND(MIN(B2707/12,650000)*12*0.0915+MIN(B2707/12,1390000)*12*(0.0504+0)+B2707*0.005,0)</f>
        <v/>
      </c>
      <c r="K2707" s="18" t="n">
        <v>0</v>
      </c>
      <c r="L2707" s="18" t="n">
        <v>0</v>
      </c>
      <c r="M2707" s="18">
        <f>ROUND(IF(C2707&gt;=2026,IF(B2707&lt;741000,0,IF(B2707&lt;2191000,B2707-740000,IF(B2707&lt;2193000,1451000,IF(B2707&lt;2196000,1453000,IF(B2707&lt;2200000,1456000,IF(B2707&lt;3600000,ROUNDDOWN(B2707/4,-3)*2.8-80000,IF(B2707&lt;6600000,ROUNDDOWN(B2707/4,-3)*3.2-440000,IF(B2707&lt;8500000,ROUNDDOWN(B2707*0.9,0)-1100000,B2707-1950000)))))))),IF(B2707&lt;651000,0,IF(B2707&lt;1900000,B2707-650000,IF(B2707&lt;3600000,ROUNDDOWN(B2707/4,-3)*2.8-80000,IF(B2707&lt;6600000,ROUNDDOWN(B2707/4,-3)*3.2-440000,IF(B2707&lt;8500000,ROUNDDOWN(B2707*0.9,0)-1100000,B2707-1950000)))))),0)</f>
        <v/>
      </c>
      <c r="N2707" s="18">
        <f>IF(M2707&gt;23500000,NA(),IF(C2707&gt;=2026,IF(M2707&lt;=4890000,1040000,IF(M2707&lt;=6550000,670000,620000)),IF(M2707&lt;=1320000,950000,IF(M2707&lt;=3360000,880000,IF(M2707&lt;=4890000,680000,IF(M2707&lt;=6550000,630000,580000))))))</f>
        <v/>
      </c>
      <c r="O2707" s="18">
        <f>IF(F2707&lt;=0,IF(AND(D2707="はい",C2707&gt;=2026,C2707&lt;=2027),IF(E2707&lt;=0,0,IF(E2707&lt;=30000,E2707,IF(E2707&lt;=60000,ROUNDUP(E2707/2,0)+15000,IF(E2707&lt;=120000,ROUNDUP(E2707/4,0)+30000,60000)))),IF(E2707&lt;=0,0,IF(E2707&lt;=20000,E2707,IF(E2707&lt;=40000,ROUNDUP(E2707/2,0)+10000,IF(E2707&lt;=80000,ROUNDUP(E2707/4,0)+20000,40000))))),IF(E2707&lt;=0,IF(F2707&lt;=0,0,IF(F2707&lt;=25000,F2707,IF(F2707&lt;=50000,ROUNDUP(F2707/2,0)+12500,IF(F2707&lt;=100000,ROUNDUP(F2707/4,0)+25000,50000)))),MAX(IF(F2707&lt;=0,0,IF(F2707&lt;=25000,F2707,IF(F2707&lt;=50000,ROUNDUP(F2707/2,0)+12500,IF(F2707&lt;=100000,ROUNDUP(F2707/4,0)+25000,50000)))),MIN(IF(AND(D2707="はい",C2707&gt;=2026,C2707&lt;=2027),IF(E2707&lt;=0,0,IF(E2707&lt;=30000,E2707,IF(E2707&lt;=60000,ROUNDUP(E2707/2,0)+15000,IF(E2707&lt;=120000,ROUNDUP(E2707/4,0)+30000,60000)))),IF(E2707&lt;=0,0,IF(E2707&lt;=20000,E2707,IF(E2707&lt;=40000,ROUNDUP(E2707/2,0)+10000,IF(E2707&lt;=80000,ROUNDUP(E2707/4,0)+20000,40000)))))+IF(F2707&lt;=0,0,IF(F2707&lt;=25000,F2707,IF(F2707&lt;=50000,ROUNDUP(F2707/2,0)+12500,IF(F2707&lt;=100000,ROUNDUP(F2707/4,0)+25000,50000)))),IF(AND(D2707="はい",C2707&gt;=2026,C2707&lt;=2027),60000,40000)))))</f>
        <v/>
      </c>
      <c r="P2707" s="18">
        <f>IF(G2707&lt;=0,0,IF(G2707&lt;=20000,G2707,IF(G2707&lt;=40000,ROUNDUP(G2707/2,0)+10000,IF(G2707&lt;=80000,ROUNDUP(G2707/4,0)+20000,40000))))</f>
        <v/>
      </c>
      <c r="Q2707" s="18">
        <f>IF(I2707&lt;=0,IF(H2707&lt;=0,0,IF(H2707&lt;=20000,H2707,IF(H2707&lt;=40000,ROUNDUP(H2707/2,0)+10000,IF(H2707&lt;=80000,ROUNDUP(H2707/4,0)+20000,40000)))),IF(H2707&lt;=0,IF(I2707&lt;=0,0,IF(I2707&lt;=25000,I2707,IF(I2707&lt;=50000,ROUNDUP(I2707/2,0)+12500,IF(I2707&lt;=100000,ROUNDUP(I2707/4,0)+25000,50000)))),MAX(IF(I2707&lt;=0,0,IF(I2707&lt;=25000,I2707,IF(I2707&lt;=50000,ROUNDUP(I2707/2,0)+12500,IF(I2707&lt;=100000,ROUNDUP(I2707/4,0)+25000,50000)))),MIN(IF(H2707&lt;=0,0,IF(H2707&lt;=20000,H2707,IF(H2707&lt;=40000,ROUNDUP(H2707/2,0)+10000,IF(H2707&lt;=80000,ROUNDUP(H2707/4,0)+20000,40000))))+IF(I2707&lt;=0,0,IF(I2707&lt;=25000,I2707,IF(I2707&lt;=50000,ROUNDUP(I2707/2,0)+12500,IF(I2707&lt;=100000,ROUNDUP(I2707/4,0)+25000,50000)))),40000))))</f>
        <v/>
      </c>
      <c r="R2707" s="18">
        <f>MIN(120000,O2707+P2707+Q2707)</f>
        <v/>
      </c>
      <c r="S2707" s="18">
        <f>IF(F2707&lt;=0,IF(E2707&lt;=0,0,IF(E2707&lt;=12000,E2707,IF(E2707&lt;=32000,ROUNDUP(E2707/2,0)+6000,IF(E2707&lt;=56000,ROUNDUP(E2707/4,0)+14000,28000)))),IF(E2707&lt;=0,IF(F2707&lt;=0,0,IF(F2707&lt;=15000,F2707,IF(F2707&lt;=40000,ROUNDUP(F2707/2,0)+7500,IF(F2707&lt;=70000,ROUNDUP(F2707/4,0)+17500,35000)))),MAX(IF(F2707&lt;=0,0,IF(F2707&lt;=15000,F2707,IF(F2707&lt;=40000,ROUNDUP(F2707/2,0)+7500,IF(F2707&lt;=70000,ROUNDUP(F2707/4,0)+17500,35000)))),MIN(IF(E2707&lt;=0,0,IF(E2707&lt;=12000,E2707,IF(E2707&lt;=32000,ROUNDUP(E2707/2,0)+6000,IF(E2707&lt;=56000,ROUNDUP(E2707/4,0)+14000,28000))))+IF(F2707&lt;=0,0,IF(F2707&lt;=15000,F2707,IF(F2707&lt;=40000,ROUNDUP(F2707/2,0)+7500,IF(F2707&lt;=70000,ROUNDUP(F2707/4,0)+17500,35000)))),28000))))</f>
        <v/>
      </c>
      <c r="T2707" s="18">
        <f>IF(G2707&lt;=0,0,IF(G2707&lt;=12000,G2707,IF(G2707&lt;=32000,ROUNDUP(G2707/2,0)+6000,IF(G2707&lt;=56000,ROUNDUP(G2707/4,0)+14000,28000))))</f>
        <v/>
      </c>
      <c r="U2707" s="18">
        <f>IF(I2707&lt;=0,IF(H2707&lt;=0,0,IF(H2707&lt;=12000,H2707,IF(H2707&lt;=32000,ROUNDUP(H2707/2,0)+6000,IF(H2707&lt;=56000,ROUNDUP(H2707/4,0)+14000,28000)))),IF(H2707&lt;=0,IF(I2707&lt;=0,0,IF(I2707&lt;=15000,I2707,IF(I2707&lt;=40000,ROUNDUP(I2707/2,0)+7500,IF(I2707&lt;=70000,ROUNDUP(I2707/4,0)+17500,35000)))),MAX(IF(I2707&lt;=0,0,IF(I2707&lt;=15000,I2707,IF(I2707&lt;=40000,ROUNDUP(I2707/2,0)+7500,IF(I2707&lt;=70000,ROUNDUP(I2707/4,0)+17500,35000)))),MIN(IF(H2707&lt;=0,0,IF(H2707&lt;=12000,H2707,IF(H2707&lt;=32000,ROUNDUP(H2707/2,0)+6000,IF(H2707&lt;=56000,ROUNDUP(H2707/4,0)+14000,28000))))+IF(I2707&lt;=0,0,IF(I2707&lt;=15000,I2707,IF(I2707&lt;=40000,ROUNDUP(I2707/2,0)+7500,IF(I2707&lt;=70000,ROUNDUP(I2707/4,0)+17500,35000)))),28000))))</f>
        <v/>
      </c>
      <c r="V2707" s="18">
        <f>MIN(70000,S2707+T2707+U2707)</f>
        <v/>
      </c>
      <c r="W2707" s="18">
        <f>MAX(0,ROUNDDOWN(M2707-J2707-N2707-K2707-0,-3))</f>
        <v/>
      </c>
      <c r="X2707" s="18">
        <f>MAX(0,ROUNDDOWN(M2707-J2707-N2707-K2707-R2707,-3))</f>
        <v/>
      </c>
      <c r="Y2707" s="18">
        <f>IF(W2707&lt;=0,0,ROUNDDOWN((W2707*LOOKUP(W2707,{0,1950001,3300001,6950001,9000001,18000001,40000001},{0.05,0.1,0.2,0.23,0.33,0.4,0.45})-LOOKUP(W2707,{0,1950001,3300001,6950001,9000001,18000001,40000001},{0,97500,427500,636000,1536000,2796000,4796000}))*1.021,-2))</f>
        <v/>
      </c>
      <c r="Z2707" s="18">
        <f>IF(X2707&lt;=0,0,ROUNDDOWN((X2707*LOOKUP(X2707,{0,1950001,3300001,6950001,9000001,18000001,40000001},{0.05,0.1,0.2,0.23,0.33,0.4,0.45})-LOOKUP(X2707,{0,1950001,3300001,6950001,9000001,18000001,40000001},{0,97500,427500,636000,1536000,2796000,4796000}))*1.021,-2))</f>
        <v/>
      </c>
      <c r="AA2707" s="18">
        <f>MAX(0,ROUNDDOWN(M2707-J2707-430000-L2707-0,-3))</f>
        <v/>
      </c>
      <c r="AB2707" s="18">
        <f>MAX(0,ROUNDDOWN(M2707-J2707-430000-L2707-V2707,-3))</f>
        <v/>
      </c>
      <c r="AC2707" s="18">
        <f>IF(M2707&lt;=450000,0,MAX(0,ROUNDDOWN(AA2707*0.06-MIN(50000,AA2707)*0.03,-2))+MAX(0,ROUNDDOWN(AA2707*0.04-MIN(50000,AA2707)*0.02,-2)))</f>
        <v/>
      </c>
      <c r="AD2707" s="18">
        <f>IF(M2707&lt;=450000,0,MAX(0,ROUNDDOWN(AB2707*0.06-MIN(50000,AB2707)*0.03,-2))+MAX(0,ROUNDDOWN(AB2707*0.04-MIN(50000,AB2707)*0.02,-2)))</f>
        <v/>
      </c>
      <c r="AE2707" s="18">
        <f>Y2707-Z2707</f>
        <v/>
      </c>
      <c r="AF2707" s="18">
        <f>AC2707-AD2707</f>
        <v/>
      </c>
      <c r="AG2707" s="18">
        <f>AE2707+AF2707</f>
        <v/>
      </c>
      <c r="AH2707" s="20">
        <f>IF(W2707&lt;=0,0,LOOKUP(W2707,{0,1950001,3300001,6950001,9000001,18000001,40000001},{0.05,0.1,0.2,0.23,0.33,0.4,0.45}))</f>
        <v/>
      </c>
    </row>
    <row r="2708">
      <c r="A2708" t="inlineStr">
        <is>
          <t>1万円刻み 特例あり一般12万円</t>
        </is>
      </c>
      <c r="B2708" s="18">
        <f>'4_1万円刻み'!$A$876</f>
        <v/>
      </c>
      <c r="C2708" s="19" t="n">
        <v>2026</v>
      </c>
      <c r="D2708" t="inlineStr">
        <is>
          <t>はい</t>
        </is>
      </c>
      <c r="E2708" s="18" t="n">
        <v>120000</v>
      </c>
      <c r="F2708" s="18" t="n">
        <v>0</v>
      </c>
      <c r="G2708" s="18" t="n">
        <v>0</v>
      </c>
      <c r="H2708" s="18" t="n">
        <v>0</v>
      </c>
      <c r="I2708" s="18" t="n">
        <v>0</v>
      </c>
      <c r="J2708" s="18">
        <f>ROUND(MIN(B2708/12,650000)*12*0.0915+MIN(B2708/12,1390000)*12*(0.0504+0)+B2708*0.005,0)</f>
        <v/>
      </c>
      <c r="K2708" s="18" t="n">
        <v>0</v>
      </c>
      <c r="L2708" s="18" t="n">
        <v>0</v>
      </c>
      <c r="M2708" s="18">
        <f>ROUND(IF(C2708&gt;=2026,IF(B2708&lt;741000,0,IF(B2708&lt;2191000,B2708-740000,IF(B2708&lt;2193000,1451000,IF(B2708&lt;2196000,1453000,IF(B2708&lt;2200000,1456000,IF(B2708&lt;3600000,ROUNDDOWN(B2708/4,-3)*2.8-80000,IF(B2708&lt;6600000,ROUNDDOWN(B2708/4,-3)*3.2-440000,IF(B2708&lt;8500000,ROUNDDOWN(B2708*0.9,0)-1100000,B2708-1950000)))))))),IF(B2708&lt;651000,0,IF(B2708&lt;1900000,B2708-650000,IF(B2708&lt;3600000,ROUNDDOWN(B2708/4,-3)*2.8-80000,IF(B2708&lt;6600000,ROUNDDOWN(B2708/4,-3)*3.2-440000,IF(B2708&lt;8500000,ROUNDDOWN(B2708*0.9,0)-1100000,B2708-1950000)))))),0)</f>
        <v/>
      </c>
      <c r="N2708" s="18">
        <f>IF(M2708&gt;23500000,NA(),IF(C2708&gt;=2026,IF(M2708&lt;=4890000,1040000,IF(M2708&lt;=6550000,670000,620000)),IF(M2708&lt;=1320000,950000,IF(M2708&lt;=3360000,880000,IF(M2708&lt;=4890000,680000,IF(M2708&lt;=6550000,630000,580000))))))</f>
        <v/>
      </c>
      <c r="O2708" s="18">
        <f>IF(F2708&lt;=0,IF(AND(D2708="はい",C2708&gt;=2026,C2708&lt;=2027),IF(E2708&lt;=0,0,IF(E2708&lt;=30000,E2708,IF(E2708&lt;=60000,ROUNDUP(E2708/2,0)+15000,IF(E2708&lt;=120000,ROUNDUP(E2708/4,0)+30000,60000)))),IF(E2708&lt;=0,0,IF(E2708&lt;=20000,E2708,IF(E2708&lt;=40000,ROUNDUP(E2708/2,0)+10000,IF(E2708&lt;=80000,ROUNDUP(E2708/4,0)+20000,40000))))),IF(E2708&lt;=0,IF(F2708&lt;=0,0,IF(F2708&lt;=25000,F2708,IF(F2708&lt;=50000,ROUNDUP(F2708/2,0)+12500,IF(F2708&lt;=100000,ROUNDUP(F2708/4,0)+25000,50000)))),MAX(IF(F2708&lt;=0,0,IF(F2708&lt;=25000,F2708,IF(F2708&lt;=50000,ROUNDUP(F2708/2,0)+12500,IF(F2708&lt;=100000,ROUNDUP(F2708/4,0)+25000,50000)))),MIN(IF(AND(D2708="はい",C2708&gt;=2026,C2708&lt;=2027),IF(E2708&lt;=0,0,IF(E2708&lt;=30000,E2708,IF(E2708&lt;=60000,ROUNDUP(E2708/2,0)+15000,IF(E2708&lt;=120000,ROUNDUP(E2708/4,0)+30000,60000)))),IF(E2708&lt;=0,0,IF(E2708&lt;=20000,E2708,IF(E2708&lt;=40000,ROUNDUP(E2708/2,0)+10000,IF(E2708&lt;=80000,ROUNDUP(E2708/4,0)+20000,40000)))))+IF(F2708&lt;=0,0,IF(F2708&lt;=25000,F2708,IF(F2708&lt;=50000,ROUNDUP(F2708/2,0)+12500,IF(F2708&lt;=100000,ROUNDUP(F2708/4,0)+25000,50000)))),IF(AND(D2708="はい",C2708&gt;=2026,C2708&lt;=2027),60000,40000)))))</f>
        <v/>
      </c>
      <c r="P2708" s="18">
        <f>IF(G2708&lt;=0,0,IF(G2708&lt;=20000,G2708,IF(G2708&lt;=40000,ROUNDUP(G2708/2,0)+10000,IF(G2708&lt;=80000,ROUNDUP(G2708/4,0)+20000,40000))))</f>
        <v/>
      </c>
      <c r="Q2708" s="18">
        <f>IF(I2708&lt;=0,IF(H2708&lt;=0,0,IF(H2708&lt;=20000,H2708,IF(H2708&lt;=40000,ROUNDUP(H2708/2,0)+10000,IF(H2708&lt;=80000,ROUNDUP(H2708/4,0)+20000,40000)))),IF(H2708&lt;=0,IF(I2708&lt;=0,0,IF(I2708&lt;=25000,I2708,IF(I2708&lt;=50000,ROUNDUP(I2708/2,0)+12500,IF(I2708&lt;=100000,ROUNDUP(I2708/4,0)+25000,50000)))),MAX(IF(I2708&lt;=0,0,IF(I2708&lt;=25000,I2708,IF(I2708&lt;=50000,ROUNDUP(I2708/2,0)+12500,IF(I2708&lt;=100000,ROUNDUP(I2708/4,0)+25000,50000)))),MIN(IF(H2708&lt;=0,0,IF(H2708&lt;=20000,H2708,IF(H2708&lt;=40000,ROUNDUP(H2708/2,0)+10000,IF(H2708&lt;=80000,ROUNDUP(H2708/4,0)+20000,40000))))+IF(I2708&lt;=0,0,IF(I2708&lt;=25000,I2708,IF(I2708&lt;=50000,ROUNDUP(I2708/2,0)+12500,IF(I2708&lt;=100000,ROUNDUP(I2708/4,0)+25000,50000)))),40000))))</f>
        <v/>
      </c>
      <c r="R2708" s="18">
        <f>MIN(120000,O2708+P2708+Q2708)</f>
        <v/>
      </c>
      <c r="S2708" s="18">
        <f>IF(F2708&lt;=0,IF(E2708&lt;=0,0,IF(E2708&lt;=12000,E2708,IF(E2708&lt;=32000,ROUNDUP(E2708/2,0)+6000,IF(E2708&lt;=56000,ROUNDUP(E2708/4,0)+14000,28000)))),IF(E2708&lt;=0,IF(F2708&lt;=0,0,IF(F2708&lt;=15000,F2708,IF(F2708&lt;=40000,ROUNDUP(F2708/2,0)+7500,IF(F2708&lt;=70000,ROUNDUP(F2708/4,0)+17500,35000)))),MAX(IF(F2708&lt;=0,0,IF(F2708&lt;=15000,F2708,IF(F2708&lt;=40000,ROUNDUP(F2708/2,0)+7500,IF(F2708&lt;=70000,ROUNDUP(F2708/4,0)+17500,35000)))),MIN(IF(E2708&lt;=0,0,IF(E2708&lt;=12000,E2708,IF(E2708&lt;=32000,ROUNDUP(E2708/2,0)+6000,IF(E2708&lt;=56000,ROUNDUP(E2708/4,0)+14000,28000))))+IF(F2708&lt;=0,0,IF(F2708&lt;=15000,F2708,IF(F2708&lt;=40000,ROUNDUP(F2708/2,0)+7500,IF(F2708&lt;=70000,ROUNDUP(F2708/4,0)+17500,35000)))),28000))))</f>
        <v/>
      </c>
      <c r="T2708" s="18">
        <f>IF(G2708&lt;=0,0,IF(G2708&lt;=12000,G2708,IF(G2708&lt;=32000,ROUNDUP(G2708/2,0)+6000,IF(G2708&lt;=56000,ROUNDUP(G2708/4,0)+14000,28000))))</f>
        <v/>
      </c>
      <c r="U2708" s="18">
        <f>IF(I2708&lt;=0,IF(H2708&lt;=0,0,IF(H2708&lt;=12000,H2708,IF(H2708&lt;=32000,ROUNDUP(H2708/2,0)+6000,IF(H2708&lt;=56000,ROUNDUP(H2708/4,0)+14000,28000)))),IF(H2708&lt;=0,IF(I2708&lt;=0,0,IF(I2708&lt;=15000,I2708,IF(I2708&lt;=40000,ROUNDUP(I2708/2,0)+7500,IF(I2708&lt;=70000,ROUNDUP(I2708/4,0)+17500,35000)))),MAX(IF(I2708&lt;=0,0,IF(I2708&lt;=15000,I2708,IF(I2708&lt;=40000,ROUNDUP(I2708/2,0)+7500,IF(I2708&lt;=70000,ROUNDUP(I2708/4,0)+17500,35000)))),MIN(IF(H2708&lt;=0,0,IF(H2708&lt;=12000,H2708,IF(H2708&lt;=32000,ROUNDUP(H2708/2,0)+6000,IF(H2708&lt;=56000,ROUNDUP(H2708/4,0)+14000,28000))))+IF(I2708&lt;=0,0,IF(I2708&lt;=15000,I2708,IF(I2708&lt;=40000,ROUNDUP(I2708/2,0)+7500,IF(I2708&lt;=70000,ROUNDUP(I2708/4,0)+17500,35000)))),28000))))</f>
        <v/>
      </c>
      <c r="V2708" s="18">
        <f>MIN(70000,S2708+T2708+U2708)</f>
        <v/>
      </c>
      <c r="W2708" s="18">
        <f>MAX(0,ROUNDDOWN(M2708-J2708-N2708-K2708-0,-3))</f>
        <v/>
      </c>
      <c r="X2708" s="18">
        <f>MAX(0,ROUNDDOWN(M2708-J2708-N2708-K2708-R2708,-3))</f>
        <v/>
      </c>
      <c r="Y2708" s="18">
        <f>IF(W2708&lt;=0,0,ROUNDDOWN((W2708*LOOKUP(W2708,{0,1950001,3300001,6950001,9000001,18000001,40000001},{0.05,0.1,0.2,0.23,0.33,0.4,0.45})-LOOKUP(W2708,{0,1950001,3300001,6950001,9000001,18000001,40000001},{0,97500,427500,636000,1536000,2796000,4796000}))*1.021,-2))</f>
        <v/>
      </c>
      <c r="Z2708" s="18">
        <f>IF(X2708&lt;=0,0,ROUNDDOWN((X2708*LOOKUP(X2708,{0,1950001,3300001,6950001,9000001,18000001,40000001},{0.05,0.1,0.2,0.23,0.33,0.4,0.45})-LOOKUP(X2708,{0,1950001,3300001,6950001,9000001,18000001,40000001},{0,97500,427500,636000,1536000,2796000,4796000}))*1.021,-2))</f>
        <v/>
      </c>
      <c r="AA2708" s="18">
        <f>MAX(0,ROUNDDOWN(M2708-J2708-430000-L2708-0,-3))</f>
        <v/>
      </c>
      <c r="AB2708" s="18">
        <f>MAX(0,ROUNDDOWN(M2708-J2708-430000-L2708-V2708,-3))</f>
        <v/>
      </c>
      <c r="AC2708" s="18">
        <f>IF(M2708&lt;=450000,0,MAX(0,ROUNDDOWN(AA2708*0.06-MIN(50000,AA2708)*0.03,-2))+MAX(0,ROUNDDOWN(AA2708*0.04-MIN(50000,AA2708)*0.02,-2)))</f>
        <v/>
      </c>
      <c r="AD2708" s="18">
        <f>IF(M2708&lt;=450000,0,MAX(0,ROUNDDOWN(AB2708*0.06-MIN(50000,AB2708)*0.03,-2))+MAX(0,ROUNDDOWN(AB2708*0.04-MIN(50000,AB2708)*0.02,-2)))</f>
        <v/>
      </c>
      <c r="AE2708" s="18">
        <f>Y2708-Z2708</f>
        <v/>
      </c>
      <c r="AF2708" s="18">
        <f>AC2708-AD2708</f>
        <v/>
      </c>
      <c r="AG2708" s="18">
        <f>AE2708+AF2708</f>
        <v/>
      </c>
      <c r="AH2708" s="20">
        <f>IF(W2708&lt;=0,0,LOOKUP(W2708,{0,1950001,3300001,6950001,9000001,18000001,40000001},{0.05,0.1,0.2,0.23,0.33,0.4,0.45}))</f>
        <v/>
      </c>
    </row>
    <row r="2709">
      <c r="A2709" t="inlineStr">
        <is>
          <t>1万円刻み 3区分8万円ずつ</t>
        </is>
      </c>
      <c r="B2709" s="18">
        <f>'4_1万円刻み'!$A$877</f>
        <v/>
      </c>
      <c r="C2709" s="19" t="n">
        <v>2026</v>
      </c>
      <c r="D2709" t="inlineStr">
        <is>
          <t>いいえ</t>
        </is>
      </c>
      <c r="E2709" s="18" t="n">
        <v>80000</v>
      </c>
      <c r="F2709" s="18" t="n">
        <v>0</v>
      </c>
      <c r="G2709" s="18" t="n">
        <v>80000</v>
      </c>
      <c r="H2709" s="18" t="n">
        <v>80000</v>
      </c>
      <c r="I2709" s="18" t="n">
        <v>0</v>
      </c>
      <c r="J2709" s="18">
        <f>ROUND(MIN(B2709/12,650000)*12*0.0915+MIN(B2709/12,1390000)*12*(0.0504+0)+B2709*0.005,0)</f>
        <v/>
      </c>
      <c r="K2709" s="18" t="n">
        <v>0</v>
      </c>
      <c r="L2709" s="18" t="n">
        <v>0</v>
      </c>
      <c r="M2709" s="18">
        <f>ROUND(IF(C2709&gt;=2026,IF(B2709&lt;741000,0,IF(B2709&lt;2191000,B2709-740000,IF(B2709&lt;2193000,1451000,IF(B2709&lt;2196000,1453000,IF(B2709&lt;2200000,1456000,IF(B2709&lt;3600000,ROUNDDOWN(B2709/4,-3)*2.8-80000,IF(B2709&lt;6600000,ROUNDDOWN(B2709/4,-3)*3.2-440000,IF(B2709&lt;8500000,ROUNDDOWN(B2709*0.9,0)-1100000,B2709-1950000)))))))),IF(B2709&lt;651000,0,IF(B2709&lt;1900000,B2709-650000,IF(B2709&lt;3600000,ROUNDDOWN(B2709/4,-3)*2.8-80000,IF(B2709&lt;6600000,ROUNDDOWN(B2709/4,-3)*3.2-440000,IF(B2709&lt;8500000,ROUNDDOWN(B2709*0.9,0)-1100000,B2709-1950000)))))),0)</f>
        <v/>
      </c>
      <c r="N2709" s="18">
        <f>IF(M2709&gt;23500000,NA(),IF(C2709&gt;=2026,IF(M2709&lt;=4890000,1040000,IF(M2709&lt;=6550000,670000,620000)),IF(M2709&lt;=1320000,950000,IF(M2709&lt;=3360000,880000,IF(M2709&lt;=4890000,680000,IF(M2709&lt;=6550000,630000,580000))))))</f>
        <v/>
      </c>
      <c r="O2709" s="18">
        <f>IF(F2709&lt;=0,IF(AND(D2709="はい",C2709&gt;=2026,C2709&lt;=2027),IF(E2709&lt;=0,0,IF(E2709&lt;=30000,E2709,IF(E2709&lt;=60000,ROUNDUP(E2709/2,0)+15000,IF(E2709&lt;=120000,ROUNDUP(E2709/4,0)+30000,60000)))),IF(E2709&lt;=0,0,IF(E2709&lt;=20000,E2709,IF(E2709&lt;=40000,ROUNDUP(E2709/2,0)+10000,IF(E2709&lt;=80000,ROUNDUP(E2709/4,0)+20000,40000))))),IF(E2709&lt;=0,IF(F2709&lt;=0,0,IF(F2709&lt;=25000,F2709,IF(F2709&lt;=50000,ROUNDUP(F2709/2,0)+12500,IF(F2709&lt;=100000,ROUNDUP(F2709/4,0)+25000,50000)))),MAX(IF(F2709&lt;=0,0,IF(F2709&lt;=25000,F2709,IF(F2709&lt;=50000,ROUNDUP(F2709/2,0)+12500,IF(F2709&lt;=100000,ROUNDUP(F2709/4,0)+25000,50000)))),MIN(IF(AND(D2709="はい",C2709&gt;=2026,C2709&lt;=2027),IF(E2709&lt;=0,0,IF(E2709&lt;=30000,E2709,IF(E2709&lt;=60000,ROUNDUP(E2709/2,0)+15000,IF(E2709&lt;=120000,ROUNDUP(E2709/4,0)+30000,60000)))),IF(E2709&lt;=0,0,IF(E2709&lt;=20000,E2709,IF(E2709&lt;=40000,ROUNDUP(E2709/2,0)+10000,IF(E2709&lt;=80000,ROUNDUP(E2709/4,0)+20000,40000)))))+IF(F2709&lt;=0,0,IF(F2709&lt;=25000,F2709,IF(F2709&lt;=50000,ROUNDUP(F2709/2,0)+12500,IF(F2709&lt;=100000,ROUNDUP(F2709/4,0)+25000,50000)))),IF(AND(D2709="はい",C2709&gt;=2026,C2709&lt;=2027),60000,40000)))))</f>
        <v/>
      </c>
      <c r="P2709" s="18">
        <f>IF(G2709&lt;=0,0,IF(G2709&lt;=20000,G2709,IF(G2709&lt;=40000,ROUNDUP(G2709/2,0)+10000,IF(G2709&lt;=80000,ROUNDUP(G2709/4,0)+20000,40000))))</f>
        <v/>
      </c>
      <c r="Q2709" s="18">
        <f>IF(I2709&lt;=0,IF(H2709&lt;=0,0,IF(H2709&lt;=20000,H2709,IF(H2709&lt;=40000,ROUNDUP(H2709/2,0)+10000,IF(H2709&lt;=80000,ROUNDUP(H2709/4,0)+20000,40000)))),IF(H2709&lt;=0,IF(I2709&lt;=0,0,IF(I2709&lt;=25000,I2709,IF(I2709&lt;=50000,ROUNDUP(I2709/2,0)+12500,IF(I2709&lt;=100000,ROUNDUP(I2709/4,0)+25000,50000)))),MAX(IF(I2709&lt;=0,0,IF(I2709&lt;=25000,I2709,IF(I2709&lt;=50000,ROUNDUP(I2709/2,0)+12500,IF(I2709&lt;=100000,ROUNDUP(I2709/4,0)+25000,50000)))),MIN(IF(H2709&lt;=0,0,IF(H2709&lt;=20000,H2709,IF(H2709&lt;=40000,ROUNDUP(H2709/2,0)+10000,IF(H2709&lt;=80000,ROUNDUP(H2709/4,0)+20000,40000))))+IF(I2709&lt;=0,0,IF(I2709&lt;=25000,I2709,IF(I2709&lt;=50000,ROUNDUP(I2709/2,0)+12500,IF(I2709&lt;=100000,ROUNDUP(I2709/4,0)+25000,50000)))),40000))))</f>
        <v/>
      </c>
      <c r="R2709" s="18">
        <f>MIN(120000,O2709+P2709+Q2709)</f>
        <v/>
      </c>
      <c r="S2709" s="18">
        <f>IF(F2709&lt;=0,IF(E2709&lt;=0,0,IF(E2709&lt;=12000,E2709,IF(E2709&lt;=32000,ROUNDUP(E2709/2,0)+6000,IF(E2709&lt;=56000,ROUNDUP(E2709/4,0)+14000,28000)))),IF(E2709&lt;=0,IF(F2709&lt;=0,0,IF(F2709&lt;=15000,F2709,IF(F2709&lt;=40000,ROUNDUP(F2709/2,0)+7500,IF(F2709&lt;=70000,ROUNDUP(F2709/4,0)+17500,35000)))),MAX(IF(F2709&lt;=0,0,IF(F2709&lt;=15000,F2709,IF(F2709&lt;=40000,ROUNDUP(F2709/2,0)+7500,IF(F2709&lt;=70000,ROUNDUP(F2709/4,0)+17500,35000)))),MIN(IF(E2709&lt;=0,0,IF(E2709&lt;=12000,E2709,IF(E2709&lt;=32000,ROUNDUP(E2709/2,0)+6000,IF(E2709&lt;=56000,ROUNDUP(E2709/4,0)+14000,28000))))+IF(F2709&lt;=0,0,IF(F2709&lt;=15000,F2709,IF(F2709&lt;=40000,ROUNDUP(F2709/2,0)+7500,IF(F2709&lt;=70000,ROUNDUP(F2709/4,0)+17500,35000)))),28000))))</f>
        <v/>
      </c>
      <c r="T2709" s="18">
        <f>IF(G2709&lt;=0,0,IF(G2709&lt;=12000,G2709,IF(G2709&lt;=32000,ROUNDUP(G2709/2,0)+6000,IF(G2709&lt;=56000,ROUNDUP(G2709/4,0)+14000,28000))))</f>
        <v/>
      </c>
      <c r="U2709" s="18">
        <f>IF(I2709&lt;=0,IF(H2709&lt;=0,0,IF(H2709&lt;=12000,H2709,IF(H2709&lt;=32000,ROUNDUP(H2709/2,0)+6000,IF(H2709&lt;=56000,ROUNDUP(H2709/4,0)+14000,28000)))),IF(H2709&lt;=0,IF(I2709&lt;=0,0,IF(I2709&lt;=15000,I2709,IF(I2709&lt;=40000,ROUNDUP(I2709/2,0)+7500,IF(I2709&lt;=70000,ROUNDUP(I2709/4,0)+17500,35000)))),MAX(IF(I2709&lt;=0,0,IF(I2709&lt;=15000,I2709,IF(I2709&lt;=40000,ROUNDUP(I2709/2,0)+7500,IF(I2709&lt;=70000,ROUNDUP(I2709/4,0)+17500,35000)))),MIN(IF(H2709&lt;=0,0,IF(H2709&lt;=12000,H2709,IF(H2709&lt;=32000,ROUNDUP(H2709/2,0)+6000,IF(H2709&lt;=56000,ROUNDUP(H2709/4,0)+14000,28000))))+IF(I2709&lt;=0,0,IF(I2709&lt;=15000,I2709,IF(I2709&lt;=40000,ROUNDUP(I2709/2,0)+7500,IF(I2709&lt;=70000,ROUNDUP(I2709/4,0)+17500,35000)))),28000))))</f>
        <v/>
      </c>
      <c r="V2709" s="18">
        <f>MIN(70000,S2709+T2709+U2709)</f>
        <v/>
      </c>
      <c r="W2709" s="18">
        <f>MAX(0,ROUNDDOWN(M2709-J2709-N2709-K2709-0,-3))</f>
        <v/>
      </c>
      <c r="X2709" s="18">
        <f>MAX(0,ROUNDDOWN(M2709-J2709-N2709-K2709-R2709,-3))</f>
        <v/>
      </c>
      <c r="Y2709" s="18">
        <f>IF(W2709&lt;=0,0,ROUNDDOWN((W2709*LOOKUP(W2709,{0,1950001,3300001,6950001,9000001,18000001,40000001},{0.05,0.1,0.2,0.23,0.33,0.4,0.45})-LOOKUP(W2709,{0,1950001,3300001,6950001,9000001,18000001,40000001},{0,97500,427500,636000,1536000,2796000,4796000}))*1.021,-2))</f>
        <v/>
      </c>
      <c r="Z2709" s="18">
        <f>IF(X2709&lt;=0,0,ROUNDDOWN((X2709*LOOKUP(X2709,{0,1950001,3300001,6950001,9000001,18000001,40000001},{0.05,0.1,0.2,0.23,0.33,0.4,0.45})-LOOKUP(X2709,{0,1950001,3300001,6950001,9000001,18000001,40000001},{0,97500,427500,636000,1536000,2796000,4796000}))*1.021,-2))</f>
        <v/>
      </c>
      <c r="AA2709" s="18">
        <f>MAX(0,ROUNDDOWN(M2709-J2709-430000-L2709-0,-3))</f>
        <v/>
      </c>
      <c r="AB2709" s="18">
        <f>MAX(0,ROUNDDOWN(M2709-J2709-430000-L2709-V2709,-3))</f>
        <v/>
      </c>
      <c r="AC2709" s="18">
        <f>IF(M2709&lt;=450000,0,MAX(0,ROUNDDOWN(AA2709*0.06-MIN(50000,AA2709)*0.03,-2))+MAX(0,ROUNDDOWN(AA2709*0.04-MIN(50000,AA2709)*0.02,-2)))</f>
        <v/>
      </c>
      <c r="AD2709" s="18">
        <f>IF(M2709&lt;=450000,0,MAX(0,ROUNDDOWN(AB2709*0.06-MIN(50000,AB2709)*0.03,-2))+MAX(0,ROUNDDOWN(AB2709*0.04-MIN(50000,AB2709)*0.02,-2)))</f>
        <v/>
      </c>
      <c r="AE2709" s="18">
        <f>Y2709-Z2709</f>
        <v/>
      </c>
      <c r="AF2709" s="18">
        <f>AC2709-AD2709</f>
        <v/>
      </c>
      <c r="AG2709" s="18">
        <f>AE2709+AF2709</f>
        <v/>
      </c>
      <c r="AH2709" s="20">
        <f>IF(W2709&lt;=0,0,LOOKUP(W2709,{0,1950001,3300001,6950001,9000001,18000001,40000001},{0.05,0.1,0.2,0.23,0.33,0.4,0.45}))</f>
        <v/>
      </c>
    </row>
    <row r="2710">
      <c r="A2710" t="inlineStr">
        <is>
          <t>1万円刻み 一般8万円</t>
        </is>
      </c>
      <c r="B2710" s="18">
        <f>'4_1万円刻み'!$A$877</f>
        <v/>
      </c>
      <c r="C2710" s="19" t="n">
        <v>2026</v>
      </c>
      <c r="D2710" t="inlineStr">
        <is>
          <t>いいえ</t>
        </is>
      </c>
      <c r="E2710" s="18" t="n">
        <v>80000</v>
      </c>
      <c r="F2710" s="18" t="n">
        <v>0</v>
      </c>
      <c r="G2710" s="18" t="n">
        <v>0</v>
      </c>
      <c r="H2710" s="18" t="n">
        <v>0</v>
      </c>
      <c r="I2710" s="18" t="n">
        <v>0</v>
      </c>
      <c r="J2710" s="18">
        <f>ROUND(MIN(B2710/12,650000)*12*0.0915+MIN(B2710/12,1390000)*12*(0.0504+0)+B2710*0.005,0)</f>
        <v/>
      </c>
      <c r="K2710" s="18" t="n">
        <v>0</v>
      </c>
      <c r="L2710" s="18" t="n">
        <v>0</v>
      </c>
      <c r="M2710" s="18">
        <f>ROUND(IF(C2710&gt;=2026,IF(B2710&lt;741000,0,IF(B2710&lt;2191000,B2710-740000,IF(B2710&lt;2193000,1451000,IF(B2710&lt;2196000,1453000,IF(B2710&lt;2200000,1456000,IF(B2710&lt;3600000,ROUNDDOWN(B2710/4,-3)*2.8-80000,IF(B2710&lt;6600000,ROUNDDOWN(B2710/4,-3)*3.2-440000,IF(B2710&lt;8500000,ROUNDDOWN(B2710*0.9,0)-1100000,B2710-1950000)))))))),IF(B2710&lt;651000,0,IF(B2710&lt;1900000,B2710-650000,IF(B2710&lt;3600000,ROUNDDOWN(B2710/4,-3)*2.8-80000,IF(B2710&lt;6600000,ROUNDDOWN(B2710/4,-3)*3.2-440000,IF(B2710&lt;8500000,ROUNDDOWN(B2710*0.9,0)-1100000,B2710-1950000)))))),0)</f>
        <v/>
      </c>
      <c r="N2710" s="18">
        <f>IF(M2710&gt;23500000,NA(),IF(C2710&gt;=2026,IF(M2710&lt;=4890000,1040000,IF(M2710&lt;=6550000,670000,620000)),IF(M2710&lt;=1320000,950000,IF(M2710&lt;=3360000,880000,IF(M2710&lt;=4890000,680000,IF(M2710&lt;=6550000,630000,580000))))))</f>
        <v/>
      </c>
      <c r="O2710" s="18">
        <f>IF(F2710&lt;=0,IF(AND(D2710="はい",C2710&gt;=2026,C2710&lt;=2027),IF(E2710&lt;=0,0,IF(E2710&lt;=30000,E2710,IF(E2710&lt;=60000,ROUNDUP(E2710/2,0)+15000,IF(E2710&lt;=120000,ROUNDUP(E2710/4,0)+30000,60000)))),IF(E2710&lt;=0,0,IF(E2710&lt;=20000,E2710,IF(E2710&lt;=40000,ROUNDUP(E2710/2,0)+10000,IF(E2710&lt;=80000,ROUNDUP(E2710/4,0)+20000,40000))))),IF(E2710&lt;=0,IF(F2710&lt;=0,0,IF(F2710&lt;=25000,F2710,IF(F2710&lt;=50000,ROUNDUP(F2710/2,0)+12500,IF(F2710&lt;=100000,ROUNDUP(F2710/4,0)+25000,50000)))),MAX(IF(F2710&lt;=0,0,IF(F2710&lt;=25000,F2710,IF(F2710&lt;=50000,ROUNDUP(F2710/2,0)+12500,IF(F2710&lt;=100000,ROUNDUP(F2710/4,0)+25000,50000)))),MIN(IF(AND(D2710="はい",C2710&gt;=2026,C2710&lt;=2027),IF(E2710&lt;=0,0,IF(E2710&lt;=30000,E2710,IF(E2710&lt;=60000,ROUNDUP(E2710/2,0)+15000,IF(E2710&lt;=120000,ROUNDUP(E2710/4,0)+30000,60000)))),IF(E2710&lt;=0,0,IF(E2710&lt;=20000,E2710,IF(E2710&lt;=40000,ROUNDUP(E2710/2,0)+10000,IF(E2710&lt;=80000,ROUNDUP(E2710/4,0)+20000,40000)))))+IF(F2710&lt;=0,0,IF(F2710&lt;=25000,F2710,IF(F2710&lt;=50000,ROUNDUP(F2710/2,0)+12500,IF(F2710&lt;=100000,ROUNDUP(F2710/4,0)+25000,50000)))),IF(AND(D2710="はい",C2710&gt;=2026,C2710&lt;=2027),60000,40000)))))</f>
        <v/>
      </c>
      <c r="P2710" s="18">
        <f>IF(G2710&lt;=0,0,IF(G2710&lt;=20000,G2710,IF(G2710&lt;=40000,ROUNDUP(G2710/2,0)+10000,IF(G2710&lt;=80000,ROUNDUP(G2710/4,0)+20000,40000))))</f>
        <v/>
      </c>
      <c r="Q2710" s="18">
        <f>IF(I2710&lt;=0,IF(H2710&lt;=0,0,IF(H2710&lt;=20000,H2710,IF(H2710&lt;=40000,ROUNDUP(H2710/2,0)+10000,IF(H2710&lt;=80000,ROUNDUP(H2710/4,0)+20000,40000)))),IF(H2710&lt;=0,IF(I2710&lt;=0,0,IF(I2710&lt;=25000,I2710,IF(I2710&lt;=50000,ROUNDUP(I2710/2,0)+12500,IF(I2710&lt;=100000,ROUNDUP(I2710/4,0)+25000,50000)))),MAX(IF(I2710&lt;=0,0,IF(I2710&lt;=25000,I2710,IF(I2710&lt;=50000,ROUNDUP(I2710/2,0)+12500,IF(I2710&lt;=100000,ROUNDUP(I2710/4,0)+25000,50000)))),MIN(IF(H2710&lt;=0,0,IF(H2710&lt;=20000,H2710,IF(H2710&lt;=40000,ROUNDUP(H2710/2,0)+10000,IF(H2710&lt;=80000,ROUNDUP(H2710/4,0)+20000,40000))))+IF(I2710&lt;=0,0,IF(I2710&lt;=25000,I2710,IF(I2710&lt;=50000,ROUNDUP(I2710/2,0)+12500,IF(I2710&lt;=100000,ROUNDUP(I2710/4,0)+25000,50000)))),40000))))</f>
        <v/>
      </c>
      <c r="R2710" s="18">
        <f>MIN(120000,O2710+P2710+Q2710)</f>
        <v/>
      </c>
      <c r="S2710" s="18">
        <f>IF(F2710&lt;=0,IF(E2710&lt;=0,0,IF(E2710&lt;=12000,E2710,IF(E2710&lt;=32000,ROUNDUP(E2710/2,0)+6000,IF(E2710&lt;=56000,ROUNDUP(E2710/4,0)+14000,28000)))),IF(E2710&lt;=0,IF(F2710&lt;=0,0,IF(F2710&lt;=15000,F2710,IF(F2710&lt;=40000,ROUNDUP(F2710/2,0)+7500,IF(F2710&lt;=70000,ROUNDUP(F2710/4,0)+17500,35000)))),MAX(IF(F2710&lt;=0,0,IF(F2710&lt;=15000,F2710,IF(F2710&lt;=40000,ROUNDUP(F2710/2,0)+7500,IF(F2710&lt;=70000,ROUNDUP(F2710/4,0)+17500,35000)))),MIN(IF(E2710&lt;=0,0,IF(E2710&lt;=12000,E2710,IF(E2710&lt;=32000,ROUNDUP(E2710/2,0)+6000,IF(E2710&lt;=56000,ROUNDUP(E2710/4,0)+14000,28000))))+IF(F2710&lt;=0,0,IF(F2710&lt;=15000,F2710,IF(F2710&lt;=40000,ROUNDUP(F2710/2,0)+7500,IF(F2710&lt;=70000,ROUNDUP(F2710/4,0)+17500,35000)))),28000))))</f>
        <v/>
      </c>
      <c r="T2710" s="18">
        <f>IF(G2710&lt;=0,0,IF(G2710&lt;=12000,G2710,IF(G2710&lt;=32000,ROUNDUP(G2710/2,0)+6000,IF(G2710&lt;=56000,ROUNDUP(G2710/4,0)+14000,28000))))</f>
        <v/>
      </c>
      <c r="U2710" s="18">
        <f>IF(I2710&lt;=0,IF(H2710&lt;=0,0,IF(H2710&lt;=12000,H2710,IF(H2710&lt;=32000,ROUNDUP(H2710/2,0)+6000,IF(H2710&lt;=56000,ROUNDUP(H2710/4,0)+14000,28000)))),IF(H2710&lt;=0,IF(I2710&lt;=0,0,IF(I2710&lt;=15000,I2710,IF(I2710&lt;=40000,ROUNDUP(I2710/2,0)+7500,IF(I2710&lt;=70000,ROUNDUP(I2710/4,0)+17500,35000)))),MAX(IF(I2710&lt;=0,0,IF(I2710&lt;=15000,I2710,IF(I2710&lt;=40000,ROUNDUP(I2710/2,0)+7500,IF(I2710&lt;=70000,ROUNDUP(I2710/4,0)+17500,35000)))),MIN(IF(H2710&lt;=0,0,IF(H2710&lt;=12000,H2710,IF(H2710&lt;=32000,ROUNDUP(H2710/2,0)+6000,IF(H2710&lt;=56000,ROUNDUP(H2710/4,0)+14000,28000))))+IF(I2710&lt;=0,0,IF(I2710&lt;=15000,I2710,IF(I2710&lt;=40000,ROUNDUP(I2710/2,0)+7500,IF(I2710&lt;=70000,ROUNDUP(I2710/4,0)+17500,35000)))),28000))))</f>
        <v/>
      </c>
      <c r="V2710" s="18">
        <f>MIN(70000,S2710+T2710+U2710)</f>
        <v/>
      </c>
      <c r="W2710" s="18">
        <f>MAX(0,ROUNDDOWN(M2710-J2710-N2710-K2710-0,-3))</f>
        <v/>
      </c>
      <c r="X2710" s="18">
        <f>MAX(0,ROUNDDOWN(M2710-J2710-N2710-K2710-R2710,-3))</f>
        <v/>
      </c>
      <c r="Y2710" s="18">
        <f>IF(W2710&lt;=0,0,ROUNDDOWN((W2710*LOOKUP(W2710,{0,1950001,3300001,6950001,9000001,18000001,40000001},{0.05,0.1,0.2,0.23,0.33,0.4,0.45})-LOOKUP(W2710,{0,1950001,3300001,6950001,9000001,18000001,40000001},{0,97500,427500,636000,1536000,2796000,4796000}))*1.021,-2))</f>
        <v/>
      </c>
      <c r="Z2710" s="18">
        <f>IF(X2710&lt;=0,0,ROUNDDOWN((X2710*LOOKUP(X2710,{0,1950001,3300001,6950001,9000001,18000001,40000001},{0.05,0.1,0.2,0.23,0.33,0.4,0.45})-LOOKUP(X2710,{0,1950001,3300001,6950001,9000001,18000001,40000001},{0,97500,427500,636000,1536000,2796000,4796000}))*1.021,-2))</f>
        <v/>
      </c>
      <c r="AA2710" s="18">
        <f>MAX(0,ROUNDDOWN(M2710-J2710-430000-L2710-0,-3))</f>
        <v/>
      </c>
      <c r="AB2710" s="18">
        <f>MAX(0,ROUNDDOWN(M2710-J2710-430000-L2710-V2710,-3))</f>
        <v/>
      </c>
      <c r="AC2710" s="18">
        <f>IF(M2710&lt;=450000,0,MAX(0,ROUNDDOWN(AA2710*0.06-MIN(50000,AA2710)*0.03,-2))+MAX(0,ROUNDDOWN(AA2710*0.04-MIN(50000,AA2710)*0.02,-2)))</f>
        <v/>
      </c>
      <c r="AD2710" s="18">
        <f>IF(M2710&lt;=450000,0,MAX(0,ROUNDDOWN(AB2710*0.06-MIN(50000,AB2710)*0.03,-2))+MAX(0,ROUNDDOWN(AB2710*0.04-MIN(50000,AB2710)*0.02,-2)))</f>
        <v/>
      </c>
      <c r="AE2710" s="18">
        <f>Y2710-Z2710</f>
        <v/>
      </c>
      <c r="AF2710" s="18">
        <f>AC2710-AD2710</f>
        <v/>
      </c>
      <c r="AG2710" s="18">
        <f>AE2710+AF2710</f>
        <v/>
      </c>
      <c r="AH2710" s="20">
        <f>IF(W2710&lt;=0,0,LOOKUP(W2710,{0,1950001,3300001,6950001,9000001,18000001,40000001},{0.05,0.1,0.2,0.23,0.33,0.4,0.45}))</f>
        <v/>
      </c>
    </row>
    <row r="2711">
      <c r="A2711" t="inlineStr">
        <is>
          <t>1万円刻み 特例あり一般12万円</t>
        </is>
      </c>
      <c r="B2711" s="18">
        <f>'4_1万円刻み'!$A$877</f>
        <v/>
      </c>
      <c r="C2711" s="19" t="n">
        <v>2026</v>
      </c>
      <c r="D2711" t="inlineStr">
        <is>
          <t>はい</t>
        </is>
      </c>
      <c r="E2711" s="18" t="n">
        <v>120000</v>
      </c>
      <c r="F2711" s="18" t="n">
        <v>0</v>
      </c>
      <c r="G2711" s="18" t="n">
        <v>0</v>
      </c>
      <c r="H2711" s="18" t="n">
        <v>0</v>
      </c>
      <c r="I2711" s="18" t="n">
        <v>0</v>
      </c>
      <c r="J2711" s="18">
        <f>ROUND(MIN(B2711/12,650000)*12*0.0915+MIN(B2711/12,1390000)*12*(0.0504+0)+B2711*0.005,0)</f>
        <v/>
      </c>
      <c r="K2711" s="18" t="n">
        <v>0</v>
      </c>
      <c r="L2711" s="18" t="n">
        <v>0</v>
      </c>
      <c r="M2711" s="18">
        <f>ROUND(IF(C2711&gt;=2026,IF(B2711&lt;741000,0,IF(B2711&lt;2191000,B2711-740000,IF(B2711&lt;2193000,1451000,IF(B2711&lt;2196000,1453000,IF(B2711&lt;2200000,1456000,IF(B2711&lt;3600000,ROUNDDOWN(B2711/4,-3)*2.8-80000,IF(B2711&lt;6600000,ROUNDDOWN(B2711/4,-3)*3.2-440000,IF(B2711&lt;8500000,ROUNDDOWN(B2711*0.9,0)-1100000,B2711-1950000)))))))),IF(B2711&lt;651000,0,IF(B2711&lt;1900000,B2711-650000,IF(B2711&lt;3600000,ROUNDDOWN(B2711/4,-3)*2.8-80000,IF(B2711&lt;6600000,ROUNDDOWN(B2711/4,-3)*3.2-440000,IF(B2711&lt;8500000,ROUNDDOWN(B2711*0.9,0)-1100000,B2711-1950000)))))),0)</f>
        <v/>
      </c>
      <c r="N2711" s="18">
        <f>IF(M2711&gt;23500000,NA(),IF(C2711&gt;=2026,IF(M2711&lt;=4890000,1040000,IF(M2711&lt;=6550000,670000,620000)),IF(M2711&lt;=1320000,950000,IF(M2711&lt;=3360000,880000,IF(M2711&lt;=4890000,680000,IF(M2711&lt;=6550000,630000,580000))))))</f>
        <v/>
      </c>
      <c r="O2711" s="18">
        <f>IF(F2711&lt;=0,IF(AND(D2711="はい",C2711&gt;=2026,C2711&lt;=2027),IF(E2711&lt;=0,0,IF(E2711&lt;=30000,E2711,IF(E2711&lt;=60000,ROUNDUP(E2711/2,0)+15000,IF(E2711&lt;=120000,ROUNDUP(E2711/4,0)+30000,60000)))),IF(E2711&lt;=0,0,IF(E2711&lt;=20000,E2711,IF(E2711&lt;=40000,ROUNDUP(E2711/2,0)+10000,IF(E2711&lt;=80000,ROUNDUP(E2711/4,0)+20000,40000))))),IF(E2711&lt;=0,IF(F2711&lt;=0,0,IF(F2711&lt;=25000,F2711,IF(F2711&lt;=50000,ROUNDUP(F2711/2,0)+12500,IF(F2711&lt;=100000,ROUNDUP(F2711/4,0)+25000,50000)))),MAX(IF(F2711&lt;=0,0,IF(F2711&lt;=25000,F2711,IF(F2711&lt;=50000,ROUNDUP(F2711/2,0)+12500,IF(F2711&lt;=100000,ROUNDUP(F2711/4,0)+25000,50000)))),MIN(IF(AND(D2711="はい",C2711&gt;=2026,C2711&lt;=2027),IF(E2711&lt;=0,0,IF(E2711&lt;=30000,E2711,IF(E2711&lt;=60000,ROUNDUP(E2711/2,0)+15000,IF(E2711&lt;=120000,ROUNDUP(E2711/4,0)+30000,60000)))),IF(E2711&lt;=0,0,IF(E2711&lt;=20000,E2711,IF(E2711&lt;=40000,ROUNDUP(E2711/2,0)+10000,IF(E2711&lt;=80000,ROUNDUP(E2711/4,0)+20000,40000)))))+IF(F2711&lt;=0,0,IF(F2711&lt;=25000,F2711,IF(F2711&lt;=50000,ROUNDUP(F2711/2,0)+12500,IF(F2711&lt;=100000,ROUNDUP(F2711/4,0)+25000,50000)))),IF(AND(D2711="はい",C2711&gt;=2026,C2711&lt;=2027),60000,40000)))))</f>
        <v/>
      </c>
      <c r="P2711" s="18">
        <f>IF(G2711&lt;=0,0,IF(G2711&lt;=20000,G2711,IF(G2711&lt;=40000,ROUNDUP(G2711/2,0)+10000,IF(G2711&lt;=80000,ROUNDUP(G2711/4,0)+20000,40000))))</f>
        <v/>
      </c>
      <c r="Q2711" s="18">
        <f>IF(I2711&lt;=0,IF(H2711&lt;=0,0,IF(H2711&lt;=20000,H2711,IF(H2711&lt;=40000,ROUNDUP(H2711/2,0)+10000,IF(H2711&lt;=80000,ROUNDUP(H2711/4,0)+20000,40000)))),IF(H2711&lt;=0,IF(I2711&lt;=0,0,IF(I2711&lt;=25000,I2711,IF(I2711&lt;=50000,ROUNDUP(I2711/2,0)+12500,IF(I2711&lt;=100000,ROUNDUP(I2711/4,0)+25000,50000)))),MAX(IF(I2711&lt;=0,0,IF(I2711&lt;=25000,I2711,IF(I2711&lt;=50000,ROUNDUP(I2711/2,0)+12500,IF(I2711&lt;=100000,ROUNDUP(I2711/4,0)+25000,50000)))),MIN(IF(H2711&lt;=0,0,IF(H2711&lt;=20000,H2711,IF(H2711&lt;=40000,ROUNDUP(H2711/2,0)+10000,IF(H2711&lt;=80000,ROUNDUP(H2711/4,0)+20000,40000))))+IF(I2711&lt;=0,0,IF(I2711&lt;=25000,I2711,IF(I2711&lt;=50000,ROUNDUP(I2711/2,0)+12500,IF(I2711&lt;=100000,ROUNDUP(I2711/4,0)+25000,50000)))),40000))))</f>
        <v/>
      </c>
      <c r="R2711" s="18">
        <f>MIN(120000,O2711+P2711+Q2711)</f>
        <v/>
      </c>
      <c r="S2711" s="18">
        <f>IF(F2711&lt;=0,IF(E2711&lt;=0,0,IF(E2711&lt;=12000,E2711,IF(E2711&lt;=32000,ROUNDUP(E2711/2,0)+6000,IF(E2711&lt;=56000,ROUNDUP(E2711/4,0)+14000,28000)))),IF(E2711&lt;=0,IF(F2711&lt;=0,0,IF(F2711&lt;=15000,F2711,IF(F2711&lt;=40000,ROUNDUP(F2711/2,0)+7500,IF(F2711&lt;=70000,ROUNDUP(F2711/4,0)+17500,35000)))),MAX(IF(F2711&lt;=0,0,IF(F2711&lt;=15000,F2711,IF(F2711&lt;=40000,ROUNDUP(F2711/2,0)+7500,IF(F2711&lt;=70000,ROUNDUP(F2711/4,0)+17500,35000)))),MIN(IF(E2711&lt;=0,0,IF(E2711&lt;=12000,E2711,IF(E2711&lt;=32000,ROUNDUP(E2711/2,0)+6000,IF(E2711&lt;=56000,ROUNDUP(E2711/4,0)+14000,28000))))+IF(F2711&lt;=0,0,IF(F2711&lt;=15000,F2711,IF(F2711&lt;=40000,ROUNDUP(F2711/2,0)+7500,IF(F2711&lt;=70000,ROUNDUP(F2711/4,0)+17500,35000)))),28000))))</f>
        <v/>
      </c>
      <c r="T2711" s="18">
        <f>IF(G2711&lt;=0,0,IF(G2711&lt;=12000,G2711,IF(G2711&lt;=32000,ROUNDUP(G2711/2,0)+6000,IF(G2711&lt;=56000,ROUNDUP(G2711/4,0)+14000,28000))))</f>
        <v/>
      </c>
      <c r="U2711" s="18">
        <f>IF(I2711&lt;=0,IF(H2711&lt;=0,0,IF(H2711&lt;=12000,H2711,IF(H2711&lt;=32000,ROUNDUP(H2711/2,0)+6000,IF(H2711&lt;=56000,ROUNDUP(H2711/4,0)+14000,28000)))),IF(H2711&lt;=0,IF(I2711&lt;=0,0,IF(I2711&lt;=15000,I2711,IF(I2711&lt;=40000,ROUNDUP(I2711/2,0)+7500,IF(I2711&lt;=70000,ROUNDUP(I2711/4,0)+17500,35000)))),MAX(IF(I2711&lt;=0,0,IF(I2711&lt;=15000,I2711,IF(I2711&lt;=40000,ROUNDUP(I2711/2,0)+7500,IF(I2711&lt;=70000,ROUNDUP(I2711/4,0)+17500,35000)))),MIN(IF(H2711&lt;=0,0,IF(H2711&lt;=12000,H2711,IF(H2711&lt;=32000,ROUNDUP(H2711/2,0)+6000,IF(H2711&lt;=56000,ROUNDUP(H2711/4,0)+14000,28000))))+IF(I2711&lt;=0,0,IF(I2711&lt;=15000,I2711,IF(I2711&lt;=40000,ROUNDUP(I2711/2,0)+7500,IF(I2711&lt;=70000,ROUNDUP(I2711/4,0)+17500,35000)))),28000))))</f>
        <v/>
      </c>
      <c r="V2711" s="18">
        <f>MIN(70000,S2711+T2711+U2711)</f>
        <v/>
      </c>
      <c r="W2711" s="18">
        <f>MAX(0,ROUNDDOWN(M2711-J2711-N2711-K2711-0,-3))</f>
        <v/>
      </c>
      <c r="X2711" s="18">
        <f>MAX(0,ROUNDDOWN(M2711-J2711-N2711-K2711-R2711,-3))</f>
        <v/>
      </c>
      <c r="Y2711" s="18">
        <f>IF(W2711&lt;=0,0,ROUNDDOWN((W2711*LOOKUP(W2711,{0,1950001,3300001,6950001,9000001,18000001,40000001},{0.05,0.1,0.2,0.23,0.33,0.4,0.45})-LOOKUP(W2711,{0,1950001,3300001,6950001,9000001,18000001,40000001},{0,97500,427500,636000,1536000,2796000,4796000}))*1.021,-2))</f>
        <v/>
      </c>
      <c r="Z2711" s="18">
        <f>IF(X2711&lt;=0,0,ROUNDDOWN((X2711*LOOKUP(X2711,{0,1950001,3300001,6950001,9000001,18000001,40000001},{0.05,0.1,0.2,0.23,0.33,0.4,0.45})-LOOKUP(X2711,{0,1950001,3300001,6950001,9000001,18000001,40000001},{0,97500,427500,636000,1536000,2796000,4796000}))*1.021,-2))</f>
        <v/>
      </c>
      <c r="AA2711" s="18">
        <f>MAX(0,ROUNDDOWN(M2711-J2711-430000-L2711-0,-3))</f>
        <v/>
      </c>
      <c r="AB2711" s="18">
        <f>MAX(0,ROUNDDOWN(M2711-J2711-430000-L2711-V2711,-3))</f>
        <v/>
      </c>
      <c r="AC2711" s="18">
        <f>IF(M2711&lt;=450000,0,MAX(0,ROUNDDOWN(AA2711*0.06-MIN(50000,AA2711)*0.03,-2))+MAX(0,ROUNDDOWN(AA2711*0.04-MIN(50000,AA2711)*0.02,-2)))</f>
        <v/>
      </c>
      <c r="AD2711" s="18">
        <f>IF(M2711&lt;=450000,0,MAX(0,ROUNDDOWN(AB2711*0.06-MIN(50000,AB2711)*0.03,-2))+MAX(0,ROUNDDOWN(AB2711*0.04-MIN(50000,AB2711)*0.02,-2)))</f>
        <v/>
      </c>
      <c r="AE2711" s="18">
        <f>Y2711-Z2711</f>
        <v/>
      </c>
      <c r="AF2711" s="18">
        <f>AC2711-AD2711</f>
        <v/>
      </c>
      <c r="AG2711" s="18">
        <f>AE2711+AF2711</f>
        <v/>
      </c>
      <c r="AH2711" s="20">
        <f>IF(W2711&lt;=0,0,LOOKUP(W2711,{0,1950001,3300001,6950001,9000001,18000001,40000001},{0.05,0.1,0.2,0.23,0.33,0.4,0.45}))</f>
        <v/>
      </c>
    </row>
    <row r="2712">
      <c r="A2712" t="inlineStr">
        <is>
          <t>1万円刻み 3区分8万円ずつ</t>
        </is>
      </c>
      <c r="B2712" s="18">
        <f>'4_1万円刻み'!$A$878</f>
        <v/>
      </c>
      <c r="C2712" s="19" t="n">
        <v>2026</v>
      </c>
      <c r="D2712" t="inlineStr">
        <is>
          <t>いいえ</t>
        </is>
      </c>
      <c r="E2712" s="18" t="n">
        <v>80000</v>
      </c>
      <c r="F2712" s="18" t="n">
        <v>0</v>
      </c>
      <c r="G2712" s="18" t="n">
        <v>80000</v>
      </c>
      <c r="H2712" s="18" t="n">
        <v>80000</v>
      </c>
      <c r="I2712" s="18" t="n">
        <v>0</v>
      </c>
      <c r="J2712" s="18">
        <f>ROUND(MIN(B2712/12,650000)*12*0.0915+MIN(B2712/12,1390000)*12*(0.0504+0)+B2712*0.005,0)</f>
        <v/>
      </c>
      <c r="K2712" s="18" t="n">
        <v>0</v>
      </c>
      <c r="L2712" s="18" t="n">
        <v>0</v>
      </c>
      <c r="M2712" s="18">
        <f>ROUND(IF(C2712&gt;=2026,IF(B2712&lt;741000,0,IF(B2712&lt;2191000,B2712-740000,IF(B2712&lt;2193000,1451000,IF(B2712&lt;2196000,1453000,IF(B2712&lt;2200000,1456000,IF(B2712&lt;3600000,ROUNDDOWN(B2712/4,-3)*2.8-80000,IF(B2712&lt;6600000,ROUNDDOWN(B2712/4,-3)*3.2-440000,IF(B2712&lt;8500000,ROUNDDOWN(B2712*0.9,0)-1100000,B2712-1950000)))))))),IF(B2712&lt;651000,0,IF(B2712&lt;1900000,B2712-650000,IF(B2712&lt;3600000,ROUNDDOWN(B2712/4,-3)*2.8-80000,IF(B2712&lt;6600000,ROUNDDOWN(B2712/4,-3)*3.2-440000,IF(B2712&lt;8500000,ROUNDDOWN(B2712*0.9,0)-1100000,B2712-1950000)))))),0)</f>
        <v/>
      </c>
      <c r="N2712" s="18">
        <f>IF(M2712&gt;23500000,NA(),IF(C2712&gt;=2026,IF(M2712&lt;=4890000,1040000,IF(M2712&lt;=6550000,670000,620000)),IF(M2712&lt;=1320000,950000,IF(M2712&lt;=3360000,880000,IF(M2712&lt;=4890000,680000,IF(M2712&lt;=6550000,630000,580000))))))</f>
        <v/>
      </c>
      <c r="O2712" s="18">
        <f>IF(F2712&lt;=0,IF(AND(D2712="はい",C2712&gt;=2026,C2712&lt;=2027),IF(E2712&lt;=0,0,IF(E2712&lt;=30000,E2712,IF(E2712&lt;=60000,ROUNDUP(E2712/2,0)+15000,IF(E2712&lt;=120000,ROUNDUP(E2712/4,0)+30000,60000)))),IF(E2712&lt;=0,0,IF(E2712&lt;=20000,E2712,IF(E2712&lt;=40000,ROUNDUP(E2712/2,0)+10000,IF(E2712&lt;=80000,ROUNDUP(E2712/4,0)+20000,40000))))),IF(E2712&lt;=0,IF(F2712&lt;=0,0,IF(F2712&lt;=25000,F2712,IF(F2712&lt;=50000,ROUNDUP(F2712/2,0)+12500,IF(F2712&lt;=100000,ROUNDUP(F2712/4,0)+25000,50000)))),MAX(IF(F2712&lt;=0,0,IF(F2712&lt;=25000,F2712,IF(F2712&lt;=50000,ROUNDUP(F2712/2,0)+12500,IF(F2712&lt;=100000,ROUNDUP(F2712/4,0)+25000,50000)))),MIN(IF(AND(D2712="はい",C2712&gt;=2026,C2712&lt;=2027),IF(E2712&lt;=0,0,IF(E2712&lt;=30000,E2712,IF(E2712&lt;=60000,ROUNDUP(E2712/2,0)+15000,IF(E2712&lt;=120000,ROUNDUP(E2712/4,0)+30000,60000)))),IF(E2712&lt;=0,0,IF(E2712&lt;=20000,E2712,IF(E2712&lt;=40000,ROUNDUP(E2712/2,0)+10000,IF(E2712&lt;=80000,ROUNDUP(E2712/4,0)+20000,40000)))))+IF(F2712&lt;=0,0,IF(F2712&lt;=25000,F2712,IF(F2712&lt;=50000,ROUNDUP(F2712/2,0)+12500,IF(F2712&lt;=100000,ROUNDUP(F2712/4,0)+25000,50000)))),IF(AND(D2712="はい",C2712&gt;=2026,C2712&lt;=2027),60000,40000)))))</f>
        <v/>
      </c>
      <c r="P2712" s="18">
        <f>IF(G2712&lt;=0,0,IF(G2712&lt;=20000,G2712,IF(G2712&lt;=40000,ROUNDUP(G2712/2,0)+10000,IF(G2712&lt;=80000,ROUNDUP(G2712/4,0)+20000,40000))))</f>
        <v/>
      </c>
      <c r="Q2712" s="18">
        <f>IF(I2712&lt;=0,IF(H2712&lt;=0,0,IF(H2712&lt;=20000,H2712,IF(H2712&lt;=40000,ROUNDUP(H2712/2,0)+10000,IF(H2712&lt;=80000,ROUNDUP(H2712/4,0)+20000,40000)))),IF(H2712&lt;=0,IF(I2712&lt;=0,0,IF(I2712&lt;=25000,I2712,IF(I2712&lt;=50000,ROUNDUP(I2712/2,0)+12500,IF(I2712&lt;=100000,ROUNDUP(I2712/4,0)+25000,50000)))),MAX(IF(I2712&lt;=0,0,IF(I2712&lt;=25000,I2712,IF(I2712&lt;=50000,ROUNDUP(I2712/2,0)+12500,IF(I2712&lt;=100000,ROUNDUP(I2712/4,0)+25000,50000)))),MIN(IF(H2712&lt;=0,0,IF(H2712&lt;=20000,H2712,IF(H2712&lt;=40000,ROUNDUP(H2712/2,0)+10000,IF(H2712&lt;=80000,ROUNDUP(H2712/4,0)+20000,40000))))+IF(I2712&lt;=0,0,IF(I2712&lt;=25000,I2712,IF(I2712&lt;=50000,ROUNDUP(I2712/2,0)+12500,IF(I2712&lt;=100000,ROUNDUP(I2712/4,0)+25000,50000)))),40000))))</f>
        <v/>
      </c>
      <c r="R2712" s="18">
        <f>MIN(120000,O2712+P2712+Q2712)</f>
        <v/>
      </c>
      <c r="S2712" s="18">
        <f>IF(F2712&lt;=0,IF(E2712&lt;=0,0,IF(E2712&lt;=12000,E2712,IF(E2712&lt;=32000,ROUNDUP(E2712/2,0)+6000,IF(E2712&lt;=56000,ROUNDUP(E2712/4,0)+14000,28000)))),IF(E2712&lt;=0,IF(F2712&lt;=0,0,IF(F2712&lt;=15000,F2712,IF(F2712&lt;=40000,ROUNDUP(F2712/2,0)+7500,IF(F2712&lt;=70000,ROUNDUP(F2712/4,0)+17500,35000)))),MAX(IF(F2712&lt;=0,0,IF(F2712&lt;=15000,F2712,IF(F2712&lt;=40000,ROUNDUP(F2712/2,0)+7500,IF(F2712&lt;=70000,ROUNDUP(F2712/4,0)+17500,35000)))),MIN(IF(E2712&lt;=0,0,IF(E2712&lt;=12000,E2712,IF(E2712&lt;=32000,ROUNDUP(E2712/2,0)+6000,IF(E2712&lt;=56000,ROUNDUP(E2712/4,0)+14000,28000))))+IF(F2712&lt;=0,0,IF(F2712&lt;=15000,F2712,IF(F2712&lt;=40000,ROUNDUP(F2712/2,0)+7500,IF(F2712&lt;=70000,ROUNDUP(F2712/4,0)+17500,35000)))),28000))))</f>
        <v/>
      </c>
      <c r="T2712" s="18">
        <f>IF(G2712&lt;=0,0,IF(G2712&lt;=12000,G2712,IF(G2712&lt;=32000,ROUNDUP(G2712/2,0)+6000,IF(G2712&lt;=56000,ROUNDUP(G2712/4,0)+14000,28000))))</f>
        <v/>
      </c>
      <c r="U2712" s="18">
        <f>IF(I2712&lt;=0,IF(H2712&lt;=0,0,IF(H2712&lt;=12000,H2712,IF(H2712&lt;=32000,ROUNDUP(H2712/2,0)+6000,IF(H2712&lt;=56000,ROUNDUP(H2712/4,0)+14000,28000)))),IF(H2712&lt;=0,IF(I2712&lt;=0,0,IF(I2712&lt;=15000,I2712,IF(I2712&lt;=40000,ROUNDUP(I2712/2,0)+7500,IF(I2712&lt;=70000,ROUNDUP(I2712/4,0)+17500,35000)))),MAX(IF(I2712&lt;=0,0,IF(I2712&lt;=15000,I2712,IF(I2712&lt;=40000,ROUNDUP(I2712/2,0)+7500,IF(I2712&lt;=70000,ROUNDUP(I2712/4,0)+17500,35000)))),MIN(IF(H2712&lt;=0,0,IF(H2712&lt;=12000,H2712,IF(H2712&lt;=32000,ROUNDUP(H2712/2,0)+6000,IF(H2712&lt;=56000,ROUNDUP(H2712/4,0)+14000,28000))))+IF(I2712&lt;=0,0,IF(I2712&lt;=15000,I2712,IF(I2712&lt;=40000,ROUNDUP(I2712/2,0)+7500,IF(I2712&lt;=70000,ROUNDUP(I2712/4,0)+17500,35000)))),28000))))</f>
        <v/>
      </c>
      <c r="V2712" s="18">
        <f>MIN(70000,S2712+T2712+U2712)</f>
        <v/>
      </c>
      <c r="W2712" s="18">
        <f>MAX(0,ROUNDDOWN(M2712-J2712-N2712-K2712-0,-3))</f>
        <v/>
      </c>
      <c r="X2712" s="18">
        <f>MAX(0,ROUNDDOWN(M2712-J2712-N2712-K2712-R2712,-3))</f>
        <v/>
      </c>
      <c r="Y2712" s="18">
        <f>IF(W2712&lt;=0,0,ROUNDDOWN((W2712*LOOKUP(W2712,{0,1950001,3300001,6950001,9000001,18000001,40000001},{0.05,0.1,0.2,0.23,0.33,0.4,0.45})-LOOKUP(W2712,{0,1950001,3300001,6950001,9000001,18000001,40000001},{0,97500,427500,636000,1536000,2796000,4796000}))*1.021,-2))</f>
        <v/>
      </c>
      <c r="Z2712" s="18">
        <f>IF(X2712&lt;=0,0,ROUNDDOWN((X2712*LOOKUP(X2712,{0,1950001,3300001,6950001,9000001,18000001,40000001},{0.05,0.1,0.2,0.23,0.33,0.4,0.45})-LOOKUP(X2712,{0,1950001,3300001,6950001,9000001,18000001,40000001},{0,97500,427500,636000,1536000,2796000,4796000}))*1.021,-2))</f>
        <v/>
      </c>
      <c r="AA2712" s="18">
        <f>MAX(0,ROUNDDOWN(M2712-J2712-430000-L2712-0,-3))</f>
        <v/>
      </c>
      <c r="AB2712" s="18">
        <f>MAX(0,ROUNDDOWN(M2712-J2712-430000-L2712-V2712,-3))</f>
        <v/>
      </c>
      <c r="AC2712" s="18">
        <f>IF(M2712&lt;=450000,0,MAX(0,ROUNDDOWN(AA2712*0.06-MIN(50000,AA2712)*0.03,-2))+MAX(0,ROUNDDOWN(AA2712*0.04-MIN(50000,AA2712)*0.02,-2)))</f>
        <v/>
      </c>
      <c r="AD2712" s="18">
        <f>IF(M2712&lt;=450000,0,MAX(0,ROUNDDOWN(AB2712*0.06-MIN(50000,AB2712)*0.03,-2))+MAX(0,ROUNDDOWN(AB2712*0.04-MIN(50000,AB2712)*0.02,-2)))</f>
        <v/>
      </c>
      <c r="AE2712" s="18">
        <f>Y2712-Z2712</f>
        <v/>
      </c>
      <c r="AF2712" s="18">
        <f>AC2712-AD2712</f>
        <v/>
      </c>
      <c r="AG2712" s="18">
        <f>AE2712+AF2712</f>
        <v/>
      </c>
      <c r="AH2712" s="20">
        <f>IF(W2712&lt;=0,0,LOOKUP(W2712,{0,1950001,3300001,6950001,9000001,18000001,40000001},{0.05,0.1,0.2,0.23,0.33,0.4,0.45}))</f>
        <v/>
      </c>
    </row>
    <row r="2713">
      <c r="A2713" t="inlineStr">
        <is>
          <t>1万円刻み 一般8万円</t>
        </is>
      </c>
      <c r="B2713" s="18">
        <f>'4_1万円刻み'!$A$878</f>
        <v/>
      </c>
      <c r="C2713" s="19" t="n">
        <v>2026</v>
      </c>
      <c r="D2713" t="inlineStr">
        <is>
          <t>いいえ</t>
        </is>
      </c>
      <c r="E2713" s="18" t="n">
        <v>80000</v>
      </c>
      <c r="F2713" s="18" t="n">
        <v>0</v>
      </c>
      <c r="G2713" s="18" t="n">
        <v>0</v>
      </c>
      <c r="H2713" s="18" t="n">
        <v>0</v>
      </c>
      <c r="I2713" s="18" t="n">
        <v>0</v>
      </c>
      <c r="J2713" s="18">
        <f>ROUND(MIN(B2713/12,650000)*12*0.0915+MIN(B2713/12,1390000)*12*(0.0504+0)+B2713*0.005,0)</f>
        <v/>
      </c>
      <c r="K2713" s="18" t="n">
        <v>0</v>
      </c>
      <c r="L2713" s="18" t="n">
        <v>0</v>
      </c>
      <c r="M2713" s="18">
        <f>ROUND(IF(C2713&gt;=2026,IF(B2713&lt;741000,0,IF(B2713&lt;2191000,B2713-740000,IF(B2713&lt;2193000,1451000,IF(B2713&lt;2196000,1453000,IF(B2713&lt;2200000,1456000,IF(B2713&lt;3600000,ROUNDDOWN(B2713/4,-3)*2.8-80000,IF(B2713&lt;6600000,ROUNDDOWN(B2713/4,-3)*3.2-440000,IF(B2713&lt;8500000,ROUNDDOWN(B2713*0.9,0)-1100000,B2713-1950000)))))))),IF(B2713&lt;651000,0,IF(B2713&lt;1900000,B2713-650000,IF(B2713&lt;3600000,ROUNDDOWN(B2713/4,-3)*2.8-80000,IF(B2713&lt;6600000,ROUNDDOWN(B2713/4,-3)*3.2-440000,IF(B2713&lt;8500000,ROUNDDOWN(B2713*0.9,0)-1100000,B2713-1950000)))))),0)</f>
        <v/>
      </c>
      <c r="N2713" s="18">
        <f>IF(M2713&gt;23500000,NA(),IF(C2713&gt;=2026,IF(M2713&lt;=4890000,1040000,IF(M2713&lt;=6550000,670000,620000)),IF(M2713&lt;=1320000,950000,IF(M2713&lt;=3360000,880000,IF(M2713&lt;=4890000,680000,IF(M2713&lt;=6550000,630000,580000))))))</f>
        <v/>
      </c>
      <c r="O2713" s="18">
        <f>IF(F2713&lt;=0,IF(AND(D2713="はい",C2713&gt;=2026,C2713&lt;=2027),IF(E2713&lt;=0,0,IF(E2713&lt;=30000,E2713,IF(E2713&lt;=60000,ROUNDUP(E2713/2,0)+15000,IF(E2713&lt;=120000,ROUNDUP(E2713/4,0)+30000,60000)))),IF(E2713&lt;=0,0,IF(E2713&lt;=20000,E2713,IF(E2713&lt;=40000,ROUNDUP(E2713/2,0)+10000,IF(E2713&lt;=80000,ROUNDUP(E2713/4,0)+20000,40000))))),IF(E2713&lt;=0,IF(F2713&lt;=0,0,IF(F2713&lt;=25000,F2713,IF(F2713&lt;=50000,ROUNDUP(F2713/2,0)+12500,IF(F2713&lt;=100000,ROUNDUP(F2713/4,0)+25000,50000)))),MAX(IF(F2713&lt;=0,0,IF(F2713&lt;=25000,F2713,IF(F2713&lt;=50000,ROUNDUP(F2713/2,0)+12500,IF(F2713&lt;=100000,ROUNDUP(F2713/4,0)+25000,50000)))),MIN(IF(AND(D2713="はい",C2713&gt;=2026,C2713&lt;=2027),IF(E2713&lt;=0,0,IF(E2713&lt;=30000,E2713,IF(E2713&lt;=60000,ROUNDUP(E2713/2,0)+15000,IF(E2713&lt;=120000,ROUNDUP(E2713/4,0)+30000,60000)))),IF(E2713&lt;=0,0,IF(E2713&lt;=20000,E2713,IF(E2713&lt;=40000,ROUNDUP(E2713/2,0)+10000,IF(E2713&lt;=80000,ROUNDUP(E2713/4,0)+20000,40000)))))+IF(F2713&lt;=0,0,IF(F2713&lt;=25000,F2713,IF(F2713&lt;=50000,ROUNDUP(F2713/2,0)+12500,IF(F2713&lt;=100000,ROUNDUP(F2713/4,0)+25000,50000)))),IF(AND(D2713="はい",C2713&gt;=2026,C2713&lt;=2027),60000,40000)))))</f>
        <v/>
      </c>
      <c r="P2713" s="18">
        <f>IF(G2713&lt;=0,0,IF(G2713&lt;=20000,G2713,IF(G2713&lt;=40000,ROUNDUP(G2713/2,0)+10000,IF(G2713&lt;=80000,ROUNDUP(G2713/4,0)+20000,40000))))</f>
        <v/>
      </c>
      <c r="Q2713" s="18">
        <f>IF(I2713&lt;=0,IF(H2713&lt;=0,0,IF(H2713&lt;=20000,H2713,IF(H2713&lt;=40000,ROUNDUP(H2713/2,0)+10000,IF(H2713&lt;=80000,ROUNDUP(H2713/4,0)+20000,40000)))),IF(H2713&lt;=0,IF(I2713&lt;=0,0,IF(I2713&lt;=25000,I2713,IF(I2713&lt;=50000,ROUNDUP(I2713/2,0)+12500,IF(I2713&lt;=100000,ROUNDUP(I2713/4,0)+25000,50000)))),MAX(IF(I2713&lt;=0,0,IF(I2713&lt;=25000,I2713,IF(I2713&lt;=50000,ROUNDUP(I2713/2,0)+12500,IF(I2713&lt;=100000,ROUNDUP(I2713/4,0)+25000,50000)))),MIN(IF(H2713&lt;=0,0,IF(H2713&lt;=20000,H2713,IF(H2713&lt;=40000,ROUNDUP(H2713/2,0)+10000,IF(H2713&lt;=80000,ROUNDUP(H2713/4,0)+20000,40000))))+IF(I2713&lt;=0,0,IF(I2713&lt;=25000,I2713,IF(I2713&lt;=50000,ROUNDUP(I2713/2,0)+12500,IF(I2713&lt;=100000,ROUNDUP(I2713/4,0)+25000,50000)))),40000))))</f>
        <v/>
      </c>
      <c r="R2713" s="18">
        <f>MIN(120000,O2713+P2713+Q2713)</f>
        <v/>
      </c>
      <c r="S2713" s="18">
        <f>IF(F2713&lt;=0,IF(E2713&lt;=0,0,IF(E2713&lt;=12000,E2713,IF(E2713&lt;=32000,ROUNDUP(E2713/2,0)+6000,IF(E2713&lt;=56000,ROUNDUP(E2713/4,0)+14000,28000)))),IF(E2713&lt;=0,IF(F2713&lt;=0,0,IF(F2713&lt;=15000,F2713,IF(F2713&lt;=40000,ROUNDUP(F2713/2,0)+7500,IF(F2713&lt;=70000,ROUNDUP(F2713/4,0)+17500,35000)))),MAX(IF(F2713&lt;=0,0,IF(F2713&lt;=15000,F2713,IF(F2713&lt;=40000,ROUNDUP(F2713/2,0)+7500,IF(F2713&lt;=70000,ROUNDUP(F2713/4,0)+17500,35000)))),MIN(IF(E2713&lt;=0,0,IF(E2713&lt;=12000,E2713,IF(E2713&lt;=32000,ROUNDUP(E2713/2,0)+6000,IF(E2713&lt;=56000,ROUNDUP(E2713/4,0)+14000,28000))))+IF(F2713&lt;=0,0,IF(F2713&lt;=15000,F2713,IF(F2713&lt;=40000,ROUNDUP(F2713/2,0)+7500,IF(F2713&lt;=70000,ROUNDUP(F2713/4,0)+17500,35000)))),28000))))</f>
        <v/>
      </c>
      <c r="T2713" s="18">
        <f>IF(G2713&lt;=0,0,IF(G2713&lt;=12000,G2713,IF(G2713&lt;=32000,ROUNDUP(G2713/2,0)+6000,IF(G2713&lt;=56000,ROUNDUP(G2713/4,0)+14000,28000))))</f>
        <v/>
      </c>
      <c r="U2713" s="18">
        <f>IF(I2713&lt;=0,IF(H2713&lt;=0,0,IF(H2713&lt;=12000,H2713,IF(H2713&lt;=32000,ROUNDUP(H2713/2,0)+6000,IF(H2713&lt;=56000,ROUNDUP(H2713/4,0)+14000,28000)))),IF(H2713&lt;=0,IF(I2713&lt;=0,0,IF(I2713&lt;=15000,I2713,IF(I2713&lt;=40000,ROUNDUP(I2713/2,0)+7500,IF(I2713&lt;=70000,ROUNDUP(I2713/4,0)+17500,35000)))),MAX(IF(I2713&lt;=0,0,IF(I2713&lt;=15000,I2713,IF(I2713&lt;=40000,ROUNDUP(I2713/2,0)+7500,IF(I2713&lt;=70000,ROUNDUP(I2713/4,0)+17500,35000)))),MIN(IF(H2713&lt;=0,0,IF(H2713&lt;=12000,H2713,IF(H2713&lt;=32000,ROUNDUP(H2713/2,0)+6000,IF(H2713&lt;=56000,ROUNDUP(H2713/4,0)+14000,28000))))+IF(I2713&lt;=0,0,IF(I2713&lt;=15000,I2713,IF(I2713&lt;=40000,ROUNDUP(I2713/2,0)+7500,IF(I2713&lt;=70000,ROUNDUP(I2713/4,0)+17500,35000)))),28000))))</f>
        <v/>
      </c>
      <c r="V2713" s="18">
        <f>MIN(70000,S2713+T2713+U2713)</f>
        <v/>
      </c>
      <c r="W2713" s="18">
        <f>MAX(0,ROUNDDOWN(M2713-J2713-N2713-K2713-0,-3))</f>
        <v/>
      </c>
      <c r="X2713" s="18">
        <f>MAX(0,ROUNDDOWN(M2713-J2713-N2713-K2713-R2713,-3))</f>
        <v/>
      </c>
      <c r="Y2713" s="18">
        <f>IF(W2713&lt;=0,0,ROUNDDOWN((W2713*LOOKUP(W2713,{0,1950001,3300001,6950001,9000001,18000001,40000001},{0.05,0.1,0.2,0.23,0.33,0.4,0.45})-LOOKUP(W2713,{0,1950001,3300001,6950001,9000001,18000001,40000001},{0,97500,427500,636000,1536000,2796000,4796000}))*1.021,-2))</f>
        <v/>
      </c>
      <c r="Z2713" s="18">
        <f>IF(X2713&lt;=0,0,ROUNDDOWN((X2713*LOOKUP(X2713,{0,1950001,3300001,6950001,9000001,18000001,40000001},{0.05,0.1,0.2,0.23,0.33,0.4,0.45})-LOOKUP(X2713,{0,1950001,3300001,6950001,9000001,18000001,40000001},{0,97500,427500,636000,1536000,2796000,4796000}))*1.021,-2))</f>
        <v/>
      </c>
      <c r="AA2713" s="18">
        <f>MAX(0,ROUNDDOWN(M2713-J2713-430000-L2713-0,-3))</f>
        <v/>
      </c>
      <c r="AB2713" s="18">
        <f>MAX(0,ROUNDDOWN(M2713-J2713-430000-L2713-V2713,-3))</f>
        <v/>
      </c>
      <c r="AC2713" s="18">
        <f>IF(M2713&lt;=450000,0,MAX(0,ROUNDDOWN(AA2713*0.06-MIN(50000,AA2713)*0.03,-2))+MAX(0,ROUNDDOWN(AA2713*0.04-MIN(50000,AA2713)*0.02,-2)))</f>
        <v/>
      </c>
      <c r="AD2713" s="18">
        <f>IF(M2713&lt;=450000,0,MAX(0,ROUNDDOWN(AB2713*0.06-MIN(50000,AB2713)*0.03,-2))+MAX(0,ROUNDDOWN(AB2713*0.04-MIN(50000,AB2713)*0.02,-2)))</f>
        <v/>
      </c>
      <c r="AE2713" s="18">
        <f>Y2713-Z2713</f>
        <v/>
      </c>
      <c r="AF2713" s="18">
        <f>AC2713-AD2713</f>
        <v/>
      </c>
      <c r="AG2713" s="18">
        <f>AE2713+AF2713</f>
        <v/>
      </c>
      <c r="AH2713" s="20">
        <f>IF(W2713&lt;=0,0,LOOKUP(W2713,{0,1950001,3300001,6950001,9000001,18000001,40000001},{0.05,0.1,0.2,0.23,0.33,0.4,0.45}))</f>
        <v/>
      </c>
    </row>
    <row r="2714">
      <c r="A2714" t="inlineStr">
        <is>
          <t>1万円刻み 特例あり一般12万円</t>
        </is>
      </c>
      <c r="B2714" s="18">
        <f>'4_1万円刻み'!$A$878</f>
        <v/>
      </c>
      <c r="C2714" s="19" t="n">
        <v>2026</v>
      </c>
      <c r="D2714" t="inlineStr">
        <is>
          <t>はい</t>
        </is>
      </c>
      <c r="E2714" s="18" t="n">
        <v>120000</v>
      </c>
      <c r="F2714" s="18" t="n">
        <v>0</v>
      </c>
      <c r="G2714" s="18" t="n">
        <v>0</v>
      </c>
      <c r="H2714" s="18" t="n">
        <v>0</v>
      </c>
      <c r="I2714" s="18" t="n">
        <v>0</v>
      </c>
      <c r="J2714" s="18">
        <f>ROUND(MIN(B2714/12,650000)*12*0.0915+MIN(B2714/12,1390000)*12*(0.0504+0)+B2714*0.005,0)</f>
        <v/>
      </c>
      <c r="K2714" s="18" t="n">
        <v>0</v>
      </c>
      <c r="L2714" s="18" t="n">
        <v>0</v>
      </c>
      <c r="M2714" s="18">
        <f>ROUND(IF(C2714&gt;=2026,IF(B2714&lt;741000,0,IF(B2714&lt;2191000,B2714-740000,IF(B2714&lt;2193000,1451000,IF(B2714&lt;2196000,1453000,IF(B2714&lt;2200000,1456000,IF(B2714&lt;3600000,ROUNDDOWN(B2714/4,-3)*2.8-80000,IF(B2714&lt;6600000,ROUNDDOWN(B2714/4,-3)*3.2-440000,IF(B2714&lt;8500000,ROUNDDOWN(B2714*0.9,0)-1100000,B2714-1950000)))))))),IF(B2714&lt;651000,0,IF(B2714&lt;1900000,B2714-650000,IF(B2714&lt;3600000,ROUNDDOWN(B2714/4,-3)*2.8-80000,IF(B2714&lt;6600000,ROUNDDOWN(B2714/4,-3)*3.2-440000,IF(B2714&lt;8500000,ROUNDDOWN(B2714*0.9,0)-1100000,B2714-1950000)))))),0)</f>
        <v/>
      </c>
      <c r="N2714" s="18">
        <f>IF(M2714&gt;23500000,NA(),IF(C2714&gt;=2026,IF(M2714&lt;=4890000,1040000,IF(M2714&lt;=6550000,670000,620000)),IF(M2714&lt;=1320000,950000,IF(M2714&lt;=3360000,880000,IF(M2714&lt;=4890000,680000,IF(M2714&lt;=6550000,630000,580000))))))</f>
        <v/>
      </c>
      <c r="O2714" s="18">
        <f>IF(F2714&lt;=0,IF(AND(D2714="はい",C2714&gt;=2026,C2714&lt;=2027),IF(E2714&lt;=0,0,IF(E2714&lt;=30000,E2714,IF(E2714&lt;=60000,ROUNDUP(E2714/2,0)+15000,IF(E2714&lt;=120000,ROUNDUP(E2714/4,0)+30000,60000)))),IF(E2714&lt;=0,0,IF(E2714&lt;=20000,E2714,IF(E2714&lt;=40000,ROUNDUP(E2714/2,0)+10000,IF(E2714&lt;=80000,ROUNDUP(E2714/4,0)+20000,40000))))),IF(E2714&lt;=0,IF(F2714&lt;=0,0,IF(F2714&lt;=25000,F2714,IF(F2714&lt;=50000,ROUNDUP(F2714/2,0)+12500,IF(F2714&lt;=100000,ROUNDUP(F2714/4,0)+25000,50000)))),MAX(IF(F2714&lt;=0,0,IF(F2714&lt;=25000,F2714,IF(F2714&lt;=50000,ROUNDUP(F2714/2,0)+12500,IF(F2714&lt;=100000,ROUNDUP(F2714/4,0)+25000,50000)))),MIN(IF(AND(D2714="はい",C2714&gt;=2026,C2714&lt;=2027),IF(E2714&lt;=0,0,IF(E2714&lt;=30000,E2714,IF(E2714&lt;=60000,ROUNDUP(E2714/2,0)+15000,IF(E2714&lt;=120000,ROUNDUP(E2714/4,0)+30000,60000)))),IF(E2714&lt;=0,0,IF(E2714&lt;=20000,E2714,IF(E2714&lt;=40000,ROUNDUP(E2714/2,0)+10000,IF(E2714&lt;=80000,ROUNDUP(E2714/4,0)+20000,40000)))))+IF(F2714&lt;=0,0,IF(F2714&lt;=25000,F2714,IF(F2714&lt;=50000,ROUNDUP(F2714/2,0)+12500,IF(F2714&lt;=100000,ROUNDUP(F2714/4,0)+25000,50000)))),IF(AND(D2714="はい",C2714&gt;=2026,C2714&lt;=2027),60000,40000)))))</f>
        <v/>
      </c>
      <c r="P2714" s="18">
        <f>IF(G2714&lt;=0,0,IF(G2714&lt;=20000,G2714,IF(G2714&lt;=40000,ROUNDUP(G2714/2,0)+10000,IF(G2714&lt;=80000,ROUNDUP(G2714/4,0)+20000,40000))))</f>
        <v/>
      </c>
      <c r="Q2714" s="18">
        <f>IF(I2714&lt;=0,IF(H2714&lt;=0,0,IF(H2714&lt;=20000,H2714,IF(H2714&lt;=40000,ROUNDUP(H2714/2,0)+10000,IF(H2714&lt;=80000,ROUNDUP(H2714/4,0)+20000,40000)))),IF(H2714&lt;=0,IF(I2714&lt;=0,0,IF(I2714&lt;=25000,I2714,IF(I2714&lt;=50000,ROUNDUP(I2714/2,0)+12500,IF(I2714&lt;=100000,ROUNDUP(I2714/4,0)+25000,50000)))),MAX(IF(I2714&lt;=0,0,IF(I2714&lt;=25000,I2714,IF(I2714&lt;=50000,ROUNDUP(I2714/2,0)+12500,IF(I2714&lt;=100000,ROUNDUP(I2714/4,0)+25000,50000)))),MIN(IF(H2714&lt;=0,0,IF(H2714&lt;=20000,H2714,IF(H2714&lt;=40000,ROUNDUP(H2714/2,0)+10000,IF(H2714&lt;=80000,ROUNDUP(H2714/4,0)+20000,40000))))+IF(I2714&lt;=0,0,IF(I2714&lt;=25000,I2714,IF(I2714&lt;=50000,ROUNDUP(I2714/2,0)+12500,IF(I2714&lt;=100000,ROUNDUP(I2714/4,0)+25000,50000)))),40000))))</f>
        <v/>
      </c>
      <c r="R2714" s="18">
        <f>MIN(120000,O2714+P2714+Q2714)</f>
        <v/>
      </c>
      <c r="S2714" s="18">
        <f>IF(F2714&lt;=0,IF(E2714&lt;=0,0,IF(E2714&lt;=12000,E2714,IF(E2714&lt;=32000,ROUNDUP(E2714/2,0)+6000,IF(E2714&lt;=56000,ROUNDUP(E2714/4,0)+14000,28000)))),IF(E2714&lt;=0,IF(F2714&lt;=0,0,IF(F2714&lt;=15000,F2714,IF(F2714&lt;=40000,ROUNDUP(F2714/2,0)+7500,IF(F2714&lt;=70000,ROUNDUP(F2714/4,0)+17500,35000)))),MAX(IF(F2714&lt;=0,0,IF(F2714&lt;=15000,F2714,IF(F2714&lt;=40000,ROUNDUP(F2714/2,0)+7500,IF(F2714&lt;=70000,ROUNDUP(F2714/4,0)+17500,35000)))),MIN(IF(E2714&lt;=0,0,IF(E2714&lt;=12000,E2714,IF(E2714&lt;=32000,ROUNDUP(E2714/2,0)+6000,IF(E2714&lt;=56000,ROUNDUP(E2714/4,0)+14000,28000))))+IF(F2714&lt;=0,0,IF(F2714&lt;=15000,F2714,IF(F2714&lt;=40000,ROUNDUP(F2714/2,0)+7500,IF(F2714&lt;=70000,ROUNDUP(F2714/4,0)+17500,35000)))),28000))))</f>
        <v/>
      </c>
      <c r="T2714" s="18">
        <f>IF(G2714&lt;=0,0,IF(G2714&lt;=12000,G2714,IF(G2714&lt;=32000,ROUNDUP(G2714/2,0)+6000,IF(G2714&lt;=56000,ROUNDUP(G2714/4,0)+14000,28000))))</f>
        <v/>
      </c>
      <c r="U2714" s="18">
        <f>IF(I2714&lt;=0,IF(H2714&lt;=0,0,IF(H2714&lt;=12000,H2714,IF(H2714&lt;=32000,ROUNDUP(H2714/2,0)+6000,IF(H2714&lt;=56000,ROUNDUP(H2714/4,0)+14000,28000)))),IF(H2714&lt;=0,IF(I2714&lt;=0,0,IF(I2714&lt;=15000,I2714,IF(I2714&lt;=40000,ROUNDUP(I2714/2,0)+7500,IF(I2714&lt;=70000,ROUNDUP(I2714/4,0)+17500,35000)))),MAX(IF(I2714&lt;=0,0,IF(I2714&lt;=15000,I2714,IF(I2714&lt;=40000,ROUNDUP(I2714/2,0)+7500,IF(I2714&lt;=70000,ROUNDUP(I2714/4,0)+17500,35000)))),MIN(IF(H2714&lt;=0,0,IF(H2714&lt;=12000,H2714,IF(H2714&lt;=32000,ROUNDUP(H2714/2,0)+6000,IF(H2714&lt;=56000,ROUNDUP(H2714/4,0)+14000,28000))))+IF(I2714&lt;=0,0,IF(I2714&lt;=15000,I2714,IF(I2714&lt;=40000,ROUNDUP(I2714/2,0)+7500,IF(I2714&lt;=70000,ROUNDUP(I2714/4,0)+17500,35000)))),28000))))</f>
        <v/>
      </c>
      <c r="V2714" s="18">
        <f>MIN(70000,S2714+T2714+U2714)</f>
        <v/>
      </c>
      <c r="W2714" s="18">
        <f>MAX(0,ROUNDDOWN(M2714-J2714-N2714-K2714-0,-3))</f>
        <v/>
      </c>
      <c r="X2714" s="18">
        <f>MAX(0,ROUNDDOWN(M2714-J2714-N2714-K2714-R2714,-3))</f>
        <v/>
      </c>
      <c r="Y2714" s="18">
        <f>IF(W2714&lt;=0,0,ROUNDDOWN((W2714*LOOKUP(W2714,{0,1950001,3300001,6950001,9000001,18000001,40000001},{0.05,0.1,0.2,0.23,0.33,0.4,0.45})-LOOKUP(W2714,{0,1950001,3300001,6950001,9000001,18000001,40000001},{0,97500,427500,636000,1536000,2796000,4796000}))*1.021,-2))</f>
        <v/>
      </c>
      <c r="Z2714" s="18">
        <f>IF(X2714&lt;=0,0,ROUNDDOWN((X2714*LOOKUP(X2714,{0,1950001,3300001,6950001,9000001,18000001,40000001},{0.05,0.1,0.2,0.23,0.33,0.4,0.45})-LOOKUP(X2714,{0,1950001,3300001,6950001,9000001,18000001,40000001},{0,97500,427500,636000,1536000,2796000,4796000}))*1.021,-2))</f>
        <v/>
      </c>
      <c r="AA2714" s="18">
        <f>MAX(0,ROUNDDOWN(M2714-J2714-430000-L2714-0,-3))</f>
        <v/>
      </c>
      <c r="AB2714" s="18">
        <f>MAX(0,ROUNDDOWN(M2714-J2714-430000-L2714-V2714,-3))</f>
        <v/>
      </c>
      <c r="AC2714" s="18">
        <f>IF(M2714&lt;=450000,0,MAX(0,ROUNDDOWN(AA2714*0.06-MIN(50000,AA2714)*0.03,-2))+MAX(0,ROUNDDOWN(AA2714*0.04-MIN(50000,AA2714)*0.02,-2)))</f>
        <v/>
      </c>
      <c r="AD2714" s="18">
        <f>IF(M2714&lt;=450000,0,MAX(0,ROUNDDOWN(AB2714*0.06-MIN(50000,AB2714)*0.03,-2))+MAX(0,ROUNDDOWN(AB2714*0.04-MIN(50000,AB2714)*0.02,-2)))</f>
        <v/>
      </c>
      <c r="AE2714" s="18">
        <f>Y2714-Z2714</f>
        <v/>
      </c>
      <c r="AF2714" s="18">
        <f>AC2714-AD2714</f>
        <v/>
      </c>
      <c r="AG2714" s="18">
        <f>AE2714+AF2714</f>
        <v/>
      </c>
      <c r="AH2714" s="20">
        <f>IF(W2714&lt;=0,0,LOOKUP(W2714,{0,1950001,3300001,6950001,9000001,18000001,40000001},{0.05,0.1,0.2,0.23,0.33,0.4,0.45}))</f>
        <v/>
      </c>
    </row>
    <row r="2715">
      <c r="A2715" t="inlineStr">
        <is>
          <t>1万円刻み 3区分8万円ずつ</t>
        </is>
      </c>
      <c r="B2715" s="18">
        <f>'4_1万円刻み'!$A$879</f>
        <v/>
      </c>
      <c r="C2715" s="19" t="n">
        <v>2026</v>
      </c>
      <c r="D2715" t="inlineStr">
        <is>
          <t>いいえ</t>
        </is>
      </c>
      <c r="E2715" s="18" t="n">
        <v>80000</v>
      </c>
      <c r="F2715" s="18" t="n">
        <v>0</v>
      </c>
      <c r="G2715" s="18" t="n">
        <v>80000</v>
      </c>
      <c r="H2715" s="18" t="n">
        <v>80000</v>
      </c>
      <c r="I2715" s="18" t="n">
        <v>0</v>
      </c>
      <c r="J2715" s="18">
        <f>ROUND(MIN(B2715/12,650000)*12*0.0915+MIN(B2715/12,1390000)*12*(0.0504+0)+B2715*0.005,0)</f>
        <v/>
      </c>
      <c r="K2715" s="18" t="n">
        <v>0</v>
      </c>
      <c r="L2715" s="18" t="n">
        <v>0</v>
      </c>
      <c r="M2715" s="18">
        <f>ROUND(IF(C2715&gt;=2026,IF(B2715&lt;741000,0,IF(B2715&lt;2191000,B2715-740000,IF(B2715&lt;2193000,1451000,IF(B2715&lt;2196000,1453000,IF(B2715&lt;2200000,1456000,IF(B2715&lt;3600000,ROUNDDOWN(B2715/4,-3)*2.8-80000,IF(B2715&lt;6600000,ROUNDDOWN(B2715/4,-3)*3.2-440000,IF(B2715&lt;8500000,ROUNDDOWN(B2715*0.9,0)-1100000,B2715-1950000)))))))),IF(B2715&lt;651000,0,IF(B2715&lt;1900000,B2715-650000,IF(B2715&lt;3600000,ROUNDDOWN(B2715/4,-3)*2.8-80000,IF(B2715&lt;6600000,ROUNDDOWN(B2715/4,-3)*3.2-440000,IF(B2715&lt;8500000,ROUNDDOWN(B2715*0.9,0)-1100000,B2715-1950000)))))),0)</f>
        <v/>
      </c>
      <c r="N2715" s="18">
        <f>IF(M2715&gt;23500000,NA(),IF(C2715&gt;=2026,IF(M2715&lt;=4890000,1040000,IF(M2715&lt;=6550000,670000,620000)),IF(M2715&lt;=1320000,950000,IF(M2715&lt;=3360000,880000,IF(M2715&lt;=4890000,680000,IF(M2715&lt;=6550000,630000,580000))))))</f>
        <v/>
      </c>
      <c r="O2715" s="18">
        <f>IF(F2715&lt;=0,IF(AND(D2715="はい",C2715&gt;=2026,C2715&lt;=2027),IF(E2715&lt;=0,0,IF(E2715&lt;=30000,E2715,IF(E2715&lt;=60000,ROUNDUP(E2715/2,0)+15000,IF(E2715&lt;=120000,ROUNDUP(E2715/4,0)+30000,60000)))),IF(E2715&lt;=0,0,IF(E2715&lt;=20000,E2715,IF(E2715&lt;=40000,ROUNDUP(E2715/2,0)+10000,IF(E2715&lt;=80000,ROUNDUP(E2715/4,0)+20000,40000))))),IF(E2715&lt;=0,IF(F2715&lt;=0,0,IF(F2715&lt;=25000,F2715,IF(F2715&lt;=50000,ROUNDUP(F2715/2,0)+12500,IF(F2715&lt;=100000,ROUNDUP(F2715/4,0)+25000,50000)))),MAX(IF(F2715&lt;=0,0,IF(F2715&lt;=25000,F2715,IF(F2715&lt;=50000,ROUNDUP(F2715/2,0)+12500,IF(F2715&lt;=100000,ROUNDUP(F2715/4,0)+25000,50000)))),MIN(IF(AND(D2715="はい",C2715&gt;=2026,C2715&lt;=2027),IF(E2715&lt;=0,0,IF(E2715&lt;=30000,E2715,IF(E2715&lt;=60000,ROUNDUP(E2715/2,0)+15000,IF(E2715&lt;=120000,ROUNDUP(E2715/4,0)+30000,60000)))),IF(E2715&lt;=0,0,IF(E2715&lt;=20000,E2715,IF(E2715&lt;=40000,ROUNDUP(E2715/2,0)+10000,IF(E2715&lt;=80000,ROUNDUP(E2715/4,0)+20000,40000)))))+IF(F2715&lt;=0,0,IF(F2715&lt;=25000,F2715,IF(F2715&lt;=50000,ROUNDUP(F2715/2,0)+12500,IF(F2715&lt;=100000,ROUNDUP(F2715/4,0)+25000,50000)))),IF(AND(D2715="はい",C2715&gt;=2026,C2715&lt;=2027),60000,40000)))))</f>
        <v/>
      </c>
      <c r="P2715" s="18">
        <f>IF(G2715&lt;=0,0,IF(G2715&lt;=20000,G2715,IF(G2715&lt;=40000,ROUNDUP(G2715/2,0)+10000,IF(G2715&lt;=80000,ROUNDUP(G2715/4,0)+20000,40000))))</f>
        <v/>
      </c>
      <c r="Q2715" s="18">
        <f>IF(I2715&lt;=0,IF(H2715&lt;=0,0,IF(H2715&lt;=20000,H2715,IF(H2715&lt;=40000,ROUNDUP(H2715/2,0)+10000,IF(H2715&lt;=80000,ROUNDUP(H2715/4,0)+20000,40000)))),IF(H2715&lt;=0,IF(I2715&lt;=0,0,IF(I2715&lt;=25000,I2715,IF(I2715&lt;=50000,ROUNDUP(I2715/2,0)+12500,IF(I2715&lt;=100000,ROUNDUP(I2715/4,0)+25000,50000)))),MAX(IF(I2715&lt;=0,0,IF(I2715&lt;=25000,I2715,IF(I2715&lt;=50000,ROUNDUP(I2715/2,0)+12500,IF(I2715&lt;=100000,ROUNDUP(I2715/4,0)+25000,50000)))),MIN(IF(H2715&lt;=0,0,IF(H2715&lt;=20000,H2715,IF(H2715&lt;=40000,ROUNDUP(H2715/2,0)+10000,IF(H2715&lt;=80000,ROUNDUP(H2715/4,0)+20000,40000))))+IF(I2715&lt;=0,0,IF(I2715&lt;=25000,I2715,IF(I2715&lt;=50000,ROUNDUP(I2715/2,0)+12500,IF(I2715&lt;=100000,ROUNDUP(I2715/4,0)+25000,50000)))),40000))))</f>
        <v/>
      </c>
      <c r="R2715" s="18">
        <f>MIN(120000,O2715+P2715+Q2715)</f>
        <v/>
      </c>
      <c r="S2715" s="18">
        <f>IF(F2715&lt;=0,IF(E2715&lt;=0,0,IF(E2715&lt;=12000,E2715,IF(E2715&lt;=32000,ROUNDUP(E2715/2,0)+6000,IF(E2715&lt;=56000,ROUNDUP(E2715/4,0)+14000,28000)))),IF(E2715&lt;=0,IF(F2715&lt;=0,0,IF(F2715&lt;=15000,F2715,IF(F2715&lt;=40000,ROUNDUP(F2715/2,0)+7500,IF(F2715&lt;=70000,ROUNDUP(F2715/4,0)+17500,35000)))),MAX(IF(F2715&lt;=0,0,IF(F2715&lt;=15000,F2715,IF(F2715&lt;=40000,ROUNDUP(F2715/2,0)+7500,IF(F2715&lt;=70000,ROUNDUP(F2715/4,0)+17500,35000)))),MIN(IF(E2715&lt;=0,0,IF(E2715&lt;=12000,E2715,IF(E2715&lt;=32000,ROUNDUP(E2715/2,0)+6000,IF(E2715&lt;=56000,ROUNDUP(E2715/4,0)+14000,28000))))+IF(F2715&lt;=0,0,IF(F2715&lt;=15000,F2715,IF(F2715&lt;=40000,ROUNDUP(F2715/2,0)+7500,IF(F2715&lt;=70000,ROUNDUP(F2715/4,0)+17500,35000)))),28000))))</f>
        <v/>
      </c>
      <c r="T2715" s="18">
        <f>IF(G2715&lt;=0,0,IF(G2715&lt;=12000,G2715,IF(G2715&lt;=32000,ROUNDUP(G2715/2,0)+6000,IF(G2715&lt;=56000,ROUNDUP(G2715/4,0)+14000,28000))))</f>
        <v/>
      </c>
      <c r="U2715" s="18">
        <f>IF(I2715&lt;=0,IF(H2715&lt;=0,0,IF(H2715&lt;=12000,H2715,IF(H2715&lt;=32000,ROUNDUP(H2715/2,0)+6000,IF(H2715&lt;=56000,ROUNDUP(H2715/4,0)+14000,28000)))),IF(H2715&lt;=0,IF(I2715&lt;=0,0,IF(I2715&lt;=15000,I2715,IF(I2715&lt;=40000,ROUNDUP(I2715/2,0)+7500,IF(I2715&lt;=70000,ROUNDUP(I2715/4,0)+17500,35000)))),MAX(IF(I2715&lt;=0,0,IF(I2715&lt;=15000,I2715,IF(I2715&lt;=40000,ROUNDUP(I2715/2,0)+7500,IF(I2715&lt;=70000,ROUNDUP(I2715/4,0)+17500,35000)))),MIN(IF(H2715&lt;=0,0,IF(H2715&lt;=12000,H2715,IF(H2715&lt;=32000,ROUNDUP(H2715/2,0)+6000,IF(H2715&lt;=56000,ROUNDUP(H2715/4,0)+14000,28000))))+IF(I2715&lt;=0,0,IF(I2715&lt;=15000,I2715,IF(I2715&lt;=40000,ROUNDUP(I2715/2,0)+7500,IF(I2715&lt;=70000,ROUNDUP(I2715/4,0)+17500,35000)))),28000))))</f>
        <v/>
      </c>
      <c r="V2715" s="18">
        <f>MIN(70000,S2715+T2715+U2715)</f>
        <v/>
      </c>
      <c r="W2715" s="18">
        <f>MAX(0,ROUNDDOWN(M2715-J2715-N2715-K2715-0,-3))</f>
        <v/>
      </c>
      <c r="X2715" s="18">
        <f>MAX(0,ROUNDDOWN(M2715-J2715-N2715-K2715-R2715,-3))</f>
        <v/>
      </c>
      <c r="Y2715" s="18">
        <f>IF(W2715&lt;=0,0,ROUNDDOWN((W2715*LOOKUP(W2715,{0,1950001,3300001,6950001,9000001,18000001,40000001},{0.05,0.1,0.2,0.23,0.33,0.4,0.45})-LOOKUP(W2715,{0,1950001,3300001,6950001,9000001,18000001,40000001},{0,97500,427500,636000,1536000,2796000,4796000}))*1.021,-2))</f>
        <v/>
      </c>
      <c r="Z2715" s="18">
        <f>IF(X2715&lt;=0,0,ROUNDDOWN((X2715*LOOKUP(X2715,{0,1950001,3300001,6950001,9000001,18000001,40000001},{0.05,0.1,0.2,0.23,0.33,0.4,0.45})-LOOKUP(X2715,{0,1950001,3300001,6950001,9000001,18000001,40000001},{0,97500,427500,636000,1536000,2796000,4796000}))*1.021,-2))</f>
        <v/>
      </c>
      <c r="AA2715" s="18">
        <f>MAX(0,ROUNDDOWN(M2715-J2715-430000-L2715-0,-3))</f>
        <v/>
      </c>
      <c r="AB2715" s="18">
        <f>MAX(0,ROUNDDOWN(M2715-J2715-430000-L2715-V2715,-3))</f>
        <v/>
      </c>
      <c r="AC2715" s="18">
        <f>IF(M2715&lt;=450000,0,MAX(0,ROUNDDOWN(AA2715*0.06-MIN(50000,AA2715)*0.03,-2))+MAX(0,ROUNDDOWN(AA2715*0.04-MIN(50000,AA2715)*0.02,-2)))</f>
        <v/>
      </c>
      <c r="AD2715" s="18">
        <f>IF(M2715&lt;=450000,0,MAX(0,ROUNDDOWN(AB2715*0.06-MIN(50000,AB2715)*0.03,-2))+MAX(0,ROUNDDOWN(AB2715*0.04-MIN(50000,AB2715)*0.02,-2)))</f>
        <v/>
      </c>
      <c r="AE2715" s="18">
        <f>Y2715-Z2715</f>
        <v/>
      </c>
      <c r="AF2715" s="18">
        <f>AC2715-AD2715</f>
        <v/>
      </c>
      <c r="AG2715" s="18">
        <f>AE2715+AF2715</f>
        <v/>
      </c>
      <c r="AH2715" s="20">
        <f>IF(W2715&lt;=0,0,LOOKUP(W2715,{0,1950001,3300001,6950001,9000001,18000001,40000001},{0.05,0.1,0.2,0.23,0.33,0.4,0.45}))</f>
        <v/>
      </c>
    </row>
    <row r="2716">
      <c r="A2716" t="inlineStr">
        <is>
          <t>1万円刻み 一般8万円</t>
        </is>
      </c>
      <c r="B2716" s="18">
        <f>'4_1万円刻み'!$A$879</f>
        <v/>
      </c>
      <c r="C2716" s="19" t="n">
        <v>2026</v>
      </c>
      <c r="D2716" t="inlineStr">
        <is>
          <t>いいえ</t>
        </is>
      </c>
      <c r="E2716" s="18" t="n">
        <v>80000</v>
      </c>
      <c r="F2716" s="18" t="n">
        <v>0</v>
      </c>
      <c r="G2716" s="18" t="n">
        <v>0</v>
      </c>
      <c r="H2716" s="18" t="n">
        <v>0</v>
      </c>
      <c r="I2716" s="18" t="n">
        <v>0</v>
      </c>
      <c r="J2716" s="18">
        <f>ROUND(MIN(B2716/12,650000)*12*0.0915+MIN(B2716/12,1390000)*12*(0.0504+0)+B2716*0.005,0)</f>
        <v/>
      </c>
      <c r="K2716" s="18" t="n">
        <v>0</v>
      </c>
      <c r="L2716" s="18" t="n">
        <v>0</v>
      </c>
      <c r="M2716" s="18">
        <f>ROUND(IF(C2716&gt;=2026,IF(B2716&lt;741000,0,IF(B2716&lt;2191000,B2716-740000,IF(B2716&lt;2193000,1451000,IF(B2716&lt;2196000,1453000,IF(B2716&lt;2200000,1456000,IF(B2716&lt;3600000,ROUNDDOWN(B2716/4,-3)*2.8-80000,IF(B2716&lt;6600000,ROUNDDOWN(B2716/4,-3)*3.2-440000,IF(B2716&lt;8500000,ROUNDDOWN(B2716*0.9,0)-1100000,B2716-1950000)))))))),IF(B2716&lt;651000,0,IF(B2716&lt;1900000,B2716-650000,IF(B2716&lt;3600000,ROUNDDOWN(B2716/4,-3)*2.8-80000,IF(B2716&lt;6600000,ROUNDDOWN(B2716/4,-3)*3.2-440000,IF(B2716&lt;8500000,ROUNDDOWN(B2716*0.9,0)-1100000,B2716-1950000)))))),0)</f>
        <v/>
      </c>
      <c r="N2716" s="18">
        <f>IF(M2716&gt;23500000,NA(),IF(C2716&gt;=2026,IF(M2716&lt;=4890000,1040000,IF(M2716&lt;=6550000,670000,620000)),IF(M2716&lt;=1320000,950000,IF(M2716&lt;=3360000,880000,IF(M2716&lt;=4890000,680000,IF(M2716&lt;=6550000,630000,580000))))))</f>
        <v/>
      </c>
      <c r="O2716" s="18">
        <f>IF(F2716&lt;=0,IF(AND(D2716="はい",C2716&gt;=2026,C2716&lt;=2027),IF(E2716&lt;=0,0,IF(E2716&lt;=30000,E2716,IF(E2716&lt;=60000,ROUNDUP(E2716/2,0)+15000,IF(E2716&lt;=120000,ROUNDUP(E2716/4,0)+30000,60000)))),IF(E2716&lt;=0,0,IF(E2716&lt;=20000,E2716,IF(E2716&lt;=40000,ROUNDUP(E2716/2,0)+10000,IF(E2716&lt;=80000,ROUNDUP(E2716/4,0)+20000,40000))))),IF(E2716&lt;=0,IF(F2716&lt;=0,0,IF(F2716&lt;=25000,F2716,IF(F2716&lt;=50000,ROUNDUP(F2716/2,0)+12500,IF(F2716&lt;=100000,ROUNDUP(F2716/4,0)+25000,50000)))),MAX(IF(F2716&lt;=0,0,IF(F2716&lt;=25000,F2716,IF(F2716&lt;=50000,ROUNDUP(F2716/2,0)+12500,IF(F2716&lt;=100000,ROUNDUP(F2716/4,0)+25000,50000)))),MIN(IF(AND(D2716="はい",C2716&gt;=2026,C2716&lt;=2027),IF(E2716&lt;=0,0,IF(E2716&lt;=30000,E2716,IF(E2716&lt;=60000,ROUNDUP(E2716/2,0)+15000,IF(E2716&lt;=120000,ROUNDUP(E2716/4,0)+30000,60000)))),IF(E2716&lt;=0,0,IF(E2716&lt;=20000,E2716,IF(E2716&lt;=40000,ROUNDUP(E2716/2,0)+10000,IF(E2716&lt;=80000,ROUNDUP(E2716/4,0)+20000,40000)))))+IF(F2716&lt;=0,0,IF(F2716&lt;=25000,F2716,IF(F2716&lt;=50000,ROUNDUP(F2716/2,0)+12500,IF(F2716&lt;=100000,ROUNDUP(F2716/4,0)+25000,50000)))),IF(AND(D2716="はい",C2716&gt;=2026,C2716&lt;=2027),60000,40000)))))</f>
        <v/>
      </c>
      <c r="P2716" s="18">
        <f>IF(G2716&lt;=0,0,IF(G2716&lt;=20000,G2716,IF(G2716&lt;=40000,ROUNDUP(G2716/2,0)+10000,IF(G2716&lt;=80000,ROUNDUP(G2716/4,0)+20000,40000))))</f>
        <v/>
      </c>
      <c r="Q2716" s="18">
        <f>IF(I2716&lt;=0,IF(H2716&lt;=0,0,IF(H2716&lt;=20000,H2716,IF(H2716&lt;=40000,ROUNDUP(H2716/2,0)+10000,IF(H2716&lt;=80000,ROUNDUP(H2716/4,0)+20000,40000)))),IF(H2716&lt;=0,IF(I2716&lt;=0,0,IF(I2716&lt;=25000,I2716,IF(I2716&lt;=50000,ROUNDUP(I2716/2,0)+12500,IF(I2716&lt;=100000,ROUNDUP(I2716/4,0)+25000,50000)))),MAX(IF(I2716&lt;=0,0,IF(I2716&lt;=25000,I2716,IF(I2716&lt;=50000,ROUNDUP(I2716/2,0)+12500,IF(I2716&lt;=100000,ROUNDUP(I2716/4,0)+25000,50000)))),MIN(IF(H2716&lt;=0,0,IF(H2716&lt;=20000,H2716,IF(H2716&lt;=40000,ROUNDUP(H2716/2,0)+10000,IF(H2716&lt;=80000,ROUNDUP(H2716/4,0)+20000,40000))))+IF(I2716&lt;=0,0,IF(I2716&lt;=25000,I2716,IF(I2716&lt;=50000,ROUNDUP(I2716/2,0)+12500,IF(I2716&lt;=100000,ROUNDUP(I2716/4,0)+25000,50000)))),40000))))</f>
        <v/>
      </c>
      <c r="R2716" s="18">
        <f>MIN(120000,O2716+P2716+Q2716)</f>
        <v/>
      </c>
      <c r="S2716" s="18">
        <f>IF(F2716&lt;=0,IF(E2716&lt;=0,0,IF(E2716&lt;=12000,E2716,IF(E2716&lt;=32000,ROUNDUP(E2716/2,0)+6000,IF(E2716&lt;=56000,ROUNDUP(E2716/4,0)+14000,28000)))),IF(E2716&lt;=0,IF(F2716&lt;=0,0,IF(F2716&lt;=15000,F2716,IF(F2716&lt;=40000,ROUNDUP(F2716/2,0)+7500,IF(F2716&lt;=70000,ROUNDUP(F2716/4,0)+17500,35000)))),MAX(IF(F2716&lt;=0,0,IF(F2716&lt;=15000,F2716,IF(F2716&lt;=40000,ROUNDUP(F2716/2,0)+7500,IF(F2716&lt;=70000,ROUNDUP(F2716/4,0)+17500,35000)))),MIN(IF(E2716&lt;=0,0,IF(E2716&lt;=12000,E2716,IF(E2716&lt;=32000,ROUNDUP(E2716/2,0)+6000,IF(E2716&lt;=56000,ROUNDUP(E2716/4,0)+14000,28000))))+IF(F2716&lt;=0,0,IF(F2716&lt;=15000,F2716,IF(F2716&lt;=40000,ROUNDUP(F2716/2,0)+7500,IF(F2716&lt;=70000,ROUNDUP(F2716/4,0)+17500,35000)))),28000))))</f>
        <v/>
      </c>
      <c r="T2716" s="18">
        <f>IF(G2716&lt;=0,0,IF(G2716&lt;=12000,G2716,IF(G2716&lt;=32000,ROUNDUP(G2716/2,0)+6000,IF(G2716&lt;=56000,ROUNDUP(G2716/4,0)+14000,28000))))</f>
        <v/>
      </c>
      <c r="U2716" s="18">
        <f>IF(I2716&lt;=0,IF(H2716&lt;=0,0,IF(H2716&lt;=12000,H2716,IF(H2716&lt;=32000,ROUNDUP(H2716/2,0)+6000,IF(H2716&lt;=56000,ROUNDUP(H2716/4,0)+14000,28000)))),IF(H2716&lt;=0,IF(I2716&lt;=0,0,IF(I2716&lt;=15000,I2716,IF(I2716&lt;=40000,ROUNDUP(I2716/2,0)+7500,IF(I2716&lt;=70000,ROUNDUP(I2716/4,0)+17500,35000)))),MAX(IF(I2716&lt;=0,0,IF(I2716&lt;=15000,I2716,IF(I2716&lt;=40000,ROUNDUP(I2716/2,0)+7500,IF(I2716&lt;=70000,ROUNDUP(I2716/4,0)+17500,35000)))),MIN(IF(H2716&lt;=0,0,IF(H2716&lt;=12000,H2716,IF(H2716&lt;=32000,ROUNDUP(H2716/2,0)+6000,IF(H2716&lt;=56000,ROUNDUP(H2716/4,0)+14000,28000))))+IF(I2716&lt;=0,0,IF(I2716&lt;=15000,I2716,IF(I2716&lt;=40000,ROUNDUP(I2716/2,0)+7500,IF(I2716&lt;=70000,ROUNDUP(I2716/4,0)+17500,35000)))),28000))))</f>
        <v/>
      </c>
      <c r="V2716" s="18">
        <f>MIN(70000,S2716+T2716+U2716)</f>
        <v/>
      </c>
      <c r="W2716" s="18">
        <f>MAX(0,ROUNDDOWN(M2716-J2716-N2716-K2716-0,-3))</f>
        <v/>
      </c>
      <c r="X2716" s="18">
        <f>MAX(0,ROUNDDOWN(M2716-J2716-N2716-K2716-R2716,-3))</f>
        <v/>
      </c>
      <c r="Y2716" s="18">
        <f>IF(W2716&lt;=0,0,ROUNDDOWN((W2716*LOOKUP(W2716,{0,1950001,3300001,6950001,9000001,18000001,40000001},{0.05,0.1,0.2,0.23,0.33,0.4,0.45})-LOOKUP(W2716,{0,1950001,3300001,6950001,9000001,18000001,40000001},{0,97500,427500,636000,1536000,2796000,4796000}))*1.021,-2))</f>
        <v/>
      </c>
      <c r="Z2716" s="18">
        <f>IF(X2716&lt;=0,0,ROUNDDOWN((X2716*LOOKUP(X2716,{0,1950001,3300001,6950001,9000001,18000001,40000001},{0.05,0.1,0.2,0.23,0.33,0.4,0.45})-LOOKUP(X2716,{0,1950001,3300001,6950001,9000001,18000001,40000001},{0,97500,427500,636000,1536000,2796000,4796000}))*1.021,-2))</f>
        <v/>
      </c>
      <c r="AA2716" s="18">
        <f>MAX(0,ROUNDDOWN(M2716-J2716-430000-L2716-0,-3))</f>
        <v/>
      </c>
      <c r="AB2716" s="18">
        <f>MAX(0,ROUNDDOWN(M2716-J2716-430000-L2716-V2716,-3))</f>
        <v/>
      </c>
      <c r="AC2716" s="18">
        <f>IF(M2716&lt;=450000,0,MAX(0,ROUNDDOWN(AA2716*0.06-MIN(50000,AA2716)*0.03,-2))+MAX(0,ROUNDDOWN(AA2716*0.04-MIN(50000,AA2716)*0.02,-2)))</f>
        <v/>
      </c>
      <c r="AD2716" s="18">
        <f>IF(M2716&lt;=450000,0,MAX(0,ROUNDDOWN(AB2716*0.06-MIN(50000,AB2716)*0.03,-2))+MAX(0,ROUNDDOWN(AB2716*0.04-MIN(50000,AB2716)*0.02,-2)))</f>
        <v/>
      </c>
      <c r="AE2716" s="18">
        <f>Y2716-Z2716</f>
        <v/>
      </c>
      <c r="AF2716" s="18">
        <f>AC2716-AD2716</f>
        <v/>
      </c>
      <c r="AG2716" s="18">
        <f>AE2716+AF2716</f>
        <v/>
      </c>
      <c r="AH2716" s="20">
        <f>IF(W2716&lt;=0,0,LOOKUP(W2716,{0,1950001,3300001,6950001,9000001,18000001,40000001},{0.05,0.1,0.2,0.23,0.33,0.4,0.45}))</f>
        <v/>
      </c>
    </row>
    <row r="2717">
      <c r="A2717" t="inlineStr">
        <is>
          <t>1万円刻み 特例あり一般12万円</t>
        </is>
      </c>
      <c r="B2717" s="18">
        <f>'4_1万円刻み'!$A$879</f>
        <v/>
      </c>
      <c r="C2717" s="19" t="n">
        <v>2026</v>
      </c>
      <c r="D2717" t="inlineStr">
        <is>
          <t>はい</t>
        </is>
      </c>
      <c r="E2717" s="18" t="n">
        <v>120000</v>
      </c>
      <c r="F2717" s="18" t="n">
        <v>0</v>
      </c>
      <c r="G2717" s="18" t="n">
        <v>0</v>
      </c>
      <c r="H2717" s="18" t="n">
        <v>0</v>
      </c>
      <c r="I2717" s="18" t="n">
        <v>0</v>
      </c>
      <c r="J2717" s="18">
        <f>ROUND(MIN(B2717/12,650000)*12*0.0915+MIN(B2717/12,1390000)*12*(0.0504+0)+B2717*0.005,0)</f>
        <v/>
      </c>
      <c r="K2717" s="18" t="n">
        <v>0</v>
      </c>
      <c r="L2717" s="18" t="n">
        <v>0</v>
      </c>
      <c r="M2717" s="18">
        <f>ROUND(IF(C2717&gt;=2026,IF(B2717&lt;741000,0,IF(B2717&lt;2191000,B2717-740000,IF(B2717&lt;2193000,1451000,IF(B2717&lt;2196000,1453000,IF(B2717&lt;2200000,1456000,IF(B2717&lt;3600000,ROUNDDOWN(B2717/4,-3)*2.8-80000,IF(B2717&lt;6600000,ROUNDDOWN(B2717/4,-3)*3.2-440000,IF(B2717&lt;8500000,ROUNDDOWN(B2717*0.9,0)-1100000,B2717-1950000)))))))),IF(B2717&lt;651000,0,IF(B2717&lt;1900000,B2717-650000,IF(B2717&lt;3600000,ROUNDDOWN(B2717/4,-3)*2.8-80000,IF(B2717&lt;6600000,ROUNDDOWN(B2717/4,-3)*3.2-440000,IF(B2717&lt;8500000,ROUNDDOWN(B2717*0.9,0)-1100000,B2717-1950000)))))),0)</f>
        <v/>
      </c>
      <c r="N2717" s="18">
        <f>IF(M2717&gt;23500000,NA(),IF(C2717&gt;=2026,IF(M2717&lt;=4890000,1040000,IF(M2717&lt;=6550000,670000,620000)),IF(M2717&lt;=1320000,950000,IF(M2717&lt;=3360000,880000,IF(M2717&lt;=4890000,680000,IF(M2717&lt;=6550000,630000,580000))))))</f>
        <v/>
      </c>
      <c r="O2717" s="18">
        <f>IF(F2717&lt;=0,IF(AND(D2717="はい",C2717&gt;=2026,C2717&lt;=2027),IF(E2717&lt;=0,0,IF(E2717&lt;=30000,E2717,IF(E2717&lt;=60000,ROUNDUP(E2717/2,0)+15000,IF(E2717&lt;=120000,ROUNDUP(E2717/4,0)+30000,60000)))),IF(E2717&lt;=0,0,IF(E2717&lt;=20000,E2717,IF(E2717&lt;=40000,ROUNDUP(E2717/2,0)+10000,IF(E2717&lt;=80000,ROUNDUP(E2717/4,0)+20000,40000))))),IF(E2717&lt;=0,IF(F2717&lt;=0,0,IF(F2717&lt;=25000,F2717,IF(F2717&lt;=50000,ROUNDUP(F2717/2,0)+12500,IF(F2717&lt;=100000,ROUNDUP(F2717/4,0)+25000,50000)))),MAX(IF(F2717&lt;=0,0,IF(F2717&lt;=25000,F2717,IF(F2717&lt;=50000,ROUNDUP(F2717/2,0)+12500,IF(F2717&lt;=100000,ROUNDUP(F2717/4,0)+25000,50000)))),MIN(IF(AND(D2717="はい",C2717&gt;=2026,C2717&lt;=2027),IF(E2717&lt;=0,0,IF(E2717&lt;=30000,E2717,IF(E2717&lt;=60000,ROUNDUP(E2717/2,0)+15000,IF(E2717&lt;=120000,ROUNDUP(E2717/4,0)+30000,60000)))),IF(E2717&lt;=0,0,IF(E2717&lt;=20000,E2717,IF(E2717&lt;=40000,ROUNDUP(E2717/2,0)+10000,IF(E2717&lt;=80000,ROUNDUP(E2717/4,0)+20000,40000)))))+IF(F2717&lt;=0,0,IF(F2717&lt;=25000,F2717,IF(F2717&lt;=50000,ROUNDUP(F2717/2,0)+12500,IF(F2717&lt;=100000,ROUNDUP(F2717/4,0)+25000,50000)))),IF(AND(D2717="はい",C2717&gt;=2026,C2717&lt;=2027),60000,40000)))))</f>
        <v/>
      </c>
      <c r="P2717" s="18">
        <f>IF(G2717&lt;=0,0,IF(G2717&lt;=20000,G2717,IF(G2717&lt;=40000,ROUNDUP(G2717/2,0)+10000,IF(G2717&lt;=80000,ROUNDUP(G2717/4,0)+20000,40000))))</f>
        <v/>
      </c>
      <c r="Q2717" s="18">
        <f>IF(I2717&lt;=0,IF(H2717&lt;=0,0,IF(H2717&lt;=20000,H2717,IF(H2717&lt;=40000,ROUNDUP(H2717/2,0)+10000,IF(H2717&lt;=80000,ROUNDUP(H2717/4,0)+20000,40000)))),IF(H2717&lt;=0,IF(I2717&lt;=0,0,IF(I2717&lt;=25000,I2717,IF(I2717&lt;=50000,ROUNDUP(I2717/2,0)+12500,IF(I2717&lt;=100000,ROUNDUP(I2717/4,0)+25000,50000)))),MAX(IF(I2717&lt;=0,0,IF(I2717&lt;=25000,I2717,IF(I2717&lt;=50000,ROUNDUP(I2717/2,0)+12500,IF(I2717&lt;=100000,ROUNDUP(I2717/4,0)+25000,50000)))),MIN(IF(H2717&lt;=0,0,IF(H2717&lt;=20000,H2717,IF(H2717&lt;=40000,ROUNDUP(H2717/2,0)+10000,IF(H2717&lt;=80000,ROUNDUP(H2717/4,0)+20000,40000))))+IF(I2717&lt;=0,0,IF(I2717&lt;=25000,I2717,IF(I2717&lt;=50000,ROUNDUP(I2717/2,0)+12500,IF(I2717&lt;=100000,ROUNDUP(I2717/4,0)+25000,50000)))),40000))))</f>
        <v/>
      </c>
      <c r="R2717" s="18">
        <f>MIN(120000,O2717+P2717+Q2717)</f>
        <v/>
      </c>
      <c r="S2717" s="18">
        <f>IF(F2717&lt;=0,IF(E2717&lt;=0,0,IF(E2717&lt;=12000,E2717,IF(E2717&lt;=32000,ROUNDUP(E2717/2,0)+6000,IF(E2717&lt;=56000,ROUNDUP(E2717/4,0)+14000,28000)))),IF(E2717&lt;=0,IF(F2717&lt;=0,0,IF(F2717&lt;=15000,F2717,IF(F2717&lt;=40000,ROUNDUP(F2717/2,0)+7500,IF(F2717&lt;=70000,ROUNDUP(F2717/4,0)+17500,35000)))),MAX(IF(F2717&lt;=0,0,IF(F2717&lt;=15000,F2717,IF(F2717&lt;=40000,ROUNDUP(F2717/2,0)+7500,IF(F2717&lt;=70000,ROUNDUP(F2717/4,0)+17500,35000)))),MIN(IF(E2717&lt;=0,0,IF(E2717&lt;=12000,E2717,IF(E2717&lt;=32000,ROUNDUP(E2717/2,0)+6000,IF(E2717&lt;=56000,ROUNDUP(E2717/4,0)+14000,28000))))+IF(F2717&lt;=0,0,IF(F2717&lt;=15000,F2717,IF(F2717&lt;=40000,ROUNDUP(F2717/2,0)+7500,IF(F2717&lt;=70000,ROUNDUP(F2717/4,0)+17500,35000)))),28000))))</f>
        <v/>
      </c>
      <c r="T2717" s="18">
        <f>IF(G2717&lt;=0,0,IF(G2717&lt;=12000,G2717,IF(G2717&lt;=32000,ROUNDUP(G2717/2,0)+6000,IF(G2717&lt;=56000,ROUNDUP(G2717/4,0)+14000,28000))))</f>
        <v/>
      </c>
      <c r="U2717" s="18">
        <f>IF(I2717&lt;=0,IF(H2717&lt;=0,0,IF(H2717&lt;=12000,H2717,IF(H2717&lt;=32000,ROUNDUP(H2717/2,0)+6000,IF(H2717&lt;=56000,ROUNDUP(H2717/4,0)+14000,28000)))),IF(H2717&lt;=0,IF(I2717&lt;=0,0,IF(I2717&lt;=15000,I2717,IF(I2717&lt;=40000,ROUNDUP(I2717/2,0)+7500,IF(I2717&lt;=70000,ROUNDUP(I2717/4,0)+17500,35000)))),MAX(IF(I2717&lt;=0,0,IF(I2717&lt;=15000,I2717,IF(I2717&lt;=40000,ROUNDUP(I2717/2,0)+7500,IF(I2717&lt;=70000,ROUNDUP(I2717/4,0)+17500,35000)))),MIN(IF(H2717&lt;=0,0,IF(H2717&lt;=12000,H2717,IF(H2717&lt;=32000,ROUNDUP(H2717/2,0)+6000,IF(H2717&lt;=56000,ROUNDUP(H2717/4,0)+14000,28000))))+IF(I2717&lt;=0,0,IF(I2717&lt;=15000,I2717,IF(I2717&lt;=40000,ROUNDUP(I2717/2,0)+7500,IF(I2717&lt;=70000,ROUNDUP(I2717/4,0)+17500,35000)))),28000))))</f>
        <v/>
      </c>
      <c r="V2717" s="18">
        <f>MIN(70000,S2717+T2717+U2717)</f>
        <v/>
      </c>
      <c r="W2717" s="18">
        <f>MAX(0,ROUNDDOWN(M2717-J2717-N2717-K2717-0,-3))</f>
        <v/>
      </c>
      <c r="X2717" s="18">
        <f>MAX(0,ROUNDDOWN(M2717-J2717-N2717-K2717-R2717,-3))</f>
        <v/>
      </c>
      <c r="Y2717" s="18">
        <f>IF(W2717&lt;=0,0,ROUNDDOWN((W2717*LOOKUP(W2717,{0,1950001,3300001,6950001,9000001,18000001,40000001},{0.05,0.1,0.2,0.23,0.33,0.4,0.45})-LOOKUP(W2717,{0,1950001,3300001,6950001,9000001,18000001,40000001},{0,97500,427500,636000,1536000,2796000,4796000}))*1.021,-2))</f>
        <v/>
      </c>
      <c r="Z2717" s="18">
        <f>IF(X2717&lt;=0,0,ROUNDDOWN((X2717*LOOKUP(X2717,{0,1950001,3300001,6950001,9000001,18000001,40000001},{0.05,0.1,0.2,0.23,0.33,0.4,0.45})-LOOKUP(X2717,{0,1950001,3300001,6950001,9000001,18000001,40000001},{0,97500,427500,636000,1536000,2796000,4796000}))*1.021,-2))</f>
        <v/>
      </c>
      <c r="AA2717" s="18">
        <f>MAX(0,ROUNDDOWN(M2717-J2717-430000-L2717-0,-3))</f>
        <v/>
      </c>
      <c r="AB2717" s="18">
        <f>MAX(0,ROUNDDOWN(M2717-J2717-430000-L2717-V2717,-3))</f>
        <v/>
      </c>
      <c r="AC2717" s="18">
        <f>IF(M2717&lt;=450000,0,MAX(0,ROUNDDOWN(AA2717*0.06-MIN(50000,AA2717)*0.03,-2))+MAX(0,ROUNDDOWN(AA2717*0.04-MIN(50000,AA2717)*0.02,-2)))</f>
        <v/>
      </c>
      <c r="AD2717" s="18">
        <f>IF(M2717&lt;=450000,0,MAX(0,ROUNDDOWN(AB2717*0.06-MIN(50000,AB2717)*0.03,-2))+MAX(0,ROUNDDOWN(AB2717*0.04-MIN(50000,AB2717)*0.02,-2)))</f>
        <v/>
      </c>
      <c r="AE2717" s="18">
        <f>Y2717-Z2717</f>
        <v/>
      </c>
      <c r="AF2717" s="18">
        <f>AC2717-AD2717</f>
        <v/>
      </c>
      <c r="AG2717" s="18">
        <f>AE2717+AF2717</f>
        <v/>
      </c>
      <c r="AH2717" s="20">
        <f>IF(W2717&lt;=0,0,LOOKUP(W2717,{0,1950001,3300001,6950001,9000001,18000001,40000001},{0.05,0.1,0.2,0.23,0.33,0.4,0.45}))</f>
        <v/>
      </c>
    </row>
    <row r="2718">
      <c r="A2718" t="inlineStr">
        <is>
          <t>1万円刻み 3区分8万円ずつ</t>
        </is>
      </c>
      <c r="B2718" s="18">
        <f>'4_1万円刻み'!$A$880</f>
        <v/>
      </c>
      <c r="C2718" s="19" t="n">
        <v>2026</v>
      </c>
      <c r="D2718" t="inlineStr">
        <is>
          <t>いいえ</t>
        </is>
      </c>
      <c r="E2718" s="18" t="n">
        <v>80000</v>
      </c>
      <c r="F2718" s="18" t="n">
        <v>0</v>
      </c>
      <c r="G2718" s="18" t="n">
        <v>80000</v>
      </c>
      <c r="H2718" s="18" t="n">
        <v>80000</v>
      </c>
      <c r="I2718" s="18" t="n">
        <v>0</v>
      </c>
      <c r="J2718" s="18">
        <f>ROUND(MIN(B2718/12,650000)*12*0.0915+MIN(B2718/12,1390000)*12*(0.0504+0)+B2718*0.005,0)</f>
        <v/>
      </c>
      <c r="K2718" s="18" t="n">
        <v>0</v>
      </c>
      <c r="L2718" s="18" t="n">
        <v>0</v>
      </c>
      <c r="M2718" s="18">
        <f>ROUND(IF(C2718&gt;=2026,IF(B2718&lt;741000,0,IF(B2718&lt;2191000,B2718-740000,IF(B2718&lt;2193000,1451000,IF(B2718&lt;2196000,1453000,IF(B2718&lt;2200000,1456000,IF(B2718&lt;3600000,ROUNDDOWN(B2718/4,-3)*2.8-80000,IF(B2718&lt;6600000,ROUNDDOWN(B2718/4,-3)*3.2-440000,IF(B2718&lt;8500000,ROUNDDOWN(B2718*0.9,0)-1100000,B2718-1950000)))))))),IF(B2718&lt;651000,0,IF(B2718&lt;1900000,B2718-650000,IF(B2718&lt;3600000,ROUNDDOWN(B2718/4,-3)*2.8-80000,IF(B2718&lt;6600000,ROUNDDOWN(B2718/4,-3)*3.2-440000,IF(B2718&lt;8500000,ROUNDDOWN(B2718*0.9,0)-1100000,B2718-1950000)))))),0)</f>
        <v/>
      </c>
      <c r="N2718" s="18">
        <f>IF(M2718&gt;23500000,NA(),IF(C2718&gt;=2026,IF(M2718&lt;=4890000,1040000,IF(M2718&lt;=6550000,670000,620000)),IF(M2718&lt;=1320000,950000,IF(M2718&lt;=3360000,880000,IF(M2718&lt;=4890000,680000,IF(M2718&lt;=6550000,630000,580000))))))</f>
        <v/>
      </c>
      <c r="O2718" s="18">
        <f>IF(F2718&lt;=0,IF(AND(D2718="はい",C2718&gt;=2026,C2718&lt;=2027),IF(E2718&lt;=0,0,IF(E2718&lt;=30000,E2718,IF(E2718&lt;=60000,ROUNDUP(E2718/2,0)+15000,IF(E2718&lt;=120000,ROUNDUP(E2718/4,0)+30000,60000)))),IF(E2718&lt;=0,0,IF(E2718&lt;=20000,E2718,IF(E2718&lt;=40000,ROUNDUP(E2718/2,0)+10000,IF(E2718&lt;=80000,ROUNDUP(E2718/4,0)+20000,40000))))),IF(E2718&lt;=0,IF(F2718&lt;=0,0,IF(F2718&lt;=25000,F2718,IF(F2718&lt;=50000,ROUNDUP(F2718/2,0)+12500,IF(F2718&lt;=100000,ROUNDUP(F2718/4,0)+25000,50000)))),MAX(IF(F2718&lt;=0,0,IF(F2718&lt;=25000,F2718,IF(F2718&lt;=50000,ROUNDUP(F2718/2,0)+12500,IF(F2718&lt;=100000,ROUNDUP(F2718/4,0)+25000,50000)))),MIN(IF(AND(D2718="はい",C2718&gt;=2026,C2718&lt;=2027),IF(E2718&lt;=0,0,IF(E2718&lt;=30000,E2718,IF(E2718&lt;=60000,ROUNDUP(E2718/2,0)+15000,IF(E2718&lt;=120000,ROUNDUP(E2718/4,0)+30000,60000)))),IF(E2718&lt;=0,0,IF(E2718&lt;=20000,E2718,IF(E2718&lt;=40000,ROUNDUP(E2718/2,0)+10000,IF(E2718&lt;=80000,ROUNDUP(E2718/4,0)+20000,40000)))))+IF(F2718&lt;=0,0,IF(F2718&lt;=25000,F2718,IF(F2718&lt;=50000,ROUNDUP(F2718/2,0)+12500,IF(F2718&lt;=100000,ROUNDUP(F2718/4,0)+25000,50000)))),IF(AND(D2718="はい",C2718&gt;=2026,C2718&lt;=2027),60000,40000)))))</f>
        <v/>
      </c>
      <c r="P2718" s="18">
        <f>IF(G2718&lt;=0,0,IF(G2718&lt;=20000,G2718,IF(G2718&lt;=40000,ROUNDUP(G2718/2,0)+10000,IF(G2718&lt;=80000,ROUNDUP(G2718/4,0)+20000,40000))))</f>
        <v/>
      </c>
      <c r="Q2718" s="18">
        <f>IF(I2718&lt;=0,IF(H2718&lt;=0,0,IF(H2718&lt;=20000,H2718,IF(H2718&lt;=40000,ROUNDUP(H2718/2,0)+10000,IF(H2718&lt;=80000,ROUNDUP(H2718/4,0)+20000,40000)))),IF(H2718&lt;=0,IF(I2718&lt;=0,0,IF(I2718&lt;=25000,I2718,IF(I2718&lt;=50000,ROUNDUP(I2718/2,0)+12500,IF(I2718&lt;=100000,ROUNDUP(I2718/4,0)+25000,50000)))),MAX(IF(I2718&lt;=0,0,IF(I2718&lt;=25000,I2718,IF(I2718&lt;=50000,ROUNDUP(I2718/2,0)+12500,IF(I2718&lt;=100000,ROUNDUP(I2718/4,0)+25000,50000)))),MIN(IF(H2718&lt;=0,0,IF(H2718&lt;=20000,H2718,IF(H2718&lt;=40000,ROUNDUP(H2718/2,0)+10000,IF(H2718&lt;=80000,ROUNDUP(H2718/4,0)+20000,40000))))+IF(I2718&lt;=0,0,IF(I2718&lt;=25000,I2718,IF(I2718&lt;=50000,ROUNDUP(I2718/2,0)+12500,IF(I2718&lt;=100000,ROUNDUP(I2718/4,0)+25000,50000)))),40000))))</f>
        <v/>
      </c>
      <c r="R2718" s="18">
        <f>MIN(120000,O2718+P2718+Q2718)</f>
        <v/>
      </c>
      <c r="S2718" s="18">
        <f>IF(F2718&lt;=0,IF(E2718&lt;=0,0,IF(E2718&lt;=12000,E2718,IF(E2718&lt;=32000,ROUNDUP(E2718/2,0)+6000,IF(E2718&lt;=56000,ROUNDUP(E2718/4,0)+14000,28000)))),IF(E2718&lt;=0,IF(F2718&lt;=0,0,IF(F2718&lt;=15000,F2718,IF(F2718&lt;=40000,ROUNDUP(F2718/2,0)+7500,IF(F2718&lt;=70000,ROUNDUP(F2718/4,0)+17500,35000)))),MAX(IF(F2718&lt;=0,0,IF(F2718&lt;=15000,F2718,IF(F2718&lt;=40000,ROUNDUP(F2718/2,0)+7500,IF(F2718&lt;=70000,ROUNDUP(F2718/4,0)+17500,35000)))),MIN(IF(E2718&lt;=0,0,IF(E2718&lt;=12000,E2718,IF(E2718&lt;=32000,ROUNDUP(E2718/2,0)+6000,IF(E2718&lt;=56000,ROUNDUP(E2718/4,0)+14000,28000))))+IF(F2718&lt;=0,0,IF(F2718&lt;=15000,F2718,IF(F2718&lt;=40000,ROUNDUP(F2718/2,0)+7500,IF(F2718&lt;=70000,ROUNDUP(F2718/4,0)+17500,35000)))),28000))))</f>
        <v/>
      </c>
      <c r="T2718" s="18">
        <f>IF(G2718&lt;=0,0,IF(G2718&lt;=12000,G2718,IF(G2718&lt;=32000,ROUNDUP(G2718/2,0)+6000,IF(G2718&lt;=56000,ROUNDUP(G2718/4,0)+14000,28000))))</f>
        <v/>
      </c>
      <c r="U2718" s="18">
        <f>IF(I2718&lt;=0,IF(H2718&lt;=0,0,IF(H2718&lt;=12000,H2718,IF(H2718&lt;=32000,ROUNDUP(H2718/2,0)+6000,IF(H2718&lt;=56000,ROUNDUP(H2718/4,0)+14000,28000)))),IF(H2718&lt;=0,IF(I2718&lt;=0,0,IF(I2718&lt;=15000,I2718,IF(I2718&lt;=40000,ROUNDUP(I2718/2,0)+7500,IF(I2718&lt;=70000,ROUNDUP(I2718/4,0)+17500,35000)))),MAX(IF(I2718&lt;=0,0,IF(I2718&lt;=15000,I2718,IF(I2718&lt;=40000,ROUNDUP(I2718/2,0)+7500,IF(I2718&lt;=70000,ROUNDUP(I2718/4,0)+17500,35000)))),MIN(IF(H2718&lt;=0,0,IF(H2718&lt;=12000,H2718,IF(H2718&lt;=32000,ROUNDUP(H2718/2,0)+6000,IF(H2718&lt;=56000,ROUNDUP(H2718/4,0)+14000,28000))))+IF(I2718&lt;=0,0,IF(I2718&lt;=15000,I2718,IF(I2718&lt;=40000,ROUNDUP(I2718/2,0)+7500,IF(I2718&lt;=70000,ROUNDUP(I2718/4,0)+17500,35000)))),28000))))</f>
        <v/>
      </c>
      <c r="V2718" s="18">
        <f>MIN(70000,S2718+T2718+U2718)</f>
        <v/>
      </c>
      <c r="W2718" s="18">
        <f>MAX(0,ROUNDDOWN(M2718-J2718-N2718-K2718-0,-3))</f>
        <v/>
      </c>
      <c r="X2718" s="18">
        <f>MAX(0,ROUNDDOWN(M2718-J2718-N2718-K2718-R2718,-3))</f>
        <v/>
      </c>
      <c r="Y2718" s="18">
        <f>IF(W2718&lt;=0,0,ROUNDDOWN((W2718*LOOKUP(W2718,{0,1950001,3300001,6950001,9000001,18000001,40000001},{0.05,0.1,0.2,0.23,0.33,0.4,0.45})-LOOKUP(W2718,{0,1950001,3300001,6950001,9000001,18000001,40000001},{0,97500,427500,636000,1536000,2796000,4796000}))*1.021,-2))</f>
        <v/>
      </c>
      <c r="Z2718" s="18">
        <f>IF(X2718&lt;=0,0,ROUNDDOWN((X2718*LOOKUP(X2718,{0,1950001,3300001,6950001,9000001,18000001,40000001},{0.05,0.1,0.2,0.23,0.33,0.4,0.45})-LOOKUP(X2718,{0,1950001,3300001,6950001,9000001,18000001,40000001},{0,97500,427500,636000,1536000,2796000,4796000}))*1.021,-2))</f>
        <v/>
      </c>
      <c r="AA2718" s="18">
        <f>MAX(0,ROUNDDOWN(M2718-J2718-430000-L2718-0,-3))</f>
        <v/>
      </c>
      <c r="AB2718" s="18">
        <f>MAX(0,ROUNDDOWN(M2718-J2718-430000-L2718-V2718,-3))</f>
        <v/>
      </c>
      <c r="AC2718" s="18">
        <f>IF(M2718&lt;=450000,0,MAX(0,ROUNDDOWN(AA2718*0.06-MIN(50000,AA2718)*0.03,-2))+MAX(0,ROUNDDOWN(AA2718*0.04-MIN(50000,AA2718)*0.02,-2)))</f>
        <v/>
      </c>
      <c r="AD2718" s="18">
        <f>IF(M2718&lt;=450000,0,MAX(0,ROUNDDOWN(AB2718*0.06-MIN(50000,AB2718)*0.03,-2))+MAX(0,ROUNDDOWN(AB2718*0.04-MIN(50000,AB2718)*0.02,-2)))</f>
        <v/>
      </c>
      <c r="AE2718" s="18">
        <f>Y2718-Z2718</f>
        <v/>
      </c>
      <c r="AF2718" s="18">
        <f>AC2718-AD2718</f>
        <v/>
      </c>
      <c r="AG2718" s="18">
        <f>AE2718+AF2718</f>
        <v/>
      </c>
      <c r="AH2718" s="20">
        <f>IF(W2718&lt;=0,0,LOOKUP(W2718,{0,1950001,3300001,6950001,9000001,18000001,40000001},{0.05,0.1,0.2,0.23,0.33,0.4,0.45}))</f>
        <v/>
      </c>
    </row>
    <row r="2719">
      <c r="A2719" t="inlineStr">
        <is>
          <t>1万円刻み 一般8万円</t>
        </is>
      </c>
      <c r="B2719" s="18">
        <f>'4_1万円刻み'!$A$880</f>
        <v/>
      </c>
      <c r="C2719" s="19" t="n">
        <v>2026</v>
      </c>
      <c r="D2719" t="inlineStr">
        <is>
          <t>いいえ</t>
        </is>
      </c>
      <c r="E2719" s="18" t="n">
        <v>80000</v>
      </c>
      <c r="F2719" s="18" t="n">
        <v>0</v>
      </c>
      <c r="G2719" s="18" t="n">
        <v>0</v>
      </c>
      <c r="H2719" s="18" t="n">
        <v>0</v>
      </c>
      <c r="I2719" s="18" t="n">
        <v>0</v>
      </c>
      <c r="J2719" s="18">
        <f>ROUND(MIN(B2719/12,650000)*12*0.0915+MIN(B2719/12,1390000)*12*(0.0504+0)+B2719*0.005,0)</f>
        <v/>
      </c>
      <c r="K2719" s="18" t="n">
        <v>0</v>
      </c>
      <c r="L2719" s="18" t="n">
        <v>0</v>
      </c>
      <c r="M2719" s="18">
        <f>ROUND(IF(C2719&gt;=2026,IF(B2719&lt;741000,0,IF(B2719&lt;2191000,B2719-740000,IF(B2719&lt;2193000,1451000,IF(B2719&lt;2196000,1453000,IF(B2719&lt;2200000,1456000,IF(B2719&lt;3600000,ROUNDDOWN(B2719/4,-3)*2.8-80000,IF(B2719&lt;6600000,ROUNDDOWN(B2719/4,-3)*3.2-440000,IF(B2719&lt;8500000,ROUNDDOWN(B2719*0.9,0)-1100000,B2719-1950000)))))))),IF(B2719&lt;651000,0,IF(B2719&lt;1900000,B2719-650000,IF(B2719&lt;3600000,ROUNDDOWN(B2719/4,-3)*2.8-80000,IF(B2719&lt;6600000,ROUNDDOWN(B2719/4,-3)*3.2-440000,IF(B2719&lt;8500000,ROUNDDOWN(B2719*0.9,0)-1100000,B2719-1950000)))))),0)</f>
        <v/>
      </c>
      <c r="N2719" s="18">
        <f>IF(M2719&gt;23500000,NA(),IF(C2719&gt;=2026,IF(M2719&lt;=4890000,1040000,IF(M2719&lt;=6550000,670000,620000)),IF(M2719&lt;=1320000,950000,IF(M2719&lt;=3360000,880000,IF(M2719&lt;=4890000,680000,IF(M2719&lt;=6550000,630000,580000))))))</f>
        <v/>
      </c>
      <c r="O2719" s="18">
        <f>IF(F2719&lt;=0,IF(AND(D2719="はい",C2719&gt;=2026,C2719&lt;=2027),IF(E2719&lt;=0,0,IF(E2719&lt;=30000,E2719,IF(E2719&lt;=60000,ROUNDUP(E2719/2,0)+15000,IF(E2719&lt;=120000,ROUNDUP(E2719/4,0)+30000,60000)))),IF(E2719&lt;=0,0,IF(E2719&lt;=20000,E2719,IF(E2719&lt;=40000,ROUNDUP(E2719/2,0)+10000,IF(E2719&lt;=80000,ROUNDUP(E2719/4,0)+20000,40000))))),IF(E2719&lt;=0,IF(F2719&lt;=0,0,IF(F2719&lt;=25000,F2719,IF(F2719&lt;=50000,ROUNDUP(F2719/2,0)+12500,IF(F2719&lt;=100000,ROUNDUP(F2719/4,0)+25000,50000)))),MAX(IF(F2719&lt;=0,0,IF(F2719&lt;=25000,F2719,IF(F2719&lt;=50000,ROUNDUP(F2719/2,0)+12500,IF(F2719&lt;=100000,ROUNDUP(F2719/4,0)+25000,50000)))),MIN(IF(AND(D2719="はい",C2719&gt;=2026,C2719&lt;=2027),IF(E2719&lt;=0,0,IF(E2719&lt;=30000,E2719,IF(E2719&lt;=60000,ROUNDUP(E2719/2,0)+15000,IF(E2719&lt;=120000,ROUNDUP(E2719/4,0)+30000,60000)))),IF(E2719&lt;=0,0,IF(E2719&lt;=20000,E2719,IF(E2719&lt;=40000,ROUNDUP(E2719/2,0)+10000,IF(E2719&lt;=80000,ROUNDUP(E2719/4,0)+20000,40000)))))+IF(F2719&lt;=0,0,IF(F2719&lt;=25000,F2719,IF(F2719&lt;=50000,ROUNDUP(F2719/2,0)+12500,IF(F2719&lt;=100000,ROUNDUP(F2719/4,0)+25000,50000)))),IF(AND(D2719="はい",C2719&gt;=2026,C2719&lt;=2027),60000,40000)))))</f>
        <v/>
      </c>
      <c r="P2719" s="18">
        <f>IF(G2719&lt;=0,0,IF(G2719&lt;=20000,G2719,IF(G2719&lt;=40000,ROUNDUP(G2719/2,0)+10000,IF(G2719&lt;=80000,ROUNDUP(G2719/4,0)+20000,40000))))</f>
        <v/>
      </c>
      <c r="Q2719" s="18">
        <f>IF(I2719&lt;=0,IF(H2719&lt;=0,0,IF(H2719&lt;=20000,H2719,IF(H2719&lt;=40000,ROUNDUP(H2719/2,0)+10000,IF(H2719&lt;=80000,ROUNDUP(H2719/4,0)+20000,40000)))),IF(H2719&lt;=0,IF(I2719&lt;=0,0,IF(I2719&lt;=25000,I2719,IF(I2719&lt;=50000,ROUNDUP(I2719/2,0)+12500,IF(I2719&lt;=100000,ROUNDUP(I2719/4,0)+25000,50000)))),MAX(IF(I2719&lt;=0,0,IF(I2719&lt;=25000,I2719,IF(I2719&lt;=50000,ROUNDUP(I2719/2,0)+12500,IF(I2719&lt;=100000,ROUNDUP(I2719/4,0)+25000,50000)))),MIN(IF(H2719&lt;=0,0,IF(H2719&lt;=20000,H2719,IF(H2719&lt;=40000,ROUNDUP(H2719/2,0)+10000,IF(H2719&lt;=80000,ROUNDUP(H2719/4,0)+20000,40000))))+IF(I2719&lt;=0,0,IF(I2719&lt;=25000,I2719,IF(I2719&lt;=50000,ROUNDUP(I2719/2,0)+12500,IF(I2719&lt;=100000,ROUNDUP(I2719/4,0)+25000,50000)))),40000))))</f>
        <v/>
      </c>
      <c r="R2719" s="18">
        <f>MIN(120000,O2719+P2719+Q2719)</f>
        <v/>
      </c>
      <c r="S2719" s="18">
        <f>IF(F2719&lt;=0,IF(E2719&lt;=0,0,IF(E2719&lt;=12000,E2719,IF(E2719&lt;=32000,ROUNDUP(E2719/2,0)+6000,IF(E2719&lt;=56000,ROUNDUP(E2719/4,0)+14000,28000)))),IF(E2719&lt;=0,IF(F2719&lt;=0,0,IF(F2719&lt;=15000,F2719,IF(F2719&lt;=40000,ROUNDUP(F2719/2,0)+7500,IF(F2719&lt;=70000,ROUNDUP(F2719/4,0)+17500,35000)))),MAX(IF(F2719&lt;=0,0,IF(F2719&lt;=15000,F2719,IF(F2719&lt;=40000,ROUNDUP(F2719/2,0)+7500,IF(F2719&lt;=70000,ROUNDUP(F2719/4,0)+17500,35000)))),MIN(IF(E2719&lt;=0,0,IF(E2719&lt;=12000,E2719,IF(E2719&lt;=32000,ROUNDUP(E2719/2,0)+6000,IF(E2719&lt;=56000,ROUNDUP(E2719/4,0)+14000,28000))))+IF(F2719&lt;=0,0,IF(F2719&lt;=15000,F2719,IF(F2719&lt;=40000,ROUNDUP(F2719/2,0)+7500,IF(F2719&lt;=70000,ROUNDUP(F2719/4,0)+17500,35000)))),28000))))</f>
        <v/>
      </c>
      <c r="T2719" s="18">
        <f>IF(G2719&lt;=0,0,IF(G2719&lt;=12000,G2719,IF(G2719&lt;=32000,ROUNDUP(G2719/2,0)+6000,IF(G2719&lt;=56000,ROUNDUP(G2719/4,0)+14000,28000))))</f>
        <v/>
      </c>
      <c r="U2719" s="18">
        <f>IF(I2719&lt;=0,IF(H2719&lt;=0,0,IF(H2719&lt;=12000,H2719,IF(H2719&lt;=32000,ROUNDUP(H2719/2,0)+6000,IF(H2719&lt;=56000,ROUNDUP(H2719/4,0)+14000,28000)))),IF(H2719&lt;=0,IF(I2719&lt;=0,0,IF(I2719&lt;=15000,I2719,IF(I2719&lt;=40000,ROUNDUP(I2719/2,0)+7500,IF(I2719&lt;=70000,ROUNDUP(I2719/4,0)+17500,35000)))),MAX(IF(I2719&lt;=0,0,IF(I2719&lt;=15000,I2719,IF(I2719&lt;=40000,ROUNDUP(I2719/2,0)+7500,IF(I2719&lt;=70000,ROUNDUP(I2719/4,0)+17500,35000)))),MIN(IF(H2719&lt;=0,0,IF(H2719&lt;=12000,H2719,IF(H2719&lt;=32000,ROUNDUP(H2719/2,0)+6000,IF(H2719&lt;=56000,ROUNDUP(H2719/4,0)+14000,28000))))+IF(I2719&lt;=0,0,IF(I2719&lt;=15000,I2719,IF(I2719&lt;=40000,ROUNDUP(I2719/2,0)+7500,IF(I2719&lt;=70000,ROUNDUP(I2719/4,0)+17500,35000)))),28000))))</f>
        <v/>
      </c>
      <c r="V2719" s="18">
        <f>MIN(70000,S2719+T2719+U2719)</f>
        <v/>
      </c>
      <c r="W2719" s="18">
        <f>MAX(0,ROUNDDOWN(M2719-J2719-N2719-K2719-0,-3))</f>
        <v/>
      </c>
      <c r="X2719" s="18">
        <f>MAX(0,ROUNDDOWN(M2719-J2719-N2719-K2719-R2719,-3))</f>
        <v/>
      </c>
      <c r="Y2719" s="18">
        <f>IF(W2719&lt;=0,0,ROUNDDOWN((W2719*LOOKUP(W2719,{0,1950001,3300001,6950001,9000001,18000001,40000001},{0.05,0.1,0.2,0.23,0.33,0.4,0.45})-LOOKUP(W2719,{0,1950001,3300001,6950001,9000001,18000001,40000001},{0,97500,427500,636000,1536000,2796000,4796000}))*1.021,-2))</f>
        <v/>
      </c>
      <c r="Z2719" s="18">
        <f>IF(X2719&lt;=0,0,ROUNDDOWN((X2719*LOOKUP(X2719,{0,1950001,3300001,6950001,9000001,18000001,40000001},{0.05,0.1,0.2,0.23,0.33,0.4,0.45})-LOOKUP(X2719,{0,1950001,3300001,6950001,9000001,18000001,40000001},{0,97500,427500,636000,1536000,2796000,4796000}))*1.021,-2))</f>
        <v/>
      </c>
      <c r="AA2719" s="18">
        <f>MAX(0,ROUNDDOWN(M2719-J2719-430000-L2719-0,-3))</f>
        <v/>
      </c>
      <c r="AB2719" s="18">
        <f>MAX(0,ROUNDDOWN(M2719-J2719-430000-L2719-V2719,-3))</f>
        <v/>
      </c>
      <c r="AC2719" s="18">
        <f>IF(M2719&lt;=450000,0,MAX(0,ROUNDDOWN(AA2719*0.06-MIN(50000,AA2719)*0.03,-2))+MAX(0,ROUNDDOWN(AA2719*0.04-MIN(50000,AA2719)*0.02,-2)))</f>
        <v/>
      </c>
      <c r="AD2719" s="18">
        <f>IF(M2719&lt;=450000,0,MAX(0,ROUNDDOWN(AB2719*0.06-MIN(50000,AB2719)*0.03,-2))+MAX(0,ROUNDDOWN(AB2719*0.04-MIN(50000,AB2719)*0.02,-2)))</f>
        <v/>
      </c>
      <c r="AE2719" s="18">
        <f>Y2719-Z2719</f>
        <v/>
      </c>
      <c r="AF2719" s="18">
        <f>AC2719-AD2719</f>
        <v/>
      </c>
      <c r="AG2719" s="18">
        <f>AE2719+AF2719</f>
        <v/>
      </c>
      <c r="AH2719" s="20">
        <f>IF(W2719&lt;=0,0,LOOKUP(W2719,{0,1950001,3300001,6950001,9000001,18000001,40000001},{0.05,0.1,0.2,0.23,0.33,0.4,0.45}))</f>
        <v/>
      </c>
    </row>
    <row r="2720">
      <c r="A2720" t="inlineStr">
        <is>
          <t>1万円刻み 特例あり一般12万円</t>
        </is>
      </c>
      <c r="B2720" s="18">
        <f>'4_1万円刻み'!$A$880</f>
        <v/>
      </c>
      <c r="C2720" s="19" t="n">
        <v>2026</v>
      </c>
      <c r="D2720" t="inlineStr">
        <is>
          <t>はい</t>
        </is>
      </c>
      <c r="E2720" s="18" t="n">
        <v>120000</v>
      </c>
      <c r="F2720" s="18" t="n">
        <v>0</v>
      </c>
      <c r="G2720" s="18" t="n">
        <v>0</v>
      </c>
      <c r="H2720" s="18" t="n">
        <v>0</v>
      </c>
      <c r="I2720" s="18" t="n">
        <v>0</v>
      </c>
      <c r="J2720" s="18">
        <f>ROUND(MIN(B2720/12,650000)*12*0.0915+MIN(B2720/12,1390000)*12*(0.0504+0)+B2720*0.005,0)</f>
        <v/>
      </c>
      <c r="K2720" s="18" t="n">
        <v>0</v>
      </c>
      <c r="L2720" s="18" t="n">
        <v>0</v>
      </c>
      <c r="M2720" s="18">
        <f>ROUND(IF(C2720&gt;=2026,IF(B2720&lt;741000,0,IF(B2720&lt;2191000,B2720-740000,IF(B2720&lt;2193000,1451000,IF(B2720&lt;2196000,1453000,IF(B2720&lt;2200000,1456000,IF(B2720&lt;3600000,ROUNDDOWN(B2720/4,-3)*2.8-80000,IF(B2720&lt;6600000,ROUNDDOWN(B2720/4,-3)*3.2-440000,IF(B2720&lt;8500000,ROUNDDOWN(B2720*0.9,0)-1100000,B2720-1950000)))))))),IF(B2720&lt;651000,0,IF(B2720&lt;1900000,B2720-650000,IF(B2720&lt;3600000,ROUNDDOWN(B2720/4,-3)*2.8-80000,IF(B2720&lt;6600000,ROUNDDOWN(B2720/4,-3)*3.2-440000,IF(B2720&lt;8500000,ROUNDDOWN(B2720*0.9,0)-1100000,B2720-1950000)))))),0)</f>
        <v/>
      </c>
      <c r="N2720" s="18">
        <f>IF(M2720&gt;23500000,NA(),IF(C2720&gt;=2026,IF(M2720&lt;=4890000,1040000,IF(M2720&lt;=6550000,670000,620000)),IF(M2720&lt;=1320000,950000,IF(M2720&lt;=3360000,880000,IF(M2720&lt;=4890000,680000,IF(M2720&lt;=6550000,630000,580000))))))</f>
        <v/>
      </c>
      <c r="O2720" s="18">
        <f>IF(F2720&lt;=0,IF(AND(D2720="はい",C2720&gt;=2026,C2720&lt;=2027),IF(E2720&lt;=0,0,IF(E2720&lt;=30000,E2720,IF(E2720&lt;=60000,ROUNDUP(E2720/2,0)+15000,IF(E2720&lt;=120000,ROUNDUP(E2720/4,0)+30000,60000)))),IF(E2720&lt;=0,0,IF(E2720&lt;=20000,E2720,IF(E2720&lt;=40000,ROUNDUP(E2720/2,0)+10000,IF(E2720&lt;=80000,ROUNDUP(E2720/4,0)+20000,40000))))),IF(E2720&lt;=0,IF(F2720&lt;=0,0,IF(F2720&lt;=25000,F2720,IF(F2720&lt;=50000,ROUNDUP(F2720/2,0)+12500,IF(F2720&lt;=100000,ROUNDUP(F2720/4,0)+25000,50000)))),MAX(IF(F2720&lt;=0,0,IF(F2720&lt;=25000,F2720,IF(F2720&lt;=50000,ROUNDUP(F2720/2,0)+12500,IF(F2720&lt;=100000,ROUNDUP(F2720/4,0)+25000,50000)))),MIN(IF(AND(D2720="はい",C2720&gt;=2026,C2720&lt;=2027),IF(E2720&lt;=0,0,IF(E2720&lt;=30000,E2720,IF(E2720&lt;=60000,ROUNDUP(E2720/2,0)+15000,IF(E2720&lt;=120000,ROUNDUP(E2720/4,0)+30000,60000)))),IF(E2720&lt;=0,0,IF(E2720&lt;=20000,E2720,IF(E2720&lt;=40000,ROUNDUP(E2720/2,0)+10000,IF(E2720&lt;=80000,ROUNDUP(E2720/4,0)+20000,40000)))))+IF(F2720&lt;=0,0,IF(F2720&lt;=25000,F2720,IF(F2720&lt;=50000,ROUNDUP(F2720/2,0)+12500,IF(F2720&lt;=100000,ROUNDUP(F2720/4,0)+25000,50000)))),IF(AND(D2720="はい",C2720&gt;=2026,C2720&lt;=2027),60000,40000)))))</f>
        <v/>
      </c>
      <c r="P2720" s="18">
        <f>IF(G2720&lt;=0,0,IF(G2720&lt;=20000,G2720,IF(G2720&lt;=40000,ROUNDUP(G2720/2,0)+10000,IF(G2720&lt;=80000,ROUNDUP(G2720/4,0)+20000,40000))))</f>
        <v/>
      </c>
      <c r="Q2720" s="18">
        <f>IF(I2720&lt;=0,IF(H2720&lt;=0,0,IF(H2720&lt;=20000,H2720,IF(H2720&lt;=40000,ROUNDUP(H2720/2,0)+10000,IF(H2720&lt;=80000,ROUNDUP(H2720/4,0)+20000,40000)))),IF(H2720&lt;=0,IF(I2720&lt;=0,0,IF(I2720&lt;=25000,I2720,IF(I2720&lt;=50000,ROUNDUP(I2720/2,0)+12500,IF(I2720&lt;=100000,ROUNDUP(I2720/4,0)+25000,50000)))),MAX(IF(I2720&lt;=0,0,IF(I2720&lt;=25000,I2720,IF(I2720&lt;=50000,ROUNDUP(I2720/2,0)+12500,IF(I2720&lt;=100000,ROUNDUP(I2720/4,0)+25000,50000)))),MIN(IF(H2720&lt;=0,0,IF(H2720&lt;=20000,H2720,IF(H2720&lt;=40000,ROUNDUP(H2720/2,0)+10000,IF(H2720&lt;=80000,ROUNDUP(H2720/4,0)+20000,40000))))+IF(I2720&lt;=0,0,IF(I2720&lt;=25000,I2720,IF(I2720&lt;=50000,ROUNDUP(I2720/2,0)+12500,IF(I2720&lt;=100000,ROUNDUP(I2720/4,0)+25000,50000)))),40000))))</f>
        <v/>
      </c>
      <c r="R2720" s="18">
        <f>MIN(120000,O2720+P2720+Q2720)</f>
        <v/>
      </c>
      <c r="S2720" s="18">
        <f>IF(F2720&lt;=0,IF(E2720&lt;=0,0,IF(E2720&lt;=12000,E2720,IF(E2720&lt;=32000,ROUNDUP(E2720/2,0)+6000,IF(E2720&lt;=56000,ROUNDUP(E2720/4,0)+14000,28000)))),IF(E2720&lt;=0,IF(F2720&lt;=0,0,IF(F2720&lt;=15000,F2720,IF(F2720&lt;=40000,ROUNDUP(F2720/2,0)+7500,IF(F2720&lt;=70000,ROUNDUP(F2720/4,0)+17500,35000)))),MAX(IF(F2720&lt;=0,0,IF(F2720&lt;=15000,F2720,IF(F2720&lt;=40000,ROUNDUP(F2720/2,0)+7500,IF(F2720&lt;=70000,ROUNDUP(F2720/4,0)+17500,35000)))),MIN(IF(E2720&lt;=0,0,IF(E2720&lt;=12000,E2720,IF(E2720&lt;=32000,ROUNDUP(E2720/2,0)+6000,IF(E2720&lt;=56000,ROUNDUP(E2720/4,0)+14000,28000))))+IF(F2720&lt;=0,0,IF(F2720&lt;=15000,F2720,IF(F2720&lt;=40000,ROUNDUP(F2720/2,0)+7500,IF(F2720&lt;=70000,ROUNDUP(F2720/4,0)+17500,35000)))),28000))))</f>
        <v/>
      </c>
      <c r="T2720" s="18">
        <f>IF(G2720&lt;=0,0,IF(G2720&lt;=12000,G2720,IF(G2720&lt;=32000,ROUNDUP(G2720/2,0)+6000,IF(G2720&lt;=56000,ROUNDUP(G2720/4,0)+14000,28000))))</f>
        <v/>
      </c>
      <c r="U2720" s="18">
        <f>IF(I2720&lt;=0,IF(H2720&lt;=0,0,IF(H2720&lt;=12000,H2720,IF(H2720&lt;=32000,ROUNDUP(H2720/2,0)+6000,IF(H2720&lt;=56000,ROUNDUP(H2720/4,0)+14000,28000)))),IF(H2720&lt;=0,IF(I2720&lt;=0,0,IF(I2720&lt;=15000,I2720,IF(I2720&lt;=40000,ROUNDUP(I2720/2,0)+7500,IF(I2720&lt;=70000,ROUNDUP(I2720/4,0)+17500,35000)))),MAX(IF(I2720&lt;=0,0,IF(I2720&lt;=15000,I2720,IF(I2720&lt;=40000,ROUNDUP(I2720/2,0)+7500,IF(I2720&lt;=70000,ROUNDUP(I2720/4,0)+17500,35000)))),MIN(IF(H2720&lt;=0,0,IF(H2720&lt;=12000,H2720,IF(H2720&lt;=32000,ROUNDUP(H2720/2,0)+6000,IF(H2720&lt;=56000,ROUNDUP(H2720/4,0)+14000,28000))))+IF(I2720&lt;=0,0,IF(I2720&lt;=15000,I2720,IF(I2720&lt;=40000,ROUNDUP(I2720/2,0)+7500,IF(I2720&lt;=70000,ROUNDUP(I2720/4,0)+17500,35000)))),28000))))</f>
        <v/>
      </c>
      <c r="V2720" s="18">
        <f>MIN(70000,S2720+T2720+U2720)</f>
        <v/>
      </c>
      <c r="W2720" s="18">
        <f>MAX(0,ROUNDDOWN(M2720-J2720-N2720-K2720-0,-3))</f>
        <v/>
      </c>
      <c r="X2720" s="18">
        <f>MAX(0,ROUNDDOWN(M2720-J2720-N2720-K2720-R2720,-3))</f>
        <v/>
      </c>
      <c r="Y2720" s="18">
        <f>IF(W2720&lt;=0,0,ROUNDDOWN((W2720*LOOKUP(W2720,{0,1950001,3300001,6950001,9000001,18000001,40000001},{0.05,0.1,0.2,0.23,0.33,0.4,0.45})-LOOKUP(W2720,{0,1950001,3300001,6950001,9000001,18000001,40000001},{0,97500,427500,636000,1536000,2796000,4796000}))*1.021,-2))</f>
        <v/>
      </c>
      <c r="Z2720" s="18">
        <f>IF(X2720&lt;=0,0,ROUNDDOWN((X2720*LOOKUP(X2720,{0,1950001,3300001,6950001,9000001,18000001,40000001},{0.05,0.1,0.2,0.23,0.33,0.4,0.45})-LOOKUP(X2720,{0,1950001,3300001,6950001,9000001,18000001,40000001},{0,97500,427500,636000,1536000,2796000,4796000}))*1.021,-2))</f>
        <v/>
      </c>
      <c r="AA2720" s="18">
        <f>MAX(0,ROUNDDOWN(M2720-J2720-430000-L2720-0,-3))</f>
        <v/>
      </c>
      <c r="AB2720" s="18">
        <f>MAX(0,ROUNDDOWN(M2720-J2720-430000-L2720-V2720,-3))</f>
        <v/>
      </c>
      <c r="AC2720" s="18">
        <f>IF(M2720&lt;=450000,0,MAX(0,ROUNDDOWN(AA2720*0.06-MIN(50000,AA2720)*0.03,-2))+MAX(0,ROUNDDOWN(AA2720*0.04-MIN(50000,AA2720)*0.02,-2)))</f>
        <v/>
      </c>
      <c r="AD2720" s="18">
        <f>IF(M2720&lt;=450000,0,MAX(0,ROUNDDOWN(AB2720*0.06-MIN(50000,AB2720)*0.03,-2))+MAX(0,ROUNDDOWN(AB2720*0.04-MIN(50000,AB2720)*0.02,-2)))</f>
        <v/>
      </c>
      <c r="AE2720" s="18">
        <f>Y2720-Z2720</f>
        <v/>
      </c>
      <c r="AF2720" s="18">
        <f>AC2720-AD2720</f>
        <v/>
      </c>
      <c r="AG2720" s="18">
        <f>AE2720+AF2720</f>
        <v/>
      </c>
      <c r="AH2720" s="20">
        <f>IF(W2720&lt;=0,0,LOOKUP(W2720,{0,1950001,3300001,6950001,9000001,18000001,40000001},{0.05,0.1,0.2,0.23,0.33,0.4,0.45}))</f>
        <v/>
      </c>
    </row>
    <row r="2721">
      <c r="A2721" t="inlineStr">
        <is>
          <t>1万円刻み 3区分8万円ずつ</t>
        </is>
      </c>
      <c r="B2721" s="18">
        <f>'4_1万円刻み'!$A$881</f>
        <v/>
      </c>
      <c r="C2721" s="19" t="n">
        <v>2026</v>
      </c>
      <c r="D2721" t="inlineStr">
        <is>
          <t>いいえ</t>
        </is>
      </c>
      <c r="E2721" s="18" t="n">
        <v>80000</v>
      </c>
      <c r="F2721" s="18" t="n">
        <v>0</v>
      </c>
      <c r="G2721" s="18" t="n">
        <v>80000</v>
      </c>
      <c r="H2721" s="18" t="n">
        <v>80000</v>
      </c>
      <c r="I2721" s="18" t="n">
        <v>0</v>
      </c>
      <c r="J2721" s="18">
        <f>ROUND(MIN(B2721/12,650000)*12*0.0915+MIN(B2721/12,1390000)*12*(0.0504+0)+B2721*0.005,0)</f>
        <v/>
      </c>
      <c r="K2721" s="18" t="n">
        <v>0</v>
      </c>
      <c r="L2721" s="18" t="n">
        <v>0</v>
      </c>
      <c r="M2721" s="18">
        <f>ROUND(IF(C2721&gt;=2026,IF(B2721&lt;741000,0,IF(B2721&lt;2191000,B2721-740000,IF(B2721&lt;2193000,1451000,IF(B2721&lt;2196000,1453000,IF(B2721&lt;2200000,1456000,IF(B2721&lt;3600000,ROUNDDOWN(B2721/4,-3)*2.8-80000,IF(B2721&lt;6600000,ROUNDDOWN(B2721/4,-3)*3.2-440000,IF(B2721&lt;8500000,ROUNDDOWN(B2721*0.9,0)-1100000,B2721-1950000)))))))),IF(B2721&lt;651000,0,IF(B2721&lt;1900000,B2721-650000,IF(B2721&lt;3600000,ROUNDDOWN(B2721/4,-3)*2.8-80000,IF(B2721&lt;6600000,ROUNDDOWN(B2721/4,-3)*3.2-440000,IF(B2721&lt;8500000,ROUNDDOWN(B2721*0.9,0)-1100000,B2721-1950000)))))),0)</f>
        <v/>
      </c>
      <c r="N2721" s="18">
        <f>IF(M2721&gt;23500000,NA(),IF(C2721&gt;=2026,IF(M2721&lt;=4890000,1040000,IF(M2721&lt;=6550000,670000,620000)),IF(M2721&lt;=1320000,950000,IF(M2721&lt;=3360000,880000,IF(M2721&lt;=4890000,680000,IF(M2721&lt;=6550000,630000,580000))))))</f>
        <v/>
      </c>
      <c r="O2721" s="18">
        <f>IF(F2721&lt;=0,IF(AND(D2721="はい",C2721&gt;=2026,C2721&lt;=2027),IF(E2721&lt;=0,0,IF(E2721&lt;=30000,E2721,IF(E2721&lt;=60000,ROUNDUP(E2721/2,0)+15000,IF(E2721&lt;=120000,ROUNDUP(E2721/4,0)+30000,60000)))),IF(E2721&lt;=0,0,IF(E2721&lt;=20000,E2721,IF(E2721&lt;=40000,ROUNDUP(E2721/2,0)+10000,IF(E2721&lt;=80000,ROUNDUP(E2721/4,0)+20000,40000))))),IF(E2721&lt;=0,IF(F2721&lt;=0,0,IF(F2721&lt;=25000,F2721,IF(F2721&lt;=50000,ROUNDUP(F2721/2,0)+12500,IF(F2721&lt;=100000,ROUNDUP(F2721/4,0)+25000,50000)))),MAX(IF(F2721&lt;=0,0,IF(F2721&lt;=25000,F2721,IF(F2721&lt;=50000,ROUNDUP(F2721/2,0)+12500,IF(F2721&lt;=100000,ROUNDUP(F2721/4,0)+25000,50000)))),MIN(IF(AND(D2721="はい",C2721&gt;=2026,C2721&lt;=2027),IF(E2721&lt;=0,0,IF(E2721&lt;=30000,E2721,IF(E2721&lt;=60000,ROUNDUP(E2721/2,0)+15000,IF(E2721&lt;=120000,ROUNDUP(E2721/4,0)+30000,60000)))),IF(E2721&lt;=0,0,IF(E2721&lt;=20000,E2721,IF(E2721&lt;=40000,ROUNDUP(E2721/2,0)+10000,IF(E2721&lt;=80000,ROUNDUP(E2721/4,0)+20000,40000)))))+IF(F2721&lt;=0,0,IF(F2721&lt;=25000,F2721,IF(F2721&lt;=50000,ROUNDUP(F2721/2,0)+12500,IF(F2721&lt;=100000,ROUNDUP(F2721/4,0)+25000,50000)))),IF(AND(D2721="はい",C2721&gt;=2026,C2721&lt;=2027),60000,40000)))))</f>
        <v/>
      </c>
      <c r="P2721" s="18">
        <f>IF(G2721&lt;=0,0,IF(G2721&lt;=20000,G2721,IF(G2721&lt;=40000,ROUNDUP(G2721/2,0)+10000,IF(G2721&lt;=80000,ROUNDUP(G2721/4,0)+20000,40000))))</f>
        <v/>
      </c>
      <c r="Q2721" s="18">
        <f>IF(I2721&lt;=0,IF(H2721&lt;=0,0,IF(H2721&lt;=20000,H2721,IF(H2721&lt;=40000,ROUNDUP(H2721/2,0)+10000,IF(H2721&lt;=80000,ROUNDUP(H2721/4,0)+20000,40000)))),IF(H2721&lt;=0,IF(I2721&lt;=0,0,IF(I2721&lt;=25000,I2721,IF(I2721&lt;=50000,ROUNDUP(I2721/2,0)+12500,IF(I2721&lt;=100000,ROUNDUP(I2721/4,0)+25000,50000)))),MAX(IF(I2721&lt;=0,0,IF(I2721&lt;=25000,I2721,IF(I2721&lt;=50000,ROUNDUP(I2721/2,0)+12500,IF(I2721&lt;=100000,ROUNDUP(I2721/4,0)+25000,50000)))),MIN(IF(H2721&lt;=0,0,IF(H2721&lt;=20000,H2721,IF(H2721&lt;=40000,ROUNDUP(H2721/2,0)+10000,IF(H2721&lt;=80000,ROUNDUP(H2721/4,0)+20000,40000))))+IF(I2721&lt;=0,0,IF(I2721&lt;=25000,I2721,IF(I2721&lt;=50000,ROUNDUP(I2721/2,0)+12500,IF(I2721&lt;=100000,ROUNDUP(I2721/4,0)+25000,50000)))),40000))))</f>
        <v/>
      </c>
      <c r="R2721" s="18">
        <f>MIN(120000,O2721+P2721+Q2721)</f>
        <v/>
      </c>
      <c r="S2721" s="18">
        <f>IF(F2721&lt;=0,IF(E2721&lt;=0,0,IF(E2721&lt;=12000,E2721,IF(E2721&lt;=32000,ROUNDUP(E2721/2,0)+6000,IF(E2721&lt;=56000,ROUNDUP(E2721/4,0)+14000,28000)))),IF(E2721&lt;=0,IF(F2721&lt;=0,0,IF(F2721&lt;=15000,F2721,IF(F2721&lt;=40000,ROUNDUP(F2721/2,0)+7500,IF(F2721&lt;=70000,ROUNDUP(F2721/4,0)+17500,35000)))),MAX(IF(F2721&lt;=0,0,IF(F2721&lt;=15000,F2721,IF(F2721&lt;=40000,ROUNDUP(F2721/2,0)+7500,IF(F2721&lt;=70000,ROUNDUP(F2721/4,0)+17500,35000)))),MIN(IF(E2721&lt;=0,0,IF(E2721&lt;=12000,E2721,IF(E2721&lt;=32000,ROUNDUP(E2721/2,0)+6000,IF(E2721&lt;=56000,ROUNDUP(E2721/4,0)+14000,28000))))+IF(F2721&lt;=0,0,IF(F2721&lt;=15000,F2721,IF(F2721&lt;=40000,ROUNDUP(F2721/2,0)+7500,IF(F2721&lt;=70000,ROUNDUP(F2721/4,0)+17500,35000)))),28000))))</f>
        <v/>
      </c>
      <c r="T2721" s="18">
        <f>IF(G2721&lt;=0,0,IF(G2721&lt;=12000,G2721,IF(G2721&lt;=32000,ROUNDUP(G2721/2,0)+6000,IF(G2721&lt;=56000,ROUNDUP(G2721/4,0)+14000,28000))))</f>
        <v/>
      </c>
      <c r="U2721" s="18">
        <f>IF(I2721&lt;=0,IF(H2721&lt;=0,0,IF(H2721&lt;=12000,H2721,IF(H2721&lt;=32000,ROUNDUP(H2721/2,0)+6000,IF(H2721&lt;=56000,ROUNDUP(H2721/4,0)+14000,28000)))),IF(H2721&lt;=0,IF(I2721&lt;=0,0,IF(I2721&lt;=15000,I2721,IF(I2721&lt;=40000,ROUNDUP(I2721/2,0)+7500,IF(I2721&lt;=70000,ROUNDUP(I2721/4,0)+17500,35000)))),MAX(IF(I2721&lt;=0,0,IF(I2721&lt;=15000,I2721,IF(I2721&lt;=40000,ROUNDUP(I2721/2,0)+7500,IF(I2721&lt;=70000,ROUNDUP(I2721/4,0)+17500,35000)))),MIN(IF(H2721&lt;=0,0,IF(H2721&lt;=12000,H2721,IF(H2721&lt;=32000,ROUNDUP(H2721/2,0)+6000,IF(H2721&lt;=56000,ROUNDUP(H2721/4,0)+14000,28000))))+IF(I2721&lt;=0,0,IF(I2721&lt;=15000,I2721,IF(I2721&lt;=40000,ROUNDUP(I2721/2,0)+7500,IF(I2721&lt;=70000,ROUNDUP(I2721/4,0)+17500,35000)))),28000))))</f>
        <v/>
      </c>
      <c r="V2721" s="18">
        <f>MIN(70000,S2721+T2721+U2721)</f>
        <v/>
      </c>
      <c r="W2721" s="18">
        <f>MAX(0,ROUNDDOWN(M2721-J2721-N2721-K2721-0,-3))</f>
        <v/>
      </c>
      <c r="X2721" s="18">
        <f>MAX(0,ROUNDDOWN(M2721-J2721-N2721-K2721-R2721,-3))</f>
        <v/>
      </c>
      <c r="Y2721" s="18">
        <f>IF(W2721&lt;=0,0,ROUNDDOWN((W2721*LOOKUP(W2721,{0,1950001,3300001,6950001,9000001,18000001,40000001},{0.05,0.1,0.2,0.23,0.33,0.4,0.45})-LOOKUP(W2721,{0,1950001,3300001,6950001,9000001,18000001,40000001},{0,97500,427500,636000,1536000,2796000,4796000}))*1.021,-2))</f>
        <v/>
      </c>
      <c r="Z2721" s="18">
        <f>IF(X2721&lt;=0,0,ROUNDDOWN((X2721*LOOKUP(X2721,{0,1950001,3300001,6950001,9000001,18000001,40000001},{0.05,0.1,0.2,0.23,0.33,0.4,0.45})-LOOKUP(X2721,{0,1950001,3300001,6950001,9000001,18000001,40000001},{0,97500,427500,636000,1536000,2796000,4796000}))*1.021,-2))</f>
        <v/>
      </c>
      <c r="AA2721" s="18">
        <f>MAX(0,ROUNDDOWN(M2721-J2721-430000-L2721-0,-3))</f>
        <v/>
      </c>
      <c r="AB2721" s="18">
        <f>MAX(0,ROUNDDOWN(M2721-J2721-430000-L2721-V2721,-3))</f>
        <v/>
      </c>
      <c r="AC2721" s="18">
        <f>IF(M2721&lt;=450000,0,MAX(0,ROUNDDOWN(AA2721*0.06-MIN(50000,AA2721)*0.03,-2))+MAX(0,ROUNDDOWN(AA2721*0.04-MIN(50000,AA2721)*0.02,-2)))</f>
        <v/>
      </c>
      <c r="AD2721" s="18">
        <f>IF(M2721&lt;=450000,0,MAX(0,ROUNDDOWN(AB2721*0.06-MIN(50000,AB2721)*0.03,-2))+MAX(0,ROUNDDOWN(AB2721*0.04-MIN(50000,AB2721)*0.02,-2)))</f>
        <v/>
      </c>
      <c r="AE2721" s="18">
        <f>Y2721-Z2721</f>
        <v/>
      </c>
      <c r="AF2721" s="18">
        <f>AC2721-AD2721</f>
        <v/>
      </c>
      <c r="AG2721" s="18">
        <f>AE2721+AF2721</f>
        <v/>
      </c>
      <c r="AH2721" s="20">
        <f>IF(W2721&lt;=0,0,LOOKUP(W2721,{0,1950001,3300001,6950001,9000001,18000001,40000001},{0.05,0.1,0.2,0.23,0.33,0.4,0.45}))</f>
        <v/>
      </c>
    </row>
    <row r="2722">
      <c r="A2722" t="inlineStr">
        <is>
          <t>1万円刻み 一般8万円</t>
        </is>
      </c>
      <c r="B2722" s="18">
        <f>'4_1万円刻み'!$A$881</f>
        <v/>
      </c>
      <c r="C2722" s="19" t="n">
        <v>2026</v>
      </c>
      <c r="D2722" t="inlineStr">
        <is>
          <t>いいえ</t>
        </is>
      </c>
      <c r="E2722" s="18" t="n">
        <v>80000</v>
      </c>
      <c r="F2722" s="18" t="n">
        <v>0</v>
      </c>
      <c r="G2722" s="18" t="n">
        <v>0</v>
      </c>
      <c r="H2722" s="18" t="n">
        <v>0</v>
      </c>
      <c r="I2722" s="18" t="n">
        <v>0</v>
      </c>
      <c r="J2722" s="18">
        <f>ROUND(MIN(B2722/12,650000)*12*0.0915+MIN(B2722/12,1390000)*12*(0.0504+0)+B2722*0.005,0)</f>
        <v/>
      </c>
      <c r="K2722" s="18" t="n">
        <v>0</v>
      </c>
      <c r="L2722" s="18" t="n">
        <v>0</v>
      </c>
      <c r="M2722" s="18">
        <f>ROUND(IF(C2722&gt;=2026,IF(B2722&lt;741000,0,IF(B2722&lt;2191000,B2722-740000,IF(B2722&lt;2193000,1451000,IF(B2722&lt;2196000,1453000,IF(B2722&lt;2200000,1456000,IF(B2722&lt;3600000,ROUNDDOWN(B2722/4,-3)*2.8-80000,IF(B2722&lt;6600000,ROUNDDOWN(B2722/4,-3)*3.2-440000,IF(B2722&lt;8500000,ROUNDDOWN(B2722*0.9,0)-1100000,B2722-1950000)))))))),IF(B2722&lt;651000,0,IF(B2722&lt;1900000,B2722-650000,IF(B2722&lt;3600000,ROUNDDOWN(B2722/4,-3)*2.8-80000,IF(B2722&lt;6600000,ROUNDDOWN(B2722/4,-3)*3.2-440000,IF(B2722&lt;8500000,ROUNDDOWN(B2722*0.9,0)-1100000,B2722-1950000)))))),0)</f>
        <v/>
      </c>
      <c r="N2722" s="18">
        <f>IF(M2722&gt;23500000,NA(),IF(C2722&gt;=2026,IF(M2722&lt;=4890000,1040000,IF(M2722&lt;=6550000,670000,620000)),IF(M2722&lt;=1320000,950000,IF(M2722&lt;=3360000,880000,IF(M2722&lt;=4890000,680000,IF(M2722&lt;=6550000,630000,580000))))))</f>
        <v/>
      </c>
      <c r="O2722" s="18">
        <f>IF(F2722&lt;=0,IF(AND(D2722="はい",C2722&gt;=2026,C2722&lt;=2027),IF(E2722&lt;=0,0,IF(E2722&lt;=30000,E2722,IF(E2722&lt;=60000,ROUNDUP(E2722/2,0)+15000,IF(E2722&lt;=120000,ROUNDUP(E2722/4,0)+30000,60000)))),IF(E2722&lt;=0,0,IF(E2722&lt;=20000,E2722,IF(E2722&lt;=40000,ROUNDUP(E2722/2,0)+10000,IF(E2722&lt;=80000,ROUNDUP(E2722/4,0)+20000,40000))))),IF(E2722&lt;=0,IF(F2722&lt;=0,0,IF(F2722&lt;=25000,F2722,IF(F2722&lt;=50000,ROUNDUP(F2722/2,0)+12500,IF(F2722&lt;=100000,ROUNDUP(F2722/4,0)+25000,50000)))),MAX(IF(F2722&lt;=0,0,IF(F2722&lt;=25000,F2722,IF(F2722&lt;=50000,ROUNDUP(F2722/2,0)+12500,IF(F2722&lt;=100000,ROUNDUP(F2722/4,0)+25000,50000)))),MIN(IF(AND(D2722="はい",C2722&gt;=2026,C2722&lt;=2027),IF(E2722&lt;=0,0,IF(E2722&lt;=30000,E2722,IF(E2722&lt;=60000,ROUNDUP(E2722/2,0)+15000,IF(E2722&lt;=120000,ROUNDUP(E2722/4,0)+30000,60000)))),IF(E2722&lt;=0,0,IF(E2722&lt;=20000,E2722,IF(E2722&lt;=40000,ROUNDUP(E2722/2,0)+10000,IF(E2722&lt;=80000,ROUNDUP(E2722/4,0)+20000,40000)))))+IF(F2722&lt;=0,0,IF(F2722&lt;=25000,F2722,IF(F2722&lt;=50000,ROUNDUP(F2722/2,0)+12500,IF(F2722&lt;=100000,ROUNDUP(F2722/4,0)+25000,50000)))),IF(AND(D2722="はい",C2722&gt;=2026,C2722&lt;=2027),60000,40000)))))</f>
        <v/>
      </c>
      <c r="P2722" s="18">
        <f>IF(G2722&lt;=0,0,IF(G2722&lt;=20000,G2722,IF(G2722&lt;=40000,ROUNDUP(G2722/2,0)+10000,IF(G2722&lt;=80000,ROUNDUP(G2722/4,0)+20000,40000))))</f>
        <v/>
      </c>
      <c r="Q2722" s="18">
        <f>IF(I2722&lt;=0,IF(H2722&lt;=0,0,IF(H2722&lt;=20000,H2722,IF(H2722&lt;=40000,ROUNDUP(H2722/2,0)+10000,IF(H2722&lt;=80000,ROUNDUP(H2722/4,0)+20000,40000)))),IF(H2722&lt;=0,IF(I2722&lt;=0,0,IF(I2722&lt;=25000,I2722,IF(I2722&lt;=50000,ROUNDUP(I2722/2,0)+12500,IF(I2722&lt;=100000,ROUNDUP(I2722/4,0)+25000,50000)))),MAX(IF(I2722&lt;=0,0,IF(I2722&lt;=25000,I2722,IF(I2722&lt;=50000,ROUNDUP(I2722/2,0)+12500,IF(I2722&lt;=100000,ROUNDUP(I2722/4,0)+25000,50000)))),MIN(IF(H2722&lt;=0,0,IF(H2722&lt;=20000,H2722,IF(H2722&lt;=40000,ROUNDUP(H2722/2,0)+10000,IF(H2722&lt;=80000,ROUNDUP(H2722/4,0)+20000,40000))))+IF(I2722&lt;=0,0,IF(I2722&lt;=25000,I2722,IF(I2722&lt;=50000,ROUNDUP(I2722/2,0)+12500,IF(I2722&lt;=100000,ROUNDUP(I2722/4,0)+25000,50000)))),40000))))</f>
        <v/>
      </c>
      <c r="R2722" s="18">
        <f>MIN(120000,O2722+P2722+Q2722)</f>
        <v/>
      </c>
      <c r="S2722" s="18">
        <f>IF(F2722&lt;=0,IF(E2722&lt;=0,0,IF(E2722&lt;=12000,E2722,IF(E2722&lt;=32000,ROUNDUP(E2722/2,0)+6000,IF(E2722&lt;=56000,ROUNDUP(E2722/4,0)+14000,28000)))),IF(E2722&lt;=0,IF(F2722&lt;=0,0,IF(F2722&lt;=15000,F2722,IF(F2722&lt;=40000,ROUNDUP(F2722/2,0)+7500,IF(F2722&lt;=70000,ROUNDUP(F2722/4,0)+17500,35000)))),MAX(IF(F2722&lt;=0,0,IF(F2722&lt;=15000,F2722,IF(F2722&lt;=40000,ROUNDUP(F2722/2,0)+7500,IF(F2722&lt;=70000,ROUNDUP(F2722/4,0)+17500,35000)))),MIN(IF(E2722&lt;=0,0,IF(E2722&lt;=12000,E2722,IF(E2722&lt;=32000,ROUNDUP(E2722/2,0)+6000,IF(E2722&lt;=56000,ROUNDUP(E2722/4,0)+14000,28000))))+IF(F2722&lt;=0,0,IF(F2722&lt;=15000,F2722,IF(F2722&lt;=40000,ROUNDUP(F2722/2,0)+7500,IF(F2722&lt;=70000,ROUNDUP(F2722/4,0)+17500,35000)))),28000))))</f>
        <v/>
      </c>
      <c r="T2722" s="18">
        <f>IF(G2722&lt;=0,0,IF(G2722&lt;=12000,G2722,IF(G2722&lt;=32000,ROUNDUP(G2722/2,0)+6000,IF(G2722&lt;=56000,ROUNDUP(G2722/4,0)+14000,28000))))</f>
        <v/>
      </c>
      <c r="U2722" s="18">
        <f>IF(I2722&lt;=0,IF(H2722&lt;=0,0,IF(H2722&lt;=12000,H2722,IF(H2722&lt;=32000,ROUNDUP(H2722/2,0)+6000,IF(H2722&lt;=56000,ROUNDUP(H2722/4,0)+14000,28000)))),IF(H2722&lt;=0,IF(I2722&lt;=0,0,IF(I2722&lt;=15000,I2722,IF(I2722&lt;=40000,ROUNDUP(I2722/2,0)+7500,IF(I2722&lt;=70000,ROUNDUP(I2722/4,0)+17500,35000)))),MAX(IF(I2722&lt;=0,0,IF(I2722&lt;=15000,I2722,IF(I2722&lt;=40000,ROUNDUP(I2722/2,0)+7500,IF(I2722&lt;=70000,ROUNDUP(I2722/4,0)+17500,35000)))),MIN(IF(H2722&lt;=0,0,IF(H2722&lt;=12000,H2722,IF(H2722&lt;=32000,ROUNDUP(H2722/2,0)+6000,IF(H2722&lt;=56000,ROUNDUP(H2722/4,0)+14000,28000))))+IF(I2722&lt;=0,0,IF(I2722&lt;=15000,I2722,IF(I2722&lt;=40000,ROUNDUP(I2722/2,0)+7500,IF(I2722&lt;=70000,ROUNDUP(I2722/4,0)+17500,35000)))),28000))))</f>
        <v/>
      </c>
      <c r="V2722" s="18">
        <f>MIN(70000,S2722+T2722+U2722)</f>
        <v/>
      </c>
      <c r="W2722" s="18">
        <f>MAX(0,ROUNDDOWN(M2722-J2722-N2722-K2722-0,-3))</f>
        <v/>
      </c>
      <c r="X2722" s="18">
        <f>MAX(0,ROUNDDOWN(M2722-J2722-N2722-K2722-R2722,-3))</f>
        <v/>
      </c>
      <c r="Y2722" s="18">
        <f>IF(W2722&lt;=0,0,ROUNDDOWN((W2722*LOOKUP(W2722,{0,1950001,3300001,6950001,9000001,18000001,40000001},{0.05,0.1,0.2,0.23,0.33,0.4,0.45})-LOOKUP(W2722,{0,1950001,3300001,6950001,9000001,18000001,40000001},{0,97500,427500,636000,1536000,2796000,4796000}))*1.021,-2))</f>
        <v/>
      </c>
      <c r="Z2722" s="18">
        <f>IF(X2722&lt;=0,0,ROUNDDOWN((X2722*LOOKUP(X2722,{0,1950001,3300001,6950001,9000001,18000001,40000001},{0.05,0.1,0.2,0.23,0.33,0.4,0.45})-LOOKUP(X2722,{0,1950001,3300001,6950001,9000001,18000001,40000001},{0,97500,427500,636000,1536000,2796000,4796000}))*1.021,-2))</f>
        <v/>
      </c>
      <c r="AA2722" s="18">
        <f>MAX(0,ROUNDDOWN(M2722-J2722-430000-L2722-0,-3))</f>
        <v/>
      </c>
      <c r="AB2722" s="18">
        <f>MAX(0,ROUNDDOWN(M2722-J2722-430000-L2722-V2722,-3))</f>
        <v/>
      </c>
      <c r="AC2722" s="18">
        <f>IF(M2722&lt;=450000,0,MAX(0,ROUNDDOWN(AA2722*0.06-MIN(50000,AA2722)*0.03,-2))+MAX(0,ROUNDDOWN(AA2722*0.04-MIN(50000,AA2722)*0.02,-2)))</f>
        <v/>
      </c>
      <c r="AD2722" s="18">
        <f>IF(M2722&lt;=450000,0,MAX(0,ROUNDDOWN(AB2722*0.06-MIN(50000,AB2722)*0.03,-2))+MAX(0,ROUNDDOWN(AB2722*0.04-MIN(50000,AB2722)*0.02,-2)))</f>
        <v/>
      </c>
      <c r="AE2722" s="18">
        <f>Y2722-Z2722</f>
        <v/>
      </c>
      <c r="AF2722" s="18">
        <f>AC2722-AD2722</f>
        <v/>
      </c>
      <c r="AG2722" s="18">
        <f>AE2722+AF2722</f>
        <v/>
      </c>
      <c r="AH2722" s="20">
        <f>IF(W2722&lt;=0,0,LOOKUP(W2722,{0,1950001,3300001,6950001,9000001,18000001,40000001},{0.05,0.1,0.2,0.23,0.33,0.4,0.45}))</f>
        <v/>
      </c>
    </row>
    <row r="2723">
      <c r="A2723" t="inlineStr">
        <is>
          <t>1万円刻み 特例あり一般12万円</t>
        </is>
      </c>
      <c r="B2723" s="18">
        <f>'4_1万円刻み'!$A$881</f>
        <v/>
      </c>
      <c r="C2723" s="19" t="n">
        <v>2026</v>
      </c>
      <c r="D2723" t="inlineStr">
        <is>
          <t>はい</t>
        </is>
      </c>
      <c r="E2723" s="18" t="n">
        <v>120000</v>
      </c>
      <c r="F2723" s="18" t="n">
        <v>0</v>
      </c>
      <c r="G2723" s="18" t="n">
        <v>0</v>
      </c>
      <c r="H2723" s="18" t="n">
        <v>0</v>
      </c>
      <c r="I2723" s="18" t="n">
        <v>0</v>
      </c>
      <c r="J2723" s="18">
        <f>ROUND(MIN(B2723/12,650000)*12*0.0915+MIN(B2723/12,1390000)*12*(0.0504+0)+B2723*0.005,0)</f>
        <v/>
      </c>
      <c r="K2723" s="18" t="n">
        <v>0</v>
      </c>
      <c r="L2723" s="18" t="n">
        <v>0</v>
      </c>
      <c r="M2723" s="18">
        <f>ROUND(IF(C2723&gt;=2026,IF(B2723&lt;741000,0,IF(B2723&lt;2191000,B2723-740000,IF(B2723&lt;2193000,1451000,IF(B2723&lt;2196000,1453000,IF(B2723&lt;2200000,1456000,IF(B2723&lt;3600000,ROUNDDOWN(B2723/4,-3)*2.8-80000,IF(B2723&lt;6600000,ROUNDDOWN(B2723/4,-3)*3.2-440000,IF(B2723&lt;8500000,ROUNDDOWN(B2723*0.9,0)-1100000,B2723-1950000)))))))),IF(B2723&lt;651000,0,IF(B2723&lt;1900000,B2723-650000,IF(B2723&lt;3600000,ROUNDDOWN(B2723/4,-3)*2.8-80000,IF(B2723&lt;6600000,ROUNDDOWN(B2723/4,-3)*3.2-440000,IF(B2723&lt;8500000,ROUNDDOWN(B2723*0.9,0)-1100000,B2723-1950000)))))),0)</f>
        <v/>
      </c>
      <c r="N2723" s="18">
        <f>IF(M2723&gt;23500000,NA(),IF(C2723&gt;=2026,IF(M2723&lt;=4890000,1040000,IF(M2723&lt;=6550000,670000,620000)),IF(M2723&lt;=1320000,950000,IF(M2723&lt;=3360000,880000,IF(M2723&lt;=4890000,680000,IF(M2723&lt;=6550000,630000,580000))))))</f>
        <v/>
      </c>
      <c r="O2723" s="18">
        <f>IF(F2723&lt;=0,IF(AND(D2723="はい",C2723&gt;=2026,C2723&lt;=2027),IF(E2723&lt;=0,0,IF(E2723&lt;=30000,E2723,IF(E2723&lt;=60000,ROUNDUP(E2723/2,0)+15000,IF(E2723&lt;=120000,ROUNDUP(E2723/4,0)+30000,60000)))),IF(E2723&lt;=0,0,IF(E2723&lt;=20000,E2723,IF(E2723&lt;=40000,ROUNDUP(E2723/2,0)+10000,IF(E2723&lt;=80000,ROUNDUP(E2723/4,0)+20000,40000))))),IF(E2723&lt;=0,IF(F2723&lt;=0,0,IF(F2723&lt;=25000,F2723,IF(F2723&lt;=50000,ROUNDUP(F2723/2,0)+12500,IF(F2723&lt;=100000,ROUNDUP(F2723/4,0)+25000,50000)))),MAX(IF(F2723&lt;=0,0,IF(F2723&lt;=25000,F2723,IF(F2723&lt;=50000,ROUNDUP(F2723/2,0)+12500,IF(F2723&lt;=100000,ROUNDUP(F2723/4,0)+25000,50000)))),MIN(IF(AND(D2723="はい",C2723&gt;=2026,C2723&lt;=2027),IF(E2723&lt;=0,0,IF(E2723&lt;=30000,E2723,IF(E2723&lt;=60000,ROUNDUP(E2723/2,0)+15000,IF(E2723&lt;=120000,ROUNDUP(E2723/4,0)+30000,60000)))),IF(E2723&lt;=0,0,IF(E2723&lt;=20000,E2723,IF(E2723&lt;=40000,ROUNDUP(E2723/2,0)+10000,IF(E2723&lt;=80000,ROUNDUP(E2723/4,0)+20000,40000)))))+IF(F2723&lt;=0,0,IF(F2723&lt;=25000,F2723,IF(F2723&lt;=50000,ROUNDUP(F2723/2,0)+12500,IF(F2723&lt;=100000,ROUNDUP(F2723/4,0)+25000,50000)))),IF(AND(D2723="はい",C2723&gt;=2026,C2723&lt;=2027),60000,40000)))))</f>
        <v/>
      </c>
      <c r="P2723" s="18">
        <f>IF(G2723&lt;=0,0,IF(G2723&lt;=20000,G2723,IF(G2723&lt;=40000,ROUNDUP(G2723/2,0)+10000,IF(G2723&lt;=80000,ROUNDUP(G2723/4,0)+20000,40000))))</f>
        <v/>
      </c>
      <c r="Q2723" s="18">
        <f>IF(I2723&lt;=0,IF(H2723&lt;=0,0,IF(H2723&lt;=20000,H2723,IF(H2723&lt;=40000,ROUNDUP(H2723/2,0)+10000,IF(H2723&lt;=80000,ROUNDUP(H2723/4,0)+20000,40000)))),IF(H2723&lt;=0,IF(I2723&lt;=0,0,IF(I2723&lt;=25000,I2723,IF(I2723&lt;=50000,ROUNDUP(I2723/2,0)+12500,IF(I2723&lt;=100000,ROUNDUP(I2723/4,0)+25000,50000)))),MAX(IF(I2723&lt;=0,0,IF(I2723&lt;=25000,I2723,IF(I2723&lt;=50000,ROUNDUP(I2723/2,0)+12500,IF(I2723&lt;=100000,ROUNDUP(I2723/4,0)+25000,50000)))),MIN(IF(H2723&lt;=0,0,IF(H2723&lt;=20000,H2723,IF(H2723&lt;=40000,ROUNDUP(H2723/2,0)+10000,IF(H2723&lt;=80000,ROUNDUP(H2723/4,0)+20000,40000))))+IF(I2723&lt;=0,0,IF(I2723&lt;=25000,I2723,IF(I2723&lt;=50000,ROUNDUP(I2723/2,0)+12500,IF(I2723&lt;=100000,ROUNDUP(I2723/4,0)+25000,50000)))),40000))))</f>
        <v/>
      </c>
      <c r="R2723" s="18">
        <f>MIN(120000,O2723+P2723+Q2723)</f>
        <v/>
      </c>
      <c r="S2723" s="18">
        <f>IF(F2723&lt;=0,IF(E2723&lt;=0,0,IF(E2723&lt;=12000,E2723,IF(E2723&lt;=32000,ROUNDUP(E2723/2,0)+6000,IF(E2723&lt;=56000,ROUNDUP(E2723/4,0)+14000,28000)))),IF(E2723&lt;=0,IF(F2723&lt;=0,0,IF(F2723&lt;=15000,F2723,IF(F2723&lt;=40000,ROUNDUP(F2723/2,0)+7500,IF(F2723&lt;=70000,ROUNDUP(F2723/4,0)+17500,35000)))),MAX(IF(F2723&lt;=0,0,IF(F2723&lt;=15000,F2723,IF(F2723&lt;=40000,ROUNDUP(F2723/2,0)+7500,IF(F2723&lt;=70000,ROUNDUP(F2723/4,0)+17500,35000)))),MIN(IF(E2723&lt;=0,0,IF(E2723&lt;=12000,E2723,IF(E2723&lt;=32000,ROUNDUP(E2723/2,0)+6000,IF(E2723&lt;=56000,ROUNDUP(E2723/4,0)+14000,28000))))+IF(F2723&lt;=0,0,IF(F2723&lt;=15000,F2723,IF(F2723&lt;=40000,ROUNDUP(F2723/2,0)+7500,IF(F2723&lt;=70000,ROUNDUP(F2723/4,0)+17500,35000)))),28000))))</f>
        <v/>
      </c>
      <c r="T2723" s="18">
        <f>IF(G2723&lt;=0,0,IF(G2723&lt;=12000,G2723,IF(G2723&lt;=32000,ROUNDUP(G2723/2,0)+6000,IF(G2723&lt;=56000,ROUNDUP(G2723/4,0)+14000,28000))))</f>
        <v/>
      </c>
      <c r="U2723" s="18">
        <f>IF(I2723&lt;=0,IF(H2723&lt;=0,0,IF(H2723&lt;=12000,H2723,IF(H2723&lt;=32000,ROUNDUP(H2723/2,0)+6000,IF(H2723&lt;=56000,ROUNDUP(H2723/4,0)+14000,28000)))),IF(H2723&lt;=0,IF(I2723&lt;=0,0,IF(I2723&lt;=15000,I2723,IF(I2723&lt;=40000,ROUNDUP(I2723/2,0)+7500,IF(I2723&lt;=70000,ROUNDUP(I2723/4,0)+17500,35000)))),MAX(IF(I2723&lt;=0,0,IF(I2723&lt;=15000,I2723,IF(I2723&lt;=40000,ROUNDUP(I2723/2,0)+7500,IF(I2723&lt;=70000,ROUNDUP(I2723/4,0)+17500,35000)))),MIN(IF(H2723&lt;=0,0,IF(H2723&lt;=12000,H2723,IF(H2723&lt;=32000,ROUNDUP(H2723/2,0)+6000,IF(H2723&lt;=56000,ROUNDUP(H2723/4,0)+14000,28000))))+IF(I2723&lt;=0,0,IF(I2723&lt;=15000,I2723,IF(I2723&lt;=40000,ROUNDUP(I2723/2,0)+7500,IF(I2723&lt;=70000,ROUNDUP(I2723/4,0)+17500,35000)))),28000))))</f>
        <v/>
      </c>
      <c r="V2723" s="18">
        <f>MIN(70000,S2723+T2723+U2723)</f>
        <v/>
      </c>
      <c r="W2723" s="18">
        <f>MAX(0,ROUNDDOWN(M2723-J2723-N2723-K2723-0,-3))</f>
        <v/>
      </c>
      <c r="X2723" s="18">
        <f>MAX(0,ROUNDDOWN(M2723-J2723-N2723-K2723-R2723,-3))</f>
        <v/>
      </c>
      <c r="Y2723" s="18">
        <f>IF(W2723&lt;=0,0,ROUNDDOWN((W2723*LOOKUP(W2723,{0,1950001,3300001,6950001,9000001,18000001,40000001},{0.05,0.1,0.2,0.23,0.33,0.4,0.45})-LOOKUP(W2723,{0,1950001,3300001,6950001,9000001,18000001,40000001},{0,97500,427500,636000,1536000,2796000,4796000}))*1.021,-2))</f>
        <v/>
      </c>
      <c r="Z2723" s="18">
        <f>IF(X2723&lt;=0,0,ROUNDDOWN((X2723*LOOKUP(X2723,{0,1950001,3300001,6950001,9000001,18000001,40000001},{0.05,0.1,0.2,0.23,0.33,0.4,0.45})-LOOKUP(X2723,{0,1950001,3300001,6950001,9000001,18000001,40000001},{0,97500,427500,636000,1536000,2796000,4796000}))*1.021,-2))</f>
        <v/>
      </c>
      <c r="AA2723" s="18">
        <f>MAX(0,ROUNDDOWN(M2723-J2723-430000-L2723-0,-3))</f>
        <v/>
      </c>
      <c r="AB2723" s="18">
        <f>MAX(0,ROUNDDOWN(M2723-J2723-430000-L2723-V2723,-3))</f>
        <v/>
      </c>
      <c r="AC2723" s="18">
        <f>IF(M2723&lt;=450000,0,MAX(0,ROUNDDOWN(AA2723*0.06-MIN(50000,AA2723)*0.03,-2))+MAX(0,ROUNDDOWN(AA2723*0.04-MIN(50000,AA2723)*0.02,-2)))</f>
        <v/>
      </c>
      <c r="AD2723" s="18">
        <f>IF(M2723&lt;=450000,0,MAX(0,ROUNDDOWN(AB2723*0.06-MIN(50000,AB2723)*0.03,-2))+MAX(0,ROUNDDOWN(AB2723*0.04-MIN(50000,AB2723)*0.02,-2)))</f>
        <v/>
      </c>
      <c r="AE2723" s="18">
        <f>Y2723-Z2723</f>
        <v/>
      </c>
      <c r="AF2723" s="18">
        <f>AC2723-AD2723</f>
        <v/>
      </c>
      <c r="AG2723" s="18">
        <f>AE2723+AF2723</f>
        <v/>
      </c>
      <c r="AH2723" s="20">
        <f>IF(W2723&lt;=0,0,LOOKUP(W2723,{0,1950001,3300001,6950001,9000001,18000001,40000001},{0.05,0.1,0.2,0.23,0.33,0.4,0.45}))</f>
        <v/>
      </c>
    </row>
    <row r="2724">
      <c r="A2724" t="inlineStr">
        <is>
          <t>1万円刻み 3区分8万円ずつ</t>
        </is>
      </c>
      <c r="B2724" s="18">
        <f>'4_1万円刻み'!$A$882</f>
        <v/>
      </c>
      <c r="C2724" s="19" t="n">
        <v>2026</v>
      </c>
      <c r="D2724" t="inlineStr">
        <is>
          <t>いいえ</t>
        </is>
      </c>
      <c r="E2724" s="18" t="n">
        <v>80000</v>
      </c>
      <c r="F2724" s="18" t="n">
        <v>0</v>
      </c>
      <c r="G2724" s="18" t="n">
        <v>80000</v>
      </c>
      <c r="H2724" s="18" t="n">
        <v>80000</v>
      </c>
      <c r="I2724" s="18" t="n">
        <v>0</v>
      </c>
      <c r="J2724" s="18">
        <f>ROUND(MIN(B2724/12,650000)*12*0.0915+MIN(B2724/12,1390000)*12*(0.0504+0)+B2724*0.005,0)</f>
        <v/>
      </c>
      <c r="K2724" s="18" t="n">
        <v>0</v>
      </c>
      <c r="L2724" s="18" t="n">
        <v>0</v>
      </c>
      <c r="M2724" s="18">
        <f>ROUND(IF(C2724&gt;=2026,IF(B2724&lt;741000,0,IF(B2724&lt;2191000,B2724-740000,IF(B2724&lt;2193000,1451000,IF(B2724&lt;2196000,1453000,IF(B2724&lt;2200000,1456000,IF(B2724&lt;3600000,ROUNDDOWN(B2724/4,-3)*2.8-80000,IF(B2724&lt;6600000,ROUNDDOWN(B2724/4,-3)*3.2-440000,IF(B2724&lt;8500000,ROUNDDOWN(B2724*0.9,0)-1100000,B2724-1950000)))))))),IF(B2724&lt;651000,0,IF(B2724&lt;1900000,B2724-650000,IF(B2724&lt;3600000,ROUNDDOWN(B2724/4,-3)*2.8-80000,IF(B2724&lt;6600000,ROUNDDOWN(B2724/4,-3)*3.2-440000,IF(B2724&lt;8500000,ROUNDDOWN(B2724*0.9,0)-1100000,B2724-1950000)))))),0)</f>
        <v/>
      </c>
      <c r="N2724" s="18">
        <f>IF(M2724&gt;23500000,NA(),IF(C2724&gt;=2026,IF(M2724&lt;=4890000,1040000,IF(M2724&lt;=6550000,670000,620000)),IF(M2724&lt;=1320000,950000,IF(M2724&lt;=3360000,880000,IF(M2724&lt;=4890000,680000,IF(M2724&lt;=6550000,630000,580000))))))</f>
        <v/>
      </c>
      <c r="O2724" s="18">
        <f>IF(F2724&lt;=0,IF(AND(D2724="はい",C2724&gt;=2026,C2724&lt;=2027),IF(E2724&lt;=0,0,IF(E2724&lt;=30000,E2724,IF(E2724&lt;=60000,ROUNDUP(E2724/2,0)+15000,IF(E2724&lt;=120000,ROUNDUP(E2724/4,0)+30000,60000)))),IF(E2724&lt;=0,0,IF(E2724&lt;=20000,E2724,IF(E2724&lt;=40000,ROUNDUP(E2724/2,0)+10000,IF(E2724&lt;=80000,ROUNDUP(E2724/4,0)+20000,40000))))),IF(E2724&lt;=0,IF(F2724&lt;=0,0,IF(F2724&lt;=25000,F2724,IF(F2724&lt;=50000,ROUNDUP(F2724/2,0)+12500,IF(F2724&lt;=100000,ROUNDUP(F2724/4,0)+25000,50000)))),MAX(IF(F2724&lt;=0,0,IF(F2724&lt;=25000,F2724,IF(F2724&lt;=50000,ROUNDUP(F2724/2,0)+12500,IF(F2724&lt;=100000,ROUNDUP(F2724/4,0)+25000,50000)))),MIN(IF(AND(D2724="はい",C2724&gt;=2026,C2724&lt;=2027),IF(E2724&lt;=0,0,IF(E2724&lt;=30000,E2724,IF(E2724&lt;=60000,ROUNDUP(E2724/2,0)+15000,IF(E2724&lt;=120000,ROUNDUP(E2724/4,0)+30000,60000)))),IF(E2724&lt;=0,0,IF(E2724&lt;=20000,E2724,IF(E2724&lt;=40000,ROUNDUP(E2724/2,0)+10000,IF(E2724&lt;=80000,ROUNDUP(E2724/4,0)+20000,40000)))))+IF(F2724&lt;=0,0,IF(F2724&lt;=25000,F2724,IF(F2724&lt;=50000,ROUNDUP(F2724/2,0)+12500,IF(F2724&lt;=100000,ROUNDUP(F2724/4,0)+25000,50000)))),IF(AND(D2724="はい",C2724&gt;=2026,C2724&lt;=2027),60000,40000)))))</f>
        <v/>
      </c>
      <c r="P2724" s="18">
        <f>IF(G2724&lt;=0,0,IF(G2724&lt;=20000,G2724,IF(G2724&lt;=40000,ROUNDUP(G2724/2,0)+10000,IF(G2724&lt;=80000,ROUNDUP(G2724/4,0)+20000,40000))))</f>
        <v/>
      </c>
      <c r="Q2724" s="18">
        <f>IF(I2724&lt;=0,IF(H2724&lt;=0,0,IF(H2724&lt;=20000,H2724,IF(H2724&lt;=40000,ROUNDUP(H2724/2,0)+10000,IF(H2724&lt;=80000,ROUNDUP(H2724/4,0)+20000,40000)))),IF(H2724&lt;=0,IF(I2724&lt;=0,0,IF(I2724&lt;=25000,I2724,IF(I2724&lt;=50000,ROUNDUP(I2724/2,0)+12500,IF(I2724&lt;=100000,ROUNDUP(I2724/4,0)+25000,50000)))),MAX(IF(I2724&lt;=0,0,IF(I2724&lt;=25000,I2724,IF(I2724&lt;=50000,ROUNDUP(I2724/2,0)+12500,IF(I2724&lt;=100000,ROUNDUP(I2724/4,0)+25000,50000)))),MIN(IF(H2724&lt;=0,0,IF(H2724&lt;=20000,H2724,IF(H2724&lt;=40000,ROUNDUP(H2724/2,0)+10000,IF(H2724&lt;=80000,ROUNDUP(H2724/4,0)+20000,40000))))+IF(I2724&lt;=0,0,IF(I2724&lt;=25000,I2724,IF(I2724&lt;=50000,ROUNDUP(I2724/2,0)+12500,IF(I2724&lt;=100000,ROUNDUP(I2724/4,0)+25000,50000)))),40000))))</f>
        <v/>
      </c>
      <c r="R2724" s="18">
        <f>MIN(120000,O2724+P2724+Q2724)</f>
        <v/>
      </c>
      <c r="S2724" s="18">
        <f>IF(F2724&lt;=0,IF(E2724&lt;=0,0,IF(E2724&lt;=12000,E2724,IF(E2724&lt;=32000,ROUNDUP(E2724/2,0)+6000,IF(E2724&lt;=56000,ROUNDUP(E2724/4,0)+14000,28000)))),IF(E2724&lt;=0,IF(F2724&lt;=0,0,IF(F2724&lt;=15000,F2724,IF(F2724&lt;=40000,ROUNDUP(F2724/2,0)+7500,IF(F2724&lt;=70000,ROUNDUP(F2724/4,0)+17500,35000)))),MAX(IF(F2724&lt;=0,0,IF(F2724&lt;=15000,F2724,IF(F2724&lt;=40000,ROUNDUP(F2724/2,0)+7500,IF(F2724&lt;=70000,ROUNDUP(F2724/4,0)+17500,35000)))),MIN(IF(E2724&lt;=0,0,IF(E2724&lt;=12000,E2724,IF(E2724&lt;=32000,ROUNDUP(E2724/2,0)+6000,IF(E2724&lt;=56000,ROUNDUP(E2724/4,0)+14000,28000))))+IF(F2724&lt;=0,0,IF(F2724&lt;=15000,F2724,IF(F2724&lt;=40000,ROUNDUP(F2724/2,0)+7500,IF(F2724&lt;=70000,ROUNDUP(F2724/4,0)+17500,35000)))),28000))))</f>
        <v/>
      </c>
      <c r="T2724" s="18">
        <f>IF(G2724&lt;=0,0,IF(G2724&lt;=12000,G2724,IF(G2724&lt;=32000,ROUNDUP(G2724/2,0)+6000,IF(G2724&lt;=56000,ROUNDUP(G2724/4,0)+14000,28000))))</f>
        <v/>
      </c>
      <c r="U2724" s="18">
        <f>IF(I2724&lt;=0,IF(H2724&lt;=0,0,IF(H2724&lt;=12000,H2724,IF(H2724&lt;=32000,ROUNDUP(H2724/2,0)+6000,IF(H2724&lt;=56000,ROUNDUP(H2724/4,0)+14000,28000)))),IF(H2724&lt;=0,IF(I2724&lt;=0,0,IF(I2724&lt;=15000,I2724,IF(I2724&lt;=40000,ROUNDUP(I2724/2,0)+7500,IF(I2724&lt;=70000,ROUNDUP(I2724/4,0)+17500,35000)))),MAX(IF(I2724&lt;=0,0,IF(I2724&lt;=15000,I2724,IF(I2724&lt;=40000,ROUNDUP(I2724/2,0)+7500,IF(I2724&lt;=70000,ROUNDUP(I2724/4,0)+17500,35000)))),MIN(IF(H2724&lt;=0,0,IF(H2724&lt;=12000,H2724,IF(H2724&lt;=32000,ROUNDUP(H2724/2,0)+6000,IF(H2724&lt;=56000,ROUNDUP(H2724/4,0)+14000,28000))))+IF(I2724&lt;=0,0,IF(I2724&lt;=15000,I2724,IF(I2724&lt;=40000,ROUNDUP(I2724/2,0)+7500,IF(I2724&lt;=70000,ROUNDUP(I2724/4,0)+17500,35000)))),28000))))</f>
        <v/>
      </c>
      <c r="V2724" s="18">
        <f>MIN(70000,S2724+T2724+U2724)</f>
        <v/>
      </c>
      <c r="W2724" s="18">
        <f>MAX(0,ROUNDDOWN(M2724-J2724-N2724-K2724-0,-3))</f>
        <v/>
      </c>
      <c r="X2724" s="18">
        <f>MAX(0,ROUNDDOWN(M2724-J2724-N2724-K2724-R2724,-3))</f>
        <v/>
      </c>
      <c r="Y2724" s="18">
        <f>IF(W2724&lt;=0,0,ROUNDDOWN((W2724*LOOKUP(W2724,{0,1950001,3300001,6950001,9000001,18000001,40000001},{0.05,0.1,0.2,0.23,0.33,0.4,0.45})-LOOKUP(W2724,{0,1950001,3300001,6950001,9000001,18000001,40000001},{0,97500,427500,636000,1536000,2796000,4796000}))*1.021,-2))</f>
        <v/>
      </c>
      <c r="Z2724" s="18">
        <f>IF(X2724&lt;=0,0,ROUNDDOWN((X2724*LOOKUP(X2724,{0,1950001,3300001,6950001,9000001,18000001,40000001},{0.05,0.1,0.2,0.23,0.33,0.4,0.45})-LOOKUP(X2724,{0,1950001,3300001,6950001,9000001,18000001,40000001},{0,97500,427500,636000,1536000,2796000,4796000}))*1.021,-2))</f>
        <v/>
      </c>
      <c r="AA2724" s="18">
        <f>MAX(0,ROUNDDOWN(M2724-J2724-430000-L2724-0,-3))</f>
        <v/>
      </c>
      <c r="AB2724" s="18">
        <f>MAX(0,ROUNDDOWN(M2724-J2724-430000-L2724-V2724,-3))</f>
        <v/>
      </c>
      <c r="AC2724" s="18">
        <f>IF(M2724&lt;=450000,0,MAX(0,ROUNDDOWN(AA2724*0.06-MIN(50000,AA2724)*0.03,-2))+MAX(0,ROUNDDOWN(AA2724*0.04-MIN(50000,AA2724)*0.02,-2)))</f>
        <v/>
      </c>
      <c r="AD2724" s="18">
        <f>IF(M2724&lt;=450000,0,MAX(0,ROUNDDOWN(AB2724*0.06-MIN(50000,AB2724)*0.03,-2))+MAX(0,ROUNDDOWN(AB2724*0.04-MIN(50000,AB2724)*0.02,-2)))</f>
        <v/>
      </c>
      <c r="AE2724" s="18">
        <f>Y2724-Z2724</f>
        <v/>
      </c>
      <c r="AF2724" s="18">
        <f>AC2724-AD2724</f>
        <v/>
      </c>
      <c r="AG2724" s="18">
        <f>AE2724+AF2724</f>
        <v/>
      </c>
      <c r="AH2724" s="20">
        <f>IF(W2724&lt;=0,0,LOOKUP(W2724,{0,1950001,3300001,6950001,9000001,18000001,40000001},{0.05,0.1,0.2,0.23,0.33,0.4,0.45}))</f>
        <v/>
      </c>
    </row>
    <row r="2725">
      <c r="A2725" t="inlineStr">
        <is>
          <t>1万円刻み 一般8万円</t>
        </is>
      </c>
      <c r="B2725" s="18">
        <f>'4_1万円刻み'!$A$882</f>
        <v/>
      </c>
      <c r="C2725" s="19" t="n">
        <v>2026</v>
      </c>
      <c r="D2725" t="inlineStr">
        <is>
          <t>いいえ</t>
        </is>
      </c>
      <c r="E2725" s="18" t="n">
        <v>80000</v>
      </c>
      <c r="F2725" s="18" t="n">
        <v>0</v>
      </c>
      <c r="G2725" s="18" t="n">
        <v>0</v>
      </c>
      <c r="H2725" s="18" t="n">
        <v>0</v>
      </c>
      <c r="I2725" s="18" t="n">
        <v>0</v>
      </c>
      <c r="J2725" s="18">
        <f>ROUND(MIN(B2725/12,650000)*12*0.0915+MIN(B2725/12,1390000)*12*(0.0504+0)+B2725*0.005,0)</f>
        <v/>
      </c>
      <c r="K2725" s="18" t="n">
        <v>0</v>
      </c>
      <c r="L2725" s="18" t="n">
        <v>0</v>
      </c>
      <c r="M2725" s="18">
        <f>ROUND(IF(C2725&gt;=2026,IF(B2725&lt;741000,0,IF(B2725&lt;2191000,B2725-740000,IF(B2725&lt;2193000,1451000,IF(B2725&lt;2196000,1453000,IF(B2725&lt;2200000,1456000,IF(B2725&lt;3600000,ROUNDDOWN(B2725/4,-3)*2.8-80000,IF(B2725&lt;6600000,ROUNDDOWN(B2725/4,-3)*3.2-440000,IF(B2725&lt;8500000,ROUNDDOWN(B2725*0.9,0)-1100000,B2725-1950000)))))))),IF(B2725&lt;651000,0,IF(B2725&lt;1900000,B2725-650000,IF(B2725&lt;3600000,ROUNDDOWN(B2725/4,-3)*2.8-80000,IF(B2725&lt;6600000,ROUNDDOWN(B2725/4,-3)*3.2-440000,IF(B2725&lt;8500000,ROUNDDOWN(B2725*0.9,0)-1100000,B2725-1950000)))))),0)</f>
        <v/>
      </c>
      <c r="N2725" s="18">
        <f>IF(M2725&gt;23500000,NA(),IF(C2725&gt;=2026,IF(M2725&lt;=4890000,1040000,IF(M2725&lt;=6550000,670000,620000)),IF(M2725&lt;=1320000,950000,IF(M2725&lt;=3360000,880000,IF(M2725&lt;=4890000,680000,IF(M2725&lt;=6550000,630000,580000))))))</f>
        <v/>
      </c>
      <c r="O2725" s="18">
        <f>IF(F2725&lt;=0,IF(AND(D2725="はい",C2725&gt;=2026,C2725&lt;=2027),IF(E2725&lt;=0,0,IF(E2725&lt;=30000,E2725,IF(E2725&lt;=60000,ROUNDUP(E2725/2,0)+15000,IF(E2725&lt;=120000,ROUNDUP(E2725/4,0)+30000,60000)))),IF(E2725&lt;=0,0,IF(E2725&lt;=20000,E2725,IF(E2725&lt;=40000,ROUNDUP(E2725/2,0)+10000,IF(E2725&lt;=80000,ROUNDUP(E2725/4,0)+20000,40000))))),IF(E2725&lt;=0,IF(F2725&lt;=0,0,IF(F2725&lt;=25000,F2725,IF(F2725&lt;=50000,ROUNDUP(F2725/2,0)+12500,IF(F2725&lt;=100000,ROUNDUP(F2725/4,0)+25000,50000)))),MAX(IF(F2725&lt;=0,0,IF(F2725&lt;=25000,F2725,IF(F2725&lt;=50000,ROUNDUP(F2725/2,0)+12500,IF(F2725&lt;=100000,ROUNDUP(F2725/4,0)+25000,50000)))),MIN(IF(AND(D2725="はい",C2725&gt;=2026,C2725&lt;=2027),IF(E2725&lt;=0,0,IF(E2725&lt;=30000,E2725,IF(E2725&lt;=60000,ROUNDUP(E2725/2,0)+15000,IF(E2725&lt;=120000,ROUNDUP(E2725/4,0)+30000,60000)))),IF(E2725&lt;=0,0,IF(E2725&lt;=20000,E2725,IF(E2725&lt;=40000,ROUNDUP(E2725/2,0)+10000,IF(E2725&lt;=80000,ROUNDUP(E2725/4,0)+20000,40000)))))+IF(F2725&lt;=0,0,IF(F2725&lt;=25000,F2725,IF(F2725&lt;=50000,ROUNDUP(F2725/2,0)+12500,IF(F2725&lt;=100000,ROUNDUP(F2725/4,0)+25000,50000)))),IF(AND(D2725="はい",C2725&gt;=2026,C2725&lt;=2027),60000,40000)))))</f>
        <v/>
      </c>
      <c r="P2725" s="18">
        <f>IF(G2725&lt;=0,0,IF(G2725&lt;=20000,G2725,IF(G2725&lt;=40000,ROUNDUP(G2725/2,0)+10000,IF(G2725&lt;=80000,ROUNDUP(G2725/4,0)+20000,40000))))</f>
        <v/>
      </c>
      <c r="Q2725" s="18">
        <f>IF(I2725&lt;=0,IF(H2725&lt;=0,0,IF(H2725&lt;=20000,H2725,IF(H2725&lt;=40000,ROUNDUP(H2725/2,0)+10000,IF(H2725&lt;=80000,ROUNDUP(H2725/4,0)+20000,40000)))),IF(H2725&lt;=0,IF(I2725&lt;=0,0,IF(I2725&lt;=25000,I2725,IF(I2725&lt;=50000,ROUNDUP(I2725/2,0)+12500,IF(I2725&lt;=100000,ROUNDUP(I2725/4,0)+25000,50000)))),MAX(IF(I2725&lt;=0,0,IF(I2725&lt;=25000,I2725,IF(I2725&lt;=50000,ROUNDUP(I2725/2,0)+12500,IF(I2725&lt;=100000,ROUNDUP(I2725/4,0)+25000,50000)))),MIN(IF(H2725&lt;=0,0,IF(H2725&lt;=20000,H2725,IF(H2725&lt;=40000,ROUNDUP(H2725/2,0)+10000,IF(H2725&lt;=80000,ROUNDUP(H2725/4,0)+20000,40000))))+IF(I2725&lt;=0,0,IF(I2725&lt;=25000,I2725,IF(I2725&lt;=50000,ROUNDUP(I2725/2,0)+12500,IF(I2725&lt;=100000,ROUNDUP(I2725/4,0)+25000,50000)))),40000))))</f>
        <v/>
      </c>
      <c r="R2725" s="18">
        <f>MIN(120000,O2725+P2725+Q2725)</f>
        <v/>
      </c>
      <c r="S2725" s="18">
        <f>IF(F2725&lt;=0,IF(E2725&lt;=0,0,IF(E2725&lt;=12000,E2725,IF(E2725&lt;=32000,ROUNDUP(E2725/2,0)+6000,IF(E2725&lt;=56000,ROUNDUP(E2725/4,0)+14000,28000)))),IF(E2725&lt;=0,IF(F2725&lt;=0,0,IF(F2725&lt;=15000,F2725,IF(F2725&lt;=40000,ROUNDUP(F2725/2,0)+7500,IF(F2725&lt;=70000,ROUNDUP(F2725/4,0)+17500,35000)))),MAX(IF(F2725&lt;=0,0,IF(F2725&lt;=15000,F2725,IF(F2725&lt;=40000,ROUNDUP(F2725/2,0)+7500,IF(F2725&lt;=70000,ROUNDUP(F2725/4,0)+17500,35000)))),MIN(IF(E2725&lt;=0,0,IF(E2725&lt;=12000,E2725,IF(E2725&lt;=32000,ROUNDUP(E2725/2,0)+6000,IF(E2725&lt;=56000,ROUNDUP(E2725/4,0)+14000,28000))))+IF(F2725&lt;=0,0,IF(F2725&lt;=15000,F2725,IF(F2725&lt;=40000,ROUNDUP(F2725/2,0)+7500,IF(F2725&lt;=70000,ROUNDUP(F2725/4,0)+17500,35000)))),28000))))</f>
        <v/>
      </c>
      <c r="T2725" s="18">
        <f>IF(G2725&lt;=0,0,IF(G2725&lt;=12000,G2725,IF(G2725&lt;=32000,ROUNDUP(G2725/2,0)+6000,IF(G2725&lt;=56000,ROUNDUP(G2725/4,0)+14000,28000))))</f>
        <v/>
      </c>
      <c r="U2725" s="18">
        <f>IF(I2725&lt;=0,IF(H2725&lt;=0,0,IF(H2725&lt;=12000,H2725,IF(H2725&lt;=32000,ROUNDUP(H2725/2,0)+6000,IF(H2725&lt;=56000,ROUNDUP(H2725/4,0)+14000,28000)))),IF(H2725&lt;=0,IF(I2725&lt;=0,0,IF(I2725&lt;=15000,I2725,IF(I2725&lt;=40000,ROUNDUP(I2725/2,0)+7500,IF(I2725&lt;=70000,ROUNDUP(I2725/4,0)+17500,35000)))),MAX(IF(I2725&lt;=0,0,IF(I2725&lt;=15000,I2725,IF(I2725&lt;=40000,ROUNDUP(I2725/2,0)+7500,IF(I2725&lt;=70000,ROUNDUP(I2725/4,0)+17500,35000)))),MIN(IF(H2725&lt;=0,0,IF(H2725&lt;=12000,H2725,IF(H2725&lt;=32000,ROUNDUP(H2725/2,0)+6000,IF(H2725&lt;=56000,ROUNDUP(H2725/4,0)+14000,28000))))+IF(I2725&lt;=0,0,IF(I2725&lt;=15000,I2725,IF(I2725&lt;=40000,ROUNDUP(I2725/2,0)+7500,IF(I2725&lt;=70000,ROUNDUP(I2725/4,0)+17500,35000)))),28000))))</f>
        <v/>
      </c>
      <c r="V2725" s="18">
        <f>MIN(70000,S2725+T2725+U2725)</f>
        <v/>
      </c>
      <c r="W2725" s="18">
        <f>MAX(0,ROUNDDOWN(M2725-J2725-N2725-K2725-0,-3))</f>
        <v/>
      </c>
      <c r="X2725" s="18">
        <f>MAX(0,ROUNDDOWN(M2725-J2725-N2725-K2725-R2725,-3))</f>
        <v/>
      </c>
      <c r="Y2725" s="18">
        <f>IF(W2725&lt;=0,0,ROUNDDOWN((W2725*LOOKUP(W2725,{0,1950001,3300001,6950001,9000001,18000001,40000001},{0.05,0.1,0.2,0.23,0.33,0.4,0.45})-LOOKUP(W2725,{0,1950001,3300001,6950001,9000001,18000001,40000001},{0,97500,427500,636000,1536000,2796000,4796000}))*1.021,-2))</f>
        <v/>
      </c>
      <c r="Z2725" s="18">
        <f>IF(X2725&lt;=0,0,ROUNDDOWN((X2725*LOOKUP(X2725,{0,1950001,3300001,6950001,9000001,18000001,40000001},{0.05,0.1,0.2,0.23,0.33,0.4,0.45})-LOOKUP(X2725,{0,1950001,3300001,6950001,9000001,18000001,40000001},{0,97500,427500,636000,1536000,2796000,4796000}))*1.021,-2))</f>
        <v/>
      </c>
      <c r="AA2725" s="18">
        <f>MAX(0,ROUNDDOWN(M2725-J2725-430000-L2725-0,-3))</f>
        <v/>
      </c>
      <c r="AB2725" s="18">
        <f>MAX(0,ROUNDDOWN(M2725-J2725-430000-L2725-V2725,-3))</f>
        <v/>
      </c>
      <c r="AC2725" s="18">
        <f>IF(M2725&lt;=450000,0,MAX(0,ROUNDDOWN(AA2725*0.06-MIN(50000,AA2725)*0.03,-2))+MAX(0,ROUNDDOWN(AA2725*0.04-MIN(50000,AA2725)*0.02,-2)))</f>
        <v/>
      </c>
      <c r="AD2725" s="18">
        <f>IF(M2725&lt;=450000,0,MAX(0,ROUNDDOWN(AB2725*0.06-MIN(50000,AB2725)*0.03,-2))+MAX(0,ROUNDDOWN(AB2725*0.04-MIN(50000,AB2725)*0.02,-2)))</f>
        <v/>
      </c>
      <c r="AE2725" s="18">
        <f>Y2725-Z2725</f>
        <v/>
      </c>
      <c r="AF2725" s="18">
        <f>AC2725-AD2725</f>
        <v/>
      </c>
      <c r="AG2725" s="18">
        <f>AE2725+AF2725</f>
        <v/>
      </c>
      <c r="AH2725" s="20">
        <f>IF(W2725&lt;=0,0,LOOKUP(W2725,{0,1950001,3300001,6950001,9000001,18000001,40000001},{0.05,0.1,0.2,0.23,0.33,0.4,0.45}))</f>
        <v/>
      </c>
    </row>
    <row r="2726">
      <c r="A2726" t="inlineStr">
        <is>
          <t>1万円刻み 特例あり一般12万円</t>
        </is>
      </c>
      <c r="B2726" s="18">
        <f>'4_1万円刻み'!$A$882</f>
        <v/>
      </c>
      <c r="C2726" s="19" t="n">
        <v>2026</v>
      </c>
      <c r="D2726" t="inlineStr">
        <is>
          <t>はい</t>
        </is>
      </c>
      <c r="E2726" s="18" t="n">
        <v>120000</v>
      </c>
      <c r="F2726" s="18" t="n">
        <v>0</v>
      </c>
      <c r="G2726" s="18" t="n">
        <v>0</v>
      </c>
      <c r="H2726" s="18" t="n">
        <v>0</v>
      </c>
      <c r="I2726" s="18" t="n">
        <v>0</v>
      </c>
      <c r="J2726" s="18">
        <f>ROUND(MIN(B2726/12,650000)*12*0.0915+MIN(B2726/12,1390000)*12*(0.0504+0)+B2726*0.005,0)</f>
        <v/>
      </c>
      <c r="K2726" s="18" t="n">
        <v>0</v>
      </c>
      <c r="L2726" s="18" t="n">
        <v>0</v>
      </c>
      <c r="M2726" s="18">
        <f>ROUND(IF(C2726&gt;=2026,IF(B2726&lt;741000,0,IF(B2726&lt;2191000,B2726-740000,IF(B2726&lt;2193000,1451000,IF(B2726&lt;2196000,1453000,IF(B2726&lt;2200000,1456000,IF(B2726&lt;3600000,ROUNDDOWN(B2726/4,-3)*2.8-80000,IF(B2726&lt;6600000,ROUNDDOWN(B2726/4,-3)*3.2-440000,IF(B2726&lt;8500000,ROUNDDOWN(B2726*0.9,0)-1100000,B2726-1950000)))))))),IF(B2726&lt;651000,0,IF(B2726&lt;1900000,B2726-650000,IF(B2726&lt;3600000,ROUNDDOWN(B2726/4,-3)*2.8-80000,IF(B2726&lt;6600000,ROUNDDOWN(B2726/4,-3)*3.2-440000,IF(B2726&lt;8500000,ROUNDDOWN(B2726*0.9,0)-1100000,B2726-1950000)))))),0)</f>
        <v/>
      </c>
      <c r="N2726" s="18">
        <f>IF(M2726&gt;23500000,NA(),IF(C2726&gt;=2026,IF(M2726&lt;=4890000,1040000,IF(M2726&lt;=6550000,670000,620000)),IF(M2726&lt;=1320000,950000,IF(M2726&lt;=3360000,880000,IF(M2726&lt;=4890000,680000,IF(M2726&lt;=6550000,630000,580000))))))</f>
        <v/>
      </c>
      <c r="O2726" s="18">
        <f>IF(F2726&lt;=0,IF(AND(D2726="はい",C2726&gt;=2026,C2726&lt;=2027),IF(E2726&lt;=0,0,IF(E2726&lt;=30000,E2726,IF(E2726&lt;=60000,ROUNDUP(E2726/2,0)+15000,IF(E2726&lt;=120000,ROUNDUP(E2726/4,0)+30000,60000)))),IF(E2726&lt;=0,0,IF(E2726&lt;=20000,E2726,IF(E2726&lt;=40000,ROUNDUP(E2726/2,0)+10000,IF(E2726&lt;=80000,ROUNDUP(E2726/4,0)+20000,40000))))),IF(E2726&lt;=0,IF(F2726&lt;=0,0,IF(F2726&lt;=25000,F2726,IF(F2726&lt;=50000,ROUNDUP(F2726/2,0)+12500,IF(F2726&lt;=100000,ROUNDUP(F2726/4,0)+25000,50000)))),MAX(IF(F2726&lt;=0,0,IF(F2726&lt;=25000,F2726,IF(F2726&lt;=50000,ROUNDUP(F2726/2,0)+12500,IF(F2726&lt;=100000,ROUNDUP(F2726/4,0)+25000,50000)))),MIN(IF(AND(D2726="はい",C2726&gt;=2026,C2726&lt;=2027),IF(E2726&lt;=0,0,IF(E2726&lt;=30000,E2726,IF(E2726&lt;=60000,ROUNDUP(E2726/2,0)+15000,IF(E2726&lt;=120000,ROUNDUP(E2726/4,0)+30000,60000)))),IF(E2726&lt;=0,0,IF(E2726&lt;=20000,E2726,IF(E2726&lt;=40000,ROUNDUP(E2726/2,0)+10000,IF(E2726&lt;=80000,ROUNDUP(E2726/4,0)+20000,40000)))))+IF(F2726&lt;=0,0,IF(F2726&lt;=25000,F2726,IF(F2726&lt;=50000,ROUNDUP(F2726/2,0)+12500,IF(F2726&lt;=100000,ROUNDUP(F2726/4,0)+25000,50000)))),IF(AND(D2726="はい",C2726&gt;=2026,C2726&lt;=2027),60000,40000)))))</f>
        <v/>
      </c>
      <c r="P2726" s="18">
        <f>IF(G2726&lt;=0,0,IF(G2726&lt;=20000,G2726,IF(G2726&lt;=40000,ROUNDUP(G2726/2,0)+10000,IF(G2726&lt;=80000,ROUNDUP(G2726/4,0)+20000,40000))))</f>
        <v/>
      </c>
      <c r="Q2726" s="18">
        <f>IF(I2726&lt;=0,IF(H2726&lt;=0,0,IF(H2726&lt;=20000,H2726,IF(H2726&lt;=40000,ROUNDUP(H2726/2,0)+10000,IF(H2726&lt;=80000,ROUNDUP(H2726/4,0)+20000,40000)))),IF(H2726&lt;=0,IF(I2726&lt;=0,0,IF(I2726&lt;=25000,I2726,IF(I2726&lt;=50000,ROUNDUP(I2726/2,0)+12500,IF(I2726&lt;=100000,ROUNDUP(I2726/4,0)+25000,50000)))),MAX(IF(I2726&lt;=0,0,IF(I2726&lt;=25000,I2726,IF(I2726&lt;=50000,ROUNDUP(I2726/2,0)+12500,IF(I2726&lt;=100000,ROUNDUP(I2726/4,0)+25000,50000)))),MIN(IF(H2726&lt;=0,0,IF(H2726&lt;=20000,H2726,IF(H2726&lt;=40000,ROUNDUP(H2726/2,0)+10000,IF(H2726&lt;=80000,ROUNDUP(H2726/4,0)+20000,40000))))+IF(I2726&lt;=0,0,IF(I2726&lt;=25000,I2726,IF(I2726&lt;=50000,ROUNDUP(I2726/2,0)+12500,IF(I2726&lt;=100000,ROUNDUP(I2726/4,0)+25000,50000)))),40000))))</f>
        <v/>
      </c>
      <c r="R2726" s="18">
        <f>MIN(120000,O2726+P2726+Q2726)</f>
        <v/>
      </c>
      <c r="S2726" s="18">
        <f>IF(F2726&lt;=0,IF(E2726&lt;=0,0,IF(E2726&lt;=12000,E2726,IF(E2726&lt;=32000,ROUNDUP(E2726/2,0)+6000,IF(E2726&lt;=56000,ROUNDUP(E2726/4,0)+14000,28000)))),IF(E2726&lt;=0,IF(F2726&lt;=0,0,IF(F2726&lt;=15000,F2726,IF(F2726&lt;=40000,ROUNDUP(F2726/2,0)+7500,IF(F2726&lt;=70000,ROUNDUP(F2726/4,0)+17500,35000)))),MAX(IF(F2726&lt;=0,0,IF(F2726&lt;=15000,F2726,IF(F2726&lt;=40000,ROUNDUP(F2726/2,0)+7500,IF(F2726&lt;=70000,ROUNDUP(F2726/4,0)+17500,35000)))),MIN(IF(E2726&lt;=0,0,IF(E2726&lt;=12000,E2726,IF(E2726&lt;=32000,ROUNDUP(E2726/2,0)+6000,IF(E2726&lt;=56000,ROUNDUP(E2726/4,0)+14000,28000))))+IF(F2726&lt;=0,0,IF(F2726&lt;=15000,F2726,IF(F2726&lt;=40000,ROUNDUP(F2726/2,0)+7500,IF(F2726&lt;=70000,ROUNDUP(F2726/4,0)+17500,35000)))),28000))))</f>
        <v/>
      </c>
      <c r="T2726" s="18">
        <f>IF(G2726&lt;=0,0,IF(G2726&lt;=12000,G2726,IF(G2726&lt;=32000,ROUNDUP(G2726/2,0)+6000,IF(G2726&lt;=56000,ROUNDUP(G2726/4,0)+14000,28000))))</f>
        <v/>
      </c>
      <c r="U2726" s="18">
        <f>IF(I2726&lt;=0,IF(H2726&lt;=0,0,IF(H2726&lt;=12000,H2726,IF(H2726&lt;=32000,ROUNDUP(H2726/2,0)+6000,IF(H2726&lt;=56000,ROUNDUP(H2726/4,0)+14000,28000)))),IF(H2726&lt;=0,IF(I2726&lt;=0,0,IF(I2726&lt;=15000,I2726,IF(I2726&lt;=40000,ROUNDUP(I2726/2,0)+7500,IF(I2726&lt;=70000,ROUNDUP(I2726/4,0)+17500,35000)))),MAX(IF(I2726&lt;=0,0,IF(I2726&lt;=15000,I2726,IF(I2726&lt;=40000,ROUNDUP(I2726/2,0)+7500,IF(I2726&lt;=70000,ROUNDUP(I2726/4,0)+17500,35000)))),MIN(IF(H2726&lt;=0,0,IF(H2726&lt;=12000,H2726,IF(H2726&lt;=32000,ROUNDUP(H2726/2,0)+6000,IF(H2726&lt;=56000,ROUNDUP(H2726/4,0)+14000,28000))))+IF(I2726&lt;=0,0,IF(I2726&lt;=15000,I2726,IF(I2726&lt;=40000,ROUNDUP(I2726/2,0)+7500,IF(I2726&lt;=70000,ROUNDUP(I2726/4,0)+17500,35000)))),28000))))</f>
        <v/>
      </c>
      <c r="V2726" s="18">
        <f>MIN(70000,S2726+T2726+U2726)</f>
        <v/>
      </c>
      <c r="W2726" s="18">
        <f>MAX(0,ROUNDDOWN(M2726-J2726-N2726-K2726-0,-3))</f>
        <v/>
      </c>
      <c r="X2726" s="18">
        <f>MAX(0,ROUNDDOWN(M2726-J2726-N2726-K2726-R2726,-3))</f>
        <v/>
      </c>
      <c r="Y2726" s="18">
        <f>IF(W2726&lt;=0,0,ROUNDDOWN((W2726*LOOKUP(W2726,{0,1950001,3300001,6950001,9000001,18000001,40000001},{0.05,0.1,0.2,0.23,0.33,0.4,0.45})-LOOKUP(W2726,{0,1950001,3300001,6950001,9000001,18000001,40000001},{0,97500,427500,636000,1536000,2796000,4796000}))*1.021,-2))</f>
        <v/>
      </c>
      <c r="Z2726" s="18">
        <f>IF(X2726&lt;=0,0,ROUNDDOWN((X2726*LOOKUP(X2726,{0,1950001,3300001,6950001,9000001,18000001,40000001},{0.05,0.1,0.2,0.23,0.33,0.4,0.45})-LOOKUP(X2726,{0,1950001,3300001,6950001,9000001,18000001,40000001},{0,97500,427500,636000,1536000,2796000,4796000}))*1.021,-2))</f>
        <v/>
      </c>
      <c r="AA2726" s="18">
        <f>MAX(0,ROUNDDOWN(M2726-J2726-430000-L2726-0,-3))</f>
        <v/>
      </c>
      <c r="AB2726" s="18">
        <f>MAX(0,ROUNDDOWN(M2726-J2726-430000-L2726-V2726,-3))</f>
        <v/>
      </c>
      <c r="AC2726" s="18">
        <f>IF(M2726&lt;=450000,0,MAX(0,ROUNDDOWN(AA2726*0.06-MIN(50000,AA2726)*0.03,-2))+MAX(0,ROUNDDOWN(AA2726*0.04-MIN(50000,AA2726)*0.02,-2)))</f>
        <v/>
      </c>
      <c r="AD2726" s="18">
        <f>IF(M2726&lt;=450000,0,MAX(0,ROUNDDOWN(AB2726*0.06-MIN(50000,AB2726)*0.03,-2))+MAX(0,ROUNDDOWN(AB2726*0.04-MIN(50000,AB2726)*0.02,-2)))</f>
        <v/>
      </c>
      <c r="AE2726" s="18">
        <f>Y2726-Z2726</f>
        <v/>
      </c>
      <c r="AF2726" s="18">
        <f>AC2726-AD2726</f>
        <v/>
      </c>
      <c r="AG2726" s="18">
        <f>AE2726+AF2726</f>
        <v/>
      </c>
      <c r="AH2726" s="20">
        <f>IF(W2726&lt;=0,0,LOOKUP(W2726,{0,1950001,3300001,6950001,9000001,18000001,40000001},{0.05,0.1,0.2,0.23,0.33,0.4,0.45}))</f>
        <v/>
      </c>
    </row>
    <row r="2727">
      <c r="A2727" t="inlineStr">
        <is>
          <t>1万円刻み 3区分8万円ずつ</t>
        </is>
      </c>
      <c r="B2727" s="18">
        <f>'4_1万円刻み'!$A$883</f>
        <v/>
      </c>
      <c r="C2727" s="19" t="n">
        <v>2026</v>
      </c>
      <c r="D2727" t="inlineStr">
        <is>
          <t>いいえ</t>
        </is>
      </c>
      <c r="E2727" s="18" t="n">
        <v>80000</v>
      </c>
      <c r="F2727" s="18" t="n">
        <v>0</v>
      </c>
      <c r="G2727" s="18" t="n">
        <v>80000</v>
      </c>
      <c r="H2727" s="18" t="n">
        <v>80000</v>
      </c>
      <c r="I2727" s="18" t="n">
        <v>0</v>
      </c>
      <c r="J2727" s="18">
        <f>ROUND(MIN(B2727/12,650000)*12*0.0915+MIN(B2727/12,1390000)*12*(0.0504+0)+B2727*0.005,0)</f>
        <v/>
      </c>
      <c r="K2727" s="18" t="n">
        <v>0</v>
      </c>
      <c r="L2727" s="18" t="n">
        <v>0</v>
      </c>
      <c r="M2727" s="18">
        <f>ROUND(IF(C2727&gt;=2026,IF(B2727&lt;741000,0,IF(B2727&lt;2191000,B2727-740000,IF(B2727&lt;2193000,1451000,IF(B2727&lt;2196000,1453000,IF(B2727&lt;2200000,1456000,IF(B2727&lt;3600000,ROUNDDOWN(B2727/4,-3)*2.8-80000,IF(B2727&lt;6600000,ROUNDDOWN(B2727/4,-3)*3.2-440000,IF(B2727&lt;8500000,ROUNDDOWN(B2727*0.9,0)-1100000,B2727-1950000)))))))),IF(B2727&lt;651000,0,IF(B2727&lt;1900000,B2727-650000,IF(B2727&lt;3600000,ROUNDDOWN(B2727/4,-3)*2.8-80000,IF(B2727&lt;6600000,ROUNDDOWN(B2727/4,-3)*3.2-440000,IF(B2727&lt;8500000,ROUNDDOWN(B2727*0.9,0)-1100000,B2727-1950000)))))),0)</f>
        <v/>
      </c>
      <c r="N2727" s="18">
        <f>IF(M2727&gt;23500000,NA(),IF(C2727&gt;=2026,IF(M2727&lt;=4890000,1040000,IF(M2727&lt;=6550000,670000,620000)),IF(M2727&lt;=1320000,950000,IF(M2727&lt;=3360000,880000,IF(M2727&lt;=4890000,680000,IF(M2727&lt;=6550000,630000,580000))))))</f>
        <v/>
      </c>
      <c r="O2727" s="18">
        <f>IF(F2727&lt;=0,IF(AND(D2727="はい",C2727&gt;=2026,C2727&lt;=2027),IF(E2727&lt;=0,0,IF(E2727&lt;=30000,E2727,IF(E2727&lt;=60000,ROUNDUP(E2727/2,0)+15000,IF(E2727&lt;=120000,ROUNDUP(E2727/4,0)+30000,60000)))),IF(E2727&lt;=0,0,IF(E2727&lt;=20000,E2727,IF(E2727&lt;=40000,ROUNDUP(E2727/2,0)+10000,IF(E2727&lt;=80000,ROUNDUP(E2727/4,0)+20000,40000))))),IF(E2727&lt;=0,IF(F2727&lt;=0,0,IF(F2727&lt;=25000,F2727,IF(F2727&lt;=50000,ROUNDUP(F2727/2,0)+12500,IF(F2727&lt;=100000,ROUNDUP(F2727/4,0)+25000,50000)))),MAX(IF(F2727&lt;=0,0,IF(F2727&lt;=25000,F2727,IF(F2727&lt;=50000,ROUNDUP(F2727/2,0)+12500,IF(F2727&lt;=100000,ROUNDUP(F2727/4,0)+25000,50000)))),MIN(IF(AND(D2727="はい",C2727&gt;=2026,C2727&lt;=2027),IF(E2727&lt;=0,0,IF(E2727&lt;=30000,E2727,IF(E2727&lt;=60000,ROUNDUP(E2727/2,0)+15000,IF(E2727&lt;=120000,ROUNDUP(E2727/4,0)+30000,60000)))),IF(E2727&lt;=0,0,IF(E2727&lt;=20000,E2727,IF(E2727&lt;=40000,ROUNDUP(E2727/2,0)+10000,IF(E2727&lt;=80000,ROUNDUP(E2727/4,0)+20000,40000)))))+IF(F2727&lt;=0,0,IF(F2727&lt;=25000,F2727,IF(F2727&lt;=50000,ROUNDUP(F2727/2,0)+12500,IF(F2727&lt;=100000,ROUNDUP(F2727/4,0)+25000,50000)))),IF(AND(D2727="はい",C2727&gt;=2026,C2727&lt;=2027),60000,40000)))))</f>
        <v/>
      </c>
      <c r="P2727" s="18">
        <f>IF(G2727&lt;=0,0,IF(G2727&lt;=20000,G2727,IF(G2727&lt;=40000,ROUNDUP(G2727/2,0)+10000,IF(G2727&lt;=80000,ROUNDUP(G2727/4,0)+20000,40000))))</f>
        <v/>
      </c>
      <c r="Q2727" s="18">
        <f>IF(I2727&lt;=0,IF(H2727&lt;=0,0,IF(H2727&lt;=20000,H2727,IF(H2727&lt;=40000,ROUNDUP(H2727/2,0)+10000,IF(H2727&lt;=80000,ROUNDUP(H2727/4,0)+20000,40000)))),IF(H2727&lt;=0,IF(I2727&lt;=0,0,IF(I2727&lt;=25000,I2727,IF(I2727&lt;=50000,ROUNDUP(I2727/2,0)+12500,IF(I2727&lt;=100000,ROUNDUP(I2727/4,0)+25000,50000)))),MAX(IF(I2727&lt;=0,0,IF(I2727&lt;=25000,I2727,IF(I2727&lt;=50000,ROUNDUP(I2727/2,0)+12500,IF(I2727&lt;=100000,ROUNDUP(I2727/4,0)+25000,50000)))),MIN(IF(H2727&lt;=0,0,IF(H2727&lt;=20000,H2727,IF(H2727&lt;=40000,ROUNDUP(H2727/2,0)+10000,IF(H2727&lt;=80000,ROUNDUP(H2727/4,0)+20000,40000))))+IF(I2727&lt;=0,0,IF(I2727&lt;=25000,I2727,IF(I2727&lt;=50000,ROUNDUP(I2727/2,0)+12500,IF(I2727&lt;=100000,ROUNDUP(I2727/4,0)+25000,50000)))),40000))))</f>
        <v/>
      </c>
      <c r="R2727" s="18">
        <f>MIN(120000,O2727+P2727+Q2727)</f>
        <v/>
      </c>
      <c r="S2727" s="18">
        <f>IF(F2727&lt;=0,IF(E2727&lt;=0,0,IF(E2727&lt;=12000,E2727,IF(E2727&lt;=32000,ROUNDUP(E2727/2,0)+6000,IF(E2727&lt;=56000,ROUNDUP(E2727/4,0)+14000,28000)))),IF(E2727&lt;=0,IF(F2727&lt;=0,0,IF(F2727&lt;=15000,F2727,IF(F2727&lt;=40000,ROUNDUP(F2727/2,0)+7500,IF(F2727&lt;=70000,ROUNDUP(F2727/4,0)+17500,35000)))),MAX(IF(F2727&lt;=0,0,IF(F2727&lt;=15000,F2727,IF(F2727&lt;=40000,ROUNDUP(F2727/2,0)+7500,IF(F2727&lt;=70000,ROUNDUP(F2727/4,0)+17500,35000)))),MIN(IF(E2727&lt;=0,0,IF(E2727&lt;=12000,E2727,IF(E2727&lt;=32000,ROUNDUP(E2727/2,0)+6000,IF(E2727&lt;=56000,ROUNDUP(E2727/4,0)+14000,28000))))+IF(F2727&lt;=0,0,IF(F2727&lt;=15000,F2727,IF(F2727&lt;=40000,ROUNDUP(F2727/2,0)+7500,IF(F2727&lt;=70000,ROUNDUP(F2727/4,0)+17500,35000)))),28000))))</f>
        <v/>
      </c>
      <c r="T2727" s="18">
        <f>IF(G2727&lt;=0,0,IF(G2727&lt;=12000,G2727,IF(G2727&lt;=32000,ROUNDUP(G2727/2,0)+6000,IF(G2727&lt;=56000,ROUNDUP(G2727/4,0)+14000,28000))))</f>
        <v/>
      </c>
      <c r="U2727" s="18">
        <f>IF(I2727&lt;=0,IF(H2727&lt;=0,0,IF(H2727&lt;=12000,H2727,IF(H2727&lt;=32000,ROUNDUP(H2727/2,0)+6000,IF(H2727&lt;=56000,ROUNDUP(H2727/4,0)+14000,28000)))),IF(H2727&lt;=0,IF(I2727&lt;=0,0,IF(I2727&lt;=15000,I2727,IF(I2727&lt;=40000,ROUNDUP(I2727/2,0)+7500,IF(I2727&lt;=70000,ROUNDUP(I2727/4,0)+17500,35000)))),MAX(IF(I2727&lt;=0,0,IF(I2727&lt;=15000,I2727,IF(I2727&lt;=40000,ROUNDUP(I2727/2,0)+7500,IF(I2727&lt;=70000,ROUNDUP(I2727/4,0)+17500,35000)))),MIN(IF(H2727&lt;=0,0,IF(H2727&lt;=12000,H2727,IF(H2727&lt;=32000,ROUNDUP(H2727/2,0)+6000,IF(H2727&lt;=56000,ROUNDUP(H2727/4,0)+14000,28000))))+IF(I2727&lt;=0,0,IF(I2727&lt;=15000,I2727,IF(I2727&lt;=40000,ROUNDUP(I2727/2,0)+7500,IF(I2727&lt;=70000,ROUNDUP(I2727/4,0)+17500,35000)))),28000))))</f>
        <v/>
      </c>
      <c r="V2727" s="18">
        <f>MIN(70000,S2727+T2727+U2727)</f>
        <v/>
      </c>
      <c r="W2727" s="18">
        <f>MAX(0,ROUNDDOWN(M2727-J2727-N2727-K2727-0,-3))</f>
        <v/>
      </c>
      <c r="X2727" s="18">
        <f>MAX(0,ROUNDDOWN(M2727-J2727-N2727-K2727-R2727,-3))</f>
        <v/>
      </c>
      <c r="Y2727" s="18">
        <f>IF(W2727&lt;=0,0,ROUNDDOWN((W2727*LOOKUP(W2727,{0,1950001,3300001,6950001,9000001,18000001,40000001},{0.05,0.1,0.2,0.23,0.33,0.4,0.45})-LOOKUP(W2727,{0,1950001,3300001,6950001,9000001,18000001,40000001},{0,97500,427500,636000,1536000,2796000,4796000}))*1.021,-2))</f>
        <v/>
      </c>
      <c r="Z2727" s="18">
        <f>IF(X2727&lt;=0,0,ROUNDDOWN((X2727*LOOKUP(X2727,{0,1950001,3300001,6950001,9000001,18000001,40000001},{0.05,0.1,0.2,0.23,0.33,0.4,0.45})-LOOKUP(X2727,{0,1950001,3300001,6950001,9000001,18000001,40000001},{0,97500,427500,636000,1536000,2796000,4796000}))*1.021,-2))</f>
        <v/>
      </c>
      <c r="AA2727" s="18">
        <f>MAX(0,ROUNDDOWN(M2727-J2727-430000-L2727-0,-3))</f>
        <v/>
      </c>
      <c r="AB2727" s="18">
        <f>MAX(0,ROUNDDOWN(M2727-J2727-430000-L2727-V2727,-3))</f>
        <v/>
      </c>
      <c r="AC2727" s="18">
        <f>IF(M2727&lt;=450000,0,MAX(0,ROUNDDOWN(AA2727*0.06-MIN(50000,AA2727)*0.03,-2))+MAX(0,ROUNDDOWN(AA2727*0.04-MIN(50000,AA2727)*0.02,-2)))</f>
        <v/>
      </c>
      <c r="AD2727" s="18">
        <f>IF(M2727&lt;=450000,0,MAX(0,ROUNDDOWN(AB2727*0.06-MIN(50000,AB2727)*0.03,-2))+MAX(0,ROUNDDOWN(AB2727*0.04-MIN(50000,AB2727)*0.02,-2)))</f>
        <v/>
      </c>
      <c r="AE2727" s="18">
        <f>Y2727-Z2727</f>
        <v/>
      </c>
      <c r="AF2727" s="18">
        <f>AC2727-AD2727</f>
        <v/>
      </c>
      <c r="AG2727" s="18">
        <f>AE2727+AF2727</f>
        <v/>
      </c>
      <c r="AH2727" s="20">
        <f>IF(W2727&lt;=0,0,LOOKUP(W2727,{0,1950001,3300001,6950001,9000001,18000001,40000001},{0.05,0.1,0.2,0.23,0.33,0.4,0.45}))</f>
        <v/>
      </c>
    </row>
    <row r="2728">
      <c r="A2728" t="inlineStr">
        <is>
          <t>1万円刻み 一般8万円</t>
        </is>
      </c>
      <c r="B2728" s="18">
        <f>'4_1万円刻み'!$A$883</f>
        <v/>
      </c>
      <c r="C2728" s="19" t="n">
        <v>2026</v>
      </c>
      <c r="D2728" t="inlineStr">
        <is>
          <t>いいえ</t>
        </is>
      </c>
      <c r="E2728" s="18" t="n">
        <v>80000</v>
      </c>
      <c r="F2728" s="18" t="n">
        <v>0</v>
      </c>
      <c r="G2728" s="18" t="n">
        <v>0</v>
      </c>
      <c r="H2728" s="18" t="n">
        <v>0</v>
      </c>
      <c r="I2728" s="18" t="n">
        <v>0</v>
      </c>
      <c r="J2728" s="18">
        <f>ROUND(MIN(B2728/12,650000)*12*0.0915+MIN(B2728/12,1390000)*12*(0.0504+0)+B2728*0.005,0)</f>
        <v/>
      </c>
      <c r="K2728" s="18" t="n">
        <v>0</v>
      </c>
      <c r="L2728" s="18" t="n">
        <v>0</v>
      </c>
      <c r="M2728" s="18">
        <f>ROUND(IF(C2728&gt;=2026,IF(B2728&lt;741000,0,IF(B2728&lt;2191000,B2728-740000,IF(B2728&lt;2193000,1451000,IF(B2728&lt;2196000,1453000,IF(B2728&lt;2200000,1456000,IF(B2728&lt;3600000,ROUNDDOWN(B2728/4,-3)*2.8-80000,IF(B2728&lt;6600000,ROUNDDOWN(B2728/4,-3)*3.2-440000,IF(B2728&lt;8500000,ROUNDDOWN(B2728*0.9,0)-1100000,B2728-1950000)))))))),IF(B2728&lt;651000,0,IF(B2728&lt;1900000,B2728-650000,IF(B2728&lt;3600000,ROUNDDOWN(B2728/4,-3)*2.8-80000,IF(B2728&lt;6600000,ROUNDDOWN(B2728/4,-3)*3.2-440000,IF(B2728&lt;8500000,ROUNDDOWN(B2728*0.9,0)-1100000,B2728-1950000)))))),0)</f>
        <v/>
      </c>
      <c r="N2728" s="18">
        <f>IF(M2728&gt;23500000,NA(),IF(C2728&gt;=2026,IF(M2728&lt;=4890000,1040000,IF(M2728&lt;=6550000,670000,620000)),IF(M2728&lt;=1320000,950000,IF(M2728&lt;=3360000,880000,IF(M2728&lt;=4890000,680000,IF(M2728&lt;=6550000,630000,580000))))))</f>
        <v/>
      </c>
      <c r="O2728" s="18">
        <f>IF(F2728&lt;=0,IF(AND(D2728="はい",C2728&gt;=2026,C2728&lt;=2027),IF(E2728&lt;=0,0,IF(E2728&lt;=30000,E2728,IF(E2728&lt;=60000,ROUNDUP(E2728/2,0)+15000,IF(E2728&lt;=120000,ROUNDUP(E2728/4,0)+30000,60000)))),IF(E2728&lt;=0,0,IF(E2728&lt;=20000,E2728,IF(E2728&lt;=40000,ROUNDUP(E2728/2,0)+10000,IF(E2728&lt;=80000,ROUNDUP(E2728/4,0)+20000,40000))))),IF(E2728&lt;=0,IF(F2728&lt;=0,0,IF(F2728&lt;=25000,F2728,IF(F2728&lt;=50000,ROUNDUP(F2728/2,0)+12500,IF(F2728&lt;=100000,ROUNDUP(F2728/4,0)+25000,50000)))),MAX(IF(F2728&lt;=0,0,IF(F2728&lt;=25000,F2728,IF(F2728&lt;=50000,ROUNDUP(F2728/2,0)+12500,IF(F2728&lt;=100000,ROUNDUP(F2728/4,0)+25000,50000)))),MIN(IF(AND(D2728="はい",C2728&gt;=2026,C2728&lt;=2027),IF(E2728&lt;=0,0,IF(E2728&lt;=30000,E2728,IF(E2728&lt;=60000,ROUNDUP(E2728/2,0)+15000,IF(E2728&lt;=120000,ROUNDUP(E2728/4,0)+30000,60000)))),IF(E2728&lt;=0,0,IF(E2728&lt;=20000,E2728,IF(E2728&lt;=40000,ROUNDUP(E2728/2,0)+10000,IF(E2728&lt;=80000,ROUNDUP(E2728/4,0)+20000,40000)))))+IF(F2728&lt;=0,0,IF(F2728&lt;=25000,F2728,IF(F2728&lt;=50000,ROUNDUP(F2728/2,0)+12500,IF(F2728&lt;=100000,ROUNDUP(F2728/4,0)+25000,50000)))),IF(AND(D2728="はい",C2728&gt;=2026,C2728&lt;=2027),60000,40000)))))</f>
        <v/>
      </c>
      <c r="P2728" s="18">
        <f>IF(G2728&lt;=0,0,IF(G2728&lt;=20000,G2728,IF(G2728&lt;=40000,ROUNDUP(G2728/2,0)+10000,IF(G2728&lt;=80000,ROUNDUP(G2728/4,0)+20000,40000))))</f>
        <v/>
      </c>
      <c r="Q2728" s="18">
        <f>IF(I2728&lt;=0,IF(H2728&lt;=0,0,IF(H2728&lt;=20000,H2728,IF(H2728&lt;=40000,ROUNDUP(H2728/2,0)+10000,IF(H2728&lt;=80000,ROUNDUP(H2728/4,0)+20000,40000)))),IF(H2728&lt;=0,IF(I2728&lt;=0,0,IF(I2728&lt;=25000,I2728,IF(I2728&lt;=50000,ROUNDUP(I2728/2,0)+12500,IF(I2728&lt;=100000,ROUNDUP(I2728/4,0)+25000,50000)))),MAX(IF(I2728&lt;=0,0,IF(I2728&lt;=25000,I2728,IF(I2728&lt;=50000,ROUNDUP(I2728/2,0)+12500,IF(I2728&lt;=100000,ROUNDUP(I2728/4,0)+25000,50000)))),MIN(IF(H2728&lt;=0,0,IF(H2728&lt;=20000,H2728,IF(H2728&lt;=40000,ROUNDUP(H2728/2,0)+10000,IF(H2728&lt;=80000,ROUNDUP(H2728/4,0)+20000,40000))))+IF(I2728&lt;=0,0,IF(I2728&lt;=25000,I2728,IF(I2728&lt;=50000,ROUNDUP(I2728/2,0)+12500,IF(I2728&lt;=100000,ROUNDUP(I2728/4,0)+25000,50000)))),40000))))</f>
        <v/>
      </c>
      <c r="R2728" s="18">
        <f>MIN(120000,O2728+P2728+Q2728)</f>
        <v/>
      </c>
      <c r="S2728" s="18">
        <f>IF(F2728&lt;=0,IF(E2728&lt;=0,0,IF(E2728&lt;=12000,E2728,IF(E2728&lt;=32000,ROUNDUP(E2728/2,0)+6000,IF(E2728&lt;=56000,ROUNDUP(E2728/4,0)+14000,28000)))),IF(E2728&lt;=0,IF(F2728&lt;=0,0,IF(F2728&lt;=15000,F2728,IF(F2728&lt;=40000,ROUNDUP(F2728/2,0)+7500,IF(F2728&lt;=70000,ROUNDUP(F2728/4,0)+17500,35000)))),MAX(IF(F2728&lt;=0,0,IF(F2728&lt;=15000,F2728,IF(F2728&lt;=40000,ROUNDUP(F2728/2,0)+7500,IF(F2728&lt;=70000,ROUNDUP(F2728/4,0)+17500,35000)))),MIN(IF(E2728&lt;=0,0,IF(E2728&lt;=12000,E2728,IF(E2728&lt;=32000,ROUNDUP(E2728/2,0)+6000,IF(E2728&lt;=56000,ROUNDUP(E2728/4,0)+14000,28000))))+IF(F2728&lt;=0,0,IF(F2728&lt;=15000,F2728,IF(F2728&lt;=40000,ROUNDUP(F2728/2,0)+7500,IF(F2728&lt;=70000,ROUNDUP(F2728/4,0)+17500,35000)))),28000))))</f>
        <v/>
      </c>
      <c r="T2728" s="18">
        <f>IF(G2728&lt;=0,0,IF(G2728&lt;=12000,G2728,IF(G2728&lt;=32000,ROUNDUP(G2728/2,0)+6000,IF(G2728&lt;=56000,ROUNDUP(G2728/4,0)+14000,28000))))</f>
        <v/>
      </c>
      <c r="U2728" s="18">
        <f>IF(I2728&lt;=0,IF(H2728&lt;=0,0,IF(H2728&lt;=12000,H2728,IF(H2728&lt;=32000,ROUNDUP(H2728/2,0)+6000,IF(H2728&lt;=56000,ROUNDUP(H2728/4,0)+14000,28000)))),IF(H2728&lt;=0,IF(I2728&lt;=0,0,IF(I2728&lt;=15000,I2728,IF(I2728&lt;=40000,ROUNDUP(I2728/2,0)+7500,IF(I2728&lt;=70000,ROUNDUP(I2728/4,0)+17500,35000)))),MAX(IF(I2728&lt;=0,0,IF(I2728&lt;=15000,I2728,IF(I2728&lt;=40000,ROUNDUP(I2728/2,0)+7500,IF(I2728&lt;=70000,ROUNDUP(I2728/4,0)+17500,35000)))),MIN(IF(H2728&lt;=0,0,IF(H2728&lt;=12000,H2728,IF(H2728&lt;=32000,ROUNDUP(H2728/2,0)+6000,IF(H2728&lt;=56000,ROUNDUP(H2728/4,0)+14000,28000))))+IF(I2728&lt;=0,0,IF(I2728&lt;=15000,I2728,IF(I2728&lt;=40000,ROUNDUP(I2728/2,0)+7500,IF(I2728&lt;=70000,ROUNDUP(I2728/4,0)+17500,35000)))),28000))))</f>
        <v/>
      </c>
      <c r="V2728" s="18">
        <f>MIN(70000,S2728+T2728+U2728)</f>
        <v/>
      </c>
      <c r="W2728" s="18">
        <f>MAX(0,ROUNDDOWN(M2728-J2728-N2728-K2728-0,-3))</f>
        <v/>
      </c>
      <c r="X2728" s="18">
        <f>MAX(0,ROUNDDOWN(M2728-J2728-N2728-K2728-R2728,-3))</f>
        <v/>
      </c>
      <c r="Y2728" s="18">
        <f>IF(W2728&lt;=0,0,ROUNDDOWN((W2728*LOOKUP(W2728,{0,1950001,3300001,6950001,9000001,18000001,40000001},{0.05,0.1,0.2,0.23,0.33,0.4,0.45})-LOOKUP(W2728,{0,1950001,3300001,6950001,9000001,18000001,40000001},{0,97500,427500,636000,1536000,2796000,4796000}))*1.021,-2))</f>
        <v/>
      </c>
      <c r="Z2728" s="18">
        <f>IF(X2728&lt;=0,0,ROUNDDOWN((X2728*LOOKUP(X2728,{0,1950001,3300001,6950001,9000001,18000001,40000001},{0.05,0.1,0.2,0.23,0.33,0.4,0.45})-LOOKUP(X2728,{0,1950001,3300001,6950001,9000001,18000001,40000001},{0,97500,427500,636000,1536000,2796000,4796000}))*1.021,-2))</f>
        <v/>
      </c>
      <c r="AA2728" s="18">
        <f>MAX(0,ROUNDDOWN(M2728-J2728-430000-L2728-0,-3))</f>
        <v/>
      </c>
      <c r="AB2728" s="18">
        <f>MAX(0,ROUNDDOWN(M2728-J2728-430000-L2728-V2728,-3))</f>
        <v/>
      </c>
      <c r="AC2728" s="18">
        <f>IF(M2728&lt;=450000,0,MAX(0,ROUNDDOWN(AA2728*0.06-MIN(50000,AA2728)*0.03,-2))+MAX(0,ROUNDDOWN(AA2728*0.04-MIN(50000,AA2728)*0.02,-2)))</f>
        <v/>
      </c>
      <c r="AD2728" s="18">
        <f>IF(M2728&lt;=450000,0,MAX(0,ROUNDDOWN(AB2728*0.06-MIN(50000,AB2728)*0.03,-2))+MAX(0,ROUNDDOWN(AB2728*0.04-MIN(50000,AB2728)*0.02,-2)))</f>
        <v/>
      </c>
      <c r="AE2728" s="18">
        <f>Y2728-Z2728</f>
        <v/>
      </c>
      <c r="AF2728" s="18">
        <f>AC2728-AD2728</f>
        <v/>
      </c>
      <c r="AG2728" s="18">
        <f>AE2728+AF2728</f>
        <v/>
      </c>
      <c r="AH2728" s="20">
        <f>IF(W2728&lt;=0,0,LOOKUP(W2728,{0,1950001,3300001,6950001,9000001,18000001,40000001},{0.05,0.1,0.2,0.23,0.33,0.4,0.45}))</f>
        <v/>
      </c>
    </row>
    <row r="2729">
      <c r="A2729" t="inlineStr">
        <is>
          <t>1万円刻み 特例あり一般12万円</t>
        </is>
      </c>
      <c r="B2729" s="18">
        <f>'4_1万円刻み'!$A$883</f>
        <v/>
      </c>
      <c r="C2729" s="19" t="n">
        <v>2026</v>
      </c>
      <c r="D2729" t="inlineStr">
        <is>
          <t>はい</t>
        </is>
      </c>
      <c r="E2729" s="18" t="n">
        <v>120000</v>
      </c>
      <c r="F2729" s="18" t="n">
        <v>0</v>
      </c>
      <c r="G2729" s="18" t="n">
        <v>0</v>
      </c>
      <c r="H2729" s="18" t="n">
        <v>0</v>
      </c>
      <c r="I2729" s="18" t="n">
        <v>0</v>
      </c>
      <c r="J2729" s="18">
        <f>ROUND(MIN(B2729/12,650000)*12*0.0915+MIN(B2729/12,1390000)*12*(0.0504+0)+B2729*0.005,0)</f>
        <v/>
      </c>
      <c r="K2729" s="18" t="n">
        <v>0</v>
      </c>
      <c r="L2729" s="18" t="n">
        <v>0</v>
      </c>
      <c r="M2729" s="18">
        <f>ROUND(IF(C2729&gt;=2026,IF(B2729&lt;741000,0,IF(B2729&lt;2191000,B2729-740000,IF(B2729&lt;2193000,1451000,IF(B2729&lt;2196000,1453000,IF(B2729&lt;2200000,1456000,IF(B2729&lt;3600000,ROUNDDOWN(B2729/4,-3)*2.8-80000,IF(B2729&lt;6600000,ROUNDDOWN(B2729/4,-3)*3.2-440000,IF(B2729&lt;8500000,ROUNDDOWN(B2729*0.9,0)-1100000,B2729-1950000)))))))),IF(B2729&lt;651000,0,IF(B2729&lt;1900000,B2729-650000,IF(B2729&lt;3600000,ROUNDDOWN(B2729/4,-3)*2.8-80000,IF(B2729&lt;6600000,ROUNDDOWN(B2729/4,-3)*3.2-440000,IF(B2729&lt;8500000,ROUNDDOWN(B2729*0.9,0)-1100000,B2729-1950000)))))),0)</f>
        <v/>
      </c>
      <c r="N2729" s="18">
        <f>IF(M2729&gt;23500000,NA(),IF(C2729&gt;=2026,IF(M2729&lt;=4890000,1040000,IF(M2729&lt;=6550000,670000,620000)),IF(M2729&lt;=1320000,950000,IF(M2729&lt;=3360000,880000,IF(M2729&lt;=4890000,680000,IF(M2729&lt;=6550000,630000,580000))))))</f>
        <v/>
      </c>
      <c r="O2729" s="18">
        <f>IF(F2729&lt;=0,IF(AND(D2729="はい",C2729&gt;=2026,C2729&lt;=2027),IF(E2729&lt;=0,0,IF(E2729&lt;=30000,E2729,IF(E2729&lt;=60000,ROUNDUP(E2729/2,0)+15000,IF(E2729&lt;=120000,ROUNDUP(E2729/4,0)+30000,60000)))),IF(E2729&lt;=0,0,IF(E2729&lt;=20000,E2729,IF(E2729&lt;=40000,ROUNDUP(E2729/2,0)+10000,IF(E2729&lt;=80000,ROUNDUP(E2729/4,0)+20000,40000))))),IF(E2729&lt;=0,IF(F2729&lt;=0,0,IF(F2729&lt;=25000,F2729,IF(F2729&lt;=50000,ROUNDUP(F2729/2,0)+12500,IF(F2729&lt;=100000,ROUNDUP(F2729/4,0)+25000,50000)))),MAX(IF(F2729&lt;=0,0,IF(F2729&lt;=25000,F2729,IF(F2729&lt;=50000,ROUNDUP(F2729/2,0)+12500,IF(F2729&lt;=100000,ROUNDUP(F2729/4,0)+25000,50000)))),MIN(IF(AND(D2729="はい",C2729&gt;=2026,C2729&lt;=2027),IF(E2729&lt;=0,0,IF(E2729&lt;=30000,E2729,IF(E2729&lt;=60000,ROUNDUP(E2729/2,0)+15000,IF(E2729&lt;=120000,ROUNDUP(E2729/4,0)+30000,60000)))),IF(E2729&lt;=0,0,IF(E2729&lt;=20000,E2729,IF(E2729&lt;=40000,ROUNDUP(E2729/2,0)+10000,IF(E2729&lt;=80000,ROUNDUP(E2729/4,0)+20000,40000)))))+IF(F2729&lt;=0,0,IF(F2729&lt;=25000,F2729,IF(F2729&lt;=50000,ROUNDUP(F2729/2,0)+12500,IF(F2729&lt;=100000,ROUNDUP(F2729/4,0)+25000,50000)))),IF(AND(D2729="はい",C2729&gt;=2026,C2729&lt;=2027),60000,40000)))))</f>
        <v/>
      </c>
      <c r="P2729" s="18">
        <f>IF(G2729&lt;=0,0,IF(G2729&lt;=20000,G2729,IF(G2729&lt;=40000,ROUNDUP(G2729/2,0)+10000,IF(G2729&lt;=80000,ROUNDUP(G2729/4,0)+20000,40000))))</f>
        <v/>
      </c>
      <c r="Q2729" s="18">
        <f>IF(I2729&lt;=0,IF(H2729&lt;=0,0,IF(H2729&lt;=20000,H2729,IF(H2729&lt;=40000,ROUNDUP(H2729/2,0)+10000,IF(H2729&lt;=80000,ROUNDUP(H2729/4,0)+20000,40000)))),IF(H2729&lt;=0,IF(I2729&lt;=0,0,IF(I2729&lt;=25000,I2729,IF(I2729&lt;=50000,ROUNDUP(I2729/2,0)+12500,IF(I2729&lt;=100000,ROUNDUP(I2729/4,0)+25000,50000)))),MAX(IF(I2729&lt;=0,0,IF(I2729&lt;=25000,I2729,IF(I2729&lt;=50000,ROUNDUP(I2729/2,0)+12500,IF(I2729&lt;=100000,ROUNDUP(I2729/4,0)+25000,50000)))),MIN(IF(H2729&lt;=0,0,IF(H2729&lt;=20000,H2729,IF(H2729&lt;=40000,ROUNDUP(H2729/2,0)+10000,IF(H2729&lt;=80000,ROUNDUP(H2729/4,0)+20000,40000))))+IF(I2729&lt;=0,0,IF(I2729&lt;=25000,I2729,IF(I2729&lt;=50000,ROUNDUP(I2729/2,0)+12500,IF(I2729&lt;=100000,ROUNDUP(I2729/4,0)+25000,50000)))),40000))))</f>
        <v/>
      </c>
      <c r="R2729" s="18">
        <f>MIN(120000,O2729+P2729+Q2729)</f>
        <v/>
      </c>
      <c r="S2729" s="18">
        <f>IF(F2729&lt;=0,IF(E2729&lt;=0,0,IF(E2729&lt;=12000,E2729,IF(E2729&lt;=32000,ROUNDUP(E2729/2,0)+6000,IF(E2729&lt;=56000,ROUNDUP(E2729/4,0)+14000,28000)))),IF(E2729&lt;=0,IF(F2729&lt;=0,0,IF(F2729&lt;=15000,F2729,IF(F2729&lt;=40000,ROUNDUP(F2729/2,0)+7500,IF(F2729&lt;=70000,ROUNDUP(F2729/4,0)+17500,35000)))),MAX(IF(F2729&lt;=0,0,IF(F2729&lt;=15000,F2729,IF(F2729&lt;=40000,ROUNDUP(F2729/2,0)+7500,IF(F2729&lt;=70000,ROUNDUP(F2729/4,0)+17500,35000)))),MIN(IF(E2729&lt;=0,0,IF(E2729&lt;=12000,E2729,IF(E2729&lt;=32000,ROUNDUP(E2729/2,0)+6000,IF(E2729&lt;=56000,ROUNDUP(E2729/4,0)+14000,28000))))+IF(F2729&lt;=0,0,IF(F2729&lt;=15000,F2729,IF(F2729&lt;=40000,ROUNDUP(F2729/2,0)+7500,IF(F2729&lt;=70000,ROUNDUP(F2729/4,0)+17500,35000)))),28000))))</f>
        <v/>
      </c>
      <c r="T2729" s="18">
        <f>IF(G2729&lt;=0,0,IF(G2729&lt;=12000,G2729,IF(G2729&lt;=32000,ROUNDUP(G2729/2,0)+6000,IF(G2729&lt;=56000,ROUNDUP(G2729/4,0)+14000,28000))))</f>
        <v/>
      </c>
      <c r="U2729" s="18">
        <f>IF(I2729&lt;=0,IF(H2729&lt;=0,0,IF(H2729&lt;=12000,H2729,IF(H2729&lt;=32000,ROUNDUP(H2729/2,0)+6000,IF(H2729&lt;=56000,ROUNDUP(H2729/4,0)+14000,28000)))),IF(H2729&lt;=0,IF(I2729&lt;=0,0,IF(I2729&lt;=15000,I2729,IF(I2729&lt;=40000,ROUNDUP(I2729/2,0)+7500,IF(I2729&lt;=70000,ROUNDUP(I2729/4,0)+17500,35000)))),MAX(IF(I2729&lt;=0,0,IF(I2729&lt;=15000,I2729,IF(I2729&lt;=40000,ROUNDUP(I2729/2,0)+7500,IF(I2729&lt;=70000,ROUNDUP(I2729/4,0)+17500,35000)))),MIN(IF(H2729&lt;=0,0,IF(H2729&lt;=12000,H2729,IF(H2729&lt;=32000,ROUNDUP(H2729/2,0)+6000,IF(H2729&lt;=56000,ROUNDUP(H2729/4,0)+14000,28000))))+IF(I2729&lt;=0,0,IF(I2729&lt;=15000,I2729,IF(I2729&lt;=40000,ROUNDUP(I2729/2,0)+7500,IF(I2729&lt;=70000,ROUNDUP(I2729/4,0)+17500,35000)))),28000))))</f>
        <v/>
      </c>
      <c r="V2729" s="18">
        <f>MIN(70000,S2729+T2729+U2729)</f>
        <v/>
      </c>
      <c r="W2729" s="18">
        <f>MAX(0,ROUNDDOWN(M2729-J2729-N2729-K2729-0,-3))</f>
        <v/>
      </c>
      <c r="X2729" s="18">
        <f>MAX(0,ROUNDDOWN(M2729-J2729-N2729-K2729-R2729,-3))</f>
        <v/>
      </c>
      <c r="Y2729" s="18">
        <f>IF(W2729&lt;=0,0,ROUNDDOWN((W2729*LOOKUP(W2729,{0,1950001,3300001,6950001,9000001,18000001,40000001},{0.05,0.1,0.2,0.23,0.33,0.4,0.45})-LOOKUP(W2729,{0,1950001,3300001,6950001,9000001,18000001,40000001},{0,97500,427500,636000,1536000,2796000,4796000}))*1.021,-2))</f>
        <v/>
      </c>
      <c r="Z2729" s="18">
        <f>IF(X2729&lt;=0,0,ROUNDDOWN((X2729*LOOKUP(X2729,{0,1950001,3300001,6950001,9000001,18000001,40000001},{0.05,0.1,0.2,0.23,0.33,0.4,0.45})-LOOKUP(X2729,{0,1950001,3300001,6950001,9000001,18000001,40000001},{0,97500,427500,636000,1536000,2796000,4796000}))*1.021,-2))</f>
        <v/>
      </c>
      <c r="AA2729" s="18">
        <f>MAX(0,ROUNDDOWN(M2729-J2729-430000-L2729-0,-3))</f>
        <v/>
      </c>
      <c r="AB2729" s="18">
        <f>MAX(0,ROUNDDOWN(M2729-J2729-430000-L2729-V2729,-3))</f>
        <v/>
      </c>
      <c r="AC2729" s="18">
        <f>IF(M2729&lt;=450000,0,MAX(0,ROUNDDOWN(AA2729*0.06-MIN(50000,AA2729)*0.03,-2))+MAX(0,ROUNDDOWN(AA2729*0.04-MIN(50000,AA2729)*0.02,-2)))</f>
        <v/>
      </c>
      <c r="AD2729" s="18">
        <f>IF(M2729&lt;=450000,0,MAX(0,ROUNDDOWN(AB2729*0.06-MIN(50000,AB2729)*0.03,-2))+MAX(0,ROUNDDOWN(AB2729*0.04-MIN(50000,AB2729)*0.02,-2)))</f>
        <v/>
      </c>
      <c r="AE2729" s="18">
        <f>Y2729-Z2729</f>
        <v/>
      </c>
      <c r="AF2729" s="18">
        <f>AC2729-AD2729</f>
        <v/>
      </c>
      <c r="AG2729" s="18">
        <f>AE2729+AF2729</f>
        <v/>
      </c>
      <c r="AH2729" s="20">
        <f>IF(W2729&lt;=0,0,LOOKUP(W2729,{0,1950001,3300001,6950001,9000001,18000001,40000001},{0.05,0.1,0.2,0.23,0.33,0.4,0.45}))</f>
        <v/>
      </c>
    </row>
    <row r="2730">
      <c r="A2730" t="inlineStr">
        <is>
          <t>1万円刻み 3区分8万円ずつ</t>
        </is>
      </c>
      <c r="B2730" s="18">
        <f>'4_1万円刻み'!$A$884</f>
        <v/>
      </c>
      <c r="C2730" s="19" t="n">
        <v>2026</v>
      </c>
      <c r="D2730" t="inlineStr">
        <is>
          <t>いいえ</t>
        </is>
      </c>
      <c r="E2730" s="18" t="n">
        <v>80000</v>
      </c>
      <c r="F2730" s="18" t="n">
        <v>0</v>
      </c>
      <c r="G2730" s="18" t="n">
        <v>80000</v>
      </c>
      <c r="H2730" s="18" t="n">
        <v>80000</v>
      </c>
      <c r="I2730" s="18" t="n">
        <v>0</v>
      </c>
      <c r="J2730" s="18">
        <f>ROUND(MIN(B2730/12,650000)*12*0.0915+MIN(B2730/12,1390000)*12*(0.0504+0)+B2730*0.005,0)</f>
        <v/>
      </c>
      <c r="K2730" s="18" t="n">
        <v>0</v>
      </c>
      <c r="L2730" s="18" t="n">
        <v>0</v>
      </c>
      <c r="M2730" s="18">
        <f>ROUND(IF(C2730&gt;=2026,IF(B2730&lt;741000,0,IF(B2730&lt;2191000,B2730-740000,IF(B2730&lt;2193000,1451000,IF(B2730&lt;2196000,1453000,IF(B2730&lt;2200000,1456000,IF(B2730&lt;3600000,ROUNDDOWN(B2730/4,-3)*2.8-80000,IF(B2730&lt;6600000,ROUNDDOWN(B2730/4,-3)*3.2-440000,IF(B2730&lt;8500000,ROUNDDOWN(B2730*0.9,0)-1100000,B2730-1950000)))))))),IF(B2730&lt;651000,0,IF(B2730&lt;1900000,B2730-650000,IF(B2730&lt;3600000,ROUNDDOWN(B2730/4,-3)*2.8-80000,IF(B2730&lt;6600000,ROUNDDOWN(B2730/4,-3)*3.2-440000,IF(B2730&lt;8500000,ROUNDDOWN(B2730*0.9,0)-1100000,B2730-1950000)))))),0)</f>
        <v/>
      </c>
      <c r="N2730" s="18">
        <f>IF(M2730&gt;23500000,NA(),IF(C2730&gt;=2026,IF(M2730&lt;=4890000,1040000,IF(M2730&lt;=6550000,670000,620000)),IF(M2730&lt;=1320000,950000,IF(M2730&lt;=3360000,880000,IF(M2730&lt;=4890000,680000,IF(M2730&lt;=6550000,630000,580000))))))</f>
        <v/>
      </c>
      <c r="O2730" s="18">
        <f>IF(F2730&lt;=0,IF(AND(D2730="はい",C2730&gt;=2026,C2730&lt;=2027),IF(E2730&lt;=0,0,IF(E2730&lt;=30000,E2730,IF(E2730&lt;=60000,ROUNDUP(E2730/2,0)+15000,IF(E2730&lt;=120000,ROUNDUP(E2730/4,0)+30000,60000)))),IF(E2730&lt;=0,0,IF(E2730&lt;=20000,E2730,IF(E2730&lt;=40000,ROUNDUP(E2730/2,0)+10000,IF(E2730&lt;=80000,ROUNDUP(E2730/4,0)+20000,40000))))),IF(E2730&lt;=0,IF(F2730&lt;=0,0,IF(F2730&lt;=25000,F2730,IF(F2730&lt;=50000,ROUNDUP(F2730/2,0)+12500,IF(F2730&lt;=100000,ROUNDUP(F2730/4,0)+25000,50000)))),MAX(IF(F2730&lt;=0,0,IF(F2730&lt;=25000,F2730,IF(F2730&lt;=50000,ROUNDUP(F2730/2,0)+12500,IF(F2730&lt;=100000,ROUNDUP(F2730/4,0)+25000,50000)))),MIN(IF(AND(D2730="はい",C2730&gt;=2026,C2730&lt;=2027),IF(E2730&lt;=0,0,IF(E2730&lt;=30000,E2730,IF(E2730&lt;=60000,ROUNDUP(E2730/2,0)+15000,IF(E2730&lt;=120000,ROUNDUP(E2730/4,0)+30000,60000)))),IF(E2730&lt;=0,0,IF(E2730&lt;=20000,E2730,IF(E2730&lt;=40000,ROUNDUP(E2730/2,0)+10000,IF(E2730&lt;=80000,ROUNDUP(E2730/4,0)+20000,40000)))))+IF(F2730&lt;=0,0,IF(F2730&lt;=25000,F2730,IF(F2730&lt;=50000,ROUNDUP(F2730/2,0)+12500,IF(F2730&lt;=100000,ROUNDUP(F2730/4,0)+25000,50000)))),IF(AND(D2730="はい",C2730&gt;=2026,C2730&lt;=2027),60000,40000)))))</f>
        <v/>
      </c>
      <c r="P2730" s="18">
        <f>IF(G2730&lt;=0,0,IF(G2730&lt;=20000,G2730,IF(G2730&lt;=40000,ROUNDUP(G2730/2,0)+10000,IF(G2730&lt;=80000,ROUNDUP(G2730/4,0)+20000,40000))))</f>
        <v/>
      </c>
      <c r="Q2730" s="18">
        <f>IF(I2730&lt;=0,IF(H2730&lt;=0,0,IF(H2730&lt;=20000,H2730,IF(H2730&lt;=40000,ROUNDUP(H2730/2,0)+10000,IF(H2730&lt;=80000,ROUNDUP(H2730/4,0)+20000,40000)))),IF(H2730&lt;=0,IF(I2730&lt;=0,0,IF(I2730&lt;=25000,I2730,IF(I2730&lt;=50000,ROUNDUP(I2730/2,0)+12500,IF(I2730&lt;=100000,ROUNDUP(I2730/4,0)+25000,50000)))),MAX(IF(I2730&lt;=0,0,IF(I2730&lt;=25000,I2730,IF(I2730&lt;=50000,ROUNDUP(I2730/2,0)+12500,IF(I2730&lt;=100000,ROUNDUP(I2730/4,0)+25000,50000)))),MIN(IF(H2730&lt;=0,0,IF(H2730&lt;=20000,H2730,IF(H2730&lt;=40000,ROUNDUP(H2730/2,0)+10000,IF(H2730&lt;=80000,ROUNDUP(H2730/4,0)+20000,40000))))+IF(I2730&lt;=0,0,IF(I2730&lt;=25000,I2730,IF(I2730&lt;=50000,ROUNDUP(I2730/2,0)+12500,IF(I2730&lt;=100000,ROUNDUP(I2730/4,0)+25000,50000)))),40000))))</f>
        <v/>
      </c>
      <c r="R2730" s="18">
        <f>MIN(120000,O2730+P2730+Q2730)</f>
        <v/>
      </c>
      <c r="S2730" s="18">
        <f>IF(F2730&lt;=0,IF(E2730&lt;=0,0,IF(E2730&lt;=12000,E2730,IF(E2730&lt;=32000,ROUNDUP(E2730/2,0)+6000,IF(E2730&lt;=56000,ROUNDUP(E2730/4,0)+14000,28000)))),IF(E2730&lt;=0,IF(F2730&lt;=0,0,IF(F2730&lt;=15000,F2730,IF(F2730&lt;=40000,ROUNDUP(F2730/2,0)+7500,IF(F2730&lt;=70000,ROUNDUP(F2730/4,0)+17500,35000)))),MAX(IF(F2730&lt;=0,0,IF(F2730&lt;=15000,F2730,IF(F2730&lt;=40000,ROUNDUP(F2730/2,0)+7500,IF(F2730&lt;=70000,ROUNDUP(F2730/4,0)+17500,35000)))),MIN(IF(E2730&lt;=0,0,IF(E2730&lt;=12000,E2730,IF(E2730&lt;=32000,ROUNDUP(E2730/2,0)+6000,IF(E2730&lt;=56000,ROUNDUP(E2730/4,0)+14000,28000))))+IF(F2730&lt;=0,0,IF(F2730&lt;=15000,F2730,IF(F2730&lt;=40000,ROUNDUP(F2730/2,0)+7500,IF(F2730&lt;=70000,ROUNDUP(F2730/4,0)+17500,35000)))),28000))))</f>
        <v/>
      </c>
      <c r="T2730" s="18">
        <f>IF(G2730&lt;=0,0,IF(G2730&lt;=12000,G2730,IF(G2730&lt;=32000,ROUNDUP(G2730/2,0)+6000,IF(G2730&lt;=56000,ROUNDUP(G2730/4,0)+14000,28000))))</f>
        <v/>
      </c>
      <c r="U2730" s="18">
        <f>IF(I2730&lt;=0,IF(H2730&lt;=0,0,IF(H2730&lt;=12000,H2730,IF(H2730&lt;=32000,ROUNDUP(H2730/2,0)+6000,IF(H2730&lt;=56000,ROUNDUP(H2730/4,0)+14000,28000)))),IF(H2730&lt;=0,IF(I2730&lt;=0,0,IF(I2730&lt;=15000,I2730,IF(I2730&lt;=40000,ROUNDUP(I2730/2,0)+7500,IF(I2730&lt;=70000,ROUNDUP(I2730/4,0)+17500,35000)))),MAX(IF(I2730&lt;=0,0,IF(I2730&lt;=15000,I2730,IF(I2730&lt;=40000,ROUNDUP(I2730/2,0)+7500,IF(I2730&lt;=70000,ROUNDUP(I2730/4,0)+17500,35000)))),MIN(IF(H2730&lt;=0,0,IF(H2730&lt;=12000,H2730,IF(H2730&lt;=32000,ROUNDUP(H2730/2,0)+6000,IF(H2730&lt;=56000,ROUNDUP(H2730/4,0)+14000,28000))))+IF(I2730&lt;=0,0,IF(I2730&lt;=15000,I2730,IF(I2730&lt;=40000,ROUNDUP(I2730/2,0)+7500,IF(I2730&lt;=70000,ROUNDUP(I2730/4,0)+17500,35000)))),28000))))</f>
        <v/>
      </c>
      <c r="V2730" s="18">
        <f>MIN(70000,S2730+T2730+U2730)</f>
        <v/>
      </c>
      <c r="W2730" s="18">
        <f>MAX(0,ROUNDDOWN(M2730-J2730-N2730-K2730-0,-3))</f>
        <v/>
      </c>
      <c r="X2730" s="18">
        <f>MAX(0,ROUNDDOWN(M2730-J2730-N2730-K2730-R2730,-3))</f>
        <v/>
      </c>
      <c r="Y2730" s="18">
        <f>IF(W2730&lt;=0,0,ROUNDDOWN((W2730*LOOKUP(W2730,{0,1950001,3300001,6950001,9000001,18000001,40000001},{0.05,0.1,0.2,0.23,0.33,0.4,0.45})-LOOKUP(W2730,{0,1950001,3300001,6950001,9000001,18000001,40000001},{0,97500,427500,636000,1536000,2796000,4796000}))*1.021,-2))</f>
        <v/>
      </c>
      <c r="Z2730" s="18">
        <f>IF(X2730&lt;=0,0,ROUNDDOWN((X2730*LOOKUP(X2730,{0,1950001,3300001,6950001,9000001,18000001,40000001},{0.05,0.1,0.2,0.23,0.33,0.4,0.45})-LOOKUP(X2730,{0,1950001,3300001,6950001,9000001,18000001,40000001},{0,97500,427500,636000,1536000,2796000,4796000}))*1.021,-2))</f>
        <v/>
      </c>
      <c r="AA2730" s="18">
        <f>MAX(0,ROUNDDOWN(M2730-J2730-430000-L2730-0,-3))</f>
        <v/>
      </c>
      <c r="AB2730" s="18">
        <f>MAX(0,ROUNDDOWN(M2730-J2730-430000-L2730-V2730,-3))</f>
        <v/>
      </c>
      <c r="AC2730" s="18">
        <f>IF(M2730&lt;=450000,0,MAX(0,ROUNDDOWN(AA2730*0.06-MIN(50000,AA2730)*0.03,-2))+MAX(0,ROUNDDOWN(AA2730*0.04-MIN(50000,AA2730)*0.02,-2)))</f>
        <v/>
      </c>
      <c r="AD2730" s="18">
        <f>IF(M2730&lt;=450000,0,MAX(0,ROUNDDOWN(AB2730*0.06-MIN(50000,AB2730)*0.03,-2))+MAX(0,ROUNDDOWN(AB2730*0.04-MIN(50000,AB2730)*0.02,-2)))</f>
        <v/>
      </c>
      <c r="AE2730" s="18">
        <f>Y2730-Z2730</f>
        <v/>
      </c>
      <c r="AF2730" s="18">
        <f>AC2730-AD2730</f>
        <v/>
      </c>
      <c r="AG2730" s="18">
        <f>AE2730+AF2730</f>
        <v/>
      </c>
      <c r="AH2730" s="20">
        <f>IF(W2730&lt;=0,0,LOOKUP(W2730,{0,1950001,3300001,6950001,9000001,18000001,40000001},{0.05,0.1,0.2,0.23,0.33,0.4,0.45}))</f>
        <v/>
      </c>
    </row>
    <row r="2731">
      <c r="A2731" t="inlineStr">
        <is>
          <t>1万円刻み 一般8万円</t>
        </is>
      </c>
      <c r="B2731" s="18">
        <f>'4_1万円刻み'!$A$884</f>
        <v/>
      </c>
      <c r="C2731" s="19" t="n">
        <v>2026</v>
      </c>
      <c r="D2731" t="inlineStr">
        <is>
          <t>いいえ</t>
        </is>
      </c>
      <c r="E2731" s="18" t="n">
        <v>80000</v>
      </c>
      <c r="F2731" s="18" t="n">
        <v>0</v>
      </c>
      <c r="G2731" s="18" t="n">
        <v>0</v>
      </c>
      <c r="H2731" s="18" t="n">
        <v>0</v>
      </c>
      <c r="I2731" s="18" t="n">
        <v>0</v>
      </c>
      <c r="J2731" s="18">
        <f>ROUND(MIN(B2731/12,650000)*12*0.0915+MIN(B2731/12,1390000)*12*(0.0504+0)+B2731*0.005,0)</f>
        <v/>
      </c>
      <c r="K2731" s="18" t="n">
        <v>0</v>
      </c>
      <c r="L2731" s="18" t="n">
        <v>0</v>
      </c>
      <c r="M2731" s="18">
        <f>ROUND(IF(C2731&gt;=2026,IF(B2731&lt;741000,0,IF(B2731&lt;2191000,B2731-740000,IF(B2731&lt;2193000,1451000,IF(B2731&lt;2196000,1453000,IF(B2731&lt;2200000,1456000,IF(B2731&lt;3600000,ROUNDDOWN(B2731/4,-3)*2.8-80000,IF(B2731&lt;6600000,ROUNDDOWN(B2731/4,-3)*3.2-440000,IF(B2731&lt;8500000,ROUNDDOWN(B2731*0.9,0)-1100000,B2731-1950000)))))))),IF(B2731&lt;651000,0,IF(B2731&lt;1900000,B2731-650000,IF(B2731&lt;3600000,ROUNDDOWN(B2731/4,-3)*2.8-80000,IF(B2731&lt;6600000,ROUNDDOWN(B2731/4,-3)*3.2-440000,IF(B2731&lt;8500000,ROUNDDOWN(B2731*0.9,0)-1100000,B2731-1950000)))))),0)</f>
        <v/>
      </c>
      <c r="N2731" s="18">
        <f>IF(M2731&gt;23500000,NA(),IF(C2731&gt;=2026,IF(M2731&lt;=4890000,1040000,IF(M2731&lt;=6550000,670000,620000)),IF(M2731&lt;=1320000,950000,IF(M2731&lt;=3360000,880000,IF(M2731&lt;=4890000,680000,IF(M2731&lt;=6550000,630000,580000))))))</f>
        <v/>
      </c>
      <c r="O2731" s="18">
        <f>IF(F2731&lt;=0,IF(AND(D2731="はい",C2731&gt;=2026,C2731&lt;=2027),IF(E2731&lt;=0,0,IF(E2731&lt;=30000,E2731,IF(E2731&lt;=60000,ROUNDUP(E2731/2,0)+15000,IF(E2731&lt;=120000,ROUNDUP(E2731/4,0)+30000,60000)))),IF(E2731&lt;=0,0,IF(E2731&lt;=20000,E2731,IF(E2731&lt;=40000,ROUNDUP(E2731/2,0)+10000,IF(E2731&lt;=80000,ROUNDUP(E2731/4,0)+20000,40000))))),IF(E2731&lt;=0,IF(F2731&lt;=0,0,IF(F2731&lt;=25000,F2731,IF(F2731&lt;=50000,ROUNDUP(F2731/2,0)+12500,IF(F2731&lt;=100000,ROUNDUP(F2731/4,0)+25000,50000)))),MAX(IF(F2731&lt;=0,0,IF(F2731&lt;=25000,F2731,IF(F2731&lt;=50000,ROUNDUP(F2731/2,0)+12500,IF(F2731&lt;=100000,ROUNDUP(F2731/4,0)+25000,50000)))),MIN(IF(AND(D2731="はい",C2731&gt;=2026,C2731&lt;=2027),IF(E2731&lt;=0,0,IF(E2731&lt;=30000,E2731,IF(E2731&lt;=60000,ROUNDUP(E2731/2,0)+15000,IF(E2731&lt;=120000,ROUNDUP(E2731/4,0)+30000,60000)))),IF(E2731&lt;=0,0,IF(E2731&lt;=20000,E2731,IF(E2731&lt;=40000,ROUNDUP(E2731/2,0)+10000,IF(E2731&lt;=80000,ROUNDUP(E2731/4,0)+20000,40000)))))+IF(F2731&lt;=0,0,IF(F2731&lt;=25000,F2731,IF(F2731&lt;=50000,ROUNDUP(F2731/2,0)+12500,IF(F2731&lt;=100000,ROUNDUP(F2731/4,0)+25000,50000)))),IF(AND(D2731="はい",C2731&gt;=2026,C2731&lt;=2027),60000,40000)))))</f>
        <v/>
      </c>
      <c r="P2731" s="18">
        <f>IF(G2731&lt;=0,0,IF(G2731&lt;=20000,G2731,IF(G2731&lt;=40000,ROUNDUP(G2731/2,0)+10000,IF(G2731&lt;=80000,ROUNDUP(G2731/4,0)+20000,40000))))</f>
        <v/>
      </c>
      <c r="Q2731" s="18">
        <f>IF(I2731&lt;=0,IF(H2731&lt;=0,0,IF(H2731&lt;=20000,H2731,IF(H2731&lt;=40000,ROUNDUP(H2731/2,0)+10000,IF(H2731&lt;=80000,ROUNDUP(H2731/4,0)+20000,40000)))),IF(H2731&lt;=0,IF(I2731&lt;=0,0,IF(I2731&lt;=25000,I2731,IF(I2731&lt;=50000,ROUNDUP(I2731/2,0)+12500,IF(I2731&lt;=100000,ROUNDUP(I2731/4,0)+25000,50000)))),MAX(IF(I2731&lt;=0,0,IF(I2731&lt;=25000,I2731,IF(I2731&lt;=50000,ROUNDUP(I2731/2,0)+12500,IF(I2731&lt;=100000,ROUNDUP(I2731/4,0)+25000,50000)))),MIN(IF(H2731&lt;=0,0,IF(H2731&lt;=20000,H2731,IF(H2731&lt;=40000,ROUNDUP(H2731/2,0)+10000,IF(H2731&lt;=80000,ROUNDUP(H2731/4,0)+20000,40000))))+IF(I2731&lt;=0,0,IF(I2731&lt;=25000,I2731,IF(I2731&lt;=50000,ROUNDUP(I2731/2,0)+12500,IF(I2731&lt;=100000,ROUNDUP(I2731/4,0)+25000,50000)))),40000))))</f>
        <v/>
      </c>
      <c r="R2731" s="18">
        <f>MIN(120000,O2731+P2731+Q2731)</f>
        <v/>
      </c>
      <c r="S2731" s="18">
        <f>IF(F2731&lt;=0,IF(E2731&lt;=0,0,IF(E2731&lt;=12000,E2731,IF(E2731&lt;=32000,ROUNDUP(E2731/2,0)+6000,IF(E2731&lt;=56000,ROUNDUP(E2731/4,0)+14000,28000)))),IF(E2731&lt;=0,IF(F2731&lt;=0,0,IF(F2731&lt;=15000,F2731,IF(F2731&lt;=40000,ROUNDUP(F2731/2,0)+7500,IF(F2731&lt;=70000,ROUNDUP(F2731/4,0)+17500,35000)))),MAX(IF(F2731&lt;=0,0,IF(F2731&lt;=15000,F2731,IF(F2731&lt;=40000,ROUNDUP(F2731/2,0)+7500,IF(F2731&lt;=70000,ROUNDUP(F2731/4,0)+17500,35000)))),MIN(IF(E2731&lt;=0,0,IF(E2731&lt;=12000,E2731,IF(E2731&lt;=32000,ROUNDUP(E2731/2,0)+6000,IF(E2731&lt;=56000,ROUNDUP(E2731/4,0)+14000,28000))))+IF(F2731&lt;=0,0,IF(F2731&lt;=15000,F2731,IF(F2731&lt;=40000,ROUNDUP(F2731/2,0)+7500,IF(F2731&lt;=70000,ROUNDUP(F2731/4,0)+17500,35000)))),28000))))</f>
        <v/>
      </c>
      <c r="T2731" s="18">
        <f>IF(G2731&lt;=0,0,IF(G2731&lt;=12000,G2731,IF(G2731&lt;=32000,ROUNDUP(G2731/2,0)+6000,IF(G2731&lt;=56000,ROUNDUP(G2731/4,0)+14000,28000))))</f>
        <v/>
      </c>
      <c r="U2731" s="18">
        <f>IF(I2731&lt;=0,IF(H2731&lt;=0,0,IF(H2731&lt;=12000,H2731,IF(H2731&lt;=32000,ROUNDUP(H2731/2,0)+6000,IF(H2731&lt;=56000,ROUNDUP(H2731/4,0)+14000,28000)))),IF(H2731&lt;=0,IF(I2731&lt;=0,0,IF(I2731&lt;=15000,I2731,IF(I2731&lt;=40000,ROUNDUP(I2731/2,0)+7500,IF(I2731&lt;=70000,ROUNDUP(I2731/4,0)+17500,35000)))),MAX(IF(I2731&lt;=0,0,IF(I2731&lt;=15000,I2731,IF(I2731&lt;=40000,ROUNDUP(I2731/2,0)+7500,IF(I2731&lt;=70000,ROUNDUP(I2731/4,0)+17500,35000)))),MIN(IF(H2731&lt;=0,0,IF(H2731&lt;=12000,H2731,IF(H2731&lt;=32000,ROUNDUP(H2731/2,0)+6000,IF(H2731&lt;=56000,ROUNDUP(H2731/4,0)+14000,28000))))+IF(I2731&lt;=0,0,IF(I2731&lt;=15000,I2731,IF(I2731&lt;=40000,ROUNDUP(I2731/2,0)+7500,IF(I2731&lt;=70000,ROUNDUP(I2731/4,0)+17500,35000)))),28000))))</f>
        <v/>
      </c>
      <c r="V2731" s="18">
        <f>MIN(70000,S2731+T2731+U2731)</f>
        <v/>
      </c>
      <c r="W2731" s="18">
        <f>MAX(0,ROUNDDOWN(M2731-J2731-N2731-K2731-0,-3))</f>
        <v/>
      </c>
      <c r="X2731" s="18">
        <f>MAX(0,ROUNDDOWN(M2731-J2731-N2731-K2731-R2731,-3))</f>
        <v/>
      </c>
      <c r="Y2731" s="18">
        <f>IF(W2731&lt;=0,0,ROUNDDOWN((W2731*LOOKUP(W2731,{0,1950001,3300001,6950001,9000001,18000001,40000001},{0.05,0.1,0.2,0.23,0.33,0.4,0.45})-LOOKUP(W2731,{0,1950001,3300001,6950001,9000001,18000001,40000001},{0,97500,427500,636000,1536000,2796000,4796000}))*1.021,-2))</f>
        <v/>
      </c>
      <c r="Z2731" s="18">
        <f>IF(X2731&lt;=0,0,ROUNDDOWN((X2731*LOOKUP(X2731,{0,1950001,3300001,6950001,9000001,18000001,40000001},{0.05,0.1,0.2,0.23,0.33,0.4,0.45})-LOOKUP(X2731,{0,1950001,3300001,6950001,9000001,18000001,40000001},{0,97500,427500,636000,1536000,2796000,4796000}))*1.021,-2))</f>
        <v/>
      </c>
      <c r="AA2731" s="18">
        <f>MAX(0,ROUNDDOWN(M2731-J2731-430000-L2731-0,-3))</f>
        <v/>
      </c>
      <c r="AB2731" s="18">
        <f>MAX(0,ROUNDDOWN(M2731-J2731-430000-L2731-V2731,-3))</f>
        <v/>
      </c>
      <c r="AC2731" s="18">
        <f>IF(M2731&lt;=450000,0,MAX(0,ROUNDDOWN(AA2731*0.06-MIN(50000,AA2731)*0.03,-2))+MAX(0,ROUNDDOWN(AA2731*0.04-MIN(50000,AA2731)*0.02,-2)))</f>
        <v/>
      </c>
      <c r="AD2731" s="18">
        <f>IF(M2731&lt;=450000,0,MAX(0,ROUNDDOWN(AB2731*0.06-MIN(50000,AB2731)*0.03,-2))+MAX(0,ROUNDDOWN(AB2731*0.04-MIN(50000,AB2731)*0.02,-2)))</f>
        <v/>
      </c>
      <c r="AE2731" s="18">
        <f>Y2731-Z2731</f>
        <v/>
      </c>
      <c r="AF2731" s="18">
        <f>AC2731-AD2731</f>
        <v/>
      </c>
      <c r="AG2731" s="18">
        <f>AE2731+AF2731</f>
        <v/>
      </c>
      <c r="AH2731" s="20">
        <f>IF(W2731&lt;=0,0,LOOKUP(W2731,{0,1950001,3300001,6950001,9000001,18000001,40000001},{0.05,0.1,0.2,0.23,0.33,0.4,0.45}))</f>
        <v/>
      </c>
    </row>
    <row r="2732">
      <c r="A2732" t="inlineStr">
        <is>
          <t>1万円刻み 特例あり一般12万円</t>
        </is>
      </c>
      <c r="B2732" s="18">
        <f>'4_1万円刻み'!$A$884</f>
        <v/>
      </c>
      <c r="C2732" s="19" t="n">
        <v>2026</v>
      </c>
      <c r="D2732" t="inlineStr">
        <is>
          <t>はい</t>
        </is>
      </c>
      <c r="E2732" s="18" t="n">
        <v>120000</v>
      </c>
      <c r="F2732" s="18" t="n">
        <v>0</v>
      </c>
      <c r="G2732" s="18" t="n">
        <v>0</v>
      </c>
      <c r="H2732" s="18" t="n">
        <v>0</v>
      </c>
      <c r="I2732" s="18" t="n">
        <v>0</v>
      </c>
      <c r="J2732" s="18">
        <f>ROUND(MIN(B2732/12,650000)*12*0.0915+MIN(B2732/12,1390000)*12*(0.0504+0)+B2732*0.005,0)</f>
        <v/>
      </c>
      <c r="K2732" s="18" t="n">
        <v>0</v>
      </c>
      <c r="L2732" s="18" t="n">
        <v>0</v>
      </c>
      <c r="M2732" s="18">
        <f>ROUND(IF(C2732&gt;=2026,IF(B2732&lt;741000,0,IF(B2732&lt;2191000,B2732-740000,IF(B2732&lt;2193000,1451000,IF(B2732&lt;2196000,1453000,IF(B2732&lt;2200000,1456000,IF(B2732&lt;3600000,ROUNDDOWN(B2732/4,-3)*2.8-80000,IF(B2732&lt;6600000,ROUNDDOWN(B2732/4,-3)*3.2-440000,IF(B2732&lt;8500000,ROUNDDOWN(B2732*0.9,0)-1100000,B2732-1950000)))))))),IF(B2732&lt;651000,0,IF(B2732&lt;1900000,B2732-650000,IF(B2732&lt;3600000,ROUNDDOWN(B2732/4,-3)*2.8-80000,IF(B2732&lt;6600000,ROUNDDOWN(B2732/4,-3)*3.2-440000,IF(B2732&lt;8500000,ROUNDDOWN(B2732*0.9,0)-1100000,B2732-1950000)))))),0)</f>
        <v/>
      </c>
      <c r="N2732" s="18">
        <f>IF(M2732&gt;23500000,NA(),IF(C2732&gt;=2026,IF(M2732&lt;=4890000,1040000,IF(M2732&lt;=6550000,670000,620000)),IF(M2732&lt;=1320000,950000,IF(M2732&lt;=3360000,880000,IF(M2732&lt;=4890000,680000,IF(M2732&lt;=6550000,630000,580000))))))</f>
        <v/>
      </c>
      <c r="O2732" s="18">
        <f>IF(F2732&lt;=0,IF(AND(D2732="はい",C2732&gt;=2026,C2732&lt;=2027),IF(E2732&lt;=0,0,IF(E2732&lt;=30000,E2732,IF(E2732&lt;=60000,ROUNDUP(E2732/2,0)+15000,IF(E2732&lt;=120000,ROUNDUP(E2732/4,0)+30000,60000)))),IF(E2732&lt;=0,0,IF(E2732&lt;=20000,E2732,IF(E2732&lt;=40000,ROUNDUP(E2732/2,0)+10000,IF(E2732&lt;=80000,ROUNDUP(E2732/4,0)+20000,40000))))),IF(E2732&lt;=0,IF(F2732&lt;=0,0,IF(F2732&lt;=25000,F2732,IF(F2732&lt;=50000,ROUNDUP(F2732/2,0)+12500,IF(F2732&lt;=100000,ROUNDUP(F2732/4,0)+25000,50000)))),MAX(IF(F2732&lt;=0,0,IF(F2732&lt;=25000,F2732,IF(F2732&lt;=50000,ROUNDUP(F2732/2,0)+12500,IF(F2732&lt;=100000,ROUNDUP(F2732/4,0)+25000,50000)))),MIN(IF(AND(D2732="はい",C2732&gt;=2026,C2732&lt;=2027),IF(E2732&lt;=0,0,IF(E2732&lt;=30000,E2732,IF(E2732&lt;=60000,ROUNDUP(E2732/2,0)+15000,IF(E2732&lt;=120000,ROUNDUP(E2732/4,0)+30000,60000)))),IF(E2732&lt;=0,0,IF(E2732&lt;=20000,E2732,IF(E2732&lt;=40000,ROUNDUP(E2732/2,0)+10000,IF(E2732&lt;=80000,ROUNDUP(E2732/4,0)+20000,40000)))))+IF(F2732&lt;=0,0,IF(F2732&lt;=25000,F2732,IF(F2732&lt;=50000,ROUNDUP(F2732/2,0)+12500,IF(F2732&lt;=100000,ROUNDUP(F2732/4,0)+25000,50000)))),IF(AND(D2732="はい",C2732&gt;=2026,C2732&lt;=2027),60000,40000)))))</f>
        <v/>
      </c>
      <c r="P2732" s="18">
        <f>IF(G2732&lt;=0,0,IF(G2732&lt;=20000,G2732,IF(G2732&lt;=40000,ROUNDUP(G2732/2,0)+10000,IF(G2732&lt;=80000,ROUNDUP(G2732/4,0)+20000,40000))))</f>
        <v/>
      </c>
      <c r="Q2732" s="18">
        <f>IF(I2732&lt;=0,IF(H2732&lt;=0,0,IF(H2732&lt;=20000,H2732,IF(H2732&lt;=40000,ROUNDUP(H2732/2,0)+10000,IF(H2732&lt;=80000,ROUNDUP(H2732/4,0)+20000,40000)))),IF(H2732&lt;=0,IF(I2732&lt;=0,0,IF(I2732&lt;=25000,I2732,IF(I2732&lt;=50000,ROUNDUP(I2732/2,0)+12500,IF(I2732&lt;=100000,ROUNDUP(I2732/4,0)+25000,50000)))),MAX(IF(I2732&lt;=0,0,IF(I2732&lt;=25000,I2732,IF(I2732&lt;=50000,ROUNDUP(I2732/2,0)+12500,IF(I2732&lt;=100000,ROUNDUP(I2732/4,0)+25000,50000)))),MIN(IF(H2732&lt;=0,0,IF(H2732&lt;=20000,H2732,IF(H2732&lt;=40000,ROUNDUP(H2732/2,0)+10000,IF(H2732&lt;=80000,ROUNDUP(H2732/4,0)+20000,40000))))+IF(I2732&lt;=0,0,IF(I2732&lt;=25000,I2732,IF(I2732&lt;=50000,ROUNDUP(I2732/2,0)+12500,IF(I2732&lt;=100000,ROUNDUP(I2732/4,0)+25000,50000)))),40000))))</f>
        <v/>
      </c>
      <c r="R2732" s="18">
        <f>MIN(120000,O2732+P2732+Q2732)</f>
        <v/>
      </c>
      <c r="S2732" s="18">
        <f>IF(F2732&lt;=0,IF(E2732&lt;=0,0,IF(E2732&lt;=12000,E2732,IF(E2732&lt;=32000,ROUNDUP(E2732/2,0)+6000,IF(E2732&lt;=56000,ROUNDUP(E2732/4,0)+14000,28000)))),IF(E2732&lt;=0,IF(F2732&lt;=0,0,IF(F2732&lt;=15000,F2732,IF(F2732&lt;=40000,ROUNDUP(F2732/2,0)+7500,IF(F2732&lt;=70000,ROUNDUP(F2732/4,0)+17500,35000)))),MAX(IF(F2732&lt;=0,0,IF(F2732&lt;=15000,F2732,IF(F2732&lt;=40000,ROUNDUP(F2732/2,0)+7500,IF(F2732&lt;=70000,ROUNDUP(F2732/4,0)+17500,35000)))),MIN(IF(E2732&lt;=0,0,IF(E2732&lt;=12000,E2732,IF(E2732&lt;=32000,ROUNDUP(E2732/2,0)+6000,IF(E2732&lt;=56000,ROUNDUP(E2732/4,0)+14000,28000))))+IF(F2732&lt;=0,0,IF(F2732&lt;=15000,F2732,IF(F2732&lt;=40000,ROUNDUP(F2732/2,0)+7500,IF(F2732&lt;=70000,ROUNDUP(F2732/4,0)+17500,35000)))),28000))))</f>
        <v/>
      </c>
      <c r="T2732" s="18">
        <f>IF(G2732&lt;=0,0,IF(G2732&lt;=12000,G2732,IF(G2732&lt;=32000,ROUNDUP(G2732/2,0)+6000,IF(G2732&lt;=56000,ROUNDUP(G2732/4,0)+14000,28000))))</f>
        <v/>
      </c>
      <c r="U2732" s="18">
        <f>IF(I2732&lt;=0,IF(H2732&lt;=0,0,IF(H2732&lt;=12000,H2732,IF(H2732&lt;=32000,ROUNDUP(H2732/2,0)+6000,IF(H2732&lt;=56000,ROUNDUP(H2732/4,0)+14000,28000)))),IF(H2732&lt;=0,IF(I2732&lt;=0,0,IF(I2732&lt;=15000,I2732,IF(I2732&lt;=40000,ROUNDUP(I2732/2,0)+7500,IF(I2732&lt;=70000,ROUNDUP(I2732/4,0)+17500,35000)))),MAX(IF(I2732&lt;=0,0,IF(I2732&lt;=15000,I2732,IF(I2732&lt;=40000,ROUNDUP(I2732/2,0)+7500,IF(I2732&lt;=70000,ROUNDUP(I2732/4,0)+17500,35000)))),MIN(IF(H2732&lt;=0,0,IF(H2732&lt;=12000,H2732,IF(H2732&lt;=32000,ROUNDUP(H2732/2,0)+6000,IF(H2732&lt;=56000,ROUNDUP(H2732/4,0)+14000,28000))))+IF(I2732&lt;=0,0,IF(I2732&lt;=15000,I2732,IF(I2732&lt;=40000,ROUNDUP(I2732/2,0)+7500,IF(I2732&lt;=70000,ROUNDUP(I2732/4,0)+17500,35000)))),28000))))</f>
        <v/>
      </c>
      <c r="V2732" s="18">
        <f>MIN(70000,S2732+T2732+U2732)</f>
        <v/>
      </c>
      <c r="W2732" s="18">
        <f>MAX(0,ROUNDDOWN(M2732-J2732-N2732-K2732-0,-3))</f>
        <v/>
      </c>
      <c r="X2732" s="18">
        <f>MAX(0,ROUNDDOWN(M2732-J2732-N2732-K2732-R2732,-3))</f>
        <v/>
      </c>
      <c r="Y2732" s="18">
        <f>IF(W2732&lt;=0,0,ROUNDDOWN((W2732*LOOKUP(W2732,{0,1950001,3300001,6950001,9000001,18000001,40000001},{0.05,0.1,0.2,0.23,0.33,0.4,0.45})-LOOKUP(W2732,{0,1950001,3300001,6950001,9000001,18000001,40000001},{0,97500,427500,636000,1536000,2796000,4796000}))*1.021,-2))</f>
        <v/>
      </c>
      <c r="Z2732" s="18">
        <f>IF(X2732&lt;=0,0,ROUNDDOWN((X2732*LOOKUP(X2732,{0,1950001,3300001,6950001,9000001,18000001,40000001},{0.05,0.1,0.2,0.23,0.33,0.4,0.45})-LOOKUP(X2732,{0,1950001,3300001,6950001,9000001,18000001,40000001},{0,97500,427500,636000,1536000,2796000,4796000}))*1.021,-2))</f>
        <v/>
      </c>
      <c r="AA2732" s="18">
        <f>MAX(0,ROUNDDOWN(M2732-J2732-430000-L2732-0,-3))</f>
        <v/>
      </c>
      <c r="AB2732" s="18">
        <f>MAX(0,ROUNDDOWN(M2732-J2732-430000-L2732-V2732,-3))</f>
        <v/>
      </c>
      <c r="AC2732" s="18">
        <f>IF(M2732&lt;=450000,0,MAX(0,ROUNDDOWN(AA2732*0.06-MIN(50000,AA2732)*0.03,-2))+MAX(0,ROUNDDOWN(AA2732*0.04-MIN(50000,AA2732)*0.02,-2)))</f>
        <v/>
      </c>
      <c r="AD2732" s="18">
        <f>IF(M2732&lt;=450000,0,MAX(0,ROUNDDOWN(AB2732*0.06-MIN(50000,AB2732)*0.03,-2))+MAX(0,ROUNDDOWN(AB2732*0.04-MIN(50000,AB2732)*0.02,-2)))</f>
        <v/>
      </c>
      <c r="AE2732" s="18">
        <f>Y2732-Z2732</f>
        <v/>
      </c>
      <c r="AF2732" s="18">
        <f>AC2732-AD2732</f>
        <v/>
      </c>
      <c r="AG2732" s="18">
        <f>AE2732+AF2732</f>
        <v/>
      </c>
      <c r="AH2732" s="20">
        <f>IF(W2732&lt;=0,0,LOOKUP(W2732,{0,1950001,3300001,6950001,9000001,18000001,40000001},{0.05,0.1,0.2,0.23,0.33,0.4,0.45}))</f>
        <v/>
      </c>
    </row>
    <row r="2733">
      <c r="A2733" t="inlineStr">
        <is>
          <t>1万円刻み 3区分8万円ずつ</t>
        </is>
      </c>
      <c r="B2733" s="18">
        <f>'4_1万円刻み'!$A$885</f>
        <v/>
      </c>
      <c r="C2733" s="19" t="n">
        <v>2026</v>
      </c>
      <c r="D2733" t="inlineStr">
        <is>
          <t>いいえ</t>
        </is>
      </c>
      <c r="E2733" s="18" t="n">
        <v>80000</v>
      </c>
      <c r="F2733" s="18" t="n">
        <v>0</v>
      </c>
      <c r="G2733" s="18" t="n">
        <v>80000</v>
      </c>
      <c r="H2733" s="18" t="n">
        <v>80000</v>
      </c>
      <c r="I2733" s="18" t="n">
        <v>0</v>
      </c>
      <c r="J2733" s="18">
        <f>ROUND(MIN(B2733/12,650000)*12*0.0915+MIN(B2733/12,1390000)*12*(0.0504+0)+B2733*0.005,0)</f>
        <v/>
      </c>
      <c r="K2733" s="18" t="n">
        <v>0</v>
      </c>
      <c r="L2733" s="18" t="n">
        <v>0</v>
      </c>
      <c r="M2733" s="18">
        <f>ROUND(IF(C2733&gt;=2026,IF(B2733&lt;741000,0,IF(B2733&lt;2191000,B2733-740000,IF(B2733&lt;2193000,1451000,IF(B2733&lt;2196000,1453000,IF(B2733&lt;2200000,1456000,IF(B2733&lt;3600000,ROUNDDOWN(B2733/4,-3)*2.8-80000,IF(B2733&lt;6600000,ROUNDDOWN(B2733/4,-3)*3.2-440000,IF(B2733&lt;8500000,ROUNDDOWN(B2733*0.9,0)-1100000,B2733-1950000)))))))),IF(B2733&lt;651000,0,IF(B2733&lt;1900000,B2733-650000,IF(B2733&lt;3600000,ROUNDDOWN(B2733/4,-3)*2.8-80000,IF(B2733&lt;6600000,ROUNDDOWN(B2733/4,-3)*3.2-440000,IF(B2733&lt;8500000,ROUNDDOWN(B2733*0.9,0)-1100000,B2733-1950000)))))),0)</f>
        <v/>
      </c>
      <c r="N2733" s="18">
        <f>IF(M2733&gt;23500000,NA(),IF(C2733&gt;=2026,IF(M2733&lt;=4890000,1040000,IF(M2733&lt;=6550000,670000,620000)),IF(M2733&lt;=1320000,950000,IF(M2733&lt;=3360000,880000,IF(M2733&lt;=4890000,680000,IF(M2733&lt;=6550000,630000,580000))))))</f>
        <v/>
      </c>
      <c r="O2733" s="18">
        <f>IF(F2733&lt;=0,IF(AND(D2733="はい",C2733&gt;=2026,C2733&lt;=2027),IF(E2733&lt;=0,0,IF(E2733&lt;=30000,E2733,IF(E2733&lt;=60000,ROUNDUP(E2733/2,0)+15000,IF(E2733&lt;=120000,ROUNDUP(E2733/4,0)+30000,60000)))),IF(E2733&lt;=0,0,IF(E2733&lt;=20000,E2733,IF(E2733&lt;=40000,ROUNDUP(E2733/2,0)+10000,IF(E2733&lt;=80000,ROUNDUP(E2733/4,0)+20000,40000))))),IF(E2733&lt;=0,IF(F2733&lt;=0,0,IF(F2733&lt;=25000,F2733,IF(F2733&lt;=50000,ROUNDUP(F2733/2,0)+12500,IF(F2733&lt;=100000,ROUNDUP(F2733/4,0)+25000,50000)))),MAX(IF(F2733&lt;=0,0,IF(F2733&lt;=25000,F2733,IF(F2733&lt;=50000,ROUNDUP(F2733/2,0)+12500,IF(F2733&lt;=100000,ROUNDUP(F2733/4,0)+25000,50000)))),MIN(IF(AND(D2733="はい",C2733&gt;=2026,C2733&lt;=2027),IF(E2733&lt;=0,0,IF(E2733&lt;=30000,E2733,IF(E2733&lt;=60000,ROUNDUP(E2733/2,0)+15000,IF(E2733&lt;=120000,ROUNDUP(E2733/4,0)+30000,60000)))),IF(E2733&lt;=0,0,IF(E2733&lt;=20000,E2733,IF(E2733&lt;=40000,ROUNDUP(E2733/2,0)+10000,IF(E2733&lt;=80000,ROUNDUP(E2733/4,0)+20000,40000)))))+IF(F2733&lt;=0,0,IF(F2733&lt;=25000,F2733,IF(F2733&lt;=50000,ROUNDUP(F2733/2,0)+12500,IF(F2733&lt;=100000,ROUNDUP(F2733/4,0)+25000,50000)))),IF(AND(D2733="はい",C2733&gt;=2026,C2733&lt;=2027),60000,40000)))))</f>
        <v/>
      </c>
      <c r="P2733" s="18">
        <f>IF(G2733&lt;=0,0,IF(G2733&lt;=20000,G2733,IF(G2733&lt;=40000,ROUNDUP(G2733/2,0)+10000,IF(G2733&lt;=80000,ROUNDUP(G2733/4,0)+20000,40000))))</f>
        <v/>
      </c>
      <c r="Q2733" s="18">
        <f>IF(I2733&lt;=0,IF(H2733&lt;=0,0,IF(H2733&lt;=20000,H2733,IF(H2733&lt;=40000,ROUNDUP(H2733/2,0)+10000,IF(H2733&lt;=80000,ROUNDUP(H2733/4,0)+20000,40000)))),IF(H2733&lt;=0,IF(I2733&lt;=0,0,IF(I2733&lt;=25000,I2733,IF(I2733&lt;=50000,ROUNDUP(I2733/2,0)+12500,IF(I2733&lt;=100000,ROUNDUP(I2733/4,0)+25000,50000)))),MAX(IF(I2733&lt;=0,0,IF(I2733&lt;=25000,I2733,IF(I2733&lt;=50000,ROUNDUP(I2733/2,0)+12500,IF(I2733&lt;=100000,ROUNDUP(I2733/4,0)+25000,50000)))),MIN(IF(H2733&lt;=0,0,IF(H2733&lt;=20000,H2733,IF(H2733&lt;=40000,ROUNDUP(H2733/2,0)+10000,IF(H2733&lt;=80000,ROUNDUP(H2733/4,0)+20000,40000))))+IF(I2733&lt;=0,0,IF(I2733&lt;=25000,I2733,IF(I2733&lt;=50000,ROUNDUP(I2733/2,0)+12500,IF(I2733&lt;=100000,ROUNDUP(I2733/4,0)+25000,50000)))),40000))))</f>
        <v/>
      </c>
      <c r="R2733" s="18">
        <f>MIN(120000,O2733+P2733+Q2733)</f>
        <v/>
      </c>
      <c r="S2733" s="18">
        <f>IF(F2733&lt;=0,IF(E2733&lt;=0,0,IF(E2733&lt;=12000,E2733,IF(E2733&lt;=32000,ROUNDUP(E2733/2,0)+6000,IF(E2733&lt;=56000,ROUNDUP(E2733/4,0)+14000,28000)))),IF(E2733&lt;=0,IF(F2733&lt;=0,0,IF(F2733&lt;=15000,F2733,IF(F2733&lt;=40000,ROUNDUP(F2733/2,0)+7500,IF(F2733&lt;=70000,ROUNDUP(F2733/4,0)+17500,35000)))),MAX(IF(F2733&lt;=0,0,IF(F2733&lt;=15000,F2733,IF(F2733&lt;=40000,ROUNDUP(F2733/2,0)+7500,IF(F2733&lt;=70000,ROUNDUP(F2733/4,0)+17500,35000)))),MIN(IF(E2733&lt;=0,0,IF(E2733&lt;=12000,E2733,IF(E2733&lt;=32000,ROUNDUP(E2733/2,0)+6000,IF(E2733&lt;=56000,ROUNDUP(E2733/4,0)+14000,28000))))+IF(F2733&lt;=0,0,IF(F2733&lt;=15000,F2733,IF(F2733&lt;=40000,ROUNDUP(F2733/2,0)+7500,IF(F2733&lt;=70000,ROUNDUP(F2733/4,0)+17500,35000)))),28000))))</f>
        <v/>
      </c>
      <c r="T2733" s="18">
        <f>IF(G2733&lt;=0,0,IF(G2733&lt;=12000,G2733,IF(G2733&lt;=32000,ROUNDUP(G2733/2,0)+6000,IF(G2733&lt;=56000,ROUNDUP(G2733/4,0)+14000,28000))))</f>
        <v/>
      </c>
      <c r="U2733" s="18">
        <f>IF(I2733&lt;=0,IF(H2733&lt;=0,0,IF(H2733&lt;=12000,H2733,IF(H2733&lt;=32000,ROUNDUP(H2733/2,0)+6000,IF(H2733&lt;=56000,ROUNDUP(H2733/4,0)+14000,28000)))),IF(H2733&lt;=0,IF(I2733&lt;=0,0,IF(I2733&lt;=15000,I2733,IF(I2733&lt;=40000,ROUNDUP(I2733/2,0)+7500,IF(I2733&lt;=70000,ROUNDUP(I2733/4,0)+17500,35000)))),MAX(IF(I2733&lt;=0,0,IF(I2733&lt;=15000,I2733,IF(I2733&lt;=40000,ROUNDUP(I2733/2,0)+7500,IF(I2733&lt;=70000,ROUNDUP(I2733/4,0)+17500,35000)))),MIN(IF(H2733&lt;=0,0,IF(H2733&lt;=12000,H2733,IF(H2733&lt;=32000,ROUNDUP(H2733/2,0)+6000,IF(H2733&lt;=56000,ROUNDUP(H2733/4,0)+14000,28000))))+IF(I2733&lt;=0,0,IF(I2733&lt;=15000,I2733,IF(I2733&lt;=40000,ROUNDUP(I2733/2,0)+7500,IF(I2733&lt;=70000,ROUNDUP(I2733/4,0)+17500,35000)))),28000))))</f>
        <v/>
      </c>
      <c r="V2733" s="18">
        <f>MIN(70000,S2733+T2733+U2733)</f>
        <v/>
      </c>
      <c r="W2733" s="18">
        <f>MAX(0,ROUNDDOWN(M2733-J2733-N2733-K2733-0,-3))</f>
        <v/>
      </c>
      <c r="X2733" s="18">
        <f>MAX(0,ROUNDDOWN(M2733-J2733-N2733-K2733-R2733,-3))</f>
        <v/>
      </c>
      <c r="Y2733" s="18">
        <f>IF(W2733&lt;=0,0,ROUNDDOWN((W2733*LOOKUP(W2733,{0,1950001,3300001,6950001,9000001,18000001,40000001},{0.05,0.1,0.2,0.23,0.33,0.4,0.45})-LOOKUP(W2733,{0,1950001,3300001,6950001,9000001,18000001,40000001},{0,97500,427500,636000,1536000,2796000,4796000}))*1.021,-2))</f>
        <v/>
      </c>
      <c r="Z2733" s="18">
        <f>IF(X2733&lt;=0,0,ROUNDDOWN((X2733*LOOKUP(X2733,{0,1950001,3300001,6950001,9000001,18000001,40000001},{0.05,0.1,0.2,0.23,0.33,0.4,0.45})-LOOKUP(X2733,{0,1950001,3300001,6950001,9000001,18000001,40000001},{0,97500,427500,636000,1536000,2796000,4796000}))*1.021,-2))</f>
        <v/>
      </c>
      <c r="AA2733" s="18">
        <f>MAX(0,ROUNDDOWN(M2733-J2733-430000-L2733-0,-3))</f>
        <v/>
      </c>
      <c r="AB2733" s="18">
        <f>MAX(0,ROUNDDOWN(M2733-J2733-430000-L2733-V2733,-3))</f>
        <v/>
      </c>
      <c r="AC2733" s="18">
        <f>IF(M2733&lt;=450000,0,MAX(0,ROUNDDOWN(AA2733*0.06-MIN(50000,AA2733)*0.03,-2))+MAX(0,ROUNDDOWN(AA2733*0.04-MIN(50000,AA2733)*0.02,-2)))</f>
        <v/>
      </c>
      <c r="AD2733" s="18">
        <f>IF(M2733&lt;=450000,0,MAX(0,ROUNDDOWN(AB2733*0.06-MIN(50000,AB2733)*0.03,-2))+MAX(0,ROUNDDOWN(AB2733*0.04-MIN(50000,AB2733)*0.02,-2)))</f>
        <v/>
      </c>
      <c r="AE2733" s="18">
        <f>Y2733-Z2733</f>
        <v/>
      </c>
      <c r="AF2733" s="18">
        <f>AC2733-AD2733</f>
        <v/>
      </c>
      <c r="AG2733" s="18">
        <f>AE2733+AF2733</f>
        <v/>
      </c>
      <c r="AH2733" s="20">
        <f>IF(W2733&lt;=0,0,LOOKUP(W2733,{0,1950001,3300001,6950001,9000001,18000001,40000001},{0.05,0.1,0.2,0.23,0.33,0.4,0.45}))</f>
        <v/>
      </c>
    </row>
    <row r="2734">
      <c r="A2734" t="inlineStr">
        <is>
          <t>1万円刻み 一般8万円</t>
        </is>
      </c>
      <c r="B2734" s="18">
        <f>'4_1万円刻み'!$A$885</f>
        <v/>
      </c>
      <c r="C2734" s="19" t="n">
        <v>2026</v>
      </c>
      <c r="D2734" t="inlineStr">
        <is>
          <t>いいえ</t>
        </is>
      </c>
      <c r="E2734" s="18" t="n">
        <v>80000</v>
      </c>
      <c r="F2734" s="18" t="n">
        <v>0</v>
      </c>
      <c r="G2734" s="18" t="n">
        <v>0</v>
      </c>
      <c r="H2734" s="18" t="n">
        <v>0</v>
      </c>
      <c r="I2734" s="18" t="n">
        <v>0</v>
      </c>
      <c r="J2734" s="18">
        <f>ROUND(MIN(B2734/12,650000)*12*0.0915+MIN(B2734/12,1390000)*12*(0.0504+0)+B2734*0.005,0)</f>
        <v/>
      </c>
      <c r="K2734" s="18" t="n">
        <v>0</v>
      </c>
      <c r="L2734" s="18" t="n">
        <v>0</v>
      </c>
      <c r="M2734" s="18">
        <f>ROUND(IF(C2734&gt;=2026,IF(B2734&lt;741000,0,IF(B2734&lt;2191000,B2734-740000,IF(B2734&lt;2193000,1451000,IF(B2734&lt;2196000,1453000,IF(B2734&lt;2200000,1456000,IF(B2734&lt;3600000,ROUNDDOWN(B2734/4,-3)*2.8-80000,IF(B2734&lt;6600000,ROUNDDOWN(B2734/4,-3)*3.2-440000,IF(B2734&lt;8500000,ROUNDDOWN(B2734*0.9,0)-1100000,B2734-1950000)))))))),IF(B2734&lt;651000,0,IF(B2734&lt;1900000,B2734-650000,IF(B2734&lt;3600000,ROUNDDOWN(B2734/4,-3)*2.8-80000,IF(B2734&lt;6600000,ROUNDDOWN(B2734/4,-3)*3.2-440000,IF(B2734&lt;8500000,ROUNDDOWN(B2734*0.9,0)-1100000,B2734-1950000)))))),0)</f>
        <v/>
      </c>
      <c r="N2734" s="18">
        <f>IF(M2734&gt;23500000,NA(),IF(C2734&gt;=2026,IF(M2734&lt;=4890000,1040000,IF(M2734&lt;=6550000,670000,620000)),IF(M2734&lt;=1320000,950000,IF(M2734&lt;=3360000,880000,IF(M2734&lt;=4890000,680000,IF(M2734&lt;=6550000,630000,580000))))))</f>
        <v/>
      </c>
      <c r="O2734" s="18">
        <f>IF(F2734&lt;=0,IF(AND(D2734="はい",C2734&gt;=2026,C2734&lt;=2027),IF(E2734&lt;=0,0,IF(E2734&lt;=30000,E2734,IF(E2734&lt;=60000,ROUNDUP(E2734/2,0)+15000,IF(E2734&lt;=120000,ROUNDUP(E2734/4,0)+30000,60000)))),IF(E2734&lt;=0,0,IF(E2734&lt;=20000,E2734,IF(E2734&lt;=40000,ROUNDUP(E2734/2,0)+10000,IF(E2734&lt;=80000,ROUNDUP(E2734/4,0)+20000,40000))))),IF(E2734&lt;=0,IF(F2734&lt;=0,0,IF(F2734&lt;=25000,F2734,IF(F2734&lt;=50000,ROUNDUP(F2734/2,0)+12500,IF(F2734&lt;=100000,ROUNDUP(F2734/4,0)+25000,50000)))),MAX(IF(F2734&lt;=0,0,IF(F2734&lt;=25000,F2734,IF(F2734&lt;=50000,ROUNDUP(F2734/2,0)+12500,IF(F2734&lt;=100000,ROUNDUP(F2734/4,0)+25000,50000)))),MIN(IF(AND(D2734="はい",C2734&gt;=2026,C2734&lt;=2027),IF(E2734&lt;=0,0,IF(E2734&lt;=30000,E2734,IF(E2734&lt;=60000,ROUNDUP(E2734/2,0)+15000,IF(E2734&lt;=120000,ROUNDUP(E2734/4,0)+30000,60000)))),IF(E2734&lt;=0,0,IF(E2734&lt;=20000,E2734,IF(E2734&lt;=40000,ROUNDUP(E2734/2,0)+10000,IF(E2734&lt;=80000,ROUNDUP(E2734/4,0)+20000,40000)))))+IF(F2734&lt;=0,0,IF(F2734&lt;=25000,F2734,IF(F2734&lt;=50000,ROUNDUP(F2734/2,0)+12500,IF(F2734&lt;=100000,ROUNDUP(F2734/4,0)+25000,50000)))),IF(AND(D2734="はい",C2734&gt;=2026,C2734&lt;=2027),60000,40000)))))</f>
        <v/>
      </c>
      <c r="P2734" s="18">
        <f>IF(G2734&lt;=0,0,IF(G2734&lt;=20000,G2734,IF(G2734&lt;=40000,ROUNDUP(G2734/2,0)+10000,IF(G2734&lt;=80000,ROUNDUP(G2734/4,0)+20000,40000))))</f>
        <v/>
      </c>
      <c r="Q2734" s="18">
        <f>IF(I2734&lt;=0,IF(H2734&lt;=0,0,IF(H2734&lt;=20000,H2734,IF(H2734&lt;=40000,ROUNDUP(H2734/2,0)+10000,IF(H2734&lt;=80000,ROUNDUP(H2734/4,0)+20000,40000)))),IF(H2734&lt;=0,IF(I2734&lt;=0,0,IF(I2734&lt;=25000,I2734,IF(I2734&lt;=50000,ROUNDUP(I2734/2,0)+12500,IF(I2734&lt;=100000,ROUNDUP(I2734/4,0)+25000,50000)))),MAX(IF(I2734&lt;=0,0,IF(I2734&lt;=25000,I2734,IF(I2734&lt;=50000,ROUNDUP(I2734/2,0)+12500,IF(I2734&lt;=100000,ROUNDUP(I2734/4,0)+25000,50000)))),MIN(IF(H2734&lt;=0,0,IF(H2734&lt;=20000,H2734,IF(H2734&lt;=40000,ROUNDUP(H2734/2,0)+10000,IF(H2734&lt;=80000,ROUNDUP(H2734/4,0)+20000,40000))))+IF(I2734&lt;=0,0,IF(I2734&lt;=25000,I2734,IF(I2734&lt;=50000,ROUNDUP(I2734/2,0)+12500,IF(I2734&lt;=100000,ROUNDUP(I2734/4,0)+25000,50000)))),40000))))</f>
        <v/>
      </c>
      <c r="R2734" s="18">
        <f>MIN(120000,O2734+P2734+Q2734)</f>
        <v/>
      </c>
      <c r="S2734" s="18">
        <f>IF(F2734&lt;=0,IF(E2734&lt;=0,0,IF(E2734&lt;=12000,E2734,IF(E2734&lt;=32000,ROUNDUP(E2734/2,0)+6000,IF(E2734&lt;=56000,ROUNDUP(E2734/4,0)+14000,28000)))),IF(E2734&lt;=0,IF(F2734&lt;=0,0,IF(F2734&lt;=15000,F2734,IF(F2734&lt;=40000,ROUNDUP(F2734/2,0)+7500,IF(F2734&lt;=70000,ROUNDUP(F2734/4,0)+17500,35000)))),MAX(IF(F2734&lt;=0,0,IF(F2734&lt;=15000,F2734,IF(F2734&lt;=40000,ROUNDUP(F2734/2,0)+7500,IF(F2734&lt;=70000,ROUNDUP(F2734/4,0)+17500,35000)))),MIN(IF(E2734&lt;=0,0,IF(E2734&lt;=12000,E2734,IF(E2734&lt;=32000,ROUNDUP(E2734/2,0)+6000,IF(E2734&lt;=56000,ROUNDUP(E2734/4,0)+14000,28000))))+IF(F2734&lt;=0,0,IF(F2734&lt;=15000,F2734,IF(F2734&lt;=40000,ROUNDUP(F2734/2,0)+7500,IF(F2734&lt;=70000,ROUNDUP(F2734/4,0)+17500,35000)))),28000))))</f>
        <v/>
      </c>
      <c r="T2734" s="18">
        <f>IF(G2734&lt;=0,0,IF(G2734&lt;=12000,G2734,IF(G2734&lt;=32000,ROUNDUP(G2734/2,0)+6000,IF(G2734&lt;=56000,ROUNDUP(G2734/4,0)+14000,28000))))</f>
        <v/>
      </c>
      <c r="U2734" s="18">
        <f>IF(I2734&lt;=0,IF(H2734&lt;=0,0,IF(H2734&lt;=12000,H2734,IF(H2734&lt;=32000,ROUNDUP(H2734/2,0)+6000,IF(H2734&lt;=56000,ROUNDUP(H2734/4,0)+14000,28000)))),IF(H2734&lt;=0,IF(I2734&lt;=0,0,IF(I2734&lt;=15000,I2734,IF(I2734&lt;=40000,ROUNDUP(I2734/2,0)+7500,IF(I2734&lt;=70000,ROUNDUP(I2734/4,0)+17500,35000)))),MAX(IF(I2734&lt;=0,0,IF(I2734&lt;=15000,I2734,IF(I2734&lt;=40000,ROUNDUP(I2734/2,0)+7500,IF(I2734&lt;=70000,ROUNDUP(I2734/4,0)+17500,35000)))),MIN(IF(H2734&lt;=0,0,IF(H2734&lt;=12000,H2734,IF(H2734&lt;=32000,ROUNDUP(H2734/2,0)+6000,IF(H2734&lt;=56000,ROUNDUP(H2734/4,0)+14000,28000))))+IF(I2734&lt;=0,0,IF(I2734&lt;=15000,I2734,IF(I2734&lt;=40000,ROUNDUP(I2734/2,0)+7500,IF(I2734&lt;=70000,ROUNDUP(I2734/4,0)+17500,35000)))),28000))))</f>
        <v/>
      </c>
      <c r="V2734" s="18">
        <f>MIN(70000,S2734+T2734+U2734)</f>
        <v/>
      </c>
      <c r="W2734" s="18">
        <f>MAX(0,ROUNDDOWN(M2734-J2734-N2734-K2734-0,-3))</f>
        <v/>
      </c>
      <c r="X2734" s="18">
        <f>MAX(0,ROUNDDOWN(M2734-J2734-N2734-K2734-R2734,-3))</f>
        <v/>
      </c>
      <c r="Y2734" s="18">
        <f>IF(W2734&lt;=0,0,ROUNDDOWN((W2734*LOOKUP(W2734,{0,1950001,3300001,6950001,9000001,18000001,40000001},{0.05,0.1,0.2,0.23,0.33,0.4,0.45})-LOOKUP(W2734,{0,1950001,3300001,6950001,9000001,18000001,40000001},{0,97500,427500,636000,1536000,2796000,4796000}))*1.021,-2))</f>
        <v/>
      </c>
      <c r="Z2734" s="18">
        <f>IF(X2734&lt;=0,0,ROUNDDOWN((X2734*LOOKUP(X2734,{0,1950001,3300001,6950001,9000001,18000001,40000001},{0.05,0.1,0.2,0.23,0.33,0.4,0.45})-LOOKUP(X2734,{0,1950001,3300001,6950001,9000001,18000001,40000001},{0,97500,427500,636000,1536000,2796000,4796000}))*1.021,-2))</f>
        <v/>
      </c>
      <c r="AA2734" s="18">
        <f>MAX(0,ROUNDDOWN(M2734-J2734-430000-L2734-0,-3))</f>
        <v/>
      </c>
      <c r="AB2734" s="18">
        <f>MAX(0,ROUNDDOWN(M2734-J2734-430000-L2734-V2734,-3))</f>
        <v/>
      </c>
      <c r="AC2734" s="18">
        <f>IF(M2734&lt;=450000,0,MAX(0,ROUNDDOWN(AA2734*0.06-MIN(50000,AA2734)*0.03,-2))+MAX(0,ROUNDDOWN(AA2734*0.04-MIN(50000,AA2734)*0.02,-2)))</f>
        <v/>
      </c>
      <c r="AD2734" s="18">
        <f>IF(M2734&lt;=450000,0,MAX(0,ROUNDDOWN(AB2734*0.06-MIN(50000,AB2734)*0.03,-2))+MAX(0,ROUNDDOWN(AB2734*0.04-MIN(50000,AB2734)*0.02,-2)))</f>
        <v/>
      </c>
      <c r="AE2734" s="18">
        <f>Y2734-Z2734</f>
        <v/>
      </c>
      <c r="AF2734" s="18">
        <f>AC2734-AD2734</f>
        <v/>
      </c>
      <c r="AG2734" s="18">
        <f>AE2734+AF2734</f>
        <v/>
      </c>
      <c r="AH2734" s="20">
        <f>IF(W2734&lt;=0,0,LOOKUP(W2734,{0,1950001,3300001,6950001,9000001,18000001,40000001},{0.05,0.1,0.2,0.23,0.33,0.4,0.45}))</f>
        <v/>
      </c>
    </row>
    <row r="2735">
      <c r="A2735" t="inlineStr">
        <is>
          <t>1万円刻み 特例あり一般12万円</t>
        </is>
      </c>
      <c r="B2735" s="18">
        <f>'4_1万円刻み'!$A$885</f>
        <v/>
      </c>
      <c r="C2735" s="19" t="n">
        <v>2026</v>
      </c>
      <c r="D2735" t="inlineStr">
        <is>
          <t>はい</t>
        </is>
      </c>
      <c r="E2735" s="18" t="n">
        <v>120000</v>
      </c>
      <c r="F2735" s="18" t="n">
        <v>0</v>
      </c>
      <c r="G2735" s="18" t="n">
        <v>0</v>
      </c>
      <c r="H2735" s="18" t="n">
        <v>0</v>
      </c>
      <c r="I2735" s="18" t="n">
        <v>0</v>
      </c>
      <c r="J2735" s="18">
        <f>ROUND(MIN(B2735/12,650000)*12*0.0915+MIN(B2735/12,1390000)*12*(0.0504+0)+B2735*0.005,0)</f>
        <v/>
      </c>
      <c r="K2735" s="18" t="n">
        <v>0</v>
      </c>
      <c r="L2735" s="18" t="n">
        <v>0</v>
      </c>
      <c r="M2735" s="18">
        <f>ROUND(IF(C2735&gt;=2026,IF(B2735&lt;741000,0,IF(B2735&lt;2191000,B2735-740000,IF(B2735&lt;2193000,1451000,IF(B2735&lt;2196000,1453000,IF(B2735&lt;2200000,1456000,IF(B2735&lt;3600000,ROUNDDOWN(B2735/4,-3)*2.8-80000,IF(B2735&lt;6600000,ROUNDDOWN(B2735/4,-3)*3.2-440000,IF(B2735&lt;8500000,ROUNDDOWN(B2735*0.9,0)-1100000,B2735-1950000)))))))),IF(B2735&lt;651000,0,IF(B2735&lt;1900000,B2735-650000,IF(B2735&lt;3600000,ROUNDDOWN(B2735/4,-3)*2.8-80000,IF(B2735&lt;6600000,ROUNDDOWN(B2735/4,-3)*3.2-440000,IF(B2735&lt;8500000,ROUNDDOWN(B2735*0.9,0)-1100000,B2735-1950000)))))),0)</f>
        <v/>
      </c>
      <c r="N2735" s="18">
        <f>IF(M2735&gt;23500000,NA(),IF(C2735&gt;=2026,IF(M2735&lt;=4890000,1040000,IF(M2735&lt;=6550000,670000,620000)),IF(M2735&lt;=1320000,950000,IF(M2735&lt;=3360000,880000,IF(M2735&lt;=4890000,680000,IF(M2735&lt;=6550000,630000,580000))))))</f>
        <v/>
      </c>
      <c r="O2735" s="18">
        <f>IF(F2735&lt;=0,IF(AND(D2735="はい",C2735&gt;=2026,C2735&lt;=2027),IF(E2735&lt;=0,0,IF(E2735&lt;=30000,E2735,IF(E2735&lt;=60000,ROUNDUP(E2735/2,0)+15000,IF(E2735&lt;=120000,ROUNDUP(E2735/4,0)+30000,60000)))),IF(E2735&lt;=0,0,IF(E2735&lt;=20000,E2735,IF(E2735&lt;=40000,ROUNDUP(E2735/2,0)+10000,IF(E2735&lt;=80000,ROUNDUP(E2735/4,0)+20000,40000))))),IF(E2735&lt;=0,IF(F2735&lt;=0,0,IF(F2735&lt;=25000,F2735,IF(F2735&lt;=50000,ROUNDUP(F2735/2,0)+12500,IF(F2735&lt;=100000,ROUNDUP(F2735/4,0)+25000,50000)))),MAX(IF(F2735&lt;=0,0,IF(F2735&lt;=25000,F2735,IF(F2735&lt;=50000,ROUNDUP(F2735/2,0)+12500,IF(F2735&lt;=100000,ROUNDUP(F2735/4,0)+25000,50000)))),MIN(IF(AND(D2735="はい",C2735&gt;=2026,C2735&lt;=2027),IF(E2735&lt;=0,0,IF(E2735&lt;=30000,E2735,IF(E2735&lt;=60000,ROUNDUP(E2735/2,0)+15000,IF(E2735&lt;=120000,ROUNDUP(E2735/4,0)+30000,60000)))),IF(E2735&lt;=0,0,IF(E2735&lt;=20000,E2735,IF(E2735&lt;=40000,ROUNDUP(E2735/2,0)+10000,IF(E2735&lt;=80000,ROUNDUP(E2735/4,0)+20000,40000)))))+IF(F2735&lt;=0,0,IF(F2735&lt;=25000,F2735,IF(F2735&lt;=50000,ROUNDUP(F2735/2,0)+12500,IF(F2735&lt;=100000,ROUNDUP(F2735/4,0)+25000,50000)))),IF(AND(D2735="はい",C2735&gt;=2026,C2735&lt;=2027),60000,40000)))))</f>
        <v/>
      </c>
      <c r="P2735" s="18">
        <f>IF(G2735&lt;=0,0,IF(G2735&lt;=20000,G2735,IF(G2735&lt;=40000,ROUNDUP(G2735/2,0)+10000,IF(G2735&lt;=80000,ROUNDUP(G2735/4,0)+20000,40000))))</f>
        <v/>
      </c>
      <c r="Q2735" s="18">
        <f>IF(I2735&lt;=0,IF(H2735&lt;=0,0,IF(H2735&lt;=20000,H2735,IF(H2735&lt;=40000,ROUNDUP(H2735/2,0)+10000,IF(H2735&lt;=80000,ROUNDUP(H2735/4,0)+20000,40000)))),IF(H2735&lt;=0,IF(I2735&lt;=0,0,IF(I2735&lt;=25000,I2735,IF(I2735&lt;=50000,ROUNDUP(I2735/2,0)+12500,IF(I2735&lt;=100000,ROUNDUP(I2735/4,0)+25000,50000)))),MAX(IF(I2735&lt;=0,0,IF(I2735&lt;=25000,I2735,IF(I2735&lt;=50000,ROUNDUP(I2735/2,0)+12500,IF(I2735&lt;=100000,ROUNDUP(I2735/4,0)+25000,50000)))),MIN(IF(H2735&lt;=0,0,IF(H2735&lt;=20000,H2735,IF(H2735&lt;=40000,ROUNDUP(H2735/2,0)+10000,IF(H2735&lt;=80000,ROUNDUP(H2735/4,0)+20000,40000))))+IF(I2735&lt;=0,0,IF(I2735&lt;=25000,I2735,IF(I2735&lt;=50000,ROUNDUP(I2735/2,0)+12500,IF(I2735&lt;=100000,ROUNDUP(I2735/4,0)+25000,50000)))),40000))))</f>
        <v/>
      </c>
      <c r="R2735" s="18">
        <f>MIN(120000,O2735+P2735+Q2735)</f>
        <v/>
      </c>
      <c r="S2735" s="18">
        <f>IF(F2735&lt;=0,IF(E2735&lt;=0,0,IF(E2735&lt;=12000,E2735,IF(E2735&lt;=32000,ROUNDUP(E2735/2,0)+6000,IF(E2735&lt;=56000,ROUNDUP(E2735/4,0)+14000,28000)))),IF(E2735&lt;=0,IF(F2735&lt;=0,0,IF(F2735&lt;=15000,F2735,IF(F2735&lt;=40000,ROUNDUP(F2735/2,0)+7500,IF(F2735&lt;=70000,ROUNDUP(F2735/4,0)+17500,35000)))),MAX(IF(F2735&lt;=0,0,IF(F2735&lt;=15000,F2735,IF(F2735&lt;=40000,ROUNDUP(F2735/2,0)+7500,IF(F2735&lt;=70000,ROUNDUP(F2735/4,0)+17500,35000)))),MIN(IF(E2735&lt;=0,0,IF(E2735&lt;=12000,E2735,IF(E2735&lt;=32000,ROUNDUP(E2735/2,0)+6000,IF(E2735&lt;=56000,ROUNDUP(E2735/4,0)+14000,28000))))+IF(F2735&lt;=0,0,IF(F2735&lt;=15000,F2735,IF(F2735&lt;=40000,ROUNDUP(F2735/2,0)+7500,IF(F2735&lt;=70000,ROUNDUP(F2735/4,0)+17500,35000)))),28000))))</f>
        <v/>
      </c>
      <c r="T2735" s="18">
        <f>IF(G2735&lt;=0,0,IF(G2735&lt;=12000,G2735,IF(G2735&lt;=32000,ROUNDUP(G2735/2,0)+6000,IF(G2735&lt;=56000,ROUNDUP(G2735/4,0)+14000,28000))))</f>
        <v/>
      </c>
      <c r="U2735" s="18">
        <f>IF(I2735&lt;=0,IF(H2735&lt;=0,0,IF(H2735&lt;=12000,H2735,IF(H2735&lt;=32000,ROUNDUP(H2735/2,0)+6000,IF(H2735&lt;=56000,ROUNDUP(H2735/4,0)+14000,28000)))),IF(H2735&lt;=0,IF(I2735&lt;=0,0,IF(I2735&lt;=15000,I2735,IF(I2735&lt;=40000,ROUNDUP(I2735/2,0)+7500,IF(I2735&lt;=70000,ROUNDUP(I2735/4,0)+17500,35000)))),MAX(IF(I2735&lt;=0,0,IF(I2735&lt;=15000,I2735,IF(I2735&lt;=40000,ROUNDUP(I2735/2,0)+7500,IF(I2735&lt;=70000,ROUNDUP(I2735/4,0)+17500,35000)))),MIN(IF(H2735&lt;=0,0,IF(H2735&lt;=12000,H2735,IF(H2735&lt;=32000,ROUNDUP(H2735/2,0)+6000,IF(H2735&lt;=56000,ROUNDUP(H2735/4,0)+14000,28000))))+IF(I2735&lt;=0,0,IF(I2735&lt;=15000,I2735,IF(I2735&lt;=40000,ROUNDUP(I2735/2,0)+7500,IF(I2735&lt;=70000,ROUNDUP(I2735/4,0)+17500,35000)))),28000))))</f>
        <v/>
      </c>
      <c r="V2735" s="18">
        <f>MIN(70000,S2735+T2735+U2735)</f>
        <v/>
      </c>
      <c r="W2735" s="18">
        <f>MAX(0,ROUNDDOWN(M2735-J2735-N2735-K2735-0,-3))</f>
        <v/>
      </c>
      <c r="X2735" s="18">
        <f>MAX(0,ROUNDDOWN(M2735-J2735-N2735-K2735-R2735,-3))</f>
        <v/>
      </c>
      <c r="Y2735" s="18">
        <f>IF(W2735&lt;=0,0,ROUNDDOWN((W2735*LOOKUP(W2735,{0,1950001,3300001,6950001,9000001,18000001,40000001},{0.05,0.1,0.2,0.23,0.33,0.4,0.45})-LOOKUP(W2735,{0,1950001,3300001,6950001,9000001,18000001,40000001},{0,97500,427500,636000,1536000,2796000,4796000}))*1.021,-2))</f>
        <v/>
      </c>
      <c r="Z2735" s="18">
        <f>IF(X2735&lt;=0,0,ROUNDDOWN((X2735*LOOKUP(X2735,{0,1950001,3300001,6950001,9000001,18000001,40000001},{0.05,0.1,0.2,0.23,0.33,0.4,0.45})-LOOKUP(X2735,{0,1950001,3300001,6950001,9000001,18000001,40000001},{0,97500,427500,636000,1536000,2796000,4796000}))*1.021,-2))</f>
        <v/>
      </c>
      <c r="AA2735" s="18">
        <f>MAX(0,ROUNDDOWN(M2735-J2735-430000-L2735-0,-3))</f>
        <v/>
      </c>
      <c r="AB2735" s="18">
        <f>MAX(0,ROUNDDOWN(M2735-J2735-430000-L2735-V2735,-3))</f>
        <v/>
      </c>
      <c r="AC2735" s="18">
        <f>IF(M2735&lt;=450000,0,MAX(0,ROUNDDOWN(AA2735*0.06-MIN(50000,AA2735)*0.03,-2))+MAX(0,ROUNDDOWN(AA2735*0.04-MIN(50000,AA2735)*0.02,-2)))</f>
        <v/>
      </c>
      <c r="AD2735" s="18">
        <f>IF(M2735&lt;=450000,0,MAX(0,ROUNDDOWN(AB2735*0.06-MIN(50000,AB2735)*0.03,-2))+MAX(0,ROUNDDOWN(AB2735*0.04-MIN(50000,AB2735)*0.02,-2)))</f>
        <v/>
      </c>
      <c r="AE2735" s="18">
        <f>Y2735-Z2735</f>
        <v/>
      </c>
      <c r="AF2735" s="18">
        <f>AC2735-AD2735</f>
        <v/>
      </c>
      <c r="AG2735" s="18">
        <f>AE2735+AF2735</f>
        <v/>
      </c>
      <c r="AH2735" s="20">
        <f>IF(W2735&lt;=0,0,LOOKUP(W2735,{0,1950001,3300001,6950001,9000001,18000001,40000001},{0.05,0.1,0.2,0.23,0.33,0.4,0.45}))</f>
        <v/>
      </c>
    </row>
    <row r="2736">
      <c r="A2736" t="inlineStr">
        <is>
          <t>1万円刻み 3区分8万円ずつ</t>
        </is>
      </c>
      <c r="B2736" s="18">
        <f>'4_1万円刻み'!$A$886</f>
        <v/>
      </c>
      <c r="C2736" s="19" t="n">
        <v>2026</v>
      </c>
      <c r="D2736" t="inlineStr">
        <is>
          <t>いいえ</t>
        </is>
      </c>
      <c r="E2736" s="18" t="n">
        <v>80000</v>
      </c>
      <c r="F2736" s="18" t="n">
        <v>0</v>
      </c>
      <c r="G2736" s="18" t="n">
        <v>80000</v>
      </c>
      <c r="H2736" s="18" t="n">
        <v>80000</v>
      </c>
      <c r="I2736" s="18" t="n">
        <v>0</v>
      </c>
      <c r="J2736" s="18">
        <f>ROUND(MIN(B2736/12,650000)*12*0.0915+MIN(B2736/12,1390000)*12*(0.0504+0)+B2736*0.005,0)</f>
        <v/>
      </c>
      <c r="K2736" s="18" t="n">
        <v>0</v>
      </c>
      <c r="L2736" s="18" t="n">
        <v>0</v>
      </c>
      <c r="M2736" s="18">
        <f>ROUND(IF(C2736&gt;=2026,IF(B2736&lt;741000,0,IF(B2736&lt;2191000,B2736-740000,IF(B2736&lt;2193000,1451000,IF(B2736&lt;2196000,1453000,IF(B2736&lt;2200000,1456000,IF(B2736&lt;3600000,ROUNDDOWN(B2736/4,-3)*2.8-80000,IF(B2736&lt;6600000,ROUNDDOWN(B2736/4,-3)*3.2-440000,IF(B2736&lt;8500000,ROUNDDOWN(B2736*0.9,0)-1100000,B2736-1950000)))))))),IF(B2736&lt;651000,0,IF(B2736&lt;1900000,B2736-650000,IF(B2736&lt;3600000,ROUNDDOWN(B2736/4,-3)*2.8-80000,IF(B2736&lt;6600000,ROUNDDOWN(B2736/4,-3)*3.2-440000,IF(B2736&lt;8500000,ROUNDDOWN(B2736*0.9,0)-1100000,B2736-1950000)))))),0)</f>
        <v/>
      </c>
      <c r="N2736" s="18">
        <f>IF(M2736&gt;23500000,NA(),IF(C2736&gt;=2026,IF(M2736&lt;=4890000,1040000,IF(M2736&lt;=6550000,670000,620000)),IF(M2736&lt;=1320000,950000,IF(M2736&lt;=3360000,880000,IF(M2736&lt;=4890000,680000,IF(M2736&lt;=6550000,630000,580000))))))</f>
        <v/>
      </c>
      <c r="O2736" s="18">
        <f>IF(F2736&lt;=0,IF(AND(D2736="はい",C2736&gt;=2026,C2736&lt;=2027),IF(E2736&lt;=0,0,IF(E2736&lt;=30000,E2736,IF(E2736&lt;=60000,ROUNDUP(E2736/2,0)+15000,IF(E2736&lt;=120000,ROUNDUP(E2736/4,0)+30000,60000)))),IF(E2736&lt;=0,0,IF(E2736&lt;=20000,E2736,IF(E2736&lt;=40000,ROUNDUP(E2736/2,0)+10000,IF(E2736&lt;=80000,ROUNDUP(E2736/4,0)+20000,40000))))),IF(E2736&lt;=0,IF(F2736&lt;=0,0,IF(F2736&lt;=25000,F2736,IF(F2736&lt;=50000,ROUNDUP(F2736/2,0)+12500,IF(F2736&lt;=100000,ROUNDUP(F2736/4,0)+25000,50000)))),MAX(IF(F2736&lt;=0,0,IF(F2736&lt;=25000,F2736,IF(F2736&lt;=50000,ROUNDUP(F2736/2,0)+12500,IF(F2736&lt;=100000,ROUNDUP(F2736/4,0)+25000,50000)))),MIN(IF(AND(D2736="はい",C2736&gt;=2026,C2736&lt;=2027),IF(E2736&lt;=0,0,IF(E2736&lt;=30000,E2736,IF(E2736&lt;=60000,ROUNDUP(E2736/2,0)+15000,IF(E2736&lt;=120000,ROUNDUP(E2736/4,0)+30000,60000)))),IF(E2736&lt;=0,0,IF(E2736&lt;=20000,E2736,IF(E2736&lt;=40000,ROUNDUP(E2736/2,0)+10000,IF(E2736&lt;=80000,ROUNDUP(E2736/4,0)+20000,40000)))))+IF(F2736&lt;=0,0,IF(F2736&lt;=25000,F2736,IF(F2736&lt;=50000,ROUNDUP(F2736/2,0)+12500,IF(F2736&lt;=100000,ROUNDUP(F2736/4,0)+25000,50000)))),IF(AND(D2736="はい",C2736&gt;=2026,C2736&lt;=2027),60000,40000)))))</f>
        <v/>
      </c>
      <c r="P2736" s="18">
        <f>IF(G2736&lt;=0,0,IF(G2736&lt;=20000,G2736,IF(G2736&lt;=40000,ROUNDUP(G2736/2,0)+10000,IF(G2736&lt;=80000,ROUNDUP(G2736/4,0)+20000,40000))))</f>
        <v/>
      </c>
      <c r="Q2736" s="18">
        <f>IF(I2736&lt;=0,IF(H2736&lt;=0,0,IF(H2736&lt;=20000,H2736,IF(H2736&lt;=40000,ROUNDUP(H2736/2,0)+10000,IF(H2736&lt;=80000,ROUNDUP(H2736/4,0)+20000,40000)))),IF(H2736&lt;=0,IF(I2736&lt;=0,0,IF(I2736&lt;=25000,I2736,IF(I2736&lt;=50000,ROUNDUP(I2736/2,0)+12500,IF(I2736&lt;=100000,ROUNDUP(I2736/4,0)+25000,50000)))),MAX(IF(I2736&lt;=0,0,IF(I2736&lt;=25000,I2736,IF(I2736&lt;=50000,ROUNDUP(I2736/2,0)+12500,IF(I2736&lt;=100000,ROUNDUP(I2736/4,0)+25000,50000)))),MIN(IF(H2736&lt;=0,0,IF(H2736&lt;=20000,H2736,IF(H2736&lt;=40000,ROUNDUP(H2736/2,0)+10000,IF(H2736&lt;=80000,ROUNDUP(H2736/4,0)+20000,40000))))+IF(I2736&lt;=0,0,IF(I2736&lt;=25000,I2736,IF(I2736&lt;=50000,ROUNDUP(I2736/2,0)+12500,IF(I2736&lt;=100000,ROUNDUP(I2736/4,0)+25000,50000)))),40000))))</f>
        <v/>
      </c>
      <c r="R2736" s="18">
        <f>MIN(120000,O2736+P2736+Q2736)</f>
        <v/>
      </c>
      <c r="S2736" s="18">
        <f>IF(F2736&lt;=0,IF(E2736&lt;=0,0,IF(E2736&lt;=12000,E2736,IF(E2736&lt;=32000,ROUNDUP(E2736/2,0)+6000,IF(E2736&lt;=56000,ROUNDUP(E2736/4,0)+14000,28000)))),IF(E2736&lt;=0,IF(F2736&lt;=0,0,IF(F2736&lt;=15000,F2736,IF(F2736&lt;=40000,ROUNDUP(F2736/2,0)+7500,IF(F2736&lt;=70000,ROUNDUP(F2736/4,0)+17500,35000)))),MAX(IF(F2736&lt;=0,0,IF(F2736&lt;=15000,F2736,IF(F2736&lt;=40000,ROUNDUP(F2736/2,0)+7500,IF(F2736&lt;=70000,ROUNDUP(F2736/4,0)+17500,35000)))),MIN(IF(E2736&lt;=0,0,IF(E2736&lt;=12000,E2736,IF(E2736&lt;=32000,ROUNDUP(E2736/2,0)+6000,IF(E2736&lt;=56000,ROUNDUP(E2736/4,0)+14000,28000))))+IF(F2736&lt;=0,0,IF(F2736&lt;=15000,F2736,IF(F2736&lt;=40000,ROUNDUP(F2736/2,0)+7500,IF(F2736&lt;=70000,ROUNDUP(F2736/4,0)+17500,35000)))),28000))))</f>
        <v/>
      </c>
      <c r="T2736" s="18">
        <f>IF(G2736&lt;=0,0,IF(G2736&lt;=12000,G2736,IF(G2736&lt;=32000,ROUNDUP(G2736/2,0)+6000,IF(G2736&lt;=56000,ROUNDUP(G2736/4,0)+14000,28000))))</f>
        <v/>
      </c>
      <c r="U2736" s="18">
        <f>IF(I2736&lt;=0,IF(H2736&lt;=0,0,IF(H2736&lt;=12000,H2736,IF(H2736&lt;=32000,ROUNDUP(H2736/2,0)+6000,IF(H2736&lt;=56000,ROUNDUP(H2736/4,0)+14000,28000)))),IF(H2736&lt;=0,IF(I2736&lt;=0,0,IF(I2736&lt;=15000,I2736,IF(I2736&lt;=40000,ROUNDUP(I2736/2,0)+7500,IF(I2736&lt;=70000,ROUNDUP(I2736/4,0)+17500,35000)))),MAX(IF(I2736&lt;=0,0,IF(I2736&lt;=15000,I2736,IF(I2736&lt;=40000,ROUNDUP(I2736/2,0)+7500,IF(I2736&lt;=70000,ROUNDUP(I2736/4,0)+17500,35000)))),MIN(IF(H2736&lt;=0,0,IF(H2736&lt;=12000,H2736,IF(H2736&lt;=32000,ROUNDUP(H2736/2,0)+6000,IF(H2736&lt;=56000,ROUNDUP(H2736/4,0)+14000,28000))))+IF(I2736&lt;=0,0,IF(I2736&lt;=15000,I2736,IF(I2736&lt;=40000,ROUNDUP(I2736/2,0)+7500,IF(I2736&lt;=70000,ROUNDUP(I2736/4,0)+17500,35000)))),28000))))</f>
        <v/>
      </c>
      <c r="V2736" s="18">
        <f>MIN(70000,S2736+T2736+U2736)</f>
        <v/>
      </c>
      <c r="W2736" s="18">
        <f>MAX(0,ROUNDDOWN(M2736-J2736-N2736-K2736-0,-3))</f>
        <v/>
      </c>
      <c r="X2736" s="18">
        <f>MAX(0,ROUNDDOWN(M2736-J2736-N2736-K2736-R2736,-3))</f>
        <v/>
      </c>
      <c r="Y2736" s="18">
        <f>IF(W2736&lt;=0,0,ROUNDDOWN((W2736*LOOKUP(W2736,{0,1950001,3300001,6950001,9000001,18000001,40000001},{0.05,0.1,0.2,0.23,0.33,0.4,0.45})-LOOKUP(W2736,{0,1950001,3300001,6950001,9000001,18000001,40000001},{0,97500,427500,636000,1536000,2796000,4796000}))*1.021,-2))</f>
        <v/>
      </c>
      <c r="Z2736" s="18">
        <f>IF(X2736&lt;=0,0,ROUNDDOWN((X2736*LOOKUP(X2736,{0,1950001,3300001,6950001,9000001,18000001,40000001},{0.05,0.1,0.2,0.23,0.33,0.4,0.45})-LOOKUP(X2736,{0,1950001,3300001,6950001,9000001,18000001,40000001},{0,97500,427500,636000,1536000,2796000,4796000}))*1.021,-2))</f>
        <v/>
      </c>
      <c r="AA2736" s="18">
        <f>MAX(0,ROUNDDOWN(M2736-J2736-430000-L2736-0,-3))</f>
        <v/>
      </c>
      <c r="AB2736" s="18">
        <f>MAX(0,ROUNDDOWN(M2736-J2736-430000-L2736-V2736,-3))</f>
        <v/>
      </c>
      <c r="AC2736" s="18">
        <f>IF(M2736&lt;=450000,0,MAX(0,ROUNDDOWN(AA2736*0.06-MIN(50000,AA2736)*0.03,-2))+MAX(0,ROUNDDOWN(AA2736*0.04-MIN(50000,AA2736)*0.02,-2)))</f>
        <v/>
      </c>
      <c r="AD2736" s="18">
        <f>IF(M2736&lt;=450000,0,MAX(0,ROUNDDOWN(AB2736*0.06-MIN(50000,AB2736)*0.03,-2))+MAX(0,ROUNDDOWN(AB2736*0.04-MIN(50000,AB2736)*0.02,-2)))</f>
        <v/>
      </c>
      <c r="AE2736" s="18">
        <f>Y2736-Z2736</f>
        <v/>
      </c>
      <c r="AF2736" s="18">
        <f>AC2736-AD2736</f>
        <v/>
      </c>
      <c r="AG2736" s="18">
        <f>AE2736+AF2736</f>
        <v/>
      </c>
      <c r="AH2736" s="20">
        <f>IF(W2736&lt;=0,0,LOOKUP(W2736,{0,1950001,3300001,6950001,9000001,18000001,40000001},{0.05,0.1,0.2,0.23,0.33,0.4,0.45}))</f>
        <v/>
      </c>
    </row>
    <row r="2737">
      <c r="A2737" t="inlineStr">
        <is>
          <t>1万円刻み 一般8万円</t>
        </is>
      </c>
      <c r="B2737" s="18">
        <f>'4_1万円刻み'!$A$886</f>
        <v/>
      </c>
      <c r="C2737" s="19" t="n">
        <v>2026</v>
      </c>
      <c r="D2737" t="inlineStr">
        <is>
          <t>いいえ</t>
        </is>
      </c>
      <c r="E2737" s="18" t="n">
        <v>80000</v>
      </c>
      <c r="F2737" s="18" t="n">
        <v>0</v>
      </c>
      <c r="G2737" s="18" t="n">
        <v>0</v>
      </c>
      <c r="H2737" s="18" t="n">
        <v>0</v>
      </c>
      <c r="I2737" s="18" t="n">
        <v>0</v>
      </c>
      <c r="J2737" s="18">
        <f>ROUND(MIN(B2737/12,650000)*12*0.0915+MIN(B2737/12,1390000)*12*(0.0504+0)+B2737*0.005,0)</f>
        <v/>
      </c>
      <c r="K2737" s="18" t="n">
        <v>0</v>
      </c>
      <c r="L2737" s="18" t="n">
        <v>0</v>
      </c>
      <c r="M2737" s="18">
        <f>ROUND(IF(C2737&gt;=2026,IF(B2737&lt;741000,0,IF(B2737&lt;2191000,B2737-740000,IF(B2737&lt;2193000,1451000,IF(B2737&lt;2196000,1453000,IF(B2737&lt;2200000,1456000,IF(B2737&lt;3600000,ROUNDDOWN(B2737/4,-3)*2.8-80000,IF(B2737&lt;6600000,ROUNDDOWN(B2737/4,-3)*3.2-440000,IF(B2737&lt;8500000,ROUNDDOWN(B2737*0.9,0)-1100000,B2737-1950000)))))))),IF(B2737&lt;651000,0,IF(B2737&lt;1900000,B2737-650000,IF(B2737&lt;3600000,ROUNDDOWN(B2737/4,-3)*2.8-80000,IF(B2737&lt;6600000,ROUNDDOWN(B2737/4,-3)*3.2-440000,IF(B2737&lt;8500000,ROUNDDOWN(B2737*0.9,0)-1100000,B2737-1950000)))))),0)</f>
        <v/>
      </c>
      <c r="N2737" s="18">
        <f>IF(M2737&gt;23500000,NA(),IF(C2737&gt;=2026,IF(M2737&lt;=4890000,1040000,IF(M2737&lt;=6550000,670000,620000)),IF(M2737&lt;=1320000,950000,IF(M2737&lt;=3360000,880000,IF(M2737&lt;=4890000,680000,IF(M2737&lt;=6550000,630000,580000))))))</f>
        <v/>
      </c>
      <c r="O2737" s="18">
        <f>IF(F2737&lt;=0,IF(AND(D2737="はい",C2737&gt;=2026,C2737&lt;=2027),IF(E2737&lt;=0,0,IF(E2737&lt;=30000,E2737,IF(E2737&lt;=60000,ROUNDUP(E2737/2,0)+15000,IF(E2737&lt;=120000,ROUNDUP(E2737/4,0)+30000,60000)))),IF(E2737&lt;=0,0,IF(E2737&lt;=20000,E2737,IF(E2737&lt;=40000,ROUNDUP(E2737/2,0)+10000,IF(E2737&lt;=80000,ROUNDUP(E2737/4,0)+20000,40000))))),IF(E2737&lt;=0,IF(F2737&lt;=0,0,IF(F2737&lt;=25000,F2737,IF(F2737&lt;=50000,ROUNDUP(F2737/2,0)+12500,IF(F2737&lt;=100000,ROUNDUP(F2737/4,0)+25000,50000)))),MAX(IF(F2737&lt;=0,0,IF(F2737&lt;=25000,F2737,IF(F2737&lt;=50000,ROUNDUP(F2737/2,0)+12500,IF(F2737&lt;=100000,ROUNDUP(F2737/4,0)+25000,50000)))),MIN(IF(AND(D2737="はい",C2737&gt;=2026,C2737&lt;=2027),IF(E2737&lt;=0,0,IF(E2737&lt;=30000,E2737,IF(E2737&lt;=60000,ROUNDUP(E2737/2,0)+15000,IF(E2737&lt;=120000,ROUNDUP(E2737/4,0)+30000,60000)))),IF(E2737&lt;=0,0,IF(E2737&lt;=20000,E2737,IF(E2737&lt;=40000,ROUNDUP(E2737/2,0)+10000,IF(E2737&lt;=80000,ROUNDUP(E2737/4,0)+20000,40000)))))+IF(F2737&lt;=0,0,IF(F2737&lt;=25000,F2737,IF(F2737&lt;=50000,ROUNDUP(F2737/2,0)+12500,IF(F2737&lt;=100000,ROUNDUP(F2737/4,0)+25000,50000)))),IF(AND(D2737="はい",C2737&gt;=2026,C2737&lt;=2027),60000,40000)))))</f>
        <v/>
      </c>
      <c r="P2737" s="18">
        <f>IF(G2737&lt;=0,0,IF(G2737&lt;=20000,G2737,IF(G2737&lt;=40000,ROUNDUP(G2737/2,0)+10000,IF(G2737&lt;=80000,ROUNDUP(G2737/4,0)+20000,40000))))</f>
        <v/>
      </c>
      <c r="Q2737" s="18">
        <f>IF(I2737&lt;=0,IF(H2737&lt;=0,0,IF(H2737&lt;=20000,H2737,IF(H2737&lt;=40000,ROUNDUP(H2737/2,0)+10000,IF(H2737&lt;=80000,ROUNDUP(H2737/4,0)+20000,40000)))),IF(H2737&lt;=0,IF(I2737&lt;=0,0,IF(I2737&lt;=25000,I2737,IF(I2737&lt;=50000,ROUNDUP(I2737/2,0)+12500,IF(I2737&lt;=100000,ROUNDUP(I2737/4,0)+25000,50000)))),MAX(IF(I2737&lt;=0,0,IF(I2737&lt;=25000,I2737,IF(I2737&lt;=50000,ROUNDUP(I2737/2,0)+12500,IF(I2737&lt;=100000,ROUNDUP(I2737/4,0)+25000,50000)))),MIN(IF(H2737&lt;=0,0,IF(H2737&lt;=20000,H2737,IF(H2737&lt;=40000,ROUNDUP(H2737/2,0)+10000,IF(H2737&lt;=80000,ROUNDUP(H2737/4,0)+20000,40000))))+IF(I2737&lt;=0,0,IF(I2737&lt;=25000,I2737,IF(I2737&lt;=50000,ROUNDUP(I2737/2,0)+12500,IF(I2737&lt;=100000,ROUNDUP(I2737/4,0)+25000,50000)))),40000))))</f>
        <v/>
      </c>
      <c r="R2737" s="18">
        <f>MIN(120000,O2737+P2737+Q2737)</f>
        <v/>
      </c>
      <c r="S2737" s="18">
        <f>IF(F2737&lt;=0,IF(E2737&lt;=0,0,IF(E2737&lt;=12000,E2737,IF(E2737&lt;=32000,ROUNDUP(E2737/2,0)+6000,IF(E2737&lt;=56000,ROUNDUP(E2737/4,0)+14000,28000)))),IF(E2737&lt;=0,IF(F2737&lt;=0,0,IF(F2737&lt;=15000,F2737,IF(F2737&lt;=40000,ROUNDUP(F2737/2,0)+7500,IF(F2737&lt;=70000,ROUNDUP(F2737/4,0)+17500,35000)))),MAX(IF(F2737&lt;=0,0,IF(F2737&lt;=15000,F2737,IF(F2737&lt;=40000,ROUNDUP(F2737/2,0)+7500,IF(F2737&lt;=70000,ROUNDUP(F2737/4,0)+17500,35000)))),MIN(IF(E2737&lt;=0,0,IF(E2737&lt;=12000,E2737,IF(E2737&lt;=32000,ROUNDUP(E2737/2,0)+6000,IF(E2737&lt;=56000,ROUNDUP(E2737/4,0)+14000,28000))))+IF(F2737&lt;=0,0,IF(F2737&lt;=15000,F2737,IF(F2737&lt;=40000,ROUNDUP(F2737/2,0)+7500,IF(F2737&lt;=70000,ROUNDUP(F2737/4,0)+17500,35000)))),28000))))</f>
        <v/>
      </c>
      <c r="T2737" s="18">
        <f>IF(G2737&lt;=0,0,IF(G2737&lt;=12000,G2737,IF(G2737&lt;=32000,ROUNDUP(G2737/2,0)+6000,IF(G2737&lt;=56000,ROUNDUP(G2737/4,0)+14000,28000))))</f>
        <v/>
      </c>
      <c r="U2737" s="18">
        <f>IF(I2737&lt;=0,IF(H2737&lt;=0,0,IF(H2737&lt;=12000,H2737,IF(H2737&lt;=32000,ROUNDUP(H2737/2,0)+6000,IF(H2737&lt;=56000,ROUNDUP(H2737/4,0)+14000,28000)))),IF(H2737&lt;=0,IF(I2737&lt;=0,0,IF(I2737&lt;=15000,I2737,IF(I2737&lt;=40000,ROUNDUP(I2737/2,0)+7500,IF(I2737&lt;=70000,ROUNDUP(I2737/4,0)+17500,35000)))),MAX(IF(I2737&lt;=0,0,IF(I2737&lt;=15000,I2737,IF(I2737&lt;=40000,ROUNDUP(I2737/2,0)+7500,IF(I2737&lt;=70000,ROUNDUP(I2737/4,0)+17500,35000)))),MIN(IF(H2737&lt;=0,0,IF(H2737&lt;=12000,H2737,IF(H2737&lt;=32000,ROUNDUP(H2737/2,0)+6000,IF(H2737&lt;=56000,ROUNDUP(H2737/4,0)+14000,28000))))+IF(I2737&lt;=0,0,IF(I2737&lt;=15000,I2737,IF(I2737&lt;=40000,ROUNDUP(I2737/2,0)+7500,IF(I2737&lt;=70000,ROUNDUP(I2737/4,0)+17500,35000)))),28000))))</f>
        <v/>
      </c>
      <c r="V2737" s="18">
        <f>MIN(70000,S2737+T2737+U2737)</f>
        <v/>
      </c>
      <c r="W2737" s="18">
        <f>MAX(0,ROUNDDOWN(M2737-J2737-N2737-K2737-0,-3))</f>
        <v/>
      </c>
      <c r="X2737" s="18">
        <f>MAX(0,ROUNDDOWN(M2737-J2737-N2737-K2737-R2737,-3))</f>
        <v/>
      </c>
      <c r="Y2737" s="18">
        <f>IF(W2737&lt;=0,0,ROUNDDOWN((W2737*LOOKUP(W2737,{0,1950001,3300001,6950001,9000001,18000001,40000001},{0.05,0.1,0.2,0.23,0.33,0.4,0.45})-LOOKUP(W2737,{0,1950001,3300001,6950001,9000001,18000001,40000001},{0,97500,427500,636000,1536000,2796000,4796000}))*1.021,-2))</f>
        <v/>
      </c>
      <c r="Z2737" s="18">
        <f>IF(X2737&lt;=0,0,ROUNDDOWN((X2737*LOOKUP(X2737,{0,1950001,3300001,6950001,9000001,18000001,40000001},{0.05,0.1,0.2,0.23,0.33,0.4,0.45})-LOOKUP(X2737,{0,1950001,3300001,6950001,9000001,18000001,40000001},{0,97500,427500,636000,1536000,2796000,4796000}))*1.021,-2))</f>
        <v/>
      </c>
      <c r="AA2737" s="18">
        <f>MAX(0,ROUNDDOWN(M2737-J2737-430000-L2737-0,-3))</f>
        <v/>
      </c>
      <c r="AB2737" s="18">
        <f>MAX(0,ROUNDDOWN(M2737-J2737-430000-L2737-V2737,-3))</f>
        <v/>
      </c>
      <c r="AC2737" s="18">
        <f>IF(M2737&lt;=450000,0,MAX(0,ROUNDDOWN(AA2737*0.06-MIN(50000,AA2737)*0.03,-2))+MAX(0,ROUNDDOWN(AA2737*0.04-MIN(50000,AA2737)*0.02,-2)))</f>
        <v/>
      </c>
      <c r="AD2737" s="18">
        <f>IF(M2737&lt;=450000,0,MAX(0,ROUNDDOWN(AB2737*0.06-MIN(50000,AB2737)*0.03,-2))+MAX(0,ROUNDDOWN(AB2737*0.04-MIN(50000,AB2737)*0.02,-2)))</f>
        <v/>
      </c>
      <c r="AE2737" s="18">
        <f>Y2737-Z2737</f>
        <v/>
      </c>
      <c r="AF2737" s="18">
        <f>AC2737-AD2737</f>
        <v/>
      </c>
      <c r="AG2737" s="18">
        <f>AE2737+AF2737</f>
        <v/>
      </c>
      <c r="AH2737" s="20">
        <f>IF(W2737&lt;=0,0,LOOKUP(W2737,{0,1950001,3300001,6950001,9000001,18000001,40000001},{0.05,0.1,0.2,0.23,0.33,0.4,0.45}))</f>
        <v/>
      </c>
    </row>
    <row r="2738">
      <c r="A2738" t="inlineStr">
        <is>
          <t>1万円刻み 特例あり一般12万円</t>
        </is>
      </c>
      <c r="B2738" s="18">
        <f>'4_1万円刻み'!$A$886</f>
        <v/>
      </c>
      <c r="C2738" s="19" t="n">
        <v>2026</v>
      </c>
      <c r="D2738" t="inlineStr">
        <is>
          <t>はい</t>
        </is>
      </c>
      <c r="E2738" s="18" t="n">
        <v>120000</v>
      </c>
      <c r="F2738" s="18" t="n">
        <v>0</v>
      </c>
      <c r="G2738" s="18" t="n">
        <v>0</v>
      </c>
      <c r="H2738" s="18" t="n">
        <v>0</v>
      </c>
      <c r="I2738" s="18" t="n">
        <v>0</v>
      </c>
      <c r="J2738" s="18">
        <f>ROUND(MIN(B2738/12,650000)*12*0.0915+MIN(B2738/12,1390000)*12*(0.0504+0)+B2738*0.005,0)</f>
        <v/>
      </c>
      <c r="K2738" s="18" t="n">
        <v>0</v>
      </c>
      <c r="L2738" s="18" t="n">
        <v>0</v>
      </c>
      <c r="M2738" s="18">
        <f>ROUND(IF(C2738&gt;=2026,IF(B2738&lt;741000,0,IF(B2738&lt;2191000,B2738-740000,IF(B2738&lt;2193000,1451000,IF(B2738&lt;2196000,1453000,IF(B2738&lt;2200000,1456000,IF(B2738&lt;3600000,ROUNDDOWN(B2738/4,-3)*2.8-80000,IF(B2738&lt;6600000,ROUNDDOWN(B2738/4,-3)*3.2-440000,IF(B2738&lt;8500000,ROUNDDOWN(B2738*0.9,0)-1100000,B2738-1950000)))))))),IF(B2738&lt;651000,0,IF(B2738&lt;1900000,B2738-650000,IF(B2738&lt;3600000,ROUNDDOWN(B2738/4,-3)*2.8-80000,IF(B2738&lt;6600000,ROUNDDOWN(B2738/4,-3)*3.2-440000,IF(B2738&lt;8500000,ROUNDDOWN(B2738*0.9,0)-1100000,B2738-1950000)))))),0)</f>
        <v/>
      </c>
      <c r="N2738" s="18">
        <f>IF(M2738&gt;23500000,NA(),IF(C2738&gt;=2026,IF(M2738&lt;=4890000,1040000,IF(M2738&lt;=6550000,670000,620000)),IF(M2738&lt;=1320000,950000,IF(M2738&lt;=3360000,880000,IF(M2738&lt;=4890000,680000,IF(M2738&lt;=6550000,630000,580000))))))</f>
        <v/>
      </c>
      <c r="O2738" s="18">
        <f>IF(F2738&lt;=0,IF(AND(D2738="はい",C2738&gt;=2026,C2738&lt;=2027),IF(E2738&lt;=0,0,IF(E2738&lt;=30000,E2738,IF(E2738&lt;=60000,ROUNDUP(E2738/2,0)+15000,IF(E2738&lt;=120000,ROUNDUP(E2738/4,0)+30000,60000)))),IF(E2738&lt;=0,0,IF(E2738&lt;=20000,E2738,IF(E2738&lt;=40000,ROUNDUP(E2738/2,0)+10000,IF(E2738&lt;=80000,ROUNDUP(E2738/4,0)+20000,40000))))),IF(E2738&lt;=0,IF(F2738&lt;=0,0,IF(F2738&lt;=25000,F2738,IF(F2738&lt;=50000,ROUNDUP(F2738/2,0)+12500,IF(F2738&lt;=100000,ROUNDUP(F2738/4,0)+25000,50000)))),MAX(IF(F2738&lt;=0,0,IF(F2738&lt;=25000,F2738,IF(F2738&lt;=50000,ROUNDUP(F2738/2,0)+12500,IF(F2738&lt;=100000,ROUNDUP(F2738/4,0)+25000,50000)))),MIN(IF(AND(D2738="はい",C2738&gt;=2026,C2738&lt;=2027),IF(E2738&lt;=0,0,IF(E2738&lt;=30000,E2738,IF(E2738&lt;=60000,ROUNDUP(E2738/2,0)+15000,IF(E2738&lt;=120000,ROUNDUP(E2738/4,0)+30000,60000)))),IF(E2738&lt;=0,0,IF(E2738&lt;=20000,E2738,IF(E2738&lt;=40000,ROUNDUP(E2738/2,0)+10000,IF(E2738&lt;=80000,ROUNDUP(E2738/4,0)+20000,40000)))))+IF(F2738&lt;=0,0,IF(F2738&lt;=25000,F2738,IF(F2738&lt;=50000,ROUNDUP(F2738/2,0)+12500,IF(F2738&lt;=100000,ROUNDUP(F2738/4,0)+25000,50000)))),IF(AND(D2738="はい",C2738&gt;=2026,C2738&lt;=2027),60000,40000)))))</f>
        <v/>
      </c>
      <c r="P2738" s="18">
        <f>IF(G2738&lt;=0,0,IF(G2738&lt;=20000,G2738,IF(G2738&lt;=40000,ROUNDUP(G2738/2,0)+10000,IF(G2738&lt;=80000,ROUNDUP(G2738/4,0)+20000,40000))))</f>
        <v/>
      </c>
      <c r="Q2738" s="18">
        <f>IF(I2738&lt;=0,IF(H2738&lt;=0,0,IF(H2738&lt;=20000,H2738,IF(H2738&lt;=40000,ROUNDUP(H2738/2,0)+10000,IF(H2738&lt;=80000,ROUNDUP(H2738/4,0)+20000,40000)))),IF(H2738&lt;=0,IF(I2738&lt;=0,0,IF(I2738&lt;=25000,I2738,IF(I2738&lt;=50000,ROUNDUP(I2738/2,0)+12500,IF(I2738&lt;=100000,ROUNDUP(I2738/4,0)+25000,50000)))),MAX(IF(I2738&lt;=0,0,IF(I2738&lt;=25000,I2738,IF(I2738&lt;=50000,ROUNDUP(I2738/2,0)+12500,IF(I2738&lt;=100000,ROUNDUP(I2738/4,0)+25000,50000)))),MIN(IF(H2738&lt;=0,0,IF(H2738&lt;=20000,H2738,IF(H2738&lt;=40000,ROUNDUP(H2738/2,0)+10000,IF(H2738&lt;=80000,ROUNDUP(H2738/4,0)+20000,40000))))+IF(I2738&lt;=0,0,IF(I2738&lt;=25000,I2738,IF(I2738&lt;=50000,ROUNDUP(I2738/2,0)+12500,IF(I2738&lt;=100000,ROUNDUP(I2738/4,0)+25000,50000)))),40000))))</f>
        <v/>
      </c>
      <c r="R2738" s="18">
        <f>MIN(120000,O2738+P2738+Q2738)</f>
        <v/>
      </c>
      <c r="S2738" s="18">
        <f>IF(F2738&lt;=0,IF(E2738&lt;=0,0,IF(E2738&lt;=12000,E2738,IF(E2738&lt;=32000,ROUNDUP(E2738/2,0)+6000,IF(E2738&lt;=56000,ROUNDUP(E2738/4,0)+14000,28000)))),IF(E2738&lt;=0,IF(F2738&lt;=0,0,IF(F2738&lt;=15000,F2738,IF(F2738&lt;=40000,ROUNDUP(F2738/2,0)+7500,IF(F2738&lt;=70000,ROUNDUP(F2738/4,0)+17500,35000)))),MAX(IF(F2738&lt;=0,0,IF(F2738&lt;=15000,F2738,IF(F2738&lt;=40000,ROUNDUP(F2738/2,0)+7500,IF(F2738&lt;=70000,ROUNDUP(F2738/4,0)+17500,35000)))),MIN(IF(E2738&lt;=0,0,IF(E2738&lt;=12000,E2738,IF(E2738&lt;=32000,ROUNDUP(E2738/2,0)+6000,IF(E2738&lt;=56000,ROUNDUP(E2738/4,0)+14000,28000))))+IF(F2738&lt;=0,0,IF(F2738&lt;=15000,F2738,IF(F2738&lt;=40000,ROUNDUP(F2738/2,0)+7500,IF(F2738&lt;=70000,ROUNDUP(F2738/4,0)+17500,35000)))),28000))))</f>
        <v/>
      </c>
      <c r="T2738" s="18">
        <f>IF(G2738&lt;=0,0,IF(G2738&lt;=12000,G2738,IF(G2738&lt;=32000,ROUNDUP(G2738/2,0)+6000,IF(G2738&lt;=56000,ROUNDUP(G2738/4,0)+14000,28000))))</f>
        <v/>
      </c>
      <c r="U2738" s="18">
        <f>IF(I2738&lt;=0,IF(H2738&lt;=0,0,IF(H2738&lt;=12000,H2738,IF(H2738&lt;=32000,ROUNDUP(H2738/2,0)+6000,IF(H2738&lt;=56000,ROUNDUP(H2738/4,0)+14000,28000)))),IF(H2738&lt;=0,IF(I2738&lt;=0,0,IF(I2738&lt;=15000,I2738,IF(I2738&lt;=40000,ROUNDUP(I2738/2,0)+7500,IF(I2738&lt;=70000,ROUNDUP(I2738/4,0)+17500,35000)))),MAX(IF(I2738&lt;=0,0,IF(I2738&lt;=15000,I2738,IF(I2738&lt;=40000,ROUNDUP(I2738/2,0)+7500,IF(I2738&lt;=70000,ROUNDUP(I2738/4,0)+17500,35000)))),MIN(IF(H2738&lt;=0,0,IF(H2738&lt;=12000,H2738,IF(H2738&lt;=32000,ROUNDUP(H2738/2,0)+6000,IF(H2738&lt;=56000,ROUNDUP(H2738/4,0)+14000,28000))))+IF(I2738&lt;=0,0,IF(I2738&lt;=15000,I2738,IF(I2738&lt;=40000,ROUNDUP(I2738/2,0)+7500,IF(I2738&lt;=70000,ROUNDUP(I2738/4,0)+17500,35000)))),28000))))</f>
        <v/>
      </c>
      <c r="V2738" s="18">
        <f>MIN(70000,S2738+T2738+U2738)</f>
        <v/>
      </c>
      <c r="W2738" s="18">
        <f>MAX(0,ROUNDDOWN(M2738-J2738-N2738-K2738-0,-3))</f>
        <v/>
      </c>
      <c r="X2738" s="18">
        <f>MAX(0,ROUNDDOWN(M2738-J2738-N2738-K2738-R2738,-3))</f>
        <v/>
      </c>
      <c r="Y2738" s="18">
        <f>IF(W2738&lt;=0,0,ROUNDDOWN((W2738*LOOKUP(W2738,{0,1950001,3300001,6950001,9000001,18000001,40000001},{0.05,0.1,0.2,0.23,0.33,0.4,0.45})-LOOKUP(W2738,{0,1950001,3300001,6950001,9000001,18000001,40000001},{0,97500,427500,636000,1536000,2796000,4796000}))*1.021,-2))</f>
        <v/>
      </c>
      <c r="Z2738" s="18">
        <f>IF(X2738&lt;=0,0,ROUNDDOWN((X2738*LOOKUP(X2738,{0,1950001,3300001,6950001,9000001,18000001,40000001},{0.05,0.1,0.2,0.23,0.33,0.4,0.45})-LOOKUP(X2738,{0,1950001,3300001,6950001,9000001,18000001,40000001},{0,97500,427500,636000,1536000,2796000,4796000}))*1.021,-2))</f>
        <v/>
      </c>
      <c r="AA2738" s="18">
        <f>MAX(0,ROUNDDOWN(M2738-J2738-430000-L2738-0,-3))</f>
        <v/>
      </c>
      <c r="AB2738" s="18">
        <f>MAX(0,ROUNDDOWN(M2738-J2738-430000-L2738-V2738,-3))</f>
        <v/>
      </c>
      <c r="AC2738" s="18">
        <f>IF(M2738&lt;=450000,0,MAX(0,ROUNDDOWN(AA2738*0.06-MIN(50000,AA2738)*0.03,-2))+MAX(0,ROUNDDOWN(AA2738*0.04-MIN(50000,AA2738)*0.02,-2)))</f>
        <v/>
      </c>
      <c r="AD2738" s="18">
        <f>IF(M2738&lt;=450000,0,MAX(0,ROUNDDOWN(AB2738*0.06-MIN(50000,AB2738)*0.03,-2))+MAX(0,ROUNDDOWN(AB2738*0.04-MIN(50000,AB2738)*0.02,-2)))</f>
        <v/>
      </c>
      <c r="AE2738" s="18">
        <f>Y2738-Z2738</f>
        <v/>
      </c>
      <c r="AF2738" s="18">
        <f>AC2738-AD2738</f>
        <v/>
      </c>
      <c r="AG2738" s="18">
        <f>AE2738+AF2738</f>
        <v/>
      </c>
      <c r="AH2738" s="20">
        <f>IF(W2738&lt;=0,0,LOOKUP(W2738,{0,1950001,3300001,6950001,9000001,18000001,40000001},{0.05,0.1,0.2,0.23,0.33,0.4,0.45}))</f>
        <v/>
      </c>
    </row>
    <row r="2739">
      <c r="A2739" t="inlineStr">
        <is>
          <t>1万円刻み 3区分8万円ずつ</t>
        </is>
      </c>
      <c r="B2739" s="18">
        <f>'4_1万円刻み'!$A$887</f>
        <v/>
      </c>
      <c r="C2739" s="19" t="n">
        <v>2026</v>
      </c>
      <c r="D2739" t="inlineStr">
        <is>
          <t>いいえ</t>
        </is>
      </c>
      <c r="E2739" s="18" t="n">
        <v>80000</v>
      </c>
      <c r="F2739" s="18" t="n">
        <v>0</v>
      </c>
      <c r="G2739" s="18" t="n">
        <v>80000</v>
      </c>
      <c r="H2739" s="18" t="n">
        <v>80000</v>
      </c>
      <c r="I2739" s="18" t="n">
        <v>0</v>
      </c>
      <c r="J2739" s="18">
        <f>ROUND(MIN(B2739/12,650000)*12*0.0915+MIN(B2739/12,1390000)*12*(0.0504+0)+B2739*0.005,0)</f>
        <v/>
      </c>
      <c r="K2739" s="18" t="n">
        <v>0</v>
      </c>
      <c r="L2739" s="18" t="n">
        <v>0</v>
      </c>
      <c r="M2739" s="18">
        <f>ROUND(IF(C2739&gt;=2026,IF(B2739&lt;741000,0,IF(B2739&lt;2191000,B2739-740000,IF(B2739&lt;2193000,1451000,IF(B2739&lt;2196000,1453000,IF(B2739&lt;2200000,1456000,IF(B2739&lt;3600000,ROUNDDOWN(B2739/4,-3)*2.8-80000,IF(B2739&lt;6600000,ROUNDDOWN(B2739/4,-3)*3.2-440000,IF(B2739&lt;8500000,ROUNDDOWN(B2739*0.9,0)-1100000,B2739-1950000)))))))),IF(B2739&lt;651000,0,IF(B2739&lt;1900000,B2739-650000,IF(B2739&lt;3600000,ROUNDDOWN(B2739/4,-3)*2.8-80000,IF(B2739&lt;6600000,ROUNDDOWN(B2739/4,-3)*3.2-440000,IF(B2739&lt;8500000,ROUNDDOWN(B2739*0.9,0)-1100000,B2739-1950000)))))),0)</f>
        <v/>
      </c>
      <c r="N2739" s="18">
        <f>IF(M2739&gt;23500000,NA(),IF(C2739&gt;=2026,IF(M2739&lt;=4890000,1040000,IF(M2739&lt;=6550000,670000,620000)),IF(M2739&lt;=1320000,950000,IF(M2739&lt;=3360000,880000,IF(M2739&lt;=4890000,680000,IF(M2739&lt;=6550000,630000,580000))))))</f>
        <v/>
      </c>
      <c r="O2739" s="18">
        <f>IF(F2739&lt;=0,IF(AND(D2739="はい",C2739&gt;=2026,C2739&lt;=2027),IF(E2739&lt;=0,0,IF(E2739&lt;=30000,E2739,IF(E2739&lt;=60000,ROUNDUP(E2739/2,0)+15000,IF(E2739&lt;=120000,ROUNDUP(E2739/4,0)+30000,60000)))),IF(E2739&lt;=0,0,IF(E2739&lt;=20000,E2739,IF(E2739&lt;=40000,ROUNDUP(E2739/2,0)+10000,IF(E2739&lt;=80000,ROUNDUP(E2739/4,0)+20000,40000))))),IF(E2739&lt;=0,IF(F2739&lt;=0,0,IF(F2739&lt;=25000,F2739,IF(F2739&lt;=50000,ROUNDUP(F2739/2,0)+12500,IF(F2739&lt;=100000,ROUNDUP(F2739/4,0)+25000,50000)))),MAX(IF(F2739&lt;=0,0,IF(F2739&lt;=25000,F2739,IF(F2739&lt;=50000,ROUNDUP(F2739/2,0)+12500,IF(F2739&lt;=100000,ROUNDUP(F2739/4,0)+25000,50000)))),MIN(IF(AND(D2739="はい",C2739&gt;=2026,C2739&lt;=2027),IF(E2739&lt;=0,0,IF(E2739&lt;=30000,E2739,IF(E2739&lt;=60000,ROUNDUP(E2739/2,0)+15000,IF(E2739&lt;=120000,ROUNDUP(E2739/4,0)+30000,60000)))),IF(E2739&lt;=0,0,IF(E2739&lt;=20000,E2739,IF(E2739&lt;=40000,ROUNDUP(E2739/2,0)+10000,IF(E2739&lt;=80000,ROUNDUP(E2739/4,0)+20000,40000)))))+IF(F2739&lt;=0,0,IF(F2739&lt;=25000,F2739,IF(F2739&lt;=50000,ROUNDUP(F2739/2,0)+12500,IF(F2739&lt;=100000,ROUNDUP(F2739/4,0)+25000,50000)))),IF(AND(D2739="はい",C2739&gt;=2026,C2739&lt;=2027),60000,40000)))))</f>
        <v/>
      </c>
      <c r="P2739" s="18">
        <f>IF(G2739&lt;=0,0,IF(G2739&lt;=20000,G2739,IF(G2739&lt;=40000,ROUNDUP(G2739/2,0)+10000,IF(G2739&lt;=80000,ROUNDUP(G2739/4,0)+20000,40000))))</f>
        <v/>
      </c>
      <c r="Q2739" s="18">
        <f>IF(I2739&lt;=0,IF(H2739&lt;=0,0,IF(H2739&lt;=20000,H2739,IF(H2739&lt;=40000,ROUNDUP(H2739/2,0)+10000,IF(H2739&lt;=80000,ROUNDUP(H2739/4,0)+20000,40000)))),IF(H2739&lt;=0,IF(I2739&lt;=0,0,IF(I2739&lt;=25000,I2739,IF(I2739&lt;=50000,ROUNDUP(I2739/2,0)+12500,IF(I2739&lt;=100000,ROUNDUP(I2739/4,0)+25000,50000)))),MAX(IF(I2739&lt;=0,0,IF(I2739&lt;=25000,I2739,IF(I2739&lt;=50000,ROUNDUP(I2739/2,0)+12500,IF(I2739&lt;=100000,ROUNDUP(I2739/4,0)+25000,50000)))),MIN(IF(H2739&lt;=0,0,IF(H2739&lt;=20000,H2739,IF(H2739&lt;=40000,ROUNDUP(H2739/2,0)+10000,IF(H2739&lt;=80000,ROUNDUP(H2739/4,0)+20000,40000))))+IF(I2739&lt;=0,0,IF(I2739&lt;=25000,I2739,IF(I2739&lt;=50000,ROUNDUP(I2739/2,0)+12500,IF(I2739&lt;=100000,ROUNDUP(I2739/4,0)+25000,50000)))),40000))))</f>
        <v/>
      </c>
      <c r="R2739" s="18">
        <f>MIN(120000,O2739+P2739+Q2739)</f>
        <v/>
      </c>
      <c r="S2739" s="18">
        <f>IF(F2739&lt;=0,IF(E2739&lt;=0,0,IF(E2739&lt;=12000,E2739,IF(E2739&lt;=32000,ROUNDUP(E2739/2,0)+6000,IF(E2739&lt;=56000,ROUNDUP(E2739/4,0)+14000,28000)))),IF(E2739&lt;=0,IF(F2739&lt;=0,0,IF(F2739&lt;=15000,F2739,IF(F2739&lt;=40000,ROUNDUP(F2739/2,0)+7500,IF(F2739&lt;=70000,ROUNDUP(F2739/4,0)+17500,35000)))),MAX(IF(F2739&lt;=0,0,IF(F2739&lt;=15000,F2739,IF(F2739&lt;=40000,ROUNDUP(F2739/2,0)+7500,IF(F2739&lt;=70000,ROUNDUP(F2739/4,0)+17500,35000)))),MIN(IF(E2739&lt;=0,0,IF(E2739&lt;=12000,E2739,IF(E2739&lt;=32000,ROUNDUP(E2739/2,0)+6000,IF(E2739&lt;=56000,ROUNDUP(E2739/4,0)+14000,28000))))+IF(F2739&lt;=0,0,IF(F2739&lt;=15000,F2739,IF(F2739&lt;=40000,ROUNDUP(F2739/2,0)+7500,IF(F2739&lt;=70000,ROUNDUP(F2739/4,0)+17500,35000)))),28000))))</f>
        <v/>
      </c>
      <c r="T2739" s="18">
        <f>IF(G2739&lt;=0,0,IF(G2739&lt;=12000,G2739,IF(G2739&lt;=32000,ROUNDUP(G2739/2,0)+6000,IF(G2739&lt;=56000,ROUNDUP(G2739/4,0)+14000,28000))))</f>
        <v/>
      </c>
      <c r="U2739" s="18">
        <f>IF(I2739&lt;=0,IF(H2739&lt;=0,0,IF(H2739&lt;=12000,H2739,IF(H2739&lt;=32000,ROUNDUP(H2739/2,0)+6000,IF(H2739&lt;=56000,ROUNDUP(H2739/4,0)+14000,28000)))),IF(H2739&lt;=0,IF(I2739&lt;=0,0,IF(I2739&lt;=15000,I2739,IF(I2739&lt;=40000,ROUNDUP(I2739/2,0)+7500,IF(I2739&lt;=70000,ROUNDUP(I2739/4,0)+17500,35000)))),MAX(IF(I2739&lt;=0,0,IF(I2739&lt;=15000,I2739,IF(I2739&lt;=40000,ROUNDUP(I2739/2,0)+7500,IF(I2739&lt;=70000,ROUNDUP(I2739/4,0)+17500,35000)))),MIN(IF(H2739&lt;=0,0,IF(H2739&lt;=12000,H2739,IF(H2739&lt;=32000,ROUNDUP(H2739/2,0)+6000,IF(H2739&lt;=56000,ROUNDUP(H2739/4,0)+14000,28000))))+IF(I2739&lt;=0,0,IF(I2739&lt;=15000,I2739,IF(I2739&lt;=40000,ROUNDUP(I2739/2,0)+7500,IF(I2739&lt;=70000,ROUNDUP(I2739/4,0)+17500,35000)))),28000))))</f>
        <v/>
      </c>
      <c r="V2739" s="18">
        <f>MIN(70000,S2739+T2739+U2739)</f>
        <v/>
      </c>
      <c r="W2739" s="18">
        <f>MAX(0,ROUNDDOWN(M2739-J2739-N2739-K2739-0,-3))</f>
        <v/>
      </c>
      <c r="X2739" s="18">
        <f>MAX(0,ROUNDDOWN(M2739-J2739-N2739-K2739-R2739,-3))</f>
        <v/>
      </c>
      <c r="Y2739" s="18">
        <f>IF(W2739&lt;=0,0,ROUNDDOWN((W2739*LOOKUP(W2739,{0,1950001,3300001,6950001,9000001,18000001,40000001},{0.05,0.1,0.2,0.23,0.33,0.4,0.45})-LOOKUP(W2739,{0,1950001,3300001,6950001,9000001,18000001,40000001},{0,97500,427500,636000,1536000,2796000,4796000}))*1.021,-2))</f>
        <v/>
      </c>
      <c r="Z2739" s="18">
        <f>IF(X2739&lt;=0,0,ROUNDDOWN((X2739*LOOKUP(X2739,{0,1950001,3300001,6950001,9000001,18000001,40000001},{0.05,0.1,0.2,0.23,0.33,0.4,0.45})-LOOKUP(X2739,{0,1950001,3300001,6950001,9000001,18000001,40000001},{0,97500,427500,636000,1536000,2796000,4796000}))*1.021,-2))</f>
        <v/>
      </c>
      <c r="AA2739" s="18">
        <f>MAX(0,ROUNDDOWN(M2739-J2739-430000-L2739-0,-3))</f>
        <v/>
      </c>
      <c r="AB2739" s="18">
        <f>MAX(0,ROUNDDOWN(M2739-J2739-430000-L2739-V2739,-3))</f>
        <v/>
      </c>
      <c r="AC2739" s="18">
        <f>IF(M2739&lt;=450000,0,MAX(0,ROUNDDOWN(AA2739*0.06-MIN(50000,AA2739)*0.03,-2))+MAX(0,ROUNDDOWN(AA2739*0.04-MIN(50000,AA2739)*0.02,-2)))</f>
        <v/>
      </c>
      <c r="AD2739" s="18">
        <f>IF(M2739&lt;=450000,0,MAX(0,ROUNDDOWN(AB2739*0.06-MIN(50000,AB2739)*0.03,-2))+MAX(0,ROUNDDOWN(AB2739*0.04-MIN(50000,AB2739)*0.02,-2)))</f>
        <v/>
      </c>
      <c r="AE2739" s="18">
        <f>Y2739-Z2739</f>
        <v/>
      </c>
      <c r="AF2739" s="18">
        <f>AC2739-AD2739</f>
        <v/>
      </c>
      <c r="AG2739" s="18">
        <f>AE2739+AF2739</f>
        <v/>
      </c>
      <c r="AH2739" s="20">
        <f>IF(W2739&lt;=0,0,LOOKUP(W2739,{0,1950001,3300001,6950001,9000001,18000001,40000001},{0.05,0.1,0.2,0.23,0.33,0.4,0.45}))</f>
        <v/>
      </c>
    </row>
    <row r="2740">
      <c r="A2740" t="inlineStr">
        <is>
          <t>1万円刻み 一般8万円</t>
        </is>
      </c>
      <c r="B2740" s="18">
        <f>'4_1万円刻み'!$A$887</f>
        <v/>
      </c>
      <c r="C2740" s="19" t="n">
        <v>2026</v>
      </c>
      <c r="D2740" t="inlineStr">
        <is>
          <t>いいえ</t>
        </is>
      </c>
      <c r="E2740" s="18" t="n">
        <v>80000</v>
      </c>
      <c r="F2740" s="18" t="n">
        <v>0</v>
      </c>
      <c r="G2740" s="18" t="n">
        <v>0</v>
      </c>
      <c r="H2740" s="18" t="n">
        <v>0</v>
      </c>
      <c r="I2740" s="18" t="n">
        <v>0</v>
      </c>
      <c r="J2740" s="18">
        <f>ROUND(MIN(B2740/12,650000)*12*0.0915+MIN(B2740/12,1390000)*12*(0.0504+0)+B2740*0.005,0)</f>
        <v/>
      </c>
      <c r="K2740" s="18" t="n">
        <v>0</v>
      </c>
      <c r="L2740" s="18" t="n">
        <v>0</v>
      </c>
      <c r="M2740" s="18">
        <f>ROUND(IF(C2740&gt;=2026,IF(B2740&lt;741000,0,IF(B2740&lt;2191000,B2740-740000,IF(B2740&lt;2193000,1451000,IF(B2740&lt;2196000,1453000,IF(B2740&lt;2200000,1456000,IF(B2740&lt;3600000,ROUNDDOWN(B2740/4,-3)*2.8-80000,IF(B2740&lt;6600000,ROUNDDOWN(B2740/4,-3)*3.2-440000,IF(B2740&lt;8500000,ROUNDDOWN(B2740*0.9,0)-1100000,B2740-1950000)))))))),IF(B2740&lt;651000,0,IF(B2740&lt;1900000,B2740-650000,IF(B2740&lt;3600000,ROUNDDOWN(B2740/4,-3)*2.8-80000,IF(B2740&lt;6600000,ROUNDDOWN(B2740/4,-3)*3.2-440000,IF(B2740&lt;8500000,ROUNDDOWN(B2740*0.9,0)-1100000,B2740-1950000)))))),0)</f>
        <v/>
      </c>
      <c r="N2740" s="18">
        <f>IF(M2740&gt;23500000,NA(),IF(C2740&gt;=2026,IF(M2740&lt;=4890000,1040000,IF(M2740&lt;=6550000,670000,620000)),IF(M2740&lt;=1320000,950000,IF(M2740&lt;=3360000,880000,IF(M2740&lt;=4890000,680000,IF(M2740&lt;=6550000,630000,580000))))))</f>
        <v/>
      </c>
      <c r="O2740" s="18">
        <f>IF(F2740&lt;=0,IF(AND(D2740="はい",C2740&gt;=2026,C2740&lt;=2027),IF(E2740&lt;=0,0,IF(E2740&lt;=30000,E2740,IF(E2740&lt;=60000,ROUNDUP(E2740/2,0)+15000,IF(E2740&lt;=120000,ROUNDUP(E2740/4,0)+30000,60000)))),IF(E2740&lt;=0,0,IF(E2740&lt;=20000,E2740,IF(E2740&lt;=40000,ROUNDUP(E2740/2,0)+10000,IF(E2740&lt;=80000,ROUNDUP(E2740/4,0)+20000,40000))))),IF(E2740&lt;=0,IF(F2740&lt;=0,0,IF(F2740&lt;=25000,F2740,IF(F2740&lt;=50000,ROUNDUP(F2740/2,0)+12500,IF(F2740&lt;=100000,ROUNDUP(F2740/4,0)+25000,50000)))),MAX(IF(F2740&lt;=0,0,IF(F2740&lt;=25000,F2740,IF(F2740&lt;=50000,ROUNDUP(F2740/2,0)+12500,IF(F2740&lt;=100000,ROUNDUP(F2740/4,0)+25000,50000)))),MIN(IF(AND(D2740="はい",C2740&gt;=2026,C2740&lt;=2027),IF(E2740&lt;=0,0,IF(E2740&lt;=30000,E2740,IF(E2740&lt;=60000,ROUNDUP(E2740/2,0)+15000,IF(E2740&lt;=120000,ROUNDUP(E2740/4,0)+30000,60000)))),IF(E2740&lt;=0,0,IF(E2740&lt;=20000,E2740,IF(E2740&lt;=40000,ROUNDUP(E2740/2,0)+10000,IF(E2740&lt;=80000,ROUNDUP(E2740/4,0)+20000,40000)))))+IF(F2740&lt;=0,0,IF(F2740&lt;=25000,F2740,IF(F2740&lt;=50000,ROUNDUP(F2740/2,0)+12500,IF(F2740&lt;=100000,ROUNDUP(F2740/4,0)+25000,50000)))),IF(AND(D2740="はい",C2740&gt;=2026,C2740&lt;=2027),60000,40000)))))</f>
        <v/>
      </c>
      <c r="P2740" s="18">
        <f>IF(G2740&lt;=0,0,IF(G2740&lt;=20000,G2740,IF(G2740&lt;=40000,ROUNDUP(G2740/2,0)+10000,IF(G2740&lt;=80000,ROUNDUP(G2740/4,0)+20000,40000))))</f>
        <v/>
      </c>
      <c r="Q2740" s="18">
        <f>IF(I2740&lt;=0,IF(H2740&lt;=0,0,IF(H2740&lt;=20000,H2740,IF(H2740&lt;=40000,ROUNDUP(H2740/2,0)+10000,IF(H2740&lt;=80000,ROUNDUP(H2740/4,0)+20000,40000)))),IF(H2740&lt;=0,IF(I2740&lt;=0,0,IF(I2740&lt;=25000,I2740,IF(I2740&lt;=50000,ROUNDUP(I2740/2,0)+12500,IF(I2740&lt;=100000,ROUNDUP(I2740/4,0)+25000,50000)))),MAX(IF(I2740&lt;=0,0,IF(I2740&lt;=25000,I2740,IF(I2740&lt;=50000,ROUNDUP(I2740/2,0)+12500,IF(I2740&lt;=100000,ROUNDUP(I2740/4,0)+25000,50000)))),MIN(IF(H2740&lt;=0,0,IF(H2740&lt;=20000,H2740,IF(H2740&lt;=40000,ROUNDUP(H2740/2,0)+10000,IF(H2740&lt;=80000,ROUNDUP(H2740/4,0)+20000,40000))))+IF(I2740&lt;=0,0,IF(I2740&lt;=25000,I2740,IF(I2740&lt;=50000,ROUNDUP(I2740/2,0)+12500,IF(I2740&lt;=100000,ROUNDUP(I2740/4,0)+25000,50000)))),40000))))</f>
        <v/>
      </c>
      <c r="R2740" s="18">
        <f>MIN(120000,O2740+P2740+Q2740)</f>
        <v/>
      </c>
      <c r="S2740" s="18">
        <f>IF(F2740&lt;=0,IF(E2740&lt;=0,0,IF(E2740&lt;=12000,E2740,IF(E2740&lt;=32000,ROUNDUP(E2740/2,0)+6000,IF(E2740&lt;=56000,ROUNDUP(E2740/4,0)+14000,28000)))),IF(E2740&lt;=0,IF(F2740&lt;=0,0,IF(F2740&lt;=15000,F2740,IF(F2740&lt;=40000,ROUNDUP(F2740/2,0)+7500,IF(F2740&lt;=70000,ROUNDUP(F2740/4,0)+17500,35000)))),MAX(IF(F2740&lt;=0,0,IF(F2740&lt;=15000,F2740,IF(F2740&lt;=40000,ROUNDUP(F2740/2,0)+7500,IF(F2740&lt;=70000,ROUNDUP(F2740/4,0)+17500,35000)))),MIN(IF(E2740&lt;=0,0,IF(E2740&lt;=12000,E2740,IF(E2740&lt;=32000,ROUNDUP(E2740/2,0)+6000,IF(E2740&lt;=56000,ROUNDUP(E2740/4,0)+14000,28000))))+IF(F2740&lt;=0,0,IF(F2740&lt;=15000,F2740,IF(F2740&lt;=40000,ROUNDUP(F2740/2,0)+7500,IF(F2740&lt;=70000,ROUNDUP(F2740/4,0)+17500,35000)))),28000))))</f>
        <v/>
      </c>
      <c r="T2740" s="18">
        <f>IF(G2740&lt;=0,0,IF(G2740&lt;=12000,G2740,IF(G2740&lt;=32000,ROUNDUP(G2740/2,0)+6000,IF(G2740&lt;=56000,ROUNDUP(G2740/4,0)+14000,28000))))</f>
        <v/>
      </c>
      <c r="U2740" s="18">
        <f>IF(I2740&lt;=0,IF(H2740&lt;=0,0,IF(H2740&lt;=12000,H2740,IF(H2740&lt;=32000,ROUNDUP(H2740/2,0)+6000,IF(H2740&lt;=56000,ROUNDUP(H2740/4,0)+14000,28000)))),IF(H2740&lt;=0,IF(I2740&lt;=0,0,IF(I2740&lt;=15000,I2740,IF(I2740&lt;=40000,ROUNDUP(I2740/2,0)+7500,IF(I2740&lt;=70000,ROUNDUP(I2740/4,0)+17500,35000)))),MAX(IF(I2740&lt;=0,0,IF(I2740&lt;=15000,I2740,IF(I2740&lt;=40000,ROUNDUP(I2740/2,0)+7500,IF(I2740&lt;=70000,ROUNDUP(I2740/4,0)+17500,35000)))),MIN(IF(H2740&lt;=0,0,IF(H2740&lt;=12000,H2740,IF(H2740&lt;=32000,ROUNDUP(H2740/2,0)+6000,IF(H2740&lt;=56000,ROUNDUP(H2740/4,0)+14000,28000))))+IF(I2740&lt;=0,0,IF(I2740&lt;=15000,I2740,IF(I2740&lt;=40000,ROUNDUP(I2740/2,0)+7500,IF(I2740&lt;=70000,ROUNDUP(I2740/4,0)+17500,35000)))),28000))))</f>
        <v/>
      </c>
      <c r="V2740" s="18">
        <f>MIN(70000,S2740+T2740+U2740)</f>
        <v/>
      </c>
      <c r="W2740" s="18">
        <f>MAX(0,ROUNDDOWN(M2740-J2740-N2740-K2740-0,-3))</f>
        <v/>
      </c>
      <c r="X2740" s="18">
        <f>MAX(0,ROUNDDOWN(M2740-J2740-N2740-K2740-R2740,-3))</f>
        <v/>
      </c>
      <c r="Y2740" s="18">
        <f>IF(W2740&lt;=0,0,ROUNDDOWN((W2740*LOOKUP(W2740,{0,1950001,3300001,6950001,9000001,18000001,40000001},{0.05,0.1,0.2,0.23,0.33,0.4,0.45})-LOOKUP(W2740,{0,1950001,3300001,6950001,9000001,18000001,40000001},{0,97500,427500,636000,1536000,2796000,4796000}))*1.021,-2))</f>
        <v/>
      </c>
      <c r="Z2740" s="18">
        <f>IF(X2740&lt;=0,0,ROUNDDOWN((X2740*LOOKUP(X2740,{0,1950001,3300001,6950001,9000001,18000001,40000001},{0.05,0.1,0.2,0.23,0.33,0.4,0.45})-LOOKUP(X2740,{0,1950001,3300001,6950001,9000001,18000001,40000001},{0,97500,427500,636000,1536000,2796000,4796000}))*1.021,-2))</f>
        <v/>
      </c>
      <c r="AA2740" s="18">
        <f>MAX(0,ROUNDDOWN(M2740-J2740-430000-L2740-0,-3))</f>
        <v/>
      </c>
      <c r="AB2740" s="18">
        <f>MAX(0,ROUNDDOWN(M2740-J2740-430000-L2740-V2740,-3))</f>
        <v/>
      </c>
      <c r="AC2740" s="18">
        <f>IF(M2740&lt;=450000,0,MAX(0,ROUNDDOWN(AA2740*0.06-MIN(50000,AA2740)*0.03,-2))+MAX(0,ROUNDDOWN(AA2740*0.04-MIN(50000,AA2740)*0.02,-2)))</f>
        <v/>
      </c>
      <c r="AD2740" s="18">
        <f>IF(M2740&lt;=450000,0,MAX(0,ROUNDDOWN(AB2740*0.06-MIN(50000,AB2740)*0.03,-2))+MAX(0,ROUNDDOWN(AB2740*0.04-MIN(50000,AB2740)*0.02,-2)))</f>
        <v/>
      </c>
      <c r="AE2740" s="18">
        <f>Y2740-Z2740</f>
        <v/>
      </c>
      <c r="AF2740" s="18">
        <f>AC2740-AD2740</f>
        <v/>
      </c>
      <c r="AG2740" s="18">
        <f>AE2740+AF2740</f>
        <v/>
      </c>
      <c r="AH2740" s="20">
        <f>IF(W2740&lt;=0,0,LOOKUP(W2740,{0,1950001,3300001,6950001,9000001,18000001,40000001},{0.05,0.1,0.2,0.23,0.33,0.4,0.45}))</f>
        <v/>
      </c>
    </row>
    <row r="2741">
      <c r="A2741" t="inlineStr">
        <is>
          <t>1万円刻み 特例あり一般12万円</t>
        </is>
      </c>
      <c r="B2741" s="18">
        <f>'4_1万円刻み'!$A$887</f>
        <v/>
      </c>
      <c r="C2741" s="19" t="n">
        <v>2026</v>
      </c>
      <c r="D2741" t="inlineStr">
        <is>
          <t>はい</t>
        </is>
      </c>
      <c r="E2741" s="18" t="n">
        <v>120000</v>
      </c>
      <c r="F2741" s="18" t="n">
        <v>0</v>
      </c>
      <c r="G2741" s="18" t="n">
        <v>0</v>
      </c>
      <c r="H2741" s="18" t="n">
        <v>0</v>
      </c>
      <c r="I2741" s="18" t="n">
        <v>0</v>
      </c>
      <c r="J2741" s="18">
        <f>ROUND(MIN(B2741/12,650000)*12*0.0915+MIN(B2741/12,1390000)*12*(0.0504+0)+B2741*0.005,0)</f>
        <v/>
      </c>
      <c r="K2741" s="18" t="n">
        <v>0</v>
      </c>
      <c r="L2741" s="18" t="n">
        <v>0</v>
      </c>
      <c r="M2741" s="18">
        <f>ROUND(IF(C2741&gt;=2026,IF(B2741&lt;741000,0,IF(B2741&lt;2191000,B2741-740000,IF(B2741&lt;2193000,1451000,IF(B2741&lt;2196000,1453000,IF(B2741&lt;2200000,1456000,IF(B2741&lt;3600000,ROUNDDOWN(B2741/4,-3)*2.8-80000,IF(B2741&lt;6600000,ROUNDDOWN(B2741/4,-3)*3.2-440000,IF(B2741&lt;8500000,ROUNDDOWN(B2741*0.9,0)-1100000,B2741-1950000)))))))),IF(B2741&lt;651000,0,IF(B2741&lt;1900000,B2741-650000,IF(B2741&lt;3600000,ROUNDDOWN(B2741/4,-3)*2.8-80000,IF(B2741&lt;6600000,ROUNDDOWN(B2741/4,-3)*3.2-440000,IF(B2741&lt;8500000,ROUNDDOWN(B2741*0.9,0)-1100000,B2741-1950000)))))),0)</f>
        <v/>
      </c>
      <c r="N2741" s="18">
        <f>IF(M2741&gt;23500000,NA(),IF(C2741&gt;=2026,IF(M2741&lt;=4890000,1040000,IF(M2741&lt;=6550000,670000,620000)),IF(M2741&lt;=1320000,950000,IF(M2741&lt;=3360000,880000,IF(M2741&lt;=4890000,680000,IF(M2741&lt;=6550000,630000,580000))))))</f>
        <v/>
      </c>
      <c r="O2741" s="18">
        <f>IF(F2741&lt;=0,IF(AND(D2741="はい",C2741&gt;=2026,C2741&lt;=2027),IF(E2741&lt;=0,0,IF(E2741&lt;=30000,E2741,IF(E2741&lt;=60000,ROUNDUP(E2741/2,0)+15000,IF(E2741&lt;=120000,ROUNDUP(E2741/4,0)+30000,60000)))),IF(E2741&lt;=0,0,IF(E2741&lt;=20000,E2741,IF(E2741&lt;=40000,ROUNDUP(E2741/2,0)+10000,IF(E2741&lt;=80000,ROUNDUP(E2741/4,0)+20000,40000))))),IF(E2741&lt;=0,IF(F2741&lt;=0,0,IF(F2741&lt;=25000,F2741,IF(F2741&lt;=50000,ROUNDUP(F2741/2,0)+12500,IF(F2741&lt;=100000,ROUNDUP(F2741/4,0)+25000,50000)))),MAX(IF(F2741&lt;=0,0,IF(F2741&lt;=25000,F2741,IF(F2741&lt;=50000,ROUNDUP(F2741/2,0)+12500,IF(F2741&lt;=100000,ROUNDUP(F2741/4,0)+25000,50000)))),MIN(IF(AND(D2741="はい",C2741&gt;=2026,C2741&lt;=2027),IF(E2741&lt;=0,0,IF(E2741&lt;=30000,E2741,IF(E2741&lt;=60000,ROUNDUP(E2741/2,0)+15000,IF(E2741&lt;=120000,ROUNDUP(E2741/4,0)+30000,60000)))),IF(E2741&lt;=0,0,IF(E2741&lt;=20000,E2741,IF(E2741&lt;=40000,ROUNDUP(E2741/2,0)+10000,IF(E2741&lt;=80000,ROUNDUP(E2741/4,0)+20000,40000)))))+IF(F2741&lt;=0,0,IF(F2741&lt;=25000,F2741,IF(F2741&lt;=50000,ROUNDUP(F2741/2,0)+12500,IF(F2741&lt;=100000,ROUNDUP(F2741/4,0)+25000,50000)))),IF(AND(D2741="はい",C2741&gt;=2026,C2741&lt;=2027),60000,40000)))))</f>
        <v/>
      </c>
      <c r="P2741" s="18">
        <f>IF(G2741&lt;=0,0,IF(G2741&lt;=20000,G2741,IF(G2741&lt;=40000,ROUNDUP(G2741/2,0)+10000,IF(G2741&lt;=80000,ROUNDUP(G2741/4,0)+20000,40000))))</f>
        <v/>
      </c>
      <c r="Q2741" s="18">
        <f>IF(I2741&lt;=0,IF(H2741&lt;=0,0,IF(H2741&lt;=20000,H2741,IF(H2741&lt;=40000,ROUNDUP(H2741/2,0)+10000,IF(H2741&lt;=80000,ROUNDUP(H2741/4,0)+20000,40000)))),IF(H2741&lt;=0,IF(I2741&lt;=0,0,IF(I2741&lt;=25000,I2741,IF(I2741&lt;=50000,ROUNDUP(I2741/2,0)+12500,IF(I2741&lt;=100000,ROUNDUP(I2741/4,0)+25000,50000)))),MAX(IF(I2741&lt;=0,0,IF(I2741&lt;=25000,I2741,IF(I2741&lt;=50000,ROUNDUP(I2741/2,0)+12500,IF(I2741&lt;=100000,ROUNDUP(I2741/4,0)+25000,50000)))),MIN(IF(H2741&lt;=0,0,IF(H2741&lt;=20000,H2741,IF(H2741&lt;=40000,ROUNDUP(H2741/2,0)+10000,IF(H2741&lt;=80000,ROUNDUP(H2741/4,0)+20000,40000))))+IF(I2741&lt;=0,0,IF(I2741&lt;=25000,I2741,IF(I2741&lt;=50000,ROUNDUP(I2741/2,0)+12500,IF(I2741&lt;=100000,ROUNDUP(I2741/4,0)+25000,50000)))),40000))))</f>
        <v/>
      </c>
      <c r="R2741" s="18">
        <f>MIN(120000,O2741+P2741+Q2741)</f>
        <v/>
      </c>
      <c r="S2741" s="18">
        <f>IF(F2741&lt;=0,IF(E2741&lt;=0,0,IF(E2741&lt;=12000,E2741,IF(E2741&lt;=32000,ROUNDUP(E2741/2,0)+6000,IF(E2741&lt;=56000,ROUNDUP(E2741/4,0)+14000,28000)))),IF(E2741&lt;=0,IF(F2741&lt;=0,0,IF(F2741&lt;=15000,F2741,IF(F2741&lt;=40000,ROUNDUP(F2741/2,0)+7500,IF(F2741&lt;=70000,ROUNDUP(F2741/4,0)+17500,35000)))),MAX(IF(F2741&lt;=0,0,IF(F2741&lt;=15000,F2741,IF(F2741&lt;=40000,ROUNDUP(F2741/2,0)+7500,IF(F2741&lt;=70000,ROUNDUP(F2741/4,0)+17500,35000)))),MIN(IF(E2741&lt;=0,0,IF(E2741&lt;=12000,E2741,IF(E2741&lt;=32000,ROUNDUP(E2741/2,0)+6000,IF(E2741&lt;=56000,ROUNDUP(E2741/4,0)+14000,28000))))+IF(F2741&lt;=0,0,IF(F2741&lt;=15000,F2741,IF(F2741&lt;=40000,ROUNDUP(F2741/2,0)+7500,IF(F2741&lt;=70000,ROUNDUP(F2741/4,0)+17500,35000)))),28000))))</f>
        <v/>
      </c>
      <c r="T2741" s="18">
        <f>IF(G2741&lt;=0,0,IF(G2741&lt;=12000,G2741,IF(G2741&lt;=32000,ROUNDUP(G2741/2,0)+6000,IF(G2741&lt;=56000,ROUNDUP(G2741/4,0)+14000,28000))))</f>
        <v/>
      </c>
      <c r="U2741" s="18">
        <f>IF(I2741&lt;=0,IF(H2741&lt;=0,0,IF(H2741&lt;=12000,H2741,IF(H2741&lt;=32000,ROUNDUP(H2741/2,0)+6000,IF(H2741&lt;=56000,ROUNDUP(H2741/4,0)+14000,28000)))),IF(H2741&lt;=0,IF(I2741&lt;=0,0,IF(I2741&lt;=15000,I2741,IF(I2741&lt;=40000,ROUNDUP(I2741/2,0)+7500,IF(I2741&lt;=70000,ROUNDUP(I2741/4,0)+17500,35000)))),MAX(IF(I2741&lt;=0,0,IF(I2741&lt;=15000,I2741,IF(I2741&lt;=40000,ROUNDUP(I2741/2,0)+7500,IF(I2741&lt;=70000,ROUNDUP(I2741/4,0)+17500,35000)))),MIN(IF(H2741&lt;=0,0,IF(H2741&lt;=12000,H2741,IF(H2741&lt;=32000,ROUNDUP(H2741/2,0)+6000,IF(H2741&lt;=56000,ROUNDUP(H2741/4,0)+14000,28000))))+IF(I2741&lt;=0,0,IF(I2741&lt;=15000,I2741,IF(I2741&lt;=40000,ROUNDUP(I2741/2,0)+7500,IF(I2741&lt;=70000,ROUNDUP(I2741/4,0)+17500,35000)))),28000))))</f>
        <v/>
      </c>
      <c r="V2741" s="18">
        <f>MIN(70000,S2741+T2741+U2741)</f>
        <v/>
      </c>
      <c r="W2741" s="18">
        <f>MAX(0,ROUNDDOWN(M2741-J2741-N2741-K2741-0,-3))</f>
        <v/>
      </c>
      <c r="X2741" s="18">
        <f>MAX(0,ROUNDDOWN(M2741-J2741-N2741-K2741-R2741,-3))</f>
        <v/>
      </c>
      <c r="Y2741" s="18">
        <f>IF(W2741&lt;=0,0,ROUNDDOWN((W2741*LOOKUP(W2741,{0,1950001,3300001,6950001,9000001,18000001,40000001},{0.05,0.1,0.2,0.23,0.33,0.4,0.45})-LOOKUP(W2741,{0,1950001,3300001,6950001,9000001,18000001,40000001},{0,97500,427500,636000,1536000,2796000,4796000}))*1.021,-2))</f>
        <v/>
      </c>
      <c r="Z2741" s="18">
        <f>IF(X2741&lt;=0,0,ROUNDDOWN((X2741*LOOKUP(X2741,{0,1950001,3300001,6950001,9000001,18000001,40000001},{0.05,0.1,0.2,0.23,0.33,0.4,0.45})-LOOKUP(X2741,{0,1950001,3300001,6950001,9000001,18000001,40000001},{0,97500,427500,636000,1536000,2796000,4796000}))*1.021,-2))</f>
        <v/>
      </c>
      <c r="AA2741" s="18">
        <f>MAX(0,ROUNDDOWN(M2741-J2741-430000-L2741-0,-3))</f>
        <v/>
      </c>
      <c r="AB2741" s="18">
        <f>MAX(0,ROUNDDOWN(M2741-J2741-430000-L2741-V2741,-3))</f>
        <v/>
      </c>
      <c r="AC2741" s="18">
        <f>IF(M2741&lt;=450000,0,MAX(0,ROUNDDOWN(AA2741*0.06-MIN(50000,AA2741)*0.03,-2))+MAX(0,ROUNDDOWN(AA2741*0.04-MIN(50000,AA2741)*0.02,-2)))</f>
        <v/>
      </c>
      <c r="AD2741" s="18">
        <f>IF(M2741&lt;=450000,0,MAX(0,ROUNDDOWN(AB2741*0.06-MIN(50000,AB2741)*0.03,-2))+MAX(0,ROUNDDOWN(AB2741*0.04-MIN(50000,AB2741)*0.02,-2)))</f>
        <v/>
      </c>
      <c r="AE2741" s="18">
        <f>Y2741-Z2741</f>
        <v/>
      </c>
      <c r="AF2741" s="18">
        <f>AC2741-AD2741</f>
        <v/>
      </c>
      <c r="AG2741" s="18">
        <f>AE2741+AF2741</f>
        <v/>
      </c>
      <c r="AH2741" s="20">
        <f>IF(W2741&lt;=0,0,LOOKUP(W2741,{0,1950001,3300001,6950001,9000001,18000001,40000001},{0.05,0.1,0.2,0.23,0.33,0.4,0.45}))</f>
        <v/>
      </c>
    </row>
    <row r="2742">
      <c r="A2742" t="inlineStr">
        <is>
          <t>1万円刻み 3区分8万円ずつ</t>
        </is>
      </c>
      <c r="B2742" s="18">
        <f>'4_1万円刻み'!$A$888</f>
        <v/>
      </c>
      <c r="C2742" s="19" t="n">
        <v>2026</v>
      </c>
      <c r="D2742" t="inlineStr">
        <is>
          <t>いいえ</t>
        </is>
      </c>
      <c r="E2742" s="18" t="n">
        <v>80000</v>
      </c>
      <c r="F2742" s="18" t="n">
        <v>0</v>
      </c>
      <c r="G2742" s="18" t="n">
        <v>80000</v>
      </c>
      <c r="H2742" s="18" t="n">
        <v>80000</v>
      </c>
      <c r="I2742" s="18" t="n">
        <v>0</v>
      </c>
      <c r="J2742" s="18">
        <f>ROUND(MIN(B2742/12,650000)*12*0.0915+MIN(B2742/12,1390000)*12*(0.0504+0)+B2742*0.005,0)</f>
        <v/>
      </c>
      <c r="K2742" s="18" t="n">
        <v>0</v>
      </c>
      <c r="L2742" s="18" t="n">
        <v>0</v>
      </c>
      <c r="M2742" s="18">
        <f>ROUND(IF(C2742&gt;=2026,IF(B2742&lt;741000,0,IF(B2742&lt;2191000,B2742-740000,IF(B2742&lt;2193000,1451000,IF(B2742&lt;2196000,1453000,IF(B2742&lt;2200000,1456000,IF(B2742&lt;3600000,ROUNDDOWN(B2742/4,-3)*2.8-80000,IF(B2742&lt;6600000,ROUNDDOWN(B2742/4,-3)*3.2-440000,IF(B2742&lt;8500000,ROUNDDOWN(B2742*0.9,0)-1100000,B2742-1950000)))))))),IF(B2742&lt;651000,0,IF(B2742&lt;1900000,B2742-650000,IF(B2742&lt;3600000,ROUNDDOWN(B2742/4,-3)*2.8-80000,IF(B2742&lt;6600000,ROUNDDOWN(B2742/4,-3)*3.2-440000,IF(B2742&lt;8500000,ROUNDDOWN(B2742*0.9,0)-1100000,B2742-1950000)))))),0)</f>
        <v/>
      </c>
      <c r="N2742" s="18">
        <f>IF(M2742&gt;23500000,NA(),IF(C2742&gt;=2026,IF(M2742&lt;=4890000,1040000,IF(M2742&lt;=6550000,670000,620000)),IF(M2742&lt;=1320000,950000,IF(M2742&lt;=3360000,880000,IF(M2742&lt;=4890000,680000,IF(M2742&lt;=6550000,630000,580000))))))</f>
        <v/>
      </c>
      <c r="O2742" s="18">
        <f>IF(F2742&lt;=0,IF(AND(D2742="はい",C2742&gt;=2026,C2742&lt;=2027),IF(E2742&lt;=0,0,IF(E2742&lt;=30000,E2742,IF(E2742&lt;=60000,ROUNDUP(E2742/2,0)+15000,IF(E2742&lt;=120000,ROUNDUP(E2742/4,0)+30000,60000)))),IF(E2742&lt;=0,0,IF(E2742&lt;=20000,E2742,IF(E2742&lt;=40000,ROUNDUP(E2742/2,0)+10000,IF(E2742&lt;=80000,ROUNDUP(E2742/4,0)+20000,40000))))),IF(E2742&lt;=0,IF(F2742&lt;=0,0,IF(F2742&lt;=25000,F2742,IF(F2742&lt;=50000,ROUNDUP(F2742/2,0)+12500,IF(F2742&lt;=100000,ROUNDUP(F2742/4,0)+25000,50000)))),MAX(IF(F2742&lt;=0,0,IF(F2742&lt;=25000,F2742,IF(F2742&lt;=50000,ROUNDUP(F2742/2,0)+12500,IF(F2742&lt;=100000,ROUNDUP(F2742/4,0)+25000,50000)))),MIN(IF(AND(D2742="はい",C2742&gt;=2026,C2742&lt;=2027),IF(E2742&lt;=0,0,IF(E2742&lt;=30000,E2742,IF(E2742&lt;=60000,ROUNDUP(E2742/2,0)+15000,IF(E2742&lt;=120000,ROUNDUP(E2742/4,0)+30000,60000)))),IF(E2742&lt;=0,0,IF(E2742&lt;=20000,E2742,IF(E2742&lt;=40000,ROUNDUP(E2742/2,0)+10000,IF(E2742&lt;=80000,ROUNDUP(E2742/4,0)+20000,40000)))))+IF(F2742&lt;=0,0,IF(F2742&lt;=25000,F2742,IF(F2742&lt;=50000,ROUNDUP(F2742/2,0)+12500,IF(F2742&lt;=100000,ROUNDUP(F2742/4,0)+25000,50000)))),IF(AND(D2742="はい",C2742&gt;=2026,C2742&lt;=2027),60000,40000)))))</f>
        <v/>
      </c>
      <c r="P2742" s="18">
        <f>IF(G2742&lt;=0,0,IF(G2742&lt;=20000,G2742,IF(G2742&lt;=40000,ROUNDUP(G2742/2,0)+10000,IF(G2742&lt;=80000,ROUNDUP(G2742/4,0)+20000,40000))))</f>
        <v/>
      </c>
      <c r="Q2742" s="18">
        <f>IF(I2742&lt;=0,IF(H2742&lt;=0,0,IF(H2742&lt;=20000,H2742,IF(H2742&lt;=40000,ROUNDUP(H2742/2,0)+10000,IF(H2742&lt;=80000,ROUNDUP(H2742/4,0)+20000,40000)))),IF(H2742&lt;=0,IF(I2742&lt;=0,0,IF(I2742&lt;=25000,I2742,IF(I2742&lt;=50000,ROUNDUP(I2742/2,0)+12500,IF(I2742&lt;=100000,ROUNDUP(I2742/4,0)+25000,50000)))),MAX(IF(I2742&lt;=0,0,IF(I2742&lt;=25000,I2742,IF(I2742&lt;=50000,ROUNDUP(I2742/2,0)+12500,IF(I2742&lt;=100000,ROUNDUP(I2742/4,0)+25000,50000)))),MIN(IF(H2742&lt;=0,0,IF(H2742&lt;=20000,H2742,IF(H2742&lt;=40000,ROUNDUP(H2742/2,0)+10000,IF(H2742&lt;=80000,ROUNDUP(H2742/4,0)+20000,40000))))+IF(I2742&lt;=0,0,IF(I2742&lt;=25000,I2742,IF(I2742&lt;=50000,ROUNDUP(I2742/2,0)+12500,IF(I2742&lt;=100000,ROUNDUP(I2742/4,0)+25000,50000)))),40000))))</f>
        <v/>
      </c>
      <c r="R2742" s="18">
        <f>MIN(120000,O2742+P2742+Q2742)</f>
        <v/>
      </c>
      <c r="S2742" s="18">
        <f>IF(F2742&lt;=0,IF(E2742&lt;=0,0,IF(E2742&lt;=12000,E2742,IF(E2742&lt;=32000,ROUNDUP(E2742/2,0)+6000,IF(E2742&lt;=56000,ROUNDUP(E2742/4,0)+14000,28000)))),IF(E2742&lt;=0,IF(F2742&lt;=0,0,IF(F2742&lt;=15000,F2742,IF(F2742&lt;=40000,ROUNDUP(F2742/2,0)+7500,IF(F2742&lt;=70000,ROUNDUP(F2742/4,0)+17500,35000)))),MAX(IF(F2742&lt;=0,0,IF(F2742&lt;=15000,F2742,IF(F2742&lt;=40000,ROUNDUP(F2742/2,0)+7500,IF(F2742&lt;=70000,ROUNDUP(F2742/4,0)+17500,35000)))),MIN(IF(E2742&lt;=0,0,IF(E2742&lt;=12000,E2742,IF(E2742&lt;=32000,ROUNDUP(E2742/2,0)+6000,IF(E2742&lt;=56000,ROUNDUP(E2742/4,0)+14000,28000))))+IF(F2742&lt;=0,0,IF(F2742&lt;=15000,F2742,IF(F2742&lt;=40000,ROUNDUP(F2742/2,0)+7500,IF(F2742&lt;=70000,ROUNDUP(F2742/4,0)+17500,35000)))),28000))))</f>
        <v/>
      </c>
      <c r="T2742" s="18">
        <f>IF(G2742&lt;=0,0,IF(G2742&lt;=12000,G2742,IF(G2742&lt;=32000,ROUNDUP(G2742/2,0)+6000,IF(G2742&lt;=56000,ROUNDUP(G2742/4,0)+14000,28000))))</f>
        <v/>
      </c>
      <c r="U2742" s="18">
        <f>IF(I2742&lt;=0,IF(H2742&lt;=0,0,IF(H2742&lt;=12000,H2742,IF(H2742&lt;=32000,ROUNDUP(H2742/2,0)+6000,IF(H2742&lt;=56000,ROUNDUP(H2742/4,0)+14000,28000)))),IF(H2742&lt;=0,IF(I2742&lt;=0,0,IF(I2742&lt;=15000,I2742,IF(I2742&lt;=40000,ROUNDUP(I2742/2,0)+7500,IF(I2742&lt;=70000,ROUNDUP(I2742/4,0)+17500,35000)))),MAX(IF(I2742&lt;=0,0,IF(I2742&lt;=15000,I2742,IF(I2742&lt;=40000,ROUNDUP(I2742/2,0)+7500,IF(I2742&lt;=70000,ROUNDUP(I2742/4,0)+17500,35000)))),MIN(IF(H2742&lt;=0,0,IF(H2742&lt;=12000,H2742,IF(H2742&lt;=32000,ROUNDUP(H2742/2,0)+6000,IF(H2742&lt;=56000,ROUNDUP(H2742/4,0)+14000,28000))))+IF(I2742&lt;=0,0,IF(I2742&lt;=15000,I2742,IF(I2742&lt;=40000,ROUNDUP(I2742/2,0)+7500,IF(I2742&lt;=70000,ROUNDUP(I2742/4,0)+17500,35000)))),28000))))</f>
        <v/>
      </c>
      <c r="V2742" s="18">
        <f>MIN(70000,S2742+T2742+U2742)</f>
        <v/>
      </c>
      <c r="W2742" s="18">
        <f>MAX(0,ROUNDDOWN(M2742-J2742-N2742-K2742-0,-3))</f>
        <v/>
      </c>
      <c r="X2742" s="18">
        <f>MAX(0,ROUNDDOWN(M2742-J2742-N2742-K2742-R2742,-3))</f>
        <v/>
      </c>
      <c r="Y2742" s="18">
        <f>IF(W2742&lt;=0,0,ROUNDDOWN((W2742*LOOKUP(W2742,{0,1950001,3300001,6950001,9000001,18000001,40000001},{0.05,0.1,0.2,0.23,0.33,0.4,0.45})-LOOKUP(W2742,{0,1950001,3300001,6950001,9000001,18000001,40000001},{0,97500,427500,636000,1536000,2796000,4796000}))*1.021,-2))</f>
        <v/>
      </c>
      <c r="Z2742" s="18">
        <f>IF(X2742&lt;=0,0,ROUNDDOWN((X2742*LOOKUP(X2742,{0,1950001,3300001,6950001,9000001,18000001,40000001},{0.05,0.1,0.2,0.23,0.33,0.4,0.45})-LOOKUP(X2742,{0,1950001,3300001,6950001,9000001,18000001,40000001},{0,97500,427500,636000,1536000,2796000,4796000}))*1.021,-2))</f>
        <v/>
      </c>
      <c r="AA2742" s="18">
        <f>MAX(0,ROUNDDOWN(M2742-J2742-430000-L2742-0,-3))</f>
        <v/>
      </c>
      <c r="AB2742" s="18">
        <f>MAX(0,ROUNDDOWN(M2742-J2742-430000-L2742-V2742,-3))</f>
        <v/>
      </c>
      <c r="AC2742" s="18">
        <f>IF(M2742&lt;=450000,0,MAX(0,ROUNDDOWN(AA2742*0.06-MIN(50000,AA2742)*0.03,-2))+MAX(0,ROUNDDOWN(AA2742*0.04-MIN(50000,AA2742)*0.02,-2)))</f>
        <v/>
      </c>
      <c r="AD2742" s="18">
        <f>IF(M2742&lt;=450000,0,MAX(0,ROUNDDOWN(AB2742*0.06-MIN(50000,AB2742)*0.03,-2))+MAX(0,ROUNDDOWN(AB2742*0.04-MIN(50000,AB2742)*0.02,-2)))</f>
        <v/>
      </c>
      <c r="AE2742" s="18">
        <f>Y2742-Z2742</f>
        <v/>
      </c>
      <c r="AF2742" s="18">
        <f>AC2742-AD2742</f>
        <v/>
      </c>
      <c r="AG2742" s="18">
        <f>AE2742+AF2742</f>
        <v/>
      </c>
      <c r="AH2742" s="20">
        <f>IF(W2742&lt;=0,0,LOOKUP(W2742,{0,1950001,3300001,6950001,9000001,18000001,40000001},{0.05,0.1,0.2,0.23,0.33,0.4,0.45}))</f>
        <v/>
      </c>
    </row>
    <row r="2743">
      <c r="A2743" t="inlineStr">
        <is>
          <t>1万円刻み 一般8万円</t>
        </is>
      </c>
      <c r="B2743" s="18">
        <f>'4_1万円刻み'!$A$888</f>
        <v/>
      </c>
      <c r="C2743" s="19" t="n">
        <v>2026</v>
      </c>
      <c r="D2743" t="inlineStr">
        <is>
          <t>いいえ</t>
        </is>
      </c>
      <c r="E2743" s="18" t="n">
        <v>80000</v>
      </c>
      <c r="F2743" s="18" t="n">
        <v>0</v>
      </c>
      <c r="G2743" s="18" t="n">
        <v>0</v>
      </c>
      <c r="H2743" s="18" t="n">
        <v>0</v>
      </c>
      <c r="I2743" s="18" t="n">
        <v>0</v>
      </c>
      <c r="J2743" s="18">
        <f>ROUND(MIN(B2743/12,650000)*12*0.0915+MIN(B2743/12,1390000)*12*(0.0504+0)+B2743*0.005,0)</f>
        <v/>
      </c>
      <c r="K2743" s="18" t="n">
        <v>0</v>
      </c>
      <c r="L2743" s="18" t="n">
        <v>0</v>
      </c>
      <c r="M2743" s="18">
        <f>ROUND(IF(C2743&gt;=2026,IF(B2743&lt;741000,0,IF(B2743&lt;2191000,B2743-740000,IF(B2743&lt;2193000,1451000,IF(B2743&lt;2196000,1453000,IF(B2743&lt;2200000,1456000,IF(B2743&lt;3600000,ROUNDDOWN(B2743/4,-3)*2.8-80000,IF(B2743&lt;6600000,ROUNDDOWN(B2743/4,-3)*3.2-440000,IF(B2743&lt;8500000,ROUNDDOWN(B2743*0.9,0)-1100000,B2743-1950000)))))))),IF(B2743&lt;651000,0,IF(B2743&lt;1900000,B2743-650000,IF(B2743&lt;3600000,ROUNDDOWN(B2743/4,-3)*2.8-80000,IF(B2743&lt;6600000,ROUNDDOWN(B2743/4,-3)*3.2-440000,IF(B2743&lt;8500000,ROUNDDOWN(B2743*0.9,0)-1100000,B2743-1950000)))))),0)</f>
        <v/>
      </c>
      <c r="N2743" s="18">
        <f>IF(M2743&gt;23500000,NA(),IF(C2743&gt;=2026,IF(M2743&lt;=4890000,1040000,IF(M2743&lt;=6550000,670000,620000)),IF(M2743&lt;=1320000,950000,IF(M2743&lt;=3360000,880000,IF(M2743&lt;=4890000,680000,IF(M2743&lt;=6550000,630000,580000))))))</f>
        <v/>
      </c>
      <c r="O2743" s="18">
        <f>IF(F2743&lt;=0,IF(AND(D2743="はい",C2743&gt;=2026,C2743&lt;=2027),IF(E2743&lt;=0,0,IF(E2743&lt;=30000,E2743,IF(E2743&lt;=60000,ROUNDUP(E2743/2,0)+15000,IF(E2743&lt;=120000,ROUNDUP(E2743/4,0)+30000,60000)))),IF(E2743&lt;=0,0,IF(E2743&lt;=20000,E2743,IF(E2743&lt;=40000,ROUNDUP(E2743/2,0)+10000,IF(E2743&lt;=80000,ROUNDUP(E2743/4,0)+20000,40000))))),IF(E2743&lt;=0,IF(F2743&lt;=0,0,IF(F2743&lt;=25000,F2743,IF(F2743&lt;=50000,ROUNDUP(F2743/2,0)+12500,IF(F2743&lt;=100000,ROUNDUP(F2743/4,0)+25000,50000)))),MAX(IF(F2743&lt;=0,0,IF(F2743&lt;=25000,F2743,IF(F2743&lt;=50000,ROUNDUP(F2743/2,0)+12500,IF(F2743&lt;=100000,ROUNDUP(F2743/4,0)+25000,50000)))),MIN(IF(AND(D2743="はい",C2743&gt;=2026,C2743&lt;=2027),IF(E2743&lt;=0,0,IF(E2743&lt;=30000,E2743,IF(E2743&lt;=60000,ROUNDUP(E2743/2,0)+15000,IF(E2743&lt;=120000,ROUNDUP(E2743/4,0)+30000,60000)))),IF(E2743&lt;=0,0,IF(E2743&lt;=20000,E2743,IF(E2743&lt;=40000,ROUNDUP(E2743/2,0)+10000,IF(E2743&lt;=80000,ROUNDUP(E2743/4,0)+20000,40000)))))+IF(F2743&lt;=0,0,IF(F2743&lt;=25000,F2743,IF(F2743&lt;=50000,ROUNDUP(F2743/2,0)+12500,IF(F2743&lt;=100000,ROUNDUP(F2743/4,0)+25000,50000)))),IF(AND(D2743="はい",C2743&gt;=2026,C2743&lt;=2027),60000,40000)))))</f>
        <v/>
      </c>
      <c r="P2743" s="18">
        <f>IF(G2743&lt;=0,0,IF(G2743&lt;=20000,G2743,IF(G2743&lt;=40000,ROUNDUP(G2743/2,0)+10000,IF(G2743&lt;=80000,ROUNDUP(G2743/4,0)+20000,40000))))</f>
        <v/>
      </c>
      <c r="Q2743" s="18">
        <f>IF(I2743&lt;=0,IF(H2743&lt;=0,0,IF(H2743&lt;=20000,H2743,IF(H2743&lt;=40000,ROUNDUP(H2743/2,0)+10000,IF(H2743&lt;=80000,ROUNDUP(H2743/4,0)+20000,40000)))),IF(H2743&lt;=0,IF(I2743&lt;=0,0,IF(I2743&lt;=25000,I2743,IF(I2743&lt;=50000,ROUNDUP(I2743/2,0)+12500,IF(I2743&lt;=100000,ROUNDUP(I2743/4,0)+25000,50000)))),MAX(IF(I2743&lt;=0,0,IF(I2743&lt;=25000,I2743,IF(I2743&lt;=50000,ROUNDUP(I2743/2,0)+12500,IF(I2743&lt;=100000,ROUNDUP(I2743/4,0)+25000,50000)))),MIN(IF(H2743&lt;=0,0,IF(H2743&lt;=20000,H2743,IF(H2743&lt;=40000,ROUNDUP(H2743/2,0)+10000,IF(H2743&lt;=80000,ROUNDUP(H2743/4,0)+20000,40000))))+IF(I2743&lt;=0,0,IF(I2743&lt;=25000,I2743,IF(I2743&lt;=50000,ROUNDUP(I2743/2,0)+12500,IF(I2743&lt;=100000,ROUNDUP(I2743/4,0)+25000,50000)))),40000))))</f>
        <v/>
      </c>
      <c r="R2743" s="18">
        <f>MIN(120000,O2743+P2743+Q2743)</f>
        <v/>
      </c>
      <c r="S2743" s="18">
        <f>IF(F2743&lt;=0,IF(E2743&lt;=0,0,IF(E2743&lt;=12000,E2743,IF(E2743&lt;=32000,ROUNDUP(E2743/2,0)+6000,IF(E2743&lt;=56000,ROUNDUP(E2743/4,0)+14000,28000)))),IF(E2743&lt;=0,IF(F2743&lt;=0,0,IF(F2743&lt;=15000,F2743,IF(F2743&lt;=40000,ROUNDUP(F2743/2,0)+7500,IF(F2743&lt;=70000,ROUNDUP(F2743/4,0)+17500,35000)))),MAX(IF(F2743&lt;=0,0,IF(F2743&lt;=15000,F2743,IF(F2743&lt;=40000,ROUNDUP(F2743/2,0)+7500,IF(F2743&lt;=70000,ROUNDUP(F2743/4,0)+17500,35000)))),MIN(IF(E2743&lt;=0,0,IF(E2743&lt;=12000,E2743,IF(E2743&lt;=32000,ROUNDUP(E2743/2,0)+6000,IF(E2743&lt;=56000,ROUNDUP(E2743/4,0)+14000,28000))))+IF(F2743&lt;=0,0,IF(F2743&lt;=15000,F2743,IF(F2743&lt;=40000,ROUNDUP(F2743/2,0)+7500,IF(F2743&lt;=70000,ROUNDUP(F2743/4,0)+17500,35000)))),28000))))</f>
        <v/>
      </c>
      <c r="T2743" s="18">
        <f>IF(G2743&lt;=0,0,IF(G2743&lt;=12000,G2743,IF(G2743&lt;=32000,ROUNDUP(G2743/2,0)+6000,IF(G2743&lt;=56000,ROUNDUP(G2743/4,0)+14000,28000))))</f>
        <v/>
      </c>
      <c r="U2743" s="18">
        <f>IF(I2743&lt;=0,IF(H2743&lt;=0,0,IF(H2743&lt;=12000,H2743,IF(H2743&lt;=32000,ROUNDUP(H2743/2,0)+6000,IF(H2743&lt;=56000,ROUNDUP(H2743/4,0)+14000,28000)))),IF(H2743&lt;=0,IF(I2743&lt;=0,0,IF(I2743&lt;=15000,I2743,IF(I2743&lt;=40000,ROUNDUP(I2743/2,0)+7500,IF(I2743&lt;=70000,ROUNDUP(I2743/4,0)+17500,35000)))),MAX(IF(I2743&lt;=0,0,IF(I2743&lt;=15000,I2743,IF(I2743&lt;=40000,ROUNDUP(I2743/2,0)+7500,IF(I2743&lt;=70000,ROUNDUP(I2743/4,0)+17500,35000)))),MIN(IF(H2743&lt;=0,0,IF(H2743&lt;=12000,H2743,IF(H2743&lt;=32000,ROUNDUP(H2743/2,0)+6000,IF(H2743&lt;=56000,ROUNDUP(H2743/4,0)+14000,28000))))+IF(I2743&lt;=0,0,IF(I2743&lt;=15000,I2743,IF(I2743&lt;=40000,ROUNDUP(I2743/2,0)+7500,IF(I2743&lt;=70000,ROUNDUP(I2743/4,0)+17500,35000)))),28000))))</f>
        <v/>
      </c>
      <c r="V2743" s="18">
        <f>MIN(70000,S2743+T2743+U2743)</f>
        <v/>
      </c>
      <c r="W2743" s="18">
        <f>MAX(0,ROUNDDOWN(M2743-J2743-N2743-K2743-0,-3))</f>
        <v/>
      </c>
      <c r="X2743" s="18">
        <f>MAX(0,ROUNDDOWN(M2743-J2743-N2743-K2743-R2743,-3))</f>
        <v/>
      </c>
      <c r="Y2743" s="18">
        <f>IF(W2743&lt;=0,0,ROUNDDOWN((W2743*LOOKUP(W2743,{0,1950001,3300001,6950001,9000001,18000001,40000001},{0.05,0.1,0.2,0.23,0.33,0.4,0.45})-LOOKUP(W2743,{0,1950001,3300001,6950001,9000001,18000001,40000001},{0,97500,427500,636000,1536000,2796000,4796000}))*1.021,-2))</f>
        <v/>
      </c>
      <c r="Z2743" s="18">
        <f>IF(X2743&lt;=0,0,ROUNDDOWN((X2743*LOOKUP(X2743,{0,1950001,3300001,6950001,9000001,18000001,40000001},{0.05,0.1,0.2,0.23,0.33,0.4,0.45})-LOOKUP(X2743,{0,1950001,3300001,6950001,9000001,18000001,40000001},{0,97500,427500,636000,1536000,2796000,4796000}))*1.021,-2))</f>
        <v/>
      </c>
      <c r="AA2743" s="18">
        <f>MAX(0,ROUNDDOWN(M2743-J2743-430000-L2743-0,-3))</f>
        <v/>
      </c>
      <c r="AB2743" s="18">
        <f>MAX(0,ROUNDDOWN(M2743-J2743-430000-L2743-V2743,-3))</f>
        <v/>
      </c>
      <c r="AC2743" s="18">
        <f>IF(M2743&lt;=450000,0,MAX(0,ROUNDDOWN(AA2743*0.06-MIN(50000,AA2743)*0.03,-2))+MAX(0,ROUNDDOWN(AA2743*0.04-MIN(50000,AA2743)*0.02,-2)))</f>
        <v/>
      </c>
      <c r="AD2743" s="18">
        <f>IF(M2743&lt;=450000,0,MAX(0,ROUNDDOWN(AB2743*0.06-MIN(50000,AB2743)*0.03,-2))+MAX(0,ROUNDDOWN(AB2743*0.04-MIN(50000,AB2743)*0.02,-2)))</f>
        <v/>
      </c>
      <c r="AE2743" s="18">
        <f>Y2743-Z2743</f>
        <v/>
      </c>
      <c r="AF2743" s="18">
        <f>AC2743-AD2743</f>
        <v/>
      </c>
      <c r="AG2743" s="18">
        <f>AE2743+AF2743</f>
        <v/>
      </c>
      <c r="AH2743" s="20">
        <f>IF(W2743&lt;=0,0,LOOKUP(W2743,{0,1950001,3300001,6950001,9000001,18000001,40000001},{0.05,0.1,0.2,0.23,0.33,0.4,0.45}))</f>
        <v/>
      </c>
    </row>
    <row r="2744">
      <c r="A2744" t="inlineStr">
        <is>
          <t>1万円刻み 特例あり一般12万円</t>
        </is>
      </c>
      <c r="B2744" s="18">
        <f>'4_1万円刻み'!$A$888</f>
        <v/>
      </c>
      <c r="C2744" s="19" t="n">
        <v>2026</v>
      </c>
      <c r="D2744" t="inlineStr">
        <is>
          <t>はい</t>
        </is>
      </c>
      <c r="E2744" s="18" t="n">
        <v>120000</v>
      </c>
      <c r="F2744" s="18" t="n">
        <v>0</v>
      </c>
      <c r="G2744" s="18" t="n">
        <v>0</v>
      </c>
      <c r="H2744" s="18" t="n">
        <v>0</v>
      </c>
      <c r="I2744" s="18" t="n">
        <v>0</v>
      </c>
      <c r="J2744" s="18">
        <f>ROUND(MIN(B2744/12,650000)*12*0.0915+MIN(B2744/12,1390000)*12*(0.0504+0)+B2744*0.005,0)</f>
        <v/>
      </c>
      <c r="K2744" s="18" t="n">
        <v>0</v>
      </c>
      <c r="L2744" s="18" t="n">
        <v>0</v>
      </c>
      <c r="M2744" s="18">
        <f>ROUND(IF(C2744&gt;=2026,IF(B2744&lt;741000,0,IF(B2744&lt;2191000,B2744-740000,IF(B2744&lt;2193000,1451000,IF(B2744&lt;2196000,1453000,IF(B2744&lt;2200000,1456000,IF(B2744&lt;3600000,ROUNDDOWN(B2744/4,-3)*2.8-80000,IF(B2744&lt;6600000,ROUNDDOWN(B2744/4,-3)*3.2-440000,IF(B2744&lt;8500000,ROUNDDOWN(B2744*0.9,0)-1100000,B2744-1950000)))))))),IF(B2744&lt;651000,0,IF(B2744&lt;1900000,B2744-650000,IF(B2744&lt;3600000,ROUNDDOWN(B2744/4,-3)*2.8-80000,IF(B2744&lt;6600000,ROUNDDOWN(B2744/4,-3)*3.2-440000,IF(B2744&lt;8500000,ROUNDDOWN(B2744*0.9,0)-1100000,B2744-1950000)))))),0)</f>
        <v/>
      </c>
      <c r="N2744" s="18">
        <f>IF(M2744&gt;23500000,NA(),IF(C2744&gt;=2026,IF(M2744&lt;=4890000,1040000,IF(M2744&lt;=6550000,670000,620000)),IF(M2744&lt;=1320000,950000,IF(M2744&lt;=3360000,880000,IF(M2744&lt;=4890000,680000,IF(M2744&lt;=6550000,630000,580000))))))</f>
        <v/>
      </c>
      <c r="O2744" s="18">
        <f>IF(F2744&lt;=0,IF(AND(D2744="はい",C2744&gt;=2026,C2744&lt;=2027),IF(E2744&lt;=0,0,IF(E2744&lt;=30000,E2744,IF(E2744&lt;=60000,ROUNDUP(E2744/2,0)+15000,IF(E2744&lt;=120000,ROUNDUP(E2744/4,0)+30000,60000)))),IF(E2744&lt;=0,0,IF(E2744&lt;=20000,E2744,IF(E2744&lt;=40000,ROUNDUP(E2744/2,0)+10000,IF(E2744&lt;=80000,ROUNDUP(E2744/4,0)+20000,40000))))),IF(E2744&lt;=0,IF(F2744&lt;=0,0,IF(F2744&lt;=25000,F2744,IF(F2744&lt;=50000,ROUNDUP(F2744/2,0)+12500,IF(F2744&lt;=100000,ROUNDUP(F2744/4,0)+25000,50000)))),MAX(IF(F2744&lt;=0,0,IF(F2744&lt;=25000,F2744,IF(F2744&lt;=50000,ROUNDUP(F2744/2,0)+12500,IF(F2744&lt;=100000,ROUNDUP(F2744/4,0)+25000,50000)))),MIN(IF(AND(D2744="はい",C2744&gt;=2026,C2744&lt;=2027),IF(E2744&lt;=0,0,IF(E2744&lt;=30000,E2744,IF(E2744&lt;=60000,ROUNDUP(E2744/2,0)+15000,IF(E2744&lt;=120000,ROUNDUP(E2744/4,0)+30000,60000)))),IF(E2744&lt;=0,0,IF(E2744&lt;=20000,E2744,IF(E2744&lt;=40000,ROUNDUP(E2744/2,0)+10000,IF(E2744&lt;=80000,ROUNDUP(E2744/4,0)+20000,40000)))))+IF(F2744&lt;=0,0,IF(F2744&lt;=25000,F2744,IF(F2744&lt;=50000,ROUNDUP(F2744/2,0)+12500,IF(F2744&lt;=100000,ROUNDUP(F2744/4,0)+25000,50000)))),IF(AND(D2744="はい",C2744&gt;=2026,C2744&lt;=2027),60000,40000)))))</f>
        <v/>
      </c>
      <c r="P2744" s="18">
        <f>IF(G2744&lt;=0,0,IF(G2744&lt;=20000,G2744,IF(G2744&lt;=40000,ROUNDUP(G2744/2,0)+10000,IF(G2744&lt;=80000,ROUNDUP(G2744/4,0)+20000,40000))))</f>
        <v/>
      </c>
      <c r="Q2744" s="18">
        <f>IF(I2744&lt;=0,IF(H2744&lt;=0,0,IF(H2744&lt;=20000,H2744,IF(H2744&lt;=40000,ROUNDUP(H2744/2,0)+10000,IF(H2744&lt;=80000,ROUNDUP(H2744/4,0)+20000,40000)))),IF(H2744&lt;=0,IF(I2744&lt;=0,0,IF(I2744&lt;=25000,I2744,IF(I2744&lt;=50000,ROUNDUP(I2744/2,0)+12500,IF(I2744&lt;=100000,ROUNDUP(I2744/4,0)+25000,50000)))),MAX(IF(I2744&lt;=0,0,IF(I2744&lt;=25000,I2744,IF(I2744&lt;=50000,ROUNDUP(I2744/2,0)+12500,IF(I2744&lt;=100000,ROUNDUP(I2744/4,0)+25000,50000)))),MIN(IF(H2744&lt;=0,0,IF(H2744&lt;=20000,H2744,IF(H2744&lt;=40000,ROUNDUP(H2744/2,0)+10000,IF(H2744&lt;=80000,ROUNDUP(H2744/4,0)+20000,40000))))+IF(I2744&lt;=0,0,IF(I2744&lt;=25000,I2744,IF(I2744&lt;=50000,ROUNDUP(I2744/2,0)+12500,IF(I2744&lt;=100000,ROUNDUP(I2744/4,0)+25000,50000)))),40000))))</f>
        <v/>
      </c>
      <c r="R2744" s="18">
        <f>MIN(120000,O2744+P2744+Q2744)</f>
        <v/>
      </c>
      <c r="S2744" s="18">
        <f>IF(F2744&lt;=0,IF(E2744&lt;=0,0,IF(E2744&lt;=12000,E2744,IF(E2744&lt;=32000,ROUNDUP(E2744/2,0)+6000,IF(E2744&lt;=56000,ROUNDUP(E2744/4,0)+14000,28000)))),IF(E2744&lt;=0,IF(F2744&lt;=0,0,IF(F2744&lt;=15000,F2744,IF(F2744&lt;=40000,ROUNDUP(F2744/2,0)+7500,IF(F2744&lt;=70000,ROUNDUP(F2744/4,0)+17500,35000)))),MAX(IF(F2744&lt;=0,0,IF(F2744&lt;=15000,F2744,IF(F2744&lt;=40000,ROUNDUP(F2744/2,0)+7500,IF(F2744&lt;=70000,ROUNDUP(F2744/4,0)+17500,35000)))),MIN(IF(E2744&lt;=0,0,IF(E2744&lt;=12000,E2744,IF(E2744&lt;=32000,ROUNDUP(E2744/2,0)+6000,IF(E2744&lt;=56000,ROUNDUP(E2744/4,0)+14000,28000))))+IF(F2744&lt;=0,0,IF(F2744&lt;=15000,F2744,IF(F2744&lt;=40000,ROUNDUP(F2744/2,0)+7500,IF(F2744&lt;=70000,ROUNDUP(F2744/4,0)+17500,35000)))),28000))))</f>
        <v/>
      </c>
      <c r="T2744" s="18">
        <f>IF(G2744&lt;=0,0,IF(G2744&lt;=12000,G2744,IF(G2744&lt;=32000,ROUNDUP(G2744/2,0)+6000,IF(G2744&lt;=56000,ROUNDUP(G2744/4,0)+14000,28000))))</f>
        <v/>
      </c>
      <c r="U2744" s="18">
        <f>IF(I2744&lt;=0,IF(H2744&lt;=0,0,IF(H2744&lt;=12000,H2744,IF(H2744&lt;=32000,ROUNDUP(H2744/2,0)+6000,IF(H2744&lt;=56000,ROUNDUP(H2744/4,0)+14000,28000)))),IF(H2744&lt;=0,IF(I2744&lt;=0,0,IF(I2744&lt;=15000,I2744,IF(I2744&lt;=40000,ROUNDUP(I2744/2,0)+7500,IF(I2744&lt;=70000,ROUNDUP(I2744/4,0)+17500,35000)))),MAX(IF(I2744&lt;=0,0,IF(I2744&lt;=15000,I2744,IF(I2744&lt;=40000,ROUNDUP(I2744/2,0)+7500,IF(I2744&lt;=70000,ROUNDUP(I2744/4,0)+17500,35000)))),MIN(IF(H2744&lt;=0,0,IF(H2744&lt;=12000,H2744,IF(H2744&lt;=32000,ROUNDUP(H2744/2,0)+6000,IF(H2744&lt;=56000,ROUNDUP(H2744/4,0)+14000,28000))))+IF(I2744&lt;=0,0,IF(I2744&lt;=15000,I2744,IF(I2744&lt;=40000,ROUNDUP(I2744/2,0)+7500,IF(I2744&lt;=70000,ROUNDUP(I2744/4,0)+17500,35000)))),28000))))</f>
        <v/>
      </c>
      <c r="V2744" s="18">
        <f>MIN(70000,S2744+T2744+U2744)</f>
        <v/>
      </c>
      <c r="W2744" s="18">
        <f>MAX(0,ROUNDDOWN(M2744-J2744-N2744-K2744-0,-3))</f>
        <v/>
      </c>
      <c r="X2744" s="18">
        <f>MAX(0,ROUNDDOWN(M2744-J2744-N2744-K2744-R2744,-3))</f>
        <v/>
      </c>
      <c r="Y2744" s="18">
        <f>IF(W2744&lt;=0,0,ROUNDDOWN((W2744*LOOKUP(W2744,{0,1950001,3300001,6950001,9000001,18000001,40000001},{0.05,0.1,0.2,0.23,0.33,0.4,0.45})-LOOKUP(W2744,{0,1950001,3300001,6950001,9000001,18000001,40000001},{0,97500,427500,636000,1536000,2796000,4796000}))*1.021,-2))</f>
        <v/>
      </c>
      <c r="Z2744" s="18">
        <f>IF(X2744&lt;=0,0,ROUNDDOWN((X2744*LOOKUP(X2744,{0,1950001,3300001,6950001,9000001,18000001,40000001},{0.05,0.1,0.2,0.23,0.33,0.4,0.45})-LOOKUP(X2744,{0,1950001,3300001,6950001,9000001,18000001,40000001},{0,97500,427500,636000,1536000,2796000,4796000}))*1.021,-2))</f>
        <v/>
      </c>
      <c r="AA2744" s="18">
        <f>MAX(0,ROUNDDOWN(M2744-J2744-430000-L2744-0,-3))</f>
        <v/>
      </c>
      <c r="AB2744" s="18">
        <f>MAX(0,ROUNDDOWN(M2744-J2744-430000-L2744-V2744,-3))</f>
        <v/>
      </c>
      <c r="AC2744" s="18">
        <f>IF(M2744&lt;=450000,0,MAX(0,ROUNDDOWN(AA2744*0.06-MIN(50000,AA2744)*0.03,-2))+MAX(0,ROUNDDOWN(AA2744*0.04-MIN(50000,AA2744)*0.02,-2)))</f>
        <v/>
      </c>
      <c r="AD2744" s="18">
        <f>IF(M2744&lt;=450000,0,MAX(0,ROUNDDOWN(AB2744*0.06-MIN(50000,AB2744)*0.03,-2))+MAX(0,ROUNDDOWN(AB2744*0.04-MIN(50000,AB2744)*0.02,-2)))</f>
        <v/>
      </c>
      <c r="AE2744" s="18">
        <f>Y2744-Z2744</f>
        <v/>
      </c>
      <c r="AF2744" s="18">
        <f>AC2744-AD2744</f>
        <v/>
      </c>
      <c r="AG2744" s="18">
        <f>AE2744+AF2744</f>
        <v/>
      </c>
      <c r="AH2744" s="20">
        <f>IF(W2744&lt;=0,0,LOOKUP(W2744,{0,1950001,3300001,6950001,9000001,18000001,40000001},{0.05,0.1,0.2,0.23,0.33,0.4,0.45}))</f>
        <v/>
      </c>
    </row>
    <row r="2745">
      <c r="A2745" t="inlineStr">
        <is>
          <t>1万円刻み 3区分8万円ずつ</t>
        </is>
      </c>
      <c r="B2745" s="18">
        <f>'4_1万円刻み'!$A$889</f>
        <v/>
      </c>
      <c r="C2745" s="19" t="n">
        <v>2026</v>
      </c>
      <c r="D2745" t="inlineStr">
        <is>
          <t>いいえ</t>
        </is>
      </c>
      <c r="E2745" s="18" t="n">
        <v>80000</v>
      </c>
      <c r="F2745" s="18" t="n">
        <v>0</v>
      </c>
      <c r="G2745" s="18" t="n">
        <v>80000</v>
      </c>
      <c r="H2745" s="18" t="n">
        <v>80000</v>
      </c>
      <c r="I2745" s="18" t="n">
        <v>0</v>
      </c>
      <c r="J2745" s="18">
        <f>ROUND(MIN(B2745/12,650000)*12*0.0915+MIN(B2745/12,1390000)*12*(0.0504+0)+B2745*0.005,0)</f>
        <v/>
      </c>
      <c r="K2745" s="18" t="n">
        <v>0</v>
      </c>
      <c r="L2745" s="18" t="n">
        <v>0</v>
      </c>
      <c r="M2745" s="18">
        <f>ROUND(IF(C2745&gt;=2026,IF(B2745&lt;741000,0,IF(B2745&lt;2191000,B2745-740000,IF(B2745&lt;2193000,1451000,IF(B2745&lt;2196000,1453000,IF(B2745&lt;2200000,1456000,IF(B2745&lt;3600000,ROUNDDOWN(B2745/4,-3)*2.8-80000,IF(B2745&lt;6600000,ROUNDDOWN(B2745/4,-3)*3.2-440000,IF(B2745&lt;8500000,ROUNDDOWN(B2745*0.9,0)-1100000,B2745-1950000)))))))),IF(B2745&lt;651000,0,IF(B2745&lt;1900000,B2745-650000,IF(B2745&lt;3600000,ROUNDDOWN(B2745/4,-3)*2.8-80000,IF(B2745&lt;6600000,ROUNDDOWN(B2745/4,-3)*3.2-440000,IF(B2745&lt;8500000,ROUNDDOWN(B2745*0.9,0)-1100000,B2745-1950000)))))),0)</f>
        <v/>
      </c>
      <c r="N2745" s="18">
        <f>IF(M2745&gt;23500000,NA(),IF(C2745&gt;=2026,IF(M2745&lt;=4890000,1040000,IF(M2745&lt;=6550000,670000,620000)),IF(M2745&lt;=1320000,950000,IF(M2745&lt;=3360000,880000,IF(M2745&lt;=4890000,680000,IF(M2745&lt;=6550000,630000,580000))))))</f>
        <v/>
      </c>
      <c r="O2745" s="18">
        <f>IF(F2745&lt;=0,IF(AND(D2745="はい",C2745&gt;=2026,C2745&lt;=2027),IF(E2745&lt;=0,0,IF(E2745&lt;=30000,E2745,IF(E2745&lt;=60000,ROUNDUP(E2745/2,0)+15000,IF(E2745&lt;=120000,ROUNDUP(E2745/4,0)+30000,60000)))),IF(E2745&lt;=0,0,IF(E2745&lt;=20000,E2745,IF(E2745&lt;=40000,ROUNDUP(E2745/2,0)+10000,IF(E2745&lt;=80000,ROUNDUP(E2745/4,0)+20000,40000))))),IF(E2745&lt;=0,IF(F2745&lt;=0,0,IF(F2745&lt;=25000,F2745,IF(F2745&lt;=50000,ROUNDUP(F2745/2,0)+12500,IF(F2745&lt;=100000,ROUNDUP(F2745/4,0)+25000,50000)))),MAX(IF(F2745&lt;=0,0,IF(F2745&lt;=25000,F2745,IF(F2745&lt;=50000,ROUNDUP(F2745/2,0)+12500,IF(F2745&lt;=100000,ROUNDUP(F2745/4,0)+25000,50000)))),MIN(IF(AND(D2745="はい",C2745&gt;=2026,C2745&lt;=2027),IF(E2745&lt;=0,0,IF(E2745&lt;=30000,E2745,IF(E2745&lt;=60000,ROUNDUP(E2745/2,0)+15000,IF(E2745&lt;=120000,ROUNDUP(E2745/4,0)+30000,60000)))),IF(E2745&lt;=0,0,IF(E2745&lt;=20000,E2745,IF(E2745&lt;=40000,ROUNDUP(E2745/2,0)+10000,IF(E2745&lt;=80000,ROUNDUP(E2745/4,0)+20000,40000)))))+IF(F2745&lt;=0,0,IF(F2745&lt;=25000,F2745,IF(F2745&lt;=50000,ROUNDUP(F2745/2,0)+12500,IF(F2745&lt;=100000,ROUNDUP(F2745/4,0)+25000,50000)))),IF(AND(D2745="はい",C2745&gt;=2026,C2745&lt;=2027),60000,40000)))))</f>
        <v/>
      </c>
      <c r="P2745" s="18">
        <f>IF(G2745&lt;=0,0,IF(G2745&lt;=20000,G2745,IF(G2745&lt;=40000,ROUNDUP(G2745/2,0)+10000,IF(G2745&lt;=80000,ROUNDUP(G2745/4,0)+20000,40000))))</f>
        <v/>
      </c>
      <c r="Q2745" s="18">
        <f>IF(I2745&lt;=0,IF(H2745&lt;=0,0,IF(H2745&lt;=20000,H2745,IF(H2745&lt;=40000,ROUNDUP(H2745/2,0)+10000,IF(H2745&lt;=80000,ROUNDUP(H2745/4,0)+20000,40000)))),IF(H2745&lt;=0,IF(I2745&lt;=0,0,IF(I2745&lt;=25000,I2745,IF(I2745&lt;=50000,ROUNDUP(I2745/2,0)+12500,IF(I2745&lt;=100000,ROUNDUP(I2745/4,0)+25000,50000)))),MAX(IF(I2745&lt;=0,0,IF(I2745&lt;=25000,I2745,IF(I2745&lt;=50000,ROUNDUP(I2745/2,0)+12500,IF(I2745&lt;=100000,ROUNDUP(I2745/4,0)+25000,50000)))),MIN(IF(H2745&lt;=0,0,IF(H2745&lt;=20000,H2745,IF(H2745&lt;=40000,ROUNDUP(H2745/2,0)+10000,IF(H2745&lt;=80000,ROUNDUP(H2745/4,0)+20000,40000))))+IF(I2745&lt;=0,0,IF(I2745&lt;=25000,I2745,IF(I2745&lt;=50000,ROUNDUP(I2745/2,0)+12500,IF(I2745&lt;=100000,ROUNDUP(I2745/4,0)+25000,50000)))),40000))))</f>
        <v/>
      </c>
      <c r="R2745" s="18">
        <f>MIN(120000,O2745+P2745+Q2745)</f>
        <v/>
      </c>
      <c r="S2745" s="18">
        <f>IF(F2745&lt;=0,IF(E2745&lt;=0,0,IF(E2745&lt;=12000,E2745,IF(E2745&lt;=32000,ROUNDUP(E2745/2,0)+6000,IF(E2745&lt;=56000,ROUNDUP(E2745/4,0)+14000,28000)))),IF(E2745&lt;=0,IF(F2745&lt;=0,0,IF(F2745&lt;=15000,F2745,IF(F2745&lt;=40000,ROUNDUP(F2745/2,0)+7500,IF(F2745&lt;=70000,ROUNDUP(F2745/4,0)+17500,35000)))),MAX(IF(F2745&lt;=0,0,IF(F2745&lt;=15000,F2745,IF(F2745&lt;=40000,ROUNDUP(F2745/2,0)+7500,IF(F2745&lt;=70000,ROUNDUP(F2745/4,0)+17500,35000)))),MIN(IF(E2745&lt;=0,0,IF(E2745&lt;=12000,E2745,IF(E2745&lt;=32000,ROUNDUP(E2745/2,0)+6000,IF(E2745&lt;=56000,ROUNDUP(E2745/4,0)+14000,28000))))+IF(F2745&lt;=0,0,IF(F2745&lt;=15000,F2745,IF(F2745&lt;=40000,ROUNDUP(F2745/2,0)+7500,IF(F2745&lt;=70000,ROUNDUP(F2745/4,0)+17500,35000)))),28000))))</f>
        <v/>
      </c>
      <c r="T2745" s="18">
        <f>IF(G2745&lt;=0,0,IF(G2745&lt;=12000,G2745,IF(G2745&lt;=32000,ROUNDUP(G2745/2,0)+6000,IF(G2745&lt;=56000,ROUNDUP(G2745/4,0)+14000,28000))))</f>
        <v/>
      </c>
      <c r="U2745" s="18">
        <f>IF(I2745&lt;=0,IF(H2745&lt;=0,0,IF(H2745&lt;=12000,H2745,IF(H2745&lt;=32000,ROUNDUP(H2745/2,0)+6000,IF(H2745&lt;=56000,ROUNDUP(H2745/4,0)+14000,28000)))),IF(H2745&lt;=0,IF(I2745&lt;=0,0,IF(I2745&lt;=15000,I2745,IF(I2745&lt;=40000,ROUNDUP(I2745/2,0)+7500,IF(I2745&lt;=70000,ROUNDUP(I2745/4,0)+17500,35000)))),MAX(IF(I2745&lt;=0,0,IF(I2745&lt;=15000,I2745,IF(I2745&lt;=40000,ROUNDUP(I2745/2,0)+7500,IF(I2745&lt;=70000,ROUNDUP(I2745/4,0)+17500,35000)))),MIN(IF(H2745&lt;=0,0,IF(H2745&lt;=12000,H2745,IF(H2745&lt;=32000,ROUNDUP(H2745/2,0)+6000,IF(H2745&lt;=56000,ROUNDUP(H2745/4,0)+14000,28000))))+IF(I2745&lt;=0,0,IF(I2745&lt;=15000,I2745,IF(I2745&lt;=40000,ROUNDUP(I2745/2,0)+7500,IF(I2745&lt;=70000,ROUNDUP(I2745/4,0)+17500,35000)))),28000))))</f>
        <v/>
      </c>
      <c r="V2745" s="18">
        <f>MIN(70000,S2745+T2745+U2745)</f>
        <v/>
      </c>
      <c r="W2745" s="18">
        <f>MAX(0,ROUNDDOWN(M2745-J2745-N2745-K2745-0,-3))</f>
        <v/>
      </c>
      <c r="X2745" s="18">
        <f>MAX(0,ROUNDDOWN(M2745-J2745-N2745-K2745-R2745,-3))</f>
        <v/>
      </c>
      <c r="Y2745" s="18">
        <f>IF(W2745&lt;=0,0,ROUNDDOWN((W2745*LOOKUP(W2745,{0,1950001,3300001,6950001,9000001,18000001,40000001},{0.05,0.1,0.2,0.23,0.33,0.4,0.45})-LOOKUP(W2745,{0,1950001,3300001,6950001,9000001,18000001,40000001},{0,97500,427500,636000,1536000,2796000,4796000}))*1.021,-2))</f>
        <v/>
      </c>
      <c r="Z2745" s="18">
        <f>IF(X2745&lt;=0,0,ROUNDDOWN((X2745*LOOKUP(X2745,{0,1950001,3300001,6950001,9000001,18000001,40000001},{0.05,0.1,0.2,0.23,0.33,0.4,0.45})-LOOKUP(X2745,{0,1950001,3300001,6950001,9000001,18000001,40000001},{0,97500,427500,636000,1536000,2796000,4796000}))*1.021,-2))</f>
        <v/>
      </c>
      <c r="AA2745" s="18">
        <f>MAX(0,ROUNDDOWN(M2745-J2745-430000-L2745-0,-3))</f>
        <v/>
      </c>
      <c r="AB2745" s="18">
        <f>MAX(0,ROUNDDOWN(M2745-J2745-430000-L2745-V2745,-3))</f>
        <v/>
      </c>
      <c r="AC2745" s="18">
        <f>IF(M2745&lt;=450000,0,MAX(0,ROUNDDOWN(AA2745*0.06-MIN(50000,AA2745)*0.03,-2))+MAX(0,ROUNDDOWN(AA2745*0.04-MIN(50000,AA2745)*0.02,-2)))</f>
        <v/>
      </c>
      <c r="AD2745" s="18">
        <f>IF(M2745&lt;=450000,0,MAX(0,ROUNDDOWN(AB2745*0.06-MIN(50000,AB2745)*0.03,-2))+MAX(0,ROUNDDOWN(AB2745*0.04-MIN(50000,AB2745)*0.02,-2)))</f>
        <v/>
      </c>
      <c r="AE2745" s="18">
        <f>Y2745-Z2745</f>
        <v/>
      </c>
      <c r="AF2745" s="18">
        <f>AC2745-AD2745</f>
        <v/>
      </c>
      <c r="AG2745" s="18">
        <f>AE2745+AF2745</f>
        <v/>
      </c>
      <c r="AH2745" s="20">
        <f>IF(W2745&lt;=0,0,LOOKUP(W2745,{0,1950001,3300001,6950001,9000001,18000001,40000001},{0.05,0.1,0.2,0.23,0.33,0.4,0.45}))</f>
        <v/>
      </c>
    </row>
    <row r="2746">
      <c r="A2746" t="inlineStr">
        <is>
          <t>1万円刻み 一般8万円</t>
        </is>
      </c>
      <c r="B2746" s="18">
        <f>'4_1万円刻み'!$A$889</f>
        <v/>
      </c>
      <c r="C2746" s="19" t="n">
        <v>2026</v>
      </c>
      <c r="D2746" t="inlineStr">
        <is>
          <t>いいえ</t>
        </is>
      </c>
      <c r="E2746" s="18" t="n">
        <v>80000</v>
      </c>
      <c r="F2746" s="18" t="n">
        <v>0</v>
      </c>
      <c r="G2746" s="18" t="n">
        <v>0</v>
      </c>
      <c r="H2746" s="18" t="n">
        <v>0</v>
      </c>
      <c r="I2746" s="18" t="n">
        <v>0</v>
      </c>
      <c r="J2746" s="18">
        <f>ROUND(MIN(B2746/12,650000)*12*0.0915+MIN(B2746/12,1390000)*12*(0.0504+0)+B2746*0.005,0)</f>
        <v/>
      </c>
      <c r="K2746" s="18" t="n">
        <v>0</v>
      </c>
      <c r="L2746" s="18" t="n">
        <v>0</v>
      </c>
      <c r="M2746" s="18">
        <f>ROUND(IF(C2746&gt;=2026,IF(B2746&lt;741000,0,IF(B2746&lt;2191000,B2746-740000,IF(B2746&lt;2193000,1451000,IF(B2746&lt;2196000,1453000,IF(B2746&lt;2200000,1456000,IF(B2746&lt;3600000,ROUNDDOWN(B2746/4,-3)*2.8-80000,IF(B2746&lt;6600000,ROUNDDOWN(B2746/4,-3)*3.2-440000,IF(B2746&lt;8500000,ROUNDDOWN(B2746*0.9,0)-1100000,B2746-1950000)))))))),IF(B2746&lt;651000,0,IF(B2746&lt;1900000,B2746-650000,IF(B2746&lt;3600000,ROUNDDOWN(B2746/4,-3)*2.8-80000,IF(B2746&lt;6600000,ROUNDDOWN(B2746/4,-3)*3.2-440000,IF(B2746&lt;8500000,ROUNDDOWN(B2746*0.9,0)-1100000,B2746-1950000)))))),0)</f>
        <v/>
      </c>
      <c r="N2746" s="18">
        <f>IF(M2746&gt;23500000,NA(),IF(C2746&gt;=2026,IF(M2746&lt;=4890000,1040000,IF(M2746&lt;=6550000,670000,620000)),IF(M2746&lt;=1320000,950000,IF(M2746&lt;=3360000,880000,IF(M2746&lt;=4890000,680000,IF(M2746&lt;=6550000,630000,580000))))))</f>
        <v/>
      </c>
      <c r="O2746" s="18">
        <f>IF(F2746&lt;=0,IF(AND(D2746="はい",C2746&gt;=2026,C2746&lt;=2027),IF(E2746&lt;=0,0,IF(E2746&lt;=30000,E2746,IF(E2746&lt;=60000,ROUNDUP(E2746/2,0)+15000,IF(E2746&lt;=120000,ROUNDUP(E2746/4,0)+30000,60000)))),IF(E2746&lt;=0,0,IF(E2746&lt;=20000,E2746,IF(E2746&lt;=40000,ROUNDUP(E2746/2,0)+10000,IF(E2746&lt;=80000,ROUNDUP(E2746/4,0)+20000,40000))))),IF(E2746&lt;=0,IF(F2746&lt;=0,0,IF(F2746&lt;=25000,F2746,IF(F2746&lt;=50000,ROUNDUP(F2746/2,0)+12500,IF(F2746&lt;=100000,ROUNDUP(F2746/4,0)+25000,50000)))),MAX(IF(F2746&lt;=0,0,IF(F2746&lt;=25000,F2746,IF(F2746&lt;=50000,ROUNDUP(F2746/2,0)+12500,IF(F2746&lt;=100000,ROUNDUP(F2746/4,0)+25000,50000)))),MIN(IF(AND(D2746="はい",C2746&gt;=2026,C2746&lt;=2027),IF(E2746&lt;=0,0,IF(E2746&lt;=30000,E2746,IF(E2746&lt;=60000,ROUNDUP(E2746/2,0)+15000,IF(E2746&lt;=120000,ROUNDUP(E2746/4,0)+30000,60000)))),IF(E2746&lt;=0,0,IF(E2746&lt;=20000,E2746,IF(E2746&lt;=40000,ROUNDUP(E2746/2,0)+10000,IF(E2746&lt;=80000,ROUNDUP(E2746/4,0)+20000,40000)))))+IF(F2746&lt;=0,0,IF(F2746&lt;=25000,F2746,IF(F2746&lt;=50000,ROUNDUP(F2746/2,0)+12500,IF(F2746&lt;=100000,ROUNDUP(F2746/4,0)+25000,50000)))),IF(AND(D2746="はい",C2746&gt;=2026,C2746&lt;=2027),60000,40000)))))</f>
        <v/>
      </c>
      <c r="P2746" s="18">
        <f>IF(G2746&lt;=0,0,IF(G2746&lt;=20000,G2746,IF(G2746&lt;=40000,ROUNDUP(G2746/2,0)+10000,IF(G2746&lt;=80000,ROUNDUP(G2746/4,0)+20000,40000))))</f>
        <v/>
      </c>
      <c r="Q2746" s="18">
        <f>IF(I2746&lt;=0,IF(H2746&lt;=0,0,IF(H2746&lt;=20000,H2746,IF(H2746&lt;=40000,ROUNDUP(H2746/2,0)+10000,IF(H2746&lt;=80000,ROUNDUP(H2746/4,0)+20000,40000)))),IF(H2746&lt;=0,IF(I2746&lt;=0,0,IF(I2746&lt;=25000,I2746,IF(I2746&lt;=50000,ROUNDUP(I2746/2,0)+12500,IF(I2746&lt;=100000,ROUNDUP(I2746/4,0)+25000,50000)))),MAX(IF(I2746&lt;=0,0,IF(I2746&lt;=25000,I2746,IF(I2746&lt;=50000,ROUNDUP(I2746/2,0)+12500,IF(I2746&lt;=100000,ROUNDUP(I2746/4,0)+25000,50000)))),MIN(IF(H2746&lt;=0,0,IF(H2746&lt;=20000,H2746,IF(H2746&lt;=40000,ROUNDUP(H2746/2,0)+10000,IF(H2746&lt;=80000,ROUNDUP(H2746/4,0)+20000,40000))))+IF(I2746&lt;=0,0,IF(I2746&lt;=25000,I2746,IF(I2746&lt;=50000,ROUNDUP(I2746/2,0)+12500,IF(I2746&lt;=100000,ROUNDUP(I2746/4,0)+25000,50000)))),40000))))</f>
        <v/>
      </c>
      <c r="R2746" s="18">
        <f>MIN(120000,O2746+P2746+Q2746)</f>
        <v/>
      </c>
      <c r="S2746" s="18">
        <f>IF(F2746&lt;=0,IF(E2746&lt;=0,0,IF(E2746&lt;=12000,E2746,IF(E2746&lt;=32000,ROUNDUP(E2746/2,0)+6000,IF(E2746&lt;=56000,ROUNDUP(E2746/4,0)+14000,28000)))),IF(E2746&lt;=0,IF(F2746&lt;=0,0,IF(F2746&lt;=15000,F2746,IF(F2746&lt;=40000,ROUNDUP(F2746/2,0)+7500,IF(F2746&lt;=70000,ROUNDUP(F2746/4,0)+17500,35000)))),MAX(IF(F2746&lt;=0,0,IF(F2746&lt;=15000,F2746,IF(F2746&lt;=40000,ROUNDUP(F2746/2,0)+7500,IF(F2746&lt;=70000,ROUNDUP(F2746/4,0)+17500,35000)))),MIN(IF(E2746&lt;=0,0,IF(E2746&lt;=12000,E2746,IF(E2746&lt;=32000,ROUNDUP(E2746/2,0)+6000,IF(E2746&lt;=56000,ROUNDUP(E2746/4,0)+14000,28000))))+IF(F2746&lt;=0,0,IF(F2746&lt;=15000,F2746,IF(F2746&lt;=40000,ROUNDUP(F2746/2,0)+7500,IF(F2746&lt;=70000,ROUNDUP(F2746/4,0)+17500,35000)))),28000))))</f>
        <v/>
      </c>
      <c r="T2746" s="18">
        <f>IF(G2746&lt;=0,0,IF(G2746&lt;=12000,G2746,IF(G2746&lt;=32000,ROUNDUP(G2746/2,0)+6000,IF(G2746&lt;=56000,ROUNDUP(G2746/4,0)+14000,28000))))</f>
        <v/>
      </c>
      <c r="U2746" s="18">
        <f>IF(I2746&lt;=0,IF(H2746&lt;=0,0,IF(H2746&lt;=12000,H2746,IF(H2746&lt;=32000,ROUNDUP(H2746/2,0)+6000,IF(H2746&lt;=56000,ROUNDUP(H2746/4,0)+14000,28000)))),IF(H2746&lt;=0,IF(I2746&lt;=0,0,IF(I2746&lt;=15000,I2746,IF(I2746&lt;=40000,ROUNDUP(I2746/2,0)+7500,IF(I2746&lt;=70000,ROUNDUP(I2746/4,0)+17500,35000)))),MAX(IF(I2746&lt;=0,0,IF(I2746&lt;=15000,I2746,IF(I2746&lt;=40000,ROUNDUP(I2746/2,0)+7500,IF(I2746&lt;=70000,ROUNDUP(I2746/4,0)+17500,35000)))),MIN(IF(H2746&lt;=0,0,IF(H2746&lt;=12000,H2746,IF(H2746&lt;=32000,ROUNDUP(H2746/2,0)+6000,IF(H2746&lt;=56000,ROUNDUP(H2746/4,0)+14000,28000))))+IF(I2746&lt;=0,0,IF(I2746&lt;=15000,I2746,IF(I2746&lt;=40000,ROUNDUP(I2746/2,0)+7500,IF(I2746&lt;=70000,ROUNDUP(I2746/4,0)+17500,35000)))),28000))))</f>
        <v/>
      </c>
      <c r="V2746" s="18">
        <f>MIN(70000,S2746+T2746+U2746)</f>
        <v/>
      </c>
      <c r="W2746" s="18">
        <f>MAX(0,ROUNDDOWN(M2746-J2746-N2746-K2746-0,-3))</f>
        <v/>
      </c>
      <c r="X2746" s="18">
        <f>MAX(0,ROUNDDOWN(M2746-J2746-N2746-K2746-R2746,-3))</f>
        <v/>
      </c>
      <c r="Y2746" s="18">
        <f>IF(W2746&lt;=0,0,ROUNDDOWN((W2746*LOOKUP(W2746,{0,1950001,3300001,6950001,9000001,18000001,40000001},{0.05,0.1,0.2,0.23,0.33,0.4,0.45})-LOOKUP(W2746,{0,1950001,3300001,6950001,9000001,18000001,40000001},{0,97500,427500,636000,1536000,2796000,4796000}))*1.021,-2))</f>
        <v/>
      </c>
      <c r="Z2746" s="18">
        <f>IF(X2746&lt;=0,0,ROUNDDOWN((X2746*LOOKUP(X2746,{0,1950001,3300001,6950001,9000001,18000001,40000001},{0.05,0.1,0.2,0.23,0.33,0.4,0.45})-LOOKUP(X2746,{0,1950001,3300001,6950001,9000001,18000001,40000001},{0,97500,427500,636000,1536000,2796000,4796000}))*1.021,-2))</f>
        <v/>
      </c>
      <c r="AA2746" s="18">
        <f>MAX(0,ROUNDDOWN(M2746-J2746-430000-L2746-0,-3))</f>
        <v/>
      </c>
      <c r="AB2746" s="18">
        <f>MAX(0,ROUNDDOWN(M2746-J2746-430000-L2746-V2746,-3))</f>
        <v/>
      </c>
      <c r="AC2746" s="18">
        <f>IF(M2746&lt;=450000,0,MAX(0,ROUNDDOWN(AA2746*0.06-MIN(50000,AA2746)*0.03,-2))+MAX(0,ROUNDDOWN(AA2746*0.04-MIN(50000,AA2746)*0.02,-2)))</f>
        <v/>
      </c>
      <c r="AD2746" s="18">
        <f>IF(M2746&lt;=450000,0,MAX(0,ROUNDDOWN(AB2746*0.06-MIN(50000,AB2746)*0.03,-2))+MAX(0,ROUNDDOWN(AB2746*0.04-MIN(50000,AB2746)*0.02,-2)))</f>
        <v/>
      </c>
      <c r="AE2746" s="18">
        <f>Y2746-Z2746</f>
        <v/>
      </c>
      <c r="AF2746" s="18">
        <f>AC2746-AD2746</f>
        <v/>
      </c>
      <c r="AG2746" s="18">
        <f>AE2746+AF2746</f>
        <v/>
      </c>
      <c r="AH2746" s="20">
        <f>IF(W2746&lt;=0,0,LOOKUP(W2746,{0,1950001,3300001,6950001,9000001,18000001,40000001},{0.05,0.1,0.2,0.23,0.33,0.4,0.45}))</f>
        <v/>
      </c>
    </row>
    <row r="2747">
      <c r="A2747" t="inlineStr">
        <is>
          <t>1万円刻み 特例あり一般12万円</t>
        </is>
      </c>
      <c r="B2747" s="18">
        <f>'4_1万円刻み'!$A$889</f>
        <v/>
      </c>
      <c r="C2747" s="19" t="n">
        <v>2026</v>
      </c>
      <c r="D2747" t="inlineStr">
        <is>
          <t>はい</t>
        </is>
      </c>
      <c r="E2747" s="18" t="n">
        <v>120000</v>
      </c>
      <c r="F2747" s="18" t="n">
        <v>0</v>
      </c>
      <c r="G2747" s="18" t="n">
        <v>0</v>
      </c>
      <c r="H2747" s="18" t="n">
        <v>0</v>
      </c>
      <c r="I2747" s="18" t="n">
        <v>0</v>
      </c>
      <c r="J2747" s="18">
        <f>ROUND(MIN(B2747/12,650000)*12*0.0915+MIN(B2747/12,1390000)*12*(0.0504+0)+B2747*0.005,0)</f>
        <v/>
      </c>
      <c r="K2747" s="18" t="n">
        <v>0</v>
      </c>
      <c r="L2747" s="18" t="n">
        <v>0</v>
      </c>
      <c r="M2747" s="18">
        <f>ROUND(IF(C2747&gt;=2026,IF(B2747&lt;741000,0,IF(B2747&lt;2191000,B2747-740000,IF(B2747&lt;2193000,1451000,IF(B2747&lt;2196000,1453000,IF(B2747&lt;2200000,1456000,IF(B2747&lt;3600000,ROUNDDOWN(B2747/4,-3)*2.8-80000,IF(B2747&lt;6600000,ROUNDDOWN(B2747/4,-3)*3.2-440000,IF(B2747&lt;8500000,ROUNDDOWN(B2747*0.9,0)-1100000,B2747-1950000)))))))),IF(B2747&lt;651000,0,IF(B2747&lt;1900000,B2747-650000,IF(B2747&lt;3600000,ROUNDDOWN(B2747/4,-3)*2.8-80000,IF(B2747&lt;6600000,ROUNDDOWN(B2747/4,-3)*3.2-440000,IF(B2747&lt;8500000,ROUNDDOWN(B2747*0.9,0)-1100000,B2747-1950000)))))),0)</f>
        <v/>
      </c>
      <c r="N2747" s="18">
        <f>IF(M2747&gt;23500000,NA(),IF(C2747&gt;=2026,IF(M2747&lt;=4890000,1040000,IF(M2747&lt;=6550000,670000,620000)),IF(M2747&lt;=1320000,950000,IF(M2747&lt;=3360000,880000,IF(M2747&lt;=4890000,680000,IF(M2747&lt;=6550000,630000,580000))))))</f>
        <v/>
      </c>
      <c r="O2747" s="18">
        <f>IF(F2747&lt;=0,IF(AND(D2747="はい",C2747&gt;=2026,C2747&lt;=2027),IF(E2747&lt;=0,0,IF(E2747&lt;=30000,E2747,IF(E2747&lt;=60000,ROUNDUP(E2747/2,0)+15000,IF(E2747&lt;=120000,ROUNDUP(E2747/4,0)+30000,60000)))),IF(E2747&lt;=0,0,IF(E2747&lt;=20000,E2747,IF(E2747&lt;=40000,ROUNDUP(E2747/2,0)+10000,IF(E2747&lt;=80000,ROUNDUP(E2747/4,0)+20000,40000))))),IF(E2747&lt;=0,IF(F2747&lt;=0,0,IF(F2747&lt;=25000,F2747,IF(F2747&lt;=50000,ROUNDUP(F2747/2,0)+12500,IF(F2747&lt;=100000,ROUNDUP(F2747/4,0)+25000,50000)))),MAX(IF(F2747&lt;=0,0,IF(F2747&lt;=25000,F2747,IF(F2747&lt;=50000,ROUNDUP(F2747/2,0)+12500,IF(F2747&lt;=100000,ROUNDUP(F2747/4,0)+25000,50000)))),MIN(IF(AND(D2747="はい",C2747&gt;=2026,C2747&lt;=2027),IF(E2747&lt;=0,0,IF(E2747&lt;=30000,E2747,IF(E2747&lt;=60000,ROUNDUP(E2747/2,0)+15000,IF(E2747&lt;=120000,ROUNDUP(E2747/4,0)+30000,60000)))),IF(E2747&lt;=0,0,IF(E2747&lt;=20000,E2747,IF(E2747&lt;=40000,ROUNDUP(E2747/2,0)+10000,IF(E2747&lt;=80000,ROUNDUP(E2747/4,0)+20000,40000)))))+IF(F2747&lt;=0,0,IF(F2747&lt;=25000,F2747,IF(F2747&lt;=50000,ROUNDUP(F2747/2,0)+12500,IF(F2747&lt;=100000,ROUNDUP(F2747/4,0)+25000,50000)))),IF(AND(D2747="はい",C2747&gt;=2026,C2747&lt;=2027),60000,40000)))))</f>
        <v/>
      </c>
      <c r="P2747" s="18">
        <f>IF(G2747&lt;=0,0,IF(G2747&lt;=20000,G2747,IF(G2747&lt;=40000,ROUNDUP(G2747/2,0)+10000,IF(G2747&lt;=80000,ROUNDUP(G2747/4,0)+20000,40000))))</f>
        <v/>
      </c>
      <c r="Q2747" s="18">
        <f>IF(I2747&lt;=0,IF(H2747&lt;=0,0,IF(H2747&lt;=20000,H2747,IF(H2747&lt;=40000,ROUNDUP(H2747/2,0)+10000,IF(H2747&lt;=80000,ROUNDUP(H2747/4,0)+20000,40000)))),IF(H2747&lt;=0,IF(I2747&lt;=0,0,IF(I2747&lt;=25000,I2747,IF(I2747&lt;=50000,ROUNDUP(I2747/2,0)+12500,IF(I2747&lt;=100000,ROUNDUP(I2747/4,0)+25000,50000)))),MAX(IF(I2747&lt;=0,0,IF(I2747&lt;=25000,I2747,IF(I2747&lt;=50000,ROUNDUP(I2747/2,0)+12500,IF(I2747&lt;=100000,ROUNDUP(I2747/4,0)+25000,50000)))),MIN(IF(H2747&lt;=0,0,IF(H2747&lt;=20000,H2747,IF(H2747&lt;=40000,ROUNDUP(H2747/2,0)+10000,IF(H2747&lt;=80000,ROUNDUP(H2747/4,0)+20000,40000))))+IF(I2747&lt;=0,0,IF(I2747&lt;=25000,I2747,IF(I2747&lt;=50000,ROUNDUP(I2747/2,0)+12500,IF(I2747&lt;=100000,ROUNDUP(I2747/4,0)+25000,50000)))),40000))))</f>
        <v/>
      </c>
      <c r="R2747" s="18">
        <f>MIN(120000,O2747+P2747+Q2747)</f>
        <v/>
      </c>
      <c r="S2747" s="18">
        <f>IF(F2747&lt;=0,IF(E2747&lt;=0,0,IF(E2747&lt;=12000,E2747,IF(E2747&lt;=32000,ROUNDUP(E2747/2,0)+6000,IF(E2747&lt;=56000,ROUNDUP(E2747/4,0)+14000,28000)))),IF(E2747&lt;=0,IF(F2747&lt;=0,0,IF(F2747&lt;=15000,F2747,IF(F2747&lt;=40000,ROUNDUP(F2747/2,0)+7500,IF(F2747&lt;=70000,ROUNDUP(F2747/4,0)+17500,35000)))),MAX(IF(F2747&lt;=0,0,IF(F2747&lt;=15000,F2747,IF(F2747&lt;=40000,ROUNDUP(F2747/2,0)+7500,IF(F2747&lt;=70000,ROUNDUP(F2747/4,0)+17500,35000)))),MIN(IF(E2747&lt;=0,0,IF(E2747&lt;=12000,E2747,IF(E2747&lt;=32000,ROUNDUP(E2747/2,0)+6000,IF(E2747&lt;=56000,ROUNDUP(E2747/4,0)+14000,28000))))+IF(F2747&lt;=0,0,IF(F2747&lt;=15000,F2747,IF(F2747&lt;=40000,ROUNDUP(F2747/2,0)+7500,IF(F2747&lt;=70000,ROUNDUP(F2747/4,0)+17500,35000)))),28000))))</f>
        <v/>
      </c>
      <c r="T2747" s="18">
        <f>IF(G2747&lt;=0,0,IF(G2747&lt;=12000,G2747,IF(G2747&lt;=32000,ROUNDUP(G2747/2,0)+6000,IF(G2747&lt;=56000,ROUNDUP(G2747/4,0)+14000,28000))))</f>
        <v/>
      </c>
      <c r="U2747" s="18">
        <f>IF(I2747&lt;=0,IF(H2747&lt;=0,0,IF(H2747&lt;=12000,H2747,IF(H2747&lt;=32000,ROUNDUP(H2747/2,0)+6000,IF(H2747&lt;=56000,ROUNDUP(H2747/4,0)+14000,28000)))),IF(H2747&lt;=0,IF(I2747&lt;=0,0,IF(I2747&lt;=15000,I2747,IF(I2747&lt;=40000,ROUNDUP(I2747/2,0)+7500,IF(I2747&lt;=70000,ROUNDUP(I2747/4,0)+17500,35000)))),MAX(IF(I2747&lt;=0,0,IF(I2747&lt;=15000,I2747,IF(I2747&lt;=40000,ROUNDUP(I2747/2,0)+7500,IF(I2747&lt;=70000,ROUNDUP(I2747/4,0)+17500,35000)))),MIN(IF(H2747&lt;=0,0,IF(H2747&lt;=12000,H2747,IF(H2747&lt;=32000,ROUNDUP(H2747/2,0)+6000,IF(H2747&lt;=56000,ROUNDUP(H2747/4,0)+14000,28000))))+IF(I2747&lt;=0,0,IF(I2747&lt;=15000,I2747,IF(I2747&lt;=40000,ROUNDUP(I2747/2,0)+7500,IF(I2747&lt;=70000,ROUNDUP(I2747/4,0)+17500,35000)))),28000))))</f>
        <v/>
      </c>
      <c r="V2747" s="18">
        <f>MIN(70000,S2747+T2747+U2747)</f>
        <v/>
      </c>
      <c r="W2747" s="18">
        <f>MAX(0,ROUNDDOWN(M2747-J2747-N2747-K2747-0,-3))</f>
        <v/>
      </c>
      <c r="X2747" s="18">
        <f>MAX(0,ROUNDDOWN(M2747-J2747-N2747-K2747-R2747,-3))</f>
        <v/>
      </c>
      <c r="Y2747" s="18">
        <f>IF(W2747&lt;=0,0,ROUNDDOWN((W2747*LOOKUP(W2747,{0,1950001,3300001,6950001,9000001,18000001,40000001},{0.05,0.1,0.2,0.23,0.33,0.4,0.45})-LOOKUP(W2747,{0,1950001,3300001,6950001,9000001,18000001,40000001},{0,97500,427500,636000,1536000,2796000,4796000}))*1.021,-2))</f>
        <v/>
      </c>
      <c r="Z2747" s="18">
        <f>IF(X2747&lt;=0,0,ROUNDDOWN((X2747*LOOKUP(X2747,{0,1950001,3300001,6950001,9000001,18000001,40000001},{0.05,0.1,0.2,0.23,0.33,0.4,0.45})-LOOKUP(X2747,{0,1950001,3300001,6950001,9000001,18000001,40000001},{0,97500,427500,636000,1536000,2796000,4796000}))*1.021,-2))</f>
        <v/>
      </c>
      <c r="AA2747" s="18">
        <f>MAX(0,ROUNDDOWN(M2747-J2747-430000-L2747-0,-3))</f>
        <v/>
      </c>
      <c r="AB2747" s="18">
        <f>MAX(0,ROUNDDOWN(M2747-J2747-430000-L2747-V2747,-3))</f>
        <v/>
      </c>
      <c r="AC2747" s="18">
        <f>IF(M2747&lt;=450000,0,MAX(0,ROUNDDOWN(AA2747*0.06-MIN(50000,AA2747)*0.03,-2))+MAX(0,ROUNDDOWN(AA2747*0.04-MIN(50000,AA2747)*0.02,-2)))</f>
        <v/>
      </c>
      <c r="AD2747" s="18">
        <f>IF(M2747&lt;=450000,0,MAX(0,ROUNDDOWN(AB2747*0.06-MIN(50000,AB2747)*0.03,-2))+MAX(0,ROUNDDOWN(AB2747*0.04-MIN(50000,AB2747)*0.02,-2)))</f>
        <v/>
      </c>
      <c r="AE2747" s="18">
        <f>Y2747-Z2747</f>
        <v/>
      </c>
      <c r="AF2747" s="18">
        <f>AC2747-AD2747</f>
        <v/>
      </c>
      <c r="AG2747" s="18">
        <f>AE2747+AF2747</f>
        <v/>
      </c>
      <c r="AH2747" s="20">
        <f>IF(W2747&lt;=0,0,LOOKUP(W2747,{0,1950001,3300001,6950001,9000001,18000001,40000001},{0.05,0.1,0.2,0.23,0.33,0.4,0.45}))</f>
        <v/>
      </c>
    </row>
    <row r="2748">
      <c r="A2748" t="inlineStr">
        <is>
          <t>1万円刻み 3区分8万円ずつ</t>
        </is>
      </c>
      <c r="B2748" s="18">
        <f>'4_1万円刻み'!$A$890</f>
        <v/>
      </c>
      <c r="C2748" s="19" t="n">
        <v>2026</v>
      </c>
      <c r="D2748" t="inlineStr">
        <is>
          <t>いいえ</t>
        </is>
      </c>
      <c r="E2748" s="18" t="n">
        <v>80000</v>
      </c>
      <c r="F2748" s="18" t="n">
        <v>0</v>
      </c>
      <c r="G2748" s="18" t="n">
        <v>80000</v>
      </c>
      <c r="H2748" s="18" t="n">
        <v>80000</v>
      </c>
      <c r="I2748" s="18" t="n">
        <v>0</v>
      </c>
      <c r="J2748" s="18">
        <f>ROUND(MIN(B2748/12,650000)*12*0.0915+MIN(B2748/12,1390000)*12*(0.0504+0)+B2748*0.005,0)</f>
        <v/>
      </c>
      <c r="K2748" s="18" t="n">
        <v>0</v>
      </c>
      <c r="L2748" s="18" t="n">
        <v>0</v>
      </c>
      <c r="M2748" s="18">
        <f>ROUND(IF(C2748&gt;=2026,IF(B2748&lt;741000,0,IF(B2748&lt;2191000,B2748-740000,IF(B2748&lt;2193000,1451000,IF(B2748&lt;2196000,1453000,IF(B2748&lt;2200000,1456000,IF(B2748&lt;3600000,ROUNDDOWN(B2748/4,-3)*2.8-80000,IF(B2748&lt;6600000,ROUNDDOWN(B2748/4,-3)*3.2-440000,IF(B2748&lt;8500000,ROUNDDOWN(B2748*0.9,0)-1100000,B2748-1950000)))))))),IF(B2748&lt;651000,0,IF(B2748&lt;1900000,B2748-650000,IF(B2748&lt;3600000,ROUNDDOWN(B2748/4,-3)*2.8-80000,IF(B2748&lt;6600000,ROUNDDOWN(B2748/4,-3)*3.2-440000,IF(B2748&lt;8500000,ROUNDDOWN(B2748*0.9,0)-1100000,B2748-1950000)))))),0)</f>
        <v/>
      </c>
      <c r="N2748" s="18">
        <f>IF(M2748&gt;23500000,NA(),IF(C2748&gt;=2026,IF(M2748&lt;=4890000,1040000,IF(M2748&lt;=6550000,670000,620000)),IF(M2748&lt;=1320000,950000,IF(M2748&lt;=3360000,880000,IF(M2748&lt;=4890000,680000,IF(M2748&lt;=6550000,630000,580000))))))</f>
        <v/>
      </c>
      <c r="O2748" s="18">
        <f>IF(F2748&lt;=0,IF(AND(D2748="はい",C2748&gt;=2026,C2748&lt;=2027),IF(E2748&lt;=0,0,IF(E2748&lt;=30000,E2748,IF(E2748&lt;=60000,ROUNDUP(E2748/2,0)+15000,IF(E2748&lt;=120000,ROUNDUP(E2748/4,0)+30000,60000)))),IF(E2748&lt;=0,0,IF(E2748&lt;=20000,E2748,IF(E2748&lt;=40000,ROUNDUP(E2748/2,0)+10000,IF(E2748&lt;=80000,ROUNDUP(E2748/4,0)+20000,40000))))),IF(E2748&lt;=0,IF(F2748&lt;=0,0,IF(F2748&lt;=25000,F2748,IF(F2748&lt;=50000,ROUNDUP(F2748/2,0)+12500,IF(F2748&lt;=100000,ROUNDUP(F2748/4,0)+25000,50000)))),MAX(IF(F2748&lt;=0,0,IF(F2748&lt;=25000,F2748,IF(F2748&lt;=50000,ROUNDUP(F2748/2,0)+12500,IF(F2748&lt;=100000,ROUNDUP(F2748/4,0)+25000,50000)))),MIN(IF(AND(D2748="はい",C2748&gt;=2026,C2748&lt;=2027),IF(E2748&lt;=0,0,IF(E2748&lt;=30000,E2748,IF(E2748&lt;=60000,ROUNDUP(E2748/2,0)+15000,IF(E2748&lt;=120000,ROUNDUP(E2748/4,0)+30000,60000)))),IF(E2748&lt;=0,0,IF(E2748&lt;=20000,E2748,IF(E2748&lt;=40000,ROUNDUP(E2748/2,0)+10000,IF(E2748&lt;=80000,ROUNDUP(E2748/4,0)+20000,40000)))))+IF(F2748&lt;=0,0,IF(F2748&lt;=25000,F2748,IF(F2748&lt;=50000,ROUNDUP(F2748/2,0)+12500,IF(F2748&lt;=100000,ROUNDUP(F2748/4,0)+25000,50000)))),IF(AND(D2748="はい",C2748&gt;=2026,C2748&lt;=2027),60000,40000)))))</f>
        <v/>
      </c>
      <c r="P2748" s="18">
        <f>IF(G2748&lt;=0,0,IF(G2748&lt;=20000,G2748,IF(G2748&lt;=40000,ROUNDUP(G2748/2,0)+10000,IF(G2748&lt;=80000,ROUNDUP(G2748/4,0)+20000,40000))))</f>
        <v/>
      </c>
      <c r="Q2748" s="18">
        <f>IF(I2748&lt;=0,IF(H2748&lt;=0,0,IF(H2748&lt;=20000,H2748,IF(H2748&lt;=40000,ROUNDUP(H2748/2,0)+10000,IF(H2748&lt;=80000,ROUNDUP(H2748/4,0)+20000,40000)))),IF(H2748&lt;=0,IF(I2748&lt;=0,0,IF(I2748&lt;=25000,I2748,IF(I2748&lt;=50000,ROUNDUP(I2748/2,0)+12500,IF(I2748&lt;=100000,ROUNDUP(I2748/4,0)+25000,50000)))),MAX(IF(I2748&lt;=0,0,IF(I2748&lt;=25000,I2748,IF(I2748&lt;=50000,ROUNDUP(I2748/2,0)+12500,IF(I2748&lt;=100000,ROUNDUP(I2748/4,0)+25000,50000)))),MIN(IF(H2748&lt;=0,0,IF(H2748&lt;=20000,H2748,IF(H2748&lt;=40000,ROUNDUP(H2748/2,0)+10000,IF(H2748&lt;=80000,ROUNDUP(H2748/4,0)+20000,40000))))+IF(I2748&lt;=0,0,IF(I2748&lt;=25000,I2748,IF(I2748&lt;=50000,ROUNDUP(I2748/2,0)+12500,IF(I2748&lt;=100000,ROUNDUP(I2748/4,0)+25000,50000)))),40000))))</f>
        <v/>
      </c>
      <c r="R2748" s="18">
        <f>MIN(120000,O2748+P2748+Q2748)</f>
        <v/>
      </c>
      <c r="S2748" s="18">
        <f>IF(F2748&lt;=0,IF(E2748&lt;=0,0,IF(E2748&lt;=12000,E2748,IF(E2748&lt;=32000,ROUNDUP(E2748/2,0)+6000,IF(E2748&lt;=56000,ROUNDUP(E2748/4,0)+14000,28000)))),IF(E2748&lt;=0,IF(F2748&lt;=0,0,IF(F2748&lt;=15000,F2748,IF(F2748&lt;=40000,ROUNDUP(F2748/2,0)+7500,IF(F2748&lt;=70000,ROUNDUP(F2748/4,0)+17500,35000)))),MAX(IF(F2748&lt;=0,0,IF(F2748&lt;=15000,F2748,IF(F2748&lt;=40000,ROUNDUP(F2748/2,0)+7500,IF(F2748&lt;=70000,ROUNDUP(F2748/4,0)+17500,35000)))),MIN(IF(E2748&lt;=0,0,IF(E2748&lt;=12000,E2748,IF(E2748&lt;=32000,ROUNDUP(E2748/2,0)+6000,IF(E2748&lt;=56000,ROUNDUP(E2748/4,0)+14000,28000))))+IF(F2748&lt;=0,0,IF(F2748&lt;=15000,F2748,IF(F2748&lt;=40000,ROUNDUP(F2748/2,0)+7500,IF(F2748&lt;=70000,ROUNDUP(F2748/4,0)+17500,35000)))),28000))))</f>
        <v/>
      </c>
      <c r="T2748" s="18">
        <f>IF(G2748&lt;=0,0,IF(G2748&lt;=12000,G2748,IF(G2748&lt;=32000,ROUNDUP(G2748/2,0)+6000,IF(G2748&lt;=56000,ROUNDUP(G2748/4,0)+14000,28000))))</f>
        <v/>
      </c>
      <c r="U2748" s="18">
        <f>IF(I2748&lt;=0,IF(H2748&lt;=0,0,IF(H2748&lt;=12000,H2748,IF(H2748&lt;=32000,ROUNDUP(H2748/2,0)+6000,IF(H2748&lt;=56000,ROUNDUP(H2748/4,0)+14000,28000)))),IF(H2748&lt;=0,IF(I2748&lt;=0,0,IF(I2748&lt;=15000,I2748,IF(I2748&lt;=40000,ROUNDUP(I2748/2,0)+7500,IF(I2748&lt;=70000,ROUNDUP(I2748/4,0)+17500,35000)))),MAX(IF(I2748&lt;=0,0,IF(I2748&lt;=15000,I2748,IF(I2748&lt;=40000,ROUNDUP(I2748/2,0)+7500,IF(I2748&lt;=70000,ROUNDUP(I2748/4,0)+17500,35000)))),MIN(IF(H2748&lt;=0,0,IF(H2748&lt;=12000,H2748,IF(H2748&lt;=32000,ROUNDUP(H2748/2,0)+6000,IF(H2748&lt;=56000,ROUNDUP(H2748/4,0)+14000,28000))))+IF(I2748&lt;=0,0,IF(I2748&lt;=15000,I2748,IF(I2748&lt;=40000,ROUNDUP(I2748/2,0)+7500,IF(I2748&lt;=70000,ROUNDUP(I2748/4,0)+17500,35000)))),28000))))</f>
        <v/>
      </c>
      <c r="V2748" s="18">
        <f>MIN(70000,S2748+T2748+U2748)</f>
        <v/>
      </c>
      <c r="W2748" s="18">
        <f>MAX(0,ROUNDDOWN(M2748-J2748-N2748-K2748-0,-3))</f>
        <v/>
      </c>
      <c r="X2748" s="18">
        <f>MAX(0,ROUNDDOWN(M2748-J2748-N2748-K2748-R2748,-3))</f>
        <v/>
      </c>
      <c r="Y2748" s="18">
        <f>IF(W2748&lt;=0,0,ROUNDDOWN((W2748*LOOKUP(W2748,{0,1950001,3300001,6950001,9000001,18000001,40000001},{0.05,0.1,0.2,0.23,0.33,0.4,0.45})-LOOKUP(W2748,{0,1950001,3300001,6950001,9000001,18000001,40000001},{0,97500,427500,636000,1536000,2796000,4796000}))*1.021,-2))</f>
        <v/>
      </c>
      <c r="Z2748" s="18">
        <f>IF(X2748&lt;=0,0,ROUNDDOWN((X2748*LOOKUP(X2748,{0,1950001,3300001,6950001,9000001,18000001,40000001},{0.05,0.1,0.2,0.23,0.33,0.4,0.45})-LOOKUP(X2748,{0,1950001,3300001,6950001,9000001,18000001,40000001},{0,97500,427500,636000,1536000,2796000,4796000}))*1.021,-2))</f>
        <v/>
      </c>
      <c r="AA2748" s="18">
        <f>MAX(0,ROUNDDOWN(M2748-J2748-430000-L2748-0,-3))</f>
        <v/>
      </c>
      <c r="AB2748" s="18">
        <f>MAX(0,ROUNDDOWN(M2748-J2748-430000-L2748-V2748,-3))</f>
        <v/>
      </c>
      <c r="AC2748" s="18">
        <f>IF(M2748&lt;=450000,0,MAX(0,ROUNDDOWN(AA2748*0.06-MIN(50000,AA2748)*0.03,-2))+MAX(0,ROUNDDOWN(AA2748*0.04-MIN(50000,AA2748)*0.02,-2)))</f>
        <v/>
      </c>
      <c r="AD2748" s="18">
        <f>IF(M2748&lt;=450000,0,MAX(0,ROUNDDOWN(AB2748*0.06-MIN(50000,AB2748)*0.03,-2))+MAX(0,ROUNDDOWN(AB2748*0.04-MIN(50000,AB2748)*0.02,-2)))</f>
        <v/>
      </c>
      <c r="AE2748" s="18">
        <f>Y2748-Z2748</f>
        <v/>
      </c>
      <c r="AF2748" s="18">
        <f>AC2748-AD2748</f>
        <v/>
      </c>
      <c r="AG2748" s="18">
        <f>AE2748+AF2748</f>
        <v/>
      </c>
      <c r="AH2748" s="20">
        <f>IF(W2748&lt;=0,0,LOOKUP(W2748,{0,1950001,3300001,6950001,9000001,18000001,40000001},{0.05,0.1,0.2,0.23,0.33,0.4,0.45}))</f>
        <v/>
      </c>
    </row>
    <row r="2749">
      <c r="A2749" t="inlineStr">
        <is>
          <t>1万円刻み 一般8万円</t>
        </is>
      </c>
      <c r="B2749" s="18">
        <f>'4_1万円刻み'!$A$890</f>
        <v/>
      </c>
      <c r="C2749" s="19" t="n">
        <v>2026</v>
      </c>
      <c r="D2749" t="inlineStr">
        <is>
          <t>いいえ</t>
        </is>
      </c>
      <c r="E2749" s="18" t="n">
        <v>80000</v>
      </c>
      <c r="F2749" s="18" t="n">
        <v>0</v>
      </c>
      <c r="G2749" s="18" t="n">
        <v>0</v>
      </c>
      <c r="H2749" s="18" t="n">
        <v>0</v>
      </c>
      <c r="I2749" s="18" t="n">
        <v>0</v>
      </c>
      <c r="J2749" s="18">
        <f>ROUND(MIN(B2749/12,650000)*12*0.0915+MIN(B2749/12,1390000)*12*(0.0504+0)+B2749*0.005,0)</f>
        <v/>
      </c>
      <c r="K2749" s="18" t="n">
        <v>0</v>
      </c>
      <c r="L2749" s="18" t="n">
        <v>0</v>
      </c>
      <c r="M2749" s="18">
        <f>ROUND(IF(C2749&gt;=2026,IF(B2749&lt;741000,0,IF(B2749&lt;2191000,B2749-740000,IF(B2749&lt;2193000,1451000,IF(B2749&lt;2196000,1453000,IF(B2749&lt;2200000,1456000,IF(B2749&lt;3600000,ROUNDDOWN(B2749/4,-3)*2.8-80000,IF(B2749&lt;6600000,ROUNDDOWN(B2749/4,-3)*3.2-440000,IF(B2749&lt;8500000,ROUNDDOWN(B2749*0.9,0)-1100000,B2749-1950000)))))))),IF(B2749&lt;651000,0,IF(B2749&lt;1900000,B2749-650000,IF(B2749&lt;3600000,ROUNDDOWN(B2749/4,-3)*2.8-80000,IF(B2749&lt;6600000,ROUNDDOWN(B2749/4,-3)*3.2-440000,IF(B2749&lt;8500000,ROUNDDOWN(B2749*0.9,0)-1100000,B2749-1950000)))))),0)</f>
        <v/>
      </c>
      <c r="N2749" s="18">
        <f>IF(M2749&gt;23500000,NA(),IF(C2749&gt;=2026,IF(M2749&lt;=4890000,1040000,IF(M2749&lt;=6550000,670000,620000)),IF(M2749&lt;=1320000,950000,IF(M2749&lt;=3360000,880000,IF(M2749&lt;=4890000,680000,IF(M2749&lt;=6550000,630000,580000))))))</f>
        <v/>
      </c>
      <c r="O2749" s="18">
        <f>IF(F2749&lt;=0,IF(AND(D2749="はい",C2749&gt;=2026,C2749&lt;=2027),IF(E2749&lt;=0,0,IF(E2749&lt;=30000,E2749,IF(E2749&lt;=60000,ROUNDUP(E2749/2,0)+15000,IF(E2749&lt;=120000,ROUNDUP(E2749/4,0)+30000,60000)))),IF(E2749&lt;=0,0,IF(E2749&lt;=20000,E2749,IF(E2749&lt;=40000,ROUNDUP(E2749/2,0)+10000,IF(E2749&lt;=80000,ROUNDUP(E2749/4,0)+20000,40000))))),IF(E2749&lt;=0,IF(F2749&lt;=0,0,IF(F2749&lt;=25000,F2749,IF(F2749&lt;=50000,ROUNDUP(F2749/2,0)+12500,IF(F2749&lt;=100000,ROUNDUP(F2749/4,0)+25000,50000)))),MAX(IF(F2749&lt;=0,0,IF(F2749&lt;=25000,F2749,IF(F2749&lt;=50000,ROUNDUP(F2749/2,0)+12500,IF(F2749&lt;=100000,ROUNDUP(F2749/4,0)+25000,50000)))),MIN(IF(AND(D2749="はい",C2749&gt;=2026,C2749&lt;=2027),IF(E2749&lt;=0,0,IF(E2749&lt;=30000,E2749,IF(E2749&lt;=60000,ROUNDUP(E2749/2,0)+15000,IF(E2749&lt;=120000,ROUNDUP(E2749/4,0)+30000,60000)))),IF(E2749&lt;=0,0,IF(E2749&lt;=20000,E2749,IF(E2749&lt;=40000,ROUNDUP(E2749/2,0)+10000,IF(E2749&lt;=80000,ROUNDUP(E2749/4,0)+20000,40000)))))+IF(F2749&lt;=0,0,IF(F2749&lt;=25000,F2749,IF(F2749&lt;=50000,ROUNDUP(F2749/2,0)+12500,IF(F2749&lt;=100000,ROUNDUP(F2749/4,0)+25000,50000)))),IF(AND(D2749="はい",C2749&gt;=2026,C2749&lt;=2027),60000,40000)))))</f>
        <v/>
      </c>
      <c r="P2749" s="18">
        <f>IF(G2749&lt;=0,0,IF(G2749&lt;=20000,G2749,IF(G2749&lt;=40000,ROUNDUP(G2749/2,0)+10000,IF(G2749&lt;=80000,ROUNDUP(G2749/4,0)+20000,40000))))</f>
        <v/>
      </c>
      <c r="Q2749" s="18">
        <f>IF(I2749&lt;=0,IF(H2749&lt;=0,0,IF(H2749&lt;=20000,H2749,IF(H2749&lt;=40000,ROUNDUP(H2749/2,0)+10000,IF(H2749&lt;=80000,ROUNDUP(H2749/4,0)+20000,40000)))),IF(H2749&lt;=0,IF(I2749&lt;=0,0,IF(I2749&lt;=25000,I2749,IF(I2749&lt;=50000,ROUNDUP(I2749/2,0)+12500,IF(I2749&lt;=100000,ROUNDUP(I2749/4,0)+25000,50000)))),MAX(IF(I2749&lt;=0,0,IF(I2749&lt;=25000,I2749,IF(I2749&lt;=50000,ROUNDUP(I2749/2,0)+12500,IF(I2749&lt;=100000,ROUNDUP(I2749/4,0)+25000,50000)))),MIN(IF(H2749&lt;=0,0,IF(H2749&lt;=20000,H2749,IF(H2749&lt;=40000,ROUNDUP(H2749/2,0)+10000,IF(H2749&lt;=80000,ROUNDUP(H2749/4,0)+20000,40000))))+IF(I2749&lt;=0,0,IF(I2749&lt;=25000,I2749,IF(I2749&lt;=50000,ROUNDUP(I2749/2,0)+12500,IF(I2749&lt;=100000,ROUNDUP(I2749/4,0)+25000,50000)))),40000))))</f>
        <v/>
      </c>
      <c r="R2749" s="18">
        <f>MIN(120000,O2749+P2749+Q2749)</f>
        <v/>
      </c>
      <c r="S2749" s="18">
        <f>IF(F2749&lt;=0,IF(E2749&lt;=0,0,IF(E2749&lt;=12000,E2749,IF(E2749&lt;=32000,ROUNDUP(E2749/2,0)+6000,IF(E2749&lt;=56000,ROUNDUP(E2749/4,0)+14000,28000)))),IF(E2749&lt;=0,IF(F2749&lt;=0,0,IF(F2749&lt;=15000,F2749,IF(F2749&lt;=40000,ROUNDUP(F2749/2,0)+7500,IF(F2749&lt;=70000,ROUNDUP(F2749/4,0)+17500,35000)))),MAX(IF(F2749&lt;=0,0,IF(F2749&lt;=15000,F2749,IF(F2749&lt;=40000,ROUNDUP(F2749/2,0)+7500,IF(F2749&lt;=70000,ROUNDUP(F2749/4,0)+17500,35000)))),MIN(IF(E2749&lt;=0,0,IF(E2749&lt;=12000,E2749,IF(E2749&lt;=32000,ROUNDUP(E2749/2,0)+6000,IF(E2749&lt;=56000,ROUNDUP(E2749/4,0)+14000,28000))))+IF(F2749&lt;=0,0,IF(F2749&lt;=15000,F2749,IF(F2749&lt;=40000,ROUNDUP(F2749/2,0)+7500,IF(F2749&lt;=70000,ROUNDUP(F2749/4,0)+17500,35000)))),28000))))</f>
        <v/>
      </c>
      <c r="T2749" s="18">
        <f>IF(G2749&lt;=0,0,IF(G2749&lt;=12000,G2749,IF(G2749&lt;=32000,ROUNDUP(G2749/2,0)+6000,IF(G2749&lt;=56000,ROUNDUP(G2749/4,0)+14000,28000))))</f>
        <v/>
      </c>
      <c r="U2749" s="18">
        <f>IF(I2749&lt;=0,IF(H2749&lt;=0,0,IF(H2749&lt;=12000,H2749,IF(H2749&lt;=32000,ROUNDUP(H2749/2,0)+6000,IF(H2749&lt;=56000,ROUNDUP(H2749/4,0)+14000,28000)))),IF(H2749&lt;=0,IF(I2749&lt;=0,0,IF(I2749&lt;=15000,I2749,IF(I2749&lt;=40000,ROUNDUP(I2749/2,0)+7500,IF(I2749&lt;=70000,ROUNDUP(I2749/4,0)+17500,35000)))),MAX(IF(I2749&lt;=0,0,IF(I2749&lt;=15000,I2749,IF(I2749&lt;=40000,ROUNDUP(I2749/2,0)+7500,IF(I2749&lt;=70000,ROUNDUP(I2749/4,0)+17500,35000)))),MIN(IF(H2749&lt;=0,0,IF(H2749&lt;=12000,H2749,IF(H2749&lt;=32000,ROUNDUP(H2749/2,0)+6000,IF(H2749&lt;=56000,ROUNDUP(H2749/4,0)+14000,28000))))+IF(I2749&lt;=0,0,IF(I2749&lt;=15000,I2749,IF(I2749&lt;=40000,ROUNDUP(I2749/2,0)+7500,IF(I2749&lt;=70000,ROUNDUP(I2749/4,0)+17500,35000)))),28000))))</f>
        <v/>
      </c>
      <c r="V2749" s="18">
        <f>MIN(70000,S2749+T2749+U2749)</f>
        <v/>
      </c>
      <c r="W2749" s="18">
        <f>MAX(0,ROUNDDOWN(M2749-J2749-N2749-K2749-0,-3))</f>
        <v/>
      </c>
      <c r="X2749" s="18">
        <f>MAX(0,ROUNDDOWN(M2749-J2749-N2749-K2749-R2749,-3))</f>
        <v/>
      </c>
      <c r="Y2749" s="18">
        <f>IF(W2749&lt;=0,0,ROUNDDOWN((W2749*LOOKUP(W2749,{0,1950001,3300001,6950001,9000001,18000001,40000001},{0.05,0.1,0.2,0.23,0.33,0.4,0.45})-LOOKUP(W2749,{0,1950001,3300001,6950001,9000001,18000001,40000001},{0,97500,427500,636000,1536000,2796000,4796000}))*1.021,-2))</f>
        <v/>
      </c>
      <c r="Z2749" s="18">
        <f>IF(X2749&lt;=0,0,ROUNDDOWN((X2749*LOOKUP(X2749,{0,1950001,3300001,6950001,9000001,18000001,40000001},{0.05,0.1,0.2,0.23,0.33,0.4,0.45})-LOOKUP(X2749,{0,1950001,3300001,6950001,9000001,18000001,40000001},{0,97500,427500,636000,1536000,2796000,4796000}))*1.021,-2))</f>
        <v/>
      </c>
      <c r="AA2749" s="18">
        <f>MAX(0,ROUNDDOWN(M2749-J2749-430000-L2749-0,-3))</f>
        <v/>
      </c>
      <c r="AB2749" s="18">
        <f>MAX(0,ROUNDDOWN(M2749-J2749-430000-L2749-V2749,-3))</f>
        <v/>
      </c>
      <c r="AC2749" s="18">
        <f>IF(M2749&lt;=450000,0,MAX(0,ROUNDDOWN(AA2749*0.06-MIN(50000,AA2749)*0.03,-2))+MAX(0,ROUNDDOWN(AA2749*0.04-MIN(50000,AA2749)*0.02,-2)))</f>
        <v/>
      </c>
      <c r="AD2749" s="18">
        <f>IF(M2749&lt;=450000,0,MAX(0,ROUNDDOWN(AB2749*0.06-MIN(50000,AB2749)*0.03,-2))+MAX(0,ROUNDDOWN(AB2749*0.04-MIN(50000,AB2749)*0.02,-2)))</f>
        <v/>
      </c>
      <c r="AE2749" s="18">
        <f>Y2749-Z2749</f>
        <v/>
      </c>
      <c r="AF2749" s="18">
        <f>AC2749-AD2749</f>
        <v/>
      </c>
      <c r="AG2749" s="18">
        <f>AE2749+AF2749</f>
        <v/>
      </c>
      <c r="AH2749" s="20">
        <f>IF(W2749&lt;=0,0,LOOKUP(W2749,{0,1950001,3300001,6950001,9000001,18000001,40000001},{0.05,0.1,0.2,0.23,0.33,0.4,0.45}))</f>
        <v/>
      </c>
    </row>
    <row r="2750">
      <c r="A2750" t="inlineStr">
        <is>
          <t>1万円刻み 特例あり一般12万円</t>
        </is>
      </c>
      <c r="B2750" s="18">
        <f>'4_1万円刻み'!$A$890</f>
        <v/>
      </c>
      <c r="C2750" s="19" t="n">
        <v>2026</v>
      </c>
      <c r="D2750" t="inlineStr">
        <is>
          <t>はい</t>
        </is>
      </c>
      <c r="E2750" s="18" t="n">
        <v>120000</v>
      </c>
      <c r="F2750" s="18" t="n">
        <v>0</v>
      </c>
      <c r="G2750" s="18" t="n">
        <v>0</v>
      </c>
      <c r="H2750" s="18" t="n">
        <v>0</v>
      </c>
      <c r="I2750" s="18" t="n">
        <v>0</v>
      </c>
      <c r="J2750" s="18">
        <f>ROUND(MIN(B2750/12,650000)*12*0.0915+MIN(B2750/12,1390000)*12*(0.0504+0)+B2750*0.005,0)</f>
        <v/>
      </c>
      <c r="K2750" s="18" t="n">
        <v>0</v>
      </c>
      <c r="L2750" s="18" t="n">
        <v>0</v>
      </c>
      <c r="M2750" s="18">
        <f>ROUND(IF(C2750&gt;=2026,IF(B2750&lt;741000,0,IF(B2750&lt;2191000,B2750-740000,IF(B2750&lt;2193000,1451000,IF(B2750&lt;2196000,1453000,IF(B2750&lt;2200000,1456000,IF(B2750&lt;3600000,ROUNDDOWN(B2750/4,-3)*2.8-80000,IF(B2750&lt;6600000,ROUNDDOWN(B2750/4,-3)*3.2-440000,IF(B2750&lt;8500000,ROUNDDOWN(B2750*0.9,0)-1100000,B2750-1950000)))))))),IF(B2750&lt;651000,0,IF(B2750&lt;1900000,B2750-650000,IF(B2750&lt;3600000,ROUNDDOWN(B2750/4,-3)*2.8-80000,IF(B2750&lt;6600000,ROUNDDOWN(B2750/4,-3)*3.2-440000,IF(B2750&lt;8500000,ROUNDDOWN(B2750*0.9,0)-1100000,B2750-1950000)))))),0)</f>
        <v/>
      </c>
      <c r="N2750" s="18">
        <f>IF(M2750&gt;23500000,NA(),IF(C2750&gt;=2026,IF(M2750&lt;=4890000,1040000,IF(M2750&lt;=6550000,670000,620000)),IF(M2750&lt;=1320000,950000,IF(M2750&lt;=3360000,880000,IF(M2750&lt;=4890000,680000,IF(M2750&lt;=6550000,630000,580000))))))</f>
        <v/>
      </c>
      <c r="O2750" s="18">
        <f>IF(F2750&lt;=0,IF(AND(D2750="はい",C2750&gt;=2026,C2750&lt;=2027),IF(E2750&lt;=0,0,IF(E2750&lt;=30000,E2750,IF(E2750&lt;=60000,ROUNDUP(E2750/2,0)+15000,IF(E2750&lt;=120000,ROUNDUP(E2750/4,0)+30000,60000)))),IF(E2750&lt;=0,0,IF(E2750&lt;=20000,E2750,IF(E2750&lt;=40000,ROUNDUP(E2750/2,0)+10000,IF(E2750&lt;=80000,ROUNDUP(E2750/4,0)+20000,40000))))),IF(E2750&lt;=0,IF(F2750&lt;=0,0,IF(F2750&lt;=25000,F2750,IF(F2750&lt;=50000,ROUNDUP(F2750/2,0)+12500,IF(F2750&lt;=100000,ROUNDUP(F2750/4,0)+25000,50000)))),MAX(IF(F2750&lt;=0,0,IF(F2750&lt;=25000,F2750,IF(F2750&lt;=50000,ROUNDUP(F2750/2,0)+12500,IF(F2750&lt;=100000,ROUNDUP(F2750/4,0)+25000,50000)))),MIN(IF(AND(D2750="はい",C2750&gt;=2026,C2750&lt;=2027),IF(E2750&lt;=0,0,IF(E2750&lt;=30000,E2750,IF(E2750&lt;=60000,ROUNDUP(E2750/2,0)+15000,IF(E2750&lt;=120000,ROUNDUP(E2750/4,0)+30000,60000)))),IF(E2750&lt;=0,0,IF(E2750&lt;=20000,E2750,IF(E2750&lt;=40000,ROUNDUP(E2750/2,0)+10000,IF(E2750&lt;=80000,ROUNDUP(E2750/4,0)+20000,40000)))))+IF(F2750&lt;=0,0,IF(F2750&lt;=25000,F2750,IF(F2750&lt;=50000,ROUNDUP(F2750/2,0)+12500,IF(F2750&lt;=100000,ROUNDUP(F2750/4,0)+25000,50000)))),IF(AND(D2750="はい",C2750&gt;=2026,C2750&lt;=2027),60000,40000)))))</f>
        <v/>
      </c>
      <c r="P2750" s="18">
        <f>IF(G2750&lt;=0,0,IF(G2750&lt;=20000,G2750,IF(G2750&lt;=40000,ROUNDUP(G2750/2,0)+10000,IF(G2750&lt;=80000,ROUNDUP(G2750/4,0)+20000,40000))))</f>
        <v/>
      </c>
      <c r="Q2750" s="18">
        <f>IF(I2750&lt;=0,IF(H2750&lt;=0,0,IF(H2750&lt;=20000,H2750,IF(H2750&lt;=40000,ROUNDUP(H2750/2,0)+10000,IF(H2750&lt;=80000,ROUNDUP(H2750/4,0)+20000,40000)))),IF(H2750&lt;=0,IF(I2750&lt;=0,0,IF(I2750&lt;=25000,I2750,IF(I2750&lt;=50000,ROUNDUP(I2750/2,0)+12500,IF(I2750&lt;=100000,ROUNDUP(I2750/4,0)+25000,50000)))),MAX(IF(I2750&lt;=0,0,IF(I2750&lt;=25000,I2750,IF(I2750&lt;=50000,ROUNDUP(I2750/2,0)+12500,IF(I2750&lt;=100000,ROUNDUP(I2750/4,0)+25000,50000)))),MIN(IF(H2750&lt;=0,0,IF(H2750&lt;=20000,H2750,IF(H2750&lt;=40000,ROUNDUP(H2750/2,0)+10000,IF(H2750&lt;=80000,ROUNDUP(H2750/4,0)+20000,40000))))+IF(I2750&lt;=0,0,IF(I2750&lt;=25000,I2750,IF(I2750&lt;=50000,ROUNDUP(I2750/2,0)+12500,IF(I2750&lt;=100000,ROUNDUP(I2750/4,0)+25000,50000)))),40000))))</f>
        <v/>
      </c>
      <c r="R2750" s="18">
        <f>MIN(120000,O2750+P2750+Q2750)</f>
        <v/>
      </c>
      <c r="S2750" s="18">
        <f>IF(F2750&lt;=0,IF(E2750&lt;=0,0,IF(E2750&lt;=12000,E2750,IF(E2750&lt;=32000,ROUNDUP(E2750/2,0)+6000,IF(E2750&lt;=56000,ROUNDUP(E2750/4,0)+14000,28000)))),IF(E2750&lt;=0,IF(F2750&lt;=0,0,IF(F2750&lt;=15000,F2750,IF(F2750&lt;=40000,ROUNDUP(F2750/2,0)+7500,IF(F2750&lt;=70000,ROUNDUP(F2750/4,0)+17500,35000)))),MAX(IF(F2750&lt;=0,0,IF(F2750&lt;=15000,F2750,IF(F2750&lt;=40000,ROUNDUP(F2750/2,0)+7500,IF(F2750&lt;=70000,ROUNDUP(F2750/4,0)+17500,35000)))),MIN(IF(E2750&lt;=0,0,IF(E2750&lt;=12000,E2750,IF(E2750&lt;=32000,ROUNDUP(E2750/2,0)+6000,IF(E2750&lt;=56000,ROUNDUP(E2750/4,0)+14000,28000))))+IF(F2750&lt;=0,0,IF(F2750&lt;=15000,F2750,IF(F2750&lt;=40000,ROUNDUP(F2750/2,0)+7500,IF(F2750&lt;=70000,ROUNDUP(F2750/4,0)+17500,35000)))),28000))))</f>
        <v/>
      </c>
      <c r="T2750" s="18">
        <f>IF(G2750&lt;=0,0,IF(G2750&lt;=12000,G2750,IF(G2750&lt;=32000,ROUNDUP(G2750/2,0)+6000,IF(G2750&lt;=56000,ROUNDUP(G2750/4,0)+14000,28000))))</f>
        <v/>
      </c>
      <c r="U2750" s="18">
        <f>IF(I2750&lt;=0,IF(H2750&lt;=0,0,IF(H2750&lt;=12000,H2750,IF(H2750&lt;=32000,ROUNDUP(H2750/2,0)+6000,IF(H2750&lt;=56000,ROUNDUP(H2750/4,0)+14000,28000)))),IF(H2750&lt;=0,IF(I2750&lt;=0,0,IF(I2750&lt;=15000,I2750,IF(I2750&lt;=40000,ROUNDUP(I2750/2,0)+7500,IF(I2750&lt;=70000,ROUNDUP(I2750/4,0)+17500,35000)))),MAX(IF(I2750&lt;=0,0,IF(I2750&lt;=15000,I2750,IF(I2750&lt;=40000,ROUNDUP(I2750/2,0)+7500,IF(I2750&lt;=70000,ROUNDUP(I2750/4,0)+17500,35000)))),MIN(IF(H2750&lt;=0,0,IF(H2750&lt;=12000,H2750,IF(H2750&lt;=32000,ROUNDUP(H2750/2,0)+6000,IF(H2750&lt;=56000,ROUNDUP(H2750/4,0)+14000,28000))))+IF(I2750&lt;=0,0,IF(I2750&lt;=15000,I2750,IF(I2750&lt;=40000,ROUNDUP(I2750/2,0)+7500,IF(I2750&lt;=70000,ROUNDUP(I2750/4,0)+17500,35000)))),28000))))</f>
        <v/>
      </c>
      <c r="V2750" s="18">
        <f>MIN(70000,S2750+T2750+U2750)</f>
        <v/>
      </c>
      <c r="W2750" s="18">
        <f>MAX(0,ROUNDDOWN(M2750-J2750-N2750-K2750-0,-3))</f>
        <v/>
      </c>
      <c r="X2750" s="18">
        <f>MAX(0,ROUNDDOWN(M2750-J2750-N2750-K2750-R2750,-3))</f>
        <v/>
      </c>
      <c r="Y2750" s="18">
        <f>IF(W2750&lt;=0,0,ROUNDDOWN((W2750*LOOKUP(W2750,{0,1950001,3300001,6950001,9000001,18000001,40000001},{0.05,0.1,0.2,0.23,0.33,0.4,0.45})-LOOKUP(W2750,{0,1950001,3300001,6950001,9000001,18000001,40000001},{0,97500,427500,636000,1536000,2796000,4796000}))*1.021,-2))</f>
        <v/>
      </c>
      <c r="Z2750" s="18">
        <f>IF(X2750&lt;=0,0,ROUNDDOWN((X2750*LOOKUP(X2750,{0,1950001,3300001,6950001,9000001,18000001,40000001},{0.05,0.1,0.2,0.23,0.33,0.4,0.45})-LOOKUP(X2750,{0,1950001,3300001,6950001,9000001,18000001,40000001},{0,97500,427500,636000,1536000,2796000,4796000}))*1.021,-2))</f>
        <v/>
      </c>
      <c r="AA2750" s="18">
        <f>MAX(0,ROUNDDOWN(M2750-J2750-430000-L2750-0,-3))</f>
        <v/>
      </c>
      <c r="AB2750" s="18">
        <f>MAX(0,ROUNDDOWN(M2750-J2750-430000-L2750-V2750,-3))</f>
        <v/>
      </c>
      <c r="AC2750" s="18">
        <f>IF(M2750&lt;=450000,0,MAX(0,ROUNDDOWN(AA2750*0.06-MIN(50000,AA2750)*0.03,-2))+MAX(0,ROUNDDOWN(AA2750*0.04-MIN(50000,AA2750)*0.02,-2)))</f>
        <v/>
      </c>
      <c r="AD2750" s="18">
        <f>IF(M2750&lt;=450000,0,MAX(0,ROUNDDOWN(AB2750*0.06-MIN(50000,AB2750)*0.03,-2))+MAX(0,ROUNDDOWN(AB2750*0.04-MIN(50000,AB2750)*0.02,-2)))</f>
        <v/>
      </c>
      <c r="AE2750" s="18">
        <f>Y2750-Z2750</f>
        <v/>
      </c>
      <c r="AF2750" s="18">
        <f>AC2750-AD2750</f>
        <v/>
      </c>
      <c r="AG2750" s="18">
        <f>AE2750+AF2750</f>
        <v/>
      </c>
      <c r="AH2750" s="20">
        <f>IF(W2750&lt;=0,0,LOOKUP(W2750,{0,1950001,3300001,6950001,9000001,18000001,40000001},{0.05,0.1,0.2,0.23,0.33,0.4,0.45}))</f>
        <v/>
      </c>
    </row>
    <row r="2751">
      <c r="A2751" t="inlineStr">
        <is>
          <t>1万円刻み 3区分8万円ずつ</t>
        </is>
      </c>
      <c r="B2751" s="18">
        <f>'4_1万円刻み'!$A$891</f>
        <v/>
      </c>
      <c r="C2751" s="19" t="n">
        <v>2026</v>
      </c>
      <c r="D2751" t="inlineStr">
        <is>
          <t>いいえ</t>
        </is>
      </c>
      <c r="E2751" s="18" t="n">
        <v>80000</v>
      </c>
      <c r="F2751" s="18" t="n">
        <v>0</v>
      </c>
      <c r="G2751" s="18" t="n">
        <v>80000</v>
      </c>
      <c r="H2751" s="18" t="n">
        <v>80000</v>
      </c>
      <c r="I2751" s="18" t="n">
        <v>0</v>
      </c>
      <c r="J2751" s="18">
        <f>ROUND(MIN(B2751/12,650000)*12*0.0915+MIN(B2751/12,1390000)*12*(0.0504+0)+B2751*0.005,0)</f>
        <v/>
      </c>
      <c r="K2751" s="18" t="n">
        <v>0</v>
      </c>
      <c r="L2751" s="18" t="n">
        <v>0</v>
      </c>
      <c r="M2751" s="18">
        <f>ROUND(IF(C2751&gt;=2026,IF(B2751&lt;741000,0,IF(B2751&lt;2191000,B2751-740000,IF(B2751&lt;2193000,1451000,IF(B2751&lt;2196000,1453000,IF(B2751&lt;2200000,1456000,IF(B2751&lt;3600000,ROUNDDOWN(B2751/4,-3)*2.8-80000,IF(B2751&lt;6600000,ROUNDDOWN(B2751/4,-3)*3.2-440000,IF(B2751&lt;8500000,ROUNDDOWN(B2751*0.9,0)-1100000,B2751-1950000)))))))),IF(B2751&lt;651000,0,IF(B2751&lt;1900000,B2751-650000,IF(B2751&lt;3600000,ROUNDDOWN(B2751/4,-3)*2.8-80000,IF(B2751&lt;6600000,ROUNDDOWN(B2751/4,-3)*3.2-440000,IF(B2751&lt;8500000,ROUNDDOWN(B2751*0.9,0)-1100000,B2751-1950000)))))),0)</f>
        <v/>
      </c>
      <c r="N2751" s="18">
        <f>IF(M2751&gt;23500000,NA(),IF(C2751&gt;=2026,IF(M2751&lt;=4890000,1040000,IF(M2751&lt;=6550000,670000,620000)),IF(M2751&lt;=1320000,950000,IF(M2751&lt;=3360000,880000,IF(M2751&lt;=4890000,680000,IF(M2751&lt;=6550000,630000,580000))))))</f>
        <v/>
      </c>
      <c r="O2751" s="18">
        <f>IF(F2751&lt;=0,IF(AND(D2751="はい",C2751&gt;=2026,C2751&lt;=2027),IF(E2751&lt;=0,0,IF(E2751&lt;=30000,E2751,IF(E2751&lt;=60000,ROUNDUP(E2751/2,0)+15000,IF(E2751&lt;=120000,ROUNDUP(E2751/4,0)+30000,60000)))),IF(E2751&lt;=0,0,IF(E2751&lt;=20000,E2751,IF(E2751&lt;=40000,ROUNDUP(E2751/2,0)+10000,IF(E2751&lt;=80000,ROUNDUP(E2751/4,0)+20000,40000))))),IF(E2751&lt;=0,IF(F2751&lt;=0,0,IF(F2751&lt;=25000,F2751,IF(F2751&lt;=50000,ROUNDUP(F2751/2,0)+12500,IF(F2751&lt;=100000,ROUNDUP(F2751/4,0)+25000,50000)))),MAX(IF(F2751&lt;=0,0,IF(F2751&lt;=25000,F2751,IF(F2751&lt;=50000,ROUNDUP(F2751/2,0)+12500,IF(F2751&lt;=100000,ROUNDUP(F2751/4,0)+25000,50000)))),MIN(IF(AND(D2751="はい",C2751&gt;=2026,C2751&lt;=2027),IF(E2751&lt;=0,0,IF(E2751&lt;=30000,E2751,IF(E2751&lt;=60000,ROUNDUP(E2751/2,0)+15000,IF(E2751&lt;=120000,ROUNDUP(E2751/4,0)+30000,60000)))),IF(E2751&lt;=0,0,IF(E2751&lt;=20000,E2751,IF(E2751&lt;=40000,ROUNDUP(E2751/2,0)+10000,IF(E2751&lt;=80000,ROUNDUP(E2751/4,0)+20000,40000)))))+IF(F2751&lt;=0,0,IF(F2751&lt;=25000,F2751,IF(F2751&lt;=50000,ROUNDUP(F2751/2,0)+12500,IF(F2751&lt;=100000,ROUNDUP(F2751/4,0)+25000,50000)))),IF(AND(D2751="はい",C2751&gt;=2026,C2751&lt;=2027),60000,40000)))))</f>
        <v/>
      </c>
      <c r="P2751" s="18">
        <f>IF(G2751&lt;=0,0,IF(G2751&lt;=20000,G2751,IF(G2751&lt;=40000,ROUNDUP(G2751/2,0)+10000,IF(G2751&lt;=80000,ROUNDUP(G2751/4,0)+20000,40000))))</f>
        <v/>
      </c>
      <c r="Q2751" s="18">
        <f>IF(I2751&lt;=0,IF(H2751&lt;=0,0,IF(H2751&lt;=20000,H2751,IF(H2751&lt;=40000,ROUNDUP(H2751/2,0)+10000,IF(H2751&lt;=80000,ROUNDUP(H2751/4,0)+20000,40000)))),IF(H2751&lt;=0,IF(I2751&lt;=0,0,IF(I2751&lt;=25000,I2751,IF(I2751&lt;=50000,ROUNDUP(I2751/2,0)+12500,IF(I2751&lt;=100000,ROUNDUP(I2751/4,0)+25000,50000)))),MAX(IF(I2751&lt;=0,0,IF(I2751&lt;=25000,I2751,IF(I2751&lt;=50000,ROUNDUP(I2751/2,0)+12500,IF(I2751&lt;=100000,ROUNDUP(I2751/4,0)+25000,50000)))),MIN(IF(H2751&lt;=0,0,IF(H2751&lt;=20000,H2751,IF(H2751&lt;=40000,ROUNDUP(H2751/2,0)+10000,IF(H2751&lt;=80000,ROUNDUP(H2751/4,0)+20000,40000))))+IF(I2751&lt;=0,0,IF(I2751&lt;=25000,I2751,IF(I2751&lt;=50000,ROUNDUP(I2751/2,0)+12500,IF(I2751&lt;=100000,ROUNDUP(I2751/4,0)+25000,50000)))),40000))))</f>
        <v/>
      </c>
      <c r="R2751" s="18">
        <f>MIN(120000,O2751+P2751+Q2751)</f>
        <v/>
      </c>
      <c r="S2751" s="18">
        <f>IF(F2751&lt;=0,IF(E2751&lt;=0,0,IF(E2751&lt;=12000,E2751,IF(E2751&lt;=32000,ROUNDUP(E2751/2,0)+6000,IF(E2751&lt;=56000,ROUNDUP(E2751/4,0)+14000,28000)))),IF(E2751&lt;=0,IF(F2751&lt;=0,0,IF(F2751&lt;=15000,F2751,IF(F2751&lt;=40000,ROUNDUP(F2751/2,0)+7500,IF(F2751&lt;=70000,ROUNDUP(F2751/4,0)+17500,35000)))),MAX(IF(F2751&lt;=0,0,IF(F2751&lt;=15000,F2751,IF(F2751&lt;=40000,ROUNDUP(F2751/2,0)+7500,IF(F2751&lt;=70000,ROUNDUP(F2751/4,0)+17500,35000)))),MIN(IF(E2751&lt;=0,0,IF(E2751&lt;=12000,E2751,IF(E2751&lt;=32000,ROUNDUP(E2751/2,0)+6000,IF(E2751&lt;=56000,ROUNDUP(E2751/4,0)+14000,28000))))+IF(F2751&lt;=0,0,IF(F2751&lt;=15000,F2751,IF(F2751&lt;=40000,ROUNDUP(F2751/2,0)+7500,IF(F2751&lt;=70000,ROUNDUP(F2751/4,0)+17500,35000)))),28000))))</f>
        <v/>
      </c>
      <c r="T2751" s="18">
        <f>IF(G2751&lt;=0,0,IF(G2751&lt;=12000,G2751,IF(G2751&lt;=32000,ROUNDUP(G2751/2,0)+6000,IF(G2751&lt;=56000,ROUNDUP(G2751/4,0)+14000,28000))))</f>
        <v/>
      </c>
      <c r="U2751" s="18">
        <f>IF(I2751&lt;=0,IF(H2751&lt;=0,0,IF(H2751&lt;=12000,H2751,IF(H2751&lt;=32000,ROUNDUP(H2751/2,0)+6000,IF(H2751&lt;=56000,ROUNDUP(H2751/4,0)+14000,28000)))),IF(H2751&lt;=0,IF(I2751&lt;=0,0,IF(I2751&lt;=15000,I2751,IF(I2751&lt;=40000,ROUNDUP(I2751/2,0)+7500,IF(I2751&lt;=70000,ROUNDUP(I2751/4,0)+17500,35000)))),MAX(IF(I2751&lt;=0,0,IF(I2751&lt;=15000,I2751,IF(I2751&lt;=40000,ROUNDUP(I2751/2,0)+7500,IF(I2751&lt;=70000,ROUNDUP(I2751/4,0)+17500,35000)))),MIN(IF(H2751&lt;=0,0,IF(H2751&lt;=12000,H2751,IF(H2751&lt;=32000,ROUNDUP(H2751/2,0)+6000,IF(H2751&lt;=56000,ROUNDUP(H2751/4,0)+14000,28000))))+IF(I2751&lt;=0,0,IF(I2751&lt;=15000,I2751,IF(I2751&lt;=40000,ROUNDUP(I2751/2,0)+7500,IF(I2751&lt;=70000,ROUNDUP(I2751/4,0)+17500,35000)))),28000))))</f>
        <v/>
      </c>
      <c r="V2751" s="18">
        <f>MIN(70000,S2751+T2751+U2751)</f>
        <v/>
      </c>
      <c r="W2751" s="18">
        <f>MAX(0,ROUNDDOWN(M2751-J2751-N2751-K2751-0,-3))</f>
        <v/>
      </c>
      <c r="X2751" s="18">
        <f>MAX(0,ROUNDDOWN(M2751-J2751-N2751-K2751-R2751,-3))</f>
        <v/>
      </c>
      <c r="Y2751" s="18">
        <f>IF(W2751&lt;=0,0,ROUNDDOWN((W2751*LOOKUP(W2751,{0,1950001,3300001,6950001,9000001,18000001,40000001},{0.05,0.1,0.2,0.23,0.33,0.4,0.45})-LOOKUP(W2751,{0,1950001,3300001,6950001,9000001,18000001,40000001},{0,97500,427500,636000,1536000,2796000,4796000}))*1.021,-2))</f>
        <v/>
      </c>
      <c r="Z2751" s="18">
        <f>IF(X2751&lt;=0,0,ROUNDDOWN((X2751*LOOKUP(X2751,{0,1950001,3300001,6950001,9000001,18000001,40000001},{0.05,0.1,0.2,0.23,0.33,0.4,0.45})-LOOKUP(X2751,{0,1950001,3300001,6950001,9000001,18000001,40000001},{0,97500,427500,636000,1536000,2796000,4796000}))*1.021,-2))</f>
        <v/>
      </c>
      <c r="AA2751" s="18">
        <f>MAX(0,ROUNDDOWN(M2751-J2751-430000-L2751-0,-3))</f>
        <v/>
      </c>
      <c r="AB2751" s="18">
        <f>MAX(0,ROUNDDOWN(M2751-J2751-430000-L2751-V2751,-3))</f>
        <v/>
      </c>
      <c r="AC2751" s="18">
        <f>IF(M2751&lt;=450000,0,MAX(0,ROUNDDOWN(AA2751*0.06-MIN(50000,AA2751)*0.03,-2))+MAX(0,ROUNDDOWN(AA2751*0.04-MIN(50000,AA2751)*0.02,-2)))</f>
        <v/>
      </c>
      <c r="AD2751" s="18">
        <f>IF(M2751&lt;=450000,0,MAX(0,ROUNDDOWN(AB2751*0.06-MIN(50000,AB2751)*0.03,-2))+MAX(0,ROUNDDOWN(AB2751*0.04-MIN(50000,AB2751)*0.02,-2)))</f>
        <v/>
      </c>
      <c r="AE2751" s="18">
        <f>Y2751-Z2751</f>
        <v/>
      </c>
      <c r="AF2751" s="18">
        <f>AC2751-AD2751</f>
        <v/>
      </c>
      <c r="AG2751" s="18">
        <f>AE2751+AF2751</f>
        <v/>
      </c>
      <c r="AH2751" s="20">
        <f>IF(W2751&lt;=0,0,LOOKUP(W2751,{0,1950001,3300001,6950001,9000001,18000001,40000001},{0.05,0.1,0.2,0.23,0.33,0.4,0.45}))</f>
        <v/>
      </c>
    </row>
    <row r="2752">
      <c r="A2752" t="inlineStr">
        <is>
          <t>1万円刻み 一般8万円</t>
        </is>
      </c>
      <c r="B2752" s="18">
        <f>'4_1万円刻み'!$A$891</f>
        <v/>
      </c>
      <c r="C2752" s="19" t="n">
        <v>2026</v>
      </c>
      <c r="D2752" t="inlineStr">
        <is>
          <t>いいえ</t>
        </is>
      </c>
      <c r="E2752" s="18" t="n">
        <v>80000</v>
      </c>
      <c r="F2752" s="18" t="n">
        <v>0</v>
      </c>
      <c r="G2752" s="18" t="n">
        <v>0</v>
      </c>
      <c r="H2752" s="18" t="n">
        <v>0</v>
      </c>
      <c r="I2752" s="18" t="n">
        <v>0</v>
      </c>
      <c r="J2752" s="18">
        <f>ROUND(MIN(B2752/12,650000)*12*0.0915+MIN(B2752/12,1390000)*12*(0.0504+0)+B2752*0.005,0)</f>
        <v/>
      </c>
      <c r="K2752" s="18" t="n">
        <v>0</v>
      </c>
      <c r="L2752" s="18" t="n">
        <v>0</v>
      </c>
      <c r="M2752" s="18">
        <f>ROUND(IF(C2752&gt;=2026,IF(B2752&lt;741000,0,IF(B2752&lt;2191000,B2752-740000,IF(B2752&lt;2193000,1451000,IF(B2752&lt;2196000,1453000,IF(B2752&lt;2200000,1456000,IF(B2752&lt;3600000,ROUNDDOWN(B2752/4,-3)*2.8-80000,IF(B2752&lt;6600000,ROUNDDOWN(B2752/4,-3)*3.2-440000,IF(B2752&lt;8500000,ROUNDDOWN(B2752*0.9,0)-1100000,B2752-1950000)))))))),IF(B2752&lt;651000,0,IF(B2752&lt;1900000,B2752-650000,IF(B2752&lt;3600000,ROUNDDOWN(B2752/4,-3)*2.8-80000,IF(B2752&lt;6600000,ROUNDDOWN(B2752/4,-3)*3.2-440000,IF(B2752&lt;8500000,ROUNDDOWN(B2752*0.9,0)-1100000,B2752-1950000)))))),0)</f>
        <v/>
      </c>
      <c r="N2752" s="18">
        <f>IF(M2752&gt;23500000,NA(),IF(C2752&gt;=2026,IF(M2752&lt;=4890000,1040000,IF(M2752&lt;=6550000,670000,620000)),IF(M2752&lt;=1320000,950000,IF(M2752&lt;=3360000,880000,IF(M2752&lt;=4890000,680000,IF(M2752&lt;=6550000,630000,580000))))))</f>
        <v/>
      </c>
      <c r="O2752" s="18">
        <f>IF(F2752&lt;=0,IF(AND(D2752="はい",C2752&gt;=2026,C2752&lt;=2027),IF(E2752&lt;=0,0,IF(E2752&lt;=30000,E2752,IF(E2752&lt;=60000,ROUNDUP(E2752/2,0)+15000,IF(E2752&lt;=120000,ROUNDUP(E2752/4,0)+30000,60000)))),IF(E2752&lt;=0,0,IF(E2752&lt;=20000,E2752,IF(E2752&lt;=40000,ROUNDUP(E2752/2,0)+10000,IF(E2752&lt;=80000,ROUNDUP(E2752/4,0)+20000,40000))))),IF(E2752&lt;=0,IF(F2752&lt;=0,0,IF(F2752&lt;=25000,F2752,IF(F2752&lt;=50000,ROUNDUP(F2752/2,0)+12500,IF(F2752&lt;=100000,ROUNDUP(F2752/4,0)+25000,50000)))),MAX(IF(F2752&lt;=0,0,IF(F2752&lt;=25000,F2752,IF(F2752&lt;=50000,ROUNDUP(F2752/2,0)+12500,IF(F2752&lt;=100000,ROUNDUP(F2752/4,0)+25000,50000)))),MIN(IF(AND(D2752="はい",C2752&gt;=2026,C2752&lt;=2027),IF(E2752&lt;=0,0,IF(E2752&lt;=30000,E2752,IF(E2752&lt;=60000,ROUNDUP(E2752/2,0)+15000,IF(E2752&lt;=120000,ROUNDUP(E2752/4,0)+30000,60000)))),IF(E2752&lt;=0,0,IF(E2752&lt;=20000,E2752,IF(E2752&lt;=40000,ROUNDUP(E2752/2,0)+10000,IF(E2752&lt;=80000,ROUNDUP(E2752/4,0)+20000,40000)))))+IF(F2752&lt;=0,0,IF(F2752&lt;=25000,F2752,IF(F2752&lt;=50000,ROUNDUP(F2752/2,0)+12500,IF(F2752&lt;=100000,ROUNDUP(F2752/4,0)+25000,50000)))),IF(AND(D2752="はい",C2752&gt;=2026,C2752&lt;=2027),60000,40000)))))</f>
        <v/>
      </c>
      <c r="P2752" s="18">
        <f>IF(G2752&lt;=0,0,IF(G2752&lt;=20000,G2752,IF(G2752&lt;=40000,ROUNDUP(G2752/2,0)+10000,IF(G2752&lt;=80000,ROUNDUP(G2752/4,0)+20000,40000))))</f>
        <v/>
      </c>
      <c r="Q2752" s="18">
        <f>IF(I2752&lt;=0,IF(H2752&lt;=0,0,IF(H2752&lt;=20000,H2752,IF(H2752&lt;=40000,ROUNDUP(H2752/2,0)+10000,IF(H2752&lt;=80000,ROUNDUP(H2752/4,0)+20000,40000)))),IF(H2752&lt;=0,IF(I2752&lt;=0,0,IF(I2752&lt;=25000,I2752,IF(I2752&lt;=50000,ROUNDUP(I2752/2,0)+12500,IF(I2752&lt;=100000,ROUNDUP(I2752/4,0)+25000,50000)))),MAX(IF(I2752&lt;=0,0,IF(I2752&lt;=25000,I2752,IF(I2752&lt;=50000,ROUNDUP(I2752/2,0)+12500,IF(I2752&lt;=100000,ROUNDUP(I2752/4,0)+25000,50000)))),MIN(IF(H2752&lt;=0,0,IF(H2752&lt;=20000,H2752,IF(H2752&lt;=40000,ROUNDUP(H2752/2,0)+10000,IF(H2752&lt;=80000,ROUNDUP(H2752/4,0)+20000,40000))))+IF(I2752&lt;=0,0,IF(I2752&lt;=25000,I2752,IF(I2752&lt;=50000,ROUNDUP(I2752/2,0)+12500,IF(I2752&lt;=100000,ROUNDUP(I2752/4,0)+25000,50000)))),40000))))</f>
        <v/>
      </c>
      <c r="R2752" s="18">
        <f>MIN(120000,O2752+P2752+Q2752)</f>
        <v/>
      </c>
      <c r="S2752" s="18">
        <f>IF(F2752&lt;=0,IF(E2752&lt;=0,0,IF(E2752&lt;=12000,E2752,IF(E2752&lt;=32000,ROUNDUP(E2752/2,0)+6000,IF(E2752&lt;=56000,ROUNDUP(E2752/4,0)+14000,28000)))),IF(E2752&lt;=0,IF(F2752&lt;=0,0,IF(F2752&lt;=15000,F2752,IF(F2752&lt;=40000,ROUNDUP(F2752/2,0)+7500,IF(F2752&lt;=70000,ROUNDUP(F2752/4,0)+17500,35000)))),MAX(IF(F2752&lt;=0,0,IF(F2752&lt;=15000,F2752,IF(F2752&lt;=40000,ROUNDUP(F2752/2,0)+7500,IF(F2752&lt;=70000,ROUNDUP(F2752/4,0)+17500,35000)))),MIN(IF(E2752&lt;=0,0,IF(E2752&lt;=12000,E2752,IF(E2752&lt;=32000,ROUNDUP(E2752/2,0)+6000,IF(E2752&lt;=56000,ROUNDUP(E2752/4,0)+14000,28000))))+IF(F2752&lt;=0,0,IF(F2752&lt;=15000,F2752,IF(F2752&lt;=40000,ROUNDUP(F2752/2,0)+7500,IF(F2752&lt;=70000,ROUNDUP(F2752/4,0)+17500,35000)))),28000))))</f>
        <v/>
      </c>
      <c r="T2752" s="18">
        <f>IF(G2752&lt;=0,0,IF(G2752&lt;=12000,G2752,IF(G2752&lt;=32000,ROUNDUP(G2752/2,0)+6000,IF(G2752&lt;=56000,ROUNDUP(G2752/4,0)+14000,28000))))</f>
        <v/>
      </c>
      <c r="U2752" s="18">
        <f>IF(I2752&lt;=0,IF(H2752&lt;=0,0,IF(H2752&lt;=12000,H2752,IF(H2752&lt;=32000,ROUNDUP(H2752/2,0)+6000,IF(H2752&lt;=56000,ROUNDUP(H2752/4,0)+14000,28000)))),IF(H2752&lt;=0,IF(I2752&lt;=0,0,IF(I2752&lt;=15000,I2752,IF(I2752&lt;=40000,ROUNDUP(I2752/2,0)+7500,IF(I2752&lt;=70000,ROUNDUP(I2752/4,0)+17500,35000)))),MAX(IF(I2752&lt;=0,0,IF(I2752&lt;=15000,I2752,IF(I2752&lt;=40000,ROUNDUP(I2752/2,0)+7500,IF(I2752&lt;=70000,ROUNDUP(I2752/4,0)+17500,35000)))),MIN(IF(H2752&lt;=0,0,IF(H2752&lt;=12000,H2752,IF(H2752&lt;=32000,ROUNDUP(H2752/2,0)+6000,IF(H2752&lt;=56000,ROUNDUP(H2752/4,0)+14000,28000))))+IF(I2752&lt;=0,0,IF(I2752&lt;=15000,I2752,IF(I2752&lt;=40000,ROUNDUP(I2752/2,0)+7500,IF(I2752&lt;=70000,ROUNDUP(I2752/4,0)+17500,35000)))),28000))))</f>
        <v/>
      </c>
      <c r="V2752" s="18">
        <f>MIN(70000,S2752+T2752+U2752)</f>
        <v/>
      </c>
      <c r="W2752" s="18">
        <f>MAX(0,ROUNDDOWN(M2752-J2752-N2752-K2752-0,-3))</f>
        <v/>
      </c>
      <c r="X2752" s="18">
        <f>MAX(0,ROUNDDOWN(M2752-J2752-N2752-K2752-R2752,-3))</f>
        <v/>
      </c>
      <c r="Y2752" s="18">
        <f>IF(W2752&lt;=0,0,ROUNDDOWN((W2752*LOOKUP(W2752,{0,1950001,3300001,6950001,9000001,18000001,40000001},{0.05,0.1,0.2,0.23,0.33,0.4,0.45})-LOOKUP(W2752,{0,1950001,3300001,6950001,9000001,18000001,40000001},{0,97500,427500,636000,1536000,2796000,4796000}))*1.021,-2))</f>
        <v/>
      </c>
      <c r="Z2752" s="18">
        <f>IF(X2752&lt;=0,0,ROUNDDOWN((X2752*LOOKUP(X2752,{0,1950001,3300001,6950001,9000001,18000001,40000001},{0.05,0.1,0.2,0.23,0.33,0.4,0.45})-LOOKUP(X2752,{0,1950001,3300001,6950001,9000001,18000001,40000001},{0,97500,427500,636000,1536000,2796000,4796000}))*1.021,-2))</f>
        <v/>
      </c>
      <c r="AA2752" s="18">
        <f>MAX(0,ROUNDDOWN(M2752-J2752-430000-L2752-0,-3))</f>
        <v/>
      </c>
      <c r="AB2752" s="18">
        <f>MAX(0,ROUNDDOWN(M2752-J2752-430000-L2752-V2752,-3))</f>
        <v/>
      </c>
      <c r="AC2752" s="18">
        <f>IF(M2752&lt;=450000,0,MAX(0,ROUNDDOWN(AA2752*0.06-MIN(50000,AA2752)*0.03,-2))+MAX(0,ROUNDDOWN(AA2752*0.04-MIN(50000,AA2752)*0.02,-2)))</f>
        <v/>
      </c>
      <c r="AD2752" s="18">
        <f>IF(M2752&lt;=450000,0,MAX(0,ROUNDDOWN(AB2752*0.06-MIN(50000,AB2752)*0.03,-2))+MAX(0,ROUNDDOWN(AB2752*0.04-MIN(50000,AB2752)*0.02,-2)))</f>
        <v/>
      </c>
      <c r="AE2752" s="18">
        <f>Y2752-Z2752</f>
        <v/>
      </c>
      <c r="AF2752" s="18">
        <f>AC2752-AD2752</f>
        <v/>
      </c>
      <c r="AG2752" s="18">
        <f>AE2752+AF2752</f>
        <v/>
      </c>
      <c r="AH2752" s="20">
        <f>IF(W2752&lt;=0,0,LOOKUP(W2752,{0,1950001,3300001,6950001,9000001,18000001,40000001},{0.05,0.1,0.2,0.23,0.33,0.4,0.45}))</f>
        <v/>
      </c>
    </row>
    <row r="2753">
      <c r="A2753" t="inlineStr">
        <is>
          <t>1万円刻み 特例あり一般12万円</t>
        </is>
      </c>
      <c r="B2753" s="18">
        <f>'4_1万円刻み'!$A$891</f>
        <v/>
      </c>
      <c r="C2753" s="19" t="n">
        <v>2026</v>
      </c>
      <c r="D2753" t="inlineStr">
        <is>
          <t>はい</t>
        </is>
      </c>
      <c r="E2753" s="18" t="n">
        <v>120000</v>
      </c>
      <c r="F2753" s="18" t="n">
        <v>0</v>
      </c>
      <c r="G2753" s="18" t="n">
        <v>0</v>
      </c>
      <c r="H2753" s="18" t="n">
        <v>0</v>
      </c>
      <c r="I2753" s="18" t="n">
        <v>0</v>
      </c>
      <c r="J2753" s="18">
        <f>ROUND(MIN(B2753/12,650000)*12*0.0915+MIN(B2753/12,1390000)*12*(0.0504+0)+B2753*0.005,0)</f>
        <v/>
      </c>
      <c r="K2753" s="18" t="n">
        <v>0</v>
      </c>
      <c r="L2753" s="18" t="n">
        <v>0</v>
      </c>
      <c r="M2753" s="18">
        <f>ROUND(IF(C2753&gt;=2026,IF(B2753&lt;741000,0,IF(B2753&lt;2191000,B2753-740000,IF(B2753&lt;2193000,1451000,IF(B2753&lt;2196000,1453000,IF(B2753&lt;2200000,1456000,IF(B2753&lt;3600000,ROUNDDOWN(B2753/4,-3)*2.8-80000,IF(B2753&lt;6600000,ROUNDDOWN(B2753/4,-3)*3.2-440000,IF(B2753&lt;8500000,ROUNDDOWN(B2753*0.9,0)-1100000,B2753-1950000)))))))),IF(B2753&lt;651000,0,IF(B2753&lt;1900000,B2753-650000,IF(B2753&lt;3600000,ROUNDDOWN(B2753/4,-3)*2.8-80000,IF(B2753&lt;6600000,ROUNDDOWN(B2753/4,-3)*3.2-440000,IF(B2753&lt;8500000,ROUNDDOWN(B2753*0.9,0)-1100000,B2753-1950000)))))),0)</f>
        <v/>
      </c>
      <c r="N2753" s="18">
        <f>IF(M2753&gt;23500000,NA(),IF(C2753&gt;=2026,IF(M2753&lt;=4890000,1040000,IF(M2753&lt;=6550000,670000,620000)),IF(M2753&lt;=1320000,950000,IF(M2753&lt;=3360000,880000,IF(M2753&lt;=4890000,680000,IF(M2753&lt;=6550000,630000,580000))))))</f>
        <v/>
      </c>
      <c r="O2753" s="18">
        <f>IF(F2753&lt;=0,IF(AND(D2753="はい",C2753&gt;=2026,C2753&lt;=2027),IF(E2753&lt;=0,0,IF(E2753&lt;=30000,E2753,IF(E2753&lt;=60000,ROUNDUP(E2753/2,0)+15000,IF(E2753&lt;=120000,ROUNDUP(E2753/4,0)+30000,60000)))),IF(E2753&lt;=0,0,IF(E2753&lt;=20000,E2753,IF(E2753&lt;=40000,ROUNDUP(E2753/2,0)+10000,IF(E2753&lt;=80000,ROUNDUP(E2753/4,0)+20000,40000))))),IF(E2753&lt;=0,IF(F2753&lt;=0,0,IF(F2753&lt;=25000,F2753,IF(F2753&lt;=50000,ROUNDUP(F2753/2,0)+12500,IF(F2753&lt;=100000,ROUNDUP(F2753/4,0)+25000,50000)))),MAX(IF(F2753&lt;=0,0,IF(F2753&lt;=25000,F2753,IF(F2753&lt;=50000,ROUNDUP(F2753/2,0)+12500,IF(F2753&lt;=100000,ROUNDUP(F2753/4,0)+25000,50000)))),MIN(IF(AND(D2753="はい",C2753&gt;=2026,C2753&lt;=2027),IF(E2753&lt;=0,0,IF(E2753&lt;=30000,E2753,IF(E2753&lt;=60000,ROUNDUP(E2753/2,0)+15000,IF(E2753&lt;=120000,ROUNDUP(E2753/4,0)+30000,60000)))),IF(E2753&lt;=0,0,IF(E2753&lt;=20000,E2753,IF(E2753&lt;=40000,ROUNDUP(E2753/2,0)+10000,IF(E2753&lt;=80000,ROUNDUP(E2753/4,0)+20000,40000)))))+IF(F2753&lt;=0,0,IF(F2753&lt;=25000,F2753,IF(F2753&lt;=50000,ROUNDUP(F2753/2,0)+12500,IF(F2753&lt;=100000,ROUNDUP(F2753/4,0)+25000,50000)))),IF(AND(D2753="はい",C2753&gt;=2026,C2753&lt;=2027),60000,40000)))))</f>
        <v/>
      </c>
      <c r="P2753" s="18">
        <f>IF(G2753&lt;=0,0,IF(G2753&lt;=20000,G2753,IF(G2753&lt;=40000,ROUNDUP(G2753/2,0)+10000,IF(G2753&lt;=80000,ROUNDUP(G2753/4,0)+20000,40000))))</f>
        <v/>
      </c>
      <c r="Q2753" s="18">
        <f>IF(I2753&lt;=0,IF(H2753&lt;=0,0,IF(H2753&lt;=20000,H2753,IF(H2753&lt;=40000,ROUNDUP(H2753/2,0)+10000,IF(H2753&lt;=80000,ROUNDUP(H2753/4,0)+20000,40000)))),IF(H2753&lt;=0,IF(I2753&lt;=0,0,IF(I2753&lt;=25000,I2753,IF(I2753&lt;=50000,ROUNDUP(I2753/2,0)+12500,IF(I2753&lt;=100000,ROUNDUP(I2753/4,0)+25000,50000)))),MAX(IF(I2753&lt;=0,0,IF(I2753&lt;=25000,I2753,IF(I2753&lt;=50000,ROUNDUP(I2753/2,0)+12500,IF(I2753&lt;=100000,ROUNDUP(I2753/4,0)+25000,50000)))),MIN(IF(H2753&lt;=0,0,IF(H2753&lt;=20000,H2753,IF(H2753&lt;=40000,ROUNDUP(H2753/2,0)+10000,IF(H2753&lt;=80000,ROUNDUP(H2753/4,0)+20000,40000))))+IF(I2753&lt;=0,0,IF(I2753&lt;=25000,I2753,IF(I2753&lt;=50000,ROUNDUP(I2753/2,0)+12500,IF(I2753&lt;=100000,ROUNDUP(I2753/4,0)+25000,50000)))),40000))))</f>
        <v/>
      </c>
      <c r="R2753" s="18">
        <f>MIN(120000,O2753+P2753+Q2753)</f>
        <v/>
      </c>
      <c r="S2753" s="18">
        <f>IF(F2753&lt;=0,IF(E2753&lt;=0,0,IF(E2753&lt;=12000,E2753,IF(E2753&lt;=32000,ROUNDUP(E2753/2,0)+6000,IF(E2753&lt;=56000,ROUNDUP(E2753/4,0)+14000,28000)))),IF(E2753&lt;=0,IF(F2753&lt;=0,0,IF(F2753&lt;=15000,F2753,IF(F2753&lt;=40000,ROUNDUP(F2753/2,0)+7500,IF(F2753&lt;=70000,ROUNDUP(F2753/4,0)+17500,35000)))),MAX(IF(F2753&lt;=0,0,IF(F2753&lt;=15000,F2753,IF(F2753&lt;=40000,ROUNDUP(F2753/2,0)+7500,IF(F2753&lt;=70000,ROUNDUP(F2753/4,0)+17500,35000)))),MIN(IF(E2753&lt;=0,0,IF(E2753&lt;=12000,E2753,IF(E2753&lt;=32000,ROUNDUP(E2753/2,0)+6000,IF(E2753&lt;=56000,ROUNDUP(E2753/4,0)+14000,28000))))+IF(F2753&lt;=0,0,IF(F2753&lt;=15000,F2753,IF(F2753&lt;=40000,ROUNDUP(F2753/2,0)+7500,IF(F2753&lt;=70000,ROUNDUP(F2753/4,0)+17500,35000)))),28000))))</f>
        <v/>
      </c>
      <c r="T2753" s="18">
        <f>IF(G2753&lt;=0,0,IF(G2753&lt;=12000,G2753,IF(G2753&lt;=32000,ROUNDUP(G2753/2,0)+6000,IF(G2753&lt;=56000,ROUNDUP(G2753/4,0)+14000,28000))))</f>
        <v/>
      </c>
      <c r="U2753" s="18">
        <f>IF(I2753&lt;=0,IF(H2753&lt;=0,0,IF(H2753&lt;=12000,H2753,IF(H2753&lt;=32000,ROUNDUP(H2753/2,0)+6000,IF(H2753&lt;=56000,ROUNDUP(H2753/4,0)+14000,28000)))),IF(H2753&lt;=0,IF(I2753&lt;=0,0,IF(I2753&lt;=15000,I2753,IF(I2753&lt;=40000,ROUNDUP(I2753/2,0)+7500,IF(I2753&lt;=70000,ROUNDUP(I2753/4,0)+17500,35000)))),MAX(IF(I2753&lt;=0,0,IF(I2753&lt;=15000,I2753,IF(I2753&lt;=40000,ROUNDUP(I2753/2,0)+7500,IF(I2753&lt;=70000,ROUNDUP(I2753/4,0)+17500,35000)))),MIN(IF(H2753&lt;=0,0,IF(H2753&lt;=12000,H2753,IF(H2753&lt;=32000,ROUNDUP(H2753/2,0)+6000,IF(H2753&lt;=56000,ROUNDUP(H2753/4,0)+14000,28000))))+IF(I2753&lt;=0,0,IF(I2753&lt;=15000,I2753,IF(I2753&lt;=40000,ROUNDUP(I2753/2,0)+7500,IF(I2753&lt;=70000,ROUNDUP(I2753/4,0)+17500,35000)))),28000))))</f>
        <v/>
      </c>
      <c r="V2753" s="18">
        <f>MIN(70000,S2753+T2753+U2753)</f>
        <v/>
      </c>
      <c r="W2753" s="18">
        <f>MAX(0,ROUNDDOWN(M2753-J2753-N2753-K2753-0,-3))</f>
        <v/>
      </c>
      <c r="X2753" s="18">
        <f>MAX(0,ROUNDDOWN(M2753-J2753-N2753-K2753-R2753,-3))</f>
        <v/>
      </c>
      <c r="Y2753" s="18">
        <f>IF(W2753&lt;=0,0,ROUNDDOWN((W2753*LOOKUP(W2753,{0,1950001,3300001,6950001,9000001,18000001,40000001},{0.05,0.1,0.2,0.23,0.33,0.4,0.45})-LOOKUP(W2753,{0,1950001,3300001,6950001,9000001,18000001,40000001},{0,97500,427500,636000,1536000,2796000,4796000}))*1.021,-2))</f>
        <v/>
      </c>
      <c r="Z2753" s="18">
        <f>IF(X2753&lt;=0,0,ROUNDDOWN((X2753*LOOKUP(X2753,{0,1950001,3300001,6950001,9000001,18000001,40000001},{0.05,0.1,0.2,0.23,0.33,0.4,0.45})-LOOKUP(X2753,{0,1950001,3300001,6950001,9000001,18000001,40000001},{0,97500,427500,636000,1536000,2796000,4796000}))*1.021,-2))</f>
        <v/>
      </c>
      <c r="AA2753" s="18">
        <f>MAX(0,ROUNDDOWN(M2753-J2753-430000-L2753-0,-3))</f>
        <v/>
      </c>
      <c r="AB2753" s="18">
        <f>MAX(0,ROUNDDOWN(M2753-J2753-430000-L2753-V2753,-3))</f>
        <v/>
      </c>
      <c r="AC2753" s="18">
        <f>IF(M2753&lt;=450000,0,MAX(0,ROUNDDOWN(AA2753*0.06-MIN(50000,AA2753)*0.03,-2))+MAX(0,ROUNDDOWN(AA2753*0.04-MIN(50000,AA2753)*0.02,-2)))</f>
        <v/>
      </c>
      <c r="AD2753" s="18">
        <f>IF(M2753&lt;=450000,0,MAX(0,ROUNDDOWN(AB2753*0.06-MIN(50000,AB2753)*0.03,-2))+MAX(0,ROUNDDOWN(AB2753*0.04-MIN(50000,AB2753)*0.02,-2)))</f>
        <v/>
      </c>
      <c r="AE2753" s="18">
        <f>Y2753-Z2753</f>
        <v/>
      </c>
      <c r="AF2753" s="18">
        <f>AC2753-AD2753</f>
        <v/>
      </c>
      <c r="AG2753" s="18">
        <f>AE2753+AF2753</f>
        <v/>
      </c>
      <c r="AH2753" s="20">
        <f>IF(W2753&lt;=0,0,LOOKUP(W2753,{0,1950001,3300001,6950001,9000001,18000001,40000001},{0.05,0.1,0.2,0.23,0.33,0.4,0.45}))</f>
        <v/>
      </c>
    </row>
    <row r="2754">
      <c r="A2754" t="inlineStr">
        <is>
          <t>1万円刻み 3区分8万円ずつ</t>
        </is>
      </c>
      <c r="B2754" s="18">
        <f>'4_1万円刻み'!$A$892</f>
        <v/>
      </c>
      <c r="C2754" s="19" t="n">
        <v>2026</v>
      </c>
      <c r="D2754" t="inlineStr">
        <is>
          <t>いいえ</t>
        </is>
      </c>
      <c r="E2754" s="18" t="n">
        <v>80000</v>
      </c>
      <c r="F2754" s="18" t="n">
        <v>0</v>
      </c>
      <c r="G2754" s="18" t="n">
        <v>80000</v>
      </c>
      <c r="H2754" s="18" t="n">
        <v>80000</v>
      </c>
      <c r="I2754" s="18" t="n">
        <v>0</v>
      </c>
      <c r="J2754" s="18">
        <f>ROUND(MIN(B2754/12,650000)*12*0.0915+MIN(B2754/12,1390000)*12*(0.0504+0)+B2754*0.005,0)</f>
        <v/>
      </c>
      <c r="K2754" s="18" t="n">
        <v>0</v>
      </c>
      <c r="L2754" s="18" t="n">
        <v>0</v>
      </c>
      <c r="M2754" s="18">
        <f>ROUND(IF(C2754&gt;=2026,IF(B2754&lt;741000,0,IF(B2754&lt;2191000,B2754-740000,IF(B2754&lt;2193000,1451000,IF(B2754&lt;2196000,1453000,IF(B2754&lt;2200000,1456000,IF(B2754&lt;3600000,ROUNDDOWN(B2754/4,-3)*2.8-80000,IF(B2754&lt;6600000,ROUNDDOWN(B2754/4,-3)*3.2-440000,IF(B2754&lt;8500000,ROUNDDOWN(B2754*0.9,0)-1100000,B2754-1950000)))))))),IF(B2754&lt;651000,0,IF(B2754&lt;1900000,B2754-650000,IF(B2754&lt;3600000,ROUNDDOWN(B2754/4,-3)*2.8-80000,IF(B2754&lt;6600000,ROUNDDOWN(B2754/4,-3)*3.2-440000,IF(B2754&lt;8500000,ROUNDDOWN(B2754*0.9,0)-1100000,B2754-1950000)))))),0)</f>
        <v/>
      </c>
      <c r="N2754" s="18">
        <f>IF(M2754&gt;23500000,NA(),IF(C2754&gt;=2026,IF(M2754&lt;=4890000,1040000,IF(M2754&lt;=6550000,670000,620000)),IF(M2754&lt;=1320000,950000,IF(M2754&lt;=3360000,880000,IF(M2754&lt;=4890000,680000,IF(M2754&lt;=6550000,630000,580000))))))</f>
        <v/>
      </c>
      <c r="O2754" s="18">
        <f>IF(F2754&lt;=0,IF(AND(D2754="はい",C2754&gt;=2026,C2754&lt;=2027),IF(E2754&lt;=0,0,IF(E2754&lt;=30000,E2754,IF(E2754&lt;=60000,ROUNDUP(E2754/2,0)+15000,IF(E2754&lt;=120000,ROUNDUP(E2754/4,0)+30000,60000)))),IF(E2754&lt;=0,0,IF(E2754&lt;=20000,E2754,IF(E2754&lt;=40000,ROUNDUP(E2754/2,0)+10000,IF(E2754&lt;=80000,ROUNDUP(E2754/4,0)+20000,40000))))),IF(E2754&lt;=0,IF(F2754&lt;=0,0,IF(F2754&lt;=25000,F2754,IF(F2754&lt;=50000,ROUNDUP(F2754/2,0)+12500,IF(F2754&lt;=100000,ROUNDUP(F2754/4,0)+25000,50000)))),MAX(IF(F2754&lt;=0,0,IF(F2754&lt;=25000,F2754,IF(F2754&lt;=50000,ROUNDUP(F2754/2,0)+12500,IF(F2754&lt;=100000,ROUNDUP(F2754/4,0)+25000,50000)))),MIN(IF(AND(D2754="はい",C2754&gt;=2026,C2754&lt;=2027),IF(E2754&lt;=0,0,IF(E2754&lt;=30000,E2754,IF(E2754&lt;=60000,ROUNDUP(E2754/2,0)+15000,IF(E2754&lt;=120000,ROUNDUP(E2754/4,0)+30000,60000)))),IF(E2754&lt;=0,0,IF(E2754&lt;=20000,E2754,IF(E2754&lt;=40000,ROUNDUP(E2754/2,0)+10000,IF(E2754&lt;=80000,ROUNDUP(E2754/4,0)+20000,40000)))))+IF(F2754&lt;=0,0,IF(F2754&lt;=25000,F2754,IF(F2754&lt;=50000,ROUNDUP(F2754/2,0)+12500,IF(F2754&lt;=100000,ROUNDUP(F2754/4,0)+25000,50000)))),IF(AND(D2754="はい",C2754&gt;=2026,C2754&lt;=2027),60000,40000)))))</f>
        <v/>
      </c>
      <c r="P2754" s="18">
        <f>IF(G2754&lt;=0,0,IF(G2754&lt;=20000,G2754,IF(G2754&lt;=40000,ROUNDUP(G2754/2,0)+10000,IF(G2754&lt;=80000,ROUNDUP(G2754/4,0)+20000,40000))))</f>
        <v/>
      </c>
      <c r="Q2754" s="18">
        <f>IF(I2754&lt;=0,IF(H2754&lt;=0,0,IF(H2754&lt;=20000,H2754,IF(H2754&lt;=40000,ROUNDUP(H2754/2,0)+10000,IF(H2754&lt;=80000,ROUNDUP(H2754/4,0)+20000,40000)))),IF(H2754&lt;=0,IF(I2754&lt;=0,0,IF(I2754&lt;=25000,I2754,IF(I2754&lt;=50000,ROUNDUP(I2754/2,0)+12500,IF(I2754&lt;=100000,ROUNDUP(I2754/4,0)+25000,50000)))),MAX(IF(I2754&lt;=0,0,IF(I2754&lt;=25000,I2754,IF(I2754&lt;=50000,ROUNDUP(I2754/2,0)+12500,IF(I2754&lt;=100000,ROUNDUP(I2754/4,0)+25000,50000)))),MIN(IF(H2754&lt;=0,0,IF(H2754&lt;=20000,H2754,IF(H2754&lt;=40000,ROUNDUP(H2754/2,0)+10000,IF(H2754&lt;=80000,ROUNDUP(H2754/4,0)+20000,40000))))+IF(I2754&lt;=0,0,IF(I2754&lt;=25000,I2754,IF(I2754&lt;=50000,ROUNDUP(I2754/2,0)+12500,IF(I2754&lt;=100000,ROUNDUP(I2754/4,0)+25000,50000)))),40000))))</f>
        <v/>
      </c>
      <c r="R2754" s="18">
        <f>MIN(120000,O2754+P2754+Q2754)</f>
        <v/>
      </c>
      <c r="S2754" s="18">
        <f>IF(F2754&lt;=0,IF(E2754&lt;=0,0,IF(E2754&lt;=12000,E2754,IF(E2754&lt;=32000,ROUNDUP(E2754/2,0)+6000,IF(E2754&lt;=56000,ROUNDUP(E2754/4,0)+14000,28000)))),IF(E2754&lt;=0,IF(F2754&lt;=0,0,IF(F2754&lt;=15000,F2754,IF(F2754&lt;=40000,ROUNDUP(F2754/2,0)+7500,IF(F2754&lt;=70000,ROUNDUP(F2754/4,0)+17500,35000)))),MAX(IF(F2754&lt;=0,0,IF(F2754&lt;=15000,F2754,IF(F2754&lt;=40000,ROUNDUP(F2754/2,0)+7500,IF(F2754&lt;=70000,ROUNDUP(F2754/4,0)+17500,35000)))),MIN(IF(E2754&lt;=0,0,IF(E2754&lt;=12000,E2754,IF(E2754&lt;=32000,ROUNDUP(E2754/2,0)+6000,IF(E2754&lt;=56000,ROUNDUP(E2754/4,0)+14000,28000))))+IF(F2754&lt;=0,0,IF(F2754&lt;=15000,F2754,IF(F2754&lt;=40000,ROUNDUP(F2754/2,0)+7500,IF(F2754&lt;=70000,ROUNDUP(F2754/4,0)+17500,35000)))),28000))))</f>
        <v/>
      </c>
      <c r="T2754" s="18">
        <f>IF(G2754&lt;=0,0,IF(G2754&lt;=12000,G2754,IF(G2754&lt;=32000,ROUNDUP(G2754/2,0)+6000,IF(G2754&lt;=56000,ROUNDUP(G2754/4,0)+14000,28000))))</f>
        <v/>
      </c>
      <c r="U2754" s="18">
        <f>IF(I2754&lt;=0,IF(H2754&lt;=0,0,IF(H2754&lt;=12000,H2754,IF(H2754&lt;=32000,ROUNDUP(H2754/2,0)+6000,IF(H2754&lt;=56000,ROUNDUP(H2754/4,0)+14000,28000)))),IF(H2754&lt;=0,IF(I2754&lt;=0,0,IF(I2754&lt;=15000,I2754,IF(I2754&lt;=40000,ROUNDUP(I2754/2,0)+7500,IF(I2754&lt;=70000,ROUNDUP(I2754/4,0)+17500,35000)))),MAX(IF(I2754&lt;=0,0,IF(I2754&lt;=15000,I2754,IF(I2754&lt;=40000,ROUNDUP(I2754/2,0)+7500,IF(I2754&lt;=70000,ROUNDUP(I2754/4,0)+17500,35000)))),MIN(IF(H2754&lt;=0,0,IF(H2754&lt;=12000,H2754,IF(H2754&lt;=32000,ROUNDUP(H2754/2,0)+6000,IF(H2754&lt;=56000,ROUNDUP(H2754/4,0)+14000,28000))))+IF(I2754&lt;=0,0,IF(I2754&lt;=15000,I2754,IF(I2754&lt;=40000,ROUNDUP(I2754/2,0)+7500,IF(I2754&lt;=70000,ROUNDUP(I2754/4,0)+17500,35000)))),28000))))</f>
        <v/>
      </c>
      <c r="V2754" s="18">
        <f>MIN(70000,S2754+T2754+U2754)</f>
        <v/>
      </c>
      <c r="W2754" s="18">
        <f>MAX(0,ROUNDDOWN(M2754-J2754-N2754-K2754-0,-3))</f>
        <v/>
      </c>
      <c r="X2754" s="18">
        <f>MAX(0,ROUNDDOWN(M2754-J2754-N2754-K2754-R2754,-3))</f>
        <v/>
      </c>
      <c r="Y2754" s="18">
        <f>IF(W2754&lt;=0,0,ROUNDDOWN((W2754*LOOKUP(W2754,{0,1950001,3300001,6950001,9000001,18000001,40000001},{0.05,0.1,0.2,0.23,0.33,0.4,0.45})-LOOKUP(W2754,{0,1950001,3300001,6950001,9000001,18000001,40000001},{0,97500,427500,636000,1536000,2796000,4796000}))*1.021,-2))</f>
        <v/>
      </c>
      <c r="Z2754" s="18">
        <f>IF(X2754&lt;=0,0,ROUNDDOWN((X2754*LOOKUP(X2754,{0,1950001,3300001,6950001,9000001,18000001,40000001},{0.05,0.1,0.2,0.23,0.33,0.4,0.45})-LOOKUP(X2754,{0,1950001,3300001,6950001,9000001,18000001,40000001},{0,97500,427500,636000,1536000,2796000,4796000}))*1.021,-2))</f>
        <v/>
      </c>
      <c r="AA2754" s="18">
        <f>MAX(0,ROUNDDOWN(M2754-J2754-430000-L2754-0,-3))</f>
        <v/>
      </c>
      <c r="AB2754" s="18">
        <f>MAX(0,ROUNDDOWN(M2754-J2754-430000-L2754-V2754,-3))</f>
        <v/>
      </c>
      <c r="AC2754" s="18">
        <f>IF(M2754&lt;=450000,0,MAX(0,ROUNDDOWN(AA2754*0.06-MIN(50000,AA2754)*0.03,-2))+MAX(0,ROUNDDOWN(AA2754*0.04-MIN(50000,AA2754)*0.02,-2)))</f>
        <v/>
      </c>
      <c r="AD2754" s="18">
        <f>IF(M2754&lt;=450000,0,MAX(0,ROUNDDOWN(AB2754*0.06-MIN(50000,AB2754)*0.03,-2))+MAX(0,ROUNDDOWN(AB2754*0.04-MIN(50000,AB2754)*0.02,-2)))</f>
        <v/>
      </c>
      <c r="AE2754" s="18">
        <f>Y2754-Z2754</f>
        <v/>
      </c>
      <c r="AF2754" s="18">
        <f>AC2754-AD2754</f>
        <v/>
      </c>
      <c r="AG2754" s="18">
        <f>AE2754+AF2754</f>
        <v/>
      </c>
      <c r="AH2754" s="20">
        <f>IF(W2754&lt;=0,0,LOOKUP(W2754,{0,1950001,3300001,6950001,9000001,18000001,40000001},{0.05,0.1,0.2,0.23,0.33,0.4,0.45}))</f>
        <v/>
      </c>
    </row>
    <row r="2755">
      <c r="A2755" t="inlineStr">
        <is>
          <t>1万円刻み 一般8万円</t>
        </is>
      </c>
      <c r="B2755" s="18">
        <f>'4_1万円刻み'!$A$892</f>
        <v/>
      </c>
      <c r="C2755" s="19" t="n">
        <v>2026</v>
      </c>
      <c r="D2755" t="inlineStr">
        <is>
          <t>いいえ</t>
        </is>
      </c>
      <c r="E2755" s="18" t="n">
        <v>80000</v>
      </c>
      <c r="F2755" s="18" t="n">
        <v>0</v>
      </c>
      <c r="G2755" s="18" t="n">
        <v>0</v>
      </c>
      <c r="H2755" s="18" t="n">
        <v>0</v>
      </c>
      <c r="I2755" s="18" t="n">
        <v>0</v>
      </c>
      <c r="J2755" s="18">
        <f>ROUND(MIN(B2755/12,650000)*12*0.0915+MIN(B2755/12,1390000)*12*(0.0504+0)+B2755*0.005,0)</f>
        <v/>
      </c>
      <c r="K2755" s="18" t="n">
        <v>0</v>
      </c>
      <c r="L2755" s="18" t="n">
        <v>0</v>
      </c>
      <c r="M2755" s="18">
        <f>ROUND(IF(C2755&gt;=2026,IF(B2755&lt;741000,0,IF(B2755&lt;2191000,B2755-740000,IF(B2755&lt;2193000,1451000,IF(B2755&lt;2196000,1453000,IF(B2755&lt;2200000,1456000,IF(B2755&lt;3600000,ROUNDDOWN(B2755/4,-3)*2.8-80000,IF(B2755&lt;6600000,ROUNDDOWN(B2755/4,-3)*3.2-440000,IF(B2755&lt;8500000,ROUNDDOWN(B2755*0.9,0)-1100000,B2755-1950000)))))))),IF(B2755&lt;651000,0,IF(B2755&lt;1900000,B2755-650000,IF(B2755&lt;3600000,ROUNDDOWN(B2755/4,-3)*2.8-80000,IF(B2755&lt;6600000,ROUNDDOWN(B2755/4,-3)*3.2-440000,IF(B2755&lt;8500000,ROUNDDOWN(B2755*0.9,0)-1100000,B2755-1950000)))))),0)</f>
        <v/>
      </c>
      <c r="N2755" s="18">
        <f>IF(M2755&gt;23500000,NA(),IF(C2755&gt;=2026,IF(M2755&lt;=4890000,1040000,IF(M2755&lt;=6550000,670000,620000)),IF(M2755&lt;=1320000,950000,IF(M2755&lt;=3360000,880000,IF(M2755&lt;=4890000,680000,IF(M2755&lt;=6550000,630000,580000))))))</f>
        <v/>
      </c>
      <c r="O2755" s="18">
        <f>IF(F2755&lt;=0,IF(AND(D2755="はい",C2755&gt;=2026,C2755&lt;=2027),IF(E2755&lt;=0,0,IF(E2755&lt;=30000,E2755,IF(E2755&lt;=60000,ROUNDUP(E2755/2,0)+15000,IF(E2755&lt;=120000,ROUNDUP(E2755/4,0)+30000,60000)))),IF(E2755&lt;=0,0,IF(E2755&lt;=20000,E2755,IF(E2755&lt;=40000,ROUNDUP(E2755/2,0)+10000,IF(E2755&lt;=80000,ROUNDUP(E2755/4,0)+20000,40000))))),IF(E2755&lt;=0,IF(F2755&lt;=0,0,IF(F2755&lt;=25000,F2755,IF(F2755&lt;=50000,ROUNDUP(F2755/2,0)+12500,IF(F2755&lt;=100000,ROUNDUP(F2755/4,0)+25000,50000)))),MAX(IF(F2755&lt;=0,0,IF(F2755&lt;=25000,F2755,IF(F2755&lt;=50000,ROUNDUP(F2755/2,0)+12500,IF(F2755&lt;=100000,ROUNDUP(F2755/4,0)+25000,50000)))),MIN(IF(AND(D2755="はい",C2755&gt;=2026,C2755&lt;=2027),IF(E2755&lt;=0,0,IF(E2755&lt;=30000,E2755,IF(E2755&lt;=60000,ROUNDUP(E2755/2,0)+15000,IF(E2755&lt;=120000,ROUNDUP(E2755/4,0)+30000,60000)))),IF(E2755&lt;=0,0,IF(E2755&lt;=20000,E2755,IF(E2755&lt;=40000,ROUNDUP(E2755/2,0)+10000,IF(E2755&lt;=80000,ROUNDUP(E2755/4,0)+20000,40000)))))+IF(F2755&lt;=0,0,IF(F2755&lt;=25000,F2755,IF(F2755&lt;=50000,ROUNDUP(F2755/2,0)+12500,IF(F2755&lt;=100000,ROUNDUP(F2755/4,0)+25000,50000)))),IF(AND(D2755="はい",C2755&gt;=2026,C2755&lt;=2027),60000,40000)))))</f>
        <v/>
      </c>
      <c r="P2755" s="18">
        <f>IF(G2755&lt;=0,0,IF(G2755&lt;=20000,G2755,IF(G2755&lt;=40000,ROUNDUP(G2755/2,0)+10000,IF(G2755&lt;=80000,ROUNDUP(G2755/4,0)+20000,40000))))</f>
        <v/>
      </c>
      <c r="Q2755" s="18">
        <f>IF(I2755&lt;=0,IF(H2755&lt;=0,0,IF(H2755&lt;=20000,H2755,IF(H2755&lt;=40000,ROUNDUP(H2755/2,0)+10000,IF(H2755&lt;=80000,ROUNDUP(H2755/4,0)+20000,40000)))),IF(H2755&lt;=0,IF(I2755&lt;=0,0,IF(I2755&lt;=25000,I2755,IF(I2755&lt;=50000,ROUNDUP(I2755/2,0)+12500,IF(I2755&lt;=100000,ROUNDUP(I2755/4,0)+25000,50000)))),MAX(IF(I2755&lt;=0,0,IF(I2755&lt;=25000,I2755,IF(I2755&lt;=50000,ROUNDUP(I2755/2,0)+12500,IF(I2755&lt;=100000,ROUNDUP(I2755/4,0)+25000,50000)))),MIN(IF(H2755&lt;=0,0,IF(H2755&lt;=20000,H2755,IF(H2755&lt;=40000,ROUNDUP(H2755/2,0)+10000,IF(H2755&lt;=80000,ROUNDUP(H2755/4,0)+20000,40000))))+IF(I2755&lt;=0,0,IF(I2755&lt;=25000,I2755,IF(I2755&lt;=50000,ROUNDUP(I2755/2,0)+12500,IF(I2755&lt;=100000,ROUNDUP(I2755/4,0)+25000,50000)))),40000))))</f>
        <v/>
      </c>
      <c r="R2755" s="18">
        <f>MIN(120000,O2755+P2755+Q2755)</f>
        <v/>
      </c>
      <c r="S2755" s="18">
        <f>IF(F2755&lt;=0,IF(E2755&lt;=0,0,IF(E2755&lt;=12000,E2755,IF(E2755&lt;=32000,ROUNDUP(E2755/2,0)+6000,IF(E2755&lt;=56000,ROUNDUP(E2755/4,0)+14000,28000)))),IF(E2755&lt;=0,IF(F2755&lt;=0,0,IF(F2755&lt;=15000,F2755,IF(F2755&lt;=40000,ROUNDUP(F2755/2,0)+7500,IF(F2755&lt;=70000,ROUNDUP(F2755/4,0)+17500,35000)))),MAX(IF(F2755&lt;=0,0,IF(F2755&lt;=15000,F2755,IF(F2755&lt;=40000,ROUNDUP(F2755/2,0)+7500,IF(F2755&lt;=70000,ROUNDUP(F2755/4,0)+17500,35000)))),MIN(IF(E2755&lt;=0,0,IF(E2755&lt;=12000,E2755,IF(E2755&lt;=32000,ROUNDUP(E2755/2,0)+6000,IF(E2755&lt;=56000,ROUNDUP(E2755/4,0)+14000,28000))))+IF(F2755&lt;=0,0,IF(F2755&lt;=15000,F2755,IF(F2755&lt;=40000,ROUNDUP(F2755/2,0)+7500,IF(F2755&lt;=70000,ROUNDUP(F2755/4,0)+17500,35000)))),28000))))</f>
        <v/>
      </c>
      <c r="T2755" s="18">
        <f>IF(G2755&lt;=0,0,IF(G2755&lt;=12000,G2755,IF(G2755&lt;=32000,ROUNDUP(G2755/2,0)+6000,IF(G2755&lt;=56000,ROUNDUP(G2755/4,0)+14000,28000))))</f>
        <v/>
      </c>
      <c r="U2755" s="18">
        <f>IF(I2755&lt;=0,IF(H2755&lt;=0,0,IF(H2755&lt;=12000,H2755,IF(H2755&lt;=32000,ROUNDUP(H2755/2,0)+6000,IF(H2755&lt;=56000,ROUNDUP(H2755/4,0)+14000,28000)))),IF(H2755&lt;=0,IF(I2755&lt;=0,0,IF(I2755&lt;=15000,I2755,IF(I2755&lt;=40000,ROUNDUP(I2755/2,0)+7500,IF(I2755&lt;=70000,ROUNDUP(I2755/4,0)+17500,35000)))),MAX(IF(I2755&lt;=0,0,IF(I2755&lt;=15000,I2755,IF(I2755&lt;=40000,ROUNDUP(I2755/2,0)+7500,IF(I2755&lt;=70000,ROUNDUP(I2755/4,0)+17500,35000)))),MIN(IF(H2755&lt;=0,0,IF(H2755&lt;=12000,H2755,IF(H2755&lt;=32000,ROUNDUP(H2755/2,0)+6000,IF(H2755&lt;=56000,ROUNDUP(H2755/4,0)+14000,28000))))+IF(I2755&lt;=0,0,IF(I2755&lt;=15000,I2755,IF(I2755&lt;=40000,ROUNDUP(I2755/2,0)+7500,IF(I2755&lt;=70000,ROUNDUP(I2755/4,0)+17500,35000)))),28000))))</f>
        <v/>
      </c>
      <c r="V2755" s="18">
        <f>MIN(70000,S2755+T2755+U2755)</f>
        <v/>
      </c>
      <c r="W2755" s="18">
        <f>MAX(0,ROUNDDOWN(M2755-J2755-N2755-K2755-0,-3))</f>
        <v/>
      </c>
      <c r="X2755" s="18">
        <f>MAX(0,ROUNDDOWN(M2755-J2755-N2755-K2755-R2755,-3))</f>
        <v/>
      </c>
      <c r="Y2755" s="18">
        <f>IF(W2755&lt;=0,0,ROUNDDOWN((W2755*LOOKUP(W2755,{0,1950001,3300001,6950001,9000001,18000001,40000001},{0.05,0.1,0.2,0.23,0.33,0.4,0.45})-LOOKUP(W2755,{0,1950001,3300001,6950001,9000001,18000001,40000001},{0,97500,427500,636000,1536000,2796000,4796000}))*1.021,-2))</f>
        <v/>
      </c>
      <c r="Z2755" s="18">
        <f>IF(X2755&lt;=0,0,ROUNDDOWN((X2755*LOOKUP(X2755,{0,1950001,3300001,6950001,9000001,18000001,40000001},{0.05,0.1,0.2,0.23,0.33,0.4,0.45})-LOOKUP(X2755,{0,1950001,3300001,6950001,9000001,18000001,40000001},{0,97500,427500,636000,1536000,2796000,4796000}))*1.021,-2))</f>
        <v/>
      </c>
      <c r="AA2755" s="18">
        <f>MAX(0,ROUNDDOWN(M2755-J2755-430000-L2755-0,-3))</f>
        <v/>
      </c>
      <c r="AB2755" s="18">
        <f>MAX(0,ROUNDDOWN(M2755-J2755-430000-L2755-V2755,-3))</f>
        <v/>
      </c>
      <c r="AC2755" s="18">
        <f>IF(M2755&lt;=450000,0,MAX(0,ROUNDDOWN(AA2755*0.06-MIN(50000,AA2755)*0.03,-2))+MAX(0,ROUNDDOWN(AA2755*0.04-MIN(50000,AA2755)*0.02,-2)))</f>
        <v/>
      </c>
      <c r="AD2755" s="18">
        <f>IF(M2755&lt;=450000,0,MAX(0,ROUNDDOWN(AB2755*0.06-MIN(50000,AB2755)*0.03,-2))+MAX(0,ROUNDDOWN(AB2755*0.04-MIN(50000,AB2755)*0.02,-2)))</f>
        <v/>
      </c>
      <c r="AE2755" s="18">
        <f>Y2755-Z2755</f>
        <v/>
      </c>
      <c r="AF2755" s="18">
        <f>AC2755-AD2755</f>
        <v/>
      </c>
      <c r="AG2755" s="18">
        <f>AE2755+AF2755</f>
        <v/>
      </c>
      <c r="AH2755" s="20">
        <f>IF(W2755&lt;=0,0,LOOKUP(W2755,{0,1950001,3300001,6950001,9000001,18000001,40000001},{0.05,0.1,0.2,0.23,0.33,0.4,0.45}))</f>
        <v/>
      </c>
    </row>
    <row r="2756">
      <c r="A2756" t="inlineStr">
        <is>
          <t>1万円刻み 特例あり一般12万円</t>
        </is>
      </c>
      <c r="B2756" s="18">
        <f>'4_1万円刻み'!$A$892</f>
        <v/>
      </c>
      <c r="C2756" s="19" t="n">
        <v>2026</v>
      </c>
      <c r="D2756" t="inlineStr">
        <is>
          <t>はい</t>
        </is>
      </c>
      <c r="E2756" s="18" t="n">
        <v>120000</v>
      </c>
      <c r="F2756" s="18" t="n">
        <v>0</v>
      </c>
      <c r="G2756" s="18" t="n">
        <v>0</v>
      </c>
      <c r="H2756" s="18" t="n">
        <v>0</v>
      </c>
      <c r="I2756" s="18" t="n">
        <v>0</v>
      </c>
      <c r="J2756" s="18">
        <f>ROUND(MIN(B2756/12,650000)*12*0.0915+MIN(B2756/12,1390000)*12*(0.0504+0)+B2756*0.005,0)</f>
        <v/>
      </c>
      <c r="K2756" s="18" t="n">
        <v>0</v>
      </c>
      <c r="L2756" s="18" t="n">
        <v>0</v>
      </c>
      <c r="M2756" s="18">
        <f>ROUND(IF(C2756&gt;=2026,IF(B2756&lt;741000,0,IF(B2756&lt;2191000,B2756-740000,IF(B2756&lt;2193000,1451000,IF(B2756&lt;2196000,1453000,IF(B2756&lt;2200000,1456000,IF(B2756&lt;3600000,ROUNDDOWN(B2756/4,-3)*2.8-80000,IF(B2756&lt;6600000,ROUNDDOWN(B2756/4,-3)*3.2-440000,IF(B2756&lt;8500000,ROUNDDOWN(B2756*0.9,0)-1100000,B2756-1950000)))))))),IF(B2756&lt;651000,0,IF(B2756&lt;1900000,B2756-650000,IF(B2756&lt;3600000,ROUNDDOWN(B2756/4,-3)*2.8-80000,IF(B2756&lt;6600000,ROUNDDOWN(B2756/4,-3)*3.2-440000,IF(B2756&lt;8500000,ROUNDDOWN(B2756*0.9,0)-1100000,B2756-1950000)))))),0)</f>
        <v/>
      </c>
      <c r="N2756" s="18">
        <f>IF(M2756&gt;23500000,NA(),IF(C2756&gt;=2026,IF(M2756&lt;=4890000,1040000,IF(M2756&lt;=6550000,670000,620000)),IF(M2756&lt;=1320000,950000,IF(M2756&lt;=3360000,880000,IF(M2756&lt;=4890000,680000,IF(M2756&lt;=6550000,630000,580000))))))</f>
        <v/>
      </c>
      <c r="O2756" s="18">
        <f>IF(F2756&lt;=0,IF(AND(D2756="はい",C2756&gt;=2026,C2756&lt;=2027),IF(E2756&lt;=0,0,IF(E2756&lt;=30000,E2756,IF(E2756&lt;=60000,ROUNDUP(E2756/2,0)+15000,IF(E2756&lt;=120000,ROUNDUP(E2756/4,0)+30000,60000)))),IF(E2756&lt;=0,0,IF(E2756&lt;=20000,E2756,IF(E2756&lt;=40000,ROUNDUP(E2756/2,0)+10000,IF(E2756&lt;=80000,ROUNDUP(E2756/4,0)+20000,40000))))),IF(E2756&lt;=0,IF(F2756&lt;=0,0,IF(F2756&lt;=25000,F2756,IF(F2756&lt;=50000,ROUNDUP(F2756/2,0)+12500,IF(F2756&lt;=100000,ROUNDUP(F2756/4,0)+25000,50000)))),MAX(IF(F2756&lt;=0,0,IF(F2756&lt;=25000,F2756,IF(F2756&lt;=50000,ROUNDUP(F2756/2,0)+12500,IF(F2756&lt;=100000,ROUNDUP(F2756/4,0)+25000,50000)))),MIN(IF(AND(D2756="はい",C2756&gt;=2026,C2756&lt;=2027),IF(E2756&lt;=0,0,IF(E2756&lt;=30000,E2756,IF(E2756&lt;=60000,ROUNDUP(E2756/2,0)+15000,IF(E2756&lt;=120000,ROUNDUP(E2756/4,0)+30000,60000)))),IF(E2756&lt;=0,0,IF(E2756&lt;=20000,E2756,IF(E2756&lt;=40000,ROUNDUP(E2756/2,0)+10000,IF(E2756&lt;=80000,ROUNDUP(E2756/4,0)+20000,40000)))))+IF(F2756&lt;=0,0,IF(F2756&lt;=25000,F2756,IF(F2756&lt;=50000,ROUNDUP(F2756/2,0)+12500,IF(F2756&lt;=100000,ROUNDUP(F2756/4,0)+25000,50000)))),IF(AND(D2756="はい",C2756&gt;=2026,C2756&lt;=2027),60000,40000)))))</f>
        <v/>
      </c>
      <c r="P2756" s="18">
        <f>IF(G2756&lt;=0,0,IF(G2756&lt;=20000,G2756,IF(G2756&lt;=40000,ROUNDUP(G2756/2,0)+10000,IF(G2756&lt;=80000,ROUNDUP(G2756/4,0)+20000,40000))))</f>
        <v/>
      </c>
      <c r="Q2756" s="18">
        <f>IF(I2756&lt;=0,IF(H2756&lt;=0,0,IF(H2756&lt;=20000,H2756,IF(H2756&lt;=40000,ROUNDUP(H2756/2,0)+10000,IF(H2756&lt;=80000,ROUNDUP(H2756/4,0)+20000,40000)))),IF(H2756&lt;=0,IF(I2756&lt;=0,0,IF(I2756&lt;=25000,I2756,IF(I2756&lt;=50000,ROUNDUP(I2756/2,0)+12500,IF(I2756&lt;=100000,ROUNDUP(I2756/4,0)+25000,50000)))),MAX(IF(I2756&lt;=0,0,IF(I2756&lt;=25000,I2756,IF(I2756&lt;=50000,ROUNDUP(I2756/2,0)+12500,IF(I2756&lt;=100000,ROUNDUP(I2756/4,0)+25000,50000)))),MIN(IF(H2756&lt;=0,0,IF(H2756&lt;=20000,H2756,IF(H2756&lt;=40000,ROUNDUP(H2756/2,0)+10000,IF(H2756&lt;=80000,ROUNDUP(H2756/4,0)+20000,40000))))+IF(I2756&lt;=0,0,IF(I2756&lt;=25000,I2756,IF(I2756&lt;=50000,ROUNDUP(I2756/2,0)+12500,IF(I2756&lt;=100000,ROUNDUP(I2756/4,0)+25000,50000)))),40000))))</f>
        <v/>
      </c>
      <c r="R2756" s="18">
        <f>MIN(120000,O2756+P2756+Q2756)</f>
        <v/>
      </c>
      <c r="S2756" s="18">
        <f>IF(F2756&lt;=0,IF(E2756&lt;=0,0,IF(E2756&lt;=12000,E2756,IF(E2756&lt;=32000,ROUNDUP(E2756/2,0)+6000,IF(E2756&lt;=56000,ROUNDUP(E2756/4,0)+14000,28000)))),IF(E2756&lt;=0,IF(F2756&lt;=0,0,IF(F2756&lt;=15000,F2756,IF(F2756&lt;=40000,ROUNDUP(F2756/2,0)+7500,IF(F2756&lt;=70000,ROUNDUP(F2756/4,0)+17500,35000)))),MAX(IF(F2756&lt;=0,0,IF(F2756&lt;=15000,F2756,IF(F2756&lt;=40000,ROUNDUP(F2756/2,0)+7500,IF(F2756&lt;=70000,ROUNDUP(F2756/4,0)+17500,35000)))),MIN(IF(E2756&lt;=0,0,IF(E2756&lt;=12000,E2756,IF(E2756&lt;=32000,ROUNDUP(E2756/2,0)+6000,IF(E2756&lt;=56000,ROUNDUP(E2756/4,0)+14000,28000))))+IF(F2756&lt;=0,0,IF(F2756&lt;=15000,F2756,IF(F2756&lt;=40000,ROUNDUP(F2756/2,0)+7500,IF(F2756&lt;=70000,ROUNDUP(F2756/4,0)+17500,35000)))),28000))))</f>
        <v/>
      </c>
      <c r="T2756" s="18">
        <f>IF(G2756&lt;=0,0,IF(G2756&lt;=12000,G2756,IF(G2756&lt;=32000,ROUNDUP(G2756/2,0)+6000,IF(G2756&lt;=56000,ROUNDUP(G2756/4,0)+14000,28000))))</f>
        <v/>
      </c>
      <c r="U2756" s="18">
        <f>IF(I2756&lt;=0,IF(H2756&lt;=0,0,IF(H2756&lt;=12000,H2756,IF(H2756&lt;=32000,ROUNDUP(H2756/2,0)+6000,IF(H2756&lt;=56000,ROUNDUP(H2756/4,0)+14000,28000)))),IF(H2756&lt;=0,IF(I2756&lt;=0,0,IF(I2756&lt;=15000,I2756,IF(I2756&lt;=40000,ROUNDUP(I2756/2,0)+7500,IF(I2756&lt;=70000,ROUNDUP(I2756/4,0)+17500,35000)))),MAX(IF(I2756&lt;=0,0,IF(I2756&lt;=15000,I2756,IF(I2756&lt;=40000,ROUNDUP(I2756/2,0)+7500,IF(I2756&lt;=70000,ROUNDUP(I2756/4,0)+17500,35000)))),MIN(IF(H2756&lt;=0,0,IF(H2756&lt;=12000,H2756,IF(H2756&lt;=32000,ROUNDUP(H2756/2,0)+6000,IF(H2756&lt;=56000,ROUNDUP(H2756/4,0)+14000,28000))))+IF(I2756&lt;=0,0,IF(I2756&lt;=15000,I2756,IF(I2756&lt;=40000,ROUNDUP(I2756/2,0)+7500,IF(I2756&lt;=70000,ROUNDUP(I2756/4,0)+17500,35000)))),28000))))</f>
        <v/>
      </c>
      <c r="V2756" s="18">
        <f>MIN(70000,S2756+T2756+U2756)</f>
        <v/>
      </c>
      <c r="W2756" s="18">
        <f>MAX(0,ROUNDDOWN(M2756-J2756-N2756-K2756-0,-3))</f>
        <v/>
      </c>
      <c r="X2756" s="18">
        <f>MAX(0,ROUNDDOWN(M2756-J2756-N2756-K2756-R2756,-3))</f>
        <v/>
      </c>
      <c r="Y2756" s="18">
        <f>IF(W2756&lt;=0,0,ROUNDDOWN((W2756*LOOKUP(W2756,{0,1950001,3300001,6950001,9000001,18000001,40000001},{0.05,0.1,0.2,0.23,0.33,0.4,0.45})-LOOKUP(W2756,{0,1950001,3300001,6950001,9000001,18000001,40000001},{0,97500,427500,636000,1536000,2796000,4796000}))*1.021,-2))</f>
        <v/>
      </c>
      <c r="Z2756" s="18">
        <f>IF(X2756&lt;=0,0,ROUNDDOWN((X2756*LOOKUP(X2756,{0,1950001,3300001,6950001,9000001,18000001,40000001},{0.05,0.1,0.2,0.23,0.33,0.4,0.45})-LOOKUP(X2756,{0,1950001,3300001,6950001,9000001,18000001,40000001},{0,97500,427500,636000,1536000,2796000,4796000}))*1.021,-2))</f>
        <v/>
      </c>
      <c r="AA2756" s="18">
        <f>MAX(0,ROUNDDOWN(M2756-J2756-430000-L2756-0,-3))</f>
        <v/>
      </c>
      <c r="AB2756" s="18">
        <f>MAX(0,ROUNDDOWN(M2756-J2756-430000-L2756-V2756,-3))</f>
        <v/>
      </c>
      <c r="AC2756" s="18">
        <f>IF(M2756&lt;=450000,0,MAX(0,ROUNDDOWN(AA2756*0.06-MIN(50000,AA2756)*0.03,-2))+MAX(0,ROUNDDOWN(AA2756*0.04-MIN(50000,AA2756)*0.02,-2)))</f>
        <v/>
      </c>
      <c r="AD2756" s="18">
        <f>IF(M2756&lt;=450000,0,MAX(0,ROUNDDOWN(AB2756*0.06-MIN(50000,AB2756)*0.03,-2))+MAX(0,ROUNDDOWN(AB2756*0.04-MIN(50000,AB2756)*0.02,-2)))</f>
        <v/>
      </c>
      <c r="AE2756" s="18">
        <f>Y2756-Z2756</f>
        <v/>
      </c>
      <c r="AF2756" s="18">
        <f>AC2756-AD2756</f>
        <v/>
      </c>
      <c r="AG2756" s="18">
        <f>AE2756+AF2756</f>
        <v/>
      </c>
      <c r="AH2756" s="20">
        <f>IF(W2756&lt;=0,0,LOOKUP(W2756,{0,1950001,3300001,6950001,9000001,18000001,40000001},{0.05,0.1,0.2,0.23,0.33,0.4,0.45}))</f>
        <v/>
      </c>
    </row>
    <row r="2757">
      <c r="A2757" t="inlineStr">
        <is>
          <t>1万円刻み 3区分8万円ずつ</t>
        </is>
      </c>
      <c r="B2757" s="18">
        <f>'4_1万円刻み'!$A$893</f>
        <v/>
      </c>
      <c r="C2757" s="19" t="n">
        <v>2026</v>
      </c>
      <c r="D2757" t="inlineStr">
        <is>
          <t>いいえ</t>
        </is>
      </c>
      <c r="E2757" s="18" t="n">
        <v>80000</v>
      </c>
      <c r="F2757" s="18" t="n">
        <v>0</v>
      </c>
      <c r="G2757" s="18" t="n">
        <v>80000</v>
      </c>
      <c r="H2757" s="18" t="n">
        <v>80000</v>
      </c>
      <c r="I2757" s="18" t="n">
        <v>0</v>
      </c>
      <c r="J2757" s="18">
        <f>ROUND(MIN(B2757/12,650000)*12*0.0915+MIN(B2757/12,1390000)*12*(0.0504+0)+B2757*0.005,0)</f>
        <v/>
      </c>
      <c r="K2757" s="18" t="n">
        <v>0</v>
      </c>
      <c r="L2757" s="18" t="n">
        <v>0</v>
      </c>
      <c r="M2757" s="18">
        <f>ROUND(IF(C2757&gt;=2026,IF(B2757&lt;741000,0,IF(B2757&lt;2191000,B2757-740000,IF(B2757&lt;2193000,1451000,IF(B2757&lt;2196000,1453000,IF(B2757&lt;2200000,1456000,IF(B2757&lt;3600000,ROUNDDOWN(B2757/4,-3)*2.8-80000,IF(B2757&lt;6600000,ROUNDDOWN(B2757/4,-3)*3.2-440000,IF(B2757&lt;8500000,ROUNDDOWN(B2757*0.9,0)-1100000,B2757-1950000)))))))),IF(B2757&lt;651000,0,IF(B2757&lt;1900000,B2757-650000,IF(B2757&lt;3600000,ROUNDDOWN(B2757/4,-3)*2.8-80000,IF(B2757&lt;6600000,ROUNDDOWN(B2757/4,-3)*3.2-440000,IF(B2757&lt;8500000,ROUNDDOWN(B2757*0.9,0)-1100000,B2757-1950000)))))),0)</f>
        <v/>
      </c>
      <c r="N2757" s="18">
        <f>IF(M2757&gt;23500000,NA(),IF(C2757&gt;=2026,IF(M2757&lt;=4890000,1040000,IF(M2757&lt;=6550000,670000,620000)),IF(M2757&lt;=1320000,950000,IF(M2757&lt;=3360000,880000,IF(M2757&lt;=4890000,680000,IF(M2757&lt;=6550000,630000,580000))))))</f>
        <v/>
      </c>
      <c r="O2757" s="18">
        <f>IF(F2757&lt;=0,IF(AND(D2757="はい",C2757&gt;=2026,C2757&lt;=2027),IF(E2757&lt;=0,0,IF(E2757&lt;=30000,E2757,IF(E2757&lt;=60000,ROUNDUP(E2757/2,0)+15000,IF(E2757&lt;=120000,ROUNDUP(E2757/4,0)+30000,60000)))),IF(E2757&lt;=0,0,IF(E2757&lt;=20000,E2757,IF(E2757&lt;=40000,ROUNDUP(E2757/2,0)+10000,IF(E2757&lt;=80000,ROUNDUP(E2757/4,0)+20000,40000))))),IF(E2757&lt;=0,IF(F2757&lt;=0,0,IF(F2757&lt;=25000,F2757,IF(F2757&lt;=50000,ROUNDUP(F2757/2,0)+12500,IF(F2757&lt;=100000,ROUNDUP(F2757/4,0)+25000,50000)))),MAX(IF(F2757&lt;=0,0,IF(F2757&lt;=25000,F2757,IF(F2757&lt;=50000,ROUNDUP(F2757/2,0)+12500,IF(F2757&lt;=100000,ROUNDUP(F2757/4,0)+25000,50000)))),MIN(IF(AND(D2757="はい",C2757&gt;=2026,C2757&lt;=2027),IF(E2757&lt;=0,0,IF(E2757&lt;=30000,E2757,IF(E2757&lt;=60000,ROUNDUP(E2757/2,0)+15000,IF(E2757&lt;=120000,ROUNDUP(E2757/4,0)+30000,60000)))),IF(E2757&lt;=0,0,IF(E2757&lt;=20000,E2757,IF(E2757&lt;=40000,ROUNDUP(E2757/2,0)+10000,IF(E2757&lt;=80000,ROUNDUP(E2757/4,0)+20000,40000)))))+IF(F2757&lt;=0,0,IF(F2757&lt;=25000,F2757,IF(F2757&lt;=50000,ROUNDUP(F2757/2,0)+12500,IF(F2757&lt;=100000,ROUNDUP(F2757/4,0)+25000,50000)))),IF(AND(D2757="はい",C2757&gt;=2026,C2757&lt;=2027),60000,40000)))))</f>
        <v/>
      </c>
      <c r="P2757" s="18">
        <f>IF(G2757&lt;=0,0,IF(G2757&lt;=20000,G2757,IF(G2757&lt;=40000,ROUNDUP(G2757/2,0)+10000,IF(G2757&lt;=80000,ROUNDUP(G2757/4,0)+20000,40000))))</f>
        <v/>
      </c>
      <c r="Q2757" s="18">
        <f>IF(I2757&lt;=0,IF(H2757&lt;=0,0,IF(H2757&lt;=20000,H2757,IF(H2757&lt;=40000,ROUNDUP(H2757/2,0)+10000,IF(H2757&lt;=80000,ROUNDUP(H2757/4,0)+20000,40000)))),IF(H2757&lt;=0,IF(I2757&lt;=0,0,IF(I2757&lt;=25000,I2757,IF(I2757&lt;=50000,ROUNDUP(I2757/2,0)+12500,IF(I2757&lt;=100000,ROUNDUP(I2757/4,0)+25000,50000)))),MAX(IF(I2757&lt;=0,0,IF(I2757&lt;=25000,I2757,IF(I2757&lt;=50000,ROUNDUP(I2757/2,0)+12500,IF(I2757&lt;=100000,ROUNDUP(I2757/4,0)+25000,50000)))),MIN(IF(H2757&lt;=0,0,IF(H2757&lt;=20000,H2757,IF(H2757&lt;=40000,ROUNDUP(H2757/2,0)+10000,IF(H2757&lt;=80000,ROUNDUP(H2757/4,0)+20000,40000))))+IF(I2757&lt;=0,0,IF(I2757&lt;=25000,I2757,IF(I2757&lt;=50000,ROUNDUP(I2757/2,0)+12500,IF(I2757&lt;=100000,ROUNDUP(I2757/4,0)+25000,50000)))),40000))))</f>
        <v/>
      </c>
      <c r="R2757" s="18">
        <f>MIN(120000,O2757+P2757+Q2757)</f>
        <v/>
      </c>
      <c r="S2757" s="18">
        <f>IF(F2757&lt;=0,IF(E2757&lt;=0,0,IF(E2757&lt;=12000,E2757,IF(E2757&lt;=32000,ROUNDUP(E2757/2,0)+6000,IF(E2757&lt;=56000,ROUNDUP(E2757/4,0)+14000,28000)))),IF(E2757&lt;=0,IF(F2757&lt;=0,0,IF(F2757&lt;=15000,F2757,IF(F2757&lt;=40000,ROUNDUP(F2757/2,0)+7500,IF(F2757&lt;=70000,ROUNDUP(F2757/4,0)+17500,35000)))),MAX(IF(F2757&lt;=0,0,IF(F2757&lt;=15000,F2757,IF(F2757&lt;=40000,ROUNDUP(F2757/2,0)+7500,IF(F2757&lt;=70000,ROUNDUP(F2757/4,0)+17500,35000)))),MIN(IF(E2757&lt;=0,0,IF(E2757&lt;=12000,E2757,IF(E2757&lt;=32000,ROUNDUP(E2757/2,0)+6000,IF(E2757&lt;=56000,ROUNDUP(E2757/4,0)+14000,28000))))+IF(F2757&lt;=0,0,IF(F2757&lt;=15000,F2757,IF(F2757&lt;=40000,ROUNDUP(F2757/2,0)+7500,IF(F2757&lt;=70000,ROUNDUP(F2757/4,0)+17500,35000)))),28000))))</f>
        <v/>
      </c>
      <c r="T2757" s="18">
        <f>IF(G2757&lt;=0,0,IF(G2757&lt;=12000,G2757,IF(G2757&lt;=32000,ROUNDUP(G2757/2,0)+6000,IF(G2757&lt;=56000,ROUNDUP(G2757/4,0)+14000,28000))))</f>
        <v/>
      </c>
      <c r="U2757" s="18">
        <f>IF(I2757&lt;=0,IF(H2757&lt;=0,0,IF(H2757&lt;=12000,H2757,IF(H2757&lt;=32000,ROUNDUP(H2757/2,0)+6000,IF(H2757&lt;=56000,ROUNDUP(H2757/4,0)+14000,28000)))),IF(H2757&lt;=0,IF(I2757&lt;=0,0,IF(I2757&lt;=15000,I2757,IF(I2757&lt;=40000,ROUNDUP(I2757/2,0)+7500,IF(I2757&lt;=70000,ROUNDUP(I2757/4,0)+17500,35000)))),MAX(IF(I2757&lt;=0,0,IF(I2757&lt;=15000,I2757,IF(I2757&lt;=40000,ROUNDUP(I2757/2,0)+7500,IF(I2757&lt;=70000,ROUNDUP(I2757/4,0)+17500,35000)))),MIN(IF(H2757&lt;=0,0,IF(H2757&lt;=12000,H2757,IF(H2757&lt;=32000,ROUNDUP(H2757/2,0)+6000,IF(H2757&lt;=56000,ROUNDUP(H2757/4,0)+14000,28000))))+IF(I2757&lt;=0,0,IF(I2757&lt;=15000,I2757,IF(I2757&lt;=40000,ROUNDUP(I2757/2,0)+7500,IF(I2757&lt;=70000,ROUNDUP(I2757/4,0)+17500,35000)))),28000))))</f>
        <v/>
      </c>
      <c r="V2757" s="18">
        <f>MIN(70000,S2757+T2757+U2757)</f>
        <v/>
      </c>
      <c r="W2757" s="18">
        <f>MAX(0,ROUNDDOWN(M2757-J2757-N2757-K2757-0,-3))</f>
        <v/>
      </c>
      <c r="X2757" s="18">
        <f>MAX(0,ROUNDDOWN(M2757-J2757-N2757-K2757-R2757,-3))</f>
        <v/>
      </c>
      <c r="Y2757" s="18">
        <f>IF(W2757&lt;=0,0,ROUNDDOWN((W2757*LOOKUP(W2757,{0,1950001,3300001,6950001,9000001,18000001,40000001},{0.05,0.1,0.2,0.23,0.33,0.4,0.45})-LOOKUP(W2757,{0,1950001,3300001,6950001,9000001,18000001,40000001},{0,97500,427500,636000,1536000,2796000,4796000}))*1.021,-2))</f>
        <v/>
      </c>
      <c r="Z2757" s="18">
        <f>IF(X2757&lt;=0,0,ROUNDDOWN((X2757*LOOKUP(X2757,{0,1950001,3300001,6950001,9000001,18000001,40000001},{0.05,0.1,0.2,0.23,0.33,0.4,0.45})-LOOKUP(X2757,{0,1950001,3300001,6950001,9000001,18000001,40000001},{0,97500,427500,636000,1536000,2796000,4796000}))*1.021,-2))</f>
        <v/>
      </c>
      <c r="AA2757" s="18">
        <f>MAX(0,ROUNDDOWN(M2757-J2757-430000-L2757-0,-3))</f>
        <v/>
      </c>
      <c r="AB2757" s="18">
        <f>MAX(0,ROUNDDOWN(M2757-J2757-430000-L2757-V2757,-3))</f>
        <v/>
      </c>
      <c r="AC2757" s="18">
        <f>IF(M2757&lt;=450000,0,MAX(0,ROUNDDOWN(AA2757*0.06-MIN(50000,AA2757)*0.03,-2))+MAX(0,ROUNDDOWN(AA2757*0.04-MIN(50000,AA2757)*0.02,-2)))</f>
        <v/>
      </c>
      <c r="AD2757" s="18">
        <f>IF(M2757&lt;=450000,0,MAX(0,ROUNDDOWN(AB2757*0.06-MIN(50000,AB2757)*0.03,-2))+MAX(0,ROUNDDOWN(AB2757*0.04-MIN(50000,AB2757)*0.02,-2)))</f>
        <v/>
      </c>
      <c r="AE2757" s="18">
        <f>Y2757-Z2757</f>
        <v/>
      </c>
      <c r="AF2757" s="18">
        <f>AC2757-AD2757</f>
        <v/>
      </c>
      <c r="AG2757" s="18">
        <f>AE2757+AF2757</f>
        <v/>
      </c>
      <c r="AH2757" s="20">
        <f>IF(W2757&lt;=0,0,LOOKUP(W2757,{0,1950001,3300001,6950001,9000001,18000001,40000001},{0.05,0.1,0.2,0.23,0.33,0.4,0.45}))</f>
        <v/>
      </c>
    </row>
    <row r="2758">
      <c r="A2758" t="inlineStr">
        <is>
          <t>1万円刻み 一般8万円</t>
        </is>
      </c>
      <c r="B2758" s="18">
        <f>'4_1万円刻み'!$A$893</f>
        <v/>
      </c>
      <c r="C2758" s="19" t="n">
        <v>2026</v>
      </c>
      <c r="D2758" t="inlineStr">
        <is>
          <t>いいえ</t>
        </is>
      </c>
      <c r="E2758" s="18" t="n">
        <v>80000</v>
      </c>
      <c r="F2758" s="18" t="n">
        <v>0</v>
      </c>
      <c r="G2758" s="18" t="n">
        <v>0</v>
      </c>
      <c r="H2758" s="18" t="n">
        <v>0</v>
      </c>
      <c r="I2758" s="18" t="n">
        <v>0</v>
      </c>
      <c r="J2758" s="18">
        <f>ROUND(MIN(B2758/12,650000)*12*0.0915+MIN(B2758/12,1390000)*12*(0.0504+0)+B2758*0.005,0)</f>
        <v/>
      </c>
      <c r="K2758" s="18" t="n">
        <v>0</v>
      </c>
      <c r="L2758" s="18" t="n">
        <v>0</v>
      </c>
      <c r="M2758" s="18">
        <f>ROUND(IF(C2758&gt;=2026,IF(B2758&lt;741000,0,IF(B2758&lt;2191000,B2758-740000,IF(B2758&lt;2193000,1451000,IF(B2758&lt;2196000,1453000,IF(B2758&lt;2200000,1456000,IF(B2758&lt;3600000,ROUNDDOWN(B2758/4,-3)*2.8-80000,IF(B2758&lt;6600000,ROUNDDOWN(B2758/4,-3)*3.2-440000,IF(B2758&lt;8500000,ROUNDDOWN(B2758*0.9,0)-1100000,B2758-1950000)))))))),IF(B2758&lt;651000,0,IF(B2758&lt;1900000,B2758-650000,IF(B2758&lt;3600000,ROUNDDOWN(B2758/4,-3)*2.8-80000,IF(B2758&lt;6600000,ROUNDDOWN(B2758/4,-3)*3.2-440000,IF(B2758&lt;8500000,ROUNDDOWN(B2758*0.9,0)-1100000,B2758-1950000)))))),0)</f>
        <v/>
      </c>
      <c r="N2758" s="18">
        <f>IF(M2758&gt;23500000,NA(),IF(C2758&gt;=2026,IF(M2758&lt;=4890000,1040000,IF(M2758&lt;=6550000,670000,620000)),IF(M2758&lt;=1320000,950000,IF(M2758&lt;=3360000,880000,IF(M2758&lt;=4890000,680000,IF(M2758&lt;=6550000,630000,580000))))))</f>
        <v/>
      </c>
      <c r="O2758" s="18">
        <f>IF(F2758&lt;=0,IF(AND(D2758="はい",C2758&gt;=2026,C2758&lt;=2027),IF(E2758&lt;=0,0,IF(E2758&lt;=30000,E2758,IF(E2758&lt;=60000,ROUNDUP(E2758/2,0)+15000,IF(E2758&lt;=120000,ROUNDUP(E2758/4,0)+30000,60000)))),IF(E2758&lt;=0,0,IF(E2758&lt;=20000,E2758,IF(E2758&lt;=40000,ROUNDUP(E2758/2,0)+10000,IF(E2758&lt;=80000,ROUNDUP(E2758/4,0)+20000,40000))))),IF(E2758&lt;=0,IF(F2758&lt;=0,0,IF(F2758&lt;=25000,F2758,IF(F2758&lt;=50000,ROUNDUP(F2758/2,0)+12500,IF(F2758&lt;=100000,ROUNDUP(F2758/4,0)+25000,50000)))),MAX(IF(F2758&lt;=0,0,IF(F2758&lt;=25000,F2758,IF(F2758&lt;=50000,ROUNDUP(F2758/2,0)+12500,IF(F2758&lt;=100000,ROUNDUP(F2758/4,0)+25000,50000)))),MIN(IF(AND(D2758="はい",C2758&gt;=2026,C2758&lt;=2027),IF(E2758&lt;=0,0,IF(E2758&lt;=30000,E2758,IF(E2758&lt;=60000,ROUNDUP(E2758/2,0)+15000,IF(E2758&lt;=120000,ROUNDUP(E2758/4,0)+30000,60000)))),IF(E2758&lt;=0,0,IF(E2758&lt;=20000,E2758,IF(E2758&lt;=40000,ROUNDUP(E2758/2,0)+10000,IF(E2758&lt;=80000,ROUNDUP(E2758/4,0)+20000,40000)))))+IF(F2758&lt;=0,0,IF(F2758&lt;=25000,F2758,IF(F2758&lt;=50000,ROUNDUP(F2758/2,0)+12500,IF(F2758&lt;=100000,ROUNDUP(F2758/4,0)+25000,50000)))),IF(AND(D2758="はい",C2758&gt;=2026,C2758&lt;=2027),60000,40000)))))</f>
        <v/>
      </c>
      <c r="P2758" s="18">
        <f>IF(G2758&lt;=0,0,IF(G2758&lt;=20000,G2758,IF(G2758&lt;=40000,ROUNDUP(G2758/2,0)+10000,IF(G2758&lt;=80000,ROUNDUP(G2758/4,0)+20000,40000))))</f>
        <v/>
      </c>
      <c r="Q2758" s="18">
        <f>IF(I2758&lt;=0,IF(H2758&lt;=0,0,IF(H2758&lt;=20000,H2758,IF(H2758&lt;=40000,ROUNDUP(H2758/2,0)+10000,IF(H2758&lt;=80000,ROUNDUP(H2758/4,0)+20000,40000)))),IF(H2758&lt;=0,IF(I2758&lt;=0,0,IF(I2758&lt;=25000,I2758,IF(I2758&lt;=50000,ROUNDUP(I2758/2,0)+12500,IF(I2758&lt;=100000,ROUNDUP(I2758/4,0)+25000,50000)))),MAX(IF(I2758&lt;=0,0,IF(I2758&lt;=25000,I2758,IF(I2758&lt;=50000,ROUNDUP(I2758/2,0)+12500,IF(I2758&lt;=100000,ROUNDUP(I2758/4,0)+25000,50000)))),MIN(IF(H2758&lt;=0,0,IF(H2758&lt;=20000,H2758,IF(H2758&lt;=40000,ROUNDUP(H2758/2,0)+10000,IF(H2758&lt;=80000,ROUNDUP(H2758/4,0)+20000,40000))))+IF(I2758&lt;=0,0,IF(I2758&lt;=25000,I2758,IF(I2758&lt;=50000,ROUNDUP(I2758/2,0)+12500,IF(I2758&lt;=100000,ROUNDUP(I2758/4,0)+25000,50000)))),40000))))</f>
        <v/>
      </c>
      <c r="R2758" s="18">
        <f>MIN(120000,O2758+P2758+Q2758)</f>
        <v/>
      </c>
      <c r="S2758" s="18">
        <f>IF(F2758&lt;=0,IF(E2758&lt;=0,0,IF(E2758&lt;=12000,E2758,IF(E2758&lt;=32000,ROUNDUP(E2758/2,0)+6000,IF(E2758&lt;=56000,ROUNDUP(E2758/4,0)+14000,28000)))),IF(E2758&lt;=0,IF(F2758&lt;=0,0,IF(F2758&lt;=15000,F2758,IF(F2758&lt;=40000,ROUNDUP(F2758/2,0)+7500,IF(F2758&lt;=70000,ROUNDUP(F2758/4,0)+17500,35000)))),MAX(IF(F2758&lt;=0,0,IF(F2758&lt;=15000,F2758,IF(F2758&lt;=40000,ROUNDUP(F2758/2,0)+7500,IF(F2758&lt;=70000,ROUNDUP(F2758/4,0)+17500,35000)))),MIN(IF(E2758&lt;=0,0,IF(E2758&lt;=12000,E2758,IF(E2758&lt;=32000,ROUNDUP(E2758/2,0)+6000,IF(E2758&lt;=56000,ROUNDUP(E2758/4,0)+14000,28000))))+IF(F2758&lt;=0,0,IF(F2758&lt;=15000,F2758,IF(F2758&lt;=40000,ROUNDUP(F2758/2,0)+7500,IF(F2758&lt;=70000,ROUNDUP(F2758/4,0)+17500,35000)))),28000))))</f>
        <v/>
      </c>
      <c r="T2758" s="18">
        <f>IF(G2758&lt;=0,0,IF(G2758&lt;=12000,G2758,IF(G2758&lt;=32000,ROUNDUP(G2758/2,0)+6000,IF(G2758&lt;=56000,ROUNDUP(G2758/4,0)+14000,28000))))</f>
        <v/>
      </c>
      <c r="U2758" s="18">
        <f>IF(I2758&lt;=0,IF(H2758&lt;=0,0,IF(H2758&lt;=12000,H2758,IF(H2758&lt;=32000,ROUNDUP(H2758/2,0)+6000,IF(H2758&lt;=56000,ROUNDUP(H2758/4,0)+14000,28000)))),IF(H2758&lt;=0,IF(I2758&lt;=0,0,IF(I2758&lt;=15000,I2758,IF(I2758&lt;=40000,ROUNDUP(I2758/2,0)+7500,IF(I2758&lt;=70000,ROUNDUP(I2758/4,0)+17500,35000)))),MAX(IF(I2758&lt;=0,0,IF(I2758&lt;=15000,I2758,IF(I2758&lt;=40000,ROUNDUP(I2758/2,0)+7500,IF(I2758&lt;=70000,ROUNDUP(I2758/4,0)+17500,35000)))),MIN(IF(H2758&lt;=0,0,IF(H2758&lt;=12000,H2758,IF(H2758&lt;=32000,ROUNDUP(H2758/2,0)+6000,IF(H2758&lt;=56000,ROUNDUP(H2758/4,0)+14000,28000))))+IF(I2758&lt;=0,0,IF(I2758&lt;=15000,I2758,IF(I2758&lt;=40000,ROUNDUP(I2758/2,0)+7500,IF(I2758&lt;=70000,ROUNDUP(I2758/4,0)+17500,35000)))),28000))))</f>
        <v/>
      </c>
      <c r="V2758" s="18">
        <f>MIN(70000,S2758+T2758+U2758)</f>
        <v/>
      </c>
      <c r="W2758" s="18">
        <f>MAX(0,ROUNDDOWN(M2758-J2758-N2758-K2758-0,-3))</f>
        <v/>
      </c>
      <c r="X2758" s="18">
        <f>MAX(0,ROUNDDOWN(M2758-J2758-N2758-K2758-R2758,-3))</f>
        <v/>
      </c>
      <c r="Y2758" s="18">
        <f>IF(W2758&lt;=0,0,ROUNDDOWN((W2758*LOOKUP(W2758,{0,1950001,3300001,6950001,9000001,18000001,40000001},{0.05,0.1,0.2,0.23,0.33,0.4,0.45})-LOOKUP(W2758,{0,1950001,3300001,6950001,9000001,18000001,40000001},{0,97500,427500,636000,1536000,2796000,4796000}))*1.021,-2))</f>
        <v/>
      </c>
      <c r="Z2758" s="18">
        <f>IF(X2758&lt;=0,0,ROUNDDOWN((X2758*LOOKUP(X2758,{0,1950001,3300001,6950001,9000001,18000001,40000001},{0.05,0.1,0.2,0.23,0.33,0.4,0.45})-LOOKUP(X2758,{0,1950001,3300001,6950001,9000001,18000001,40000001},{0,97500,427500,636000,1536000,2796000,4796000}))*1.021,-2))</f>
        <v/>
      </c>
      <c r="AA2758" s="18">
        <f>MAX(0,ROUNDDOWN(M2758-J2758-430000-L2758-0,-3))</f>
        <v/>
      </c>
      <c r="AB2758" s="18">
        <f>MAX(0,ROUNDDOWN(M2758-J2758-430000-L2758-V2758,-3))</f>
        <v/>
      </c>
      <c r="AC2758" s="18">
        <f>IF(M2758&lt;=450000,0,MAX(0,ROUNDDOWN(AA2758*0.06-MIN(50000,AA2758)*0.03,-2))+MAX(0,ROUNDDOWN(AA2758*0.04-MIN(50000,AA2758)*0.02,-2)))</f>
        <v/>
      </c>
      <c r="AD2758" s="18">
        <f>IF(M2758&lt;=450000,0,MAX(0,ROUNDDOWN(AB2758*0.06-MIN(50000,AB2758)*0.03,-2))+MAX(0,ROUNDDOWN(AB2758*0.04-MIN(50000,AB2758)*0.02,-2)))</f>
        <v/>
      </c>
      <c r="AE2758" s="18">
        <f>Y2758-Z2758</f>
        <v/>
      </c>
      <c r="AF2758" s="18">
        <f>AC2758-AD2758</f>
        <v/>
      </c>
      <c r="AG2758" s="18">
        <f>AE2758+AF2758</f>
        <v/>
      </c>
      <c r="AH2758" s="20">
        <f>IF(W2758&lt;=0,0,LOOKUP(W2758,{0,1950001,3300001,6950001,9000001,18000001,40000001},{0.05,0.1,0.2,0.23,0.33,0.4,0.45}))</f>
        <v/>
      </c>
    </row>
    <row r="2759">
      <c r="A2759" t="inlineStr">
        <is>
          <t>1万円刻み 特例あり一般12万円</t>
        </is>
      </c>
      <c r="B2759" s="18">
        <f>'4_1万円刻み'!$A$893</f>
        <v/>
      </c>
      <c r="C2759" s="19" t="n">
        <v>2026</v>
      </c>
      <c r="D2759" t="inlineStr">
        <is>
          <t>はい</t>
        </is>
      </c>
      <c r="E2759" s="18" t="n">
        <v>120000</v>
      </c>
      <c r="F2759" s="18" t="n">
        <v>0</v>
      </c>
      <c r="G2759" s="18" t="n">
        <v>0</v>
      </c>
      <c r="H2759" s="18" t="n">
        <v>0</v>
      </c>
      <c r="I2759" s="18" t="n">
        <v>0</v>
      </c>
      <c r="J2759" s="18">
        <f>ROUND(MIN(B2759/12,650000)*12*0.0915+MIN(B2759/12,1390000)*12*(0.0504+0)+B2759*0.005,0)</f>
        <v/>
      </c>
      <c r="K2759" s="18" t="n">
        <v>0</v>
      </c>
      <c r="L2759" s="18" t="n">
        <v>0</v>
      </c>
      <c r="M2759" s="18">
        <f>ROUND(IF(C2759&gt;=2026,IF(B2759&lt;741000,0,IF(B2759&lt;2191000,B2759-740000,IF(B2759&lt;2193000,1451000,IF(B2759&lt;2196000,1453000,IF(B2759&lt;2200000,1456000,IF(B2759&lt;3600000,ROUNDDOWN(B2759/4,-3)*2.8-80000,IF(B2759&lt;6600000,ROUNDDOWN(B2759/4,-3)*3.2-440000,IF(B2759&lt;8500000,ROUNDDOWN(B2759*0.9,0)-1100000,B2759-1950000)))))))),IF(B2759&lt;651000,0,IF(B2759&lt;1900000,B2759-650000,IF(B2759&lt;3600000,ROUNDDOWN(B2759/4,-3)*2.8-80000,IF(B2759&lt;6600000,ROUNDDOWN(B2759/4,-3)*3.2-440000,IF(B2759&lt;8500000,ROUNDDOWN(B2759*0.9,0)-1100000,B2759-1950000)))))),0)</f>
        <v/>
      </c>
      <c r="N2759" s="18">
        <f>IF(M2759&gt;23500000,NA(),IF(C2759&gt;=2026,IF(M2759&lt;=4890000,1040000,IF(M2759&lt;=6550000,670000,620000)),IF(M2759&lt;=1320000,950000,IF(M2759&lt;=3360000,880000,IF(M2759&lt;=4890000,680000,IF(M2759&lt;=6550000,630000,580000))))))</f>
        <v/>
      </c>
      <c r="O2759" s="18">
        <f>IF(F2759&lt;=0,IF(AND(D2759="はい",C2759&gt;=2026,C2759&lt;=2027),IF(E2759&lt;=0,0,IF(E2759&lt;=30000,E2759,IF(E2759&lt;=60000,ROUNDUP(E2759/2,0)+15000,IF(E2759&lt;=120000,ROUNDUP(E2759/4,0)+30000,60000)))),IF(E2759&lt;=0,0,IF(E2759&lt;=20000,E2759,IF(E2759&lt;=40000,ROUNDUP(E2759/2,0)+10000,IF(E2759&lt;=80000,ROUNDUP(E2759/4,0)+20000,40000))))),IF(E2759&lt;=0,IF(F2759&lt;=0,0,IF(F2759&lt;=25000,F2759,IF(F2759&lt;=50000,ROUNDUP(F2759/2,0)+12500,IF(F2759&lt;=100000,ROUNDUP(F2759/4,0)+25000,50000)))),MAX(IF(F2759&lt;=0,0,IF(F2759&lt;=25000,F2759,IF(F2759&lt;=50000,ROUNDUP(F2759/2,0)+12500,IF(F2759&lt;=100000,ROUNDUP(F2759/4,0)+25000,50000)))),MIN(IF(AND(D2759="はい",C2759&gt;=2026,C2759&lt;=2027),IF(E2759&lt;=0,0,IF(E2759&lt;=30000,E2759,IF(E2759&lt;=60000,ROUNDUP(E2759/2,0)+15000,IF(E2759&lt;=120000,ROUNDUP(E2759/4,0)+30000,60000)))),IF(E2759&lt;=0,0,IF(E2759&lt;=20000,E2759,IF(E2759&lt;=40000,ROUNDUP(E2759/2,0)+10000,IF(E2759&lt;=80000,ROUNDUP(E2759/4,0)+20000,40000)))))+IF(F2759&lt;=0,0,IF(F2759&lt;=25000,F2759,IF(F2759&lt;=50000,ROUNDUP(F2759/2,0)+12500,IF(F2759&lt;=100000,ROUNDUP(F2759/4,0)+25000,50000)))),IF(AND(D2759="はい",C2759&gt;=2026,C2759&lt;=2027),60000,40000)))))</f>
        <v/>
      </c>
      <c r="P2759" s="18">
        <f>IF(G2759&lt;=0,0,IF(G2759&lt;=20000,G2759,IF(G2759&lt;=40000,ROUNDUP(G2759/2,0)+10000,IF(G2759&lt;=80000,ROUNDUP(G2759/4,0)+20000,40000))))</f>
        <v/>
      </c>
      <c r="Q2759" s="18">
        <f>IF(I2759&lt;=0,IF(H2759&lt;=0,0,IF(H2759&lt;=20000,H2759,IF(H2759&lt;=40000,ROUNDUP(H2759/2,0)+10000,IF(H2759&lt;=80000,ROUNDUP(H2759/4,0)+20000,40000)))),IF(H2759&lt;=0,IF(I2759&lt;=0,0,IF(I2759&lt;=25000,I2759,IF(I2759&lt;=50000,ROUNDUP(I2759/2,0)+12500,IF(I2759&lt;=100000,ROUNDUP(I2759/4,0)+25000,50000)))),MAX(IF(I2759&lt;=0,0,IF(I2759&lt;=25000,I2759,IF(I2759&lt;=50000,ROUNDUP(I2759/2,0)+12500,IF(I2759&lt;=100000,ROUNDUP(I2759/4,0)+25000,50000)))),MIN(IF(H2759&lt;=0,0,IF(H2759&lt;=20000,H2759,IF(H2759&lt;=40000,ROUNDUP(H2759/2,0)+10000,IF(H2759&lt;=80000,ROUNDUP(H2759/4,0)+20000,40000))))+IF(I2759&lt;=0,0,IF(I2759&lt;=25000,I2759,IF(I2759&lt;=50000,ROUNDUP(I2759/2,0)+12500,IF(I2759&lt;=100000,ROUNDUP(I2759/4,0)+25000,50000)))),40000))))</f>
        <v/>
      </c>
      <c r="R2759" s="18">
        <f>MIN(120000,O2759+P2759+Q2759)</f>
        <v/>
      </c>
      <c r="S2759" s="18">
        <f>IF(F2759&lt;=0,IF(E2759&lt;=0,0,IF(E2759&lt;=12000,E2759,IF(E2759&lt;=32000,ROUNDUP(E2759/2,0)+6000,IF(E2759&lt;=56000,ROUNDUP(E2759/4,0)+14000,28000)))),IF(E2759&lt;=0,IF(F2759&lt;=0,0,IF(F2759&lt;=15000,F2759,IF(F2759&lt;=40000,ROUNDUP(F2759/2,0)+7500,IF(F2759&lt;=70000,ROUNDUP(F2759/4,0)+17500,35000)))),MAX(IF(F2759&lt;=0,0,IF(F2759&lt;=15000,F2759,IF(F2759&lt;=40000,ROUNDUP(F2759/2,0)+7500,IF(F2759&lt;=70000,ROUNDUP(F2759/4,0)+17500,35000)))),MIN(IF(E2759&lt;=0,0,IF(E2759&lt;=12000,E2759,IF(E2759&lt;=32000,ROUNDUP(E2759/2,0)+6000,IF(E2759&lt;=56000,ROUNDUP(E2759/4,0)+14000,28000))))+IF(F2759&lt;=0,0,IF(F2759&lt;=15000,F2759,IF(F2759&lt;=40000,ROUNDUP(F2759/2,0)+7500,IF(F2759&lt;=70000,ROUNDUP(F2759/4,0)+17500,35000)))),28000))))</f>
        <v/>
      </c>
      <c r="T2759" s="18">
        <f>IF(G2759&lt;=0,0,IF(G2759&lt;=12000,G2759,IF(G2759&lt;=32000,ROUNDUP(G2759/2,0)+6000,IF(G2759&lt;=56000,ROUNDUP(G2759/4,0)+14000,28000))))</f>
        <v/>
      </c>
      <c r="U2759" s="18">
        <f>IF(I2759&lt;=0,IF(H2759&lt;=0,0,IF(H2759&lt;=12000,H2759,IF(H2759&lt;=32000,ROUNDUP(H2759/2,0)+6000,IF(H2759&lt;=56000,ROUNDUP(H2759/4,0)+14000,28000)))),IF(H2759&lt;=0,IF(I2759&lt;=0,0,IF(I2759&lt;=15000,I2759,IF(I2759&lt;=40000,ROUNDUP(I2759/2,0)+7500,IF(I2759&lt;=70000,ROUNDUP(I2759/4,0)+17500,35000)))),MAX(IF(I2759&lt;=0,0,IF(I2759&lt;=15000,I2759,IF(I2759&lt;=40000,ROUNDUP(I2759/2,0)+7500,IF(I2759&lt;=70000,ROUNDUP(I2759/4,0)+17500,35000)))),MIN(IF(H2759&lt;=0,0,IF(H2759&lt;=12000,H2759,IF(H2759&lt;=32000,ROUNDUP(H2759/2,0)+6000,IF(H2759&lt;=56000,ROUNDUP(H2759/4,0)+14000,28000))))+IF(I2759&lt;=0,0,IF(I2759&lt;=15000,I2759,IF(I2759&lt;=40000,ROUNDUP(I2759/2,0)+7500,IF(I2759&lt;=70000,ROUNDUP(I2759/4,0)+17500,35000)))),28000))))</f>
        <v/>
      </c>
      <c r="V2759" s="18">
        <f>MIN(70000,S2759+T2759+U2759)</f>
        <v/>
      </c>
      <c r="W2759" s="18">
        <f>MAX(0,ROUNDDOWN(M2759-J2759-N2759-K2759-0,-3))</f>
        <v/>
      </c>
      <c r="X2759" s="18">
        <f>MAX(0,ROUNDDOWN(M2759-J2759-N2759-K2759-R2759,-3))</f>
        <v/>
      </c>
      <c r="Y2759" s="18">
        <f>IF(W2759&lt;=0,0,ROUNDDOWN((W2759*LOOKUP(W2759,{0,1950001,3300001,6950001,9000001,18000001,40000001},{0.05,0.1,0.2,0.23,0.33,0.4,0.45})-LOOKUP(W2759,{0,1950001,3300001,6950001,9000001,18000001,40000001},{0,97500,427500,636000,1536000,2796000,4796000}))*1.021,-2))</f>
        <v/>
      </c>
      <c r="Z2759" s="18">
        <f>IF(X2759&lt;=0,0,ROUNDDOWN((X2759*LOOKUP(X2759,{0,1950001,3300001,6950001,9000001,18000001,40000001},{0.05,0.1,0.2,0.23,0.33,0.4,0.45})-LOOKUP(X2759,{0,1950001,3300001,6950001,9000001,18000001,40000001},{0,97500,427500,636000,1536000,2796000,4796000}))*1.021,-2))</f>
        <v/>
      </c>
      <c r="AA2759" s="18">
        <f>MAX(0,ROUNDDOWN(M2759-J2759-430000-L2759-0,-3))</f>
        <v/>
      </c>
      <c r="AB2759" s="18">
        <f>MAX(0,ROUNDDOWN(M2759-J2759-430000-L2759-V2759,-3))</f>
        <v/>
      </c>
      <c r="AC2759" s="18">
        <f>IF(M2759&lt;=450000,0,MAX(0,ROUNDDOWN(AA2759*0.06-MIN(50000,AA2759)*0.03,-2))+MAX(0,ROUNDDOWN(AA2759*0.04-MIN(50000,AA2759)*0.02,-2)))</f>
        <v/>
      </c>
      <c r="AD2759" s="18">
        <f>IF(M2759&lt;=450000,0,MAX(0,ROUNDDOWN(AB2759*0.06-MIN(50000,AB2759)*0.03,-2))+MAX(0,ROUNDDOWN(AB2759*0.04-MIN(50000,AB2759)*0.02,-2)))</f>
        <v/>
      </c>
      <c r="AE2759" s="18">
        <f>Y2759-Z2759</f>
        <v/>
      </c>
      <c r="AF2759" s="18">
        <f>AC2759-AD2759</f>
        <v/>
      </c>
      <c r="AG2759" s="18">
        <f>AE2759+AF2759</f>
        <v/>
      </c>
      <c r="AH2759" s="20">
        <f>IF(W2759&lt;=0,0,LOOKUP(W2759,{0,1950001,3300001,6950001,9000001,18000001,40000001},{0.05,0.1,0.2,0.23,0.33,0.4,0.45}))</f>
        <v/>
      </c>
    </row>
    <row r="2760">
      <c r="A2760" t="inlineStr">
        <is>
          <t>1万円刻み 3区分8万円ずつ</t>
        </is>
      </c>
      <c r="B2760" s="18">
        <f>'4_1万円刻み'!$A$894</f>
        <v/>
      </c>
      <c r="C2760" s="19" t="n">
        <v>2026</v>
      </c>
      <c r="D2760" t="inlineStr">
        <is>
          <t>いいえ</t>
        </is>
      </c>
      <c r="E2760" s="18" t="n">
        <v>80000</v>
      </c>
      <c r="F2760" s="18" t="n">
        <v>0</v>
      </c>
      <c r="G2760" s="18" t="n">
        <v>80000</v>
      </c>
      <c r="H2760" s="18" t="n">
        <v>80000</v>
      </c>
      <c r="I2760" s="18" t="n">
        <v>0</v>
      </c>
      <c r="J2760" s="18">
        <f>ROUND(MIN(B2760/12,650000)*12*0.0915+MIN(B2760/12,1390000)*12*(0.0504+0)+B2760*0.005,0)</f>
        <v/>
      </c>
      <c r="K2760" s="18" t="n">
        <v>0</v>
      </c>
      <c r="L2760" s="18" t="n">
        <v>0</v>
      </c>
      <c r="M2760" s="18">
        <f>ROUND(IF(C2760&gt;=2026,IF(B2760&lt;741000,0,IF(B2760&lt;2191000,B2760-740000,IF(B2760&lt;2193000,1451000,IF(B2760&lt;2196000,1453000,IF(B2760&lt;2200000,1456000,IF(B2760&lt;3600000,ROUNDDOWN(B2760/4,-3)*2.8-80000,IF(B2760&lt;6600000,ROUNDDOWN(B2760/4,-3)*3.2-440000,IF(B2760&lt;8500000,ROUNDDOWN(B2760*0.9,0)-1100000,B2760-1950000)))))))),IF(B2760&lt;651000,0,IF(B2760&lt;1900000,B2760-650000,IF(B2760&lt;3600000,ROUNDDOWN(B2760/4,-3)*2.8-80000,IF(B2760&lt;6600000,ROUNDDOWN(B2760/4,-3)*3.2-440000,IF(B2760&lt;8500000,ROUNDDOWN(B2760*0.9,0)-1100000,B2760-1950000)))))),0)</f>
        <v/>
      </c>
      <c r="N2760" s="18">
        <f>IF(M2760&gt;23500000,NA(),IF(C2760&gt;=2026,IF(M2760&lt;=4890000,1040000,IF(M2760&lt;=6550000,670000,620000)),IF(M2760&lt;=1320000,950000,IF(M2760&lt;=3360000,880000,IF(M2760&lt;=4890000,680000,IF(M2760&lt;=6550000,630000,580000))))))</f>
        <v/>
      </c>
      <c r="O2760" s="18">
        <f>IF(F2760&lt;=0,IF(AND(D2760="はい",C2760&gt;=2026,C2760&lt;=2027),IF(E2760&lt;=0,0,IF(E2760&lt;=30000,E2760,IF(E2760&lt;=60000,ROUNDUP(E2760/2,0)+15000,IF(E2760&lt;=120000,ROUNDUP(E2760/4,0)+30000,60000)))),IF(E2760&lt;=0,0,IF(E2760&lt;=20000,E2760,IF(E2760&lt;=40000,ROUNDUP(E2760/2,0)+10000,IF(E2760&lt;=80000,ROUNDUP(E2760/4,0)+20000,40000))))),IF(E2760&lt;=0,IF(F2760&lt;=0,0,IF(F2760&lt;=25000,F2760,IF(F2760&lt;=50000,ROUNDUP(F2760/2,0)+12500,IF(F2760&lt;=100000,ROUNDUP(F2760/4,0)+25000,50000)))),MAX(IF(F2760&lt;=0,0,IF(F2760&lt;=25000,F2760,IF(F2760&lt;=50000,ROUNDUP(F2760/2,0)+12500,IF(F2760&lt;=100000,ROUNDUP(F2760/4,0)+25000,50000)))),MIN(IF(AND(D2760="はい",C2760&gt;=2026,C2760&lt;=2027),IF(E2760&lt;=0,0,IF(E2760&lt;=30000,E2760,IF(E2760&lt;=60000,ROUNDUP(E2760/2,0)+15000,IF(E2760&lt;=120000,ROUNDUP(E2760/4,0)+30000,60000)))),IF(E2760&lt;=0,0,IF(E2760&lt;=20000,E2760,IF(E2760&lt;=40000,ROUNDUP(E2760/2,0)+10000,IF(E2760&lt;=80000,ROUNDUP(E2760/4,0)+20000,40000)))))+IF(F2760&lt;=0,0,IF(F2760&lt;=25000,F2760,IF(F2760&lt;=50000,ROUNDUP(F2760/2,0)+12500,IF(F2760&lt;=100000,ROUNDUP(F2760/4,0)+25000,50000)))),IF(AND(D2760="はい",C2760&gt;=2026,C2760&lt;=2027),60000,40000)))))</f>
        <v/>
      </c>
      <c r="P2760" s="18">
        <f>IF(G2760&lt;=0,0,IF(G2760&lt;=20000,G2760,IF(G2760&lt;=40000,ROUNDUP(G2760/2,0)+10000,IF(G2760&lt;=80000,ROUNDUP(G2760/4,0)+20000,40000))))</f>
        <v/>
      </c>
      <c r="Q2760" s="18">
        <f>IF(I2760&lt;=0,IF(H2760&lt;=0,0,IF(H2760&lt;=20000,H2760,IF(H2760&lt;=40000,ROUNDUP(H2760/2,0)+10000,IF(H2760&lt;=80000,ROUNDUP(H2760/4,0)+20000,40000)))),IF(H2760&lt;=0,IF(I2760&lt;=0,0,IF(I2760&lt;=25000,I2760,IF(I2760&lt;=50000,ROUNDUP(I2760/2,0)+12500,IF(I2760&lt;=100000,ROUNDUP(I2760/4,0)+25000,50000)))),MAX(IF(I2760&lt;=0,0,IF(I2760&lt;=25000,I2760,IF(I2760&lt;=50000,ROUNDUP(I2760/2,0)+12500,IF(I2760&lt;=100000,ROUNDUP(I2760/4,0)+25000,50000)))),MIN(IF(H2760&lt;=0,0,IF(H2760&lt;=20000,H2760,IF(H2760&lt;=40000,ROUNDUP(H2760/2,0)+10000,IF(H2760&lt;=80000,ROUNDUP(H2760/4,0)+20000,40000))))+IF(I2760&lt;=0,0,IF(I2760&lt;=25000,I2760,IF(I2760&lt;=50000,ROUNDUP(I2760/2,0)+12500,IF(I2760&lt;=100000,ROUNDUP(I2760/4,0)+25000,50000)))),40000))))</f>
        <v/>
      </c>
      <c r="R2760" s="18">
        <f>MIN(120000,O2760+P2760+Q2760)</f>
        <v/>
      </c>
      <c r="S2760" s="18">
        <f>IF(F2760&lt;=0,IF(E2760&lt;=0,0,IF(E2760&lt;=12000,E2760,IF(E2760&lt;=32000,ROUNDUP(E2760/2,0)+6000,IF(E2760&lt;=56000,ROUNDUP(E2760/4,0)+14000,28000)))),IF(E2760&lt;=0,IF(F2760&lt;=0,0,IF(F2760&lt;=15000,F2760,IF(F2760&lt;=40000,ROUNDUP(F2760/2,0)+7500,IF(F2760&lt;=70000,ROUNDUP(F2760/4,0)+17500,35000)))),MAX(IF(F2760&lt;=0,0,IF(F2760&lt;=15000,F2760,IF(F2760&lt;=40000,ROUNDUP(F2760/2,0)+7500,IF(F2760&lt;=70000,ROUNDUP(F2760/4,0)+17500,35000)))),MIN(IF(E2760&lt;=0,0,IF(E2760&lt;=12000,E2760,IF(E2760&lt;=32000,ROUNDUP(E2760/2,0)+6000,IF(E2760&lt;=56000,ROUNDUP(E2760/4,0)+14000,28000))))+IF(F2760&lt;=0,0,IF(F2760&lt;=15000,F2760,IF(F2760&lt;=40000,ROUNDUP(F2760/2,0)+7500,IF(F2760&lt;=70000,ROUNDUP(F2760/4,0)+17500,35000)))),28000))))</f>
        <v/>
      </c>
      <c r="T2760" s="18">
        <f>IF(G2760&lt;=0,0,IF(G2760&lt;=12000,G2760,IF(G2760&lt;=32000,ROUNDUP(G2760/2,0)+6000,IF(G2760&lt;=56000,ROUNDUP(G2760/4,0)+14000,28000))))</f>
        <v/>
      </c>
      <c r="U2760" s="18">
        <f>IF(I2760&lt;=0,IF(H2760&lt;=0,0,IF(H2760&lt;=12000,H2760,IF(H2760&lt;=32000,ROUNDUP(H2760/2,0)+6000,IF(H2760&lt;=56000,ROUNDUP(H2760/4,0)+14000,28000)))),IF(H2760&lt;=0,IF(I2760&lt;=0,0,IF(I2760&lt;=15000,I2760,IF(I2760&lt;=40000,ROUNDUP(I2760/2,0)+7500,IF(I2760&lt;=70000,ROUNDUP(I2760/4,0)+17500,35000)))),MAX(IF(I2760&lt;=0,0,IF(I2760&lt;=15000,I2760,IF(I2760&lt;=40000,ROUNDUP(I2760/2,0)+7500,IF(I2760&lt;=70000,ROUNDUP(I2760/4,0)+17500,35000)))),MIN(IF(H2760&lt;=0,0,IF(H2760&lt;=12000,H2760,IF(H2760&lt;=32000,ROUNDUP(H2760/2,0)+6000,IF(H2760&lt;=56000,ROUNDUP(H2760/4,0)+14000,28000))))+IF(I2760&lt;=0,0,IF(I2760&lt;=15000,I2760,IF(I2760&lt;=40000,ROUNDUP(I2760/2,0)+7500,IF(I2760&lt;=70000,ROUNDUP(I2760/4,0)+17500,35000)))),28000))))</f>
        <v/>
      </c>
      <c r="V2760" s="18">
        <f>MIN(70000,S2760+T2760+U2760)</f>
        <v/>
      </c>
      <c r="W2760" s="18">
        <f>MAX(0,ROUNDDOWN(M2760-J2760-N2760-K2760-0,-3))</f>
        <v/>
      </c>
      <c r="X2760" s="18">
        <f>MAX(0,ROUNDDOWN(M2760-J2760-N2760-K2760-R2760,-3))</f>
        <v/>
      </c>
      <c r="Y2760" s="18">
        <f>IF(W2760&lt;=0,0,ROUNDDOWN((W2760*LOOKUP(W2760,{0,1950001,3300001,6950001,9000001,18000001,40000001},{0.05,0.1,0.2,0.23,0.33,0.4,0.45})-LOOKUP(W2760,{0,1950001,3300001,6950001,9000001,18000001,40000001},{0,97500,427500,636000,1536000,2796000,4796000}))*1.021,-2))</f>
        <v/>
      </c>
      <c r="Z2760" s="18">
        <f>IF(X2760&lt;=0,0,ROUNDDOWN((X2760*LOOKUP(X2760,{0,1950001,3300001,6950001,9000001,18000001,40000001},{0.05,0.1,0.2,0.23,0.33,0.4,0.45})-LOOKUP(X2760,{0,1950001,3300001,6950001,9000001,18000001,40000001},{0,97500,427500,636000,1536000,2796000,4796000}))*1.021,-2))</f>
        <v/>
      </c>
      <c r="AA2760" s="18">
        <f>MAX(0,ROUNDDOWN(M2760-J2760-430000-L2760-0,-3))</f>
        <v/>
      </c>
      <c r="AB2760" s="18">
        <f>MAX(0,ROUNDDOWN(M2760-J2760-430000-L2760-V2760,-3))</f>
        <v/>
      </c>
      <c r="AC2760" s="18">
        <f>IF(M2760&lt;=450000,0,MAX(0,ROUNDDOWN(AA2760*0.06-MIN(50000,AA2760)*0.03,-2))+MAX(0,ROUNDDOWN(AA2760*0.04-MIN(50000,AA2760)*0.02,-2)))</f>
        <v/>
      </c>
      <c r="AD2760" s="18">
        <f>IF(M2760&lt;=450000,0,MAX(0,ROUNDDOWN(AB2760*0.06-MIN(50000,AB2760)*0.03,-2))+MAX(0,ROUNDDOWN(AB2760*0.04-MIN(50000,AB2760)*0.02,-2)))</f>
        <v/>
      </c>
      <c r="AE2760" s="18">
        <f>Y2760-Z2760</f>
        <v/>
      </c>
      <c r="AF2760" s="18">
        <f>AC2760-AD2760</f>
        <v/>
      </c>
      <c r="AG2760" s="18">
        <f>AE2760+AF2760</f>
        <v/>
      </c>
      <c r="AH2760" s="20">
        <f>IF(W2760&lt;=0,0,LOOKUP(W2760,{0,1950001,3300001,6950001,9000001,18000001,40000001},{0.05,0.1,0.2,0.23,0.33,0.4,0.45}))</f>
        <v/>
      </c>
    </row>
    <row r="2761">
      <c r="A2761" t="inlineStr">
        <is>
          <t>1万円刻み 一般8万円</t>
        </is>
      </c>
      <c r="B2761" s="18">
        <f>'4_1万円刻み'!$A$894</f>
        <v/>
      </c>
      <c r="C2761" s="19" t="n">
        <v>2026</v>
      </c>
      <c r="D2761" t="inlineStr">
        <is>
          <t>いいえ</t>
        </is>
      </c>
      <c r="E2761" s="18" t="n">
        <v>80000</v>
      </c>
      <c r="F2761" s="18" t="n">
        <v>0</v>
      </c>
      <c r="G2761" s="18" t="n">
        <v>0</v>
      </c>
      <c r="H2761" s="18" t="n">
        <v>0</v>
      </c>
      <c r="I2761" s="18" t="n">
        <v>0</v>
      </c>
      <c r="J2761" s="18">
        <f>ROUND(MIN(B2761/12,650000)*12*0.0915+MIN(B2761/12,1390000)*12*(0.0504+0)+B2761*0.005,0)</f>
        <v/>
      </c>
      <c r="K2761" s="18" t="n">
        <v>0</v>
      </c>
      <c r="L2761" s="18" t="n">
        <v>0</v>
      </c>
      <c r="M2761" s="18">
        <f>ROUND(IF(C2761&gt;=2026,IF(B2761&lt;741000,0,IF(B2761&lt;2191000,B2761-740000,IF(B2761&lt;2193000,1451000,IF(B2761&lt;2196000,1453000,IF(B2761&lt;2200000,1456000,IF(B2761&lt;3600000,ROUNDDOWN(B2761/4,-3)*2.8-80000,IF(B2761&lt;6600000,ROUNDDOWN(B2761/4,-3)*3.2-440000,IF(B2761&lt;8500000,ROUNDDOWN(B2761*0.9,0)-1100000,B2761-1950000)))))))),IF(B2761&lt;651000,0,IF(B2761&lt;1900000,B2761-650000,IF(B2761&lt;3600000,ROUNDDOWN(B2761/4,-3)*2.8-80000,IF(B2761&lt;6600000,ROUNDDOWN(B2761/4,-3)*3.2-440000,IF(B2761&lt;8500000,ROUNDDOWN(B2761*0.9,0)-1100000,B2761-1950000)))))),0)</f>
        <v/>
      </c>
      <c r="N2761" s="18">
        <f>IF(M2761&gt;23500000,NA(),IF(C2761&gt;=2026,IF(M2761&lt;=4890000,1040000,IF(M2761&lt;=6550000,670000,620000)),IF(M2761&lt;=1320000,950000,IF(M2761&lt;=3360000,880000,IF(M2761&lt;=4890000,680000,IF(M2761&lt;=6550000,630000,580000))))))</f>
        <v/>
      </c>
      <c r="O2761" s="18">
        <f>IF(F2761&lt;=0,IF(AND(D2761="はい",C2761&gt;=2026,C2761&lt;=2027),IF(E2761&lt;=0,0,IF(E2761&lt;=30000,E2761,IF(E2761&lt;=60000,ROUNDUP(E2761/2,0)+15000,IF(E2761&lt;=120000,ROUNDUP(E2761/4,0)+30000,60000)))),IF(E2761&lt;=0,0,IF(E2761&lt;=20000,E2761,IF(E2761&lt;=40000,ROUNDUP(E2761/2,0)+10000,IF(E2761&lt;=80000,ROUNDUP(E2761/4,0)+20000,40000))))),IF(E2761&lt;=0,IF(F2761&lt;=0,0,IF(F2761&lt;=25000,F2761,IF(F2761&lt;=50000,ROUNDUP(F2761/2,0)+12500,IF(F2761&lt;=100000,ROUNDUP(F2761/4,0)+25000,50000)))),MAX(IF(F2761&lt;=0,0,IF(F2761&lt;=25000,F2761,IF(F2761&lt;=50000,ROUNDUP(F2761/2,0)+12500,IF(F2761&lt;=100000,ROUNDUP(F2761/4,0)+25000,50000)))),MIN(IF(AND(D2761="はい",C2761&gt;=2026,C2761&lt;=2027),IF(E2761&lt;=0,0,IF(E2761&lt;=30000,E2761,IF(E2761&lt;=60000,ROUNDUP(E2761/2,0)+15000,IF(E2761&lt;=120000,ROUNDUP(E2761/4,0)+30000,60000)))),IF(E2761&lt;=0,0,IF(E2761&lt;=20000,E2761,IF(E2761&lt;=40000,ROUNDUP(E2761/2,0)+10000,IF(E2761&lt;=80000,ROUNDUP(E2761/4,0)+20000,40000)))))+IF(F2761&lt;=0,0,IF(F2761&lt;=25000,F2761,IF(F2761&lt;=50000,ROUNDUP(F2761/2,0)+12500,IF(F2761&lt;=100000,ROUNDUP(F2761/4,0)+25000,50000)))),IF(AND(D2761="はい",C2761&gt;=2026,C2761&lt;=2027),60000,40000)))))</f>
        <v/>
      </c>
      <c r="P2761" s="18">
        <f>IF(G2761&lt;=0,0,IF(G2761&lt;=20000,G2761,IF(G2761&lt;=40000,ROUNDUP(G2761/2,0)+10000,IF(G2761&lt;=80000,ROUNDUP(G2761/4,0)+20000,40000))))</f>
        <v/>
      </c>
      <c r="Q2761" s="18">
        <f>IF(I2761&lt;=0,IF(H2761&lt;=0,0,IF(H2761&lt;=20000,H2761,IF(H2761&lt;=40000,ROUNDUP(H2761/2,0)+10000,IF(H2761&lt;=80000,ROUNDUP(H2761/4,0)+20000,40000)))),IF(H2761&lt;=0,IF(I2761&lt;=0,0,IF(I2761&lt;=25000,I2761,IF(I2761&lt;=50000,ROUNDUP(I2761/2,0)+12500,IF(I2761&lt;=100000,ROUNDUP(I2761/4,0)+25000,50000)))),MAX(IF(I2761&lt;=0,0,IF(I2761&lt;=25000,I2761,IF(I2761&lt;=50000,ROUNDUP(I2761/2,0)+12500,IF(I2761&lt;=100000,ROUNDUP(I2761/4,0)+25000,50000)))),MIN(IF(H2761&lt;=0,0,IF(H2761&lt;=20000,H2761,IF(H2761&lt;=40000,ROUNDUP(H2761/2,0)+10000,IF(H2761&lt;=80000,ROUNDUP(H2761/4,0)+20000,40000))))+IF(I2761&lt;=0,0,IF(I2761&lt;=25000,I2761,IF(I2761&lt;=50000,ROUNDUP(I2761/2,0)+12500,IF(I2761&lt;=100000,ROUNDUP(I2761/4,0)+25000,50000)))),40000))))</f>
        <v/>
      </c>
      <c r="R2761" s="18">
        <f>MIN(120000,O2761+P2761+Q2761)</f>
        <v/>
      </c>
      <c r="S2761" s="18">
        <f>IF(F2761&lt;=0,IF(E2761&lt;=0,0,IF(E2761&lt;=12000,E2761,IF(E2761&lt;=32000,ROUNDUP(E2761/2,0)+6000,IF(E2761&lt;=56000,ROUNDUP(E2761/4,0)+14000,28000)))),IF(E2761&lt;=0,IF(F2761&lt;=0,0,IF(F2761&lt;=15000,F2761,IF(F2761&lt;=40000,ROUNDUP(F2761/2,0)+7500,IF(F2761&lt;=70000,ROUNDUP(F2761/4,0)+17500,35000)))),MAX(IF(F2761&lt;=0,0,IF(F2761&lt;=15000,F2761,IF(F2761&lt;=40000,ROUNDUP(F2761/2,0)+7500,IF(F2761&lt;=70000,ROUNDUP(F2761/4,0)+17500,35000)))),MIN(IF(E2761&lt;=0,0,IF(E2761&lt;=12000,E2761,IF(E2761&lt;=32000,ROUNDUP(E2761/2,0)+6000,IF(E2761&lt;=56000,ROUNDUP(E2761/4,0)+14000,28000))))+IF(F2761&lt;=0,0,IF(F2761&lt;=15000,F2761,IF(F2761&lt;=40000,ROUNDUP(F2761/2,0)+7500,IF(F2761&lt;=70000,ROUNDUP(F2761/4,0)+17500,35000)))),28000))))</f>
        <v/>
      </c>
      <c r="T2761" s="18">
        <f>IF(G2761&lt;=0,0,IF(G2761&lt;=12000,G2761,IF(G2761&lt;=32000,ROUNDUP(G2761/2,0)+6000,IF(G2761&lt;=56000,ROUNDUP(G2761/4,0)+14000,28000))))</f>
        <v/>
      </c>
      <c r="U2761" s="18">
        <f>IF(I2761&lt;=0,IF(H2761&lt;=0,0,IF(H2761&lt;=12000,H2761,IF(H2761&lt;=32000,ROUNDUP(H2761/2,0)+6000,IF(H2761&lt;=56000,ROUNDUP(H2761/4,0)+14000,28000)))),IF(H2761&lt;=0,IF(I2761&lt;=0,0,IF(I2761&lt;=15000,I2761,IF(I2761&lt;=40000,ROUNDUP(I2761/2,0)+7500,IF(I2761&lt;=70000,ROUNDUP(I2761/4,0)+17500,35000)))),MAX(IF(I2761&lt;=0,0,IF(I2761&lt;=15000,I2761,IF(I2761&lt;=40000,ROUNDUP(I2761/2,0)+7500,IF(I2761&lt;=70000,ROUNDUP(I2761/4,0)+17500,35000)))),MIN(IF(H2761&lt;=0,0,IF(H2761&lt;=12000,H2761,IF(H2761&lt;=32000,ROUNDUP(H2761/2,0)+6000,IF(H2761&lt;=56000,ROUNDUP(H2761/4,0)+14000,28000))))+IF(I2761&lt;=0,0,IF(I2761&lt;=15000,I2761,IF(I2761&lt;=40000,ROUNDUP(I2761/2,0)+7500,IF(I2761&lt;=70000,ROUNDUP(I2761/4,0)+17500,35000)))),28000))))</f>
        <v/>
      </c>
      <c r="V2761" s="18">
        <f>MIN(70000,S2761+T2761+U2761)</f>
        <v/>
      </c>
      <c r="W2761" s="18">
        <f>MAX(0,ROUNDDOWN(M2761-J2761-N2761-K2761-0,-3))</f>
        <v/>
      </c>
      <c r="X2761" s="18">
        <f>MAX(0,ROUNDDOWN(M2761-J2761-N2761-K2761-R2761,-3))</f>
        <v/>
      </c>
      <c r="Y2761" s="18">
        <f>IF(W2761&lt;=0,0,ROUNDDOWN((W2761*LOOKUP(W2761,{0,1950001,3300001,6950001,9000001,18000001,40000001},{0.05,0.1,0.2,0.23,0.33,0.4,0.45})-LOOKUP(W2761,{0,1950001,3300001,6950001,9000001,18000001,40000001},{0,97500,427500,636000,1536000,2796000,4796000}))*1.021,-2))</f>
        <v/>
      </c>
      <c r="Z2761" s="18">
        <f>IF(X2761&lt;=0,0,ROUNDDOWN((X2761*LOOKUP(X2761,{0,1950001,3300001,6950001,9000001,18000001,40000001},{0.05,0.1,0.2,0.23,0.33,0.4,0.45})-LOOKUP(X2761,{0,1950001,3300001,6950001,9000001,18000001,40000001},{0,97500,427500,636000,1536000,2796000,4796000}))*1.021,-2))</f>
        <v/>
      </c>
      <c r="AA2761" s="18">
        <f>MAX(0,ROUNDDOWN(M2761-J2761-430000-L2761-0,-3))</f>
        <v/>
      </c>
      <c r="AB2761" s="18">
        <f>MAX(0,ROUNDDOWN(M2761-J2761-430000-L2761-V2761,-3))</f>
        <v/>
      </c>
      <c r="AC2761" s="18">
        <f>IF(M2761&lt;=450000,0,MAX(0,ROUNDDOWN(AA2761*0.06-MIN(50000,AA2761)*0.03,-2))+MAX(0,ROUNDDOWN(AA2761*0.04-MIN(50000,AA2761)*0.02,-2)))</f>
        <v/>
      </c>
      <c r="AD2761" s="18">
        <f>IF(M2761&lt;=450000,0,MAX(0,ROUNDDOWN(AB2761*0.06-MIN(50000,AB2761)*0.03,-2))+MAX(0,ROUNDDOWN(AB2761*0.04-MIN(50000,AB2761)*0.02,-2)))</f>
        <v/>
      </c>
      <c r="AE2761" s="18">
        <f>Y2761-Z2761</f>
        <v/>
      </c>
      <c r="AF2761" s="18">
        <f>AC2761-AD2761</f>
        <v/>
      </c>
      <c r="AG2761" s="18">
        <f>AE2761+AF2761</f>
        <v/>
      </c>
      <c r="AH2761" s="20">
        <f>IF(W2761&lt;=0,0,LOOKUP(W2761,{0,1950001,3300001,6950001,9000001,18000001,40000001},{0.05,0.1,0.2,0.23,0.33,0.4,0.45}))</f>
        <v/>
      </c>
    </row>
    <row r="2762">
      <c r="A2762" t="inlineStr">
        <is>
          <t>1万円刻み 特例あり一般12万円</t>
        </is>
      </c>
      <c r="B2762" s="18">
        <f>'4_1万円刻み'!$A$894</f>
        <v/>
      </c>
      <c r="C2762" s="19" t="n">
        <v>2026</v>
      </c>
      <c r="D2762" t="inlineStr">
        <is>
          <t>はい</t>
        </is>
      </c>
      <c r="E2762" s="18" t="n">
        <v>120000</v>
      </c>
      <c r="F2762" s="18" t="n">
        <v>0</v>
      </c>
      <c r="G2762" s="18" t="n">
        <v>0</v>
      </c>
      <c r="H2762" s="18" t="n">
        <v>0</v>
      </c>
      <c r="I2762" s="18" t="n">
        <v>0</v>
      </c>
      <c r="J2762" s="18">
        <f>ROUND(MIN(B2762/12,650000)*12*0.0915+MIN(B2762/12,1390000)*12*(0.0504+0)+B2762*0.005,0)</f>
        <v/>
      </c>
      <c r="K2762" s="18" t="n">
        <v>0</v>
      </c>
      <c r="L2762" s="18" t="n">
        <v>0</v>
      </c>
      <c r="M2762" s="18">
        <f>ROUND(IF(C2762&gt;=2026,IF(B2762&lt;741000,0,IF(B2762&lt;2191000,B2762-740000,IF(B2762&lt;2193000,1451000,IF(B2762&lt;2196000,1453000,IF(B2762&lt;2200000,1456000,IF(B2762&lt;3600000,ROUNDDOWN(B2762/4,-3)*2.8-80000,IF(B2762&lt;6600000,ROUNDDOWN(B2762/4,-3)*3.2-440000,IF(B2762&lt;8500000,ROUNDDOWN(B2762*0.9,0)-1100000,B2762-1950000)))))))),IF(B2762&lt;651000,0,IF(B2762&lt;1900000,B2762-650000,IF(B2762&lt;3600000,ROUNDDOWN(B2762/4,-3)*2.8-80000,IF(B2762&lt;6600000,ROUNDDOWN(B2762/4,-3)*3.2-440000,IF(B2762&lt;8500000,ROUNDDOWN(B2762*0.9,0)-1100000,B2762-1950000)))))),0)</f>
        <v/>
      </c>
      <c r="N2762" s="18">
        <f>IF(M2762&gt;23500000,NA(),IF(C2762&gt;=2026,IF(M2762&lt;=4890000,1040000,IF(M2762&lt;=6550000,670000,620000)),IF(M2762&lt;=1320000,950000,IF(M2762&lt;=3360000,880000,IF(M2762&lt;=4890000,680000,IF(M2762&lt;=6550000,630000,580000))))))</f>
        <v/>
      </c>
      <c r="O2762" s="18">
        <f>IF(F2762&lt;=0,IF(AND(D2762="はい",C2762&gt;=2026,C2762&lt;=2027),IF(E2762&lt;=0,0,IF(E2762&lt;=30000,E2762,IF(E2762&lt;=60000,ROUNDUP(E2762/2,0)+15000,IF(E2762&lt;=120000,ROUNDUP(E2762/4,0)+30000,60000)))),IF(E2762&lt;=0,0,IF(E2762&lt;=20000,E2762,IF(E2762&lt;=40000,ROUNDUP(E2762/2,0)+10000,IF(E2762&lt;=80000,ROUNDUP(E2762/4,0)+20000,40000))))),IF(E2762&lt;=0,IF(F2762&lt;=0,0,IF(F2762&lt;=25000,F2762,IF(F2762&lt;=50000,ROUNDUP(F2762/2,0)+12500,IF(F2762&lt;=100000,ROUNDUP(F2762/4,0)+25000,50000)))),MAX(IF(F2762&lt;=0,0,IF(F2762&lt;=25000,F2762,IF(F2762&lt;=50000,ROUNDUP(F2762/2,0)+12500,IF(F2762&lt;=100000,ROUNDUP(F2762/4,0)+25000,50000)))),MIN(IF(AND(D2762="はい",C2762&gt;=2026,C2762&lt;=2027),IF(E2762&lt;=0,0,IF(E2762&lt;=30000,E2762,IF(E2762&lt;=60000,ROUNDUP(E2762/2,0)+15000,IF(E2762&lt;=120000,ROUNDUP(E2762/4,0)+30000,60000)))),IF(E2762&lt;=0,0,IF(E2762&lt;=20000,E2762,IF(E2762&lt;=40000,ROUNDUP(E2762/2,0)+10000,IF(E2762&lt;=80000,ROUNDUP(E2762/4,0)+20000,40000)))))+IF(F2762&lt;=0,0,IF(F2762&lt;=25000,F2762,IF(F2762&lt;=50000,ROUNDUP(F2762/2,0)+12500,IF(F2762&lt;=100000,ROUNDUP(F2762/4,0)+25000,50000)))),IF(AND(D2762="はい",C2762&gt;=2026,C2762&lt;=2027),60000,40000)))))</f>
        <v/>
      </c>
      <c r="P2762" s="18">
        <f>IF(G2762&lt;=0,0,IF(G2762&lt;=20000,G2762,IF(G2762&lt;=40000,ROUNDUP(G2762/2,0)+10000,IF(G2762&lt;=80000,ROUNDUP(G2762/4,0)+20000,40000))))</f>
        <v/>
      </c>
      <c r="Q2762" s="18">
        <f>IF(I2762&lt;=0,IF(H2762&lt;=0,0,IF(H2762&lt;=20000,H2762,IF(H2762&lt;=40000,ROUNDUP(H2762/2,0)+10000,IF(H2762&lt;=80000,ROUNDUP(H2762/4,0)+20000,40000)))),IF(H2762&lt;=0,IF(I2762&lt;=0,0,IF(I2762&lt;=25000,I2762,IF(I2762&lt;=50000,ROUNDUP(I2762/2,0)+12500,IF(I2762&lt;=100000,ROUNDUP(I2762/4,0)+25000,50000)))),MAX(IF(I2762&lt;=0,0,IF(I2762&lt;=25000,I2762,IF(I2762&lt;=50000,ROUNDUP(I2762/2,0)+12500,IF(I2762&lt;=100000,ROUNDUP(I2762/4,0)+25000,50000)))),MIN(IF(H2762&lt;=0,0,IF(H2762&lt;=20000,H2762,IF(H2762&lt;=40000,ROUNDUP(H2762/2,0)+10000,IF(H2762&lt;=80000,ROUNDUP(H2762/4,0)+20000,40000))))+IF(I2762&lt;=0,0,IF(I2762&lt;=25000,I2762,IF(I2762&lt;=50000,ROUNDUP(I2762/2,0)+12500,IF(I2762&lt;=100000,ROUNDUP(I2762/4,0)+25000,50000)))),40000))))</f>
        <v/>
      </c>
      <c r="R2762" s="18">
        <f>MIN(120000,O2762+P2762+Q2762)</f>
        <v/>
      </c>
      <c r="S2762" s="18">
        <f>IF(F2762&lt;=0,IF(E2762&lt;=0,0,IF(E2762&lt;=12000,E2762,IF(E2762&lt;=32000,ROUNDUP(E2762/2,0)+6000,IF(E2762&lt;=56000,ROUNDUP(E2762/4,0)+14000,28000)))),IF(E2762&lt;=0,IF(F2762&lt;=0,0,IF(F2762&lt;=15000,F2762,IF(F2762&lt;=40000,ROUNDUP(F2762/2,0)+7500,IF(F2762&lt;=70000,ROUNDUP(F2762/4,0)+17500,35000)))),MAX(IF(F2762&lt;=0,0,IF(F2762&lt;=15000,F2762,IF(F2762&lt;=40000,ROUNDUP(F2762/2,0)+7500,IF(F2762&lt;=70000,ROUNDUP(F2762/4,0)+17500,35000)))),MIN(IF(E2762&lt;=0,0,IF(E2762&lt;=12000,E2762,IF(E2762&lt;=32000,ROUNDUP(E2762/2,0)+6000,IF(E2762&lt;=56000,ROUNDUP(E2762/4,0)+14000,28000))))+IF(F2762&lt;=0,0,IF(F2762&lt;=15000,F2762,IF(F2762&lt;=40000,ROUNDUP(F2762/2,0)+7500,IF(F2762&lt;=70000,ROUNDUP(F2762/4,0)+17500,35000)))),28000))))</f>
        <v/>
      </c>
      <c r="T2762" s="18">
        <f>IF(G2762&lt;=0,0,IF(G2762&lt;=12000,G2762,IF(G2762&lt;=32000,ROUNDUP(G2762/2,0)+6000,IF(G2762&lt;=56000,ROUNDUP(G2762/4,0)+14000,28000))))</f>
        <v/>
      </c>
      <c r="U2762" s="18">
        <f>IF(I2762&lt;=0,IF(H2762&lt;=0,0,IF(H2762&lt;=12000,H2762,IF(H2762&lt;=32000,ROUNDUP(H2762/2,0)+6000,IF(H2762&lt;=56000,ROUNDUP(H2762/4,0)+14000,28000)))),IF(H2762&lt;=0,IF(I2762&lt;=0,0,IF(I2762&lt;=15000,I2762,IF(I2762&lt;=40000,ROUNDUP(I2762/2,0)+7500,IF(I2762&lt;=70000,ROUNDUP(I2762/4,0)+17500,35000)))),MAX(IF(I2762&lt;=0,0,IF(I2762&lt;=15000,I2762,IF(I2762&lt;=40000,ROUNDUP(I2762/2,0)+7500,IF(I2762&lt;=70000,ROUNDUP(I2762/4,0)+17500,35000)))),MIN(IF(H2762&lt;=0,0,IF(H2762&lt;=12000,H2762,IF(H2762&lt;=32000,ROUNDUP(H2762/2,0)+6000,IF(H2762&lt;=56000,ROUNDUP(H2762/4,0)+14000,28000))))+IF(I2762&lt;=0,0,IF(I2762&lt;=15000,I2762,IF(I2762&lt;=40000,ROUNDUP(I2762/2,0)+7500,IF(I2762&lt;=70000,ROUNDUP(I2762/4,0)+17500,35000)))),28000))))</f>
        <v/>
      </c>
      <c r="V2762" s="18">
        <f>MIN(70000,S2762+T2762+U2762)</f>
        <v/>
      </c>
      <c r="W2762" s="18">
        <f>MAX(0,ROUNDDOWN(M2762-J2762-N2762-K2762-0,-3))</f>
        <v/>
      </c>
      <c r="X2762" s="18">
        <f>MAX(0,ROUNDDOWN(M2762-J2762-N2762-K2762-R2762,-3))</f>
        <v/>
      </c>
      <c r="Y2762" s="18">
        <f>IF(W2762&lt;=0,0,ROUNDDOWN((W2762*LOOKUP(W2762,{0,1950001,3300001,6950001,9000001,18000001,40000001},{0.05,0.1,0.2,0.23,0.33,0.4,0.45})-LOOKUP(W2762,{0,1950001,3300001,6950001,9000001,18000001,40000001},{0,97500,427500,636000,1536000,2796000,4796000}))*1.021,-2))</f>
        <v/>
      </c>
      <c r="Z2762" s="18">
        <f>IF(X2762&lt;=0,0,ROUNDDOWN((X2762*LOOKUP(X2762,{0,1950001,3300001,6950001,9000001,18000001,40000001},{0.05,0.1,0.2,0.23,0.33,0.4,0.45})-LOOKUP(X2762,{0,1950001,3300001,6950001,9000001,18000001,40000001},{0,97500,427500,636000,1536000,2796000,4796000}))*1.021,-2))</f>
        <v/>
      </c>
      <c r="AA2762" s="18">
        <f>MAX(0,ROUNDDOWN(M2762-J2762-430000-L2762-0,-3))</f>
        <v/>
      </c>
      <c r="AB2762" s="18">
        <f>MAX(0,ROUNDDOWN(M2762-J2762-430000-L2762-V2762,-3))</f>
        <v/>
      </c>
      <c r="AC2762" s="18">
        <f>IF(M2762&lt;=450000,0,MAX(0,ROUNDDOWN(AA2762*0.06-MIN(50000,AA2762)*0.03,-2))+MAX(0,ROUNDDOWN(AA2762*0.04-MIN(50000,AA2762)*0.02,-2)))</f>
        <v/>
      </c>
      <c r="AD2762" s="18">
        <f>IF(M2762&lt;=450000,0,MAX(0,ROUNDDOWN(AB2762*0.06-MIN(50000,AB2762)*0.03,-2))+MAX(0,ROUNDDOWN(AB2762*0.04-MIN(50000,AB2762)*0.02,-2)))</f>
        <v/>
      </c>
      <c r="AE2762" s="18">
        <f>Y2762-Z2762</f>
        <v/>
      </c>
      <c r="AF2762" s="18">
        <f>AC2762-AD2762</f>
        <v/>
      </c>
      <c r="AG2762" s="18">
        <f>AE2762+AF2762</f>
        <v/>
      </c>
      <c r="AH2762" s="20">
        <f>IF(W2762&lt;=0,0,LOOKUP(W2762,{0,1950001,3300001,6950001,9000001,18000001,40000001},{0.05,0.1,0.2,0.23,0.33,0.4,0.45}))</f>
        <v/>
      </c>
    </row>
    <row r="2763">
      <c r="A2763" t="inlineStr">
        <is>
          <t>1万円刻み 3区分8万円ずつ</t>
        </is>
      </c>
      <c r="B2763" s="18">
        <f>'4_1万円刻み'!$A$895</f>
        <v/>
      </c>
      <c r="C2763" s="19" t="n">
        <v>2026</v>
      </c>
      <c r="D2763" t="inlineStr">
        <is>
          <t>いいえ</t>
        </is>
      </c>
      <c r="E2763" s="18" t="n">
        <v>80000</v>
      </c>
      <c r="F2763" s="18" t="n">
        <v>0</v>
      </c>
      <c r="G2763" s="18" t="n">
        <v>80000</v>
      </c>
      <c r="H2763" s="18" t="n">
        <v>80000</v>
      </c>
      <c r="I2763" s="18" t="n">
        <v>0</v>
      </c>
      <c r="J2763" s="18">
        <f>ROUND(MIN(B2763/12,650000)*12*0.0915+MIN(B2763/12,1390000)*12*(0.0504+0)+B2763*0.005,0)</f>
        <v/>
      </c>
      <c r="K2763" s="18" t="n">
        <v>0</v>
      </c>
      <c r="L2763" s="18" t="n">
        <v>0</v>
      </c>
      <c r="M2763" s="18">
        <f>ROUND(IF(C2763&gt;=2026,IF(B2763&lt;741000,0,IF(B2763&lt;2191000,B2763-740000,IF(B2763&lt;2193000,1451000,IF(B2763&lt;2196000,1453000,IF(B2763&lt;2200000,1456000,IF(B2763&lt;3600000,ROUNDDOWN(B2763/4,-3)*2.8-80000,IF(B2763&lt;6600000,ROUNDDOWN(B2763/4,-3)*3.2-440000,IF(B2763&lt;8500000,ROUNDDOWN(B2763*0.9,0)-1100000,B2763-1950000)))))))),IF(B2763&lt;651000,0,IF(B2763&lt;1900000,B2763-650000,IF(B2763&lt;3600000,ROUNDDOWN(B2763/4,-3)*2.8-80000,IF(B2763&lt;6600000,ROUNDDOWN(B2763/4,-3)*3.2-440000,IF(B2763&lt;8500000,ROUNDDOWN(B2763*0.9,0)-1100000,B2763-1950000)))))),0)</f>
        <v/>
      </c>
      <c r="N2763" s="18">
        <f>IF(M2763&gt;23500000,NA(),IF(C2763&gt;=2026,IF(M2763&lt;=4890000,1040000,IF(M2763&lt;=6550000,670000,620000)),IF(M2763&lt;=1320000,950000,IF(M2763&lt;=3360000,880000,IF(M2763&lt;=4890000,680000,IF(M2763&lt;=6550000,630000,580000))))))</f>
        <v/>
      </c>
      <c r="O2763" s="18">
        <f>IF(F2763&lt;=0,IF(AND(D2763="はい",C2763&gt;=2026,C2763&lt;=2027),IF(E2763&lt;=0,0,IF(E2763&lt;=30000,E2763,IF(E2763&lt;=60000,ROUNDUP(E2763/2,0)+15000,IF(E2763&lt;=120000,ROUNDUP(E2763/4,0)+30000,60000)))),IF(E2763&lt;=0,0,IF(E2763&lt;=20000,E2763,IF(E2763&lt;=40000,ROUNDUP(E2763/2,0)+10000,IF(E2763&lt;=80000,ROUNDUP(E2763/4,0)+20000,40000))))),IF(E2763&lt;=0,IF(F2763&lt;=0,0,IF(F2763&lt;=25000,F2763,IF(F2763&lt;=50000,ROUNDUP(F2763/2,0)+12500,IF(F2763&lt;=100000,ROUNDUP(F2763/4,0)+25000,50000)))),MAX(IF(F2763&lt;=0,0,IF(F2763&lt;=25000,F2763,IF(F2763&lt;=50000,ROUNDUP(F2763/2,0)+12500,IF(F2763&lt;=100000,ROUNDUP(F2763/4,0)+25000,50000)))),MIN(IF(AND(D2763="はい",C2763&gt;=2026,C2763&lt;=2027),IF(E2763&lt;=0,0,IF(E2763&lt;=30000,E2763,IF(E2763&lt;=60000,ROUNDUP(E2763/2,0)+15000,IF(E2763&lt;=120000,ROUNDUP(E2763/4,0)+30000,60000)))),IF(E2763&lt;=0,0,IF(E2763&lt;=20000,E2763,IF(E2763&lt;=40000,ROUNDUP(E2763/2,0)+10000,IF(E2763&lt;=80000,ROUNDUP(E2763/4,0)+20000,40000)))))+IF(F2763&lt;=0,0,IF(F2763&lt;=25000,F2763,IF(F2763&lt;=50000,ROUNDUP(F2763/2,0)+12500,IF(F2763&lt;=100000,ROUNDUP(F2763/4,0)+25000,50000)))),IF(AND(D2763="はい",C2763&gt;=2026,C2763&lt;=2027),60000,40000)))))</f>
        <v/>
      </c>
      <c r="P2763" s="18">
        <f>IF(G2763&lt;=0,0,IF(G2763&lt;=20000,G2763,IF(G2763&lt;=40000,ROUNDUP(G2763/2,0)+10000,IF(G2763&lt;=80000,ROUNDUP(G2763/4,0)+20000,40000))))</f>
        <v/>
      </c>
      <c r="Q2763" s="18">
        <f>IF(I2763&lt;=0,IF(H2763&lt;=0,0,IF(H2763&lt;=20000,H2763,IF(H2763&lt;=40000,ROUNDUP(H2763/2,0)+10000,IF(H2763&lt;=80000,ROUNDUP(H2763/4,0)+20000,40000)))),IF(H2763&lt;=0,IF(I2763&lt;=0,0,IF(I2763&lt;=25000,I2763,IF(I2763&lt;=50000,ROUNDUP(I2763/2,0)+12500,IF(I2763&lt;=100000,ROUNDUP(I2763/4,0)+25000,50000)))),MAX(IF(I2763&lt;=0,0,IF(I2763&lt;=25000,I2763,IF(I2763&lt;=50000,ROUNDUP(I2763/2,0)+12500,IF(I2763&lt;=100000,ROUNDUP(I2763/4,0)+25000,50000)))),MIN(IF(H2763&lt;=0,0,IF(H2763&lt;=20000,H2763,IF(H2763&lt;=40000,ROUNDUP(H2763/2,0)+10000,IF(H2763&lt;=80000,ROUNDUP(H2763/4,0)+20000,40000))))+IF(I2763&lt;=0,0,IF(I2763&lt;=25000,I2763,IF(I2763&lt;=50000,ROUNDUP(I2763/2,0)+12500,IF(I2763&lt;=100000,ROUNDUP(I2763/4,0)+25000,50000)))),40000))))</f>
        <v/>
      </c>
      <c r="R2763" s="18">
        <f>MIN(120000,O2763+P2763+Q2763)</f>
        <v/>
      </c>
      <c r="S2763" s="18">
        <f>IF(F2763&lt;=0,IF(E2763&lt;=0,0,IF(E2763&lt;=12000,E2763,IF(E2763&lt;=32000,ROUNDUP(E2763/2,0)+6000,IF(E2763&lt;=56000,ROUNDUP(E2763/4,0)+14000,28000)))),IF(E2763&lt;=0,IF(F2763&lt;=0,0,IF(F2763&lt;=15000,F2763,IF(F2763&lt;=40000,ROUNDUP(F2763/2,0)+7500,IF(F2763&lt;=70000,ROUNDUP(F2763/4,0)+17500,35000)))),MAX(IF(F2763&lt;=0,0,IF(F2763&lt;=15000,F2763,IF(F2763&lt;=40000,ROUNDUP(F2763/2,0)+7500,IF(F2763&lt;=70000,ROUNDUP(F2763/4,0)+17500,35000)))),MIN(IF(E2763&lt;=0,0,IF(E2763&lt;=12000,E2763,IF(E2763&lt;=32000,ROUNDUP(E2763/2,0)+6000,IF(E2763&lt;=56000,ROUNDUP(E2763/4,0)+14000,28000))))+IF(F2763&lt;=0,0,IF(F2763&lt;=15000,F2763,IF(F2763&lt;=40000,ROUNDUP(F2763/2,0)+7500,IF(F2763&lt;=70000,ROUNDUP(F2763/4,0)+17500,35000)))),28000))))</f>
        <v/>
      </c>
      <c r="T2763" s="18">
        <f>IF(G2763&lt;=0,0,IF(G2763&lt;=12000,G2763,IF(G2763&lt;=32000,ROUNDUP(G2763/2,0)+6000,IF(G2763&lt;=56000,ROUNDUP(G2763/4,0)+14000,28000))))</f>
        <v/>
      </c>
      <c r="U2763" s="18">
        <f>IF(I2763&lt;=0,IF(H2763&lt;=0,0,IF(H2763&lt;=12000,H2763,IF(H2763&lt;=32000,ROUNDUP(H2763/2,0)+6000,IF(H2763&lt;=56000,ROUNDUP(H2763/4,0)+14000,28000)))),IF(H2763&lt;=0,IF(I2763&lt;=0,0,IF(I2763&lt;=15000,I2763,IF(I2763&lt;=40000,ROUNDUP(I2763/2,0)+7500,IF(I2763&lt;=70000,ROUNDUP(I2763/4,0)+17500,35000)))),MAX(IF(I2763&lt;=0,0,IF(I2763&lt;=15000,I2763,IF(I2763&lt;=40000,ROUNDUP(I2763/2,0)+7500,IF(I2763&lt;=70000,ROUNDUP(I2763/4,0)+17500,35000)))),MIN(IF(H2763&lt;=0,0,IF(H2763&lt;=12000,H2763,IF(H2763&lt;=32000,ROUNDUP(H2763/2,0)+6000,IF(H2763&lt;=56000,ROUNDUP(H2763/4,0)+14000,28000))))+IF(I2763&lt;=0,0,IF(I2763&lt;=15000,I2763,IF(I2763&lt;=40000,ROUNDUP(I2763/2,0)+7500,IF(I2763&lt;=70000,ROUNDUP(I2763/4,0)+17500,35000)))),28000))))</f>
        <v/>
      </c>
      <c r="V2763" s="18">
        <f>MIN(70000,S2763+T2763+U2763)</f>
        <v/>
      </c>
      <c r="W2763" s="18">
        <f>MAX(0,ROUNDDOWN(M2763-J2763-N2763-K2763-0,-3))</f>
        <v/>
      </c>
      <c r="X2763" s="18">
        <f>MAX(0,ROUNDDOWN(M2763-J2763-N2763-K2763-R2763,-3))</f>
        <v/>
      </c>
      <c r="Y2763" s="18">
        <f>IF(W2763&lt;=0,0,ROUNDDOWN((W2763*LOOKUP(W2763,{0,1950001,3300001,6950001,9000001,18000001,40000001},{0.05,0.1,0.2,0.23,0.33,0.4,0.45})-LOOKUP(W2763,{0,1950001,3300001,6950001,9000001,18000001,40000001},{0,97500,427500,636000,1536000,2796000,4796000}))*1.021,-2))</f>
        <v/>
      </c>
      <c r="Z2763" s="18">
        <f>IF(X2763&lt;=0,0,ROUNDDOWN((X2763*LOOKUP(X2763,{0,1950001,3300001,6950001,9000001,18000001,40000001},{0.05,0.1,0.2,0.23,0.33,0.4,0.45})-LOOKUP(X2763,{0,1950001,3300001,6950001,9000001,18000001,40000001},{0,97500,427500,636000,1536000,2796000,4796000}))*1.021,-2))</f>
        <v/>
      </c>
      <c r="AA2763" s="18">
        <f>MAX(0,ROUNDDOWN(M2763-J2763-430000-L2763-0,-3))</f>
        <v/>
      </c>
      <c r="AB2763" s="18">
        <f>MAX(0,ROUNDDOWN(M2763-J2763-430000-L2763-V2763,-3))</f>
        <v/>
      </c>
      <c r="AC2763" s="18">
        <f>IF(M2763&lt;=450000,0,MAX(0,ROUNDDOWN(AA2763*0.06-MIN(50000,AA2763)*0.03,-2))+MAX(0,ROUNDDOWN(AA2763*0.04-MIN(50000,AA2763)*0.02,-2)))</f>
        <v/>
      </c>
      <c r="AD2763" s="18">
        <f>IF(M2763&lt;=450000,0,MAX(0,ROUNDDOWN(AB2763*0.06-MIN(50000,AB2763)*0.03,-2))+MAX(0,ROUNDDOWN(AB2763*0.04-MIN(50000,AB2763)*0.02,-2)))</f>
        <v/>
      </c>
      <c r="AE2763" s="18">
        <f>Y2763-Z2763</f>
        <v/>
      </c>
      <c r="AF2763" s="18">
        <f>AC2763-AD2763</f>
        <v/>
      </c>
      <c r="AG2763" s="18">
        <f>AE2763+AF2763</f>
        <v/>
      </c>
      <c r="AH2763" s="20">
        <f>IF(W2763&lt;=0,0,LOOKUP(W2763,{0,1950001,3300001,6950001,9000001,18000001,40000001},{0.05,0.1,0.2,0.23,0.33,0.4,0.45}))</f>
        <v/>
      </c>
    </row>
    <row r="2764">
      <c r="A2764" t="inlineStr">
        <is>
          <t>1万円刻み 一般8万円</t>
        </is>
      </c>
      <c r="B2764" s="18">
        <f>'4_1万円刻み'!$A$895</f>
        <v/>
      </c>
      <c r="C2764" s="19" t="n">
        <v>2026</v>
      </c>
      <c r="D2764" t="inlineStr">
        <is>
          <t>いいえ</t>
        </is>
      </c>
      <c r="E2764" s="18" t="n">
        <v>80000</v>
      </c>
      <c r="F2764" s="18" t="n">
        <v>0</v>
      </c>
      <c r="G2764" s="18" t="n">
        <v>0</v>
      </c>
      <c r="H2764" s="18" t="n">
        <v>0</v>
      </c>
      <c r="I2764" s="18" t="n">
        <v>0</v>
      </c>
      <c r="J2764" s="18">
        <f>ROUND(MIN(B2764/12,650000)*12*0.0915+MIN(B2764/12,1390000)*12*(0.0504+0)+B2764*0.005,0)</f>
        <v/>
      </c>
      <c r="K2764" s="18" t="n">
        <v>0</v>
      </c>
      <c r="L2764" s="18" t="n">
        <v>0</v>
      </c>
      <c r="M2764" s="18">
        <f>ROUND(IF(C2764&gt;=2026,IF(B2764&lt;741000,0,IF(B2764&lt;2191000,B2764-740000,IF(B2764&lt;2193000,1451000,IF(B2764&lt;2196000,1453000,IF(B2764&lt;2200000,1456000,IF(B2764&lt;3600000,ROUNDDOWN(B2764/4,-3)*2.8-80000,IF(B2764&lt;6600000,ROUNDDOWN(B2764/4,-3)*3.2-440000,IF(B2764&lt;8500000,ROUNDDOWN(B2764*0.9,0)-1100000,B2764-1950000)))))))),IF(B2764&lt;651000,0,IF(B2764&lt;1900000,B2764-650000,IF(B2764&lt;3600000,ROUNDDOWN(B2764/4,-3)*2.8-80000,IF(B2764&lt;6600000,ROUNDDOWN(B2764/4,-3)*3.2-440000,IF(B2764&lt;8500000,ROUNDDOWN(B2764*0.9,0)-1100000,B2764-1950000)))))),0)</f>
        <v/>
      </c>
      <c r="N2764" s="18">
        <f>IF(M2764&gt;23500000,NA(),IF(C2764&gt;=2026,IF(M2764&lt;=4890000,1040000,IF(M2764&lt;=6550000,670000,620000)),IF(M2764&lt;=1320000,950000,IF(M2764&lt;=3360000,880000,IF(M2764&lt;=4890000,680000,IF(M2764&lt;=6550000,630000,580000))))))</f>
        <v/>
      </c>
      <c r="O2764" s="18">
        <f>IF(F2764&lt;=0,IF(AND(D2764="はい",C2764&gt;=2026,C2764&lt;=2027),IF(E2764&lt;=0,0,IF(E2764&lt;=30000,E2764,IF(E2764&lt;=60000,ROUNDUP(E2764/2,0)+15000,IF(E2764&lt;=120000,ROUNDUP(E2764/4,0)+30000,60000)))),IF(E2764&lt;=0,0,IF(E2764&lt;=20000,E2764,IF(E2764&lt;=40000,ROUNDUP(E2764/2,0)+10000,IF(E2764&lt;=80000,ROUNDUP(E2764/4,0)+20000,40000))))),IF(E2764&lt;=0,IF(F2764&lt;=0,0,IF(F2764&lt;=25000,F2764,IF(F2764&lt;=50000,ROUNDUP(F2764/2,0)+12500,IF(F2764&lt;=100000,ROUNDUP(F2764/4,0)+25000,50000)))),MAX(IF(F2764&lt;=0,0,IF(F2764&lt;=25000,F2764,IF(F2764&lt;=50000,ROUNDUP(F2764/2,0)+12500,IF(F2764&lt;=100000,ROUNDUP(F2764/4,0)+25000,50000)))),MIN(IF(AND(D2764="はい",C2764&gt;=2026,C2764&lt;=2027),IF(E2764&lt;=0,0,IF(E2764&lt;=30000,E2764,IF(E2764&lt;=60000,ROUNDUP(E2764/2,0)+15000,IF(E2764&lt;=120000,ROUNDUP(E2764/4,0)+30000,60000)))),IF(E2764&lt;=0,0,IF(E2764&lt;=20000,E2764,IF(E2764&lt;=40000,ROUNDUP(E2764/2,0)+10000,IF(E2764&lt;=80000,ROUNDUP(E2764/4,0)+20000,40000)))))+IF(F2764&lt;=0,0,IF(F2764&lt;=25000,F2764,IF(F2764&lt;=50000,ROUNDUP(F2764/2,0)+12500,IF(F2764&lt;=100000,ROUNDUP(F2764/4,0)+25000,50000)))),IF(AND(D2764="はい",C2764&gt;=2026,C2764&lt;=2027),60000,40000)))))</f>
        <v/>
      </c>
      <c r="P2764" s="18">
        <f>IF(G2764&lt;=0,0,IF(G2764&lt;=20000,G2764,IF(G2764&lt;=40000,ROUNDUP(G2764/2,0)+10000,IF(G2764&lt;=80000,ROUNDUP(G2764/4,0)+20000,40000))))</f>
        <v/>
      </c>
      <c r="Q2764" s="18">
        <f>IF(I2764&lt;=0,IF(H2764&lt;=0,0,IF(H2764&lt;=20000,H2764,IF(H2764&lt;=40000,ROUNDUP(H2764/2,0)+10000,IF(H2764&lt;=80000,ROUNDUP(H2764/4,0)+20000,40000)))),IF(H2764&lt;=0,IF(I2764&lt;=0,0,IF(I2764&lt;=25000,I2764,IF(I2764&lt;=50000,ROUNDUP(I2764/2,0)+12500,IF(I2764&lt;=100000,ROUNDUP(I2764/4,0)+25000,50000)))),MAX(IF(I2764&lt;=0,0,IF(I2764&lt;=25000,I2764,IF(I2764&lt;=50000,ROUNDUP(I2764/2,0)+12500,IF(I2764&lt;=100000,ROUNDUP(I2764/4,0)+25000,50000)))),MIN(IF(H2764&lt;=0,0,IF(H2764&lt;=20000,H2764,IF(H2764&lt;=40000,ROUNDUP(H2764/2,0)+10000,IF(H2764&lt;=80000,ROUNDUP(H2764/4,0)+20000,40000))))+IF(I2764&lt;=0,0,IF(I2764&lt;=25000,I2764,IF(I2764&lt;=50000,ROUNDUP(I2764/2,0)+12500,IF(I2764&lt;=100000,ROUNDUP(I2764/4,0)+25000,50000)))),40000))))</f>
        <v/>
      </c>
      <c r="R2764" s="18">
        <f>MIN(120000,O2764+P2764+Q2764)</f>
        <v/>
      </c>
      <c r="S2764" s="18">
        <f>IF(F2764&lt;=0,IF(E2764&lt;=0,0,IF(E2764&lt;=12000,E2764,IF(E2764&lt;=32000,ROUNDUP(E2764/2,0)+6000,IF(E2764&lt;=56000,ROUNDUP(E2764/4,0)+14000,28000)))),IF(E2764&lt;=0,IF(F2764&lt;=0,0,IF(F2764&lt;=15000,F2764,IF(F2764&lt;=40000,ROUNDUP(F2764/2,0)+7500,IF(F2764&lt;=70000,ROUNDUP(F2764/4,0)+17500,35000)))),MAX(IF(F2764&lt;=0,0,IF(F2764&lt;=15000,F2764,IF(F2764&lt;=40000,ROUNDUP(F2764/2,0)+7500,IF(F2764&lt;=70000,ROUNDUP(F2764/4,0)+17500,35000)))),MIN(IF(E2764&lt;=0,0,IF(E2764&lt;=12000,E2764,IF(E2764&lt;=32000,ROUNDUP(E2764/2,0)+6000,IF(E2764&lt;=56000,ROUNDUP(E2764/4,0)+14000,28000))))+IF(F2764&lt;=0,0,IF(F2764&lt;=15000,F2764,IF(F2764&lt;=40000,ROUNDUP(F2764/2,0)+7500,IF(F2764&lt;=70000,ROUNDUP(F2764/4,0)+17500,35000)))),28000))))</f>
        <v/>
      </c>
      <c r="T2764" s="18">
        <f>IF(G2764&lt;=0,0,IF(G2764&lt;=12000,G2764,IF(G2764&lt;=32000,ROUNDUP(G2764/2,0)+6000,IF(G2764&lt;=56000,ROUNDUP(G2764/4,0)+14000,28000))))</f>
        <v/>
      </c>
      <c r="U2764" s="18">
        <f>IF(I2764&lt;=0,IF(H2764&lt;=0,0,IF(H2764&lt;=12000,H2764,IF(H2764&lt;=32000,ROUNDUP(H2764/2,0)+6000,IF(H2764&lt;=56000,ROUNDUP(H2764/4,0)+14000,28000)))),IF(H2764&lt;=0,IF(I2764&lt;=0,0,IF(I2764&lt;=15000,I2764,IF(I2764&lt;=40000,ROUNDUP(I2764/2,0)+7500,IF(I2764&lt;=70000,ROUNDUP(I2764/4,0)+17500,35000)))),MAX(IF(I2764&lt;=0,0,IF(I2764&lt;=15000,I2764,IF(I2764&lt;=40000,ROUNDUP(I2764/2,0)+7500,IF(I2764&lt;=70000,ROUNDUP(I2764/4,0)+17500,35000)))),MIN(IF(H2764&lt;=0,0,IF(H2764&lt;=12000,H2764,IF(H2764&lt;=32000,ROUNDUP(H2764/2,0)+6000,IF(H2764&lt;=56000,ROUNDUP(H2764/4,0)+14000,28000))))+IF(I2764&lt;=0,0,IF(I2764&lt;=15000,I2764,IF(I2764&lt;=40000,ROUNDUP(I2764/2,0)+7500,IF(I2764&lt;=70000,ROUNDUP(I2764/4,0)+17500,35000)))),28000))))</f>
        <v/>
      </c>
      <c r="V2764" s="18">
        <f>MIN(70000,S2764+T2764+U2764)</f>
        <v/>
      </c>
      <c r="W2764" s="18">
        <f>MAX(0,ROUNDDOWN(M2764-J2764-N2764-K2764-0,-3))</f>
        <v/>
      </c>
      <c r="X2764" s="18">
        <f>MAX(0,ROUNDDOWN(M2764-J2764-N2764-K2764-R2764,-3))</f>
        <v/>
      </c>
      <c r="Y2764" s="18">
        <f>IF(W2764&lt;=0,0,ROUNDDOWN((W2764*LOOKUP(W2764,{0,1950001,3300001,6950001,9000001,18000001,40000001},{0.05,0.1,0.2,0.23,0.33,0.4,0.45})-LOOKUP(W2764,{0,1950001,3300001,6950001,9000001,18000001,40000001},{0,97500,427500,636000,1536000,2796000,4796000}))*1.021,-2))</f>
        <v/>
      </c>
      <c r="Z2764" s="18">
        <f>IF(X2764&lt;=0,0,ROUNDDOWN((X2764*LOOKUP(X2764,{0,1950001,3300001,6950001,9000001,18000001,40000001},{0.05,0.1,0.2,0.23,0.33,0.4,0.45})-LOOKUP(X2764,{0,1950001,3300001,6950001,9000001,18000001,40000001},{0,97500,427500,636000,1536000,2796000,4796000}))*1.021,-2))</f>
        <v/>
      </c>
      <c r="AA2764" s="18">
        <f>MAX(0,ROUNDDOWN(M2764-J2764-430000-L2764-0,-3))</f>
        <v/>
      </c>
      <c r="AB2764" s="18">
        <f>MAX(0,ROUNDDOWN(M2764-J2764-430000-L2764-V2764,-3))</f>
        <v/>
      </c>
      <c r="AC2764" s="18">
        <f>IF(M2764&lt;=450000,0,MAX(0,ROUNDDOWN(AA2764*0.06-MIN(50000,AA2764)*0.03,-2))+MAX(0,ROUNDDOWN(AA2764*0.04-MIN(50000,AA2764)*0.02,-2)))</f>
        <v/>
      </c>
      <c r="AD2764" s="18">
        <f>IF(M2764&lt;=450000,0,MAX(0,ROUNDDOWN(AB2764*0.06-MIN(50000,AB2764)*0.03,-2))+MAX(0,ROUNDDOWN(AB2764*0.04-MIN(50000,AB2764)*0.02,-2)))</f>
        <v/>
      </c>
      <c r="AE2764" s="18">
        <f>Y2764-Z2764</f>
        <v/>
      </c>
      <c r="AF2764" s="18">
        <f>AC2764-AD2764</f>
        <v/>
      </c>
      <c r="AG2764" s="18">
        <f>AE2764+AF2764</f>
        <v/>
      </c>
      <c r="AH2764" s="20">
        <f>IF(W2764&lt;=0,0,LOOKUP(W2764,{0,1950001,3300001,6950001,9000001,18000001,40000001},{0.05,0.1,0.2,0.23,0.33,0.4,0.45}))</f>
        <v/>
      </c>
    </row>
    <row r="2765">
      <c r="A2765" t="inlineStr">
        <is>
          <t>1万円刻み 特例あり一般12万円</t>
        </is>
      </c>
      <c r="B2765" s="18">
        <f>'4_1万円刻み'!$A$895</f>
        <v/>
      </c>
      <c r="C2765" s="19" t="n">
        <v>2026</v>
      </c>
      <c r="D2765" t="inlineStr">
        <is>
          <t>はい</t>
        </is>
      </c>
      <c r="E2765" s="18" t="n">
        <v>120000</v>
      </c>
      <c r="F2765" s="18" t="n">
        <v>0</v>
      </c>
      <c r="G2765" s="18" t="n">
        <v>0</v>
      </c>
      <c r="H2765" s="18" t="n">
        <v>0</v>
      </c>
      <c r="I2765" s="18" t="n">
        <v>0</v>
      </c>
      <c r="J2765" s="18">
        <f>ROUND(MIN(B2765/12,650000)*12*0.0915+MIN(B2765/12,1390000)*12*(0.0504+0)+B2765*0.005,0)</f>
        <v/>
      </c>
      <c r="K2765" s="18" t="n">
        <v>0</v>
      </c>
      <c r="L2765" s="18" t="n">
        <v>0</v>
      </c>
      <c r="M2765" s="18">
        <f>ROUND(IF(C2765&gt;=2026,IF(B2765&lt;741000,0,IF(B2765&lt;2191000,B2765-740000,IF(B2765&lt;2193000,1451000,IF(B2765&lt;2196000,1453000,IF(B2765&lt;2200000,1456000,IF(B2765&lt;3600000,ROUNDDOWN(B2765/4,-3)*2.8-80000,IF(B2765&lt;6600000,ROUNDDOWN(B2765/4,-3)*3.2-440000,IF(B2765&lt;8500000,ROUNDDOWN(B2765*0.9,0)-1100000,B2765-1950000)))))))),IF(B2765&lt;651000,0,IF(B2765&lt;1900000,B2765-650000,IF(B2765&lt;3600000,ROUNDDOWN(B2765/4,-3)*2.8-80000,IF(B2765&lt;6600000,ROUNDDOWN(B2765/4,-3)*3.2-440000,IF(B2765&lt;8500000,ROUNDDOWN(B2765*0.9,0)-1100000,B2765-1950000)))))),0)</f>
        <v/>
      </c>
      <c r="N2765" s="18">
        <f>IF(M2765&gt;23500000,NA(),IF(C2765&gt;=2026,IF(M2765&lt;=4890000,1040000,IF(M2765&lt;=6550000,670000,620000)),IF(M2765&lt;=1320000,950000,IF(M2765&lt;=3360000,880000,IF(M2765&lt;=4890000,680000,IF(M2765&lt;=6550000,630000,580000))))))</f>
        <v/>
      </c>
      <c r="O2765" s="18">
        <f>IF(F2765&lt;=0,IF(AND(D2765="はい",C2765&gt;=2026,C2765&lt;=2027),IF(E2765&lt;=0,0,IF(E2765&lt;=30000,E2765,IF(E2765&lt;=60000,ROUNDUP(E2765/2,0)+15000,IF(E2765&lt;=120000,ROUNDUP(E2765/4,0)+30000,60000)))),IF(E2765&lt;=0,0,IF(E2765&lt;=20000,E2765,IF(E2765&lt;=40000,ROUNDUP(E2765/2,0)+10000,IF(E2765&lt;=80000,ROUNDUP(E2765/4,0)+20000,40000))))),IF(E2765&lt;=0,IF(F2765&lt;=0,0,IF(F2765&lt;=25000,F2765,IF(F2765&lt;=50000,ROUNDUP(F2765/2,0)+12500,IF(F2765&lt;=100000,ROUNDUP(F2765/4,0)+25000,50000)))),MAX(IF(F2765&lt;=0,0,IF(F2765&lt;=25000,F2765,IF(F2765&lt;=50000,ROUNDUP(F2765/2,0)+12500,IF(F2765&lt;=100000,ROUNDUP(F2765/4,0)+25000,50000)))),MIN(IF(AND(D2765="はい",C2765&gt;=2026,C2765&lt;=2027),IF(E2765&lt;=0,0,IF(E2765&lt;=30000,E2765,IF(E2765&lt;=60000,ROUNDUP(E2765/2,0)+15000,IF(E2765&lt;=120000,ROUNDUP(E2765/4,0)+30000,60000)))),IF(E2765&lt;=0,0,IF(E2765&lt;=20000,E2765,IF(E2765&lt;=40000,ROUNDUP(E2765/2,0)+10000,IF(E2765&lt;=80000,ROUNDUP(E2765/4,0)+20000,40000)))))+IF(F2765&lt;=0,0,IF(F2765&lt;=25000,F2765,IF(F2765&lt;=50000,ROUNDUP(F2765/2,0)+12500,IF(F2765&lt;=100000,ROUNDUP(F2765/4,0)+25000,50000)))),IF(AND(D2765="はい",C2765&gt;=2026,C2765&lt;=2027),60000,40000)))))</f>
        <v/>
      </c>
      <c r="P2765" s="18">
        <f>IF(G2765&lt;=0,0,IF(G2765&lt;=20000,G2765,IF(G2765&lt;=40000,ROUNDUP(G2765/2,0)+10000,IF(G2765&lt;=80000,ROUNDUP(G2765/4,0)+20000,40000))))</f>
        <v/>
      </c>
      <c r="Q2765" s="18">
        <f>IF(I2765&lt;=0,IF(H2765&lt;=0,0,IF(H2765&lt;=20000,H2765,IF(H2765&lt;=40000,ROUNDUP(H2765/2,0)+10000,IF(H2765&lt;=80000,ROUNDUP(H2765/4,0)+20000,40000)))),IF(H2765&lt;=0,IF(I2765&lt;=0,0,IF(I2765&lt;=25000,I2765,IF(I2765&lt;=50000,ROUNDUP(I2765/2,0)+12500,IF(I2765&lt;=100000,ROUNDUP(I2765/4,0)+25000,50000)))),MAX(IF(I2765&lt;=0,0,IF(I2765&lt;=25000,I2765,IF(I2765&lt;=50000,ROUNDUP(I2765/2,0)+12500,IF(I2765&lt;=100000,ROUNDUP(I2765/4,0)+25000,50000)))),MIN(IF(H2765&lt;=0,0,IF(H2765&lt;=20000,H2765,IF(H2765&lt;=40000,ROUNDUP(H2765/2,0)+10000,IF(H2765&lt;=80000,ROUNDUP(H2765/4,0)+20000,40000))))+IF(I2765&lt;=0,0,IF(I2765&lt;=25000,I2765,IF(I2765&lt;=50000,ROUNDUP(I2765/2,0)+12500,IF(I2765&lt;=100000,ROUNDUP(I2765/4,0)+25000,50000)))),40000))))</f>
        <v/>
      </c>
      <c r="R2765" s="18">
        <f>MIN(120000,O2765+P2765+Q2765)</f>
        <v/>
      </c>
      <c r="S2765" s="18">
        <f>IF(F2765&lt;=0,IF(E2765&lt;=0,0,IF(E2765&lt;=12000,E2765,IF(E2765&lt;=32000,ROUNDUP(E2765/2,0)+6000,IF(E2765&lt;=56000,ROUNDUP(E2765/4,0)+14000,28000)))),IF(E2765&lt;=0,IF(F2765&lt;=0,0,IF(F2765&lt;=15000,F2765,IF(F2765&lt;=40000,ROUNDUP(F2765/2,0)+7500,IF(F2765&lt;=70000,ROUNDUP(F2765/4,0)+17500,35000)))),MAX(IF(F2765&lt;=0,0,IF(F2765&lt;=15000,F2765,IF(F2765&lt;=40000,ROUNDUP(F2765/2,0)+7500,IF(F2765&lt;=70000,ROUNDUP(F2765/4,0)+17500,35000)))),MIN(IF(E2765&lt;=0,0,IF(E2765&lt;=12000,E2765,IF(E2765&lt;=32000,ROUNDUP(E2765/2,0)+6000,IF(E2765&lt;=56000,ROUNDUP(E2765/4,0)+14000,28000))))+IF(F2765&lt;=0,0,IF(F2765&lt;=15000,F2765,IF(F2765&lt;=40000,ROUNDUP(F2765/2,0)+7500,IF(F2765&lt;=70000,ROUNDUP(F2765/4,0)+17500,35000)))),28000))))</f>
        <v/>
      </c>
      <c r="T2765" s="18">
        <f>IF(G2765&lt;=0,0,IF(G2765&lt;=12000,G2765,IF(G2765&lt;=32000,ROUNDUP(G2765/2,0)+6000,IF(G2765&lt;=56000,ROUNDUP(G2765/4,0)+14000,28000))))</f>
        <v/>
      </c>
      <c r="U2765" s="18">
        <f>IF(I2765&lt;=0,IF(H2765&lt;=0,0,IF(H2765&lt;=12000,H2765,IF(H2765&lt;=32000,ROUNDUP(H2765/2,0)+6000,IF(H2765&lt;=56000,ROUNDUP(H2765/4,0)+14000,28000)))),IF(H2765&lt;=0,IF(I2765&lt;=0,0,IF(I2765&lt;=15000,I2765,IF(I2765&lt;=40000,ROUNDUP(I2765/2,0)+7500,IF(I2765&lt;=70000,ROUNDUP(I2765/4,0)+17500,35000)))),MAX(IF(I2765&lt;=0,0,IF(I2765&lt;=15000,I2765,IF(I2765&lt;=40000,ROUNDUP(I2765/2,0)+7500,IF(I2765&lt;=70000,ROUNDUP(I2765/4,0)+17500,35000)))),MIN(IF(H2765&lt;=0,0,IF(H2765&lt;=12000,H2765,IF(H2765&lt;=32000,ROUNDUP(H2765/2,0)+6000,IF(H2765&lt;=56000,ROUNDUP(H2765/4,0)+14000,28000))))+IF(I2765&lt;=0,0,IF(I2765&lt;=15000,I2765,IF(I2765&lt;=40000,ROUNDUP(I2765/2,0)+7500,IF(I2765&lt;=70000,ROUNDUP(I2765/4,0)+17500,35000)))),28000))))</f>
        <v/>
      </c>
      <c r="V2765" s="18">
        <f>MIN(70000,S2765+T2765+U2765)</f>
        <v/>
      </c>
      <c r="W2765" s="18">
        <f>MAX(0,ROUNDDOWN(M2765-J2765-N2765-K2765-0,-3))</f>
        <v/>
      </c>
      <c r="X2765" s="18">
        <f>MAX(0,ROUNDDOWN(M2765-J2765-N2765-K2765-R2765,-3))</f>
        <v/>
      </c>
      <c r="Y2765" s="18">
        <f>IF(W2765&lt;=0,0,ROUNDDOWN((W2765*LOOKUP(W2765,{0,1950001,3300001,6950001,9000001,18000001,40000001},{0.05,0.1,0.2,0.23,0.33,0.4,0.45})-LOOKUP(W2765,{0,1950001,3300001,6950001,9000001,18000001,40000001},{0,97500,427500,636000,1536000,2796000,4796000}))*1.021,-2))</f>
        <v/>
      </c>
      <c r="Z2765" s="18">
        <f>IF(X2765&lt;=0,0,ROUNDDOWN((X2765*LOOKUP(X2765,{0,1950001,3300001,6950001,9000001,18000001,40000001},{0.05,0.1,0.2,0.23,0.33,0.4,0.45})-LOOKUP(X2765,{0,1950001,3300001,6950001,9000001,18000001,40000001},{0,97500,427500,636000,1536000,2796000,4796000}))*1.021,-2))</f>
        <v/>
      </c>
      <c r="AA2765" s="18">
        <f>MAX(0,ROUNDDOWN(M2765-J2765-430000-L2765-0,-3))</f>
        <v/>
      </c>
      <c r="AB2765" s="18">
        <f>MAX(0,ROUNDDOWN(M2765-J2765-430000-L2765-V2765,-3))</f>
        <v/>
      </c>
      <c r="AC2765" s="18">
        <f>IF(M2765&lt;=450000,0,MAX(0,ROUNDDOWN(AA2765*0.06-MIN(50000,AA2765)*0.03,-2))+MAX(0,ROUNDDOWN(AA2765*0.04-MIN(50000,AA2765)*0.02,-2)))</f>
        <v/>
      </c>
      <c r="AD2765" s="18">
        <f>IF(M2765&lt;=450000,0,MAX(0,ROUNDDOWN(AB2765*0.06-MIN(50000,AB2765)*0.03,-2))+MAX(0,ROUNDDOWN(AB2765*0.04-MIN(50000,AB2765)*0.02,-2)))</f>
        <v/>
      </c>
      <c r="AE2765" s="18">
        <f>Y2765-Z2765</f>
        <v/>
      </c>
      <c r="AF2765" s="18">
        <f>AC2765-AD2765</f>
        <v/>
      </c>
      <c r="AG2765" s="18">
        <f>AE2765+AF2765</f>
        <v/>
      </c>
      <c r="AH2765" s="20">
        <f>IF(W2765&lt;=0,0,LOOKUP(W2765,{0,1950001,3300001,6950001,9000001,18000001,40000001},{0.05,0.1,0.2,0.23,0.33,0.4,0.45}))</f>
        <v/>
      </c>
    </row>
    <row r="2766">
      <c r="A2766" t="inlineStr">
        <is>
          <t>1万円刻み 3区分8万円ずつ</t>
        </is>
      </c>
      <c r="B2766" s="18">
        <f>'4_1万円刻み'!$A$896</f>
        <v/>
      </c>
      <c r="C2766" s="19" t="n">
        <v>2026</v>
      </c>
      <c r="D2766" t="inlineStr">
        <is>
          <t>いいえ</t>
        </is>
      </c>
      <c r="E2766" s="18" t="n">
        <v>80000</v>
      </c>
      <c r="F2766" s="18" t="n">
        <v>0</v>
      </c>
      <c r="G2766" s="18" t="n">
        <v>80000</v>
      </c>
      <c r="H2766" s="18" t="n">
        <v>80000</v>
      </c>
      <c r="I2766" s="18" t="n">
        <v>0</v>
      </c>
      <c r="J2766" s="18">
        <f>ROUND(MIN(B2766/12,650000)*12*0.0915+MIN(B2766/12,1390000)*12*(0.0504+0)+B2766*0.005,0)</f>
        <v/>
      </c>
      <c r="K2766" s="18" t="n">
        <v>0</v>
      </c>
      <c r="L2766" s="18" t="n">
        <v>0</v>
      </c>
      <c r="M2766" s="18">
        <f>ROUND(IF(C2766&gt;=2026,IF(B2766&lt;741000,0,IF(B2766&lt;2191000,B2766-740000,IF(B2766&lt;2193000,1451000,IF(B2766&lt;2196000,1453000,IF(B2766&lt;2200000,1456000,IF(B2766&lt;3600000,ROUNDDOWN(B2766/4,-3)*2.8-80000,IF(B2766&lt;6600000,ROUNDDOWN(B2766/4,-3)*3.2-440000,IF(B2766&lt;8500000,ROUNDDOWN(B2766*0.9,0)-1100000,B2766-1950000)))))))),IF(B2766&lt;651000,0,IF(B2766&lt;1900000,B2766-650000,IF(B2766&lt;3600000,ROUNDDOWN(B2766/4,-3)*2.8-80000,IF(B2766&lt;6600000,ROUNDDOWN(B2766/4,-3)*3.2-440000,IF(B2766&lt;8500000,ROUNDDOWN(B2766*0.9,0)-1100000,B2766-1950000)))))),0)</f>
        <v/>
      </c>
      <c r="N2766" s="18">
        <f>IF(M2766&gt;23500000,NA(),IF(C2766&gt;=2026,IF(M2766&lt;=4890000,1040000,IF(M2766&lt;=6550000,670000,620000)),IF(M2766&lt;=1320000,950000,IF(M2766&lt;=3360000,880000,IF(M2766&lt;=4890000,680000,IF(M2766&lt;=6550000,630000,580000))))))</f>
        <v/>
      </c>
      <c r="O2766" s="18">
        <f>IF(F2766&lt;=0,IF(AND(D2766="はい",C2766&gt;=2026,C2766&lt;=2027),IF(E2766&lt;=0,0,IF(E2766&lt;=30000,E2766,IF(E2766&lt;=60000,ROUNDUP(E2766/2,0)+15000,IF(E2766&lt;=120000,ROUNDUP(E2766/4,0)+30000,60000)))),IF(E2766&lt;=0,0,IF(E2766&lt;=20000,E2766,IF(E2766&lt;=40000,ROUNDUP(E2766/2,0)+10000,IF(E2766&lt;=80000,ROUNDUP(E2766/4,0)+20000,40000))))),IF(E2766&lt;=0,IF(F2766&lt;=0,0,IF(F2766&lt;=25000,F2766,IF(F2766&lt;=50000,ROUNDUP(F2766/2,0)+12500,IF(F2766&lt;=100000,ROUNDUP(F2766/4,0)+25000,50000)))),MAX(IF(F2766&lt;=0,0,IF(F2766&lt;=25000,F2766,IF(F2766&lt;=50000,ROUNDUP(F2766/2,0)+12500,IF(F2766&lt;=100000,ROUNDUP(F2766/4,0)+25000,50000)))),MIN(IF(AND(D2766="はい",C2766&gt;=2026,C2766&lt;=2027),IF(E2766&lt;=0,0,IF(E2766&lt;=30000,E2766,IF(E2766&lt;=60000,ROUNDUP(E2766/2,0)+15000,IF(E2766&lt;=120000,ROUNDUP(E2766/4,0)+30000,60000)))),IF(E2766&lt;=0,0,IF(E2766&lt;=20000,E2766,IF(E2766&lt;=40000,ROUNDUP(E2766/2,0)+10000,IF(E2766&lt;=80000,ROUNDUP(E2766/4,0)+20000,40000)))))+IF(F2766&lt;=0,0,IF(F2766&lt;=25000,F2766,IF(F2766&lt;=50000,ROUNDUP(F2766/2,0)+12500,IF(F2766&lt;=100000,ROUNDUP(F2766/4,0)+25000,50000)))),IF(AND(D2766="はい",C2766&gt;=2026,C2766&lt;=2027),60000,40000)))))</f>
        <v/>
      </c>
      <c r="P2766" s="18">
        <f>IF(G2766&lt;=0,0,IF(G2766&lt;=20000,G2766,IF(G2766&lt;=40000,ROUNDUP(G2766/2,0)+10000,IF(G2766&lt;=80000,ROUNDUP(G2766/4,0)+20000,40000))))</f>
        <v/>
      </c>
      <c r="Q2766" s="18">
        <f>IF(I2766&lt;=0,IF(H2766&lt;=0,0,IF(H2766&lt;=20000,H2766,IF(H2766&lt;=40000,ROUNDUP(H2766/2,0)+10000,IF(H2766&lt;=80000,ROUNDUP(H2766/4,0)+20000,40000)))),IF(H2766&lt;=0,IF(I2766&lt;=0,0,IF(I2766&lt;=25000,I2766,IF(I2766&lt;=50000,ROUNDUP(I2766/2,0)+12500,IF(I2766&lt;=100000,ROUNDUP(I2766/4,0)+25000,50000)))),MAX(IF(I2766&lt;=0,0,IF(I2766&lt;=25000,I2766,IF(I2766&lt;=50000,ROUNDUP(I2766/2,0)+12500,IF(I2766&lt;=100000,ROUNDUP(I2766/4,0)+25000,50000)))),MIN(IF(H2766&lt;=0,0,IF(H2766&lt;=20000,H2766,IF(H2766&lt;=40000,ROUNDUP(H2766/2,0)+10000,IF(H2766&lt;=80000,ROUNDUP(H2766/4,0)+20000,40000))))+IF(I2766&lt;=0,0,IF(I2766&lt;=25000,I2766,IF(I2766&lt;=50000,ROUNDUP(I2766/2,0)+12500,IF(I2766&lt;=100000,ROUNDUP(I2766/4,0)+25000,50000)))),40000))))</f>
        <v/>
      </c>
      <c r="R2766" s="18">
        <f>MIN(120000,O2766+P2766+Q2766)</f>
        <v/>
      </c>
      <c r="S2766" s="18">
        <f>IF(F2766&lt;=0,IF(E2766&lt;=0,0,IF(E2766&lt;=12000,E2766,IF(E2766&lt;=32000,ROUNDUP(E2766/2,0)+6000,IF(E2766&lt;=56000,ROUNDUP(E2766/4,0)+14000,28000)))),IF(E2766&lt;=0,IF(F2766&lt;=0,0,IF(F2766&lt;=15000,F2766,IF(F2766&lt;=40000,ROUNDUP(F2766/2,0)+7500,IF(F2766&lt;=70000,ROUNDUP(F2766/4,0)+17500,35000)))),MAX(IF(F2766&lt;=0,0,IF(F2766&lt;=15000,F2766,IF(F2766&lt;=40000,ROUNDUP(F2766/2,0)+7500,IF(F2766&lt;=70000,ROUNDUP(F2766/4,0)+17500,35000)))),MIN(IF(E2766&lt;=0,0,IF(E2766&lt;=12000,E2766,IF(E2766&lt;=32000,ROUNDUP(E2766/2,0)+6000,IF(E2766&lt;=56000,ROUNDUP(E2766/4,0)+14000,28000))))+IF(F2766&lt;=0,0,IF(F2766&lt;=15000,F2766,IF(F2766&lt;=40000,ROUNDUP(F2766/2,0)+7500,IF(F2766&lt;=70000,ROUNDUP(F2766/4,0)+17500,35000)))),28000))))</f>
        <v/>
      </c>
      <c r="T2766" s="18">
        <f>IF(G2766&lt;=0,0,IF(G2766&lt;=12000,G2766,IF(G2766&lt;=32000,ROUNDUP(G2766/2,0)+6000,IF(G2766&lt;=56000,ROUNDUP(G2766/4,0)+14000,28000))))</f>
        <v/>
      </c>
      <c r="U2766" s="18">
        <f>IF(I2766&lt;=0,IF(H2766&lt;=0,0,IF(H2766&lt;=12000,H2766,IF(H2766&lt;=32000,ROUNDUP(H2766/2,0)+6000,IF(H2766&lt;=56000,ROUNDUP(H2766/4,0)+14000,28000)))),IF(H2766&lt;=0,IF(I2766&lt;=0,0,IF(I2766&lt;=15000,I2766,IF(I2766&lt;=40000,ROUNDUP(I2766/2,0)+7500,IF(I2766&lt;=70000,ROUNDUP(I2766/4,0)+17500,35000)))),MAX(IF(I2766&lt;=0,0,IF(I2766&lt;=15000,I2766,IF(I2766&lt;=40000,ROUNDUP(I2766/2,0)+7500,IF(I2766&lt;=70000,ROUNDUP(I2766/4,0)+17500,35000)))),MIN(IF(H2766&lt;=0,0,IF(H2766&lt;=12000,H2766,IF(H2766&lt;=32000,ROUNDUP(H2766/2,0)+6000,IF(H2766&lt;=56000,ROUNDUP(H2766/4,0)+14000,28000))))+IF(I2766&lt;=0,0,IF(I2766&lt;=15000,I2766,IF(I2766&lt;=40000,ROUNDUP(I2766/2,0)+7500,IF(I2766&lt;=70000,ROUNDUP(I2766/4,0)+17500,35000)))),28000))))</f>
        <v/>
      </c>
      <c r="V2766" s="18">
        <f>MIN(70000,S2766+T2766+U2766)</f>
        <v/>
      </c>
      <c r="W2766" s="18">
        <f>MAX(0,ROUNDDOWN(M2766-J2766-N2766-K2766-0,-3))</f>
        <v/>
      </c>
      <c r="X2766" s="18">
        <f>MAX(0,ROUNDDOWN(M2766-J2766-N2766-K2766-R2766,-3))</f>
        <v/>
      </c>
      <c r="Y2766" s="18">
        <f>IF(W2766&lt;=0,0,ROUNDDOWN((W2766*LOOKUP(W2766,{0,1950001,3300001,6950001,9000001,18000001,40000001},{0.05,0.1,0.2,0.23,0.33,0.4,0.45})-LOOKUP(W2766,{0,1950001,3300001,6950001,9000001,18000001,40000001},{0,97500,427500,636000,1536000,2796000,4796000}))*1.021,-2))</f>
        <v/>
      </c>
      <c r="Z2766" s="18">
        <f>IF(X2766&lt;=0,0,ROUNDDOWN((X2766*LOOKUP(X2766,{0,1950001,3300001,6950001,9000001,18000001,40000001},{0.05,0.1,0.2,0.23,0.33,0.4,0.45})-LOOKUP(X2766,{0,1950001,3300001,6950001,9000001,18000001,40000001},{0,97500,427500,636000,1536000,2796000,4796000}))*1.021,-2))</f>
        <v/>
      </c>
      <c r="AA2766" s="18">
        <f>MAX(0,ROUNDDOWN(M2766-J2766-430000-L2766-0,-3))</f>
        <v/>
      </c>
      <c r="AB2766" s="18">
        <f>MAX(0,ROUNDDOWN(M2766-J2766-430000-L2766-V2766,-3))</f>
        <v/>
      </c>
      <c r="AC2766" s="18">
        <f>IF(M2766&lt;=450000,0,MAX(0,ROUNDDOWN(AA2766*0.06-MIN(50000,AA2766)*0.03,-2))+MAX(0,ROUNDDOWN(AA2766*0.04-MIN(50000,AA2766)*0.02,-2)))</f>
        <v/>
      </c>
      <c r="AD2766" s="18">
        <f>IF(M2766&lt;=450000,0,MAX(0,ROUNDDOWN(AB2766*0.06-MIN(50000,AB2766)*0.03,-2))+MAX(0,ROUNDDOWN(AB2766*0.04-MIN(50000,AB2766)*0.02,-2)))</f>
        <v/>
      </c>
      <c r="AE2766" s="18">
        <f>Y2766-Z2766</f>
        <v/>
      </c>
      <c r="AF2766" s="18">
        <f>AC2766-AD2766</f>
        <v/>
      </c>
      <c r="AG2766" s="18">
        <f>AE2766+AF2766</f>
        <v/>
      </c>
      <c r="AH2766" s="20">
        <f>IF(W2766&lt;=0,0,LOOKUP(W2766,{0,1950001,3300001,6950001,9000001,18000001,40000001},{0.05,0.1,0.2,0.23,0.33,0.4,0.45}))</f>
        <v/>
      </c>
    </row>
    <row r="2767">
      <c r="A2767" t="inlineStr">
        <is>
          <t>1万円刻み 一般8万円</t>
        </is>
      </c>
      <c r="B2767" s="18">
        <f>'4_1万円刻み'!$A$896</f>
        <v/>
      </c>
      <c r="C2767" s="19" t="n">
        <v>2026</v>
      </c>
      <c r="D2767" t="inlineStr">
        <is>
          <t>いいえ</t>
        </is>
      </c>
      <c r="E2767" s="18" t="n">
        <v>80000</v>
      </c>
      <c r="F2767" s="18" t="n">
        <v>0</v>
      </c>
      <c r="G2767" s="18" t="n">
        <v>0</v>
      </c>
      <c r="H2767" s="18" t="n">
        <v>0</v>
      </c>
      <c r="I2767" s="18" t="n">
        <v>0</v>
      </c>
      <c r="J2767" s="18">
        <f>ROUND(MIN(B2767/12,650000)*12*0.0915+MIN(B2767/12,1390000)*12*(0.0504+0)+B2767*0.005,0)</f>
        <v/>
      </c>
      <c r="K2767" s="18" t="n">
        <v>0</v>
      </c>
      <c r="L2767" s="18" t="n">
        <v>0</v>
      </c>
      <c r="M2767" s="18">
        <f>ROUND(IF(C2767&gt;=2026,IF(B2767&lt;741000,0,IF(B2767&lt;2191000,B2767-740000,IF(B2767&lt;2193000,1451000,IF(B2767&lt;2196000,1453000,IF(B2767&lt;2200000,1456000,IF(B2767&lt;3600000,ROUNDDOWN(B2767/4,-3)*2.8-80000,IF(B2767&lt;6600000,ROUNDDOWN(B2767/4,-3)*3.2-440000,IF(B2767&lt;8500000,ROUNDDOWN(B2767*0.9,0)-1100000,B2767-1950000)))))))),IF(B2767&lt;651000,0,IF(B2767&lt;1900000,B2767-650000,IF(B2767&lt;3600000,ROUNDDOWN(B2767/4,-3)*2.8-80000,IF(B2767&lt;6600000,ROUNDDOWN(B2767/4,-3)*3.2-440000,IF(B2767&lt;8500000,ROUNDDOWN(B2767*0.9,0)-1100000,B2767-1950000)))))),0)</f>
        <v/>
      </c>
      <c r="N2767" s="18">
        <f>IF(M2767&gt;23500000,NA(),IF(C2767&gt;=2026,IF(M2767&lt;=4890000,1040000,IF(M2767&lt;=6550000,670000,620000)),IF(M2767&lt;=1320000,950000,IF(M2767&lt;=3360000,880000,IF(M2767&lt;=4890000,680000,IF(M2767&lt;=6550000,630000,580000))))))</f>
        <v/>
      </c>
      <c r="O2767" s="18">
        <f>IF(F2767&lt;=0,IF(AND(D2767="はい",C2767&gt;=2026,C2767&lt;=2027),IF(E2767&lt;=0,0,IF(E2767&lt;=30000,E2767,IF(E2767&lt;=60000,ROUNDUP(E2767/2,0)+15000,IF(E2767&lt;=120000,ROUNDUP(E2767/4,0)+30000,60000)))),IF(E2767&lt;=0,0,IF(E2767&lt;=20000,E2767,IF(E2767&lt;=40000,ROUNDUP(E2767/2,0)+10000,IF(E2767&lt;=80000,ROUNDUP(E2767/4,0)+20000,40000))))),IF(E2767&lt;=0,IF(F2767&lt;=0,0,IF(F2767&lt;=25000,F2767,IF(F2767&lt;=50000,ROUNDUP(F2767/2,0)+12500,IF(F2767&lt;=100000,ROUNDUP(F2767/4,0)+25000,50000)))),MAX(IF(F2767&lt;=0,0,IF(F2767&lt;=25000,F2767,IF(F2767&lt;=50000,ROUNDUP(F2767/2,0)+12500,IF(F2767&lt;=100000,ROUNDUP(F2767/4,0)+25000,50000)))),MIN(IF(AND(D2767="はい",C2767&gt;=2026,C2767&lt;=2027),IF(E2767&lt;=0,0,IF(E2767&lt;=30000,E2767,IF(E2767&lt;=60000,ROUNDUP(E2767/2,0)+15000,IF(E2767&lt;=120000,ROUNDUP(E2767/4,0)+30000,60000)))),IF(E2767&lt;=0,0,IF(E2767&lt;=20000,E2767,IF(E2767&lt;=40000,ROUNDUP(E2767/2,0)+10000,IF(E2767&lt;=80000,ROUNDUP(E2767/4,0)+20000,40000)))))+IF(F2767&lt;=0,0,IF(F2767&lt;=25000,F2767,IF(F2767&lt;=50000,ROUNDUP(F2767/2,0)+12500,IF(F2767&lt;=100000,ROUNDUP(F2767/4,0)+25000,50000)))),IF(AND(D2767="はい",C2767&gt;=2026,C2767&lt;=2027),60000,40000)))))</f>
        <v/>
      </c>
      <c r="P2767" s="18">
        <f>IF(G2767&lt;=0,0,IF(G2767&lt;=20000,G2767,IF(G2767&lt;=40000,ROUNDUP(G2767/2,0)+10000,IF(G2767&lt;=80000,ROUNDUP(G2767/4,0)+20000,40000))))</f>
        <v/>
      </c>
      <c r="Q2767" s="18">
        <f>IF(I2767&lt;=0,IF(H2767&lt;=0,0,IF(H2767&lt;=20000,H2767,IF(H2767&lt;=40000,ROUNDUP(H2767/2,0)+10000,IF(H2767&lt;=80000,ROUNDUP(H2767/4,0)+20000,40000)))),IF(H2767&lt;=0,IF(I2767&lt;=0,0,IF(I2767&lt;=25000,I2767,IF(I2767&lt;=50000,ROUNDUP(I2767/2,0)+12500,IF(I2767&lt;=100000,ROUNDUP(I2767/4,0)+25000,50000)))),MAX(IF(I2767&lt;=0,0,IF(I2767&lt;=25000,I2767,IF(I2767&lt;=50000,ROUNDUP(I2767/2,0)+12500,IF(I2767&lt;=100000,ROUNDUP(I2767/4,0)+25000,50000)))),MIN(IF(H2767&lt;=0,0,IF(H2767&lt;=20000,H2767,IF(H2767&lt;=40000,ROUNDUP(H2767/2,0)+10000,IF(H2767&lt;=80000,ROUNDUP(H2767/4,0)+20000,40000))))+IF(I2767&lt;=0,0,IF(I2767&lt;=25000,I2767,IF(I2767&lt;=50000,ROUNDUP(I2767/2,0)+12500,IF(I2767&lt;=100000,ROUNDUP(I2767/4,0)+25000,50000)))),40000))))</f>
        <v/>
      </c>
      <c r="R2767" s="18">
        <f>MIN(120000,O2767+P2767+Q2767)</f>
        <v/>
      </c>
      <c r="S2767" s="18">
        <f>IF(F2767&lt;=0,IF(E2767&lt;=0,0,IF(E2767&lt;=12000,E2767,IF(E2767&lt;=32000,ROUNDUP(E2767/2,0)+6000,IF(E2767&lt;=56000,ROUNDUP(E2767/4,0)+14000,28000)))),IF(E2767&lt;=0,IF(F2767&lt;=0,0,IF(F2767&lt;=15000,F2767,IF(F2767&lt;=40000,ROUNDUP(F2767/2,0)+7500,IF(F2767&lt;=70000,ROUNDUP(F2767/4,0)+17500,35000)))),MAX(IF(F2767&lt;=0,0,IF(F2767&lt;=15000,F2767,IF(F2767&lt;=40000,ROUNDUP(F2767/2,0)+7500,IF(F2767&lt;=70000,ROUNDUP(F2767/4,0)+17500,35000)))),MIN(IF(E2767&lt;=0,0,IF(E2767&lt;=12000,E2767,IF(E2767&lt;=32000,ROUNDUP(E2767/2,0)+6000,IF(E2767&lt;=56000,ROUNDUP(E2767/4,0)+14000,28000))))+IF(F2767&lt;=0,0,IF(F2767&lt;=15000,F2767,IF(F2767&lt;=40000,ROUNDUP(F2767/2,0)+7500,IF(F2767&lt;=70000,ROUNDUP(F2767/4,0)+17500,35000)))),28000))))</f>
        <v/>
      </c>
      <c r="T2767" s="18">
        <f>IF(G2767&lt;=0,0,IF(G2767&lt;=12000,G2767,IF(G2767&lt;=32000,ROUNDUP(G2767/2,0)+6000,IF(G2767&lt;=56000,ROUNDUP(G2767/4,0)+14000,28000))))</f>
        <v/>
      </c>
      <c r="U2767" s="18">
        <f>IF(I2767&lt;=0,IF(H2767&lt;=0,0,IF(H2767&lt;=12000,H2767,IF(H2767&lt;=32000,ROUNDUP(H2767/2,0)+6000,IF(H2767&lt;=56000,ROUNDUP(H2767/4,0)+14000,28000)))),IF(H2767&lt;=0,IF(I2767&lt;=0,0,IF(I2767&lt;=15000,I2767,IF(I2767&lt;=40000,ROUNDUP(I2767/2,0)+7500,IF(I2767&lt;=70000,ROUNDUP(I2767/4,0)+17500,35000)))),MAX(IF(I2767&lt;=0,0,IF(I2767&lt;=15000,I2767,IF(I2767&lt;=40000,ROUNDUP(I2767/2,0)+7500,IF(I2767&lt;=70000,ROUNDUP(I2767/4,0)+17500,35000)))),MIN(IF(H2767&lt;=0,0,IF(H2767&lt;=12000,H2767,IF(H2767&lt;=32000,ROUNDUP(H2767/2,0)+6000,IF(H2767&lt;=56000,ROUNDUP(H2767/4,0)+14000,28000))))+IF(I2767&lt;=0,0,IF(I2767&lt;=15000,I2767,IF(I2767&lt;=40000,ROUNDUP(I2767/2,0)+7500,IF(I2767&lt;=70000,ROUNDUP(I2767/4,0)+17500,35000)))),28000))))</f>
        <v/>
      </c>
      <c r="V2767" s="18">
        <f>MIN(70000,S2767+T2767+U2767)</f>
        <v/>
      </c>
      <c r="W2767" s="18">
        <f>MAX(0,ROUNDDOWN(M2767-J2767-N2767-K2767-0,-3))</f>
        <v/>
      </c>
      <c r="X2767" s="18">
        <f>MAX(0,ROUNDDOWN(M2767-J2767-N2767-K2767-R2767,-3))</f>
        <v/>
      </c>
      <c r="Y2767" s="18">
        <f>IF(W2767&lt;=0,0,ROUNDDOWN((W2767*LOOKUP(W2767,{0,1950001,3300001,6950001,9000001,18000001,40000001},{0.05,0.1,0.2,0.23,0.33,0.4,0.45})-LOOKUP(W2767,{0,1950001,3300001,6950001,9000001,18000001,40000001},{0,97500,427500,636000,1536000,2796000,4796000}))*1.021,-2))</f>
        <v/>
      </c>
      <c r="Z2767" s="18">
        <f>IF(X2767&lt;=0,0,ROUNDDOWN((X2767*LOOKUP(X2767,{0,1950001,3300001,6950001,9000001,18000001,40000001},{0.05,0.1,0.2,0.23,0.33,0.4,0.45})-LOOKUP(X2767,{0,1950001,3300001,6950001,9000001,18000001,40000001},{0,97500,427500,636000,1536000,2796000,4796000}))*1.021,-2))</f>
        <v/>
      </c>
      <c r="AA2767" s="18">
        <f>MAX(0,ROUNDDOWN(M2767-J2767-430000-L2767-0,-3))</f>
        <v/>
      </c>
      <c r="AB2767" s="18">
        <f>MAX(0,ROUNDDOWN(M2767-J2767-430000-L2767-V2767,-3))</f>
        <v/>
      </c>
      <c r="AC2767" s="18">
        <f>IF(M2767&lt;=450000,0,MAX(0,ROUNDDOWN(AA2767*0.06-MIN(50000,AA2767)*0.03,-2))+MAX(0,ROUNDDOWN(AA2767*0.04-MIN(50000,AA2767)*0.02,-2)))</f>
        <v/>
      </c>
      <c r="AD2767" s="18">
        <f>IF(M2767&lt;=450000,0,MAX(0,ROUNDDOWN(AB2767*0.06-MIN(50000,AB2767)*0.03,-2))+MAX(0,ROUNDDOWN(AB2767*0.04-MIN(50000,AB2767)*0.02,-2)))</f>
        <v/>
      </c>
      <c r="AE2767" s="18">
        <f>Y2767-Z2767</f>
        <v/>
      </c>
      <c r="AF2767" s="18">
        <f>AC2767-AD2767</f>
        <v/>
      </c>
      <c r="AG2767" s="18">
        <f>AE2767+AF2767</f>
        <v/>
      </c>
      <c r="AH2767" s="20">
        <f>IF(W2767&lt;=0,0,LOOKUP(W2767,{0,1950001,3300001,6950001,9000001,18000001,40000001},{0.05,0.1,0.2,0.23,0.33,0.4,0.45}))</f>
        <v/>
      </c>
    </row>
    <row r="2768">
      <c r="A2768" t="inlineStr">
        <is>
          <t>1万円刻み 特例あり一般12万円</t>
        </is>
      </c>
      <c r="B2768" s="18">
        <f>'4_1万円刻み'!$A$896</f>
        <v/>
      </c>
      <c r="C2768" s="19" t="n">
        <v>2026</v>
      </c>
      <c r="D2768" t="inlineStr">
        <is>
          <t>はい</t>
        </is>
      </c>
      <c r="E2768" s="18" t="n">
        <v>120000</v>
      </c>
      <c r="F2768" s="18" t="n">
        <v>0</v>
      </c>
      <c r="G2768" s="18" t="n">
        <v>0</v>
      </c>
      <c r="H2768" s="18" t="n">
        <v>0</v>
      </c>
      <c r="I2768" s="18" t="n">
        <v>0</v>
      </c>
      <c r="J2768" s="18">
        <f>ROUND(MIN(B2768/12,650000)*12*0.0915+MIN(B2768/12,1390000)*12*(0.0504+0)+B2768*0.005,0)</f>
        <v/>
      </c>
      <c r="K2768" s="18" t="n">
        <v>0</v>
      </c>
      <c r="L2768" s="18" t="n">
        <v>0</v>
      </c>
      <c r="M2768" s="18">
        <f>ROUND(IF(C2768&gt;=2026,IF(B2768&lt;741000,0,IF(B2768&lt;2191000,B2768-740000,IF(B2768&lt;2193000,1451000,IF(B2768&lt;2196000,1453000,IF(B2768&lt;2200000,1456000,IF(B2768&lt;3600000,ROUNDDOWN(B2768/4,-3)*2.8-80000,IF(B2768&lt;6600000,ROUNDDOWN(B2768/4,-3)*3.2-440000,IF(B2768&lt;8500000,ROUNDDOWN(B2768*0.9,0)-1100000,B2768-1950000)))))))),IF(B2768&lt;651000,0,IF(B2768&lt;1900000,B2768-650000,IF(B2768&lt;3600000,ROUNDDOWN(B2768/4,-3)*2.8-80000,IF(B2768&lt;6600000,ROUNDDOWN(B2768/4,-3)*3.2-440000,IF(B2768&lt;8500000,ROUNDDOWN(B2768*0.9,0)-1100000,B2768-1950000)))))),0)</f>
        <v/>
      </c>
      <c r="N2768" s="18">
        <f>IF(M2768&gt;23500000,NA(),IF(C2768&gt;=2026,IF(M2768&lt;=4890000,1040000,IF(M2768&lt;=6550000,670000,620000)),IF(M2768&lt;=1320000,950000,IF(M2768&lt;=3360000,880000,IF(M2768&lt;=4890000,680000,IF(M2768&lt;=6550000,630000,580000))))))</f>
        <v/>
      </c>
      <c r="O2768" s="18">
        <f>IF(F2768&lt;=0,IF(AND(D2768="はい",C2768&gt;=2026,C2768&lt;=2027),IF(E2768&lt;=0,0,IF(E2768&lt;=30000,E2768,IF(E2768&lt;=60000,ROUNDUP(E2768/2,0)+15000,IF(E2768&lt;=120000,ROUNDUP(E2768/4,0)+30000,60000)))),IF(E2768&lt;=0,0,IF(E2768&lt;=20000,E2768,IF(E2768&lt;=40000,ROUNDUP(E2768/2,0)+10000,IF(E2768&lt;=80000,ROUNDUP(E2768/4,0)+20000,40000))))),IF(E2768&lt;=0,IF(F2768&lt;=0,0,IF(F2768&lt;=25000,F2768,IF(F2768&lt;=50000,ROUNDUP(F2768/2,0)+12500,IF(F2768&lt;=100000,ROUNDUP(F2768/4,0)+25000,50000)))),MAX(IF(F2768&lt;=0,0,IF(F2768&lt;=25000,F2768,IF(F2768&lt;=50000,ROUNDUP(F2768/2,0)+12500,IF(F2768&lt;=100000,ROUNDUP(F2768/4,0)+25000,50000)))),MIN(IF(AND(D2768="はい",C2768&gt;=2026,C2768&lt;=2027),IF(E2768&lt;=0,0,IF(E2768&lt;=30000,E2768,IF(E2768&lt;=60000,ROUNDUP(E2768/2,0)+15000,IF(E2768&lt;=120000,ROUNDUP(E2768/4,0)+30000,60000)))),IF(E2768&lt;=0,0,IF(E2768&lt;=20000,E2768,IF(E2768&lt;=40000,ROUNDUP(E2768/2,0)+10000,IF(E2768&lt;=80000,ROUNDUP(E2768/4,0)+20000,40000)))))+IF(F2768&lt;=0,0,IF(F2768&lt;=25000,F2768,IF(F2768&lt;=50000,ROUNDUP(F2768/2,0)+12500,IF(F2768&lt;=100000,ROUNDUP(F2768/4,0)+25000,50000)))),IF(AND(D2768="はい",C2768&gt;=2026,C2768&lt;=2027),60000,40000)))))</f>
        <v/>
      </c>
      <c r="P2768" s="18">
        <f>IF(G2768&lt;=0,0,IF(G2768&lt;=20000,G2768,IF(G2768&lt;=40000,ROUNDUP(G2768/2,0)+10000,IF(G2768&lt;=80000,ROUNDUP(G2768/4,0)+20000,40000))))</f>
        <v/>
      </c>
      <c r="Q2768" s="18">
        <f>IF(I2768&lt;=0,IF(H2768&lt;=0,0,IF(H2768&lt;=20000,H2768,IF(H2768&lt;=40000,ROUNDUP(H2768/2,0)+10000,IF(H2768&lt;=80000,ROUNDUP(H2768/4,0)+20000,40000)))),IF(H2768&lt;=0,IF(I2768&lt;=0,0,IF(I2768&lt;=25000,I2768,IF(I2768&lt;=50000,ROUNDUP(I2768/2,0)+12500,IF(I2768&lt;=100000,ROUNDUP(I2768/4,0)+25000,50000)))),MAX(IF(I2768&lt;=0,0,IF(I2768&lt;=25000,I2768,IF(I2768&lt;=50000,ROUNDUP(I2768/2,0)+12500,IF(I2768&lt;=100000,ROUNDUP(I2768/4,0)+25000,50000)))),MIN(IF(H2768&lt;=0,0,IF(H2768&lt;=20000,H2768,IF(H2768&lt;=40000,ROUNDUP(H2768/2,0)+10000,IF(H2768&lt;=80000,ROUNDUP(H2768/4,0)+20000,40000))))+IF(I2768&lt;=0,0,IF(I2768&lt;=25000,I2768,IF(I2768&lt;=50000,ROUNDUP(I2768/2,0)+12500,IF(I2768&lt;=100000,ROUNDUP(I2768/4,0)+25000,50000)))),40000))))</f>
        <v/>
      </c>
      <c r="R2768" s="18">
        <f>MIN(120000,O2768+P2768+Q2768)</f>
        <v/>
      </c>
      <c r="S2768" s="18">
        <f>IF(F2768&lt;=0,IF(E2768&lt;=0,0,IF(E2768&lt;=12000,E2768,IF(E2768&lt;=32000,ROUNDUP(E2768/2,0)+6000,IF(E2768&lt;=56000,ROUNDUP(E2768/4,0)+14000,28000)))),IF(E2768&lt;=0,IF(F2768&lt;=0,0,IF(F2768&lt;=15000,F2768,IF(F2768&lt;=40000,ROUNDUP(F2768/2,0)+7500,IF(F2768&lt;=70000,ROUNDUP(F2768/4,0)+17500,35000)))),MAX(IF(F2768&lt;=0,0,IF(F2768&lt;=15000,F2768,IF(F2768&lt;=40000,ROUNDUP(F2768/2,0)+7500,IF(F2768&lt;=70000,ROUNDUP(F2768/4,0)+17500,35000)))),MIN(IF(E2768&lt;=0,0,IF(E2768&lt;=12000,E2768,IF(E2768&lt;=32000,ROUNDUP(E2768/2,0)+6000,IF(E2768&lt;=56000,ROUNDUP(E2768/4,0)+14000,28000))))+IF(F2768&lt;=0,0,IF(F2768&lt;=15000,F2768,IF(F2768&lt;=40000,ROUNDUP(F2768/2,0)+7500,IF(F2768&lt;=70000,ROUNDUP(F2768/4,0)+17500,35000)))),28000))))</f>
        <v/>
      </c>
      <c r="T2768" s="18">
        <f>IF(G2768&lt;=0,0,IF(G2768&lt;=12000,G2768,IF(G2768&lt;=32000,ROUNDUP(G2768/2,0)+6000,IF(G2768&lt;=56000,ROUNDUP(G2768/4,0)+14000,28000))))</f>
        <v/>
      </c>
      <c r="U2768" s="18">
        <f>IF(I2768&lt;=0,IF(H2768&lt;=0,0,IF(H2768&lt;=12000,H2768,IF(H2768&lt;=32000,ROUNDUP(H2768/2,0)+6000,IF(H2768&lt;=56000,ROUNDUP(H2768/4,0)+14000,28000)))),IF(H2768&lt;=0,IF(I2768&lt;=0,0,IF(I2768&lt;=15000,I2768,IF(I2768&lt;=40000,ROUNDUP(I2768/2,0)+7500,IF(I2768&lt;=70000,ROUNDUP(I2768/4,0)+17500,35000)))),MAX(IF(I2768&lt;=0,0,IF(I2768&lt;=15000,I2768,IF(I2768&lt;=40000,ROUNDUP(I2768/2,0)+7500,IF(I2768&lt;=70000,ROUNDUP(I2768/4,0)+17500,35000)))),MIN(IF(H2768&lt;=0,0,IF(H2768&lt;=12000,H2768,IF(H2768&lt;=32000,ROUNDUP(H2768/2,0)+6000,IF(H2768&lt;=56000,ROUNDUP(H2768/4,0)+14000,28000))))+IF(I2768&lt;=0,0,IF(I2768&lt;=15000,I2768,IF(I2768&lt;=40000,ROUNDUP(I2768/2,0)+7500,IF(I2768&lt;=70000,ROUNDUP(I2768/4,0)+17500,35000)))),28000))))</f>
        <v/>
      </c>
      <c r="V2768" s="18">
        <f>MIN(70000,S2768+T2768+U2768)</f>
        <v/>
      </c>
      <c r="W2768" s="18">
        <f>MAX(0,ROUNDDOWN(M2768-J2768-N2768-K2768-0,-3))</f>
        <v/>
      </c>
      <c r="X2768" s="18">
        <f>MAX(0,ROUNDDOWN(M2768-J2768-N2768-K2768-R2768,-3))</f>
        <v/>
      </c>
      <c r="Y2768" s="18">
        <f>IF(W2768&lt;=0,0,ROUNDDOWN((W2768*LOOKUP(W2768,{0,1950001,3300001,6950001,9000001,18000001,40000001},{0.05,0.1,0.2,0.23,0.33,0.4,0.45})-LOOKUP(W2768,{0,1950001,3300001,6950001,9000001,18000001,40000001},{0,97500,427500,636000,1536000,2796000,4796000}))*1.021,-2))</f>
        <v/>
      </c>
      <c r="Z2768" s="18">
        <f>IF(X2768&lt;=0,0,ROUNDDOWN((X2768*LOOKUP(X2768,{0,1950001,3300001,6950001,9000001,18000001,40000001},{0.05,0.1,0.2,0.23,0.33,0.4,0.45})-LOOKUP(X2768,{0,1950001,3300001,6950001,9000001,18000001,40000001},{0,97500,427500,636000,1536000,2796000,4796000}))*1.021,-2))</f>
        <v/>
      </c>
      <c r="AA2768" s="18">
        <f>MAX(0,ROUNDDOWN(M2768-J2768-430000-L2768-0,-3))</f>
        <v/>
      </c>
      <c r="AB2768" s="18">
        <f>MAX(0,ROUNDDOWN(M2768-J2768-430000-L2768-V2768,-3))</f>
        <v/>
      </c>
      <c r="AC2768" s="18">
        <f>IF(M2768&lt;=450000,0,MAX(0,ROUNDDOWN(AA2768*0.06-MIN(50000,AA2768)*0.03,-2))+MAX(0,ROUNDDOWN(AA2768*0.04-MIN(50000,AA2768)*0.02,-2)))</f>
        <v/>
      </c>
      <c r="AD2768" s="18">
        <f>IF(M2768&lt;=450000,0,MAX(0,ROUNDDOWN(AB2768*0.06-MIN(50000,AB2768)*0.03,-2))+MAX(0,ROUNDDOWN(AB2768*0.04-MIN(50000,AB2768)*0.02,-2)))</f>
        <v/>
      </c>
      <c r="AE2768" s="18">
        <f>Y2768-Z2768</f>
        <v/>
      </c>
      <c r="AF2768" s="18">
        <f>AC2768-AD2768</f>
        <v/>
      </c>
      <c r="AG2768" s="18">
        <f>AE2768+AF2768</f>
        <v/>
      </c>
      <c r="AH2768" s="20">
        <f>IF(W2768&lt;=0,0,LOOKUP(W2768,{0,1950001,3300001,6950001,9000001,18000001,40000001},{0.05,0.1,0.2,0.23,0.33,0.4,0.45}))</f>
        <v/>
      </c>
    </row>
    <row r="2769">
      <c r="A2769" t="inlineStr">
        <is>
          <t>1万円刻み 3区分8万円ずつ</t>
        </is>
      </c>
      <c r="B2769" s="18">
        <f>'4_1万円刻み'!$A$897</f>
        <v/>
      </c>
      <c r="C2769" s="19" t="n">
        <v>2026</v>
      </c>
      <c r="D2769" t="inlineStr">
        <is>
          <t>いいえ</t>
        </is>
      </c>
      <c r="E2769" s="18" t="n">
        <v>80000</v>
      </c>
      <c r="F2769" s="18" t="n">
        <v>0</v>
      </c>
      <c r="G2769" s="18" t="n">
        <v>80000</v>
      </c>
      <c r="H2769" s="18" t="n">
        <v>80000</v>
      </c>
      <c r="I2769" s="18" t="n">
        <v>0</v>
      </c>
      <c r="J2769" s="18">
        <f>ROUND(MIN(B2769/12,650000)*12*0.0915+MIN(B2769/12,1390000)*12*(0.0504+0)+B2769*0.005,0)</f>
        <v/>
      </c>
      <c r="K2769" s="18" t="n">
        <v>0</v>
      </c>
      <c r="L2769" s="18" t="n">
        <v>0</v>
      </c>
      <c r="M2769" s="18">
        <f>ROUND(IF(C2769&gt;=2026,IF(B2769&lt;741000,0,IF(B2769&lt;2191000,B2769-740000,IF(B2769&lt;2193000,1451000,IF(B2769&lt;2196000,1453000,IF(B2769&lt;2200000,1456000,IF(B2769&lt;3600000,ROUNDDOWN(B2769/4,-3)*2.8-80000,IF(B2769&lt;6600000,ROUNDDOWN(B2769/4,-3)*3.2-440000,IF(B2769&lt;8500000,ROUNDDOWN(B2769*0.9,0)-1100000,B2769-1950000)))))))),IF(B2769&lt;651000,0,IF(B2769&lt;1900000,B2769-650000,IF(B2769&lt;3600000,ROUNDDOWN(B2769/4,-3)*2.8-80000,IF(B2769&lt;6600000,ROUNDDOWN(B2769/4,-3)*3.2-440000,IF(B2769&lt;8500000,ROUNDDOWN(B2769*0.9,0)-1100000,B2769-1950000)))))),0)</f>
        <v/>
      </c>
      <c r="N2769" s="18">
        <f>IF(M2769&gt;23500000,NA(),IF(C2769&gt;=2026,IF(M2769&lt;=4890000,1040000,IF(M2769&lt;=6550000,670000,620000)),IF(M2769&lt;=1320000,950000,IF(M2769&lt;=3360000,880000,IF(M2769&lt;=4890000,680000,IF(M2769&lt;=6550000,630000,580000))))))</f>
        <v/>
      </c>
      <c r="O2769" s="18">
        <f>IF(F2769&lt;=0,IF(AND(D2769="はい",C2769&gt;=2026,C2769&lt;=2027),IF(E2769&lt;=0,0,IF(E2769&lt;=30000,E2769,IF(E2769&lt;=60000,ROUNDUP(E2769/2,0)+15000,IF(E2769&lt;=120000,ROUNDUP(E2769/4,0)+30000,60000)))),IF(E2769&lt;=0,0,IF(E2769&lt;=20000,E2769,IF(E2769&lt;=40000,ROUNDUP(E2769/2,0)+10000,IF(E2769&lt;=80000,ROUNDUP(E2769/4,0)+20000,40000))))),IF(E2769&lt;=0,IF(F2769&lt;=0,0,IF(F2769&lt;=25000,F2769,IF(F2769&lt;=50000,ROUNDUP(F2769/2,0)+12500,IF(F2769&lt;=100000,ROUNDUP(F2769/4,0)+25000,50000)))),MAX(IF(F2769&lt;=0,0,IF(F2769&lt;=25000,F2769,IF(F2769&lt;=50000,ROUNDUP(F2769/2,0)+12500,IF(F2769&lt;=100000,ROUNDUP(F2769/4,0)+25000,50000)))),MIN(IF(AND(D2769="はい",C2769&gt;=2026,C2769&lt;=2027),IF(E2769&lt;=0,0,IF(E2769&lt;=30000,E2769,IF(E2769&lt;=60000,ROUNDUP(E2769/2,0)+15000,IF(E2769&lt;=120000,ROUNDUP(E2769/4,0)+30000,60000)))),IF(E2769&lt;=0,0,IF(E2769&lt;=20000,E2769,IF(E2769&lt;=40000,ROUNDUP(E2769/2,0)+10000,IF(E2769&lt;=80000,ROUNDUP(E2769/4,0)+20000,40000)))))+IF(F2769&lt;=0,0,IF(F2769&lt;=25000,F2769,IF(F2769&lt;=50000,ROUNDUP(F2769/2,0)+12500,IF(F2769&lt;=100000,ROUNDUP(F2769/4,0)+25000,50000)))),IF(AND(D2769="はい",C2769&gt;=2026,C2769&lt;=2027),60000,40000)))))</f>
        <v/>
      </c>
      <c r="P2769" s="18">
        <f>IF(G2769&lt;=0,0,IF(G2769&lt;=20000,G2769,IF(G2769&lt;=40000,ROUNDUP(G2769/2,0)+10000,IF(G2769&lt;=80000,ROUNDUP(G2769/4,0)+20000,40000))))</f>
        <v/>
      </c>
      <c r="Q2769" s="18">
        <f>IF(I2769&lt;=0,IF(H2769&lt;=0,0,IF(H2769&lt;=20000,H2769,IF(H2769&lt;=40000,ROUNDUP(H2769/2,0)+10000,IF(H2769&lt;=80000,ROUNDUP(H2769/4,0)+20000,40000)))),IF(H2769&lt;=0,IF(I2769&lt;=0,0,IF(I2769&lt;=25000,I2769,IF(I2769&lt;=50000,ROUNDUP(I2769/2,0)+12500,IF(I2769&lt;=100000,ROUNDUP(I2769/4,0)+25000,50000)))),MAX(IF(I2769&lt;=0,0,IF(I2769&lt;=25000,I2769,IF(I2769&lt;=50000,ROUNDUP(I2769/2,0)+12500,IF(I2769&lt;=100000,ROUNDUP(I2769/4,0)+25000,50000)))),MIN(IF(H2769&lt;=0,0,IF(H2769&lt;=20000,H2769,IF(H2769&lt;=40000,ROUNDUP(H2769/2,0)+10000,IF(H2769&lt;=80000,ROUNDUP(H2769/4,0)+20000,40000))))+IF(I2769&lt;=0,0,IF(I2769&lt;=25000,I2769,IF(I2769&lt;=50000,ROUNDUP(I2769/2,0)+12500,IF(I2769&lt;=100000,ROUNDUP(I2769/4,0)+25000,50000)))),40000))))</f>
        <v/>
      </c>
      <c r="R2769" s="18">
        <f>MIN(120000,O2769+P2769+Q2769)</f>
        <v/>
      </c>
      <c r="S2769" s="18">
        <f>IF(F2769&lt;=0,IF(E2769&lt;=0,0,IF(E2769&lt;=12000,E2769,IF(E2769&lt;=32000,ROUNDUP(E2769/2,0)+6000,IF(E2769&lt;=56000,ROUNDUP(E2769/4,0)+14000,28000)))),IF(E2769&lt;=0,IF(F2769&lt;=0,0,IF(F2769&lt;=15000,F2769,IF(F2769&lt;=40000,ROUNDUP(F2769/2,0)+7500,IF(F2769&lt;=70000,ROUNDUP(F2769/4,0)+17500,35000)))),MAX(IF(F2769&lt;=0,0,IF(F2769&lt;=15000,F2769,IF(F2769&lt;=40000,ROUNDUP(F2769/2,0)+7500,IF(F2769&lt;=70000,ROUNDUP(F2769/4,0)+17500,35000)))),MIN(IF(E2769&lt;=0,0,IF(E2769&lt;=12000,E2769,IF(E2769&lt;=32000,ROUNDUP(E2769/2,0)+6000,IF(E2769&lt;=56000,ROUNDUP(E2769/4,0)+14000,28000))))+IF(F2769&lt;=0,0,IF(F2769&lt;=15000,F2769,IF(F2769&lt;=40000,ROUNDUP(F2769/2,0)+7500,IF(F2769&lt;=70000,ROUNDUP(F2769/4,0)+17500,35000)))),28000))))</f>
        <v/>
      </c>
      <c r="T2769" s="18">
        <f>IF(G2769&lt;=0,0,IF(G2769&lt;=12000,G2769,IF(G2769&lt;=32000,ROUNDUP(G2769/2,0)+6000,IF(G2769&lt;=56000,ROUNDUP(G2769/4,0)+14000,28000))))</f>
        <v/>
      </c>
      <c r="U2769" s="18">
        <f>IF(I2769&lt;=0,IF(H2769&lt;=0,0,IF(H2769&lt;=12000,H2769,IF(H2769&lt;=32000,ROUNDUP(H2769/2,0)+6000,IF(H2769&lt;=56000,ROUNDUP(H2769/4,0)+14000,28000)))),IF(H2769&lt;=0,IF(I2769&lt;=0,0,IF(I2769&lt;=15000,I2769,IF(I2769&lt;=40000,ROUNDUP(I2769/2,0)+7500,IF(I2769&lt;=70000,ROUNDUP(I2769/4,0)+17500,35000)))),MAX(IF(I2769&lt;=0,0,IF(I2769&lt;=15000,I2769,IF(I2769&lt;=40000,ROUNDUP(I2769/2,0)+7500,IF(I2769&lt;=70000,ROUNDUP(I2769/4,0)+17500,35000)))),MIN(IF(H2769&lt;=0,0,IF(H2769&lt;=12000,H2769,IF(H2769&lt;=32000,ROUNDUP(H2769/2,0)+6000,IF(H2769&lt;=56000,ROUNDUP(H2769/4,0)+14000,28000))))+IF(I2769&lt;=0,0,IF(I2769&lt;=15000,I2769,IF(I2769&lt;=40000,ROUNDUP(I2769/2,0)+7500,IF(I2769&lt;=70000,ROUNDUP(I2769/4,0)+17500,35000)))),28000))))</f>
        <v/>
      </c>
      <c r="V2769" s="18">
        <f>MIN(70000,S2769+T2769+U2769)</f>
        <v/>
      </c>
      <c r="W2769" s="18">
        <f>MAX(0,ROUNDDOWN(M2769-J2769-N2769-K2769-0,-3))</f>
        <v/>
      </c>
      <c r="X2769" s="18">
        <f>MAX(0,ROUNDDOWN(M2769-J2769-N2769-K2769-R2769,-3))</f>
        <v/>
      </c>
      <c r="Y2769" s="18">
        <f>IF(W2769&lt;=0,0,ROUNDDOWN((W2769*LOOKUP(W2769,{0,1950001,3300001,6950001,9000001,18000001,40000001},{0.05,0.1,0.2,0.23,0.33,0.4,0.45})-LOOKUP(W2769,{0,1950001,3300001,6950001,9000001,18000001,40000001},{0,97500,427500,636000,1536000,2796000,4796000}))*1.021,-2))</f>
        <v/>
      </c>
      <c r="Z2769" s="18">
        <f>IF(X2769&lt;=0,0,ROUNDDOWN((X2769*LOOKUP(X2769,{0,1950001,3300001,6950001,9000001,18000001,40000001},{0.05,0.1,0.2,0.23,0.33,0.4,0.45})-LOOKUP(X2769,{0,1950001,3300001,6950001,9000001,18000001,40000001},{0,97500,427500,636000,1536000,2796000,4796000}))*1.021,-2))</f>
        <v/>
      </c>
      <c r="AA2769" s="18">
        <f>MAX(0,ROUNDDOWN(M2769-J2769-430000-L2769-0,-3))</f>
        <v/>
      </c>
      <c r="AB2769" s="18">
        <f>MAX(0,ROUNDDOWN(M2769-J2769-430000-L2769-V2769,-3))</f>
        <v/>
      </c>
      <c r="AC2769" s="18">
        <f>IF(M2769&lt;=450000,0,MAX(0,ROUNDDOWN(AA2769*0.06-MIN(50000,AA2769)*0.03,-2))+MAX(0,ROUNDDOWN(AA2769*0.04-MIN(50000,AA2769)*0.02,-2)))</f>
        <v/>
      </c>
      <c r="AD2769" s="18">
        <f>IF(M2769&lt;=450000,0,MAX(0,ROUNDDOWN(AB2769*0.06-MIN(50000,AB2769)*0.03,-2))+MAX(0,ROUNDDOWN(AB2769*0.04-MIN(50000,AB2769)*0.02,-2)))</f>
        <v/>
      </c>
      <c r="AE2769" s="18">
        <f>Y2769-Z2769</f>
        <v/>
      </c>
      <c r="AF2769" s="18">
        <f>AC2769-AD2769</f>
        <v/>
      </c>
      <c r="AG2769" s="18">
        <f>AE2769+AF2769</f>
        <v/>
      </c>
      <c r="AH2769" s="20">
        <f>IF(W2769&lt;=0,0,LOOKUP(W2769,{0,1950001,3300001,6950001,9000001,18000001,40000001},{0.05,0.1,0.2,0.23,0.33,0.4,0.45}))</f>
        <v/>
      </c>
    </row>
    <row r="2770">
      <c r="A2770" t="inlineStr">
        <is>
          <t>1万円刻み 一般8万円</t>
        </is>
      </c>
      <c r="B2770" s="18">
        <f>'4_1万円刻み'!$A$897</f>
        <v/>
      </c>
      <c r="C2770" s="19" t="n">
        <v>2026</v>
      </c>
      <c r="D2770" t="inlineStr">
        <is>
          <t>いいえ</t>
        </is>
      </c>
      <c r="E2770" s="18" t="n">
        <v>80000</v>
      </c>
      <c r="F2770" s="18" t="n">
        <v>0</v>
      </c>
      <c r="G2770" s="18" t="n">
        <v>0</v>
      </c>
      <c r="H2770" s="18" t="n">
        <v>0</v>
      </c>
      <c r="I2770" s="18" t="n">
        <v>0</v>
      </c>
      <c r="J2770" s="18">
        <f>ROUND(MIN(B2770/12,650000)*12*0.0915+MIN(B2770/12,1390000)*12*(0.0504+0)+B2770*0.005,0)</f>
        <v/>
      </c>
      <c r="K2770" s="18" t="n">
        <v>0</v>
      </c>
      <c r="L2770" s="18" t="n">
        <v>0</v>
      </c>
      <c r="M2770" s="18">
        <f>ROUND(IF(C2770&gt;=2026,IF(B2770&lt;741000,0,IF(B2770&lt;2191000,B2770-740000,IF(B2770&lt;2193000,1451000,IF(B2770&lt;2196000,1453000,IF(B2770&lt;2200000,1456000,IF(B2770&lt;3600000,ROUNDDOWN(B2770/4,-3)*2.8-80000,IF(B2770&lt;6600000,ROUNDDOWN(B2770/4,-3)*3.2-440000,IF(B2770&lt;8500000,ROUNDDOWN(B2770*0.9,0)-1100000,B2770-1950000)))))))),IF(B2770&lt;651000,0,IF(B2770&lt;1900000,B2770-650000,IF(B2770&lt;3600000,ROUNDDOWN(B2770/4,-3)*2.8-80000,IF(B2770&lt;6600000,ROUNDDOWN(B2770/4,-3)*3.2-440000,IF(B2770&lt;8500000,ROUNDDOWN(B2770*0.9,0)-1100000,B2770-1950000)))))),0)</f>
        <v/>
      </c>
      <c r="N2770" s="18">
        <f>IF(M2770&gt;23500000,NA(),IF(C2770&gt;=2026,IF(M2770&lt;=4890000,1040000,IF(M2770&lt;=6550000,670000,620000)),IF(M2770&lt;=1320000,950000,IF(M2770&lt;=3360000,880000,IF(M2770&lt;=4890000,680000,IF(M2770&lt;=6550000,630000,580000))))))</f>
        <v/>
      </c>
      <c r="O2770" s="18">
        <f>IF(F2770&lt;=0,IF(AND(D2770="はい",C2770&gt;=2026,C2770&lt;=2027),IF(E2770&lt;=0,0,IF(E2770&lt;=30000,E2770,IF(E2770&lt;=60000,ROUNDUP(E2770/2,0)+15000,IF(E2770&lt;=120000,ROUNDUP(E2770/4,0)+30000,60000)))),IF(E2770&lt;=0,0,IF(E2770&lt;=20000,E2770,IF(E2770&lt;=40000,ROUNDUP(E2770/2,0)+10000,IF(E2770&lt;=80000,ROUNDUP(E2770/4,0)+20000,40000))))),IF(E2770&lt;=0,IF(F2770&lt;=0,0,IF(F2770&lt;=25000,F2770,IF(F2770&lt;=50000,ROUNDUP(F2770/2,0)+12500,IF(F2770&lt;=100000,ROUNDUP(F2770/4,0)+25000,50000)))),MAX(IF(F2770&lt;=0,0,IF(F2770&lt;=25000,F2770,IF(F2770&lt;=50000,ROUNDUP(F2770/2,0)+12500,IF(F2770&lt;=100000,ROUNDUP(F2770/4,0)+25000,50000)))),MIN(IF(AND(D2770="はい",C2770&gt;=2026,C2770&lt;=2027),IF(E2770&lt;=0,0,IF(E2770&lt;=30000,E2770,IF(E2770&lt;=60000,ROUNDUP(E2770/2,0)+15000,IF(E2770&lt;=120000,ROUNDUP(E2770/4,0)+30000,60000)))),IF(E2770&lt;=0,0,IF(E2770&lt;=20000,E2770,IF(E2770&lt;=40000,ROUNDUP(E2770/2,0)+10000,IF(E2770&lt;=80000,ROUNDUP(E2770/4,0)+20000,40000)))))+IF(F2770&lt;=0,0,IF(F2770&lt;=25000,F2770,IF(F2770&lt;=50000,ROUNDUP(F2770/2,0)+12500,IF(F2770&lt;=100000,ROUNDUP(F2770/4,0)+25000,50000)))),IF(AND(D2770="はい",C2770&gt;=2026,C2770&lt;=2027),60000,40000)))))</f>
        <v/>
      </c>
      <c r="P2770" s="18">
        <f>IF(G2770&lt;=0,0,IF(G2770&lt;=20000,G2770,IF(G2770&lt;=40000,ROUNDUP(G2770/2,0)+10000,IF(G2770&lt;=80000,ROUNDUP(G2770/4,0)+20000,40000))))</f>
        <v/>
      </c>
      <c r="Q2770" s="18">
        <f>IF(I2770&lt;=0,IF(H2770&lt;=0,0,IF(H2770&lt;=20000,H2770,IF(H2770&lt;=40000,ROUNDUP(H2770/2,0)+10000,IF(H2770&lt;=80000,ROUNDUP(H2770/4,0)+20000,40000)))),IF(H2770&lt;=0,IF(I2770&lt;=0,0,IF(I2770&lt;=25000,I2770,IF(I2770&lt;=50000,ROUNDUP(I2770/2,0)+12500,IF(I2770&lt;=100000,ROUNDUP(I2770/4,0)+25000,50000)))),MAX(IF(I2770&lt;=0,0,IF(I2770&lt;=25000,I2770,IF(I2770&lt;=50000,ROUNDUP(I2770/2,0)+12500,IF(I2770&lt;=100000,ROUNDUP(I2770/4,0)+25000,50000)))),MIN(IF(H2770&lt;=0,0,IF(H2770&lt;=20000,H2770,IF(H2770&lt;=40000,ROUNDUP(H2770/2,0)+10000,IF(H2770&lt;=80000,ROUNDUP(H2770/4,0)+20000,40000))))+IF(I2770&lt;=0,0,IF(I2770&lt;=25000,I2770,IF(I2770&lt;=50000,ROUNDUP(I2770/2,0)+12500,IF(I2770&lt;=100000,ROUNDUP(I2770/4,0)+25000,50000)))),40000))))</f>
        <v/>
      </c>
      <c r="R2770" s="18">
        <f>MIN(120000,O2770+P2770+Q2770)</f>
        <v/>
      </c>
      <c r="S2770" s="18">
        <f>IF(F2770&lt;=0,IF(E2770&lt;=0,0,IF(E2770&lt;=12000,E2770,IF(E2770&lt;=32000,ROUNDUP(E2770/2,0)+6000,IF(E2770&lt;=56000,ROUNDUP(E2770/4,0)+14000,28000)))),IF(E2770&lt;=0,IF(F2770&lt;=0,0,IF(F2770&lt;=15000,F2770,IF(F2770&lt;=40000,ROUNDUP(F2770/2,0)+7500,IF(F2770&lt;=70000,ROUNDUP(F2770/4,0)+17500,35000)))),MAX(IF(F2770&lt;=0,0,IF(F2770&lt;=15000,F2770,IF(F2770&lt;=40000,ROUNDUP(F2770/2,0)+7500,IF(F2770&lt;=70000,ROUNDUP(F2770/4,0)+17500,35000)))),MIN(IF(E2770&lt;=0,0,IF(E2770&lt;=12000,E2770,IF(E2770&lt;=32000,ROUNDUP(E2770/2,0)+6000,IF(E2770&lt;=56000,ROUNDUP(E2770/4,0)+14000,28000))))+IF(F2770&lt;=0,0,IF(F2770&lt;=15000,F2770,IF(F2770&lt;=40000,ROUNDUP(F2770/2,0)+7500,IF(F2770&lt;=70000,ROUNDUP(F2770/4,0)+17500,35000)))),28000))))</f>
        <v/>
      </c>
      <c r="T2770" s="18">
        <f>IF(G2770&lt;=0,0,IF(G2770&lt;=12000,G2770,IF(G2770&lt;=32000,ROUNDUP(G2770/2,0)+6000,IF(G2770&lt;=56000,ROUNDUP(G2770/4,0)+14000,28000))))</f>
        <v/>
      </c>
      <c r="U2770" s="18">
        <f>IF(I2770&lt;=0,IF(H2770&lt;=0,0,IF(H2770&lt;=12000,H2770,IF(H2770&lt;=32000,ROUNDUP(H2770/2,0)+6000,IF(H2770&lt;=56000,ROUNDUP(H2770/4,0)+14000,28000)))),IF(H2770&lt;=0,IF(I2770&lt;=0,0,IF(I2770&lt;=15000,I2770,IF(I2770&lt;=40000,ROUNDUP(I2770/2,0)+7500,IF(I2770&lt;=70000,ROUNDUP(I2770/4,0)+17500,35000)))),MAX(IF(I2770&lt;=0,0,IF(I2770&lt;=15000,I2770,IF(I2770&lt;=40000,ROUNDUP(I2770/2,0)+7500,IF(I2770&lt;=70000,ROUNDUP(I2770/4,0)+17500,35000)))),MIN(IF(H2770&lt;=0,0,IF(H2770&lt;=12000,H2770,IF(H2770&lt;=32000,ROUNDUP(H2770/2,0)+6000,IF(H2770&lt;=56000,ROUNDUP(H2770/4,0)+14000,28000))))+IF(I2770&lt;=0,0,IF(I2770&lt;=15000,I2770,IF(I2770&lt;=40000,ROUNDUP(I2770/2,0)+7500,IF(I2770&lt;=70000,ROUNDUP(I2770/4,0)+17500,35000)))),28000))))</f>
        <v/>
      </c>
      <c r="V2770" s="18">
        <f>MIN(70000,S2770+T2770+U2770)</f>
        <v/>
      </c>
      <c r="W2770" s="18">
        <f>MAX(0,ROUNDDOWN(M2770-J2770-N2770-K2770-0,-3))</f>
        <v/>
      </c>
      <c r="X2770" s="18">
        <f>MAX(0,ROUNDDOWN(M2770-J2770-N2770-K2770-R2770,-3))</f>
        <v/>
      </c>
      <c r="Y2770" s="18">
        <f>IF(W2770&lt;=0,0,ROUNDDOWN((W2770*LOOKUP(W2770,{0,1950001,3300001,6950001,9000001,18000001,40000001},{0.05,0.1,0.2,0.23,0.33,0.4,0.45})-LOOKUP(W2770,{0,1950001,3300001,6950001,9000001,18000001,40000001},{0,97500,427500,636000,1536000,2796000,4796000}))*1.021,-2))</f>
        <v/>
      </c>
      <c r="Z2770" s="18">
        <f>IF(X2770&lt;=0,0,ROUNDDOWN((X2770*LOOKUP(X2770,{0,1950001,3300001,6950001,9000001,18000001,40000001},{0.05,0.1,0.2,0.23,0.33,0.4,0.45})-LOOKUP(X2770,{0,1950001,3300001,6950001,9000001,18000001,40000001},{0,97500,427500,636000,1536000,2796000,4796000}))*1.021,-2))</f>
        <v/>
      </c>
      <c r="AA2770" s="18">
        <f>MAX(0,ROUNDDOWN(M2770-J2770-430000-L2770-0,-3))</f>
        <v/>
      </c>
      <c r="AB2770" s="18">
        <f>MAX(0,ROUNDDOWN(M2770-J2770-430000-L2770-V2770,-3))</f>
        <v/>
      </c>
      <c r="AC2770" s="18">
        <f>IF(M2770&lt;=450000,0,MAX(0,ROUNDDOWN(AA2770*0.06-MIN(50000,AA2770)*0.03,-2))+MAX(0,ROUNDDOWN(AA2770*0.04-MIN(50000,AA2770)*0.02,-2)))</f>
        <v/>
      </c>
      <c r="AD2770" s="18">
        <f>IF(M2770&lt;=450000,0,MAX(0,ROUNDDOWN(AB2770*0.06-MIN(50000,AB2770)*0.03,-2))+MAX(0,ROUNDDOWN(AB2770*0.04-MIN(50000,AB2770)*0.02,-2)))</f>
        <v/>
      </c>
      <c r="AE2770" s="18">
        <f>Y2770-Z2770</f>
        <v/>
      </c>
      <c r="AF2770" s="18">
        <f>AC2770-AD2770</f>
        <v/>
      </c>
      <c r="AG2770" s="18">
        <f>AE2770+AF2770</f>
        <v/>
      </c>
      <c r="AH2770" s="20">
        <f>IF(W2770&lt;=0,0,LOOKUP(W2770,{0,1950001,3300001,6950001,9000001,18000001,40000001},{0.05,0.1,0.2,0.23,0.33,0.4,0.45}))</f>
        <v/>
      </c>
    </row>
    <row r="2771">
      <c r="A2771" t="inlineStr">
        <is>
          <t>1万円刻み 特例あり一般12万円</t>
        </is>
      </c>
      <c r="B2771" s="18">
        <f>'4_1万円刻み'!$A$897</f>
        <v/>
      </c>
      <c r="C2771" s="19" t="n">
        <v>2026</v>
      </c>
      <c r="D2771" t="inlineStr">
        <is>
          <t>はい</t>
        </is>
      </c>
      <c r="E2771" s="18" t="n">
        <v>120000</v>
      </c>
      <c r="F2771" s="18" t="n">
        <v>0</v>
      </c>
      <c r="G2771" s="18" t="n">
        <v>0</v>
      </c>
      <c r="H2771" s="18" t="n">
        <v>0</v>
      </c>
      <c r="I2771" s="18" t="n">
        <v>0</v>
      </c>
      <c r="J2771" s="18">
        <f>ROUND(MIN(B2771/12,650000)*12*0.0915+MIN(B2771/12,1390000)*12*(0.0504+0)+B2771*0.005,0)</f>
        <v/>
      </c>
      <c r="K2771" s="18" t="n">
        <v>0</v>
      </c>
      <c r="L2771" s="18" t="n">
        <v>0</v>
      </c>
      <c r="M2771" s="18">
        <f>ROUND(IF(C2771&gt;=2026,IF(B2771&lt;741000,0,IF(B2771&lt;2191000,B2771-740000,IF(B2771&lt;2193000,1451000,IF(B2771&lt;2196000,1453000,IF(B2771&lt;2200000,1456000,IF(B2771&lt;3600000,ROUNDDOWN(B2771/4,-3)*2.8-80000,IF(B2771&lt;6600000,ROUNDDOWN(B2771/4,-3)*3.2-440000,IF(B2771&lt;8500000,ROUNDDOWN(B2771*0.9,0)-1100000,B2771-1950000)))))))),IF(B2771&lt;651000,0,IF(B2771&lt;1900000,B2771-650000,IF(B2771&lt;3600000,ROUNDDOWN(B2771/4,-3)*2.8-80000,IF(B2771&lt;6600000,ROUNDDOWN(B2771/4,-3)*3.2-440000,IF(B2771&lt;8500000,ROUNDDOWN(B2771*0.9,0)-1100000,B2771-1950000)))))),0)</f>
        <v/>
      </c>
      <c r="N2771" s="18">
        <f>IF(M2771&gt;23500000,NA(),IF(C2771&gt;=2026,IF(M2771&lt;=4890000,1040000,IF(M2771&lt;=6550000,670000,620000)),IF(M2771&lt;=1320000,950000,IF(M2771&lt;=3360000,880000,IF(M2771&lt;=4890000,680000,IF(M2771&lt;=6550000,630000,580000))))))</f>
        <v/>
      </c>
      <c r="O2771" s="18">
        <f>IF(F2771&lt;=0,IF(AND(D2771="はい",C2771&gt;=2026,C2771&lt;=2027),IF(E2771&lt;=0,0,IF(E2771&lt;=30000,E2771,IF(E2771&lt;=60000,ROUNDUP(E2771/2,0)+15000,IF(E2771&lt;=120000,ROUNDUP(E2771/4,0)+30000,60000)))),IF(E2771&lt;=0,0,IF(E2771&lt;=20000,E2771,IF(E2771&lt;=40000,ROUNDUP(E2771/2,0)+10000,IF(E2771&lt;=80000,ROUNDUP(E2771/4,0)+20000,40000))))),IF(E2771&lt;=0,IF(F2771&lt;=0,0,IF(F2771&lt;=25000,F2771,IF(F2771&lt;=50000,ROUNDUP(F2771/2,0)+12500,IF(F2771&lt;=100000,ROUNDUP(F2771/4,0)+25000,50000)))),MAX(IF(F2771&lt;=0,0,IF(F2771&lt;=25000,F2771,IF(F2771&lt;=50000,ROUNDUP(F2771/2,0)+12500,IF(F2771&lt;=100000,ROUNDUP(F2771/4,0)+25000,50000)))),MIN(IF(AND(D2771="はい",C2771&gt;=2026,C2771&lt;=2027),IF(E2771&lt;=0,0,IF(E2771&lt;=30000,E2771,IF(E2771&lt;=60000,ROUNDUP(E2771/2,0)+15000,IF(E2771&lt;=120000,ROUNDUP(E2771/4,0)+30000,60000)))),IF(E2771&lt;=0,0,IF(E2771&lt;=20000,E2771,IF(E2771&lt;=40000,ROUNDUP(E2771/2,0)+10000,IF(E2771&lt;=80000,ROUNDUP(E2771/4,0)+20000,40000)))))+IF(F2771&lt;=0,0,IF(F2771&lt;=25000,F2771,IF(F2771&lt;=50000,ROUNDUP(F2771/2,0)+12500,IF(F2771&lt;=100000,ROUNDUP(F2771/4,0)+25000,50000)))),IF(AND(D2771="はい",C2771&gt;=2026,C2771&lt;=2027),60000,40000)))))</f>
        <v/>
      </c>
      <c r="P2771" s="18">
        <f>IF(G2771&lt;=0,0,IF(G2771&lt;=20000,G2771,IF(G2771&lt;=40000,ROUNDUP(G2771/2,0)+10000,IF(G2771&lt;=80000,ROUNDUP(G2771/4,0)+20000,40000))))</f>
        <v/>
      </c>
      <c r="Q2771" s="18">
        <f>IF(I2771&lt;=0,IF(H2771&lt;=0,0,IF(H2771&lt;=20000,H2771,IF(H2771&lt;=40000,ROUNDUP(H2771/2,0)+10000,IF(H2771&lt;=80000,ROUNDUP(H2771/4,0)+20000,40000)))),IF(H2771&lt;=0,IF(I2771&lt;=0,0,IF(I2771&lt;=25000,I2771,IF(I2771&lt;=50000,ROUNDUP(I2771/2,0)+12500,IF(I2771&lt;=100000,ROUNDUP(I2771/4,0)+25000,50000)))),MAX(IF(I2771&lt;=0,0,IF(I2771&lt;=25000,I2771,IF(I2771&lt;=50000,ROUNDUP(I2771/2,0)+12500,IF(I2771&lt;=100000,ROUNDUP(I2771/4,0)+25000,50000)))),MIN(IF(H2771&lt;=0,0,IF(H2771&lt;=20000,H2771,IF(H2771&lt;=40000,ROUNDUP(H2771/2,0)+10000,IF(H2771&lt;=80000,ROUNDUP(H2771/4,0)+20000,40000))))+IF(I2771&lt;=0,0,IF(I2771&lt;=25000,I2771,IF(I2771&lt;=50000,ROUNDUP(I2771/2,0)+12500,IF(I2771&lt;=100000,ROUNDUP(I2771/4,0)+25000,50000)))),40000))))</f>
        <v/>
      </c>
      <c r="R2771" s="18">
        <f>MIN(120000,O2771+P2771+Q2771)</f>
        <v/>
      </c>
      <c r="S2771" s="18">
        <f>IF(F2771&lt;=0,IF(E2771&lt;=0,0,IF(E2771&lt;=12000,E2771,IF(E2771&lt;=32000,ROUNDUP(E2771/2,0)+6000,IF(E2771&lt;=56000,ROUNDUP(E2771/4,0)+14000,28000)))),IF(E2771&lt;=0,IF(F2771&lt;=0,0,IF(F2771&lt;=15000,F2771,IF(F2771&lt;=40000,ROUNDUP(F2771/2,0)+7500,IF(F2771&lt;=70000,ROUNDUP(F2771/4,0)+17500,35000)))),MAX(IF(F2771&lt;=0,0,IF(F2771&lt;=15000,F2771,IF(F2771&lt;=40000,ROUNDUP(F2771/2,0)+7500,IF(F2771&lt;=70000,ROUNDUP(F2771/4,0)+17500,35000)))),MIN(IF(E2771&lt;=0,0,IF(E2771&lt;=12000,E2771,IF(E2771&lt;=32000,ROUNDUP(E2771/2,0)+6000,IF(E2771&lt;=56000,ROUNDUP(E2771/4,0)+14000,28000))))+IF(F2771&lt;=0,0,IF(F2771&lt;=15000,F2771,IF(F2771&lt;=40000,ROUNDUP(F2771/2,0)+7500,IF(F2771&lt;=70000,ROUNDUP(F2771/4,0)+17500,35000)))),28000))))</f>
        <v/>
      </c>
      <c r="T2771" s="18">
        <f>IF(G2771&lt;=0,0,IF(G2771&lt;=12000,G2771,IF(G2771&lt;=32000,ROUNDUP(G2771/2,0)+6000,IF(G2771&lt;=56000,ROUNDUP(G2771/4,0)+14000,28000))))</f>
        <v/>
      </c>
      <c r="U2771" s="18">
        <f>IF(I2771&lt;=0,IF(H2771&lt;=0,0,IF(H2771&lt;=12000,H2771,IF(H2771&lt;=32000,ROUNDUP(H2771/2,0)+6000,IF(H2771&lt;=56000,ROUNDUP(H2771/4,0)+14000,28000)))),IF(H2771&lt;=0,IF(I2771&lt;=0,0,IF(I2771&lt;=15000,I2771,IF(I2771&lt;=40000,ROUNDUP(I2771/2,0)+7500,IF(I2771&lt;=70000,ROUNDUP(I2771/4,0)+17500,35000)))),MAX(IF(I2771&lt;=0,0,IF(I2771&lt;=15000,I2771,IF(I2771&lt;=40000,ROUNDUP(I2771/2,0)+7500,IF(I2771&lt;=70000,ROUNDUP(I2771/4,0)+17500,35000)))),MIN(IF(H2771&lt;=0,0,IF(H2771&lt;=12000,H2771,IF(H2771&lt;=32000,ROUNDUP(H2771/2,0)+6000,IF(H2771&lt;=56000,ROUNDUP(H2771/4,0)+14000,28000))))+IF(I2771&lt;=0,0,IF(I2771&lt;=15000,I2771,IF(I2771&lt;=40000,ROUNDUP(I2771/2,0)+7500,IF(I2771&lt;=70000,ROUNDUP(I2771/4,0)+17500,35000)))),28000))))</f>
        <v/>
      </c>
      <c r="V2771" s="18">
        <f>MIN(70000,S2771+T2771+U2771)</f>
        <v/>
      </c>
      <c r="W2771" s="18">
        <f>MAX(0,ROUNDDOWN(M2771-J2771-N2771-K2771-0,-3))</f>
        <v/>
      </c>
      <c r="X2771" s="18">
        <f>MAX(0,ROUNDDOWN(M2771-J2771-N2771-K2771-R2771,-3))</f>
        <v/>
      </c>
      <c r="Y2771" s="18">
        <f>IF(W2771&lt;=0,0,ROUNDDOWN((W2771*LOOKUP(W2771,{0,1950001,3300001,6950001,9000001,18000001,40000001},{0.05,0.1,0.2,0.23,0.33,0.4,0.45})-LOOKUP(W2771,{0,1950001,3300001,6950001,9000001,18000001,40000001},{0,97500,427500,636000,1536000,2796000,4796000}))*1.021,-2))</f>
        <v/>
      </c>
      <c r="Z2771" s="18">
        <f>IF(X2771&lt;=0,0,ROUNDDOWN((X2771*LOOKUP(X2771,{0,1950001,3300001,6950001,9000001,18000001,40000001},{0.05,0.1,0.2,0.23,0.33,0.4,0.45})-LOOKUP(X2771,{0,1950001,3300001,6950001,9000001,18000001,40000001},{0,97500,427500,636000,1536000,2796000,4796000}))*1.021,-2))</f>
        <v/>
      </c>
      <c r="AA2771" s="18">
        <f>MAX(0,ROUNDDOWN(M2771-J2771-430000-L2771-0,-3))</f>
        <v/>
      </c>
      <c r="AB2771" s="18">
        <f>MAX(0,ROUNDDOWN(M2771-J2771-430000-L2771-V2771,-3))</f>
        <v/>
      </c>
      <c r="AC2771" s="18">
        <f>IF(M2771&lt;=450000,0,MAX(0,ROUNDDOWN(AA2771*0.06-MIN(50000,AA2771)*0.03,-2))+MAX(0,ROUNDDOWN(AA2771*0.04-MIN(50000,AA2771)*0.02,-2)))</f>
        <v/>
      </c>
      <c r="AD2771" s="18">
        <f>IF(M2771&lt;=450000,0,MAX(0,ROUNDDOWN(AB2771*0.06-MIN(50000,AB2771)*0.03,-2))+MAX(0,ROUNDDOWN(AB2771*0.04-MIN(50000,AB2771)*0.02,-2)))</f>
        <v/>
      </c>
      <c r="AE2771" s="18">
        <f>Y2771-Z2771</f>
        <v/>
      </c>
      <c r="AF2771" s="18">
        <f>AC2771-AD2771</f>
        <v/>
      </c>
      <c r="AG2771" s="18">
        <f>AE2771+AF2771</f>
        <v/>
      </c>
      <c r="AH2771" s="20">
        <f>IF(W2771&lt;=0,0,LOOKUP(W2771,{0,1950001,3300001,6950001,9000001,18000001,40000001},{0.05,0.1,0.2,0.23,0.33,0.4,0.45}))</f>
        <v/>
      </c>
    </row>
    <row r="2772">
      <c r="A2772" t="inlineStr">
        <is>
          <t>1万円刻み 3区分8万円ずつ</t>
        </is>
      </c>
      <c r="B2772" s="18">
        <f>'4_1万円刻み'!$A$898</f>
        <v/>
      </c>
      <c r="C2772" s="19" t="n">
        <v>2026</v>
      </c>
      <c r="D2772" t="inlineStr">
        <is>
          <t>いいえ</t>
        </is>
      </c>
      <c r="E2772" s="18" t="n">
        <v>80000</v>
      </c>
      <c r="F2772" s="18" t="n">
        <v>0</v>
      </c>
      <c r="G2772" s="18" t="n">
        <v>80000</v>
      </c>
      <c r="H2772" s="18" t="n">
        <v>80000</v>
      </c>
      <c r="I2772" s="18" t="n">
        <v>0</v>
      </c>
      <c r="J2772" s="18">
        <f>ROUND(MIN(B2772/12,650000)*12*0.0915+MIN(B2772/12,1390000)*12*(0.0504+0)+B2772*0.005,0)</f>
        <v/>
      </c>
      <c r="K2772" s="18" t="n">
        <v>0</v>
      </c>
      <c r="L2772" s="18" t="n">
        <v>0</v>
      </c>
      <c r="M2772" s="18">
        <f>ROUND(IF(C2772&gt;=2026,IF(B2772&lt;741000,0,IF(B2772&lt;2191000,B2772-740000,IF(B2772&lt;2193000,1451000,IF(B2772&lt;2196000,1453000,IF(B2772&lt;2200000,1456000,IF(B2772&lt;3600000,ROUNDDOWN(B2772/4,-3)*2.8-80000,IF(B2772&lt;6600000,ROUNDDOWN(B2772/4,-3)*3.2-440000,IF(B2772&lt;8500000,ROUNDDOWN(B2772*0.9,0)-1100000,B2772-1950000)))))))),IF(B2772&lt;651000,0,IF(B2772&lt;1900000,B2772-650000,IF(B2772&lt;3600000,ROUNDDOWN(B2772/4,-3)*2.8-80000,IF(B2772&lt;6600000,ROUNDDOWN(B2772/4,-3)*3.2-440000,IF(B2772&lt;8500000,ROUNDDOWN(B2772*0.9,0)-1100000,B2772-1950000)))))),0)</f>
        <v/>
      </c>
      <c r="N2772" s="18">
        <f>IF(M2772&gt;23500000,NA(),IF(C2772&gt;=2026,IF(M2772&lt;=4890000,1040000,IF(M2772&lt;=6550000,670000,620000)),IF(M2772&lt;=1320000,950000,IF(M2772&lt;=3360000,880000,IF(M2772&lt;=4890000,680000,IF(M2772&lt;=6550000,630000,580000))))))</f>
        <v/>
      </c>
      <c r="O2772" s="18">
        <f>IF(F2772&lt;=0,IF(AND(D2772="はい",C2772&gt;=2026,C2772&lt;=2027),IF(E2772&lt;=0,0,IF(E2772&lt;=30000,E2772,IF(E2772&lt;=60000,ROUNDUP(E2772/2,0)+15000,IF(E2772&lt;=120000,ROUNDUP(E2772/4,0)+30000,60000)))),IF(E2772&lt;=0,0,IF(E2772&lt;=20000,E2772,IF(E2772&lt;=40000,ROUNDUP(E2772/2,0)+10000,IF(E2772&lt;=80000,ROUNDUP(E2772/4,0)+20000,40000))))),IF(E2772&lt;=0,IF(F2772&lt;=0,0,IF(F2772&lt;=25000,F2772,IF(F2772&lt;=50000,ROUNDUP(F2772/2,0)+12500,IF(F2772&lt;=100000,ROUNDUP(F2772/4,0)+25000,50000)))),MAX(IF(F2772&lt;=0,0,IF(F2772&lt;=25000,F2772,IF(F2772&lt;=50000,ROUNDUP(F2772/2,0)+12500,IF(F2772&lt;=100000,ROUNDUP(F2772/4,0)+25000,50000)))),MIN(IF(AND(D2772="はい",C2772&gt;=2026,C2772&lt;=2027),IF(E2772&lt;=0,0,IF(E2772&lt;=30000,E2772,IF(E2772&lt;=60000,ROUNDUP(E2772/2,0)+15000,IF(E2772&lt;=120000,ROUNDUP(E2772/4,0)+30000,60000)))),IF(E2772&lt;=0,0,IF(E2772&lt;=20000,E2772,IF(E2772&lt;=40000,ROUNDUP(E2772/2,0)+10000,IF(E2772&lt;=80000,ROUNDUP(E2772/4,0)+20000,40000)))))+IF(F2772&lt;=0,0,IF(F2772&lt;=25000,F2772,IF(F2772&lt;=50000,ROUNDUP(F2772/2,0)+12500,IF(F2772&lt;=100000,ROUNDUP(F2772/4,0)+25000,50000)))),IF(AND(D2772="はい",C2772&gt;=2026,C2772&lt;=2027),60000,40000)))))</f>
        <v/>
      </c>
      <c r="P2772" s="18">
        <f>IF(G2772&lt;=0,0,IF(G2772&lt;=20000,G2772,IF(G2772&lt;=40000,ROUNDUP(G2772/2,0)+10000,IF(G2772&lt;=80000,ROUNDUP(G2772/4,0)+20000,40000))))</f>
        <v/>
      </c>
      <c r="Q2772" s="18">
        <f>IF(I2772&lt;=0,IF(H2772&lt;=0,0,IF(H2772&lt;=20000,H2772,IF(H2772&lt;=40000,ROUNDUP(H2772/2,0)+10000,IF(H2772&lt;=80000,ROUNDUP(H2772/4,0)+20000,40000)))),IF(H2772&lt;=0,IF(I2772&lt;=0,0,IF(I2772&lt;=25000,I2772,IF(I2772&lt;=50000,ROUNDUP(I2772/2,0)+12500,IF(I2772&lt;=100000,ROUNDUP(I2772/4,0)+25000,50000)))),MAX(IF(I2772&lt;=0,0,IF(I2772&lt;=25000,I2772,IF(I2772&lt;=50000,ROUNDUP(I2772/2,0)+12500,IF(I2772&lt;=100000,ROUNDUP(I2772/4,0)+25000,50000)))),MIN(IF(H2772&lt;=0,0,IF(H2772&lt;=20000,H2772,IF(H2772&lt;=40000,ROUNDUP(H2772/2,0)+10000,IF(H2772&lt;=80000,ROUNDUP(H2772/4,0)+20000,40000))))+IF(I2772&lt;=0,0,IF(I2772&lt;=25000,I2772,IF(I2772&lt;=50000,ROUNDUP(I2772/2,0)+12500,IF(I2772&lt;=100000,ROUNDUP(I2772/4,0)+25000,50000)))),40000))))</f>
        <v/>
      </c>
      <c r="R2772" s="18">
        <f>MIN(120000,O2772+P2772+Q2772)</f>
        <v/>
      </c>
      <c r="S2772" s="18">
        <f>IF(F2772&lt;=0,IF(E2772&lt;=0,0,IF(E2772&lt;=12000,E2772,IF(E2772&lt;=32000,ROUNDUP(E2772/2,0)+6000,IF(E2772&lt;=56000,ROUNDUP(E2772/4,0)+14000,28000)))),IF(E2772&lt;=0,IF(F2772&lt;=0,0,IF(F2772&lt;=15000,F2772,IF(F2772&lt;=40000,ROUNDUP(F2772/2,0)+7500,IF(F2772&lt;=70000,ROUNDUP(F2772/4,0)+17500,35000)))),MAX(IF(F2772&lt;=0,0,IF(F2772&lt;=15000,F2772,IF(F2772&lt;=40000,ROUNDUP(F2772/2,0)+7500,IF(F2772&lt;=70000,ROUNDUP(F2772/4,0)+17500,35000)))),MIN(IF(E2772&lt;=0,0,IF(E2772&lt;=12000,E2772,IF(E2772&lt;=32000,ROUNDUP(E2772/2,0)+6000,IF(E2772&lt;=56000,ROUNDUP(E2772/4,0)+14000,28000))))+IF(F2772&lt;=0,0,IF(F2772&lt;=15000,F2772,IF(F2772&lt;=40000,ROUNDUP(F2772/2,0)+7500,IF(F2772&lt;=70000,ROUNDUP(F2772/4,0)+17500,35000)))),28000))))</f>
        <v/>
      </c>
      <c r="T2772" s="18">
        <f>IF(G2772&lt;=0,0,IF(G2772&lt;=12000,G2772,IF(G2772&lt;=32000,ROUNDUP(G2772/2,0)+6000,IF(G2772&lt;=56000,ROUNDUP(G2772/4,0)+14000,28000))))</f>
        <v/>
      </c>
      <c r="U2772" s="18">
        <f>IF(I2772&lt;=0,IF(H2772&lt;=0,0,IF(H2772&lt;=12000,H2772,IF(H2772&lt;=32000,ROUNDUP(H2772/2,0)+6000,IF(H2772&lt;=56000,ROUNDUP(H2772/4,0)+14000,28000)))),IF(H2772&lt;=0,IF(I2772&lt;=0,0,IF(I2772&lt;=15000,I2772,IF(I2772&lt;=40000,ROUNDUP(I2772/2,0)+7500,IF(I2772&lt;=70000,ROUNDUP(I2772/4,0)+17500,35000)))),MAX(IF(I2772&lt;=0,0,IF(I2772&lt;=15000,I2772,IF(I2772&lt;=40000,ROUNDUP(I2772/2,0)+7500,IF(I2772&lt;=70000,ROUNDUP(I2772/4,0)+17500,35000)))),MIN(IF(H2772&lt;=0,0,IF(H2772&lt;=12000,H2772,IF(H2772&lt;=32000,ROUNDUP(H2772/2,0)+6000,IF(H2772&lt;=56000,ROUNDUP(H2772/4,0)+14000,28000))))+IF(I2772&lt;=0,0,IF(I2772&lt;=15000,I2772,IF(I2772&lt;=40000,ROUNDUP(I2772/2,0)+7500,IF(I2772&lt;=70000,ROUNDUP(I2772/4,0)+17500,35000)))),28000))))</f>
        <v/>
      </c>
      <c r="V2772" s="18">
        <f>MIN(70000,S2772+T2772+U2772)</f>
        <v/>
      </c>
      <c r="W2772" s="18">
        <f>MAX(0,ROUNDDOWN(M2772-J2772-N2772-K2772-0,-3))</f>
        <v/>
      </c>
      <c r="X2772" s="18">
        <f>MAX(0,ROUNDDOWN(M2772-J2772-N2772-K2772-R2772,-3))</f>
        <v/>
      </c>
      <c r="Y2772" s="18">
        <f>IF(W2772&lt;=0,0,ROUNDDOWN((W2772*LOOKUP(W2772,{0,1950001,3300001,6950001,9000001,18000001,40000001},{0.05,0.1,0.2,0.23,0.33,0.4,0.45})-LOOKUP(W2772,{0,1950001,3300001,6950001,9000001,18000001,40000001},{0,97500,427500,636000,1536000,2796000,4796000}))*1.021,-2))</f>
        <v/>
      </c>
      <c r="Z2772" s="18">
        <f>IF(X2772&lt;=0,0,ROUNDDOWN((X2772*LOOKUP(X2772,{0,1950001,3300001,6950001,9000001,18000001,40000001},{0.05,0.1,0.2,0.23,0.33,0.4,0.45})-LOOKUP(X2772,{0,1950001,3300001,6950001,9000001,18000001,40000001},{0,97500,427500,636000,1536000,2796000,4796000}))*1.021,-2))</f>
        <v/>
      </c>
      <c r="AA2772" s="18">
        <f>MAX(0,ROUNDDOWN(M2772-J2772-430000-L2772-0,-3))</f>
        <v/>
      </c>
      <c r="AB2772" s="18">
        <f>MAX(0,ROUNDDOWN(M2772-J2772-430000-L2772-V2772,-3))</f>
        <v/>
      </c>
      <c r="AC2772" s="18">
        <f>IF(M2772&lt;=450000,0,MAX(0,ROUNDDOWN(AA2772*0.06-MIN(50000,AA2772)*0.03,-2))+MAX(0,ROUNDDOWN(AA2772*0.04-MIN(50000,AA2772)*0.02,-2)))</f>
        <v/>
      </c>
      <c r="AD2772" s="18">
        <f>IF(M2772&lt;=450000,0,MAX(0,ROUNDDOWN(AB2772*0.06-MIN(50000,AB2772)*0.03,-2))+MAX(0,ROUNDDOWN(AB2772*0.04-MIN(50000,AB2772)*0.02,-2)))</f>
        <v/>
      </c>
      <c r="AE2772" s="18">
        <f>Y2772-Z2772</f>
        <v/>
      </c>
      <c r="AF2772" s="18">
        <f>AC2772-AD2772</f>
        <v/>
      </c>
      <c r="AG2772" s="18">
        <f>AE2772+AF2772</f>
        <v/>
      </c>
      <c r="AH2772" s="20">
        <f>IF(W2772&lt;=0,0,LOOKUP(W2772,{0,1950001,3300001,6950001,9000001,18000001,40000001},{0.05,0.1,0.2,0.23,0.33,0.4,0.45}))</f>
        <v/>
      </c>
    </row>
    <row r="2773">
      <c r="A2773" t="inlineStr">
        <is>
          <t>1万円刻み 一般8万円</t>
        </is>
      </c>
      <c r="B2773" s="18">
        <f>'4_1万円刻み'!$A$898</f>
        <v/>
      </c>
      <c r="C2773" s="19" t="n">
        <v>2026</v>
      </c>
      <c r="D2773" t="inlineStr">
        <is>
          <t>いいえ</t>
        </is>
      </c>
      <c r="E2773" s="18" t="n">
        <v>80000</v>
      </c>
      <c r="F2773" s="18" t="n">
        <v>0</v>
      </c>
      <c r="G2773" s="18" t="n">
        <v>0</v>
      </c>
      <c r="H2773" s="18" t="n">
        <v>0</v>
      </c>
      <c r="I2773" s="18" t="n">
        <v>0</v>
      </c>
      <c r="J2773" s="18">
        <f>ROUND(MIN(B2773/12,650000)*12*0.0915+MIN(B2773/12,1390000)*12*(0.0504+0)+B2773*0.005,0)</f>
        <v/>
      </c>
      <c r="K2773" s="18" t="n">
        <v>0</v>
      </c>
      <c r="L2773" s="18" t="n">
        <v>0</v>
      </c>
      <c r="M2773" s="18">
        <f>ROUND(IF(C2773&gt;=2026,IF(B2773&lt;741000,0,IF(B2773&lt;2191000,B2773-740000,IF(B2773&lt;2193000,1451000,IF(B2773&lt;2196000,1453000,IF(B2773&lt;2200000,1456000,IF(B2773&lt;3600000,ROUNDDOWN(B2773/4,-3)*2.8-80000,IF(B2773&lt;6600000,ROUNDDOWN(B2773/4,-3)*3.2-440000,IF(B2773&lt;8500000,ROUNDDOWN(B2773*0.9,0)-1100000,B2773-1950000)))))))),IF(B2773&lt;651000,0,IF(B2773&lt;1900000,B2773-650000,IF(B2773&lt;3600000,ROUNDDOWN(B2773/4,-3)*2.8-80000,IF(B2773&lt;6600000,ROUNDDOWN(B2773/4,-3)*3.2-440000,IF(B2773&lt;8500000,ROUNDDOWN(B2773*0.9,0)-1100000,B2773-1950000)))))),0)</f>
        <v/>
      </c>
      <c r="N2773" s="18">
        <f>IF(M2773&gt;23500000,NA(),IF(C2773&gt;=2026,IF(M2773&lt;=4890000,1040000,IF(M2773&lt;=6550000,670000,620000)),IF(M2773&lt;=1320000,950000,IF(M2773&lt;=3360000,880000,IF(M2773&lt;=4890000,680000,IF(M2773&lt;=6550000,630000,580000))))))</f>
        <v/>
      </c>
      <c r="O2773" s="18">
        <f>IF(F2773&lt;=0,IF(AND(D2773="はい",C2773&gt;=2026,C2773&lt;=2027),IF(E2773&lt;=0,0,IF(E2773&lt;=30000,E2773,IF(E2773&lt;=60000,ROUNDUP(E2773/2,0)+15000,IF(E2773&lt;=120000,ROUNDUP(E2773/4,0)+30000,60000)))),IF(E2773&lt;=0,0,IF(E2773&lt;=20000,E2773,IF(E2773&lt;=40000,ROUNDUP(E2773/2,0)+10000,IF(E2773&lt;=80000,ROUNDUP(E2773/4,0)+20000,40000))))),IF(E2773&lt;=0,IF(F2773&lt;=0,0,IF(F2773&lt;=25000,F2773,IF(F2773&lt;=50000,ROUNDUP(F2773/2,0)+12500,IF(F2773&lt;=100000,ROUNDUP(F2773/4,0)+25000,50000)))),MAX(IF(F2773&lt;=0,0,IF(F2773&lt;=25000,F2773,IF(F2773&lt;=50000,ROUNDUP(F2773/2,0)+12500,IF(F2773&lt;=100000,ROUNDUP(F2773/4,0)+25000,50000)))),MIN(IF(AND(D2773="はい",C2773&gt;=2026,C2773&lt;=2027),IF(E2773&lt;=0,0,IF(E2773&lt;=30000,E2773,IF(E2773&lt;=60000,ROUNDUP(E2773/2,0)+15000,IF(E2773&lt;=120000,ROUNDUP(E2773/4,0)+30000,60000)))),IF(E2773&lt;=0,0,IF(E2773&lt;=20000,E2773,IF(E2773&lt;=40000,ROUNDUP(E2773/2,0)+10000,IF(E2773&lt;=80000,ROUNDUP(E2773/4,0)+20000,40000)))))+IF(F2773&lt;=0,0,IF(F2773&lt;=25000,F2773,IF(F2773&lt;=50000,ROUNDUP(F2773/2,0)+12500,IF(F2773&lt;=100000,ROUNDUP(F2773/4,0)+25000,50000)))),IF(AND(D2773="はい",C2773&gt;=2026,C2773&lt;=2027),60000,40000)))))</f>
        <v/>
      </c>
      <c r="P2773" s="18">
        <f>IF(G2773&lt;=0,0,IF(G2773&lt;=20000,G2773,IF(G2773&lt;=40000,ROUNDUP(G2773/2,0)+10000,IF(G2773&lt;=80000,ROUNDUP(G2773/4,0)+20000,40000))))</f>
        <v/>
      </c>
      <c r="Q2773" s="18">
        <f>IF(I2773&lt;=0,IF(H2773&lt;=0,0,IF(H2773&lt;=20000,H2773,IF(H2773&lt;=40000,ROUNDUP(H2773/2,0)+10000,IF(H2773&lt;=80000,ROUNDUP(H2773/4,0)+20000,40000)))),IF(H2773&lt;=0,IF(I2773&lt;=0,0,IF(I2773&lt;=25000,I2773,IF(I2773&lt;=50000,ROUNDUP(I2773/2,0)+12500,IF(I2773&lt;=100000,ROUNDUP(I2773/4,0)+25000,50000)))),MAX(IF(I2773&lt;=0,0,IF(I2773&lt;=25000,I2773,IF(I2773&lt;=50000,ROUNDUP(I2773/2,0)+12500,IF(I2773&lt;=100000,ROUNDUP(I2773/4,0)+25000,50000)))),MIN(IF(H2773&lt;=0,0,IF(H2773&lt;=20000,H2773,IF(H2773&lt;=40000,ROUNDUP(H2773/2,0)+10000,IF(H2773&lt;=80000,ROUNDUP(H2773/4,0)+20000,40000))))+IF(I2773&lt;=0,0,IF(I2773&lt;=25000,I2773,IF(I2773&lt;=50000,ROUNDUP(I2773/2,0)+12500,IF(I2773&lt;=100000,ROUNDUP(I2773/4,0)+25000,50000)))),40000))))</f>
        <v/>
      </c>
      <c r="R2773" s="18">
        <f>MIN(120000,O2773+P2773+Q2773)</f>
        <v/>
      </c>
      <c r="S2773" s="18">
        <f>IF(F2773&lt;=0,IF(E2773&lt;=0,0,IF(E2773&lt;=12000,E2773,IF(E2773&lt;=32000,ROUNDUP(E2773/2,0)+6000,IF(E2773&lt;=56000,ROUNDUP(E2773/4,0)+14000,28000)))),IF(E2773&lt;=0,IF(F2773&lt;=0,0,IF(F2773&lt;=15000,F2773,IF(F2773&lt;=40000,ROUNDUP(F2773/2,0)+7500,IF(F2773&lt;=70000,ROUNDUP(F2773/4,0)+17500,35000)))),MAX(IF(F2773&lt;=0,0,IF(F2773&lt;=15000,F2773,IF(F2773&lt;=40000,ROUNDUP(F2773/2,0)+7500,IF(F2773&lt;=70000,ROUNDUP(F2773/4,0)+17500,35000)))),MIN(IF(E2773&lt;=0,0,IF(E2773&lt;=12000,E2773,IF(E2773&lt;=32000,ROUNDUP(E2773/2,0)+6000,IF(E2773&lt;=56000,ROUNDUP(E2773/4,0)+14000,28000))))+IF(F2773&lt;=0,0,IF(F2773&lt;=15000,F2773,IF(F2773&lt;=40000,ROUNDUP(F2773/2,0)+7500,IF(F2773&lt;=70000,ROUNDUP(F2773/4,0)+17500,35000)))),28000))))</f>
        <v/>
      </c>
      <c r="T2773" s="18">
        <f>IF(G2773&lt;=0,0,IF(G2773&lt;=12000,G2773,IF(G2773&lt;=32000,ROUNDUP(G2773/2,0)+6000,IF(G2773&lt;=56000,ROUNDUP(G2773/4,0)+14000,28000))))</f>
        <v/>
      </c>
      <c r="U2773" s="18">
        <f>IF(I2773&lt;=0,IF(H2773&lt;=0,0,IF(H2773&lt;=12000,H2773,IF(H2773&lt;=32000,ROUNDUP(H2773/2,0)+6000,IF(H2773&lt;=56000,ROUNDUP(H2773/4,0)+14000,28000)))),IF(H2773&lt;=0,IF(I2773&lt;=0,0,IF(I2773&lt;=15000,I2773,IF(I2773&lt;=40000,ROUNDUP(I2773/2,0)+7500,IF(I2773&lt;=70000,ROUNDUP(I2773/4,0)+17500,35000)))),MAX(IF(I2773&lt;=0,0,IF(I2773&lt;=15000,I2773,IF(I2773&lt;=40000,ROUNDUP(I2773/2,0)+7500,IF(I2773&lt;=70000,ROUNDUP(I2773/4,0)+17500,35000)))),MIN(IF(H2773&lt;=0,0,IF(H2773&lt;=12000,H2773,IF(H2773&lt;=32000,ROUNDUP(H2773/2,0)+6000,IF(H2773&lt;=56000,ROUNDUP(H2773/4,0)+14000,28000))))+IF(I2773&lt;=0,0,IF(I2773&lt;=15000,I2773,IF(I2773&lt;=40000,ROUNDUP(I2773/2,0)+7500,IF(I2773&lt;=70000,ROUNDUP(I2773/4,0)+17500,35000)))),28000))))</f>
        <v/>
      </c>
      <c r="V2773" s="18">
        <f>MIN(70000,S2773+T2773+U2773)</f>
        <v/>
      </c>
      <c r="W2773" s="18">
        <f>MAX(0,ROUNDDOWN(M2773-J2773-N2773-K2773-0,-3))</f>
        <v/>
      </c>
      <c r="X2773" s="18">
        <f>MAX(0,ROUNDDOWN(M2773-J2773-N2773-K2773-R2773,-3))</f>
        <v/>
      </c>
      <c r="Y2773" s="18">
        <f>IF(W2773&lt;=0,0,ROUNDDOWN((W2773*LOOKUP(W2773,{0,1950001,3300001,6950001,9000001,18000001,40000001},{0.05,0.1,0.2,0.23,0.33,0.4,0.45})-LOOKUP(W2773,{0,1950001,3300001,6950001,9000001,18000001,40000001},{0,97500,427500,636000,1536000,2796000,4796000}))*1.021,-2))</f>
        <v/>
      </c>
      <c r="Z2773" s="18">
        <f>IF(X2773&lt;=0,0,ROUNDDOWN((X2773*LOOKUP(X2773,{0,1950001,3300001,6950001,9000001,18000001,40000001},{0.05,0.1,0.2,0.23,0.33,0.4,0.45})-LOOKUP(X2773,{0,1950001,3300001,6950001,9000001,18000001,40000001},{0,97500,427500,636000,1536000,2796000,4796000}))*1.021,-2))</f>
        <v/>
      </c>
      <c r="AA2773" s="18">
        <f>MAX(0,ROUNDDOWN(M2773-J2773-430000-L2773-0,-3))</f>
        <v/>
      </c>
      <c r="AB2773" s="18">
        <f>MAX(0,ROUNDDOWN(M2773-J2773-430000-L2773-V2773,-3))</f>
        <v/>
      </c>
      <c r="AC2773" s="18">
        <f>IF(M2773&lt;=450000,0,MAX(0,ROUNDDOWN(AA2773*0.06-MIN(50000,AA2773)*0.03,-2))+MAX(0,ROUNDDOWN(AA2773*0.04-MIN(50000,AA2773)*0.02,-2)))</f>
        <v/>
      </c>
      <c r="AD2773" s="18">
        <f>IF(M2773&lt;=450000,0,MAX(0,ROUNDDOWN(AB2773*0.06-MIN(50000,AB2773)*0.03,-2))+MAX(0,ROUNDDOWN(AB2773*0.04-MIN(50000,AB2773)*0.02,-2)))</f>
        <v/>
      </c>
      <c r="AE2773" s="18">
        <f>Y2773-Z2773</f>
        <v/>
      </c>
      <c r="AF2773" s="18">
        <f>AC2773-AD2773</f>
        <v/>
      </c>
      <c r="AG2773" s="18">
        <f>AE2773+AF2773</f>
        <v/>
      </c>
      <c r="AH2773" s="20">
        <f>IF(W2773&lt;=0,0,LOOKUP(W2773,{0,1950001,3300001,6950001,9000001,18000001,40000001},{0.05,0.1,0.2,0.23,0.33,0.4,0.45}))</f>
        <v/>
      </c>
    </row>
    <row r="2774">
      <c r="A2774" t="inlineStr">
        <is>
          <t>1万円刻み 特例あり一般12万円</t>
        </is>
      </c>
      <c r="B2774" s="18">
        <f>'4_1万円刻み'!$A$898</f>
        <v/>
      </c>
      <c r="C2774" s="19" t="n">
        <v>2026</v>
      </c>
      <c r="D2774" t="inlineStr">
        <is>
          <t>はい</t>
        </is>
      </c>
      <c r="E2774" s="18" t="n">
        <v>120000</v>
      </c>
      <c r="F2774" s="18" t="n">
        <v>0</v>
      </c>
      <c r="G2774" s="18" t="n">
        <v>0</v>
      </c>
      <c r="H2774" s="18" t="n">
        <v>0</v>
      </c>
      <c r="I2774" s="18" t="n">
        <v>0</v>
      </c>
      <c r="J2774" s="18">
        <f>ROUND(MIN(B2774/12,650000)*12*0.0915+MIN(B2774/12,1390000)*12*(0.0504+0)+B2774*0.005,0)</f>
        <v/>
      </c>
      <c r="K2774" s="18" t="n">
        <v>0</v>
      </c>
      <c r="L2774" s="18" t="n">
        <v>0</v>
      </c>
      <c r="M2774" s="18">
        <f>ROUND(IF(C2774&gt;=2026,IF(B2774&lt;741000,0,IF(B2774&lt;2191000,B2774-740000,IF(B2774&lt;2193000,1451000,IF(B2774&lt;2196000,1453000,IF(B2774&lt;2200000,1456000,IF(B2774&lt;3600000,ROUNDDOWN(B2774/4,-3)*2.8-80000,IF(B2774&lt;6600000,ROUNDDOWN(B2774/4,-3)*3.2-440000,IF(B2774&lt;8500000,ROUNDDOWN(B2774*0.9,0)-1100000,B2774-1950000)))))))),IF(B2774&lt;651000,0,IF(B2774&lt;1900000,B2774-650000,IF(B2774&lt;3600000,ROUNDDOWN(B2774/4,-3)*2.8-80000,IF(B2774&lt;6600000,ROUNDDOWN(B2774/4,-3)*3.2-440000,IF(B2774&lt;8500000,ROUNDDOWN(B2774*0.9,0)-1100000,B2774-1950000)))))),0)</f>
        <v/>
      </c>
      <c r="N2774" s="18">
        <f>IF(M2774&gt;23500000,NA(),IF(C2774&gt;=2026,IF(M2774&lt;=4890000,1040000,IF(M2774&lt;=6550000,670000,620000)),IF(M2774&lt;=1320000,950000,IF(M2774&lt;=3360000,880000,IF(M2774&lt;=4890000,680000,IF(M2774&lt;=6550000,630000,580000))))))</f>
        <v/>
      </c>
      <c r="O2774" s="18">
        <f>IF(F2774&lt;=0,IF(AND(D2774="はい",C2774&gt;=2026,C2774&lt;=2027),IF(E2774&lt;=0,0,IF(E2774&lt;=30000,E2774,IF(E2774&lt;=60000,ROUNDUP(E2774/2,0)+15000,IF(E2774&lt;=120000,ROUNDUP(E2774/4,0)+30000,60000)))),IF(E2774&lt;=0,0,IF(E2774&lt;=20000,E2774,IF(E2774&lt;=40000,ROUNDUP(E2774/2,0)+10000,IF(E2774&lt;=80000,ROUNDUP(E2774/4,0)+20000,40000))))),IF(E2774&lt;=0,IF(F2774&lt;=0,0,IF(F2774&lt;=25000,F2774,IF(F2774&lt;=50000,ROUNDUP(F2774/2,0)+12500,IF(F2774&lt;=100000,ROUNDUP(F2774/4,0)+25000,50000)))),MAX(IF(F2774&lt;=0,0,IF(F2774&lt;=25000,F2774,IF(F2774&lt;=50000,ROUNDUP(F2774/2,0)+12500,IF(F2774&lt;=100000,ROUNDUP(F2774/4,0)+25000,50000)))),MIN(IF(AND(D2774="はい",C2774&gt;=2026,C2774&lt;=2027),IF(E2774&lt;=0,0,IF(E2774&lt;=30000,E2774,IF(E2774&lt;=60000,ROUNDUP(E2774/2,0)+15000,IF(E2774&lt;=120000,ROUNDUP(E2774/4,0)+30000,60000)))),IF(E2774&lt;=0,0,IF(E2774&lt;=20000,E2774,IF(E2774&lt;=40000,ROUNDUP(E2774/2,0)+10000,IF(E2774&lt;=80000,ROUNDUP(E2774/4,0)+20000,40000)))))+IF(F2774&lt;=0,0,IF(F2774&lt;=25000,F2774,IF(F2774&lt;=50000,ROUNDUP(F2774/2,0)+12500,IF(F2774&lt;=100000,ROUNDUP(F2774/4,0)+25000,50000)))),IF(AND(D2774="はい",C2774&gt;=2026,C2774&lt;=2027),60000,40000)))))</f>
        <v/>
      </c>
      <c r="P2774" s="18">
        <f>IF(G2774&lt;=0,0,IF(G2774&lt;=20000,G2774,IF(G2774&lt;=40000,ROUNDUP(G2774/2,0)+10000,IF(G2774&lt;=80000,ROUNDUP(G2774/4,0)+20000,40000))))</f>
        <v/>
      </c>
      <c r="Q2774" s="18">
        <f>IF(I2774&lt;=0,IF(H2774&lt;=0,0,IF(H2774&lt;=20000,H2774,IF(H2774&lt;=40000,ROUNDUP(H2774/2,0)+10000,IF(H2774&lt;=80000,ROUNDUP(H2774/4,0)+20000,40000)))),IF(H2774&lt;=0,IF(I2774&lt;=0,0,IF(I2774&lt;=25000,I2774,IF(I2774&lt;=50000,ROUNDUP(I2774/2,0)+12500,IF(I2774&lt;=100000,ROUNDUP(I2774/4,0)+25000,50000)))),MAX(IF(I2774&lt;=0,0,IF(I2774&lt;=25000,I2774,IF(I2774&lt;=50000,ROUNDUP(I2774/2,0)+12500,IF(I2774&lt;=100000,ROUNDUP(I2774/4,0)+25000,50000)))),MIN(IF(H2774&lt;=0,0,IF(H2774&lt;=20000,H2774,IF(H2774&lt;=40000,ROUNDUP(H2774/2,0)+10000,IF(H2774&lt;=80000,ROUNDUP(H2774/4,0)+20000,40000))))+IF(I2774&lt;=0,0,IF(I2774&lt;=25000,I2774,IF(I2774&lt;=50000,ROUNDUP(I2774/2,0)+12500,IF(I2774&lt;=100000,ROUNDUP(I2774/4,0)+25000,50000)))),40000))))</f>
        <v/>
      </c>
      <c r="R2774" s="18">
        <f>MIN(120000,O2774+P2774+Q2774)</f>
        <v/>
      </c>
      <c r="S2774" s="18">
        <f>IF(F2774&lt;=0,IF(E2774&lt;=0,0,IF(E2774&lt;=12000,E2774,IF(E2774&lt;=32000,ROUNDUP(E2774/2,0)+6000,IF(E2774&lt;=56000,ROUNDUP(E2774/4,0)+14000,28000)))),IF(E2774&lt;=0,IF(F2774&lt;=0,0,IF(F2774&lt;=15000,F2774,IF(F2774&lt;=40000,ROUNDUP(F2774/2,0)+7500,IF(F2774&lt;=70000,ROUNDUP(F2774/4,0)+17500,35000)))),MAX(IF(F2774&lt;=0,0,IF(F2774&lt;=15000,F2774,IF(F2774&lt;=40000,ROUNDUP(F2774/2,0)+7500,IF(F2774&lt;=70000,ROUNDUP(F2774/4,0)+17500,35000)))),MIN(IF(E2774&lt;=0,0,IF(E2774&lt;=12000,E2774,IF(E2774&lt;=32000,ROUNDUP(E2774/2,0)+6000,IF(E2774&lt;=56000,ROUNDUP(E2774/4,0)+14000,28000))))+IF(F2774&lt;=0,0,IF(F2774&lt;=15000,F2774,IF(F2774&lt;=40000,ROUNDUP(F2774/2,0)+7500,IF(F2774&lt;=70000,ROUNDUP(F2774/4,0)+17500,35000)))),28000))))</f>
        <v/>
      </c>
      <c r="T2774" s="18">
        <f>IF(G2774&lt;=0,0,IF(G2774&lt;=12000,G2774,IF(G2774&lt;=32000,ROUNDUP(G2774/2,0)+6000,IF(G2774&lt;=56000,ROUNDUP(G2774/4,0)+14000,28000))))</f>
        <v/>
      </c>
      <c r="U2774" s="18">
        <f>IF(I2774&lt;=0,IF(H2774&lt;=0,0,IF(H2774&lt;=12000,H2774,IF(H2774&lt;=32000,ROUNDUP(H2774/2,0)+6000,IF(H2774&lt;=56000,ROUNDUP(H2774/4,0)+14000,28000)))),IF(H2774&lt;=0,IF(I2774&lt;=0,0,IF(I2774&lt;=15000,I2774,IF(I2774&lt;=40000,ROUNDUP(I2774/2,0)+7500,IF(I2774&lt;=70000,ROUNDUP(I2774/4,0)+17500,35000)))),MAX(IF(I2774&lt;=0,0,IF(I2774&lt;=15000,I2774,IF(I2774&lt;=40000,ROUNDUP(I2774/2,0)+7500,IF(I2774&lt;=70000,ROUNDUP(I2774/4,0)+17500,35000)))),MIN(IF(H2774&lt;=0,0,IF(H2774&lt;=12000,H2774,IF(H2774&lt;=32000,ROUNDUP(H2774/2,0)+6000,IF(H2774&lt;=56000,ROUNDUP(H2774/4,0)+14000,28000))))+IF(I2774&lt;=0,0,IF(I2774&lt;=15000,I2774,IF(I2774&lt;=40000,ROUNDUP(I2774/2,0)+7500,IF(I2774&lt;=70000,ROUNDUP(I2774/4,0)+17500,35000)))),28000))))</f>
        <v/>
      </c>
      <c r="V2774" s="18">
        <f>MIN(70000,S2774+T2774+U2774)</f>
        <v/>
      </c>
      <c r="W2774" s="18">
        <f>MAX(0,ROUNDDOWN(M2774-J2774-N2774-K2774-0,-3))</f>
        <v/>
      </c>
      <c r="X2774" s="18">
        <f>MAX(0,ROUNDDOWN(M2774-J2774-N2774-K2774-R2774,-3))</f>
        <v/>
      </c>
      <c r="Y2774" s="18">
        <f>IF(W2774&lt;=0,0,ROUNDDOWN((W2774*LOOKUP(W2774,{0,1950001,3300001,6950001,9000001,18000001,40000001},{0.05,0.1,0.2,0.23,0.33,0.4,0.45})-LOOKUP(W2774,{0,1950001,3300001,6950001,9000001,18000001,40000001},{0,97500,427500,636000,1536000,2796000,4796000}))*1.021,-2))</f>
        <v/>
      </c>
      <c r="Z2774" s="18">
        <f>IF(X2774&lt;=0,0,ROUNDDOWN((X2774*LOOKUP(X2774,{0,1950001,3300001,6950001,9000001,18000001,40000001},{0.05,0.1,0.2,0.23,0.33,0.4,0.45})-LOOKUP(X2774,{0,1950001,3300001,6950001,9000001,18000001,40000001},{0,97500,427500,636000,1536000,2796000,4796000}))*1.021,-2))</f>
        <v/>
      </c>
      <c r="AA2774" s="18">
        <f>MAX(0,ROUNDDOWN(M2774-J2774-430000-L2774-0,-3))</f>
        <v/>
      </c>
      <c r="AB2774" s="18">
        <f>MAX(0,ROUNDDOWN(M2774-J2774-430000-L2774-V2774,-3))</f>
        <v/>
      </c>
      <c r="AC2774" s="18">
        <f>IF(M2774&lt;=450000,0,MAX(0,ROUNDDOWN(AA2774*0.06-MIN(50000,AA2774)*0.03,-2))+MAX(0,ROUNDDOWN(AA2774*0.04-MIN(50000,AA2774)*0.02,-2)))</f>
        <v/>
      </c>
      <c r="AD2774" s="18">
        <f>IF(M2774&lt;=450000,0,MAX(0,ROUNDDOWN(AB2774*0.06-MIN(50000,AB2774)*0.03,-2))+MAX(0,ROUNDDOWN(AB2774*0.04-MIN(50000,AB2774)*0.02,-2)))</f>
        <v/>
      </c>
      <c r="AE2774" s="18">
        <f>Y2774-Z2774</f>
        <v/>
      </c>
      <c r="AF2774" s="18">
        <f>AC2774-AD2774</f>
        <v/>
      </c>
      <c r="AG2774" s="18">
        <f>AE2774+AF2774</f>
        <v/>
      </c>
      <c r="AH2774" s="20">
        <f>IF(W2774&lt;=0,0,LOOKUP(W2774,{0,1950001,3300001,6950001,9000001,18000001,40000001},{0.05,0.1,0.2,0.23,0.33,0.4,0.45}))</f>
        <v/>
      </c>
    </row>
    <row r="2775">
      <c r="A2775" t="inlineStr">
        <is>
          <t>1万円刻み 3区分8万円ずつ</t>
        </is>
      </c>
      <c r="B2775" s="18">
        <f>'4_1万円刻み'!$A$899</f>
        <v/>
      </c>
      <c r="C2775" s="19" t="n">
        <v>2026</v>
      </c>
      <c r="D2775" t="inlineStr">
        <is>
          <t>いいえ</t>
        </is>
      </c>
      <c r="E2775" s="18" t="n">
        <v>80000</v>
      </c>
      <c r="F2775" s="18" t="n">
        <v>0</v>
      </c>
      <c r="G2775" s="18" t="n">
        <v>80000</v>
      </c>
      <c r="H2775" s="18" t="n">
        <v>80000</v>
      </c>
      <c r="I2775" s="18" t="n">
        <v>0</v>
      </c>
      <c r="J2775" s="18">
        <f>ROUND(MIN(B2775/12,650000)*12*0.0915+MIN(B2775/12,1390000)*12*(0.0504+0)+B2775*0.005,0)</f>
        <v/>
      </c>
      <c r="K2775" s="18" t="n">
        <v>0</v>
      </c>
      <c r="L2775" s="18" t="n">
        <v>0</v>
      </c>
      <c r="M2775" s="18">
        <f>ROUND(IF(C2775&gt;=2026,IF(B2775&lt;741000,0,IF(B2775&lt;2191000,B2775-740000,IF(B2775&lt;2193000,1451000,IF(B2775&lt;2196000,1453000,IF(B2775&lt;2200000,1456000,IF(B2775&lt;3600000,ROUNDDOWN(B2775/4,-3)*2.8-80000,IF(B2775&lt;6600000,ROUNDDOWN(B2775/4,-3)*3.2-440000,IF(B2775&lt;8500000,ROUNDDOWN(B2775*0.9,0)-1100000,B2775-1950000)))))))),IF(B2775&lt;651000,0,IF(B2775&lt;1900000,B2775-650000,IF(B2775&lt;3600000,ROUNDDOWN(B2775/4,-3)*2.8-80000,IF(B2775&lt;6600000,ROUNDDOWN(B2775/4,-3)*3.2-440000,IF(B2775&lt;8500000,ROUNDDOWN(B2775*0.9,0)-1100000,B2775-1950000)))))),0)</f>
        <v/>
      </c>
      <c r="N2775" s="18">
        <f>IF(M2775&gt;23500000,NA(),IF(C2775&gt;=2026,IF(M2775&lt;=4890000,1040000,IF(M2775&lt;=6550000,670000,620000)),IF(M2775&lt;=1320000,950000,IF(M2775&lt;=3360000,880000,IF(M2775&lt;=4890000,680000,IF(M2775&lt;=6550000,630000,580000))))))</f>
        <v/>
      </c>
      <c r="O2775" s="18">
        <f>IF(F2775&lt;=0,IF(AND(D2775="はい",C2775&gt;=2026,C2775&lt;=2027),IF(E2775&lt;=0,0,IF(E2775&lt;=30000,E2775,IF(E2775&lt;=60000,ROUNDUP(E2775/2,0)+15000,IF(E2775&lt;=120000,ROUNDUP(E2775/4,0)+30000,60000)))),IF(E2775&lt;=0,0,IF(E2775&lt;=20000,E2775,IF(E2775&lt;=40000,ROUNDUP(E2775/2,0)+10000,IF(E2775&lt;=80000,ROUNDUP(E2775/4,0)+20000,40000))))),IF(E2775&lt;=0,IF(F2775&lt;=0,0,IF(F2775&lt;=25000,F2775,IF(F2775&lt;=50000,ROUNDUP(F2775/2,0)+12500,IF(F2775&lt;=100000,ROUNDUP(F2775/4,0)+25000,50000)))),MAX(IF(F2775&lt;=0,0,IF(F2775&lt;=25000,F2775,IF(F2775&lt;=50000,ROUNDUP(F2775/2,0)+12500,IF(F2775&lt;=100000,ROUNDUP(F2775/4,0)+25000,50000)))),MIN(IF(AND(D2775="はい",C2775&gt;=2026,C2775&lt;=2027),IF(E2775&lt;=0,0,IF(E2775&lt;=30000,E2775,IF(E2775&lt;=60000,ROUNDUP(E2775/2,0)+15000,IF(E2775&lt;=120000,ROUNDUP(E2775/4,0)+30000,60000)))),IF(E2775&lt;=0,0,IF(E2775&lt;=20000,E2775,IF(E2775&lt;=40000,ROUNDUP(E2775/2,0)+10000,IF(E2775&lt;=80000,ROUNDUP(E2775/4,0)+20000,40000)))))+IF(F2775&lt;=0,0,IF(F2775&lt;=25000,F2775,IF(F2775&lt;=50000,ROUNDUP(F2775/2,0)+12500,IF(F2775&lt;=100000,ROUNDUP(F2775/4,0)+25000,50000)))),IF(AND(D2775="はい",C2775&gt;=2026,C2775&lt;=2027),60000,40000)))))</f>
        <v/>
      </c>
      <c r="P2775" s="18">
        <f>IF(G2775&lt;=0,0,IF(G2775&lt;=20000,G2775,IF(G2775&lt;=40000,ROUNDUP(G2775/2,0)+10000,IF(G2775&lt;=80000,ROUNDUP(G2775/4,0)+20000,40000))))</f>
        <v/>
      </c>
      <c r="Q2775" s="18">
        <f>IF(I2775&lt;=0,IF(H2775&lt;=0,0,IF(H2775&lt;=20000,H2775,IF(H2775&lt;=40000,ROUNDUP(H2775/2,0)+10000,IF(H2775&lt;=80000,ROUNDUP(H2775/4,0)+20000,40000)))),IF(H2775&lt;=0,IF(I2775&lt;=0,0,IF(I2775&lt;=25000,I2775,IF(I2775&lt;=50000,ROUNDUP(I2775/2,0)+12500,IF(I2775&lt;=100000,ROUNDUP(I2775/4,0)+25000,50000)))),MAX(IF(I2775&lt;=0,0,IF(I2775&lt;=25000,I2775,IF(I2775&lt;=50000,ROUNDUP(I2775/2,0)+12500,IF(I2775&lt;=100000,ROUNDUP(I2775/4,0)+25000,50000)))),MIN(IF(H2775&lt;=0,0,IF(H2775&lt;=20000,H2775,IF(H2775&lt;=40000,ROUNDUP(H2775/2,0)+10000,IF(H2775&lt;=80000,ROUNDUP(H2775/4,0)+20000,40000))))+IF(I2775&lt;=0,0,IF(I2775&lt;=25000,I2775,IF(I2775&lt;=50000,ROUNDUP(I2775/2,0)+12500,IF(I2775&lt;=100000,ROUNDUP(I2775/4,0)+25000,50000)))),40000))))</f>
        <v/>
      </c>
      <c r="R2775" s="18">
        <f>MIN(120000,O2775+P2775+Q2775)</f>
        <v/>
      </c>
      <c r="S2775" s="18">
        <f>IF(F2775&lt;=0,IF(E2775&lt;=0,0,IF(E2775&lt;=12000,E2775,IF(E2775&lt;=32000,ROUNDUP(E2775/2,0)+6000,IF(E2775&lt;=56000,ROUNDUP(E2775/4,0)+14000,28000)))),IF(E2775&lt;=0,IF(F2775&lt;=0,0,IF(F2775&lt;=15000,F2775,IF(F2775&lt;=40000,ROUNDUP(F2775/2,0)+7500,IF(F2775&lt;=70000,ROUNDUP(F2775/4,0)+17500,35000)))),MAX(IF(F2775&lt;=0,0,IF(F2775&lt;=15000,F2775,IF(F2775&lt;=40000,ROUNDUP(F2775/2,0)+7500,IF(F2775&lt;=70000,ROUNDUP(F2775/4,0)+17500,35000)))),MIN(IF(E2775&lt;=0,0,IF(E2775&lt;=12000,E2775,IF(E2775&lt;=32000,ROUNDUP(E2775/2,0)+6000,IF(E2775&lt;=56000,ROUNDUP(E2775/4,0)+14000,28000))))+IF(F2775&lt;=0,0,IF(F2775&lt;=15000,F2775,IF(F2775&lt;=40000,ROUNDUP(F2775/2,0)+7500,IF(F2775&lt;=70000,ROUNDUP(F2775/4,0)+17500,35000)))),28000))))</f>
        <v/>
      </c>
      <c r="T2775" s="18">
        <f>IF(G2775&lt;=0,0,IF(G2775&lt;=12000,G2775,IF(G2775&lt;=32000,ROUNDUP(G2775/2,0)+6000,IF(G2775&lt;=56000,ROUNDUP(G2775/4,0)+14000,28000))))</f>
        <v/>
      </c>
      <c r="U2775" s="18">
        <f>IF(I2775&lt;=0,IF(H2775&lt;=0,0,IF(H2775&lt;=12000,H2775,IF(H2775&lt;=32000,ROUNDUP(H2775/2,0)+6000,IF(H2775&lt;=56000,ROUNDUP(H2775/4,0)+14000,28000)))),IF(H2775&lt;=0,IF(I2775&lt;=0,0,IF(I2775&lt;=15000,I2775,IF(I2775&lt;=40000,ROUNDUP(I2775/2,0)+7500,IF(I2775&lt;=70000,ROUNDUP(I2775/4,0)+17500,35000)))),MAX(IF(I2775&lt;=0,0,IF(I2775&lt;=15000,I2775,IF(I2775&lt;=40000,ROUNDUP(I2775/2,0)+7500,IF(I2775&lt;=70000,ROUNDUP(I2775/4,0)+17500,35000)))),MIN(IF(H2775&lt;=0,0,IF(H2775&lt;=12000,H2775,IF(H2775&lt;=32000,ROUNDUP(H2775/2,0)+6000,IF(H2775&lt;=56000,ROUNDUP(H2775/4,0)+14000,28000))))+IF(I2775&lt;=0,0,IF(I2775&lt;=15000,I2775,IF(I2775&lt;=40000,ROUNDUP(I2775/2,0)+7500,IF(I2775&lt;=70000,ROUNDUP(I2775/4,0)+17500,35000)))),28000))))</f>
        <v/>
      </c>
      <c r="V2775" s="18">
        <f>MIN(70000,S2775+T2775+U2775)</f>
        <v/>
      </c>
      <c r="W2775" s="18">
        <f>MAX(0,ROUNDDOWN(M2775-J2775-N2775-K2775-0,-3))</f>
        <v/>
      </c>
      <c r="X2775" s="18">
        <f>MAX(0,ROUNDDOWN(M2775-J2775-N2775-K2775-R2775,-3))</f>
        <v/>
      </c>
      <c r="Y2775" s="18">
        <f>IF(W2775&lt;=0,0,ROUNDDOWN((W2775*LOOKUP(W2775,{0,1950001,3300001,6950001,9000001,18000001,40000001},{0.05,0.1,0.2,0.23,0.33,0.4,0.45})-LOOKUP(W2775,{0,1950001,3300001,6950001,9000001,18000001,40000001},{0,97500,427500,636000,1536000,2796000,4796000}))*1.021,-2))</f>
        <v/>
      </c>
      <c r="Z2775" s="18">
        <f>IF(X2775&lt;=0,0,ROUNDDOWN((X2775*LOOKUP(X2775,{0,1950001,3300001,6950001,9000001,18000001,40000001},{0.05,0.1,0.2,0.23,0.33,0.4,0.45})-LOOKUP(X2775,{0,1950001,3300001,6950001,9000001,18000001,40000001},{0,97500,427500,636000,1536000,2796000,4796000}))*1.021,-2))</f>
        <v/>
      </c>
      <c r="AA2775" s="18">
        <f>MAX(0,ROUNDDOWN(M2775-J2775-430000-L2775-0,-3))</f>
        <v/>
      </c>
      <c r="AB2775" s="18">
        <f>MAX(0,ROUNDDOWN(M2775-J2775-430000-L2775-V2775,-3))</f>
        <v/>
      </c>
      <c r="AC2775" s="18">
        <f>IF(M2775&lt;=450000,0,MAX(0,ROUNDDOWN(AA2775*0.06-MIN(50000,AA2775)*0.03,-2))+MAX(0,ROUNDDOWN(AA2775*0.04-MIN(50000,AA2775)*0.02,-2)))</f>
        <v/>
      </c>
      <c r="AD2775" s="18">
        <f>IF(M2775&lt;=450000,0,MAX(0,ROUNDDOWN(AB2775*0.06-MIN(50000,AB2775)*0.03,-2))+MAX(0,ROUNDDOWN(AB2775*0.04-MIN(50000,AB2775)*0.02,-2)))</f>
        <v/>
      </c>
      <c r="AE2775" s="18">
        <f>Y2775-Z2775</f>
        <v/>
      </c>
      <c r="AF2775" s="18">
        <f>AC2775-AD2775</f>
        <v/>
      </c>
      <c r="AG2775" s="18">
        <f>AE2775+AF2775</f>
        <v/>
      </c>
      <c r="AH2775" s="20">
        <f>IF(W2775&lt;=0,0,LOOKUP(W2775,{0,1950001,3300001,6950001,9000001,18000001,40000001},{0.05,0.1,0.2,0.23,0.33,0.4,0.45}))</f>
        <v/>
      </c>
    </row>
    <row r="2776">
      <c r="A2776" t="inlineStr">
        <is>
          <t>1万円刻み 一般8万円</t>
        </is>
      </c>
      <c r="B2776" s="18">
        <f>'4_1万円刻み'!$A$899</f>
        <v/>
      </c>
      <c r="C2776" s="19" t="n">
        <v>2026</v>
      </c>
      <c r="D2776" t="inlineStr">
        <is>
          <t>いいえ</t>
        </is>
      </c>
      <c r="E2776" s="18" t="n">
        <v>80000</v>
      </c>
      <c r="F2776" s="18" t="n">
        <v>0</v>
      </c>
      <c r="G2776" s="18" t="n">
        <v>0</v>
      </c>
      <c r="H2776" s="18" t="n">
        <v>0</v>
      </c>
      <c r="I2776" s="18" t="n">
        <v>0</v>
      </c>
      <c r="J2776" s="18">
        <f>ROUND(MIN(B2776/12,650000)*12*0.0915+MIN(B2776/12,1390000)*12*(0.0504+0)+B2776*0.005,0)</f>
        <v/>
      </c>
      <c r="K2776" s="18" t="n">
        <v>0</v>
      </c>
      <c r="L2776" s="18" t="n">
        <v>0</v>
      </c>
      <c r="M2776" s="18">
        <f>ROUND(IF(C2776&gt;=2026,IF(B2776&lt;741000,0,IF(B2776&lt;2191000,B2776-740000,IF(B2776&lt;2193000,1451000,IF(B2776&lt;2196000,1453000,IF(B2776&lt;2200000,1456000,IF(B2776&lt;3600000,ROUNDDOWN(B2776/4,-3)*2.8-80000,IF(B2776&lt;6600000,ROUNDDOWN(B2776/4,-3)*3.2-440000,IF(B2776&lt;8500000,ROUNDDOWN(B2776*0.9,0)-1100000,B2776-1950000)))))))),IF(B2776&lt;651000,0,IF(B2776&lt;1900000,B2776-650000,IF(B2776&lt;3600000,ROUNDDOWN(B2776/4,-3)*2.8-80000,IF(B2776&lt;6600000,ROUNDDOWN(B2776/4,-3)*3.2-440000,IF(B2776&lt;8500000,ROUNDDOWN(B2776*0.9,0)-1100000,B2776-1950000)))))),0)</f>
        <v/>
      </c>
      <c r="N2776" s="18">
        <f>IF(M2776&gt;23500000,NA(),IF(C2776&gt;=2026,IF(M2776&lt;=4890000,1040000,IF(M2776&lt;=6550000,670000,620000)),IF(M2776&lt;=1320000,950000,IF(M2776&lt;=3360000,880000,IF(M2776&lt;=4890000,680000,IF(M2776&lt;=6550000,630000,580000))))))</f>
        <v/>
      </c>
      <c r="O2776" s="18">
        <f>IF(F2776&lt;=0,IF(AND(D2776="はい",C2776&gt;=2026,C2776&lt;=2027),IF(E2776&lt;=0,0,IF(E2776&lt;=30000,E2776,IF(E2776&lt;=60000,ROUNDUP(E2776/2,0)+15000,IF(E2776&lt;=120000,ROUNDUP(E2776/4,0)+30000,60000)))),IF(E2776&lt;=0,0,IF(E2776&lt;=20000,E2776,IF(E2776&lt;=40000,ROUNDUP(E2776/2,0)+10000,IF(E2776&lt;=80000,ROUNDUP(E2776/4,0)+20000,40000))))),IF(E2776&lt;=0,IF(F2776&lt;=0,0,IF(F2776&lt;=25000,F2776,IF(F2776&lt;=50000,ROUNDUP(F2776/2,0)+12500,IF(F2776&lt;=100000,ROUNDUP(F2776/4,0)+25000,50000)))),MAX(IF(F2776&lt;=0,0,IF(F2776&lt;=25000,F2776,IF(F2776&lt;=50000,ROUNDUP(F2776/2,0)+12500,IF(F2776&lt;=100000,ROUNDUP(F2776/4,0)+25000,50000)))),MIN(IF(AND(D2776="はい",C2776&gt;=2026,C2776&lt;=2027),IF(E2776&lt;=0,0,IF(E2776&lt;=30000,E2776,IF(E2776&lt;=60000,ROUNDUP(E2776/2,0)+15000,IF(E2776&lt;=120000,ROUNDUP(E2776/4,0)+30000,60000)))),IF(E2776&lt;=0,0,IF(E2776&lt;=20000,E2776,IF(E2776&lt;=40000,ROUNDUP(E2776/2,0)+10000,IF(E2776&lt;=80000,ROUNDUP(E2776/4,0)+20000,40000)))))+IF(F2776&lt;=0,0,IF(F2776&lt;=25000,F2776,IF(F2776&lt;=50000,ROUNDUP(F2776/2,0)+12500,IF(F2776&lt;=100000,ROUNDUP(F2776/4,0)+25000,50000)))),IF(AND(D2776="はい",C2776&gt;=2026,C2776&lt;=2027),60000,40000)))))</f>
        <v/>
      </c>
      <c r="P2776" s="18">
        <f>IF(G2776&lt;=0,0,IF(G2776&lt;=20000,G2776,IF(G2776&lt;=40000,ROUNDUP(G2776/2,0)+10000,IF(G2776&lt;=80000,ROUNDUP(G2776/4,0)+20000,40000))))</f>
        <v/>
      </c>
      <c r="Q2776" s="18">
        <f>IF(I2776&lt;=0,IF(H2776&lt;=0,0,IF(H2776&lt;=20000,H2776,IF(H2776&lt;=40000,ROUNDUP(H2776/2,0)+10000,IF(H2776&lt;=80000,ROUNDUP(H2776/4,0)+20000,40000)))),IF(H2776&lt;=0,IF(I2776&lt;=0,0,IF(I2776&lt;=25000,I2776,IF(I2776&lt;=50000,ROUNDUP(I2776/2,0)+12500,IF(I2776&lt;=100000,ROUNDUP(I2776/4,0)+25000,50000)))),MAX(IF(I2776&lt;=0,0,IF(I2776&lt;=25000,I2776,IF(I2776&lt;=50000,ROUNDUP(I2776/2,0)+12500,IF(I2776&lt;=100000,ROUNDUP(I2776/4,0)+25000,50000)))),MIN(IF(H2776&lt;=0,0,IF(H2776&lt;=20000,H2776,IF(H2776&lt;=40000,ROUNDUP(H2776/2,0)+10000,IF(H2776&lt;=80000,ROUNDUP(H2776/4,0)+20000,40000))))+IF(I2776&lt;=0,0,IF(I2776&lt;=25000,I2776,IF(I2776&lt;=50000,ROUNDUP(I2776/2,0)+12500,IF(I2776&lt;=100000,ROUNDUP(I2776/4,0)+25000,50000)))),40000))))</f>
        <v/>
      </c>
      <c r="R2776" s="18">
        <f>MIN(120000,O2776+P2776+Q2776)</f>
        <v/>
      </c>
      <c r="S2776" s="18">
        <f>IF(F2776&lt;=0,IF(E2776&lt;=0,0,IF(E2776&lt;=12000,E2776,IF(E2776&lt;=32000,ROUNDUP(E2776/2,0)+6000,IF(E2776&lt;=56000,ROUNDUP(E2776/4,0)+14000,28000)))),IF(E2776&lt;=0,IF(F2776&lt;=0,0,IF(F2776&lt;=15000,F2776,IF(F2776&lt;=40000,ROUNDUP(F2776/2,0)+7500,IF(F2776&lt;=70000,ROUNDUP(F2776/4,0)+17500,35000)))),MAX(IF(F2776&lt;=0,0,IF(F2776&lt;=15000,F2776,IF(F2776&lt;=40000,ROUNDUP(F2776/2,0)+7500,IF(F2776&lt;=70000,ROUNDUP(F2776/4,0)+17500,35000)))),MIN(IF(E2776&lt;=0,0,IF(E2776&lt;=12000,E2776,IF(E2776&lt;=32000,ROUNDUP(E2776/2,0)+6000,IF(E2776&lt;=56000,ROUNDUP(E2776/4,0)+14000,28000))))+IF(F2776&lt;=0,0,IF(F2776&lt;=15000,F2776,IF(F2776&lt;=40000,ROUNDUP(F2776/2,0)+7500,IF(F2776&lt;=70000,ROUNDUP(F2776/4,0)+17500,35000)))),28000))))</f>
        <v/>
      </c>
      <c r="T2776" s="18">
        <f>IF(G2776&lt;=0,0,IF(G2776&lt;=12000,G2776,IF(G2776&lt;=32000,ROUNDUP(G2776/2,0)+6000,IF(G2776&lt;=56000,ROUNDUP(G2776/4,0)+14000,28000))))</f>
        <v/>
      </c>
      <c r="U2776" s="18">
        <f>IF(I2776&lt;=0,IF(H2776&lt;=0,0,IF(H2776&lt;=12000,H2776,IF(H2776&lt;=32000,ROUNDUP(H2776/2,0)+6000,IF(H2776&lt;=56000,ROUNDUP(H2776/4,0)+14000,28000)))),IF(H2776&lt;=0,IF(I2776&lt;=0,0,IF(I2776&lt;=15000,I2776,IF(I2776&lt;=40000,ROUNDUP(I2776/2,0)+7500,IF(I2776&lt;=70000,ROUNDUP(I2776/4,0)+17500,35000)))),MAX(IF(I2776&lt;=0,0,IF(I2776&lt;=15000,I2776,IF(I2776&lt;=40000,ROUNDUP(I2776/2,0)+7500,IF(I2776&lt;=70000,ROUNDUP(I2776/4,0)+17500,35000)))),MIN(IF(H2776&lt;=0,0,IF(H2776&lt;=12000,H2776,IF(H2776&lt;=32000,ROUNDUP(H2776/2,0)+6000,IF(H2776&lt;=56000,ROUNDUP(H2776/4,0)+14000,28000))))+IF(I2776&lt;=0,0,IF(I2776&lt;=15000,I2776,IF(I2776&lt;=40000,ROUNDUP(I2776/2,0)+7500,IF(I2776&lt;=70000,ROUNDUP(I2776/4,0)+17500,35000)))),28000))))</f>
        <v/>
      </c>
      <c r="V2776" s="18">
        <f>MIN(70000,S2776+T2776+U2776)</f>
        <v/>
      </c>
      <c r="W2776" s="18">
        <f>MAX(0,ROUNDDOWN(M2776-J2776-N2776-K2776-0,-3))</f>
        <v/>
      </c>
      <c r="X2776" s="18">
        <f>MAX(0,ROUNDDOWN(M2776-J2776-N2776-K2776-R2776,-3))</f>
        <v/>
      </c>
      <c r="Y2776" s="18">
        <f>IF(W2776&lt;=0,0,ROUNDDOWN((W2776*LOOKUP(W2776,{0,1950001,3300001,6950001,9000001,18000001,40000001},{0.05,0.1,0.2,0.23,0.33,0.4,0.45})-LOOKUP(W2776,{0,1950001,3300001,6950001,9000001,18000001,40000001},{0,97500,427500,636000,1536000,2796000,4796000}))*1.021,-2))</f>
        <v/>
      </c>
      <c r="Z2776" s="18">
        <f>IF(X2776&lt;=0,0,ROUNDDOWN((X2776*LOOKUP(X2776,{0,1950001,3300001,6950001,9000001,18000001,40000001},{0.05,0.1,0.2,0.23,0.33,0.4,0.45})-LOOKUP(X2776,{0,1950001,3300001,6950001,9000001,18000001,40000001},{0,97500,427500,636000,1536000,2796000,4796000}))*1.021,-2))</f>
        <v/>
      </c>
      <c r="AA2776" s="18">
        <f>MAX(0,ROUNDDOWN(M2776-J2776-430000-L2776-0,-3))</f>
        <v/>
      </c>
      <c r="AB2776" s="18">
        <f>MAX(0,ROUNDDOWN(M2776-J2776-430000-L2776-V2776,-3))</f>
        <v/>
      </c>
      <c r="AC2776" s="18">
        <f>IF(M2776&lt;=450000,0,MAX(0,ROUNDDOWN(AA2776*0.06-MIN(50000,AA2776)*0.03,-2))+MAX(0,ROUNDDOWN(AA2776*0.04-MIN(50000,AA2776)*0.02,-2)))</f>
        <v/>
      </c>
      <c r="AD2776" s="18">
        <f>IF(M2776&lt;=450000,0,MAX(0,ROUNDDOWN(AB2776*0.06-MIN(50000,AB2776)*0.03,-2))+MAX(0,ROUNDDOWN(AB2776*0.04-MIN(50000,AB2776)*0.02,-2)))</f>
        <v/>
      </c>
      <c r="AE2776" s="18">
        <f>Y2776-Z2776</f>
        <v/>
      </c>
      <c r="AF2776" s="18">
        <f>AC2776-AD2776</f>
        <v/>
      </c>
      <c r="AG2776" s="18">
        <f>AE2776+AF2776</f>
        <v/>
      </c>
      <c r="AH2776" s="20">
        <f>IF(W2776&lt;=0,0,LOOKUP(W2776,{0,1950001,3300001,6950001,9000001,18000001,40000001},{0.05,0.1,0.2,0.23,0.33,0.4,0.45}))</f>
        <v/>
      </c>
    </row>
    <row r="2777">
      <c r="A2777" t="inlineStr">
        <is>
          <t>1万円刻み 特例あり一般12万円</t>
        </is>
      </c>
      <c r="B2777" s="18">
        <f>'4_1万円刻み'!$A$899</f>
        <v/>
      </c>
      <c r="C2777" s="19" t="n">
        <v>2026</v>
      </c>
      <c r="D2777" t="inlineStr">
        <is>
          <t>はい</t>
        </is>
      </c>
      <c r="E2777" s="18" t="n">
        <v>120000</v>
      </c>
      <c r="F2777" s="18" t="n">
        <v>0</v>
      </c>
      <c r="G2777" s="18" t="n">
        <v>0</v>
      </c>
      <c r="H2777" s="18" t="n">
        <v>0</v>
      </c>
      <c r="I2777" s="18" t="n">
        <v>0</v>
      </c>
      <c r="J2777" s="18">
        <f>ROUND(MIN(B2777/12,650000)*12*0.0915+MIN(B2777/12,1390000)*12*(0.0504+0)+B2777*0.005,0)</f>
        <v/>
      </c>
      <c r="K2777" s="18" t="n">
        <v>0</v>
      </c>
      <c r="L2777" s="18" t="n">
        <v>0</v>
      </c>
      <c r="M2777" s="18">
        <f>ROUND(IF(C2777&gt;=2026,IF(B2777&lt;741000,0,IF(B2777&lt;2191000,B2777-740000,IF(B2777&lt;2193000,1451000,IF(B2777&lt;2196000,1453000,IF(B2777&lt;2200000,1456000,IF(B2777&lt;3600000,ROUNDDOWN(B2777/4,-3)*2.8-80000,IF(B2777&lt;6600000,ROUNDDOWN(B2777/4,-3)*3.2-440000,IF(B2777&lt;8500000,ROUNDDOWN(B2777*0.9,0)-1100000,B2777-1950000)))))))),IF(B2777&lt;651000,0,IF(B2777&lt;1900000,B2777-650000,IF(B2777&lt;3600000,ROUNDDOWN(B2777/4,-3)*2.8-80000,IF(B2777&lt;6600000,ROUNDDOWN(B2777/4,-3)*3.2-440000,IF(B2777&lt;8500000,ROUNDDOWN(B2777*0.9,0)-1100000,B2777-1950000)))))),0)</f>
        <v/>
      </c>
      <c r="N2777" s="18">
        <f>IF(M2777&gt;23500000,NA(),IF(C2777&gt;=2026,IF(M2777&lt;=4890000,1040000,IF(M2777&lt;=6550000,670000,620000)),IF(M2777&lt;=1320000,950000,IF(M2777&lt;=3360000,880000,IF(M2777&lt;=4890000,680000,IF(M2777&lt;=6550000,630000,580000))))))</f>
        <v/>
      </c>
      <c r="O2777" s="18">
        <f>IF(F2777&lt;=0,IF(AND(D2777="はい",C2777&gt;=2026,C2777&lt;=2027),IF(E2777&lt;=0,0,IF(E2777&lt;=30000,E2777,IF(E2777&lt;=60000,ROUNDUP(E2777/2,0)+15000,IF(E2777&lt;=120000,ROUNDUP(E2777/4,0)+30000,60000)))),IF(E2777&lt;=0,0,IF(E2777&lt;=20000,E2777,IF(E2777&lt;=40000,ROUNDUP(E2777/2,0)+10000,IF(E2777&lt;=80000,ROUNDUP(E2777/4,0)+20000,40000))))),IF(E2777&lt;=0,IF(F2777&lt;=0,0,IF(F2777&lt;=25000,F2777,IF(F2777&lt;=50000,ROUNDUP(F2777/2,0)+12500,IF(F2777&lt;=100000,ROUNDUP(F2777/4,0)+25000,50000)))),MAX(IF(F2777&lt;=0,0,IF(F2777&lt;=25000,F2777,IF(F2777&lt;=50000,ROUNDUP(F2777/2,0)+12500,IF(F2777&lt;=100000,ROUNDUP(F2777/4,0)+25000,50000)))),MIN(IF(AND(D2777="はい",C2777&gt;=2026,C2777&lt;=2027),IF(E2777&lt;=0,0,IF(E2777&lt;=30000,E2777,IF(E2777&lt;=60000,ROUNDUP(E2777/2,0)+15000,IF(E2777&lt;=120000,ROUNDUP(E2777/4,0)+30000,60000)))),IF(E2777&lt;=0,0,IF(E2777&lt;=20000,E2777,IF(E2777&lt;=40000,ROUNDUP(E2777/2,0)+10000,IF(E2777&lt;=80000,ROUNDUP(E2777/4,0)+20000,40000)))))+IF(F2777&lt;=0,0,IF(F2777&lt;=25000,F2777,IF(F2777&lt;=50000,ROUNDUP(F2777/2,0)+12500,IF(F2777&lt;=100000,ROUNDUP(F2777/4,0)+25000,50000)))),IF(AND(D2777="はい",C2777&gt;=2026,C2777&lt;=2027),60000,40000)))))</f>
        <v/>
      </c>
      <c r="P2777" s="18">
        <f>IF(G2777&lt;=0,0,IF(G2777&lt;=20000,G2777,IF(G2777&lt;=40000,ROUNDUP(G2777/2,0)+10000,IF(G2777&lt;=80000,ROUNDUP(G2777/4,0)+20000,40000))))</f>
        <v/>
      </c>
      <c r="Q2777" s="18">
        <f>IF(I2777&lt;=0,IF(H2777&lt;=0,0,IF(H2777&lt;=20000,H2777,IF(H2777&lt;=40000,ROUNDUP(H2777/2,0)+10000,IF(H2777&lt;=80000,ROUNDUP(H2777/4,0)+20000,40000)))),IF(H2777&lt;=0,IF(I2777&lt;=0,0,IF(I2777&lt;=25000,I2777,IF(I2777&lt;=50000,ROUNDUP(I2777/2,0)+12500,IF(I2777&lt;=100000,ROUNDUP(I2777/4,0)+25000,50000)))),MAX(IF(I2777&lt;=0,0,IF(I2777&lt;=25000,I2777,IF(I2777&lt;=50000,ROUNDUP(I2777/2,0)+12500,IF(I2777&lt;=100000,ROUNDUP(I2777/4,0)+25000,50000)))),MIN(IF(H2777&lt;=0,0,IF(H2777&lt;=20000,H2777,IF(H2777&lt;=40000,ROUNDUP(H2777/2,0)+10000,IF(H2777&lt;=80000,ROUNDUP(H2777/4,0)+20000,40000))))+IF(I2777&lt;=0,0,IF(I2777&lt;=25000,I2777,IF(I2777&lt;=50000,ROUNDUP(I2777/2,0)+12500,IF(I2777&lt;=100000,ROUNDUP(I2777/4,0)+25000,50000)))),40000))))</f>
        <v/>
      </c>
      <c r="R2777" s="18">
        <f>MIN(120000,O2777+P2777+Q2777)</f>
        <v/>
      </c>
      <c r="S2777" s="18">
        <f>IF(F2777&lt;=0,IF(E2777&lt;=0,0,IF(E2777&lt;=12000,E2777,IF(E2777&lt;=32000,ROUNDUP(E2777/2,0)+6000,IF(E2777&lt;=56000,ROUNDUP(E2777/4,0)+14000,28000)))),IF(E2777&lt;=0,IF(F2777&lt;=0,0,IF(F2777&lt;=15000,F2777,IF(F2777&lt;=40000,ROUNDUP(F2777/2,0)+7500,IF(F2777&lt;=70000,ROUNDUP(F2777/4,0)+17500,35000)))),MAX(IF(F2777&lt;=0,0,IF(F2777&lt;=15000,F2777,IF(F2777&lt;=40000,ROUNDUP(F2777/2,0)+7500,IF(F2777&lt;=70000,ROUNDUP(F2777/4,0)+17500,35000)))),MIN(IF(E2777&lt;=0,0,IF(E2777&lt;=12000,E2777,IF(E2777&lt;=32000,ROUNDUP(E2777/2,0)+6000,IF(E2777&lt;=56000,ROUNDUP(E2777/4,0)+14000,28000))))+IF(F2777&lt;=0,0,IF(F2777&lt;=15000,F2777,IF(F2777&lt;=40000,ROUNDUP(F2777/2,0)+7500,IF(F2777&lt;=70000,ROUNDUP(F2777/4,0)+17500,35000)))),28000))))</f>
        <v/>
      </c>
      <c r="T2777" s="18">
        <f>IF(G2777&lt;=0,0,IF(G2777&lt;=12000,G2777,IF(G2777&lt;=32000,ROUNDUP(G2777/2,0)+6000,IF(G2777&lt;=56000,ROUNDUP(G2777/4,0)+14000,28000))))</f>
        <v/>
      </c>
      <c r="U2777" s="18">
        <f>IF(I2777&lt;=0,IF(H2777&lt;=0,0,IF(H2777&lt;=12000,H2777,IF(H2777&lt;=32000,ROUNDUP(H2777/2,0)+6000,IF(H2777&lt;=56000,ROUNDUP(H2777/4,0)+14000,28000)))),IF(H2777&lt;=0,IF(I2777&lt;=0,0,IF(I2777&lt;=15000,I2777,IF(I2777&lt;=40000,ROUNDUP(I2777/2,0)+7500,IF(I2777&lt;=70000,ROUNDUP(I2777/4,0)+17500,35000)))),MAX(IF(I2777&lt;=0,0,IF(I2777&lt;=15000,I2777,IF(I2777&lt;=40000,ROUNDUP(I2777/2,0)+7500,IF(I2777&lt;=70000,ROUNDUP(I2777/4,0)+17500,35000)))),MIN(IF(H2777&lt;=0,0,IF(H2777&lt;=12000,H2777,IF(H2777&lt;=32000,ROUNDUP(H2777/2,0)+6000,IF(H2777&lt;=56000,ROUNDUP(H2777/4,0)+14000,28000))))+IF(I2777&lt;=0,0,IF(I2777&lt;=15000,I2777,IF(I2777&lt;=40000,ROUNDUP(I2777/2,0)+7500,IF(I2777&lt;=70000,ROUNDUP(I2777/4,0)+17500,35000)))),28000))))</f>
        <v/>
      </c>
      <c r="V2777" s="18">
        <f>MIN(70000,S2777+T2777+U2777)</f>
        <v/>
      </c>
      <c r="W2777" s="18">
        <f>MAX(0,ROUNDDOWN(M2777-J2777-N2777-K2777-0,-3))</f>
        <v/>
      </c>
      <c r="X2777" s="18">
        <f>MAX(0,ROUNDDOWN(M2777-J2777-N2777-K2777-R2777,-3))</f>
        <v/>
      </c>
      <c r="Y2777" s="18">
        <f>IF(W2777&lt;=0,0,ROUNDDOWN((W2777*LOOKUP(W2777,{0,1950001,3300001,6950001,9000001,18000001,40000001},{0.05,0.1,0.2,0.23,0.33,0.4,0.45})-LOOKUP(W2777,{0,1950001,3300001,6950001,9000001,18000001,40000001},{0,97500,427500,636000,1536000,2796000,4796000}))*1.021,-2))</f>
        <v/>
      </c>
      <c r="Z2777" s="18">
        <f>IF(X2777&lt;=0,0,ROUNDDOWN((X2777*LOOKUP(X2777,{0,1950001,3300001,6950001,9000001,18000001,40000001},{0.05,0.1,0.2,0.23,0.33,0.4,0.45})-LOOKUP(X2777,{0,1950001,3300001,6950001,9000001,18000001,40000001},{0,97500,427500,636000,1536000,2796000,4796000}))*1.021,-2))</f>
        <v/>
      </c>
      <c r="AA2777" s="18">
        <f>MAX(0,ROUNDDOWN(M2777-J2777-430000-L2777-0,-3))</f>
        <v/>
      </c>
      <c r="AB2777" s="18">
        <f>MAX(0,ROUNDDOWN(M2777-J2777-430000-L2777-V2777,-3))</f>
        <v/>
      </c>
      <c r="AC2777" s="18">
        <f>IF(M2777&lt;=450000,0,MAX(0,ROUNDDOWN(AA2777*0.06-MIN(50000,AA2777)*0.03,-2))+MAX(0,ROUNDDOWN(AA2777*0.04-MIN(50000,AA2777)*0.02,-2)))</f>
        <v/>
      </c>
      <c r="AD2777" s="18">
        <f>IF(M2777&lt;=450000,0,MAX(0,ROUNDDOWN(AB2777*0.06-MIN(50000,AB2777)*0.03,-2))+MAX(0,ROUNDDOWN(AB2777*0.04-MIN(50000,AB2777)*0.02,-2)))</f>
        <v/>
      </c>
      <c r="AE2777" s="18">
        <f>Y2777-Z2777</f>
        <v/>
      </c>
      <c r="AF2777" s="18">
        <f>AC2777-AD2777</f>
        <v/>
      </c>
      <c r="AG2777" s="18">
        <f>AE2777+AF2777</f>
        <v/>
      </c>
      <c r="AH2777" s="20">
        <f>IF(W2777&lt;=0,0,LOOKUP(W2777,{0,1950001,3300001,6950001,9000001,18000001,40000001},{0.05,0.1,0.2,0.23,0.33,0.4,0.45}))</f>
        <v/>
      </c>
    </row>
    <row r="2778">
      <c r="A2778" t="inlineStr">
        <is>
          <t>1万円刻み 3区分8万円ずつ</t>
        </is>
      </c>
      <c r="B2778" s="18">
        <f>'4_1万円刻み'!$A$900</f>
        <v/>
      </c>
      <c r="C2778" s="19" t="n">
        <v>2026</v>
      </c>
      <c r="D2778" t="inlineStr">
        <is>
          <t>いいえ</t>
        </is>
      </c>
      <c r="E2778" s="18" t="n">
        <v>80000</v>
      </c>
      <c r="F2778" s="18" t="n">
        <v>0</v>
      </c>
      <c r="G2778" s="18" t="n">
        <v>80000</v>
      </c>
      <c r="H2778" s="18" t="n">
        <v>80000</v>
      </c>
      <c r="I2778" s="18" t="n">
        <v>0</v>
      </c>
      <c r="J2778" s="18">
        <f>ROUND(MIN(B2778/12,650000)*12*0.0915+MIN(B2778/12,1390000)*12*(0.0504+0)+B2778*0.005,0)</f>
        <v/>
      </c>
      <c r="K2778" s="18" t="n">
        <v>0</v>
      </c>
      <c r="L2778" s="18" t="n">
        <v>0</v>
      </c>
      <c r="M2778" s="18">
        <f>ROUND(IF(C2778&gt;=2026,IF(B2778&lt;741000,0,IF(B2778&lt;2191000,B2778-740000,IF(B2778&lt;2193000,1451000,IF(B2778&lt;2196000,1453000,IF(B2778&lt;2200000,1456000,IF(B2778&lt;3600000,ROUNDDOWN(B2778/4,-3)*2.8-80000,IF(B2778&lt;6600000,ROUNDDOWN(B2778/4,-3)*3.2-440000,IF(B2778&lt;8500000,ROUNDDOWN(B2778*0.9,0)-1100000,B2778-1950000)))))))),IF(B2778&lt;651000,0,IF(B2778&lt;1900000,B2778-650000,IF(B2778&lt;3600000,ROUNDDOWN(B2778/4,-3)*2.8-80000,IF(B2778&lt;6600000,ROUNDDOWN(B2778/4,-3)*3.2-440000,IF(B2778&lt;8500000,ROUNDDOWN(B2778*0.9,0)-1100000,B2778-1950000)))))),0)</f>
        <v/>
      </c>
      <c r="N2778" s="18">
        <f>IF(M2778&gt;23500000,NA(),IF(C2778&gt;=2026,IF(M2778&lt;=4890000,1040000,IF(M2778&lt;=6550000,670000,620000)),IF(M2778&lt;=1320000,950000,IF(M2778&lt;=3360000,880000,IF(M2778&lt;=4890000,680000,IF(M2778&lt;=6550000,630000,580000))))))</f>
        <v/>
      </c>
      <c r="O2778" s="18">
        <f>IF(F2778&lt;=0,IF(AND(D2778="はい",C2778&gt;=2026,C2778&lt;=2027),IF(E2778&lt;=0,0,IF(E2778&lt;=30000,E2778,IF(E2778&lt;=60000,ROUNDUP(E2778/2,0)+15000,IF(E2778&lt;=120000,ROUNDUP(E2778/4,0)+30000,60000)))),IF(E2778&lt;=0,0,IF(E2778&lt;=20000,E2778,IF(E2778&lt;=40000,ROUNDUP(E2778/2,0)+10000,IF(E2778&lt;=80000,ROUNDUP(E2778/4,0)+20000,40000))))),IF(E2778&lt;=0,IF(F2778&lt;=0,0,IF(F2778&lt;=25000,F2778,IF(F2778&lt;=50000,ROUNDUP(F2778/2,0)+12500,IF(F2778&lt;=100000,ROUNDUP(F2778/4,0)+25000,50000)))),MAX(IF(F2778&lt;=0,0,IF(F2778&lt;=25000,F2778,IF(F2778&lt;=50000,ROUNDUP(F2778/2,0)+12500,IF(F2778&lt;=100000,ROUNDUP(F2778/4,0)+25000,50000)))),MIN(IF(AND(D2778="はい",C2778&gt;=2026,C2778&lt;=2027),IF(E2778&lt;=0,0,IF(E2778&lt;=30000,E2778,IF(E2778&lt;=60000,ROUNDUP(E2778/2,0)+15000,IF(E2778&lt;=120000,ROUNDUP(E2778/4,0)+30000,60000)))),IF(E2778&lt;=0,0,IF(E2778&lt;=20000,E2778,IF(E2778&lt;=40000,ROUNDUP(E2778/2,0)+10000,IF(E2778&lt;=80000,ROUNDUP(E2778/4,0)+20000,40000)))))+IF(F2778&lt;=0,0,IF(F2778&lt;=25000,F2778,IF(F2778&lt;=50000,ROUNDUP(F2778/2,0)+12500,IF(F2778&lt;=100000,ROUNDUP(F2778/4,0)+25000,50000)))),IF(AND(D2778="はい",C2778&gt;=2026,C2778&lt;=2027),60000,40000)))))</f>
        <v/>
      </c>
      <c r="P2778" s="18">
        <f>IF(G2778&lt;=0,0,IF(G2778&lt;=20000,G2778,IF(G2778&lt;=40000,ROUNDUP(G2778/2,0)+10000,IF(G2778&lt;=80000,ROUNDUP(G2778/4,0)+20000,40000))))</f>
        <v/>
      </c>
      <c r="Q2778" s="18">
        <f>IF(I2778&lt;=0,IF(H2778&lt;=0,0,IF(H2778&lt;=20000,H2778,IF(H2778&lt;=40000,ROUNDUP(H2778/2,0)+10000,IF(H2778&lt;=80000,ROUNDUP(H2778/4,0)+20000,40000)))),IF(H2778&lt;=0,IF(I2778&lt;=0,0,IF(I2778&lt;=25000,I2778,IF(I2778&lt;=50000,ROUNDUP(I2778/2,0)+12500,IF(I2778&lt;=100000,ROUNDUP(I2778/4,0)+25000,50000)))),MAX(IF(I2778&lt;=0,0,IF(I2778&lt;=25000,I2778,IF(I2778&lt;=50000,ROUNDUP(I2778/2,0)+12500,IF(I2778&lt;=100000,ROUNDUP(I2778/4,0)+25000,50000)))),MIN(IF(H2778&lt;=0,0,IF(H2778&lt;=20000,H2778,IF(H2778&lt;=40000,ROUNDUP(H2778/2,0)+10000,IF(H2778&lt;=80000,ROUNDUP(H2778/4,0)+20000,40000))))+IF(I2778&lt;=0,0,IF(I2778&lt;=25000,I2778,IF(I2778&lt;=50000,ROUNDUP(I2778/2,0)+12500,IF(I2778&lt;=100000,ROUNDUP(I2778/4,0)+25000,50000)))),40000))))</f>
        <v/>
      </c>
      <c r="R2778" s="18">
        <f>MIN(120000,O2778+P2778+Q2778)</f>
        <v/>
      </c>
      <c r="S2778" s="18">
        <f>IF(F2778&lt;=0,IF(E2778&lt;=0,0,IF(E2778&lt;=12000,E2778,IF(E2778&lt;=32000,ROUNDUP(E2778/2,0)+6000,IF(E2778&lt;=56000,ROUNDUP(E2778/4,0)+14000,28000)))),IF(E2778&lt;=0,IF(F2778&lt;=0,0,IF(F2778&lt;=15000,F2778,IF(F2778&lt;=40000,ROUNDUP(F2778/2,0)+7500,IF(F2778&lt;=70000,ROUNDUP(F2778/4,0)+17500,35000)))),MAX(IF(F2778&lt;=0,0,IF(F2778&lt;=15000,F2778,IF(F2778&lt;=40000,ROUNDUP(F2778/2,0)+7500,IF(F2778&lt;=70000,ROUNDUP(F2778/4,0)+17500,35000)))),MIN(IF(E2778&lt;=0,0,IF(E2778&lt;=12000,E2778,IF(E2778&lt;=32000,ROUNDUP(E2778/2,0)+6000,IF(E2778&lt;=56000,ROUNDUP(E2778/4,0)+14000,28000))))+IF(F2778&lt;=0,0,IF(F2778&lt;=15000,F2778,IF(F2778&lt;=40000,ROUNDUP(F2778/2,0)+7500,IF(F2778&lt;=70000,ROUNDUP(F2778/4,0)+17500,35000)))),28000))))</f>
        <v/>
      </c>
      <c r="T2778" s="18">
        <f>IF(G2778&lt;=0,0,IF(G2778&lt;=12000,G2778,IF(G2778&lt;=32000,ROUNDUP(G2778/2,0)+6000,IF(G2778&lt;=56000,ROUNDUP(G2778/4,0)+14000,28000))))</f>
        <v/>
      </c>
      <c r="U2778" s="18">
        <f>IF(I2778&lt;=0,IF(H2778&lt;=0,0,IF(H2778&lt;=12000,H2778,IF(H2778&lt;=32000,ROUNDUP(H2778/2,0)+6000,IF(H2778&lt;=56000,ROUNDUP(H2778/4,0)+14000,28000)))),IF(H2778&lt;=0,IF(I2778&lt;=0,0,IF(I2778&lt;=15000,I2778,IF(I2778&lt;=40000,ROUNDUP(I2778/2,0)+7500,IF(I2778&lt;=70000,ROUNDUP(I2778/4,0)+17500,35000)))),MAX(IF(I2778&lt;=0,0,IF(I2778&lt;=15000,I2778,IF(I2778&lt;=40000,ROUNDUP(I2778/2,0)+7500,IF(I2778&lt;=70000,ROUNDUP(I2778/4,0)+17500,35000)))),MIN(IF(H2778&lt;=0,0,IF(H2778&lt;=12000,H2778,IF(H2778&lt;=32000,ROUNDUP(H2778/2,0)+6000,IF(H2778&lt;=56000,ROUNDUP(H2778/4,0)+14000,28000))))+IF(I2778&lt;=0,0,IF(I2778&lt;=15000,I2778,IF(I2778&lt;=40000,ROUNDUP(I2778/2,0)+7500,IF(I2778&lt;=70000,ROUNDUP(I2778/4,0)+17500,35000)))),28000))))</f>
        <v/>
      </c>
      <c r="V2778" s="18">
        <f>MIN(70000,S2778+T2778+U2778)</f>
        <v/>
      </c>
      <c r="W2778" s="18">
        <f>MAX(0,ROUNDDOWN(M2778-J2778-N2778-K2778-0,-3))</f>
        <v/>
      </c>
      <c r="X2778" s="18">
        <f>MAX(0,ROUNDDOWN(M2778-J2778-N2778-K2778-R2778,-3))</f>
        <v/>
      </c>
      <c r="Y2778" s="18">
        <f>IF(W2778&lt;=0,0,ROUNDDOWN((W2778*LOOKUP(W2778,{0,1950001,3300001,6950001,9000001,18000001,40000001},{0.05,0.1,0.2,0.23,0.33,0.4,0.45})-LOOKUP(W2778,{0,1950001,3300001,6950001,9000001,18000001,40000001},{0,97500,427500,636000,1536000,2796000,4796000}))*1.021,-2))</f>
        <v/>
      </c>
      <c r="Z2778" s="18">
        <f>IF(X2778&lt;=0,0,ROUNDDOWN((X2778*LOOKUP(X2778,{0,1950001,3300001,6950001,9000001,18000001,40000001},{0.05,0.1,0.2,0.23,0.33,0.4,0.45})-LOOKUP(X2778,{0,1950001,3300001,6950001,9000001,18000001,40000001},{0,97500,427500,636000,1536000,2796000,4796000}))*1.021,-2))</f>
        <v/>
      </c>
      <c r="AA2778" s="18">
        <f>MAX(0,ROUNDDOWN(M2778-J2778-430000-L2778-0,-3))</f>
        <v/>
      </c>
      <c r="AB2778" s="18">
        <f>MAX(0,ROUNDDOWN(M2778-J2778-430000-L2778-V2778,-3))</f>
        <v/>
      </c>
      <c r="AC2778" s="18">
        <f>IF(M2778&lt;=450000,0,MAX(0,ROUNDDOWN(AA2778*0.06-MIN(50000,AA2778)*0.03,-2))+MAX(0,ROUNDDOWN(AA2778*0.04-MIN(50000,AA2778)*0.02,-2)))</f>
        <v/>
      </c>
      <c r="AD2778" s="18">
        <f>IF(M2778&lt;=450000,0,MAX(0,ROUNDDOWN(AB2778*0.06-MIN(50000,AB2778)*0.03,-2))+MAX(0,ROUNDDOWN(AB2778*0.04-MIN(50000,AB2778)*0.02,-2)))</f>
        <v/>
      </c>
      <c r="AE2778" s="18">
        <f>Y2778-Z2778</f>
        <v/>
      </c>
      <c r="AF2778" s="18">
        <f>AC2778-AD2778</f>
        <v/>
      </c>
      <c r="AG2778" s="18">
        <f>AE2778+AF2778</f>
        <v/>
      </c>
      <c r="AH2778" s="20">
        <f>IF(W2778&lt;=0,0,LOOKUP(W2778,{0,1950001,3300001,6950001,9000001,18000001,40000001},{0.05,0.1,0.2,0.23,0.33,0.4,0.45}))</f>
        <v/>
      </c>
    </row>
    <row r="2779">
      <c r="A2779" t="inlineStr">
        <is>
          <t>1万円刻み 一般8万円</t>
        </is>
      </c>
      <c r="B2779" s="18">
        <f>'4_1万円刻み'!$A$900</f>
        <v/>
      </c>
      <c r="C2779" s="19" t="n">
        <v>2026</v>
      </c>
      <c r="D2779" t="inlineStr">
        <is>
          <t>いいえ</t>
        </is>
      </c>
      <c r="E2779" s="18" t="n">
        <v>80000</v>
      </c>
      <c r="F2779" s="18" t="n">
        <v>0</v>
      </c>
      <c r="G2779" s="18" t="n">
        <v>0</v>
      </c>
      <c r="H2779" s="18" t="n">
        <v>0</v>
      </c>
      <c r="I2779" s="18" t="n">
        <v>0</v>
      </c>
      <c r="J2779" s="18">
        <f>ROUND(MIN(B2779/12,650000)*12*0.0915+MIN(B2779/12,1390000)*12*(0.0504+0)+B2779*0.005,0)</f>
        <v/>
      </c>
      <c r="K2779" s="18" t="n">
        <v>0</v>
      </c>
      <c r="L2779" s="18" t="n">
        <v>0</v>
      </c>
      <c r="M2779" s="18">
        <f>ROUND(IF(C2779&gt;=2026,IF(B2779&lt;741000,0,IF(B2779&lt;2191000,B2779-740000,IF(B2779&lt;2193000,1451000,IF(B2779&lt;2196000,1453000,IF(B2779&lt;2200000,1456000,IF(B2779&lt;3600000,ROUNDDOWN(B2779/4,-3)*2.8-80000,IF(B2779&lt;6600000,ROUNDDOWN(B2779/4,-3)*3.2-440000,IF(B2779&lt;8500000,ROUNDDOWN(B2779*0.9,0)-1100000,B2779-1950000)))))))),IF(B2779&lt;651000,0,IF(B2779&lt;1900000,B2779-650000,IF(B2779&lt;3600000,ROUNDDOWN(B2779/4,-3)*2.8-80000,IF(B2779&lt;6600000,ROUNDDOWN(B2779/4,-3)*3.2-440000,IF(B2779&lt;8500000,ROUNDDOWN(B2779*0.9,0)-1100000,B2779-1950000)))))),0)</f>
        <v/>
      </c>
      <c r="N2779" s="18">
        <f>IF(M2779&gt;23500000,NA(),IF(C2779&gt;=2026,IF(M2779&lt;=4890000,1040000,IF(M2779&lt;=6550000,670000,620000)),IF(M2779&lt;=1320000,950000,IF(M2779&lt;=3360000,880000,IF(M2779&lt;=4890000,680000,IF(M2779&lt;=6550000,630000,580000))))))</f>
        <v/>
      </c>
      <c r="O2779" s="18">
        <f>IF(F2779&lt;=0,IF(AND(D2779="はい",C2779&gt;=2026,C2779&lt;=2027),IF(E2779&lt;=0,0,IF(E2779&lt;=30000,E2779,IF(E2779&lt;=60000,ROUNDUP(E2779/2,0)+15000,IF(E2779&lt;=120000,ROUNDUP(E2779/4,0)+30000,60000)))),IF(E2779&lt;=0,0,IF(E2779&lt;=20000,E2779,IF(E2779&lt;=40000,ROUNDUP(E2779/2,0)+10000,IF(E2779&lt;=80000,ROUNDUP(E2779/4,0)+20000,40000))))),IF(E2779&lt;=0,IF(F2779&lt;=0,0,IF(F2779&lt;=25000,F2779,IF(F2779&lt;=50000,ROUNDUP(F2779/2,0)+12500,IF(F2779&lt;=100000,ROUNDUP(F2779/4,0)+25000,50000)))),MAX(IF(F2779&lt;=0,0,IF(F2779&lt;=25000,F2779,IF(F2779&lt;=50000,ROUNDUP(F2779/2,0)+12500,IF(F2779&lt;=100000,ROUNDUP(F2779/4,0)+25000,50000)))),MIN(IF(AND(D2779="はい",C2779&gt;=2026,C2779&lt;=2027),IF(E2779&lt;=0,0,IF(E2779&lt;=30000,E2779,IF(E2779&lt;=60000,ROUNDUP(E2779/2,0)+15000,IF(E2779&lt;=120000,ROUNDUP(E2779/4,0)+30000,60000)))),IF(E2779&lt;=0,0,IF(E2779&lt;=20000,E2779,IF(E2779&lt;=40000,ROUNDUP(E2779/2,0)+10000,IF(E2779&lt;=80000,ROUNDUP(E2779/4,0)+20000,40000)))))+IF(F2779&lt;=0,0,IF(F2779&lt;=25000,F2779,IF(F2779&lt;=50000,ROUNDUP(F2779/2,0)+12500,IF(F2779&lt;=100000,ROUNDUP(F2779/4,0)+25000,50000)))),IF(AND(D2779="はい",C2779&gt;=2026,C2779&lt;=2027),60000,40000)))))</f>
        <v/>
      </c>
      <c r="P2779" s="18">
        <f>IF(G2779&lt;=0,0,IF(G2779&lt;=20000,G2779,IF(G2779&lt;=40000,ROUNDUP(G2779/2,0)+10000,IF(G2779&lt;=80000,ROUNDUP(G2779/4,0)+20000,40000))))</f>
        <v/>
      </c>
      <c r="Q2779" s="18">
        <f>IF(I2779&lt;=0,IF(H2779&lt;=0,0,IF(H2779&lt;=20000,H2779,IF(H2779&lt;=40000,ROUNDUP(H2779/2,0)+10000,IF(H2779&lt;=80000,ROUNDUP(H2779/4,0)+20000,40000)))),IF(H2779&lt;=0,IF(I2779&lt;=0,0,IF(I2779&lt;=25000,I2779,IF(I2779&lt;=50000,ROUNDUP(I2779/2,0)+12500,IF(I2779&lt;=100000,ROUNDUP(I2779/4,0)+25000,50000)))),MAX(IF(I2779&lt;=0,0,IF(I2779&lt;=25000,I2779,IF(I2779&lt;=50000,ROUNDUP(I2779/2,0)+12500,IF(I2779&lt;=100000,ROUNDUP(I2779/4,0)+25000,50000)))),MIN(IF(H2779&lt;=0,0,IF(H2779&lt;=20000,H2779,IF(H2779&lt;=40000,ROUNDUP(H2779/2,0)+10000,IF(H2779&lt;=80000,ROUNDUP(H2779/4,0)+20000,40000))))+IF(I2779&lt;=0,0,IF(I2779&lt;=25000,I2779,IF(I2779&lt;=50000,ROUNDUP(I2779/2,0)+12500,IF(I2779&lt;=100000,ROUNDUP(I2779/4,0)+25000,50000)))),40000))))</f>
        <v/>
      </c>
      <c r="R2779" s="18">
        <f>MIN(120000,O2779+P2779+Q2779)</f>
        <v/>
      </c>
      <c r="S2779" s="18">
        <f>IF(F2779&lt;=0,IF(E2779&lt;=0,0,IF(E2779&lt;=12000,E2779,IF(E2779&lt;=32000,ROUNDUP(E2779/2,0)+6000,IF(E2779&lt;=56000,ROUNDUP(E2779/4,0)+14000,28000)))),IF(E2779&lt;=0,IF(F2779&lt;=0,0,IF(F2779&lt;=15000,F2779,IF(F2779&lt;=40000,ROUNDUP(F2779/2,0)+7500,IF(F2779&lt;=70000,ROUNDUP(F2779/4,0)+17500,35000)))),MAX(IF(F2779&lt;=0,0,IF(F2779&lt;=15000,F2779,IF(F2779&lt;=40000,ROUNDUP(F2779/2,0)+7500,IF(F2779&lt;=70000,ROUNDUP(F2779/4,0)+17500,35000)))),MIN(IF(E2779&lt;=0,0,IF(E2779&lt;=12000,E2779,IF(E2779&lt;=32000,ROUNDUP(E2779/2,0)+6000,IF(E2779&lt;=56000,ROUNDUP(E2779/4,0)+14000,28000))))+IF(F2779&lt;=0,0,IF(F2779&lt;=15000,F2779,IF(F2779&lt;=40000,ROUNDUP(F2779/2,0)+7500,IF(F2779&lt;=70000,ROUNDUP(F2779/4,0)+17500,35000)))),28000))))</f>
        <v/>
      </c>
      <c r="T2779" s="18">
        <f>IF(G2779&lt;=0,0,IF(G2779&lt;=12000,G2779,IF(G2779&lt;=32000,ROUNDUP(G2779/2,0)+6000,IF(G2779&lt;=56000,ROUNDUP(G2779/4,0)+14000,28000))))</f>
        <v/>
      </c>
      <c r="U2779" s="18">
        <f>IF(I2779&lt;=0,IF(H2779&lt;=0,0,IF(H2779&lt;=12000,H2779,IF(H2779&lt;=32000,ROUNDUP(H2779/2,0)+6000,IF(H2779&lt;=56000,ROUNDUP(H2779/4,0)+14000,28000)))),IF(H2779&lt;=0,IF(I2779&lt;=0,0,IF(I2779&lt;=15000,I2779,IF(I2779&lt;=40000,ROUNDUP(I2779/2,0)+7500,IF(I2779&lt;=70000,ROUNDUP(I2779/4,0)+17500,35000)))),MAX(IF(I2779&lt;=0,0,IF(I2779&lt;=15000,I2779,IF(I2779&lt;=40000,ROUNDUP(I2779/2,0)+7500,IF(I2779&lt;=70000,ROUNDUP(I2779/4,0)+17500,35000)))),MIN(IF(H2779&lt;=0,0,IF(H2779&lt;=12000,H2779,IF(H2779&lt;=32000,ROUNDUP(H2779/2,0)+6000,IF(H2779&lt;=56000,ROUNDUP(H2779/4,0)+14000,28000))))+IF(I2779&lt;=0,0,IF(I2779&lt;=15000,I2779,IF(I2779&lt;=40000,ROUNDUP(I2779/2,0)+7500,IF(I2779&lt;=70000,ROUNDUP(I2779/4,0)+17500,35000)))),28000))))</f>
        <v/>
      </c>
      <c r="V2779" s="18">
        <f>MIN(70000,S2779+T2779+U2779)</f>
        <v/>
      </c>
      <c r="W2779" s="18">
        <f>MAX(0,ROUNDDOWN(M2779-J2779-N2779-K2779-0,-3))</f>
        <v/>
      </c>
      <c r="X2779" s="18">
        <f>MAX(0,ROUNDDOWN(M2779-J2779-N2779-K2779-R2779,-3))</f>
        <v/>
      </c>
      <c r="Y2779" s="18">
        <f>IF(W2779&lt;=0,0,ROUNDDOWN((W2779*LOOKUP(W2779,{0,1950001,3300001,6950001,9000001,18000001,40000001},{0.05,0.1,0.2,0.23,0.33,0.4,0.45})-LOOKUP(W2779,{0,1950001,3300001,6950001,9000001,18000001,40000001},{0,97500,427500,636000,1536000,2796000,4796000}))*1.021,-2))</f>
        <v/>
      </c>
      <c r="Z2779" s="18">
        <f>IF(X2779&lt;=0,0,ROUNDDOWN((X2779*LOOKUP(X2779,{0,1950001,3300001,6950001,9000001,18000001,40000001},{0.05,0.1,0.2,0.23,0.33,0.4,0.45})-LOOKUP(X2779,{0,1950001,3300001,6950001,9000001,18000001,40000001},{0,97500,427500,636000,1536000,2796000,4796000}))*1.021,-2))</f>
        <v/>
      </c>
      <c r="AA2779" s="18">
        <f>MAX(0,ROUNDDOWN(M2779-J2779-430000-L2779-0,-3))</f>
        <v/>
      </c>
      <c r="AB2779" s="18">
        <f>MAX(0,ROUNDDOWN(M2779-J2779-430000-L2779-V2779,-3))</f>
        <v/>
      </c>
      <c r="AC2779" s="18">
        <f>IF(M2779&lt;=450000,0,MAX(0,ROUNDDOWN(AA2779*0.06-MIN(50000,AA2779)*0.03,-2))+MAX(0,ROUNDDOWN(AA2779*0.04-MIN(50000,AA2779)*0.02,-2)))</f>
        <v/>
      </c>
      <c r="AD2779" s="18">
        <f>IF(M2779&lt;=450000,0,MAX(0,ROUNDDOWN(AB2779*0.06-MIN(50000,AB2779)*0.03,-2))+MAX(0,ROUNDDOWN(AB2779*0.04-MIN(50000,AB2779)*0.02,-2)))</f>
        <v/>
      </c>
      <c r="AE2779" s="18">
        <f>Y2779-Z2779</f>
        <v/>
      </c>
      <c r="AF2779" s="18">
        <f>AC2779-AD2779</f>
        <v/>
      </c>
      <c r="AG2779" s="18">
        <f>AE2779+AF2779</f>
        <v/>
      </c>
      <c r="AH2779" s="20">
        <f>IF(W2779&lt;=0,0,LOOKUP(W2779,{0,1950001,3300001,6950001,9000001,18000001,40000001},{0.05,0.1,0.2,0.23,0.33,0.4,0.45}))</f>
        <v/>
      </c>
    </row>
    <row r="2780">
      <c r="A2780" t="inlineStr">
        <is>
          <t>1万円刻み 特例あり一般12万円</t>
        </is>
      </c>
      <c r="B2780" s="18">
        <f>'4_1万円刻み'!$A$900</f>
        <v/>
      </c>
      <c r="C2780" s="19" t="n">
        <v>2026</v>
      </c>
      <c r="D2780" t="inlineStr">
        <is>
          <t>はい</t>
        </is>
      </c>
      <c r="E2780" s="18" t="n">
        <v>120000</v>
      </c>
      <c r="F2780" s="18" t="n">
        <v>0</v>
      </c>
      <c r="G2780" s="18" t="n">
        <v>0</v>
      </c>
      <c r="H2780" s="18" t="n">
        <v>0</v>
      </c>
      <c r="I2780" s="18" t="n">
        <v>0</v>
      </c>
      <c r="J2780" s="18">
        <f>ROUND(MIN(B2780/12,650000)*12*0.0915+MIN(B2780/12,1390000)*12*(0.0504+0)+B2780*0.005,0)</f>
        <v/>
      </c>
      <c r="K2780" s="18" t="n">
        <v>0</v>
      </c>
      <c r="L2780" s="18" t="n">
        <v>0</v>
      </c>
      <c r="M2780" s="18">
        <f>ROUND(IF(C2780&gt;=2026,IF(B2780&lt;741000,0,IF(B2780&lt;2191000,B2780-740000,IF(B2780&lt;2193000,1451000,IF(B2780&lt;2196000,1453000,IF(B2780&lt;2200000,1456000,IF(B2780&lt;3600000,ROUNDDOWN(B2780/4,-3)*2.8-80000,IF(B2780&lt;6600000,ROUNDDOWN(B2780/4,-3)*3.2-440000,IF(B2780&lt;8500000,ROUNDDOWN(B2780*0.9,0)-1100000,B2780-1950000)))))))),IF(B2780&lt;651000,0,IF(B2780&lt;1900000,B2780-650000,IF(B2780&lt;3600000,ROUNDDOWN(B2780/4,-3)*2.8-80000,IF(B2780&lt;6600000,ROUNDDOWN(B2780/4,-3)*3.2-440000,IF(B2780&lt;8500000,ROUNDDOWN(B2780*0.9,0)-1100000,B2780-1950000)))))),0)</f>
        <v/>
      </c>
      <c r="N2780" s="18">
        <f>IF(M2780&gt;23500000,NA(),IF(C2780&gt;=2026,IF(M2780&lt;=4890000,1040000,IF(M2780&lt;=6550000,670000,620000)),IF(M2780&lt;=1320000,950000,IF(M2780&lt;=3360000,880000,IF(M2780&lt;=4890000,680000,IF(M2780&lt;=6550000,630000,580000))))))</f>
        <v/>
      </c>
      <c r="O2780" s="18">
        <f>IF(F2780&lt;=0,IF(AND(D2780="はい",C2780&gt;=2026,C2780&lt;=2027),IF(E2780&lt;=0,0,IF(E2780&lt;=30000,E2780,IF(E2780&lt;=60000,ROUNDUP(E2780/2,0)+15000,IF(E2780&lt;=120000,ROUNDUP(E2780/4,0)+30000,60000)))),IF(E2780&lt;=0,0,IF(E2780&lt;=20000,E2780,IF(E2780&lt;=40000,ROUNDUP(E2780/2,0)+10000,IF(E2780&lt;=80000,ROUNDUP(E2780/4,0)+20000,40000))))),IF(E2780&lt;=0,IF(F2780&lt;=0,0,IF(F2780&lt;=25000,F2780,IF(F2780&lt;=50000,ROUNDUP(F2780/2,0)+12500,IF(F2780&lt;=100000,ROUNDUP(F2780/4,0)+25000,50000)))),MAX(IF(F2780&lt;=0,0,IF(F2780&lt;=25000,F2780,IF(F2780&lt;=50000,ROUNDUP(F2780/2,0)+12500,IF(F2780&lt;=100000,ROUNDUP(F2780/4,0)+25000,50000)))),MIN(IF(AND(D2780="はい",C2780&gt;=2026,C2780&lt;=2027),IF(E2780&lt;=0,0,IF(E2780&lt;=30000,E2780,IF(E2780&lt;=60000,ROUNDUP(E2780/2,0)+15000,IF(E2780&lt;=120000,ROUNDUP(E2780/4,0)+30000,60000)))),IF(E2780&lt;=0,0,IF(E2780&lt;=20000,E2780,IF(E2780&lt;=40000,ROUNDUP(E2780/2,0)+10000,IF(E2780&lt;=80000,ROUNDUP(E2780/4,0)+20000,40000)))))+IF(F2780&lt;=0,0,IF(F2780&lt;=25000,F2780,IF(F2780&lt;=50000,ROUNDUP(F2780/2,0)+12500,IF(F2780&lt;=100000,ROUNDUP(F2780/4,0)+25000,50000)))),IF(AND(D2780="はい",C2780&gt;=2026,C2780&lt;=2027),60000,40000)))))</f>
        <v/>
      </c>
      <c r="P2780" s="18">
        <f>IF(G2780&lt;=0,0,IF(G2780&lt;=20000,G2780,IF(G2780&lt;=40000,ROUNDUP(G2780/2,0)+10000,IF(G2780&lt;=80000,ROUNDUP(G2780/4,0)+20000,40000))))</f>
        <v/>
      </c>
      <c r="Q2780" s="18">
        <f>IF(I2780&lt;=0,IF(H2780&lt;=0,0,IF(H2780&lt;=20000,H2780,IF(H2780&lt;=40000,ROUNDUP(H2780/2,0)+10000,IF(H2780&lt;=80000,ROUNDUP(H2780/4,0)+20000,40000)))),IF(H2780&lt;=0,IF(I2780&lt;=0,0,IF(I2780&lt;=25000,I2780,IF(I2780&lt;=50000,ROUNDUP(I2780/2,0)+12500,IF(I2780&lt;=100000,ROUNDUP(I2780/4,0)+25000,50000)))),MAX(IF(I2780&lt;=0,0,IF(I2780&lt;=25000,I2780,IF(I2780&lt;=50000,ROUNDUP(I2780/2,0)+12500,IF(I2780&lt;=100000,ROUNDUP(I2780/4,0)+25000,50000)))),MIN(IF(H2780&lt;=0,0,IF(H2780&lt;=20000,H2780,IF(H2780&lt;=40000,ROUNDUP(H2780/2,0)+10000,IF(H2780&lt;=80000,ROUNDUP(H2780/4,0)+20000,40000))))+IF(I2780&lt;=0,0,IF(I2780&lt;=25000,I2780,IF(I2780&lt;=50000,ROUNDUP(I2780/2,0)+12500,IF(I2780&lt;=100000,ROUNDUP(I2780/4,0)+25000,50000)))),40000))))</f>
        <v/>
      </c>
      <c r="R2780" s="18">
        <f>MIN(120000,O2780+P2780+Q2780)</f>
        <v/>
      </c>
      <c r="S2780" s="18">
        <f>IF(F2780&lt;=0,IF(E2780&lt;=0,0,IF(E2780&lt;=12000,E2780,IF(E2780&lt;=32000,ROUNDUP(E2780/2,0)+6000,IF(E2780&lt;=56000,ROUNDUP(E2780/4,0)+14000,28000)))),IF(E2780&lt;=0,IF(F2780&lt;=0,0,IF(F2780&lt;=15000,F2780,IF(F2780&lt;=40000,ROUNDUP(F2780/2,0)+7500,IF(F2780&lt;=70000,ROUNDUP(F2780/4,0)+17500,35000)))),MAX(IF(F2780&lt;=0,0,IF(F2780&lt;=15000,F2780,IF(F2780&lt;=40000,ROUNDUP(F2780/2,0)+7500,IF(F2780&lt;=70000,ROUNDUP(F2780/4,0)+17500,35000)))),MIN(IF(E2780&lt;=0,0,IF(E2780&lt;=12000,E2780,IF(E2780&lt;=32000,ROUNDUP(E2780/2,0)+6000,IF(E2780&lt;=56000,ROUNDUP(E2780/4,0)+14000,28000))))+IF(F2780&lt;=0,0,IF(F2780&lt;=15000,F2780,IF(F2780&lt;=40000,ROUNDUP(F2780/2,0)+7500,IF(F2780&lt;=70000,ROUNDUP(F2780/4,0)+17500,35000)))),28000))))</f>
        <v/>
      </c>
      <c r="T2780" s="18">
        <f>IF(G2780&lt;=0,0,IF(G2780&lt;=12000,G2780,IF(G2780&lt;=32000,ROUNDUP(G2780/2,0)+6000,IF(G2780&lt;=56000,ROUNDUP(G2780/4,0)+14000,28000))))</f>
        <v/>
      </c>
      <c r="U2780" s="18">
        <f>IF(I2780&lt;=0,IF(H2780&lt;=0,0,IF(H2780&lt;=12000,H2780,IF(H2780&lt;=32000,ROUNDUP(H2780/2,0)+6000,IF(H2780&lt;=56000,ROUNDUP(H2780/4,0)+14000,28000)))),IF(H2780&lt;=0,IF(I2780&lt;=0,0,IF(I2780&lt;=15000,I2780,IF(I2780&lt;=40000,ROUNDUP(I2780/2,0)+7500,IF(I2780&lt;=70000,ROUNDUP(I2780/4,0)+17500,35000)))),MAX(IF(I2780&lt;=0,0,IF(I2780&lt;=15000,I2780,IF(I2780&lt;=40000,ROUNDUP(I2780/2,0)+7500,IF(I2780&lt;=70000,ROUNDUP(I2780/4,0)+17500,35000)))),MIN(IF(H2780&lt;=0,0,IF(H2780&lt;=12000,H2780,IF(H2780&lt;=32000,ROUNDUP(H2780/2,0)+6000,IF(H2780&lt;=56000,ROUNDUP(H2780/4,0)+14000,28000))))+IF(I2780&lt;=0,0,IF(I2780&lt;=15000,I2780,IF(I2780&lt;=40000,ROUNDUP(I2780/2,0)+7500,IF(I2780&lt;=70000,ROUNDUP(I2780/4,0)+17500,35000)))),28000))))</f>
        <v/>
      </c>
      <c r="V2780" s="18">
        <f>MIN(70000,S2780+T2780+U2780)</f>
        <v/>
      </c>
      <c r="W2780" s="18">
        <f>MAX(0,ROUNDDOWN(M2780-J2780-N2780-K2780-0,-3))</f>
        <v/>
      </c>
      <c r="X2780" s="18">
        <f>MAX(0,ROUNDDOWN(M2780-J2780-N2780-K2780-R2780,-3))</f>
        <v/>
      </c>
      <c r="Y2780" s="18">
        <f>IF(W2780&lt;=0,0,ROUNDDOWN((W2780*LOOKUP(W2780,{0,1950001,3300001,6950001,9000001,18000001,40000001},{0.05,0.1,0.2,0.23,0.33,0.4,0.45})-LOOKUP(W2780,{0,1950001,3300001,6950001,9000001,18000001,40000001},{0,97500,427500,636000,1536000,2796000,4796000}))*1.021,-2))</f>
        <v/>
      </c>
      <c r="Z2780" s="18">
        <f>IF(X2780&lt;=0,0,ROUNDDOWN((X2780*LOOKUP(X2780,{0,1950001,3300001,6950001,9000001,18000001,40000001},{0.05,0.1,0.2,0.23,0.33,0.4,0.45})-LOOKUP(X2780,{0,1950001,3300001,6950001,9000001,18000001,40000001},{0,97500,427500,636000,1536000,2796000,4796000}))*1.021,-2))</f>
        <v/>
      </c>
      <c r="AA2780" s="18">
        <f>MAX(0,ROUNDDOWN(M2780-J2780-430000-L2780-0,-3))</f>
        <v/>
      </c>
      <c r="AB2780" s="18">
        <f>MAX(0,ROUNDDOWN(M2780-J2780-430000-L2780-V2780,-3))</f>
        <v/>
      </c>
      <c r="AC2780" s="18">
        <f>IF(M2780&lt;=450000,0,MAX(0,ROUNDDOWN(AA2780*0.06-MIN(50000,AA2780)*0.03,-2))+MAX(0,ROUNDDOWN(AA2780*0.04-MIN(50000,AA2780)*0.02,-2)))</f>
        <v/>
      </c>
      <c r="AD2780" s="18">
        <f>IF(M2780&lt;=450000,0,MAX(0,ROUNDDOWN(AB2780*0.06-MIN(50000,AB2780)*0.03,-2))+MAX(0,ROUNDDOWN(AB2780*0.04-MIN(50000,AB2780)*0.02,-2)))</f>
        <v/>
      </c>
      <c r="AE2780" s="18">
        <f>Y2780-Z2780</f>
        <v/>
      </c>
      <c r="AF2780" s="18">
        <f>AC2780-AD2780</f>
        <v/>
      </c>
      <c r="AG2780" s="18">
        <f>AE2780+AF2780</f>
        <v/>
      </c>
      <c r="AH2780" s="20">
        <f>IF(W2780&lt;=0,0,LOOKUP(W2780,{0,1950001,3300001,6950001,9000001,18000001,40000001},{0.05,0.1,0.2,0.23,0.33,0.4,0.45}))</f>
        <v/>
      </c>
    </row>
    <row r="2781">
      <c r="A2781" t="inlineStr">
        <is>
          <t>1万円刻み 3区分8万円ずつ</t>
        </is>
      </c>
      <c r="B2781" s="18">
        <f>'4_1万円刻み'!$A$901</f>
        <v/>
      </c>
      <c r="C2781" s="19" t="n">
        <v>2026</v>
      </c>
      <c r="D2781" t="inlineStr">
        <is>
          <t>いいえ</t>
        </is>
      </c>
      <c r="E2781" s="18" t="n">
        <v>80000</v>
      </c>
      <c r="F2781" s="18" t="n">
        <v>0</v>
      </c>
      <c r="G2781" s="18" t="n">
        <v>80000</v>
      </c>
      <c r="H2781" s="18" t="n">
        <v>80000</v>
      </c>
      <c r="I2781" s="18" t="n">
        <v>0</v>
      </c>
      <c r="J2781" s="18">
        <f>ROUND(MIN(B2781/12,650000)*12*0.0915+MIN(B2781/12,1390000)*12*(0.0504+0)+B2781*0.005,0)</f>
        <v/>
      </c>
      <c r="K2781" s="18" t="n">
        <v>0</v>
      </c>
      <c r="L2781" s="18" t="n">
        <v>0</v>
      </c>
      <c r="M2781" s="18">
        <f>ROUND(IF(C2781&gt;=2026,IF(B2781&lt;741000,0,IF(B2781&lt;2191000,B2781-740000,IF(B2781&lt;2193000,1451000,IF(B2781&lt;2196000,1453000,IF(B2781&lt;2200000,1456000,IF(B2781&lt;3600000,ROUNDDOWN(B2781/4,-3)*2.8-80000,IF(B2781&lt;6600000,ROUNDDOWN(B2781/4,-3)*3.2-440000,IF(B2781&lt;8500000,ROUNDDOWN(B2781*0.9,0)-1100000,B2781-1950000)))))))),IF(B2781&lt;651000,0,IF(B2781&lt;1900000,B2781-650000,IF(B2781&lt;3600000,ROUNDDOWN(B2781/4,-3)*2.8-80000,IF(B2781&lt;6600000,ROUNDDOWN(B2781/4,-3)*3.2-440000,IF(B2781&lt;8500000,ROUNDDOWN(B2781*0.9,0)-1100000,B2781-1950000)))))),0)</f>
        <v/>
      </c>
      <c r="N2781" s="18">
        <f>IF(M2781&gt;23500000,NA(),IF(C2781&gt;=2026,IF(M2781&lt;=4890000,1040000,IF(M2781&lt;=6550000,670000,620000)),IF(M2781&lt;=1320000,950000,IF(M2781&lt;=3360000,880000,IF(M2781&lt;=4890000,680000,IF(M2781&lt;=6550000,630000,580000))))))</f>
        <v/>
      </c>
      <c r="O2781" s="18">
        <f>IF(F2781&lt;=0,IF(AND(D2781="はい",C2781&gt;=2026,C2781&lt;=2027),IF(E2781&lt;=0,0,IF(E2781&lt;=30000,E2781,IF(E2781&lt;=60000,ROUNDUP(E2781/2,0)+15000,IF(E2781&lt;=120000,ROUNDUP(E2781/4,0)+30000,60000)))),IF(E2781&lt;=0,0,IF(E2781&lt;=20000,E2781,IF(E2781&lt;=40000,ROUNDUP(E2781/2,0)+10000,IF(E2781&lt;=80000,ROUNDUP(E2781/4,0)+20000,40000))))),IF(E2781&lt;=0,IF(F2781&lt;=0,0,IF(F2781&lt;=25000,F2781,IF(F2781&lt;=50000,ROUNDUP(F2781/2,0)+12500,IF(F2781&lt;=100000,ROUNDUP(F2781/4,0)+25000,50000)))),MAX(IF(F2781&lt;=0,0,IF(F2781&lt;=25000,F2781,IF(F2781&lt;=50000,ROUNDUP(F2781/2,0)+12500,IF(F2781&lt;=100000,ROUNDUP(F2781/4,0)+25000,50000)))),MIN(IF(AND(D2781="はい",C2781&gt;=2026,C2781&lt;=2027),IF(E2781&lt;=0,0,IF(E2781&lt;=30000,E2781,IF(E2781&lt;=60000,ROUNDUP(E2781/2,0)+15000,IF(E2781&lt;=120000,ROUNDUP(E2781/4,0)+30000,60000)))),IF(E2781&lt;=0,0,IF(E2781&lt;=20000,E2781,IF(E2781&lt;=40000,ROUNDUP(E2781/2,0)+10000,IF(E2781&lt;=80000,ROUNDUP(E2781/4,0)+20000,40000)))))+IF(F2781&lt;=0,0,IF(F2781&lt;=25000,F2781,IF(F2781&lt;=50000,ROUNDUP(F2781/2,0)+12500,IF(F2781&lt;=100000,ROUNDUP(F2781/4,0)+25000,50000)))),IF(AND(D2781="はい",C2781&gt;=2026,C2781&lt;=2027),60000,40000)))))</f>
        <v/>
      </c>
      <c r="P2781" s="18">
        <f>IF(G2781&lt;=0,0,IF(G2781&lt;=20000,G2781,IF(G2781&lt;=40000,ROUNDUP(G2781/2,0)+10000,IF(G2781&lt;=80000,ROUNDUP(G2781/4,0)+20000,40000))))</f>
        <v/>
      </c>
      <c r="Q2781" s="18">
        <f>IF(I2781&lt;=0,IF(H2781&lt;=0,0,IF(H2781&lt;=20000,H2781,IF(H2781&lt;=40000,ROUNDUP(H2781/2,0)+10000,IF(H2781&lt;=80000,ROUNDUP(H2781/4,0)+20000,40000)))),IF(H2781&lt;=0,IF(I2781&lt;=0,0,IF(I2781&lt;=25000,I2781,IF(I2781&lt;=50000,ROUNDUP(I2781/2,0)+12500,IF(I2781&lt;=100000,ROUNDUP(I2781/4,0)+25000,50000)))),MAX(IF(I2781&lt;=0,0,IF(I2781&lt;=25000,I2781,IF(I2781&lt;=50000,ROUNDUP(I2781/2,0)+12500,IF(I2781&lt;=100000,ROUNDUP(I2781/4,0)+25000,50000)))),MIN(IF(H2781&lt;=0,0,IF(H2781&lt;=20000,H2781,IF(H2781&lt;=40000,ROUNDUP(H2781/2,0)+10000,IF(H2781&lt;=80000,ROUNDUP(H2781/4,0)+20000,40000))))+IF(I2781&lt;=0,0,IF(I2781&lt;=25000,I2781,IF(I2781&lt;=50000,ROUNDUP(I2781/2,0)+12500,IF(I2781&lt;=100000,ROUNDUP(I2781/4,0)+25000,50000)))),40000))))</f>
        <v/>
      </c>
      <c r="R2781" s="18">
        <f>MIN(120000,O2781+P2781+Q2781)</f>
        <v/>
      </c>
      <c r="S2781" s="18">
        <f>IF(F2781&lt;=0,IF(E2781&lt;=0,0,IF(E2781&lt;=12000,E2781,IF(E2781&lt;=32000,ROUNDUP(E2781/2,0)+6000,IF(E2781&lt;=56000,ROUNDUP(E2781/4,0)+14000,28000)))),IF(E2781&lt;=0,IF(F2781&lt;=0,0,IF(F2781&lt;=15000,F2781,IF(F2781&lt;=40000,ROUNDUP(F2781/2,0)+7500,IF(F2781&lt;=70000,ROUNDUP(F2781/4,0)+17500,35000)))),MAX(IF(F2781&lt;=0,0,IF(F2781&lt;=15000,F2781,IF(F2781&lt;=40000,ROUNDUP(F2781/2,0)+7500,IF(F2781&lt;=70000,ROUNDUP(F2781/4,0)+17500,35000)))),MIN(IF(E2781&lt;=0,0,IF(E2781&lt;=12000,E2781,IF(E2781&lt;=32000,ROUNDUP(E2781/2,0)+6000,IF(E2781&lt;=56000,ROUNDUP(E2781/4,0)+14000,28000))))+IF(F2781&lt;=0,0,IF(F2781&lt;=15000,F2781,IF(F2781&lt;=40000,ROUNDUP(F2781/2,0)+7500,IF(F2781&lt;=70000,ROUNDUP(F2781/4,0)+17500,35000)))),28000))))</f>
        <v/>
      </c>
      <c r="T2781" s="18">
        <f>IF(G2781&lt;=0,0,IF(G2781&lt;=12000,G2781,IF(G2781&lt;=32000,ROUNDUP(G2781/2,0)+6000,IF(G2781&lt;=56000,ROUNDUP(G2781/4,0)+14000,28000))))</f>
        <v/>
      </c>
      <c r="U2781" s="18">
        <f>IF(I2781&lt;=0,IF(H2781&lt;=0,0,IF(H2781&lt;=12000,H2781,IF(H2781&lt;=32000,ROUNDUP(H2781/2,0)+6000,IF(H2781&lt;=56000,ROUNDUP(H2781/4,0)+14000,28000)))),IF(H2781&lt;=0,IF(I2781&lt;=0,0,IF(I2781&lt;=15000,I2781,IF(I2781&lt;=40000,ROUNDUP(I2781/2,0)+7500,IF(I2781&lt;=70000,ROUNDUP(I2781/4,0)+17500,35000)))),MAX(IF(I2781&lt;=0,0,IF(I2781&lt;=15000,I2781,IF(I2781&lt;=40000,ROUNDUP(I2781/2,0)+7500,IF(I2781&lt;=70000,ROUNDUP(I2781/4,0)+17500,35000)))),MIN(IF(H2781&lt;=0,0,IF(H2781&lt;=12000,H2781,IF(H2781&lt;=32000,ROUNDUP(H2781/2,0)+6000,IF(H2781&lt;=56000,ROUNDUP(H2781/4,0)+14000,28000))))+IF(I2781&lt;=0,0,IF(I2781&lt;=15000,I2781,IF(I2781&lt;=40000,ROUNDUP(I2781/2,0)+7500,IF(I2781&lt;=70000,ROUNDUP(I2781/4,0)+17500,35000)))),28000))))</f>
        <v/>
      </c>
      <c r="V2781" s="18">
        <f>MIN(70000,S2781+T2781+U2781)</f>
        <v/>
      </c>
      <c r="W2781" s="18">
        <f>MAX(0,ROUNDDOWN(M2781-J2781-N2781-K2781-0,-3))</f>
        <v/>
      </c>
      <c r="X2781" s="18">
        <f>MAX(0,ROUNDDOWN(M2781-J2781-N2781-K2781-R2781,-3))</f>
        <v/>
      </c>
      <c r="Y2781" s="18">
        <f>IF(W2781&lt;=0,0,ROUNDDOWN((W2781*LOOKUP(W2781,{0,1950001,3300001,6950001,9000001,18000001,40000001},{0.05,0.1,0.2,0.23,0.33,0.4,0.45})-LOOKUP(W2781,{0,1950001,3300001,6950001,9000001,18000001,40000001},{0,97500,427500,636000,1536000,2796000,4796000}))*1.021,-2))</f>
        <v/>
      </c>
      <c r="Z2781" s="18">
        <f>IF(X2781&lt;=0,0,ROUNDDOWN((X2781*LOOKUP(X2781,{0,1950001,3300001,6950001,9000001,18000001,40000001},{0.05,0.1,0.2,0.23,0.33,0.4,0.45})-LOOKUP(X2781,{0,1950001,3300001,6950001,9000001,18000001,40000001},{0,97500,427500,636000,1536000,2796000,4796000}))*1.021,-2))</f>
        <v/>
      </c>
      <c r="AA2781" s="18">
        <f>MAX(0,ROUNDDOWN(M2781-J2781-430000-L2781-0,-3))</f>
        <v/>
      </c>
      <c r="AB2781" s="18">
        <f>MAX(0,ROUNDDOWN(M2781-J2781-430000-L2781-V2781,-3))</f>
        <v/>
      </c>
      <c r="AC2781" s="18">
        <f>IF(M2781&lt;=450000,0,MAX(0,ROUNDDOWN(AA2781*0.06-MIN(50000,AA2781)*0.03,-2))+MAX(0,ROUNDDOWN(AA2781*0.04-MIN(50000,AA2781)*0.02,-2)))</f>
        <v/>
      </c>
      <c r="AD2781" s="18">
        <f>IF(M2781&lt;=450000,0,MAX(0,ROUNDDOWN(AB2781*0.06-MIN(50000,AB2781)*0.03,-2))+MAX(0,ROUNDDOWN(AB2781*0.04-MIN(50000,AB2781)*0.02,-2)))</f>
        <v/>
      </c>
      <c r="AE2781" s="18">
        <f>Y2781-Z2781</f>
        <v/>
      </c>
      <c r="AF2781" s="18">
        <f>AC2781-AD2781</f>
        <v/>
      </c>
      <c r="AG2781" s="18">
        <f>AE2781+AF2781</f>
        <v/>
      </c>
      <c r="AH2781" s="20">
        <f>IF(W2781&lt;=0,0,LOOKUP(W2781,{0,1950001,3300001,6950001,9000001,18000001,40000001},{0.05,0.1,0.2,0.23,0.33,0.4,0.45}))</f>
        <v/>
      </c>
    </row>
    <row r="2782">
      <c r="A2782" t="inlineStr">
        <is>
          <t>1万円刻み 一般8万円</t>
        </is>
      </c>
      <c r="B2782" s="18">
        <f>'4_1万円刻み'!$A$901</f>
        <v/>
      </c>
      <c r="C2782" s="19" t="n">
        <v>2026</v>
      </c>
      <c r="D2782" t="inlineStr">
        <is>
          <t>いいえ</t>
        </is>
      </c>
      <c r="E2782" s="18" t="n">
        <v>80000</v>
      </c>
      <c r="F2782" s="18" t="n">
        <v>0</v>
      </c>
      <c r="G2782" s="18" t="n">
        <v>0</v>
      </c>
      <c r="H2782" s="18" t="n">
        <v>0</v>
      </c>
      <c r="I2782" s="18" t="n">
        <v>0</v>
      </c>
      <c r="J2782" s="18">
        <f>ROUND(MIN(B2782/12,650000)*12*0.0915+MIN(B2782/12,1390000)*12*(0.0504+0)+B2782*0.005,0)</f>
        <v/>
      </c>
      <c r="K2782" s="18" t="n">
        <v>0</v>
      </c>
      <c r="L2782" s="18" t="n">
        <v>0</v>
      </c>
      <c r="M2782" s="18">
        <f>ROUND(IF(C2782&gt;=2026,IF(B2782&lt;741000,0,IF(B2782&lt;2191000,B2782-740000,IF(B2782&lt;2193000,1451000,IF(B2782&lt;2196000,1453000,IF(B2782&lt;2200000,1456000,IF(B2782&lt;3600000,ROUNDDOWN(B2782/4,-3)*2.8-80000,IF(B2782&lt;6600000,ROUNDDOWN(B2782/4,-3)*3.2-440000,IF(B2782&lt;8500000,ROUNDDOWN(B2782*0.9,0)-1100000,B2782-1950000)))))))),IF(B2782&lt;651000,0,IF(B2782&lt;1900000,B2782-650000,IF(B2782&lt;3600000,ROUNDDOWN(B2782/4,-3)*2.8-80000,IF(B2782&lt;6600000,ROUNDDOWN(B2782/4,-3)*3.2-440000,IF(B2782&lt;8500000,ROUNDDOWN(B2782*0.9,0)-1100000,B2782-1950000)))))),0)</f>
        <v/>
      </c>
      <c r="N2782" s="18">
        <f>IF(M2782&gt;23500000,NA(),IF(C2782&gt;=2026,IF(M2782&lt;=4890000,1040000,IF(M2782&lt;=6550000,670000,620000)),IF(M2782&lt;=1320000,950000,IF(M2782&lt;=3360000,880000,IF(M2782&lt;=4890000,680000,IF(M2782&lt;=6550000,630000,580000))))))</f>
        <v/>
      </c>
      <c r="O2782" s="18">
        <f>IF(F2782&lt;=0,IF(AND(D2782="はい",C2782&gt;=2026,C2782&lt;=2027),IF(E2782&lt;=0,0,IF(E2782&lt;=30000,E2782,IF(E2782&lt;=60000,ROUNDUP(E2782/2,0)+15000,IF(E2782&lt;=120000,ROUNDUP(E2782/4,0)+30000,60000)))),IF(E2782&lt;=0,0,IF(E2782&lt;=20000,E2782,IF(E2782&lt;=40000,ROUNDUP(E2782/2,0)+10000,IF(E2782&lt;=80000,ROUNDUP(E2782/4,0)+20000,40000))))),IF(E2782&lt;=0,IF(F2782&lt;=0,0,IF(F2782&lt;=25000,F2782,IF(F2782&lt;=50000,ROUNDUP(F2782/2,0)+12500,IF(F2782&lt;=100000,ROUNDUP(F2782/4,0)+25000,50000)))),MAX(IF(F2782&lt;=0,0,IF(F2782&lt;=25000,F2782,IF(F2782&lt;=50000,ROUNDUP(F2782/2,0)+12500,IF(F2782&lt;=100000,ROUNDUP(F2782/4,0)+25000,50000)))),MIN(IF(AND(D2782="はい",C2782&gt;=2026,C2782&lt;=2027),IF(E2782&lt;=0,0,IF(E2782&lt;=30000,E2782,IF(E2782&lt;=60000,ROUNDUP(E2782/2,0)+15000,IF(E2782&lt;=120000,ROUNDUP(E2782/4,0)+30000,60000)))),IF(E2782&lt;=0,0,IF(E2782&lt;=20000,E2782,IF(E2782&lt;=40000,ROUNDUP(E2782/2,0)+10000,IF(E2782&lt;=80000,ROUNDUP(E2782/4,0)+20000,40000)))))+IF(F2782&lt;=0,0,IF(F2782&lt;=25000,F2782,IF(F2782&lt;=50000,ROUNDUP(F2782/2,0)+12500,IF(F2782&lt;=100000,ROUNDUP(F2782/4,0)+25000,50000)))),IF(AND(D2782="はい",C2782&gt;=2026,C2782&lt;=2027),60000,40000)))))</f>
        <v/>
      </c>
      <c r="P2782" s="18">
        <f>IF(G2782&lt;=0,0,IF(G2782&lt;=20000,G2782,IF(G2782&lt;=40000,ROUNDUP(G2782/2,0)+10000,IF(G2782&lt;=80000,ROUNDUP(G2782/4,0)+20000,40000))))</f>
        <v/>
      </c>
      <c r="Q2782" s="18">
        <f>IF(I2782&lt;=0,IF(H2782&lt;=0,0,IF(H2782&lt;=20000,H2782,IF(H2782&lt;=40000,ROUNDUP(H2782/2,0)+10000,IF(H2782&lt;=80000,ROUNDUP(H2782/4,0)+20000,40000)))),IF(H2782&lt;=0,IF(I2782&lt;=0,0,IF(I2782&lt;=25000,I2782,IF(I2782&lt;=50000,ROUNDUP(I2782/2,0)+12500,IF(I2782&lt;=100000,ROUNDUP(I2782/4,0)+25000,50000)))),MAX(IF(I2782&lt;=0,0,IF(I2782&lt;=25000,I2782,IF(I2782&lt;=50000,ROUNDUP(I2782/2,0)+12500,IF(I2782&lt;=100000,ROUNDUP(I2782/4,0)+25000,50000)))),MIN(IF(H2782&lt;=0,0,IF(H2782&lt;=20000,H2782,IF(H2782&lt;=40000,ROUNDUP(H2782/2,0)+10000,IF(H2782&lt;=80000,ROUNDUP(H2782/4,0)+20000,40000))))+IF(I2782&lt;=0,0,IF(I2782&lt;=25000,I2782,IF(I2782&lt;=50000,ROUNDUP(I2782/2,0)+12500,IF(I2782&lt;=100000,ROUNDUP(I2782/4,0)+25000,50000)))),40000))))</f>
        <v/>
      </c>
      <c r="R2782" s="18">
        <f>MIN(120000,O2782+P2782+Q2782)</f>
        <v/>
      </c>
      <c r="S2782" s="18">
        <f>IF(F2782&lt;=0,IF(E2782&lt;=0,0,IF(E2782&lt;=12000,E2782,IF(E2782&lt;=32000,ROUNDUP(E2782/2,0)+6000,IF(E2782&lt;=56000,ROUNDUP(E2782/4,0)+14000,28000)))),IF(E2782&lt;=0,IF(F2782&lt;=0,0,IF(F2782&lt;=15000,F2782,IF(F2782&lt;=40000,ROUNDUP(F2782/2,0)+7500,IF(F2782&lt;=70000,ROUNDUP(F2782/4,0)+17500,35000)))),MAX(IF(F2782&lt;=0,0,IF(F2782&lt;=15000,F2782,IF(F2782&lt;=40000,ROUNDUP(F2782/2,0)+7500,IF(F2782&lt;=70000,ROUNDUP(F2782/4,0)+17500,35000)))),MIN(IF(E2782&lt;=0,0,IF(E2782&lt;=12000,E2782,IF(E2782&lt;=32000,ROUNDUP(E2782/2,0)+6000,IF(E2782&lt;=56000,ROUNDUP(E2782/4,0)+14000,28000))))+IF(F2782&lt;=0,0,IF(F2782&lt;=15000,F2782,IF(F2782&lt;=40000,ROUNDUP(F2782/2,0)+7500,IF(F2782&lt;=70000,ROUNDUP(F2782/4,0)+17500,35000)))),28000))))</f>
        <v/>
      </c>
      <c r="T2782" s="18">
        <f>IF(G2782&lt;=0,0,IF(G2782&lt;=12000,G2782,IF(G2782&lt;=32000,ROUNDUP(G2782/2,0)+6000,IF(G2782&lt;=56000,ROUNDUP(G2782/4,0)+14000,28000))))</f>
        <v/>
      </c>
      <c r="U2782" s="18">
        <f>IF(I2782&lt;=0,IF(H2782&lt;=0,0,IF(H2782&lt;=12000,H2782,IF(H2782&lt;=32000,ROUNDUP(H2782/2,0)+6000,IF(H2782&lt;=56000,ROUNDUP(H2782/4,0)+14000,28000)))),IF(H2782&lt;=0,IF(I2782&lt;=0,0,IF(I2782&lt;=15000,I2782,IF(I2782&lt;=40000,ROUNDUP(I2782/2,0)+7500,IF(I2782&lt;=70000,ROUNDUP(I2782/4,0)+17500,35000)))),MAX(IF(I2782&lt;=0,0,IF(I2782&lt;=15000,I2782,IF(I2782&lt;=40000,ROUNDUP(I2782/2,0)+7500,IF(I2782&lt;=70000,ROUNDUP(I2782/4,0)+17500,35000)))),MIN(IF(H2782&lt;=0,0,IF(H2782&lt;=12000,H2782,IF(H2782&lt;=32000,ROUNDUP(H2782/2,0)+6000,IF(H2782&lt;=56000,ROUNDUP(H2782/4,0)+14000,28000))))+IF(I2782&lt;=0,0,IF(I2782&lt;=15000,I2782,IF(I2782&lt;=40000,ROUNDUP(I2782/2,0)+7500,IF(I2782&lt;=70000,ROUNDUP(I2782/4,0)+17500,35000)))),28000))))</f>
        <v/>
      </c>
      <c r="V2782" s="18">
        <f>MIN(70000,S2782+T2782+U2782)</f>
        <v/>
      </c>
      <c r="W2782" s="18">
        <f>MAX(0,ROUNDDOWN(M2782-J2782-N2782-K2782-0,-3))</f>
        <v/>
      </c>
      <c r="X2782" s="18">
        <f>MAX(0,ROUNDDOWN(M2782-J2782-N2782-K2782-R2782,-3))</f>
        <v/>
      </c>
      <c r="Y2782" s="18">
        <f>IF(W2782&lt;=0,0,ROUNDDOWN((W2782*LOOKUP(W2782,{0,1950001,3300001,6950001,9000001,18000001,40000001},{0.05,0.1,0.2,0.23,0.33,0.4,0.45})-LOOKUP(W2782,{0,1950001,3300001,6950001,9000001,18000001,40000001},{0,97500,427500,636000,1536000,2796000,4796000}))*1.021,-2))</f>
        <v/>
      </c>
      <c r="Z2782" s="18">
        <f>IF(X2782&lt;=0,0,ROUNDDOWN((X2782*LOOKUP(X2782,{0,1950001,3300001,6950001,9000001,18000001,40000001},{0.05,0.1,0.2,0.23,0.33,0.4,0.45})-LOOKUP(X2782,{0,1950001,3300001,6950001,9000001,18000001,40000001},{0,97500,427500,636000,1536000,2796000,4796000}))*1.021,-2))</f>
        <v/>
      </c>
      <c r="AA2782" s="18">
        <f>MAX(0,ROUNDDOWN(M2782-J2782-430000-L2782-0,-3))</f>
        <v/>
      </c>
      <c r="AB2782" s="18">
        <f>MAX(0,ROUNDDOWN(M2782-J2782-430000-L2782-V2782,-3))</f>
        <v/>
      </c>
      <c r="AC2782" s="18">
        <f>IF(M2782&lt;=450000,0,MAX(0,ROUNDDOWN(AA2782*0.06-MIN(50000,AA2782)*0.03,-2))+MAX(0,ROUNDDOWN(AA2782*0.04-MIN(50000,AA2782)*0.02,-2)))</f>
        <v/>
      </c>
      <c r="AD2782" s="18">
        <f>IF(M2782&lt;=450000,0,MAX(0,ROUNDDOWN(AB2782*0.06-MIN(50000,AB2782)*0.03,-2))+MAX(0,ROUNDDOWN(AB2782*0.04-MIN(50000,AB2782)*0.02,-2)))</f>
        <v/>
      </c>
      <c r="AE2782" s="18">
        <f>Y2782-Z2782</f>
        <v/>
      </c>
      <c r="AF2782" s="18">
        <f>AC2782-AD2782</f>
        <v/>
      </c>
      <c r="AG2782" s="18">
        <f>AE2782+AF2782</f>
        <v/>
      </c>
      <c r="AH2782" s="20">
        <f>IF(W2782&lt;=0,0,LOOKUP(W2782,{0,1950001,3300001,6950001,9000001,18000001,40000001},{0.05,0.1,0.2,0.23,0.33,0.4,0.45}))</f>
        <v/>
      </c>
    </row>
    <row r="2783">
      <c r="A2783" t="inlineStr">
        <is>
          <t>1万円刻み 特例あり一般12万円</t>
        </is>
      </c>
      <c r="B2783" s="18">
        <f>'4_1万円刻み'!$A$901</f>
        <v/>
      </c>
      <c r="C2783" s="19" t="n">
        <v>2026</v>
      </c>
      <c r="D2783" t="inlineStr">
        <is>
          <t>はい</t>
        </is>
      </c>
      <c r="E2783" s="18" t="n">
        <v>120000</v>
      </c>
      <c r="F2783" s="18" t="n">
        <v>0</v>
      </c>
      <c r="G2783" s="18" t="n">
        <v>0</v>
      </c>
      <c r="H2783" s="18" t="n">
        <v>0</v>
      </c>
      <c r="I2783" s="18" t="n">
        <v>0</v>
      </c>
      <c r="J2783" s="18">
        <f>ROUND(MIN(B2783/12,650000)*12*0.0915+MIN(B2783/12,1390000)*12*(0.0504+0)+B2783*0.005,0)</f>
        <v/>
      </c>
      <c r="K2783" s="18" t="n">
        <v>0</v>
      </c>
      <c r="L2783" s="18" t="n">
        <v>0</v>
      </c>
      <c r="M2783" s="18">
        <f>ROUND(IF(C2783&gt;=2026,IF(B2783&lt;741000,0,IF(B2783&lt;2191000,B2783-740000,IF(B2783&lt;2193000,1451000,IF(B2783&lt;2196000,1453000,IF(B2783&lt;2200000,1456000,IF(B2783&lt;3600000,ROUNDDOWN(B2783/4,-3)*2.8-80000,IF(B2783&lt;6600000,ROUNDDOWN(B2783/4,-3)*3.2-440000,IF(B2783&lt;8500000,ROUNDDOWN(B2783*0.9,0)-1100000,B2783-1950000)))))))),IF(B2783&lt;651000,0,IF(B2783&lt;1900000,B2783-650000,IF(B2783&lt;3600000,ROUNDDOWN(B2783/4,-3)*2.8-80000,IF(B2783&lt;6600000,ROUNDDOWN(B2783/4,-3)*3.2-440000,IF(B2783&lt;8500000,ROUNDDOWN(B2783*0.9,0)-1100000,B2783-1950000)))))),0)</f>
        <v/>
      </c>
      <c r="N2783" s="18">
        <f>IF(M2783&gt;23500000,NA(),IF(C2783&gt;=2026,IF(M2783&lt;=4890000,1040000,IF(M2783&lt;=6550000,670000,620000)),IF(M2783&lt;=1320000,950000,IF(M2783&lt;=3360000,880000,IF(M2783&lt;=4890000,680000,IF(M2783&lt;=6550000,630000,580000))))))</f>
        <v/>
      </c>
      <c r="O2783" s="18">
        <f>IF(F2783&lt;=0,IF(AND(D2783="はい",C2783&gt;=2026,C2783&lt;=2027),IF(E2783&lt;=0,0,IF(E2783&lt;=30000,E2783,IF(E2783&lt;=60000,ROUNDUP(E2783/2,0)+15000,IF(E2783&lt;=120000,ROUNDUP(E2783/4,0)+30000,60000)))),IF(E2783&lt;=0,0,IF(E2783&lt;=20000,E2783,IF(E2783&lt;=40000,ROUNDUP(E2783/2,0)+10000,IF(E2783&lt;=80000,ROUNDUP(E2783/4,0)+20000,40000))))),IF(E2783&lt;=0,IF(F2783&lt;=0,0,IF(F2783&lt;=25000,F2783,IF(F2783&lt;=50000,ROUNDUP(F2783/2,0)+12500,IF(F2783&lt;=100000,ROUNDUP(F2783/4,0)+25000,50000)))),MAX(IF(F2783&lt;=0,0,IF(F2783&lt;=25000,F2783,IF(F2783&lt;=50000,ROUNDUP(F2783/2,0)+12500,IF(F2783&lt;=100000,ROUNDUP(F2783/4,0)+25000,50000)))),MIN(IF(AND(D2783="はい",C2783&gt;=2026,C2783&lt;=2027),IF(E2783&lt;=0,0,IF(E2783&lt;=30000,E2783,IF(E2783&lt;=60000,ROUNDUP(E2783/2,0)+15000,IF(E2783&lt;=120000,ROUNDUP(E2783/4,0)+30000,60000)))),IF(E2783&lt;=0,0,IF(E2783&lt;=20000,E2783,IF(E2783&lt;=40000,ROUNDUP(E2783/2,0)+10000,IF(E2783&lt;=80000,ROUNDUP(E2783/4,0)+20000,40000)))))+IF(F2783&lt;=0,0,IF(F2783&lt;=25000,F2783,IF(F2783&lt;=50000,ROUNDUP(F2783/2,0)+12500,IF(F2783&lt;=100000,ROUNDUP(F2783/4,0)+25000,50000)))),IF(AND(D2783="はい",C2783&gt;=2026,C2783&lt;=2027),60000,40000)))))</f>
        <v/>
      </c>
      <c r="P2783" s="18">
        <f>IF(G2783&lt;=0,0,IF(G2783&lt;=20000,G2783,IF(G2783&lt;=40000,ROUNDUP(G2783/2,0)+10000,IF(G2783&lt;=80000,ROUNDUP(G2783/4,0)+20000,40000))))</f>
        <v/>
      </c>
      <c r="Q2783" s="18">
        <f>IF(I2783&lt;=0,IF(H2783&lt;=0,0,IF(H2783&lt;=20000,H2783,IF(H2783&lt;=40000,ROUNDUP(H2783/2,0)+10000,IF(H2783&lt;=80000,ROUNDUP(H2783/4,0)+20000,40000)))),IF(H2783&lt;=0,IF(I2783&lt;=0,0,IF(I2783&lt;=25000,I2783,IF(I2783&lt;=50000,ROUNDUP(I2783/2,0)+12500,IF(I2783&lt;=100000,ROUNDUP(I2783/4,0)+25000,50000)))),MAX(IF(I2783&lt;=0,0,IF(I2783&lt;=25000,I2783,IF(I2783&lt;=50000,ROUNDUP(I2783/2,0)+12500,IF(I2783&lt;=100000,ROUNDUP(I2783/4,0)+25000,50000)))),MIN(IF(H2783&lt;=0,0,IF(H2783&lt;=20000,H2783,IF(H2783&lt;=40000,ROUNDUP(H2783/2,0)+10000,IF(H2783&lt;=80000,ROUNDUP(H2783/4,0)+20000,40000))))+IF(I2783&lt;=0,0,IF(I2783&lt;=25000,I2783,IF(I2783&lt;=50000,ROUNDUP(I2783/2,0)+12500,IF(I2783&lt;=100000,ROUNDUP(I2783/4,0)+25000,50000)))),40000))))</f>
        <v/>
      </c>
      <c r="R2783" s="18">
        <f>MIN(120000,O2783+P2783+Q2783)</f>
        <v/>
      </c>
      <c r="S2783" s="18">
        <f>IF(F2783&lt;=0,IF(E2783&lt;=0,0,IF(E2783&lt;=12000,E2783,IF(E2783&lt;=32000,ROUNDUP(E2783/2,0)+6000,IF(E2783&lt;=56000,ROUNDUP(E2783/4,0)+14000,28000)))),IF(E2783&lt;=0,IF(F2783&lt;=0,0,IF(F2783&lt;=15000,F2783,IF(F2783&lt;=40000,ROUNDUP(F2783/2,0)+7500,IF(F2783&lt;=70000,ROUNDUP(F2783/4,0)+17500,35000)))),MAX(IF(F2783&lt;=0,0,IF(F2783&lt;=15000,F2783,IF(F2783&lt;=40000,ROUNDUP(F2783/2,0)+7500,IF(F2783&lt;=70000,ROUNDUP(F2783/4,0)+17500,35000)))),MIN(IF(E2783&lt;=0,0,IF(E2783&lt;=12000,E2783,IF(E2783&lt;=32000,ROUNDUP(E2783/2,0)+6000,IF(E2783&lt;=56000,ROUNDUP(E2783/4,0)+14000,28000))))+IF(F2783&lt;=0,0,IF(F2783&lt;=15000,F2783,IF(F2783&lt;=40000,ROUNDUP(F2783/2,0)+7500,IF(F2783&lt;=70000,ROUNDUP(F2783/4,0)+17500,35000)))),28000))))</f>
        <v/>
      </c>
      <c r="T2783" s="18">
        <f>IF(G2783&lt;=0,0,IF(G2783&lt;=12000,G2783,IF(G2783&lt;=32000,ROUNDUP(G2783/2,0)+6000,IF(G2783&lt;=56000,ROUNDUP(G2783/4,0)+14000,28000))))</f>
        <v/>
      </c>
      <c r="U2783" s="18">
        <f>IF(I2783&lt;=0,IF(H2783&lt;=0,0,IF(H2783&lt;=12000,H2783,IF(H2783&lt;=32000,ROUNDUP(H2783/2,0)+6000,IF(H2783&lt;=56000,ROUNDUP(H2783/4,0)+14000,28000)))),IF(H2783&lt;=0,IF(I2783&lt;=0,0,IF(I2783&lt;=15000,I2783,IF(I2783&lt;=40000,ROUNDUP(I2783/2,0)+7500,IF(I2783&lt;=70000,ROUNDUP(I2783/4,0)+17500,35000)))),MAX(IF(I2783&lt;=0,0,IF(I2783&lt;=15000,I2783,IF(I2783&lt;=40000,ROUNDUP(I2783/2,0)+7500,IF(I2783&lt;=70000,ROUNDUP(I2783/4,0)+17500,35000)))),MIN(IF(H2783&lt;=0,0,IF(H2783&lt;=12000,H2783,IF(H2783&lt;=32000,ROUNDUP(H2783/2,0)+6000,IF(H2783&lt;=56000,ROUNDUP(H2783/4,0)+14000,28000))))+IF(I2783&lt;=0,0,IF(I2783&lt;=15000,I2783,IF(I2783&lt;=40000,ROUNDUP(I2783/2,0)+7500,IF(I2783&lt;=70000,ROUNDUP(I2783/4,0)+17500,35000)))),28000))))</f>
        <v/>
      </c>
      <c r="V2783" s="18">
        <f>MIN(70000,S2783+T2783+U2783)</f>
        <v/>
      </c>
      <c r="W2783" s="18">
        <f>MAX(0,ROUNDDOWN(M2783-J2783-N2783-K2783-0,-3))</f>
        <v/>
      </c>
      <c r="X2783" s="18">
        <f>MAX(0,ROUNDDOWN(M2783-J2783-N2783-K2783-R2783,-3))</f>
        <v/>
      </c>
      <c r="Y2783" s="18">
        <f>IF(W2783&lt;=0,0,ROUNDDOWN((W2783*LOOKUP(W2783,{0,1950001,3300001,6950001,9000001,18000001,40000001},{0.05,0.1,0.2,0.23,0.33,0.4,0.45})-LOOKUP(W2783,{0,1950001,3300001,6950001,9000001,18000001,40000001},{0,97500,427500,636000,1536000,2796000,4796000}))*1.021,-2))</f>
        <v/>
      </c>
      <c r="Z2783" s="18">
        <f>IF(X2783&lt;=0,0,ROUNDDOWN((X2783*LOOKUP(X2783,{0,1950001,3300001,6950001,9000001,18000001,40000001},{0.05,0.1,0.2,0.23,0.33,0.4,0.45})-LOOKUP(X2783,{0,1950001,3300001,6950001,9000001,18000001,40000001},{0,97500,427500,636000,1536000,2796000,4796000}))*1.021,-2))</f>
        <v/>
      </c>
      <c r="AA2783" s="18">
        <f>MAX(0,ROUNDDOWN(M2783-J2783-430000-L2783-0,-3))</f>
        <v/>
      </c>
      <c r="AB2783" s="18">
        <f>MAX(0,ROUNDDOWN(M2783-J2783-430000-L2783-V2783,-3))</f>
        <v/>
      </c>
      <c r="AC2783" s="18">
        <f>IF(M2783&lt;=450000,0,MAX(0,ROUNDDOWN(AA2783*0.06-MIN(50000,AA2783)*0.03,-2))+MAX(0,ROUNDDOWN(AA2783*0.04-MIN(50000,AA2783)*0.02,-2)))</f>
        <v/>
      </c>
      <c r="AD2783" s="18">
        <f>IF(M2783&lt;=450000,0,MAX(0,ROUNDDOWN(AB2783*0.06-MIN(50000,AB2783)*0.03,-2))+MAX(0,ROUNDDOWN(AB2783*0.04-MIN(50000,AB2783)*0.02,-2)))</f>
        <v/>
      </c>
      <c r="AE2783" s="18">
        <f>Y2783-Z2783</f>
        <v/>
      </c>
      <c r="AF2783" s="18">
        <f>AC2783-AD2783</f>
        <v/>
      </c>
      <c r="AG2783" s="18">
        <f>AE2783+AF2783</f>
        <v/>
      </c>
      <c r="AH2783" s="20">
        <f>IF(W2783&lt;=0,0,LOOKUP(W2783,{0,1950001,3300001,6950001,9000001,18000001,40000001},{0.05,0.1,0.2,0.23,0.33,0.4,0.45}))</f>
        <v/>
      </c>
    </row>
    <row r="2784">
      <c r="A2784" t="inlineStr">
        <is>
          <t>1万円刻み 3区分8万円ずつ</t>
        </is>
      </c>
      <c r="B2784" s="18">
        <f>'4_1万円刻み'!$A$902</f>
        <v/>
      </c>
      <c r="C2784" s="19" t="n">
        <v>2026</v>
      </c>
      <c r="D2784" t="inlineStr">
        <is>
          <t>いいえ</t>
        </is>
      </c>
      <c r="E2784" s="18" t="n">
        <v>80000</v>
      </c>
      <c r="F2784" s="18" t="n">
        <v>0</v>
      </c>
      <c r="G2784" s="18" t="n">
        <v>80000</v>
      </c>
      <c r="H2784" s="18" t="n">
        <v>80000</v>
      </c>
      <c r="I2784" s="18" t="n">
        <v>0</v>
      </c>
      <c r="J2784" s="18">
        <f>ROUND(MIN(B2784/12,650000)*12*0.0915+MIN(B2784/12,1390000)*12*(0.0504+0)+B2784*0.005,0)</f>
        <v/>
      </c>
      <c r="K2784" s="18" t="n">
        <v>0</v>
      </c>
      <c r="L2784" s="18" t="n">
        <v>0</v>
      </c>
      <c r="M2784" s="18">
        <f>ROUND(IF(C2784&gt;=2026,IF(B2784&lt;741000,0,IF(B2784&lt;2191000,B2784-740000,IF(B2784&lt;2193000,1451000,IF(B2784&lt;2196000,1453000,IF(B2784&lt;2200000,1456000,IF(B2784&lt;3600000,ROUNDDOWN(B2784/4,-3)*2.8-80000,IF(B2784&lt;6600000,ROUNDDOWN(B2784/4,-3)*3.2-440000,IF(B2784&lt;8500000,ROUNDDOWN(B2784*0.9,0)-1100000,B2784-1950000)))))))),IF(B2784&lt;651000,0,IF(B2784&lt;1900000,B2784-650000,IF(B2784&lt;3600000,ROUNDDOWN(B2784/4,-3)*2.8-80000,IF(B2784&lt;6600000,ROUNDDOWN(B2784/4,-3)*3.2-440000,IF(B2784&lt;8500000,ROUNDDOWN(B2784*0.9,0)-1100000,B2784-1950000)))))),0)</f>
        <v/>
      </c>
      <c r="N2784" s="18">
        <f>IF(M2784&gt;23500000,NA(),IF(C2784&gt;=2026,IF(M2784&lt;=4890000,1040000,IF(M2784&lt;=6550000,670000,620000)),IF(M2784&lt;=1320000,950000,IF(M2784&lt;=3360000,880000,IF(M2784&lt;=4890000,680000,IF(M2784&lt;=6550000,630000,580000))))))</f>
        <v/>
      </c>
      <c r="O2784" s="18">
        <f>IF(F2784&lt;=0,IF(AND(D2784="はい",C2784&gt;=2026,C2784&lt;=2027),IF(E2784&lt;=0,0,IF(E2784&lt;=30000,E2784,IF(E2784&lt;=60000,ROUNDUP(E2784/2,0)+15000,IF(E2784&lt;=120000,ROUNDUP(E2784/4,0)+30000,60000)))),IF(E2784&lt;=0,0,IF(E2784&lt;=20000,E2784,IF(E2784&lt;=40000,ROUNDUP(E2784/2,0)+10000,IF(E2784&lt;=80000,ROUNDUP(E2784/4,0)+20000,40000))))),IF(E2784&lt;=0,IF(F2784&lt;=0,0,IF(F2784&lt;=25000,F2784,IF(F2784&lt;=50000,ROUNDUP(F2784/2,0)+12500,IF(F2784&lt;=100000,ROUNDUP(F2784/4,0)+25000,50000)))),MAX(IF(F2784&lt;=0,0,IF(F2784&lt;=25000,F2784,IF(F2784&lt;=50000,ROUNDUP(F2784/2,0)+12500,IF(F2784&lt;=100000,ROUNDUP(F2784/4,0)+25000,50000)))),MIN(IF(AND(D2784="はい",C2784&gt;=2026,C2784&lt;=2027),IF(E2784&lt;=0,0,IF(E2784&lt;=30000,E2784,IF(E2784&lt;=60000,ROUNDUP(E2784/2,0)+15000,IF(E2784&lt;=120000,ROUNDUP(E2784/4,0)+30000,60000)))),IF(E2784&lt;=0,0,IF(E2784&lt;=20000,E2784,IF(E2784&lt;=40000,ROUNDUP(E2784/2,0)+10000,IF(E2784&lt;=80000,ROUNDUP(E2784/4,0)+20000,40000)))))+IF(F2784&lt;=0,0,IF(F2784&lt;=25000,F2784,IF(F2784&lt;=50000,ROUNDUP(F2784/2,0)+12500,IF(F2784&lt;=100000,ROUNDUP(F2784/4,0)+25000,50000)))),IF(AND(D2784="はい",C2784&gt;=2026,C2784&lt;=2027),60000,40000)))))</f>
        <v/>
      </c>
      <c r="P2784" s="18">
        <f>IF(G2784&lt;=0,0,IF(G2784&lt;=20000,G2784,IF(G2784&lt;=40000,ROUNDUP(G2784/2,0)+10000,IF(G2784&lt;=80000,ROUNDUP(G2784/4,0)+20000,40000))))</f>
        <v/>
      </c>
      <c r="Q2784" s="18">
        <f>IF(I2784&lt;=0,IF(H2784&lt;=0,0,IF(H2784&lt;=20000,H2784,IF(H2784&lt;=40000,ROUNDUP(H2784/2,0)+10000,IF(H2784&lt;=80000,ROUNDUP(H2784/4,0)+20000,40000)))),IF(H2784&lt;=0,IF(I2784&lt;=0,0,IF(I2784&lt;=25000,I2784,IF(I2784&lt;=50000,ROUNDUP(I2784/2,0)+12500,IF(I2784&lt;=100000,ROUNDUP(I2784/4,0)+25000,50000)))),MAX(IF(I2784&lt;=0,0,IF(I2784&lt;=25000,I2784,IF(I2784&lt;=50000,ROUNDUP(I2784/2,0)+12500,IF(I2784&lt;=100000,ROUNDUP(I2784/4,0)+25000,50000)))),MIN(IF(H2784&lt;=0,0,IF(H2784&lt;=20000,H2784,IF(H2784&lt;=40000,ROUNDUP(H2784/2,0)+10000,IF(H2784&lt;=80000,ROUNDUP(H2784/4,0)+20000,40000))))+IF(I2784&lt;=0,0,IF(I2784&lt;=25000,I2784,IF(I2784&lt;=50000,ROUNDUP(I2784/2,0)+12500,IF(I2784&lt;=100000,ROUNDUP(I2784/4,0)+25000,50000)))),40000))))</f>
        <v/>
      </c>
      <c r="R2784" s="18">
        <f>MIN(120000,O2784+P2784+Q2784)</f>
        <v/>
      </c>
      <c r="S2784" s="18">
        <f>IF(F2784&lt;=0,IF(E2784&lt;=0,0,IF(E2784&lt;=12000,E2784,IF(E2784&lt;=32000,ROUNDUP(E2784/2,0)+6000,IF(E2784&lt;=56000,ROUNDUP(E2784/4,0)+14000,28000)))),IF(E2784&lt;=0,IF(F2784&lt;=0,0,IF(F2784&lt;=15000,F2784,IF(F2784&lt;=40000,ROUNDUP(F2784/2,0)+7500,IF(F2784&lt;=70000,ROUNDUP(F2784/4,0)+17500,35000)))),MAX(IF(F2784&lt;=0,0,IF(F2784&lt;=15000,F2784,IF(F2784&lt;=40000,ROUNDUP(F2784/2,0)+7500,IF(F2784&lt;=70000,ROUNDUP(F2784/4,0)+17500,35000)))),MIN(IF(E2784&lt;=0,0,IF(E2784&lt;=12000,E2784,IF(E2784&lt;=32000,ROUNDUP(E2784/2,0)+6000,IF(E2784&lt;=56000,ROUNDUP(E2784/4,0)+14000,28000))))+IF(F2784&lt;=0,0,IF(F2784&lt;=15000,F2784,IF(F2784&lt;=40000,ROUNDUP(F2784/2,0)+7500,IF(F2784&lt;=70000,ROUNDUP(F2784/4,0)+17500,35000)))),28000))))</f>
        <v/>
      </c>
      <c r="T2784" s="18">
        <f>IF(G2784&lt;=0,0,IF(G2784&lt;=12000,G2784,IF(G2784&lt;=32000,ROUNDUP(G2784/2,0)+6000,IF(G2784&lt;=56000,ROUNDUP(G2784/4,0)+14000,28000))))</f>
        <v/>
      </c>
      <c r="U2784" s="18">
        <f>IF(I2784&lt;=0,IF(H2784&lt;=0,0,IF(H2784&lt;=12000,H2784,IF(H2784&lt;=32000,ROUNDUP(H2784/2,0)+6000,IF(H2784&lt;=56000,ROUNDUP(H2784/4,0)+14000,28000)))),IF(H2784&lt;=0,IF(I2784&lt;=0,0,IF(I2784&lt;=15000,I2784,IF(I2784&lt;=40000,ROUNDUP(I2784/2,0)+7500,IF(I2784&lt;=70000,ROUNDUP(I2784/4,0)+17500,35000)))),MAX(IF(I2784&lt;=0,0,IF(I2784&lt;=15000,I2784,IF(I2784&lt;=40000,ROUNDUP(I2784/2,0)+7500,IF(I2784&lt;=70000,ROUNDUP(I2784/4,0)+17500,35000)))),MIN(IF(H2784&lt;=0,0,IF(H2784&lt;=12000,H2784,IF(H2784&lt;=32000,ROUNDUP(H2784/2,0)+6000,IF(H2784&lt;=56000,ROUNDUP(H2784/4,0)+14000,28000))))+IF(I2784&lt;=0,0,IF(I2784&lt;=15000,I2784,IF(I2784&lt;=40000,ROUNDUP(I2784/2,0)+7500,IF(I2784&lt;=70000,ROUNDUP(I2784/4,0)+17500,35000)))),28000))))</f>
        <v/>
      </c>
      <c r="V2784" s="18">
        <f>MIN(70000,S2784+T2784+U2784)</f>
        <v/>
      </c>
      <c r="W2784" s="18">
        <f>MAX(0,ROUNDDOWN(M2784-J2784-N2784-K2784-0,-3))</f>
        <v/>
      </c>
      <c r="X2784" s="18">
        <f>MAX(0,ROUNDDOWN(M2784-J2784-N2784-K2784-R2784,-3))</f>
        <v/>
      </c>
      <c r="Y2784" s="18">
        <f>IF(W2784&lt;=0,0,ROUNDDOWN((W2784*LOOKUP(W2784,{0,1950001,3300001,6950001,9000001,18000001,40000001},{0.05,0.1,0.2,0.23,0.33,0.4,0.45})-LOOKUP(W2784,{0,1950001,3300001,6950001,9000001,18000001,40000001},{0,97500,427500,636000,1536000,2796000,4796000}))*1.021,-2))</f>
        <v/>
      </c>
      <c r="Z2784" s="18">
        <f>IF(X2784&lt;=0,0,ROUNDDOWN((X2784*LOOKUP(X2784,{0,1950001,3300001,6950001,9000001,18000001,40000001},{0.05,0.1,0.2,0.23,0.33,0.4,0.45})-LOOKUP(X2784,{0,1950001,3300001,6950001,9000001,18000001,40000001},{0,97500,427500,636000,1536000,2796000,4796000}))*1.021,-2))</f>
        <v/>
      </c>
      <c r="AA2784" s="18">
        <f>MAX(0,ROUNDDOWN(M2784-J2784-430000-L2784-0,-3))</f>
        <v/>
      </c>
      <c r="AB2784" s="18">
        <f>MAX(0,ROUNDDOWN(M2784-J2784-430000-L2784-V2784,-3))</f>
        <v/>
      </c>
      <c r="AC2784" s="18">
        <f>IF(M2784&lt;=450000,0,MAX(0,ROUNDDOWN(AA2784*0.06-MIN(50000,AA2784)*0.03,-2))+MAX(0,ROUNDDOWN(AA2784*0.04-MIN(50000,AA2784)*0.02,-2)))</f>
        <v/>
      </c>
      <c r="AD2784" s="18">
        <f>IF(M2784&lt;=450000,0,MAX(0,ROUNDDOWN(AB2784*0.06-MIN(50000,AB2784)*0.03,-2))+MAX(0,ROUNDDOWN(AB2784*0.04-MIN(50000,AB2784)*0.02,-2)))</f>
        <v/>
      </c>
      <c r="AE2784" s="18">
        <f>Y2784-Z2784</f>
        <v/>
      </c>
      <c r="AF2784" s="18">
        <f>AC2784-AD2784</f>
        <v/>
      </c>
      <c r="AG2784" s="18">
        <f>AE2784+AF2784</f>
        <v/>
      </c>
      <c r="AH2784" s="20">
        <f>IF(W2784&lt;=0,0,LOOKUP(W2784,{0,1950001,3300001,6950001,9000001,18000001,40000001},{0.05,0.1,0.2,0.23,0.33,0.4,0.45}))</f>
        <v/>
      </c>
    </row>
    <row r="2785">
      <c r="A2785" t="inlineStr">
        <is>
          <t>1万円刻み 一般8万円</t>
        </is>
      </c>
      <c r="B2785" s="18">
        <f>'4_1万円刻み'!$A$902</f>
        <v/>
      </c>
      <c r="C2785" s="19" t="n">
        <v>2026</v>
      </c>
      <c r="D2785" t="inlineStr">
        <is>
          <t>いいえ</t>
        </is>
      </c>
      <c r="E2785" s="18" t="n">
        <v>80000</v>
      </c>
      <c r="F2785" s="18" t="n">
        <v>0</v>
      </c>
      <c r="G2785" s="18" t="n">
        <v>0</v>
      </c>
      <c r="H2785" s="18" t="n">
        <v>0</v>
      </c>
      <c r="I2785" s="18" t="n">
        <v>0</v>
      </c>
      <c r="J2785" s="18">
        <f>ROUND(MIN(B2785/12,650000)*12*0.0915+MIN(B2785/12,1390000)*12*(0.0504+0)+B2785*0.005,0)</f>
        <v/>
      </c>
      <c r="K2785" s="18" t="n">
        <v>0</v>
      </c>
      <c r="L2785" s="18" t="n">
        <v>0</v>
      </c>
      <c r="M2785" s="18">
        <f>ROUND(IF(C2785&gt;=2026,IF(B2785&lt;741000,0,IF(B2785&lt;2191000,B2785-740000,IF(B2785&lt;2193000,1451000,IF(B2785&lt;2196000,1453000,IF(B2785&lt;2200000,1456000,IF(B2785&lt;3600000,ROUNDDOWN(B2785/4,-3)*2.8-80000,IF(B2785&lt;6600000,ROUNDDOWN(B2785/4,-3)*3.2-440000,IF(B2785&lt;8500000,ROUNDDOWN(B2785*0.9,0)-1100000,B2785-1950000)))))))),IF(B2785&lt;651000,0,IF(B2785&lt;1900000,B2785-650000,IF(B2785&lt;3600000,ROUNDDOWN(B2785/4,-3)*2.8-80000,IF(B2785&lt;6600000,ROUNDDOWN(B2785/4,-3)*3.2-440000,IF(B2785&lt;8500000,ROUNDDOWN(B2785*0.9,0)-1100000,B2785-1950000)))))),0)</f>
        <v/>
      </c>
      <c r="N2785" s="18">
        <f>IF(M2785&gt;23500000,NA(),IF(C2785&gt;=2026,IF(M2785&lt;=4890000,1040000,IF(M2785&lt;=6550000,670000,620000)),IF(M2785&lt;=1320000,950000,IF(M2785&lt;=3360000,880000,IF(M2785&lt;=4890000,680000,IF(M2785&lt;=6550000,630000,580000))))))</f>
        <v/>
      </c>
      <c r="O2785" s="18">
        <f>IF(F2785&lt;=0,IF(AND(D2785="はい",C2785&gt;=2026,C2785&lt;=2027),IF(E2785&lt;=0,0,IF(E2785&lt;=30000,E2785,IF(E2785&lt;=60000,ROUNDUP(E2785/2,0)+15000,IF(E2785&lt;=120000,ROUNDUP(E2785/4,0)+30000,60000)))),IF(E2785&lt;=0,0,IF(E2785&lt;=20000,E2785,IF(E2785&lt;=40000,ROUNDUP(E2785/2,0)+10000,IF(E2785&lt;=80000,ROUNDUP(E2785/4,0)+20000,40000))))),IF(E2785&lt;=0,IF(F2785&lt;=0,0,IF(F2785&lt;=25000,F2785,IF(F2785&lt;=50000,ROUNDUP(F2785/2,0)+12500,IF(F2785&lt;=100000,ROUNDUP(F2785/4,0)+25000,50000)))),MAX(IF(F2785&lt;=0,0,IF(F2785&lt;=25000,F2785,IF(F2785&lt;=50000,ROUNDUP(F2785/2,0)+12500,IF(F2785&lt;=100000,ROUNDUP(F2785/4,0)+25000,50000)))),MIN(IF(AND(D2785="はい",C2785&gt;=2026,C2785&lt;=2027),IF(E2785&lt;=0,0,IF(E2785&lt;=30000,E2785,IF(E2785&lt;=60000,ROUNDUP(E2785/2,0)+15000,IF(E2785&lt;=120000,ROUNDUP(E2785/4,0)+30000,60000)))),IF(E2785&lt;=0,0,IF(E2785&lt;=20000,E2785,IF(E2785&lt;=40000,ROUNDUP(E2785/2,0)+10000,IF(E2785&lt;=80000,ROUNDUP(E2785/4,0)+20000,40000)))))+IF(F2785&lt;=0,0,IF(F2785&lt;=25000,F2785,IF(F2785&lt;=50000,ROUNDUP(F2785/2,0)+12500,IF(F2785&lt;=100000,ROUNDUP(F2785/4,0)+25000,50000)))),IF(AND(D2785="はい",C2785&gt;=2026,C2785&lt;=2027),60000,40000)))))</f>
        <v/>
      </c>
      <c r="P2785" s="18">
        <f>IF(G2785&lt;=0,0,IF(G2785&lt;=20000,G2785,IF(G2785&lt;=40000,ROUNDUP(G2785/2,0)+10000,IF(G2785&lt;=80000,ROUNDUP(G2785/4,0)+20000,40000))))</f>
        <v/>
      </c>
      <c r="Q2785" s="18">
        <f>IF(I2785&lt;=0,IF(H2785&lt;=0,0,IF(H2785&lt;=20000,H2785,IF(H2785&lt;=40000,ROUNDUP(H2785/2,0)+10000,IF(H2785&lt;=80000,ROUNDUP(H2785/4,0)+20000,40000)))),IF(H2785&lt;=0,IF(I2785&lt;=0,0,IF(I2785&lt;=25000,I2785,IF(I2785&lt;=50000,ROUNDUP(I2785/2,0)+12500,IF(I2785&lt;=100000,ROUNDUP(I2785/4,0)+25000,50000)))),MAX(IF(I2785&lt;=0,0,IF(I2785&lt;=25000,I2785,IF(I2785&lt;=50000,ROUNDUP(I2785/2,0)+12500,IF(I2785&lt;=100000,ROUNDUP(I2785/4,0)+25000,50000)))),MIN(IF(H2785&lt;=0,0,IF(H2785&lt;=20000,H2785,IF(H2785&lt;=40000,ROUNDUP(H2785/2,0)+10000,IF(H2785&lt;=80000,ROUNDUP(H2785/4,0)+20000,40000))))+IF(I2785&lt;=0,0,IF(I2785&lt;=25000,I2785,IF(I2785&lt;=50000,ROUNDUP(I2785/2,0)+12500,IF(I2785&lt;=100000,ROUNDUP(I2785/4,0)+25000,50000)))),40000))))</f>
        <v/>
      </c>
      <c r="R2785" s="18">
        <f>MIN(120000,O2785+P2785+Q2785)</f>
        <v/>
      </c>
      <c r="S2785" s="18">
        <f>IF(F2785&lt;=0,IF(E2785&lt;=0,0,IF(E2785&lt;=12000,E2785,IF(E2785&lt;=32000,ROUNDUP(E2785/2,0)+6000,IF(E2785&lt;=56000,ROUNDUP(E2785/4,0)+14000,28000)))),IF(E2785&lt;=0,IF(F2785&lt;=0,0,IF(F2785&lt;=15000,F2785,IF(F2785&lt;=40000,ROUNDUP(F2785/2,0)+7500,IF(F2785&lt;=70000,ROUNDUP(F2785/4,0)+17500,35000)))),MAX(IF(F2785&lt;=0,0,IF(F2785&lt;=15000,F2785,IF(F2785&lt;=40000,ROUNDUP(F2785/2,0)+7500,IF(F2785&lt;=70000,ROUNDUP(F2785/4,0)+17500,35000)))),MIN(IF(E2785&lt;=0,0,IF(E2785&lt;=12000,E2785,IF(E2785&lt;=32000,ROUNDUP(E2785/2,0)+6000,IF(E2785&lt;=56000,ROUNDUP(E2785/4,0)+14000,28000))))+IF(F2785&lt;=0,0,IF(F2785&lt;=15000,F2785,IF(F2785&lt;=40000,ROUNDUP(F2785/2,0)+7500,IF(F2785&lt;=70000,ROUNDUP(F2785/4,0)+17500,35000)))),28000))))</f>
        <v/>
      </c>
      <c r="T2785" s="18">
        <f>IF(G2785&lt;=0,0,IF(G2785&lt;=12000,G2785,IF(G2785&lt;=32000,ROUNDUP(G2785/2,0)+6000,IF(G2785&lt;=56000,ROUNDUP(G2785/4,0)+14000,28000))))</f>
        <v/>
      </c>
      <c r="U2785" s="18">
        <f>IF(I2785&lt;=0,IF(H2785&lt;=0,0,IF(H2785&lt;=12000,H2785,IF(H2785&lt;=32000,ROUNDUP(H2785/2,0)+6000,IF(H2785&lt;=56000,ROUNDUP(H2785/4,0)+14000,28000)))),IF(H2785&lt;=0,IF(I2785&lt;=0,0,IF(I2785&lt;=15000,I2785,IF(I2785&lt;=40000,ROUNDUP(I2785/2,0)+7500,IF(I2785&lt;=70000,ROUNDUP(I2785/4,0)+17500,35000)))),MAX(IF(I2785&lt;=0,0,IF(I2785&lt;=15000,I2785,IF(I2785&lt;=40000,ROUNDUP(I2785/2,0)+7500,IF(I2785&lt;=70000,ROUNDUP(I2785/4,0)+17500,35000)))),MIN(IF(H2785&lt;=0,0,IF(H2785&lt;=12000,H2785,IF(H2785&lt;=32000,ROUNDUP(H2785/2,0)+6000,IF(H2785&lt;=56000,ROUNDUP(H2785/4,0)+14000,28000))))+IF(I2785&lt;=0,0,IF(I2785&lt;=15000,I2785,IF(I2785&lt;=40000,ROUNDUP(I2785/2,0)+7500,IF(I2785&lt;=70000,ROUNDUP(I2785/4,0)+17500,35000)))),28000))))</f>
        <v/>
      </c>
      <c r="V2785" s="18">
        <f>MIN(70000,S2785+T2785+U2785)</f>
        <v/>
      </c>
      <c r="W2785" s="18">
        <f>MAX(0,ROUNDDOWN(M2785-J2785-N2785-K2785-0,-3))</f>
        <v/>
      </c>
      <c r="X2785" s="18">
        <f>MAX(0,ROUNDDOWN(M2785-J2785-N2785-K2785-R2785,-3))</f>
        <v/>
      </c>
      <c r="Y2785" s="18">
        <f>IF(W2785&lt;=0,0,ROUNDDOWN((W2785*LOOKUP(W2785,{0,1950001,3300001,6950001,9000001,18000001,40000001},{0.05,0.1,0.2,0.23,0.33,0.4,0.45})-LOOKUP(W2785,{0,1950001,3300001,6950001,9000001,18000001,40000001},{0,97500,427500,636000,1536000,2796000,4796000}))*1.021,-2))</f>
        <v/>
      </c>
      <c r="Z2785" s="18">
        <f>IF(X2785&lt;=0,0,ROUNDDOWN((X2785*LOOKUP(X2785,{0,1950001,3300001,6950001,9000001,18000001,40000001},{0.05,0.1,0.2,0.23,0.33,0.4,0.45})-LOOKUP(X2785,{0,1950001,3300001,6950001,9000001,18000001,40000001},{0,97500,427500,636000,1536000,2796000,4796000}))*1.021,-2))</f>
        <v/>
      </c>
      <c r="AA2785" s="18">
        <f>MAX(0,ROUNDDOWN(M2785-J2785-430000-L2785-0,-3))</f>
        <v/>
      </c>
      <c r="AB2785" s="18">
        <f>MAX(0,ROUNDDOWN(M2785-J2785-430000-L2785-V2785,-3))</f>
        <v/>
      </c>
      <c r="AC2785" s="18">
        <f>IF(M2785&lt;=450000,0,MAX(0,ROUNDDOWN(AA2785*0.06-MIN(50000,AA2785)*0.03,-2))+MAX(0,ROUNDDOWN(AA2785*0.04-MIN(50000,AA2785)*0.02,-2)))</f>
        <v/>
      </c>
      <c r="AD2785" s="18">
        <f>IF(M2785&lt;=450000,0,MAX(0,ROUNDDOWN(AB2785*0.06-MIN(50000,AB2785)*0.03,-2))+MAX(0,ROUNDDOWN(AB2785*0.04-MIN(50000,AB2785)*0.02,-2)))</f>
        <v/>
      </c>
      <c r="AE2785" s="18">
        <f>Y2785-Z2785</f>
        <v/>
      </c>
      <c r="AF2785" s="18">
        <f>AC2785-AD2785</f>
        <v/>
      </c>
      <c r="AG2785" s="18">
        <f>AE2785+AF2785</f>
        <v/>
      </c>
      <c r="AH2785" s="20">
        <f>IF(W2785&lt;=0,0,LOOKUP(W2785,{0,1950001,3300001,6950001,9000001,18000001,40000001},{0.05,0.1,0.2,0.23,0.33,0.4,0.45}))</f>
        <v/>
      </c>
    </row>
    <row r="2786">
      <c r="A2786" t="inlineStr">
        <is>
          <t>1万円刻み 特例あり一般12万円</t>
        </is>
      </c>
      <c r="B2786" s="18">
        <f>'4_1万円刻み'!$A$902</f>
        <v/>
      </c>
      <c r="C2786" s="19" t="n">
        <v>2026</v>
      </c>
      <c r="D2786" t="inlineStr">
        <is>
          <t>はい</t>
        </is>
      </c>
      <c r="E2786" s="18" t="n">
        <v>120000</v>
      </c>
      <c r="F2786" s="18" t="n">
        <v>0</v>
      </c>
      <c r="G2786" s="18" t="n">
        <v>0</v>
      </c>
      <c r="H2786" s="18" t="n">
        <v>0</v>
      </c>
      <c r="I2786" s="18" t="n">
        <v>0</v>
      </c>
      <c r="J2786" s="18">
        <f>ROUND(MIN(B2786/12,650000)*12*0.0915+MIN(B2786/12,1390000)*12*(0.0504+0)+B2786*0.005,0)</f>
        <v/>
      </c>
      <c r="K2786" s="18" t="n">
        <v>0</v>
      </c>
      <c r="L2786" s="18" t="n">
        <v>0</v>
      </c>
      <c r="M2786" s="18">
        <f>ROUND(IF(C2786&gt;=2026,IF(B2786&lt;741000,0,IF(B2786&lt;2191000,B2786-740000,IF(B2786&lt;2193000,1451000,IF(B2786&lt;2196000,1453000,IF(B2786&lt;2200000,1456000,IF(B2786&lt;3600000,ROUNDDOWN(B2786/4,-3)*2.8-80000,IF(B2786&lt;6600000,ROUNDDOWN(B2786/4,-3)*3.2-440000,IF(B2786&lt;8500000,ROUNDDOWN(B2786*0.9,0)-1100000,B2786-1950000)))))))),IF(B2786&lt;651000,0,IF(B2786&lt;1900000,B2786-650000,IF(B2786&lt;3600000,ROUNDDOWN(B2786/4,-3)*2.8-80000,IF(B2786&lt;6600000,ROUNDDOWN(B2786/4,-3)*3.2-440000,IF(B2786&lt;8500000,ROUNDDOWN(B2786*0.9,0)-1100000,B2786-1950000)))))),0)</f>
        <v/>
      </c>
      <c r="N2786" s="18">
        <f>IF(M2786&gt;23500000,NA(),IF(C2786&gt;=2026,IF(M2786&lt;=4890000,1040000,IF(M2786&lt;=6550000,670000,620000)),IF(M2786&lt;=1320000,950000,IF(M2786&lt;=3360000,880000,IF(M2786&lt;=4890000,680000,IF(M2786&lt;=6550000,630000,580000))))))</f>
        <v/>
      </c>
      <c r="O2786" s="18">
        <f>IF(F2786&lt;=0,IF(AND(D2786="はい",C2786&gt;=2026,C2786&lt;=2027),IF(E2786&lt;=0,0,IF(E2786&lt;=30000,E2786,IF(E2786&lt;=60000,ROUNDUP(E2786/2,0)+15000,IF(E2786&lt;=120000,ROUNDUP(E2786/4,0)+30000,60000)))),IF(E2786&lt;=0,0,IF(E2786&lt;=20000,E2786,IF(E2786&lt;=40000,ROUNDUP(E2786/2,0)+10000,IF(E2786&lt;=80000,ROUNDUP(E2786/4,0)+20000,40000))))),IF(E2786&lt;=0,IF(F2786&lt;=0,0,IF(F2786&lt;=25000,F2786,IF(F2786&lt;=50000,ROUNDUP(F2786/2,0)+12500,IF(F2786&lt;=100000,ROUNDUP(F2786/4,0)+25000,50000)))),MAX(IF(F2786&lt;=0,0,IF(F2786&lt;=25000,F2786,IF(F2786&lt;=50000,ROUNDUP(F2786/2,0)+12500,IF(F2786&lt;=100000,ROUNDUP(F2786/4,0)+25000,50000)))),MIN(IF(AND(D2786="はい",C2786&gt;=2026,C2786&lt;=2027),IF(E2786&lt;=0,0,IF(E2786&lt;=30000,E2786,IF(E2786&lt;=60000,ROUNDUP(E2786/2,0)+15000,IF(E2786&lt;=120000,ROUNDUP(E2786/4,0)+30000,60000)))),IF(E2786&lt;=0,0,IF(E2786&lt;=20000,E2786,IF(E2786&lt;=40000,ROUNDUP(E2786/2,0)+10000,IF(E2786&lt;=80000,ROUNDUP(E2786/4,0)+20000,40000)))))+IF(F2786&lt;=0,0,IF(F2786&lt;=25000,F2786,IF(F2786&lt;=50000,ROUNDUP(F2786/2,0)+12500,IF(F2786&lt;=100000,ROUNDUP(F2786/4,0)+25000,50000)))),IF(AND(D2786="はい",C2786&gt;=2026,C2786&lt;=2027),60000,40000)))))</f>
        <v/>
      </c>
      <c r="P2786" s="18">
        <f>IF(G2786&lt;=0,0,IF(G2786&lt;=20000,G2786,IF(G2786&lt;=40000,ROUNDUP(G2786/2,0)+10000,IF(G2786&lt;=80000,ROUNDUP(G2786/4,0)+20000,40000))))</f>
        <v/>
      </c>
      <c r="Q2786" s="18">
        <f>IF(I2786&lt;=0,IF(H2786&lt;=0,0,IF(H2786&lt;=20000,H2786,IF(H2786&lt;=40000,ROUNDUP(H2786/2,0)+10000,IF(H2786&lt;=80000,ROUNDUP(H2786/4,0)+20000,40000)))),IF(H2786&lt;=0,IF(I2786&lt;=0,0,IF(I2786&lt;=25000,I2786,IF(I2786&lt;=50000,ROUNDUP(I2786/2,0)+12500,IF(I2786&lt;=100000,ROUNDUP(I2786/4,0)+25000,50000)))),MAX(IF(I2786&lt;=0,0,IF(I2786&lt;=25000,I2786,IF(I2786&lt;=50000,ROUNDUP(I2786/2,0)+12500,IF(I2786&lt;=100000,ROUNDUP(I2786/4,0)+25000,50000)))),MIN(IF(H2786&lt;=0,0,IF(H2786&lt;=20000,H2786,IF(H2786&lt;=40000,ROUNDUP(H2786/2,0)+10000,IF(H2786&lt;=80000,ROUNDUP(H2786/4,0)+20000,40000))))+IF(I2786&lt;=0,0,IF(I2786&lt;=25000,I2786,IF(I2786&lt;=50000,ROUNDUP(I2786/2,0)+12500,IF(I2786&lt;=100000,ROUNDUP(I2786/4,0)+25000,50000)))),40000))))</f>
        <v/>
      </c>
      <c r="R2786" s="18">
        <f>MIN(120000,O2786+P2786+Q2786)</f>
        <v/>
      </c>
      <c r="S2786" s="18">
        <f>IF(F2786&lt;=0,IF(E2786&lt;=0,0,IF(E2786&lt;=12000,E2786,IF(E2786&lt;=32000,ROUNDUP(E2786/2,0)+6000,IF(E2786&lt;=56000,ROUNDUP(E2786/4,0)+14000,28000)))),IF(E2786&lt;=0,IF(F2786&lt;=0,0,IF(F2786&lt;=15000,F2786,IF(F2786&lt;=40000,ROUNDUP(F2786/2,0)+7500,IF(F2786&lt;=70000,ROUNDUP(F2786/4,0)+17500,35000)))),MAX(IF(F2786&lt;=0,0,IF(F2786&lt;=15000,F2786,IF(F2786&lt;=40000,ROUNDUP(F2786/2,0)+7500,IF(F2786&lt;=70000,ROUNDUP(F2786/4,0)+17500,35000)))),MIN(IF(E2786&lt;=0,0,IF(E2786&lt;=12000,E2786,IF(E2786&lt;=32000,ROUNDUP(E2786/2,0)+6000,IF(E2786&lt;=56000,ROUNDUP(E2786/4,0)+14000,28000))))+IF(F2786&lt;=0,0,IF(F2786&lt;=15000,F2786,IF(F2786&lt;=40000,ROUNDUP(F2786/2,0)+7500,IF(F2786&lt;=70000,ROUNDUP(F2786/4,0)+17500,35000)))),28000))))</f>
        <v/>
      </c>
      <c r="T2786" s="18">
        <f>IF(G2786&lt;=0,0,IF(G2786&lt;=12000,G2786,IF(G2786&lt;=32000,ROUNDUP(G2786/2,0)+6000,IF(G2786&lt;=56000,ROUNDUP(G2786/4,0)+14000,28000))))</f>
        <v/>
      </c>
      <c r="U2786" s="18">
        <f>IF(I2786&lt;=0,IF(H2786&lt;=0,0,IF(H2786&lt;=12000,H2786,IF(H2786&lt;=32000,ROUNDUP(H2786/2,0)+6000,IF(H2786&lt;=56000,ROUNDUP(H2786/4,0)+14000,28000)))),IF(H2786&lt;=0,IF(I2786&lt;=0,0,IF(I2786&lt;=15000,I2786,IF(I2786&lt;=40000,ROUNDUP(I2786/2,0)+7500,IF(I2786&lt;=70000,ROUNDUP(I2786/4,0)+17500,35000)))),MAX(IF(I2786&lt;=0,0,IF(I2786&lt;=15000,I2786,IF(I2786&lt;=40000,ROUNDUP(I2786/2,0)+7500,IF(I2786&lt;=70000,ROUNDUP(I2786/4,0)+17500,35000)))),MIN(IF(H2786&lt;=0,0,IF(H2786&lt;=12000,H2786,IF(H2786&lt;=32000,ROUNDUP(H2786/2,0)+6000,IF(H2786&lt;=56000,ROUNDUP(H2786/4,0)+14000,28000))))+IF(I2786&lt;=0,0,IF(I2786&lt;=15000,I2786,IF(I2786&lt;=40000,ROUNDUP(I2786/2,0)+7500,IF(I2786&lt;=70000,ROUNDUP(I2786/4,0)+17500,35000)))),28000))))</f>
        <v/>
      </c>
      <c r="V2786" s="18">
        <f>MIN(70000,S2786+T2786+U2786)</f>
        <v/>
      </c>
      <c r="W2786" s="18">
        <f>MAX(0,ROUNDDOWN(M2786-J2786-N2786-K2786-0,-3))</f>
        <v/>
      </c>
      <c r="X2786" s="18">
        <f>MAX(0,ROUNDDOWN(M2786-J2786-N2786-K2786-R2786,-3))</f>
        <v/>
      </c>
      <c r="Y2786" s="18">
        <f>IF(W2786&lt;=0,0,ROUNDDOWN((W2786*LOOKUP(W2786,{0,1950001,3300001,6950001,9000001,18000001,40000001},{0.05,0.1,0.2,0.23,0.33,0.4,0.45})-LOOKUP(W2786,{0,1950001,3300001,6950001,9000001,18000001,40000001},{0,97500,427500,636000,1536000,2796000,4796000}))*1.021,-2))</f>
        <v/>
      </c>
      <c r="Z2786" s="18">
        <f>IF(X2786&lt;=0,0,ROUNDDOWN((X2786*LOOKUP(X2786,{0,1950001,3300001,6950001,9000001,18000001,40000001},{0.05,0.1,0.2,0.23,0.33,0.4,0.45})-LOOKUP(X2786,{0,1950001,3300001,6950001,9000001,18000001,40000001},{0,97500,427500,636000,1536000,2796000,4796000}))*1.021,-2))</f>
        <v/>
      </c>
      <c r="AA2786" s="18">
        <f>MAX(0,ROUNDDOWN(M2786-J2786-430000-L2786-0,-3))</f>
        <v/>
      </c>
      <c r="AB2786" s="18">
        <f>MAX(0,ROUNDDOWN(M2786-J2786-430000-L2786-V2786,-3))</f>
        <v/>
      </c>
      <c r="AC2786" s="18">
        <f>IF(M2786&lt;=450000,0,MAX(0,ROUNDDOWN(AA2786*0.06-MIN(50000,AA2786)*0.03,-2))+MAX(0,ROUNDDOWN(AA2786*0.04-MIN(50000,AA2786)*0.02,-2)))</f>
        <v/>
      </c>
      <c r="AD2786" s="18">
        <f>IF(M2786&lt;=450000,0,MAX(0,ROUNDDOWN(AB2786*0.06-MIN(50000,AB2786)*0.03,-2))+MAX(0,ROUNDDOWN(AB2786*0.04-MIN(50000,AB2786)*0.02,-2)))</f>
        <v/>
      </c>
      <c r="AE2786" s="18">
        <f>Y2786-Z2786</f>
        <v/>
      </c>
      <c r="AF2786" s="18">
        <f>AC2786-AD2786</f>
        <v/>
      </c>
      <c r="AG2786" s="18">
        <f>AE2786+AF2786</f>
        <v/>
      </c>
      <c r="AH2786" s="20">
        <f>IF(W2786&lt;=0,0,LOOKUP(W2786,{0,1950001,3300001,6950001,9000001,18000001,40000001},{0.05,0.1,0.2,0.23,0.33,0.4,0.45}))</f>
        <v/>
      </c>
    </row>
    <row r="2787">
      <c r="A2787" t="inlineStr">
        <is>
          <t>1万円刻み 3区分8万円ずつ</t>
        </is>
      </c>
      <c r="B2787" s="18">
        <f>'4_1万円刻み'!$A$903</f>
        <v/>
      </c>
      <c r="C2787" s="19" t="n">
        <v>2026</v>
      </c>
      <c r="D2787" t="inlineStr">
        <is>
          <t>いいえ</t>
        </is>
      </c>
      <c r="E2787" s="18" t="n">
        <v>80000</v>
      </c>
      <c r="F2787" s="18" t="n">
        <v>0</v>
      </c>
      <c r="G2787" s="18" t="n">
        <v>80000</v>
      </c>
      <c r="H2787" s="18" t="n">
        <v>80000</v>
      </c>
      <c r="I2787" s="18" t="n">
        <v>0</v>
      </c>
      <c r="J2787" s="18">
        <f>ROUND(MIN(B2787/12,650000)*12*0.0915+MIN(B2787/12,1390000)*12*(0.0504+0)+B2787*0.005,0)</f>
        <v/>
      </c>
      <c r="K2787" s="18" t="n">
        <v>0</v>
      </c>
      <c r="L2787" s="18" t="n">
        <v>0</v>
      </c>
      <c r="M2787" s="18">
        <f>ROUND(IF(C2787&gt;=2026,IF(B2787&lt;741000,0,IF(B2787&lt;2191000,B2787-740000,IF(B2787&lt;2193000,1451000,IF(B2787&lt;2196000,1453000,IF(B2787&lt;2200000,1456000,IF(B2787&lt;3600000,ROUNDDOWN(B2787/4,-3)*2.8-80000,IF(B2787&lt;6600000,ROUNDDOWN(B2787/4,-3)*3.2-440000,IF(B2787&lt;8500000,ROUNDDOWN(B2787*0.9,0)-1100000,B2787-1950000)))))))),IF(B2787&lt;651000,0,IF(B2787&lt;1900000,B2787-650000,IF(B2787&lt;3600000,ROUNDDOWN(B2787/4,-3)*2.8-80000,IF(B2787&lt;6600000,ROUNDDOWN(B2787/4,-3)*3.2-440000,IF(B2787&lt;8500000,ROUNDDOWN(B2787*0.9,0)-1100000,B2787-1950000)))))),0)</f>
        <v/>
      </c>
      <c r="N2787" s="18">
        <f>IF(M2787&gt;23500000,NA(),IF(C2787&gt;=2026,IF(M2787&lt;=4890000,1040000,IF(M2787&lt;=6550000,670000,620000)),IF(M2787&lt;=1320000,950000,IF(M2787&lt;=3360000,880000,IF(M2787&lt;=4890000,680000,IF(M2787&lt;=6550000,630000,580000))))))</f>
        <v/>
      </c>
      <c r="O2787" s="18">
        <f>IF(F2787&lt;=0,IF(AND(D2787="はい",C2787&gt;=2026,C2787&lt;=2027),IF(E2787&lt;=0,0,IF(E2787&lt;=30000,E2787,IF(E2787&lt;=60000,ROUNDUP(E2787/2,0)+15000,IF(E2787&lt;=120000,ROUNDUP(E2787/4,0)+30000,60000)))),IF(E2787&lt;=0,0,IF(E2787&lt;=20000,E2787,IF(E2787&lt;=40000,ROUNDUP(E2787/2,0)+10000,IF(E2787&lt;=80000,ROUNDUP(E2787/4,0)+20000,40000))))),IF(E2787&lt;=0,IF(F2787&lt;=0,0,IF(F2787&lt;=25000,F2787,IF(F2787&lt;=50000,ROUNDUP(F2787/2,0)+12500,IF(F2787&lt;=100000,ROUNDUP(F2787/4,0)+25000,50000)))),MAX(IF(F2787&lt;=0,0,IF(F2787&lt;=25000,F2787,IF(F2787&lt;=50000,ROUNDUP(F2787/2,0)+12500,IF(F2787&lt;=100000,ROUNDUP(F2787/4,0)+25000,50000)))),MIN(IF(AND(D2787="はい",C2787&gt;=2026,C2787&lt;=2027),IF(E2787&lt;=0,0,IF(E2787&lt;=30000,E2787,IF(E2787&lt;=60000,ROUNDUP(E2787/2,0)+15000,IF(E2787&lt;=120000,ROUNDUP(E2787/4,0)+30000,60000)))),IF(E2787&lt;=0,0,IF(E2787&lt;=20000,E2787,IF(E2787&lt;=40000,ROUNDUP(E2787/2,0)+10000,IF(E2787&lt;=80000,ROUNDUP(E2787/4,0)+20000,40000)))))+IF(F2787&lt;=0,0,IF(F2787&lt;=25000,F2787,IF(F2787&lt;=50000,ROUNDUP(F2787/2,0)+12500,IF(F2787&lt;=100000,ROUNDUP(F2787/4,0)+25000,50000)))),IF(AND(D2787="はい",C2787&gt;=2026,C2787&lt;=2027),60000,40000)))))</f>
        <v/>
      </c>
      <c r="P2787" s="18">
        <f>IF(G2787&lt;=0,0,IF(G2787&lt;=20000,G2787,IF(G2787&lt;=40000,ROUNDUP(G2787/2,0)+10000,IF(G2787&lt;=80000,ROUNDUP(G2787/4,0)+20000,40000))))</f>
        <v/>
      </c>
      <c r="Q2787" s="18">
        <f>IF(I2787&lt;=0,IF(H2787&lt;=0,0,IF(H2787&lt;=20000,H2787,IF(H2787&lt;=40000,ROUNDUP(H2787/2,0)+10000,IF(H2787&lt;=80000,ROUNDUP(H2787/4,0)+20000,40000)))),IF(H2787&lt;=0,IF(I2787&lt;=0,0,IF(I2787&lt;=25000,I2787,IF(I2787&lt;=50000,ROUNDUP(I2787/2,0)+12500,IF(I2787&lt;=100000,ROUNDUP(I2787/4,0)+25000,50000)))),MAX(IF(I2787&lt;=0,0,IF(I2787&lt;=25000,I2787,IF(I2787&lt;=50000,ROUNDUP(I2787/2,0)+12500,IF(I2787&lt;=100000,ROUNDUP(I2787/4,0)+25000,50000)))),MIN(IF(H2787&lt;=0,0,IF(H2787&lt;=20000,H2787,IF(H2787&lt;=40000,ROUNDUP(H2787/2,0)+10000,IF(H2787&lt;=80000,ROUNDUP(H2787/4,0)+20000,40000))))+IF(I2787&lt;=0,0,IF(I2787&lt;=25000,I2787,IF(I2787&lt;=50000,ROUNDUP(I2787/2,0)+12500,IF(I2787&lt;=100000,ROUNDUP(I2787/4,0)+25000,50000)))),40000))))</f>
        <v/>
      </c>
      <c r="R2787" s="18">
        <f>MIN(120000,O2787+P2787+Q2787)</f>
        <v/>
      </c>
      <c r="S2787" s="18">
        <f>IF(F2787&lt;=0,IF(E2787&lt;=0,0,IF(E2787&lt;=12000,E2787,IF(E2787&lt;=32000,ROUNDUP(E2787/2,0)+6000,IF(E2787&lt;=56000,ROUNDUP(E2787/4,0)+14000,28000)))),IF(E2787&lt;=0,IF(F2787&lt;=0,0,IF(F2787&lt;=15000,F2787,IF(F2787&lt;=40000,ROUNDUP(F2787/2,0)+7500,IF(F2787&lt;=70000,ROUNDUP(F2787/4,0)+17500,35000)))),MAX(IF(F2787&lt;=0,0,IF(F2787&lt;=15000,F2787,IF(F2787&lt;=40000,ROUNDUP(F2787/2,0)+7500,IF(F2787&lt;=70000,ROUNDUP(F2787/4,0)+17500,35000)))),MIN(IF(E2787&lt;=0,0,IF(E2787&lt;=12000,E2787,IF(E2787&lt;=32000,ROUNDUP(E2787/2,0)+6000,IF(E2787&lt;=56000,ROUNDUP(E2787/4,0)+14000,28000))))+IF(F2787&lt;=0,0,IF(F2787&lt;=15000,F2787,IF(F2787&lt;=40000,ROUNDUP(F2787/2,0)+7500,IF(F2787&lt;=70000,ROUNDUP(F2787/4,0)+17500,35000)))),28000))))</f>
        <v/>
      </c>
      <c r="T2787" s="18">
        <f>IF(G2787&lt;=0,0,IF(G2787&lt;=12000,G2787,IF(G2787&lt;=32000,ROUNDUP(G2787/2,0)+6000,IF(G2787&lt;=56000,ROUNDUP(G2787/4,0)+14000,28000))))</f>
        <v/>
      </c>
      <c r="U2787" s="18">
        <f>IF(I2787&lt;=0,IF(H2787&lt;=0,0,IF(H2787&lt;=12000,H2787,IF(H2787&lt;=32000,ROUNDUP(H2787/2,0)+6000,IF(H2787&lt;=56000,ROUNDUP(H2787/4,0)+14000,28000)))),IF(H2787&lt;=0,IF(I2787&lt;=0,0,IF(I2787&lt;=15000,I2787,IF(I2787&lt;=40000,ROUNDUP(I2787/2,0)+7500,IF(I2787&lt;=70000,ROUNDUP(I2787/4,0)+17500,35000)))),MAX(IF(I2787&lt;=0,0,IF(I2787&lt;=15000,I2787,IF(I2787&lt;=40000,ROUNDUP(I2787/2,0)+7500,IF(I2787&lt;=70000,ROUNDUP(I2787/4,0)+17500,35000)))),MIN(IF(H2787&lt;=0,0,IF(H2787&lt;=12000,H2787,IF(H2787&lt;=32000,ROUNDUP(H2787/2,0)+6000,IF(H2787&lt;=56000,ROUNDUP(H2787/4,0)+14000,28000))))+IF(I2787&lt;=0,0,IF(I2787&lt;=15000,I2787,IF(I2787&lt;=40000,ROUNDUP(I2787/2,0)+7500,IF(I2787&lt;=70000,ROUNDUP(I2787/4,0)+17500,35000)))),28000))))</f>
        <v/>
      </c>
      <c r="V2787" s="18">
        <f>MIN(70000,S2787+T2787+U2787)</f>
        <v/>
      </c>
      <c r="W2787" s="18">
        <f>MAX(0,ROUNDDOWN(M2787-J2787-N2787-K2787-0,-3))</f>
        <v/>
      </c>
      <c r="X2787" s="18">
        <f>MAX(0,ROUNDDOWN(M2787-J2787-N2787-K2787-R2787,-3))</f>
        <v/>
      </c>
      <c r="Y2787" s="18">
        <f>IF(W2787&lt;=0,0,ROUNDDOWN((W2787*LOOKUP(W2787,{0,1950001,3300001,6950001,9000001,18000001,40000001},{0.05,0.1,0.2,0.23,0.33,0.4,0.45})-LOOKUP(W2787,{0,1950001,3300001,6950001,9000001,18000001,40000001},{0,97500,427500,636000,1536000,2796000,4796000}))*1.021,-2))</f>
        <v/>
      </c>
      <c r="Z2787" s="18">
        <f>IF(X2787&lt;=0,0,ROUNDDOWN((X2787*LOOKUP(X2787,{0,1950001,3300001,6950001,9000001,18000001,40000001},{0.05,0.1,0.2,0.23,0.33,0.4,0.45})-LOOKUP(X2787,{0,1950001,3300001,6950001,9000001,18000001,40000001},{0,97500,427500,636000,1536000,2796000,4796000}))*1.021,-2))</f>
        <v/>
      </c>
      <c r="AA2787" s="18">
        <f>MAX(0,ROUNDDOWN(M2787-J2787-430000-L2787-0,-3))</f>
        <v/>
      </c>
      <c r="AB2787" s="18">
        <f>MAX(0,ROUNDDOWN(M2787-J2787-430000-L2787-V2787,-3))</f>
        <v/>
      </c>
      <c r="AC2787" s="18">
        <f>IF(M2787&lt;=450000,0,MAX(0,ROUNDDOWN(AA2787*0.06-MIN(50000,AA2787)*0.03,-2))+MAX(0,ROUNDDOWN(AA2787*0.04-MIN(50000,AA2787)*0.02,-2)))</f>
        <v/>
      </c>
      <c r="AD2787" s="18">
        <f>IF(M2787&lt;=450000,0,MAX(0,ROUNDDOWN(AB2787*0.06-MIN(50000,AB2787)*0.03,-2))+MAX(0,ROUNDDOWN(AB2787*0.04-MIN(50000,AB2787)*0.02,-2)))</f>
        <v/>
      </c>
      <c r="AE2787" s="18">
        <f>Y2787-Z2787</f>
        <v/>
      </c>
      <c r="AF2787" s="18">
        <f>AC2787-AD2787</f>
        <v/>
      </c>
      <c r="AG2787" s="18">
        <f>AE2787+AF2787</f>
        <v/>
      </c>
      <c r="AH2787" s="20">
        <f>IF(W2787&lt;=0,0,LOOKUP(W2787,{0,1950001,3300001,6950001,9000001,18000001,40000001},{0.05,0.1,0.2,0.23,0.33,0.4,0.45}))</f>
        <v/>
      </c>
    </row>
    <row r="2788">
      <c r="A2788" t="inlineStr">
        <is>
          <t>1万円刻み 一般8万円</t>
        </is>
      </c>
      <c r="B2788" s="18">
        <f>'4_1万円刻み'!$A$903</f>
        <v/>
      </c>
      <c r="C2788" s="19" t="n">
        <v>2026</v>
      </c>
      <c r="D2788" t="inlineStr">
        <is>
          <t>いいえ</t>
        </is>
      </c>
      <c r="E2788" s="18" t="n">
        <v>80000</v>
      </c>
      <c r="F2788" s="18" t="n">
        <v>0</v>
      </c>
      <c r="G2788" s="18" t="n">
        <v>0</v>
      </c>
      <c r="H2788" s="18" t="n">
        <v>0</v>
      </c>
      <c r="I2788" s="18" t="n">
        <v>0</v>
      </c>
      <c r="J2788" s="18">
        <f>ROUND(MIN(B2788/12,650000)*12*0.0915+MIN(B2788/12,1390000)*12*(0.0504+0)+B2788*0.005,0)</f>
        <v/>
      </c>
      <c r="K2788" s="18" t="n">
        <v>0</v>
      </c>
      <c r="L2788" s="18" t="n">
        <v>0</v>
      </c>
      <c r="M2788" s="18">
        <f>ROUND(IF(C2788&gt;=2026,IF(B2788&lt;741000,0,IF(B2788&lt;2191000,B2788-740000,IF(B2788&lt;2193000,1451000,IF(B2788&lt;2196000,1453000,IF(B2788&lt;2200000,1456000,IF(B2788&lt;3600000,ROUNDDOWN(B2788/4,-3)*2.8-80000,IF(B2788&lt;6600000,ROUNDDOWN(B2788/4,-3)*3.2-440000,IF(B2788&lt;8500000,ROUNDDOWN(B2788*0.9,0)-1100000,B2788-1950000)))))))),IF(B2788&lt;651000,0,IF(B2788&lt;1900000,B2788-650000,IF(B2788&lt;3600000,ROUNDDOWN(B2788/4,-3)*2.8-80000,IF(B2788&lt;6600000,ROUNDDOWN(B2788/4,-3)*3.2-440000,IF(B2788&lt;8500000,ROUNDDOWN(B2788*0.9,0)-1100000,B2788-1950000)))))),0)</f>
        <v/>
      </c>
      <c r="N2788" s="18">
        <f>IF(M2788&gt;23500000,NA(),IF(C2788&gt;=2026,IF(M2788&lt;=4890000,1040000,IF(M2788&lt;=6550000,670000,620000)),IF(M2788&lt;=1320000,950000,IF(M2788&lt;=3360000,880000,IF(M2788&lt;=4890000,680000,IF(M2788&lt;=6550000,630000,580000))))))</f>
        <v/>
      </c>
      <c r="O2788" s="18">
        <f>IF(F2788&lt;=0,IF(AND(D2788="はい",C2788&gt;=2026,C2788&lt;=2027),IF(E2788&lt;=0,0,IF(E2788&lt;=30000,E2788,IF(E2788&lt;=60000,ROUNDUP(E2788/2,0)+15000,IF(E2788&lt;=120000,ROUNDUP(E2788/4,0)+30000,60000)))),IF(E2788&lt;=0,0,IF(E2788&lt;=20000,E2788,IF(E2788&lt;=40000,ROUNDUP(E2788/2,0)+10000,IF(E2788&lt;=80000,ROUNDUP(E2788/4,0)+20000,40000))))),IF(E2788&lt;=0,IF(F2788&lt;=0,0,IF(F2788&lt;=25000,F2788,IF(F2788&lt;=50000,ROUNDUP(F2788/2,0)+12500,IF(F2788&lt;=100000,ROUNDUP(F2788/4,0)+25000,50000)))),MAX(IF(F2788&lt;=0,0,IF(F2788&lt;=25000,F2788,IF(F2788&lt;=50000,ROUNDUP(F2788/2,0)+12500,IF(F2788&lt;=100000,ROUNDUP(F2788/4,0)+25000,50000)))),MIN(IF(AND(D2788="はい",C2788&gt;=2026,C2788&lt;=2027),IF(E2788&lt;=0,0,IF(E2788&lt;=30000,E2788,IF(E2788&lt;=60000,ROUNDUP(E2788/2,0)+15000,IF(E2788&lt;=120000,ROUNDUP(E2788/4,0)+30000,60000)))),IF(E2788&lt;=0,0,IF(E2788&lt;=20000,E2788,IF(E2788&lt;=40000,ROUNDUP(E2788/2,0)+10000,IF(E2788&lt;=80000,ROUNDUP(E2788/4,0)+20000,40000)))))+IF(F2788&lt;=0,0,IF(F2788&lt;=25000,F2788,IF(F2788&lt;=50000,ROUNDUP(F2788/2,0)+12500,IF(F2788&lt;=100000,ROUNDUP(F2788/4,0)+25000,50000)))),IF(AND(D2788="はい",C2788&gt;=2026,C2788&lt;=2027),60000,40000)))))</f>
        <v/>
      </c>
      <c r="P2788" s="18">
        <f>IF(G2788&lt;=0,0,IF(G2788&lt;=20000,G2788,IF(G2788&lt;=40000,ROUNDUP(G2788/2,0)+10000,IF(G2788&lt;=80000,ROUNDUP(G2788/4,0)+20000,40000))))</f>
        <v/>
      </c>
      <c r="Q2788" s="18">
        <f>IF(I2788&lt;=0,IF(H2788&lt;=0,0,IF(H2788&lt;=20000,H2788,IF(H2788&lt;=40000,ROUNDUP(H2788/2,0)+10000,IF(H2788&lt;=80000,ROUNDUP(H2788/4,0)+20000,40000)))),IF(H2788&lt;=0,IF(I2788&lt;=0,0,IF(I2788&lt;=25000,I2788,IF(I2788&lt;=50000,ROUNDUP(I2788/2,0)+12500,IF(I2788&lt;=100000,ROUNDUP(I2788/4,0)+25000,50000)))),MAX(IF(I2788&lt;=0,0,IF(I2788&lt;=25000,I2788,IF(I2788&lt;=50000,ROUNDUP(I2788/2,0)+12500,IF(I2788&lt;=100000,ROUNDUP(I2788/4,0)+25000,50000)))),MIN(IF(H2788&lt;=0,0,IF(H2788&lt;=20000,H2788,IF(H2788&lt;=40000,ROUNDUP(H2788/2,0)+10000,IF(H2788&lt;=80000,ROUNDUP(H2788/4,0)+20000,40000))))+IF(I2788&lt;=0,0,IF(I2788&lt;=25000,I2788,IF(I2788&lt;=50000,ROUNDUP(I2788/2,0)+12500,IF(I2788&lt;=100000,ROUNDUP(I2788/4,0)+25000,50000)))),40000))))</f>
        <v/>
      </c>
      <c r="R2788" s="18">
        <f>MIN(120000,O2788+P2788+Q2788)</f>
        <v/>
      </c>
      <c r="S2788" s="18">
        <f>IF(F2788&lt;=0,IF(E2788&lt;=0,0,IF(E2788&lt;=12000,E2788,IF(E2788&lt;=32000,ROUNDUP(E2788/2,0)+6000,IF(E2788&lt;=56000,ROUNDUP(E2788/4,0)+14000,28000)))),IF(E2788&lt;=0,IF(F2788&lt;=0,0,IF(F2788&lt;=15000,F2788,IF(F2788&lt;=40000,ROUNDUP(F2788/2,0)+7500,IF(F2788&lt;=70000,ROUNDUP(F2788/4,0)+17500,35000)))),MAX(IF(F2788&lt;=0,0,IF(F2788&lt;=15000,F2788,IF(F2788&lt;=40000,ROUNDUP(F2788/2,0)+7500,IF(F2788&lt;=70000,ROUNDUP(F2788/4,0)+17500,35000)))),MIN(IF(E2788&lt;=0,0,IF(E2788&lt;=12000,E2788,IF(E2788&lt;=32000,ROUNDUP(E2788/2,0)+6000,IF(E2788&lt;=56000,ROUNDUP(E2788/4,0)+14000,28000))))+IF(F2788&lt;=0,0,IF(F2788&lt;=15000,F2788,IF(F2788&lt;=40000,ROUNDUP(F2788/2,0)+7500,IF(F2788&lt;=70000,ROUNDUP(F2788/4,0)+17500,35000)))),28000))))</f>
        <v/>
      </c>
      <c r="T2788" s="18">
        <f>IF(G2788&lt;=0,0,IF(G2788&lt;=12000,G2788,IF(G2788&lt;=32000,ROUNDUP(G2788/2,0)+6000,IF(G2788&lt;=56000,ROUNDUP(G2788/4,0)+14000,28000))))</f>
        <v/>
      </c>
      <c r="U2788" s="18">
        <f>IF(I2788&lt;=0,IF(H2788&lt;=0,0,IF(H2788&lt;=12000,H2788,IF(H2788&lt;=32000,ROUNDUP(H2788/2,0)+6000,IF(H2788&lt;=56000,ROUNDUP(H2788/4,0)+14000,28000)))),IF(H2788&lt;=0,IF(I2788&lt;=0,0,IF(I2788&lt;=15000,I2788,IF(I2788&lt;=40000,ROUNDUP(I2788/2,0)+7500,IF(I2788&lt;=70000,ROUNDUP(I2788/4,0)+17500,35000)))),MAX(IF(I2788&lt;=0,0,IF(I2788&lt;=15000,I2788,IF(I2788&lt;=40000,ROUNDUP(I2788/2,0)+7500,IF(I2788&lt;=70000,ROUNDUP(I2788/4,0)+17500,35000)))),MIN(IF(H2788&lt;=0,0,IF(H2788&lt;=12000,H2788,IF(H2788&lt;=32000,ROUNDUP(H2788/2,0)+6000,IF(H2788&lt;=56000,ROUNDUP(H2788/4,0)+14000,28000))))+IF(I2788&lt;=0,0,IF(I2788&lt;=15000,I2788,IF(I2788&lt;=40000,ROUNDUP(I2788/2,0)+7500,IF(I2788&lt;=70000,ROUNDUP(I2788/4,0)+17500,35000)))),28000))))</f>
        <v/>
      </c>
      <c r="V2788" s="18">
        <f>MIN(70000,S2788+T2788+U2788)</f>
        <v/>
      </c>
      <c r="W2788" s="18">
        <f>MAX(0,ROUNDDOWN(M2788-J2788-N2788-K2788-0,-3))</f>
        <v/>
      </c>
      <c r="X2788" s="18">
        <f>MAX(0,ROUNDDOWN(M2788-J2788-N2788-K2788-R2788,-3))</f>
        <v/>
      </c>
      <c r="Y2788" s="18">
        <f>IF(W2788&lt;=0,0,ROUNDDOWN((W2788*LOOKUP(W2788,{0,1950001,3300001,6950001,9000001,18000001,40000001},{0.05,0.1,0.2,0.23,0.33,0.4,0.45})-LOOKUP(W2788,{0,1950001,3300001,6950001,9000001,18000001,40000001},{0,97500,427500,636000,1536000,2796000,4796000}))*1.021,-2))</f>
        <v/>
      </c>
      <c r="Z2788" s="18">
        <f>IF(X2788&lt;=0,0,ROUNDDOWN((X2788*LOOKUP(X2788,{0,1950001,3300001,6950001,9000001,18000001,40000001},{0.05,0.1,0.2,0.23,0.33,0.4,0.45})-LOOKUP(X2788,{0,1950001,3300001,6950001,9000001,18000001,40000001},{0,97500,427500,636000,1536000,2796000,4796000}))*1.021,-2))</f>
        <v/>
      </c>
      <c r="AA2788" s="18">
        <f>MAX(0,ROUNDDOWN(M2788-J2788-430000-L2788-0,-3))</f>
        <v/>
      </c>
      <c r="AB2788" s="18">
        <f>MAX(0,ROUNDDOWN(M2788-J2788-430000-L2788-V2788,-3))</f>
        <v/>
      </c>
      <c r="AC2788" s="18">
        <f>IF(M2788&lt;=450000,0,MAX(0,ROUNDDOWN(AA2788*0.06-MIN(50000,AA2788)*0.03,-2))+MAX(0,ROUNDDOWN(AA2788*0.04-MIN(50000,AA2788)*0.02,-2)))</f>
        <v/>
      </c>
      <c r="AD2788" s="18">
        <f>IF(M2788&lt;=450000,0,MAX(0,ROUNDDOWN(AB2788*0.06-MIN(50000,AB2788)*0.03,-2))+MAX(0,ROUNDDOWN(AB2788*0.04-MIN(50000,AB2788)*0.02,-2)))</f>
        <v/>
      </c>
      <c r="AE2788" s="18">
        <f>Y2788-Z2788</f>
        <v/>
      </c>
      <c r="AF2788" s="18">
        <f>AC2788-AD2788</f>
        <v/>
      </c>
      <c r="AG2788" s="18">
        <f>AE2788+AF2788</f>
        <v/>
      </c>
      <c r="AH2788" s="20">
        <f>IF(W2788&lt;=0,0,LOOKUP(W2788,{0,1950001,3300001,6950001,9000001,18000001,40000001},{0.05,0.1,0.2,0.23,0.33,0.4,0.45}))</f>
        <v/>
      </c>
    </row>
    <row r="2789">
      <c r="A2789" t="inlineStr">
        <is>
          <t>1万円刻み 特例あり一般12万円</t>
        </is>
      </c>
      <c r="B2789" s="18">
        <f>'4_1万円刻み'!$A$903</f>
        <v/>
      </c>
      <c r="C2789" s="19" t="n">
        <v>2026</v>
      </c>
      <c r="D2789" t="inlineStr">
        <is>
          <t>はい</t>
        </is>
      </c>
      <c r="E2789" s="18" t="n">
        <v>120000</v>
      </c>
      <c r="F2789" s="18" t="n">
        <v>0</v>
      </c>
      <c r="G2789" s="18" t="n">
        <v>0</v>
      </c>
      <c r="H2789" s="18" t="n">
        <v>0</v>
      </c>
      <c r="I2789" s="18" t="n">
        <v>0</v>
      </c>
      <c r="J2789" s="18">
        <f>ROUND(MIN(B2789/12,650000)*12*0.0915+MIN(B2789/12,1390000)*12*(0.0504+0)+B2789*0.005,0)</f>
        <v/>
      </c>
      <c r="K2789" s="18" t="n">
        <v>0</v>
      </c>
      <c r="L2789" s="18" t="n">
        <v>0</v>
      </c>
      <c r="M2789" s="18">
        <f>ROUND(IF(C2789&gt;=2026,IF(B2789&lt;741000,0,IF(B2789&lt;2191000,B2789-740000,IF(B2789&lt;2193000,1451000,IF(B2789&lt;2196000,1453000,IF(B2789&lt;2200000,1456000,IF(B2789&lt;3600000,ROUNDDOWN(B2789/4,-3)*2.8-80000,IF(B2789&lt;6600000,ROUNDDOWN(B2789/4,-3)*3.2-440000,IF(B2789&lt;8500000,ROUNDDOWN(B2789*0.9,0)-1100000,B2789-1950000)))))))),IF(B2789&lt;651000,0,IF(B2789&lt;1900000,B2789-650000,IF(B2789&lt;3600000,ROUNDDOWN(B2789/4,-3)*2.8-80000,IF(B2789&lt;6600000,ROUNDDOWN(B2789/4,-3)*3.2-440000,IF(B2789&lt;8500000,ROUNDDOWN(B2789*0.9,0)-1100000,B2789-1950000)))))),0)</f>
        <v/>
      </c>
      <c r="N2789" s="18">
        <f>IF(M2789&gt;23500000,NA(),IF(C2789&gt;=2026,IF(M2789&lt;=4890000,1040000,IF(M2789&lt;=6550000,670000,620000)),IF(M2789&lt;=1320000,950000,IF(M2789&lt;=3360000,880000,IF(M2789&lt;=4890000,680000,IF(M2789&lt;=6550000,630000,580000))))))</f>
        <v/>
      </c>
      <c r="O2789" s="18">
        <f>IF(F2789&lt;=0,IF(AND(D2789="はい",C2789&gt;=2026,C2789&lt;=2027),IF(E2789&lt;=0,0,IF(E2789&lt;=30000,E2789,IF(E2789&lt;=60000,ROUNDUP(E2789/2,0)+15000,IF(E2789&lt;=120000,ROUNDUP(E2789/4,0)+30000,60000)))),IF(E2789&lt;=0,0,IF(E2789&lt;=20000,E2789,IF(E2789&lt;=40000,ROUNDUP(E2789/2,0)+10000,IF(E2789&lt;=80000,ROUNDUP(E2789/4,0)+20000,40000))))),IF(E2789&lt;=0,IF(F2789&lt;=0,0,IF(F2789&lt;=25000,F2789,IF(F2789&lt;=50000,ROUNDUP(F2789/2,0)+12500,IF(F2789&lt;=100000,ROUNDUP(F2789/4,0)+25000,50000)))),MAX(IF(F2789&lt;=0,0,IF(F2789&lt;=25000,F2789,IF(F2789&lt;=50000,ROUNDUP(F2789/2,0)+12500,IF(F2789&lt;=100000,ROUNDUP(F2789/4,0)+25000,50000)))),MIN(IF(AND(D2789="はい",C2789&gt;=2026,C2789&lt;=2027),IF(E2789&lt;=0,0,IF(E2789&lt;=30000,E2789,IF(E2789&lt;=60000,ROUNDUP(E2789/2,0)+15000,IF(E2789&lt;=120000,ROUNDUP(E2789/4,0)+30000,60000)))),IF(E2789&lt;=0,0,IF(E2789&lt;=20000,E2789,IF(E2789&lt;=40000,ROUNDUP(E2789/2,0)+10000,IF(E2789&lt;=80000,ROUNDUP(E2789/4,0)+20000,40000)))))+IF(F2789&lt;=0,0,IF(F2789&lt;=25000,F2789,IF(F2789&lt;=50000,ROUNDUP(F2789/2,0)+12500,IF(F2789&lt;=100000,ROUNDUP(F2789/4,0)+25000,50000)))),IF(AND(D2789="はい",C2789&gt;=2026,C2789&lt;=2027),60000,40000)))))</f>
        <v/>
      </c>
      <c r="P2789" s="18">
        <f>IF(G2789&lt;=0,0,IF(G2789&lt;=20000,G2789,IF(G2789&lt;=40000,ROUNDUP(G2789/2,0)+10000,IF(G2789&lt;=80000,ROUNDUP(G2789/4,0)+20000,40000))))</f>
        <v/>
      </c>
      <c r="Q2789" s="18">
        <f>IF(I2789&lt;=0,IF(H2789&lt;=0,0,IF(H2789&lt;=20000,H2789,IF(H2789&lt;=40000,ROUNDUP(H2789/2,0)+10000,IF(H2789&lt;=80000,ROUNDUP(H2789/4,0)+20000,40000)))),IF(H2789&lt;=0,IF(I2789&lt;=0,0,IF(I2789&lt;=25000,I2789,IF(I2789&lt;=50000,ROUNDUP(I2789/2,0)+12500,IF(I2789&lt;=100000,ROUNDUP(I2789/4,0)+25000,50000)))),MAX(IF(I2789&lt;=0,0,IF(I2789&lt;=25000,I2789,IF(I2789&lt;=50000,ROUNDUP(I2789/2,0)+12500,IF(I2789&lt;=100000,ROUNDUP(I2789/4,0)+25000,50000)))),MIN(IF(H2789&lt;=0,0,IF(H2789&lt;=20000,H2789,IF(H2789&lt;=40000,ROUNDUP(H2789/2,0)+10000,IF(H2789&lt;=80000,ROUNDUP(H2789/4,0)+20000,40000))))+IF(I2789&lt;=0,0,IF(I2789&lt;=25000,I2789,IF(I2789&lt;=50000,ROUNDUP(I2789/2,0)+12500,IF(I2789&lt;=100000,ROUNDUP(I2789/4,0)+25000,50000)))),40000))))</f>
        <v/>
      </c>
      <c r="R2789" s="18">
        <f>MIN(120000,O2789+P2789+Q2789)</f>
        <v/>
      </c>
      <c r="S2789" s="18">
        <f>IF(F2789&lt;=0,IF(E2789&lt;=0,0,IF(E2789&lt;=12000,E2789,IF(E2789&lt;=32000,ROUNDUP(E2789/2,0)+6000,IF(E2789&lt;=56000,ROUNDUP(E2789/4,0)+14000,28000)))),IF(E2789&lt;=0,IF(F2789&lt;=0,0,IF(F2789&lt;=15000,F2789,IF(F2789&lt;=40000,ROUNDUP(F2789/2,0)+7500,IF(F2789&lt;=70000,ROUNDUP(F2789/4,0)+17500,35000)))),MAX(IF(F2789&lt;=0,0,IF(F2789&lt;=15000,F2789,IF(F2789&lt;=40000,ROUNDUP(F2789/2,0)+7500,IF(F2789&lt;=70000,ROUNDUP(F2789/4,0)+17500,35000)))),MIN(IF(E2789&lt;=0,0,IF(E2789&lt;=12000,E2789,IF(E2789&lt;=32000,ROUNDUP(E2789/2,0)+6000,IF(E2789&lt;=56000,ROUNDUP(E2789/4,0)+14000,28000))))+IF(F2789&lt;=0,0,IF(F2789&lt;=15000,F2789,IF(F2789&lt;=40000,ROUNDUP(F2789/2,0)+7500,IF(F2789&lt;=70000,ROUNDUP(F2789/4,0)+17500,35000)))),28000))))</f>
        <v/>
      </c>
      <c r="T2789" s="18">
        <f>IF(G2789&lt;=0,0,IF(G2789&lt;=12000,G2789,IF(G2789&lt;=32000,ROUNDUP(G2789/2,0)+6000,IF(G2789&lt;=56000,ROUNDUP(G2789/4,0)+14000,28000))))</f>
        <v/>
      </c>
      <c r="U2789" s="18">
        <f>IF(I2789&lt;=0,IF(H2789&lt;=0,0,IF(H2789&lt;=12000,H2789,IF(H2789&lt;=32000,ROUNDUP(H2789/2,0)+6000,IF(H2789&lt;=56000,ROUNDUP(H2789/4,0)+14000,28000)))),IF(H2789&lt;=0,IF(I2789&lt;=0,0,IF(I2789&lt;=15000,I2789,IF(I2789&lt;=40000,ROUNDUP(I2789/2,0)+7500,IF(I2789&lt;=70000,ROUNDUP(I2789/4,0)+17500,35000)))),MAX(IF(I2789&lt;=0,0,IF(I2789&lt;=15000,I2789,IF(I2789&lt;=40000,ROUNDUP(I2789/2,0)+7500,IF(I2789&lt;=70000,ROUNDUP(I2789/4,0)+17500,35000)))),MIN(IF(H2789&lt;=0,0,IF(H2789&lt;=12000,H2789,IF(H2789&lt;=32000,ROUNDUP(H2789/2,0)+6000,IF(H2789&lt;=56000,ROUNDUP(H2789/4,0)+14000,28000))))+IF(I2789&lt;=0,0,IF(I2789&lt;=15000,I2789,IF(I2789&lt;=40000,ROUNDUP(I2789/2,0)+7500,IF(I2789&lt;=70000,ROUNDUP(I2789/4,0)+17500,35000)))),28000))))</f>
        <v/>
      </c>
      <c r="V2789" s="18">
        <f>MIN(70000,S2789+T2789+U2789)</f>
        <v/>
      </c>
      <c r="W2789" s="18">
        <f>MAX(0,ROUNDDOWN(M2789-J2789-N2789-K2789-0,-3))</f>
        <v/>
      </c>
      <c r="X2789" s="18">
        <f>MAX(0,ROUNDDOWN(M2789-J2789-N2789-K2789-R2789,-3))</f>
        <v/>
      </c>
      <c r="Y2789" s="18">
        <f>IF(W2789&lt;=0,0,ROUNDDOWN((W2789*LOOKUP(W2789,{0,1950001,3300001,6950001,9000001,18000001,40000001},{0.05,0.1,0.2,0.23,0.33,0.4,0.45})-LOOKUP(W2789,{0,1950001,3300001,6950001,9000001,18000001,40000001},{0,97500,427500,636000,1536000,2796000,4796000}))*1.021,-2))</f>
        <v/>
      </c>
      <c r="Z2789" s="18">
        <f>IF(X2789&lt;=0,0,ROUNDDOWN((X2789*LOOKUP(X2789,{0,1950001,3300001,6950001,9000001,18000001,40000001},{0.05,0.1,0.2,0.23,0.33,0.4,0.45})-LOOKUP(X2789,{0,1950001,3300001,6950001,9000001,18000001,40000001},{0,97500,427500,636000,1536000,2796000,4796000}))*1.021,-2))</f>
        <v/>
      </c>
      <c r="AA2789" s="18">
        <f>MAX(0,ROUNDDOWN(M2789-J2789-430000-L2789-0,-3))</f>
        <v/>
      </c>
      <c r="AB2789" s="18">
        <f>MAX(0,ROUNDDOWN(M2789-J2789-430000-L2789-V2789,-3))</f>
        <v/>
      </c>
      <c r="AC2789" s="18">
        <f>IF(M2789&lt;=450000,0,MAX(0,ROUNDDOWN(AA2789*0.06-MIN(50000,AA2789)*0.03,-2))+MAX(0,ROUNDDOWN(AA2789*0.04-MIN(50000,AA2789)*0.02,-2)))</f>
        <v/>
      </c>
      <c r="AD2789" s="18">
        <f>IF(M2789&lt;=450000,0,MAX(0,ROUNDDOWN(AB2789*0.06-MIN(50000,AB2789)*0.03,-2))+MAX(0,ROUNDDOWN(AB2789*0.04-MIN(50000,AB2789)*0.02,-2)))</f>
        <v/>
      </c>
      <c r="AE2789" s="18">
        <f>Y2789-Z2789</f>
        <v/>
      </c>
      <c r="AF2789" s="18">
        <f>AC2789-AD2789</f>
        <v/>
      </c>
      <c r="AG2789" s="18">
        <f>AE2789+AF2789</f>
        <v/>
      </c>
      <c r="AH2789" s="20">
        <f>IF(W2789&lt;=0,0,LOOKUP(W2789,{0,1950001,3300001,6950001,9000001,18000001,40000001},{0.05,0.1,0.2,0.23,0.33,0.4,0.45}))</f>
        <v/>
      </c>
    </row>
    <row r="2790">
      <c r="A2790" t="inlineStr">
        <is>
          <t>1万円刻み 3区分8万円ずつ</t>
        </is>
      </c>
      <c r="B2790" s="18">
        <f>'4_1万円刻み'!$A$904</f>
        <v/>
      </c>
      <c r="C2790" s="19" t="n">
        <v>2026</v>
      </c>
      <c r="D2790" t="inlineStr">
        <is>
          <t>いいえ</t>
        </is>
      </c>
      <c r="E2790" s="18" t="n">
        <v>80000</v>
      </c>
      <c r="F2790" s="18" t="n">
        <v>0</v>
      </c>
      <c r="G2790" s="18" t="n">
        <v>80000</v>
      </c>
      <c r="H2790" s="18" t="n">
        <v>80000</v>
      </c>
      <c r="I2790" s="18" t="n">
        <v>0</v>
      </c>
      <c r="J2790" s="18">
        <f>ROUND(MIN(B2790/12,650000)*12*0.0915+MIN(B2790/12,1390000)*12*(0.0504+0)+B2790*0.005,0)</f>
        <v/>
      </c>
      <c r="K2790" s="18" t="n">
        <v>0</v>
      </c>
      <c r="L2790" s="18" t="n">
        <v>0</v>
      </c>
      <c r="M2790" s="18">
        <f>ROUND(IF(C2790&gt;=2026,IF(B2790&lt;741000,0,IF(B2790&lt;2191000,B2790-740000,IF(B2790&lt;2193000,1451000,IF(B2790&lt;2196000,1453000,IF(B2790&lt;2200000,1456000,IF(B2790&lt;3600000,ROUNDDOWN(B2790/4,-3)*2.8-80000,IF(B2790&lt;6600000,ROUNDDOWN(B2790/4,-3)*3.2-440000,IF(B2790&lt;8500000,ROUNDDOWN(B2790*0.9,0)-1100000,B2790-1950000)))))))),IF(B2790&lt;651000,0,IF(B2790&lt;1900000,B2790-650000,IF(B2790&lt;3600000,ROUNDDOWN(B2790/4,-3)*2.8-80000,IF(B2790&lt;6600000,ROUNDDOWN(B2790/4,-3)*3.2-440000,IF(B2790&lt;8500000,ROUNDDOWN(B2790*0.9,0)-1100000,B2790-1950000)))))),0)</f>
        <v/>
      </c>
      <c r="N2790" s="18">
        <f>IF(M2790&gt;23500000,NA(),IF(C2790&gt;=2026,IF(M2790&lt;=4890000,1040000,IF(M2790&lt;=6550000,670000,620000)),IF(M2790&lt;=1320000,950000,IF(M2790&lt;=3360000,880000,IF(M2790&lt;=4890000,680000,IF(M2790&lt;=6550000,630000,580000))))))</f>
        <v/>
      </c>
      <c r="O2790" s="18">
        <f>IF(F2790&lt;=0,IF(AND(D2790="はい",C2790&gt;=2026,C2790&lt;=2027),IF(E2790&lt;=0,0,IF(E2790&lt;=30000,E2790,IF(E2790&lt;=60000,ROUNDUP(E2790/2,0)+15000,IF(E2790&lt;=120000,ROUNDUP(E2790/4,0)+30000,60000)))),IF(E2790&lt;=0,0,IF(E2790&lt;=20000,E2790,IF(E2790&lt;=40000,ROUNDUP(E2790/2,0)+10000,IF(E2790&lt;=80000,ROUNDUP(E2790/4,0)+20000,40000))))),IF(E2790&lt;=0,IF(F2790&lt;=0,0,IF(F2790&lt;=25000,F2790,IF(F2790&lt;=50000,ROUNDUP(F2790/2,0)+12500,IF(F2790&lt;=100000,ROUNDUP(F2790/4,0)+25000,50000)))),MAX(IF(F2790&lt;=0,0,IF(F2790&lt;=25000,F2790,IF(F2790&lt;=50000,ROUNDUP(F2790/2,0)+12500,IF(F2790&lt;=100000,ROUNDUP(F2790/4,0)+25000,50000)))),MIN(IF(AND(D2790="はい",C2790&gt;=2026,C2790&lt;=2027),IF(E2790&lt;=0,0,IF(E2790&lt;=30000,E2790,IF(E2790&lt;=60000,ROUNDUP(E2790/2,0)+15000,IF(E2790&lt;=120000,ROUNDUP(E2790/4,0)+30000,60000)))),IF(E2790&lt;=0,0,IF(E2790&lt;=20000,E2790,IF(E2790&lt;=40000,ROUNDUP(E2790/2,0)+10000,IF(E2790&lt;=80000,ROUNDUP(E2790/4,0)+20000,40000)))))+IF(F2790&lt;=0,0,IF(F2790&lt;=25000,F2790,IF(F2790&lt;=50000,ROUNDUP(F2790/2,0)+12500,IF(F2790&lt;=100000,ROUNDUP(F2790/4,0)+25000,50000)))),IF(AND(D2790="はい",C2790&gt;=2026,C2790&lt;=2027),60000,40000)))))</f>
        <v/>
      </c>
      <c r="P2790" s="18">
        <f>IF(G2790&lt;=0,0,IF(G2790&lt;=20000,G2790,IF(G2790&lt;=40000,ROUNDUP(G2790/2,0)+10000,IF(G2790&lt;=80000,ROUNDUP(G2790/4,0)+20000,40000))))</f>
        <v/>
      </c>
      <c r="Q2790" s="18">
        <f>IF(I2790&lt;=0,IF(H2790&lt;=0,0,IF(H2790&lt;=20000,H2790,IF(H2790&lt;=40000,ROUNDUP(H2790/2,0)+10000,IF(H2790&lt;=80000,ROUNDUP(H2790/4,0)+20000,40000)))),IF(H2790&lt;=0,IF(I2790&lt;=0,0,IF(I2790&lt;=25000,I2790,IF(I2790&lt;=50000,ROUNDUP(I2790/2,0)+12500,IF(I2790&lt;=100000,ROUNDUP(I2790/4,0)+25000,50000)))),MAX(IF(I2790&lt;=0,0,IF(I2790&lt;=25000,I2790,IF(I2790&lt;=50000,ROUNDUP(I2790/2,0)+12500,IF(I2790&lt;=100000,ROUNDUP(I2790/4,0)+25000,50000)))),MIN(IF(H2790&lt;=0,0,IF(H2790&lt;=20000,H2790,IF(H2790&lt;=40000,ROUNDUP(H2790/2,0)+10000,IF(H2790&lt;=80000,ROUNDUP(H2790/4,0)+20000,40000))))+IF(I2790&lt;=0,0,IF(I2790&lt;=25000,I2790,IF(I2790&lt;=50000,ROUNDUP(I2790/2,0)+12500,IF(I2790&lt;=100000,ROUNDUP(I2790/4,0)+25000,50000)))),40000))))</f>
        <v/>
      </c>
      <c r="R2790" s="18">
        <f>MIN(120000,O2790+P2790+Q2790)</f>
        <v/>
      </c>
      <c r="S2790" s="18">
        <f>IF(F2790&lt;=0,IF(E2790&lt;=0,0,IF(E2790&lt;=12000,E2790,IF(E2790&lt;=32000,ROUNDUP(E2790/2,0)+6000,IF(E2790&lt;=56000,ROUNDUP(E2790/4,0)+14000,28000)))),IF(E2790&lt;=0,IF(F2790&lt;=0,0,IF(F2790&lt;=15000,F2790,IF(F2790&lt;=40000,ROUNDUP(F2790/2,0)+7500,IF(F2790&lt;=70000,ROUNDUP(F2790/4,0)+17500,35000)))),MAX(IF(F2790&lt;=0,0,IF(F2790&lt;=15000,F2790,IF(F2790&lt;=40000,ROUNDUP(F2790/2,0)+7500,IF(F2790&lt;=70000,ROUNDUP(F2790/4,0)+17500,35000)))),MIN(IF(E2790&lt;=0,0,IF(E2790&lt;=12000,E2790,IF(E2790&lt;=32000,ROUNDUP(E2790/2,0)+6000,IF(E2790&lt;=56000,ROUNDUP(E2790/4,0)+14000,28000))))+IF(F2790&lt;=0,0,IF(F2790&lt;=15000,F2790,IF(F2790&lt;=40000,ROUNDUP(F2790/2,0)+7500,IF(F2790&lt;=70000,ROUNDUP(F2790/4,0)+17500,35000)))),28000))))</f>
        <v/>
      </c>
      <c r="T2790" s="18">
        <f>IF(G2790&lt;=0,0,IF(G2790&lt;=12000,G2790,IF(G2790&lt;=32000,ROUNDUP(G2790/2,0)+6000,IF(G2790&lt;=56000,ROUNDUP(G2790/4,0)+14000,28000))))</f>
        <v/>
      </c>
      <c r="U2790" s="18">
        <f>IF(I2790&lt;=0,IF(H2790&lt;=0,0,IF(H2790&lt;=12000,H2790,IF(H2790&lt;=32000,ROUNDUP(H2790/2,0)+6000,IF(H2790&lt;=56000,ROUNDUP(H2790/4,0)+14000,28000)))),IF(H2790&lt;=0,IF(I2790&lt;=0,0,IF(I2790&lt;=15000,I2790,IF(I2790&lt;=40000,ROUNDUP(I2790/2,0)+7500,IF(I2790&lt;=70000,ROUNDUP(I2790/4,0)+17500,35000)))),MAX(IF(I2790&lt;=0,0,IF(I2790&lt;=15000,I2790,IF(I2790&lt;=40000,ROUNDUP(I2790/2,0)+7500,IF(I2790&lt;=70000,ROUNDUP(I2790/4,0)+17500,35000)))),MIN(IF(H2790&lt;=0,0,IF(H2790&lt;=12000,H2790,IF(H2790&lt;=32000,ROUNDUP(H2790/2,0)+6000,IF(H2790&lt;=56000,ROUNDUP(H2790/4,0)+14000,28000))))+IF(I2790&lt;=0,0,IF(I2790&lt;=15000,I2790,IF(I2790&lt;=40000,ROUNDUP(I2790/2,0)+7500,IF(I2790&lt;=70000,ROUNDUP(I2790/4,0)+17500,35000)))),28000))))</f>
        <v/>
      </c>
      <c r="V2790" s="18">
        <f>MIN(70000,S2790+T2790+U2790)</f>
        <v/>
      </c>
      <c r="W2790" s="18">
        <f>MAX(0,ROUNDDOWN(M2790-J2790-N2790-K2790-0,-3))</f>
        <v/>
      </c>
      <c r="X2790" s="18">
        <f>MAX(0,ROUNDDOWN(M2790-J2790-N2790-K2790-R2790,-3))</f>
        <v/>
      </c>
      <c r="Y2790" s="18">
        <f>IF(W2790&lt;=0,0,ROUNDDOWN((W2790*LOOKUP(W2790,{0,1950001,3300001,6950001,9000001,18000001,40000001},{0.05,0.1,0.2,0.23,0.33,0.4,0.45})-LOOKUP(W2790,{0,1950001,3300001,6950001,9000001,18000001,40000001},{0,97500,427500,636000,1536000,2796000,4796000}))*1.021,-2))</f>
        <v/>
      </c>
      <c r="Z2790" s="18">
        <f>IF(X2790&lt;=0,0,ROUNDDOWN((X2790*LOOKUP(X2790,{0,1950001,3300001,6950001,9000001,18000001,40000001},{0.05,0.1,0.2,0.23,0.33,0.4,0.45})-LOOKUP(X2790,{0,1950001,3300001,6950001,9000001,18000001,40000001},{0,97500,427500,636000,1536000,2796000,4796000}))*1.021,-2))</f>
        <v/>
      </c>
      <c r="AA2790" s="18">
        <f>MAX(0,ROUNDDOWN(M2790-J2790-430000-L2790-0,-3))</f>
        <v/>
      </c>
      <c r="AB2790" s="18">
        <f>MAX(0,ROUNDDOWN(M2790-J2790-430000-L2790-V2790,-3))</f>
        <v/>
      </c>
      <c r="AC2790" s="18">
        <f>IF(M2790&lt;=450000,0,MAX(0,ROUNDDOWN(AA2790*0.06-MIN(50000,AA2790)*0.03,-2))+MAX(0,ROUNDDOWN(AA2790*0.04-MIN(50000,AA2790)*0.02,-2)))</f>
        <v/>
      </c>
      <c r="AD2790" s="18">
        <f>IF(M2790&lt;=450000,0,MAX(0,ROUNDDOWN(AB2790*0.06-MIN(50000,AB2790)*0.03,-2))+MAX(0,ROUNDDOWN(AB2790*0.04-MIN(50000,AB2790)*0.02,-2)))</f>
        <v/>
      </c>
      <c r="AE2790" s="18">
        <f>Y2790-Z2790</f>
        <v/>
      </c>
      <c r="AF2790" s="18">
        <f>AC2790-AD2790</f>
        <v/>
      </c>
      <c r="AG2790" s="18">
        <f>AE2790+AF2790</f>
        <v/>
      </c>
      <c r="AH2790" s="20">
        <f>IF(W2790&lt;=0,0,LOOKUP(W2790,{0,1950001,3300001,6950001,9000001,18000001,40000001},{0.05,0.1,0.2,0.23,0.33,0.4,0.45}))</f>
        <v/>
      </c>
    </row>
    <row r="2791">
      <c r="A2791" t="inlineStr">
        <is>
          <t>1万円刻み 一般8万円</t>
        </is>
      </c>
      <c r="B2791" s="18">
        <f>'4_1万円刻み'!$A$904</f>
        <v/>
      </c>
      <c r="C2791" s="19" t="n">
        <v>2026</v>
      </c>
      <c r="D2791" t="inlineStr">
        <is>
          <t>いいえ</t>
        </is>
      </c>
      <c r="E2791" s="18" t="n">
        <v>80000</v>
      </c>
      <c r="F2791" s="18" t="n">
        <v>0</v>
      </c>
      <c r="G2791" s="18" t="n">
        <v>0</v>
      </c>
      <c r="H2791" s="18" t="n">
        <v>0</v>
      </c>
      <c r="I2791" s="18" t="n">
        <v>0</v>
      </c>
      <c r="J2791" s="18">
        <f>ROUND(MIN(B2791/12,650000)*12*0.0915+MIN(B2791/12,1390000)*12*(0.0504+0)+B2791*0.005,0)</f>
        <v/>
      </c>
      <c r="K2791" s="18" t="n">
        <v>0</v>
      </c>
      <c r="L2791" s="18" t="n">
        <v>0</v>
      </c>
      <c r="M2791" s="18">
        <f>ROUND(IF(C2791&gt;=2026,IF(B2791&lt;741000,0,IF(B2791&lt;2191000,B2791-740000,IF(B2791&lt;2193000,1451000,IF(B2791&lt;2196000,1453000,IF(B2791&lt;2200000,1456000,IF(B2791&lt;3600000,ROUNDDOWN(B2791/4,-3)*2.8-80000,IF(B2791&lt;6600000,ROUNDDOWN(B2791/4,-3)*3.2-440000,IF(B2791&lt;8500000,ROUNDDOWN(B2791*0.9,0)-1100000,B2791-1950000)))))))),IF(B2791&lt;651000,0,IF(B2791&lt;1900000,B2791-650000,IF(B2791&lt;3600000,ROUNDDOWN(B2791/4,-3)*2.8-80000,IF(B2791&lt;6600000,ROUNDDOWN(B2791/4,-3)*3.2-440000,IF(B2791&lt;8500000,ROUNDDOWN(B2791*0.9,0)-1100000,B2791-1950000)))))),0)</f>
        <v/>
      </c>
      <c r="N2791" s="18">
        <f>IF(M2791&gt;23500000,NA(),IF(C2791&gt;=2026,IF(M2791&lt;=4890000,1040000,IF(M2791&lt;=6550000,670000,620000)),IF(M2791&lt;=1320000,950000,IF(M2791&lt;=3360000,880000,IF(M2791&lt;=4890000,680000,IF(M2791&lt;=6550000,630000,580000))))))</f>
        <v/>
      </c>
      <c r="O2791" s="18">
        <f>IF(F2791&lt;=0,IF(AND(D2791="はい",C2791&gt;=2026,C2791&lt;=2027),IF(E2791&lt;=0,0,IF(E2791&lt;=30000,E2791,IF(E2791&lt;=60000,ROUNDUP(E2791/2,0)+15000,IF(E2791&lt;=120000,ROUNDUP(E2791/4,0)+30000,60000)))),IF(E2791&lt;=0,0,IF(E2791&lt;=20000,E2791,IF(E2791&lt;=40000,ROUNDUP(E2791/2,0)+10000,IF(E2791&lt;=80000,ROUNDUP(E2791/4,0)+20000,40000))))),IF(E2791&lt;=0,IF(F2791&lt;=0,0,IF(F2791&lt;=25000,F2791,IF(F2791&lt;=50000,ROUNDUP(F2791/2,0)+12500,IF(F2791&lt;=100000,ROUNDUP(F2791/4,0)+25000,50000)))),MAX(IF(F2791&lt;=0,0,IF(F2791&lt;=25000,F2791,IF(F2791&lt;=50000,ROUNDUP(F2791/2,0)+12500,IF(F2791&lt;=100000,ROUNDUP(F2791/4,0)+25000,50000)))),MIN(IF(AND(D2791="はい",C2791&gt;=2026,C2791&lt;=2027),IF(E2791&lt;=0,0,IF(E2791&lt;=30000,E2791,IF(E2791&lt;=60000,ROUNDUP(E2791/2,0)+15000,IF(E2791&lt;=120000,ROUNDUP(E2791/4,0)+30000,60000)))),IF(E2791&lt;=0,0,IF(E2791&lt;=20000,E2791,IF(E2791&lt;=40000,ROUNDUP(E2791/2,0)+10000,IF(E2791&lt;=80000,ROUNDUP(E2791/4,0)+20000,40000)))))+IF(F2791&lt;=0,0,IF(F2791&lt;=25000,F2791,IF(F2791&lt;=50000,ROUNDUP(F2791/2,0)+12500,IF(F2791&lt;=100000,ROUNDUP(F2791/4,0)+25000,50000)))),IF(AND(D2791="はい",C2791&gt;=2026,C2791&lt;=2027),60000,40000)))))</f>
        <v/>
      </c>
      <c r="P2791" s="18">
        <f>IF(G2791&lt;=0,0,IF(G2791&lt;=20000,G2791,IF(G2791&lt;=40000,ROUNDUP(G2791/2,0)+10000,IF(G2791&lt;=80000,ROUNDUP(G2791/4,0)+20000,40000))))</f>
        <v/>
      </c>
      <c r="Q2791" s="18">
        <f>IF(I2791&lt;=0,IF(H2791&lt;=0,0,IF(H2791&lt;=20000,H2791,IF(H2791&lt;=40000,ROUNDUP(H2791/2,0)+10000,IF(H2791&lt;=80000,ROUNDUP(H2791/4,0)+20000,40000)))),IF(H2791&lt;=0,IF(I2791&lt;=0,0,IF(I2791&lt;=25000,I2791,IF(I2791&lt;=50000,ROUNDUP(I2791/2,0)+12500,IF(I2791&lt;=100000,ROUNDUP(I2791/4,0)+25000,50000)))),MAX(IF(I2791&lt;=0,0,IF(I2791&lt;=25000,I2791,IF(I2791&lt;=50000,ROUNDUP(I2791/2,0)+12500,IF(I2791&lt;=100000,ROUNDUP(I2791/4,0)+25000,50000)))),MIN(IF(H2791&lt;=0,0,IF(H2791&lt;=20000,H2791,IF(H2791&lt;=40000,ROUNDUP(H2791/2,0)+10000,IF(H2791&lt;=80000,ROUNDUP(H2791/4,0)+20000,40000))))+IF(I2791&lt;=0,0,IF(I2791&lt;=25000,I2791,IF(I2791&lt;=50000,ROUNDUP(I2791/2,0)+12500,IF(I2791&lt;=100000,ROUNDUP(I2791/4,0)+25000,50000)))),40000))))</f>
        <v/>
      </c>
      <c r="R2791" s="18">
        <f>MIN(120000,O2791+P2791+Q2791)</f>
        <v/>
      </c>
      <c r="S2791" s="18">
        <f>IF(F2791&lt;=0,IF(E2791&lt;=0,0,IF(E2791&lt;=12000,E2791,IF(E2791&lt;=32000,ROUNDUP(E2791/2,0)+6000,IF(E2791&lt;=56000,ROUNDUP(E2791/4,0)+14000,28000)))),IF(E2791&lt;=0,IF(F2791&lt;=0,0,IF(F2791&lt;=15000,F2791,IF(F2791&lt;=40000,ROUNDUP(F2791/2,0)+7500,IF(F2791&lt;=70000,ROUNDUP(F2791/4,0)+17500,35000)))),MAX(IF(F2791&lt;=0,0,IF(F2791&lt;=15000,F2791,IF(F2791&lt;=40000,ROUNDUP(F2791/2,0)+7500,IF(F2791&lt;=70000,ROUNDUP(F2791/4,0)+17500,35000)))),MIN(IF(E2791&lt;=0,0,IF(E2791&lt;=12000,E2791,IF(E2791&lt;=32000,ROUNDUP(E2791/2,0)+6000,IF(E2791&lt;=56000,ROUNDUP(E2791/4,0)+14000,28000))))+IF(F2791&lt;=0,0,IF(F2791&lt;=15000,F2791,IF(F2791&lt;=40000,ROUNDUP(F2791/2,0)+7500,IF(F2791&lt;=70000,ROUNDUP(F2791/4,0)+17500,35000)))),28000))))</f>
        <v/>
      </c>
      <c r="T2791" s="18">
        <f>IF(G2791&lt;=0,0,IF(G2791&lt;=12000,G2791,IF(G2791&lt;=32000,ROUNDUP(G2791/2,0)+6000,IF(G2791&lt;=56000,ROUNDUP(G2791/4,0)+14000,28000))))</f>
        <v/>
      </c>
      <c r="U2791" s="18">
        <f>IF(I2791&lt;=0,IF(H2791&lt;=0,0,IF(H2791&lt;=12000,H2791,IF(H2791&lt;=32000,ROUNDUP(H2791/2,0)+6000,IF(H2791&lt;=56000,ROUNDUP(H2791/4,0)+14000,28000)))),IF(H2791&lt;=0,IF(I2791&lt;=0,0,IF(I2791&lt;=15000,I2791,IF(I2791&lt;=40000,ROUNDUP(I2791/2,0)+7500,IF(I2791&lt;=70000,ROUNDUP(I2791/4,0)+17500,35000)))),MAX(IF(I2791&lt;=0,0,IF(I2791&lt;=15000,I2791,IF(I2791&lt;=40000,ROUNDUP(I2791/2,0)+7500,IF(I2791&lt;=70000,ROUNDUP(I2791/4,0)+17500,35000)))),MIN(IF(H2791&lt;=0,0,IF(H2791&lt;=12000,H2791,IF(H2791&lt;=32000,ROUNDUP(H2791/2,0)+6000,IF(H2791&lt;=56000,ROUNDUP(H2791/4,0)+14000,28000))))+IF(I2791&lt;=0,0,IF(I2791&lt;=15000,I2791,IF(I2791&lt;=40000,ROUNDUP(I2791/2,0)+7500,IF(I2791&lt;=70000,ROUNDUP(I2791/4,0)+17500,35000)))),28000))))</f>
        <v/>
      </c>
      <c r="V2791" s="18">
        <f>MIN(70000,S2791+T2791+U2791)</f>
        <v/>
      </c>
      <c r="W2791" s="18">
        <f>MAX(0,ROUNDDOWN(M2791-J2791-N2791-K2791-0,-3))</f>
        <v/>
      </c>
      <c r="X2791" s="18">
        <f>MAX(0,ROUNDDOWN(M2791-J2791-N2791-K2791-R2791,-3))</f>
        <v/>
      </c>
      <c r="Y2791" s="18">
        <f>IF(W2791&lt;=0,0,ROUNDDOWN((W2791*LOOKUP(W2791,{0,1950001,3300001,6950001,9000001,18000001,40000001},{0.05,0.1,0.2,0.23,0.33,0.4,0.45})-LOOKUP(W2791,{0,1950001,3300001,6950001,9000001,18000001,40000001},{0,97500,427500,636000,1536000,2796000,4796000}))*1.021,-2))</f>
        <v/>
      </c>
      <c r="Z2791" s="18">
        <f>IF(X2791&lt;=0,0,ROUNDDOWN((X2791*LOOKUP(X2791,{0,1950001,3300001,6950001,9000001,18000001,40000001},{0.05,0.1,0.2,0.23,0.33,0.4,0.45})-LOOKUP(X2791,{0,1950001,3300001,6950001,9000001,18000001,40000001},{0,97500,427500,636000,1536000,2796000,4796000}))*1.021,-2))</f>
        <v/>
      </c>
      <c r="AA2791" s="18">
        <f>MAX(0,ROUNDDOWN(M2791-J2791-430000-L2791-0,-3))</f>
        <v/>
      </c>
      <c r="AB2791" s="18">
        <f>MAX(0,ROUNDDOWN(M2791-J2791-430000-L2791-V2791,-3))</f>
        <v/>
      </c>
      <c r="AC2791" s="18">
        <f>IF(M2791&lt;=450000,0,MAX(0,ROUNDDOWN(AA2791*0.06-MIN(50000,AA2791)*0.03,-2))+MAX(0,ROUNDDOWN(AA2791*0.04-MIN(50000,AA2791)*0.02,-2)))</f>
        <v/>
      </c>
      <c r="AD2791" s="18">
        <f>IF(M2791&lt;=450000,0,MAX(0,ROUNDDOWN(AB2791*0.06-MIN(50000,AB2791)*0.03,-2))+MAX(0,ROUNDDOWN(AB2791*0.04-MIN(50000,AB2791)*0.02,-2)))</f>
        <v/>
      </c>
      <c r="AE2791" s="18">
        <f>Y2791-Z2791</f>
        <v/>
      </c>
      <c r="AF2791" s="18">
        <f>AC2791-AD2791</f>
        <v/>
      </c>
      <c r="AG2791" s="18">
        <f>AE2791+AF2791</f>
        <v/>
      </c>
      <c r="AH2791" s="20">
        <f>IF(W2791&lt;=0,0,LOOKUP(W2791,{0,1950001,3300001,6950001,9000001,18000001,40000001},{0.05,0.1,0.2,0.23,0.33,0.4,0.45}))</f>
        <v/>
      </c>
    </row>
    <row r="2792">
      <c r="A2792" t="inlineStr">
        <is>
          <t>1万円刻み 特例あり一般12万円</t>
        </is>
      </c>
      <c r="B2792" s="18">
        <f>'4_1万円刻み'!$A$904</f>
        <v/>
      </c>
      <c r="C2792" s="19" t="n">
        <v>2026</v>
      </c>
      <c r="D2792" t="inlineStr">
        <is>
          <t>はい</t>
        </is>
      </c>
      <c r="E2792" s="18" t="n">
        <v>120000</v>
      </c>
      <c r="F2792" s="18" t="n">
        <v>0</v>
      </c>
      <c r="G2792" s="18" t="n">
        <v>0</v>
      </c>
      <c r="H2792" s="18" t="n">
        <v>0</v>
      </c>
      <c r="I2792" s="18" t="n">
        <v>0</v>
      </c>
      <c r="J2792" s="18">
        <f>ROUND(MIN(B2792/12,650000)*12*0.0915+MIN(B2792/12,1390000)*12*(0.0504+0)+B2792*0.005,0)</f>
        <v/>
      </c>
      <c r="K2792" s="18" t="n">
        <v>0</v>
      </c>
      <c r="L2792" s="18" t="n">
        <v>0</v>
      </c>
      <c r="M2792" s="18">
        <f>ROUND(IF(C2792&gt;=2026,IF(B2792&lt;741000,0,IF(B2792&lt;2191000,B2792-740000,IF(B2792&lt;2193000,1451000,IF(B2792&lt;2196000,1453000,IF(B2792&lt;2200000,1456000,IF(B2792&lt;3600000,ROUNDDOWN(B2792/4,-3)*2.8-80000,IF(B2792&lt;6600000,ROUNDDOWN(B2792/4,-3)*3.2-440000,IF(B2792&lt;8500000,ROUNDDOWN(B2792*0.9,0)-1100000,B2792-1950000)))))))),IF(B2792&lt;651000,0,IF(B2792&lt;1900000,B2792-650000,IF(B2792&lt;3600000,ROUNDDOWN(B2792/4,-3)*2.8-80000,IF(B2792&lt;6600000,ROUNDDOWN(B2792/4,-3)*3.2-440000,IF(B2792&lt;8500000,ROUNDDOWN(B2792*0.9,0)-1100000,B2792-1950000)))))),0)</f>
        <v/>
      </c>
      <c r="N2792" s="18">
        <f>IF(M2792&gt;23500000,NA(),IF(C2792&gt;=2026,IF(M2792&lt;=4890000,1040000,IF(M2792&lt;=6550000,670000,620000)),IF(M2792&lt;=1320000,950000,IF(M2792&lt;=3360000,880000,IF(M2792&lt;=4890000,680000,IF(M2792&lt;=6550000,630000,580000))))))</f>
        <v/>
      </c>
      <c r="O2792" s="18">
        <f>IF(F2792&lt;=0,IF(AND(D2792="はい",C2792&gt;=2026,C2792&lt;=2027),IF(E2792&lt;=0,0,IF(E2792&lt;=30000,E2792,IF(E2792&lt;=60000,ROUNDUP(E2792/2,0)+15000,IF(E2792&lt;=120000,ROUNDUP(E2792/4,0)+30000,60000)))),IF(E2792&lt;=0,0,IF(E2792&lt;=20000,E2792,IF(E2792&lt;=40000,ROUNDUP(E2792/2,0)+10000,IF(E2792&lt;=80000,ROUNDUP(E2792/4,0)+20000,40000))))),IF(E2792&lt;=0,IF(F2792&lt;=0,0,IF(F2792&lt;=25000,F2792,IF(F2792&lt;=50000,ROUNDUP(F2792/2,0)+12500,IF(F2792&lt;=100000,ROUNDUP(F2792/4,0)+25000,50000)))),MAX(IF(F2792&lt;=0,0,IF(F2792&lt;=25000,F2792,IF(F2792&lt;=50000,ROUNDUP(F2792/2,0)+12500,IF(F2792&lt;=100000,ROUNDUP(F2792/4,0)+25000,50000)))),MIN(IF(AND(D2792="はい",C2792&gt;=2026,C2792&lt;=2027),IF(E2792&lt;=0,0,IF(E2792&lt;=30000,E2792,IF(E2792&lt;=60000,ROUNDUP(E2792/2,0)+15000,IF(E2792&lt;=120000,ROUNDUP(E2792/4,0)+30000,60000)))),IF(E2792&lt;=0,0,IF(E2792&lt;=20000,E2792,IF(E2792&lt;=40000,ROUNDUP(E2792/2,0)+10000,IF(E2792&lt;=80000,ROUNDUP(E2792/4,0)+20000,40000)))))+IF(F2792&lt;=0,0,IF(F2792&lt;=25000,F2792,IF(F2792&lt;=50000,ROUNDUP(F2792/2,0)+12500,IF(F2792&lt;=100000,ROUNDUP(F2792/4,0)+25000,50000)))),IF(AND(D2792="はい",C2792&gt;=2026,C2792&lt;=2027),60000,40000)))))</f>
        <v/>
      </c>
      <c r="P2792" s="18">
        <f>IF(G2792&lt;=0,0,IF(G2792&lt;=20000,G2792,IF(G2792&lt;=40000,ROUNDUP(G2792/2,0)+10000,IF(G2792&lt;=80000,ROUNDUP(G2792/4,0)+20000,40000))))</f>
        <v/>
      </c>
      <c r="Q2792" s="18">
        <f>IF(I2792&lt;=0,IF(H2792&lt;=0,0,IF(H2792&lt;=20000,H2792,IF(H2792&lt;=40000,ROUNDUP(H2792/2,0)+10000,IF(H2792&lt;=80000,ROUNDUP(H2792/4,0)+20000,40000)))),IF(H2792&lt;=0,IF(I2792&lt;=0,0,IF(I2792&lt;=25000,I2792,IF(I2792&lt;=50000,ROUNDUP(I2792/2,0)+12500,IF(I2792&lt;=100000,ROUNDUP(I2792/4,0)+25000,50000)))),MAX(IF(I2792&lt;=0,0,IF(I2792&lt;=25000,I2792,IF(I2792&lt;=50000,ROUNDUP(I2792/2,0)+12500,IF(I2792&lt;=100000,ROUNDUP(I2792/4,0)+25000,50000)))),MIN(IF(H2792&lt;=0,0,IF(H2792&lt;=20000,H2792,IF(H2792&lt;=40000,ROUNDUP(H2792/2,0)+10000,IF(H2792&lt;=80000,ROUNDUP(H2792/4,0)+20000,40000))))+IF(I2792&lt;=0,0,IF(I2792&lt;=25000,I2792,IF(I2792&lt;=50000,ROUNDUP(I2792/2,0)+12500,IF(I2792&lt;=100000,ROUNDUP(I2792/4,0)+25000,50000)))),40000))))</f>
        <v/>
      </c>
      <c r="R2792" s="18">
        <f>MIN(120000,O2792+P2792+Q2792)</f>
        <v/>
      </c>
      <c r="S2792" s="18">
        <f>IF(F2792&lt;=0,IF(E2792&lt;=0,0,IF(E2792&lt;=12000,E2792,IF(E2792&lt;=32000,ROUNDUP(E2792/2,0)+6000,IF(E2792&lt;=56000,ROUNDUP(E2792/4,0)+14000,28000)))),IF(E2792&lt;=0,IF(F2792&lt;=0,0,IF(F2792&lt;=15000,F2792,IF(F2792&lt;=40000,ROUNDUP(F2792/2,0)+7500,IF(F2792&lt;=70000,ROUNDUP(F2792/4,0)+17500,35000)))),MAX(IF(F2792&lt;=0,0,IF(F2792&lt;=15000,F2792,IF(F2792&lt;=40000,ROUNDUP(F2792/2,0)+7500,IF(F2792&lt;=70000,ROUNDUP(F2792/4,0)+17500,35000)))),MIN(IF(E2792&lt;=0,0,IF(E2792&lt;=12000,E2792,IF(E2792&lt;=32000,ROUNDUP(E2792/2,0)+6000,IF(E2792&lt;=56000,ROUNDUP(E2792/4,0)+14000,28000))))+IF(F2792&lt;=0,0,IF(F2792&lt;=15000,F2792,IF(F2792&lt;=40000,ROUNDUP(F2792/2,0)+7500,IF(F2792&lt;=70000,ROUNDUP(F2792/4,0)+17500,35000)))),28000))))</f>
        <v/>
      </c>
      <c r="T2792" s="18">
        <f>IF(G2792&lt;=0,0,IF(G2792&lt;=12000,G2792,IF(G2792&lt;=32000,ROUNDUP(G2792/2,0)+6000,IF(G2792&lt;=56000,ROUNDUP(G2792/4,0)+14000,28000))))</f>
        <v/>
      </c>
      <c r="U2792" s="18">
        <f>IF(I2792&lt;=0,IF(H2792&lt;=0,0,IF(H2792&lt;=12000,H2792,IF(H2792&lt;=32000,ROUNDUP(H2792/2,0)+6000,IF(H2792&lt;=56000,ROUNDUP(H2792/4,0)+14000,28000)))),IF(H2792&lt;=0,IF(I2792&lt;=0,0,IF(I2792&lt;=15000,I2792,IF(I2792&lt;=40000,ROUNDUP(I2792/2,0)+7500,IF(I2792&lt;=70000,ROUNDUP(I2792/4,0)+17500,35000)))),MAX(IF(I2792&lt;=0,0,IF(I2792&lt;=15000,I2792,IF(I2792&lt;=40000,ROUNDUP(I2792/2,0)+7500,IF(I2792&lt;=70000,ROUNDUP(I2792/4,0)+17500,35000)))),MIN(IF(H2792&lt;=0,0,IF(H2792&lt;=12000,H2792,IF(H2792&lt;=32000,ROUNDUP(H2792/2,0)+6000,IF(H2792&lt;=56000,ROUNDUP(H2792/4,0)+14000,28000))))+IF(I2792&lt;=0,0,IF(I2792&lt;=15000,I2792,IF(I2792&lt;=40000,ROUNDUP(I2792/2,0)+7500,IF(I2792&lt;=70000,ROUNDUP(I2792/4,0)+17500,35000)))),28000))))</f>
        <v/>
      </c>
      <c r="V2792" s="18">
        <f>MIN(70000,S2792+T2792+U2792)</f>
        <v/>
      </c>
      <c r="W2792" s="18">
        <f>MAX(0,ROUNDDOWN(M2792-J2792-N2792-K2792-0,-3))</f>
        <v/>
      </c>
      <c r="X2792" s="18">
        <f>MAX(0,ROUNDDOWN(M2792-J2792-N2792-K2792-R2792,-3))</f>
        <v/>
      </c>
      <c r="Y2792" s="18">
        <f>IF(W2792&lt;=0,0,ROUNDDOWN((W2792*LOOKUP(W2792,{0,1950001,3300001,6950001,9000001,18000001,40000001},{0.05,0.1,0.2,0.23,0.33,0.4,0.45})-LOOKUP(W2792,{0,1950001,3300001,6950001,9000001,18000001,40000001},{0,97500,427500,636000,1536000,2796000,4796000}))*1.021,-2))</f>
        <v/>
      </c>
      <c r="Z2792" s="18">
        <f>IF(X2792&lt;=0,0,ROUNDDOWN((X2792*LOOKUP(X2792,{0,1950001,3300001,6950001,9000001,18000001,40000001},{0.05,0.1,0.2,0.23,0.33,0.4,0.45})-LOOKUP(X2792,{0,1950001,3300001,6950001,9000001,18000001,40000001},{0,97500,427500,636000,1536000,2796000,4796000}))*1.021,-2))</f>
        <v/>
      </c>
      <c r="AA2792" s="18">
        <f>MAX(0,ROUNDDOWN(M2792-J2792-430000-L2792-0,-3))</f>
        <v/>
      </c>
      <c r="AB2792" s="18">
        <f>MAX(0,ROUNDDOWN(M2792-J2792-430000-L2792-V2792,-3))</f>
        <v/>
      </c>
      <c r="AC2792" s="18">
        <f>IF(M2792&lt;=450000,0,MAX(0,ROUNDDOWN(AA2792*0.06-MIN(50000,AA2792)*0.03,-2))+MAX(0,ROUNDDOWN(AA2792*0.04-MIN(50000,AA2792)*0.02,-2)))</f>
        <v/>
      </c>
      <c r="AD2792" s="18">
        <f>IF(M2792&lt;=450000,0,MAX(0,ROUNDDOWN(AB2792*0.06-MIN(50000,AB2792)*0.03,-2))+MAX(0,ROUNDDOWN(AB2792*0.04-MIN(50000,AB2792)*0.02,-2)))</f>
        <v/>
      </c>
      <c r="AE2792" s="18">
        <f>Y2792-Z2792</f>
        <v/>
      </c>
      <c r="AF2792" s="18">
        <f>AC2792-AD2792</f>
        <v/>
      </c>
      <c r="AG2792" s="18">
        <f>AE2792+AF2792</f>
        <v/>
      </c>
      <c r="AH2792" s="20">
        <f>IF(W2792&lt;=0,0,LOOKUP(W2792,{0,1950001,3300001,6950001,9000001,18000001,40000001},{0.05,0.1,0.2,0.23,0.33,0.4,0.45}))</f>
        <v/>
      </c>
    </row>
    <row r="2793">
      <c r="A2793" t="inlineStr">
        <is>
          <t>1万円刻み 3区分8万円ずつ</t>
        </is>
      </c>
      <c r="B2793" s="18">
        <f>'4_1万円刻み'!$A$905</f>
        <v/>
      </c>
      <c r="C2793" s="19" t="n">
        <v>2026</v>
      </c>
      <c r="D2793" t="inlineStr">
        <is>
          <t>いいえ</t>
        </is>
      </c>
      <c r="E2793" s="18" t="n">
        <v>80000</v>
      </c>
      <c r="F2793" s="18" t="n">
        <v>0</v>
      </c>
      <c r="G2793" s="18" t="n">
        <v>80000</v>
      </c>
      <c r="H2793" s="18" t="n">
        <v>80000</v>
      </c>
      <c r="I2793" s="18" t="n">
        <v>0</v>
      </c>
      <c r="J2793" s="18">
        <f>ROUND(MIN(B2793/12,650000)*12*0.0915+MIN(B2793/12,1390000)*12*(0.0504+0)+B2793*0.005,0)</f>
        <v/>
      </c>
      <c r="K2793" s="18" t="n">
        <v>0</v>
      </c>
      <c r="L2793" s="18" t="n">
        <v>0</v>
      </c>
      <c r="M2793" s="18">
        <f>ROUND(IF(C2793&gt;=2026,IF(B2793&lt;741000,0,IF(B2793&lt;2191000,B2793-740000,IF(B2793&lt;2193000,1451000,IF(B2793&lt;2196000,1453000,IF(B2793&lt;2200000,1456000,IF(B2793&lt;3600000,ROUNDDOWN(B2793/4,-3)*2.8-80000,IF(B2793&lt;6600000,ROUNDDOWN(B2793/4,-3)*3.2-440000,IF(B2793&lt;8500000,ROUNDDOWN(B2793*0.9,0)-1100000,B2793-1950000)))))))),IF(B2793&lt;651000,0,IF(B2793&lt;1900000,B2793-650000,IF(B2793&lt;3600000,ROUNDDOWN(B2793/4,-3)*2.8-80000,IF(B2793&lt;6600000,ROUNDDOWN(B2793/4,-3)*3.2-440000,IF(B2793&lt;8500000,ROUNDDOWN(B2793*0.9,0)-1100000,B2793-1950000)))))),0)</f>
        <v/>
      </c>
      <c r="N2793" s="18">
        <f>IF(M2793&gt;23500000,NA(),IF(C2793&gt;=2026,IF(M2793&lt;=4890000,1040000,IF(M2793&lt;=6550000,670000,620000)),IF(M2793&lt;=1320000,950000,IF(M2793&lt;=3360000,880000,IF(M2793&lt;=4890000,680000,IF(M2793&lt;=6550000,630000,580000))))))</f>
        <v/>
      </c>
      <c r="O2793" s="18">
        <f>IF(F2793&lt;=0,IF(AND(D2793="はい",C2793&gt;=2026,C2793&lt;=2027),IF(E2793&lt;=0,0,IF(E2793&lt;=30000,E2793,IF(E2793&lt;=60000,ROUNDUP(E2793/2,0)+15000,IF(E2793&lt;=120000,ROUNDUP(E2793/4,0)+30000,60000)))),IF(E2793&lt;=0,0,IF(E2793&lt;=20000,E2793,IF(E2793&lt;=40000,ROUNDUP(E2793/2,0)+10000,IF(E2793&lt;=80000,ROUNDUP(E2793/4,0)+20000,40000))))),IF(E2793&lt;=0,IF(F2793&lt;=0,0,IF(F2793&lt;=25000,F2793,IF(F2793&lt;=50000,ROUNDUP(F2793/2,0)+12500,IF(F2793&lt;=100000,ROUNDUP(F2793/4,0)+25000,50000)))),MAX(IF(F2793&lt;=0,0,IF(F2793&lt;=25000,F2793,IF(F2793&lt;=50000,ROUNDUP(F2793/2,0)+12500,IF(F2793&lt;=100000,ROUNDUP(F2793/4,0)+25000,50000)))),MIN(IF(AND(D2793="はい",C2793&gt;=2026,C2793&lt;=2027),IF(E2793&lt;=0,0,IF(E2793&lt;=30000,E2793,IF(E2793&lt;=60000,ROUNDUP(E2793/2,0)+15000,IF(E2793&lt;=120000,ROUNDUP(E2793/4,0)+30000,60000)))),IF(E2793&lt;=0,0,IF(E2793&lt;=20000,E2793,IF(E2793&lt;=40000,ROUNDUP(E2793/2,0)+10000,IF(E2793&lt;=80000,ROUNDUP(E2793/4,0)+20000,40000)))))+IF(F2793&lt;=0,0,IF(F2793&lt;=25000,F2793,IF(F2793&lt;=50000,ROUNDUP(F2793/2,0)+12500,IF(F2793&lt;=100000,ROUNDUP(F2793/4,0)+25000,50000)))),IF(AND(D2793="はい",C2793&gt;=2026,C2793&lt;=2027),60000,40000)))))</f>
        <v/>
      </c>
      <c r="P2793" s="18">
        <f>IF(G2793&lt;=0,0,IF(G2793&lt;=20000,G2793,IF(G2793&lt;=40000,ROUNDUP(G2793/2,0)+10000,IF(G2793&lt;=80000,ROUNDUP(G2793/4,0)+20000,40000))))</f>
        <v/>
      </c>
      <c r="Q2793" s="18">
        <f>IF(I2793&lt;=0,IF(H2793&lt;=0,0,IF(H2793&lt;=20000,H2793,IF(H2793&lt;=40000,ROUNDUP(H2793/2,0)+10000,IF(H2793&lt;=80000,ROUNDUP(H2793/4,0)+20000,40000)))),IF(H2793&lt;=0,IF(I2793&lt;=0,0,IF(I2793&lt;=25000,I2793,IF(I2793&lt;=50000,ROUNDUP(I2793/2,0)+12500,IF(I2793&lt;=100000,ROUNDUP(I2793/4,0)+25000,50000)))),MAX(IF(I2793&lt;=0,0,IF(I2793&lt;=25000,I2793,IF(I2793&lt;=50000,ROUNDUP(I2793/2,0)+12500,IF(I2793&lt;=100000,ROUNDUP(I2793/4,0)+25000,50000)))),MIN(IF(H2793&lt;=0,0,IF(H2793&lt;=20000,H2793,IF(H2793&lt;=40000,ROUNDUP(H2793/2,0)+10000,IF(H2793&lt;=80000,ROUNDUP(H2793/4,0)+20000,40000))))+IF(I2793&lt;=0,0,IF(I2793&lt;=25000,I2793,IF(I2793&lt;=50000,ROUNDUP(I2793/2,0)+12500,IF(I2793&lt;=100000,ROUNDUP(I2793/4,0)+25000,50000)))),40000))))</f>
        <v/>
      </c>
      <c r="R2793" s="18">
        <f>MIN(120000,O2793+P2793+Q2793)</f>
        <v/>
      </c>
      <c r="S2793" s="18">
        <f>IF(F2793&lt;=0,IF(E2793&lt;=0,0,IF(E2793&lt;=12000,E2793,IF(E2793&lt;=32000,ROUNDUP(E2793/2,0)+6000,IF(E2793&lt;=56000,ROUNDUP(E2793/4,0)+14000,28000)))),IF(E2793&lt;=0,IF(F2793&lt;=0,0,IF(F2793&lt;=15000,F2793,IF(F2793&lt;=40000,ROUNDUP(F2793/2,0)+7500,IF(F2793&lt;=70000,ROUNDUP(F2793/4,0)+17500,35000)))),MAX(IF(F2793&lt;=0,0,IF(F2793&lt;=15000,F2793,IF(F2793&lt;=40000,ROUNDUP(F2793/2,0)+7500,IF(F2793&lt;=70000,ROUNDUP(F2793/4,0)+17500,35000)))),MIN(IF(E2793&lt;=0,0,IF(E2793&lt;=12000,E2793,IF(E2793&lt;=32000,ROUNDUP(E2793/2,0)+6000,IF(E2793&lt;=56000,ROUNDUP(E2793/4,0)+14000,28000))))+IF(F2793&lt;=0,0,IF(F2793&lt;=15000,F2793,IF(F2793&lt;=40000,ROUNDUP(F2793/2,0)+7500,IF(F2793&lt;=70000,ROUNDUP(F2793/4,0)+17500,35000)))),28000))))</f>
        <v/>
      </c>
      <c r="T2793" s="18">
        <f>IF(G2793&lt;=0,0,IF(G2793&lt;=12000,G2793,IF(G2793&lt;=32000,ROUNDUP(G2793/2,0)+6000,IF(G2793&lt;=56000,ROUNDUP(G2793/4,0)+14000,28000))))</f>
        <v/>
      </c>
      <c r="U2793" s="18">
        <f>IF(I2793&lt;=0,IF(H2793&lt;=0,0,IF(H2793&lt;=12000,H2793,IF(H2793&lt;=32000,ROUNDUP(H2793/2,0)+6000,IF(H2793&lt;=56000,ROUNDUP(H2793/4,0)+14000,28000)))),IF(H2793&lt;=0,IF(I2793&lt;=0,0,IF(I2793&lt;=15000,I2793,IF(I2793&lt;=40000,ROUNDUP(I2793/2,0)+7500,IF(I2793&lt;=70000,ROUNDUP(I2793/4,0)+17500,35000)))),MAX(IF(I2793&lt;=0,0,IF(I2793&lt;=15000,I2793,IF(I2793&lt;=40000,ROUNDUP(I2793/2,0)+7500,IF(I2793&lt;=70000,ROUNDUP(I2793/4,0)+17500,35000)))),MIN(IF(H2793&lt;=0,0,IF(H2793&lt;=12000,H2793,IF(H2793&lt;=32000,ROUNDUP(H2793/2,0)+6000,IF(H2793&lt;=56000,ROUNDUP(H2793/4,0)+14000,28000))))+IF(I2793&lt;=0,0,IF(I2793&lt;=15000,I2793,IF(I2793&lt;=40000,ROUNDUP(I2793/2,0)+7500,IF(I2793&lt;=70000,ROUNDUP(I2793/4,0)+17500,35000)))),28000))))</f>
        <v/>
      </c>
      <c r="V2793" s="18">
        <f>MIN(70000,S2793+T2793+U2793)</f>
        <v/>
      </c>
      <c r="W2793" s="18">
        <f>MAX(0,ROUNDDOWN(M2793-J2793-N2793-K2793-0,-3))</f>
        <v/>
      </c>
      <c r="X2793" s="18">
        <f>MAX(0,ROUNDDOWN(M2793-J2793-N2793-K2793-R2793,-3))</f>
        <v/>
      </c>
      <c r="Y2793" s="18">
        <f>IF(W2793&lt;=0,0,ROUNDDOWN((W2793*LOOKUP(W2793,{0,1950001,3300001,6950001,9000001,18000001,40000001},{0.05,0.1,0.2,0.23,0.33,0.4,0.45})-LOOKUP(W2793,{0,1950001,3300001,6950001,9000001,18000001,40000001},{0,97500,427500,636000,1536000,2796000,4796000}))*1.021,-2))</f>
        <v/>
      </c>
      <c r="Z2793" s="18">
        <f>IF(X2793&lt;=0,0,ROUNDDOWN((X2793*LOOKUP(X2793,{0,1950001,3300001,6950001,9000001,18000001,40000001},{0.05,0.1,0.2,0.23,0.33,0.4,0.45})-LOOKUP(X2793,{0,1950001,3300001,6950001,9000001,18000001,40000001},{0,97500,427500,636000,1536000,2796000,4796000}))*1.021,-2))</f>
        <v/>
      </c>
      <c r="AA2793" s="18">
        <f>MAX(0,ROUNDDOWN(M2793-J2793-430000-L2793-0,-3))</f>
        <v/>
      </c>
      <c r="AB2793" s="18">
        <f>MAX(0,ROUNDDOWN(M2793-J2793-430000-L2793-V2793,-3))</f>
        <v/>
      </c>
      <c r="AC2793" s="18">
        <f>IF(M2793&lt;=450000,0,MAX(0,ROUNDDOWN(AA2793*0.06-MIN(50000,AA2793)*0.03,-2))+MAX(0,ROUNDDOWN(AA2793*0.04-MIN(50000,AA2793)*0.02,-2)))</f>
        <v/>
      </c>
      <c r="AD2793" s="18">
        <f>IF(M2793&lt;=450000,0,MAX(0,ROUNDDOWN(AB2793*0.06-MIN(50000,AB2793)*0.03,-2))+MAX(0,ROUNDDOWN(AB2793*0.04-MIN(50000,AB2793)*0.02,-2)))</f>
        <v/>
      </c>
      <c r="AE2793" s="18">
        <f>Y2793-Z2793</f>
        <v/>
      </c>
      <c r="AF2793" s="18">
        <f>AC2793-AD2793</f>
        <v/>
      </c>
      <c r="AG2793" s="18">
        <f>AE2793+AF2793</f>
        <v/>
      </c>
      <c r="AH2793" s="20">
        <f>IF(W2793&lt;=0,0,LOOKUP(W2793,{0,1950001,3300001,6950001,9000001,18000001,40000001},{0.05,0.1,0.2,0.23,0.33,0.4,0.45}))</f>
        <v/>
      </c>
    </row>
    <row r="2794">
      <c r="A2794" t="inlineStr">
        <is>
          <t>1万円刻み 一般8万円</t>
        </is>
      </c>
      <c r="B2794" s="18">
        <f>'4_1万円刻み'!$A$905</f>
        <v/>
      </c>
      <c r="C2794" s="19" t="n">
        <v>2026</v>
      </c>
      <c r="D2794" t="inlineStr">
        <is>
          <t>いいえ</t>
        </is>
      </c>
      <c r="E2794" s="18" t="n">
        <v>80000</v>
      </c>
      <c r="F2794" s="18" t="n">
        <v>0</v>
      </c>
      <c r="G2794" s="18" t="n">
        <v>0</v>
      </c>
      <c r="H2794" s="18" t="n">
        <v>0</v>
      </c>
      <c r="I2794" s="18" t="n">
        <v>0</v>
      </c>
      <c r="J2794" s="18">
        <f>ROUND(MIN(B2794/12,650000)*12*0.0915+MIN(B2794/12,1390000)*12*(0.0504+0)+B2794*0.005,0)</f>
        <v/>
      </c>
      <c r="K2794" s="18" t="n">
        <v>0</v>
      </c>
      <c r="L2794" s="18" t="n">
        <v>0</v>
      </c>
      <c r="M2794" s="18">
        <f>ROUND(IF(C2794&gt;=2026,IF(B2794&lt;741000,0,IF(B2794&lt;2191000,B2794-740000,IF(B2794&lt;2193000,1451000,IF(B2794&lt;2196000,1453000,IF(B2794&lt;2200000,1456000,IF(B2794&lt;3600000,ROUNDDOWN(B2794/4,-3)*2.8-80000,IF(B2794&lt;6600000,ROUNDDOWN(B2794/4,-3)*3.2-440000,IF(B2794&lt;8500000,ROUNDDOWN(B2794*0.9,0)-1100000,B2794-1950000)))))))),IF(B2794&lt;651000,0,IF(B2794&lt;1900000,B2794-650000,IF(B2794&lt;3600000,ROUNDDOWN(B2794/4,-3)*2.8-80000,IF(B2794&lt;6600000,ROUNDDOWN(B2794/4,-3)*3.2-440000,IF(B2794&lt;8500000,ROUNDDOWN(B2794*0.9,0)-1100000,B2794-1950000)))))),0)</f>
        <v/>
      </c>
      <c r="N2794" s="18">
        <f>IF(M2794&gt;23500000,NA(),IF(C2794&gt;=2026,IF(M2794&lt;=4890000,1040000,IF(M2794&lt;=6550000,670000,620000)),IF(M2794&lt;=1320000,950000,IF(M2794&lt;=3360000,880000,IF(M2794&lt;=4890000,680000,IF(M2794&lt;=6550000,630000,580000))))))</f>
        <v/>
      </c>
      <c r="O2794" s="18">
        <f>IF(F2794&lt;=0,IF(AND(D2794="はい",C2794&gt;=2026,C2794&lt;=2027),IF(E2794&lt;=0,0,IF(E2794&lt;=30000,E2794,IF(E2794&lt;=60000,ROUNDUP(E2794/2,0)+15000,IF(E2794&lt;=120000,ROUNDUP(E2794/4,0)+30000,60000)))),IF(E2794&lt;=0,0,IF(E2794&lt;=20000,E2794,IF(E2794&lt;=40000,ROUNDUP(E2794/2,0)+10000,IF(E2794&lt;=80000,ROUNDUP(E2794/4,0)+20000,40000))))),IF(E2794&lt;=0,IF(F2794&lt;=0,0,IF(F2794&lt;=25000,F2794,IF(F2794&lt;=50000,ROUNDUP(F2794/2,0)+12500,IF(F2794&lt;=100000,ROUNDUP(F2794/4,0)+25000,50000)))),MAX(IF(F2794&lt;=0,0,IF(F2794&lt;=25000,F2794,IF(F2794&lt;=50000,ROUNDUP(F2794/2,0)+12500,IF(F2794&lt;=100000,ROUNDUP(F2794/4,0)+25000,50000)))),MIN(IF(AND(D2794="はい",C2794&gt;=2026,C2794&lt;=2027),IF(E2794&lt;=0,0,IF(E2794&lt;=30000,E2794,IF(E2794&lt;=60000,ROUNDUP(E2794/2,0)+15000,IF(E2794&lt;=120000,ROUNDUP(E2794/4,0)+30000,60000)))),IF(E2794&lt;=0,0,IF(E2794&lt;=20000,E2794,IF(E2794&lt;=40000,ROUNDUP(E2794/2,0)+10000,IF(E2794&lt;=80000,ROUNDUP(E2794/4,0)+20000,40000)))))+IF(F2794&lt;=0,0,IF(F2794&lt;=25000,F2794,IF(F2794&lt;=50000,ROUNDUP(F2794/2,0)+12500,IF(F2794&lt;=100000,ROUNDUP(F2794/4,0)+25000,50000)))),IF(AND(D2794="はい",C2794&gt;=2026,C2794&lt;=2027),60000,40000)))))</f>
        <v/>
      </c>
      <c r="P2794" s="18">
        <f>IF(G2794&lt;=0,0,IF(G2794&lt;=20000,G2794,IF(G2794&lt;=40000,ROUNDUP(G2794/2,0)+10000,IF(G2794&lt;=80000,ROUNDUP(G2794/4,0)+20000,40000))))</f>
        <v/>
      </c>
      <c r="Q2794" s="18">
        <f>IF(I2794&lt;=0,IF(H2794&lt;=0,0,IF(H2794&lt;=20000,H2794,IF(H2794&lt;=40000,ROUNDUP(H2794/2,0)+10000,IF(H2794&lt;=80000,ROUNDUP(H2794/4,0)+20000,40000)))),IF(H2794&lt;=0,IF(I2794&lt;=0,0,IF(I2794&lt;=25000,I2794,IF(I2794&lt;=50000,ROUNDUP(I2794/2,0)+12500,IF(I2794&lt;=100000,ROUNDUP(I2794/4,0)+25000,50000)))),MAX(IF(I2794&lt;=0,0,IF(I2794&lt;=25000,I2794,IF(I2794&lt;=50000,ROUNDUP(I2794/2,0)+12500,IF(I2794&lt;=100000,ROUNDUP(I2794/4,0)+25000,50000)))),MIN(IF(H2794&lt;=0,0,IF(H2794&lt;=20000,H2794,IF(H2794&lt;=40000,ROUNDUP(H2794/2,0)+10000,IF(H2794&lt;=80000,ROUNDUP(H2794/4,0)+20000,40000))))+IF(I2794&lt;=0,0,IF(I2794&lt;=25000,I2794,IF(I2794&lt;=50000,ROUNDUP(I2794/2,0)+12500,IF(I2794&lt;=100000,ROUNDUP(I2794/4,0)+25000,50000)))),40000))))</f>
        <v/>
      </c>
      <c r="R2794" s="18">
        <f>MIN(120000,O2794+P2794+Q2794)</f>
        <v/>
      </c>
      <c r="S2794" s="18">
        <f>IF(F2794&lt;=0,IF(E2794&lt;=0,0,IF(E2794&lt;=12000,E2794,IF(E2794&lt;=32000,ROUNDUP(E2794/2,0)+6000,IF(E2794&lt;=56000,ROUNDUP(E2794/4,0)+14000,28000)))),IF(E2794&lt;=0,IF(F2794&lt;=0,0,IF(F2794&lt;=15000,F2794,IF(F2794&lt;=40000,ROUNDUP(F2794/2,0)+7500,IF(F2794&lt;=70000,ROUNDUP(F2794/4,0)+17500,35000)))),MAX(IF(F2794&lt;=0,0,IF(F2794&lt;=15000,F2794,IF(F2794&lt;=40000,ROUNDUP(F2794/2,0)+7500,IF(F2794&lt;=70000,ROUNDUP(F2794/4,0)+17500,35000)))),MIN(IF(E2794&lt;=0,0,IF(E2794&lt;=12000,E2794,IF(E2794&lt;=32000,ROUNDUP(E2794/2,0)+6000,IF(E2794&lt;=56000,ROUNDUP(E2794/4,0)+14000,28000))))+IF(F2794&lt;=0,0,IF(F2794&lt;=15000,F2794,IF(F2794&lt;=40000,ROUNDUP(F2794/2,0)+7500,IF(F2794&lt;=70000,ROUNDUP(F2794/4,0)+17500,35000)))),28000))))</f>
        <v/>
      </c>
      <c r="T2794" s="18">
        <f>IF(G2794&lt;=0,0,IF(G2794&lt;=12000,G2794,IF(G2794&lt;=32000,ROUNDUP(G2794/2,0)+6000,IF(G2794&lt;=56000,ROUNDUP(G2794/4,0)+14000,28000))))</f>
        <v/>
      </c>
      <c r="U2794" s="18">
        <f>IF(I2794&lt;=0,IF(H2794&lt;=0,0,IF(H2794&lt;=12000,H2794,IF(H2794&lt;=32000,ROUNDUP(H2794/2,0)+6000,IF(H2794&lt;=56000,ROUNDUP(H2794/4,0)+14000,28000)))),IF(H2794&lt;=0,IF(I2794&lt;=0,0,IF(I2794&lt;=15000,I2794,IF(I2794&lt;=40000,ROUNDUP(I2794/2,0)+7500,IF(I2794&lt;=70000,ROUNDUP(I2794/4,0)+17500,35000)))),MAX(IF(I2794&lt;=0,0,IF(I2794&lt;=15000,I2794,IF(I2794&lt;=40000,ROUNDUP(I2794/2,0)+7500,IF(I2794&lt;=70000,ROUNDUP(I2794/4,0)+17500,35000)))),MIN(IF(H2794&lt;=0,0,IF(H2794&lt;=12000,H2794,IF(H2794&lt;=32000,ROUNDUP(H2794/2,0)+6000,IF(H2794&lt;=56000,ROUNDUP(H2794/4,0)+14000,28000))))+IF(I2794&lt;=0,0,IF(I2794&lt;=15000,I2794,IF(I2794&lt;=40000,ROUNDUP(I2794/2,0)+7500,IF(I2794&lt;=70000,ROUNDUP(I2794/4,0)+17500,35000)))),28000))))</f>
        <v/>
      </c>
      <c r="V2794" s="18">
        <f>MIN(70000,S2794+T2794+U2794)</f>
        <v/>
      </c>
      <c r="W2794" s="18">
        <f>MAX(0,ROUNDDOWN(M2794-J2794-N2794-K2794-0,-3))</f>
        <v/>
      </c>
      <c r="X2794" s="18">
        <f>MAX(0,ROUNDDOWN(M2794-J2794-N2794-K2794-R2794,-3))</f>
        <v/>
      </c>
      <c r="Y2794" s="18">
        <f>IF(W2794&lt;=0,0,ROUNDDOWN((W2794*LOOKUP(W2794,{0,1950001,3300001,6950001,9000001,18000001,40000001},{0.05,0.1,0.2,0.23,0.33,0.4,0.45})-LOOKUP(W2794,{0,1950001,3300001,6950001,9000001,18000001,40000001},{0,97500,427500,636000,1536000,2796000,4796000}))*1.021,-2))</f>
        <v/>
      </c>
      <c r="Z2794" s="18">
        <f>IF(X2794&lt;=0,0,ROUNDDOWN((X2794*LOOKUP(X2794,{0,1950001,3300001,6950001,9000001,18000001,40000001},{0.05,0.1,0.2,0.23,0.33,0.4,0.45})-LOOKUP(X2794,{0,1950001,3300001,6950001,9000001,18000001,40000001},{0,97500,427500,636000,1536000,2796000,4796000}))*1.021,-2))</f>
        <v/>
      </c>
      <c r="AA2794" s="18">
        <f>MAX(0,ROUNDDOWN(M2794-J2794-430000-L2794-0,-3))</f>
        <v/>
      </c>
      <c r="AB2794" s="18">
        <f>MAX(0,ROUNDDOWN(M2794-J2794-430000-L2794-V2794,-3))</f>
        <v/>
      </c>
      <c r="AC2794" s="18">
        <f>IF(M2794&lt;=450000,0,MAX(0,ROUNDDOWN(AA2794*0.06-MIN(50000,AA2794)*0.03,-2))+MAX(0,ROUNDDOWN(AA2794*0.04-MIN(50000,AA2794)*0.02,-2)))</f>
        <v/>
      </c>
      <c r="AD2794" s="18">
        <f>IF(M2794&lt;=450000,0,MAX(0,ROUNDDOWN(AB2794*0.06-MIN(50000,AB2794)*0.03,-2))+MAX(0,ROUNDDOWN(AB2794*0.04-MIN(50000,AB2794)*0.02,-2)))</f>
        <v/>
      </c>
      <c r="AE2794" s="18">
        <f>Y2794-Z2794</f>
        <v/>
      </c>
      <c r="AF2794" s="18">
        <f>AC2794-AD2794</f>
        <v/>
      </c>
      <c r="AG2794" s="18">
        <f>AE2794+AF2794</f>
        <v/>
      </c>
      <c r="AH2794" s="20">
        <f>IF(W2794&lt;=0,0,LOOKUP(W2794,{0,1950001,3300001,6950001,9000001,18000001,40000001},{0.05,0.1,0.2,0.23,0.33,0.4,0.45}))</f>
        <v/>
      </c>
    </row>
    <row r="2795">
      <c r="A2795" t="inlineStr">
        <is>
          <t>1万円刻み 特例あり一般12万円</t>
        </is>
      </c>
      <c r="B2795" s="18">
        <f>'4_1万円刻み'!$A$905</f>
        <v/>
      </c>
      <c r="C2795" s="19" t="n">
        <v>2026</v>
      </c>
      <c r="D2795" t="inlineStr">
        <is>
          <t>はい</t>
        </is>
      </c>
      <c r="E2795" s="18" t="n">
        <v>120000</v>
      </c>
      <c r="F2795" s="18" t="n">
        <v>0</v>
      </c>
      <c r="G2795" s="18" t="n">
        <v>0</v>
      </c>
      <c r="H2795" s="18" t="n">
        <v>0</v>
      </c>
      <c r="I2795" s="18" t="n">
        <v>0</v>
      </c>
      <c r="J2795" s="18">
        <f>ROUND(MIN(B2795/12,650000)*12*0.0915+MIN(B2795/12,1390000)*12*(0.0504+0)+B2795*0.005,0)</f>
        <v/>
      </c>
      <c r="K2795" s="18" t="n">
        <v>0</v>
      </c>
      <c r="L2795" s="18" t="n">
        <v>0</v>
      </c>
      <c r="M2795" s="18">
        <f>ROUND(IF(C2795&gt;=2026,IF(B2795&lt;741000,0,IF(B2795&lt;2191000,B2795-740000,IF(B2795&lt;2193000,1451000,IF(B2795&lt;2196000,1453000,IF(B2795&lt;2200000,1456000,IF(B2795&lt;3600000,ROUNDDOWN(B2795/4,-3)*2.8-80000,IF(B2795&lt;6600000,ROUNDDOWN(B2795/4,-3)*3.2-440000,IF(B2795&lt;8500000,ROUNDDOWN(B2795*0.9,0)-1100000,B2795-1950000)))))))),IF(B2795&lt;651000,0,IF(B2795&lt;1900000,B2795-650000,IF(B2795&lt;3600000,ROUNDDOWN(B2795/4,-3)*2.8-80000,IF(B2795&lt;6600000,ROUNDDOWN(B2795/4,-3)*3.2-440000,IF(B2795&lt;8500000,ROUNDDOWN(B2795*0.9,0)-1100000,B2795-1950000)))))),0)</f>
        <v/>
      </c>
      <c r="N2795" s="18">
        <f>IF(M2795&gt;23500000,NA(),IF(C2795&gt;=2026,IF(M2795&lt;=4890000,1040000,IF(M2795&lt;=6550000,670000,620000)),IF(M2795&lt;=1320000,950000,IF(M2795&lt;=3360000,880000,IF(M2795&lt;=4890000,680000,IF(M2795&lt;=6550000,630000,580000))))))</f>
        <v/>
      </c>
      <c r="O2795" s="18">
        <f>IF(F2795&lt;=0,IF(AND(D2795="はい",C2795&gt;=2026,C2795&lt;=2027),IF(E2795&lt;=0,0,IF(E2795&lt;=30000,E2795,IF(E2795&lt;=60000,ROUNDUP(E2795/2,0)+15000,IF(E2795&lt;=120000,ROUNDUP(E2795/4,0)+30000,60000)))),IF(E2795&lt;=0,0,IF(E2795&lt;=20000,E2795,IF(E2795&lt;=40000,ROUNDUP(E2795/2,0)+10000,IF(E2795&lt;=80000,ROUNDUP(E2795/4,0)+20000,40000))))),IF(E2795&lt;=0,IF(F2795&lt;=0,0,IF(F2795&lt;=25000,F2795,IF(F2795&lt;=50000,ROUNDUP(F2795/2,0)+12500,IF(F2795&lt;=100000,ROUNDUP(F2795/4,0)+25000,50000)))),MAX(IF(F2795&lt;=0,0,IF(F2795&lt;=25000,F2795,IF(F2795&lt;=50000,ROUNDUP(F2795/2,0)+12500,IF(F2795&lt;=100000,ROUNDUP(F2795/4,0)+25000,50000)))),MIN(IF(AND(D2795="はい",C2795&gt;=2026,C2795&lt;=2027),IF(E2795&lt;=0,0,IF(E2795&lt;=30000,E2795,IF(E2795&lt;=60000,ROUNDUP(E2795/2,0)+15000,IF(E2795&lt;=120000,ROUNDUP(E2795/4,0)+30000,60000)))),IF(E2795&lt;=0,0,IF(E2795&lt;=20000,E2795,IF(E2795&lt;=40000,ROUNDUP(E2795/2,0)+10000,IF(E2795&lt;=80000,ROUNDUP(E2795/4,0)+20000,40000)))))+IF(F2795&lt;=0,0,IF(F2795&lt;=25000,F2795,IF(F2795&lt;=50000,ROUNDUP(F2795/2,0)+12500,IF(F2795&lt;=100000,ROUNDUP(F2795/4,0)+25000,50000)))),IF(AND(D2795="はい",C2795&gt;=2026,C2795&lt;=2027),60000,40000)))))</f>
        <v/>
      </c>
      <c r="P2795" s="18">
        <f>IF(G2795&lt;=0,0,IF(G2795&lt;=20000,G2795,IF(G2795&lt;=40000,ROUNDUP(G2795/2,0)+10000,IF(G2795&lt;=80000,ROUNDUP(G2795/4,0)+20000,40000))))</f>
        <v/>
      </c>
      <c r="Q2795" s="18">
        <f>IF(I2795&lt;=0,IF(H2795&lt;=0,0,IF(H2795&lt;=20000,H2795,IF(H2795&lt;=40000,ROUNDUP(H2795/2,0)+10000,IF(H2795&lt;=80000,ROUNDUP(H2795/4,0)+20000,40000)))),IF(H2795&lt;=0,IF(I2795&lt;=0,0,IF(I2795&lt;=25000,I2795,IF(I2795&lt;=50000,ROUNDUP(I2795/2,0)+12500,IF(I2795&lt;=100000,ROUNDUP(I2795/4,0)+25000,50000)))),MAX(IF(I2795&lt;=0,0,IF(I2795&lt;=25000,I2795,IF(I2795&lt;=50000,ROUNDUP(I2795/2,0)+12500,IF(I2795&lt;=100000,ROUNDUP(I2795/4,0)+25000,50000)))),MIN(IF(H2795&lt;=0,0,IF(H2795&lt;=20000,H2795,IF(H2795&lt;=40000,ROUNDUP(H2795/2,0)+10000,IF(H2795&lt;=80000,ROUNDUP(H2795/4,0)+20000,40000))))+IF(I2795&lt;=0,0,IF(I2795&lt;=25000,I2795,IF(I2795&lt;=50000,ROUNDUP(I2795/2,0)+12500,IF(I2795&lt;=100000,ROUNDUP(I2795/4,0)+25000,50000)))),40000))))</f>
        <v/>
      </c>
      <c r="R2795" s="18">
        <f>MIN(120000,O2795+P2795+Q2795)</f>
        <v/>
      </c>
      <c r="S2795" s="18">
        <f>IF(F2795&lt;=0,IF(E2795&lt;=0,0,IF(E2795&lt;=12000,E2795,IF(E2795&lt;=32000,ROUNDUP(E2795/2,0)+6000,IF(E2795&lt;=56000,ROUNDUP(E2795/4,0)+14000,28000)))),IF(E2795&lt;=0,IF(F2795&lt;=0,0,IF(F2795&lt;=15000,F2795,IF(F2795&lt;=40000,ROUNDUP(F2795/2,0)+7500,IF(F2795&lt;=70000,ROUNDUP(F2795/4,0)+17500,35000)))),MAX(IF(F2795&lt;=0,0,IF(F2795&lt;=15000,F2795,IF(F2795&lt;=40000,ROUNDUP(F2795/2,0)+7500,IF(F2795&lt;=70000,ROUNDUP(F2795/4,0)+17500,35000)))),MIN(IF(E2795&lt;=0,0,IF(E2795&lt;=12000,E2795,IF(E2795&lt;=32000,ROUNDUP(E2795/2,0)+6000,IF(E2795&lt;=56000,ROUNDUP(E2795/4,0)+14000,28000))))+IF(F2795&lt;=0,0,IF(F2795&lt;=15000,F2795,IF(F2795&lt;=40000,ROUNDUP(F2795/2,0)+7500,IF(F2795&lt;=70000,ROUNDUP(F2795/4,0)+17500,35000)))),28000))))</f>
        <v/>
      </c>
      <c r="T2795" s="18">
        <f>IF(G2795&lt;=0,0,IF(G2795&lt;=12000,G2795,IF(G2795&lt;=32000,ROUNDUP(G2795/2,0)+6000,IF(G2795&lt;=56000,ROUNDUP(G2795/4,0)+14000,28000))))</f>
        <v/>
      </c>
      <c r="U2795" s="18">
        <f>IF(I2795&lt;=0,IF(H2795&lt;=0,0,IF(H2795&lt;=12000,H2795,IF(H2795&lt;=32000,ROUNDUP(H2795/2,0)+6000,IF(H2795&lt;=56000,ROUNDUP(H2795/4,0)+14000,28000)))),IF(H2795&lt;=0,IF(I2795&lt;=0,0,IF(I2795&lt;=15000,I2795,IF(I2795&lt;=40000,ROUNDUP(I2795/2,0)+7500,IF(I2795&lt;=70000,ROUNDUP(I2795/4,0)+17500,35000)))),MAX(IF(I2795&lt;=0,0,IF(I2795&lt;=15000,I2795,IF(I2795&lt;=40000,ROUNDUP(I2795/2,0)+7500,IF(I2795&lt;=70000,ROUNDUP(I2795/4,0)+17500,35000)))),MIN(IF(H2795&lt;=0,0,IF(H2795&lt;=12000,H2795,IF(H2795&lt;=32000,ROUNDUP(H2795/2,0)+6000,IF(H2795&lt;=56000,ROUNDUP(H2795/4,0)+14000,28000))))+IF(I2795&lt;=0,0,IF(I2795&lt;=15000,I2795,IF(I2795&lt;=40000,ROUNDUP(I2795/2,0)+7500,IF(I2795&lt;=70000,ROUNDUP(I2795/4,0)+17500,35000)))),28000))))</f>
        <v/>
      </c>
      <c r="V2795" s="18">
        <f>MIN(70000,S2795+T2795+U2795)</f>
        <v/>
      </c>
      <c r="W2795" s="18">
        <f>MAX(0,ROUNDDOWN(M2795-J2795-N2795-K2795-0,-3))</f>
        <v/>
      </c>
      <c r="X2795" s="18">
        <f>MAX(0,ROUNDDOWN(M2795-J2795-N2795-K2795-R2795,-3))</f>
        <v/>
      </c>
      <c r="Y2795" s="18">
        <f>IF(W2795&lt;=0,0,ROUNDDOWN((W2795*LOOKUP(W2795,{0,1950001,3300001,6950001,9000001,18000001,40000001},{0.05,0.1,0.2,0.23,0.33,0.4,0.45})-LOOKUP(W2795,{0,1950001,3300001,6950001,9000001,18000001,40000001},{0,97500,427500,636000,1536000,2796000,4796000}))*1.021,-2))</f>
        <v/>
      </c>
      <c r="Z2795" s="18">
        <f>IF(X2795&lt;=0,0,ROUNDDOWN((X2795*LOOKUP(X2795,{0,1950001,3300001,6950001,9000001,18000001,40000001},{0.05,0.1,0.2,0.23,0.33,0.4,0.45})-LOOKUP(X2795,{0,1950001,3300001,6950001,9000001,18000001,40000001},{0,97500,427500,636000,1536000,2796000,4796000}))*1.021,-2))</f>
        <v/>
      </c>
      <c r="AA2795" s="18">
        <f>MAX(0,ROUNDDOWN(M2795-J2795-430000-L2795-0,-3))</f>
        <v/>
      </c>
      <c r="AB2795" s="18">
        <f>MAX(0,ROUNDDOWN(M2795-J2795-430000-L2795-V2795,-3))</f>
        <v/>
      </c>
      <c r="AC2795" s="18">
        <f>IF(M2795&lt;=450000,0,MAX(0,ROUNDDOWN(AA2795*0.06-MIN(50000,AA2795)*0.03,-2))+MAX(0,ROUNDDOWN(AA2795*0.04-MIN(50000,AA2795)*0.02,-2)))</f>
        <v/>
      </c>
      <c r="AD2795" s="18">
        <f>IF(M2795&lt;=450000,0,MAX(0,ROUNDDOWN(AB2795*0.06-MIN(50000,AB2795)*0.03,-2))+MAX(0,ROUNDDOWN(AB2795*0.04-MIN(50000,AB2795)*0.02,-2)))</f>
        <v/>
      </c>
      <c r="AE2795" s="18">
        <f>Y2795-Z2795</f>
        <v/>
      </c>
      <c r="AF2795" s="18">
        <f>AC2795-AD2795</f>
        <v/>
      </c>
      <c r="AG2795" s="18">
        <f>AE2795+AF2795</f>
        <v/>
      </c>
      <c r="AH2795" s="20">
        <f>IF(W2795&lt;=0,0,LOOKUP(W2795,{0,1950001,3300001,6950001,9000001,18000001,40000001},{0.05,0.1,0.2,0.23,0.33,0.4,0.45}))</f>
        <v/>
      </c>
    </row>
    <row r="2796">
      <c r="A2796" t="inlineStr">
        <is>
          <t>1万円刻み 3区分8万円ずつ</t>
        </is>
      </c>
      <c r="B2796" s="18">
        <f>'4_1万円刻み'!$A$906</f>
        <v/>
      </c>
      <c r="C2796" s="19" t="n">
        <v>2026</v>
      </c>
      <c r="D2796" t="inlineStr">
        <is>
          <t>いいえ</t>
        </is>
      </c>
      <c r="E2796" s="18" t="n">
        <v>80000</v>
      </c>
      <c r="F2796" s="18" t="n">
        <v>0</v>
      </c>
      <c r="G2796" s="18" t="n">
        <v>80000</v>
      </c>
      <c r="H2796" s="18" t="n">
        <v>80000</v>
      </c>
      <c r="I2796" s="18" t="n">
        <v>0</v>
      </c>
      <c r="J2796" s="18">
        <f>ROUND(MIN(B2796/12,650000)*12*0.0915+MIN(B2796/12,1390000)*12*(0.0504+0)+B2796*0.005,0)</f>
        <v/>
      </c>
      <c r="K2796" s="18" t="n">
        <v>0</v>
      </c>
      <c r="L2796" s="18" t="n">
        <v>0</v>
      </c>
      <c r="M2796" s="18">
        <f>ROUND(IF(C2796&gt;=2026,IF(B2796&lt;741000,0,IF(B2796&lt;2191000,B2796-740000,IF(B2796&lt;2193000,1451000,IF(B2796&lt;2196000,1453000,IF(B2796&lt;2200000,1456000,IF(B2796&lt;3600000,ROUNDDOWN(B2796/4,-3)*2.8-80000,IF(B2796&lt;6600000,ROUNDDOWN(B2796/4,-3)*3.2-440000,IF(B2796&lt;8500000,ROUNDDOWN(B2796*0.9,0)-1100000,B2796-1950000)))))))),IF(B2796&lt;651000,0,IF(B2796&lt;1900000,B2796-650000,IF(B2796&lt;3600000,ROUNDDOWN(B2796/4,-3)*2.8-80000,IF(B2796&lt;6600000,ROUNDDOWN(B2796/4,-3)*3.2-440000,IF(B2796&lt;8500000,ROUNDDOWN(B2796*0.9,0)-1100000,B2796-1950000)))))),0)</f>
        <v/>
      </c>
      <c r="N2796" s="18">
        <f>IF(M2796&gt;23500000,NA(),IF(C2796&gt;=2026,IF(M2796&lt;=4890000,1040000,IF(M2796&lt;=6550000,670000,620000)),IF(M2796&lt;=1320000,950000,IF(M2796&lt;=3360000,880000,IF(M2796&lt;=4890000,680000,IF(M2796&lt;=6550000,630000,580000))))))</f>
        <v/>
      </c>
      <c r="O2796" s="18">
        <f>IF(F2796&lt;=0,IF(AND(D2796="はい",C2796&gt;=2026,C2796&lt;=2027),IF(E2796&lt;=0,0,IF(E2796&lt;=30000,E2796,IF(E2796&lt;=60000,ROUNDUP(E2796/2,0)+15000,IF(E2796&lt;=120000,ROUNDUP(E2796/4,0)+30000,60000)))),IF(E2796&lt;=0,0,IF(E2796&lt;=20000,E2796,IF(E2796&lt;=40000,ROUNDUP(E2796/2,0)+10000,IF(E2796&lt;=80000,ROUNDUP(E2796/4,0)+20000,40000))))),IF(E2796&lt;=0,IF(F2796&lt;=0,0,IF(F2796&lt;=25000,F2796,IF(F2796&lt;=50000,ROUNDUP(F2796/2,0)+12500,IF(F2796&lt;=100000,ROUNDUP(F2796/4,0)+25000,50000)))),MAX(IF(F2796&lt;=0,0,IF(F2796&lt;=25000,F2796,IF(F2796&lt;=50000,ROUNDUP(F2796/2,0)+12500,IF(F2796&lt;=100000,ROUNDUP(F2796/4,0)+25000,50000)))),MIN(IF(AND(D2796="はい",C2796&gt;=2026,C2796&lt;=2027),IF(E2796&lt;=0,0,IF(E2796&lt;=30000,E2796,IF(E2796&lt;=60000,ROUNDUP(E2796/2,0)+15000,IF(E2796&lt;=120000,ROUNDUP(E2796/4,0)+30000,60000)))),IF(E2796&lt;=0,0,IF(E2796&lt;=20000,E2796,IF(E2796&lt;=40000,ROUNDUP(E2796/2,0)+10000,IF(E2796&lt;=80000,ROUNDUP(E2796/4,0)+20000,40000)))))+IF(F2796&lt;=0,0,IF(F2796&lt;=25000,F2796,IF(F2796&lt;=50000,ROUNDUP(F2796/2,0)+12500,IF(F2796&lt;=100000,ROUNDUP(F2796/4,0)+25000,50000)))),IF(AND(D2796="はい",C2796&gt;=2026,C2796&lt;=2027),60000,40000)))))</f>
        <v/>
      </c>
      <c r="P2796" s="18">
        <f>IF(G2796&lt;=0,0,IF(G2796&lt;=20000,G2796,IF(G2796&lt;=40000,ROUNDUP(G2796/2,0)+10000,IF(G2796&lt;=80000,ROUNDUP(G2796/4,0)+20000,40000))))</f>
        <v/>
      </c>
      <c r="Q2796" s="18">
        <f>IF(I2796&lt;=0,IF(H2796&lt;=0,0,IF(H2796&lt;=20000,H2796,IF(H2796&lt;=40000,ROUNDUP(H2796/2,0)+10000,IF(H2796&lt;=80000,ROUNDUP(H2796/4,0)+20000,40000)))),IF(H2796&lt;=0,IF(I2796&lt;=0,0,IF(I2796&lt;=25000,I2796,IF(I2796&lt;=50000,ROUNDUP(I2796/2,0)+12500,IF(I2796&lt;=100000,ROUNDUP(I2796/4,0)+25000,50000)))),MAX(IF(I2796&lt;=0,0,IF(I2796&lt;=25000,I2796,IF(I2796&lt;=50000,ROUNDUP(I2796/2,0)+12500,IF(I2796&lt;=100000,ROUNDUP(I2796/4,0)+25000,50000)))),MIN(IF(H2796&lt;=0,0,IF(H2796&lt;=20000,H2796,IF(H2796&lt;=40000,ROUNDUP(H2796/2,0)+10000,IF(H2796&lt;=80000,ROUNDUP(H2796/4,0)+20000,40000))))+IF(I2796&lt;=0,0,IF(I2796&lt;=25000,I2796,IF(I2796&lt;=50000,ROUNDUP(I2796/2,0)+12500,IF(I2796&lt;=100000,ROUNDUP(I2796/4,0)+25000,50000)))),40000))))</f>
        <v/>
      </c>
      <c r="R2796" s="18">
        <f>MIN(120000,O2796+P2796+Q2796)</f>
        <v/>
      </c>
      <c r="S2796" s="18">
        <f>IF(F2796&lt;=0,IF(E2796&lt;=0,0,IF(E2796&lt;=12000,E2796,IF(E2796&lt;=32000,ROUNDUP(E2796/2,0)+6000,IF(E2796&lt;=56000,ROUNDUP(E2796/4,0)+14000,28000)))),IF(E2796&lt;=0,IF(F2796&lt;=0,0,IF(F2796&lt;=15000,F2796,IF(F2796&lt;=40000,ROUNDUP(F2796/2,0)+7500,IF(F2796&lt;=70000,ROUNDUP(F2796/4,0)+17500,35000)))),MAX(IF(F2796&lt;=0,0,IF(F2796&lt;=15000,F2796,IF(F2796&lt;=40000,ROUNDUP(F2796/2,0)+7500,IF(F2796&lt;=70000,ROUNDUP(F2796/4,0)+17500,35000)))),MIN(IF(E2796&lt;=0,0,IF(E2796&lt;=12000,E2796,IF(E2796&lt;=32000,ROUNDUP(E2796/2,0)+6000,IF(E2796&lt;=56000,ROUNDUP(E2796/4,0)+14000,28000))))+IF(F2796&lt;=0,0,IF(F2796&lt;=15000,F2796,IF(F2796&lt;=40000,ROUNDUP(F2796/2,0)+7500,IF(F2796&lt;=70000,ROUNDUP(F2796/4,0)+17500,35000)))),28000))))</f>
        <v/>
      </c>
      <c r="T2796" s="18">
        <f>IF(G2796&lt;=0,0,IF(G2796&lt;=12000,G2796,IF(G2796&lt;=32000,ROUNDUP(G2796/2,0)+6000,IF(G2796&lt;=56000,ROUNDUP(G2796/4,0)+14000,28000))))</f>
        <v/>
      </c>
      <c r="U2796" s="18">
        <f>IF(I2796&lt;=0,IF(H2796&lt;=0,0,IF(H2796&lt;=12000,H2796,IF(H2796&lt;=32000,ROUNDUP(H2796/2,0)+6000,IF(H2796&lt;=56000,ROUNDUP(H2796/4,0)+14000,28000)))),IF(H2796&lt;=0,IF(I2796&lt;=0,0,IF(I2796&lt;=15000,I2796,IF(I2796&lt;=40000,ROUNDUP(I2796/2,0)+7500,IF(I2796&lt;=70000,ROUNDUP(I2796/4,0)+17500,35000)))),MAX(IF(I2796&lt;=0,0,IF(I2796&lt;=15000,I2796,IF(I2796&lt;=40000,ROUNDUP(I2796/2,0)+7500,IF(I2796&lt;=70000,ROUNDUP(I2796/4,0)+17500,35000)))),MIN(IF(H2796&lt;=0,0,IF(H2796&lt;=12000,H2796,IF(H2796&lt;=32000,ROUNDUP(H2796/2,0)+6000,IF(H2796&lt;=56000,ROUNDUP(H2796/4,0)+14000,28000))))+IF(I2796&lt;=0,0,IF(I2796&lt;=15000,I2796,IF(I2796&lt;=40000,ROUNDUP(I2796/2,0)+7500,IF(I2796&lt;=70000,ROUNDUP(I2796/4,0)+17500,35000)))),28000))))</f>
        <v/>
      </c>
      <c r="V2796" s="18">
        <f>MIN(70000,S2796+T2796+U2796)</f>
        <v/>
      </c>
      <c r="W2796" s="18">
        <f>MAX(0,ROUNDDOWN(M2796-J2796-N2796-K2796-0,-3))</f>
        <v/>
      </c>
      <c r="X2796" s="18">
        <f>MAX(0,ROUNDDOWN(M2796-J2796-N2796-K2796-R2796,-3))</f>
        <v/>
      </c>
      <c r="Y2796" s="18">
        <f>IF(W2796&lt;=0,0,ROUNDDOWN((W2796*LOOKUP(W2796,{0,1950001,3300001,6950001,9000001,18000001,40000001},{0.05,0.1,0.2,0.23,0.33,0.4,0.45})-LOOKUP(W2796,{0,1950001,3300001,6950001,9000001,18000001,40000001},{0,97500,427500,636000,1536000,2796000,4796000}))*1.021,-2))</f>
        <v/>
      </c>
      <c r="Z2796" s="18">
        <f>IF(X2796&lt;=0,0,ROUNDDOWN((X2796*LOOKUP(X2796,{0,1950001,3300001,6950001,9000001,18000001,40000001},{0.05,0.1,0.2,0.23,0.33,0.4,0.45})-LOOKUP(X2796,{0,1950001,3300001,6950001,9000001,18000001,40000001},{0,97500,427500,636000,1536000,2796000,4796000}))*1.021,-2))</f>
        <v/>
      </c>
      <c r="AA2796" s="18">
        <f>MAX(0,ROUNDDOWN(M2796-J2796-430000-L2796-0,-3))</f>
        <v/>
      </c>
      <c r="AB2796" s="18">
        <f>MAX(0,ROUNDDOWN(M2796-J2796-430000-L2796-V2796,-3))</f>
        <v/>
      </c>
      <c r="AC2796" s="18">
        <f>IF(M2796&lt;=450000,0,MAX(0,ROUNDDOWN(AA2796*0.06-MIN(50000,AA2796)*0.03,-2))+MAX(0,ROUNDDOWN(AA2796*0.04-MIN(50000,AA2796)*0.02,-2)))</f>
        <v/>
      </c>
      <c r="AD2796" s="18">
        <f>IF(M2796&lt;=450000,0,MAX(0,ROUNDDOWN(AB2796*0.06-MIN(50000,AB2796)*0.03,-2))+MAX(0,ROUNDDOWN(AB2796*0.04-MIN(50000,AB2796)*0.02,-2)))</f>
        <v/>
      </c>
      <c r="AE2796" s="18">
        <f>Y2796-Z2796</f>
        <v/>
      </c>
      <c r="AF2796" s="18">
        <f>AC2796-AD2796</f>
        <v/>
      </c>
      <c r="AG2796" s="18">
        <f>AE2796+AF2796</f>
        <v/>
      </c>
      <c r="AH2796" s="20">
        <f>IF(W2796&lt;=0,0,LOOKUP(W2796,{0,1950001,3300001,6950001,9000001,18000001,40000001},{0.05,0.1,0.2,0.23,0.33,0.4,0.45}))</f>
        <v/>
      </c>
    </row>
    <row r="2797">
      <c r="A2797" t="inlineStr">
        <is>
          <t>1万円刻み 一般8万円</t>
        </is>
      </c>
      <c r="B2797" s="18">
        <f>'4_1万円刻み'!$A$906</f>
        <v/>
      </c>
      <c r="C2797" s="19" t="n">
        <v>2026</v>
      </c>
      <c r="D2797" t="inlineStr">
        <is>
          <t>いいえ</t>
        </is>
      </c>
      <c r="E2797" s="18" t="n">
        <v>80000</v>
      </c>
      <c r="F2797" s="18" t="n">
        <v>0</v>
      </c>
      <c r="G2797" s="18" t="n">
        <v>0</v>
      </c>
      <c r="H2797" s="18" t="n">
        <v>0</v>
      </c>
      <c r="I2797" s="18" t="n">
        <v>0</v>
      </c>
      <c r="J2797" s="18">
        <f>ROUND(MIN(B2797/12,650000)*12*0.0915+MIN(B2797/12,1390000)*12*(0.0504+0)+B2797*0.005,0)</f>
        <v/>
      </c>
      <c r="K2797" s="18" t="n">
        <v>0</v>
      </c>
      <c r="L2797" s="18" t="n">
        <v>0</v>
      </c>
      <c r="M2797" s="18">
        <f>ROUND(IF(C2797&gt;=2026,IF(B2797&lt;741000,0,IF(B2797&lt;2191000,B2797-740000,IF(B2797&lt;2193000,1451000,IF(B2797&lt;2196000,1453000,IF(B2797&lt;2200000,1456000,IF(B2797&lt;3600000,ROUNDDOWN(B2797/4,-3)*2.8-80000,IF(B2797&lt;6600000,ROUNDDOWN(B2797/4,-3)*3.2-440000,IF(B2797&lt;8500000,ROUNDDOWN(B2797*0.9,0)-1100000,B2797-1950000)))))))),IF(B2797&lt;651000,0,IF(B2797&lt;1900000,B2797-650000,IF(B2797&lt;3600000,ROUNDDOWN(B2797/4,-3)*2.8-80000,IF(B2797&lt;6600000,ROUNDDOWN(B2797/4,-3)*3.2-440000,IF(B2797&lt;8500000,ROUNDDOWN(B2797*0.9,0)-1100000,B2797-1950000)))))),0)</f>
        <v/>
      </c>
      <c r="N2797" s="18">
        <f>IF(M2797&gt;23500000,NA(),IF(C2797&gt;=2026,IF(M2797&lt;=4890000,1040000,IF(M2797&lt;=6550000,670000,620000)),IF(M2797&lt;=1320000,950000,IF(M2797&lt;=3360000,880000,IF(M2797&lt;=4890000,680000,IF(M2797&lt;=6550000,630000,580000))))))</f>
        <v/>
      </c>
      <c r="O2797" s="18">
        <f>IF(F2797&lt;=0,IF(AND(D2797="はい",C2797&gt;=2026,C2797&lt;=2027),IF(E2797&lt;=0,0,IF(E2797&lt;=30000,E2797,IF(E2797&lt;=60000,ROUNDUP(E2797/2,0)+15000,IF(E2797&lt;=120000,ROUNDUP(E2797/4,0)+30000,60000)))),IF(E2797&lt;=0,0,IF(E2797&lt;=20000,E2797,IF(E2797&lt;=40000,ROUNDUP(E2797/2,0)+10000,IF(E2797&lt;=80000,ROUNDUP(E2797/4,0)+20000,40000))))),IF(E2797&lt;=0,IF(F2797&lt;=0,0,IF(F2797&lt;=25000,F2797,IF(F2797&lt;=50000,ROUNDUP(F2797/2,0)+12500,IF(F2797&lt;=100000,ROUNDUP(F2797/4,0)+25000,50000)))),MAX(IF(F2797&lt;=0,0,IF(F2797&lt;=25000,F2797,IF(F2797&lt;=50000,ROUNDUP(F2797/2,0)+12500,IF(F2797&lt;=100000,ROUNDUP(F2797/4,0)+25000,50000)))),MIN(IF(AND(D2797="はい",C2797&gt;=2026,C2797&lt;=2027),IF(E2797&lt;=0,0,IF(E2797&lt;=30000,E2797,IF(E2797&lt;=60000,ROUNDUP(E2797/2,0)+15000,IF(E2797&lt;=120000,ROUNDUP(E2797/4,0)+30000,60000)))),IF(E2797&lt;=0,0,IF(E2797&lt;=20000,E2797,IF(E2797&lt;=40000,ROUNDUP(E2797/2,0)+10000,IF(E2797&lt;=80000,ROUNDUP(E2797/4,0)+20000,40000)))))+IF(F2797&lt;=0,0,IF(F2797&lt;=25000,F2797,IF(F2797&lt;=50000,ROUNDUP(F2797/2,0)+12500,IF(F2797&lt;=100000,ROUNDUP(F2797/4,0)+25000,50000)))),IF(AND(D2797="はい",C2797&gt;=2026,C2797&lt;=2027),60000,40000)))))</f>
        <v/>
      </c>
      <c r="P2797" s="18">
        <f>IF(G2797&lt;=0,0,IF(G2797&lt;=20000,G2797,IF(G2797&lt;=40000,ROUNDUP(G2797/2,0)+10000,IF(G2797&lt;=80000,ROUNDUP(G2797/4,0)+20000,40000))))</f>
        <v/>
      </c>
      <c r="Q2797" s="18">
        <f>IF(I2797&lt;=0,IF(H2797&lt;=0,0,IF(H2797&lt;=20000,H2797,IF(H2797&lt;=40000,ROUNDUP(H2797/2,0)+10000,IF(H2797&lt;=80000,ROUNDUP(H2797/4,0)+20000,40000)))),IF(H2797&lt;=0,IF(I2797&lt;=0,0,IF(I2797&lt;=25000,I2797,IF(I2797&lt;=50000,ROUNDUP(I2797/2,0)+12500,IF(I2797&lt;=100000,ROUNDUP(I2797/4,0)+25000,50000)))),MAX(IF(I2797&lt;=0,0,IF(I2797&lt;=25000,I2797,IF(I2797&lt;=50000,ROUNDUP(I2797/2,0)+12500,IF(I2797&lt;=100000,ROUNDUP(I2797/4,0)+25000,50000)))),MIN(IF(H2797&lt;=0,0,IF(H2797&lt;=20000,H2797,IF(H2797&lt;=40000,ROUNDUP(H2797/2,0)+10000,IF(H2797&lt;=80000,ROUNDUP(H2797/4,0)+20000,40000))))+IF(I2797&lt;=0,0,IF(I2797&lt;=25000,I2797,IF(I2797&lt;=50000,ROUNDUP(I2797/2,0)+12500,IF(I2797&lt;=100000,ROUNDUP(I2797/4,0)+25000,50000)))),40000))))</f>
        <v/>
      </c>
      <c r="R2797" s="18">
        <f>MIN(120000,O2797+P2797+Q2797)</f>
        <v/>
      </c>
      <c r="S2797" s="18">
        <f>IF(F2797&lt;=0,IF(E2797&lt;=0,0,IF(E2797&lt;=12000,E2797,IF(E2797&lt;=32000,ROUNDUP(E2797/2,0)+6000,IF(E2797&lt;=56000,ROUNDUP(E2797/4,0)+14000,28000)))),IF(E2797&lt;=0,IF(F2797&lt;=0,0,IF(F2797&lt;=15000,F2797,IF(F2797&lt;=40000,ROUNDUP(F2797/2,0)+7500,IF(F2797&lt;=70000,ROUNDUP(F2797/4,0)+17500,35000)))),MAX(IF(F2797&lt;=0,0,IF(F2797&lt;=15000,F2797,IF(F2797&lt;=40000,ROUNDUP(F2797/2,0)+7500,IF(F2797&lt;=70000,ROUNDUP(F2797/4,0)+17500,35000)))),MIN(IF(E2797&lt;=0,0,IF(E2797&lt;=12000,E2797,IF(E2797&lt;=32000,ROUNDUP(E2797/2,0)+6000,IF(E2797&lt;=56000,ROUNDUP(E2797/4,0)+14000,28000))))+IF(F2797&lt;=0,0,IF(F2797&lt;=15000,F2797,IF(F2797&lt;=40000,ROUNDUP(F2797/2,0)+7500,IF(F2797&lt;=70000,ROUNDUP(F2797/4,0)+17500,35000)))),28000))))</f>
        <v/>
      </c>
      <c r="T2797" s="18">
        <f>IF(G2797&lt;=0,0,IF(G2797&lt;=12000,G2797,IF(G2797&lt;=32000,ROUNDUP(G2797/2,0)+6000,IF(G2797&lt;=56000,ROUNDUP(G2797/4,0)+14000,28000))))</f>
        <v/>
      </c>
      <c r="U2797" s="18">
        <f>IF(I2797&lt;=0,IF(H2797&lt;=0,0,IF(H2797&lt;=12000,H2797,IF(H2797&lt;=32000,ROUNDUP(H2797/2,0)+6000,IF(H2797&lt;=56000,ROUNDUP(H2797/4,0)+14000,28000)))),IF(H2797&lt;=0,IF(I2797&lt;=0,0,IF(I2797&lt;=15000,I2797,IF(I2797&lt;=40000,ROUNDUP(I2797/2,0)+7500,IF(I2797&lt;=70000,ROUNDUP(I2797/4,0)+17500,35000)))),MAX(IF(I2797&lt;=0,0,IF(I2797&lt;=15000,I2797,IF(I2797&lt;=40000,ROUNDUP(I2797/2,0)+7500,IF(I2797&lt;=70000,ROUNDUP(I2797/4,0)+17500,35000)))),MIN(IF(H2797&lt;=0,0,IF(H2797&lt;=12000,H2797,IF(H2797&lt;=32000,ROUNDUP(H2797/2,0)+6000,IF(H2797&lt;=56000,ROUNDUP(H2797/4,0)+14000,28000))))+IF(I2797&lt;=0,0,IF(I2797&lt;=15000,I2797,IF(I2797&lt;=40000,ROUNDUP(I2797/2,0)+7500,IF(I2797&lt;=70000,ROUNDUP(I2797/4,0)+17500,35000)))),28000))))</f>
        <v/>
      </c>
      <c r="V2797" s="18">
        <f>MIN(70000,S2797+T2797+U2797)</f>
        <v/>
      </c>
      <c r="W2797" s="18">
        <f>MAX(0,ROUNDDOWN(M2797-J2797-N2797-K2797-0,-3))</f>
        <v/>
      </c>
      <c r="X2797" s="18">
        <f>MAX(0,ROUNDDOWN(M2797-J2797-N2797-K2797-R2797,-3))</f>
        <v/>
      </c>
      <c r="Y2797" s="18">
        <f>IF(W2797&lt;=0,0,ROUNDDOWN((W2797*LOOKUP(W2797,{0,1950001,3300001,6950001,9000001,18000001,40000001},{0.05,0.1,0.2,0.23,0.33,0.4,0.45})-LOOKUP(W2797,{0,1950001,3300001,6950001,9000001,18000001,40000001},{0,97500,427500,636000,1536000,2796000,4796000}))*1.021,-2))</f>
        <v/>
      </c>
      <c r="Z2797" s="18">
        <f>IF(X2797&lt;=0,0,ROUNDDOWN((X2797*LOOKUP(X2797,{0,1950001,3300001,6950001,9000001,18000001,40000001},{0.05,0.1,0.2,0.23,0.33,0.4,0.45})-LOOKUP(X2797,{0,1950001,3300001,6950001,9000001,18000001,40000001},{0,97500,427500,636000,1536000,2796000,4796000}))*1.021,-2))</f>
        <v/>
      </c>
      <c r="AA2797" s="18">
        <f>MAX(0,ROUNDDOWN(M2797-J2797-430000-L2797-0,-3))</f>
        <v/>
      </c>
      <c r="AB2797" s="18">
        <f>MAX(0,ROUNDDOWN(M2797-J2797-430000-L2797-V2797,-3))</f>
        <v/>
      </c>
      <c r="AC2797" s="18">
        <f>IF(M2797&lt;=450000,0,MAX(0,ROUNDDOWN(AA2797*0.06-MIN(50000,AA2797)*0.03,-2))+MAX(0,ROUNDDOWN(AA2797*0.04-MIN(50000,AA2797)*0.02,-2)))</f>
        <v/>
      </c>
      <c r="AD2797" s="18">
        <f>IF(M2797&lt;=450000,0,MAX(0,ROUNDDOWN(AB2797*0.06-MIN(50000,AB2797)*0.03,-2))+MAX(0,ROUNDDOWN(AB2797*0.04-MIN(50000,AB2797)*0.02,-2)))</f>
        <v/>
      </c>
      <c r="AE2797" s="18">
        <f>Y2797-Z2797</f>
        <v/>
      </c>
      <c r="AF2797" s="18">
        <f>AC2797-AD2797</f>
        <v/>
      </c>
      <c r="AG2797" s="18">
        <f>AE2797+AF2797</f>
        <v/>
      </c>
      <c r="AH2797" s="20">
        <f>IF(W2797&lt;=0,0,LOOKUP(W2797,{0,1950001,3300001,6950001,9000001,18000001,40000001},{0.05,0.1,0.2,0.23,0.33,0.4,0.45}))</f>
        <v/>
      </c>
    </row>
    <row r="2798">
      <c r="A2798" t="inlineStr">
        <is>
          <t>1万円刻み 特例あり一般12万円</t>
        </is>
      </c>
      <c r="B2798" s="18">
        <f>'4_1万円刻み'!$A$906</f>
        <v/>
      </c>
      <c r="C2798" s="19" t="n">
        <v>2026</v>
      </c>
      <c r="D2798" t="inlineStr">
        <is>
          <t>はい</t>
        </is>
      </c>
      <c r="E2798" s="18" t="n">
        <v>120000</v>
      </c>
      <c r="F2798" s="18" t="n">
        <v>0</v>
      </c>
      <c r="G2798" s="18" t="n">
        <v>0</v>
      </c>
      <c r="H2798" s="18" t="n">
        <v>0</v>
      </c>
      <c r="I2798" s="18" t="n">
        <v>0</v>
      </c>
      <c r="J2798" s="18">
        <f>ROUND(MIN(B2798/12,650000)*12*0.0915+MIN(B2798/12,1390000)*12*(0.0504+0)+B2798*0.005,0)</f>
        <v/>
      </c>
      <c r="K2798" s="18" t="n">
        <v>0</v>
      </c>
      <c r="L2798" s="18" t="n">
        <v>0</v>
      </c>
      <c r="M2798" s="18">
        <f>ROUND(IF(C2798&gt;=2026,IF(B2798&lt;741000,0,IF(B2798&lt;2191000,B2798-740000,IF(B2798&lt;2193000,1451000,IF(B2798&lt;2196000,1453000,IF(B2798&lt;2200000,1456000,IF(B2798&lt;3600000,ROUNDDOWN(B2798/4,-3)*2.8-80000,IF(B2798&lt;6600000,ROUNDDOWN(B2798/4,-3)*3.2-440000,IF(B2798&lt;8500000,ROUNDDOWN(B2798*0.9,0)-1100000,B2798-1950000)))))))),IF(B2798&lt;651000,0,IF(B2798&lt;1900000,B2798-650000,IF(B2798&lt;3600000,ROUNDDOWN(B2798/4,-3)*2.8-80000,IF(B2798&lt;6600000,ROUNDDOWN(B2798/4,-3)*3.2-440000,IF(B2798&lt;8500000,ROUNDDOWN(B2798*0.9,0)-1100000,B2798-1950000)))))),0)</f>
        <v/>
      </c>
      <c r="N2798" s="18">
        <f>IF(M2798&gt;23500000,NA(),IF(C2798&gt;=2026,IF(M2798&lt;=4890000,1040000,IF(M2798&lt;=6550000,670000,620000)),IF(M2798&lt;=1320000,950000,IF(M2798&lt;=3360000,880000,IF(M2798&lt;=4890000,680000,IF(M2798&lt;=6550000,630000,580000))))))</f>
        <v/>
      </c>
      <c r="O2798" s="18">
        <f>IF(F2798&lt;=0,IF(AND(D2798="はい",C2798&gt;=2026,C2798&lt;=2027),IF(E2798&lt;=0,0,IF(E2798&lt;=30000,E2798,IF(E2798&lt;=60000,ROUNDUP(E2798/2,0)+15000,IF(E2798&lt;=120000,ROUNDUP(E2798/4,0)+30000,60000)))),IF(E2798&lt;=0,0,IF(E2798&lt;=20000,E2798,IF(E2798&lt;=40000,ROUNDUP(E2798/2,0)+10000,IF(E2798&lt;=80000,ROUNDUP(E2798/4,0)+20000,40000))))),IF(E2798&lt;=0,IF(F2798&lt;=0,0,IF(F2798&lt;=25000,F2798,IF(F2798&lt;=50000,ROUNDUP(F2798/2,0)+12500,IF(F2798&lt;=100000,ROUNDUP(F2798/4,0)+25000,50000)))),MAX(IF(F2798&lt;=0,0,IF(F2798&lt;=25000,F2798,IF(F2798&lt;=50000,ROUNDUP(F2798/2,0)+12500,IF(F2798&lt;=100000,ROUNDUP(F2798/4,0)+25000,50000)))),MIN(IF(AND(D2798="はい",C2798&gt;=2026,C2798&lt;=2027),IF(E2798&lt;=0,0,IF(E2798&lt;=30000,E2798,IF(E2798&lt;=60000,ROUNDUP(E2798/2,0)+15000,IF(E2798&lt;=120000,ROUNDUP(E2798/4,0)+30000,60000)))),IF(E2798&lt;=0,0,IF(E2798&lt;=20000,E2798,IF(E2798&lt;=40000,ROUNDUP(E2798/2,0)+10000,IF(E2798&lt;=80000,ROUNDUP(E2798/4,0)+20000,40000)))))+IF(F2798&lt;=0,0,IF(F2798&lt;=25000,F2798,IF(F2798&lt;=50000,ROUNDUP(F2798/2,0)+12500,IF(F2798&lt;=100000,ROUNDUP(F2798/4,0)+25000,50000)))),IF(AND(D2798="はい",C2798&gt;=2026,C2798&lt;=2027),60000,40000)))))</f>
        <v/>
      </c>
      <c r="P2798" s="18">
        <f>IF(G2798&lt;=0,0,IF(G2798&lt;=20000,G2798,IF(G2798&lt;=40000,ROUNDUP(G2798/2,0)+10000,IF(G2798&lt;=80000,ROUNDUP(G2798/4,0)+20000,40000))))</f>
        <v/>
      </c>
      <c r="Q2798" s="18">
        <f>IF(I2798&lt;=0,IF(H2798&lt;=0,0,IF(H2798&lt;=20000,H2798,IF(H2798&lt;=40000,ROUNDUP(H2798/2,0)+10000,IF(H2798&lt;=80000,ROUNDUP(H2798/4,0)+20000,40000)))),IF(H2798&lt;=0,IF(I2798&lt;=0,0,IF(I2798&lt;=25000,I2798,IF(I2798&lt;=50000,ROUNDUP(I2798/2,0)+12500,IF(I2798&lt;=100000,ROUNDUP(I2798/4,0)+25000,50000)))),MAX(IF(I2798&lt;=0,0,IF(I2798&lt;=25000,I2798,IF(I2798&lt;=50000,ROUNDUP(I2798/2,0)+12500,IF(I2798&lt;=100000,ROUNDUP(I2798/4,0)+25000,50000)))),MIN(IF(H2798&lt;=0,0,IF(H2798&lt;=20000,H2798,IF(H2798&lt;=40000,ROUNDUP(H2798/2,0)+10000,IF(H2798&lt;=80000,ROUNDUP(H2798/4,0)+20000,40000))))+IF(I2798&lt;=0,0,IF(I2798&lt;=25000,I2798,IF(I2798&lt;=50000,ROUNDUP(I2798/2,0)+12500,IF(I2798&lt;=100000,ROUNDUP(I2798/4,0)+25000,50000)))),40000))))</f>
        <v/>
      </c>
      <c r="R2798" s="18">
        <f>MIN(120000,O2798+P2798+Q2798)</f>
        <v/>
      </c>
      <c r="S2798" s="18">
        <f>IF(F2798&lt;=0,IF(E2798&lt;=0,0,IF(E2798&lt;=12000,E2798,IF(E2798&lt;=32000,ROUNDUP(E2798/2,0)+6000,IF(E2798&lt;=56000,ROUNDUP(E2798/4,0)+14000,28000)))),IF(E2798&lt;=0,IF(F2798&lt;=0,0,IF(F2798&lt;=15000,F2798,IF(F2798&lt;=40000,ROUNDUP(F2798/2,0)+7500,IF(F2798&lt;=70000,ROUNDUP(F2798/4,0)+17500,35000)))),MAX(IF(F2798&lt;=0,0,IF(F2798&lt;=15000,F2798,IF(F2798&lt;=40000,ROUNDUP(F2798/2,0)+7500,IF(F2798&lt;=70000,ROUNDUP(F2798/4,0)+17500,35000)))),MIN(IF(E2798&lt;=0,0,IF(E2798&lt;=12000,E2798,IF(E2798&lt;=32000,ROUNDUP(E2798/2,0)+6000,IF(E2798&lt;=56000,ROUNDUP(E2798/4,0)+14000,28000))))+IF(F2798&lt;=0,0,IF(F2798&lt;=15000,F2798,IF(F2798&lt;=40000,ROUNDUP(F2798/2,0)+7500,IF(F2798&lt;=70000,ROUNDUP(F2798/4,0)+17500,35000)))),28000))))</f>
        <v/>
      </c>
      <c r="T2798" s="18">
        <f>IF(G2798&lt;=0,0,IF(G2798&lt;=12000,G2798,IF(G2798&lt;=32000,ROUNDUP(G2798/2,0)+6000,IF(G2798&lt;=56000,ROUNDUP(G2798/4,0)+14000,28000))))</f>
        <v/>
      </c>
      <c r="U2798" s="18">
        <f>IF(I2798&lt;=0,IF(H2798&lt;=0,0,IF(H2798&lt;=12000,H2798,IF(H2798&lt;=32000,ROUNDUP(H2798/2,0)+6000,IF(H2798&lt;=56000,ROUNDUP(H2798/4,0)+14000,28000)))),IF(H2798&lt;=0,IF(I2798&lt;=0,0,IF(I2798&lt;=15000,I2798,IF(I2798&lt;=40000,ROUNDUP(I2798/2,0)+7500,IF(I2798&lt;=70000,ROUNDUP(I2798/4,0)+17500,35000)))),MAX(IF(I2798&lt;=0,0,IF(I2798&lt;=15000,I2798,IF(I2798&lt;=40000,ROUNDUP(I2798/2,0)+7500,IF(I2798&lt;=70000,ROUNDUP(I2798/4,0)+17500,35000)))),MIN(IF(H2798&lt;=0,0,IF(H2798&lt;=12000,H2798,IF(H2798&lt;=32000,ROUNDUP(H2798/2,0)+6000,IF(H2798&lt;=56000,ROUNDUP(H2798/4,0)+14000,28000))))+IF(I2798&lt;=0,0,IF(I2798&lt;=15000,I2798,IF(I2798&lt;=40000,ROUNDUP(I2798/2,0)+7500,IF(I2798&lt;=70000,ROUNDUP(I2798/4,0)+17500,35000)))),28000))))</f>
        <v/>
      </c>
      <c r="V2798" s="18">
        <f>MIN(70000,S2798+T2798+U2798)</f>
        <v/>
      </c>
      <c r="W2798" s="18">
        <f>MAX(0,ROUNDDOWN(M2798-J2798-N2798-K2798-0,-3))</f>
        <v/>
      </c>
      <c r="X2798" s="18">
        <f>MAX(0,ROUNDDOWN(M2798-J2798-N2798-K2798-R2798,-3))</f>
        <v/>
      </c>
      <c r="Y2798" s="18">
        <f>IF(W2798&lt;=0,0,ROUNDDOWN((W2798*LOOKUP(W2798,{0,1950001,3300001,6950001,9000001,18000001,40000001},{0.05,0.1,0.2,0.23,0.33,0.4,0.45})-LOOKUP(W2798,{0,1950001,3300001,6950001,9000001,18000001,40000001},{0,97500,427500,636000,1536000,2796000,4796000}))*1.021,-2))</f>
        <v/>
      </c>
      <c r="Z2798" s="18">
        <f>IF(X2798&lt;=0,0,ROUNDDOWN((X2798*LOOKUP(X2798,{0,1950001,3300001,6950001,9000001,18000001,40000001},{0.05,0.1,0.2,0.23,0.33,0.4,0.45})-LOOKUP(X2798,{0,1950001,3300001,6950001,9000001,18000001,40000001},{0,97500,427500,636000,1536000,2796000,4796000}))*1.021,-2))</f>
        <v/>
      </c>
      <c r="AA2798" s="18">
        <f>MAX(0,ROUNDDOWN(M2798-J2798-430000-L2798-0,-3))</f>
        <v/>
      </c>
      <c r="AB2798" s="18">
        <f>MAX(0,ROUNDDOWN(M2798-J2798-430000-L2798-V2798,-3))</f>
        <v/>
      </c>
      <c r="AC2798" s="18">
        <f>IF(M2798&lt;=450000,0,MAX(0,ROUNDDOWN(AA2798*0.06-MIN(50000,AA2798)*0.03,-2))+MAX(0,ROUNDDOWN(AA2798*0.04-MIN(50000,AA2798)*0.02,-2)))</f>
        <v/>
      </c>
      <c r="AD2798" s="18">
        <f>IF(M2798&lt;=450000,0,MAX(0,ROUNDDOWN(AB2798*0.06-MIN(50000,AB2798)*0.03,-2))+MAX(0,ROUNDDOWN(AB2798*0.04-MIN(50000,AB2798)*0.02,-2)))</f>
        <v/>
      </c>
      <c r="AE2798" s="18">
        <f>Y2798-Z2798</f>
        <v/>
      </c>
      <c r="AF2798" s="18">
        <f>AC2798-AD2798</f>
        <v/>
      </c>
      <c r="AG2798" s="18">
        <f>AE2798+AF2798</f>
        <v/>
      </c>
      <c r="AH2798" s="20">
        <f>IF(W2798&lt;=0,0,LOOKUP(W2798,{0,1950001,3300001,6950001,9000001,18000001,40000001},{0.05,0.1,0.2,0.23,0.33,0.4,0.45}))</f>
        <v/>
      </c>
    </row>
    <row r="2799">
      <c r="A2799" t="inlineStr">
        <is>
          <t>1万円刻み 3区分8万円ずつ</t>
        </is>
      </c>
      <c r="B2799" s="18">
        <f>'4_1万円刻み'!$A$907</f>
        <v/>
      </c>
      <c r="C2799" s="19" t="n">
        <v>2026</v>
      </c>
      <c r="D2799" t="inlineStr">
        <is>
          <t>いいえ</t>
        </is>
      </c>
      <c r="E2799" s="18" t="n">
        <v>80000</v>
      </c>
      <c r="F2799" s="18" t="n">
        <v>0</v>
      </c>
      <c r="G2799" s="18" t="n">
        <v>80000</v>
      </c>
      <c r="H2799" s="18" t="n">
        <v>80000</v>
      </c>
      <c r="I2799" s="18" t="n">
        <v>0</v>
      </c>
      <c r="J2799" s="18">
        <f>ROUND(MIN(B2799/12,650000)*12*0.0915+MIN(B2799/12,1390000)*12*(0.0504+0)+B2799*0.005,0)</f>
        <v/>
      </c>
      <c r="K2799" s="18" t="n">
        <v>0</v>
      </c>
      <c r="L2799" s="18" t="n">
        <v>0</v>
      </c>
      <c r="M2799" s="18">
        <f>ROUND(IF(C2799&gt;=2026,IF(B2799&lt;741000,0,IF(B2799&lt;2191000,B2799-740000,IF(B2799&lt;2193000,1451000,IF(B2799&lt;2196000,1453000,IF(B2799&lt;2200000,1456000,IF(B2799&lt;3600000,ROUNDDOWN(B2799/4,-3)*2.8-80000,IF(B2799&lt;6600000,ROUNDDOWN(B2799/4,-3)*3.2-440000,IF(B2799&lt;8500000,ROUNDDOWN(B2799*0.9,0)-1100000,B2799-1950000)))))))),IF(B2799&lt;651000,0,IF(B2799&lt;1900000,B2799-650000,IF(B2799&lt;3600000,ROUNDDOWN(B2799/4,-3)*2.8-80000,IF(B2799&lt;6600000,ROUNDDOWN(B2799/4,-3)*3.2-440000,IF(B2799&lt;8500000,ROUNDDOWN(B2799*0.9,0)-1100000,B2799-1950000)))))),0)</f>
        <v/>
      </c>
      <c r="N2799" s="18">
        <f>IF(M2799&gt;23500000,NA(),IF(C2799&gt;=2026,IF(M2799&lt;=4890000,1040000,IF(M2799&lt;=6550000,670000,620000)),IF(M2799&lt;=1320000,950000,IF(M2799&lt;=3360000,880000,IF(M2799&lt;=4890000,680000,IF(M2799&lt;=6550000,630000,580000))))))</f>
        <v/>
      </c>
      <c r="O2799" s="18">
        <f>IF(F2799&lt;=0,IF(AND(D2799="はい",C2799&gt;=2026,C2799&lt;=2027),IF(E2799&lt;=0,0,IF(E2799&lt;=30000,E2799,IF(E2799&lt;=60000,ROUNDUP(E2799/2,0)+15000,IF(E2799&lt;=120000,ROUNDUP(E2799/4,0)+30000,60000)))),IF(E2799&lt;=0,0,IF(E2799&lt;=20000,E2799,IF(E2799&lt;=40000,ROUNDUP(E2799/2,0)+10000,IF(E2799&lt;=80000,ROUNDUP(E2799/4,0)+20000,40000))))),IF(E2799&lt;=0,IF(F2799&lt;=0,0,IF(F2799&lt;=25000,F2799,IF(F2799&lt;=50000,ROUNDUP(F2799/2,0)+12500,IF(F2799&lt;=100000,ROUNDUP(F2799/4,0)+25000,50000)))),MAX(IF(F2799&lt;=0,0,IF(F2799&lt;=25000,F2799,IF(F2799&lt;=50000,ROUNDUP(F2799/2,0)+12500,IF(F2799&lt;=100000,ROUNDUP(F2799/4,0)+25000,50000)))),MIN(IF(AND(D2799="はい",C2799&gt;=2026,C2799&lt;=2027),IF(E2799&lt;=0,0,IF(E2799&lt;=30000,E2799,IF(E2799&lt;=60000,ROUNDUP(E2799/2,0)+15000,IF(E2799&lt;=120000,ROUNDUP(E2799/4,0)+30000,60000)))),IF(E2799&lt;=0,0,IF(E2799&lt;=20000,E2799,IF(E2799&lt;=40000,ROUNDUP(E2799/2,0)+10000,IF(E2799&lt;=80000,ROUNDUP(E2799/4,0)+20000,40000)))))+IF(F2799&lt;=0,0,IF(F2799&lt;=25000,F2799,IF(F2799&lt;=50000,ROUNDUP(F2799/2,0)+12500,IF(F2799&lt;=100000,ROUNDUP(F2799/4,0)+25000,50000)))),IF(AND(D2799="はい",C2799&gt;=2026,C2799&lt;=2027),60000,40000)))))</f>
        <v/>
      </c>
      <c r="P2799" s="18">
        <f>IF(G2799&lt;=0,0,IF(G2799&lt;=20000,G2799,IF(G2799&lt;=40000,ROUNDUP(G2799/2,0)+10000,IF(G2799&lt;=80000,ROUNDUP(G2799/4,0)+20000,40000))))</f>
        <v/>
      </c>
      <c r="Q2799" s="18">
        <f>IF(I2799&lt;=0,IF(H2799&lt;=0,0,IF(H2799&lt;=20000,H2799,IF(H2799&lt;=40000,ROUNDUP(H2799/2,0)+10000,IF(H2799&lt;=80000,ROUNDUP(H2799/4,0)+20000,40000)))),IF(H2799&lt;=0,IF(I2799&lt;=0,0,IF(I2799&lt;=25000,I2799,IF(I2799&lt;=50000,ROUNDUP(I2799/2,0)+12500,IF(I2799&lt;=100000,ROUNDUP(I2799/4,0)+25000,50000)))),MAX(IF(I2799&lt;=0,0,IF(I2799&lt;=25000,I2799,IF(I2799&lt;=50000,ROUNDUP(I2799/2,0)+12500,IF(I2799&lt;=100000,ROUNDUP(I2799/4,0)+25000,50000)))),MIN(IF(H2799&lt;=0,0,IF(H2799&lt;=20000,H2799,IF(H2799&lt;=40000,ROUNDUP(H2799/2,0)+10000,IF(H2799&lt;=80000,ROUNDUP(H2799/4,0)+20000,40000))))+IF(I2799&lt;=0,0,IF(I2799&lt;=25000,I2799,IF(I2799&lt;=50000,ROUNDUP(I2799/2,0)+12500,IF(I2799&lt;=100000,ROUNDUP(I2799/4,0)+25000,50000)))),40000))))</f>
        <v/>
      </c>
      <c r="R2799" s="18">
        <f>MIN(120000,O2799+P2799+Q2799)</f>
        <v/>
      </c>
      <c r="S2799" s="18">
        <f>IF(F2799&lt;=0,IF(E2799&lt;=0,0,IF(E2799&lt;=12000,E2799,IF(E2799&lt;=32000,ROUNDUP(E2799/2,0)+6000,IF(E2799&lt;=56000,ROUNDUP(E2799/4,0)+14000,28000)))),IF(E2799&lt;=0,IF(F2799&lt;=0,0,IF(F2799&lt;=15000,F2799,IF(F2799&lt;=40000,ROUNDUP(F2799/2,0)+7500,IF(F2799&lt;=70000,ROUNDUP(F2799/4,0)+17500,35000)))),MAX(IF(F2799&lt;=0,0,IF(F2799&lt;=15000,F2799,IF(F2799&lt;=40000,ROUNDUP(F2799/2,0)+7500,IF(F2799&lt;=70000,ROUNDUP(F2799/4,0)+17500,35000)))),MIN(IF(E2799&lt;=0,0,IF(E2799&lt;=12000,E2799,IF(E2799&lt;=32000,ROUNDUP(E2799/2,0)+6000,IF(E2799&lt;=56000,ROUNDUP(E2799/4,0)+14000,28000))))+IF(F2799&lt;=0,0,IF(F2799&lt;=15000,F2799,IF(F2799&lt;=40000,ROUNDUP(F2799/2,0)+7500,IF(F2799&lt;=70000,ROUNDUP(F2799/4,0)+17500,35000)))),28000))))</f>
        <v/>
      </c>
      <c r="T2799" s="18">
        <f>IF(G2799&lt;=0,0,IF(G2799&lt;=12000,G2799,IF(G2799&lt;=32000,ROUNDUP(G2799/2,0)+6000,IF(G2799&lt;=56000,ROUNDUP(G2799/4,0)+14000,28000))))</f>
        <v/>
      </c>
      <c r="U2799" s="18">
        <f>IF(I2799&lt;=0,IF(H2799&lt;=0,0,IF(H2799&lt;=12000,H2799,IF(H2799&lt;=32000,ROUNDUP(H2799/2,0)+6000,IF(H2799&lt;=56000,ROUNDUP(H2799/4,0)+14000,28000)))),IF(H2799&lt;=0,IF(I2799&lt;=0,0,IF(I2799&lt;=15000,I2799,IF(I2799&lt;=40000,ROUNDUP(I2799/2,0)+7500,IF(I2799&lt;=70000,ROUNDUP(I2799/4,0)+17500,35000)))),MAX(IF(I2799&lt;=0,0,IF(I2799&lt;=15000,I2799,IF(I2799&lt;=40000,ROUNDUP(I2799/2,0)+7500,IF(I2799&lt;=70000,ROUNDUP(I2799/4,0)+17500,35000)))),MIN(IF(H2799&lt;=0,0,IF(H2799&lt;=12000,H2799,IF(H2799&lt;=32000,ROUNDUP(H2799/2,0)+6000,IF(H2799&lt;=56000,ROUNDUP(H2799/4,0)+14000,28000))))+IF(I2799&lt;=0,0,IF(I2799&lt;=15000,I2799,IF(I2799&lt;=40000,ROUNDUP(I2799/2,0)+7500,IF(I2799&lt;=70000,ROUNDUP(I2799/4,0)+17500,35000)))),28000))))</f>
        <v/>
      </c>
      <c r="V2799" s="18">
        <f>MIN(70000,S2799+T2799+U2799)</f>
        <v/>
      </c>
      <c r="W2799" s="18">
        <f>MAX(0,ROUNDDOWN(M2799-J2799-N2799-K2799-0,-3))</f>
        <v/>
      </c>
      <c r="X2799" s="18">
        <f>MAX(0,ROUNDDOWN(M2799-J2799-N2799-K2799-R2799,-3))</f>
        <v/>
      </c>
      <c r="Y2799" s="18">
        <f>IF(W2799&lt;=0,0,ROUNDDOWN((W2799*LOOKUP(W2799,{0,1950001,3300001,6950001,9000001,18000001,40000001},{0.05,0.1,0.2,0.23,0.33,0.4,0.45})-LOOKUP(W2799,{0,1950001,3300001,6950001,9000001,18000001,40000001},{0,97500,427500,636000,1536000,2796000,4796000}))*1.021,-2))</f>
        <v/>
      </c>
      <c r="Z2799" s="18">
        <f>IF(X2799&lt;=0,0,ROUNDDOWN((X2799*LOOKUP(X2799,{0,1950001,3300001,6950001,9000001,18000001,40000001},{0.05,0.1,0.2,0.23,0.33,0.4,0.45})-LOOKUP(X2799,{0,1950001,3300001,6950001,9000001,18000001,40000001},{0,97500,427500,636000,1536000,2796000,4796000}))*1.021,-2))</f>
        <v/>
      </c>
      <c r="AA2799" s="18">
        <f>MAX(0,ROUNDDOWN(M2799-J2799-430000-L2799-0,-3))</f>
        <v/>
      </c>
      <c r="AB2799" s="18">
        <f>MAX(0,ROUNDDOWN(M2799-J2799-430000-L2799-V2799,-3))</f>
        <v/>
      </c>
      <c r="AC2799" s="18">
        <f>IF(M2799&lt;=450000,0,MAX(0,ROUNDDOWN(AA2799*0.06-MIN(50000,AA2799)*0.03,-2))+MAX(0,ROUNDDOWN(AA2799*0.04-MIN(50000,AA2799)*0.02,-2)))</f>
        <v/>
      </c>
      <c r="AD2799" s="18">
        <f>IF(M2799&lt;=450000,0,MAX(0,ROUNDDOWN(AB2799*0.06-MIN(50000,AB2799)*0.03,-2))+MAX(0,ROUNDDOWN(AB2799*0.04-MIN(50000,AB2799)*0.02,-2)))</f>
        <v/>
      </c>
      <c r="AE2799" s="18">
        <f>Y2799-Z2799</f>
        <v/>
      </c>
      <c r="AF2799" s="18">
        <f>AC2799-AD2799</f>
        <v/>
      </c>
      <c r="AG2799" s="18">
        <f>AE2799+AF2799</f>
        <v/>
      </c>
      <c r="AH2799" s="20">
        <f>IF(W2799&lt;=0,0,LOOKUP(W2799,{0,1950001,3300001,6950001,9000001,18000001,40000001},{0.05,0.1,0.2,0.23,0.33,0.4,0.45}))</f>
        <v/>
      </c>
    </row>
    <row r="2800">
      <c r="A2800" t="inlineStr">
        <is>
          <t>1万円刻み 一般8万円</t>
        </is>
      </c>
      <c r="B2800" s="18">
        <f>'4_1万円刻み'!$A$907</f>
        <v/>
      </c>
      <c r="C2800" s="19" t="n">
        <v>2026</v>
      </c>
      <c r="D2800" t="inlineStr">
        <is>
          <t>いいえ</t>
        </is>
      </c>
      <c r="E2800" s="18" t="n">
        <v>80000</v>
      </c>
      <c r="F2800" s="18" t="n">
        <v>0</v>
      </c>
      <c r="G2800" s="18" t="n">
        <v>0</v>
      </c>
      <c r="H2800" s="18" t="n">
        <v>0</v>
      </c>
      <c r="I2800" s="18" t="n">
        <v>0</v>
      </c>
      <c r="J2800" s="18">
        <f>ROUND(MIN(B2800/12,650000)*12*0.0915+MIN(B2800/12,1390000)*12*(0.0504+0)+B2800*0.005,0)</f>
        <v/>
      </c>
      <c r="K2800" s="18" t="n">
        <v>0</v>
      </c>
      <c r="L2800" s="18" t="n">
        <v>0</v>
      </c>
      <c r="M2800" s="18">
        <f>ROUND(IF(C2800&gt;=2026,IF(B2800&lt;741000,0,IF(B2800&lt;2191000,B2800-740000,IF(B2800&lt;2193000,1451000,IF(B2800&lt;2196000,1453000,IF(B2800&lt;2200000,1456000,IF(B2800&lt;3600000,ROUNDDOWN(B2800/4,-3)*2.8-80000,IF(B2800&lt;6600000,ROUNDDOWN(B2800/4,-3)*3.2-440000,IF(B2800&lt;8500000,ROUNDDOWN(B2800*0.9,0)-1100000,B2800-1950000)))))))),IF(B2800&lt;651000,0,IF(B2800&lt;1900000,B2800-650000,IF(B2800&lt;3600000,ROUNDDOWN(B2800/4,-3)*2.8-80000,IF(B2800&lt;6600000,ROUNDDOWN(B2800/4,-3)*3.2-440000,IF(B2800&lt;8500000,ROUNDDOWN(B2800*0.9,0)-1100000,B2800-1950000)))))),0)</f>
        <v/>
      </c>
      <c r="N2800" s="18">
        <f>IF(M2800&gt;23500000,NA(),IF(C2800&gt;=2026,IF(M2800&lt;=4890000,1040000,IF(M2800&lt;=6550000,670000,620000)),IF(M2800&lt;=1320000,950000,IF(M2800&lt;=3360000,880000,IF(M2800&lt;=4890000,680000,IF(M2800&lt;=6550000,630000,580000))))))</f>
        <v/>
      </c>
      <c r="O2800" s="18">
        <f>IF(F2800&lt;=0,IF(AND(D2800="はい",C2800&gt;=2026,C2800&lt;=2027),IF(E2800&lt;=0,0,IF(E2800&lt;=30000,E2800,IF(E2800&lt;=60000,ROUNDUP(E2800/2,0)+15000,IF(E2800&lt;=120000,ROUNDUP(E2800/4,0)+30000,60000)))),IF(E2800&lt;=0,0,IF(E2800&lt;=20000,E2800,IF(E2800&lt;=40000,ROUNDUP(E2800/2,0)+10000,IF(E2800&lt;=80000,ROUNDUP(E2800/4,0)+20000,40000))))),IF(E2800&lt;=0,IF(F2800&lt;=0,0,IF(F2800&lt;=25000,F2800,IF(F2800&lt;=50000,ROUNDUP(F2800/2,0)+12500,IF(F2800&lt;=100000,ROUNDUP(F2800/4,0)+25000,50000)))),MAX(IF(F2800&lt;=0,0,IF(F2800&lt;=25000,F2800,IF(F2800&lt;=50000,ROUNDUP(F2800/2,0)+12500,IF(F2800&lt;=100000,ROUNDUP(F2800/4,0)+25000,50000)))),MIN(IF(AND(D2800="はい",C2800&gt;=2026,C2800&lt;=2027),IF(E2800&lt;=0,0,IF(E2800&lt;=30000,E2800,IF(E2800&lt;=60000,ROUNDUP(E2800/2,0)+15000,IF(E2800&lt;=120000,ROUNDUP(E2800/4,0)+30000,60000)))),IF(E2800&lt;=0,0,IF(E2800&lt;=20000,E2800,IF(E2800&lt;=40000,ROUNDUP(E2800/2,0)+10000,IF(E2800&lt;=80000,ROUNDUP(E2800/4,0)+20000,40000)))))+IF(F2800&lt;=0,0,IF(F2800&lt;=25000,F2800,IF(F2800&lt;=50000,ROUNDUP(F2800/2,0)+12500,IF(F2800&lt;=100000,ROUNDUP(F2800/4,0)+25000,50000)))),IF(AND(D2800="はい",C2800&gt;=2026,C2800&lt;=2027),60000,40000)))))</f>
        <v/>
      </c>
      <c r="P2800" s="18">
        <f>IF(G2800&lt;=0,0,IF(G2800&lt;=20000,G2800,IF(G2800&lt;=40000,ROUNDUP(G2800/2,0)+10000,IF(G2800&lt;=80000,ROUNDUP(G2800/4,0)+20000,40000))))</f>
        <v/>
      </c>
      <c r="Q2800" s="18">
        <f>IF(I2800&lt;=0,IF(H2800&lt;=0,0,IF(H2800&lt;=20000,H2800,IF(H2800&lt;=40000,ROUNDUP(H2800/2,0)+10000,IF(H2800&lt;=80000,ROUNDUP(H2800/4,0)+20000,40000)))),IF(H2800&lt;=0,IF(I2800&lt;=0,0,IF(I2800&lt;=25000,I2800,IF(I2800&lt;=50000,ROUNDUP(I2800/2,0)+12500,IF(I2800&lt;=100000,ROUNDUP(I2800/4,0)+25000,50000)))),MAX(IF(I2800&lt;=0,0,IF(I2800&lt;=25000,I2800,IF(I2800&lt;=50000,ROUNDUP(I2800/2,0)+12500,IF(I2800&lt;=100000,ROUNDUP(I2800/4,0)+25000,50000)))),MIN(IF(H2800&lt;=0,0,IF(H2800&lt;=20000,H2800,IF(H2800&lt;=40000,ROUNDUP(H2800/2,0)+10000,IF(H2800&lt;=80000,ROUNDUP(H2800/4,0)+20000,40000))))+IF(I2800&lt;=0,0,IF(I2800&lt;=25000,I2800,IF(I2800&lt;=50000,ROUNDUP(I2800/2,0)+12500,IF(I2800&lt;=100000,ROUNDUP(I2800/4,0)+25000,50000)))),40000))))</f>
        <v/>
      </c>
      <c r="R2800" s="18">
        <f>MIN(120000,O2800+P2800+Q2800)</f>
        <v/>
      </c>
      <c r="S2800" s="18">
        <f>IF(F2800&lt;=0,IF(E2800&lt;=0,0,IF(E2800&lt;=12000,E2800,IF(E2800&lt;=32000,ROUNDUP(E2800/2,0)+6000,IF(E2800&lt;=56000,ROUNDUP(E2800/4,0)+14000,28000)))),IF(E2800&lt;=0,IF(F2800&lt;=0,0,IF(F2800&lt;=15000,F2800,IF(F2800&lt;=40000,ROUNDUP(F2800/2,0)+7500,IF(F2800&lt;=70000,ROUNDUP(F2800/4,0)+17500,35000)))),MAX(IF(F2800&lt;=0,0,IF(F2800&lt;=15000,F2800,IF(F2800&lt;=40000,ROUNDUP(F2800/2,0)+7500,IF(F2800&lt;=70000,ROUNDUP(F2800/4,0)+17500,35000)))),MIN(IF(E2800&lt;=0,0,IF(E2800&lt;=12000,E2800,IF(E2800&lt;=32000,ROUNDUP(E2800/2,0)+6000,IF(E2800&lt;=56000,ROUNDUP(E2800/4,0)+14000,28000))))+IF(F2800&lt;=0,0,IF(F2800&lt;=15000,F2800,IF(F2800&lt;=40000,ROUNDUP(F2800/2,0)+7500,IF(F2800&lt;=70000,ROUNDUP(F2800/4,0)+17500,35000)))),28000))))</f>
        <v/>
      </c>
      <c r="T2800" s="18">
        <f>IF(G2800&lt;=0,0,IF(G2800&lt;=12000,G2800,IF(G2800&lt;=32000,ROUNDUP(G2800/2,0)+6000,IF(G2800&lt;=56000,ROUNDUP(G2800/4,0)+14000,28000))))</f>
        <v/>
      </c>
      <c r="U2800" s="18">
        <f>IF(I2800&lt;=0,IF(H2800&lt;=0,0,IF(H2800&lt;=12000,H2800,IF(H2800&lt;=32000,ROUNDUP(H2800/2,0)+6000,IF(H2800&lt;=56000,ROUNDUP(H2800/4,0)+14000,28000)))),IF(H2800&lt;=0,IF(I2800&lt;=0,0,IF(I2800&lt;=15000,I2800,IF(I2800&lt;=40000,ROUNDUP(I2800/2,0)+7500,IF(I2800&lt;=70000,ROUNDUP(I2800/4,0)+17500,35000)))),MAX(IF(I2800&lt;=0,0,IF(I2800&lt;=15000,I2800,IF(I2800&lt;=40000,ROUNDUP(I2800/2,0)+7500,IF(I2800&lt;=70000,ROUNDUP(I2800/4,0)+17500,35000)))),MIN(IF(H2800&lt;=0,0,IF(H2800&lt;=12000,H2800,IF(H2800&lt;=32000,ROUNDUP(H2800/2,0)+6000,IF(H2800&lt;=56000,ROUNDUP(H2800/4,0)+14000,28000))))+IF(I2800&lt;=0,0,IF(I2800&lt;=15000,I2800,IF(I2800&lt;=40000,ROUNDUP(I2800/2,0)+7500,IF(I2800&lt;=70000,ROUNDUP(I2800/4,0)+17500,35000)))),28000))))</f>
        <v/>
      </c>
      <c r="V2800" s="18">
        <f>MIN(70000,S2800+T2800+U2800)</f>
        <v/>
      </c>
      <c r="W2800" s="18">
        <f>MAX(0,ROUNDDOWN(M2800-J2800-N2800-K2800-0,-3))</f>
        <v/>
      </c>
      <c r="X2800" s="18">
        <f>MAX(0,ROUNDDOWN(M2800-J2800-N2800-K2800-R2800,-3))</f>
        <v/>
      </c>
      <c r="Y2800" s="18">
        <f>IF(W2800&lt;=0,0,ROUNDDOWN((W2800*LOOKUP(W2800,{0,1950001,3300001,6950001,9000001,18000001,40000001},{0.05,0.1,0.2,0.23,0.33,0.4,0.45})-LOOKUP(W2800,{0,1950001,3300001,6950001,9000001,18000001,40000001},{0,97500,427500,636000,1536000,2796000,4796000}))*1.021,-2))</f>
        <v/>
      </c>
      <c r="Z2800" s="18">
        <f>IF(X2800&lt;=0,0,ROUNDDOWN((X2800*LOOKUP(X2800,{0,1950001,3300001,6950001,9000001,18000001,40000001},{0.05,0.1,0.2,0.23,0.33,0.4,0.45})-LOOKUP(X2800,{0,1950001,3300001,6950001,9000001,18000001,40000001},{0,97500,427500,636000,1536000,2796000,4796000}))*1.021,-2))</f>
        <v/>
      </c>
      <c r="AA2800" s="18">
        <f>MAX(0,ROUNDDOWN(M2800-J2800-430000-L2800-0,-3))</f>
        <v/>
      </c>
      <c r="AB2800" s="18">
        <f>MAX(0,ROUNDDOWN(M2800-J2800-430000-L2800-V2800,-3))</f>
        <v/>
      </c>
      <c r="AC2800" s="18">
        <f>IF(M2800&lt;=450000,0,MAX(0,ROUNDDOWN(AA2800*0.06-MIN(50000,AA2800)*0.03,-2))+MAX(0,ROUNDDOWN(AA2800*0.04-MIN(50000,AA2800)*0.02,-2)))</f>
        <v/>
      </c>
      <c r="AD2800" s="18">
        <f>IF(M2800&lt;=450000,0,MAX(0,ROUNDDOWN(AB2800*0.06-MIN(50000,AB2800)*0.03,-2))+MAX(0,ROUNDDOWN(AB2800*0.04-MIN(50000,AB2800)*0.02,-2)))</f>
        <v/>
      </c>
      <c r="AE2800" s="18">
        <f>Y2800-Z2800</f>
        <v/>
      </c>
      <c r="AF2800" s="18">
        <f>AC2800-AD2800</f>
        <v/>
      </c>
      <c r="AG2800" s="18">
        <f>AE2800+AF2800</f>
        <v/>
      </c>
      <c r="AH2800" s="20">
        <f>IF(W2800&lt;=0,0,LOOKUP(W2800,{0,1950001,3300001,6950001,9000001,18000001,40000001},{0.05,0.1,0.2,0.23,0.33,0.4,0.45}))</f>
        <v/>
      </c>
    </row>
    <row r="2801">
      <c r="A2801" t="inlineStr">
        <is>
          <t>1万円刻み 特例あり一般12万円</t>
        </is>
      </c>
      <c r="B2801" s="18">
        <f>'4_1万円刻み'!$A$907</f>
        <v/>
      </c>
      <c r="C2801" s="19" t="n">
        <v>2026</v>
      </c>
      <c r="D2801" t="inlineStr">
        <is>
          <t>はい</t>
        </is>
      </c>
      <c r="E2801" s="18" t="n">
        <v>120000</v>
      </c>
      <c r="F2801" s="18" t="n">
        <v>0</v>
      </c>
      <c r="G2801" s="18" t="n">
        <v>0</v>
      </c>
      <c r="H2801" s="18" t="n">
        <v>0</v>
      </c>
      <c r="I2801" s="18" t="n">
        <v>0</v>
      </c>
      <c r="J2801" s="18">
        <f>ROUND(MIN(B2801/12,650000)*12*0.0915+MIN(B2801/12,1390000)*12*(0.0504+0)+B2801*0.005,0)</f>
        <v/>
      </c>
      <c r="K2801" s="18" t="n">
        <v>0</v>
      </c>
      <c r="L2801" s="18" t="n">
        <v>0</v>
      </c>
      <c r="M2801" s="18">
        <f>ROUND(IF(C2801&gt;=2026,IF(B2801&lt;741000,0,IF(B2801&lt;2191000,B2801-740000,IF(B2801&lt;2193000,1451000,IF(B2801&lt;2196000,1453000,IF(B2801&lt;2200000,1456000,IF(B2801&lt;3600000,ROUNDDOWN(B2801/4,-3)*2.8-80000,IF(B2801&lt;6600000,ROUNDDOWN(B2801/4,-3)*3.2-440000,IF(B2801&lt;8500000,ROUNDDOWN(B2801*0.9,0)-1100000,B2801-1950000)))))))),IF(B2801&lt;651000,0,IF(B2801&lt;1900000,B2801-650000,IF(B2801&lt;3600000,ROUNDDOWN(B2801/4,-3)*2.8-80000,IF(B2801&lt;6600000,ROUNDDOWN(B2801/4,-3)*3.2-440000,IF(B2801&lt;8500000,ROUNDDOWN(B2801*0.9,0)-1100000,B2801-1950000)))))),0)</f>
        <v/>
      </c>
      <c r="N2801" s="18">
        <f>IF(M2801&gt;23500000,NA(),IF(C2801&gt;=2026,IF(M2801&lt;=4890000,1040000,IF(M2801&lt;=6550000,670000,620000)),IF(M2801&lt;=1320000,950000,IF(M2801&lt;=3360000,880000,IF(M2801&lt;=4890000,680000,IF(M2801&lt;=6550000,630000,580000))))))</f>
        <v/>
      </c>
      <c r="O2801" s="18">
        <f>IF(F2801&lt;=0,IF(AND(D2801="はい",C2801&gt;=2026,C2801&lt;=2027),IF(E2801&lt;=0,0,IF(E2801&lt;=30000,E2801,IF(E2801&lt;=60000,ROUNDUP(E2801/2,0)+15000,IF(E2801&lt;=120000,ROUNDUP(E2801/4,0)+30000,60000)))),IF(E2801&lt;=0,0,IF(E2801&lt;=20000,E2801,IF(E2801&lt;=40000,ROUNDUP(E2801/2,0)+10000,IF(E2801&lt;=80000,ROUNDUP(E2801/4,0)+20000,40000))))),IF(E2801&lt;=0,IF(F2801&lt;=0,0,IF(F2801&lt;=25000,F2801,IF(F2801&lt;=50000,ROUNDUP(F2801/2,0)+12500,IF(F2801&lt;=100000,ROUNDUP(F2801/4,0)+25000,50000)))),MAX(IF(F2801&lt;=0,0,IF(F2801&lt;=25000,F2801,IF(F2801&lt;=50000,ROUNDUP(F2801/2,0)+12500,IF(F2801&lt;=100000,ROUNDUP(F2801/4,0)+25000,50000)))),MIN(IF(AND(D2801="はい",C2801&gt;=2026,C2801&lt;=2027),IF(E2801&lt;=0,0,IF(E2801&lt;=30000,E2801,IF(E2801&lt;=60000,ROUNDUP(E2801/2,0)+15000,IF(E2801&lt;=120000,ROUNDUP(E2801/4,0)+30000,60000)))),IF(E2801&lt;=0,0,IF(E2801&lt;=20000,E2801,IF(E2801&lt;=40000,ROUNDUP(E2801/2,0)+10000,IF(E2801&lt;=80000,ROUNDUP(E2801/4,0)+20000,40000)))))+IF(F2801&lt;=0,0,IF(F2801&lt;=25000,F2801,IF(F2801&lt;=50000,ROUNDUP(F2801/2,0)+12500,IF(F2801&lt;=100000,ROUNDUP(F2801/4,0)+25000,50000)))),IF(AND(D2801="はい",C2801&gt;=2026,C2801&lt;=2027),60000,40000)))))</f>
        <v/>
      </c>
      <c r="P2801" s="18">
        <f>IF(G2801&lt;=0,0,IF(G2801&lt;=20000,G2801,IF(G2801&lt;=40000,ROUNDUP(G2801/2,0)+10000,IF(G2801&lt;=80000,ROUNDUP(G2801/4,0)+20000,40000))))</f>
        <v/>
      </c>
      <c r="Q2801" s="18">
        <f>IF(I2801&lt;=0,IF(H2801&lt;=0,0,IF(H2801&lt;=20000,H2801,IF(H2801&lt;=40000,ROUNDUP(H2801/2,0)+10000,IF(H2801&lt;=80000,ROUNDUP(H2801/4,0)+20000,40000)))),IF(H2801&lt;=0,IF(I2801&lt;=0,0,IF(I2801&lt;=25000,I2801,IF(I2801&lt;=50000,ROUNDUP(I2801/2,0)+12500,IF(I2801&lt;=100000,ROUNDUP(I2801/4,0)+25000,50000)))),MAX(IF(I2801&lt;=0,0,IF(I2801&lt;=25000,I2801,IF(I2801&lt;=50000,ROUNDUP(I2801/2,0)+12500,IF(I2801&lt;=100000,ROUNDUP(I2801/4,0)+25000,50000)))),MIN(IF(H2801&lt;=0,0,IF(H2801&lt;=20000,H2801,IF(H2801&lt;=40000,ROUNDUP(H2801/2,0)+10000,IF(H2801&lt;=80000,ROUNDUP(H2801/4,0)+20000,40000))))+IF(I2801&lt;=0,0,IF(I2801&lt;=25000,I2801,IF(I2801&lt;=50000,ROUNDUP(I2801/2,0)+12500,IF(I2801&lt;=100000,ROUNDUP(I2801/4,0)+25000,50000)))),40000))))</f>
        <v/>
      </c>
      <c r="R2801" s="18">
        <f>MIN(120000,O2801+P2801+Q2801)</f>
        <v/>
      </c>
      <c r="S2801" s="18">
        <f>IF(F2801&lt;=0,IF(E2801&lt;=0,0,IF(E2801&lt;=12000,E2801,IF(E2801&lt;=32000,ROUNDUP(E2801/2,0)+6000,IF(E2801&lt;=56000,ROUNDUP(E2801/4,0)+14000,28000)))),IF(E2801&lt;=0,IF(F2801&lt;=0,0,IF(F2801&lt;=15000,F2801,IF(F2801&lt;=40000,ROUNDUP(F2801/2,0)+7500,IF(F2801&lt;=70000,ROUNDUP(F2801/4,0)+17500,35000)))),MAX(IF(F2801&lt;=0,0,IF(F2801&lt;=15000,F2801,IF(F2801&lt;=40000,ROUNDUP(F2801/2,0)+7500,IF(F2801&lt;=70000,ROUNDUP(F2801/4,0)+17500,35000)))),MIN(IF(E2801&lt;=0,0,IF(E2801&lt;=12000,E2801,IF(E2801&lt;=32000,ROUNDUP(E2801/2,0)+6000,IF(E2801&lt;=56000,ROUNDUP(E2801/4,0)+14000,28000))))+IF(F2801&lt;=0,0,IF(F2801&lt;=15000,F2801,IF(F2801&lt;=40000,ROUNDUP(F2801/2,0)+7500,IF(F2801&lt;=70000,ROUNDUP(F2801/4,0)+17500,35000)))),28000))))</f>
        <v/>
      </c>
      <c r="T2801" s="18">
        <f>IF(G2801&lt;=0,0,IF(G2801&lt;=12000,G2801,IF(G2801&lt;=32000,ROUNDUP(G2801/2,0)+6000,IF(G2801&lt;=56000,ROUNDUP(G2801/4,0)+14000,28000))))</f>
        <v/>
      </c>
      <c r="U2801" s="18">
        <f>IF(I2801&lt;=0,IF(H2801&lt;=0,0,IF(H2801&lt;=12000,H2801,IF(H2801&lt;=32000,ROUNDUP(H2801/2,0)+6000,IF(H2801&lt;=56000,ROUNDUP(H2801/4,0)+14000,28000)))),IF(H2801&lt;=0,IF(I2801&lt;=0,0,IF(I2801&lt;=15000,I2801,IF(I2801&lt;=40000,ROUNDUP(I2801/2,0)+7500,IF(I2801&lt;=70000,ROUNDUP(I2801/4,0)+17500,35000)))),MAX(IF(I2801&lt;=0,0,IF(I2801&lt;=15000,I2801,IF(I2801&lt;=40000,ROUNDUP(I2801/2,0)+7500,IF(I2801&lt;=70000,ROUNDUP(I2801/4,0)+17500,35000)))),MIN(IF(H2801&lt;=0,0,IF(H2801&lt;=12000,H2801,IF(H2801&lt;=32000,ROUNDUP(H2801/2,0)+6000,IF(H2801&lt;=56000,ROUNDUP(H2801/4,0)+14000,28000))))+IF(I2801&lt;=0,0,IF(I2801&lt;=15000,I2801,IF(I2801&lt;=40000,ROUNDUP(I2801/2,0)+7500,IF(I2801&lt;=70000,ROUNDUP(I2801/4,0)+17500,35000)))),28000))))</f>
        <v/>
      </c>
      <c r="V2801" s="18">
        <f>MIN(70000,S2801+T2801+U2801)</f>
        <v/>
      </c>
      <c r="W2801" s="18">
        <f>MAX(0,ROUNDDOWN(M2801-J2801-N2801-K2801-0,-3))</f>
        <v/>
      </c>
      <c r="X2801" s="18">
        <f>MAX(0,ROUNDDOWN(M2801-J2801-N2801-K2801-R2801,-3))</f>
        <v/>
      </c>
      <c r="Y2801" s="18">
        <f>IF(W2801&lt;=0,0,ROUNDDOWN((W2801*LOOKUP(W2801,{0,1950001,3300001,6950001,9000001,18000001,40000001},{0.05,0.1,0.2,0.23,0.33,0.4,0.45})-LOOKUP(W2801,{0,1950001,3300001,6950001,9000001,18000001,40000001},{0,97500,427500,636000,1536000,2796000,4796000}))*1.021,-2))</f>
        <v/>
      </c>
      <c r="Z2801" s="18">
        <f>IF(X2801&lt;=0,0,ROUNDDOWN((X2801*LOOKUP(X2801,{0,1950001,3300001,6950001,9000001,18000001,40000001},{0.05,0.1,0.2,0.23,0.33,0.4,0.45})-LOOKUP(X2801,{0,1950001,3300001,6950001,9000001,18000001,40000001},{0,97500,427500,636000,1536000,2796000,4796000}))*1.021,-2))</f>
        <v/>
      </c>
      <c r="AA2801" s="18">
        <f>MAX(0,ROUNDDOWN(M2801-J2801-430000-L2801-0,-3))</f>
        <v/>
      </c>
      <c r="AB2801" s="18">
        <f>MAX(0,ROUNDDOWN(M2801-J2801-430000-L2801-V2801,-3))</f>
        <v/>
      </c>
      <c r="AC2801" s="18">
        <f>IF(M2801&lt;=450000,0,MAX(0,ROUNDDOWN(AA2801*0.06-MIN(50000,AA2801)*0.03,-2))+MAX(0,ROUNDDOWN(AA2801*0.04-MIN(50000,AA2801)*0.02,-2)))</f>
        <v/>
      </c>
      <c r="AD2801" s="18">
        <f>IF(M2801&lt;=450000,0,MAX(0,ROUNDDOWN(AB2801*0.06-MIN(50000,AB2801)*0.03,-2))+MAX(0,ROUNDDOWN(AB2801*0.04-MIN(50000,AB2801)*0.02,-2)))</f>
        <v/>
      </c>
      <c r="AE2801" s="18">
        <f>Y2801-Z2801</f>
        <v/>
      </c>
      <c r="AF2801" s="18">
        <f>AC2801-AD2801</f>
        <v/>
      </c>
      <c r="AG2801" s="18">
        <f>AE2801+AF2801</f>
        <v/>
      </c>
      <c r="AH2801" s="20">
        <f>IF(W2801&lt;=0,0,LOOKUP(W2801,{0,1950001,3300001,6950001,9000001,18000001,40000001},{0.05,0.1,0.2,0.23,0.33,0.4,0.45}))</f>
        <v/>
      </c>
    </row>
    <row r="2802">
      <c r="A2802" t="inlineStr">
        <is>
          <t>1万円刻み 3区分8万円ずつ</t>
        </is>
      </c>
      <c r="B2802" s="18">
        <f>'4_1万円刻み'!$A$908</f>
        <v/>
      </c>
      <c r="C2802" s="19" t="n">
        <v>2026</v>
      </c>
      <c r="D2802" t="inlineStr">
        <is>
          <t>いいえ</t>
        </is>
      </c>
      <c r="E2802" s="18" t="n">
        <v>80000</v>
      </c>
      <c r="F2802" s="18" t="n">
        <v>0</v>
      </c>
      <c r="G2802" s="18" t="n">
        <v>80000</v>
      </c>
      <c r="H2802" s="18" t="n">
        <v>80000</v>
      </c>
      <c r="I2802" s="18" t="n">
        <v>0</v>
      </c>
      <c r="J2802" s="18">
        <f>ROUND(MIN(B2802/12,650000)*12*0.0915+MIN(B2802/12,1390000)*12*(0.0504+0)+B2802*0.005,0)</f>
        <v/>
      </c>
      <c r="K2802" s="18" t="n">
        <v>0</v>
      </c>
      <c r="L2802" s="18" t="n">
        <v>0</v>
      </c>
      <c r="M2802" s="18">
        <f>ROUND(IF(C2802&gt;=2026,IF(B2802&lt;741000,0,IF(B2802&lt;2191000,B2802-740000,IF(B2802&lt;2193000,1451000,IF(B2802&lt;2196000,1453000,IF(B2802&lt;2200000,1456000,IF(B2802&lt;3600000,ROUNDDOWN(B2802/4,-3)*2.8-80000,IF(B2802&lt;6600000,ROUNDDOWN(B2802/4,-3)*3.2-440000,IF(B2802&lt;8500000,ROUNDDOWN(B2802*0.9,0)-1100000,B2802-1950000)))))))),IF(B2802&lt;651000,0,IF(B2802&lt;1900000,B2802-650000,IF(B2802&lt;3600000,ROUNDDOWN(B2802/4,-3)*2.8-80000,IF(B2802&lt;6600000,ROUNDDOWN(B2802/4,-3)*3.2-440000,IF(B2802&lt;8500000,ROUNDDOWN(B2802*0.9,0)-1100000,B2802-1950000)))))),0)</f>
        <v/>
      </c>
      <c r="N2802" s="18">
        <f>IF(M2802&gt;23500000,NA(),IF(C2802&gt;=2026,IF(M2802&lt;=4890000,1040000,IF(M2802&lt;=6550000,670000,620000)),IF(M2802&lt;=1320000,950000,IF(M2802&lt;=3360000,880000,IF(M2802&lt;=4890000,680000,IF(M2802&lt;=6550000,630000,580000))))))</f>
        <v/>
      </c>
      <c r="O2802" s="18">
        <f>IF(F2802&lt;=0,IF(AND(D2802="はい",C2802&gt;=2026,C2802&lt;=2027),IF(E2802&lt;=0,0,IF(E2802&lt;=30000,E2802,IF(E2802&lt;=60000,ROUNDUP(E2802/2,0)+15000,IF(E2802&lt;=120000,ROUNDUP(E2802/4,0)+30000,60000)))),IF(E2802&lt;=0,0,IF(E2802&lt;=20000,E2802,IF(E2802&lt;=40000,ROUNDUP(E2802/2,0)+10000,IF(E2802&lt;=80000,ROUNDUP(E2802/4,0)+20000,40000))))),IF(E2802&lt;=0,IF(F2802&lt;=0,0,IF(F2802&lt;=25000,F2802,IF(F2802&lt;=50000,ROUNDUP(F2802/2,0)+12500,IF(F2802&lt;=100000,ROUNDUP(F2802/4,0)+25000,50000)))),MAX(IF(F2802&lt;=0,0,IF(F2802&lt;=25000,F2802,IF(F2802&lt;=50000,ROUNDUP(F2802/2,0)+12500,IF(F2802&lt;=100000,ROUNDUP(F2802/4,0)+25000,50000)))),MIN(IF(AND(D2802="はい",C2802&gt;=2026,C2802&lt;=2027),IF(E2802&lt;=0,0,IF(E2802&lt;=30000,E2802,IF(E2802&lt;=60000,ROUNDUP(E2802/2,0)+15000,IF(E2802&lt;=120000,ROUNDUP(E2802/4,0)+30000,60000)))),IF(E2802&lt;=0,0,IF(E2802&lt;=20000,E2802,IF(E2802&lt;=40000,ROUNDUP(E2802/2,0)+10000,IF(E2802&lt;=80000,ROUNDUP(E2802/4,0)+20000,40000)))))+IF(F2802&lt;=0,0,IF(F2802&lt;=25000,F2802,IF(F2802&lt;=50000,ROUNDUP(F2802/2,0)+12500,IF(F2802&lt;=100000,ROUNDUP(F2802/4,0)+25000,50000)))),IF(AND(D2802="はい",C2802&gt;=2026,C2802&lt;=2027),60000,40000)))))</f>
        <v/>
      </c>
      <c r="P2802" s="18">
        <f>IF(G2802&lt;=0,0,IF(G2802&lt;=20000,G2802,IF(G2802&lt;=40000,ROUNDUP(G2802/2,0)+10000,IF(G2802&lt;=80000,ROUNDUP(G2802/4,0)+20000,40000))))</f>
        <v/>
      </c>
      <c r="Q2802" s="18">
        <f>IF(I2802&lt;=0,IF(H2802&lt;=0,0,IF(H2802&lt;=20000,H2802,IF(H2802&lt;=40000,ROUNDUP(H2802/2,0)+10000,IF(H2802&lt;=80000,ROUNDUP(H2802/4,0)+20000,40000)))),IF(H2802&lt;=0,IF(I2802&lt;=0,0,IF(I2802&lt;=25000,I2802,IF(I2802&lt;=50000,ROUNDUP(I2802/2,0)+12500,IF(I2802&lt;=100000,ROUNDUP(I2802/4,0)+25000,50000)))),MAX(IF(I2802&lt;=0,0,IF(I2802&lt;=25000,I2802,IF(I2802&lt;=50000,ROUNDUP(I2802/2,0)+12500,IF(I2802&lt;=100000,ROUNDUP(I2802/4,0)+25000,50000)))),MIN(IF(H2802&lt;=0,0,IF(H2802&lt;=20000,H2802,IF(H2802&lt;=40000,ROUNDUP(H2802/2,0)+10000,IF(H2802&lt;=80000,ROUNDUP(H2802/4,0)+20000,40000))))+IF(I2802&lt;=0,0,IF(I2802&lt;=25000,I2802,IF(I2802&lt;=50000,ROUNDUP(I2802/2,0)+12500,IF(I2802&lt;=100000,ROUNDUP(I2802/4,0)+25000,50000)))),40000))))</f>
        <v/>
      </c>
      <c r="R2802" s="18">
        <f>MIN(120000,O2802+P2802+Q2802)</f>
        <v/>
      </c>
      <c r="S2802" s="18">
        <f>IF(F2802&lt;=0,IF(E2802&lt;=0,0,IF(E2802&lt;=12000,E2802,IF(E2802&lt;=32000,ROUNDUP(E2802/2,0)+6000,IF(E2802&lt;=56000,ROUNDUP(E2802/4,0)+14000,28000)))),IF(E2802&lt;=0,IF(F2802&lt;=0,0,IF(F2802&lt;=15000,F2802,IF(F2802&lt;=40000,ROUNDUP(F2802/2,0)+7500,IF(F2802&lt;=70000,ROUNDUP(F2802/4,0)+17500,35000)))),MAX(IF(F2802&lt;=0,0,IF(F2802&lt;=15000,F2802,IF(F2802&lt;=40000,ROUNDUP(F2802/2,0)+7500,IF(F2802&lt;=70000,ROUNDUP(F2802/4,0)+17500,35000)))),MIN(IF(E2802&lt;=0,0,IF(E2802&lt;=12000,E2802,IF(E2802&lt;=32000,ROUNDUP(E2802/2,0)+6000,IF(E2802&lt;=56000,ROUNDUP(E2802/4,0)+14000,28000))))+IF(F2802&lt;=0,0,IF(F2802&lt;=15000,F2802,IF(F2802&lt;=40000,ROUNDUP(F2802/2,0)+7500,IF(F2802&lt;=70000,ROUNDUP(F2802/4,0)+17500,35000)))),28000))))</f>
        <v/>
      </c>
      <c r="T2802" s="18">
        <f>IF(G2802&lt;=0,0,IF(G2802&lt;=12000,G2802,IF(G2802&lt;=32000,ROUNDUP(G2802/2,0)+6000,IF(G2802&lt;=56000,ROUNDUP(G2802/4,0)+14000,28000))))</f>
        <v/>
      </c>
      <c r="U2802" s="18">
        <f>IF(I2802&lt;=0,IF(H2802&lt;=0,0,IF(H2802&lt;=12000,H2802,IF(H2802&lt;=32000,ROUNDUP(H2802/2,0)+6000,IF(H2802&lt;=56000,ROUNDUP(H2802/4,0)+14000,28000)))),IF(H2802&lt;=0,IF(I2802&lt;=0,0,IF(I2802&lt;=15000,I2802,IF(I2802&lt;=40000,ROUNDUP(I2802/2,0)+7500,IF(I2802&lt;=70000,ROUNDUP(I2802/4,0)+17500,35000)))),MAX(IF(I2802&lt;=0,0,IF(I2802&lt;=15000,I2802,IF(I2802&lt;=40000,ROUNDUP(I2802/2,0)+7500,IF(I2802&lt;=70000,ROUNDUP(I2802/4,0)+17500,35000)))),MIN(IF(H2802&lt;=0,0,IF(H2802&lt;=12000,H2802,IF(H2802&lt;=32000,ROUNDUP(H2802/2,0)+6000,IF(H2802&lt;=56000,ROUNDUP(H2802/4,0)+14000,28000))))+IF(I2802&lt;=0,0,IF(I2802&lt;=15000,I2802,IF(I2802&lt;=40000,ROUNDUP(I2802/2,0)+7500,IF(I2802&lt;=70000,ROUNDUP(I2802/4,0)+17500,35000)))),28000))))</f>
        <v/>
      </c>
      <c r="V2802" s="18">
        <f>MIN(70000,S2802+T2802+U2802)</f>
        <v/>
      </c>
      <c r="W2802" s="18">
        <f>MAX(0,ROUNDDOWN(M2802-J2802-N2802-K2802-0,-3))</f>
        <v/>
      </c>
      <c r="X2802" s="18">
        <f>MAX(0,ROUNDDOWN(M2802-J2802-N2802-K2802-R2802,-3))</f>
        <v/>
      </c>
      <c r="Y2802" s="18">
        <f>IF(W2802&lt;=0,0,ROUNDDOWN((W2802*LOOKUP(W2802,{0,1950001,3300001,6950001,9000001,18000001,40000001},{0.05,0.1,0.2,0.23,0.33,0.4,0.45})-LOOKUP(W2802,{0,1950001,3300001,6950001,9000001,18000001,40000001},{0,97500,427500,636000,1536000,2796000,4796000}))*1.021,-2))</f>
        <v/>
      </c>
      <c r="Z2802" s="18">
        <f>IF(X2802&lt;=0,0,ROUNDDOWN((X2802*LOOKUP(X2802,{0,1950001,3300001,6950001,9000001,18000001,40000001},{0.05,0.1,0.2,0.23,0.33,0.4,0.45})-LOOKUP(X2802,{0,1950001,3300001,6950001,9000001,18000001,40000001},{0,97500,427500,636000,1536000,2796000,4796000}))*1.021,-2))</f>
        <v/>
      </c>
      <c r="AA2802" s="18">
        <f>MAX(0,ROUNDDOWN(M2802-J2802-430000-L2802-0,-3))</f>
        <v/>
      </c>
      <c r="AB2802" s="18">
        <f>MAX(0,ROUNDDOWN(M2802-J2802-430000-L2802-V2802,-3))</f>
        <v/>
      </c>
      <c r="AC2802" s="18">
        <f>IF(M2802&lt;=450000,0,MAX(0,ROUNDDOWN(AA2802*0.06-MIN(50000,AA2802)*0.03,-2))+MAX(0,ROUNDDOWN(AA2802*0.04-MIN(50000,AA2802)*0.02,-2)))</f>
        <v/>
      </c>
      <c r="AD2802" s="18">
        <f>IF(M2802&lt;=450000,0,MAX(0,ROUNDDOWN(AB2802*0.06-MIN(50000,AB2802)*0.03,-2))+MAX(0,ROUNDDOWN(AB2802*0.04-MIN(50000,AB2802)*0.02,-2)))</f>
        <v/>
      </c>
      <c r="AE2802" s="18">
        <f>Y2802-Z2802</f>
        <v/>
      </c>
      <c r="AF2802" s="18">
        <f>AC2802-AD2802</f>
        <v/>
      </c>
      <c r="AG2802" s="18">
        <f>AE2802+AF2802</f>
        <v/>
      </c>
      <c r="AH2802" s="20">
        <f>IF(W2802&lt;=0,0,LOOKUP(W2802,{0,1950001,3300001,6950001,9000001,18000001,40000001},{0.05,0.1,0.2,0.23,0.33,0.4,0.45}))</f>
        <v/>
      </c>
    </row>
    <row r="2803">
      <c r="A2803" t="inlineStr">
        <is>
          <t>1万円刻み 一般8万円</t>
        </is>
      </c>
      <c r="B2803" s="18">
        <f>'4_1万円刻み'!$A$908</f>
        <v/>
      </c>
      <c r="C2803" s="19" t="n">
        <v>2026</v>
      </c>
      <c r="D2803" t="inlineStr">
        <is>
          <t>いいえ</t>
        </is>
      </c>
      <c r="E2803" s="18" t="n">
        <v>80000</v>
      </c>
      <c r="F2803" s="18" t="n">
        <v>0</v>
      </c>
      <c r="G2803" s="18" t="n">
        <v>0</v>
      </c>
      <c r="H2803" s="18" t="n">
        <v>0</v>
      </c>
      <c r="I2803" s="18" t="n">
        <v>0</v>
      </c>
      <c r="J2803" s="18">
        <f>ROUND(MIN(B2803/12,650000)*12*0.0915+MIN(B2803/12,1390000)*12*(0.0504+0)+B2803*0.005,0)</f>
        <v/>
      </c>
      <c r="K2803" s="18" t="n">
        <v>0</v>
      </c>
      <c r="L2803" s="18" t="n">
        <v>0</v>
      </c>
      <c r="M2803" s="18">
        <f>ROUND(IF(C2803&gt;=2026,IF(B2803&lt;741000,0,IF(B2803&lt;2191000,B2803-740000,IF(B2803&lt;2193000,1451000,IF(B2803&lt;2196000,1453000,IF(B2803&lt;2200000,1456000,IF(B2803&lt;3600000,ROUNDDOWN(B2803/4,-3)*2.8-80000,IF(B2803&lt;6600000,ROUNDDOWN(B2803/4,-3)*3.2-440000,IF(B2803&lt;8500000,ROUNDDOWN(B2803*0.9,0)-1100000,B2803-1950000)))))))),IF(B2803&lt;651000,0,IF(B2803&lt;1900000,B2803-650000,IF(B2803&lt;3600000,ROUNDDOWN(B2803/4,-3)*2.8-80000,IF(B2803&lt;6600000,ROUNDDOWN(B2803/4,-3)*3.2-440000,IF(B2803&lt;8500000,ROUNDDOWN(B2803*0.9,0)-1100000,B2803-1950000)))))),0)</f>
        <v/>
      </c>
      <c r="N2803" s="18">
        <f>IF(M2803&gt;23500000,NA(),IF(C2803&gt;=2026,IF(M2803&lt;=4890000,1040000,IF(M2803&lt;=6550000,670000,620000)),IF(M2803&lt;=1320000,950000,IF(M2803&lt;=3360000,880000,IF(M2803&lt;=4890000,680000,IF(M2803&lt;=6550000,630000,580000))))))</f>
        <v/>
      </c>
      <c r="O2803" s="18">
        <f>IF(F2803&lt;=0,IF(AND(D2803="はい",C2803&gt;=2026,C2803&lt;=2027),IF(E2803&lt;=0,0,IF(E2803&lt;=30000,E2803,IF(E2803&lt;=60000,ROUNDUP(E2803/2,0)+15000,IF(E2803&lt;=120000,ROUNDUP(E2803/4,0)+30000,60000)))),IF(E2803&lt;=0,0,IF(E2803&lt;=20000,E2803,IF(E2803&lt;=40000,ROUNDUP(E2803/2,0)+10000,IF(E2803&lt;=80000,ROUNDUP(E2803/4,0)+20000,40000))))),IF(E2803&lt;=0,IF(F2803&lt;=0,0,IF(F2803&lt;=25000,F2803,IF(F2803&lt;=50000,ROUNDUP(F2803/2,0)+12500,IF(F2803&lt;=100000,ROUNDUP(F2803/4,0)+25000,50000)))),MAX(IF(F2803&lt;=0,0,IF(F2803&lt;=25000,F2803,IF(F2803&lt;=50000,ROUNDUP(F2803/2,0)+12500,IF(F2803&lt;=100000,ROUNDUP(F2803/4,0)+25000,50000)))),MIN(IF(AND(D2803="はい",C2803&gt;=2026,C2803&lt;=2027),IF(E2803&lt;=0,0,IF(E2803&lt;=30000,E2803,IF(E2803&lt;=60000,ROUNDUP(E2803/2,0)+15000,IF(E2803&lt;=120000,ROUNDUP(E2803/4,0)+30000,60000)))),IF(E2803&lt;=0,0,IF(E2803&lt;=20000,E2803,IF(E2803&lt;=40000,ROUNDUP(E2803/2,0)+10000,IF(E2803&lt;=80000,ROUNDUP(E2803/4,0)+20000,40000)))))+IF(F2803&lt;=0,0,IF(F2803&lt;=25000,F2803,IF(F2803&lt;=50000,ROUNDUP(F2803/2,0)+12500,IF(F2803&lt;=100000,ROUNDUP(F2803/4,0)+25000,50000)))),IF(AND(D2803="はい",C2803&gt;=2026,C2803&lt;=2027),60000,40000)))))</f>
        <v/>
      </c>
      <c r="P2803" s="18">
        <f>IF(G2803&lt;=0,0,IF(G2803&lt;=20000,G2803,IF(G2803&lt;=40000,ROUNDUP(G2803/2,0)+10000,IF(G2803&lt;=80000,ROUNDUP(G2803/4,0)+20000,40000))))</f>
        <v/>
      </c>
      <c r="Q2803" s="18">
        <f>IF(I2803&lt;=0,IF(H2803&lt;=0,0,IF(H2803&lt;=20000,H2803,IF(H2803&lt;=40000,ROUNDUP(H2803/2,0)+10000,IF(H2803&lt;=80000,ROUNDUP(H2803/4,0)+20000,40000)))),IF(H2803&lt;=0,IF(I2803&lt;=0,0,IF(I2803&lt;=25000,I2803,IF(I2803&lt;=50000,ROUNDUP(I2803/2,0)+12500,IF(I2803&lt;=100000,ROUNDUP(I2803/4,0)+25000,50000)))),MAX(IF(I2803&lt;=0,0,IF(I2803&lt;=25000,I2803,IF(I2803&lt;=50000,ROUNDUP(I2803/2,0)+12500,IF(I2803&lt;=100000,ROUNDUP(I2803/4,0)+25000,50000)))),MIN(IF(H2803&lt;=0,0,IF(H2803&lt;=20000,H2803,IF(H2803&lt;=40000,ROUNDUP(H2803/2,0)+10000,IF(H2803&lt;=80000,ROUNDUP(H2803/4,0)+20000,40000))))+IF(I2803&lt;=0,0,IF(I2803&lt;=25000,I2803,IF(I2803&lt;=50000,ROUNDUP(I2803/2,0)+12500,IF(I2803&lt;=100000,ROUNDUP(I2803/4,0)+25000,50000)))),40000))))</f>
        <v/>
      </c>
      <c r="R2803" s="18">
        <f>MIN(120000,O2803+P2803+Q2803)</f>
        <v/>
      </c>
      <c r="S2803" s="18">
        <f>IF(F2803&lt;=0,IF(E2803&lt;=0,0,IF(E2803&lt;=12000,E2803,IF(E2803&lt;=32000,ROUNDUP(E2803/2,0)+6000,IF(E2803&lt;=56000,ROUNDUP(E2803/4,0)+14000,28000)))),IF(E2803&lt;=0,IF(F2803&lt;=0,0,IF(F2803&lt;=15000,F2803,IF(F2803&lt;=40000,ROUNDUP(F2803/2,0)+7500,IF(F2803&lt;=70000,ROUNDUP(F2803/4,0)+17500,35000)))),MAX(IF(F2803&lt;=0,0,IF(F2803&lt;=15000,F2803,IF(F2803&lt;=40000,ROUNDUP(F2803/2,0)+7500,IF(F2803&lt;=70000,ROUNDUP(F2803/4,0)+17500,35000)))),MIN(IF(E2803&lt;=0,0,IF(E2803&lt;=12000,E2803,IF(E2803&lt;=32000,ROUNDUP(E2803/2,0)+6000,IF(E2803&lt;=56000,ROUNDUP(E2803/4,0)+14000,28000))))+IF(F2803&lt;=0,0,IF(F2803&lt;=15000,F2803,IF(F2803&lt;=40000,ROUNDUP(F2803/2,0)+7500,IF(F2803&lt;=70000,ROUNDUP(F2803/4,0)+17500,35000)))),28000))))</f>
        <v/>
      </c>
      <c r="T2803" s="18">
        <f>IF(G2803&lt;=0,0,IF(G2803&lt;=12000,G2803,IF(G2803&lt;=32000,ROUNDUP(G2803/2,0)+6000,IF(G2803&lt;=56000,ROUNDUP(G2803/4,0)+14000,28000))))</f>
        <v/>
      </c>
      <c r="U2803" s="18">
        <f>IF(I2803&lt;=0,IF(H2803&lt;=0,0,IF(H2803&lt;=12000,H2803,IF(H2803&lt;=32000,ROUNDUP(H2803/2,0)+6000,IF(H2803&lt;=56000,ROUNDUP(H2803/4,0)+14000,28000)))),IF(H2803&lt;=0,IF(I2803&lt;=0,0,IF(I2803&lt;=15000,I2803,IF(I2803&lt;=40000,ROUNDUP(I2803/2,0)+7500,IF(I2803&lt;=70000,ROUNDUP(I2803/4,0)+17500,35000)))),MAX(IF(I2803&lt;=0,0,IF(I2803&lt;=15000,I2803,IF(I2803&lt;=40000,ROUNDUP(I2803/2,0)+7500,IF(I2803&lt;=70000,ROUNDUP(I2803/4,0)+17500,35000)))),MIN(IF(H2803&lt;=0,0,IF(H2803&lt;=12000,H2803,IF(H2803&lt;=32000,ROUNDUP(H2803/2,0)+6000,IF(H2803&lt;=56000,ROUNDUP(H2803/4,0)+14000,28000))))+IF(I2803&lt;=0,0,IF(I2803&lt;=15000,I2803,IF(I2803&lt;=40000,ROUNDUP(I2803/2,0)+7500,IF(I2803&lt;=70000,ROUNDUP(I2803/4,0)+17500,35000)))),28000))))</f>
        <v/>
      </c>
      <c r="V2803" s="18">
        <f>MIN(70000,S2803+T2803+U2803)</f>
        <v/>
      </c>
      <c r="W2803" s="18">
        <f>MAX(0,ROUNDDOWN(M2803-J2803-N2803-K2803-0,-3))</f>
        <v/>
      </c>
      <c r="X2803" s="18">
        <f>MAX(0,ROUNDDOWN(M2803-J2803-N2803-K2803-R2803,-3))</f>
        <v/>
      </c>
      <c r="Y2803" s="18">
        <f>IF(W2803&lt;=0,0,ROUNDDOWN((W2803*LOOKUP(W2803,{0,1950001,3300001,6950001,9000001,18000001,40000001},{0.05,0.1,0.2,0.23,0.33,0.4,0.45})-LOOKUP(W2803,{0,1950001,3300001,6950001,9000001,18000001,40000001},{0,97500,427500,636000,1536000,2796000,4796000}))*1.021,-2))</f>
        <v/>
      </c>
      <c r="Z2803" s="18">
        <f>IF(X2803&lt;=0,0,ROUNDDOWN((X2803*LOOKUP(X2803,{0,1950001,3300001,6950001,9000001,18000001,40000001},{0.05,0.1,0.2,0.23,0.33,0.4,0.45})-LOOKUP(X2803,{0,1950001,3300001,6950001,9000001,18000001,40000001},{0,97500,427500,636000,1536000,2796000,4796000}))*1.021,-2))</f>
        <v/>
      </c>
      <c r="AA2803" s="18">
        <f>MAX(0,ROUNDDOWN(M2803-J2803-430000-L2803-0,-3))</f>
        <v/>
      </c>
      <c r="AB2803" s="18">
        <f>MAX(0,ROUNDDOWN(M2803-J2803-430000-L2803-V2803,-3))</f>
        <v/>
      </c>
      <c r="AC2803" s="18">
        <f>IF(M2803&lt;=450000,0,MAX(0,ROUNDDOWN(AA2803*0.06-MIN(50000,AA2803)*0.03,-2))+MAX(0,ROUNDDOWN(AA2803*0.04-MIN(50000,AA2803)*0.02,-2)))</f>
        <v/>
      </c>
      <c r="AD2803" s="18">
        <f>IF(M2803&lt;=450000,0,MAX(0,ROUNDDOWN(AB2803*0.06-MIN(50000,AB2803)*0.03,-2))+MAX(0,ROUNDDOWN(AB2803*0.04-MIN(50000,AB2803)*0.02,-2)))</f>
        <v/>
      </c>
      <c r="AE2803" s="18">
        <f>Y2803-Z2803</f>
        <v/>
      </c>
      <c r="AF2803" s="18">
        <f>AC2803-AD2803</f>
        <v/>
      </c>
      <c r="AG2803" s="18">
        <f>AE2803+AF2803</f>
        <v/>
      </c>
      <c r="AH2803" s="20">
        <f>IF(W2803&lt;=0,0,LOOKUP(W2803,{0,1950001,3300001,6950001,9000001,18000001,40000001},{0.05,0.1,0.2,0.23,0.33,0.4,0.45}))</f>
        <v/>
      </c>
    </row>
    <row r="2804">
      <c r="A2804" t="inlineStr">
        <is>
          <t>1万円刻み 特例あり一般12万円</t>
        </is>
      </c>
      <c r="B2804" s="18">
        <f>'4_1万円刻み'!$A$908</f>
        <v/>
      </c>
      <c r="C2804" s="19" t="n">
        <v>2026</v>
      </c>
      <c r="D2804" t="inlineStr">
        <is>
          <t>はい</t>
        </is>
      </c>
      <c r="E2804" s="18" t="n">
        <v>120000</v>
      </c>
      <c r="F2804" s="18" t="n">
        <v>0</v>
      </c>
      <c r="G2804" s="18" t="n">
        <v>0</v>
      </c>
      <c r="H2804" s="18" t="n">
        <v>0</v>
      </c>
      <c r="I2804" s="18" t="n">
        <v>0</v>
      </c>
      <c r="J2804" s="18">
        <f>ROUND(MIN(B2804/12,650000)*12*0.0915+MIN(B2804/12,1390000)*12*(0.0504+0)+B2804*0.005,0)</f>
        <v/>
      </c>
      <c r="K2804" s="18" t="n">
        <v>0</v>
      </c>
      <c r="L2804" s="18" t="n">
        <v>0</v>
      </c>
      <c r="M2804" s="18">
        <f>ROUND(IF(C2804&gt;=2026,IF(B2804&lt;741000,0,IF(B2804&lt;2191000,B2804-740000,IF(B2804&lt;2193000,1451000,IF(B2804&lt;2196000,1453000,IF(B2804&lt;2200000,1456000,IF(B2804&lt;3600000,ROUNDDOWN(B2804/4,-3)*2.8-80000,IF(B2804&lt;6600000,ROUNDDOWN(B2804/4,-3)*3.2-440000,IF(B2804&lt;8500000,ROUNDDOWN(B2804*0.9,0)-1100000,B2804-1950000)))))))),IF(B2804&lt;651000,0,IF(B2804&lt;1900000,B2804-650000,IF(B2804&lt;3600000,ROUNDDOWN(B2804/4,-3)*2.8-80000,IF(B2804&lt;6600000,ROUNDDOWN(B2804/4,-3)*3.2-440000,IF(B2804&lt;8500000,ROUNDDOWN(B2804*0.9,0)-1100000,B2804-1950000)))))),0)</f>
        <v/>
      </c>
      <c r="N2804" s="18">
        <f>IF(M2804&gt;23500000,NA(),IF(C2804&gt;=2026,IF(M2804&lt;=4890000,1040000,IF(M2804&lt;=6550000,670000,620000)),IF(M2804&lt;=1320000,950000,IF(M2804&lt;=3360000,880000,IF(M2804&lt;=4890000,680000,IF(M2804&lt;=6550000,630000,580000))))))</f>
        <v/>
      </c>
      <c r="O2804" s="18">
        <f>IF(F2804&lt;=0,IF(AND(D2804="はい",C2804&gt;=2026,C2804&lt;=2027),IF(E2804&lt;=0,0,IF(E2804&lt;=30000,E2804,IF(E2804&lt;=60000,ROUNDUP(E2804/2,0)+15000,IF(E2804&lt;=120000,ROUNDUP(E2804/4,0)+30000,60000)))),IF(E2804&lt;=0,0,IF(E2804&lt;=20000,E2804,IF(E2804&lt;=40000,ROUNDUP(E2804/2,0)+10000,IF(E2804&lt;=80000,ROUNDUP(E2804/4,0)+20000,40000))))),IF(E2804&lt;=0,IF(F2804&lt;=0,0,IF(F2804&lt;=25000,F2804,IF(F2804&lt;=50000,ROUNDUP(F2804/2,0)+12500,IF(F2804&lt;=100000,ROUNDUP(F2804/4,0)+25000,50000)))),MAX(IF(F2804&lt;=0,0,IF(F2804&lt;=25000,F2804,IF(F2804&lt;=50000,ROUNDUP(F2804/2,0)+12500,IF(F2804&lt;=100000,ROUNDUP(F2804/4,0)+25000,50000)))),MIN(IF(AND(D2804="はい",C2804&gt;=2026,C2804&lt;=2027),IF(E2804&lt;=0,0,IF(E2804&lt;=30000,E2804,IF(E2804&lt;=60000,ROUNDUP(E2804/2,0)+15000,IF(E2804&lt;=120000,ROUNDUP(E2804/4,0)+30000,60000)))),IF(E2804&lt;=0,0,IF(E2804&lt;=20000,E2804,IF(E2804&lt;=40000,ROUNDUP(E2804/2,0)+10000,IF(E2804&lt;=80000,ROUNDUP(E2804/4,0)+20000,40000)))))+IF(F2804&lt;=0,0,IF(F2804&lt;=25000,F2804,IF(F2804&lt;=50000,ROUNDUP(F2804/2,0)+12500,IF(F2804&lt;=100000,ROUNDUP(F2804/4,0)+25000,50000)))),IF(AND(D2804="はい",C2804&gt;=2026,C2804&lt;=2027),60000,40000)))))</f>
        <v/>
      </c>
      <c r="P2804" s="18">
        <f>IF(G2804&lt;=0,0,IF(G2804&lt;=20000,G2804,IF(G2804&lt;=40000,ROUNDUP(G2804/2,0)+10000,IF(G2804&lt;=80000,ROUNDUP(G2804/4,0)+20000,40000))))</f>
        <v/>
      </c>
      <c r="Q2804" s="18">
        <f>IF(I2804&lt;=0,IF(H2804&lt;=0,0,IF(H2804&lt;=20000,H2804,IF(H2804&lt;=40000,ROUNDUP(H2804/2,0)+10000,IF(H2804&lt;=80000,ROUNDUP(H2804/4,0)+20000,40000)))),IF(H2804&lt;=0,IF(I2804&lt;=0,0,IF(I2804&lt;=25000,I2804,IF(I2804&lt;=50000,ROUNDUP(I2804/2,0)+12500,IF(I2804&lt;=100000,ROUNDUP(I2804/4,0)+25000,50000)))),MAX(IF(I2804&lt;=0,0,IF(I2804&lt;=25000,I2804,IF(I2804&lt;=50000,ROUNDUP(I2804/2,0)+12500,IF(I2804&lt;=100000,ROUNDUP(I2804/4,0)+25000,50000)))),MIN(IF(H2804&lt;=0,0,IF(H2804&lt;=20000,H2804,IF(H2804&lt;=40000,ROUNDUP(H2804/2,0)+10000,IF(H2804&lt;=80000,ROUNDUP(H2804/4,0)+20000,40000))))+IF(I2804&lt;=0,0,IF(I2804&lt;=25000,I2804,IF(I2804&lt;=50000,ROUNDUP(I2804/2,0)+12500,IF(I2804&lt;=100000,ROUNDUP(I2804/4,0)+25000,50000)))),40000))))</f>
        <v/>
      </c>
      <c r="R2804" s="18">
        <f>MIN(120000,O2804+P2804+Q2804)</f>
        <v/>
      </c>
      <c r="S2804" s="18">
        <f>IF(F2804&lt;=0,IF(E2804&lt;=0,0,IF(E2804&lt;=12000,E2804,IF(E2804&lt;=32000,ROUNDUP(E2804/2,0)+6000,IF(E2804&lt;=56000,ROUNDUP(E2804/4,0)+14000,28000)))),IF(E2804&lt;=0,IF(F2804&lt;=0,0,IF(F2804&lt;=15000,F2804,IF(F2804&lt;=40000,ROUNDUP(F2804/2,0)+7500,IF(F2804&lt;=70000,ROUNDUP(F2804/4,0)+17500,35000)))),MAX(IF(F2804&lt;=0,0,IF(F2804&lt;=15000,F2804,IF(F2804&lt;=40000,ROUNDUP(F2804/2,0)+7500,IF(F2804&lt;=70000,ROUNDUP(F2804/4,0)+17500,35000)))),MIN(IF(E2804&lt;=0,0,IF(E2804&lt;=12000,E2804,IF(E2804&lt;=32000,ROUNDUP(E2804/2,0)+6000,IF(E2804&lt;=56000,ROUNDUP(E2804/4,0)+14000,28000))))+IF(F2804&lt;=0,0,IF(F2804&lt;=15000,F2804,IF(F2804&lt;=40000,ROUNDUP(F2804/2,0)+7500,IF(F2804&lt;=70000,ROUNDUP(F2804/4,0)+17500,35000)))),28000))))</f>
        <v/>
      </c>
      <c r="T2804" s="18">
        <f>IF(G2804&lt;=0,0,IF(G2804&lt;=12000,G2804,IF(G2804&lt;=32000,ROUNDUP(G2804/2,0)+6000,IF(G2804&lt;=56000,ROUNDUP(G2804/4,0)+14000,28000))))</f>
        <v/>
      </c>
      <c r="U2804" s="18">
        <f>IF(I2804&lt;=0,IF(H2804&lt;=0,0,IF(H2804&lt;=12000,H2804,IF(H2804&lt;=32000,ROUNDUP(H2804/2,0)+6000,IF(H2804&lt;=56000,ROUNDUP(H2804/4,0)+14000,28000)))),IF(H2804&lt;=0,IF(I2804&lt;=0,0,IF(I2804&lt;=15000,I2804,IF(I2804&lt;=40000,ROUNDUP(I2804/2,0)+7500,IF(I2804&lt;=70000,ROUNDUP(I2804/4,0)+17500,35000)))),MAX(IF(I2804&lt;=0,0,IF(I2804&lt;=15000,I2804,IF(I2804&lt;=40000,ROUNDUP(I2804/2,0)+7500,IF(I2804&lt;=70000,ROUNDUP(I2804/4,0)+17500,35000)))),MIN(IF(H2804&lt;=0,0,IF(H2804&lt;=12000,H2804,IF(H2804&lt;=32000,ROUNDUP(H2804/2,0)+6000,IF(H2804&lt;=56000,ROUNDUP(H2804/4,0)+14000,28000))))+IF(I2804&lt;=0,0,IF(I2804&lt;=15000,I2804,IF(I2804&lt;=40000,ROUNDUP(I2804/2,0)+7500,IF(I2804&lt;=70000,ROUNDUP(I2804/4,0)+17500,35000)))),28000))))</f>
        <v/>
      </c>
      <c r="V2804" s="18">
        <f>MIN(70000,S2804+T2804+U2804)</f>
        <v/>
      </c>
      <c r="W2804" s="18">
        <f>MAX(0,ROUNDDOWN(M2804-J2804-N2804-K2804-0,-3))</f>
        <v/>
      </c>
      <c r="X2804" s="18">
        <f>MAX(0,ROUNDDOWN(M2804-J2804-N2804-K2804-R2804,-3))</f>
        <v/>
      </c>
      <c r="Y2804" s="18">
        <f>IF(W2804&lt;=0,0,ROUNDDOWN((W2804*LOOKUP(W2804,{0,1950001,3300001,6950001,9000001,18000001,40000001},{0.05,0.1,0.2,0.23,0.33,0.4,0.45})-LOOKUP(W2804,{0,1950001,3300001,6950001,9000001,18000001,40000001},{0,97500,427500,636000,1536000,2796000,4796000}))*1.021,-2))</f>
        <v/>
      </c>
      <c r="Z2804" s="18">
        <f>IF(X2804&lt;=0,0,ROUNDDOWN((X2804*LOOKUP(X2804,{0,1950001,3300001,6950001,9000001,18000001,40000001},{0.05,0.1,0.2,0.23,0.33,0.4,0.45})-LOOKUP(X2804,{0,1950001,3300001,6950001,9000001,18000001,40000001},{0,97500,427500,636000,1536000,2796000,4796000}))*1.021,-2))</f>
        <v/>
      </c>
      <c r="AA2804" s="18">
        <f>MAX(0,ROUNDDOWN(M2804-J2804-430000-L2804-0,-3))</f>
        <v/>
      </c>
      <c r="AB2804" s="18">
        <f>MAX(0,ROUNDDOWN(M2804-J2804-430000-L2804-V2804,-3))</f>
        <v/>
      </c>
      <c r="AC2804" s="18">
        <f>IF(M2804&lt;=450000,0,MAX(0,ROUNDDOWN(AA2804*0.06-MIN(50000,AA2804)*0.03,-2))+MAX(0,ROUNDDOWN(AA2804*0.04-MIN(50000,AA2804)*0.02,-2)))</f>
        <v/>
      </c>
      <c r="AD2804" s="18">
        <f>IF(M2804&lt;=450000,0,MAX(0,ROUNDDOWN(AB2804*0.06-MIN(50000,AB2804)*0.03,-2))+MAX(0,ROUNDDOWN(AB2804*0.04-MIN(50000,AB2804)*0.02,-2)))</f>
        <v/>
      </c>
      <c r="AE2804" s="18">
        <f>Y2804-Z2804</f>
        <v/>
      </c>
      <c r="AF2804" s="18">
        <f>AC2804-AD2804</f>
        <v/>
      </c>
      <c r="AG2804" s="18">
        <f>AE2804+AF2804</f>
        <v/>
      </c>
      <c r="AH2804" s="20">
        <f>IF(W2804&lt;=0,0,LOOKUP(W2804,{0,1950001,3300001,6950001,9000001,18000001,40000001},{0.05,0.1,0.2,0.23,0.33,0.4,0.45}))</f>
        <v/>
      </c>
    </row>
    <row r="2805">
      <c r="A2805" t="inlineStr">
        <is>
          <t>1万円刻み 3区分8万円ずつ</t>
        </is>
      </c>
      <c r="B2805" s="18">
        <f>'4_1万円刻み'!$A$909</f>
        <v/>
      </c>
      <c r="C2805" s="19" t="n">
        <v>2026</v>
      </c>
      <c r="D2805" t="inlineStr">
        <is>
          <t>いいえ</t>
        </is>
      </c>
      <c r="E2805" s="18" t="n">
        <v>80000</v>
      </c>
      <c r="F2805" s="18" t="n">
        <v>0</v>
      </c>
      <c r="G2805" s="18" t="n">
        <v>80000</v>
      </c>
      <c r="H2805" s="18" t="n">
        <v>80000</v>
      </c>
      <c r="I2805" s="18" t="n">
        <v>0</v>
      </c>
      <c r="J2805" s="18">
        <f>ROUND(MIN(B2805/12,650000)*12*0.0915+MIN(B2805/12,1390000)*12*(0.0504+0)+B2805*0.005,0)</f>
        <v/>
      </c>
      <c r="K2805" s="18" t="n">
        <v>0</v>
      </c>
      <c r="L2805" s="18" t="n">
        <v>0</v>
      </c>
      <c r="M2805" s="18">
        <f>ROUND(IF(C2805&gt;=2026,IF(B2805&lt;741000,0,IF(B2805&lt;2191000,B2805-740000,IF(B2805&lt;2193000,1451000,IF(B2805&lt;2196000,1453000,IF(B2805&lt;2200000,1456000,IF(B2805&lt;3600000,ROUNDDOWN(B2805/4,-3)*2.8-80000,IF(B2805&lt;6600000,ROUNDDOWN(B2805/4,-3)*3.2-440000,IF(B2805&lt;8500000,ROUNDDOWN(B2805*0.9,0)-1100000,B2805-1950000)))))))),IF(B2805&lt;651000,0,IF(B2805&lt;1900000,B2805-650000,IF(B2805&lt;3600000,ROUNDDOWN(B2805/4,-3)*2.8-80000,IF(B2805&lt;6600000,ROUNDDOWN(B2805/4,-3)*3.2-440000,IF(B2805&lt;8500000,ROUNDDOWN(B2805*0.9,0)-1100000,B2805-1950000)))))),0)</f>
        <v/>
      </c>
      <c r="N2805" s="18">
        <f>IF(M2805&gt;23500000,NA(),IF(C2805&gt;=2026,IF(M2805&lt;=4890000,1040000,IF(M2805&lt;=6550000,670000,620000)),IF(M2805&lt;=1320000,950000,IF(M2805&lt;=3360000,880000,IF(M2805&lt;=4890000,680000,IF(M2805&lt;=6550000,630000,580000))))))</f>
        <v/>
      </c>
      <c r="O2805" s="18">
        <f>IF(F2805&lt;=0,IF(AND(D2805="はい",C2805&gt;=2026,C2805&lt;=2027),IF(E2805&lt;=0,0,IF(E2805&lt;=30000,E2805,IF(E2805&lt;=60000,ROUNDUP(E2805/2,0)+15000,IF(E2805&lt;=120000,ROUNDUP(E2805/4,0)+30000,60000)))),IF(E2805&lt;=0,0,IF(E2805&lt;=20000,E2805,IF(E2805&lt;=40000,ROUNDUP(E2805/2,0)+10000,IF(E2805&lt;=80000,ROUNDUP(E2805/4,0)+20000,40000))))),IF(E2805&lt;=0,IF(F2805&lt;=0,0,IF(F2805&lt;=25000,F2805,IF(F2805&lt;=50000,ROUNDUP(F2805/2,0)+12500,IF(F2805&lt;=100000,ROUNDUP(F2805/4,0)+25000,50000)))),MAX(IF(F2805&lt;=0,0,IF(F2805&lt;=25000,F2805,IF(F2805&lt;=50000,ROUNDUP(F2805/2,0)+12500,IF(F2805&lt;=100000,ROUNDUP(F2805/4,0)+25000,50000)))),MIN(IF(AND(D2805="はい",C2805&gt;=2026,C2805&lt;=2027),IF(E2805&lt;=0,0,IF(E2805&lt;=30000,E2805,IF(E2805&lt;=60000,ROUNDUP(E2805/2,0)+15000,IF(E2805&lt;=120000,ROUNDUP(E2805/4,0)+30000,60000)))),IF(E2805&lt;=0,0,IF(E2805&lt;=20000,E2805,IF(E2805&lt;=40000,ROUNDUP(E2805/2,0)+10000,IF(E2805&lt;=80000,ROUNDUP(E2805/4,0)+20000,40000)))))+IF(F2805&lt;=0,0,IF(F2805&lt;=25000,F2805,IF(F2805&lt;=50000,ROUNDUP(F2805/2,0)+12500,IF(F2805&lt;=100000,ROUNDUP(F2805/4,0)+25000,50000)))),IF(AND(D2805="はい",C2805&gt;=2026,C2805&lt;=2027),60000,40000)))))</f>
        <v/>
      </c>
      <c r="P2805" s="18">
        <f>IF(G2805&lt;=0,0,IF(G2805&lt;=20000,G2805,IF(G2805&lt;=40000,ROUNDUP(G2805/2,0)+10000,IF(G2805&lt;=80000,ROUNDUP(G2805/4,0)+20000,40000))))</f>
        <v/>
      </c>
      <c r="Q2805" s="18">
        <f>IF(I2805&lt;=0,IF(H2805&lt;=0,0,IF(H2805&lt;=20000,H2805,IF(H2805&lt;=40000,ROUNDUP(H2805/2,0)+10000,IF(H2805&lt;=80000,ROUNDUP(H2805/4,0)+20000,40000)))),IF(H2805&lt;=0,IF(I2805&lt;=0,0,IF(I2805&lt;=25000,I2805,IF(I2805&lt;=50000,ROUNDUP(I2805/2,0)+12500,IF(I2805&lt;=100000,ROUNDUP(I2805/4,0)+25000,50000)))),MAX(IF(I2805&lt;=0,0,IF(I2805&lt;=25000,I2805,IF(I2805&lt;=50000,ROUNDUP(I2805/2,0)+12500,IF(I2805&lt;=100000,ROUNDUP(I2805/4,0)+25000,50000)))),MIN(IF(H2805&lt;=0,0,IF(H2805&lt;=20000,H2805,IF(H2805&lt;=40000,ROUNDUP(H2805/2,0)+10000,IF(H2805&lt;=80000,ROUNDUP(H2805/4,0)+20000,40000))))+IF(I2805&lt;=0,0,IF(I2805&lt;=25000,I2805,IF(I2805&lt;=50000,ROUNDUP(I2805/2,0)+12500,IF(I2805&lt;=100000,ROUNDUP(I2805/4,0)+25000,50000)))),40000))))</f>
        <v/>
      </c>
      <c r="R2805" s="18">
        <f>MIN(120000,O2805+P2805+Q2805)</f>
        <v/>
      </c>
      <c r="S2805" s="18">
        <f>IF(F2805&lt;=0,IF(E2805&lt;=0,0,IF(E2805&lt;=12000,E2805,IF(E2805&lt;=32000,ROUNDUP(E2805/2,0)+6000,IF(E2805&lt;=56000,ROUNDUP(E2805/4,0)+14000,28000)))),IF(E2805&lt;=0,IF(F2805&lt;=0,0,IF(F2805&lt;=15000,F2805,IF(F2805&lt;=40000,ROUNDUP(F2805/2,0)+7500,IF(F2805&lt;=70000,ROUNDUP(F2805/4,0)+17500,35000)))),MAX(IF(F2805&lt;=0,0,IF(F2805&lt;=15000,F2805,IF(F2805&lt;=40000,ROUNDUP(F2805/2,0)+7500,IF(F2805&lt;=70000,ROUNDUP(F2805/4,0)+17500,35000)))),MIN(IF(E2805&lt;=0,0,IF(E2805&lt;=12000,E2805,IF(E2805&lt;=32000,ROUNDUP(E2805/2,0)+6000,IF(E2805&lt;=56000,ROUNDUP(E2805/4,0)+14000,28000))))+IF(F2805&lt;=0,0,IF(F2805&lt;=15000,F2805,IF(F2805&lt;=40000,ROUNDUP(F2805/2,0)+7500,IF(F2805&lt;=70000,ROUNDUP(F2805/4,0)+17500,35000)))),28000))))</f>
        <v/>
      </c>
      <c r="T2805" s="18">
        <f>IF(G2805&lt;=0,0,IF(G2805&lt;=12000,G2805,IF(G2805&lt;=32000,ROUNDUP(G2805/2,0)+6000,IF(G2805&lt;=56000,ROUNDUP(G2805/4,0)+14000,28000))))</f>
        <v/>
      </c>
      <c r="U2805" s="18">
        <f>IF(I2805&lt;=0,IF(H2805&lt;=0,0,IF(H2805&lt;=12000,H2805,IF(H2805&lt;=32000,ROUNDUP(H2805/2,0)+6000,IF(H2805&lt;=56000,ROUNDUP(H2805/4,0)+14000,28000)))),IF(H2805&lt;=0,IF(I2805&lt;=0,0,IF(I2805&lt;=15000,I2805,IF(I2805&lt;=40000,ROUNDUP(I2805/2,0)+7500,IF(I2805&lt;=70000,ROUNDUP(I2805/4,0)+17500,35000)))),MAX(IF(I2805&lt;=0,0,IF(I2805&lt;=15000,I2805,IF(I2805&lt;=40000,ROUNDUP(I2805/2,0)+7500,IF(I2805&lt;=70000,ROUNDUP(I2805/4,0)+17500,35000)))),MIN(IF(H2805&lt;=0,0,IF(H2805&lt;=12000,H2805,IF(H2805&lt;=32000,ROUNDUP(H2805/2,0)+6000,IF(H2805&lt;=56000,ROUNDUP(H2805/4,0)+14000,28000))))+IF(I2805&lt;=0,0,IF(I2805&lt;=15000,I2805,IF(I2805&lt;=40000,ROUNDUP(I2805/2,0)+7500,IF(I2805&lt;=70000,ROUNDUP(I2805/4,0)+17500,35000)))),28000))))</f>
        <v/>
      </c>
      <c r="V2805" s="18">
        <f>MIN(70000,S2805+T2805+U2805)</f>
        <v/>
      </c>
      <c r="W2805" s="18">
        <f>MAX(0,ROUNDDOWN(M2805-J2805-N2805-K2805-0,-3))</f>
        <v/>
      </c>
      <c r="X2805" s="18">
        <f>MAX(0,ROUNDDOWN(M2805-J2805-N2805-K2805-R2805,-3))</f>
        <v/>
      </c>
      <c r="Y2805" s="18">
        <f>IF(W2805&lt;=0,0,ROUNDDOWN((W2805*LOOKUP(W2805,{0,1950001,3300001,6950001,9000001,18000001,40000001},{0.05,0.1,0.2,0.23,0.33,0.4,0.45})-LOOKUP(W2805,{0,1950001,3300001,6950001,9000001,18000001,40000001},{0,97500,427500,636000,1536000,2796000,4796000}))*1.021,-2))</f>
        <v/>
      </c>
      <c r="Z2805" s="18">
        <f>IF(X2805&lt;=0,0,ROUNDDOWN((X2805*LOOKUP(X2805,{0,1950001,3300001,6950001,9000001,18000001,40000001},{0.05,0.1,0.2,0.23,0.33,0.4,0.45})-LOOKUP(X2805,{0,1950001,3300001,6950001,9000001,18000001,40000001},{0,97500,427500,636000,1536000,2796000,4796000}))*1.021,-2))</f>
        <v/>
      </c>
      <c r="AA2805" s="18">
        <f>MAX(0,ROUNDDOWN(M2805-J2805-430000-L2805-0,-3))</f>
        <v/>
      </c>
      <c r="AB2805" s="18">
        <f>MAX(0,ROUNDDOWN(M2805-J2805-430000-L2805-V2805,-3))</f>
        <v/>
      </c>
      <c r="AC2805" s="18">
        <f>IF(M2805&lt;=450000,0,MAX(0,ROUNDDOWN(AA2805*0.06-MIN(50000,AA2805)*0.03,-2))+MAX(0,ROUNDDOWN(AA2805*0.04-MIN(50000,AA2805)*0.02,-2)))</f>
        <v/>
      </c>
      <c r="AD2805" s="18">
        <f>IF(M2805&lt;=450000,0,MAX(0,ROUNDDOWN(AB2805*0.06-MIN(50000,AB2805)*0.03,-2))+MAX(0,ROUNDDOWN(AB2805*0.04-MIN(50000,AB2805)*0.02,-2)))</f>
        <v/>
      </c>
      <c r="AE2805" s="18">
        <f>Y2805-Z2805</f>
        <v/>
      </c>
      <c r="AF2805" s="18">
        <f>AC2805-AD2805</f>
        <v/>
      </c>
      <c r="AG2805" s="18">
        <f>AE2805+AF2805</f>
        <v/>
      </c>
      <c r="AH2805" s="20">
        <f>IF(W2805&lt;=0,0,LOOKUP(W2805,{0,1950001,3300001,6950001,9000001,18000001,40000001},{0.05,0.1,0.2,0.23,0.33,0.4,0.45}))</f>
        <v/>
      </c>
    </row>
    <row r="2806">
      <c r="A2806" t="inlineStr">
        <is>
          <t>1万円刻み 一般8万円</t>
        </is>
      </c>
      <c r="B2806" s="18">
        <f>'4_1万円刻み'!$A$909</f>
        <v/>
      </c>
      <c r="C2806" s="19" t="n">
        <v>2026</v>
      </c>
      <c r="D2806" t="inlineStr">
        <is>
          <t>いいえ</t>
        </is>
      </c>
      <c r="E2806" s="18" t="n">
        <v>80000</v>
      </c>
      <c r="F2806" s="18" t="n">
        <v>0</v>
      </c>
      <c r="G2806" s="18" t="n">
        <v>0</v>
      </c>
      <c r="H2806" s="18" t="n">
        <v>0</v>
      </c>
      <c r="I2806" s="18" t="n">
        <v>0</v>
      </c>
      <c r="J2806" s="18">
        <f>ROUND(MIN(B2806/12,650000)*12*0.0915+MIN(B2806/12,1390000)*12*(0.0504+0)+B2806*0.005,0)</f>
        <v/>
      </c>
      <c r="K2806" s="18" t="n">
        <v>0</v>
      </c>
      <c r="L2806" s="18" t="n">
        <v>0</v>
      </c>
      <c r="M2806" s="18">
        <f>ROUND(IF(C2806&gt;=2026,IF(B2806&lt;741000,0,IF(B2806&lt;2191000,B2806-740000,IF(B2806&lt;2193000,1451000,IF(B2806&lt;2196000,1453000,IF(B2806&lt;2200000,1456000,IF(B2806&lt;3600000,ROUNDDOWN(B2806/4,-3)*2.8-80000,IF(B2806&lt;6600000,ROUNDDOWN(B2806/4,-3)*3.2-440000,IF(B2806&lt;8500000,ROUNDDOWN(B2806*0.9,0)-1100000,B2806-1950000)))))))),IF(B2806&lt;651000,0,IF(B2806&lt;1900000,B2806-650000,IF(B2806&lt;3600000,ROUNDDOWN(B2806/4,-3)*2.8-80000,IF(B2806&lt;6600000,ROUNDDOWN(B2806/4,-3)*3.2-440000,IF(B2806&lt;8500000,ROUNDDOWN(B2806*0.9,0)-1100000,B2806-1950000)))))),0)</f>
        <v/>
      </c>
      <c r="N2806" s="18">
        <f>IF(M2806&gt;23500000,NA(),IF(C2806&gt;=2026,IF(M2806&lt;=4890000,1040000,IF(M2806&lt;=6550000,670000,620000)),IF(M2806&lt;=1320000,950000,IF(M2806&lt;=3360000,880000,IF(M2806&lt;=4890000,680000,IF(M2806&lt;=6550000,630000,580000))))))</f>
        <v/>
      </c>
      <c r="O2806" s="18">
        <f>IF(F2806&lt;=0,IF(AND(D2806="はい",C2806&gt;=2026,C2806&lt;=2027),IF(E2806&lt;=0,0,IF(E2806&lt;=30000,E2806,IF(E2806&lt;=60000,ROUNDUP(E2806/2,0)+15000,IF(E2806&lt;=120000,ROUNDUP(E2806/4,0)+30000,60000)))),IF(E2806&lt;=0,0,IF(E2806&lt;=20000,E2806,IF(E2806&lt;=40000,ROUNDUP(E2806/2,0)+10000,IF(E2806&lt;=80000,ROUNDUP(E2806/4,0)+20000,40000))))),IF(E2806&lt;=0,IF(F2806&lt;=0,0,IF(F2806&lt;=25000,F2806,IF(F2806&lt;=50000,ROUNDUP(F2806/2,0)+12500,IF(F2806&lt;=100000,ROUNDUP(F2806/4,0)+25000,50000)))),MAX(IF(F2806&lt;=0,0,IF(F2806&lt;=25000,F2806,IF(F2806&lt;=50000,ROUNDUP(F2806/2,0)+12500,IF(F2806&lt;=100000,ROUNDUP(F2806/4,0)+25000,50000)))),MIN(IF(AND(D2806="はい",C2806&gt;=2026,C2806&lt;=2027),IF(E2806&lt;=0,0,IF(E2806&lt;=30000,E2806,IF(E2806&lt;=60000,ROUNDUP(E2806/2,0)+15000,IF(E2806&lt;=120000,ROUNDUP(E2806/4,0)+30000,60000)))),IF(E2806&lt;=0,0,IF(E2806&lt;=20000,E2806,IF(E2806&lt;=40000,ROUNDUP(E2806/2,0)+10000,IF(E2806&lt;=80000,ROUNDUP(E2806/4,0)+20000,40000)))))+IF(F2806&lt;=0,0,IF(F2806&lt;=25000,F2806,IF(F2806&lt;=50000,ROUNDUP(F2806/2,0)+12500,IF(F2806&lt;=100000,ROUNDUP(F2806/4,0)+25000,50000)))),IF(AND(D2806="はい",C2806&gt;=2026,C2806&lt;=2027),60000,40000)))))</f>
        <v/>
      </c>
      <c r="P2806" s="18">
        <f>IF(G2806&lt;=0,0,IF(G2806&lt;=20000,G2806,IF(G2806&lt;=40000,ROUNDUP(G2806/2,0)+10000,IF(G2806&lt;=80000,ROUNDUP(G2806/4,0)+20000,40000))))</f>
        <v/>
      </c>
      <c r="Q2806" s="18">
        <f>IF(I2806&lt;=0,IF(H2806&lt;=0,0,IF(H2806&lt;=20000,H2806,IF(H2806&lt;=40000,ROUNDUP(H2806/2,0)+10000,IF(H2806&lt;=80000,ROUNDUP(H2806/4,0)+20000,40000)))),IF(H2806&lt;=0,IF(I2806&lt;=0,0,IF(I2806&lt;=25000,I2806,IF(I2806&lt;=50000,ROUNDUP(I2806/2,0)+12500,IF(I2806&lt;=100000,ROUNDUP(I2806/4,0)+25000,50000)))),MAX(IF(I2806&lt;=0,0,IF(I2806&lt;=25000,I2806,IF(I2806&lt;=50000,ROUNDUP(I2806/2,0)+12500,IF(I2806&lt;=100000,ROUNDUP(I2806/4,0)+25000,50000)))),MIN(IF(H2806&lt;=0,0,IF(H2806&lt;=20000,H2806,IF(H2806&lt;=40000,ROUNDUP(H2806/2,0)+10000,IF(H2806&lt;=80000,ROUNDUP(H2806/4,0)+20000,40000))))+IF(I2806&lt;=0,0,IF(I2806&lt;=25000,I2806,IF(I2806&lt;=50000,ROUNDUP(I2806/2,0)+12500,IF(I2806&lt;=100000,ROUNDUP(I2806/4,0)+25000,50000)))),40000))))</f>
        <v/>
      </c>
      <c r="R2806" s="18">
        <f>MIN(120000,O2806+P2806+Q2806)</f>
        <v/>
      </c>
      <c r="S2806" s="18">
        <f>IF(F2806&lt;=0,IF(E2806&lt;=0,0,IF(E2806&lt;=12000,E2806,IF(E2806&lt;=32000,ROUNDUP(E2806/2,0)+6000,IF(E2806&lt;=56000,ROUNDUP(E2806/4,0)+14000,28000)))),IF(E2806&lt;=0,IF(F2806&lt;=0,0,IF(F2806&lt;=15000,F2806,IF(F2806&lt;=40000,ROUNDUP(F2806/2,0)+7500,IF(F2806&lt;=70000,ROUNDUP(F2806/4,0)+17500,35000)))),MAX(IF(F2806&lt;=0,0,IF(F2806&lt;=15000,F2806,IF(F2806&lt;=40000,ROUNDUP(F2806/2,0)+7500,IF(F2806&lt;=70000,ROUNDUP(F2806/4,0)+17500,35000)))),MIN(IF(E2806&lt;=0,0,IF(E2806&lt;=12000,E2806,IF(E2806&lt;=32000,ROUNDUP(E2806/2,0)+6000,IF(E2806&lt;=56000,ROUNDUP(E2806/4,0)+14000,28000))))+IF(F2806&lt;=0,0,IF(F2806&lt;=15000,F2806,IF(F2806&lt;=40000,ROUNDUP(F2806/2,0)+7500,IF(F2806&lt;=70000,ROUNDUP(F2806/4,0)+17500,35000)))),28000))))</f>
        <v/>
      </c>
      <c r="T2806" s="18">
        <f>IF(G2806&lt;=0,0,IF(G2806&lt;=12000,G2806,IF(G2806&lt;=32000,ROUNDUP(G2806/2,0)+6000,IF(G2806&lt;=56000,ROUNDUP(G2806/4,0)+14000,28000))))</f>
        <v/>
      </c>
      <c r="U2806" s="18">
        <f>IF(I2806&lt;=0,IF(H2806&lt;=0,0,IF(H2806&lt;=12000,H2806,IF(H2806&lt;=32000,ROUNDUP(H2806/2,0)+6000,IF(H2806&lt;=56000,ROUNDUP(H2806/4,0)+14000,28000)))),IF(H2806&lt;=0,IF(I2806&lt;=0,0,IF(I2806&lt;=15000,I2806,IF(I2806&lt;=40000,ROUNDUP(I2806/2,0)+7500,IF(I2806&lt;=70000,ROUNDUP(I2806/4,0)+17500,35000)))),MAX(IF(I2806&lt;=0,0,IF(I2806&lt;=15000,I2806,IF(I2806&lt;=40000,ROUNDUP(I2806/2,0)+7500,IF(I2806&lt;=70000,ROUNDUP(I2806/4,0)+17500,35000)))),MIN(IF(H2806&lt;=0,0,IF(H2806&lt;=12000,H2806,IF(H2806&lt;=32000,ROUNDUP(H2806/2,0)+6000,IF(H2806&lt;=56000,ROUNDUP(H2806/4,0)+14000,28000))))+IF(I2806&lt;=0,0,IF(I2806&lt;=15000,I2806,IF(I2806&lt;=40000,ROUNDUP(I2806/2,0)+7500,IF(I2806&lt;=70000,ROUNDUP(I2806/4,0)+17500,35000)))),28000))))</f>
        <v/>
      </c>
      <c r="V2806" s="18">
        <f>MIN(70000,S2806+T2806+U2806)</f>
        <v/>
      </c>
      <c r="W2806" s="18">
        <f>MAX(0,ROUNDDOWN(M2806-J2806-N2806-K2806-0,-3))</f>
        <v/>
      </c>
      <c r="X2806" s="18">
        <f>MAX(0,ROUNDDOWN(M2806-J2806-N2806-K2806-R2806,-3))</f>
        <v/>
      </c>
      <c r="Y2806" s="18">
        <f>IF(W2806&lt;=0,0,ROUNDDOWN((W2806*LOOKUP(W2806,{0,1950001,3300001,6950001,9000001,18000001,40000001},{0.05,0.1,0.2,0.23,0.33,0.4,0.45})-LOOKUP(W2806,{0,1950001,3300001,6950001,9000001,18000001,40000001},{0,97500,427500,636000,1536000,2796000,4796000}))*1.021,-2))</f>
        <v/>
      </c>
      <c r="Z2806" s="18">
        <f>IF(X2806&lt;=0,0,ROUNDDOWN((X2806*LOOKUP(X2806,{0,1950001,3300001,6950001,9000001,18000001,40000001},{0.05,0.1,0.2,0.23,0.33,0.4,0.45})-LOOKUP(X2806,{0,1950001,3300001,6950001,9000001,18000001,40000001},{0,97500,427500,636000,1536000,2796000,4796000}))*1.021,-2))</f>
        <v/>
      </c>
      <c r="AA2806" s="18">
        <f>MAX(0,ROUNDDOWN(M2806-J2806-430000-L2806-0,-3))</f>
        <v/>
      </c>
      <c r="AB2806" s="18">
        <f>MAX(0,ROUNDDOWN(M2806-J2806-430000-L2806-V2806,-3))</f>
        <v/>
      </c>
      <c r="AC2806" s="18">
        <f>IF(M2806&lt;=450000,0,MAX(0,ROUNDDOWN(AA2806*0.06-MIN(50000,AA2806)*0.03,-2))+MAX(0,ROUNDDOWN(AA2806*0.04-MIN(50000,AA2806)*0.02,-2)))</f>
        <v/>
      </c>
      <c r="AD2806" s="18">
        <f>IF(M2806&lt;=450000,0,MAX(0,ROUNDDOWN(AB2806*0.06-MIN(50000,AB2806)*0.03,-2))+MAX(0,ROUNDDOWN(AB2806*0.04-MIN(50000,AB2806)*0.02,-2)))</f>
        <v/>
      </c>
      <c r="AE2806" s="18">
        <f>Y2806-Z2806</f>
        <v/>
      </c>
      <c r="AF2806" s="18">
        <f>AC2806-AD2806</f>
        <v/>
      </c>
      <c r="AG2806" s="18">
        <f>AE2806+AF2806</f>
        <v/>
      </c>
      <c r="AH2806" s="20">
        <f>IF(W2806&lt;=0,0,LOOKUP(W2806,{0,1950001,3300001,6950001,9000001,18000001,40000001},{0.05,0.1,0.2,0.23,0.33,0.4,0.45}))</f>
        <v/>
      </c>
    </row>
    <row r="2807">
      <c r="A2807" t="inlineStr">
        <is>
          <t>1万円刻み 特例あり一般12万円</t>
        </is>
      </c>
      <c r="B2807" s="18">
        <f>'4_1万円刻み'!$A$909</f>
        <v/>
      </c>
      <c r="C2807" s="19" t="n">
        <v>2026</v>
      </c>
      <c r="D2807" t="inlineStr">
        <is>
          <t>はい</t>
        </is>
      </c>
      <c r="E2807" s="18" t="n">
        <v>120000</v>
      </c>
      <c r="F2807" s="18" t="n">
        <v>0</v>
      </c>
      <c r="G2807" s="18" t="n">
        <v>0</v>
      </c>
      <c r="H2807" s="18" t="n">
        <v>0</v>
      </c>
      <c r="I2807" s="18" t="n">
        <v>0</v>
      </c>
      <c r="J2807" s="18">
        <f>ROUND(MIN(B2807/12,650000)*12*0.0915+MIN(B2807/12,1390000)*12*(0.0504+0)+B2807*0.005,0)</f>
        <v/>
      </c>
      <c r="K2807" s="18" t="n">
        <v>0</v>
      </c>
      <c r="L2807" s="18" t="n">
        <v>0</v>
      </c>
      <c r="M2807" s="18">
        <f>ROUND(IF(C2807&gt;=2026,IF(B2807&lt;741000,0,IF(B2807&lt;2191000,B2807-740000,IF(B2807&lt;2193000,1451000,IF(B2807&lt;2196000,1453000,IF(B2807&lt;2200000,1456000,IF(B2807&lt;3600000,ROUNDDOWN(B2807/4,-3)*2.8-80000,IF(B2807&lt;6600000,ROUNDDOWN(B2807/4,-3)*3.2-440000,IF(B2807&lt;8500000,ROUNDDOWN(B2807*0.9,0)-1100000,B2807-1950000)))))))),IF(B2807&lt;651000,0,IF(B2807&lt;1900000,B2807-650000,IF(B2807&lt;3600000,ROUNDDOWN(B2807/4,-3)*2.8-80000,IF(B2807&lt;6600000,ROUNDDOWN(B2807/4,-3)*3.2-440000,IF(B2807&lt;8500000,ROUNDDOWN(B2807*0.9,0)-1100000,B2807-1950000)))))),0)</f>
        <v/>
      </c>
      <c r="N2807" s="18">
        <f>IF(M2807&gt;23500000,NA(),IF(C2807&gt;=2026,IF(M2807&lt;=4890000,1040000,IF(M2807&lt;=6550000,670000,620000)),IF(M2807&lt;=1320000,950000,IF(M2807&lt;=3360000,880000,IF(M2807&lt;=4890000,680000,IF(M2807&lt;=6550000,630000,580000))))))</f>
        <v/>
      </c>
      <c r="O2807" s="18">
        <f>IF(F2807&lt;=0,IF(AND(D2807="はい",C2807&gt;=2026,C2807&lt;=2027),IF(E2807&lt;=0,0,IF(E2807&lt;=30000,E2807,IF(E2807&lt;=60000,ROUNDUP(E2807/2,0)+15000,IF(E2807&lt;=120000,ROUNDUP(E2807/4,0)+30000,60000)))),IF(E2807&lt;=0,0,IF(E2807&lt;=20000,E2807,IF(E2807&lt;=40000,ROUNDUP(E2807/2,0)+10000,IF(E2807&lt;=80000,ROUNDUP(E2807/4,0)+20000,40000))))),IF(E2807&lt;=0,IF(F2807&lt;=0,0,IF(F2807&lt;=25000,F2807,IF(F2807&lt;=50000,ROUNDUP(F2807/2,0)+12500,IF(F2807&lt;=100000,ROUNDUP(F2807/4,0)+25000,50000)))),MAX(IF(F2807&lt;=0,0,IF(F2807&lt;=25000,F2807,IF(F2807&lt;=50000,ROUNDUP(F2807/2,0)+12500,IF(F2807&lt;=100000,ROUNDUP(F2807/4,0)+25000,50000)))),MIN(IF(AND(D2807="はい",C2807&gt;=2026,C2807&lt;=2027),IF(E2807&lt;=0,0,IF(E2807&lt;=30000,E2807,IF(E2807&lt;=60000,ROUNDUP(E2807/2,0)+15000,IF(E2807&lt;=120000,ROUNDUP(E2807/4,0)+30000,60000)))),IF(E2807&lt;=0,0,IF(E2807&lt;=20000,E2807,IF(E2807&lt;=40000,ROUNDUP(E2807/2,0)+10000,IF(E2807&lt;=80000,ROUNDUP(E2807/4,0)+20000,40000)))))+IF(F2807&lt;=0,0,IF(F2807&lt;=25000,F2807,IF(F2807&lt;=50000,ROUNDUP(F2807/2,0)+12500,IF(F2807&lt;=100000,ROUNDUP(F2807/4,0)+25000,50000)))),IF(AND(D2807="はい",C2807&gt;=2026,C2807&lt;=2027),60000,40000)))))</f>
        <v/>
      </c>
      <c r="P2807" s="18">
        <f>IF(G2807&lt;=0,0,IF(G2807&lt;=20000,G2807,IF(G2807&lt;=40000,ROUNDUP(G2807/2,0)+10000,IF(G2807&lt;=80000,ROUNDUP(G2807/4,0)+20000,40000))))</f>
        <v/>
      </c>
      <c r="Q2807" s="18">
        <f>IF(I2807&lt;=0,IF(H2807&lt;=0,0,IF(H2807&lt;=20000,H2807,IF(H2807&lt;=40000,ROUNDUP(H2807/2,0)+10000,IF(H2807&lt;=80000,ROUNDUP(H2807/4,0)+20000,40000)))),IF(H2807&lt;=0,IF(I2807&lt;=0,0,IF(I2807&lt;=25000,I2807,IF(I2807&lt;=50000,ROUNDUP(I2807/2,0)+12500,IF(I2807&lt;=100000,ROUNDUP(I2807/4,0)+25000,50000)))),MAX(IF(I2807&lt;=0,0,IF(I2807&lt;=25000,I2807,IF(I2807&lt;=50000,ROUNDUP(I2807/2,0)+12500,IF(I2807&lt;=100000,ROUNDUP(I2807/4,0)+25000,50000)))),MIN(IF(H2807&lt;=0,0,IF(H2807&lt;=20000,H2807,IF(H2807&lt;=40000,ROUNDUP(H2807/2,0)+10000,IF(H2807&lt;=80000,ROUNDUP(H2807/4,0)+20000,40000))))+IF(I2807&lt;=0,0,IF(I2807&lt;=25000,I2807,IF(I2807&lt;=50000,ROUNDUP(I2807/2,0)+12500,IF(I2807&lt;=100000,ROUNDUP(I2807/4,0)+25000,50000)))),40000))))</f>
        <v/>
      </c>
      <c r="R2807" s="18">
        <f>MIN(120000,O2807+P2807+Q2807)</f>
        <v/>
      </c>
      <c r="S2807" s="18">
        <f>IF(F2807&lt;=0,IF(E2807&lt;=0,0,IF(E2807&lt;=12000,E2807,IF(E2807&lt;=32000,ROUNDUP(E2807/2,0)+6000,IF(E2807&lt;=56000,ROUNDUP(E2807/4,0)+14000,28000)))),IF(E2807&lt;=0,IF(F2807&lt;=0,0,IF(F2807&lt;=15000,F2807,IF(F2807&lt;=40000,ROUNDUP(F2807/2,0)+7500,IF(F2807&lt;=70000,ROUNDUP(F2807/4,0)+17500,35000)))),MAX(IF(F2807&lt;=0,0,IF(F2807&lt;=15000,F2807,IF(F2807&lt;=40000,ROUNDUP(F2807/2,0)+7500,IF(F2807&lt;=70000,ROUNDUP(F2807/4,0)+17500,35000)))),MIN(IF(E2807&lt;=0,0,IF(E2807&lt;=12000,E2807,IF(E2807&lt;=32000,ROUNDUP(E2807/2,0)+6000,IF(E2807&lt;=56000,ROUNDUP(E2807/4,0)+14000,28000))))+IF(F2807&lt;=0,0,IF(F2807&lt;=15000,F2807,IF(F2807&lt;=40000,ROUNDUP(F2807/2,0)+7500,IF(F2807&lt;=70000,ROUNDUP(F2807/4,0)+17500,35000)))),28000))))</f>
        <v/>
      </c>
      <c r="T2807" s="18">
        <f>IF(G2807&lt;=0,0,IF(G2807&lt;=12000,G2807,IF(G2807&lt;=32000,ROUNDUP(G2807/2,0)+6000,IF(G2807&lt;=56000,ROUNDUP(G2807/4,0)+14000,28000))))</f>
        <v/>
      </c>
      <c r="U2807" s="18">
        <f>IF(I2807&lt;=0,IF(H2807&lt;=0,0,IF(H2807&lt;=12000,H2807,IF(H2807&lt;=32000,ROUNDUP(H2807/2,0)+6000,IF(H2807&lt;=56000,ROUNDUP(H2807/4,0)+14000,28000)))),IF(H2807&lt;=0,IF(I2807&lt;=0,0,IF(I2807&lt;=15000,I2807,IF(I2807&lt;=40000,ROUNDUP(I2807/2,0)+7500,IF(I2807&lt;=70000,ROUNDUP(I2807/4,0)+17500,35000)))),MAX(IF(I2807&lt;=0,0,IF(I2807&lt;=15000,I2807,IF(I2807&lt;=40000,ROUNDUP(I2807/2,0)+7500,IF(I2807&lt;=70000,ROUNDUP(I2807/4,0)+17500,35000)))),MIN(IF(H2807&lt;=0,0,IF(H2807&lt;=12000,H2807,IF(H2807&lt;=32000,ROUNDUP(H2807/2,0)+6000,IF(H2807&lt;=56000,ROUNDUP(H2807/4,0)+14000,28000))))+IF(I2807&lt;=0,0,IF(I2807&lt;=15000,I2807,IF(I2807&lt;=40000,ROUNDUP(I2807/2,0)+7500,IF(I2807&lt;=70000,ROUNDUP(I2807/4,0)+17500,35000)))),28000))))</f>
        <v/>
      </c>
      <c r="V2807" s="18">
        <f>MIN(70000,S2807+T2807+U2807)</f>
        <v/>
      </c>
      <c r="W2807" s="18">
        <f>MAX(0,ROUNDDOWN(M2807-J2807-N2807-K2807-0,-3))</f>
        <v/>
      </c>
      <c r="X2807" s="18">
        <f>MAX(0,ROUNDDOWN(M2807-J2807-N2807-K2807-R2807,-3))</f>
        <v/>
      </c>
      <c r="Y2807" s="18">
        <f>IF(W2807&lt;=0,0,ROUNDDOWN((W2807*LOOKUP(W2807,{0,1950001,3300001,6950001,9000001,18000001,40000001},{0.05,0.1,0.2,0.23,0.33,0.4,0.45})-LOOKUP(W2807,{0,1950001,3300001,6950001,9000001,18000001,40000001},{0,97500,427500,636000,1536000,2796000,4796000}))*1.021,-2))</f>
        <v/>
      </c>
      <c r="Z2807" s="18">
        <f>IF(X2807&lt;=0,0,ROUNDDOWN((X2807*LOOKUP(X2807,{0,1950001,3300001,6950001,9000001,18000001,40000001},{0.05,0.1,0.2,0.23,0.33,0.4,0.45})-LOOKUP(X2807,{0,1950001,3300001,6950001,9000001,18000001,40000001},{0,97500,427500,636000,1536000,2796000,4796000}))*1.021,-2))</f>
        <v/>
      </c>
      <c r="AA2807" s="18">
        <f>MAX(0,ROUNDDOWN(M2807-J2807-430000-L2807-0,-3))</f>
        <v/>
      </c>
      <c r="AB2807" s="18">
        <f>MAX(0,ROUNDDOWN(M2807-J2807-430000-L2807-V2807,-3))</f>
        <v/>
      </c>
      <c r="AC2807" s="18">
        <f>IF(M2807&lt;=450000,0,MAX(0,ROUNDDOWN(AA2807*0.06-MIN(50000,AA2807)*0.03,-2))+MAX(0,ROUNDDOWN(AA2807*0.04-MIN(50000,AA2807)*0.02,-2)))</f>
        <v/>
      </c>
      <c r="AD2807" s="18">
        <f>IF(M2807&lt;=450000,0,MAX(0,ROUNDDOWN(AB2807*0.06-MIN(50000,AB2807)*0.03,-2))+MAX(0,ROUNDDOWN(AB2807*0.04-MIN(50000,AB2807)*0.02,-2)))</f>
        <v/>
      </c>
      <c r="AE2807" s="18">
        <f>Y2807-Z2807</f>
        <v/>
      </c>
      <c r="AF2807" s="18">
        <f>AC2807-AD2807</f>
        <v/>
      </c>
      <c r="AG2807" s="18">
        <f>AE2807+AF2807</f>
        <v/>
      </c>
      <c r="AH2807" s="20">
        <f>IF(W2807&lt;=0,0,LOOKUP(W2807,{0,1950001,3300001,6950001,9000001,18000001,40000001},{0.05,0.1,0.2,0.23,0.33,0.4,0.45}))</f>
        <v/>
      </c>
    </row>
    <row r="2808">
      <c r="A2808" t="inlineStr">
        <is>
          <t>1万円刻み 3区分8万円ずつ</t>
        </is>
      </c>
      <c r="B2808" s="18">
        <f>'4_1万円刻み'!$A$910</f>
        <v/>
      </c>
      <c r="C2808" s="19" t="n">
        <v>2026</v>
      </c>
      <c r="D2808" t="inlineStr">
        <is>
          <t>いいえ</t>
        </is>
      </c>
      <c r="E2808" s="18" t="n">
        <v>80000</v>
      </c>
      <c r="F2808" s="18" t="n">
        <v>0</v>
      </c>
      <c r="G2808" s="18" t="n">
        <v>80000</v>
      </c>
      <c r="H2808" s="18" t="n">
        <v>80000</v>
      </c>
      <c r="I2808" s="18" t="n">
        <v>0</v>
      </c>
      <c r="J2808" s="18">
        <f>ROUND(MIN(B2808/12,650000)*12*0.0915+MIN(B2808/12,1390000)*12*(0.0504+0)+B2808*0.005,0)</f>
        <v/>
      </c>
      <c r="K2808" s="18" t="n">
        <v>0</v>
      </c>
      <c r="L2808" s="18" t="n">
        <v>0</v>
      </c>
      <c r="M2808" s="18">
        <f>ROUND(IF(C2808&gt;=2026,IF(B2808&lt;741000,0,IF(B2808&lt;2191000,B2808-740000,IF(B2808&lt;2193000,1451000,IF(B2808&lt;2196000,1453000,IF(B2808&lt;2200000,1456000,IF(B2808&lt;3600000,ROUNDDOWN(B2808/4,-3)*2.8-80000,IF(B2808&lt;6600000,ROUNDDOWN(B2808/4,-3)*3.2-440000,IF(B2808&lt;8500000,ROUNDDOWN(B2808*0.9,0)-1100000,B2808-1950000)))))))),IF(B2808&lt;651000,0,IF(B2808&lt;1900000,B2808-650000,IF(B2808&lt;3600000,ROUNDDOWN(B2808/4,-3)*2.8-80000,IF(B2808&lt;6600000,ROUNDDOWN(B2808/4,-3)*3.2-440000,IF(B2808&lt;8500000,ROUNDDOWN(B2808*0.9,0)-1100000,B2808-1950000)))))),0)</f>
        <v/>
      </c>
      <c r="N2808" s="18">
        <f>IF(M2808&gt;23500000,NA(),IF(C2808&gt;=2026,IF(M2808&lt;=4890000,1040000,IF(M2808&lt;=6550000,670000,620000)),IF(M2808&lt;=1320000,950000,IF(M2808&lt;=3360000,880000,IF(M2808&lt;=4890000,680000,IF(M2808&lt;=6550000,630000,580000))))))</f>
        <v/>
      </c>
      <c r="O2808" s="18">
        <f>IF(F2808&lt;=0,IF(AND(D2808="はい",C2808&gt;=2026,C2808&lt;=2027),IF(E2808&lt;=0,0,IF(E2808&lt;=30000,E2808,IF(E2808&lt;=60000,ROUNDUP(E2808/2,0)+15000,IF(E2808&lt;=120000,ROUNDUP(E2808/4,0)+30000,60000)))),IF(E2808&lt;=0,0,IF(E2808&lt;=20000,E2808,IF(E2808&lt;=40000,ROUNDUP(E2808/2,0)+10000,IF(E2808&lt;=80000,ROUNDUP(E2808/4,0)+20000,40000))))),IF(E2808&lt;=0,IF(F2808&lt;=0,0,IF(F2808&lt;=25000,F2808,IF(F2808&lt;=50000,ROUNDUP(F2808/2,0)+12500,IF(F2808&lt;=100000,ROUNDUP(F2808/4,0)+25000,50000)))),MAX(IF(F2808&lt;=0,0,IF(F2808&lt;=25000,F2808,IF(F2808&lt;=50000,ROUNDUP(F2808/2,0)+12500,IF(F2808&lt;=100000,ROUNDUP(F2808/4,0)+25000,50000)))),MIN(IF(AND(D2808="はい",C2808&gt;=2026,C2808&lt;=2027),IF(E2808&lt;=0,0,IF(E2808&lt;=30000,E2808,IF(E2808&lt;=60000,ROUNDUP(E2808/2,0)+15000,IF(E2808&lt;=120000,ROUNDUP(E2808/4,0)+30000,60000)))),IF(E2808&lt;=0,0,IF(E2808&lt;=20000,E2808,IF(E2808&lt;=40000,ROUNDUP(E2808/2,0)+10000,IF(E2808&lt;=80000,ROUNDUP(E2808/4,0)+20000,40000)))))+IF(F2808&lt;=0,0,IF(F2808&lt;=25000,F2808,IF(F2808&lt;=50000,ROUNDUP(F2808/2,0)+12500,IF(F2808&lt;=100000,ROUNDUP(F2808/4,0)+25000,50000)))),IF(AND(D2808="はい",C2808&gt;=2026,C2808&lt;=2027),60000,40000)))))</f>
        <v/>
      </c>
      <c r="P2808" s="18">
        <f>IF(G2808&lt;=0,0,IF(G2808&lt;=20000,G2808,IF(G2808&lt;=40000,ROUNDUP(G2808/2,0)+10000,IF(G2808&lt;=80000,ROUNDUP(G2808/4,0)+20000,40000))))</f>
        <v/>
      </c>
      <c r="Q2808" s="18">
        <f>IF(I2808&lt;=0,IF(H2808&lt;=0,0,IF(H2808&lt;=20000,H2808,IF(H2808&lt;=40000,ROUNDUP(H2808/2,0)+10000,IF(H2808&lt;=80000,ROUNDUP(H2808/4,0)+20000,40000)))),IF(H2808&lt;=0,IF(I2808&lt;=0,0,IF(I2808&lt;=25000,I2808,IF(I2808&lt;=50000,ROUNDUP(I2808/2,0)+12500,IF(I2808&lt;=100000,ROUNDUP(I2808/4,0)+25000,50000)))),MAX(IF(I2808&lt;=0,0,IF(I2808&lt;=25000,I2808,IF(I2808&lt;=50000,ROUNDUP(I2808/2,0)+12500,IF(I2808&lt;=100000,ROUNDUP(I2808/4,0)+25000,50000)))),MIN(IF(H2808&lt;=0,0,IF(H2808&lt;=20000,H2808,IF(H2808&lt;=40000,ROUNDUP(H2808/2,0)+10000,IF(H2808&lt;=80000,ROUNDUP(H2808/4,0)+20000,40000))))+IF(I2808&lt;=0,0,IF(I2808&lt;=25000,I2808,IF(I2808&lt;=50000,ROUNDUP(I2808/2,0)+12500,IF(I2808&lt;=100000,ROUNDUP(I2808/4,0)+25000,50000)))),40000))))</f>
        <v/>
      </c>
      <c r="R2808" s="18">
        <f>MIN(120000,O2808+P2808+Q2808)</f>
        <v/>
      </c>
      <c r="S2808" s="18">
        <f>IF(F2808&lt;=0,IF(E2808&lt;=0,0,IF(E2808&lt;=12000,E2808,IF(E2808&lt;=32000,ROUNDUP(E2808/2,0)+6000,IF(E2808&lt;=56000,ROUNDUP(E2808/4,0)+14000,28000)))),IF(E2808&lt;=0,IF(F2808&lt;=0,0,IF(F2808&lt;=15000,F2808,IF(F2808&lt;=40000,ROUNDUP(F2808/2,0)+7500,IF(F2808&lt;=70000,ROUNDUP(F2808/4,0)+17500,35000)))),MAX(IF(F2808&lt;=0,0,IF(F2808&lt;=15000,F2808,IF(F2808&lt;=40000,ROUNDUP(F2808/2,0)+7500,IF(F2808&lt;=70000,ROUNDUP(F2808/4,0)+17500,35000)))),MIN(IF(E2808&lt;=0,0,IF(E2808&lt;=12000,E2808,IF(E2808&lt;=32000,ROUNDUP(E2808/2,0)+6000,IF(E2808&lt;=56000,ROUNDUP(E2808/4,0)+14000,28000))))+IF(F2808&lt;=0,0,IF(F2808&lt;=15000,F2808,IF(F2808&lt;=40000,ROUNDUP(F2808/2,0)+7500,IF(F2808&lt;=70000,ROUNDUP(F2808/4,0)+17500,35000)))),28000))))</f>
        <v/>
      </c>
      <c r="T2808" s="18">
        <f>IF(G2808&lt;=0,0,IF(G2808&lt;=12000,G2808,IF(G2808&lt;=32000,ROUNDUP(G2808/2,0)+6000,IF(G2808&lt;=56000,ROUNDUP(G2808/4,0)+14000,28000))))</f>
        <v/>
      </c>
      <c r="U2808" s="18">
        <f>IF(I2808&lt;=0,IF(H2808&lt;=0,0,IF(H2808&lt;=12000,H2808,IF(H2808&lt;=32000,ROUNDUP(H2808/2,0)+6000,IF(H2808&lt;=56000,ROUNDUP(H2808/4,0)+14000,28000)))),IF(H2808&lt;=0,IF(I2808&lt;=0,0,IF(I2808&lt;=15000,I2808,IF(I2808&lt;=40000,ROUNDUP(I2808/2,0)+7500,IF(I2808&lt;=70000,ROUNDUP(I2808/4,0)+17500,35000)))),MAX(IF(I2808&lt;=0,0,IF(I2808&lt;=15000,I2808,IF(I2808&lt;=40000,ROUNDUP(I2808/2,0)+7500,IF(I2808&lt;=70000,ROUNDUP(I2808/4,0)+17500,35000)))),MIN(IF(H2808&lt;=0,0,IF(H2808&lt;=12000,H2808,IF(H2808&lt;=32000,ROUNDUP(H2808/2,0)+6000,IF(H2808&lt;=56000,ROUNDUP(H2808/4,0)+14000,28000))))+IF(I2808&lt;=0,0,IF(I2808&lt;=15000,I2808,IF(I2808&lt;=40000,ROUNDUP(I2808/2,0)+7500,IF(I2808&lt;=70000,ROUNDUP(I2808/4,0)+17500,35000)))),28000))))</f>
        <v/>
      </c>
      <c r="V2808" s="18">
        <f>MIN(70000,S2808+T2808+U2808)</f>
        <v/>
      </c>
      <c r="W2808" s="18">
        <f>MAX(0,ROUNDDOWN(M2808-J2808-N2808-K2808-0,-3))</f>
        <v/>
      </c>
      <c r="X2808" s="18">
        <f>MAX(0,ROUNDDOWN(M2808-J2808-N2808-K2808-R2808,-3))</f>
        <v/>
      </c>
      <c r="Y2808" s="18">
        <f>IF(W2808&lt;=0,0,ROUNDDOWN((W2808*LOOKUP(W2808,{0,1950001,3300001,6950001,9000001,18000001,40000001},{0.05,0.1,0.2,0.23,0.33,0.4,0.45})-LOOKUP(W2808,{0,1950001,3300001,6950001,9000001,18000001,40000001},{0,97500,427500,636000,1536000,2796000,4796000}))*1.021,-2))</f>
        <v/>
      </c>
      <c r="Z2808" s="18">
        <f>IF(X2808&lt;=0,0,ROUNDDOWN((X2808*LOOKUP(X2808,{0,1950001,3300001,6950001,9000001,18000001,40000001},{0.05,0.1,0.2,0.23,0.33,0.4,0.45})-LOOKUP(X2808,{0,1950001,3300001,6950001,9000001,18000001,40000001},{0,97500,427500,636000,1536000,2796000,4796000}))*1.021,-2))</f>
        <v/>
      </c>
      <c r="AA2808" s="18">
        <f>MAX(0,ROUNDDOWN(M2808-J2808-430000-L2808-0,-3))</f>
        <v/>
      </c>
      <c r="AB2808" s="18">
        <f>MAX(0,ROUNDDOWN(M2808-J2808-430000-L2808-V2808,-3))</f>
        <v/>
      </c>
      <c r="AC2808" s="18">
        <f>IF(M2808&lt;=450000,0,MAX(0,ROUNDDOWN(AA2808*0.06-MIN(50000,AA2808)*0.03,-2))+MAX(0,ROUNDDOWN(AA2808*0.04-MIN(50000,AA2808)*0.02,-2)))</f>
        <v/>
      </c>
      <c r="AD2808" s="18">
        <f>IF(M2808&lt;=450000,0,MAX(0,ROUNDDOWN(AB2808*0.06-MIN(50000,AB2808)*0.03,-2))+MAX(0,ROUNDDOWN(AB2808*0.04-MIN(50000,AB2808)*0.02,-2)))</f>
        <v/>
      </c>
      <c r="AE2808" s="18">
        <f>Y2808-Z2808</f>
        <v/>
      </c>
      <c r="AF2808" s="18">
        <f>AC2808-AD2808</f>
        <v/>
      </c>
      <c r="AG2808" s="18">
        <f>AE2808+AF2808</f>
        <v/>
      </c>
      <c r="AH2808" s="20">
        <f>IF(W2808&lt;=0,0,LOOKUP(W2808,{0,1950001,3300001,6950001,9000001,18000001,40000001},{0.05,0.1,0.2,0.23,0.33,0.4,0.45}))</f>
        <v/>
      </c>
    </row>
    <row r="2809">
      <c r="A2809" t="inlineStr">
        <is>
          <t>1万円刻み 一般8万円</t>
        </is>
      </c>
      <c r="B2809" s="18">
        <f>'4_1万円刻み'!$A$910</f>
        <v/>
      </c>
      <c r="C2809" s="19" t="n">
        <v>2026</v>
      </c>
      <c r="D2809" t="inlineStr">
        <is>
          <t>いいえ</t>
        </is>
      </c>
      <c r="E2809" s="18" t="n">
        <v>80000</v>
      </c>
      <c r="F2809" s="18" t="n">
        <v>0</v>
      </c>
      <c r="G2809" s="18" t="n">
        <v>0</v>
      </c>
      <c r="H2809" s="18" t="n">
        <v>0</v>
      </c>
      <c r="I2809" s="18" t="n">
        <v>0</v>
      </c>
      <c r="J2809" s="18">
        <f>ROUND(MIN(B2809/12,650000)*12*0.0915+MIN(B2809/12,1390000)*12*(0.0504+0)+B2809*0.005,0)</f>
        <v/>
      </c>
      <c r="K2809" s="18" t="n">
        <v>0</v>
      </c>
      <c r="L2809" s="18" t="n">
        <v>0</v>
      </c>
      <c r="M2809" s="18">
        <f>ROUND(IF(C2809&gt;=2026,IF(B2809&lt;741000,0,IF(B2809&lt;2191000,B2809-740000,IF(B2809&lt;2193000,1451000,IF(B2809&lt;2196000,1453000,IF(B2809&lt;2200000,1456000,IF(B2809&lt;3600000,ROUNDDOWN(B2809/4,-3)*2.8-80000,IF(B2809&lt;6600000,ROUNDDOWN(B2809/4,-3)*3.2-440000,IF(B2809&lt;8500000,ROUNDDOWN(B2809*0.9,0)-1100000,B2809-1950000)))))))),IF(B2809&lt;651000,0,IF(B2809&lt;1900000,B2809-650000,IF(B2809&lt;3600000,ROUNDDOWN(B2809/4,-3)*2.8-80000,IF(B2809&lt;6600000,ROUNDDOWN(B2809/4,-3)*3.2-440000,IF(B2809&lt;8500000,ROUNDDOWN(B2809*0.9,0)-1100000,B2809-1950000)))))),0)</f>
        <v/>
      </c>
      <c r="N2809" s="18">
        <f>IF(M2809&gt;23500000,NA(),IF(C2809&gt;=2026,IF(M2809&lt;=4890000,1040000,IF(M2809&lt;=6550000,670000,620000)),IF(M2809&lt;=1320000,950000,IF(M2809&lt;=3360000,880000,IF(M2809&lt;=4890000,680000,IF(M2809&lt;=6550000,630000,580000))))))</f>
        <v/>
      </c>
      <c r="O2809" s="18">
        <f>IF(F2809&lt;=0,IF(AND(D2809="はい",C2809&gt;=2026,C2809&lt;=2027),IF(E2809&lt;=0,0,IF(E2809&lt;=30000,E2809,IF(E2809&lt;=60000,ROUNDUP(E2809/2,0)+15000,IF(E2809&lt;=120000,ROUNDUP(E2809/4,0)+30000,60000)))),IF(E2809&lt;=0,0,IF(E2809&lt;=20000,E2809,IF(E2809&lt;=40000,ROUNDUP(E2809/2,0)+10000,IF(E2809&lt;=80000,ROUNDUP(E2809/4,0)+20000,40000))))),IF(E2809&lt;=0,IF(F2809&lt;=0,0,IF(F2809&lt;=25000,F2809,IF(F2809&lt;=50000,ROUNDUP(F2809/2,0)+12500,IF(F2809&lt;=100000,ROUNDUP(F2809/4,0)+25000,50000)))),MAX(IF(F2809&lt;=0,0,IF(F2809&lt;=25000,F2809,IF(F2809&lt;=50000,ROUNDUP(F2809/2,0)+12500,IF(F2809&lt;=100000,ROUNDUP(F2809/4,0)+25000,50000)))),MIN(IF(AND(D2809="はい",C2809&gt;=2026,C2809&lt;=2027),IF(E2809&lt;=0,0,IF(E2809&lt;=30000,E2809,IF(E2809&lt;=60000,ROUNDUP(E2809/2,0)+15000,IF(E2809&lt;=120000,ROUNDUP(E2809/4,0)+30000,60000)))),IF(E2809&lt;=0,0,IF(E2809&lt;=20000,E2809,IF(E2809&lt;=40000,ROUNDUP(E2809/2,0)+10000,IF(E2809&lt;=80000,ROUNDUP(E2809/4,0)+20000,40000)))))+IF(F2809&lt;=0,0,IF(F2809&lt;=25000,F2809,IF(F2809&lt;=50000,ROUNDUP(F2809/2,0)+12500,IF(F2809&lt;=100000,ROUNDUP(F2809/4,0)+25000,50000)))),IF(AND(D2809="はい",C2809&gt;=2026,C2809&lt;=2027),60000,40000)))))</f>
        <v/>
      </c>
      <c r="P2809" s="18">
        <f>IF(G2809&lt;=0,0,IF(G2809&lt;=20000,G2809,IF(G2809&lt;=40000,ROUNDUP(G2809/2,0)+10000,IF(G2809&lt;=80000,ROUNDUP(G2809/4,0)+20000,40000))))</f>
        <v/>
      </c>
      <c r="Q2809" s="18">
        <f>IF(I2809&lt;=0,IF(H2809&lt;=0,0,IF(H2809&lt;=20000,H2809,IF(H2809&lt;=40000,ROUNDUP(H2809/2,0)+10000,IF(H2809&lt;=80000,ROUNDUP(H2809/4,0)+20000,40000)))),IF(H2809&lt;=0,IF(I2809&lt;=0,0,IF(I2809&lt;=25000,I2809,IF(I2809&lt;=50000,ROUNDUP(I2809/2,0)+12500,IF(I2809&lt;=100000,ROUNDUP(I2809/4,0)+25000,50000)))),MAX(IF(I2809&lt;=0,0,IF(I2809&lt;=25000,I2809,IF(I2809&lt;=50000,ROUNDUP(I2809/2,0)+12500,IF(I2809&lt;=100000,ROUNDUP(I2809/4,0)+25000,50000)))),MIN(IF(H2809&lt;=0,0,IF(H2809&lt;=20000,H2809,IF(H2809&lt;=40000,ROUNDUP(H2809/2,0)+10000,IF(H2809&lt;=80000,ROUNDUP(H2809/4,0)+20000,40000))))+IF(I2809&lt;=0,0,IF(I2809&lt;=25000,I2809,IF(I2809&lt;=50000,ROUNDUP(I2809/2,0)+12500,IF(I2809&lt;=100000,ROUNDUP(I2809/4,0)+25000,50000)))),40000))))</f>
        <v/>
      </c>
      <c r="R2809" s="18">
        <f>MIN(120000,O2809+P2809+Q2809)</f>
        <v/>
      </c>
      <c r="S2809" s="18">
        <f>IF(F2809&lt;=0,IF(E2809&lt;=0,0,IF(E2809&lt;=12000,E2809,IF(E2809&lt;=32000,ROUNDUP(E2809/2,0)+6000,IF(E2809&lt;=56000,ROUNDUP(E2809/4,0)+14000,28000)))),IF(E2809&lt;=0,IF(F2809&lt;=0,0,IF(F2809&lt;=15000,F2809,IF(F2809&lt;=40000,ROUNDUP(F2809/2,0)+7500,IF(F2809&lt;=70000,ROUNDUP(F2809/4,0)+17500,35000)))),MAX(IF(F2809&lt;=0,0,IF(F2809&lt;=15000,F2809,IF(F2809&lt;=40000,ROUNDUP(F2809/2,0)+7500,IF(F2809&lt;=70000,ROUNDUP(F2809/4,0)+17500,35000)))),MIN(IF(E2809&lt;=0,0,IF(E2809&lt;=12000,E2809,IF(E2809&lt;=32000,ROUNDUP(E2809/2,0)+6000,IF(E2809&lt;=56000,ROUNDUP(E2809/4,0)+14000,28000))))+IF(F2809&lt;=0,0,IF(F2809&lt;=15000,F2809,IF(F2809&lt;=40000,ROUNDUP(F2809/2,0)+7500,IF(F2809&lt;=70000,ROUNDUP(F2809/4,0)+17500,35000)))),28000))))</f>
        <v/>
      </c>
      <c r="T2809" s="18">
        <f>IF(G2809&lt;=0,0,IF(G2809&lt;=12000,G2809,IF(G2809&lt;=32000,ROUNDUP(G2809/2,0)+6000,IF(G2809&lt;=56000,ROUNDUP(G2809/4,0)+14000,28000))))</f>
        <v/>
      </c>
      <c r="U2809" s="18">
        <f>IF(I2809&lt;=0,IF(H2809&lt;=0,0,IF(H2809&lt;=12000,H2809,IF(H2809&lt;=32000,ROUNDUP(H2809/2,0)+6000,IF(H2809&lt;=56000,ROUNDUP(H2809/4,0)+14000,28000)))),IF(H2809&lt;=0,IF(I2809&lt;=0,0,IF(I2809&lt;=15000,I2809,IF(I2809&lt;=40000,ROUNDUP(I2809/2,0)+7500,IF(I2809&lt;=70000,ROUNDUP(I2809/4,0)+17500,35000)))),MAX(IF(I2809&lt;=0,0,IF(I2809&lt;=15000,I2809,IF(I2809&lt;=40000,ROUNDUP(I2809/2,0)+7500,IF(I2809&lt;=70000,ROUNDUP(I2809/4,0)+17500,35000)))),MIN(IF(H2809&lt;=0,0,IF(H2809&lt;=12000,H2809,IF(H2809&lt;=32000,ROUNDUP(H2809/2,0)+6000,IF(H2809&lt;=56000,ROUNDUP(H2809/4,0)+14000,28000))))+IF(I2809&lt;=0,0,IF(I2809&lt;=15000,I2809,IF(I2809&lt;=40000,ROUNDUP(I2809/2,0)+7500,IF(I2809&lt;=70000,ROUNDUP(I2809/4,0)+17500,35000)))),28000))))</f>
        <v/>
      </c>
      <c r="V2809" s="18">
        <f>MIN(70000,S2809+T2809+U2809)</f>
        <v/>
      </c>
      <c r="W2809" s="18">
        <f>MAX(0,ROUNDDOWN(M2809-J2809-N2809-K2809-0,-3))</f>
        <v/>
      </c>
      <c r="X2809" s="18">
        <f>MAX(0,ROUNDDOWN(M2809-J2809-N2809-K2809-R2809,-3))</f>
        <v/>
      </c>
      <c r="Y2809" s="18">
        <f>IF(W2809&lt;=0,0,ROUNDDOWN((W2809*LOOKUP(W2809,{0,1950001,3300001,6950001,9000001,18000001,40000001},{0.05,0.1,0.2,0.23,0.33,0.4,0.45})-LOOKUP(W2809,{0,1950001,3300001,6950001,9000001,18000001,40000001},{0,97500,427500,636000,1536000,2796000,4796000}))*1.021,-2))</f>
        <v/>
      </c>
      <c r="Z2809" s="18">
        <f>IF(X2809&lt;=0,0,ROUNDDOWN((X2809*LOOKUP(X2809,{0,1950001,3300001,6950001,9000001,18000001,40000001},{0.05,0.1,0.2,0.23,0.33,0.4,0.45})-LOOKUP(X2809,{0,1950001,3300001,6950001,9000001,18000001,40000001},{0,97500,427500,636000,1536000,2796000,4796000}))*1.021,-2))</f>
        <v/>
      </c>
      <c r="AA2809" s="18">
        <f>MAX(0,ROUNDDOWN(M2809-J2809-430000-L2809-0,-3))</f>
        <v/>
      </c>
      <c r="AB2809" s="18">
        <f>MAX(0,ROUNDDOWN(M2809-J2809-430000-L2809-V2809,-3))</f>
        <v/>
      </c>
      <c r="AC2809" s="18">
        <f>IF(M2809&lt;=450000,0,MAX(0,ROUNDDOWN(AA2809*0.06-MIN(50000,AA2809)*0.03,-2))+MAX(0,ROUNDDOWN(AA2809*0.04-MIN(50000,AA2809)*0.02,-2)))</f>
        <v/>
      </c>
      <c r="AD2809" s="18">
        <f>IF(M2809&lt;=450000,0,MAX(0,ROUNDDOWN(AB2809*0.06-MIN(50000,AB2809)*0.03,-2))+MAX(0,ROUNDDOWN(AB2809*0.04-MIN(50000,AB2809)*0.02,-2)))</f>
        <v/>
      </c>
      <c r="AE2809" s="18">
        <f>Y2809-Z2809</f>
        <v/>
      </c>
      <c r="AF2809" s="18">
        <f>AC2809-AD2809</f>
        <v/>
      </c>
      <c r="AG2809" s="18">
        <f>AE2809+AF2809</f>
        <v/>
      </c>
      <c r="AH2809" s="20">
        <f>IF(W2809&lt;=0,0,LOOKUP(W2809,{0,1950001,3300001,6950001,9000001,18000001,40000001},{0.05,0.1,0.2,0.23,0.33,0.4,0.45}))</f>
        <v/>
      </c>
    </row>
    <row r="2810">
      <c r="A2810" t="inlineStr">
        <is>
          <t>1万円刻み 特例あり一般12万円</t>
        </is>
      </c>
      <c r="B2810" s="18">
        <f>'4_1万円刻み'!$A$910</f>
        <v/>
      </c>
      <c r="C2810" s="19" t="n">
        <v>2026</v>
      </c>
      <c r="D2810" t="inlineStr">
        <is>
          <t>はい</t>
        </is>
      </c>
      <c r="E2810" s="18" t="n">
        <v>120000</v>
      </c>
      <c r="F2810" s="18" t="n">
        <v>0</v>
      </c>
      <c r="G2810" s="18" t="n">
        <v>0</v>
      </c>
      <c r="H2810" s="18" t="n">
        <v>0</v>
      </c>
      <c r="I2810" s="18" t="n">
        <v>0</v>
      </c>
      <c r="J2810" s="18">
        <f>ROUND(MIN(B2810/12,650000)*12*0.0915+MIN(B2810/12,1390000)*12*(0.0504+0)+B2810*0.005,0)</f>
        <v/>
      </c>
      <c r="K2810" s="18" t="n">
        <v>0</v>
      </c>
      <c r="L2810" s="18" t="n">
        <v>0</v>
      </c>
      <c r="M2810" s="18">
        <f>ROUND(IF(C2810&gt;=2026,IF(B2810&lt;741000,0,IF(B2810&lt;2191000,B2810-740000,IF(B2810&lt;2193000,1451000,IF(B2810&lt;2196000,1453000,IF(B2810&lt;2200000,1456000,IF(B2810&lt;3600000,ROUNDDOWN(B2810/4,-3)*2.8-80000,IF(B2810&lt;6600000,ROUNDDOWN(B2810/4,-3)*3.2-440000,IF(B2810&lt;8500000,ROUNDDOWN(B2810*0.9,0)-1100000,B2810-1950000)))))))),IF(B2810&lt;651000,0,IF(B2810&lt;1900000,B2810-650000,IF(B2810&lt;3600000,ROUNDDOWN(B2810/4,-3)*2.8-80000,IF(B2810&lt;6600000,ROUNDDOWN(B2810/4,-3)*3.2-440000,IF(B2810&lt;8500000,ROUNDDOWN(B2810*0.9,0)-1100000,B2810-1950000)))))),0)</f>
        <v/>
      </c>
      <c r="N2810" s="18">
        <f>IF(M2810&gt;23500000,NA(),IF(C2810&gt;=2026,IF(M2810&lt;=4890000,1040000,IF(M2810&lt;=6550000,670000,620000)),IF(M2810&lt;=1320000,950000,IF(M2810&lt;=3360000,880000,IF(M2810&lt;=4890000,680000,IF(M2810&lt;=6550000,630000,580000))))))</f>
        <v/>
      </c>
      <c r="O2810" s="18">
        <f>IF(F2810&lt;=0,IF(AND(D2810="はい",C2810&gt;=2026,C2810&lt;=2027),IF(E2810&lt;=0,0,IF(E2810&lt;=30000,E2810,IF(E2810&lt;=60000,ROUNDUP(E2810/2,0)+15000,IF(E2810&lt;=120000,ROUNDUP(E2810/4,0)+30000,60000)))),IF(E2810&lt;=0,0,IF(E2810&lt;=20000,E2810,IF(E2810&lt;=40000,ROUNDUP(E2810/2,0)+10000,IF(E2810&lt;=80000,ROUNDUP(E2810/4,0)+20000,40000))))),IF(E2810&lt;=0,IF(F2810&lt;=0,0,IF(F2810&lt;=25000,F2810,IF(F2810&lt;=50000,ROUNDUP(F2810/2,0)+12500,IF(F2810&lt;=100000,ROUNDUP(F2810/4,0)+25000,50000)))),MAX(IF(F2810&lt;=0,0,IF(F2810&lt;=25000,F2810,IF(F2810&lt;=50000,ROUNDUP(F2810/2,0)+12500,IF(F2810&lt;=100000,ROUNDUP(F2810/4,0)+25000,50000)))),MIN(IF(AND(D2810="はい",C2810&gt;=2026,C2810&lt;=2027),IF(E2810&lt;=0,0,IF(E2810&lt;=30000,E2810,IF(E2810&lt;=60000,ROUNDUP(E2810/2,0)+15000,IF(E2810&lt;=120000,ROUNDUP(E2810/4,0)+30000,60000)))),IF(E2810&lt;=0,0,IF(E2810&lt;=20000,E2810,IF(E2810&lt;=40000,ROUNDUP(E2810/2,0)+10000,IF(E2810&lt;=80000,ROUNDUP(E2810/4,0)+20000,40000)))))+IF(F2810&lt;=0,0,IF(F2810&lt;=25000,F2810,IF(F2810&lt;=50000,ROUNDUP(F2810/2,0)+12500,IF(F2810&lt;=100000,ROUNDUP(F2810/4,0)+25000,50000)))),IF(AND(D2810="はい",C2810&gt;=2026,C2810&lt;=2027),60000,40000)))))</f>
        <v/>
      </c>
      <c r="P2810" s="18">
        <f>IF(G2810&lt;=0,0,IF(G2810&lt;=20000,G2810,IF(G2810&lt;=40000,ROUNDUP(G2810/2,0)+10000,IF(G2810&lt;=80000,ROUNDUP(G2810/4,0)+20000,40000))))</f>
        <v/>
      </c>
      <c r="Q2810" s="18">
        <f>IF(I2810&lt;=0,IF(H2810&lt;=0,0,IF(H2810&lt;=20000,H2810,IF(H2810&lt;=40000,ROUNDUP(H2810/2,0)+10000,IF(H2810&lt;=80000,ROUNDUP(H2810/4,0)+20000,40000)))),IF(H2810&lt;=0,IF(I2810&lt;=0,0,IF(I2810&lt;=25000,I2810,IF(I2810&lt;=50000,ROUNDUP(I2810/2,0)+12500,IF(I2810&lt;=100000,ROUNDUP(I2810/4,0)+25000,50000)))),MAX(IF(I2810&lt;=0,0,IF(I2810&lt;=25000,I2810,IF(I2810&lt;=50000,ROUNDUP(I2810/2,0)+12500,IF(I2810&lt;=100000,ROUNDUP(I2810/4,0)+25000,50000)))),MIN(IF(H2810&lt;=0,0,IF(H2810&lt;=20000,H2810,IF(H2810&lt;=40000,ROUNDUP(H2810/2,0)+10000,IF(H2810&lt;=80000,ROUNDUP(H2810/4,0)+20000,40000))))+IF(I2810&lt;=0,0,IF(I2810&lt;=25000,I2810,IF(I2810&lt;=50000,ROUNDUP(I2810/2,0)+12500,IF(I2810&lt;=100000,ROUNDUP(I2810/4,0)+25000,50000)))),40000))))</f>
        <v/>
      </c>
      <c r="R2810" s="18">
        <f>MIN(120000,O2810+P2810+Q2810)</f>
        <v/>
      </c>
      <c r="S2810" s="18">
        <f>IF(F2810&lt;=0,IF(E2810&lt;=0,0,IF(E2810&lt;=12000,E2810,IF(E2810&lt;=32000,ROUNDUP(E2810/2,0)+6000,IF(E2810&lt;=56000,ROUNDUP(E2810/4,0)+14000,28000)))),IF(E2810&lt;=0,IF(F2810&lt;=0,0,IF(F2810&lt;=15000,F2810,IF(F2810&lt;=40000,ROUNDUP(F2810/2,0)+7500,IF(F2810&lt;=70000,ROUNDUP(F2810/4,0)+17500,35000)))),MAX(IF(F2810&lt;=0,0,IF(F2810&lt;=15000,F2810,IF(F2810&lt;=40000,ROUNDUP(F2810/2,0)+7500,IF(F2810&lt;=70000,ROUNDUP(F2810/4,0)+17500,35000)))),MIN(IF(E2810&lt;=0,0,IF(E2810&lt;=12000,E2810,IF(E2810&lt;=32000,ROUNDUP(E2810/2,0)+6000,IF(E2810&lt;=56000,ROUNDUP(E2810/4,0)+14000,28000))))+IF(F2810&lt;=0,0,IF(F2810&lt;=15000,F2810,IF(F2810&lt;=40000,ROUNDUP(F2810/2,0)+7500,IF(F2810&lt;=70000,ROUNDUP(F2810/4,0)+17500,35000)))),28000))))</f>
        <v/>
      </c>
      <c r="T2810" s="18">
        <f>IF(G2810&lt;=0,0,IF(G2810&lt;=12000,G2810,IF(G2810&lt;=32000,ROUNDUP(G2810/2,0)+6000,IF(G2810&lt;=56000,ROUNDUP(G2810/4,0)+14000,28000))))</f>
        <v/>
      </c>
      <c r="U2810" s="18">
        <f>IF(I2810&lt;=0,IF(H2810&lt;=0,0,IF(H2810&lt;=12000,H2810,IF(H2810&lt;=32000,ROUNDUP(H2810/2,0)+6000,IF(H2810&lt;=56000,ROUNDUP(H2810/4,0)+14000,28000)))),IF(H2810&lt;=0,IF(I2810&lt;=0,0,IF(I2810&lt;=15000,I2810,IF(I2810&lt;=40000,ROUNDUP(I2810/2,0)+7500,IF(I2810&lt;=70000,ROUNDUP(I2810/4,0)+17500,35000)))),MAX(IF(I2810&lt;=0,0,IF(I2810&lt;=15000,I2810,IF(I2810&lt;=40000,ROUNDUP(I2810/2,0)+7500,IF(I2810&lt;=70000,ROUNDUP(I2810/4,0)+17500,35000)))),MIN(IF(H2810&lt;=0,0,IF(H2810&lt;=12000,H2810,IF(H2810&lt;=32000,ROUNDUP(H2810/2,0)+6000,IF(H2810&lt;=56000,ROUNDUP(H2810/4,0)+14000,28000))))+IF(I2810&lt;=0,0,IF(I2810&lt;=15000,I2810,IF(I2810&lt;=40000,ROUNDUP(I2810/2,0)+7500,IF(I2810&lt;=70000,ROUNDUP(I2810/4,0)+17500,35000)))),28000))))</f>
        <v/>
      </c>
      <c r="V2810" s="18">
        <f>MIN(70000,S2810+T2810+U2810)</f>
        <v/>
      </c>
      <c r="W2810" s="18">
        <f>MAX(0,ROUNDDOWN(M2810-J2810-N2810-K2810-0,-3))</f>
        <v/>
      </c>
      <c r="X2810" s="18">
        <f>MAX(0,ROUNDDOWN(M2810-J2810-N2810-K2810-R2810,-3))</f>
        <v/>
      </c>
      <c r="Y2810" s="18">
        <f>IF(W2810&lt;=0,0,ROUNDDOWN((W2810*LOOKUP(W2810,{0,1950001,3300001,6950001,9000001,18000001,40000001},{0.05,0.1,0.2,0.23,0.33,0.4,0.45})-LOOKUP(W2810,{0,1950001,3300001,6950001,9000001,18000001,40000001},{0,97500,427500,636000,1536000,2796000,4796000}))*1.021,-2))</f>
        <v/>
      </c>
      <c r="Z2810" s="18">
        <f>IF(X2810&lt;=0,0,ROUNDDOWN((X2810*LOOKUP(X2810,{0,1950001,3300001,6950001,9000001,18000001,40000001},{0.05,0.1,0.2,0.23,0.33,0.4,0.45})-LOOKUP(X2810,{0,1950001,3300001,6950001,9000001,18000001,40000001},{0,97500,427500,636000,1536000,2796000,4796000}))*1.021,-2))</f>
        <v/>
      </c>
      <c r="AA2810" s="18">
        <f>MAX(0,ROUNDDOWN(M2810-J2810-430000-L2810-0,-3))</f>
        <v/>
      </c>
      <c r="AB2810" s="18">
        <f>MAX(0,ROUNDDOWN(M2810-J2810-430000-L2810-V2810,-3))</f>
        <v/>
      </c>
      <c r="AC2810" s="18">
        <f>IF(M2810&lt;=450000,0,MAX(0,ROUNDDOWN(AA2810*0.06-MIN(50000,AA2810)*0.03,-2))+MAX(0,ROUNDDOWN(AA2810*0.04-MIN(50000,AA2810)*0.02,-2)))</f>
        <v/>
      </c>
      <c r="AD2810" s="18">
        <f>IF(M2810&lt;=450000,0,MAX(0,ROUNDDOWN(AB2810*0.06-MIN(50000,AB2810)*0.03,-2))+MAX(0,ROUNDDOWN(AB2810*0.04-MIN(50000,AB2810)*0.02,-2)))</f>
        <v/>
      </c>
      <c r="AE2810" s="18">
        <f>Y2810-Z2810</f>
        <v/>
      </c>
      <c r="AF2810" s="18">
        <f>AC2810-AD2810</f>
        <v/>
      </c>
      <c r="AG2810" s="18">
        <f>AE2810+AF2810</f>
        <v/>
      </c>
      <c r="AH2810" s="20">
        <f>IF(W2810&lt;=0,0,LOOKUP(W2810,{0,1950001,3300001,6950001,9000001,18000001,40000001},{0.05,0.1,0.2,0.23,0.33,0.4,0.45}))</f>
        <v/>
      </c>
    </row>
    <row r="2811">
      <c r="A2811" t="inlineStr">
        <is>
          <t>1万円刻み 3区分8万円ずつ</t>
        </is>
      </c>
      <c r="B2811" s="18">
        <f>'4_1万円刻み'!$A$911</f>
        <v/>
      </c>
      <c r="C2811" s="19" t="n">
        <v>2026</v>
      </c>
      <c r="D2811" t="inlineStr">
        <is>
          <t>いいえ</t>
        </is>
      </c>
      <c r="E2811" s="18" t="n">
        <v>80000</v>
      </c>
      <c r="F2811" s="18" t="n">
        <v>0</v>
      </c>
      <c r="G2811" s="18" t="n">
        <v>80000</v>
      </c>
      <c r="H2811" s="18" t="n">
        <v>80000</v>
      </c>
      <c r="I2811" s="18" t="n">
        <v>0</v>
      </c>
      <c r="J2811" s="18">
        <f>ROUND(MIN(B2811/12,650000)*12*0.0915+MIN(B2811/12,1390000)*12*(0.0504+0)+B2811*0.005,0)</f>
        <v/>
      </c>
      <c r="K2811" s="18" t="n">
        <v>0</v>
      </c>
      <c r="L2811" s="18" t="n">
        <v>0</v>
      </c>
      <c r="M2811" s="18">
        <f>ROUND(IF(C2811&gt;=2026,IF(B2811&lt;741000,0,IF(B2811&lt;2191000,B2811-740000,IF(B2811&lt;2193000,1451000,IF(B2811&lt;2196000,1453000,IF(B2811&lt;2200000,1456000,IF(B2811&lt;3600000,ROUNDDOWN(B2811/4,-3)*2.8-80000,IF(B2811&lt;6600000,ROUNDDOWN(B2811/4,-3)*3.2-440000,IF(B2811&lt;8500000,ROUNDDOWN(B2811*0.9,0)-1100000,B2811-1950000)))))))),IF(B2811&lt;651000,0,IF(B2811&lt;1900000,B2811-650000,IF(B2811&lt;3600000,ROUNDDOWN(B2811/4,-3)*2.8-80000,IF(B2811&lt;6600000,ROUNDDOWN(B2811/4,-3)*3.2-440000,IF(B2811&lt;8500000,ROUNDDOWN(B2811*0.9,0)-1100000,B2811-1950000)))))),0)</f>
        <v/>
      </c>
      <c r="N2811" s="18">
        <f>IF(M2811&gt;23500000,NA(),IF(C2811&gt;=2026,IF(M2811&lt;=4890000,1040000,IF(M2811&lt;=6550000,670000,620000)),IF(M2811&lt;=1320000,950000,IF(M2811&lt;=3360000,880000,IF(M2811&lt;=4890000,680000,IF(M2811&lt;=6550000,630000,580000))))))</f>
        <v/>
      </c>
      <c r="O2811" s="18">
        <f>IF(F2811&lt;=0,IF(AND(D2811="はい",C2811&gt;=2026,C2811&lt;=2027),IF(E2811&lt;=0,0,IF(E2811&lt;=30000,E2811,IF(E2811&lt;=60000,ROUNDUP(E2811/2,0)+15000,IF(E2811&lt;=120000,ROUNDUP(E2811/4,0)+30000,60000)))),IF(E2811&lt;=0,0,IF(E2811&lt;=20000,E2811,IF(E2811&lt;=40000,ROUNDUP(E2811/2,0)+10000,IF(E2811&lt;=80000,ROUNDUP(E2811/4,0)+20000,40000))))),IF(E2811&lt;=0,IF(F2811&lt;=0,0,IF(F2811&lt;=25000,F2811,IF(F2811&lt;=50000,ROUNDUP(F2811/2,0)+12500,IF(F2811&lt;=100000,ROUNDUP(F2811/4,0)+25000,50000)))),MAX(IF(F2811&lt;=0,0,IF(F2811&lt;=25000,F2811,IF(F2811&lt;=50000,ROUNDUP(F2811/2,0)+12500,IF(F2811&lt;=100000,ROUNDUP(F2811/4,0)+25000,50000)))),MIN(IF(AND(D2811="はい",C2811&gt;=2026,C2811&lt;=2027),IF(E2811&lt;=0,0,IF(E2811&lt;=30000,E2811,IF(E2811&lt;=60000,ROUNDUP(E2811/2,0)+15000,IF(E2811&lt;=120000,ROUNDUP(E2811/4,0)+30000,60000)))),IF(E2811&lt;=0,0,IF(E2811&lt;=20000,E2811,IF(E2811&lt;=40000,ROUNDUP(E2811/2,0)+10000,IF(E2811&lt;=80000,ROUNDUP(E2811/4,0)+20000,40000)))))+IF(F2811&lt;=0,0,IF(F2811&lt;=25000,F2811,IF(F2811&lt;=50000,ROUNDUP(F2811/2,0)+12500,IF(F2811&lt;=100000,ROUNDUP(F2811/4,0)+25000,50000)))),IF(AND(D2811="はい",C2811&gt;=2026,C2811&lt;=2027),60000,40000)))))</f>
        <v/>
      </c>
      <c r="P2811" s="18">
        <f>IF(G2811&lt;=0,0,IF(G2811&lt;=20000,G2811,IF(G2811&lt;=40000,ROUNDUP(G2811/2,0)+10000,IF(G2811&lt;=80000,ROUNDUP(G2811/4,0)+20000,40000))))</f>
        <v/>
      </c>
      <c r="Q2811" s="18">
        <f>IF(I2811&lt;=0,IF(H2811&lt;=0,0,IF(H2811&lt;=20000,H2811,IF(H2811&lt;=40000,ROUNDUP(H2811/2,0)+10000,IF(H2811&lt;=80000,ROUNDUP(H2811/4,0)+20000,40000)))),IF(H2811&lt;=0,IF(I2811&lt;=0,0,IF(I2811&lt;=25000,I2811,IF(I2811&lt;=50000,ROUNDUP(I2811/2,0)+12500,IF(I2811&lt;=100000,ROUNDUP(I2811/4,0)+25000,50000)))),MAX(IF(I2811&lt;=0,0,IF(I2811&lt;=25000,I2811,IF(I2811&lt;=50000,ROUNDUP(I2811/2,0)+12500,IF(I2811&lt;=100000,ROUNDUP(I2811/4,0)+25000,50000)))),MIN(IF(H2811&lt;=0,0,IF(H2811&lt;=20000,H2811,IF(H2811&lt;=40000,ROUNDUP(H2811/2,0)+10000,IF(H2811&lt;=80000,ROUNDUP(H2811/4,0)+20000,40000))))+IF(I2811&lt;=0,0,IF(I2811&lt;=25000,I2811,IF(I2811&lt;=50000,ROUNDUP(I2811/2,0)+12500,IF(I2811&lt;=100000,ROUNDUP(I2811/4,0)+25000,50000)))),40000))))</f>
        <v/>
      </c>
      <c r="R2811" s="18">
        <f>MIN(120000,O2811+P2811+Q2811)</f>
        <v/>
      </c>
      <c r="S2811" s="18">
        <f>IF(F2811&lt;=0,IF(E2811&lt;=0,0,IF(E2811&lt;=12000,E2811,IF(E2811&lt;=32000,ROUNDUP(E2811/2,0)+6000,IF(E2811&lt;=56000,ROUNDUP(E2811/4,0)+14000,28000)))),IF(E2811&lt;=0,IF(F2811&lt;=0,0,IF(F2811&lt;=15000,F2811,IF(F2811&lt;=40000,ROUNDUP(F2811/2,0)+7500,IF(F2811&lt;=70000,ROUNDUP(F2811/4,0)+17500,35000)))),MAX(IF(F2811&lt;=0,0,IF(F2811&lt;=15000,F2811,IF(F2811&lt;=40000,ROUNDUP(F2811/2,0)+7500,IF(F2811&lt;=70000,ROUNDUP(F2811/4,0)+17500,35000)))),MIN(IF(E2811&lt;=0,0,IF(E2811&lt;=12000,E2811,IF(E2811&lt;=32000,ROUNDUP(E2811/2,0)+6000,IF(E2811&lt;=56000,ROUNDUP(E2811/4,0)+14000,28000))))+IF(F2811&lt;=0,0,IF(F2811&lt;=15000,F2811,IF(F2811&lt;=40000,ROUNDUP(F2811/2,0)+7500,IF(F2811&lt;=70000,ROUNDUP(F2811/4,0)+17500,35000)))),28000))))</f>
        <v/>
      </c>
      <c r="T2811" s="18">
        <f>IF(G2811&lt;=0,0,IF(G2811&lt;=12000,G2811,IF(G2811&lt;=32000,ROUNDUP(G2811/2,0)+6000,IF(G2811&lt;=56000,ROUNDUP(G2811/4,0)+14000,28000))))</f>
        <v/>
      </c>
      <c r="U2811" s="18">
        <f>IF(I2811&lt;=0,IF(H2811&lt;=0,0,IF(H2811&lt;=12000,H2811,IF(H2811&lt;=32000,ROUNDUP(H2811/2,0)+6000,IF(H2811&lt;=56000,ROUNDUP(H2811/4,0)+14000,28000)))),IF(H2811&lt;=0,IF(I2811&lt;=0,0,IF(I2811&lt;=15000,I2811,IF(I2811&lt;=40000,ROUNDUP(I2811/2,0)+7500,IF(I2811&lt;=70000,ROUNDUP(I2811/4,0)+17500,35000)))),MAX(IF(I2811&lt;=0,0,IF(I2811&lt;=15000,I2811,IF(I2811&lt;=40000,ROUNDUP(I2811/2,0)+7500,IF(I2811&lt;=70000,ROUNDUP(I2811/4,0)+17500,35000)))),MIN(IF(H2811&lt;=0,0,IF(H2811&lt;=12000,H2811,IF(H2811&lt;=32000,ROUNDUP(H2811/2,0)+6000,IF(H2811&lt;=56000,ROUNDUP(H2811/4,0)+14000,28000))))+IF(I2811&lt;=0,0,IF(I2811&lt;=15000,I2811,IF(I2811&lt;=40000,ROUNDUP(I2811/2,0)+7500,IF(I2811&lt;=70000,ROUNDUP(I2811/4,0)+17500,35000)))),28000))))</f>
        <v/>
      </c>
      <c r="V2811" s="18">
        <f>MIN(70000,S2811+T2811+U2811)</f>
        <v/>
      </c>
      <c r="W2811" s="18">
        <f>MAX(0,ROUNDDOWN(M2811-J2811-N2811-K2811-0,-3))</f>
        <v/>
      </c>
      <c r="X2811" s="18">
        <f>MAX(0,ROUNDDOWN(M2811-J2811-N2811-K2811-R2811,-3))</f>
        <v/>
      </c>
      <c r="Y2811" s="18">
        <f>IF(W2811&lt;=0,0,ROUNDDOWN((W2811*LOOKUP(W2811,{0,1950001,3300001,6950001,9000001,18000001,40000001},{0.05,0.1,0.2,0.23,0.33,0.4,0.45})-LOOKUP(W2811,{0,1950001,3300001,6950001,9000001,18000001,40000001},{0,97500,427500,636000,1536000,2796000,4796000}))*1.021,-2))</f>
        <v/>
      </c>
      <c r="Z2811" s="18">
        <f>IF(X2811&lt;=0,0,ROUNDDOWN((X2811*LOOKUP(X2811,{0,1950001,3300001,6950001,9000001,18000001,40000001},{0.05,0.1,0.2,0.23,0.33,0.4,0.45})-LOOKUP(X2811,{0,1950001,3300001,6950001,9000001,18000001,40000001},{0,97500,427500,636000,1536000,2796000,4796000}))*1.021,-2))</f>
        <v/>
      </c>
      <c r="AA2811" s="18">
        <f>MAX(0,ROUNDDOWN(M2811-J2811-430000-L2811-0,-3))</f>
        <v/>
      </c>
      <c r="AB2811" s="18">
        <f>MAX(0,ROUNDDOWN(M2811-J2811-430000-L2811-V2811,-3))</f>
        <v/>
      </c>
      <c r="AC2811" s="18">
        <f>IF(M2811&lt;=450000,0,MAX(0,ROUNDDOWN(AA2811*0.06-MIN(50000,AA2811)*0.03,-2))+MAX(0,ROUNDDOWN(AA2811*0.04-MIN(50000,AA2811)*0.02,-2)))</f>
        <v/>
      </c>
      <c r="AD2811" s="18">
        <f>IF(M2811&lt;=450000,0,MAX(0,ROUNDDOWN(AB2811*0.06-MIN(50000,AB2811)*0.03,-2))+MAX(0,ROUNDDOWN(AB2811*0.04-MIN(50000,AB2811)*0.02,-2)))</f>
        <v/>
      </c>
      <c r="AE2811" s="18">
        <f>Y2811-Z2811</f>
        <v/>
      </c>
      <c r="AF2811" s="18">
        <f>AC2811-AD2811</f>
        <v/>
      </c>
      <c r="AG2811" s="18">
        <f>AE2811+AF2811</f>
        <v/>
      </c>
      <c r="AH2811" s="20">
        <f>IF(W2811&lt;=0,0,LOOKUP(W2811,{0,1950001,3300001,6950001,9000001,18000001,40000001},{0.05,0.1,0.2,0.23,0.33,0.4,0.45}))</f>
        <v/>
      </c>
    </row>
    <row r="2812">
      <c r="A2812" t="inlineStr">
        <is>
          <t>1万円刻み 一般8万円</t>
        </is>
      </c>
      <c r="B2812" s="18">
        <f>'4_1万円刻み'!$A$911</f>
        <v/>
      </c>
      <c r="C2812" s="19" t="n">
        <v>2026</v>
      </c>
      <c r="D2812" t="inlineStr">
        <is>
          <t>いいえ</t>
        </is>
      </c>
      <c r="E2812" s="18" t="n">
        <v>80000</v>
      </c>
      <c r="F2812" s="18" t="n">
        <v>0</v>
      </c>
      <c r="G2812" s="18" t="n">
        <v>0</v>
      </c>
      <c r="H2812" s="18" t="n">
        <v>0</v>
      </c>
      <c r="I2812" s="18" t="n">
        <v>0</v>
      </c>
      <c r="J2812" s="18">
        <f>ROUND(MIN(B2812/12,650000)*12*0.0915+MIN(B2812/12,1390000)*12*(0.0504+0)+B2812*0.005,0)</f>
        <v/>
      </c>
      <c r="K2812" s="18" t="n">
        <v>0</v>
      </c>
      <c r="L2812" s="18" t="n">
        <v>0</v>
      </c>
      <c r="M2812" s="18">
        <f>ROUND(IF(C2812&gt;=2026,IF(B2812&lt;741000,0,IF(B2812&lt;2191000,B2812-740000,IF(B2812&lt;2193000,1451000,IF(B2812&lt;2196000,1453000,IF(B2812&lt;2200000,1456000,IF(B2812&lt;3600000,ROUNDDOWN(B2812/4,-3)*2.8-80000,IF(B2812&lt;6600000,ROUNDDOWN(B2812/4,-3)*3.2-440000,IF(B2812&lt;8500000,ROUNDDOWN(B2812*0.9,0)-1100000,B2812-1950000)))))))),IF(B2812&lt;651000,0,IF(B2812&lt;1900000,B2812-650000,IF(B2812&lt;3600000,ROUNDDOWN(B2812/4,-3)*2.8-80000,IF(B2812&lt;6600000,ROUNDDOWN(B2812/4,-3)*3.2-440000,IF(B2812&lt;8500000,ROUNDDOWN(B2812*0.9,0)-1100000,B2812-1950000)))))),0)</f>
        <v/>
      </c>
      <c r="N2812" s="18">
        <f>IF(M2812&gt;23500000,NA(),IF(C2812&gt;=2026,IF(M2812&lt;=4890000,1040000,IF(M2812&lt;=6550000,670000,620000)),IF(M2812&lt;=1320000,950000,IF(M2812&lt;=3360000,880000,IF(M2812&lt;=4890000,680000,IF(M2812&lt;=6550000,630000,580000))))))</f>
        <v/>
      </c>
      <c r="O2812" s="18">
        <f>IF(F2812&lt;=0,IF(AND(D2812="はい",C2812&gt;=2026,C2812&lt;=2027),IF(E2812&lt;=0,0,IF(E2812&lt;=30000,E2812,IF(E2812&lt;=60000,ROUNDUP(E2812/2,0)+15000,IF(E2812&lt;=120000,ROUNDUP(E2812/4,0)+30000,60000)))),IF(E2812&lt;=0,0,IF(E2812&lt;=20000,E2812,IF(E2812&lt;=40000,ROUNDUP(E2812/2,0)+10000,IF(E2812&lt;=80000,ROUNDUP(E2812/4,0)+20000,40000))))),IF(E2812&lt;=0,IF(F2812&lt;=0,0,IF(F2812&lt;=25000,F2812,IF(F2812&lt;=50000,ROUNDUP(F2812/2,0)+12500,IF(F2812&lt;=100000,ROUNDUP(F2812/4,0)+25000,50000)))),MAX(IF(F2812&lt;=0,0,IF(F2812&lt;=25000,F2812,IF(F2812&lt;=50000,ROUNDUP(F2812/2,0)+12500,IF(F2812&lt;=100000,ROUNDUP(F2812/4,0)+25000,50000)))),MIN(IF(AND(D2812="はい",C2812&gt;=2026,C2812&lt;=2027),IF(E2812&lt;=0,0,IF(E2812&lt;=30000,E2812,IF(E2812&lt;=60000,ROUNDUP(E2812/2,0)+15000,IF(E2812&lt;=120000,ROUNDUP(E2812/4,0)+30000,60000)))),IF(E2812&lt;=0,0,IF(E2812&lt;=20000,E2812,IF(E2812&lt;=40000,ROUNDUP(E2812/2,0)+10000,IF(E2812&lt;=80000,ROUNDUP(E2812/4,0)+20000,40000)))))+IF(F2812&lt;=0,0,IF(F2812&lt;=25000,F2812,IF(F2812&lt;=50000,ROUNDUP(F2812/2,0)+12500,IF(F2812&lt;=100000,ROUNDUP(F2812/4,0)+25000,50000)))),IF(AND(D2812="はい",C2812&gt;=2026,C2812&lt;=2027),60000,40000)))))</f>
        <v/>
      </c>
      <c r="P2812" s="18">
        <f>IF(G2812&lt;=0,0,IF(G2812&lt;=20000,G2812,IF(G2812&lt;=40000,ROUNDUP(G2812/2,0)+10000,IF(G2812&lt;=80000,ROUNDUP(G2812/4,0)+20000,40000))))</f>
        <v/>
      </c>
      <c r="Q2812" s="18">
        <f>IF(I2812&lt;=0,IF(H2812&lt;=0,0,IF(H2812&lt;=20000,H2812,IF(H2812&lt;=40000,ROUNDUP(H2812/2,0)+10000,IF(H2812&lt;=80000,ROUNDUP(H2812/4,0)+20000,40000)))),IF(H2812&lt;=0,IF(I2812&lt;=0,0,IF(I2812&lt;=25000,I2812,IF(I2812&lt;=50000,ROUNDUP(I2812/2,0)+12500,IF(I2812&lt;=100000,ROUNDUP(I2812/4,0)+25000,50000)))),MAX(IF(I2812&lt;=0,0,IF(I2812&lt;=25000,I2812,IF(I2812&lt;=50000,ROUNDUP(I2812/2,0)+12500,IF(I2812&lt;=100000,ROUNDUP(I2812/4,0)+25000,50000)))),MIN(IF(H2812&lt;=0,0,IF(H2812&lt;=20000,H2812,IF(H2812&lt;=40000,ROUNDUP(H2812/2,0)+10000,IF(H2812&lt;=80000,ROUNDUP(H2812/4,0)+20000,40000))))+IF(I2812&lt;=0,0,IF(I2812&lt;=25000,I2812,IF(I2812&lt;=50000,ROUNDUP(I2812/2,0)+12500,IF(I2812&lt;=100000,ROUNDUP(I2812/4,0)+25000,50000)))),40000))))</f>
        <v/>
      </c>
      <c r="R2812" s="18">
        <f>MIN(120000,O2812+P2812+Q2812)</f>
        <v/>
      </c>
      <c r="S2812" s="18">
        <f>IF(F2812&lt;=0,IF(E2812&lt;=0,0,IF(E2812&lt;=12000,E2812,IF(E2812&lt;=32000,ROUNDUP(E2812/2,0)+6000,IF(E2812&lt;=56000,ROUNDUP(E2812/4,0)+14000,28000)))),IF(E2812&lt;=0,IF(F2812&lt;=0,0,IF(F2812&lt;=15000,F2812,IF(F2812&lt;=40000,ROUNDUP(F2812/2,0)+7500,IF(F2812&lt;=70000,ROUNDUP(F2812/4,0)+17500,35000)))),MAX(IF(F2812&lt;=0,0,IF(F2812&lt;=15000,F2812,IF(F2812&lt;=40000,ROUNDUP(F2812/2,0)+7500,IF(F2812&lt;=70000,ROUNDUP(F2812/4,0)+17500,35000)))),MIN(IF(E2812&lt;=0,0,IF(E2812&lt;=12000,E2812,IF(E2812&lt;=32000,ROUNDUP(E2812/2,0)+6000,IF(E2812&lt;=56000,ROUNDUP(E2812/4,0)+14000,28000))))+IF(F2812&lt;=0,0,IF(F2812&lt;=15000,F2812,IF(F2812&lt;=40000,ROUNDUP(F2812/2,0)+7500,IF(F2812&lt;=70000,ROUNDUP(F2812/4,0)+17500,35000)))),28000))))</f>
        <v/>
      </c>
      <c r="T2812" s="18">
        <f>IF(G2812&lt;=0,0,IF(G2812&lt;=12000,G2812,IF(G2812&lt;=32000,ROUNDUP(G2812/2,0)+6000,IF(G2812&lt;=56000,ROUNDUP(G2812/4,0)+14000,28000))))</f>
        <v/>
      </c>
      <c r="U2812" s="18">
        <f>IF(I2812&lt;=0,IF(H2812&lt;=0,0,IF(H2812&lt;=12000,H2812,IF(H2812&lt;=32000,ROUNDUP(H2812/2,0)+6000,IF(H2812&lt;=56000,ROUNDUP(H2812/4,0)+14000,28000)))),IF(H2812&lt;=0,IF(I2812&lt;=0,0,IF(I2812&lt;=15000,I2812,IF(I2812&lt;=40000,ROUNDUP(I2812/2,0)+7500,IF(I2812&lt;=70000,ROUNDUP(I2812/4,0)+17500,35000)))),MAX(IF(I2812&lt;=0,0,IF(I2812&lt;=15000,I2812,IF(I2812&lt;=40000,ROUNDUP(I2812/2,0)+7500,IF(I2812&lt;=70000,ROUNDUP(I2812/4,0)+17500,35000)))),MIN(IF(H2812&lt;=0,0,IF(H2812&lt;=12000,H2812,IF(H2812&lt;=32000,ROUNDUP(H2812/2,0)+6000,IF(H2812&lt;=56000,ROUNDUP(H2812/4,0)+14000,28000))))+IF(I2812&lt;=0,0,IF(I2812&lt;=15000,I2812,IF(I2812&lt;=40000,ROUNDUP(I2812/2,0)+7500,IF(I2812&lt;=70000,ROUNDUP(I2812/4,0)+17500,35000)))),28000))))</f>
        <v/>
      </c>
      <c r="V2812" s="18">
        <f>MIN(70000,S2812+T2812+U2812)</f>
        <v/>
      </c>
      <c r="W2812" s="18">
        <f>MAX(0,ROUNDDOWN(M2812-J2812-N2812-K2812-0,-3))</f>
        <v/>
      </c>
      <c r="X2812" s="18">
        <f>MAX(0,ROUNDDOWN(M2812-J2812-N2812-K2812-R2812,-3))</f>
        <v/>
      </c>
      <c r="Y2812" s="18">
        <f>IF(W2812&lt;=0,0,ROUNDDOWN((W2812*LOOKUP(W2812,{0,1950001,3300001,6950001,9000001,18000001,40000001},{0.05,0.1,0.2,0.23,0.33,0.4,0.45})-LOOKUP(W2812,{0,1950001,3300001,6950001,9000001,18000001,40000001},{0,97500,427500,636000,1536000,2796000,4796000}))*1.021,-2))</f>
        <v/>
      </c>
      <c r="Z2812" s="18">
        <f>IF(X2812&lt;=0,0,ROUNDDOWN((X2812*LOOKUP(X2812,{0,1950001,3300001,6950001,9000001,18000001,40000001},{0.05,0.1,0.2,0.23,0.33,0.4,0.45})-LOOKUP(X2812,{0,1950001,3300001,6950001,9000001,18000001,40000001},{0,97500,427500,636000,1536000,2796000,4796000}))*1.021,-2))</f>
        <v/>
      </c>
      <c r="AA2812" s="18">
        <f>MAX(0,ROUNDDOWN(M2812-J2812-430000-L2812-0,-3))</f>
        <v/>
      </c>
      <c r="AB2812" s="18">
        <f>MAX(0,ROUNDDOWN(M2812-J2812-430000-L2812-V2812,-3))</f>
        <v/>
      </c>
      <c r="AC2812" s="18">
        <f>IF(M2812&lt;=450000,0,MAX(0,ROUNDDOWN(AA2812*0.06-MIN(50000,AA2812)*0.03,-2))+MAX(0,ROUNDDOWN(AA2812*0.04-MIN(50000,AA2812)*0.02,-2)))</f>
        <v/>
      </c>
      <c r="AD2812" s="18">
        <f>IF(M2812&lt;=450000,0,MAX(0,ROUNDDOWN(AB2812*0.06-MIN(50000,AB2812)*0.03,-2))+MAX(0,ROUNDDOWN(AB2812*0.04-MIN(50000,AB2812)*0.02,-2)))</f>
        <v/>
      </c>
      <c r="AE2812" s="18">
        <f>Y2812-Z2812</f>
        <v/>
      </c>
      <c r="AF2812" s="18">
        <f>AC2812-AD2812</f>
        <v/>
      </c>
      <c r="AG2812" s="18">
        <f>AE2812+AF2812</f>
        <v/>
      </c>
      <c r="AH2812" s="20">
        <f>IF(W2812&lt;=0,0,LOOKUP(W2812,{0,1950001,3300001,6950001,9000001,18000001,40000001},{0.05,0.1,0.2,0.23,0.33,0.4,0.45}))</f>
        <v/>
      </c>
    </row>
    <row r="2813">
      <c r="A2813" t="inlineStr">
        <is>
          <t>1万円刻み 特例あり一般12万円</t>
        </is>
      </c>
      <c r="B2813" s="18">
        <f>'4_1万円刻み'!$A$911</f>
        <v/>
      </c>
      <c r="C2813" s="19" t="n">
        <v>2026</v>
      </c>
      <c r="D2813" t="inlineStr">
        <is>
          <t>はい</t>
        </is>
      </c>
      <c r="E2813" s="18" t="n">
        <v>120000</v>
      </c>
      <c r="F2813" s="18" t="n">
        <v>0</v>
      </c>
      <c r="G2813" s="18" t="n">
        <v>0</v>
      </c>
      <c r="H2813" s="18" t="n">
        <v>0</v>
      </c>
      <c r="I2813" s="18" t="n">
        <v>0</v>
      </c>
      <c r="J2813" s="18">
        <f>ROUND(MIN(B2813/12,650000)*12*0.0915+MIN(B2813/12,1390000)*12*(0.0504+0)+B2813*0.005,0)</f>
        <v/>
      </c>
      <c r="K2813" s="18" t="n">
        <v>0</v>
      </c>
      <c r="L2813" s="18" t="n">
        <v>0</v>
      </c>
      <c r="M2813" s="18">
        <f>ROUND(IF(C2813&gt;=2026,IF(B2813&lt;741000,0,IF(B2813&lt;2191000,B2813-740000,IF(B2813&lt;2193000,1451000,IF(B2813&lt;2196000,1453000,IF(B2813&lt;2200000,1456000,IF(B2813&lt;3600000,ROUNDDOWN(B2813/4,-3)*2.8-80000,IF(B2813&lt;6600000,ROUNDDOWN(B2813/4,-3)*3.2-440000,IF(B2813&lt;8500000,ROUNDDOWN(B2813*0.9,0)-1100000,B2813-1950000)))))))),IF(B2813&lt;651000,0,IF(B2813&lt;1900000,B2813-650000,IF(B2813&lt;3600000,ROUNDDOWN(B2813/4,-3)*2.8-80000,IF(B2813&lt;6600000,ROUNDDOWN(B2813/4,-3)*3.2-440000,IF(B2813&lt;8500000,ROUNDDOWN(B2813*0.9,0)-1100000,B2813-1950000)))))),0)</f>
        <v/>
      </c>
      <c r="N2813" s="18">
        <f>IF(M2813&gt;23500000,NA(),IF(C2813&gt;=2026,IF(M2813&lt;=4890000,1040000,IF(M2813&lt;=6550000,670000,620000)),IF(M2813&lt;=1320000,950000,IF(M2813&lt;=3360000,880000,IF(M2813&lt;=4890000,680000,IF(M2813&lt;=6550000,630000,580000))))))</f>
        <v/>
      </c>
      <c r="O2813" s="18">
        <f>IF(F2813&lt;=0,IF(AND(D2813="はい",C2813&gt;=2026,C2813&lt;=2027),IF(E2813&lt;=0,0,IF(E2813&lt;=30000,E2813,IF(E2813&lt;=60000,ROUNDUP(E2813/2,0)+15000,IF(E2813&lt;=120000,ROUNDUP(E2813/4,0)+30000,60000)))),IF(E2813&lt;=0,0,IF(E2813&lt;=20000,E2813,IF(E2813&lt;=40000,ROUNDUP(E2813/2,0)+10000,IF(E2813&lt;=80000,ROUNDUP(E2813/4,0)+20000,40000))))),IF(E2813&lt;=0,IF(F2813&lt;=0,0,IF(F2813&lt;=25000,F2813,IF(F2813&lt;=50000,ROUNDUP(F2813/2,0)+12500,IF(F2813&lt;=100000,ROUNDUP(F2813/4,0)+25000,50000)))),MAX(IF(F2813&lt;=0,0,IF(F2813&lt;=25000,F2813,IF(F2813&lt;=50000,ROUNDUP(F2813/2,0)+12500,IF(F2813&lt;=100000,ROUNDUP(F2813/4,0)+25000,50000)))),MIN(IF(AND(D2813="はい",C2813&gt;=2026,C2813&lt;=2027),IF(E2813&lt;=0,0,IF(E2813&lt;=30000,E2813,IF(E2813&lt;=60000,ROUNDUP(E2813/2,0)+15000,IF(E2813&lt;=120000,ROUNDUP(E2813/4,0)+30000,60000)))),IF(E2813&lt;=0,0,IF(E2813&lt;=20000,E2813,IF(E2813&lt;=40000,ROUNDUP(E2813/2,0)+10000,IF(E2813&lt;=80000,ROUNDUP(E2813/4,0)+20000,40000)))))+IF(F2813&lt;=0,0,IF(F2813&lt;=25000,F2813,IF(F2813&lt;=50000,ROUNDUP(F2813/2,0)+12500,IF(F2813&lt;=100000,ROUNDUP(F2813/4,0)+25000,50000)))),IF(AND(D2813="はい",C2813&gt;=2026,C2813&lt;=2027),60000,40000)))))</f>
        <v/>
      </c>
      <c r="P2813" s="18">
        <f>IF(G2813&lt;=0,0,IF(G2813&lt;=20000,G2813,IF(G2813&lt;=40000,ROUNDUP(G2813/2,0)+10000,IF(G2813&lt;=80000,ROUNDUP(G2813/4,0)+20000,40000))))</f>
        <v/>
      </c>
      <c r="Q2813" s="18">
        <f>IF(I2813&lt;=0,IF(H2813&lt;=0,0,IF(H2813&lt;=20000,H2813,IF(H2813&lt;=40000,ROUNDUP(H2813/2,0)+10000,IF(H2813&lt;=80000,ROUNDUP(H2813/4,0)+20000,40000)))),IF(H2813&lt;=0,IF(I2813&lt;=0,0,IF(I2813&lt;=25000,I2813,IF(I2813&lt;=50000,ROUNDUP(I2813/2,0)+12500,IF(I2813&lt;=100000,ROUNDUP(I2813/4,0)+25000,50000)))),MAX(IF(I2813&lt;=0,0,IF(I2813&lt;=25000,I2813,IF(I2813&lt;=50000,ROUNDUP(I2813/2,0)+12500,IF(I2813&lt;=100000,ROUNDUP(I2813/4,0)+25000,50000)))),MIN(IF(H2813&lt;=0,0,IF(H2813&lt;=20000,H2813,IF(H2813&lt;=40000,ROUNDUP(H2813/2,0)+10000,IF(H2813&lt;=80000,ROUNDUP(H2813/4,0)+20000,40000))))+IF(I2813&lt;=0,0,IF(I2813&lt;=25000,I2813,IF(I2813&lt;=50000,ROUNDUP(I2813/2,0)+12500,IF(I2813&lt;=100000,ROUNDUP(I2813/4,0)+25000,50000)))),40000))))</f>
        <v/>
      </c>
      <c r="R2813" s="18">
        <f>MIN(120000,O2813+P2813+Q2813)</f>
        <v/>
      </c>
      <c r="S2813" s="18">
        <f>IF(F2813&lt;=0,IF(E2813&lt;=0,0,IF(E2813&lt;=12000,E2813,IF(E2813&lt;=32000,ROUNDUP(E2813/2,0)+6000,IF(E2813&lt;=56000,ROUNDUP(E2813/4,0)+14000,28000)))),IF(E2813&lt;=0,IF(F2813&lt;=0,0,IF(F2813&lt;=15000,F2813,IF(F2813&lt;=40000,ROUNDUP(F2813/2,0)+7500,IF(F2813&lt;=70000,ROUNDUP(F2813/4,0)+17500,35000)))),MAX(IF(F2813&lt;=0,0,IF(F2813&lt;=15000,F2813,IF(F2813&lt;=40000,ROUNDUP(F2813/2,0)+7500,IF(F2813&lt;=70000,ROUNDUP(F2813/4,0)+17500,35000)))),MIN(IF(E2813&lt;=0,0,IF(E2813&lt;=12000,E2813,IF(E2813&lt;=32000,ROUNDUP(E2813/2,0)+6000,IF(E2813&lt;=56000,ROUNDUP(E2813/4,0)+14000,28000))))+IF(F2813&lt;=0,0,IF(F2813&lt;=15000,F2813,IF(F2813&lt;=40000,ROUNDUP(F2813/2,0)+7500,IF(F2813&lt;=70000,ROUNDUP(F2813/4,0)+17500,35000)))),28000))))</f>
        <v/>
      </c>
      <c r="T2813" s="18">
        <f>IF(G2813&lt;=0,0,IF(G2813&lt;=12000,G2813,IF(G2813&lt;=32000,ROUNDUP(G2813/2,0)+6000,IF(G2813&lt;=56000,ROUNDUP(G2813/4,0)+14000,28000))))</f>
        <v/>
      </c>
      <c r="U2813" s="18">
        <f>IF(I2813&lt;=0,IF(H2813&lt;=0,0,IF(H2813&lt;=12000,H2813,IF(H2813&lt;=32000,ROUNDUP(H2813/2,0)+6000,IF(H2813&lt;=56000,ROUNDUP(H2813/4,0)+14000,28000)))),IF(H2813&lt;=0,IF(I2813&lt;=0,0,IF(I2813&lt;=15000,I2813,IF(I2813&lt;=40000,ROUNDUP(I2813/2,0)+7500,IF(I2813&lt;=70000,ROUNDUP(I2813/4,0)+17500,35000)))),MAX(IF(I2813&lt;=0,0,IF(I2813&lt;=15000,I2813,IF(I2813&lt;=40000,ROUNDUP(I2813/2,0)+7500,IF(I2813&lt;=70000,ROUNDUP(I2813/4,0)+17500,35000)))),MIN(IF(H2813&lt;=0,0,IF(H2813&lt;=12000,H2813,IF(H2813&lt;=32000,ROUNDUP(H2813/2,0)+6000,IF(H2813&lt;=56000,ROUNDUP(H2813/4,0)+14000,28000))))+IF(I2813&lt;=0,0,IF(I2813&lt;=15000,I2813,IF(I2813&lt;=40000,ROUNDUP(I2813/2,0)+7500,IF(I2813&lt;=70000,ROUNDUP(I2813/4,0)+17500,35000)))),28000))))</f>
        <v/>
      </c>
      <c r="V2813" s="18">
        <f>MIN(70000,S2813+T2813+U2813)</f>
        <v/>
      </c>
      <c r="W2813" s="18">
        <f>MAX(0,ROUNDDOWN(M2813-J2813-N2813-K2813-0,-3))</f>
        <v/>
      </c>
      <c r="X2813" s="18">
        <f>MAX(0,ROUNDDOWN(M2813-J2813-N2813-K2813-R2813,-3))</f>
        <v/>
      </c>
      <c r="Y2813" s="18">
        <f>IF(W2813&lt;=0,0,ROUNDDOWN((W2813*LOOKUP(W2813,{0,1950001,3300001,6950001,9000001,18000001,40000001},{0.05,0.1,0.2,0.23,0.33,0.4,0.45})-LOOKUP(W2813,{0,1950001,3300001,6950001,9000001,18000001,40000001},{0,97500,427500,636000,1536000,2796000,4796000}))*1.021,-2))</f>
        <v/>
      </c>
      <c r="Z2813" s="18">
        <f>IF(X2813&lt;=0,0,ROUNDDOWN((X2813*LOOKUP(X2813,{0,1950001,3300001,6950001,9000001,18000001,40000001},{0.05,0.1,0.2,0.23,0.33,0.4,0.45})-LOOKUP(X2813,{0,1950001,3300001,6950001,9000001,18000001,40000001},{0,97500,427500,636000,1536000,2796000,4796000}))*1.021,-2))</f>
        <v/>
      </c>
      <c r="AA2813" s="18">
        <f>MAX(0,ROUNDDOWN(M2813-J2813-430000-L2813-0,-3))</f>
        <v/>
      </c>
      <c r="AB2813" s="18">
        <f>MAX(0,ROUNDDOWN(M2813-J2813-430000-L2813-V2813,-3))</f>
        <v/>
      </c>
      <c r="AC2813" s="18">
        <f>IF(M2813&lt;=450000,0,MAX(0,ROUNDDOWN(AA2813*0.06-MIN(50000,AA2813)*0.03,-2))+MAX(0,ROUNDDOWN(AA2813*0.04-MIN(50000,AA2813)*0.02,-2)))</f>
        <v/>
      </c>
      <c r="AD2813" s="18">
        <f>IF(M2813&lt;=450000,0,MAX(0,ROUNDDOWN(AB2813*0.06-MIN(50000,AB2813)*0.03,-2))+MAX(0,ROUNDDOWN(AB2813*0.04-MIN(50000,AB2813)*0.02,-2)))</f>
        <v/>
      </c>
      <c r="AE2813" s="18">
        <f>Y2813-Z2813</f>
        <v/>
      </c>
      <c r="AF2813" s="18">
        <f>AC2813-AD2813</f>
        <v/>
      </c>
      <c r="AG2813" s="18">
        <f>AE2813+AF2813</f>
        <v/>
      </c>
      <c r="AH2813" s="20">
        <f>IF(W2813&lt;=0,0,LOOKUP(W2813,{0,1950001,3300001,6950001,9000001,18000001,40000001},{0.05,0.1,0.2,0.23,0.33,0.4,0.45}))</f>
        <v/>
      </c>
    </row>
    <row r="2814">
      <c r="A2814" t="inlineStr">
        <is>
          <t>1万円刻み 3区分8万円ずつ</t>
        </is>
      </c>
      <c r="B2814" s="18">
        <f>'4_1万円刻み'!$A$912</f>
        <v/>
      </c>
      <c r="C2814" s="19" t="n">
        <v>2026</v>
      </c>
      <c r="D2814" t="inlineStr">
        <is>
          <t>いいえ</t>
        </is>
      </c>
      <c r="E2814" s="18" t="n">
        <v>80000</v>
      </c>
      <c r="F2814" s="18" t="n">
        <v>0</v>
      </c>
      <c r="G2814" s="18" t="n">
        <v>80000</v>
      </c>
      <c r="H2814" s="18" t="n">
        <v>80000</v>
      </c>
      <c r="I2814" s="18" t="n">
        <v>0</v>
      </c>
      <c r="J2814" s="18">
        <f>ROUND(MIN(B2814/12,650000)*12*0.0915+MIN(B2814/12,1390000)*12*(0.0504+0)+B2814*0.005,0)</f>
        <v/>
      </c>
      <c r="K2814" s="18" t="n">
        <v>0</v>
      </c>
      <c r="L2814" s="18" t="n">
        <v>0</v>
      </c>
      <c r="M2814" s="18">
        <f>ROUND(IF(C2814&gt;=2026,IF(B2814&lt;741000,0,IF(B2814&lt;2191000,B2814-740000,IF(B2814&lt;2193000,1451000,IF(B2814&lt;2196000,1453000,IF(B2814&lt;2200000,1456000,IF(B2814&lt;3600000,ROUNDDOWN(B2814/4,-3)*2.8-80000,IF(B2814&lt;6600000,ROUNDDOWN(B2814/4,-3)*3.2-440000,IF(B2814&lt;8500000,ROUNDDOWN(B2814*0.9,0)-1100000,B2814-1950000)))))))),IF(B2814&lt;651000,0,IF(B2814&lt;1900000,B2814-650000,IF(B2814&lt;3600000,ROUNDDOWN(B2814/4,-3)*2.8-80000,IF(B2814&lt;6600000,ROUNDDOWN(B2814/4,-3)*3.2-440000,IF(B2814&lt;8500000,ROUNDDOWN(B2814*0.9,0)-1100000,B2814-1950000)))))),0)</f>
        <v/>
      </c>
      <c r="N2814" s="18">
        <f>IF(M2814&gt;23500000,NA(),IF(C2814&gt;=2026,IF(M2814&lt;=4890000,1040000,IF(M2814&lt;=6550000,670000,620000)),IF(M2814&lt;=1320000,950000,IF(M2814&lt;=3360000,880000,IF(M2814&lt;=4890000,680000,IF(M2814&lt;=6550000,630000,580000))))))</f>
        <v/>
      </c>
      <c r="O2814" s="18">
        <f>IF(F2814&lt;=0,IF(AND(D2814="はい",C2814&gt;=2026,C2814&lt;=2027),IF(E2814&lt;=0,0,IF(E2814&lt;=30000,E2814,IF(E2814&lt;=60000,ROUNDUP(E2814/2,0)+15000,IF(E2814&lt;=120000,ROUNDUP(E2814/4,0)+30000,60000)))),IF(E2814&lt;=0,0,IF(E2814&lt;=20000,E2814,IF(E2814&lt;=40000,ROUNDUP(E2814/2,0)+10000,IF(E2814&lt;=80000,ROUNDUP(E2814/4,0)+20000,40000))))),IF(E2814&lt;=0,IF(F2814&lt;=0,0,IF(F2814&lt;=25000,F2814,IF(F2814&lt;=50000,ROUNDUP(F2814/2,0)+12500,IF(F2814&lt;=100000,ROUNDUP(F2814/4,0)+25000,50000)))),MAX(IF(F2814&lt;=0,0,IF(F2814&lt;=25000,F2814,IF(F2814&lt;=50000,ROUNDUP(F2814/2,0)+12500,IF(F2814&lt;=100000,ROUNDUP(F2814/4,0)+25000,50000)))),MIN(IF(AND(D2814="はい",C2814&gt;=2026,C2814&lt;=2027),IF(E2814&lt;=0,0,IF(E2814&lt;=30000,E2814,IF(E2814&lt;=60000,ROUNDUP(E2814/2,0)+15000,IF(E2814&lt;=120000,ROUNDUP(E2814/4,0)+30000,60000)))),IF(E2814&lt;=0,0,IF(E2814&lt;=20000,E2814,IF(E2814&lt;=40000,ROUNDUP(E2814/2,0)+10000,IF(E2814&lt;=80000,ROUNDUP(E2814/4,0)+20000,40000)))))+IF(F2814&lt;=0,0,IF(F2814&lt;=25000,F2814,IF(F2814&lt;=50000,ROUNDUP(F2814/2,0)+12500,IF(F2814&lt;=100000,ROUNDUP(F2814/4,0)+25000,50000)))),IF(AND(D2814="はい",C2814&gt;=2026,C2814&lt;=2027),60000,40000)))))</f>
        <v/>
      </c>
      <c r="P2814" s="18">
        <f>IF(G2814&lt;=0,0,IF(G2814&lt;=20000,G2814,IF(G2814&lt;=40000,ROUNDUP(G2814/2,0)+10000,IF(G2814&lt;=80000,ROUNDUP(G2814/4,0)+20000,40000))))</f>
        <v/>
      </c>
      <c r="Q2814" s="18">
        <f>IF(I2814&lt;=0,IF(H2814&lt;=0,0,IF(H2814&lt;=20000,H2814,IF(H2814&lt;=40000,ROUNDUP(H2814/2,0)+10000,IF(H2814&lt;=80000,ROUNDUP(H2814/4,0)+20000,40000)))),IF(H2814&lt;=0,IF(I2814&lt;=0,0,IF(I2814&lt;=25000,I2814,IF(I2814&lt;=50000,ROUNDUP(I2814/2,0)+12500,IF(I2814&lt;=100000,ROUNDUP(I2814/4,0)+25000,50000)))),MAX(IF(I2814&lt;=0,0,IF(I2814&lt;=25000,I2814,IF(I2814&lt;=50000,ROUNDUP(I2814/2,0)+12500,IF(I2814&lt;=100000,ROUNDUP(I2814/4,0)+25000,50000)))),MIN(IF(H2814&lt;=0,0,IF(H2814&lt;=20000,H2814,IF(H2814&lt;=40000,ROUNDUP(H2814/2,0)+10000,IF(H2814&lt;=80000,ROUNDUP(H2814/4,0)+20000,40000))))+IF(I2814&lt;=0,0,IF(I2814&lt;=25000,I2814,IF(I2814&lt;=50000,ROUNDUP(I2814/2,0)+12500,IF(I2814&lt;=100000,ROUNDUP(I2814/4,0)+25000,50000)))),40000))))</f>
        <v/>
      </c>
      <c r="R2814" s="18">
        <f>MIN(120000,O2814+P2814+Q2814)</f>
        <v/>
      </c>
      <c r="S2814" s="18">
        <f>IF(F2814&lt;=0,IF(E2814&lt;=0,0,IF(E2814&lt;=12000,E2814,IF(E2814&lt;=32000,ROUNDUP(E2814/2,0)+6000,IF(E2814&lt;=56000,ROUNDUP(E2814/4,0)+14000,28000)))),IF(E2814&lt;=0,IF(F2814&lt;=0,0,IF(F2814&lt;=15000,F2814,IF(F2814&lt;=40000,ROUNDUP(F2814/2,0)+7500,IF(F2814&lt;=70000,ROUNDUP(F2814/4,0)+17500,35000)))),MAX(IF(F2814&lt;=0,0,IF(F2814&lt;=15000,F2814,IF(F2814&lt;=40000,ROUNDUP(F2814/2,0)+7500,IF(F2814&lt;=70000,ROUNDUP(F2814/4,0)+17500,35000)))),MIN(IF(E2814&lt;=0,0,IF(E2814&lt;=12000,E2814,IF(E2814&lt;=32000,ROUNDUP(E2814/2,0)+6000,IF(E2814&lt;=56000,ROUNDUP(E2814/4,0)+14000,28000))))+IF(F2814&lt;=0,0,IF(F2814&lt;=15000,F2814,IF(F2814&lt;=40000,ROUNDUP(F2814/2,0)+7500,IF(F2814&lt;=70000,ROUNDUP(F2814/4,0)+17500,35000)))),28000))))</f>
        <v/>
      </c>
      <c r="T2814" s="18">
        <f>IF(G2814&lt;=0,0,IF(G2814&lt;=12000,G2814,IF(G2814&lt;=32000,ROUNDUP(G2814/2,0)+6000,IF(G2814&lt;=56000,ROUNDUP(G2814/4,0)+14000,28000))))</f>
        <v/>
      </c>
      <c r="U2814" s="18">
        <f>IF(I2814&lt;=0,IF(H2814&lt;=0,0,IF(H2814&lt;=12000,H2814,IF(H2814&lt;=32000,ROUNDUP(H2814/2,0)+6000,IF(H2814&lt;=56000,ROUNDUP(H2814/4,0)+14000,28000)))),IF(H2814&lt;=0,IF(I2814&lt;=0,0,IF(I2814&lt;=15000,I2814,IF(I2814&lt;=40000,ROUNDUP(I2814/2,0)+7500,IF(I2814&lt;=70000,ROUNDUP(I2814/4,0)+17500,35000)))),MAX(IF(I2814&lt;=0,0,IF(I2814&lt;=15000,I2814,IF(I2814&lt;=40000,ROUNDUP(I2814/2,0)+7500,IF(I2814&lt;=70000,ROUNDUP(I2814/4,0)+17500,35000)))),MIN(IF(H2814&lt;=0,0,IF(H2814&lt;=12000,H2814,IF(H2814&lt;=32000,ROUNDUP(H2814/2,0)+6000,IF(H2814&lt;=56000,ROUNDUP(H2814/4,0)+14000,28000))))+IF(I2814&lt;=0,0,IF(I2814&lt;=15000,I2814,IF(I2814&lt;=40000,ROUNDUP(I2814/2,0)+7500,IF(I2814&lt;=70000,ROUNDUP(I2814/4,0)+17500,35000)))),28000))))</f>
        <v/>
      </c>
      <c r="V2814" s="18">
        <f>MIN(70000,S2814+T2814+U2814)</f>
        <v/>
      </c>
      <c r="W2814" s="18">
        <f>MAX(0,ROUNDDOWN(M2814-J2814-N2814-K2814-0,-3))</f>
        <v/>
      </c>
      <c r="X2814" s="18">
        <f>MAX(0,ROUNDDOWN(M2814-J2814-N2814-K2814-R2814,-3))</f>
        <v/>
      </c>
      <c r="Y2814" s="18">
        <f>IF(W2814&lt;=0,0,ROUNDDOWN((W2814*LOOKUP(W2814,{0,1950001,3300001,6950001,9000001,18000001,40000001},{0.05,0.1,0.2,0.23,0.33,0.4,0.45})-LOOKUP(W2814,{0,1950001,3300001,6950001,9000001,18000001,40000001},{0,97500,427500,636000,1536000,2796000,4796000}))*1.021,-2))</f>
        <v/>
      </c>
      <c r="Z2814" s="18">
        <f>IF(X2814&lt;=0,0,ROUNDDOWN((X2814*LOOKUP(X2814,{0,1950001,3300001,6950001,9000001,18000001,40000001},{0.05,0.1,0.2,0.23,0.33,0.4,0.45})-LOOKUP(X2814,{0,1950001,3300001,6950001,9000001,18000001,40000001},{0,97500,427500,636000,1536000,2796000,4796000}))*1.021,-2))</f>
        <v/>
      </c>
      <c r="AA2814" s="18">
        <f>MAX(0,ROUNDDOWN(M2814-J2814-430000-L2814-0,-3))</f>
        <v/>
      </c>
      <c r="AB2814" s="18">
        <f>MAX(0,ROUNDDOWN(M2814-J2814-430000-L2814-V2814,-3))</f>
        <v/>
      </c>
      <c r="AC2814" s="18">
        <f>IF(M2814&lt;=450000,0,MAX(0,ROUNDDOWN(AA2814*0.06-MIN(50000,AA2814)*0.03,-2))+MAX(0,ROUNDDOWN(AA2814*0.04-MIN(50000,AA2814)*0.02,-2)))</f>
        <v/>
      </c>
      <c r="AD2814" s="18">
        <f>IF(M2814&lt;=450000,0,MAX(0,ROUNDDOWN(AB2814*0.06-MIN(50000,AB2814)*0.03,-2))+MAX(0,ROUNDDOWN(AB2814*0.04-MIN(50000,AB2814)*0.02,-2)))</f>
        <v/>
      </c>
      <c r="AE2814" s="18">
        <f>Y2814-Z2814</f>
        <v/>
      </c>
      <c r="AF2814" s="18">
        <f>AC2814-AD2814</f>
        <v/>
      </c>
      <c r="AG2814" s="18">
        <f>AE2814+AF2814</f>
        <v/>
      </c>
      <c r="AH2814" s="20">
        <f>IF(W2814&lt;=0,0,LOOKUP(W2814,{0,1950001,3300001,6950001,9000001,18000001,40000001},{0.05,0.1,0.2,0.23,0.33,0.4,0.45}))</f>
        <v/>
      </c>
    </row>
    <row r="2815">
      <c r="A2815" t="inlineStr">
        <is>
          <t>1万円刻み 一般8万円</t>
        </is>
      </c>
      <c r="B2815" s="18">
        <f>'4_1万円刻み'!$A$912</f>
        <v/>
      </c>
      <c r="C2815" s="19" t="n">
        <v>2026</v>
      </c>
      <c r="D2815" t="inlineStr">
        <is>
          <t>いいえ</t>
        </is>
      </c>
      <c r="E2815" s="18" t="n">
        <v>80000</v>
      </c>
      <c r="F2815" s="18" t="n">
        <v>0</v>
      </c>
      <c r="G2815" s="18" t="n">
        <v>0</v>
      </c>
      <c r="H2815" s="18" t="n">
        <v>0</v>
      </c>
      <c r="I2815" s="18" t="n">
        <v>0</v>
      </c>
      <c r="J2815" s="18">
        <f>ROUND(MIN(B2815/12,650000)*12*0.0915+MIN(B2815/12,1390000)*12*(0.0504+0)+B2815*0.005,0)</f>
        <v/>
      </c>
      <c r="K2815" s="18" t="n">
        <v>0</v>
      </c>
      <c r="L2815" s="18" t="n">
        <v>0</v>
      </c>
      <c r="M2815" s="18">
        <f>ROUND(IF(C2815&gt;=2026,IF(B2815&lt;741000,0,IF(B2815&lt;2191000,B2815-740000,IF(B2815&lt;2193000,1451000,IF(B2815&lt;2196000,1453000,IF(B2815&lt;2200000,1456000,IF(B2815&lt;3600000,ROUNDDOWN(B2815/4,-3)*2.8-80000,IF(B2815&lt;6600000,ROUNDDOWN(B2815/4,-3)*3.2-440000,IF(B2815&lt;8500000,ROUNDDOWN(B2815*0.9,0)-1100000,B2815-1950000)))))))),IF(B2815&lt;651000,0,IF(B2815&lt;1900000,B2815-650000,IF(B2815&lt;3600000,ROUNDDOWN(B2815/4,-3)*2.8-80000,IF(B2815&lt;6600000,ROUNDDOWN(B2815/4,-3)*3.2-440000,IF(B2815&lt;8500000,ROUNDDOWN(B2815*0.9,0)-1100000,B2815-1950000)))))),0)</f>
        <v/>
      </c>
      <c r="N2815" s="18">
        <f>IF(M2815&gt;23500000,NA(),IF(C2815&gt;=2026,IF(M2815&lt;=4890000,1040000,IF(M2815&lt;=6550000,670000,620000)),IF(M2815&lt;=1320000,950000,IF(M2815&lt;=3360000,880000,IF(M2815&lt;=4890000,680000,IF(M2815&lt;=6550000,630000,580000))))))</f>
        <v/>
      </c>
      <c r="O2815" s="18">
        <f>IF(F2815&lt;=0,IF(AND(D2815="はい",C2815&gt;=2026,C2815&lt;=2027),IF(E2815&lt;=0,0,IF(E2815&lt;=30000,E2815,IF(E2815&lt;=60000,ROUNDUP(E2815/2,0)+15000,IF(E2815&lt;=120000,ROUNDUP(E2815/4,0)+30000,60000)))),IF(E2815&lt;=0,0,IF(E2815&lt;=20000,E2815,IF(E2815&lt;=40000,ROUNDUP(E2815/2,0)+10000,IF(E2815&lt;=80000,ROUNDUP(E2815/4,0)+20000,40000))))),IF(E2815&lt;=0,IF(F2815&lt;=0,0,IF(F2815&lt;=25000,F2815,IF(F2815&lt;=50000,ROUNDUP(F2815/2,0)+12500,IF(F2815&lt;=100000,ROUNDUP(F2815/4,0)+25000,50000)))),MAX(IF(F2815&lt;=0,0,IF(F2815&lt;=25000,F2815,IF(F2815&lt;=50000,ROUNDUP(F2815/2,0)+12500,IF(F2815&lt;=100000,ROUNDUP(F2815/4,0)+25000,50000)))),MIN(IF(AND(D2815="はい",C2815&gt;=2026,C2815&lt;=2027),IF(E2815&lt;=0,0,IF(E2815&lt;=30000,E2815,IF(E2815&lt;=60000,ROUNDUP(E2815/2,0)+15000,IF(E2815&lt;=120000,ROUNDUP(E2815/4,0)+30000,60000)))),IF(E2815&lt;=0,0,IF(E2815&lt;=20000,E2815,IF(E2815&lt;=40000,ROUNDUP(E2815/2,0)+10000,IF(E2815&lt;=80000,ROUNDUP(E2815/4,0)+20000,40000)))))+IF(F2815&lt;=0,0,IF(F2815&lt;=25000,F2815,IF(F2815&lt;=50000,ROUNDUP(F2815/2,0)+12500,IF(F2815&lt;=100000,ROUNDUP(F2815/4,0)+25000,50000)))),IF(AND(D2815="はい",C2815&gt;=2026,C2815&lt;=2027),60000,40000)))))</f>
        <v/>
      </c>
      <c r="P2815" s="18">
        <f>IF(G2815&lt;=0,0,IF(G2815&lt;=20000,G2815,IF(G2815&lt;=40000,ROUNDUP(G2815/2,0)+10000,IF(G2815&lt;=80000,ROUNDUP(G2815/4,0)+20000,40000))))</f>
        <v/>
      </c>
      <c r="Q2815" s="18">
        <f>IF(I2815&lt;=0,IF(H2815&lt;=0,0,IF(H2815&lt;=20000,H2815,IF(H2815&lt;=40000,ROUNDUP(H2815/2,0)+10000,IF(H2815&lt;=80000,ROUNDUP(H2815/4,0)+20000,40000)))),IF(H2815&lt;=0,IF(I2815&lt;=0,0,IF(I2815&lt;=25000,I2815,IF(I2815&lt;=50000,ROUNDUP(I2815/2,0)+12500,IF(I2815&lt;=100000,ROUNDUP(I2815/4,0)+25000,50000)))),MAX(IF(I2815&lt;=0,0,IF(I2815&lt;=25000,I2815,IF(I2815&lt;=50000,ROUNDUP(I2815/2,0)+12500,IF(I2815&lt;=100000,ROUNDUP(I2815/4,0)+25000,50000)))),MIN(IF(H2815&lt;=0,0,IF(H2815&lt;=20000,H2815,IF(H2815&lt;=40000,ROUNDUP(H2815/2,0)+10000,IF(H2815&lt;=80000,ROUNDUP(H2815/4,0)+20000,40000))))+IF(I2815&lt;=0,0,IF(I2815&lt;=25000,I2815,IF(I2815&lt;=50000,ROUNDUP(I2815/2,0)+12500,IF(I2815&lt;=100000,ROUNDUP(I2815/4,0)+25000,50000)))),40000))))</f>
        <v/>
      </c>
      <c r="R2815" s="18">
        <f>MIN(120000,O2815+P2815+Q2815)</f>
        <v/>
      </c>
      <c r="S2815" s="18">
        <f>IF(F2815&lt;=0,IF(E2815&lt;=0,0,IF(E2815&lt;=12000,E2815,IF(E2815&lt;=32000,ROUNDUP(E2815/2,0)+6000,IF(E2815&lt;=56000,ROUNDUP(E2815/4,0)+14000,28000)))),IF(E2815&lt;=0,IF(F2815&lt;=0,0,IF(F2815&lt;=15000,F2815,IF(F2815&lt;=40000,ROUNDUP(F2815/2,0)+7500,IF(F2815&lt;=70000,ROUNDUP(F2815/4,0)+17500,35000)))),MAX(IF(F2815&lt;=0,0,IF(F2815&lt;=15000,F2815,IF(F2815&lt;=40000,ROUNDUP(F2815/2,0)+7500,IF(F2815&lt;=70000,ROUNDUP(F2815/4,0)+17500,35000)))),MIN(IF(E2815&lt;=0,0,IF(E2815&lt;=12000,E2815,IF(E2815&lt;=32000,ROUNDUP(E2815/2,0)+6000,IF(E2815&lt;=56000,ROUNDUP(E2815/4,0)+14000,28000))))+IF(F2815&lt;=0,0,IF(F2815&lt;=15000,F2815,IF(F2815&lt;=40000,ROUNDUP(F2815/2,0)+7500,IF(F2815&lt;=70000,ROUNDUP(F2815/4,0)+17500,35000)))),28000))))</f>
        <v/>
      </c>
      <c r="T2815" s="18">
        <f>IF(G2815&lt;=0,0,IF(G2815&lt;=12000,G2815,IF(G2815&lt;=32000,ROUNDUP(G2815/2,0)+6000,IF(G2815&lt;=56000,ROUNDUP(G2815/4,0)+14000,28000))))</f>
        <v/>
      </c>
      <c r="U2815" s="18">
        <f>IF(I2815&lt;=0,IF(H2815&lt;=0,0,IF(H2815&lt;=12000,H2815,IF(H2815&lt;=32000,ROUNDUP(H2815/2,0)+6000,IF(H2815&lt;=56000,ROUNDUP(H2815/4,0)+14000,28000)))),IF(H2815&lt;=0,IF(I2815&lt;=0,0,IF(I2815&lt;=15000,I2815,IF(I2815&lt;=40000,ROUNDUP(I2815/2,0)+7500,IF(I2815&lt;=70000,ROUNDUP(I2815/4,0)+17500,35000)))),MAX(IF(I2815&lt;=0,0,IF(I2815&lt;=15000,I2815,IF(I2815&lt;=40000,ROUNDUP(I2815/2,0)+7500,IF(I2815&lt;=70000,ROUNDUP(I2815/4,0)+17500,35000)))),MIN(IF(H2815&lt;=0,0,IF(H2815&lt;=12000,H2815,IF(H2815&lt;=32000,ROUNDUP(H2815/2,0)+6000,IF(H2815&lt;=56000,ROUNDUP(H2815/4,0)+14000,28000))))+IF(I2815&lt;=0,0,IF(I2815&lt;=15000,I2815,IF(I2815&lt;=40000,ROUNDUP(I2815/2,0)+7500,IF(I2815&lt;=70000,ROUNDUP(I2815/4,0)+17500,35000)))),28000))))</f>
        <v/>
      </c>
      <c r="V2815" s="18">
        <f>MIN(70000,S2815+T2815+U2815)</f>
        <v/>
      </c>
      <c r="W2815" s="18">
        <f>MAX(0,ROUNDDOWN(M2815-J2815-N2815-K2815-0,-3))</f>
        <v/>
      </c>
      <c r="X2815" s="18">
        <f>MAX(0,ROUNDDOWN(M2815-J2815-N2815-K2815-R2815,-3))</f>
        <v/>
      </c>
      <c r="Y2815" s="18">
        <f>IF(W2815&lt;=0,0,ROUNDDOWN((W2815*LOOKUP(W2815,{0,1950001,3300001,6950001,9000001,18000001,40000001},{0.05,0.1,0.2,0.23,0.33,0.4,0.45})-LOOKUP(W2815,{0,1950001,3300001,6950001,9000001,18000001,40000001},{0,97500,427500,636000,1536000,2796000,4796000}))*1.021,-2))</f>
        <v/>
      </c>
      <c r="Z2815" s="18">
        <f>IF(X2815&lt;=0,0,ROUNDDOWN((X2815*LOOKUP(X2815,{0,1950001,3300001,6950001,9000001,18000001,40000001},{0.05,0.1,0.2,0.23,0.33,0.4,0.45})-LOOKUP(X2815,{0,1950001,3300001,6950001,9000001,18000001,40000001},{0,97500,427500,636000,1536000,2796000,4796000}))*1.021,-2))</f>
        <v/>
      </c>
      <c r="AA2815" s="18">
        <f>MAX(0,ROUNDDOWN(M2815-J2815-430000-L2815-0,-3))</f>
        <v/>
      </c>
      <c r="AB2815" s="18">
        <f>MAX(0,ROUNDDOWN(M2815-J2815-430000-L2815-V2815,-3))</f>
        <v/>
      </c>
      <c r="AC2815" s="18">
        <f>IF(M2815&lt;=450000,0,MAX(0,ROUNDDOWN(AA2815*0.06-MIN(50000,AA2815)*0.03,-2))+MAX(0,ROUNDDOWN(AA2815*0.04-MIN(50000,AA2815)*0.02,-2)))</f>
        <v/>
      </c>
      <c r="AD2815" s="18">
        <f>IF(M2815&lt;=450000,0,MAX(0,ROUNDDOWN(AB2815*0.06-MIN(50000,AB2815)*0.03,-2))+MAX(0,ROUNDDOWN(AB2815*0.04-MIN(50000,AB2815)*0.02,-2)))</f>
        <v/>
      </c>
      <c r="AE2815" s="18">
        <f>Y2815-Z2815</f>
        <v/>
      </c>
      <c r="AF2815" s="18">
        <f>AC2815-AD2815</f>
        <v/>
      </c>
      <c r="AG2815" s="18">
        <f>AE2815+AF2815</f>
        <v/>
      </c>
      <c r="AH2815" s="20">
        <f>IF(W2815&lt;=0,0,LOOKUP(W2815,{0,1950001,3300001,6950001,9000001,18000001,40000001},{0.05,0.1,0.2,0.23,0.33,0.4,0.45}))</f>
        <v/>
      </c>
    </row>
    <row r="2816">
      <c r="A2816" t="inlineStr">
        <is>
          <t>1万円刻み 特例あり一般12万円</t>
        </is>
      </c>
      <c r="B2816" s="18">
        <f>'4_1万円刻み'!$A$912</f>
        <v/>
      </c>
      <c r="C2816" s="19" t="n">
        <v>2026</v>
      </c>
      <c r="D2816" t="inlineStr">
        <is>
          <t>はい</t>
        </is>
      </c>
      <c r="E2816" s="18" t="n">
        <v>120000</v>
      </c>
      <c r="F2816" s="18" t="n">
        <v>0</v>
      </c>
      <c r="G2816" s="18" t="n">
        <v>0</v>
      </c>
      <c r="H2816" s="18" t="n">
        <v>0</v>
      </c>
      <c r="I2816" s="18" t="n">
        <v>0</v>
      </c>
      <c r="J2816" s="18">
        <f>ROUND(MIN(B2816/12,650000)*12*0.0915+MIN(B2816/12,1390000)*12*(0.0504+0)+B2816*0.005,0)</f>
        <v/>
      </c>
      <c r="K2816" s="18" t="n">
        <v>0</v>
      </c>
      <c r="L2816" s="18" t="n">
        <v>0</v>
      </c>
      <c r="M2816" s="18">
        <f>ROUND(IF(C2816&gt;=2026,IF(B2816&lt;741000,0,IF(B2816&lt;2191000,B2816-740000,IF(B2816&lt;2193000,1451000,IF(B2816&lt;2196000,1453000,IF(B2816&lt;2200000,1456000,IF(B2816&lt;3600000,ROUNDDOWN(B2816/4,-3)*2.8-80000,IF(B2816&lt;6600000,ROUNDDOWN(B2816/4,-3)*3.2-440000,IF(B2816&lt;8500000,ROUNDDOWN(B2816*0.9,0)-1100000,B2816-1950000)))))))),IF(B2816&lt;651000,0,IF(B2816&lt;1900000,B2816-650000,IF(B2816&lt;3600000,ROUNDDOWN(B2816/4,-3)*2.8-80000,IF(B2816&lt;6600000,ROUNDDOWN(B2816/4,-3)*3.2-440000,IF(B2816&lt;8500000,ROUNDDOWN(B2816*0.9,0)-1100000,B2816-1950000)))))),0)</f>
        <v/>
      </c>
      <c r="N2816" s="18">
        <f>IF(M2816&gt;23500000,NA(),IF(C2816&gt;=2026,IF(M2816&lt;=4890000,1040000,IF(M2816&lt;=6550000,670000,620000)),IF(M2816&lt;=1320000,950000,IF(M2816&lt;=3360000,880000,IF(M2816&lt;=4890000,680000,IF(M2816&lt;=6550000,630000,580000))))))</f>
        <v/>
      </c>
      <c r="O2816" s="18">
        <f>IF(F2816&lt;=0,IF(AND(D2816="はい",C2816&gt;=2026,C2816&lt;=2027),IF(E2816&lt;=0,0,IF(E2816&lt;=30000,E2816,IF(E2816&lt;=60000,ROUNDUP(E2816/2,0)+15000,IF(E2816&lt;=120000,ROUNDUP(E2816/4,0)+30000,60000)))),IF(E2816&lt;=0,0,IF(E2816&lt;=20000,E2816,IF(E2816&lt;=40000,ROUNDUP(E2816/2,0)+10000,IF(E2816&lt;=80000,ROUNDUP(E2816/4,0)+20000,40000))))),IF(E2816&lt;=0,IF(F2816&lt;=0,0,IF(F2816&lt;=25000,F2816,IF(F2816&lt;=50000,ROUNDUP(F2816/2,0)+12500,IF(F2816&lt;=100000,ROUNDUP(F2816/4,0)+25000,50000)))),MAX(IF(F2816&lt;=0,0,IF(F2816&lt;=25000,F2816,IF(F2816&lt;=50000,ROUNDUP(F2816/2,0)+12500,IF(F2816&lt;=100000,ROUNDUP(F2816/4,0)+25000,50000)))),MIN(IF(AND(D2816="はい",C2816&gt;=2026,C2816&lt;=2027),IF(E2816&lt;=0,0,IF(E2816&lt;=30000,E2816,IF(E2816&lt;=60000,ROUNDUP(E2816/2,0)+15000,IF(E2816&lt;=120000,ROUNDUP(E2816/4,0)+30000,60000)))),IF(E2816&lt;=0,0,IF(E2816&lt;=20000,E2816,IF(E2816&lt;=40000,ROUNDUP(E2816/2,0)+10000,IF(E2816&lt;=80000,ROUNDUP(E2816/4,0)+20000,40000)))))+IF(F2816&lt;=0,0,IF(F2816&lt;=25000,F2816,IF(F2816&lt;=50000,ROUNDUP(F2816/2,0)+12500,IF(F2816&lt;=100000,ROUNDUP(F2816/4,0)+25000,50000)))),IF(AND(D2816="はい",C2816&gt;=2026,C2816&lt;=2027),60000,40000)))))</f>
        <v/>
      </c>
      <c r="P2816" s="18">
        <f>IF(G2816&lt;=0,0,IF(G2816&lt;=20000,G2816,IF(G2816&lt;=40000,ROUNDUP(G2816/2,0)+10000,IF(G2816&lt;=80000,ROUNDUP(G2816/4,0)+20000,40000))))</f>
        <v/>
      </c>
      <c r="Q2816" s="18">
        <f>IF(I2816&lt;=0,IF(H2816&lt;=0,0,IF(H2816&lt;=20000,H2816,IF(H2816&lt;=40000,ROUNDUP(H2816/2,0)+10000,IF(H2816&lt;=80000,ROUNDUP(H2816/4,0)+20000,40000)))),IF(H2816&lt;=0,IF(I2816&lt;=0,0,IF(I2816&lt;=25000,I2816,IF(I2816&lt;=50000,ROUNDUP(I2816/2,0)+12500,IF(I2816&lt;=100000,ROUNDUP(I2816/4,0)+25000,50000)))),MAX(IF(I2816&lt;=0,0,IF(I2816&lt;=25000,I2816,IF(I2816&lt;=50000,ROUNDUP(I2816/2,0)+12500,IF(I2816&lt;=100000,ROUNDUP(I2816/4,0)+25000,50000)))),MIN(IF(H2816&lt;=0,0,IF(H2816&lt;=20000,H2816,IF(H2816&lt;=40000,ROUNDUP(H2816/2,0)+10000,IF(H2816&lt;=80000,ROUNDUP(H2816/4,0)+20000,40000))))+IF(I2816&lt;=0,0,IF(I2816&lt;=25000,I2816,IF(I2816&lt;=50000,ROUNDUP(I2816/2,0)+12500,IF(I2816&lt;=100000,ROUNDUP(I2816/4,0)+25000,50000)))),40000))))</f>
        <v/>
      </c>
      <c r="R2816" s="18">
        <f>MIN(120000,O2816+P2816+Q2816)</f>
        <v/>
      </c>
      <c r="S2816" s="18">
        <f>IF(F2816&lt;=0,IF(E2816&lt;=0,0,IF(E2816&lt;=12000,E2816,IF(E2816&lt;=32000,ROUNDUP(E2816/2,0)+6000,IF(E2816&lt;=56000,ROUNDUP(E2816/4,0)+14000,28000)))),IF(E2816&lt;=0,IF(F2816&lt;=0,0,IF(F2816&lt;=15000,F2816,IF(F2816&lt;=40000,ROUNDUP(F2816/2,0)+7500,IF(F2816&lt;=70000,ROUNDUP(F2816/4,0)+17500,35000)))),MAX(IF(F2816&lt;=0,0,IF(F2816&lt;=15000,F2816,IF(F2816&lt;=40000,ROUNDUP(F2816/2,0)+7500,IF(F2816&lt;=70000,ROUNDUP(F2816/4,0)+17500,35000)))),MIN(IF(E2816&lt;=0,0,IF(E2816&lt;=12000,E2816,IF(E2816&lt;=32000,ROUNDUP(E2816/2,0)+6000,IF(E2816&lt;=56000,ROUNDUP(E2816/4,0)+14000,28000))))+IF(F2816&lt;=0,0,IF(F2816&lt;=15000,F2816,IF(F2816&lt;=40000,ROUNDUP(F2816/2,0)+7500,IF(F2816&lt;=70000,ROUNDUP(F2816/4,0)+17500,35000)))),28000))))</f>
        <v/>
      </c>
      <c r="T2816" s="18">
        <f>IF(G2816&lt;=0,0,IF(G2816&lt;=12000,G2816,IF(G2816&lt;=32000,ROUNDUP(G2816/2,0)+6000,IF(G2816&lt;=56000,ROUNDUP(G2816/4,0)+14000,28000))))</f>
        <v/>
      </c>
      <c r="U2816" s="18">
        <f>IF(I2816&lt;=0,IF(H2816&lt;=0,0,IF(H2816&lt;=12000,H2816,IF(H2816&lt;=32000,ROUNDUP(H2816/2,0)+6000,IF(H2816&lt;=56000,ROUNDUP(H2816/4,0)+14000,28000)))),IF(H2816&lt;=0,IF(I2816&lt;=0,0,IF(I2816&lt;=15000,I2816,IF(I2816&lt;=40000,ROUNDUP(I2816/2,0)+7500,IF(I2816&lt;=70000,ROUNDUP(I2816/4,0)+17500,35000)))),MAX(IF(I2816&lt;=0,0,IF(I2816&lt;=15000,I2816,IF(I2816&lt;=40000,ROUNDUP(I2816/2,0)+7500,IF(I2816&lt;=70000,ROUNDUP(I2816/4,0)+17500,35000)))),MIN(IF(H2816&lt;=0,0,IF(H2816&lt;=12000,H2816,IF(H2816&lt;=32000,ROUNDUP(H2816/2,0)+6000,IF(H2816&lt;=56000,ROUNDUP(H2816/4,0)+14000,28000))))+IF(I2816&lt;=0,0,IF(I2816&lt;=15000,I2816,IF(I2816&lt;=40000,ROUNDUP(I2816/2,0)+7500,IF(I2816&lt;=70000,ROUNDUP(I2816/4,0)+17500,35000)))),28000))))</f>
        <v/>
      </c>
      <c r="V2816" s="18">
        <f>MIN(70000,S2816+T2816+U2816)</f>
        <v/>
      </c>
      <c r="W2816" s="18">
        <f>MAX(0,ROUNDDOWN(M2816-J2816-N2816-K2816-0,-3))</f>
        <v/>
      </c>
      <c r="X2816" s="18">
        <f>MAX(0,ROUNDDOWN(M2816-J2816-N2816-K2816-R2816,-3))</f>
        <v/>
      </c>
      <c r="Y2816" s="18">
        <f>IF(W2816&lt;=0,0,ROUNDDOWN((W2816*LOOKUP(W2816,{0,1950001,3300001,6950001,9000001,18000001,40000001},{0.05,0.1,0.2,0.23,0.33,0.4,0.45})-LOOKUP(W2816,{0,1950001,3300001,6950001,9000001,18000001,40000001},{0,97500,427500,636000,1536000,2796000,4796000}))*1.021,-2))</f>
        <v/>
      </c>
      <c r="Z2816" s="18">
        <f>IF(X2816&lt;=0,0,ROUNDDOWN((X2816*LOOKUP(X2816,{0,1950001,3300001,6950001,9000001,18000001,40000001},{0.05,0.1,0.2,0.23,0.33,0.4,0.45})-LOOKUP(X2816,{0,1950001,3300001,6950001,9000001,18000001,40000001},{0,97500,427500,636000,1536000,2796000,4796000}))*1.021,-2))</f>
        <v/>
      </c>
      <c r="AA2816" s="18">
        <f>MAX(0,ROUNDDOWN(M2816-J2816-430000-L2816-0,-3))</f>
        <v/>
      </c>
      <c r="AB2816" s="18">
        <f>MAX(0,ROUNDDOWN(M2816-J2816-430000-L2816-V2816,-3))</f>
        <v/>
      </c>
      <c r="AC2816" s="18">
        <f>IF(M2816&lt;=450000,0,MAX(0,ROUNDDOWN(AA2816*0.06-MIN(50000,AA2816)*0.03,-2))+MAX(0,ROUNDDOWN(AA2816*0.04-MIN(50000,AA2816)*0.02,-2)))</f>
        <v/>
      </c>
      <c r="AD2816" s="18">
        <f>IF(M2816&lt;=450000,0,MAX(0,ROUNDDOWN(AB2816*0.06-MIN(50000,AB2816)*0.03,-2))+MAX(0,ROUNDDOWN(AB2816*0.04-MIN(50000,AB2816)*0.02,-2)))</f>
        <v/>
      </c>
      <c r="AE2816" s="18">
        <f>Y2816-Z2816</f>
        <v/>
      </c>
      <c r="AF2816" s="18">
        <f>AC2816-AD2816</f>
        <v/>
      </c>
      <c r="AG2816" s="18">
        <f>AE2816+AF2816</f>
        <v/>
      </c>
      <c r="AH2816" s="20">
        <f>IF(W2816&lt;=0,0,LOOKUP(W2816,{0,1950001,3300001,6950001,9000001,18000001,40000001},{0.05,0.1,0.2,0.23,0.33,0.4,0.45}))</f>
        <v/>
      </c>
    </row>
    <row r="2817">
      <c r="A2817" t="inlineStr">
        <is>
          <t>1万円刻み 3区分8万円ずつ</t>
        </is>
      </c>
      <c r="B2817" s="18">
        <f>'4_1万円刻み'!$A$913</f>
        <v/>
      </c>
      <c r="C2817" s="19" t="n">
        <v>2026</v>
      </c>
      <c r="D2817" t="inlineStr">
        <is>
          <t>いいえ</t>
        </is>
      </c>
      <c r="E2817" s="18" t="n">
        <v>80000</v>
      </c>
      <c r="F2817" s="18" t="n">
        <v>0</v>
      </c>
      <c r="G2817" s="18" t="n">
        <v>80000</v>
      </c>
      <c r="H2817" s="18" t="n">
        <v>80000</v>
      </c>
      <c r="I2817" s="18" t="n">
        <v>0</v>
      </c>
      <c r="J2817" s="18">
        <f>ROUND(MIN(B2817/12,650000)*12*0.0915+MIN(B2817/12,1390000)*12*(0.0504+0)+B2817*0.005,0)</f>
        <v/>
      </c>
      <c r="K2817" s="18" t="n">
        <v>0</v>
      </c>
      <c r="L2817" s="18" t="n">
        <v>0</v>
      </c>
      <c r="M2817" s="18">
        <f>ROUND(IF(C2817&gt;=2026,IF(B2817&lt;741000,0,IF(B2817&lt;2191000,B2817-740000,IF(B2817&lt;2193000,1451000,IF(B2817&lt;2196000,1453000,IF(B2817&lt;2200000,1456000,IF(B2817&lt;3600000,ROUNDDOWN(B2817/4,-3)*2.8-80000,IF(B2817&lt;6600000,ROUNDDOWN(B2817/4,-3)*3.2-440000,IF(B2817&lt;8500000,ROUNDDOWN(B2817*0.9,0)-1100000,B2817-1950000)))))))),IF(B2817&lt;651000,0,IF(B2817&lt;1900000,B2817-650000,IF(B2817&lt;3600000,ROUNDDOWN(B2817/4,-3)*2.8-80000,IF(B2817&lt;6600000,ROUNDDOWN(B2817/4,-3)*3.2-440000,IF(B2817&lt;8500000,ROUNDDOWN(B2817*0.9,0)-1100000,B2817-1950000)))))),0)</f>
        <v/>
      </c>
      <c r="N2817" s="18">
        <f>IF(M2817&gt;23500000,NA(),IF(C2817&gt;=2026,IF(M2817&lt;=4890000,1040000,IF(M2817&lt;=6550000,670000,620000)),IF(M2817&lt;=1320000,950000,IF(M2817&lt;=3360000,880000,IF(M2817&lt;=4890000,680000,IF(M2817&lt;=6550000,630000,580000))))))</f>
        <v/>
      </c>
      <c r="O2817" s="18">
        <f>IF(F2817&lt;=0,IF(AND(D2817="はい",C2817&gt;=2026,C2817&lt;=2027),IF(E2817&lt;=0,0,IF(E2817&lt;=30000,E2817,IF(E2817&lt;=60000,ROUNDUP(E2817/2,0)+15000,IF(E2817&lt;=120000,ROUNDUP(E2817/4,0)+30000,60000)))),IF(E2817&lt;=0,0,IF(E2817&lt;=20000,E2817,IF(E2817&lt;=40000,ROUNDUP(E2817/2,0)+10000,IF(E2817&lt;=80000,ROUNDUP(E2817/4,0)+20000,40000))))),IF(E2817&lt;=0,IF(F2817&lt;=0,0,IF(F2817&lt;=25000,F2817,IF(F2817&lt;=50000,ROUNDUP(F2817/2,0)+12500,IF(F2817&lt;=100000,ROUNDUP(F2817/4,0)+25000,50000)))),MAX(IF(F2817&lt;=0,0,IF(F2817&lt;=25000,F2817,IF(F2817&lt;=50000,ROUNDUP(F2817/2,0)+12500,IF(F2817&lt;=100000,ROUNDUP(F2817/4,0)+25000,50000)))),MIN(IF(AND(D2817="はい",C2817&gt;=2026,C2817&lt;=2027),IF(E2817&lt;=0,0,IF(E2817&lt;=30000,E2817,IF(E2817&lt;=60000,ROUNDUP(E2817/2,0)+15000,IF(E2817&lt;=120000,ROUNDUP(E2817/4,0)+30000,60000)))),IF(E2817&lt;=0,0,IF(E2817&lt;=20000,E2817,IF(E2817&lt;=40000,ROUNDUP(E2817/2,0)+10000,IF(E2817&lt;=80000,ROUNDUP(E2817/4,0)+20000,40000)))))+IF(F2817&lt;=0,0,IF(F2817&lt;=25000,F2817,IF(F2817&lt;=50000,ROUNDUP(F2817/2,0)+12500,IF(F2817&lt;=100000,ROUNDUP(F2817/4,0)+25000,50000)))),IF(AND(D2817="はい",C2817&gt;=2026,C2817&lt;=2027),60000,40000)))))</f>
        <v/>
      </c>
      <c r="P2817" s="18">
        <f>IF(G2817&lt;=0,0,IF(G2817&lt;=20000,G2817,IF(G2817&lt;=40000,ROUNDUP(G2817/2,0)+10000,IF(G2817&lt;=80000,ROUNDUP(G2817/4,0)+20000,40000))))</f>
        <v/>
      </c>
      <c r="Q2817" s="18">
        <f>IF(I2817&lt;=0,IF(H2817&lt;=0,0,IF(H2817&lt;=20000,H2817,IF(H2817&lt;=40000,ROUNDUP(H2817/2,0)+10000,IF(H2817&lt;=80000,ROUNDUP(H2817/4,0)+20000,40000)))),IF(H2817&lt;=0,IF(I2817&lt;=0,0,IF(I2817&lt;=25000,I2817,IF(I2817&lt;=50000,ROUNDUP(I2817/2,0)+12500,IF(I2817&lt;=100000,ROUNDUP(I2817/4,0)+25000,50000)))),MAX(IF(I2817&lt;=0,0,IF(I2817&lt;=25000,I2817,IF(I2817&lt;=50000,ROUNDUP(I2817/2,0)+12500,IF(I2817&lt;=100000,ROUNDUP(I2817/4,0)+25000,50000)))),MIN(IF(H2817&lt;=0,0,IF(H2817&lt;=20000,H2817,IF(H2817&lt;=40000,ROUNDUP(H2817/2,0)+10000,IF(H2817&lt;=80000,ROUNDUP(H2817/4,0)+20000,40000))))+IF(I2817&lt;=0,0,IF(I2817&lt;=25000,I2817,IF(I2817&lt;=50000,ROUNDUP(I2817/2,0)+12500,IF(I2817&lt;=100000,ROUNDUP(I2817/4,0)+25000,50000)))),40000))))</f>
        <v/>
      </c>
      <c r="R2817" s="18">
        <f>MIN(120000,O2817+P2817+Q2817)</f>
        <v/>
      </c>
      <c r="S2817" s="18">
        <f>IF(F2817&lt;=0,IF(E2817&lt;=0,0,IF(E2817&lt;=12000,E2817,IF(E2817&lt;=32000,ROUNDUP(E2817/2,0)+6000,IF(E2817&lt;=56000,ROUNDUP(E2817/4,0)+14000,28000)))),IF(E2817&lt;=0,IF(F2817&lt;=0,0,IF(F2817&lt;=15000,F2817,IF(F2817&lt;=40000,ROUNDUP(F2817/2,0)+7500,IF(F2817&lt;=70000,ROUNDUP(F2817/4,0)+17500,35000)))),MAX(IF(F2817&lt;=0,0,IF(F2817&lt;=15000,F2817,IF(F2817&lt;=40000,ROUNDUP(F2817/2,0)+7500,IF(F2817&lt;=70000,ROUNDUP(F2817/4,0)+17500,35000)))),MIN(IF(E2817&lt;=0,0,IF(E2817&lt;=12000,E2817,IF(E2817&lt;=32000,ROUNDUP(E2817/2,0)+6000,IF(E2817&lt;=56000,ROUNDUP(E2817/4,0)+14000,28000))))+IF(F2817&lt;=0,0,IF(F2817&lt;=15000,F2817,IF(F2817&lt;=40000,ROUNDUP(F2817/2,0)+7500,IF(F2817&lt;=70000,ROUNDUP(F2817/4,0)+17500,35000)))),28000))))</f>
        <v/>
      </c>
      <c r="T2817" s="18">
        <f>IF(G2817&lt;=0,0,IF(G2817&lt;=12000,G2817,IF(G2817&lt;=32000,ROUNDUP(G2817/2,0)+6000,IF(G2817&lt;=56000,ROUNDUP(G2817/4,0)+14000,28000))))</f>
        <v/>
      </c>
      <c r="U2817" s="18">
        <f>IF(I2817&lt;=0,IF(H2817&lt;=0,0,IF(H2817&lt;=12000,H2817,IF(H2817&lt;=32000,ROUNDUP(H2817/2,0)+6000,IF(H2817&lt;=56000,ROUNDUP(H2817/4,0)+14000,28000)))),IF(H2817&lt;=0,IF(I2817&lt;=0,0,IF(I2817&lt;=15000,I2817,IF(I2817&lt;=40000,ROUNDUP(I2817/2,0)+7500,IF(I2817&lt;=70000,ROUNDUP(I2817/4,0)+17500,35000)))),MAX(IF(I2817&lt;=0,0,IF(I2817&lt;=15000,I2817,IF(I2817&lt;=40000,ROUNDUP(I2817/2,0)+7500,IF(I2817&lt;=70000,ROUNDUP(I2817/4,0)+17500,35000)))),MIN(IF(H2817&lt;=0,0,IF(H2817&lt;=12000,H2817,IF(H2817&lt;=32000,ROUNDUP(H2817/2,0)+6000,IF(H2817&lt;=56000,ROUNDUP(H2817/4,0)+14000,28000))))+IF(I2817&lt;=0,0,IF(I2817&lt;=15000,I2817,IF(I2817&lt;=40000,ROUNDUP(I2817/2,0)+7500,IF(I2817&lt;=70000,ROUNDUP(I2817/4,0)+17500,35000)))),28000))))</f>
        <v/>
      </c>
      <c r="V2817" s="18">
        <f>MIN(70000,S2817+T2817+U2817)</f>
        <v/>
      </c>
      <c r="W2817" s="18">
        <f>MAX(0,ROUNDDOWN(M2817-J2817-N2817-K2817-0,-3))</f>
        <v/>
      </c>
      <c r="X2817" s="18">
        <f>MAX(0,ROUNDDOWN(M2817-J2817-N2817-K2817-R2817,-3))</f>
        <v/>
      </c>
      <c r="Y2817" s="18">
        <f>IF(W2817&lt;=0,0,ROUNDDOWN((W2817*LOOKUP(W2817,{0,1950001,3300001,6950001,9000001,18000001,40000001},{0.05,0.1,0.2,0.23,0.33,0.4,0.45})-LOOKUP(W2817,{0,1950001,3300001,6950001,9000001,18000001,40000001},{0,97500,427500,636000,1536000,2796000,4796000}))*1.021,-2))</f>
        <v/>
      </c>
      <c r="Z2817" s="18">
        <f>IF(X2817&lt;=0,0,ROUNDDOWN((X2817*LOOKUP(X2817,{0,1950001,3300001,6950001,9000001,18000001,40000001},{0.05,0.1,0.2,0.23,0.33,0.4,0.45})-LOOKUP(X2817,{0,1950001,3300001,6950001,9000001,18000001,40000001},{0,97500,427500,636000,1536000,2796000,4796000}))*1.021,-2))</f>
        <v/>
      </c>
      <c r="AA2817" s="18">
        <f>MAX(0,ROUNDDOWN(M2817-J2817-430000-L2817-0,-3))</f>
        <v/>
      </c>
      <c r="AB2817" s="18">
        <f>MAX(0,ROUNDDOWN(M2817-J2817-430000-L2817-V2817,-3))</f>
        <v/>
      </c>
      <c r="AC2817" s="18">
        <f>IF(M2817&lt;=450000,0,MAX(0,ROUNDDOWN(AA2817*0.06-MIN(50000,AA2817)*0.03,-2))+MAX(0,ROUNDDOWN(AA2817*0.04-MIN(50000,AA2817)*0.02,-2)))</f>
        <v/>
      </c>
      <c r="AD2817" s="18">
        <f>IF(M2817&lt;=450000,0,MAX(0,ROUNDDOWN(AB2817*0.06-MIN(50000,AB2817)*0.03,-2))+MAX(0,ROUNDDOWN(AB2817*0.04-MIN(50000,AB2817)*0.02,-2)))</f>
        <v/>
      </c>
      <c r="AE2817" s="18">
        <f>Y2817-Z2817</f>
        <v/>
      </c>
      <c r="AF2817" s="18">
        <f>AC2817-AD2817</f>
        <v/>
      </c>
      <c r="AG2817" s="18">
        <f>AE2817+AF2817</f>
        <v/>
      </c>
      <c r="AH2817" s="20">
        <f>IF(W2817&lt;=0,0,LOOKUP(W2817,{0,1950001,3300001,6950001,9000001,18000001,40000001},{0.05,0.1,0.2,0.23,0.33,0.4,0.45}))</f>
        <v/>
      </c>
    </row>
    <row r="2818">
      <c r="A2818" t="inlineStr">
        <is>
          <t>1万円刻み 一般8万円</t>
        </is>
      </c>
      <c r="B2818" s="18">
        <f>'4_1万円刻み'!$A$913</f>
        <v/>
      </c>
      <c r="C2818" s="19" t="n">
        <v>2026</v>
      </c>
      <c r="D2818" t="inlineStr">
        <is>
          <t>いいえ</t>
        </is>
      </c>
      <c r="E2818" s="18" t="n">
        <v>80000</v>
      </c>
      <c r="F2818" s="18" t="n">
        <v>0</v>
      </c>
      <c r="G2818" s="18" t="n">
        <v>0</v>
      </c>
      <c r="H2818" s="18" t="n">
        <v>0</v>
      </c>
      <c r="I2818" s="18" t="n">
        <v>0</v>
      </c>
      <c r="J2818" s="18">
        <f>ROUND(MIN(B2818/12,650000)*12*0.0915+MIN(B2818/12,1390000)*12*(0.0504+0)+B2818*0.005,0)</f>
        <v/>
      </c>
      <c r="K2818" s="18" t="n">
        <v>0</v>
      </c>
      <c r="L2818" s="18" t="n">
        <v>0</v>
      </c>
      <c r="M2818" s="18">
        <f>ROUND(IF(C2818&gt;=2026,IF(B2818&lt;741000,0,IF(B2818&lt;2191000,B2818-740000,IF(B2818&lt;2193000,1451000,IF(B2818&lt;2196000,1453000,IF(B2818&lt;2200000,1456000,IF(B2818&lt;3600000,ROUNDDOWN(B2818/4,-3)*2.8-80000,IF(B2818&lt;6600000,ROUNDDOWN(B2818/4,-3)*3.2-440000,IF(B2818&lt;8500000,ROUNDDOWN(B2818*0.9,0)-1100000,B2818-1950000)))))))),IF(B2818&lt;651000,0,IF(B2818&lt;1900000,B2818-650000,IF(B2818&lt;3600000,ROUNDDOWN(B2818/4,-3)*2.8-80000,IF(B2818&lt;6600000,ROUNDDOWN(B2818/4,-3)*3.2-440000,IF(B2818&lt;8500000,ROUNDDOWN(B2818*0.9,0)-1100000,B2818-1950000)))))),0)</f>
        <v/>
      </c>
      <c r="N2818" s="18">
        <f>IF(M2818&gt;23500000,NA(),IF(C2818&gt;=2026,IF(M2818&lt;=4890000,1040000,IF(M2818&lt;=6550000,670000,620000)),IF(M2818&lt;=1320000,950000,IF(M2818&lt;=3360000,880000,IF(M2818&lt;=4890000,680000,IF(M2818&lt;=6550000,630000,580000))))))</f>
        <v/>
      </c>
      <c r="O2818" s="18">
        <f>IF(F2818&lt;=0,IF(AND(D2818="はい",C2818&gt;=2026,C2818&lt;=2027),IF(E2818&lt;=0,0,IF(E2818&lt;=30000,E2818,IF(E2818&lt;=60000,ROUNDUP(E2818/2,0)+15000,IF(E2818&lt;=120000,ROUNDUP(E2818/4,0)+30000,60000)))),IF(E2818&lt;=0,0,IF(E2818&lt;=20000,E2818,IF(E2818&lt;=40000,ROUNDUP(E2818/2,0)+10000,IF(E2818&lt;=80000,ROUNDUP(E2818/4,0)+20000,40000))))),IF(E2818&lt;=0,IF(F2818&lt;=0,0,IF(F2818&lt;=25000,F2818,IF(F2818&lt;=50000,ROUNDUP(F2818/2,0)+12500,IF(F2818&lt;=100000,ROUNDUP(F2818/4,0)+25000,50000)))),MAX(IF(F2818&lt;=0,0,IF(F2818&lt;=25000,F2818,IF(F2818&lt;=50000,ROUNDUP(F2818/2,0)+12500,IF(F2818&lt;=100000,ROUNDUP(F2818/4,0)+25000,50000)))),MIN(IF(AND(D2818="はい",C2818&gt;=2026,C2818&lt;=2027),IF(E2818&lt;=0,0,IF(E2818&lt;=30000,E2818,IF(E2818&lt;=60000,ROUNDUP(E2818/2,0)+15000,IF(E2818&lt;=120000,ROUNDUP(E2818/4,0)+30000,60000)))),IF(E2818&lt;=0,0,IF(E2818&lt;=20000,E2818,IF(E2818&lt;=40000,ROUNDUP(E2818/2,0)+10000,IF(E2818&lt;=80000,ROUNDUP(E2818/4,0)+20000,40000)))))+IF(F2818&lt;=0,0,IF(F2818&lt;=25000,F2818,IF(F2818&lt;=50000,ROUNDUP(F2818/2,0)+12500,IF(F2818&lt;=100000,ROUNDUP(F2818/4,0)+25000,50000)))),IF(AND(D2818="はい",C2818&gt;=2026,C2818&lt;=2027),60000,40000)))))</f>
        <v/>
      </c>
      <c r="P2818" s="18">
        <f>IF(G2818&lt;=0,0,IF(G2818&lt;=20000,G2818,IF(G2818&lt;=40000,ROUNDUP(G2818/2,0)+10000,IF(G2818&lt;=80000,ROUNDUP(G2818/4,0)+20000,40000))))</f>
        <v/>
      </c>
      <c r="Q2818" s="18">
        <f>IF(I2818&lt;=0,IF(H2818&lt;=0,0,IF(H2818&lt;=20000,H2818,IF(H2818&lt;=40000,ROUNDUP(H2818/2,0)+10000,IF(H2818&lt;=80000,ROUNDUP(H2818/4,0)+20000,40000)))),IF(H2818&lt;=0,IF(I2818&lt;=0,0,IF(I2818&lt;=25000,I2818,IF(I2818&lt;=50000,ROUNDUP(I2818/2,0)+12500,IF(I2818&lt;=100000,ROUNDUP(I2818/4,0)+25000,50000)))),MAX(IF(I2818&lt;=0,0,IF(I2818&lt;=25000,I2818,IF(I2818&lt;=50000,ROUNDUP(I2818/2,0)+12500,IF(I2818&lt;=100000,ROUNDUP(I2818/4,0)+25000,50000)))),MIN(IF(H2818&lt;=0,0,IF(H2818&lt;=20000,H2818,IF(H2818&lt;=40000,ROUNDUP(H2818/2,0)+10000,IF(H2818&lt;=80000,ROUNDUP(H2818/4,0)+20000,40000))))+IF(I2818&lt;=0,0,IF(I2818&lt;=25000,I2818,IF(I2818&lt;=50000,ROUNDUP(I2818/2,0)+12500,IF(I2818&lt;=100000,ROUNDUP(I2818/4,0)+25000,50000)))),40000))))</f>
        <v/>
      </c>
      <c r="R2818" s="18">
        <f>MIN(120000,O2818+P2818+Q2818)</f>
        <v/>
      </c>
      <c r="S2818" s="18">
        <f>IF(F2818&lt;=0,IF(E2818&lt;=0,0,IF(E2818&lt;=12000,E2818,IF(E2818&lt;=32000,ROUNDUP(E2818/2,0)+6000,IF(E2818&lt;=56000,ROUNDUP(E2818/4,0)+14000,28000)))),IF(E2818&lt;=0,IF(F2818&lt;=0,0,IF(F2818&lt;=15000,F2818,IF(F2818&lt;=40000,ROUNDUP(F2818/2,0)+7500,IF(F2818&lt;=70000,ROUNDUP(F2818/4,0)+17500,35000)))),MAX(IF(F2818&lt;=0,0,IF(F2818&lt;=15000,F2818,IF(F2818&lt;=40000,ROUNDUP(F2818/2,0)+7500,IF(F2818&lt;=70000,ROUNDUP(F2818/4,0)+17500,35000)))),MIN(IF(E2818&lt;=0,0,IF(E2818&lt;=12000,E2818,IF(E2818&lt;=32000,ROUNDUP(E2818/2,0)+6000,IF(E2818&lt;=56000,ROUNDUP(E2818/4,0)+14000,28000))))+IF(F2818&lt;=0,0,IF(F2818&lt;=15000,F2818,IF(F2818&lt;=40000,ROUNDUP(F2818/2,0)+7500,IF(F2818&lt;=70000,ROUNDUP(F2818/4,0)+17500,35000)))),28000))))</f>
        <v/>
      </c>
      <c r="T2818" s="18">
        <f>IF(G2818&lt;=0,0,IF(G2818&lt;=12000,G2818,IF(G2818&lt;=32000,ROUNDUP(G2818/2,0)+6000,IF(G2818&lt;=56000,ROUNDUP(G2818/4,0)+14000,28000))))</f>
        <v/>
      </c>
      <c r="U2818" s="18">
        <f>IF(I2818&lt;=0,IF(H2818&lt;=0,0,IF(H2818&lt;=12000,H2818,IF(H2818&lt;=32000,ROUNDUP(H2818/2,0)+6000,IF(H2818&lt;=56000,ROUNDUP(H2818/4,0)+14000,28000)))),IF(H2818&lt;=0,IF(I2818&lt;=0,0,IF(I2818&lt;=15000,I2818,IF(I2818&lt;=40000,ROUNDUP(I2818/2,0)+7500,IF(I2818&lt;=70000,ROUNDUP(I2818/4,0)+17500,35000)))),MAX(IF(I2818&lt;=0,0,IF(I2818&lt;=15000,I2818,IF(I2818&lt;=40000,ROUNDUP(I2818/2,0)+7500,IF(I2818&lt;=70000,ROUNDUP(I2818/4,0)+17500,35000)))),MIN(IF(H2818&lt;=0,0,IF(H2818&lt;=12000,H2818,IF(H2818&lt;=32000,ROUNDUP(H2818/2,0)+6000,IF(H2818&lt;=56000,ROUNDUP(H2818/4,0)+14000,28000))))+IF(I2818&lt;=0,0,IF(I2818&lt;=15000,I2818,IF(I2818&lt;=40000,ROUNDUP(I2818/2,0)+7500,IF(I2818&lt;=70000,ROUNDUP(I2818/4,0)+17500,35000)))),28000))))</f>
        <v/>
      </c>
      <c r="V2818" s="18">
        <f>MIN(70000,S2818+T2818+U2818)</f>
        <v/>
      </c>
      <c r="W2818" s="18">
        <f>MAX(0,ROUNDDOWN(M2818-J2818-N2818-K2818-0,-3))</f>
        <v/>
      </c>
      <c r="X2818" s="18">
        <f>MAX(0,ROUNDDOWN(M2818-J2818-N2818-K2818-R2818,-3))</f>
        <v/>
      </c>
      <c r="Y2818" s="18">
        <f>IF(W2818&lt;=0,0,ROUNDDOWN((W2818*LOOKUP(W2818,{0,1950001,3300001,6950001,9000001,18000001,40000001},{0.05,0.1,0.2,0.23,0.33,0.4,0.45})-LOOKUP(W2818,{0,1950001,3300001,6950001,9000001,18000001,40000001},{0,97500,427500,636000,1536000,2796000,4796000}))*1.021,-2))</f>
        <v/>
      </c>
      <c r="Z2818" s="18">
        <f>IF(X2818&lt;=0,0,ROUNDDOWN((X2818*LOOKUP(X2818,{0,1950001,3300001,6950001,9000001,18000001,40000001},{0.05,0.1,0.2,0.23,0.33,0.4,0.45})-LOOKUP(X2818,{0,1950001,3300001,6950001,9000001,18000001,40000001},{0,97500,427500,636000,1536000,2796000,4796000}))*1.021,-2))</f>
        <v/>
      </c>
      <c r="AA2818" s="18">
        <f>MAX(0,ROUNDDOWN(M2818-J2818-430000-L2818-0,-3))</f>
        <v/>
      </c>
      <c r="AB2818" s="18">
        <f>MAX(0,ROUNDDOWN(M2818-J2818-430000-L2818-V2818,-3))</f>
        <v/>
      </c>
      <c r="AC2818" s="18">
        <f>IF(M2818&lt;=450000,0,MAX(0,ROUNDDOWN(AA2818*0.06-MIN(50000,AA2818)*0.03,-2))+MAX(0,ROUNDDOWN(AA2818*0.04-MIN(50000,AA2818)*0.02,-2)))</f>
        <v/>
      </c>
      <c r="AD2818" s="18">
        <f>IF(M2818&lt;=450000,0,MAX(0,ROUNDDOWN(AB2818*0.06-MIN(50000,AB2818)*0.03,-2))+MAX(0,ROUNDDOWN(AB2818*0.04-MIN(50000,AB2818)*0.02,-2)))</f>
        <v/>
      </c>
      <c r="AE2818" s="18">
        <f>Y2818-Z2818</f>
        <v/>
      </c>
      <c r="AF2818" s="18">
        <f>AC2818-AD2818</f>
        <v/>
      </c>
      <c r="AG2818" s="18">
        <f>AE2818+AF2818</f>
        <v/>
      </c>
      <c r="AH2818" s="20">
        <f>IF(W2818&lt;=0,0,LOOKUP(W2818,{0,1950001,3300001,6950001,9000001,18000001,40000001},{0.05,0.1,0.2,0.23,0.33,0.4,0.45}))</f>
        <v/>
      </c>
    </row>
    <row r="2819">
      <c r="A2819" t="inlineStr">
        <is>
          <t>1万円刻み 特例あり一般12万円</t>
        </is>
      </c>
      <c r="B2819" s="18">
        <f>'4_1万円刻み'!$A$913</f>
        <v/>
      </c>
      <c r="C2819" s="19" t="n">
        <v>2026</v>
      </c>
      <c r="D2819" t="inlineStr">
        <is>
          <t>はい</t>
        </is>
      </c>
      <c r="E2819" s="18" t="n">
        <v>120000</v>
      </c>
      <c r="F2819" s="18" t="n">
        <v>0</v>
      </c>
      <c r="G2819" s="18" t="n">
        <v>0</v>
      </c>
      <c r="H2819" s="18" t="n">
        <v>0</v>
      </c>
      <c r="I2819" s="18" t="n">
        <v>0</v>
      </c>
      <c r="J2819" s="18">
        <f>ROUND(MIN(B2819/12,650000)*12*0.0915+MIN(B2819/12,1390000)*12*(0.0504+0)+B2819*0.005,0)</f>
        <v/>
      </c>
      <c r="K2819" s="18" t="n">
        <v>0</v>
      </c>
      <c r="L2819" s="18" t="n">
        <v>0</v>
      </c>
      <c r="M2819" s="18">
        <f>ROUND(IF(C2819&gt;=2026,IF(B2819&lt;741000,0,IF(B2819&lt;2191000,B2819-740000,IF(B2819&lt;2193000,1451000,IF(B2819&lt;2196000,1453000,IF(B2819&lt;2200000,1456000,IF(B2819&lt;3600000,ROUNDDOWN(B2819/4,-3)*2.8-80000,IF(B2819&lt;6600000,ROUNDDOWN(B2819/4,-3)*3.2-440000,IF(B2819&lt;8500000,ROUNDDOWN(B2819*0.9,0)-1100000,B2819-1950000)))))))),IF(B2819&lt;651000,0,IF(B2819&lt;1900000,B2819-650000,IF(B2819&lt;3600000,ROUNDDOWN(B2819/4,-3)*2.8-80000,IF(B2819&lt;6600000,ROUNDDOWN(B2819/4,-3)*3.2-440000,IF(B2819&lt;8500000,ROUNDDOWN(B2819*0.9,0)-1100000,B2819-1950000)))))),0)</f>
        <v/>
      </c>
      <c r="N2819" s="18">
        <f>IF(M2819&gt;23500000,NA(),IF(C2819&gt;=2026,IF(M2819&lt;=4890000,1040000,IF(M2819&lt;=6550000,670000,620000)),IF(M2819&lt;=1320000,950000,IF(M2819&lt;=3360000,880000,IF(M2819&lt;=4890000,680000,IF(M2819&lt;=6550000,630000,580000))))))</f>
        <v/>
      </c>
      <c r="O2819" s="18">
        <f>IF(F2819&lt;=0,IF(AND(D2819="はい",C2819&gt;=2026,C2819&lt;=2027),IF(E2819&lt;=0,0,IF(E2819&lt;=30000,E2819,IF(E2819&lt;=60000,ROUNDUP(E2819/2,0)+15000,IF(E2819&lt;=120000,ROUNDUP(E2819/4,0)+30000,60000)))),IF(E2819&lt;=0,0,IF(E2819&lt;=20000,E2819,IF(E2819&lt;=40000,ROUNDUP(E2819/2,0)+10000,IF(E2819&lt;=80000,ROUNDUP(E2819/4,0)+20000,40000))))),IF(E2819&lt;=0,IF(F2819&lt;=0,0,IF(F2819&lt;=25000,F2819,IF(F2819&lt;=50000,ROUNDUP(F2819/2,0)+12500,IF(F2819&lt;=100000,ROUNDUP(F2819/4,0)+25000,50000)))),MAX(IF(F2819&lt;=0,0,IF(F2819&lt;=25000,F2819,IF(F2819&lt;=50000,ROUNDUP(F2819/2,0)+12500,IF(F2819&lt;=100000,ROUNDUP(F2819/4,0)+25000,50000)))),MIN(IF(AND(D2819="はい",C2819&gt;=2026,C2819&lt;=2027),IF(E2819&lt;=0,0,IF(E2819&lt;=30000,E2819,IF(E2819&lt;=60000,ROUNDUP(E2819/2,0)+15000,IF(E2819&lt;=120000,ROUNDUP(E2819/4,0)+30000,60000)))),IF(E2819&lt;=0,0,IF(E2819&lt;=20000,E2819,IF(E2819&lt;=40000,ROUNDUP(E2819/2,0)+10000,IF(E2819&lt;=80000,ROUNDUP(E2819/4,0)+20000,40000)))))+IF(F2819&lt;=0,0,IF(F2819&lt;=25000,F2819,IF(F2819&lt;=50000,ROUNDUP(F2819/2,0)+12500,IF(F2819&lt;=100000,ROUNDUP(F2819/4,0)+25000,50000)))),IF(AND(D2819="はい",C2819&gt;=2026,C2819&lt;=2027),60000,40000)))))</f>
        <v/>
      </c>
      <c r="P2819" s="18">
        <f>IF(G2819&lt;=0,0,IF(G2819&lt;=20000,G2819,IF(G2819&lt;=40000,ROUNDUP(G2819/2,0)+10000,IF(G2819&lt;=80000,ROUNDUP(G2819/4,0)+20000,40000))))</f>
        <v/>
      </c>
      <c r="Q2819" s="18">
        <f>IF(I2819&lt;=0,IF(H2819&lt;=0,0,IF(H2819&lt;=20000,H2819,IF(H2819&lt;=40000,ROUNDUP(H2819/2,0)+10000,IF(H2819&lt;=80000,ROUNDUP(H2819/4,0)+20000,40000)))),IF(H2819&lt;=0,IF(I2819&lt;=0,0,IF(I2819&lt;=25000,I2819,IF(I2819&lt;=50000,ROUNDUP(I2819/2,0)+12500,IF(I2819&lt;=100000,ROUNDUP(I2819/4,0)+25000,50000)))),MAX(IF(I2819&lt;=0,0,IF(I2819&lt;=25000,I2819,IF(I2819&lt;=50000,ROUNDUP(I2819/2,0)+12500,IF(I2819&lt;=100000,ROUNDUP(I2819/4,0)+25000,50000)))),MIN(IF(H2819&lt;=0,0,IF(H2819&lt;=20000,H2819,IF(H2819&lt;=40000,ROUNDUP(H2819/2,0)+10000,IF(H2819&lt;=80000,ROUNDUP(H2819/4,0)+20000,40000))))+IF(I2819&lt;=0,0,IF(I2819&lt;=25000,I2819,IF(I2819&lt;=50000,ROUNDUP(I2819/2,0)+12500,IF(I2819&lt;=100000,ROUNDUP(I2819/4,0)+25000,50000)))),40000))))</f>
        <v/>
      </c>
      <c r="R2819" s="18">
        <f>MIN(120000,O2819+P2819+Q2819)</f>
        <v/>
      </c>
      <c r="S2819" s="18">
        <f>IF(F2819&lt;=0,IF(E2819&lt;=0,0,IF(E2819&lt;=12000,E2819,IF(E2819&lt;=32000,ROUNDUP(E2819/2,0)+6000,IF(E2819&lt;=56000,ROUNDUP(E2819/4,0)+14000,28000)))),IF(E2819&lt;=0,IF(F2819&lt;=0,0,IF(F2819&lt;=15000,F2819,IF(F2819&lt;=40000,ROUNDUP(F2819/2,0)+7500,IF(F2819&lt;=70000,ROUNDUP(F2819/4,0)+17500,35000)))),MAX(IF(F2819&lt;=0,0,IF(F2819&lt;=15000,F2819,IF(F2819&lt;=40000,ROUNDUP(F2819/2,0)+7500,IF(F2819&lt;=70000,ROUNDUP(F2819/4,0)+17500,35000)))),MIN(IF(E2819&lt;=0,0,IF(E2819&lt;=12000,E2819,IF(E2819&lt;=32000,ROUNDUP(E2819/2,0)+6000,IF(E2819&lt;=56000,ROUNDUP(E2819/4,0)+14000,28000))))+IF(F2819&lt;=0,0,IF(F2819&lt;=15000,F2819,IF(F2819&lt;=40000,ROUNDUP(F2819/2,0)+7500,IF(F2819&lt;=70000,ROUNDUP(F2819/4,0)+17500,35000)))),28000))))</f>
        <v/>
      </c>
      <c r="T2819" s="18">
        <f>IF(G2819&lt;=0,0,IF(G2819&lt;=12000,G2819,IF(G2819&lt;=32000,ROUNDUP(G2819/2,0)+6000,IF(G2819&lt;=56000,ROUNDUP(G2819/4,0)+14000,28000))))</f>
        <v/>
      </c>
      <c r="U2819" s="18">
        <f>IF(I2819&lt;=0,IF(H2819&lt;=0,0,IF(H2819&lt;=12000,H2819,IF(H2819&lt;=32000,ROUNDUP(H2819/2,0)+6000,IF(H2819&lt;=56000,ROUNDUP(H2819/4,0)+14000,28000)))),IF(H2819&lt;=0,IF(I2819&lt;=0,0,IF(I2819&lt;=15000,I2819,IF(I2819&lt;=40000,ROUNDUP(I2819/2,0)+7500,IF(I2819&lt;=70000,ROUNDUP(I2819/4,0)+17500,35000)))),MAX(IF(I2819&lt;=0,0,IF(I2819&lt;=15000,I2819,IF(I2819&lt;=40000,ROUNDUP(I2819/2,0)+7500,IF(I2819&lt;=70000,ROUNDUP(I2819/4,0)+17500,35000)))),MIN(IF(H2819&lt;=0,0,IF(H2819&lt;=12000,H2819,IF(H2819&lt;=32000,ROUNDUP(H2819/2,0)+6000,IF(H2819&lt;=56000,ROUNDUP(H2819/4,0)+14000,28000))))+IF(I2819&lt;=0,0,IF(I2819&lt;=15000,I2819,IF(I2819&lt;=40000,ROUNDUP(I2819/2,0)+7500,IF(I2819&lt;=70000,ROUNDUP(I2819/4,0)+17500,35000)))),28000))))</f>
        <v/>
      </c>
      <c r="V2819" s="18">
        <f>MIN(70000,S2819+T2819+U2819)</f>
        <v/>
      </c>
      <c r="W2819" s="18">
        <f>MAX(0,ROUNDDOWN(M2819-J2819-N2819-K2819-0,-3))</f>
        <v/>
      </c>
      <c r="X2819" s="18">
        <f>MAX(0,ROUNDDOWN(M2819-J2819-N2819-K2819-R2819,-3))</f>
        <v/>
      </c>
      <c r="Y2819" s="18">
        <f>IF(W2819&lt;=0,0,ROUNDDOWN((W2819*LOOKUP(W2819,{0,1950001,3300001,6950001,9000001,18000001,40000001},{0.05,0.1,0.2,0.23,0.33,0.4,0.45})-LOOKUP(W2819,{0,1950001,3300001,6950001,9000001,18000001,40000001},{0,97500,427500,636000,1536000,2796000,4796000}))*1.021,-2))</f>
        <v/>
      </c>
      <c r="Z2819" s="18">
        <f>IF(X2819&lt;=0,0,ROUNDDOWN((X2819*LOOKUP(X2819,{0,1950001,3300001,6950001,9000001,18000001,40000001},{0.05,0.1,0.2,0.23,0.33,0.4,0.45})-LOOKUP(X2819,{0,1950001,3300001,6950001,9000001,18000001,40000001},{0,97500,427500,636000,1536000,2796000,4796000}))*1.021,-2))</f>
        <v/>
      </c>
      <c r="AA2819" s="18">
        <f>MAX(0,ROUNDDOWN(M2819-J2819-430000-L2819-0,-3))</f>
        <v/>
      </c>
      <c r="AB2819" s="18">
        <f>MAX(0,ROUNDDOWN(M2819-J2819-430000-L2819-V2819,-3))</f>
        <v/>
      </c>
      <c r="AC2819" s="18">
        <f>IF(M2819&lt;=450000,0,MAX(0,ROUNDDOWN(AA2819*0.06-MIN(50000,AA2819)*0.03,-2))+MAX(0,ROUNDDOWN(AA2819*0.04-MIN(50000,AA2819)*0.02,-2)))</f>
        <v/>
      </c>
      <c r="AD2819" s="18">
        <f>IF(M2819&lt;=450000,0,MAX(0,ROUNDDOWN(AB2819*0.06-MIN(50000,AB2819)*0.03,-2))+MAX(0,ROUNDDOWN(AB2819*0.04-MIN(50000,AB2819)*0.02,-2)))</f>
        <v/>
      </c>
      <c r="AE2819" s="18">
        <f>Y2819-Z2819</f>
        <v/>
      </c>
      <c r="AF2819" s="18">
        <f>AC2819-AD2819</f>
        <v/>
      </c>
      <c r="AG2819" s="18">
        <f>AE2819+AF2819</f>
        <v/>
      </c>
      <c r="AH2819" s="20">
        <f>IF(W2819&lt;=0,0,LOOKUP(W2819,{0,1950001,3300001,6950001,9000001,18000001,40000001},{0.05,0.1,0.2,0.23,0.33,0.4,0.45}))</f>
        <v/>
      </c>
    </row>
    <row r="2820">
      <c r="A2820" t="inlineStr">
        <is>
          <t>1万円刻み 3区分8万円ずつ</t>
        </is>
      </c>
      <c r="B2820" s="18">
        <f>'4_1万円刻み'!$A$914</f>
        <v/>
      </c>
      <c r="C2820" s="19" t="n">
        <v>2026</v>
      </c>
      <c r="D2820" t="inlineStr">
        <is>
          <t>いいえ</t>
        </is>
      </c>
      <c r="E2820" s="18" t="n">
        <v>80000</v>
      </c>
      <c r="F2820" s="18" t="n">
        <v>0</v>
      </c>
      <c r="G2820" s="18" t="n">
        <v>80000</v>
      </c>
      <c r="H2820" s="18" t="n">
        <v>80000</v>
      </c>
      <c r="I2820" s="18" t="n">
        <v>0</v>
      </c>
      <c r="J2820" s="18">
        <f>ROUND(MIN(B2820/12,650000)*12*0.0915+MIN(B2820/12,1390000)*12*(0.0504+0)+B2820*0.005,0)</f>
        <v/>
      </c>
      <c r="K2820" s="18" t="n">
        <v>0</v>
      </c>
      <c r="L2820" s="18" t="n">
        <v>0</v>
      </c>
      <c r="M2820" s="18">
        <f>ROUND(IF(C2820&gt;=2026,IF(B2820&lt;741000,0,IF(B2820&lt;2191000,B2820-740000,IF(B2820&lt;2193000,1451000,IF(B2820&lt;2196000,1453000,IF(B2820&lt;2200000,1456000,IF(B2820&lt;3600000,ROUNDDOWN(B2820/4,-3)*2.8-80000,IF(B2820&lt;6600000,ROUNDDOWN(B2820/4,-3)*3.2-440000,IF(B2820&lt;8500000,ROUNDDOWN(B2820*0.9,0)-1100000,B2820-1950000)))))))),IF(B2820&lt;651000,0,IF(B2820&lt;1900000,B2820-650000,IF(B2820&lt;3600000,ROUNDDOWN(B2820/4,-3)*2.8-80000,IF(B2820&lt;6600000,ROUNDDOWN(B2820/4,-3)*3.2-440000,IF(B2820&lt;8500000,ROUNDDOWN(B2820*0.9,0)-1100000,B2820-1950000)))))),0)</f>
        <v/>
      </c>
      <c r="N2820" s="18">
        <f>IF(M2820&gt;23500000,NA(),IF(C2820&gt;=2026,IF(M2820&lt;=4890000,1040000,IF(M2820&lt;=6550000,670000,620000)),IF(M2820&lt;=1320000,950000,IF(M2820&lt;=3360000,880000,IF(M2820&lt;=4890000,680000,IF(M2820&lt;=6550000,630000,580000))))))</f>
        <v/>
      </c>
      <c r="O2820" s="18">
        <f>IF(F2820&lt;=0,IF(AND(D2820="はい",C2820&gt;=2026,C2820&lt;=2027),IF(E2820&lt;=0,0,IF(E2820&lt;=30000,E2820,IF(E2820&lt;=60000,ROUNDUP(E2820/2,0)+15000,IF(E2820&lt;=120000,ROUNDUP(E2820/4,0)+30000,60000)))),IF(E2820&lt;=0,0,IF(E2820&lt;=20000,E2820,IF(E2820&lt;=40000,ROUNDUP(E2820/2,0)+10000,IF(E2820&lt;=80000,ROUNDUP(E2820/4,0)+20000,40000))))),IF(E2820&lt;=0,IF(F2820&lt;=0,0,IF(F2820&lt;=25000,F2820,IF(F2820&lt;=50000,ROUNDUP(F2820/2,0)+12500,IF(F2820&lt;=100000,ROUNDUP(F2820/4,0)+25000,50000)))),MAX(IF(F2820&lt;=0,0,IF(F2820&lt;=25000,F2820,IF(F2820&lt;=50000,ROUNDUP(F2820/2,0)+12500,IF(F2820&lt;=100000,ROUNDUP(F2820/4,0)+25000,50000)))),MIN(IF(AND(D2820="はい",C2820&gt;=2026,C2820&lt;=2027),IF(E2820&lt;=0,0,IF(E2820&lt;=30000,E2820,IF(E2820&lt;=60000,ROUNDUP(E2820/2,0)+15000,IF(E2820&lt;=120000,ROUNDUP(E2820/4,0)+30000,60000)))),IF(E2820&lt;=0,0,IF(E2820&lt;=20000,E2820,IF(E2820&lt;=40000,ROUNDUP(E2820/2,0)+10000,IF(E2820&lt;=80000,ROUNDUP(E2820/4,0)+20000,40000)))))+IF(F2820&lt;=0,0,IF(F2820&lt;=25000,F2820,IF(F2820&lt;=50000,ROUNDUP(F2820/2,0)+12500,IF(F2820&lt;=100000,ROUNDUP(F2820/4,0)+25000,50000)))),IF(AND(D2820="はい",C2820&gt;=2026,C2820&lt;=2027),60000,40000)))))</f>
        <v/>
      </c>
      <c r="P2820" s="18">
        <f>IF(G2820&lt;=0,0,IF(G2820&lt;=20000,G2820,IF(G2820&lt;=40000,ROUNDUP(G2820/2,0)+10000,IF(G2820&lt;=80000,ROUNDUP(G2820/4,0)+20000,40000))))</f>
        <v/>
      </c>
      <c r="Q2820" s="18">
        <f>IF(I2820&lt;=0,IF(H2820&lt;=0,0,IF(H2820&lt;=20000,H2820,IF(H2820&lt;=40000,ROUNDUP(H2820/2,0)+10000,IF(H2820&lt;=80000,ROUNDUP(H2820/4,0)+20000,40000)))),IF(H2820&lt;=0,IF(I2820&lt;=0,0,IF(I2820&lt;=25000,I2820,IF(I2820&lt;=50000,ROUNDUP(I2820/2,0)+12500,IF(I2820&lt;=100000,ROUNDUP(I2820/4,0)+25000,50000)))),MAX(IF(I2820&lt;=0,0,IF(I2820&lt;=25000,I2820,IF(I2820&lt;=50000,ROUNDUP(I2820/2,0)+12500,IF(I2820&lt;=100000,ROUNDUP(I2820/4,0)+25000,50000)))),MIN(IF(H2820&lt;=0,0,IF(H2820&lt;=20000,H2820,IF(H2820&lt;=40000,ROUNDUP(H2820/2,0)+10000,IF(H2820&lt;=80000,ROUNDUP(H2820/4,0)+20000,40000))))+IF(I2820&lt;=0,0,IF(I2820&lt;=25000,I2820,IF(I2820&lt;=50000,ROUNDUP(I2820/2,0)+12500,IF(I2820&lt;=100000,ROUNDUP(I2820/4,0)+25000,50000)))),40000))))</f>
        <v/>
      </c>
      <c r="R2820" s="18">
        <f>MIN(120000,O2820+P2820+Q2820)</f>
        <v/>
      </c>
      <c r="S2820" s="18">
        <f>IF(F2820&lt;=0,IF(E2820&lt;=0,0,IF(E2820&lt;=12000,E2820,IF(E2820&lt;=32000,ROUNDUP(E2820/2,0)+6000,IF(E2820&lt;=56000,ROUNDUP(E2820/4,0)+14000,28000)))),IF(E2820&lt;=0,IF(F2820&lt;=0,0,IF(F2820&lt;=15000,F2820,IF(F2820&lt;=40000,ROUNDUP(F2820/2,0)+7500,IF(F2820&lt;=70000,ROUNDUP(F2820/4,0)+17500,35000)))),MAX(IF(F2820&lt;=0,0,IF(F2820&lt;=15000,F2820,IF(F2820&lt;=40000,ROUNDUP(F2820/2,0)+7500,IF(F2820&lt;=70000,ROUNDUP(F2820/4,0)+17500,35000)))),MIN(IF(E2820&lt;=0,0,IF(E2820&lt;=12000,E2820,IF(E2820&lt;=32000,ROUNDUP(E2820/2,0)+6000,IF(E2820&lt;=56000,ROUNDUP(E2820/4,0)+14000,28000))))+IF(F2820&lt;=0,0,IF(F2820&lt;=15000,F2820,IF(F2820&lt;=40000,ROUNDUP(F2820/2,0)+7500,IF(F2820&lt;=70000,ROUNDUP(F2820/4,0)+17500,35000)))),28000))))</f>
        <v/>
      </c>
      <c r="T2820" s="18">
        <f>IF(G2820&lt;=0,0,IF(G2820&lt;=12000,G2820,IF(G2820&lt;=32000,ROUNDUP(G2820/2,0)+6000,IF(G2820&lt;=56000,ROUNDUP(G2820/4,0)+14000,28000))))</f>
        <v/>
      </c>
      <c r="U2820" s="18">
        <f>IF(I2820&lt;=0,IF(H2820&lt;=0,0,IF(H2820&lt;=12000,H2820,IF(H2820&lt;=32000,ROUNDUP(H2820/2,0)+6000,IF(H2820&lt;=56000,ROUNDUP(H2820/4,0)+14000,28000)))),IF(H2820&lt;=0,IF(I2820&lt;=0,0,IF(I2820&lt;=15000,I2820,IF(I2820&lt;=40000,ROUNDUP(I2820/2,0)+7500,IF(I2820&lt;=70000,ROUNDUP(I2820/4,0)+17500,35000)))),MAX(IF(I2820&lt;=0,0,IF(I2820&lt;=15000,I2820,IF(I2820&lt;=40000,ROUNDUP(I2820/2,0)+7500,IF(I2820&lt;=70000,ROUNDUP(I2820/4,0)+17500,35000)))),MIN(IF(H2820&lt;=0,0,IF(H2820&lt;=12000,H2820,IF(H2820&lt;=32000,ROUNDUP(H2820/2,0)+6000,IF(H2820&lt;=56000,ROUNDUP(H2820/4,0)+14000,28000))))+IF(I2820&lt;=0,0,IF(I2820&lt;=15000,I2820,IF(I2820&lt;=40000,ROUNDUP(I2820/2,0)+7500,IF(I2820&lt;=70000,ROUNDUP(I2820/4,0)+17500,35000)))),28000))))</f>
        <v/>
      </c>
      <c r="V2820" s="18">
        <f>MIN(70000,S2820+T2820+U2820)</f>
        <v/>
      </c>
      <c r="W2820" s="18">
        <f>MAX(0,ROUNDDOWN(M2820-J2820-N2820-K2820-0,-3))</f>
        <v/>
      </c>
      <c r="X2820" s="18">
        <f>MAX(0,ROUNDDOWN(M2820-J2820-N2820-K2820-R2820,-3))</f>
        <v/>
      </c>
      <c r="Y2820" s="18">
        <f>IF(W2820&lt;=0,0,ROUNDDOWN((W2820*LOOKUP(W2820,{0,1950001,3300001,6950001,9000001,18000001,40000001},{0.05,0.1,0.2,0.23,0.33,0.4,0.45})-LOOKUP(W2820,{0,1950001,3300001,6950001,9000001,18000001,40000001},{0,97500,427500,636000,1536000,2796000,4796000}))*1.021,-2))</f>
        <v/>
      </c>
      <c r="Z2820" s="18">
        <f>IF(X2820&lt;=0,0,ROUNDDOWN((X2820*LOOKUP(X2820,{0,1950001,3300001,6950001,9000001,18000001,40000001},{0.05,0.1,0.2,0.23,0.33,0.4,0.45})-LOOKUP(X2820,{0,1950001,3300001,6950001,9000001,18000001,40000001},{0,97500,427500,636000,1536000,2796000,4796000}))*1.021,-2))</f>
        <v/>
      </c>
      <c r="AA2820" s="18">
        <f>MAX(0,ROUNDDOWN(M2820-J2820-430000-L2820-0,-3))</f>
        <v/>
      </c>
      <c r="AB2820" s="18">
        <f>MAX(0,ROUNDDOWN(M2820-J2820-430000-L2820-V2820,-3))</f>
        <v/>
      </c>
      <c r="AC2820" s="18">
        <f>IF(M2820&lt;=450000,0,MAX(0,ROUNDDOWN(AA2820*0.06-MIN(50000,AA2820)*0.03,-2))+MAX(0,ROUNDDOWN(AA2820*0.04-MIN(50000,AA2820)*0.02,-2)))</f>
        <v/>
      </c>
      <c r="AD2820" s="18">
        <f>IF(M2820&lt;=450000,0,MAX(0,ROUNDDOWN(AB2820*0.06-MIN(50000,AB2820)*0.03,-2))+MAX(0,ROUNDDOWN(AB2820*0.04-MIN(50000,AB2820)*0.02,-2)))</f>
        <v/>
      </c>
      <c r="AE2820" s="18">
        <f>Y2820-Z2820</f>
        <v/>
      </c>
      <c r="AF2820" s="18">
        <f>AC2820-AD2820</f>
        <v/>
      </c>
      <c r="AG2820" s="18">
        <f>AE2820+AF2820</f>
        <v/>
      </c>
      <c r="AH2820" s="20">
        <f>IF(W2820&lt;=0,0,LOOKUP(W2820,{0,1950001,3300001,6950001,9000001,18000001,40000001},{0.05,0.1,0.2,0.23,0.33,0.4,0.45}))</f>
        <v/>
      </c>
    </row>
    <row r="2821">
      <c r="A2821" t="inlineStr">
        <is>
          <t>1万円刻み 一般8万円</t>
        </is>
      </c>
      <c r="B2821" s="18">
        <f>'4_1万円刻み'!$A$914</f>
        <v/>
      </c>
      <c r="C2821" s="19" t="n">
        <v>2026</v>
      </c>
      <c r="D2821" t="inlineStr">
        <is>
          <t>いいえ</t>
        </is>
      </c>
      <c r="E2821" s="18" t="n">
        <v>80000</v>
      </c>
      <c r="F2821" s="18" t="n">
        <v>0</v>
      </c>
      <c r="G2821" s="18" t="n">
        <v>0</v>
      </c>
      <c r="H2821" s="18" t="n">
        <v>0</v>
      </c>
      <c r="I2821" s="18" t="n">
        <v>0</v>
      </c>
      <c r="J2821" s="18">
        <f>ROUND(MIN(B2821/12,650000)*12*0.0915+MIN(B2821/12,1390000)*12*(0.0504+0)+B2821*0.005,0)</f>
        <v/>
      </c>
      <c r="K2821" s="18" t="n">
        <v>0</v>
      </c>
      <c r="L2821" s="18" t="n">
        <v>0</v>
      </c>
      <c r="M2821" s="18">
        <f>ROUND(IF(C2821&gt;=2026,IF(B2821&lt;741000,0,IF(B2821&lt;2191000,B2821-740000,IF(B2821&lt;2193000,1451000,IF(B2821&lt;2196000,1453000,IF(B2821&lt;2200000,1456000,IF(B2821&lt;3600000,ROUNDDOWN(B2821/4,-3)*2.8-80000,IF(B2821&lt;6600000,ROUNDDOWN(B2821/4,-3)*3.2-440000,IF(B2821&lt;8500000,ROUNDDOWN(B2821*0.9,0)-1100000,B2821-1950000)))))))),IF(B2821&lt;651000,0,IF(B2821&lt;1900000,B2821-650000,IF(B2821&lt;3600000,ROUNDDOWN(B2821/4,-3)*2.8-80000,IF(B2821&lt;6600000,ROUNDDOWN(B2821/4,-3)*3.2-440000,IF(B2821&lt;8500000,ROUNDDOWN(B2821*0.9,0)-1100000,B2821-1950000)))))),0)</f>
        <v/>
      </c>
      <c r="N2821" s="18">
        <f>IF(M2821&gt;23500000,NA(),IF(C2821&gt;=2026,IF(M2821&lt;=4890000,1040000,IF(M2821&lt;=6550000,670000,620000)),IF(M2821&lt;=1320000,950000,IF(M2821&lt;=3360000,880000,IF(M2821&lt;=4890000,680000,IF(M2821&lt;=6550000,630000,580000))))))</f>
        <v/>
      </c>
      <c r="O2821" s="18">
        <f>IF(F2821&lt;=0,IF(AND(D2821="はい",C2821&gt;=2026,C2821&lt;=2027),IF(E2821&lt;=0,0,IF(E2821&lt;=30000,E2821,IF(E2821&lt;=60000,ROUNDUP(E2821/2,0)+15000,IF(E2821&lt;=120000,ROUNDUP(E2821/4,0)+30000,60000)))),IF(E2821&lt;=0,0,IF(E2821&lt;=20000,E2821,IF(E2821&lt;=40000,ROUNDUP(E2821/2,0)+10000,IF(E2821&lt;=80000,ROUNDUP(E2821/4,0)+20000,40000))))),IF(E2821&lt;=0,IF(F2821&lt;=0,0,IF(F2821&lt;=25000,F2821,IF(F2821&lt;=50000,ROUNDUP(F2821/2,0)+12500,IF(F2821&lt;=100000,ROUNDUP(F2821/4,0)+25000,50000)))),MAX(IF(F2821&lt;=0,0,IF(F2821&lt;=25000,F2821,IF(F2821&lt;=50000,ROUNDUP(F2821/2,0)+12500,IF(F2821&lt;=100000,ROUNDUP(F2821/4,0)+25000,50000)))),MIN(IF(AND(D2821="はい",C2821&gt;=2026,C2821&lt;=2027),IF(E2821&lt;=0,0,IF(E2821&lt;=30000,E2821,IF(E2821&lt;=60000,ROUNDUP(E2821/2,0)+15000,IF(E2821&lt;=120000,ROUNDUP(E2821/4,0)+30000,60000)))),IF(E2821&lt;=0,0,IF(E2821&lt;=20000,E2821,IF(E2821&lt;=40000,ROUNDUP(E2821/2,0)+10000,IF(E2821&lt;=80000,ROUNDUP(E2821/4,0)+20000,40000)))))+IF(F2821&lt;=0,0,IF(F2821&lt;=25000,F2821,IF(F2821&lt;=50000,ROUNDUP(F2821/2,0)+12500,IF(F2821&lt;=100000,ROUNDUP(F2821/4,0)+25000,50000)))),IF(AND(D2821="はい",C2821&gt;=2026,C2821&lt;=2027),60000,40000)))))</f>
        <v/>
      </c>
      <c r="P2821" s="18">
        <f>IF(G2821&lt;=0,0,IF(G2821&lt;=20000,G2821,IF(G2821&lt;=40000,ROUNDUP(G2821/2,0)+10000,IF(G2821&lt;=80000,ROUNDUP(G2821/4,0)+20000,40000))))</f>
        <v/>
      </c>
      <c r="Q2821" s="18">
        <f>IF(I2821&lt;=0,IF(H2821&lt;=0,0,IF(H2821&lt;=20000,H2821,IF(H2821&lt;=40000,ROUNDUP(H2821/2,0)+10000,IF(H2821&lt;=80000,ROUNDUP(H2821/4,0)+20000,40000)))),IF(H2821&lt;=0,IF(I2821&lt;=0,0,IF(I2821&lt;=25000,I2821,IF(I2821&lt;=50000,ROUNDUP(I2821/2,0)+12500,IF(I2821&lt;=100000,ROUNDUP(I2821/4,0)+25000,50000)))),MAX(IF(I2821&lt;=0,0,IF(I2821&lt;=25000,I2821,IF(I2821&lt;=50000,ROUNDUP(I2821/2,0)+12500,IF(I2821&lt;=100000,ROUNDUP(I2821/4,0)+25000,50000)))),MIN(IF(H2821&lt;=0,0,IF(H2821&lt;=20000,H2821,IF(H2821&lt;=40000,ROUNDUP(H2821/2,0)+10000,IF(H2821&lt;=80000,ROUNDUP(H2821/4,0)+20000,40000))))+IF(I2821&lt;=0,0,IF(I2821&lt;=25000,I2821,IF(I2821&lt;=50000,ROUNDUP(I2821/2,0)+12500,IF(I2821&lt;=100000,ROUNDUP(I2821/4,0)+25000,50000)))),40000))))</f>
        <v/>
      </c>
      <c r="R2821" s="18">
        <f>MIN(120000,O2821+P2821+Q2821)</f>
        <v/>
      </c>
      <c r="S2821" s="18">
        <f>IF(F2821&lt;=0,IF(E2821&lt;=0,0,IF(E2821&lt;=12000,E2821,IF(E2821&lt;=32000,ROUNDUP(E2821/2,0)+6000,IF(E2821&lt;=56000,ROUNDUP(E2821/4,0)+14000,28000)))),IF(E2821&lt;=0,IF(F2821&lt;=0,0,IF(F2821&lt;=15000,F2821,IF(F2821&lt;=40000,ROUNDUP(F2821/2,0)+7500,IF(F2821&lt;=70000,ROUNDUP(F2821/4,0)+17500,35000)))),MAX(IF(F2821&lt;=0,0,IF(F2821&lt;=15000,F2821,IF(F2821&lt;=40000,ROUNDUP(F2821/2,0)+7500,IF(F2821&lt;=70000,ROUNDUP(F2821/4,0)+17500,35000)))),MIN(IF(E2821&lt;=0,0,IF(E2821&lt;=12000,E2821,IF(E2821&lt;=32000,ROUNDUP(E2821/2,0)+6000,IF(E2821&lt;=56000,ROUNDUP(E2821/4,0)+14000,28000))))+IF(F2821&lt;=0,0,IF(F2821&lt;=15000,F2821,IF(F2821&lt;=40000,ROUNDUP(F2821/2,0)+7500,IF(F2821&lt;=70000,ROUNDUP(F2821/4,0)+17500,35000)))),28000))))</f>
        <v/>
      </c>
      <c r="T2821" s="18">
        <f>IF(G2821&lt;=0,0,IF(G2821&lt;=12000,G2821,IF(G2821&lt;=32000,ROUNDUP(G2821/2,0)+6000,IF(G2821&lt;=56000,ROUNDUP(G2821/4,0)+14000,28000))))</f>
        <v/>
      </c>
      <c r="U2821" s="18">
        <f>IF(I2821&lt;=0,IF(H2821&lt;=0,0,IF(H2821&lt;=12000,H2821,IF(H2821&lt;=32000,ROUNDUP(H2821/2,0)+6000,IF(H2821&lt;=56000,ROUNDUP(H2821/4,0)+14000,28000)))),IF(H2821&lt;=0,IF(I2821&lt;=0,0,IF(I2821&lt;=15000,I2821,IF(I2821&lt;=40000,ROUNDUP(I2821/2,0)+7500,IF(I2821&lt;=70000,ROUNDUP(I2821/4,0)+17500,35000)))),MAX(IF(I2821&lt;=0,0,IF(I2821&lt;=15000,I2821,IF(I2821&lt;=40000,ROUNDUP(I2821/2,0)+7500,IF(I2821&lt;=70000,ROUNDUP(I2821/4,0)+17500,35000)))),MIN(IF(H2821&lt;=0,0,IF(H2821&lt;=12000,H2821,IF(H2821&lt;=32000,ROUNDUP(H2821/2,0)+6000,IF(H2821&lt;=56000,ROUNDUP(H2821/4,0)+14000,28000))))+IF(I2821&lt;=0,0,IF(I2821&lt;=15000,I2821,IF(I2821&lt;=40000,ROUNDUP(I2821/2,0)+7500,IF(I2821&lt;=70000,ROUNDUP(I2821/4,0)+17500,35000)))),28000))))</f>
        <v/>
      </c>
      <c r="V2821" s="18">
        <f>MIN(70000,S2821+T2821+U2821)</f>
        <v/>
      </c>
      <c r="W2821" s="18">
        <f>MAX(0,ROUNDDOWN(M2821-J2821-N2821-K2821-0,-3))</f>
        <v/>
      </c>
      <c r="X2821" s="18">
        <f>MAX(0,ROUNDDOWN(M2821-J2821-N2821-K2821-R2821,-3))</f>
        <v/>
      </c>
      <c r="Y2821" s="18">
        <f>IF(W2821&lt;=0,0,ROUNDDOWN((W2821*LOOKUP(W2821,{0,1950001,3300001,6950001,9000001,18000001,40000001},{0.05,0.1,0.2,0.23,0.33,0.4,0.45})-LOOKUP(W2821,{0,1950001,3300001,6950001,9000001,18000001,40000001},{0,97500,427500,636000,1536000,2796000,4796000}))*1.021,-2))</f>
        <v/>
      </c>
      <c r="Z2821" s="18">
        <f>IF(X2821&lt;=0,0,ROUNDDOWN((X2821*LOOKUP(X2821,{0,1950001,3300001,6950001,9000001,18000001,40000001},{0.05,0.1,0.2,0.23,0.33,0.4,0.45})-LOOKUP(X2821,{0,1950001,3300001,6950001,9000001,18000001,40000001},{0,97500,427500,636000,1536000,2796000,4796000}))*1.021,-2))</f>
        <v/>
      </c>
      <c r="AA2821" s="18">
        <f>MAX(0,ROUNDDOWN(M2821-J2821-430000-L2821-0,-3))</f>
        <v/>
      </c>
      <c r="AB2821" s="18">
        <f>MAX(0,ROUNDDOWN(M2821-J2821-430000-L2821-V2821,-3))</f>
        <v/>
      </c>
      <c r="AC2821" s="18">
        <f>IF(M2821&lt;=450000,0,MAX(0,ROUNDDOWN(AA2821*0.06-MIN(50000,AA2821)*0.03,-2))+MAX(0,ROUNDDOWN(AA2821*0.04-MIN(50000,AA2821)*0.02,-2)))</f>
        <v/>
      </c>
      <c r="AD2821" s="18">
        <f>IF(M2821&lt;=450000,0,MAX(0,ROUNDDOWN(AB2821*0.06-MIN(50000,AB2821)*0.03,-2))+MAX(0,ROUNDDOWN(AB2821*0.04-MIN(50000,AB2821)*0.02,-2)))</f>
        <v/>
      </c>
      <c r="AE2821" s="18">
        <f>Y2821-Z2821</f>
        <v/>
      </c>
      <c r="AF2821" s="18">
        <f>AC2821-AD2821</f>
        <v/>
      </c>
      <c r="AG2821" s="18">
        <f>AE2821+AF2821</f>
        <v/>
      </c>
      <c r="AH2821" s="20">
        <f>IF(W2821&lt;=0,0,LOOKUP(W2821,{0,1950001,3300001,6950001,9000001,18000001,40000001},{0.05,0.1,0.2,0.23,0.33,0.4,0.45}))</f>
        <v/>
      </c>
    </row>
    <row r="2822">
      <c r="A2822" t="inlineStr">
        <is>
          <t>1万円刻み 特例あり一般12万円</t>
        </is>
      </c>
      <c r="B2822" s="18">
        <f>'4_1万円刻み'!$A$914</f>
        <v/>
      </c>
      <c r="C2822" s="19" t="n">
        <v>2026</v>
      </c>
      <c r="D2822" t="inlineStr">
        <is>
          <t>はい</t>
        </is>
      </c>
      <c r="E2822" s="18" t="n">
        <v>120000</v>
      </c>
      <c r="F2822" s="18" t="n">
        <v>0</v>
      </c>
      <c r="G2822" s="18" t="n">
        <v>0</v>
      </c>
      <c r="H2822" s="18" t="n">
        <v>0</v>
      </c>
      <c r="I2822" s="18" t="n">
        <v>0</v>
      </c>
      <c r="J2822" s="18">
        <f>ROUND(MIN(B2822/12,650000)*12*0.0915+MIN(B2822/12,1390000)*12*(0.0504+0)+B2822*0.005,0)</f>
        <v/>
      </c>
      <c r="K2822" s="18" t="n">
        <v>0</v>
      </c>
      <c r="L2822" s="18" t="n">
        <v>0</v>
      </c>
      <c r="M2822" s="18">
        <f>ROUND(IF(C2822&gt;=2026,IF(B2822&lt;741000,0,IF(B2822&lt;2191000,B2822-740000,IF(B2822&lt;2193000,1451000,IF(B2822&lt;2196000,1453000,IF(B2822&lt;2200000,1456000,IF(B2822&lt;3600000,ROUNDDOWN(B2822/4,-3)*2.8-80000,IF(B2822&lt;6600000,ROUNDDOWN(B2822/4,-3)*3.2-440000,IF(B2822&lt;8500000,ROUNDDOWN(B2822*0.9,0)-1100000,B2822-1950000)))))))),IF(B2822&lt;651000,0,IF(B2822&lt;1900000,B2822-650000,IF(B2822&lt;3600000,ROUNDDOWN(B2822/4,-3)*2.8-80000,IF(B2822&lt;6600000,ROUNDDOWN(B2822/4,-3)*3.2-440000,IF(B2822&lt;8500000,ROUNDDOWN(B2822*0.9,0)-1100000,B2822-1950000)))))),0)</f>
        <v/>
      </c>
      <c r="N2822" s="18">
        <f>IF(M2822&gt;23500000,NA(),IF(C2822&gt;=2026,IF(M2822&lt;=4890000,1040000,IF(M2822&lt;=6550000,670000,620000)),IF(M2822&lt;=1320000,950000,IF(M2822&lt;=3360000,880000,IF(M2822&lt;=4890000,680000,IF(M2822&lt;=6550000,630000,580000))))))</f>
        <v/>
      </c>
      <c r="O2822" s="18">
        <f>IF(F2822&lt;=0,IF(AND(D2822="はい",C2822&gt;=2026,C2822&lt;=2027),IF(E2822&lt;=0,0,IF(E2822&lt;=30000,E2822,IF(E2822&lt;=60000,ROUNDUP(E2822/2,0)+15000,IF(E2822&lt;=120000,ROUNDUP(E2822/4,0)+30000,60000)))),IF(E2822&lt;=0,0,IF(E2822&lt;=20000,E2822,IF(E2822&lt;=40000,ROUNDUP(E2822/2,0)+10000,IF(E2822&lt;=80000,ROUNDUP(E2822/4,0)+20000,40000))))),IF(E2822&lt;=0,IF(F2822&lt;=0,0,IF(F2822&lt;=25000,F2822,IF(F2822&lt;=50000,ROUNDUP(F2822/2,0)+12500,IF(F2822&lt;=100000,ROUNDUP(F2822/4,0)+25000,50000)))),MAX(IF(F2822&lt;=0,0,IF(F2822&lt;=25000,F2822,IF(F2822&lt;=50000,ROUNDUP(F2822/2,0)+12500,IF(F2822&lt;=100000,ROUNDUP(F2822/4,0)+25000,50000)))),MIN(IF(AND(D2822="はい",C2822&gt;=2026,C2822&lt;=2027),IF(E2822&lt;=0,0,IF(E2822&lt;=30000,E2822,IF(E2822&lt;=60000,ROUNDUP(E2822/2,0)+15000,IF(E2822&lt;=120000,ROUNDUP(E2822/4,0)+30000,60000)))),IF(E2822&lt;=0,0,IF(E2822&lt;=20000,E2822,IF(E2822&lt;=40000,ROUNDUP(E2822/2,0)+10000,IF(E2822&lt;=80000,ROUNDUP(E2822/4,0)+20000,40000)))))+IF(F2822&lt;=0,0,IF(F2822&lt;=25000,F2822,IF(F2822&lt;=50000,ROUNDUP(F2822/2,0)+12500,IF(F2822&lt;=100000,ROUNDUP(F2822/4,0)+25000,50000)))),IF(AND(D2822="はい",C2822&gt;=2026,C2822&lt;=2027),60000,40000)))))</f>
        <v/>
      </c>
      <c r="P2822" s="18">
        <f>IF(G2822&lt;=0,0,IF(G2822&lt;=20000,G2822,IF(G2822&lt;=40000,ROUNDUP(G2822/2,0)+10000,IF(G2822&lt;=80000,ROUNDUP(G2822/4,0)+20000,40000))))</f>
        <v/>
      </c>
      <c r="Q2822" s="18">
        <f>IF(I2822&lt;=0,IF(H2822&lt;=0,0,IF(H2822&lt;=20000,H2822,IF(H2822&lt;=40000,ROUNDUP(H2822/2,0)+10000,IF(H2822&lt;=80000,ROUNDUP(H2822/4,0)+20000,40000)))),IF(H2822&lt;=0,IF(I2822&lt;=0,0,IF(I2822&lt;=25000,I2822,IF(I2822&lt;=50000,ROUNDUP(I2822/2,0)+12500,IF(I2822&lt;=100000,ROUNDUP(I2822/4,0)+25000,50000)))),MAX(IF(I2822&lt;=0,0,IF(I2822&lt;=25000,I2822,IF(I2822&lt;=50000,ROUNDUP(I2822/2,0)+12500,IF(I2822&lt;=100000,ROUNDUP(I2822/4,0)+25000,50000)))),MIN(IF(H2822&lt;=0,0,IF(H2822&lt;=20000,H2822,IF(H2822&lt;=40000,ROUNDUP(H2822/2,0)+10000,IF(H2822&lt;=80000,ROUNDUP(H2822/4,0)+20000,40000))))+IF(I2822&lt;=0,0,IF(I2822&lt;=25000,I2822,IF(I2822&lt;=50000,ROUNDUP(I2822/2,0)+12500,IF(I2822&lt;=100000,ROUNDUP(I2822/4,0)+25000,50000)))),40000))))</f>
        <v/>
      </c>
      <c r="R2822" s="18">
        <f>MIN(120000,O2822+P2822+Q2822)</f>
        <v/>
      </c>
      <c r="S2822" s="18">
        <f>IF(F2822&lt;=0,IF(E2822&lt;=0,0,IF(E2822&lt;=12000,E2822,IF(E2822&lt;=32000,ROUNDUP(E2822/2,0)+6000,IF(E2822&lt;=56000,ROUNDUP(E2822/4,0)+14000,28000)))),IF(E2822&lt;=0,IF(F2822&lt;=0,0,IF(F2822&lt;=15000,F2822,IF(F2822&lt;=40000,ROUNDUP(F2822/2,0)+7500,IF(F2822&lt;=70000,ROUNDUP(F2822/4,0)+17500,35000)))),MAX(IF(F2822&lt;=0,0,IF(F2822&lt;=15000,F2822,IF(F2822&lt;=40000,ROUNDUP(F2822/2,0)+7500,IF(F2822&lt;=70000,ROUNDUP(F2822/4,0)+17500,35000)))),MIN(IF(E2822&lt;=0,0,IF(E2822&lt;=12000,E2822,IF(E2822&lt;=32000,ROUNDUP(E2822/2,0)+6000,IF(E2822&lt;=56000,ROUNDUP(E2822/4,0)+14000,28000))))+IF(F2822&lt;=0,0,IF(F2822&lt;=15000,F2822,IF(F2822&lt;=40000,ROUNDUP(F2822/2,0)+7500,IF(F2822&lt;=70000,ROUNDUP(F2822/4,0)+17500,35000)))),28000))))</f>
        <v/>
      </c>
      <c r="T2822" s="18">
        <f>IF(G2822&lt;=0,0,IF(G2822&lt;=12000,G2822,IF(G2822&lt;=32000,ROUNDUP(G2822/2,0)+6000,IF(G2822&lt;=56000,ROUNDUP(G2822/4,0)+14000,28000))))</f>
        <v/>
      </c>
      <c r="U2822" s="18">
        <f>IF(I2822&lt;=0,IF(H2822&lt;=0,0,IF(H2822&lt;=12000,H2822,IF(H2822&lt;=32000,ROUNDUP(H2822/2,0)+6000,IF(H2822&lt;=56000,ROUNDUP(H2822/4,0)+14000,28000)))),IF(H2822&lt;=0,IF(I2822&lt;=0,0,IF(I2822&lt;=15000,I2822,IF(I2822&lt;=40000,ROUNDUP(I2822/2,0)+7500,IF(I2822&lt;=70000,ROUNDUP(I2822/4,0)+17500,35000)))),MAX(IF(I2822&lt;=0,0,IF(I2822&lt;=15000,I2822,IF(I2822&lt;=40000,ROUNDUP(I2822/2,0)+7500,IF(I2822&lt;=70000,ROUNDUP(I2822/4,0)+17500,35000)))),MIN(IF(H2822&lt;=0,0,IF(H2822&lt;=12000,H2822,IF(H2822&lt;=32000,ROUNDUP(H2822/2,0)+6000,IF(H2822&lt;=56000,ROUNDUP(H2822/4,0)+14000,28000))))+IF(I2822&lt;=0,0,IF(I2822&lt;=15000,I2822,IF(I2822&lt;=40000,ROUNDUP(I2822/2,0)+7500,IF(I2822&lt;=70000,ROUNDUP(I2822/4,0)+17500,35000)))),28000))))</f>
        <v/>
      </c>
      <c r="V2822" s="18">
        <f>MIN(70000,S2822+T2822+U2822)</f>
        <v/>
      </c>
      <c r="W2822" s="18">
        <f>MAX(0,ROUNDDOWN(M2822-J2822-N2822-K2822-0,-3))</f>
        <v/>
      </c>
      <c r="X2822" s="18">
        <f>MAX(0,ROUNDDOWN(M2822-J2822-N2822-K2822-R2822,-3))</f>
        <v/>
      </c>
      <c r="Y2822" s="18">
        <f>IF(W2822&lt;=0,0,ROUNDDOWN((W2822*LOOKUP(W2822,{0,1950001,3300001,6950001,9000001,18000001,40000001},{0.05,0.1,0.2,0.23,0.33,0.4,0.45})-LOOKUP(W2822,{0,1950001,3300001,6950001,9000001,18000001,40000001},{0,97500,427500,636000,1536000,2796000,4796000}))*1.021,-2))</f>
        <v/>
      </c>
      <c r="Z2822" s="18">
        <f>IF(X2822&lt;=0,0,ROUNDDOWN((X2822*LOOKUP(X2822,{0,1950001,3300001,6950001,9000001,18000001,40000001},{0.05,0.1,0.2,0.23,0.33,0.4,0.45})-LOOKUP(X2822,{0,1950001,3300001,6950001,9000001,18000001,40000001},{0,97500,427500,636000,1536000,2796000,4796000}))*1.021,-2))</f>
        <v/>
      </c>
      <c r="AA2822" s="18">
        <f>MAX(0,ROUNDDOWN(M2822-J2822-430000-L2822-0,-3))</f>
        <v/>
      </c>
      <c r="AB2822" s="18">
        <f>MAX(0,ROUNDDOWN(M2822-J2822-430000-L2822-V2822,-3))</f>
        <v/>
      </c>
      <c r="AC2822" s="18">
        <f>IF(M2822&lt;=450000,0,MAX(0,ROUNDDOWN(AA2822*0.06-MIN(50000,AA2822)*0.03,-2))+MAX(0,ROUNDDOWN(AA2822*0.04-MIN(50000,AA2822)*0.02,-2)))</f>
        <v/>
      </c>
      <c r="AD2822" s="18">
        <f>IF(M2822&lt;=450000,0,MAX(0,ROUNDDOWN(AB2822*0.06-MIN(50000,AB2822)*0.03,-2))+MAX(0,ROUNDDOWN(AB2822*0.04-MIN(50000,AB2822)*0.02,-2)))</f>
        <v/>
      </c>
      <c r="AE2822" s="18">
        <f>Y2822-Z2822</f>
        <v/>
      </c>
      <c r="AF2822" s="18">
        <f>AC2822-AD2822</f>
        <v/>
      </c>
      <c r="AG2822" s="18">
        <f>AE2822+AF2822</f>
        <v/>
      </c>
      <c r="AH2822" s="20">
        <f>IF(W2822&lt;=0,0,LOOKUP(W2822,{0,1950001,3300001,6950001,9000001,18000001,40000001},{0.05,0.1,0.2,0.23,0.33,0.4,0.45}))</f>
        <v/>
      </c>
    </row>
    <row r="2823">
      <c r="A2823" t="inlineStr">
        <is>
          <t>1万円刻み 3区分8万円ずつ</t>
        </is>
      </c>
      <c r="B2823" s="18">
        <f>'4_1万円刻み'!$A$915</f>
        <v/>
      </c>
      <c r="C2823" s="19" t="n">
        <v>2026</v>
      </c>
      <c r="D2823" t="inlineStr">
        <is>
          <t>いいえ</t>
        </is>
      </c>
      <c r="E2823" s="18" t="n">
        <v>80000</v>
      </c>
      <c r="F2823" s="18" t="n">
        <v>0</v>
      </c>
      <c r="G2823" s="18" t="n">
        <v>80000</v>
      </c>
      <c r="H2823" s="18" t="n">
        <v>80000</v>
      </c>
      <c r="I2823" s="18" t="n">
        <v>0</v>
      </c>
      <c r="J2823" s="18">
        <f>ROUND(MIN(B2823/12,650000)*12*0.0915+MIN(B2823/12,1390000)*12*(0.0504+0)+B2823*0.005,0)</f>
        <v/>
      </c>
      <c r="K2823" s="18" t="n">
        <v>0</v>
      </c>
      <c r="L2823" s="18" t="n">
        <v>0</v>
      </c>
      <c r="M2823" s="18">
        <f>ROUND(IF(C2823&gt;=2026,IF(B2823&lt;741000,0,IF(B2823&lt;2191000,B2823-740000,IF(B2823&lt;2193000,1451000,IF(B2823&lt;2196000,1453000,IF(B2823&lt;2200000,1456000,IF(B2823&lt;3600000,ROUNDDOWN(B2823/4,-3)*2.8-80000,IF(B2823&lt;6600000,ROUNDDOWN(B2823/4,-3)*3.2-440000,IF(B2823&lt;8500000,ROUNDDOWN(B2823*0.9,0)-1100000,B2823-1950000)))))))),IF(B2823&lt;651000,0,IF(B2823&lt;1900000,B2823-650000,IF(B2823&lt;3600000,ROUNDDOWN(B2823/4,-3)*2.8-80000,IF(B2823&lt;6600000,ROUNDDOWN(B2823/4,-3)*3.2-440000,IF(B2823&lt;8500000,ROUNDDOWN(B2823*0.9,0)-1100000,B2823-1950000)))))),0)</f>
        <v/>
      </c>
      <c r="N2823" s="18">
        <f>IF(M2823&gt;23500000,NA(),IF(C2823&gt;=2026,IF(M2823&lt;=4890000,1040000,IF(M2823&lt;=6550000,670000,620000)),IF(M2823&lt;=1320000,950000,IF(M2823&lt;=3360000,880000,IF(M2823&lt;=4890000,680000,IF(M2823&lt;=6550000,630000,580000))))))</f>
        <v/>
      </c>
      <c r="O2823" s="18">
        <f>IF(F2823&lt;=0,IF(AND(D2823="はい",C2823&gt;=2026,C2823&lt;=2027),IF(E2823&lt;=0,0,IF(E2823&lt;=30000,E2823,IF(E2823&lt;=60000,ROUNDUP(E2823/2,0)+15000,IF(E2823&lt;=120000,ROUNDUP(E2823/4,0)+30000,60000)))),IF(E2823&lt;=0,0,IF(E2823&lt;=20000,E2823,IF(E2823&lt;=40000,ROUNDUP(E2823/2,0)+10000,IF(E2823&lt;=80000,ROUNDUP(E2823/4,0)+20000,40000))))),IF(E2823&lt;=0,IF(F2823&lt;=0,0,IF(F2823&lt;=25000,F2823,IF(F2823&lt;=50000,ROUNDUP(F2823/2,0)+12500,IF(F2823&lt;=100000,ROUNDUP(F2823/4,0)+25000,50000)))),MAX(IF(F2823&lt;=0,0,IF(F2823&lt;=25000,F2823,IF(F2823&lt;=50000,ROUNDUP(F2823/2,0)+12500,IF(F2823&lt;=100000,ROUNDUP(F2823/4,0)+25000,50000)))),MIN(IF(AND(D2823="はい",C2823&gt;=2026,C2823&lt;=2027),IF(E2823&lt;=0,0,IF(E2823&lt;=30000,E2823,IF(E2823&lt;=60000,ROUNDUP(E2823/2,0)+15000,IF(E2823&lt;=120000,ROUNDUP(E2823/4,0)+30000,60000)))),IF(E2823&lt;=0,0,IF(E2823&lt;=20000,E2823,IF(E2823&lt;=40000,ROUNDUP(E2823/2,0)+10000,IF(E2823&lt;=80000,ROUNDUP(E2823/4,0)+20000,40000)))))+IF(F2823&lt;=0,0,IF(F2823&lt;=25000,F2823,IF(F2823&lt;=50000,ROUNDUP(F2823/2,0)+12500,IF(F2823&lt;=100000,ROUNDUP(F2823/4,0)+25000,50000)))),IF(AND(D2823="はい",C2823&gt;=2026,C2823&lt;=2027),60000,40000)))))</f>
        <v/>
      </c>
      <c r="P2823" s="18">
        <f>IF(G2823&lt;=0,0,IF(G2823&lt;=20000,G2823,IF(G2823&lt;=40000,ROUNDUP(G2823/2,0)+10000,IF(G2823&lt;=80000,ROUNDUP(G2823/4,0)+20000,40000))))</f>
        <v/>
      </c>
      <c r="Q2823" s="18">
        <f>IF(I2823&lt;=0,IF(H2823&lt;=0,0,IF(H2823&lt;=20000,H2823,IF(H2823&lt;=40000,ROUNDUP(H2823/2,0)+10000,IF(H2823&lt;=80000,ROUNDUP(H2823/4,0)+20000,40000)))),IF(H2823&lt;=0,IF(I2823&lt;=0,0,IF(I2823&lt;=25000,I2823,IF(I2823&lt;=50000,ROUNDUP(I2823/2,0)+12500,IF(I2823&lt;=100000,ROUNDUP(I2823/4,0)+25000,50000)))),MAX(IF(I2823&lt;=0,0,IF(I2823&lt;=25000,I2823,IF(I2823&lt;=50000,ROUNDUP(I2823/2,0)+12500,IF(I2823&lt;=100000,ROUNDUP(I2823/4,0)+25000,50000)))),MIN(IF(H2823&lt;=0,0,IF(H2823&lt;=20000,H2823,IF(H2823&lt;=40000,ROUNDUP(H2823/2,0)+10000,IF(H2823&lt;=80000,ROUNDUP(H2823/4,0)+20000,40000))))+IF(I2823&lt;=0,0,IF(I2823&lt;=25000,I2823,IF(I2823&lt;=50000,ROUNDUP(I2823/2,0)+12500,IF(I2823&lt;=100000,ROUNDUP(I2823/4,0)+25000,50000)))),40000))))</f>
        <v/>
      </c>
      <c r="R2823" s="18">
        <f>MIN(120000,O2823+P2823+Q2823)</f>
        <v/>
      </c>
      <c r="S2823" s="18">
        <f>IF(F2823&lt;=0,IF(E2823&lt;=0,0,IF(E2823&lt;=12000,E2823,IF(E2823&lt;=32000,ROUNDUP(E2823/2,0)+6000,IF(E2823&lt;=56000,ROUNDUP(E2823/4,0)+14000,28000)))),IF(E2823&lt;=0,IF(F2823&lt;=0,0,IF(F2823&lt;=15000,F2823,IF(F2823&lt;=40000,ROUNDUP(F2823/2,0)+7500,IF(F2823&lt;=70000,ROUNDUP(F2823/4,0)+17500,35000)))),MAX(IF(F2823&lt;=0,0,IF(F2823&lt;=15000,F2823,IF(F2823&lt;=40000,ROUNDUP(F2823/2,0)+7500,IF(F2823&lt;=70000,ROUNDUP(F2823/4,0)+17500,35000)))),MIN(IF(E2823&lt;=0,0,IF(E2823&lt;=12000,E2823,IF(E2823&lt;=32000,ROUNDUP(E2823/2,0)+6000,IF(E2823&lt;=56000,ROUNDUP(E2823/4,0)+14000,28000))))+IF(F2823&lt;=0,0,IF(F2823&lt;=15000,F2823,IF(F2823&lt;=40000,ROUNDUP(F2823/2,0)+7500,IF(F2823&lt;=70000,ROUNDUP(F2823/4,0)+17500,35000)))),28000))))</f>
        <v/>
      </c>
      <c r="T2823" s="18">
        <f>IF(G2823&lt;=0,0,IF(G2823&lt;=12000,G2823,IF(G2823&lt;=32000,ROUNDUP(G2823/2,0)+6000,IF(G2823&lt;=56000,ROUNDUP(G2823/4,0)+14000,28000))))</f>
        <v/>
      </c>
      <c r="U2823" s="18">
        <f>IF(I2823&lt;=0,IF(H2823&lt;=0,0,IF(H2823&lt;=12000,H2823,IF(H2823&lt;=32000,ROUNDUP(H2823/2,0)+6000,IF(H2823&lt;=56000,ROUNDUP(H2823/4,0)+14000,28000)))),IF(H2823&lt;=0,IF(I2823&lt;=0,0,IF(I2823&lt;=15000,I2823,IF(I2823&lt;=40000,ROUNDUP(I2823/2,0)+7500,IF(I2823&lt;=70000,ROUNDUP(I2823/4,0)+17500,35000)))),MAX(IF(I2823&lt;=0,0,IF(I2823&lt;=15000,I2823,IF(I2823&lt;=40000,ROUNDUP(I2823/2,0)+7500,IF(I2823&lt;=70000,ROUNDUP(I2823/4,0)+17500,35000)))),MIN(IF(H2823&lt;=0,0,IF(H2823&lt;=12000,H2823,IF(H2823&lt;=32000,ROUNDUP(H2823/2,0)+6000,IF(H2823&lt;=56000,ROUNDUP(H2823/4,0)+14000,28000))))+IF(I2823&lt;=0,0,IF(I2823&lt;=15000,I2823,IF(I2823&lt;=40000,ROUNDUP(I2823/2,0)+7500,IF(I2823&lt;=70000,ROUNDUP(I2823/4,0)+17500,35000)))),28000))))</f>
        <v/>
      </c>
      <c r="V2823" s="18">
        <f>MIN(70000,S2823+T2823+U2823)</f>
        <v/>
      </c>
      <c r="W2823" s="18">
        <f>MAX(0,ROUNDDOWN(M2823-J2823-N2823-K2823-0,-3))</f>
        <v/>
      </c>
      <c r="X2823" s="18">
        <f>MAX(0,ROUNDDOWN(M2823-J2823-N2823-K2823-R2823,-3))</f>
        <v/>
      </c>
      <c r="Y2823" s="18">
        <f>IF(W2823&lt;=0,0,ROUNDDOWN((W2823*LOOKUP(W2823,{0,1950001,3300001,6950001,9000001,18000001,40000001},{0.05,0.1,0.2,0.23,0.33,0.4,0.45})-LOOKUP(W2823,{0,1950001,3300001,6950001,9000001,18000001,40000001},{0,97500,427500,636000,1536000,2796000,4796000}))*1.021,-2))</f>
        <v/>
      </c>
      <c r="Z2823" s="18">
        <f>IF(X2823&lt;=0,0,ROUNDDOWN((X2823*LOOKUP(X2823,{0,1950001,3300001,6950001,9000001,18000001,40000001},{0.05,0.1,0.2,0.23,0.33,0.4,0.45})-LOOKUP(X2823,{0,1950001,3300001,6950001,9000001,18000001,40000001},{0,97500,427500,636000,1536000,2796000,4796000}))*1.021,-2))</f>
        <v/>
      </c>
      <c r="AA2823" s="18">
        <f>MAX(0,ROUNDDOWN(M2823-J2823-430000-L2823-0,-3))</f>
        <v/>
      </c>
      <c r="AB2823" s="18">
        <f>MAX(0,ROUNDDOWN(M2823-J2823-430000-L2823-V2823,-3))</f>
        <v/>
      </c>
      <c r="AC2823" s="18">
        <f>IF(M2823&lt;=450000,0,MAX(0,ROUNDDOWN(AA2823*0.06-MIN(50000,AA2823)*0.03,-2))+MAX(0,ROUNDDOWN(AA2823*0.04-MIN(50000,AA2823)*0.02,-2)))</f>
        <v/>
      </c>
      <c r="AD2823" s="18">
        <f>IF(M2823&lt;=450000,0,MAX(0,ROUNDDOWN(AB2823*0.06-MIN(50000,AB2823)*0.03,-2))+MAX(0,ROUNDDOWN(AB2823*0.04-MIN(50000,AB2823)*0.02,-2)))</f>
        <v/>
      </c>
      <c r="AE2823" s="18">
        <f>Y2823-Z2823</f>
        <v/>
      </c>
      <c r="AF2823" s="18">
        <f>AC2823-AD2823</f>
        <v/>
      </c>
      <c r="AG2823" s="18">
        <f>AE2823+AF2823</f>
        <v/>
      </c>
      <c r="AH2823" s="20">
        <f>IF(W2823&lt;=0,0,LOOKUP(W2823,{0,1950001,3300001,6950001,9000001,18000001,40000001},{0.05,0.1,0.2,0.23,0.33,0.4,0.45}))</f>
        <v/>
      </c>
    </row>
    <row r="2824">
      <c r="A2824" t="inlineStr">
        <is>
          <t>1万円刻み 一般8万円</t>
        </is>
      </c>
      <c r="B2824" s="18">
        <f>'4_1万円刻み'!$A$915</f>
        <v/>
      </c>
      <c r="C2824" s="19" t="n">
        <v>2026</v>
      </c>
      <c r="D2824" t="inlineStr">
        <is>
          <t>いいえ</t>
        </is>
      </c>
      <c r="E2824" s="18" t="n">
        <v>80000</v>
      </c>
      <c r="F2824" s="18" t="n">
        <v>0</v>
      </c>
      <c r="G2824" s="18" t="n">
        <v>0</v>
      </c>
      <c r="H2824" s="18" t="n">
        <v>0</v>
      </c>
      <c r="I2824" s="18" t="n">
        <v>0</v>
      </c>
      <c r="J2824" s="18">
        <f>ROUND(MIN(B2824/12,650000)*12*0.0915+MIN(B2824/12,1390000)*12*(0.0504+0)+B2824*0.005,0)</f>
        <v/>
      </c>
      <c r="K2824" s="18" t="n">
        <v>0</v>
      </c>
      <c r="L2824" s="18" t="n">
        <v>0</v>
      </c>
      <c r="M2824" s="18">
        <f>ROUND(IF(C2824&gt;=2026,IF(B2824&lt;741000,0,IF(B2824&lt;2191000,B2824-740000,IF(B2824&lt;2193000,1451000,IF(B2824&lt;2196000,1453000,IF(B2824&lt;2200000,1456000,IF(B2824&lt;3600000,ROUNDDOWN(B2824/4,-3)*2.8-80000,IF(B2824&lt;6600000,ROUNDDOWN(B2824/4,-3)*3.2-440000,IF(B2824&lt;8500000,ROUNDDOWN(B2824*0.9,0)-1100000,B2824-1950000)))))))),IF(B2824&lt;651000,0,IF(B2824&lt;1900000,B2824-650000,IF(B2824&lt;3600000,ROUNDDOWN(B2824/4,-3)*2.8-80000,IF(B2824&lt;6600000,ROUNDDOWN(B2824/4,-3)*3.2-440000,IF(B2824&lt;8500000,ROUNDDOWN(B2824*0.9,0)-1100000,B2824-1950000)))))),0)</f>
        <v/>
      </c>
      <c r="N2824" s="18">
        <f>IF(M2824&gt;23500000,NA(),IF(C2824&gt;=2026,IF(M2824&lt;=4890000,1040000,IF(M2824&lt;=6550000,670000,620000)),IF(M2824&lt;=1320000,950000,IF(M2824&lt;=3360000,880000,IF(M2824&lt;=4890000,680000,IF(M2824&lt;=6550000,630000,580000))))))</f>
        <v/>
      </c>
      <c r="O2824" s="18">
        <f>IF(F2824&lt;=0,IF(AND(D2824="はい",C2824&gt;=2026,C2824&lt;=2027),IF(E2824&lt;=0,0,IF(E2824&lt;=30000,E2824,IF(E2824&lt;=60000,ROUNDUP(E2824/2,0)+15000,IF(E2824&lt;=120000,ROUNDUP(E2824/4,0)+30000,60000)))),IF(E2824&lt;=0,0,IF(E2824&lt;=20000,E2824,IF(E2824&lt;=40000,ROUNDUP(E2824/2,0)+10000,IF(E2824&lt;=80000,ROUNDUP(E2824/4,0)+20000,40000))))),IF(E2824&lt;=0,IF(F2824&lt;=0,0,IF(F2824&lt;=25000,F2824,IF(F2824&lt;=50000,ROUNDUP(F2824/2,0)+12500,IF(F2824&lt;=100000,ROUNDUP(F2824/4,0)+25000,50000)))),MAX(IF(F2824&lt;=0,0,IF(F2824&lt;=25000,F2824,IF(F2824&lt;=50000,ROUNDUP(F2824/2,0)+12500,IF(F2824&lt;=100000,ROUNDUP(F2824/4,0)+25000,50000)))),MIN(IF(AND(D2824="はい",C2824&gt;=2026,C2824&lt;=2027),IF(E2824&lt;=0,0,IF(E2824&lt;=30000,E2824,IF(E2824&lt;=60000,ROUNDUP(E2824/2,0)+15000,IF(E2824&lt;=120000,ROUNDUP(E2824/4,0)+30000,60000)))),IF(E2824&lt;=0,0,IF(E2824&lt;=20000,E2824,IF(E2824&lt;=40000,ROUNDUP(E2824/2,0)+10000,IF(E2824&lt;=80000,ROUNDUP(E2824/4,0)+20000,40000)))))+IF(F2824&lt;=0,0,IF(F2824&lt;=25000,F2824,IF(F2824&lt;=50000,ROUNDUP(F2824/2,0)+12500,IF(F2824&lt;=100000,ROUNDUP(F2824/4,0)+25000,50000)))),IF(AND(D2824="はい",C2824&gt;=2026,C2824&lt;=2027),60000,40000)))))</f>
        <v/>
      </c>
      <c r="P2824" s="18">
        <f>IF(G2824&lt;=0,0,IF(G2824&lt;=20000,G2824,IF(G2824&lt;=40000,ROUNDUP(G2824/2,0)+10000,IF(G2824&lt;=80000,ROUNDUP(G2824/4,0)+20000,40000))))</f>
        <v/>
      </c>
      <c r="Q2824" s="18">
        <f>IF(I2824&lt;=0,IF(H2824&lt;=0,0,IF(H2824&lt;=20000,H2824,IF(H2824&lt;=40000,ROUNDUP(H2824/2,0)+10000,IF(H2824&lt;=80000,ROUNDUP(H2824/4,0)+20000,40000)))),IF(H2824&lt;=0,IF(I2824&lt;=0,0,IF(I2824&lt;=25000,I2824,IF(I2824&lt;=50000,ROUNDUP(I2824/2,0)+12500,IF(I2824&lt;=100000,ROUNDUP(I2824/4,0)+25000,50000)))),MAX(IF(I2824&lt;=0,0,IF(I2824&lt;=25000,I2824,IF(I2824&lt;=50000,ROUNDUP(I2824/2,0)+12500,IF(I2824&lt;=100000,ROUNDUP(I2824/4,0)+25000,50000)))),MIN(IF(H2824&lt;=0,0,IF(H2824&lt;=20000,H2824,IF(H2824&lt;=40000,ROUNDUP(H2824/2,0)+10000,IF(H2824&lt;=80000,ROUNDUP(H2824/4,0)+20000,40000))))+IF(I2824&lt;=0,0,IF(I2824&lt;=25000,I2824,IF(I2824&lt;=50000,ROUNDUP(I2824/2,0)+12500,IF(I2824&lt;=100000,ROUNDUP(I2824/4,0)+25000,50000)))),40000))))</f>
        <v/>
      </c>
      <c r="R2824" s="18">
        <f>MIN(120000,O2824+P2824+Q2824)</f>
        <v/>
      </c>
      <c r="S2824" s="18">
        <f>IF(F2824&lt;=0,IF(E2824&lt;=0,0,IF(E2824&lt;=12000,E2824,IF(E2824&lt;=32000,ROUNDUP(E2824/2,0)+6000,IF(E2824&lt;=56000,ROUNDUP(E2824/4,0)+14000,28000)))),IF(E2824&lt;=0,IF(F2824&lt;=0,0,IF(F2824&lt;=15000,F2824,IF(F2824&lt;=40000,ROUNDUP(F2824/2,0)+7500,IF(F2824&lt;=70000,ROUNDUP(F2824/4,0)+17500,35000)))),MAX(IF(F2824&lt;=0,0,IF(F2824&lt;=15000,F2824,IF(F2824&lt;=40000,ROUNDUP(F2824/2,0)+7500,IF(F2824&lt;=70000,ROUNDUP(F2824/4,0)+17500,35000)))),MIN(IF(E2824&lt;=0,0,IF(E2824&lt;=12000,E2824,IF(E2824&lt;=32000,ROUNDUP(E2824/2,0)+6000,IF(E2824&lt;=56000,ROUNDUP(E2824/4,0)+14000,28000))))+IF(F2824&lt;=0,0,IF(F2824&lt;=15000,F2824,IF(F2824&lt;=40000,ROUNDUP(F2824/2,0)+7500,IF(F2824&lt;=70000,ROUNDUP(F2824/4,0)+17500,35000)))),28000))))</f>
        <v/>
      </c>
      <c r="T2824" s="18">
        <f>IF(G2824&lt;=0,0,IF(G2824&lt;=12000,G2824,IF(G2824&lt;=32000,ROUNDUP(G2824/2,0)+6000,IF(G2824&lt;=56000,ROUNDUP(G2824/4,0)+14000,28000))))</f>
        <v/>
      </c>
      <c r="U2824" s="18">
        <f>IF(I2824&lt;=0,IF(H2824&lt;=0,0,IF(H2824&lt;=12000,H2824,IF(H2824&lt;=32000,ROUNDUP(H2824/2,0)+6000,IF(H2824&lt;=56000,ROUNDUP(H2824/4,0)+14000,28000)))),IF(H2824&lt;=0,IF(I2824&lt;=0,0,IF(I2824&lt;=15000,I2824,IF(I2824&lt;=40000,ROUNDUP(I2824/2,0)+7500,IF(I2824&lt;=70000,ROUNDUP(I2824/4,0)+17500,35000)))),MAX(IF(I2824&lt;=0,0,IF(I2824&lt;=15000,I2824,IF(I2824&lt;=40000,ROUNDUP(I2824/2,0)+7500,IF(I2824&lt;=70000,ROUNDUP(I2824/4,0)+17500,35000)))),MIN(IF(H2824&lt;=0,0,IF(H2824&lt;=12000,H2824,IF(H2824&lt;=32000,ROUNDUP(H2824/2,0)+6000,IF(H2824&lt;=56000,ROUNDUP(H2824/4,0)+14000,28000))))+IF(I2824&lt;=0,0,IF(I2824&lt;=15000,I2824,IF(I2824&lt;=40000,ROUNDUP(I2824/2,0)+7500,IF(I2824&lt;=70000,ROUNDUP(I2824/4,0)+17500,35000)))),28000))))</f>
        <v/>
      </c>
      <c r="V2824" s="18">
        <f>MIN(70000,S2824+T2824+U2824)</f>
        <v/>
      </c>
      <c r="W2824" s="18">
        <f>MAX(0,ROUNDDOWN(M2824-J2824-N2824-K2824-0,-3))</f>
        <v/>
      </c>
      <c r="X2824" s="18">
        <f>MAX(0,ROUNDDOWN(M2824-J2824-N2824-K2824-R2824,-3))</f>
        <v/>
      </c>
      <c r="Y2824" s="18">
        <f>IF(W2824&lt;=0,0,ROUNDDOWN((W2824*LOOKUP(W2824,{0,1950001,3300001,6950001,9000001,18000001,40000001},{0.05,0.1,0.2,0.23,0.33,0.4,0.45})-LOOKUP(W2824,{0,1950001,3300001,6950001,9000001,18000001,40000001},{0,97500,427500,636000,1536000,2796000,4796000}))*1.021,-2))</f>
        <v/>
      </c>
      <c r="Z2824" s="18">
        <f>IF(X2824&lt;=0,0,ROUNDDOWN((X2824*LOOKUP(X2824,{0,1950001,3300001,6950001,9000001,18000001,40000001},{0.05,0.1,0.2,0.23,0.33,0.4,0.45})-LOOKUP(X2824,{0,1950001,3300001,6950001,9000001,18000001,40000001},{0,97500,427500,636000,1536000,2796000,4796000}))*1.021,-2))</f>
        <v/>
      </c>
      <c r="AA2824" s="18">
        <f>MAX(0,ROUNDDOWN(M2824-J2824-430000-L2824-0,-3))</f>
        <v/>
      </c>
      <c r="AB2824" s="18">
        <f>MAX(0,ROUNDDOWN(M2824-J2824-430000-L2824-V2824,-3))</f>
        <v/>
      </c>
      <c r="AC2824" s="18">
        <f>IF(M2824&lt;=450000,0,MAX(0,ROUNDDOWN(AA2824*0.06-MIN(50000,AA2824)*0.03,-2))+MAX(0,ROUNDDOWN(AA2824*0.04-MIN(50000,AA2824)*0.02,-2)))</f>
        <v/>
      </c>
      <c r="AD2824" s="18">
        <f>IF(M2824&lt;=450000,0,MAX(0,ROUNDDOWN(AB2824*0.06-MIN(50000,AB2824)*0.03,-2))+MAX(0,ROUNDDOWN(AB2824*0.04-MIN(50000,AB2824)*0.02,-2)))</f>
        <v/>
      </c>
      <c r="AE2824" s="18">
        <f>Y2824-Z2824</f>
        <v/>
      </c>
      <c r="AF2824" s="18">
        <f>AC2824-AD2824</f>
        <v/>
      </c>
      <c r="AG2824" s="18">
        <f>AE2824+AF2824</f>
        <v/>
      </c>
      <c r="AH2824" s="20">
        <f>IF(W2824&lt;=0,0,LOOKUP(W2824,{0,1950001,3300001,6950001,9000001,18000001,40000001},{0.05,0.1,0.2,0.23,0.33,0.4,0.45}))</f>
        <v/>
      </c>
    </row>
    <row r="2825">
      <c r="A2825" t="inlineStr">
        <is>
          <t>1万円刻み 特例あり一般12万円</t>
        </is>
      </c>
      <c r="B2825" s="18">
        <f>'4_1万円刻み'!$A$915</f>
        <v/>
      </c>
      <c r="C2825" s="19" t="n">
        <v>2026</v>
      </c>
      <c r="D2825" t="inlineStr">
        <is>
          <t>はい</t>
        </is>
      </c>
      <c r="E2825" s="18" t="n">
        <v>120000</v>
      </c>
      <c r="F2825" s="18" t="n">
        <v>0</v>
      </c>
      <c r="G2825" s="18" t="n">
        <v>0</v>
      </c>
      <c r="H2825" s="18" t="n">
        <v>0</v>
      </c>
      <c r="I2825" s="18" t="n">
        <v>0</v>
      </c>
      <c r="J2825" s="18">
        <f>ROUND(MIN(B2825/12,650000)*12*0.0915+MIN(B2825/12,1390000)*12*(0.0504+0)+B2825*0.005,0)</f>
        <v/>
      </c>
      <c r="K2825" s="18" t="n">
        <v>0</v>
      </c>
      <c r="L2825" s="18" t="n">
        <v>0</v>
      </c>
      <c r="M2825" s="18">
        <f>ROUND(IF(C2825&gt;=2026,IF(B2825&lt;741000,0,IF(B2825&lt;2191000,B2825-740000,IF(B2825&lt;2193000,1451000,IF(B2825&lt;2196000,1453000,IF(B2825&lt;2200000,1456000,IF(B2825&lt;3600000,ROUNDDOWN(B2825/4,-3)*2.8-80000,IF(B2825&lt;6600000,ROUNDDOWN(B2825/4,-3)*3.2-440000,IF(B2825&lt;8500000,ROUNDDOWN(B2825*0.9,0)-1100000,B2825-1950000)))))))),IF(B2825&lt;651000,0,IF(B2825&lt;1900000,B2825-650000,IF(B2825&lt;3600000,ROUNDDOWN(B2825/4,-3)*2.8-80000,IF(B2825&lt;6600000,ROUNDDOWN(B2825/4,-3)*3.2-440000,IF(B2825&lt;8500000,ROUNDDOWN(B2825*0.9,0)-1100000,B2825-1950000)))))),0)</f>
        <v/>
      </c>
      <c r="N2825" s="18">
        <f>IF(M2825&gt;23500000,NA(),IF(C2825&gt;=2026,IF(M2825&lt;=4890000,1040000,IF(M2825&lt;=6550000,670000,620000)),IF(M2825&lt;=1320000,950000,IF(M2825&lt;=3360000,880000,IF(M2825&lt;=4890000,680000,IF(M2825&lt;=6550000,630000,580000))))))</f>
        <v/>
      </c>
      <c r="O2825" s="18">
        <f>IF(F2825&lt;=0,IF(AND(D2825="はい",C2825&gt;=2026,C2825&lt;=2027),IF(E2825&lt;=0,0,IF(E2825&lt;=30000,E2825,IF(E2825&lt;=60000,ROUNDUP(E2825/2,0)+15000,IF(E2825&lt;=120000,ROUNDUP(E2825/4,0)+30000,60000)))),IF(E2825&lt;=0,0,IF(E2825&lt;=20000,E2825,IF(E2825&lt;=40000,ROUNDUP(E2825/2,0)+10000,IF(E2825&lt;=80000,ROUNDUP(E2825/4,0)+20000,40000))))),IF(E2825&lt;=0,IF(F2825&lt;=0,0,IF(F2825&lt;=25000,F2825,IF(F2825&lt;=50000,ROUNDUP(F2825/2,0)+12500,IF(F2825&lt;=100000,ROUNDUP(F2825/4,0)+25000,50000)))),MAX(IF(F2825&lt;=0,0,IF(F2825&lt;=25000,F2825,IF(F2825&lt;=50000,ROUNDUP(F2825/2,0)+12500,IF(F2825&lt;=100000,ROUNDUP(F2825/4,0)+25000,50000)))),MIN(IF(AND(D2825="はい",C2825&gt;=2026,C2825&lt;=2027),IF(E2825&lt;=0,0,IF(E2825&lt;=30000,E2825,IF(E2825&lt;=60000,ROUNDUP(E2825/2,0)+15000,IF(E2825&lt;=120000,ROUNDUP(E2825/4,0)+30000,60000)))),IF(E2825&lt;=0,0,IF(E2825&lt;=20000,E2825,IF(E2825&lt;=40000,ROUNDUP(E2825/2,0)+10000,IF(E2825&lt;=80000,ROUNDUP(E2825/4,0)+20000,40000)))))+IF(F2825&lt;=0,0,IF(F2825&lt;=25000,F2825,IF(F2825&lt;=50000,ROUNDUP(F2825/2,0)+12500,IF(F2825&lt;=100000,ROUNDUP(F2825/4,0)+25000,50000)))),IF(AND(D2825="はい",C2825&gt;=2026,C2825&lt;=2027),60000,40000)))))</f>
        <v/>
      </c>
      <c r="P2825" s="18">
        <f>IF(G2825&lt;=0,0,IF(G2825&lt;=20000,G2825,IF(G2825&lt;=40000,ROUNDUP(G2825/2,0)+10000,IF(G2825&lt;=80000,ROUNDUP(G2825/4,0)+20000,40000))))</f>
        <v/>
      </c>
      <c r="Q2825" s="18">
        <f>IF(I2825&lt;=0,IF(H2825&lt;=0,0,IF(H2825&lt;=20000,H2825,IF(H2825&lt;=40000,ROUNDUP(H2825/2,0)+10000,IF(H2825&lt;=80000,ROUNDUP(H2825/4,0)+20000,40000)))),IF(H2825&lt;=0,IF(I2825&lt;=0,0,IF(I2825&lt;=25000,I2825,IF(I2825&lt;=50000,ROUNDUP(I2825/2,0)+12500,IF(I2825&lt;=100000,ROUNDUP(I2825/4,0)+25000,50000)))),MAX(IF(I2825&lt;=0,0,IF(I2825&lt;=25000,I2825,IF(I2825&lt;=50000,ROUNDUP(I2825/2,0)+12500,IF(I2825&lt;=100000,ROUNDUP(I2825/4,0)+25000,50000)))),MIN(IF(H2825&lt;=0,0,IF(H2825&lt;=20000,H2825,IF(H2825&lt;=40000,ROUNDUP(H2825/2,0)+10000,IF(H2825&lt;=80000,ROUNDUP(H2825/4,0)+20000,40000))))+IF(I2825&lt;=0,0,IF(I2825&lt;=25000,I2825,IF(I2825&lt;=50000,ROUNDUP(I2825/2,0)+12500,IF(I2825&lt;=100000,ROUNDUP(I2825/4,0)+25000,50000)))),40000))))</f>
        <v/>
      </c>
      <c r="R2825" s="18">
        <f>MIN(120000,O2825+P2825+Q2825)</f>
        <v/>
      </c>
      <c r="S2825" s="18">
        <f>IF(F2825&lt;=0,IF(E2825&lt;=0,0,IF(E2825&lt;=12000,E2825,IF(E2825&lt;=32000,ROUNDUP(E2825/2,0)+6000,IF(E2825&lt;=56000,ROUNDUP(E2825/4,0)+14000,28000)))),IF(E2825&lt;=0,IF(F2825&lt;=0,0,IF(F2825&lt;=15000,F2825,IF(F2825&lt;=40000,ROUNDUP(F2825/2,0)+7500,IF(F2825&lt;=70000,ROUNDUP(F2825/4,0)+17500,35000)))),MAX(IF(F2825&lt;=0,0,IF(F2825&lt;=15000,F2825,IF(F2825&lt;=40000,ROUNDUP(F2825/2,0)+7500,IF(F2825&lt;=70000,ROUNDUP(F2825/4,0)+17500,35000)))),MIN(IF(E2825&lt;=0,0,IF(E2825&lt;=12000,E2825,IF(E2825&lt;=32000,ROUNDUP(E2825/2,0)+6000,IF(E2825&lt;=56000,ROUNDUP(E2825/4,0)+14000,28000))))+IF(F2825&lt;=0,0,IF(F2825&lt;=15000,F2825,IF(F2825&lt;=40000,ROUNDUP(F2825/2,0)+7500,IF(F2825&lt;=70000,ROUNDUP(F2825/4,0)+17500,35000)))),28000))))</f>
        <v/>
      </c>
      <c r="T2825" s="18">
        <f>IF(G2825&lt;=0,0,IF(G2825&lt;=12000,G2825,IF(G2825&lt;=32000,ROUNDUP(G2825/2,0)+6000,IF(G2825&lt;=56000,ROUNDUP(G2825/4,0)+14000,28000))))</f>
        <v/>
      </c>
      <c r="U2825" s="18">
        <f>IF(I2825&lt;=0,IF(H2825&lt;=0,0,IF(H2825&lt;=12000,H2825,IF(H2825&lt;=32000,ROUNDUP(H2825/2,0)+6000,IF(H2825&lt;=56000,ROUNDUP(H2825/4,0)+14000,28000)))),IF(H2825&lt;=0,IF(I2825&lt;=0,0,IF(I2825&lt;=15000,I2825,IF(I2825&lt;=40000,ROUNDUP(I2825/2,0)+7500,IF(I2825&lt;=70000,ROUNDUP(I2825/4,0)+17500,35000)))),MAX(IF(I2825&lt;=0,0,IF(I2825&lt;=15000,I2825,IF(I2825&lt;=40000,ROUNDUP(I2825/2,0)+7500,IF(I2825&lt;=70000,ROUNDUP(I2825/4,0)+17500,35000)))),MIN(IF(H2825&lt;=0,0,IF(H2825&lt;=12000,H2825,IF(H2825&lt;=32000,ROUNDUP(H2825/2,0)+6000,IF(H2825&lt;=56000,ROUNDUP(H2825/4,0)+14000,28000))))+IF(I2825&lt;=0,0,IF(I2825&lt;=15000,I2825,IF(I2825&lt;=40000,ROUNDUP(I2825/2,0)+7500,IF(I2825&lt;=70000,ROUNDUP(I2825/4,0)+17500,35000)))),28000))))</f>
        <v/>
      </c>
      <c r="V2825" s="18">
        <f>MIN(70000,S2825+T2825+U2825)</f>
        <v/>
      </c>
      <c r="W2825" s="18">
        <f>MAX(0,ROUNDDOWN(M2825-J2825-N2825-K2825-0,-3))</f>
        <v/>
      </c>
      <c r="X2825" s="18">
        <f>MAX(0,ROUNDDOWN(M2825-J2825-N2825-K2825-R2825,-3))</f>
        <v/>
      </c>
      <c r="Y2825" s="18">
        <f>IF(W2825&lt;=0,0,ROUNDDOWN((W2825*LOOKUP(W2825,{0,1950001,3300001,6950001,9000001,18000001,40000001},{0.05,0.1,0.2,0.23,0.33,0.4,0.45})-LOOKUP(W2825,{0,1950001,3300001,6950001,9000001,18000001,40000001},{0,97500,427500,636000,1536000,2796000,4796000}))*1.021,-2))</f>
        <v/>
      </c>
      <c r="Z2825" s="18">
        <f>IF(X2825&lt;=0,0,ROUNDDOWN((X2825*LOOKUP(X2825,{0,1950001,3300001,6950001,9000001,18000001,40000001},{0.05,0.1,0.2,0.23,0.33,0.4,0.45})-LOOKUP(X2825,{0,1950001,3300001,6950001,9000001,18000001,40000001},{0,97500,427500,636000,1536000,2796000,4796000}))*1.021,-2))</f>
        <v/>
      </c>
      <c r="AA2825" s="18">
        <f>MAX(0,ROUNDDOWN(M2825-J2825-430000-L2825-0,-3))</f>
        <v/>
      </c>
      <c r="AB2825" s="18">
        <f>MAX(0,ROUNDDOWN(M2825-J2825-430000-L2825-V2825,-3))</f>
        <v/>
      </c>
      <c r="AC2825" s="18">
        <f>IF(M2825&lt;=450000,0,MAX(0,ROUNDDOWN(AA2825*0.06-MIN(50000,AA2825)*0.03,-2))+MAX(0,ROUNDDOWN(AA2825*0.04-MIN(50000,AA2825)*0.02,-2)))</f>
        <v/>
      </c>
      <c r="AD2825" s="18">
        <f>IF(M2825&lt;=450000,0,MAX(0,ROUNDDOWN(AB2825*0.06-MIN(50000,AB2825)*0.03,-2))+MAX(0,ROUNDDOWN(AB2825*0.04-MIN(50000,AB2825)*0.02,-2)))</f>
        <v/>
      </c>
      <c r="AE2825" s="18">
        <f>Y2825-Z2825</f>
        <v/>
      </c>
      <c r="AF2825" s="18">
        <f>AC2825-AD2825</f>
        <v/>
      </c>
      <c r="AG2825" s="18">
        <f>AE2825+AF2825</f>
        <v/>
      </c>
      <c r="AH2825" s="20">
        <f>IF(W2825&lt;=0,0,LOOKUP(W2825,{0,1950001,3300001,6950001,9000001,18000001,40000001},{0.05,0.1,0.2,0.23,0.33,0.4,0.45}))</f>
        <v/>
      </c>
    </row>
    <row r="2826">
      <c r="A2826" t="inlineStr">
        <is>
          <t>1万円刻み 3区分8万円ずつ</t>
        </is>
      </c>
      <c r="B2826" s="18">
        <f>'4_1万円刻み'!$A$916</f>
        <v/>
      </c>
      <c r="C2826" s="19" t="n">
        <v>2026</v>
      </c>
      <c r="D2826" t="inlineStr">
        <is>
          <t>いいえ</t>
        </is>
      </c>
      <c r="E2826" s="18" t="n">
        <v>80000</v>
      </c>
      <c r="F2826" s="18" t="n">
        <v>0</v>
      </c>
      <c r="G2826" s="18" t="n">
        <v>80000</v>
      </c>
      <c r="H2826" s="18" t="n">
        <v>80000</v>
      </c>
      <c r="I2826" s="18" t="n">
        <v>0</v>
      </c>
      <c r="J2826" s="18">
        <f>ROUND(MIN(B2826/12,650000)*12*0.0915+MIN(B2826/12,1390000)*12*(0.0504+0)+B2826*0.005,0)</f>
        <v/>
      </c>
      <c r="K2826" s="18" t="n">
        <v>0</v>
      </c>
      <c r="L2826" s="18" t="n">
        <v>0</v>
      </c>
      <c r="M2826" s="18">
        <f>ROUND(IF(C2826&gt;=2026,IF(B2826&lt;741000,0,IF(B2826&lt;2191000,B2826-740000,IF(B2826&lt;2193000,1451000,IF(B2826&lt;2196000,1453000,IF(B2826&lt;2200000,1456000,IF(B2826&lt;3600000,ROUNDDOWN(B2826/4,-3)*2.8-80000,IF(B2826&lt;6600000,ROUNDDOWN(B2826/4,-3)*3.2-440000,IF(B2826&lt;8500000,ROUNDDOWN(B2826*0.9,0)-1100000,B2826-1950000)))))))),IF(B2826&lt;651000,0,IF(B2826&lt;1900000,B2826-650000,IF(B2826&lt;3600000,ROUNDDOWN(B2826/4,-3)*2.8-80000,IF(B2826&lt;6600000,ROUNDDOWN(B2826/4,-3)*3.2-440000,IF(B2826&lt;8500000,ROUNDDOWN(B2826*0.9,0)-1100000,B2826-1950000)))))),0)</f>
        <v/>
      </c>
      <c r="N2826" s="18">
        <f>IF(M2826&gt;23500000,NA(),IF(C2826&gt;=2026,IF(M2826&lt;=4890000,1040000,IF(M2826&lt;=6550000,670000,620000)),IF(M2826&lt;=1320000,950000,IF(M2826&lt;=3360000,880000,IF(M2826&lt;=4890000,680000,IF(M2826&lt;=6550000,630000,580000))))))</f>
        <v/>
      </c>
      <c r="O2826" s="18">
        <f>IF(F2826&lt;=0,IF(AND(D2826="はい",C2826&gt;=2026,C2826&lt;=2027),IF(E2826&lt;=0,0,IF(E2826&lt;=30000,E2826,IF(E2826&lt;=60000,ROUNDUP(E2826/2,0)+15000,IF(E2826&lt;=120000,ROUNDUP(E2826/4,0)+30000,60000)))),IF(E2826&lt;=0,0,IF(E2826&lt;=20000,E2826,IF(E2826&lt;=40000,ROUNDUP(E2826/2,0)+10000,IF(E2826&lt;=80000,ROUNDUP(E2826/4,0)+20000,40000))))),IF(E2826&lt;=0,IF(F2826&lt;=0,0,IF(F2826&lt;=25000,F2826,IF(F2826&lt;=50000,ROUNDUP(F2826/2,0)+12500,IF(F2826&lt;=100000,ROUNDUP(F2826/4,0)+25000,50000)))),MAX(IF(F2826&lt;=0,0,IF(F2826&lt;=25000,F2826,IF(F2826&lt;=50000,ROUNDUP(F2826/2,0)+12500,IF(F2826&lt;=100000,ROUNDUP(F2826/4,0)+25000,50000)))),MIN(IF(AND(D2826="はい",C2826&gt;=2026,C2826&lt;=2027),IF(E2826&lt;=0,0,IF(E2826&lt;=30000,E2826,IF(E2826&lt;=60000,ROUNDUP(E2826/2,0)+15000,IF(E2826&lt;=120000,ROUNDUP(E2826/4,0)+30000,60000)))),IF(E2826&lt;=0,0,IF(E2826&lt;=20000,E2826,IF(E2826&lt;=40000,ROUNDUP(E2826/2,0)+10000,IF(E2826&lt;=80000,ROUNDUP(E2826/4,0)+20000,40000)))))+IF(F2826&lt;=0,0,IF(F2826&lt;=25000,F2826,IF(F2826&lt;=50000,ROUNDUP(F2826/2,0)+12500,IF(F2826&lt;=100000,ROUNDUP(F2826/4,0)+25000,50000)))),IF(AND(D2826="はい",C2826&gt;=2026,C2826&lt;=2027),60000,40000)))))</f>
        <v/>
      </c>
      <c r="P2826" s="18">
        <f>IF(G2826&lt;=0,0,IF(G2826&lt;=20000,G2826,IF(G2826&lt;=40000,ROUNDUP(G2826/2,0)+10000,IF(G2826&lt;=80000,ROUNDUP(G2826/4,0)+20000,40000))))</f>
        <v/>
      </c>
      <c r="Q2826" s="18">
        <f>IF(I2826&lt;=0,IF(H2826&lt;=0,0,IF(H2826&lt;=20000,H2826,IF(H2826&lt;=40000,ROUNDUP(H2826/2,0)+10000,IF(H2826&lt;=80000,ROUNDUP(H2826/4,0)+20000,40000)))),IF(H2826&lt;=0,IF(I2826&lt;=0,0,IF(I2826&lt;=25000,I2826,IF(I2826&lt;=50000,ROUNDUP(I2826/2,0)+12500,IF(I2826&lt;=100000,ROUNDUP(I2826/4,0)+25000,50000)))),MAX(IF(I2826&lt;=0,0,IF(I2826&lt;=25000,I2826,IF(I2826&lt;=50000,ROUNDUP(I2826/2,0)+12500,IF(I2826&lt;=100000,ROUNDUP(I2826/4,0)+25000,50000)))),MIN(IF(H2826&lt;=0,0,IF(H2826&lt;=20000,H2826,IF(H2826&lt;=40000,ROUNDUP(H2826/2,0)+10000,IF(H2826&lt;=80000,ROUNDUP(H2826/4,0)+20000,40000))))+IF(I2826&lt;=0,0,IF(I2826&lt;=25000,I2826,IF(I2826&lt;=50000,ROUNDUP(I2826/2,0)+12500,IF(I2826&lt;=100000,ROUNDUP(I2826/4,0)+25000,50000)))),40000))))</f>
        <v/>
      </c>
      <c r="R2826" s="18">
        <f>MIN(120000,O2826+P2826+Q2826)</f>
        <v/>
      </c>
      <c r="S2826" s="18">
        <f>IF(F2826&lt;=0,IF(E2826&lt;=0,0,IF(E2826&lt;=12000,E2826,IF(E2826&lt;=32000,ROUNDUP(E2826/2,0)+6000,IF(E2826&lt;=56000,ROUNDUP(E2826/4,0)+14000,28000)))),IF(E2826&lt;=0,IF(F2826&lt;=0,0,IF(F2826&lt;=15000,F2826,IF(F2826&lt;=40000,ROUNDUP(F2826/2,0)+7500,IF(F2826&lt;=70000,ROUNDUP(F2826/4,0)+17500,35000)))),MAX(IF(F2826&lt;=0,0,IF(F2826&lt;=15000,F2826,IF(F2826&lt;=40000,ROUNDUP(F2826/2,0)+7500,IF(F2826&lt;=70000,ROUNDUP(F2826/4,0)+17500,35000)))),MIN(IF(E2826&lt;=0,0,IF(E2826&lt;=12000,E2826,IF(E2826&lt;=32000,ROUNDUP(E2826/2,0)+6000,IF(E2826&lt;=56000,ROUNDUP(E2826/4,0)+14000,28000))))+IF(F2826&lt;=0,0,IF(F2826&lt;=15000,F2826,IF(F2826&lt;=40000,ROUNDUP(F2826/2,0)+7500,IF(F2826&lt;=70000,ROUNDUP(F2826/4,0)+17500,35000)))),28000))))</f>
        <v/>
      </c>
      <c r="T2826" s="18">
        <f>IF(G2826&lt;=0,0,IF(G2826&lt;=12000,G2826,IF(G2826&lt;=32000,ROUNDUP(G2826/2,0)+6000,IF(G2826&lt;=56000,ROUNDUP(G2826/4,0)+14000,28000))))</f>
        <v/>
      </c>
      <c r="U2826" s="18">
        <f>IF(I2826&lt;=0,IF(H2826&lt;=0,0,IF(H2826&lt;=12000,H2826,IF(H2826&lt;=32000,ROUNDUP(H2826/2,0)+6000,IF(H2826&lt;=56000,ROUNDUP(H2826/4,0)+14000,28000)))),IF(H2826&lt;=0,IF(I2826&lt;=0,0,IF(I2826&lt;=15000,I2826,IF(I2826&lt;=40000,ROUNDUP(I2826/2,0)+7500,IF(I2826&lt;=70000,ROUNDUP(I2826/4,0)+17500,35000)))),MAX(IF(I2826&lt;=0,0,IF(I2826&lt;=15000,I2826,IF(I2826&lt;=40000,ROUNDUP(I2826/2,0)+7500,IF(I2826&lt;=70000,ROUNDUP(I2826/4,0)+17500,35000)))),MIN(IF(H2826&lt;=0,0,IF(H2826&lt;=12000,H2826,IF(H2826&lt;=32000,ROUNDUP(H2826/2,0)+6000,IF(H2826&lt;=56000,ROUNDUP(H2826/4,0)+14000,28000))))+IF(I2826&lt;=0,0,IF(I2826&lt;=15000,I2826,IF(I2826&lt;=40000,ROUNDUP(I2826/2,0)+7500,IF(I2826&lt;=70000,ROUNDUP(I2826/4,0)+17500,35000)))),28000))))</f>
        <v/>
      </c>
      <c r="V2826" s="18">
        <f>MIN(70000,S2826+T2826+U2826)</f>
        <v/>
      </c>
      <c r="W2826" s="18">
        <f>MAX(0,ROUNDDOWN(M2826-J2826-N2826-K2826-0,-3))</f>
        <v/>
      </c>
      <c r="X2826" s="18">
        <f>MAX(0,ROUNDDOWN(M2826-J2826-N2826-K2826-R2826,-3))</f>
        <v/>
      </c>
      <c r="Y2826" s="18">
        <f>IF(W2826&lt;=0,0,ROUNDDOWN((W2826*LOOKUP(W2826,{0,1950001,3300001,6950001,9000001,18000001,40000001},{0.05,0.1,0.2,0.23,0.33,0.4,0.45})-LOOKUP(W2826,{0,1950001,3300001,6950001,9000001,18000001,40000001},{0,97500,427500,636000,1536000,2796000,4796000}))*1.021,-2))</f>
        <v/>
      </c>
      <c r="Z2826" s="18">
        <f>IF(X2826&lt;=0,0,ROUNDDOWN((X2826*LOOKUP(X2826,{0,1950001,3300001,6950001,9000001,18000001,40000001},{0.05,0.1,0.2,0.23,0.33,0.4,0.45})-LOOKUP(X2826,{0,1950001,3300001,6950001,9000001,18000001,40000001},{0,97500,427500,636000,1536000,2796000,4796000}))*1.021,-2))</f>
        <v/>
      </c>
      <c r="AA2826" s="18">
        <f>MAX(0,ROUNDDOWN(M2826-J2826-430000-L2826-0,-3))</f>
        <v/>
      </c>
      <c r="AB2826" s="18">
        <f>MAX(0,ROUNDDOWN(M2826-J2826-430000-L2826-V2826,-3))</f>
        <v/>
      </c>
      <c r="AC2826" s="18">
        <f>IF(M2826&lt;=450000,0,MAX(0,ROUNDDOWN(AA2826*0.06-MIN(50000,AA2826)*0.03,-2))+MAX(0,ROUNDDOWN(AA2826*0.04-MIN(50000,AA2826)*0.02,-2)))</f>
        <v/>
      </c>
      <c r="AD2826" s="18">
        <f>IF(M2826&lt;=450000,0,MAX(0,ROUNDDOWN(AB2826*0.06-MIN(50000,AB2826)*0.03,-2))+MAX(0,ROUNDDOWN(AB2826*0.04-MIN(50000,AB2826)*0.02,-2)))</f>
        <v/>
      </c>
      <c r="AE2826" s="18">
        <f>Y2826-Z2826</f>
        <v/>
      </c>
      <c r="AF2826" s="18">
        <f>AC2826-AD2826</f>
        <v/>
      </c>
      <c r="AG2826" s="18">
        <f>AE2826+AF2826</f>
        <v/>
      </c>
      <c r="AH2826" s="20">
        <f>IF(W2826&lt;=0,0,LOOKUP(W2826,{0,1950001,3300001,6950001,9000001,18000001,40000001},{0.05,0.1,0.2,0.23,0.33,0.4,0.45}))</f>
        <v/>
      </c>
    </row>
    <row r="2827">
      <c r="A2827" t="inlineStr">
        <is>
          <t>1万円刻み 一般8万円</t>
        </is>
      </c>
      <c r="B2827" s="18">
        <f>'4_1万円刻み'!$A$916</f>
        <v/>
      </c>
      <c r="C2827" s="19" t="n">
        <v>2026</v>
      </c>
      <c r="D2827" t="inlineStr">
        <is>
          <t>いいえ</t>
        </is>
      </c>
      <c r="E2827" s="18" t="n">
        <v>80000</v>
      </c>
      <c r="F2827" s="18" t="n">
        <v>0</v>
      </c>
      <c r="G2827" s="18" t="n">
        <v>0</v>
      </c>
      <c r="H2827" s="18" t="n">
        <v>0</v>
      </c>
      <c r="I2827" s="18" t="n">
        <v>0</v>
      </c>
      <c r="J2827" s="18">
        <f>ROUND(MIN(B2827/12,650000)*12*0.0915+MIN(B2827/12,1390000)*12*(0.0504+0)+B2827*0.005,0)</f>
        <v/>
      </c>
      <c r="K2827" s="18" t="n">
        <v>0</v>
      </c>
      <c r="L2827" s="18" t="n">
        <v>0</v>
      </c>
      <c r="M2827" s="18">
        <f>ROUND(IF(C2827&gt;=2026,IF(B2827&lt;741000,0,IF(B2827&lt;2191000,B2827-740000,IF(B2827&lt;2193000,1451000,IF(B2827&lt;2196000,1453000,IF(B2827&lt;2200000,1456000,IF(B2827&lt;3600000,ROUNDDOWN(B2827/4,-3)*2.8-80000,IF(B2827&lt;6600000,ROUNDDOWN(B2827/4,-3)*3.2-440000,IF(B2827&lt;8500000,ROUNDDOWN(B2827*0.9,0)-1100000,B2827-1950000)))))))),IF(B2827&lt;651000,0,IF(B2827&lt;1900000,B2827-650000,IF(B2827&lt;3600000,ROUNDDOWN(B2827/4,-3)*2.8-80000,IF(B2827&lt;6600000,ROUNDDOWN(B2827/4,-3)*3.2-440000,IF(B2827&lt;8500000,ROUNDDOWN(B2827*0.9,0)-1100000,B2827-1950000)))))),0)</f>
        <v/>
      </c>
      <c r="N2827" s="18">
        <f>IF(M2827&gt;23500000,NA(),IF(C2827&gt;=2026,IF(M2827&lt;=4890000,1040000,IF(M2827&lt;=6550000,670000,620000)),IF(M2827&lt;=1320000,950000,IF(M2827&lt;=3360000,880000,IF(M2827&lt;=4890000,680000,IF(M2827&lt;=6550000,630000,580000))))))</f>
        <v/>
      </c>
      <c r="O2827" s="18">
        <f>IF(F2827&lt;=0,IF(AND(D2827="はい",C2827&gt;=2026,C2827&lt;=2027),IF(E2827&lt;=0,0,IF(E2827&lt;=30000,E2827,IF(E2827&lt;=60000,ROUNDUP(E2827/2,0)+15000,IF(E2827&lt;=120000,ROUNDUP(E2827/4,0)+30000,60000)))),IF(E2827&lt;=0,0,IF(E2827&lt;=20000,E2827,IF(E2827&lt;=40000,ROUNDUP(E2827/2,0)+10000,IF(E2827&lt;=80000,ROUNDUP(E2827/4,0)+20000,40000))))),IF(E2827&lt;=0,IF(F2827&lt;=0,0,IF(F2827&lt;=25000,F2827,IF(F2827&lt;=50000,ROUNDUP(F2827/2,0)+12500,IF(F2827&lt;=100000,ROUNDUP(F2827/4,0)+25000,50000)))),MAX(IF(F2827&lt;=0,0,IF(F2827&lt;=25000,F2827,IF(F2827&lt;=50000,ROUNDUP(F2827/2,0)+12500,IF(F2827&lt;=100000,ROUNDUP(F2827/4,0)+25000,50000)))),MIN(IF(AND(D2827="はい",C2827&gt;=2026,C2827&lt;=2027),IF(E2827&lt;=0,0,IF(E2827&lt;=30000,E2827,IF(E2827&lt;=60000,ROUNDUP(E2827/2,0)+15000,IF(E2827&lt;=120000,ROUNDUP(E2827/4,0)+30000,60000)))),IF(E2827&lt;=0,0,IF(E2827&lt;=20000,E2827,IF(E2827&lt;=40000,ROUNDUP(E2827/2,0)+10000,IF(E2827&lt;=80000,ROUNDUP(E2827/4,0)+20000,40000)))))+IF(F2827&lt;=0,0,IF(F2827&lt;=25000,F2827,IF(F2827&lt;=50000,ROUNDUP(F2827/2,0)+12500,IF(F2827&lt;=100000,ROUNDUP(F2827/4,0)+25000,50000)))),IF(AND(D2827="はい",C2827&gt;=2026,C2827&lt;=2027),60000,40000)))))</f>
        <v/>
      </c>
      <c r="P2827" s="18">
        <f>IF(G2827&lt;=0,0,IF(G2827&lt;=20000,G2827,IF(G2827&lt;=40000,ROUNDUP(G2827/2,0)+10000,IF(G2827&lt;=80000,ROUNDUP(G2827/4,0)+20000,40000))))</f>
        <v/>
      </c>
      <c r="Q2827" s="18">
        <f>IF(I2827&lt;=0,IF(H2827&lt;=0,0,IF(H2827&lt;=20000,H2827,IF(H2827&lt;=40000,ROUNDUP(H2827/2,0)+10000,IF(H2827&lt;=80000,ROUNDUP(H2827/4,0)+20000,40000)))),IF(H2827&lt;=0,IF(I2827&lt;=0,0,IF(I2827&lt;=25000,I2827,IF(I2827&lt;=50000,ROUNDUP(I2827/2,0)+12500,IF(I2827&lt;=100000,ROUNDUP(I2827/4,0)+25000,50000)))),MAX(IF(I2827&lt;=0,0,IF(I2827&lt;=25000,I2827,IF(I2827&lt;=50000,ROUNDUP(I2827/2,0)+12500,IF(I2827&lt;=100000,ROUNDUP(I2827/4,0)+25000,50000)))),MIN(IF(H2827&lt;=0,0,IF(H2827&lt;=20000,H2827,IF(H2827&lt;=40000,ROUNDUP(H2827/2,0)+10000,IF(H2827&lt;=80000,ROUNDUP(H2827/4,0)+20000,40000))))+IF(I2827&lt;=0,0,IF(I2827&lt;=25000,I2827,IF(I2827&lt;=50000,ROUNDUP(I2827/2,0)+12500,IF(I2827&lt;=100000,ROUNDUP(I2827/4,0)+25000,50000)))),40000))))</f>
        <v/>
      </c>
      <c r="R2827" s="18">
        <f>MIN(120000,O2827+P2827+Q2827)</f>
        <v/>
      </c>
      <c r="S2827" s="18">
        <f>IF(F2827&lt;=0,IF(E2827&lt;=0,0,IF(E2827&lt;=12000,E2827,IF(E2827&lt;=32000,ROUNDUP(E2827/2,0)+6000,IF(E2827&lt;=56000,ROUNDUP(E2827/4,0)+14000,28000)))),IF(E2827&lt;=0,IF(F2827&lt;=0,0,IF(F2827&lt;=15000,F2827,IF(F2827&lt;=40000,ROUNDUP(F2827/2,0)+7500,IF(F2827&lt;=70000,ROUNDUP(F2827/4,0)+17500,35000)))),MAX(IF(F2827&lt;=0,0,IF(F2827&lt;=15000,F2827,IF(F2827&lt;=40000,ROUNDUP(F2827/2,0)+7500,IF(F2827&lt;=70000,ROUNDUP(F2827/4,0)+17500,35000)))),MIN(IF(E2827&lt;=0,0,IF(E2827&lt;=12000,E2827,IF(E2827&lt;=32000,ROUNDUP(E2827/2,0)+6000,IF(E2827&lt;=56000,ROUNDUP(E2827/4,0)+14000,28000))))+IF(F2827&lt;=0,0,IF(F2827&lt;=15000,F2827,IF(F2827&lt;=40000,ROUNDUP(F2827/2,0)+7500,IF(F2827&lt;=70000,ROUNDUP(F2827/4,0)+17500,35000)))),28000))))</f>
        <v/>
      </c>
      <c r="T2827" s="18">
        <f>IF(G2827&lt;=0,0,IF(G2827&lt;=12000,G2827,IF(G2827&lt;=32000,ROUNDUP(G2827/2,0)+6000,IF(G2827&lt;=56000,ROUNDUP(G2827/4,0)+14000,28000))))</f>
        <v/>
      </c>
      <c r="U2827" s="18">
        <f>IF(I2827&lt;=0,IF(H2827&lt;=0,0,IF(H2827&lt;=12000,H2827,IF(H2827&lt;=32000,ROUNDUP(H2827/2,0)+6000,IF(H2827&lt;=56000,ROUNDUP(H2827/4,0)+14000,28000)))),IF(H2827&lt;=0,IF(I2827&lt;=0,0,IF(I2827&lt;=15000,I2827,IF(I2827&lt;=40000,ROUNDUP(I2827/2,0)+7500,IF(I2827&lt;=70000,ROUNDUP(I2827/4,0)+17500,35000)))),MAX(IF(I2827&lt;=0,0,IF(I2827&lt;=15000,I2827,IF(I2827&lt;=40000,ROUNDUP(I2827/2,0)+7500,IF(I2827&lt;=70000,ROUNDUP(I2827/4,0)+17500,35000)))),MIN(IF(H2827&lt;=0,0,IF(H2827&lt;=12000,H2827,IF(H2827&lt;=32000,ROUNDUP(H2827/2,0)+6000,IF(H2827&lt;=56000,ROUNDUP(H2827/4,0)+14000,28000))))+IF(I2827&lt;=0,0,IF(I2827&lt;=15000,I2827,IF(I2827&lt;=40000,ROUNDUP(I2827/2,0)+7500,IF(I2827&lt;=70000,ROUNDUP(I2827/4,0)+17500,35000)))),28000))))</f>
        <v/>
      </c>
      <c r="V2827" s="18">
        <f>MIN(70000,S2827+T2827+U2827)</f>
        <v/>
      </c>
      <c r="W2827" s="18">
        <f>MAX(0,ROUNDDOWN(M2827-J2827-N2827-K2827-0,-3))</f>
        <v/>
      </c>
      <c r="X2827" s="18">
        <f>MAX(0,ROUNDDOWN(M2827-J2827-N2827-K2827-R2827,-3))</f>
        <v/>
      </c>
      <c r="Y2827" s="18">
        <f>IF(W2827&lt;=0,0,ROUNDDOWN((W2827*LOOKUP(W2827,{0,1950001,3300001,6950001,9000001,18000001,40000001},{0.05,0.1,0.2,0.23,0.33,0.4,0.45})-LOOKUP(W2827,{0,1950001,3300001,6950001,9000001,18000001,40000001},{0,97500,427500,636000,1536000,2796000,4796000}))*1.021,-2))</f>
        <v/>
      </c>
      <c r="Z2827" s="18">
        <f>IF(X2827&lt;=0,0,ROUNDDOWN((X2827*LOOKUP(X2827,{0,1950001,3300001,6950001,9000001,18000001,40000001},{0.05,0.1,0.2,0.23,0.33,0.4,0.45})-LOOKUP(X2827,{0,1950001,3300001,6950001,9000001,18000001,40000001},{0,97500,427500,636000,1536000,2796000,4796000}))*1.021,-2))</f>
        <v/>
      </c>
      <c r="AA2827" s="18">
        <f>MAX(0,ROUNDDOWN(M2827-J2827-430000-L2827-0,-3))</f>
        <v/>
      </c>
      <c r="AB2827" s="18">
        <f>MAX(0,ROUNDDOWN(M2827-J2827-430000-L2827-V2827,-3))</f>
        <v/>
      </c>
      <c r="AC2827" s="18">
        <f>IF(M2827&lt;=450000,0,MAX(0,ROUNDDOWN(AA2827*0.06-MIN(50000,AA2827)*0.03,-2))+MAX(0,ROUNDDOWN(AA2827*0.04-MIN(50000,AA2827)*0.02,-2)))</f>
        <v/>
      </c>
      <c r="AD2827" s="18">
        <f>IF(M2827&lt;=450000,0,MAX(0,ROUNDDOWN(AB2827*0.06-MIN(50000,AB2827)*0.03,-2))+MAX(0,ROUNDDOWN(AB2827*0.04-MIN(50000,AB2827)*0.02,-2)))</f>
        <v/>
      </c>
      <c r="AE2827" s="18">
        <f>Y2827-Z2827</f>
        <v/>
      </c>
      <c r="AF2827" s="18">
        <f>AC2827-AD2827</f>
        <v/>
      </c>
      <c r="AG2827" s="18">
        <f>AE2827+AF2827</f>
        <v/>
      </c>
      <c r="AH2827" s="20">
        <f>IF(W2827&lt;=0,0,LOOKUP(W2827,{0,1950001,3300001,6950001,9000001,18000001,40000001},{0.05,0.1,0.2,0.23,0.33,0.4,0.45}))</f>
        <v/>
      </c>
    </row>
    <row r="2828">
      <c r="A2828" t="inlineStr">
        <is>
          <t>1万円刻み 特例あり一般12万円</t>
        </is>
      </c>
      <c r="B2828" s="18">
        <f>'4_1万円刻み'!$A$916</f>
        <v/>
      </c>
      <c r="C2828" s="19" t="n">
        <v>2026</v>
      </c>
      <c r="D2828" t="inlineStr">
        <is>
          <t>はい</t>
        </is>
      </c>
      <c r="E2828" s="18" t="n">
        <v>120000</v>
      </c>
      <c r="F2828" s="18" t="n">
        <v>0</v>
      </c>
      <c r="G2828" s="18" t="n">
        <v>0</v>
      </c>
      <c r="H2828" s="18" t="n">
        <v>0</v>
      </c>
      <c r="I2828" s="18" t="n">
        <v>0</v>
      </c>
      <c r="J2828" s="18">
        <f>ROUND(MIN(B2828/12,650000)*12*0.0915+MIN(B2828/12,1390000)*12*(0.0504+0)+B2828*0.005,0)</f>
        <v/>
      </c>
      <c r="K2828" s="18" t="n">
        <v>0</v>
      </c>
      <c r="L2828" s="18" t="n">
        <v>0</v>
      </c>
      <c r="M2828" s="18">
        <f>ROUND(IF(C2828&gt;=2026,IF(B2828&lt;741000,0,IF(B2828&lt;2191000,B2828-740000,IF(B2828&lt;2193000,1451000,IF(B2828&lt;2196000,1453000,IF(B2828&lt;2200000,1456000,IF(B2828&lt;3600000,ROUNDDOWN(B2828/4,-3)*2.8-80000,IF(B2828&lt;6600000,ROUNDDOWN(B2828/4,-3)*3.2-440000,IF(B2828&lt;8500000,ROUNDDOWN(B2828*0.9,0)-1100000,B2828-1950000)))))))),IF(B2828&lt;651000,0,IF(B2828&lt;1900000,B2828-650000,IF(B2828&lt;3600000,ROUNDDOWN(B2828/4,-3)*2.8-80000,IF(B2828&lt;6600000,ROUNDDOWN(B2828/4,-3)*3.2-440000,IF(B2828&lt;8500000,ROUNDDOWN(B2828*0.9,0)-1100000,B2828-1950000)))))),0)</f>
        <v/>
      </c>
      <c r="N2828" s="18">
        <f>IF(M2828&gt;23500000,NA(),IF(C2828&gt;=2026,IF(M2828&lt;=4890000,1040000,IF(M2828&lt;=6550000,670000,620000)),IF(M2828&lt;=1320000,950000,IF(M2828&lt;=3360000,880000,IF(M2828&lt;=4890000,680000,IF(M2828&lt;=6550000,630000,580000))))))</f>
        <v/>
      </c>
      <c r="O2828" s="18">
        <f>IF(F2828&lt;=0,IF(AND(D2828="はい",C2828&gt;=2026,C2828&lt;=2027),IF(E2828&lt;=0,0,IF(E2828&lt;=30000,E2828,IF(E2828&lt;=60000,ROUNDUP(E2828/2,0)+15000,IF(E2828&lt;=120000,ROUNDUP(E2828/4,0)+30000,60000)))),IF(E2828&lt;=0,0,IF(E2828&lt;=20000,E2828,IF(E2828&lt;=40000,ROUNDUP(E2828/2,0)+10000,IF(E2828&lt;=80000,ROUNDUP(E2828/4,0)+20000,40000))))),IF(E2828&lt;=0,IF(F2828&lt;=0,0,IF(F2828&lt;=25000,F2828,IF(F2828&lt;=50000,ROUNDUP(F2828/2,0)+12500,IF(F2828&lt;=100000,ROUNDUP(F2828/4,0)+25000,50000)))),MAX(IF(F2828&lt;=0,0,IF(F2828&lt;=25000,F2828,IF(F2828&lt;=50000,ROUNDUP(F2828/2,0)+12500,IF(F2828&lt;=100000,ROUNDUP(F2828/4,0)+25000,50000)))),MIN(IF(AND(D2828="はい",C2828&gt;=2026,C2828&lt;=2027),IF(E2828&lt;=0,0,IF(E2828&lt;=30000,E2828,IF(E2828&lt;=60000,ROUNDUP(E2828/2,0)+15000,IF(E2828&lt;=120000,ROUNDUP(E2828/4,0)+30000,60000)))),IF(E2828&lt;=0,0,IF(E2828&lt;=20000,E2828,IF(E2828&lt;=40000,ROUNDUP(E2828/2,0)+10000,IF(E2828&lt;=80000,ROUNDUP(E2828/4,0)+20000,40000)))))+IF(F2828&lt;=0,0,IF(F2828&lt;=25000,F2828,IF(F2828&lt;=50000,ROUNDUP(F2828/2,0)+12500,IF(F2828&lt;=100000,ROUNDUP(F2828/4,0)+25000,50000)))),IF(AND(D2828="はい",C2828&gt;=2026,C2828&lt;=2027),60000,40000)))))</f>
        <v/>
      </c>
      <c r="P2828" s="18">
        <f>IF(G2828&lt;=0,0,IF(G2828&lt;=20000,G2828,IF(G2828&lt;=40000,ROUNDUP(G2828/2,0)+10000,IF(G2828&lt;=80000,ROUNDUP(G2828/4,0)+20000,40000))))</f>
        <v/>
      </c>
      <c r="Q2828" s="18">
        <f>IF(I2828&lt;=0,IF(H2828&lt;=0,0,IF(H2828&lt;=20000,H2828,IF(H2828&lt;=40000,ROUNDUP(H2828/2,0)+10000,IF(H2828&lt;=80000,ROUNDUP(H2828/4,0)+20000,40000)))),IF(H2828&lt;=0,IF(I2828&lt;=0,0,IF(I2828&lt;=25000,I2828,IF(I2828&lt;=50000,ROUNDUP(I2828/2,0)+12500,IF(I2828&lt;=100000,ROUNDUP(I2828/4,0)+25000,50000)))),MAX(IF(I2828&lt;=0,0,IF(I2828&lt;=25000,I2828,IF(I2828&lt;=50000,ROUNDUP(I2828/2,0)+12500,IF(I2828&lt;=100000,ROUNDUP(I2828/4,0)+25000,50000)))),MIN(IF(H2828&lt;=0,0,IF(H2828&lt;=20000,H2828,IF(H2828&lt;=40000,ROUNDUP(H2828/2,0)+10000,IF(H2828&lt;=80000,ROUNDUP(H2828/4,0)+20000,40000))))+IF(I2828&lt;=0,0,IF(I2828&lt;=25000,I2828,IF(I2828&lt;=50000,ROUNDUP(I2828/2,0)+12500,IF(I2828&lt;=100000,ROUNDUP(I2828/4,0)+25000,50000)))),40000))))</f>
        <v/>
      </c>
      <c r="R2828" s="18">
        <f>MIN(120000,O2828+P2828+Q2828)</f>
        <v/>
      </c>
      <c r="S2828" s="18">
        <f>IF(F2828&lt;=0,IF(E2828&lt;=0,0,IF(E2828&lt;=12000,E2828,IF(E2828&lt;=32000,ROUNDUP(E2828/2,0)+6000,IF(E2828&lt;=56000,ROUNDUP(E2828/4,0)+14000,28000)))),IF(E2828&lt;=0,IF(F2828&lt;=0,0,IF(F2828&lt;=15000,F2828,IF(F2828&lt;=40000,ROUNDUP(F2828/2,0)+7500,IF(F2828&lt;=70000,ROUNDUP(F2828/4,0)+17500,35000)))),MAX(IF(F2828&lt;=0,0,IF(F2828&lt;=15000,F2828,IF(F2828&lt;=40000,ROUNDUP(F2828/2,0)+7500,IF(F2828&lt;=70000,ROUNDUP(F2828/4,0)+17500,35000)))),MIN(IF(E2828&lt;=0,0,IF(E2828&lt;=12000,E2828,IF(E2828&lt;=32000,ROUNDUP(E2828/2,0)+6000,IF(E2828&lt;=56000,ROUNDUP(E2828/4,0)+14000,28000))))+IF(F2828&lt;=0,0,IF(F2828&lt;=15000,F2828,IF(F2828&lt;=40000,ROUNDUP(F2828/2,0)+7500,IF(F2828&lt;=70000,ROUNDUP(F2828/4,0)+17500,35000)))),28000))))</f>
        <v/>
      </c>
      <c r="T2828" s="18">
        <f>IF(G2828&lt;=0,0,IF(G2828&lt;=12000,G2828,IF(G2828&lt;=32000,ROUNDUP(G2828/2,0)+6000,IF(G2828&lt;=56000,ROUNDUP(G2828/4,0)+14000,28000))))</f>
        <v/>
      </c>
      <c r="U2828" s="18">
        <f>IF(I2828&lt;=0,IF(H2828&lt;=0,0,IF(H2828&lt;=12000,H2828,IF(H2828&lt;=32000,ROUNDUP(H2828/2,0)+6000,IF(H2828&lt;=56000,ROUNDUP(H2828/4,0)+14000,28000)))),IF(H2828&lt;=0,IF(I2828&lt;=0,0,IF(I2828&lt;=15000,I2828,IF(I2828&lt;=40000,ROUNDUP(I2828/2,0)+7500,IF(I2828&lt;=70000,ROUNDUP(I2828/4,0)+17500,35000)))),MAX(IF(I2828&lt;=0,0,IF(I2828&lt;=15000,I2828,IF(I2828&lt;=40000,ROUNDUP(I2828/2,0)+7500,IF(I2828&lt;=70000,ROUNDUP(I2828/4,0)+17500,35000)))),MIN(IF(H2828&lt;=0,0,IF(H2828&lt;=12000,H2828,IF(H2828&lt;=32000,ROUNDUP(H2828/2,0)+6000,IF(H2828&lt;=56000,ROUNDUP(H2828/4,0)+14000,28000))))+IF(I2828&lt;=0,0,IF(I2828&lt;=15000,I2828,IF(I2828&lt;=40000,ROUNDUP(I2828/2,0)+7500,IF(I2828&lt;=70000,ROUNDUP(I2828/4,0)+17500,35000)))),28000))))</f>
        <v/>
      </c>
      <c r="V2828" s="18">
        <f>MIN(70000,S2828+T2828+U2828)</f>
        <v/>
      </c>
      <c r="W2828" s="18">
        <f>MAX(0,ROUNDDOWN(M2828-J2828-N2828-K2828-0,-3))</f>
        <v/>
      </c>
      <c r="X2828" s="18">
        <f>MAX(0,ROUNDDOWN(M2828-J2828-N2828-K2828-R2828,-3))</f>
        <v/>
      </c>
      <c r="Y2828" s="18">
        <f>IF(W2828&lt;=0,0,ROUNDDOWN((W2828*LOOKUP(W2828,{0,1950001,3300001,6950001,9000001,18000001,40000001},{0.05,0.1,0.2,0.23,0.33,0.4,0.45})-LOOKUP(W2828,{0,1950001,3300001,6950001,9000001,18000001,40000001},{0,97500,427500,636000,1536000,2796000,4796000}))*1.021,-2))</f>
        <v/>
      </c>
      <c r="Z2828" s="18">
        <f>IF(X2828&lt;=0,0,ROUNDDOWN((X2828*LOOKUP(X2828,{0,1950001,3300001,6950001,9000001,18000001,40000001},{0.05,0.1,0.2,0.23,0.33,0.4,0.45})-LOOKUP(X2828,{0,1950001,3300001,6950001,9000001,18000001,40000001},{0,97500,427500,636000,1536000,2796000,4796000}))*1.021,-2))</f>
        <v/>
      </c>
      <c r="AA2828" s="18">
        <f>MAX(0,ROUNDDOWN(M2828-J2828-430000-L2828-0,-3))</f>
        <v/>
      </c>
      <c r="AB2828" s="18">
        <f>MAX(0,ROUNDDOWN(M2828-J2828-430000-L2828-V2828,-3))</f>
        <v/>
      </c>
      <c r="AC2828" s="18">
        <f>IF(M2828&lt;=450000,0,MAX(0,ROUNDDOWN(AA2828*0.06-MIN(50000,AA2828)*0.03,-2))+MAX(0,ROUNDDOWN(AA2828*0.04-MIN(50000,AA2828)*0.02,-2)))</f>
        <v/>
      </c>
      <c r="AD2828" s="18">
        <f>IF(M2828&lt;=450000,0,MAX(0,ROUNDDOWN(AB2828*0.06-MIN(50000,AB2828)*0.03,-2))+MAX(0,ROUNDDOWN(AB2828*0.04-MIN(50000,AB2828)*0.02,-2)))</f>
        <v/>
      </c>
      <c r="AE2828" s="18">
        <f>Y2828-Z2828</f>
        <v/>
      </c>
      <c r="AF2828" s="18">
        <f>AC2828-AD2828</f>
        <v/>
      </c>
      <c r="AG2828" s="18">
        <f>AE2828+AF2828</f>
        <v/>
      </c>
      <c r="AH2828" s="20">
        <f>IF(W2828&lt;=0,0,LOOKUP(W2828,{0,1950001,3300001,6950001,9000001,18000001,40000001},{0.05,0.1,0.2,0.23,0.33,0.4,0.45}))</f>
        <v/>
      </c>
    </row>
    <row r="2829">
      <c r="A2829" t="inlineStr">
        <is>
          <t>1万円刻み 3区分8万円ずつ</t>
        </is>
      </c>
      <c r="B2829" s="18">
        <f>'4_1万円刻み'!$A$917</f>
        <v/>
      </c>
      <c r="C2829" s="19" t="n">
        <v>2026</v>
      </c>
      <c r="D2829" t="inlineStr">
        <is>
          <t>いいえ</t>
        </is>
      </c>
      <c r="E2829" s="18" t="n">
        <v>80000</v>
      </c>
      <c r="F2829" s="18" t="n">
        <v>0</v>
      </c>
      <c r="G2829" s="18" t="n">
        <v>80000</v>
      </c>
      <c r="H2829" s="18" t="n">
        <v>80000</v>
      </c>
      <c r="I2829" s="18" t="n">
        <v>0</v>
      </c>
      <c r="J2829" s="18">
        <f>ROUND(MIN(B2829/12,650000)*12*0.0915+MIN(B2829/12,1390000)*12*(0.0504+0)+B2829*0.005,0)</f>
        <v/>
      </c>
      <c r="K2829" s="18" t="n">
        <v>0</v>
      </c>
      <c r="L2829" s="18" t="n">
        <v>0</v>
      </c>
      <c r="M2829" s="18">
        <f>ROUND(IF(C2829&gt;=2026,IF(B2829&lt;741000,0,IF(B2829&lt;2191000,B2829-740000,IF(B2829&lt;2193000,1451000,IF(B2829&lt;2196000,1453000,IF(B2829&lt;2200000,1456000,IF(B2829&lt;3600000,ROUNDDOWN(B2829/4,-3)*2.8-80000,IF(B2829&lt;6600000,ROUNDDOWN(B2829/4,-3)*3.2-440000,IF(B2829&lt;8500000,ROUNDDOWN(B2829*0.9,0)-1100000,B2829-1950000)))))))),IF(B2829&lt;651000,0,IF(B2829&lt;1900000,B2829-650000,IF(B2829&lt;3600000,ROUNDDOWN(B2829/4,-3)*2.8-80000,IF(B2829&lt;6600000,ROUNDDOWN(B2829/4,-3)*3.2-440000,IF(B2829&lt;8500000,ROUNDDOWN(B2829*0.9,0)-1100000,B2829-1950000)))))),0)</f>
        <v/>
      </c>
      <c r="N2829" s="18">
        <f>IF(M2829&gt;23500000,NA(),IF(C2829&gt;=2026,IF(M2829&lt;=4890000,1040000,IF(M2829&lt;=6550000,670000,620000)),IF(M2829&lt;=1320000,950000,IF(M2829&lt;=3360000,880000,IF(M2829&lt;=4890000,680000,IF(M2829&lt;=6550000,630000,580000))))))</f>
        <v/>
      </c>
      <c r="O2829" s="18">
        <f>IF(F2829&lt;=0,IF(AND(D2829="はい",C2829&gt;=2026,C2829&lt;=2027),IF(E2829&lt;=0,0,IF(E2829&lt;=30000,E2829,IF(E2829&lt;=60000,ROUNDUP(E2829/2,0)+15000,IF(E2829&lt;=120000,ROUNDUP(E2829/4,0)+30000,60000)))),IF(E2829&lt;=0,0,IF(E2829&lt;=20000,E2829,IF(E2829&lt;=40000,ROUNDUP(E2829/2,0)+10000,IF(E2829&lt;=80000,ROUNDUP(E2829/4,0)+20000,40000))))),IF(E2829&lt;=0,IF(F2829&lt;=0,0,IF(F2829&lt;=25000,F2829,IF(F2829&lt;=50000,ROUNDUP(F2829/2,0)+12500,IF(F2829&lt;=100000,ROUNDUP(F2829/4,0)+25000,50000)))),MAX(IF(F2829&lt;=0,0,IF(F2829&lt;=25000,F2829,IF(F2829&lt;=50000,ROUNDUP(F2829/2,0)+12500,IF(F2829&lt;=100000,ROUNDUP(F2829/4,0)+25000,50000)))),MIN(IF(AND(D2829="はい",C2829&gt;=2026,C2829&lt;=2027),IF(E2829&lt;=0,0,IF(E2829&lt;=30000,E2829,IF(E2829&lt;=60000,ROUNDUP(E2829/2,0)+15000,IF(E2829&lt;=120000,ROUNDUP(E2829/4,0)+30000,60000)))),IF(E2829&lt;=0,0,IF(E2829&lt;=20000,E2829,IF(E2829&lt;=40000,ROUNDUP(E2829/2,0)+10000,IF(E2829&lt;=80000,ROUNDUP(E2829/4,0)+20000,40000)))))+IF(F2829&lt;=0,0,IF(F2829&lt;=25000,F2829,IF(F2829&lt;=50000,ROUNDUP(F2829/2,0)+12500,IF(F2829&lt;=100000,ROUNDUP(F2829/4,0)+25000,50000)))),IF(AND(D2829="はい",C2829&gt;=2026,C2829&lt;=2027),60000,40000)))))</f>
        <v/>
      </c>
      <c r="P2829" s="18">
        <f>IF(G2829&lt;=0,0,IF(G2829&lt;=20000,G2829,IF(G2829&lt;=40000,ROUNDUP(G2829/2,0)+10000,IF(G2829&lt;=80000,ROUNDUP(G2829/4,0)+20000,40000))))</f>
        <v/>
      </c>
      <c r="Q2829" s="18">
        <f>IF(I2829&lt;=0,IF(H2829&lt;=0,0,IF(H2829&lt;=20000,H2829,IF(H2829&lt;=40000,ROUNDUP(H2829/2,0)+10000,IF(H2829&lt;=80000,ROUNDUP(H2829/4,0)+20000,40000)))),IF(H2829&lt;=0,IF(I2829&lt;=0,0,IF(I2829&lt;=25000,I2829,IF(I2829&lt;=50000,ROUNDUP(I2829/2,0)+12500,IF(I2829&lt;=100000,ROUNDUP(I2829/4,0)+25000,50000)))),MAX(IF(I2829&lt;=0,0,IF(I2829&lt;=25000,I2829,IF(I2829&lt;=50000,ROUNDUP(I2829/2,0)+12500,IF(I2829&lt;=100000,ROUNDUP(I2829/4,0)+25000,50000)))),MIN(IF(H2829&lt;=0,0,IF(H2829&lt;=20000,H2829,IF(H2829&lt;=40000,ROUNDUP(H2829/2,0)+10000,IF(H2829&lt;=80000,ROUNDUP(H2829/4,0)+20000,40000))))+IF(I2829&lt;=0,0,IF(I2829&lt;=25000,I2829,IF(I2829&lt;=50000,ROUNDUP(I2829/2,0)+12500,IF(I2829&lt;=100000,ROUNDUP(I2829/4,0)+25000,50000)))),40000))))</f>
        <v/>
      </c>
      <c r="R2829" s="18">
        <f>MIN(120000,O2829+P2829+Q2829)</f>
        <v/>
      </c>
      <c r="S2829" s="18">
        <f>IF(F2829&lt;=0,IF(E2829&lt;=0,0,IF(E2829&lt;=12000,E2829,IF(E2829&lt;=32000,ROUNDUP(E2829/2,0)+6000,IF(E2829&lt;=56000,ROUNDUP(E2829/4,0)+14000,28000)))),IF(E2829&lt;=0,IF(F2829&lt;=0,0,IF(F2829&lt;=15000,F2829,IF(F2829&lt;=40000,ROUNDUP(F2829/2,0)+7500,IF(F2829&lt;=70000,ROUNDUP(F2829/4,0)+17500,35000)))),MAX(IF(F2829&lt;=0,0,IF(F2829&lt;=15000,F2829,IF(F2829&lt;=40000,ROUNDUP(F2829/2,0)+7500,IF(F2829&lt;=70000,ROUNDUP(F2829/4,0)+17500,35000)))),MIN(IF(E2829&lt;=0,0,IF(E2829&lt;=12000,E2829,IF(E2829&lt;=32000,ROUNDUP(E2829/2,0)+6000,IF(E2829&lt;=56000,ROUNDUP(E2829/4,0)+14000,28000))))+IF(F2829&lt;=0,0,IF(F2829&lt;=15000,F2829,IF(F2829&lt;=40000,ROUNDUP(F2829/2,0)+7500,IF(F2829&lt;=70000,ROUNDUP(F2829/4,0)+17500,35000)))),28000))))</f>
        <v/>
      </c>
      <c r="T2829" s="18">
        <f>IF(G2829&lt;=0,0,IF(G2829&lt;=12000,G2829,IF(G2829&lt;=32000,ROUNDUP(G2829/2,0)+6000,IF(G2829&lt;=56000,ROUNDUP(G2829/4,0)+14000,28000))))</f>
        <v/>
      </c>
      <c r="U2829" s="18">
        <f>IF(I2829&lt;=0,IF(H2829&lt;=0,0,IF(H2829&lt;=12000,H2829,IF(H2829&lt;=32000,ROUNDUP(H2829/2,0)+6000,IF(H2829&lt;=56000,ROUNDUP(H2829/4,0)+14000,28000)))),IF(H2829&lt;=0,IF(I2829&lt;=0,0,IF(I2829&lt;=15000,I2829,IF(I2829&lt;=40000,ROUNDUP(I2829/2,0)+7500,IF(I2829&lt;=70000,ROUNDUP(I2829/4,0)+17500,35000)))),MAX(IF(I2829&lt;=0,0,IF(I2829&lt;=15000,I2829,IF(I2829&lt;=40000,ROUNDUP(I2829/2,0)+7500,IF(I2829&lt;=70000,ROUNDUP(I2829/4,0)+17500,35000)))),MIN(IF(H2829&lt;=0,0,IF(H2829&lt;=12000,H2829,IF(H2829&lt;=32000,ROUNDUP(H2829/2,0)+6000,IF(H2829&lt;=56000,ROUNDUP(H2829/4,0)+14000,28000))))+IF(I2829&lt;=0,0,IF(I2829&lt;=15000,I2829,IF(I2829&lt;=40000,ROUNDUP(I2829/2,0)+7500,IF(I2829&lt;=70000,ROUNDUP(I2829/4,0)+17500,35000)))),28000))))</f>
        <v/>
      </c>
      <c r="V2829" s="18">
        <f>MIN(70000,S2829+T2829+U2829)</f>
        <v/>
      </c>
      <c r="W2829" s="18">
        <f>MAX(0,ROUNDDOWN(M2829-J2829-N2829-K2829-0,-3))</f>
        <v/>
      </c>
      <c r="X2829" s="18">
        <f>MAX(0,ROUNDDOWN(M2829-J2829-N2829-K2829-R2829,-3))</f>
        <v/>
      </c>
      <c r="Y2829" s="18">
        <f>IF(W2829&lt;=0,0,ROUNDDOWN((W2829*LOOKUP(W2829,{0,1950001,3300001,6950001,9000001,18000001,40000001},{0.05,0.1,0.2,0.23,0.33,0.4,0.45})-LOOKUP(W2829,{0,1950001,3300001,6950001,9000001,18000001,40000001},{0,97500,427500,636000,1536000,2796000,4796000}))*1.021,-2))</f>
        <v/>
      </c>
      <c r="Z2829" s="18">
        <f>IF(X2829&lt;=0,0,ROUNDDOWN((X2829*LOOKUP(X2829,{0,1950001,3300001,6950001,9000001,18000001,40000001},{0.05,0.1,0.2,0.23,0.33,0.4,0.45})-LOOKUP(X2829,{0,1950001,3300001,6950001,9000001,18000001,40000001},{0,97500,427500,636000,1536000,2796000,4796000}))*1.021,-2))</f>
        <v/>
      </c>
      <c r="AA2829" s="18">
        <f>MAX(0,ROUNDDOWN(M2829-J2829-430000-L2829-0,-3))</f>
        <v/>
      </c>
      <c r="AB2829" s="18">
        <f>MAX(0,ROUNDDOWN(M2829-J2829-430000-L2829-V2829,-3))</f>
        <v/>
      </c>
      <c r="AC2829" s="18">
        <f>IF(M2829&lt;=450000,0,MAX(0,ROUNDDOWN(AA2829*0.06-MIN(50000,AA2829)*0.03,-2))+MAX(0,ROUNDDOWN(AA2829*0.04-MIN(50000,AA2829)*0.02,-2)))</f>
        <v/>
      </c>
      <c r="AD2829" s="18">
        <f>IF(M2829&lt;=450000,0,MAX(0,ROUNDDOWN(AB2829*0.06-MIN(50000,AB2829)*0.03,-2))+MAX(0,ROUNDDOWN(AB2829*0.04-MIN(50000,AB2829)*0.02,-2)))</f>
        <v/>
      </c>
      <c r="AE2829" s="18">
        <f>Y2829-Z2829</f>
        <v/>
      </c>
      <c r="AF2829" s="18">
        <f>AC2829-AD2829</f>
        <v/>
      </c>
      <c r="AG2829" s="18">
        <f>AE2829+AF2829</f>
        <v/>
      </c>
      <c r="AH2829" s="20">
        <f>IF(W2829&lt;=0,0,LOOKUP(W2829,{0,1950001,3300001,6950001,9000001,18000001,40000001},{0.05,0.1,0.2,0.23,0.33,0.4,0.45}))</f>
        <v/>
      </c>
    </row>
    <row r="2830">
      <c r="A2830" t="inlineStr">
        <is>
          <t>1万円刻み 一般8万円</t>
        </is>
      </c>
      <c r="B2830" s="18">
        <f>'4_1万円刻み'!$A$917</f>
        <v/>
      </c>
      <c r="C2830" s="19" t="n">
        <v>2026</v>
      </c>
      <c r="D2830" t="inlineStr">
        <is>
          <t>いいえ</t>
        </is>
      </c>
      <c r="E2830" s="18" t="n">
        <v>80000</v>
      </c>
      <c r="F2830" s="18" t="n">
        <v>0</v>
      </c>
      <c r="G2830" s="18" t="n">
        <v>0</v>
      </c>
      <c r="H2830" s="18" t="n">
        <v>0</v>
      </c>
      <c r="I2830" s="18" t="n">
        <v>0</v>
      </c>
      <c r="J2830" s="18">
        <f>ROUND(MIN(B2830/12,650000)*12*0.0915+MIN(B2830/12,1390000)*12*(0.0504+0)+B2830*0.005,0)</f>
        <v/>
      </c>
      <c r="K2830" s="18" t="n">
        <v>0</v>
      </c>
      <c r="L2830" s="18" t="n">
        <v>0</v>
      </c>
      <c r="M2830" s="18">
        <f>ROUND(IF(C2830&gt;=2026,IF(B2830&lt;741000,0,IF(B2830&lt;2191000,B2830-740000,IF(B2830&lt;2193000,1451000,IF(B2830&lt;2196000,1453000,IF(B2830&lt;2200000,1456000,IF(B2830&lt;3600000,ROUNDDOWN(B2830/4,-3)*2.8-80000,IF(B2830&lt;6600000,ROUNDDOWN(B2830/4,-3)*3.2-440000,IF(B2830&lt;8500000,ROUNDDOWN(B2830*0.9,0)-1100000,B2830-1950000)))))))),IF(B2830&lt;651000,0,IF(B2830&lt;1900000,B2830-650000,IF(B2830&lt;3600000,ROUNDDOWN(B2830/4,-3)*2.8-80000,IF(B2830&lt;6600000,ROUNDDOWN(B2830/4,-3)*3.2-440000,IF(B2830&lt;8500000,ROUNDDOWN(B2830*0.9,0)-1100000,B2830-1950000)))))),0)</f>
        <v/>
      </c>
      <c r="N2830" s="18">
        <f>IF(M2830&gt;23500000,NA(),IF(C2830&gt;=2026,IF(M2830&lt;=4890000,1040000,IF(M2830&lt;=6550000,670000,620000)),IF(M2830&lt;=1320000,950000,IF(M2830&lt;=3360000,880000,IF(M2830&lt;=4890000,680000,IF(M2830&lt;=6550000,630000,580000))))))</f>
        <v/>
      </c>
      <c r="O2830" s="18">
        <f>IF(F2830&lt;=0,IF(AND(D2830="はい",C2830&gt;=2026,C2830&lt;=2027),IF(E2830&lt;=0,0,IF(E2830&lt;=30000,E2830,IF(E2830&lt;=60000,ROUNDUP(E2830/2,0)+15000,IF(E2830&lt;=120000,ROUNDUP(E2830/4,0)+30000,60000)))),IF(E2830&lt;=0,0,IF(E2830&lt;=20000,E2830,IF(E2830&lt;=40000,ROUNDUP(E2830/2,0)+10000,IF(E2830&lt;=80000,ROUNDUP(E2830/4,0)+20000,40000))))),IF(E2830&lt;=0,IF(F2830&lt;=0,0,IF(F2830&lt;=25000,F2830,IF(F2830&lt;=50000,ROUNDUP(F2830/2,0)+12500,IF(F2830&lt;=100000,ROUNDUP(F2830/4,0)+25000,50000)))),MAX(IF(F2830&lt;=0,0,IF(F2830&lt;=25000,F2830,IF(F2830&lt;=50000,ROUNDUP(F2830/2,0)+12500,IF(F2830&lt;=100000,ROUNDUP(F2830/4,0)+25000,50000)))),MIN(IF(AND(D2830="はい",C2830&gt;=2026,C2830&lt;=2027),IF(E2830&lt;=0,0,IF(E2830&lt;=30000,E2830,IF(E2830&lt;=60000,ROUNDUP(E2830/2,0)+15000,IF(E2830&lt;=120000,ROUNDUP(E2830/4,0)+30000,60000)))),IF(E2830&lt;=0,0,IF(E2830&lt;=20000,E2830,IF(E2830&lt;=40000,ROUNDUP(E2830/2,0)+10000,IF(E2830&lt;=80000,ROUNDUP(E2830/4,0)+20000,40000)))))+IF(F2830&lt;=0,0,IF(F2830&lt;=25000,F2830,IF(F2830&lt;=50000,ROUNDUP(F2830/2,0)+12500,IF(F2830&lt;=100000,ROUNDUP(F2830/4,0)+25000,50000)))),IF(AND(D2830="はい",C2830&gt;=2026,C2830&lt;=2027),60000,40000)))))</f>
        <v/>
      </c>
      <c r="P2830" s="18">
        <f>IF(G2830&lt;=0,0,IF(G2830&lt;=20000,G2830,IF(G2830&lt;=40000,ROUNDUP(G2830/2,0)+10000,IF(G2830&lt;=80000,ROUNDUP(G2830/4,0)+20000,40000))))</f>
        <v/>
      </c>
      <c r="Q2830" s="18">
        <f>IF(I2830&lt;=0,IF(H2830&lt;=0,0,IF(H2830&lt;=20000,H2830,IF(H2830&lt;=40000,ROUNDUP(H2830/2,0)+10000,IF(H2830&lt;=80000,ROUNDUP(H2830/4,0)+20000,40000)))),IF(H2830&lt;=0,IF(I2830&lt;=0,0,IF(I2830&lt;=25000,I2830,IF(I2830&lt;=50000,ROUNDUP(I2830/2,0)+12500,IF(I2830&lt;=100000,ROUNDUP(I2830/4,0)+25000,50000)))),MAX(IF(I2830&lt;=0,0,IF(I2830&lt;=25000,I2830,IF(I2830&lt;=50000,ROUNDUP(I2830/2,0)+12500,IF(I2830&lt;=100000,ROUNDUP(I2830/4,0)+25000,50000)))),MIN(IF(H2830&lt;=0,0,IF(H2830&lt;=20000,H2830,IF(H2830&lt;=40000,ROUNDUP(H2830/2,0)+10000,IF(H2830&lt;=80000,ROUNDUP(H2830/4,0)+20000,40000))))+IF(I2830&lt;=0,0,IF(I2830&lt;=25000,I2830,IF(I2830&lt;=50000,ROUNDUP(I2830/2,0)+12500,IF(I2830&lt;=100000,ROUNDUP(I2830/4,0)+25000,50000)))),40000))))</f>
        <v/>
      </c>
      <c r="R2830" s="18">
        <f>MIN(120000,O2830+P2830+Q2830)</f>
        <v/>
      </c>
      <c r="S2830" s="18">
        <f>IF(F2830&lt;=0,IF(E2830&lt;=0,0,IF(E2830&lt;=12000,E2830,IF(E2830&lt;=32000,ROUNDUP(E2830/2,0)+6000,IF(E2830&lt;=56000,ROUNDUP(E2830/4,0)+14000,28000)))),IF(E2830&lt;=0,IF(F2830&lt;=0,0,IF(F2830&lt;=15000,F2830,IF(F2830&lt;=40000,ROUNDUP(F2830/2,0)+7500,IF(F2830&lt;=70000,ROUNDUP(F2830/4,0)+17500,35000)))),MAX(IF(F2830&lt;=0,0,IF(F2830&lt;=15000,F2830,IF(F2830&lt;=40000,ROUNDUP(F2830/2,0)+7500,IF(F2830&lt;=70000,ROUNDUP(F2830/4,0)+17500,35000)))),MIN(IF(E2830&lt;=0,0,IF(E2830&lt;=12000,E2830,IF(E2830&lt;=32000,ROUNDUP(E2830/2,0)+6000,IF(E2830&lt;=56000,ROUNDUP(E2830/4,0)+14000,28000))))+IF(F2830&lt;=0,0,IF(F2830&lt;=15000,F2830,IF(F2830&lt;=40000,ROUNDUP(F2830/2,0)+7500,IF(F2830&lt;=70000,ROUNDUP(F2830/4,0)+17500,35000)))),28000))))</f>
        <v/>
      </c>
      <c r="T2830" s="18">
        <f>IF(G2830&lt;=0,0,IF(G2830&lt;=12000,G2830,IF(G2830&lt;=32000,ROUNDUP(G2830/2,0)+6000,IF(G2830&lt;=56000,ROUNDUP(G2830/4,0)+14000,28000))))</f>
        <v/>
      </c>
      <c r="U2830" s="18">
        <f>IF(I2830&lt;=0,IF(H2830&lt;=0,0,IF(H2830&lt;=12000,H2830,IF(H2830&lt;=32000,ROUNDUP(H2830/2,0)+6000,IF(H2830&lt;=56000,ROUNDUP(H2830/4,0)+14000,28000)))),IF(H2830&lt;=0,IF(I2830&lt;=0,0,IF(I2830&lt;=15000,I2830,IF(I2830&lt;=40000,ROUNDUP(I2830/2,0)+7500,IF(I2830&lt;=70000,ROUNDUP(I2830/4,0)+17500,35000)))),MAX(IF(I2830&lt;=0,0,IF(I2830&lt;=15000,I2830,IF(I2830&lt;=40000,ROUNDUP(I2830/2,0)+7500,IF(I2830&lt;=70000,ROUNDUP(I2830/4,0)+17500,35000)))),MIN(IF(H2830&lt;=0,0,IF(H2830&lt;=12000,H2830,IF(H2830&lt;=32000,ROUNDUP(H2830/2,0)+6000,IF(H2830&lt;=56000,ROUNDUP(H2830/4,0)+14000,28000))))+IF(I2830&lt;=0,0,IF(I2830&lt;=15000,I2830,IF(I2830&lt;=40000,ROUNDUP(I2830/2,0)+7500,IF(I2830&lt;=70000,ROUNDUP(I2830/4,0)+17500,35000)))),28000))))</f>
        <v/>
      </c>
      <c r="V2830" s="18">
        <f>MIN(70000,S2830+T2830+U2830)</f>
        <v/>
      </c>
      <c r="W2830" s="18">
        <f>MAX(0,ROUNDDOWN(M2830-J2830-N2830-K2830-0,-3))</f>
        <v/>
      </c>
      <c r="X2830" s="18">
        <f>MAX(0,ROUNDDOWN(M2830-J2830-N2830-K2830-R2830,-3))</f>
        <v/>
      </c>
      <c r="Y2830" s="18">
        <f>IF(W2830&lt;=0,0,ROUNDDOWN((W2830*LOOKUP(W2830,{0,1950001,3300001,6950001,9000001,18000001,40000001},{0.05,0.1,0.2,0.23,0.33,0.4,0.45})-LOOKUP(W2830,{0,1950001,3300001,6950001,9000001,18000001,40000001},{0,97500,427500,636000,1536000,2796000,4796000}))*1.021,-2))</f>
        <v/>
      </c>
      <c r="Z2830" s="18">
        <f>IF(X2830&lt;=0,0,ROUNDDOWN((X2830*LOOKUP(X2830,{0,1950001,3300001,6950001,9000001,18000001,40000001},{0.05,0.1,0.2,0.23,0.33,0.4,0.45})-LOOKUP(X2830,{0,1950001,3300001,6950001,9000001,18000001,40000001},{0,97500,427500,636000,1536000,2796000,4796000}))*1.021,-2))</f>
        <v/>
      </c>
      <c r="AA2830" s="18">
        <f>MAX(0,ROUNDDOWN(M2830-J2830-430000-L2830-0,-3))</f>
        <v/>
      </c>
      <c r="AB2830" s="18">
        <f>MAX(0,ROUNDDOWN(M2830-J2830-430000-L2830-V2830,-3))</f>
        <v/>
      </c>
      <c r="AC2830" s="18">
        <f>IF(M2830&lt;=450000,0,MAX(0,ROUNDDOWN(AA2830*0.06-MIN(50000,AA2830)*0.03,-2))+MAX(0,ROUNDDOWN(AA2830*0.04-MIN(50000,AA2830)*0.02,-2)))</f>
        <v/>
      </c>
      <c r="AD2830" s="18">
        <f>IF(M2830&lt;=450000,0,MAX(0,ROUNDDOWN(AB2830*0.06-MIN(50000,AB2830)*0.03,-2))+MAX(0,ROUNDDOWN(AB2830*0.04-MIN(50000,AB2830)*0.02,-2)))</f>
        <v/>
      </c>
      <c r="AE2830" s="18">
        <f>Y2830-Z2830</f>
        <v/>
      </c>
      <c r="AF2830" s="18">
        <f>AC2830-AD2830</f>
        <v/>
      </c>
      <c r="AG2830" s="18">
        <f>AE2830+AF2830</f>
        <v/>
      </c>
      <c r="AH2830" s="20">
        <f>IF(W2830&lt;=0,0,LOOKUP(W2830,{0,1950001,3300001,6950001,9000001,18000001,40000001},{0.05,0.1,0.2,0.23,0.33,0.4,0.45}))</f>
        <v/>
      </c>
    </row>
    <row r="2831">
      <c r="A2831" t="inlineStr">
        <is>
          <t>1万円刻み 特例あり一般12万円</t>
        </is>
      </c>
      <c r="B2831" s="18">
        <f>'4_1万円刻み'!$A$917</f>
        <v/>
      </c>
      <c r="C2831" s="19" t="n">
        <v>2026</v>
      </c>
      <c r="D2831" t="inlineStr">
        <is>
          <t>はい</t>
        </is>
      </c>
      <c r="E2831" s="18" t="n">
        <v>120000</v>
      </c>
      <c r="F2831" s="18" t="n">
        <v>0</v>
      </c>
      <c r="G2831" s="18" t="n">
        <v>0</v>
      </c>
      <c r="H2831" s="18" t="n">
        <v>0</v>
      </c>
      <c r="I2831" s="18" t="n">
        <v>0</v>
      </c>
      <c r="J2831" s="18">
        <f>ROUND(MIN(B2831/12,650000)*12*0.0915+MIN(B2831/12,1390000)*12*(0.0504+0)+B2831*0.005,0)</f>
        <v/>
      </c>
      <c r="K2831" s="18" t="n">
        <v>0</v>
      </c>
      <c r="L2831" s="18" t="n">
        <v>0</v>
      </c>
      <c r="M2831" s="18">
        <f>ROUND(IF(C2831&gt;=2026,IF(B2831&lt;741000,0,IF(B2831&lt;2191000,B2831-740000,IF(B2831&lt;2193000,1451000,IF(B2831&lt;2196000,1453000,IF(B2831&lt;2200000,1456000,IF(B2831&lt;3600000,ROUNDDOWN(B2831/4,-3)*2.8-80000,IF(B2831&lt;6600000,ROUNDDOWN(B2831/4,-3)*3.2-440000,IF(B2831&lt;8500000,ROUNDDOWN(B2831*0.9,0)-1100000,B2831-1950000)))))))),IF(B2831&lt;651000,0,IF(B2831&lt;1900000,B2831-650000,IF(B2831&lt;3600000,ROUNDDOWN(B2831/4,-3)*2.8-80000,IF(B2831&lt;6600000,ROUNDDOWN(B2831/4,-3)*3.2-440000,IF(B2831&lt;8500000,ROUNDDOWN(B2831*0.9,0)-1100000,B2831-1950000)))))),0)</f>
        <v/>
      </c>
      <c r="N2831" s="18">
        <f>IF(M2831&gt;23500000,NA(),IF(C2831&gt;=2026,IF(M2831&lt;=4890000,1040000,IF(M2831&lt;=6550000,670000,620000)),IF(M2831&lt;=1320000,950000,IF(M2831&lt;=3360000,880000,IF(M2831&lt;=4890000,680000,IF(M2831&lt;=6550000,630000,580000))))))</f>
        <v/>
      </c>
      <c r="O2831" s="18">
        <f>IF(F2831&lt;=0,IF(AND(D2831="はい",C2831&gt;=2026,C2831&lt;=2027),IF(E2831&lt;=0,0,IF(E2831&lt;=30000,E2831,IF(E2831&lt;=60000,ROUNDUP(E2831/2,0)+15000,IF(E2831&lt;=120000,ROUNDUP(E2831/4,0)+30000,60000)))),IF(E2831&lt;=0,0,IF(E2831&lt;=20000,E2831,IF(E2831&lt;=40000,ROUNDUP(E2831/2,0)+10000,IF(E2831&lt;=80000,ROUNDUP(E2831/4,0)+20000,40000))))),IF(E2831&lt;=0,IF(F2831&lt;=0,0,IF(F2831&lt;=25000,F2831,IF(F2831&lt;=50000,ROUNDUP(F2831/2,0)+12500,IF(F2831&lt;=100000,ROUNDUP(F2831/4,0)+25000,50000)))),MAX(IF(F2831&lt;=0,0,IF(F2831&lt;=25000,F2831,IF(F2831&lt;=50000,ROUNDUP(F2831/2,0)+12500,IF(F2831&lt;=100000,ROUNDUP(F2831/4,0)+25000,50000)))),MIN(IF(AND(D2831="はい",C2831&gt;=2026,C2831&lt;=2027),IF(E2831&lt;=0,0,IF(E2831&lt;=30000,E2831,IF(E2831&lt;=60000,ROUNDUP(E2831/2,0)+15000,IF(E2831&lt;=120000,ROUNDUP(E2831/4,0)+30000,60000)))),IF(E2831&lt;=0,0,IF(E2831&lt;=20000,E2831,IF(E2831&lt;=40000,ROUNDUP(E2831/2,0)+10000,IF(E2831&lt;=80000,ROUNDUP(E2831/4,0)+20000,40000)))))+IF(F2831&lt;=0,0,IF(F2831&lt;=25000,F2831,IF(F2831&lt;=50000,ROUNDUP(F2831/2,0)+12500,IF(F2831&lt;=100000,ROUNDUP(F2831/4,0)+25000,50000)))),IF(AND(D2831="はい",C2831&gt;=2026,C2831&lt;=2027),60000,40000)))))</f>
        <v/>
      </c>
      <c r="P2831" s="18">
        <f>IF(G2831&lt;=0,0,IF(G2831&lt;=20000,G2831,IF(G2831&lt;=40000,ROUNDUP(G2831/2,0)+10000,IF(G2831&lt;=80000,ROUNDUP(G2831/4,0)+20000,40000))))</f>
        <v/>
      </c>
      <c r="Q2831" s="18">
        <f>IF(I2831&lt;=0,IF(H2831&lt;=0,0,IF(H2831&lt;=20000,H2831,IF(H2831&lt;=40000,ROUNDUP(H2831/2,0)+10000,IF(H2831&lt;=80000,ROUNDUP(H2831/4,0)+20000,40000)))),IF(H2831&lt;=0,IF(I2831&lt;=0,0,IF(I2831&lt;=25000,I2831,IF(I2831&lt;=50000,ROUNDUP(I2831/2,0)+12500,IF(I2831&lt;=100000,ROUNDUP(I2831/4,0)+25000,50000)))),MAX(IF(I2831&lt;=0,0,IF(I2831&lt;=25000,I2831,IF(I2831&lt;=50000,ROUNDUP(I2831/2,0)+12500,IF(I2831&lt;=100000,ROUNDUP(I2831/4,0)+25000,50000)))),MIN(IF(H2831&lt;=0,0,IF(H2831&lt;=20000,H2831,IF(H2831&lt;=40000,ROUNDUP(H2831/2,0)+10000,IF(H2831&lt;=80000,ROUNDUP(H2831/4,0)+20000,40000))))+IF(I2831&lt;=0,0,IF(I2831&lt;=25000,I2831,IF(I2831&lt;=50000,ROUNDUP(I2831/2,0)+12500,IF(I2831&lt;=100000,ROUNDUP(I2831/4,0)+25000,50000)))),40000))))</f>
        <v/>
      </c>
      <c r="R2831" s="18">
        <f>MIN(120000,O2831+P2831+Q2831)</f>
        <v/>
      </c>
      <c r="S2831" s="18">
        <f>IF(F2831&lt;=0,IF(E2831&lt;=0,0,IF(E2831&lt;=12000,E2831,IF(E2831&lt;=32000,ROUNDUP(E2831/2,0)+6000,IF(E2831&lt;=56000,ROUNDUP(E2831/4,0)+14000,28000)))),IF(E2831&lt;=0,IF(F2831&lt;=0,0,IF(F2831&lt;=15000,F2831,IF(F2831&lt;=40000,ROUNDUP(F2831/2,0)+7500,IF(F2831&lt;=70000,ROUNDUP(F2831/4,0)+17500,35000)))),MAX(IF(F2831&lt;=0,0,IF(F2831&lt;=15000,F2831,IF(F2831&lt;=40000,ROUNDUP(F2831/2,0)+7500,IF(F2831&lt;=70000,ROUNDUP(F2831/4,0)+17500,35000)))),MIN(IF(E2831&lt;=0,0,IF(E2831&lt;=12000,E2831,IF(E2831&lt;=32000,ROUNDUP(E2831/2,0)+6000,IF(E2831&lt;=56000,ROUNDUP(E2831/4,0)+14000,28000))))+IF(F2831&lt;=0,0,IF(F2831&lt;=15000,F2831,IF(F2831&lt;=40000,ROUNDUP(F2831/2,0)+7500,IF(F2831&lt;=70000,ROUNDUP(F2831/4,0)+17500,35000)))),28000))))</f>
        <v/>
      </c>
      <c r="T2831" s="18">
        <f>IF(G2831&lt;=0,0,IF(G2831&lt;=12000,G2831,IF(G2831&lt;=32000,ROUNDUP(G2831/2,0)+6000,IF(G2831&lt;=56000,ROUNDUP(G2831/4,0)+14000,28000))))</f>
        <v/>
      </c>
      <c r="U2831" s="18">
        <f>IF(I2831&lt;=0,IF(H2831&lt;=0,0,IF(H2831&lt;=12000,H2831,IF(H2831&lt;=32000,ROUNDUP(H2831/2,0)+6000,IF(H2831&lt;=56000,ROUNDUP(H2831/4,0)+14000,28000)))),IF(H2831&lt;=0,IF(I2831&lt;=0,0,IF(I2831&lt;=15000,I2831,IF(I2831&lt;=40000,ROUNDUP(I2831/2,0)+7500,IF(I2831&lt;=70000,ROUNDUP(I2831/4,0)+17500,35000)))),MAX(IF(I2831&lt;=0,0,IF(I2831&lt;=15000,I2831,IF(I2831&lt;=40000,ROUNDUP(I2831/2,0)+7500,IF(I2831&lt;=70000,ROUNDUP(I2831/4,0)+17500,35000)))),MIN(IF(H2831&lt;=0,0,IF(H2831&lt;=12000,H2831,IF(H2831&lt;=32000,ROUNDUP(H2831/2,0)+6000,IF(H2831&lt;=56000,ROUNDUP(H2831/4,0)+14000,28000))))+IF(I2831&lt;=0,0,IF(I2831&lt;=15000,I2831,IF(I2831&lt;=40000,ROUNDUP(I2831/2,0)+7500,IF(I2831&lt;=70000,ROUNDUP(I2831/4,0)+17500,35000)))),28000))))</f>
        <v/>
      </c>
      <c r="V2831" s="18">
        <f>MIN(70000,S2831+T2831+U2831)</f>
        <v/>
      </c>
      <c r="W2831" s="18">
        <f>MAX(0,ROUNDDOWN(M2831-J2831-N2831-K2831-0,-3))</f>
        <v/>
      </c>
      <c r="X2831" s="18">
        <f>MAX(0,ROUNDDOWN(M2831-J2831-N2831-K2831-R2831,-3))</f>
        <v/>
      </c>
      <c r="Y2831" s="18">
        <f>IF(W2831&lt;=0,0,ROUNDDOWN((W2831*LOOKUP(W2831,{0,1950001,3300001,6950001,9000001,18000001,40000001},{0.05,0.1,0.2,0.23,0.33,0.4,0.45})-LOOKUP(W2831,{0,1950001,3300001,6950001,9000001,18000001,40000001},{0,97500,427500,636000,1536000,2796000,4796000}))*1.021,-2))</f>
        <v/>
      </c>
      <c r="Z2831" s="18">
        <f>IF(X2831&lt;=0,0,ROUNDDOWN((X2831*LOOKUP(X2831,{0,1950001,3300001,6950001,9000001,18000001,40000001},{0.05,0.1,0.2,0.23,0.33,0.4,0.45})-LOOKUP(X2831,{0,1950001,3300001,6950001,9000001,18000001,40000001},{0,97500,427500,636000,1536000,2796000,4796000}))*1.021,-2))</f>
        <v/>
      </c>
      <c r="AA2831" s="18">
        <f>MAX(0,ROUNDDOWN(M2831-J2831-430000-L2831-0,-3))</f>
        <v/>
      </c>
      <c r="AB2831" s="18">
        <f>MAX(0,ROUNDDOWN(M2831-J2831-430000-L2831-V2831,-3))</f>
        <v/>
      </c>
      <c r="AC2831" s="18">
        <f>IF(M2831&lt;=450000,0,MAX(0,ROUNDDOWN(AA2831*0.06-MIN(50000,AA2831)*0.03,-2))+MAX(0,ROUNDDOWN(AA2831*0.04-MIN(50000,AA2831)*0.02,-2)))</f>
        <v/>
      </c>
      <c r="AD2831" s="18">
        <f>IF(M2831&lt;=450000,0,MAX(0,ROUNDDOWN(AB2831*0.06-MIN(50000,AB2831)*0.03,-2))+MAX(0,ROUNDDOWN(AB2831*0.04-MIN(50000,AB2831)*0.02,-2)))</f>
        <v/>
      </c>
      <c r="AE2831" s="18">
        <f>Y2831-Z2831</f>
        <v/>
      </c>
      <c r="AF2831" s="18">
        <f>AC2831-AD2831</f>
        <v/>
      </c>
      <c r="AG2831" s="18">
        <f>AE2831+AF2831</f>
        <v/>
      </c>
      <c r="AH2831" s="20">
        <f>IF(W2831&lt;=0,0,LOOKUP(W2831,{0,1950001,3300001,6950001,9000001,18000001,40000001},{0.05,0.1,0.2,0.23,0.33,0.4,0.45}))</f>
        <v/>
      </c>
    </row>
    <row r="2832">
      <c r="A2832" t="inlineStr">
        <is>
          <t>1万円刻み 3区分8万円ずつ</t>
        </is>
      </c>
      <c r="B2832" s="18">
        <f>'4_1万円刻み'!$A$918</f>
        <v/>
      </c>
      <c r="C2832" s="19" t="n">
        <v>2026</v>
      </c>
      <c r="D2832" t="inlineStr">
        <is>
          <t>いいえ</t>
        </is>
      </c>
      <c r="E2832" s="18" t="n">
        <v>80000</v>
      </c>
      <c r="F2832" s="18" t="n">
        <v>0</v>
      </c>
      <c r="G2832" s="18" t="n">
        <v>80000</v>
      </c>
      <c r="H2832" s="18" t="n">
        <v>80000</v>
      </c>
      <c r="I2832" s="18" t="n">
        <v>0</v>
      </c>
      <c r="J2832" s="18">
        <f>ROUND(MIN(B2832/12,650000)*12*0.0915+MIN(B2832/12,1390000)*12*(0.0504+0)+B2832*0.005,0)</f>
        <v/>
      </c>
      <c r="K2832" s="18" t="n">
        <v>0</v>
      </c>
      <c r="L2832" s="18" t="n">
        <v>0</v>
      </c>
      <c r="M2832" s="18">
        <f>ROUND(IF(C2832&gt;=2026,IF(B2832&lt;741000,0,IF(B2832&lt;2191000,B2832-740000,IF(B2832&lt;2193000,1451000,IF(B2832&lt;2196000,1453000,IF(B2832&lt;2200000,1456000,IF(B2832&lt;3600000,ROUNDDOWN(B2832/4,-3)*2.8-80000,IF(B2832&lt;6600000,ROUNDDOWN(B2832/4,-3)*3.2-440000,IF(B2832&lt;8500000,ROUNDDOWN(B2832*0.9,0)-1100000,B2832-1950000)))))))),IF(B2832&lt;651000,0,IF(B2832&lt;1900000,B2832-650000,IF(B2832&lt;3600000,ROUNDDOWN(B2832/4,-3)*2.8-80000,IF(B2832&lt;6600000,ROUNDDOWN(B2832/4,-3)*3.2-440000,IF(B2832&lt;8500000,ROUNDDOWN(B2832*0.9,0)-1100000,B2832-1950000)))))),0)</f>
        <v/>
      </c>
      <c r="N2832" s="18">
        <f>IF(M2832&gt;23500000,NA(),IF(C2832&gt;=2026,IF(M2832&lt;=4890000,1040000,IF(M2832&lt;=6550000,670000,620000)),IF(M2832&lt;=1320000,950000,IF(M2832&lt;=3360000,880000,IF(M2832&lt;=4890000,680000,IF(M2832&lt;=6550000,630000,580000))))))</f>
        <v/>
      </c>
      <c r="O2832" s="18">
        <f>IF(F2832&lt;=0,IF(AND(D2832="はい",C2832&gt;=2026,C2832&lt;=2027),IF(E2832&lt;=0,0,IF(E2832&lt;=30000,E2832,IF(E2832&lt;=60000,ROUNDUP(E2832/2,0)+15000,IF(E2832&lt;=120000,ROUNDUP(E2832/4,0)+30000,60000)))),IF(E2832&lt;=0,0,IF(E2832&lt;=20000,E2832,IF(E2832&lt;=40000,ROUNDUP(E2832/2,0)+10000,IF(E2832&lt;=80000,ROUNDUP(E2832/4,0)+20000,40000))))),IF(E2832&lt;=0,IF(F2832&lt;=0,0,IF(F2832&lt;=25000,F2832,IF(F2832&lt;=50000,ROUNDUP(F2832/2,0)+12500,IF(F2832&lt;=100000,ROUNDUP(F2832/4,0)+25000,50000)))),MAX(IF(F2832&lt;=0,0,IF(F2832&lt;=25000,F2832,IF(F2832&lt;=50000,ROUNDUP(F2832/2,0)+12500,IF(F2832&lt;=100000,ROUNDUP(F2832/4,0)+25000,50000)))),MIN(IF(AND(D2832="はい",C2832&gt;=2026,C2832&lt;=2027),IF(E2832&lt;=0,0,IF(E2832&lt;=30000,E2832,IF(E2832&lt;=60000,ROUNDUP(E2832/2,0)+15000,IF(E2832&lt;=120000,ROUNDUP(E2832/4,0)+30000,60000)))),IF(E2832&lt;=0,0,IF(E2832&lt;=20000,E2832,IF(E2832&lt;=40000,ROUNDUP(E2832/2,0)+10000,IF(E2832&lt;=80000,ROUNDUP(E2832/4,0)+20000,40000)))))+IF(F2832&lt;=0,0,IF(F2832&lt;=25000,F2832,IF(F2832&lt;=50000,ROUNDUP(F2832/2,0)+12500,IF(F2832&lt;=100000,ROUNDUP(F2832/4,0)+25000,50000)))),IF(AND(D2832="はい",C2832&gt;=2026,C2832&lt;=2027),60000,40000)))))</f>
        <v/>
      </c>
      <c r="P2832" s="18">
        <f>IF(G2832&lt;=0,0,IF(G2832&lt;=20000,G2832,IF(G2832&lt;=40000,ROUNDUP(G2832/2,0)+10000,IF(G2832&lt;=80000,ROUNDUP(G2832/4,0)+20000,40000))))</f>
        <v/>
      </c>
      <c r="Q2832" s="18">
        <f>IF(I2832&lt;=0,IF(H2832&lt;=0,0,IF(H2832&lt;=20000,H2832,IF(H2832&lt;=40000,ROUNDUP(H2832/2,0)+10000,IF(H2832&lt;=80000,ROUNDUP(H2832/4,0)+20000,40000)))),IF(H2832&lt;=0,IF(I2832&lt;=0,0,IF(I2832&lt;=25000,I2832,IF(I2832&lt;=50000,ROUNDUP(I2832/2,0)+12500,IF(I2832&lt;=100000,ROUNDUP(I2832/4,0)+25000,50000)))),MAX(IF(I2832&lt;=0,0,IF(I2832&lt;=25000,I2832,IF(I2832&lt;=50000,ROUNDUP(I2832/2,0)+12500,IF(I2832&lt;=100000,ROUNDUP(I2832/4,0)+25000,50000)))),MIN(IF(H2832&lt;=0,0,IF(H2832&lt;=20000,H2832,IF(H2832&lt;=40000,ROUNDUP(H2832/2,0)+10000,IF(H2832&lt;=80000,ROUNDUP(H2832/4,0)+20000,40000))))+IF(I2832&lt;=0,0,IF(I2832&lt;=25000,I2832,IF(I2832&lt;=50000,ROUNDUP(I2832/2,0)+12500,IF(I2832&lt;=100000,ROUNDUP(I2832/4,0)+25000,50000)))),40000))))</f>
        <v/>
      </c>
      <c r="R2832" s="18">
        <f>MIN(120000,O2832+P2832+Q2832)</f>
        <v/>
      </c>
      <c r="S2832" s="18">
        <f>IF(F2832&lt;=0,IF(E2832&lt;=0,0,IF(E2832&lt;=12000,E2832,IF(E2832&lt;=32000,ROUNDUP(E2832/2,0)+6000,IF(E2832&lt;=56000,ROUNDUP(E2832/4,0)+14000,28000)))),IF(E2832&lt;=0,IF(F2832&lt;=0,0,IF(F2832&lt;=15000,F2832,IF(F2832&lt;=40000,ROUNDUP(F2832/2,0)+7500,IF(F2832&lt;=70000,ROUNDUP(F2832/4,0)+17500,35000)))),MAX(IF(F2832&lt;=0,0,IF(F2832&lt;=15000,F2832,IF(F2832&lt;=40000,ROUNDUP(F2832/2,0)+7500,IF(F2832&lt;=70000,ROUNDUP(F2832/4,0)+17500,35000)))),MIN(IF(E2832&lt;=0,0,IF(E2832&lt;=12000,E2832,IF(E2832&lt;=32000,ROUNDUP(E2832/2,0)+6000,IF(E2832&lt;=56000,ROUNDUP(E2832/4,0)+14000,28000))))+IF(F2832&lt;=0,0,IF(F2832&lt;=15000,F2832,IF(F2832&lt;=40000,ROUNDUP(F2832/2,0)+7500,IF(F2832&lt;=70000,ROUNDUP(F2832/4,0)+17500,35000)))),28000))))</f>
        <v/>
      </c>
      <c r="T2832" s="18">
        <f>IF(G2832&lt;=0,0,IF(G2832&lt;=12000,G2832,IF(G2832&lt;=32000,ROUNDUP(G2832/2,0)+6000,IF(G2832&lt;=56000,ROUNDUP(G2832/4,0)+14000,28000))))</f>
        <v/>
      </c>
      <c r="U2832" s="18">
        <f>IF(I2832&lt;=0,IF(H2832&lt;=0,0,IF(H2832&lt;=12000,H2832,IF(H2832&lt;=32000,ROUNDUP(H2832/2,0)+6000,IF(H2832&lt;=56000,ROUNDUP(H2832/4,0)+14000,28000)))),IF(H2832&lt;=0,IF(I2832&lt;=0,0,IF(I2832&lt;=15000,I2832,IF(I2832&lt;=40000,ROUNDUP(I2832/2,0)+7500,IF(I2832&lt;=70000,ROUNDUP(I2832/4,0)+17500,35000)))),MAX(IF(I2832&lt;=0,0,IF(I2832&lt;=15000,I2832,IF(I2832&lt;=40000,ROUNDUP(I2832/2,0)+7500,IF(I2832&lt;=70000,ROUNDUP(I2832/4,0)+17500,35000)))),MIN(IF(H2832&lt;=0,0,IF(H2832&lt;=12000,H2832,IF(H2832&lt;=32000,ROUNDUP(H2832/2,0)+6000,IF(H2832&lt;=56000,ROUNDUP(H2832/4,0)+14000,28000))))+IF(I2832&lt;=0,0,IF(I2832&lt;=15000,I2832,IF(I2832&lt;=40000,ROUNDUP(I2832/2,0)+7500,IF(I2832&lt;=70000,ROUNDUP(I2832/4,0)+17500,35000)))),28000))))</f>
        <v/>
      </c>
      <c r="V2832" s="18">
        <f>MIN(70000,S2832+T2832+U2832)</f>
        <v/>
      </c>
      <c r="W2832" s="18">
        <f>MAX(0,ROUNDDOWN(M2832-J2832-N2832-K2832-0,-3))</f>
        <v/>
      </c>
      <c r="X2832" s="18">
        <f>MAX(0,ROUNDDOWN(M2832-J2832-N2832-K2832-R2832,-3))</f>
        <v/>
      </c>
      <c r="Y2832" s="18">
        <f>IF(W2832&lt;=0,0,ROUNDDOWN((W2832*LOOKUP(W2832,{0,1950001,3300001,6950001,9000001,18000001,40000001},{0.05,0.1,0.2,0.23,0.33,0.4,0.45})-LOOKUP(W2832,{0,1950001,3300001,6950001,9000001,18000001,40000001},{0,97500,427500,636000,1536000,2796000,4796000}))*1.021,-2))</f>
        <v/>
      </c>
      <c r="Z2832" s="18">
        <f>IF(X2832&lt;=0,0,ROUNDDOWN((X2832*LOOKUP(X2832,{0,1950001,3300001,6950001,9000001,18000001,40000001},{0.05,0.1,0.2,0.23,0.33,0.4,0.45})-LOOKUP(X2832,{0,1950001,3300001,6950001,9000001,18000001,40000001},{0,97500,427500,636000,1536000,2796000,4796000}))*1.021,-2))</f>
        <v/>
      </c>
      <c r="AA2832" s="18">
        <f>MAX(0,ROUNDDOWN(M2832-J2832-430000-L2832-0,-3))</f>
        <v/>
      </c>
      <c r="AB2832" s="18">
        <f>MAX(0,ROUNDDOWN(M2832-J2832-430000-L2832-V2832,-3))</f>
        <v/>
      </c>
      <c r="AC2832" s="18">
        <f>IF(M2832&lt;=450000,0,MAX(0,ROUNDDOWN(AA2832*0.06-MIN(50000,AA2832)*0.03,-2))+MAX(0,ROUNDDOWN(AA2832*0.04-MIN(50000,AA2832)*0.02,-2)))</f>
        <v/>
      </c>
      <c r="AD2832" s="18">
        <f>IF(M2832&lt;=450000,0,MAX(0,ROUNDDOWN(AB2832*0.06-MIN(50000,AB2832)*0.03,-2))+MAX(0,ROUNDDOWN(AB2832*0.04-MIN(50000,AB2832)*0.02,-2)))</f>
        <v/>
      </c>
      <c r="AE2832" s="18">
        <f>Y2832-Z2832</f>
        <v/>
      </c>
      <c r="AF2832" s="18">
        <f>AC2832-AD2832</f>
        <v/>
      </c>
      <c r="AG2832" s="18">
        <f>AE2832+AF2832</f>
        <v/>
      </c>
      <c r="AH2832" s="20">
        <f>IF(W2832&lt;=0,0,LOOKUP(W2832,{0,1950001,3300001,6950001,9000001,18000001,40000001},{0.05,0.1,0.2,0.23,0.33,0.4,0.45}))</f>
        <v/>
      </c>
    </row>
    <row r="2833">
      <c r="A2833" t="inlineStr">
        <is>
          <t>1万円刻み 一般8万円</t>
        </is>
      </c>
      <c r="B2833" s="18">
        <f>'4_1万円刻み'!$A$918</f>
        <v/>
      </c>
      <c r="C2833" s="19" t="n">
        <v>2026</v>
      </c>
      <c r="D2833" t="inlineStr">
        <is>
          <t>いいえ</t>
        </is>
      </c>
      <c r="E2833" s="18" t="n">
        <v>80000</v>
      </c>
      <c r="F2833" s="18" t="n">
        <v>0</v>
      </c>
      <c r="G2833" s="18" t="n">
        <v>0</v>
      </c>
      <c r="H2833" s="18" t="n">
        <v>0</v>
      </c>
      <c r="I2833" s="18" t="n">
        <v>0</v>
      </c>
      <c r="J2833" s="18">
        <f>ROUND(MIN(B2833/12,650000)*12*0.0915+MIN(B2833/12,1390000)*12*(0.0504+0)+B2833*0.005,0)</f>
        <v/>
      </c>
      <c r="K2833" s="18" t="n">
        <v>0</v>
      </c>
      <c r="L2833" s="18" t="n">
        <v>0</v>
      </c>
      <c r="M2833" s="18">
        <f>ROUND(IF(C2833&gt;=2026,IF(B2833&lt;741000,0,IF(B2833&lt;2191000,B2833-740000,IF(B2833&lt;2193000,1451000,IF(B2833&lt;2196000,1453000,IF(B2833&lt;2200000,1456000,IF(B2833&lt;3600000,ROUNDDOWN(B2833/4,-3)*2.8-80000,IF(B2833&lt;6600000,ROUNDDOWN(B2833/4,-3)*3.2-440000,IF(B2833&lt;8500000,ROUNDDOWN(B2833*0.9,0)-1100000,B2833-1950000)))))))),IF(B2833&lt;651000,0,IF(B2833&lt;1900000,B2833-650000,IF(B2833&lt;3600000,ROUNDDOWN(B2833/4,-3)*2.8-80000,IF(B2833&lt;6600000,ROUNDDOWN(B2833/4,-3)*3.2-440000,IF(B2833&lt;8500000,ROUNDDOWN(B2833*0.9,0)-1100000,B2833-1950000)))))),0)</f>
        <v/>
      </c>
      <c r="N2833" s="18">
        <f>IF(M2833&gt;23500000,NA(),IF(C2833&gt;=2026,IF(M2833&lt;=4890000,1040000,IF(M2833&lt;=6550000,670000,620000)),IF(M2833&lt;=1320000,950000,IF(M2833&lt;=3360000,880000,IF(M2833&lt;=4890000,680000,IF(M2833&lt;=6550000,630000,580000))))))</f>
        <v/>
      </c>
      <c r="O2833" s="18">
        <f>IF(F2833&lt;=0,IF(AND(D2833="はい",C2833&gt;=2026,C2833&lt;=2027),IF(E2833&lt;=0,0,IF(E2833&lt;=30000,E2833,IF(E2833&lt;=60000,ROUNDUP(E2833/2,0)+15000,IF(E2833&lt;=120000,ROUNDUP(E2833/4,0)+30000,60000)))),IF(E2833&lt;=0,0,IF(E2833&lt;=20000,E2833,IF(E2833&lt;=40000,ROUNDUP(E2833/2,0)+10000,IF(E2833&lt;=80000,ROUNDUP(E2833/4,0)+20000,40000))))),IF(E2833&lt;=0,IF(F2833&lt;=0,0,IF(F2833&lt;=25000,F2833,IF(F2833&lt;=50000,ROUNDUP(F2833/2,0)+12500,IF(F2833&lt;=100000,ROUNDUP(F2833/4,0)+25000,50000)))),MAX(IF(F2833&lt;=0,0,IF(F2833&lt;=25000,F2833,IF(F2833&lt;=50000,ROUNDUP(F2833/2,0)+12500,IF(F2833&lt;=100000,ROUNDUP(F2833/4,0)+25000,50000)))),MIN(IF(AND(D2833="はい",C2833&gt;=2026,C2833&lt;=2027),IF(E2833&lt;=0,0,IF(E2833&lt;=30000,E2833,IF(E2833&lt;=60000,ROUNDUP(E2833/2,0)+15000,IF(E2833&lt;=120000,ROUNDUP(E2833/4,0)+30000,60000)))),IF(E2833&lt;=0,0,IF(E2833&lt;=20000,E2833,IF(E2833&lt;=40000,ROUNDUP(E2833/2,0)+10000,IF(E2833&lt;=80000,ROUNDUP(E2833/4,0)+20000,40000)))))+IF(F2833&lt;=0,0,IF(F2833&lt;=25000,F2833,IF(F2833&lt;=50000,ROUNDUP(F2833/2,0)+12500,IF(F2833&lt;=100000,ROUNDUP(F2833/4,0)+25000,50000)))),IF(AND(D2833="はい",C2833&gt;=2026,C2833&lt;=2027),60000,40000)))))</f>
        <v/>
      </c>
      <c r="P2833" s="18">
        <f>IF(G2833&lt;=0,0,IF(G2833&lt;=20000,G2833,IF(G2833&lt;=40000,ROUNDUP(G2833/2,0)+10000,IF(G2833&lt;=80000,ROUNDUP(G2833/4,0)+20000,40000))))</f>
        <v/>
      </c>
      <c r="Q2833" s="18">
        <f>IF(I2833&lt;=0,IF(H2833&lt;=0,0,IF(H2833&lt;=20000,H2833,IF(H2833&lt;=40000,ROUNDUP(H2833/2,0)+10000,IF(H2833&lt;=80000,ROUNDUP(H2833/4,0)+20000,40000)))),IF(H2833&lt;=0,IF(I2833&lt;=0,0,IF(I2833&lt;=25000,I2833,IF(I2833&lt;=50000,ROUNDUP(I2833/2,0)+12500,IF(I2833&lt;=100000,ROUNDUP(I2833/4,0)+25000,50000)))),MAX(IF(I2833&lt;=0,0,IF(I2833&lt;=25000,I2833,IF(I2833&lt;=50000,ROUNDUP(I2833/2,0)+12500,IF(I2833&lt;=100000,ROUNDUP(I2833/4,0)+25000,50000)))),MIN(IF(H2833&lt;=0,0,IF(H2833&lt;=20000,H2833,IF(H2833&lt;=40000,ROUNDUP(H2833/2,0)+10000,IF(H2833&lt;=80000,ROUNDUP(H2833/4,0)+20000,40000))))+IF(I2833&lt;=0,0,IF(I2833&lt;=25000,I2833,IF(I2833&lt;=50000,ROUNDUP(I2833/2,0)+12500,IF(I2833&lt;=100000,ROUNDUP(I2833/4,0)+25000,50000)))),40000))))</f>
        <v/>
      </c>
      <c r="R2833" s="18">
        <f>MIN(120000,O2833+P2833+Q2833)</f>
        <v/>
      </c>
      <c r="S2833" s="18">
        <f>IF(F2833&lt;=0,IF(E2833&lt;=0,0,IF(E2833&lt;=12000,E2833,IF(E2833&lt;=32000,ROUNDUP(E2833/2,0)+6000,IF(E2833&lt;=56000,ROUNDUP(E2833/4,0)+14000,28000)))),IF(E2833&lt;=0,IF(F2833&lt;=0,0,IF(F2833&lt;=15000,F2833,IF(F2833&lt;=40000,ROUNDUP(F2833/2,0)+7500,IF(F2833&lt;=70000,ROUNDUP(F2833/4,0)+17500,35000)))),MAX(IF(F2833&lt;=0,0,IF(F2833&lt;=15000,F2833,IF(F2833&lt;=40000,ROUNDUP(F2833/2,0)+7500,IF(F2833&lt;=70000,ROUNDUP(F2833/4,0)+17500,35000)))),MIN(IF(E2833&lt;=0,0,IF(E2833&lt;=12000,E2833,IF(E2833&lt;=32000,ROUNDUP(E2833/2,0)+6000,IF(E2833&lt;=56000,ROUNDUP(E2833/4,0)+14000,28000))))+IF(F2833&lt;=0,0,IF(F2833&lt;=15000,F2833,IF(F2833&lt;=40000,ROUNDUP(F2833/2,0)+7500,IF(F2833&lt;=70000,ROUNDUP(F2833/4,0)+17500,35000)))),28000))))</f>
        <v/>
      </c>
      <c r="T2833" s="18">
        <f>IF(G2833&lt;=0,0,IF(G2833&lt;=12000,G2833,IF(G2833&lt;=32000,ROUNDUP(G2833/2,0)+6000,IF(G2833&lt;=56000,ROUNDUP(G2833/4,0)+14000,28000))))</f>
        <v/>
      </c>
      <c r="U2833" s="18">
        <f>IF(I2833&lt;=0,IF(H2833&lt;=0,0,IF(H2833&lt;=12000,H2833,IF(H2833&lt;=32000,ROUNDUP(H2833/2,0)+6000,IF(H2833&lt;=56000,ROUNDUP(H2833/4,0)+14000,28000)))),IF(H2833&lt;=0,IF(I2833&lt;=0,0,IF(I2833&lt;=15000,I2833,IF(I2833&lt;=40000,ROUNDUP(I2833/2,0)+7500,IF(I2833&lt;=70000,ROUNDUP(I2833/4,0)+17500,35000)))),MAX(IF(I2833&lt;=0,0,IF(I2833&lt;=15000,I2833,IF(I2833&lt;=40000,ROUNDUP(I2833/2,0)+7500,IF(I2833&lt;=70000,ROUNDUP(I2833/4,0)+17500,35000)))),MIN(IF(H2833&lt;=0,0,IF(H2833&lt;=12000,H2833,IF(H2833&lt;=32000,ROUNDUP(H2833/2,0)+6000,IF(H2833&lt;=56000,ROUNDUP(H2833/4,0)+14000,28000))))+IF(I2833&lt;=0,0,IF(I2833&lt;=15000,I2833,IF(I2833&lt;=40000,ROUNDUP(I2833/2,0)+7500,IF(I2833&lt;=70000,ROUNDUP(I2833/4,0)+17500,35000)))),28000))))</f>
        <v/>
      </c>
      <c r="V2833" s="18">
        <f>MIN(70000,S2833+T2833+U2833)</f>
        <v/>
      </c>
      <c r="W2833" s="18">
        <f>MAX(0,ROUNDDOWN(M2833-J2833-N2833-K2833-0,-3))</f>
        <v/>
      </c>
      <c r="X2833" s="18">
        <f>MAX(0,ROUNDDOWN(M2833-J2833-N2833-K2833-R2833,-3))</f>
        <v/>
      </c>
      <c r="Y2833" s="18">
        <f>IF(W2833&lt;=0,0,ROUNDDOWN((W2833*LOOKUP(W2833,{0,1950001,3300001,6950001,9000001,18000001,40000001},{0.05,0.1,0.2,0.23,0.33,0.4,0.45})-LOOKUP(W2833,{0,1950001,3300001,6950001,9000001,18000001,40000001},{0,97500,427500,636000,1536000,2796000,4796000}))*1.021,-2))</f>
        <v/>
      </c>
      <c r="Z2833" s="18">
        <f>IF(X2833&lt;=0,0,ROUNDDOWN((X2833*LOOKUP(X2833,{0,1950001,3300001,6950001,9000001,18000001,40000001},{0.05,0.1,0.2,0.23,0.33,0.4,0.45})-LOOKUP(X2833,{0,1950001,3300001,6950001,9000001,18000001,40000001},{0,97500,427500,636000,1536000,2796000,4796000}))*1.021,-2))</f>
        <v/>
      </c>
      <c r="AA2833" s="18">
        <f>MAX(0,ROUNDDOWN(M2833-J2833-430000-L2833-0,-3))</f>
        <v/>
      </c>
      <c r="AB2833" s="18">
        <f>MAX(0,ROUNDDOWN(M2833-J2833-430000-L2833-V2833,-3))</f>
        <v/>
      </c>
      <c r="AC2833" s="18">
        <f>IF(M2833&lt;=450000,0,MAX(0,ROUNDDOWN(AA2833*0.06-MIN(50000,AA2833)*0.03,-2))+MAX(0,ROUNDDOWN(AA2833*0.04-MIN(50000,AA2833)*0.02,-2)))</f>
        <v/>
      </c>
      <c r="AD2833" s="18">
        <f>IF(M2833&lt;=450000,0,MAX(0,ROUNDDOWN(AB2833*0.06-MIN(50000,AB2833)*0.03,-2))+MAX(0,ROUNDDOWN(AB2833*0.04-MIN(50000,AB2833)*0.02,-2)))</f>
        <v/>
      </c>
      <c r="AE2833" s="18">
        <f>Y2833-Z2833</f>
        <v/>
      </c>
      <c r="AF2833" s="18">
        <f>AC2833-AD2833</f>
        <v/>
      </c>
      <c r="AG2833" s="18">
        <f>AE2833+AF2833</f>
        <v/>
      </c>
      <c r="AH2833" s="20">
        <f>IF(W2833&lt;=0,0,LOOKUP(W2833,{0,1950001,3300001,6950001,9000001,18000001,40000001},{0.05,0.1,0.2,0.23,0.33,0.4,0.45}))</f>
        <v/>
      </c>
    </row>
    <row r="2834">
      <c r="A2834" t="inlineStr">
        <is>
          <t>1万円刻み 特例あり一般12万円</t>
        </is>
      </c>
      <c r="B2834" s="18">
        <f>'4_1万円刻み'!$A$918</f>
        <v/>
      </c>
      <c r="C2834" s="19" t="n">
        <v>2026</v>
      </c>
      <c r="D2834" t="inlineStr">
        <is>
          <t>はい</t>
        </is>
      </c>
      <c r="E2834" s="18" t="n">
        <v>120000</v>
      </c>
      <c r="F2834" s="18" t="n">
        <v>0</v>
      </c>
      <c r="G2834" s="18" t="n">
        <v>0</v>
      </c>
      <c r="H2834" s="18" t="n">
        <v>0</v>
      </c>
      <c r="I2834" s="18" t="n">
        <v>0</v>
      </c>
      <c r="J2834" s="18">
        <f>ROUND(MIN(B2834/12,650000)*12*0.0915+MIN(B2834/12,1390000)*12*(0.0504+0)+B2834*0.005,0)</f>
        <v/>
      </c>
      <c r="K2834" s="18" t="n">
        <v>0</v>
      </c>
      <c r="L2834" s="18" t="n">
        <v>0</v>
      </c>
      <c r="M2834" s="18">
        <f>ROUND(IF(C2834&gt;=2026,IF(B2834&lt;741000,0,IF(B2834&lt;2191000,B2834-740000,IF(B2834&lt;2193000,1451000,IF(B2834&lt;2196000,1453000,IF(B2834&lt;2200000,1456000,IF(B2834&lt;3600000,ROUNDDOWN(B2834/4,-3)*2.8-80000,IF(B2834&lt;6600000,ROUNDDOWN(B2834/4,-3)*3.2-440000,IF(B2834&lt;8500000,ROUNDDOWN(B2834*0.9,0)-1100000,B2834-1950000)))))))),IF(B2834&lt;651000,0,IF(B2834&lt;1900000,B2834-650000,IF(B2834&lt;3600000,ROUNDDOWN(B2834/4,-3)*2.8-80000,IF(B2834&lt;6600000,ROUNDDOWN(B2834/4,-3)*3.2-440000,IF(B2834&lt;8500000,ROUNDDOWN(B2834*0.9,0)-1100000,B2834-1950000)))))),0)</f>
        <v/>
      </c>
      <c r="N2834" s="18">
        <f>IF(M2834&gt;23500000,NA(),IF(C2834&gt;=2026,IF(M2834&lt;=4890000,1040000,IF(M2834&lt;=6550000,670000,620000)),IF(M2834&lt;=1320000,950000,IF(M2834&lt;=3360000,880000,IF(M2834&lt;=4890000,680000,IF(M2834&lt;=6550000,630000,580000))))))</f>
        <v/>
      </c>
      <c r="O2834" s="18">
        <f>IF(F2834&lt;=0,IF(AND(D2834="はい",C2834&gt;=2026,C2834&lt;=2027),IF(E2834&lt;=0,0,IF(E2834&lt;=30000,E2834,IF(E2834&lt;=60000,ROUNDUP(E2834/2,0)+15000,IF(E2834&lt;=120000,ROUNDUP(E2834/4,0)+30000,60000)))),IF(E2834&lt;=0,0,IF(E2834&lt;=20000,E2834,IF(E2834&lt;=40000,ROUNDUP(E2834/2,0)+10000,IF(E2834&lt;=80000,ROUNDUP(E2834/4,0)+20000,40000))))),IF(E2834&lt;=0,IF(F2834&lt;=0,0,IF(F2834&lt;=25000,F2834,IF(F2834&lt;=50000,ROUNDUP(F2834/2,0)+12500,IF(F2834&lt;=100000,ROUNDUP(F2834/4,0)+25000,50000)))),MAX(IF(F2834&lt;=0,0,IF(F2834&lt;=25000,F2834,IF(F2834&lt;=50000,ROUNDUP(F2834/2,0)+12500,IF(F2834&lt;=100000,ROUNDUP(F2834/4,0)+25000,50000)))),MIN(IF(AND(D2834="はい",C2834&gt;=2026,C2834&lt;=2027),IF(E2834&lt;=0,0,IF(E2834&lt;=30000,E2834,IF(E2834&lt;=60000,ROUNDUP(E2834/2,0)+15000,IF(E2834&lt;=120000,ROUNDUP(E2834/4,0)+30000,60000)))),IF(E2834&lt;=0,0,IF(E2834&lt;=20000,E2834,IF(E2834&lt;=40000,ROUNDUP(E2834/2,0)+10000,IF(E2834&lt;=80000,ROUNDUP(E2834/4,0)+20000,40000)))))+IF(F2834&lt;=0,0,IF(F2834&lt;=25000,F2834,IF(F2834&lt;=50000,ROUNDUP(F2834/2,0)+12500,IF(F2834&lt;=100000,ROUNDUP(F2834/4,0)+25000,50000)))),IF(AND(D2834="はい",C2834&gt;=2026,C2834&lt;=2027),60000,40000)))))</f>
        <v/>
      </c>
      <c r="P2834" s="18">
        <f>IF(G2834&lt;=0,0,IF(G2834&lt;=20000,G2834,IF(G2834&lt;=40000,ROUNDUP(G2834/2,0)+10000,IF(G2834&lt;=80000,ROUNDUP(G2834/4,0)+20000,40000))))</f>
        <v/>
      </c>
      <c r="Q2834" s="18">
        <f>IF(I2834&lt;=0,IF(H2834&lt;=0,0,IF(H2834&lt;=20000,H2834,IF(H2834&lt;=40000,ROUNDUP(H2834/2,0)+10000,IF(H2834&lt;=80000,ROUNDUP(H2834/4,0)+20000,40000)))),IF(H2834&lt;=0,IF(I2834&lt;=0,0,IF(I2834&lt;=25000,I2834,IF(I2834&lt;=50000,ROUNDUP(I2834/2,0)+12500,IF(I2834&lt;=100000,ROUNDUP(I2834/4,0)+25000,50000)))),MAX(IF(I2834&lt;=0,0,IF(I2834&lt;=25000,I2834,IF(I2834&lt;=50000,ROUNDUP(I2834/2,0)+12500,IF(I2834&lt;=100000,ROUNDUP(I2834/4,0)+25000,50000)))),MIN(IF(H2834&lt;=0,0,IF(H2834&lt;=20000,H2834,IF(H2834&lt;=40000,ROUNDUP(H2834/2,0)+10000,IF(H2834&lt;=80000,ROUNDUP(H2834/4,0)+20000,40000))))+IF(I2834&lt;=0,0,IF(I2834&lt;=25000,I2834,IF(I2834&lt;=50000,ROUNDUP(I2834/2,0)+12500,IF(I2834&lt;=100000,ROUNDUP(I2834/4,0)+25000,50000)))),40000))))</f>
        <v/>
      </c>
      <c r="R2834" s="18">
        <f>MIN(120000,O2834+P2834+Q2834)</f>
        <v/>
      </c>
      <c r="S2834" s="18">
        <f>IF(F2834&lt;=0,IF(E2834&lt;=0,0,IF(E2834&lt;=12000,E2834,IF(E2834&lt;=32000,ROUNDUP(E2834/2,0)+6000,IF(E2834&lt;=56000,ROUNDUP(E2834/4,0)+14000,28000)))),IF(E2834&lt;=0,IF(F2834&lt;=0,0,IF(F2834&lt;=15000,F2834,IF(F2834&lt;=40000,ROUNDUP(F2834/2,0)+7500,IF(F2834&lt;=70000,ROUNDUP(F2834/4,0)+17500,35000)))),MAX(IF(F2834&lt;=0,0,IF(F2834&lt;=15000,F2834,IF(F2834&lt;=40000,ROUNDUP(F2834/2,0)+7500,IF(F2834&lt;=70000,ROUNDUP(F2834/4,0)+17500,35000)))),MIN(IF(E2834&lt;=0,0,IF(E2834&lt;=12000,E2834,IF(E2834&lt;=32000,ROUNDUP(E2834/2,0)+6000,IF(E2834&lt;=56000,ROUNDUP(E2834/4,0)+14000,28000))))+IF(F2834&lt;=0,0,IF(F2834&lt;=15000,F2834,IF(F2834&lt;=40000,ROUNDUP(F2834/2,0)+7500,IF(F2834&lt;=70000,ROUNDUP(F2834/4,0)+17500,35000)))),28000))))</f>
        <v/>
      </c>
      <c r="T2834" s="18">
        <f>IF(G2834&lt;=0,0,IF(G2834&lt;=12000,G2834,IF(G2834&lt;=32000,ROUNDUP(G2834/2,0)+6000,IF(G2834&lt;=56000,ROUNDUP(G2834/4,0)+14000,28000))))</f>
        <v/>
      </c>
      <c r="U2834" s="18">
        <f>IF(I2834&lt;=0,IF(H2834&lt;=0,0,IF(H2834&lt;=12000,H2834,IF(H2834&lt;=32000,ROUNDUP(H2834/2,0)+6000,IF(H2834&lt;=56000,ROUNDUP(H2834/4,0)+14000,28000)))),IF(H2834&lt;=0,IF(I2834&lt;=0,0,IF(I2834&lt;=15000,I2834,IF(I2834&lt;=40000,ROUNDUP(I2834/2,0)+7500,IF(I2834&lt;=70000,ROUNDUP(I2834/4,0)+17500,35000)))),MAX(IF(I2834&lt;=0,0,IF(I2834&lt;=15000,I2834,IF(I2834&lt;=40000,ROUNDUP(I2834/2,0)+7500,IF(I2834&lt;=70000,ROUNDUP(I2834/4,0)+17500,35000)))),MIN(IF(H2834&lt;=0,0,IF(H2834&lt;=12000,H2834,IF(H2834&lt;=32000,ROUNDUP(H2834/2,0)+6000,IF(H2834&lt;=56000,ROUNDUP(H2834/4,0)+14000,28000))))+IF(I2834&lt;=0,0,IF(I2834&lt;=15000,I2834,IF(I2834&lt;=40000,ROUNDUP(I2834/2,0)+7500,IF(I2834&lt;=70000,ROUNDUP(I2834/4,0)+17500,35000)))),28000))))</f>
        <v/>
      </c>
      <c r="V2834" s="18">
        <f>MIN(70000,S2834+T2834+U2834)</f>
        <v/>
      </c>
      <c r="W2834" s="18">
        <f>MAX(0,ROUNDDOWN(M2834-J2834-N2834-K2834-0,-3))</f>
        <v/>
      </c>
      <c r="X2834" s="18">
        <f>MAX(0,ROUNDDOWN(M2834-J2834-N2834-K2834-R2834,-3))</f>
        <v/>
      </c>
      <c r="Y2834" s="18">
        <f>IF(W2834&lt;=0,0,ROUNDDOWN((W2834*LOOKUP(W2834,{0,1950001,3300001,6950001,9000001,18000001,40000001},{0.05,0.1,0.2,0.23,0.33,0.4,0.45})-LOOKUP(W2834,{0,1950001,3300001,6950001,9000001,18000001,40000001},{0,97500,427500,636000,1536000,2796000,4796000}))*1.021,-2))</f>
        <v/>
      </c>
      <c r="Z2834" s="18">
        <f>IF(X2834&lt;=0,0,ROUNDDOWN((X2834*LOOKUP(X2834,{0,1950001,3300001,6950001,9000001,18000001,40000001},{0.05,0.1,0.2,0.23,0.33,0.4,0.45})-LOOKUP(X2834,{0,1950001,3300001,6950001,9000001,18000001,40000001},{0,97500,427500,636000,1536000,2796000,4796000}))*1.021,-2))</f>
        <v/>
      </c>
      <c r="AA2834" s="18">
        <f>MAX(0,ROUNDDOWN(M2834-J2834-430000-L2834-0,-3))</f>
        <v/>
      </c>
      <c r="AB2834" s="18">
        <f>MAX(0,ROUNDDOWN(M2834-J2834-430000-L2834-V2834,-3))</f>
        <v/>
      </c>
      <c r="AC2834" s="18">
        <f>IF(M2834&lt;=450000,0,MAX(0,ROUNDDOWN(AA2834*0.06-MIN(50000,AA2834)*0.03,-2))+MAX(0,ROUNDDOWN(AA2834*0.04-MIN(50000,AA2834)*0.02,-2)))</f>
        <v/>
      </c>
      <c r="AD2834" s="18">
        <f>IF(M2834&lt;=450000,0,MAX(0,ROUNDDOWN(AB2834*0.06-MIN(50000,AB2834)*0.03,-2))+MAX(0,ROUNDDOWN(AB2834*0.04-MIN(50000,AB2834)*0.02,-2)))</f>
        <v/>
      </c>
      <c r="AE2834" s="18">
        <f>Y2834-Z2834</f>
        <v/>
      </c>
      <c r="AF2834" s="18">
        <f>AC2834-AD2834</f>
        <v/>
      </c>
      <c r="AG2834" s="18">
        <f>AE2834+AF2834</f>
        <v/>
      </c>
      <c r="AH2834" s="20">
        <f>IF(W2834&lt;=0,0,LOOKUP(W2834,{0,1950001,3300001,6950001,9000001,18000001,40000001},{0.05,0.1,0.2,0.23,0.33,0.4,0.45}))</f>
        <v/>
      </c>
    </row>
    <row r="2835">
      <c r="A2835" t="inlineStr">
        <is>
          <t>1万円刻み 3区分8万円ずつ</t>
        </is>
      </c>
      <c r="B2835" s="18">
        <f>'4_1万円刻み'!$A$919</f>
        <v/>
      </c>
      <c r="C2835" s="19" t="n">
        <v>2026</v>
      </c>
      <c r="D2835" t="inlineStr">
        <is>
          <t>いいえ</t>
        </is>
      </c>
      <c r="E2835" s="18" t="n">
        <v>80000</v>
      </c>
      <c r="F2835" s="18" t="n">
        <v>0</v>
      </c>
      <c r="G2835" s="18" t="n">
        <v>80000</v>
      </c>
      <c r="H2835" s="18" t="n">
        <v>80000</v>
      </c>
      <c r="I2835" s="18" t="n">
        <v>0</v>
      </c>
      <c r="J2835" s="18">
        <f>ROUND(MIN(B2835/12,650000)*12*0.0915+MIN(B2835/12,1390000)*12*(0.0504+0)+B2835*0.005,0)</f>
        <v/>
      </c>
      <c r="K2835" s="18" t="n">
        <v>0</v>
      </c>
      <c r="L2835" s="18" t="n">
        <v>0</v>
      </c>
      <c r="M2835" s="18">
        <f>ROUND(IF(C2835&gt;=2026,IF(B2835&lt;741000,0,IF(B2835&lt;2191000,B2835-740000,IF(B2835&lt;2193000,1451000,IF(B2835&lt;2196000,1453000,IF(B2835&lt;2200000,1456000,IF(B2835&lt;3600000,ROUNDDOWN(B2835/4,-3)*2.8-80000,IF(B2835&lt;6600000,ROUNDDOWN(B2835/4,-3)*3.2-440000,IF(B2835&lt;8500000,ROUNDDOWN(B2835*0.9,0)-1100000,B2835-1950000)))))))),IF(B2835&lt;651000,0,IF(B2835&lt;1900000,B2835-650000,IF(B2835&lt;3600000,ROUNDDOWN(B2835/4,-3)*2.8-80000,IF(B2835&lt;6600000,ROUNDDOWN(B2835/4,-3)*3.2-440000,IF(B2835&lt;8500000,ROUNDDOWN(B2835*0.9,0)-1100000,B2835-1950000)))))),0)</f>
        <v/>
      </c>
      <c r="N2835" s="18">
        <f>IF(M2835&gt;23500000,NA(),IF(C2835&gt;=2026,IF(M2835&lt;=4890000,1040000,IF(M2835&lt;=6550000,670000,620000)),IF(M2835&lt;=1320000,950000,IF(M2835&lt;=3360000,880000,IF(M2835&lt;=4890000,680000,IF(M2835&lt;=6550000,630000,580000))))))</f>
        <v/>
      </c>
      <c r="O2835" s="18">
        <f>IF(F2835&lt;=0,IF(AND(D2835="はい",C2835&gt;=2026,C2835&lt;=2027),IF(E2835&lt;=0,0,IF(E2835&lt;=30000,E2835,IF(E2835&lt;=60000,ROUNDUP(E2835/2,0)+15000,IF(E2835&lt;=120000,ROUNDUP(E2835/4,0)+30000,60000)))),IF(E2835&lt;=0,0,IF(E2835&lt;=20000,E2835,IF(E2835&lt;=40000,ROUNDUP(E2835/2,0)+10000,IF(E2835&lt;=80000,ROUNDUP(E2835/4,0)+20000,40000))))),IF(E2835&lt;=0,IF(F2835&lt;=0,0,IF(F2835&lt;=25000,F2835,IF(F2835&lt;=50000,ROUNDUP(F2835/2,0)+12500,IF(F2835&lt;=100000,ROUNDUP(F2835/4,0)+25000,50000)))),MAX(IF(F2835&lt;=0,0,IF(F2835&lt;=25000,F2835,IF(F2835&lt;=50000,ROUNDUP(F2835/2,0)+12500,IF(F2835&lt;=100000,ROUNDUP(F2835/4,0)+25000,50000)))),MIN(IF(AND(D2835="はい",C2835&gt;=2026,C2835&lt;=2027),IF(E2835&lt;=0,0,IF(E2835&lt;=30000,E2835,IF(E2835&lt;=60000,ROUNDUP(E2835/2,0)+15000,IF(E2835&lt;=120000,ROUNDUP(E2835/4,0)+30000,60000)))),IF(E2835&lt;=0,0,IF(E2835&lt;=20000,E2835,IF(E2835&lt;=40000,ROUNDUP(E2835/2,0)+10000,IF(E2835&lt;=80000,ROUNDUP(E2835/4,0)+20000,40000)))))+IF(F2835&lt;=0,0,IF(F2835&lt;=25000,F2835,IF(F2835&lt;=50000,ROUNDUP(F2835/2,0)+12500,IF(F2835&lt;=100000,ROUNDUP(F2835/4,0)+25000,50000)))),IF(AND(D2835="はい",C2835&gt;=2026,C2835&lt;=2027),60000,40000)))))</f>
        <v/>
      </c>
      <c r="P2835" s="18">
        <f>IF(G2835&lt;=0,0,IF(G2835&lt;=20000,G2835,IF(G2835&lt;=40000,ROUNDUP(G2835/2,0)+10000,IF(G2835&lt;=80000,ROUNDUP(G2835/4,0)+20000,40000))))</f>
        <v/>
      </c>
      <c r="Q2835" s="18">
        <f>IF(I2835&lt;=0,IF(H2835&lt;=0,0,IF(H2835&lt;=20000,H2835,IF(H2835&lt;=40000,ROUNDUP(H2835/2,0)+10000,IF(H2835&lt;=80000,ROUNDUP(H2835/4,0)+20000,40000)))),IF(H2835&lt;=0,IF(I2835&lt;=0,0,IF(I2835&lt;=25000,I2835,IF(I2835&lt;=50000,ROUNDUP(I2835/2,0)+12500,IF(I2835&lt;=100000,ROUNDUP(I2835/4,0)+25000,50000)))),MAX(IF(I2835&lt;=0,0,IF(I2835&lt;=25000,I2835,IF(I2835&lt;=50000,ROUNDUP(I2835/2,0)+12500,IF(I2835&lt;=100000,ROUNDUP(I2835/4,0)+25000,50000)))),MIN(IF(H2835&lt;=0,0,IF(H2835&lt;=20000,H2835,IF(H2835&lt;=40000,ROUNDUP(H2835/2,0)+10000,IF(H2835&lt;=80000,ROUNDUP(H2835/4,0)+20000,40000))))+IF(I2835&lt;=0,0,IF(I2835&lt;=25000,I2835,IF(I2835&lt;=50000,ROUNDUP(I2835/2,0)+12500,IF(I2835&lt;=100000,ROUNDUP(I2835/4,0)+25000,50000)))),40000))))</f>
        <v/>
      </c>
      <c r="R2835" s="18">
        <f>MIN(120000,O2835+P2835+Q2835)</f>
        <v/>
      </c>
      <c r="S2835" s="18">
        <f>IF(F2835&lt;=0,IF(E2835&lt;=0,0,IF(E2835&lt;=12000,E2835,IF(E2835&lt;=32000,ROUNDUP(E2835/2,0)+6000,IF(E2835&lt;=56000,ROUNDUP(E2835/4,0)+14000,28000)))),IF(E2835&lt;=0,IF(F2835&lt;=0,0,IF(F2835&lt;=15000,F2835,IF(F2835&lt;=40000,ROUNDUP(F2835/2,0)+7500,IF(F2835&lt;=70000,ROUNDUP(F2835/4,0)+17500,35000)))),MAX(IF(F2835&lt;=0,0,IF(F2835&lt;=15000,F2835,IF(F2835&lt;=40000,ROUNDUP(F2835/2,0)+7500,IF(F2835&lt;=70000,ROUNDUP(F2835/4,0)+17500,35000)))),MIN(IF(E2835&lt;=0,0,IF(E2835&lt;=12000,E2835,IF(E2835&lt;=32000,ROUNDUP(E2835/2,0)+6000,IF(E2835&lt;=56000,ROUNDUP(E2835/4,0)+14000,28000))))+IF(F2835&lt;=0,0,IF(F2835&lt;=15000,F2835,IF(F2835&lt;=40000,ROUNDUP(F2835/2,0)+7500,IF(F2835&lt;=70000,ROUNDUP(F2835/4,0)+17500,35000)))),28000))))</f>
        <v/>
      </c>
      <c r="T2835" s="18">
        <f>IF(G2835&lt;=0,0,IF(G2835&lt;=12000,G2835,IF(G2835&lt;=32000,ROUNDUP(G2835/2,0)+6000,IF(G2835&lt;=56000,ROUNDUP(G2835/4,0)+14000,28000))))</f>
        <v/>
      </c>
      <c r="U2835" s="18">
        <f>IF(I2835&lt;=0,IF(H2835&lt;=0,0,IF(H2835&lt;=12000,H2835,IF(H2835&lt;=32000,ROUNDUP(H2835/2,0)+6000,IF(H2835&lt;=56000,ROUNDUP(H2835/4,0)+14000,28000)))),IF(H2835&lt;=0,IF(I2835&lt;=0,0,IF(I2835&lt;=15000,I2835,IF(I2835&lt;=40000,ROUNDUP(I2835/2,0)+7500,IF(I2835&lt;=70000,ROUNDUP(I2835/4,0)+17500,35000)))),MAX(IF(I2835&lt;=0,0,IF(I2835&lt;=15000,I2835,IF(I2835&lt;=40000,ROUNDUP(I2835/2,0)+7500,IF(I2835&lt;=70000,ROUNDUP(I2835/4,0)+17500,35000)))),MIN(IF(H2835&lt;=0,0,IF(H2835&lt;=12000,H2835,IF(H2835&lt;=32000,ROUNDUP(H2835/2,0)+6000,IF(H2835&lt;=56000,ROUNDUP(H2835/4,0)+14000,28000))))+IF(I2835&lt;=0,0,IF(I2835&lt;=15000,I2835,IF(I2835&lt;=40000,ROUNDUP(I2835/2,0)+7500,IF(I2835&lt;=70000,ROUNDUP(I2835/4,0)+17500,35000)))),28000))))</f>
        <v/>
      </c>
      <c r="V2835" s="18">
        <f>MIN(70000,S2835+T2835+U2835)</f>
        <v/>
      </c>
      <c r="W2835" s="18">
        <f>MAX(0,ROUNDDOWN(M2835-J2835-N2835-K2835-0,-3))</f>
        <v/>
      </c>
      <c r="X2835" s="18">
        <f>MAX(0,ROUNDDOWN(M2835-J2835-N2835-K2835-R2835,-3))</f>
        <v/>
      </c>
      <c r="Y2835" s="18">
        <f>IF(W2835&lt;=0,0,ROUNDDOWN((W2835*LOOKUP(W2835,{0,1950001,3300001,6950001,9000001,18000001,40000001},{0.05,0.1,0.2,0.23,0.33,0.4,0.45})-LOOKUP(W2835,{0,1950001,3300001,6950001,9000001,18000001,40000001},{0,97500,427500,636000,1536000,2796000,4796000}))*1.021,-2))</f>
        <v/>
      </c>
      <c r="Z2835" s="18">
        <f>IF(X2835&lt;=0,0,ROUNDDOWN((X2835*LOOKUP(X2835,{0,1950001,3300001,6950001,9000001,18000001,40000001},{0.05,0.1,0.2,0.23,0.33,0.4,0.45})-LOOKUP(X2835,{0,1950001,3300001,6950001,9000001,18000001,40000001},{0,97500,427500,636000,1536000,2796000,4796000}))*1.021,-2))</f>
        <v/>
      </c>
      <c r="AA2835" s="18">
        <f>MAX(0,ROUNDDOWN(M2835-J2835-430000-L2835-0,-3))</f>
        <v/>
      </c>
      <c r="AB2835" s="18">
        <f>MAX(0,ROUNDDOWN(M2835-J2835-430000-L2835-V2835,-3))</f>
        <v/>
      </c>
      <c r="AC2835" s="18">
        <f>IF(M2835&lt;=450000,0,MAX(0,ROUNDDOWN(AA2835*0.06-MIN(50000,AA2835)*0.03,-2))+MAX(0,ROUNDDOWN(AA2835*0.04-MIN(50000,AA2835)*0.02,-2)))</f>
        <v/>
      </c>
      <c r="AD2835" s="18">
        <f>IF(M2835&lt;=450000,0,MAX(0,ROUNDDOWN(AB2835*0.06-MIN(50000,AB2835)*0.03,-2))+MAX(0,ROUNDDOWN(AB2835*0.04-MIN(50000,AB2835)*0.02,-2)))</f>
        <v/>
      </c>
      <c r="AE2835" s="18">
        <f>Y2835-Z2835</f>
        <v/>
      </c>
      <c r="AF2835" s="18">
        <f>AC2835-AD2835</f>
        <v/>
      </c>
      <c r="AG2835" s="18">
        <f>AE2835+AF2835</f>
        <v/>
      </c>
      <c r="AH2835" s="20">
        <f>IF(W2835&lt;=0,0,LOOKUP(W2835,{0,1950001,3300001,6950001,9000001,18000001,40000001},{0.05,0.1,0.2,0.23,0.33,0.4,0.45}))</f>
        <v/>
      </c>
    </row>
    <row r="2836">
      <c r="A2836" t="inlineStr">
        <is>
          <t>1万円刻み 一般8万円</t>
        </is>
      </c>
      <c r="B2836" s="18">
        <f>'4_1万円刻み'!$A$919</f>
        <v/>
      </c>
      <c r="C2836" s="19" t="n">
        <v>2026</v>
      </c>
      <c r="D2836" t="inlineStr">
        <is>
          <t>いいえ</t>
        </is>
      </c>
      <c r="E2836" s="18" t="n">
        <v>80000</v>
      </c>
      <c r="F2836" s="18" t="n">
        <v>0</v>
      </c>
      <c r="G2836" s="18" t="n">
        <v>0</v>
      </c>
      <c r="H2836" s="18" t="n">
        <v>0</v>
      </c>
      <c r="I2836" s="18" t="n">
        <v>0</v>
      </c>
      <c r="J2836" s="18">
        <f>ROUND(MIN(B2836/12,650000)*12*0.0915+MIN(B2836/12,1390000)*12*(0.0504+0)+B2836*0.005,0)</f>
        <v/>
      </c>
      <c r="K2836" s="18" t="n">
        <v>0</v>
      </c>
      <c r="L2836" s="18" t="n">
        <v>0</v>
      </c>
      <c r="M2836" s="18">
        <f>ROUND(IF(C2836&gt;=2026,IF(B2836&lt;741000,0,IF(B2836&lt;2191000,B2836-740000,IF(B2836&lt;2193000,1451000,IF(B2836&lt;2196000,1453000,IF(B2836&lt;2200000,1456000,IF(B2836&lt;3600000,ROUNDDOWN(B2836/4,-3)*2.8-80000,IF(B2836&lt;6600000,ROUNDDOWN(B2836/4,-3)*3.2-440000,IF(B2836&lt;8500000,ROUNDDOWN(B2836*0.9,0)-1100000,B2836-1950000)))))))),IF(B2836&lt;651000,0,IF(B2836&lt;1900000,B2836-650000,IF(B2836&lt;3600000,ROUNDDOWN(B2836/4,-3)*2.8-80000,IF(B2836&lt;6600000,ROUNDDOWN(B2836/4,-3)*3.2-440000,IF(B2836&lt;8500000,ROUNDDOWN(B2836*0.9,0)-1100000,B2836-1950000)))))),0)</f>
        <v/>
      </c>
      <c r="N2836" s="18">
        <f>IF(M2836&gt;23500000,NA(),IF(C2836&gt;=2026,IF(M2836&lt;=4890000,1040000,IF(M2836&lt;=6550000,670000,620000)),IF(M2836&lt;=1320000,950000,IF(M2836&lt;=3360000,880000,IF(M2836&lt;=4890000,680000,IF(M2836&lt;=6550000,630000,580000))))))</f>
        <v/>
      </c>
      <c r="O2836" s="18">
        <f>IF(F2836&lt;=0,IF(AND(D2836="はい",C2836&gt;=2026,C2836&lt;=2027),IF(E2836&lt;=0,0,IF(E2836&lt;=30000,E2836,IF(E2836&lt;=60000,ROUNDUP(E2836/2,0)+15000,IF(E2836&lt;=120000,ROUNDUP(E2836/4,0)+30000,60000)))),IF(E2836&lt;=0,0,IF(E2836&lt;=20000,E2836,IF(E2836&lt;=40000,ROUNDUP(E2836/2,0)+10000,IF(E2836&lt;=80000,ROUNDUP(E2836/4,0)+20000,40000))))),IF(E2836&lt;=0,IF(F2836&lt;=0,0,IF(F2836&lt;=25000,F2836,IF(F2836&lt;=50000,ROUNDUP(F2836/2,0)+12500,IF(F2836&lt;=100000,ROUNDUP(F2836/4,0)+25000,50000)))),MAX(IF(F2836&lt;=0,0,IF(F2836&lt;=25000,F2836,IF(F2836&lt;=50000,ROUNDUP(F2836/2,0)+12500,IF(F2836&lt;=100000,ROUNDUP(F2836/4,0)+25000,50000)))),MIN(IF(AND(D2836="はい",C2836&gt;=2026,C2836&lt;=2027),IF(E2836&lt;=0,0,IF(E2836&lt;=30000,E2836,IF(E2836&lt;=60000,ROUNDUP(E2836/2,0)+15000,IF(E2836&lt;=120000,ROUNDUP(E2836/4,0)+30000,60000)))),IF(E2836&lt;=0,0,IF(E2836&lt;=20000,E2836,IF(E2836&lt;=40000,ROUNDUP(E2836/2,0)+10000,IF(E2836&lt;=80000,ROUNDUP(E2836/4,0)+20000,40000)))))+IF(F2836&lt;=0,0,IF(F2836&lt;=25000,F2836,IF(F2836&lt;=50000,ROUNDUP(F2836/2,0)+12500,IF(F2836&lt;=100000,ROUNDUP(F2836/4,0)+25000,50000)))),IF(AND(D2836="はい",C2836&gt;=2026,C2836&lt;=2027),60000,40000)))))</f>
        <v/>
      </c>
      <c r="P2836" s="18">
        <f>IF(G2836&lt;=0,0,IF(G2836&lt;=20000,G2836,IF(G2836&lt;=40000,ROUNDUP(G2836/2,0)+10000,IF(G2836&lt;=80000,ROUNDUP(G2836/4,0)+20000,40000))))</f>
        <v/>
      </c>
      <c r="Q2836" s="18">
        <f>IF(I2836&lt;=0,IF(H2836&lt;=0,0,IF(H2836&lt;=20000,H2836,IF(H2836&lt;=40000,ROUNDUP(H2836/2,0)+10000,IF(H2836&lt;=80000,ROUNDUP(H2836/4,0)+20000,40000)))),IF(H2836&lt;=0,IF(I2836&lt;=0,0,IF(I2836&lt;=25000,I2836,IF(I2836&lt;=50000,ROUNDUP(I2836/2,0)+12500,IF(I2836&lt;=100000,ROUNDUP(I2836/4,0)+25000,50000)))),MAX(IF(I2836&lt;=0,0,IF(I2836&lt;=25000,I2836,IF(I2836&lt;=50000,ROUNDUP(I2836/2,0)+12500,IF(I2836&lt;=100000,ROUNDUP(I2836/4,0)+25000,50000)))),MIN(IF(H2836&lt;=0,0,IF(H2836&lt;=20000,H2836,IF(H2836&lt;=40000,ROUNDUP(H2836/2,0)+10000,IF(H2836&lt;=80000,ROUNDUP(H2836/4,0)+20000,40000))))+IF(I2836&lt;=0,0,IF(I2836&lt;=25000,I2836,IF(I2836&lt;=50000,ROUNDUP(I2836/2,0)+12500,IF(I2836&lt;=100000,ROUNDUP(I2836/4,0)+25000,50000)))),40000))))</f>
        <v/>
      </c>
      <c r="R2836" s="18">
        <f>MIN(120000,O2836+P2836+Q2836)</f>
        <v/>
      </c>
      <c r="S2836" s="18">
        <f>IF(F2836&lt;=0,IF(E2836&lt;=0,0,IF(E2836&lt;=12000,E2836,IF(E2836&lt;=32000,ROUNDUP(E2836/2,0)+6000,IF(E2836&lt;=56000,ROUNDUP(E2836/4,0)+14000,28000)))),IF(E2836&lt;=0,IF(F2836&lt;=0,0,IF(F2836&lt;=15000,F2836,IF(F2836&lt;=40000,ROUNDUP(F2836/2,0)+7500,IF(F2836&lt;=70000,ROUNDUP(F2836/4,0)+17500,35000)))),MAX(IF(F2836&lt;=0,0,IF(F2836&lt;=15000,F2836,IF(F2836&lt;=40000,ROUNDUP(F2836/2,0)+7500,IF(F2836&lt;=70000,ROUNDUP(F2836/4,0)+17500,35000)))),MIN(IF(E2836&lt;=0,0,IF(E2836&lt;=12000,E2836,IF(E2836&lt;=32000,ROUNDUP(E2836/2,0)+6000,IF(E2836&lt;=56000,ROUNDUP(E2836/4,0)+14000,28000))))+IF(F2836&lt;=0,0,IF(F2836&lt;=15000,F2836,IF(F2836&lt;=40000,ROUNDUP(F2836/2,0)+7500,IF(F2836&lt;=70000,ROUNDUP(F2836/4,0)+17500,35000)))),28000))))</f>
        <v/>
      </c>
      <c r="T2836" s="18">
        <f>IF(G2836&lt;=0,0,IF(G2836&lt;=12000,G2836,IF(G2836&lt;=32000,ROUNDUP(G2836/2,0)+6000,IF(G2836&lt;=56000,ROUNDUP(G2836/4,0)+14000,28000))))</f>
        <v/>
      </c>
      <c r="U2836" s="18">
        <f>IF(I2836&lt;=0,IF(H2836&lt;=0,0,IF(H2836&lt;=12000,H2836,IF(H2836&lt;=32000,ROUNDUP(H2836/2,0)+6000,IF(H2836&lt;=56000,ROUNDUP(H2836/4,0)+14000,28000)))),IF(H2836&lt;=0,IF(I2836&lt;=0,0,IF(I2836&lt;=15000,I2836,IF(I2836&lt;=40000,ROUNDUP(I2836/2,0)+7500,IF(I2836&lt;=70000,ROUNDUP(I2836/4,0)+17500,35000)))),MAX(IF(I2836&lt;=0,0,IF(I2836&lt;=15000,I2836,IF(I2836&lt;=40000,ROUNDUP(I2836/2,0)+7500,IF(I2836&lt;=70000,ROUNDUP(I2836/4,0)+17500,35000)))),MIN(IF(H2836&lt;=0,0,IF(H2836&lt;=12000,H2836,IF(H2836&lt;=32000,ROUNDUP(H2836/2,0)+6000,IF(H2836&lt;=56000,ROUNDUP(H2836/4,0)+14000,28000))))+IF(I2836&lt;=0,0,IF(I2836&lt;=15000,I2836,IF(I2836&lt;=40000,ROUNDUP(I2836/2,0)+7500,IF(I2836&lt;=70000,ROUNDUP(I2836/4,0)+17500,35000)))),28000))))</f>
        <v/>
      </c>
      <c r="V2836" s="18">
        <f>MIN(70000,S2836+T2836+U2836)</f>
        <v/>
      </c>
      <c r="W2836" s="18">
        <f>MAX(0,ROUNDDOWN(M2836-J2836-N2836-K2836-0,-3))</f>
        <v/>
      </c>
      <c r="X2836" s="18">
        <f>MAX(0,ROUNDDOWN(M2836-J2836-N2836-K2836-R2836,-3))</f>
        <v/>
      </c>
      <c r="Y2836" s="18">
        <f>IF(W2836&lt;=0,0,ROUNDDOWN((W2836*LOOKUP(W2836,{0,1950001,3300001,6950001,9000001,18000001,40000001},{0.05,0.1,0.2,0.23,0.33,0.4,0.45})-LOOKUP(W2836,{0,1950001,3300001,6950001,9000001,18000001,40000001},{0,97500,427500,636000,1536000,2796000,4796000}))*1.021,-2))</f>
        <v/>
      </c>
      <c r="Z2836" s="18">
        <f>IF(X2836&lt;=0,0,ROUNDDOWN((X2836*LOOKUP(X2836,{0,1950001,3300001,6950001,9000001,18000001,40000001},{0.05,0.1,0.2,0.23,0.33,0.4,0.45})-LOOKUP(X2836,{0,1950001,3300001,6950001,9000001,18000001,40000001},{0,97500,427500,636000,1536000,2796000,4796000}))*1.021,-2))</f>
        <v/>
      </c>
      <c r="AA2836" s="18">
        <f>MAX(0,ROUNDDOWN(M2836-J2836-430000-L2836-0,-3))</f>
        <v/>
      </c>
      <c r="AB2836" s="18">
        <f>MAX(0,ROUNDDOWN(M2836-J2836-430000-L2836-V2836,-3))</f>
        <v/>
      </c>
      <c r="AC2836" s="18">
        <f>IF(M2836&lt;=450000,0,MAX(0,ROUNDDOWN(AA2836*0.06-MIN(50000,AA2836)*0.03,-2))+MAX(0,ROUNDDOWN(AA2836*0.04-MIN(50000,AA2836)*0.02,-2)))</f>
        <v/>
      </c>
      <c r="AD2836" s="18">
        <f>IF(M2836&lt;=450000,0,MAX(0,ROUNDDOWN(AB2836*0.06-MIN(50000,AB2836)*0.03,-2))+MAX(0,ROUNDDOWN(AB2836*0.04-MIN(50000,AB2836)*0.02,-2)))</f>
        <v/>
      </c>
      <c r="AE2836" s="18">
        <f>Y2836-Z2836</f>
        <v/>
      </c>
      <c r="AF2836" s="18">
        <f>AC2836-AD2836</f>
        <v/>
      </c>
      <c r="AG2836" s="18">
        <f>AE2836+AF2836</f>
        <v/>
      </c>
      <c r="AH2836" s="20">
        <f>IF(W2836&lt;=0,0,LOOKUP(W2836,{0,1950001,3300001,6950001,9000001,18000001,40000001},{0.05,0.1,0.2,0.23,0.33,0.4,0.45}))</f>
        <v/>
      </c>
    </row>
    <row r="2837">
      <c r="A2837" t="inlineStr">
        <is>
          <t>1万円刻み 特例あり一般12万円</t>
        </is>
      </c>
      <c r="B2837" s="18">
        <f>'4_1万円刻み'!$A$919</f>
        <v/>
      </c>
      <c r="C2837" s="19" t="n">
        <v>2026</v>
      </c>
      <c r="D2837" t="inlineStr">
        <is>
          <t>はい</t>
        </is>
      </c>
      <c r="E2837" s="18" t="n">
        <v>120000</v>
      </c>
      <c r="F2837" s="18" t="n">
        <v>0</v>
      </c>
      <c r="G2837" s="18" t="n">
        <v>0</v>
      </c>
      <c r="H2837" s="18" t="n">
        <v>0</v>
      </c>
      <c r="I2837" s="18" t="n">
        <v>0</v>
      </c>
      <c r="J2837" s="18">
        <f>ROUND(MIN(B2837/12,650000)*12*0.0915+MIN(B2837/12,1390000)*12*(0.0504+0)+B2837*0.005,0)</f>
        <v/>
      </c>
      <c r="K2837" s="18" t="n">
        <v>0</v>
      </c>
      <c r="L2837" s="18" t="n">
        <v>0</v>
      </c>
      <c r="M2837" s="18">
        <f>ROUND(IF(C2837&gt;=2026,IF(B2837&lt;741000,0,IF(B2837&lt;2191000,B2837-740000,IF(B2837&lt;2193000,1451000,IF(B2837&lt;2196000,1453000,IF(B2837&lt;2200000,1456000,IF(B2837&lt;3600000,ROUNDDOWN(B2837/4,-3)*2.8-80000,IF(B2837&lt;6600000,ROUNDDOWN(B2837/4,-3)*3.2-440000,IF(B2837&lt;8500000,ROUNDDOWN(B2837*0.9,0)-1100000,B2837-1950000)))))))),IF(B2837&lt;651000,0,IF(B2837&lt;1900000,B2837-650000,IF(B2837&lt;3600000,ROUNDDOWN(B2837/4,-3)*2.8-80000,IF(B2837&lt;6600000,ROUNDDOWN(B2837/4,-3)*3.2-440000,IF(B2837&lt;8500000,ROUNDDOWN(B2837*0.9,0)-1100000,B2837-1950000)))))),0)</f>
        <v/>
      </c>
      <c r="N2837" s="18">
        <f>IF(M2837&gt;23500000,NA(),IF(C2837&gt;=2026,IF(M2837&lt;=4890000,1040000,IF(M2837&lt;=6550000,670000,620000)),IF(M2837&lt;=1320000,950000,IF(M2837&lt;=3360000,880000,IF(M2837&lt;=4890000,680000,IF(M2837&lt;=6550000,630000,580000))))))</f>
        <v/>
      </c>
      <c r="O2837" s="18">
        <f>IF(F2837&lt;=0,IF(AND(D2837="はい",C2837&gt;=2026,C2837&lt;=2027),IF(E2837&lt;=0,0,IF(E2837&lt;=30000,E2837,IF(E2837&lt;=60000,ROUNDUP(E2837/2,0)+15000,IF(E2837&lt;=120000,ROUNDUP(E2837/4,0)+30000,60000)))),IF(E2837&lt;=0,0,IF(E2837&lt;=20000,E2837,IF(E2837&lt;=40000,ROUNDUP(E2837/2,0)+10000,IF(E2837&lt;=80000,ROUNDUP(E2837/4,0)+20000,40000))))),IF(E2837&lt;=0,IF(F2837&lt;=0,0,IF(F2837&lt;=25000,F2837,IF(F2837&lt;=50000,ROUNDUP(F2837/2,0)+12500,IF(F2837&lt;=100000,ROUNDUP(F2837/4,0)+25000,50000)))),MAX(IF(F2837&lt;=0,0,IF(F2837&lt;=25000,F2837,IF(F2837&lt;=50000,ROUNDUP(F2837/2,0)+12500,IF(F2837&lt;=100000,ROUNDUP(F2837/4,0)+25000,50000)))),MIN(IF(AND(D2837="はい",C2837&gt;=2026,C2837&lt;=2027),IF(E2837&lt;=0,0,IF(E2837&lt;=30000,E2837,IF(E2837&lt;=60000,ROUNDUP(E2837/2,0)+15000,IF(E2837&lt;=120000,ROUNDUP(E2837/4,0)+30000,60000)))),IF(E2837&lt;=0,0,IF(E2837&lt;=20000,E2837,IF(E2837&lt;=40000,ROUNDUP(E2837/2,0)+10000,IF(E2837&lt;=80000,ROUNDUP(E2837/4,0)+20000,40000)))))+IF(F2837&lt;=0,0,IF(F2837&lt;=25000,F2837,IF(F2837&lt;=50000,ROUNDUP(F2837/2,0)+12500,IF(F2837&lt;=100000,ROUNDUP(F2837/4,0)+25000,50000)))),IF(AND(D2837="はい",C2837&gt;=2026,C2837&lt;=2027),60000,40000)))))</f>
        <v/>
      </c>
      <c r="P2837" s="18">
        <f>IF(G2837&lt;=0,0,IF(G2837&lt;=20000,G2837,IF(G2837&lt;=40000,ROUNDUP(G2837/2,0)+10000,IF(G2837&lt;=80000,ROUNDUP(G2837/4,0)+20000,40000))))</f>
        <v/>
      </c>
      <c r="Q2837" s="18">
        <f>IF(I2837&lt;=0,IF(H2837&lt;=0,0,IF(H2837&lt;=20000,H2837,IF(H2837&lt;=40000,ROUNDUP(H2837/2,0)+10000,IF(H2837&lt;=80000,ROUNDUP(H2837/4,0)+20000,40000)))),IF(H2837&lt;=0,IF(I2837&lt;=0,0,IF(I2837&lt;=25000,I2837,IF(I2837&lt;=50000,ROUNDUP(I2837/2,0)+12500,IF(I2837&lt;=100000,ROUNDUP(I2837/4,0)+25000,50000)))),MAX(IF(I2837&lt;=0,0,IF(I2837&lt;=25000,I2837,IF(I2837&lt;=50000,ROUNDUP(I2837/2,0)+12500,IF(I2837&lt;=100000,ROUNDUP(I2837/4,0)+25000,50000)))),MIN(IF(H2837&lt;=0,0,IF(H2837&lt;=20000,H2837,IF(H2837&lt;=40000,ROUNDUP(H2837/2,0)+10000,IF(H2837&lt;=80000,ROUNDUP(H2837/4,0)+20000,40000))))+IF(I2837&lt;=0,0,IF(I2837&lt;=25000,I2837,IF(I2837&lt;=50000,ROUNDUP(I2837/2,0)+12500,IF(I2837&lt;=100000,ROUNDUP(I2837/4,0)+25000,50000)))),40000))))</f>
        <v/>
      </c>
      <c r="R2837" s="18">
        <f>MIN(120000,O2837+P2837+Q2837)</f>
        <v/>
      </c>
      <c r="S2837" s="18">
        <f>IF(F2837&lt;=0,IF(E2837&lt;=0,0,IF(E2837&lt;=12000,E2837,IF(E2837&lt;=32000,ROUNDUP(E2837/2,0)+6000,IF(E2837&lt;=56000,ROUNDUP(E2837/4,0)+14000,28000)))),IF(E2837&lt;=0,IF(F2837&lt;=0,0,IF(F2837&lt;=15000,F2837,IF(F2837&lt;=40000,ROUNDUP(F2837/2,0)+7500,IF(F2837&lt;=70000,ROUNDUP(F2837/4,0)+17500,35000)))),MAX(IF(F2837&lt;=0,0,IF(F2837&lt;=15000,F2837,IF(F2837&lt;=40000,ROUNDUP(F2837/2,0)+7500,IF(F2837&lt;=70000,ROUNDUP(F2837/4,0)+17500,35000)))),MIN(IF(E2837&lt;=0,0,IF(E2837&lt;=12000,E2837,IF(E2837&lt;=32000,ROUNDUP(E2837/2,0)+6000,IF(E2837&lt;=56000,ROUNDUP(E2837/4,0)+14000,28000))))+IF(F2837&lt;=0,0,IF(F2837&lt;=15000,F2837,IF(F2837&lt;=40000,ROUNDUP(F2837/2,0)+7500,IF(F2837&lt;=70000,ROUNDUP(F2837/4,0)+17500,35000)))),28000))))</f>
        <v/>
      </c>
      <c r="T2837" s="18">
        <f>IF(G2837&lt;=0,0,IF(G2837&lt;=12000,G2837,IF(G2837&lt;=32000,ROUNDUP(G2837/2,0)+6000,IF(G2837&lt;=56000,ROUNDUP(G2837/4,0)+14000,28000))))</f>
        <v/>
      </c>
      <c r="U2837" s="18">
        <f>IF(I2837&lt;=0,IF(H2837&lt;=0,0,IF(H2837&lt;=12000,H2837,IF(H2837&lt;=32000,ROUNDUP(H2837/2,0)+6000,IF(H2837&lt;=56000,ROUNDUP(H2837/4,0)+14000,28000)))),IF(H2837&lt;=0,IF(I2837&lt;=0,0,IF(I2837&lt;=15000,I2837,IF(I2837&lt;=40000,ROUNDUP(I2837/2,0)+7500,IF(I2837&lt;=70000,ROUNDUP(I2837/4,0)+17500,35000)))),MAX(IF(I2837&lt;=0,0,IF(I2837&lt;=15000,I2837,IF(I2837&lt;=40000,ROUNDUP(I2837/2,0)+7500,IF(I2837&lt;=70000,ROUNDUP(I2837/4,0)+17500,35000)))),MIN(IF(H2837&lt;=0,0,IF(H2837&lt;=12000,H2837,IF(H2837&lt;=32000,ROUNDUP(H2837/2,0)+6000,IF(H2837&lt;=56000,ROUNDUP(H2837/4,0)+14000,28000))))+IF(I2837&lt;=0,0,IF(I2837&lt;=15000,I2837,IF(I2837&lt;=40000,ROUNDUP(I2837/2,0)+7500,IF(I2837&lt;=70000,ROUNDUP(I2837/4,0)+17500,35000)))),28000))))</f>
        <v/>
      </c>
      <c r="V2837" s="18">
        <f>MIN(70000,S2837+T2837+U2837)</f>
        <v/>
      </c>
      <c r="W2837" s="18">
        <f>MAX(0,ROUNDDOWN(M2837-J2837-N2837-K2837-0,-3))</f>
        <v/>
      </c>
      <c r="X2837" s="18">
        <f>MAX(0,ROUNDDOWN(M2837-J2837-N2837-K2837-R2837,-3))</f>
        <v/>
      </c>
      <c r="Y2837" s="18">
        <f>IF(W2837&lt;=0,0,ROUNDDOWN((W2837*LOOKUP(W2837,{0,1950001,3300001,6950001,9000001,18000001,40000001},{0.05,0.1,0.2,0.23,0.33,0.4,0.45})-LOOKUP(W2837,{0,1950001,3300001,6950001,9000001,18000001,40000001},{0,97500,427500,636000,1536000,2796000,4796000}))*1.021,-2))</f>
        <v/>
      </c>
      <c r="Z2837" s="18">
        <f>IF(X2837&lt;=0,0,ROUNDDOWN((X2837*LOOKUP(X2837,{0,1950001,3300001,6950001,9000001,18000001,40000001},{0.05,0.1,0.2,0.23,0.33,0.4,0.45})-LOOKUP(X2837,{0,1950001,3300001,6950001,9000001,18000001,40000001},{0,97500,427500,636000,1536000,2796000,4796000}))*1.021,-2))</f>
        <v/>
      </c>
      <c r="AA2837" s="18">
        <f>MAX(0,ROUNDDOWN(M2837-J2837-430000-L2837-0,-3))</f>
        <v/>
      </c>
      <c r="AB2837" s="18">
        <f>MAX(0,ROUNDDOWN(M2837-J2837-430000-L2837-V2837,-3))</f>
        <v/>
      </c>
      <c r="AC2837" s="18">
        <f>IF(M2837&lt;=450000,0,MAX(0,ROUNDDOWN(AA2837*0.06-MIN(50000,AA2837)*0.03,-2))+MAX(0,ROUNDDOWN(AA2837*0.04-MIN(50000,AA2837)*0.02,-2)))</f>
        <v/>
      </c>
      <c r="AD2837" s="18">
        <f>IF(M2837&lt;=450000,0,MAX(0,ROUNDDOWN(AB2837*0.06-MIN(50000,AB2837)*0.03,-2))+MAX(0,ROUNDDOWN(AB2837*0.04-MIN(50000,AB2837)*0.02,-2)))</f>
        <v/>
      </c>
      <c r="AE2837" s="18">
        <f>Y2837-Z2837</f>
        <v/>
      </c>
      <c r="AF2837" s="18">
        <f>AC2837-AD2837</f>
        <v/>
      </c>
      <c r="AG2837" s="18">
        <f>AE2837+AF2837</f>
        <v/>
      </c>
      <c r="AH2837" s="20">
        <f>IF(W2837&lt;=0,0,LOOKUP(W2837,{0,1950001,3300001,6950001,9000001,18000001,40000001},{0.05,0.1,0.2,0.23,0.33,0.4,0.45}))</f>
        <v/>
      </c>
    </row>
    <row r="2838">
      <c r="A2838" t="inlineStr">
        <is>
          <t>1万円刻み 3区分8万円ずつ</t>
        </is>
      </c>
      <c r="B2838" s="18">
        <f>'4_1万円刻み'!$A$920</f>
        <v/>
      </c>
      <c r="C2838" s="19" t="n">
        <v>2026</v>
      </c>
      <c r="D2838" t="inlineStr">
        <is>
          <t>いいえ</t>
        </is>
      </c>
      <c r="E2838" s="18" t="n">
        <v>80000</v>
      </c>
      <c r="F2838" s="18" t="n">
        <v>0</v>
      </c>
      <c r="G2838" s="18" t="n">
        <v>80000</v>
      </c>
      <c r="H2838" s="18" t="n">
        <v>80000</v>
      </c>
      <c r="I2838" s="18" t="n">
        <v>0</v>
      </c>
      <c r="J2838" s="18">
        <f>ROUND(MIN(B2838/12,650000)*12*0.0915+MIN(B2838/12,1390000)*12*(0.0504+0)+B2838*0.005,0)</f>
        <v/>
      </c>
      <c r="K2838" s="18" t="n">
        <v>0</v>
      </c>
      <c r="L2838" s="18" t="n">
        <v>0</v>
      </c>
      <c r="M2838" s="18">
        <f>ROUND(IF(C2838&gt;=2026,IF(B2838&lt;741000,0,IF(B2838&lt;2191000,B2838-740000,IF(B2838&lt;2193000,1451000,IF(B2838&lt;2196000,1453000,IF(B2838&lt;2200000,1456000,IF(B2838&lt;3600000,ROUNDDOWN(B2838/4,-3)*2.8-80000,IF(B2838&lt;6600000,ROUNDDOWN(B2838/4,-3)*3.2-440000,IF(B2838&lt;8500000,ROUNDDOWN(B2838*0.9,0)-1100000,B2838-1950000)))))))),IF(B2838&lt;651000,0,IF(B2838&lt;1900000,B2838-650000,IF(B2838&lt;3600000,ROUNDDOWN(B2838/4,-3)*2.8-80000,IF(B2838&lt;6600000,ROUNDDOWN(B2838/4,-3)*3.2-440000,IF(B2838&lt;8500000,ROUNDDOWN(B2838*0.9,0)-1100000,B2838-1950000)))))),0)</f>
        <v/>
      </c>
      <c r="N2838" s="18">
        <f>IF(M2838&gt;23500000,NA(),IF(C2838&gt;=2026,IF(M2838&lt;=4890000,1040000,IF(M2838&lt;=6550000,670000,620000)),IF(M2838&lt;=1320000,950000,IF(M2838&lt;=3360000,880000,IF(M2838&lt;=4890000,680000,IF(M2838&lt;=6550000,630000,580000))))))</f>
        <v/>
      </c>
      <c r="O2838" s="18">
        <f>IF(F2838&lt;=0,IF(AND(D2838="はい",C2838&gt;=2026,C2838&lt;=2027),IF(E2838&lt;=0,0,IF(E2838&lt;=30000,E2838,IF(E2838&lt;=60000,ROUNDUP(E2838/2,0)+15000,IF(E2838&lt;=120000,ROUNDUP(E2838/4,0)+30000,60000)))),IF(E2838&lt;=0,0,IF(E2838&lt;=20000,E2838,IF(E2838&lt;=40000,ROUNDUP(E2838/2,0)+10000,IF(E2838&lt;=80000,ROUNDUP(E2838/4,0)+20000,40000))))),IF(E2838&lt;=0,IF(F2838&lt;=0,0,IF(F2838&lt;=25000,F2838,IF(F2838&lt;=50000,ROUNDUP(F2838/2,0)+12500,IF(F2838&lt;=100000,ROUNDUP(F2838/4,0)+25000,50000)))),MAX(IF(F2838&lt;=0,0,IF(F2838&lt;=25000,F2838,IF(F2838&lt;=50000,ROUNDUP(F2838/2,0)+12500,IF(F2838&lt;=100000,ROUNDUP(F2838/4,0)+25000,50000)))),MIN(IF(AND(D2838="はい",C2838&gt;=2026,C2838&lt;=2027),IF(E2838&lt;=0,0,IF(E2838&lt;=30000,E2838,IF(E2838&lt;=60000,ROUNDUP(E2838/2,0)+15000,IF(E2838&lt;=120000,ROUNDUP(E2838/4,0)+30000,60000)))),IF(E2838&lt;=0,0,IF(E2838&lt;=20000,E2838,IF(E2838&lt;=40000,ROUNDUP(E2838/2,0)+10000,IF(E2838&lt;=80000,ROUNDUP(E2838/4,0)+20000,40000)))))+IF(F2838&lt;=0,0,IF(F2838&lt;=25000,F2838,IF(F2838&lt;=50000,ROUNDUP(F2838/2,0)+12500,IF(F2838&lt;=100000,ROUNDUP(F2838/4,0)+25000,50000)))),IF(AND(D2838="はい",C2838&gt;=2026,C2838&lt;=2027),60000,40000)))))</f>
        <v/>
      </c>
      <c r="P2838" s="18">
        <f>IF(G2838&lt;=0,0,IF(G2838&lt;=20000,G2838,IF(G2838&lt;=40000,ROUNDUP(G2838/2,0)+10000,IF(G2838&lt;=80000,ROUNDUP(G2838/4,0)+20000,40000))))</f>
        <v/>
      </c>
      <c r="Q2838" s="18">
        <f>IF(I2838&lt;=0,IF(H2838&lt;=0,0,IF(H2838&lt;=20000,H2838,IF(H2838&lt;=40000,ROUNDUP(H2838/2,0)+10000,IF(H2838&lt;=80000,ROUNDUP(H2838/4,0)+20000,40000)))),IF(H2838&lt;=0,IF(I2838&lt;=0,0,IF(I2838&lt;=25000,I2838,IF(I2838&lt;=50000,ROUNDUP(I2838/2,0)+12500,IF(I2838&lt;=100000,ROUNDUP(I2838/4,0)+25000,50000)))),MAX(IF(I2838&lt;=0,0,IF(I2838&lt;=25000,I2838,IF(I2838&lt;=50000,ROUNDUP(I2838/2,0)+12500,IF(I2838&lt;=100000,ROUNDUP(I2838/4,0)+25000,50000)))),MIN(IF(H2838&lt;=0,0,IF(H2838&lt;=20000,H2838,IF(H2838&lt;=40000,ROUNDUP(H2838/2,0)+10000,IF(H2838&lt;=80000,ROUNDUP(H2838/4,0)+20000,40000))))+IF(I2838&lt;=0,0,IF(I2838&lt;=25000,I2838,IF(I2838&lt;=50000,ROUNDUP(I2838/2,0)+12500,IF(I2838&lt;=100000,ROUNDUP(I2838/4,0)+25000,50000)))),40000))))</f>
        <v/>
      </c>
      <c r="R2838" s="18">
        <f>MIN(120000,O2838+P2838+Q2838)</f>
        <v/>
      </c>
      <c r="S2838" s="18">
        <f>IF(F2838&lt;=0,IF(E2838&lt;=0,0,IF(E2838&lt;=12000,E2838,IF(E2838&lt;=32000,ROUNDUP(E2838/2,0)+6000,IF(E2838&lt;=56000,ROUNDUP(E2838/4,0)+14000,28000)))),IF(E2838&lt;=0,IF(F2838&lt;=0,0,IF(F2838&lt;=15000,F2838,IF(F2838&lt;=40000,ROUNDUP(F2838/2,0)+7500,IF(F2838&lt;=70000,ROUNDUP(F2838/4,0)+17500,35000)))),MAX(IF(F2838&lt;=0,0,IF(F2838&lt;=15000,F2838,IF(F2838&lt;=40000,ROUNDUP(F2838/2,0)+7500,IF(F2838&lt;=70000,ROUNDUP(F2838/4,0)+17500,35000)))),MIN(IF(E2838&lt;=0,0,IF(E2838&lt;=12000,E2838,IF(E2838&lt;=32000,ROUNDUP(E2838/2,0)+6000,IF(E2838&lt;=56000,ROUNDUP(E2838/4,0)+14000,28000))))+IF(F2838&lt;=0,0,IF(F2838&lt;=15000,F2838,IF(F2838&lt;=40000,ROUNDUP(F2838/2,0)+7500,IF(F2838&lt;=70000,ROUNDUP(F2838/4,0)+17500,35000)))),28000))))</f>
        <v/>
      </c>
      <c r="T2838" s="18">
        <f>IF(G2838&lt;=0,0,IF(G2838&lt;=12000,G2838,IF(G2838&lt;=32000,ROUNDUP(G2838/2,0)+6000,IF(G2838&lt;=56000,ROUNDUP(G2838/4,0)+14000,28000))))</f>
        <v/>
      </c>
      <c r="U2838" s="18">
        <f>IF(I2838&lt;=0,IF(H2838&lt;=0,0,IF(H2838&lt;=12000,H2838,IF(H2838&lt;=32000,ROUNDUP(H2838/2,0)+6000,IF(H2838&lt;=56000,ROUNDUP(H2838/4,0)+14000,28000)))),IF(H2838&lt;=0,IF(I2838&lt;=0,0,IF(I2838&lt;=15000,I2838,IF(I2838&lt;=40000,ROUNDUP(I2838/2,0)+7500,IF(I2838&lt;=70000,ROUNDUP(I2838/4,0)+17500,35000)))),MAX(IF(I2838&lt;=0,0,IF(I2838&lt;=15000,I2838,IF(I2838&lt;=40000,ROUNDUP(I2838/2,0)+7500,IF(I2838&lt;=70000,ROUNDUP(I2838/4,0)+17500,35000)))),MIN(IF(H2838&lt;=0,0,IF(H2838&lt;=12000,H2838,IF(H2838&lt;=32000,ROUNDUP(H2838/2,0)+6000,IF(H2838&lt;=56000,ROUNDUP(H2838/4,0)+14000,28000))))+IF(I2838&lt;=0,0,IF(I2838&lt;=15000,I2838,IF(I2838&lt;=40000,ROUNDUP(I2838/2,0)+7500,IF(I2838&lt;=70000,ROUNDUP(I2838/4,0)+17500,35000)))),28000))))</f>
        <v/>
      </c>
      <c r="V2838" s="18">
        <f>MIN(70000,S2838+T2838+U2838)</f>
        <v/>
      </c>
      <c r="W2838" s="18">
        <f>MAX(0,ROUNDDOWN(M2838-J2838-N2838-K2838-0,-3))</f>
        <v/>
      </c>
      <c r="X2838" s="18">
        <f>MAX(0,ROUNDDOWN(M2838-J2838-N2838-K2838-R2838,-3))</f>
        <v/>
      </c>
      <c r="Y2838" s="18">
        <f>IF(W2838&lt;=0,0,ROUNDDOWN((W2838*LOOKUP(W2838,{0,1950001,3300001,6950001,9000001,18000001,40000001},{0.05,0.1,0.2,0.23,0.33,0.4,0.45})-LOOKUP(W2838,{0,1950001,3300001,6950001,9000001,18000001,40000001},{0,97500,427500,636000,1536000,2796000,4796000}))*1.021,-2))</f>
        <v/>
      </c>
      <c r="Z2838" s="18">
        <f>IF(X2838&lt;=0,0,ROUNDDOWN((X2838*LOOKUP(X2838,{0,1950001,3300001,6950001,9000001,18000001,40000001},{0.05,0.1,0.2,0.23,0.33,0.4,0.45})-LOOKUP(X2838,{0,1950001,3300001,6950001,9000001,18000001,40000001},{0,97500,427500,636000,1536000,2796000,4796000}))*1.021,-2))</f>
        <v/>
      </c>
      <c r="AA2838" s="18">
        <f>MAX(0,ROUNDDOWN(M2838-J2838-430000-L2838-0,-3))</f>
        <v/>
      </c>
      <c r="AB2838" s="18">
        <f>MAX(0,ROUNDDOWN(M2838-J2838-430000-L2838-V2838,-3))</f>
        <v/>
      </c>
      <c r="AC2838" s="18">
        <f>IF(M2838&lt;=450000,0,MAX(0,ROUNDDOWN(AA2838*0.06-MIN(50000,AA2838)*0.03,-2))+MAX(0,ROUNDDOWN(AA2838*0.04-MIN(50000,AA2838)*0.02,-2)))</f>
        <v/>
      </c>
      <c r="AD2838" s="18">
        <f>IF(M2838&lt;=450000,0,MAX(0,ROUNDDOWN(AB2838*0.06-MIN(50000,AB2838)*0.03,-2))+MAX(0,ROUNDDOWN(AB2838*0.04-MIN(50000,AB2838)*0.02,-2)))</f>
        <v/>
      </c>
      <c r="AE2838" s="18">
        <f>Y2838-Z2838</f>
        <v/>
      </c>
      <c r="AF2838" s="18">
        <f>AC2838-AD2838</f>
        <v/>
      </c>
      <c r="AG2838" s="18">
        <f>AE2838+AF2838</f>
        <v/>
      </c>
      <c r="AH2838" s="20">
        <f>IF(W2838&lt;=0,0,LOOKUP(W2838,{0,1950001,3300001,6950001,9000001,18000001,40000001},{0.05,0.1,0.2,0.23,0.33,0.4,0.45}))</f>
        <v/>
      </c>
    </row>
    <row r="2839">
      <c r="A2839" t="inlineStr">
        <is>
          <t>1万円刻み 一般8万円</t>
        </is>
      </c>
      <c r="B2839" s="18">
        <f>'4_1万円刻み'!$A$920</f>
        <v/>
      </c>
      <c r="C2839" s="19" t="n">
        <v>2026</v>
      </c>
      <c r="D2839" t="inlineStr">
        <is>
          <t>いいえ</t>
        </is>
      </c>
      <c r="E2839" s="18" t="n">
        <v>80000</v>
      </c>
      <c r="F2839" s="18" t="n">
        <v>0</v>
      </c>
      <c r="G2839" s="18" t="n">
        <v>0</v>
      </c>
      <c r="H2839" s="18" t="n">
        <v>0</v>
      </c>
      <c r="I2839" s="18" t="n">
        <v>0</v>
      </c>
      <c r="J2839" s="18">
        <f>ROUND(MIN(B2839/12,650000)*12*0.0915+MIN(B2839/12,1390000)*12*(0.0504+0)+B2839*0.005,0)</f>
        <v/>
      </c>
      <c r="K2839" s="18" t="n">
        <v>0</v>
      </c>
      <c r="L2839" s="18" t="n">
        <v>0</v>
      </c>
      <c r="M2839" s="18">
        <f>ROUND(IF(C2839&gt;=2026,IF(B2839&lt;741000,0,IF(B2839&lt;2191000,B2839-740000,IF(B2839&lt;2193000,1451000,IF(B2839&lt;2196000,1453000,IF(B2839&lt;2200000,1456000,IF(B2839&lt;3600000,ROUNDDOWN(B2839/4,-3)*2.8-80000,IF(B2839&lt;6600000,ROUNDDOWN(B2839/4,-3)*3.2-440000,IF(B2839&lt;8500000,ROUNDDOWN(B2839*0.9,0)-1100000,B2839-1950000)))))))),IF(B2839&lt;651000,0,IF(B2839&lt;1900000,B2839-650000,IF(B2839&lt;3600000,ROUNDDOWN(B2839/4,-3)*2.8-80000,IF(B2839&lt;6600000,ROUNDDOWN(B2839/4,-3)*3.2-440000,IF(B2839&lt;8500000,ROUNDDOWN(B2839*0.9,0)-1100000,B2839-1950000)))))),0)</f>
        <v/>
      </c>
      <c r="N2839" s="18">
        <f>IF(M2839&gt;23500000,NA(),IF(C2839&gt;=2026,IF(M2839&lt;=4890000,1040000,IF(M2839&lt;=6550000,670000,620000)),IF(M2839&lt;=1320000,950000,IF(M2839&lt;=3360000,880000,IF(M2839&lt;=4890000,680000,IF(M2839&lt;=6550000,630000,580000))))))</f>
        <v/>
      </c>
      <c r="O2839" s="18">
        <f>IF(F2839&lt;=0,IF(AND(D2839="はい",C2839&gt;=2026,C2839&lt;=2027),IF(E2839&lt;=0,0,IF(E2839&lt;=30000,E2839,IF(E2839&lt;=60000,ROUNDUP(E2839/2,0)+15000,IF(E2839&lt;=120000,ROUNDUP(E2839/4,0)+30000,60000)))),IF(E2839&lt;=0,0,IF(E2839&lt;=20000,E2839,IF(E2839&lt;=40000,ROUNDUP(E2839/2,0)+10000,IF(E2839&lt;=80000,ROUNDUP(E2839/4,0)+20000,40000))))),IF(E2839&lt;=0,IF(F2839&lt;=0,0,IF(F2839&lt;=25000,F2839,IF(F2839&lt;=50000,ROUNDUP(F2839/2,0)+12500,IF(F2839&lt;=100000,ROUNDUP(F2839/4,0)+25000,50000)))),MAX(IF(F2839&lt;=0,0,IF(F2839&lt;=25000,F2839,IF(F2839&lt;=50000,ROUNDUP(F2839/2,0)+12500,IF(F2839&lt;=100000,ROUNDUP(F2839/4,0)+25000,50000)))),MIN(IF(AND(D2839="はい",C2839&gt;=2026,C2839&lt;=2027),IF(E2839&lt;=0,0,IF(E2839&lt;=30000,E2839,IF(E2839&lt;=60000,ROUNDUP(E2839/2,0)+15000,IF(E2839&lt;=120000,ROUNDUP(E2839/4,0)+30000,60000)))),IF(E2839&lt;=0,0,IF(E2839&lt;=20000,E2839,IF(E2839&lt;=40000,ROUNDUP(E2839/2,0)+10000,IF(E2839&lt;=80000,ROUNDUP(E2839/4,0)+20000,40000)))))+IF(F2839&lt;=0,0,IF(F2839&lt;=25000,F2839,IF(F2839&lt;=50000,ROUNDUP(F2839/2,0)+12500,IF(F2839&lt;=100000,ROUNDUP(F2839/4,0)+25000,50000)))),IF(AND(D2839="はい",C2839&gt;=2026,C2839&lt;=2027),60000,40000)))))</f>
        <v/>
      </c>
      <c r="P2839" s="18">
        <f>IF(G2839&lt;=0,0,IF(G2839&lt;=20000,G2839,IF(G2839&lt;=40000,ROUNDUP(G2839/2,0)+10000,IF(G2839&lt;=80000,ROUNDUP(G2839/4,0)+20000,40000))))</f>
        <v/>
      </c>
      <c r="Q2839" s="18">
        <f>IF(I2839&lt;=0,IF(H2839&lt;=0,0,IF(H2839&lt;=20000,H2839,IF(H2839&lt;=40000,ROUNDUP(H2839/2,0)+10000,IF(H2839&lt;=80000,ROUNDUP(H2839/4,0)+20000,40000)))),IF(H2839&lt;=0,IF(I2839&lt;=0,0,IF(I2839&lt;=25000,I2839,IF(I2839&lt;=50000,ROUNDUP(I2839/2,0)+12500,IF(I2839&lt;=100000,ROUNDUP(I2839/4,0)+25000,50000)))),MAX(IF(I2839&lt;=0,0,IF(I2839&lt;=25000,I2839,IF(I2839&lt;=50000,ROUNDUP(I2839/2,0)+12500,IF(I2839&lt;=100000,ROUNDUP(I2839/4,0)+25000,50000)))),MIN(IF(H2839&lt;=0,0,IF(H2839&lt;=20000,H2839,IF(H2839&lt;=40000,ROUNDUP(H2839/2,0)+10000,IF(H2839&lt;=80000,ROUNDUP(H2839/4,0)+20000,40000))))+IF(I2839&lt;=0,0,IF(I2839&lt;=25000,I2839,IF(I2839&lt;=50000,ROUNDUP(I2839/2,0)+12500,IF(I2839&lt;=100000,ROUNDUP(I2839/4,0)+25000,50000)))),40000))))</f>
        <v/>
      </c>
      <c r="R2839" s="18">
        <f>MIN(120000,O2839+P2839+Q2839)</f>
        <v/>
      </c>
      <c r="S2839" s="18">
        <f>IF(F2839&lt;=0,IF(E2839&lt;=0,0,IF(E2839&lt;=12000,E2839,IF(E2839&lt;=32000,ROUNDUP(E2839/2,0)+6000,IF(E2839&lt;=56000,ROUNDUP(E2839/4,0)+14000,28000)))),IF(E2839&lt;=0,IF(F2839&lt;=0,0,IF(F2839&lt;=15000,F2839,IF(F2839&lt;=40000,ROUNDUP(F2839/2,0)+7500,IF(F2839&lt;=70000,ROUNDUP(F2839/4,0)+17500,35000)))),MAX(IF(F2839&lt;=0,0,IF(F2839&lt;=15000,F2839,IF(F2839&lt;=40000,ROUNDUP(F2839/2,0)+7500,IF(F2839&lt;=70000,ROUNDUP(F2839/4,0)+17500,35000)))),MIN(IF(E2839&lt;=0,0,IF(E2839&lt;=12000,E2839,IF(E2839&lt;=32000,ROUNDUP(E2839/2,0)+6000,IF(E2839&lt;=56000,ROUNDUP(E2839/4,0)+14000,28000))))+IF(F2839&lt;=0,0,IF(F2839&lt;=15000,F2839,IF(F2839&lt;=40000,ROUNDUP(F2839/2,0)+7500,IF(F2839&lt;=70000,ROUNDUP(F2839/4,0)+17500,35000)))),28000))))</f>
        <v/>
      </c>
      <c r="T2839" s="18">
        <f>IF(G2839&lt;=0,0,IF(G2839&lt;=12000,G2839,IF(G2839&lt;=32000,ROUNDUP(G2839/2,0)+6000,IF(G2839&lt;=56000,ROUNDUP(G2839/4,0)+14000,28000))))</f>
        <v/>
      </c>
      <c r="U2839" s="18">
        <f>IF(I2839&lt;=0,IF(H2839&lt;=0,0,IF(H2839&lt;=12000,H2839,IF(H2839&lt;=32000,ROUNDUP(H2839/2,0)+6000,IF(H2839&lt;=56000,ROUNDUP(H2839/4,0)+14000,28000)))),IF(H2839&lt;=0,IF(I2839&lt;=0,0,IF(I2839&lt;=15000,I2839,IF(I2839&lt;=40000,ROUNDUP(I2839/2,0)+7500,IF(I2839&lt;=70000,ROUNDUP(I2839/4,0)+17500,35000)))),MAX(IF(I2839&lt;=0,0,IF(I2839&lt;=15000,I2839,IF(I2839&lt;=40000,ROUNDUP(I2839/2,0)+7500,IF(I2839&lt;=70000,ROUNDUP(I2839/4,0)+17500,35000)))),MIN(IF(H2839&lt;=0,0,IF(H2839&lt;=12000,H2839,IF(H2839&lt;=32000,ROUNDUP(H2839/2,0)+6000,IF(H2839&lt;=56000,ROUNDUP(H2839/4,0)+14000,28000))))+IF(I2839&lt;=0,0,IF(I2839&lt;=15000,I2839,IF(I2839&lt;=40000,ROUNDUP(I2839/2,0)+7500,IF(I2839&lt;=70000,ROUNDUP(I2839/4,0)+17500,35000)))),28000))))</f>
        <v/>
      </c>
      <c r="V2839" s="18">
        <f>MIN(70000,S2839+T2839+U2839)</f>
        <v/>
      </c>
      <c r="W2839" s="18">
        <f>MAX(0,ROUNDDOWN(M2839-J2839-N2839-K2839-0,-3))</f>
        <v/>
      </c>
      <c r="X2839" s="18">
        <f>MAX(0,ROUNDDOWN(M2839-J2839-N2839-K2839-R2839,-3))</f>
        <v/>
      </c>
      <c r="Y2839" s="18">
        <f>IF(W2839&lt;=0,0,ROUNDDOWN((W2839*LOOKUP(W2839,{0,1950001,3300001,6950001,9000001,18000001,40000001},{0.05,0.1,0.2,0.23,0.33,0.4,0.45})-LOOKUP(W2839,{0,1950001,3300001,6950001,9000001,18000001,40000001},{0,97500,427500,636000,1536000,2796000,4796000}))*1.021,-2))</f>
        <v/>
      </c>
      <c r="Z2839" s="18">
        <f>IF(X2839&lt;=0,0,ROUNDDOWN((X2839*LOOKUP(X2839,{0,1950001,3300001,6950001,9000001,18000001,40000001},{0.05,0.1,0.2,0.23,0.33,0.4,0.45})-LOOKUP(X2839,{0,1950001,3300001,6950001,9000001,18000001,40000001},{0,97500,427500,636000,1536000,2796000,4796000}))*1.021,-2))</f>
        <v/>
      </c>
      <c r="AA2839" s="18">
        <f>MAX(0,ROUNDDOWN(M2839-J2839-430000-L2839-0,-3))</f>
        <v/>
      </c>
      <c r="AB2839" s="18">
        <f>MAX(0,ROUNDDOWN(M2839-J2839-430000-L2839-V2839,-3))</f>
        <v/>
      </c>
      <c r="AC2839" s="18">
        <f>IF(M2839&lt;=450000,0,MAX(0,ROUNDDOWN(AA2839*0.06-MIN(50000,AA2839)*0.03,-2))+MAX(0,ROUNDDOWN(AA2839*0.04-MIN(50000,AA2839)*0.02,-2)))</f>
        <v/>
      </c>
      <c r="AD2839" s="18">
        <f>IF(M2839&lt;=450000,0,MAX(0,ROUNDDOWN(AB2839*0.06-MIN(50000,AB2839)*0.03,-2))+MAX(0,ROUNDDOWN(AB2839*0.04-MIN(50000,AB2839)*0.02,-2)))</f>
        <v/>
      </c>
      <c r="AE2839" s="18">
        <f>Y2839-Z2839</f>
        <v/>
      </c>
      <c r="AF2839" s="18">
        <f>AC2839-AD2839</f>
        <v/>
      </c>
      <c r="AG2839" s="18">
        <f>AE2839+AF2839</f>
        <v/>
      </c>
      <c r="AH2839" s="20">
        <f>IF(W2839&lt;=0,0,LOOKUP(W2839,{0,1950001,3300001,6950001,9000001,18000001,40000001},{0.05,0.1,0.2,0.23,0.33,0.4,0.45}))</f>
        <v/>
      </c>
    </row>
    <row r="2840">
      <c r="A2840" t="inlineStr">
        <is>
          <t>1万円刻み 特例あり一般12万円</t>
        </is>
      </c>
      <c r="B2840" s="18">
        <f>'4_1万円刻み'!$A$920</f>
        <v/>
      </c>
      <c r="C2840" s="19" t="n">
        <v>2026</v>
      </c>
      <c r="D2840" t="inlineStr">
        <is>
          <t>はい</t>
        </is>
      </c>
      <c r="E2840" s="18" t="n">
        <v>120000</v>
      </c>
      <c r="F2840" s="18" t="n">
        <v>0</v>
      </c>
      <c r="G2840" s="18" t="n">
        <v>0</v>
      </c>
      <c r="H2840" s="18" t="n">
        <v>0</v>
      </c>
      <c r="I2840" s="18" t="n">
        <v>0</v>
      </c>
      <c r="J2840" s="18">
        <f>ROUND(MIN(B2840/12,650000)*12*0.0915+MIN(B2840/12,1390000)*12*(0.0504+0)+B2840*0.005,0)</f>
        <v/>
      </c>
      <c r="K2840" s="18" t="n">
        <v>0</v>
      </c>
      <c r="L2840" s="18" t="n">
        <v>0</v>
      </c>
      <c r="M2840" s="18">
        <f>ROUND(IF(C2840&gt;=2026,IF(B2840&lt;741000,0,IF(B2840&lt;2191000,B2840-740000,IF(B2840&lt;2193000,1451000,IF(B2840&lt;2196000,1453000,IF(B2840&lt;2200000,1456000,IF(B2840&lt;3600000,ROUNDDOWN(B2840/4,-3)*2.8-80000,IF(B2840&lt;6600000,ROUNDDOWN(B2840/4,-3)*3.2-440000,IF(B2840&lt;8500000,ROUNDDOWN(B2840*0.9,0)-1100000,B2840-1950000)))))))),IF(B2840&lt;651000,0,IF(B2840&lt;1900000,B2840-650000,IF(B2840&lt;3600000,ROUNDDOWN(B2840/4,-3)*2.8-80000,IF(B2840&lt;6600000,ROUNDDOWN(B2840/4,-3)*3.2-440000,IF(B2840&lt;8500000,ROUNDDOWN(B2840*0.9,0)-1100000,B2840-1950000)))))),0)</f>
        <v/>
      </c>
      <c r="N2840" s="18">
        <f>IF(M2840&gt;23500000,NA(),IF(C2840&gt;=2026,IF(M2840&lt;=4890000,1040000,IF(M2840&lt;=6550000,670000,620000)),IF(M2840&lt;=1320000,950000,IF(M2840&lt;=3360000,880000,IF(M2840&lt;=4890000,680000,IF(M2840&lt;=6550000,630000,580000))))))</f>
        <v/>
      </c>
      <c r="O2840" s="18">
        <f>IF(F2840&lt;=0,IF(AND(D2840="はい",C2840&gt;=2026,C2840&lt;=2027),IF(E2840&lt;=0,0,IF(E2840&lt;=30000,E2840,IF(E2840&lt;=60000,ROUNDUP(E2840/2,0)+15000,IF(E2840&lt;=120000,ROUNDUP(E2840/4,0)+30000,60000)))),IF(E2840&lt;=0,0,IF(E2840&lt;=20000,E2840,IF(E2840&lt;=40000,ROUNDUP(E2840/2,0)+10000,IF(E2840&lt;=80000,ROUNDUP(E2840/4,0)+20000,40000))))),IF(E2840&lt;=0,IF(F2840&lt;=0,0,IF(F2840&lt;=25000,F2840,IF(F2840&lt;=50000,ROUNDUP(F2840/2,0)+12500,IF(F2840&lt;=100000,ROUNDUP(F2840/4,0)+25000,50000)))),MAX(IF(F2840&lt;=0,0,IF(F2840&lt;=25000,F2840,IF(F2840&lt;=50000,ROUNDUP(F2840/2,0)+12500,IF(F2840&lt;=100000,ROUNDUP(F2840/4,0)+25000,50000)))),MIN(IF(AND(D2840="はい",C2840&gt;=2026,C2840&lt;=2027),IF(E2840&lt;=0,0,IF(E2840&lt;=30000,E2840,IF(E2840&lt;=60000,ROUNDUP(E2840/2,0)+15000,IF(E2840&lt;=120000,ROUNDUP(E2840/4,0)+30000,60000)))),IF(E2840&lt;=0,0,IF(E2840&lt;=20000,E2840,IF(E2840&lt;=40000,ROUNDUP(E2840/2,0)+10000,IF(E2840&lt;=80000,ROUNDUP(E2840/4,0)+20000,40000)))))+IF(F2840&lt;=0,0,IF(F2840&lt;=25000,F2840,IF(F2840&lt;=50000,ROUNDUP(F2840/2,0)+12500,IF(F2840&lt;=100000,ROUNDUP(F2840/4,0)+25000,50000)))),IF(AND(D2840="はい",C2840&gt;=2026,C2840&lt;=2027),60000,40000)))))</f>
        <v/>
      </c>
      <c r="P2840" s="18">
        <f>IF(G2840&lt;=0,0,IF(G2840&lt;=20000,G2840,IF(G2840&lt;=40000,ROUNDUP(G2840/2,0)+10000,IF(G2840&lt;=80000,ROUNDUP(G2840/4,0)+20000,40000))))</f>
        <v/>
      </c>
      <c r="Q2840" s="18">
        <f>IF(I2840&lt;=0,IF(H2840&lt;=0,0,IF(H2840&lt;=20000,H2840,IF(H2840&lt;=40000,ROUNDUP(H2840/2,0)+10000,IF(H2840&lt;=80000,ROUNDUP(H2840/4,0)+20000,40000)))),IF(H2840&lt;=0,IF(I2840&lt;=0,0,IF(I2840&lt;=25000,I2840,IF(I2840&lt;=50000,ROUNDUP(I2840/2,0)+12500,IF(I2840&lt;=100000,ROUNDUP(I2840/4,0)+25000,50000)))),MAX(IF(I2840&lt;=0,0,IF(I2840&lt;=25000,I2840,IF(I2840&lt;=50000,ROUNDUP(I2840/2,0)+12500,IF(I2840&lt;=100000,ROUNDUP(I2840/4,0)+25000,50000)))),MIN(IF(H2840&lt;=0,0,IF(H2840&lt;=20000,H2840,IF(H2840&lt;=40000,ROUNDUP(H2840/2,0)+10000,IF(H2840&lt;=80000,ROUNDUP(H2840/4,0)+20000,40000))))+IF(I2840&lt;=0,0,IF(I2840&lt;=25000,I2840,IF(I2840&lt;=50000,ROUNDUP(I2840/2,0)+12500,IF(I2840&lt;=100000,ROUNDUP(I2840/4,0)+25000,50000)))),40000))))</f>
        <v/>
      </c>
      <c r="R2840" s="18">
        <f>MIN(120000,O2840+P2840+Q2840)</f>
        <v/>
      </c>
      <c r="S2840" s="18">
        <f>IF(F2840&lt;=0,IF(E2840&lt;=0,0,IF(E2840&lt;=12000,E2840,IF(E2840&lt;=32000,ROUNDUP(E2840/2,0)+6000,IF(E2840&lt;=56000,ROUNDUP(E2840/4,0)+14000,28000)))),IF(E2840&lt;=0,IF(F2840&lt;=0,0,IF(F2840&lt;=15000,F2840,IF(F2840&lt;=40000,ROUNDUP(F2840/2,0)+7500,IF(F2840&lt;=70000,ROUNDUP(F2840/4,0)+17500,35000)))),MAX(IF(F2840&lt;=0,0,IF(F2840&lt;=15000,F2840,IF(F2840&lt;=40000,ROUNDUP(F2840/2,0)+7500,IF(F2840&lt;=70000,ROUNDUP(F2840/4,0)+17500,35000)))),MIN(IF(E2840&lt;=0,0,IF(E2840&lt;=12000,E2840,IF(E2840&lt;=32000,ROUNDUP(E2840/2,0)+6000,IF(E2840&lt;=56000,ROUNDUP(E2840/4,0)+14000,28000))))+IF(F2840&lt;=0,0,IF(F2840&lt;=15000,F2840,IF(F2840&lt;=40000,ROUNDUP(F2840/2,0)+7500,IF(F2840&lt;=70000,ROUNDUP(F2840/4,0)+17500,35000)))),28000))))</f>
        <v/>
      </c>
      <c r="T2840" s="18">
        <f>IF(G2840&lt;=0,0,IF(G2840&lt;=12000,G2840,IF(G2840&lt;=32000,ROUNDUP(G2840/2,0)+6000,IF(G2840&lt;=56000,ROUNDUP(G2840/4,0)+14000,28000))))</f>
        <v/>
      </c>
      <c r="U2840" s="18">
        <f>IF(I2840&lt;=0,IF(H2840&lt;=0,0,IF(H2840&lt;=12000,H2840,IF(H2840&lt;=32000,ROUNDUP(H2840/2,0)+6000,IF(H2840&lt;=56000,ROUNDUP(H2840/4,0)+14000,28000)))),IF(H2840&lt;=0,IF(I2840&lt;=0,0,IF(I2840&lt;=15000,I2840,IF(I2840&lt;=40000,ROUNDUP(I2840/2,0)+7500,IF(I2840&lt;=70000,ROUNDUP(I2840/4,0)+17500,35000)))),MAX(IF(I2840&lt;=0,0,IF(I2840&lt;=15000,I2840,IF(I2840&lt;=40000,ROUNDUP(I2840/2,0)+7500,IF(I2840&lt;=70000,ROUNDUP(I2840/4,0)+17500,35000)))),MIN(IF(H2840&lt;=0,0,IF(H2840&lt;=12000,H2840,IF(H2840&lt;=32000,ROUNDUP(H2840/2,0)+6000,IF(H2840&lt;=56000,ROUNDUP(H2840/4,0)+14000,28000))))+IF(I2840&lt;=0,0,IF(I2840&lt;=15000,I2840,IF(I2840&lt;=40000,ROUNDUP(I2840/2,0)+7500,IF(I2840&lt;=70000,ROUNDUP(I2840/4,0)+17500,35000)))),28000))))</f>
        <v/>
      </c>
      <c r="V2840" s="18">
        <f>MIN(70000,S2840+T2840+U2840)</f>
        <v/>
      </c>
      <c r="W2840" s="18">
        <f>MAX(0,ROUNDDOWN(M2840-J2840-N2840-K2840-0,-3))</f>
        <v/>
      </c>
      <c r="X2840" s="18">
        <f>MAX(0,ROUNDDOWN(M2840-J2840-N2840-K2840-R2840,-3))</f>
        <v/>
      </c>
      <c r="Y2840" s="18">
        <f>IF(W2840&lt;=0,0,ROUNDDOWN((W2840*LOOKUP(W2840,{0,1950001,3300001,6950001,9000001,18000001,40000001},{0.05,0.1,0.2,0.23,0.33,0.4,0.45})-LOOKUP(W2840,{0,1950001,3300001,6950001,9000001,18000001,40000001},{0,97500,427500,636000,1536000,2796000,4796000}))*1.021,-2))</f>
        <v/>
      </c>
      <c r="Z2840" s="18">
        <f>IF(X2840&lt;=0,0,ROUNDDOWN((X2840*LOOKUP(X2840,{0,1950001,3300001,6950001,9000001,18000001,40000001},{0.05,0.1,0.2,0.23,0.33,0.4,0.45})-LOOKUP(X2840,{0,1950001,3300001,6950001,9000001,18000001,40000001},{0,97500,427500,636000,1536000,2796000,4796000}))*1.021,-2))</f>
        <v/>
      </c>
      <c r="AA2840" s="18">
        <f>MAX(0,ROUNDDOWN(M2840-J2840-430000-L2840-0,-3))</f>
        <v/>
      </c>
      <c r="AB2840" s="18">
        <f>MAX(0,ROUNDDOWN(M2840-J2840-430000-L2840-V2840,-3))</f>
        <v/>
      </c>
      <c r="AC2840" s="18">
        <f>IF(M2840&lt;=450000,0,MAX(0,ROUNDDOWN(AA2840*0.06-MIN(50000,AA2840)*0.03,-2))+MAX(0,ROUNDDOWN(AA2840*0.04-MIN(50000,AA2840)*0.02,-2)))</f>
        <v/>
      </c>
      <c r="AD2840" s="18">
        <f>IF(M2840&lt;=450000,0,MAX(0,ROUNDDOWN(AB2840*0.06-MIN(50000,AB2840)*0.03,-2))+MAX(0,ROUNDDOWN(AB2840*0.04-MIN(50000,AB2840)*0.02,-2)))</f>
        <v/>
      </c>
      <c r="AE2840" s="18">
        <f>Y2840-Z2840</f>
        <v/>
      </c>
      <c r="AF2840" s="18">
        <f>AC2840-AD2840</f>
        <v/>
      </c>
      <c r="AG2840" s="18">
        <f>AE2840+AF2840</f>
        <v/>
      </c>
      <c r="AH2840" s="20">
        <f>IF(W2840&lt;=0,0,LOOKUP(W2840,{0,1950001,3300001,6950001,9000001,18000001,40000001},{0.05,0.1,0.2,0.23,0.33,0.4,0.45}))</f>
        <v/>
      </c>
    </row>
    <row r="2841">
      <c r="A2841" t="inlineStr">
        <is>
          <t>1万円刻み 3区分8万円ずつ</t>
        </is>
      </c>
      <c r="B2841" s="18">
        <f>'4_1万円刻み'!$A$921</f>
        <v/>
      </c>
      <c r="C2841" s="19" t="n">
        <v>2026</v>
      </c>
      <c r="D2841" t="inlineStr">
        <is>
          <t>いいえ</t>
        </is>
      </c>
      <c r="E2841" s="18" t="n">
        <v>80000</v>
      </c>
      <c r="F2841" s="18" t="n">
        <v>0</v>
      </c>
      <c r="G2841" s="18" t="n">
        <v>80000</v>
      </c>
      <c r="H2841" s="18" t="n">
        <v>80000</v>
      </c>
      <c r="I2841" s="18" t="n">
        <v>0</v>
      </c>
      <c r="J2841" s="18">
        <f>ROUND(MIN(B2841/12,650000)*12*0.0915+MIN(B2841/12,1390000)*12*(0.0504+0)+B2841*0.005,0)</f>
        <v/>
      </c>
      <c r="K2841" s="18" t="n">
        <v>0</v>
      </c>
      <c r="L2841" s="18" t="n">
        <v>0</v>
      </c>
      <c r="M2841" s="18">
        <f>ROUND(IF(C2841&gt;=2026,IF(B2841&lt;741000,0,IF(B2841&lt;2191000,B2841-740000,IF(B2841&lt;2193000,1451000,IF(B2841&lt;2196000,1453000,IF(B2841&lt;2200000,1456000,IF(B2841&lt;3600000,ROUNDDOWN(B2841/4,-3)*2.8-80000,IF(B2841&lt;6600000,ROUNDDOWN(B2841/4,-3)*3.2-440000,IF(B2841&lt;8500000,ROUNDDOWN(B2841*0.9,0)-1100000,B2841-1950000)))))))),IF(B2841&lt;651000,0,IF(B2841&lt;1900000,B2841-650000,IF(B2841&lt;3600000,ROUNDDOWN(B2841/4,-3)*2.8-80000,IF(B2841&lt;6600000,ROUNDDOWN(B2841/4,-3)*3.2-440000,IF(B2841&lt;8500000,ROUNDDOWN(B2841*0.9,0)-1100000,B2841-1950000)))))),0)</f>
        <v/>
      </c>
      <c r="N2841" s="18">
        <f>IF(M2841&gt;23500000,NA(),IF(C2841&gt;=2026,IF(M2841&lt;=4890000,1040000,IF(M2841&lt;=6550000,670000,620000)),IF(M2841&lt;=1320000,950000,IF(M2841&lt;=3360000,880000,IF(M2841&lt;=4890000,680000,IF(M2841&lt;=6550000,630000,580000))))))</f>
        <v/>
      </c>
      <c r="O2841" s="18">
        <f>IF(F2841&lt;=0,IF(AND(D2841="はい",C2841&gt;=2026,C2841&lt;=2027),IF(E2841&lt;=0,0,IF(E2841&lt;=30000,E2841,IF(E2841&lt;=60000,ROUNDUP(E2841/2,0)+15000,IF(E2841&lt;=120000,ROUNDUP(E2841/4,0)+30000,60000)))),IF(E2841&lt;=0,0,IF(E2841&lt;=20000,E2841,IF(E2841&lt;=40000,ROUNDUP(E2841/2,0)+10000,IF(E2841&lt;=80000,ROUNDUP(E2841/4,0)+20000,40000))))),IF(E2841&lt;=0,IF(F2841&lt;=0,0,IF(F2841&lt;=25000,F2841,IF(F2841&lt;=50000,ROUNDUP(F2841/2,0)+12500,IF(F2841&lt;=100000,ROUNDUP(F2841/4,0)+25000,50000)))),MAX(IF(F2841&lt;=0,0,IF(F2841&lt;=25000,F2841,IF(F2841&lt;=50000,ROUNDUP(F2841/2,0)+12500,IF(F2841&lt;=100000,ROUNDUP(F2841/4,0)+25000,50000)))),MIN(IF(AND(D2841="はい",C2841&gt;=2026,C2841&lt;=2027),IF(E2841&lt;=0,0,IF(E2841&lt;=30000,E2841,IF(E2841&lt;=60000,ROUNDUP(E2841/2,0)+15000,IF(E2841&lt;=120000,ROUNDUP(E2841/4,0)+30000,60000)))),IF(E2841&lt;=0,0,IF(E2841&lt;=20000,E2841,IF(E2841&lt;=40000,ROUNDUP(E2841/2,0)+10000,IF(E2841&lt;=80000,ROUNDUP(E2841/4,0)+20000,40000)))))+IF(F2841&lt;=0,0,IF(F2841&lt;=25000,F2841,IF(F2841&lt;=50000,ROUNDUP(F2841/2,0)+12500,IF(F2841&lt;=100000,ROUNDUP(F2841/4,0)+25000,50000)))),IF(AND(D2841="はい",C2841&gt;=2026,C2841&lt;=2027),60000,40000)))))</f>
        <v/>
      </c>
      <c r="P2841" s="18">
        <f>IF(G2841&lt;=0,0,IF(G2841&lt;=20000,G2841,IF(G2841&lt;=40000,ROUNDUP(G2841/2,0)+10000,IF(G2841&lt;=80000,ROUNDUP(G2841/4,0)+20000,40000))))</f>
        <v/>
      </c>
      <c r="Q2841" s="18">
        <f>IF(I2841&lt;=0,IF(H2841&lt;=0,0,IF(H2841&lt;=20000,H2841,IF(H2841&lt;=40000,ROUNDUP(H2841/2,0)+10000,IF(H2841&lt;=80000,ROUNDUP(H2841/4,0)+20000,40000)))),IF(H2841&lt;=0,IF(I2841&lt;=0,0,IF(I2841&lt;=25000,I2841,IF(I2841&lt;=50000,ROUNDUP(I2841/2,0)+12500,IF(I2841&lt;=100000,ROUNDUP(I2841/4,0)+25000,50000)))),MAX(IF(I2841&lt;=0,0,IF(I2841&lt;=25000,I2841,IF(I2841&lt;=50000,ROUNDUP(I2841/2,0)+12500,IF(I2841&lt;=100000,ROUNDUP(I2841/4,0)+25000,50000)))),MIN(IF(H2841&lt;=0,0,IF(H2841&lt;=20000,H2841,IF(H2841&lt;=40000,ROUNDUP(H2841/2,0)+10000,IF(H2841&lt;=80000,ROUNDUP(H2841/4,0)+20000,40000))))+IF(I2841&lt;=0,0,IF(I2841&lt;=25000,I2841,IF(I2841&lt;=50000,ROUNDUP(I2841/2,0)+12500,IF(I2841&lt;=100000,ROUNDUP(I2841/4,0)+25000,50000)))),40000))))</f>
        <v/>
      </c>
      <c r="R2841" s="18">
        <f>MIN(120000,O2841+P2841+Q2841)</f>
        <v/>
      </c>
      <c r="S2841" s="18">
        <f>IF(F2841&lt;=0,IF(E2841&lt;=0,0,IF(E2841&lt;=12000,E2841,IF(E2841&lt;=32000,ROUNDUP(E2841/2,0)+6000,IF(E2841&lt;=56000,ROUNDUP(E2841/4,0)+14000,28000)))),IF(E2841&lt;=0,IF(F2841&lt;=0,0,IF(F2841&lt;=15000,F2841,IF(F2841&lt;=40000,ROUNDUP(F2841/2,0)+7500,IF(F2841&lt;=70000,ROUNDUP(F2841/4,0)+17500,35000)))),MAX(IF(F2841&lt;=0,0,IF(F2841&lt;=15000,F2841,IF(F2841&lt;=40000,ROUNDUP(F2841/2,0)+7500,IF(F2841&lt;=70000,ROUNDUP(F2841/4,0)+17500,35000)))),MIN(IF(E2841&lt;=0,0,IF(E2841&lt;=12000,E2841,IF(E2841&lt;=32000,ROUNDUP(E2841/2,0)+6000,IF(E2841&lt;=56000,ROUNDUP(E2841/4,0)+14000,28000))))+IF(F2841&lt;=0,0,IF(F2841&lt;=15000,F2841,IF(F2841&lt;=40000,ROUNDUP(F2841/2,0)+7500,IF(F2841&lt;=70000,ROUNDUP(F2841/4,0)+17500,35000)))),28000))))</f>
        <v/>
      </c>
      <c r="T2841" s="18">
        <f>IF(G2841&lt;=0,0,IF(G2841&lt;=12000,G2841,IF(G2841&lt;=32000,ROUNDUP(G2841/2,0)+6000,IF(G2841&lt;=56000,ROUNDUP(G2841/4,0)+14000,28000))))</f>
        <v/>
      </c>
      <c r="U2841" s="18">
        <f>IF(I2841&lt;=0,IF(H2841&lt;=0,0,IF(H2841&lt;=12000,H2841,IF(H2841&lt;=32000,ROUNDUP(H2841/2,0)+6000,IF(H2841&lt;=56000,ROUNDUP(H2841/4,0)+14000,28000)))),IF(H2841&lt;=0,IF(I2841&lt;=0,0,IF(I2841&lt;=15000,I2841,IF(I2841&lt;=40000,ROUNDUP(I2841/2,0)+7500,IF(I2841&lt;=70000,ROUNDUP(I2841/4,0)+17500,35000)))),MAX(IF(I2841&lt;=0,0,IF(I2841&lt;=15000,I2841,IF(I2841&lt;=40000,ROUNDUP(I2841/2,0)+7500,IF(I2841&lt;=70000,ROUNDUP(I2841/4,0)+17500,35000)))),MIN(IF(H2841&lt;=0,0,IF(H2841&lt;=12000,H2841,IF(H2841&lt;=32000,ROUNDUP(H2841/2,0)+6000,IF(H2841&lt;=56000,ROUNDUP(H2841/4,0)+14000,28000))))+IF(I2841&lt;=0,0,IF(I2841&lt;=15000,I2841,IF(I2841&lt;=40000,ROUNDUP(I2841/2,0)+7500,IF(I2841&lt;=70000,ROUNDUP(I2841/4,0)+17500,35000)))),28000))))</f>
        <v/>
      </c>
      <c r="V2841" s="18">
        <f>MIN(70000,S2841+T2841+U2841)</f>
        <v/>
      </c>
      <c r="W2841" s="18">
        <f>MAX(0,ROUNDDOWN(M2841-J2841-N2841-K2841-0,-3))</f>
        <v/>
      </c>
      <c r="X2841" s="18">
        <f>MAX(0,ROUNDDOWN(M2841-J2841-N2841-K2841-R2841,-3))</f>
        <v/>
      </c>
      <c r="Y2841" s="18">
        <f>IF(W2841&lt;=0,0,ROUNDDOWN((W2841*LOOKUP(W2841,{0,1950001,3300001,6950001,9000001,18000001,40000001},{0.05,0.1,0.2,0.23,0.33,0.4,0.45})-LOOKUP(W2841,{0,1950001,3300001,6950001,9000001,18000001,40000001},{0,97500,427500,636000,1536000,2796000,4796000}))*1.021,-2))</f>
        <v/>
      </c>
      <c r="Z2841" s="18">
        <f>IF(X2841&lt;=0,0,ROUNDDOWN((X2841*LOOKUP(X2841,{0,1950001,3300001,6950001,9000001,18000001,40000001},{0.05,0.1,0.2,0.23,0.33,0.4,0.45})-LOOKUP(X2841,{0,1950001,3300001,6950001,9000001,18000001,40000001},{0,97500,427500,636000,1536000,2796000,4796000}))*1.021,-2))</f>
        <v/>
      </c>
      <c r="AA2841" s="18">
        <f>MAX(0,ROUNDDOWN(M2841-J2841-430000-L2841-0,-3))</f>
        <v/>
      </c>
      <c r="AB2841" s="18">
        <f>MAX(0,ROUNDDOWN(M2841-J2841-430000-L2841-V2841,-3))</f>
        <v/>
      </c>
      <c r="AC2841" s="18">
        <f>IF(M2841&lt;=450000,0,MAX(0,ROUNDDOWN(AA2841*0.06-MIN(50000,AA2841)*0.03,-2))+MAX(0,ROUNDDOWN(AA2841*0.04-MIN(50000,AA2841)*0.02,-2)))</f>
        <v/>
      </c>
      <c r="AD2841" s="18">
        <f>IF(M2841&lt;=450000,0,MAX(0,ROUNDDOWN(AB2841*0.06-MIN(50000,AB2841)*0.03,-2))+MAX(0,ROUNDDOWN(AB2841*0.04-MIN(50000,AB2841)*0.02,-2)))</f>
        <v/>
      </c>
      <c r="AE2841" s="18">
        <f>Y2841-Z2841</f>
        <v/>
      </c>
      <c r="AF2841" s="18">
        <f>AC2841-AD2841</f>
        <v/>
      </c>
      <c r="AG2841" s="18">
        <f>AE2841+AF2841</f>
        <v/>
      </c>
      <c r="AH2841" s="20">
        <f>IF(W2841&lt;=0,0,LOOKUP(W2841,{0,1950001,3300001,6950001,9000001,18000001,40000001},{0.05,0.1,0.2,0.23,0.33,0.4,0.45}))</f>
        <v/>
      </c>
    </row>
    <row r="2842">
      <c r="A2842" t="inlineStr">
        <is>
          <t>1万円刻み 一般8万円</t>
        </is>
      </c>
      <c r="B2842" s="18">
        <f>'4_1万円刻み'!$A$921</f>
        <v/>
      </c>
      <c r="C2842" s="19" t="n">
        <v>2026</v>
      </c>
      <c r="D2842" t="inlineStr">
        <is>
          <t>いいえ</t>
        </is>
      </c>
      <c r="E2842" s="18" t="n">
        <v>80000</v>
      </c>
      <c r="F2842" s="18" t="n">
        <v>0</v>
      </c>
      <c r="G2842" s="18" t="n">
        <v>0</v>
      </c>
      <c r="H2842" s="18" t="n">
        <v>0</v>
      </c>
      <c r="I2842" s="18" t="n">
        <v>0</v>
      </c>
      <c r="J2842" s="18">
        <f>ROUND(MIN(B2842/12,650000)*12*0.0915+MIN(B2842/12,1390000)*12*(0.0504+0)+B2842*0.005,0)</f>
        <v/>
      </c>
      <c r="K2842" s="18" t="n">
        <v>0</v>
      </c>
      <c r="L2842" s="18" t="n">
        <v>0</v>
      </c>
      <c r="M2842" s="18">
        <f>ROUND(IF(C2842&gt;=2026,IF(B2842&lt;741000,0,IF(B2842&lt;2191000,B2842-740000,IF(B2842&lt;2193000,1451000,IF(B2842&lt;2196000,1453000,IF(B2842&lt;2200000,1456000,IF(B2842&lt;3600000,ROUNDDOWN(B2842/4,-3)*2.8-80000,IF(B2842&lt;6600000,ROUNDDOWN(B2842/4,-3)*3.2-440000,IF(B2842&lt;8500000,ROUNDDOWN(B2842*0.9,0)-1100000,B2842-1950000)))))))),IF(B2842&lt;651000,0,IF(B2842&lt;1900000,B2842-650000,IF(B2842&lt;3600000,ROUNDDOWN(B2842/4,-3)*2.8-80000,IF(B2842&lt;6600000,ROUNDDOWN(B2842/4,-3)*3.2-440000,IF(B2842&lt;8500000,ROUNDDOWN(B2842*0.9,0)-1100000,B2842-1950000)))))),0)</f>
        <v/>
      </c>
      <c r="N2842" s="18">
        <f>IF(M2842&gt;23500000,NA(),IF(C2842&gt;=2026,IF(M2842&lt;=4890000,1040000,IF(M2842&lt;=6550000,670000,620000)),IF(M2842&lt;=1320000,950000,IF(M2842&lt;=3360000,880000,IF(M2842&lt;=4890000,680000,IF(M2842&lt;=6550000,630000,580000))))))</f>
        <v/>
      </c>
      <c r="O2842" s="18">
        <f>IF(F2842&lt;=0,IF(AND(D2842="はい",C2842&gt;=2026,C2842&lt;=2027),IF(E2842&lt;=0,0,IF(E2842&lt;=30000,E2842,IF(E2842&lt;=60000,ROUNDUP(E2842/2,0)+15000,IF(E2842&lt;=120000,ROUNDUP(E2842/4,0)+30000,60000)))),IF(E2842&lt;=0,0,IF(E2842&lt;=20000,E2842,IF(E2842&lt;=40000,ROUNDUP(E2842/2,0)+10000,IF(E2842&lt;=80000,ROUNDUP(E2842/4,0)+20000,40000))))),IF(E2842&lt;=0,IF(F2842&lt;=0,0,IF(F2842&lt;=25000,F2842,IF(F2842&lt;=50000,ROUNDUP(F2842/2,0)+12500,IF(F2842&lt;=100000,ROUNDUP(F2842/4,0)+25000,50000)))),MAX(IF(F2842&lt;=0,0,IF(F2842&lt;=25000,F2842,IF(F2842&lt;=50000,ROUNDUP(F2842/2,0)+12500,IF(F2842&lt;=100000,ROUNDUP(F2842/4,0)+25000,50000)))),MIN(IF(AND(D2842="はい",C2842&gt;=2026,C2842&lt;=2027),IF(E2842&lt;=0,0,IF(E2842&lt;=30000,E2842,IF(E2842&lt;=60000,ROUNDUP(E2842/2,0)+15000,IF(E2842&lt;=120000,ROUNDUP(E2842/4,0)+30000,60000)))),IF(E2842&lt;=0,0,IF(E2842&lt;=20000,E2842,IF(E2842&lt;=40000,ROUNDUP(E2842/2,0)+10000,IF(E2842&lt;=80000,ROUNDUP(E2842/4,0)+20000,40000)))))+IF(F2842&lt;=0,0,IF(F2842&lt;=25000,F2842,IF(F2842&lt;=50000,ROUNDUP(F2842/2,0)+12500,IF(F2842&lt;=100000,ROUNDUP(F2842/4,0)+25000,50000)))),IF(AND(D2842="はい",C2842&gt;=2026,C2842&lt;=2027),60000,40000)))))</f>
        <v/>
      </c>
      <c r="P2842" s="18">
        <f>IF(G2842&lt;=0,0,IF(G2842&lt;=20000,G2842,IF(G2842&lt;=40000,ROUNDUP(G2842/2,0)+10000,IF(G2842&lt;=80000,ROUNDUP(G2842/4,0)+20000,40000))))</f>
        <v/>
      </c>
      <c r="Q2842" s="18">
        <f>IF(I2842&lt;=0,IF(H2842&lt;=0,0,IF(H2842&lt;=20000,H2842,IF(H2842&lt;=40000,ROUNDUP(H2842/2,0)+10000,IF(H2842&lt;=80000,ROUNDUP(H2842/4,0)+20000,40000)))),IF(H2842&lt;=0,IF(I2842&lt;=0,0,IF(I2842&lt;=25000,I2842,IF(I2842&lt;=50000,ROUNDUP(I2842/2,0)+12500,IF(I2842&lt;=100000,ROUNDUP(I2842/4,0)+25000,50000)))),MAX(IF(I2842&lt;=0,0,IF(I2842&lt;=25000,I2842,IF(I2842&lt;=50000,ROUNDUP(I2842/2,0)+12500,IF(I2842&lt;=100000,ROUNDUP(I2842/4,0)+25000,50000)))),MIN(IF(H2842&lt;=0,0,IF(H2842&lt;=20000,H2842,IF(H2842&lt;=40000,ROUNDUP(H2842/2,0)+10000,IF(H2842&lt;=80000,ROUNDUP(H2842/4,0)+20000,40000))))+IF(I2842&lt;=0,0,IF(I2842&lt;=25000,I2842,IF(I2842&lt;=50000,ROUNDUP(I2842/2,0)+12500,IF(I2842&lt;=100000,ROUNDUP(I2842/4,0)+25000,50000)))),40000))))</f>
        <v/>
      </c>
      <c r="R2842" s="18">
        <f>MIN(120000,O2842+P2842+Q2842)</f>
        <v/>
      </c>
      <c r="S2842" s="18">
        <f>IF(F2842&lt;=0,IF(E2842&lt;=0,0,IF(E2842&lt;=12000,E2842,IF(E2842&lt;=32000,ROUNDUP(E2842/2,0)+6000,IF(E2842&lt;=56000,ROUNDUP(E2842/4,0)+14000,28000)))),IF(E2842&lt;=0,IF(F2842&lt;=0,0,IF(F2842&lt;=15000,F2842,IF(F2842&lt;=40000,ROUNDUP(F2842/2,0)+7500,IF(F2842&lt;=70000,ROUNDUP(F2842/4,0)+17500,35000)))),MAX(IF(F2842&lt;=0,0,IF(F2842&lt;=15000,F2842,IF(F2842&lt;=40000,ROUNDUP(F2842/2,0)+7500,IF(F2842&lt;=70000,ROUNDUP(F2842/4,0)+17500,35000)))),MIN(IF(E2842&lt;=0,0,IF(E2842&lt;=12000,E2842,IF(E2842&lt;=32000,ROUNDUP(E2842/2,0)+6000,IF(E2842&lt;=56000,ROUNDUP(E2842/4,0)+14000,28000))))+IF(F2842&lt;=0,0,IF(F2842&lt;=15000,F2842,IF(F2842&lt;=40000,ROUNDUP(F2842/2,0)+7500,IF(F2842&lt;=70000,ROUNDUP(F2842/4,0)+17500,35000)))),28000))))</f>
        <v/>
      </c>
      <c r="T2842" s="18">
        <f>IF(G2842&lt;=0,0,IF(G2842&lt;=12000,G2842,IF(G2842&lt;=32000,ROUNDUP(G2842/2,0)+6000,IF(G2842&lt;=56000,ROUNDUP(G2842/4,0)+14000,28000))))</f>
        <v/>
      </c>
      <c r="U2842" s="18">
        <f>IF(I2842&lt;=0,IF(H2842&lt;=0,0,IF(H2842&lt;=12000,H2842,IF(H2842&lt;=32000,ROUNDUP(H2842/2,0)+6000,IF(H2842&lt;=56000,ROUNDUP(H2842/4,0)+14000,28000)))),IF(H2842&lt;=0,IF(I2842&lt;=0,0,IF(I2842&lt;=15000,I2842,IF(I2842&lt;=40000,ROUNDUP(I2842/2,0)+7500,IF(I2842&lt;=70000,ROUNDUP(I2842/4,0)+17500,35000)))),MAX(IF(I2842&lt;=0,0,IF(I2842&lt;=15000,I2842,IF(I2842&lt;=40000,ROUNDUP(I2842/2,0)+7500,IF(I2842&lt;=70000,ROUNDUP(I2842/4,0)+17500,35000)))),MIN(IF(H2842&lt;=0,0,IF(H2842&lt;=12000,H2842,IF(H2842&lt;=32000,ROUNDUP(H2842/2,0)+6000,IF(H2842&lt;=56000,ROUNDUP(H2842/4,0)+14000,28000))))+IF(I2842&lt;=0,0,IF(I2842&lt;=15000,I2842,IF(I2842&lt;=40000,ROUNDUP(I2842/2,0)+7500,IF(I2842&lt;=70000,ROUNDUP(I2842/4,0)+17500,35000)))),28000))))</f>
        <v/>
      </c>
      <c r="V2842" s="18">
        <f>MIN(70000,S2842+T2842+U2842)</f>
        <v/>
      </c>
      <c r="W2842" s="18">
        <f>MAX(0,ROUNDDOWN(M2842-J2842-N2842-K2842-0,-3))</f>
        <v/>
      </c>
      <c r="X2842" s="18">
        <f>MAX(0,ROUNDDOWN(M2842-J2842-N2842-K2842-R2842,-3))</f>
        <v/>
      </c>
      <c r="Y2842" s="18">
        <f>IF(W2842&lt;=0,0,ROUNDDOWN((W2842*LOOKUP(W2842,{0,1950001,3300001,6950001,9000001,18000001,40000001},{0.05,0.1,0.2,0.23,0.33,0.4,0.45})-LOOKUP(W2842,{0,1950001,3300001,6950001,9000001,18000001,40000001},{0,97500,427500,636000,1536000,2796000,4796000}))*1.021,-2))</f>
        <v/>
      </c>
      <c r="Z2842" s="18">
        <f>IF(X2842&lt;=0,0,ROUNDDOWN((X2842*LOOKUP(X2842,{0,1950001,3300001,6950001,9000001,18000001,40000001},{0.05,0.1,0.2,0.23,0.33,0.4,0.45})-LOOKUP(X2842,{0,1950001,3300001,6950001,9000001,18000001,40000001},{0,97500,427500,636000,1536000,2796000,4796000}))*1.021,-2))</f>
        <v/>
      </c>
      <c r="AA2842" s="18">
        <f>MAX(0,ROUNDDOWN(M2842-J2842-430000-L2842-0,-3))</f>
        <v/>
      </c>
      <c r="AB2842" s="18">
        <f>MAX(0,ROUNDDOWN(M2842-J2842-430000-L2842-V2842,-3))</f>
        <v/>
      </c>
      <c r="AC2842" s="18">
        <f>IF(M2842&lt;=450000,0,MAX(0,ROUNDDOWN(AA2842*0.06-MIN(50000,AA2842)*0.03,-2))+MAX(0,ROUNDDOWN(AA2842*0.04-MIN(50000,AA2842)*0.02,-2)))</f>
        <v/>
      </c>
      <c r="AD2842" s="18">
        <f>IF(M2842&lt;=450000,0,MAX(0,ROUNDDOWN(AB2842*0.06-MIN(50000,AB2842)*0.03,-2))+MAX(0,ROUNDDOWN(AB2842*0.04-MIN(50000,AB2842)*0.02,-2)))</f>
        <v/>
      </c>
      <c r="AE2842" s="18">
        <f>Y2842-Z2842</f>
        <v/>
      </c>
      <c r="AF2842" s="18">
        <f>AC2842-AD2842</f>
        <v/>
      </c>
      <c r="AG2842" s="18">
        <f>AE2842+AF2842</f>
        <v/>
      </c>
      <c r="AH2842" s="20">
        <f>IF(W2842&lt;=0,0,LOOKUP(W2842,{0,1950001,3300001,6950001,9000001,18000001,40000001},{0.05,0.1,0.2,0.23,0.33,0.4,0.45}))</f>
        <v/>
      </c>
    </row>
    <row r="2843">
      <c r="A2843" t="inlineStr">
        <is>
          <t>1万円刻み 特例あり一般12万円</t>
        </is>
      </c>
      <c r="B2843" s="18">
        <f>'4_1万円刻み'!$A$921</f>
        <v/>
      </c>
      <c r="C2843" s="19" t="n">
        <v>2026</v>
      </c>
      <c r="D2843" t="inlineStr">
        <is>
          <t>はい</t>
        </is>
      </c>
      <c r="E2843" s="18" t="n">
        <v>120000</v>
      </c>
      <c r="F2843" s="18" t="n">
        <v>0</v>
      </c>
      <c r="G2843" s="18" t="n">
        <v>0</v>
      </c>
      <c r="H2843" s="18" t="n">
        <v>0</v>
      </c>
      <c r="I2843" s="18" t="n">
        <v>0</v>
      </c>
      <c r="J2843" s="18">
        <f>ROUND(MIN(B2843/12,650000)*12*0.0915+MIN(B2843/12,1390000)*12*(0.0504+0)+B2843*0.005,0)</f>
        <v/>
      </c>
      <c r="K2843" s="18" t="n">
        <v>0</v>
      </c>
      <c r="L2843" s="18" t="n">
        <v>0</v>
      </c>
      <c r="M2843" s="18">
        <f>ROUND(IF(C2843&gt;=2026,IF(B2843&lt;741000,0,IF(B2843&lt;2191000,B2843-740000,IF(B2843&lt;2193000,1451000,IF(B2843&lt;2196000,1453000,IF(B2843&lt;2200000,1456000,IF(B2843&lt;3600000,ROUNDDOWN(B2843/4,-3)*2.8-80000,IF(B2843&lt;6600000,ROUNDDOWN(B2843/4,-3)*3.2-440000,IF(B2843&lt;8500000,ROUNDDOWN(B2843*0.9,0)-1100000,B2843-1950000)))))))),IF(B2843&lt;651000,0,IF(B2843&lt;1900000,B2843-650000,IF(B2843&lt;3600000,ROUNDDOWN(B2843/4,-3)*2.8-80000,IF(B2843&lt;6600000,ROUNDDOWN(B2843/4,-3)*3.2-440000,IF(B2843&lt;8500000,ROUNDDOWN(B2843*0.9,0)-1100000,B2843-1950000)))))),0)</f>
        <v/>
      </c>
      <c r="N2843" s="18">
        <f>IF(M2843&gt;23500000,NA(),IF(C2843&gt;=2026,IF(M2843&lt;=4890000,1040000,IF(M2843&lt;=6550000,670000,620000)),IF(M2843&lt;=1320000,950000,IF(M2843&lt;=3360000,880000,IF(M2843&lt;=4890000,680000,IF(M2843&lt;=6550000,630000,580000))))))</f>
        <v/>
      </c>
      <c r="O2843" s="18">
        <f>IF(F2843&lt;=0,IF(AND(D2843="はい",C2843&gt;=2026,C2843&lt;=2027),IF(E2843&lt;=0,0,IF(E2843&lt;=30000,E2843,IF(E2843&lt;=60000,ROUNDUP(E2843/2,0)+15000,IF(E2843&lt;=120000,ROUNDUP(E2843/4,0)+30000,60000)))),IF(E2843&lt;=0,0,IF(E2843&lt;=20000,E2843,IF(E2843&lt;=40000,ROUNDUP(E2843/2,0)+10000,IF(E2843&lt;=80000,ROUNDUP(E2843/4,0)+20000,40000))))),IF(E2843&lt;=0,IF(F2843&lt;=0,0,IF(F2843&lt;=25000,F2843,IF(F2843&lt;=50000,ROUNDUP(F2843/2,0)+12500,IF(F2843&lt;=100000,ROUNDUP(F2843/4,0)+25000,50000)))),MAX(IF(F2843&lt;=0,0,IF(F2843&lt;=25000,F2843,IF(F2843&lt;=50000,ROUNDUP(F2843/2,0)+12500,IF(F2843&lt;=100000,ROUNDUP(F2843/4,0)+25000,50000)))),MIN(IF(AND(D2843="はい",C2843&gt;=2026,C2843&lt;=2027),IF(E2843&lt;=0,0,IF(E2843&lt;=30000,E2843,IF(E2843&lt;=60000,ROUNDUP(E2843/2,0)+15000,IF(E2843&lt;=120000,ROUNDUP(E2843/4,0)+30000,60000)))),IF(E2843&lt;=0,0,IF(E2843&lt;=20000,E2843,IF(E2843&lt;=40000,ROUNDUP(E2843/2,0)+10000,IF(E2843&lt;=80000,ROUNDUP(E2843/4,0)+20000,40000)))))+IF(F2843&lt;=0,0,IF(F2843&lt;=25000,F2843,IF(F2843&lt;=50000,ROUNDUP(F2843/2,0)+12500,IF(F2843&lt;=100000,ROUNDUP(F2843/4,0)+25000,50000)))),IF(AND(D2843="はい",C2843&gt;=2026,C2843&lt;=2027),60000,40000)))))</f>
        <v/>
      </c>
      <c r="P2843" s="18">
        <f>IF(G2843&lt;=0,0,IF(G2843&lt;=20000,G2843,IF(G2843&lt;=40000,ROUNDUP(G2843/2,0)+10000,IF(G2843&lt;=80000,ROUNDUP(G2843/4,0)+20000,40000))))</f>
        <v/>
      </c>
      <c r="Q2843" s="18">
        <f>IF(I2843&lt;=0,IF(H2843&lt;=0,0,IF(H2843&lt;=20000,H2843,IF(H2843&lt;=40000,ROUNDUP(H2843/2,0)+10000,IF(H2843&lt;=80000,ROUNDUP(H2843/4,0)+20000,40000)))),IF(H2843&lt;=0,IF(I2843&lt;=0,0,IF(I2843&lt;=25000,I2843,IF(I2843&lt;=50000,ROUNDUP(I2843/2,0)+12500,IF(I2843&lt;=100000,ROUNDUP(I2843/4,0)+25000,50000)))),MAX(IF(I2843&lt;=0,0,IF(I2843&lt;=25000,I2843,IF(I2843&lt;=50000,ROUNDUP(I2843/2,0)+12500,IF(I2843&lt;=100000,ROUNDUP(I2843/4,0)+25000,50000)))),MIN(IF(H2843&lt;=0,0,IF(H2843&lt;=20000,H2843,IF(H2843&lt;=40000,ROUNDUP(H2843/2,0)+10000,IF(H2843&lt;=80000,ROUNDUP(H2843/4,0)+20000,40000))))+IF(I2843&lt;=0,0,IF(I2843&lt;=25000,I2843,IF(I2843&lt;=50000,ROUNDUP(I2843/2,0)+12500,IF(I2843&lt;=100000,ROUNDUP(I2843/4,0)+25000,50000)))),40000))))</f>
        <v/>
      </c>
      <c r="R2843" s="18">
        <f>MIN(120000,O2843+P2843+Q2843)</f>
        <v/>
      </c>
      <c r="S2843" s="18">
        <f>IF(F2843&lt;=0,IF(E2843&lt;=0,0,IF(E2843&lt;=12000,E2843,IF(E2843&lt;=32000,ROUNDUP(E2843/2,0)+6000,IF(E2843&lt;=56000,ROUNDUP(E2843/4,0)+14000,28000)))),IF(E2843&lt;=0,IF(F2843&lt;=0,0,IF(F2843&lt;=15000,F2843,IF(F2843&lt;=40000,ROUNDUP(F2843/2,0)+7500,IF(F2843&lt;=70000,ROUNDUP(F2843/4,0)+17500,35000)))),MAX(IF(F2843&lt;=0,0,IF(F2843&lt;=15000,F2843,IF(F2843&lt;=40000,ROUNDUP(F2843/2,0)+7500,IF(F2843&lt;=70000,ROUNDUP(F2843/4,0)+17500,35000)))),MIN(IF(E2843&lt;=0,0,IF(E2843&lt;=12000,E2843,IF(E2843&lt;=32000,ROUNDUP(E2843/2,0)+6000,IF(E2843&lt;=56000,ROUNDUP(E2843/4,0)+14000,28000))))+IF(F2843&lt;=0,0,IF(F2843&lt;=15000,F2843,IF(F2843&lt;=40000,ROUNDUP(F2843/2,0)+7500,IF(F2843&lt;=70000,ROUNDUP(F2843/4,0)+17500,35000)))),28000))))</f>
        <v/>
      </c>
      <c r="T2843" s="18">
        <f>IF(G2843&lt;=0,0,IF(G2843&lt;=12000,G2843,IF(G2843&lt;=32000,ROUNDUP(G2843/2,0)+6000,IF(G2843&lt;=56000,ROUNDUP(G2843/4,0)+14000,28000))))</f>
        <v/>
      </c>
      <c r="U2843" s="18">
        <f>IF(I2843&lt;=0,IF(H2843&lt;=0,0,IF(H2843&lt;=12000,H2843,IF(H2843&lt;=32000,ROUNDUP(H2843/2,0)+6000,IF(H2843&lt;=56000,ROUNDUP(H2843/4,0)+14000,28000)))),IF(H2843&lt;=0,IF(I2843&lt;=0,0,IF(I2843&lt;=15000,I2843,IF(I2843&lt;=40000,ROUNDUP(I2843/2,0)+7500,IF(I2843&lt;=70000,ROUNDUP(I2843/4,0)+17500,35000)))),MAX(IF(I2843&lt;=0,0,IF(I2843&lt;=15000,I2843,IF(I2843&lt;=40000,ROUNDUP(I2843/2,0)+7500,IF(I2843&lt;=70000,ROUNDUP(I2843/4,0)+17500,35000)))),MIN(IF(H2843&lt;=0,0,IF(H2843&lt;=12000,H2843,IF(H2843&lt;=32000,ROUNDUP(H2843/2,0)+6000,IF(H2843&lt;=56000,ROUNDUP(H2843/4,0)+14000,28000))))+IF(I2843&lt;=0,0,IF(I2843&lt;=15000,I2843,IF(I2843&lt;=40000,ROUNDUP(I2843/2,0)+7500,IF(I2843&lt;=70000,ROUNDUP(I2843/4,0)+17500,35000)))),28000))))</f>
        <v/>
      </c>
      <c r="V2843" s="18">
        <f>MIN(70000,S2843+T2843+U2843)</f>
        <v/>
      </c>
      <c r="W2843" s="18">
        <f>MAX(0,ROUNDDOWN(M2843-J2843-N2843-K2843-0,-3))</f>
        <v/>
      </c>
      <c r="X2843" s="18">
        <f>MAX(0,ROUNDDOWN(M2843-J2843-N2843-K2843-R2843,-3))</f>
        <v/>
      </c>
      <c r="Y2843" s="18">
        <f>IF(W2843&lt;=0,0,ROUNDDOWN((W2843*LOOKUP(W2843,{0,1950001,3300001,6950001,9000001,18000001,40000001},{0.05,0.1,0.2,0.23,0.33,0.4,0.45})-LOOKUP(W2843,{0,1950001,3300001,6950001,9000001,18000001,40000001},{0,97500,427500,636000,1536000,2796000,4796000}))*1.021,-2))</f>
        <v/>
      </c>
      <c r="Z2843" s="18">
        <f>IF(X2843&lt;=0,0,ROUNDDOWN((X2843*LOOKUP(X2843,{0,1950001,3300001,6950001,9000001,18000001,40000001},{0.05,0.1,0.2,0.23,0.33,0.4,0.45})-LOOKUP(X2843,{0,1950001,3300001,6950001,9000001,18000001,40000001},{0,97500,427500,636000,1536000,2796000,4796000}))*1.021,-2))</f>
        <v/>
      </c>
      <c r="AA2843" s="18">
        <f>MAX(0,ROUNDDOWN(M2843-J2843-430000-L2843-0,-3))</f>
        <v/>
      </c>
      <c r="AB2843" s="18">
        <f>MAX(0,ROUNDDOWN(M2843-J2843-430000-L2843-V2843,-3))</f>
        <v/>
      </c>
      <c r="AC2843" s="18">
        <f>IF(M2843&lt;=450000,0,MAX(0,ROUNDDOWN(AA2843*0.06-MIN(50000,AA2843)*0.03,-2))+MAX(0,ROUNDDOWN(AA2843*0.04-MIN(50000,AA2843)*0.02,-2)))</f>
        <v/>
      </c>
      <c r="AD2843" s="18">
        <f>IF(M2843&lt;=450000,0,MAX(0,ROUNDDOWN(AB2843*0.06-MIN(50000,AB2843)*0.03,-2))+MAX(0,ROUNDDOWN(AB2843*0.04-MIN(50000,AB2843)*0.02,-2)))</f>
        <v/>
      </c>
      <c r="AE2843" s="18">
        <f>Y2843-Z2843</f>
        <v/>
      </c>
      <c r="AF2843" s="18">
        <f>AC2843-AD2843</f>
        <v/>
      </c>
      <c r="AG2843" s="18">
        <f>AE2843+AF2843</f>
        <v/>
      </c>
      <c r="AH2843" s="20">
        <f>IF(W2843&lt;=0,0,LOOKUP(W2843,{0,1950001,3300001,6950001,9000001,18000001,40000001},{0.05,0.1,0.2,0.23,0.33,0.4,0.45}))</f>
        <v/>
      </c>
    </row>
    <row r="2844">
      <c r="A2844" t="inlineStr">
        <is>
          <t>1万円刻み 3区分8万円ずつ</t>
        </is>
      </c>
      <c r="B2844" s="18">
        <f>'4_1万円刻み'!$A$922</f>
        <v/>
      </c>
      <c r="C2844" s="19" t="n">
        <v>2026</v>
      </c>
      <c r="D2844" t="inlineStr">
        <is>
          <t>いいえ</t>
        </is>
      </c>
      <c r="E2844" s="18" t="n">
        <v>80000</v>
      </c>
      <c r="F2844" s="18" t="n">
        <v>0</v>
      </c>
      <c r="G2844" s="18" t="n">
        <v>80000</v>
      </c>
      <c r="H2844" s="18" t="n">
        <v>80000</v>
      </c>
      <c r="I2844" s="18" t="n">
        <v>0</v>
      </c>
      <c r="J2844" s="18">
        <f>ROUND(MIN(B2844/12,650000)*12*0.0915+MIN(B2844/12,1390000)*12*(0.0504+0)+B2844*0.005,0)</f>
        <v/>
      </c>
      <c r="K2844" s="18" t="n">
        <v>0</v>
      </c>
      <c r="L2844" s="18" t="n">
        <v>0</v>
      </c>
      <c r="M2844" s="18">
        <f>ROUND(IF(C2844&gt;=2026,IF(B2844&lt;741000,0,IF(B2844&lt;2191000,B2844-740000,IF(B2844&lt;2193000,1451000,IF(B2844&lt;2196000,1453000,IF(B2844&lt;2200000,1456000,IF(B2844&lt;3600000,ROUNDDOWN(B2844/4,-3)*2.8-80000,IF(B2844&lt;6600000,ROUNDDOWN(B2844/4,-3)*3.2-440000,IF(B2844&lt;8500000,ROUNDDOWN(B2844*0.9,0)-1100000,B2844-1950000)))))))),IF(B2844&lt;651000,0,IF(B2844&lt;1900000,B2844-650000,IF(B2844&lt;3600000,ROUNDDOWN(B2844/4,-3)*2.8-80000,IF(B2844&lt;6600000,ROUNDDOWN(B2844/4,-3)*3.2-440000,IF(B2844&lt;8500000,ROUNDDOWN(B2844*0.9,0)-1100000,B2844-1950000)))))),0)</f>
        <v/>
      </c>
      <c r="N2844" s="18">
        <f>IF(M2844&gt;23500000,NA(),IF(C2844&gt;=2026,IF(M2844&lt;=4890000,1040000,IF(M2844&lt;=6550000,670000,620000)),IF(M2844&lt;=1320000,950000,IF(M2844&lt;=3360000,880000,IF(M2844&lt;=4890000,680000,IF(M2844&lt;=6550000,630000,580000))))))</f>
        <v/>
      </c>
      <c r="O2844" s="18">
        <f>IF(F2844&lt;=0,IF(AND(D2844="はい",C2844&gt;=2026,C2844&lt;=2027),IF(E2844&lt;=0,0,IF(E2844&lt;=30000,E2844,IF(E2844&lt;=60000,ROUNDUP(E2844/2,0)+15000,IF(E2844&lt;=120000,ROUNDUP(E2844/4,0)+30000,60000)))),IF(E2844&lt;=0,0,IF(E2844&lt;=20000,E2844,IF(E2844&lt;=40000,ROUNDUP(E2844/2,0)+10000,IF(E2844&lt;=80000,ROUNDUP(E2844/4,0)+20000,40000))))),IF(E2844&lt;=0,IF(F2844&lt;=0,0,IF(F2844&lt;=25000,F2844,IF(F2844&lt;=50000,ROUNDUP(F2844/2,0)+12500,IF(F2844&lt;=100000,ROUNDUP(F2844/4,0)+25000,50000)))),MAX(IF(F2844&lt;=0,0,IF(F2844&lt;=25000,F2844,IF(F2844&lt;=50000,ROUNDUP(F2844/2,0)+12500,IF(F2844&lt;=100000,ROUNDUP(F2844/4,0)+25000,50000)))),MIN(IF(AND(D2844="はい",C2844&gt;=2026,C2844&lt;=2027),IF(E2844&lt;=0,0,IF(E2844&lt;=30000,E2844,IF(E2844&lt;=60000,ROUNDUP(E2844/2,0)+15000,IF(E2844&lt;=120000,ROUNDUP(E2844/4,0)+30000,60000)))),IF(E2844&lt;=0,0,IF(E2844&lt;=20000,E2844,IF(E2844&lt;=40000,ROUNDUP(E2844/2,0)+10000,IF(E2844&lt;=80000,ROUNDUP(E2844/4,0)+20000,40000)))))+IF(F2844&lt;=0,0,IF(F2844&lt;=25000,F2844,IF(F2844&lt;=50000,ROUNDUP(F2844/2,0)+12500,IF(F2844&lt;=100000,ROUNDUP(F2844/4,0)+25000,50000)))),IF(AND(D2844="はい",C2844&gt;=2026,C2844&lt;=2027),60000,40000)))))</f>
        <v/>
      </c>
      <c r="P2844" s="18">
        <f>IF(G2844&lt;=0,0,IF(G2844&lt;=20000,G2844,IF(G2844&lt;=40000,ROUNDUP(G2844/2,0)+10000,IF(G2844&lt;=80000,ROUNDUP(G2844/4,0)+20000,40000))))</f>
        <v/>
      </c>
      <c r="Q2844" s="18">
        <f>IF(I2844&lt;=0,IF(H2844&lt;=0,0,IF(H2844&lt;=20000,H2844,IF(H2844&lt;=40000,ROUNDUP(H2844/2,0)+10000,IF(H2844&lt;=80000,ROUNDUP(H2844/4,0)+20000,40000)))),IF(H2844&lt;=0,IF(I2844&lt;=0,0,IF(I2844&lt;=25000,I2844,IF(I2844&lt;=50000,ROUNDUP(I2844/2,0)+12500,IF(I2844&lt;=100000,ROUNDUP(I2844/4,0)+25000,50000)))),MAX(IF(I2844&lt;=0,0,IF(I2844&lt;=25000,I2844,IF(I2844&lt;=50000,ROUNDUP(I2844/2,0)+12500,IF(I2844&lt;=100000,ROUNDUP(I2844/4,0)+25000,50000)))),MIN(IF(H2844&lt;=0,0,IF(H2844&lt;=20000,H2844,IF(H2844&lt;=40000,ROUNDUP(H2844/2,0)+10000,IF(H2844&lt;=80000,ROUNDUP(H2844/4,0)+20000,40000))))+IF(I2844&lt;=0,0,IF(I2844&lt;=25000,I2844,IF(I2844&lt;=50000,ROUNDUP(I2844/2,0)+12500,IF(I2844&lt;=100000,ROUNDUP(I2844/4,0)+25000,50000)))),40000))))</f>
        <v/>
      </c>
      <c r="R2844" s="18">
        <f>MIN(120000,O2844+P2844+Q2844)</f>
        <v/>
      </c>
      <c r="S2844" s="18">
        <f>IF(F2844&lt;=0,IF(E2844&lt;=0,0,IF(E2844&lt;=12000,E2844,IF(E2844&lt;=32000,ROUNDUP(E2844/2,0)+6000,IF(E2844&lt;=56000,ROUNDUP(E2844/4,0)+14000,28000)))),IF(E2844&lt;=0,IF(F2844&lt;=0,0,IF(F2844&lt;=15000,F2844,IF(F2844&lt;=40000,ROUNDUP(F2844/2,0)+7500,IF(F2844&lt;=70000,ROUNDUP(F2844/4,0)+17500,35000)))),MAX(IF(F2844&lt;=0,0,IF(F2844&lt;=15000,F2844,IF(F2844&lt;=40000,ROUNDUP(F2844/2,0)+7500,IF(F2844&lt;=70000,ROUNDUP(F2844/4,0)+17500,35000)))),MIN(IF(E2844&lt;=0,0,IF(E2844&lt;=12000,E2844,IF(E2844&lt;=32000,ROUNDUP(E2844/2,0)+6000,IF(E2844&lt;=56000,ROUNDUP(E2844/4,0)+14000,28000))))+IF(F2844&lt;=0,0,IF(F2844&lt;=15000,F2844,IF(F2844&lt;=40000,ROUNDUP(F2844/2,0)+7500,IF(F2844&lt;=70000,ROUNDUP(F2844/4,0)+17500,35000)))),28000))))</f>
        <v/>
      </c>
      <c r="T2844" s="18">
        <f>IF(G2844&lt;=0,0,IF(G2844&lt;=12000,G2844,IF(G2844&lt;=32000,ROUNDUP(G2844/2,0)+6000,IF(G2844&lt;=56000,ROUNDUP(G2844/4,0)+14000,28000))))</f>
        <v/>
      </c>
      <c r="U2844" s="18">
        <f>IF(I2844&lt;=0,IF(H2844&lt;=0,0,IF(H2844&lt;=12000,H2844,IF(H2844&lt;=32000,ROUNDUP(H2844/2,0)+6000,IF(H2844&lt;=56000,ROUNDUP(H2844/4,0)+14000,28000)))),IF(H2844&lt;=0,IF(I2844&lt;=0,0,IF(I2844&lt;=15000,I2844,IF(I2844&lt;=40000,ROUNDUP(I2844/2,0)+7500,IF(I2844&lt;=70000,ROUNDUP(I2844/4,0)+17500,35000)))),MAX(IF(I2844&lt;=0,0,IF(I2844&lt;=15000,I2844,IF(I2844&lt;=40000,ROUNDUP(I2844/2,0)+7500,IF(I2844&lt;=70000,ROUNDUP(I2844/4,0)+17500,35000)))),MIN(IF(H2844&lt;=0,0,IF(H2844&lt;=12000,H2844,IF(H2844&lt;=32000,ROUNDUP(H2844/2,0)+6000,IF(H2844&lt;=56000,ROUNDUP(H2844/4,0)+14000,28000))))+IF(I2844&lt;=0,0,IF(I2844&lt;=15000,I2844,IF(I2844&lt;=40000,ROUNDUP(I2844/2,0)+7500,IF(I2844&lt;=70000,ROUNDUP(I2844/4,0)+17500,35000)))),28000))))</f>
        <v/>
      </c>
      <c r="V2844" s="18">
        <f>MIN(70000,S2844+T2844+U2844)</f>
        <v/>
      </c>
      <c r="W2844" s="18">
        <f>MAX(0,ROUNDDOWN(M2844-J2844-N2844-K2844-0,-3))</f>
        <v/>
      </c>
      <c r="X2844" s="18">
        <f>MAX(0,ROUNDDOWN(M2844-J2844-N2844-K2844-R2844,-3))</f>
        <v/>
      </c>
      <c r="Y2844" s="18">
        <f>IF(W2844&lt;=0,0,ROUNDDOWN((W2844*LOOKUP(W2844,{0,1950001,3300001,6950001,9000001,18000001,40000001},{0.05,0.1,0.2,0.23,0.33,0.4,0.45})-LOOKUP(W2844,{0,1950001,3300001,6950001,9000001,18000001,40000001},{0,97500,427500,636000,1536000,2796000,4796000}))*1.021,-2))</f>
        <v/>
      </c>
      <c r="Z2844" s="18">
        <f>IF(X2844&lt;=0,0,ROUNDDOWN((X2844*LOOKUP(X2844,{0,1950001,3300001,6950001,9000001,18000001,40000001},{0.05,0.1,0.2,0.23,0.33,0.4,0.45})-LOOKUP(X2844,{0,1950001,3300001,6950001,9000001,18000001,40000001},{0,97500,427500,636000,1536000,2796000,4796000}))*1.021,-2))</f>
        <v/>
      </c>
      <c r="AA2844" s="18">
        <f>MAX(0,ROUNDDOWN(M2844-J2844-430000-L2844-0,-3))</f>
        <v/>
      </c>
      <c r="AB2844" s="18">
        <f>MAX(0,ROUNDDOWN(M2844-J2844-430000-L2844-V2844,-3))</f>
        <v/>
      </c>
      <c r="AC2844" s="18">
        <f>IF(M2844&lt;=450000,0,MAX(0,ROUNDDOWN(AA2844*0.06-MIN(50000,AA2844)*0.03,-2))+MAX(0,ROUNDDOWN(AA2844*0.04-MIN(50000,AA2844)*0.02,-2)))</f>
        <v/>
      </c>
      <c r="AD2844" s="18">
        <f>IF(M2844&lt;=450000,0,MAX(0,ROUNDDOWN(AB2844*0.06-MIN(50000,AB2844)*0.03,-2))+MAX(0,ROUNDDOWN(AB2844*0.04-MIN(50000,AB2844)*0.02,-2)))</f>
        <v/>
      </c>
      <c r="AE2844" s="18">
        <f>Y2844-Z2844</f>
        <v/>
      </c>
      <c r="AF2844" s="18">
        <f>AC2844-AD2844</f>
        <v/>
      </c>
      <c r="AG2844" s="18">
        <f>AE2844+AF2844</f>
        <v/>
      </c>
      <c r="AH2844" s="20">
        <f>IF(W2844&lt;=0,0,LOOKUP(W2844,{0,1950001,3300001,6950001,9000001,18000001,40000001},{0.05,0.1,0.2,0.23,0.33,0.4,0.45}))</f>
        <v/>
      </c>
    </row>
    <row r="2845">
      <c r="A2845" t="inlineStr">
        <is>
          <t>1万円刻み 一般8万円</t>
        </is>
      </c>
      <c r="B2845" s="18">
        <f>'4_1万円刻み'!$A$922</f>
        <v/>
      </c>
      <c r="C2845" s="19" t="n">
        <v>2026</v>
      </c>
      <c r="D2845" t="inlineStr">
        <is>
          <t>いいえ</t>
        </is>
      </c>
      <c r="E2845" s="18" t="n">
        <v>80000</v>
      </c>
      <c r="F2845" s="18" t="n">
        <v>0</v>
      </c>
      <c r="G2845" s="18" t="n">
        <v>0</v>
      </c>
      <c r="H2845" s="18" t="n">
        <v>0</v>
      </c>
      <c r="I2845" s="18" t="n">
        <v>0</v>
      </c>
      <c r="J2845" s="18">
        <f>ROUND(MIN(B2845/12,650000)*12*0.0915+MIN(B2845/12,1390000)*12*(0.0504+0)+B2845*0.005,0)</f>
        <v/>
      </c>
      <c r="K2845" s="18" t="n">
        <v>0</v>
      </c>
      <c r="L2845" s="18" t="n">
        <v>0</v>
      </c>
      <c r="M2845" s="18">
        <f>ROUND(IF(C2845&gt;=2026,IF(B2845&lt;741000,0,IF(B2845&lt;2191000,B2845-740000,IF(B2845&lt;2193000,1451000,IF(B2845&lt;2196000,1453000,IF(B2845&lt;2200000,1456000,IF(B2845&lt;3600000,ROUNDDOWN(B2845/4,-3)*2.8-80000,IF(B2845&lt;6600000,ROUNDDOWN(B2845/4,-3)*3.2-440000,IF(B2845&lt;8500000,ROUNDDOWN(B2845*0.9,0)-1100000,B2845-1950000)))))))),IF(B2845&lt;651000,0,IF(B2845&lt;1900000,B2845-650000,IF(B2845&lt;3600000,ROUNDDOWN(B2845/4,-3)*2.8-80000,IF(B2845&lt;6600000,ROUNDDOWN(B2845/4,-3)*3.2-440000,IF(B2845&lt;8500000,ROUNDDOWN(B2845*0.9,0)-1100000,B2845-1950000)))))),0)</f>
        <v/>
      </c>
      <c r="N2845" s="18">
        <f>IF(M2845&gt;23500000,NA(),IF(C2845&gt;=2026,IF(M2845&lt;=4890000,1040000,IF(M2845&lt;=6550000,670000,620000)),IF(M2845&lt;=1320000,950000,IF(M2845&lt;=3360000,880000,IF(M2845&lt;=4890000,680000,IF(M2845&lt;=6550000,630000,580000))))))</f>
        <v/>
      </c>
      <c r="O2845" s="18">
        <f>IF(F2845&lt;=0,IF(AND(D2845="はい",C2845&gt;=2026,C2845&lt;=2027),IF(E2845&lt;=0,0,IF(E2845&lt;=30000,E2845,IF(E2845&lt;=60000,ROUNDUP(E2845/2,0)+15000,IF(E2845&lt;=120000,ROUNDUP(E2845/4,0)+30000,60000)))),IF(E2845&lt;=0,0,IF(E2845&lt;=20000,E2845,IF(E2845&lt;=40000,ROUNDUP(E2845/2,0)+10000,IF(E2845&lt;=80000,ROUNDUP(E2845/4,0)+20000,40000))))),IF(E2845&lt;=0,IF(F2845&lt;=0,0,IF(F2845&lt;=25000,F2845,IF(F2845&lt;=50000,ROUNDUP(F2845/2,0)+12500,IF(F2845&lt;=100000,ROUNDUP(F2845/4,0)+25000,50000)))),MAX(IF(F2845&lt;=0,0,IF(F2845&lt;=25000,F2845,IF(F2845&lt;=50000,ROUNDUP(F2845/2,0)+12500,IF(F2845&lt;=100000,ROUNDUP(F2845/4,0)+25000,50000)))),MIN(IF(AND(D2845="はい",C2845&gt;=2026,C2845&lt;=2027),IF(E2845&lt;=0,0,IF(E2845&lt;=30000,E2845,IF(E2845&lt;=60000,ROUNDUP(E2845/2,0)+15000,IF(E2845&lt;=120000,ROUNDUP(E2845/4,0)+30000,60000)))),IF(E2845&lt;=0,0,IF(E2845&lt;=20000,E2845,IF(E2845&lt;=40000,ROUNDUP(E2845/2,0)+10000,IF(E2845&lt;=80000,ROUNDUP(E2845/4,0)+20000,40000)))))+IF(F2845&lt;=0,0,IF(F2845&lt;=25000,F2845,IF(F2845&lt;=50000,ROUNDUP(F2845/2,0)+12500,IF(F2845&lt;=100000,ROUNDUP(F2845/4,0)+25000,50000)))),IF(AND(D2845="はい",C2845&gt;=2026,C2845&lt;=2027),60000,40000)))))</f>
        <v/>
      </c>
      <c r="P2845" s="18">
        <f>IF(G2845&lt;=0,0,IF(G2845&lt;=20000,G2845,IF(G2845&lt;=40000,ROUNDUP(G2845/2,0)+10000,IF(G2845&lt;=80000,ROUNDUP(G2845/4,0)+20000,40000))))</f>
        <v/>
      </c>
      <c r="Q2845" s="18">
        <f>IF(I2845&lt;=0,IF(H2845&lt;=0,0,IF(H2845&lt;=20000,H2845,IF(H2845&lt;=40000,ROUNDUP(H2845/2,0)+10000,IF(H2845&lt;=80000,ROUNDUP(H2845/4,0)+20000,40000)))),IF(H2845&lt;=0,IF(I2845&lt;=0,0,IF(I2845&lt;=25000,I2845,IF(I2845&lt;=50000,ROUNDUP(I2845/2,0)+12500,IF(I2845&lt;=100000,ROUNDUP(I2845/4,0)+25000,50000)))),MAX(IF(I2845&lt;=0,0,IF(I2845&lt;=25000,I2845,IF(I2845&lt;=50000,ROUNDUP(I2845/2,0)+12500,IF(I2845&lt;=100000,ROUNDUP(I2845/4,0)+25000,50000)))),MIN(IF(H2845&lt;=0,0,IF(H2845&lt;=20000,H2845,IF(H2845&lt;=40000,ROUNDUP(H2845/2,0)+10000,IF(H2845&lt;=80000,ROUNDUP(H2845/4,0)+20000,40000))))+IF(I2845&lt;=0,0,IF(I2845&lt;=25000,I2845,IF(I2845&lt;=50000,ROUNDUP(I2845/2,0)+12500,IF(I2845&lt;=100000,ROUNDUP(I2845/4,0)+25000,50000)))),40000))))</f>
        <v/>
      </c>
      <c r="R2845" s="18">
        <f>MIN(120000,O2845+P2845+Q2845)</f>
        <v/>
      </c>
      <c r="S2845" s="18">
        <f>IF(F2845&lt;=0,IF(E2845&lt;=0,0,IF(E2845&lt;=12000,E2845,IF(E2845&lt;=32000,ROUNDUP(E2845/2,0)+6000,IF(E2845&lt;=56000,ROUNDUP(E2845/4,0)+14000,28000)))),IF(E2845&lt;=0,IF(F2845&lt;=0,0,IF(F2845&lt;=15000,F2845,IF(F2845&lt;=40000,ROUNDUP(F2845/2,0)+7500,IF(F2845&lt;=70000,ROUNDUP(F2845/4,0)+17500,35000)))),MAX(IF(F2845&lt;=0,0,IF(F2845&lt;=15000,F2845,IF(F2845&lt;=40000,ROUNDUP(F2845/2,0)+7500,IF(F2845&lt;=70000,ROUNDUP(F2845/4,0)+17500,35000)))),MIN(IF(E2845&lt;=0,0,IF(E2845&lt;=12000,E2845,IF(E2845&lt;=32000,ROUNDUP(E2845/2,0)+6000,IF(E2845&lt;=56000,ROUNDUP(E2845/4,0)+14000,28000))))+IF(F2845&lt;=0,0,IF(F2845&lt;=15000,F2845,IF(F2845&lt;=40000,ROUNDUP(F2845/2,0)+7500,IF(F2845&lt;=70000,ROUNDUP(F2845/4,0)+17500,35000)))),28000))))</f>
        <v/>
      </c>
      <c r="T2845" s="18">
        <f>IF(G2845&lt;=0,0,IF(G2845&lt;=12000,G2845,IF(G2845&lt;=32000,ROUNDUP(G2845/2,0)+6000,IF(G2845&lt;=56000,ROUNDUP(G2845/4,0)+14000,28000))))</f>
        <v/>
      </c>
      <c r="U2845" s="18">
        <f>IF(I2845&lt;=0,IF(H2845&lt;=0,0,IF(H2845&lt;=12000,H2845,IF(H2845&lt;=32000,ROUNDUP(H2845/2,0)+6000,IF(H2845&lt;=56000,ROUNDUP(H2845/4,0)+14000,28000)))),IF(H2845&lt;=0,IF(I2845&lt;=0,0,IF(I2845&lt;=15000,I2845,IF(I2845&lt;=40000,ROUNDUP(I2845/2,0)+7500,IF(I2845&lt;=70000,ROUNDUP(I2845/4,0)+17500,35000)))),MAX(IF(I2845&lt;=0,0,IF(I2845&lt;=15000,I2845,IF(I2845&lt;=40000,ROUNDUP(I2845/2,0)+7500,IF(I2845&lt;=70000,ROUNDUP(I2845/4,0)+17500,35000)))),MIN(IF(H2845&lt;=0,0,IF(H2845&lt;=12000,H2845,IF(H2845&lt;=32000,ROUNDUP(H2845/2,0)+6000,IF(H2845&lt;=56000,ROUNDUP(H2845/4,0)+14000,28000))))+IF(I2845&lt;=0,0,IF(I2845&lt;=15000,I2845,IF(I2845&lt;=40000,ROUNDUP(I2845/2,0)+7500,IF(I2845&lt;=70000,ROUNDUP(I2845/4,0)+17500,35000)))),28000))))</f>
        <v/>
      </c>
      <c r="V2845" s="18">
        <f>MIN(70000,S2845+T2845+U2845)</f>
        <v/>
      </c>
      <c r="W2845" s="18">
        <f>MAX(0,ROUNDDOWN(M2845-J2845-N2845-K2845-0,-3))</f>
        <v/>
      </c>
      <c r="X2845" s="18">
        <f>MAX(0,ROUNDDOWN(M2845-J2845-N2845-K2845-R2845,-3))</f>
        <v/>
      </c>
      <c r="Y2845" s="18">
        <f>IF(W2845&lt;=0,0,ROUNDDOWN((W2845*LOOKUP(W2845,{0,1950001,3300001,6950001,9000001,18000001,40000001},{0.05,0.1,0.2,0.23,0.33,0.4,0.45})-LOOKUP(W2845,{0,1950001,3300001,6950001,9000001,18000001,40000001},{0,97500,427500,636000,1536000,2796000,4796000}))*1.021,-2))</f>
        <v/>
      </c>
      <c r="Z2845" s="18">
        <f>IF(X2845&lt;=0,0,ROUNDDOWN((X2845*LOOKUP(X2845,{0,1950001,3300001,6950001,9000001,18000001,40000001},{0.05,0.1,0.2,0.23,0.33,0.4,0.45})-LOOKUP(X2845,{0,1950001,3300001,6950001,9000001,18000001,40000001},{0,97500,427500,636000,1536000,2796000,4796000}))*1.021,-2))</f>
        <v/>
      </c>
      <c r="AA2845" s="18">
        <f>MAX(0,ROUNDDOWN(M2845-J2845-430000-L2845-0,-3))</f>
        <v/>
      </c>
      <c r="AB2845" s="18">
        <f>MAX(0,ROUNDDOWN(M2845-J2845-430000-L2845-V2845,-3))</f>
        <v/>
      </c>
      <c r="AC2845" s="18">
        <f>IF(M2845&lt;=450000,0,MAX(0,ROUNDDOWN(AA2845*0.06-MIN(50000,AA2845)*0.03,-2))+MAX(0,ROUNDDOWN(AA2845*0.04-MIN(50000,AA2845)*0.02,-2)))</f>
        <v/>
      </c>
      <c r="AD2845" s="18">
        <f>IF(M2845&lt;=450000,0,MAX(0,ROUNDDOWN(AB2845*0.06-MIN(50000,AB2845)*0.03,-2))+MAX(0,ROUNDDOWN(AB2845*0.04-MIN(50000,AB2845)*0.02,-2)))</f>
        <v/>
      </c>
      <c r="AE2845" s="18">
        <f>Y2845-Z2845</f>
        <v/>
      </c>
      <c r="AF2845" s="18">
        <f>AC2845-AD2845</f>
        <v/>
      </c>
      <c r="AG2845" s="18">
        <f>AE2845+AF2845</f>
        <v/>
      </c>
      <c r="AH2845" s="20">
        <f>IF(W2845&lt;=0,0,LOOKUP(W2845,{0,1950001,3300001,6950001,9000001,18000001,40000001},{0.05,0.1,0.2,0.23,0.33,0.4,0.45}))</f>
        <v/>
      </c>
    </row>
    <row r="2846">
      <c r="A2846" t="inlineStr">
        <is>
          <t>1万円刻み 特例あり一般12万円</t>
        </is>
      </c>
      <c r="B2846" s="18">
        <f>'4_1万円刻み'!$A$922</f>
        <v/>
      </c>
      <c r="C2846" s="19" t="n">
        <v>2026</v>
      </c>
      <c r="D2846" t="inlineStr">
        <is>
          <t>はい</t>
        </is>
      </c>
      <c r="E2846" s="18" t="n">
        <v>120000</v>
      </c>
      <c r="F2846" s="18" t="n">
        <v>0</v>
      </c>
      <c r="G2846" s="18" t="n">
        <v>0</v>
      </c>
      <c r="H2846" s="18" t="n">
        <v>0</v>
      </c>
      <c r="I2846" s="18" t="n">
        <v>0</v>
      </c>
      <c r="J2846" s="18">
        <f>ROUND(MIN(B2846/12,650000)*12*0.0915+MIN(B2846/12,1390000)*12*(0.0504+0)+B2846*0.005,0)</f>
        <v/>
      </c>
      <c r="K2846" s="18" t="n">
        <v>0</v>
      </c>
      <c r="L2846" s="18" t="n">
        <v>0</v>
      </c>
      <c r="M2846" s="18">
        <f>ROUND(IF(C2846&gt;=2026,IF(B2846&lt;741000,0,IF(B2846&lt;2191000,B2846-740000,IF(B2846&lt;2193000,1451000,IF(B2846&lt;2196000,1453000,IF(B2846&lt;2200000,1456000,IF(B2846&lt;3600000,ROUNDDOWN(B2846/4,-3)*2.8-80000,IF(B2846&lt;6600000,ROUNDDOWN(B2846/4,-3)*3.2-440000,IF(B2846&lt;8500000,ROUNDDOWN(B2846*0.9,0)-1100000,B2846-1950000)))))))),IF(B2846&lt;651000,0,IF(B2846&lt;1900000,B2846-650000,IF(B2846&lt;3600000,ROUNDDOWN(B2846/4,-3)*2.8-80000,IF(B2846&lt;6600000,ROUNDDOWN(B2846/4,-3)*3.2-440000,IF(B2846&lt;8500000,ROUNDDOWN(B2846*0.9,0)-1100000,B2846-1950000)))))),0)</f>
        <v/>
      </c>
      <c r="N2846" s="18">
        <f>IF(M2846&gt;23500000,NA(),IF(C2846&gt;=2026,IF(M2846&lt;=4890000,1040000,IF(M2846&lt;=6550000,670000,620000)),IF(M2846&lt;=1320000,950000,IF(M2846&lt;=3360000,880000,IF(M2846&lt;=4890000,680000,IF(M2846&lt;=6550000,630000,580000))))))</f>
        <v/>
      </c>
      <c r="O2846" s="18">
        <f>IF(F2846&lt;=0,IF(AND(D2846="はい",C2846&gt;=2026,C2846&lt;=2027),IF(E2846&lt;=0,0,IF(E2846&lt;=30000,E2846,IF(E2846&lt;=60000,ROUNDUP(E2846/2,0)+15000,IF(E2846&lt;=120000,ROUNDUP(E2846/4,0)+30000,60000)))),IF(E2846&lt;=0,0,IF(E2846&lt;=20000,E2846,IF(E2846&lt;=40000,ROUNDUP(E2846/2,0)+10000,IF(E2846&lt;=80000,ROUNDUP(E2846/4,0)+20000,40000))))),IF(E2846&lt;=0,IF(F2846&lt;=0,0,IF(F2846&lt;=25000,F2846,IF(F2846&lt;=50000,ROUNDUP(F2846/2,0)+12500,IF(F2846&lt;=100000,ROUNDUP(F2846/4,0)+25000,50000)))),MAX(IF(F2846&lt;=0,0,IF(F2846&lt;=25000,F2846,IF(F2846&lt;=50000,ROUNDUP(F2846/2,0)+12500,IF(F2846&lt;=100000,ROUNDUP(F2846/4,0)+25000,50000)))),MIN(IF(AND(D2846="はい",C2846&gt;=2026,C2846&lt;=2027),IF(E2846&lt;=0,0,IF(E2846&lt;=30000,E2846,IF(E2846&lt;=60000,ROUNDUP(E2846/2,0)+15000,IF(E2846&lt;=120000,ROUNDUP(E2846/4,0)+30000,60000)))),IF(E2846&lt;=0,0,IF(E2846&lt;=20000,E2846,IF(E2846&lt;=40000,ROUNDUP(E2846/2,0)+10000,IF(E2846&lt;=80000,ROUNDUP(E2846/4,0)+20000,40000)))))+IF(F2846&lt;=0,0,IF(F2846&lt;=25000,F2846,IF(F2846&lt;=50000,ROUNDUP(F2846/2,0)+12500,IF(F2846&lt;=100000,ROUNDUP(F2846/4,0)+25000,50000)))),IF(AND(D2846="はい",C2846&gt;=2026,C2846&lt;=2027),60000,40000)))))</f>
        <v/>
      </c>
      <c r="P2846" s="18">
        <f>IF(G2846&lt;=0,0,IF(G2846&lt;=20000,G2846,IF(G2846&lt;=40000,ROUNDUP(G2846/2,0)+10000,IF(G2846&lt;=80000,ROUNDUP(G2846/4,0)+20000,40000))))</f>
        <v/>
      </c>
      <c r="Q2846" s="18">
        <f>IF(I2846&lt;=0,IF(H2846&lt;=0,0,IF(H2846&lt;=20000,H2846,IF(H2846&lt;=40000,ROUNDUP(H2846/2,0)+10000,IF(H2846&lt;=80000,ROUNDUP(H2846/4,0)+20000,40000)))),IF(H2846&lt;=0,IF(I2846&lt;=0,0,IF(I2846&lt;=25000,I2846,IF(I2846&lt;=50000,ROUNDUP(I2846/2,0)+12500,IF(I2846&lt;=100000,ROUNDUP(I2846/4,0)+25000,50000)))),MAX(IF(I2846&lt;=0,0,IF(I2846&lt;=25000,I2846,IF(I2846&lt;=50000,ROUNDUP(I2846/2,0)+12500,IF(I2846&lt;=100000,ROUNDUP(I2846/4,0)+25000,50000)))),MIN(IF(H2846&lt;=0,0,IF(H2846&lt;=20000,H2846,IF(H2846&lt;=40000,ROUNDUP(H2846/2,0)+10000,IF(H2846&lt;=80000,ROUNDUP(H2846/4,0)+20000,40000))))+IF(I2846&lt;=0,0,IF(I2846&lt;=25000,I2846,IF(I2846&lt;=50000,ROUNDUP(I2846/2,0)+12500,IF(I2846&lt;=100000,ROUNDUP(I2846/4,0)+25000,50000)))),40000))))</f>
        <v/>
      </c>
      <c r="R2846" s="18">
        <f>MIN(120000,O2846+P2846+Q2846)</f>
        <v/>
      </c>
      <c r="S2846" s="18">
        <f>IF(F2846&lt;=0,IF(E2846&lt;=0,0,IF(E2846&lt;=12000,E2846,IF(E2846&lt;=32000,ROUNDUP(E2846/2,0)+6000,IF(E2846&lt;=56000,ROUNDUP(E2846/4,0)+14000,28000)))),IF(E2846&lt;=0,IF(F2846&lt;=0,0,IF(F2846&lt;=15000,F2846,IF(F2846&lt;=40000,ROUNDUP(F2846/2,0)+7500,IF(F2846&lt;=70000,ROUNDUP(F2846/4,0)+17500,35000)))),MAX(IF(F2846&lt;=0,0,IF(F2846&lt;=15000,F2846,IF(F2846&lt;=40000,ROUNDUP(F2846/2,0)+7500,IF(F2846&lt;=70000,ROUNDUP(F2846/4,0)+17500,35000)))),MIN(IF(E2846&lt;=0,0,IF(E2846&lt;=12000,E2846,IF(E2846&lt;=32000,ROUNDUP(E2846/2,0)+6000,IF(E2846&lt;=56000,ROUNDUP(E2846/4,0)+14000,28000))))+IF(F2846&lt;=0,0,IF(F2846&lt;=15000,F2846,IF(F2846&lt;=40000,ROUNDUP(F2846/2,0)+7500,IF(F2846&lt;=70000,ROUNDUP(F2846/4,0)+17500,35000)))),28000))))</f>
        <v/>
      </c>
      <c r="T2846" s="18">
        <f>IF(G2846&lt;=0,0,IF(G2846&lt;=12000,G2846,IF(G2846&lt;=32000,ROUNDUP(G2846/2,0)+6000,IF(G2846&lt;=56000,ROUNDUP(G2846/4,0)+14000,28000))))</f>
        <v/>
      </c>
      <c r="U2846" s="18">
        <f>IF(I2846&lt;=0,IF(H2846&lt;=0,0,IF(H2846&lt;=12000,H2846,IF(H2846&lt;=32000,ROUNDUP(H2846/2,0)+6000,IF(H2846&lt;=56000,ROUNDUP(H2846/4,0)+14000,28000)))),IF(H2846&lt;=0,IF(I2846&lt;=0,0,IF(I2846&lt;=15000,I2846,IF(I2846&lt;=40000,ROUNDUP(I2846/2,0)+7500,IF(I2846&lt;=70000,ROUNDUP(I2846/4,0)+17500,35000)))),MAX(IF(I2846&lt;=0,0,IF(I2846&lt;=15000,I2846,IF(I2846&lt;=40000,ROUNDUP(I2846/2,0)+7500,IF(I2846&lt;=70000,ROUNDUP(I2846/4,0)+17500,35000)))),MIN(IF(H2846&lt;=0,0,IF(H2846&lt;=12000,H2846,IF(H2846&lt;=32000,ROUNDUP(H2846/2,0)+6000,IF(H2846&lt;=56000,ROUNDUP(H2846/4,0)+14000,28000))))+IF(I2846&lt;=0,0,IF(I2846&lt;=15000,I2846,IF(I2846&lt;=40000,ROUNDUP(I2846/2,0)+7500,IF(I2846&lt;=70000,ROUNDUP(I2846/4,0)+17500,35000)))),28000))))</f>
        <v/>
      </c>
      <c r="V2846" s="18">
        <f>MIN(70000,S2846+T2846+U2846)</f>
        <v/>
      </c>
      <c r="W2846" s="18">
        <f>MAX(0,ROUNDDOWN(M2846-J2846-N2846-K2846-0,-3))</f>
        <v/>
      </c>
      <c r="X2846" s="18">
        <f>MAX(0,ROUNDDOWN(M2846-J2846-N2846-K2846-R2846,-3))</f>
        <v/>
      </c>
      <c r="Y2846" s="18">
        <f>IF(W2846&lt;=0,0,ROUNDDOWN((W2846*LOOKUP(W2846,{0,1950001,3300001,6950001,9000001,18000001,40000001},{0.05,0.1,0.2,0.23,0.33,0.4,0.45})-LOOKUP(W2846,{0,1950001,3300001,6950001,9000001,18000001,40000001},{0,97500,427500,636000,1536000,2796000,4796000}))*1.021,-2))</f>
        <v/>
      </c>
      <c r="Z2846" s="18">
        <f>IF(X2846&lt;=0,0,ROUNDDOWN((X2846*LOOKUP(X2846,{0,1950001,3300001,6950001,9000001,18000001,40000001},{0.05,0.1,0.2,0.23,0.33,0.4,0.45})-LOOKUP(X2846,{0,1950001,3300001,6950001,9000001,18000001,40000001},{0,97500,427500,636000,1536000,2796000,4796000}))*1.021,-2))</f>
        <v/>
      </c>
      <c r="AA2846" s="18">
        <f>MAX(0,ROUNDDOWN(M2846-J2846-430000-L2846-0,-3))</f>
        <v/>
      </c>
      <c r="AB2846" s="18">
        <f>MAX(0,ROUNDDOWN(M2846-J2846-430000-L2846-V2846,-3))</f>
        <v/>
      </c>
      <c r="AC2846" s="18">
        <f>IF(M2846&lt;=450000,0,MAX(0,ROUNDDOWN(AA2846*0.06-MIN(50000,AA2846)*0.03,-2))+MAX(0,ROUNDDOWN(AA2846*0.04-MIN(50000,AA2846)*0.02,-2)))</f>
        <v/>
      </c>
      <c r="AD2846" s="18">
        <f>IF(M2846&lt;=450000,0,MAX(0,ROUNDDOWN(AB2846*0.06-MIN(50000,AB2846)*0.03,-2))+MAX(0,ROUNDDOWN(AB2846*0.04-MIN(50000,AB2846)*0.02,-2)))</f>
        <v/>
      </c>
      <c r="AE2846" s="18">
        <f>Y2846-Z2846</f>
        <v/>
      </c>
      <c r="AF2846" s="18">
        <f>AC2846-AD2846</f>
        <v/>
      </c>
      <c r="AG2846" s="18">
        <f>AE2846+AF2846</f>
        <v/>
      </c>
      <c r="AH2846" s="20">
        <f>IF(W2846&lt;=0,0,LOOKUP(W2846,{0,1950001,3300001,6950001,9000001,18000001,40000001},{0.05,0.1,0.2,0.23,0.33,0.4,0.45}))</f>
        <v/>
      </c>
    </row>
    <row r="2847">
      <c r="A2847" t="inlineStr">
        <is>
          <t>1万円刻み 3区分8万円ずつ</t>
        </is>
      </c>
      <c r="B2847" s="18">
        <f>'4_1万円刻み'!$A$923</f>
        <v/>
      </c>
      <c r="C2847" s="19" t="n">
        <v>2026</v>
      </c>
      <c r="D2847" t="inlineStr">
        <is>
          <t>いいえ</t>
        </is>
      </c>
      <c r="E2847" s="18" t="n">
        <v>80000</v>
      </c>
      <c r="F2847" s="18" t="n">
        <v>0</v>
      </c>
      <c r="G2847" s="18" t="n">
        <v>80000</v>
      </c>
      <c r="H2847" s="18" t="n">
        <v>80000</v>
      </c>
      <c r="I2847" s="18" t="n">
        <v>0</v>
      </c>
      <c r="J2847" s="18">
        <f>ROUND(MIN(B2847/12,650000)*12*0.0915+MIN(B2847/12,1390000)*12*(0.0504+0)+B2847*0.005,0)</f>
        <v/>
      </c>
      <c r="K2847" s="18" t="n">
        <v>0</v>
      </c>
      <c r="L2847" s="18" t="n">
        <v>0</v>
      </c>
      <c r="M2847" s="18">
        <f>ROUND(IF(C2847&gt;=2026,IF(B2847&lt;741000,0,IF(B2847&lt;2191000,B2847-740000,IF(B2847&lt;2193000,1451000,IF(B2847&lt;2196000,1453000,IF(B2847&lt;2200000,1456000,IF(B2847&lt;3600000,ROUNDDOWN(B2847/4,-3)*2.8-80000,IF(B2847&lt;6600000,ROUNDDOWN(B2847/4,-3)*3.2-440000,IF(B2847&lt;8500000,ROUNDDOWN(B2847*0.9,0)-1100000,B2847-1950000)))))))),IF(B2847&lt;651000,0,IF(B2847&lt;1900000,B2847-650000,IF(B2847&lt;3600000,ROUNDDOWN(B2847/4,-3)*2.8-80000,IF(B2847&lt;6600000,ROUNDDOWN(B2847/4,-3)*3.2-440000,IF(B2847&lt;8500000,ROUNDDOWN(B2847*0.9,0)-1100000,B2847-1950000)))))),0)</f>
        <v/>
      </c>
      <c r="N2847" s="18">
        <f>IF(M2847&gt;23500000,NA(),IF(C2847&gt;=2026,IF(M2847&lt;=4890000,1040000,IF(M2847&lt;=6550000,670000,620000)),IF(M2847&lt;=1320000,950000,IF(M2847&lt;=3360000,880000,IF(M2847&lt;=4890000,680000,IF(M2847&lt;=6550000,630000,580000))))))</f>
        <v/>
      </c>
      <c r="O2847" s="18">
        <f>IF(F2847&lt;=0,IF(AND(D2847="はい",C2847&gt;=2026,C2847&lt;=2027),IF(E2847&lt;=0,0,IF(E2847&lt;=30000,E2847,IF(E2847&lt;=60000,ROUNDUP(E2847/2,0)+15000,IF(E2847&lt;=120000,ROUNDUP(E2847/4,0)+30000,60000)))),IF(E2847&lt;=0,0,IF(E2847&lt;=20000,E2847,IF(E2847&lt;=40000,ROUNDUP(E2847/2,0)+10000,IF(E2847&lt;=80000,ROUNDUP(E2847/4,0)+20000,40000))))),IF(E2847&lt;=0,IF(F2847&lt;=0,0,IF(F2847&lt;=25000,F2847,IF(F2847&lt;=50000,ROUNDUP(F2847/2,0)+12500,IF(F2847&lt;=100000,ROUNDUP(F2847/4,0)+25000,50000)))),MAX(IF(F2847&lt;=0,0,IF(F2847&lt;=25000,F2847,IF(F2847&lt;=50000,ROUNDUP(F2847/2,0)+12500,IF(F2847&lt;=100000,ROUNDUP(F2847/4,0)+25000,50000)))),MIN(IF(AND(D2847="はい",C2847&gt;=2026,C2847&lt;=2027),IF(E2847&lt;=0,0,IF(E2847&lt;=30000,E2847,IF(E2847&lt;=60000,ROUNDUP(E2847/2,0)+15000,IF(E2847&lt;=120000,ROUNDUP(E2847/4,0)+30000,60000)))),IF(E2847&lt;=0,0,IF(E2847&lt;=20000,E2847,IF(E2847&lt;=40000,ROUNDUP(E2847/2,0)+10000,IF(E2847&lt;=80000,ROUNDUP(E2847/4,0)+20000,40000)))))+IF(F2847&lt;=0,0,IF(F2847&lt;=25000,F2847,IF(F2847&lt;=50000,ROUNDUP(F2847/2,0)+12500,IF(F2847&lt;=100000,ROUNDUP(F2847/4,0)+25000,50000)))),IF(AND(D2847="はい",C2847&gt;=2026,C2847&lt;=2027),60000,40000)))))</f>
        <v/>
      </c>
      <c r="P2847" s="18">
        <f>IF(G2847&lt;=0,0,IF(G2847&lt;=20000,G2847,IF(G2847&lt;=40000,ROUNDUP(G2847/2,0)+10000,IF(G2847&lt;=80000,ROUNDUP(G2847/4,0)+20000,40000))))</f>
        <v/>
      </c>
      <c r="Q2847" s="18">
        <f>IF(I2847&lt;=0,IF(H2847&lt;=0,0,IF(H2847&lt;=20000,H2847,IF(H2847&lt;=40000,ROUNDUP(H2847/2,0)+10000,IF(H2847&lt;=80000,ROUNDUP(H2847/4,0)+20000,40000)))),IF(H2847&lt;=0,IF(I2847&lt;=0,0,IF(I2847&lt;=25000,I2847,IF(I2847&lt;=50000,ROUNDUP(I2847/2,0)+12500,IF(I2847&lt;=100000,ROUNDUP(I2847/4,0)+25000,50000)))),MAX(IF(I2847&lt;=0,0,IF(I2847&lt;=25000,I2847,IF(I2847&lt;=50000,ROUNDUP(I2847/2,0)+12500,IF(I2847&lt;=100000,ROUNDUP(I2847/4,0)+25000,50000)))),MIN(IF(H2847&lt;=0,0,IF(H2847&lt;=20000,H2847,IF(H2847&lt;=40000,ROUNDUP(H2847/2,0)+10000,IF(H2847&lt;=80000,ROUNDUP(H2847/4,0)+20000,40000))))+IF(I2847&lt;=0,0,IF(I2847&lt;=25000,I2847,IF(I2847&lt;=50000,ROUNDUP(I2847/2,0)+12500,IF(I2847&lt;=100000,ROUNDUP(I2847/4,0)+25000,50000)))),40000))))</f>
        <v/>
      </c>
      <c r="R2847" s="18">
        <f>MIN(120000,O2847+P2847+Q2847)</f>
        <v/>
      </c>
      <c r="S2847" s="18">
        <f>IF(F2847&lt;=0,IF(E2847&lt;=0,0,IF(E2847&lt;=12000,E2847,IF(E2847&lt;=32000,ROUNDUP(E2847/2,0)+6000,IF(E2847&lt;=56000,ROUNDUP(E2847/4,0)+14000,28000)))),IF(E2847&lt;=0,IF(F2847&lt;=0,0,IF(F2847&lt;=15000,F2847,IF(F2847&lt;=40000,ROUNDUP(F2847/2,0)+7500,IF(F2847&lt;=70000,ROUNDUP(F2847/4,0)+17500,35000)))),MAX(IF(F2847&lt;=0,0,IF(F2847&lt;=15000,F2847,IF(F2847&lt;=40000,ROUNDUP(F2847/2,0)+7500,IF(F2847&lt;=70000,ROUNDUP(F2847/4,0)+17500,35000)))),MIN(IF(E2847&lt;=0,0,IF(E2847&lt;=12000,E2847,IF(E2847&lt;=32000,ROUNDUP(E2847/2,0)+6000,IF(E2847&lt;=56000,ROUNDUP(E2847/4,0)+14000,28000))))+IF(F2847&lt;=0,0,IF(F2847&lt;=15000,F2847,IF(F2847&lt;=40000,ROUNDUP(F2847/2,0)+7500,IF(F2847&lt;=70000,ROUNDUP(F2847/4,0)+17500,35000)))),28000))))</f>
        <v/>
      </c>
      <c r="T2847" s="18">
        <f>IF(G2847&lt;=0,0,IF(G2847&lt;=12000,G2847,IF(G2847&lt;=32000,ROUNDUP(G2847/2,0)+6000,IF(G2847&lt;=56000,ROUNDUP(G2847/4,0)+14000,28000))))</f>
        <v/>
      </c>
      <c r="U2847" s="18">
        <f>IF(I2847&lt;=0,IF(H2847&lt;=0,0,IF(H2847&lt;=12000,H2847,IF(H2847&lt;=32000,ROUNDUP(H2847/2,0)+6000,IF(H2847&lt;=56000,ROUNDUP(H2847/4,0)+14000,28000)))),IF(H2847&lt;=0,IF(I2847&lt;=0,0,IF(I2847&lt;=15000,I2847,IF(I2847&lt;=40000,ROUNDUP(I2847/2,0)+7500,IF(I2847&lt;=70000,ROUNDUP(I2847/4,0)+17500,35000)))),MAX(IF(I2847&lt;=0,0,IF(I2847&lt;=15000,I2847,IF(I2847&lt;=40000,ROUNDUP(I2847/2,0)+7500,IF(I2847&lt;=70000,ROUNDUP(I2847/4,0)+17500,35000)))),MIN(IF(H2847&lt;=0,0,IF(H2847&lt;=12000,H2847,IF(H2847&lt;=32000,ROUNDUP(H2847/2,0)+6000,IF(H2847&lt;=56000,ROUNDUP(H2847/4,0)+14000,28000))))+IF(I2847&lt;=0,0,IF(I2847&lt;=15000,I2847,IF(I2847&lt;=40000,ROUNDUP(I2847/2,0)+7500,IF(I2847&lt;=70000,ROUNDUP(I2847/4,0)+17500,35000)))),28000))))</f>
        <v/>
      </c>
      <c r="V2847" s="18">
        <f>MIN(70000,S2847+T2847+U2847)</f>
        <v/>
      </c>
      <c r="W2847" s="18">
        <f>MAX(0,ROUNDDOWN(M2847-J2847-N2847-K2847-0,-3))</f>
        <v/>
      </c>
      <c r="X2847" s="18">
        <f>MAX(0,ROUNDDOWN(M2847-J2847-N2847-K2847-R2847,-3))</f>
        <v/>
      </c>
      <c r="Y2847" s="18">
        <f>IF(W2847&lt;=0,0,ROUNDDOWN((W2847*LOOKUP(W2847,{0,1950001,3300001,6950001,9000001,18000001,40000001},{0.05,0.1,0.2,0.23,0.33,0.4,0.45})-LOOKUP(W2847,{0,1950001,3300001,6950001,9000001,18000001,40000001},{0,97500,427500,636000,1536000,2796000,4796000}))*1.021,-2))</f>
        <v/>
      </c>
      <c r="Z2847" s="18">
        <f>IF(X2847&lt;=0,0,ROUNDDOWN((X2847*LOOKUP(X2847,{0,1950001,3300001,6950001,9000001,18000001,40000001},{0.05,0.1,0.2,0.23,0.33,0.4,0.45})-LOOKUP(X2847,{0,1950001,3300001,6950001,9000001,18000001,40000001},{0,97500,427500,636000,1536000,2796000,4796000}))*1.021,-2))</f>
        <v/>
      </c>
      <c r="AA2847" s="18">
        <f>MAX(0,ROUNDDOWN(M2847-J2847-430000-L2847-0,-3))</f>
        <v/>
      </c>
      <c r="AB2847" s="18">
        <f>MAX(0,ROUNDDOWN(M2847-J2847-430000-L2847-V2847,-3))</f>
        <v/>
      </c>
      <c r="AC2847" s="18">
        <f>IF(M2847&lt;=450000,0,MAX(0,ROUNDDOWN(AA2847*0.06-MIN(50000,AA2847)*0.03,-2))+MAX(0,ROUNDDOWN(AA2847*0.04-MIN(50000,AA2847)*0.02,-2)))</f>
        <v/>
      </c>
      <c r="AD2847" s="18">
        <f>IF(M2847&lt;=450000,0,MAX(0,ROUNDDOWN(AB2847*0.06-MIN(50000,AB2847)*0.03,-2))+MAX(0,ROUNDDOWN(AB2847*0.04-MIN(50000,AB2847)*0.02,-2)))</f>
        <v/>
      </c>
      <c r="AE2847" s="18">
        <f>Y2847-Z2847</f>
        <v/>
      </c>
      <c r="AF2847" s="18">
        <f>AC2847-AD2847</f>
        <v/>
      </c>
      <c r="AG2847" s="18">
        <f>AE2847+AF2847</f>
        <v/>
      </c>
      <c r="AH2847" s="20">
        <f>IF(W2847&lt;=0,0,LOOKUP(W2847,{0,1950001,3300001,6950001,9000001,18000001,40000001},{0.05,0.1,0.2,0.23,0.33,0.4,0.45}))</f>
        <v/>
      </c>
    </row>
    <row r="2848">
      <c r="A2848" t="inlineStr">
        <is>
          <t>1万円刻み 一般8万円</t>
        </is>
      </c>
      <c r="B2848" s="18">
        <f>'4_1万円刻み'!$A$923</f>
        <v/>
      </c>
      <c r="C2848" s="19" t="n">
        <v>2026</v>
      </c>
      <c r="D2848" t="inlineStr">
        <is>
          <t>いいえ</t>
        </is>
      </c>
      <c r="E2848" s="18" t="n">
        <v>80000</v>
      </c>
      <c r="F2848" s="18" t="n">
        <v>0</v>
      </c>
      <c r="G2848" s="18" t="n">
        <v>0</v>
      </c>
      <c r="H2848" s="18" t="n">
        <v>0</v>
      </c>
      <c r="I2848" s="18" t="n">
        <v>0</v>
      </c>
      <c r="J2848" s="18">
        <f>ROUND(MIN(B2848/12,650000)*12*0.0915+MIN(B2848/12,1390000)*12*(0.0504+0)+B2848*0.005,0)</f>
        <v/>
      </c>
      <c r="K2848" s="18" t="n">
        <v>0</v>
      </c>
      <c r="L2848" s="18" t="n">
        <v>0</v>
      </c>
      <c r="M2848" s="18">
        <f>ROUND(IF(C2848&gt;=2026,IF(B2848&lt;741000,0,IF(B2848&lt;2191000,B2848-740000,IF(B2848&lt;2193000,1451000,IF(B2848&lt;2196000,1453000,IF(B2848&lt;2200000,1456000,IF(B2848&lt;3600000,ROUNDDOWN(B2848/4,-3)*2.8-80000,IF(B2848&lt;6600000,ROUNDDOWN(B2848/4,-3)*3.2-440000,IF(B2848&lt;8500000,ROUNDDOWN(B2848*0.9,0)-1100000,B2848-1950000)))))))),IF(B2848&lt;651000,0,IF(B2848&lt;1900000,B2848-650000,IF(B2848&lt;3600000,ROUNDDOWN(B2848/4,-3)*2.8-80000,IF(B2848&lt;6600000,ROUNDDOWN(B2848/4,-3)*3.2-440000,IF(B2848&lt;8500000,ROUNDDOWN(B2848*0.9,0)-1100000,B2848-1950000)))))),0)</f>
        <v/>
      </c>
      <c r="N2848" s="18">
        <f>IF(M2848&gt;23500000,NA(),IF(C2848&gt;=2026,IF(M2848&lt;=4890000,1040000,IF(M2848&lt;=6550000,670000,620000)),IF(M2848&lt;=1320000,950000,IF(M2848&lt;=3360000,880000,IF(M2848&lt;=4890000,680000,IF(M2848&lt;=6550000,630000,580000))))))</f>
        <v/>
      </c>
      <c r="O2848" s="18">
        <f>IF(F2848&lt;=0,IF(AND(D2848="はい",C2848&gt;=2026,C2848&lt;=2027),IF(E2848&lt;=0,0,IF(E2848&lt;=30000,E2848,IF(E2848&lt;=60000,ROUNDUP(E2848/2,0)+15000,IF(E2848&lt;=120000,ROUNDUP(E2848/4,0)+30000,60000)))),IF(E2848&lt;=0,0,IF(E2848&lt;=20000,E2848,IF(E2848&lt;=40000,ROUNDUP(E2848/2,0)+10000,IF(E2848&lt;=80000,ROUNDUP(E2848/4,0)+20000,40000))))),IF(E2848&lt;=0,IF(F2848&lt;=0,0,IF(F2848&lt;=25000,F2848,IF(F2848&lt;=50000,ROUNDUP(F2848/2,0)+12500,IF(F2848&lt;=100000,ROUNDUP(F2848/4,0)+25000,50000)))),MAX(IF(F2848&lt;=0,0,IF(F2848&lt;=25000,F2848,IF(F2848&lt;=50000,ROUNDUP(F2848/2,0)+12500,IF(F2848&lt;=100000,ROUNDUP(F2848/4,0)+25000,50000)))),MIN(IF(AND(D2848="はい",C2848&gt;=2026,C2848&lt;=2027),IF(E2848&lt;=0,0,IF(E2848&lt;=30000,E2848,IF(E2848&lt;=60000,ROUNDUP(E2848/2,0)+15000,IF(E2848&lt;=120000,ROUNDUP(E2848/4,0)+30000,60000)))),IF(E2848&lt;=0,0,IF(E2848&lt;=20000,E2848,IF(E2848&lt;=40000,ROUNDUP(E2848/2,0)+10000,IF(E2848&lt;=80000,ROUNDUP(E2848/4,0)+20000,40000)))))+IF(F2848&lt;=0,0,IF(F2848&lt;=25000,F2848,IF(F2848&lt;=50000,ROUNDUP(F2848/2,0)+12500,IF(F2848&lt;=100000,ROUNDUP(F2848/4,0)+25000,50000)))),IF(AND(D2848="はい",C2848&gt;=2026,C2848&lt;=2027),60000,40000)))))</f>
        <v/>
      </c>
      <c r="P2848" s="18">
        <f>IF(G2848&lt;=0,0,IF(G2848&lt;=20000,G2848,IF(G2848&lt;=40000,ROUNDUP(G2848/2,0)+10000,IF(G2848&lt;=80000,ROUNDUP(G2848/4,0)+20000,40000))))</f>
        <v/>
      </c>
      <c r="Q2848" s="18">
        <f>IF(I2848&lt;=0,IF(H2848&lt;=0,0,IF(H2848&lt;=20000,H2848,IF(H2848&lt;=40000,ROUNDUP(H2848/2,0)+10000,IF(H2848&lt;=80000,ROUNDUP(H2848/4,0)+20000,40000)))),IF(H2848&lt;=0,IF(I2848&lt;=0,0,IF(I2848&lt;=25000,I2848,IF(I2848&lt;=50000,ROUNDUP(I2848/2,0)+12500,IF(I2848&lt;=100000,ROUNDUP(I2848/4,0)+25000,50000)))),MAX(IF(I2848&lt;=0,0,IF(I2848&lt;=25000,I2848,IF(I2848&lt;=50000,ROUNDUP(I2848/2,0)+12500,IF(I2848&lt;=100000,ROUNDUP(I2848/4,0)+25000,50000)))),MIN(IF(H2848&lt;=0,0,IF(H2848&lt;=20000,H2848,IF(H2848&lt;=40000,ROUNDUP(H2848/2,0)+10000,IF(H2848&lt;=80000,ROUNDUP(H2848/4,0)+20000,40000))))+IF(I2848&lt;=0,0,IF(I2848&lt;=25000,I2848,IF(I2848&lt;=50000,ROUNDUP(I2848/2,0)+12500,IF(I2848&lt;=100000,ROUNDUP(I2848/4,0)+25000,50000)))),40000))))</f>
        <v/>
      </c>
      <c r="R2848" s="18">
        <f>MIN(120000,O2848+P2848+Q2848)</f>
        <v/>
      </c>
      <c r="S2848" s="18">
        <f>IF(F2848&lt;=0,IF(E2848&lt;=0,0,IF(E2848&lt;=12000,E2848,IF(E2848&lt;=32000,ROUNDUP(E2848/2,0)+6000,IF(E2848&lt;=56000,ROUNDUP(E2848/4,0)+14000,28000)))),IF(E2848&lt;=0,IF(F2848&lt;=0,0,IF(F2848&lt;=15000,F2848,IF(F2848&lt;=40000,ROUNDUP(F2848/2,0)+7500,IF(F2848&lt;=70000,ROUNDUP(F2848/4,0)+17500,35000)))),MAX(IF(F2848&lt;=0,0,IF(F2848&lt;=15000,F2848,IF(F2848&lt;=40000,ROUNDUP(F2848/2,0)+7500,IF(F2848&lt;=70000,ROUNDUP(F2848/4,0)+17500,35000)))),MIN(IF(E2848&lt;=0,0,IF(E2848&lt;=12000,E2848,IF(E2848&lt;=32000,ROUNDUP(E2848/2,0)+6000,IF(E2848&lt;=56000,ROUNDUP(E2848/4,0)+14000,28000))))+IF(F2848&lt;=0,0,IF(F2848&lt;=15000,F2848,IF(F2848&lt;=40000,ROUNDUP(F2848/2,0)+7500,IF(F2848&lt;=70000,ROUNDUP(F2848/4,0)+17500,35000)))),28000))))</f>
        <v/>
      </c>
      <c r="T2848" s="18">
        <f>IF(G2848&lt;=0,0,IF(G2848&lt;=12000,G2848,IF(G2848&lt;=32000,ROUNDUP(G2848/2,0)+6000,IF(G2848&lt;=56000,ROUNDUP(G2848/4,0)+14000,28000))))</f>
        <v/>
      </c>
      <c r="U2848" s="18">
        <f>IF(I2848&lt;=0,IF(H2848&lt;=0,0,IF(H2848&lt;=12000,H2848,IF(H2848&lt;=32000,ROUNDUP(H2848/2,0)+6000,IF(H2848&lt;=56000,ROUNDUP(H2848/4,0)+14000,28000)))),IF(H2848&lt;=0,IF(I2848&lt;=0,0,IF(I2848&lt;=15000,I2848,IF(I2848&lt;=40000,ROUNDUP(I2848/2,0)+7500,IF(I2848&lt;=70000,ROUNDUP(I2848/4,0)+17500,35000)))),MAX(IF(I2848&lt;=0,0,IF(I2848&lt;=15000,I2848,IF(I2848&lt;=40000,ROUNDUP(I2848/2,0)+7500,IF(I2848&lt;=70000,ROUNDUP(I2848/4,0)+17500,35000)))),MIN(IF(H2848&lt;=0,0,IF(H2848&lt;=12000,H2848,IF(H2848&lt;=32000,ROUNDUP(H2848/2,0)+6000,IF(H2848&lt;=56000,ROUNDUP(H2848/4,0)+14000,28000))))+IF(I2848&lt;=0,0,IF(I2848&lt;=15000,I2848,IF(I2848&lt;=40000,ROUNDUP(I2848/2,0)+7500,IF(I2848&lt;=70000,ROUNDUP(I2848/4,0)+17500,35000)))),28000))))</f>
        <v/>
      </c>
      <c r="V2848" s="18">
        <f>MIN(70000,S2848+T2848+U2848)</f>
        <v/>
      </c>
      <c r="W2848" s="18">
        <f>MAX(0,ROUNDDOWN(M2848-J2848-N2848-K2848-0,-3))</f>
        <v/>
      </c>
      <c r="X2848" s="18">
        <f>MAX(0,ROUNDDOWN(M2848-J2848-N2848-K2848-R2848,-3))</f>
        <v/>
      </c>
      <c r="Y2848" s="18">
        <f>IF(W2848&lt;=0,0,ROUNDDOWN((W2848*LOOKUP(W2848,{0,1950001,3300001,6950001,9000001,18000001,40000001},{0.05,0.1,0.2,0.23,0.33,0.4,0.45})-LOOKUP(W2848,{0,1950001,3300001,6950001,9000001,18000001,40000001},{0,97500,427500,636000,1536000,2796000,4796000}))*1.021,-2))</f>
        <v/>
      </c>
      <c r="Z2848" s="18">
        <f>IF(X2848&lt;=0,0,ROUNDDOWN((X2848*LOOKUP(X2848,{0,1950001,3300001,6950001,9000001,18000001,40000001},{0.05,0.1,0.2,0.23,0.33,0.4,0.45})-LOOKUP(X2848,{0,1950001,3300001,6950001,9000001,18000001,40000001},{0,97500,427500,636000,1536000,2796000,4796000}))*1.021,-2))</f>
        <v/>
      </c>
      <c r="AA2848" s="18">
        <f>MAX(0,ROUNDDOWN(M2848-J2848-430000-L2848-0,-3))</f>
        <v/>
      </c>
      <c r="AB2848" s="18">
        <f>MAX(0,ROUNDDOWN(M2848-J2848-430000-L2848-V2848,-3))</f>
        <v/>
      </c>
      <c r="AC2848" s="18">
        <f>IF(M2848&lt;=450000,0,MAX(0,ROUNDDOWN(AA2848*0.06-MIN(50000,AA2848)*0.03,-2))+MAX(0,ROUNDDOWN(AA2848*0.04-MIN(50000,AA2848)*0.02,-2)))</f>
        <v/>
      </c>
      <c r="AD2848" s="18">
        <f>IF(M2848&lt;=450000,0,MAX(0,ROUNDDOWN(AB2848*0.06-MIN(50000,AB2848)*0.03,-2))+MAX(0,ROUNDDOWN(AB2848*0.04-MIN(50000,AB2848)*0.02,-2)))</f>
        <v/>
      </c>
      <c r="AE2848" s="18">
        <f>Y2848-Z2848</f>
        <v/>
      </c>
      <c r="AF2848" s="18">
        <f>AC2848-AD2848</f>
        <v/>
      </c>
      <c r="AG2848" s="18">
        <f>AE2848+AF2848</f>
        <v/>
      </c>
      <c r="AH2848" s="20">
        <f>IF(W2848&lt;=0,0,LOOKUP(W2848,{0,1950001,3300001,6950001,9000001,18000001,40000001},{0.05,0.1,0.2,0.23,0.33,0.4,0.45}))</f>
        <v/>
      </c>
    </row>
    <row r="2849">
      <c r="A2849" t="inlineStr">
        <is>
          <t>1万円刻み 特例あり一般12万円</t>
        </is>
      </c>
      <c r="B2849" s="18">
        <f>'4_1万円刻み'!$A$923</f>
        <v/>
      </c>
      <c r="C2849" s="19" t="n">
        <v>2026</v>
      </c>
      <c r="D2849" t="inlineStr">
        <is>
          <t>はい</t>
        </is>
      </c>
      <c r="E2849" s="18" t="n">
        <v>120000</v>
      </c>
      <c r="F2849" s="18" t="n">
        <v>0</v>
      </c>
      <c r="G2849" s="18" t="n">
        <v>0</v>
      </c>
      <c r="H2849" s="18" t="n">
        <v>0</v>
      </c>
      <c r="I2849" s="18" t="n">
        <v>0</v>
      </c>
      <c r="J2849" s="18">
        <f>ROUND(MIN(B2849/12,650000)*12*0.0915+MIN(B2849/12,1390000)*12*(0.0504+0)+B2849*0.005,0)</f>
        <v/>
      </c>
      <c r="K2849" s="18" t="n">
        <v>0</v>
      </c>
      <c r="L2849" s="18" t="n">
        <v>0</v>
      </c>
      <c r="M2849" s="18">
        <f>ROUND(IF(C2849&gt;=2026,IF(B2849&lt;741000,0,IF(B2849&lt;2191000,B2849-740000,IF(B2849&lt;2193000,1451000,IF(B2849&lt;2196000,1453000,IF(B2849&lt;2200000,1456000,IF(B2849&lt;3600000,ROUNDDOWN(B2849/4,-3)*2.8-80000,IF(B2849&lt;6600000,ROUNDDOWN(B2849/4,-3)*3.2-440000,IF(B2849&lt;8500000,ROUNDDOWN(B2849*0.9,0)-1100000,B2849-1950000)))))))),IF(B2849&lt;651000,0,IF(B2849&lt;1900000,B2849-650000,IF(B2849&lt;3600000,ROUNDDOWN(B2849/4,-3)*2.8-80000,IF(B2849&lt;6600000,ROUNDDOWN(B2849/4,-3)*3.2-440000,IF(B2849&lt;8500000,ROUNDDOWN(B2849*0.9,0)-1100000,B2849-1950000)))))),0)</f>
        <v/>
      </c>
      <c r="N2849" s="18">
        <f>IF(M2849&gt;23500000,NA(),IF(C2849&gt;=2026,IF(M2849&lt;=4890000,1040000,IF(M2849&lt;=6550000,670000,620000)),IF(M2849&lt;=1320000,950000,IF(M2849&lt;=3360000,880000,IF(M2849&lt;=4890000,680000,IF(M2849&lt;=6550000,630000,580000))))))</f>
        <v/>
      </c>
      <c r="O2849" s="18">
        <f>IF(F2849&lt;=0,IF(AND(D2849="はい",C2849&gt;=2026,C2849&lt;=2027),IF(E2849&lt;=0,0,IF(E2849&lt;=30000,E2849,IF(E2849&lt;=60000,ROUNDUP(E2849/2,0)+15000,IF(E2849&lt;=120000,ROUNDUP(E2849/4,0)+30000,60000)))),IF(E2849&lt;=0,0,IF(E2849&lt;=20000,E2849,IF(E2849&lt;=40000,ROUNDUP(E2849/2,0)+10000,IF(E2849&lt;=80000,ROUNDUP(E2849/4,0)+20000,40000))))),IF(E2849&lt;=0,IF(F2849&lt;=0,0,IF(F2849&lt;=25000,F2849,IF(F2849&lt;=50000,ROUNDUP(F2849/2,0)+12500,IF(F2849&lt;=100000,ROUNDUP(F2849/4,0)+25000,50000)))),MAX(IF(F2849&lt;=0,0,IF(F2849&lt;=25000,F2849,IF(F2849&lt;=50000,ROUNDUP(F2849/2,0)+12500,IF(F2849&lt;=100000,ROUNDUP(F2849/4,0)+25000,50000)))),MIN(IF(AND(D2849="はい",C2849&gt;=2026,C2849&lt;=2027),IF(E2849&lt;=0,0,IF(E2849&lt;=30000,E2849,IF(E2849&lt;=60000,ROUNDUP(E2849/2,0)+15000,IF(E2849&lt;=120000,ROUNDUP(E2849/4,0)+30000,60000)))),IF(E2849&lt;=0,0,IF(E2849&lt;=20000,E2849,IF(E2849&lt;=40000,ROUNDUP(E2849/2,0)+10000,IF(E2849&lt;=80000,ROUNDUP(E2849/4,0)+20000,40000)))))+IF(F2849&lt;=0,0,IF(F2849&lt;=25000,F2849,IF(F2849&lt;=50000,ROUNDUP(F2849/2,0)+12500,IF(F2849&lt;=100000,ROUNDUP(F2849/4,0)+25000,50000)))),IF(AND(D2849="はい",C2849&gt;=2026,C2849&lt;=2027),60000,40000)))))</f>
        <v/>
      </c>
      <c r="P2849" s="18">
        <f>IF(G2849&lt;=0,0,IF(G2849&lt;=20000,G2849,IF(G2849&lt;=40000,ROUNDUP(G2849/2,0)+10000,IF(G2849&lt;=80000,ROUNDUP(G2849/4,0)+20000,40000))))</f>
        <v/>
      </c>
      <c r="Q2849" s="18">
        <f>IF(I2849&lt;=0,IF(H2849&lt;=0,0,IF(H2849&lt;=20000,H2849,IF(H2849&lt;=40000,ROUNDUP(H2849/2,0)+10000,IF(H2849&lt;=80000,ROUNDUP(H2849/4,0)+20000,40000)))),IF(H2849&lt;=0,IF(I2849&lt;=0,0,IF(I2849&lt;=25000,I2849,IF(I2849&lt;=50000,ROUNDUP(I2849/2,0)+12500,IF(I2849&lt;=100000,ROUNDUP(I2849/4,0)+25000,50000)))),MAX(IF(I2849&lt;=0,0,IF(I2849&lt;=25000,I2849,IF(I2849&lt;=50000,ROUNDUP(I2849/2,0)+12500,IF(I2849&lt;=100000,ROUNDUP(I2849/4,0)+25000,50000)))),MIN(IF(H2849&lt;=0,0,IF(H2849&lt;=20000,H2849,IF(H2849&lt;=40000,ROUNDUP(H2849/2,0)+10000,IF(H2849&lt;=80000,ROUNDUP(H2849/4,0)+20000,40000))))+IF(I2849&lt;=0,0,IF(I2849&lt;=25000,I2849,IF(I2849&lt;=50000,ROUNDUP(I2849/2,0)+12500,IF(I2849&lt;=100000,ROUNDUP(I2849/4,0)+25000,50000)))),40000))))</f>
        <v/>
      </c>
      <c r="R2849" s="18">
        <f>MIN(120000,O2849+P2849+Q2849)</f>
        <v/>
      </c>
      <c r="S2849" s="18">
        <f>IF(F2849&lt;=0,IF(E2849&lt;=0,0,IF(E2849&lt;=12000,E2849,IF(E2849&lt;=32000,ROUNDUP(E2849/2,0)+6000,IF(E2849&lt;=56000,ROUNDUP(E2849/4,0)+14000,28000)))),IF(E2849&lt;=0,IF(F2849&lt;=0,0,IF(F2849&lt;=15000,F2849,IF(F2849&lt;=40000,ROUNDUP(F2849/2,0)+7500,IF(F2849&lt;=70000,ROUNDUP(F2849/4,0)+17500,35000)))),MAX(IF(F2849&lt;=0,0,IF(F2849&lt;=15000,F2849,IF(F2849&lt;=40000,ROUNDUP(F2849/2,0)+7500,IF(F2849&lt;=70000,ROUNDUP(F2849/4,0)+17500,35000)))),MIN(IF(E2849&lt;=0,0,IF(E2849&lt;=12000,E2849,IF(E2849&lt;=32000,ROUNDUP(E2849/2,0)+6000,IF(E2849&lt;=56000,ROUNDUP(E2849/4,0)+14000,28000))))+IF(F2849&lt;=0,0,IF(F2849&lt;=15000,F2849,IF(F2849&lt;=40000,ROUNDUP(F2849/2,0)+7500,IF(F2849&lt;=70000,ROUNDUP(F2849/4,0)+17500,35000)))),28000))))</f>
        <v/>
      </c>
      <c r="T2849" s="18">
        <f>IF(G2849&lt;=0,0,IF(G2849&lt;=12000,G2849,IF(G2849&lt;=32000,ROUNDUP(G2849/2,0)+6000,IF(G2849&lt;=56000,ROUNDUP(G2849/4,0)+14000,28000))))</f>
        <v/>
      </c>
      <c r="U2849" s="18">
        <f>IF(I2849&lt;=0,IF(H2849&lt;=0,0,IF(H2849&lt;=12000,H2849,IF(H2849&lt;=32000,ROUNDUP(H2849/2,0)+6000,IF(H2849&lt;=56000,ROUNDUP(H2849/4,0)+14000,28000)))),IF(H2849&lt;=0,IF(I2849&lt;=0,0,IF(I2849&lt;=15000,I2849,IF(I2849&lt;=40000,ROUNDUP(I2849/2,0)+7500,IF(I2849&lt;=70000,ROUNDUP(I2849/4,0)+17500,35000)))),MAX(IF(I2849&lt;=0,0,IF(I2849&lt;=15000,I2849,IF(I2849&lt;=40000,ROUNDUP(I2849/2,0)+7500,IF(I2849&lt;=70000,ROUNDUP(I2849/4,0)+17500,35000)))),MIN(IF(H2849&lt;=0,0,IF(H2849&lt;=12000,H2849,IF(H2849&lt;=32000,ROUNDUP(H2849/2,0)+6000,IF(H2849&lt;=56000,ROUNDUP(H2849/4,0)+14000,28000))))+IF(I2849&lt;=0,0,IF(I2849&lt;=15000,I2849,IF(I2849&lt;=40000,ROUNDUP(I2849/2,0)+7500,IF(I2849&lt;=70000,ROUNDUP(I2849/4,0)+17500,35000)))),28000))))</f>
        <v/>
      </c>
      <c r="V2849" s="18">
        <f>MIN(70000,S2849+T2849+U2849)</f>
        <v/>
      </c>
      <c r="W2849" s="18">
        <f>MAX(0,ROUNDDOWN(M2849-J2849-N2849-K2849-0,-3))</f>
        <v/>
      </c>
      <c r="X2849" s="18">
        <f>MAX(0,ROUNDDOWN(M2849-J2849-N2849-K2849-R2849,-3))</f>
        <v/>
      </c>
      <c r="Y2849" s="18">
        <f>IF(W2849&lt;=0,0,ROUNDDOWN((W2849*LOOKUP(W2849,{0,1950001,3300001,6950001,9000001,18000001,40000001},{0.05,0.1,0.2,0.23,0.33,0.4,0.45})-LOOKUP(W2849,{0,1950001,3300001,6950001,9000001,18000001,40000001},{0,97500,427500,636000,1536000,2796000,4796000}))*1.021,-2))</f>
        <v/>
      </c>
      <c r="Z2849" s="18">
        <f>IF(X2849&lt;=0,0,ROUNDDOWN((X2849*LOOKUP(X2849,{0,1950001,3300001,6950001,9000001,18000001,40000001},{0.05,0.1,0.2,0.23,0.33,0.4,0.45})-LOOKUP(X2849,{0,1950001,3300001,6950001,9000001,18000001,40000001},{0,97500,427500,636000,1536000,2796000,4796000}))*1.021,-2))</f>
        <v/>
      </c>
      <c r="AA2849" s="18">
        <f>MAX(0,ROUNDDOWN(M2849-J2849-430000-L2849-0,-3))</f>
        <v/>
      </c>
      <c r="AB2849" s="18">
        <f>MAX(0,ROUNDDOWN(M2849-J2849-430000-L2849-V2849,-3))</f>
        <v/>
      </c>
      <c r="AC2849" s="18">
        <f>IF(M2849&lt;=450000,0,MAX(0,ROUNDDOWN(AA2849*0.06-MIN(50000,AA2849)*0.03,-2))+MAX(0,ROUNDDOWN(AA2849*0.04-MIN(50000,AA2849)*0.02,-2)))</f>
        <v/>
      </c>
      <c r="AD2849" s="18">
        <f>IF(M2849&lt;=450000,0,MAX(0,ROUNDDOWN(AB2849*0.06-MIN(50000,AB2849)*0.03,-2))+MAX(0,ROUNDDOWN(AB2849*0.04-MIN(50000,AB2849)*0.02,-2)))</f>
        <v/>
      </c>
      <c r="AE2849" s="18">
        <f>Y2849-Z2849</f>
        <v/>
      </c>
      <c r="AF2849" s="18">
        <f>AC2849-AD2849</f>
        <v/>
      </c>
      <c r="AG2849" s="18">
        <f>AE2849+AF2849</f>
        <v/>
      </c>
      <c r="AH2849" s="20">
        <f>IF(W2849&lt;=0,0,LOOKUP(W2849,{0,1950001,3300001,6950001,9000001,18000001,40000001},{0.05,0.1,0.2,0.23,0.33,0.4,0.45}))</f>
        <v/>
      </c>
    </row>
    <row r="2850">
      <c r="A2850" t="inlineStr">
        <is>
          <t>1万円刻み 3区分8万円ずつ</t>
        </is>
      </c>
      <c r="B2850" s="18">
        <f>'4_1万円刻み'!$A$924</f>
        <v/>
      </c>
      <c r="C2850" s="19" t="n">
        <v>2026</v>
      </c>
      <c r="D2850" t="inlineStr">
        <is>
          <t>いいえ</t>
        </is>
      </c>
      <c r="E2850" s="18" t="n">
        <v>80000</v>
      </c>
      <c r="F2850" s="18" t="n">
        <v>0</v>
      </c>
      <c r="G2850" s="18" t="n">
        <v>80000</v>
      </c>
      <c r="H2850" s="18" t="n">
        <v>80000</v>
      </c>
      <c r="I2850" s="18" t="n">
        <v>0</v>
      </c>
      <c r="J2850" s="18">
        <f>ROUND(MIN(B2850/12,650000)*12*0.0915+MIN(B2850/12,1390000)*12*(0.0504+0)+B2850*0.005,0)</f>
        <v/>
      </c>
      <c r="K2850" s="18" t="n">
        <v>0</v>
      </c>
      <c r="L2850" s="18" t="n">
        <v>0</v>
      </c>
      <c r="M2850" s="18">
        <f>ROUND(IF(C2850&gt;=2026,IF(B2850&lt;741000,0,IF(B2850&lt;2191000,B2850-740000,IF(B2850&lt;2193000,1451000,IF(B2850&lt;2196000,1453000,IF(B2850&lt;2200000,1456000,IF(B2850&lt;3600000,ROUNDDOWN(B2850/4,-3)*2.8-80000,IF(B2850&lt;6600000,ROUNDDOWN(B2850/4,-3)*3.2-440000,IF(B2850&lt;8500000,ROUNDDOWN(B2850*0.9,0)-1100000,B2850-1950000)))))))),IF(B2850&lt;651000,0,IF(B2850&lt;1900000,B2850-650000,IF(B2850&lt;3600000,ROUNDDOWN(B2850/4,-3)*2.8-80000,IF(B2850&lt;6600000,ROUNDDOWN(B2850/4,-3)*3.2-440000,IF(B2850&lt;8500000,ROUNDDOWN(B2850*0.9,0)-1100000,B2850-1950000)))))),0)</f>
        <v/>
      </c>
      <c r="N2850" s="18">
        <f>IF(M2850&gt;23500000,NA(),IF(C2850&gt;=2026,IF(M2850&lt;=4890000,1040000,IF(M2850&lt;=6550000,670000,620000)),IF(M2850&lt;=1320000,950000,IF(M2850&lt;=3360000,880000,IF(M2850&lt;=4890000,680000,IF(M2850&lt;=6550000,630000,580000))))))</f>
        <v/>
      </c>
      <c r="O2850" s="18">
        <f>IF(F2850&lt;=0,IF(AND(D2850="はい",C2850&gt;=2026,C2850&lt;=2027),IF(E2850&lt;=0,0,IF(E2850&lt;=30000,E2850,IF(E2850&lt;=60000,ROUNDUP(E2850/2,0)+15000,IF(E2850&lt;=120000,ROUNDUP(E2850/4,0)+30000,60000)))),IF(E2850&lt;=0,0,IF(E2850&lt;=20000,E2850,IF(E2850&lt;=40000,ROUNDUP(E2850/2,0)+10000,IF(E2850&lt;=80000,ROUNDUP(E2850/4,0)+20000,40000))))),IF(E2850&lt;=0,IF(F2850&lt;=0,0,IF(F2850&lt;=25000,F2850,IF(F2850&lt;=50000,ROUNDUP(F2850/2,0)+12500,IF(F2850&lt;=100000,ROUNDUP(F2850/4,0)+25000,50000)))),MAX(IF(F2850&lt;=0,0,IF(F2850&lt;=25000,F2850,IF(F2850&lt;=50000,ROUNDUP(F2850/2,0)+12500,IF(F2850&lt;=100000,ROUNDUP(F2850/4,0)+25000,50000)))),MIN(IF(AND(D2850="はい",C2850&gt;=2026,C2850&lt;=2027),IF(E2850&lt;=0,0,IF(E2850&lt;=30000,E2850,IF(E2850&lt;=60000,ROUNDUP(E2850/2,0)+15000,IF(E2850&lt;=120000,ROUNDUP(E2850/4,0)+30000,60000)))),IF(E2850&lt;=0,0,IF(E2850&lt;=20000,E2850,IF(E2850&lt;=40000,ROUNDUP(E2850/2,0)+10000,IF(E2850&lt;=80000,ROUNDUP(E2850/4,0)+20000,40000)))))+IF(F2850&lt;=0,0,IF(F2850&lt;=25000,F2850,IF(F2850&lt;=50000,ROUNDUP(F2850/2,0)+12500,IF(F2850&lt;=100000,ROUNDUP(F2850/4,0)+25000,50000)))),IF(AND(D2850="はい",C2850&gt;=2026,C2850&lt;=2027),60000,40000)))))</f>
        <v/>
      </c>
      <c r="P2850" s="18">
        <f>IF(G2850&lt;=0,0,IF(G2850&lt;=20000,G2850,IF(G2850&lt;=40000,ROUNDUP(G2850/2,0)+10000,IF(G2850&lt;=80000,ROUNDUP(G2850/4,0)+20000,40000))))</f>
        <v/>
      </c>
      <c r="Q2850" s="18">
        <f>IF(I2850&lt;=0,IF(H2850&lt;=0,0,IF(H2850&lt;=20000,H2850,IF(H2850&lt;=40000,ROUNDUP(H2850/2,0)+10000,IF(H2850&lt;=80000,ROUNDUP(H2850/4,0)+20000,40000)))),IF(H2850&lt;=0,IF(I2850&lt;=0,0,IF(I2850&lt;=25000,I2850,IF(I2850&lt;=50000,ROUNDUP(I2850/2,0)+12500,IF(I2850&lt;=100000,ROUNDUP(I2850/4,0)+25000,50000)))),MAX(IF(I2850&lt;=0,0,IF(I2850&lt;=25000,I2850,IF(I2850&lt;=50000,ROUNDUP(I2850/2,0)+12500,IF(I2850&lt;=100000,ROUNDUP(I2850/4,0)+25000,50000)))),MIN(IF(H2850&lt;=0,0,IF(H2850&lt;=20000,H2850,IF(H2850&lt;=40000,ROUNDUP(H2850/2,0)+10000,IF(H2850&lt;=80000,ROUNDUP(H2850/4,0)+20000,40000))))+IF(I2850&lt;=0,0,IF(I2850&lt;=25000,I2850,IF(I2850&lt;=50000,ROUNDUP(I2850/2,0)+12500,IF(I2850&lt;=100000,ROUNDUP(I2850/4,0)+25000,50000)))),40000))))</f>
        <v/>
      </c>
      <c r="R2850" s="18">
        <f>MIN(120000,O2850+P2850+Q2850)</f>
        <v/>
      </c>
      <c r="S2850" s="18">
        <f>IF(F2850&lt;=0,IF(E2850&lt;=0,0,IF(E2850&lt;=12000,E2850,IF(E2850&lt;=32000,ROUNDUP(E2850/2,0)+6000,IF(E2850&lt;=56000,ROUNDUP(E2850/4,0)+14000,28000)))),IF(E2850&lt;=0,IF(F2850&lt;=0,0,IF(F2850&lt;=15000,F2850,IF(F2850&lt;=40000,ROUNDUP(F2850/2,0)+7500,IF(F2850&lt;=70000,ROUNDUP(F2850/4,0)+17500,35000)))),MAX(IF(F2850&lt;=0,0,IF(F2850&lt;=15000,F2850,IF(F2850&lt;=40000,ROUNDUP(F2850/2,0)+7500,IF(F2850&lt;=70000,ROUNDUP(F2850/4,0)+17500,35000)))),MIN(IF(E2850&lt;=0,0,IF(E2850&lt;=12000,E2850,IF(E2850&lt;=32000,ROUNDUP(E2850/2,0)+6000,IF(E2850&lt;=56000,ROUNDUP(E2850/4,0)+14000,28000))))+IF(F2850&lt;=0,0,IF(F2850&lt;=15000,F2850,IF(F2850&lt;=40000,ROUNDUP(F2850/2,0)+7500,IF(F2850&lt;=70000,ROUNDUP(F2850/4,0)+17500,35000)))),28000))))</f>
        <v/>
      </c>
      <c r="T2850" s="18">
        <f>IF(G2850&lt;=0,0,IF(G2850&lt;=12000,G2850,IF(G2850&lt;=32000,ROUNDUP(G2850/2,0)+6000,IF(G2850&lt;=56000,ROUNDUP(G2850/4,0)+14000,28000))))</f>
        <v/>
      </c>
      <c r="U2850" s="18">
        <f>IF(I2850&lt;=0,IF(H2850&lt;=0,0,IF(H2850&lt;=12000,H2850,IF(H2850&lt;=32000,ROUNDUP(H2850/2,0)+6000,IF(H2850&lt;=56000,ROUNDUP(H2850/4,0)+14000,28000)))),IF(H2850&lt;=0,IF(I2850&lt;=0,0,IF(I2850&lt;=15000,I2850,IF(I2850&lt;=40000,ROUNDUP(I2850/2,0)+7500,IF(I2850&lt;=70000,ROUNDUP(I2850/4,0)+17500,35000)))),MAX(IF(I2850&lt;=0,0,IF(I2850&lt;=15000,I2850,IF(I2850&lt;=40000,ROUNDUP(I2850/2,0)+7500,IF(I2850&lt;=70000,ROUNDUP(I2850/4,0)+17500,35000)))),MIN(IF(H2850&lt;=0,0,IF(H2850&lt;=12000,H2850,IF(H2850&lt;=32000,ROUNDUP(H2850/2,0)+6000,IF(H2850&lt;=56000,ROUNDUP(H2850/4,0)+14000,28000))))+IF(I2850&lt;=0,0,IF(I2850&lt;=15000,I2850,IF(I2850&lt;=40000,ROUNDUP(I2850/2,0)+7500,IF(I2850&lt;=70000,ROUNDUP(I2850/4,0)+17500,35000)))),28000))))</f>
        <v/>
      </c>
      <c r="V2850" s="18">
        <f>MIN(70000,S2850+T2850+U2850)</f>
        <v/>
      </c>
      <c r="W2850" s="18">
        <f>MAX(0,ROUNDDOWN(M2850-J2850-N2850-K2850-0,-3))</f>
        <v/>
      </c>
      <c r="X2850" s="18">
        <f>MAX(0,ROUNDDOWN(M2850-J2850-N2850-K2850-R2850,-3))</f>
        <v/>
      </c>
      <c r="Y2850" s="18">
        <f>IF(W2850&lt;=0,0,ROUNDDOWN((W2850*LOOKUP(W2850,{0,1950001,3300001,6950001,9000001,18000001,40000001},{0.05,0.1,0.2,0.23,0.33,0.4,0.45})-LOOKUP(W2850,{0,1950001,3300001,6950001,9000001,18000001,40000001},{0,97500,427500,636000,1536000,2796000,4796000}))*1.021,-2))</f>
        <v/>
      </c>
      <c r="Z2850" s="18">
        <f>IF(X2850&lt;=0,0,ROUNDDOWN((X2850*LOOKUP(X2850,{0,1950001,3300001,6950001,9000001,18000001,40000001},{0.05,0.1,0.2,0.23,0.33,0.4,0.45})-LOOKUP(X2850,{0,1950001,3300001,6950001,9000001,18000001,40000001},{0,97500,427500,636000,1536000,2796000,4796000}))*1.021,-2))</f>
        <v/>
      </c>
      <c r="AA2850" s="18">
        <f>MAX(0,ROUNDDOWN(M2850-J2850-430000-L2850-0,-3))</f>
        <v/>
      </c>
      <c r="AB2850" s="18">
        <f>MAX(0,ROUNDDOWN(M2850-J2850-430000-L2850-V2850,-3))</f>
        <v/>
      </c>
      <c r="AC2850" s="18">
        <f>IF(M2850&lt;=450000,0,MAX(0,ROUNDDOWN(AA2850*0.06-MIN(50000,AA2850)*0.03,-2))+MAX(0,ROUNDDOWN(AA2850*0.04-MIN(50000,AA2850)*0.02,-2)))</f>
        <v/>
      </c>
      <c r="AD2850" s="18">
        <f>IF(M2850&lt;=450000,0,MAX(0,ROUNDDOWN(AB2850*0.06-MIN(50000,AB2850)*0.03,-2))+MAX(0,ROUNDDOWN(AB2850*0.04-MIN(50000,AB2850)*0.02,-2)))</f>
        <v/>
      </c>
      <c r="AE2850" s="18">
        <f>Y2850-Z2850</f>
        <v/>
      </c>
      <c r="AF2850" s="18">
        <f>AC2850-AD2850</f>
        <v/>
      </c>
      <c r="AG2850" s="18">
        <f>AE2850+AF2850</f>
        <v/>
      </c>
      <c r="AH2850" s="20">
        <f>IF(W2850&lt;=0,0,LOOKUP(W2850,{0,1950001,3300001,6950001,9000001,18000001,40000001},{0.05,0.1,0.2,0.23,0.33,0.4,0.45}))</f>
        <v/>
      </c>
    </row>
    <row r="2851">
      <c r="A2851" t="inlineStr">
        <is>
          <t>1万円刻み 一般8万円</t>
        </is>
      </c>
      <c r="B2851" s="18">
        <f>'4_1万円刻み'!$A$924</f>
        <v/>
      </c>
      <c r="C2851" s="19" t="n">
        <v>2026</v>
      </c>
      <c r="D2851" t="inlineStr">
        <is>
          <t>いいえ</t>
        </is>
      </c>
      <c r="E2851" s="18" t="n">
        <v>80000</v>
      </c>
      <c r="F2851" s="18" t="n">
        <v>0</v>
      </c>
      <c r="G2851" s="18" t="n">
        <v>0</v>
      </c>
      <c r="H2851" s="18" t="n">
        <v>0</v>
      </c>
      <c r="I2851" s="18" t="n">
        <v>0</v>
      </c>
      <c r="J2851" s="18">
        <f>ROUND(MIN(B2851/12,650000)*12*0.0915+MIN(B2851/12,1390000)*12*(0.0504+0)+B2851*0.005,0)</f>
        <v/>
      </c>
      <c r="K2851" s="18" t="n">
        <v>0</v>
      </c>
      <c r="L2851" s="18" t="n">
        <v>0</v>
      </c>
      <c r="M2851" s="18">
        <f>ROUND(IF(C2851&gt;=2026,IF(B2851&lt;741000,0,IF(B2851&lt;2191000,B2851-740000,IF(B2851&lt;2193000,1451000,IF(B2851&lt;2196000,1453000,IF(B2851&lt;2200000,1456000,IF(B2851&lt;3600000,ROUNDDOWN(B2851/4,-3)*2.8-80000,IF(B2851&lt;6600000,ROUNDDOWN(B2851/4,-3)*3.2-440000,IF(B2851&lt;8500000,ROUNDDOWN(B2851*0.9,0)-1100000,B2851-1950000)))))))),IF(B2851&lt;651000,0,IF(B2851&lt;1900000,B2851-650000,IF(B2851&lt;3600000,ROUNDDOWN(B2851/4,-3)*2.8-80000,IF(B2851&lt;6600000,ROUNDDOWN(B2851/4,-3)*3.2-440000,IF(B2851&lt;8500000,ROUNDDOWN(B2851*0.9,0)-1100000,B2851-1950000)))))),0)</f>
        <v/>
      </c>
      <c r="N2851" s="18">
        <f>IF(M2851&gt;23500000,NA(),IF(C2851&gt;=2026,IF(M2851&lt;=4890000,1040000,IF(M2851&lt;=6550000,670000,620000)),IF(M2851&lt;=1320000,950000,IF(M2851&lt;=3360000,880000,IF(M2851&lt;=4890000,680000,IF(M2851&lt;=6550000,630000,580000))))))</f>
        <v/>
      </c>
      <c r="O2851" s="18">
        <f>IF(F2851&lt;=0,IF(AND(D2851="はい",C2851&gt;=2026,C2851&lt;=2027),IF(E2851&lt;=0,0,IF(E2851&lt;=30000,E2851,IF(E2851&lt;=60000,ROUNDUP(E2851/2,0)+15000,IF(E2851&lt;=120000,ROUNDUP(E2851/4,0)+30000,60000)))),IF(E2851&lt;=0,0,IF(E2851&lt;=20000,E2851,IF(E2851&lt;=40000,ROUNDUP(E2851/2,0)+10000,IF(E2851&lt;=80000,ROUNDUP(E2851/4,0)+20000,40000))))),IF(E2851&lt;=0,IF(F2851&lt;=0,0,IF(F2851&lt;=25000,F2851,IF(F2851&lt;=50000,ROUNDUP(F2851/2,0)+12500,IF(F2851&lt;=100000,ROUNDUP(F2851/4,0)+25000,50000)))),MAX(IF(F2851&lt;=0,0,IF(F2851&lt;=25000,F2851,IF(F2851&lt;=50000,ROUNDUP(F2851/2,0)+12500,IF(F2851&lt;=100000,ROUNDUP(F2851/4,0)+25000,50000)))),MIN(IF(AND(D2851="はい",C2851&gt;=2026,C2851&lt;=2027),IF(E2851&lt;=0,0,IF(E2851&lt;=30000,E2851,IF(E2851&lt;=60000,ROUNDUP(E2851/2,0)+15000,IF(E2851&lt;=120000,ROUNDUP(E2851/4,0)+30000,60000)))),IF(E2851&lt;=0,0,IF(E2851&lt;=20000,E2851,IF(E2851&lt;=40000,ROUNDUP(E2851/2,0)+10000,IF(E2851&lt;=80000,ROUNDUP(E2851/4,0)+20000,40000)))))+IF(F2851&lt;=0,0,IF(F2851&lt;=25000,F2851,IF(F2851&lt;=50000,ROUNDUP(F2851/2,0)+12500,IF(F2851&lt;=100000,ROUNDUP(F2851/4,0)+25000,50000)))),IF(AND(D2851="はい",C2851&gt;=2026,C2851&lt;=2027),60000,40000)))))</f>
        <v/>
      </c>
      <c r="P2851" s="18">
        <f>IF(G2851&lt;=0,0,IF(G2851&lt;=20000,G2851,IF(G2851&lt;=40000,ROUNDUP(G2851/2,0)+10000,IF(G2851&lt;=80000,ROUNDUP(G2851/4,0)+20000,40000))))</f>
        <v/>
      </c>
      <c r="Q2851" s="18">
        <f>IF(I2851&lt;=0,IF(H2851&lt;=0,0,IF(H2851&lt;=20000,H2851,IF(H2851&lt;=40000,ROUNDUP(H2851/2,0)+10000,IF(H2851&lt;=80000,ROUNDUP(H2851/4,0)+20000,40000)))),IF(H2851&lt;=0,IF(I2851&lt;=0,0,IF(I2851&lt;=25000,I2851,IF(I2851&lt;=50000,ROUNDUP(I2851/2,0)+12500,IF(I2851&lt;=100000,ROUNDUP(I2851/4,0)+25000,50000)))),MAX(IF(I2851&lt;=0,0,IF(I2851&lt;=25000,I2851,IF(I2851&lt;=50000,ROUNDUP(I2851/2,0)+12500,IF(I2851&lt;=100000,ROUNDUP(I2851/4,0)+25000,50000)))),MIN(IF(H2851&lt;=0,0,IF(H2851&lt;=20000,H2851,IF(H2851&lt;=40000,ROUNDUP(H2851/2,0)+10000,IF(H2851&lt;=80000,ROUNDUP(H2851/4,0)+20000,40000))))+IF(I2851&lt;=0,0,IF(I2851&lt;=25000,I2851,IF(I2851&lt;=50000,ROUNDUP(I2851/2,0)+12500,IF(I2851&lt;=100000,ROUNDUP(I2851/4,0)+25000,50000)))),40000))))</f>
        <v/>
      </c>
      <c r="R2851" s="18">
        <f>MIN(120000,O2851+P2851+Q2851)</f>
        <v/>
      </c>
      <c r="S2851" s="18">
        <f>IF(F2851&lt;=0,IF(E2851&lt;=0,0,IF(E2851&lt;=12000,E2851,IF(E2851&lt;=32000,ROUNDUP(E2851/2,0)+6000,IF(E2851&lt;=56000,ROUNDUP(E2851/4,0)+14000,28000)))),IF(E2851&lt;=0,IF(F2851&lt;=0,0,IF(F2851&lt;=15000,F2851,IF(F2851&lt;=40000,ROUNDUP(F2851/2,0)+7500,IF(F2851&lt;=70000,ROUNDUP(F2851/4,0)+17500,35000)))),MAX(IF(F2851&lt;=0,0,IF(F2851&lt;=15000,F2851,IF(F2851&lt;=40000,ROUNDUP(F2851/2,0)+7500,IF(F2851&lt;=70000,ROUNDUP(F2851/4,0)+17500,35000)))),MIN(IF(E2851&lt;=0,0,IF(E2851&lt;=12000,E2851,IF(E2851&lt;=32000,ROUNDUP(E2851/2,0)+6000,IF(E2851&lt;=56000,ROUNDUP(E2851/4,0)+14000,28000))))+IF(F2851&lt;=0,0,IF(F2851&lt;=15000,F2851,IF(F2851&lt;=40000,ROUNDUP(F2851/2,0)+7500,IF(F2851&lt;=70000,ROUNDUP(F2851/4,0)+17500,35000)))),28000))))</f>
        <v/>
      </c>
      <c r="T2851" s="18">
        <f>IF(G2851&lt;=0,0,IF(G2851&lt;=12000,G2851,IF(G2851&lt;=32000,ROUNDUP(G2851/2,0)+6000,IF(G2851&lt;=56000,ROUNDUP(G2851/4,0)+14000,28000))))</f>
        <v/>
      </c>
      <c r="U2851" s="18">
        <f>IF(I2851&lt;=0,IF(H2851&lt;=0,0,IF(H2851&lt;=12000,H2851,IF(H2851&lt;=32000,ROUNDUP(H2851/2,0)+6000,IF(H2851&lt;=56000,ROUNDUP(H2851/4,0)+14000,28000)))),IF(H2851&lt;=0,IF(I2851&lt;=0,0,IF(I2851&lt;=15000,I2851,IF(I2851&lt;=40000,ROUNDUP(I2851/2,0)+7500,IF(I2851&lt;=70000,ROUNDUP(I2851/4,0)+17500,35000)))),MAX(IF(I2851&lt;=0,0,IF(I2851&lt;=15000,I2851,IF(I2851&lt;=40000,ROUNDUP(I2851/2,0)+7500,IF(I2851&lt;=70000,ROUNDUP(I2851/4,0)+17500,35000)))),MIN(IF(H2851&lt;=0,0,IF(H2851&lt;=12000,H2851,IF(H2851&lt;=32000,ROUNDUP(H2851/2,0)+6000,IF(H2851&lt;=56000,ROUNDUP(H2851/4,0)+14000,28000))))+IF(I2851&lt;=0,0,IF(I2851&lt;=15000,I2851,IF(I2851&lt;=40000,ROUNDUP(I2851/2,0)+7500,IF(I2851&lt;=70000,ROUNDUP(I2851/4,0)+17500,35000)))),28000))))</f>
        <v/>
      </c>
      <c r="V2851" s="18">
        <f>MIN(70000,S2851+T2851+U2851)</f>
        <v/>
      </c>
      <c r="W2851" s="18">
        <f>MAX(0,ROUNDDOWN(M2851-J2851-N2851-K2851-0,-3))</f>
        <v/>
      </c>
      <c r="X2851" s="18">
        <f>MAX(0,ROUNDDOWN(M2851-J2851-N2851-K2851-R2851,-3))</f>
        <v/>
      </c>
      <c r="Y2851" s="18">
        <f>IF(W2851&lt;=0,0,ROUNDDOWN((W2851*LOOKUP(W2851,{0,1950001,3300001,6950001,9000001,18000001,40000001},{0.05,0.1,0.2,0.23,0.33,0.4,0.45})-LOOKUP(W2851,{0,1950001,3300001,6950001,9000001,18000001,40000001},{0,97500,427500,636000,1536000,2796000,4796000}))*1.021,-2))</f>
        <v/>
      </c>
      <c r="Z2851" s="18">
        <f>IF(X2851&lt;=0,0,ROUNDDOWN((X2851*LOOKUP(X2851,{0,1950001,3300001,6950001,9000001,18000001,40000001},{0.05,0.1,0.2,0.23,0.33,0.4,0.45})-LOOKUP(X2851,{0,1950001,3300001,6950001,9000001,18000001,40000001},{0,97500,427500,636000,1536000,2796000,4796000}))*1.021,-2))</f>
        <v/>
      </c>
      <c r="AA2851" s="18">
        <f>MAX(0,ROUNDDOWN(M2851-J2851-430000-L2851-0,-3))</f>
        <v/>
      </c>
      <c r="AB2851" s="18">
        <f>MAX(0,ROUNDDOWN(M2851-J2851-430000-L2851-V2851,-3))</f>
        <v/>
      </c>
      <c r="AC2851" s="18">
        <f>IF(M2851&lt;=450000,0,MAX(0,ROUNDDOWN(AA2851*0.06-MIN(50000,AA2851)*0.03,-2))+MAX(0,ROUNDDOWN(AA2851*0.04-MIN(50000,AA2851)*0.02,-2)))</f>
        <v/>
      </c>
      <c r="AD2851" s="18">
        <f>IF(M2851&lt;=450000,0,MAX(0,ROUNDDOWN(AB2851*0.06-MIN(50000,AB2851)*0.03,-2))+MAX(0,ROUNDDOWN(AB2851*0.04-MIN(50000,AB2851)*0.02,-2)))</f>
        <v/>
      </c>
      <c r="AE2851" s="18">
        <f>Y2851-Z2851</f>
        <v/>
      </c>
      <c r="AF2851" s="18">
        <f>AC2851-AD2851</f>
        <v/>
      </c>
      <c r="AG2851" s="18">
        <f>AE2851+AF2851</f>
        <v/>
      </c>
      <c r="AH2851" s="20">
        <f>IF(W2851&lt;=0,0,LOOKUP(W2851,{0,1950001,3300001,6950001,9000001,18000001,40000001},{0.05,0.1,0.2,0.23,0.33,0.4,0.45}))</f>
        <v/>
      </c>
    </row>
    <row r="2852">
      <c r="A2852" t="inlineStr">
        <is>
          <t>1万円刻み 特例あり一般12万円</t>
        </is>
      </c>
      <c r="B2852" s="18">
        <f>'4_1万円刻み'!$A$924</f>
        <v/>
      </c>
      <c r="C2852" s="19" t="n">
        <v>2026</v>
      </c>
      <c r="D2852" t="inlineStr">
        <is>
          <t>はい</t>
        </is>
      </c>
      <c r="E2852" s="18" t="n">
        <v>120000</v>
      </c>
      <c r="F2852" s="18" t="n">
        <v>0</v>
      </c>
      <c r="G2852" s="18" t="n">
        <v>0</v>
      </c>
      <c r="H2852" s="18" t="n">
        <v>0</v>
      </c>
      <c r="I2852" s="18" t="n">
        <v>0</v>
      </c>
      <c r="J2852" s="18">
        <f>ROUND(MIN(B2852/12,650000)*12*0.0915+MIN(B2852/12,1390000)*12*(0.0504+0)+B2852*0.005,0)</f>
        <v/>
      </c>
      <c r="K2852" s="18" t="n">
        <v>0</v>
      </c>
      <c r="L2852" s="18" t="n">
        <v>0</v>
      </c>
      <c r="M2852" s="18">
        <f>ROUND(IF(C2852&gt;=2026,IF(B2852&lt;741000,0,IF(B2852&lt;2191000,B2852-740000,IF(B2852&lt;2193000,1451000,IF(B2852&lt;2196000,1453000,IF(B2852&lt;2200000,1456000,IF(B2852&lt;3600000,ROUNDDOWN(B2852/4,-3)*2.8-80000,IF(B2852&lt;6600000,ROUNDDOWN(B2852/4,-3)*3.2-440000,IF(B2852&lt;8500000,ROUNDDOWN(B2852*0.9,0)-1100000,B2852-1950000)))))))),IF(B2852&lt;651000,0,IF(B2852&lt;1900000,B2852-650000,IF(B2852&lt;3600000,ROUNDDOWN(B2852/4,-3)*2.8-80000,IF(B2852&lt;6600000,ROUNDDOWN(B2852/4,-3)*3.2-440000,IF(B2852&lt;8500000,ROUNDDOWN(B2852*0.9,0)-1100000,B2852-1950000)))))),0)</f>
        <v/>
      </c>
      <c r="N2852" s="18">
        <f>IF(M2852&gt;23500000,NA(),IF(C2852&gt;=2026,IF(M2852&lt;=4890000,1040000,IF(M2852&lt;=6550000,670000,620000)),IF(M2852&lt;=1320000,950000,IF(M2852&lt;=3360000,880000,IF(M2852&lt;=4890000,680000,IF(M2852&lt;=6550000,630000,580000))))))</f>
        <v/>
      </c>
      <c r="O2852" s="18">
        <f>IF(F2852&lt;=0,IF(AND(D2852="はい",C2852&gt;=2026,C2852&lt;=2027),IF(E2852&lt;=0,0,IF(E2852&lt;=30000,E2852,IF(E2852&lt;=60000,ROUNDUP(E2852/2,0)+15000,IF(E2852&lt;=120000,ROUNDUP(E2852/4,0)+30000,60000)))),IF(E2852&lt;=0,0,IF(E2852&lt;=20000,E2852,IF(E2852&lt;=40000,ROUNDUP(E2852/2,0)+10000,IF(E2852&lt;=80000,ROUNDUP(E2852/4,0)+20000,40000))))),IF(E2852&lt;=0,IF(F2852&lt;=0,0,IF(F2852&lt;=25000,F2852,IF(F2852&lt;=50000,ROUNDUP(F2852/2,0)+12500,IF(F2852&lt;=100000,ROUNDUP(F2852/4,0)+25000,50000)))),MAX(IF(F2852&lt;=0,0,IF(F2852&lt;=25000,F2852,IF(F2852&lt;=50000,ROUNDUP(F2852/2,0)+12500,IF(F2852&lt;=100000,ROUNDUP(F2852/4,0)+25000,50000)))),MIN(IF(AND(D2852="はい",C2852&gt;=2026,C2852&lt;=2027),IF(E2852&lt;=0,0,IF(E2852&lt;=30000,E2852,IF(E2852&lt;=60000,ROUNDUP(E2852/2,0)+15000,IF(E2852&lt;=120000,ROUNDUP(E2852/4,0)+30000,60000)))),IF(E2852&lt;=0,0,IF(E2852&lt;=20000,E2852,IF(E2852&lt;=40000,ROUNDUP(E2852/2,0)+10000,IF(E2852&lt;=80000,ROUNDUP(E2852/4,0)+20000,40000)))))+IF(F2852&lt;=0,0,IF(F2852&lt;=25000,F2852,IF(F2852&lt;=50000,ROUNDUP(F2852/2,0)+12500,IF(F2852&lt;=100000,ROUNDUP(F2852/4,0)+25000,50000)))),IF(AND(D2852="はい",C2852&gt;=2026,C2852&lt;=2027),60000,40000)))))</f>
        <v/>
      </c>
      <c r="P2852" s="18">
        <f>IF(G2852&lt;=0,0,IF(G2852&lt;=20000,G2852,IF(G2852&lt;=40000,ROUNDUP(G2852/2,0)+10000,IF(G2852&lt;=80000,ROUNDUP(G2852/4,0)+20000,40000))))</f>
        <v/>
      </c>
      <c r="Q2852" s="18">
        <f>IF(I2852&lt;=0,IF(H2852&lt;=0,0,IF(H2852&lt;=20000,H2852,IF(H2852&lt;=40000,ROUNDUP(H2852/2,0)+10000,IF(H2852&lt;=80000,ROUNDUP(H2852/4,0)+20000,40000)))),IF(H2852&lt;=0,IF(I2852&lt;=0,0,IF(I2852&lt;=25000,I2852,IF(I2852&lt;=50000,ROUNDUP(I2852/2,0)+12500,IF(I2852&lt;=100000,ROUNDUP(I2852/4,0)+25000,50000)))),MAX(IF(I2852&lt;=0,0,IF(I2852&lt;=25000,I2852,IF(I2852&lt;=50000,ROUNDUP(I2852/2,0)+12500,IF(I2852&lt;=100000,ROUNDUP(I2852/4,0)+25000,50000)))),MIN(IF(H2852&lt;=0,0,IF(H2852&lt;=20000,H2852,IF(H2852&lt;=40000,ROUNDUP(H2852/2,0)+10000,IF(H2852&lt;=80000,ROUNDUP(H2852/4,0)+20000,40000))))+IF(I2852&lt;=0,0,IF(I2852&lt;=25000,I2852,IF(I2852&lt;=50000,ROUNDUP(I2852/2,0)+12500,IF(I2852&lt;=100000,ROUNDUP(I2852/4,0)+25000,50000)))),40000))))</f>
        <v/>
      </c>
      <c r="R2852" s="18">
        <f>MIN(120000,O2852+P2852+Q2852)</f>
        <v/>
      </c>
      <c r="S2852" s="18">
        <f>IF(F2852&lt;=0,IF(E2852&lt;=0,0,IF(E2852&lt;=12000,E2852,IF(E2852&lt;=32000,ROUNDUP(E2852/2,0)+6000,IF(E2852&lt;=56000,ROUNDUP(E2852/4,0)+14000,28000)))),IF(E2852&lt;=0,IF(F2852&lt;=0,0,IF(F2852&lt;=15000,F2852,IF(F2852&lt;=40000,ROUNDUP(F2852/2,0)+7500,IF(F2852&lt;=70000,ROUNDUP(F2852/4,0)+17500,35000)))),MAX(IF(F2852&lt;=0,0,IF(F2852&lt;=15000,F2852,IF(F2852&lt;=40000,ROUNDUP(F2852/2,0)+7500,IF(F2852&lt;=70000,ROUNDUP(F2852/4,0)+17500,35000)))),MIN(IF(E2852&lt;=0,0,IF(E2852&lt;=12000,E2852,IF(E2852&lt;=32000,ROUNDUP(E2852/2,0)+6000,IF(E2852&lt;=56000,ROUNDUP(E2852/4,0)+14000,28000))))+IF(F2852&lt;=0,0,IF(F2852&lt;=15000,F2852,IF(F2852&lt;=40000,ROUNDUP(F2852/2,0)+7500,IF(F2852&lt;=70000,ROUNDUP(F2852/4,0)+17500,35000)))),28000))))</f>
        <v/>
      </c>
      <c r="T2852" s="18">
        <f>IF(G2852&lt;=0,0,IF(G2852&lt;=12000,G2852,IF(G2852&lt;=32000,ROUNDUP(G2852/2,0)+6000,IF(G2852&lt;=56000,ROUNDUP(G2852/4,0)+14000,28000))))</f>
        <v/>
      </c>
      <c r="U2852" s="18">
        <f>IF(I2852&lt;=0,IF(H2852&lt;=0,0,IF(H2852&lt;=12000,H2852,IF(H2852&lt;=32000,ROUNDUP(H2852/2,0)+6000,IF(H2852&lt;=56000,ROUNDUP(H2852/4,0)+14000,28000)))),IF(H2852&lt;=0,IF(I2852&lt;=0,0,IF(I2852&lt;=15000,I2852,IF(I2852&lt;=40000,ROUNDUP(I2852/2,0)+7500,IF(I2852&lt;=70000,ROUNDUP(I2852/4,0)+17500,35000)))),MAX(IF(I2852&lt;=0,0,IF(I2852&lt;=15000,I2852,IF(I2852&lt;=40000,ROUNDUP(I2852/2,0)+7500,IF(I2852&lt;=70000,ROUNDUP(I2852/4,0)+17500,35000)))),MIN(IF(H2852&lt;=0,0,IF(H2852&lt;=12000,H2852,IF(H2852&lt;=32000,ROUNDUP(H2852/2,0)+6000,IF(H2852&lt;=56000,ROUNDUP(H2852/4,0)+14000,28000))))+IF(I2852&lt;=0,0,IF(I2852&lt;=15000,I2852,IF(I2852&lt;=40000,ROUNDUP(I2852/2,0)+7500,IF(I2852&lt;=70000,ROUNDUP(I2852/4,0)+17500,35000)))),28000))))</f>
        <v/>
      </c>
      <c r="V2852" s="18">
        <f>MIN(70000,S2852+T2852+U2852)</f>
        <v/>
      </c>
      <c r="W2852" s="18">
        <f>MAX(0,ROUNDDOWN(M2852-J2852-N2852-K2852-0,-3))</f>
        <v/>
      </c>
      <c r="X2852" s="18">
        <f>MAX(0,ROUNDDOWN(M2852-J2852-N2852-K2852-R2852,-3))</f>
        <v/>
      </c>
      <c r="Y2852" s="18">
        <f>IF(W2852&lt;=0,0,ROUNDDOWN((W2852*LOOKUP(W2852,{0,1950001,3300001,6950001,9000001,18000001,40000001},{0.05,0.1,0.2,0.23,0.33,0.4,0.45})-LOOKUP(W2852,{0,1950001,3300001,6950001,9000001,18000001,40000001},{0,97500,427500,636000,1536000,2796000,4796000}))*1.021,-2))</f>
        <v/>
      </c>
      <c r="Z2852" s="18">
        <f>IF(X2852&lt;=0,0,ROUNDDOWN((X2852*LOOKUP(X2852,{0,1950001,3300001,6950001,9000001,18000001,40000001},{0.05,0.1,0.2,0.23,0.33,0.4,0.45})-LOOKUP(X2852,{0,1950001,3300001,6950001,9000001,18000001,40000001},{0,97500,427500,636000,1536000,2796000,4796000}))*1.021,-2))</f>
        <v/>
      </c>
      <c r="AA2852" s="18">
        <f>MAX(0,ROUNDDOWN(M2852-J2852-430000-L2852-0,-3))</f>
        <v/>
      </c>
      <c r="AB2852" s="18">
        <f>MAX(0,ROUNDDOWN(M2852-J2852-430000-L2852-V2852,-3))</f>
        <v/>
      </c>
      <c r="AC2852" s="18">
        <f>IF(M2852&lt;=450000,0,MAX(0,ROUNDDOWN(AA2852*0.06-MIN(50000,AA2852)*0.03,-2))+MAX(0,ROUNDDOWN(AA2852*0.04-MIN(50000,AA2852)*0.02,-2)))</f>
        <v/>
      </c>
      <c r="AD2852" s="18">
        <f>IF(M2852&lt;=450000,0,MAX(0,ROUNDDOWN(AB2852*0.06-MIN(50000,AB2852)*0.03,-2))+MAX(0,ROUNDDOWN(AB2852*0.04-MIN(50000,AB2852)*0.02,-2)))</f>
        <v/>
      </c>
      <c r="AE2852" s="18">
        <f>Y2852-Z2852</f>
        <v/>
      </c>
      <c r="AF2852" s="18">
        <f>AC2852-AD2852</f>
        <v/>
      </c>
      <c r="AG2852" s="18">
        <f>AE2852+AF2852</f>
        <v/>
      </c>
      <c r="AH2852" s="20">
        <f>IF(W2852&lt;=0,0,LOOKUP(W2852,{0,1950001,3300001,6950001,9000001,18000001,40000001},{0.05,0.1,0.2,0.23,0.33,0.4,0.45}))</f>
        <v/>
      </c>
    </row>
    <row r="2853">
      <c r="A2853" t="inlineStr">
        <is>
          <t>1万円刻み 3区分8万円ずつ</t>
        </is>
      </c>
      <c r="B2853" s="18">
        <f>'4_1万円刻み'!$A$925</f>
        <v/>
      </c>
      <c r="C2853" s="19" t="n">
        <v>2026</v>
      </c>
      <c r="D2853" t="inlineStr">
        <is>
          <t>いいえ</t>
        </is>
      </c>
      <c r="E2853" s="18" t="n">
        <v>80000</v>
      </c>
      <c r="F2853" s="18" t="n">
        <v>0</v>
      </c>
      <c r="G2853" s="18" t="n">
        <v>80000</v>
      </c>
      <c r="H2853" s="18" t="n">
        <v>80000</v>
      </c>
      <c r="I2853" s="18" t="n">
        <v>0</v>
      </c>
      <c r="J2853" s="18">
        <f>ROUND(MIN(B2853/12,650000)*12*0.0915+MIN(B2853/12,1390000)*12*(0.0504+0)+B2853*0.005,0)</f>
        <v/>
      </c>
      <c r="K2853" s="18" t="n">
        <v>0</v>
      </c>
      <c r="L2853" s="18" t="n">
        <v>0</v>
      </c>
      <c r="M2853" s="18">
        <f>ROUND(IF(C2853&gt;=2026,IF(B2853&lt;741000,0,IF(B2853&lt;2191000,B2853-740000,IF(B2853&lt;2193000,1451000,IF(B2853&lt;2196000,1453000,IF(B2853&lt;2200000,1456000,IF(B2853&lt;3600000,ROUNDDOWN(B2853/4,-3)*2.8-80000,IF(B2853&lt;6600000,ROUNDDOWN(B2853/4,-3)*3.2-440000,IF(B2853&lt;8500000,ROUNDDOWN(B2853*0.9,0)-1100000,B2853-1950000)))))))),IF(B2853&lt;651000,0,IF(B2853&lt;1900000,B2853-650000,IF(B2853&lt;3600000,ROUNDDOWN(B2853/4,-3)*2.8-80000,IF(B2853&lt;6600000,ROUNDDOWN(B2853/4,-3)*3.2-440000,IF(B2853&lt;8500000,ROUNDDOWN(B2853*0.9,0)-1100000,B2853-1950000)))))),0)</f>
        <v/>
      </c>
      <c r="N2853" s="18">
        <f>IF(M2853&gt;23500000,NA(),IF(C2853&gt;=2026,IF(M2853&lt;=4890000,1040000,IF(M2853&lt;=6550000,670000,620000)),IF(M2853&lt;=1320000,950000,IF(M2853&lt;=3360000,880000,IF(M2853&lt;=4890000,680000,IF(M2853&lt;=6550000,630000,580000))))))</f>
        <v/>
      </c>
      <c r="O2853" s="18">
        <f>IF(F2853&lt;=0,IF(AND(D2853="はい",C2853&gt;=2026,C2853&lt;=2027),IF(E2853&lt;=0,0,IF(E2853&lt;=30000,E2853,IF(E2853&lt;=60000,ROUNDUP(E2853/2,0)+15000,IF(E2853&lt;=120000,ROUNDUP(E2853/4,0)+30000,60000)))),IF(E2853&lt;=0,0,IF(E2853&lt;=20000,E2853,IF(E2853&lt;=40000,ROUNDUP(E2853/2,0)+10000,IF(E2853&lt;=80000,ROUNDUP(E2853/4,0)+20000,40000))))),IF(E2853&lt;=0,IF(F2853&lt;=0,0,IF(F2853&lt;=25000,F2853,IF(F2853&lt;=50000,ROUNDUP(F2853/2,0)+12500,IF(F2853&lt;=100000,ROUNDUP(F2853/4,0)+25000,50000)))),MAX(IF(F2853&lt;=0,0,IF(F2853&lt;=25000,F2853,IF(F2853&lt;=50000,ROUNDUP(F2853/2,0)+12500,IF(F2853&lt;=100000,ROUNDUP(F2853/4,0)+25000,50000)))),MIN(IF(AND(D2853="はい",C2853&gt;=2026,C2853&lt;=2027),IF(E2853&lt;=0,0,IF(E2853&lt;=30000,E2853,IF(E2853&lt;=60000,ROUNDUP(E2853/2,0)+15000,IF(E2853&lt;=120000,ROUNDUP(E2853/4,0)+30000,60000)))),IF(E2853&lt;=0,0,IF(E2853&lt;=20000,E2853,IF(E2853&lt;=40000,ROUNDUP(E2853/2,0)+10000,IF(E2853&lt;=80000,ROUNDUP(E2853/4,0)+20000,40000)))))+IF(F2853&lt;=0,0,IF(F2853&lt;=25000,F2853,IF(F2853&lt;=50000,ROUNDUP(F2853/2,0)+12500,IF(F2853&lt;=100000,ROUNDUP(F2853/4,0)+25000,50000)))),IF(AND(D2853="はい",C2853&gt;=2026,C2853&lt;=2027),60000,40000)))))</f>
        <v/>
      </c>
      <c r="P2853" s="18">
        <f>IF(G2853&lt;=0,0,IF(G2853&lt;=20000,G2853,IF(G2853&lt;=40000,ROUNDUP(G2853/2,0)+10000,IF(G2853&lt;=80000,ROUNDUP(G2853/4,0)+20000,40000))))</f>
        <v/>
      </c>
      <c r="Q2853" s="18">
        <f>IF(I2853&lt;=0,IF(H2853&lt;=0,0,IF(H2853&lt;=20000,H2853,IF(H2853&lt;=40000,ROUNDUP(H2853/2,0)+10000,IF(H2853&lt;=80000,ROUNDUP(H2853/4,0)+20000,40000)))),IF(H2853&lt;=0,IF(I2853&lt;=0,0,IF(I2853&lt;=25000,I2853,IF(I2853&lt;=50000,ROUNDUP(I2853/2,0)+12500,IF(I2853&lt;=100000,ROUNDUP(I2853/4,0)+25000,50000)))),MAX(IF(I2853&lt;=0,0,IF(I2853&lt;=25000,I2853,IF(I2853&lt;=50000,ROUNDUP(I2853/2,0)+12500,IF(I2853&lt;=100000,ROUNDUP(I2853/4,0)+25000,50000)))),MIN(IF(H2853&lt;=0,0,IF(H2853&lt;=20000,H2853,IF(H2853&lt;=40000,ROUNDUP(H2853/2,0)+10000,IF(H2853&lt;=80000,ROUNDUP(H2853/4,0)+20000,40000))))+IF(I2853&lt;=0,0,IF(I2853&lt;=25000,I2853,IF(I2853&lt;=50000,ROUNDUP(I2853/2,0)+12500,IF(I2853&lt;=100000,ROUNDUP(I2853/4,0)+25000,50000)))),40000))))</f>
        <v/>
      </c>
      <c r="R2853" s="18">
        <f>MIN(120000,O2853+P2853+Q2853)</f>
        <v/>
      </c>
      <c r="S2853" s="18">
        <f>IF(F2853&lt;=0,IF(E2853&lt;=0,0,IF(E2853&lt;=12000,E2853,IF(E2853&lt;=32000,ROUNDUP(E2853/2,0)+6000,IF(E2853&lt;=56000,ROUNDUP(E2853/4,0)+14000,28000)))),IF(E2853&lt;=0,IF(F2853&lt;=0,0,IF(F2853&lt;=15000,F2853,IF(F2853&lt;=40000,ROUNDUP(F2853/2,0)+7500,IF(F2853&lt;=70000,ROUNDUP(F2853/4,0)+17500,35000)))),MAX(IF(F2853&lt;=0,0,IF(F2853&lt;=15000,F2853,IF(F2853&lt;=40000,ROUNDUP(F2853/2,0)+7500,IF(F2853&lt;=70000,ROUNDUP(F2853/4,0)+17500,35000)))),MIN(IF(E2853&lt;=0,0,IF(E2853&lt;=12000,E2853,IF(E2853&lt;=32000,ROUNDUP(E2853/2,0)+6000,IF(E2853&lt;=56000,ROUNDUP(E2853/4,0)+14000,28000))))+IF(F2853&lt;=0,0,IF(F2853&lt;=15000,F2853,IF(F2853&lt;=40000,ROUNDUP(F2853/2,0)+7500,IF(F2853&lt;=70000,ROUNDUP(F2853/4,0)+17500,35000)))),28000))))</f>
        <v/>
      </c>
      <c r="T2853" s="18">
        <f>IF(G2853&lt;=0,0,IF(G2853&lt;=12000,G2853,IF(G2853&lt;=32000,ROUNDUP(G2853/2,0)+6000,IF(G2853&lt;=56000,ROUNDUP(G2853/4,0)+14000,28000))))</f>
        <v/>
      </c>
      <c r="U2853" s="18">
        <f>IF(I2853&lt;=0,IF(H2853&lt;=0,0,IF(H2853&lt;=12000,H2853,IF(H2853&lt;=32000,ROUNDUP(H2853/2,0)+6000,IF(H2853&lt;=56000,ROUNDUP(H2853/4,0)+14000,28000)))),IF(H2853&lt;=0,IF(I2853&lt;=0,0,IF(I2853&lt;=15000,I2853,IF(I2853&lt;=40000,ROUNDUP(I2853/2,0)+7500,IF(I2853&lt;=70000,ROUNDUP(I2853/4,0)+17500,35000)))),MAX(IF(I2853&lt;=0,0,IF(I2853&lt;=15000,I2853,IF(I2853&lt;=40000,ROUNDUP(I2853/2,0)+7500,IF(I2853&lt;=70000,ROUNDUP(I2853/4,0)+17500,35000)))),MIN(IF(H2853&lt;=0,0,IF(H2853&lt;=12000,H2853,IF(H2853&lt;=32000,ROUNDUP(H2853/2,0)+6000,IF(H2853&lt;=56000,ROUNDUP(H2853/4,0)+14000,28000))))+IF(I2853&lt;=0,0,IF(I2853&lt;=15000,I2853,IF(I2853&lt;=40000,ROUNDUP(I2853/2,0)+7500,IF(I2853&lt;=70000,ROUNDUP(I2853/4,0)+17500,35000)))),28000))))</f>
        <v/>
      </c>
      <c r="V2853" s="18">
        <f>MIN(70000,S2853+T2853+U2853)</f>
        <v/>
      </c>
      <c r="W2853" s="18">
        <f>MAX(0,ROUNDDOWN(M2853-J2853-N2853-K2853-0,-3))</f>
        <v/>
      </c>
      <c r="X2853" s="18">
        <f>MAX(0,ROUNDDOWN(M2853-J2853-N2853-K2853-R2853,-3))</f>
        <v/>
      </c>
      <c r="Y2853" s="18">
        <f>IF(W2853&lt;=0,0,ROUNDDOWN((W2853*LOOKUP(W2853,{0,1950001,3300001,6950001,9000001,18000001,40000001},{0.05,0.1,0.2,0.23,0.33,0.4,0.45})-LOOKUP(W2853,{0,1950001,3300001,6950001,9000001,18000001,40000001},{0,97500,427500,636000,1536000,2796000,4796000}))*1.021,-2))</f>
        <v/>
      </c>
      <c r="Z2853" s="18">
        <f>IF(X2853&lt;=0,0,ROUNDDOWN((X2853*LOOKUP(X2853,{0,1950001,3300001,6950001,9000001,18000001,40000001},{0.05,0.1,0.2,0.23,0.33,0.4,0.45})-LOOKUP(X2853,{0,1950001,3300001,6950001,9000001,18000001,40000001},{0,97500,427500,636000,1536000,2796000,4796000}))*1.021,-2))</f>
        <v/>
      </c>
      <c r="AA2853" s="18">
        <f>MAX(0,ROUNDDOWN(M2853-J2853-430000-L2853-0,-3))</f>
        <v/>
      </c>
      <c r="AB2853" s="18">
        <f>MAX(0,ROUNDDOWN(M2853-J2853-430000-L2853-V2853,-3))</f>
        <v/>
      </c>
      <c r="AC2853" s="18">
        <f>IF(M2853&lt;=450000,0,MAX(0,ROUNDDOWN(AA2853*0.06-MIN(50000,AA2853)*0.03,-2))+MAX(0,ROUNDDOWN(AA2853*0.04-MIN(50000,AA2853)*0.02,-2)))</f>
        <v/>
      </c>
      <c r="AD2853" s="18">
        <f>IF(M2853&lt;=450000,0,MAX(0,ROUNDDOWN(AB2853*0.06-MIN(50000,AB2853)*0.03,-2))+MAX(0,ROUNDDOWN(AB2853*0.04-MIN(50000,AB2853)*0.02,-2)))</f>
        <v/>
      </c>
      <c r="AE2853" s="18">
        <f>Y2853-Z2853</f>
        <v/>
      </c>
      <c r="AF2853" s="18">
        <f>AC2853-AD2853</f>
        <v/>
      </c>
      <c r="AG2853" s="18">
        <f>AE2853+AF2853</f>
        <v/>
      </c>
      <c r="AH2853" s="20">
        <f>IF(W2853&lt;=0,0,LOOKUP(W2853,{0,1950001,3300001,6950001,9000001,18000001,40000001},{0.05,0.1,0.2,0.23,0.33,0.4,0.45}))</f>
        <v/>
      </c>
    </row>
    <row r="2854">
      <c r="A2854" t="inlineStr">
        <is>
          <t>1万円刻み 一般8万円</t>
        </is>
      </c>
      <c r="B2854" s="18">
        <f>'4_1万円刻み'!$A$925</f>
        <v/>
      </c>
      <c r="C2854" s="19" t="n">
        <v>2026</v>
      </c>
      <c r="D2854" t="inlineStr">
        <is>
          <t>いいえ</t>
        </is>
      </c>
      <c r="E2854" s="18" t="n">
        <v>80000</v>
      </c>
      <c r="F2854" s="18" t="n">
        <v>0</v>
      </c>
      <c r="G2854" s="18" t="n">
        <v>0</v>
      </c>
      <c r="H2854" s="18" t="n">
        <v>0</v>
      </c>
      <c r="I2854" s="18" t="n">
        <v>0</v>
      </c>
      <c r="J2854" s="18">
        <f>ROUND(MIN(B2854/12,650000)*12*0.0915+MIN(B2854/12,1390000)*12*(0.0504+0)+B2854*0.005,0)</f>
        <v/>
      </c>
      <c r="K2854" s="18" t="n">
        <v>0</v>
      </c>
      <c r="L2854" s="18" t="n">
        <v>0</v>
      </c>
      <c r="M2854" s="18">
        <f>ROUND(IF(C2854&gt;=2026,IF(B2854&lt;741000,0,IF(B2854&lt;2191000,B2854-740000,IF(B2854&lt;2193000,1451000,IF(B2854&lt;2196000,1453000,IF(B2854&lt;2200000,1456000,IF(B2854&lt;3600000,ROUNDDOWN(B2854/4,-3)*2.8-80000,IF(B2854&lt;6600000,ROUNDDOWN(B2854/4,-3)*3.2-440000,IF(B2854&lt;8500000,ROUNDDOWN(B2854*0.9,0)-1100000,B2854-1950000)))))))),IF(B2854&lt;651000,0,IF(B2854&lt;1900000,B2854-650000,IF(B2854&lt;3600000,ROUNDDOWN(B2854/4,-3)*2.8-80000,IF(B2854&lt;6600000,ROUNDDOWN(B2854/4,-3)*3.2-440000,IF(B2854&lt;8500000,ROUNDDOWN(B2854*0.9,0)-1100000,B2854-1950000)))))),0)</f>
        <v/>
      </c>
      <c r="N2854" s="18">
        <f>IF(M2854&gt;23500000,NA(),IF(C2854&gt;=2026,IF(M2854&lt;=4890000,1040000,IF(M2854&lt;=6550000,670000,620000)),IF(M2854&lt;=1320000,950000,IF(M2854&lt;=3360000,880000,IF(M2854&lt;=4890000,680000,IF(M2854&lt;=6550000,630000,580000))))))</f>
        <v/>
      </c>
      <c r="O2854" s="18">
        <f>IF(F2854&lt;=0,IF(AND(D2854="はい",C2854&gt;=2026,C2854&lt;=2027),IF(E2854&lt;=0,0,IF(E2854&lt;=30000,E2854,IF(E2854&lt;=60000,ROUNDUP(E2854/2,0)+15000,IF(E2854&lt;=120000,ROUNDUP(E2854/4,0)+30000,60000)))),IF(E2854&lt;=0,0,IF(E2854&lt;=20000,E2854,IF(E2854&lt;=40000,ROUNDUP(E2854/2,0)+10000,IF(E2854&lt;=80000,ROUNDUP(E2854/4,0)+20000,40000))))),IF(E2854&lt;=0,IF(F2854&lt;=0,0,IF(F2854&lt;=25000,F2854,IF(F2854&lt;=50000,ROUNDUP(F2854/2,0)+12500,IF(F2854&lt;=100000,ROUNDUP(F2854/4,0)+25000,50000)))),MAX(IF(F2854&lt;=0,0,IF(F2854&lt;=25000,F2854,IF(F2854&lt;=50000,ROUNDUP(F2854/2,0)+12500,IF(F2854&lt;=100000,ROUNDUP(F2854/4,0)+25000,50000)))),MIN(IF(AND(D2854="はい",C2854&gt;=2026,C2854&lt;=2027),IF(E2854&lt;=0,0,IF(E2854&lt;=30000,E2854,IF(E2854&lt;=60000,ROUNDUP(E2854/2,0)+15000,IF(E2854&lt;=120000,ROUNDUP(E2854/4,0)+30000,60000)))),IF(E2854&lt;=0,0,IF(E2854&lt;=20000,E2854,IF(E2854&lt;=40000,ROUNDUP(E2854/2,0)+10000,IF(E2854&lt;=80000,ROUNDUP(E2854/4,0)+20000,40000)))))+IF(F2854&lt;=0,0,IF(F2854&lt;=25000,F2854,IF(F2854&lt;=50000,ROUNDUP(F2854/2,0)+12500,IF(F2854&lt;=100000,ROUNDUP(F2854/4,0)+25000,50000)))),IF(AND(D2854="はい",C2854&gt;=2026,C2854&lt;=2027),60000,40000)))))</f>
        <v/>
      </c>
      <c r="P2854" s="18">
        <f>IF(G2854&lt;=0,0,IF(G2854&lt;=20000,G2854,IF(G2854&lt;=40000,ROUNDUP(G2854/2,0)+10000,IF(G2854&lt;=80000,ROUNDUP(G2854/4,0)+20000,40000))))</f>
        <v/>
      </c>
      <c r="Q2854" s="18">
        <f>IF(I2854&lt;=0,IF(H2854&lt;=0,0,IF(H2854&lt;=20000,H2854,IF(H2854&lt;=40000,ROUNDUP(H2854/2,0)+10000,IF(H2854&lt;=80000,ROUNDUP(H2854/4,0)+20000,40000)))),IF(H2854&lt;=0,IF(I2854&lt;=0,0,IF(I2854&lt;=25000,I2854,IF(I2854&lt;=50000,ROUNDUP(I2854/2,0)+12500,IF(I2854&lt;=100000,ROUNDUP(I2854/4,0)+25000,50000)))),MAX(IF(I2854&lt;=0,0,IF(I2854&lt;=25000,I2854,IF(I2854&lt;=50000,ROUNDUP(I2854/2,0)+12500,IF(I2854&lt;=100000,ROUNDUP(I2854/4,0)+25000,50000)))),MIN(IF(H2854&lt;=0,0,IF(H2854&lt;=20000,H2854,IF(H2854&lt;=40000,ROUNDUP(H2854/2,0)+10000,IF(H2854&lt;=80000,ROUNDUP(H2854/4,0)+20000,40000))))+IF(I2854&lt;=0,0,IF(I2854&lt;=25000,I2854,IF(I2854&lt;=50000,ROUNDUP(I2854/2,0)+12500,IF(I2854&lt;=100000,ROUNDUP(I2854/4,0)+25000,50000)))),40000))))</f>
        <v/>
      </c>
      <c r="R2854" s="18">
        <f>MIN(120000,O2854+P2854+Q2854)</f>
        <v/>
      </c>
      <c r="S2854" s="18">
        <f>IF(F2854&lt;=0,IF(E2854&lt;=0,0,IF(E2854&lt;=12000,E2854,IF(E2854&lt;=32000,ROUNDUP(E2854/2,0)+6000,IF(E2854&lt;=56000,ROUNDUP(E2854/4,0)+14000,28000)))),IF(E2854&lt;=0,IF(F2854&lt;=0,0,IF(F2854&lt;=15000,F2854,IF(F2854&lt;=40000,ROUNDUP(F2854/2,0)+7500,IF(F2854&lt;=70000,ROUNDUP(F2854/4,0)+17500,35000)))),MAX(IF(F2854&lt;=0,0,IF(F2854&lt;=15000,F2854,IF(F2854&lt;=40000,ROUNDUP(F2854/2,0)+7500,IF(F2854&lt;=70000,ROUNDUP(F2854/4,0)+17500,35000)))),MIN(IF(E2854&lt;=0,0,IF(E2854&lt;=12000,E2854,IF(E2854&lt;=32000,ROUNDUP(E2854/2,0)+6000,IF(E2854&lt;=56000,ROUNDUP(E2854/4,0)+14000,28000))))+IF(F2854&lt;=0,0,IF(F2854&lt;=15000,F2854,IF(F2854&lt;=40000,ROUNDUP(F2854/2,0)+7500,IF(F2854&lt;=70000,ROUNDUP(F2854/4,0)+17500,35000)))),28000))))</f>
        <v/>
      </c>
      <c r="T2854" s="18">
        <f>IF(G2854&lt;=0,0,IF(G2854&lt;=12000,G2854,IF(G2854&lt;=32000,ROUNDUP(G2854/2,0)+6000,IF(G2854&lt;=56000,ROUNDUP(G2854/4,0)+14000,28000))))</f>
        <v/>
      </c>
      <c r="U2854" s="18">
        <f>IF(I2854&lt;=0,IF(H2854&lt;=0,0,IF(H2854&lt;=12000,H2854,IF(H2854&lt;=32000,ROUNDUP(H2854/2,0)+6000,IF(H2854&lt;=56000,ROUNDUP(H2854/4,0)+14000,28000)))),IF(H2854&lt;=0,IF(I2854&lt;=0,0,IF(I2854&lt;=15000,I2854,IF(I2854&lt;=40000,ROUNDUP(I2854/2,0)+7500,IF(I2854&lt;=70000,ROUNDUP(I2854/4,0)+17500,35000)))),MAX(IF(I2854&lt;=0,0,IF(I2854&lt;=15000,I2854,IF(I2854&lt;=40000,ROUNDUP(I2854/2,0)+7500,IF(I2854&lt;=70000,ROUNDUP(I2854/4,0)+17500,35000)))),MIN(IF(H2854&lt;=0,0,IF(H2854&lt;=12000,H2854,IF(H2854&lt;=32000,ROUNDUP(H2854/2,0)+6000,IF(H2854&lt;=56000,ROUNDUP(H2854/4,0)+14000,28000))))+IF(I2854&lt;=0,0,IF(I2854&lt;=15000,I2854,IF(I2854&lt;=40000,ROUNDUP(I2854/2,0)+7500,IF(I2854&lt;=70000,ROUNDUP(I2854/4,0)+17500,35000)))),28000))))</f>
        <v/>
      </c>
      <c r="V2854" s="18">
        <f>MIN(70000,S2854+T2854+U2854)</f>
        <v/>
      </c>
      <c r="W2854" s="18">
        <f>MAX(0,ROUNDDOWN(M2854-J2854-N2854-K2854-0,-3))</f>
        <v/>
      </c>
      <c r="X2854" s="18">
        <f>MAX(0,ROUNDDOWN(M2854-J2854-N2854-K2854-R2854,-3))</f>
        <v/>
      </c>
      <c r="Y2854" s="18">
        <f>IF(W2854&lt;=0,0,ROUNDDOWN((W2854*LOOKUP(W2854,{0,1950001,3300001,6950001,9000001,18000001,40000001},{0.05,0.1,0.2,0.23,0.33,0.4,0.45})-LOOKUP(W2854,{0,1950001,3300001,6950001,9000001,18000001,40000001},{0,97500,427500,636000,1536000,2796000,4796000}))*1.021,-2))</f>
        <v/>
      </c>
      <c r="Z2854" s="18">
        <f>IF(X2854&lt;=0,0,ROUNDDOWN((X2854*LOOKUP(X2854,{0,1950001,3300001,6950001,9000001,18000001,40000001},{0.05,0.1,0.2,0.23,0.33,0.4,0.45})-LOOKUP(X2854,{0,1950001,3300001,6950001,9000001,18000001,40000001},{0,97500,427500,636000,1536000,2796000,4796000}))*1.021,-2))</f>
        <v/>
      </c>
      <c r="AA2854" s="18">
        <f>MAX(0,ROUNDDOWN(M2854-J2854-430000-L2854-0,-3))</f>
        <v/>
      </c>
      <c r="AB2854" s="18">
        <f>MAX(0,ROUNDDOWN(M2854-J2854-430000-L2854-V2854,-3))</f>
        <v/>
      </c>
      <c r="AC2854" s="18">
        <f>IF(M2854&lt;=450000,0,MAX(0,ROUNDDOWN(AA2854*0.06-MIN(50000,AA2854)*0.03,-2))+MAX(0,ROUNDDOWN(AA2854*0.04-MIN(50000,AA2854)*0.02,-2)))</f>
        <v/>
      </c>
      <c r="AD2854" s="18">
        <f>IF(M2854&lt;=450000,0,MAX(0,ROUNDDOWN(AB2854*0.06-MIN(50000,AB2854)*0.03,-2))+MAX(0,ROUNDDOWN(AB2854*0.04-MIN(50000,AB2854)*0.02,-2)))</f>
        <v/>
      </c>
      <c r="AE2854" s="18">
        <f>Y2854-Z2854</f>
        <v/>
      </c>
      <c r="AF2854" s="18">
        <f>AC2854-AD2854</f>
        <v/>
      </c>
      <c r="AG2854" s="18">
        <f>AE2854+AF2854</f>
        <v/>
      </c>
      <c r="AH2854" s="20">
        <f>IF(W2854&lt;=0,0,LOOKUP(W2854,{0,1950001,3300001,6950001,9000001,18000001,40000001},{0.05,0.1,0.2,0.23,0.33,0.4,0.45}))</f>
        <v/>
      </c>
    </row>
    <row r="2855">
      <c r="A2855" t="inlineStr">
        <is>
          <t>1万円刻み 特例あり一般12万円</t>
        </is>
      </c>
      <c r="B2855" s="18">
        <f>'4_1万円刻み'!$A$925</f>
        <v/>
      </c>
      <c r="C2855" s="19" t="n">
        <v>2026</v>
      </c>
      <c r="D2855" t="inlineStr">
        <is>
          <t>はい</t>
        </is>
      </c>
      <c r="E2855" s="18" t="n">
        <v>120000</v>
      </c>
      <c r="F2855" s="18" t="n">
        <v>0</v>
      </c>
      <c r="G2855" s="18" t="n">
        <v>0</v>
      </c>
      <c r="H2855" s="18" t="n">
        <v>0</v>
      </c>
      <c r="I2855" s="18" t="n">
        <v>0</v>
      </c>
      <c r="J2855" s="18">
        <f>ROUND(MIN(B2855/12,650000)*12*0.0915+MIN(B2855/12,1390000)*12*(0.0504+0)+B2855*0.005,0)</f>
        <v/>
      </c>
      <c r="K2855" s="18" t="n">
        <v>0</v>
      </c>
      <c r="L2855" s="18" t="n">
        <v>0</v>
      </c>
      <c r="M2855" s="18">
        <f>ROUND(IF(C2855&gt;=2026,IF(B2855&lt;741000,0,IF(B2855&lt;2191000,B2855-740000,IF(B2855&lt;2193000,1451000,IF(B2855&lt;2196000,1453000,IF(B2855&lt;2200000,1456000,IF(B2855&lt;3600000,ROUNDDOWN(B2855/4,-3)*2.8-80000,IF(B2855&lt;6600000,ROUNDDOWN(B2855/4,-3)*3.2-440000,IF(B2855&lt;8500000,ROUNDDOWN(B2855*0.9,0)-1100000,B2855-1950000)))))))),IF(B2855&lt;651000,0,IF(B2855&lt;1900000,B2855-650000,IF(B2855&lt;3600000,ROUNDDOWN(B2855/4,-3)*2.8-80000,IF(B2855&lt;6600000,ROUNDDOWN(B2855/4,-3)*3.2-440000,IF(B2855&lt;8500000,ROUNDDOWN(B2855*0.9,0)-1100000,B2855-1950000)))))),0)</f>
        <v/>
      </c>
      <c r="N2855" s="18">
        <f>IF(M2855&gt;23500000,NA(),IF(C2855&gt;=2026,IF(M2855&lt;=4890000,1040000,IF(M2855&lt;=6550000,670000,620000)),IF(M2855&lt;=1320000,950000,IF(M2855&lt;=3360000,880000,IF(M2855&lt;=4890000,680000,IF(M2855&lt;=6550000,630000,580000))))))</f>
        <v/>
      </c>
      <c r="O2855" s="18">
        <f>IF(F2855&lt;=0,IF(AND(D2855="はい",C2855&gt;=2026,C2855&lt;=2027),IF(E2855&lt;=0,0,IF(E2855&lt;=30000,E2855,IF(E2855&lt;=60000,ROUNDUP(E2855/2,0)+15000,IF(E2855&lt;=120000,ROUNDUP(E2855/4,0)+30000,60000)))),IF(E2855&lt;=0,0,IF(E2855&lt;=20000,E2855,IF(E2855&lt;=40000,ROUNDUP(E2855/2,0)+10000,IF(E2855&lt;=80000,ROUNDUP(E2855/4,0)+20000,40000))))),IF(E2855&lt;=0,IF(F2855&lt;=0,0,IF(F2855&lt;=25000,F2855,IF(F2855&lt;=50000,ROUNDUP(F2855/2,0)+12500,IF(F2855&lt;=100000,ROUNDUP(F2855/4,0)+25000,50000)))),MAX(IF(F2855&lt;=0,0,IF(F2855&lt;=25000,F2855,IF(F2855&lt;=50000,ROUNDUP(F2855/2,0)+12500,IF(F2855&lt;=100000,ROUNDUP(F2855/4,0)+25000,50000)))),MIN(IF(AND(D2855="はい",C2855&gt;=2026,C2855&lt;=2027),IF(E2855&lt;=0,0,IF(E2855&lt;=30000,E2855,IF(E2855&lt;=60000,ROUNDUP(E2855/2,0)+15000,IF(E2855&lt;=120000,ROUNDUP(E2855/4,0)+30000,60000)))),IF(E2855&lt;=0,0,IF(E2855&lt;=20000,E2855,IF(E2855&lt;=40000,ROUNDUP(E2855/2,0)+10000,IF(E2855&lt;=80000,ROUNDUP(E2855/4,0)+20000,40000)))))+IF(F2855&lt;=0,0,IF(F2855&lt;=25000,F2855,IF(F2855&lt;=50000,ROUNDUP(F2855/2,0)+12500,IF(F2855&lt;=100000,ROUNDUP(F2855/4,0)+25000,50000)))),IF(AND(D2855="はい",C2855&gt;=2026,C2855&lt;=2027),60000,40000)))))</f>
        <v/>
      </c>
      <c r="P2855" s="18">
        <f>IF(G2855&lt;=0,0,IF(G2855&lt;=20000,G2855,IF(G2855&lt;=40000,ROUNDUP(G2855/2,0)+10000,IF(G2855&lt;=80000,ROUNDUP(G2855/4,0)+20000,40000))))</f>
        <v/>
      </c>
      <c r="Q2855" s="18">
        <f>IF(I2855&lt;=0,IF(H2855&lt;=0,0,IF(H2855&lt;=20000,H2855,IF(H2855&lt;=40000,ROUNDUP(H2855/2,0)+10000,IF(H2855&lt;=80000,ROUNDUP(H2855/4,0)+20000,40000)))),IF(H2855&lt;=0,IF(I2855&lt;=0,0,IF(I2855&lt;=25000,I2855,IF(I2855&lt;=50000,ROUNDUP(I2855/2,0)+12500,IF(I2855&lt;=100000,ROUNDUP(I2855/4,0)+25000,50000)))),MAX(IF(I2855&lt;=0,0,IF(I2855&lt;=25000,I2855,IF(I2855&lt;=50000,ROUNDUP(I2855/2,0)+12500,IF(I2855&lt;=100000,ROUNDUP(I2855/4,0)+25000,50000)))),MIN(IF(H2855&lt;=0,0,IF(H2855&lt;=20000,H2855,IF(H2855&lt;=40000,ROUNDUP(H2855/2,0)+10000,IF(H2855&lt;=80000,ROUNDUP(H2855/4,0)+20000,40000))))+IF(I2855&lt;=0,0,IF(I2855&lt;=25000,I2855,IF(I2855&lt;=50000,ROUNDUP(I2855/2,0)+12500,IF(I2855&lt;=100000,ROUNDUP(I2855/4,0)+25000,50000)))),40000))))</f>
        <v/>
      </c>
      <c r="R2855" s="18">
        <f>MIN(120000,O2855+P2855+Q2855)</f>
        <v/>
      </c>
      <c r="S2855" s="18">
        <f>IF(F2855&lt;=0,IF(E2855&lt;=0,0,IF(E2855&lt;=12000,E2855,IF(E2855&lt;=32000,ROUNDUP(E2855/2,0)+6000,IF(E2855&lt;=56000,ROUNDUP(E2855/4,0)+14000,28000)))),IF(E2855&lt;=0,IF(F2855&lt;=0,0,IF(F2855&lt;=15000,F2855,IF(F2855&lt;=40000,ROUNDUP(F2855/2,0)+7500,IF(F2855&lt;=70000,ROUNDUP(F2855/4,0)+17500,35000)))),MAX(IF(F2855&lt;=0,0,IF(F2855&lt;=15000,F2855,IF(F2855&lt;=40000,ROUNDUP(F2855/2,0)+7500,IF(F2855&lt;=70000,ROUNDUP(F2855/4,0)+17500,35000)))),MIN(IF(E2855&lt;=0,0,IF(E2855&lt;=12000,E2855,IF(E2855&lt;=32000,ROUNDUP(E2855/2,0)+6000,IF(E2855&lt;=56000,ROUNDUP(E2855/4,0)+14000,28000))))+IF(F2855&lt;=0,0,IF(F2855&lt;=15000,F2855,IF(F2855&lt;=40000,ROUNDUP(F2855/2,0)+7500,IF(F2855&lt;=70000,ROUNDUP(F2855/4,0)+17500,35000)))),28000))))</f>
        <v/>
      </c>
      <c r="T2855" s="18">
        <f>IF(G2855&lt;=0,0,IF(G2855&lt;=12000,G2855,IF(G2855&lt;=32000,ROUNDUP(G2855/2,0)+6000,IF(G2855&lt;=56000,ROUNDUP(G2855/4,0)+14000,28000))))</f>
        <v/>
      </c>
      <c r="U2855" s="18">
        <f>IF(I2855&lt;=0,IF(H2855&lt;=0,0,IF(H2855&lt;=12000,H2855,IF(H2855&lt;=32000,ROUNDUP(H2855/2,0)+6000,IF(H2855&lt;=56000,ROUNDUP(H2855/4,0)+14000,28000)))),IF(H2855&lt;=0,IF(I2855&lt;=0,0,IF(I2855&lt;=15000,I2855,IF(I2855&lt;=40000,ROUNDUP(I2855/2,0)+7500,IF(I2855&lt;=70000,ROUNDUP(I2855/4,0)+17500,35000)))),MAX(IF(I2855&lt;=0,0,IF(I2855&lt;=15000,I2855,IF(I2855&lt;=40000,ROUNDUP(I2855/2,0)+7500,IF(I2855&lt;=70000,ROUNDUP(I2855/4,0)+17500,35000)))),MIN(IF(H2855&lt;=0,0,IF(H2855&lt;=12000,H2855,IF(H2855&lt;=32000,ROUNDUP(H2855/2,0)+6000,IF(H2855&lt;=56000,ROUNDUP(H2855/4,0)+14000,28000))))+IF(I2855&lt;=0,0,IF(I2855&lt;=15000,I2855,IF(I2855&lt;=40000,ROUNDUP(I2855/2,0)+7500,IF(I2855&lt;=70000,ROUNDUP(I2855/4,0)+17500,35000)))),28000))))</f>
        <v/>
      </c>
      <c r="V2855" s="18">
        <f>MIN(70000,S2855+T2855+U2855)</f>
        <v/>
      </c>
      <c r="W2855" s="18">
        <f>MAX(0,ROUNDDOWN(M2855-J2855-N2855-K2855-0,-3))</f>
        <v/>
      </c>
      <c r="X2855" s="18">
        <f>MAX(0,ROUNDDOWN(M2855-J2855-N2855-K2855-R2855,-3))</f>
        <v/>
      </c>
      <c r="Y2855" s="18">
        <f>IF(W2855&lt;=0,0,ROUNDDOWN((W2855*LOOKUP(W2855,{0,1950001,3300001,6950001,9000001,18000001,40000001},{0.05,0.1,0.2,0.23,0.33,0.4,0.45})-LOOKUP(W2855,{0,1950001,3300001,6950001,9000001,18000001,40000001},{0,97500,427500,636000,1536000,2796000,4796000}))*1.021,-2))</f>
        <v/>
      </c>
      <c r="Z2855" s="18">
        <f>IF(X2855&lt;=0,0,ROUNDDOWN((X2855*LOOKUP(X2855,{0,1950001,3300001,6950001,9000001,18000001,40000001},{0.05,0.1,0.2,0.23,0.33,0.4,0.45})-LOOKUP(X2855,{0,1950001,3300001,6950001,9000001,18000001,40000001},{0,97500,427500,636000,1536000,2796000,4796000}))*1.021,-2))</f>
        <v/>
      </c>
      <c r="AA2855" s="18">
        <f>MAX(0,ROUNDDOWN(M2855-J2855-430000-L2855-0,-3))</f>
        <v/>
      </c>
      <c r="AB2855" s="18">
        <f>MAX(0,ROUNDDOWN(M2855-J2855-430000-L2855-V2855,-3))</f>
        <v/>
      </c>
      <c r="AC2855" s="18">
        <f>IF(M2855&lt;=450000,0,MAX(0,ROUNDDOWN(AA2855*0.06-MIN(50000,AA2855)*0.03,-2))+MAX(0,ROUNDDOWN(AA2855*0.04-MIN(50000,AA2855)*0.02,-2)))</f>
        <v/>
      </c>
      <c r="AD2855" s="18">
        <f>IF(M2855&lt;=450000,0,MAX(0,ROUNDDOWN(AB2855*0.06-MIN(50000,AB2855)*0.03,-2))+MAX(0,ROUNDDOWN(AB2855*0.04-MIN(50000,AB2855)*0.02,-2)))</f>
        <v/>
      </c>
      <c r="AE2855" s="18">
        <f>Y2855-Z2855</f>
        <v/>
      </c>
      <c r="AF2855" s="18">
        <f>AC2855-AD2855</f>
        <v/>
      </c>
      <c r="AG2855" s="18">
        <f>AE2855+AF2855</f>
        <v/>
      </c>
      <c r="AH2855" s="20">
        <f>IF(W2855&lt;=0,0,LOOKUP(W2855,{0,1950001,3300001,6950001,9000001,18000001,40000001},{0.05,0.1,0.2,0.23,0.33,0.4,0.45}))</f>
        <v/>
      </c>
    </row>
    <row r="2856">
      <c r="A2856" t="inlineStr">
        <is>
          <t>1万円刻み 3区分8万円ずつ</t>
        </is>
      </c>
      <c r="B2856" s="18">
        <f>'4_1万円刻み'!$A$926</f>
        <v/>
      </c>
      <c r="C2856" s="19" t="n">
        <v>2026</v>
      </c>
      <c r="D2856" t="inlineStr">
        <is>
          <t>いいえ</t>
        </is>
      </c>
      <c r="E2856" s="18" t="n">
        <v>80000</v>
      </c>
      <c r="F2856" s="18" t="n">
        <v>0</v>
      </c>
      <c r="G2856" s="18" t="n">
        <v>80000</v>
      </c>
      <c r="H2856" s="18" t="n">
        <v>80000</v>
      </c>
      <c r="I2856" s="18" t="n">
        <v>0</v>
      </c>
      <c r="J2856" s="18">
        <f>ROUND(MIN(B2856/12,650000)*12*0.0915+MIN(B2856/12,1390000)*12*(0.0504+0)+B2856*0.005,0)</f>
        <v/>
      </c>
      <c r="K2856" s="18" t="n">
        <v>0</v>
      </c>
      <c r="L2856" s="18" t="n">
        <v>0</v>
      </c>
      <c r="M2856" s="18">
        <f>ROUND(IF(C2856&gt;=2026,IF(B2856&lt;741000,0,IF(B2856&lt;2191000,B2856-740000,IF(B2856&lt;2193000,1451000,IF(B2856&lt;2196000,1453000,IF(B2856&lt;2200000,1456000,IF(B2856&lt;3600000,ROUNDDOWN(B2856/4,-3)*2.8-80000,IF(B2856&lt;6600000,ROUNDDOWN(B2856/4,-3)*3.2-440000,IF(B2856&lt;8500000,ROUNDDOWN(B2856*0.9,0)-1100000,B2856-1950000)))))))),IF(B2856&lt;651000,0,IF(B2856&lt;1900000,B2856-650000,IF(B2856&lt;3600000,ROUNDDOWN(B2856/4,-3)*2.8-80000,IF(B2856&lt;6600000,ROUNDDOWN(B2856/4,-3)*3.2-440000,IF(B2856&lt;8500000,ROUNDDOWN(B2856*0.9,0)-1100000,B2856-1950000)))))),0)</f>
        <v/>
      </c>
      <c r="N2856" s="18">
        <f>IF(M2856&gt;23500000,NA(),IF(C2856&gt;=2026,IF(M2856&lt;=4890000,1040000,IF(M2856&lt;=6550000,670000,620000)),IF(M2856&lt;=1320000,950000,IF(M2856&lt;=3360000,880000,IF(M2856&lt;=4890000,680000,IF(M2856&lt;=6550000,630000,580000))))))</f>
        <v/>
      </c>
      <c r="O2856" s="18">
        <f>IF(F2856&lt;=0,IF(AND(D2856="はい",C2856&gt;=2026,C2856&lt;=2027),IF(E2856&lt;=0,0,IF(E2856&lt;=30000,E2856,IF(E2856&lt;=60000,ROUNDUP(E2856/2,0)+15000,IF(E2856&lt;=120000,ROUNDUP(E2856/4,0)+30000,60000)))),IF(E2856&lt;=0,0,IF(E2856&lt;=20000,E2856,IF(E2856&lt;=40000,ROUNDUP(E2856/2,0)+10000,IF(E2856&lt;=80000,ROUNDUP(E2856/4,0)+20000,40000))))),IF(E2856&lt;=0,IF(F2856&lt;=0,0,IF(F2856&lt;=25000,F2856,IF(F2856&lt;=50000,ROUNDUP(F2856/2,0)+12500,IF(F2856&lt;=100000,ROUNDUP(F2856/4,0)+25000,50000)))),MAX(IF(F2856&lt;=0,0,IF(F2856&lt;=25000,F2856,IF(F2856&lt;=50000,ROUNDUP(F2856/2,0)+12500,IF(F2856&lt;=100000,ROUNDUP(F2856/4,0)+25000,50000)))),MIN(IF(AND(D2856="はい",C2856&gt;=2026,C2856&lt;=2027),IF(E2856&lt;=0,0,IF(E2856&lt;=30000,E2856,IF(E2856&lt;=60000,ROUNDUP(E2856/2,0)+15000,IF(E2856&lt;=120000,ROUNDUP(E2856/4,0)+30000,60000)))),IF(E2856&lt;=0,0,IF(E2856&lt;=20000,E2856,IF(E2856&lt;=40000,ROUNDUP(E2856/2,0)+10000,IF(E2856&lt;=80000,ROUNDUP(E2856/4,0)+20000,40000)))))+IF(F2856&lt;=0,0,IF(F2856&lt;=25000,F2856,IF(F2856&lt;=50000,ROUNDUP(F2856/2,0)+12500,IF(F2856&lt;=100000,ROUNDUP(F2856/4,0)+25000,50000)))),IF(AND(D2856="はい",C2856&gt;=2026,C2856&lt;=2027),60000,40000)))))</f>
        <v/>
      </c>
      <c r="P2856" s="18">
        <f>IF(G2856&lt;=0,0,IF(G2856&lt;=20000,G2856,IF(G2856&lt;=40000,ROUNDUP(G2856/2,0)+10000,IF(G2856&lt;=80000,ROUNDUP(G2856/4,0)+20000,40000))))</f>
        <v/>
      </c>
      <c r="Q2856" s="18">
        <f>IF(I2856&lt;=0,IF(H2856&lt;=0,0,IF(H2856&lt;=20000,H2856,IF(H2856&lt;=40000,ROUNDUP(H2856/2,0)+10000,IF(H2856&lt;=80000,ROUNDUP(H2856/4,0)+20000,40000)))),IF(H2856&lt;=0,IF(I2856&lt;=0,0,IF(I2856&lt;=25000,I2856,IF(I2856&lt;=50000,ROUNDUP(I2856/2,0)+12500,IF(I2856&lt;=100000,ROUNDUP(I2856/4,0)+25000,50000)))),MAX(IF(I2856&lt;=0,0,IF(I2856&lt;=25000,I2856,IF(I2856&lt;=50000,ROUNDUP(I2856/2,0)+12500,IF(I2856&lt;=100000,ROUNDUP(I2856/4,0)+25000,50000)))),MIN(IF(H2856&lt;=0,0,IF(H2856&lt;=20000,H2856,IF(H2856&lt;=40000,ROUNDUP(H2856/2,0)+10000,IF(H2856&lt;=80000,ROUNDUP(H2856/4,0)+20000,40000))))+IF(I2856&lt;=0,0,IF(I2856&lt;=25000,I2856,IF(I2856&lt;=50000,ROUNDUP(I2856/2,0)+12500,IF(I2856&lt;=100000,ROUNDUP(I2856/4,0)+25000,50000)))),40000))))</f>
        <v/>
      </c>
      <c r="R2856" s="18">
        <f>MIN(120000,O2856+P2856+Q2856)</f>
        <v/>
      </c>
      <c r="S2856" s="18">
        <f>IF(F2856&lt;=0,IF(E2856&lt;=0,0,IF(E2856&lt;=12000,E2856,IF(E2856&lt;=32000,ROUNDUP(E2856/2,0)+6000,IF(E2856&lt;=56000,ROUNDUP(E2856/4,0)+14000,28000)))),IF(E2856&lt;=0,IF(F2856&lt;=0,0,IF(F2856&lt;=15000,F2856,IF(F2856&lt;=40000,ROUNDUP(F2856/2,0)+7500,IF(F2856&lt;=70000,ROUNDUP(F2856/4,0)+17500,35000)))),MAX(IF(F2856&lt;=0,0,IF(F2856&lt;=15000,F2856,IF(F2856&lt;=40000,ROUNDUP(F2856/2,0)+7500,IF(F2856&lt;=70000,ROUNDUP(F2856/4,0)+17500,35000)))),MIN(IF(E2856&lt;=0,0,IF(E2856&lt;=12000,E2856,IF(E2856&lt;=32000,ROUNDUP(E2856/2,0)+6000,IF(E2856&lt;=56000,ROUNDUP(E2856/4,0)+14000,28000))))+IF(F2856&lt;=0,0,IF(F2856&lt;=15000,F2856,IF(F2856&lt;=40000,ROUNDUP(F2856/2,0)+7500,IF(F2856&lt;=70000,ROUNDUP(F2856/4,0)+17500,35000)))),28000))))</f>
        <v/>
      </c>
      <c r="T2856" s="18">
        <f>IF(G2856&lt;=0,0,IF(G2856&lt;=12000,G2856,IF(G2856&lt;=32000,ROUNDUP(G2856/2,0)+6000,IF(G2856&lt;=56000,ROUNDUP(G2856/4,0)+14000,28000))))</f>
        <v/>
      </c>
      <c r="U2856" s="18">
        <f>IF(I2856&lt;=0,IF(H2856&lt;=0,0,IF(H2856&lt;=12000,H2856,IF(H2856&lt;=32000,ROUNDUP(H2856/2,0)+6000,IF(H2856&lt;=56000,ROUNDUP(H2856/4,0)+14000,28000)))),IF(H2856&lt;=0,IF(I2856&lt;=0,0,IF(I2856&lt;=15000,I2856,IF(I2856&lt;=40000,ROUNDUP(I2856/2,0)+7500,IF(I2856&lt;=70000,ROUNDUP(I2856/4,0)+17500,35000)))),MAX(IF(I2856&lt;=0,0,IF(I2856&lt;=15000,I2856,IF(I2856&lt;=40000,ROUNDUP(I2856/2,0)+7500,IF(I2856&lt;=70000,ROUNDUP(I2856/4,0)+17500,35000)))),MIN(IF(H2856&lt;=0,0,IF(H2856&lt;=12000,H2856,IF(H2856&lt;=32000,ROUNDUP(H2856/2,0)+6000,IF(H2856&lt;=56000,ROUNDUP(H2856/4,0)+14000,28000))))+IF(I2856&lt;=0,0,IF(I2856&lt;=15000,I2856,IF(I2856&lt;=40000,ROUNDUP(I2856/2,0)+7500,IF(I2856&lt;=70000,ROUNDUP(I2856/4,0)+17500,35000)))),28000))))</f>
        <v/>
      </c>
      <c r="V2856" s="18">
        <f>MIN(70000,S2856+T2856+U2856)</f>
        <v/>
      </c>
      <c r="W2856" s="18">
        <f>MAX(0,ROUNDDOWN(M2856-J2856-N2856-K2856-0,-3))</f>
        <v/>
      </c>
      <c r="X2856" s="18">
        <f>MAX(0,ROUNDDOWN(M2856-J2856-N2856-K2856-R2856,-3))</f>
        <v/>
      </c>
      <c r="Y2856" s="18">
        <f>IF(W2856&lt;=0,0,ROUNDDOWN((W2856*LOOKUP(W2856,{0,1950001,3300001,6950001,9000001,18000001,40000001},{0.05,0.1,0.2,0.23,0.33,0.4,0.45})-LOOKUP(W2856,{0,1950001,3300001,6950001,9000001,18000001,40000001},{0,97500,427500,636000,1536000,2796000,4796000}))*1.021,-2))</f>
        <v/>
      </c>
      <c r="Z2856" s="18">
        <f>IF(X2856&lt;=0,0,ROUNDDOWN((X2856*LOOKUP(X2856,{0,1950001,3300001,6950001,9000001,18000001,40000001},{0.05,0.1,0.2,0.23,0.33,0.4,0.45})-LOOKUP(X2856,{0,1950001,3300001,6950001,9000001,18000001,40000001},{0,97500,427500,636000,1536000,2796000,4796000}))*1.021,-2))</f>
        <v/>
      </c>
      <c r="AA2856" s="18">
        <f>MAX(0,ROUNDDOWN(M2856-J2856-430000-L2856-0,-3))</f>
        <v/>
      </c>
      <c r="AB2856" s="18">
        <f>MAX(0,ROUNDDOWN(M2856-J2856-430000-L2856-V2856,-3))</f>
        <v/>
      </c>
      <c r="AC2856" s="18">
        <f>IF(M2856&lt;=450000,0,MAX(0,ROUNDDOWN(AA2856*0.06-MIN(50000,AA2856)*0.03,-2))+MAX(0,ROUNDDOWN(AA2856*0.04-MIN(50000,AA2856)*0.02,-2)))</f>
        <v/>
      </c>
      <c r="AD2856" s="18">
        <f>IF(M2856&lt;=450000,0,MAX(0,ROUNDDOWN(AB2856*0.06-MIN(50000,AB2856)*0.03,-2))+MAX(0,ROUNDDOWN(AB2856*0.04-MIN(50000,AB2856)*0.02,-2)))</f>
        <v/>
      </c>
      <c r="AE2856" s="18">
        <f>Y2856-Z2856</f>
        <v/>
      </c>
      <c r="AF2856" s="18">
        <f>AC2856-AD2856</f>
        <v/>
      </c>
      <c r="AG2856" s="18">
        <f>AE2856+AF2856</f>
        <v/>
      </c>
      <c r="AH2856" s="20">
        <f>IF(W2856&lt;=0,0,LOOKUP(W2856,{0,1950001,3300001,6950001,9000001,18000001,40000001},{0.05,0.1,0.2,0.23,0.33,0.4,0.45}))</f>
        <v/>
      </c>
    </row>
    <row r="2857">
      <c r="A2857" t="inlineStr">
        <is>
          <t>1万円刻み 一般8万円</t>
        </is>
      </c>
      <c r="B2857" s="18">
        <f>'4_1万円刻み'!$A$926</f>
        <v/>
      </c>
      <c r="C2857" s="19" t="n">
        <v>2026</v>
      </c>
      <c r="D2857" t="inlineStr">
        <is>
          <t>いいえ</t>
        </is>
      </c>
      <c r="E2857" s="18" t="n">
        <v>80000</v>
      </c>
      <c r="F2857" s="18" t="n">
        <v>0</v>
      </c>
      <c r="G2857" s="18" t="n">
        <v>0</v>
      </c>
      <c r="H2857" s="18" t="n">
        <v>0</v>
      </c>
      <c r="I2857" s="18" t="n">
        <v>0</v>
      </c>
      <c r="J2857" s="18">
        <f>ROUND(MIN(B2857/12,650000)*12*0.0915+MIN(B2857/12,1390000)*12*(0.0504+0)+B2857*0.005,0)</f>
        <v/>
      </c>
      <c r="K2857" s="18" t="n">
        <v>0</v>
      </c>
      <c r="L2857" s="18" t="n">
        <v>0</v>
      </c>
      <c r="M2857" s="18">
        <f>ROUND(IF(C2857&gt;=2026,IF(B2857&lt;741000,0,IF(B2857&lt;2191000,B2857-740000,IF(B2857&lt;2193000,1451000,IF(B2857&lt;2196000,1453000,IF(B2857&lt;2200000,1456000,IF(B2857&lt;3600000,ROUNDDOWN(B2857/4,-3)*2.8-80000,IF(B2857&lt;6600000,ROUNDDOWN(B2857/4,-3)*3.2-440000,IF(B2857&lt;8500000,ROUNDDOWN(B2857*0.9,0)-1100000,B2857-1950000)))))))),IF(B2857&lt;651000,0,IF(B2857&lt;1900000,B2857-650000,IF(B2857&lt;3600000,ROUNDDOWN(B2857/4,-3)*2.8-80000,IF(B2857&lt;6600000,ROUNDDOWN(B2857/4,-3)*3.2-440000,IF(B2857&lt;8500000,ROUNDDOWN(B2857*0.9,0)-1100000,B2857-1950000)))))),0)</f>
        <v/>
      </c>
      <c r="N2857" s="18">
        <f>IF(M2857&gt;23500000,NA(),IF(C2857&gt;=2026,IF(M2857&lt;=4890000,1040000,IF(M2857&lt;=6550000,670000,620000)),IF(M2857&lt;=1320000,950000,IF(M2857&lt;=3360000,880000,IF(M2857&lt;=4890000,680000,IF(M2857&lt;=6550000,630000,580000))))))</f>
        <v/>
      </c>
      <c r="O2857" s="18">
        <f>IF(F2857&lt;=0,IF(AND(D2857="はい",C2857&gt;=2026,C2857&lt;=2027),IF(E2857&lt;=0,0,IF(E2857&lt;=30000,E2857,IF(E2857&lt;=60000,ROUNDUP(E2857/2,0)+15000,IF(E2857&lt;=120000,ROUNDUP(E2857/4,0)+30000,60000)))),IF(E2857&lt;=0,0,IF(E2857&lt;=20000,E2857,IF(E2857&lt;=40000,ROUNDUP(E2857/2,0)+10000,IF(E2857&lt;=80000,ROUNDUP(E2857/4,0)+20000,40000))))),IF(E2857&lt;=0,IF(F2857&lt;=0,0,IF(F2857&lt;=25000,F2857,IF(F2857&lt;=50000,ROUNDUP(F2857/2,0)+12500,IF(F2857&lt;=100000,ROUNDUP(F2857/4,0)+25000,50000)))),MAX(IF(F2857&lt;=0,0,IF(F2857&lt;=25000,F2857,IF(F2857&lt;=50000,ROUNDUP(F2857/2,0)+12500,IF(F2857&lt;=100000,ROUNDUP(F2857/4,0)+25000,50000)))),MIN(IF(AND(D2857="はい",C2857&gt;=2026,C2857&lt;=2027),IF(E2857&lt;=0,0,IF(E2857&lt;=30000,E2857,IF(E2857&lt;=60000,ROUNDUP(E2857/2,0)+15000,IF(E2857&lt;=120000,ROUNDUP(E2857/4,0)+30000,60000)))),IF(E2857&lt;=0,0,IF(E2857&lt;=20000,E2857,IF(E2857&lt;=40000,ROUNDUP(E2857/2,0)+10000,IF(E2857&lt;=80000,ROUNDUP(E2857/4,0)+20000,40000)))))+IF(F2857&lt;=0,0,IF(F2857&lt;=25000,F2857,IF(F2857&lt;=50000,ROUNDUP(F2857/2,0)+12500,IF(F2857&lt;=100000,ROUNDUP(F2857/4,0)+25000,50000)))),IF(AND(D2857="はい",C2857&gt;=2026,C2857&lt;=2027),60000,40000)))))</f>
        <v/>
      </c>
      <c r="P2857" s="18">
        <f>IF(G2857&lt;=0,0,IF(G2857&lt;=20000,G2857,IF(G2857&lt;=40000,ROUNDUP(G2857/2,0)+10000,IF(G2857&lt;=80000,ROUNDUP(G2857/4,0)+20000,40000))))</f>
        <v/>
      </c>
      <c r="Q2857" s="18">
        <f>IF(I2857&lt;=0,IF(H2857&lt;=0,0,IF(H2857&lt;=20000,H2857,IF(H2857&lt;=40000,ROUNDUP(H2857/2,0)+10000,IF(H2857&lt;=80000,ROUNDUP(H2857/4,0)+20000,40000)))),IF(H2857&lt;=0,IF(I2857&lt;=0,0,IF(I2857&lt;=25000,I2857,IF(I2857&lt;=50000,ROUNDUP(I2857/2,0)+12500,IF(I2857&lt;=100000,ROUNDUP(I2857/4,0)+25000,50000)))),MAX(IF(I2857&lt;=0,0,IF(I2857&lt;=25000,I2857,IF(I2857&lt;=50000,ROUNDUP(I2857/2,0)+12500,IF(I2857&lt;=100000,ROUNDUP(I2857/4,0)+25000,50000)))),MIN(IF(H2857&lt;=0,0,IF(H2857&lt;=20000,H2857,IF(H2857&lt;=40000,ROUNDUP(H2857/2,0)+10000,IF(H2857&lt;=80000,ROUNDUP(H2857/4,0)+20000,40000))))+IF(I2857&lt;=0,0,IF(I2857&lt;=25000,I2857,IF(I2857&lt;=50000,ROUNDUP(I2857/2,0)+12500,IF(I2857&lt;=100000,ROUNDUP(I2857/4,0)+25000,50000)))),40000))))</f>
        <v/>
      </c>
      <c r="R2857" s="18">
        <f>MIN(120000,O2857+P2857+Q2857)</f>
        <v/>
      </c>
      <c r="S2857" s="18">
        <f>IF(F2857&lt;=0,IF(E2857&lt;=0,0,IF(E2857&lt;=12000,E2857,IF(E2857&lt;=32000,ROUNDUP(E2857/2,0)+6000,IF(E2857&lt;=56000,ROUNDUP(E2857/4,0)+14000,28000)))),IF(E2857&lt;=0,IF(F2857&lt;=0,0,IF(F2857&lt;=15000,F2857,IF(F2857&lt;=40000,ROUNDUP(F2857/2,0)+7500,IF(F2857&lt;=70000,ROUNDUP(F2857/4,0)+17500,35000)))),MAX(IF(F2857&lt;=0,0,IF(F2857&lt;=15000,F2857,IF(F2857&lt;=40000,ROUNDUP(F2857/2,0)+7500,IF(F2857&lt;=70000,ROUNDUP(F2857/4,0)+17500,35000)))),MIN(IF(E2857&lt;=0,0,IF(E2857&lt;=12000,E2857,IF(E2857&lt;=32000,ROUNDUP(E2857/2,0)+6000,IF(E2857&lt;=56000,ROUNDUP(E2857/4,0)+14000,28000))))+IF(F2857&lt;=0,0,IF(F2857&lt;=15000,F2857,IF(F2857&lt;=40000,ROUNDUP(F2857/2,0)+7500,IF(F2857&lt;=70000,ROUNDUP(F2857/4,0)+17500,35000)))),28000))))</f>
        <v/>
      </c>
      <c r="T2857" s="18">
        <f>IF(G2857&lt;=0,0,IF(G2857&lt;=12000,G2857,IF(G2857&lt;=32000,ROUNDUP(G2857/2,0)+6000,IF(G2857&lt;=56000,ROUNDUP(G2857/4,0)+14000,28000))))</f>
        <v/>
      </c>
      <c r="U2857" s="18">
        <f>IF(I2857&lt;=0,IF(H2857&lt;=0,0,IF(H2857&lt;=12000,H2857,IF(H2857&lt;=32000,ROUNDUP(H2857/2,0)+6000,IF(H2857&lt;=56000,ROUNDUP(H2857/4,0)+14000,28000)))),IF(H2857&lt;=0,IF(I2857&lt;=0,0,IF(I2857&lt;=15000,I2857,IF(I2857&lt;=40000,ROUNDUP(I2857/2,0)+7500,IF(I2857&lt;=70000,ROUNDUP(I2857/4,0)+17500,35000)))),MAX(IF(I2857&lt;=0,0,IF(I2857&lt;=15000,I2857,IF(I2857&lt;=40000,ROUNDUP(I2857/2,0)+7500,IF(I2857&lt;=70000,ROUNDUP(I2857/4,0)+17500,35000)))),MIN(IF(H2857&lt;=0,0,IF(H2857&lt;=12000,H2857,IF(H2857&lt;=32000,ROUNDUP(H2857/2,0)+6000,IF(H2857&lt;=56000,ROUNDUP(H2857/4,0)+14000,28000))))+IF(I2857&lt;=0,0,IF(I2857&lt;=15000,I2857,IF(I2857&lt;=40000,ROUNDUP(I2857/2,0)+7500,IF(I2857&lt;=70000,ROUNDUP(I2857/4,0)+17500,35000)))),28000))))</f>
        <v/>
      </c>
      <c r="V2857" s="18">
        <f>MIN(70000,S2857+T2857+U2857)</f>
        <v/>
      </c>
      <c r="W2857" s="18">
        <f>MAX(0,ROUNDDOWN(M2857-J2857-N2857-K2857-0,-3))</f>
        <v/>
      </c>
      <c r="X2857" s="18">
        <f>MAX(0,ROUNDDOWN(M2857-J2857-N2857-K2857-R2857,-3))</f>
        <v/>
      </c>
      <c r="Y2857" s="18">
        <f>IF(W2857&lt;=0,0,ROUNDDOWN((W2857*LOOKUP(W2857,{0,1950001,3300001,6950001,9000001,18000001,40000001},{0.05,0.1,0.2,0.23,0.33,0.4,0.45})-LOOKUP(W2857,{0,1950001,3300001,6950001,9000001,18000001,40000001},{0,97500,427500,636000,1536000,2796000,4796000}))*1.021,-2))</f>
        <v/>
      </c>
      <c r="Z2857" s="18">
        <f>IF(X2857&lt;=0,0,ROUNDDOWN((X2857*LOOKUP(X2857,{0,1950001,3300001,6950001,9000001,18000001,40000001},{0.05,0.1,0.2,0.23,0.33,0.4,0.45})-LOOKUP(X2857,{0,1950001,3300001,6950001,9000001,18000001,40000001},{0,97500,427500,636000,1536000,2796000,4796000}))*1.021,-2))</f>
        <v/>
      </c>
      <c r="AA2857" s="18">
        <f>MAX(0,ROUNDDOWN(M2857-J2857-430000-L2857-0,-3))</f>
        <v/>
      </c>
      <c r="AB2857" s="18">
        <f>MAX(0,ROUNDDOWN(M2857-J2857-430000-L2857-V2857,-3))</f>
        <v/>
      </c>
      <c r="AC2857" s="18">
        <f>IF(M2857&lt;=450000,0,MAX(0,ROUNDDOWN(AA2857*0.06-MIN(50000,AA2857)*0.03,-2))+MAX(0,ROUNDDOWN(AA2857*0.04-MIN(50000,AA2857)*0.02,-2)))</f>
        <v/>
      </c>
      <c r="AD2857" s="18">
        <f>IF(M2857&lt;=450000,0,MAX(0,ROUNDDOWN(AB2857*0.06-MIN(50000,AB2857)*0.03,-2))+MAX(0,ROUNDDOWN(AB2857*0.04-MIN(50000,AB2857)*0.02,-2)))</f>
        <v/>
      </c>
      <c r="AE2857" s="18">
        <f>Y2857-Z2857</f>
        <v/>
      </c>
      <c r="AF2857" s="18">
        <f>AC2857-AD2857</f>
        <v/>
      </c>
      <c r="AG2857" s="18">
        <f>AE2857+AF2857</f>
        <v/>
      </c>
      <c r="AH2857" s="20">
        <f>IF(W2857&lt;=0,0,LOOKUP(W2857,{0,1950001,3300001,6950001,9000001,18000001,40000001},{0.05,0.1,0.2,0.23,0.33,0.4,0.45}))</f>
        <v/>
      </c>
    </row>
    <row r="2858">
      <c r="A2858" t="inlineStr">
        <is>
          <t>1万円刻み 特例あり一般12万円</t>
        </is>
      </c>
      <c r="B2858" s="18">
        <f>'4_1万円刻み'!$A$926</f>
        <v/>
      </c>
      <c r="C2858" s="19" t="n">
        <v>2026</v>
      </c>
      <c r="D2858" t="inlineStr">
        <is>
          <t>はい</t>
        </is>
      </c>
      <c r="E2858" s="18" t="n">
        <v>120000</v>
      </c>
      <c r="F2858" s="18" t="n">
        <v>0</v>
      </c>
      <c r="G2858" s="18" t="n">
        <v>0</v>
      </c>
      <c r="H2858" s="18" t="n">
        <v>0</v>
      </c>
      <c r="I2858" s="18" t="n">
        <v>0</v>
      </c>
      <c r="J2858" s="18">
        <f>ROUND(MIN(B2858/12,650000)*12*0.0915+MIN(B2858/12,1390000)*12*(0.0504+0)+B2858*0.005,0)</f>
        <v/>
      </c>
      <c r="K2858" s="18" t="n">
        <v>0</v>
      </c>
      <c r="L2858" s="18" t="n">
        <v>0</v>
      </c>
      <c r="M2858" s="18">
        <f>ROUND(IF(C2858&gt;=2026,IF(B2858&lt;741000,0,IF(B2858&lt;2191000,B2858-740000,IF(B2858&lt;2193000,1451000,IF(B2858&lt;2196000,1453000,IF(B2858&lt;2200000,1456000,IF(B2858&lt;3600000,ROUNDDOWN(B2858/4,-3)*2.8-80000,IF(B2858&lt;6600000,ROUNDDOWN(B2858/4,-3)*3.2-440000,IF(B2858&lt;8500000,ROUNDDOWN(B2858*0.9,0)-1100000,B2858-1950000)))))))),IF(B2858&lt;651000,0,IF(B2858&lt;1900000,B2858-650000,IF(B2858&lt;3600000,ROUNDDOWN(B2858/4,-3)*2.8-80000,IF(B2858&lt;6600000,ROUNDDOWN(B2858/4,-3)*3.2-440000,IF(B2858&lt;8500000,ROUNDDOWN(B2858*0.9,0)-1100000,B2858-1950000)))))),0)</f>
        <v/>
      </c>
      <c r="N2858" s="18">
        <f>IF(M2858&gt;23500000,NA(),IF(C2858&gt;=2026,IF(M2858&lt;=4890000,1040000,IF(M2858&lt;=6550000,670000,620000)),IF(M2858&lt;=1320000,950000,IF(M2858&lt;=3360000,880000,IF(M2858&lt;=4890000,680000,IF(M2858&lt;=6550000,630000,580000))))))</f>
        <v/>
      </c>
      <c r="O2858" s="18">
        <f>IF(F2858&lt;=0,IF(AND(D2858="はい",C2858&gt;=2026,C2858&lt;=2027),IF(E2858&lt;=0,0,IF(E2858&lt;=30000,E2858,IF(E2858&lt;=60000,ROUNDUP(E2858/2,0)+15000,IF(E2858&lt;=120000,ROUNDUP(E2858/4,0)+30000,60000)))),IF(E2858&lt;=0,0,IF(E2858&lt;=20000,E2858,IF(E2858&lt;=40000,ROUNDUP(E2858/2,0)+10000,IF(E2858&lt;=80000,ROUNDUP(E2858/4,0)+20000,40000))))),IF(E2858&lt;=0,IF(F2858&lt;=0,0,IF(F2858&lt;=25000,F2858,IF(F2858&lt;=50000,ROUNDUP(F2858/2,0)+12500,IF(F2858&lt;=100000,ROUNDUP(F2858/4,0)+25000,50000)))),MAX(IF(F2858&lt;=0,0,IF(F2858&lt;=25000,F2858,IF(F2858&lt;=50000,ROUNDUP(F2858/2,0)+12500,IF(F2858&lt;=100000,ROUNDUP(F2858/4,0)+25000,50000)))),MIN(IF(AND(D2858="はい",C2858&gt;=2026,C2858&lt;=2027),IF(E2858&lt;=0,0,IF(E2858&lt;=30000,E2858,IF(E2858&lt;=60000,ROUNDUP(E2858/2,0)+15000,IF(E2858&lt;=120000,ROUNDUP(E2858/4,0)+30000,60000)))),IF(E2858&lt;=0,0,IF(E2858&lt;=20000,E2858,IF(E2858&lt;=40000,ROUNDUP(E2858/2,0)+10000,IF(E2858&lt;=80000,ROUNDUP(E2858/4,0)+20000,40000)))))+IF(F2858&lt;=0,0,IF(F2858&lt;=25000,F2858,IF(F2858&lt;=50000,ROUNDUP(F2858/2,0)+12500,IF(F2858&lt;=100000,ROUNDUP(F2858/4,0)+25000,50000)))),IF(AND(D2858="はい",C2858&gt;=2026,C2858&lt;=2027),60000,40000)))))</f>
        <v/>
      </c>
      <c r="P2858" s="18">
        <f>IF(G2858&lt;=0,0,IF(G2858&lt;=20000,G2858,IF(G2858&lt;=40000,ROUNDUP(G2858/2,0)+10000,IF(G2858&lt;=80000,ROUNDUP(G2858/4,0)+20000,40000))))</f>
        <v/>
      </c>
      <c r="Q2858" s="18">
        <f>IF(I2858&lt;=0,IF(H2858&lt;=0,0,IF(H2858&lt;=20000,H2858,IF(H2858&lt;=40000,ROUNDUP(H2858/2,0)+10000,IF(H2858&lt;=80000,ROUNDUP(H2858/4,0)+20000,40000)))),IF(H2858&lt;=0,IF(I2858&lt;=0,0,IF(I2858&lt;=25000,I2858,IF(I2858&lt;=50000,ROUNDUP(I2858/2,0)+12500,IF(I2858&lt;=100000,ROUNDUP(I2858/4,0)+25000,50000)))),MAX(IF(I2858&lt;=0,0,IF(I2858&lt;=25000,I2858,IF(I2858&lt;=50000,ROUNDUP(I2858/2,0)+12500,IF(I2858&lt;=100000,ROUNDUP(I2858/4,0)+25000,50000)))),MIN(IF(H2858&lt;=0,0,IF(H2858&lt;=20000,H2858,IF(H2858&lt;=40000,ROUNDUP(H2858/2,0)+10000,IF(H2858&lt;=80000,ROUNDUP(H2858/4,0)+20000,40000))))+IF(I2858&lt;=0,0,IF(I2858&lt;=25000,I2858,IF(I2858&lt;=50000,ROUNDUP(I2858/2,0)+12500,IF(I2858&lt;=100000,ROUNDUP(I2858/4,0)+25000,50000)))),40000))))</f>
        <v/>
      </c>
      <c r="R2858" s="18">
        <f>MIN(120000,O2858+P2858+Q2858)</f>
        <v/>
      </c>
      <c r="S2858" s="18">
        <f>IF(F2858&lt;=0,IF(E2858&lt;=0,0,IF(E2858&lt;=12000,E2858,IF(E2858&lt;=32000,ROUNDUP(E2858/2,0)+6000,IF(E2858&lt;=56000,ROUNDUP(E2858/4,0)+14000,28000)))),IF(E2858&lt;=0,IF(F2858&lt;=0,0,IF(F2858&lt;=15000,F2858,IF(F2858&lt;=40000,ROUNDUP(F2858/2,0)+7500,IF(F2858&lt;=70000,ROUNDUP(F2858/4,0)+17500,35000)))),MAX(IF(F2858&lt;=0,0,IF(F2858&lt;=15000,F2858,IF(F2858&lt;=40000,ROUNDUP(F2858/2,0)+7500,IF(F2858&lt;=70000,ROUNDUP(F2858/4,0)+17500,35000)))),MIN(IF(E2858&lt;=0,0,IF(E2858&lt;=12000,E2858,IF(E2858&lt;=32000,ROUNDUP(E2858/2,0)+6000,IF(E2858&lt;=56000,ROUNDUP(E2858/4,0)+14000,28000))))+IF(F2858&lt;=0,0,IF(F2858&lt;=15000,F2858,IF(F2858&lt;=40000,ROUNDUP(F2858/2,0)+7500,IF(F2858&lt;=70000,ROUNDUP(F2858/4,0)+17500,35000)))),28000))))</f>
        <v/>
      </c>
      <c r="T2858" s="18">
        <f>IF(G2858&lt;=0,0,IF(G2858&lt;=12000,G2858,IF(G2858&lt;=32000,ROUNDUP(G2858/2,0)+6000,IF(G2858&lt;=56000,ROUNDUP(G2858/4,0)+14000,28000))))</f>
        <v/>
      </c>
      <c r="U2858" s="18">
        <f>IF(I2858&lt;=0,IF(H2858&lt;=0,0,IF(H2858&lt;=12000,H2858,IF(H2858&lt;=32000,ROUNDUP(H2858/2,0)+6000,IF(H2858&lt;=56000,ROUNDUP(H2858/4,0)+14000,28000)))),IF(H2858&lt;=0,IF(I2858&lt;=0,0,IF(I2858&lt;=15000,I2858,IF(I2858&lt;=40000,ROUNDUP(I2858/2,0)+7500,IF(I2858&lt;=70000,ROUNDUP(I2858/4,0)+17500,35000)))),MAX(IF(I2858&lt;=0,0,IF(I2858&lt;=15000,I2858,IF(I2858&lt;=40000,ROUNDUP(I2858/2,0)+7500,IF(I2858&lt;=70000,ROUNDUP(I2858/4,0)+17500,35000)))),MIN(IF(H2858&lt;=0,0,IF(H2858&lt;=12000,H2858,IF(H2858&lt;=32000,ROUNDUP(H2858/2,0)+6000,IF(H2858&lt;=56000,ROUNDUP(H2858/4,0)+14000,28000))))+IF(I2858&lt;=0,0,IF(I2858&lt;=15000,I2858,IF(I2858&lt;=40000,ROUNDUP(I2858/2,0)+7500,IF(I2858&lt;=70000,ROUNDUP(I2858/4,0)+17500,35000)))),28000))))</f>
        <v/>
      </c>
      <c r="V2858" s="18">
        <f>MIN(70000,S2858+T2858+U2858)</f>
        <v/>
      </c>
      <c r="W2858" s="18">
        <f>MAX(0,ROUNDDOWN(M2858-J2858-N2858-K2858-0,-3))</f>
        <v/>
      </c>
      <c r="X2858" s="18">
        <f>MAX(0,ROUNDDOWN(M2858-J2858-N2858-K2858-R2858,-3))</f>
        <v/>
      </c>
      <c r="Y2858" s="18">
        <f>IF(W2858&lt;=0,0,ROUNDDOWN((W2858*LOOKUP(W2858,{0,1950001,3300001,6950001,9000001,18000001,40000001},{0.05,0.1,0.2,0.23,0.33,0.4,0.45})-LOOKUP(W2858,{0,1950001,3300001,6950001,9000001,18000001,40000001},{0,97500,427500,636000,1536000,2796000,4796000}))*1.021,-2))</f>
        <v/>
      </c>
      <c r="Z2858" s="18">
        <f>IF(X2858&lt;=0,0,ROUNDDOWN((X2858*LOOKUP(X2858,{0,1950001,3300001,6950001,9000001,18000001,40000001},{0.05,0.1,0.2,0.23,0.33,0.4,0.45})-LOOKUP(X2858,{0,1950001,3300001,6950001,9000001,18000001,40000001},{0,97500,427500,636000,1536000,2796000,4796000}))*1.021,-2))</f>
        <v/>
      </c>
      <c r="AA2858" s="18">
        <f>MAX(0,ROUNDDOWN(M2858-J2858-430000-L2858-0,-3))</f>
        <v/>
      </c>
      <c r="AB2858" s="18">
        <f>MAX(0,ROUNDDOWN(M2858-J2858-430000-L2858-V2858,-3))</f>
        <v/>
      </c>
      <c r="AC2858" s="18">
        <f>IF(M2858&lt;=450000,0,MAX(0,ROUNDDOWN(AA2858*0.06-MIN(50000,AA2858)*0.03,-2))+MAX(0,ROUNDDOWN(AA2858*0.04-MIN(50000,AA2858)*0.02,-2)))</f>
        <v/>
      </c>
      <c r="AD2858" s="18">
        <f>IF(M2858&lt;=450000,0,MAX(0,ROUNDDOWN(AB2858*0.06-MIN(50000,AB2858)*0.03,-2))+MAX(0,ROUNDDOWN(AB2858*0.04-MIN(50000,AB2858)*0.02,-2)))</f>
        <v/>
      </c>
      <c r="AE2858" s="18">
        <f>Y2858-Z2858</f>
        <v/>
      </c>
      <c r="AF2858" s="18">
        <f>AC2858-AD2858</f>
        <v/>
      </c>
      <c r="AG2858" s="18">
        <f>AE2858+AF2858</f>
        <v/>
      </c>
      <c r="AH2858" s="20">
        <f>IF(W2858&lt;=0,0,LOOKUP(W2858,{0,1950001,3300001,6950001,9000001,18000001,40000001},{0.05,0.1,0.2,0.23,0.33,0.4,0.45}))</f>
        <v/>
      </c>
    </row>
    <row r="2859">
      <c r="A2859" t="inlineStr">
        <is>
          <t>1万円刻み 3区分8万円ずつ</t>
        </is>
      </c>
      <c r="B2859" s="18">
        <f>'4_1万円刻み'!$A$927</f>
        <v/>
      </c>
      <c r="C2859" s="19" t="n">
        <v>2026</v>
      </c>
      <c r="D2859" t="inlineStr">
        <is>
          <t>いいえ</t>
        </is>
      </c>
      <c r="E2859" s="18" t="n">
        <v>80000</v>
      </c>
      <c r="F2859" s="18" t="n">
        <v>0</v>
      </c>
      <c r="G2859" s="18" t="n">
        <v>80000</v>
      </c>
      <c r="H2859" s="18" t="n">
        <v>80000</v>
      </c>
      <c r="I2859" s="18" t="n">
        <v>0</v>
      </c>
      <c r="J2859" s="18">
        <f>ROUND(MIN(B2859/12,650000)*12*0.0915+MIN(B2859/12,1390000)*12*(0.0504+0)+B2859*0.005,0)</f>
        <v/>
      </c>
      <c r="K2859" s="18" t="n">
        <v>0</v>
      </c>
      <c r="L2859" s="18" t="n">
        <v>0</v>
      </c>
      <c r="M2859" s="18">
        <f>ROUND(IF(C2859&gt;=2026,IF(B2859&lt;741000,0,IF(B2859&lt;2191000,B2859-740000,IF(B2859&lt;2193000,1451000,IF(B2859&lt;2196000,1453000,IF(B2859&lt;2200000,1456000,IF(B2859&lt;3600000,ROUNDDOWN(B2859/4,-3)*2.8-80000,IF(B2859&lt;6600000,ROUNDDOWN(B2859/4,-3)*3.2-440000,IF(B2859&lt;8500000,ROUNDDOWN(B2859*0.9,0)-1100000,B2859-1950000)))))))),IF(B2859&lt;651000,0,IF(B2859&lt;1900000,B2859-650000,IF(B2859&lt;3600000,ROUNDDOWN(B2859/4,-3)*2.8-80000,IF(B2859&lt;6600000,ROUNDDOWN(B2859/4,-3)*3.2-440000,IF(B2859&lt;8500000,ROUNDDOWN(B2859*0.9,0)-1100000,B2859-1950000)))))),0)</f>
        <v/>
      </c>
      <c r="N2859" s="18">
        <f>IF(M2859&gt;23500000,NA(),IF(C2859&gt;=2026,IF(M2859&lt;=4890000,1040000,IF(M2859&lt;=6550000,670000,620000)),IF(M2859&lt;=1320000,950000,IF(M2859&lt;=3360000,880000,IF(M2859&lt;=4890000,680000,IF(M2859&lt;=6550000,630000,580000))))))</f>
        <v/>
      </c>
      <c r="O2859" s="18">
        <f>IF(F2859&lt;=0,IF(AND(D2859="はい",C2859&gt;=2026,C2859&lt;=2027),IF(E2859&lt;=0,0,IF(E2859&lt;=30000,E2859,IF(E2859&lt;=60000,ROUNDUP(E2859/2,0)+15000,IF(E2859&lt;=120000,ROUNDUP(E2859/4,0)+30000,60000)))),IF(E2859&lt;=0,0,IF(E2859&lt;=20000,E2859,IF(E2859&lt;=40000,ROUNDUP(E2859/2,0)+10000,IF(E2859&lt;=80000,ROUNDUP(E2859/4,0)+20000,40000))))),IF(E2859&lt;=0,IF(F2859&lt;=0,0,IF(F2859&lt;=25000,F2859,IF(F2859&lt;=50000,ROUNDUP(F2859/2,0)+12500,IF(F2859&lt;=100000,ROUNDUP(F2859/4,0)+25000,50000)))),MAX(IF(F2859&lt;=0,0,IF(F2859&lt;=25000,F2859,IF(F2859&lt;=50000,ROUNDUP(F2859/2,0)+12500,IF(F2859&lt;=100000,ROUNDUP(F2859/4,0)+25000,50000)))),MIN(IF(AND(D2859="はい",C2859&gt;=2026,C2859&lt;=2027),IF(E2859&lt;=0,0,IF(E2859&lt;=30000,E2859,IF(E2859&lt;=60000,ROUNDUP(E2859/2,0)+15000,IF(E2859&lt;=120000,ROUNDUP(E2859/4,0)+30000,60000)))),IF(E2859&lt;=0,0,IF(E2859&lt;=20000,E2859,IF(E2859&lt;=40000,ROUNDUP(E2859/2,0)+10000,IF(E2859&lt;=80000,ROUNDUP(E2859/4,0)+20000,40000)))))+IF(F2859&lt;=0,0,IF(F2859&lt;=25000,F2859,IF(F2859&lt;=50000,ROUNDUP(F2859/2,0)+12500,IF(F2859&lt;=100000,ROUNDUP(F2859/4,0)+25000,50000)))),IF(AND(D2859="はい",C2859&gt;=2026,C2859&lt;=2027),60000,40000)))))</f>
        <v/>
      </c>
      <c r="P2859" s="18">
        <f>IF(G2859&lt;=0,0,IF(G2859&lt;=20000,G2859,IF(G2859&lt;=40000,ROUNDUP(G2859/2,0)+10000,IF(G2859&lt;=80000,ROUNDUP(G2859/4,0)+20000,40000))))</f>
        <v/>
      </c>
      <c r="Q2859" s="18">
        <f>IF(I2859&lt;=0,IF(H2859&lt;=0,0,IF(H2859&lt;=20000,H2859,IF(H2859&lt;=40000,ROUNDUP(H2859/2,0)+10000,IF(H2859&lt;=80000,ROUNDUP(H2859/4,0)+20000,40000)))),IF(H2859&lt;=0,IF(I2859&lt;=0,0,IF(I2859&lt;=25000,I2859,IF(I2859&lt;=50000,ROUNDUP(I2859/2,0)+12500,IF(I2859&lt;=100000,ROUNDUP(I2859/4,0)+25000,50000)))),MAX(IF(I2859&lt;=0,0,IF(I2859&lt;=25000,I2859,IF(I2859&lt;=50000,ROUNDUP(I2859/2,0)+12500,IF(I2859&lt;=100000,ROUNDUP(I2859/4,0)+25000,50000)))),MIN(IF(H2859&lt;=0,0,IF(H2859&lt;=20000,H2859,IF(H2859&lt;=40000,ROUNDUP(H2859/2,0)+10000,IF(H2859&lt;=80000,ROUNDUP(H2859/4,0)+20000,40000))))+IF(I2859&lt;=0,0,IF(I2859&lt;=25000,I2859,IF(I2859&lt;=50000,ROUNDUP(I2859/2,0)+12500,IF(I2859&lt;=100000,ROUNDUP(I2859/4,0)+25000,50000)))),40000))))</f>
        <v/>
      </c>
      <c r="R2859" s="18">
        <f>MIN(120000,O2859+P2859+Q2859)</f>
        <v/>
      </c>
      <c r="S2859" s="18">
        <f>IF(F2859&lt;=0,IF(E2859&lt;=0,0,IF(E2859&lt;=12000,E2859,IF(E2859&lt;=32000,ROUNDUP(E2859/2,0)+6000,IF(E2859&lt;=56000,ROUNDUP(E2859/4,0)+14000,28000)))),IF(E2859&lt;=0,IF(F2859&lt;=0,0,IF(F2859&lt;=15000,F2859,IF(F2859&lt;=40000,ROUNDUP(F2859/2,0)+7500,IF(F2859&lt;=70000,ROUNDUP(F2859/4,0)+17500,35000)))),MAX(IF(F2859&lt;=0,0,IF(F2859&lt;=15000,F2859,IF(F2859&lt;=40000,ROUNDUP(F2859/2,0)+7500,IF(F2859&lt;=70000,ROUNDUP(F2859/4,0)+17500,35000)))),MIN(IF(E2859&lt;=0,0,IF(E2859&lt;=12000,E2859,IF(E2859&lt;=32000,ROUNDUP(E2859/2,0)+6000,IF(E2859&lt;=56000,ROUNDUP(E2859/4,0)+14000,28000))))+IF(F2859&lt;=0,0,IF(F2859&lt;=15000,F2859,IF(F2859&lt;=40000,ROUNDUP(F2859/2,0)+7500,IF(F2859&lt;=70000,ROUNDUP(F2859/4,0)+17500,35000)))),28000))))</f>
        <v/>
      </c>
      <c r="T2859" s="18">
        <f>IF(G2859&lt;=0,0,IF(G2859&lt;=12000,G2859,IF(G2859&lt;=32000,ROUNDUP(G2859/2,0)+6000,IF(G2859&lt;=56000,ROUNDUP(G2859/4,0)+14000,28000))))</f>
        <v/>
      </c>
      <c r="U2859" s="18">
        <f>IF(I2859&lt;=0,IF(H2859&lt;=0,0,IF(H2859&lt;=12000,H2859,IF(H2859&lt;=32000,ROUNDUP(H2859/2,0)+6000,IF(H2859&lt;=56000,ROUNDUP(H2859/4,0)+14000,28000)))),IF(H2859&lt;=0,IF(I2859&lt;=0,0,IF(I2859&lt;=15000,I2859,IF(I2859&lt;=40000,ROUNDUP(I2859/2,0)+7500,IF(I2859&lt;=70000,ROUNDUP(I2859/4,0)+17500,35000)))),MAX(IF(I2859&lt;=0,0,IF(I2859&lt;=15000,I2859,IF(I2859&lt;=40000,ROUNDUP(I2859/2,0)+7500,IF(I2859&lt;=70000,ROUNDUP(I2859/4,0)+17500,35000)))),MIN(IF(H2859&lt;=0,0,IF(H2859&lt;=12000,H2859,IF(H2859&lt;=32000,ROUNDUP(H2859/2,0)+6000,IF(H2859&lt;=56000,ROUNDUP(H2859/4,0)+14000,28000))))+IF(I2859&lt;=0,0,IF(I2859&lt;=15000,I2859,IF(I2859&lt;=40000,ROUNDUP(I2859/2,0)+7500,IF(I2859&lt;=70000,ROUNDUP(I2859/4,0)+17500,35000)))),28000))))</f>
        <v/>
      </c>
      <c r="V2859" s="18">
        <f>MIN(70000,S2859+T2859+U2859)</f>
        <v/>
      </c>
      <c r="W2859" s="18">
        <f>MAX(0,ROUNDDOWN(M2859-J2859-N2859-K2859-0,-3))</f>
        <v/>
      </c>
      <c r="X2859" s="18">
        <f>MAX(0,ROUNDDOWN(M2859-J2859-N2859-K2859-R2859,-3))</f>
        <v/>
      </c>
      <c r="Y2859" s="18">
        <f>IF(W2859&lt;=0,0,ROUNDDOWN((W2859*LOOKUP(W2859,{0,1950001,3300001,6950001,9000001,18000001,40000001},{0.05,0.1,0.2,0.23,0.33,0.4,0.45})-LOOKUP(W2859,{0,1950001,3300001,6950001,9000001,18000001,40000001},{0,97500,427500,636000,1536000,2796000,4796000}))*1.021,-2))</f>
        <v/>
      </c>
      <c r="Z2859" s="18">
        <f>IF(X2859&lt;=0,0,ROUNDDOWN((X2859*LOOKUP(X2859,{0,1950001,3300001,6950001,9000001,18000001,40000001},{0.05,0.1,0.2,0.23,0.33,0.4,0.45})-LOOKUP(X2859,{0,1950001,3300001,6950001,9000001,18000001,40000001},{0,97500,427500,636000,1536000,2796000,4796000}))*1.021,-2))</f>
        <v/>
      </c>
      <c r="AA2859" s="18">
        <f>MAX(0,ROUNDDOWN(M2859-J2859-430000-L2859-0,-3))</f>
        <v/>
      </c>
      <c r="AB2859" s="18">
        <f>MAX(0,ROUNDDOWN(M2859-J2859-430000-L2859-V2859,-3))</f>
        <v/>
      </c>
      <c r="AC2859" s="18">
        <f>IF(M2859&lt;=450000,0,MAX(0,ROUNDDOWN(AA2859*0.06-MIN(50000,AA2859)*0.03,-2))+MAX(0,ROUNDDOWN(AA2859*0.04-MIN(50000,AA2859)*0.02,-2)))</f>
        <v/>
      </c>
      <c r="AD2859" s="18">
        <f>IF(M2859&lt;=450000,0,MAX(0,ROUNDDOWN(AB2859*0.06-MIN(50000,AB2859)*0.03,-2))+MAX(0,ROUNDDOWN(AB2859*0.04-MIN(50000,AB2859)*0.02,-2)))</f>
        <v/>
      </c>
      <c r="AE2859" s="18">
        <f>Y2859-Z2859</f>
        <v/>
      </c>
      <c r="AF2859" s="18">
        <f>AC2859-AD2859</f>
        <v/>
      </c>
      <c r="AG2859" s="18">
        <f>AE2859+AF2859</f>
        <v/>
      </c>
      <c r="AH2859" s="20">
        <f>IF(W2859&lt;=0,0,LOOKUP(W2859,{0,1950001,3300001,6950001,9000001,18000001,40000001},{0.05,0.1,0.2,0.23,0.33,0.4,0.45}))</f>
        <v/>
      </c>
    </row>
    <row r="2860">
      <c r="A2860" t="inlineStr">
        <is>
          <t>1万円刻み 一般8万円</t>
        </is>
      </c>
      <c r="B2860" s="18">
        <f>'4_1万円刻み'!$A$927</f>
        <v/>
      </c>
      <c r="C2860" s="19" t="n">
        <v>2026</v>
      </c>
      <c r="D2860" t="inlineStr">
        <is>
          <t>いいえ</t>
        </is>
      </c>
      <c r="E2860" s="18" t="n">
        <v>80000</v>
      </c>
      <c r="F2860" s="18" t="n">
        <v>0</v>
      </c>
      <c r="G2860" s="18" t="n">
        <v>0</v>
      </c>
      <c r="H2860" s="18" t="n">
        <v>0</v>
      </c>
      <c r="I2860" s="18" t="n">
        <v>0</v>
      </c>
      <c r="J2860" s="18">
        <f>ROUND(MIN(B2860/12,650000)*12*0.0915+MIN(B2860/12,1390000)*12*(0.0504+0)+B2860*0.005,0)</f>
        <v/>
      </c>
      <c r="K2860" s="18" t="n">
        <v>0</v>
      </c>
      <c r="L2860" s="18" t="n">
        <v>0</v>
      </c>
      <c r="M2860" s="18">
        <f>ROUND(IF(C2860&gt;=2026,IF(B2860&lt;741000,0,IF(B2860&lt;2191000,B2860-740000,IF(B2860&lt;2193000,1451000,IF(B2860&lt;2196000,1453000,IF(B2860&lt;2200000,1456000,IF(B2860&lt;3600000,ROUNDDOWN(B2860/4,-3)*2.8-80000,IF(B2860&lt;6600000,ROUNDDOWN(B2860/4,-3)*3.2-440000,IF(B2860&lt;8500000,ROUNDDOWN(B2860*0.9,0)-1100000,B2860-1950000)))))))),IF(B2860&lt;651000,0,IF(B2860&lt;1900000,B2860-650000,IF(B2860&lt;3600000,ROUNDDOWN(B2860/4,-3)*2.8-80000,IF(B2860&lt;6600000,ROUNDDOWN(B2860/4,-3)*3.2-440000,IF(B2860&lt;8500000,ROUNDDOWN(B2860*0.9,0)-1100000,B2860-1950000)))))),0)</f>
        <v/>
      </c>
      <c r="N2860" s="18">
        <f>IF(M2860&gt;23500000,NA(),IF(C2860&gt;=2026,IF(M2860&lt;=4890000,1040000,IF(M2860&lt;=6550000,670000,620000)),IF(M2860&lt;=1320000,950000,IF(M2860&lt;=3360000,880000,IF(M2860&lt;=4890000,680000,IF(M2860&lt;=6550000,630000,580000))))))</f>
        <v/>
      </c>
      <c r="O2860" s="18">
        <f>IF(F2860&lt;=0,IF(AND(D2860="はい",C2860&gt;=2026,C2860&lt;=2027),IF(E2860&lt;=0,0,IF(E2860&lt;=30000,E2860,IF(E2860&lt;=60000,ROUNDUP(E2860/2,0)+15000,IF(E2860&lt;=120000,ROUNDUP(E2860/4,0)+30000,60000)))),IF(E2860&lt;=0,0,IF(E2860&lt;=20000,E2860,IF(E2860&lt;=40000,ROUNDUP(E2860/2,0)+10000,IF(E2860&lt;=80000,ROUNDUP(E2860/4,0)+20000,40000))))),IF(E2860&lt;=0,IF(F2860&lt;=0,0,IF(F2860&lt;=25000,F2860,IF(F2860&lt;=50000,ROUNDUP(F2860/2,0)+12500,IF(F2860&lt;=100000,ROUNDUP(F2860/4,0)+25000,50000)))),MAX(IF(F2860&lt;=0,0,IF(F2860&lt;=25000,F2860,IF(F2860&lt;=50000,ROUNDUP(F2860/2,0)+12500,IF(F2860&lt;=100000,ROUNDUP(F2860/4,0)+25000,50000)))),MIN(IF(AND(D2860="はい",C2860&gt;=2026,C2860&lt;=2027),IF(E2860&lt;=0,0,IF(E2860&lt;=30000,E2860,IF(E2860&lt;=60000,ROUNDUP(E2860/2,0)+15000,IF(E2860&lt;=120000,ROUNDUP(E2860/4,0)+30000,60000)))),IF(E2860&lt;=0,0,IF(E2860&lt;=20000,E2860,IF(E2860&lt;=40000,ROUNDUP(E2860/2,0)+10000,IF(E2860&lt;=80000,ROUNDUP(E2860/4,0)+20000,40000)))))+IF(F2860&lt;=0,0,IF(F2860&lt;=25000,F2860,IF(F2860&lt;=50000,ROUNDUP(F2860/2,0)+12500,IF(F2860&lt;=100000,ROUNDUP(F2860/4,0)+25000,50000)))),IF(AND(D2860="はい",C2860&gt;=2026,C2860&lt;=2027),60000,40000)))))</f>
        <v/>
      </c>
      <c r="P2860" s="18">
        <f>IF(G2860&lt;=0,0,IF(G2860&lt;=20000,G2860,IF(G2860&lt;=40000,ROUNDUP(G2860/2,0)+10000,IF(G2860&lt;=80000,ROUNDUP(G2860/4,0)+20000,40000))))</f>
        <v/>
      </c>
      <c r="Q2860" s="18">
        <f>IF(I2860&lt;=0,IF(H2860&lt;=0,0,IF(H2860&lt;=20000,H2860,IF(H2860&lt;=40000,ROUNDUP(H2860/2,0)+10000,IF(H2860&lt;=80000,ROUNDUP(H2860/4,0)+20000,40000)))),IF(H2860&lt;=0,IF(I2860&lt;=0,0,IF(I2860&lt;=25000,I2860,IF(I2860&lt;=50000,ROUNDUP(I2860/2,0)+12500,IF(I2860&lt;=100000,ROUNDUP(I2860/4,0)+25000,50000)))),MAX(IF(I2860&lt;=0,0,IF(I2860&lt;=25000,I2860,IF(I2860&lt;=50000,ROUNDUP(I2860/2,0)+12500,IF(I2860&lt;=100000,ROUNDUP(I2860/4,0)+25000,50000)))),MIN(IF(H2860&lt;=0,0,IF(H2860&lt;=20000,H2860,IF(H2860&lt;=40000,ROUNDUP(H2860/2,0)+10000,IF(H2860&lt;=80000,ROUNDUP(H2860/4,0)+20000,40000))))+IF(I2860&lt;=0,0,IF(I2860&lt;=25000,I2860,IF(I2860&lt;=50000,ROUNDUP(I2860/2,0)+12500,IF(I2860&lt;=100000,ROUNDUP(I2860/4,0)+25000,50000)))),40000))))</f>
        <v/>
      </c>
      <c r="R2860" s="18">
        <f>MIN(120000,O2860+P2860+Q2860)</f>
        <v/>
      </c>
      <c r="S2860" s="18">
        <f>IF(F2860&lt;=0,IF(E2860&lt;=0,0,IF(E2860&lt;=12000,E2860,IF(E2860&lt;=32000,ROUNDUP(E2860/2,0)+6000,IF(E2860&lt;=56000,ROUNDUP(E2860/4,0)+14000,28000)))),IF(E2860&lt;=0,IF(F2860&lt;=0,0,IF(F2860&lt;=15000,F2860,IF(F2860&lt;=40000,ROUNDUP(F2860/2,0)+7500,IF(F2860&lt;=70000,ROUNDUP(F2860/4,0)+17500,35000)))),MAX(IF(F2860&lt;=0,0,IF(F2860&lt;=15000,F2860,IF(F2860&lt;=40000,ROUNDUP(F2860/2,0)+7500,IF(F2860&lt;=70000,ROUNDUP(F2860/4,0)+17500,35000)))),MIN(IF(E2860&lt;=0,0,IF(E2860&lt;=12000,E2860,IF(E2860&lt;=32000,ROUNDUP(E2860/2,0)+6000,IF(E2860&lt;=56000,ROUNDUP(E2860/4,0)+14000,28000))))+IF(F2860&lt;=0,0,IF(F2860&lt;=15000,F2860,IF(F2860&lt;=40000,ROUNDUP(F2860/2,0)+7500,IF(F2860&lt;=70000,ROUNDUP(F2860/4,0)+17500,35000)))),28000))))</f>
        <v/>
      </c>
      <c r="T2860" s="18">
        <f>IF(G2860&lt;=0,0,IF(G2860&lt;=12000,G2860,IF(G2860&lt;=32000,ROUNDUP(G2860/2,0)+6000,IF(G2860&lt;=56000,ROUNDUP(G2860/4,0)+14000,28000))))</f>
        <v/>
      </c>
      <c r="U2860" s="18">
        <f>IF(I2860&lt;=0,IF(H2860&lt;=0,0,IF(H2860&lt;=12000,H2860,IF(H2860&lt;=32000,ROUNDUP(H2860/2,0)+6000,IF(H2860&lt;=56000,ROUNDUP(H2860/4,0)+14000,28000)))),IF(H2860&lt;=0,IF(I2860&lt;=0,0,IF(I2860&lt;=15000,I2860,IF(I2860&lt;=40000,ROUNDUP(I2860/2,0)+7500,IF(I2860&lt;=70000,ROUNDUP(I2860/4,0)+17500,35000)))),MAX(IF(I2860&lt;=0,0,IF(I2860&lt;=15000,I2860,IF(I2860&lt;=40000,ROUNDUP(I2860/2,0)+7500,IF(I2860&lt;=70000,ROUNDUP(I2860/4,0)+17500,35000)))),MIN(IF(H2860&lt;=0,0,IF(H2860&lt;=12000,H2860,IF(H2860&lt;=32000,ROUNDUP(H2860/2,0)+6000,IF(H2860&lt;=56000,ROUNDUP(H2860/4,0)+14000,28000))))+IF(I2860&lt;=0,0,IF(I2860&lt;=15000,I2860,IF(I2860&lt;=40000,ROUNDUP(I2860/2,0)+7500,IF(I2860&lt;=70000,ROUNDUP(I2860/4,0)+17500,35000)))),28000))))</f>
        <v/>
      </c>
      <c r="V2860" s="18">
        <f>MIN(70000,S2860+T2860+U2860)</f>
        <v/>
      </c>
      <c r="W2860" s="18">
        <f>MAX(0,ROUNDDOWN(M2860-J2860-N2860-K2860-0,-3))</f>
        <v/>
      </c>
      <c r="X2860" s="18">
        <f>MAX(0,ROUNDDOWN(M2860-J2860-N2860-K2860-R2860,-3))</f>
        <v/>
      </c>
      <c r="Y2860" s="18">
        <f>IF(W2860&lt;=0,0,ROUNDDOWN((W2860*LOOKUP(W2860,{0,1950001,3300001,6950001,9000001,18000001,40000001},{0.05,0.1,0.2,0.23,0.33,0.4,0.45})-LOOKUP(W2860,{0,1950001,3300001,6950001,9000001,18000001,40000001},{0,97500,427500,636000,1536000,2796000,4796000}))*1.021,-2))</f>
        <v/>
      </c>
      <c r="Z2860" s="18">
        <f>IF(X2860&lt;=0,0,ROUNDDOWN((X2860*LOOKUP(X2860,{0,1950001,3300001,6950001,9000001,18000001,40000001},{0.05,0.1,0.2,0.23,0.33,0.4,0.45})-LOOKUP(X2860,{0,1950001,3300001,6950001,9000001,18000001,40000001},{0,97500,427500,636000,1536000,2796000,4796000}))*1.021,-2))</f>
        <v/>
      </c>
      <c r="AA2860" s="18">
        <f>MAX(0,ROUNDDOWN(M2860-J2860-430000-L2860-0,-3))</f>
        <v/>
      </c>
      <c r="AB2860" s="18">
        <f>MAX(0,ROUNDDOWN(M2860-J2860-430000-L2860-V2860,-3))</f>
        <v/>
      </c>
      <c r="AC2860" s="18">
        <f>IF(M2860&lt;=450000,0,MAX(0,ROUNDDOWN(AA2860*0.06-MIN(50000,AA2860)*0.03,-2))+MAX(0,ROUNDDOWN(AA2860*0.04-MIN(50000,AA2860)*0.02,-2)))</f>
        <v/>
      </c>
      <c r="AD2860" s="18">
        <f>IF(M2860&lt;=450000,0,MAX(0,ROUNDDOWN(AB2860*0.06-MIN(50000,AB2860)*0.03,-2))+MAX(0,ROUNDDOWN(AB2860*0.04-MIN(50000,AB2860)*0.02,-2)))</f>
        <v/>
      </c>
      <c r="AE2860" s="18">
        <f>Y2860-Z2860</f>
        <v/>
      </c>
      <c r="AF2860" s="18">
        <f>AC2860-AD2860</f>
        <v/>
      </c>
      <c r="AG2860" s="18">
        <f>AE2860+AF2860</f>
        <v/>
      </c>
      <c r="AH2860" s="20">
        <f>IF(W2860&lt;=0,0,LOOKUP(W2860,{0,1950001,3300001,6950001,9000001,18000001,40000001},{0.05,0.1,0.2,0.23,0.33,0.4,0.45}))</f>
        <v/>
      </c>
    </row>
    <row r="2861">
      <c r="A2861" t="inlineStr">
        <is>
          <t>1万円刻み 特例あり一般12万円</t>
        </is>
      </c>
      <c r="B2861" s="18">
        <f>'4_1万円刻み'!$A$927</f>
        <v/>
      </c>
      <c r="C2861" s="19" t="n">
        <v>2026</v>
      </c>
      <c r="D2861" t="inlineStr">
        <is>
          <t>はい</t>
        </is>
      </c>
      <c r="E2861" s="18" t="n">
        <v>120000</v>
      </c>
      <c r="F2861" s="18" t="n">
        <v>0</v>
      </c>
      <c r="G2861" s="18" t="n">
        <v>0</v>
      </c>
      <c r="H2861" s="18" t="n">
        <v>0</v>
      </c>
      <c r="I2861" s="18" t="n">
        <v>0</v>
      </c>
      <c r="J2861" s="18">
        <f>ROUND(MIN(B2861/12,650000)*12*0.0915+MIN(B2861/12,1390000)*12*(0.0504+0)+B2861*0.005,0)</f>
        <v/>
      </c>
      <c r="K2861" s="18" t="n">
        <v>0</v>
      </c>
      <c r="L2861" s="18" t="n">
        <v>0</v>
      </c>
      <c r="M2861" s="18">
        <f>ROUND(IF(C2861&gt;=2026,IF(B2861&lt;741000,0,IF(B2861&lt;2191000,B2861-740000,IF(B2861&lt;2193000,1451000,IF(B2861&lt;2196000,1453000,IF(B2861&lt;2200000,1456000,IF(B2861&lt;3600000,ROUNDDOWN(B2861/4,-3)*2.8-80000,IF(B2861&lt;6600000,ROUNDDOWN(B2861/4,-3)*3.2-440000,IF(B2861&lt;8500000,ROUNDDOWN(B2861*0.9,0)-1100000,B2861-1950000)))))))),IF(B2861&lt;651000,0,IF(B2861&lt;1900000,B2861-650000,IF(B2861&lt;3600000,ROUNDDOWN(B2861/4,-3)*2.8-80000,IF(B2861&lt;6600000,ROUNDDOWN(B2861/4,-3)*3.2-440000,IF(B2861&lt;8500000,ROUNDDOWN(B2861*0.9,0)-1100000,B2861-1950000)))))),0)</f>
        <v/>
      </c>
      <c r="N2861" s="18">
        <f>IF(M2861&gt;23500000,NA(),IF(C2861&gt;=2026,IF(M2861&lt;=4890000,1040000,IF(M2861&lt;=6550000,670000,620000)),IF(M2861&lt;=1320000,950000,IF(M2861&lt;=3360000,880000,IF(M2861&lt;=4890000,680000,IF(M2861&lt;=6550000,630000,580000))))))</f>
        <v/>
      </c>
      <c r="O2861" s="18">
        <f>IF(F2861&lt;=0,IF(AND(D2861="はい",C2861&gt;=2026,C2861&lt;=2027),IF(E2861&lt;=0,0,IF(E2861&lt;=30000,E2861,IF(E2861&lt;=60000,ROUNDUP(E2861/2,0)+15000,IF(E2861&lt;=120000,ROUNDUP(E2861/4,0)+30000,60000)))),IF(E2861&lt;=0,0,IF(E2861&lt;=20000,E2861,IF(E2861&lt;=40000,ROUNDUP(E2861/2,0)+10000,IF(E2861&lt;=80000,ROUNDUP(E2861/4,0)+20000,40000))))),IF(E2861&lt;=0,IF(F2861&lt;=0,0,IF(F2861&lt;=25000,F2861,IF(F2861&lt;=50000,ROUNDUP(F2861/2,0)+12500,IF(F2861&lt;=100000,ROUNDUP(F2861/4,0)+25000,50000)))),MAX(IF(F2861&lt;=0,0,IF(F2861&lt;=25000,F2861,IF(F2861&lt;=50000,ROUNDUP(F2861/2,0)+12500,IF(F2861&lt;=100000,ROUNDUP(F2861/4,0)+25000,50000)))),MIN(IF(AND(D2861="はい",C2861&gt;=2026,C2861&lt;=2027),IF(E2861&lt;=0,0,IF(E2861&lt;=30000,E2861,IF(E2861&lt;=60000,ROUNDUP(E2861/2,0)+15000,IF(E2861&lt;=120000,ROUNDUP(E2861/4,0)+30000,60000)))),IF(E2861&lt;=0,0,IF(E2861&lt;=20000,E2861,IF(E2861&lt;=40000,ROUNDUP(E2861/2,0)+10000,IF(E2861&lt;=80000,ROUNDUP(E2861/4,0)+20000,40000)))))+IF(F2861&lt;=0,0,IF(F2861&lt;=25000,F2861,IF(F2861&lt;=50000,ROUNDUP(F2861/2,0)+12500,IF(F2861&lt;=100000,ROUNDUP(F2861/4,0)+25000,50000)))),IF(AND(D2861="はい",C2861&gt;=2026,C2861&lt;=2027),60000,40000)))))</f>
        <v/>
      </c>
      <c r="P2861" s="18">
        <f>IF(G2861&lt;=0,0,IF(G2861&lt;=20000,G2861,IF(G2861&lt;=40000,ROUNDUP(G2861/2,0)+10000,IF(G2861&lt;=80000,ROUNDUP(G2861/4,0)+20000,40000))))</f>
        <v/>
      </c>
      <c r="Q2861" s="18">
        <f>IF(I2861&lt;=0,IF(H2861&lt;=0,0,IF(H2861&lt;=20000,H2861,IF(H2861&lt;=40000,ROUNDUP(H2861/2,0)+10000,IF(H2861&lt;=80000,ROUNDUP(H2861/4,0)+20000,40000)))),IF(H2861&lt;=0,IF(I2861&lt;=0,0,IF(I2861&lt;=25000,I2861,IF(I2861&lt;=50000,ROUNDUP(I2861/2,0)+12500,IF(I2861&lt;=100000,ROUNDUP(I2861/4,0)+25000,50000)))),MAX(IF(I2861&lt;=0,0,IF(I2861&lt;=25000,I2861,IF(I2861&lt;=50000,ROUNDUP(I2861/2,0)+12500,IF(I2861&lt;=100000,ROUNDUP(I2861/4,0)+25000,50000)))),MIN(IF(H2861&lt;=0,0,IF(H2861&lt;=20000,H2861,IF(H2861&lt;=40000,ROUNDUP(H2861/2,0)+10000,IF(H2861&lt;=80000,ROUNDUP(H2861/4,0)+20000,40000))))+IF(I2861&lt;=0,0,IF(I2861&lt;=25000,I2861,IF(I2861&lt;=50000,ROUNDUP(I2861/2,0)+12500,IF(I2861&lt;=100000,ROUNDUP(I2861/4,0)+25000,50000)))),40000))))</f>
        <v/>
      </c>
      <c r="R2861" s="18">
        <f>MIN(120000,O2861+P2861+Q2861)</f>
        <v/>
      </c>
      <c r="S2861" s="18">
        <f>IF(F2861&lt;=0,IF(E2861&lt;=0,0,IF(E2861&lt;=12000,E2861,IF(E2861&lt;=32000,ROUNDUP(E2861/2,0)+6000,IF(E2861&lt;=56000,ROUNDUP(E2861/4,0)+14000,28000)))),IF(E2861&lt;=0,IF(F2861&lt;=0,0,IF(F2861&lt;=15000,F2861,IF(F2861&lt;=40000,ROUNDUP(F2861/2,0)+7500,IF(F2861&lt;=70000,ROUNDUP(F2861/4,0)+17500,35000)))),MAX(IF(F2861&lt;=0,0,IF(F2861&lt;=15000,F2861,IF(F2861&lt;=40000,ROUNDUP(F2861/2,0)+7500,IF(F2861&lt;=70000,ROUNDUP(F2861/4,0)+17500,35000)))),MIN(IF(E2861&lt;=0,0,IF(E2861&lt;=12000,E2861,IF(E2861&lt;=32000,ROUNDUP(E2861/2,0)+6000,IF(E2861&lt;=56000,ROUNDUP(E2861/4,0)+14000,28000))))+IF(F2861&lt;=0,0,IF(F2861&lt;=15000,F2861,IF(F2861&lt;=40000,ROUNDUP(F2861/2,0)+7500,IF(F2861&lt;=70000,ROUNDUP(F2861/4,0)+17500,35000)))),28000))))</f>
        <v/>
      </c>
      <c r="T2861" s="18">
        <f>IF(G2861&lt;=0,0,IF(G2861&lt;=12000,G2861,IF(G2861&lt;=32000,ROUNDUP(G2861/2,0)+6000,IF(G2861&lt;=56000,ROUNDUP(G2861/4,0)+14000,28000))))</f>
        <v/>
      </c>
      <c r="U2861" s="18">
        <f>IF(I2861&lt;=0,IF(H2861&lt;=0,0,IF(H2861&lt;=12000,H2861,IF(H2861&lt;=32000,ROUNDUP(H2861/2,0)+6000,IF(H2861&lt;=56000,ROUNDUP(H2861/4,0)+14000,28000)))),IF(H2861&lt;=0,IF(I2861&lt;=0,0,IF(I2861&lt;=15000,I2861,IF(I2861&lt;=40000,ROUNDUP(I2861/2,0)+7500,IF(I2861&lt;=70000,ROUNDUP(I2861/4,0)+17500,35000)))),MAX(IF(I2861&lt;=0,0,IF(I2861&lt;=15000,I2861,IF(I2861&lt;=40000,ROUNDUP(I2861/2,0)+7500,IF(I2861&lt;=70000,ROUNDUP(I2861/4,0)+17500,35000)))),MIN(IF(H2861&lt;=0,0,IF(H2861&lt;=12000,H2861,IF(H2861&lt;=32000,ROUNDUP(H2861/2,0)+6000,IF(H2861&lt;=56000,ROUNDUP(H2861/4,0)+14000,28000))))+IF(I2861&lt;=0,0,IF(I2861&lt;=15000,I2861,IF(I2861&lt;=40000,ROUNDUP(I2861/2,0)+7500,IF(I2861&lt;=70000,ROUNDUP(I2861/4,0)+17500,35000)))),28000))))</f>
        <v/>
      </c>
      <c r="V2861" s="18">
        <f>MIN(70000,S2861+T2861+U2861)</f>
        <v/>
      </c>
      <c r="W2861" s="18">
        <f>MAX(0,ROUNDDOWN(M2861-J2861-N2861-K2861-0,-3))</f>
        <v/>
      </c>
      <c r="X2861" s="18">
        <f>MAX(0,ROUNDDOWN(M2861-J2861-N2861-K2861-R2861,-3))</f>
        <v/>
      </c>
      <c r="Y2861" s="18">
        <f>IF(W2861&lt;=0,0,ROUNDDOWN((W2861*LOOKUP(W2861,{0,1950001,3300001,6950001,9000001,18000001,40000001},{0.05,0.1,0.2,0.23,0.33,0.4,0.45})-LOOKUP(W2861,{0,1950001,3300001,6950001,9000001,18000001,40000001},{0,97500,427500,636000,1536000,2796000,4796000}))*1.021,-2))</f>
        <v/>
      </c>
      <c r="Z2861" s="18">
        <f>IF(X2861&lt;=0,0,ROUNDDOWN((X2861*LOOKUP(X2861,{0,1950001,3300001,6950001,9000001,18000001,40000001},{0.05,0.1,0.2,0.23,0.33,0.4,0.45})-LOOKUP(X2861,{0,1950001,3300001,6950001,9000001,18000001,40000001},{0,97500,427500,636000,1536000,2796000,4796000}))*1.021,-2))</f>
        <v/>
      </c>
      <c r="AA2861" s="18">
        <f>MAX(0,ROUNDDOWN(M2861-J2861-430000-L2861-0,-3))</f>
        <v/>
      </c>
      <c r="AB2861" s="18">
        <f>MAX(0,ROUNDDOWN(M2861-J2861-430000-L2861-V2861,-3))</f>
        <v/>
      </c>
      <c r="AC2861" s="18">
        <f>IF(M2861&lt;=450000,0,MAX(0,ROUNDDOWN(AA2861*0.06-MIN(50000,AA2861)*0.03,-2))+MAX(0,ROUNDDOWN(AA2861*0.04-MIN(50000,AA2861)*0.02,-2)))</f>
        <v/>
      </c>
      <c r="AD2861" s="18">
        <f>IF(M2861&lt;=450000,0,MAX(0,ROUNDDOWN(AB2861*0.06-MIN(50000,AB2861)*0.03,-2))+MAX(0,ROUNDDOWN(AB2861*0.04-MIN(50000,AB2861)*0.02,-2)))</f>
        <v/>
      </c>
      <c r="AE2861" s="18">
        <f>Y2861-Z2861</f>
        <v/>
      </c>
      <c r="AF2861" s="18">
        <f>AC2861-AD2861</f>
        <v/>
      </c>
      <c r="AG2861" s="18">
        <f>AE2861+AF2861</f>
        <v/>
      </c>
      <c r="AH2861" s="20">
        <f>IF(W2861&lt;=0,0,LOOKUP(W2861,{0,1950001,3300001,6950001,9000001,18000001,40000001},{0.05,0.1,0.2,0.23,0.33,0.4,0.45}))</f>
        <v/>
      </c>
    </row>
    <row r="2862">
      <c r="A2862" t="inlineStr">
        <is>
          <t>1万円刻み 3区分8万円ずつ</t>
        </is>
      </c>
      <c r="B2862" s="18">
        <f>'4_1万円刻み'!$A$928</f>
        <v/>
      </c>
      <c r="C2862" s="19" t="n">
        <v>2026</v>
      </c>
      <c r="D2862" t="inlineStr">
        <is>
          <t>いいえ</t>
        </is>
      </c>
      <c r="E2862" s="18" t="n">
        <v>80000</v>
      </c>
      <c r="F2862" s="18" t="n">
        <v>0</v>
      </c>
      <c r="G2862" s="18" t="n">
        <v>80000</v>
      </c>
      <c r="H2862" s="18" t="n">
        <v>80000</v>
      </c>
      <c r="I2862" s="18" t="n">
        <v>0</v>
      </c>
      <c r="J2862" s="18">
        <f>ROUND(MIN(B2862/12,650000)*12*0.0915+MIN(B2862/12,1390000)*12*(0.0504+0)+B2862*0.005,0)</f>
        <v/>
      </c>
      <c r="K2862" s="18" t="n">
        <v>0</v>
      </c>
      <c r="L2862" s="18" t="n">
        <v>0</v>
      </c>
      <c r="M2862" s="18">
        <f>ROUND(IF(C2862&gt;=2026,IF(B2862&lt;741000,0,IF(B2862&lt;2191000,B2862-740000,IF(B2862&lt;2193000,1451000,IF(B2862&lt;2196000,1453000,IF(B2862&lt;2200000,1456000,IF(B2862&lt;3600000,ROUNDDOWN(B2862/4,-3)*2.8-80000,IF(B2862&lt;6600000,ROUNDDOWN(B2862/4,-3)*3.2-440000,IF(B2862&lt;8500000,ROUNDDOWN(B2862*0.9,0)-1100000,B2862-1950000)))))))),IF(B2862&lt;651000,0,IF(B2862&lt;1900000,B2862-650000,IF(B2862&lt;3600000,ROUNDDOWN(B2862/4,-3)*2.8-80000,IF(B2862&lt;6600000,ROUNDDOWN(B2862/4,-3)*3.2-440000,IF(B2862&lt;8500000,ROUNDDOWN(B2862*0.9,0)-1100000,B2862-1950000)))))),0)</f>
        <v/>
      </c>
      <c r="N2862" s="18">
        <f>IF(M2862&gt;23500000,NA(),IF(C2862&gt;=2026,IF(M2862&lt;=4890000,1040000,IF(M2862&lt;=6550000,670000,620000)),IF(M2862&lt;=1320000,950000,IF(M2862&lt;=3360000,880000,IF(M2862&lt;=4890000,680000,IF(M2862&lt;=6550000,630000,580000))))))</f>
        <v/>
      </c>
      <c r="O2862" s="18">
        <f>IF(F2862&lt;=0,IF(AND(D2862="はい",C2862&gt;=2026,C2862&lt;=2027),IF(E2862&lt;=0,0,IF(E2862&lt;=30000,E2862,IF(E2862&lt;=60000,ROUNDUP(E2862/2,0)+15000,IF(E2862&lt;=120000,ROUNDUP(E2862/4,0)+30000,60000)))),IF(E2862&lt;=0,0,IF(E2862&lt;=20000,E2862,IF(E2862&lt;=40000,ROUNDUP(E2862/2,0)+10000,IF(E2862&lt;=80000,ROUNDUP(E2862/4,0)+20000,40000))))),IF(E2862&lt;=0,IF(F2862&lt;=0,0,IF(F2862&lt;=25000,F2862,IF(F2862&lt;=50000,ROUNDUP(F2862/2,0)+12500,IF(F2862&lt;=100000,ROUNDUP(F2862/4,0)+25000,50000)))),MAX(IF(F2862&lt;=0,0,IF(F2862&lt;=25000,F2862,IF(F2862&lt;=50000,ROUNDUP(F2862/2,0)+12500,IF(F2862&lt;=100000,ROUNDUP(F2862/4,0)+25000,50000)))),MIN(IF(AND(D2862="はい",C2862&gt;=2026,C2862&lt;=2027),IF(E2862&lt;=0,0,IF(E2862&lt;=30000,E2862,IF(E2862&lt;=60000,ROUNDUP(E2862/2,0)+15000,IF(E2862&lt;=120000,ROUNDUP(E2862/4,0)+30000,60000)))),IF(E2862&lt;=0,0,IF(E2862&lt;=20000,E2862,IF(E2862&lt;=40000,ROUNDUP(E2862/2,0)+10000,IF(E2862&lt;=80000,ROUNDUP(E2862/4,0)+20000,40000)))))+IF(F2862&lt;=0,0,IF(F2862&lt;=25000,F2862,IF(F2862&lt;=50000,ROUNDUP(F2862/2,0)+12500,IF(F2862&lt;=100000,ROUNDUP(F2862/4,0)+25000,50000)))),IF(AND(D2862="はい",C2862&gt;=2026,C2862&lt;=2027),60000,40000)))))</f>
        <v/>
      </c>
      <c r="P2862" s="18">
        <f>IF(G2862&lt;=0,0,IF(G2862&lt;=20000,G2862,IF(G2862&lt;=40000,ROUNDUP(G2862/2,0)+10000,IF(G2862&lt;=80000,ROUNDUP(G2862/4,0)+20000,40000))))</f>
        <v/>
      </c>
      <c r="Q2862" s="18">
        <f>IF(I2862&lt;=0,IF(H2862&lt;=0,0,IF(H2862&lt;=20000,H2862,IF(H2862&lt;=40000,ROUNDUP(H2862/2,0)+10000,IF(H2862&lt;=80000,ROUNDUP(H2862/4,0)+20000,40000)))),IF(H2862&lt;=0,IF(I2862&lt;=0,0,IF(I2862&lt;=25000,I2862,IF(I2862&lt;=50000,ROUNDUP(I2862/2,0)+12500,IF(I2862&lt;=100000,ROUNDUP(I2862/4,0)+25000,50000)))),MAX(IF(I2862&lt;=0,0,IF(I2862&lt;=25000,I2862,IF(I2862&lt;=50000,ROUNDUP(I2862/2,0)+12500,IF(I2862&lt;=100000,ROUNDUP(I2862/4,0)+25000,50000)))),MIN(IF(H2862&lt;=0,0,IF(H2862&lt;=20000,H2862,IF(H2862&lt;=40000,ROUNDUP(H2862/2,0)+10000,IF(H2862&lt;=80000,ROUNDUP(H2862/4,0)+20000,40000))))+IF(I2862&lt;=0,0,IF(I2862&lt;=25000,I2862,IF(I2862&lt;=50000,ROUNDUP(I2862/2,0)+12500,IF(I2862&lt;=100000,ROUNDUP(I2862/4,0)+25000,50000)))),40000))))</f>
        <v/>
      </c>
      <c r="R2862" s="18">
        <f>MIN(120000,O2862+P2862+Q2862)</f>
        <v/>
      </c>
      <c r="S2862" s="18">
        <f>IF(F2862&lt;=0,IF(E2862&lt;=0,0,IF(E2862&lt;=12000,E2862,IF(E2862&lt;=32000,ROUNDUP(E2862/2,0)+6000,IF(E2862&lt;=56000,ROUNDUP(E2862/4,0)+14000,28000)))),IF(E2862&lt;=0,IF(F2862&lt;=0,0,IF(F2862&lt;=15000,F2862,IF(F2862&lt;=40000,ROUNDUP(F2862/2,0)+7500,IF(F2862&lt;=70000,ROUNDUP(F2862/4,0)+17500,35000)))),MAX(IF(F2862&lt;=0,0,IF(F2862&lt;=15000,F2862,IF(F2862&lt;=40000,ROUNDUP(F2862/2,0)+7500,IF(F2862&lt;=70000,ROUNDUP(F2862/4,0)+17500,35000)))),MIN(IF(E2862&lt;=0,0,IF(E2862&lt;=12000,E2862,IF(E2862&lt;=32000,ROUNDUP(E2862/2,0)+6000,IF(E2862&lt;=56000,ROUNDUP(E2862/4,0)+14000,28000))))+IF(F2862&lt;=0,0,IF(F2862&lt;=15000,F2862,IF(F2862&lt;=40000,ROUNDUP(F2862/2,0)+7500,IF(F2862&lt;=70000,ROUNDUP(F2862/4,0)+17500,35000)))),28000))))</f>
        <v/>
      </c>
      <c r="T2862" s="18">
        <f>IF(G2862&lt;=0,0,IF(G2862&lt;=12000,G2862,IF(G2862&lt;=32000,ROUNDUP(G2862/2,0)+6000,IF(G2862&lt;=56000,ROUNDUP(G2862/4,0)+14000,28000))))</f>
        <v/>
      </c>
      <c r="U2862" s="18">
        <f>IF(I2862&lt;=0,IF(H2862&lt;=0,0,IF(H2862&lt;=12000,H2862,IF(H2862&lt;=32000,ROUNDUP(H2862/2,0)+6000,IF(H2862&lt;=56000,ROUNDUP(H2862/4,0)+14000,28000)))),IF(H2862&lt;=0,IF(I2862&lt;=0,0,IF(I2862&lt;=15000,I2862,IF(I2862&lt;=40000,ROUNDUP(I2862/2,0)+7500,IF(I2862&lt;=70000,ROUNDUP(I2862/4,0)+17500,35000)))),MAX(IF(I2862&lt;=0,0,IF(I2862&lt;=15000,I2862,IF(I2862&lt;=40000,ROUNDUP(I2862/2,0)+7500,IF(I2862&lt;=70000,ROUNDUP(I2862/4,0)+17500,35000)))),MIN(IF(H2862&lt;=0,0,IF(H2862&lt;=12000,H2862,IF(H2862&lt;=32000,ROUNDUP(H2862/2,0)+6000,IF(H2862&lt;=56000,ROUNDUP(H2862/4,0)+14000,28000))))+IF(I2862&lt;=0,0,IF(I2862&lt;=15000,I2862,IF(I2862&lt;=40000,ROUNDUP(I2862/2,0)+7500,IF(I2862&lt;=70000,ROUNDUP(I2862/4,0)+17500,35000)))),28000))))</f>
        <v/>
      </c>
      <c r="V2862" s="18">
        <f>MIN(70000,S2862+T2862+U2862)</f>
        <v/>
      </c>
      <c r="W2862" s="18">
        <f>MAX(0,ROUNDDOWN(M2862-J2862-N2862-K2862-0,-3))</f>
        <v/>
      </c>
      <c r="X2862" s="18">
        <f>MAX(0,ROUNDDOWN(M2862-J2862-N2862-K2862-R2862,-3))</f>
        <v/>
      </c>
      <c r="Y2862" s="18">
        <f>IF(W2862&lt;=0,0,ROUNDDOWN((W2862*LOOKUP(W2862,{0,1950001,3300001,6950001,9000001,18000001,40000001},{0.05,0.1,0.2,0.23,0.33,0.4,0.45})-LOOKUP(W2862,{0,1950001,3300001,6950001,9000001,18000001,40000001},{0,97500,427500,636000,1536000,2796000,4796000}))*1.021,-2))</f>
        <v/>
      </c>
      <c r="Z2862" s="18">
        <f>IF(X2862&lt;=0,0,ROUNDDOWN((X2862*LOOKUP(X2862,{0,1950001,3300001,6950001,9000001,18000001,40000001},{0.05,0.1,0.2,0.23,0.33,0.4,0.45})-LOOKUP(X2862,{0,1950001,3300001,6950001,9000001,18000001,40000001},{0,97500,427500,636000,1536000,2796000,4796000}))*1.021,-2))</f>
        <v/>
      </c>
      <c r="AA2862" s="18">
        <f>MAX(0,ROUNDDOWN(M2862-J2862-430000-L2862-0,-3))</f>
        <v/>
      </c>
      <c r="AB2862" s="18">
        <f>MAX(0,ROUNDDOWN(M2862-J2862-430000-L2862-V2862,-3))</f>
        <v/>
      </c>
      <c r="AC2862" s="18">
        <f>IF(M2862&lt;=450000,0,MAX(0,ROUNDDOWN(AA2862*0.06-MIN(50000,AA2862)*0.03,-2))+MAX(0,ROUNDDOWN(AA2862*0.04-MIN(50000,AA2862)*0.02,-2)))</f>
        <v/>
      </c>
      <c r="AD2862" s="18">
        <f>IF(M2862&lt;=450000,0,MAX(0,ROUNDDOWN(AB2862*0.06-MIN(50000,AB2862)*0.03,-2))+MAX(0,ROUNDDOWN(AB2862*0.04-MIN(50000,AB2862)*0.02,-2)))</f>
        <v/>
      </c>
      <c r="AE2862" s="18">
        <f>Y2862-Z2862</f>
        <v/>
      </c>
      <c r="AF2862" s="18">
        <f>AC2862-AD2862</f>
        <v/>
      </c>
      <c r="AG2862" s="18">
        <f>AE2862+AF2862</f>
        <v/>
      </c>
      <c r="AH2862" s="20">
        <f>IF(W2862&lt;=0,0,LOOKUP(W2862,{0,1950001,3300001,6950001,9000001,18000001,40000001},{0.05,0.1,0.2,0.23,0.33,0.4,0.45}))</f>
        <v/>
      </c>
    </row>
    <row r="2863">
      <c r="A2863" t="inlineStr">
        <is>
          <t>1万円刻み 一般8万円</t>
        </is>
      </c>
      <c r="B2863" s="18">
        <f>'4_1万円刻み'!$A$928</f>
        <v/>
      </c>
      <c r="C2863" s="19" t="n">
        <v>2026</v>
      </c>
      <c r="D2863" t="inlineStr">
        <is>
          <t>いいえ</t>
        </is>
      </c>
      <c r="E2863" s="18" t="n">
        <v>80000</v>
      </c>
      <c r="F2863" s="18" t="n">
        <v>0</v>
      </c>
      <c r="G2863" s="18" t="n">
        <v>0</v>
      </c>
      <c r="H2863" s="18" t="n">
        <v>0</v>
      </c>
      <c r="I2863" s="18" t="n">
        <v>0</v>
      </c>
      <c r="J2863" s="18">
        <f>ROUND(MIN(B2863/12,650000)*12*0.0915+MIN(B2863/12,1390000)*12*(0.0504+0)+B2863*0.005,0)</f>
        <v/>
      </c>
      <c r="K2863" s="18" t="n">
        <v>0</v>
      </c>
      <c r="L2863" s="18" t="n">
        <v>0</v>
      </c>
      <c r="M2863" s="18">
        <f>ROUND(IF(C2863&gt;=2026,IF(B2863&lt;741000,0,IF(B2863&lt;2191000,B2863-740000,IF(B2863&lt;2193000,1451000,IF(B2863&lt;2196000,1453000,IF(B2863&lt;2200000,1456000,IF(B2863&lt;3600000,ROUNDDOWN(B2863/4,-3)*2.8-80000,IF(B2863&lt;6600000,ROUNDDOWN(B2863/4,-3)*3.2-440000,IF(B2863&lt;8500000,ROUNDDOWN(B2863*0.9,0)-1100000,B2863-1950000)))))))),IF(B2863&lt;651000,0,IF(B2863&lt;1900000,B2863-650000,IF(B2863&lt;3600000,ROUNDDOWN(B2863/4,-3)*2.8-80000,IF(B2863&lt;6600000,ROUNDDOWN(B2863/4,-3)*3.2-440000,IF(B2863&lt;8500000,ROUNDDOWN(B2863*0.9,0)-1100000,B2863-1950000)))))),0)</f>
        <v/>
      </c>
      <c r="N2863" s="18">
        <f>IF(M2863&gt;23500000,NA(),IF(C2863&gt;=2026,IF(M2863&lt;=4890000,1040000,IF(M2863&lt;=6550000,670000,620000)),IF(M2863&lt;=1320000,950000,IF(M2863&lt;=3360000,880000,IF(M2863&lt;=4890000,680000,IF(M2863&lt;=6550000,630000,580000))))))</f>
        <v/>
      </c>
      <c r="O2863" s="18">
        <f>IF(F2863&lt;=0,IF(AND(D2863="はい",C2863&gt;=2026,C2863&lt;=2027),IF(E2863&lt;=0,0,IF(E2863&lt;=30000,E2863,IF(E2863&lt;=60000,ROUNDUP(E2863/2,0)+15000,IF(E2863&lt;=120000,ROUNDUP(E2863/4,0)+30000,60000)))),IF(E2863&lt;=0,0,IF(E2863&lt;=20000,E2863,IF(E2863&lt;=40000,ROUNDUP(E2863/2,0)+10000,IF(E2863&lt;=80000,ROUNDUP(E2863/4,0)+20000,40000))))),IF(E2863&lt;=0,IF(F2863&lt;=0,0,IF(F2863&lt;=25000,F2863,IF(F2863&lt;=50000,ROUNDUP(F2863/2,0)+12500,IF(F2863&lt;=100000,ROUNDUP(F2863/4,0)+25000,50000)))),MAX(IF(F2863&lt;=0,0,IF(F2863&lt;=25000,F2863,IF(F2863&lt;=50000,ROUNDUP(F2863/2,0)+12500,IF(F2863&lt;=100000,ROUNDUP(F2863/4,0)+25000,50000)))),MIN(IF(AND(D2863="はい",C2863&gt;=2026,C2863&lt;=2027),IF(E2863&lt;=0,0,IF(E2863&lt;=30000,E2863,IF(E2863&lt;=60000,ROUNDUP(E2863/2,0)+15000,IF(E2863&lt;=120000,ROUNDUP(E2863/4,0)+30000,60000)))),IF(E2863&lt;=0,0,IF(E2863&lt;=20000,E2863,IF(E2863&lt;=40000,ROUNDUP(E2863/2,0)+10000,IF(E2863&lt;=80000,ROUNDUP(E2863/4,0)+20000,40000)))))+IF(F2863&lt;=0,0,IF(F2863&lt;=25000,F2863,IF(F2863&lt;=50000,ROUNDUP(F2863/2,0)+12500,IF(F2863&lt;=100000,ROUNDUP(F2863/4,0)+25000,50000)))),IF(AND(D2863="はい",C2863&gt;=2026,C2863&lt;=2027),60000,40000)))))</f>
        <v/>
      </c>
      <c r="P2863" s="18">
        <f>IF(G2863&lt;=0,0,IF(G2863&lt;=20000,G2863,IF(G2863&lt;=40000,ROUNDUP(G2863/2,0)+10000,IF(G2863&lt;=80000,ROUNDUP(G2863/4,0)+20000,40000))))</f>
        <v/>
      </c>
      <c r="Q2863" s="18">
        <f>IF(I2863&lt;=0,IF(H2863&lt;=0,0,IF(H2863&lt;=20000,H2863,IF(H2863&lt;=40000,ROUNDUP(H2863/2,0)+10000,IF(H2863&lt;=80000,ROUNDUP(H2863/4,0)+20000,40000)))),IF(H2863&lt;=0,IF(I2863&lt;=0,0,IF(I2863&lt;=25000,I2863,IF(I2863&lt;=50000,ROUNDUP(I2863/2,0)+12500,IF(I2863&lt;=100000,ROUNDUP(I2863/4,0)+25000,50000)))),MAX(IF(I2863&lt;=0,0,IF(I2863&lt;=25000,I2863,IF(I2863&lt;=50000,ROUNDUP(I2863/2,0)+12500,IF(I2863&lt;=100000,ROUNDUP(I2863/4,0)+25000,50000)))),MIN(IF(H2863&lt;=0,0,IF(H2863&lt;=20000,H2863,IF(H2863&lt;=40000,ROUNDUP(H2863/2,0)+10000,IF(H2863&lt;=80000,ROUNDUP(H2863/4,0)+20000,40000))))+IF(I2863&lt;=0,0,IF(I2863&lt;=25000,I2863,IF(I2863&lt;=50000,ROUNDUP(I2863/2,0)+12500,IF(I2863&lt;=100000,ROUNDUP(I2863/4,0)+25000,50000)))),40000))))</f>
        <v/>
      </c>
      <c r="R2863" s="18">
        <f>MIN(120000,O2863+P2863+Q2863)</f>
        <v/>
      </c>
      <c r="S2863" s="18">
        <f>IF(F2863&lt;=0,IF(E2863&lt;=0,0,IF(E2863&lt;=12000,E2863,IF(E2863&lt;=32000,ROUNDUP(E2863/2,0)+6000,IF(E2863&lt;=56000,ROUNDUP(E2863/4,0)+14000,28000)))),IF(E2863&lt;=0,IF(F2863&lt;=0,0,IF(F2863&lt;=15000,F2863,IF(F2863&lt;=40000,ROUNDUP(F2863/2,0)+7500,IF(F2863&lt;=70000,ROUNDUP(F2863/4,0)+17500,35000)))),MAX(IF(F2863&lt;=0,0,IF(F2863&lt;=15000,F2863,IF(F2863&lt;=40000,ROUNDUP(F2863/2,0)+7500,IF(F2863&lt;=70000,ROUNDUP(F2863/4,0)+17500,35000)))),MIN(IF(E2863&lt;=0,0,IF(E2863&lt;=12000,E2863,IF(E2863&lt;=32000,ROUNDUP(E2863/2,0)+6000,IF(E2863&lt;=56000,ROUNDUP(E2863/4,0)+14000,28000))))+IF(F2863&lt;=0,0,IF(F2863&lt;=15000,F2863,IF(F2863&lt;=40000,ROUNDUP(F2863/2,0)+7500,IF(F2863&lt;=70000,ROUNDUP(F2863/4,0)+17500,35000)))),28000))))</f>
        <v/>
      </c>
      <c r="T2863" s="18">
        <f>IF(G2863&lt;=0,0,IF(G2863&lt;=12000,G2863,IF(G2863&lt;=32000,ROUNDUP(G2863/2,0)+6000,IF(G2863&lt;=56000,ROUNDUP(G2863/4,0)+14000,28000))))</f>
        <v/>
      </c>
      <c r="U2863" s="18">
        <f>IF(I2863&lt;=0,IF(H2863&lt;=0,0,IF(H2863&lt;=12000,H2863,IF(H2863&lt;=32000,ROUNDUP(H2863/2,0)+6000,IF(H2863&lt;=56000,ROUNDUP(H2863/4,0)+14000,28000)))),IF(H2863&lt;=0,IF(I2863&lt;=0,0,IF(I2863&lt;=15000,I2863,IF(I2863&lt;=40000,ROUNDUP(I2863/2,0)+7500,IF(I2863&lt;=70000,ROUNDUP(I2863/4,0)+17500,35000)))),MAX(IF(I2863&lt;=0,0,IF(I2863&lt;=15000,I2863,IF(I2863&lt;=40000,ROUNDUP(I2863/2,0)+7500,IF(I2863&lt;=70000,ROUNDUP(I2863/4,0)+17500,35000)))),MIN(IF(H2863&lt;=0,0,IF(H2863&lt;=12000,H2863,IF(H2863&lt;=32000,ROUNDUP(H2863/2,0)+6000,IF(H2863&lt;=56000,ROUNDUP(H2863/4,0)+14000,28000))))+IF(I2863&lt;=0,0,IF(I2863&lt;=15000,I2863,IF(I2863&lt;=40000,ROUNDUP(I2863/2,0)+7500,IF(I2863&lt;=70000,ROUNDUP(I2863/4,0)+17500,35000)))),28000))))</f>
        <v/>
      </c>
      <c r="V2863" s="18">
        <f>MIN(70000,S2863+T2863+U2863)</f>
        <v/>
      </c>
      <c r="W2863" s="18">
        <f>MAX(0,ROUNDDOWN(M2863-J2863-N2863-K2863-0,-3))</f>
        <v/>
      </c>
      <c r="X2863" s="18">
        <f>MAX(0,ROUNDDOWN(M2863-J2863-N2863-K2863-R2863,-3))</f>
        <v/>
      </c>
      <c r="Y2863" s="18">
        <f>IF(W2863&lt;=0,0,ROUNDDOWN((W2863*LOOKUP(W2863,{0,1950001,3300001,6950001,9000001,18000001,40000001},{0.05,0.1,0.2,0.23,0.33,0.4,0.45})-LOOKUP(W2863,{0,1950001,3300001,6950001,9000001,18000001,40000001},{0,97500,427500,636000,1536000,2796000,4796000}))*1.021,-2))</f>
        <v/>
      </c>
      <c r="Z2863" s="18">
        <f>IF(X2863&lt;=0,0,ROUNDDOWN((X2863*LOOKUP(X2863,{0,1950001,3300001,6950001,9000001,18000001,40000001},{0.05,0.1,0.2,0.23,0.33,0.4,0.45})-LOOKUP(X2863,{0,1950001,3300001,6950001,9000001,18000001,40000001},{0,97500,427500,636000,1536000,2796000,4796000}))*1.021,-2))</f>
        <v/>
      </c>
      <c r="AA2863" s="18">
        <f>MAX(0,ROUNDDOWN(M2863-J2863-430000-L2863-0,-3))</f>
        <v/>
      </c>
      <c r="AB2863" s="18">
        <f>MAX(0,ROUNDDOWN(M2863-J2863-430000-L2863-V2863,-3))</f>
        <v/>
      </c>
      <c r="AC2863" s="18">
        <f>IF(M2863&lt;=450000,0,MAX(0,ROUNDDOWN(AA2863*0.06-MIN(50000,AA2863)*0.03,-2))+MAX(0,ROUNDDOWN(AA2863*0.04-MIN(50000,AA2863)*0.02,-2)))</f>
        <v/>
      </c>
      <c r="AD2863" s="18">
        <f>IF(M2863&lt;=450000,0,MAX(0,ROUNDDOWN(AB2863*0.06-MIN(50000,AB2863)*0.03,-2))+MAX(0,ROUNDDOWN(AB2863*0.04-MIN(50000,AB2863)*0.02,-2)))</f>
        <v/>
      </c>
      <c r="AE2863" s="18">
        <f>Y2863-Z2863</f>
        <v/>
      </c>
      <c r="AF2863" s="18">
        <f>AC2863-AD2863</f>
        <v/>
      </c>
      <c r="AG2863" s="18">
        <f>AE2863+AF2863</f>
        <v/>
      </c>
      <c r="AH2863" s="20">
        <f>IF(W2863&lt;=0,0,LOOKUP(W2863,{0,1950001,3300001,6950001,9000001,18000001,40000001},{0.05,0.1,0.2,0.23,0.33,0.4,0.45}))</f>
        <v/>
      </c>
    </row>
    <row r="2864">
      <c r="A2864" t="inlineStr">
        <is>
          <t>1万円刻み 特例あり一般12万円</t>
        </is>
      </c>
      <c r="B2864" s="18">
        <f>'4_1万円刻み'!$A$928</f>
        <v/>
      </c>
      <c r="C2864" s="19" t="n">
        <v>2026</v>
      </c>
      <c r="D2864" t="inlineStr">
        <is>
          <t>はい</t>
        </is>
      </c>
      <c r="E2864" s="18" t="n">
        <v>120000</v>
      </c>
      <c r="F2864" s="18" t="n">
        <v>0</v>
      </c>
      <c r="G2864" s="18" t="n">
        <v>0</v>
      </c>
      <c r="H2864" s="18" t="n">
        <v>0</v>
      </c>
      <c r="I2864" s="18" t="n">
        <v>0</v>
      </c>
      <c r="J2864" s="18">
        <f>ROUND(MIN(B2864/12,650000)*12*0.0915+MIN(B2864/12,1390000)*12*(0.0504+0)+B2864*0.005,0)</f>
        <v/>
      </c>
      <c r="K2864" s="18" t="n">
        <v>0</v>
      </c>
      <c r="L2864" s="18" t="n">
        <v>0</v>
      </c>
      <c r="M2864" s="18">
        <f>ROUND(IF(C2864&gt;=2026,IF(B2864&lt;741000,0,IF(B2864&lt;2191000,B2864-740000,IF(B2864&lt;2193000,1451000,IF(B2864&lt;2196000,1453000,IF(B2864&lt;2200000,1456000,IF(B2864&lt;3600000,ROUNDDOWN(B2864/4,-3)*2.8-80000,IF(B2864&lt;6600000,ROUNDDOWN(B2864/4,-3)*3.2-440000,IF(B2864&lt;8500000,ROUNDDOWN(B2864*0.9,0)-1100000,B2864-1950000)))))))),IF(B2864&lt;651000,0,IF(B2864&lt;1900000,B2864-650000,IF(B2864&lt;3600000,ROUNDDOWN(B2864/4,-3)*2.8-80000,IF(B2864&lt;6600000,ROUNDDOWN(B2864/4,-3)*3.2-440000,IF(B2864&lt;8500000,ROUNDDOWN(B2864*0.9,0)-1100000,B2864-1950000)))))),0)</f>
        <v/>
      </c>
      <c r="N2864" s="18">
        <f>IF(M2864&gt;23500000,NA(),IF(C2864&gt;=2026,IF(M2864&lt;=4890000,1040000,IF(M2864&lt;=6550000,670000,620000)),IF(M2864&lt;=1320000,950000,IF(M2864&lt;=3360000,880000,IF(M2864&lt;=4890000,680000,IF(M2864&lt;=6550000,630000,580000))))))</f>
        <v/>
      </c>
      <c r="O2864" s="18">
        <f>IF(F2864&lt;=0,IF(AND(D2864="はい",C2864&gt;=2026,C2864&lt;=2027),IF(E2864&lt;=0,0,IF(E2864&lt;=30000,E2864,IF(E2864&lt;=60000,ROUNDUP(E2864/2,0)+15000,IF(E2864&lt;=120000,ROUNDUP(E2864/4,0)+30000,60000)))),IF(E2864&lt;=0,0,IF(E2864&lt;=20000,E2864,IF(E2864&lt;=40000,ROUNDUP(E2864/2,0)+10000,IF(E2864&lt;=80000,ROUNDUP(E2864/4,0)+20000,40000))))),IF(E2864&lt;=0,IF(F2864&lt;=0,0,IF(F2864&lt;=25000,F2864,IF(F2864&lt;=50000,ROUNDUP(F2864/2,0)+12500,IF(F2864&lt;=100000,ROUNDUP(F2864/4,0)+25000,50000)))),MAX(IF(F2864&lt;=0,0,IF(F2864&lt;=25000,F2864,IF(F2864&lt;=50000,ROUNDUP(F2864/2,0)+12500,IF(F2864&lt;=100000,ROUNDUP(F2864/4,0)+25000,50000)))),MIN(IF(AND(D2864="はい",C2864&gt;=2026,C2864&lt;=2027),IF(E2864&lt;=0,0,IF(E2864&lt;=30000,E2864,IF(E2864&lt;=60000,ROUNDUP(E2864/2,0)+15000,IF(E2864&lt;=120000,ROUNDUP(E2864/4,0)+30000,60000)))),IF(E2864&lt;=0,0,IF(E2864&lt;=20000,E2864,IF(E2864&lt;=40000,ROUNDUP(E2864/2,0)+10000,IF(E2864&lt;=80000,ROUNDUP(E2864/4,0)+20000,40000)))))+IF(F2864&lt;=0,0,IF(F2864&lt;=25000,F2864,IF(F2864&lt;=50000,ROUNDUP(F2864/2,0)+12500,IF(F2864&lt;=100000,ROUNDUP(F2864/4,0)+25000,50000)))),IF(AND(D2864="はい",C2864&gt;=2026,C2864&lt;=2027),60000,40000)))))</f>
        <v/>
      </c>
      <c r="P2864" s="18">
        <f>IF(G2864&lt;=0,0,IF(G2864&lt;=20000,G2864,IF(G2864&lt;=40000,ROUNDUP(G2864/2,0)+10000,IF(G2864&lt;=80000,ROUNDUP(G2864/4,0)+20000,40000))))</f>
        <v/>
      </c>
      <c r="Q2864" s="18">
        <f>IF(I2864&lt;=0,IF(H2864&lt;=0,0,IF(H2864&lt;=20000,H2864,IF(H2864&lt;=40000,ROUNDUP(H2864/2,0)+10000,IF(H2864&lt;=80000,ROUNDUP(H2864/4,0)+20000,40000)))),IF(H2864&lt;=0,IF(I2864&lt;=0,0,IF(I2864&lt;=25000,I2864,IF(I2864&lt;=50000,ROUNDUP(I2864/2,0)+12500,IF(I2864&lt;=100000,ROUNDUP(I2864/4,0)+25000,50000)))),MAX(IF(I2864&lt;=0,0,IF(I2864&lt;=25000,I2864,IF(I2864&lt;=50000,ROUNDUP(I2864/2,0)+12500,IF(I2864&lt;=100000,ROUNDUP(I2864/4,0)+25000,50000)))),MIN(IF(H2864&lt;=0,0,IF(H2864&lt;=20000,H2864,IF(H2864&lt;=40000,ROUNDUP(H2864/2,0)+10000,IF(H2864&lt;=80000,ROUNDUP(H2864/4,0)+20000,40000))))+IF(I2864&lt;=0,0,IF(I2864&lt;=25000,I2864,IF(I2864&lt;=50000,ROUNDUP(I2864/2,0)+12500,IF(I2864&lt;=100000,ROUNDUP(I2864/4,0)+25000,50000)))),40000))))</f>
        <v/>
      </c>
      <c r="R2864" s="18">
        <f>MIN(120000,O2864+P2864+Q2864)</f>
        <v/>
      </c>
      <c r="S2864" s="18">
        <f>IF(F2864&lt;=0,IF(E2864&lt;=0,0,IF(E2864&lt;=12000,E2864,IF(E2864&lt;=32000,ROUNDUP(E2864/2,0)+6000,IF(E2864&lt;=56000,ROUNDUP(E2864/4,0)+14000,28000)))),IF(E2864&lt;=0,IF(F2864&lt;=0,0,IF(F2864&lt;=15000,F2864,IF(F2864&lt;=40000,ROUNDUP(F2864/2,0)+7500,IF(F2864&lt;=70000,ROUNDUP(F2864/4,0)+17500,35000)))),MAX(IF(F2864&lt;=0,0,IF(F2864&lt;=15000,F2864,IF(F2864&lt;=40000,ROUNDUP(F2864/2,0)+7500,IF(F2864&lt;=70000,ROUNDUP(F2864/4,0)+17500,35000)))),MIN(IF(E2864&lt;=0,0,IF(E2864&lt;=12000,E2864,IF(E2864&lt;=32000,ROUNDUP(E2864/2,0)+6000,IF(E2864&lt;=56000,ROUNDUP(E2864/4,0)+14000,28000))))+IF(F2864&lt;=0,0,IF(F2864&lt;=15000,F2864,IF(F2864&lt;=40000,ROUNDUP(F2864/2,0)+7500,IF(F2864&lt;=70000,ROUNDUP(F2864/4,0)+17500,35000)))),28000))))</f>
        <v/>
      </c>
      <c r="T2864" s="18">
        <f>IF(G2864&lt;=0,0,IF(G2864&lt;=12000,G2864,IF(G2864&lt;=32000,ROUNDUP(G2864/2,0)+6000,IF(G2864&lt;=56000,ROUNDUP(G2864/4,0)+14000,28000))))</f>
        <v/>
      </c>
      <c r="U2864" s="18">
        <f>IF(I2864&lt;=0,IF(H2864&lt;=0,0,IF(H2864&lt;=12000,H2864,IF(H2864&lt;=32000,ROUNDUP(H2864/2,0)+6000,IF(H2864&lt;=56000,ROUNDUP(H2864/4,0)+14000,28000)))),IF(H2864&lt;=0,IF(I2864&lt;=0,0,IF(I2864&lt;=15000,I2864,IF(I2864&lt;=40000,ROUNDUP(I2864/2,0)+7500,IF(I2864&lt;=70000,ROUNDUP(I2864/4,0)+17500,35000)))),MAX(IF(I2864&lt;=0,0,IF(I2864&lt;=15000,I2864,IF(I2864&lt;=40000,ROUNDUP(I2864/2,0)+7500,IF(I2864&lt;=70000,ROUNDUP(I2864/4,0)+17500,35000)))),MIN(IF(H2864&lt;=0,0,IF(H2864&lt;=12000,H2864,IF(H2864&lt;=32000,ROUNDUP(H2864/2,0)+6000,IF(H2864&lt;=56000,ROUNDUP(H2864/4,0)+14000,28000))))+IF(I2864&lt;=0,0,IF(I2864&lt;=15000,I2864,IF(I2864&lt;=40000,ROUNDUP(I2864/2,0)+7500,IF(I2864&lt;=70000,ROUNDUP(I2864/4,0)+17500,35000)))),28000))))</f>
        <v/>
      </c>
      <c r="V2864" s="18">
        <f>MIN(70000,S2864+T2864+U2864)</f>
        <v/>
      </c>
      <c r="W2864" s="18">
        <f>MAX(0,ROUNDDOWN(M2864-J2864-N2864-K2864-0,-3))</f>
        <v/>
      </c>
      <c r="X2864" s="18">
        <f>MAX(0,ROUNDDOWN(M2864-J2864-N2864-K2864-R2864,-3))</f>
        <v/>
      </c>
      <c r="Y2864" s="18">
        <f>IF(W2864&lt;=0,0,ROUNDDOWN((W2864*LOOKUP(W2864,{0,1950001,3300001,6950001,9000001,18000001,40000001},{0.05,0.1,0.2,0.23,0.33,0.4,0.45})-LOOKUP(W2864,{0,1950001,3300001,6950001,9000001,18000001,40000001},{0,97500,427500,636000,1536000,2796000,4796000}))*1.021,-2))</f>
        <v/>
      </c>
      <c r="Z2864" s="18">
        <f>IF(X2864&lt;=0,0,ROUNDDOWN((X2864*LOOKUP(X2864,{0,1950001,3300001,6950001,9000001,18000001,40000001},{0.05,0.1,0.2,0.23,0.33,0.4,0.45})-LOOKUP(X2864,{0,1950001,3300001,6950001,9000001,18000001,40000001},{0,97500,427500,636000,1536000,2796000,4796000}))*1.021,-2))</f>
        <v/>
      </c>
      <c r="AA2864" s="18">
        <f>MAX(0,ROUNDDOWN(M2864-J2864-430000-L2864-0,-3))</f>
        <v/>
      </c>
      <c r="AB2864" s="18">
        <f>MAX(0,ROUNDDOWN(M2864-J2864-430000-L2864-V2864,-3))</f>
        <v/>
      </c>
      <c r="AC2864" s="18">
        <f>IF(M2864&lt;=450000,0,MAX(0,ROUNDDOWN(AA2864*0.06-MIN(50000,AA2864)*0.03,-2))+MAX(0,ROUNDDOWN(AA2864*0.04-MIN(50000,AA2864)*0.02,-2)))</f>
        <v/>
      </c>
      <c r="AD2864" s="18">
        <f>IF(M2864&lt;=450000,0,MAX(0,ROUNDDOWN(AB2864*0.06-MIN(50000,AB2864)*0.03,-2))+MAX(0,ROUNDDOWN(AB2864*0.04-MIN(50000,AB2864)*0.02,-2)))</f>
        <v/>
      </c>
      <c r="AE2864" s="18">
        <f>Y2864-Z2864</f>
        <v/>
      </c>
      <c r="AF2864" s="18">
        <f>AC2864-AD2864</f>
        <v/>
      </c>
      <c r="AG2864" s="18">
        <f>AE2864+AF2864</f>
        <v/>
      </c>
      <c r="AH2864" s="20">
        <f>IF(W2864&lt;=0,0,LOOKUP(W2864,{0,1950001,3300001,6950001,9000001,18000001,40000001},{0.05,0.1,0.2,0.23,0.33,0.4,0.45}))</f>
        <v/>
      </c>
    </row>
    <row r="2865">
      <c r="A2865" t="inlineStr">
        <is>
          <t>1万円刻み 3区分8万円ずつ</t>
        </is>
      </c>
      <c r="B2865" s="18">
        <f>'4_1万円刻み'!$A$929</f>
        <v/>
      </c>
      <c r="C2865" s="19" t="n">
        <v>2026</v>
      </c>
      <c r="D2865" t="inlineStr">
        <is>
          <t>いいえ</t>
        </is>
      </c>
      <c r="E2865" s="18" t="n">
        <v>80000</v>
      </c>
      <c r="F2865" s="18" t="n">
        <v>0</v>
      </c>
      <c r="G2865" s="18" t="n">
        <v>80000</v>
      </c>
      <c r="H2865" s="18" t="n">
        <v>80000</v>
      </c>
      <c r="I2865" s="18" t="n">
        <v>0</v>
      </c>
      <c r="J2865" s="18">
        <f>ROUND(MIN(B2865/12,650000)*12*0.0915+MIN(B2865/12,1390000)*12*(0.0504+0)+B2865*0.005,0)</f>
        <v/>
      </c>
      <c r="K2865" s="18" t="n">
        <v>0</v>
      </c>
      <c r="L2865" s="18" t="n">
        <v>0</v>
      </c>
      <c r="M2865" s="18">
        <f>ROUND(IF(C2865&gt;=2026,IF(B2865&lt;741000,0,IF(B2865&lt;2191000,B2865-740000,IF(B2865&lt;2193000,1451000,IF(B2865&lt;2196000,1453000,IF(B2865&lt;2200000,1456000,IF(B2865&lt;3600000,ROUNDDOWN(B2865/4,-3)*2.8-80000,IF(B2865&lt;6600000,ROUNDDOWN(B2865/4,-3)*3.2-440000,IF(B2865&lt;8500000,ROUNDDOWN(B2865*0.9,0)-1100000,B2865-1950000)))))))),IF(B2865&lt;651000,0,IF(B2865&lt;1900000,B2865-650000,IF(B2865&lt;3600000,ROUNDDOWN(B2865/4,-3)*2.8-80000,IF(B2865&lt;6600000,ROUNDDOWN(B2865/4,-3)*3.2-440000,IF(B2865&lt;8500000,ROUNDDOWN(B2865*0.9,0)-1100000,B2865-1950000)))))),0)</f>
        <v/>
      </c>
      <c r="N2865" s="18">
        <f>IF(M2865&gt;23500000,NA(),IF(C2865&gt;=2026,IF(M2865&lt;=4890000,1040000,IF(M2865&lt;=6550000,670000,620000)),IF(M2865&lt;=1320000,950000,IF(M2865&lt;=3360000,880000,IF(M2865&lt;=4890000,680000,IF(M2865&lt;=6550000,630000,580000))))))</f>
        <v/>
      </c>
      <c r="O2865" s="18">
        <f>IF(F2865&lt;=0,IF(AND(D2865="はい",C2865&gt;=2026,C2865&lt;=2027),IF(E2865&lt;=0,0,IF(E2865&lt;=30000,E2865,IF(E2865&lt;=60000,ROUNDUP(E2865/2,0)+15000,IF(E2865&lt;=120000,ROUNDUP(E2865/4,0)+30000,60000)))),IF(E2865&lt;=0,0,IF(E2865&lt;=20000,E2865,IF(E2865&lt;=40000,ROUNDUP(E2865/2,0)+10000,IF(E2865&lt;=80000,ROUNDUP(E2865/4,0)+20000,40000))))),IF(E2865&lt;=0,IF(F2865&lt;=0,0,IF(F2865&lt;=25000,F2865,IF(F2865&lt;=50000,ROUNDUP(F2865/2,0)+12500,IF(F2865&lt;=100000,ROUNDUP(F2865/4,0)+25000,50000)))),MAX(IF(F2865&lt;=0,0,IF(F2865&lt;=25000,F2865,IF(F2865&lt;=50000,ROUNDUP(F2865/2,0)+12500,IF(F2865&lt;=100000,ROUNDUP(F2865/4,0)+25000,50000)))),MIN(IF(AND(D2865="はい",C2865&gt;=2026,C2865&lt;=2027),IF(E2865&lt;=0,0,IF(E2865&lt;=30000,E2865,IF(E2865&lt;=60000,ROUNDUP(E2865/2,0)+15000,IF(E2865&lt;=120000,ROUNDUP(E2865/4,0)+30000,60000)))),IF(E2865&lt;=0,0,IF(E2865&lt;=20000,E2865,IF(E2865&lt;=40000,ROUNDUP(E2865/2,0)+10000,IF(E2865&lt;=80000,ROUNDUP(E2865/4,0)+20000,40000)))))+IF(F2865&lt;=0,0,IF(F2865&lt;=25000,F2865,IF(F2865&lt;=50000,ROUNDUP(F2865/2,0)+12500,IF(F2865&lt;=100000,ROUNDUP(F2865/4,0)+25000,50000)))),IF(AND(D2865="はい",C2865&gt;=2026,C2865&lt;=2027),60000,40000)))))</f>
        <v/>
      </c>
      <c r="P2865" s="18">
        <f>IF(G2865&lt;=0,0,IF(G2865&lt;=20000,G2865,IF(G2865&lt;=40000,ROUNDUP(G2865/2,0)+10000,IF(G2865&lt;=80000,ROUNDUP(G2865/4,0)+20000,40000))))</f>
        <v/>
      </c>
      <c r="Q2865" s="18">
        <f>IF(I2865&lt;=0,IF(H2865&lt;=0,0,IF(H2865&lt;=20000,H2865,IF(H2865&lt;=40000,ROUNDUP(H2865/2,0)+10000,IF(H2865&lt;=80000,ROUNDUP(H2865/4,0)+20000,40000)))),IF(H2865&lt;=0,IF(I2865&lt;=0,0,IF(I2865&lt;=25000,I2865,IF(I2865&lt;=50000,ROUNDUP(I2865/2,0)+12500,IF(I2865&lt;=100000,ROUNDUP(I2865/4,0)+25000,50000)))),MAX(IF(I2865&lt;=0,0,IF(I2865&lt;=25000,I2865,IF(I2865&lt;=50000,ROUNDUP(I2865/2,0)+12500,IF(I2865&lt;=100000,ROUNDUP(I2865/4,0)+25000,50000)))),MIN(IF(H2865&lt;=0,0,IF(H2865&lt;=20000,H2865,IF(H2865&lt;=40000,ROUNDUP(H2865/2,0)+10000,IF(H2865&lt;=80000,ROUNDUP(H2865/4,0)+20000,40000))))+IF(I2865&lt;=0,0,IF(I2865&lt;=25000,I2865,IF(I2865&lt;=50000,ROUNDUP(I2865/2,0)+12500,IF(I2865&lt;=100000,ROUNDUP(I2865/4,0)+25000,50000)))),40000))))</f>
        <v/>
      </c>
      <c r="R2865" s="18">
        <f>MIN(120000,O2865+P2865+Q2865)</f>
        <v/>
      </c>
      <c r="S2865" s="18">
        <f>IF(F2865&lt;=0,IF(E2865&lt;=0,0,IF(E2865&lt;=12000,E2865,IF(E2865&lt;=32000,ROUNDUP(E2865/2,0)+6000,IF(E2865&lt;=56000,ROUNDUP(E2865/4,0)+14000,28000)))),IF(E2865&lt;=0,IF(F2865&lt;=0,0,IF(F2865&lt;=15000,F2865,IF(F2865&lt;=40000,ROUNDUP(F2865/2,0)+7500,IF(F2865&lt;=70000,ROUNDUP(F2865/4,0)+17500,35000)))),MAX(IF(F2865&lt;=0,0,IF(F2865&lt;=15000,F2865,IF(F2865&lt;=40000,ROUNDUP(F2865/2,0)+7500,IF(F2865&lt;=70000,ROUNDUP(F2865/4,0)+17500,35000)))),MIN(IF(E2865&lt;=0,0,IF(E2865&lt;=12000,E2865,IF(E2865&lt;=32000,ROUNDUP(E2865/2,0)+6000,IF(E2865&lt;=56000,ROUNDUP(E2865/4,0)+14000,28000))))+IF(F2865&lt;=0,0,IF(F2865&lt;=15000,F2865,IF(F2865&lt;=40000,ROUNDUP(F2865/2,0)+7500,IF(F2865&lt;=70000,ROUNDUP(F2865/4,0)+17500,35000)))),28000))))</f>
        <v/>
      </c>
      <c r="T2865" s="18">
        <f>IF(G2865&lt;=0,0,IF(G2865&lt;=12000,G2865,IF(G2865&lt;=32000,ROUNDUP(G2865/2,0)+6000,IF(G2865&lt;=56000,ROUNDUP(G2865/4,0)+14000,28000))))</f>
        <v/>
      </c>
      <c r="U2865" s="18">
        <f>IF(I2865&lt;=0,IF(H2865&lt;=0,0,IF(H2865&lt;=12000,H2865,IF(H2865&lt;=32000,ROUNDUP(H2865/2,0)+6000,IF(H2865&lt;=56000,ROUNDUP(H2865/4,0)+14000,28000)))),IF(H2865&lt;=0,IF(I2865&lt;=0,0,IF(I2865&lt;=15000,I2865,IF(I2865&lt;=40000,ROUNDUP(I2865/2,0)+7500,IF(I2865&lt;=70000,ROUNDUP(I2865/4,0)+17500,35000)))),MAX(IF(I2865&lt;=0,0,IF(I2865&lt;=15000,I2865,IF(I2865&lt;=40000,ROUNDUP(I2865/2,0)+7500,IF(I2865&lt;=70000,ROUNDUP(I2865/4,0)+17500,35000)))),MIN(IF(H2865&lt;=0,0,IF(H2865&lt;=12000,H2865,IF(H2865&lt;=32000,ROUNDUP(H2865/2,0)+6000,IF(H2865&lt;=56000,ROUNDUP(H2865/4,0)+14000,28000))))+IF(I2865&lt;=0,0,IF(I2865&lt;=15000,I2865,IF(I2865&lt;=40000,ROUNDUP(I2865/2,0)+7500,IF(I2865&lt;=70000,ROUNDUP(I2865/4,0)+17500,35000)))),28000))))</f>
        <v/>
      </c>
      <c r="V2865" s="18">
        <f>MIN(70000,S2865+T2865+U2865)</f>
        <v/>
      </c>
      <c r="W2865" s="18">
        <f>MAX(0,ROUNDDOWN(M2865-J2865-N2865-K2865-0,-3))</f>
        <v/>
      </c>
      <c r="X2865" s="18">
        <f>MAX(0,ROUNDDOWN(M2865-J2865-N2865-K2865-R2865,-3))</f>
        <v/>
      </c>
      <c r="Y2865" s="18">
        <f>IF(W2865&lt;=0,0,ROUNDDOWN((W2865*LOOKUP(W2865,{0,1950001,3300001,6950001,9000001,18000001,40000001},{0.05,0.1,0.2,0.23,0.33,0.4,0.45})-LOOKUP(W2865,{0,1950001,3300001,6950001,9000001,18000001,40000001},{0,97500,427500,636000,1536000,2796000,4796000}))*1.021,-2))</f>
        <v/>
      </c>
      <c r="Z2865" s="18">
        <f>IF(X2865&lt;=0,0,ROUNDDOWN((X2865*LOOKUP(X2865,{0,1950001,3300001,6950001,9000001,18000001,40000001},{0.05,0.1,0.2,0.23,0.33,0.4,0.45})-LOOKUP(X2865,{0,1950001,3300001,6950001,9000001,18000001,40000001},{0,97500,427500,636000,1536000,2796000,4796000}))*1.021,-2))</f>
        <v/>
      </c>
      <c r="AA2865" s="18">
        <f>MAX(0,ROUNDDOWN(M2865-J2865-430000-L2865-0,-3))</f>
        <v/>
      </c>
      <c r="AB2865" s="18">
        <f>MAX(0,ROUNDDOWN(M2865-J2865-430000-L2865-V2865,-3))</f>
        <v/>
      </c>
      <c r="AC2865" s="18">
        <f>IF(M2865&lt;=450000,0,MAX(0,ROUNDDOWN(AA2865*0.06-MIN(50000,AA2865)*0.03,-2))+MAX(0,ROUNDDOWN(AA2865*0.04-MIN(50000,AA2865)*0.02,-2)))</f>
        <v/>
      </c>
      <c r="AD2865" s="18">
        <f>IF(M2865&lt;=450000,0,MAX(0,ROUNDDOWN(AB2865*0.06-MIN(50000,AB2865)*0.03,-2))+MAX(0,ROUNDDOWN(AB2865*0.04-MIN(50000,AB2865)*0.02,-2)))</f>
        <v/>
      </c>
      <c r="AE2865" s="18">
        <f>Y2865-Z2865</f>
        <v/>
      </c>
      <c r="AF2865" s="18">
        <f>AC2865-AD2865</f>
        <v/>
      </c>
      <c r="AG2865" s="18">
        <f>AE2865+AF2865</f>
        <v/>
      </c>
      <c r="AH2865" s="20">
        <f>IF(W2865&lt;=0,0,LOOKUP(W2865,{0,1950001,3300001,6950001,9000001,18000001,40000001},{0.05,0.1,0.2,0.23,0.33,0.4,0.45}))</f>
        <v/>
      </c>
    </row>
    <row r="2866">
      <c r="A2866" t="inlineStr">
        <is>
          <t>1万円刻み 一般8万円</t>
        </is>
      </c>
      <c r="B2866" s="18">
        <f>'4_1万円刻み'!$A$929</f>
        <v/>
      </c>
      <c r="C2866" s="19" t="n">
        <v>2026</v>
      </c>
      <c r="D2866" t="inlineStr">
        <is>
          <t>いいえ</t>
        </is>
      </c>
      <c r="E2866" s="18" t="n">
        <v>80000</v>
      </c>
      <c r="F2866" s="18" t="n">
        <v>0</v>
      </c>
      <c r="G2866" s="18" t="n">
        <v>0</v>
      </c>
      <c r="H2866" s="18" t="n">
        <v>0</v>
      </c>
      <c r="I2866" s="18" t="n">
        <v>0</v>
      </c>
      <c r="J2866" s="18">
        <f>ROUND(MIN(B2866/12,650000)*12*0.0915+MIN(B2866/12,1390000)*12*(0.0504+0)+B2866*0.005,0)</f>
        <v/>
      </c>
      <c r="K2866" s="18" t="n">
        <v>0</v>
      </c>
      <c r="L2866" s="18" t="n">
        <v>0</v>
      </c>
      <c r="M2866" s="18">
        <f>ROUND(IF(C2866&gt;=2026,IF(B2866&lt;741000,0,IF(B2866&lt;2191000,B2866-740000,IF(B2866&lt;2193000,1451000,IF(B2866&lt;2196000,1453000,IF(B2866&lt;2200000,1456000,IF(B2866&lt;3600000,ROUNDDOWN(B2866/4,-3)*2.8-80000,IF(B2866&lt;6600000,ROUNDDOWN(B2866/4,-3)*3.2-440000,IF(B2866&lt;8500000,ROUNDDOWN(B2866*0.9,0)-1100000,B2866-1950000)))))))),IF(B2866&lt;651000,0,IF(B2866&lt;1900000,B2866-650000,IF(B2866&lt;3600000,ROUNDDOWN(B2866/4,-3)*2.8-80000,IF(B2866&lt;6600000,ROUNDDOWN(B2866/4,-3)*3.2-440000,IF(B2866&lt;8500000,ROUNDDOWN(B2866*0.9,0)-1100000,B2866-1950000)))))),0)</f>
        <v/>
      </c>
      <c r="N2866" s="18">
        <f>IF(M2866&gt;23500000,NA(),IF(C2866&gt;=2026,IF(M2866&lt;=4890000,1040000,IF(M2866&lt;=6550000,670000,620000)),IF(M2866&lt;=1320000,950000,IF(M2866&lt;=3360000,880000,IF(M2866&lt;=4890000,680000,IF(M2866&lt;=6550000,630000,580000))))))</f>
        <v/>
      </c>
      <c r="O2866" s="18">
        <f>IF(F2866&lt;=0,IF(AND(D2866="はい",C2866&gt;=2026,C2866&lt;=2027),IF(E2866&lt;=0,0,IF(E2866&lt;=30000,E2866,IF(E2866&lt;=60000,ROUNDUP(E2866/2,0)+15000,IF(E2866&lt;=120000,ROUNDUP(E2866/4,0)+30000,60000)))),IF(E2866&lt;=0,0,IF(E2866&lt;=20000,E2866,IF(E2866&lt;=40000,ROUNDUP(E2866/2,0)+10000,IF(E2866&lt;=80000,ROUNDUP(E2866/4,0)+20000,40000))))),IF(E2866&lt;=0,IF(F2866&lt;=0,0,IF(F2866&lt;=25000,F2866,IF(F2866&lt;=50000,ROUNDUP(F2866/2,0)+12500,IF(F2866&lt;=100000,ROUNDUP(F2866/4,0)+25000,50000)))),MAX(IF(F2866&lt;=0,0,IF(F2866&lt;=25000,F2866,IF(F2866&lt;=50000,ROUNDUP(F2866/2,0)+12500,IF(F2866&lt;=100000,ROUNDUP(F2866/4,0)+25000,50000)))),MIN(IF(AND(D2866="はい",C2866&gt;=2026,C2866&lt;=2027),IF(E2866&lt;=0,0,IF(E2866&lt;=30000,E2866,IF(E2866&lt;=60000,ROUNDUP(E2866/2,0)+15000,IF(E2866&lt;=120000,ROUNDUP(E2866/4,0)+30000,60000)))),IF(E2866&lt;=0,0,IF(E2866&lt;=20000,E2866,IF(E2866&lt;=40000,ROUNDUP(E2866/2,0)+10000,IF(E2866&lt;=80000,ROUNDUP(E2866/4,0)+20000,40000)))))+IF(F2866&lt;=0,0,IF(F2866&lt;=25000,F2866,IF(F2866&lt;=50000,ROUNDUP(F2866/2,0)+12500,IF(F2866&lt;=100000,ROUNDUP(F2866/4,0)+25000,50000)))),IF(AND(D2866="はい",C2866&gt;=2026,C2866&lt;=2027),60000,40000)))))</f>
        <v/>
      </c>
      <c r="P2866" s="18">
        <f>IF(G2866&lt;=0,0,IF(G2866&lt;=20000,G2866,IF(G2866&lt;=40000,ROUNDUP(G2866/2,0)+10000,IF(G2866&lt;=80000,ROUNDUP(G2866/4,0)+20000,40000))))</f>
        <v/>
      </c>
      <c r="Q2866" s="18">
        <f>IF(I2866&lt;=0,IF(H2866&lt;=0,0,IF(H2866&lt;=20000,H2866,IF(H2866&lt;=40000,ROUNDUP(H2866/2,0)+10000,IF(H2866&lt;=80000,ROUNDUP(H2866/4,0)+20000,40000)))),IF(H2866&lt;=0,IF(I2866&lt;=0,0,IF(I2866&lt;=25000,I2866,IF(I2866&lt;=50000,ROUNDUP(I2866/2,0)+12500,IF(I2866&lt;=100000,ROUNDUP(I2866/4,0)+25000,50000)))),MAX(IF(I2866&lt;=0,0,IF(I2866&lt;=25000,I2866,IF(I2866&lt;=50000,ROUNDUP(I2866/2,0)+12500,IF(I2866&lt;=100000,ROUNDUP(I2866/4,0)+25000,50000)))),MIN(IF(H2866&lt;=0,0,IF(H2866&lt;=20000,H2866,IF(H2866&lt;=40000,ROUNDUP(H2866/2,0)+10000,IF(H2866&lt;=80000,ROUNDUP(H2866/4,0)+20000,40000))))+IF(I2866&lt;=0,0,IF(I2866&lt;=25000,I2866,IF(I2866&lt;=50000,ROUNDUP(I2866/2,0)+12500,IF(I2866&lt;=100000,ROUNDUP(I2866/4,0)+25000,50000)))),40000))))</f>
        <v/>
      </c>
      <c r="R2866" s="18">
        <f>MIN(120000,O2866+P2866+Q2866)</f>
        <v/>
      </c>
      <c r="S2866" s="18">
        <f>IF(F2866&lt;=0,IF(E2866&lt;=0,0,IF(E2866&lt;=12000,E2866,IF(E2866&lt;=32000,ROUNDUP(E2866/2,0)+6000,IF(E2866&lt;=56000,ROUNDUP(E2866/4,0)+14000,28000)))),IF(E2866&lt;=0,IF(F2866&lt;=0,0,IF(F2866&lt;=15000,F2866,IF(F2866&lt;=40000,ROUNDUP(F2866/2,0)+7500,IF(F2866&lt;=70000,ROUNDUP(F2866/4,0)+17500,35000)))),MAX(IF(F2866&lt;=0,0,IF(F2866&lt;=15000,F2866,IF(F2866&lt;=40000,ROUNDUP(F2866/2,0)+7500,IF(F2866&lt;=70000,ROUNDUP(F2866/4,0)+17500,35000)))),MIN(IF(E2866&lt;=0,0,IF(E2866&lt;=12000,E2866,IF(E2866&lt;=32000,ROUNDUP(E2866/2,0)+6000,IF(E2866&lt;=56000,ROUNDUP(E2866/4,0)+14000,28000))))+IF(F2866&lt;=0,0,IF(F2866&lt;=15000,F2866,IF(F2866&lt;=40000,ROUNDUP(F2866/2,0)+7500,IF(F2866&lt;=70000,ROUNDUP(F2866/4,0)+17500,35000)))),28000))))</f>
        <v/>
      </c>
      <c r="T2866" s="18">
        <f>IF(G2866&lt;=0,0,IF(G2866&lt;=12000,G2866,IF(G2866&lt;=32000,ROUNDUP(G2866/2,0)+6000,IF(G2866&lt;=56000,ROUNDUP(G2866/4,0)+14000,28000))))</f>
        <v/>
      </c>
      <c r="U2866" s="18">
        <f>IF(I2866&lt;=0,IF(H2866&lt;=0,0,IF(H2866&lt;=12000,H2866,IF(H2866&lt;=32000,ROUNDUP(H2866/2,0)+6000,IF(H2866&lt;=56000,ROUNDUP(H2866/4,0)+14000,28000)))),IF(H2866&lt;=0,IF(I2866&lt;=0,0,IF(I2866&lt;=15000,I2866,IF(I2866&lt;=40000,ROUNDUP(I2866/2,0)+7500,IF(I2866&lt;=70000,ROUNDUP(I2866/4,0)+17500,35000)))),MAX(IF(I2866&lt;=0,0,IF(I2866&lt;=15000,I2866,IF(I2866&lt;=40000,ROUNDUP(I2866/2,0)+7500,IF(I2866&lt;=70000,ROUNDUP(I2866/4,0)+17500,35000)))),MIN(IF(H2866&lt;=0,0,IF(H2866&lt;=12000,H2866,IF(H2866&lt;=32000,ROUNDUP(H2866/2,0)+6000,IF(H2866&lt;=56000,ROUNDUP(H2866/4,0)+14000,28000))))+IF(I2866&lt;=0,0,IF(I2866&lt;=15000,I2866,IF(I2866&lt;=40000,ROUNDUP(I2866/2,0)+7500,IF(I2866&lt;=70000,ROUNDUP(I2866/4,0)+17500,35000)))),28000))))</f>
        <v/>
      </c>
      <c r="V2866" s="18">
        <f>MIN(70000,S2866+T2866+U2866)</f>
        <v/>
      </c>
      <c r="W2866" s="18">
        <f>MAX(0,ROUNDDOWN(M2866-J2866-N2866-K2866-0,-3))</f>
        <v/>
      </c>
      <c r="X2866" s="18">
        <f>MAX(0,ROUNDDOWN(M2866-J2866-N2866-K2866-R2866,-3))</f>
        <v/>
      </c>
      <c r="Y2866" s="18">
        <f>IF(W2866&lt;=0,0,ROUNDDOWN((W2866*LOOKUP(W2866,{0,1950001,3300001,6950001,9000001,18000001,40000001},{0.05,0.1,0.2,0.23,0.33,0.4,0.45})-LOOKUP(W2866,{0,1950001,3300001,6950001,9000001,18000001,40000001},{0,97500,427500,636000,1536000,2796000,4796000}))*1.021,-2))</f>
        <v/>
      </c>
      <c r="Z2866" s="18">
        <f>IF(X2866&lt;=0,0,ROUNDDOWN((X2866*LOOKUP(X2866,{0,1950001,3300001,6950001,9000001,18000001,40000001},{0.05,0.1,0.2,0.23,0.33,0.4,0.45})-LOOKUP(X2866,{0,1950001,3300001,6950001,9000001,18000001,40000001},{0,97500,427500,636000,1536000,2796000,4796000}))*1.021,-2))</f>
        <v/>
      </c>
      <c r="AA2866" s="18">
        <f>MAX(0,ROUNDDOWN(M2866-J2866-430000-L2866-0,-3))</f>
        <v/>
      </c>
      <c r="AB2866" s="18">
        <f>MAX(0,ROUNDDOWN(M2866-J2866-430000-L2866-V2866,-3))</f>
        <v/>
      </c>
      <c r="AC2866" s="18">
        <f>IF(M2866&lt;=450000,0,MAX(0,ROUNDDOWN(AA2866*0.06-MIN(50000,AA2866)*0.03,-2))+MAX(0,ROUNDDOWN(AA2866*0.04-MIN(50000,AA2866)*0.02,-2)))</f>
        <v/>
      </c>
      <c r="AD2866" s="18">
        <f>IF(M2866&lt;=450000,0,MAX(0,ROUNDDOWN(AB2866*0.06-MIN(50000,AB2866)*0.03,-2))+MAX(0,ROUNDDOWN(AB2866*0.04-MIN(50000,AB2866)*0.02,-2)))</f>
        <v/>
      </c>
      <c r="AE2866" s="18">
        <f>Y2866-Z2866</f>
        <v/>
      </c>
      <c r="AF2866" s="18">
        <f>AC2866-AD2866</f>
        <v/>
      </c>
      <c r="AG2866" s="18">
        <f>AE2866+AF2866</f>
        <v/>
      </c>
      <c r="AH2866" s="20">
        <f>IF(W2866&lt;=0,0,LOOKUP(W2866,{0,1950001,3300001,6950001,9000001,18000001,40000001},{0.05,0.1,0.2,0.23,0.33,0.4,0.45}))</f>
        <v/>
      </c>
    </row>
    <row r="2867">
      <c r="A2867" t="inlineStr">
        <is>
          <t>1万円刻み 特例あり一般12万円</t>
        </is>
      </c>
      <c r="B2867" s="18">
        <f>'4_1万円刻み'!$A$929</f>
        <v/>
      </c>
      <c r="C2867" s="19" t="n">
        <v>2026</v>
      </c>
      <c r="D2867" t="inlineStr">
        <is>
          <t>はい</t>
        </is>
      </c>
      <c r="E2867" s="18" t="n">
        <v>120000</v>
      </c>
      <c r="F2867" s="18" t="n">
        <v>0</v>
      </c>
      <c r="G2867" s="18" t="n">
        <v>0</v>
      </c>
      <c r="H2867" s="18" t="n">
        <v>0</v>
      </c>
      <c r="I2867" s="18" t="n">
        <v>0</v>
      </c>
      <c r="J2867" s="18">
        <f>ROUND(MIN(B2867/12,650000)*12*0.0915+MIN(B2867/12,1390000)*12*(0.0504+0)+B2867*0.005,0)</f>
        <v/>
      </c>
      <c r="K2867" s="18" t="n">
        <v>0</v>
      </c>
      <c r="L2867" s="18" t="n">
        <v>0</v>
      </c>
      <c r="M2867" s="18">
        <f>ROUND(IF(C2867&gt;=2026,IF(B2867&lt;741000,0,IF(B2867&lt;2191000,B2867-740000,IF(B2867&lt;2193000,1451000,IF(B2867&lt;2196000,1453000,IF(B2867&lt;2200000,1456000,IF(B2867&lt;3600000,ROUNDDOWN(B2867/4,-3)*2.8-80000,IF(B2867&lt;6600000,ROUNDDOWN(B2867/4,-3)*3.2-440000,IF(B2867&lt;8500000,ROUNDDOWN(B2867*0.9,0)-1100000,B2867-1950000)))))))),IF(B2867&lt;651000,0,IF(B2867&lt;1900000,B2867-650000,IF(B2867&lt;3600000,ROUNDDOWN(B2867/4,-3)*2.8-80000,IF(B2867&lt;6600000,ROUNDDOWN(B2867/4,-3)*3.2-440000,IF(B2867&lt;8500000,ROUNDDOWN(B2867*0.9,0)-1100000,B2867-1950000)))))),0)</f>
        <v/>
      </c>
      <c r="N2867" s="18">
        <f>IF(M2867&gt;23500000,NA(),IF(C2867&gt;=2026,IF(M2867&lt;=4890000,1040000,IF(M2867&lt;=6550000,670000,620000)),IF(M2867&lt;=1320000,950000,IF(M2867&lt;=3360000,880000,IF(M2867&lt;=4890000,680000,IF(M2867&lt;=6550000,630000,580000))))))</f>
        <v/>
      </c>
      <c r="O2867" s="18">
        <f>IF(F2867&lt;=0,IF(AND(D2867="はい",C2867&gt;=2026,C2867&lt;=2027),IF(E2867&lt;=0,0,IF(E2867&lt;=30000,E2867,IF(E2867&lt;=60000,ROUNDUP(E2867/2,0)+15000,IF(E2867&lt;=120000,ROUNDUP(E2867/4,0)+30000,60000)))),IF(E2867&lt;=0,0,IF(E2867&lt;=20000,E2867,IF(E2867&lt;=40000,ROUNDUP(E2867/2,0)+10000,IF(E2867&lt;=80000,ROUNDUP(E2867/4,0)+20000,40000))))),IF(E2867&lt;=0,IF(F2867&lt;=0,0,IF(F2867&lt;=25000,F2867,IF(F2867&lt;=50000,ROUNDUP(F2867/2,0)+12500,IF(F2867&lt;=100000,ROUNDUP(F2867/4,0)+25000,50000)))),MAX(IF(F2867&lt;=0,0,IF(F2867&lt;=25000,F2867,IF(F2867&lt;=50000,ROUNDUP(F2867/2,0)+12500,IF(F2867&lt;=100000,ROUNDUP(F2867/4,0)+25000,50000)))),MIN(IF(AND(D2867="はい",C2867&gt;=2026,C2867&lt;=2027),IF(E2867&lt;=0,0,IF(E2867&lt;=30000,E2867,IF(E2867&lt;=60000,ROUNDUP(E2867/2,0)+15000,IF(E2867&lt;=120000,ROUNDUP(E2867/4,0)+30000,60000)))),IF(E2867&lt;=0,0,IF(E2867&lt;=20000,E2867,IF(E2867&lt;=40000,ROUNDUP(E2867/2,0)+10000,IF(E2867&lt;=80000,ROUNDUP(E2867/4,0)+20000,40000)))))+IF(F2867&lt;=0,0,IF(F2867&lt;=25000,F2867,IF(F2867&lt;=50000,ROUNDUP(F2867/2,0)+12500,IF(F2867&lt;=100000,ROUNDUP(F2867/4,0)+25000,50000)))),IF(AND(D2867="はい",C2867&gt;=2026,C2867&lt;=2027),60000,40000)))))</f>
        <v/>
      </c>
      <c r="P2867" s="18">
        <f>IF(G2867&lt;=0,0,IF(G2867&lt;=20000,G2867,IF(G2867&lt;=40000,ROUNDUP(G2867/2,0)+10000,IF(G2867&lt;=80000,ROUNDUP(G2867/4,0)+20000,40000))))</f>
        <v/>
      </c>
      <c r="Q2867" s="18">
        <f>IF(I2867&lt;=0,IF(H2867&lt;=0,0,IF(H2867&lt;=20000,H2867,IF(H2867&lt;=40000,ROUNDUP(H2867/2,0)+10000,IF(H2867&lt;=80000,ROUNDUP(H2867/4,0)+20000,40000)))),IF(H2867&lt;=0,IF(I2867&lt;=0,0,IF(I2867&lt;=25000,I2867,IF(I2867&lt;=50000,ROUNDUP(I2867/2,0)+12500,IF(I2867&lt;=100000,ROUNDUP(I2867/4,0)+25000,50000)))),MAX(IF(I2867&lt;=0,0,IF(I2867&lt;=25000,I2867,IF(I2867&lt;=50000,ROUNDUP(I2867/2,0)+12500,IF(I2867&lt;=100000,ROUNDUP(I2867/4,0)+25000,50000)))),MIN(IF(H2867&lt;=0,0,IF(H2867&lt;=20000,H2867,IF(H2867&lt;=40000,ROUNDUP(H2867/2,0)+10000,IF(H2867&lt;=80000,ROUNDUP(H2867/4,0)+20000,40000))))+IF(I2867&lt;=0,0,IF(I2867&lt;=25000,I2867,IF(I2867&lt;=50000,ROUNDUP(I2867/2,0)+12500,IF(I2867&lt;=100000,ROUNDUP(I2867/4,0)+25000,50000)))),40000))))</f>
        <v/>
      </c>
      <c r="R2867" s="18">
        <f>MIN(120000,O2867+P2867+Q2867)</f>
        <v/>
      </c>
      <c r="S2867" s="18">
        <f>IF(F2867&lt;=0,IF(E2867&lt;=0,0,IF(E2867&lt;=12000,E2867,IF(E2867&lt;=32000,ROUNDUP(E2867/2,0)+6000,IF(E2867&lt;=56000,ROUNDUP(E2867/4,0)+14000,28000)))),IF(E2867&lt;=0,IF(F2867&lt;=0,0,IF(F2867&lt;=15000,F2867,IF(F2867&lt;=40000,ROUNDUP(F2867/2,0)+7500,IF(F2867&lt;=70000,ROUNDUP(F2867/4,0)+17500,35000)))),MAX(IF(F2867&lt;=0,0,IF(F2867&lt;=15000,F2867,IF(F2867&lt;=40000,ROUNDUP(F2867/2,0)+7500,IF(F2867&lt;=70000,ROUNDUP(F2867/4,0)+17500,35000)))),MIN(IF(E2867&lt;=0,0,IF(E2867&lt;=12000,E2867,IF(E2867&lt;=32000,ROUNDUP(E2867/2,0)+6000,IF(E2867&lt;=56000,ROUNDUP(E2867/4,0)+14000,28000))))+IF(F2867&lt;=0,0,IF(F2867&lt;=15000,F2867,IF(F2867&lt;=40000,ROUNDUP(F2867/2,0)+7500,IF(F2867&lt;=70000,ROUNDUP(F2867/4,0)+17500,35000)))),28000))))</f>
        <v/>
      </c>
      <c r="T2867" s="18">
        <f>IF(G2867&lt;=0,0,IF(G2867&lt;=12000,G2867,IF(G2867&lt;=32000,ROUNDUP(G2867/2,0)+6000,IF(G2867&lt;=56000,ROUNDUP(G2867/4,0)+14000,28000))))</f>
        <v/>
      </c>
      <c r="U2867" s="18">
        <f>IF(I2867&lt;=0,IF(H2867&lt;=0,0,IF(H2867&lt;=12000,H2867,IF(H2867&lt;=32000,ROUNDUP(H2867/2,0)+6000,IF(H2867&lt;=56000,ROUNDUP(H2867/4,0)+14000,28000)))),IF(H2867&lt;=0,IF(I2867&lt;=0,0,IF(I2867&lt;=15000,I2867,IF(I2867&lt;=40000,ROUNDUP(I2867/2,0)+7500,IF(I2867&lt;=70000,ROUNDUP(I2867/4,0)+17500,35000)))),MAX(IF(I2867&lt;=0,0,IF(I2867&lt;=15000,I2867,IF(I2867&lt;=40000,ROUNDUP(I2867/2,0)+7500,IF(I2867&lt;=70000,ROUNDUP(I2867/4,0)+17500,35000)))),MIN(IF(H2867&lt;=0,0,IF(H2867&lt;=12000,H2867,IF(H2867&lt;=32000,ROUNDUP(H2867/2,0)+6000,IF(H2867&lt;=56000,ROUNDUP(H2867/4,0)+14000,28000))))+IF(I2867&lt;=0,0,IF(I2867&lt;=15000,I2867,IF(I2867&lt;=40000,ROUNDUP(I2867/2,0)+7500,IF(I2867&lt;=70000,ROUNDUP(I2867/4,0)+17500,35000)))),28000))))</f>
        <v/>
      </c>
      <c r="V2867" s="18">
        <f>MIN(70000,S2867+T2867+U2867)</f>
        <v/>
      </c>
      <c r="W2867" s="18">
        <f>MAX(0,ROUNDDOWN(M2867-J2867-N2867-K2867-0,-3))</f>
        <v/>
      </c>
      <c r="X2867" s="18">
        <f>MAX(0,ROUNDDOWN(M2867-J2867-N2867-K2867-R2867,-3))</f>
        <v/>
      </c>
      <c r="Y2867" s="18">
        <f>IF(W2867&lt;=0,0,ROUNDDOWN((W2867*LOOKUP(W2867,{0,1950001,3300001,6950001,9000001,18000001,40000001},{0.05,0.1,0.2,0.23,0.33,0.4,0.45})-LOOKUP(W2867,{0,1950001,3300001,6950001,9000001,18000001,40000001},{0,97500,427500,636000,1536000,2796000,4796000}))*1.021,-2))</f>
        <v/>
      </c>
      <c r="Z2867" s="18">
        <f>IF(X2867&lt;=0,0,ROUNDDOWN((X2867*LOOKUP(X2867,{0,1950001,3300001,6950001,9000001,18000001,40000001},{0.05,0.1,0.2,0.23,0.33,0.4,0.45})-LOOKUP(X2867,{0,1950001,3300001,6950001,9000001,18000001,40000001},{0,97500,427500,636000,1536000,2796000,4796000}))*1.021,-2))</f>
        <v/>
      </c>
      <c r="AA2867" s="18">
        <f>MAX(0,ROUNDDOWN(M2867-J2867-430000-L2867-0,-3))</f>
        <v/>
      </c>
      <c r="AB2867" s="18">
        <f>MAX(0,ROUNDDOWN(M2867-J2867-430000-L2867-V2867,-3))</f>
        <v/>
      </c>
      <c r="AC2867" s="18">
        <f>IF(M2867&lt;=450000,0,MAX(0,ROUNDDOWN(AA2867*0.06-MIN(50000,AA2867)*0.03,-2))+MAX(0,ROUNDDOWN(AA2867*0.04-MIN(50000,AA2867)*0.02,-2)))</f>
        <v/>
      </c>
      <c r="AD2867" s="18">
        <f>IF(M2867&lt;=450000,0,MAX(0,ROUNDDOWN(AB2867*0.06-MIN(50000,AB2867)*0.03,-2))+MAX(0,ROUNDDOWN(AB2867*0.04-MIN(50000,AB2867)*0.02,-2)))</f>
        <v/>
      </c>
      <c r="AE2867" s="18">
        <f>Y2867-Z2867</f>
        <v/>
      </c>
      <c r="AF2867" s="18">
        <f>AC2867-AD2867</f>
        <v/>
      </c>
      <c r="AG2867" s="18">
        <f>AE2867+AF2867</f>
        <v/>
      </c>
      <c r="AH2867" s="20">
        <f>IF(W2867&lt;=0,0,LOOKUP(W2867,{0,1950001,3300001,6950001,9000001,18000001,40000001},{0.05,0.1,0.2,0.23,0.33,0.4,0.45}))</f>
        <v/>
      </c>
    </row>
    <row r="2868">
      <c r="A2868" t="inlineStr">
        <is>
          <t>1万円刻み 3区分8万円ずつ</t>
        </is>
      </c>
      <c r="B2868" s="18">
        <f>'4_1万円刻み'!$A$930</f>
        <v/>
      </c>
      <c r="C2868" s="19" t="n">
        <v>2026</v>
      </c>
      <c r="D2868" t="inlineStr">
        <is>
          <t>いいえ</t>
        </is>
      </c>
      <c r="E2868" s="18" t="n">
        <v>80000</v>
      </c>
      <c r="F2868" s="18" t="n">
        <v>0</v>
      </c>
      <c r="G2868" s="18" t="n">
        <v>80000</v>
      </c>
      <c r="H2868" s="18" t="n">
        <v>80000</v>
      </c>
      <c r="I2868" s="18" t="n">
        <v>0</v>
      </c>
      <c r="J2868" s="18">
        <f>ROUND(MIN(B2868/12,650000)*12*0.0915+MIN(B2868/12,1390000)*12*(0.0504+0)+B2868*0.005,0)</f>
        <v/>
      </c>
      <c r="K2868" s="18" t="n">
        <v>0</v>
      </c>
      <c r="L2868" s="18" t="n">
        <v>0</v>
      </c>
      <c r="M2868" s="18">
        <f>ROUND(IF(C2868&gt;=2026,IF(B2868&lt;741000,0,IF(B2868&lt;2191000,B2868-740000,IF(B2868&lt;2193000,1451000,IF(B2868&lt;2196000,1453000,IF(B2868&lt;2200000,1456000,IF(B2868&lt;3600000,ROUNDDOWN(B2868/4,-3)*2.8-80000,IF(B2868&lt;6600000,ROUNDDOWN(B2868/4,-3)*3.2-440000,IF(B2868&lt;8500000,ROUNDDOWN(B2868*0.9,0)-1100000,B2868-1950000)))))))),IF(B2868&lt;651000,0,IF(B2868&lt;1900000,B2868-650000,IF(B2868&lt;3600000,ROUNDDOWN(B2868/4,-3)*2.8-80000,IF(B2868&lt;6600000,ROUNDDOWN(B2868/4,-3)*3.2-440000,IF(B2868&lt;8500000,ROUNDDOWN(B2868*0.9,0)-1100000,B2868-1950000)))))),0)</f>
        <v/>
      </c>
      <c r="N2868" s="18">
        <f>IF(M2868&gt;23500000,NA(),IF(C2868&gt;=2026,IF(M2868&lt;=4890000,1040000,IF(M2868&lt;=6550000,670000,620000)),IF(M2868&lt;=1320000,950000,IF(M2868&lt;=3360000,880000,IF(M2868&lt;=4890000,680000,IF(M2868&lt;=6550000,630000,580000))))))</f>
        <v/>
      </c>
      <c r="O2868" s="18">
        <f>IF(F2868&lt;=0,IF(AND(D2868="はい",C2868&gt;=2026,C2868&lt;=2027),IF(E2868&lt;=0,0,IF(E2868&lt;=30000,E2868,IF(E2868&lt;=60000,ROUNDUP(E2868/2,0)+15000,IF(E2868&lt;=120000,ROUNDUP(E2868/4,0)+30000,60000)))),IF(E2868&lt;=0,0,IF(E2868&lt;=20000,E2868,IF(E2868&lt;=40000,ROUNDUP(E2868/2,0)+10000,IF(E2868&lt;=80000,ROUNDUP(E2868/4,0)+20000,40000))))),IF(E2868&lt;=0,IF(F2868&lt;=0,0,IF(F2868&lt;=25000,F2868,IF(F2868&lt;=50000,ROUNDUP(F2868/2,0)+12500,IF(F2868&lt;=100000,ROUNDUP(F2868/4,0)+25000,50000)))),MAX(IF(F2868&lt;=0,0,IF(F2868&lt;=25000,F2868,IF(F2868&lt;=50000,ROUNDUP(F2868/2,0)+12500,IF(F2868&lt;=100000,ROUNDUP(F2868/4,0)+25000,50000)))),MIN(IF(AND(D2868="はい",C2868&gt;=2026,C2868&lt;=2027),IF(E2868&lt;=0,0,IF(E2868&lt;=30000,E2868,IF(E2868&lt;=60000,ROUNDUP(E2868/2,0)+15000,IF(E2868&lt;=120000,ROUNDUP(E2868/4,0)+30000,60000)))),IF(E2868&lt;=0,0,IF(E2868&lt;=20000,E2868,IF(E2868&lt;=40000,ROUNDUP(E2868/2,0)+10000,IF(E2868&lt;=80000,ROUNDUP(E2868/4,0)+20000,40000)))))+IF(F2868&lt;=0,0,IF(F2868&lt;=25000,F2868,IF(F2868&lt;=50000,ROUNDUP(F2868/2,0)+12500,IF(F2868&lt;=100000,ROUNDUP(F2868/4,0)+25000,50000)))),IF(AND(D2868="はい",C2868&gt;=2026,C2868&lt;=2027),60000,40000)))))</f>
        <v/>
      </c>
      <c r="P2868" s="18">
        <f>IF(G2868&lt;=0,0,IF(G2868&lt;=20000,G2868,IF(G2868&lt;=40000,ROUNDUP(G2868/2,0)+10000,IF(G2868&lt;=80000,ROUNDUP(G2868/4,0)+20000,40000))))</f>
        <v/>
      </c>
      <c r="Q2868" s="18">
        <f>IF(I2868&lt;=0,IF(H2868&lt;=0,0,IF(H2868&lt;=20000,H2868,IF(H2868&lt;=40000,ROUNDUP(H2868/2,0)+10000,IF(H2868&lt;=80000,ROUNDUP(H2868/4,0)+20000,40000)))),IF(H2868&lt;=0,IF(I2868&lt;=0,0,IF(I2868&lt;=25000,I2868,IF(I2868&lt;=50000,ROUNDUP(I2868/2,0)+12500,IF(I2868&lt;=100000,ROUNDUP(I2868/4,0)+25000,50000)))),MAX(IF(I2868&lt;=0,0,IF(I2868&lt;=25000,I2868,IF(I2868&lt;=50000,ROUNDUP(I2868/2,0)+12500,IF(I2868&lt;=100000,ROUNDUP(I2868/4,0)+25000,50000)))),MIN(IF(H2868&lt;=0,0,IF(H2868&lt;=20000,H2868,IF(H2868&lt;=40000,ROUNDUP(H2868/2,0)+10000,IF(H2868&lt;=80000,ROUNDUP(H2868/4,0)+20000,40000))))+IF(I2868&lt;=0,0,IF(I2868&lt;=25000,I2868,IF(I2868&lt;=50000,ROUNDUP(I2868/2,0)+12500,IF(I2868&lt;=100000,ROUNDUP(I2868/4,0)+25000,50000)))),40000))))</f>
        <v/>
      </c>
      <c r="R2868" s="18">
        <f>MIN(120000,O2868+P2868+Q2868)</f>
        <v/>
      </c>
      <c r="S2868" s="18">
        <f>IF(F2868&lt;=0,IF(E2868&lt;=0,0,IF(E2868&lt;=12000,E2868,IF(E2868&lt;=32000,ROUNDUP(E2868/2,0)+6000,IF(E2868&lt;=56000,ROUNDUP(E2868/4,0)+14000,28000)))),IF(E2868&lt;=0,IF(F2868&lt;=0,0,IF(F2868&lt;=15000,F2868,IF(F2868&lt;=40000,ROUNDUP(F2868/2,0)+7500,IF(F2868&lt;=70000,ROUNDUP(F2868/4,0)+17500,35000)))),MAX(IF(F2868&lt;=0,0,IF(F2868&lt;=15000,F2868,IF(F2868&lt;=40000,ROUNDUP(F2868/2,0)+7500,IF(F2868&lt;=70000,ROUNDUP(F2868/4,0)+17500,35000)))),MIN(IF(E2868&lt;=0,0,IF(E2868&lt;=12000,E2868,IF(E2868&lt;=32000,ROUNDUP(E2868/2,0)+6000,IF(E2868&lt;=56000,ROUNDUP(E2868/4,0)+14000,28000))))+IF(F2868&lt;=0,0,IF(F2868&lt;=15000,F2868,IF(F2868&lt;=40000,ROUNDUP(F2868/2,0)+7500,IF(F2868&lt;=70000,ROUNDUP(F2868/4,0)+17500,35000)))),28000))))</f>
        <v/>
      </c>
      <c r="T2868" s="18">
        <f>IF(G2868&lt;=0,0,IF(G2868&lt;=12000,G2868,IF(G2868&lt;=32000,ROUNDUP(G2868/2,0)+6000,IF(G2868&lt;=56000,ROUNDUP(G2868/4,0)+14000,28000))))</f>
        <v/>
      </c>
      <c r="U2868" s="18">
        <f>IF(I2868&lt;=0,IF(H2868&lt;=0,0,IF(H2868&lt;=12000,H2868,IF(H2868&lt;=32000,ROUNDUP(H2868/2,0)+6000,IF(H2868&lt;=56000,ROUNDUP(H2868/4,0)+14000,28000)))),IF(H2868&lt;=0,IF(I2868&lt;=0,0,IF(I2868&lt;=15000,I2868,IF(I2868&lt;=40000,ROUNDUP(I2868/2,0)+7500,IF(I2868&lt;=70000,ROUNDUP(I2868/4,0)+17500,35000)))),MAX(IF(I2868&lt;=0,0,IF(I2868&lt;=15000,I2868,IF(I2868&lt;=40000,ROUNDUP(I2868/2,0)+7500,IF(I2868&lt;=70000,ROUNDUP(I2868/4,0)+17500,35000)))),MIN(IF(H2868&lt;=0,0,IF(H2868&lt;=12000,H2868,IF(H2868&lt;=32000,ROUNDUP(H2868/2,0)+6000,IF(H2868&lt;=56000,ROUNDUP(H2868/4,0)+14000,28000))))+IF(I2868&lt;=0,0,IF(I2868&lt;=15000,I2868,IF(I2868&lt;=40000,ROUNDUP(I2868/2,0)+7500,IF(I2868&lt;=70000,ROUNDUP(I2868/4,0)+17500,35000)))),28000))))</f>
        <v/>
      </c>
      <c r="V2868" s="18">
        <f>MIN(70000,S2868+T2868+U2868)</f>
        <v/>
      </c>
      <c r="W2868" s="18">
        <f>MAX(0,ROUNDDOWN(M2868-J2868-N2868-K2868-0,-3))</f>
        <v/>
      </c>
      <c r="X2868" s="18">
        <f>MAX(0,ROUNDDOWN(M2868-J2868-N2868-K2868-R2868,-3))</f>
        <v/>
      </c>
      <c r="Y2868" s="18">
        <f>IF(W2868&lt;=0,0,ROUNDDOWN((W2868*LOOKUP(W2868,{0,1950001,3300001,6950001,9000001,18000001,40000001},{0.05,0.1,0.2,0.23,0.33,0.4,0.45})-LOOKUP(W2868,{0,1950001,3300001,6950001,9000001,18000001,40000001},{0,97500,427500,636000,1536000,2796000,4796000}))*1.021,-2))</f>
        <v/>
      </c>
      <c r="Z2868" s="18">
        <f>IF(X2868&lt;=0,0,ROUNDDOWN((X2868*LOOKUP(X2868,{0,1950001,3300001,6950001,9000001,18000001,40000001},{0.05,0.1,0.2,0.23,0.33,0.4,0.45})-LOOKUP(X2868,{0,1950001,3300001,6950001,9000001,18000001,40000001},{0,97500,427500,636000,1536000,2796000,4796000}))*1.021,-2))</f>
        <v/>
      </c>
      <c r="AA2868" s="18">
        <f>MAX(0,ROUNDDOWN(M2868-J2868-430000-L2868-0,-3))</f>
        <v/>
      </c>
      <c r="AB2868" s="18">
        <f>MAX(0,ROUNDDOWN(M2868-J2868-430000-L2868-V2868,-3))</f>
        <v/>
      </c>
      <c r="AC2868" s="18">
        <f>IF(M2868&lt;=450000,0,MAX(0,ROUNDDOWN(AA2868*0.06-MIN(50000,AA2868)*0.03,-2))+MAX(0,ROUNDDOWN(AA2868*0.04-MIN(50000,AA2868)*0.02,-2)))</f>
        <v/>
      </c>
      <c r="AD2868" s="18">
        <f>IF(M2868&lt;=450000,0,MAX(0,ROUNDDOWN(AB2868*0.06-MIN(50000,AB2868)*0.03,-2))+MAX(0,ROUNDDOWN(AB2868*0.04-MIN(50000,AB2868)*0.02,-2)))</f>
        <v/>
      </c>
      <c r="AE2868" s="18">
        <f>Y2868-Z2868</f>
        <v/>
      </c>
      <c r="AF2868" s="18">
        <f>AC2868-AD2868</f>
        <v/>
      </c>
      <c r="AG2868" s="18">
        <f>AE2868+AF2868</f>
        <v/>
      </c>
      <c r="AH2868" s="20">
        <f>IF(W2868&lt;=0,0,LOOKUP(W2868,{0,1950001,3300001,6950001,9000001,18000001,40000001},{0.05,0.1,0.2,0.23,0.33,0.4,0.45}))</f>
        <v/>
      </c>
    </row>
    <row r="2869">
      <c r="A2869" t="inlineStr">
        <is>
          <t>1万円刻み 一般8万円</t>
        </is>
      </c>
      <c r="B2869" s="18">
        <f>'4_1万円刻み'!$A$930</f>
        <v/>
      </c>
      <c r="C2869" s="19" t="n">
        <v>2026</v>
      </c>
      <c r="D2869" t="inlineStr">
        <is>
          <t>いいえ</t>
        </is>
      </c>
      <c r="E2869" s="18" t="n">
        <v>80000</v>
      </c>
      <c r="F2869" s="18" t="n">
        <v>0</v>
      </c>
      <c r="G2869" s="18" t="n">
        <v>0</v>
      </c>
      <c r="H2869" s="18" t="n">
        <v>0</v>
      </c>
      <c r="I2869" s="18" t="n">
        <v>0</v>
      </c>
      <c r="J2869" s="18">
        <f>ROUND(MIN(B2869/12,650000)*12*0.0915+MIN(B2869/12,1390000)*12*(0.0504+0)+B2869*0.005,0)</f>
        <v/>
      </c>
      <c r="K2869" s="18" t="n">
        <v>0</v>
      </c>
      <c r="L2869" s="18" t="n">
        <v>0</v>
      </c>
      <c r="M2869" s="18">
        <f>ROUND(IF(C2869&gt;=2026,IF(B2869&lt;741000,0,IF(B2869&lt;2191000,B2869-740000,IF(B2869&lt;2193000,1451000,IF(B2869&lt;2196000,1453000,IF(B2869&lt;2200000,1456000,IF(B2869&lt;3600000,ROUNDDOWN(B2869/4,-3)*2.8-80000,IF(B2869&lt;6600000,ROUNDDOWN(B2869/4,-3)*3.2-440000,IF(B2869&lt;8500000,ROUNDDOWN(B2869*0.9,0)-1100000,B2869-1950000)))))))),IF(B2869&lt;651000,0,IF(B2869&lt;1900000,B2869-650000,IF(B2869&lt;3600000,ROUNDDOWN(B2869/4,-3)*2.8-80000,IF(B2869&lt;6600000,ROUNDDOWN(B2869/4,-3)*3.2-440000,IF(B2869&lt;8500000,ROUNDDOWN(B2869*0.9,0)-1100000,B2869-1950000)))))),0)</f>
        <v/>
      </c>
      <c r="N2869" s="18">
        <f>IF(M2869&gt;23500000,NA(),IF(C2869&gt;=2026,IF(M2869&lt;=4890000,1040000,IF(M2869&lt;=6550000,670000,620000)),IF(M2869&lt;=1320000,950000,IF(M2869&lt;=3360000,880000,IF(M2869&lt;=4890000,680000,IF(M2869&lt;=6550000,630000,580000))))))</f>
        <v/>
      </c>
      <c r="O2869" s="18">
        <f>IF(F2869&lt;=0,IF(AND(D2869="はい",C2869&gt;=2026,C2869&lt;=2027),IF(E2869&lt;=0,0,IF(E2869&lt;=30000,E2869,IF(E2869&lt;=60000,ROUNDUP(E2869/2,0)+15000,IF(E2869&lt;=120000,ROUNDUP(E2869/4,0)+30000,60000)))),IF(E2869&lt;=0,0,IF(E2869&lt;=20000,E2869,IF(E2869&lt;=40000,ROUNDUP(E2869/2,0)+10000,IF(E2869&lt;=80000,ROUNDUP(E2869/4,0)+20000,40000))))),IF(E2869&lt;=0,IF(F2869&lt;=0,0,IF(F2869&lt;=25000,F2869,IF(F2869&lt;=50000,ROUNDUP(F2869/2,0)+12500,IF(F2869&lt;=100000,ROUNDUP(F2869/4,0)+25000,50000)))),MAX(IF(F2869&lt;=0,0,IF(F2869&lt;=25000,F2869,IF(F2869&lt;=50000,ROUNDUP(F2869/2,0)+12500,IF(F2869&lt;=100000,ROUNDUP(F2869/4,0)+25000,50000)))),MIN(IF(AND(D2869="はい",C2869&gt;=2026,C2869&lt;=2027),IF(E2869&lt;=0,0,IF(E2869&lt;=30000,E2869,IF(E2869&lt;=60000,ROUNDUP(E2869/2,0)+15000,IF(E2869&lt;=120000,ROUNDUP(E2869/4,0)+30000,60000)))),IF(E2869&lt;=0,0,IF(E2869&lt;=20000,E2869,IF(E2869&lt;=40000,ROUNDUP(E2869/2,0)+10000,IF(E2869&lt;=80000,ROUNDUP(E2869/4,0)+20000,40000)))))+IF(F2869&lt;=0,0,IF(F2869&lt;=25000,F2869,IF(F2869&lt;=50000,ROUNDUP(F2869/2,0)+12500,IF(F2869&lt;=100000,ROUNDUP(F2869/4,0)+25000,50000)))),IF(AND(D2869="はい",C2869&gt;=2026,C2869&lt;=2027),60000,40000)))))</f>
        <v/>
      </c>
      <c r="P2869" s="18">
        <f>IF(G2869&lt;=0,0,IF(G2869&lt;=20000,G2869,IF(G2869&lt;=40000,ROUNDUP(G2869/2,0)+10000,IF(G2869&lt;=80000,ROUNDUP(G2869/4,0)+20000,40000))))</f>
        <v/>
      </c>
      <c r="Q2869" s="18">
        <f>IF(I2869&lt;=0,IF(H2869&lt;=0,0,IF(H2869&lt;=20000,H2869,IF(H2869&lt;=40000,ROUNDUP(H2869/2,0)+10000,IF(H2869&lt;=80000,ROUNDUP(H2869/4,0)+20000,40000)))),IF(H2869&lt;=0,IF(I2869&lt;=0,0,IF(I2869&lt;=25000,I2869,IF(I2869&lt;=50000,ROUNDUP(I2869/2,0)+12500,IF(I2869&lt;=100000,ROUNDUP(I2869/4,0)+25000,50000)))),MAX(IF(I2869&lt;=0,0,IF(I2869&lt;=25000,I2869,IF(I2869&lt;=50000,ROUNDUP(I2869/2,0)+12500,IF(I2869&lt;=100000,ROUNDUP(I2869/4,0)+25000,50000)))),MIN(IF(H2869&lt;=0,0,IF(H2869&lt;=20000,H2869,IF(H2869&lt;=40000,ROUNDUP(H2869/2,0)+10000,IF(H2869&lt;=80000,ROUNDUP(H2869/4,0)+20000,40000))))+IF(I2869&lt;=0,0,IF(I2869&lt;=25000,I2869,IF(I2869&lt;=50000,ROUNDUP(I2869/2,0)+12500,IF(I2869&lt;=100000,ROUNDUP(I2869/4,0)+25000,50000)))),40000))))</f>
        <v/>
      </c>
      <c r="R2869" s="18">
        <f>MIN(120000,O2869+P2869+Q2869)</f>
        <v/>
      </c>
      <c r="S2869" s="18">
        <f>IF(F2869&lt;=0,IF(E2869&lt;=0,0,IF(E2869&lt;=12000,E2869,IF(E2869&lt;=32000,ROUNDUP(E2869/2,0)+6000,IF(E2869&lt;=56000,ROUNDUP(E2869/4,0)+14000,28000)))),IF(E2869&lt;=0,IF(F2869&lt;=0,0,IF(F2869&lt;=15000,F2869,IF(F2869&lt;=40000,ROUNDUP(F2869/2,0)+7500,IF(F2869&lt;=70000,ROUNDUP(F2869/4,0)+17500,35000)))),MAX(IF(F2869&lt;=0,0,IF(F2869&lt;=15000,F2869,IF(F2869&lt;=40000,ROUNDUP(F2869/2,0)+7500,IF(F2869&lt;=70000,ROUNDUP(F2869/4,0)+17500,35000)))),MIN(IF(E2869&lt;=0,0,IF(E2869&lt;=12000,E2869,IF(E2869&lt;=32000,ROUNDUP(E2869/2,0)+6000,IF(E2869&lt;=56000,ROUNDUP(E2869/4,0)+14000,28000))))+IF(F2869&lt;=0,0,IF(F2869&lt;=15000,F2869,IF(F2869&lt;=40000,ROUNDUP(F2869/2,0)+7500,IF(F2869&lt;=70000,ROUNDUP(F2869/4,0)+17500,35000)))),28000))))</f>
        <v/>
      </c>
      <c r="T2869" s="18">
        <f>IF(G2869&lt;=0,0,IF(G2869&lt;=12000,G2869,IF(G2869&lt;=32000,ROUNDUP(G2869/2,0)+6000,IF(G2869&lt;=56000,ROUNDUP(G2869/4,0)+14000,28000))))</f>
        <v/>
      </c>
      <c r="U2869" s="18">
        <f>IF(I2869&lt;=0,IF(H2869&lt;=0,0,IF(H2869&lt;=12000,H2869,IF(H2869&lt;=32000,ROUNDUP(H2869/2,0)+6000,IF(H2869&lt;=56000,ROUNDUP(H2869/4,0)+14000,28000)))),IF(H2869&lt;=0,IF(I2869&lt;=0,0,IF(I2869&lt;=15000,I2869,IF(I2869&lt;=40000,ROUNDUP(I2869/2,0)+7500,IF(I2869&lt;=70000,ROUNDUP(I2869/4,0)+17500,35000)))),MAX(IF(I2869&lt;=0,0,IF(I2869&lt;=15000,I2869,IF(I2869&lt;=40000,ROUNDUP(I2869/2,0)+7500,IF(I2869&lt;=70000,ROUNDUP(I2869/4,0)+17500,35000)))),MIN(IF(H2869&lt;=0,0,IF(H2869&lt;=12000,H2869,IF(H2869&lt;=32000,ROUNDUP(H2869/2,0)+6000,IF(H2869&lt;=56000,ROUNDUP(H2869/4,0)+14000,28000))))+IF(I2869&lt;=0,0,IF(I2869&lt;=15000,I2869,IF(I2869&lt;=40000,ROUNDUP(I2869/2,0)+7500,IF(I2869&lt;=70000,ROUNDUP(I2869/4,0)+17500,35000)))),28000))))</f>
        <v/>
      </c>
      <c r="V2869" s="18">
        <f>MIN(70000,S2869+T2869+U2869)</f>
        <v/>
      </c>
      <c r="W2869" s="18">
        <f>MAX(0,ROUNDDOWN(M2869-J2869-N2869-K2869-0,-3))</f>
        <v/>
      </c>
      <c r="X2869" s="18">
        <f>MAX(0,ROUNDDOWN(M2869-J2869-N2869-K2869-R2869,-3))</f>
        <v/>
      </c>
      <c r="Y2869" s="18">
        <f>IF(W2869&lt;=0,0,ROUNDDOWN((W2869*LOOKUP(W2869,{0,1950001,3300001,6950001,9000001,18000001,40000001},{0.05,0.1,0.2,0.23,0.33,0.4,0.45})-LOOKUP(W2869,{0,1950001,3300001,6950001,9000001,18000001,40000001},{0,97500,427500,636000,1536000,2796000,4796000}))*1.021,-2))</f>
        <v/>
      </c>
      <c r="Z2869" s="18">
        <f>IF(X2869&lt;=0,0,ROUNDDOWN((X2869*LOOKUP(X2869,{0,1950001,3300001,6950001,9000001,18000001,40000001},{0.05,0.1,0.2,0.23,0.33,0.4,0.45})-LOOKUP(X2869,{0,1950001,3300001,6950001,9000001,18000001,40000001},{0,97500,427500,636000,1536000,2796000,4796000}))*1.021,-2))</f>
        <v/>
      </c>
      <c r="AA2869" s="18">
        <f>MAX(0,ROUNDDOWN(M2869-J2869-430000-L2869-0,-3))</f>
        <v/>
      </c>
      <c r="AB2869" s="18">
        <f>MAX(0,ROUNDDOWN(M2869-J2869-430000-L2869-V2869,-3))</f>
        <v/>
      </c>
      <c r="AC2869" s="18">
        <f>IF(M2869&lt;=450000,0,MAX(0,ROUNDDOWN(AA2869*0.06-MIN(50000,AA2869)*0.03,-2))+MAX(0,ROUNDDOWN(AA2869*0.04-MIN(50000,AA2869)*0.02,-2)))</f>
        <v/>
      </c>
      <c r="AD2869" s="18">
        <f>IF(M2869&lt;=450000,0,MAX(0,ROUNDDOWN(AB2869*0.06-MIN(50000,AB2869)*0.03,-2))+MAX(0,ROUNDDOWN(AB2869*0.04-MIN(50000,AB2869)*0.02,-2)))</f>
        <v/>
      </c>
      <c r="AE2869" s="18">
        <f>Y2869-Z2869</f>
        <v/>
      </c>
      <c r="AF2869" s="18">
        <f>AC2869-AD2869</f>
        <v/>
      </c>
      <c r="AG2869" s="18">
        <f>AE2869+AF2869</f>
        <v/>
      </c>
      <c r="AH2869" s="20">
        <f>IF(W2869&lt;=0,0,LOOKUP(W2869,{0,1950001,3300001,6950001,9000001,18000001,40000001},{0.05,0.1,0.2,0.23,0.33,0.4,0.45}))</f>
        <v/>
      </c>
    </row>
    <row r="2870">
      <c r="A2870" t="inlineStr">
        <is>
          <t>1万円刻み 特例あり一般12万円</t>
        </is>
      </c>
      <c r="B2870" s="18">
        <f>'4_1万円刻み'!$A$930</f>
        <v/>
      </c>
      <c r="C2870" s="19" t="n">
        <v>2026</v>
      </c>
      <c r="D2870" t="inlineStr">
        <is>
          <t>はい</t>
        </is>
      </c>
      <c r="E2870" s="18" t="n">
        <v>120000</v>
      </c>
      <c r="F2870" s="18" t="n">
        <v>0</v>
      </c>
      <c r="G2870" s="18" t="n">
        <v>0</v>
      </c>
      <c r="H2870" s="18" t="n">
        <v>0</v>
      </c>
      <c r="I2870" s="18" t="n">
        <v>0</v>
      </c>
      <c r="J2870" s="18">
        <f>ROUND(MIN(B2870/12,650000)*12*0.0915+MIN(B2870/12,1390000)*12*(0.0504+0)+B2870*0.005,0)</f>
        <v/>
      </c>
      <c r="K2870" s="18" t="n">
        <v>0</v>
      </c>
      <c r="L2870" s="18" t="n">
        <v>0</v>
      </c>
      <c r="M2870" s="18">
        <f>ROUND(IF(C2870&gt;=2026,IF(B2870&lt;741000,0,IF(B2870&lt;2191000,B2870-740000,IF(B2870&lt;2193000,1451000,IF(B2870&lt;2196000,1453000,IF(B2870&lt;2200000,1456000,IF(B2870&lt;3600000,ROUNDDOWN(B2870/4,-3)*2.8-80000,IF(B2870&lt;6600000,ROUNDDOWN(B2870/4,-3)*3.2-440000,IF(B2870&lt;8500000,ROUNDDOWN(B2870*0.9,0)-1100000,B2870-1950000)))))))),IF(B2870&lt;651000,0,IF(B2870&lt;1900000,B2870-650000,IF(B2870&lt;3600000,ROUNDDOWN(B2870/4,-3)*2.8-80000,IF(B2870&lt;6600000,ROUNDDOWN(B2870/4,-3)*3.2-440000,IF(B2870&lt;8500000,ROUNDDOWN(B2870*0.9,0)-1100000,B2870-1950000)))))),0)</f>
        <v/>
      </c>
      <c r="N2870" s="18">
        <f>IF(M2870&gt;23500000,NA(),IF(C2870&gt;=2026,IF(M2870&lt;=4890000,1040000,IF(M2870&lt;=6550000,670000,620000)),IF(M2870&lt;=1320000,950000,IF(M2870&lt;=3360000,880000,IF(M2870&lt;=4890000,680000,IF(M2870&lt;=6550000,630000,580000))))))</f>
        <v/>
      </c>
      <c r="O2870" s="18">
        <f>IF(F2870&lt;=0,IF(AND(D2870="はい",C2870&gt;=2026,C2870&lt;=2027),IF(E2870&lt;=0,0,IF(E2870&lt;=30000,E2870,IF(E2870&lt;=60000,ROUNDUP(E2870/2,0)+15000,IF(E2870&lt;=120000,ROUNDUP(E2870/4,0)+30000,60000)))),IF(E2870&lt;=0,0,IF(E2870&lt;=20000,E2870,IF(E2870&lt;=40000,ROUNDUP(E2870/2,0)+10000,IF(E2870&lt;=80000,ROUNDUP(E2870/4,0)+20000,40000))))),IF(E2870&lt;=0,IF(F2870&lt;=0,0,IF(F2870&lt;=25000,F2870,IF(F2870&lt;=50000,ROUNDUP(F2870/2,0)+12500,IF(F2870&lt;=100000,ROUNDUP(F2870/4,0)+25000,50000)))),MAX(IF(F2870&lt;=0,0,IF(F2870&lt;=25000,F2870,IF(F2870&lt;=50000,ROUNDUP(F2870/2,0)+12500,IF(F2870&lt;=100000,ROUNDUP(F2870/4,0)+25000,50000)))),MIN(IF(AND(D2870="はい",C2870&gt;=2026,C2870&lt;=2027),IF(E2870&lt;=0,0,IF(E2870&lt;=30000,E2870,IF(E2870&lt;=60000,ROUNDUP(E2870/2,0)+15000,IF(E2870&lt;=120000,ROUNDUP(E2870/4,0)+30000,60000)))),IF(E2870&lt;=0,0,IF(E2870&lt;=20000,E2870,IF(E2870&lt;=40000,ROUNDUP(E2870/2,0)+10000,IF(E2870&lt;=80000,ROUNDUP(E2870/4,0)+20000,40000)))))+IF(F2870&lt;=0,0,IF(F2870&lt;=25000,F2870,IF(F2870&lt;=50000,ROUNDUP(F2870/2,0)+12500,IF(F2870&lt;=100000,ROUNDUP(F2870/4,0)+25000,50000)))),IF(AND(D2870="はい",C2870&gt;=2026,C2870&lt;=2027),60000,40000)))))</f>
        <v/>
      </c>
      <c r="P2870" s="18">
        <f>IF(G2870&lt;=0,0,IF(G2870&lt;=20000,G2870,IF(G2870&lt;=40000,ROUNDUP(G2870/2,0)+10000,IF(G2870&lt;=80000,ROUNDUP(G2870/4,0)+20000,40000))))</f>
        <v/>
      </c>
      <c r="Q2870" s="18">
        <f>IF(I2870&lt;=0,IF(H2870&lt;=0,0,IF(H2870&lt;=20000,H2870,IF(H2870&lt;=40000,ROUNDUP(H2870/2,0)+10000,IF(H2870&lt;=80000,ROUNDUP(H2870/4,0)+20000,40000)))),IF(H2870&lt;=0,IF(I2870&lt;=0,0,IF(I2870&lt;=25000,I2870,IF(I2870&lt;=50000,ROUNDUP(I2870/2,0)+12500,IF(I2870&lt;=100000,ROUNDUP(I2870/4,0)+25000,50000)))),MAX(IF(I2870&lt;=0,0,IF(I2870&lt;=25000,I2870,IF(I2870&lt;=50000,ROUNDUP(I2870/2,0)+12500,IF(I2870&lt;=100000,ROUNDUP(I2870/4,0)+25000,50000)))),MIN(IF(H2870&lt;=0,0,IF(H2870&lt;=20000,H2870,IF(H2870&lt;=40000,ROUNDUP(H2870/2,0)+10000,IF(H2870&lt;=80000,ROUNDUP(H2870/4,0)+20000,40000))))+IF(I2870&lt;=0,0,IF(I2870&lt;=25000,I2870,IF(I2870&lt;=50000,ROUNDUP(I2870/2,0)+12500,IF(I2870&lt;=100000,ROUNDUP(I2870/4,0)+25000,50000)))),40000))))</f>
        <v/>
      </c>
      <c r="R2870" s="18">
        <f>MIN(120000,O2870+P2870+Q2870)</f>
        <v/>
      </c>
      <c r="S2870" s="18">
        <f>IF(F2870&lt;=0,IF(E2870&lt;=0,0,IF(E2870&lt;=12000,E2870,IF(E2870&lt;=32000,ROUNDUP(E2870/2,0)+6000,IF(E2870&lt;=56000,ROUNDUP(E2870/4,0)+14000,28000)))),IF(E2870&lt;=0,IF(F2870&lt;=0,0,IF(F2870&lt;=15000,F2870,IF(F2870&lt;=40000,ROUNDUP(F2870/2,0)+7500,IF(F2870&lt;=70000,ROUNDUP(F2870/4,0)+17500,35000)))),MAX(IF(F2870&lt;=0,0,IF(F2870&lt;=15000,F2870,IF(F2870&lt;=40000,ROUNDUP(F2870/2,0)+7500,IF(F2870&lt;=70000,ROUNDUP(F2870/4,0)+17500,35000)))),MIN(IF(E2870&lt;=0,0,IF(E2870&lt;=12000,E2870,IF(E2870&lt;=32000,ROUNDUP(E2870/2,0)+6000,IF(E2870&lt;=56000,ROUNDUP(E2870/4,0)+14000,28000))))+IF(F2870&lt;=0,0,IF(F2870&lt;=15000,F2870,IF(F2870&lt;=40000,ROUNDUP(F2870/2,0)+7500,IF(F2870&lt;=70000,ROUNDUP(F2870/4,0)+17500,35000)))),28000))))</f>
        <v/>
      </c>
      <c r="T2870" s="18">
        <f>IF(G2870&lt;=0,0,IF(G2870&lt;=12000,G2870,IF(G2870&lt;=32000,ROUNDUP(G2870/2,0)+6000,IF(G2870&lt;=56000,ROUNDUP(G2870/4,0)+14000,28000))))</f>
        <v/>
      </c>
      <c r="U2870" s="18">
        <f>IF(I2870&lt;=0,IF(H2870&lt;=0,0,IF(H2870&lt;=12000,H2870,IF(H2870&lt;=32000,ROUNDUP(H2870/2,0)+6000,IF(H2870&lt;=56000,ROUNDUP(H2870/4,0)+14000,28000)))),IF(H2870&lt;=0,IF(I2870&lt;=0,0,IF(I2870&lt;=15000,I2870,IF(I2870&lt;=40000,ROUNDUP(I2870/2,0)+7500,IF(I2870&lt;=70000,ROUNDUP(I2870/4,0)+17500,35000)))),MAX(IF(I2870&lt;=0,0,IF(I2870&lt;=15000,I2870,IF(I2870&lt;=40000,ROUNDUP(I2870/2,0)+7500,IF(I2870&lt;=70000,ROUNDUP(I2870/4,0)+17500,35000)))),MIN(IF(H2870&lt;=0,0,IF(H2870&lt;=12000,H2870,IF(H2870&lt;=32000,ROUNDUP(H2870/2,0)+6000,IF(H2870&lt;=56000,ROUNDUP(H2870/4,0)+14000,28000))))+IF(I2870&lt;=0,0,IF(I2870&lt;=15000,I2870,IF(I2870&lt;=40000,ROUNDUP(I2870/2,0)+7500,IF(I2870&lt;=70000,ROUNDUP(I2870/4,0)+17500,35000)))),28000))))</f>
        <v/>
      </c>
      <c r="V2870" s="18">
        <f>MIN(70000,S2870+T2870+U2870)</f>
        <v/>
      </c>
      <c r="W2870" s="18">
        <f>MAX(0,ROUNDDOWN(M2870-J2870-N2870-K2870-0,-3))</f>
        <v/>
      </c>
      <c r="X2870" s="18">
        <f>MAX(0,ROUNDDOWN(M2870-J2870-N2870-K2870-R2870,-3))</f>
        <v/>
      </c>
      <c r="Y2870" s="18">
        <f>IF(W2870&lt;=0,0,ROUNDDOWN((W2870*LOOKUP(W2870,{0,1950001,3300001,6950001,9000001,18000001,40000001},{0.05,0.1,0.2,0.23,0.33,0.4,0.45})-LOOKUP(W2870,{0,1950001,3300001,6950001,9000001,18000001,40000001},{0,97500,427500,636000,1536000,2796000,4796000}))*1.021,-2))</f>
        <v/>
      </c>
      <c r="Z2870" s="18">
        <f>IF(X2870&lt;=0,0,ROUNDDOWN((X2870*LOOKUP(X2870,{0,1950001,3300001,6950001,9000001,18000001,40000001},{0.05,0.1,0.2,0.23,0.33,0.4,0.45})-LOOKUP(X2870,{0,1950001,3300001,6950001,9000001,18000001,40000001},{0,97500,427500,636000,1536000,2796000,4796000}))*1.021,-2))</f>
        <v/>
      </c>
      <c r="AA2870" s="18">
        <f>MAX(0,ROUNDDOWN(M2870-J2870-430000-L2870-0,-3))</f>
        <v/>
      </c>
      <c r="AB2870" s="18">
        <f>MAX(0,ROUNDDOWN(M2870-J2870-430000-L2870-V2870,-3))</f>
        <v/>
      </c>
      <c r="AC2870" s="18">
        <f>IF(M2870&lt;=450000,0,MAX(0,ROUNDDOWN(AA2870*0.06-MIN(50000,AA2870)*0.03,-2))+MAX(0,ROUNDDOWN(AA2870*0.04-MIN(50000,AA2870)*0.02,-2)))</f>
        <v/>
      </c>
      <c r="AD2870" s="18">
        <f>IF(M2870&lt;=450000,0,MAX(0,ROUNDDOWN(AB2870*0.06-MIN(50000,AB2870)*0.03,-2))+MAX(0,ROUNDDOWN(AB2870*0.04-MIN(50000,AB2870)*0.02,-2)))</f>
        <v/>
      </c>
      <c r="AE2870" s="18">
        <f>Y2870-Z2870</f>
        <v/>
      </c>
      <c r="AF2870" s="18">
        <f>AC2870-AD2870</f>
        <v/>
      </c>
      <c r="AG2870" s="18">
        <f>AE2870+AF2870</f>
        <v/>
      </c>
      <c r="AH2870" s="20">
        <f>IF(W2870&lt;=0,0,LOOKUP(W2870,{0,1950001,3300001,6950001,9000001,18000001,40000001},{0.05,0.1,0.2,0.23,0.33,0.4,0.45}))</f>
        <v/>
      </c>
    </row>
    <row r="2871">
      <c r="A2871" t="inlineStr">
        <is>
          <t>1万円刻み 3区分8万円ずつ</t>
        </is>
      </c>
      <c r="B2871" s="18">
        <f>'4_1万円刻み'!$A$931</f>
        <v/>
      </c>
      <c r="C2871" s="19" t="n">
        <v>2026</v>
      </c>
      <c r="D2871" t="inlineStr">
        <is>
          <t>いいえ</t>
        </is>
      </c>
      <c r="E2871" s="18" t="n">
        <v>80000</v>
      </c>
      <c r="F2871" s="18" t="n">
        <v>0</v>
      </c>
      <c r="G2871" s="18" t="n">
        <v>80000</v>
      </c>
      <c r="H2871" s="18" t="n">
        <v>80000</v>
      </c>
      <c r="I2871" s="18" t="n">
        <v>0</v>
      </c>
      <c r="J2871" s="18">
        <f>ROUND(MIN(B2871/12,650000)*12*0.0915+MIN(B2871/12,1390000)*12*(0.0504+0)+B2871*0.005,0)</f>
        <v/>
      </c>
      <c r="K2871" s="18" t="n">
        <v>0</v>
      </c>
      <c r="L2871" s="18" t="n">
        <v>0</v>
      </c>
      <c r="M2871" s="18">
        <f>ROUND(IF(C2871&gt;=2026,IF(B2871&lt;741000,0,IF(B2871&lt;2191000,B2871-740000,IF(B2871&lt;2193000,1451000,IF(B2871&lt;2196000,1453000,IF(B2871&lt;2200000,1456000,IF(B2871&lt;3600000,ROUNDDOWN(B2871/4,-3)*2.8-80000,IF(B2871&lt;6600000,ROUNDDOWN(B2871/4,-3)*3.2-440000,IF(B2871&lt;8500000,ROUNDDOWN(B2871*0.9,0)-1100000,B2871-1950000)))))))),IF(B2871&lt;651000,0,IF(B2871&lt;1900000,B2871-650000,IF(B2871&lt;3600000,ROUNDDOWN(B2871/4,-3)*2.8-80000,IF(B2871&lt;6600000,ROUNDDOWN(B2871/4,-3)*3.2-440000,IF(B2871&lt;8500000,ROUNDDOWN(B2871*0.9,0)-1100000,B2871-1950000)))))),0)</f>
        <v/>
      </c>
      <c r="N2871" s="18">
        <f>IF(M2871&gt;23500000,NA(),IF(C2871&gt;=2026,IF(M2871&lt;=4890000,1040000,IF(M2871&lt;=6550000,670000,620000)),IF(M2871&lt;=1320000,950000,IF(M2871&lt;=3360000,880000,IF(M2871&lt;=4890000,680000,IF(M2871&lt;=6550000,630000,580000))))))</f>
        <v/>
      </c>
      <c r="O2871" s="18">
        <f>IF(F2871&lt;=0,IF(AND(D2871="はい",C2871&gt;=2026,C2871&lt;=2027),IF(E2871&lt;=0,0,IF(E2871&lt;=30000,E2871,IF(E2871&lt;=60000,ROUNDUP(E2871/2,0)+15000,IF(E2871&lt;=120000,ROUNDUP(E2871/4,0)+30000,60000)))),IF(E2871&lt;=0,0,IF(E2871&lt;=20000,E2871,IF(E2871&lt;=40000,ROUNDUP(E2871/2,0)+10000,IF(E2871&lt;=80000,ROUNDUP(E2871/4,0)+20000,40000))))),IF(E2871&lt;=0,IF(F2871&lt;=0,0,IF(F2871&lt;=25000,F2871,IF(F2871&lt;=50000,ROUNDUP(F2871/2,0)+12500,IF(F2871&lt;=100000,ROUNDUP(F2871/4,0)+25000,50000)))),MAX(IF(F2871&lt;=0,0,IF(F2871&lt;=25000,F2871,IF(F2871&lt;=50000,ROUNDUP(F2871/2,0)+12500,IF(F2871&lt;=100000,ROUNDUP(F2871/4,0)+25000,50000)))),MIN(IF(AND(D2871="はい",C2871&gt;=2026,C2871&lt;=2027),IF(E2871&lt;=0,0,IF(E2871&lt;=30000,E2871,IF(E2871&lt;=60000,ROUNDUP(E2871/2,0)+15000,IF(E2871&lt;=120000,ROUNDUP(E2871/4,0)+30000,60000)))),IF(E2871&lt;=0,0,IF(E2871&lt;=20000,E2871,IF(E2871&lt;=40000,ROUNDUP(E2871/2,0)+10000,IF(E2871&lt;=80000,ROUNDUP(E2871/4,0)+20000,40000)))))+IF(F2871&lt;=0,0,IF(F2871&lt;=25000,F2871,IF(F2871&lt;=50000,ROUNDUP(F2871/2,0)+12500,IF(F2871&lt;=100000,ROUNDUP(F2871/4,0)+25000,50000)))),IF(AND(D2871="はい",C2871&gt;=2026,C2871&lt;=2027),60000,40000)))))</f>
        <v/>
      </c>
      <c r="P2871" s="18">
        <f>IF(G2871&lt;=0,0,IF(G2871&lt;=20000,G2871,IF(G2871&lt;=40000,ROUNDUP(G2871/2,0)+10000,IF(G2871&lt;=80000,ROUNDUP(G2871/4,0)+20000,40000))))</f>
        <v/>
      </c>
      <c r="Q2871" s="18">
        <f>IF(I2871&lt;=0,IF(H2871&lt;=0,0,IF(H2871&lt;=20000,H2871,IF(H2871&lt;=40000,ROUNDUP(H2871/2,0)+10000,IF(H2871&lt;=80000,ROUNDUP(H2871/4,0)+20000,40000)))),IF(H2871&lt;=0,IF(I2871&lt;=0,0,IF(I2871&lt;=25000,I2871,IF(I2871&lt;=50000,ROUNDUP(I2871/2,0)+12500,IF(I2871&lt;=100000,ROUNDUP(I2871/4,0)+25000,50000)))),MAX(IF(I2871&lt;=0,0,IF(I2871&lt;=25000,I2871,IF(I2871&lt;=50000,ROUNDUP(I2871/2,0)+12500,IF(I2871&lt;=100000,ROUNDUP(I2871/4,0)+25000,50000)))),MIN(IF(H2871&lt;=0,0,IF(H2871&lt;=20000,H2871,IF(H2871&lt;=40000,ROUNDUP(H2871/2,0)+10000,IF(H2871&lt;=80000,ROUNDUP(H2871/4,0)+20000,40000))))+IF(I2871&lt;=0,0,IF(I2871&lt;=25000,I2871,IF(I2871&lt;=50000,ROUNDUP(I2871/2,0)+12500,IF(I2871&lt;=100000,ROUNDUP(I2871/4,0)+25000,50000)))),40000))))</f>
        <v/>
      </c>
      <c r="R2871" s="18">
        <f>MIN(120000,O2871+P2871+Q2871)</f>
        <v/>
      </c>
      <c r="S2871" s="18">
        <f>IF(F2871&lt;=0,IF(E2871&lt;=0,0,IF(E2871&lt;=12000,E2871,IF(E2871&lt;=32000,ROUNDUP(E2871/2,0)+6000,IF(E2871&lt;=56000,ROUNDUP(E2871/4,0)+14000,28000)))),IF(E2871&lt;=0,IF(F2871&lt;=0,0,IF(F2871&lt;=15000,F2871,IF(F2871&lt;=40000,ROUNDUP(F2871/2,0)+7500,IF(F2871&lt;=70000,ROUNDUP(F2871/4,0)+17500,35000)))),MAX(IF(F2871&lt;=0,0,IF(F2871&lt;=15000,F2871,IF(F2871&lt;=40000,ROUNDUP(F2871/2,0)+7500,IF(F2871&lt;=70000,ROUNDUP(F2871/4,0)+17500,35000)))),MIN(IF(E2871&lt;=0,0,IF(E2871&lt;=12000,E2871,IF(E2871&lt;=32000,ROUNDUP(E2871/2,0)+6000,IF(E2871&lt;=56000,ROUNDUP(E2871/4,0)+14000,28000))))+IF(F2871&lt;=0,0,IF(F2871&lt;=15000,F2871,IF(F2871&lt;=40000,ROUNDUP(F2871/2,0)+7500,IF(F2871&lt;=70000,ROUNDUP(F2871/4,0)+17500,35000)))),28000))))</f>
        <v/>
      </c>
      <c r="T2871" s="18">
        <f>IF(G2871&lt;=0,0,IF(G2871&lt;=12000,G2871,IF(G2871&lt;=32000,ROUNDUP(G2871/2,0)+6000,IF(G2871&lt;=56000,ROUNDUP(G2871/4,0)+14000,28000))))</f>
        <v/>
      </c>
      <c r="U2871" s="18">
        <f>IF(I2871&lt;=0,IF(H2871&lt;=0,0,IF(H2871&lt;=12000,H2871,IF(H2871&lt;=32000,ROUNDUP(H2871/2,0)+6000,IF(H2871&lt;=56000,ROUNDUP(H2871/4,0)+14000,28000)))),IF(H2871&lt;=0,IF(I2871&lt;=0,0,IF(I2871&lt;=15000,I2871,IF(I2871&lt;=40000,ROUNDUP(I2871/2,0)+7500,IF(I2871&lt;=70000,ROUNDUP(I2871/4,0)+17500,35000)))),MAX(IF(I2871&lt;=0,0,IF(I2871&lt;=15000,I2871,IF(I2871&lt;=40000,ROUNDUP(I2871/2,0)+7500,IF(I2871&lt;=70000,ROUNDUP(I2871/4,0)+17500,35000)))),MIN(IF(H2871&lt;=0,0,IF(H2871&lt;=12000,H2871,IF(H2871&lt;=32000,ROUNDUP(H2871/2,0)+6000,IF(H2871&lt;=56000,ROUNDUP(H2871/4,0)+14000,28000))))+IF(I2871&lt;=0,0,IF(I2871&lt;=15000,I2871,IF(I2871&lt;=40000,ROUNDUP(I2871/2,0)+7500,IF(I2871&lt;=70000,ROUNDUP(I2871/4,0)+17500,35000)))),28000))))</f>
        <v/>
      </c>
      <c r="V2871" s="18">
        <f>MIN(70000,S2871+T2871+U2871)</f>
        <v/>
      </c>
      <c r="W2871" s="18">
        <f>MAX(0,ROUNDDOWN(M2871-J2871-N2871-K2871-0,-3))</f>
        <v/>
      </c>
      <c r="X2871" s="18">
        <f>MAX(0,ROUNDDOWN(M2871-J2871-N2871-K2871-R2871,-3))</f>
        <v/>
      </c>
      <c r="Y2871" s="18">
        <f>IF(W2871&lt;=0,0,ROUNDDOWN((W2871*LOOKUP(W2871,{0,1950001,3300001,6950001,9000001,18000001,40000001},{0.05,0.1,0.2,0.23,0.33,0.4,0.45})-LOOKUP(W2871,{0,1950001,3300001,6950001,9000001,18000001,40000001},{0,97500,427500,636000,1536000,2796000,4796000}))*1.021,-2))</f>
        <v/>
      </c>
      <c r="Z2871" s="18">
        <f>IF(X2871&lt;=0,0,ROUNDDOWN((X2871*LOOKUP(X2871,{0,1950001,3300001,6950001,9000001,18000001,40000001},{0.05,0.1,0.2,0.23,0.33,0.4,0.45})-LOOKUP(X2871,{0,1950001,3300001,6950001,9000001,18000001,40000001},{0,97500,427500,636000,1536000,2796000,4796000}))*1.021,-2))</f>
        <v/>
      </c>
      <c r="AA2871" s="18">
        <f>MAX(0,ROUNDDOWN(M2871-J2871-430000-L2871-0,-3))</f>
        <v/>
      </c>
      <c r="AB2871" s="18">
        <f>MAX(0,ROUNDDOWN(M2871-J2871-430000-L2871-V2871,-3))</f>
        <v/>
      </c>
      <c r="AC2871" s="18">
        <f>IF(M2871&lt;=450000,0,MAX(0,ROUNDDOWN(AA2871*0.06-MIN(50000,AA2871)*0.03,-2))+MAX(0,ROUNDDOWN(AA2871*0.04-MIN(50000,AA2871)*0.02,-2)))</f>
        <v/>
      </c>
      <c r="AD2871" s="18">
        <f>IF(M2871&lt;=450000,0,MAX(0,ROUNDDOWN(AB2871*0.06-MIN(50000,AB2871)*0.03,-2))+MAX(0,ROUNDDOWN(AB2871*0.04-MIN(50000,AB2871)*0.02,-2)))</f>
        <v/>
      </c>
      <c r="AE2871" s="18">
        <f>Y2871-Z2871</f>
        <v/>
      </c>
      <c r="AF2871" s="18">
        <f>AC2871-AD2871</f>
        <v/>
      </c>
      <c r="AG2871" s="18">
        <f>AE2871+AF2871</f>
        <v/>
      </c>
      <c r="AH2871" s="20">
        <f>IF(W2871&lt;=0,0,LOOKUP(W2871,{0,1950001,3300001,6950001,9000001,18000001,40000001},{0.05,0.1,0.2,0.23,0.33,0.4,0.45}))</f>
        <v/>
      </c>
    </row>
    <row r="2872">
      <c r="A2872" t="inlineStr">
        <is>
          <t>1万円刻み 一般8万円</t>
        </is>
      </c>
      <c r="B2872" s="18">
        <f>'4_1万円刻み'!$A$931</f>
        <v/>
      </c>
      <c r="C2872" s="19" t="n">
        <v>2026</v>
      </c>
      <c r="D2872" t="inlineStr">
        <is>
          <t>いいえ</t>
        </is>
      </c>
      <c r="E2872" s="18" t="n">
        <v>80000</v>
      </c>
      <c r="F2872" s="18" t="n">
        <v>0</v>
      </c>
      <c r="G2872" s="18" t="n">
        <v>0</v>
      </c>
      <c r="H2872" s="18" t="n">
        <v>0</v>
      </c>
      <c r="I2872" s="18" t="n">
        <v>0</v>
      </c>
      <c r="J2872" s="18">
        <f>ROUND(MIN(B2872/12,650000)*12*0.0915+MIN(B2872/12,1390000)*12*(0.0504+0)+B2872*0.005,0)</f>
        <v/>
      </c>
      <c r="K2872" s="18" t="n">
        <v>0</v>
      </c>
      <c r="L2872" s="18" t="n">
        <v>0</v>
      </c>
      <c r="M2872" s="18">
        <f>ROUND(IF(C2872&gt;=2026,IF(B2872&lt;741000,0,IF(B2872&lt;2191000,B2872-740000,IF(B2872&lt;2193000,1451000,IF(B2872&lt;2196000,1453000,IF(B2872&lt;2200000,1456000,IF(B2872&lt;3600000,ROUNDDOWN(B2872/4,-3)*2.8-80000,IF(B2872&lt;6600000,ROUNDDOWN(B2872/4,-3)*3.2-440000,IF(B2872&lt;8500000,ROUNDDOWN(B2872*0.9,0)-1100000,B2872-1950000)))))))),IF(B2872&lt;651000,0,IF(B2872&lt;1900000,B2872-650000,IF(B2872&lt;3600000,ROUNDDOWN(B2872/4,-3)*2.8-80000,IF(B2872&lt;6600000,ROUNDDOWN(B2872/4,-3)*3.2-440000,IF(B2872&lt;8500000,ROUNDDOWN(B2872*0.9,0)-1100000,B2872-1950000)))))),0)</f>
        <v/>
      </c>
      <c r="N2872" s="18">
        <f>IF(M2872&gt;23500000,NA(),IF(C2872&gt;=2026,IF(M2872&lt;=4890000,1040000,IF(M2872&lt;=6550000,670000,620000)),IF(M2872&lt;=1320000,950000,IF(M2872&lt;=3360000,880000,IF(M2872&lt;=4890000,680000,IF(M2872&lt;=6550000,630000,580000))))))</f>
        <v/>
      </c>
      <c r="O2872" s="18">
        <f>IF(F2872&lt;=0,IF(AND(D2872="はい",C2872&gt;=2026,C2872&lt;=2027),IF(E2872&lt;=0,0,IF(E2872&lt;=30000,E2872,IF(E2872&lt;=60000,ROUNDUP(E2872/2,0)+15000,IF(E2872&lt;=120000,ROUNDUP(E2872/4,0)+30000,60000)))),IF(E2872&lt;=0,0,IF(E2872&lt;=20000,E2872,IF(E2872&lt;=40000,ROUNDUP(E2872/2,0)+10000,IF(E2872&lt;=80000,ROUNDUP(E2872/4,0)+20000,40000))))),IF(E2872&lt;=0,IF(F2872&lt;=0,0,IF(F2872&lt;=25000,F2872,IF(F2872&lt;=50000,ROUNDUP(F2872/2,0)+12500,IF(F2872&lt;=100000,ROUNDUP(F2872/4,0)+25000,50000)))),MAX(IF(F2872&lt;=0,0,IF(F2872&lt;=25000,F2872,IF(F2872&lt;=50000,ROUNDUP(F2872/2,0)+12500,IF(F2872&lt;=100000,ROUNDUP(F2872/4,0)+25000,50000)))),MIN(IF(AND(D2872="はい",C2872&gt;=2026,C2872&lt;=2027),IF(E2872&lt;=0,0,IF(E2872&lt;=30000,E2872,IF(E2872&lt;=60000,ROUNDUP(E2872/2,0)+15000,IF(E2872&lt;=120000,ROUNDUP(E2872/4,0)+30000,60000)))),IF(E2872&lt;=0,0,IF(E2872&lt;=20000,E2872,IF(E2872&lt;=40000,ROUNDUP(E2872/2,0)+10000,IF(E2872&lt;=80000,ROUNDUP(E2872/4,0)+20000,40000)))))+IF(F2872&lt;=0,0,IF(F2872&lt;=25000,F2872,IF(F2872&lt;=50000,ROUNDUP(F2872/2,0)+12500,IF(F2872&lt;=100000,ROUNDUP(F2872/4,0)+25000,50000)))),IF(AND(D2872="はい",C2872&gt;=2026,C2872&lt;=2027),60000,40000)))))</f>
        <v/>
      </c>
      <c r="P2872" s="18">
        <f>IF(G2872&lt;=0,0,IF(G2872&lt;=20000,G2872,IF(G2872&lt;=40000,ROUNDUP(G2872/2,0)+10000,IF(G2872&lt;=80000,ROUNDUP(G2872/4,0)+20000,40000))))</f>
        <v/>
      </c>
      <c r="Q2872" s="18">
        <f>IF(I2872&lt;=0,IF(H2872&lt;=0,0,IF(H2872&lt;=20000,H2872,IF(H2872&lt;=40000,ROUNDUP(H2872/2,0)+10000,IF(H2872&lt;=80000,ROUNDUP(H2872/4,0)+20000,40000)))),IF(H2872&lt;=0,IF(I2872&lt;=0,0,IF(I2872&lt;=25000,I2872,IF(I2872&lt;=50000,ROUNDUP(I2872/2,0)+12500,IF(I2872&lt;=100000,ROUNDUP(I2872/4,0)+25000,50000)))),MAX(IF(I2872&lt;=0,0,IF(I2872&lt;=25000,I2872,IF(I2872&lt;=50000,ROUNDUP(I2872/2,0)+12500,IF(I2872&lt;=100000,ROUNDUP(I2872/4,0)+25000,50000)))),MIN(IF(H2872&lt;=0,0,IF(H2872&lt;=20000,H2872,IF(H2872&lt;=40000,ROUNDUP(H2872/2,0)+10000,IF(H2872&lt;=80000,ROUNDUP(H2872/4,0)+20000,40000))))+IF(I2872&lt;=0,0,IF(I2872&lt;=25000,I2872,IF(I2872&lt;=50000,ROUNDUP(I2872/2,0)+12500,IF(I2872&lt;=100000,ROUNDUP(I2872/4,0)+25000,50000)))),40000))))</f>
        <v/>
      </c>
      <c r="R2872" s="18">
        <f>MIN(120000,O2872+P2872+Q2872)</f>
        <v/>
      </c>
      <c r="S2872" s="18">
        <f>IF(F2872&lt;=0,IF(E2872&lt;=0,0,IF(E2872&lt;=12000,E2872,IF(E2872&lt;=32000,ROUNDUP(E2872/2,0)+6000,IF(E2872&lt;=56000,ROUNDUP(E2872/4,0)+14000,28000)))),IF(E2872&lt;=0,IF(F2872&lt;=0,0,IF(F2872&lt;=15000,F2872,IF(F2872&lt;=40000,ROUNDUP(F2872/2,0)+7500,IF(F2872&lt;=70000,ROUNDUP(F2872/4,0)+17500,35000)))),MAX(IF(F2872&lt;=0,0,IF(F2872&lt;=15000,F2872,IF(F2872&lt;=40000,ROUNDUP(F2872/2,0)+7500,IF(F2872&lt;=70000,ROUNDUP(F2872/4,0)+17500,35000)))),MIN(IF(E2872&lt;=0,0,IF(E2872&lt;=12000,E2872,IF(E2872&lt;=32000,ROUNDUP(E2872/2,0)+6000,IF(E2872&lt;=56000,ROUNDUP(E2872/4,0)+14000,28000))))+IF(F2872&lt;=0,0,IF(F2872&lt;=15000,F2872,IF(F2872&lt;=40000,ROUNDUP(F2872/2,0)+7500,IF(F2872&lt;=70000,ROUNDUP(F2872/4,0)+17500,35000)))),28000))))</f>
        <v/>
      </c>
      <c r="T2872" s="18">
        <f>IF(G2872&lt;=0,0,IF(G2872&lt;=12000,G2872,IF(G2872&lt;=32000,ROUNDUP(G2872/2,0)+6000,IF(G2872&lt;=56000,ROUNDUP(G2872/4,0)+14000,28000))))</f>
        <v/>
      </c>
      <c r="U2872" s="18">
        <f>IF(I2872&lt;=0,IF(H2872&lt;=0,0,IF(H2872&lt;=12000,H2872,IF(H2872&lt;=32000,ROUNDUP(H2872/2,0)+6000,IF(H2872&lt;=56000,ROUNDUP(H2872/4,0)+14000,28000)))),IF(H2872&lt;=0,IF(I2872&lt;=0,0,IF(I2872&lt;=15000,I2872,IF(I2872&lt;=40000,ROUNDUP(I2872/2,0)+7500,IF(I2872&lt;=70000,ROUNDUP(I2872/4,0)+17500,35000)))),MAX(IF(I2872&lt;=0,0,IF(I2872&lt;=15000,I2872,IF(I2872&lt;=40000,ROUNDUP(I2872/2,0)+7500,IF(I2872&lt;=70000,ROUNDUP(I2872/4,0)+17500,35000)))),MIN(IF(H2872&lt;=0,0,IF(H2872&lt;=12000,H2872,IF(H2872&lt;=32000,ROUNDUP(H2872/2,0)+6000,IF(H2872&lt;=56000,ROUNDUP(H2872/4,0)+14000,28000))))+IF(I2872&lt;=0,0,IF(I2872&lt;=15000,I2872,IF(I2872&lt;=40000,ROUNDUP(I2872/2,0)+7500,IF(I2872&lt;=70000,ROUNDUP(I2872/4,0)+17500,35000)))),28000))))</f>
        <v/>
      </c>
      <c r="V2872" s="18">
        <f>MIN(70000,S2872+T2872+U2872)</f>
        <v/>
      </c>
      <c r="W2872" s="18">
        <f>MAX(0,ROUNDDOWN(M2872-J2872-N2872-K2872-0,-3))</f>
        <v/>
      </c>
      <c r="X2872" s="18">
        <f>MAX(0,ROUNDDOWN(M2872-J2872-N2872-K2872-R2872,-3))</f>
        <v/>
      </c>
      <c r="Y2872" s="18">
        <f>IF(W2872&lt;=0,0,ROUNDDOWN((W2872*LOOKUP(W2872,{0,1950001,3300001,6950001,9000001,18000001,40000001},{0.05,0.1,0.2,0.23,0.33,0.4,0.45})-LOOKUP(W2872,{0,1950001,3300001,6950001,9000001,18000001,40000001},{0,97500,427500,636000,1536000,2796000,4796000}))*1.021,-2))</f>
        <v/>
      </c>
      <c r="Z2872" s="18">
        <f>IF(X2872&lt;=0,0,ROUNDDOWN((X2872*LOOKUP(X2872,{0,1950001,3300001,6950001,9000001,18000001,40000001},{0.05,0.1,0.2,0.23,0.33,0.4,0.45})-LOOKUP(X2872,{0,1950001,3300001,6950001,9000001,18000001,40000001},{0,97500,427500,636000,1536000,2796000,4796000}))*1.021,-2))</f>
        <v/>
      </c>
      <c r="AA2872" s="18">
        <f>MAX(0,ROUNDDOWN(M2872-J2872-430000-L2872-0,-3))</f>
        <v/>
      </c>
      <c r="AB2872" s="18">
        <f>MAX(0,ROUNDDOWN(M2872-J2872-430000-L2872-V2872,-3))</f>
        <v/>
      </c>
      <c r="AC2872" s="18">
        <f>IF(M2872&lt;=450000,0,MAX(0,ROUNDDOWN(AA2872*0.06-MIN(50000,AA2872)*0.03,-2))+MAX(0,ROUNDDOWN(AA2872*0.04-MIN(50000,AA2872)*0.02,-2)))</f>
        <v/>
      </c>
      <c r="AD2872" s="18">
        <f>IF(M2872&lt;=450000,0,MAX(0,ROUNDDOWN(AB2872*0.06-MIN(50000,AB2872)*0.03,-2))+MAX(0,ROUNDDOWN(AB2872*0.04-MIN(50000,AB2872)*0.02,-2)))</f>
        <v/>
      </c>
      <c r="AE2872" s="18">
        <f>Y2872-Z2872</f>
        <v/>
      </c>
      <c r="AF2872" s="18">
        <f>AC2872-AD2872</f>
        <v/>
      </c>
      <c r="AG2872" s="18">
        <f>AE2872+AF2872</f>
        <v/>
      </c>
      <c r="AH2872" s="20">
        <f>IF(W2872&lt;=0,0,LOOKUP(W2872,{0,1950001,3300001,6950001,9000001,18000001,40000001},{0.05,0.1,0.2,0.23,0.33,0.4,0.45}))</f>
        <v/>
      </c>
    </row>
    <row r="2873">
      <c r="A2873" t="inlineStr">
        <is>
          <t>1万円刻み 特例あり一般12万円</t>
        </is>
      </c>
      <c r="B2873" s="18">
        <f>'4_1万円刻み'!$A$931</f>
        <v/>
      </c>
      <c r="C2873" s="19" t="n">
        <v>2026</v>
      </c>
      <c r="D2873" t="inlineStr">
        <is>
          <t>はい</t>
        </is>
      </c>
      <c r="E2873" s="18" t="n">
        <v>120000</v>
      </c>
      <c r="F2873" s="18" t="n">
        <v>0</v>
      </c>
      <c r="G2873" s="18" t="n">
        <v>0</v>
      </c>
      <c r="H2873" s="18" t="n">
        <v>0</v>
      </c>
      <c r="I2873" s="18" t="n">
        <v>0</v>
      </c>
      <c r="J2873" s="18">
        <f>ROUND(MIN(B2873/12,650000)*12*0.0915+MIN(B2873/12,1390000)*12*(0.0504+0)+B2873*0.005,0)</f>
        <v/>
      </c>
      <c r="K2873" s="18" t="n">
        <v>0</v>
      </c>
      <c r="L2873" s="18" t="n">
        <v>0</v>
      </c>
      <c r="M2873" s="18">
        <f>ROUND(IF(C2873&gt;=2026,IF(B2873&lt;741000,0,IF(B2873&lt;2191000,B2873-740000,IF(B2873&lt;2193000,1451000,IF(B2873&lt;2196000,1453000,IF(B2873&lt;2200000,1456000,IF(B2873&lt;3600000,ROUNDDOWN(B2873/4,-3)*2.8-80000,IF(B2873&lt;6600000,ROUNDDOWN(B2873/4,-3)*3.2-440000,IF(B2873&lt;8500000,ROUNDDOWN(B2873*0.9,0)-1100000,B2873-1950000)))))))),IF(B2873&lt;651000,0,IF(B2873&lt;1900000,B2873-650000,IF(B2873&lt;3600000,ROUNDDOWN(B2873/4,-3)*2.8-80000,IF(B2873&lt;6600000,ROUNDDOWN(B2873/4,-3)*3.2-440000,IF(B2873&lt;8500000,ROUNDDOWN(B2873*0.9,0)-1100000,B2873-1950000)))))),0)</f>
        <v/>
      </c>
      <c r="N2873" s="18">
        <f>IF(M2873&gt;23500000,NA(),IF(C2873&gt;=2026,IF(M2873&lt;=4890000,1040000,IF(M2873&lt;=6550000,670000,620000)),IF(M2873&lt;=1320000,950000,IF(M2873&lt;=3360000,880000,IF(M2873&lt;=4890000,680000,IF(M2873&lt;=6550000,630000,580000))))))</f>
        <v/>
      </c>
      <c r="O2873" s="18">
        <f>IF(F2873&lt;=0,IF(AND(D2873="はい",C2873&gt;=2026,C2873&lt;=2027),IF(E2873&lt;=0,0,IF(E2873&lt;=30000,E2873,IF(E2873&lt;=60000,ROUNDUP(E2873/2,0)+15000,IF(E2873&lt;=120000,ROUNDUP(E2873/4,0)+30000,60000)))),IF(E2873&lt;=0,0,IF(E2873&lt;=20000,E2873,IF(E2873&lt;=40000,ROUNDUP(E2873/2,0)+10000,IF(E2873&lt;=80000,ROUNDUP(E2873/4,0)+20000,40000))))),IF(E2873&lt;=0,IF(F2873&lt;=0,0,IF(F2873&lt;=25000,F2873,IF(F2873&lt;=50000,ROUNDUP(F2873/2,0)+12500,IF(F2873&lt;=100000,ROUNDUP(F2873/4,0)+25000,50000)))),MAX(IF(F2873&lt;=0,0,IF(F2873&lt;=25000,F2873,IF(F2873&lt;=50000,ROUNDUP(F2873/2,0)+12500,IF(F2873&lt;=100000,ROUNDUP(F2873/4,0)+25000,50000)))),MIN(IF(AND(D2873="はい",C2873&gt;=2026,C2873&lt;=2027),IF(E2873&lt;=0,0,IF(E2873&lt;=30000,E2873,IF(E2873&lt;=60000,ROUNDUP(E2873/2,0)+15000,IF(E2873&lt;=120000,ROUNDUP(E2873/4,0)+30000,60000)))),IF(E2873&lt;=0,0,IF(E2873&lt;=20000,E2873,IF(E2873&lt;=40000,ROUNDUP(E2873/2,0)+10000,IF(E2873&lt;=80000,ROUNDUP(E2873/4,0)+20000,40000)))))+IF(F2873&lt;=0,0,IF(F2873&lt;=25000,F2873,IF(F2873&lt;=50000,ROUNDUP(F2873/2,0)+12500,IF(F2873&lt;=100000,ROUNDUP(F2873/4,0)+25000,50000)))),IF(AND(D2873="はい",C2873&gt;=2026,C2873&lt;=2027),60000,40000)))))</f>
        <v/>
      </c>
      <c r="P2873" s="18">
        <f>IF(G2873&lt;=0,0,IF(G2873&lt;=20000,G2873,IF(G2873&lt;=40000,ROUNDUP(G2873/2,0)+10000,IF(G2873&lt;=80000,ROUNDUP(G2873/4,0)+20000,40000))))</f>
        <v/>
      </c>
      <c r="Q2873" s="18">
        <f>IF(I2873&lt;=0,IF(H2873&lt;=0,0,IF(H2873&lt;=20000,H2873,IF(H2873&lt;=40000,ROUNDUP(H2873/2,0)+10000,IF(H2873&lt;=80000,ROUNDUP(H2873/4,0)+20000,40000)))),IF(H2873&lt;=0,IF(I2873&lt;=0,0,IF(I2873&lt;=25000,I2873,IF(I2873&lt;=50000,ROUNDUP(I2873/2,0)+12500,IF(I2873&lt;=100000,ROUNDUP(I2873/4,0)+25000,50000)))),MAX(IF(I2873&lt;=0,0,IF(I2873&lt;=25000,I2873,IF(I2873&lt;=50000,ROUNDUP(I2873/2,0)+12500,IF(I2873&lt;=100000,ROUNDUP(I2873/4,0)+25000,50000)))),MIN(IF(H2873&lt;=0,0,IF(H2873&lt;=20000,H2873,IF(H2873&lt;=40000,ROUNDUP(H2873/2,0)+10000,IF(H2873&lt;=80000,ROUNDUP(H2873/4,0)+20000,40000))))+IF(I2873&lt;=0,0,IF(I2873&lt;=25000,I2873,IF(I2873&lt;=50000,ROUNDUP(I2873/2,0)+12500,IF(I2873&lt;=100000,ROUNDUP(I2873/4,0)+25000,50000)))),40000))))</f>
        <v/>
      </c>
      <c r="R2873" s="18">
        <f>MIN(120000,O2873+P2873+Q2873)</f>
        <v/>
      </c>
      <c r="S2873" s="18">
        <f>IF(F2873&lt;=0,IF(E2873&lt;=0,0,IF(E2873&lt;=12000,E2873,IF(E2873&lt;=32000,ROUNDUP(E2873/2,0)+6000,IF(E2873&lt;=56000,ROUNDUP(E2873/4,0)+14000,28000)))),IF(E2873&lt;=0,IF(F2873&lt;=0,0,IF(F2873&lt;=15000,F2873,IF(F2873&lt;=40000,ROUNDUP(F2873/2,0)+7500,IF(F2873&lt;=70000,ROUNDUP(F2873/4,0)+17500,35000)))),MAX(IF(F2873&lt;=0,0,IF(F2873&lt;=15000,F2873,IF(F2873&lt;=40000,ROUNDUP(F2873/2,0)+7500,IF(F2873&lt;=70000,ROUNDUP(F2873/4,0)+17500,35000)))),MIN(IF(E2873&lt;=0,0,IF(E2873&lt;=12000,E2873,IF(E2873&lt;=32000,ROUNDUP(E2873/2,0)+6000,IF(E2873&lt;=56000,ROUNDUP(E2873/4,0)+14000,28000))))+IF(F2873&lt;=0,0,IF(F2873&lt;=15000,F2873,IF(F2873&lt;=40000,ROUNDUP(F2873/2,0)+7500,IF(F2873&lt;=70000,ROUNDUP(F2873/4,0)+17500,35000)))),28000))))</f>
        <v/>
      </c>
      <c r="T2873" s="18">
        <f>IF(G2873&lt;=0,0,IF(G2873&lt;=12000,G2873,IF(G2873&lt;=32000,ROUNDUP(G2873/2,0)+6000,IF(G2873&lt;=56000,ROUNDUP(G2873/4,0)+14000,28000))))</f>
        <v/>
      </c>
      <c r="U2873" s="18">
        <f>IF(I2873&lt;=0,IF(H2873&lt;=0,0,IF(H2873&lt;=12000,H2873,IF(H2873&lt;=32000,ROUNDUP(H2873/2,0)+6000,IF(H2873&lt;=56000,ROUNDUP(H2873/4,0)+14000,28000)))),IF(H2873&lt;=0,IF(I2873&lt;=0,0,IF(I2873&lt;=15000,I2873,IF(I2873&lt;=40000,ROUNDUP(I2873/2,0)+7500,IF(I2873&lt;=70000,ROUNDUP(I2873/4,0)+17500,35000)))),MAX(IF(I2873&lt;=0,0,IF(I2873&lt;=15000,I2873,IF(I2873&lt;=40000,ROUNDUP(I2873/2,0)+7500,IF(I2873&lt;=70000,ROUNDUP(I2873/4,0)+17500,35000)))),MIN(IF(H2873&lt;=0,0,IF(H2873&lt;=12000,H2873,IF(H2873&lt;=32000,ROUNDUP(H2873/2,0)+6000,IF(H2873&lt;=56000,ROUNDUP(H2873/4,0)+14000,28000))))+IF(I2873&lt;=0,0,IF(I2873&lt;=15000,I2873,IF(I2873&lt;=40000,ROUNDUP(I2873/2,0)+7500,IF(I2873&lt;=70000,ROUNDUP(I2873/4,0)+17500,35000)))),28000))))</f>
        <v/>
      </c>
      <c r="V2873" s="18">
        <f>MIN(70000,S2873+T2873+U2873)</f>
        <v/>
      </c>
      <c r="W2873" s="18">
        <f>MAX(0,ROUNDDOWN(M2873-J2873-N2873-K2873-0,-3))</f>
        <v/>
      </c>
      <c r="X2873" s="18">
        <f>MAX(0,ROUNDDOWN(M2873-J2873-N2873-K2873-R2873,-3))</f>
        <v/>
      </c>
      <c r="Y2873" s="18">
        <f>IF(W2873&lt;=0,0,ROUNDDOWN((W2873*LOOKUP(W2873,{0,1950001,3300001,6950001,9000001,18000001,40000001},{0.05,0.1,0.2,0.23,0.33,0.4,0.45})-LOOKUP(W2873,{0,1950001,3300001,6950001,9000001,18000001,40000001},{0,97500,427500,636000,1536000,2796000,4796000}))*1.021,-2))</f>
        <v/>
      </c>
      <c r="Z2873" s="18">
        <f>IF(X2873&lt;=0,0,ROUNDDOWN((X2873*LOOKUP(X2873,{0,1950001,3300001,6950001,9000001,18000001,40000001},{0.05,0.1,0.2,0.23,0.33,0.4,0.45})-LOOKUP(X2873,{0,1950001,3300001,6950001,9000001,18000001,40000001},{0,97500,427500,636000,1536000,2796000,4796000}))*1.021,-2))</f>
        <v/>
      </c>
      <c r="AA2873" s="18">
        <f>MAX(0,ROUNDDOWN(M2873-J2873-430000-L2873-0,-3))</f>
        <v/>
      </c>
      <c r="AB2873" s="18">
        <f>MAX(0,ROUNDDOWN(M2873-J2873-430000-L2873-V2873,-3))</f>
        <v/>
      </c>
      <c r="AC2873" s="18">
        <f>IF(M2873&lt;=450000,0,MAX(0,ROUNDDOWN(AA2873*0.06-MIN(50000,AA2873)*0.03,-2))+MAX(0,ROUNDDOWN(AA2873*0.04-MIN(50000,AA2873)*0.02,-2)))</f>
        <v/>
      </c>
      <c r="AD2873" s="18">
        <f>IF(M2873&lt;=450000,0,MAX(0,ROUNDDOWN(AB2873*0.06-MIN(50000,AB2873)*0.03,-2))+MAX(0,ROUNDDOWN(AB2873*0.04-MIN(50000,AB2873)*0.02,-2)))</f>
        <v/>
      </c>
      <c r="AE2873" s="18">
        <f>Y2873-Z2873</f>
        <v/>
      </c>
      <c r="AF2873" s="18">
        <f>AC2873-AD2873</f>
        <v/>
      </c>
      <c r="AG2873" s="18">
        <f>AE2873+AF2873</f>
        <v/>
      </c>
      <c r="AH2873" s="20">
        <f>IF(W2873&lt;=0,0,LOOKUP(W2873,{0,1950001,3300001,6950001,9000001,18000001,40000001},{0.05,0.1,0.2,0.23,0.33,0.4,0.45}))</f>
        <v/>
      </c>
    </row>
    <row r="2874">
      <c r="A2874" t="inlineStr">
        <is>
          <t>1万円刻み 3区分8万円ずつ</t>
        </is>
      </c>
      <c r="B2874" s="18">
        <f>'4_1万円刻み'!$A$932</f>
        <v/>
      </c>
      <c r="C2874" s="19" t="n">
        <v>2026</v>
      </c>
      <c r="D2874" t="inlineStr">
        <is>
          <t>いいえ</t>
        </is>
      </c>
      <c r="E2874" s="18" t="n">
        <v>80000</v>
      </c>
      <c r="F2874" s="18" t="n">
        <v>0</v>
      </c>
      <c r="G2874" s="18" t="n">
        <v>80000</v>
      </c>
      <c r="H2874" s="18" t="n">
        <v>80000</v>
      </c>
      <c r="I2874" s="18" t="n">
        <v>0</v>
      </c>
      <c r="J2874" s="18">
        <f>ROUND(MIN(B2874/12,650000)*12*0.0915+MIN(B2874/12,1390000)*12*(0.0504+0)+B2874*0.005,0)</f>
        <v/>
      </c>
      <c r="K2874" s="18" t="n">
        <v>0</v>
      </c>
      <c r="L2874" s="18" t="n">
        <v>0</v>
      </c>
      <c r="M2874" s="18">
        <f>ROUND(IF(C2874&gt;=2026,IF(B2874&lt;741000,0,IF(B2874&lt;2191000,B2874-740000,IF(B2874&lt;2193000,1451000,IF(B2874&lt;2196000,1453000,IF(B2874&lt;2200000,1456000,IF(B2874&lt;3600000,ROUNDDOWN(B2874/4,-3)*2.8-80000,IF(B2874&lt;6600000,ROUNDDOWN(B2874/4,-3)*3.2-440000,IF(B2874&lt;8500000,ROUNDDOWN(B2874*0.9,0)-1100000,B2874-1950000)))))))),IF(B2874&lt;651000,0,IF(B2874&lt;1900000,B2874-650000,IF(B2874&lt;3600000,ROUNDDOWN(B2874/4,-3)*2.8-80000,IF(B2874&lt;6600000,ROUNDDOWN(B2874/4,-3)*3.2-440000,IF(B2874&lt;8500000,ROUNDDOWN(B2874*0.9,0)-1100000,B2874-1950000)))))),0)</f>
        <v/>
      </c>
      <c r="N2874" s="18">
        <f>IF(M2874&gt;23500000,NA(),IF(C2874&gt;=2026,IF(M2874&lt;=4890000,1040000,IF(M2874&lt;=6550000,670000,620000)),IF(M2874&lt;=1320000,950000,IF(M2874&lt;=3360000,880000,IF(M2874&lt;=4890000,680000,IF(M2874&lt;=6550000,630000,580000))))))</f>
        <v/>
      </c>
      <c r="O2874" s="18">
        <f>IF(F2874&lt;=0,IF(AND(D2874="はい",C2874&gt;=2026,C2874&lt;=2027),IF(E2874&lt;=0,0,IF(E2874&lt;=30000,E2874,IF(E2874&lt;=60000,ROUNDUP(E2874/2,0)+15000,IF(E2874&lt;=120000,ROUNDUP(E2874/4,0)+30000,60000)))),IF(E2874&lt;=0,0,IF(E2874&lt;=20000,E2874,IF(E2874&lt;=40000,ROUNDUP(E2874/2,0)+10000,IF(E2874&lt;=80000,ROUNDUP(E2874/4,0)+20000,40000))))),IF(E2874&lt;=0,IF(F2874&lt;=0,0,IF(F2874&lt;=25000,F2874,IF(F2874&lt;=50000,ROUNDUP(F2874/2,0)+12500,IF(F2874&lt;=100000,ROUNDUP(F2874/4,0)+25000,50000)))),MAX(IF(F2874&lt;=0,0,IF(F2874&lt;=25000,F2874,IF(F2874&lt;=50000,ROUNDUP(F2874/2,0)+12500,IF(F2874&lt;=100000,ROUNDUP(F2874/4,0)+25000,50000)))),MIN(IF(AND(D2874="はい",C2874&gt;=2026,C2874&lt;=2027),IF(E2874&lt;=0,0,IF(E2874&lt;=30000,E2874,IF(E2874&lt;=60000,ROUNDUP(E2874/2,0)+15000,IF(E2874&lt;=120000,ROUNDUP(E2874/4,0)+30000,60000)))),IF(E2874&lt;=0,0,IF(E2874&lt;=20000,E2874,IF(E2874&lt;=40000,ROUNDUP(E2874/2,0)+10000,IF(E2874&lt;=80000,ROUNDUP(E2874/4,0)+20000,40000)))))+IF(F2874&lt;=0,0,IF(F2874&lt;=25000,F2874,IF(F2874&lt;=50000,ROUNDUP(F2874/2,0)+12500,IF(F2874&lt;=100000,ROUNDUP(F2874/4,0)+25000,50000)))),IF(AND(D2874="はい",C2874&gt;=2026,C2874&lt;=2027),60000,40000)))))</f>
        <v/>
      </c>
      <c r="P2874" s="18">
        <f>IF(G2874&lt;=0,0,IF(G2874&lt;=20000,G2874,IF(G2874&lt;=40000,ROUNDUP(G2874/2,0)+10000,IF(G2874&lt;=80000,ROUNDUP(G2874/4,0)+20000,40000))))</f>
        <v/>
      </c>
      <c r="Q2874" s="18">
        <f>IF(I2874&lt;=0,IF(H2874&lt;=0,0,IF(H2874&lt;=20000,H2874,IF(H2874&lt;=40000,ROUNDUP(H2874/2,0)+10000,IF(H2874&lt;=80000,ROUNDUP(H2874/4,0)+20000,40000)))),IF(H2874&lt;=0,IF(I2874&lt;=0,0,IF(I2874&lt;=25000,I2874,IF(I2874&lt;=50000,ROUNDUP(I2874/2,0)+12500,IF(I2874&lt;=100000,ROUNDUP(I2874/4,0)+25000,50000)))),MAX(IF(I2874&lt;=0,0,IF(I2874&lt;=25000,I2874,IF(I2874&lt;=50000,ROUNDUP(I2874/2,0)+12500,IF(I2874&lt;=100000,ROUNDUP(I2874/4,0)+25000,50000)))),MIN(IF(H2874&lt;=0,0,IF(H2874&lt;=20000,H2874,IF(H2874&lt;=40000,ROUNDUP(H2874/2,0)+10000,IF(H2874&lt;=80000,ROUNDUP(H2874/4,0)+20000,40000))))+IF(I2874&lt;=0,0,IF(I2874&lt;=25000,I2874,IF(I2874&lt;=50000,ROUNDUP(I2874/2,0)+12500,IF(I2874&lt;=100000,ROUNDUP(I2874/4,0)+25000,50000)))),40000))))</f>
        <v/>
      </c>
      <c r="R2874" s="18">
        <f>MIN(120000,O2874+P2874+Q2874)</f>
        <v/>
      </c>
      <c r="S2874" s="18">
        <f>IF(F2874&lt;=0,IF(E2874&lt;=0,0,IF(E2874&lt;=12000,E2874,IF(E2874&lt;=32000,ROUNDUP(E2874/2,0)+6000,IF(E2874&lt;=56000,ROUNDUP(E2874/4,0)+14000,28000)))),IF(E2874&lt;=0,IF(F2874&lt;=0,0,IF(F2874&lt;=15000,F2874,IF(F2874&lt;=40000,ROUNDUP(F2874/2,0)+7500,IF(F2874&lt;=70000,ROUNDUP(F2874/4,0)+17500,35000)))),MAX(IF(F2874&lt;=0,0,IF(F2874&lt;=15000,F2874,IF(F2874&lt;=40000,ROUNDUP(F2874/2,0)+7500,IF(F2874&lt;=70000,ROUNDUP(F2874/4,0)+17500,35000)))),MIN(IF(E2874&lt;=0,0,IF(E2874&lt;=12000,E2874,IF(E2874&lt;=32000,ROUNDUP(E2874/2,0)+6000,IF(E2874&lt;=56000,ROUNDUP(E2874/4,0)+14000,28000))))+IF(F2874&lt;=0,0,IF(F2874&lt;=15000,F2874,IF(F2874&lt;=40000,ROUNDUP(F2874/2,0)+7500,IF(F2874&lt;=70000,ROUNDUP(F2874/4,0)+17500,35000)))),28000))))</f>
        <v/>
      </c>
      <c r="T2874" s="18">
        <f>IF(G2874&lt;=0,0,IF(G2874&lt;=12000,G2874,IF(G2874&lt;=32000,ROUNDUP(G2874/2,0)+6000,IF(G2874&lt;=56000,ROUNDUP(G2874/4,0)+14000,28000))))</f>
        <v/>
      </c>
      <c r="U2874" s="18">
        <f>IF(I2874&lt;=0,IF(H2874&lt;=0,0,IF(H2874&lt;=12000,H2874,IF(H2874&lt;=32000,ROUNDUP(H2874/2,0)+6000,IF(H2874&lt;=56000,ROUNDUP(H2874/4,0)+14000,28000)))),IF(H2874&lt;=0,IF(I2874&lt;=0,0,IF(I2874&lt;=15000,I2874,IF(I2874&lt;=40000,ROUNDUP(I2874/2,0)+7500,IF(I2874&lt;=70000,ROUNDUP(I2874/4,0)+17500,35000)))),MAX(IF(I2874&lt;=0,0,IF(I2874&lt;=15000,I2874,IF(I2874&lt;=40000,ROUNDUP(I2874/2,0)+7500,IF(I2874&lt;=70000,ROUNDUP(I2874/4,0)+17500,35000)))),MIN(IF(H2874&lt;=0,0,IF(H2874&lt;=12000,H2874,IF(H2874&lt;=32000,ROUNDUP(H2874/2,0)+6000,IF(H2874&lt;=56000,ROUNDUP(H2874/4,0)+14000,28000))))+IF(I2874&lt;=0,0,IF(I2874&lt;=15000,I2874,IF(I2874&lt;=40000,ROUNDUP(I2874/2,0)+7500,IF(I2874&lt;=70000,ROUNDUP(I2874/4,0)+17500,35000)))),28000))))</f>
        <v/>
      </c>
      <c r="V2874" s="18">
        <f>MIN(70000,S2874+T2874+U2874)</f>
        <v/>
      </c>
      <c r="W2874" s="18">
        <f>MAX(0,ROUNDDOWN(M2874-J2874-N2874-K2874-0,-3))</f>
        <v/>
      </c>
      <c r="X2874" s="18">
        <f>MAX(0,ROUNDDOWN(M2874-J2874-N2874-K2874-R2874,-3))</f>
        <v/>
      </c>
      <c r="Y2874" s="18">
        <f>IF(W2874&lt;=0,0,ROUNDDOWN((W2874*LOOKUP(W2874,{0,1950001,3300001,6950001,9000001,18000001,40000001},{0.05,0.1,0.2,0.23,0.33,0.4,0.45})-LOOKUP(W2874,{0,1950001,3300001,6950001,9000001,18000001,40000001},{0,97500,427500,636000,1536000,2796000,4796000}))*1.021,-2))</f>
        <v/>
      </c>
      <c r="Z2874" s="18">
        <f>IF(X2874&lt;=0,0,ROUNDDOWN((X2874*LOOKUP(X2874,{0,1950001,3300001,6950001,9000001,18000001,40000001},{0.05,0.1,0.2,0.23,0.33,0.4,0.45})-LOOKUP(X2874,{0,1950001,3300001,6950001,9000001,18000001,40000001},{0,97500,427500,636000,1536000,2796000,4796000}))*1.021,-2))</f>
        <v/>
      </c>
      <c r="AA2874" s="18">
        <f>MAX(0,ROUNDDOWN(M2874-J2874-430000-L2874-0,-3))</f>
        <v/>
      </c>
      <c r="AB2874" s="18">
        <f>MAX(0,ROUNDDOWN(M2874-J2874-430000-L2874-V2874,-3))</f>
        <v/>
      </c>
      <c r="AC2874" s="18">
        <f>IF(M2874&lt;=450000,0,MAX(0,ROUNDDOWN(AA2874*0.06-MIN(50000,AA2874)*0.03,-2))+MAX(0,ROUNDDOWN(AA2874*0.04-MIN(50000,AA2874)*0.02,-2)))</f>
        <v/>
      </c>
      <c r="AD2874" s="18">
        <f>IF(M2874&lt;=450000,0,MAX(0,ROUNDDOWN(AB2874*0.06-MIN(50000,AB2874)*0.03,-2))+MAX(0,ROUNDDOWN(AB2874*0.04-MIN(50000,AB2874)*0.02,-2)))</f>
        <v/>
      </c>
      <c r="AE2874" s="18">
        <f>Y2874-Z2874</f>
        <v/>
      </c>
      <c r="AF2874" s="18">
        <f>AC2874-AD2874</f>
        <v/>
      </c>
      <c r="AG2874" s="18">
        <f>AE2874+AF2874</f>
        <v/>
      </c>
      <c r="AH2874" s="20">
        <f>IF(W2874&lt;=0,0,LOOKUP(W2874,{0,1950001,3300001,6950001,9000001,18000001,40000001},{0.05,0.1,0.2,0.23,0.33,0.4,0.45}))</f>
        <v/>
      </c>
    </row>
    <row r="2875">
      <c r="A2875" t="inlineStr">
        <is>
          <t>1万円刻み 一般8万円</t>
        </is>
      </c>
      <c r="B2875" s="18">
        <f>'4_1万円刻み'!$A$932</f>
        <v/>
      </c>
      <c r="C2875" s="19" t="n">
        <v>2026</v>
      </c>
      <c r="D2875" t="inlineStr">
        <is>
          <t>いいえ</t>
        </is>
      </c>
      <c r="E2875" s="18" t="n">
        <v>80000</v>
      </c>
      <c r="F2875" s="18" t="n">
        <v>0</v>
      </c>
      <c r="G2875" s="18" t="n">
        <v>0</v>
      </c>
      <c r="H2875" s="18" t="n">
        <v>0</v>
      </c>
      <c r="I2875" s="18" t="n">
        <v>0</v>
      </c>
      <c r="J2875" s="18">
        <f>ROUND(MIN(B2875/12,650000)*12*0.0915+MIN(B2875/12,1390000)*12*(0.0504+0)+B2875*0.005,0)</f>
        <v/>
      </c>
      <c r="K2875" s="18" t="n">
        <v>0</v>
      </c>
      <c r="L2875" s="18" t="n">
        <v>0</v>
      </c>
      <c r="M2875" s="18">
        <f>ROUND(IF(C2875&gt;=2026,IF(B2875&lt;741000,0,IF(B2875&lt;2191000,B2875-740000,IF(B2875&lt;2193000,1451000,IF(B2875&lt;2196000,1453000,IF(B2875&lt;2200000,1456000,IF(B2875&lt;3600000,ROUNDDOWN(B2875/4,-3)*2.8-80000,IF(B2875&lt;6600000,ROUNDDOWN(B2875/4,-3)*3.2-440000,IF(B2875&lt;8500000,ROUNDDOWN(B2875*0.9,0)-1100000,B2875-1950000)))))))),IF(B2875&lt;651000,0,IF(B2875&lt;1900000,B2875-650000,IF(B2875&lt;3600000,ROUNDDOWN(B2875/4,-3)*2.8-80000,IF(B2875&lt;6600000,ROUNDDOWN(B2875/4,-3)*3.2-440000,IF(B2875&lt;8500000,ROUNDDOWN(B2875*0.9,0)-1100000,B2875-1950000)))))),0)</f>
        <v/>
      </c>
      <c r="N2875" s="18">
        <f>IF(M2875&gt;23500000,NA(),IF(C2875&gt;=2026,IF(M2875&lt;=4890000,1040000,IF(M2875&lt;=6550000,670000,620000)),IF(M2875&lt;=1320000,950000,IF(M2875&lt;=3360000,880000,IF(M2875&lt;=4890000,680000,IF(M2875&lt;=6550000,630000,580000))))))</f>
        <v/>
      </c>
      <c r="O2875" s="18">
        <f>IF(F2875&lt;=0,IF(AND(D2875="はい",C2875&gt;=2026,C2875&lt;=2027),IF(E2875&lt;=0,0,IF(E2875&lt;=30000,E2875,IF(E2875&lt;=60000,ROUNDUP(E2875/2,0)+15000,IF(E2875&lt;=120000,ROUNDUP(E2875/4,0)+30000,60000)))),IF(E2875&lt;=0,0,IF(E2875&lt;=20000,E2875,IF(E2875&lt;=40000,ROUNDUP(E2875/2,0)+10000,IF(E2875&lt;=80000,ROUNDUP(E2875/4,0)+20000,40000))))),IF(E2875&lt;=0,IF(F2875&lt;=0,0,IF(F2875&lt;=25000,F2875,IF(F2875&lt;=50000,ROUNDUP(F2875/2,0)+12500,IF(F2875&lt;=100000,ROUNDUP(F2875/4,0)+25000,50000)))),MAX(IF(F2875&lt;=0,0,IF(F2875&lt;=25000,F2875,IF(F2875&lt;=50000,ROUNDUP(F2875/2,0)+12500,IF(F2875&lt;=100000,ROUNDUP(F2875/4,0)+25000,50000)))),MIN(IF(AND(D2875="はい",C2875&gt;=2026,C2875&lt;=2027),IF(E2875&lt;=0,0,IF(E2875&lt;=30000,E2875,IF(E2875&lt;=60000,ROUNDUP(E2875/2,0)+15000,IF(E2875&lt;=120000,ROUNDUP(E2875/4,0)+30000,60000)))),IF(E2875&lt;=0,0,IF(E2875&lt;=20000,E2875,IF(E2875&lt;=40000,ROUNDUP(E2875/2,0)+10000,IF(E2875&lt;=80000,ROUNDUP(E2875/4,0)+20000,40000)))))+IF(F2875&lt;=0,0,IF(F2875&lt;=25000,F2875,IF(F2875&lt;=50000,ROUNDUP(F2875/2,0)+12500,IF(F2875&lt;=100000,ROUNDUP(F2875/4,0)+25000,50000)))),IF(AND(D2875="はい",C2875&gt;=2026,C2875&lt;=2027),60000,40000)))))</f>
        <v/>
      </c>
      <c r="P2875" s="18">
        <f>IF(G2875&lt;=0,0,IF(G2875&lt;=20000,G2875,IF(G2875&lt;=40000,ROUNDUP(G2875/2,0)+10000,IF(G2875&lt;=80000,ROUNDUP(G2875/4,0)+20000,40000))))</f>
        <v/>
      </c>
      <c r="Q2875" s="18">
        <f>IF(I2875&lt;=0,IF(H2875&lt;=0,0,IF(H2875&lt;=20000,H2875,IF(H2875&lt;=40000,ROUNDUP(H2875/2,0)+10000,IF(H2875&lt;=80000,ROUNDUP(H2875/4,0)+20000,40000)))),IF(H2875&lt;=0,IF(I2875&lt;=0,0,IF(I2875&lt;=25000,I2875,IF(I2875&lt;=50000,ROUNDUP(I2875/2,0)+12500,IF(I2875&lt;=100000,ROUNDUP(I2875/4,0)+25000,50000)))),MAX(IF(I2875&lt;=0,0,IF(I2875&lt;=25000,I2875,IF(I2875&lt;=50000,ROUNDUP(I2875/2,0)+12500,IF(I2875&lt;=100000,ROUNDUP(I2875/4,0)+25000,50000)))),MIN(IF(H2875&lt;=0,0,IF(H2875&lt;=20000,H2875,IF(H2875&lt;=40000,ROUNDUP(H2875/2,0)+10000,IF(H2875&lt;=80000,ROUNDUP(H2875/4,0)+20000,40000))))+IF(I2875&lt;=0,0,IF(I2875&lt;=25000,I2875,IF(I2875&lt;=50000,ROUNDUP(I2875/2,0)+12500,IF(I2875&lt;=100000,ROUNDUP(I2875/4,0)+25000,50000)))),40000))))</f>
        <v/>
      </c>
      <c r="R2875" s="18">
        <f>MIN(120000,O2875+P2875+Q2875)</f>
        <v/>
      </c>
      <c r="S2875" s="18">
        <f>IF(F2875&lt;=0,IF(E2875&lt;=0,0,IF(E2875&lt;=12000,E2875,IF(E2875&lt;=32000,ROUNDUP(E2875/2,0)+6000,IF(E2875&lt;=56000,ROUNDUP(E2875/4,0)+14000,28000)))),IF(E2875&lt;=0,IF(F2875&lt;=0,0,IF(F2875&lt;=15000,F2875,IF(F2875&lt;=40000,ROUNDUP(F2875/2,0)+7500,IF(F2875&lt;=70000,ROUNDUP(F2875/4,0)+17500,35000)))),MAX(IF(F2875&lt;=0,0,IF(F2875&lt;=15000,F2875,IF(F2875&lt;=40000,ROUNDUP(F2875/2,0)+7500,IF(F2875&lt;=70000,ROUNDUP(F2875/4,0)+17500,35000)))),MIN(IF(E2875&lt;=0,0,IF(E2875&lt;=12000,E2875,IF(E2875&lt;=32000,ROUNDUP(E2875/2,0)+6000,IF(E2875&lt;=56000,ROUNDUP(E2875/4,0)+14000,28000))))+IF(F2875&lt;=0,0,IF(F2875&lt;=15000,F2875,IF(F2875&lt;=40000,ROUNDUP(F2875/2,0)+7500,IF(F2875&lt;=70000,ROUNDUP(F2875/4,0)+17500,35000)))),28000))))</f>
        <v/>
      </c>
      <c r="T2875" s="18">
        <f>IF(G2875&lt;=0,0,IF(G2875&lt;=12000,G2875,IF(G2875&lt;=32000,ROUNDUP(G2875/2,0)+6000,IF(G2875&lt;=56000,ROUNDUP(G2875/4,0)+14000,28000))))</f>
        <v/>
      </c>
      <c r="U2875" s="18">
        <f>IF(I2875&lt;=0,IF(H2875&lt;=0,0,IF(H2875&lt;=12000,H2875,IF(H2875&lt;=32000,ROUNDUP(H2875/2,0)+6000,IF(H2875&lt;=56000,ROUNDUP(H2875/4,0)+14000,28000)))),IF(H2875&lt;=0,IF(I2875&lt;=0,0,IF(I2875&lt;=15000,I2875,IF(I2875&lt;=40000,ROUNDUP(I2875/2,0)+7500,IF(I2875&lt;=70000,ROUNDUP(I2875/4,0)+17500,35000)))),MAX(IF(I2875&lt;=0,0,IF(I2875&lt;=15000,I2875,IF(I2875&lt;=40000,ROUNDUP(I2875/2,0)+7500,IF(I2875&lt;=70000,ROUNDUP(I2875/4,0)+17500,35000)))),MIN(IF(H2875&lt;=0,0,IF(H2875&lt;=12000,H2875,IF(H2875&lt;=32000,ROUNDUP(H2875/2,0)+6000,IF(H2875&lt;=56000,ROUNDUP(H2875/4,0)+14000,28000))))+IF(I2875&lt;=0,0,IF(I2875&lt;=15000,I2875,IF(I2875&lt;=40000,ROUNDUP(I2875/2,0)+7500,IF(I2875&lt;=70000,ROUNDUP(I2875/4,0)+17500,35000)))),28000))))</f>
        <v/>
      </c>
      <c r="V2875" s="18">
        <f>MIN(70000,S2875+T2875+U2875)</f>
        <v/>
      </c>
      <c r="W2875" s="18">
        <f>MAX(0,ROUNDDOWN(M2875-J2875-N2875-K2875-0,-3))</f>
        <v/>
      </c>
      <c r="X2875" s="18">
        <f>MAX(0,ROUNDDOWN(M2875-J2875-N2875-K2875-R2875,-3))</f>
        <v/>
      </c>
      <c r="Y2875" s="18">
        <f>IF(W2875&lt;=0,0,ROUNDDOWN((W2875*LOOKUP(W2875,{0,1950001,3300001,6950001,9000001,18000001,40000001},{0.05,0.1,0.2,0.23,0.33,0.4,0.45})-LOOKUP(W2875,{0,1950001,3300001,6950001,9000001,18000001,40000001},{0,97500,427500,636000,1536000,2796000,4796000}))*1.021,-2))</f>
        <v/>
      </c>
      <c r="Z2875" s="18">
        <f>IF(X2875&lt;=0,0,ROUNDDOWN((X2875*LOOKUP(X2875,{0,1950001,3300001,6950001,9000001,18000001,40000001},{0.05,0.1,0.2,0.23,0.33,0.4,0.45})-LOOKUP(X2875,{0,1950001,3300001,6950001,9000001,18000001,40000001},{0,97500,427500,636000,1536000,2796000,4796000}))*1.021,-2))</f>
        <v/>
      </c>
      <c r="AA2875" s="18">
        <f>MAX(0,ROUNDDOWN(M2875-J2875-430000-L2875-0,-3))</f>
        <v/>
      </c>
      <c r="AB2875" s="18">
        <f>MAX(0,ROUNDDOWN(M2875-J2875-430000-L2875-V2875,-3))</f>
        <v/>
      </c>
      <c r="AC2875" s="18">
        <f>IF(M2875&lt;=450000,0,MAX(0,ROUNDDOWN(AA2875*0.06-MIN(50000,AA2875)*0.03,-2))+MAX(0,ROUNDDOWN(AA2875*0.04-MIN(50000,AA2875)*0.02,-2)))</f>
        <v/>
      </c>
      <c r="AD2875" s="18">
        <f>IF(M2875&lt;=450000,0,MAX(0,ROUNDDOWN(AB2875*0.06-MIN(50000,AB2875)*0.03,-2))+MAX(0,ROUNDDOWN(AB2875*0.04-MIN(50000,AB2875)*0.02,-2)))</f>
        <v/>
      </c>
      <c r="AE2875" s="18">
        <f>Y2875-Z2875</f>
        <v/>
      </c>
      <c r="AF2875" s="18">
        <f>AC2875-AD2875</f>
        <v/>
      </c>
      <c r="AG2875" s="18">
        <f>AE2875+AF2875</f>
        <v/>
      </c>
      <c r="AH2875" s="20">
        <f>IF(W2875&lt;=0,0,LOOKUP(W2875,{0,1950001,3300001,6950001,9000001,18000001,40000001},{0.05,0.1,0.2,0.23,0.33,0.4,0.45}))</f>
        <v/>
      </c>
    </row>
    <row r="2876">
      <c r="A2876" t="inlineStr">
        <is>
          <t>1万円刻み 特例あり一般12万円</t>
        </is>
      </c>
      <c r="B2876" s="18">
        <f>'4_1万円刻み'!$A$932</f>
        <v/>
      </c>
      <c r="C2876" s="19" t="n">
        <v>2026</v>
      </c>
      <c r="D2876" t="inlineStr">
        <is>
          <t>はい</t>
        </is>
      </c>
      <c r="E2876" s="18" t="n">
        <v>120000</v>
      </c>
      <c r="F2876" s="18" t="n">
        <v>0</v>
      </c>
      <c r="G2876" s="18" t="n">
        <v>0</v>
      </c>
      <c r="H2876" s="18" t="n">
        <v>0</v>
      </c>
      <c r="I2876" s="18" t="n">
        <v>0</v>
      </c>
      <c r="J2876" s="18">
        <f>ROUND(MIN(B2876/12,650000)*12*0.0915+MIN(B2876/12,1390000)*12*(0.0504+0)+B2876*0.005,0)</f>
        <v/>
      </c>
      <c r="K2876" s="18" t="n">
        <v>0</v>
      </c>
      <c r="L2876" s="18" t="n">
        <v>0</v>
      </c>
      <c r="M2876" s="18">
        <f>ROUND(IF(C2876&gt;=2026,IF(B2876&lt;741000,0,IF(B2876&lt;2191000,B2876-740000,IF(B2876&lt;2193000,1451000,IF(B2876&lt;2196000,1453000,IF(B2876&lt;2200000,1456000,IF(B2876&lt;3600000,ROUNDDOWN(B2876/4,-3)*2.8-80000,IF(B2876&lt;6600000,ROUNDDOWN(B2876/4,-3)*3.2-440000,IF(B2876&lt;8500000,ROUNDDOWN(B2876*0.9,0)-1100000,B2876-1950000)))))))),IF(B2876&lt;651000,0,IF(B2876&lt;1900000,B2876-650000,IF(B2876&lt;3600000,ROUNDDOWN(B2876/4,-3)*2.8-80000,IF(B2876&lt;6600000,ROUNDDOWN(B2876/4,-3)*3.2-440000,IF(B2876&lt;8500000,ROUNDDOWN(B2876*0.9,0)-1100000,B2876-1950000)))))),0)</f>
        <v/>
      </c>
      <c r="N2876" s="18">
        <f>IF(M2876&gt;23500000,NA(),IF(C2876&gt;=2026,IF(M2876&lt;=4890000,1040000,IF(M2876&lt;=6550000,670000,620000)),IF(M2876&lt;=1320000,950000,IF(M2876&lt;=3360000,880000,IF(M2876&lt;=4890000,680000,IF(M2876&lt;=6550000,630000,580000))))))</f>
        <v/>
      </c>
      <c r="O2876" s="18">
        <f>IF(F2876&lt;=0,IF(AND(D2876="はい",C2876&gt;=2026,C2876&lt;=2027),IF(E2876&lt;=0,0,IF(E2876&lt;=30000,E2876,IF(E2876&lt;=60000,ROUNDUP(E2876/2,0)+15000,IF(E2876&lt;=120000,ROUNDUP(E2876/4,0)+30000,60000)))),IF(E2876&lt;=0,0,IF(E2876&lt;=20000,E2876,IF(E2876&lt;=40000,ROUNDUP(E2876/2,0)+10000,IF(E2876&lt;=80000,ROUNDUP(E2876/4,0)+20000,40000))))),IF(E2876&lt;=0,IF(F2876&lt;=0,0,IF(F2876&lt;=25000,F2876,IF(F2876&lt;=50000,ROUNDUP(F2876/2,0)+12500,IF(F2876&lt;=100000,ROUNDUP(F2876/4,0)+25000,50000)))),MAX(IF(F2876&lt;=0,0,IF(F2876&lt;=25000,F2876,IF(F2876&lt;=50000,ROUNDUP(F2876/2,0)+12500,IF(F2876&lt;=100000,ROUNDUP(F2876/4,0)+25000,50000)))),MIN(IF(AND(D2876="はい",C2876&gt;=2026,C2876&lt;=2027),IF(E2876&lt;=0,0,IF(E2876&lt;=30000,E2876,IF(E2876&lt;=60000,ROUNDUP(E2876/2,0)+15000,IF(E2876&lt;=120000,ROUNDUP(E2876/4,0)+30000,60000)))),IF(E2876&lt;=0,0,IF(E2876&lt;=20000,E2876,IF(E2876&lt;=40000,ROUNDUP(E2876/2,0)+10000,IF(E2876&lt;=80000,ROUNDUP(E2876/4,0)+20000,40000)))))+IF(F2876&lt;=0,0,IF(F2876&lt;=25000,F2876,IF(F2876&lt;=50000,ROUNDUP(F2876/2,0)+12500,IF(F2876&lt;=100000,ROUNDUP(F2876/4,0)+25000,50000)))),IF(AND(D2876="はい",C2876&gt;=2026,C2876&lt;=2027),60000,40000)))))</f>
        <v/>
      </c>
      <c r="P2876" s="18">
        <f>IF(G2876&lt;=0,0,IF(G2876&lt;=20000,G2876,IF(G2876&lt;=40000,ROUNDUP(G2876/2,0)+10000,IF(G2876&lt;=80000,ROUNDUP(G2876/4,0)+20000,40000))))</f>
        <v/>
      </c>
      <c r="Q2876" s="18">
        <f>IF(I2876&lt;=0,IF(H2876&lt;=0,0,IF(H2876&lt;=20000,H2876,IF(H2876&lt;=40000,ROUNDUP(H2876/2,0)+10000,IF(H2876&lt;=80000,ROUNDUP(H2876/4,0)+20000,40000)))),IF(H2876&lt;=0,IF(I2876&lt;=0,0,IF(I2876&lt;=25000,I2876,IF(I2876&lt;=50000,ROUNDUP(I2876/2,0)+12500,IF(I2876&lt;=100000,ROUNDUP(I2876/4,0)+25000,50000)))),MAX(IF(I2876&lt;=0,0,IF(I2876&lt;=25000,I2876,IF(I2876&lt;=50000,ROUNDUP(I2876/2,0)+12500,IF(I2876&lt;=100000,ROUNDUP(I2876/4,0)+25000,50000)))),MIN(IF(H2876&lt;=0,0,IF(H2876&lt;=20000,H2876,IF(H2876&lt;=40000,ROUNDUP(H2876/2,0)+10000,IF(H2876&lt;=80000,ROUNDUP(H2876/4,0)+20000,40000))))+IF(I2876&lt;=0,0,IF(I2876&lt;=25000,I2876,IF(I2876&lt;=50000,ROUNDUP(I2876/2,0)+12500,IF(I2876&lt;=100000,ROUNDUP(I2876/4,0)+25000,50000)))),40000))))</f>
        <v/>
      </c>
      <c r="R2876" s="18">
        <f>MIN(120000,O2876+P2876+Q2876)</f>
        <v/>
      </c>
      <c r="S2876" s="18">
        <f>IF(F2876&lt;=0,IF(E2876&lt;=0,0,IF(E2876&lt;=12000,E2876,IF(E2876&lt;=32000,ROUNDUP(E2876/2,0)+6000,IF(E2876&lt;=56000,ROUNDUP(E2876/4,0)+14000,28000)))),IF(E2876&lt;=0,IF(F2876&lt;=0,0,IF(F2876&lt;=15000,F2876,IF(F2876&lt;=40000,ROUNDUP(F2876/2,0)+7500,IF(F2876&lt;=70000,ROUNDUP(F2876/4,0)+17500,35000)))),MAX(IF(F2876&lt;=0,0,IF(F2876&lt;=15000,F2876,IF(F2876&lt;=40000,ROUNDUP(F2876/2,0)+7500,IF(F2876&lt;=70000,ROUNDUP(F2876/4,0)+17500,35000)))),MIN(IF(E2876&lt;=0,0,IF(E2876&lt;=12000,E2876,IF(E2876&lt;=32000,ROUNDUP(E2876/2,0)+6000,IF(E2876&lt;=56000,ROUNDUP(E2876/4,0)+14000,28000))))+IF(F2876&lt;=0,0,IF(F2876&lt;=15000,F2876,IF(F2876&lt;=40000,ROUNDUP(F2876/2,0)+7500,IF(F2876&lt;=70000,ROUNDUP(F2876/4,0)+17500,35000)))),28000))))</f>
        <v/>
      </c>
      <c r="T2876" s="18">
        <f>IF(G2876&lt;=0,0,IF(G2876&lt;=12000,G2876,IF(G2876&lt;=32000,ROUNDUP(G2876/2,0)+6000,IF(G2876&lt;=56000,ROUNDUP(G2876/4,0)+14000,28000))))</f>
        <v/>
      </c>
      <c r="U2876" s="18">
        <f>IF(I2876&lt;=0,IF(H2876&lt;=0,0,IF(H2876&lt;=12000,H2876,IF(H2876&lt;=32000,ROUNDUP(H2876/2,0)+6000,IF(H2876&lt;=56000,ROUNDUP(H2876/4,0)+14000,28000)))),IF(H2876&lt;=0,IF(I2876&lt;=0,0,IF(I2876&lt;=15000,I2876,IF(I2876&lt;=40000,ROUNDUP(I2876/2,0)+7500,IF(I2876&lt;=70000,ROUNDUP(I2876/4,0)+17500,35000)))),MAX(IF(I2876&lt;=0,0,IF(I2876&lt;=15000,I2876,IF(I2876&lt;=40000,ROUNDUP(I2876/2,0)+7500,IF(I2876&lt;=70000,ROUNDUP(I2876/4,0)+17500,35000)))),MIN(IF(H2876&lt;=0,0,IF(H2876&lt;=12000,H2876,IF(H2876&lt;=32000,ROUNDUP(H2876/2,0)+6000,IF(H2876&lt;=56000,ROUNDUP(H2876/4,0)+14000,28000))))+IF(I2876&lt;=0,0,IF(I2876&lt;=15000,I2876,IF(I2876&lt;=40000,ROUNDUP(I2876/2,0)+7500,IF(I2876&lt;=70000,ROUNDUP(I2876/4,0)+17500,35000)))),28000))))</f>
        <v/>
      </c>
      <c r="V2876" s="18">
        <f>MIN(70000,S2876+T2876+U2876)</f>
        <v/>
      </c>
      <c r="W2876" s="18">
        <f>MAX(0,ROUNDDOWN(M2876-J2876-N2876-K2876-0,-3))</f>
        <v/>
      </c>
      <c r="X2876" s="18">
        <f>MAX(0,ROUNDDOWN(M2876-J2876-N2876-K2876-R2876,-3))</f>
        <v/>
      </c>
      <c r="Y2876" s="18">
        <f>IF(W2876&lt;=0,0,ROUNDDOWN((W2876*LOOKUP(W2876,{0,1950001,3300001,6950001,9000001,18000001,40000001},{0.05,0.1,0.2,0.23,0.33,0.4,0.45})-LOOKUP(W2876,{0,1950001,3300001,6950001,9000001,18000001,40000001},{0,97500,427500,636000,1536000,2796000,4796000}))*1.021,-2))</f>
        <v/>
      </c>
      <c r="Z2876" s="18">
        <f>IF(X2876&lt;=0,0,ROUNDDOWN((X2876*LOOKUP(X2876,{0,1950001,3300001,6950001,9000001,18000001,40000001},{0.05,0.1,0.2,0.23,0.33,0.4,0.45})-LOOKUP(X2876,{0,1950001,3300001,6950001,9000001,18000001,40000001},{0,97500,427500,636000,1536000,2796000,4796000}))*1.021,-2))</f>
        <v/>
      </c>
      <c r="AA2876" s="18">
        <f>MAX(0,ROUNDDOWN(M2876-J2876-430000-L2876-0,-3))</f>
        <v/>
      </c>
      <c r="AB2876" s="18">
        <f>MAX(0,ROUNDDOWN(M2876-J2876-430000-L2876-V2876,-3))</f>
        <v/>
      </c>
      <c r="AC2876" s="18">
        <f>IF(M2876&lt;=450000,0,MAX(0,ROUNDDOWN(AA2876*0.06-MIN(50000,AA2876)*0.03,-2))+MAX(0,ROUNDDOWN(AA2876*0.04-MIN(50000,AA2876)*0.02,-2)))</f>
        <v/>
      </c>
      <c r="AD2876" s="18">
        <f>IF(M2876&lt;=450000,0,MAX(0,ROUNDDOWN(AB2876*0.06-MIN(50000,AB2876)*0.03,-2))+MAX(0,ROUNDDOWN(AB2876*0.04-MIN(50000,AB2876)*0.02,-2)))</f>
        <v/>
      </c>
      <c r="AE2876" s="18">
        <f>Y2876-Z2876</f>
        <v/>
      </c>
      <c r="AF2876" s="18">
        <f>AC2876-AD2876</f>
        <v/>
      </c>
      <c r="AG2876" s="18">
        <f>AE2876+AF2876</f>
        <v/>
      </c>
      <c r="AH2876" s="20">
        <f>IF(W2876&lt;=0,0,LOOKUP(W2876,{0,1950001,3300001,6950001,9000001,18000001,40000001},{0.05,0.1,0.2,0.23,0.33,0.4,0.45}))</f>
        <v/>
      </c>
    </row>
    <row r="2877">
      <c r="A2877" t="inlineStr">
        <is>
          <t>1万円刻み 3区分8万円ずつ</t>
        </is>
      </c>
      <c r="B2877" s="18">
        <f>'4_1万円刻み'!$A$933</f>
        <v/>
      </c>
      <c r="C2877" s="19" t="n">
        <v>2026</v>
      </c>
      <c r="D2877" t="inlineStr">
        <is>
          <t>いいえ</t>
        </is>
      </c>
      <c r="E2877" s="18" t="n">
        <v>80000</v>
      </c>
      <c r="F2877" s="18" t="n">
        <v>0</v>
      </c>
      <c r="G2877" s="18" t="n">
        <v>80000</v>
      </c>
      <c r="H2877" s="18" t="n">
        <v>80000</v>
      </c>
      <c r="I2877" s="18" t="n">
        <v>0</v>
      </c>
      <c r="J2877" s="18">
        <f>ROUND(MIN(B2877/12,650000)*12*0.0915+MIN(B2877/12,1390000)*12*(0.0504+0)+B2877*0.005,0)</f>
        <v/>
      </c>
      <c r="K2877" s="18" t="n">
        <v>0</v>
      </c>
      <c r="L2877" s="18" t="n">
        <v>0</v>
      </c>
      <c r="M2877" s="18">
        <f>ROUND(IF(C2877&gt;=2026,IF(B2877&lt;741000,0,IF(B2877&lt;2191000,B2877-740000,IF(B2877&lt;2193000,1451000,IF(B2877&lt;2196000,1453000,IF(B2877&lt;2200000,1456000,IF(B2877&lt;3600000,ROUNDDOWN(B2877/4,-3)*2.8-80000,IF(B2877&lt;6600000,ROUNDDOWN(B2877/4,-3)*3.2-440000,IF(B2877&lt;8500000,ROUNDDOWN(B2877*0.9,0)-1100000,B2877-1950000)))))))),IF(B2877&lt;651000,0,IF(B2877&lt;1900000,B2877-650000,IF(B2877&lt;3600000,ROUNDDOWN(B2877/4,-3)*2.8-80000,IF(B2877&lt;6600000,ROUNDDOWN(B2877/4,-3)*3.2-440000,IF(B2877&lt;8500000,ROUNDDOWN(B2877*0.9,0)-1100000,B2877-1950000)))))),0)</f>
        <v/>
      </c>
      <c r="N2877" s="18">
        <f>IF(M2877&gt;23500000,NA(),IF(C2877&gt;=2026,IF(M2877&lt;=4890000,1040000,IF(M2877&lt;=6550000,670000,620000)),IF(M2877&lt;=1320000,950000,IF(M2877&lt;=3360000,880000,IF(M2877&lt;=4890000,680000,IF(M2877&lt;=6550000,630000,580000))))))</f>
        <v/>
      </c>
      <c r="O2877" s="18">
        <f>IF(F2877&lt;=0,IF(AND(D2877="はい",C2877&gt;=2026,C2877&lt;=2027),IF(E2877&lt;=0,0,IF(E2877&lt;=30000,E2877,IF(E2877&lt;=60000,ROUNDUP(E2877/2,0)+15000,IF(E2877&lt;=120000,ROUNDUP(E2877/4,0)+30000,60000)))),IF(E2877&lt;=0,0,IF(E2877&lt;=20000,E2877,IF(E2877&lt;=40000,ROUNDUP(E2877/2,0)+10000,IF(E2877&lt;=80000,ROUNDUP(E2877/4,0)+20000,40000))))),IF(E2877&lt;=0,IF(F2877&lt;=0,0,IF(F2877&lt;=25000,F2877,IF(F2877&lt;=50000,ROUNDUP(F2877/2,0)+12500,IF(F2877&lt;=100000,ROUNDUP(F2877/4,0)+25000,50000)))),MAX(IF(F2877&lt;=0,0,IF(F2877&lt;=25000,F2877,IF(F2877&lt;=50000,ROUNDUP(F2877/2,0)+12500,IF(F2877&lt;=100000,ROUNDUP(F2877/4,0)+25000,50000)))),MIN(IF(AND(D2877="はい",C2877&gt;=2026,C2877&lt;=2027),IF(E2877&lt;=0,0,IF(E2877&lt;=30000,E2877,IF(E2877&lt;=60000,ROUNDUP(E2877/2,0)+15000,IF(E2877&lt;=120000,ROUNDUP(E2877/4,0)+30000,60000)))),IF(E2877&lt;=0,0,IF(E2877&lt;=20000,E2877,IF(E2877&lt;=40000,ROUNDUP(E2877/2,0)+10000,IF(E2877&lt;=80000,ROUNDUP(E2877/4,0)+20000,40000)))))+IF(F2877&lt;=0,0,IF(F2877&lt;=25000,F2877,IF(F2877&lt;=50000,ROUNDUP(F2877/2,0)+12500,IF(F2877&lt;=100000,ROUNDUP(F2877/4,0)+25000,50000)))),IF(AND(D2877="はい",C2877&gt;=2026,C2877&lt;=2027),60000,40000)))))</f>
        <v/>
      </c>
      <c r="P2877" s="18">
        <f>IF(G2877&lt;=0,0,IF(G2877&lt;=20000,G2877,IF(G2877&lt;=40000,ROUNDUP(G2877/2,0)+10000,IF(G2877&lt;=80000,ROUNDUP(G2877/4,0)+20000,40000))))</f>
        <v/>
      </c>
      <c r="Q2877" s="18">
        <f>IF(I2877&lt;=0,IF(H2877&lt;=0,0,IF(H2877&lt;=20000,H2877,IF(H2877&lt;=40000,ROUNDUP(H2877/2,0)+10000,IF(H2877&lt;=80000,ROUNDUP(H2877/4,0)+20000,40000)))),IF(H2877&lt;=0,IF(I2877&lt;=0,0,IF(I2877&lt;=25000,I2877,IF(I2877&lt;=50000,ROUNDUP(I2877/2,0)+12500,IF(I2877&lt;=100000,ROUNDUP(I2877/4,0)+25000,50000)))),MAX(IF(I2877&lt;=0,0,IF(I2877&lt;=25000,I2877,IF(I2877&lt;=50000,ROUNDUP(I2877/2,0)+12500,IF(I2877&lt;=100000,ROUNDUP(I2877/4,0)+25000,50000)))),MIN(IF(H2877&lt;=0,0,IF(H2877&lt;=20000,H2877,IF(H2877&lt;=40000,ROUNDUP(H2877/2,0)+10000,IF(H2877&lt;=80000,ROUNDUP(H2877/4,0)+20000,40000))))+IF(I2877&lt;=0,0,IF(I2877&lt;=25000,I2877,IF(I2877&lt;=50000,ROUNDUP(I2877/2,0)+12500,IF(I2877&lt;=100000,ROUNDUP(I2877/4,0)+25000,50000)))),40000))))</f>
        <v/>
      </c>
      <c r="R2877" s="18">
        <f>MIN(120000,O2877+P2877+Q2877)</f>
        <v/>
      </c>
      <c r="S2877" s="18">
        <f>IF(F2877&lt;=0,IF(E2877&lt;=0,0,IF(E2877&lt;=12000,E2877,IF(E2877&lt;=32000,ROUNDUP(E2877/2,0)+6000,IF(E2877&lt;=56000,ROUNDUP(E2877/4,0)+14000,28000)))),IF(E2877&lt;=0,IF(F2877&lt;=0,0,IF(F2877&lt;=15000,F2877,IF(F2877&lt;=40000,ROUNDUP(F2877/2,0)+7500,IF(F2877&lt;=70000,ROUNDUP(F2877/4,0)+17500,35000)))),MAX(IF(F2877&lt;=0,0,IF(F2877&lt;=15000,F2877,IF(F2877&lt;=40000,ROUNDUP(F2877/2,0)+7500,IF(F2877&lt;=70000,ROUNDUP(F2877/4,0)+17500,35000)))),MIN(IF(E2877&lt;=0,0,IF(E2877&lt;=12000,E2877,IF(E2877&lt;=32000,ROUNDUP(E2877/2,0)+6000,IF(E2877&lt;=56000,ROUNDUP(E2877/4,0)+14000,28000))))+IF(F2877&lt;=0,0,IF(F2877&lt;=15000,F2877,IF(F2877&lt;=40000,ROUNDUP(F2877/2,0)+7500,IF(F2877&lt;=70000,ROUNDUP(F2877/4,0)+17500,35000)))),28000))))</f>
        <v/>
      </c>
      <c r="T2877" s="18">
        <f>IF(G2877&lt;=0,0,IF(G2877&lt;=12000,G2877,IF(G2877&lt;=32000,ROUNDUP(G2877/2,0)+6000,IF(G2877&lt;=56000,ROUNDUP(G2877/4,0)+14000,28000))))</f>
        <v/>
      </c>
      <c r="U2877" s="18">
        <f>IF(I2877&lt;=0,IF(H2877&lt;=0,0,IF(H2877&lt;=12000,H2877,IF(H2877&lt;=32000,ROUNDUP(H2877/2,0)+6000,IF(H2877&lt;=56000,ROUNDUP(H2877/4,0)+14000,28000)))),IF(H2877&lt;=0,IF(I2877&lt;=0,0,IF(I2877&lt;=15000,I2877,IF(I2877&lt;=40000,ROUNDUP(I2877/2,0)+7500,IF(I2877&lt;=70000,ROUNDUP(I2877/4,0)+17500,35000)))),MAX(IF(I2877&lt;=0,0,IF(I2877&lt;=15000,I2877,IF(I2877&lt;=40000,ROUNDUP(I2877/2,0)+7500,IF(I2877&lt;=70000,ROUNDUP(I2877/4,0)+17500,35000)))),MIN(IF(H2877&lt;=0,0,IF(H2877&lt;=12000,H2877,IF(H2877&lt;=32000,ROUNDUP(H2877/2,0)+6000,IF(H2877&lt;=56000,ROUNDUP(H2877/4,0)+14000,28000))))+IF(I2877&lt;=0,0,IF(I2877&lt;=15000,I2877,IF(I2877&lt;=40000,ROUNDUP(I2877/2,0)+7500,IF(I2877&lt;=70000,ROUNDUP(I2877/4,0)+17500,35000)))),28000))))</f>
        <v/>
      </c>
      <c r="V2877" s="18">
        <f>MIN(70000,S2877+T2877+U2877)</f>
        <v/>
      </c>
      <c r="W2877" s="18">
        <f>MAX(0,ROUNDDOWN(M2877-J2877-N2877-K2877-0,-3))</f>
        <v/>
      </c>
      <c r="X2877" s="18">
        <f>MAX(0,ROUNDDOWN(M2877-J2877-N2877-K2877-R2877,-3))</f>
        <v/>
      </c>
      <c r="Y2877" s="18">
        <f>IF(W2877&lt;=0,0,ROUNDDOWN((W2877*LOOKUP(W2877,{0,1950001,3300001,6950001,9000001,18000001,40000001},{0.05,0.1,0.2,0.23,0.33,0.4,0.45})-LOOKUP(W2877,{0,1950001,3300001,6950001,9000001,18000001,40000001},{0,97500,427500,636000,1536000,2796000,4796000}))*1.021,-2))</f>
        <v/>
      </c>
      <c r="Z2877" s="18">
        <f>IF(X2877&lt;=0,0,ROUNDDOWN((X2877*LOOKUP(X2877,{0,1950001,3300001,6950001,9000001,18000001,40000001},{0.05,0.1,0.2,0.23,0.33,0.4,0.45})-LOOKUP(X2877,{0,1950001,3300001,6950001,9000001,18000001,40000001},{0,97500,427500,636000,1536000,2796000,4796000}))*1.021,-2))</f>
        <v/>
      </c>
      <c r="AA2877" s="18">
        <f>MAX(0,ROUNDDOWN(M2877-J2877-430000-L2877-0,-3))</f>
        <v/>
      </c>
      <c r="AB2877" s="18">
        <f>MAX(0,ROUNDDOWN(M2877-J2877-430000-L2877-V2877,-3))</f>
        <v/>
      </c>
      <c r="AC2877" s="18">
        <f>IF(M2877&lt;=450000,0,MAX(0,ROUNDDOWN(AA2877*0.06-MIN(50000,AA2877)*0.03,-2))+MAX(0,ROUNDDOWN(AA2877*0.04-MIN(50000,AA2877)*0.02,-2)))</f>
        <v/>
      </c>
      <c r="AD2877" s="18">
        <f>IF(M2877&lt;=450000,0,MAX(0,ROUNDDOWN(AB2877*0.06-MIN(50000,AB2877)*0.03,-2))+MAX(0,ROUNDDOWN(AB2877*0.04-MIN(50000,AB2877)*0.02,-2)))</f>
        <v/>
      </c>
      <c r="AE2877" s="18">
        <f>Y2877-Z2877</f>
        <v/>
      </c>
      <c r="AF2877" s="18">
        <f>AC2877-AD2877</f>
        <v/>
      </c>
      <c r="AG2877" s="18">
        <f>AE2877+AF2877</f>
        <v/>
      </c>
      <c r="AH2877" s="20">
        <f>IF(W2877&lt;=0,0,LOOKUP(W2877,{0,1950001,3300001,6950001,9000001,18000001,40000001},{0.05,0.1,0.2,0.23,0.33,0.4,0.45}))</f>
        <v/>
      </c>
    </row>
    <row r="2878">
      <c r="A2878" t="inlineStr">
        <is>
          <t>1万円刻み 一般8万円</t>
        </is>
      </c>
      <c r="B2878" s="18">
        <f>'4_1万円刻み'!$A$933</f>
        <v/>
      </c>
      <c r="C2878" s="19" t="n">
        <v>2026</v>
      </c>
      <c r="D2878" t="inlineStr">
        <is>
          <t>いいえ</t>
        </is>
      </c>
      <c r="E2878" s="18" t="n">
        <v>80000</v>
      </c>
      <c r="F2878" s="18" t="n">
        <v>0</v>
      </c>
      <c r="G2878" s="18" t="n">
        <v>0</v>
      </c>
      <c r="H2878" s="18" t="n">
        <v>0</v>
      </c>
      <c r="I2878" s="18" t="n">
        <v>0</v>
      </c>
      <c r="J2878" s="18">
        <f>ROUND(MIN(B2878/12,650000)*12*0.0915+MIN(B2878/12,1390000)*12*(0.0504+0)+B2878*0.005,0)</f>
        <v/>
      </c>
      <c r="K2878" s="18" t="n">
        <v>0</v>
      </c>
      <c r="L2878" s="18" t="n">
        <v>0</v>
      </c>
      <c r="M2878" s="18">
        <f>ROUND(IF(C2878&gt;=2026,IF(B2878&lt;741000,0,IF(B2878&lt;2191000,B2878-740000,IF(B2878&lt;2193000,1451000,IF(B2878&lt;2196000,1453000,IF(B2878&lt;2200000,1456000,IF(B2878&lt;3600000,ROUNDDOWN(B2878/4,-3)*2.8-80000,IF(B2878&lt;6600000,ROUNDDOWN(B2878/4,-3)*3.2-440000,IF(B2878&lt;8500000,ROUNDDOWN(B2878*0.9,0)-1100000,B2878-1950000)))))))),IF(B2878&lt;651000,0,IF(B2878&lt;1900000,B2878-650000,IF(B2878&lt;3600000,ROUNDDOWN(B2878/4,-3)*2.8-80000,IF(B2878&lt;6600000,ROUNDDOWN(B2878/4,-3)*3.2-440000,IF(B2878&lt;8500000,ROUNDDOWN(B2878*0.9,0)-1100000,B2878-1950000)))))),0)</f>
        <v/>
      </c>
      <c r="N2878" s="18">
        <f>IF(M2878&gt;23500000,NA(),IF(C2878&gt;=2026,IF(M2878&lt;=4890000,1040000,IF(M2878&lt;=6550000,670000,620000)),IF(M2878&lt;=1320000,950000,IF(M2878&lt;=3360000,880000,IF(M2878&lt;=4890000,680000,IF(M2878&lt;=6550000,630000,580000))))))</f>
        <v/>
      </c>
      <c r="O2878" s="18">
        <f>IF(F2878&lt;=0,IF(AND(D2878="はい",C2878&gt;=2026,C2878&lt;=2027),IF(E2878&lt;=0,0,IF(E2878&lt;=30000,E2878,IF(E2878&lt;=60000,ROUNDUP(E2878/2,0)+15000,IF(E2878&lt;=120000,ROUNDUP(E2878/4,0)+30000,60000)))),IF(E2878&lt;=0,0,IF(E2878&lt;=20000,E2878,IF(E2878&lt;=40000,ROUNDUP(E2878/2,0)+10000,IF(E2878&lt;=80000,ROUNDUP(E2878/4,0)+20000,40000))))),IF(E2878&lt;=0,IF(F2878&lt;=0,0,IF(F2878&lt;=25000,F2878,IF(F2878&lt;=50000,ROUNDUP(F2878/2,0)+12500,IF(F2878&lt;=100000,ROUNDUP(F2878/4,0)+25000,50000)))),MAX(IF(F2878&lt;=0,0,IF(F2878&lt;=25000,F2878,IF(F2878&lt;=50000,ROUNDUP(F2878/2,0)+12500,IF(F2878&lt;=100000,ROUNDUP(F2878/4,0)+25000,50000)))),MIN(IF(AND(D2878="はい",C2878&gt;=2026,C2878&lt;=2027),IF(E2878&lt;=0,0,IF(E2878&lt;=30000,E2878,IF(E2878&lt;=60000,ROUNDUP(E2878/2,0)+15000,IF(E2878&lt;=120000,ROUNDUP(E2878/4,0)+30000,60000)))),IF(E2878&lt;=0,0,IF(E2878&lt;=20000,E2878,IF(E2878&lt;=40000,ROUNDUP(E2878/2,0)+10000,IF(E2878&lt;=80000,ROUNDUP(E2878/4,0)+20000,40000)))))+IF(F2878&lt;=0,0,IF(F2878&lt;=25000,F2878,IF(F2878&lt;=50000,ROUNDUP(F2878/2,0)+12500,IF(F2878&lt;=100000,ROUNDUP(F2878/4,0)+25000,50000)))),IF(AND(D2878="はい",C2878&gt;=2026,C2878&lt;=2027),60000,40000)))))</f>
        <v/>
      </c>
      <c r="P2878" s="18">
        <f>IF(G2878&lt;=0,0,IF(G2878&lt;=20000,G2878,IF(G2878&lt;=40000,ROUNDUP(G2878/2,0)+10000,IF(G2878&lt;=80000,ROUNDUP(G2878/4,0)+20000,40000))))</f>
        <v/>
      </c>
      <c r="Q2878" s="18">
        <f>IF(I2878&lt;=0,IF(H2878&lt;=0,0,IF(H2878&lt;=20000,H2878,IF(H2878&lt;=40000,ROUNDUP(H2878/2,0)+10000,IF(H2878&lt;=80000,ROUNDUP(H2878/4,0)+20000,40000)))),IF(H2878&lt;=0,IF(I2878&lt;=0,0,IF(I2878&lt;=25000,I2878,IF(I2878&lt;=50000,ROUNDUP(I2878/2,0)+12500,IF(I2878&lt;=100000,ROUNDUP(I2878/4,0)+25000,50000)))),MAX(IF(I2878&lt;=0,0,IF(I2878&lt;=25000,I2878,IF(I2878&lt;=50000,ROUNDUP(I2878/2,0)+12500,IF(I2878&lt;=100000,ROUNDUP(I2878/4,0)+25000,50000)))),MIN(IF(H2878&lt;=0,0,IF(H2878&lt;=20000,H2878,IF(H2878&lt;=40000,ROUNDUP(H2878/2,0)+10000,IF(H2878&lt;=80000,ROUNDUP(H2878/4,0)+20000,40000))))+IF(I2878&lt;=0,0,IF(I2878&lt;=25000,I2878,IF(I2878&lt;=50000,ROUNDUP(I2878/2,0)+12500,IF(I2878&lt;=100000,ROUNDUP(I2878/4,0)+25000,50000)))),40000))))</f>
        <v/>
      </c>
      <c r="R2878" s="18">
        <f>MIN(120000,O2878+P2878+Q2878)</f>
        <v/>
      </c>
      <c r="S2878" s="18">
        <f>IF(F2878&lt;=0,IF(E2878&lt;=0,0,IF(E2878&lt;=12000,E2878,IF(E2878&lt;=32000,ROUNDUP(E2878/2,0)+6000,IF(E2878&lt;=56000,ROUNDUP(E2878/4,0)+14000,28000)))),IF(E2878&lt;=0,IF(F2878&lt;=0,0,IF(F2878&lt;=15000,F2878,IF(F2878&lt;=40000,ROUNDUP(F2878/2,0)+7500,IF(F2878&lt;=70000,ROUNDUP(F2878/4,0)+17500,35000)))),MAX(IF(F2878&lt;=0,0,IF(F2878&lt;=15000,F2878,IF(F2878&lt;=40000,ROUNDUP(F2878/2,0)+7500,IF(F2878&lt;=70000,ROUNDUP(F2878/4,0)+17500,35000)))),MIN(IF(E2878&lt;=0,0,IF(E2878&lt;=12000,E2878,IF(E2878&lt;=32000,ROUNDUP(E2878/2,0)+6000,IF(E2878&lt;=56000,ROUNDUP(E2878/4,0)+14000,28000))))+IF(F2878&lt;=0,0,IF(F2878&lt;=15000,F2878,IF(F2878&lt;=40000,ROUNDUP(F2878/2,0)+7500,IF(F2878&lt;=70000,ROUNDUP(F2878/4,0)+17500,35000)))),28000))))</f>
        <v/>
      </c>
      <c r="T2878" s="18">
        <f>IF(G2878&lt;=0,0,IF(G2878&lt;=12000,G2878,IF(G2878&lt;=32000,ROUNDUP(G2878/2,0)+6000,IF(G2878&lt;=56000,ROUNDUP(G2878/4,0)+14000,28000))))</f>
        <v/>
      </c>
      <c r="U2878" s="18">
        <f>IF(I2878&lt;=0,IF(H2878&lt;=0,0,IF(H2878&lt;=12000,H2878,IF(H2878&lt;=32000,ROUNDUP(H2878/2,0)+6000,IF(H2878&lt;=56000,ROUNDUP(H2878/4,0)+14000,28000)))),IF(H2878&lt;=0,IF(I2878&lt;=0,0,IF(I2878&lt;=15000,I2878,IF(I2878&lt;=40000,ROUNDUP(I2878/2,0)+7500,IF(I2878&lt;=70000,ROUNDUP(I2878/4,0)+17500,35000)))),MAX(IF(I2878&lt;=0,0,IF(I2878&lt;=15000,I2878,IF(I2878&lt;=40000,ROUNDUP(I2878/2,0)+7500,IF(I2878&lt;=70000,ROUNDUP(I2878/4,0)+17500,35000)))),MIN(IF(H2878&lt;=0,0,IF(H2878&lt;=12000,H2878,IF(H2878&lt;=32000,ROUNDUP(H2878/2,0)+6000,IF(H2878&lt;=56000,ROUNDUP(H2878/4,0)+14000,28000))))+IF(I2878&lt;=0,0,IF(I2878&lt;=15000,I2878,IF(I2878&lt;=40000,ROUNDUP(I2878/2,0)+7500,IF(I2878&lt;=70000,ROUNDUP(I2878/4,0)+17500,35000)))),28000))))</f>
        <v/>
      </c>
      <c r="V2878" s="18">
        <f>MIN(70000,S2878+T2878+U2878)</f>
        <v/>
      </c>
      <c r="W2878" s="18">
        <f>MAX(0,ROUNDDOWN(M2878-J2878-N2878-K2878-0,-3))</f>
        <v/>
      </c>
      <c r="X2878" s="18">
        <f>MAX(0,ROUNDDOWN(M2878-J2878-N2878-K2878-R2878,-3))</f>
        <v/>
      </c>
      <c r="Y2878" s="18">
        <f>IF(W2878&lt;=0,0,ROUNDDOWN((W2878*LOOKUP(W2878,{0,1950001,3300001,6950001,9000001,18000001,40000001},{0.05,0.1,0.2,0.23,0.33,0.4,0.45})-LOOKUP(W2878,{0,1950001,3300001,6950001,9000001,18000001,40000001},{0,97500,427500,636000,1536000,2796000,4796000}))*1.021,-2))</f>
        <v/>
      </c>
      <c r="Z2878" s="18">
        <f>IF(X2878&lt;=0,0,ROUNDDOWN((X2878*LOOKUP(X2878,{0,1950001,3300001,6950001,9000001,18000001,40000001},{0.05,0.1,0.2,0.23,0.33,0.4,0.45})-LOOKUP(X2878,{0,1950001,3300001,6950001,9000001,18000001,40000001},{0,97500,427500,636000,1536000,2796000,4796000}))*1.021,-2))</f>
        <v/>
      </c>
      <c r="AA2878" s="18">
        <f>MAX(0,ROUNDDOWN(M2878-J2878-430000-L2878-0,-3))</f>
        <v/>
      </c>
      <c r="AB2878" s="18">
        <f>MAX(0,ROUNDDOWN(M2878-J2878-430000-L2878-V2878,-3))</f>
        <v/>
      </c>
      <c r="AC2878" s="18">
        <f>IF(M2878&lt;=450000,0,MAX(0,ROUNDDOWN(AA2878*0.06-MIN(50000,AA2878)*0.03,-2))+MAX(0,ROUNDDOWN(AA2878*0.04-MIN(50000,AA2878)*0.02,-2)))</f>
        <v/>
      </c>
      <c r="AD2878" s="18">
        <f>IF(M2878&lt;=450000,0,MAX(0,ROUNDDOWN(AB2878*0.06-MIN(50000,AB2878)*0.03,-2))+MAX(0,ROUNDDOWN(AB2878*0.04-MIN(50000,AB2878)*0.02,-2)))</f>
        <v/>
      </c>
      <c r="AE2878" s="18">
        <f>Y2878-Z2878</f>
        <v/>
      </c>
      <c r="AF2878" s="18">
        <f>AC2878-AD2878</f>
        <v/>
      </c>
      <c r="AG2878" s="18">
        <f>AE2878+AF2878</f>
        <v/>
      </c>
      <c r="AH2878" s="20">
        <f>IF(W2878&lt;=0,0,LOOKUP(W2878,{0,1950001,3300001,6950001,9000001,18000001,40000001},{0.05,0.1,0.2,0.23,0.33,0.4,0.45}))</f>
        <v/>
      </c>
    </row>
    <row r="2879">
      <c r="A2879" t="inlineStr">
        <is>
          <t>1万円刻み 特例あり一般12万円</t>
        </is>
      </c>
      <c r="B2879" s="18">
        <f>'4_1万円刻み'!$A$933</f>
        <v/>
      </c>
      <c r="C2879" s="19" t="n">
        <v>2026</v>
      </c>
      <c r="D2879" t="inlineStr">
        <is>
          <t>はい</t>
        </is>
      </c>
      <c r="E2879" s="18" t="n">
        <v>120000</v>
      </c>
      <c r="F2879" s="18" t="n">
        <v>0</v>
      </c>
      <c r="G2879" s="18" t="n">
        <v>0</v>
      </c>
      <c r="H2879" s="18" t="n">
        <v>0</v>
      </c>
      <c r="I2879" s="18" t="n">
        <v>0</v>
      </c>
      <c r="J2879" s="18">
        <f>ROUND(MIN(B2879/12,650000)*12*0.0915+MIN(B2879/12,1390000)*12*(0.0504+0)+B2879*0.005,0)</f>
        <v/>
      </c>
      <c r="K2879" s="18" t="n">
        <v>0</v>
      </c>
      <c r="L2879" s="18" t="n">
        <v>0</v>
      </c>
      <c r="M2879" s="18">
        <f>ROUND(IF(C2879&gt;=2026,IF(B2879&lt;741000,0,IF(B2879&lt;2191000,B2879-740000,IF(B2879&lt;2193000,1451000,IF(B2879&lt;2196000,1453000,IF(B2879&lt;2200000,1456000,IF(B2879&lt;3600000,ROUNDDOWN(B2879/4,-3)*2.8-80000,IF(B2879&lt;6600000,ROUNDDOWN(B2879/4,-3)*3.2-440000,IF(B2879&lt;8500000,ROUNDDOWN(B2879*0.9,0)-1100000,B2879-1950000)))))))),IF(B2879&lt;651000,0,IF(B2879&lt;1900000,B2879-650000,IF(B2879&lt;3600000,ROUNDDOWN(B2879/4,-3)*2.8-80000,IF(B2879&lt;6600000,ROUNDDOWN(B2879/4,-3)*3.2-440000,IF(B2879&lt;8500000,ROUNDDOWN(B2879*0.9,0)-1100000,B2879-1950000)))))),0)</f>
        <v/>
      </c>
      <c r="N2879" s="18">
        <f>IF(M2879&gt;23500000,NA(),IF(C2879&gt;=2026,IF(M2879&lt;=4890000,1040000,IF(M2879&lt;=6550000,670000,620000)),IF(M2879&lt;=1320000,950000,IF(M2879&lt;=3360000,880000,IF(M2879&lt;=4890000,680000,IF(M2879&lt;=6550000,630000,580000))))))</f>
        <v/>
      </c>
      <c r="O2879" s="18">
        <f>IF(F2879&lt;=0,IF(AND(D2879="はい",C2879&gt;=2026,C2879&lt;=2027),IF(E2879&lt;=0,0,IF(E2879&lt;=30000,E2879,IF(E2879&lt;=60000,ROUNDUP(E2879/2,0)+15000,IF(E2879&lt;=120000,ROUNDUP(E2879/4,0)+30000,60000)))),IF(E2879&lt;=0,0,IF(E2879&lt;=20000,E2879,IF(E2879&lt;=40000,ROUNDUP(E2879/2,0)+10000,IF(E2879&lt;=80000,ROUNDUP(E2879/4,0)+20000,40000))))),IF(E2879&lt;=0,IF(F2879&lt;=0,0,IF(F2879&lt;=25000,F2879,IF(F2879&lt;=50000,ROUNDUP(F2879/2,0)+12500,IF(F2879&lt;=100000,ROUNDUP(F2879/4,0)+25000,50000)))),MAX(IF(F2879&lt;=0,0,IF(F2879&lt;=25000,F2879,IF(F2879&lt;=50000,ROUNDUP(F2879/2,0)+12500,IF(F2879&lt;=100000,ROUNDUP(F2879/4,0)+25000,50000)))),MIN(IF(AND(D2879="はい",C2879&gt;=2026,C2879&lt;=2027),IF(E2879&lt;=0,0,IF(E2879&lt;=30000,E2879,IF(E2879&lt;=60000,ROUNDUP(E2879/2,0)+15000,IF(E2879&lt;=120000,ROUNDUP(E2879/4,0)+30000,60000)))),IF(E2879&lt;=0,0,IF(E2879&lt;=20000,E2879,IF(E2879&lt;=40000,ROUNDUP(E2879/2,0)+10000,IF(E2879&lt;=80000,ROUNDUP(E2879/4,0)+20000,40000)))))+IF(F2879&lt;=0,0,IF(F2879&lt;=25000,F2879,IF(F2879&lt;=50000,ROUNDUP(F2879/2,0)+12500,IF(F2879&lt;=100000,ROUNDUP(F2879/4,0)+25000,50000)))),IF(AND(D2879="はい",C2879&gt;=2026,C2879&lt;=2027),60000,40000)))))</f>
        <v/>
      </c>
      <c r="P2879" s="18">
        <f>IF(G2879&lt;=0,0,IF(G2879&lt;=20000,G2879,IF(G2879&lt;=40000,ROUNDUP(G2879/2,0)+10000,IF(G2879&lt;=80000,ROUNDUP(G2879/4,0)+20000,40000))))</f>
        <v/>
      </c>
      <c r="Q2879" s="18">
        <f>IF(I2879&lt;=0,IF(H2879&lt;=0,0,IF(H2879&lt;=20000,H2879,IF(H2879&lt;=40000,ROUNDUP(H2879/2,0)+10000,IF(H2879&lt;=80000,ROUNDUP(H2879/4,0)+20000,40000)))),IF(H2879&lt;=0,IF(I2879&lt;=0,0,IF(I2879&lt;=25000,I2879,IF(I2879&lt;=50000,ROUNDUP(I2879/2,0)+12500,IF(I2879&lt;=100000,ROUNDUP(I2879/4,0)+25000,50000)))),MAX(IF(I2879&lt;=0,0,IF(I2879&lt;=25000,I2879,IF(I2879&lt;=50000,ROUNDUP(I2879/2,0)+12500,IF(I2879&lt;=100000,ROUNDUP(I2879/4,0)+25000,50000)))),MIN(IF(H2879&lt;=0,0,IF(H2879&lt;=20000,H2879,IF(H2879&lt;=40000,ROUNDUP(H2879/2,0)+10000,IF(H2879&lt;=80000,ROUNDUP(H2879/4,0)+20000,40000))))+IF(I2879&lt;=0,0,IF(I2879&lt;=25000,I2879,IF(I2879&lt;=50000,ROUNDUP(I2879/2,0)+12500,IF(I2879&lt;=100000,ROUNDUP(I2879/4,0)+25000,50000)))),40000))))</f>
        <v/>
      </c>
      <c r="R2879" s="18">
        <f>MIN(120000,O2879+P2879+Q2879)</f>
        <v/>
      </c>
      <c r="S2879" s="18">
        <f>IF(F2879&lt;=0,IF(E2879&lt;=0,0,IF(E2879&lt;=12000,E2879,IF(E2879&lt;=32000,ROUNDUP(E2879/2,0)+6000,IF(E2879&lt;=56000,ROUNDUP(E2879/4,0)+14000,28000)))),IF(E2879&lt;=0,IF(F2879&lt;=0,0,IF(F2879&lt;=15000,F2879,IF(F2879&lt;=40000,ROUNDUP(F2879/2,0)+7500,IF(F2879&lt;=70000,ROUNDUP(F2879/4,0)+17500,35000)))),MAX(IF(F2879&lt;=0,0,IF(F2879&lt;=15000,F2879,IF(F2879&lt;=40000,ROUNDUP(F2879/2,0)+7500,IF(F2879&lt;=70000,ROUNDUP(F2879/4,0)+17500,35000)))),MIN(IF(E2879&lt;=0,0,IF(E2879&lt;=12000,E2879,IF(E2879&lt;=32000,ROUNDUP(E2879/2,0)+6000,IF(E2879&lt;=56000,ROUNDUP(E2879/4,0)+14000,28000))))+IF(F2879&lt;=0,0,IF(F2879&lt;=15000,F2879,IF(F2879&lt;=40000,ROUNDUP(F2879/2,0)+7500,IF(F2879&lt;=70000,ROUNDUP(F2879/4,0)+17500,35000)))),28000))))</f>
        <v/>
      </c>
      <c r="T2879" s="18">
        <f>IF(G2879&lt;=0,0,IF(G2879&lt;=12000,G2879,IF(G2879&lt;=32000,ROUNDUP(G2879/2,0)+6000,IF(G2879&lt;=56000,ROUNDUP(G2879/4,0)+14000,28000))))</f>
        <v/>
      </c>
      <c r="U2879" s="18">
        <f>IF(I2879&lt;=0,IF(H2879&lt;=0,0,IF(H2879&lt;=12000,H2879,IF(H2879&lt;=32000,ROUNDUP(H2879/2,0)+6000,IF(H2879&lt;=56000,ROUNDUP(H2879/4,0)+14000,28000)))),IF(H2879&lt;=0,IF(I2879&lt;=0,0,IF(I2879&lt;=15000,I2879,IF(I2879&lt;=40000,ROUNDUP(I2879/2,0)+7500,IF(I2879&lt;=70000,ROUNDUP(I2879/4,0)+17500,35000)))),MAX(IF(I2879&lt;=0,0,IF(I2879&lt;=15000,I2879,IF(I2879&lt;=40000,ROUNDUP(I2879/2,0)+7500,IF(I2879&lt;=70000,ROUNDUP(I2879/4,0)+17500,35000)))),MIN(IF(H2879&lt;=0,0,IF(H2879&lt;=12000,H2879,IF(H2879&lt;=32000,ROUNDUP(H2879/2,0)+6000,IF(H2879&lt;=56000,ROUNDUP(H2879/4,0)+14000,28000))))+IF(I2879&lt;=0,0,IF(I2879&lt;=15000,I2879,IF(I2879&lt;=40000,ROUNDUP(I2879/2,0)+7500,IF(I2879&lt;=70000,ROUNDUP(I2879/4,0)+17500,35000)))),28000))))</f>
        <v/>
      </c>
      <c r="V2879" s="18">
        <f>MIN(70000,S2879+T2879+U2879)</f>
        <v/>
      </c>
      <c r="W2879" s="18">
        <f>MAX(0,ROUNDDOWN(M2879-J2879-N2879-K2879-0,-3))</f>
        <v/>
      </c>
      <c r="X2879" s="18">
        <f>MAX(0,ROUNDDOWN(M2879-J2879-N2879-K2879-R2879,-3))</f>
        <v/>
      </c>
      <c r="Y2879" s="18">
        <f>IF(W2879&lt;=0,0,ROUNDDOWN((W2879*LOOKUP(W2879,{0,1950001,3300001,6950001,9000001,18000001,40000001},{0.05,0.1,0.2,0.23,0.33,0.4,0.45})-LOOKUP(W2879,{0,1950001,3300001,6950001,9000001,18000001,40000001},{0,97500,427500,636000,1536000,2796000,4796000}))*1.021,-2))</f>
        <v/>
      </c>
      <c r="Z2879" s="18">
        <f>IF(X2879&lt;=0,0,ROUNDDOWN((X2879*LOOKUP(X2879,{0,1950001,3300001,6950001,9000001,18000001,40000001},{0.05,0.1,0.2,0.23,0.33,0.4,0.45})-LOOKUP(X2879,{0,1950001,3300001,6950001,9000001,18000001,40000001},{0,97500,427500,636000,1536000,2796000,4796000}))*1.021,-2))</f>
        <v/>
      </c>
      <c r="AA2879" s="18">
        <f>MAX(0,ROUNDDOWN(M2879-J2879-430000-L2879-0,-3))</f>
        <v/>
      </c>
      <c r="AB2879" s="18">
        <f>MAX(0,ROUNDDOWN(M2879-J2879-430000-L2879-V2879,-3))</f>
        <v/>
      </c>
      <c r="AC2879" s="18">
        <f>IF(M2879&lt;=450000,0,MAX(0,ROUNDDOWN(AA2879*0.06-MIN(50000,AA2879)*0.03,-2))+MAX(0,ROUNDDOWN(AA2879*0.04-MIN(50000,AA2879)*0.02,-2)))</f>
        <v/>
      </c>
      <c r="AD2879" s="18">
        <f>IF(M2879&lt;=450000,0,MAX(0,ROUNDDOWN(AB2879*0.06-MIN(50000,AB2879)*0.03,-2))+MAX(0,ROUNDDOWN(AB2879*0.04-MIN(50000,AB2879)*0.02,-2)))</f>
        <v/>
      </c>
      <c r="AE2879" s="18">
        <f>Y2879-Z2879</f>
        <v/>
      </c>
      <c r="AF2879" s="18">
        <f>AC2879-AD2879</f>
        <v/>
      </c>
      <c r="AG2879" s="18">
        <f>AE2879+AF2879</f>
        <v/>
      </c>
      <c r="AH2879" s="20">
        <f>IF(W2879&lt;=0,0,LOOKUP(W2879,{0,1950001,3300001,6950001,9000001,18000001,40000001},{0.05,0.1,0.2,0.23,0.33,0.4,0.45}))</f>
        <v/>
      </c>
    </row>
    <row r="2880">
      <c r="A2880" t="inlineStr">
        <is>
          <t>1万円刻み 3区分8万円ずつ</t>
        </is>
      </c>
      <c r="B2880" s="18">
        <f>'4_1万円刻み'!$A$934</f>
        <v/>
      </c>
      <c r="C2880" s="19" t="n">
        <v>2026</v>
      </c>
      <c r="D2880" t="inlineStr">
        <is>
          <t>いいえ</t>
        </is>
      </c>
      <c r="E2880" s="18" t="n">
        <v>80000</v>
      </c>
      <c r="F2880" s="18" t="n">
        <v>0</v>
      </c>
      <c r="G2880" s="18" t="n">
        <v>80000</v>
      </c>
      <c r="H2880" s="18" t="n">
        <v>80000</v>
      </c>
      <c r="I2880" s="18" t="n">
        <v>0</v>
      </c>
      <c r="J2880" s="18">
        <f>ROUND(MIN(B2880/12,650000)*12*0.0915+MIN(B2880/12,1390000)*12*(0.0504+0)+B2880*0.005,0)</f>
        <v/>
      </c>
      <c r="K2880" s="18" t="n">
        <v>0</v>
      </c>
      <c r="L2880" s="18" t="n">
        <v>0</v>
      </c>
      <c r="M2880" s="18">
        <f>ROUND(IF(C2880&gt;=2026,IF(B2880&lt;741000,0,IF(B2880&lt;2191000,B2880-740000,IF(B2880&lt;2193000,1451000,IF(B2880&lt;2196000,1453000,IF(B2880&lt;2200000,1456000,IF(B2880&lt;3600000,ROUNDDOWN(B2880/4,-3)*2.8-80000,IF(B2880&lt;6600000,ROUNDDOWN(B2880/4,-3)*3.2-440000,IF(B2880&lt;8500000,ROUNDDOWN(B2880*0.9,0)-1100000,B2880-1950000)))))))),IF(B2880&lt;651000,0,IF(B2880&lt;1900000,B2880-650000,IF(B2880&lt;3600000,ROUNDDOWN(B2880/4,-3)*2.8-80000,IF(B2880&lt;6600000,ROUNDDOWN(B2880/4,-3)*3.2-440000,IF(B2880&lt;8500000,ROUNDDOWN(B2880*0.9,0)-1100000,B2880-1950000)))))),0)</f>
        <v/>
      </c>
      <c r="N2880" s="18">
        <f>IF(M2880&gt;23500000,NA(),IF(C2880&gt;=2026,IF(M2880&lt;=4890000,1040000,IF(M2880&lt;=6550000,670000,620000)),IF(M2880&lt;=1320000,950000,IF(M2880&lt;=3360000,880000,IF(M2880&lt;=4890000,680000,IF(M2880&lt;=6550000,630000,580000))))))</f>
        <v/>
      </c>
      <c r="O2880" s="18">
        <f>IF(F2880&lt;=0,IF(AND(D2880="はい",C2880&gt;=2026,C2880&lt;=2027),IF(E2880&lt;=0,0,IF(E2880&lt;=30000,E2880,IF(E2880&lt;=60000,ROUNDUP(E2880/2,0)+15000,IF(E2880&lt;=120000,ROUNDUP(E2880/4,0)+30000,60000)))),IF(E2880&lt;=0,0,IF(E2880&lt;=20000,E2880,IF(E2880&lt;=40000,ROUNDUP(E2880/2,0)+10000,IF(E2880&lt;=80000,ROUNDUP(E2880/4,0)+20000,40000))))),IF(E2880&lt;=0,IF(F2880&lt;=0,0,IF(F2880&lt;=25000,F2880,IF(F2880&lt;=50000,ROUNDUP(F2880/2,0)+12500,IF(F2880&lt;=100000,ROUNDUP(F2880/4,0)+25000,50000)))),MAX(IF(F2880&lt;=0,0,IF(F2880&lt;=25000,F2880,IF(F2880&lt;=50000,ROUNDUP(F2880/2,0)+12500,IF(F2880&lt;=100000,ROUNDUP(F2880/4,0)+25000,50000)))),MIN(IF(AND(D2880="はい",C2880&gt;=2026,C2880&lt;=2027),IF(E2880&lt;=0,0,IF(E2880&lt;=30000,E2880,IF(E2880&lt;=60000,ROUNDUP(E2880/2,0)+15000,IF(E2880&lt;=120000,ROUNDUP(E2880/4,0)+30000,60000)))),IF(E2880&lt;=0,0,IF(E2880&lt;=20000,E2880,IF(E2880&lt;=40000,ROUNDUP(E2880/2,0)+10000,IF(E2880&lt;=80000,ROUNDUP(E2880/4,0)+20000,40000)))))+IF(F2880&lt;=0,0,IF(F2880&lt;=25000,F2880,IF(F2880&lt;=50000,ROUNDUP(F2880/2,0)+12500,IF(F2880&lt;=100000,ROUNDUP(F2880/4,0)+25000,50000)))),IF(AND(D2880="はい",C2880&gt;=2026,C2880&lt;=2027),60000,40000)))))</f>
        <v/>
      </c>
      <c r="P2880" s="18">
        <f>IF(G2880&lt;=0,0,IF(G2880&lt;=20000,G2880,IF(G2880&lt;=40000,ROUNDUP(G2880/2,0)+10000,IF(G2880&lt;=80000,ROUNDUP(G2880/4,0)+20000,40000))))</f>
        <v/>
      </c>
      <c r="Q2880" s="18">
        <f>IF(I2880&lt;=0,IF(H2880&lt;=0,0,IF(H2880&lt;=20000,H2880,IF(H2880&lt;=40000,ROUNDUP(H2880/2,0)+10000,IF(H2880&lt;=80000,ROUNDUP(H2880/4,0)+20000,40000)))),IF(H2880&lt;=0,IF(I2880&lt;=0,0,IF(I2880&lt;=25000,I2880,IF(I2880&lt;=50000,ROUNDUP(I2880/2,0)+12500,IF(I2880&lt;=100000,ROUNDUP(I2880/4,0)+25000,50000)))),MAX(IF(I2880&lt;=0,0,IF(I2880&lt;=25000,I2880,IF(I2880&lt;=50000,ROUNDUP(I2880/2,0)+12500,IF(I2880&lt;=100000,ROUNDUP(I2880/4,0)+25000,50000)))),MIN(IF(H2880&lt;=0,0,IF(H2880&lt;=20000,H2880,IF(H2880&lt;=40000,ROUNDUP(H2880/2,0)+10000,IF(H2880&lt;=80000,ROUNDUP(H2880/4,0)+20000,40000))))+IF(I2880&lt;=0,0,IF(I2880&lt;=25000,I2880,IF(I2880&lt;=50000,ROUNDUP(I2880/2,0)+12500,IF(I2880&lt;=100000,ROUNDUP(I2880/4,0)+25000,50000)))),40000))))</f>
        <v/>
      </c>
      <c r="R2880" s="18">
        <f>MIN(120000,O2880+P2880+Q2880)</f>
        <v/>
      </c>
      <c r="S2880" s="18">
        <f>IF(F2880&lt;=0,IF(E2880&lt;=0,0,IF(E2880&lt;=12000,E2880,IF(E2880&lt;=32000,ROUNDUP(E2880/2,0)+6000,IF(E2880&lt;=56000,ROUNDUP(E2880/4,0)+14000,28000)))),IF(E2880&lt;=0,IF(F2880&lt;=0,0,IF(F2880&lt;=15000,F2880,IF(F2880&lt;=40000,ROUNDUP(F2880/2,0)+7500,IF(F2880&lt;=70000,ROUNDUP(F2880/4,0)+17500,35000)))),MAX(IF(F2880&lt;=0,0,IF(F2880&lt;=15000,F2880,IF(F2880&lt;=40000,ROUNDUP(F2880/2,0)+7500,IF(F2880&lt;=70000,ROUNDUP(F2880/4,0)+17500,35000)))),MIN(IF(E2880&lt;=0,0,IF(E2880&lt;=12000,E2880,IF(E2880&lt;=32000,ROUNDUP(E2880/2,0)+6000,IF(E2880&lt;=56000,ROUNDUP(E2880/4,0)+14000,28000))))+IF(F2880&lt;=0,0,IF(F2880&lt;=15000,F2880,IF(F2880&lt;=40000,ROUNDUP(F2880/2,0)+7500,IF(F2880&lt;=70000,ROUNDUP(F2880/4,0)+17500,35000)))),28000))))</f>
        <v/>
      </c>
      <c r="T2880" s="18">
        <f>IF(G2880&lt;=0,0,IF(G2880&lt;=12000,G2880,IF(G2880&lt;=32000,ROUNDUP(G2880/2,0)+6000,IF(G2880&lt;=56000,ROUNDUP(G2880/4,0)+14000,28000))))</f>
        <v/>
      </c>
      <c r="U2880" s="18">
        <f>IF(I2880&lt;=0,IF(H2880&lt;=0,0,IF(H2880&lt;=12000,H2880,IF(H2880&lt;=32000,ROUNDUP(H2880/2,0)+6000,IF(H2880&lt;=56000,ROUNDUP(H2880/4,0)+14000,28000)))),IF(H2880&lt;=0,IF(I2880&lt;=0,0,IF(I2880&lt;=15000,I2880,IF(I2880&lt;=40000,ROUNDUP(I2880/2,0)+7500,IF(I2880&lt;=70000,ROUNDUP(I2880/4,0)+17500,35000)))),MAX(IF(I2880&lt;=0,0,IF(I2880&lt;=15000,I2880,IF(I2880&lt;=40000,ROUNDUP(I2880/2,0)+7500,IF(I2880&lt;=70000,ROUNDUP(I2880/4,0)+17500,35000)))),MIN(IF(H2880&lt;=0,0,IF(H2880&lt;=12000,H2880,IF(H2880&lt;=32000,ROUNDUP(H2880/2,0)+6000,IF(H2880&lt;=56000,ROUNDUP(H2880/4,0)+14000,28000))))+IF(I2880&lt;=0,0,IF(I2880&lt;=15000,I2880,IF(I2880&lt;=40000,ROUNDUP(I2880/2,0)+7500,IF(I2880&lt;=70000,ROUNDUP(I2880/4,0)+17500,35000)))),28000))))</f>
        <v/>
      </c>
      <c r="V2880" s="18">
        <f>MIN(70000,S2880+T2880+U2880)</f>
        <v/>
      </c>
      <c r="W2880" s="18">
        <f>MAX(0,ROUNDDOWN(M2880-J2880-N2880-K2880-0,-3))</f>
        <v/>
      </c>
      <c r="X2880" s="18">
        <f>MAX(0,ROUNDDOWN(M2880-J2880-N2880-K2880-R2880,-3))</f>
        <v/>
      </c>
      <c r="Y2880" s="18">
        <f>IF(W2880&lt;=0,0,ROUNDDOWN((W2880*LOOKUP(W2880,{0,1950001,3300001,6950001,9000001,18000001,40000001},{0.05,0.1,0.2,0.23,0.33,0.4,0.45})-LOOKUP(W2880,{0,1950001,3300001,6950001,9000001,18000001,40000001},{0,97500,427500,636000,1536000,2796000,4796000}))*1.021,-2))</f>
        <v/>
      </c>
      <c r="Z2880" s="18">
        <f>IF(X2880&lt;=0,0,ROUNDDOWN((X2880*LOOKUP(X2880,{0,1950001,3300001,6950001,9000001,18000001,40000001},{0.05,0.1,0.2,0.23,0.33,0.4,0.45})-LOOKUP(X2880,{0,1950001,3300001,6950001,9000001,18000001,40000001},{0,97500,427500,636000,1536000,2796000,4796000}))*1.021,-2))</f>
        <v/>
      </c>
      <c r="AA2880" s="18">
        <f>MAX(0,ROUNDDOWN(M2880-J2880-430000-L2880-0,-3))</f>
        <v/>
      </c>
      <c r="AB2880" s="18">
        <f>MAX(0,ROUNDDOWN(M2880-J2880-430000-L2880-V2880,-3))</f>
        <v/>
      </c>
      <c r="AC2880" s="18">
        <f>IF(M2880&lt;=450000,0,MAX(0,ROUNDDOWN(AA2880*0.06-MIN(50000,AA2880)*0.03,-2))+MAX(0,ROUNDDOWN(AA2880*0.04-MIN(50000,AA2880)*0.02,-2)))</f>
        <v/>
      </c>
      <c r="AD2880" s="18">
        <f>IF(M2880&lt;=450000,0,MAX(0,ROUNDDOWN(AB2880*0.06-MIN(50000,AB2880)*0.03,-2))+MAX(0,ROUNDDOWN(AB2880*0.04-MIN(50000,AB2880)*0.02,-2)))</f>
        <v/>
      </c>
      <c r="AE2880" s="18">
        <f>Y2880-Z2880</f>
        <v/>
      </c>
      <c r="AF2880" s="18">
        <f>AC2880-AD2880</f>
        <v/>
      </c>
      <c r="AG2880" s="18">
        <f>AE2880+AF2880</f>
        <v/>
      </c>
      <c r="AH2880" s="20">
        <f>IF(W2880&lt;=0,0,LOOKUP(W2880,{0,1950001,3300001,6950001,9000001,18000001,40000001},{0.05,0.1,0.2,0.23,0.33,0.4,0.45}))</f>
        <v/>
      </c>
    </row>
    <row r="2881">
      <c r="A2881" t="inlineStr">
        <is>
          <t>1万円刻み 一般8万円</t>
        </is>
      </c>
      <c r="B2881" s="18">
        <f>'4_1万円刻み'!$A$934</f>
        <v/>
      </c>
      <c r="C2881" s="19" t="n">
        <v>2026</v>
      </c>
      <c r="D2881" t="inlineStr">
        <is>
          <t>いいえ</t>
        </is>
      </c>
      <c r="E2881" s="18" t="n">
        <v>80000</v>
      </c>
      <c r="F2881" s="18" t="n">
        <v>0</v>
      </c>
      <c r="G2881" s="18" t="n">
        <v>0</v>
      </c>
      <c r="H2881" s="18" t="n">
        <v>0</v>
      </c>
      <c r="I2881" s="18" t="n">
        <v>0</v>
      </c>
      <c r="J2881" s="18">
        <f>ROUND(MIN(B2881/12,650000)*12*0.0915+MIN(B2881/12,1390000)*12*(0.0504+0)+B2881*0.005,0)</f>
        <v/>
      </c>
      <c r="K2881" s="18" t="n">
        <v>0</v>
      </c>
      <c r="L2881" s="18" t="n">
        <v>0</v>
      </c>
      <c r="M2881" s="18">
        <f>ROUND(IF(C2881&gt;=2026,IF(B2881&lt;741000,0,IF(B2881&lt;2191000,B2881-740000,IF(B2881&lt;2193000,1451000,IF(B2881&lt;2196000,1453000,IF(B2881&lt;2200000,1456000,IF(B2881&lt;3600000,ROUNDDOWN(B2881/4,-3)*2.8-80000,IF(B2881&lt;6600000,ROUNDDOWN(B2881/4,-3)*3.2-440000,IF(B2881&lt;8500000,ROUNDDOWN(B2881*0.9,0)-1100000,B2881-1950000)))))))),IF(B2881&lt;651000,0,IF(B2881&lt;1900000,B2881-650000,IF(B2881&lt;3600000,ROUNDDOWN(B2881/4,-3)*2.8-80000,IF(B2881&lt;6600000,ROUNDDOWN(B2881/4,-3)*3.2-440000,IF(B2881&lt;8500000,ROUNDDOWN(B2881*0.9,0)-1100000,B2881-1950000)))))),0)</f>
        <v/>
      </c>
      <c r="N2881" s="18">
        <f>IF(M2881&gt;23500000,NA(),IF(C2881&gt;=2026,IF(M2881&lt;=4890000,1040000,IF(M2881&lt;=6550000,670000,620000)),IF(M2881&lt;=1320000,950000,IF(M2881&lt;=3360000,880000,IF(M2881&lt;=4890000,680000,IF(M2881&lt;=6550000,630000,580000))))))</f>
        <v/>
      </c>
      <c r="O2881" s="18">
        <f>IF(F2881&lt;=0,IF(AND(D2881="はい",C2881&gt;=2026,C2881&lt;=2027),IF(E2881&lt;=0,0,IF(E2881&lt;=30000,E2881,IF(E2881&lt;=60000,ROUNDUP(E2881/2,0)+15000,IF(E2881&lt;=120000,ROUNDUP(E2881/4,0)+30000,60000)))),IF(E2881&lt;=0,0,IF(E2881&lt;=20000,E2881,IF(E2881&lt;=40000,ROUNDUP(E2881/2,0)+10000,IF(E2881&lt;=80000,ROUNDUP(E2881/4,0)+20000,40000))))),IF(E2881&lt;=0,IF(F2881&lt;=0,0,IF(F2881&lt;=25000,F2881,IF(F2881&lt;=50000,ROUNDUP(F2881/2,0)+12500,IF(F2881&lt;=100000,ROUNDUP(F2881/4,0)+25000,50000)))),MAX(IF(F2881&lt;=0,0,IF(F2881&lt;=25000,F2881,IF(F2881&lt;=50000,ROUNDUP(F2881/2,0)+12500,IF(F2881&lt;=100000,ROUNDUP(F2881/4,0)+25000,50000)))),MIN(IF(AND(D2881="はい",C2881&gt;=2026,C2881&lt;=2027),IF(E2881&lt;=0,0,IF(E2881&lt;=30000,E2881,IF(E2881&lt;=60000,ROUNDUP(E2881/2,0)+15000,IF(E2881&lt;=120000,ROUNDUP(E2881/4,0)+30000,60000)))),IF(E2881&lt;=0,0,IF(E2881&lt;=20000,E2881,IF(E2881&lt;=40000,ROUNDUP(E2881/2,0)+10000,IF(E2881&lt;=80000,ROUNDUP(E2881/4,0)+20000,40000)))))+IF(F2881&lt;=0,0,IF(F2881&lt;=25000,F2881,IF(F2881&lt;=50000,ROUNDUP(F2881/2,0)+12500,IF(F2881&lt;=100000,ROUNDUP(F2881/4,0)+25000,50000)))),IF(AND(D2881="はい",C2881&gt;=2026,C2881&lt;=2027),60000,40000)))))</f>
        <v/>
      </c>
      <c r="P2881" s="18">
        <f>IF(G2881&lt;=0,0,IF(G2881&lt;=20000,G2881,IF(G2881&lt;=40000,ROUNDUP(G2881/2,0)+10000,IF(G2881&lt;=80000,ROUNDUP(G2881/4,0)+20000,40000))))</f>
        <v/>
      </c>
      <c r="Q2881" s="18">
        <f>IF(I2881&lt;=0,IF(H2881&lt;=0,0,IF(H2881&lt;=20000,H2881,IF(H2881&lt;=40000,ROUNDUP(H2881/2,0)+10000,IF(H2881&lt;=80000,ROUNDUP(H2881/4,0)+20000,40000)))),IF(H2881&lt;=0,IF(I2881&lt;=0,0,IF(I2881&lt;=25000,I2881,IF(I2881&lt;=50000,ROUNDUP(I2881/2,0)+12500,IF(I2881&lt;=100000,ROUNDUP(I2881/4,0)+25000,50000)))),MAX(IF(I2881&lt;=0,0,IF(I2881&lt;=25000,I2881,IF(I2881&lt;=50000,ROUNDUP(I2881/2,0)+12500,IF(I2881&lt;=100000,ROUNDUP(I2881/4,0)+25000,50000)))),MIN(IF(H2881&lt;=0,0,IF(H2881&lt;=20000,H2881,IF(H2881&lt;=40000,ROUNDUP(H2881/2,0)+10000,IF(H2881&lt;=80000,ROUNDUP(H2881/4,0)+20000,40000))))+IF(I2881&lt;=0,0,IF(I2881&lt;=25000,I2881,IF(I2881&lt;=50000,ROUNDUP(I2881/2,0)+12500,IF(I2881&lt;=100000,ROUNDUP(I2881/4,0)+25000,50000)))),40000))))</f>
        <v/>
      </c>
      <c r="R2881" s="18">
        <f>MIN(120000,O2881+P2881+Q2881)</f>
        <v/>
      </c>
      <c r="S2881" s="18">
        <f>IF(F2881&lt;=0,IF(E2881&lt;=0,0,IF(E2881&lt;=12000,E2881,IF(E2881&lt;=32000,ROUNDUP(E2881/2,0)+6000,IF(E2881&lt;=56000,ROUNDUP(E2881/4,0)+14000,28000)))),IF(E2881&lt;=0,IF(F2881&lt;=0,0,IF(F2881&lt;=15000,F2881,IF(F2881&lt;=40000,ROUNDUP(F2881/2,0)+7500,IF(F2881&lt;=70000,ROUNDUP(F2881/4,0)+17500,35000)))),MAX(IF(F2881&lt;=0,0,IF(F2881&lt;=15000,F2881,IF(F2881&lt;=40000,ROUNDUP(F2881/2,0)+7500,IF(F2881&lt;=70000,ROUNDUP(F2881/4,0)+17500,35000)))),MIN(IF(E2881&lt;=0,0,IF(E2881&lt;=12000,E2881,IF(E2881&lt;=32000,ROUNDUP(E2881/2,0)+6000,IF(E2881&lt;=56000,ROUNDUP(E2881/4,0)+14000,28000))))+IF(F2881&lt;=0,0,IF(F2881&lt;=15000,F2881,IF(F2881&lt;=40000,ROUNDUP(F2881/2,0)+7500,IF(F2881&lt;=70000,ROUNDUP(F2881/4,0)+17500,35000)))),28000))))</f>
        <v/>
      </c>
      <c r="T2881" s="18">
        <f>IF(G2881&lt;=0,0,IF(G2881&lt;=12000,G2881,IF(G2881&lt;=32000,ROUNDUP(G2881/2,0)+6000,IF(G2881&lt;=56000,ROUNDUP(G2881/4,0)+14000,28000))))</f>
        <v/>
      </c>
      <c r="U2881" s="18">
        <f>IF(I2881&lt;=0,IF(H2881&lt;=0,0,IF(H2881&lt;=12000,H2881,IF(H2881&lt;=32000,ROUNDUP(H2881/2,0)+6000,IF(H2881&lt;=56000,ROUNDUP(H2881/4,0)+14000,28000)))),IF(H2881&lt;=0,IF(I2881&lt;=0,0,IF(I2881&lt;=15000,I2881,IF(I2881&lt;=40000,ROUNDUP(I2881/2,0)+7500,IF(I2881&lt;=70000,ROUNDUP(I2881/4,0)+17500,35000)))),MAX(IF(I2881&lt;=0,0,IF(I2881&lt;=15000,I2881,IF(I2881&lt;=40000,ROUNDUP(I2881/2,0)+7500,IF(I2881&lt;=70000,ROUNDUP(I2881/4,0)+17500,35000)))),MIN(IF(H2881&lt;=0,0,IF(H2881&lt;=12000,H2881,IF(H2881&lt;=32000,ROUNDUP(H2881/2,0)+6000,IF(H2881&lt;=56000,ROUNDUP(H2881/4,0)+14000,28000))))+IF(I2881&lt;=0,0,IF(I2881&lt;=15000,I2881,IF(I2881&lt;=40000,ROUNDUP(I2881/2,0)+7500,IF(I2881&lt;=70000,ROUNDUP(I2881/4,0)+17500,35000)))),28000))))</f>
        <v/>
      </c>
      <c r="V2881" s="18">
        <f>MIN(70000,S2881+T2881+U2881)</f>
        <v/>
      </c>
      <c r="W2881" s="18">
        <f>MAX(0,ROUNDDOWN(M2881-J2881-N2881-K2881-0,-3))</f>
        <v/>
      </c>
      <c r="X2881" s="18">
        <f>MAX(0,ROUNDDOWN(M2881-J2881-N2881-K2881-R2881,-3))</f>
        <v/>
      </c>
      <c r="Y2881" s="18">
        <f>IF(W2881&lt;=0,0,ROUNDDOWN((W2881*LOOKUP(W2881,{0,1950001,3300001,6950001,9000001,18000001,40000001},{0.05,0.1,0.2,0.23,0.33,0.4,0.45})-LOOKUP(W2881,{0,1950001,3300001,6950001,9000001,18000001,40000001},{0,97500,427500,636000,1536000,2796000,4796000}))*1.021,-2))</f>
        <v/>
      </c>
      <c r="Z2881" s="18">
        <f>IF(X2881&lt;=0,0,ROUNDDOWN((X2881*LOOKUP(X2881,{0,1950001,3300001,6950001,9000001,18000001,40000001},{0.05,0.1,0.2,0.23,0.33,0.4,0.45})-LOOKUP(X2881,{0,1950001,3300001,6950001,9000001,18000001,40000001},{0,97500,427500,636000,1536000,2796000,4796000}))*1.021,-2))</f>
        <v/>
      </c>
      <c r="AA2881" s="18">
        <f>MAX(0,ROUNDDOWN(M2881-J2881-430000-L2881-0,-3))</f>
        <v/>
      </c>
      <c r="AB2881" s="18">
        <f>MAX(0,ROUNDDOWN(M2881-J2881-430000-L2881-V2881,-3))</f>
        <v/>
      </c>
      <c r="AC2881" s="18">
        <f>IF(M2881&lt;=450000,0,MAX(0,ROUNDDOWN(AA2881*0.06-MIN(50000,AA2881)*0.03,-2))+MAX(0,ROUNDDOWN(AA2881*0.04-MIN(50000,AA2881)*0.02,-2)))</f>
        <v/>
      </c>
      <c r="AD2881" s="18">
        <f>IF(M2881&lt;=450000,0,MAX(0,ROUNDDOWN(AB2881*0.06-MIN(50000,AB2881)*0.03,-2))+MAX(0,ROUNDDOWN(AB2881*0.04-MIN(50000,AB2881)*0.02,-2)))</f>
        <v/>
      </c>
      <c r="AE2881" s="18">
        <f>Y2881-Z2881</f>
        <v/>
      </c>
      <c r="AF2881" s="18">
        <f>AC2881-AD2881</f>
        <v/>
      </c>
      <c r="AG2881" s="18">
        <f>AE2881+AF2881</f>
        <v/>
      </c>
      <c r="AH2881" s="20">
        <f>IF(W2881&lt;=0,0,LOOKUP(W2881,{0,1950001,3300001,6950001,9000001,18000001,40000001},{0.05,0.1,0.2,0.23,0.33,0.4,0.45}))</f>
        <v/>
      </c>
    </row>
    <row r="2882">
      <c r="A2882" t="inlineStr">
        <is>
          <t>1万円刻み 特例あり一般12万円</t>
        </is>
      </c>
      <c r="B2882" s="18">
        <f>'4_1万円刻み'!$A$934</f>
        <v/>
      </c>
      <c r="C2882" s="19" t="n">
        <v>2026</v>
      </c>
      <c r="D2882" t="inlineStr">
        <is>
          <t>はい</t>
        </is>
      </c>
      <c r="E2882" s="18" t="n">
        <v>120000</v>
      </c>
      <c r="F2882" s="18" t="n">
        <v>0</v>
      </c>
      <c r="G2882" s="18" t="n">
        <v>0</v>
      </c>
      <c r="H2882" s="18" t="n">
        <v>0</v>
      </c>
      <c r="I2882" s="18" t="n">
        <v>0</v>
      </c>
      <c r="J2882" s="18">
        <f>ROUND(MIN(B2882/12,650000)*12*0.0915+MIN(B2882/12,1390000)*12*(0.0504+0)+B2882*0.005,0)</f>
        <v/>
      </c>
      <c r="K2882" s="18" t="n">
        <v>0</v>
      </c>
      <c r="L2882" s="18" t="n">
        <v>0</v>
      </c>
      <c r="M2882" s="18">
        <f>ROUND(IF(C2882&gt;=2026,IF(B2882&lt;741000,0,IF(B2882&lt;2191000,B2882-740000,IF(B2882&lt;2193000,1451000,IF(B2882&lt;2196000,1453000,IF(B2882&lt;2200000,1456000,IF(B2882&lt;3600000,ROUNDDOWN(B2882/4,-3)*2.8-80000,IF(B2882&lt;6600000,ROUNDDOWN(B2882/4,-3)*3.2-440000,IF(B2882&lt;8500000,ROUNDDOWN(B2882*0.9,0)-1100000,B2882-1950000)))))))),IF(B2882&lt;651000,0,IF(B2882&lt;1900000,B2882-650000,IF(B2882&lt;3600000,ROUNDDOWN(B2882/4,-3)*2.8-80000,IF(B2882&lt;6600000,ROUNDDOWN(B2882/4,-3)*3.2-440000,IF(B2882&lt;8500000,ROUNDDOWN(B2882*0.9,0)-1100000,B2882-1950000)))))),0)</f>
        <v/>
      </c>
      <c r="N2882" s="18">
        <f>IF(M2882&gt;23500000,NA(),IF(C2882&gt;=2026,IF(M2882&lt;=4890000,1040000,IF(M2882&lt;=6550000,670000,620000)),IF(M2882&lt;=1320000,950000,IF(M2882&lt;=3360000,880000,IF(M2882&lt;=4890000,680000,IF(M2882&lt;=6550000,630000,580000))))))</f>
        <v/>
      </c>
      <c r="O2882" s="18">
        <f>IF(F2882&lt;=0,IF(AND(D2882="はい",C2882&gt;=2026,C2882&lt;=2027),IF(E2882&lt;=0,0,IF(E2882&lt;=30000,E2882,IF(E2882&lt;=60000,ROUNDUP(E2882/2,0)+15000,IF(E2882&lt;=120000,ROUNDUP(E2882/4,0)+30000,60000)))),IF(E2882&lt;=0,0,IF(E2882&lt;=20000,E2882,IF(E2882&lt;=40000,ROUNDUP(E2882/2,0)+10000,IF(E2882&lt;=80000,ROUNDUP(E2882/4,0)+20000,40000))))),IF(E2882&lt;=0,IF(F2882&lt;=0,0,IF(F2882&lt;=25000,F2882,IF(F2882&lt;=50000,ROUNDUP(F2882/2,0)+12500,IF(F2882&lt;=100000,ROUNDUP(F2882/4,0)+25000,50000)))),MAX(IF(F2882&lt;=0,0,IF(F2882&lt;=25000,F2882,IF(F2882&lt;=50000,ROUNDUP(F2882/2,0)+12500,IF(F2882&lt;=100000,ROUNDUP(F2882/4,0)+25000,50000)))),MIN(IF(AND(D2882="はい",C2882&gt;=2026,C2882&lt;=2027),IF(E2882&lt;=0,0,IF(E2882&lt;=30000,E2882,IF(E2882&lt;=60000,ROUNDUP(E2882/2,0)+15000,IF(E2882&lt;=120000,ROUNDUP(E2882/4,0)+30000,60000)))),IF(E2882&lt;=0,0,IF(E2882&lt;=20000,E2882,IF(E2882&lt;=40000,ROUNDUP(E2882/2,0)+10000,IF(E2882&lt;=80000,ROUNDUP(E2882/4,0)+20000,40000)))))+IF(F2882&lt;=0,0,IF(F2882&lt;=25000,F2882,IF(F2882&lt;=50000,ROUNDUP(F2882/2,0)+12500,IF(F2882&lt;=100000,ROUNDUP(F2882/4,0)+25000,50000)))),IF(AND(D2882="はい",C2882&gt;=2026,C2882&lt;=2027),60000,40000)))))</f>
        <v/>
      </c>
      <c r="P2882" s="18">
        <f>IF(G2882&lt;=0,0,IF(G2882&lt;=20000,G2882,IF(G2882&lt;=40000,ROUNDUP(G2882/2,0)+10000,IF(G2882&lt;=80000,ROUNDUP(G2882/4,0)+20000,40000))))</f>
        <v/>
      </c>
      <c r="Q2882" s="18">
        <f>IF(I2882&lt;=0,IF(H2882&lt;=0,0,IF(H2882&lt;=20000,H2882,IF(H2882&lt;=40000,ROUNDUP(H2882/2,0)+10000,IF(H2882&lt;=80000,ROUNDUP(H2882/4,0)+20000,40000)))),IF(H2882&lt;=0,IF(I2882&lt;=0,0,IF(I2882&lt;=25000,I2882,IF(I2882&lt;=50000,ROUNDUP(I2882/2,0)+12500,IF(I2882&lt;=100000,ROUNDUP(I2882/4,0)+25000,50000)))),MAX(IF(I2882&lt;=0,0,IF(I2882&lt;=25000,I2882,IF(I2882&lt;=50000,ROUNDUP(I2882/2,0)+12500,IF(I2882&lt;=100000,ROUNDUP(I2882/4,0)+25000,50000)))),MIN(IF(H2882&lt;=0,0,IF(H2882&lt;=20000,H2882,IF(H2882&lt;=40000,ROUNDUP(H2882/2,0)+10000,IF(H2882&lt;=80000,ROUNDUP(H2882/4,0)+20000,40000))))+IF(I2882&lt;=0,0,IF(I2882&lt;=25000,I2882,IF(I2882&lt;=50000,ROUNDUP(I2882/2,0)+12500,IF(I2882&lt;=100000,ROUNDUP(I2882/4,0)+25000,50000)))),40000))))</f>
        <v/>
      </c>
      <c r="R2882" s="18">
        <f>MIN(120000,O2882+P2882+Q2882)</f>
        <v/>
      </c>
      <c r="S2882" s="18">
        <f>IF(F2882&lt;=0,IF(E2882&lt;=0,0,IF(E2882&lt;=12000,E2882,IF(E2882&lt;=32000,ROUNDUP(E2882/2,0)+6000,IF(E2882&lt;=56000,ROUNDUP(E2882/4,0)+14000,28000)))),IF(E2882&lt;=0,IF(F2882&lt;=0,0,IF(F2882&lt;=15000,F2882,IF(F2882&lt;=40000,ROUNDUP(F2882/2,0)+7500,IF(F2882&lt;=70000,ROUNDUP(F2882/4,0)+17500,35000)))),MAX(IF(F2882&lt;=0,0,IF(F2882&lt;=15000,F2882,IF(F2882&lt;=40000,ROUNDUP(F2882/2,0)+7500,IF(F2882&lt;=70000,ROUNDUP(F2882/4,0)+17500,35000)))),MIN(IF(E2882&lt;=0,0,IF(E2882&lt;=12000,E2882,IF(E2882&lt;=32000,ROUNDUP(E2882/2,0)+6000,IF(E2882&lt;=56000,ROUNDUP(E2882/4,0)+14000,28000))))+IF(F2882&lt;=0,0,IF(F2882&lt;=15000,F2882,IF(F2882&lt;=40000,ROUNDUP(F2882/2,0)+7500,IF(F2882&lt;=70000,ROUNDUP(F2882/4,0)+17500,35000)))),28000))))</f>
        <v/>
      </c>
      <c r="T2882" s="18">
        <f>IF(G2882&lt;=0,0,IF(G2882&lt;=12000,G2882,IF(G2882&lt;=32000,ROUNDUP(G2882/2,0)+6000,IF(G2882&lt;=56000,ROUNDUP(G2882/4,0)+14000,28000))))</f>
        <v/>
      </c>
      <c r="U2882" s="18">
        <f>IF(I2882&lt;=0,IF(H2882&lt;=0,0,IF(H2882&lt;=12000,H2882,IF(H2882&lt;=32000,ROUNDUP(H2882/2,0)+6000,IF(H2882&lt;=56000,ROUNDUP(H2882/4,0)+14000,28000)))),IF(H2882&lt;=0,IF(I2882&lt;=0,0,IF(I2882&lt;=15000,I2882,IF(I2882&lt;=40000,ROUNDUP(I2882/2,0)+7500,IF(I2882&lt;=70000,ROUNDUP(I2882/4,0)+17500,35000)))),MAX(IF(I2882&lt;=0,0,IF(I2882&lt;=15000,I2882,IF(I2882&lt;=40000,ROUNDUP(I2882/2,0)+7500,IF(I2882&lt;=70000,ROUNDUP(I2882/4,0)+17500,35000)))),MIN(IF(H2882&lt;=0,0,IF(H2882&lt;=12000,H2882,IF(H2882&lt;=32000,ROUNDUP(H2882/2,0)+6000,IF(H2882&lt;=56000,ROUNDUP(H2882/4,0)+14000,28000))))+IF(I2882&lt;=0,0,IF(I2882&lt;=15000,I2882,IF(I2882&lt;=40000,ROUNDUP(I2882/2,0)+7500,IF(I2882&lt;=70000,ROUNDUP(I2882/4,0)+17500,35000)))),28000))))</f>
        <v/>
      </c>
      <c r="V2882" s="18">
        <f>MIN(70000,S2882+T2882+U2882)</f>
        <v/>
      </c>
      <c r="W2882" s="18">
        <f>MAX(0,ROUNDDOWN(M2882-J2882-N2882-K2882-0,-3))</f>
        <v/>
      </c>
      <c r="X2882" s="18">
        <f>MAX(0,ROUNDDOWN(M2882-J2882-N2882-K2882-R2882,-3))</f>
        <v/>
      </c>
      <c r="Y2882" s="18">
        <f>IF(W2882&lt;=0,0,ROUNDDOWN((W2882*LOOKUP(W2882,{0,1950001,3300001,6950001,9000001,18000001,40000001},{0.05,0.1,0.2,0.23,0.33,0.4,0.45})-LOOKUP(W2882,{0,1950001,3300001,6950001,9000001,18000001,40000001},{0,97500,427500,636000,1536000,2796000,4796000}))*1.021,-2))</f>
        <v/>
      </c>
      <c r="Z2882" s="18">
        <f>IF(X2882&lt;=0,0,ROUNDDOWN((X2882*LOOKUP(X2882,{0,1950001,3300001,6950001,9000001,18000001,40000001},{0.05,0.1,0.2,0.23,0.33,0.4,0.45})-LOOKUP(X2882,{0,1950001,3300001,6950001,9000001,18000001,40000001},{0,97500,427500,636000,1536000,2796000,4796000}))*1.021,-2))</f>
        <v/>
      </c>
      <c r="AA2882" s="18">
        <f>MAX(0,ROUNDDOWN(M2882-J2882-430000-L2882-0,-3))</f>
        <v/>
      </c>
      <c r="AB2882" s="18">
        <f>MAX(0,ROUNDDOWN(M2882-J2882-430000-L2882-V2882,-3))</f>
        <v/>
      </c>
      <c r="AC2882" s="18">
        <f>IF(M2882&lt;=450000,0,MAX(0,ROUNDDOWN(AA2882*0.06-MIN(50000,AA2882)*0.03,-2))+MAX(0,ROUNDDOWN(AA2882*0.04-MIN(50000,AA2882)*0.02,-2)))</f>
        <v/>
      </c>
      <c r="AD2882" s="18">
        <f>IF(M2882&lt;=450000,0,MAX(0,ROUNDDOWN(AB2882*0.06-MIN(50000,AB2882)*0.03,-2))+MAX(0,ROUNDDOWN(AB2882*0.04-MIN(50000,AB2882)*0.02,-2)))</f>
        <v/>
      </c>
      <c r="AE2882" s="18">
        <f>Y2882-Z2882</f>
        <v/>
      </c>
      <c r="AF2882" s="18">
        <f>AC2882-AD2882</f>
        <v/>
      </c>
      <c r="AG2882" s="18">
        <f>AE2882+AF2882</f>
        <v/>
      </c>
      <c r="AH2882" s="20">
        <f>IF(W2882&lt;=0,0,LOOKUP(W2882,{0,1950001,3300001,6950001,9000001,18000001,40000001},{0.05,0.1,0.2,0.23,0.33,0.4,0.45}))</f>
        <v/>
      </c>
    </row>
    <row r="2883">
      <c r="A2883" t="inlineStr">
        <is>
          <t>1万円刻み 3区分8万円ずつ</t>
        </is>
      </c>
      <c r="B2883" s="18">
        <f>'4_1万円刻み'!$A$935</f>
        <v/>
      </c>
      <c r="C2883" s="19" t="n">
        <v>2026</v>
      </c>
      <c r="D2883" t="inlineStr">
        <is>
          <t>いいえ</t>
        </is>
      </c>
      <c r="E2883" s="18" t="n">
        <v>80000</v>
      </c>
      <c r="F2883" s="18" t="n">
        <v>0</v>
      </c>
      <c r="G2883" s="18" t="n">
        <v>80000</v>
      </c>
      <c r="H2883" s="18" t="n">
        <v>80000</v>
      </c>
      <c r="I2883" s="18" t="n">
        <v>0</v>
      </c>
      <c r="J2883" s="18">
        <f>ROUND(MIN(B2883/12,650000)*12*0.0915+MIN(B2883/12,1390000)*12*(0.0504+0)+B2883*0.005,0)</f>
        <v/>
      </c>
      <c r="K2883" s="18" t="n">
        <v>0</v>
      </c>
      <c r="L2883" s="18" t="n">
        <v>0</v>
      </c>
      <c r="M2883" s="18">
        <f>ROUND(IF(C2883&gt;=2026,IF(B2883&lt;741000,0,IF(B2883&lt;2191000,B2883-740000,IF(B2883&lt;2193000,1451000,IF(B2883&lt;2196000,1453000,IF(B2883&lt;2200000,1456000,IF(B2883&lt;3600000,ROUNDDOWN(B2883/4,-3)*2.8-80000,IF(B2883&lt;6600000,ROUNDDOWN(B2883/4,-3)*3.2-440000,IF(B2883&lt;8500000,ROUNDDOWN(B2883*0.9,0)-1100000,B2883-1950000)))))))),IF(B2883&lt;651000,0,IF(B2883&lt;1900000,B2883-650000,IF(B2883&lt;3600000,ROUNDDOWN(B2883/4,-3)*2.8-80000,IF(B2883&lt;6600000,ROUNDDOWN(B2883/4,-3)*3.2-440000,IF(B2883&lt;8500000,ROUNDDOWN(B2883*0.9,0)-1100000,B2883-1950000)))))),0)</f>
        <v/>
      </c>
      <c r="N2883" s="18">
        <f>IF(M2883&gt;23500000,NA(),IF(C2883&gt;=2026,IF(M2883&lt;=4890000,1040000,IF(M2883&lt;=6550000,670000,620000)),IF(M2883&lt;=1320000,950000,IF(M2883&lt;=3360000,880000,IF(M2883&lt;=4890000,680000,IF(M2883&lt;=6550000,630000,580000))))))</f>
        <v/>
      </c>
      <c r="O2883" s="18">
        <f>IF(F2883&lt;=0,IF(AND(D2883="はい",C2883&gt;=2026,C2883&lt;=2027),IF(E2883&lt;=0,0,IF(E2883&lt;=30000,E2883,IF(E2883&lt;=60000,ROUNDUP(E2883/2,0)+15000,IF(E2883&lt;=120000,ROUNDUP(E2883/4,0)+30000,60000)))),IF(E2883&lt;=0,0,IF(E2883&lt;=20000,E2883,IF(E2883&lt;=40000,ROUNDUP(E2883/2,0)+10000,IF(E2883&lt;=80000,ROUNDUP(E2883/4,0)+20000,40000))))),IF(E2883&lt;=0,IF(F2883&lt;=0,0,IF(F2883&lt;=25000,F2883,IF(F2883&lt;=50000,ROUNDUP(F2883/2,0)+12500,IF(F2883&lt;=100000,ROUNDUP(F2883/4,0)+25000,50000)))),MAX(IF(F2883&lt;=0,0,IF(F2883&lt;=25000,F2883,IF(F2883&lt;=50000,ROUNDUP(F2883/2,0)+12500,IF(F2883&lt;=100000,ROUNDUP(F2883/4,0)+25000,50000)))),MIN(IF(AND(D2883="はい",C2883&gt;=2026,C2883&lt;=2027),IF(E2883&lt;=0,0,IF(E2883&lt;=30000,E2883,IF(E2883&lt;=60000,ROUNDUP(E2883/2,0)+15000,IF(E2883&lt;=120000,ROUNDUP(E2883/4,0)+30000,60000)))),IF(E2883&lt;=0,0,IF(E2883&lt;=20000,E2883,IF(E2883&lt;=40000,ROUNDUP(E2883/2,0)+10000,IF(E2883&lt;=80000,ROUNDUP(E2883/4,0)+20000,40000)))))+IF(F2883&lt;=0,0,IF(F2883&lt;=25000,F2883,IF(F2883&lt;=50000,ROUNDUP(F2883/2,0)+12500,IF(F2883&lt;=100000,ROUNDUP(F2883/4,0)+25000,50000)))),IF(AND(D2883="はい",C2883&gt;=2026,C2883&lt;=2027),60000,40000)))))</f>
        <v/>
      </c>
      <c r="P2883" s="18">
        <f>IF(G2883&lt;=0,0,IF(G2883&lt;=20000,G2883,IF(G2883&lt;=40000,ROUNDUP(G2883/2,0)+10000,IF(G2883&lt;=80000,ROUNDUP(G2883/4,0)+20000,40000))))</f>
        <v/>
      </c>
      <c r="Q2883" s="18">
        <f>IF(I2883&lt;=0,IF(H2883&lt;=0,0,IF(H2883&lt;=20000,H2883,IF(H2883&lt;=40000,ROUNDUP(H2883/2,0)+10000,IF(H2883&lt;=80000,ROUNDUP(H2883/4,0)+20000,40000)))),IF(H2883&lt;=0,IF(I2883&lt;=0,0,IF(I2883&lt;=25000,I2883,IF(I2883&lt;=50000,ROUNDUP(I2883/2,0)+12500,IF(I2883&lt;=100000,ROUNDUP(I2883/4,0)+25000,50000)))),MAX(IF(I2883&lt;=0,0,IF(I2883&lt;=25000,I2883,IF(I2883&lt;=50000,ROUNDUP(I2883/2,0)+12500,IF(I2883&lt;=100000,ROUNDUP(I2883/4,0)+25000,50000)))),MIN(IF(H2883&lt;=0,0,IF(H2883&lt;=20000,H2883,IF(H2883&lt;=40000,ROUNDUP(H2883/2,0)+10000,IF(H2883&lt;=80000,ROUNDUP(H2883/4,0)+20000,40000))))+IF(I2883&lt;=0,0,IF(I2883&lt;=25000,I2883,IF(I2883&lt;=50000,ROUNDUP(I2883/2,0)+12500,IF(I2883&lt;=100000,ROUNDUP(I2883/4,0)+25000,50000)))),40000))))</f>
        <v/>
      </c>
      <c r="R2883" s="18">
        <f>MIN(120000,O2883+P2883+Q2883)</f>
        <v/>
      </c>
      <c r="S2883" s="18">
        <f>IF(F2883&lt;=0,IF(E2883&lt;=0,0,IF(E2883&lt;=12000,E2883,IF(E2883&lt;=32000,ROUNDUP(E2883/2,0)+6000,IF(E2883&lt;=56000,ROUNDUP(E2883/4,0)+14000,28000)))),IF(E2883&lt;=0,IF(F2883&lt;=0,0,IF(F2883&lt;=15000,F2883,IF(F2883&lt;=40000,ROUNDUP(F2883/2,0)+7500,IF(F2883&lt;=70000,ROUNDUP(F2883/4,0)+17500,35000)))),MAX(IF(F2883&lt;=0,0,IF(F2883&lt;=15000,F2883,IF(F2883&lt;=40000,ROUNDUP(F2883/2,0)+7500,IF(F2883&lt;=70000,ROUNDUP(F2883/4,0)+17500,35000)))),MIN(IF(E2883&lt;=0,0,IF(E2883&lt;=12000,E2883,IF(E2883&lt;=32000,ROUNDUP(E2883/2,0)+6000,IF(E2883&lt;=56000,ROUNDUP(E2883/4,0)+14000,28000))))+IF(F2883&lt;=0,0,IF(F2883&lt;=15000,F2883,IF(F2883&lt;=40000,ROUNDUP(F2883/2,0)+7500,IF(F2883&lt;=70000,ROUNDUP(F2883/4,0)+17500,35000)))),28000))))</f>
        <v/>
      </c>
      <c r="T2883" s="18">
        <f>IF(G2883&lt;=0,0,IF(G2883&lt;=12000,G2883,IF(G2883&lt;=32000,ROUNDUP(G2883/2,0)+6000,IF(G2883&lt;=56000,ROUNDUP(G2883/4,0)+14000,28000))))</f>
        <v/>
      </c>
      <c r="U2883" s="18">
        <f>IF(I2883&lt;=0,IF(H2883&lt;=0,0,IF(H2883&lt;=12000,H2883,IF(H2883&lt;=32000,ROUNDUP(H2883/2,0)+6000,IF(H2883&lt;=56000,ROUNDUP(H2883/4,0)+14000,28000)))),IF(H2883&lt;=0,IF(I2883&lt;=0,0,IF(I2883&lt;=15000,I2883,IF(I2883&lt;=40000,ROUNDUP(I2883/2,0)+7500,IF(I2883&lt;=70000,ROUNDUP(I2883/4,0)+17500,35000)))),MAX(IF(I2883&lt;=0,0,IF(I2883&lt;=15000,I2883,IF(I2883&lt;=40000,ROUNDUP(I2883/2,0)+7500,IF(I2883&lt;=70000,ROUNDUP(I2883/4,0)+17500,35000)))),MIN(IF(H2883&lt;=0,0,IF(H2883&lt;=12000,H2883,IF(H2883&lt;=32000,ROUNDUP(H2883/2,0)+6000,IF(H2883&lt;=56000,ROUNDUP(H2883/4,0)+14000,28000))))+IF(I2883&lt;=0,0,IF(I2883&lt;=15000,I2883,IF(I2883&lt;=40000,ROUNDUP(I2883/2,0)+7500,IF(I2883&lt;=70000,ROUNDUP(I2883/4,0)+17500,35000)))),28000))))</f>
        <v/>
      </c>
      <c r="V2883" s="18">
        <f>MIN(70000,S2883+T2883+U2883)</f>
        <v/>
      </c>
      <c r="W2883" s="18">
        <f>MAX(0,ROUNDDOWN(M2883-J2883-N2883-K2883-0,-3))</f>
        <v/>
      </c>
      <c r="X2883" s="18">
        <f>MAX(0,ROUNDDOWN(M2883-J2883-N2883-K2883-R2883,-3))</f>
        <v/>
      </c>
      <c r="Y2883" s="18">
        <f>IF(W2883&lt;=0,0,ROUNDDOWN((W2883*LOOKUP(W2883,{0,1950001,3300001,6950001,9000001,18000001,40000001},{0.05,0.1,0.2,0.23,0.33,0.4,0.45})-LOOKUP(W2883,{0,1950001,3300001,6950001,9000001,18000001,40000001},{0,97500,427500,636000,1536000,2796000,4796000}))*1.021,-2))</f>
        <v/>
      </c>
      <c r="Z2883" s="18">
        <f>IF(X2883&lt;=0,0,ROUNDDOWN((X2883*LOOKUP(X2883,{0,1950001,3300001,6950001,9000001,18000001,40000001},{0.05,0.1,0.2,0.23,0.33,0.4,0.45})-LOOKUP(X2883,{0,1950001,3300001,6950001,9000001,18000001,40000001},{0,97500,427500,636000,1536000,2796000,4796000}))*1.021,-2))</f>
        <v/>
      </c>
      <c r="AA2883" s="18">
        <f>MAX(0,ROUNDDOWN(M2883-J2883-430000-L2883-0,-3))</f>
        <v/>
      </c>
      <c r="AB2883" s="18">
        <f>MAX(0,ROUNDDOWN(M2883-J2883-430000-L2883-V2883,-3))</f>
        <v/>
      </c>
      <c r="AC2883" s="18">
        <f>IF(M2883&lt;=450000,0,MAX(0,ROUNDDOWN(AA2883*0.06-MIN(50000,AA2883)*0.03,-2))+MAX(0,ROUNDDOWN(AA2883*0.04-MIN(50000,AA2883)*0.02,-2)))</f>
        <v/>
      </c>
      <c r="AD2883" s="18">
        <f>IF(M2883&lt;=450000,0,MAX(0,ROUNDDOWN(AB2883*0.06-MIN(50000,AB2883)*0.03,-2))+MAX(0,ROUNDDOWN(AB2883*0.04-MIN(50000,AB2883)*0.02,-2)))</f>
        <v/>
      </c>
      <c r="AE2883" s="18">
        <f>Y2883-Z2883</f>
        <v/>
      </c>
      <c r="AF2883" s="18">
        <f>AC2883-AD2883</f>
        <v/>
      </c>
      <c r="AG2883" s="18">
        <f>AE2883+AF2883</f>
        <v/>
      </c>
      <c r="AH2883" s="20">
        <f>IF(W2883&lt;=0,0,LOOKUP(W2883,{0,1950001,3300001,6950001,9000001,18000001,40000001},{0.05,0.1,0.2,0.23,0.33,0.4,0.45}))</f>
        <v/>
      </c>
    </row>
    <row r="2884">
      <c r="A2884" t="inlineStr">
        <is>
          <t>1万円刻み 一般8万円</t>
        </is>
      </c>
      <c r="B2884" s="18">
        <f>'4_1万円刻み'!$A$935</f>
        <v/>
      </c>
      <c r="C2884" s="19" t="n">
        <v>2026</v>
      </c>
      <c r="D2884" t="inlineStr">
        <is>
          <t>いいえ</t>
        </is>
      </c>
      <c r="E2884" s="18" t="n">
        <v>80000</v>
      </c>
      <c r="F2884" s="18" t="n">
        <v>0</v>
      </c>
      <c r="G2884" s="18" t="n">
        <v>0</v>
      </c>
      <c r="H2884" s="18" t="n">
        <v>0</v>
      </c>
      <c r="I2884" s="18" t="n">
        <v>0</v>
      </c>
      <c r="J2884" s="18">
        <f>ROUND(MIN(B2884/12,650000)*12*0.0915+MIN(B2884/12,1390000)*12*(0.0504+0)+B2884*0.005,0)</f>
        <v/>
      </c>
      <c r="K2884" s="18" t="n">
        <v>0</v>
      </c>
      <c r="L2884" s="18" t="n">
        <v>0</v>
      </c>
      <c r="M2884" s="18">
        <f>ROUND(IF(C2884&gt;=2026,IF(B2884&lt;741000,0,IF(B2884&lt;2191000,B2884-740000,IF(B2884&lt;2193000,1451000,IF(B2884&lt;2196000,1453000,IF(B2884&lt;2200000,1456000,IF(B2884&lt;3600000,ROUNDDOWN(B2884/4,-3)*2.8-80000,IF(B2884&lt;6600000,ROUNDDOWN(B2884/4,-3)*3.2-440000,IF(B2884&lt;8500000,ROUNDDOWN(B2884*0.9,0)-1100000,B2884-1950000)))))))),IF(B2884&lt;651000,0,IF(B2884&lt;1900000,B2884-650000,IF(B2884&lt;3600000,ROUNDDOWN(B2884/4,-3)*2.8-80000,IF(B2884&lt;6600000,ROUNDDOWN(B2884/4,-3)*3.2-440000,IF(B2884&lt;8500000,ROUNDDOWN(B2884*0.9,0)-1100000,B2884-1950000)))))),0)</f>
        <v/>
      </c>
      <c r="N2884" s="18">
        <f>IF(M2884&gt;23500000,NA(),IF(C2884&gt;=2026,IF(M2884&lt;=4890000,1040000,IF(M2884&lt;=6550000,670000,620000)),IF(M2884&lt;=1320000,950000,IF(M2884&lt;=3360000,880000,IF(M2884&lt;=4890000,680000,IF(M2884&lt;=6550000,630000,580000))))))</f>
        <v/>
      </c>
      <c r="O2884" s="18">
        <f>IF(F2884&lt;=0,IF(AND(D2884="はい",C2884&gt;=2026,C2884&lt;=2027),IF(E2884&lt;=0,0,IF(E2884&lt;=30000,E2884,IF(E2884&lt;=60000,ROUNDUP(E2884/2,0)+15000,IF(E2884&lt;=120000,ROUNDUP(E2884/4,0)+30000,60000)))),IF(E2884&lt;=0,0,IF(E2884&lt;=20000,E2884,IF(E2884&lt;=40000,ROUNDUP(E2884/2,0)+10000,IF(E2884&lt;=80000,ROUNDUP(E2884/4,0)+20000,40000))))),IF(E2884&lt;=0,IF(F2884&lt;=0,0,IF(F2884&lt;=25000,F2884,IF(F2884&lt;=50000,ROUNDUP(F2884/2,0)+12500,IF(F2884&lt;=100000,ROUNDUP(F2884/4,0)+25000,50000)))),MAX(IF(F2884&lt;=0,0,IF(F2884&lt;=25000,F2884,IF(F2884&lt;=50000,ROUNDUP(F2884/2,0)+12500,IF(F2884&lt;=100000,ROUNDUP(F2884/4,0)+25000,50000)))),MIN(IF(AND(D2884="はい",C2884&gt;=2026,C2884&lt;=2027),IF(E2884&lt;=0,0,IF(E2884&lt;=30000,E2884,IF(E2884&lt;=60000,ROUNDUP(E2884/2,0)+15000,IF(E2884&lt;=120000,ROUNDUP(E2884/4,0)+30000,60000)))),IF(E2884&lt;=0,0,IF(E2884&lt;=20000,E2884,IF(E2884&lt;=40000,ROUNDUP(E2884/2,0)+10000,IF(E2884&lt;=80000,ROUNDUP(E2884/4,0)+20000,40000)))))+IF(F2884&lt;=0,0,IF(F2884&lt;=25000,F2884,IF(F2884&lt;=50000,ROUNDUP(F2884/2,0)+12500,IF(F2884&lt;=100000,ROUNDUP(F2884/4,0)+25000,50000)))),IF(AND(D2884="はい",C2884&gt;=2026,C2884&lt;=2027),60000,40000)))))</f>
        <v/>
      </c>
      <c r="P2884" s="18">
        <f>IF(G2884&lt;=0,0,IF(G2884&lt;=20000,G2884,IF(G2884&lt;=40000,ROUNDUP(G2884/2,0)+10000,IF(G2884&lt;=80000,ROUNDUP(G2884/4,0)+20000,40000))))</f>
        <v/>
      </c>
      <c r="Q2884" s="18">
        <f>IF(I2884&lt;=0,IF(H2884&lt;=0,0,IF(H2884&lt;=20000,H2884,IF(H2884&lt;=40000,ROUNDUP(H2884/2,0)+10000,IF(H2884&lt;=80000,ROUNDUP(H2884/4,0)+20000,40000)))),IF(H2884&lt;=0,IF(I2884&lt;=0,0,IF(I2884&lt;=25000,I2884,IF(I2884&lt;=50000,ROUNDUP(I2884/2,0)+12500,IF(I2884&lt;=100000,ROUNDUP(I2884/4,0)+25000,50000)))),MAX(IF(I2884&lt;=0,0,IF(I2884&lt;=25000,I2884,IF(I2884&lt;=50000,ROUNDUP(I2884/2,0)+12500,IF(I2884&lt;=100000,ROUNDUP(I2884/4,0)+25000,50000)))),MIN(IF(H2884&lt;=0,0,IF(H2884&lt;=20000,H2884,IF(H2884&lt;=40000,ROUNDUP(H2884/2,0)+10000,IF(H2884&lt;=80000,ROUNDUP(H2884/4,0)+20000,40000))))+IF(I2884&lt;=0,0,IF(I2884&lt;=25000,I2884,IF(I2884&lt;=50000,ROUNDUP(I2884/2,0)+12500,IF(I2884&lt;=100000,ROUNDUP(I2884/4,0)+25000,50000)))),40000))))</f>
        <v/>
      </c>
      <c r="R2884" s="18">
        <f>MIN(120000,O2884+P2884+Q2884)</f>
        <v/>
      </c>
      <c r="S2884" s="18">
        <f>IF(F2884&lt;=0,IF(E2884&lt;=0,0,IF(E2884&lt;=12000,E2884,IF(E2884&lt;=32000,ROUNDUP(E2884/2,0)+6000,IF(E2884&lt;=56000,ROUNDUP(E2884/4,0)+14000,28000)))),IF(E2884&lt;=0,IF(F2884&lt;=0,0,IF(F2884&lt;=15000,F2884,IF(F2884&lt;=40000,ROUNDUP(F2884/2,0)+7500,IF(F2884&lt;=70000,ROUNDUP(F2884/4,0)+17500,35000)))),MAX(IF(F2884&lt;=0,0,IF(F2884&lt;=15000,F2884,IF(F2884&lt;=40000,ROUNDUP(F2884/2,0)+7500,IF(F2884&lt;=70000,ROUNDUP(F2884/4,0)+17500,35000)))),MIN(IF(E2884&lt;=0,0,IF(E2884&lt;=12000,E2884,IF(E2884&lt;=32000,ROUNDUP(E2884/2,0)+6000,IF(E2884&lt;=56000,ROUNDUP(E2884/4,0)+14000,28000))))+IF(F2884&lt;=0,0,IF(F2884&lt;=15000,F2884,IF(F2884&lt;=40000,ROUNDUP(F2884/2,0)+7500,IF(F2884&lt;=70000,ROUNDUP(F2884/4,0)+17500,35000)))),28000))))</f>
        <v/>
      </c>
      <c r="T2884" s="18">
        <f>IF(G2884&lt;=0,0,IF(G2884&lt;=12000,G2884,IF(G2884&lt;=32000,ROUNDUP(G2884/2,0)+6000,IF(G2884&lt;=56000,ROUNDUP(G2884/4,0)+14000,28000))))</f>
        <v/>
      </c>
      <c r="U2884" s="18">
        <f>IF(I2884&lt;=0,IF(H2884&lt;=0,0,IF(H2884&lt;=12000,H2884,IF(H2884&lt;=32000,ROUNDUP(H2884/2,0)+6000,IF(H2884&lt;=56000,ROUNDUP(H2884/4,0)+14000,28000)))),IF(H2884&lt;=0,IF(I2884&lt;=0,0,IF(I2884&lt;=15000,I2884,IF(I2884&lt;=40000,ROUNDUP(I2884/2,0)+7500,IF(I2884&lt;=70000,ROUNDUP(I2884/4,0)+17500,35000)))),MAX(IF(I2884&lt;=0,0,IF(I2884&lt;=15000,I2884,IF(I2884&lt;=40000,ROUNDUP(I2884/2,0)+7500,IF(I2884&lt;=70000,ROUNDUP(I2884/4,0)+17500,35000)))),MIN(IF(H2884&lt;=0,0,IF(H2884&lt;=12000,H2884,IF(H2884&lt;=32000,ROUNDUP(H2884/2,0)+6000,IF(H2884&lt;=56000,ROUNDUP(H2884/4,0)+14000,28000))))+IF(I2884&lt;=0,0,IF(I2884&lt;=15000,I2884,IF(I2884&lt;=40000,ROUNDUP(I2884/2,0)+7500,IF(I2884&lt;=70000,ROUNDUP(I2884/4,0)+17500,35000)))),28000))))</f>
        <v/>
      </c>
      <c r="V2884" s="18">
        <f>MIN(70000,S2884+T2884+U2884)</f>
        <v/>
      </c>
      <c r="W2884" s="18">
        <f>MAX(0,ROUNDDOWN(M2884-J2884-N2884-K2884-0,-3))</f>
        <v/>
      </c>
      <c r="X2884" s="18">
        <f>MAX(0,ROUNDDOWN(M2884-J2884-N2884-K2884-R2884,-3))</f>
        <v/>
      </c>
      <c r="Y2884" s="18">
        <f>IF(W2884&lt;=0,0,ROUNDDOWN((W2884*LOOKUP(W2884,{0,1950001,3300001,6950001,9000001,18000001,40000001},{0.05,0.1,0.2,0.23,0.33,0.4,0.45})-LOOKUP(W2884,{0,1950001,3300001,6950001,9000001,18000001,40000001},{0,97500,427500,636000,1536000,2796000,4796000}))*1.021,-2))</f>
        <v/>
      </c>
      <c r="Z2884" s="18">
        <f>IF(X2884&lt;=0,0,ROUNDDOWN((X2884*LOOKUP(X2884,{0,1950001,3300001,6950001,9000001,18000001,40000001},{0.05,0.1,0.2,0.23,0.33,0.4,0.45})-LOOKUP(X2884,{0,1950001,3300001,6950001,9000001,18000001,40000001},{0,97500,427500,636000,1536000,2796000,4796000}))*1.021,-2))</f>
        <v/>
      </c>
      <c r="AA2884" s="18">
        <f>MAX(0,ROUNDDOWN(M2884-J2884-430000-L2884-0,-3))</f>
        <v/>
      </c>
      <c r="AB2884" s="18">
        <f>MAX(0,ROUNDDOWN(M2884-J2884-430000-L2884-V2884,-3))</f>
        <v/>
      </c>
      <c r="AC2884" s="18">
        <f>IF(M2884&lt;=450000,0,MAX(0,ROUNDDOWN(AA2884*0.06-MIN(50000,AA2884)*0.03,-2))+MAX(0,ROUNDDOWN(AA2884*0.04-MIN(50000,AA2884)*0.02,-2)))</f>
        <v/>
      </c>
      <c r="AD2884" s="18">
        <f>IF(M2884&lt;=450000,0,MAX(0,ROUNDDOWN(AB2884*0.06-MIN(50000,AB2884)*0.03,-2))+MAX(0,ROUNDDOWN(AB2884*0.04-MIN(50000,AB2884)*0.02,-2)))</f>
        <v/>
      </c>
      <c r="AE2884" s="18">
        <f>Y2884-Z2884</f>
        <v/>
      </c>
      <c r="AF2884" s="18">
        <f>AC2884-AD2884</f>
        <v/>
      </c>
      <c r="AG2884" s="18">
        <f>AE2884+AF2884</f>
        <v/>
      </c>
      <c r="AH2884" s="20">
        <f>IF(W2884&lt;=0,0,LOOKUP(W2884,{0,1950001,3300001,6950001,9000001,18000001,40000001},{0.05,0.1,0.2,0.23,0.33,0.4,0.45}))</f>
        <v/>
      </c>
    </row>
    <row r="2885">
      <c r="A2885" t="inlineStr">
        <is>
          <t>1万円刻み 特例あり一般12万円</t>
        </is>
      </c>
      <c r="B2885" s="18">
        <f>'4_1万円刻み'!$A$935</f>
        <v/>
      </c>
      <c r="C2885" s="19" t="n">
        <v>2026</v>
      </c>
      <c r="D2885" t="inlineStr">
        <is>
          <t>はい</t>
        </is>
      </c>
      <c r="E2885" s="18" t="n">
        <v>120000</v>
      </c>
      <c r="F2885" s="18" t="n">
        <v>0</v>
      </c>
      <c r="G2885" s="18" t="n">
        <v>0</v>
      </c>
      <c r="H2885" s="18" t="n">
        <v>0</v>
      </c>
      <c r="I2885" s="18" t="n">
        <v>0</v>
      </c>
      <c r="J2885" s="18">
        <f>ROUND(MIN(B2885/12,650000)*12*0.0915+MIN(B2885/12,1390000)*12*(0.0504+0)+B2885*0.005,0)</f>
        <v/>
      </c>
      <c r="K2885" s="18" t="n">
        <v>0</v>
      </c>
      <c r="L2885" s="18" t="n">
        <v>0</v>
      </c>
      <c r="M2885" s="18">
        <f>ROUND(IF(C2885&gt;=2026,IF(B2885&lt;741000,0,IF(B2885&lt;2191000,B2885-740000,IF(B2885&lt;2193000,1451000,IF(B2885&lt;2196000,1453000,IF(B2885&lt;2200000,1456000,IF(B2885&lt;3600000,ROUNDDOWN(B2885/4,-3)*2.8-80000,IF(B2885&lt;6600000,ROUNDDOWN(B2885/4,-3)*3.2-440000,IF(B2885&lt;8500000,ROUNDDOWN(B2885*0.9,0)-1100000,B2885-1950000)))))))),IF(B2885&lt;651000,0,IF(B2885&lt;1900000,B2885-650000,IF(B2885&lt;3600000,ROUNDDOWN(B2885/4,-3)*2.8-80000,IF(B2885&lt;6600000,ROUNDDOWN(B2885/4,-3)*3.2-440000,IF(B2885&lt;8500000,ROUNDDOWN(B2885*0.9,0)-1100000,B2885-1950000)))))),0)</f>
        <v/>
      </c>
      <c r="N2885" s="18">
        <f>IF(M2885&gt;23500000,NA(),IF(C2885&gt;=2026,IF(M2885&lt;=4890000,1040000,IF(M2885&lt;=6550000,670000,620000)),IF(M2885&lt;=1320000,950000,IF(M2885&lt;=3360000,880000,IF(M2885&lt;=4890000,680000,IF(M2885&lt;=6550000,630000,580000))))))</f>
        <v/>
      </c>
      <c r="O2885" s="18">
        <f>IF(F2885&lt;=0,IF(AND(D2885="はい",C2885&gt;=2026,C2885&lt;=2027),IF(E2885&lt;=0,0,IF(E2885&lt;=30000,E2885,IF(E2885&lt;=60000,ROUNDUP(E2885/2,0)+15000,IF(E2885&lt;=120000,ROUNDUP(E2885/4,0)+30000,60000)))),IF(E2885&lt;=0,0,IF(E2885&lt;=20000,E2885,IF(E2885&lt;=40000,ROUNDUP(E2885/2,0)+10000,IF(E2885&lt;=80000,ROUNDUP(E2885/4,0)+20000,40000))))),IF(E2885&lt;=0,IF(F2885&lt;=0,0,IF(F2885&lt;=25000,F2885,IF(F2885&lt;=50000,ROUNDUP(F2885/2,0)+12500,IF(F2885&lt;=100000,ROUNDUP(F2885/4,0)+25000,50000)))),MAX(IF(F2885&lt;=0,0,IF(F2885&lt;=25000,F2885,IF(F2885&lt;=50000,ROUNDUP(F2885/2,0)+12500,IF(F2885&lt;=100000,ROUNDUP(F2885/4,0)+25000,50000)))),MIN(IF(AND(D2885="はい",C2885&gt;=2026,C2885&lt;=2027),IF(E2885&lt;=0,0,IF(E2885&lt;=30000,E2885,IF(E2885&lt;=60000,ROUNDUP(E2885/2,0)+15000,IF(E2885&lt;=120000,ROUNDUP(E2885/4,0)+30000,60000)))),IF(E2885&lt;=0,0,IF(E2885&lt;=20000,E2885,IF(E2885&lt;=40000,ROUNDUP(E2885/2,0)+10000,IF(E2885&lt;=80000,ROUNDUP(E2885/4,0)+20000,40000)))))+IF(F2885&lt;=0,0,IF(F2885&lt;=25000,F2885,IF(F2885&lt;=50000,ROUNDUP(F2885/2,0)+12500,IF(F2885&lt;=100000,ROUNDUP(F2885/4,0)+25000,50000)))),IF(AND(D2885="はい",C2885&gt;=2026,C2885&lt;=2027),60000,40000)))))</f>
        <v/>
      </c>
      <c r="P2885" s="18">
        <f>IF(G2885&lt;=0,0,IF(G2885&lt;=20000,G2885,IF(G2885&lt;=40000,ROUNDUP(G2885/2,0)+10000,IF(G2885&lt;=80000,ROUNDUP(G2885/4,0)+20000,40000))))</f>
        <v/>
      </c>
      <c r="Q2885" s="18">
        <f>IF(I2885&lt;=0,IF(H2885&lt;=0,0,IF(H2885&lt;=20000,H2885,IF(H2885&lt;=40000,ROUNDUP(H2885/2,0)+10000,IF(H2885&lt;=80000,ROUNDUP(H2885/4,0)+20000,40000)))),IF(H2885&lt;=0,IF(I2885&lt;=0,0,IF(I2885&lt;=25000,I2885,IF(I2885&lt;=50000,ROUNDUP(I2885/2,0)+12500,IF(I2885&lt;=100000,ROUNDUP(I2885/4,0)+25000,50000)))),MAX(IF(I2885&lt;=0,0,IF(I2885&lt;=25000,I2885,IF(I2885&lt;=50000,ROUNDUP(I2885/2,0)+12500,IF(I2885&lt;=100000,ROUNDUP(I2885/4,0)+25000,50000)))),MIN(IF(H2885&lt;=0,0,IF(H2885&lt;=20000,H2885,IF(H2885&lt;=40000,ROUNDUP(H2885/2,0)+10000,IF(H2885&lt;=80000,ROUNDUP(H2885/4,0)+20000,40000))))+IF(I2885&lt;=0,0,IF(I2885&lt;=25000,I2885,IF(I2885&lt;=50000,ROUNDUP(I2885/2,0)+12500,IF(I2885&lt;=100000,ROUNDUP(I2885/4,0)+25000,50000)))),40000))))</f>
        <v/>
      </c>
      <c r="R2885" s="18">
        <f>MIN(120000,O2885+P2885+Q2885)</f>
        <v/>
      </c>
      <c r="S2885" s="18">
        <f>IF(F2885&lt;=0,IF(E2885&lt;=0,0,IF(E2885&lt;=12000,E2885,IF(E2885&lt;=32000,ROUNDUP(E2885/2,0)+6000,IF(E2885&lt;=56000,ROUNDUP(E2885/4,0)+14000,28000)))),IF(E2885&lt;=0,IF(F2885&lt;=0,0,IF(F2885&lt;=15000,F2885,IF(F2885&lt;=40000,ROUNDUP(F2885/2,0)+7500,IF(F2885&lt;=70000,ROUNDUP(F2885/4,0)+17500,35000)))),MAX(IF(F2885&lt;=0,0,IF(F2885&lt;=15000,F2885,IF(F2885&lt;=40000,ROUNDUP(F2885/2,0)+7500,IF(F2885&lt;=70000,ROUNDUP(F2885/4,0)+17500,35000)))),MIN(IF(E2885&lt;=0,0,IF(E2885&lt;=12000,E2885,IF(E2885&lt;=32000,ROUNDUP(E2885/2,0)+6000,IF(E2885&lt;=56000,ROUNDUP(E2885/4,0)+14000,28000))))+IF(F2885&lt;=0,0,IF(F2885&lt;=15000,F2885,IF(F2885&lt;=40000,ROUNDUP(F2885/2,0)+7500,IF(F2885&lt;=70000,ROUNDUP(F2885/4,0)+17500,35000)))),28000))))</f>
        <v/>
      </c>
      <c r="T2885" s="18">
        <f>IF(G2885&lt;=0,0,IF(G2885&lt;=12000,G2885,IF(G2885&lt;=32000,ROUNDUP(G2885/2,0)+6000,IF(G2885&lt;=56000,ROUNDUP(G2885/4,0)+14000,28000))))</f>
        <v/>
      </c>
      <c r="U2885" s="18">
        <f>IF(I2885&lt;=0,IF(H2885&lt;=0,0,IF(H2885&lt;=12000,H2885,IF(H2885&lt;=32000,ROUNDUP(H2885/2,0)+6000,IF(H2885&lt;=56000,ROUNDUP(H2885/4,0)+14000,28000)))),IF(H2885&lt;=0,IF(I2885&lt;=0,0,IF(I2885&lt;=15000,I2885,IF(I2885&lt;=40000,ROUNDUP(I2885/2,0)+7500,IF(I2885&lt;=70000,ROUNDUP(I2885/4,0)+17500,35000)))),MAX(IF(I2885&lt;=0,0,IF(I2885&lt;=15000,I2885,IF(I2885&lt;=40000,ROUNDUP(I2885/2,0)+7500,IF(I2885&lt;=70000,ROUNDUP(I2885/4,0)+17500,35000)))),MIN(IF(H2885&lt;=0,0,IF(H2885&lt;=12000,H2885,IF(H2885&lt;=32000,ROUNDUP(H2885/2,0)+6000,IF(H2885&lt;=56000,ROUNDUP(H2885/4,0)+14000,28000))))+IF(I2885&lt;=0,0,IF(I2885&lt;=15000,I2885,IF(I2885&lt;=40000,ROUNDUP(I2885/2,0)+7500,IF(I2885&lt;=70000,ROUNDUP(I2885/4,0)+17500,35000)))),28000))))</f>
        <v/>
      </c>
      <c r="V2885" s="18">
        <f>MIN(70000,S2885+T2885+U2885)</f>
        <v/>
      </c>
      <c r="W2885" s="18">
        <f>MAX(0,ROUNDDOWN(M2885-J2885-N2885-K2885-0,-3))</f>
        <v/>
      </c>
      <c r="X2885" s="18">
        <f>MAX(0,ROUNDDOWN(M2885-J2885-N2885-K2885-R2885,-3))</f>
        <v/>
      </c>
      <c r="Y2885" s="18">
        <f>IF(W2885&lt;=0,0,ROUNDDOWN((W2885*LOOKUP(W2885,{0,1950001,3300001,6950001,9000001,18000001,40000001},{0.05,0.1,0.2,0.23,0.33,0.4,0.45})-LOOKUP(W2885,{0,1950001,3300001,6950001,9000001,18000001,40000001},{0,97500,427500,636000,1536000,2796000,4796000}))*1.021,-2))</f>
        <v/>
      </c>
      <c r="Z2885" s="18">
        <f>IF(X2885&lt;=0,0,ROUNDDOWN((X2885*LOOKUP(X2885,{0,1950001,3300001,6950001,9000001,18000001,40000001},{0.05,0.1,0.2,0.23,0.33,0.4,0.45})-LOOKUP(X2885,{0,1950001,3300001,6950001,9000001,18000001,40000001},{0,97500,427500,636000,1536000,2796000,4796000}))*1.021,-2))</f>
        <v/>
      </c>
      <c r="AA2885" s="18">
        <f>MAX(0,ROUNDDOWN(M2885-J2885-430000-L2885-0,-3))</f>
        <v/>
      </c>
      <c r="AB2885" s="18">
        <f>MAX(0,ROUNDDOWN(M2885-J2885-430000-L2885-V2885,-3))</f>
        <v/>
      </c>
      <c r="AC2885" s="18">
        <f>IF(M2885&lt;=450000,0,MAX(0,ROUNDDOWN(AA2885*0.06-MIN(50000,AA2885)*0.03,-2))+MAX(0,ROUNDDOWN(AA2885*0.04-MIN(50000,AA2885)*0.02,-2)))</f>
        <v/>
      </c>
      <c r="AD2885" s="18">
        <f>IF(M2885&lt;=450000,0,MAX(0,ROUNDDOWN(AB2885*0.06-MIN(50000,AB2885)*0.03,-2))+MAX(0,ROUNDDOWN(AB2885*0.04-MIN(50000,AB2885)*0.02,-2)))</f>
        <v/>
      </c>
      <c r="AE2885" s="18">
        <f>Y2885-Z2885</f>
        <v/>
      </c>
      <c r="AF2885" s="18">
        <f>AC2885-AD2885</f>
        <v/>
      </c>
      <c r="AG2885" s="18">
        <f>AE2885+AF2885</f>
        <v/>
      </c>
      <c r="AH2885" s="20">
        <f>IF(W2885&lt;=0,0,LOOKUP(W2885,{0,1950001,3300001,6950001,9000001,18000001,40000001},{0.05,0.1,0.2,0.23,0.33,0.4,0.45}))</f>
        <v/>
      </c>
    </row>
    <row r="2886">
      <c r="A2886" t="inlineStr">
        <is>
          <t>1万円刻み 3区分8万円ずつ</t>
        </is>
      </c>
      <c r="B2886" s="18">
        <f>'4_1万円刻み'!$A$936</f>
        <v/>
      </c>
      <c r="C2886" s="19" t="n">
        <v>2026</v>
      </c>
      <c r="D2886" t="inlineStr">
        <is>
          <t>いいえ</t>
        </is>
      </c>
      <c r="E2886" s="18" t="n">
        <v>80000</v>
      </c>
      <c r="F2886" s="18" t="n">
        <v>0</v>
      </c>
      <c r="G2886" s="18" t="n">
        <v>80000</v>
      </c>
      <c r="H2886" s="18" t="n">
        <v>80000</v>
      </c>
      <c r="I2886" s="18" t="n">
        <v>0</v>
      </c>
      <c r="J2886" s="18">
        <f>ROUND(MIN(B2886/12,650000)*12*0.0915+MIN(B2886/12,1390000)*12*(0.0504+0)+B2886*0.005,0)</f>
        <v/>
      </c>
      <c r="K2886" s="18" t="n">
        <v>0</v>
      </c>
      <c r="L2886" s="18" t="n">
        <v>0</v>
      </c>
      <c r="M2886" s="18">
        <f>ROUND(IF(C2886&gt;=2026,IF(B2886&lt;741000,0,IF(B2886&lt;2191000,B2886-740000,IF(B2886&lt;2193000,1451000,IF(B2886&lt;2196000,1453000,IF(B2886&lt;2200000,1456000,IF(B2886&lt;3600000,ROUNDDOWN(B2886/4,-3)*2.8-80000,IF(B2886&lt;6600000,ROUNDDOWN(B2886/4,-3)*3.2-440000,IF(B2886&lt;8500000,ROUNDDOWN(B2886*0.9,0)-1100000,B2886-1950000)))))))),IF(B2886&lt;651000,0,IF(B2886&lt;1900000,B2886-650000,IF(B2886&lt;3600000,ROUNDDOWN(B2886/4,-3)*2.8-80000,IF(B2886&lt;6600000,ROUNDDOWN(B2886/4,-3)*3.2-440000,IF(B2886&lt;8500000,ROUNDDOWN(B2886*0.9,0)-1100000,B2886-1950000)))))),0)</f>
        <v/>
      </c>
      <c r="N2886" s="18">
        <f>IF(M2886&gt;23500000,NA(),IF(C2886&gt;=2026,IF(M2886&lt;=4890000,1040000,IF(M2886&lt;=6550000,670000,620000)),IF(M2886&lt;=1320000,950000,IF(M2886&lt;=3360000,880000,IF(M2886&lt;=4890000,680000,IF(M2886&lt;=6550000,630000,580000))))))</f>
        <v/>
      </c>
      <c r="O2886" s="18">
        <f>IF(F2886&lt;=0,IF(AND(D2886="はい",C2886&gt;=2026,C2886&lt;=2027),IF(E2886&lt;=0,0,IF(E2886&lt;=30000,E2886,IF(E2886&lt;=60000,ROUNDUP(E2886/2,0)+15000,IF(E2886&lt;=120000,ROUNDUP(E2886/4,0)+30000,60000)))),IF(E2886&lt;=0,0,IF(E2886&lt;=20000,E2886,IF(E2886&lt;=40000,ROUNDUP(E2886/2,0)+10000,IF(E2886&lt;=80000,ROUNDUP(E2886/4,0)+20000,40000))))),IF(E2886&lt;=0,IF(F2886&lt;=0,0,IF(F2886&lt;=25000,F2886,IF(F2886&lt;=50000,ROUNDUP(F2886/2,0)+12500,IF(F2886&lt;=100000,ROUNDUP(F2886/4,0)+25000,50000)))),MAX(IF(F2886&lt;=0,0,IF(F2886&lt;=25000,F2886,IF(F2886&lt;=50000,ROUNDUP(F2886/2,0)+12500,IF(F2886&lt;=100000,ROUNDUP(F2886/4,0)+25000,50000)))),MIN(IF(AND(D2886="はい",C2886&gt;=2026,C2886&lt;=2027),IF(E2886&lt;=0,0,IF(E2886&lt;=30000,E2886,IF(E2886&lt;=60000,ROUNDUP(E2886/2,0)+15000,IF(E2886&lt;=120000,ROUNDUP(E2886/4,0)+30000,60000)))),IF(E2886&lt;=0,0,IF(E2886&lt;=20000,E2886,IF(E2886&lt;=40000,ROUNDUP(E2886/2,0)+10000,IF(E2886&lt;=80000,ROUNDUP(E2886/4,0)+20000,40000)))))+IF(F2886&lt;=0,0,IF(F2886&lt;=25000,F2886,IF(F2886&lt;=50000,ROUNDUP(F2886/2,0)+12500,IF(F2886&lt;=100000,ROUNDUP(F2886/4,0)+25000,50000)))),IF(AND(D2886="はい",C2886&gt;=2026,C2886&lt;=2027),60000,40000)))))</f>
        <v/>
      </c>
      <c r="P2886" s="18">
        <f>IF(G2886&lt;=0,0,IF(G2886&lt;=20000,G2886,IF(G2886&lt;=40000,ROUNDUP(G2886/2,0)+10000,IF(G2886&lt;=80000,ROUNDUP(G2886/4,0)+20000,40000))))</f>
        <v/>
      </c>
      <c r="Q2886" s="18">
        <f>IF(I2886&lt;=0,IF(H2886&lt;=0,0,IF(H2886&lt;=20000,H2886,IF(H2886&lt;=40000,ROUNDUP(H2886/2,0)+10000,IF(H2886&lt;=80000,ROUNDUP(H2886/4,0)+20000,40000)))),IF(H2886&lt;=0,IF(I2886&lt;=0,0,IF(I2886&lt;=25000,I2886,IF(I2886&lt;=50000,ROUNDUP(I2886/2,0)+12500,IF(I2886&lt;=100000,ROUNDUP(I2886/4,0)+25000,50000)))),MAX(IF(I2886&lt;=0,0,IF(I2886&lt;=25000,I2886,IF(I2886&lt;=50000,ROUNDUP(I2886/2,0)+12500,IF(I2886&lt;=100000,ROUNDUP(I2886/4,0)+25000,50000)))),MIN(IF(H2886&lt;=0,0,IF(H2886&lt;=20000,H2886,IF(H2886&lt;=40000,ROUNDUP(H2886/2,0)+10000,IF(H2886&lt;=80000,ROUNDUP(H2886/4,0)+20000,40000))))+IF(I2886&lt;=0,0,IF(I2886&lt;=25000,I2886,IF(I2886&lt;=50000,ROUNDUP(I2886/2,0)+12500,IF(I2886&lt;=100000,ROUNDUP(I2886/4,0)+25000,50000)))),40000))))</f>
        <v/>
      </c>
      <c r="R2886" s="18">
        <f>MIN(120000,O2886+P2886+Q2886)</f>
        <v/>
      </c>
      <c r="S2886" s="18">
        <f>IF(F2886&lt;=0,IF(E2886&lt;=0,0,IF(E2886&lt;=12000,E2886,IF(E2886&lt;=32000,ROUNDUP(E2886/2,0)+6000,IF(E2886&lt;=56000,ROUNDUP(E2886/4,0)+14000,28000)))),IF(E2886&lt;=0,IF(F2886&lt;=0,0,IF(F2886&lt;=15000,F2886,IF(F2886&lt;=40000,ROUNDUP(F2886/2,0)+7500,IF(F2886&lt;=70000,ROUNDUP(F2886/4,0)+17500,35000)))),MAX(IF(F2886&lt;=0,0,IF(F2886&lt;=15000,F2886,IF(F2886&lt;=40000,ROUNDUP(F2886/2,0)+7500,IF(F2886&lt;=70000,ROUNDUP(F2886/4,0)+17500,35000)))),MIN(IF(E2886&lt;=0,0,IF(E2886&lt;=12000,E2886,IF(E2886&lt;=32000,ROUNDUP(E2886/2,0)+6000,IF(E2886&lt;=56000,ROUNDUP(E2886/4,0)+14000,28000))))+IF(F2886&lt;=0,0,IF(F2886&lt;=15000,F2886,IF(F2886&lt;=40000,ROUNDUP(F2886/2,0)+7500,IF(F2886&lt;=70000,ROUNDUP(F2886/4,0)+17500,35000)))),28000))))</f>
        <v/>
      </c>
      <c r="T2886" s="18">
        <f>IF(G2886&lt;=0,0,IF(G2886&lt;=12000,G2886,IF(G2886&lt;=32000,ROUNDUP(G2886/2,0)+6000,IF(G2886&lt;=56000,ROUNDUP(G2886/4,0)+14000,28000))))</f>
        <v/>
      </c>
      <c r="U2886" s="18">
        <f>IF(I2886&lt;=0,IF(H2886&lt;=0,0,IF(H2886&lt;=12000,H2886,IF(H2886&lt;=32000,ROUNDUP(H2886/2,0)+6000,IF(H2886&lt;=56000,ROUNDUP(H2886/4,0)+14000,28000)))),IF(H2886&lt;=0,IF(I2886&lt;=0,0,IF(I2886&lt;=15000,I2886,IF(I2886&lt;=40000,ROUNDUP(I2886/2,0)+7500,IF(I2886&lt;=70000,ROUNDUP(I2886/4,0)+17500,35000)))),MAX(IF(I2886&lt;=0,0,IF(I2886&lt;=15000,I2886,IF(I2886&lt;=40000,ROUNDUP(I2886/2,0)+7500,IF(I2886&lt;=70000,ROUNDUP(I2886/4,0)+17500,35000)))),MIN(IF(H2886&lt;=0,0,IF(H2886&lt;=12000,H2886,IF(H2886&lt;=32000,ROUNDUP(H2886/2,0)+6000,IF(H2886&lt;=56000,ROUNDUP(H2886/4,0)+14000,28000))))+IF(I2886&lt;=0,0,IF(I2886&lt;=15000,I2886,IF(I2886&lt;=40000,ROUNDUP(I2886/2,0)+7500,IF(I2886&lt;=70000,ROUNDUP(I2886/4,0)+17500,35000)))),28000))))</f>
        <v/>
      </c>
      <c r="V2886" s="18">
        <f>MIN(70000,S2886+T2886+U2886)</f>
        <v/>
      </c>
      <c r="W2886" s="18">
        <f>MAX(0,ROUNDDOWN(M2886-J2886-N2886-K2886-0,-3))</f>
        <v/>
      </c>
      <c r="X2886" s="18">
        <f>MAX(0,ROUNDDOWN(M2886-J2886-N2886-K2886-R2886,-3))</f>
        <v/>
      </c>
      <c r="Y2886" s="18">
        <f>IF(W2886&lt;=0,0,ROUNDDOWN((W2886*LOOKUP(W2886,{0,1950001,3300001,6950001,9000001,18000001,40000001},{0.05,0.1,0.2,0.23,0.33,0.4,0.45})-LOOKUP(W2886,{0,1950001,3300001,6950001,9000001,18000001,40000001},{0,97500,427500,636000,1536000,2796000,4796000}))*1.021,-2))</f>
        <v/>
      </c>
      <c r="Z2886" s="18">
        <f>IF(X2886&lt;=0,0,ROUNDDOWN((X2886*LOOKUP(X2886,{0,1950001,3300001,6950001,9000001,18000001,40000001},{0.05,0.1,0.2,0.23,0.33,0.4,0.45})-LOOKUP(X2886,{0,1950001,3300001,6950001,9000001,18000001,40000001},{0,97500,427500,636000,1536000,2796000,4796000}))*1.021,-2))</f>
        <v/>
      </c>
      <c r="AA2886" s="18">
        <f>MAX(0,ROUNDDOWN(M2886-J2886-430000-L2886-0,-3))</f>
        <v/>
      </c>
      <c r="AB2886" s="18">
        <f>MAX(0,ROUNDDOWN(M2886-J2886-430000-L2886-V2886,-3))</f>
        <v/>
      </c>
      <c r="AC2886" s="18">
        <f>IF(M2886&lt;=450000,0,MAX(0,ROUNDDOWN(AA2886*0.06-MIN(50000,AA2886)*0.03,-2))+MAX(0,ROUNDDOWN(AA2886*0.04-MIN(50000,AA2886)*0.02,-2)))</f>
        <v/>
      </c>
      <c r="AD2886" s="18">
        <f>IF(M2886&lt;=450000,0,MAX(0,ROUNDDOWN(AB2886*0.06-MIN(50000,AB2886)*0.03,-2))+MAX(0,ROUNDDOWN(AB2886*0.04-MIN(50000,AB2886)*0.02,-2)))</f>
        <v/>
      </c>
      <c r="AE2886" s="18">
        <f>Y2886-Z2886</f>
        <v/>
      </c>
      <c r="AF2886" s="18">
        <f>AC2886-AD2886</f>
        <v/>
      </c>
      <c r="AG2886" s="18">
        <f>AE2886+AF2886</f>
        <v/>
      </c>
      <c r="AH2886" s="20">
        <f>IF(W2886&lt;=0,0,LOOKUP(W2886,{0,1950001,3300001,6950001,9000001,18000001,40000001},{0.05,0.1,0.2,0.23,0.33,0.4,0.45}))</f>
        <v/>
      </c>
    </row>
    <row r="2887">
      <c r="A2887" t="inlineStr">
        <is>
          <t>1万円刻み 一般8万円</t>
        </is>
      </c>
      <c r="B2887" s="18">
        <f>'4_1万円刻み'!$A$936</f>
        <v/>
      </c>
      <c r="C2887" s="19" t="n">
        <v>2026</v>
      </c>
      <c r="D2887" t="inlineStr">
        <is>
          <t>いいえ</t>
        </is>
      </c>
      <c r="E2887" s="18" t="n">
        <v>80000</v>
      </c>
      <c r="F2887" s="18" t="n">
        <v>0</v>
      </c>
      <c r="G2887" s="18" t="n">
        <v>0</v>
      </c>
      <c r="H2887" s="18" t="n">
        <v>0</v>
      </c>
      <c r="I2887" s="18" t="n">
        <v>0</v>
      </c>
      <c r="J2887" s="18">
        <f>ROUND(MIN(B2887/12,650000)*12*0.0915+MIN(B2887/12,1390000)*12*(0.0504+0)+B2887*0.005,0)</f>
        <v/>
      </c>
      <c r="K2887" s="18" t="n">
        <v>0</v>
      </c>
      <c r="L2887" s="18" t="n">
        <v>0</v>
      </c>
      <c r="M2887" s="18">
        <f>ROUND(IF(C2887&gt;=2026,IF(B2887&lt;741000,0,IF(B2887&lt;2191000,B2887-740000,IF(B2887&lt;2193000,1451000,IF(B2887&lt;2196000,1453000,IF(B2887&lt;2200000,1456000,IF(B2887&lt;3600000,ROUNDDOWN(B2887/4,-3)*2.8-80000,IF(B2887&lt;6600000,ROUNDDOWN(B2887/4,-3)*3.2-440000,IF(B2887&lt;8500000,ROUNDDOWN(B2887*0.9,0)-1100000,B2887-1950000)))))))),IF(B2887&lt;651000,0,IF(B2887&lt;1900000,B2887-650000,IF(B2887&lt;3600000,ROUNDDOWN(B2887/4,-3)*2.8-80000,IF(B2887&lt;6600000,ROUNDDOWN(B2887/4,-3)*3.2-440000,IF(B2887&lt;8500000,ROUNDDOWN(B2887*0.9,0)-1100000,B2887-1950000)))))),0)</f>
        <v/>
      </c>
      <c r="N2887" s="18">
        <f>IF(M2887&gt;23500000,NA(),IF(C2887&gt;=2026,IF(M2887&lt;=4890000,1040000,IF(M2887&lt;=6550000,670000,620000)),IF(M2887&lt;=1320000,950000,IF(M2887&lt;=3360000,880000,IF(M2887&lt;=4890000,680000,IF(M2887&lt;=6550000,630000,580000))))))</f>
        <v/>
      </c>
      <c r="O2887" s="18">
        <f>IF(F2887&lt;=0,IF(AND(D2887="はい",C2887&gt;=2026,C2887&lt;=2027),IF(E2887&lt;=0,0,IF(E2887&lt;=30000,E2887,IF(E2887&lt;=60000,ROUNDUP(E2887/2,0)+15000,IF(E2887&lt;=120000,ROUNDUP(E2887/4,0)+30000,60000)))),IF(E2887&lt;=0,0,IF(E2887&lt;=20000,E2887,IF(E2887&lt;=40000,ROUNDUP(E2887/2,0)+10000,IF(E2887&lt;=80000,ROUNDUP(E2887/4,0)+20000,40000))))),IF(E2887&lt;=0,IF(F2887&lt;=0,0,IF(F2887&lt;=25000,F2887,IF(F2887&lt;=50000,ROUNDUP(F2887/2,0)+12500,IF(F2887&lt;=100000,ROUNDUP(F2887/4,0)+25000,50000)))),MAX(IF(F2887&lt;=0,0,IF(F2887&lt;=25000,F2887,IF(F2887&lt;=50000,ROUNDUP(F2887/2,0)+12500,IF(F2887&lt;=100000,ROUNDUP(F2887/4,0)+25000,50000)))),MIN(IF(AND(D2887="はい",C2887&gt;=2026,C2887&lt;=2027),IF(E2887&lt;=0,0,IF(E2887&lt;=30000,E2887,IF(E2887&lt;=60000,ROUNDUP(E2887/2,0)+15000,IF(E2887&lt;=120000,ROUNDUP(E2887/4,0)+30000,60000)))),IF(E2887&lt;=0,0,IF(E2887&lt;=20000,E2887,IF(E2887&lt;=40000,ROUNDUP(E2887/2,0)+10000,IF(E2887&lt;=80000,ROUNDUP(E2887/4,0)+20000,40000)))))+IF(F2887&lt;=0,0,IF(F2887&lt;=25000,F2887,IF(F2887&lt;=50000,ROUNDUP(F2887/2,0)+12500,IF(F2887&lt;=100000,ROUNDUP(F2887/4,0)+25000,50000)))),IF(AND(D2887="はい",C2887&gt;=2026,C2887&lt;=2027),60000,40000)))))</f>
        <v/>
      </c>
      <c r="P2887" s="18">
        <f>IF(G2887&lt;=0,0,IF(G2887&lt;=20000,G2887,IF(G2887&lt;=40000,ROUNDUP(G2887/2,0)+10000,IF(G2887&lt;=80000,ROUNDUP(G2887/4,0)+20000,40000))))</f>
        <v/>
      </c>
      <c r="Q2887" s="18">
        <f>IF(I2887&lt;=0,IF(H2887&lt;=0,0,IF(H2887&lt;=20000,H2887,IF(H2887&lt;=40000,ROUNDUP(H2887/2,0)+10000,IF(H2887&lt;=80000,ROUNDUP(H2887/4,0)+20000,40000)))),IF(H2887&lt;=0,IF(I2887&lt;=0,0,IF(I2887&lt;=25000,I2887,IF(I2887&lt;=50000,ROUNDUP(I2887/2,0)+12500,IF(I2887&lt;=100000,ROUNDUP(I2887/4,0)+25000,50000)))),MAX(IF(I2887&lt;=0,0,IF(I2887&lt;=25000,I2887,IF(I2887&lt;=50000,ROUNDUP(I2887/2,0)+12500,IF(I2887&lt;=100000,ROUNDUP(I2887/4,0)+25000,50000)))),MIN(IF(H2887&lt;=0,0,IF(H2887&lt;=20000,H2887,IF(H2887&lt;=40000,ROUNDUP(H2887/2,0)+10000,IF(H2887&lt;=80000,ROUNDUP(H2887/4,0)+20000,40000))))+IF(I2887&lt;=0,0,IF(I2887&lt;=25000,I2887,IF(I2887&lt;=50000,ROUNDUP(I2887/2,0)+12500,IF(I2887&lt;=100000,ROUNDUP(I2887/4,0)+25000,50000)))),40000))))</f>
        <v/>
      </c>
      <c r="R2887" s="18">
        <f>MIN(120000,O2887+P2887+Q2887)</f>
        <v/>
      </c>
      <c r="S2887" s="18">
        <f>IF(F2887&lt;=0,IF(E2887&lt;=0,0,IF(E2887&lt;=12000,E2887,IF(E2887&lt;=32000,ROUNDUP(E2887/2,0)+6000,IF(E2887&lt;=56000,ROUNDUP(E2887/4,0)+14000,28000)))),IF(E2887&lt;=0,IF(F2887&lt;=0,0,IF(F2887&lt;=15000,F2887,IF(F2887&lt;=40000,ROUNDUP(F2887/2,0)+7500,IF(F2887&lt;=70000,ROUNDUP(F2887/4,0)+17500,35000)))),MAX(IF(F2887&lt;=0,0,IF(F2887&lt;=15000,F2887,IF(F2887&lt;=40000,ROUNDUP(F2887/2,0)+7500,IF(F2887&lt;=70000,ROUNDUP(F2887/4,0)+17500,35000)))),MIN(IF(E2887&lt;=0,0,IF(E2887&lt;=12000,E2887,IF(E2887&lt;=32000,ROUNDUP(E2887/2,0)+6000,IF(E2887&lt;=56000,ROUNDUP(E2887/4,0)+14000,28000))))+IF(F2887&lt;=0,0,IF(F2887&lt;=15000,F2887,IF(F2887&lt;=40000,ROUNDUP(F2887/2,0)+7500,IF(F2887&lt;=70000,ROUNDUP(F2887/4,0)+17500,35000)))),28000))))</f>
        <v/>
      </c>
      <c r="T2887" s="18">
        <f>IF(G2887&lt;=0,0,IF(G2887&lt;=12000,G2887,IF(G2887&lt;=32000,ROUNDUP(G2887/2,0)+6000,IF(G2887&lt;=56000,ROUNDUP(G2887/4,0)+14000,28000))))</f>
        <v/>
      </c>
      <c r="U2887" s="18">
        <f>IF(I2887&lt;=0,IF(H2887&lt;=0,0,IF(H2887&lt;=12000,H2887,IF(H2887&lt;=32000,ROUNDUP(H2887/2,0)+6000,IF(H2887&lt;=56000,ROUNDUP(H2887/4,0)+14000,28000)))),IF(H2887&lt;=0,IF(I2887&lt;=0,0,IF(I2887&lt;=15000,I2887,IF(I2887&lt;=40000,ROUNDUP(I2887/2,0)+7500,IF(I2887&lt;=70000,ROUNDUP(I2887/4,0)+17500,35000)))),MAX(IF(I2887&lt;=0,0,IF(I2887&lt;=15000,I2887,IF(I2887&lt;=40000,ROUNDUP(I2887/2,0)+7500,IF(I2887&lt;=70000,ROUNDUP(I2887/4,0)+17500,35000)))),MIN(IF(H2887&lt;=0,0,IF(H2887&lt;=12000,H2887,IF(H2887&lt;=32000,ROUNDUP(H2887/2,0)+6000,IF(H2887&lt;=56000,ROUNDUP(H2887/4,0)+14000,28000))))+IF(I2887&lt;=0,0,IF(I2887&lt;=15000,I2887,IF(I2887&lt;=40000,ROUNDUP(I2887/2,0)+7500,IF(I2887&lt;=70000,ROUNDUP(I2887/4,0)+17500,35000)))),28000))))</f>
        <v/>
      </c>
      <c r="V2887" s="18">
        <f>MIN(70000,S2887+T2887+U2887)</f>
        <v/>
      </c>
      <c r="W2887" s="18">
        <f>MAX(0,ROUNDDOWN(M2887-J2887-N2887-K2887-0,-3))</f>
        <v/>
      </c>
      <c r="X2887" s="18">
        <f>MAX(0,ROUNDDOWN(M2887-J2887-N2887-K2887-R2887,-3))</f>
        <v/>
      </c>
      <c r="Y2887" s="18">
        <f>IF(W2887&lt;=0,0,ROUNDDOWN((W2887*LOOKUP(W2887,{0,1950001,3300001,6950001,9000001,18000001,40000001},{0.05,0.1,0.2,0.23,0.33,0.4,0.45})-LOOKUP(W2887,{0,1950001,3300001,6950001,9000001,18000001,40000001},{0,97500,427500,636000,1536000,2796000,4796000}))*1.021,-2))</f>
        <v/>
      </c>
      <c r="Z2887" s="18">
        <f>IF(X2887&lt;=0,0,ROUNDDOWN((X2887*LOOKUP(X2887,{0,1950001,3300001,6950001,9000001,18000001,40000001},{0.05,0.1,0.2,0.23,0.33,0.4,0.45})-LOOKUP(X2887,{0,1950001,3300001,6950001,9000001,18000001,40000001},{0,97500,427500,636000,1536000,2796000,4796000}))*1.021,-2))</f>
        <v/>
      </c>
      <c r="AA2887" s="18">
        <f>MAX(0,ROUNDDOWN(M2887-J2887-430000-L2887-0,-3))</f>
        <v/>
      </c>
      <c r="AB2887" s="18">
        <f>MAX(0,ROUNDDOWN(M2887-J2887-430000-L2887-V2887,-3))</f>
        <v/>
      </c>
      <c r="AC2887" s="18">
        <f>IF(M2887&lt;=450000,0,MAX(0,ROUNDDOWN(AA2887*0.06-MIN(50000,AA2887)*0.03,-2))+MAX(0,ROUNDDOWN(AA2887*0.04-MIN(50000,AA2887)*0.02,-2)))</f>
        <v/>
      </c>
      <c r="AD2887" s="18">
        <f>IF(M2887&lt;=450000,0,MAX(0,ROUNDDOWN(AB2887*0.06-MIN(50000,AB2887)*0.03,-2))+MAX(0,ROUNDDOWN(AB2887*0.04-MIN(50000,AB2887)*0.02,-2)))</f>
        <v/>
      </c>
      <c r="AE2887" s="18">
        <f>Y2887-Z2887</f>
        <v/>
      </c>
      <c r="AF2887" s="18">
        <f>AC2887-AD2887</f>
        <v/>
      </c>
      <c r="AG2887" s="18">
        <f>AE2887+AF2887</f>
        <v/>
      </c>
      <c r="AH2887" s="20">
        <f>IF(W2887&lt;=0,0,LOOKUP(W2887,{0,1950001,3300001,6950001,9000001,18000001,40000001},{0.05,0.1,0.2,0.23,0.33,0.4,0.45}))</f>
        <v/>
      </c>
    </row>
    <row r="2888">
      <c r="A2888" t="inlineStr">
        <is>
          <t>1万円刻み 特例あり一般12万円</t>
        </is>
      </c>
      <c r="B2888" s="18">
        <f>'4_1万円刻み'!$A$936</f>
        <v/>
      </c>
      <c r="C2888" s="19" t="n">
        <v>2026</v>
      </c>
      <c r="D2888" t="inlineStr">
        <is>
          <t>はい</t>
        </is>
      </c>
      <c r="E2888" s="18" t="n">
        <v>120000</v>
      </c>
      <c r="F2888" s="18" t="n">
        <v>0</v>
      </c>
      <c r="G2888" s="18" t="n">
        <v>0</v>
      </c>
      <c r="H2888" s="18" t="n">
        <v>0</v>
      </c>
      <c r="I2888" s="18" t="n">
        <v>0</v>
      </c>
      <c r="J2888" s="18">
        <f>ROUND(MIN(B2888/12,650000)*12*0.0915+MIN(B2888/12,1390000)*12*(0.0504+0)+B2888*0.005,0)</f>
        <v/>
      </c>
      <c r="K2888" s="18" t="n">
        <v>0</v>
      </c>
      <c r="L2888" s="18" t="n">
        <v>0</v>
      </c>
      <c r="M2888" s="18">
        <f>ROUND(IF(C2888&gt;=2026,IF(B2888&lt;741000,0,IF(B2888&lt;2191000,B2888-740000,IF(B2888&lt;2193000,1451000,IF(B2888&lt;2196000,1453000,IF(B2888&lt;2200000,1456000,IF(B2888&lt;3600000,ROUNDDOWN(B2888/4,-3)*2.8-80000,IF(B2888&lt;6600000,ROUNDDOWN(B2888/4,-3)*3.2-440000,IF(B2888&lt;8500000,ROUNDDOWN(B2888*0.9,0)-1100000,B2888-1950000)))))))),IF(B2888&lt;651000,0,IF(B2888&lt;1900000,B2888-650000,IF(B2888&lt;3600000,ROUNDDOWN(B2888/4,-3)*2.8-80000,IF(B2888&lt;6600000,ROUNDDOWN(B2888/4,-3)*3.2-440000,IF(B2888&lt;8500000,ROUNDDOWN(B2888*0.9,0)-1100000,B2888-1950000)))))),0)</f>
        <v/>
      </c>
      <c r="N2888" s="18">
        <f>IF(M2888&gt;23500000,NA(),IF(C2888&gt;=2026,IF(M2888&lt;=4890000,1040000,IF(M2888&lt;=6550000,670000,620000)),IF(M2888&lt;=1320000,950000,IF(M2888&lt;=3360000,880000,IF(M2888&lt;=4890000,680000,IF(M2888&lt;=6550000,630000,580000))))))</f>
        <v/>
      </c>
      <c r="O2888" s="18">
        <f>IF(F2888&lt;=0,IF(AND(D2888="はい",C2888&gt;=2026,C2888&lt;=2027),IF(E2888&lt;=0,0,IF(E2888&lt;=30000,E2888,IF(E2888&lt;=60000,ROUNDUP(E2888/2,0)+15000,IF(E2888&lt;=120000,ROUNDUP(E2888/4,0)+30000,60000)))),IF(E2888&lt;=0,0,IF(E2888&lt;=20000,E2888,IF(E2888&lt;=40000,ROUNDUP(E2888/2,0)+10000,IF(E2888&lt;=80000,ROUNDUP(E2888/4,0)+20000,40000))))),IF(E2888&lt;=0,IF(F2888&lt;=0,0,IF(F2888&lt;=25000,F2888,IF(F2888&lt;=50000,ROUNDUP(F2888/2,0)+12500,IF(F2888&lt;=100000,ROUNDUP(F2888/4,0)+25000,50000)))),MAX(IF(F2888&lt;=0,0,IF(F2888&lt;=25000,F2888,IF(F2888&lt;=50000,ROUNDUP(F2888/2,0)+12500,IF(F2888&lt;=100000,ROUNDUP(F2888/4,0)+25000,50000)))),MIN(IF(AND(D2888="はい",C2888&gt;=2026,C2888&lt;=2027),IF(E2888&lt;=0,0,IF(E2888&lt;=30000,E2888,IF(E2888&lt;=60000,ROUNDUP(E2888/2,0)+15000,IF(E2888&lt;=120000,ROUNDUP(E2888/4,0)+30000,60000)))),IF(E2888&lt;=0,0,IF(E2888&lt;=20000,E2888,IF(E2888&lt;=40000,ROUNDUP(E2888/2,0)+10000,IF(E2888&lt;=80000,ROUNDUP(E2888/4,0)+20000,40000)))))+IF(F2888&lt;=0,0,IF(F2888&lt;=25000,F2888,IF(F2888&lt;=50000,ROUNDUP(F2888/2,0)+12500,IF(F2888&lt;=100000,ROUNDUP(F2888/4,0)+25000,50000)))),IF(AND(D2888="はい",C2888&gt;=2026,C2888&lt;=2027),60000,40000)))))</f>
        <v/>
      </c>
      <c r="P2888" s="18">
        <f>IF(G2888&lt;=0,0,IF(G2888&lt;=20000,G2888,IF(G2888&lt;=40000,ROUNDUP(G2888/2,0)+10000,IF(G2888&lt;=80000,ROUNDUP(G2888/4,0)+20000,40000))))</f>
        <v/>
      </c>
      <c r="Q2888" s="18">
        <f>IF(I2888&lt;=0,IF(H2888&lt;=0,0,IF(H2888&lt;=20000,H2888,IF(H2888&lt;=40000,ROUNDUP(H2888/2,0)+10000,IF(H2888&lt;=80000,ROUNDUP(H2888/4,0)+20000,40000)))),IF(H2888&lt;=0,IF(I2888&lt;=0,0,IF(I2888&lt;=25000,I2888,IF(I2888&lt;=50000,ROUNDUP(I2888/2,0)+12500,IF(I2888&lt;=100000,ROUNDUP(I2888/4,0)+25000,50000)))),MAX(IF(I2888&lt;=0,0,IF(I2888&lt;=25000,I2888,IF(I2888&lt;=50000,ROUNDUP(I2888/2,0)+12500,IF(I2888&lt;=100000,ROUNDUP(I2888/4,0)+25000,50000)))),MIN(IF(H2888&lt;=0,0,IF(H2888&lt;=20000,H2888,IF(H2888&lt;=40000,ROUNDUP(H2888/2,0)+10000,IF(H2888&lt;=80000,ROUNDUP(H2888/4,0)+20000,40000))))+IF(I2888&lt;=0,0,IF(I2888&lt;=25000,I2888,IF(I2888&lt;=50000,ROUNDUP(I2888/2,0)+12500,IF(I2888&lt;=100000,ROUNDUP(I2888/4,0)+25000,50000)))),40000))))</f>
        <v/>
      </c>
      <c r="R2888" s="18">
        <f>MIN(120000,O2888+P2888+Q2888)</f>
        <v/>
      </c>
      <c r="S2888" s="18">
        <f>IF(F2888&lt;=0,IF(E2888&lt;=0,0,IF(E2888&lt;=12000,E2888,IF(E2888&lt;=32000,ROUNDUP(E2888/2,0)+6000,IF(E2888&lt;=56000,ROUNDUP(E2888/4,0)+14000,28000)))),IF(E2888&lt;=0,IF(F2888&lt;=0,0,IF(F2888&lt;=15000,F2888,IF(F2888&lt;=40000,ROUNDUP(F2888/2,0)+7500,IF(F2888&lt;=70000,ROUNDUP(F2888/4,0)+17500,35000)))),MAX(IF(F2888&lt;=0,0,IF(F2888&lt;=15000,F2888,IF(F2888&lt;=40000,ROUNDUP(F2888/2,0)+7500,IF(F2888&lt;=70000,ROUNDUP(F2888/4,0)+17500,35000)))),MIN(IF(E2888&lt;=0,0,IF(E2888&lt;=12000,E2888,IF(E2888&lt;=32000,ROUNDUP(E2888/2,0)+6000,IF(E2888&lt;=56000,ROUNDUP(E2888/4,0)+14000,28000))))+IF(F2888&lt;=0,0,IF(F2888&lt;=15000,F2888,IF(F2888&lt;=40000,ROUNDUP(F2888/2,0)+7500,IF(F2888&lt;=70000,ROUNDUP(F2888/4,0)+17500,35000)))),28000))))</f>
        <v/>
      </c>
      <c r="T2888" s="18">
        <f>IF(G2888&lt;=0,0,IF(G2888&lt;=12000,G2888,IF(G2888&lt;=32000,ROUNDUP(G2888/2,0)+6000,IF(G2888&lt;=56000,ROUNDUP(G2888/4,0)+14000,28000))))</f>
        <v/>
      </c>
      <c r="U2888" s="18">
        <f>IF(I2888&lt;=0,IF(H2888&lt;=0,0,IF(H2888&lt;=12000,H2888,IF(H2888&lt;=32000,ROUNDUP(H2888/2,0)+6000,IF(H2888&lt;=56000,ROUNDUP(H2888/4,0)+14000,28000)))),IF(H2888&lt;=0,IF(I2888&lt;=0,0,IF(I2888&lt;=15000,I2888,IF(I2888&lt;=40000,ROUNDUP(I2888/2,0)+7500,IF(I2888&lt;=70000,ROUNDUP(I2888/4,0)+17500,35000)))),MAX(IF(I2888&lt;=0,0,IF(I2888&lt;=15000,I2888,IF(I2888&lt;=40000,ROUNDUP(I2888/2,0)+7500,IF(I2888&lt;=70000,ROUNDUP(I2888/4,0)+17500,35000)))),MIN(IF(H2888&lt;=0,0,IF(H2888&lt;=12000,H2888,IF(H2888&lt;=32000,ROUNDUP(H2888/2,0)+6000,IF(H2888&lt;=56000,ROUNDUP(H2888/4,0)+14000,28000))))+IF(I2888&lt;=0,0,IF(I2888&lt;=15000,I2888,IF(I2888&lt;=40000,ROUNDUP(I2888/2,0)+7500,IF(I2888&lt;=70000,ROUNDUP(I2888/4,0)+17500,35000)))),28000))))</f>
        <v/>
      </c>
      <c r="V2888" s="18">
        <f>MIN(70000,S2888+T2888+U2888)</f>
        <v/>
      </c>
      <c r="W2888" s="18">
        <f>MAX(0,ROUNDDOWN(M2888-J2888-N2888-K2888-0,-3))</f>
        <v/>
      </c>
      <c r="X2888" s="18">
        <f>MAX(0,ROUNDDOWN(M2888-J2888-N2888-K2888-R2888,-3))</f>
        <v/>
      </c>
      <c r="Y2888" s="18">
        <f>IF(W2888&lt;=0,0,ROUNDDOWN((W2888*LOOKUP(W2888,{0,1950001,3300001,6950001,9000001,18000001,40000001},{0.05,0.1,0.2,0.23,0.33,0.4,0.45})-LOOKUP(W2888,{0,1950001,3300001,6950001,9000001,18000001,40000001},{0,97500,427500,636000,1536000,2796000,4796000}))*1.021,-2))</f>
        <v/>
      </c>
      <c r="Z2888" s="18">
        <f>IF(X2888&lt;=0,0,ROUNDDOWN((X2888*LOOKUP(X2888,{0,1950001,3300001,6950001,9000001,18000001,40000001},{0.05,0.1,0.2,0.23,0.33,0.4,0.45})-LOOKUP(X2888,{0,1950001,3300001,6950001,9000001,18000001,40000001},{0,97500,427500,636000,1536000,2796000,4796000}))*1.021,-2))</f>
        <v/>
      </c>
      <c r="AA2888" s="18">
        <f>MAX(0,ROUNDDOWN(M2888-J2888-430000-L2888-0,-3))</f>
        <v/>
      </c>
      <c r="AB2888" s="18">
        <f>MAX(0,ROUNDDOWN(M2888-J2888-430000-L2888-V2888,-3))</f>
        <v/>
      </c>
      <c r="AC2888" s="18">
        <f>IF(M2888&lt;=450000,0,MAX(0,ROUNDDOWN(AA2888*0.06-MIN(50000,AA2888)*0.03,-2))+MAX(0,ROUNDDOWN(AA2888*0.04-MIN(50000,AA2888)*0.02,-2)))</f>
        <v/>
      </c>
      <c r="AD2888" s="18">
        <f>IF(M2888&lt;=450000,0,MAX(0,ROUNDDOWN(AB2888*0.06-MIN(50000,AB2888)*0.03,-2))+MAX(0,ROUNDDOWN(AB2888*0.04-MIN(50000,AB2888)*0.02,-2)))</f>
        <v/>
      </c>
      <c r="AE2888" s="18">
        <f>Y2888-Z2888</f>
        <v/>
      </c>
      <c r="AF2888" s="18">
        <f>AC2888-AD2888</f>
        <v/>
      </c>
      <c r="AG2888" s="18">
        <f>AE2888+AF2888</f>
        <v/>
      </c>
      <c r="AH2888" s="20">
        <f>IF(W2888&lt;=0,0,LOOKUP(W2888,{0,1950001,3300001,6950001,9000001,18000001,40000001},{0.05,0.1,0.2,0.23,0.33,0.4,0.45}))</f>
        <v/>
      </c>
    </row>
    <row r="2889">
      <c r="A2889" t="inlineStr">
        <is>
          <t>1万円刻み 3区分8万円ずつ</t>
        </is>
      </c>
      <c r="B2889" s="18">
        <f>'4_1万円刻み'!$A$937</f>
        <v/>
      </c>
      <c r="C2889" s="19" t="n">
        <v>2026</v>
      </c>
      <c r="D2889" t="inlineStr">
        <is>
          <t>いいえ</t>
        </is>
      </c>
      <c r="E2889" s="18" t="n">
        <v>80000</v>
      </c>
      <c r="F2889" s="18" t="n">
        <v>0</v>
      </c>
      <c r="G2889" s="18" t="n">
        <v>80000</v>
      </c>
      <c r="H2889" s="18" t="n">
        <v>80000</v>
      </c>
      <c r="I2889" s="18" t="n">
        <v>0</v>
      </c>
      <c r="J2889" s="18">
        <f>ROUND(MIN(B2889/12,650000)*12*0.0915+MIN(B2889/12,1390000)*12*(0.0504+0)+B2889*0.005,0)</f>
        <v/>
      </c>
      <c r="K2889" s="18" t="n">
        <v>0</v>
      </c>
      <c r="L2889" s="18" t="n">
        <v>0</v>
      </c>
      <c r="M2889" s="18">
        <f>ROUND(IF(C2889&gt;=2026,IF(B2889&lt;741000,0,IF(B2889&lt;2191000,B2889-740000,IF(B2889&lt;2193000,1451000,IF(B2889&lt;2196000,1453000,IF(B2889&lt;2200000,1456000,IF(B2889&lt;3600000,ROUNDDOWN(B2889/4,-3)*2.8-80000,IF(B2889&lt;6600000,ROUNDDOWN(B2889/4,-3)*3.2-440000,IF(B2889&lt;8500000,ROUNDDOWN(B2889*0.9,0)-1100000,B2889-1950000)))))))),IF(B2889&lt;651000,0,IF(B2889&lt;1900000,B2889-650000,IF(B2889&lt;3600000,ROUNDDOWN(B2889/4,-3)*2.8-80000,IF(B2889&lt;6600000,ROUNDDOWN(B2889/4,-3)*3.2-440000,IF(B2889&lt;8500000,ROUNDDOWN(B2889*0.9,0)-1100000,B2889-1950000)))))),0)</f>
        <v/>
      </c>
      <c r="N2889" s="18">
        <f>IF(M2889&gt;23500000,NA(),IF(C2889&gt;=2026,IF(M2889&lt;=4890000,1040000,IF(M2889&lt;=6550000,670000,620000)),IF(M2889&lt;=1320000,950000,IF(M2889&lt;=3360000,880000,IF(M2889&lt;=4890000,680000,IF(M2889&lt;=6550000,630000,580000))))))</f>
        <v/>
      </c>
      <c r="O2889" s="18">
        <f>IF(F2889&lt;=0,IF(AND(D2889="はい",C2889&gt;=2026,C2889&lt;=2027),IF(E2889&lt;=0,0,IF(E2889&lt;=30000,E2889,IF(E2889&lt;=60000,ROUNDUP(E2889/2,0)+15000,IF(E2889&lt;=120000,ROUNDUP(E2889/4,0)+30000,60000)))),IF(E2889&lt;=0,0,IF(E2889&lt;=20000,E2889,IF(E2889&lt;=40000,ROUNDUP(E2889/2,0)+10000,IF(E2889&lt;=80000,ROUNDUP(E2889/4,0)+20000,40000))))),IF(E2889&lt;=0,IF(F2889&lt;=0,0,IF(F2889&lt;=25000,F2889,IF(F2889&lt;=50000,ROUNDUP(F2889/2,0)+12500,IF(F2889&lt;=100000,ROUNDUP(F2889/4,0)+25000,50000)))),MAX(IF(F2889&lt;=0,0,IF(F2889&lt;=25000,F2889,IF(F2889&lt;=50000,ROUNDUP(F2889/2,0)+12500,IF(F2889&lt;=100000,ROUNDUP(F2889/4,0)+25000,50000)))),MIN(IF(AND(D2889="はい",C2889&gt;=2026,C2889&lt;=2027),IF(E2889&lt;=0,0,IF(E2889&lt;=30000,E2889,IF(E2889&lt;=60000,ROUNDUP(E2889/2,0)+15000,IF(E2889&lt;=120000,ROUNDUP(E2889/4,0)+30000,60000)))),IF(E2889&lt;=0,0,IF(E2889&lt;=20000,E2889,IF(E2889&lt;=40000,ROUNDUP(E2889/2,0)+10000,IF(E2889&lt;=80000,ROUNDUP(E2889/4,0)+20000,40000)))))+IF(F2889&lt;=0,0,IF(F2889&lt;=25000,F2889,IF(F2889&lt;=50000,ROUNDUP(F2889/2,0)+12500,IF(F2889&lt;=100000,ROUNDUP(F2889/4,0)+25000,50000)))),IF(AND(D2889="はい",C2889&gt;=2026,C2889&lt;=2027),60000,40000)))))</f>
        <v/>
      </c>
      <c r="P2889" s="18">
        <f>IF(G2889&lt;=0,0,IF(G2889&lt;=20000,G2889,IF(G2889&lt;=40000,ROUNDUP(G2889/2,0)+10000,IF(G2889&lt;=80000,ROUNDUP(G2889/4,0)+20000,40000))))</f>
        <v/>
      </c>
      <c r="Q2889" s="18">
        <f>IF(I2889&lt;=0,IF(H2889&lt;=0,0,IF(H2889&lt;=20000,H2889,IF(H2889&lt;=40000,ROUNDUP(H2889/2,0)+10000,IF(H2889&lt;=80000,ROUNDUP(H2889/4,0)+20000,40000)))),IF(H2889&lt;=0,IF(I2889&lt;=0,0,IF(I2889&lt;=25000,I2889,IF(I2889&lt;=50000,ROUNDUP(I2889/2,0)+12500,IF(I2889&lt;=100000,ROUNDUP(I2889/4,0)+25000,50000)))),MAX(IF(I2889&lt;=0,0,IF(I2889&lt;=25000,I2889,IF(I2889&lt;=50000,ROUNDUP(I2889/2,0)+12500,IF(I2889&lt;=100000,ROUNDUP(I2889/4,0)+25000,50000)))),MIN(IF(H2889&lt;=0,0,IF(H2889&lt;=20000,H2889,IF(H2889&lt;=40000,ROUNDUP(H2889/2,0)+10000,IF(H2889&lt;=80000,ROUNDUP(H2889/4,0)+20000,40000))))+IF(I2889&lt;=0,0,IF(I2889&lt;=25000,I2889,IF(I2889&lt;=50000,ROUNDUP(I2889/2,0)+12500,IF(I2889&lt;=100000,ROUNDUP(I2889/4,0)+25000,50000)))),40000))))</f>
        <v/>
      </c>
      <c r="R2889" s="18">
        <f>MIN(120000,O2889+P2889+Q2889)</f>
        <v/>
      </c>
      <c r="S2889" s="18">
        <f>IF(F2889&lt;=0,IF(E2889&lt;=0,0,IF(E2889&lt;=12000,E2889,IF(E2889&lt;=32000,ROUNDUP(E2889/2,0)+6000,IF(E2889&lt;=56000,ROUNDUP(E2889/4,0)+14000,28000)))),IF(E2889&lt;=0,IF(F2889&lt;=0,0,IF(F2889&lt;=15000,F2889,IF(F2889&lt;=40000,ROUNDUP(F2889/2,0)+7500,IF(F2889&lt;=70000,ROUNDUP(F2889/4,0)+17500,35000)))),MAX(IF(F2889&lt;=0,0,IF(F2889&lt;=15000,F2889,IF(F2889&lt;=40000,ROUNDUP(F2889/2,0)+7500,IF(F2889&lt;=70000,ROUNDUP(F2889/4,0)+17500,35000)))),MIN(IF(E2889&lt;=0,0,IF(E2889&lt;=12000,E2889,IF(E2889&lt;=32000,ROUNDUP(E2889/2,0)+6000,IF(E2889&lt;=56000,ROUNDUP(E2889/4,0)+14000,28000))))+IF(F2889&lt;=0,0,IF(F2889&lt;=15000,F2889,IF(F2889&lt;=40000,ROUNDUP(F2889/2,0)+7500,IF(F2889&lt;=70000,ROUNDUP(F2889/4,0)+17500,35000)))),28000))))</f>
        <v/>
      </c>
      <c r="T2889" s="18">
        <f>IF(G2889&lt;=0,0,IF(G2889&lt;=12000,G2889,IF(G2889&lt;=32000,ROUNDUP(G2889/2,0)+6000,IF(G2889&lt;=56000,ROUNDUP(G2889/4,0)+14000,28000))))</f>
        <v/>
      </c>
      <c r="U2889" s="18">
        <f>IF(I2889&lt;=0,IF(H2889&lt;=0,0,IF(H2889&lt;=12000,H2889,IF(H2889&lt;=32000,ROUNDUP(H2889/2,0)+6000,IF(H2889&lt;=56000,ROUNDUP(H2889/4,0)+14000,28000)))),IF(H2889&lt;=0,IF(I2889&lt;=0,0,IF(I2889&lt;=15000,I2889,IF(I2889&lt;=40000,ROUNDUP(I2889/2,0)+7500,IF(I2889&lt;=70000,ROUNDUP(I2889/4,0)+17500,35000)))),MAX(IF(I2889&lt;=0,0,IF(I2889&lt;=15000,I2889,IF(I2889&lt;=40000,ROUNDUP(I2889/2,0)+7500,IF(I2889&lt;=70000,ROUNDUP(I2889/4,0)+17500,35000)))),MIN(IF(H2889&lt;=0,0,IF(H2889&lt;=12000,H2889,IF(H2889&lt;=32000,ROUNDUP(H2889/2,0)+6000,IF(H2889&lt;=56000,ROUNDUP(H2889/4,0)+14000,28000))))+IF(I2889&lt;=0,0,IF(I2889&lt;=15000,I2889,IF(I2889&lt;=40000,ROUNDUP(I2889/2,0)+7500,IF(I2889&lt;=70000,ROUNDUP(I2889/4,0)+17500,35000)))),28000))))</f>
        <v/>
      </c>
      <c r="V2889" s="18">
        <f>MIN(70000,S2889+T2889+U2889)</f>
        <v/>
      </c>
      <c r="W2889" s="18">
        <f>MAX(0,ROUNDDOWN(M2889-J2889-N2889-K2889-0,-3))</f>
        <v/>
      </c>
      <c r="X2889" s="18">
        <f>MAX(0,ROUNDDOWN(M2889-J2889-N2889-K2889-R2889,-3))</f>
        <v/>
      </c>
      <c r="Y2889" s="18">
        <f>IF(W2889&lt;=0,0,ROUNDDOWN((W2889*LOOKUP(W2889,{0,1950001,3300001,6950001,9000001,18000001,40000001},{0.05,0.1,0.2,0.23,0.33,0.4,0.45})-LOOKUP(W2889,{0,1950001,3300001,6950001,9000001,18000001,40000001},{0,97500,427500,636000,1536000,2796000,4796000}))*1.021,-2))</f>
        <v/>
      </c>
      <c r="Z2889" s="18">
        <f>IF(X2889&lt;=0,0,ROUNDDOWN((X2889*LOOKUP(X2889,{0,1950001,3300001,6950001,9000001,18000001,40000001},{0.05,0.1,0.2,0.23,0.33,0.4,0.45})-LOOKUP(X2889,{0,1950001,3300001,6950001,9000001,18000001,40000001},{0,97500,427500,636000,1536000,2796000,4796000}))*1.021,-2))</f>
        <v/>
      </c>
      <c r="AA2889" s="18">
        <f>MAX(0,ROUNDDOWN(M2889-J2889-430000-L2889-0,-3))</f>
        <v/>
      </c>
      <c r="AB2889" s="18">
        <f>MAX(0,ROUNDDOWN(M2889-J2889-430000-L2889-V2889,-3))</f>
        <v/>
      </c>
      <c r="AC2889" s="18">
        <f>IF(M2889&lt;=450000,0,MAX(0,ROUNDDOWN(AA2889*0.06-MIN(50000,AA2889)*0.03,-2))+MAX(0,ROUNDDOWN(AA2889*0.04-MIN(50000,AA2889)*0.02,-2)))</f>
        <v/>
      </c>
      <c r="AD2889" s="18">
        <f>IF(M2889&lt;=450000,0,MAX(0,ROUNDDOWN(AB2889*0.06-MIN(50000,AB2889)*0.03,-2))+MAX(0,ROUNDDOWN(AB2889*0.04-MIN(50000,AB2889)*0.02,-2)))</f>
        <v/>
      </c>
      <c r="AE2889" s="18">
        <f>Y2889-Z2889</f>
        <v/>
      </c>
      <c r="AF2889" s="18">
        <f>AC2889-AD2889</f>
        <v/>
      </c>
      <c r="AG2889" s="18">
        <f>AE2889+AF2889</f>
        <v/>
      </c>
      <c r="AH2889" s="20">
        <f>IF(W2889&lt;=0,0,LOOKUP(W2889,{0,1950001,3300001,6950001,9000001,18000001,40000001},{0.05,0.1,0.2,0.23,0.33,0.4,0.45}))</f>
        <v/>
      </c>
    </row>
    <row r="2890">
      <c r="A2890" t="inlineStr">
        <is>
          <t>1万円刻み 一般8万円</t>
        </is>
      </c>
      <c r="B2890" s="18">
        <f>'4_1万円刻み'!$A$937</f>
        <v/>
      </c>
      <c r="C2890" s="19" t="n">
        <v>2026</v>
      </c>
      <c r="D2890" t="inlineStr">
        <is>
          <t>いいえ</t>
        </is>
      </c>
      <c r="E2890" s="18" t="n">
        <v>80000</v>
      </c>
      <c r="F2890" s="18" t="n">
        <v>0</v>
      </c>
      <c r="G2890" s="18" t="n">
        <v>0</v>
      </c>
      <c r="H2890" s="18" t="n">
        <v>0</v>
      </c>
      <c r="I2890" s="18" t="n">
        <v>0</v>
      </c>
      <c r="J2890" s="18">
        <f>ROUND(MIN(B2890/12,650000)*12*0.0915+MIN(B2890/12,1390000)*12*(0.0504+0)+B2890*0.005,0)</f>
        <v/>
      </c>
      <c r="K2890" s="18" t="n">
        <v>0</v>
      </c>
      <c r="L2890" s="18" t="n">
        <v>0</v>
      </c>
      <c r="M2890" s="18">
        <f>ROUND(IF(C2890&gt;=2026,IF(B2890&lt;741000,0,IF(B2890&lt;2191000,B2890-740000,IF(B2890&lt;2193000,1451000,IF(B2890&lt;2196000,1453000,IF(B2890&lt;2200000,1456000,IF(B2890&lt;3600000,ROUNDDOWN(B2890/4,-3)*2.8-80000,IF(B2890&lt;6600000,ROUNDDOWN(B2890/4,-3)*3.2-440000,IF(B2890&lt;8500000,ROUNDDOWN(B2890*0.9,0)-1100000,B2890-1950000)))))))),IF(B2890&lt;651000,0,IF(B2890&lt;1900000,B2890-650000,IF(B2890&lt;3600000,ROUNDDOWN(B2890/4,-3)*2.8-80000,IF(B2890&lt;6600000,ROUNDDOWN(B2890/4,-3)*3.2-440000,IF(B2890&lt;8500000,ROUNDDOWN(B2890*0.9,0)-1100000,B2890-1950000)))))),0)</f>
        <v/>
      </c>
      <c r="N2890" s="18">
        <f>IF(M2890&gt;23500000,NA(),IF(C2890&gt;=2026,IF(M2890&lt;=4890000,1040000,IF(M2890&lt;=6550000,670000,620000)),IF(M2890&lt;=1320000,950000,IF(M2890&lt;=3360000,880000,IF(M2890&lt;=4890000,680000,IF(M2890&lt;=6550000,630000,580000))))))</f>
        <v/>
      </c>
      <c r="O2890" s="18">
        <f>IF(F2890&lt;=0,IF(AND(D2890="はい",C2890&gt;=2026,C2890&lt;=2027),IF(E2890&lt;=0,0,IF(E2890&lt;=30000,E2890,IF(E2890&lt;=60000,ROUNDUP(E2890/2,0)+15000,IF(E2890&lt;=120000,ROUNDUP(E2890/4,0)+30000,60000)))),IF(E2890&lt;=0,0,IF(E2890&lt;=20000,E2890,IF(E2890&lt;=40000,ROUNDUP(E2890/2,0)+10000,IF(E2890&lt;=80000,ROUNDUP(E2890/4,0)+20000,40000))))),IF(E2890&lt;=0,IF(F2890&lt;=0,0,IF(F2890&lt;=25000,F2890,IF(F2890&lt;=50000,ROUNDUP(F2890/2,0)+12500,IF(F2890&lt;=100000,ROUNDUP(F2890/4,0)+25000,50000)))),MAX(IF(F2890&lt;=0,0,IF(F2890&lt;=25000,F2890,IF(F2890&lt;=50000,ROUNDUP(F2890/2,0)+12500,IF(F2890&lt;=100000,ROUNDUP(F2890/4,0)+25000,50000)))),MIN(IF(AND(D2890="はい",C2890&gt;=2026,C2890&lt;=2027),IF(E2890&lt;=0,0,IF(E2890&lt;=30000,E2890,IF(E2890&lt;=60000,ROUNDUP(E2890/2,0)+15000,IF(E2890&lt;=120000,ROUNDUP(E2890/4,0)+30000,60000)))),IF(E2890&lt;=0,0,IF(E2890&lt;=20000,E2890,IF(E2890&lt;=40000,ROUNDUP(E2890/2,0)+10000,IF(E2890&lt;=80000,ROUNDUP(E2890/4,0)+20000,40000)))))+IF(F2890&lt;=0,0,IF(F2890&lt;=25000,F2890,IF(F2890&lt;=50000,ROUNDUP(F2890/2,0)+12500,IF(F2890&lt;=100000,ROUNDUP(F2890/4,0)+25000,50000)))),IF(AND(D2890="はい",C2890&gt;=2026,C2890&lt;=2027),60000,40000)))))</f>
        <v/>
      </c>
      <c r="P2890" s="18">
        <f>IF(G2890&lt;=0,0,IF(G2890&lt;=20000,G2890,IF(G2890&lt;=40000,ROUNDUP(G2890/2,0)+10000,IF(G2890&lt;=80000,ROUNDUP(G2890/4,0)+20000,40000))))</f>
        <v/>
      </c>
      <c r="Q2890" s="18">
        <f>IF(I2890&lt;=0,IF(H2890&lt;=0,0,IF(H2890&lt;=20000,H2890,IF(H2890&lt;=40000,ROUNDUP(H2890/2,0)+10000,IF(H2890&lt;=80000,ROUNDUP(H2890/4,0)+20000,40000)))),IF(H2890&lt;=0,IF(I2890&lt;=0,0,IF(I2890&lt;=25000,I2890,IF(I2890&lt;=50000,ROUNDUP(I2890/2,0)+12500,IF(I2890&lt;=100000,ROUNDUP(I2890/4,0)+25000,50000)))),MAX(IF(I2890&lt;=0,0,IF(I2890&lt;=25000,I2890,IF(I2890&lt;=50000,ROUNDUP(I2890/2,0)+12500,IF(I2890&lt;=100000,ROUNDUP(I2890/4,0)+25000,50000)))),MIN(IF(H2890&lt;=0,0,IF(H2890&lt;=20000,H2890,IF(H2890&lt;=40000,ROUNDUP(H2890/2,0)+10000,IF(H2890&lt;=80000,ROUNDUP(H2890/4,0)+20000,40000))))+IF(I2890&lt;=0,0,IF(I2890&lt;=25000,I2890,IF(I2890&lt;=50000,ROUNDUP(I2890/2,0)+12500,IF(I2890&lt;=100000,ROUNDUP(I2890/4,0)+25000,50000)))),40000))))</f>
        <v/>
      </c>
      <c r="R2890" s="18">
        <f>MIN(120000,O2890+P2890+Q2890)</f>
        <v/>
      </c>
      <c r="S2890" s="18">
        <f>IF(F2890&lt;=0,IF(E2890&lt;=0,0,IF(E2890&lt;=12000,E2890,IF(E2890&lt;=32000,ROUNDUP(E2890/2,0)+6000,IF(E2890&lt;=56000,ROUNDUP(E2890/4,0)+14000,28000)))),IF(E2890&lt;=0,IF(F2890&lt;=0,0,IF(F2890&lt;=15000,F2890,IF(F2890&lt;=40000,ROUNDUP(F2890/2,0)+7500,IF(F2890&lt;=70000,ROUNDUP(F2890/4,0)+17500,35000)))),MAX(IF(F2890&lt;=0,0,IF(F2890&lt;=15000,F2890,IF(F2890&lt;=40000,ROUNDUP(F2890/2,0)+7500,IF(F2890&lt;=70000,ROUNDUP(F2890/4,0)+17500,35000)))),MIN(IF(E2890&lt;=0,0,IF(E2890&lt;=12000,E2890,IF(E2890&lt;=32000,ROUNDUP(E2890/2,0)+6000,IF(E2890&lt;=56000,ROUNDUP(E2890/4,0)+14000,28000))))+IF(F2890&lt;=0,0,IF(F2890&lt;=15000,F2890,IF(F2890&lt;=40000,ROUNDUP(F2890/2,0)+7500,IF(F2890&lt;=70000,ROUNDUP(F2890/4,0)+17500,35000)))),28000))))</f>
        <v/>
      </c>
      <c r="T2890" s="18">
        <f>IF(G2890&lt;=0,0,IF(G2890&lt;=12000,G2890,IF(G2890&lt;=32000,ROUNDUP(G2890/2,0)+6000,IF(G2890&lt;=56000,ROUNDUP(G2890/4,0)+14000,28000))))</f>
        <v/>
      </c>
      <c r="U2890" s="18">
        <f>IF(I2890&lt;=0,IF(H2890&lt;=0,0,IF(H2890&lt;=12000,H2890,IF(H2890&lt;=32000,ROUNDUP(H2890/2,0)+6000,IF(H2890&lt;=56000,ROUNDUP(H2890/4,0)+14000,28000)))),IF(H2890&lt;=0,IF(I2890&lt;=0,0,IF(I2890&lt;=15000,I2890,IF(I2890&lt;=40000,ROUNDUP(I2890/2,0)+7500,IF(I2890&lt;=70000,ROUNDUP(I2890/4,0)+17500,35000)))),MAX(IF(I2890&lt;=0,0,IF(I2890&lt;=15000,I2890,IF(I2890&lt;=40000,ROUNDUP(I2890/2,0)+7500,IF(I2890&lt;=70000,ROUNDUP(I2890/4,0)+17500,35000)))),MIN(IF(H2890&lt;=0,0,IF(H2890&lt;=12000,H2890,IF(H2890&lt;=32000,ROUNDUP(H2890/2,0)+6000,IF(H2890&lt;=56000,ROUNDUP(H2890/4,0)+14000,28000))))+IF(I2890&lt;=0,0,IF(I2890&lt;=15000,I2890,IF(I2890&lt;=40000,ROUNDUP(I2890/2,0)+7500,IF(I2890&lt;=70000,ROUNDUP(I2890/4,0)+17500,35000)))),28000))))</f>
        <v/>
      </c>
      <c r="V2890" s="18">
        <f>MIN(70000,S2890+T2890+U2890)</f>
        <v/>
      </c>
      <c r="W2890" s="18">
        <f>MAX(0,ROUNDDOWN(M2890-J2890-N2890-K2890-0,-3))</f>
        <v/>
      </c>
      <c r="X2890" s="18">
        <f>MAX(0,ROUNDDOWN(M2890-J2890-N2890-K2890-R2890,-3))</f>
        <v/>
      </c>
      <c r="Y2890" s="18">
        <f>IF(W2890&lt;=0,0,ROUNDDOWN((W2890*LOOKUP(W2890,{0,1950001,3300001,6950001,9000001,18000001,40000001},{0.05,0.1,0.2,0.23,0.33,0.4,0.45})-LOOKUP(W2890,{0,1950001,3300001,6950001,9000001,18000001,40000001},{0,97500,427500,636000,1536000,2796000,4796000}))*1.021,-2))</f>
        <v/>
      </c>
      <c r="Z2890" s="18">
        <f>IF(X2890&lt;=0,0,ROUNDDOWN((X2890*LOOKUP(X2890,{0,1950001,3300001,6950001,9000001,18000001,40000001},{0.05,0.1,0.2,0.23,0.33,0.4,0.45})-LOOKUP(X2890,{0,1950001,3300001,6950001,9000001,18000001,40000001},{0,97500,427500,636000,1536000,2796000,4796000}))*1.021,-2))</f>
        <v/>
      </c>
      <c r="AA2890" s="18">
        <f>MAX(0,ROUNDDOWN(M2890-J2890-430000-L2890-0,-3))</f>
        <v/>
      </c>
      <c r="AB2890" s="18">
        <f>MAX(0,ROUNDDOWN(M2890-J2890-430000-L2890-V2890,-3))</f>
        <v/>
      </c>
      <c r="AC2890" s="18">
        <f>IF(M2890&lt;=450000,0,MAX(0,ROUNDDOWN(AA2890*0.06-MIN(50000,AA2890)*0.03,-2))+MAX(0,ROUNDDOWN(AA2890*0.04-MIN(50000,AA2890)*0.02,-2)))</f>
        <v/>
      </c>
      <c r="AD2890" s="18">
        <f>IF(M2890&lt;=450000,0,MAX(0,ROUNDDOWN(AB2890*0.06-MIN(50000,AB2890)*0.03,-2))+MAX(0,ROUNDDOWN(AB2890*0.04-MIN(50000,AB2890)*0.02,-2)))</f>
        <v/>
      </c>
      <c r="AE2890" s="18">
        <f>Y2890-Z2890</f>
        <v/>
      </c>
      <c r="AF2890" s="18">
        <f>AC2890-AD2890</f>
        <v/>
      </c>
      <c r="AG2890" s="18">
        <f>AE2890+AF2890</f>
        <v/>
      </c>
      <c r="AH2890" s="20">
        <f>IF(W2890&lt;=0,0,LOOKUP(W2890,{0,1950001,3300001,6950001,9000001,18000001,40000001},{0.05,0.1,0.2,0.23,0.33,0.4,0.45}))</f>
        <v/>
      </c>
    </row>
    <row r="2891">
      <c r="A2891" t="inlineStr">
        <is>
          <t>1万円刻み 特例あり一般12万円</t>
        </is>
      </c>
      <c r="B2891" s="18">
        <f>'4_1万円刻み'!$A$937</f>
        <v/>
      </c>
      <c r="C2891" s="19" t="n">
        <v>2026</v>
      </c>
      <c r="D2891" t="inlineStr">
        <is>
          <t>はい</t>
        </is>
      </c>
      <c r="E2891" s="18" t="n">
        <v>120000</v>
      </c>
      <c r="F2891" s="18" t="n">
        <v>0</v>
      </c>
      <c r="G2891" s="18" t="n">
        <v>0</v>
      </c>
      <c r="H2891" s="18" t="n">
        <v>0</v>
      </c>
      <c r="I2891" s="18" t="n">
        <v>0</v>
      </c>
      <c r="J2891" s="18">
        <f>ROUND(MIN(B2891/12,650000)*12*0.0915+MIN(B2891/12,1390000)*12*(0.0504+0)+B2891*0.005,0)</f>
        <v/>
      </c>
      <c r="K2891" s="18" t="n">
        <v>0</v>
      </c>
      <c r="L2891" s="18" t="n">
        <v>0</v>
      </c>
      <c r="M2891" s="18">
        <f>ROUND(IF(C2891&gt;=2026,IF(B2891&lt;741000,0,IF(B2891&lt;2191000,B2891-740000,IF(B2891&lt;2193000,1451000,IF(B2891&lt;2196000,1453000,IF(B2891&lt;2200000,1456000,IF(B2891&lt;3600000,ROUNDDOWN(B2891/4,-3)*2.8-80000,IF(B2891&lt;6600000,ROUNDDOWN(B2891/4,-3)*3.2-440000,IF(B2891&lt;8500000,ROUNDDOWN(B2891*0.9,0)-1100000,B2891-1950000)))))))),IF(B2891&lt;651000,0,IF(B2891&lt;1900000,B2891-650000,IF(B2891&lt;3600000,ROUNDDOWN(B2891/4,-3)*2.8-80000,IF(B2891&lt;6600000,ROUNDDOWN(B2891/4,-3)*3.2-440000,IF(B2891&lt;8500000,ROUNDDOWN(B2891*0.9,0)-1100000,B2891-1950000)))))),0)</f>
        <v/>
      </c>
      <c r="N2891" s="18">
        <f>IF(M2891&gt;23500000,NA(),IF(C2891&gt;=2026,IF(M2891&lt;=4890000,1040000,IF(M2891&lt;=6550000,670000,620000)),IF(M2891&lt;=1320000,950000,IF(M2891&lt;=3360000,880000,IF(M2891&lt;=4890000,680000,IF(M2891&lt;=6550000,630000,580000))))))</f>
        <v/>
      </c>
      <c r="O2891" s="18">
        <f>IF(F2891&lt;=0,IF(AND(D2891="はい",C2891&gt;=2026,C2891&lt;=2027),IF(E2891&lt;=0,0,IF(E2891&lt;=30000,E2891,IF(E2891&lt;=60000,ROUNDUP(E2891/2,0)+15000,IF(E2891&lt;=120000,ROUNDUP(E2891/4,0)+30000,60000)))),IF(E2891&lt;=0,0,IF(E2891&lt;=20000,E2891,IF(E2891&lt;=40000,ROUNDUP(E2891/2,0)+10000,IF(E2891&lt;=80000,ROUNDUP(E2891/4,0)+20000,40000))))),IF(E2891&lt;=0,IF(F2891&lt;=0,0,IF(F2891&lt;=25000,F2891,IF(F2891&lt;=50000,ROUNDUP(F2891/2,0)+12500,IF(F2891&lt;=100000,ROUNDUP(F2891/4,0)+25000,50000)))),MAX(IF(F2891&lt;=0,0,IF(F2891&lt;=25000,F2891,IF(F2891&lt;=50000,ROUNDUP(F2891/2,0)+12500,IF(F2891&lt;=100000,ROUNDUP(F2891/4,0)+25000,50000)))),MIN(IF(AND(D2891="はい",C2891&gt;=2026,C2891&lt;=2027),IF(E2891&lt;=0,0,IF(E2891&lt;=30000,E2891,IF(E2891&lt;=60000,ROUNDUP(E2891/2,0)+15000,IF(E2891&lt;=120000,ROUNDUP(E2891/4,0)+30000,60000)))),IF(E2891&lt;=0,0,IF(E2891&lt;=20000,E2891,IF(E2891&lt;=40000,ROUNDUP(E2891/2,0)+10000,IF(E2891&lt;=80000,ROUNDUP(E2891/4,0)+20000,40000)))))+IF(F2891&lt;=0,0,IF(F2891&lt;=25000,F2891,IF(F2891&lt;=50000,ROUNDUP(F2891/2,0)+12500,IF(F2891&lt;=100000,ROUNDUP(F2891/4,0)+25000,50000)))),IF(AND(D2891="はい",C2891&gt;=2026,C2891&lt;=2027),60000,40000)))))</f>
        <v/>
      </c>
      <c r="P2891" s="18">
        <f>IF(G2891&lt;=0,0,IF(G2891&lt;=20000,G2891,IF(G2891&lt;=40000,ROUNDUP(G2891/2,0)+10000,IF(G2891&lt;=80000,ROUNDUP(G2891/4,0)+20000,40000))))</f>
        <v/>
      </c>
      <c r="Q2891" s="18">
        <f>IF(I2891&lt;=0,IF(H2891&lt;=0,0,IF(H2891&lt;=20000,H2891,IF(H2891&lt;=40000,ROUNDUP(H2891/2,0)+10000,IF(H2891&lt;=80000,ROUNDUP(H2891/4,0)+20000,40000)))),IF(H2891&lt;=0,IF(I2891&lt;=0,0,IF(I2891&lt;=25000,I2891,IF(I2891&lt;=50000,ROUNDUP(I2891/2,0)+12500,IF(I2891&lt;=100000,ROUNDUP(I2891/4,0)+25000,50000)))),MAX(IF(I2891&lt;=0,0,IF(I2891&lt;=25000,I2891,IF(I2891&lt;=50000,ROUNDUP(I2891/2,0)+12500,IF(I2891&lt;=100000,ROUNDUP(I2891/4,0)+25000,50000)))),MIN(IF(H2891&lt;=0,0,IF(H2891&lt;=20000,H2891,IF(H2891&lt;=40000,ROUNDUP(H2891/2,0)+10000,IF(H2891&lt;=80000,ROUNDUP(H2891/4,0)+20000,40000))))+IF(I2891&lt;=0,0,IF(I2891&lt;=25000,I2891,IF(I2891&lt;=50000,ROUNDUP(I2891/2,0)+12500,IF(I2891&lt;=100000,ROUNDUP(I2891/4,0)+25000,50000)))),40000))))</f>
        <v/>
      </c>
      <c r="R2891" s="18">
        <f>MIN(120000,O2891+P2891+Q2891)</f>
        <v/>
      </c>
      <c r="S2891" s="18">
        <f>IF(F2891&lt;=0,IF(E2891&lt;=0,0,IF(E2891&lt;=12000,E2891,IF(E2891&lt;=32000,ROUNDUP(E2891/2,0)+6000,IF(E2891&lt;=56000,ROUNDUP(E2891/4,0)+14000,28000)))),IF(E2891&lt;=0,IF(F2891&lt;=0,0,IF(F2891&lt;=15000,F2891,IF(F2891&lt;=40000,ROUNDUP(F2891/2,0)+7500,IF(F2891&lt;=70000,ROUNDUP(F2891/4,0)+17500,35000)))),MAX(IF(F2891&lt;=0,0,IF(F2891&lt;=15000,F2891,IF(F2891&lt;=40000,ROUNDUP(F2891/2,0)+7500,IF(F2891&lt;=70000,ROUNDUP(F2891/4,0)+17500,35000)))),MIN(IF(E2891&lt;=0,0,IF(E2891&lt;=12000,E2891,IF(E2891&lt;=32000,ROUNDUP(E2891/2,0)+6000,IF(E2891&lt;=56000,ROUNDUP(E2891/4,0)+14000,28000))))+IF(F2891&lt;=0,0,IF(F2891&lt;=15000,F2891,IF(F2891&lt;=40000,ROUNDUP(F2891/2,0)+7500,IF(F2891&lt;=70000,ROUNDUP(F2891/4,0)+17500,35000)))),28000))))</f>
        <v/>
      </c>
      <c r="T2891" s="18">
        <f>IF(G2891&lt;=0,0,IF(G2891&lt;=12000,G2891,IF(G2891&lt;=32000,ROUNDUP(G2891/2,0)+6000,IF(G2891&lt;=56000,ROUNDUP(G2891/4,0)+14000,28000))))</f>
        <v/>
      </c>
      <c r="U2891" s="18">
        <f>IF(I2891&lt;=0,IF(H2891&lt;=0,0,IF(H2891&lt;=12000,H2891,IF(H2891&lt;=32000,ROUNDUP(H2891/2,0)+6000,IF(H2891&lt;=56000,ROUNDUP(H2891/4,0)+14000,28000)))),IF(H2891&lt;=0,IF(I2891&lt;=0,0,IF(I2891&lt;=15000,I2891,IF(I2891&lt;=40000,ROUNDUP(I2891/2,0)+7500,IF(I2891&lt;=70000,ROUNDUP(I2891/4,0)+17500,35000)))),MAX(IF(I2891&lt;=0,0,IF(I2891&lt;=15000,I2891,IF(I2891&lt;=40000,ROUNDUP(I2891/2,0)+7500,IF(I2891&lt;=70000,ROUNDUP(I2891/4,0)+17500,35000)))),MIN(IF(H2891&lt;=0,0,IF(H2891&lt;=12000,H2891,IF(H2891&lt;=32000,ROUNDUP(H2891/2,0)+6000,IF(H2891&lt;=56000,ROUNDUP(H2891/4,0)+14000,28000))))+IF(I2891&lt;=0,0,IF(I2891&lt;=15000,I2891,IF(I2891&lt;=40000,ROUNDUP(I2891/2,0)+7500,IF(I2891&lt;=70000,ROUNDUP(I2891/4,0)+17500,35000)))),28000))))</f>
        <v/>
      </c>
      <c r="V2891" s="18">
        <f>MIN(70000,S2891+T2891+U2891)</f>
        <v/>
      </c>
      <c r="W2891" s="18">
        <f>MAX(0,ROUNDDOWN(M2891-J2891-N2891-K2891-0,-3))</f>
        <v/>
      </c>
      <c r="X2891" s="18">
        <f>MAX(0,ROUNDDOWN(M2891-J2891-N2891-K2891-R2891,-3))</f>
        <v/>
      </c>
      <c r="Y2891" s="18">
        <f>IF(W2891&lt;=0,0,ROUNDDOWN((W2891*LOOKUP(W2891,{0,1950001,3300001,6950001,9000001,18000001,40000001},{0.05,0.1,0.2,0.23,0.33,0.4,0.45})-LOOKUP(W2891,{0,1950001,3300001,6950001,9000001,18000001,40000001},{0,97500,427500,636000,1536000,2796000,4796000}))*1.021,-2))</f>
        <v/>
      </c>
      <c r="Z2891" s="18">
        <f>IF(X2891&lt;=0,0,ROUNDDOWN((X2891*LOOKUP(X2891,{0,1950001,3300001,6950001,9000001,18000001,40000001},{0.05,0.1,0.2,0.23,0.33,0.4,0.45})-LOOKUP(X2891,{0,1950001,3300001,6950001,9000001,18000001,40000001},{0,97500,427500,636000,1536000,2796000,4796000}))*1.021,-2))</f>
        <v/>
      </c>
      <c r="AA2891" s="18">
        <f>MAX(0,ROUNDDOWN(M2891-J2891-430000-L2891-0,-3))</f>
        <v/>
      </c>
      <c r="AB2891" s="18">
        <f>MAX(0,ROUNDDOWN(M2891-J2891-430000-L2891-V2891,-3))</f>
        <v/>
      </c>
      <c r="AC2891" s="18">
        <f>IF(M2891&lt;=450000,0,MAX(0,ROUNDDOWN(AA2891*0.06-MIN(50000,AA2891)*0.03,-2))+MAX(0,ROUNDDOWN(AA2891*0.04-MIN(50000,AA2891)*0.02,-2)))</f>
        <v/>
      </c>
      <c r="AD2891" s="18">
        <f>IF(M2891&lt;=450000,0,MAX(0,ROUNDDOWN(AB2891*0.06-MIN(50000,AB2891)*0.03,-2))+MAX(0,ROUNDDOWN(AB2891*0.04-MIN(50000,AB2891)*0.02,-2)))</f>
        <v/>
      </c>
      <c r="AE2891" s="18">
        <f>Y2891-Z2891</f>
        <v/>
      </c>
      <c r="AF2891" s="18">
        <f>AC2891-AD2891</f>
        <v/>
      </c>
      <c r="AG2891" s="18">
        <f>AE2891+AF2891</f>
        <v/>
      </c>
      <c r="AH2891" s="20">
        <f>IF(W2891&lt;=0,0,LOOKUP(W2891,{0,1950001,3300001,6950001,9000001,18000001,40000001},{0.05,0.1,0.2,0.23,0.33,0.4,0.45}))</f>
        <v/>
      </c>
    </row>
    <row r="2892">
      <c r="A2892" t="inlineStr">
        <is>
          <t>1万円刻み 3区分8万円ずつ</t>
        </is>
      </c>
      <c r="B2892" s="18">
        <f>'4_1万円刻み'!$A$938</f>
        <v/>
      </c>
      <c r="C2892" s="19" t="n">
        <v>2026</v>
      </c>
      <c r="D2892" t="inlineStr">
        <is>
          <t>いいえ</t>
        </is>
      </c>
      <c r="E2892" s="18" t="n">
        <v>80000</v>
      </c>
      <c r="F2892" s="18" t="n">
        <v>0</v>
      </c>
      <c r="G2892" s="18" t="n">
        <v>80000</v>
      </c>
      <c r="H2892" s="18" t="n">
        <v>80000</v>
      </c>
      <c r="I2892" s="18" t="n">
        <v>0</v>
      </c>
      <c r="J2892" s="18">
        <f>ROUND(MIN(B2892/12,650000)*12*0.0915+MIN(B2892/12,1390000)*12*(0.0504+0)+B2892*0.005,0)</f>
        <v/>
      </c>
      <c r="K2892" s="18" t="n">
        <v>0</v>
      </c>
      <c r="L2892" s="18" t="n">
        <v>0</v>
      </c>
      <c r="M2892" s="18">
        <f>ROUND(IF(C2892&gt;=2026,IF(B2892&lt;741000,0,IF(B2892&lt;2191000,B2892-740000,IF(B2892&lt;2193000,1451000,IF(B2892&lt;2196000,1453000,IF(B2892&lt;2200000,1456000,IF(B2892&lt;3600000,ROUNDDOWN(B2892/4,-3)*2.8-80000,IF(B2892&lt;6600000,ROUNDDOWN(B2892/4,-3)*3.2-440000,IF(B2892&lt;8500000,ROUNDDOWN(B2892*0.9,0)-1100000,B2892-1950000)))))))),IF(B2892&lt;651000,0,IF(B2892&lt;1900000,B2892-650000,IF(B2892&lt;3600000,ROUNDDOWN(B2892/4,-3)*2.8-80000,IF(B2892&lt;6600000,ROUNDDOWN(B2892/4,-3)*3.2-440000,IF(B2892&lt;8500000,ROUNDDOWN(B2892*0.9,0)-1100000,B2892-1950000)))))),0)</f>
        <v/>
      </c>
      <c r="N2892" s="18">
        <f>IF(M2892&gt;23500000,NA(),IF(C2892&gt;=2026,IF(M2892&lt;=4890000,1040000,IF(M2892&lt;=6550000,670000,620000)),IF(M2892&lt;=1320000,950000,IF(M2892&lt;=3360000,880000,IF(M2892&lt;=4890000,680000,IF(M2892&lt;=6550000,630000,580000))))))</f>
        <v/>
      </c>
      <c r="O2892" s="18">
        <f>IF(F2892&lt;=0,IF(AND(D2892="はい",C2892&gt;=2026,C2892&lt;=2027),IF(E2892&lt;=0,0,IF(E2892&lt;=30000,E2892,IF(E2892&lt;=60000,ROUNDUP(E2892/2,0)+15000,IF(E2892&lt;=120000,ROUNDUP(E2892/4,0)+30000,60000)))),IF(E2892&lt;=0,0,IF(E2892&lt;=20000,E2892,IF(E2892&lt;=40000,ROUNDUP(E2892/2,0)+10000,IF(E2892&lt;=80000,ROUNDUP(E2892/4,0)+20000,40000))))),IF(E2892&lt;=0,IF(F2892&lt;=0,0,IF(F2892&lt;=25000,F2892,IF(F2892&lt;=50000,ROUNDUP(F2892/2,0)+12500,IF(F2892&lt;=100000,ROUNDUP(F2892/4,0)+25000,50000)))),MAX(IF(F2892&lt;=0,0,IF(F2892&lt;=25000,F2892,IF(F2892&lt;=50000,ROUNDUP(F2892/2,0)+12500,IF(F2892&lt;=100000,ROUNDUP(F2892/4,0)+25000,50000)))),MIN(IF(AND(D2892="はい",C2892&gt;=2026,C2892&lt;=2027),IF(E2892&lt;=0,0,IF(E2892&lt;=30000,E2892,IF(E2892&lt;=60000,ROUNDUP(E2892/2,0)+15000,IF(E2892&lt;=120000,ROUNDUP(E2892/4,0)+30000,60000)))),IF(E2892&lt;=0,0,IF(E2892&lt;=20000,E2892,IF(E2892&lt;=40000,ROUNDUP(E2892/2,0)+10000,IF(E2892&lt;=80000,ROUNDUP(E2892/4,0)+20000,40000)))))+IF(F2892&lt;=0,0,IF(F2892&lt;=25000,F2892,IF(F2892&lt;=50000,ROUNDUP(F2892/2,0)+12500,IF(F2892&lt;=100000,ROUNDUP(F2892/4,0)+25000,50000)))),IF(AND(D2892="はい",C2892&gt;=2026,C2892&lt;=2027),60000,40000)))))</f>
        <v/>
      </c>
      <c r="P2892" s="18">
        <f>IF(G2892&lt;=0,0,IF(G2892&lt;=20000,G2892,IF(G2892&lt;=40000,ROUNDUP(G2892/2,0)+10000,IF(G2892&lt;=80000,ROUNDUP(G2892/4,0)+20000,40000))))</f>
        <v/>
      </c>
      <c r="Q2892" s="18">
        <f>IF(I2892&lt;=0,IF(H2892&lt;=0,0,IF(H2892&lt;=20000,H2892,IF(H2892&lt;=40000,ROUNDUP(H2892/2,0)+10000,IF(H2892&lt;=80000,ROUNDUP(H2892/4,0)+20000,40000)))),IF(H2892&lt;=0,IF(I2892&lt;=0,0,IF(I2892&lt;=25000,I2892,IF(I2892&lt;=50000,ROUNDUP(I2892/2,0)+12500,IF(I2892&lt;=100000,ROUNDUP(I2892/4,0)+25000,50000)))),MAX(IF(I2892&lt;=0,0,IF(I2892&lt;=25000,I2892,IF(I2892&lt;=50000,ROUNDUP(I2892/2,0)+12500,IF(I2892&lt;=100000,ROUNDUP(I2892/4,0)+25000,50000)))),MIN(IF(H2892&lt;=0,0,IF(H2892&lt;=20000,H2892,IF(H2892&lt;=40000,ROUNDUP(H2892/2,0)+10000,IF(H2892&lt;=80000,ROUNDUP(H2892/4,0)+20000,40000))))+IF(I2892&lt;=0,0,IF(I2892&lt;=25000,I2892,IF(I2892&lt;=50000,ROUNDUP(I2892/2,0)+12500,IF(I2892&lt;=100000,ROUNDUP(I2892/4,0)+25000,50000)))),40000))))</f>
        <v/>
      </c>
      <c r="R2892" s="18">
        <f>MIN(120000,O2892+P2892+Q2892)</f>
        <v/>
      </c>
      <c r="S2892" s="18">
        <f>IF(F2892&lt;=0,IF(E2892&lt;=0,0,IF(E2892&lt;=12000,E2892,IF(E2892&lt;=32000,ROUNDUP(E2892/2,0)+6000,IF(E2892&lt;=56000,ROUNDUP(E2892/4,0)+14000,28000)))),IF(E2892&lt;=0,IF(F2892&lt;=0,0,IF(F2892&lt;=15000,F2892,IF(F2892&lt;=40000,ROUNDUP(F2892/2,0)+7500,IF(F2892&lt;=70000,ROUNDUP(F2892/4,0)+17500,35000)))),MAX(IF(F2892&lt;=0,0,IF(F2892&lt;=15000,F2892,IF(F2892&lt;=40000,ROUNDUP(F2892/2,0)+7500,IF(F2892&lt;=70000,ROUNDUP(F2892/4,0)+17500,35000)))),MIN(IF(E2892&lt;=0,0,IF(E2892&lt;=12000,E2892,IF(E2892&lt;=32000,ROUNDUP(E2892/2,0)+6000,IF(E2892&lt;=56000,ROUNDUP(E2892/4,0)+14000,28000))))+IF(F2892&lt;=0,0,IF(F2892&lt;=15000,F2892,IF(F2892&lt;=40000,ROUNDUP(F2892/2,0)+7500,IF(F2892&lt;=70000,ROUNDUP(F2892/4,0)+17500,35000)))),28000))))</f>
        <v/>
      </c>
      <c r="T2892" s="18">
        <f>IF(G2892&lt;=0,0,IF(G2892&lt;=12000,G2892,IF(G2892&lt;=32000,ROUNDUP(G2892/2,0)+6000,IF(G2892&lt;=56000,ROUNDUP(G2892/4,0)+14000,28000))))</f>
        <v/>
      </c>
      <c r="U2892" s="18">
        <f>IF(I2892&lt;=0,IF(H2892&lt;=0,0,IF(H2892&lt;=12000,H2892,IF(H2892&lt;=32000,ROUNDUP(H2892/2,0)+6000,IF(H2892&lt;=56000,ROUNDUP(H2892/4,0)+14000,28000)))),IF(H2892&lt;=0,IF(I2892&lt;=0,0,IF(I2892&lt;=15000,I2892,IF(I2892&lt;=40000,ROUNDUP(I2892/2,0)+7500,IF(I2892&lt;=70000,ROUNDUP(I2892/4,0)+17500,35000)))),MAX(IF(I2892&lt;=0,0,IF(I2892&lt;=15000,I2892,IF(I2892&lt;=40000,ROUNDUP(I2892/2,0)+7500,IF(I2892&lt;=70000,ROUNDUP(I2892/4,0)+17500,35000)))),MIN(IF(H2892&lt;=0,0,IF(H2892&lt;=12000,H2892,IF(H2892&lt;=32000,ROUNDUP(H2892/2,0)+6000,IF(H2892&lt;=56000,ROUNDUP(H2892/4,0)+14000,28000))))+IF(I2892&lt;=0,0,IF(I2892&lt;=15000,I2892,IF(I2892&lt;=40000,ROUNDUP(I2892/2,0)+7500,IF(I2892&lt;=70000,ROUNDUP(I2892/4,0)+17500,35000)))),28000))))</f>
        <v/>
      </c>
      <c r="V2892" s="18">
        <f>MIN(70000,S2892+T2892+U2892)</f>
        <v/>
      </c>
      <c r="W2892" s="18">
        <f>MAX(0,ROUNDDOWN(M2892-J2892-N2892-K2892-0,-3))</f>
        <v/>
      </c>
      <c r="X2892" s="18">
        <f>MAX(0,ROUNDDOWN(M2892-J2892-N2892-K2892-R2892,-3))</f>
        <v/>
      </c>
      <c r="Y2892" s="18">
        <f>IF(W2892&lt;=0,0,ROUNDDOWN((W2892*LOOKUP(W2892,{0,1950001,3300001,6950001,9000001,18000001,40000001},{0.05,0.1,0.2,0.23,0.33,0.4,0.45})-LOOKUP(W2892,{0,1950001,3300001,6950001,9000001,18000001,40000001},{0,97500,427500,636000,1536000,2796000,4796000}))*1.021,-2))</f>
        <v/>
      </c>
      <c r="Z2892" s="18">
        <f>IF(X2892&lt;=0,0,ROUNDDOWN((X2892*LOOKUP(X2892,{0,1950001,3300001,6950001,9000001,18000001,40000001},{0.05,0.1,0.2,0.23,0.33,0.4,0.45})-LOOKUP(X2892,{0,1950001,3300001,6950001,9000001,18000001,40000001},{0,97500,427500,636000,1536000,2796000,4796000}))*1.021,-2))</f>
        <v/>
      </c>
      <c r="AA2892" s="18">
        <f>MAX(0,ROUNDDOWN(M2892-J2892-430000-L2892-0,-3))</f>
        <v/>
      </c>
      <c r="AB2892" s="18">
        <f>MAX(0,ROUNDDOWN(M2892-J2892-430000-L2892-V2892,-3))</f>
        <v/>
      </c>
      <c r="AC2892" s="18">
        <f>IF(M2892&lt;=450000,0,MAX(0,ROUNDDOWN(AA2892*0.06-MIN(50000,AA2892)*0.03,-2))+MAX(0,ROUNDDOWN(AA2892*0.04-MIN(50000,AA2892)*0.02,-2)))</f>
        <v/>
      </c>
      <c r="AD2892" s="18">
        <f>IF(M2892&lt;=450000,0,MAX(0,ROUNDDOWN(AB2892*0.06-MIN(50000,AB2892)*0.03,-2))+MAX(0,ROUNDDOWN(AB2892*0.04-MIN(50000,AB2892)*0.02,-2)))</f>
        <v/>
      </c>
      <c r="AE2892" s="18">
        <f>Y2892-Z2892</f>
        <v/>
      </c>
      <c r="AF2892" s="18">
        <f>AC2892-AD2892</f>
        <v/>
      </c>
      <c r="AG2892" s="18">
        <f>AE2892+AF2892</f>
        <v/>
      </c>
      <c r="AH2892" s="20">
        <f>IF(W2892&lt;=0,0,LOOKUP(W2892,{0,1950001,3300001,6950001,9000001,18000001,40000001},{0.05,0.1,0.2,0.23,0.33,0.4,0.45}))</f>
        <v/>
      </c>
    </row>
    <row r="2893">
      <c r="A2893" t="inlineStr">
        <is>
          <t>1万円刻み 一般8万円</t>
        </is>
      </c>
      <c r="B2893" s="18">
        <f>'4_1万円刻み'!$A$938</f>
        <v/>
      </c>
      <c r="C2893" s="19" t="n">
        <v>2026</v>
      </c>
      <c r="D2893" t="inlineStr">
        <is>
          <t>いいえ</t>
        </is>
      </c>
      <c r="E2893" s="18" t="n">
        <v>80000</v>
      </c>
      <c r="F2893" s="18" t="n">
        <v>0</v>
      </c>
      <c r="G2893" s="18" t="n">
        <v>0</v>
      </c>
      <c r="H2893" s="18" t="n">
        <v>0</v>
      </c>
      <c r="I2893" s="18" t="n">
        <v>0</v>
      </c>
      <c r="J2893" s="18">
        <f>ROUND(MIN(B2893/12,650000)*12*0.0915+MIN(B2893/12,1390000)*12*(0.0504+0)+B2893*0.005,0)</f>
        <v/>
      </c>
      <c r="K2893" s="18" t="n">
        <v>0</v>
      </c>
      <c r="L2893" s="18" t="n">
        <v>0</v>
      </c>
      <c r="M2893" s="18">
        <f>ROUND(IF(C2893&gt;=2026,IF(B2893&lt;741000,0,IF(B2893&lt;2191000,B2893-740000,IF(B2893&lt;2193000,1451000,IF(B2893&lt;2196000,1453000,IF(B2893&lt;2200000,1456000,IF(B2893&lt;3600000,ROUNDDOWN(B2893/4,-3)*2.8-80000,IF(B2893&lt;6600000,ROUNDDOWN(B2893/4,-3)*3.2-440000,IF(B2893&lt;8500000,ROUNDDOWN(B2893*0.9,0)-1100000,B2893-1950000)))))))),IF(B2893&lt;651000,0,IF(B2893&lt;1900000,B2893-650000,IF(B2893&lt;3600000,ROUNDDOWN(B2893/4,-3)*2.8-80000,IF(B2893&lt;6600000,ROUNDDOWN(B2893/4,-3)*3.2-440000,IF(B2893&lt;8500000,ROUNDDOWN(B2893*0.9,0)-1100000,B2893-1950000)))))),0)</f>
        <v/>
      </c>
      <c r="N2893" s="18">
        <f>IF(M2893&gt;23500000,NA(),IF(C2893&gt;=2026,IF(M2893&lt;=4890000,1040000,IF(M2893&lt;=6550000,670000,620000)),IF(M2893&lt;=1320000,950000,IF(M2893&lt;=3360000,880000,IF(M2893&lt;=4890000,680000,IF(M2893&lt;=6550000,630000,580000))))))</f>
        <v/>
      </c>
      <c r="O2893" s="18">
        <f>IF(F2893&lt;=0,IF(AND(D2893="はい",C2893&gt;=2026,C2893&lt;=2027),IF(E2893&lt;=0,0,IF(E2893&lt;=30000,E2893,IF(E2893&lt;=60000,ROUNDUP(E2893/2,0)+15000,IF(E2893&lt;=120000,ROUNDUP(E2893/4,0)+30000,60000)))),IF(E2893&lt;=0,0,IF(E2893&lt;=20000,E2893,IF(E2893&lt;=40000,ROUNDUP(E2893/2,0)+10000,IF(E2893&lt;=80000,ROUNDUP(E2893/4,0)+20000,40000))))),IF(E2893&lt;=0,IF(F2893&lt;=0,0,IF(F2893&lt;=25000,F2893,IF(F2893&lt;=50000,ROUNDUP(F2893/2,0)+12500,IF(F2893&lt;=100000,ROUNDUP(F2893/4,0)+25000,50000)))),MAX(IF(F2893&lt;=0,0,IF(F2893&lt;=25000,F2893,IF(F2893&lt;=50000,ROUNDUP(F2893/2,0)+12500,IF(F2893&lt;=100000,ROUNDUP(F2893/4,0)+25000,50000)))),MIN(IF(AND(D2893="はい",C2893&gt;=2026,C2893&lt;=2027),IF(E2893&lt;=0,0,IF(E2893&lt;=30000,E2893,IF(E2893&lt;=60000,ROUNDUP(E2893/2,0)+15000,IF(E2893&lt;=120000,ROUNDUP(E2893/4,0)+30000,60000)))),IF(E2893&lt;=0,0,IF(E2893&lt;=20000,E2893,IF(E2893&lt;=40000,ROUNDUP(E2893/2,0)+10000,IF(E2893&lt;=80000,ROUNDUP(E2893/4,0)+20000,40000)))))+IF(F2893&lt;=0,0,IF(F2893&lt;=25000,F2893,IF(F2893&lt;=50000,ROUNDUP(F2893/2,0)+12500,IF(F2893&lt;=100000,ROUNDUP(F2893/4,0)+25000,50000)))),IF(AND(D2893="はい",C2893&gt;=2026,C2893&lt;=2027),60000,40000)))))</f>
        <v/>
      </c>
      <c r="P2893" s="18">
        <f>IF(G2893&lt;=0,0,IF(G2893&lt;=20000,G2893,IF(G2893&lt;=40000,ROUNDUP(G2893/2,0)+10000,IF(G2893&lt;=80000,ROUNDUP(G2893/4,0)+20000,40000))))</f>
        <v/>
      </c>
      <c r="Q2893" s="18">
        <f>IF(I2893&lt;=0,IF(H2893&lt;=0,0,IF(H2893&lt;=20000,H2893,IF(H2893&lt;=40000,ROUNDUP(H2893/2,0)+10000,IF(H2893&lt;=80000,ROUNDUP(H2893/4,0)+20000,40000)))),IF(H2893&lt;=0,IF(I2893&lt;=0,0,IF(I2893&lt;=25000,I2893,IF(I2893&lt;=50000,ROUNDUP(I2893/2,0)+12500,IF(I2893&lt;=100000,ROUNDUP(I2893/4,0)+25000,50000)))),MAX(IF(I2893&lt;=0,0,IF(I2893&lt;=25000,I2893,IF(I2893&lt;=50000,ROUNDUP(I2893/2,0)+12500,IF(I2893&lt;=100000,ROUNDUP(I2893/4,0)+25000,50000)))),MIN(IF(H2893&lt;=0,0,IF(H2893&lt;=20000,H2893,IF(H2893&lt;=40000,ROUNDUP(H2893/2,0)+10000,IF(H2893&lt;=80000,ROUNDUP(H2893/4,0)+20000,40000))))+IF(I2893&lt;=0,0,IF(I2893&lt;=25000,I2893,IF(I2893&lt;=50000,ROUNDUP(I2893/2,0)+12500,IF(I2893&lt;=100000,ROUNDUP(I2893/4,0)+25000,50000)))),40000))))</f>
        <v/>
      </c>
      <c r="R2893" s="18">
        <f>MIN(120000,O2893+P2893+Q2893)</f>
        <v/>
      </c>
      <c r="S2893" s="18">
        <f>IF(F2893&lt;=0,IF(E2893&lt;=0,0,IF(E2893&lt;=12000,E2893,IF(E2893&lt;=32000,ROUNDUP(E2893/2,0)+6000,IF(E2893&lt;=56000,ROUNDUP(E2893/4,0)+14000,28000)))),IF(E2893&lt;=0,IF(F2893&lt;=0,0,IF(F2893&lt;=15000,F2893,IF(F2893&lt;=40000,ROUNDUP(F2893/2,0)+7500,IF(F2893&lt;=70000,ROUNDUP(F2893/4,0)+17500,35000)))),MAX(IF(F2893&lt;=0,0,IF(F2893&lt;=15000,F2893,IF(F2893&lt;=40000,ROUNDUP(F2893/2,0)+7500,IF(F2893&lt;=70000,ROUNDUP(F2893/4,0)+17500,35000)))),MIN(IF(E2893&lt;=0,0,IF(E2893&lt;=12000,E2893,IF(E2893&lt;=32000,ROUNDUP(E2893/2,0)+6000,IF(E2893&lt;=56000,ROUNDUP(E2893/4,0)+14000,28000))))+IF(F2893&lt;=0,0,IF(F2893&lt;=15000,F2893,IF(F2893&lt;=40000,ROUNDUP(F2893/2,0)+7500,IF(F2893&lt;=70000,ROUNDUP(F2893/4,0)+17500,35000)))),28000))))</f>
        <v/>
      </c>
      <c r="T2893" s="18">
        <f>IF(G2893&lt;=0,0,IF(G2893&lt;=12000,G2893,IF(G2893&lt;=32000,ROUNDUP(G2893/2,0)+6000,IF(G2893&lt;=56000,ROUNDUP(G2893/4,0)+14000,28000))))</f>
        <v/>
      </c>
      <c r="U2893" s="18">
        <f>IF(I2893&lt;=0,IF(H2893&lt;=0,0,IF(H2893&lt;=12000,H2893,IF(H2893&lt;=32000,ROUNDUP(H2893/2,0)+6000,IF(H2893&lt;=56000,ROUNDUP(H2893/4,0)+14000,28000)))),IF(H2893&lt;=0,IF(I2893&lt;=0,0,IF(I2893&lt;=15000,I2893,IF(I2893&lt;=40000,ROUNDUP(I2893/2,0)+7500,IF(I2893&lt;=70000,ROUNDUP(I2893/4,0)+17500,35000)))),MAX(IF(I2893&lt;=0,0,IF(I2893&lt;=15000,I2893,IF(I2893&lt;=40000,ROUNDUP(I2893/2,0)+7500,IF(I2893&lt;=70000,ROUNDUP(I2893/4,0)+17500,35000)))),MIN(IF(H2893&lt;=0,0,IF(H2893&lt;=12000,H2893,IF(H2893&lt;=32000,ROUNDUP(H2893/2,0)+6000,IF(H2893&lt;=56000,ROUNDUP(H2893/4,0)+14000,28000))))+IF(I2893&lt;=0,0,IF(I2893&lt;=15000,I2893,IF(I2893&lt;=40000,ROUNDUP(I2893/2,0)+7500,IF(I2893&lt;=70000,ROUNDUP(I2893/4,0)+17500,35000)))),28000))))</f>
        <v/>
      </c>
      <c r="V2893" s="18">
        <f>MIN(70000,S2893+T2893+U2893)</f>
        <v/>
      </c>
      <c r="W2893" s="18">
        <f>MAX(0,ROUNDDOWN(M2893-J2893-N2893-K2893-0,-3))</f>
        <v/>
      </c>
      <c r="X2893" s="18">
        <f>MAX(0,ROUNDDOWN(M2893-J2893-N2893-K2893-R2893,-3))</f>
        <v/>
      </c>
      <c r="Y2893" s="18">
        <f>IF(W2893&lt;=0,0,ROUNDDOWN((W2893*LOOKUP(W2893,{0,1950001,3300001,6950001,9000001,18000001,40000001},{0.05,0.1,0.2,0.23,0.33,0.4,0.45})-LOOKUP(W2893,{0,1950001,3300001,6950001,9000001,18000001,40000001},{0,97500,427500,636000,1536000,2796000,4796000}))*1.021,-2))</f>
        <v/>
      </c>
      <c r="Z2893" s="18">
        <f>IF(X2893&lt;=0,0,ROUNDDOWN((X2893*LOOKUP(X2893,{0,1950001,3300001,6950001,9000001,18000001,40000001},{0.05,0.1,0.2,0.23,0.33,0.4,0.45})-LOOKUP(X2893,{0,1950001,3300001,6950001,9000001,18000001,40000001},{0,97500,427500,636000,1536000,2796000,4796000}))*1.021,-2))</f>
        <v/>
      </c>
      <c r="AA2893" s="18">
        <f>MAX(0,ROUNDDOWN(M2893-J2893-430000-L2893-0,-3))</f>
        <v/>
      </c>
      <c r="AB2893" s="18">
        <f>MAX(0,ROUNDDOWN(M2893-J2893-430000-L2893-V2893,-3))</f>
        <v/>
      </c>
      <c r="AC2893" s="18">
        <f>IF(M2893&lt;=450000,0,MAX(0,ROUNDDOWN(AA2893*0.06-MIN(50000,AA2893)*0.03,-2))+MAX(0,ROUNDDOWN(AA2893*0.04-MIN(50000,AA2893)*0.02,-2)))</f>
        <v/>
      </c>
      <c r="AD2893" s="18">
        <f>IF(M2893&lt;=450000,0,MAX(0,ROUNDDOWN(AB2893*0.06-MIN(50000,AB2893)*0.03,-2))+MAX(0,ROUNDDOWN(AB2893*0.04-MIN(50000,AB2893)*0.02,-2)))</f>
        <v/>
      </c>
      <c r="AE2893" s="18">
        <f>Y2893-Z2893</f>
        <v/>
      </c>
      <c r="AF2893" s="18">
        <f>AC2893-AD2893</f>
        <v/>
      </c>
      <c r="AG2893" s="18">
        <f>AE2893+AF2893</f>
        <v/>
      </c>
      <c r="AH2893" s="20">
        <f>IF(W2893&lt;=0,0,LOOKUP(W2893,{0,1950001,3300001,6950001,9000001,18000001,40000001},{0.05,0.1,0.2,0.23,0.33,0.4,0.45}))</f>
        <v/>
      </c>
    </row>
    <row r="2894">
      <c r="A2894" t="inlineStr">
        <is>
          <t>1万円刻み 特例あり一般12万円</t>
        </is>
      </c>
      <c r="B2894" s="18">
        <f>'4_1万円刻み'!$A$938</f>
        <v/>
      </c>
      <c r="C2894" s="19" t="n">
        <v>2026</v>
      </c>
      <c r="D2894" t="inlineStr">
        <is>
          <t>はい</t>
        </is>
      </c>
      <c r="E2894" s="18" t="n">
        <v>120000</v>
      </c>
      <c r="F2894" s="18" t="n">
        <v>0</v>
      </c>
      <c r="G2894" s="18" t="n">
        <v>0</v>
      </c>
      <c r="H2894" s="18" t="n">
        <v>0</v>
      </c>
      <c r="I2894" s="18" t="n">
        <v>0</v>
      </c>
      <c r="J2894" s="18">
        <f>ROUND(MIN(B2894/12,650000)*12*0.0915+MIN(B2894/12,1390000)*12*(0.0504+0)+B2894*0.005,0)</f>
        <v/>
      </c>
      <c r="K2894" s="18" t="n">
        <v>0</v>
      </c>
      <c r="L2894" s="18" t="n">
        <v>0</v>
      </c>
      <c r="M2894" s="18">
        <f>ROUND(IF(C2894&gt;=2026,IF(B2894&lt;741000,0,IF(B2894&lt;2191000,B2894-740000,IF(B2894&lt;2193000,1451000,IF(B2894&lt;2196000,1453000,IF(B2894&lt;2200000,1456000,IF(B2894&lt;3600000,ROUNDDOWN(B2894/4,-3)*2.8-80000,IF(B2894&lt;6600000,ROUNDDOWN(B2894/4,-3)*3.2-440000,IF(B2894&lt;8500000,ROUNDDOWN(B2894*0.9,0)-1100000,B2894-1950000)))))))),IF(B2894&lt;651000,0,IF(B2894&lt;1900000,B2894-650000,IF(B2894&lt;3600000,ROUNDDOWN(B2894/4,-3)*2.8-80000,IF(B2894&lt;6600000,ROUNDDOWN(B2894/4,-3)*3.2-440000,IF(B2894&lt;8500000,ROUNDDOWN(B2894*0.9,0)-1100000,B2894-1950000)))))),0)</f>
        <v/>
      </c>
      <c r="N2894" s="18">
        <f>IF(M2894&gt;23500000,NA(),IF(C2894&gt;=2026,IF(M2894&lt;=4890000,1040000,IF(M2894&lt;=6550000,670000,620000)),IF(M2894&lt;=1320000,950000,IF(M2894&lt;=3360000,880000,IF(M2894&lt;=4890000,680000,IF(M2894&lt;=6550000,630000,580000))))))</f>
        <v/>
      </c>
      <c r="O2894" s="18">
        <f>IF(F2894&lt;=0,IF(AND(D2894="はい",C2894&gt;=2026,C2894&lt;=2027),IF(E2894&lt;=0,0,IF(E2894&lt;=30000,E2894,IF(E2894&lt;=60000,ROUNDUP(E2894/2,0)+15000,IF(E2894&lt;=120000,ROUNDUP(E2894/4,0)+30000,60000)))),IF(E2894&lt;=0,0,IF(E2894&lt;=20000,E2894,IF(E2894&lt;=40000,ROUNDUP(E2894/2,0)+10000,IF(E2894&lt;=80000,ROUNDUP(E2894/4,0)+20000,40000))))),IF(E2894&lt;=0,IF(F2894&lt;=0,0,IF(F2894&lt;=25000,F2894,IF(F2894&lt;=50000,ROUNDUP(F2894/2,0)+12500,IF(F2894&lt;=100000,ROUNDUP(F2894/4,0)+25000,50000)))),MAX(IF(F2894&lt;=0,0,IF(F2894&lt;=25000,F2894,IF(F2894&lt;=50000,ROUNDUP(F2894/2,0)+12500,IF(F2894&lt;=100000,ROUNDUP(F2894/4,0)+25000,50000)))),MIN(IF(AND(D2894="はい",C2894&gt;=2026,C2894&lt;=2027),IF(E2894&lt;=0,0,IF(E2894&lt;=30000,E2894,IF(E2894&lt;=60000,ROUNDUP(E2894/2,0)+15000,IF(E2894&lt;=120000,ROUNDUP(E2894/4,0)+30000,60000)))),IF(E2894&lt;=0,0,IF(E2894&lt;=20000,E2894,IF(E2894&lt;=40000,ROUNDUP(E2894/2,0)+10000,IF(E2894&lt;=80000,ROUNDUP(E2894/4,0)+20000,40000)))))+IF(F2894&lt;=0,0,IF(F2894&lt;=25000,F2894,IF(F2894&lt;=50000,ROUNDUP(F2894/2,0)+12500,IF(F2894&lt;=100000,ROUNDUP(F2894/4,0)+25000,50000)))),IF(AND(D2894="はい",C2894&gt;=2026,C2894&lt;=2027),60000,40000)))))</f>
        <v/>
      </c>
      <c r="P2894" s="18">
        <f>IF(G2894&lt;=0,0,IF(G2894&lt;=20000,G2894,IF(G2894&lt;=40000,ROUNDUP(G2894/2,0)+10000,IF(G2894&lt;=80000,ROUNDUP(G2894/4,0)+20000,40000))))</f>
        <v/>
      </c>
      <c r="Q2894" s="18">
        <f>IF(I2894&lt;=0,IF(H2894&lt;=0,0,IF(H2894&lt;=20000,H2894,IF(H2894&lt;=40000,ROUNDUP(H2894/2,0)+10000,IF(H2894&lt;=80000,ROUNDUP(H2894/4,0)+20000,40000)))),IF(H2894&lt;=0,IF(I2894&lt;=0,0,IF(I2894&lt;=25000,I2894,IF(I2894&lt;=50000,ROUNDUP(I2894/2,0)+12500,IF(I2894&lt;=100000,ROUNDUP(I2894/4,0)+25000,50000)))),MAX(IF(I2894&lt;=0,0,IF(I2894&lt;=25000,I2894,IF(I2894&lt;=50000,ROUNDUP(I2894/2,0)+12500,IF(I2894&lt;=100000,ROUNDUP(I2894/4,0)+25000,50000)))),MIN(IF(H2894&lt;=0,0,IF(H2894&lt;=20000,H2894,IF(H2894&lt;=40000,ROUNDUP(H2894/2,0)+10000,IF(H2894&lt;=80000,ROUNDUP(H2894/4,0)+20000,40000))))+IF(I2894&lt;=0,0,IF(I2894&lt;=25000,I2894,IF(I2894&lt;=50000,ROUNDUP(I2894/2,0)+12500,IF(I2894&lt;=100000,ROUNDUP(I2894/4,0)+25000,50000)))),40000))))</f>
        <v/>
      </c>
      <c r="R2894" s="18">
        <f>MIN(120000,O2894+P2894+Q2894)</f>
        <v/>
      </c>
      <c r="S2894" s="18">
        <f>IF(F2894&lt;=0,IF(E2894&lt;=0,0,IF(E2894&lt;=12000,E2894,IF(E2894&lt;=32000,ROUNDUP(E2894/2,0)+6000,IF(E2894&lt;=56000,ROUNDUP(E2894/4,0)+14000,28000)))),IF(E2894&lt;=0,IF(F2894&lt;=0,0,IF(F2894&lt;=15000,F2894,IF(F2894&lt;=40000,ROUNDUP(F2894/2,0)+7500,IF(F2894&lt;=70000,ROUNDUP(F2894/4,0)+17500,35000)))),MAX(IF(F2894&lt;=0,0,IF(F2894&lt;=15000,F2894,IF(F2894&lt;=40000,ROUNDUP(F2894/2,0)+7500,IF(F2894&lt;=70000,ROUNDUP(F2894/4,0)+17500,35000)))),MIN(IF(E2894&lt;=0,0,IF(E2894&lt;=12000,E2894,IF(E2894&lt;=32000,ROUNDUP(E2894/2,0)+6000,IF(E2894&lt;=56000,ROUNDUP(E2894/4,0)+14000,28000))))+IF(F2894&lt;=0,0,IF(F2894&lt;=15000,F2894,IF(F2894&lt;=40000,ROUNDUP(F2894/2,0)+7500,IF(F2894&lt;=70000,ROUNDUP(F2894/4,0)+17500,35000)))),28000))))</f>
        <v/>
      </c>
      <c r="T2894" s="18">
        <f>IF(G2894&lt;=0,0,IF(G2894&lt;=12000,G2894,IF(G2894&lt;=32000,ROUNDUP(G2894/2,0)+6000,IF(G2894&lt;=56000,ROUNDUP(G2894/4,0)+14000,28000))))</f>
        <v/>
      </c>
      <c r="U2894" s="18">
        <f>IF(I2894&lt;=0,IF(H2894&lt;=0,0,IF(H2894&lt;=12000,H2894,IF(H2894&lt;=32000,ROUNDUP(H2894/2,0)+6000,IF(H2894&lt;=56000,ROUNDUP(H2894/4,0)+14000,28000)))),IF(H2894&lt;=0,IF(I2894&lt;=0,0,IF(I2894&lt;=15000,I2894,IF(I2894&lt;=40000,ROUNDUP(I2894/2,0)+7500,IF(I2894&lt;=70000,ROUNDUP(I2894/4,0)+17500,35000)))),MAX(IF(I2894&lt;=0,0,IF(I2894&lt;=15000,I2894,IF(I2894&lt;=40000,ROUNDUP(I2894/2,0)+7500,IF(I2894&lt;=70000,ROUNDUP(I2894/4,0)+17500,35000)))),MIN(IF(H2894&lt;=0,0,IF(H2894&lt;=12000,H2894,IF(H2894&lt;=32000,ROUNDUP(H2894/2,0)+6000,IF(H2894&lt;=56000,ROUNDUP(H2894/4,0)+14000,28000))))+IF(I2894&lt;=0,0,IF(I2894&lt;=15000,I2894,IF(I2894&lt;=40000,ROUNDUP(I2894/2,0)+7500,IF(I2894&lt;=70000,ROUNDUP(I2894/4,0)+17500,35000)))),28000))))</f>
        <v/>
      </c>
      <c r="V2894" s="18">
        <f>MIN(70000,S2894+T2894+U2894)</f>
        <v/>
      </c>
      <c r="W2894" s="18">
        <f>MAX(0,ROUNDDOWN(M2894-J2894-N2894-K2894-0,-3))</f>
        <v/>
      </c>
      <c r="X2894" s="18">
        <f>MAX(0,ROUNDDOWN(M2894-J2894-N2894-K2894-R2894,-3))</f>
        <v/>
      </c>
      <c r="Y2894" s="18">
        <f>IF(W2894&lt;=0,0,ROUNDDOWN((W2894*LOOKUP(W2894,{0,1950001,3300001,6950001,9000001,18000001,40000001},{0.05,0.1,0.2,0.23,0.33,0.4,0.45})-LOOKUP(W2894,{0,1950001,3300001,6950001,9000001,18000001,40000001},{0,97500,427500,636000,1536000,2796000,4796000}))*1.021,-2))</f>
        <v/>
      </c>
      <c r="Z2894" s="18">
        <f>IF(X2894&lt;=0,0,ROUNDDOWN((X2894*LOOKUP(X2894,{0,1950001,3300001,6950001,9000001,18000001,40000001},{0.05,0.1,0.2,0.23,0.33,0.4,0.45})-LOOKUP(X2894,{0,1950001,3300001,6950001,9000001,18000001,40000001},{0,97500,427500,636000,1536000,2796000,4796000}))*1.021,-2))</f>
        <v/>
      </c>
      <c r="AA2894" s="18">
        <f>MAX(0,ROUNDDOWN(M2894-J2894-430000-L2894-0,-3))</f>
        <v/>
      </c>
      <c r="AB2894" s="18">
        <f>MAX(0,ROUNDDOWN(M2894-J2894-430000-L2894-V2894,-3))</f>
        <v/>
      </c>
      <c r="AC2894" s="18">
        <f>IF(M2894&lt;=450000,0,MAX(0,ROUNDDOWN(AA2894*0.06-MIN(50000,AA2894)*0.03,-2))+MAX(0,ROUNDDOWN(AA2894*0.04-MIN(50000,AA2894)*0.02,-2)))</f>
        <v/>
      </c>
      <c r="AD2894" s="18">
        <f>IF(M2894&lt;=450000,0,MAX(0,ROUNDDOWN(AB2894*0.06-MIN(50000,AB2894)*0.03,-2))+MAX(0,ROUNDDOWN(AB2894*0.04-MIN(50000,AB2894)*0.02,-2)))</f>
        <v/>
      </c>
      <c r="AE2894" s="18">
        <f>Y2894-Z2894</f>
        <v/>
      </c>
      <c r="AF2894" s="18">
        <f>AC2894-AD2894</f>
        <v/>
      </c>
      <c r="AG2894" s="18">
        <f>AE2894+AF2894</f>
        <v/>
      </c>
      <c r="AH2894" s="20">
        <f>IF(W2894&lt;=0,0,LOOKUP(W2894,{0,1950001,3300001,6950001,9000001,18000001,40000001},{0.05,0.1,0.2,0.23,0.33,0.4,0.45}))</f>
        <v/>
      </c>
    </row>
    <row r="2895">
      <c r="A2895" t="inlineStr">
        <is>
          <t>1万円刻み 3区分8万円ずつ</t>
        </is>
      </c>
      <c r="B2895" s="18">
        <f>'4_1万円刻み'!$A$939</f>
        <v/>
      </c>
      <c r="C2895" s="19" t="n">
        <v>2026</v>
      </c>
      <c r="D2895" t="inlineStr">
        <is>
          <t>いいえ</t>
        </is>
      </c>
      <c r="E2895" s="18" t="n">
        <v>80000</v>
      </c>
      <c r="F2895" s="18" t="n">
        <v>0</v>
      </c>
      <c r="G2895" s="18" t="n">
        <v>80000</v>
      </c>
      <c r="H2895" s="18" t="n">
        <v>80000</v>
      </c>
      <c r="I2895" s="18" t="n">
        <v>0</v>
      </c>
      <c r="J2895" s="18">
        <f>ROUND(MIN(B2895/12,650000)*12*0.0915+MIN(B2895/12,1390000)*12*(0.0504+0)+B2895*0.005,0)</f>
        <v/>
      </c>
      <c r="K2895" s="18" t="n">
        <v>0</v>
      </c>
      <c r="L2895" s="18" t="n">
        <v>0</v>
      </c>
      <c r="M2895" s="18">
        <f>ROUND(IF(C2895&gt;=2026,IF(B2895&lt;741000,0,IF(B2895&lt;2191000,B2895-740000,IF(B2895&lt;2193000,1451000,IF(B2895&lt;2196000,1453000,IF(B2895&lt;2200000,1456000,IF(B2895&lt;3600000,ROUNDDOWN(B2895/4,-3)*2.8-80000,IF(B2895&lt;6600000,ROUNDDOWN(B2895/4,-3)*3.2-440000,IF(B2895&lt;8500000,ROUNDDOWN(B2895*0.9,0)-1100000,B2895-1950000)))))))),IF(B2895&lt;651000,0,IF(B2895&lt;1900000,B2895-650000,IF(B2895&lt;3600000,ROUNDDOWN(B2895/4,-3)*2.8-80000,IF(B2895&lt;6600000,ROUNDDOWN(B2895/4,-3)*3.2-440000,IF(B2895&lt;8500000,ROUNDDOWN(B2895*0.9,0)-1100000,B2895-1950000)))))),0)</f>
        <v/>
      </c>
      <c r="N2895" s="18">
        <f>IF(M2895&gt;23500000,NA(),IF(C2895&gt;=2026,IF(M2895&lt;=4890000,1040000,IF(M2895&lt;=6550000,670000,620000)),IF(M2895&lt;=1320000,950000,IF(M2895&lt;=3360000,880000,IF(M2895&lt;=4890000,680000,IF(M2895&lt;=6550000,630000,580000))))))</f>
        <v/>
      </c>
      <c r="O2895" s="18">
        <f>IF(F2895&lt;=0,IF(AND(D2895="はい",C2895&gt;=2026,C2895&lt;=2027),IF(E2895&lt;=0,0,IF(E2895&lt;=30000,E2895,IF(E2895&lt;=60000,ROUNDUP(E2895/2,0)+15000,IF(E2895&lt;=120000,ROUNDUP(E2895/4,0)+30000,60000)))),IF(E2895&lt;=0,0,IF(E2895&lt;=20000,E2895,IF(E2895&lt;=40000,ROUNDUP(E2895/2,0)+10000,IF(E2895&lt;=80000,ROUNDUP(E2895/4,0)+20000,40000))))),IF(E2895&lt;=0,IF(F2895&lt;=0,0,IF(F2895&lt;=25000,F2895,IF(F2895&lt;=50000,ROUNDUP(F2895/2,0)+12500,IF(F2895&lt;=100000,ROUNDUP(F2895/4,0)+25000,50000)))),MAX(IF(F2895&lt;=0,0,IF(F2895&lt;=25000,F2895,IF(F2895&lt;=50000,ROUNDUP(F2895/2,0)+12500,IF(F2895&lt;=100000,ROUNDUP(F2895/4,0)+25000,50000)))),MIN(IF(AND(D2895="はい",C2895&gt;=2026,C2895&lt;=2027),IF(E2895&lt;=0,0,IF(E2895&lt;=30000,E2895,IF(E2895&lt;=60000,ROUNDUP(E2895/2,0)+15000,IF(E2895&lt;=120000,ROUNDUP(E2895/4,0)+30000,60000)))),IF(E2895&lt;=0,0,IF(E2895&lt;=20000,E2895,IF(E2895&lt;=40000,ROUNDUP(E2895/2,0)+10000,IF(E2895&lt;=80000,ROUNDUP(E2895/4,0)+20000,40000)))))+IF(F2895&lt;=0,0,IF(F2895&lt;=25000,F2895,IF(F2895&lt;=50000,ROUNDUP(F2895/2,0)+12500,IF(F2895&lt;=100000,ROUNDUP(F2895/4,0)+25000,50000)))),IF(AND(D2895="はい",C2895&gt;=2026,C2895&lt;=2027),60000,40000)))))</f>
        <v/>
      </c>
      <c r="P2895" s="18">
        <f>IF(G2895&lt;=0,0,IF(G2895&lt;=20000,G2895,IF(G2895&lt;=40000,ROUNDUP(G2895/2,0)+10000,IF(G2895&lt;=80000,ROUNDUP(G2895/4,0)+20000,40000))))</f>
        <v/>
      </c>
      <c r="Q2895" s="18">
        <f>IF(I2895&lt;=0,IF(H2895&lt;=0,0,IF(H2895&lt;=20000,H2895,IF(H2895&lt;=40000,ROUNDUP(H2895/2,0)+10000,IF(H2895&lt;=80000,ROUNDUP(H2895/4,0)+20000,40000)))),IF(H2895&lt;=0,IF(I2895&lt;=0,0,IF(I2895&lt;=25000,I2895,IF(I2895&lt;=50000,ROUNDUP(I2895/2,0)+12500,IF(I2895&lt;=100000,ROUNDUP(I2895/4,0)+25000,50000)))),MAX(IF(I2895&lt;=0,0,IF(I2895&lt;=25000,I2895,IF(I2895&lt;=50000,ROUNDUP(I2895/2,0)+12500,IF(I2895&lt;=100000,ROUNDUP(I2895/4,0)+25000,50000)))),MIN(IF(H2895&lt;=0,0,IF(H2895&lt;=20000,H2895,IF(H2895&lt;=40000,ROUNDUP(H2895/2,0)+10000,IF(H2895&lt;=80000,ROUNDUP(H2895/4,0)+20000,40000))))+IF(I2895&lt;=0,0,IF(I2895&lt;=25000,I2895,IF(I2895&lt;=50000,ROUNDUP(I2895/2,0)+12500,IF(I2895&lt;=100000,ROUNDUP(I2895/4,0)+25000,50000)))),40000))))</f>
        <v/>
      </c>
      <c r="R2895" s="18">
        <f>MIN(120000,O2895+P2895+Q2895)</f>
        <v/>
      </c>
      <c r="S2895" s="18">
        <f>IF(F2895&lt;=0,IF(E2895&lt;=0,0,IF(E2895&lt;=12000,E2895,IF(E2895&lt;=32000,ROUNDUP(E2895/2,0)+6000,IF(E2895&lt;=56000,ROUNDUP(E2895/4,0)+14000,28000)))),IF(E2895&lt;=0,IF(F2895&lt;=0,0,IF(F2895&lt;=15000,F2895,IF(F2895&lt;=40000,ROUNDUP(F2895/2,0)+7500,IF(F2895&lt;=70000,ROUNDUP(F2895/4,0)+17500,35000)))),MAX(IF(F2895&lt;=0,0,IF(F2895&lt;=15000,F2895,IF(F2895&lt;=40000,ROUNDUP(F2895/2,0)+7500,IF(F2895&lt;=70000,ROUNDUP(F2895/4,0)+17500,35000)))),MIN(IF(E2895&lt;=0,0,IF(E2895&lt;=12000,E2895,IF(E2895&lt;=32000,ROUNDUP(E2895/2,0)+6000,IF(E2895&lt;=56000,ROUNDUP(E2895/4,0)+14000,28000))))+IF(F2895&lt;=0,0,IF(F2895&lt;=15000,F2895,IF(F2895&lt;=40000,ROUNDUP(F2895/2,0)+7500,IF(F2895&lt;=70000,ROUNDUP(F2895/4,0)+17500,35000)))),28000))))</f>
        <v/>
      </c>
      <c r="T2895" s="18">
        <f>IF(G2895&lt;=0,0,IF(G2895&lt;=12000,G2895,IF(G2895&lt;=32000,ROUNDUP(G2895/2,0)+6000,IF(G2895&lt;=56000,ROUNDUP(G2895/4,0)+14000,28000))))</f>
        <v/>
      </c>
      <c r="U2895" s="18">
        <f>IF(I2895&lt;=0,IF(H2895&lt;=0,0,IF(H2895&lt;=12000,H2895,IF(H2895&lt;=32000,ROUNDUP(H2895/2,0)+6000,IF(H2895&lt;=56000,ROUNDUP(H2895/4,0)+14000,28000)))),IF(H2895&lt;=0,IF(I2895&lt;=0,0,IF(I2895&lt;=15000,I2895,IF(I2895&lt;=40000,ROUNDUP(I2895/2,0)+7500,IF(I2895&lt;=70000,ROUNDUP(I2895/4,0)+17500,35000)))),MAX(IF(I2895&lt;=0,0,IF(I2895&lt;=15000,I2895,IF(I2895&lt;=40000,ROUNDUP(I2895/2,0)+7500,IF(I2895&lt;=70000,ROUNDUP(I2895/4,0)+17500,35000)))),MIN(IF(H2895&lt;=0,0,IF(H2895&lt;=12000,H2895,IF(H2895&lt;=32000,ROUNDUP(H2895/2,0)+6000,IF(H2895&lt;=56000,ROUNDUP(H2895/4,0)+14000,28000))))+IF(I2895&lt;=0,0,IF(I2895&lt;=15000,I2895,IF(I2895&lt;=40000,ROUNDUP(I2895/2,0)+7500,IF(I2895&lt;=70000,ROUNDUP(I2895/4,0)+17500,35000)))),28000))))</f>
        <v/>
      </c>
      <c r="V2895" s="18">
        <f>MIN(70000,S2895+T2895+U2895)</f>
        <v/>
      </c>
      <c r="W2895" s="18">
        <f>MAX(0,ROUNDDOWN(M2895-J2895-N2895-K2895-0,-3))</f>
        <v/>
      </c>
      <c r="X2895" s="18">
        <f>MAX(0,ROUNDDOWN(M2895-J2895-N2895-K2895-R2895,-3))</f>
        <v/>
      </c>
      <c r="Y2895" s="18">
        <f>IF(W2895&lt;=0,0,ROUNDDOWN((W2895*LOOKUP(W2895,{0,1950001,3300001,6950001,9000001,18000001,40000001},{0.05,0.1,0.2,0.23,0.33,0.4,0.45})-LOOKUP(W2895,{0,1950001,3300001,6950001,9000001,18000001,40000001},{0,97500,427500,636000,1536000,2796000,4796000}))*1.021,-2))</f>
        <v/>
      </c>
      <c r="Z2895" s="18">
        <f>IF(X2895&lt;=0,0,ROUNDDOWN((X2895*LOOKUP(X2895,{0,1950001,3300001,6950001,9000001,18000001,40000001},{0.05,0.1,0.2,0.23,0.33,0.4,0.45})-LOOKUP(X2895,{0,1950001,3300001,6950001,9000001,18000001,40000001},{0,97500,427500,636000,1536000,2796000,4796000}))*1.021,-2))</f>
        <v/>
      </c>
      <c r="AA2895" s="18">
        <f>MAX(0,ROUNDDOWN(M2895-J2895-430000-L2895-0,-3))</f>
        <v/>
      </c>
      <c r="AB2895" s="18">
        <f>MAX(0,ROUNDDOWN(M2895-J2895-430000-L2895-V2895,-3))</f>
        <v/>
      </c>
      <c r="AC2895" s="18">
        <f>IF(M2895&lt;=450000,0,MAX(0,ROUNDDOWN(AA2895*0.06-MIN(50000,AA2895)*0.03,-2))+MAX(0,ROUNDDOWN(AA2895*0.04-MIN(50000,AA2895)*0.02,-2)))</f>
        <v/>
      </c>
      <c r="AD2895" s="18">
        <f>IF(M2895&lt;=450000,0,MAX(0,ROUNDDOWN(AB2895*0.06-MIN(50000,AB2895)*0.03,-2))+MAX(0,ROUNDDOWN(AB2895*0.04-MIN(50000,AB2895)*0.02,-2)))</f>
        <v/>
      </c>
      <c r="AE2895" s="18">
        <f>Y2895-Z2895</f>
        <v/>
      </c>
      <c r="AF2895" s="18">
        <f>AC2895-AD2895</f>
        <v/>
      </c>
      <c r="AG2895" s="18">
        <f>AE2895+AF2895</f>
        <v/>
      </c>
      <c r="AH2895" s="20">
        <f>IF(W2895&lt;=0,0,LOOKUP(W2895,{0,1950001,3300001,6950001,9000001,18000001,40000001},{0.05,0.1,0.2,0.23,0.33,0.4,0.45}))</f>
        <v/>
      </c>
    </row>
    <row r="2896">
      <c r="A2896" t="inlineStr">
        <is>
          <t>1万円刻み 一般8万円</t>
        </is>
      </c>
      <c r="B2896" s="18">
        <f>'4_1万円刻み'!$A$939</f>
        <v/>
      </c>
      <c r="C2896" s="19" t="n">
        <v>2026</v>
      </c>
      <c r="D2896" t="inlineStr">
        <is>
          <t>いいえ</t>
        </is>
      </c>
      <c r="E2896" s="18" t="n">
        <v>80000</v>
      </c>
      <c r="F2896" s="18" t="n">
        <v>0</v>
      </c>
      <c r="G2896" s="18" t="n">
        <v>0</v>
      </c>
      <c r="H2896" s="18" t="n">
        <v>0</v>
      </c>
      <c r="I2896" s="18" t="n">
        <v>0</v>
      </c>
      <c r="J2896" s="18">
        <f>ROUND(MIN(B2896/12,650000)*12*0.0915+MIN(B2896/12,1390000)*12*(0.0504+0)+B2896*0.005,0)</f>
        <v/>
      </c>
      <c r="K2896" s="18" t="n">
        <v>0</v>
      </c>
      <c r="L2896" s="18" t="n">
        <v>0</v>
      </c>
      <c r="M2896" s="18">
        <f>ROUND(IF(C2896&gt;=2026,IF(B2896&lt;741000,0,IF(B2896&lt;2191000,B2896-740000,IF(B2896&lt;2193000,1451000,IF(B2896&lt;2196000,1453000,IF(B2896&lt;2200000,1456000,IF(B2896&lt;3600000,ROUNDDOWN(B2896/4,-3)*2.8-80000,IF(B2896&lt;6600000,ROUNDDOWN(B2896/4,-3)*3.2-440000,IF(B2896&lt;8500000,ROUNDDOWN(B2896*0.9,0)-1100000,B2896-1950000)))))))),IF(B2896&lt;651000,0,IF(B2896&lt;1900000,B2896-650000,IF(B2896&lt;3600000,ROUNDDOWN(B2896/4,-3)*2.8-80000,IF(B2896&lt;6600000,ROUNDDOWN(B2896/4,-3)*3.2-440000,IF(B2896&lt;8500000,ROUNDDOWN(B2896*0.9,0)-1100000,B2896-1950000)))))),0)</f>
        <v/>
      </c>
      <c r="N2896" s="18">
        <f>IF(M2896&gt;23500000,NA(),IF(C2896&gt;=2026,IF(M2896&lt;=4890000,1040000,IF(M2896&lt;=6550000,670000,620000)),IF(M2896&lt;=1320000,950000,IF(M2896&lt;=3360000,880000,IF(M2896&lt;=4890000,680000,IF(M2896&lt;=6550000,630000,580000))))))</f>
        <v/>
      </c>
      <c r="O2896" s="18">
        <f>IF(F2896&lt;=0,IF(AND(D2896="はい",C2896&gt;=2026,C2896&lt;=2027),IF(E2896&lt;=0,0,IF(E2896&lt;=30000,E2896,IF(E2896&lt;=60000,ROUNDUP(E2896/2,0)+15000,IF(E2896&lt;=120000,ROUNDUP(E2896/4,0)+30000,60000)))),IF(E2896&lt;=0,0,IF(E2896&lt;=20000,E2896,IF(E2896&lt;=40000,ROUNDUP(E2896/2,0)+10000,IF(E2896&lt;=80000,ROUNDUP(E2896/4,0)+20000,40000))))),IF(E2896&lt;=0,IF(F2896&lt;=0,0,IF(F2896&lt;=25000,F2896,IF(F2896&lt;=50000,ROUNDUP(F2896/2,0)+12500,IF(F2896&lt;=100000,ROUNDUP(F2896/4,0)+25000,50000)))),MAX(IF(F2896&lt;=0,0,IF(F2896&lt;=25000,F2896,IF(F2896&lt;=50000,ROUNDUP(F2896/2,0)+12500,IF(F2896&lt;=100000,ROUNDUP(F2896/4,0)+25000,50000)))),MIN(IF(AND(D2896="はい",C2896&gt;=2026,C2896&lt;=2027),IF(E2896&lt;=0,0,IF(E2896&lt;=30000,E2896,IF(E2896&lt;=60000,ROUNDUP(E2896/2,0)+15000,IF(E2896&lt;=120000,ROUNDUP(E2896/4,0)+30000,60000)))),IF(E2896&lt;=0,0,IF(E2896&lt;=20000,E2896,IF(E2896&lt;=40000,ROUNDUP(E2896/2,0)+10000,IF(E2896&lt;=80000,ROUNDUP(E2896/4,0)+20000,40000)))))+IF(F2896&lt;=0,0,IF(F2896&lt;=25000,F2896,IF(F2896&lt;=50000,ROUNDUP(F2896/2,0)+12500,IF(F2896&lt;=100000,ROUNDUP(F2896/4,0)+25000,50000)))),IF(AND(D2896="はい",C2896&gt;=2026,C2896&lt;=2027),60000,40000)))))</f>
        <v/>
      </c>
      <c r="P2896" s="18">
        <f>IF(G2896&lt;=0,0,IF(G2896&lt;=20000,G2896,IF(G2896&lt;=40000,ROUNDUP(G2896/2,0)+10000,IF(G2896&lt;=80000,ROUNDUP(G2896/4,0)+20000,40000))))</f>
        <v/>
      </c>
      <c r="Q2896" s="18">
        <f>IF(I2896&lt;=0,IF(H2896&lt;=0,0,IF(H2896&lt;=20000,H2896,IF(H2896&lt;=40000,ROUNDUP(H2896/2,0)+10000,IF(H2896&lt;=80000,ROUNDUP(H2896/4,0)+20000,40000)))),IF(H2896&lt;=0,IF(I2896&lt;=0,0,IF(I2896&lt;=25000,I2896,IF(I2896&lt;=50000,ROUNDUP(I2896/2,0)+12500,IF(I2896&lt;=100000,ROUNDUP(I2896/4,0)+25000,50000)))),MAX(IF(I2896&lt;=0,0,IF(I2896&lt;=25000,I2896,IF(I2896&lt;=50000,ROUNDUP(I2896/2,0)+12500,IF(I2896&lt;=100000,ROUNDUP(I2896/4,0)+25000,50000)))),MIN(IF(H2896&lt;=0,0,IF(H2896&lt;=20000,H2896,IF(H2896&lt;=40000,ROUNDUP(H2896/2,0)+10000,IF(H2896&lt;=80000,ROUNDUP(H2896/4,0)+20000,40000))))+IF(I2896&lt;=0,0,IF(I2896&lt;=25000,I2896,IF(I2896&lt;=50000,ROUNDUP(I2896/2,0)+12500,IF(I2896&lt;=100000,ROUNDUP(I2896/4,0)+25000,50000)))),40000))))</f>
        <v/>
      </c>
      <c r="R2896" s="18">
        <f>MIN(120000,O2896+P2896+Q2896)</f>
        <v/>
      </c>
      <c r="S2896" s="18">
        <f>IF(F2896&lt;=0,IF(E2896&lt;=0,0,IF(E2896&lt;=12000,E2896,IF(E2896&lt;=32000,ROUNDUP(E2896/2,0)+6000,IF(E2896&lt;=56000,ROUNDUP(E2896/4,0)+14000,28000)))),IF(E2896&lt;=0,IF(F2896&lt;=0,0,IF(F2896&lt;=15000,F2896,IF(F2896&lt;=40000,ROUNDUP(F2896/2,0)+7500,IF(F2896&lt;=70000,ROUNDUP(F2896/4,0)+17500,35000)))),MAX(IF(F2896&lt;=0,0,IF(F2896&lt;=15000,F2896,IF(F2896&lt;=40000,ROUNDUP(F2896/2,0)+7500,IF(F2896&lt;=70000,ROUNDUP(F2896/4,0)+17500,35000)))),MIN(IF(E2896&lt;=0,0,IF(E2896&lt;=12000,E2896,IF(E2896&lt;=32000,ROUNDUP(E2896/2,0)+6000,IF(E2896&lt;=56000,ROUNDUP(E2896/4,0)+14000,28000))))+IF(F2896&lt;=0,0,IF(F2896&lt;=15000,F2896,IF(F2896&lt;=40000,ROUNDUP(F2896/2,0)+7500,IF(F2896&lt;=70000,ROUNDUP(F2896/4,0)+17500,35000)))),28000))))</f>
        <v/>
      </c>
      <c r="T2896" s="18">
        <f>IF(G2896&lt;=0,0,IF(G2896&lt;=12000,G2896,IF(G2896&lt;=32000,ROUNDUP(G2896/2,0)+6000,IF(G2896&lt;=56000,ROUNDUP(G2896/4,0)+14000,28000))))</f>
        <v/>
      </c>
      <c r="U2896" s="18">
        <f>IF(I2896&lt;=0,IF(H2896&lt;=0,0,IF(H2896&lt;=12000,H2896,IF(H2896&lt;=32000,ROUNDUP(H2896/2,0)+6000,IF(H2896&lt;=56000,ROUNDUP(H2896/4,0)+14000,28000)))),IF(H2896&lt;=0,IF(I2896&lt;=0,0,IF(I2896&lt;=15000,I2896,IF(I2896&lt;=40000,ROUNDUP(I2896/2,0)+7500,IF(I2896&lt;=70000,ROUNDUP(I2896/4,0)+17500,35000)))),MAX(IF(I2896&lt;=0,0,IF(I2896&lt;=15000,I2896,IF(I2896&lt;=40000,ROUNDUP(I2896/2,0)+7500,IF(I2896&lt;=70000,ROUNDUP(I2896/4,0)+17500,35000)))),MIN(IF(H2896&lt;=0,0,IF(H2896&lt;=12000,H2896,IF(H2896&lt;=32000,ROUNDUP(H2896/2,0)+6000,IF(H2896&lt;=56000,ROUNDUP(H2896/4,0)+14000,28000))))+IF(I2896&lt;=0,0,IF(I2896&lt;=15000,I2896,IF(I2896&lt;=40000,ROUNDUP(I2896/2,0)+7500,IF(I2896&lt;=70000,ROUNDUP(I2896/4,0)+17500,35000)))),28000))))</f>
        <v/>
      </c>
      <c r="V2896" s="18">
        <f>MIN(70000,S2896+T2896+U2896)</f>
        <v/>
      </c>
      <c r="W2896" s="18">
        <f>MAX(0,ROUNDDOWN(M2896-J2896-N2896-K2896-0,-3))</f>
        <v/>
      </c>
      <c r="X2896" s="18">
        <f>MAX(0,ROUNDDOWN(M2896-J2896-N2896-K2896-R2896,-3))</f>
        <v/>
      </c>
      <c r="Y2896" s="18">
        <f>IF(W2896&lt;=0,0,ROUNDDOWN((W2896*LOOKUP(W2896,{0,1950001,3300001,6950001,9000001,18000001,40000001},{0.05,0.1,0.2,0.23,0.33,0.4,0.45})-LOOKUP(W2896,{0,1950001,3300001,6950001,9000001,18000001,40000001},{0,97500,427500,636000,1536000,2796000,4796000}))*1.021,-2))</f>
        <v/>
      </c>
      <c r="Z2896" s="18">
        <f>IF(X2896&lt;=0,0,ROUNDDOWN((X2896*LOOKUP(X2896,{0,1950001,3300001,6950001,9000001,18000001,40000001},{0.05,0.1,0.2,0.23,0.33,0.4,0.45})-LOOKUP(X2896,{0,1950001,3300001,6950001,9000001,18000001,40000001},{0,97500,427500,636000,1536000,2796000,4796000}))*1.021,-2))</f>
        <v/>
      </c>
      <c r="AA2896" s="18">
        <f>MAX(0,ROUNDDOWN(M2896-J2896-430000-L2896-0,-3))</f>
        <v/>
      </c>
      <c r="AB2896" s="18">
        <f>MAX(0,ROUNDDOWN(M2896-J2896-430000-L2896-V2896,-3))</f>
        <v/>
      </c>
      <c r="AC2896" s="18">
        <f>IF(M2896&lt;=450000,0,MAX(0,ROUNDDOWN(AA2896*0.06-MIN(50000,AA2896)*0.03,-2))+MAX(0,ROUNDDOWN(AA2896*0.04-MIN(50000,AA2896)*0.02,-2)))</f>
        <v/>
      </c>
      <c r="AD2896" s="18">
        <f>IF(M2896&lt;=450000,0,MAX(0,ROUNDDOWN(AB2896*0.06-MIN(50000,AB2896)*0.03,-2))+MAX(0,ROUNDDOWN(AB2896*0.04-MIN(50000,AB2896)*0.02,-2)))</f>
        <v/>
      </c>
      <c r="AE2896" s="18">
        <f>Y2896-Z2896</f>
        <v/>
      </c>
      <c r="AF2896" s="18">
        <f>AC2896-AD2896</f>
        <v/>
      </c>
      <c r="AG2896" s="18">
        <f>AE2896+AF2896</f>
        <v/>
      </c>
      <c r="AH2896" s="20">
        <f>IF(W2896&lt;=0,0,LOOKUP(W2896,{0,1950001,3300001,6950001,9000001,18000001,40000001},{0.05,0.1,0.2,0.23,0.33,0.4,0.45}))</f>
        <v/>
      </c>
    </row>
    <row r="2897">
      <c r="A2897" t="inlineStr">
        <is>
          <t>1万円刻み 特例あり一般12万円</t>
        </is>
      </c>
      <c r="B2897" s="18">
        <f>'4_1万円刻み'!$A$939</f>
        <v/>
      </c>
      <c r="C2897" s="19" t="n">
        <v>2026</v>
      </c>
      <c r="D2897" t="inlineStr">
        <is>
          <t>はい</t>
        </is>
      </c>
      <c r="E2897" s="18" t="n">
        <v>120000</v>
      </c>
      <c r="F2897" s="18" t="n">
        <v>0</v>
      </c>
      <c r="G2897" s="18" t="n">
        <v>0</v>
      </c>
      <c r="H2897" s="18" t="n">
        <v>0</v>
      </c>
      <c r="I2897" s="18" t="n">
        <v>0</v>
      </c>
      <c r="J2897" s="18">
        <f>ROUND(MIN(B2897/12,650000)*12*0.0915+MIN(B2897/12,1390000)*12*(0.0504+0)+B2897*0.005,0)</f>
        <v/>
      </c>
      <c r="K2897" s="18" t="n">
        <v>0</v>
      </c>
      <c r="L2897" s="18" t="n">
        <v>0</v>
      </c>
      <c r="M2897" s="18">
        <f>ROUND(IF(C2897&gt;=2026,IF(B2897&lt;741000,0,IF(B2897&lt;2191000,B2897-740000,IF(B2897&lt;2193000,1451000,IF(B2897&lt;2196000,1453000,IF(B2897&lt;2200000,1456000,IF(B2897&lt;3600000,ROUNDDOWN(B2897/4,-3)*2.8-80000,IF(B2897&lt;6600000,ROUNDDOWN(B2897/4,-3)*3.2-440000,IF(B2897&lt;8500000,ROUNDDOWN(B2897*0.9,0)-1100000,B2897-1950000)))))))),IF(B2897&lt;651000,0,IF(B2897&lt;1900000,B2897-650000,IF(B2897&lt;3600000,ROUNDDOWN(B2897/4,-3)*2.8-80000,IF(B2897&lt;6600000,ROUNDDOWN(B2897/4,-3)*3.2-440000,IF(B2897&lt;8500000,ROUNDDOWN(B2897*0.9,0)-1100000,B2897-1950000)))))),0)</f>
        <v/>
      </c>
      <c r="N2897" s="18">
        <f>IF(M2897&gt;23500000,NA(),IF(C2897&gt;=2026,IF(M2897&lt;=4890000,1040000,IF(M2897&lt;=6550000,670000,620000)),IF(M2897&lt;=1320000,950000,IF(M2897&lt;=3360000,880000,IF(M2897&lt;=4890000,680000,IF(M2897&lt;=6550000,630000,580000))))))</f>
        <v/>
      </c>
      <c r="O2897" s="18">
        <f>IF(F2897&lt;=0,IF(AND(D2897="はい",C2897&gt;=2026,C2897&lt;=2027),IF(E2897&lt;=0,0,IF(E2897&lt;=30000,E2897,IF(E2897&lt;=60000,ROUNDUP(E2897/2,0)+15000,IF(E2897&lt;=120000,ROUNDUP(E2897/4,0)+30000,60000)))),IF(E2897&lt;=0,0,IF(E2897&lt;=20000,E2897,IF(E2897&lt;=40000,ROUNDUP(E2897/2,0)+10000,IF(E2897&lt;=80000,ROUNDUP(E2897/4,0)+20000,40000))))),IF(E2897&lt;=0,IF(F2897&lt;=0,0,IF(F2897&lt;=25000,F2897,IF(F2897&lt;=50000,ROUNDUP(F2897/2,0)+12500,IF(F2897&lt;=100000,ROUNDUP(F2897/4,0)+25000,50000)))),MAX(IF(F2897&lt;=0,0,IF(F2897&lt;=25000,F2897,IF(F2897&lt;=50000,ROUNDUP(F2897/2,0)+12500,IF(F2897&lt;=100000,ROUNDUP(F2897/4,0)+25000,50000)))),MIN(IF(AND(D2897="はい",C2897&gt;=2026,C2897&lt;=2027),IF(E2897&lt;=0,0,IF(E2897&lt;=30000,E2897,IF(E2897&lt;=60000,ROUNDUP(E2897/2,0)+15000,IF(E2897&lt;=120000,ROUNDUP(E2897/4,0)+30000,60000)))),IF(E2897&lt;=0,0,IF(E2897&lt;=20000,E2897,IF(E2897&lt;=40000,ROUNDUP(E2897/2,0)+10000,IF(E2897&lt;=80000,ROUNDUP(E2897/4,0)+20000,40000)))))+IF(F2897&lt;=0,0,IF(F2897&lt;=25000,F2897,IF(F2897&lt;=50000,ROUNDUP(F2897/2,0)+12500,IF(F2897&lt;=100000,ROUNDUP(F2897/4,0)+25000,50000)))),IF(AND(D2897="はい",C2897&gt;=2026,C2897&lt;=2027),60000,40000)))))</f>
        <v/>
      </c>
      <c r="P2897" s="18">
        <f>IF(G2897&lt;=0,0,IF(G2897&lt;=20000,G2897,IF(G2897&lt;=40000,ROUNDUP(G2897/2,0)+10000,IF(G2897&lt;=80000,ROUNDUP(G2897/4,0)+20000,40000))))</f>
        <v/>
      </c>
      <c r="Q2897" s="18">
        <f>IF(I2897&lt;=0,IF(H2897&lt;=0,0,IF(H2897&lt;=20000,H2897,IF(H2897&lt;=40000,ROUNDUP(H2897/2,0)+10000,IF(H2897&lt;=80000,ROUNDUP(H2897/4,0)+20000,40000)))),IF(H2897&lt;=0,IF(I2897&lt;=0,0,IF(I2897&lt;=25000,I2897,IF(I2897&lt;=50000,ROUNDUP(I2897/2,0)+12500,IF(I2897&lt;=100000,ROUNDUP(I2897/4,0)+25000,50000)))),MAX(IF(I2897&lt;=0,0,IF(I2897&lt;=25000,I2897,IF(I2897&lt;=50000,ROUNDUP(I2897/2,0)+12500,IF(I2897&lt;=100000,ROUNDUP(I2897/4,0)+25000,50000)))),MIN(IF(H2897&lt;=0,0,IF(H2897&lt;=20000,H2897,IF(H2897&lt;=40000,ROUNDUP(H2897/2,0)+10000,IF(H2897&lt;=80000,ROUNDUP(H2897/4,0)+20000,40000))))+IF(I2897&lt;=0,0,IF(I2897&lt;=25000,I2897,IF(I2897&lt;=50000,ROUNDUP(I2897/2,0)+12500,IF(I2897&lt;=100000,ROUNDUP(I2897/4,0)+25000,50000)))),40000))))</f>
        <v/>
      </c>
      <c r="R2897" s="18">
        <f>MIN(120000,O2897+P2897+Q2897)</f>
        <v/>
      </c>
      <c r="S2897" s="18">
        <f>IF(F2897&lt;=0,IF(E2897&lt;=0,0,IF(E2897&lt;=12000,E2897,IF(E2897&lt;=32000,ROUNDUP(E2897/2,0)+6000,IF(E2897&lt;=56000,ROUNDUP(E2897/4,0)+14000,28000)))),IF(E2897&lt;=0,IF(F2897&lt;=0,0,IF(F2897&lt;=15000,F2897,IF(F2897&lt;=40000,ROUNDUP(F2897/2,0)+7500,IF(F2897&lt;=70000,ROUNDUP(F2897/4,0)+17500,35000)))),MAX(IF(F2897&lt;=0,0,IF(F2897&lt;=15000,F2897,IF(F2897&lt;=40000,ROUNDUP(F2897/2,0)+7500,IF(F2897&lt;=70000,ROUNDUP(F2897/4,0)+17500,35000)))),MIN(IF(E2897&lt;=0,0,IF(E2897&lt;=12000,E2897,IF(E2897&lt;=32000,ROUNDUP(E2897/2,0)+6000,IF(E2897&lt;=56000,ROUNDUP(E2897/4,0)+14000,28000))))+IF(F2897&lt;=0,0,IF(F2897&lt;=15000,F2897,IF(F2897&lt;=40000,ROUNDUP(F2897/2,0)+7500,IF(F2897&lt;=70000,ROUNDUP(F2897/4,0)+17500,35000)))),28000))))</f>
        <v/>
      </c>
      <c r="T2897" s="18">
        <f>IF(G2897&lt;=0,0,IF(G2897&lt;=12000,G2897,IF(G2897&lt;=32000,ROUNDUP(G2897/2,0)+6000,IF(G2897&lt;=56000,ROUNDUP(G2897/4,0)+14000,28000))))</f>
        <v/>
      </c>
      <c r="U2897" s="18">
        <f>IF(I2897&lt;=0,IF(H2897&lt;=0,0,IF(H2897&lt;=12000,H2897,IF(H2897&lt;=32000,ROUNDUP(H2897/2,0)+6000,IF(H2897&lt;=56000,ROUNDUP(H2897/4,0)+14000,28000)))),IF(H2897&lt;=0,IF(I2897&lt;=0,0,IF(I2897&lt;=15000,I2897,IF(I2897&lt;=40000,ROUNDUP(I2897/2,0)+7500,IF(I2897&lt;=70000,ROUNDUP(I2897/4,0)+17500,35000)))),MAX(IF(I2897&lt;=0,0,IF(I2897&lt;=15000,I2897,IF(I2897&lt;=40000,ROUNDUP(I2897/2,0)+7500,IF(I2897&lt;=70000,ROUNDUP(I2897/4,0)+17500,35000)))),MIN(IF(H2897&lt;=0,0,IF(H2897&lt;=12000,H2897,IF(H2897&lt;=32000,ROUNDUP(H2897/2,0)+6000,IF(H2897&lt;=56000,ROUNDUP(H2897/4,0)+14000,28000))))+IF(I2897&lt;=0,0,IF(I2897&lt;=15000,I2897,IF(I2897&lt;=40000,ROUNDUP(I2897/2,0)+7500,IF(I2897&lt;=70000,ROUNDUP(I2897/4,0)+17500,35000)))),28000))))</f>
        <v/>
      </c>
      <c r="V2897" s="18">
        <f>MIN(70000,S2897+T2897+U2897)</f>
        <v/>
      </c>
      <c r="W2897" s="18">
        <f>MAX(0,ROUNDDOWN(M2897-J2897-N2897-K2897-0,-3))</f>
        <v/>
      </c>
      <c r="X2897" s="18">
        <f>MAX(0,ROUNDDOWN(M2897-J2897-N2897-K2897-R2897,-3))</f>
        <v/>
      </c>
      <c r="Y2897" s="18">
        <f>IF(W2897&lt;=0,0,ROUNDDOWN((W2897*LOOKUP(W2897,{0,1950001,3300001,6950001,9000001,18000001,40000001},{0.05,0.1,0.2,0.23,0.33,0.4,0.45})-LOOKUP(W2897,{0,1950001,3300001,6950001,9000001,18000001,40000001},{0,97500,427500,636000,1536000,2796000,4796000}))*1.021,-2))</f>
        <v/>
      </c>
      <c r="Z2897" s="18">
        <f>IF(X2897&lt;=0,0,ROUNDDOWN((X2897*LOOKUP(X2897,{0,1950001,3300001,6950001,9000001,18000001,40000001},{0.05,0.1,0.2,0.23,0.33,0.4,0.45})-LOOKUP(X2897,{0,1950001,3300001,6950001,9000001,18000001,40000001},{0,97500,427500,636000,1536000,2796000,4796000}))*1.021,-2))</f>
        <v/>
      </c>
      <c r="AA2897" s="18">
        <f>MAX(0,ROUNDDOWN(M2897-J2897-430000-L2897-0,-3))</f>
        <v/>
      </c>
      <c r="AB2897" s="18">
        <f>MAX(0,ROUNDDOWN(M2897-J2897-430000-L2897-V2897,-3))</f>
        <v/>
      </c>
      <c r="AC2897" s="18">
        <f>IF(M2897&lt;=450000,0,MAX(0,ROUNDDOWN(AA2897*0.06-MIN(50000,AA2897)*0.03,-2))+MAX(0,ROUNDDOWN(AA2897*0.04-MIN(50000,AA2897)*0.02,-2)))</f>
        <v/>
      </c>
      <c r="AD2897" s="18">
        <f>IF(M2897&lt;=450000,0,MAX(0,ROUNDDOWN(AB2897*0.06-MIN(50000,AB2897)*0.03,-2))+MAX(0,ROUNDDOWN(AB2897*0.04-MIN(50000,AB2897)*0.02,-2)))</f>
        <v/>
      </c>
      <c r="AE2897" s="18">
        <f>Y2897-Z2897</f>
        <v/>
      </c>
      <c r="AF2897" s="18">
        <f>AC2897-AD2897</f>
        <v/>
      </c>
      <c r="AG2897" s="18">
        <f>AE2897+AF2897</f>
        <v/>
      </c>
      <c r="AH2897" s="20">
        <f>IF(W2897&lt;=0,0,LOOKUP(W2897,{0,1950001,3300001,6950001,9000001,18000001,40000001},{0.05,0.1,0.2,0.23,0.33,0.4,0.45}))</f>
        <v/>
      </c>
    </row>
    <row r="2898">
      <c r="A2898" t="inlineStr">
        <is>
          <t>1万円刻み 3区分8万円ずつ</t>
        </is>
      </c>
      <c r="B2898" s="18">
        <f>'4_1万円刻み'!$A$940</f>
        <v/>
      </c>
      <c r="C2898" s="19" t="n">
        <v>2026</v>
      </c>
      <c r="D2898" t="inlineStr">
        <is>
          <t>いいえ</t>
        </is>
      </c>
      <c r="E2898" s="18" t="n">
        <v>80000</v>
      </c>
      <c r="F2898" s="18" t="n">
        <v>0</v>
      </c>
      <c r="G2898" s="18" t="n">
        <v>80000</v>
      </c>
      <c r="H2898" s="18" t="n">
        <v>80000</v>
      </c>
      <c r="I2898" s="18" t="n">
        <v>0</v>
      </c>
      <c r="J2898" s="18">
        <f>ROUND(MIN(B2898/12,650000)*12*0.0915+MIN(B2898/12,1390000)*12*(0.0504+0)+B2898*0.005,0)</f>
        <v/>
      </c>
      <c r="K2898" s="18" t="n">
        <v>0</v>
      </c>
      <c r="L2898" s="18" t="n">
        <v>0</v>
      </c>
      <c r="M2898" s="18">
        <f>ROUND(IF(C2898&gt;=2026,IF(B2898&lt;741000,0,IF(B2898&lt;2191000,B2898-740000,IF(B2898&lt;2193000,1451000,IF(B2898&lt;2196000,1453000,IF(B2898&lt;2200000,1456000,IF(B2898&lt;3600000,ROUNDDOWN(B2898/4,-3)*2.8-80000,IF(B2898&lt;6600000,ROUNDDOWN(B2898/4,-3)*3.2-440000,IF(B2898&lt;8500000,ROUNDDOWN(B2898*0.9,0)-1100000,B2898-1950000)))))))),IF(B2898&lt;651000,0,IF(B2898&lt;1900000,B2898-650000,IF(B2898&lt;3600000,ROUNDDOWN(B2898/4,-3)*2.8-80000,IF(B2898&lt;6600000,ROUNDDOWN(B2898/4,-3)*3.2-440000,IF(B2898&lt;8500000,ROUNDDOWN(B2898*0.9,0)-1100000,B2898-1950000)))))),0)</f>
        <v/>
      </c>
      <c r="N2898" s="18">
        <f>IF(M2898&gt;23500000,NA(),IF(C2898&gt;=2026,IF(M2898&lt;=4890000,1040000,IF(M2898&lt;=6550000,670000,620000)),IF(M2898&lt;=1320000,950000,IF(M2898&lt;=3360000,880000,IF(M2898&lt;=4890000,680000,IF(M2898&lt;=6550000,630000,580000))))))</f>
        <v/>
      </c>
      <c r="O2898" s="18">
        <f>IF(F2898&lt;=0,IF(AND(D2898="はい",C2898&gt;=2026,C2898&lt;=2027),IF(E2898&lt;=0,0,IF(E2898&lt;=30000,E2898,IF(E2898&lt;=60000,ROUNDUP(E2898/2,0)+15000,IF(E2898&lt;=120000,ROUNDUP(E2898/4,0)+30000,60000)))),IF(E2898&lt;=0,0,IF(E2898&lt;=20000,E2898,IF(E2898&lt;=40000,ROUNDUP(E2898/2,0)+10000,IF(E2898&lt;=80000,ROUNDUP(E2898/4,0)+20000,40000))))),IF(E2898&lt;=0,IF(F2898&lt;=0,0,IF(F2898&lt;=25000,F2898,IF(F2898&lt;=50000,ROUNDUP(F2898/2,0)+12500,IF(F2898&lt;=100000,ROUNDUP(F2898/4,0)+25000,50000)))),MAX(IF(F2898&lt;=0,0,IF(F2898&lt;=25000,F2898,IF(F2898&lt;=50000,ROUNDUP(F2898/2,0)+12500,IF(F2898&lt;=100000,ROUNDUP(F2898/4,0)+25000,50000)))),MIN(IF(AND(D2898="はい",C2898&gt;=2026,C2898&lt;=2027),IF(E2898&lt;=0,0,IF(E2898&lt;=30000,E2898,IF(E2898&lt;=60000,ROUNDUP(E2898/2,0)+15000,IF(E2898&lt;=120000,ROUNDUP(E2898/4,0)+30000,60000)))),IF(E2898&lt;=0,0,IF(E2898&lt;=20000,E2898,IF(E2898&lt;=40000,ROUNDUP(E2898/2,0)+10000,IF(E2898&lt;=80000,ROUNDUP(E2898/4,0)+20000,40000)))))+IF(F2898&lt;=0,0,IF(F2898&lt;=25000,F2898,IF(F2898&lt;=50000,ROUNDUP(F2898/2,0)+12500,IF(F2898&lt;=100000,ROUNDUP(F2898/4,0)+25000,50000)))),IF(AND(D2898="はい",C2898&gt;=2026,C2898&lt;=2027),60000,40000)))))</f>
        <v/>
      </c>
      <c r="P2898" s="18">
        <f>IF(G2898&lt;=0,0,IF(G2898&lt;=20000,G2898,IF(G2898&lt;=40000,ROUNDUP(G2898/2,0)+10000,IF(G2898&lt;=80000,ROUNDUP(G2898/4,0)+20000,40000))))</f>
        <v/>
      </c>
      <c r="Q2898" s="18">
        <f>IF(I2898&lt;=0,IF(H2898&lt;=0,0,IF(H2898&lt;=20000,H2898,IF(H2898&lt;=40000,ROUNDUP(H2898/2,0)+10000,IF(H2898&lt;=80000,ROUNDUP(H2898/4,0)+20000,40000)))),IF(H2898&lt;=0,IF(I2898&lt;=0,0,IF(I2898&lt;=25000,I2898,IF(I2898&lt;=50000,ROUNDUP(I2898/2,0)+12500,IF(I2898&lt;=100000,ROUNDUP(I2898/4,0)+25000,50000)))),MAX(IF(I2898&lt;=0,0,IF(I2898&lt;=25000,I2898,IF(I2898&lt;=50000,ROUNDUP(I2898/2,0)+12500,IF(I2898&lt;=100000,ROUNDUP(I2898/4,0)+25000,50000)))),MIN(IF(H2898&lt;=0,0,IF(H2898&lt;=20000,H2898,IF(H2898&lt;=40000,ROUNDUP(H2898/2,0)+10000,IF(H2898&lt;=80000,ROUNDUP(H2898/4,0)+20000,40000))))+IF(I2898&lt;=0,0,IF(I2898&lt;=25000,I2898,IF(I2898&lt;=50000,ROUNDUP(I2898/2,0)+12500,IF(I2898&lt;=100000,ROUNDUP(I2898/4,0)+25000,50000)))),40000))))</f>
        <v/>
      </c>
      <c r="R2898" s="18">
        <f>MIN(120000,O2898+P2898+Q2898)</f>
        <v/>
      </c>
      <c r="S2898" s="18">
        <f>IF(F2898&lt;=0,IF(E2898&lt;=0,0,IF(E2898&lt;=12000,E2898,IF(E2898&lt;=32000,ROUNDUP(E2898/2,0)+6000,IF(E2898&lt;=56000,ROUNDUP(E2898/4,0)+14000,28000)))),IF(E2898&lt;=0,IF(F2898&lt;=0,0,IF(F2898&lt;=15000,F2898,IF(F2898&lt;=40000,ROUNDUP(F2898/2,0)+7500,IF(F2898&lt;=70000,ROUNDUP(F2898/4,0)+17500,35000)))),MAX(IF(F2898&lt;=0,0,IF(F2898&lt;=15000,F2898,IF(F2898&lt;=40000,ROUNDUP(F2898/2,0)+7500,IF(F2898&lt;=70000,ROUNDUP(F2898/4,0)+17500,35000)))),MIN(IF(E2898&lt;=0,0,IF(E2898&lt;=12000,E2898,IF(E2898&lt;=32000,ROUNDUP(E2898/2,0)+6000,IF(E2898&lt;=56000,ROUNDUP(E2898/4,0)+14000,28000))))+IF(F2898&lt;=0,0,IF(F2898&lt;=15000,F2898,IF(F2898&lt;=40000,ROUNDUP(F2898/2,0)+7500,IF(F2898&lt;=70000,ROUNDUP(F2898/4,0)+17500,35000)))),28000))))</f>
        <v/>
      </c>
      <c r="T2898" s="18">
        <f>IF(G2898&lt;=0,0,IF(G2898&lt;=12000,G2898,IF(G2898&lt;=32000,ROUNDUP(G2898/2,0)+6000,IF(G2898&lt;=56000,ROUNDUP(G2898/4,0)+14000,28000))))</f>
        <v/>
      </c>
      <c r="U2898" s="18">
        <f>IF(I2898&lt;=0,IF(H2898&lt;=0,0,IF(H2898&lt;=12000,H2898,IF(H2898&lt;=32000,ROUNDUP(H2898/2,0)+6000,IF(H2898&lt;=56000,ROUNDUP(H2898/4,0)+14000,28000)))),IF(H2898&lt;=0,IF(I2898&lt;=0,0,IF(I2898&lt;=15000,I2898,IF(I2898&lt;=40000,ROUNDUP(I2898/2,0)+7500,IF(I2898&lt;=70000,ROUNDUP(I2898/4,0)+17500,35000)))),MAX(IF(I2898&lt;=0,0,IF(I2898&lt;=15000,I2898,IF(I2898&lt;=40000,ROUNDUP(I2898/2,0)+7500,IF(I2898&lt;=70000,ROUNDUP(I2898/4,0)+17500,35000)))),MIN(IF(H2898&lt;=0,0,IF(H2898&lt;=12000,H2898,IF(H2898&lt;=32000,ROUNDUP(H2898/2,0)+6000,IF(H2898&lt;=56000,ROUNDUP(H2898/4,0)+14000,28000))))+IF(I2898&lt;=0,0,IF(I2898&lt;=15000,I2898,IF(I2898&lt;=40000,ROUNDUP(I2898/2,0)+7500,IF(I2898&lt;=70000,ROUNDUP(I2898/4,0)+17500,35000)))),28000))))</f>
        <v/>
      </c>
      <c r="V2898" s="18">
        <f>MIN(70000,S2898+T2898+U2898)</f>
        <v/>
      </c>
      <c r="W2898" s="18">
        <f>MAX(0,ROUNDDOWN(M2898-J2898-N2898-K2898-0,-3))</f>
        <v/>
      </c>
      <c r="X2898" s="18">
        <f>MAX(0,ROUNDDOWN(M2898-J2898-N2898-K2898-R2898,-3))</f>
        <v/>
      </c>
      <c r="Y2898" s="18">
        <f>IF(W2898&lt;=0,0,ROUNDDOWN((W2898*LOOKUP(W2898,{0,1950001,3300001,6950001,9000001,18000001,40000001},{0.05,0.1,0.2,0.23,0.33,0.4,0.45})-LOOKUP(W2898,{0,1950001,3300001,6950001,9000001,18000001,40000001},{0,97500,427500,636000,1536000,2796000,4796000}))*1.021,-2))</f>
        <v/>
      </c>
      <c r="Z2898" s="18">
        <f>IF(X2898&lt;=0,0,ROUNDDOWN((X2898*LOOKUP(X2898,{0,1950001,3300001,6950001,9000001,18000001,40000001},{0.05,0.1,0.2,0.23,0.33,0.4,0.45})-LOOKUP(X2898,{0,1950001,3300001,6950001,9000001,18000001,40000001},{0,97500,427500,636000,1536000,2796000,4796000}))*1.021,-2))</f>
        <v/>
      </c>
      <c r="AA2898" s="18">
        <f>MAX(0,ROUNDDOWN(M2898-J2898-430000-L2898-0,-3))</f>
        <v/>
      </c>
      <c r="AB2898" s="18">
        <f>MAX(0,ROUNDDOWN(M2898-J2898-430000-L2898-V2898,-3))</f>
        <v/>
      </c>
      <c r="AC2898" s="18">
        <f>IF(M2898&lt;=450000,0,MAX(0,ROUNDDOWN(AA2898*0.06-MIN(50000,AA2898)*0.03,-2))+MAX(0,ROUNDDOWN(AA2898*0.04-MIN(50000,AA2898)*0.02,-2)))</f>
        <v/>
      </c>
      <c r="AD2898" s="18">
        <f>IF(M2898&lt;=450000,0,MAX(0,ROUNDDOWN(AB2898*0.06-MIN(50000,AB2898)*0.03,-2))+MAX(0,ROUNDDOWN(AB2898*0.04-MIN(50000,AB2898)*0.02,-2)))</f>
        <v/>
      </c>
      <c r="AE2898" s="18">
        <f>Y2898-Z2898</f>
        <v/>
      </c>
      <c r="AF2898" s="18">
        <f>AC2898-AD2898</f>
        <v/>
      </c>
      <c r="AG2898" s="18">
        <f>AE2898+AF2898</f>
        <v/>
      </c>
      <c r="AH2898" s="20">
        <f>IF(W2898&lt;=0,0,LOOKUP(W2898,{0,1950001,3300001,6950001,9000001,18000001,40000001},{0.05,0.1,0.2,0.23,0.33,0.4,0.45}))</f>
        <v/>
      </c>
    </row>
    <row r="2899">
      <c r="A2899" t="inlineStr">
        <is>
          <t>1万円刻み 一般8万円</t>
        </is>
      </c>
      <c r="B2899" s="18">
        <f>'4_1万円刻み'!$A$940</f>
        <v/>
      </c>
      <c r="C2899" s="19" t="n">
        <v>2026</v>
      </c>
      <c r="D2899" t="inlineStr">
        <is>
          <t>いいえ</t>
        </is>
      </c>
      <c r="E2899" s="18" t="n">
        <v>80000</v>
      </c>
      <c r="F2899" s="18" t="n">
        <v>0</v>
      </c>
      <c r="G2899" s="18" t="n">
        <v>0</v>
      </c>
      <c r="H2899" s="18" t="n">
        <v>0</v>
      </c>
      <c r="I2899" s="18" t="n">
        <v>0</v>
      </c>
      <c r="J2899" s="18">
        <f>ROUND(MIN(B2899/12,650000)*12*0.0915+MIN(B2899/12,1390000)*12*(0.0504+0)+B2899*0.005,0)</f>
        <v/>
      </c>
      <c r="K2899" s="18" t="n">
        <v>0</v>
      </c>
      <c r="L2899" s="18" t="n">
        <v>0</v>
      </c>
      <c r="M2899" s="18">
        <f>ROUND(IF(C2899&gt;=2026,IF(B2899&lt;741000,0,IF(B2899&lt;2191000,B2899-740000,IF(B2899&lt;2193000,1451000,IF(B2899&lt;2196000,1453000,IF(B2899&lt;2200000,1456000,IF(B2899&lt;3600000,ROUNDDOWN(B2899/4,-3)*2.8-80000,IF(B2899&lt;6600000,ROUNDDOWN(B2899/4,-3)*3.2-440000,IF(B2899&lt;8500000,ROUNDDOWN(B2899*0.9,0)-1100000,B2899-1950000)))))))),IF(B2899&lt;651000,0,IF(B2899&lt;1900000,B2899-650000,IF(B2899&lt;3600000,ROUNDDOWN(B2899/4,-3)*2.8-80000,IF(B2899&lt;6600000,ROUNDDOWN(B2899/4,-3)*3.2-440000,IF(B2899&lt;8500000,ROUNDDOWN(B2899*0.9,0)-1100000,B2899-1950000)))))),0)</f>
        <v/>
      </c>
      <c r="N2899" s="18">
        <f>IF(M2899&gt;23500000,NA(),IF(C2899&gt;=2026,IF(M2899&lt;=4890000,1040000,IF(M2899&lt;=6550000,670000,620000)),IF(M2899&lt;=1320000,950000,IF(M2899&lt;=3360000,880000,IF(M2899&lt;=4890000,680000,IF(M2899&lt;=6550000,630000,580000))))))</f>
        <v/>
      </c>
      <c r="O2899" s="18">
        <f>IF(F2899&lt;=0,IF(AND(D2899="はい",C2899&gt;=2026,C2899&lt;=2027),IF(E2899&lt;=0,0,IF(E2899&lt;=30000,E2899,IF(E2899&lt;=60000,ROUNDUP(E2899/2,0)+15000,IF(E2899&lt;=120000,ROUNDUP(E2899/4,0)+30000,60000)))),IF(E2899&lt;=0,0,IF(E2899&lt;=20000,E2899,IF(E2899&lt;=40000,ROUNDUP(E2899/2,0)+10000,IF(E2899&lt;=80000,ROUNDUP(E2899/4,0)+20000,40000))))),IF(E2899&lt;=0,IF(F2899&lt;=0,0,IF(F2899&lt;=25000,F2899,IF(F2899&lt;=50000,ROUNDUP(F2899/2,0)+12500,IF(F2899&lt;=100000,ROUNDUP(F2899/4,0)+25000,50000)))),MAX(IF(F2899&lt;=0,0,IF(F2899&lt;=25000,F2899,IF(F2899&lt;=50000,ROUNDUP(F2899/2,0)+12500,IF(F2899&lt;=100000,ROUNDUP(F2899/4,0)+25000,50000)))),MIN(IF(AND(D2899="はい",C2899&gt;=2026,C2899&lt;=2027),IF(E2899&lt;=0,0,IF(E2899&lt;=30000,E2899,IF(E2899&lt;=60000,ROUNDUP(E2899/2,0)+15000,IF(E2899&lt;=120000,ROUNDUP(E2899/4,0)+30000,60000)))),IF(E2899&lt;=0,0,IF(E2899&lt;=20000,E2899,IF(E2899&lt;=40000,ROUNDUP(E2899/2,0)+10000,IF(E2899&lt;=80000,ROUNDUP(E2899/4,0)+20000,40000)))))+IF(F2899&lt;=0,0,IF(F2899&lt;=25000,F2899,IF(F2899&lt;=50000,ROUNDUP(F2899/2,0)+12500,IF(F2899&lt;=100000,ROUNDUP(F2899/4,0)+25000,50000)))),IF(AND(D2899="はい",C2899&gt;=2026,C2899&lt;=2027),60000,40000)))))</f>
        <v/>
      </c>
      <c r="P2899" s="18">
        <f>IF(G2899&lt;=0,0,IF(G2899&lt;=20000,G2899,IF(G2899&lt;=40000,ROUNDUP(G2899/2,0)+10000,IF(G2899&lt;=80000,ROUNDUP(G2899/4,0)+20000,40000))))</f>
        <v/>
      </c>
      <c r="Q2899" s="18">
        <f>IF(I2899&lt;=0,IF(H2899&lt;=0,0,IF(H2899&lt;=20000,H2899,IF(H2899&lt;=40000,ROUNDUP(H2899/2,0)+10000,IF(H2899&lt;=80000,ROUNDUP(H2899/4,0)+20000,40000)))),IF(H2899&lt;=0,IF(I2899&lt;=0,0,IF(I2899&lt;=25000,I2899,IF(I2899&lt;=50000,ROUNDUP(I2899/2,0)+12500,IF(I2899&lt;=100000,ROUNDUP(I2899/4,0)+25000,50000)))),MAX(IF(I2899&lt;=0,0,IF(I2899&lt;=25000,I2899,IF(I2899&lt;=50000,ROUNDUP(I2899/2,0)+12500,IF(I2899&lt;=100000,ROUNDUP(I2899/4,0)+25000,50000)))),MIN(IF(H2899&lt;=0,0,IF(H2899&lt;=20000,H2899,IF(H2899&lt;=40000,ROUNDUP(H2899/2,0)+10000,IF(H2899&lt;=80000,ROUNDUP(H2899/4,0)+20000,40000))))+IF(I2899&lt;=0,0,IF(I2899&lt;=25000,I2899,IF(I2899&lt;=50000,ROUNDUP(I2899/2,0)+12500,IF(I2899&lt;=100000,ROUNDUP(I2899/4,0)+25000,50000)))),40000))))</f>
        <v/>
      </c>
      <c r="R2899" s="18">
        <f>MIN(120000,O2899+P2899+Q2899)</f>
        <v/>
      </c>
      <c r="S2899" s="18">
        <f>IF(F2899&lt;=0,IF(E2899&lt;=0,0,IF(E2899&lt;=12000,E2899,IF(E2899&lt;=32000,ROUNDUP(E2899/2,0)+6000,IF(E2899&lt;=56000,ROUNDUP(E2899/4,0)+14000,28000)))),IF(E2899&lt;=0,IF(F2899&lt;=0,0,IF(F2899&lt;=15000,F2899,IF(F2899&lt;=40000,ROUNDUP(F2899/2,0)+7500,IF(F2899&lt;=70000,ROUNDUP(F2899/4,0)+17500,35000)))),MAX(IF(F2899&lt;=0,0,IF(F2899&lt;=15000,F2899,IF(F2899&lt;=40000,ROUNDUP(F2899/2,0)+7500,IF(F2899&lt;=70000,ROUNDUP(F2899/4,0)+17500,35000)))),MIN(IF(E2899&lt;=0,0,IF(E2899&lt;=12000,E2899,IF(E2899&lt;=32000,ROUNDUP(E2899/2,0)+6000,IF(E2899&lt;=56000,ROUNDUP(E2899/4,0)+14000,28000))))+IF(F2899&lt;=0,0,IF(F2899&lt;=15000,F2899,IF(F2899&lt;=40000,ROUNDUP(F2899/2,0)+7500,IF(F2899&lt;=70000,ROUNDUP(F2899/4,0)+17500,35000)))),28000))))</f>
        <v/>
      </c>
      <c r="T2899" s="18">
        <f>IF(G2899&lt;=0,0,IF(G2899&lt;=12000,G2899,IF(G2899&lt;=32000,ROUNDUP(G2899/2,0)+6000,IF(G2899&lt;=56000,ROUNDUP(G2899/4,0)+14000,28000))))</f>
        <v/>
      </c>
      <c r="U2899" s="18">
        <f>IF(I2899&lt;=0,IF(H2899&lt;=0,0,IF(H2899&lt;=12000,H2899,IF(H2899&lt;=32000,ROUNDUP(H2899/2,0)+6000,IF(H2899&lt;=56000,ROUNDUP(H2899/4,0)+14000,28000)))),IF(H2899&lt;=0,IF(I2899&lt;=0,0,IF(I2899&lt;=15000,I2899,IF(I2899&lt;=40000,ROUNDUP(I2899/2,0)+7500,IF(I2899&lt;=70000,ROUNDUP(I2899/4,0)+17500,35000)))),MAX(IF(I2899&lt;=0,0,IF(I2899&lt;=15000,I2899,IF(I2899&lt;=40000,ROUNDUP(I2899/2,0)+7500,IF(I2899&lt;=70000,ROUNDUP(I2899/4,0)+17500,35000)))),MIN(IF(H2899&lt;=0,0,IF(H2899&lt;=12000,H2899,IF(H2899&lt;=32000,ROUNDUP(H2899/2,0)+6000,IF(H2899&lt;=56000,ROUNDUP(H2899/4,0)+14000,28000))))+IF(I2899&lt;=0,0,IF(I2899&lt;=15000,I2899,IF(I2899&lt;=40000,ROUNDUP(I2899/2,0)+7500,IF(I2899&lt;=70000,ROUNDUP(I2899/4,0)+17500,35000)))),28000))))</f>
        <v/>
      </c>
      <c r="V2899" s="18">
        <f>MIN(70000,S2899+T2899+U2899)</f>
        <v/>
      </c>
      <c r="W2899" s="18">
        <f>MAX(0,ROUNDDOWN(M2899-J2899-N2899-K2899-0,-3))</f>
        <v/>
      </c>
      <c r="X2899" s="18">
        <f>MAX(0,ROUNDDOWN(M2899-J2899-N2899-K2899-R2899,-3))</f>
        <v/>
      </c>
      <c r="Y2899" s="18">
        <f>IF(W2899&lt;=0,0,ROUNDDOWN((W2899*LOOKUP(W2899,{0,1950001,3300001,6950001,9000001,18000001,40000001},{0.05,0.1,0.2,0.23,0.33,0.4,0.45})-LOOKUP(W2899,{0,1950001,3300001,6950001,9000001,18000001,40000001},{0,97500,427500,636000,1536000,2796000,4796000}))*1.021,-2))</f>
        <v/>
      </c>
      <c r="Z2899" s="18">
        <f>IF(X2899&lt;=0,0,ROUNDDOWN((X2899*LOOKUP(X2899,{0,1950001,3300001,6950001,9000001,18000001,40000001},{0.05,0.1,0.2,0.23,0.33,0.4,0.45})-LOOKUP(X2899,{0,1950001,3300001,6950001,9000001,18000001,40000001},{0,97500,427500,636000,1536000,2796000,4796000}))*1.021,-2))</f>
        <v/>
      </c>
      <c r="AA2899" s="18">
        <f>MAX(0,ROUNDDOWN(M2899-J2899-430000-L2899-0,-3))</f>
        <v/>
      </c>
      <c r="AB2899" s="18">
        <f>MAX(0,ROUNDDOWN(M2899-J2899-430000-L2899-V2899,-3))</f>
        <v/>
      </c>
      <c r="AC2899" s="18">
        <f>IF(M2899&lt;=450000,0,MAX(0,ROUNDDOWN(AA2899*0.06-MIN(50000,AA2899)*0.03,-2))+MAX(0,ROUNDDOWN(AA2899*0.04-MIN(50000,AA2899)*0.02,-2)))</f>
        <v/>
      </c>
      <c r="AD2899" s="18">
        <f>IF(M2899&lt;=450000,0,MAX(0,ROUNDDOWN(AB2899*0.06-MIN(50000,AB2899)*0.03,-2))+MAX(0,ROUNDDOWN(AB2899*0.04-MIN(50000,AB2899)*0.02,-2)))</f>
        <v/>
      </c>
      <c r="AE2899" s="18">
        <f>Y2899-Z2899</f>
        <v/>
      </c>
      <c r="AF2899" s="18">
        <f>AC2899-AD2899</f>
        <v/>
      </c>
      <c r="AG2899" s="18">
        <f>AE2899+AF2899</f>
        <v/>
      </c>
      <c r="AH2899" s="20">
        <f>IF(W2899&lt;=0,0,LOOKUP(W2899,{0,1950001,3300001,6950001,9000001,18000001,40000001},{0.05,0.1,0.2,0.23,0.33,0.4,0.45}))</f>
        <v/>
      </c>
    </row>
    <row r="2900">
      <c r="A2900" t="inlineStr">
        <is>
          <t>1万円刻み 特例あり一般12万円</t>
        </is>
      </c>
      <c r="B2900" s="18">
        <f>'4_1万円刻み'!$A$940</f>
        <v/>
      </c>
      <c r="C2900" s="19" t="n">
        <v>2026</v>
      </c>
      <c r="D2900" t="inlineStr">
        <is>
          <t>はい</t>
        </is>
      </c>
      <c r="E2900" s="18" t="n">
        <v>120000</v>
      </c>
      <c r="F2900" s="18" t="n">
        <v>0</v>
      </c>
      <c r="G2900" s="18" t="n">
        <v>0</v>
      </c>
      <c r="H2900" s="18" t="n">
        <v>0</v>
      </c>
      <c r="I2900" s="18" t="n">
        <v>0</v>
      </c>
      <c r="J2900" s="18">
        <f>ROUND(MIN(B2900/12,650000)*12*0.0915+MIN(B2900/12,1390000)*12*(0.0504+0)+B2900*0.005,0)</f>
        <v/>
      </c>
      <c r="K2900" s="18" t="n">
        <v>0</v>
      </c>
      <c r="L2900" s="18" t="n">
        <v>0</v>
      </c>
      <c r="M2900" s="18">
        <f>ROUND(IF(C2900&gt;=2026,IF(B2900&lt;741000,0,IF(B2900&lt;2191000,B2900-740000,IF(B2900&lt;2193000,1451000,IF(B2900&lt;2196000,1453000,IF(B2900&lt;2200000,1456000,IF(B2900&lt;3600000,ROUNDDOWN(B2900/4,-3)*2.8-80000,IF(B2900&lt;6600000,ROUNDDOWN(B2900/4,-3)*3.2-440000,IF(B2900&lt;8500000,ROUNDDOWN(B2900*0.9,0)-1100000,B2900-1950000)))))))),IF(B2900&lt;651000,0,IF(B2900&lt;1900000,B2900-650000,IF(B2900&lt;3600000,ROUNDDOWN(B2900/4,-3)*2.8-80000,IF(B2900&lt;6600000,ROUNDDOWN(B2900/4,-3)*3.2-440000,IF(B2900&lt;8500000,ROUNDDOWN(B2900*0.9,0)-1100000,B2900-1950000)))))),0)</f>
        <v/>
      </c>
      <c r="N2900" s="18">
        <f>IF(M2900&gt;23500000,NA(),IF(C2900&gt;=2026,IF(M2900&lt;=4890000,1040000,IF(M2900&lt;=6550000,670000,620000)),IF(M2900&lt;=1320000,950000,IF(M2900&lt;=3360000,880000,IF(M2900&lt;=4890000,680000,IF(M2900&lt;=6550000,630000,580000))))))</f>
        <v/>
      </c>
      <c r="O2900" s="18">
        <f>IF(F2900&lt;=0,IF(AND(D2900="はい",C2900&gt;=2026,C2900&lt;=2027),IF(E2900&lt;=0,0,IF(E2900&lt;=30000,E2900,IF(E2900&lt;=60000,ROUNDUP(E2900/2,0)+15000,IF(E2900&lt;=120000,ROUNDUP(E2900/4,0)+30000,60000)))),IF(E2900&lt;=0,0,IF(E2900&lt;=20000,E2900,IF(E2900&lt;=40000,ROUNDUP(E2900/2,0)+10000,IF(E2900&lt;=80000,ROUNDUP(E2900/4,0)+20000,40000))))),IF(E2900&lt;=0,IF(F2900&lt;=0,0,IF(F2900&lt;=25000,F2900,IF(F2900&lt;=50000,ROUNDUP(F2900/2,0)+12500,IF(F2900&lt;=100000,ROUNDUP(F2900/4,0)+25000,50000)))),MAX(IF(F2900&lt;=0,0,IF(F2900&lt;=25000,F2900,IF(F2900&lt;=50000,ROUNDUP(F2900/2,0)+12500,IF(F2900&lt;=100000,ROUNDUP(F2900/4,0)+25000,50000)))),MIN(IF(AND(D2900="はい",C2900&gt;=2026,C2900&lt;=2027),IF(E2900&lt;=0,0,IF(E2900&lt;=30000,E2900,IF(E2900&lt;=60000,ROUNDUP(E2900/2,0)+15000,IF(E2900&lt;=120000,ROUNDUP(E2900/4,0)+30000,60000)))),IF(E2900&lt;=0,0,IF(E2900&lt;=20000,E2900,IF(E2900&lt;=40000,ROUNDUP(E2900/2,0)+10000,IF(E2900&lt;=80000,ROUNDUP(E2900/4,0)+20000,40000)))))+IF(F2900&lt;=0,0,IF(F2900&lt;=25000,F2900,IF(F2900&lt;=50000,ROUNDUP(F2900/2,0)+12500,IF(F2900&lt;=100000,ROUNDUP(F2900/4,0)+25000,50000)))),IF(AND(D2900="はい",C2900&gt;=2026,C2900&lt;=2027),60000,40000)))))</f>
        <v/>
      </c>
      <c r="P2900" s="18">
        <f>IF(G2900&lt;=0,0,IF(G2900&lt;=20000,G2900,IF(G2900&lt;=40000,ROUNDUP(G2900/2,0)+10000,IF(G2900&lt;=80000,ROUNDUP(G2900/4,0)+20000,40000))))</f>
        <v/>
      </c>
      <c r="Q2900" s="18">
        <f>IF(I2900&lt;=0,IF(H2900&lt;=0,0,IF(H2900&lt;=20000,H2900,IF(H2900&lt;=40000,ROUNDUP(H2900/2,0)+10000,IF(H2900&lt;=80000,ROUNDUP(H2900/4,0)+20000,40000)))),IF(H2900&lt;=0,IF(I2900&lt;=0,0,IF(I2900&lt;=25000,I2900,IF(I2900&lt;=50000,ROUNDUP(I2900/2,0)+12500,IF(I2900&lt;=100000,ROUNDUP(I2900/4,0)+25000,50000)))),MAX(IF(I2900&lt;=0,0,IF(I2900&lt;=25000,I2900,IF(I2900&lt;=50000,ROUNDUP(I2900/2,0)+12500,IF(I2900&lt;=100000,ROUNDUP(I2900/4,0)+25000,50000)))),MIN(IF(H2900&lt;=0,0,IF(H2900&lt;=20000,H2900,IF(H2900&lt;=40000,ROUNDUP(H2900/2,0)+10000,IF(H2900&lt;=80000,ROUNDUP(H2900/4,0)+20000,40000))))+IF(I2900&lt;=0,0,IF(I2900&lt;=25000,I2900,IF(I2900&lt;=50000,ROUNDUP(I2900/2,0)+12500,IF(I2900&lt;=100000,ROUNDUP(I2900/4,0)+25000,50000)))),40000))))</f>
        <v/>
      </c>
      <c r="R2900" s="18">
        <f>MIN(120000,O2900+P2900+Q2900)</f>
        <v/>
      </c>
      <c r="S2900" s="18">
        <f>IF(F2900&lt;=0,IF(E2900&lt;=0,0,IF(E2900&lt;=12000,E2900,IF(E2900&lt;=32000,ROUNDUP(E2900/2,0)+6000,IF(E2900&lt;=56000,ROUNDUP(E2900/4,0)+14000,28000)))),IF(E2900&lt;=0,IF(F2900&lt;=0,0,IF(F2900&lt;=15000,F2900,IF(F2900&lt;=40000,ROUNDUP(F2900/2,0)+7500,IF(F2900&lt;=70000,ROUNDUP(F2900/4,0)+17500,35000)))),MAX(IF(F2900&lt;=0,0,IF(F2900&lt;=15000,F2900,IF(F2900&lt;=40000,ROUNDUP(F2900/2,0)+7500,IF(F2900&lt;=70000,ROUNDUP(F2900/4,0)+17500,35000)))),MIN(IF(E2900&lt;=0,0,IF(E2900&lt;=12000,E2900,IF(E2900&lt;=32000,ROUNDUP(E2900/2,0)+6000,IF(E2900&lt;=56000,ROUNDUP(E2900/4,0)+14000,28000))))+IF(F2900&lt;=0,0,IF(F2900&lt;=15000,F2900,IF(F2900&lt;=40000,ROUNDUP(F2900/2,0)+7500,IF(F2900&lt;=70000,ROUNDUP(F2900/4,0)+17500,35000)))),28000))))</f>
        <v/>
      </c>
      <c r="T2900" s="18">
        <f>IF(G2900&lt;=0,0,IF(G2900&lt;=12000,G2900,IF(G2900&lt;=32000,ROUNDUP(G2900/2,0)+6000,IF(G2900&lt;=56000,ROUNDUP(G2900/4,0)+14000,28000))))</f>
        <v/>
      </c>
      <c r="U2900" s="18">
        <f>IF(I2900&lt;=0,IF(H2900&lt;=0,0,IF(H2900&lt;=12000,H2900,IF(H2900&lt;=32000,ROUNDUP(H2900/2,0)+6000,IF(H2900&lt;=56000,ROUNDUP(H2900/4,0)+14000,28000)))),IF(H2900&lt;=0,IF(I2900&lt;=0,0,IF(I2900&lt;=15000,I2900,IF(I2900&lt;=40000,ROUNDUP(I2900/2,0)+7500,IF(I2900&lt;=70000,ROUNDUP(I2900/4,0)+17500,35000)))),MAX(IF(I2900&lt;=0,0,IF(I2900&lt;=15000,I2900,IF(I2900&lt;=40000,ROUNDUP(I2900/2,0)+7500,IF(I2900&lt;=70000,ROUNDUP(I2900/4,0)+17500,35000)))),MIN(IF(H2900&lt;=0,0,IF(H2900&lt;=12000,H2900,IF(H2900&lt;=32000,ROUNDUP(H2900/2,0)+6000,IF(H2900&lt;=56000,ROUNDUP(H2900/4,0)+14000,28000))))+IF(I2900&lt;=0,0,IF(I2900&lt;=15000,I2900,IF(I2900&lt;=40000,ROUNDUP(I2900/2,0)+7500,IF(I2900&lt;=70000,ROUNDUP(I2900/4,0)+17500,35000)))),28000))))</f>
        <v/>
      </c>
      <c r="V2900" s="18">
        <f>MIN(70000,S2900+T2900+U2900)</f>
        <v/>
      </c>
      <c r="W2900" s="18">
        <f>MAX(0,ROUNDDOWN(M2900-J2900-N2900-K2900-0,-3))</f>
        <v/>
      </c>
      <c r="X2900" s="18">
        <f>MAX(0,ROUNDDOWN(M2900-J2900-N2900-K2900-R2900,-3))</f>
        <v/>
      </c>
      <c r="Y2900" s="18">
        <f>IF(W2900&lt;=0,0,ROUNDDOWN((W2900*LOOKUP(W2900,{0,1950001,3300001,6950001,9000001,18000001,40000001},{0.05,0.1,0.2,0.23,0.33,0.4,0.45})-LOOKUP(W2900,{0,1950001,3300001,6950001,9000001,18000001,40000001},{0,97500,427500,636000,1536000,2796000,4796000}))*1.021,-2))</f>
        <v/>
      </c>
      <c r="Z2900" s="18">
        <f>IF(X2900&lt;=0,0,ROUNDDOWN((X2900*LOOKUP(X2900,{0,1950001,3300001,6950001,9000001,18000001,40000001},{0.05,0.1,0.2,0.23,0.33,0.4,0.45})-LOOKUP(X2900,{0,1950001,3300001,6950001,9000001,18000001,40000001},{0,97500,427500,636000,1536000,2796000,4796000}))*1.021,-2))</f>
        <v/>
      </c>
      <c r="AA2900" s="18">
        <f>MAX(0,ROUNDDOWN(M2900-J2900-430000-L2900-0,-3))</f>
        <v/>
      </c>
      <c r="AB2900" s="18">
        <f>MAX(0,ROUNDDOWN(M2900-J2900-430000-L2900-V2900,-3))</f>
        <v/>
      </c>
      <c r="AC2900" s="18">
        <f>IF(M2900&lt;=450000,0,MAX(0,ROUNDDOWN(AA2900*0.06-MIN(50000,AA2900)*0.03,-2))+MAX(0,ROUNDDOWN(AA2900*0.04-MIN(50000,AA2900)*0.02,-2)))</f>
        <v/>
      </c>
      <c r="AD2900" s="18">
        <f>IF(M2900&lt;=450000,0,MAX(0,ROUNDDOWN(AB2900*0.06-MIN(50000,AB2900)*0.03,-2))+MAX(0,ROUNDDOWN(AB2900*0.04-MIN(50000,AB2900)*0.02,-2)))</f>
        <v/>
      </c>
      <c r="AE2900" s="18">
        <f>Y2900-Z2900</f>
        <v/>
      </c>
      <c r="AF2900" s="18">
        <f>AC2900-AD2900</f>
        <v/>
      </c>
      <c r="AG2900" s="18">
        <f>AE2900+AF2900</f>
        <v/>
      </c>
      <c r="AH2900" s="20">
        <f>IF(W2900&lt;=0,0,LOOKUP(W2900,{0,1950001,3300001,6950001,9000001,18000001,40000001},{0.05,0.1,0.2,0.23,0.33,0.4,0.45}))</f>
        <v/>
      </c>
    </row>
    <row r="2901">
      <c r="A2901" t="inlineStr">
        <is>
          <t>1万円刻み 3区分8万円ずつ</t>
        </is>
      </c>
      <c r="B2901" s="18">
        <f>'4_1万円刻み'!$A$941</f>
        <v/>
      </c>
      <c r="C2901" s="19" t="n">
        <v>2026</v>
      </c>
      <c r="D2901" t="inlineStr">
        <is>
          <t>いいえ</t>
        </is>
      </c>
      <c r="E2901" s="18" t="n">
        <v>80000</v>
      </c>
      <c r="F2901" s="18" t="n">
        <v>0</v>
      </c>
      <c r="G2901" s="18" t="n">
        <v>80000</v>
      </c>
      <c r="H2901" s="18" t="n">
        <v>80000</v>
      </c>
      <c r="I2901" s="18" t="n">
        <v>0</v>
      </c>
      <c r="J2901" s="18">
        <f>ROUND(MIN(B2901/12,650000)*12*0.0915+MIN(B2901/12,1390000)*12*(0.0504+0)+B2901*0.005,0)</f>
        <v/>
      </c>
      <c r="K2901" s="18" t="n">
        <v>0</v>
      </c>
      <c r="L2901" s="18" t="n">
        <v>0</v>
      </c>
      <c r="M2901" s="18">
        <f>ROUND(IF(C2901&gt;=2026,IF(B2901&lt;741000,0,IF(B2901&lt;2191000,B2901-740000,IF(B2901&lt;2193000,1451000,IF(B2901&lt;2196000,1453000,IF(B2901&lt;2200000,1456000,IF(B2901&lt;3600000,ROUNDDOWN(B2901/4,-3)*2.8-80000,IF(B2901&lt;6600000,ROUNDDOWN(B2901/4,-3)*3.2-440000,IF(B2901&lt;8500000,ROUNDDOWN(B2901*0.9,0)-1100000,B2901-1950000)))))))),IF(B2901&lt;651000,0,IF(B2901&lt;1900000,B2901-650000,IF(B2901&lt;3600000,ROUNDDOWN(B2901/4,-3)*2.8-80000,IF(B2901&lt;6600000,ROUNDDOWN(B2901/4,-3)*3.2-440000,IF(B2901&lt;8500000,ROUNDDOWN(B2901*0.9,0)-1100000,B2901-1950000)))))),0)</f>
        <v/>
      </c>
      <c r="N2901" s="18">
        <f>IF(M2901&gt;23500000,NA(),IF(C2901&gt;=2026,IF(M2901&lt;=4890000,1040000,IF(M2901&lt;=6550000,670000,620000)),IF(M2901&lt;=1320000,950000,IF(M2901&lt;=3360000,880000,IF(M2901&lt;=4890000,680000,IF(M2901&lt;=6550000,630000,580000))))))</f>
        <v/>
      </c>
      <c r="O2901" s="18">
        <f>IF(F2901&lt;=0,IF(AND(D2901="はい",C2901&gt;=2026,C2901&lt;=2027),IF(E2901&lt;=0,0,IF(E2901&lt;=30000,E2901,IF(E2901&lt;=60000,ROUNDUP(E2901/2,0)+15000,IF(E2901&lt;=120000,ROUNDUP(E2901/4,0)+30000,60000)))),IF(E2901&lt;=0,0,IF(E2901&lt;=20000,E2901,IF(E2901&lt;=40000,ROUNDUP(E2901/2,0)+10000,IF(E2901&lt;=80000,ROUNDUP(E2901/4,0)+20000,40000))))),IF(E2901&lt;=0,IF(F2901&lt;=0,0,IF(F2901&lt;=25000,F2901,IF(F2901&lt;=50000,ROUNDUP(F2901/2,0)+12500,IF(F2901&lt;=100000,ROUNDUP(F2901/4,0)+25000,50000)))),MAX(IF(F2901&lt;=0,0,IF(F2901&lt;=25000,F2901,IF(F2901&lt;=50000,ROUNDUP(F2901/2,0)+12500,IF(F2901&lt;=100000,ROUNDUP(F2901/4,0)+25000,50000)))),MIN(IF(AND(D2901="はい",C2901&gt;=2026,C2901&lt;=2027),IF(E2901&lt;=0,0,IF(E2901&lt;=30000,E2901,IF(E2901&lt;=60000,ROUNDUP(E2901/2,0)+15000,IF(E2901&lt;=120000,ROUNDUP(E2901/4,0)+30000,60000)))),IF(E2901&lt;=0,0,IF(E2901&lt;=20000,E2901,IF(E2901&lt;=40000,ROUNDUP(E2901/2,0)+10000,IF(E2901&lt;=80000,ROUNDUP(E2901/4,0)+20000,40000)))))+IF(F2901&lt;=0,0,IF(F2901&lt;=25000,F2901,IF(F2901&lt;=50000,ROUNDUP(F2901/2,0)+12500,IF(F2901&lt;=100000,ROUNDUP(F2901/4,0)+25000,50000)))),IF(AND(D2901="はい",C2901&gt;=2026,C2901&lt;=2027),60000,40000)))))</f>
        <v/>
      </c>
      <c r="P2901" s="18">
        <f>IF(G2901&lt;=0,0,IF(G2901&lt;=20000,G2901,IF(G2901&lt;=40000,ROUNDUP(G2901/2,0)+10000,IF(G2901&lt;=80000,ROUNDUP(G2901/4,0)+20000,40000))))</f>
        <v/>
      </c>
      <c r="Q2901" s="18">
        <f>IF(I2901&lt;=0,IF(H2901&lt;=0,0,IF(H2901&lt;=20000,H2901,IF(H2901&lt;=40000,ROUNDUP(H2901/2,0)+10000,IF(H2901&lt;=80000,ROUNDUP(H2901/4,0)+20000,40000)))),IF(H2901&lt;=0,IF(I2901&lt;=0,0,IF(I2901&lt;=25000,I2901,IF(I2901&lt;=50000,ROUNDUP(I2901/2,0)+12500,IF(I2901&lt;=100000,ROUNDUP(I2901/4,0)+25000,50000)))),MAX(IF(I2901&lt;=0,0,IF(I2901&lt;=25000,I2901,IF(I2901&lt;=50000,ROUNDUP(I2901/2,0)+12500,IF(I2901&lt;=100000,ROUNDUP(I2901/4,0)+25000,50000)))),MIN(IF(H2901&lt;=0,0,IF(H2901&lt;=20000,H2901,IF(H2901&lt;=40000,ROUNDUP(H2901/2,0)+10000,IF(H2901&lt;=80000,ROUNDUP(H2901/4,0)+20000,40000))))+IF(I2901&lt;=0,0,IF(I2901&lt;=25000,I2901,IF(I2901&lt;=50000,ROUNDUP(I2901/2,0)+12500,IF(I2901&lt;=100000,ROUNDUP(I2901/4,0)+25000,50000)))),40000))))</f>
        <v/>
      </c>
      <c r="R2901" s="18">
        <f>MIN(120000,O2901+P2901+Q2901)</f>
        <v/>
      </c>
      <c r="S2901" s="18">
        <f>IF(F2901&lt;=0,IF(E2901&lt;=0,0,IF(E2901&lt;=12000,E2901,IF(E2901&lt;=32000,ROUNDUP(E2901/2,0)+6000,IF(E2901&lt;=56000,ROUNDUP(E2901/4,0)+14000,28000)))),IF(E2901&lt;=0,IF(F2901&lt;=0,0,IF(F2901&lt;=15000,F2901,IF(F2901&lt;=40000,ROUNDUP(F2901/2,0)+7500,IF(F2901&lt;=70000,ROUNDUP(F2901/4,0)+17500,35000)))),MAX(IF(F2901&lt;=0,0,IF(F2901&lt;=15000,F2901,IF(F2901&lt;=40000,ROUNDUP(F2901/2,0)+7500,IF(F2901&lt;=70000,ROUNDUP(F2901/4,0)+17500,35000)))),MIN(IF(E2901&lt;=0,0,IF(E2901&lt;=12000,E2901,IF(E2901&lt;=32000,ROUNDUP(E2901/2,0)+6000,IF(E2901&lt;=56000,ROUNDUP(E2901/4,0)+14000,28000))))+IF(F2901&lt;=0,0,IF(F2901&lt;=15000,F2901,IF(F2901&lt;=40000,ROUNDUP(F2901/2,0)+7500,IF(F2901&lt;=70000,ROUNDUP(F2901/4,0)+17500,35000)))),28000))))</f>
        <v/>
      </c>
      <c r="T2901" s="18">
        <f>IF(G2901&lt;=0,0,IF(G2901&lt;=12000,G2901,IF(G2901&lt;=32000,ROUNDUP(G2901/2,0)+6000,IF(G2901&lt;=56000,ROUNDUP(G2901/4,0)+14000,28000))))</f>
        <v/>
      </c>
      <c r="U2901" s="18">
        <f>IF(I2901&lt;=0,IF(H2901&lt;=0,0,IF(H2901&lt;=12000,H2901,IF(H2901&lt;=32000,ROUNDUP(H2901/2,0)+6000,IF(H2901&lt;=56000,ROUNDUP(H2901/4,0)+14000,28000)))),IF(H2901&lt;=0,IF(I2901&lt;=0,0,IF(I2901&lt;=15000,I2901,IF(I2901&lt;=40000,ROUNDUP(I2901/2,0)+7500,IF(I2901&lt;=70000,ROUNDUP(I2901/4,0)+17500,35000)))),MAX(IF(I2901&lt;=0,0,IF(I2901&lt;=15000,I2901,IF(I2901&lt;=40000,ROUNDUP(I2901/2,0)+7500,IF(I2901&lt;=70000,ROUNDUP(I2901/4,0)+17500,35000)))),MIN(IF(H2901&lt;=0,0,IF(H2901&lt;=12000,H2901,IF(H2901&lt;=32000,ROUNDUP(H2901/2,0)+6000,IF(H2901&lt;=56000,ROUNDUP(H2901/4,0)+14000,28000))))+IF(I2901&lt;=0,0,IF(I2901&lt;=15000,I2901,IF(I2901&lt;=40000,ROUNDUP(I2901/2,0)+7500,IF(I2901&lt;=70000,ROUNDUP(I2901/4,0)+17500,35000)))),28000))))</f>
        <v/>
      </c>
      <c r="V2901" s="18">
        <f>MIN(70000,S2901+T2901+U2901)</f>
        <v/>
      </c>
      <c r="W2901" s="18">
        <f>MAX(0,ROUNDDOWN(M2901-J2901-N2901-K2901-0,-3))</f>
        <v/>
      </c>
      <c r="X2901" s="18">
        <f>MAX(0,ROUNDDOWN(M2901-J2901-N2901-K2901-R2901,-3))</f>
        <v/>
      </c>
      <c r="Y2901" s="18">
        <f>IF(W2901&lt;=0,0,ROUNDDOWN((W2901*LOOKUP(W2901,{0,1950001,3300001,6950001,9000001,18000001,40000001},{0.05,0.1,0.2,0.23,0.33,0.4,0.45})-LOOKUP(W2901,{0,1950001,3300001,6950001,9000001,18000001,40000001},{0,97500,427500,636000,1536000,2796000,4796000}))*1.021,-2))</f>
        <v/>
      </c>
      <c r="Z2901" s="18">
        <f>IF(X2901&lt;=0,0,ROUNDDOWN((X2901*LOOKUP(X2901,{0,1950001,3300001,6950001,9000001,18000001,40000001},{0.05,0.1,0.2,0.23,0.33,0.4,0.45})-LOOKUP(X2901,{0,1950001,3300001,6950001,9000001,18000001,40000001},{0,97500,427500,636000,1536000,2796000,4796000}))*1.021,-2))</f>
        <v/>
      </c>
      <c r="AA2901" s="18">
        <f>MAX(0,ROUNDDOWN(M2901-J2901-430000-L2901-0,-3))</f>
        <v/>
      </c>
      <c r="AB2901" s="18">
        <f>MAX(0,ROUNDDOWN(M2901-J2901-430000-L2901-V2901,-3))</f>
        <v/>
      </c>
      <c r="AC2901" s="18">
        <f>IF(M2901&lt;=450000,0,MAX(0,ROUNDDOWN(AA2901*0.06-MIN(50000,AA2901)*0.03,-2))+MAX(0,ROUNDDOWN(AA2901*0.04-MIN(50000,AA2901)*0.02,-2)))</f>
        <v/>
      </c>
      <c r="AD2901" s="18">
        <f>IF(M2901&lt;=450000,0,MAX(0,ROUNDDOWN(AB2901*0.06-MIN(50000,AB2901)*0.03,-2))+MAX(0,ROUNDDOWN(AB2901*0.04-MIN(50000,AB2901)*0.02,-2)))</f>
        <v/>
      </c>
      <c r="AE2901" s="18">
        <f>Y2901-Z2901</f>
        <v/>
      </c>
      <c r="AF2901" s="18">
        <f>AC2901-AD2901</f>
        <v/>
      </c>
      <c r="AG2901" s="18">
        <f>AE2901+AF2901</f>
        <v/>
      </c>
      <c r="AH2901" s="20">
        <f>IF(W2901&lt;=0,0,LOOKUP(W2901,{0,1950001,3300001,6950001,9000001,18000001,40000001},{0.05,0.1,0.2,0.23,0.33,0.4,0.45}))</f>
        <v/>
      </c>
    </row>
    <row r="2902">
      <c r="A2902" t="inlineStr">
        <is>
          <t>1万円刻み 一般8万円</t>
        </is>
      </c>
      <c r="B2902" s="18">
        <f>'4_1万円刻み'!$A$941</f>
        <v/>
      </c>
      <c r="C2902" s="19" t="n">
        <v>2026</v>
      </c>
      <c r="D2902" t="inlineStr">
        <is>
          <t>いいえ</t>
        </is>
      </c>
      <c r="E2902" s="18" t="n">
        <v>80000</v>
      </c>
      <c r="F2902" s="18" t="n">
        <v>0</v>
      </c>
      <c r="G2902" s="18" t="n">
        <v>0</v>
      </c>
      <c r="H2902" s="18" t="n">
        <v>0</v>
      </c>
      <c r="I2902" s="18" t="n">
        <v>0</v>
      </c>
      <c r="J2902" s="18">
        <f>ROUND(MIN(B2902/12,650000)*12*0.0915+MIN(B2902/12,1390000)*12*(0.0504+0)+B2902*0.005,0)</f>
        <v/>
      </c>
      <c r="K2902" s="18" t="n">
        <v>0</v>
      </c>
      <c r="L2902" s="18" t="n">
        <v>0</v>
      </c>
      <c r="M2902" s="18">
        <f>ROUND(IF(C2902&gt;=2026,IF(B2902&lt;741000,0,IF(B2902&lt;2191000,B2902-740000,IF(B2902&lt;2193000,1451000,IF(B2902&lt;2196000,1453000,IF(B2902&lt;2200000,1456000,IF(B2902&lt;3600000,ROUNDDOWN(B2902/4,-3)*2.8-80000,IF(B2902&lt;6600000,ROUNDDOWN(B2902/4,-3)*3.2-440000,IF(B2902&lt;8500000,ROUNDDOWN(B2902*0.9,0)-1100000,B2902-1950000)))))))),IF(B2902&lt;651000,0,IF(B2902&lt;1900000,B2902-650000,IF(B2902&lt;3600000,ROUNDDOWN(B2902/4,-3)*2.8-80000,IF(B2902&lt;6600000,ROUNDDOWN(B2902/4,-3)*3.2-440000,IF(B2902&lt;8500000,ROUNDDOWN(B2902*0.9,0)-1100000,B2902-1950000)))))),0)</f>
        <v/>
      </c>
      <c r="N2902" s="18">
        <f>IF(M2902&gt;23500000,NA(),IF(C2902&gt;=2026,IF(M2902&lt;=4890000,1040000,IF(M2902&lt;=6550000,670000,620000)),IF(M2902&lt;=1320000,950000,IF(M2902&lt;=3360000,880000,IF(M2902&lt;=4890000,680000,IF(M2902&lt;=6550000,630000,580000))))))</f>
        <v/>
      </c>
      <c r="O2902" s="18">
        <f>IF(F2902&lt;=0,IF(AND(D2902="はい",C2902&gt;=2026,C2902&lt;=2027),IF(E2902&lt;=0,0,IF(E2902&lt;=30000,E2902,IF(E2902&lt;=60000,ROUNDUP(E2902/2,0)+15000,IF(E2902&lt;=120000,ROUNDUP(E2902/4,0)+30000,60000)))),IF(E2902&lt;=0,0,IF(E2902&lt;=20000,E2902,IF(E2902&lt;=40000,ROUNDUP(E2902/2,0)+10000,IF(E2902&lt;=80000,ROUNDUP(E2902/4,0)+20000,40000))))),IF(E2902&lt;=0,IF(F2902&lt;=0,0,IF(F2902&lt;=25000,F2902,IF(F2902&lt;=50000,ROUNDUP(F2902/2,0)+12500,IF(F2902&lt;=100000,ROUNDUP(F2902/4,0)+25000,50000)))),MAX(IF(F2902&lt;=0,0,IF(F2902&lt;=25000,F2902,IF(F2902&lt;=50000,ROUNDUP(F2902/2,0)+12500,IF(F2902&lt;=100000,ROUNDUP(F2902/4,0)+25000,50000)))),MIN(IF(AND(D2902="はい",C2902&gt;=2026,C2902&lt;=2027),IF(E2902&lt;=0,0,IF(E2902&lt;=30000,E2902,IF(E2902&lt;=60000,ROUNDUP(E2902/2,0)+15000,IF(E2902&lt;=120000,ROUNDUP(E2902/4,0)+30000,60000)))),IF(E2902&lt;=0,0,IF(E2902&lt;=20000,E2902,IF(E2902&lt;=40000,ROUNDUP(E2902/2,0)+10000,IF(E2902&lt;=80000,ROUNDUP(E2902/4,0)+20000,40000)))))+IF(F2902&lt;=0,0,IF(F2902&lt;=25000,F2902,IF(F2902&lt;=50000,ROUNDUP(F2902/2,0)+12500,IF(F2902&lt;=100000,ROUNDUP(F2902/4,0)+25000,50000)))),IF(AND(D2902="はい",C2902&gt;=2026,C2902&lt;=2027),60000,40000)))))</f>
        <v/>
      </c>
      <c r="P2902" s="18">
        <f>IF(G2902&lt;=0,0,IF(G2902&lt;=20000,G2902,IF(G2902&lt;=40000,ROUNDUP(G2902/2,0)+10000,IF(G2902&lt;=80000,ROUNDUP(G2902/4,0)+20000,40000))))</f>
        <v/>
      </c>
      <c r="Q2902" s="18">
        <f>IF(I2902&lt;=0,IF(H2902&lt;=0,0,IF(H2902&lt;=20000,H2902,IF(H2902&lt;=40000,ROUNDUP(H2902/2,0)+10000,IF(H2902&lt;=80000,ROUNDUP(H2902/4,0)+20000,40000)))),IF(H2902&lt;=0,IF(I2902&lt;=0,0,IF(I2902&lt;=25000,I2902,IF(I2902&lt;=50000,ROUNDUP(I2902/2,0)+12500,IF(I2902&lt;=100000,ROUNDUP(I2902/4,0)+25000,50000)))),MAX(IF(I2902&lt;=0,0,IF(I2902&lt;=25000,I2902,IF(I2902&lt;=50000,ROUNDUP(I2902/2,0)+12500,IF(I2902&lt;=100000,ROUNDUP(I2902/4,0)+25000,50000)))),MIN(IF(H2902&lt;=0,0,IF(H2902&lt;=20000,H2902,IF(H2902&lt;=40000,ROUNDUP(H2902/2,0)+10000,IF(H2902&lt;=80000,ROUNDUP(H2902/4,0)+20000,40000))))+IF(I2902&lt;=0,0,IF(I2902&lt;=25000,I2902,IF(I2902&lt;=50000,ROUNDUP(I2902/2,0)+12500,IF(I2902&lt;=100000,ROUNDUP(I2902/4,0)+25000,50000)))),40000))))</f>
        <v/>
      </c>
      <c r="R2902" s="18">
        <f>MIN(120000,O2902+P2902+Q2902)</f>
        <v/>
      </c>
      <c r="S2902" s="18">
        <f>IF(F2902&lt;=0,IF(E2902&lt;=0,0,IF(E2902&lt;=12000,E2902,IF(E2902&lt;=32000,ROUNDUP(E2902/2,0)+6000,IF(E2902&lt;=56000,ROUNDUP(E2902/4,0)+14000,28000)))),IF(E2902&lt;=0,IF(F2902&lt;=0,0,IF(F2902&lt;=15000,F2902,IF(F2902&lt;=40000,ROUNDUP(F2902/2,0)+7500,IF(F2902&lt;=70000,ROUNDUP(F2902/4,0)+17500,35000)))),MAX(IF(F2902&lt;=0,0,IF(F2902&lt;=15000,F2902,IF(F2902&lt;=40000,ROUNDUP(F2902/2,0)+7500,IF(F2902&lt;=70000,ROUNDUP(F2902/4,0)+17500,35000)))),MIN(IF(E2902&lt;=0,0,IF(E2902&lt;=12000,E2902,IF(E2902&lt;=32000,ROUNDUP(E2902/2,0)+6000,IF(E2902&lt;=56000,ROUNDUP(E2902/4,0)+14000,28000))))+IF(F2902&lt;=0,0,IF(F2902&lt;=15000,F2902,IF(F2902&lt;=40000,ROUNDUP(F2902/2,0)+7500,IF(F2902&lt;=70000,ROUNDUP(F2902/4,0)+17500,35000)))),28000))))</f>
        <v/>
      </c>
      <c r="T2902" s="18">
        <f>IF(G2902&lt;=0,0,IF(G2902&lt;=12000,G2902,IF(G2902&lt;=32000,ROUNDUP(G2902/2,0)+6000,IF(G2902&lt;=56000,ROUNDUP(G2902/4,0)+14000,28000))))</f>
        <v/>
      </c>
      <c r="U2902" s="18">
        <f>IF(I2902&lt;=0,IF(H2902&lt;=0,0,IF(H2902&lt;=12000,H2902,IF(H2902&lt;=32000,ROUNDUP(H2902/2,0)+6000,IF(H2902&lt;=56000,ROUNDUP(H2902/4,0)+14000,28000)))),IF(H2902&lt;=0,IF(I2902&lt;=0,0,IF(I2902&lt;=15000,I2902,IF(I2902&lt;=40000,ROUNDUP(I2902/2,0)+7500,IF(I2902&lt;=70000,ROUNDUP(I2902/4,0)+17500,35000)))),MAX(IF(I2902&lt;=0,0,IF(I2902&lt;=15000,I2902,IF(I2902&lt;=40000,ROUNDUP(I2902/2,0)+7500,IF(I2902&lt;=70000,ROUNDUP(I2902/4,0)+17500,35000)))),MIN(IF(H2902&lt;=0,0,IF(H2902&lt;=12000,H2902,IF(H2902&lt;=32000,ROUNDUP(H2902/2,0)+6000,IF(H2902&lt;=56000,ROUNDUP(H2902/4,0)+14000,28000))))+IF(I2902&lt;=0,0,IF(I2902&lt;=15000,I2902,IF(I2902&lt;=40000,ROUNDUP(I2902/2,0)+7500,IF(I2902&lt;=70000,ROUNDUP(I2902/4,0)+17500,35000)))),28000))))</f>
        <v/>
      </c>
      <c r="V2902" s="18">
        <f>MIN(70000,S2902+T2902+U2902)</f>
        <v/>
      </c>
      <c r="W2902" s="18">
        <f>MAX(0,ROUNDDOWN(M2902-J2902-N2902-K2902-0,-3))</f>
        <v/>
      </c>
      <c r="X2902" s="18">
        <f>MAX(0,ROUNDDOWN(M2902-J2902-N2902-K2902-R2902,-3))</f>
        <v/>
      </c>
      <c r="Y2902" s="18">
        <f>IF(W2902&lt;=0,0,ROUNDDOWN((W2902*LOOKUP(W2902,{0,1950001,3300001,6950001,9000001,18000001,40000001},{0.05,0.1,0.2,0.23,0.33,0.4,0.45})-LOOKUP(W2902,{0,1950001,3300001,6950001,9000001,18000001,40000001},{0,97500,427500,636000,1536000,2796000,4796000}))*1.021,-2))</f>
        <v/>
      </c>
      <c r="Z2902" s="18">
        <f>IF(X2902&lt;=0,0,ROUNDDOWN((X2902*LOOKUP(X2902,{0,1950001,3300001,6950001,9000001,18000001,40000001},{0.05,0.1,0.2,0.23,0.33,0.4,0.45})-LOOKUP(X2902,{0,1950001,3300001,6950001,9000001,18000001,40000001},{0,97500,427500,636000,1536000,2796000,4796000}))*1.021,-2))</f>
        <v/>
      </c>
      <c r="AA2902" s="18">
        <f>MAX(0,ROUNDDOWN(M2902-J2902-430000-L2902-0,-3))</f>
        <v/>
      </c>
      <c r="AB2902" s="18">
        <f>MAX(0,ROUNDDOWN(M2902-J2902-430000-L2902-V2902,-3))</f>
        <v/>
      </c>
      <c r="AC2902" s="18">
        <f>IF(M2902&lt;=450000,0,MAX(0,ROUNDDOWN(AA2902*0.06-MIN(50000,AA2902)*0.03,-2))+MAX(0,ROUNDDOWN(AA2902*0.04-MIN(50000,AA2902)*0.02,-2)))</f>
        <v/>
      </c>
      <c r="AD2902" s="18">
        <f>IF(M2902&lt;=450000,0,MAX(0,ROUNDDOWN(AB2902*0.06-MIN(50000,AB2902)*0.03,-2))+MAX(0,ROUNDDOWN(AB2902*0.04-MIN(50000,AB2902)*0.02,-2)))</f>
        <v/>
      </c>
      <c r="AE2902" s="18">
        <f>Y2902-Z2902</f>
        <v/>
      </c>
      <c r="AF2902" s="18">
        <f>AC2902-AD2902</f>
        <v/>
      </c>
      <c r="AG2902" s="18">
        <f>AE2902+AF2902</f>
        <v/>
      </c>
      <c r="AH2902" s="20">
        <f>IF(W2902&lt;=0,0,LOOKUP(W2902,{0,1950001,3300001,6950001,9000001,18000001,40000001},{0.05,0.1,0.2,0.23,0.33,0.4,0.45}))</f>
        <v/>
      </c>
    </row>
    <row r="2903">
      <c r="A2903" t="inlineStr">
        <is>
          <t>1万円刻み 特例あり一般12万円</t>
        </is>
      </c>
      <c r="B2903" s="18">
        <f>'4_1万円刻み'!$A$941</f>
        <v/>
      </c>
      <c r="C2903" s="19" t="n">
        <v>2026</v>
      </c>
      <c r="D2903" t="inlineStr">
        <is>
          <t>はい</t>
        </is>
      </c>
      <c r="E2903" s="18" t="n">
        <v>120000</v>
      </c>
      <c r="F2903" s="18" t="n">
        <v>0</v>
      </c>
      <c r="G2903" s="18" t="n">
        <v>0</v>
      </c>
      <c r="H2903" s="18" t="n">
        <v>0</v>
      </c>
      <c r="I2903" s="18" t="n">
        <v>0</v>
      </c>
      <c r="J2903" s="18">
        <f>ROUND(MIN(B2903/12,650000)*12*0.0915+MIN(B2903/12,1390000)*12*(0.0504+0)+B2903*0.005,0)</f>
        <v/>
      </c>
      <c r="K2903" s="18" t="n">
        <v>0</v>
      </c>
      <c r="L2903" s="18" t="n">
        <v>0</v>
      </c>
      <c r="M2903" s="18">
        <f>ROUND(IF(C2903&gt;=2026,IF(B2903&lt;741000,0,IF(B2903&lt;2191000,B2903-740000,IF(B2903&lt;2193000,1451000,IF(B2903&lt;2196000,1453000,IF(B2903&lt;2200000,1456000,IF(B2903&lt;3600000,ROUNDDOWN(B2903/4,-3)*2.8-80000,IF(B2903&lt;6600000,ROUNDDOWN(B2903/4,-3)*3.2-440000,IF(B2903&lt;8500000,ROUNDDOWN(B2903*0.9,0)-1100000,B2903-1950000)))))))),IF(B2903&lt;651000,0,IF(B2903&lt;1900000,B2903-650000,IF(B2903&lt;3600000,ROUNDDOWN(B2903/4,-3)*2.8-80000,IF(B2903&lt;6600000,ROUNDDOWN(B2903/4,-3)*3.2-440000,IF(B2903&lt;8500000,ROUNDDOWN(B2903*0.9,0)-1100000,B2903-1950000)))))),0)</f>
        <v/>
      </c>
      <c r="N2903" s="18">
        <f>IF(M2903&gt;23500000,NA(),IF(C2903&gt;=2026,IF(M2903&lt;=4890000,1040000,IF(M2903&lt;=6550000,670000,620000)),IF(M2903&lt;=1320000,950000,IF(M2903&lt;=3360000,880000,IF(M2903&lt;=4890000,680000,IF(M2903&lt;=6550000,630000,580000))))))</f>
        <v/>
      </c>
      <c r="O2903" s="18">
        <f>IF(F2903&lt;=0,IF(AND(D2903="はい",C2903&gt;=2026,C2903&lt;=2027),IF(E2903&lt;=0,0,IF(E2903&lt;=30000,E2903,IF(E2903&lt;=60000,ROUNDUP(E2903/2,0)+15000,IF(E2903&lt;=120000,ROUNDUP(E2903/4,0)+30000,60000)))),IF(E2903&lt;=0,0,IF(E2903&lt;=20000,E2903,IF(E2903&lt;=40000,ROUNDUP(E2903/2,0)+10000,IF(E2903&lt;=80000,ROUNDUP(E2903/4,0)+20000,40000))))),IF(E2903&lt;=0,IF(F2903&lt;=0,0,IF(F2903&lt;=25000,F2903,IF(F2903&lt;=50000,ROUNDUP(F2903/2,0)+12500,IF(F2903&lt;=100000,ROUNDUP(F2903/4,0)+25000,50000)))),MAX(IF(F2903&lt;=0,0,IF(F2903&lt;=25000,F2903,IF(F2903&lt;=50000,ROUNDUP(F2903/2,0)+12500,IF(F2903&lt;=100000,ROUNDUP(F2903/4,0)+25000,50000)))),MIN(IF(AND(D2903="はい",C2903&gt;=2026,C2903&lt;=2027),IF(E2903&lt;=0,0,IF(E2903&lt;=30000,E2903,IF(E2903&lt;=60000,ROUNDUP(E2903/2,0)+15000,IF(E2903&lt;=120000,ROUNDUP(E2903/4,0)+30000,60000)))),IF(E2903&lt;=0,0,IF(E2903&lt;=20000,E2903,IF(E2903&lt;=40000,ROUNDUP(E2903/2,0)+10000,IF(E2903&lt;=80000,ROUNDUP(E2903/4,0)+20000,40000)))))+IF(F2903&lt;=0,0,IF(F2903&lt;=25000,F2903,IF(F2903&lt;=50000,ROUNDUP(F2903/2,0)+12500,IF(F2903&lt;=100000,ROUNDUP(F2903/4,0)+25000,50000)))),IF(AND(D2903="はい",C2903&gt;=2026,C2903&lt;=2027),60000,40000)))))</f>
        <v/>
      </c>
      <c r="P2903" s="18">
        <f>IF(G2903&lt;=0,0,IF(G2903&lt;=20000,G2903,IF(G2903&lt;=40000,ROUNDUP(G2903/2,0)+10000,IF(G2903&lt;=80000,ROUNDUP(G2903/4,0)+20000,40000))))</f>
        <v/>
      </c>
      <c r="Q2903" s="18">
        <f>IF(I2903&lt;=0,IF(H2903&lt;=0,0,IF(H2903&lt;=20000,H2903,IF(H2903&lt;=40000,ROUNDUP(H2903/2,0)+10000,IF(H2903&lt;=80000,ROUNDUP(H2903/4,0)+20000,40000)))),IF(H2903&lt;=0,IF(I2903&lt;=0,0,IF(I2903&lt;=25000,I2903,IF(I2903&lt;=50000,ROUNDUP(I2903/2,0)+12500,IF(I2903&lt;=100000,ROUNDUP(I2903/4,0)+25000,50000)))),MAX(IF(I2903&lt;=0,0,IF(I2903&lt;=25000,I2903,IF(I2903&lt;=50000,ROUNDUP(I2903/2,0)+12500,IF(I2903&lt;=100000,ROUNDUP(I2903/4,0)+25000,50000)))),MIN(IF(H2903&lt;=0,0,IF(H2903&lt;=20000,H2903,IF(H2903&lt;=40000,ROUNDUP(H2903/2,0)+10000,IF(H2903&lt;=80000,ROUNDUP(H2903/4,0)+20000,40000))))+IF(I2903&lt;=0,0,IF(I2903&lt;=25000,I2903,IF(I2903&lt;=50000,ROUNDUP(I2903/2,0)+12500,IF(I2903&lt;=100000,ROUNDUP(I2903/4,0)+25000,50000)))),40000))))</f>
        <v/>
      </c>
      <c r="R2903" s="18">
        <f>MIN(120000,O2903+P2903+Q2903)</f>
        <v/>
      </c>
      <c r="S2903" s="18">
        <f>IF(F2903&lt;=0,IF(E2903&lt;=0,0,IF(E2903&lt;=12000,E2903,IF(E2903&lt;=32000,ROUNDUP(E2903/2,0)+6000,IF(E2903&lt;=56000,ROUNDUP(E2903/4,0)+14000,28000)))),IF(E2903&lt;=0,IF(F2903&lt;=0,0,IF(F2903&lt;=15000,F2903,IF(F2903&lt;=40000,ROUNDUP(F2903/2,0)+7500,IF(F2903&lt;=70000,ROUNDUP(F2903/4,0)+17500,35000)))),MAX(IF(F2903&lt;=0,0,IF(F2903&lt;=15000,F2903,IF(F2903&lt;=40000,ROUNDUP(F2903/2,0)+7500,IF(F2903&lt;=70000,ROUNDUP(F2903/4,0)+17500,35000)))),MIN(IF(E2903&lt;=0,0,IF(E2903&lt;=12000,E2903,IF(E2903&lt;=32000,ROUNDUP(E2903/2,0)+6000,IF(E2903&lt;=56000,ROUNDUP(E2903/4,0)+14000,28000))))+IF(F2903&lt;=0,0,IF(F2903&lt;=15000,F2903,IF(F2903&lt;=40000,ROUNDUP(F2903/2,0)+7500,IF(F2903&lt;=70000,ROUNDUP(F2903/4,0)+17500,35000)))),28000))))</f>
        <v/>
      </c>
      <c r="T2903" s="18">
        <f>IF(G2903&lt;=0,0,IF(G2903&lt;=12000,G2903,IF(G2903&lt;=32000,ROUNDUP(G2903/2,0)+6000,IF(G2903&lt;=56000,ROUNDUP(G2903/4,0)+14000,28000))))</f>
        <v/>
      </c>
      <c r="U2903" s="18">
        <f>IF(I2903&lt;=0,IF(H2903&lt;=0,0,IF(H2903&lt;=12000,H2903,IF(H2903&lt;=32000,ROUNDUP(H2903/2,0)+6000,IF(H2903&lt;=56000,ROUNDUP(H2903/4,0)+14000,28000)))),IF(H2903&lt;=0,IF(I2903&lt;=0,0,IF(I2903&lt;=15000,I2903,IF(I2903&lt;=40000,ROUNDUP(I2903/2,0)+7500,IF(I2903&lt;=70000,ROUNDUP(I2903/4,0)+17500,35000)))),MAX(IF(I2903&lt;=0,0,IF(I2903&lt;=15000,I2903,IF(I2903&lt;=40000,ROUNDUP(I2903/2,0)+7500,IF(I2903&lt;=70000,ROUNDUP(I2903/4,0)+17500,35000)))),MIN(IF(H2903&lt;=0,0,IF(H2903&lt;=12000,H2903,IF(H2903&lt;=32000,ROUNDUP(H2903/2,0)+6000,IF(H2903&lt;=56000,ROUNDUP(H2903/4,0)+14000,28000))))+IF(I2903&lt;=0,0,IF(I2903&lt;=15000,I2903,IF(I2903&lt;=40000,ROUNDUP(I2903/2,0)+7500,IF(I2903&lt;=70000,ROUNDUP(I2903/4,0)+17500,35000)))),28000))))</f>
        <v/>
      </c>
      <c r="V2903" s="18">
        <f>MIN(70000,S2903+T2903+U2903)</f>
        <v/>
      </c>
      <c r="W2903" s="18">
        <f>MAX(0,ROUNDDOWN(M2903-J2903-N2903-K2903-0,-3))</f>
        <v/>
      </c>
      <c r="X2903" s="18">
        <f>MAX(0,ROUNDDOWN(M2903-J2903-N2903-K2903-R2903,-3))</f>
        <v/>
      </c>
      <c r="Y2903" s="18">
        <f>IF(W2903&lt;=0,0,ROUNDDOWN((W2903*LOOKUP(W2903,{0,1950001,3300001,6950001,9000001,18000001,40000001},{0.05,0.1,0.2,0.23,0.33,0.4,0.45})-LOOKUP(W2903,{0,1950001,3300001,6950001,9000001,18000001,40000001},{0,97500,427500,636000,1536000,2796000,4796000}))*1.021,-2))</f>
        <v/>
      </c>
      <c r="Z2903" s="18">
        <f>IF(X2903&lt;=0,0,ROUNDDOWN((X2903*LOOKUP(X2903,{0,1950001,3300001,6950001,9000001,18000001,40000001},{0.05,0.1,0.2,0.23,0.33,0.4,0.45})-LOOKUP(X2903,{0,1950001,3300001,6950001,9000001,18000001,40000001},{0,97500,427500,636000,1536000,2796000,4796000}))*1.021,-2))</f>
        <v/>
      </c>
      <c r="AA2903" s="18">
        <f>MAX(0,ROUNDDOWN(M2903-J2903-430000-L2903-0,-3))</f>
        <v/>
      </c>
      <c r="AB2903" s="18">
        <f>MAX(0,ROUNDDOWN(M2903-J2903-430000-L2903-V2903,-3))</f>
        <v/>
      </c>
      <c r="AC2903" s="18">
        <f>IF(M2903&lt;=450000,0,MAX(0,ROUNDDOWN(AA2903*0.06-MIN(50000,AA2903)*0.03,-2))+MAX(0,ROUNDDOWN(AA2903*0.04-MIN(50000,AA2903)*0.02,-2)))</f>
        <v/>
      </c>
      <c r="AD2903" s="18">
        <f>IF(M2903&lt;=450000,0,MAX(0,ROUNDDOWN(AB2903*0.06-MIN(50000,AB2903)*0.03,-2))+MAX(0,ROUNDDOWN(AB2903*0.04-MIN(50000,AB2903)*0.02,-2)))</f>
        <v/>
      </c>
      <c r="AE2903" s="18">
        <f>Y2903-Z2903</f>
        <v/>
      </c>
      <c r="AF2903" s="18">
        <f>AC2903-AD2903</f>
        <v/>
      </c>
      <c r="AG2903" s="18">
        <f>AE2903+AF2903</f>
        <v/>
      </c>
      <c r="AH2903" s="20">
        <f>IF(W2903&lt;=0,0,LOOKUP(W2903,{0,1950001,3300001,6950001,9000001,18000001,40000001},{0.05,0.1,0.2,0.23,0.33,0.4,0.45}))</f>
        <v/>
      </c>
    </row>
    <row r="2904">
      <c r="A2904" t="inlineStr">
        <is>
          <t>1万円刻み 3区分8万円ずつ</t>
        </is>
      </c>
      <c r="B2904" s="18">
        <f>'4_1万円刻み'!$A$942</f>
        <v/>
      </c>
      <c r="C2904" s="19" t="n">
        <v>2026</v>
      </c>
      <c r="D2904" t="inlineStr">
        <is>
          <t>いいえ</t>
        </is>
      </c>
      <c r="E2904" s="18" t="n">
        <v>80000</v>
      </c>
      <c r="F2904" s="18" t="n">
        <v>0</v>
      </c>
      <c r="G2904" s="18" t="n">
        <v>80000</v>
      </c>
      <c r="H2904" s="18" t="n">
        <v>80000</v>
      </c>
      <c r="I2904" s="18" t="n">
        <v>0</v>
      </c>
      <c r="J2904" s="18">
        <f>ROUND(MIN(B2904/12,650000)*12*0.0915+MIN(B2904/12,1390000)*12*(0.0504+0)+B2904*0.005,0)</f>
        <v/>
      </c>
      <c r="K2904" s="18" t="n">
        <v>0</v>
      </c>
      <c r="L2904" s="18" t="n">
        <v>0</v>
      </c>
      <c r="M2904" s="18">
        <f>ROUND(IF(C2904&gt;=2026,IF(B2904&lt;741000,0,IF(B2904&lt;2191000,B2904-740000,IF(B2904&lt;2193000,1451000,IF(B2904&lt;2196000,1453000,IF(B2904&lt;2200000,1456000,IF(B2904&lt;3600000,ROUNDDOWN(B2904/4,-3)*2.8-80000,IF(B2904&lt;6600000,ROUNDDOWN(B2904/4,-3)*3.2-440000,IF(B2904&lt;8500000,ROUNDDOWN(B2904*0.9,0)-1100000,B2904-1950000)))))))),IF(B2904&lt;651000,0,IF(B2904&lt;1900000,B2904-650000,IF(B2904&lt;3600000,ROUNDDOWN(B2904/4,-3)*2.8-80000,IF(B2904&lt;6600000,ROUNDDOWN(B2904/4,-3)*3.2-440000,IF(B2904&lt;8500000,ROUNDDOWN(B2904*0.9,0)-1100000,B2904-1950000)))))),0)</f>
        <v/>
      </c>
      <c r="N2904" s="18">
        <f>IF(M2904&gt;23500000,NA(),IF(C2904&gt;=2026,IF(M2904&lt;=4890000,1040000,IF(M2904&lt;=6550000,670000,620000)),IF(M2904&lt;=1320000,950000,IF(M2904&lt;=3360000,880000,IF(M2904&lt;=4890000,680000,IF(M2904&lt;=6550000,630000,580000))))))</f>
        <v/>
      </c>
      <c r="O2904" s="18">
        <f>IF(F2904&lt;=0,IF(AND(D2904="はい",C2904&gt;=2026,C2904&lt;=2027),IF(E2904&lt;=0,0,IF(E2904&lt;=30000,E2904,IF(E2904&lt;=60000,ROUNDUP(E2904/2,0)+15000,IF(E2904&lt;=120000,ROUNDUP(E2904/4,0)+30000,60000)))),IF(E2904&lt;=0,0,IF(E2904&lt;=20000,E2904,IF(E2904&lt;=40000,ROUNDUP(E2904/2,0)+10000,IF(E2904&lt;=80000,ROUNDUP(E2904/4,0)+20000,40000))))),IF(E2904&lt;=0,IF(F2904&lt;=0,0,IF(F2904&lt;=25000,F2904,IF(F2904&lt;=50000,ROUNDUP(F2904/2,0)+12500,IF(F2904&lt;=100000,ROUNDUP(F2904/4,0)+25000,50000)))),MAX(IF(F2904&lt;=0,0,IF(F2904&lt;=25000,F2904,IF(F2904&lt;=50000,ROUNDUP(F2904/2,0)+12500,IF(F2904&lt;=100000,ROUNDUP(F2904/4,0)+25000,50000)))),MIN(IF(AND(D2904="はい",C2904&gt;=2026,C2904&lt;=2027),IF(E2904&lt;=0,0,IF(E2904&lt;=30000,E2904,IF(E2904&lt;=60000,ROUNDUP(E2904/2,0)+15000,IF(E2904&lt;=120000,ROUNDUP(E2904/4,0)+30000,60000)))),IF(E2904&lt;=0,0,IF(E2904&lt;=20000,E2904,IF(E2904&lt;=40000,ROUNDUP(E2904/2,0)+10000,IF(E2904&lt;=80000,ROUNDUP(E2904/4,0)+20000,40000)))))+IF(F2904&lt;=0,0,IF(F2904&lt;=25000,F2904,IF(F2904&lt;=50000,ROUNDUP(F2904/2,0)+12500,IF(F2904&lt;=100000,ROUNDUP(F2904/4,0)+25000,50000)))),IF(AND(D2904="はい",C2904&gt;=2026,C2904&lt;=2027),60000,40000)))))</f>
        <v/>
      </c>
      <c r="P2904" s="18">
        <f>IF(G2904&lt;=0,0,IF(G2904&lt;=20000,G2904,IF(G2904&lt;=40000,ROUNDUP(G2904/2,0)+10000,IF(G2904&lt;=80000,ROUNDUP(G2904/4,0)+20000,40000))))</f>
        <v/>
      </c>
      <c r="Q2904" s="18">
        <f>IF(I2904&lt;=0,IF(H2904&lt;=0,0,IF(H2904&lt;=20000,H2904,IF(H2904&lt;=40000,ROUNDUP(H2904/2,0)+10000,IF(H2904&lt;=80000,ROUNDUP(H2904/4,0)+20000,40000)))),IF(H2904&lt;=0,IF(I2904&lt;=0,0,IF(I2904&lt;=25000,I2904,IF(I2904&lt;=50000,ROUNDUP(I2904/2,0)+12500,IF(I2904&lt;=100000,ROUNDUP(I2904/4,0)+25000,50000)))),MAX(IF(I2904&lt;=0,0,IF(I2904&lt;=25000,I2904,IF(I2904&lt;=50000,ROUNDUP(I2904/2,0)+12500,IF(I2904&lt;=100000,ROUNDUP(I2904/4,0)+25000,50000)))),MIN(IF(H2904&lt;=0,0,IF(H2904&lt;=20000,H2904,IF(H2904&lt;=40000,ROUNDUP(H2904/2,0)+10000,IF(H2904&lt;=80000,ROUNDUP(H2904/4,0)+20000,40000))))+IF(I2904&lt;=0,0,IF(I2904&lt;=25000,I2904,IF(I2904&lt;=50000,ROUNDUP(I2904/2,0)+12500,IF(I2904&lt;=100000,ROUNDUP(I2904/4,0)+25000,50000)))),40000))))</f>
        <v/>
      </c>
      <c r="R2904" s="18">
        <f>MIN(120000,O2904+P2904+Q2904)</f>
        <v/>
      </c>
      <c r="S2904" s="18">
        <f>IF(F2904&lt;=0,IF(E2904&lt;=0,0,IF(E2904&lt;=12000,E2904,IF(E2904&lt;=32000,ROUNDUP(E2904/2,0)+6000,IF(E2904&lt;=56000,ROUNDUP(E2904/4,0)+14000,28000)))),IF(E2904&lt;=0,IF(F2904&lt;=0,0,IF(F2904&lt;=15000,F2904,IF(F2904&lt;=40000,ROUNDUP(F2904/2,0)+7500,IF(F2904&lt;=70000,ROUNDUP(F2904/4,0)+17500,35000)))),MAX(IF(F2904&lt;=0,0,IF(F2904&lt;=15000,F2904,IF(F2904&lt;=40000,ROUNDUP(F2904/2,0)+7500,IF(F2904&lt;=70000,ROUNDUP(F2904/4,0)+17500,35000)))),MIN(IF(E2904&lt;=0,0,IF(E2904&lt;=12000,E2904,IF(E2904&lt;=32000,ROUNDUP(E2904/2,0)+6000,IF(E2904&lt;=56000,ROUNDUP(E2904/4,0)+14000,28000))))+IF(F2904&lt;=0,0,IF(F2904&lt;=15000,F2904,IF(F2904&lt;=40000,ROUNDUP(F2904/2,0)+7500,IF(F2904&lt;=70000,ROUNDUP(F2904/4,0)+17500,35000)))),28000))))</f>
        <v/>
      </c>
      <c r="T2904" s="18">
        <f>IF(G2904&lt;=0,0,IF(G2904&lt;=12000,G2904,IF(G2904&lt;=32000,ROUNDUP(G2904/2,0)+6000,IF(G2904&lt;=56000,ROUNDUP(G2904/4,0)+14000,28000))))</f>
        <v/>
      </c>
      <c r="U2904" s="18">
        <f>IF(I2904&lt;=0,IF(H2904&lt;=0,0,IF(H2904&lt;=12000,H2904,IF(H2904&lt;=32000,ROUNDUP(H2904/2,0)+6000,IF(H2904&lt;=56000,ROUNDUP(H2904/4,0)+14000,28000)))),IF(H2904&lt;=0,IF(I2904&lt;=0,0,IF(I2904&lt;=15000,I2904,IF(I2904&lt;=40000,ROUNDUP(I2904/2,0)+7500,IF(I2904&lt;=70000,ROUNDUP(I2904/4,0)+17500,35000)))),MAX(IF(I2904&lt;=0,0,IF(I2904&lt;=15000,I2904,IF(I2904&lt;=40000,ROUNDUP(I2904/2,0)+7500,IF(I2904&lt;=70000,ROUNDUP(I2904/4,0)+17500,35000)))),MIN(IF(H2904&lt;=0,0,IF(H2904&lt;=12000,H2904,IF(H2904&lt;=32000,ROUNDUP(H2904/2,0)+6000,IF(H2904&lt;=56000,ROUNDUP(H2904/4,0)+14000,28000))))+IF(I2904&lt;=0,0,IF(I2904&lt;=15000,I2904,IF(I2904&lt;=40000,ROUNDUP(I2904/2,0)+7500,IF(I2904&lt;=70000,ROUNDUP(I2904/4,0)+17500,35000)))),28000))))</f>
        <v/>
      </c>
      <c r="V2904" s="18">
        <f>MIN(70000,S2904+T2904+U2904)</f>
        <v/>
      </c>
      <c r="W2904" s="18">
        <f>MAX(0,ROUNDDOWN(M2904-J2904-N2904-K2904-0,-3))</f>
        <v/>
      </c>
      <c r="X2904" s="18">
        <f>MAX(0,ROUNDDOWN(M2904-J2904-N2904-K2904-R2904,-3))</f>
        <v/>
      </c>
      <c r="Y2904" s="18">
        <f>IF(W2904&lt;=0,0,ROUNDDOWN((W2904*LOOKUP(W2904,{0,1950001,3300001,6950001,9000001,18000001,40000001},{0.05,0.1,0.2,0.23,0.33,0.4,0.45})-LOOKUP(W2904,{0,1950001,3300001,6950001,9000001,18000001,40000001},{0,97500,427500,636000,1536000,2796000,4796000}))*1.021,-2))</f>
        <v/>
      </c>
      <c r="Z2904" s="18">
        <f>IF(X2904&lt;=0,0,ROUNDDOWN((X2904*LOOKUP(X2904,{0,1950001,3300001,6950001,9000001,18000001,40000001},{0.05,0.1,0.2,0.23,0.33,0.4,0.45})-LOOKUP(X2904,{0,1950001,3300001,6950001,9000001,18000001,40000001},{0,97500,427500,636000,1536000,2796000,4796000}))*1.021,-2))</f>
        <v/>
      </c>
      <c r="AA2904" s="18">
        <f>MAX(0,ROUNDDOWN(M2904-J2904-430000-L2904-0,-3))</f>
        <v/>
      </c>
      <c r="AB2904" s="18">
        <f>MAX(0,ROUNDDOWN(M2904-J2904-430000-L2904-V2904,-3))</f>
        <v/>
      </c>
      <c r="AC2904" s="18">
        <f>IF(M2904&lt;=450000,0,MAX(0,ROUNDDOWN(AA2904*0.06-MIN(50000,AA2904)*0.03,-2))+MAX(0,ROUNDDOWN(AA2904*0.04-MIN(50000,AA2904)*0.02,-2)))</f>
        <v/>
      </c>
      <c r="AD2904" s="18">
        <f>IF(M2904&lt;=450000,0,MAX(0,ROUNDDOWN(AB2904*0.06-MIN(50000,AB2904)*0.03,-2))+MAX(0,ROUNDDOWN(AB2904*0.04-MIN(50000,AB2904)*0.02,-2)))</f>
        <v/>
      </c>
      <c r="AE2904" s="18">
        <f>Y2904-Z2904</f>
        <v/>
      </c>
      <c r="AF2904" s="18">
        <f>AC2904-AD2904</f>
        <v/>
      </c>
      <c r="AG2904" s="18">
        <f>AE2904+AF2904</f>
        <v/>
      </c>
      <c r="AH2904" s="20">
        <f>IF(W2904&lt;=0,0,LOOKUP(W2904,{0,1950001,3300001,6950001,9000001,18000001,40000001},{0.05,0.1,0.2,0.23,0.33,0.4,0.45}))</f>
        <v/>
      </c>
    </row>
    <row r="2905">
      <c r="A2905" t="inlineStr">
        <is>
          <t>1万円刻み 一般8万円</t>
        </is>
      </c>
      <c r="B2905" s="18">
        <f>'4_1万円刻み'!$A$942</f>
        <v/>
      </c>
      <c r="C2905" s="19" t="n">
        <v>2026</v>
      </c>
      <c r="D2905" t="inlineStr">
        <is>
          <t>いいえ</t>
        </is>
      </c>
      <c r="E2905" s="18" t="n">
        <v>80000</v>
      </c>
      <c r="F2905" s="18" t="n">
        <v>0</v>
      </c>
      <c r="G2905" s="18" t="n">
        <v>0</v>
      </c>
      <c r="H2905" s="18" t="n">
        <v>0</v>
      </c>
      <c r="I2905" s="18" t="n">
        <v>0</v>
      </c>
      <c r="J2905" s="18">
        <f>ROUND(MIN(B2905/12,650000)*12*0.0915+MIN(B2905/12,1390000)*12*(0.0504+0)+B2905*0.005,0)</f>
        <v/>
      </c>
      <c r="K2905" s="18" t="n">
        <v>0</v>
      </c>
      <c r="L2905" s="18" t="n">
        <v>0</v>
      </c>
      <c r="M2905" s="18">
        <f>ROUND(IF(C2905&gt;=2026,IF(B2905&lt;741000,0,IF(B2905&lt;2191000,B2905-740000,IF(B2905&lt;2193000,1451000,IF(B2905&lt;2196000,1453000,IF(B2905&lt;2200000,1456000,IF(B2905&lt;3600000,ROUNDDOWN(B2905/4,-3)*2.8-80000,IF(B2905&lt;6600000,ROUNDDOWN(B2905/4,-3)*3.2-440000,IF(B2905&lt;8500000,ROUNDDOWN(B2905*0.9,0)-1100000,B2905-1950000)))))))),IF(B2905&lt;651000,0,IF(B2905&lt;1900000,B2905-650000,IF(B2905&lt;3600000,ROUNDDOWN(B2905/4,-3)*2.8-80000,IF(B2905&lt;6600000,ROUNDDOWN(B2905/4,-3)*3.2-440000,IF(B2905&lt;8500000,ROUNDDOWN(B2905*0.9,0)-1100000,B2905-1950000)))))),0)</f>
        <v/>
      </c>
      <c r="N2905" s="18">
        <f>IF(M2905&gt;23500000,NA(),IF(C2905&gt;=2026,IF(M2905&lt;=4890000,1040000,IF(M2905&lt;=6550000,670000,620000)),IF(M2905&lt;=1320000,950000,IF(M2905&lt;=3360000,880000,IF(M2905&lt;=4890000,680000,IF(M2905&lt;=6550000,630000,580000))))))</f>
        <v/>
      </c>
      <c r="O2905" s="18">
        <f>IF(F2905&lt;=0,IF(AND(D2905="はい",C2905&gt;=2026,C2905&lt;=2027),IF(E2905&lt;=0,0,IF(E2905&lt;=30000,E2905,IF(E2905&lt;=60000,ROUNDUP(E2905/2,0)+15000,IF(E2905&lt;=120000,ROUNDUP(E2905/4,0)+30000,60000)))),IF(E2905&lt;=0,0,IF(E2905&lt;=20000,E2905,IF(E2905&lt;=40000,ROUNDUP(E2905/2,0)+10000,IF(E2905&lt;=80000,ROUNDUP(E2905/4,0)+20000,40000))))),IF(E2905&lt;=0,IF(F2905&lt;=0,0,IF(F2905&lt;=25000,F2905,IF(F2905&lt;=50000,ROUNDUP(F2905/2,0)+12500,IF(F2905&lt;=100000,ROUNDUP(F2905/4,0)+25000,50000)))),MAX(IF(F2905&lt;=0,0,IF(F2905&lt;=25000,F2905,IF(F2905&lt;=50000,ROUNDUP(F2905/2,0)+12500,IF(F2905&lt;=100000,ROUNDUP(F2905/4,0)+25000,50000)))),MIN(IF(AND(D2905="はい",C2905&gt;=2026,C2905&lt;=2027),IF(E2905&lt;=0,0,IF(E2905&lt;=30000,E2905,IF(E2905&lt;=60000,ROUNDUP(E2905/2,0)+15000,IF(E2905&lt;=120000,ROUNDUP(E2905/4,0)+30000,60000)))),IF(E2905&lt;=0,0,IF(E2905&lt;=20000,E2905,IF(E2905&lt;=40000,ROUNDUP(E2905/2,0)+10000,IF(E2905&lt;=80000,ROUNDUP(E2905/4,0)+20000,40000)))))+IF(F2905&lt;=0,0,IF(F2905&lt;=25000,F2905,IF(F2905&lt;=50000,ROUNDUP(F2905/2,0)+12500,IF(F2905&lt;=100000,ROUNDUP(F2905/4,0)+25000,50000)))),IF(AND(D2905="はい",C2905&gt;=2026,C2905&lt;=2027),60000,40000)))))</f>
        <v/>
      </c>
      <c r="P2905" s="18">
        <f>IF(G2905&lt;=0,0,IF(G2905&lt;=20000,G2905,IF(G2905&lt;=40000,ROUNDUP(G2905/2,0)+10000,IF(G2905&lt;=80000,ROUNDUP(G2905/4,0)+20000,40000))))</f>
        <v/>
      </c>
      <c r="Q2905" s="18">
        <f>IF(I2905&lt;=0,IF(H2905&lt;=0,0,IF(H2905&lt;=20000,H2905,IF(H2905&lt;=40000,ROUNDUP(H2905/2,0)+10000,IF(H2905&lt;=80000,ROUNDUP(H2905/4,0)+20000,40000)))),IF(H2905&lt;=0,IF(I2905&lt;=0,0,IF(I2905&lt;=25000,I2905,IF(I2905&lt;=50000,ROUNDUP(I2905/2,0)+12500,IF(I2905&lt;=100000,ROUNDUP(I2905/4,0)+25000,50000)))),MAX(IF(I2905&lt;=0,0,IF(I2905&lt;=25000,I2905,IF(I2905&lt;=50000,ROUNDUP(I2905/2,0)+12500,IF(I2905&lt;=100000,ROUNDUP(I2905/4,0)+25000,50000)))),MIN(IF(H2905&lt;=0,0,IF(H2905&lt;=20000,H2905,IF(H2905&lt;=40000,ROUNDUP(H2905/2,0)+10000,IF(H2905&lt;=80000,ROUNDUP(H2905/4,0)+20000,40000))))+IF(I2905&lt;=0,0,IF(I2905&lt;=25000,I2905,IF(I2905&lt;=50000,ROUNDUP(I2905/2,0)+12500,IF(I2905&lt;=100000,ROUNDUP(I2905/4,0)+25000,50000)))),40000))))</f>
        <v/>
      </c>
      <c r="R2905" s="18">
        <f>MIN(120000,O2905+P2905+Q2905)</f>
        <v/>
      </c>
      <c r="S2905" s="18">
        <f>IF(F2905&lt;=0,IF(E2905&lt;=0,0,IF(E2905&lt;=12000,E2905,IF(E2905&lt;=32000,ROUNDUP(E2905/2,0)+6000,IF(E2905&lt;=56000,ROUNDUP(E2905/4,0)+14000,28000)))),IF(E2905&lt;=0,IF(F2905&lt;=0,0,IF(F2905&lt;=15000,F2905,IF(F2905&lt;=40000,ROUNDUP(F2905/2,0)+7500,IF(F2905&lt;=70000,ROUNDUP(F2905/4,0)+17500,35000)))),MAX(IF(F2905&lt;=0,0,IF(F2905&lt;=15000,F2905,IF(F2905&lt;=40000,ROUNDUP(F2905/2,0)+7500,IF(F2905&lt;=70000,ROUNDUP(F2905/4,0)+17500,35000)))),MIN(IF(E2905&lt;=0,0,IF(E2905&lt;=12000,E2905,IF(E2905&lt;=32000,ROUNDUP(E2905/2,0)+6000,IF(E2905&lt;=56000,ROUNDUP(E2905/4,0)+14000,28000))))+IF(F2905&lt;=0,0,IF(F2905&lt;=15000,F2905,IF(F2905&lt;=40000,ROUNDUP(F2905/2,0)+7500,IF(F2905&lt;=70000,ROUNDUP(F2905/4,0)+17500,35000)))),28000))))</f>
        <v/>
      </c>
      <c r="T2905" s="18">
        <f>IF(G2905&lt;=0,0,IF(G2905&lt;=12000,G2905,IF(G2905&lt;=32000,ROUNDUP(G2905/2,0)+6000,IF(G2905&lt;=56000,ROUNDUP(G2905/4,0)+14000,28000))))</f>
        <v/>
      </c>
      <c r="U2905" s="18">
        <f>IF(I2905&lt;=0,IF(H2905&lt;=0,0,IF(H2905&lt;=12000,H2905,IF(H2905&lt;=32000,ROUNDUP(H2905/2,0)+6000,IF(H2905&lt;=56000,ROUNDUP(H2905/4,0)+14000,28000)))),IF(H2905&lt;=0,IF(I2905&lt;=0,0,IF(I2905&lt;=15000,I2905,IF(I2905&lt;=40000,ROUNDUP(I2905/2,0)+7500,IF(I2905&lt;=70000,ROUNDUP(I2905/4,0)+17500,35000)))),MAX(IF(I2905&lt;=0,0,IF(I2905&lt;=15000,I2905,IF(I2905&lt;=40000,ROUNDUP(I2905/2,0)+7500,IF(I2905&lt;=70000,ROUNDUP(I2905/4,0)+17500,35000)))),MIN(IF(H2905&lt;=0,0,IF(H2905&lt;=12000,H2905,IF(H2905&lt;=32000,ROUNDUP(H2905/2,0)+6000,IF(H2905&lt;=56000,ROUNDUP(H2905/4,0)+14000,28000))))+IF(I2905&lt;=0,0,IF(I2905&lt;=15000,I2905,IF(I2905&lt;=40000,ROUNDUP(I2905/2,0)+7500,IF(I2905&lt;=70000,ROUNDUP(I2905/4,0)+17500,35000)))),28000))))</f>
        <v/>
      </c>
      <c r="V2905" s="18">
        <f>MIN(70000,S2905+T2905+U2905)</f>
        <v/>
      </c>
      <c r="W2905" s="18">
        <f>MAX(0,ROUNDDOWN(M2905-J2905-N2905-K2905-0,-3))</f>
        <v/>
      </c>
      <c r="X2905" s="18">
        <f>MAX(0,ROUNDDOWN(M2905-J2905-N2905-K2905-R2905,-3))</f>
        <v/>
      </c>
      <c r="Y2905" s="18">
        <f>IF(W2905&lt;=0,0,ROUNDDOWN((W2905*LOOKUP(W2905,{0,1950001,3300001,6950001,9000001,18000001,40000001},{0.05,0.1,0.2,0.23,0.33,0.4,0.45})-LOOKUP(W2905,{0,1950001,3300001,6950001,9000001,18000001,40000001},{0,97500,427500,636000,1536000,2796000,4796000}))*1.021,-2))</f>
        <v/>
      </c>
      <c r="Z2905" s="18">
        <f>IF(X2905&lt;=0,0,ROUNDDOWN((X2905*LOOKUP(X2905,{0,1950001,3300001,6950001,9000001,18000001,40000001},{0.05,0.1,0.2,0.23,0.33,0.4,0.45})-LOOKUP(X2905,{0,1950001,3300001,6950001,9000001,18000001,40000001},{0,97500,427500,636000,1536000,2796000,4796000}))*1.021,-2))</f>
        <v/>
      </c>
      <c r="AA2905" s="18">
        <f>MAX(0,ROUNDDOWN(M2905-J2905-430000-L2905-0,-3))</f>
        <v/>
      </c>
      <c r="AB2905" s="18">
        <f>MAX(0,ROUNDDOWN(M2905-J2905-430000-L2905-V2905,-3))</f>
        <v/>
      </c>
      <c r="AC2905" s="18">
        <f>IF(M2905&lt;=450000,0,MAX(0,ROUNDDOWN(AA2905*0.06-MIN(50000,AA2905)*0.03,-2))+MAX(0,ROUNDDOWN(AA2905*0.04-MIN(50000,AA2905)*0.02,-2)))</f>
        <v/>
      </c>
      <c r="AD2905" s="18">
        <f>IF(M2905&lt;=450000,0,MAX(0,ROUNDDOWN(AB2905*0.06-MIN(50000,AB2905)*0.03,-2))+MAX(0,ROUNDDOWN(AB2905*0.04-MIN(50000,AB2905)*0.02,-2)))</f>
        <v/>
      </c>
      <c r="AE2905" s="18">
        <f>Y2905-Z2905</f>
        <v/>
      </c>
      <c r="AF2905" s="18">
        <f>AC2905-AD2905</f>
        <v/>
      </c>
      <c r="AG2905" s="18">
        <f>AE2905+AF2905</f>
        <v/>
      </c>
      <c r="AH2905" s="20">
        <f>IF(W2905&lt;=0,0,LOOKUP(W2905,{0,1950001,3300001,6950001,9000001,18000001,40000001},{0.05,0.1,0.2,0.23,0.33,0.4,0.45}))</f>
        <v/>
      </c>
    </row>
    <row r="2906">
      <c r="A2906" t="inlineStr">
        <is>
          <t>1万円刻み 特例あり一般12万円</t>
        </is>
      </c>
      <c r="B2906" s="18">
        <f>'4_1万円刻み'!$A$942</f>
        <v/>
      </c>
      <c r="C2906" s="19" t="n">
        <v>2026</v>
      </c>
      <c r="D2906" t="inlineStr">
        <is>
          <t>はい</t>
        </is>
      </c>
      <c r="E2906" s="18" t="n">
        <v>120000</v>
      </c>
      <c r="F2906" s="18" t="n">
        <v>0</v>
      </c>
      <c r="G2906" s="18" t="n">
        <v>0</v>
      </c>
      <c r="H2906" s="18" t="n">
        <v>0</v>
      </c>
      <c r="I2906" s="18" t="n">
        <v>0</v>
      </c>
      <c r="J2906" s="18">
        <f>ROUND(MIN(B2906/12,650000)*12*0.0915+MIN(B2906/12,1390000)*12*(0.0504+0)+B2906*0.005,0)</f>
        <v/>
      </c>
      <c r="K2906" s="18" t="n">
        <v>0</v>
      </c>
      <c r="L2906" s="18" t="n">
        <v>0</v>
      </c>
      <c r="M2906" s="18">
        <f>ROUND(IF(C2906&gt;=2026,IF(B2906&lt;741000,0,IF(B2906&lt;2191000,B2906-740000,IF(B2906&lt;2193000,1451000,IF(B2906&lt;2196000,1453000,IF(B2906&lt;2200000,1456000,IF(B2906&lt;3600000,ROUNDDOWN(B2906/4,-3)*2.8-80000,IF(B2906&lt;6600000,ROUNDDOWN(B2906/4,-3)*3.2-440000,IF(B2906&lt;8500000,ROUNDDOWN(B2906*0.9,0)-1100000,B2906-1950000)))))))),IF(B2906&lt;651000,0,IF(B2906&lt;1900000,B2906-650000,IF(B2906&lt;3600000,ROUNDDOWN(B2906/4,-3)*2.8-80000,IF(B2906&lt;6600000,ROUNDDOWN(B2906/4,-3)*3.2-440000,IF(B2906&lt;8500000,ROUNDDOWN(B2906*0.9,0)-1100000,B2906-1950000)))))),0)</f>
        <v/>
      </c>
      <c r="N2906" s="18">
        <f>IF(M2906&gt;23500000,NA(),IF(C2906&gt;=2026,IF(M2906&lt;=4890000,1040000,IF(M2906&lt;=6550000,670000,620000)),IF(M2906&lt;=1320000,950000,IF(M2906&lt;=3360000,880000,IF(M2906&lt;=4890000,680000,IF(M2906&lt;=6550000,630000,580000))))))</f>
        <v/>
      </c>
      <c r="O2906" s="18">
        <f>IF(F2906&lt;=0,IF(AND(D2906="はい",C2906&gt;=2026,C2906&lt;=2027),IF(E2906&lt;=0,0,IF(E2906&lt;=30000,E2906,IF(E2906&lt;=60000,ROUNDUP(E2906/2,0)+15000,IF(E2906&lt;=120000,ROUNDUP(E2906/4,0)+30000,60000)))),IF(E2906&lt;=0,0,IF(E2906&lt;=20000,E2906,IF(E2906&lt;=40000,ROUNDUP(E2906/2,0)+10000,IF(E2906&lt;=80000,ROUNDUP(E2906/4,0)+20000,40000))))),IF(E2906&lt;=0,IF(F2906&lt;=0,0,IF(F2906&lt;=25000,F2906,IF(F2906&lt;=50000,ROUNDUP(F2906/2,0)+12500,IF(F2906&lt;=100000,ROUNDUP(F2906/4,0)+25000,50000)))),MAX(IF(F2906&lt;=0,0,IF(F2906&lt;=25000,F2906,IF(F2906&lt;=50000,ROUNDUP(F2906/2,0)+12500,IF(F2906&lt;=100000,ROUNDUP(F2906/4,0)+25000,50000)))),MIN(IF(AND(D2906="はい",C2906&gt;=2026,C2906&lt;=2027),IF(E2906&lt;=0,0,IF(E2906&lt;=30000,E2906,IF(E2906&lt;=60000,ROUNDUP(E2906/2,0)+15000,IF(E2906&lt;=120000,ROUNDUP(E2906/4,0)+30000,60000)))),IF(E2906&lt;=0,0,IF(E2906&lt;=20000,E2906,IF(E2906&lt;=40000,ROUNDUP(E2906/2,0)+10000,IF(E2906&lt;=80000,ROUNDUP(E2906/4,0)+20000,40000)))))+IF(F2906&lt;=0,0,IF(F2906&lt;=25000,F2906,IF(F2906&lt;=50000,ROUNDUP(F2906/2,0)+12500,IF(F2906&lt;=100000,ROUNDUP(F2906/4,0)+25000,50000)))),IF(AND(D2906="はい",C2906&gt;=2026,C2906&lt;=2027),60000,40000)))))</f>
        <v/>
      </c>
      <c r="P2906" s="18">
        <f>IF(G2906&lt;=0,0,IF(G2906&lt;=20000,G2906,IF(G2906&lt;=40000,ROUNDUP(G2906/2,0)+10000,IF(G2906&lt;=80000,ROUNDUP(G2906/4,0)+20000,40000))))</f>
        <v/>
      </c>
      <c r="Q2906" s="18">
        <f>IF(I2906&lt;=0,IF(H2906&lt;=0,0,IF(H2906&lt;=20000,H2906,IF(H2906&lt;=40000,ROUNDUP(H2906/2,0)+10000,IF(H2906&lt;=80000,ROUNDUP(H2906/4,0)+20000,40000)))),IF(H2906&lt;=0,IF(I2906&lt;=0,0,IF(I2906&lt;=25000,I2906,IF(I2906&lt;=50000,ROUNDUP(I2906/2,0)+12500,IF(I2906&lt;=100000,ROUNDUP(I2906/4,0)+25000,50000)))),MAX(IF(I2906&lt;=0,0,IF(I2906&lt;=25000,I2906,IF(I2906&lt;=50000,ROUNDUP(I2906/2,0)+12500,IF(I2906&lt;=100000,ROUNDUP(I2906/4,0)+25000,50000)))),MIN(IF(H2906&lt;=0,0,IF(H2906&lt;=20000,H2906,IF(H2906&lt;=40000,ROUNDUP(H2906/2,0)+10000,IF(H2906&lt;=80000,ROUNDUP(H2906/4,0)+20000,40000))))+IF(I2906&lt;=0,0,IF(I2906&lt;=25000,I2906,IF(I2906&lt;=50000,ROUNDUP(I2906/2,0)+12500,IF(I2906&lt;=100000,ROUNDUP(I2906/4,0)+25000,50000)))),40000))))</f>
        <v/>
      </c>
      <c r="R2906" s="18">
        <f>MIN(120000,O2906+P2906+Q2906)</f>
        <v/>
      </c>
      <c r="S2906" s="18">
        <f>IF(F2906&lt;=0,IF(E2906&lt;=0,0,IF(E2906&lt;=12000,E2906,IF(E2906&lt;=32000,ROUNDUP(E2906/2,0)+6000,IF(E2906&lt;=56000,ROUNDUP(E2906/4,0)+14000,28000)))),IF(E2906&lt;=0,IF(F2906&lt;=0,0,IF(F2906&lt;=15000,F2906,IF(F2906&lt;=40000,ROUNDUP(F2906/2,0)+7500,IF(F2906&lt;=70000,ROUNDUP(F2906/4,0)+17500,35000)))),MAX(IF(F2906&lt;=0,0,IF(F2906&lt;=15000,F2906,IF(F2906&lt;=40000,ROUNDUP(F2906/2,0)+7500,IF(F2906&lt;=70000,ROUNDUP(F2906/4,0)+17500,35000)))),MIN(IF(E2906&lt;=0,0,IF(E2906&lt;=12000,E2906,IF(E2906&lt;=32000,ROUNDUP(E2906/2,0)+6000,IF(E2906&lt;=56000,ROUNDUP(E2906/4,0)+14000,28000))))+IF(F2906&lt;=0,0,IF(F2906&lt;=15000,F2906,IF(F2906&lt;=40000,ROUNDUP(F2906/2,0)+7500,IF(F2906&lt;=70000,ROUNDUP(F2906/4,0)+17500,35000)))),28000))))</f>
        <v/>
      </c>
      <c r="T2906" s="18">
        <f>IF(G2906&lt;=0,0,IF(G2906&lt;=12000,G2906,IF(G2906&lt;=32000,ROUNDUP(G2906/2,0)+6000,IF(G2906&lt;=56000,ROUNDUP(G2906/4,0)+14000,28000))))</f>
        <v/>
      </c>
      <c r="U2906" s="18">
        <f>IF(I2906&lt;=0,IF(H2906&lt;=0,0,IF(H2906&lt;=12000,H2906,IF(H2906&lt;=32000,ROUNDUP(H2906/2,0)+6000,IF(H2906&lt;=56000,ROUNDUP(H2906/4,0)+14000,28000)))),IF(H2906&lt;=0,IF(I2906&lt;=0,0,IF(I2906&lt;=15000,I2906,IF(I2906&lt;=40000,ROUNDUP(I2906/2,0)+7500,IF(I2906&lt;=70000,ROUNDUP(I2906/4,0)+17500,35000)))),MAX(IF(I2906&lt;=0,0,IF(I2906&lt;=15000,I2906,IF(I2906&lt;=40000,ROUNDUP(I2906/2,0)+7500,IF(I2906&lt;=70000,ROUNDUP(I2906/4,0)+17500,35000)))),MIN(IF(H2906&lt;=0,0,IF(H2906&lt;=12000,H2906,IF(H2906&lt;=32000,ROUNDUP(H2906/2,0)+6000,IF(H2906&lt;=56000,ROUNDUP(H2906/4,0)+14000,28000))))+IF(I2906&lt;=0,0,IF(I2906&lt;=15000,I2906,IF(I2906&lt;=40000,ROUNDUP(I2906/2,0)+7500,IF(I2906&lt;=70000,ROUNDUP(I2906/4,0)+17500,35000)))),28000))))</f>
        <v/>
      </c>
      <c r="V2906" s="18">
        <f>MIN(70000,S2906+T2906+U2906)</f>
        <v/>
      </c>
      <c r="W2906" s="18">
        <f>MAX(0,ROUNDDOWN(M2906-J2906-N2906-K2906-0,-3))</f>
        <v/>
      </c>
      <c r="X2906" s="18">
        <f>MAX(0,ROUNDDOWN(M2906-J2906-N2906-K2906-R2906,-3))</f>
        <v/>
      </c>
      <c r="Y2906" s="18">
        <f>IF(W2906&lt;=0,0,ROUNDDOWN((W2906*LOOKUP(W2906,{0,1950001,3300001,6950001,9000001,18000001,40000001},{0.05,0.1,0.2,0.23,0.33,0.4,0.45})-LOOKUP(W2906,{0,1950001,3300001,6950001,9000001,18000001,40000001},{0,97500,427500,636000,1536000,2796000,4796000}))*1.021,-2))</f>
        <v/>
      </c>
      <c r="Z2906" s="18">
        <f>IF(X2906&lt;=0,0,ROUNDDOWN((X2906*LOOKUP(X2906,{0,1950001,3300001,6950001,9000001,18000001,40000001},{0.05,0.1,0.2,0.23,0.33,0.4,0.45})-LOOKUP(X2906,{0,1950001,3300001,6950001,9000001,18000001,40000001},{0,97500,427500,636000,1536000,2796000,4796000}))*1.021,-2))</f>
        <v/>
      </c>
      <c r="AA2906" s="18">
        <f>MAX(0,ROUNDDOWN(M2906-J2906-430000-L2906-0,-3))</f>
        <v/>
      </c>
      <c r="AB2906" s="18">
        <f>MAX(0,ROUNDDOWN(M2906-J2906-430000-L2906-V2906,-3))</f>
        <v/>
      </c>
      <c r="AC2906" s="18">
        <f>IF(M2906&lt;=450000,0,MAX(0,ROUNDDOWN(AA2906*0.06-MIN(50000,AA2906)*0.03,-2))+MAX(0,ROUNDDOWN(AA2906*0.04-MIN(50000,AA2906)*0.02,-2)))</f>
        <v/>
      </c>
      <c r="AD2906" s="18">
        <f>IF(M2906&lt;=450000,0,MAX(0,ROUNDDOWN(AB2906*0.06-MIN(50000,AB2906)*0.03,-2))+MAX(0,ROUNDDOWN(AB2906*0.04-MIN(50000,AB2906)*0.02,-2)))</f>
        <v/>
      </c>
      <c r="AE2906" s="18">
        <f>Y2906-Z2906</f>
        <v/>
      </c>
      <c r="AF2906" s="18">
        <f>AC2906-AD2906</f>
        <v/>
      </c>
      <c r="AG2906" s="18">
        <f>AE2906+AF2906</f>
        <v/>
      </c>
      <c r="AH2906" s="20">
        <f>IF(W2906&lt;=0,0,LOOKUP(W2906,{0,1950001,3300001,6950001,9000001,18000001,40000001},{0.05,0.1,0.2,0.23,0.33,0.4,0.45}))</f>
        <v/>
      </c>
    </row>
    <row r="2907">
      <c r="A2907" t="inlineStr">
        <is>
          <t>1万円刻み 3区分8万円ずつ</t>
        </is>
      </c>
      <c r="B2907" s="18">
        <f>'4_1万円刻み'!$A$943</f>
        <v/>
      </c>
      <c r="C2907" s="19" t="n">
        <v>2026</v>
      </c>
      <c r="D2907" t="inlineStr">
        <is>
          <t>いいえ</t>
        </is>
      </c>
      <c r="E2907" s="18" t="n">
        <v>80000</v>
      </c>
      <c r="F2907" s="18" t="n">
        <v>0</v>
      </c>
      <c r="G2907" s="18" t="n">
        <v>80000</v>
      </c>
      <c r="H2907" s="18" t="n">
        <v>80000</v>
      </c>
      <c r="I2907" s="18" t="n">
        <v>0</v>
      </c>
      <c r="J2907" s="18">
        <f>ROUND(MIN(B2907/12,650000)*12*0.0915+MIN(B2907/12,1390000)*12*(0.0504+0)+B2907*0.005,0)</f>
        <v/>
      </c>
      <c r="K2907" s="18" t="n">
        <v>0</v>
      </c>
      <c r="L2907" s="18" t="n">
        <v>0</v>
      </c>
      <c r="M2907" s="18">
        <f>ROUND(IF(C2907&gt;=2026,IF(B2907&lt;741000,0,IF(B2907&lt;2191000,B2907-740000,IF(B2907&lt;2193000,1451000,IF(B2907&lt;2196000,1453000,IF(B2907&lt;2200000,1456000,IF(B2907&lt;3600000,ROUNDDOWN(B2907/4,-3)*2.8-80000,IF(B2907&lt;6600000,ROUNDDOWN(B2907/4,-3)*3.2-440000,IF(B2907&lt;8500000,ROUNDDOWN(B2907*0.9,0)-1100000,B2907-1950000)))))))),IF(B2907&lt;651000,0,IF(B2907&lt;1900000,B2907-650000,IF(B2907&lt;3600000,ROUNDDOWN(B2907/4,-3)*2.8-80000,IF(B2907&lt;6600000,ROUNDDOWN(B2907/4,-3)*3.2-440000,IF(B2907&lt;8500000,ROUNDDOWN(B2907*0.9,0)-1100000,B2907-1950000)))))),0)</f>
        <v/>
      </c>
      <c r="N2907" s="18">
        <f>IF(M2907&gt;23500000,NA(),IF(C2907&gt;=2026,IF(M2907&lt;=4890000,1040000,IF(M2907&lt;=6550000,670000,620000)),IF(M2907&lt;=1320000,950000,IF(M2907&lt;=3360000,880000,IF(M2907&lt;=4890000,680000,IF(M2907&lt;=6550000,630000,580000))))))</f>
        <v/>
      </c>
      <c r="O2907" s="18">
        <f>IF(F2907&lt;=0,IF(AND(D2907="はい",C2907&gt;=2026,C2907&lt;=2027),IF(E2907&lt;=0,0,IF(E2907&lt;=30000,E2907,IF(E2907&lt;=60000,ROUNDUP(E2907/2,0)+15000,IF(E2907&lt;=120000,ROUNDUP(E2907/4,0)+30000,60000)))),IF(E2907&lt;=0,0,IF(E2907&lt;=20000,E2907,IF(E2907&lt;=40000,ROUNDUP(E2907/2,0)+10000,IF(E2907&lt;=80000,ROUNDUP(E2907/4,0)+20000,40000))))),IF(E2907&lt;=0,IF(F2907&lt;=0,0,IF(F2907&lt;=25000,F2907,IF(F2907&lt;=50000,ROUNDUP(F2907/2,0)+12500,IF(F2907&lt;=100000,ROUNDUP(F2907/4,0)+25000,50000)))),MAX(IF(F2907&lt;=0,0,IF(F2907&lt;=25000,F2907,IF(F2907&lt;=50000,ROUNDUP(F2907/2,0)+12500,IF(F2907&lt;=100000,ROUNDUP(F2907/4,0)+25000,50000)))),MIN(IF(AND(D2907="はい",C2907&gt;=2026,C2907&lt;=2027),IF(E2907&lt;=0,0,IF(E2907&lt;=30000,E2907,IF(E2907&lt;=60000,ROUNDUP(E2907/2,0)+15000,IF(E2907&lt;=120000,ROUNDUP(E2907/4,0)+30000,60000)))),IF(E2907&lt;=0,0,IF(E2907&lt;=20000,E2907,IF(E2907&lt;=40000,ROUNDUP(E2907/2,0)+10000,IF(E2907&lt;=80000,ROUNDUP(E2907/4,0)+20000,40000)))))+IF(F2907&lt;=0,0,IF(F2907&lt;=25000,F2907,IF(F2907&lt;=50000,ROUNDUP(F2907/2,0)+12500,IF(F2907&lt;=100000,ROUNDUP(F2907/4,0)+25000,50000)))),IF(AND(D2907="はい",C2907&gt;=2026,C2907&lt;=2027),60000,40000)))))</f>
        <v/>
      </c>
      <c r="P2907" s="18">
        <f>IF(G2907&lt;=0,0,IF(G2907&lt;=20000,G2907,IF(G2907&lt;=40000,ROUNDUP(G2907/2,0)+10000,IF(G2907&lt;=80000,ROUNDUP(G2907/4,0)+20000,40000))))</f>
        <v/>
      </c>
      <c r="Q2907" s="18">
        <f>IF(I2907&lt;=0,IF(H2907&lt;=0,0,IF(H2907&lt;=20000,H2907,IF(H2907&lt;=40000,ROUNDUP(H2907/2,0)+10000,IF(H2907&lt;=80000,ROUNDUP(H2907/4,0)+20000,40000)))),IF(H2907&lt;=0,IF(I2907&lt;=0,0,IF(I2907&lt;=25000,I2907,IF(I2907&lt;=50000,ROUNDUP(I2907/2,0)+12500,IF(I2907&lt;=100000,ROUNDUP(I2907/4,0)+25000,50000)))),MAX(IF(I2907&lt;=0,0,IF(I2907&lt;=25000,I2907,IF(I2907&lt;=50000,ROUNDUP(I2907/2,0)+12500,IF(I2907&lt;=100000,ROUNDUP(I2907/4,0)+25000,50000)))),MIN(IF(H2907&lt;=0,0,IF(H2907&lt;=20000,H2907,IF(H2907&lt;=40000,ROUNDUP(H2907/2,0)+10000,IF(H2907&lt;=80000,ROUNDUP(H2907/4,0)+20000,40000))))+IF(I2907&lt;=0,0,IF(I2907&lt;=25000,I2907,IF(I2907&lt;=50000,ROUNDUP(I2907/2,0)+12500,IF(I2907&lt;=100000,ROUNDUP(I2907/4,0)+25000,50000)))),40000))))</f>
        <v/>
      </c>
      <c r="R2907" s="18">
        <f>MIN(120000,O2907+P2907+Q2907)</f>
        <v/>
      </c>
      <c r="S2907" s="18">
        <f>IF(F2907&lt;=0,IF(E2907&lt;=0,0,IF(E2907&lt;=12000,E2907,IF(E2907&lt;=32000,ROUNDUP(E2907/2,0)+6000,IF(E2907&lt;=56000,ROUNDUP(E2907/4,0)+14000,28000)))),IF(E2907&lt;=0,IF(F2907&lt;=0,0,IF(F2907&lt;=15000,F2907,IF(F2907&lt;=40000,ROUNDUP(F2907/2,0)+7500,IF(F2907&lt;=70000,ROUNDUP(F2907/4,0)+17500,35000)))),MAX(IF(F2907&lt;=0,0,IF(F2907&lt;=15000,F2907,IF(F2907&lt;=40000,ROUNDUP(F2907/2,0)+7500,IF(F2907&lt;=70000,ROUNDUP(F2907/4,0)+17500,35000)))),MIN(IF(E2907&lt;=0,0,IF(E2907&lt;=12000,E2907,IF(E2907&lt;=32000,ROUNDUP(E2907/2,0)+6000,IF(E2907&lt;=56000,ROUNDUP(E2907/4,0)+14000,28000))))+IF(F2907&lt;=0,0,IF(F2907&lt;=15000,F2907,IF(F2907&lt;=40000,ROUNDUP(F2907/2,0)+7500,IF(F2907&lt;=70000,ROUNDUP(F2907/4,0)+17500,35000)))),28000))))</f>
        <v/>
      </c>
      <c r="T2907" s="18">
        <f>IF(G2907&lt;=0,0,IF(G2907&lt;=12000,G2907,IF(G2907&lt;=32000,ROUNDUP(G2907/2,0)+6000,IF(G2907&lt;=56000,ROUNDUP(G2907/4,0)+14000,28000))))</f>
        <v/>
      </c>
      <c r="U2907" s="18">
        <f>IF(I2907&lt;=0,IF(H2907&lt;=0,0,IF(H2907&lt;=12000,H2907,IF(H2907&lt;=32000,ROUNDUP(H2907/2,0)+6000,IF(H2907&lt;=56000,ROUNDUP(H2907/4,0)+14000,28000)))),IF(H2907&lt;=0,IF(I2907&lt;=0,0,IF(I2907&lt;=15000,I2907,IF(I2907&lt;=40000,ROUNDUP(I2907/2,0)+7500,IF(I2907&lt;=70000,ROUNDUP(I2907/4,0)+17500,35000)))),MAX(IF(I2907&lt;=0,0,IF(I2907&lt;=15000,I2907,IF(I2907&lt;=40000,ROUNDUP(I2907/2,0)+7500,IF(I2907&lt;=70000,ROUNDUP(I2907/4,0)+17500,35000)))),MIN(IF(H2907&lt;=0,0,IF(H2907&lt;=12000,H2907,IF(H2907&lt;=32000,ROUNDUP(H2907/2,0)+6000,IF(H2907&lt;=56000,ROUNDUP(H2907/4,0)+14000,28000))))+IF(I2907&lt;=0,0,IF(I2907&lt;=15000,I2907,IF(I2907&lt;=40000,ROUNDUP(I2907/2,0)+7500,IF(I2907&lt;=70000,ROUNDUP(I2907/4,0)+17500,35000)))),28000))))</f>
        <v/>
      </c>
      <c r="V2907" s="18">
        <f>MIN(70000,S2907+T2907+U2907)</f>
        <v/>
      </c>
      <c r="W2907" s="18">
        <f>MAX(0,ROUNDDOWN(M2907-J2907-N2907-K2907-0,-3))</f>
        <v/>
      </c>
      <c r="X2907" s="18">
        <f>MAX(0,ROUNDDOWN(M2907-J2907-N2907-K2907-R2907,-3))</f>
        <v/>
      </c>
      <c r="Y2907" s="18">
        <f>IF(W2907&lt;=0,0,ROUNDDOWN((W2907*LOOKUP(W2907,{0,1950001,3300001,6950001,9000001,18000001,40000001},{0.05,0.1,0.2,0.23,0.33,0.4,0.45})-LOOKUP(W2907,{0,1950001,3300001,6950001,9000001,18000001,40000001},{0,97500,427500,636000,1536000,2796000,4796000}))*1.021,-2))</f>
        <v/>
      </c>
      <c r="Z2907" s="18">
        <f>IF(X2907&lt;=0,0,ROUNDDOWN((X2907*LOOKUP(X2907,{0,1950001,3300001,6950001,9000001,18000001,40000001},{0.05,0.1,0.2,0.23,0.33,0.4,0.45})-LOOKUP(X2907,{0,1950001,3300001,6950001,9000001,18000001,40000001},{0,97500,427500,636000,1536000,2796000,4796000}))*1.021,-2))</f>
        <v/>
      </c>
      <c r="AA2907" s="18">
        <f>MAX(0,ROUNDDOWN(M2907-J2907-430000-L2907-0,-3))</f>
        <v/>
      </c>
      <c r="AB2907" s="18">
        <f>MAX(0,ROUNDDOWN(M2907-J2907-430000-L2907-V2907,-3))</f>
        <v/>
      </c>
      <c r="AC2907" s="18">
        <f>IF(M2907&lt;=450000,0,MAX(0,ROUNDDOWN(AA2907*0.06-MIN(50000,AA2907)*0.03,-2))+MAX(0,ROUNDDOWN(AA2907*0.04-MIN(50000,AA2907)*0.02,-2)))</f>
        <v/>
      </c>
      <c r="AD2907" s="18">
        <f>IF(M2907&lt;=450000,0,MAX(0,ROUNDDOWN(AB2907*0.06-MIN(50000,AB2907)*0.03,-2))+MAX(0,ROUNDDOWN(AB2907*0.04-MIN(50000,AB2907)*0.02,-2)))</f>
        <v/>
      </c>
      <c r="AE2907" s="18">
        <f>Y2907-Z2907</f>
        <v/>
      </c>
      <c r="AF2907" s="18">
        <f>AC2907-AD2907</f>
        <v/>
      </c>
      <c r="AG2907" s="18">
        <f>AE2907+AF2907</f>
        <v/>
      </c>
      <c r="AH2907" s="20">
        <f>IF(W2907&lt;=0,0,LOOKUP(W2907,{0,1950001,3300001,6950001,9000001,18000001,40000001},{0.05,0.1,0.2,0.23,0.33,0.4,0.45}))</f>
        <v/>
      </c>
    </row>
    <row r="2908">
      <c r="A2908" t="inlineStr">
        <is>
          <t>1万円刻み 一般8万円</t>
        </is>
      </c>
      <c r="B2908" s="18">
        <f>'4_1万円刻み'!$A$943</f>
        <v/>
      </c>
      <c r="C2908" s="19" t="n">
        <v>2026</v>
      </c>
      <c r="D2908" t="inlineStr">
        <is>
          <t>いいえ</t>
        </is>
      </c>
      <c r="E2908" s="18" t="n">
        <v>80000</v>
      </c>
      <c r="F2908" s="18" t="n">
        <v>0</v>
      </c>
      <c r="G2908" s="18" t="n">
        <v>0</v>
      </c>
      <c r="H2908" s="18" t="n">
        <v>0</v>
      </c>
      <c r="I2908" s="18" t="n">
        <v>0</v>
      </c>
      <c r="J2908" s="18">
        <f>ROUND(MIN(B2908/12,650000)*12*0.0915+MIN(B2908/12,1390000)*12*(0.0504+0)+B2908*0.005,0)</f>
        <v/>
      </c>
      <c r="K2908" s="18" t="n">
        <v>0</v>
      </c>
      <c r="L2908" s="18" t="n">
        <v>0</v>
      </c>
      <c r="M2908" s="18">
        <f>ROUND(IF(C2908&gt;=2026,IF(B2908&lt;741000,0,IF(B2908&lt;2191000,B2908-740000,IF(B2908&lt;2193000,1451000,IF(B2908&lt;2196000,1453000,IF(B2908&lt;2200000,1456000,IF(B2908&lt;3600000,ROUNDDOWN(B2908/4,-3)*2.8-80000,IF(B2908&lt;6600000,ROUNDDOWN(B2908/4,-3)*3.2-440000,IF(B2908&lt;8500000,ROUNDDOWN(B2908*0.9,0)-1100000,B2908-1950000)))))))),IF(B2908&lt;651000,0,IF(B2908&lt;1900000,B2908-650000,IF(B2908&lt;3600000,ROUNDDOWN(B2908/4,-3)*2.8-80000,IF(B2908&lt;6600000,ROUNDDOWN(B2908/4,-3)*3.2-440000,IF(B2908&lt;8500000,ROUNDDOWN(B2908*0.9,0)-1100000,B2908-1950000)))))),0)</f>
        <v/>
      </c>
      <c r="N2908" s="18">
        <f>IF(M2908&gt;23500000,NA(),IF(C2908&gt;=2026,IF(M2908&lt;=4890000,1040000,IF(M2908&lt;=6550000,670000,620000)),IF(M2908&lt;=1320000,950000,IF(M2908&lt;=3360000,880000,IF(M2908&lt;=4890000,680000,IF(M2908&lt;=6550000,630000,580000))))))</f>
        <v/>
      </c>
      <c r="O2908" s="18">
        <f>IF(F2908&lt;=0,IF(AND(D2908="はい",C2908&gt;=2026,C2908&lt;=2027),IF(E2908&lt;=0,0,IF(E2908&lt;=30000,E2908,IF(E2908&lt;=60000,ROUNDUP(E2908/2,0)+15000,IF(E2908&lt;=120000,ROUNDUP(E2908/4,0)+30000,60000)))),IF(E2908&lt;=0,0,IF(E2908&lt;=20000,E2908,IF(E2908&lt;=40000,ROUNDUP(E2908/2,0)+10000,IF(E2908&lt;=80000,ROUNDUP(E2908/4,0)+20000,40000))))),IF(E2908&lt;=0,IF(F2908&lt;=0,0,IF(F2908&lt;=25000,F2908,IF(F2908&lt;=50000,ROUNDUP(F2908/2,0)+12500,IF(F2908&lt;=100000,ROUNDUP(F2908/4,0)+25000,50000)))),MAX(IF(F2908&lt;=0,0,IF(F2908&lt;=25000,F2908,IF(F2908&lt;=50000,ROUNDUP(F2908/2,0)+12500,IF(F2908&lt;=100000,ROUNDUP(F2908/4,0)+25000,50000)))),MIN(IF(AND(D2908="はい",C2908&gt;=2026,C2908&lt;=2027),IF(E2908&lt;=0,0,IF(E2908&lt;=30000,E2908,IF(E2908&lt;=60000,ROUNDUP(E2908/2,0)+15000,IF(E2908&lt;=120000,ROUNDUP(E2908/4,0)+30000,60000)))),IF(E2908&lt;=0,0,IF(E2908&lt;=20000,E2908,IF(E2908&lt;=40000,ROUNDUP(E2908/2,0)+10000,IF(E2908&lt;=80000,ROUNDUP(E2908/4,0)+20000,40000)))))+IF(F2908&lt;=0,0,IF(F2908&lt;=25000,F2908,IF(F2908&lt;=50000,ROUNDUP(F2908/2,0)+12500,IF(F2908&lt;=100000,ROUNDUP(F2908/4,0)+25000,50000)))),IF(AND(D2908="はい",C2908&gt;=2026,C2908&lt;=2027),60000,40000)))))</f>
        <v/>
      </c>
      <c r="P2908" s="18">
        <f>IF(G2908&lt;=0,0,IF(G2908&lt;=20000,G2908,IF(G2908&lt;=40000,ROUNDUP(G2908/2,0)+10000,IF(G2908&lt;=80000,ROUNDUP(G2908/4,0)+20000,40000))))</f>
        <v/>
      </c>
      <c r="Q2908" s="18">
        <f>IF(I2908&lt;=0,IF(H2908&lt;=0,0,IF(H2908&lt;=20000,H2908,IF(H2908&lt;=40000,ROUNDUP(H2908/2,0)+10000,IF(H2908&lt;=80000,ROUNDUP(H2908/4,0)+20000,40000)))),IF(H2908&lt;=0,IF(I2908&lt;=0,0,IF(I2908&lt;=25000,I2908,IF(I2908&lt;=50000,ROUNDUP(I2908/2,0)+12500,IF(I2908&lt;=100000,ROUNDUP(I2908/4,0)+25000,50000)))),MAX(IF(I2908&lt;=0,0,IF(I2908&lt;=25000,I2908,IF(I2908&lt;=50000,ROUNDUP(I2908/2,0)+12500,IF(I2908&lt;=100000,ROUNDUP(I2908/4,0)+25000,50000)))),MIN(IF(H2908&lt;=0,0,IF(H2908&lt;=20000,H2908,IF(H2908&lt;=40000,ROUNDUP(H2908/2,0)+10000,IF(H2908&lt;=80000,ROUNDUP(H2908/4,0)+20000,40000))))+IF(I2908&lt;=0,0,IF(I2908&lt;=25000,I2908,IF(I2908&lt;=50000,ROUNDUP(I2908/2,0)+12500,IF(I2908&lt;=100000,ROUNDUP(I2908/4,0)+25000,50000)))),40000))))</f>
        <v/>
      </c>
      <c r="R2908" s="18">
        <f>MIN(120000,O2908+P2908+Q2908)</f>
        <v/>
      </c>
      <c r="S2908" s="18">
        <f>IF(F2908&lt;=0,IF(E2908&lt;=0,0,IF(E2908&lt;=12000,E2908,IF(E2908&lt;=32000,ROUNDUP(E2908/2,0)+6000,IF(E2908&lt;=56000,ROUNDUP(E2908/4,0)+14000,28000)))),IF(E2908&lt;=0,IF(F2908&lt;=0,0,IF(F2908&lt;=15000,F2908,IF(F2908&lt;=40000,ROUNDUP(F2908/2,0)+7500,IF(F2908&lt;=70000,ROUNDUP(F2908/4,0)+17500,35000)))),MAX(IF(F2908&lt;=0,0,IF(F2908&lt;=15000,F2908,IF(F2908&lt;=40000,ROUNDUP(F2908/2,0)+7500,IF(F2908&lt;=70000,ROUNDUP(F2908/4,0)+17500,35000)))),MIN(IF(E2908&lt;=0,0,IF(E2908&lt;=12000,E2908,IF(E2908&lt;=32000,ROUNDUP(E2908/2,0)+6000,IF(E2908&lt;=56000,ROUNDUP(E2908/4,0)+14000,28000))))+IF(F2908&lt;=0,0,IF(F2908&lt;=15000,F2908,IF(F2908&lt;=40000,ROUNDUP(F2908/2,0)+7500,IF(F2908&lt;=70000,ROUNDUP(F2908/4,0)+17500,35000)))),28000))))</f>
        <v/>
      </c>
      <c r="T2908" s="18">
        <f>IF(G2908&lt;=0,0,IF(G2908&lt;=12000,G2908,IF(G2908&lt;=32000,ROUNDUP(G2908/2,0)+6000,IF(G2908&lt;=56000,ROUNDUP(G2908/4,0)+14000,28000))))</f>
        <v/>
      </c>
      <c r="U2908" s="18">
        <f>IF(I2908&lt;=0,IF(H2908&lt;=0,0,IF(H2908&lt;=12000,H2908,IF(H2908&lt;=32000,ROUNDUP(H2908/2,0)+6000,IF(H2908&lt;=56000,ROUNDUP(H2908/4,0)+14000,28000)))),IF(H2908&lt;=0,IF(I2908&lt;=0,0,IF(I2908&lt;=15000,I2908,IF(I2908&lt;=40000,ROUNDUP(I2908/2,0)+7500,IF(I2908&lt;=70000,ROUNDUP(I2908/4,0)+17500,35000)))),MAX(IF(I2908&lt;=0,0,IF(I2908&lt;=15000,I2908,IF(I2908&lt;=40000,ROUNDUP(I2908/2,0)+7500,IF(I2908&lt;=70000,ROUNDUP(I2908/4,0)+17500,35000)))),MIN(IF(H2908&lt;=0,0,IF(H2908&lt;=12000,H2908,IF(H2908&lt;=32000,ROUNDUP(H2908/2,0)+6000,IF(H2908&lt;=56000,ROUNDUP(H2908/4,0)+14000,28000))))+IF(I2908&lt;=0,0,IF(I2908&lt;=15000,I2908,IF(I2908&lt;=40000,ROUNDUP(I2908/2,0)+7500,IF(I2908&lt;=70000,ROUNDUP(I2908/4,0)+17500,35000)))),28000))))</f>
        <v/>
      </c>
      <c r="V2908" s="18">
        <f>MIN(70000,S2908+T2908+U2908)</f>
        <v/>
      </c>
      <c r="W2908" s="18">
        <f>MAX(0,ROUNDDOWN(M2908-J2908-N2908-K2908-0,-3))</f>
        <v/>
      </c>
      <c r="X2908" s="18">
        <f>MAX(0,ROUNDDOWN(M2908-J2908-N2908-K2908-R2908,-3))</f>
        <v/>
      </c>
      <c r="Y2908" s="18">
        <f>IF(W2908&lt;=0,0,ROUNDDOWN((W2908*LOOKUP(W2908,{0,1950001,3300001,6950001,9000001,18000001,40000001},{0.05,0.1,0.2,0.23,0.33,0.4,0.45})-LOOKUP(W2908,{0,1950001,3300001,6950001,9000001,18000001,40000001},{0,97500,427500,636000,1536000,2796000,4796000}))*1.021,-2))</f>
        <v/>
      </c>
      <c r="Z2908" s="18">
        <f>IF(X2908&lt;=0,0,ROUNDDOWN((X2908*LOOKUP(X2908,{0,1950001,3300001,6950001,9000001,18000001,40000001},{0.05,0.1,0.2,0.23,0.33,0.4,0.45})-LOOKUP(X2908,{0,1950001,3300001,6950001,9000001,18000001,40000001},{0,97500,427500,636000,1536000,2796000,4796000}))*1.021,-2))</f>
        <v/>
      </c>
      <c r="AA2908" s="18">
        <f>MAX(0,ROUNDDOWN(M2908-J2908-430000-L2908-0,-3))</f>
        <v/>
      </c>
      <c r="AB2908" s="18">
        <f>MAX(0,ROUNDDOWN(M2908-J2908-430000-L2908-V2908,-3))</f>
        <v/>
      </c>
      <c r="AC2908" s="18">
        <f>IF(M2908&lt;=450000,0,MAX(0,ROUNDDOWN(AA2908*0.06-MIN(50000,AA2908)*0.03,-2))+MAX(0,ROUNDDOWN(AA2908*0.04-MIN(50000,AA2908)*0.02,-2)))</f>
        <v/>
      </c>
      <c r="AD2908" s="18">
        <f>IF(M2908&lt;=450000,0,MAX(0,ROUNDDOWN(AB2908*0.06-MIN(50000,AB2908)*0.03,-2))+MAX(0,ROUNDDOWN(AB2908*0.04-MIN(50000,AB2908)*0.02,-2)))</f>
        <v/>
      </c>
      <c r="AE2908" s="18">
        <f>Y2908-Z2908</f>
        <v/>
      </c>
      <c r="AF2908" s="18">
        <f>AC2908-AD2908</f>
        <v/>
      </c>
      <c r="AG2908" s="18">
        <f>AE2908+AF2908</f>
        <v/>
      </c>
      <c r="AH2908" s="20">
        <f>IF(W2908&lt;=0,0,LOOKUP(W2908,{0,1950001,3300001,6950001,9000001,18000001,40000001},{0.05,0.1,0.2,0.23,0.33,0.4,0.45}))</f>
        <v/>
      </c>
    </row>
    <row r="2909">
      <c r="A2909" t="inlineStr">
        <is>
          <t>1万円刻み 特例あり一般12万円</t>
        </is>
      </c>
      <c r="B2909" s="18">
        <f>'4_1万円刻み'!$A$943</f>
        <v/>
      </c>
      <c r="C2909" s="19" t="n">
        <v>2026</v>
      </c>
      <c r="D2909" t="inlineStr">
        <is>
          <t>はい</t>
        </is>
      </c>
      <c r="E2909" s="18" t="n">
        <v>120000</v>
      </c>
      <c r="F2909" s="18" t="n">
        <v>0</v>
      </c>
      <c r="G2909" s="18" t="n">
        <v>0</v>
      </c>
      <c r="H2909" s="18" t="n">
        <v>0</v>
      </c>
      <c r="I2909" s="18" t="n">
        <v>0</v>
      </c>
      <c r="J2909" s="18">
        <f>ROUND(MIN(B2909/12,650000)*12*0.0915+MIN(B2909/12,1390000)*12*(0.0504+0)+B2909*0.005,0)</f>
        <v/>
      </c>
      <c r="K2909" s="18" t="n">
        <v>0</v>
      </c>
      <c r="L2909" s="18" t="n">
        <v>0</v>
      </c>
      <c r="M2909" s="18">
        <f>ROUND(IF(C2909&gt;=2026,IF(B2909&lt;741000,0,IF(B2909&lt;2191000,B2909-740000,IF(B2909&lt;2193000,1451000,IF(B2909&lt;2196000,1453000,IF(B2909&lt;2200000,1456000,IF(B2909&lt;3600000,ROUNDDOWN(B2909/4,-3)*2.8-80000,IF(B2909&lt;6600000,ROUNDDOWN(B2909/4,-3)*3.2-440000,IF(B2909&lt;8500000,ROUNDDOWN(B2909*0.9,0)-1100000,B2909-1950000)))))))),IF(B2909&lt;651000,0,IF(B2909&lt;1900000,B2909-650000,IF(B2909&lt;3600000,ROUNDDOWN(B2909/4,-3)*2.8-80000,IF(B2909&lt;6600000,ROUNDDOWN(B2909/4,-3)*3.2-440000,IF(B2909&lt;8500000,ROUNDDOWN(B2909*0.9,0)-1100000,B2909-1950000)))))),0)</f>
        <v/>
      </c>
      <c r="N2909" s="18">
        <f>IF(M2909&gt;23500000,NA(),IF(C2909&gt;=2026,IF(M2909&lt;=4890000,1040000,IF(M2909&lt;=6550000,670000,620000)),IF(M2909&lt;=1320000,950000,IF(M2909&lt;=3360000,880000,IF(M2909&lt;=4890000,680000,IF(M2909&lt;=6550000,630000,580000))))))</f>
        <v/>
      </c>
      <c r="O2909" s="18">
        <f>IF(F2909&lt;=0,IF(AND(D2909="はい",C2909&gt;=2026,C2909&lt;=2027),IF(E2909&lt;=0,0,IF(E2909&lt;=30000,E2909,IF(E2909&lt;=60000,ROUNDUP(E2909/2,0)+15000,IF(E2909&lt;=120000,ROUNDUP(E2909/4,0)+30000,60000)))),IF(E2909&lt;=0,0,IF(E2909&lt;=20000,E2909,IF(E2909&lt;=40000,ROUNDUP(E2909/2,0)+10000,IF(E2909&lt;=80000,ROUNDUP(E2909/4,0)+20000,40000))))),IF(E2909&lt;=0,IF(F2909&lt;=0,0,IF(F2909&lt;=25000,F2909,IF(F2909&lt;=50000,ROUNDUP(F2909/2,0)+12500,IF(F2909&lt;=100000,ROUNDUP(F2909/4,0)+25000,50000)))),MAX(IF(F2909&lt;=0,0,IF(F2909&lt;=25000,F2909,IF(F2909&lt;=50000,ROUNDUP(F2909/2,0)+12500,IF(F2909&lt;=100000,ROUNDUP(F2909/4,0)+25000,50000)))),MIN(IF(AND(D2909="はい",C2909&gt;=2026,C2909&lt;=2027),IF(E2909&lt;=0,0,IF(E2909&lt;=30000,E2909,IF(E2909&lt;=60000,ROUNDUP(E2909/2,0)+15000,IF(E2909&lt;=120000,ROUNDUP(E2909/4,0)+30000,60000)))),IF(E2909&lt;=0,0,IF(E2909&lt;=20000,E2909,IF(E2909&lt;=40000,ROUNDUP(E2909/2,0)+10000,IF(E2909&lt;=80000,ROUNDUP(E2909/4,0)+20000,40000)))))+IF(F2909&lt;=0,0,IF(F2909&lt;=25000,F2909,IF(F2909&lt;=50000,ROUNDUP(F2909/2,0)+12500,IF(F2909&lt;=100000,ROUNDUP(F2909/4,0)+25000,50000)))),IF(AND(D2909="はい",C2909&gt;=2026,C2909&lt;=2027),60000,40000)))))</f>
        <v/>
      </c>
      <c r="P2909" s="18">
        <f>IF(G2909&lt;=0,0,IF(G2909&lt;=20000,G2909,IF(G2909&lt;=40000,ROUNDUP(G2909/2,0)+10000,IF(G2909&lt;=80000,ROUNDUP(G2909/4,0)+20000,40000))))</f>
        <v/>
      </c>
      <c r="Q2909" s="18">
        <f>IF(I2909&lt;=0,IF(H2909&lt;=0,0,IF(H2909&lt;=20000,H2909,IF(H2909&lt;=40000,ROUNDUP(H2909/2,0)+10000,IF(H2909&lt;=80000,ROUNDUP(H2909/4,0)+20000,40000)))),IF(H2909&lt;=0,IF(I2909&lt;=0,0,IF(I2909&lt;=25000,I2909,IF(I2909&lt;=50000,ROUNDUP(I2909/2,0)+12500,IF(I2909&lt;=100000,ROUNDUP(I2909/4,0)+25000,50000)))),MAX(IF(I2909&lt;=0,0,IF(I2909&lt;=25000,I2909,IF(I2909&lt;=50000,ROUNDUP(I2909/2,0)+12500,IF(I2909&lt;=100000,ROUNDUP(I2909/4,0)+25000,50000)))),MIN(IF(H2909&lt;=0,0,IF(H2909&lt;=20000,H2909,IF(H2909&lt;=40000,ROUNDUP(H2909/2,0)+10000,IF(H2909&lt;=80000,ROUNDUP(H2909/4,0)+20000,40000))))+IF(I2909&lt;=0,0,IF(I2909&lt;=25000,I2909,IF(I2909&lt;=50000,ROUNDUP(I2909/2,0)+12500,IF(I2909&lt;=100000,ROUNDUP(I2909/4,0)+25000,50000)))),40000))))</f>
        <v/>
      </c>
      <c r="R2909" s="18">
        <f>MIN(120000,O2909+P2909+Q2909)</f>
        <v/>
      </c>
      <c r="S2909" s="18">
        <f>IF(F2909&lt;=0,IF(E2909&lt;=0,0,IF(E2909&lt;=12000,E2909,IF(E2909&lt;=32000,ROUNDUP(E2909/2,0)+6000,IF(E2909&lt;=56000,ROUNDUP(E2909/4,0)+14000,28000)))),IF(E2909&lt;=0,IF(F2909&lt;=0,0,IF(F2909&lt;=15000,F2909,IF(F2909&lt;=40000,ROUNDUP(F2909/2,0)+7500,IF(F2909&lt;=70000,ROUNDUP(F2909/4,0)+17500,35000)))),MAX(IF(F2909&lt;=0,0,IF(F2909&lt;=15000,F2909,IF(F2909&lt;=40000,ROUNDUP(F2909/2,0)+7500,IF(F2909&lt;=70000,ROUNDUP(F2909/4,0)+17500,35000)))),MIN(IF(E2909&lt;=0,0,IF(E2909&lt;=12000,E2909,IF(E2909&lt;=32000,ROUNDUP(E2909/2,0)+6000,IF(E2909&lt;=56000,ROUNDUP(E2909/4,0)+14000,28000))))+IF(F2909&lt;=0,0,IF(F2909&lt;=15000,F2909,IF(F2909&lt;=40000,ROUNDUP(F2909/2,0)+7500,IF(F2909&lt;=70000,ROUNDUP(F2909/4,0)+17500,35000)))),28000))))</f>
        <v/>
      </c>
      <c r="T2909" s="18">
        <f>IF(G2909&lt;=0,0,IF(G2909&lt;=12000,G2909,IF(G2909&lt;=32000,ROUNDUP(G2909/2,0)+6000,IF(G2909&lt;=56000,ROUNDUP(G2909/4,0)+14000,28000))))</f>
        <v/>
      </c>
      <c r="U2909" s="18">
        <f>IF(I2909&lt;=0,IF(H2909&lt;=0,0,IF(H2909&lt;=12000,H2909,IF(H2909&lt;=32000,ROUNDUP(H2909/2,0)+6000,IF(H2909&lt;=56000,ROUNDUP(H2909/4,0)+14000,28000)))),IF(H2909&lt;=0,IF(I2909&lt;=0,0,IF(I2909&lt;=15000,I2909,IF(I2909&lt;=40000,ROUNDUP(I2909/2,0)+7500,IF(I2909&lt;=70000,ROUNDUP(I2909/4,0)+17500,35000)))),MAX(IF(I2909&lt;=0,0,IF(I2909&lt;=15000,I2909,IF(I2909&lt;=40000,ROUNDUP(I2909/2,0)+7500,IF(I2909&lt;=70000,ROUNDUP(I2909/4,0)+17500,35000)))),MIN(IF(H2909&lt;=0,0,IF(H2909&lt;=12000,H2909,IF(H2909&lt;=32000,ROUNDUP(H2909/2,0)+6000,IF(H2909&lt;=56000,ROUNDUP(H2909/4,0)+14000,28000))))+IF(I2909&lt;=0,0,IF(I2909&lt;=15000,I2909,IF(I2909&lt;=40000,ROUNDUP(I2909/2,0)+7500,IF(I2909&lt;=70000,ROUNDUP(I2909/4,0)+17500,35000)))),28000))))</f>
        <v/>
      </c>
      <c r="V2909" s="18">
        <f>MIN(70000,S2909+T2909+U2909)</f>
        <v/>
      </c>
      <c r="W2909" s="18">
        <f>MAX(0,ROUNDDOWN(M2909-J2909-N2909-K2909-0,-3))</f>
        <v/>
      </c>
      <c r="X2909" s="18">
        <f>MAX(0,ROUNDDOWN(M2909-J2909-N2909-K2909-R2909,-3))</f>
        <v/>
      </c>
      <c r="Y2909" s="18">
        <f>IF(W2909&lt;=0,0,ROUNDDOWN((W2909*LOOKUP(W2909,{0,1950001,3300001,6950001,9000001,18000001,40000001},{0.05,0.1,0.2,0.23,0.33,0.4,0.45})-LOOKUP(W2909,{0,1950001,3300001,6950001,9000001,18000001,40000001},{0,97500,427500,636000,1536000,2796000,4796000}))*1.021,-2))</f>
        <v/>
      </c>
      <c r="Z2909" s="18">
        <f>IF(X2909&lt;=0,0,ROUNDDOWN((X2909*LOOKUP(X2909,{0,1950001,3300001,6950001,9000001,18000001,40000001},{0.05,0.1,0.2,0.23,0.33,0.4,0.45})-LOOKUP(X2909,{0,1950001,3300001,6950001,9000001,18000001,40000001},{0,97500,427500,636000,1536000,2796000,4796000}))*1.021,-2))</f>
        <v/>
      </c>
      <c r="AA2909" s="18">
        <f>MAX(0,ROUNDDOWN(M2909-J2909-430000-L2909-0,-3))</f>
        <v/>
      </c>
      <c r="AB2909" s="18">
        <f>MAX(0,ROUNDDOWN(M2909-J2909-430000-L2909-V2909,-3))</f>
        <v/>
      </c>
      <c r="AC2909" s="18">
        <f>IF(M2909&lt;=450000,0,MAX(0,ROUNDDOWN(AA2909*0.06-MIN(50000,AA2909)*0.03,-2))+MAX(0,ROUNDDOWN(AA2909*0.04-MIN(50000,AA2909)*0.02,-2)))</f>
        <v/>
      </c>
      <c r="AD2909" s="18">
        <f>IF(M2909&lt;=450000,0,MAX(0,ROUNDDOWN(AB2909*0.06-MIN(50000,AB2909)*0.03,-2))+MAX(0,ROUNDDOWN(AB2909*0.04-MIN(50000,AB2909)*0.02,-2)))</f>
        <v/>
      </c>
      <c r="AE2909" s="18">
        <f>Y2909-Z2909</f>
        <v/>
      </c>
      <c r="AF2909" s="18">
        <f>AC2909-AD2909</f>
        <v/>
      </c>
      <c r="AG2909" s="18">
        <f>AE2909+AF2909</f>
        <v/>
      </c>
      <c r="AH2909" s="20">
        <f>IF(W2909&lt;=0,0,LOOKUP(W2909,{0,1950001,3300001,6950001,9000001,18000001,40000001},{0.05,0.1,0.2,0.23,0.33,0.4,0.45}))</f>
        <v/>
      </c>
    </row>
    <row r="2910">
      <c r="A2910" t="inlineStr">
        <is>
          <t>1万円刻み 3区分8万円ずつ</t>
        </is>
      </c>
      <c r="B2910" s="18">
        <f>'4_1万円刻み'!$A$944</f>
        <v/>
      </c>
      <c r="C2910" s="19" t="n">
        <v>2026</v>
      </c>
      <c r="D2910" t="inlineStr">
        <is>
          <t>いいえ</t>
        </is>
      </c>
      <c r="E2910" s="18" t="n">
        <v>80000</v>
      </c>
      <c r="F2910" s="18" t="n">
        <v>0</v>
      </c>
      <c r="G2910" s="18" t="n">
        <v>80000</v>
      </c>
      <c r="H2910" s="18" t="n">
        <v>80000</v>
      </c>
      <c r="I2910" s="18" t="n">
        <v>0</v>
      </c>
      <c r="J2910" s="18">
        <f>ROUND(MIN(B2910/12,650000)*12*0.0915+MIN(B2910/12,1390000)*12*(0.0504+0)+B2910*0.005,0)</f>
        <v/>
      </c>
      <c r="K2910" s="18" t="n">
        <v>0</v>
      </c>
      <c r="L2910" s="18" t="n">
        <v>0</v>
      </c>
      <c r="M2910" s="18">
        <f>ROUND(IF(C2910&gt;=2026,IF(B2910&lt;741000,0,IF(B2910&lt;2191000,B2910-740000,IF(B2910&lt;2193000,1451000,IF(B2910&lt;2196000,1453000,IF(B2910&lt;2200000,1456000,IF(B2910&lt;3600000,ROUNDDOWN(B2910/4,-3)*2.8-80000,IF(B2910&lt;6600000,ROUNDDOWN(B2910/4,-3)*3.2-440000,IF(B2910&lt;8500000,ROUNDDOWN(B2910*0.9,0)-1100000,B2910-1950000)))))))),IF(B2910&lt;651000,0,IF(B2910&lt;1900000,B2910-650000,IF(B2910&lt;3600000,ROUNDDOWN(B2910/4,-3)*2.8-80000,IF(B2910&lt;6600000,ROUNDDOWN(B2910/4,-3)*3.2-440000,IF(B2910&lt;8500000,ROUNDDOWN(B2910*0.9,0)-1100000,B2910-1950000)))))),0)</f>
        <v/>
      </c>
      <c r="N2910" s="18">
        <f>IF(M2910&gt;23500000,NA(),IF(C2910&gt;=2026,IF(M2910&lt;=4890000,1040000,IF(M2910&lt;=6550000,670000,620000)),IF(M2910&lt;=1320000,950000,IF(M2910&lt;=3360000,880000,IF(M2910&lt;=4890000,680000,IF(M2910&lt;=6550000,630000,580000))))))</f>
        <v/>
      </c>
      <c r="O2910" s="18">
        <f>IF(F2910&lt;=0,IF(AND(D2910="はい",C2910&gt;=2026,C2910&lt;=2027),IF(E2910&lt;=0,0,IF(E2910&lt;=30000,E2910,IF(E2910&lt;=60000,ROUNDUP(E2910/2,0)+15000,IF(E2910&lt;=120000,ROUNDUP(E2910/4,0)+30000,60000)))),IF(E2910&lt;=0,0,IF(E2910&lt;=20000,E2910,IF(E2910&lt;=40000,ROUNDUP(E2910/2,0)+10000,IF(E2910&lt;=80000,ROUNDUP(E2910/4,0)+20000,40000))))),IF(E2910&lt;=0,IF(F2910&lt;=0,0,IF(F2910&lt;=25000,F2910,IF(F2910&lt;=50000,ROUNDUP(F2910/2,0)+12500,IF(F2910&lt;=100000,ROUNDUP(F2910/4,0)+25000,50000)))),MAX(IF(F2910&lt;=0,0,IF(F2910&lt;=25000,F2910,IF(F2910&lt;=50000,ROUNDUP(F2910/2,0)+12500,IF(F2910&lt;=100000,ROUNDUP(F2910/4,0)+25000,50000)))),MIN(IF(AND(D2910="はい",C2910&gt;=2026,C2910&lt;=2027),IF(E2910&lt;=0,0,IF(E2910&lt;=30000,E2910,IF(E2910&lt;=60000,ROUNDUP(E2910/2,0)+15000,IF(E2910&lt;=120000,ROUNDUP(E2910/4,0)+30000,60000)))),IF(E2910&lt;=0,0,IF(E2910&lt;=20000,E2910,IF(E2910&lt;=40000,ROUNDUP(E2910/2,0)+10000,IF(E2910&lt;=80000,ROUNDUP(E2910/4,0)+20000,40000)))))+IF(F2910&lt;=0,0,IF(F2910&lt;=25000,F2910,IF(F2910&lt;=50000,ROUNDUP(F2910/2,0)+12500,IF(F2910&lt;=100000,ROUNDUP(F2910/4,0)+25000,50000)))),IF(AND(D2910="はい",C2910&gt;=2026,C2910&lt;=2027),60000,40000)))))</f>
        <v/>
      </c>
      <c r="P2910" s="18">
        <f>IF(G2910&lt;=0,0,IF(G2910&lt;=20000,G2910,IF(G2910&lt;=40000,ROUNDUP(G2910/2,0)+10000,IF(G2910&lt;=80000,ROUNDUP(G2910/4,0)+20000,40000))))</f>
        <v/>
      </c>
      <c r="Q2910" s="18">
        <f>IF(I2910&lt;=0,IF(H2910&lt;=0,0,IF(H2910&lt;=20000,H2910,IF(H2910&lt;=40000,ROUNDUP(H2910/2,0)+10000,IF(H2910&lt;=80000,ROUNDUP(H2910/4,0)+20000,40000)))),IF(H2910&lt;=0,IF(I2910&lt;=0,0,IF(I2910&lt;=25000,I2910,IF(I2910&lt;=50000,ROUNDUP(I2910/2,0)+12500,IF(I2910&lt;=100000,ROUNDUP(I2910/4,0)+25000,50000)))),MAX(IF(I2910&lt;=0,0,IF(I2910&lt;=25000,I2910,IF(I2910&lt;=50000,ROUNDUP(I2910/2,0)+12500,IF(I2910&lt;=100000,ROUNDUP(I2910/4,0)+25000,50000)))),MIN(IF(H2910&lt;=0,0,IF(H2910&lt;=20000,H2910,IF(H2910&lt;=40000,ROUNDUP(H2910/2,0)+10000,IF(H2910&lt;=80000,ROUNDUP(H2910/4,0)+20000,40000))))+IF(I2910&lt;=0,0,IF(I2910&lt;=25000,I2910,IF(I2910&lt;=50000,ROUNDUP(I2910/2,0)+12500,IF(I2910&lt;=100000,ROUNDUP(I2910/4,0)+25000,50000)))),40000))))</f>
        <v/>
      </c>
      <c r="R2910" s="18">
        <f>MIN(120000,O2910+P2910+Q2910)</f>
        <v/>
      </c>
      <c r="S2910" s="18">
        <f>IF(F2910&lt;=0,IF(E2910&lt;=0,0,IF(E2910&lt;=12000,E2910,IF(E2910&lt;=32000,ROUNDUP(E2910/2,0)+6000,IF(E2910&lt;=56000,ROUNDUP(E2910/4,0)+14000,28000)))),IF(E2910&lt;=0,IF(F2910&lt;=0,0,IF(F2910&lt;=15000,F2910,IF(F2910&lt;=40000,ROUNDUP(F2910/2,0)+7500,IF(F2910&lt;=70000,ROUNDUP(F2910/4,0)+17500,35000)))),MAX(IF(F2910&lt;=0,0,IF(F2910&lt;=15000,F2910,IF(F2910&lt;=40000,ROUNDUP(F2910/2,0)+7500,IF(F2910&lt;=70000,ROUNDUP(F2910/4,0)+17500,35000)))),MIN(IF(E2910&lt;=0,0,IF(E2910&lt;=12000,E2910,IF(E2910&lt;=32000,ROUNDUP(E2910/2,0)+6000,IF(E2910&lt;=56000,ROUNDUP(E2910/4,0)+14000,28000))))+IF(F2910&lt;=0,0,IF(F2910&lt;=15000,F2910,IF(F2910&lt;=40000,ROUNDUP(F2910/2,0)+7500,IF(F2910&lt;=70000,ROUNDUP(F2910/4,0)+17500,35000)))),28000))))</f>
        <v/>
      </c>
      <c r="T2910" s="18">
        <f>IF(G2910&lt;=0,0,IF(G2910&lt;=12000,G2910,IF(G2910&lt;=32000,ROUNDUP(G2910/2,0)+6000,IF(G2910&lt;=56000,ROUNDUP(G2910/4,0)+14000,28000))))</f>
        <v/>
      </c>
      <c r="U2910" s="18">
        <f>IF(I2910&lt;=0,IF(H2910&lt;=0,0,IF(H2910&lt;=12000,H2910,IF(H2910&lt;=32000,ROUNDUP(H2910/2,0)+6000,IF(H2910&lt;=56000,ROUNDUP(H2910/4,0)+14000,28000)))),IF(H2910&lt;=0,IF(I2910&lt;=0,0,IF(I2910&lt;=15000,I2910,IF(I2910&lt;=40000,ROUNDUP(I2910/2,0)+7500,IF(I2910&lt;=70000,ROUNDUP(I2910/4,0)+17500,35000)))),MAX(IF(I2910&lt;=0,0,IF(I2910&lt;=15000,I2910,IF(I2910&lt;=40000,ROUNDUP(I2910/2,0)+7500,IF(I2910&lt;=70000,ROUNDUP(I2910/4,0)+17500,35000)))),MIN(IF(H2910&lt;=0,0,IF(H2910&lt;=12000,H2910,IF(H2910&lt;=32000,ROUNDUP(H2910/2,0)+6000,IF(H2910&lt;=56000,ROUNDUP(H2910/4,0)+14000,28000))))+IF(I2910&lt;=0,0,IF(I2910&lt;=15000,I2910,IF(I2910&lt;=40000,ROUNDUP(I2910/2,0)+7500,IF(I2910&lt;=70000,ROUNDUP(I2910/4,0)+17500,35000)))),28000))))</f>
        <v/>
      </c>
      <c r="V2910" s="18">
        <f>MIN(70000,S2910+T2910+U2910)</f>
        <v/>
      </c>
      <c r="W2910" s="18">
        <f>MAX(0,ROUNDDOWN(M2910-J2910-N2910-K2910-0,-3))</f>
        <v/>
      </c>
      <c r="X2910" s="18">
        <f>MAX(0,ROUNDDOWN(M2910-J2910-N2910-K2910-R2910,-3))</f>
        <v/>
      </c>
      <c r="Y2910" s="18">
        <f>IF(W2910&lt;=0,0,ROUNDDOWN((W2910*LOOKUP(W2910,{0,1950001,3300001,6950001,9000001,18000001,40000001},{0.05,0.1,0.2,0.23,0.33,0.4,0.45})-LOOKUP(W2910,{0,1950001,3300001,6950001,9000001,18000001,40000001},{0,97500,427500,636000,1536000,2796000,4796000}))*1.021,-2))</f>
        <v/>
      </c>
      <c r="Z2910" s="18">
        <f>IF(X2910&lt;=0,0,ROUNDDOWN((X2910*LOOKUP(X2910,{0,1950001,3300001,6950001,9000001,18000001,40000001},{0.05,0.1,0.2,0.23,0.33,0.4,0.45})-LOOKUP(X2910,{0,1950001,3300001,6950001,9000001,18000001,40000001},{0,97500,427500,636000,1536000,2796000,4796000}))*1.021,-2))</f>
        <v/>
      </c>
      <c r="AA2910" s="18">
        <f>MAX(0,ROUNDDOWN(M2910-J2910-430000-L2910-0,-3))</f>
        <v/>
      </c>
      <c r="AB2910" s="18">
        <f>MAX(0,ROUNDDOWN(M2910-J2910-430000-L2910-V2910,-3))</f>
        <v/>
      </c>
      <c r="AC2910" s="18">
        <f>IF(M2910&lt;=450000,0,MAX(0,ROUNDDOWN(AA2910*0.06-MIN(50000,AA2910)*0.03,-2))+MAX(0,ROUNDDOWN(AA2910*0.04-MIN(50000,AA2910)*0.02,-2)))</f>
        <v/>
      </c>
      <c r="AD2910" s="18">
        <f>IF(M2910&lt;=450000,0,MAX(0,ROUNDDOWN(AB2910*0.06-MIN(50000,AB2910)*0.03,-2))+MAX(0,ROUNDDOWN(AB2910*0.04-MIN(50000,AB2910)*0.02,-2)))</f>
        <v/>
      </c>
      <c r="AE2910" s="18">
        <f>Y2910-Z2910</f>
        <v/>
      </c>
      <c r="AF2910" s="18">
        <f>AC2910-AD2910</f>
        <v/>
      </c>
      <c r="AG2910" s="18">
        <f>AE2910+AF2910</f>
        <v/>
      </c>
      <c r="AH2910" s="20">
        <f>IF(W2910&lt;=0,0,LOOKUP(W2910,{0,1950001,3300001,6950001,9000001,18000001,40000001},{0.05,0.1,0.2,0.23,0.33,0.4,0.45}))</f>
        <v/>
      </c>
    </row>
    <row r="2911">
      <c r="A2911" t="inlineStr">
        <is>
          <t>1万円刻み 一般8万円</t>
        </is>
      </c>
      <c r="B2911" s="18">
        <f>'4_1万円刻み'!$A$944</f>
        <v/>
      </c>
      <c r="C2911" s="19" t="n">
        <v>2026</v>
      </c>
      <c r="D2911" t="inlineStr">
        <is>
          <t>いいえ</t>
        </is>
      </c>
      <c r="E2911" s="18" t="n">
        <v>80000</v>
      </c>
      <c r="F2911" s="18" t="n">
        <v>0</v>
      </c>
      <c r="G2911" s="18" t="n">
        <v>0</v>
      </c>
      <c r="H2911" s="18" t="n">
        <v>0</v>
      </c>
      <c r="I2911" s="18" t="n">
        <v>0</v>
      </c>
      <c r="J2911" s="18">
        <f>ROUND(MIN(B2911/12,650000)*12*0.0915+MIN(B2911/12,1390000)*12*(0.0504+0)+B2911*0.005,0)</f>
        <v/>
      </c>
      <c r="K2911" s="18" t="n">
        <v>0</v>
      </c>
      <c r="L2911" s="18" t="n">
        <v>0</v>
      </c>
      <c r="M2911" s="18">
        <f>ROUND(IF(C2911&gt;=2026,IF(B2911&lt;741000,0,IF(B2911&lt;2191000,B2911-740000,IF(B2911&lt;2193000,1451000,IF(B2911&lt;2196000,1453000,IF(B2911&lt;2200000,1456000,IF(B2911&lt;3600000,ROUNDDOWN(B2911/4,-3)*2.8-80000,IF(B2911&lt;6600000,ROUNDDOWN(B2911/4,-3)*3.2-440000,IF(B2911&lt;8500000,ROUNDDOWN(B2911*0.9,0)-1100000,B2911-1950000)))))))),IF(B2911&lt;651000,0,IF(B2911&lt;1900000,B2911-650000,IF(B2911&lt;3600000,ROUNDDOWN(B2911/4,-3)*2.8-80000,IF(B2911&lt;6600000,ROUNDDOWN(B2911/4,-3)*3.2-440000,IF(B2911&lt;8500000,ROUNDDOWN(B2911*0.9,0)-1100000,B2911-1950000)))))),0)</f>
        <v/>
      </c>
      <c r="N2911" s="18">
        <f>IF(M2911&gt;23500000,NA(),IF(C2911&gt;=2026,IF(M2911&lt;=4890000,1040000,IF(M2911&lt;=6550000,670000,620000)),IF(M2911&lt;=1320000,950000,IF(M2911&lt;=3360000,880000,IF(M2911&lt;=4890000,680000,IF(M2911&lt;=6550000,630000,580000))))))</f>
        <v/>
      </c>
      <c r="O2911" s="18">
        <f>IF(F2911&lt;=0,IF(AND(D2911="はい",C2911&gt;=2026,C2911&lt;=2027),IF(E2911&lt;=0,0,IF(E2911&lt;=30000,E2911,IF(E2911&lt;=60000,ROUNDUP(E2911/2,0)+15000,IF(E2911&lt;=120000,ROUNDUP(E2911/4,0)+30000,60000)))),IF(E2911&lt;=0,0,IF(E2911&lt;=20000,E2911,IF(E2911&lt;=40000,ROUNDUP(E2911/2,0)+10000,IF(E2911&lt;=80000,ROUNDUP(E2911/4,0)+20000,40000))))),IF(E2911&lt;=0,IF(F2911&lt;=0,0,IF(F2911&lt;=25000,F2911,IF(F2911&lt;=50000,ROUNDUP(F2911/2,0)+12500,IF(F2911&lt;=100000,ROUNDUP(F2911/4,0)+25000,50000)))),MAX(IF(F2911&lt;=0,0,IF(F2911&lt;=25000,F2911,IF(F2911&lt;=50000,ROUNDUP(F2911/2,0)+12500,IF(F2911&lt;=100000,ROUNDUP(F2911/4,0)+25000,50000)))),MIN(IF(AND(D2911="はい",C2911&gt;=2026,C2911&lt;=2027),IF(E2911&lt;=0,0,IF(E2911&lt;=30000,E2911,IF(E2911&lt;=60000,ROUNDUP(E2911/2,0)+15000,IF(E2911&lt;=120000,ROUNDUP(E2911/4,0)+30000,60000)))),IF(E2911&lt;=0,0,IF(E2911&lt;=20000,E2911,IF(E2911&lt;=40000,ROUNDUP(E2911/2,0)+10000,IF(E2911&lt;=80000,ROUNDUP(E2911/4,0)+20000,40000)))))+IF(F2911&lt;=0,0,IF(F2911&lt;=25000,F2911,IF(F2911&lt;=50000,ROUNDUP(F2911/2,0)+12500,IF(F2911&lt;=100000,ROUNDUP(F2911/4,0)+25000,50000)))),IF(AND(D2911="はい",C2911&gt;=2026,C2911&lt;=2027),60000,40000)))))</f>
        <v/>
      </c>
      <c r="P2911" s="18">
        <f>IF(G2911&lt;=0,0,IF(G2911&lt;=20000,G2911,IF(G2911&lt;=40000,ROUNDUP(G2911/2,0)+10000,IF(G2911&lt;=80000,ROUNDUP(G2911/4,0)+20000,40000))))</f>
        <v/>
      </c>
      <c r="Q2911" s="18">
        <f>IF(I2911&lt;=0,IF(H2911&lt;=0,0,IF(H2911&lt;=20000,H2911,IF(H2911&lt;=40000,ROUNDUP(H2911/2,0)+10000,IF(H2911&lt;=80000,ROUNDUP(H2911/4,0)+20000,40000)))),IF(H2911&lt;=0,IF(I2911&lt;=0,0,IF(I2911&lt;=25000,I2911,IF(I2911&lt;=50000,ROUNDUP(I2911/2,0)+12500,IF(I2911&lt;=100000,ROUNDUP(I2911/4,0)+25000,50000)))),MAX(IF(I2911&lt;=0,0,IF(I2911&lt;=25000,I2911,IF(I2911&lt;=50000,ROUNDUP(I2911/2,0)+12500,IF(I2911&lt;=100000,ROUNDUP(I2911/4,0)+25000,50000)))),MIN(IF(H2911&lt;=0,0,IF(H2911&lt;=20000,H2911,IF(H2911&lt;=40000,ROUNDUP(H2911/2,0)+10000,IF(H2911&lt;=80000,ROUNDUP(H2911/4,0)+20000,40000))))+IF(I2911&lt;=0,0,IF(I2911&lt;=25000,I2911,IF(I2911&lt;=50000,ROUNDUP(I2911/2,0)+12500,IF(I2911&lt;=100000,ROUNDUP(I2911/4,0)+25000,50000)))),40000))))</f>
        <v/>
      </c>
      <c r="R2911" s="18">
        <f>MIN(120000,O2911+P2911+Q2911)</f>
        <v/>
      </c>
      <c r="S2911" s="18">
        <f>IF(F2911&lt;=0,IF(E2911&lt;=0,0,IF(E2911&lt;=12000,E2911,IF(E2911&lt;=32000,ROUNDUP(E2911/2,0)+6000,IF(E2911&lt;=56000,ROUNDUP(E2911/4,0)+14000,28000)))),IF(E2911&lt;=0,IF(F2911&lt;=0,0,IF(F2911&lt;=15000,F2911,IF(F2911&lt;=40000,ROUNDUP(F2911/2,0)+7500,IF(F2911&lt;=70000,ROUNDUP(F2911/4,0)+17500,35000)))),MAX(IF(F2911&lt;=0,0,IF(F2911&lt;=15000,F2911,IF(F2911&lt;=40000,ROUNDUP(F2911/2,0)+7500,IF(F2911&lt;=70000,ROUNDUP(F2911/4,0)+17500,35000)))),MIN(IF(E2911&lt;=0,0,IF(E2911&lt;=12000,E2911,IF(E2911&lt;=32000,ROUNDUP(E2911/2,0)+6000,IF(E2911&lt;=56000,ROUNDUP(E2911/4,0)+14000,28000))))+IF(F2911&lt;=0,0,IF(F2911&lt;=15000,F2911,IF(F2911&lt;=40000,ROUNDUP(F2911/2,0)+7500,IF(F2911&lt;=70000,ROUNDUP(F2911/4,0)+17500,35000)))),28000))))</f>
        <v/>
      </c>
      <c r="T2911" s="18">
        <f>IF(G2911&lt;=0,0,IF(G2911&lt;=12000,G2911,IF(G2911&lt;=32000,ROUNDUP(G2911/2,0)+6000,IF(G2911&lt;=56000,ROUNDUP(G2911/4,0)+14000,28000))))</f>
        <v/>
      </c>
      <c r="U2911" s="18">
        <f>IF(I2911&lt;=0,IF(H2911&lt;=0,0,IF(H2911&lt;=12000,H2911,IF(H2911&lt;=32000,ROUNDUP(H2911/2,0)+6000,IF(H2911&lt;=56000,ROUNDUP(H2911/4,0)+14000,28000)))),IF(H2911&lt;=0,IF(I2911&lt;=0,0,IF(I2911&lt;=15000,I2911,IF(I2911&lt;=40000,ROUNDUP(I2911/2,0)+7500,IF(I2911&lt;=70000,ROUNDUP(I2911/4,0)+17500,35000)))),MAX(IF(I2911&lt;=0,0,IF(I2911&lt;=15000,I2911,IF(I2911&lt;=40000,ROUNDUP(I2911/2,0)+7500,IF(I2911&lt;=70000,ROUNDUP(I2911/4,0)+17500,35000)))),MIN(IF(H2911&lt;=0,0,IF(H2911&lt;=12000,H2911,IF(H2911&lt;=32000,ROUNDUP(H2911/2,0)+6000,IF(H2911&lt;=56000,ROUNDUP(H2911/4,0)+14000,28000))))+IF(I2911&lt;=0,0,IF(I2911&lt;=15000,I2911,IF(I2911&lt;=40000,ROUNDUP(I2911/2,0)+7500,IF(I2911&lt;=70000,ROUNDUP(I2911/4,0)+17500,35000)))),28000))))</f>
        <v/>
      </c>
      <c r="V2911" s="18">
        <f>MIN(70000,S2911+T2911+U2911)</f>
        <v/>
      </c>
      <c r="W2911" s="18">
        <f>MAX(0,ROUNDDOWN(M2911-J2911-N2911-K2911-0,-3))</f>
        <v/>
      </c>
      <c r="X2911" s="18">
        <f>MAX(0,ROUNDDOWN(M2911-J2911-N2911-K2911-R2911,-3))</f>
        <v/>
      </c>
      <c r="Y2911" s="18">
        <f>IF(W2911&lt;=0,0,ROUNDDOWN((W2911*LOOKUP(W2911,{0,1950001,3300001,6950001,9000001,18000001,40000001},{0.05,0.1,0.2,0.23,0.33,0.4,0.45})-LOOKUP(W2911,{0,1950001,3300001,6950001,9000001,18000001,40000001},{0,97500,427500,636000,1536000,2796000,4796000}))*1.021,-2))</f>
        <v/>
      </c>
      <c r="Z2911" s="18">
        <f>IF(X2911&lt;=0,0,ROUNDDOWN((X2911*LOOKUP(X2911,{0,1950001,3300001,6950001,9000001,18000001,40000001},{0.05,0.1,0.2,0.23,0.33,0.4,0.45})-LOOKUP(X2911,{0,1950001,3300001,6950001,9000001,18000001,40000001},{0,97500,427500,636000,1536000,2796000,4796000}))*1.021,-2))</f>
        <v/>
      </c>
      <c r="AA2911" s="18">
        <f>MAX(0,ROUNDDOWN(M2911-J2911-430000-L2911-0,-3))</f>
        <v/>
      </c>
      <c r="AB2911" s="18">
        <f>MAX(0,ROUNDDOWN(M2911-J2911-430000-L2911-V2911,-3))</f>
        <v/>
      </c>
      <c r="AC2911" s="18">
        <f>IF(M2911&lt;=450000,0,MAX(0,ROUNDDOWN(AA2911*0.06-MIN(50000,AA2911)*0.03,-2))+MAX(0,ROUNDDOWN(AA2911*0.04-MIN(50000,AA2911)*0.02,-2)))</f>
        <v/>
      </c>
      <c r="AD2911" s="18">
        <f>IF(M2911&lt;=450000,0,MAX(0,ROUNDDOWN(AB2911*0.06-MIN(50000,AB2911)*0.03,-2))+MAX(0,ROUNDDOWN(AB2911*0.04-MIN(50000,AB2911)*0.02,-2)))</f>
        <v/>
      </c>
      <c r="AE2911" s="18">
        <f>Y2911-Z2911</f>
        <v/>
      </c>
      <c r="AF2911" s="18">
        <f>AC2911-AD2911</f>
        <v/>
      </c>
      <c r="AG2911" s="18">
        <f>AE2911+AF2911</f>
        <v/>
      </c>
      <c r="AH2911" s="20">
        <f>IF(W2911&lt;=0,0,LOOKUP(W2911,{0,1950001,3300001,6950001,9000001,18000001,40000001},{0.05,0.1,0.2,0.23,0.33,0.4,0.45}))</f>
        <v/>
      </c>
    </row>
    <row r="2912">
      <c r="A2912" t="inlineStr">
        <is>
          <t>1万円刻み 特例あり一般12万円</t>
        </is>
      </c>
      <c r="B2912" s="18">
        <f>'4_1万円刻み'!$A$944</f>
        <v/>
      </c>
      <c r="C2912" s="19" t="n">
        <v>2026</v>
      </c>
      <c r="D2912" t="inlineStr">
        <is>
          <t>はい</t>
        </is>
      </c>
      <c r="E2912" s="18" t="n">
        <v>120000</v>
      </c>
      <c r="F2912" s="18" t="n">
        <v>0</v>
      </c>
      <c r="G2912" s="18" t="n">
        <v>0</v>
      </c>
      <c r="H2912" s="18" t="n">
        <v>0</v>
      </c>
      <c r="I2912" s="18" t="n">
        <v>0</v>
      </c>
      <c r="J2912" s="18">
        <f>ROUND(MIN(B2912/12,650000)*12*0.0915+MIN(B2912/12,1390000)*12*(0.0504+0)+B2912*0.005,0)</f>
        <v/>
      </c>
      <c r="K2912" s="18" t="n">
        <v>0</v>
      </c>
      <c r="L2912" s="18" t="n">
        <v>0</v>
      </c>
      <c r="M2912" s="18">
        <f>ROUND(IF(C2912&gt;=2026,IF(B2912&lt;741000,0,IF(B2912&lt;2191000,B2912-740000,IF(B2912&lt;2193000,1451000,IF(B2912&lt;2196000,1453000,IF(B2912&lt;2200000,1456000,IF(B2912&lt;3600000,ROUNDDOWN(B2912/4,-3)*2.8-80000,IF(B2912&lt;6600000,ROUNDDOWN(B2912/4,-3)*3.2-440000,IF(B2912&lt;8500000,ROUNDDOWN(B2912*0.9,0)-1100000,B2912-1950000)))))))),IF(B2912&lt;651000,0,IF(B2912&lt;1900000,B2912-650000,IF(B2912&lt;3600000,ROUNDDOWN(B2912/4,-3)*2.8-80000,IF(B2912&lt;6600000,ROUNDDOWN(B2912/4,-3)*3.2-440000,IF(B2912&lt;8500000,ROUNDDOWN(B2912*0.9,0)-1100000,B2912-1950000)))))),0)</f>
        <v/>
      </c>
      <c r="N2912" s="18">
        <f>IF(M2912&gt;23500000,NA(),IF(C2912&gt;=2026,IF(M2912&lt;=4890000,1040000,IF(M2912&lt;=6550000,670000,620000)),IF(M2912&lt;=1320000,950000,IF(M2912&lt;=3360000,880000,IF(M2912&lt;=4890000,680000,IF(M2912&lt;=6550000,630000,580000))))))</f>
        <v/>
      </c>
      <c r="O2912" s="18">
        <f>IF(F2912&lt;=0,IF(AND(D2912="はい",C2912&gt;=2026,C2912&lt;=2027),IF(E2912&lt;=0,0,IF(E2912&lt;=30000,E2912,IF(E2912&lt;=60000,ROUNDUP(E2912/2,0)+15000,IF(E2912&lt;=120000,ROUNDUP(E2912/4,0)+30000,60000)))),IF(E2912&lt;=0,0,IF(E2912&lt;=20000,E2912,IF(E2912&lt;=40000,ROUNDUP(E2912/2,0)+10000,IF(E2912&lt;=80000,ROUNDUP(E2912/4,0)+20000,40000))))),IF(E2912&lt;=0,IF(F2912&lt;=0,0,IF(F2912&lt;=25000,F2912,IF(F2912&lt;=50000,ROUNDUP(F2912/2,0)+12500,IF(F2912&lt;=100000,ROUNDUP(F2912/4,0)+25000,50000)))),MAX(IF(F2912&lt;=0,0,IF(F2912&lt;=25000,F2912,IF(F2912&lt;=50000,ROUNDUP(F2912/2,0)+12500,IF(F2912&lt;=100000,ROUNDUP(F2912/4,0)+25000,50000)))),MIN(IF(AND(D2912="はい",C2912&gt;=2026,C2912&lt;=2027),IF(E2912&lt;=0,0,IF(E2912&lt;=30000,E2912,IF(E2912&lt;=60000,ROUNDUP(E2912/2,0)+15000,IF(E2912&lt;=120000,ROUNDUP(E2912/4,0)+30000,60000)))),IF(E2912&lt;=0,0,IF(E2912&lt;=20000,E2912,IF(E2912&lt;=40000,ROUNDUP(E2912/2,0)+10000,IF(E2912&lt;=80000,ROUNDUP(E2912/4,0)+20000,40000)))))+IF(F2912&lt;=0,0,IF(F2912&lt;=25000,F2912,IF(F2912&lt;=50000,ROUNDUP(F2912/2,0)+12500,IF(F2912&lt;=100000,ROUNDUP(F2912/4,0)+25000,50000)))),IF(AND(D2912="はい",C2912&gt;=2026,C2912&lt;=2027),60000,40000)))))</f>
        <v/>
      </c>
      <c r="P2912" s="18">
        <f>IF(G2912&lt;=0,0,IF(G2912&lt;=20000,G2912,IF(G2912&lt;=40000,ROUNDUP(G2912/2,0)+10000,IF(G2912&lt;=80000,ROUNDUP(G2912/4,0)+20000,40000))))</f>
        <v/>
      </c>
      <c r="Q2912" s="18">
        <f>IF(I2912&lt;=0,IF(H2912&lt;=0,0,IF(H2912&lt;=20000,H2912,IF(H2912&lt;=40000,ROUNDUP(H2912/2,0)+10000,IF(H2912&lt;=80000,ROUNDUP(H2912/4,0)+20000,40000)))),IF(H2912&lt;=0,IF(I2912&lt;=0,0,IF(I2912&lt;=25000,I2912,IF(I2912&lt;=50000,ROUNDUP(I2912/2,0)+12500,IF(I2912&lt;=100000,ROUNDUP(I2912/4,0)+25000,50000)))),MAX(IF(I2912&lt;=0,0,IF(I2912&lt;=25000,I2912,IF(I2912&lt;=50000,ROUNDUP(I2912/2,0)+12500,IF(I2912&lt;=100000,ROUNDUP(I2912/4,0)+25000,50000)))),MIN(IF(H2912&lt;=0,0,IF(H2912&lt;=20000,H2912,IF(H2912&lt;=40000,ROUNDUP(H2912/2,0)+10000,IF(H2912&lt;=80000,ROUNDUP(H2912/4,0)+20000,40000))))+IF(I2912&lt;=0,0,IF(I2912&lt;=25000,I2912,IF(I2912&lt;=50000,ROUNDUP(I2912/2,0)+12500,IF(I2912&lt;=100000,ROUNDUP(I2912/4,0)+25000,50000)))),40000))))</f>
        <v/>
      </c>
      <c r="R2912" s="18">
        <f>MIN(120000,O2912+P2912+Q2912)</f>
        <v/>
      </c>
      <c r="S2912" s="18">
        <f>IF(F2912&lt;=0,IF(E2912&lt;=0,0,IF(E2912&lt;=12000,E2912,IF(E2912&lt;=32000,ROUNDUP(E2912/2,0)+6000,IF(E2912&lt;=56000,ROUNDUP(E2912/4,0)+14000,28000)))),IF(E2912&lt;=0,IF(F2912&lt;=0,0,IF(F2912&lt;=15000,F2912,IF(F2912&lt;=40000,ROUNDUP(F2912/2,0)+7500,IF(F2912&lt;=70000,ROUNDUP(F2912/4,0)+17500,35000)))),MAX(IF(F2912&lt;=0,0,IF(F2912&lt;=15000,F2912,IF(F2912&lt;=40000,ROUNDUP(F2912/2,0)+7500,IF(F2912&lt;=70000,ROUNDUP(F2912/4,0)+17500,35000)))),MIN(IF(E2912&lt;=0,0,IF(E2912&lt;=12000,E2912,IF(E2912&lt;=32000,ROUNDUP(E2912/2,0)+6000,IF(E2912&lt;=56000,ROUNDUP(E2912/4,0)+14000,28000))))+IF(F2912&lt;=0,0,IF(F2912&lt;=15000,F2912,IF(F2912&lt;=40000,ROUNDUP(F2912/2,0)+7500,IF(F2912&lt;=70000,ROUNDUP(F2912/4,0)+17500,35000)))),28000))))</f>
        <v/>
      </c>
      <c r="T2912" s="18">
        <f>IF(G2912&lt;=0,0,IF(G2912&lt;=12000,G2912,IF(G2912&lt;=32000,ROUNDUP(G2912/2,0)+6000,IF(G2912&lt;=56000,ROUNDUP(G2912/4,0)+14000,28000))))</f>
        <v/>
      </c>
      <c r="U2912" s="18">
        <f>IF(I2912&lt;=0,IF(H2912&lt;=0,0,IF(H2912&lt;=12000,H2912,IF(H2912&lt;=32000,ROUNDUP(H2912/2,0)+6000,IF(H2912&lt;=56000,ROUNDUP(H2912/4,0)+14000,28000)))),IF(H2912&lt;=0,IF(I2912&lt;=0,0,IF(I2912&lt;=15000,I2912,IF(I2912&lt;=40000,ROUNDUP(I2912/2,0)+7500,IF(I2912&lt;=70000,ROUNDUP(I2912/4,0)+17500,35000)))),MAX(IF(I2912&lt;=0,0,IF(I2912&lt;=15000,I2912,IF(I2912&lt;=40000,ROUNDUP(I2912/2,0)+7500,IF(I2912&lt;=70000,ROUNDUP(I2912/4,0)+17500,35000)))),MIN(IF(H2912&lt;=0,0,IF(H2912&lt;=12000,H2912,IF(H2912&lt;=32000,ROUNDUP(H2912/2,0)+6000,IF(H2912&lt;=56000,ROUNDUP(H2912/4,0)+14000,28000))))+IF(I2912&lt;=0,0,IF(I2912&lt;=15000,I2912,IF(I2912&lt;=40000,ROUNDUP(I2912/2,0)+7500,IF(I2912&lt;=70000,ROUNDUP(I2912/4,0)+17500,35000)))),28000))))</f>
        <v/>
      </c>
      <c r="V2912" s="18">
        <f>MIN(70000,S2912+T2912+U2912)</f>
        <v/>
      </c>
      <c r="W2912" s="18">
        <f>MAX(0,ROUNDDOWN(M2912-J2912-N2912-K2912-0,-3))</f>
        <v/>
      </c>
      <c r="X2912" s="18">
        <f>MAX(0,ROUNDDOWN(M2912-J2912-N2912-K2912-R2912,-3))</f>
        <v/>
      </c>
      <c r="Y2912" s="18">
        <f>IF(W2912&lt;=0,0,ROUNDDOWN((W2912*LOOKUP(W2912,{0,1950001,3300001,6950001,9000001,18000001,40000001},{0.05,0.1,0.2,0.23,0.33,0.4,0.45})-LOOKUP(W2912,{0,1950001,3300001,6950001,9000001,18000001,40000001},{0,97500,427500,636000,1536000,2796000,4796000}))*1.021,-2))</f>
        <v/>
      </c>
      <c r="Z2912" s="18">
        <f>IF(X2912&lt;=0,0,ROUNDDOWN((X2912*LOOKUP(X2912,{0,1950001,3300001,6950001,9000001,18000001,40000001},{0.05,0.1,0.2,0.23,0.33,0.4,0.45})-LOOKUP(X2912,{0,1950001,3300001,6950001,9000001,18000001,40000001},{0,97500,427500,636000,1536000,2796000,4796000}))*1.021,-2))</f>
        <v/>
      </c>
      <c r="AA2912" s="18">
        <f>MAX(0,ROUNDDOWN(M2912-J2912-430000-L2912-0,-3))</f>
        <v/>
      </c>
      <c r="AB2912" s="18">
        <f>MAX(0,ROUNDDOWN(M2912-J2912-430000-L2912-V2912,-3))</f>
        <v/>
      </c>
      <c r="AC2912" s="18">
        <f>IF(M2912&lt;=450000,0,MAX(0,ROUNDDOWN(AA2912*0.06-MIN(50000,AA2912)*0.03,-2))+MAX(0,ROUNDDOWN(AA2912*0.04-MIN(50000,AA2912)*0.02,-2)))</f>
        <v/>
      </c>
      <c r="AD2912" s="18">
        <f>IF(M2912&lt;=450000,0,MAX(0,ROUNDDOWN(AB2912*0.06-MIN(50000,AB2912)*0.03,-2))+MAX(0,ROUNDDOWN(AB2912*0.04-MIN(50000,AB2912)*0.02,-2)))</f>
        <v/>
      </c>
      <c r="AE2912" s="18">
        <f>Y2912-Z2912</f>
        <v/>
      </c>
      <c r="AF2912" s="18">
        <f>AC2912-AD2912</f>
        <v/>
      </c>
      <c r="AG2912" s="18">
        <f>AE2912+AF2912</f>
        <v/>
      </c>
      <c r="AH2912" s="20">
        <f>IF(W2912&lt;=0,0,LOOKUP(W2912,{0,1950001,3300001,6950001,9000001,18000001,40000001},{0.05,0.1,0.2,0.23,0.33,0.4,0.45}))</f>
        <v/>
      </c>
    </row>
    <row r="2913">
      <c r="A2913" t="inlineStr">
        <is>
          <t>1万円刻み 3区分8万円ずつ</t>
        </is>
      </c>
      <c r="B2913" s="18">
        <f>'4_1万円刻み'!$A$945</f>
        <v/>
      </c>
      <c r="C2913" s="19" t="n">
        <v>2026</v>
      </c>
      <c r="D2913" t="inlineStr">
        <is>
          <t>いいえ</t>
        </is>
      </c>
      <c r="E2913" s="18" t="n">
        <v>80000</v>
      </c>
      <c r="F2913" s="18" t="n">
        <v>0</v>
      </c>
      <c r="G2913" s="18" t="n">
        <v>80000</v>
      </c>
      <c r="H2913" s="18" t="n">
        <v>80000</v>
      </c>
      <c r="I2913" s="18" t="n">
        <v>0</v>
      </c>
      <c r="J2913" s="18">
        <f>ROUND(MIN(B2913/12,650000)*12*0.0915+MIN(B2913/12,1390000)*12*(0.0504+0)+B2913*0.005,0)</f>
        <v/>
      </c>
      <c r="K2913" s="18" t="n">
        <v>0</v>
      </c>
      <c r="L2913" s="18" t="n">
        <v>0</v>
      </c>
      <c r="M2913" s="18">
        <f>ROUND(IF(C2913&gt;=2026,IF(B2913&lt;741000,0,IF(B2913&lt;2191000,B2913-740000,IF(B2913&lt;2193000,1451000,IF(B2913&lt;2196000,1453000,IF(B2913&lt;2200000,1456000,IF(B2913&lt;3600000,ROUNDDOWN(B2913/4,-3)*2.8-80000,IF(B2913&lt;6600000,ROUNDDOWN(B2913/4,-3)*3.2-440000,IF(B2913&lt;8500000,ROUNDDOWN(B2913*0.9,0)-1100000,B2913-1950000)))))))),IF(B2913&lt;651000,0,IF(B2913&lt;1900000,B2913-650000,IF(B2913&lt;3600000,ROUNDDOWN(B2913/4,-3)*2.8-80000,IF(B2913&lt;6600000,ROUNDDOWN(B2913/4,-3)*3.2-440000,IF(B2913&lt;8500000,ROUNDDOWN(B2913*0.9,0)-1100000,B2913-1950000)))))),0)</f>
        <v/>
      </c>
      <c r="N2913" s="18">
        <f>IF(M2913&gt;23500000,NA(),IF(C2913&gt;=2026,IF(M2913&lt;=4890000,1040000,IF(M2913&lt;=6550000,670000,620000)),IF(M2913&lt;=1320000,950000,IF(M2913&lt;=3360000,880000,IF(M2913&lt;=4890000,680000,IF(M2913&lt;=6550000,630000,580000))))))</f>
        <v/>
      </c>
      <c r="O2913" s="18">
        <f>IF(F2913&lt;=0,IF(AND(D2913="はい",C2913&gt;=2026,C2913&lt;=2027),IF(E2913&lt;=0,0,IF(E2913&lt;=30000,E2913,IF(E2913&lt;=60000,ROUNDUP(E2913/2,0)+15000,IF(E2913&lt;=120000,ROUNDUP(E2913/4,0)+30000,60000)))),IF(E2913&lt;=0,0,IF(E2913&lt;=20000,E2913,IF(E2913&lt;=40000,ROUNDUP(E2913/2,0)+10000,IF(E2913&lt;=80000,ROUNDUP(E2913/4,0)+20000,40000))))),IF(E2913&lt;=0,IF(F2913&lt;=0,0,IF(F2913&lt;=25000,F2913,IF(F2913&lt;=50000,ROUNDUP(F2913/2,0)+12500,IF(F2913&lt;=100000,ROUNDUP(F2913/4,0)+25000,50000)))),MAX(IF(F2913&lt;=0,0,IF(F2913&lt;=25000,F2913,IF(F2913&lt;=50000,ROUNDUP(F2913/2,0)+12500,IF(F2913&lt;=100000,ROUNDUP(F2913/4,0)+25000,50000)))),MIN(IF(AND(D2913="はい",C2913&gt;=2026,C2913&lt;=2027),IF(E2913&lt;=0,0,IF(E2913&lt;=30000,E2913,IF(E2913&lt;=60000,ROUNDUP(E2913/2,0)+15000,IF(E2913&lt;=120000,ROUNDUP(E2913/4,0)+30000,60000)))),IF(E2913&lt;=0,0,IF(E2913&lt;=20000,E2913,IF(E2913&lt;=40000,ROUNDUP(E2913/2,0)+10000,IF(E2913&lt;=80000,ROUNDUP(E2913/4,0)+20000,40000)))))+IF(F2913&lt;=0,0,IF(F2913&lt;=25000,F2913,IF(F2913&lt;=50000,ROUNDUP(F2913/2,0)+12500,IF(F2913&lt;=100000,ROUNDUP(F2913/4,0)+25000,50000)))),IF(AND(D2913="はい",C2913&gt;=2026,C2913&lt;=2027),60000,40000)))))</f>
        <v/>
      </c>
      <c r="P2913" s="18">
        <f>IF(G2913&lt;=0,0,IF(G2913&lt;=20000,G2913,IF(G2913&lt;=40000,ROUNDUP(G2913/2,0)+10000,IF(G2913&lt;=80000,ROUNDUP(G2913/4,0)+20000,40000))))</f>
        <v/>
      </c>
      <c r="Q2913" s="18">
        <f>IF(I2913&lt;=0,IF(H2913&lt;=0,0,IF(H2913&lt;=20000,H2913,IF(H2913&lt;=40000,ROUNDUP(H2913/2,0)+10000,IF(H2913&lt;=80000,ROUNDUP(H2913/4,0)+20000,40000)))),IF(H2913&lt;=0,IF(I2913&lt;=0,0,IF(I2913&lt;=25000,I2913,IF(I2913&lt;=50000,ROUNDUP(I2913/2,0)+12500,IF(I2913&lt;=100000,ROUNDUP(I2913/4,0)+25000,50000)))),MAX(IF(I2913&lt;=0,0,IF(I2913&lt;=25000,I2913,IF(I2913&lt;=50000,ROUNDUP(I2913/2,0)+12500,IF(I2913&lt;=100000,ROUNDUP(I2913/4,0)+25000,50000)))),MIN(IF(H2913&lt;=0,0,IF(H2913&lt;=20000,H2913,IF(H2913&lt;=40000,ROUNDUP(H2913/2,0)+10000,IF(H2913&lt;=80000,ROUNDUP(H2913/4,0)+20000,40000))))+IF(I2913&lt;=0,0,IF(I2913&lt;=25000,I2913,IF(I2913&lt;=50000,ROUNDUP(I2913/2,0)+12500,IF(I2913&lt;=100000,ROUNDUP(I2913/4,0)+25000,50000)))),40000))))</f>
        <v/>
      </c>
      <c r="R2913" s="18">
        <f>MIN(120000,O2913+P2913+Q2913)</f>
        <v/>
      </c>
      <c r="S2913" s="18">
        <f>IF(F2913&lt;=0,IF(E2913&lt;=0,0,IF(E2913&lt;=12000,E2913,IF(E2913&lt;=32000,ROUNDUP(E2913/2,0)+6000,IF(E2913&lt;=56000,ROUNDUP(E2913/4,0)+14000,28000)))),IF(E2913&lt;=0,IF(F2913&lt;=0,0,IF(F2913&lt;=15000,F2913,IF(F2913&lt;=40000,ROUNDUP(F2913/2,0)+7500,IF(F2913&lt;=70000,ROUNDUP(F2913/4,0)+17500,35000)))),MAX(IF(F2913&lt;=0,0,IF(F2913&lt;=15000,F2913,IF(F2913&lt;=40000,ROUNDUP(F2913/2,0)+7500,IF(F2913&lt;=70000,ROUNDUP(F2913/4,0)+17500,35000)))),MIN(IF(E2913&lt;=0,0,IF(E2913&lt;=12000,E2913,IF(E2913&lt;=32000,ROUNDUP(E2913/2,0)+6000,IF(E2913&lt;=56000,ROUNDUP(E2913/4,0)+14000,28000))))+IF(F2913&lt;=0,0,IF(F2913&lt;=15000,F2913,IF(F2913&lt;=40000,ROUNDUP(F2913/2,0)+7500,IF(F2913&lt;=70000,ROUNDUP(F2913/4,0)+17500,35000)))),28000))))</f>
        <v/>
      </c>
      <c r="T2913" s="18">
        <f>IF(G2913&lt;=0,0,IF(G2913&lt;=12000,G2913,IF(G2913&lt;=32000,ROUNDUP(G2913/2,0)+6000,IF(G2913&lt;=56000,ROUNDUP(G2913/4,0)+14000,28000))))</f>
        <v/>
      </c>
      <c r="U2913" s="18">
        <f>IF(I2913&lt;=0,IF(H2913&lt;=0,0,IF(H2913&lt;=12000,H2913,IF(H2913&lt;=32000,ROUNDUP(H2913/2,0)+6000,IF(H2913&lt;=56000,ROUNDUP(H2913/4,0)+14000,28000)))),IF(H2913&lt;=0,IF(I2913&lt;=0,0,IF(I2913&lt;=15000,I2913,IF(I2913&lt;=40000,ROUNDUP(I2913/2,0)+7500,IF(I2913&lt;=70000,ROUNDUP(I2913/4,0)+17500,35000)))),MAX(IF(I2913&lt;=0,0,IF(I2913&lt;=15000,I2913,IF(I2913&lt;=40000,ROUNDUP(I2913/2,0)+7500,IF(I2913&lt;=70000,ROUNDUP(I2913/4,0)+17500,35000)))),MIN(IF(H2913&lt;=0,0,IF(H2913&lt;=12000,H2913,IF(H2913&lt;=32000,ROUNDUP(H2913/2,0)+6000,IF(H2913&lt;=56000,ROUNDUP(H2913/4,0)+14000,28000))))+IF(I2913&lt;=0,0,IF(I2913&lt;=15000,I2913,IF(I2913&lt;=40000,ROUNDUP(I2913/2,0)+7500,IF(I2913&lt;=70000,ROUNDUP(I2913/4,0)+17500,35000)))),28000))))</f>
        <v/>
      </c>
      <c r="V2913" s="18">
        <f>MIN(70000,S2913+T2913+U2913)</f>
        <v/>
      </c>
      <c r="W2913" s="18">
        <f>MAX(0,ROUNDDOWN(M2913-J2913-N2913-K2913-0,-3))</f>
        <v/>
      </c>
      <c r="X2913" s="18">
        <f>MAX(0,ROUNDDOWN(M2913-J2913-N2913-K2913-R2913,-3))</f>
        <v/>
      </c>
      <c r="Y2913" s="18">
        <f>IF(W2913&lt;=0,0,ROUNDDOWN((W2913*LOOKUP(W2913,{0,1950001,3300001,6950001,9000001,18000001,40000001},{0.05,0.1,0.2,0.23,0.33,0.4,0.45})-LOOKUP(W2913,{0,1950001,3300001,6950001,9000001,18000001,40000001},{0,97500,427500,636000,1536000,2796000,4796000}))*1.021,-2))</f>
        <v/>
      </c>
      <c r="Z2913" s="18">
        <f>IF(X2913&lt;=0,0,ROUNDDOWN((X2913*LOOKUP(X2913,{0,1950001,3300001,6950001,9000001,18000001,40000001},{0.05,0.1,0.2,0.23,0.33,0.4,0.45})-LOOKUP(X2913,{0,1950001,3300001,6950001,9000001,18000001,40000001},{0,97500,427500,636000,1536000,2796000,4796000}))*1.021,-2))</f>
        <v/>
      </c>
      <c r="AA2913" s="18">
        <f>MAX(0,ROUNDDOWN(M2913-J2913-430000-L2913-0,-3))</f>
        <v/>
      </c>
      <c r="AB2913" s="18">
        <f>MAX(0,ROUNDDOWN(M2913-J2913-430000-L2913-V2913,-3))</f>
        <v/>
      </c>
      <c r="AC2913" s="18">
        <f>IF(M2913&lt;=450000,0,MAX(0,ROUNDDOWN(AA2913*0.06-MIN(50000,AA2913)*0.03,-2))+MAX(0,ROUNDDOWN(AA2913*0.04-MIN(50000,AA2913)*0.02,-2)))</f>
        <v/>
      </c>
      <c r="AD2913" s="18">
        <f>IF(M2913&lt;=450000,0,MAX(0,ROUNDDOWN(AB2913*0.06-MIN(50000,AB2913)*0.03,-2))+MAX(0,ROUNDDOWN(AB2913*0.04-MIN(50000,AB2913)*0.02,-2)))</f>
        <v/>
      </c>
      <c r="AE2913" s="18">
        <f>Y2913-Z2913</f>
        <v/>
      </c>
      <c r="AF2913" s="18">
        <f>AC2913-AD2913</f>
        <v/>
      </c>
      <c r="AG2913" s="18">
        <f>AE2913+AF2913</f>
        <v/>
      </c>
      <c r="AH2913" s="20">
        <f>IF(W2913&lt;=0,0,LOOKUP(W2913,{0,1950001,3300001,6950001,9000001,18000001,40000001},{0.05,0.1,0.2,0.23,0.33,0.4,0.45}))</f>
        <v/>
      </c>
    </row>
    <row r="2914">
      <c r="A2914" t="inlineStr">
        <is>
          <t>1万円刻み 一般8万円</t>
        </is>
      </c>
      <c r="B2914" s="18">
        <f>'4_1万円刻み'!$A$945</f>
        <v/>
      </c>
      <c r="C2914" s="19" t="n">
        <v>2026</v>
      </c>
      <c r="D2914" t="inlineStr">
        <is>
          <t>いいえ</t>
        </is>
      </c>
      <c r="E2914" s="18" t="n">
        <v>80000</v>
      </c>
      <c r="F2914" s="18" t="n">
        <v>0</v>
      </c>
      <c r="G2914" s="18" t="n">
        <v>0</v>
      </c>
      <c r="H2914" s="18" t="n">
        <v>0</v>
      </c>
      <c r="I2914" s="18" t="n">
        <v>0</v>
      </c>
      <c r="J2914" s="18">
        <f>ROUND(MIN(B2914/12,650000)*12*0.0915+MIN(B2914/12,1390000)*12*(0.0504+0)+B2914*0.005,0)</f>
        <v/>
      </c>
      <c r="K2914" s="18" t="n">
        <v>0</v>
      </c>
      <c r="L2914" s="18" t="n">
        <v>0</v>
      </c>
      <c r="M2914" s="18">
        <f>ROUND(IF(C2914&gt;=2026,IF(B2914&lt;741000,0,IF(B2914&lt;2191000,B2914-740000,IF(B2914&lt;2193000,1451000,IF(B2914&lt;2196000,1453000,IF(B2914&lt;2200000,1456000,IF(B2914&lt;3600000,ROUNDDOWN(B2914/4,-3)*2.8-80000,IF(B2914&lt;6600000,ROUNDDOWN(B2914/4,-3)*3.2-440000,IF(B2914&lt;8500000,ROUNDDOWN(B2914*0.9,0)-1100000,B2914-1950000)))))))),IF(B2914&lt;651000,0,IF(B2914&lt;1900000,B2914-650000,IF(B2914&lt;3600000,ROUNDDOWN(B2914/4,-3)*2.8-80000,IF(B2914&lt;6600000,ROUNDDOWN(B2914/4,-3)*3.2-440000,IF(B2914&lt;8500000,ROUNDDOWN(B2914*0.9,0)-1100000,B2914-1950000)))))),0)</f>
        <v/>
      </c>
      <c r="N2914" s="18">
        <f>IF(M2914&gt;23500000,NA(),IF(C2914&gt;=2026,IF(M2914&lt;=4890000,1040000,IF(M2914&lt;=6550000,670000,620000)),IF(M2914&lt;=1320000,950000,IF(M2914&lt;=3360000,880000,IF(M2914&lt;=4890000,680000,IF(M2914&lt;=6550000,630000,580000))))))</f>
        <v/>
      </c>
      <c r="O2914" s="18">
        <f>IF(F2914&lt;=0,IF(AND(D2914="はい",C2914&gt;=2026,C2914&lt;=2027),IF(E2914&lt;=0,0,IF(E2914&lt;=30000,E2914,IF(E2914&lt;=60000,ROUNDUP(E2914/2,0)+15000,IF(E2914&lt;=120000,ROUNDUP(E2914/4,0)+30000,60000)))),IF(E2914&lt;=0,0,IF(E2914&lt;=20000,E2914,IF(E2914&lt;=40000,ROUNDUP(E2914/2,0)+10000,IF(E2914&lt;=80000,ROUNDUP(E2914/4,0)+20000,40000))))),IF(E2914&lt;=0,IF(F2914&lt;=0,0,IF(F2914&lt;=25000,F2914,IF(F2914&lt;=50000,ROUNDUP(F2914/2,0)+12500,IF(F2914&lt;=100000,ROUNDUP(F2914/4,0)+25000,50000)))),MAX(IF(F2914&lt;=0,0,IF(F2914&lt;=25000,F2914,IF(F2914&lt;=50000,ROUNDUP(F2914/2,0)+12500,IF(F2914&lt;=100000,ROUNDUP(F2914/4,0)+25000,50000)))),MIN(IF(AND(D2914="はい",C2914&gt;=2026,C2914&lt;=2027),IF(E2914&lt;=0,0,IF(E2914&lt;=30000,E2914,IF(E2914&lt;=60000,ROUNDUP(E2914/2,0)+15000,IF(E2914&lt;=120000,ROUNDUP(E2914/4,0)+30000,60000)))),IF(E2914&lt;=0,0,IF(E2914&lt;=20000,E2914,IF(E2914&lt;=40000,ROUNDUP(E2914/2,0)+10000,IF(E2914&lt;=80000,ROUNDUP(E2914/4,0)+20000,40000)))))+IF(F2914&lt;=0,0,IF(F2914&lt;=25000,F2914,IF(F2914&lt;=50000,ROUNDUP(F2914/2,0)+12500,IF(F2914&lt;=100000,ROUNDUP(F2914/4,0)+25000,50000)))),IF(AND(D2914="はい",C2914&gt;=2026,C2914&lt;=2027),60000,40000)))))</f>
        <v/>
      </c>
      <c r="P2914" s="18">
        <f>IF(G2914&lt;=0,0,IF(G2914&lt;=20000,G2914,IF(G2914&lt;=40000,ROUNDUP(G2914/2,0)+10000,IF(G2914&lt;=80000,ROUNDUP(G2914/4,0)+20000,40000))))</f>
        <v/>
      </c>
      <c r="Q2914" s="18">
        <f>IF(I2914&lt;=0,IF(H2914&lt;=0,0,IF(H2914&lt;=20000,H2914,IF(H2914&lt;=40000,ROUNDUP(H2914/2,0)+10000,IF(H2914&lt;=80000,ROUNDUP(H2914/4,0)+20000,40000)))),IF(H2914&lt;=0,IF(I2914&lt;=0,0,IF(I2914&lt;=25000,I2914,IF(I2914&lt;=50000,ROUNDUP(I2914/2,0)+12500,IF(I2914&lt;=100000,ROUNDUP(I2914/4,0)+25000,50000)))),MAX(IF(I2914&lt;=0,0,IF(I2914&lt;=25000,I2914,IF(I2914&lt;=50000,ROUNDUP(I2914/2,0)+12500,IF(I2914&lt;=100000,ROUNDUP(I2914/4,0)+25000,50000)))),MIN(IF(H2914&lt;=0,0,IF(H2914&lt;=20000,H2914,IF(H2914&lt;=40000,ROUNDUP(H2914/2,0)+10000,IF(H2914&lt;=80000,ROUNDUP(H2914/4,0)+20000,40000))))+IF(I2914&lt;=0,0,IF(I2914&lt;=25000,I2914,IF(I2914&lt;=50000,ROUNDUP(I2914/2,0)+12500,IF(I2914&lt;=100000,ROUNDUP(I2914/4,0)+25000,50000)))),40000))))</f>
        <v/>
      </c>
      <c r="R2914" s="18">
        <f>MIN(120000,O2914+P2914+Q2914)</f>
        <v/>
      </c>
      <c r="S2914" s="18">
        <f>IF(F2914&lt;=0,IF(E2914&lt;=0,0,IF(E2914&lt;=12000,E2914,IF(E2914&lt;=32000,ROUNDUP(E2914/2,0)+6000,IF(E2914&lt;=56000,ROUNDUP(E2914/4,0)+14000,28000)))),IF(E2914&lt;=0,IF(F2914&lt;=0,0,IF(F2914&lt;=15000,F2914,IF(F2914&lt;=40000,ROUNDUP(F2914/2,0)+7500,IF(F2914&lt;=70000,ROUNDUP(F2914/4,0)+17500,35000)))),MAX(IF(F2914&lt;=0,0,IF(F2914&lt;=15000,F2914,IF(F2914&lt;=40000,ROUNDUP(F2914/2,0)+7500,IF(F2914&lt;=70000,ROUNDUP(F2914/4,0)+17500,35000)))),MIN(IF(E2914&lt;=0,0,IF(E2914&lt;=12000,E2914,IF(E2914&lt;=32000,ROUNDUP(E2914/2,0)+6000,IF(E2914&lt;=56000,ROUNDUP(E2914/4,0)+14000,28000))))+IF(F2914&lt;=0,0,IF(F2914&lt;=15000,F2914,IF(F2914&lt;=40000,ROUNDUP(F2914/2,0)+7500,IF(F2914&lt;=70000,ROUNDUP(F2914/4,0)+17500,35000)))),28000))))</f>
        <v/>
      </c>
      <c r="T2914" s="18">
        <f>IF(G2914&lt;=0,0,IF(G2914&lt;=12000,G2914,IF(G2914&lt;=32000,ROUNDUP(G2914/2,0)+6000,IF(G2914&lt;=56000,ROUNDUP(G2914/4,0)+14000,28000))))</f>
        <v/>
      </c>
      <c r="U2914" s="18">
        <f>IF(I2914&lt;=0,IF(H2914&lt;=0,0,IF(H2914&lt;=12000,H2914,IF(H2914&lt;=32000,ROUNDUP(H2914/2,0)+6000,IF(H2914&lt;=56000,ROUNDUP(H2914/4,0)+14000,28000)))),IF(H2914&lt;=0,IF(I2914&lt;=0,0,IF(I2914&lt;=15000,I2914,IF(I2914&lt;=40000,ROUNDUP(I2914/2,0)+7500,IF(I2914&lt;=70000,ROUNDUP(I2914/4,0)+17500,35000)))),MAX(IF(I2914&lt;=0,0,IF(I2914&lt;=15000,I2914,IF(I2914&lt;=40000,ROUNDUP(I2914/2,0)+7500,IF(I2914&lt;=70000,ROUNDUP(I2914/4,0)+17500,35000)))),MIN(IF(H2914&lt;=0,0,IF(H2914&lt;=12000,H2914,IF(H2914&lt;=32000,ROUNDUP(H2914/2,0)+6000,IF(H2914&lt;=56000,ROUNDUP(H2914/4,0)+14000,28000))))+IF(I2914&lt;=0,0,IF(I2914&lt;=15000,I2914,IF(I2914&lt;=40000,ROUNDUP(I2914/2,0)+7500,IF(I2914&lt;=70000,ROUNDUP(I2914/4,0)+17500,35000)))),28000))))</f>
        <v/>
      </c>
      <c r="V2914" s="18">
        <f>MIN(70000,S2914+T2914+U2914)</f>
        <v/>
      </c>
      <c r="W2914" s="18">
        <f>MAX(0,ROUNDDOWN(M2914-J2914-N2914-K2914-0,-3))</f>
        <v/>
      </c>
      <c r="X2914" s="18">
        <f>MAX(0,ROUNDDOWN(M2914-J2914-N2914-K2914-R2914,-3))</f>
        <v/>
      </c>
      <c r="Y2914" s="18">
        <f>IF(W2914&lt;=0,0,ROUNDDOWN((W2914*LOOKUP(W2914,{0,1950001,3300001,6950001,9000001,18000001,40000001},{0.05,0.1,0.2,0.23,0.33,0.4,0.45})-LOOKUP(W2914,{0,1950001,3300001,6950001,9000001,18000001,40000001},{0,97500,427500,636000,1536000,2796000,4796000}))*1.021,-2))</f>
        <v/>
      </c>
      <c r="Z2914" s="18">
        <f>IF(X2914&lt;=0,0,ROUNDDOWN((X2914*LOOKUP(X2914,{0,1950001,3300001,6950001,9000001,18000001,40000001},{0.05,0.1,0.2,0.23,0.33,0.4,0.45})-LOOKUP(X2914,{0,1950001,3300001,6950001,9000001,18000001,40000001},{0,97500,427500,636000,1536000,2796000,4796000}))*1.021,-2))</f>
        <v/>
      </c>
      <c r="AA2914" s="18">
        <f>MAX(0,ROUNDDOWN(M2914-J2914-430000-L2914-0,-3))</f>
        <v/>
      </c>
      <c r="AB2914" s="18">
        <f>MAX(0,ROUNDDOWN(M2914-J2914-430000-L2914-V2914,-3))</f>
        <v/>
      </c>
      <c r="AC2914" s="18">
        <f>IF(M2914&lt;=450000,0,MAX(0,ROUNDDOWN(AA2914*0.06-MIN(50000,AA2914)*0.03,-2))+MAX(0,ROUNDDOWN(AA2914*0.04-MIN(50000,AA2914)*0.02,-2)))</f>
        <v/>
      </c>
      <c r="AD2914" s="18">
        <f>IF(M2914&lt;=450000,0,MAX(0,ROUNDDOWN(AB2914*0.06-MIN(50000,AB2914)*0.03,-2))+MAX(0,ROUNDDOWN(AB2914*0.04-MIN(50000,AB2914)*0.02,-2)))</f>
        <v/>
      </c>
      <c r="AE2914" s="18">
        <f>Y2914-Z2914</f>
        <v/>
      </c>
      <c r="AF2914" s="18">
        <f>AC2914-AD2914</f>
        <v/>
      </c>
      <c r="AG2914" s="18">
        <f>AE2914+AF2914</f>
        <v/>
      </c>
      <c r="AH2914" s="20">
        <f>IF(W2914&lt;=0,0,LOOKUP(W2914,{0,1950001,3300001,6950001,9000001,18000001,40000001},{0.05,0.1,0.2,0.23,0.33,0.4,0.45}))</f>
        <v/>
      </c>
    </row>
    <row r="2915">
      <c r="A2915" t="inlineStr">
        <is>
          <t>1万円刻み 特例あり一般12万円</t>
        </is>
      </c>
      <c r="B2915" s="18">
        <f>'4_1万円刻み'!$A$945</f>
        <v/>
      </c>
      <c r="C2915" s="19" t="n">
        <v>2026</v>
      </c>
      <c r="D2915" t="inlineStr">
        <is>
          <t>はい</t>
        </is>
      </c>
      <c r="E2915" s="18" t="n">
        <v>120000</v>
      </c>
      <c r="F2915" s="18" t="n">
        <v>0</v>
      </c>
      <c r="G2915" s="18" t="n">
        <v>0</v>
      </c>
      <c r="H2915" s="18" t="n">
        <v>0</v>
      </c>
      <c r="I2915" s="18" t="n">
        <v>0</v>
      </c>
      <c r="J2915" s="18">
        <f>ROUND(MIN(B2915/12,650000)*12*0.0915+MIN(B2915/12,1390000)*12*(0.0504+0)+B2915*0.005,0)</f>
        <v/>
      </c>
      <c r="K2915" s="18" t="n">
        <v>0</v>
      </c>
      <c r="L2915" s="18" t="n">
        <v>0</v>
      </c>
      <c r="M2915" s="18">
        <f>ROUND(IF(C2915&gt;=2026,IF(B2915&lt;741000,0,IF(B2915&lt;2191000,B2915-740000,IF(B2915&lt;2193000,1451000,IF(B2915&lt;2196000,1453000,IF(B2915&lt;2200000,1456000,IF(B2915&lt;3600000,ROUNDDOWN(B2915/4,-3)*2.8-80000,IF(B2915&lt;6600000,ROUNDDOWN(B2915/4,-3)*3.2-440000,IF(B2915&lt;8500000,ROUNDDOWN(B2915*0.9,0)-1100000,B2915-1950000)))))))),IF(B2915&lt;651000,0,IF(B2915&lt;1900000,B2915-650000,IF(B2915&lt;3600000,ROUNDDOWN(B2915/4,-3)*2.8-80000,IF(B2915&lt;6600000,ROUNDDOWN(B2915/4,-3)*3.2-440000,IF(B2915&lt;8500000,ROUNDDOWN(B2915*0.9,0)-1100000,B2915-1950000)))))),0)</f>
        <v/>
      </c>
      <c r="N2915" s="18">
        <f>IF(M2915&gt;23500000,NA(),IF(C2915&gt;=2026,IF(M2915&lt;=4890000,1040000,IF(M2915&lt;=6550000,670000,620000)),IF(M2915&lt;=1320000,950000,IF(M2915&lt;=3360000,880000,IF(M2915&lt;=4890000,680000,IF(M2915&lt;=6550000,630000,580000))))))</f>
        <v/>
      </c>
      <c r="O2915" s="18">
        <f>IF(F2915&lt;=0,IF(AND(D2915="はい",C2915&gt;=2026,C2915&lt;=2027),IF(E2915&lt;=0,0,IF(E2915&lt;=30000,E2915,IF(E2915&lt;=60000,ROUNDUP(E2915/2,0)+15000,IF(E2915&lt;=120000,ROUNDUP(E2915/4,0)+30000,60000)))),IF(E2915&lt;=0,0,IF(E2915&lt;=20000,E2915,IF(E2915&lt;=40000,ROUNDUP(E2915/2,0)+10000,IF(E2915&lt;=80000,ROUNDUP(E2915/4,0)+20000,40000))))),IF(E2915&lt;=0,IF(F2915&lt;=0,0,IF(F2915&lt;=25000,F2915,IF(F2915&lt;=50000,ROUNDUP(F2915/2,0)+12500,IF(F2915&lt;=100000,ROUNDUP(F2915/4,0)+25000,50000)))),MAX(IF(F2915&lt;=0,0,IF(F2915&lt;=25000,F2915,IF(F2915&lt;=50000,ROUNDUP(F2915/2,0)+12500,IF(F2915&lt;=100000,ROUNDUP(F2915/4,0)+25000,50000)))),MIN(IF(AND(D2915="はい",C2915&gt;=2026,C2915&lt;=2027),IF(E2915&lt;=0,0,IF(E2915&lt;=30000,E2915,IF(E2915&lt;=60000,ROUNDUP(E2915/2,0)+15000,IF(E2915&lt;=120000,ROUNDUP(E2915/4,0)+30000,60000)))),IF(E2915&lt;=0,0,IF(E2915&lt;=20000,E2915,IF(E2915&lt;=40000,ROUNDUP(E2915/2,0)+10000,IF(E2915&lt;=80000,ROUNDUP(E2915/4,0)+20000,40000)))))+IF(F2915&lt;=0,0,IF(F2915&lt;=25000,F2915,IF(F2915&lt;=50000,ROUNDUP(F2915/2,0)+12500,IF(F2915&lt;=100000,ROUNDUP(F2915/4,0)+25000,50000)))),IF(AND(D2915="はい",C2915&gt;=2026,C2915&lt;=2027),60000,40000)))))</f>
        <v/>
      </c>
      <c r="P2915" s="18">
        <f>IF(G2915&lt;=0,0,IF(G2915&lt;=20000,G2915,IF(G2915&lt;=40000,ROUNDUP(G2915/2,0)+10000,IF(G2915&lt;=80000,ROUNDUP(G2915/4,0)+20000,40000))))</f>
        <v/>
      </c>
      <c r="Q2915" s="18">
        <f>IF(I2915&lt;=0,IF(H2915&lt;=0,0,IF(H2915&lt;=20000,H2915,IF(H2915&lt;=40000,ROUNDUP(H2915/2,0)+10000,IF(H2915&lt;=80000,ROUNDUP(H2915/4,0)+20000,40000)))),IF(H2915&lt;=0,IF(I2915&lt;=0,0,IF(I2915&lt;=25000,I2915,IF(I2915&lt;=50000,ROUNDUP(I2915/2,0)+12500,IF(I2915&lt;=100000,ROUNDUP(I2915/4,0)+25000,50000)))),MAX(IF(I2915&lt;=0,0,IF(I2915&lt;=25000,I2915,IF(I2915&lt;=50000,ROUNDUP(I2915/2,0)+12500,IF(I2915&lt;=100000,ROUNDUP(I2915/4,0)+25000,50000)))),MIN(IF(H2915&lt;=0,0,IF(H2915&lt;=20000,H2915,IF(H2915&lt;=40000,ROUNDUP(H2915/2,0)+10000,IF(H2915&lt;=80000,ROUNDUP(H2915/4,0)+20000,40000))))+IF(I2915&lt;=0,0,IF(I2915&lt;=25000,I2915,IF(I2915&lt;=50000,ROUNDUP(I2915/2,0)+12500,IF(I2915&lt;=100000,ROUNDUP(I2915/4,0)+25000,50000)))),40000))))</f>
        <v/>
      </c>
      <c r="R2915" s="18">
        <f>MIN(120000,O2915+P2915+Q2915)</f>
        <v/>
      </c>
      <c r="S2915" s="18">
        <f>IF(F2915&lt;=0,IF(E2915&lt;=0,0,IF(E2915&lt;=12000,E2915,IF(E2915&lt;=32000,ROUNDUP(E2915/2,0)+6000,IF(E2915&lt;=56000,ROUNDUP(E2915/4,0)+14000,28000)))),IF(E2915&lt;=0,IF(F2915&lt;=0,0,IF(F2915&lt;=15000,F2915,IF(F2915&lt;=40000,ROUNDUP(F2915/2,0)+7500,IF(F2915&lt;=70000,ROUNDUP(F2915/4,0)+17500,35000)))),MAX(IF(F2915&lt;=0,0,IF(F2915&lt;=15000,F2915,IF(F2915&lt;=40000,ROUNDUP(F2915/2,0)+7500,IF(F2915&lt;=70000,ROUNDUP(F2915/4,0)+17500,35000)))),MIN(IF(E2915&lt;=0,0,IF(E2915&lt;=12000,E2915,IF(E2915&lt;=32000,ROUNDUP(E2915/2,0)+6000,IF(E2915&lt;=56000,ROUNDUP(E2915/4,0)+14000,28000))))+IF(F2915&lt;=0,0,IF(F2915&lt;=15000,F2915,IF(F2915&lt;=40000,ROUNDUP(F2915/2,0)+7500,IF(F2915&lt;=70000,ROUNDUP(F2915/4,0)+17500,35000)))),28000))))</f>
        <v/>
      </c>
      <c r="T2915" s="18">
        <f>IF(G2915&lt;=0,0,IF(G2915&lt;=12000,G2915,IF(G2915&lt;=32000,ROUNDUP(G2915/2,0)+6000,IF(G2915&lt;=56000,ROUNDUP(G2915/4,0)+14000,28000))))</f>
        <v/>
      </c>
      <c r="U2915" s="18">
        <f>IF(I2915&lt;=0,IF(H2915&lt;=0,0,IF(H2915&lt;=12000,H2915,IF(H2915&lt;=32000,ROUNDUP(H2915/2,0)+6000,IF(H2915&lt;=56000,ROUNDUP(H2915/4,0)+14000,28000)))),IF(H2915&lt;=0,IF(I2915&lt;=0,0,IF(I2915&lt;=15000,I2915,IF(I2915&lt;=40000,ROUNDUP(I2915/2,0)+7500,IF(I2915&lt;=70000,ROUNDUP(I2915/4,0)+17500,35000)))),MAX(IF(I2915&lt;=0,0,IF(I2915&lt;=15000,I2915,IF(I2915&lt;=40000,ROUNDUP(I2915/2,0)+7500,IF(I2915&lt;=70000,ROUNDUP(I2915/4,0)+17500,35000)))),MIN(IF(H2915&lt;=0,0,IF(H2915&lt;=12000,H2915,IF(H2915&lt;=32000,ROUNDUP(H2915/2,0)+6000,IF(H2915&lt;=56000,ROUNDUP(H2915/4,0)+14000,28000))))+IF(I2915&lt;=0,0,IF(I2915&lt;=15000,I2915,IF(I2915&lt;=40000,ROUNDUP(I2915/2,0)+7500,IF(I2915&lt;=70000,ROUNDUP(I2915/4,0)+17500,35000)))),28000))))</f>
        <v/>
      </c>
      <c r="V2915" s="18">
        <f>MIN(70000,S2915+T2915+U2915)</f>
        <v/>
      </c>
      <c r="W2915" s="18">
        <f>MAX(0,ROUNDDOWN(M2915-J2915-N2915-K2915-0,-3))</f>
        <v/>
      </c>
      <c r="X2915" s="18">
        <f>MAX(0,ROUNDDOWN(M2915-J2915-N2915-K2915-R2915,-3))</f>
        <v/>
      </c>
      <c r="Y2915" s="18">
        <f>IF(W2915&lt;=0,0,ROUNDDOWN((W2915*LOOKUP(W2915,{0,1950001,3300001,6950001,9000001,18000001,40000001},{0.05,0.1,0.2,0.23,0.33,0.4,0.45})-LOOKUP(W2915,{0,1950001,3300001,6950001,9000001,18000001,40000001},{0,97500,427500,636000,1536000,2796000,4796000}))*1.021,-2))</f>
        <v/>
      </c>
      <c r="Z2915" s="18">
        <f>IF(X2915&lt;=0,0,ROUNDDOWN((X2915*LOOKUP(X2915,{0,1950001,3300001,6950001,9000001,18000001,40000001},{0.05,0.1,0.2,0.23,0.33,0.4,0.45})-LOOKUP(X2915,{0,1950001,3300001,6950001,9000001,18000001,40000001},{0,97500,427500,636000,1536000,2796000,4796000}))*1.021,-2))</f>
        <v/>
      </c>
      <c r="AA2915" s="18">
        <f>MAX(0,ROUNDDOWN(M2915-J2915-430000-L2915-0,-3))</f>
        <v/>
      </c>
      <c r="AB2915" s="18">
        <f>MAX(0,ROUNDDOWN(M2915-J2915-430000-L2915-V2915,-3))</f>
        <v/>
      </c>
      <c r="AC2915" s="18">
        <f>IF(M2915&lt;=450000,0,MAX(0,ROUNDDOWN(AA2915*0.06-MIN(50000,AA2915)*0.03,-2))+MAX(0,ROUNDDOWN(AA2915*0.04-MIN(50000,AA2915)*0.02,-2)))</f>
        <v/>
      </c>
      <c r="AD2915" s="18">
        <f>IF(M2915&lt;=450000,0,MAX(0,ROUNDDOWN(AB2915*0.06-MIN(50000,AB2915)*0.03,-2))+MAX(0,ROUNDDOWN(AB2915*0.04-MIN(50000,AB2915)*0.02,-2)))</f>
        <v/>
      </c>
      <c r="AE2915" s="18">
        <f>Y2915-Z2915</f>
        <v/>
      </c>
      <c r="AF2915" s="18">
        <f>AC2915-AD2915</f>
        <v/>
      </c>
      <c r="AG2915" s="18">
        <f>AE2915+AF2915</f>
        <v/>
      </c>
      <c r="AH2915" s="20">
        <f>IF(W2915&lt;=0,0,LOOKUP(W2915,{0,1950001,3300001,6950001,9000001,18000001,40000001},{0.05,0.1,0.2,0.23,0.33,0.4,0.45}))</f>
        <v/>
      </c>
    </row>
    <row r="2916">
      <c r="A2916" t="inlineStr">
        <is>
          <t>1万円刻み 3区分8万円ずつ</t>
        </is>
      </c>
      <c r="B2916" s="18">
        <f>'4_1万円刻み'!$A$946</f>
        <v/>
      </c>
      <c r="C2916" s="19" t="n">
        <v>2026</v>
      </c>
      <c r="D2916" t="inlineStr">
        <is>
          <t>いいえ</t>
        </is>
      </c>
      <c r="E2916" s="18" t="n">
        <v>80000</v>
      </c>
      <c r="F2916" s="18" t="n">
        <v>0</v>
      </c>
      <c r="G2916" s="18" t="n">
        <v>80000</v>
      </c>
      <c r="H2916" s="18" t="n">
        <v>80000</v>
      </c>
      <c r="I2916" s="18" t="n">
        <v>0</v>
      </c>
      <c r="J2916" s="18">
        <f>ROUND(MIN(B2916/12,650000)*12*0.0915+MIN(B2916/12,1390000)*12*(0.0504+0)+B2916*0.005,0)</f>
        <v/>
      </c>
      <c r="K2916" s="18" t="n">
        <v>0</v>
      </c>
      <c r="L2916" s="18" t="n">
        <v>0</v>
      </c>
      <c r="M2916" s="18">
        <f>ROUND(IF(C2916&gt;=2026,IF(B2916&lt;741000,0,IF(B2916&lt;2191000,B2916-740000,IF(B2916&lt;2193000,1451000,IF(B2916&lt;2196000,1453000,IF(B2916&lt;2200000,1456000,IF(B2916&lt;3600000,ROUNDDOWN(B2916/4,-3)*2.8-80000,IF(B2916&lt;6600000,ROUNDDOWN(B2916/4,-3)*3.2-440000,IF(B2916&lt;8500000,ROUNDDOWN(B2916*0.9,0)-1100000,B2916-1950000)))))))),IF(B2916&lt;651000,0,IF(B2916&lt;1900000,B2916-650000,IF(B2916&lt;3600000,ROUNDDOWN(B2916/4,-3)*2.8-80000,IF(B2916&lt;6600000,ROUNDDOWN(B2916/4,-3)*3.2-440000,IF(B2916&lt;8500000,ROUNDDOWN(B2916*0.9,0)-1100000,B2916-1950000)))))),0)</f>
        <v/>
      </c>
      <c r="N2916" s="18">
        <f>IF(M2916&gt;23500000,NA(),IF(C2916&gt;=2026,IF(M2916&lt;=4890000,1040000,IF(M2916&lt;=6550000,670000,620000)),IF(M2916&lt;=1320000,950000,IF(M2916&lt;=3360000,880000,IF(M2916&lt;=4890000,680000,IF(M2916&lt;=6550000,630000,580000))))))</f>
        <v/>
      </c>
      <c r="O2916" s="18">
        <f>IF(F2916&lt;=0,IF(AND(D2916="はい",C2916&gt;=2026,C2916&lt;=2027),IF(E2916&lt;=0,0,IF(E2916&lt;=30000,E2916,IF(E2916&lt;=60000,ROUNDUP(E2916/2,0)+15000,IF(E2916&lt;=120000,ROUNDUP(E2916/4,0)+30000,60000)))),IF(E2916&lt;=0,0,IF(E2916&lt;=20000,E2916,IF(E2916&lt;=40000,ROUNDUP(E2916/2,0)+10000,IF(E2916&lt;=80000,ROUNDUP(E2916/4,0)+20000,40000))))),IF(E2916&lt;=0,IF(F2916&lt;=0,0,IF(F2916&lt;=25000,F2916,IF(F2916&lt;=50000,ROUNDUP(F2916/2,0)+12500,IF(F2916&lt;=100000,ROUNDUP(F2916/4,0)+25000,50000)))),MAX(IF(F2916&lt;=0,0,IF(F2916&lt;=25000,F2916,IF(F2916&lt;=50000,ROUNDUP(F2916/2,0)+12500,IF(F2916&lt;=100000,ROUNDUP(F2916/4,0)+25000,50000)))),MIN(IF(AND(D2916="はい",C2916&gt;=2026,C2916&lt;=2027),IF(E2916&lt;=0,0,IF(E2916&lt;=30000,E2916,IF(E2916&lt;=60000,ROUNDUP(E2916/2,0)+15000,IF(E2916&lt;=120000,ROUNDUP(E2916/4,0)+30000,60000)))),IF(E2916&lt;=0,0,IF(E2916&lt;=20000,E2916,IF(E2916&lt;=40000,ROUNDUP(E2916/2,0)+10000,IF(E2916&lt;=80000,ROUNDUP(E2916/4,0)+20000,40000)))))+IF(F2916&lt;=0,0,IF(F2916&lt;=25000,F2916,IF(F2916&lt;=50000,ROUNDUP(F2916/2,0)+12500,IF(F2916&lt;=100000,ROUNDUP(F2916/4,0)+25000,50000)))),IF(AND(D2916="はい",C2916&gt;=2026,C2916&lt;=2027),60000,40000)))))</f>
        <v/>
      </c>
      <c r="P2916" s="18">
        <f>IF(G2916&lt;=0,0,IF(G2916&lt;=20000,G2916,IF(G2916&lt;=40000,ROUNDUP(G2916/2,0)+10000,IF(G2916&lt;=80000,ROUNDUP(G2916/4,0)+20000,40000))))</f>
        <v/>
      </c>
      <c r="Q2916" s="18">
        <f>IF(I2916&lt;=0,IF(H2916&lt;=0,0,IF(H2916&lt;=20000,H2916,IF(H2916&lt;=40000,ROUNDUP(H2916/2,0)+10000,IF(H2916&lt;=80000,ROUNDUP(H2916/4,0)+20000,40000)))),IF(H2916&lt;=0,IF(I2916&lt;=0,0,IF(I2916&lt;=25000,I2916,IF(I2916&lt;=50000,ROUNDUP(I2916/2,0)+12500,IF(I2916&lt;=100000,ROUNDUP(I2916/4,0)+25000,50000)))),MAX(IF(I2916&lt;=0,0,IF(I2916&lt;=25000,I2916,IF(I2916&lt;=50000,ROUNDUP(I2916/2,0)+12500,IF(I2916&lt;=100000,ROUNDUP(I2916/4,0)+25000,50000)))),MIN(IF(H2916&lt;=0,0,IF(H2916&lt;=20000,H2916,IF(H2916&lt;=40000,ROUNDUP(H2916/2,0)+10000,IF(H2916&lt;=80000,ROUNDUP(H2916/4,0)+20000,40000))))+IF(I2916&lt;=0,0,IF(I2916&lt;=25000,I2916,IF(I2916&lt;=50000,ROUNDUP(I2916/2,0)+12500,IF(I2916&lt;=100000,ROUNDUP(I2916/4,0)+25000,50000)))),40000))))</f>
        <v/>
      </c>
      <c r="R2916" s="18">
        <f>MIN(120000,O2916+P2916+Q2916)</f>
        <v/>
      </c>
      <c r="S2916" s="18">
        <f>IF(F2916&lt;=0,IF(E2916&lt;=0,0,IF(E2916&lt;=12000,E2916,IF(E2916&lt;=32000,ROUNDUP(E2916/2,0)+6000,IF(E2916&lt;=56000,ROUNDUP(E2916/4,0)+14000,28000)))),IF(E2916&lt;=0,IF(F2916&lt;=0,0,IF(F2916&lt;=15000,F2916,IF(F2916&lt;=40000,ROUNDUP(F2916/2,0)+7500,IF(F2916&lt;=70000,ROUNDUP(F2916/4,0)+17500,35000)))),MAX(IF(F2916&lt;=0,0,IF(F2916&lt;=15000,F2916,IF(F2916&lt;=40000,ROUNDUP(F2916/2,0)+7500,IF(F2916&lt;=70000,ROUNDUP(F2916/4,0)+17500,35000)))),MIN(IF(E2916&lt;=0,0,IF(E2916&lt;=12000,E2916,IF(E2916&lt;=32000,ROUNDUP(E2916/2,0)+6000,IF(E2916&lt;=56000,ROUNDUP(E2916/4,0)+14000,28000))))+IF(F2916&lt;=0,0,IF(F2916&lt;=15000,F2916,IF(F2916&lt;=40000,ROUNDUP(F2916/2,0)+7500,IF(F2916&lt;=70000,ROUNDUP(F2916/4,0)+17500,35000)))),28000))))</f>
        <v/>
      </c>
      <c r="T2916" s="18">
        <f>IF(G2916&lt;=0,0,IF(G2916&lt;=12000,G2916,IF(G2916&lt;=32000,ROUNDUP(G2916/2,0)+6000,IF(G2916&lt;=56000,ROUNDUP(G2916/4,0)+14000,28000))))</f>
        <v/>
      </c>
      <c r="U2916" s="18">
        <f>IF(I2916&lt;=0,IF(H2916&lt;=0,0,IF(H2916&lt;=12000,H2916,IF(H2916&lt;=32000,ROUNDUP(H2916/2,0)+6000,IF(H2916&lt;=56000,ROUNDUP(H2916/4,0)+14000,28000)))),IF(H2916&lt;=0,IF(I2916&lt;=0,0,IF(I2916&lt;=15000,I2916,IF(I2916&lt;=40000,ROUNDUP(I2916/2,0)+7500,IF(I2916&lt;=70000,ROUNDUP(I2916/4,0)+17500,35000)))),MAX(IF(I2916&lt;=0,0,IF(I2916&lt;=15000,I2916,IF(I2916&lt;=40000,ROUNDUP(I2916/2,0)+7500,IF(I2916&lt;=70000,ROUNDUP(I2916/4,0)+17500,35000)))),MIN(IF(H2916&lt;=0,0,IF(H2916&lt;=12000,H2916,IF(H2916&lt;=32000,ROUNDUP(H2916/2,0)+6000,IF(H2916&lt;=56000,ROUNDUP(H2916/4,0)+14000,28000))))+IF(I2916&lt;=0,0,IF(I2916&lt;=15000,I2916,IF(I2916&lt;=40000,ROUNDUP(I2916/2,0)+7500,IF(I2916&lt;=70000,ROUNDUP(I2916/4,0)+17500,35000)))),28000))))</f>
        <v/>
      </c>
      <c r="V2916" s="18">
        <f>MIN(70000,S2916+T2916+U2916)</f>
        <v/>
      </c>
      <c r="W2916" s="18">
        <f>MAX(0,ROUNDDOWN(M2916-J2916-N2916-K2916-0,-3))</f>
        <v/>
      </c>
      <c r="X2916" s="18">
        <f>MAX(0,ROUNDDOWN(M2916-J2916-N2916-K2916-R2916,-3))</f>
        <v/>
      </c>
      <c r="Y2916" s="18">
        <f>IF(W2916&lt;=0,0,ROUNDDOWN((W2916*LOOKUP(W2916,{0,1950001,3300001,6950001,9000001,18000001,40000001},{0.05,0.1,0.2,0.23,0.33,0.4,0.45})-LOOKUP(W2916,{0,1950001,3300001,6950001,9000001,18000001,40000001},{0,97500,427500,636000,1536000,2796000,4796000}))*1.021,-2))</f>
        <v/>
      </c>
      <c r="Z2916" s="18">
        <f>IF(X2916&lt;=0,0,ROUNDDOWN((X2916*LOOKUP(X2916,{0,1950001,3300001,6950001,9000001,18000001,40000001},{0.05,0.1,0.2,0.23,0.33,0.4,0.45})-LOOKUP(X2916,{0,1950001,3300001,6950001,9000001,18000001,40000001},{0,97500,427500,636000,1536000,2796000,4796000}))*1.021,-2))</f>
        <v/>
      </c>
      <c r="AA2916" s="18">
        <f>MAX(0,ROUNDDOWN(M2916-J2916-430000-L2916-0,-3))</f>
        <v/>
      </c>
      <c r="AB2916" s="18">
        <f>MAX(0,ROUNDDOWN(M2916-J2916-430000-L2916-V2916,-3))</f>
        <v/>
      </c>
      <c r="AC2916" s="18">
        <f>IF(M2916&lt;=450000,0,MAX(0,ROUNDDOWN(AA2916*0.06-MIN(50000,AA2916)*0.03,-2))+MAX(0,ROUNDDOWN(AA2916*0.04-MIN(50000,AA2916)*0.02,-2)))</f>
        <v/>
      </c>
      <c r="AD2916" s="18">
        <f>IF(M2916&lt;=450000,0,MAX(0,ROUNDDOWN(AB2916*0.06-MIN(50000,AB2916)*0.03,-2))+MAX(0,ROUNDDOWN(AB2916*0.04-MIN(50000,AB2916)*0.02,-2)))</f>
        <v/>
      </c>
      <c r="AE2916" s="18">
        <f>Y2916-Z2916</f>
        <v/>
      </c>
      <c r="AF2916" s="18">
        <f>AC2916-AD2916</f>
        <v/>
      </c>
      <c r="AG2916" s="18">
        <f>AE2916+AF2916</f>
        <v/>
      </c>
      <c r="AH2916" s="20">
        <f>IF(W2916&lt;=0,0,LOOKUP(W2916,{0,1950001,3300001,6950001,9000001,18000001,40000001},{0.05,0.1,0.2,0.23,0.33,0.4,0.45}))</f>
        <v/>
      </c>
    </row>
    <row r="2917">
      <c r="A2917" t="inlineStr">
        <is>
          <t>1万円刻み 一般8万円</t>
        </is>
      </c>
      <c r="B2917" s="18">
        <f>'4_1万円刻み'!$A$946</f>
        <v/>
      </c>
      <c r="C2917" s="19" t="n">
        <v>2026</v>
      </c>
      <c r="D2917" t="inlineStr">
        <is>
          <t>いいえ</t>
        </is>
      </c>
      <c r="E2917" s="18" t="n">
        <v>80000</v>
      </c>
      <c r="F2917" s="18" t="n">
        <v>0</v>
      </c>
      <c r="G2917" s="18" t="n">
        <v>0</v>
      </c>
      <c r="H2917" s="18" t="n">
        <v>0</v>
      </c>
      <c r="I2917" s="18" t="n">
        <v>0</v>
      </c>
      <c r="J2917" s="18">
        <f>ROUND(MIN(B2917/12,650000)*12*0.0915+MIN(B2917/12,1390000)*12*(0.0504+0)+B2917*0.005,0)</f>
        <v/>
      </c>
      <c r="K2917" s="18" t="n">
        <v>0</v>
      </c>
      <c r="L2917" s="18" t="n">
        <v>0</v>
      </c>
      <c r="M2917" s="18">
        <f>ROUND(IF(C2917&gt;=2026,IF(B2917&lt;741000,0,IF(B2917&lt;2191000,B2917-740000,IF(B2917&lt;2193000,1451000,IF(B2917&lt;2196000,1453000,IF(B2917&lt;2200000,1456000,IF(B2917&lt;3600000,ROUNDDOWN(B2917/4,-3)*2.8-80000,IF(B2917&lt;6600000,ROUNDDOWN(B2917/4,-3)*3.2-440000,IF(B2917&lt;8500000,ROUNDDOWN(B2917*0.9,0)-1100000,B2917-1950000)))))))),IF(B2917&lt;651000,0,IF(B2917&lt;1900000,B2917-650000,IF(B2917&lt;3600000,ROUNDDOWN(B2917/4,-3)*2.8-80000,IF(B2917&lt;6600000,ROUNDDOWN(B2917/4,-3)*3.2-440000,IF(B2917&lt;8500000,ROUNDDOWN(B2917*0.9,0)-1100000,B2917-1950000)))))),0)</f>
        <v/>
      </c>
      <c r="N2917" s="18">
        <f>IF(M2917&gt;23500000,NA(),IF(C2917&gt;=2026,IF(M2917&lt;=4890000,1040000,IF(M2917&lt;=6550000,670000,620000)),IF(M2917&lt;=1320000,950000,IF(M2917&lt;=3360000,880000,IF(M2917&lt;=4890000,680000,IF(M2917&lt;=6550000,630000,580000))))))</f>
        <v/>
      </c>
      <c r="O2917" s="18">
        <f>IF(F2917&lt;=0,IF(AND(D2917="はい",C2917&gt;=2026,C2917&lt;=2027),IF(E2917&lt;=0,0,IF(E2917&lt;=30000,E2917,IF(E2917&lt;=60000,ROUNDUP(E2917/2,0)+15000,IF(E2917&lt;=120000,ROUNDUP(E2917/4,0)+30000,60000)))),IF(E2917&lt;=0,0,IF(E2917&lt;=20000,E2917,IF(E2917&lt;=40000,ROUNDUP(E2917/2,0)+10000,IF(E2917&lt;=80000,ROUNDUP(E2917/4,0)+20000,40000))))),IF(E2917&lt;=0,IF(F2917&lt;=0,0,IF(F2917&lt;=25000,F2917,IF(F2917&lt;=50000,ROUNDUP(F2917/2,0)+12500,IF(F2917&lt;=100000,ROUNDUP(F2917/4,0)+25000,50000)))),MAX(IF(F2917&lt;=0,0,IF(F2917&lt;=25000,F2917,IF(F2917&lt;=50000,ROUNDUP(F2917/2,0)+12500,IF(F2917&lt;=100000,ROUNDUP(F2917/4,0)+25000,50000)))),MIN(IF(AND(D2917="はい",C2917&gt;=2026,C2917&lt;=2027),IF(E2917&lt;=0,0,IF(E2917&lt;=30000,E2917,IF(E2917&lt;=60000,ROUNDUP(E2917/2,0)+15000,IF(E2917&lt;=120000,ROUNDUP(E2917/4,0)+30000,60000)))),IF(E2917&lt;=0,0,IF(E2917&lt;=20000,E2917,IF(E2917&lt;=40000,ROUNDUP(E2917/2,0)+10000,IF(E2917&lt;=80000,ROUNDUP(E2917/4,0)+20000,40000)))))+IF(F2917&lt;=0,0,IF(F2917&lt;=25000,F2917,IF(F2917&lt;=50000,ROUNDUP(F2917/2,0)+12500,IF(F2917&lt;=100000,ROUNDUP(F2917/4,0)+25000,50000)))),IF(AND(D2917="はい",C2917&gt;=2026,C2917&lt;=2027),60000,40000)))))</f>
        <v/>
      </c>
      <c r="P2917" s="18">
        <f>IF(G2917&lt;=0,0,IF(G2917&lt;=20000,G2917,IF(G2917&lt;=40000,ROUNDUP(G2917/2,0)+10000,IF(G2917&lt;=80000,ROUNDUP(G2917/4,0)+20000,40000))))</f>
        <v/>
      </c>
      <c r="Q2917" s="18">
        <f>IF(I2917&lt;=0,IF(H2917&lt;=0,0,IF(H2917&lt;=20000,H2917,IF(H2917&lt;=40000,ROUNDUP(H2917/2,0)+10000,IF(H2917&lt;=80000,ROUNDUP(H2917/4,0)+20000,40000)))),IF(H2917&lt;=0,IF(I2917&lt;=0,0,IF(I2917&lt;=25000,I2917,IF(I2917&lt;=50000,ROUNDUP(I2917/2,0)+12500,IF(I2917&lt;=100000,ROUNDUP(I2917/4,0)+25000,50000)))),MAX(IF(I2917&lt;=0,0,IF(I2917&lt;=25000,I2917,IF(I2917&lt;=50000,ROUNDUP(I2917/2,0)+12500,IF(I2917&lt;=100000,ROUNDUP(I2917/4,0)+25000,50000)))),MIN(IF(H2917&lt;=0,0,IF(H2917&lt;=20000,H2917,IF(H2917&lt;=40000,ROUNDUP(H2917/2,0)+10000,IF(H2917&lt;=80000,ROUNDUP(H2917/4,0)+20000,40000))))+IF(I2917&lt;=0,0,IF(I2917&lt;=25000,I2917,IF(I2917&lt;=50000,ROUNDUP(I2917/2,0)+12500,IF(I2917&lt;=100000,ROUNDUP(I2917/4,0)+25000,50000)))),40000))))</f>
        <v/>
      </c>
      <c r="R2917" s="18">
        <f>MIN(120000,O2917+P2917+Q2917)</f>
        <v/>
      </c>
      <c r="S2917" s="18">
        <f>IF(F2917&lt;=0,IF(E2917&lt;=0,0,IF(E2917&lt;=12000,E2917,IF(E2917&lt;=32000,ROUNDUP(E2917/2,0)+6000,IF(E2917&lt;=56000,ROUNDUP(E2917/4,0)+14000,28000)))),IF(E2917&lt;=0,IF(F2917&lt;=0,0,IF(F2917&lt;=15000,F2917,IF(F2917&lt;=40000,ROUNDUP(F2917/2,0)+7500,IF(F2917&lt;=70000,ROUNDUP(F2917/4,0)+17500,35000)))),MAX(IF(F2917&lt;=0,0,IF(F2917&lt;=15000,F2917,IF(F2917&lt;=40000,ROUNDUP(F2917/2,0)+7500,IF(F2917&lt;=70000,ROUNDUP(F2917/4,0)+17500,35000)))),MIN(IF(E2917&lt;=0,0,IF(E2917&lt;=12000,E2917,IF(E2917&lt;=32000,ROUNDUP(E2917/2,0)+6000,IF(E2917&lt;=56000,ROUNDUP(E2917/4,0)+14000,28000))))+IF(F2917&lt;=0,0,IF(F2917&lt;=15000,F2917,IF(F2917&lt;=40000,ROUNDUP(F2917/2,0)+7500,IF(F2917&lt;=70000,ROUNDUP(F2917/4,0)+17500,35000)))),28000))))</f>
        <v/>
      </c>
      <c r="T2917" s="18">
        <f>IF(G2917&lt;=0,0,IF(G2917&lt;=12000,G2917,IF(G2917&lt;=32000,ROUNDUP(G2917/2,0)+6000,IF(G2917&lt;=56000,ROUNDUP(G2917/4,0)+14000,28000))))</f>
        <v/>
      </c>
      <c r="U2917" s="18">
        <f>IF(I2917&lt;=0,IF(H2917&lt;=0,0,IF(H2917&lt;=12000,H2917,IF(H2917&lt;=32000,ROUNDUP(H2917/2,0)+6000,IF(H2917&lt;=56000,ROUNDUP(H2917/4,0)+14000,28000)))),IF(H2917&lt;=0,IF(I2917&lt;=0,0,IF(I2917&lt;=15000,I2917,IF(I2917&lt;=40000,ROUNDUP(I2917/2,0)+7500,IF(I2917&lt;=70000,ROUNDUP(I2917/4,0)+17500,35000)))),MAX(IF(I2917&lt;=0,0,IF(I2917&lt;=15000,I2917,IF(I2917&lt;=40000,ROUNDUP(I2917/2,0)+7500,IF(I2917&lt;=70000,ROUNDUP(I2917/4,0)+17500,35000)))),MIN(IF(H2917&lt;=0,0,IF(H2917&lt;=12000,H2917,IF(H2917&lt;=32000,ROUNDUP(H2917/2,0)+6000,IF(H2917&lt;=56000,ROUNDUP(H2917/4,0)+14000,28000))))+IF(I2917&lt;=0,0,IF(I2917&lt;=15000,I2917,IF(I2917&lt;=40000,ROUNDUP(I2917/2,0)+7500,IF(I2917&lt;=70000,ROUNDUP(I2917/4,0)+17500,35000)))),28000))))</f>
        <v/>
      </c>
      <c r="V2917" s="18">
        <f>MIN(70000,S2917+T2917+U2917)</f>
        <v/>
      </c>
      <c r="W2917" s="18">
        <f>MAX(0,ROUNDDOWN(M2917-J2917-N2917-K2917-0,-3))</f>
        <v/>
      </c>
      <c r="X2917" s="18">
        <f>MAX(0,ROUNDDOWN(M2917-J2917-N2917-K2917-R2917,-3))</f>
        <v/>
      </c>
      <c r="Y2917" s="18">
        <f>IF(W2917&lt;=0,0,ROUNDDOWN((W2917*LOOKUP(W2917,{0,1950001,3300001,6950001,9000001,18000001,40000001},{0.05,0.1,0.2,0.23,0.33,0.4,0.45})-LOOKUP(W2917,{0,1950001,3300001,6950001,9000001,18000001,40000001},{0,97500,427500,636000,1536000,2796000,4796000}))*1.021,-2))</f>
        <v/>
      </c>
      <c r="Z2917" s="18">
        <f>IF(X2917&lt;=0,0,ROUNDDOWN((X2917*LOOKUP(X2917,{0,1950001,3300001,6950001,9000001,18000001,40000001},{0.05,0.1,0.2,0.23,0.33,0.4,0.45})-LOOKUP(X2917,{0,1950001,3300001,6950001,9000001,18000001,40000001},{0,97500,427500,636000,1536000,2796000,4796000}))*1.021,-2))</f>
        <v/>
      </c>
      <c r="AA2917" s="18">
        <f>MAX(0,ROUNDDOWN(M2917-J2917-430000-L2917-0,-3))</f>
        <v/>
      </c>
      <c r="AB2917" s="18">
        <f>MAX(0,ROUNDDOWN(M2917-J2917-430000-L2917-V2917,-3))</f>
        <v/>
      </c>
      <c r="AC2917" s="18">
        <f>IF(M2917&lt;=450000,0,MAX(0,ROUNDDOWN(AA2917*0.06-MIN(50000,AA2917)*0.03,-2))+MAX(0,ROUNDDOWN(AA2917*0.04-MIN(50000,AA2917)*0.02,-2)))</f>
        <v/>
      </c>
      <c r="AD2917" s="18">
        <f>IF(M2917&lt;=450000,0,MAX(0,ROUNDDOWN(AB2917*0.06-MIN(50000,AB2917)*0.03,-2))+MAX(0,ROUNDDOWN(AB2917*0.04-MIN(50000,AB2917)*0.02,-2)))</f>
        <v/>
      </c>
      <c r="AE2917" s="18">
        <f>Y2917-Z2917</f>
        <v/>
      </c>
      <c r="AF2917" s="18">
        <f>AC2917-AD2917</f>
        <v/>
      </c>
      <c r="AG2917" s="18">
        <f>AE2917+AF2917</f>
        <v/>
      </c>
      <c r="AH2917" s="20">
        <f>IF(W2917&lt;=0,0,LOOKUP(W2917,{0,1950001,3300001,6950001,9000001,18000001,40000001},{0.05,0.1,0.2,0.23,0.33,0.4,0.45}))</f>
        <v/>
      </c>
    </row>
    <row r="2918">
      <c r="A2918" t="inlineStr">
        <is>
          <t>1万円刻み 特例あり一般12万円</t>
        </is>
      </c>
      <c r="B2918" s="18">
        <f>'4_1万円刻み'!$A$946</f>
        <v/>
      </c>
      <c r="C2918" s="19" t="n">
        <v>2026</v>
      </c>
      <c r="D2918" t="inlineStr">
        <is>
          <t>はい</t>
        </is>
      </c>
      <c r="E2918" s="18" t="n">
        <v>120000</v>
      </c>
      <c r="F2918" s="18" t="n">
        <v>0</v>
      </c>
      <c r="G2918" s="18" t="n">
        <v>0</v>
      </c>
      <c r="H2918" s="18" t="n">
        <v>0</v>
      </c>
      <c r="I2918" s="18" t="n">
        <v>0</v>
      </c>
      <c r="J2918" s="18">
        <f>ROUND(MIN(B2918/12,650000)*12*0.0915+MIN(B2918/12,1390000)*12*(0.0504+0)+B2918*0.005,0)</f>
        <v/>
      </c>
      <c r="K2918" s="18" t="n">
        <v>0</v>
      </c>
      <c r="L2918" s="18" t="n">
        <v>0</v>
      </c>
      <c r="M2918" s="18">
        <f>ROUND(IF(C2918&gt;=2026,IF(B2918&lt;741000,0,IF(B2918&lt;2191000,B2918-740000,IF(B2918&lt;2193000,1451000,IF(B2918&lt;2196000,1453000,IF(B2918&lt;2200000,1456000,IF(B2918&lt;3600000,ROUNDDOWN(B2918/4,-3)*2.8-80000,IF(B2918&lt;6600000,ROUNDDOWN(B2918/4,-3)*3.2-440000,IF(B2918&lt;8500000,ROUNDDOWN(B2918*0.9,0)-1100000,B2918-1950000)))))))),IF(B2918&lt;651000,0,IF(B2918&lt;1900000,B2918-650000,IF(B2918&lt;3600000,ROUNDDOWN(B2918/4,-3)*2.8-80000,IF(B2918&lt;6600000,ROUNDDOWN(B2918/4,-3)*3.2-440000,IF(B2918&lt;8500000,ROUNDDOWN(B2918*0.9,0)-1100000,B2918-1950000)))))),0)</f>
        <v/>
      </c>
      <c r="N2918" s="18">
        <f>IF(M2918&gt;23500000,NA(),IF(C2918&gt;=2026,IF(M2918&lt;=4890000,1040000,IF(M2918&lt;=6550000,670000,620000)),IF(M2918&lt;=1320000,950000,IF(M2918&lt;=3360000,880000,IF(M2918&lt;=4890000,680000,IF(M2918&lt;=6550000,630000,580000))))))</f>
        <v/>
      </c>
      <c r="O2918" s="18">
        <f>IF(F2918&lt;=0,IF(AND(D2918="はい",C2918&gt;=2026,C2918&lt;=2027),IF(E2918&lt;=0,0,IF(E2918&lt;=30000,E2918,IF(E2918&lt;=60000,ROUNDUP(E2918/2,0)+15000,IF(E2918&lt;=120000,ROUNDUP(E2918/4,0)+30000,60000)))),IF(E2918&lt;=0,0,IF(E2918&lt;=20000,E2918,IF(E2918&lt;=40000,ROUNDUP(E2918/2,0)+10000,IF(E2918&lt;=80000,ROUNDUP(E2918/4,0)+20000,40000))))),IF(E2918&lt;=0,IF(F2918&lt;=0,0,IF(F2918&lt;=25000,F2918,IF(F2918&lt;=50000,ROUNDUP(F2918/2,0)+12500,IF(F2918&lt;=100000,ROUNDUP(F2918/4,0)+25000,50000)))),MAX(IF(F2918&lt;=0,0,IF(F2918&lt;=25000,F2918,IF(F2918&lt;=50000,ROUNDUP(F2918/2,0)+12500,IF(F2918&lt;=100000,ROUNDUP(F2918/4,0)+25000,50000)))),MIN(IF(AND(D2918="はい",C2918&gt;=2026,C2918&lt;=2027),IF(E2918&lt;=0,0,IF(E2918&lt;=30000,E2918,IF(E2918&lt;=60000,ROUNDUP(E2918/2,0)+15000,IF(E2918&lt;=120000,ROUNDUP(E2918/4,0)+30000,60000)))),IF(E2918&lt;=0,0,IF(E2918&lt;=20000,E2918,IF(E2918&lt;=40000,ROUNDUP(E2918/2,0)+10000,IF(E2918&lt;=80000,ROUNDUP(E2918/4,0)+20000,40000)))))+IF(F2918&lt;=0,0,IF(F2918&lt;=25000,F2918,IF(F2918&lt;=50000,ROUNDUP(F2918/2,0)+12500,IF(F2918&lt;=100000,ROUNDUP(F2918/4,0)+25000,50000)))),IF(AND(D2918="はい",C2918&gt;=2026,C2918&lt;=2027),60000,40000)))))</f>
        <v/>
      </c>
      <c r="P2918" s="18">
        <f>IF(G2918&lt;=0,0,IF(G2918&lt;=20000,G2918,IF(G2918&lt;=40000,ROUNDUP(G2918/2,0)+10000,IF(G2918&lt;=80000,ROUNDUP(G2918/4,0)+20000,40000))))</f>
        <v/>
      </c>
      <c r="Q2918" s="18">
        <f>IF(I2918&lt;=0,IF(H2918&lt;=0,0,IF(H2918&lt;=20000,H2918,IF(H2918&lt;=40000,ROUNDUP(H2918/2,0)+10000,IF(H2918&lt;=80000,ROUNDUP(H2918/4,0)+20000,40000)))),IF(H2918&lt;=0,IF(I2918&lt;=0,0,IF(I2918&lt;=25000,I2918,IF(I2918&lt;=50000,ROUNDUP(I2918/2,0)+12500,IF(I2918&lt;=100000,ROUNDUP(I2918/4,0)+25000,50000)))),MAX(IF(I2918&lt;=0,0,IF(I2918&lt;=25000,I2918,IF(I2918&lt;=50000,ROUNDUP(I2918/2,0)+12500,IF(I2918&lt;=100000,ROUNDUP(I2918/4,0)+25000,50000)))),MIN(IF(H2918&lt;=0,0,IF(H2918&lt;=20000,H2918,IF(H2918&lt;=40000,ROUNDUP(H2918/2,0)+10000,IF(H2918&lt;=80000,ROUNDUP(H2918/4,0)+20000,40000))))+IF(I2918&lt;=0,0,IF(I2918&lt;=25000,I2918,IF(I2918&lt;=50000,ROUNDUP(I2918/2,0)+12500,IF(I2918&lt;=100000,ROUNDUP(I2918/4,0)+25000,50000)))),40000))))</f>
        <v/>
      </c>
      <c r="R2918" s="18">
        <f>MIN(120000,O2918+P2918+Q2918)</f>
        <v/>
      </c>
      <c r="S2918" s="18">
        <f>IF(F2918&lt;=0,IF(E2918&lt;=0,0,IF(E2918&lt;=12000,E2918,IF(E2918&lt;=32000,ROUNDUP(E2918/2,0)+6000,IF(E2918&lt;=56000,ROUNDUP(E2918/4,0)+14000,28000)))),IF(E2918&lt;=0,IF(F2918&lt;=0,0,IF(F2918&lt;=15000,F2918,IF(F2918&lt;=40000,ROUNDUP(F2918/2,0)+7500,IF(F2918&lt;=70000,ROUNDUP(F2918/4,0)+17500,35000)))),MAX(IF(F2918&lt;=0,0,IF(F2918&lt;=15000,F2918,IF(F2918&lt;=40000,ROUNDUP(F2918/2,0)+7500,IF(F2918&lt;=70000,ROUNDUP(F2918/4,0)+17500,35000)))),MIN(IF(E2918&lt;=0,0,IF(E2918&lt;=12000,E2918,IF(E2918&lt;=32000,ROUNDUP(E2918/2,0)+6000,IF(E2918&lt;=56000,ROUNDUP(E2918/4,0)+14000,28000))))+IF(F2918&lt;=0,0,IF(F2918&lt;=15000,F2918,IF(F2918&lt;=40000,ROUNDUP(F2918/2,0)+7500,IF(F2918&lt;=70000,ROUNDUP(F2918/4,0)+17500,35000)))),28000))))</f>
        <v/>
      </c>
      <c r="T2918" s="18">
        <f>IF(G2918&lt;=0,0,IF(G2918&lt;=12000,G2918,IF(G2918&lt;=32000,ROUNDUP(G2918/2,0)+6000,IF(G2918&lt;=56000,ROUNDUP(G2918/4,0)+14000,28000))))</f>
        <v/>
      </c>
      <c r="U2918" s="18">
        <f>IF(I2918&lt;=0,IF(H2918&lt;=0,0,IF(H2918&lt;=12000,H2918,IF(H2918&lt;=32000,ROUNDUP(H2918/2,0)+6000,IF(H2918&lt;=56000,ROUNDUP(H2918/4,0)+14000,28000)))),IF(H2918&lt;=0,IF(I2918&lt;=0,0,IF(I2918&lt;=15000,I2918,IF(I2918&lt;=40000,ROUNDUP(I2918/2,0)+7500,IF(I2918&lt;=70000,ROUNDUP(I2918/4,0)+17500,35000)))),MAX(IF(I2918&lt;=0,0,IF(I2918&lt;=15000,I2918,IF(I2918&lt;=40000,ROUNDUP(I2918/2,0)+7500,IF(I2918&lt;=70000,ROUNDUP(I2918/4,0)+17500,35000)))),MIN(IF(H2918&lt;=0,0,IF(H2918&lt;=12000,H2918,IF(H2918&lt;=32000,ROUNDUP(H2918/2,0)+6000,IF(H2918&lt;=56000,ROUNDUP(H2918/4,0)+14000,28000))))+IF(I2918&lt;=0,0,IF(I2918&lt;=15000,I2918,IF(I2918&lt;=40000,ROUNDUP(I2918/2,0)+7500,IF(I2918&lt;=70000,ROUNDUP(I2918/4,0)+17500,35000)))),28000))))</f>
        <v/>
      </c>
      <c r="V2918" s="18">
        <f>MIN(70000,S2918+T2918+U2918)</f>
        <v/>
      </c>
      <c r="W2918" s="18">
        <f>MAX(0,ROUNDDOWN(M2918-J2918-N2918-K2918-0,-3))</f>
        <v/>
      </c>
      <c r="X2918" s="18">
        <f>MAX(0,ROUNDDOWN(M2918-J2918-N2918-K2918-R2918,-3))</f>
        <v/>
      </c>
      <c r="Y2918" s="18">
        <f>IF(W2918&lt;=0,0,ROUNDDOWN((W2918*LOOKUP(W2918,{0,1950001,3300001,6950001,9000001,18000001,40000001},{0.05,0.1,0.2,0.23,0.33,0.4,0.45})-LOOKUP(W2918,{0,1950001,3300001,6950001,9000001,18000001,40000001},{0,97500,427500,636000,1536000,2796000,4796000}))*1.021,-2))</f>
        <v/>
      </c>
      <c r="Z2918" s="18">
        <f>IF(X2918&lt;=0,0,ROUNDDOWN((X2918*LOOKUP(X2918,{0,1950001,3300001,6950001,9000001,18000001,40000001},{0.05,0.1,0.2,0.23,0.33,0.4,0.45})-LOOKUP(X2918,{0,1950001,3300001,6950001,9000001,18000001,40000001},{0,97500,427500,636000,1536000,2796000,4796000}))*1.021,-2))</f>
        <v/>
      </c>
      <c r="AA2918" s="18">
        <f>MAX(0,ROUNDDOWN(M2918-J2918-430000-L2918-0,-3))</f>
        <v/>
      </c>
      <c r="AB2918" s="18">
        <f>MAX(0,ROUNDDOWN(M2918-J2918-430000-L2918-V2918,-3))</f>
        <v/>
      </c>
      <c r="AC2918" s="18">
        <f>IF(M2918&lt;=450000,0,MAX(0,ROUNDDOWN(AA2918*0.06-MIN(50000,AA2918)*0.03,-2))+MAX(0,ROUNDDOWN(AA2918*0.04-MIN(50000,AA2918)*0.02,-2)))</f>
        <v/>
      </c>
      <c r="AD2918" s="18">
        <f>IF(M2918&lt;=450000,0,MAX(0,ROUNDDOWN(AB2918*0.06-MIN(50000,AB2918)*0.03,-2))+MAX(0,ROUNDDOWN(AB2918*0.04-MIN(50000,AB2918)*0.02,-2)))</f>
        <v/>
      </c>
      <c r="AE2918" s="18">
        <f>Y2918-Z2918</f>
        <v/>
      </c>
      <c r="AF2918" s="18">
        <f>AC2918-AD2918</f>
        <v/>
      </c>
      <c r="AG2918" s="18">
        <f>AE2918+AF2918</f>
        <v/>
      </c>
      <c r="AH2918" s="20">
        <f>IF(W2918&lt;=0,0,LOOKUP(W2918,{0,1950001,3300001,6950001,9000001,18000001,40000001},{0.05,0.1,0.2,0.23,0.33,0.4,0.45}))</f>
        <v/>
      </c>
    </row>
    <row r="2919">
      <c r="A2919" t="inlineStr">
        <is>
          <t>1万円刻み 3区分8万円ずつ</t>
        </is>
      </c>
      <c r="B2919" s="18">
        <f>'4_1万円刻み'!$A$947</f>
        <v/>
      </c>
      <c r="C2919" s="19" t="n">
        <v>2026</v>
      </c>
      <c r="D2919" t="inlineStr">
        <is>
          <t>いいえ</t>
        </is>
      </c>
      <c r="E2919" s="18" t="n">
        <v>80000</v>
      </c>
      <c r="F2919" s="18" t="n">
        <v>0</v>
      </c>
      <c r="G2919" s="18" t="n">
        <v>80000</v>
      </c>
      <c r="H2919" s="18" t="n">
        <v>80000</v>
      </c>
      <c r="I2919" s="18" t="n">
        <v>0</v>
      </c>
      <c r="J2919" s="18">
        <f>ROUND(MIN(B2919/12,650000)*12*0.0915+MIN(B2919/12,1390000)*12*(0.0504+0)+B2919*0.005,0)</f>
        <v/>
      </c>
      <c r="K2919" s="18" t="n">
        <v>0</v>
      </c>
      <c r="L2919" s="18" t="n">
        <v>0</v>
      </c>
      <c r="M2919" s="18">
        <f>ROUND(IF(C2919&gt;=2026,IF(B2919&lt;741000,0,IF(B2919&lt;2191000,B2919-740000,IF(B2919&lt;2193000,1451000,IF(B2919&lt;2196000,1453000,IF(B2919&lt;2200000,1456000,IF(B2919&lt;3600000,ROUNDDOWN(B2919/4,-3)*2.8-80000,IF(B2919&lt;6600000,ROUNDDOWN(B2919/4,-3)*3.2-440000,IF(B2919&lt;8500000,ROUNDDOWN(B2919*0.9,0)-1100000,B2919-1950000)))))))),IF(B2919&lt;651000,0,IF(B2919&lt;1900000,B2919-650000,IF(B2919&lt;3600000,ROUNDDOWN(B2919/4,-3)*2.8-80000,IF(B2919&lt;6600000,ROUNDDOWN(B2919/4,-3)*3.2-440000,IF(B2919&lt;8500000,ROUNDDOWN(B2919*0.9,0)-1100000,B2919-1950000)))))),0)</f>
        <v/>
      </c>
      <c r="N2919" s="18">
        <f>IF(M2919&gt;23500000,NA(),IF(C2919&gt;=2026,IF(M2919&lt;=4890000,1040000,IF(M2919&lt;=6550000,670000,620000)),IF(M2919&lt;=1320000,950000,IF(M2919&lt;=3360000,880000,IF(M2919&lt;=4890000,680000,IF(M2919&lt;=6550000,630000,580000))))))</f>
        <v/>
      </c>
      <c r="O2919" s="18">
        <f>IF(F2919&lt;=0,IF(AND(D2919="はい",C2919&gt;=2026,C2919&lt;=2027),IF(E2919&lt;=0,0,IF(E2919&lt;=30000,E2919,IF(E2919&lt;=60000,ROUNDUP(E2919/2,0)+15000,IF(E2919&lt;=120000,ROUNDUP(E2919/4,0)+30000,60000)))),IF(E2919&lt;=0,0,IF(E2919&lt;=20000,E2919,IF(E2919&lt;=40000,ROUNDUP(E2919/2,0)+10000,IF(E2919&lt;=80000,ROUNDUP(E2919/4,0)+20000,40000))))),IF(E2919&lt;=0,IF(F2919&lt;=0,0,IF(F2919&lt;=25000,F2919,IF(F2919&lt;=50000,ROUNDUP(F2919/2,0)+12500,IF(F2919&lt;=100000,ROUNDUP(F2919/4,0)+25000,50000)))),MAX(IF(F2919&lt;=0,0,IF(F2919&lt;=25000,F2919,IF(F2919&lt;=50000,ROUNDUP(F2919/2,0)+12500,IF(F2919&lt;=100000,ROUNDUP(F2919/4,0)+25000,50000)))),MIN(IF(AND(D2919="はい",C2919&gt;=2026,C2919&lt;=2027),IF(E2919&lt;=0,0,IF(E2919&lt;=30000,E2919,IF(E2919&lt;=60000,ROUNDUP(E2919/2,0)+15000,IF(E2919&lt;=120000,ROUNDUP(E2919/4,0)+30000,60000)))),IF(E2919&lt;=0,0,IF(E2919&lt;=20000,E2919,IF(E2919&lt;=40000,ROUNDUP(E2919/2,0)+10000,IF(E2919&lt;=80000,ROUNDUP(E2919/4,0)+20000,40000)))))+IF(F2919&lt;=0,0,IF(F2919&lt;=25000,F2919,IF(F2919&lt;=50000,ROUNDUP(F2919/2,0)+12500,IF(F2919&lt;=100000,ROUNDUP(F2919/4,0)+25000,50000)))),IF(AND(D2919="はい",C2919&gt;=2026,C2919&lt;=2027),60000,40000)))))</f>
        <v/>
      </c>
      <c r="P2919" s="18">
        <f>IF(G2919&lt;=0,0,IF(G2919&lt;=20000,G2919,IF(G2919&lt;=40000,ROUNDUP(G2919/2,0)+10000,IF(G2919&lt;=80000,ROUNDUP(G2919/4,0)+20000,40000))))</f>
        <v/>
      </c>
      <c r="Q2919" s="18">
        <f>IF(I2919&lt;=0,IF(H2919&lt;=0,0,IF(H2919&lt;=20000,H2919,IF(H2919&lt;=40000,ROUNDUP(H2919/2,0)+10000,IF(H2919&lt;=80000,ROUNDUP(H2919/4,0)+20000,40000)))),IF(H2919&lt;=0,IF(I2919&lt;=0,0,IF(I2919&lt;=25000,I2919,IF(I2919&lt;=50000,ROUNDUP(I2919/2,0)+12500,IF(I2919&lt;=100000,ROUNDUP(I2919/4,0)+25000,50000)))),MAX(IF(I2919&lt;=0,0,IF(I2919&lt;=25000,I2919,IF(I2919&lt;=50000,ROUNDUP(I2919/2,0)+12500,IF(I2919&lt;=100000,ROUNDUP(I2919/4,0)+25000,50000)))),MIN(IF(H2919&lt;=0,0,IF(H2919&lt;=20000,H2919,IF(H2919&lt;=40000,ROUNDUP(H2919/2,0)+10000,IF(H2919&lt;=80000,ROUNDUP(H2919/4,0)+20000,40000))))+IF(I2919&lt;=0,0,IF(I2919&lt;=25000,I2919,IF(I2919&lt;=50000,ROUNDUP(I2919/2,0)+12500,IF(I2919&lt;=100000,ROUNDUP(I2919/4,0)+25000,50000)))),40000))))</f>
        <v/>
      </c>
      <c r="R2919" s="18">
        <f>MIN(120000,O2919+P2919+Q2919)</f>
        <v/>
      </c>
      <c r="S2919" s="18">
        <f>IF(F2919&lt;=0,IF(E2919&lt;=0,0,IF(E2919&lt;=12000,E2919,IF(E2919&lt;=32000,ROUNDUP(E2919/2,0)+6000,IF(E2919&lt;=56000,ROUNDUP(E2919/4,0)+14000,28000)))),IF(E2919&lt;=0,IF(F2919&lt;=0,0,IF(F2919&lt;=15000,F2919,IF(F2919&lt;=40000,ROUNDUP(F2919/2,0)+7500,IF(F2919&lt;=70000,ROUNDUP(F2919/4,0)+17500,35000)))),MAX(IF(F2919&lt;=0,0,IF(F2919&lt;=15000,F2919,IF(F2919&lt;=40000,ROUNDUP(F2919/2,0)+7500,IF(F2919&lt;=70000,ROUNDUP(F2919/4,0)+17500,35000)))),MIN(IF(E2919&lt;=0,0,IF(E2919&lt;=12000,E2919,IF(E2919&lt;=32000,ROUNDUP(E2919/2,0)+6000,IF(E2919&lt;=56000,ROUNDUP(E2919/4,0)+14000,28000))))+IF(F2919&lt;=0,0,IF(F2919&lt;=15000,F2919,IF(F2919&lt;=40000,ROUNDUP(F2919/2,0)+7500,IF(F2919&lt;=70000,ROUNDUP(F2919/4,0)+17500,35000)))),28000))))</f>
        <v/>
      </c>
      <c r="T2919" s="18">
        <f>IF(G2919&lt;=0,0,IF(G2919&lt;=12000,G2919,IF(G2919&lt;=32000,ROUNDUP(G2919/2,0)+6000,IF(G2919&lt;=56000,ROUNDUP(G2919/4,0)+14000,28000))))</f>
        <v/>
      </c>
      <c r="U2919" s="18">
        <f>IF(I2919&lt;=0,IF(H2919&lt;=0,0,IF(H2919&lt;=12000,H2919,IF(H2919&lt;=32000,ROUNDUP(H2919/2,0)+6000,IF(H2919&lt;=56000,ROUNDUP(H2919/4,0)+14000,28000)))),IF(H2919&lt;=0,IF(I2919&lt;=0,0,IF(I2919&lt;=15000,I2919,IF(I2919&lt;=40000,ROUNDUP(I2919/2,0)+7500,IF(I2919&lt;=70000,ROUNDUP(I2919/4,0)+17500,35000)))),MAX(IF(I2919&lt;=0,0,IF(I2919&lt;=15000,I2919,IF(I2919&lt;=40000,ROUNDUP(I2919/2,0)+7500,IF(I2919&lt;=70000,ROUNDUP(I2919/4,0)+17500,35000)))),MIN(IF(H2919&lt;=0,0,IF(H2919&lt;=12000,H2919,IF(H2919&lt;=32000,ROUNDUP(H2919/2,0)+6000,IF(H2919&lt;=56000,ROUNDUP(H2919/4,0)+14000,28000))))+IF(I2919&lt;=0,0,IF(I2919&lt;=15000,I2919,IF(I2919&lt;=40000,ROUNDUP(I2919/2,0)+7500,IF(I2919&lt;=70000,ROUNDUP(I2919/4,0)+17500,35000)))),28000))))</f>
        <v/>
      </c>
      <c r="V2919" s="18">
        <f>MIN(70000,S2919+T2919+U2919)</f>
        <v/>
      </c>
      <c r="W2919" s="18">
        <f>MAX(0,ROUNDDOWN(M2919-J2919-N2919-K2919-0,-3))</f>
        <v/>
      </c>
      <c r="X2919" s="18">
        <f>MAX(0,ROUNDDOWN(M2919-J2919-N2919-K2919-R2919,-3))</f>
        <v/>
      </c>
      <c r="Y2919" s="18">
        <f>IF(W2919&lt;=0,0,ROUNDDOWN((W2919*LOOKUP(W2919,{0,1950001,3300001,6950001,9000001,18000001,40000001},{0.05,0.1,0.2,0.23,0.33,0.4,0.45})-LOOKUP(W2919,{0,1950001,3300001,6950001,9000001,18000001,40000001},{0,97500,427500,636000,1536000,2796000,4796000}))*1.021,-2))</f>
        <v/>
      </c>
      <c r="Z2919" s="18">
        <f>IF(X2919&lt;=0,0,ROUNDDOWN((X2919*LOOKUP(X2919,{0,1950001,3300001,6950001,9000001,18000001,40000001},{0.05,0.1,0.2,0.23,0.33,0.4,0.45})-LOOKUP(X2919,{0,1950001,3300001,6950001,9000001,18000001,40000001},{0,97500,427500,636000,1536000,2796000,4796000}))*1.021,-2))</f>
        <v/>
      </c>
      <c r="AA2919" s="18">
        <f>MAX(0,ROUNDDOWN(M2919-J2919-430000-L2919-0,-3))</f>
        <v/>
      </c>
      <c r="AB2919" s="18">
        <f>MAX(0,ROUNDDOWN(M2919-J2919-430000-L2919-V2919,-3))</f>
        <v/>
      </c>
      <c r="AC2919" s="18">
        <f>IF(M2919&lt;=450000,0,MAX(0,ROUNDDOWN(AA2919*0.06-MIN(50000,AA2919)*0.03,-2))+MAX(0,ROUNDDOWN(AA2919*0.04-MIN(50000,AA2919)*0.02,-2)))</f>
        <v/>
      </c>
      <c r="AD2919" s="18">
        <f>IF(M2919&lt;=450000,0,MAX(0,ROUNDDOWN(AB2919*0.06-MIN(50000,AB2919)*0.03,-2))+MAX(0,ROUNDDOWN(AB2919*0.04-MIN(50000,AB2919)*0.02,-2)))</f>
        <v/>
      </c>
      <c r="AE2919" s="18">
        <f>Y2919-Z2919</f>
        <v/>
      </c>
      <c r="AF2919" s="18">
        <f>AC2919-AD2919</f>
        <v/>
      </c>
      <c r="AG2919" s="18">
        <f>AE2919+AF2919</f>
        <v/>
      </c>
      <c r="AH2919" s="20">
        <f>IF(W2919&lt;=0,0,LOOKUP(W2919,{0,1950001,3300001,6950001,9000001,18000001,40000001},{0.05,0.1,0.2,0.23,0.33,0.4,0.45}))</f>
        <v/>
      </c>
    </row>
    <row r="2920">
      <c r="A2920" t="inlineStr">
        <is>
          <t>1万円刻み 一般8万円</t>
        </is>
      </c>
      <c r="B2920" s="18">
        <f>'4_1万円刻み'!$A$947</f>
        <v/>
      </c>
      <c r="C2920" s="19" t="n">
        <v>2026</v>
      </c>
      <c r="D2920" t="inlineStr">
        <is>
          <t>いいえ</t>
        </is>
      </c>
      <c r="E2920" s="18" t="n">
        <v>80000</v>
      </c>
      <c r="F2920" s="18" t="n">
        <v>0</v>
      </c>
      <c r="G2920" s="18" t="n">
        <v>0</v>
      </c>
      <c r="H2920" s="18" t="n">
        <v>0</v>
      </c>
      <c r="I2920" s="18" t="n">
        <v>0</v>
      </c>
      <c r="J2920" s="18">
        <f>ROUND(MIN(B2920/12,650000)*12*0.0915+MIN(B2920/12,1390000)*12*(0.0504+0)+B2920*0.005,0)</f>
        <v/>
      </c>
      <c r="K2920" s="18" t="n">
        <v>0</v>
      </c>
      <c r="L2920" s="18" t="n">
        <v>0</v>
      </c>
      <c r="M2920" s="18">
        <f>ROUND(IF(C2920&gt;=2026,IF(B2920&lt;741000,0,IF(B2920&lt;2191000,B2920-740000,IF(B2920&lt;2193000,1451000,IF(B2920&lt;2196000,1453000,IF(B2920&lt;2200000,1456000,IF(B2920&lt;3600000,ROUNDDOWN(B2920/4,-3)*2.8-80000,IF(B2920&lt;6600000,ROUNDDOWN(B2920/4,-3)*3.2-440000,IF(B2920&lt;8500000,ROUNDDOWN(B2920*0.9,0)-1100000,B2920-1950000)))))))),IF(B2920&lt;651000,0,IF(B2920&lt;1900000,B2920-650000,IF(B2920&lt;3600000,ROUNDDOWN(B2920/4,-3)*2.8-80000,IF(B2920&lt;6600000,ROUNDDOWN(B2920/4,-3)*3.2-440000,IF(B2920&lt;8500000,ROUNDDOWN(B2920*0.9,0)-1100000,B2920-1950000)))))),0)</f>
        <v/>
      </c>
      <c r="N2920" s="18">
        <f>IF(M2920&gt;23500000,NA(),IF(C2920&gt;=2026,IF(M2920&lt;=4890000,1040000,IF(M2920&lt;=6550000,670000,620000)),IF(M2920&lt;=1320000,950000,IF(M2920&lt;=3360000,880000,IF(M2920&lt;=4890000,680000,IF(M2920&lt;=6550000,630000,580000))))))</f>
        <v/>
      </c>
      <c r="O2920" s="18">
        <f>IF(F2920&lt;=0,IF(AND(D2920="はい",C2920&gt;=2026,C2920&lt;=2027),IF(E2920&lt;=0,0,IF(E2920&lt;=30000,E2920,IF(E2920&lt;=60000,ROUNDUP(E2920/2,0)+15000,IF(E2920&lt;=120000,ROUNDUP(E2920/4,0)+30000,60000)))),IF(E2920&lt;=0,0,IF(E2920&lt;=20000,E2920,IF(E2920&lt;=40000,ROUNDUP(E2920/2,0)+10000,IF(E2920&lt;=80000,ROUNDUP(E2920/4,0)+20000,40000))))),IF(E2920&lt;=0,IF(F2920&lt;=0,0,IF(F2920&lt;=25000,F2920,IF(F2920&lt;=50000,ROUNDUP(F2920/2,0)+12500,IF(F2920&lt;=100000,ROUNDUP(F2920/4,0)+25000,50000)))),MAX(IF(F2920&lt;=0,0,IF(F2920&lt;=25000,F2920,IF(F2920&lt;=50000,ROUNDUP(F2920/2,0)+12500,IF(F2920&lt;=100000,ROUNDUP(F2920/4,0)+25000,50000)))),MIN(IF(AND(D2920="はい",C2920&gt;=2026,C2920&lt;=2027),IF(E2920&lt;=0,0,IF(E2920&lt;=30000,E2920,IF(E2920&lt;=60000,ROUNDUP(E2920/2,0)+15000,IF(E2920&lt;=120000,ROUNDUP(E2920/4,0)+30000,60000)))),IF(E2920&lt;=0,0,IF(E2920&lt;=20000,E2920,IF(E2920&lt;=40000,ROUNDUP(E2920/2,0)+10000,IF(E2920&lt;=80000,ROUNDUP(E2920/4,0)+20000,40000)))))+IF(F2920&lt;=0,0,IF(F2920&lt;=25000,F2920,IF(F2920&lt;=50000,ROUNDUP(F2920/2,0)+12500,IF(F2920&lt;=100000,ROUNDUP(F2920/4,0)+25000,50000)))),IF(AND(D2920="はい",C2920&gt;=2026,C2920&lt;=2027),60000,40000)))))</f>
        <v/>
      </c>
      <c r="P2920" s="18">
        <f>IF(G2920&lt;=0,0,IF(G2920&lt;=20000,G2920,IF(G2920&lt;=40000,ROUNDUP(G2920/2,0)+10000,IF(G2920&lt;=80000,ROUNDUP(G2920/4,0)+20000,40000))))</f>
        <v/>
      </c>
      <c r="Q2920" s="18">
        <f>IF(I2920&lt;=0,IF(H2920&lt;=0,0,IF(H2920&lt;=20000,H2920,IF(H2920&lt;=40000,ROUNDUP(H2920/2,0)+10000,IF(H2920&lt;=80000,ROUNDUP(H2920/4,0)+20000,40000)))),IF(H2920&lt;=0,IF(I2920&lt;=0,0,IF(I2920&lt;=25000,I2920,IF(I2920&lt;=50000,ROUNDUP(I2920/2,0)+12500,IF(I2920&lt;=100000,ROUNDUP(I2920/4,0)+25000,50000)))),MAX(IF(I2920&lt;=0,0,IF(I2920&lt;=25000,I2920,IF(I2920&lt;=50000,ROUNDUP(I2920/2,0)+12500,IF(I2920&lt;=100000,ROUNDUP(I2920/4,0)+25000,50000)))),MIN(IF(H2920&lt;=0,0,IF(H2920&lt;=20000,H2920,IF(H2920&lt;=40000,ROUNDUP(H2920/2,0)+10000,IF(H2920&lt;=80000,ROUNDUP(H2920/4,0)+20000,40000))))+IF(I2920&lt;=0,0,IF(I2920&lt;=25000,I2920,IF(I2920&lt;=50000,ROUNDUP(I2920/2,0)+12500,IF(I2920&lt;=100000,ROUNDUP(I2920/4,0)+25000,50000)))),40000))))</f>
        <v/>
      </c>
      <c r="R2920" s="18">
        <f>MIN(120000,O2920+P2920+Q2920)</f>
        <v/>
      </c>
      <c r="S2920" s="18">
        <f>IF(F2920&lt;=0,IF(E2920&lt;=0,0,IF(E2920&lt;=12000,E2920,IF(E2920&lt;=32000,ROUNDUP(E2920/2,0)+6000,IF(E2920&lt;=56000,ROUNDUP(E2920/4,0)+14000,28000)))),IF(E2920&lt;=0,IF(F2920&lt;=0,0,IF(F2920&lt;=15000,F2920,IF(F2920&lt;=40000,ROUNDUP(F2920/2,0)+7500,IF(F2920&lt;=70000,ROUNDUP(F2920/4,0)+17500,35000)))),MAX(IF(F2920&lt;=0,0,IF(F2920&lt;=15000,F2920,IF(F2920&lt;=40000,ROUNDUP(F2920/2,0)+7500,IF(F2920&lt;=70000,ROUNDUP(F2920/4,0)+17500,35000)))),MIN(IF(E2920&lt;=0,0,IF(E2920&lt;=12000,E2920,IF(E2920&lt;=32000,ROUNDUP(E2920/2,0)+6000,IF(E2920&lt;=56000,ROUNDUP(E2920/4,0)+14000,28000))))+IF(F2920&lt;=0,0,IF(F2920&lt;=15000,F2920,IF(F2920&lt;=40000,ROUNDUP(F2920/2,0)+7500,IF(F2920&lt;=70000,ROUNDUP(F2920/4,0)+17500,35000)))),28000))))</f>
        <v/>
      </c>
      <c r="T2920" s="18">
        <f>IF(G2920&lt;=0,0,IF(G2920&lt;=12000,G2920,IF(G2920&lt;=32000,ROUNDUP(G2920/2,0)+6000,IF(G2920&lt;=56000,ROUNDUP(G2920/4,0)+14000,28000))))</f>
        <v/>
      </c>
      <c r="U2920" s="18">
        <f>IF(I2920&lt;=0,IF(H2920&lt;=0,0,IF(H2920&lt;=12000,H2920,IF(H2920&lt;=32000,ROUNDUP(H2920/2,0)+6000,IF(H2920&lt;=56000,ROUNDUP(H2920/4,0)+14000,28000)))),IF(H2920&lt;=0,IF(I2920&lt;=0,0,IF(I2920&lt;=15000,I2920,IF(I2920&lt;=40000,ROUNDUP(I2920/2,0)+7500,IF(I2920&lt;=70000,ROUNDUP(I2920/4,0)+17500,35000)))),MAX(IF(I2920&lt;=0,0,IF(I2920&lt;=15000,I2920,IF(I2920&lt;=40000,ROUNDUP(I2920/2,0)+7500,IF(I2920&lt;=70000,ROUNDUP(I2920/4,0)+17500,35000)))),MIN(IF(H2920&lt;=0,0,IF(H2920&lt;=12000,H2920,IF(H2920&lt;=32000,ROUNDUP(H2920/2,0)+6000,IF(H2920&lt;=56000,ROUNDUP(H2920/4,0)+14000,28000))))+IF(I2920&lt;=0,0,IF(I2920&lt;=15000,I2920,IF(I2920&lt;=40000,ROUNDUP(I2920/2,0)+7500,IF(I2920&lt;=70000,ROUNDUP(I2920/4,0)+17500,35000)))),28000))))</f>
        <v/>
      </c>
      <c r="V2920" s="18">
        <f>MIN(70000,S2920+T2920+U2920)</f>
        <v/>
      </c>
      <c r="W2920" s="18">
        <f>MAX(0,ROUNDDOWN(M2920-J2920-N2920-K2920-0,-3))</f>
        <v/>
      </c>
      <c r="X2920" s="18">
        <f>MAX(0,ROUNDDOWN(M2920-J2920-N2920-K2920-R2920,-3))</f>
        <v/>
      </c>
      <c r="Y2920" s="18">
        <f>IF(W2920&lt;=0,0,ROUNDDOWN((W2920*LOOKUP(W2920,{0,1950001,3300001,6950001,9000001,18000001,40000001},{0.05,0.1,0.2,0.23,0.33,0.4,0.45})-LOOKUP(W2920,{0,1950001,3300001,6950001,9000001,18000001,40000001},{0,97500,427500,636000,1536000,2796000,4796000}))*1.021,-2))</f>
        <v/>
      </c>
      <c r="Z2920" s="18">
        <f>IF(X2920&lt;=0,0,ROUNDDOWN((X2920*LOOKUP(X2920,{0,1950001,3300001,6950001,9000001,18000001,40000001},{0.05,0.1,0.2,0.23,0.33,0.4,0.45})-LOOKUP(X2920,{0,1950001,3300001,6950001,9000001,18000001,40000001},{0,97500,427500,636000,1536000,2796000,4796000}))*1.021,-2))</f>
        <v/>
      </c>
      <c r="AA2920" s="18">
        <f>MAX(0,ROUNDDOWN(M2920-J2920-430000-L2920-0,-3))</f>
        <v/>
      </c>
      <c r="AB2920" s="18">
        <f>MAX(0,ROUNDDOWN(M2920-J2920-430000-L2920-V2920,-3))</f>
        <v/>
      </c>
      <c r="AC2920" s="18">
        <f>IF(M2920&lt;=450000,0,MAX(0,ROUNDDOWN(AA2920*0.06-MIN(50000,AA2920)*0.03,-2))+MAX(0,ROUNDDOWN(AA2920*0.04-MIN(50000,AA2920)*0.02,-2)))</f>
        <v/>
      </c>
      <c r="AD2920" s="18">
        <f>IF(M2920&lt;=450000,0,MAX(0,ROUNDDOWN(AB2920*0.06-MIN(50000,AB2920)*0.03,-2))+MAX(0,ROUNDDOWN(AB2920*0.04-MIN(50000,AB2920)*0.02,-2)))</f>
        <v/>
      </c>
      <c r="AE2920" s="18">
        <f>Y2920-Z2920</f>
        <v/>
      </c>
      <c r="AF2920" s="18">
        <f>AC2920-AD2920</f>
        <v/>
      </c>
      <c r="AG2920" s="18">
        <f>AE2920+AF2920</f>
        <v/>
      </c>
      <c r="AH2920" s="20">
        <f>IF(W2920&lt;=0,0,LOOKUP(W2920,{0,1950001,3300001,6950001,9000001,18000001,40000001},{0.05,0.1,0.2,0.23,0.33,0.4,0.45}))</f>
        <v/>
      </c>
    </row>
    <row r="2921">
      <c r="A2921" t="inlineStr">
        <is>
          <t>1万円刻み 特例あり一般12万円</t>
        </is>
      </c>
      <c r="B2921" s="18">
        <f>'4_1万円刻み'!$A$947</f>
        <v/>
      </c>
      <c r="C2921" s="19" t="n">
        <v>2026</v>
      </c>
      <c r="D2921" t="inlineStr">
        <is>
          <t>はい</t>
        </is>
      </c>
      <c r="E2921" s="18" t="n">
        <v>120000</v>
      </c>
      <c r="F2921" s="18" t="n">
        <v>0</v>
      </c>
      <c r="G2921" s="18" t="n">
        <v>0</v>
      </c>
      <c r="H2921" s="18" t="n">
        <v>0</v>
      </c>
      <c r="I2921" s="18" t="n">
        <v>0</v>
      </c>
      <c r="J2921" s="18">
        <f>ROUND(MIN(B2921/12,650000)*12*0.0915+MIN(B2921/12,1390000)*12*(0.0504+0)+B2921*0.005,0)</f>
        <v/>
      </c>
      <c r="K2921" s="18" t="n">
        <v>0</v>
      </c>
      <c r="L2921" s="18" t="n">
        <v>0</v>
      </c>
      <c r="M2921" s="18">
        <f>ROUND(IF(C2921&gt;=2026,IF(B2921&lt;741000,0,IF(B2921&lt;2191000,B2921-740000,IF(B2921&lt;2193000,1451000,IF(B2921&lt;2196000,1453000,IF(B2921&lt;2200000,1456000,IF(B2921&lt;3600000,ROUNDDOWN(B2921/4,-3)*2.8-80000,IF(B2921&lt;6600000,ROUNDDOWN(B2921/4,-3)*3.2-440000,IF(B2921&lt;8500000,ROUNDDOWN(B2921*0.9,0)-1100000,B2921-1950000)))))))),IF(B2921&lt;651000,0,IF(B2921&lt;1900000,B2921-650000,IF(B2921&lt;3600000,ROUNDDOWN(B2921/4,-3)*2.8-80000,IF(B2921&lt;6600000,ROUNDDOWN(B2921/4,-3)*3.2-440000,IF(B2921&lt;8500000,ROUNDDOWN(B2921*0.9,0)-1100000,B2921-1950000)))))),0)</f>
        <v/>
      </c>
      <c r="N2921" s="18">
        <f>IF(M2921&gt;23500000,NA(),IF(C2921&gt;=2026,IF(M2921&lt;=4890000,1040000,IF(M2921&lt;=6550000,670000,620000)),IF(M2921&lt;=1320000,950000,IF(M2921&lt;=3360000,880000,IF(M2921&lt;=4890000,680000,IF(M2921&lt;=6550000,630000,580000))))))</f>
        <v/>
      </c>
      <c r="O2921" s="18">
        <f>IF(F2921&lt;=0,IF(AND(D2921="はい",C2921&gt;=2026,C2921&lt;=2027),IF(E2921&lt;=0,0,IF(E2921&lt;=30000,E2921,IF(E2921&lt;=60000,ROUNDUP(E2921/2,0)+15000,IF(E2921&lt;=120000,ROUNDUP(E2921/4,0)+30000,60000)))),IF(E2921&lt;=0,0,IF(E2921&lt;=20000,E2921,IF(E2921&lt;=40000,ROUNDUP(E2921/2,0)+10000,IF(E2921&lt;=80000,ROUNDUP(E2921/4,0)+20000,40000))))),IF(E2921&lt;=0,IF(F2921&lt;=0,0,IF(F2921&lt;=25000,F2921,IF(F2921&lt;=50000,ROUNDUP(F2921/2,0)+12500,IF(F2921&lt;=100000,ROUNDUP(F2921/4,0)+25000,50000)))),MAX(IF(F2921&lt;=0,0,IF(F2921&lt;=25000,F2921,IF(F2921&lt;=50000,ROUNDUP(F2921/2,0)+12500,IF(F2921&lt;=100000,ROUNDUP(F2921/4,0)+25000,50000)))),MIN(IF(AND(D2921="はい",C2921&gt;=2026,C2921&lt;=2027),IF(E2921&lt;=0,0,IF(E2921&lt;=30000,E2921,IF(E2921&lt;=60000,ROUNDUP(E2921/2,0)+15000,IF(E2921&lt;=120000,ROUNDUP(E2921/4,0)+30000,60000)))),IF(E2921&lt;=0,0,IF(E2921&lt;=20000,E2921,IF(E2921&lt;=40000,ROUNDUP(E2921/2,0)+10000,IF(E2921&lt;=80000,ROUNDUP(E2921/4,0)+20000,40000)))))+IF(F2921&lt;=0,0,IF(F2921&lt;=25000,F2921,IF(F2921&lt;=50000,ROUNDUP(F2921/2,0)+12500,IF(F2921&lt;=100000,ROUNDUP(F2921/4,0)+25000,50000)))),IF(AND(D2921="はい",C2921&gt;=2026,C2921&lt;=2027),60000,40000)))))</f>
        <v/>
      </c>
      <c r="P2921" s="18">
        <f>IF(G2921&lt;=0,0,IF(G2921&lt;=20000,G2921,IF(G2921&lt;=40000,ROUNDUP(G2921/2,0)+10000,IF(G2921&lt;=80000,ROUNDUP(G2921/4,0)+20000,40000))))</f>
        <v/>
      </c>
      <c r="Q2921" s="18">
        <f>IF(I2921&lt;=0,IF(H2921&lt;=0,0,IF(H2921&lt;=20000,H2921,IF(H2921&lt;=40000,ROUNDUP(H2921/2,0)+10000,IF(H2921&lt;=80000,ROUNDUP(H2921/4,0)+20000,40000)))),IF(H2921&lt;=0,IF(I2921&lt;=0,0,IF(I2921&lt;=25000,I2921,IF(I2921&lt;=50000,ROUNDUP(I2921/2,0)+12500,IF(I2921&lt;=100000,ROUNDUP(I2921/4,0)+25000,50000)))),MAX(IF(I2921&lt;=0,0,IF(I2921&lt;=25000,I2921,IF(I2921&lt;=50000,ROUNDUP(I2921/2,0)+12500,IF(I2921&lt;=100000,ROUNDUP(I2921/4,0)+25000,50000)))),MIN(IF(H2921&lt;=0,0,IF(H2921&lt;=20000,H2921,IF(H2921&lt;=40000,ROUNDUP(H2921/2,0)+10000,IF(H2921&lt;=80000,ROUNDUP(H2921/4,0)+20000,40000))))+IF(I2921&lt;=0,0,IF(I2921&lt;=25000,I2921,IF(I2921&lt;=50000,ROUNDUP(I2921/2,0)+12500,IF(I2921&lt;=100000,ROUNDUP(I2921/4,0)+25000,50000)))),40000))))</f>
        <v/>
      </c>
      <c r="R2921" s="18">
        <f>MIN(120000,O2921+P2921+Q2921)</f>
        <v/>
      </c>
      <c r="S2921" s="18">
        <f>IF(F2921&lt;=0,IF(E2921&lt;=0,0,IF(E2921&lt;=12000,E2921,IF(E2921&lt;=32000,ROUNDUP(E2921/2,0)+6000,IF(E2921&lt;=56000,ROUNDUP(E2921/4,0)+14000,28000)))),IF(E2921&lt;=0,IF(F2921&lt;=0,0,IF(F2921&lt;=15000,F2921,IF(F2921&lt;=40000,ROUNDUP(F2921/2,0)+7500,IF(F2921&lt;=70000,ROUNDUP(F2921/4,0)+17500,35000)))),MAX(IF(F2921&lt;=0,0,IF(F2921&lt;=15000,F2921,IF(F2921&lt;=40000,ROUNDUP(F2921/2,0)+7500,IF(F2921&lt;=70000,ROUNDUP(F2921/4,0)+17500,35000)))),MIN(IF(E2921&lt;=0,0,IF(E2921&lt;=12000,E2921,IF(E2921&lt;=32000,ROUNDUP(E2921/2,0)+6000,IF(E2921&lt;=56000,ROUNDUP(E2921/4,0)+14000,28000))))+IF(F2921&lt;=0,0,IF(F2921&lt;=15000,F2921,IF(F2921&lt;=40000,ROUNDUP(F2921/2,0)+7500,IF(F2921&lt;=70000,ROUNDUP(F2921/4,0)+17500,35000)))),28000))))</f>
        <v/>
      </c>
      <c r="T2921" s="18">
        <f>IF(G2921&lt;=0,0,IF(G2921&lt;=12000,G2921,IF(G2921&lt;=32000,ROUNDUP(G2921/2,0)+6000,IF(G2921&lt;=56000,ROUNDUP(G2921/4,0)+14000,28000))))</f>
        <v/>
      </c>
      <c r="U2921" s="18">
        <f>IF(I2921&lt;=0,IF(H2921&lt;=0,0,IF(H2921&lt;=12000,H2921,IF(H2921&lt;=32000,ROUNDUP(H2921/2,0)+6000,IF(H2921&lt;=56000,ROUNDUP(H2921/4,0)+14000,28000)))),IF(H2921&lt;=0,IF(I2921&lt;=0,0,IF(I2921&lt;=15000,I2921,IF(I2921&lt;=40000,ROUNDUP(I2921/2,0)+7500,IF(I2921&lt;=70000,ROUNDUP(I2921/4,0)+17500,35000)))),MAX(IF(I2921&lt;=0,0,IF(I2921&lt;=15000,I2921,IF(I2921&lt;=40000,ROUNDUP(I2921/2,0)+7500,IF(I2921&lt;=70000,ROUNDUP(I2921/4,0)+17500,35000)))),MIN(IF(H2921&lt;=0,0,IF(H2921&lt;=12000,H2921,IF(H2921&lt;=32000,ROUNDUP(H2921/2,0)+6000,IF(H2921&lt;=56000,ROUNDUP(H2921/4,0)+14000,28000))))+IF(I2921&lt;=0,0,IF(I2921&lt;=15000,I2921,IF(I2921&lt;=40000,ROUNDUP(I2921/2,0)+7500,IF(I2921&lt;=70000,ROUNDUP(I2921/4,0)+17500,35000)))),28000))))</f>
        <v/>
      </c>
      <c r="V2921" s="18">
        <f>MIN(70000,S2921+T2921+U2921)</f>
        <v/>
      </c>
      <c r="W2921" s="18">
        <f>MAX(0,ROUNDDOWN(M2921-J2921-N2921-K2921-0,-3))</f>
        <v/>
      </c>
      <c r="X2921" s="18">
        <f>MAX(0,ROUNDDOWN(M2921-J2921-N2921-K2921-R2921,-3))</f>
        <v/>
      </c>
      <c r="Y2921" s="18">
        <f>IF(W2921&lt;=0,0,ROUNDDOWN((W2921*LOOKUP(W2921,{0,1950001,3300001,6950001,9000001,18000001,40000001},{0.05,0.1,0.2,0.23,0.33,0.4,0.45})-LOOKUP(W2921,{0,1950001,3300001,6950001,9000001,18000001,40000001},{0,97500,427500,636000,1536000,2796000,4796000}))*1.021,-2))</f>
        <v/>
      </c>
      <c r="Z2921" s="18">
        <f>IF(X2921&lt;=0,0,ROUNDDOWN((X2921*LOOKUP(X2921,{0,1950001,3300001,6950001,9000001,18000001,40000001},{0.05,0.1,0.2,0.23,0.33,0.4,0.45})-LOOKUP(X2921,{0,1950001,3300001,6950001,9000001,18000001,40000001},{0,97500,427500,636000,1536000,2796000,4796000}))*1.021,-2))</f>
        <v/>
      </c>
      <c r="AA2921" s="18">
        <f>MAX(0,ROUNDDOWN(M2921-J2921-430000-L2921-0,-3))</f>
        <v/>
      </c>
      <c r="AB2921" s="18">
        <f>MAX(0,ROUNDDOWN(M2921-J2921-430000-L2921-V2921,-3))</f>
        <v/>
      </c>
      <c r="AC2921" s="18">
        <f>IF(M2921&lt;=450000,0,MAX(0,ROUNDDOWN(AA2921*0.06-MIN(50000,AA2921)*0.03,-2))+MAX(0,ROUNDDOWN(AA2921*0.04-MIN(50000,AA2921)*0.02,-2)))</f>
        <v/>
      </c>
      <c r="AD2921" s="18">
        <f>IF(M2921&lt;=450000,0,MAX(0,ROUNDDOWN(AB2921*0.06-MIN(50000,AB2921)*0.03,-2))+MAX(0,ROUNDDOWN(AB2921*0.04-MIN(50000,AB2921)*0.02,-2)))</f>
        <v/>
      </c>
      <c r="AE2921" s="18">
        <f>Y2921-Z2921</f>
        <v/>
      </c>
      <c r="AF2921" s="18">
        <f>AC2921-AD2921</f>
        <v/>
      </c>
      <c r="AG2921" s="18">
        <f>AE2921+AF2921</f>
        <v/>
      </c>
      <c r="AH2921" s="20">
        <f>IF(W2921&lt;=0,0,LOOKUP(W2921,{0,1950001,3300001,6950001,9000001,18000001,40000001},{0.05,0.1,0.2,0.23,0.33,0.4,0.45}))</f>
        <v/>
      </c>
    </row>
    <row r="2922">
      <c r="A2922" t="inlineStr">
        <is>
          <t>1万円刻み 3区分8万円ずつ</t>
        </is>
      </c>
      <c r="B2922" s="18">
        <f>'4_1万円刻み'!$A$948</f>
        <v/>
      </c>
      <c r="C2922" s="19" t="n">
        <v>2026</v>
      </c>
      <c r="D2922" t="inlineStr">
        <is>
          <t>いいえ</t>
        </is>
      </c>
      <c r="E2922" s="18" t="n">
        <v>80000</v>
      </c>
      <c r="F2922" s="18" t="n">
        <v>0</v>
      </c>
      <c r="G2922" s="18" t="n">
        <v>80000</v>
      </c>
      <c r="H2922" s="18" t="n">
        <v>80000</v>
      </c>
      <c r="I2922" s="18" t="n">
        <v>0</v>
      </c>
      <c r="J2922" s="18">
        <f>ROUND(MIN(B2922/12,650000)*12*0.0915+MIN(B2922/12,1390000)*12*(0.0504+0)+B2922*0.005,0)</f>
        <v/>
      </c>
      <c r="K2922" s="18" t="n">
        <v>0</v>
      </c>
      <c r="L2922" s="18" t="n">
        <v>0</v>
      </c>
      <c r="M2922" s="18">
        <f>ROUND(IF(C2922&gt;=2026,IF(B2922&lt;741000,0,IF(B2922&lt;2191000,B2922-740000,IF(B2922&lt;2193000,1451000,IF(B2922&lt;2196000,1453000,IF(B2922&lt;2200000,1456000,IF(B2922&lt;3600000,ROUNDDOWN(B2922/4,-3)*2.8-80000,IF(B2922&lt;6600000,ROUNDDOWN(B2922/4,-3)*3.2-440000,IF(B2922&lt;8500000,ROUNDDOWN(B2922*0.9,0)-1100000,B2922-1950000)))))))),IF(B2922&lt;651000,0,IF(B2922&lt;1900000,B2922-650000,IF(B2922&lt;3600000,ROUNDDOWN(B2922/4,-3)*2.8-80000,IF(B2922&lt;6600000,ROUNDDOWN(B2922/4,-3)*3.2-440000,IF(B2922&lt;8500000,ROUNDDOWN(B2922*0.9,0)-1100000,B2922-1950000)))))),0)</f>
        <v/>
      </c>
      <c r="N2922" s="18">
        <f>IF(M2922&gt;23500000,NA(),IF(C2922&gt;=2026,IF(M2922&lt;=4890000,1040000,IF(M2922&lt;=6550000,670000,620000)),IF(M2922&lt;=1320000,950000,IF(M2922&lt;=3360000,880000,IF(M2922&lt;=4890000,680000,IF(M2922&lt;=6550000,630000,580000))))))</f>
        <v/>
      </c>
      <c r="O2922" s="18">
        <f>IF(F2922&lt;=0,IF(AND(D2922="はい",C2922&gt;=2026,C2922&lt;=2027),IF(E2922&lt;=0,0,IF(E2922&lt;=30000,E2922,IF(E2922&lt;=60000,ROUNDUP(E2922/2,0)+15000,IF(E2922&lt;=120000,ROUNDUP(E2922/4,0)+30000,60000)))),IF(E2922&lt;=0,0,IF(E2922&lt;=20000,E2922,IF(E2922&lt;=40000,ROUNDUP(E2922/2,0)+10000,IF(E2922&lt;=80000,ROUNDUP(E2922/4,0)+20000,40000))))),IF(E2922&lt;=0,IF(F2922&lt;=0,0,IF(F2922&lt;=25000,F2922,IF(F2922&lt;=50000,ROUNDUP(F2922/2,0)+12500,IF(F2922&lt;=100000,ROUNDUP(F2922/4,0)+25000,50000)))),MAX(IF(F2922&lt;=0,0,IF(F2922&lt;=25000,F2922,IF(F2922&lt;=50000,ROUNDUP(F2922/2,0)+12500,IF(F2922&lt;=100000,ROUNDUP(F2922/4,0)+25000,50000)))),MIN(IF(AND(D2922="はい",C2922&gt;=2026,C2922&lt;=2027),IF(E2922&lt;=0,0,IF(E2922&lt;=30000,E2922,IF(E2922&lt;=60000,ROUNDUP(E2922/2,0)+15000,IF(E2922&lt;=120000,ROUNDUP(E2922/4,0)+30000,60000)))),IF(E2922&lt;=0,0,IF(E2922&lt;=20000,E2922,IF(E2922&lt;=40000,ROUNDUP(E2922/2,0)+10000,IF(E2922&lt;=80000,ROUNDUP(E2922/4,0)+20000,40000)))))+IF(F2922&lt;=0,0,IF(F2922&lt;=25000,F2922,IF(F2922&lt;=50000,ROUNDUP(F2922/2,0)+12500,IF(F2922&lt;=100000,ROUNDUP(F2922/4,0)+25000,50000)))),IF(AND(D2922="はい",C2922&gt;=2026,C2922&lt;=2027),60000,40000)))))</f>
        <v/>
      </c>
      <c r="P2922" s="18">
        <f>IF(G2922&lt;=0,0,IF(G2922&lt;=20000,G2922,IF(G2922&lt;=40000,ROUNDUP(G2922/2,0)+10000,IF(G2922&lt;=80000,ROUNDUP(G2922/4,0)+20000,40000))))</f>
        <v/>
      </c>
      <c r="Q2922" s="18">
        <f>IF(I2922&lt;=0,IF(H2922&lt;=0,0,IF(H2922&lt;=20000,H2922,IF(H2922&lt;=40000,ROUNDUP(H2922/2,0)+10000,IF(H2922&lt;=80000,ROUNDUP(H2922/4,0)+20000,40000)))),IF(H2922&lt;=0,IF(I2922&lt;=0,0,IF(I2922&lt;=25000,I2922,IF(I2922&lt;=50000,ROUNDUP(I2922/2,0)+12500,IF(I2922&lt;=100000,ROUNDUP(I2922/4,0)+25000,50000)))),MAX(IF(I2922&lt;=0,0,IF(I2922&lt;=25000,I2922,IF(I2922&lt;=50000,ROUNDUP(I2922/2,0)+12500,IF(I2922&lt;=100000,ROUNDUP(I2922/4,0)+25000,50000)))),MIN(IF(H2922&lt;=0,0,IF(H2922&lt;=20000,H2922,IF(H2922&lt;=40000,ROUNDUP(H2922/2,0)+10000,IF(H2922&lt;=80000,ROUNDUP(H2922/4,0)+20000,40000))))+IF(I2922&lt;=0,0,IF(I2922&lt;=25000,I2922,IF(I2922&lt;=50000,ROUNDUP(I2922/2,0)+12500,IF(I2922&lt;=100000,ROUNDUP(I2922/4,0)+25000,50000)))),40000))))</f>
        <v/>
      </c>
      <c r="R2922" s="18">
        <f>MIN(120000,O2922+P2922+Q2922)</f>
        <v/>
      </c>
      <c r="S2922" s="18">
        <f>IF(F2922&lt;=0,IF(E2922&lt;=0,0,IF(E2922&lt;=12000,E2922,IF(E2922&lt;=32000,ROUNDUP(E2922/2,0)+6000,IF(E2922&lt;=56000,ROUNDUP(E2922/4,0)+14000,28000)))),IF(E2922&lt;=0,IF(F2922&lt;=0,0,IF(F2922&lt;=15000,F2922,IF(F2922&lt;=40000,ROUNDUP(F2922/2,0)+7500,IF(F2922&lt;=70000,ROUNDUP(F2922/4,0)+17500,35000)))),MAX(IF(F2922&lt;=0,0,IF(F2922&lt;=15000,F2922,IF(F2922&lt;=40000,ROUNDUP(F2922/2,0)+7500,IF(F2922&lt;=70000,ROUNDUP(F2922/4,0)+17500,35000)))),MIN(IF(E2922&lt;=0,0,IF(E2922&lt;=12000,E2922,IF(E2922&lt;=32000,ROUNDUP(E2922/2,0)+6000,IF(E2922&lt;=56000,ROUNDUP(E2922/4,0)+14000,28000))))+IF(F2922&lt;=0,0,IF(F2922&lt;=15000,F2922,IF(F2922&lt;=40000,ROUNDUP(F2922/2,0)+7500,IF(F2922&lt;=70000,ROUNDUP(F2922/4,0)+17500,35000)))),28000))))</f>
        <v/>
      </c>
      <c r="T2922" s="18">
        <f>IF(G2922&lt;=0,0,IF(G2922&lt;=12000,G2922,IF(G2922&lt;=32000,ROUNDUP(G2922/2,0)+6000,IF(G2922&lt;=56000,ROUNDUP(G2922/4,0)+14000,28000))))</f>
        <v/>
      </c>
      <c r="U2922" s="18">
        <f>IF(I2922&lt;=0,IF(H2922&lt;=0,0,IF(H2922&lt;=12000,H2922,IF(H2922&lt;=32000,ROUNDUP(H2922/2,0)+6000,IF(H2922&lt;=56000,ROUNDUP(H2922/4,0)+14000,28000)))),IF(H2922&lt;=0,IF(I2922&lt;=0,0,IF(I2922&lt;=15000,I2922,IF(I2922&lt;=40000,ROUNDUP(I2922/2,0)+7500,IF(I2922&lt;=70000,ROUNDUP(I2922/4,0)+17500,35000)))),MAX(IF(I2922&lt;=0,0,IF(I2922&lt;=15000,I2922,IF(I2922&lt;=40000,ROUNDUP(I2922/2,0)+7500,IF(I2922&lt;=70000,ROUNDUP(I2922/4,0)+17500,35000)))),MIN(IF(H2922&lt;=0,0,IF(H2922&lt;=12000,H2922,IF(H2922&lt;=32000,ROUNDUP(H2922/2,0)+6000,IF(H2922&lt;=56000,ROUNDUP(H2922/4,0)+14000,28000))))+IF(I2922&lt;=0,0,IF(I2922&lt;=15000,I2922,IF(I2922&lt;=40000,ROUNDUP(I2922/2,0)+7500,IF(I2922&lt;=70000,ROUNDUP(I2922/4,0)+17500,35000)))),28000))))</f>
        <v/>
      </c>
      <c r="V2922" s="18">
        <f>MIN(70000,S2922+T2922+U2922)</f>
        <v/>
      </c>
      <c r="W2922" s="18">
        <f>MAX(0,ROUNDDOWN(M2922-J2922-N2922-K2922-0,-3))</f>
        <v/>
      </c>
      <c r="X2922" s="18">
        <f>MAX(0,ROUNDDOWN(M2922-J2922-N2922-K2922-R2922,-3))</f>
        <v/>
      </c>
      <c r="Y2922" s="18">
        <f>IF(W2922&lt;=0,0,ROUNDDOWN((W2922*LOOKUP(W2922,{0,1950001,3300001,6950001,9000001,18000001,40000001},{0.05,0.1,0.2,0.23,0.33,0.4,0.45})-LOOKUP(W2922,{0,1950001,3300001,6950001,9000001,18000001,40000001},{0,97500,427500,636000,1536000,2796000,4796000}))*1.021,-2))</f>
        <v/>
      </c>
      <c r="Z2922" s="18">
        <f>IF(X2922&lt;=0,0,ROUNDDOWN((X2922*LOOKUP(X2922,{0,1950001,3300001,6950001,9000001,18000001,40000001},{0.05,0.1,0.2,0.23,0.33,0.4,0.45})-LOOKUP(X2922,{0,1950001,3300001,6950001,9000001,18000001,40000001},{0,97500,427500,636000,1536000,2796000,4796000}))*1.021,-2))</f>
        <v/>
      </c>
      <c r="AA2922" s="18">
        <f>MAX(0,ROUNDDOWN(M2922-J2922-430000-L2922-0,-3))</f>
        <v/>
      </c>
      <c r="AB2922" s="18">
        <f>MAX(0,ROUNDDOWN(M2922-J2922-430000-L2922-V2922,-3))</f>
        <v/>
      </c>
      <c r="AC2922" s="18">
        <f>IF(M2922&lt;=450000,0,MAX(0,ROUNDDOWN(AA2922*0.06-MIN(50000,AA2922)*0.03,-2))+MAX(0,ROUNDDOWN(AA2922*0.04-MIN(50000,AA2922)*0.02,-2)))</f>
        <v/>
      </c>
      <c r="AD2922" s="18">
        <f>IF(M2922&lt;=450000,0,MAX(0,ROUNDDOWN(AB2922*0.06-MIN(50000,AB2922)*0.03,-2))+MAX(0,ROUNDDOWN(AB2922*0.04-MIN(50000,AB2922)*0.02,-2)))</f>
        <v/>
      </c>
      <c r="AE2922" s="18">
        <f>Y2922-Z2922</f>
        <v/>
      </c>
      <c r="AF2922" s="18">
        <f>AC2922-AD2922</f>
        <v/>
      </c>
      <c r="AG2922" s="18">
        <f>AE2922+AF2922</f>
        <v/>
      </c>
      <c r="AH2922" s="20">
        <f>IF(W2922&lt;=0,0,LOOKUP(W2922,{0,1950001,3300001,6950001,9000001,18000001,40000001},{0.05,0.1,0.2,0.23,0.33,0.4,0.45}))</f>
        <v/>
      </c>
    </row>
    <row r="2923">
      <c r="A2923" t="inlineStr">
        <is>
          <t>1万円刻み 一般8万円</t>
        </is>
      </c>
      <c r="B2923" s="18">
        <f>'4_1万円刻み'!$A$948</f>
        <v/>
      </c>
      <c r="C2923" s="19" t="n">
        <v>2026</v>
      </c>
      <c r="D2923" t="inlineStr">
        <is>
          <t>いいえ</t>
        </is>
      </c>
      <c r="E2923" s="18" t="n">
        <v>80000</v>
      </c>
      <c r="F2923" s="18" t="n">
        <v>0</v>
      </c>
      <c r="G2923" s="18" t="n">
        <v>0</v>
      </c>
      <c r="H2923" s="18" t="n">
        <v>0</v>
      </c>
      <c r="I2923" s="18" t="n">
        <v>0</v>
      </c>
      <c r="J2923" s="18">
        <f>ROUND(MIN(B2923/12,650000)*12*0.0915+MIN(B2923/12,1390000)*12*(0.0504+0)+B2923*0.005,0)</f>
        <v/>
      </c>
      <c r="K2923" s="18" t="n">
        <v>0</v>
      </c>
      <c r="L2923" s="18" t="n">
        <v>0</v>
      </c>
      <c r="M2923" s="18">
        <f>ROUND(IF(C2923&gt;=2026,IF(B2923&lt;741000,0,IF(B2923&lt;2191000,B2923-740000,IF(B2923&lt;2193000,1451000,IF(B2923&lt;2196000,1453000,IF(B2923&lt;2200000,1456000,IF(B2923&lt;3600000,ROUNDDOWN(B2923/4,-3)*2.8-80000,IF(B2923&lt;6600000,ROUNDDOWN(B2923/4,-3)*3.2-440000,IF(B2923&lt;8500000,ROUNDDOWN(B2923*0.9,0)-1100000,B2923-1950000)))))))),IF(B2923&lt;651000,0,IF(B2923&lt;1900000,B2923-650000,IF(B2923&lt;3600000,ROUNDDOWN(B2923/4,-3)*2.8-80000,IF(B2923&lt;6600000,ROUNDDOWN(B2923/4,-3)*3.2-440000,IF(B2923&lt;8500000,ROUNDDOWN(B2923*0.9,0)-1100000,B2923-1950000)))))),0)</f>
        <v/>
      </c>
      <c r="N2923" s="18">
        <f>IF(M2923&gt;23500000,NA(),IF(C2923&gt;=2026,IF(M2923&lt;=4890000,1040000,IF(M2923&lt;=6550000,670000,620000)),IF(M2923&lt;=1320000,950000,IF(M2923&lt;=3360000,880000,IF(M2923&lt;=4890000,680000,IF(M2923&lt;=6550000,630000,580000))))))</f>
        <v/>
      </c>
      <c r="O2923" s="18">
        <f>IF(F2923&lt;=0,IF(AND(D2923="はい",C2923&gt;=2026,C2923&lt;=2027),IF(E2923&lt;=0,0,IF(E2923&lt;=30000,E2923,IF(E2923&lt;=60000,ROUNDUP(E2923/2,0)+15000,IF(E2923&lt;=120000,ROUNDUP(E2923/4,0)+30000,60000)))),IF(E2923&lt;=0,0,IF(E2923&lt;=20000,E2923,IF(E2923&lt;=40000,ROUNDUP(E2923/2,0)+10000,IF(E2923&lt;=80000,ROUNDUP(E2923/4,0)+20000,40000))))),IF(E2923&lt;=0,IF(F2923&lt;=0,0,IF(F2923&lt;=25000,F2923,IF(F2923&lt;=50000,ROUNDUP(F2923/2,0)+12500,IF(F2923&lt;=100000,ROUNDUP(F2923/4,0)+25000,50000)))),MAX(IF(F2923&lt;=0,0,IF(F2923&lt;=25000,F2923,IF(F2923&lt;=50000,ROUNDUP(F2923/2,0)+12500,IF(F2923&lt;=100000,ROUNDUP(F2923/4,0)+25000,50000)))),MIN(IF(AND(D2923="はい",C2923&gt;=2026,C2923&lt;=2027),IF(E2923&lt;=0,0,IF(E2923&lt;=30000,E2923,IF(E2923&lt;=60000,ROUNDUP(E2923/2,0)+15000,IF(E2923&lt;=120000,ROUNDUP(E2923/4,0)+30000,60000)))),IF(E2923&lt;=0,0,IF(E2923&lt;=20000,E2923,IF(E2923&lt;=40000,ROUNDUP(E2923/2,0)+10000,IF(E2923&lt;=80000,ROUNDUP(E2923/4,0)+20000,40000)))))+IF(F2923&lt;=0,0,IF(F2923&lt;=25000,F2923,IF(F2923&lt;=50000,ROUNDUP(F2923/2,0)+12500,IF(F2923&lt;=100000,ROUNDUP(F2923/4,0)+25000,50000)))),IF(AND(D2923="はい",C2923&gt;=2026,C2923&lt;=2027),60000,40000)))))</f>
        <v/>
      </c>
      <c r="P2923" s="18">
        <f>IF(G2923&lt;=0,0,IF(G2923&lt;=20000,G2923,IF(G2923&lt;=40000,ROUNDUP(G2923/2,0)+10000,IF(G2923&lt;=80000,ROUNDUP(G2923/4,0)+20000,40000))))</f>
        <v/>
      </c>
      <c r="Q2923" s="18">
        <f>IF(I2923&lt;=0,IF(H2923&lt;=0,0,IF(H2923&lt;=20000,H2923,IF(H2923&lt;=40000,ROUNDUP(H2923/2,0)+10000,IF(H2923&lt;=80000,ROUNDUP(H2923/4,0)+20000,40000)))),IF(H2923&lt;=0,IF(I2923&lt;=0,0,IF(I2923&lt;=25000,I2923,IF(I2923&lt;=50000,ROUNDUP(I2923/2,0)+12500,IF(I2923&lt;=100000,ROUNDUP(I2923/4,0)+25000,50000)))),MAX(IF(I2923&lt;=0,0,IF(I2923&lt;=25000,I2923,IF(I2923&lt;=50000,ROUNDUP(I2923/2,0)+12500,IF(I2923&lt;=100000,ROUNDUP(I2923/4,0)+25000,50000)))),MIN(IF(H2923&lt;=0,0,IF(H2923&lt;=20000,H2923,IF(H2923&lt;=40000,ROUNDUP(H2923/2,0)+10000,IF(H2923&lt;=80000,ROUNDUP(H2923/4,0)+20000,40000))))+IF(I2923&lt;=0,0,IF(I2923&lt;=25000,I2923,IF(I2923&lt;=50000,ROUNDUP(I2923/2,0)+12500,IF(I2923&lt;=100000,ROUNDUP(I2923/4,0)+25000,50000)))),40000))))</f>
        <v/>
      </c>
      <c r="R2923" s="18">
        <f>MIN(120000,O2923+P2923+Q2923)</f>
        <v/>
      </c>
      <c r="S2923" s="18">
        <f>IF(F2923&lt;=0,IF(E2923&lt;=0,0,IF(E2923&lt;=12000,E2923,IF(E2923&lt;=32000,ROUNDUP(E2923/2,0)+6000,IF(E2923&lt;=56000,ROUNDUP(E2923/4,0)+14000,28000)))),IF(E2923&lt;=0,IF(F2923&lt;=0,0,IF(F2923&lt;=15000,F2923,IF(F2923&lt;=40000,ROUNDUP(F2923/2,0)+7500,IF(F2923&lt;=70000,ROUNDUP(F2923/4,0)+17500,35000)))),MAX(IF(F2923&lt;=0,0,IF(F2923&lt;=15000,F2923,IF(F2923&lt;=40000,ROUNDUP(F2923/2,0)+7500,IF(F2923&lt;=70000,ROUNDUP(F2923/4,0)+17500,35000)))),MIN(IF(E2923&lt;=0,0,IF(E2923&lt;=12000,E2923,IF(E2923&lt;=32000,ROUNDUP(E2923/2,0)+6000,IF(E2923&lt;=56000,ROUNDUP(E2923/4,0)+14000,28000))))+IF(F2923&lt;=0,0,IF(F2923&lt;=15000,F2923,IF(F2923&lt;=40000,ROUNDUP(F2923/2,0)+7500,IF(F2923&lt;=70000,ROUNDUP(F2923/4,0)+17500,35000)))),28000))))</f>
        <v/>
      </c>
      <c r="T2923" s="18">
        <f>IF(G2923&lt;=0,0,IF(G2923&lt;=12000,G2923,IF(G2923&lt;=32000,ROUNDUP(G2923/2,0)+6000,IF(G2923&lt;=56000,ROUNDUP(G2923/4,0)+14000,28000))))</f>
        <v/>
      </c>
      <c r="U2923" s="18">
        <f>IF(I2923&lt;=0,IF(H2923&lt;=0,0,IF(H2923&lt;=12000,H2923,IF(H2923&lt;=32000,ROUNDUP(H2923/2,0)+6000,IF(H2923&lt;=56000,ROUNDUP(H2923/4,0)+14000,28000)))),IF(H2923&lt;=0,IF(I2923&lt;=0,0,IF(I2923&lt;=15000,I2923,IF(I2923&lt;=40000,ROUNDUP(I2923/2,0)+7500,IF(I2923&lt;=70000,ROUNDUP(I2923/4,0)+17500,35000)))),MAX(IF(I2923&lt;=0,0,IF(I2923&lt;=15000,I2923,IF(I2923&lt;=40000,ROUNDUP(I2923/2,0)+7500,IF(I2923&lt;=70000,ROUNDUP(I2923/4,0)+17500,35000)))),MIN(IF(H2923&lt;=0,0,IF(H2923&lt;=12000,H2923,IF(H2923&lt;=32000,ROUNDUP(H2923/2,0)+6000,IF(H2923&lt;=56000,ROUNDUP(H2923/4,0)+14000,28000))))+IF(I2923&lt;=0,0,IF(I2923&lt;=15000,I2923,IF(I2923&lt;=40000,ROUNDUP(I2923/2,0)+7500,IF(I2923&lt;=70000,ROUNDUP(I2923/4,0)+17500,35000)))),28000))))</f>
        <v/>
      </c>
      <c r="V2923" s="18">
        <f>MIN(70000,S2923+T2923+U2923)</f>
        <v/>
      </c>
      <c r="W2923" s="18">
        <f>MAX(0,ROUNDDOWN(M2923-J2923-N2923-K2923-0,-3))</f>
        <v/>
      </c>
      <c r="X2923" s="18">
        <f>MAX(0,ROUNDDOWN(M2923-J2923-N2923-K2923-R2923,-3))</f>
        <v/>
      </c>
      <c r="Y2923" s="18">
        <f>IF(W2923&lt;=0,0,ROUNDDOWN((W2923*LOOKUP(W2923,{0,1950001,3300001,6950001,9000001,18000001,40000001},{0.05,0.1,0.2,0.23,0.33,0.4,0.45})-LOOKUP(W2923,{0,1950001,3300001,6950001,9000001,18000001,40000001},{0,97500,427500,636000,1536000,2796000,4796000}))*1.021,-2))</f>
        <v/>
      </c>
      <c r="Z2923" s="18">
        <f>IF(X2923&lt;=0,0,ROUNDDOWN((X2923*LOOKUP(X2923,{0,1950001,3300001,6950001,9000001,18000001,40000001},{0.05,0.1,0.2,0.23,0.33,0.4,0.45})-LOOKUP(X2923,{0,1950001,3300001,6950001,9000001,18000001,40000001},{0,97500,427500,636000,1536000,2796000,4796000}))*1.021,-2))</f>
        <v/>
      </c>
      <c r="AA2923" s="18">
        <f>MAX(0,ROUNDDOWN(M2923-J2923-430000-L2923-0,-3))</f>
        <v/>
      </c>
      <c r="AB2923" s="18">
        <f>MAX(0,ROUNDDOWN(M2923-J2923-430000-L2923-V2923,-3))</f>
        <v/>
      </c>
      <c r="AC2923" s="18">
        <f>IF(M2923&lt;=450000,0,MAX(0,ROUNDDOWN(AA2923*0.06-MIN(50000,AA2923)*0.03,-2))+MAX(0,ROUNDDOWN(AA2923*0.04-MIN(50000,AA2923)*0.02,-2)))</f>
        <v/>
      </c>
      <c r="AD2923" s="18">
        <f>IF(M2923&lt;=450000,0,MAX(0,ROUNDDOWN(AB2923*0.06-MIN(50000,AB2923)*0.03,-2))+MAX(0,ROUNDDOWN(AB2923*0.04-MIN(50000,AB2923)*0.02,-2)))</f>
        <v/>
      </c>
      <c r="AE2923" s="18">
        <f>Y2923-Z2923</f>
        <v/>
      </c>
      <c r="AF2923" s="18">
        <f>AC2923-AD2923</f>
        <v/>
      </c>
      <c r="AG2923" s="18">
        <f>AE2923+AF2923</f>
        <v/>
      </c>
      <c r="AH2923" s="20">
        <f>IF(W2923&lt;=0,0,LOOKUP(W2923,{0,1950001,3300001,6950001,9000001,18000001,40000001},{0.05,0.1,0.2,0.23,0.33,0.4,0.45}))</f>
        <v/>
      </c>
    </row>
    <row r="2924">
      <c r="A2924" t="inlineStr">
        <is>
          <t>1万円刻み 特例あり一般12万円</t>
        </is>
      </c>
      <c r="B2924" s="18">
        <f>'4_1万円刻み'!$A$948</f>
        <v/>
      </c>
      <c r="C2924" s="19" t="n">
        <v>2026</v>
      </c>
      <c r="D2924" t="inlineStr">
        <is>
          <t>はい</t>
        </is>
      </c>
      <c r="E2924" s="18" t="n">
        <v>120000</v>
      </c>
      <c r="F2924" s="18" t="n">
        <v>0</v>
      </c>
      <c r="G2924" s="18" t="n">
        <v>0</v>
      </c>
      <c r="H2924" s="18" t="n">
        <v>0</v>
      </c>
      <c r="I2924" s="18" t="n">
        <v>0</v>
      </c>
      <c r="J2924" s="18">
        <f>ROUND(MIN(B2924/12,650000)*12*0.0915+MIN(B2924/12,1390000)*12*(0.0504+0)+B2924*0.005,0)</f>
        <v/>
      </c>
      <c r="K2924" s="18" t="n">
        <v>0</v>
      </c>
      <c r="L2924" s="18" t="n">
        <v>0</v>
      </c>
      <c r="M2924" s="18">
        <f>ROUND(IF(C2924&gt;=2026,IF(B2924&lt;741000,0,IF(B2924&lt;2191000,B2924-740000,IF(B2924&lt;2193000,1451000,IF(B2924&lt;2196000,1453000,IF(B2924&lt;2200000,1456000,IF(B2924&lt;3600000,ROUNDDOWN(B2924/4,-3)*2.8-80000,IF(B2924&lt;6600000,ROUNDDOWN(B2924/4,-3)*3.2-440000,IF(B2924&lt;8500000,ROUNDDOWN(B2924*0.9,0)-1100000,B2924-1950000)))))))),IF(B2924&lt;651000,0,IF(B2924&lt;1900000,B2924-650000,IF(B2924&lt;3600000,ROUNDDOWN(B2924/4,-3)*2.8-80000,IF(B2924&lt;6600000,ROUNDDOWN(B2924/4,-3)*3.2-440000,IF(B2924&lt;8500000,ROUNDDOWN(B2924*0.9,0)-1100000,B2924-1950000)))))),0)</f>
        <v/>
      </c>
      <c r="N2924" s="18">
        <f>IF(M2924&gt;23500000,NA(),IF(C2924&gt;=2026,IF(M2924&lt;=4890000,1040000,IF(M2924&lt;=6550000,670000,620000)),IF(M2924&lt;=1320000,950000,IF(M2924&lt;=3360000,880000,IF(M2924&lt;=4890000,680000,IF(M2924&lt;=6550000,630000,580000))))))</f>
        <v/>
      </c>
      <c r="O2924" s="18">
        <f>IF(F2924&lt;=0,IF(AND(D2924="はい",C2924&gt;=2026,C2924&lt;=2027),IF(E2924&lt;=0,0,IF(E2924&lt;=30000,E2924,IF(E2924&lt;=60000,ROUNDUP(E2924/2,0)+15000,IF(E2924&lt;=120000,ROUNDUP(E2924/4,0)+30000,60000)))),IF(E2924&lt;=0,0,IF(E2924&lt;=20000,E2924,IF(E2924&lt;=40000,ROUNDUP(E2924/2,0)+10000,IF(E2924&lt;=80000,ROUNDUP(E2924/4,0)+20000,40000))))),IF(E2924&lt;=0,IF(F2924&lt;=0,0,IF(F2924&lt;=25000,F2924,IF(F2924&lt;=50000,ROUNDUP(F2924/2,0)+12500,IF(F2924&lt;=100000,ROUNDUP(F2924/4,0)+25000,50000)))),MAX(IF(F2924&lt;=0,0,IF(F2924&lt;=25000,F2924,IF(F2924&lt;=50000,ROUNDUP(F2924/2,0)+12500,IF(F2924&lt;=100000,ROUNDUP(F2924/4,0)+25000,50000)))),MIN(IF(AND(D2924="はい",C2924&gt;=2026,C2924&lt;=2027),IF(E2924&lt;=0,0,IF(E2924&lt;=30000,E2924,IF(E2924&lt;=60000,ROUNDUP(E2924/2,0)+15000,IF(E2924&lt;=120000,ROUNDUP(E2924/4,0)+30000,60000)))),IF(E2924&lt;=0,0,IF(E2924&lt;=20000,E2924,IF(E2924&lt;=40000,ROUNDUP(E2924/2,0)+10000,IF(E2924&lt;=80000,ROUNDUP(E2924/4,0)+20000,40000)))))+IF(F2924&lt;=0,0,IF(F2924&lt;=25000,F2924,IF(F2924&lt;=50000,ROUNDUP(F2924/2,0)+12500,IF(F2924&lt;=100000,ROUNDUP(F2924/4,0)+25000,50000)))),IF(AND(D2924="はい",C2924&gt;=2026,C2924&lt;=2027),60000,40000)))))</f>
        <v/>
      </c>
      <c r="P2924" s="18">
        <f>IF(G2924&lt;=0,0,IF(G2924&lt;=20000,G2924,IF(G2924&lt;=40000,ROUNDUP(G2924/2,0)+10000,IF(G2924&lt;=80000,ROUNDUP(G2924/4,0)+20000,40000))))</f>
        <v/>
      </c>
      <c r="Q2924" s="18">
        <f>IF(I2924&lt;=0,IF(H2924&lt;=0,0,IF(H2924&lt;=20000,H2924,IF(H2924&lt;=40000,ROUNDUP(H2924/2,0)+10000,IF(H2924&lt;=80000,ROUNDUP(H2924/4,0)+20000,40000)))),IF(H2924&lt;=0,IF(I2924&lt;=0,0,IF(I2924&lt;=25000,I2924,IF(I2924&lt;=50000,ROUNDUP(I2924/2,0)+12500,IF(I2924&lt;=100000,ROUNDUP(I2924/4,0)+25000,50000)))),MAX(IF(I2924&lt;=0,0,IF(I2924&lt;=25000,I2924,IF(I2924&lt;=50000,ROUNDUP(I2924/2,0)+12500,IF(I2924&lt;=100000,ROUNDUP(I2924/4,0)+25000,50000)))),MIN(IF(H2924&lt;=0,0,IF(H2924&lt;=20000,H2924,IF(H2924&lt;=40000,ROUNDUP(H2924/2,0)+10000,IF(H2924&lt;=80000,ROUNDUP(H2924/4,0)+20000,40000))))+IF(I2924&lt;=0,0,IF(I2924&lt;=25000,I2924,IF(I2924&lt;=50000,ROUNDUP(I2924/2,0)+12500,IF(I2924&lt;=100000,ROUNDUP(I2924/4,0)+25000,50000)))),40000))))</f>
        <v/>
      </c>
      <c r="R2924" s="18">
        <f>MIN(120000,O2924+P2924+Q2924)</f>
        <v/>
      </c>
      <c r="S2924" s="18">
        <f>IF(F2924&lt;=0,IF(E2924&lt;=0,0,IF(E2924&lt;=12000,E2924,IF(E2924&lt;=32000,ROUNDUP(E2924/2,0)+6000,IF(E2924&lt;=56000,ROUNDUP(E2924/4,0)+14000,28000)))),IF(E2924&lt;=0,IF(F2924&lt;=0,0,IF(F2924&lt;=15000,F2924,IF(F2924&lt;=40000,ROUNDUP(F2924/2,0)+7500,IF(F2924&lt;=70000,ROUNDUP(F2924/4,0)+17500,35000)))),MAX(IF(F2924&lt;=0,0,IF(F2924&lt;=15000,F2924,IF(F2924&lt;=40000,ROUNDUP(F2924/2,0)+7500,IF(F2924&lt;=70000,ROUNDUP(F2924/4,0)+17500,35000)))),MIN(IF(E2924&lt;=0,0,IF(E2924&lt;=12000,E2924,IF(E2924&lt;=32000,ROUNDUP(E2924/2,0)+6000,IF(E2924&lt;=56000,ROUNDUP(E2924/4,0)+14000,28000))))+IF(F2924&lt;=0,0,IF(F2924&lt;=15000,F2924,IF(F2924&lt;=40000,ROUNDUP(F2924/2,0)+7500,IF(F2924&lt;=70000,ROUNDUP(F2924/4,0)+17500,35000)))),28000))))</f>
        <v/>
      </c>
      <c r="T2924" s="18">
        <f>IF(G2924&lt;=0,0,IF(G2924&lt;=12000,G2924,IF(G2924&lt;=32000,ROUNDUP(G2924/2,0)+6000,IF(G2924&lt;=56000,ROUNDUP(G2924/4,0)+14000,28000))))</f>
        <v/>
      </c>
      <c r="U2924" s="18">
        <f>IF(I2924&lt;=0,IF(H2924&lt;=0,0,IF(H2924&lt;=12000,H2924,IF(H2924&lt;=32000,ROUNDUP(H2924/2,0)+6000,IF(H2924&lt;=56000,ROUNDUP(H2924/4,0)+14000,28000)))),IF(H2924&lt;=0,IF(I2924&lt;=0,0,IF(I2924&lt;=15000,I2924,IF(I2924&lt;=40000,ROUNDUP(I2924/2,0)+7500,IF(I2924&lt;=70000,ROUNDUP(I2924/4,0)+17500,35000)))),MAX(IF(I2924&lt;=0,0,IF(I2924&lt;=15000,I2924,IF(I2924&lt;=40000,ROUNDUP(I2924/2,0)+7500,IF(I2924&lt;=70000,ROUNDUP(I2924/4,0)+17500,35000)))),MIN(IF(H2924&lt;=0,0,IF(H2924&lt;=12000,H2924,IF(H2924&lt;=32000,ROUNDUP(H2924/2,0)+6000,IF(H2924&lt;=56000,ROUNDUP(H2924/4,0)+14000,28000))))+IF(I2924&lt;=0,0,IF(I2924&lt;=15000,I2924,IF(I2924&lt;=40000,ROUNDUP(I2924/2,0)+7500,IF(I2924&lt;=70000,ROUNDUP(I2924/4,0)+17500,35000)))),28000))))</f>
        <v/>
      </c>
      <c r="V2924" s="18">
        <f>MIN(70000,S2924+T2924+U2924)</f>
        <v/>
      </c>
      <c r="W2924" s="18">
        <f>MAX(0,ROUNDDOWN(M2924-J2924-N2924-K2924-0,-3))</f>
        <v/>
      </c>
      <c r="X2924" s="18">
        <f>MAX(0,ROUNDDOWN(M2924-J2924-N2924-K2924-R2924,-3))</f>
        <v/>
      </c>
      <c r="Y2924" s="18">
        <f>IF(W2924&lt;=0,0,ROUNDDOWN((W2924*LOOKUP(W2924,{0,1950001,3300001,6950001,9000001,18000001,40000001},{0.05,0.1,0.2,0.23,0.33,0.4,0.45})-LOOKUP(W2924,{0,1950001,3300001,6950001,9000001,18000001,40000001},{0,97500,427500,636000,1536000,2796000,4796000}))*1.021,-2))</f>
        <v/>
      </c>
      <c r="Z2924" s="18">
        <f>IF(X2924&lt;=0,0,ROUNDDOWN((X2924*LOOKUP(X2924,{0,1950001,3300001,6950001,9000001,18000001,40000001},{0.05,0.1,0.2,0.23,0.33,0.4,0.45})-LOOKUP(X2924,{0,1950001,3300001,6950001,9000001,18000001,40000001},{0,97500,427500,636000,1536000,2796000,4796000}))*1.021,-2))</f>
        <v/>
      </c>
      <c r="AA2924" s="18">
        <f>MAX(0,ROUNDDOWN(M2924-J2924-430000-L2924-0,-3))</f>
        <v/>
      </c>
      <c r="AB2924" s="18">
        <f>MAX(0,ROUNDDOWN(M2924-J2924-430000-L2924-V2924,-3))</f>
        <v/>
      </c>
      <c r="AC2924" s="18">
        <f>IF(M2924&lt;=450000,0,MAX(0,ROUNDDOWN(AA2924*0.06-MIN(50000,AA2924)*0.03,-2))+MAX(0,ROUNDDOWN(AA2924*0.04-MIN(50000,AA2924)*0.02,-2)))</f>
        <v/>
      </c>
      <c r="AD2924" s="18">
        <f>IF(M2924&lt;=450000,0,MAX(0,ROUNDDOWN(AB2924*0.06-MIN(50000,AB2924)*0.03,-2))+MAX(0,ROUNDDOWN(AB2924*0.04-MIN(50000,AB2924)*0.02,-2)))</f>
        <v/>
      </c>
      <c r="AE2924" s="18">
        <f>Y2924-Z2924</f>
        <v/>
      </c>
      <c r="AF2924" s="18">
        <f>AC2924-AD2924</f>
        <v/>
      </c>
      <c r="AG2924" s="18">
        <f>AE2924+AF2924</f>
        <v/>
      </c>
      <c r="AH2924" s="20">
        <f>IF(W2924&lt;=0,0,LOOKUP(W2924,{0,1950001,3300001,6950001,9000001,18000001,40000001},{0.05,0.1,0.2,0.23,0.33,0.4,0.45}))</f>
        <v/>
      </c>
    </row>
    <row r="2925">
      <c r="A2925" t="inlineStr">
        <is>
          <t>1万円刻み 3区分8万円ずつ</t>
        </is>
      </c>
      <c r="B2925" s="18">
        <f>'4_1万円刻み'!$A$949</f>
        <v/>
      </c>
      <c r="C2925" s="19" t="n">
        <v>2026</v>
      </c>
      <c r="D2925" t="inlineStr">
        <is>
          <t>いいえ</t>
        </is>
      </c>
      <c r="E2925" s="18" t="n">
        <v>80000</v>
      </c>
      <c r="F2925" s="18" t="n">
        <v>0</v>
      </c>
      <c r="G2925" s="18" t="n">
        <v>80000</v>
      </c>
      <c r="H2925" s="18" t="n">
        <v>80000</v>
      </c>
      <c r="I2925" s="18" t="n">
        <v>0</v>
      </c>
      <c r="J2925" s="18">
        <f>ROUND(MIN(B2925/12,650000)*12*0.0915+MIN(B2925/12,1390000)*12*(0.0504+0)+B2925*0.005,0)</f>
        <v/>
      </c>
      <c r="K2925" s="18" t="n">
        <v>0</v>
      </c>
      <c r="L2925" s="18" t="n">
        <v>0</v>
      </c>
      <c r="M2925" s="18">
        <f>ROUND(IF(C2925&gt;=2026,IF(B2925&lt;741000,0,IF(B2925&lt;2191000,B2925-740000,IF(B2925&lt;2193000,1451000,IF(B2925&lt;2196000,1453000,IF(B2925&lt;2200000,1456000,IF(B2925&lt;3600000,ROUNDDOWN(B2925/4,-3)*2.8-80000,IF(B2925&lt;6600000,ROUNDDOWN(B2925/4,-3)*3.2-440000,IF(B2925&lt;8500000,ROUNDDOWN(B2925*0.9,0)-1100000,B2925-1950000)))))))),IF(B2925&lt;651000,0,IF(B2925&lt;1900000,B2925-650000,IF(B2925&lt;3600000,ROUNDDOWN(B2925/4,-3)*2.8-80000,IF(B2925&lt;6600000,ROUNDDOWN(B2925/4,-3)*3.2-440000,IF(B2925&lt;8500000,ROUNDDOWN(B2925*0.9,0)-1100000,B2925-1950000)))))),0)</f>
        <v/>
      </c>
      <c r="N2925" s="18">
        <f>IF(M2925&gt;23500000,NA(),IF(C2925&gt;=2026,IF(M2925&lt;=4890000,1040000,IF(M2925&lt;=6550000,670000,620000)),IF(M2925&lt;=1320000,950000,IF(M2925&lt;=3360000,880000,IF(M2925&lt;=4890000,680000,IF(M2925&lt;=6550000,630000,580000))))))</f>
        <v/>
      </c>
      <c r="O2925" s="18">
        <f>IF(F2925&lt;=0,IF(AND(D2925="はい",C2925&gt;=2026,C2925&lt;=2027),IF(E2925&lt;=0,0,IF(E2925&lt;=30000,E2925,IF(E2925&lt;=60000,ROUNDUP(E2925/2,0)+15000,IF(E2925&lt;=120000,ROUNDUP(E2925/4,0)+30000,60000)))),IF(E2925&lt;=0,0,IF(E2925&lt;=20000,E2925,IF(E2925&lt;=40000,ROUNDUP(E2925/2,0)+10000,IF(E2925&lt;=80000,ROUNDUP(E2925/4,0)+20000,40000))))),IF(E2925&lt;=0,IF(F2925&lt;=0,0,IF(F2925&lt;=25000,F2925,IF(F2925&lt;=50000,ROUNDUP(F2925/2,0)+12500,IF(F2925&lt;=100000,ROUNDUP(F2925/4,0)+25000,50000)))),MAX(IF(F2925&lt;=0,0,IF(F2925&lt;=25000,F2925,IF(F2925&lt;=50000,ROUNDUP(F2925/2,0)+12500,IF(F2925&lt;=100000,ROUNDUP(F2925/4,0)+25000,50000)))),MIN(IF(AND(D2925="はい",C2925&gt;=2026,C2925&lt;=2027),IF(E2925&lt;=0,0,IF(E2925&lt;=30000,E2925,IF(E2925&lt;=60000,ROUNDUP(E2925/2,0)+15000,IF(E2925&lt;=120000,ROUNDUP(E2925/4,0)+30000,60000)))),IF(E2925&lt;=0,0,IF(E2925&lt;=20000,E2925,IF(E2925&lt;=40000,ROUNDUP(E2925/2,0)+10000,IF(E2925&lt;=80000,ROUNDUP(E2925/4,0)+20000,40000)))))+IF(F2925&lt;=0,0,IF(F2925&lt;=25000,F2925,IF(F2925&lt;=50000,ROUNDUP(F2925/2,0)+12500,IF(F2925&lt;=100000,ROUNDUP(F2925/4,0)+25000,50000)))),IF(AND(D2925="はい",C2925&gt;=2026,C2925&lt;=2027),60000,40000)))))</f>
        <v/>
      </c>
      <c r="P2925" s="18">
        <f>IF(G2925&lt;=0,0,IF(G2925&lt;=20000,G2925,IF(G2925&lt;=40000,ROUNDUP(G2925/2,0)+10000,IF(G2925&lt;=80000,ROUNDUP(G2925/4,0)+20000,40000))))</f>
        <v/>
      </c>
      <c r="Q2925" s="18">
        <f>IF(I2925&lt;=0,IF(H2925&lt;=0,0,IF(H2925&lt;=20000,H2925,IF(H2925&lt;=40000,ROUNDUP(H2925/2,0)+10000,IF(H2925&lt;=80000,ROUNDUP(H2925/4,0)+20000,40000)))),IF(H2925&lt;=0,IF(I2925&lt;=0,0,IF(I2925&lt;=25000,I2925,IF(I2925&lt;=50000,ROUNDUP(I2925/2,0)+12500,IF(I2925&lt;=100000,ROUNDUP(I2925/4,0)+25000,50000)))),MAX(IF(I2925&lt;=0,0,IF(I2925&lt;=25000,I2925,IF(I2925&lt;=50000,ROUNDUP(I2925/2,0)+12500,IF(I2925&lt;=100000,ROUNDUP(I2925/4,0)+25000,50000)))),MIN(IF(H2925&lt;=0,0,IF(H2925&lt;=20000,H2925,IF(H2925&lt;=40000,ROUNDUP(H2925/2,0)+10000,IF(H2925&lt;=80000,ROUNDUP(H2925/4,0)+20000,40000))))+IF(I2925&lt;=0,0,IF(I2925&lt;=25000,I2925,IF(I2925&lt;=50000,ROUNDUP(I2925/2,0)+12500,IF(I2925&lt;=100000,ROUNDUP(I2925/4,0)+25000,50000)))),40000))))</f>
        <v/>
      </c>
      <c r="R2925" s="18">
        <f>MIN(120000,O2925+P2925+Q2925)</f>
        <v/>
      </c>
      <c r="S2925" s="18">
        <f>IF(F2925&lt;=0,IF(E2925&lt;=0,0,IF(E2925&lt;=12000,E2925,IF(E2925&lt;=32000,ROUNDUP(E2925/2,0)+6000,IF(E2925&lt;=56000,ROUNDUP(E2925/4,0)+14000,28000)))),IF(E2925&lt;=0,IF(F2925&lt;=0,0,IF(F2925&lt;=15000,F2925,IF(F2925&lt;=40000,ROUNDUP(F2925/2,0)+7500,IF(F2925&lt;=70000,ROUNDUP(F2925/4,0)+17500,35000)))),MAX(IF(F2925&lt;=0,0,IF(F2925&lt;=15000,F2925,IF(F2925&lt;=40000,ROUNDUP(F2925/2,0)+7500,IF(F2925&lt;=70000,ROUNDUP(F2925/4,0)+17500,35000)))),MIN(IF(E2925&lt;=0,0,IF(E2925&lt;=12000,E2925,IF(E2925&lt;=32000,ROUNDUP(E2925/2,0)+6000,IF(E2925&lt;=56000,ROUNDUP(E2925/4,0)+14000,28000))))+IF(F2925&lt;=0,0,IF(F2925&lt;=15000,F2925,IF(F2925&lt;=40000,ROUNDUP(F2925/2,0)+7500,IF(F2925&lt;=70000,ROUNDUP(F2925/4,0)+17500,35000)))),28000))))</f>
        <v/>
      </c>
      <c r="T2925" s="18">
        <f>IF(G2925&lt;=0,0,IF(G2925&lt;=12000,G2925,IF(G2925&lt;=32000,ROUNDUP(G2925/2,0)+6000,IF(G2925&lt;=56000,ROUNDUP(G2925/4,0)+14000,28000))))</f>
        <v/>
      </c>
      <c r="U2925" s="18">
        <f>IF(I2925&lt;=0,IF(H2925&lt;=0,0,IF(H2925&lt;=12000,H2925,IF(H2925&lt;=32000,ROUNDUP(H2925/2,0)+6000,IF(H2925&lt;=56000,ROUNDUP(H2925/4,0)+14000,28000)))),IF(H2925&lt;=0,IF(I2925&lt;=0,0,IF(I2925&lt;=15000,I2925,IF(I2925&lt;=40000,ROUNDUP(I2925/2,0)+7500,IF(I2925&lt;=70000,ROUNDUP(I2925/4,0)+17500,35000)))),MAX(IF(I2925&lt;=0,0,IF(I2925&lt;=15000,I2925,IF(I2925&lt;=40000,ROUNDUP(I2925/2,0)+7500,IF(I2925&lt;=70000,ROUNDUP(I2925/4,0)+17500,35000)))),MIN(IF(H2925&lt;=0,0,IF(H2925&lt;=12000,H2925,IF(H2925&lt;=32000,ROUNDUP(H2925/2,0)+6000,IF(H2925&lt;=56000,ROUNDUP(H2925/4,0)+14000,28000))))+IF(I2925&lt;=0,0,IF(I2925&lt;=15000,I2925,IF(I2925&lt;=40000,ROUNDUP(I2925/2,0)+7500,IF(I2925&lt;=70000,ROUNDUP(I2925/4,0)+17500,35000)))),28000))))</f>
        <v/>
      </c>
      <c r="V2925" s="18">
        <f>MIN(70000,S2925+T2925+U2925)</f>
        <v/>
      </c>
      <c r="W2925" s="18">
        <f>MAX(0,ROUNDDOWN(M2925-J2925-N2925-K2925-0,-3))</f>
        <v/>
      </c>
      <c r="X2925" s="18">
        <f>MAX(0,ROUNDDOWN(M2925-J2925-N2925-K2925-R2925,-3))</f>
        <v/>
      </c>
      <c r="Y2925" s="18">
        <f>IF(W2925&lt;=0,0,ROUNDDOWN((W2925*LOOKUP(W2925,{0,1950001,3300001,6950001,9000001,18000001,40000001},{0.05,0.1,0.2,0.23,0.33,0.4,0.45})-LOOKUP(W2925,{0,1950001,3300001,6950001,9000001,18000001,40000001},{0,97500,427500,636000,1536000,2796000,4796000}))*1.021,-2))</f>
        <v/>
      </c>
      <c r="Z2925" s="18">
        <f>IF(X2925&lt;=0,0,ROUNDDOWN((X2925*LOOKUP(X2925,{0,1950001,3300001,6950001,9000001,18000001,40000001},{0.05,0.1,0.2,0.23,0.33,0.4,0.45})-LOOKUP(X2925,{0,1950001,3300001,6950001,9000001,18000001,40000001},{0,97500,427500,636000,1536000,2796000,4796000}))*1.021,-2))</f>
        <v/>
      </c>
      <c r="AA2925" s="18">
        <f>MAX(0,ROUNDDOWN(M2925-J2925-430000-L2925-0,-3))</f>
        <v/>
      </c>
      <c r="AB2925" s="18">
        <f>MAX(0,ROUNDDOWN(M2925-J2925-430000-L2925-V2925,-3))</f>
        <v/>
      </c>
      <c r="AC2925" s="18">
        <f>IF(M2925&lt;=450000,0,MAX(0,ROUNDDOWN(AA2925*0.06-MIN(50000,AA2925)*0.03,-2))+MAX(0,ROUNDDOWN(AA2925*0.04-MIN(50000,AA2925)*0.02,-2)))</f>
        <v/>
      </c>
      <c r="AD2925" s="18">
        <f>IF(M2925&lt;=450000,0,MAX(0,ROUNDDOWN(AB2925*0.06-MIN(50000,AB2925)*0.03,-2))+MAX(0,ROUNDDOWN(AB2925*0.04-MIN(50000,AB2925)*0.02,-2)))</f>
        <v/>
      </c>
      <c r="AE2925" s="18">
        <f>Y2925-Z2925</f>
        <v/>
      </c>
      <c r="AF2925" s="18">
        <f>AC2925-AD2925</f>
        <v/>
      </c>
      <c r="AG2925" s="18">
        <f>AE2925+AF2925</f>
        <v/>
      </c>
      <c r="AH2925" s="20">
        <f>IF(W2925&lt;=0,0,LOOKUP(W2925,{0,1950001,3300001,6950001,9000001,18000001,40000001},{0.05,0.1,0.2,0.23,0.33,0.4,0.45}))</f>
        <v/>
      </c>
    </row>
    <row r="2926">
      <c r="A2926" t="inlineStr">
        <is>
          <t>1万円刻み 一般8万円</t>
        </is>
      </c>
      <c r="B2926" s="18">
        <f>'4_1万円刻み'!$A$949</f>
        <v/>
      </c>
      <c r="C2926" s="19" t="n">
        <v>2026</v>
      </c>
      <c r="D2926" t="inlineStr">
        <is>
          <t>いいえ</t>
        </is>
      </c>
      <c r="E2926" s="18" t="n">
        <v>80000</v>
      </c>
      <c r="F2926" s="18" t="n">
        <v>0</v>
      </c>
      <c r="G2926" s="18" t="n">
        <v>0</v>
      </c>
      <c r="H2926" s="18" t="n">
        <v>0</v>
      </c>
      <c r="I2926" s="18" t="n">
        <v>0</v>
      </c>
      <c r="J2926" s="18">
        <f>ROUND(MIN(B2926/12,650000)*12*0.0915+MIN(B2926/12,1390000)*12*(0.0504+0)+B2926*0.005,0)</f>
        <v/>
      </c>
      <c r="K2926" s="18" t="n">
        <v>0</v>
      </c>
      <c r="L2926" s="18" t="n">
        <v>0</v>
      </c>
      <c r="M2926" s="18">
        <f>ROUND(IF(C2926&gt;=2026,IF(B2926&lt;741000,0,IF(B2926&lt;2191000,B2926-740000,IF(B2926&lt;2193000,1451000,IF(B2926&lt;2196000,1453000,IF(B2926&lt;2200000,1456000,IF(B2926&lt;3600000,ROUNDDOWN(B2926/4,-3)*2.8-80000,IF(B2926&lt;6600000,ROUNDDOWN(B2926/4,-3)*3.2-440000,IF(B2926&lt;8500000,ROUNDDOWN(B2926*0.9,0)-1100000,B2926-1950000)))))))),IF(B2926&lt;651000,0,IF(B2926&lt;1900000,B2926-650000,IF(B2926&lt;3600000,ROUNDDOWN(B2926/4,-3)*2.8-80000,IF(B2926&lt;6600000,ROUNDDOWN(B2926/4,-3)*3.2-440000,IF(B2926&lt;8500000,ROUNDDOWN(B2926*0.9,0)-1100000,B2926-1950000)))))),0)</f>
        <v/>
      </c>
      <c r="N2926" s="18">
        <f>IF(M2926&gt;23500000,NA(),IF(C2926&gt;=2026,IF(M2926&lt;=4890000,1040000,IF(M2926&lt;=6550000,670000,620000)),IF(M2926&lt;=1320000,950000,IF(M2926&lt;=3360000,880000,IF(M2926&lt;=4890000,680000,IF(M2926&lt;=6550000,630000,580000))))))</f>
        <v/>
      </c>
      <c r="O2926" s="18">
        <f>IF(F2926&lt;=0,IF(AND(D2926="はい",C2926&gt;=2026,C2926&lt;=2027),IF(E2926&lt;=0,0,IF(E2926&lt;=30000,E2926,IF(E2926&lt;=60000,ROUNDUP(E2926/2,0)+15000,IF(E2926&lt;=120000,ROUNDUP(E2926/4,0)+30000,60000)))),IF(E2926&lt;=0,0,IF(E2926&lt;=20000,E2926,IF(E2926&lt;=40000,ROUNDUP(E2926/2,0)+10000,IF(E2926&lt;=80000,ROUNDUP(E2926/4,0)+20000,40000))))),IF(E2926&lt;=0,IF(F2926&lt;=0,0,IF(F2926&lt;=25000,F2926,IF(F2926&lt;=50000,ROUNDUP(F2926/2,0)+12500,IF(F2926&lt;=100000,ROUNDUP(F2926/4,0)+25000,50000)))),MAX(IF(F2926&lt;=0,0,IF(F2926&lt;=25000,F2926,IF(F2926&lt;=50000,ROUNDUP(F2926/2,0)+12500,IF(F2926&lt;=100000,ROUNDUP(F2926/4,0)+25000,50000)))),MIN(IF(AND(D2926="はい",C2926&gt;=2026,C2926&lt;=2027),IF(E2926&lt;=0,0,IF(E2926&lt;=30000,E2926,IF(E2926&lt;=60000,ROUNDUP(E2926/2,0)+15000,IF(E2926&lt;=120000,ROUNDUP(E2926/4,0)+30000,60000)))),IF(E2926&lt;=0,0,IF(E2926&lt;=20000,E2926,IF(E2926&lt;=40000,ROUNDUP(E2926/2,0)+10000,IF(E2926&lt;=80000,ROUNDUP(E2926/4,0)+20000,40000)))))+IF(F2926&lt;=0,0,IF(F2926&lt;=25000,F2926,IF(F2926&lt;=50000,ROUNDUP(F2926/2,0)+12500,IF(F2926&lt;=100000,ROUNDUP(F2926/4,0)+25000,50000)))),IF(AND(D2926="はい",C2926&gt;=2026,C2926&lt;=2027),60000,40000)))))</f>
        <v/>
      </c>
      <c r="P2926" s="18">
        <f>IF(G2926&lt;=0,0,IF(G2926&lt;=20000,G2926,IF(G2926&lt;=40000,ROUNDUP(G2926/2,0)+10000,IF(G2926&lt;=80000,ROUNDUP(G2926/4,0)+20000,40000))))</f>
        <v/>
      </c>
      <c r="Q2926" s="18">
        <f>IF(I2926&lt;=0,IF(H2926&lt;=0,0,IF(H2926&lt;=20000,H2926,IF(H2926&lt;=40000,ROUNDUP(H2926/2,0)+10000,IF(H2926&lt;=80000,ROUNDUP(H2926/4,0)+20000,40000)))),IF(H2926&lt;=0,IF(I2926&lt;=0,0,IF(I2926&lt;=25000,I2926,IF(I2926&lt;=50000,ROUNDUP(I2926/2,0)+12500,IF(I2926&lt;=100000,ROUNDUP(I2926/4,0)+25000,50000)))),MAX(IF(I2926&lt;=0,0,IF(I2926&lt;=25000,I2926,IF(I2926&lt;=50000,ROUNDUP(I2926/2,0)+12500,IF(I2926&lt;=100000,ROUNDUP(I2926/4,0)+25000,50000)))),MIN(IF(H2926&lt;=0,0,IF(H2926&lt;=20000,H2926,IF(H2926&lt;=40000,ROUNDUP(H2926/2,0)+10000,IF(H2926&lt;=80000,ROUNDUP(H2926/4,0)+20000,40000))))+IF(I2926&lt;=0,0,IF(I2926&lt;=25000,I2926,IF(I2926&lt;=50000,ROUNDUP(I2926/2,0)+12500,IF(I2926&lt;=100000,ROUNDUP(I2926/4,0)+25000,50000)))),40000))))</f>
        <v/>
      </c>
      <c r="R2926" s="18">
        <f>MIN(120000,O2926+P2926+Q2926)</f>
        <v/>
      </c>
      <c r="S2926" s="18">
        <f>IF(F2926&lt;=0,IF(E2926&lt;=0,0,IF(E2926&lt;=12000,E2926,IF(E2926&lt;=32000,ROUNDUP(E2926/2,0)+6000,IF(E2926&lt;=56000,ROUNDUP(E2926/4,0)+14000,28000)))),IF(E2926&lt;=0,IF(F2926&lt;=0,0,IF(F2926&lt;=15000,F2926,IF(F2926&lt;=40000,ROUNDUP(F2926/2,0)+7500,IF(F2926&lt;=70000,ROUNDUP(F2926/4,0)+17500,35000)))),MAX(IF(F2926&lt;=0,0,IF(F2926&lt;=15000,F2926,IF(F2926&lt;=40000,ROUNDUP(F2926/2,0)+7500,IF(F2926&lt;=70000,ROUNDUP(F2926/4,0)+17500,35000)))),MIN(IF(E2926&lt;=0,0,IF(E2926&lt;=12000,E2926,IF(E2926&lt;=32000,ROUNDUP(E2926/2,0)+6000,IF(E2926&lt;=56000,ROUNDUP(E2926/4,0)+14000,28000))))+IF(F2926&lt;=0,0,IF(F2926&lt;=15000,F2926,IF(F2926&lt;=40000,ROUNDUP(F2926/2,0)+7500,IF(F2926&lt;=70000,ROUNDUP(F2926/4,0)+17500,35000)))),28000))))</f>
        <v/>
      </c>
      <c r="T2926" s="18">
        <f>IF(G2926&lt;=0,0,IF(G2926&lt;=12000,G2926,IF(G2926&lt;=32000,ROUNDUP(G2926/2,0)+6000,IF(G2926&lt;=56000,ROUNDUP(G2926/4,0)+14000,28000))))</f>
        <v/>
      </c>
      <c r="U2926" s="18">
        <f>IF(I2926&lt;=0,IF(H2926&lt;=0,0,IF(H2926&lt;=12000,H2926,IF(H2926&lt;=32000,ROUNDUP(H2926/2,0)+6000,IF(H2926&lt;=56000,ROUNDUP(H2926/4,0)+14000,28000)))),IF(H2926&lt;=0,IF(I2926&lt;=0,0,IF(I2926&lt;=15000,I2926,IF(I2926&lt;=40000,ROUNDUP(I2926/2,0)+7500,IF(I2926&lt;=70000,ROUNDUP(I2926/4,0)+17500,35000)))),MAX(IF(I2926&lt;=0,0,IF(I2926&lt;=15000,I2926,IF(I2926&lt;=40000,ROUNDUP(I2926/2,0)+7500,IF(I2926&lt;=70000,ROUNDUP(I2926/4,0)+17500,35000)))),MIN(IF(H2926&lt;=0,0,IF(H2926&lt;=12000,H2926,IF(H2926&lt;=32000,ROUNDUP(H2926/2,0)+6000,IF(H2926&lt;=56000,ROUNDUP(H2926/4,0)+14000,28000))))+IF(I2926&lt;=0,0,IF(I2926&lt;=15000,I2926,IF(I2926&lt;=40000,ROUNDUP(I2926/2,0)+7500,IF(I2926&lt;=70000,ROUNDUP(I2926/4,0)+17500,35000)))),28000))))</f>
        <v/>
      </c>
      <c r="V2926" s="18">
        <f>MIN(70000,S2926+T2926+U2926)</f>
        <v/>
      </c>
      <c r="W2926" s="18">
        <f>MAX(0,ROUNDDOWN(M2926-J2926-N2926-K2926-0,-3))</f>
        <v/>
      </c>
      <c r="X2926" s="18">
        <f>MAX(0,ROUNDDOWN(M2926-J2926-N2926-K2926-R2926,-3))</f>
        <v/>
      </c>
      <c r="Y2926" s="18">
        <f>IF(W2926&lt;=0,0,ROUNDDOWN((W2926*LOOKUP(W2926,{0,1950001,3300001,6950001,9000001,18000001,40000001},{0.05,0.1,0.2,0.23,0.33,0.4,0.45})-LOOKUP(W2926,{0,1950001,3300001,6950001,9000001,18000001,40000001},{0,97500,427500,636000,1536000,2796000,4796000}))*1.021,-2))</f>
        <v/>
      </c>
      <c r="Z2926" s="18">
        <f>IF(X2926&lt;=0,0,ROUNDDOWN((X2926*LOOKUP(X2926,{0,1950001,3300001,6950001,9000001,18000001,40000001},{0.05,0.1,0.2,0.23,0.33,0.4,0.45})-LOOKUP(X2926,{0,1950001,3300001,6950001,9000001,18000001,40000001},{0,97500,427500,636000,1536000,2796000,4796000}))*1.021,-2))</f>
        <v/>
      </c>
      <c r="AA2926" s="18">
        <f>MAX(0,ROUNDDOWN(M2926-J2926-430000-L2926-0,-3))</f>
        <v/>
      </c>
      <c r="AB2926" s="18">
        <f>MAX(0,ROUNDDOWN(M2926-J2926-430000-L2926-V2926,-3))</f>
        <v/>
      </c>
      <c r="AC2926" s="18">
        <f>IF(M2926&lt;=450000,0,MAX(0,ROUNDDOWN(AA2926*0.06-MIN(50000,AA2926)*0.03,-2))+MAX(0,ROUNDDOWN(AA2926*0.04-MIN(50000,AA2926)*0.02,-2)))</f>
        <v/>
      </c>
      <c r="AD2926" s="18">
        <f>IF(M2926&lt;=450000,0,MAX(0,ROUNDDOWN(AB2926*0.06-MIN(50000,AB2926)*0.03,-2))+MAX(0,ROUNDDOWN(AB2926*0.04-MIN(50000,AB2926)*0.02,-2)))</f>
        <v/>
      </c>
      <c r="AE2926" s="18">
        <f>Y2926-Z2926</f>
        <v/>
      </c>
      <c r="AF2926" s="18">
        <f>AC2926-AD2926</f>
        <v/>
      </c>
      <c r="AG2926" s="18">
        <f>AE2926+AF2926</f>
        <v/>
      </c>
      <c r="AH2926" s="20">
        <f>IF(W2926&lt;=0,0,LOOKUP(W2926,{0,1950001,3300001,6950001,9000001,18000001,40000001},{0.05,0.1,0.2,0.23,0.33,0.4,0.45}))</f>
        <v/>
      </c>
    </row>
    <row r="2927">
      <c r="A2927" t="inlineStr">
        <is>
          <t>1万円刻み 特例あり一般12万円</t>
        </is>
      </c>
      <c r="B2927" s="18">
        <f>'4_1万円刻み'!$A$949</f>
        <v/>
      </c>
      <c r="C2927" s="19" t="n">
        <v>2026</v>
      </c>
      <c r="D2927" t="inlineStr">
        <is>
          <t>はい</t>
        </is>
      </c>
      <c r="E2927" s="18" t="n">
        <v>120000</v>
      </c>
      <c r="F2927" s="18" t="n">
        <v>0</v>
      </c>
      <c r="G2927" s="18" t="n">
        <v>0</v>
      </c>
      <c r="H2927" s="18" t="n">
        <v>0</v>
      </c>
      <c r="I2927" s="18" t="n">
        <v>0</v>
      </c>
      <c r="J2927" s="18">
        <f>ROUND(MIN(B2927/12,650000)*12*0.0915+MIN(B2927/12,1390000)*12*(0.0504+0)+B2927*0.005,0)</f>
        <v/>
      </c>
      <c r="K2927" s="18" t="n">
        <v>0</v>
      </c>
      <c r="L2927" s="18" t="n">
        <v>0</v>
      </c>
      <c r="M2927" s="18">
        <f>ROUND(IF(C2927&gt;=2026,IF(B2927&lt;741000,0,IF(B2927&lt;2191000,B2927-740000,IF(B2927&lt;2193000,1451000,IF(B2927&lt;2196000,1453000,IF(B2927&lt;2200000,1456000,IF(B2927&lt;3600000,ROUNDDOWN(B2927/4,-3)*2.8-80000,IF(B2927&lt;6600000,ROUNDDOWN(B2927/4,-3)*3.2-440000,IF(B2927&lt;8500000,ROUNDDOWN(B2927*0.9,0)-1100000,B2927-1950000)))))))),IF(B2927&lt;651000,0,IF(B2927&lt;1900000,B2927-650000,IF(B2927&lt;3600000,ROUNDDOWN(B2927/4,-3)*2.8-80000,IF(B2927&lt;6600000,ROUNDDOWN(B2927/4,-3)*3.2-440000,IF(B2927&lt;8500000,ROUNDDOWN(B2927*0.9,0)-1100000,B2927-1950000)))))),0)</f>
        <v/>
      </c>
      <c r="N2927" s="18">
        <f>IF(M2927&gt;23500000,NA(),IF(C2927&gt;=2026,IF(M2927&lt;=4890000,1040000,IF(M2927&lt;=6550000,670000,620000)),IF(M2927&lt;=1320000,950000,IF(M2927&lt;=3360000,880000,IF(M2927&lt;=4890000,680000,IF(M2927&lt;=6550000,630000,580000))))))</f>
        <v/>
      </c>
      <c r="O2927" s="18">
        <f>IF(F2927&lt;=0,IF(AND(D2927="はい",C2927&gt;=2026,C2927&lt;=2027),IF(E2927&lt;=0,0,IF(E2927&lt;=30000,E2927,IF(E2927&lt;=60000,ROUNDUP(E2927/2,0)+15000,IF(E2927&lt;=120000,ROUNDUP(E2927/4,0)+30000,60000)))),IF(E2927&lt;=0,0,IF(E2927&lt;=20000,E2927,IF(E2927&lt;=40000,ROUNDUP(E2927/2,0)+10000,IF(E2927&lt;=80000,ROUNDUP(E2927/4,0)+20000,40000))))),IF(E2927&lt;=0,IF(F2927&lt;=0,0,IF(F2927&lt;=25000,F2927,IF(F2927&lt;=50000,ROUNDUP(F2927/2,0)+12500,IF(F2927&lt;=100000,ROUNDUP(F2927/4,0)+25000,50000)))),MAX(IF(F2927&lt;=0,0,IF(F2927&lt;=25000,F2927,IF(F2927&lt;=50000,ROUNDUP(F2927/2,0)+12500,IF(F2927&lt;=100000,ROUNDUP(F2927/4,0)+25000,50000)))),MIN(IF(AND(D2927="はい",C2927&gt;=2026,C2927&lt;=2027),IF(E2927&lt;=0,0,IF(E2927&lt;=30000,E2927,IF(E2927&lt;=60000,ROUNDUP(E2927/2,0)+15000,IF(E2927&lt;=120000,ROUNDUP(E2927/4,0)+30000,60000)))),IF(E2927&lt;=0,0,IF(E2927&lt;=20000,E2927,IF(E2927&lt;=40000,ROUNDUP(E2927/2,0)+10000,IF(E2927&lt;=80000,ROUNDUP(E2927/4,0)+20000,40000)))))+IF(F2927&lt;=0,0,IF(F2927&lt;=25000,F2927,IF(F2927&lt;=50000,ROUNDUP(F2927/2,0)+12500,IF(F2927&lt;=100000,ROUNDUP(F2927/4,0)+25000,50000)))),IF(AND(D2927="はい",C2927&gt;=2026,C2927&lt;=2027),60000,40000)))))</f>
        <v/>
      </c>
      <c r="P2927" s="18">
        <f>IF(G2927&lt;=0,0,IF(G2927&lt;=20000,G2927,IF(G2927&lt;=40000,ROUNDUP(G2927/2,0)+10000,IF(G2927&lt;=80000,ROUNDUP(G2927/4,0)+20000,40000))))</f>
        <v/>
      </c>
      <c r="Q2927" s="18">
        <f>IF(I2927&lt;=0,IF(H2927&lt;=0,0,IF(H2927&lt;=20000,H2927,IF(H2927&lt;=40000,ROUNDUP(H2927/2,0)+10000,IF(H2927&lt;=80000,ROUNDUP(H2927/4,0)+20000,40000)))),IF(H2927&lt;=0,IF(I2927&lt;=0,0,IF(I2927&lt;=25000,I2927,IF(I2927&lt;=50000,ROUNDUP(I2927/2,0)+12500,IF(I2927&lt;=100000,ROUNDUP(I2927/4,0)+25000,50000)))),MAX(IF(I2927&lt;=0,0,IF(I2927&lt;=25000,I2927,IF(I2927&lt;=50000,ROUNDUP(I2927/2,0)+12500,IF(I2927&lt;=100000,ROUNDUP(I2927/4,0)+25000,50000)))),MIN(IF(H2927&lt;=0,0,IF(H2927&lt;=20000,H2927,IF(H2927&lt;=40000,ROUNDUP(H2927/2,0)+10000,IF(H2927&lt;=80000,ROUNDUP(H2927/4,0)+20000,40000))))+IF(I2927&lt;=0,0,IF(I2927&lt;=25000,I2927,IF(I2927&lt;=50000,ROUNDUP(I2927/2,0)+12500,IF(I2927&lt;=100000,ROUNDUP(I2927/4,0)+25000,50000)))),40000))))</f>
        <v/>
      </c>
      <c r="R2927" s="18">
        <f>MIN(120000,O2927+P2927+Q2927)</f>
        <v/>
      </c>
      <c r="S2927" s="18">
        <f>IF(F2927&lt;=0,IF(E2927&lt;=0,0,IF(E2927&lt;=12000,E2927,IF(E2927&lt;=32000,ROUNDUP(E2927/2,0)+6000,IF(E2927&lt;=56000,ROUNDUP(E2927/4,0)+14000,28000)))),IF(E2927&lt;=0,IF(F2927&lt;=0,0,IF(F2927&lt;=15000,F2927,IF(F2927&lt;=40000,ROUNDUP(F2927/2,0)+7500,IF(F2927&lt;=70000,ROUNDUP(F2927/4,0)+17500,35000)))),MAX(IF(F2927&lt;=0,0,IF(F2927&lt;=15000,F2927,IF(F2927&lt;=40000,ROUNDUP(F2927/2,0)+7500,IF(F2927&lt;=70000,ROUNDUP(F2927/4,0)+17500,35000)))),MIN(IF(E2927&lt;=0,0,IF(E2927&lt;=12000,E2927,IF(E2927&lt;=32000,ROUNDUP(E2927/2,0)+6000,IF(E2927&lt;=56000,ROUNDUP(E2927/4,0)+14000,28000))))+IF(F2927&lt;=0,0,IF(F2927&lt;=15000,F2927,IF(F2927&lt;=40000,ROUNDUP(F2927/2,0)+7500,IF(F2927&lt;=70000,ROUNDUP(F2927/4,0)+17500,35000)))),28000))))</f>
        <v/>
      </c>
      <c r="T2927" s="18">
        <f>IF(G2927&lt;=0,0,IF(G2927&lt;=12000,G2927,IF(G2927&lt;=32000,ROUNDUP(G2927/2,0)+6000,IF(G2927&lt;=56000,ROUNDUP(G2927/4,0)+14000,28000))))</f>
        <v/>
      </c>
      <c r="U2927" s="18">
        <f>IF(I2927&lt;=0,IF(H2927&lt;=0,0,IF(H2927&lt;=12000,H2927,IF(H2927&lt;=32000,ROUNDUP(H2927/2,0)+6000,IF(H2927&lt;=56000,ROUNDUP(H2927/4,0)+14000,28000)))),IF(H2927&lt;=0,IF(I2927&lt;=0,0,IF(I2927&lt;=15000,I2927,IF(I2927&lt;=40000,ROUNDUP(I2927/2,0)+7500,IF(I2927&lt;=70000,ROUNDUP(I2927/4,0)+17500,35000)))),MAX(IF(I2927&lt;=0,0,IF(I2927&lt;=15000,I2927,IF(I2927&lt;=40000,ROUNDUP(I2927/2,0)+7500,IF(I2927&lt;=70000,ROUNDUP(I2927/4,0)+17500,35000)))),MIN(IF(H2927&lt;=0,0,IF(H2927&lt;=12000,H2927,IF(H2927&lt;=32000,ROUNDUP(H2927/2,0)+6000,IF(H2927&lt;=56000,ROUNDUP(H2927/4,0)+14000,28000))))+IF(I2927&lt;=0,0,IF(I2927&lt;=15000,I2927,IF(I2927&lt;=40000,ROUNDUP(I2927/2,0)+7500,IF(I2927&lt;=70000,ROUNDUP(I2927/4,0)+17500,35000)))),28000))))</f>
        <v/>
      </c>
      <c r="V2927" s="18">
        <f>MIN(70000,S2927+T2927+U2927)</f>
        <v/>
      </c>
      <c r="W2927" s="18">
        <f>MAX(0,ROUNDDOWN(M2927-J2927-N2927-K2927-0,-3))</f>
        <v/>
      </c>
      <c r="X2927" s="18">
        <f>MAX(0,ROUNDDOWN(M2927-J2927-N2927-K2927-R2927,-3))</f>
        <v/>
      </c>
      <c r="Y2927" s="18">
        <f>IF(W2927&lt;=0,0,ROUNDDOWN((W2927*LOOKUP(W2927,{0,1950001,3300001,6950001,9000001,18000001,40000001},{0.05,0.1,0.2,0.23,0.33,0.4,0.45})-LOOKUP(W2927,{0,1950001,3300001,6950001,9000001,18000001,40000001},{0,97500,427500,636000,1536000,2796000,4796000}))*1.021,-2))</f>
        <v/>
      </c>
      <c r="Z2927" s="18">
        <f>IF(X2927&lt;=0,0,ROUNDDOWN((X2927*LOOKUP(X2927,{0,1950001,3300001,6950001,9000001,18000001,40000001},{0.05,0.1,0.2,0.23,0.33,0.4,0.45})-LOOKUP(X2927,{0,1950001,3300001,6950001,9000001,18000001,40000001},{0,97500,427500,636000,1536000,2796000,4796000}))*1.021,-2))</f>
        <v/>
      </c>
      <c r="AA2927" s="18">
        <f>MAX(0,ROUNDDOWN(M2927-J2927-430000-L2927-0,-3))</f>
        <v/>
      </c>
      <c r="AB2927" s="18">
        <f>MAX(0,ROUNDDOWN(M2927-J2927-430000-L2927-V2927,-3))</f>
        <v/>
      </c>
      <c r="AC2927" s="18">
        <f>IF(M2927&lt;=450000,0,MAX(0,ROUNDDOWN(AA2927*0.06-MIN(50000,AA2927)*0.03,-2))+MAX(0,ROUNDDOWN(AA2927*0.04-MIN(50000,AA2927)*0.02,-2)))</f>
        <v/>
      </c>
      <c r="AD2927" s="18">
        <f>IF(M2927&lt;=450000,0,MAX(0,ROUNDDOWN(AB2927*0.06-MIN(50000,AB2927)*0.03,-2))+MAX(0,ROUNDDOWN(AB2927*0.04-MIN(50000,AB2927)*0.02,-2)))</f>
        <v/>
      </c>
      <c r="AE2927" s="18">
        <f>Y2927-Z2927</f>
        <v/>
      </c>
      <c r="AF2927" s="18">
        <f>AC2927-AD2927</f>
        <v/>
      </c>
      <c r="AG2927" s="18">
        <f>AE2927+AF2927</f>
        <v/>
      </c>
      <c r="AH2927" s="20">
        <f>IF(W2927&lt;=0,0,LOOKUP(W2927,{0,1950001,3300001,6950001,9000001,18000001,40000001},{0.05,0.1,0.2,0.23,0.33,0.4,0.45}))</f>
        <v/>
      </c>
    </row>
    <row r="2928">
      <c r="A2928" t="inlineStr">
        <is>
          <t>1万円刻み 3区分8万円ずつ</t>
        </is>
      </c>
      <c r="B2928" s="18">
        <f>'4_1万円刻み'!$A$950</f>
        <v/>
      </c>
      <c r="C2928" s="19" t="n">
        <v>2026</v>
      </c>
      <c r="D2928" t="inlineStr">
        <is>
          <t>いいえ</t>
        </is>
      </c>
      <c r="E2928" s="18" t="n">
        <v>80000</v>
      </c>
      <c r="F2928" s="18" t="n">
        <v>0</v>
      </c>
      <c r="G2928" s="18" t="n">
        <v>80000</v>
      </c>
      <c r="H2928" s="18" t="n">
        <v>80000</v>
      </c>
      <c r="I2928" s="18" t="n">
        <v>0</v>
      </c>
      <c r="J2928" s="18">
        <f>ROUND(MIN(B2928/12,650000)*12*0.0915+MIN(B2928/12,1390000)*12*(0.0504+0)+B2928*0.005,0)</f>
        <v/>
      </c>
      <c r="K2928" s="18" t="n">
        <v>0</v>
      </c>
      <c r="L2928" s="18" t="n">
        <v>0</v>
      </c>
      <c r="M2928" s="18">
        <f>ROUND(IF(C2928&gt;=2026,IF(B2928&lt;741000,0,IF(B2928&lt;2191000,B2928-740000,IF(B2928&lt;2193000,1451000,IF(B2928&lt;2196000,1453000,IF(B2928&lt;2200000,1456000,IF(B2928&lt;3600000,ROUNDDOWN(B2928/4,-3)*2.8-80000,IF(B2928&lt;6600000,ROUNDDOWN(B2928/4,-3)*3.2-440000,IF(B2928&lt;8500000,ROUNDDOWN(B2928*0.9,0)-1100000,B2928-1950000)))))))),IF(B2928&lt;651000,0,IF(B2928&lt;1900000,B2928-650000,IF(B2928&lt;3600000,ROUNDDOWN(B2928/4,-3)*2.8-80000,IF(B2928&lt;6600000,ROUNDDOWN(B2928/4,-3)*3.2-440000,IF(B2928&lt;8500000,ROUNDDOWN(B2928*0.9,0)-1100000,B2928-1950000)))))),0)</f>
        <v/>
      </c>
      <c r="N2928" s="18">
        <f>IF(M2928&gt;23500000,NA(),IF(C2928&gt;=2026,IF(M2928&lt;=4890000,1040000,IF(M2928&lt;=6550000,670000,620000)),IF(M2928&lt;=1320000,950000,IF(M2928&lt;=3360000,880000,IF(M2928&lt;=4890000,680000,IF(M2928&lt;=6550000,630000,580000))))))</f>
        <v/>
      </c>
      <c r="O2928" s="18">
        <f>IF(F2928&lt;=0,IF(AND(D2928="はい",C2928&gt;=2026,C2928&lt;=2027),IF(E2928&lt;=0,0,IF(E2928&lt;=30000,E2928,IF(E2928&lt;=60000,ROUNDUP(E2928/2,0)+15000,IF(E2928&lt;=120000,ROUNDUP(E2928/4,0)+30000,60000)))),IF(E2928&lt;=0,0,IF(E2928&lt;=20000,E2928,IF(E2928&lt;=40000,ROUNDUP(E2928/2,0)+10000,IF(E2928&lt;=80000,ROUNDUP(E2928/4,0)+20000,40000))))),IF(E2928&lt;=0,IF(F2928&lt;=0,0,IF(F2928&lt;=25000,F2928,IF(F2928&lt;=50000,ROUNDUP(F2928/2,0)+12500,IF(F2928&lt;=100000,ROUNDUP(F2928/4,0)+25000,50000)))),MAX(IF(F2928&lt;=0,0,IF(F2928&lt;=25000,F2928,IF(F2928&lt;=50000,ROUNDUP(F2928/2,0)+12500,IF(F2928&lt;=100000,ROUNDUP(F2928/4,0)+25000,50000)))),MIN(IF(AND(D2928="はい",C2928&gt;=2026,C2928&lt;=2027),IF(E2928&lt;=0,0,IF(E2928&lt;=30000,E2928,IF(E2928&lt;=60000,ROUNDUP(E2928/2,0)+15000,IF(E2928&lt;=120000,ROUNDUP(E2928/4,0)+30000,60000)))),IF(E2928&lt;=0,0,IF(E2928&lt;=20000,E2928,IF(E2928&lt;=40000,ROUNDUP(E2928/2,0)+10000,IF(E2928&lt;=80000,ROUNDUP(E2928/4,0)+20000,40000)))))+IF(F2928&lt;=0,0,IF(F2928&lt;=25000,F2928,IF(F2928&lt;=50000,ROUNDUP(F2928/2,0)+12500,IF(F2928&lt;=100000,ROUNDUP(F2928/4,0)+25000,50000)))),IF(AND(D2928="はい",C2928&gt;=2026,C2928&lt;=2027),60000,40000)))))</f>
        <v/>
      </c>
      <c r="P2928" s="18">
        <f>IF(G2928&lt;=0,0,IF(G2928&lt;=20000,G2928,IF(G2928&lt;=40000,ROUNDUP(G2928/2,0)+10000,IF(G2928&lt;=80000,ROUNDUP(G2928/4,0)+20000,40000))))</f>
        <v/>
      </c>
      <c r="Q2928" s="18">
        <f>IF(I2928&lt;=0,IF(H2928&lt;=0,0,IF(H2928&lt;=20000,H2928,IF(H2928&lt;=40000,ROUNDUP(H2928/2,0)+10000,IF(H2928&lt;=80000,ROUNDUP(H2928/4,0)+20000,40000)))),IF(H2928&lt;=0,IF(I2928&lt;=0,0,IF(I2928&lt;=25000,I2928,IF(I2928&lt;=50000,ROUNDUP(I2928/2,0)+12500,IF(I2928&lt;=100000,ROUNDUP(I2928/4,0)+25000,50000)))),MAX(IF(I2928&lt;=0,0,IF(I2928&lt;=25000,I2928,IF(I2928&lt;=50000,ROUNDUP(I2928/2,0)+12500,IF(I2928&lt;=100000,ROUNDUP(I2928/4,0)+25000,50000)))),MIN(IF(H2928&lt;=0,0,IF(H2928&lt;=20000,H2928,IF(H2928&lt;=40000,ROUNDUP(H2928/2,0)+10000,IF(H2928&lt;=80000,ROUNDUP(H2928/4,0)+20000,40000))))+IF(I2928&lt;=0,0,IF(I2928&lt;=25000,I2928,IF(I2928&lt;=50000,ROUNDUP(I2928/2,0)+12500,IF(I2928&lt;=100000,ROUNDUP(I2928/4,0)+25000,50000)))),40000))))</f>
        <v/>
      </c>
      <c r="R2928" s="18">
        <f>MIN(120000,O2928+P2928+Q2928)</f>
        <v/>
      </c>
      <c r="S2928" s="18">
        <f>IF(F2928&lt;=0,IF(E2928&lt;=0,0,IF(E2928&lt;=12000,E2928,IF(E2928&lt;=32000,ROUNDUP(E2928/2,0)+6000,IF(E2928&lt;=56000,ROUNDUP(E2928/4,0)+14000,28000)))),IF(E2928&lt;=0,IF(F2928&lt;=0,0,IF(F2928&lt;=15000,F2928,IF(F2928&lt;=40000,ROUNDUP(F2928/2,0)+7500,IF(F2928&lt;=70000,ROUNDUP(F2928/4,0)+17500,35000)))),MAX(IF(F2928&lt;=0,0,IF(F2928&lt;=15000,F2928,IF(F2928&lt;=40000,ROUNDUP(F2928/2,0)+7500,IF(F2928&lt;=70000,ROUNDUP(F2928/4,0)+17500,35000)))),MIN(IF(E2928&lt;=0,0,IF(E2928&lt;=12000,E2928,IF(E2928&lt;=32000,ROUNDUP(E2928/2,0)+6000,IF(E2928&lt;=56000,ROUNDUP(E2928/4,0)+14000,28000))))+IF(F2928&lt;=0,0,IF(F2928&lt;=15000,F2928,IF(F2928&lt;=40000,ROUNDUP(F2928/2,0)+7500,IF(F2928&lt;=70000,ROUNDUP(F2928/4,0)+17500,35000)))),28000))))</f>
        <v/>
      </c>
      <c r="T2928" s="18">
        <f>IF(G2928&lt;=0,0,IF(G2928&lt;=12000,G2928,IF(G2928&lt;=32000,ROUNDUP(G2928/2,0)+6000,IF(G2928&lt;=56000,ROUNDUP(G2928/4,0)+14000,28000))))</f>
        <v/>
      </c>
      <c r="U2928" s="18">
        <f>IF(I2928&lt;=0,IF(H2928&lt;=0,0,IF(H2928&lt;=12000,H2928,IF(H2928&lt;=32000,ROUNDUP(H2928/2,0)+6000,IF(H2928&lt;=56000,ROUNDUP(H2928/4,0)+14000,28000)))),IF(H2928&lt;=0,IF(I2928&lt;=0,0,IF(I2928&lt;=15000,I2928,IF(I2928&lt;=40000,ROUNDUP(I2928/2,0)+7500,IF(I2928&lt;=70000,ROUNDUP(I2928/4,0)+17500,35000)))),MAX(IF(I2928&lt;=0,0,IF(I2928&lt;=15000,I2928,IF(I2928&lt;=40000,ROUNDUP(I2928/2,0)+7500,IF(I2928&lt;=70000,ROUNDUP(I2928/4,0)+17500,35000)))),MIN(IF(H2928&lt;=0,0,IF(H2928&lt;=12000,H2928,IF(H2928&lt;=32000,ROUNDUP(H2928/2,0)+6000,IF(H2928&lt;=56000,ROUNDUP(H2928/4,0)+14000,28000))))+IF(I2928&lt;=0,0,IF(I2928&lt;=15000,I2928,IF(I2928&lt;=40000,ROUNDUP(I2928/2,0)+7500,IF(I2928&lt;=70000,ROUNDUP(I2928/4,0)+17500,35000)))),28000))))</f>
        <v/>
      </c>
      <c r="V2928" s="18">
        <f>MIN(70000,S2928+T2928+U2928)</f>
        <v/>
      </c>
      <c r="W2928" s="18">
        <f>MAX(0,ROUNDDOWN(M2928-J2928-N2928-K2928-0,-3))</f>
        <v/>
      </c>
      <c r="X2928" s="18">
        <f>MAX(0,ROUNDDOWN(M2928-J2928-N2928-K2928-R2928,-3))</f>
        <v/>
      </c>
      <c r="Y2928" s="18">
        <f>IF(W2928&lt;=0,0,ROUNDDOWN((W2928*LOOKUP(W2928,{0,1950001,3300001,6950001,9000001,18000001,40000001},{0.05,0.1,0.2,0.23,0.33,0.4,0.45})-LOOKUP(W2928,{0,1950001,3300001,6950001,9000001,18000001,40000001},{0,97500,427500,636000,1536000,2796000,4796000}))*1.021,-2))</f>
        <v/>
      </c>
      <c r="Z2928" s="18">
        <f>IF(X2928&lt;=0,0,ROUNDDOWN((X2928*LOOKUP(X2928,{0,1950001,3300001,6950001,9000001,18000001,40000001},{0.05,0.1,0.2,0.23,0.33,0.4,0.45})-LOOKUP(X2928,{0,1950001,3300001,6950001,9000001,18000001,40000001},{0,97500,427500,636000,1536000,2796000,4796000}))*1.021,-2))</f>
        <v/>
      </c>
      <c r="AA2928" s="18">
        <f>MAX(0,ROUNDDOWN(M2928-J2928-430000-L2928-0,-3))</f>
        <v/>
      </c>
      <c r="AB2928" s="18">
        <f>MAX(0,ROUNDDOWN(M2928-J2928-430000-L2928-V2928,-3))</f>
        <v/>
      </c>
      <c r="AC2928" s="18">
        <f>IF(M2928&lt;=450000,0,MAX(0,ROUNDDOWN(AA2928*0.06-MIN(50000,AA2928)*0.03,-2))+MAX(0,ROUNDDOWN(AA2928*0.04-MIN(50000,AA2928)*0.02,-2)))</f>
        <v/>
      </c>
      <c r="AD2928" s="18">
        <f>IF(M2928&lt;=450000,0,MAX(0,ROUNDDOWN(AB2928*0.06-MIN(50000,AB2928)*0.03,-2))+MAX(0,ROUNDDOWN(AB2928*0.04-MIN(50000,AB2928)*0.02,-2)))</f>
        <v/>
      </c>
      <c r="AE2928" s="18">
        <f>Y2928-Z2928</f>
        <v/>
      </c>
      <c r="AF2928" s="18">
        <f>AC2928-AD2928</f>
        <v/>
      </c>
      <c r="AG2928" s="18">
        <f>AE2928+AF2928</f>
        <v/>
      </c>
      <c r="AH2928" s="20">
        <f>IF(W2928&lt;=0,0,LOOKUP(W2928,{0,1950001,3300001,6950001,9000001,18000001,40000001},{0.05,0.1,0.2,0.23,0.33,0.4,0.45}))</f>
        <v/>
      </c>
    </row>
    <row r="2929">
      <c r="A2929" t="inlineStr">
        <is>
          <t>1万円刻み 一般8万円</t>
        </is>
      </c>
      <c r="B2929" s="18">
        <f>'4_1万円刻み'!$A$950</f>
        <v/>
      </c>
      <c r="C2929" s="19" t="n">
        <v>2026</v>
      </c>
      <c r="D2929" t="inlineStr">
        <is>
          <t>いいえ</t>
        </is>
      </c>
      <c r="E2929" s="18" t="n">
        <v>80000</v>
      </c>
      <c r="F2929" s="18" t="n">
        <v>0</v>
      </c>
      <c r="G2929" s="18" t="n">
        <v>0</v>
      </c>
      <c r="H2929" s="18" t="n">
        <v>0</v>
      </c>
      <c r="I2929" s="18" t="n">
        <v>0</v>
      </c>
      <c r="J2929" s="18">
        <f>ROUND(MIN(B2929/12,650000)*12*0.0915+MIN(B2929/12,1390000)*12*(0.0504+0)+B2929*0.005,0)</f>
        <v/>
      </c>
      <c r="K2929" s="18" t="n">
        <v>0</v>
      </c>
      <c r="L2929" s="18" t="n">
        <v>0</v>
      </c>
      <c r="M2929" s="18">
        <f>ROUND(IF(C2929&gt;=2026,IF(B2929&lt;741000,0,IF(B2929&lt;2191000,B2929-740000,IF(B2929&lt;2193000,1451000,IF(B2929&lt;2196000,1453000,IF(B2929&lt;2200000,1456000,IF(B2929&lt;3600000,ROUNDDOWN(B2929/4,-3)*2.8-80000,IF(B2929&lt;6600000,ROUNDDOWN(B2929/4,-3)*3.2-440000,IF(B2929&lt;8500000,ROUNDDOWN(B2929*0.9,0)-1100000,B2929-1950000)))))))),IF(B2929&lt;651000,0,IF(B2929&lt;1900000,B2929-650000,IF(B2929&lt;3600000,ROUNDDOWN(B2929/4,-3)*2.8-80000,IF(B2929&lt;6600000,ROUNDDOWN(B2929/4,-3)*3.2-440000,IF(B2929&lt;8500000,ROUNDDOWN(B2929*0.9,0)-1100000,B2929-1950000)))))),0)</f>
        <v/>
      </c>
      <c r="N2929" s="18">
        <f>IF(M2929&gt;23500000,NA(),IF(C2929&gt;=2026,IF(M2929&lt;=4890000,1040000,IF(M2929&lt;=6550000,670000,620000)),IF(M2929&lt;=1320000,950000,IF(M2929&lt;=3360000,880000,IF(M2929&lt;=4890000,680000,IF(M2929&lt;=6550000,630000,580000))))))</f>
        <v/>
      </c>
      <c r="O2929" s="18">
        <f>IF(F2929&lt;=0,IF(AND(D2929="はい",C2929&gt;=2026,C2929&lt;=2027),IF(E2929&lt;=0,0,IF(E2929&lt;=30000,E2929,IF(E2929&lt;=60000,ROUNDUP(E2929/2,0)+15000,IF(E2929&lt;=120000,ROUNDUP(E2929/4,0)+30000,60000)))),IF(E2929&lt;=0,0,IF(E2929&lt;=20000,E2929,IF(E2929&lt;=40000,ROUNDUP(E2929/2,0)+10000,IF(E2929&lt;=80000,ROUNDUP(E2929/4,0)+20000,40000))))),IF(E2929&lt;=0,IF(F2929&lt;=0,0,IF(F2929&lt;=25000,F2929,IF(F2929&lt;=50000,ROUNDUP(F2929/2,0)+12500,IF(F2929&lt;=100000,ROUNDUP(F2929/4,0)+25000,50000)))),MAX(IF(F2929&lt;=0,0,IF(F2929&lt;=25000,F2929,IF(F2929&lt;=50000,ROUNDUP(F2929/2,0)+12500,IF(F2929&lt;=100000,ROUNDUP(F2929/4,0)+25000,50000)))),MIN(IF(AND(D2929="はい",C2929&gt;=2026,C2929&lt;=2027),IF(E2929&lt;=0,0,IF(E2929&lt;=30000,E2929,IF(E2929&lt;=60000,ROUNDUP(E2929/2,0)+15000,IF(E2929&lt;=120000,ROUNDUP(E2929/4,0)+30000,60000)))),IF(E2929&lt;=0,0,IF(E2929&lt;=20000,E2929,IF(E2929&lt;=40000,ROUNDUP(E2929/2,0)+10000,IF(E2929&lt;=80000,ROUNDUP(E2929/4,0)+20000,40000)))))+IF(F2929&lt;=0,0,IF(F2929&lt;=25000,F2929,IF(F2929&lt;=50000,ROUNDUP(F2929/2,0)+12500,IF(F2929&lt;=100000,ROUNDUP(F2929/4,0)+25000,50000)))),IF(AND(D2929="はい",C2929&gt;=2026,C2929&lt;=2027),60000,40000)))))</f>
        <v/>
      </c>
      <c r="P2929" s="18">
        <f>IF(G2929&lt;=0,0,IF(G2929&lt;=20000,G2929,IF(G2929&lt;=40000,ROUNDUP(G2929/2,0)+10000,IF(G2929&lt;=80000,ROUNDUP(G2929/4,0)+20000,40000))))</f>
        <v/>
      </c>
      <c r="Q2929" s="18">
        <f>IF(I2929&lt;=0,IF(H2929&lt;=0,0,IF(H2929&lt;=20000,H2929,IF(H2929&lt;=40000,ROUNDUP(H2929/2,0)+10000,IF(H2929&lt;=80000,ROUNDUP(H2929/4,0)+20000,40000)))),IF(H2929&lt;=0,IF(I2929&lt;=0,0,IF(I2929&lt;=25000,I2929,IF(I2929&lt;=50000,ROUNDUP(I2929/2,0)+12500,IF(I2929&lt;=100000,ROUNDUP(I2929/4,0)+25000,50000)))),MAX(IF(I2929&lt;=0,0,IF(I2929&lt;=25000,I2929,IF(I2929&lt;=50000,ROUNDUP(I2929/2,0)+12500,IF(I2929&lt;=100000,ROUNDUP(I2929/4,0)+25000,50000)))),MIN(IF(H2929&lt;=0,0,IF(H2929&lt;=20000,H2929,IF(H2929&lt;=40000,ROUNDUP(H2929/2,0)+10000,IF(H2929&lt;=80000,ROUNDUP(H2929/4,0)+20000,40000))))+IF(I2929&lt;=0,0,IF(I2929&lt;=25000,I2929,IF(I2929&lt;=50000,ROUNDUP(I2929/2,0)+12500,IF(I2929&lt;=100000,ROUNDUP(I2929/4,0)+25000,50000)))),40000))))</f>
        <v/>
      </c>
      <c r="R2929" s="18">
        <f>MIN(120000,O2929+P2929+Q2929)</f>
        <v/>
      </c>
      <c r="S2929" s="18">
        <f>IF(F2929&lt;=0,IF(E2929&lt;=0,0,IF(E2929&lt;=12000,E2929,IF(E2929&lt;=32000,ROUNDUP(E2929/2,0)+6000,IF(E2929&lt;=56000,ROUNDUP(E2929/4,0)+14000,28000)))),IF(E2929&lt;=0,IF(F2929&lt;=0,0,IF(F2929&lt;=15000,F2929,IF(F2929&lt;=40000,ROUNDUP(F2929/2,0)+7500,IF(F2929&lt;=70000,ROUNDUP(F2929/4,0)+17500,35000)))),MAX(IF(F2929&lt;=0,0,IF(F2929&lt;=15000,F2929,IF(F2929&lt;=40000,ROUNDUP(F2929/2,0)+7500,IF(F2929&lt;=70000,ROUNDUP(F2929/4,0)+17500,35000)))),MIN(IF(E2929&lt;=0,0,IF(E2929&lt;=12000,E2929,IF(E2929&lt;=32000,ROUNDUP(E2929/2,0)+6000,IF(E2929&lt;=56000,ROUNDUP(E2929/4,0)+14000,28000))))+IF(F2929&lt;=0,0,IF(F2929&lt;=15000,F2929,IF(F2929&lt;=40000,ROUNDUP(F2929/2,0)+7500,IF(F2929&lt;=70000,ROUNDUP(F2929/4,0)+17500,35000)))),28000))))</f>
        <v/>
      </c>
      <c r="T2929" s="18">
        <f>IF(G2929&lt;=0,0,IF(G2929&lt;=12000,G2929,IF(G2929&lt;=32000,ROUNDUP(G2929/2,0)+6000,IF(G2929&lt;=56000,ROUNDUP(G2929/4,0)+14000,28000))))</f>
        <v/>
      </c>
      <c r="U2929" s="18">
        <f>IF(I2929&lt;=0,IF(H2929&lt;=0,0,IF(H2929&lt;=12000,H2929,IF(H2929&lt;=32000,ROUNDUP(H2929/2,0)+6000,IF(H2929&lt;=56000,ROUNDUP(H2929/4,0)+14000,28000)))),IF(H2929&lt;=0,IF(I2929&lt;=0,0,IF(I2929&lt;=15000,I2929,IF(I2929&lt;=40000,ROUNDUP(I2929/2,0)+7500,IF(I2929&lt;=70000,ROUNDUP(I2929/4,0)+17500,35000)))),MAX(IF(I2929&lt;=0,0,IF(I2929&lt;=15000,I2929,IF(I2929&lt;=40000,ROUNDUP(I2929/2,0)+7500,IF(I2929&lt;=70000,ROUNDUP(I2929/4,0)+17500,35000)))),MIN(IF(H2929&lt;=0,0,IF(H2929&lt;=12000,H2929,IF(H2929&lt;=32000,ROUNDUP(H2929/2,0)+6000,IF(H2929&lt;=56000,ROUNDUP(H2929/4,0)+14000,28000))))+IF(I2929&lt;=0,0,IF(I2929&lt;=15000,I2929,IF(I2929&lt;=40000,ROUNDUP(I2929/2,0)+7500,IF(I2929&lt;=70000,ROUNDUP(I2929/4,0)+17500,35000)))),28000))))</f>
        <v/>
      </c>
      <c r="V2929" s="18">
        <f>MIN(70000,S2929+T2929+U2929)</f>
        <v/>
      </c>
      <c r="W2929" s="18">
        <f>MAX(0,ROUNDDOWN(M2929-J2929-N2929-K2929-0,-3))</f>
        <v/>
      </c>
      <c r="X2929" s="18">
        <f>MAX(0,ROUNDDOWN(M2929-J2929-N2929-K2929-R2929,-3))</f>
        <v/>
      </c>
      <c r="Y2929" s="18">
        <f>IF(W2929&lt;=0,0,ROUNDDOWN((W2929*LOOKUP(W2929,{0,1950001,3300001,6950001,9000001,18000001,40000001},{0.05,0.1,0.2,0.23,0.33,0.4,0.45})-LOOKUP(W2929,{0,1950001,3300001,6950001,9000001,18000001,40000001},{0,97500,427500,636000,1536000,2796000,4796000}))*1.021,-2))</f>
        <v/>
      </c>
      <c r="Z2929" s="18">
        <f>IF(X2929&lt;=0,0,ROUNDDOWN((X2929*LOOKUP(X2929,{0,1950001,3300001,6950001,9000001,18000001,40000001},{0.05,0.1,0.2,0.23,0.33,0.4,0.45})-LOOKUP(X2929,{0,1950001,3300001,6950001,9000001,18000001,40000001},{0,97500,427500,636000,1536000,2796000,4796000}))*1.021,-2))</f>
        <v/>
      </c>
      <c r="AA2929" s="18">
        <f>MAX(0,ROUNDDOWN(M2929-J2929-430000-L2929-0,-3))</f>
        <v/>
      </c>
      <c r="AB2929" s="18">
        <f>MAX(0,ROUNDDOWN(M2929-J2929-430000-L2929-V2929,-3))</f>
        <v/>
      </c>
      <c r="AC2929" s="18">
        <f>IF(M2929&lt;=450000,0,MAX(0,ROUNDDOWN(AA2929*0.06-MIN(50000,AA2929)*0.03,-2))+MAX(0,ROUNDDOWN(AA2929*0.04-MIN(50000,AA2929)*0.02,-2)))</f>
        <v/>
      </c>
      <c r="AD2929" s="18">
        <f>IF(M2929&lt;=450000,0,MAX(0,ROUNDDOWN(AB2929*0.06-MIN(50000,AB2929)*0.03,-2))+MAX(0,ROUNDDOWN(AB2929*0.04-MIN(50000,AB2929)*0.02,-2)))</f>
        <v/>
      </c>
      <c r="AE2929" s="18">
        <f>Y2929-Z2929</f>
        <v/>
      </c>
      <c r="AF2929" s="18">
        <f>AC2929-AD2929</f>
        <v/>
      </c>
      <c r="AG2929" s="18">
        <f>AE2929+AF2929</f>
        <v/>
      </c>
      <c r="AH2929" s="20">
        <f>IF(W2929&lt;=0,0,LOOKUP(W2929,{0,1950001,3300001,6950001,9000001,18000001,40000001},{0.05,0.1,0.2,0.23,0.33,0.4,0.45}))</f>
        <v/>
      </c>
    </row>
    <row r="2930">
      <c r="A2930" t="inlineStr">
        <is>
          <t>1万円刻み 特例あり一般12万円</t>
        </is>
      </c>
      <c r="B2930" s="18">
        <f>'4_1万円刻み'!$A$950</f>
        <v/>
      </c>
      <c r="C2930" s="19" t="n">
        <v>2026</v>
      </c>
      <c r="D2930" t="inlineStr">
        <is>
          <t>はい</t>
        </is>
      </c>
      <c r="E2930" s="18" t="n">
        <v>120000</v>
      </c>
      <c r="F2930" s="18" t="n">
        <v>0</v>
      </c>
      <c r="G2930" s="18" t="n">
        <v>0</v>
      </c>
      <c r="H2930" s="18" t="n">
        <v>0</v>
      </c>
      <c r="I2930" s="18" t="n">
        <v>0</v>
      </c>
      <c r="J2930" s="18">
        <f>ROUND(MIN(B2930/12,650000)*12*0.0915+MIN(B2930/12,1390000)*12*(0.0504+0)+B2930*0.005,0)</f>
        <v/>
      </c>
      <c r="K2930" s="18" t="n">
        <v>0</v>
      </c>
      <c r="L2930" s="18" t="n">
        <v>0</v>
      </c>
      <c r="M2930" s="18">
        <f>ROUND(IF(C2930&gt;=2026,IF(B2930&lt;741000,0,IF(B2930&lt;2191000,B2930-740000,IF(B2930&lt;2193000,1451000,IF(B2930&lt;2196000,1453000,IF(B2930&lt;2200000,1456000,IF(B2930&lt;3600000,ROUNDDOWN(B2930/4,-3)*2.8-80000,IF(B2930&lt;6600000,ROUNDDOWN(B2930/4,-3)*3.2-440000,IF(B2930&lt;8500000,ROUNDDOWN(B2930*0.9,0)-1100000,B2930-1950000)))))))),IF(B2930&lt;651000,0,IF(B2930&lt;1900000,B2930-650000,IF(B2930&lt;3600000,ROUNDDOWN(B2930/4,-3)*2.8-80000,IF(B2930&lt;6600000,ROUNDDOWN(B2930/4,-3)*3.2-440000,IF(B2930&lt;8500000,ROUNDDOWN(B2930*0.9,0)-1100000,B2930-1950000)))))),0)</f>
        <v/>
      </c>
      <c r="N2930" s="18">
        <f>IF(M2930&gt;23500000,NA(),IF(C2930&gt;=2026,IF(M2930&lt;=4890000,1040000,IF(M2930&lt;=6550000,670000,620000)),IF(M2930&lt;=1320000,950000,IF(M2930&lt;=3360000,880000,IF(M2930&lt;=4890000,680000,IF(M2930&lt;=6550000,630000,580000))))))</f>
        <v/>
      </c>
      <c r="O2930" s="18">
        <f>IF(F2930&lt;=0,IF(AND(D2930="はい",C2930&gt;=2026,C2930&lt;=2027),IF(E2930&lt;=0,0,IF(E2930&lt;=30000,E2930,IF(E2930&lt;=60000,ROUNDUP(E2930/2,0)+15000,IF(E2930&lt;=120000,ROUNDUP(E2930/4,0)+30000,60000)))),IF(E2930&lt;=0,0,IF(E2930&lt;=20000,E2930,IF(E2930&lt;=40000,ROUNDUP(E2930/2,0)+10000,IF(E2930&lt;=80000,ROUNDUP(E2930/4,0)+20000,40000))))),IF(E2930&lt;=0,IF(F2930&lt;=0,0,IF(F2930&lt;=25000,F2930,IF(F2930&lt;=50000,ROUNDUP(F2930/2,0)+12500,IF(F2930&lt;=100000,ROUNDUP(F2930/4,0)+25000,50000)))),MAX(IF(F2930&lt;=0,0,IF(F2930&lt;=25000,F2930,IF(F2930&lt;=50000,ROUNDUP(F2930/2,0)+12500,IF(F2930&lt;=100000,ROUNDUP(F2930/4,0)+25000,50000)))),MIN(IF(AND(D2930="はい",C2930&gt;=2026,C2930&lt;=2027),IF(E2930&lt;=0,0,IF(E2930&lt;=30000,E2930,IF(E2930&lt;=60000,ROUNDUP(E2930/2,0)+15000,IF(E2930&lt;=120000,ROUNDUP(E2930/4,0)+30000,60000)))),IF(E2930&lt;=0,0,IF(E2930&lt;=20000,E2930,IF(E2930&lt;=40000,ROUNDUP(E2930/2,0)+10000,IF(E2930&lt;=80000,ROUNDUP(E2930/4,0)+20000,40000)))))+IF(F2930&lt;=0,0,IF(F2930&lt;=25000,F2930,IF(F2930&lt;=50000,ROUNDUP(F2930/2,0)+12500,IF(F2930&lt;=100000,ROUNDUP(F2930/4,0)+25000,50000)))),IF(AND(D2930="はい",C2930&gt;=2026,C2930&lt;=2027),60000,40000)))))</f>
        <v/>
      </c>
      <c r="P2930" s="18">
        <f>IF(G2930&lt;=0,0,IF(G2930&lt;=20000,G2930,IF(G2930&lt;=40000,ROUNDUP(G2930/2,0)+10000,IF(G2930&lt;=80000,ROUNDUP(G2930/4,0)+20000,40000))))</f>
        <v/>
      </c>
      <c r="Q2930" s="18">
        <f>IF(I2930&lt;=0,IF(H2930&lt;=0,0,IF(H2930&lt;=20000,H2930,IF(H2930&lt;=40000,ROUNDUP(H2930/2,0)+10000,IF(H2930&lt;=80000,ROUNDUP(H2930/4,0)+20000,40000)))),IF(H2930&lt;=0,IF(I2930&lt;=0,0,IF(I2930&lt;=25000,I2930,IF(I2930&lt;=50000,ROUNDUP(I2930/2,0)+12500,IF(I2930&lt;=100000,ROUNDUP(I2930/4,0)+25000,50000)))),MAX(IF(I2930&lt;=0,0,IF(I2930&lt;=25000,I2930,IF(I2930&lt;=50000,ROUNDUP(I2930/2,0)+12500,IF(I2930&lt;=100000,ROUNDUP(I2930/4,0)+25000,50000)))),MIN(IF(H2930&lt;=0,0,IF(H2930&lt;=20000,H2930,IF(H2930&lt;=40000,ROUNDUP(H2930/2,0)+10000,IF(H2930&lt;=80000,ROUNDUP(H2930/4,0)+20000,40000))))+IF(I2930&lt;=0,0,IF(I2930&lt;=25000,I2930,IF(I2930&lt;=50000,ROUNDUP(I2930/2,0)+12500,IF(I2930&lt;=100000,ROUNDUP(I2930/4,0)+25000,50000)))),40000))))</f>
        <v/>
      </c>
      <c r="R2930" s="18">
        <f>MIN(120000,O2930+P2930+Q2930)</f>
        <v/>
      </c>
      <c r="S2930" s="18">
        <f>IF(F2930&lt;=0,IF(E2930&lt;=0,0,IF(E2930&lt;=12000,E2930,IF(E2930&lt;=32000,ROUNDUP(E2930/2,0)+6000,IF(E2930&lt;=56000,ROUNDUP(E2930/4,0)+14000,28000)))),IF(E2930&lt;=0,IF(F2930&lt;=0,0,IF(F2930&lt;=15000,F2930,IF(F2930&lt;=40000,ROUNDUP(F2930/2,0)+7500,IF(F2930&lt;=70000,ROUNDUP(F2930/4,0)+17500,35000)))),MAX(IF(F2930&lt;=0,0,IF(F2930&lt;=15000,F2930,IF(F2930&lt;=40000,ROUNDUP(F2930/2,0)+7500,IF(F2930&lt;=70000,ROUNDUP(F2930/4,0)+17500,35000)))),MIN(IF(E2930&lt;=0,0,IF(E2930&lt;=12000,E2930,IF(E2930&lt;=32000,ROUNDUP(E2930/2,0)+6000,IF(E2930&lt;=56000,ROUNDUP(E2930/4,0)+14000,28000))))+IF(F2930&lt;=0,0,IF(F2930&lt;=15000,F2930,IF(F2930&lt;=40000,ROUNDUP(F2930/2,0)+7500,IF(F2930&lt;=70000,ROUNDUP(F2930/4,0)+17500,35000)))),28000))))</f>
        <v/>
      </c>
      <c r="T2930" s="18">
        <f>IF(G2930&lt;=0,0,IF(G2930&lt;=12000,G2930,IF(G2930&lt;=32000,ROUNDUP(G2930/2,0)+6000,IF(G2930&lt;=56000,ROUNDUP(G2930/4,0)+14000,28000))))</f>
        <v/>
      </c>
      <c r="U2930" s="18">
        <f>IF(I2930&lt;=0,IF(H2930&lt;=0,0,IF(H2930&lt;=12000,H2930,IF(H2930&lt;=32000,ROUNDUP(H2930/2,0)+6000,IF(H2930&lt;=56000,ROUNDUP(H2930/4,0)+14000,28000)))),IF(H2930&lt;=0,IF(I2930&lt;=0,0,IF(I2930&lt;=15000,I2930,IF(I2930&lt;=40000,ROUNDUP(I2930/2,0)+7500,IF(I2930&lt;=70000,ROUNDUP(I2930/4,0)+17500,35000)))),MAX(IF(I2930&lt;=0,0,IF(I2930&lt;=15000,I2930,IF(I2930&lt;=40000,ROUNDUP(I2930/2,0)+7500,IF(I2930&lt;=70000,ROUNDUP(I2930/4,0)+17500,35000)))),MIN(IF(H2930&lt;=0,0,IF(H2930&lt;=12000,H2930,IF(H2930&lt;=32000,ROUNDUP(H2930/2,0)+6000,IF(H2930&lt;=56000,ROUNDUP(H2930/4,0)+14000,28000))))+IF(I2930&lt;=0,0,IF(I2930&lt;=15000,I2930,IF(I2930&lt;=40000,ROUNDUP(I2930/2,0)+7500,IF(I2930&lt;=70000,ROUNDUP(I2930/4,0)+17500,35000)))),28000))))</f>
        <v/>
      </c>
      <c r="V2930" s="18">
        <f>MIN(70000,S2930+T2930+U2930)</f>
        <v/>
      </c>
      <c r="W2930" s="18">
        <f>MAX(0,ROUNDDOWN(M2930-J2930-N2930-K2930-0,-3))</f>
        <v/>
      </c>
      <c r="X2930" s="18">
        <f>MAX(0,ROUNDDOWN(M2930-J2930-N2930-K2930-R2930,-3))</f>
        <v/>
      </c>
      <c r="Y2930" s="18">
        <f>IF(W2930&lt;=0,0,ROUNDDOWN((W2930*LOOKUP(W2930,{0,1950001,3300001,6950001,9000001,18000001,40000001},{0.05,0.1,0.2,0.23,0.33,0.4,0.45})-LOOKUP(W2930,{0,1950001,3300001,6950001,9000001,18000001,40000001},{0,97500,427500,636000,1536000,2796000,4796000}))*1.021,-2))</f>
        <v/>
      </c>
      <c r="Z2930" s="18">
        <f>IF(X2930&lt;=0,0,ROUNDDOWN((X2930*LOOKUP(X2930,{0,1950001,3300001,6950001,9000001,18000001,40000001},{0.05,0.1,0.2,0.23,0.33,0.4,0.45})-LOOKUP(X2930,{0,1950001,3300001,6950001,9000001,18000001,40000001},{0,97500,427500,636000,1536000,2796000,4796000}))*1.021,-2))</f>
        <v/>
      </c>
      <c r="AA2930" s="18">
        <f>MAX(0,ROUNDDOWN(M2930-J2930-430000-L2930-0,-3))</f>
        <v/>
      </c>
      <c r="AB2930" s="18">
        <f>MAX(0,ROUNDDOWN(M2930-J2930-430000-L2930-V2930,-3))</f>
        <v/>
      </c>
      <c r="AC2930" s="18">
        <f>IF(M2930&lt;=450000,0,MAX(0,ROUNDDOWN(AA2930*0.06-MIN(50000,AA2930)*0.03,-2))+MAX(0,ROUNDDOWN(AA2930*0.04-MIN(50000,AA2930)*0.02,-2)))</f>
        <v/>
      </c>
      <c r="AD2930" s="18">
        <f>IF(M2930&lt;=450000,0,MAX(0,ROUNDDOWN(AB2930*0.06-MIN(50000,AB2930)*0.03,-2))+MAX(0,ROUNDDOWN(AB2930*0.04-MIN(50000,AB2930)*0.02,-2)))</f>
        <v/>
      </c>
      <c r="AE2930" s="18">
        <f>Y2930-Z2930</f>
        <v/>
      </c>
      <c r="AF2930" s="18">
        <f>AC2930-AD2930</f>
        <v/>
      </c>
      <c r="AG2930" s="18">
        <f>AE2930+AF2930</f>
        <v/>
      </c>
      <c r="AH2930" s="20">
        <f>IF(W2930&lt;=0,0,LOOKUP(W2930,{0,1950001,3300001,6950001,9000001,18000001,40000001},{0.05,0.1,0.2,0.23,0.33,0.4,0.45}))</f>
        <v/>
      </c>
    </row>
    <row r="2931">
      <c r="A2931" t="inlineStr">
        <is>
          <t>1万円刻み 3区分8万円ずつ</t>
        </is>
      </c>
      <c r="B2931" s="18">
        <f>'4_1万円刻み'!$A$951</f>
        <v/>
      </c>
      <c r="C2931" s="19" t="n">
        <v>2026</v>
      </c>
      <c r="D2931" t="inlineStr">
        <is>
          <t>いいえ</t>
        </is>
      </c>
      <c r="E2931" s="18" t="n">
        <v>80000</v>
      </c>
      <c r="F2931" s="18" t="n">
        <v>0</v>
      </c>
      <c r="G2931" s="18" t="n">
        <v>80000</v>
      </c>
      <c r="H2931" s="18" t="n">
        <v>80000</v>
      </c>
      <c r="I2931" s="18" t="n">
        <v>0</v>
      </c>
      <c r="J2931" s="18">
        <f>ROUND(MIN(B2931/12,650000)*12*0.0915+MIN(B2931/12,1390000)*12*(0.0504+0)+B2931*0.005,0)</f>
        <v/>
      </c>
      <c r="K2931" s="18" t="n">
        <v>0</v>
      </c>
      <c r="L2931" s="18" t="n">
        <v>0</v>
      </c>
      <c r="M2931" s="18">
        <f>ROUND(IF(C2931&gt;=2026,IF(B2931&lt;741000,0,IF(B2931&lt;2191000,B2931-740000,IF(B2931&lt;2193000,1451000,IF(B2931&lt;2196000,1453000,IF(B2931&lt;2200000,1456000,IF(B2931&lt;3600000,ROUNDDOWN(B2931/4,-3)*2.8-80000,IF(B2931&lt;6600000,ROUNDDOWN(B2931/4,-3)*3.2-440000,IF(B2931&lt;8500000,ROUNDDOWN(B2931*0.9,0)-1100000,B2931-1950000)))))))),IF(B2931&lt;651000,0,IF(B2931&lt;1900000,B2931-650000,IF(B2931&lt;3600000,ROUNDDOWN(B2931/4,-3)*2.8-80000,IF(B2931&lt;6600000,ROUNDDOWN(B2931/4,-3)*3.2-440000,IF(B2931&lt;8500000,ROUNDDOWN(B2931*0.9,0)-1100000,B2931-1950000)))))),0)</f>
        <v/>
      </c>
      <c r="N2931" s="18">
        <f>IF(M2931&gt;23500000,NA(),IF(C2931&gt;=2026,IF(M2931&lt;=4890000,1040000,IF(M2931&lt;=6550000,670000,620000)),IF(M2931&lt;=1320000,950000,IF(M2931&lt;=3360000,880000,IF(M2931&lt;=4890000,680000,IF(M2931&lt;=6550000,630000,580000))))))</f>
        <v/>
      </c>
      <c r="O2931" s="18">
        <f>IF(F2931&lt;=0,IF(AND(D2931="はい",C2931&gt;=2026,C2931&lt;=2027),IF(E2931&lt;=0,0,IF(E2931&lt;=30000,E2931,IF(E2931&lt;=60000,ROUNDUP(E2931/2,0)+15000,IF(E2931&lt;=120000,ROUNDUP(E2931/4,0)+30000,60000)))),IF(E2931&lt;=0,0,IF(E2931&lt;=20000,E2931,IF(E2931&lt;=40000,ROUNDUP(E2931/2,0)+10000,IF(E2931&lt;=80000,ROUNDUP(E2931/4,0)+20000,40000))))),IF(E2931&lt;=0,IF(F2931&lt;=0,0,IF(F2931&lt;=25000,F2931,IF(F2931&lt;=50000,ROUNDUP(F2931/2,0)+12500,IF(F2931&lt;=100000,ROUNDUP(F2931/4,0)+25000,50000)))),MAX(IF(F2931&lt;=0,0,IF(F2931&lt;=25000,F2931,IF(F2931&lt;=50000,ROUNDUP(F2931/2,0)+12500,IF(F2931&lt;=100000,ROUNDUP(F2931/4,0)+25000,50000)))),MIN(IF(AND(D2931="はい",C2931&gt;=2026,C2931&lt;=2027),IF(E2931&lt;=0,0,IF(E2931&lt;=30000,E2931,IF(E2931&lt;=60000,ROUNDUP(E2931/2,0)+15000,IF(E2931&lt;=120000,ROUNDUP(E2931/4,0)+30000,60000)))),IF(E2931&lt;=0,0,IF(E2931&lt;=20000,E2931,IF(E2931&lt;=40000,ROUNDUP(E2931/2,0)+10000,IF(E2931&lt;=80000,ROUNDUP(E2931/4,0)+20000,40000)))))+IF(F2931&lt;=0,0,IF(F2931&lt;=25000,F2931,IF(F2931&lt;=50000,ROUNDUP(F2931/2,0)+12500,IF(F2931&lt;=100000,ROUNDUP(F2931/4,0)+25000,50000)))),IF(AND(D2931="はい",C2931&gt;=2026,C2931&lt;=2027),60000,40000)))))</f>
        <v/>
      </c>
      <c r="P2931" s="18">
        <f>IF(G2931&lt;=0,0,IF(G2931&lt;=20000,G2931,IF(G2931&lt;=40000,ROUNDUP(G2931/2,0)+10000,IF(G2931&lt;=80000,ROUNDUP(G2931/4,0)+20000,40000))))</f>
        <v/>
      </c>
      <c r="Q2931" s="18">
        <f>IF(I2931&lt;=0,IF(H2931&lt;=0,0,IF(H2931&lt;=20000,H2931,IF(H2931&lt;=40000,ROUNDUP(H2931/2,0)+10000,IF(H2931&lt;=80000,ROUNDUP(H2931/4,0)+20000,40000)))),IF(H2931&lt;=0,IF(I2931&lt;=0,0,IF(I2931&lt;=25000,I2931,IF(I2931&lt;=50000,ROUNDUP(I2931/2,0)+12500,IF(I2931&lt;=100000,ROUNDUP(I2931/4,0)+25000,50000)))),MAX(IF(I2931&lt;=0,0,IF(I2931&lt;=25000,I2931,IF(I2931&lt;=50000,ROUNDUP(I2931/2,0)+12500,IF(I2931&lt;=100000,ROUNDUP(I2931/4,0)+25000,50000)))),MIN(IF(H2931&lt;=0,0,IF(H2931&lt;=20000,H2931,IF(H2931&lt;=40000,ROUNDUP(H2931/2,0)+10000,IF(H2931&lt;=80000,ROUNDUP(H2931/4,0)+20000,40000))))+IF(I2931&lt;=0,0,IF(I2931&lt;=25000,I2931,IF(I2931&lt;=50000,ROUNDUP(I2931/2,0)+12500,IF(I2931&lt;=100000,ROUNDUP(I2931/4,0)+25000,50000)))),40000))))</f>
        <v/>
      </c>
      <c r="R2931" s="18">
        <f>MIN(120000,O2931+P2931+Q2931)</f>
        <v/>
      </c>
      <c r="S2931" s="18">
        <f>IF(F2931&lt;=0,IF(E2931&lt;=0,0,IF(E2931&lt;=12000,E2931,IF(E2931&lt;=32000,ROUNDUP(E2931/2,0)+6000,IF(E2931&lt;=56000,ROUNDUP(E2931/4,0)+14000,28000)))),IF(E2931&lt;=0,IF(F2931&lt;=0,0,IF(F2931&lt;=15000,F2931,IF(F2931&lt;=40000,ROUNDUP(F2931/2,0)+7500,IF(F2931&lt;=70000,ROUNDUP(F2931/4,0)+17500,35000)))),MAX(IF(F2931&lt;=0,0,IF(F2931&lt;=15000,F2931,IF(F2931&lt;=40000,ROUNDUP(F2931/2,0)+7500,IF(F2931&lt;=70000,ROUNDUP(F2931/4,0)+17500,35000)))),MIN(IF(E2931&lt;=0,0,IF(E2931&lt;=12000,E2931,IF(E2931&lt;=32000,ROUNDUP(E2931/2,0)+6000,IF(E2931&lt;=56000,ROUNDUP(E2931/4,0)+14000,28000))))+IF(F2931&lt;=0,0,IF(F2931&lt;=15000,F2931,IF(F2931&lt;=40000,ROUNDUP(F2931/2,0)+7500,IF(F2931&lt;=70000,ROUNDUP(F2931/4,0)+17500,35000)))),28000))))</f>
        <v/>
      </c>
      <c r="T2931" s="18">
        <f>IF(G2931&lt;=0,0,IF(G2931&lt;=12000,G2931,IF(G2931&lt;=32000,ROUNDUP(G2931/2,0)+6000,IF(G2931&lt;=56000,ROUNDUP(G2931/4,0)+14000,28000))))</f>
        <v/>
      </c>
      <c r="U2931" s="18">
        <f>IF(I2931&lt;=0,IF(H2931&lt;=0,0,IF(H2931&lt;=12000,H2931,IF(H2931&lt;=32000,ROUNDUP(H2931/2,0)+6000,IF(H2931&lt;=56000,ROUNDUP(H2931/4,0)+14000,28000)))),IF(H2931&lt;=0,IF(I2931&lt;=0,0,IF(I2931&lt;=15000,I2931,IF(I2931&lt;=40000,ROUNDUP(I2931/2,0)+7500,IF(I2931&lt;=70000,ROUNDUP(I2931/4,0)+17500,35000)))),MAX(IF(I2931&lt;=0,0,IF(I2931&lt;=15000,I2931,IF(I2931&lt;=40000,ROUNDUP(I2931/2,0)+7500,IF(I2931&lt;=70000,ROUNDUP(I2931/4,0)+17500,35000)))),MIN(IF(H2931&lt;=0,0,IF(H2931&lt;=12000,H2931,IF(H2931&lt;=32000,ROUNDUP(H2931/2,0)+6000,IF(H2931&lt;=56000,ROUNDUP(H2931/4,0)+14000,28000))))+IF(I2931&lt;=0,0,IF(I2931&lt;=15000,I2931,IF(I2931&lt;=40000,ROUNDUP(I2931/2,0)+7500,IF(I2931&lt;=70000,ROUNDUP(I2931/4,0)+17500,35000)))),28000))))</f>
        <v/>
      </c>
      <c r="V2931" s="18">
        <f>MIN(70000,S2931+T2931+U2931)</f>
        <v/>
      </c>
      <c r="W2931" s="18">
        <f>MAX(0,ROUNDDOWN(M2931-J2931-N2931-K2931-0,-3))</f>
        <v/>
      </c>
      <c r="X2931" s="18">
        <f>MAX(0,ROUNDDOWN(M2931-J2931-N2931-K2931-R2931,-3))</f>
        <v/>
      </c>
      <c r="Y2931" s="18">
        <f>IF(W2931&lt;=0,0,ROUNDDOWN((W2931*LOOKUP(W2931,{0,1950001,3300001,6950001,9000001,18000001,40000001},{0.05,0.1,0.2,0.23,0.33,0.4,0.45})-LOOKUP(W2931,{0,1950001,3300001,6950001,9000001,18000001,40000001},{0,97500,427500,636000,1536000,2796000,4796000}))*1.021,-2))</f>
        <v/>
      </c>
      <c r="Z2931" s="18">
        <f>IF(X2931&lt;=0,0,ROUNDDOWN((X2931*LOOKUP(X2931,{0,1950001,3300001,6950001,9000001,18000001,40000001},{0.05,0.1,0.2,0.23,0.33,0.4,0.45})-LOOKUP(X2931,{0,1950001,3300001,6950001,9000001,18000001,40000001},{0,97500,427500,636000,1536000,2796000,4796000}))*1.021,-2))</f>
        <v/>
      </c>
      <c r="AA2931" s="18">
        <f>MAX(0,ROUNDDOWN(M2931-J2931-430000-L2931-0,-3))</f>
        <v/>
      </c>
      <c r="AB2931" s="18">
        <f>MAX(0,ROUNDDOWN(M2931-J2931-430000-L2931-V2931,-3))</f>
        <v/>
      </c>
      <c r="AC2931" s="18">
        <f>IF(M2931&lt;=450000,0,MAX(0,ROUNDDOWN(AA2931*0.06-MIN(50000,AA2931)*0.03,-2))+MAX(0,ROUNDDOWN(AA2931*0.04-MIN(50000,AA2931)*0.02,-2)))</f>
        <v/>
      </c>
      <c r="AD2931" s="18">
        <f>IF(M2931&lt;=450000,0,MAX(0,ROUNDDOWN(AB2931*0.06-MIN(50000,AB2931)*0.03,-2))+MAX(0,ROUNDDOWN(AB2931*0.04-MIN(50000,AB2931)*0.02,-2)))</f>
        <v/>
      </c>
      <c r="AE2931" s="18">
        <f>Y2931-Z2931</f>
        <v/>
      </c>
      <c r="AF2931" s="18">
        <f>AC2931-AD2931</f>
        <v/>
      </c>
      <c r="AG2931" s="18">
        <f>AE2931+AF2931</f>
        <v/>
      </c>
      <c r="AH2931" s="20">
        <f>IF(W2931&lt;=0,0,LOOKUP(W2931,{0,1950001,3300001,6950001,9000001,18000001,40000001},{0.05,0.1,0.2,0.23,0.33,0.4,0.45}))</f>
        <v/>
      </c>
    </row>
    <row r="2932">
      <c r="A2932" t="inlineStr">
        <is>
          <t>1万円刻み 一般8万円</t>
        </is>
      </c>
      <c r="B2932" s="18">
        <f>'4_1万円刻み'!$A$951</f>
        <v/>
      </c>
      <c r="C2932" s="19" t="n">
        <v>2026</v>
      </c>
      <c r="D2932" t="inlineStr">
        <is>
          <t>いいえ</t>
        </is>
      </c>
      <c r="E2932" s="18" t="n">
        <v>80000</v>
      </c>
      <c r="F2932" s="18" t="n">
        <v>0</v>
      </c>
      <c r="G2932" s="18" t="n">
        <v>0</v>
      </c>
      <c r="H2932" s="18" t="n">
        <v>0</v>
      </c>
      <c r="I2932" s="18" t="n">
        <v>0</v>
      </c>
      <c r="J2932" s="18">
        <f>ROUND(MIN(B2932/12,650000)*12*0.0915+MIN(B2932/12,1390000)*12*(0.0504+0)+B2932*0.005,0)</f>
        <v/>
      </c>
      <c r="K2932" s="18" t="n">
        <v>0</v>
      </c>
      <c r="L2932" s="18" t="n">
        <v>0</v>
      </c>
      <c r="M2932" s="18">
        <f>ROUND(IF(C2932&gt;=2026,IF(B2932&lt;741000,0,IF(B2932&lt;2191000,B2932-740000,IF(B2932&lt;2193000,1451000,IF(B2932&lt;2196000,1453000,IF(B2932&lt;2200000,1456000,IF(B2932&lt;3600000,ROUNDDOWN(B2932/4,-3)*2.8-80000,IF(B2932&lt;6600000,ROUNDDOWN(B2932/4,-3)*3.2-440000,IF(B2932&lt;8500000,ROUNDDOWN(B2932*0.9,0)-1100000,B2932-1950000)))))))),IF(B2932&lt;651000,0,IF(B2932&lt;1900000,B2932-650000,IF(B2932&lt;3600000,ROUNDDOWN(B2932/4,-3)*2.8-80000,IF(B2932&lt;6600000,ROUNDDOWN(B2932/4,-3)*3.2-440000,IF(B2932&lt;8500000,ROUNDDOWN(B2932*0.9,0)-1100000,B2932-1950000)))))),0)</f>
        <v/>
      </c>
      <c r="N2932" s="18">
        <f>IF(M2932&gt;23500000,NA(),IF(C2932&gt;=2026,IF(M2932&lt;=4890000,1040000,IF(M2932&lt;=6550000,670000,620000)),IF(M2932&lt;=1320000,950000,IF(M2932&lt;=3360000,880000,IF(M2932&lt;=4890000,680000,IF(M2932&lt;=6550000,630000,580000))))))</f>
        <v/>
      </c>
      <c r="O2932" s="18">
        <f>IF(F2932&lt;=0,IF(AND(D2932="はい",C2932&gt;=2026,C2932&lt;=2027),IF(E2932&lt;=0,0,IF(E2932&lt;=30000,E2932,IF(E2932&lt;=60000,ROUNDUP(E2932/2,0)+15000,IF(E2932&lt;=120000,ROUNDUP(E2932/4,0)+30000,60000)))),IF(E2932&lt;=0,0,IF(E2932&lt;=20000,E2932,IF(E2932&lt;=40000,ROUNDUP(E2932/2,0)+10000,IF(E2932&lt;=80000,ROUNDUP(E2932/4,0)+20000,40000))))),IF(E2932&lt;=0,IF(F2932&lt;=0,0,IF(F2932&lt;=25000,F2932,IF(F2932&lt;=50000,ROUNDUP(F2932/2,0)+12500,IF(F2932&lt;=100000,ROUNDUP(F2932/4,0)+25000,50000)))),MAX(IF(F2932&lt;=0,0,IF(F2932&lt;=25000,F2932,IF(F2932&lt;=50000,ROUNDUP(F2932/2,0)+12500,IF(F2932&lt;=100000,ROUNDUP(F2932/4,0)+25000,50000)))),MIN(IF(AND(D2932="はい",C2932&gt;=2026,C2932&lt;=2027),IF(E2932&lt;=0,0,IF(E2932&lt;=30000,E2932,IF(E2932&lt;=60000,ROUNDUP(E2932/2,0)+15000,IF(E2932&lt;=120000,ROUNDUP(E2932/4,0)+30000,60000)))),IF(E2932&lt;=0,0,IF(E2932&lt;=20000,E2932,IF(E2932&lt;=40000,ROUNDUP(E2932/2,0)+10000,IF(E2932&lt;=80000,ROUNDUP(E2932/4,0)+20000,40000)))))+IF(F2932&lt;=0,0,IF(F2932&lt;=25000,F2932,IF(F2932&lt;=50000,ROUNDUP(F2932/2,0)+12500,IF(F2932&lt;=100000,ROUNDUP(F2932/4,0)+25000,50000)))),IF(AND(D2932="はい",C2932&gt;=2026,C2932&lt;=2027),60000,40000)))))</f>
        <v/>
      </c>
      <c r="P2932" s="18">
        <f>IF(G2932&lt;=0,0,IF(G2932&lt;=20000,G2932,IF(G2932&lt;=40000,ROUNDUP(G2932/2,0)+10000,IF(G2932&lt;=80000,ROUNDUP(G2932/4,0)+20000,40000))))</f>
        <v/>
      </c>
      <c r="Q2932" s="18">
        <f>IF(I2932&lt;=0,IF(H2932&lt;=0,0,IF(H2932&lt;=20000,H2932,IF(H2932&lt;=40000,ROUNDUP(H2932/2,0)+10000,IF(H2932&lt;=80000,ROUNDUP(H2932/4,0)+20000,40000)))),IF(H2932&lt;=0,IF(I2932&lt;=0,0,IF(I2932&lt;=25000,I2932,IF(I2932&lt;=50000,ROUNDUP(I2932/2,0)+12500,IF(I2932&lt;=100000,ROUNDUP(I2932/4,0)+25000,50000)))),MAX(IF(I2932&lt;=0,0,IF(I2932&lt;=25000,I2932,IF(I2932&lt;=50000,ROUNDUP(I2932/2,0)+12500,IF(I2932&lt;=100000,ROUNDUP(I2932/4,0)+25000,50000)))),MIN(IF(H2932&lt;=0,0,IF(H2932&lt;=20000,H2932,IF(H2932&lt;=40000,ROUNDUP(H2932/2,0)+10000,IF(H2932&lt;=80000,ROUNDUP(H2932/4,0)+20000,40000))))+IF(I2932&lt;=0,0,IF(I2932&lt;=25000,I2932,IF(I2932&lt;=50000,ROUNDUP(I2932/2,0)+12500,IF(I2932&lt;=100000,ROUNDUP(I2932/4,0)+25000,50000)))),40000))))</f>
        <v/>
      </c>
      <c r="R2932" s="18">
        <f>MIN(120000,O2932+P2932+Q2932)</f>
        <v/>
      </c>
      <c r="S2932" s="18">
        <f>IF(F2932&lt;=0,IF(E2932&lt;=0,0,IF(E2932&lt;=12000,E2932,IF(E2932&lt;=32000,ROUNDUP(E2932/2,0)+6000,IF(E2932&lt;=56000,ROUNDUP(E2932/4,0)+14000,28000)))),IF(E2932&lt;=0,IF(F2932&lt;=0,0,IF(F2932&lt;=15000,F2932,IF(F2932&lt;=40000,ROUNDUP(F2932/2,0)+7500,IF(F2932&lt;=70000,ROUNDUP(F2932/4,0)+17500,35000)))),MAX(IF(F2932&lt;=0,0,IF(F2932&lt;=15000,F2932,IF(F2932&lt;=40000,ROUNDUP(F2932/2,0)+7500,IF(F2932&lt;=70000,ROUNDUP(F2932/4,0)+17500,35000)))),MIN(IF(E2932&lt;=0,0,IF(E2932&lt;=12000,E2932,IF(E2932&lt;=32000,ROUNDUP(E2932/2,0)+6000,IF(E2932&lt;=56000,ROUNDUP(E2932/4,0)+14000,28000))))+IF(F2932&lt;=0,0,IF(F2932&lt;=15000,F2932,IF(F2932&lt;=40000,ROUNDUP(F2932/2,0)+7500,IF(F2932&lt;=70000,ROUNDUP(F2932/4,0)+17500,35000)))),28000))))</f>
        <v/>
      </c>
      <c r="T2932" s="18">
        <f>IF(G2932&lt;=0,0,IF(G2932&lt;=12000,G2932,IF(G2932&lt;=32000,ROUNDUP(G2932/2,0)+6000,IF(G2932&lt;=56000,ROUNDUP(G2932/4,0)+14000,28000))))</f>
        <v/>
      </c>
      <c r="U2932" s="18">
        <f>IF(I2932&lt;=0,IF(H2932&lt;=0,0,IF(H2932&lt;=12000,H2932,IF(H2932&lt;=32000,ROUNDUP(H2932/2,0)+6000,IF(H2932&lt;=56000,ROUNDUP(H2932/4,0)+14000,28000)))),IF(H2932&lt;=0,IF(I2932&lt;=0,0,IF(I2932&lt;=15000,I2932,IF(I2932&lt;=40000,ROUNDUP(I2932/2,0)+7500,IF(I2932&lt;=70000,ROUNDUP(I2932/4,0)+17500,35000)))),MAX(IF(I2932&lt;=0,0,IF(I2932&lt;=15000,I2932,IF(I2932&lt;=40000,ROUNDUP(I2932/2,0)+7500,IF(I2932&lt;=70000,ROUNDUP(I2932/4,0)+17500,35000)))),MIN(IF(H2932&lt;=0,0,IF(H2932&lt;=12000,H2932,IF(H2932&lt;=32000,ROUNDUP(H2932/2,0)+6000,IF(H2932&lt;=56000,ROUNDUP(H2932/4,0)+14000,28000))))+IF(I2932&lt;=0,0,IF(I2932&lt;=15000,I2932,IF(I2932&lt;=40000,ROUNDUP(I2932/2,0)+7500,IF(I2932&lt;=70000,ROUNDUP(I2932/4,0)+17500,35000)))),28000))))</f>
        <v/>
      </c>
      <c r="V2932" s="18">
        <f>MIN(70000,S2932+T2932+U2932)</f>
        <v/>
      </c>
      <c r="W2932" s="18">
        <f>MAX(0,ROUNDDOWN(M2932-J2932-N2932-K2932-0,-3))</f>
        <v/>
      </c>
      <c r="X2932" s="18">
        <f>MAX(0,ROUNDDOWN(M2932-J2932-N2932-K2932-R2932,-3))</f>
        <v/>
      </c>
      <c r="Y2932" s="18">
        <f>IF(W2932&lt;=0,0,ROUNDDOWN((W2932*LOOKUP(W2932,{0,1950001,3300001,6950001,9000001,18000001,40000001},{0.05,0.1,0.2,0.23,0.33,0.4,0.45})-LOOKUP(W2932,{0,1950001,3300001,6950001,9000001,18000001,40000001},{0,97500,427500,636000,1536000,2796000,4796000}))*1.021,-2))</f>
        <v/>
      </c>
      <c r="Z2932" s="18">
        <f>IF(X2932&lt;=0,0,ROUNDDOWN((X2932*LOOKUP(X2932,{0,1950001,3300001,6950001,9000001,18000001,40000001},{0.05,0.1,0.2,0.23,0.33,0.4,0.45})-LOOKUP(X2932,{0,1950001,3300001,6950001,9000001,18000001,40000001},{0,97500,427500,636000,1536000,2796000,4796000}))*1.021,-2))</f>
        <v/>
      </c>
      <c r="AA2932" s="18">
        <f>MAX(0,ROUNDDOWN(M2932-J2932-430000-L2932-0,-3))</f>
        <v/>
      </c>
      <c r="AB2932" s="18">
        <f>MAX(0,ROUNDDOWN(M2932-J2932-430000-L2932-V2932,-3))</f>
        <v/>
      </c>
      <c r="AC2932" s="18">
        <f>IF(M2932&lt;=450000,0,MAX(0,ROUNDDOWN(AA2932*0.06-MIN(50000,AA2932)*0.03,-2))+MAX(0,ROUNDDOWN(AA2932*0.04-MIN(50000,AA2932)*0.02,-2)))</f>
        <v/>
      </c>
      <c r="AD2932" s="18">
        <f>IF(M2932&lt;=450000,0,MAX(0,ROUNDDOWN(AB2932*0.06-MIN(50000,AB2932)*0.03,-2))+MAX(0,ROUNDDOWN(AB2932*0.04-MIN(50000,AB2932)*0.02,-2)))</f>
        <v/>
      </c>
      <c r="AE2932" s="18">
        <f>Y2932-Z2932</f>
        <v/>
      </c>
      <c r="AF2932" s="18">
        <f>AC2932-AD2932</f>
        <v/>
      </c>
      <c r="AG2932" s="18">
        <f>AE2932+AF2932</f>
        <v/>
      </c>
      <c r="AH2932" s="20">
        <f>IF(W2932&lt;=0,0,LOOKUP(W2932,{0,1950001,3300001,6950001,9000001,18000001,40000001},{0.05,0.1,0.2,0.23,0.33,0.4,0.45}))</f>
        <v/>
      </c>
    </row>
    <row r="2933">
      <c r="A2933" t="inlineStr">
        <is>
          <t>1万円刻み 特例あり一般12万円</t>
        </is>
      </c>
      <c r="B2933" s="18">
        <f>'4_1万円刻み'!$A$951</f>
        <v/>
      </c>
      <c r="C2933" s="19" t="n">
        <v>2026</v>
      </c>
      <c r="D2933" t="inlineStr">
        <is>
          <t>はい</t>
        </is>
      </c>
      <c r="E2933" s="18" t="n">
        <v>120000</v>
      </c>
      <c r="F2933" s="18" t="n">
        <v>0</v>
      </c>
      <c r="G2933" s="18" t="n">
        <v>0</v>
      </c>
      <c r="H2933" s="18" t="n">
        <v>0</v>
      </c>
      <c r="I2933" s="18" t="n">
        <v>0</v>
      </c>
      <c r="J2933" s="18">
        <f>ROUND(MIN(B2933/12,650000)*12*0.0915+MIN(B2933/12,1390000)*12*(0.0504+0)+B2933*0.005,0)</f>
        <v/>
      </c>
      <c r="K2933" s="18" t="n">
        <v>0</v>
      </c>
      <c r="L2933" s="18" t="n">
        <v>0</v>
      </c>
      <c r="M2933" s="18">
        <f>ROUND(IF(C2933&gt;=2026,IF(B2933&lt;741000,0,IF(B2933&lt;2191000,B2933-740000,IF(B2933&lt;2193000,1451000,IF(B2933&lt;2196000,1453000,IF(B2933&lt;2200000,1456000,IF(B2933&lt;3600000,ROUNDDOWN(B2933/4,-3)*2.8-80000,IF(B2933&lt;6600000,ROUNDDOWN(B2933/4,-3)*3.2-440000,IF(B2933&lt;8500000,ROUNDDOWN(B2933*0.9,0)-1100000,B2933-1950000)))))))),IF(B2933&lt;651000,0,IF(B2933&lt;1900000,B2933-650000,IF(B2933&lt;3600000,ROUNDDOWN(B2933/4,-3)*2.8-80000,IF(B2933&lt;6600000,ROUNDDOWN(B2933/4,-3)*3.2-440000,IF(B2933&lt;8500000,ROUNDDOWN(B2933*0.9,0)-1100000,B2933-1950000)))))),0)</f>
        <v/>
      </c>
      <c r="N2933" s="18">
        <f>IF(M2933&gt;23500000,NA(),IF(C2933&gt;=2026,IF(M2933&lt;=4890000,1040000,IF(M2933&lt;=6550000,670000,620000)),IF(M2933&lt;=1320000,950000,IF(M2933&lt;=3360000,880000,IF(M2933&lt;=4890000,680000,IF(M2933&lt;=6550000,630000,580000))))))</f>
        <v/>
      </c>
      <c r="O2933" s="18">
        <f>IF(F2933&lt;=0,IF(AND(D2933="はい",C2933&gt;=2026,C2933&lt;=2027),IF(E2933&lt;=0,0,IF(E2933&lt;=30000,E2933,IF(E2933&lt;=60000,ROUNDUP(E2933/2,0)+15000,IF(E2933&lt;=120000,ROUNDUP(E2933/4,0)+30000,60000)))),IF(E2933&lt;=0,0,IF(E2933&lt;=20000,E2933,IF(E2933&lt;=40000,ROUNDUP(E2933/2,0)+10000,IF(E2933&lt;=80000,ROUNDUP(E2933/4,0)+20000,40000))))),IF(E2933&lt;=0,IF(F2933&lt;=0,0,IF(F2933&lt;=25000,F2933,IF(F2933&lt;=50000,ROUNDUP(F2933/2,0)+12500,IF(F2933&lt;=100000,ROUNDUP(F2933/4,0)+25000,50000)))),MAX(IF(F2933&lt;=0,0,IF(F2933&lt;=25000,F2933,IF(F2933&lt;=50000,ROUNDUP(F2933/2,0)+12500,IF(F2933&lt;=100000,ROUNDUP(F2933/4,0)+25000,50000)))),MIN(IF(AND(D2933="はい",C2933&gt;=2026,C2933&lt;=2027),IF(E2933&lt;=0,0,IF(E2933&lt;=30000,E2933,IF(E2933&lt;=60000,ROUNDUP(E2933/2,0)+15000,IF(E2933&lt;=120000,ROUNDUP(E2933/4,0)+30000,60000)))),IF(E2933&lt;=0,0,IF(E2933&lt;=20000,E2933,IF(E2933&lt;=40000,ROUNDUP(E2933/2,0)+10000,IF(E2933&lt;=80000,ROUNDUP(E2933/4,0)+20000,40000)))))+IF(F2933&lt;=0,0,IF(F2933&lt;=25000,F2933,IF(F2933&lt;=50000,ROUNDUP(F2933/2,0)+12500,IF(F2933&lt;=100000,ROUNDUP(F2933/4,0)+25000,50000)))),IF(AND(D2933="はい",C2933&gt;=2026,C2933&lt;=2027),60000,40000)))))</f>
        <v/>
      </c>
      <c r="P2933" s="18">
        <f>IF(G2933&lt;=0,0,IF(G2933&lt;=20000,G2933,IF(G2933&lt;=40000,ROUNDUP(G2933/2,0)+10000,IF(G2933&lt;=80000,ROUNDUP(G2933/4,0)+20000,40000))))</f>
        <v/>
      </c>
      <c r="Q2933" s="18">
        <f>IF(I2933&lt;=0,IF(H2933&lt;=0,0,IF(H2933&lt;=20000,H2933,IF(H2933&lt;=40000,ROUNDUP(H2933/2,0)+10000,IF(H2933&lt;=80000,ROUNDUP(H2933/4,0)+20000,40000)))),IF(H2933&lt;=0,IF(I2933&lt;=0,0,IF(I2933&lt;=25000,I2933,IF(I2933&lt;=50000,ROUNDUP(I2933/2,0)+12500,IF(I2933&lt;=100000,ROUNDUP(I2933/4,0)+25000,50000)))),MAX(IF(I2933&lt;=0,0,IF(I2933&lt;=25000,I2933,IF(I2933&lt;=50000,ROUNDUP(I2933/2,0)+12500,IF(I2933&lt;=100000,ROUNDUP(I2933/4,0)+25000,50000)))),MIN(IF(H2933&lt;=0,0,IF(H2933&lt;=20000,H2933,IF(H2933&lt;=40000,ROUNDUP(H2933/2,0)+10000,IF(H2933&lt;=80000,ROUNDUP(H2933/4,0)+20000,40000))))+IF(I2933&lt;=0,0,IF(I2933&lt;=25000,I2933,IF(I2933&lt;=50000,ROUNDUP(I2933/2,0)+12500,IF(I2933&lt;=100000,ROUNDUP(I2933/4,0)+25000,50000)))),40000))))</f>
        <v/>
      </c>
      <c r="R2933" s="18">
        <f>MIN(120000,O2933+P2933+Q2933)</f>
        <v/>
      </c>
      <c r="S2933" s="18">
        <f>IF(F2933&lt;=0,IF(E2933&lt;=0,0,IF(E2933&lt;=12000,E2933,IF(E2933&lt;=32000,ROUNDUP(E2933/2,0)+6000,IF(E2933&lt;=56000,ROUNDUP(E2933/4,0)+14000,28000)))),IF(E2933&lt;=0,IF(F2933&lt;=0,0,IF(F2933&lt;=15000,F2933,IF(F2933&lt;=40000,ROUNDUP(F2933/2,0)+7500,IF(F2933&lt;=70000,ROUNDUP(F2933/4,0)+17500,35000)))),MAX(IF(F2933&lt;=0,0,IF(F2933&lt;=15000,F2933,IF(F2933&lt;=40000,ROUNDUP(F2933/2,0)+7500,IF(F2933&lt;=70000,ROUNDUP(F2933/4,0)+17500,35000)))),MIN(IF(E2933&lt;=0,0,IF(E2933&lt;=12000,E2933,IF(E2933&lt;=32000,ROUNDUP(E2933/2,0)+6000,IF(E2933&lt;=56000,ROUNDUP(E2933/4,0)+14000,28000))))+IF(F2933&lt;=0,0,IF(F2933&lt;=15000,F2933,IF(F2933&lt;=40000,ROUNDUP(F2933/2,0)+7500,IF(F2933&lt;=70000,ROUNDUP(F2933/4,0)+17500,35000)))),28000))))</f>
        <v/>
      </c>
      <c r="T2933" s="18">
        <f>IF(G2933&lt;=0,0,IF(G2933&lt;=12000,G2933,IF(G2933&lt;=32000,ROUNDUP(G2933/2,0)+6000,IF(G2933&lt;=56000,ROUNDUP(G2933/4,0)+14000,28000))))</f>
        <v/>
      </c>
      <c r="U2933" s="18">
        <f>IF(I2933&lt;=0,IF(H2933&lt;=0,0,IF(H2933&lt;=12000,H2933,IF(H2933&lt;=32000,ROUNDUP(H2933/2,0)+6000,IF(H2933&lt;=56000,ROUNDUP(H2933/4,0)+14000,28000)))),IF(H2933&lt;=0,IF(I2933&lt;=0,0,IF(I2933&lt;=15000,I2933,IF(I2933&lt;=40000,ROUNDUP(I2933/2,0)+7500,IF(I2933&lt;=70000,ROUNDUP(I2933/4,0)+17500,35000)))),MAX(IF(I2933&lt;=0,0,IF(I2933&lt;=15000,I2933,IF(I2933&lt;=40000,ROUNDUP(I2933/2,0)+7500,IF(I2933&lt;=70000,ROUNDUP(I2933/4,0)+17500,35000)))),MIN(IF(H2933&lt;=0,0,IF(H2933&lt;=12000,H2933,IF(H2933&lt;=32000,ROUNDUP(H2933/2,0)+6000,IF(H2933&lt;=56000,ROUNDUP(H2933/4,0)+14000,28000))))+IF(I2933&lt;=0,0,IF(I2933&lt;=15000,I2933,IF(I2933&lt;=40000,ROUNDUP(I2933/2,0)+7500,IF(I2933&lt;=70000,ROUNDUP(I2933/4,0)+17500,35000)))),28000))))</f>
        <v/>
      </c>
      <c r="V2933" s="18">
        <f>MIN(70000,S2933+T2933+U2933)</f>
        <v/>
      </c>
      <c r="W2933" s="18">
        <f>MAX(0,ROUNDDOWN(M2933-J2933-N2933-K2933-0,-3))</f>
        <v/>
      </c>
      <c r="X2933" s="18">
        <f>MAX(0,ROUNDDOWN(M2933-J2933-N2933-K2933-R2933,-3))</f>
        <v/>
      </c>
      <c r="Y2933" s="18">
        <f>IF(W2933&lt;=0,0,ROUNDDOWN((W2933*LOOKUP(W2933,{0,1950001,3300001,6950001,9000001,18000001,40000001},{0.05,0.1,0.2,0.23,0.33,0.4,0.45})-LOOKUP(W2933,{0,1950001,3300001,6950001,9000001,18000001,40000001},{0,97500,427500,636000,1536000,2796000,4796000}))*1.021,-2))</f>
        <v/>
      </c>
      <c r="Z2933" s="18">
        <f>IF(X2933&lt;=0,0,ROUNDDOWN((X2933*LOOKUP(X2933,{0,1950001,3300001,6950001,9000001,18000001,40000001},{0.05,0.1,0.2,0.23,0.33,0.4,0.45})-LOOKUP(X2933,{0,1950001,3300001,6950001,9000001,18000001,40000001},{0,97500,427500,636000,1536000,2796000,4796000}))*1.021,-2))</f>
        <v/>
      </c>
      <c r="AA2933" s="18">
        <f>MAX(0,ROUNDDOWN(M2933-J2933-430000-L2933-0,-3))</f>
        <v/>
      </c>
      <c r="AB2933" s="18">
        <f>MAX(0,ROUNDDOWN(M2933-J2933-430000-L2933-V2933,-3))</f>
        <v/>
      </c>
      <c r="AC2933" s="18">
        <f>IF(M2933&lt;=450000,0,MAX(0,ROUNDDOWN(AA2933*0.06-MIN(50000,AA2933)*0.03,-2))+MAX(0,ROUNDDOWN(AA2933*0.04-MIN(50000,AA2933)*0.02,-2)))</f>
        <v/>
      </c>
      <c r="AD2933" s="18">
        <f>IF(M2933&lt;=450000,0,MAX(0,ROUNDDOWN(AB2933*0.06-MIN(50000,AB2933)*0.03,-2))+MAX(0,ROUNDDOWN(AB2933*0.04-MIN(50000,AB2933)*0.02,-2)))</f>
        <v/>
      </c>
      <c r="AE2933" s="18">
        <f>Y2933-Z2933</f>
        <v/>
      </c>
      <c r="AF2933" s="18">
        <f>AC2933-AD2933</f>
        <v/>
      </c>
      <c r="AG2933" s="18">
        <f>AE2933+AF2933</f>
        <v/>
      </c>
      <c r="AH2933" s="20">
        <f>IF(W2933&lt;=0,0,LOOKUP(W2933,{0,1950001,3300001,6950001,9000001,18000001,40000001},{0.05,0.1,0.2,0.23,0.33,0.4,0.45}))</f>
        <v/>
      </c>
    </row>
    <row r="2934">
      <c r="A2934" t="inlineStr">
        <is>
          <t>1万円刻み 3区分8万円ずつ</t>
        </is>
      </c>
      <c r="B2934" s="18">
        <f>'4_1万円刻み'!$A$952</f>
        <v/>
      </c>
      <c r="C2934" s="19" t="n">
        <v>2026</v>
      </c>
      <c r="D2934" t="inlineStr">
        <is>
          <t>いいえ</t>
        </is>
      </c>
      <c r="E2934" s="18" t="n">
        <v>80000</v>
      </c>
      <c r="F2934" s="18" t="n">
        <v>0</v>
      </c>
      <c r="G2934" s="18" t="n">
        <v>80000</v>
      </c>
      <c r="H2934" s="18" t="n">
        <v>80000</v>
      </c>
      <c r="I2934" s="18" t="n">
        <v>0</v>
      </c>
      <c r="J2934" s="18">
        <f>ROUND(MIN(B2934/12,650000)*12*0.0915+MIN(B2934/12,1390000)*12*(0.0504+0)+B2934*0.005,0)</f>
        <v/>
      </c>
      <c r="K2934" s="18" t="n">
        <v>0</v>
      </c>
      <c r="L2934" s="18" t="n">
        <v>0</v>
      </c>
      <c r="M2934" s="18">
        <f>ROUND(IF(C2934&gt;=2026,IF(B2934&lt;741000,0,IF(B2934&lt;2191000,B2934-740000,IF(B2934&lt;2193000,1451000,IF(B2934&lt;2196000,1453000,IF(B2934&lt;2200000,1456000,IF(B2934&lt;3600000,ROUNDDOWN(B2934/4,-3)*2.8-80000,IF(B2934&lt;6600000,ROUNDDOWN(B2934/4,-3)*3.2-440000,IF(B2934&lt;8500000,ROUNDDOWN(B2934*0.9,0)-1100000,B2934-1950000)))))))),IF(B2934&lt;651000,0,IF(B2934&lt;1900000,B2934-650000,IF(B2934&lt;3600000,ROUNDDOWN(B2934/4,-3)*2.8-80000,IF(B2934&lt;6600000,ROUNDDOWN(B2934/4,-3)*3.2-440000,IF(B2934&lt;8500000,ROUNDDOWN(B2934*0.9,0)-1100000,B2934-1950000)))))),0)</f>
        <v/>
      </c>
      <c r="N2934" s="18">
        <f>IF(M2934&gt;23500000,NA(),IF(C2934&gt;=2026,IF(M2934&lt;=4890000,1040000,IF(M2934&lt;=6550000,670000,620000)),IF(M2934&lt;=1320000,950000,IF(M2934&lt;=3360000,880000,IF(M2934&lt;=4890000,680000,IF(M2934&lt;=6550000,630000,580000))))))</f>
        <v/>
      </c>
      <c r="O2934" s="18">
        <f>IF(F2934&lt;=0,IF(AND(D2934="はい",C2934&gt;=2026,C2934&lt;=2027),IF(E2934&lt;=0,0,IF(E2934&lt;=30000,E2934,IF(E2934&lt;=60000,ROUNDUP(E2934/2,0)+15000,IF(E2934&lt;=120000,ROUNDUP(E2934/4,0)+30000,60000)))),IF(E2934&lt;=0,0,IF(E2934&lt;=20000,E2934,IF(E2934&lt;=40000,ROUNDUP(E2934/2,0)+10000,IF(E2934&lt;=80000,ROUNDUP(E2934/4,0)+20000,40000))))),IF(E2934&lt;=0,IF(F2934&lt;=0,0,IF(F2934&lt;=25000,F2934,IF(F2934&lt;=50000,ROUNDUP(F2934/2,0)+12500,IF(F2934&lt;=100000,ROUNDUP(F2934/4,0)+25000,50000)))),MAX(IF(F2934&lt;=0,0,IF(F2934&lt;=25000,F2934,IF(F2934&lt;=50000,ROUNDUP(F2934/2,0)+12500,IF(F2934&lt;=100000,ROUNDUP(F2934/4,0)+25000,50000)))),MIN(IF(AND(D2934="はい",C2934&gt;=2026,C2934&lt;=2027),IF(E2934&lt;=0,0,IF(E2934&lt;=30000,E2934,IF(E2934&lt;=60000,ROUNDUP(E2934/2,0)+15000,IF(E2934&lt;=120000,ROUNDUP(E2934/4,0)+30000,60000)))),IF(E2934&lt;=0,0,IF(E2934&lt;=20000,E2934,IF(E2934&lt;=40000,ROUNDUP(E2934/2,0)+10000,IF(E2934&lt;=80000,ROUNDUP(E2934/4,0)+20000,40000)))))+IF(F2934&lt;=0,0,IF(F2934&lt;=25000,F2934,IF(F2934&lt;=50000,ROUNDUP(F2934/2,0)+12500,IF(F2934&lt;=100000,ROUNDUP(F2934/4,0)+25000,50000)))),IF(AND(D2934="はい",C2934&gt;=2026,C2934&lt;=2027),60000,40000)))))</f>
        <v/>
      </c>
      <c r="P2934" s="18">
        <f>IF(G2934&lt;=0,0,IF(G2934&lt;=20000,G2934,IF(G2934&lt;=40000,ROUNDUP(G2934/2,0)+10000,IF(G2934&lt;=80000,ROUNDUP(G2934/4,0)+20000,40000))))</f>
        <v/>
      </c>
      <c r="Q2934" s="18">
        <f>IF(I2934&lt;=0,IF(H2934&lt;=0,0,IF(H2934&lt;=20000,H2934,IF(H2934&lt;=40000,ROUNDUP(H2934/2,0)+10000,IF(H2934&lt;=80000,ROUNDUP(H2934/4,0)+20000,40000)))),IF(H2934&lt;=0,IF(I2934&lt;=0,0,IF(I2934&lt;=25000,I2934,IF(I2934&lt;=50000,ROUNDUP(I2934/2,0)+12500,IF(I2934&lt;=100000,ROUNDUP(I2934/4,0)+25000,50000)))),MAX(IF(I2934&lt;=0,0,IF(I2934&lt;=25000,I2934,IF(I2934&lt;=50000,ROUNDUP(I2934/2,0)+12500,IF(I2934&lt;=100000,ROUNDUP(I2934/4,0)+25000,50000)))),MIN(IF(H2934&lt;=0,0,IF(H2934&lt;=20000,H2934,IF(H2934&lt;=40000,ROUNDUP(H2934/2,0)+10000,IF(H2934&lt;=80000,ROUNDUP(H2934/4,0)+20000,40000))))+IF(I2934&lt;=0,0,IF(I2934&lt;=25000,I2934,IF(I2934&lt;=50000,ROUNDUP(I2934/2,0)+12500,IF(I2934&lt;=100000,ROUNDUP(I2934/4,0)+25000,50000)))),40000))))</f>
        <v/>
      </c>
      <c r="R2934" s="18">
        <f>MIN(120000,O2934+P2934+Q2934)</f>
        <v/>
      </c>
      <c r="S2934" s="18">
        <f>IF(F2934&lt;=0,IF(E2934&lt;=0,0,IF(E2934&lt;=12000,E2934,IF(E2934&lt;=32000,ROUNDUP(E2934/2,0)+6000,IF(E2934&lt;=56000,ROUNDUP(E2934/4,0)+14000,28000)))),IF(E2934&lt;=0,IF(F2934&lt;=0,0,IF(F2934&lt;=15000,F2934,IF(F2934&lt;=40000,ROUNDUP(F2934/2,0)+7500,IF(F2934&lt;=70000,ROUNDUP(F2934/4,0)+17500,35000)))),MAX(IF(F2934&lt;=0,0,IF(F2934&lt;=15000,F2934,IF(F2934&lt;=40000,ROUNDUP(F2934/2,0)+7500,IF(F2934&lt;=70000,ROUNDUP(F2934/4,0)+17500,35000)))),MIN(IF(E2934&lt;=0,0,IF(E2934&lt;=12000,E2934,IF(E2934&lt;=32000,ROUNDUP(E2934/2,0)+6000,IF(E2934&lt;=56000,ROUNDUP(E2934/4,0)+14000,28000))))+IF(F2934&lt;=0,0,IF(F2934&lt;=15000,F2934,IF(F2934&lt;=40000,ROUNDUP(F2934/2,0)+7500,IF(F2934&lt;=70000,ROUNDUP(F2934/4,0)+17500,35000)))),28000))))</f>
        <v/>
      </c>
      <c r="T2934" s="18">
        <f>IF(G2934&lt;=0,0,IF(G2934&lt;=12000,G2934,IF(G2934&lt;=32000,ROUNDUP(G2934/2,0)+6000,IF(G2934&lt;=56000,ROUNDUP(G2934/4,0)+14000,28000))))</f>
        <v/>
      </c>
      <c r="U2934" s="18">
        <f>IF(I2934&lt;=0,IF(H2934&lt;=0,0,IF(H2934&lt;=12000,H2934,IF(H2934&lt;=32000,ROUNDUP(H2934/2,0)+6000,IF(H2934&lt;=56000,ROUNDUP(H2934/4,0)+14000,28000)))),IF(H2934&lt;=0,IF(I2934&lt;=0,0,IF(I2934&lt;=15000,I2934,IF(I2934&lt;=40000,ROUNDUP(I2934/2,0)+7500,IF(I2934&lt;=70000,ROUNDUP(I2934/4,0)+17500,35000)))),MAX(IF(I2934&lt;=0,0,IF(I2934&lt;=15000,I2934,IF(I2934&lt;=40000,ROUNDUP(I2934/2,0)+7500,IF(I2934&lt;=70000,ROUNDUP(I2934/4,0)+17500,35000)))),MIN(IF(H2934&lt;=0,0,IF(H2934&lt;=12000,H2934,IF(H2934&lt;=32000,ROUNDUP(H2934/2,0)+6000,IF(H2934&lt;=56000,ROUNDUP(H2934/4,0)+14000,28000))))+IF(I2934&lt;=0,0,IF(I2934&lt;=15000,I2934,IF(I2934&lt;=40000,ROUNDUP(I2934/2,0)+7500,IF(I2934&lt;=70000,ROUNDUP(I2934/4,0)+17500,35000)))),28000))))</f>
        <v/>
      </c>
      <c r="V2934" s="18">
        <f>MIN(70000,S2934+T2934+U2934)</f>
        <v/>
      </c>
      <c r="W2934" s="18">
        <f>MAX(0,ROUNDDOWN(M2934-J2934-N2934-K2934-0,-3))</f>
        <v/>
      </c>
      <c r="X2934" s="18">
        <f>MAX(0,ROUNDDOWN(M2934-J2934-N2934-K2934-R2934,-3))</f>
        <v/>
      </c>
      <c r="Y2934" s="18">
        <f>IF(W2934&lt;=0,0,ROUNDDOWN((W2934*LOOKUP(W2934,{0,1950001,3300001,6950001,9000001,18000001,40000001},{0.05,0.1,0.2,0.23,0.33,0.4,0.45})-LOOKUP(W2934,{0,1950001,3300001,6950001,9000001,18000001,40000001},{0,97500,427500,636000,1536000,2796000,4796000}))*1.021,-2))</f>
        <v/>
      </c>
      <c r="Z2934" s="18">
        <f>IF(X2934&lt;=0,0,ROUNDDOWN((X2934*LOOKUP(X2934,{0,1950001,3300001,6950001,9000001,18000001,40000001},{0.05,0.1,0.2,0.23,0.33,0.4,0.45})-LOOKUP(X2934,{0,1950001,3300001,6950001,9000001,18000001,40000001},{0,97500,427500,636000,1536000,2796000,4796000}))*1.021,-2))</f>
        <v/>
      </c>
      <c r="AA2934" s="18">
        <f>MAX(0,ROUNDDOWN(M2934-J2934-430000-L2934-0,-3))</f>
        <v/>
      </c>
      <c r="AB2934" s="18">
        <f>MAX(0,ROUNDDOWN(M2934-J2934-430000-L2934-V2934,-3))</f>
        <v/>
      </c>
      <c r="AC2934" s="18">
        <f>IF(M2934&lt;=450000,0,MAX(0,ROUNDDOWN(AA2934*0.06-MIN(50000,AA2934)*0.03,-2))+MAX(0,ROUNDDOWN(AA2934*0.04-MIN(50000,AA2934)*0.02,-2)))</f>
        <v/>
      </c>
      <c r="AD2934" s="18">
        <f>IF(M2934&lt;=450000,0,MAX(0,ROUNDDOWN(AB2934*0.06-MIN(50000,AB2934)*0.03,-2))+MAX(0,ROUNDDOWN(AB2934*0.04-MIN(50000,AB2934)*0.02,-2)))</f>
        <v/>
      </c>
      <c r="AE2934" s="18">
        <f>Y2934-Z2934</f>
        <v/>
      </c>
      <c r="AF2934" s="18">
        <f>AC2934-AD2934</f>
        <v/>
      </c>
      <c r="AG2934" s="18">
        <f>AE2934+AF2934</f>
        <v/>
      </c>
      <c r="AH2934" s="20">
        <f>IF(W2934&lt;=0,0,LOOKUP(W2934,{0,1950001,3300001,6950001,9000001,18000001,40000001},{0.05,0.1,0.2,0.23,0.33,0.4,0.45}))</f>
        <v/>
      </c>
    </row>
    <row r="2935">
      <c r="A2935" t="inlineStr">
        <is>
          <t>1万円刻み 一般8万円</t>
        </is>
      </c>
      <c r="B2935" s="18">
        <f>'4_1万円刻み'!$A$952</f>
        <v/>
      </c>
      <c r="C2935" s="19" t="n">
        <v>2026</v>
      </c>
      <c r="D2935" t="inlineStr">
        <is>
          <t>いいえ</t>
        </is>
      </c>
      <c r="E2935" s="18" t="n">
        <v>80000</v>
      </c>
      <c r="F2935" s="18" t="n">
        <v>0</v>
      </c>
      <c r="G2935" s="18" t="n">
        <v>0</v>
      </c>
      <c r="H2935" s="18" t="n">
        <v>0</v>
      </c>
      <c r="I2935" s="18" t="n">
        <v>0</v>
      </c>
      <c r="J2935" s="18">
        <f>ROUND(MIN(B2935/12,650000)*12*0.0915+MIN(B2935/12,1390000)*12*(0.0504+0)+B2935*0.005,0)</f>
        <v/>
      </c>
      <c r="K2935" s="18" t="n">
        <v>0</v>
      </c>
      <c r="L2935" s="18" t="n">
        <v>0</v>
      </c>
      <c r="M2935" s="18">
        <f>ROUND(IF(C2935&gt;=2026,IF(B2935&lt;741000,0,IF(B2935&lt;2191000,B2935-740000,IF(B2935&lt;2193000,1451000,IF(B2935&lt;2196000,1453000,IF(B2935&lt;2200000,1456000,IF(B2935&lt;3600000,ROUNDDOWN(B2935/4,-3)*2.8-80000,IF(B2935&lt;6600000,ROUNDDOWN(B2935/4,-3)*3.2-440000,IF(B2935&lt;8500000,ROUNDDOWN(B2935*0.9,0)-1100000,B2935-1950000)))))))),IF(B2935&lt;651000,0,IF(B2935&lt;1900000,B2935-650000,IF(B2935&lt;3600000,ROUNDDOWN(B2935/4,-3)*2.8-80000,IF(B2935&lt;6600000,ROUNDDOWN(B2935/4,-3)*3.2-440000,IF(B2935&lt;8500000,ROUNDDOWN(B2935*0.9,0)-1100000,B2935-1950000)))))),0)</f>
        <v/>
      </c>
      <c r="N2935" s="18">
        <f>IF(M2935&gt;23500000,NA(),IF(C2935&gt;=2026,IF(M2935&lt;=4890000,1040000,IF(M2935&lt;=6550000,670000,620000)),IF(M2935&lt;=1320000,950000,IF(M2935&lt;=3360000,880000,IF(M2935&lt;=4890000,680000,IF(M2935&lt;=6550000,630000,580000))))))</f>
        <v/>
      </c>
      <c r="O2935" s="18">
        <f>IF(F2935&lt;=0,IF(AND(D2935="はい",C2935&gt;=2026,C2935&lt;=2027),IF(E2935&lt;=0,0,IF(E2935&lt;=30000,E2935,IF(E2935&lt;=60000,ROUNDUP(E2935/2,0)+15000,IF(E2935&lt;=120000,ROUNDUP(E2935/4,0)+30000,60000)))),IF(E2935&lt;=0,0,IF(E2935&lt;=20000,E2935,IF(E2935&lt;=40000,ROUNDUP(E2935/2,0)+10000,IF(E2935&lt;=80000,ROUNDUP(E2935/4,0)+20000,40000))))),IF(E2935&lt;=0,IF(F2935&lt;=0,0,IF(F2935&lt;=25000,F2935,IF(F2935&lt;=50000,ROUNDUP(F2935/2,0)+12500,IF(F2935&lt;=100000,ROUNDUP(F2935/4,0)+25000,50000)))),MAX(IF(F2935&lt;=0,0,IF(F2935&lt;=25000,F2935,IF(F2935&lt;=50000,ROUNDUP(F2935/2,0)+12500,IF(F2935&lt;=100000,ROUNDUP(F2935/4,0)+25000,50000)))),MIN(IF(AND(D2935="はい",C2935&gt;=2026,C2935&lt;=2027),IF(E2935&lt;=0,0,IF(E2935&lt;=30000,E2935,IF(E2935&lt;=60000,ROUNDUP(E2935/2,0)+15000,IF(E2935&lt;=120000,ROUNDUP(E2935/4,0)+30000,60000)))),IF(E2935&lt;=0,0,IF(E2935&lt;=20000,E2935,IF(E2935&lt;=40000,ROUNDUP(E2935/2,0)+10000,IF(E2935&lt;=80000,ROUNDUP(E2935/4,0)+20000,40000)))))+IF(F2935&lt;=0,0,IF(F2935&lt;=25000,F2935,IF(F2935&lt;=50000,ROUNDUP(F2935/2,0)+12500,IF(F2935&lt;=100000,ROUNDUP(F2935/4,0)+25000,50000)))),IF(AND(D2935="はい",C2935&gt;=2026,C2935&lt;=2027),60000,40000)))))</f>
        <v/>
      </c>
      <c r="P2935" s="18">
        <f>IF(G2935&lt;=0,0,IF(G2935&lt;=20000,G2935,IF(G2935&lt;=40000,ROUNDUP(G2935/2,0)+10000,IF(G2935&lt;=80000,ROUNDUP(G2935/4,0)+20000,40000))))</f>
        <v/>
      </c>
      <c r="Q2935" s="18">
        <f>IF(I2935&lt;=0,IF(H2935&lt;=0,0,IF(H2935&lt;=20000,H2935,IF(H2935&lt;=40000,ROUNDUP(H2935/2,0)+10000,IF(H2935&lt;=80000,ROUNDUP(H2935/4,0)+20000,40000)))),IF(H2935&lt;=0,IF(I2935&lt;=0,0,IF(I2935&lt;=25000,I2935,IF(I2935&lt;=50000,ROUNDUP(I2935/2,0)+12500,IF(I2935&lt;=100000,ROUNDUP(I2935/4,0)+25000,50000)))),MAX(IF(I2935&lt;=0,0,IF(I2935&lt;=25000,I2935,IF(I2935&lt;=50000,ROUNDUP(I2935/2,0)+12500,IF(I2935&lt;=100000,ROUNDUP(I2935/4,0)+25000,50000)))),MIN(IF(H2935&lt;=0,0,IF(H2935&lt;=20000,H2935,IF(H2935&lt;=40000,ROUNDUP(H2935/2,0)+10000,IF(H2935&lt;=80000,ROUNDUP(H2935/4,0)+20000,40000))))+IF(I2935&lt;=0,0,IF(I2935&lt;=25000,I2935,IF(I2935&lt;=50000,ROUNDUP(I2935/2,0)+12500,IF(I2935&lt;=100000,ROUNDUP(I2935/4,0)+25000,50000)))),40000))))</f>
        <v/>
      </c>
      <c r="R2935" s="18">
        <f>MIN(120000,O2935+P2935+Q2935)</f>
        <v/>
      </c>
      <c r="S2935" s="18">
        <f>IF(F2935&lt;=0,IF(E2935&lt;=0,0,IF(E2935&lt;=12000,E2935,IF(E2935&lt;=32000,ROUNDUP(E2935/2,0)+6000,IF(E2935&lt;=56000,ROUNDUP(E2935/4,0)+14000,28000)))),IF(E2935&lt;=0,IF(F2935&lt;=0,0,IF(F2935&lt;=15000,F2935,IF(F2935&lt;=40000,ROUNDUP(F2935/2,0)+7500,IF(F2935&lt;=70000,ROUNDUP(F2935/4,0)+17500,35000)))),MAX(IF(F2935&lt;=0,0,IF(F2935&lt;=15000,F2935,IF(F2935&lt;=40000,ROUNDUP(F2935/2,0)+7500,IF(F2935&lt;=70000,ROUNDUP(F2935/4,0)+17500,35000)))),MIN(IF(E2935&lt;=0,0,IF(E2935&lt;=12000,E2935,IF(E2935&lt;=32000,ROUNDUP(E2935/2,0)+6000,IF(E2935&lt;=56000,ROUNDUP(E2935/4,0)+14000,28000))))+IF(F2935&lt;=0,0,IF(F2935&lt;=15000,F2935,IF(F2935&lt;=40000,ROUNDUP(F2935/2,0)+7500,IF(F2935&lt;=70000,ROUNDUP(F2935/4,0)+17500,35000)))),28000))))</f>
        <v/>
      </c>
      <c r="T2935" s="18">
        <f>IF(G2935&lt;=0,0,IF(G2935&lt;=12000,G2935,IF(G2935&lt;=32000,ROUNDUP(G2935/2,0)+6000,IF(G2935&lt;=56000,ROUNDUP(G2935/4,0)+14000,28000))))</f>
        <v/>
      </c>
      <c r="U2935" s="18">
        <f>IF(I2935&lt;=0,IF(H2935&lt;=0,0,IF(H2935&lt;=12000,H2935,IF(H2935&lt;=32000,ROUNDUP(H2935/2,0)+6000,IF(H2935&lt;=56000,ROUNDUP(H2935/4,0)+14000,28000)))),IF(H2935&lt;=0,IF(I2935&lt;=0,0,IF(I2935&lt;=15000,I2935,IF(I2935&lt;=40000,ROUNDUP(I2935/2,0)+7500,IF(I2935&lt;=70000,ROUNDUP(I2935/4,0)+17500,35000)))),MAX(IF(I2935&lt;=0,0,IF(I2935&lt;=15000,I2935,IF(I2935&lt;=40000,ROUNDUP(I2935/2,0)+7500,IF(I2935&lt;=70000,ROUNDUP(I2935/4,0)+17500,35000)))),MIN(IF(H2935&lt;=0,0,IF(H2935&lt;=12000,H2935,IF(H2935&lt;=32000,ROUNDUP(H2935/2,0)+6000,IF(H2935&lt;=56000,ROUNDUP(H2935/4,0)+14000,28000))))+IF(I2935&lt;=0,0,IF(I2935&lt;=15000,I2935,IF(I2935&lt;=40000,ROUNDUP(I2935/2,0)+7500,IF(I2935&lt;=70000,ROUNDUP(I2935/4,0)+17500,35000)))),28000))))</f>
        <v/>
      </c>
      <c r="V2935" s="18">
        <f>MIN(70000,S2935+T2935+U2935)</f>
        <v/>
      </c>
      <c r="W2935" s="18">
        <f>MAX(0,ROUNDDOWN(M2935-J2935-N2935-K2935-0,-3))</f>
        <v/>
      </c>
      <c r="X2935" s="18">
        <f>MAX(0,ROUNDDOWN(M2935-J2935-N2935-K2935-R2935,-3))</f>
        <v/>
      </c>
      <c r="Y2935" s="18">
        <f>IF(W2935&lt;=0,0,ROUNDDOWN((W2935*LOOKUP(W2935,{0,1950001,3300001,6950001,9000001,18000001,40000001},{0.05,0.1,0.2,0.23,0.33,0.4,0.45})-LOOKUP(W2935,{0,1950001,3300001,6950001,9000001,18000001,40000001},{0,97500,427500,636000,1536000,2796000,4796000}))*1.021,-2))</f>
        <v/>
      </c>
      <c r="Z2935" s="18">
        <f>IF(X2935&lt;=0,0,ROUNDDOWN((X2935*LOOKUP(X2935,{0,1950001,3300001,6950001,9000001,18000001,40000001},{0.05,0.1,0.2,0.23,0.33,0.4,0.45})-LOOKUP(X2935,{0,1950001,3300001,6950001,9000001,18000001,40000001},{0,97500,427500,636000,1536000,2796000,4796000}))*1.021,-2))</f>
        <v/>
      </c>
      <c r="AA2935" s="18">
        <f>MAX(0,ROUNDDOWN(M2935-J2935-430000-L2935-0,-3))</f>
        <v/>
      </c>
      <c r="AB2935" s="18">
        <f>MAX(0,ROUNDDOWN(M2935-J2935-430000-L2935-V2935,-3))</f>
        <v/>
      </c>
      <c r="AC2935" s="18">
        <f>IF(M2935&lt;=450000,0,MAX(0,ROUNDDOWN(AA2935*0.06-MIN(50000,AA2935)*0.03,-2))+MAX(0,ROUNDDOWN(AA2935*0.04-MIN(50000,AA2935)*0.02,-2)))</f>
        <v/>
      </c>
      <c r="AD2935" s="18">
        <f>IF(M2935&lt;=450000,0,MAX(0,ROUNDDOWN(AB2935*0.06-MIN(50000,AB2935)*0.03,-2))+MAX(0,ROUNDDOWN(AB2935*0.04-MIN(50000,AB2935)*0.02,-2)))</f>
        <v/>
      </c>
      <c r="AE2935" s="18">
        <f>Y2935-Z2935</f>
        <v/>
      </c>
      <c r="AF2935" s="18">
        <f>AC2935-AD2935</f>
        <v/>
      </c>
      <c r="AG2935" s="18">
        <f>AE2935+AF2935</f>
        <v/>
      </c>
      <c r="AH2935" s="20">
        <f>IF(W2935&lt;=0,0,LOOKUP(W2935,{0,1950001,3300001,6950001,9000001,18000001,40000001},{0.05,0.1,0.2,0.23,0.33,0.4,0.45}))</f>
        <v/>
      </c>
    </row>
    <row r="2936">
      <c r="A2936" t="inlineStr">
        <is>
          <t>1万円刻み 特例あり一般12万円</t>
        </is>
      </c>
      <c r="B2936" s="18">
        <f>'4_1万円刻み'!$A$952</f>
        <v/>
      </c>
      <c r="C2936" s="19" t="n">
        <v>2026</v>
      </c>
      <c r="D2936" t="inlineStr">
        <is>
          <t>はい</t>
        </is>
      </c>
      <c r="E2936" s="18" t="n">
        <v>120000</v>
      </c>
      <c r="F2936" s="18" t="n">
        <v>0</v>
      </c>
      <c r="G2936" s="18" t="n">
        <v>0</v>
      </c>
      <c r="H2936" s="18" t="n">
        <v>0</v>
      </c>
      <c r="I2936" s="18" t="n">
        <v>0</v>
      </c>
      <c r="J2936" s="18">
        <f>ROUND(MIN(B2936/12,650000)*12*0.0915+MIN(B2936/12,1390000)*12*(0.0504+0)+B2936*0.005,0)</f>
        <v/>
      </c>
      <c r="K2936" s="18" t="n">
        <v>0</v>
      </c>
      <c r="L2936" s="18" t="n">
        <v>0</v>
      </c>
      <c r="M2936" s="18">
        <f>ROUND(IF(C2936&gt;=2026,IF(B2936&lt;741000,0,IF(B2936&lt;2191000,B2936-740000,IF(B2936&lt;2193000,1451000,IF(B2936&lt;2196000,1453000,IF(B2936&lt;2200000,1456000,IF(B2936&lt;3600000,ROUNDDOWN(B2936/4,-3)*2.8-80000,IF(B2936&lt;6600000,ROUNDDOWN(B2936/4,-3)*3.2-440000,IF(B2936&lt;8500000,ROUNDDOWN(B2936*0.9,0)-1100000,B2936-1950000)))))))),IF(B2936&lt;651000,0,IF(B2936&lt;1900000,B2936-650000,IF(B2936&lt;3600000,ROUNDDOWN(B2936/4,-3)*2.8-80000,IF(B2936&lt;6600000,ROUNDDOWN(B2936/4,-3)*3.2-440000,IF(B2936&lt;8500000,ROUNDDOWN(B2936*0.9,0)-1100000,B2936-1950000)))))),0)</f>
        <v/>
      </c>
      <c r="N2936" s="18">
        <f>IF(M2936&gt;23500000,NA(),IF(C2936&gt;=2026,IF(M2936&lt;=4890000,1040000,IF(M2936&lt;=6550000,670000,620000)),IF(M2936&lt;=1320000,950000,IF(M2936&lt;=3360000,880000,IF(M2936&lt;=4890000,680000,IF(M2936&lt;=6550000,630000,580000))))))</f>
        <v/>
      </c>
      <c r="O2936" s="18">
        <f>IF(F2936&lt;=0,IF(AND(D2936="はい",C2936&gt;=2026,C2936&lt;=2027),IF(E2936&lt;=0,0,IF(E2936&lt;=30000,E2936,IF(E2936&lt;=60000,ROUNDUP(E2936/2,0)+15000,IF(E2936&lt;=120000,ROUNDUP(E2936/4,0)+30000,60000)))),IF(E2936&lt;=0,0,IF(E2936&lt;=20000,E2936,IF(E2936&lt;=40000,ROUNDUP(E2936/2,0)+10000,IF(E2936&lt;=80000,ROUNDUP(E2936/4,0)+20000,40000))))),IF(E2936&lt;=0,IF(F2936&lt;=0,0,IF(F2936&lt;=25000,F2936,IF(F2936&lt;=50000,ROUNDUP(F2936/2,0)+12500,IF(F2936&lt;=100000,ROUNDUP(F2936/4,0)+25000,50000)))),MAX(IF(F2936&lt;=0,0,IF(F2936&lt;=25000,F2936,IF(F2936&lt;=50000,ROUNDUP(F2936/2,0)+12500,IF(F2936&lt;=100000,ROUNDUP(F2936/4,0)+25000,50000)))),MIN(IF(AND(D2936="はい",C2936&gt;=2026,C2936&lt;=2027),IF(E2936&lt;=0,0,IF(E2936&lt;=30000,E2936,IF(E2936&lt;=60000,ROUNDUP(E2936/2,0)+15000,IF(E2936&lt;=120000,ROUNDUP(E2936/4,0)+30000,60000)))),IF(E2936&lt;=0,0,IF(E2936&lt;=20000,E2936,IF(E2936&lt;=40000,ROUNDUP(E2936/2,0)+10000,IF(E2936&lt;=80000,ROUNDUP(E2936/4,0)+20000,40000)))))+IF(F2936&lt;=0,0,IF(F2936&lt;=25000,F2936,IF(F2936&lt;=50000,ROUNDUP(F2936/2,0)+12500,IF(F2936&lt;=100000,ROUNDUP(F2936/4,0)+25000,50000)))),IF(AND(D2936="はい",C2936&gt;=2026,C2936&lt;=2027),60000,40000)))))</f>
        <v/>
      </c>
      <c r="P2936" s="18">
        <f>IF(G2936&lt;=0,0,IF(G2936&lt;=20000,G2936,IF(G2936&lt;=40000,ROUNDUP(G2936/2,0)+10000,IF(G2936&lt;=80000,ROUNDUP(G2936/4,0)+20000,40000))))</f>
        <v/>
      </c>
      <c r="Q2936" s="18">
        <f>IF(I2936&lt;=0,IF(H2936&lt;=0,0,IF(H2936&lt;=20000,H2936,IF(H2936&lt;=40000,ROUNDUP(H2936/2,0)+10000,IF(H2936&lt;=80000,ROUNDUP(H2936/4,0)+20000,40000)))),IF(H2936&lt;=0,IF(I2936&lt;=0,0,IF(I2936&lt;=25000,I2936,IF(I2936&lt;=50000,ROUNDUP(I2936/2,0)+12500,IF(I2936&lt;=100000,ROUNDUP(I2936/4,0)+25000,50000)))),MAX(IF(I2936&lt;=0,0,IF(I2936&lt;=25000,I2936,IF(I2936&lt;=50000,ROUNDUP(I2936/2,0)+12500,IF(I2936&lt;=100000,ROUNDUP(I2936/4,0)+25000,50000)))),MIN(IF(H2936&lt;=0,0,IF(H2936&lt;=20000,H2936,IF(H2936&lt;=40000,ROUNDUP(H2936/2,0)+10000,IF(H2936&lt;=80000,ROUNDUP(H2936/4,0)+20000,40000))))+IF(I2936&lt;=0,0,IF(I2936&lt;=25000,I2936,IF(I2936&lt;=50000,ROUNDUP(I2936/2,0)+12500,IF(I2936&lt;=100000,ROUNDUP(I2936/4,0)+25000,50000)))),40000))))</f>
        <v/>
      </c>
      <c r="R2936" s="18">
        <f>MIN(120000,O2936+P2936+Q2936)</f>
        <v/>
      </c>
      <c r="S2936" s="18">
        <f>IF(F2936&lt;=0,IF(E2936&lt;=0,0,IF(E2936&lt;=12000,E2936,IF(E2936&lt;=32000,ROUNDUP(E2936/2,0)+6000,IF(E2936&lt;=56000,ROUNDUP(E2936/4,0)+14000,28000)))),IF(E2936&lt;=0,IF(F2936&lt;=0,0,IF(F2936&lt;=15000,F2936,IF(F2936&lt;=40000,ROUNDUP(F2936/2,0)+7500,IF(F2936&lt;=70000,ROUNDUP(F2936/4,0)+17500,35000)))),MAX(IF(F2936&lt;=0,0,IF(F2936&lt;=15000,F2936,IF(F2936&lt;=40000,ROUNDUP(F2936/2,0)+7500,IF(F2936&lt;=70000,ROUNDUP(F2936/4,0)+17500,35000)))),MIN(IF(E2936&lt;=0,0,IF(E2936&lt;=12000,E2936,IF(E2936&lt;=32000,ROUNDUP(E2936/2,0)+6000,IF(E2936&lt;=56000,ROUNDUP(E2936/4,0)+14000,28000))))+IF(F2936&lt;=0,0,IF(F2936&lt;=15000,F2936,IF(F2936&lt;=40000,ROUNDUP(F2936/2,0)+7500,IF(F2936&lt;=70000,ROUNDUP(F2936/4,0)+17500,35000)))),28000))))</f>
        <v/>
      </c>
      <c r="T2936" s="18">
        <f>IF(G2936&lt;=0,0,IF(G2936&lt;=12000,G2936,IF(G2936&lt;=32000,ROUNDUP(G2936/2,0)+6000,IF(G2936&lt;=56000,ROUNDUP(G2936/4,0)+14000,28000))))</f>
        <v/>
      </c>
      <c r="U2936" s="18">
        <f>IF(I2936&lt;=0,IF(H2936&lt;=0,0,IF(H2936&lt;=12000,H2936,IF(H2936&lt;=32000,ROUNDUP(H2936/2,0)+6000,IF(H2936&lt;=56000,ROUNDUP(H2936/4,0)+14000,28000)))),IF(H2936&lt;=0,IF(I2936&lt;=0,0,IF(I2936&lt;=15000,I2936,IF(I2936&lt;=40000,ROUNDUP(I2936/2,0)+7500,IF(I2936&lt;=70000,ROUNDUP(I2936/4,0)+17500,35000)))),MAX(IF(I2936&lt;=0,0,IF(I2936&lt;=15000,I2936,IF(I2936&lt;=40000,ROUNDUP(I2936/2,0)+7500,IF(I2936&lt;=70000,ROUNDUP(I2936/4,0)+17500,35000)))),MIN(IF(H2936&lt;=0,0,IF(H2936&lt;=12000,H2936,IF(H2936&lt;=32000,ROUNDUP(H2936/2,0)+6000,IF(H2936&lt;=56000,ROUNDUP(H2936/4,0)+14000,28000))))+IF(I2936&lt;=0,0,IF(I2936&lt;=15000,I2936,IF(I2936&lt;=40000,ROUNDUP(I2936/2,0)+7500,IF(I2936&lt;=70000,ROUNDUP(I2936/4,0)+17500,35000)))),28000))))</f>
        <v/>
      </c>
      <c r="V2936" s="18">
        <f>MIN(70000,S2936+T2936+U2936)</f>
        <v/>
      </c>
      <c r="W2936" s="18">
        <f>MAX(0,ROUNDDOWN(M2936-J2936-N2936-K2936-0,-3))</f>
        <v/>
      </c>
      <c r="X2936" s="18">
        <f>MAX(0,ROUNDDOWN(M2936-J2936-N2936-K2936-R2936,-3))</f>
        <v/>
      </c>
      <c r="Y2936" s="18">
        <f>IF(W2936&lt;=0,0,ROUNDDOWN((W2936*LOOKUP(W2936,{0,1950001,3300001,6950001,9000001,18000001,40000001},{0.05,0.1,0.2,0.23,0.33,0.4,0.45})-LOOKUP(W2936,{0,1950001,3300001,6950001,9000001,18000001,40000001},{0,97500,427500,636000,1536000,2796000,4796000}))*1.021,-2))</f>
        <v/>
      </c>
      <c r="Z2936" s="18">
        <f>IF(X2936&lt;=0,0,ROUNDDOWN((X2936*LOOKUP(X2936,{0,1950001,3300001,6950001,9000001,18000001,40000001},{0.05,0.1,0.2,0.23,0.33,0.4,0.45})-LOOKUP(X2936,{0,1950001,3300001,6950001,9000001,18000001,40000001},{0,97500,427500,636000,1536000,2796000,4796000}))*1.021,-2))</f>
        <v/>
      </c>
      <c r="AA2936" s="18">
        <f>MAX(0,ROUNDDOWN(M2936-J2936-430000-L2936-0,-3))</f>
        <v/>
      </c>
      <c r="AB2936" s="18">
        <f>MAX(0,ROUNDDOWN(M2936-J2936-430000-L2936-V2936,-3))</f>
        <v/>
      </c>
      <c r="AC2936" s="18">
        <f>IF(M2936&lt;=450000,0,MAX(0,ROUNDDOWN(AA2936*0.06-MIN(50000,AA2936)*0.03,-2))+MAX(0,ROUNDDOWN(AA2936*0.04-MIN(50000,AA2936)*0.02,-2)))</f>
        <v/>
      </c>
      <c r="AD2936" s="18">
        <f>IF(M2936&lt;=450000,0,MAX(0,ROUNDDOWN(AB2936*0.06-MIN(50000,AB2936)*0.03,-2))+MAX(0,ROUNDDOWN(AB2936*0.04-MIN(50000,AB2936)*0.02,-2)))</f>
        <v/>
      </c>
      <c r="AE2936" s="18">
        <f>Y2936-Z2936</f>
        <v/>
      </c>
      <c r="AF2936" s="18">
        <f>AC2936-AD2936</f>
        <v/>
      </c>
      <c r="AG2936" s="18">
        <f>AE2936+AF2936</f>
        <v/>
      </c>
      <c r="AH2936" s="20">
        <f>IF(W2936&lt;=0,0,LOOKUP(W2936,{0,1950001,3300001,6950001,9000001,18000001,40000001},{0.05,0.1,0.2,0.23,0.33,0.4,0.45}))</f>
        <v/>
      </c>
    </row>
    <row r="2937">
      <c r="A2937" t="inlineStr">
        <is>
          <t>1万円刻み 3区分8万円ずつ</t>
        </is>
      </c>
      <c r="B2937" s="18">
        <f>'4_1万円刻み'!$A$953</f>
        <v/>
      </c>
      <c r="C2937" s="19" t="n">
        <v>2026</v>
      </c>
      <c r="D2937" t="inlineStr">
        <is>
          <t>いいえ</t>
        </is>
      </c>
      <c r="E2937" s="18" t="n">
        <v>80000</v>
      </c>
      <c r="F2937" s="18" t="n">
        <v>0</v>
      </c>
      <c r="G2937" s="18" t="n">
        <v>80000</v>
      </c>
      <c r="H2937" s="18" t="n">
        <v>80000</v>
      </c>
      <c r="I2937" s="18" t="n">
        <v>0</v>
      </c>
      <c r="J2937" s="18">
        <f>ROUND(MIN(B2937/12,650000)*12*0.0915+MIN(B2937/12,1390000)*12*(0.0504+0)+B2937*0.005,0)</f>
        <v/>
      </c>
      <c r="K2937" s="18" t="n">
        <v>0</v>
      </c>
      <c r="L2937" s="18" t="n">
        <v>0</v>
      </c>
      <c r="M2937" s="18">
        <f>ROUND(IF(C2937&gt;=2026,IF(B2937&lt;741000,0,IF(B2937&lt;2191000,B2937-740000,IF(B2937&lt;2193000,1451000,IF(B2937&lt;2196000,1453000,IF(B2937&lt;2200000,1456000,IF(B2937&lt;3600000,ROUNDDOWN(B2937/4,-3)*2.8-80000,IF(B2937&lt;6600000,ROUNDDOWN(B2937/4,-3)*3.2-440000,IF(B2937&lt;8500000,ROUNDDOWN(B2937*0.9,0)-1100000,B2937-1950000)))))))),IF(B2937&lt;651000,0,IF(B2937&lt;1900000,B2937-650000,IF(B2937&lt;3600000,ROUNDDOWN(B2937/4,-3)*2.8-80000,IF(B2937&lt;6600000,ROUNDDOWN(B2937/4,-3)*3.2-440000,IF(B2937&lt;8500000,ROUNDDOWN(B2937*0.9,0)-1100000,B2937-1950000)))))),0)</f>
        <v/>
      </c>
      <c r="N2937" s="18">
        <f>IF(M2937&gt;23500000,NA(),IF(C2937&gt;=2026,IF(M2937&lt;=4890000,1040000,IF(M2937&lt;=6550000,670000,620000)),IF(M2937&lt;=1320000,950000,IF(M2937&lt;=3360000,880000,IF(M2937&lt;=4890000,680000,IF(M2937&lt;=6550000,630000,580000))))))</f>
        <v/>
      </c>
      <c r="O2937" s="18">
        <f>IF(F2937&lt;=0,IF(AND(D2937="はい",C2937&gt;=2026,C2937&lt;=2027),IF(E2937&lt;=0,0,IF(E2937&lt;=30000,E2937,IF(E2937&lt;=60000,ROUNDUP(E2937/2,0)+15000,IF(E2937&lt;=120000,ROUNDUP(E2937/4,0)+30000,60000)))),IF(E2937&lt;=0,0,IF(E2937&lt;=20000,E2937,IF(E2937&lt;=40000,ROUNDUP(E2937/2,0)+10000,IF(E2937&lt;=80000,ROUNDUP(E2937/4,0)+20000,40000))))),IF(E2937&lt;=0,IF(F2937&lt;=0,0,IF(F2937&lt;=25000,F2937,IF(F2937&lt;=50000,ROUNDUP(F2937/2,0)+12500,IF(F2937&lt;=100000,ROUNDUP(F2937/4,0)+25000,50000)))),MAX(IF(F2937&lt;=0,0,IF(F2937&lt;=25000,F2937,IF(F2937&lt;=50000,ROUNDUP(F2937/2,0)+12500,IF(F2937&lt;=100000,ROUNDUP(F2937/4,0)+25000,50000)))),MIN(IF(AND(D2937="はい",C2937&gt;=2026,C2937&lt;=2027),IF(E2937&lt;=0,0,IF(E2937&lt;=30000,E2937,IF(E2937&lt;=60000,ROUNDUP(E2937/2,0)+15000,IF(E2937&lt;=120000,ROUNDUP(E2937/4,0)+30000,60000)))),IF(E2937&lt;=0,0,IF(E2937&lt;=20000,E2937,IF(E2937&lt;=40000,ROUNDUP(E2937/2,0)+10000,IF(E2937&lt;=80000,ROUNDUP(E2937/4,0)+20000,40000)))))+IF(F2937&lt;=0,0,IF(F2937&lt;=25000,F2937,IF(F2937&lt;=50000,ROUNDUP(F2937/2,0)+12500,IF(F2937&lt;=100000,ROUNDUP(F2937/4,0)+25000,50000)))),IF(AND(D2937="はい",C2937&gt;=2026,C2937&lt;=2027),60000,40000)))))</f>
        <v/>
      </c>
      <c r="P2937" s="18">
        <f>IF(G2937&lt;=0,0,IF(G2937&lt;=20000,G2937,IF(G2937&lt;=40000,ROUNDUP(G2937/2,0)+10000,IF(G2937&lt;=80000,ROUNDUP(G2937/4,0)+20000,40000))))</f>
        <v/>
      </c>
      <c r="Q2937" s="18">
        <f>IF(I2937&lt;=0,IF(H2937&lt;=0,0,IF(H2937&lt;=20000,H2937,IF(H2937&lt;=40000,ROUNDUP(H2937/2,0)+10000,IF(H2937&lt;=80000,ROUNDUP(H2937/4,0)+20000,40000)))),IF(H2937&lt;=0,IF(I2937&lt;=0,0,IF(I2937&lt;=25000,I2937,IF(I2937&lt;=50000,ROUNDUP(I2937/2,0)+12500,IF(I2937&lt;=100000,ROUNDUP(I2937/4,0)+25000,50000)))),MAX(IF(I2937&lt;=0,0,IF(I2937&lt;=25000,I2937,IF(I2937&lt;=50000,ROUNDUP(I2937/2,0)+12500,IF(I2937&lt;=100000,ROUNDUP(I2937/4,0)+25000,50000)))),MIN(IF(H2937&lt;=0,0,IF(H2937&lt;=20000,H2937,IF(H2937&lt;=40000,ROUNDUP(H2937/2,0)+10000,IF(H2937&lt;=80000,ROUNDUP(H2937/4,0)+20000,40000))))+IF(I2937&lt;=0,0,IF(I2937&lt;=25000,I2937,IF(I2937&lt;=50000,ROUNDUP(I2937/2,0)+12500,IF(I2937&lt;=100000,ROUNDUP(I2937/4,0)+25000,50000)))),40000))))</f>
        <v/>
      </c>
      <c r="R2937" s="18">
        <f>MIN(120000,O2937+P2937+Q2937)</f>
        <v/>
      </c>
      <c r="S2937" s="18">
        <f>IF(F2937&lt;=0,IF(E2937&lt;=0,0,IF(E2937&lt;=12000,E2937,IF(E2937&lt;=32000,ROUNDUP(E2937/2,0)+6000,IF(E2937&lt;=56000,ROUNDUP(E2937/4,0)+14000,28000)))),IF(E2937&lt;=0,IF(F2937&lt;=0,0,IF(F2937&lt;=15000,F2937,IF(F2937&lt;=40000,ROUNDUP(F2937/2,0)+7500,IF(F2937&lt;=70000,ROUNDUP(F2937/4,0)+17500,35000)))),MAX(IF(F2937&lt;=0,0,IF(F2937&lt;=15000,F2937,IF(F2937&lt;=40000,ROUNDUP(F2937/2,0)+7500,IF(F2937&lt;=70000,ROUNDUP(F2937/4,0)+17500,35000)))),MIN(IF(E2937&lt;=0,0,IF(E2937&lt;=12000,E2937,IF(E2937&lt;=32000,ROUNDUP(E2937/2,0)+6000,IF(E2937&lt;=56000,ROUNDUP(E2937/4,0)+14000,28000))))+IF(F2937&lt;=0,0,IF(F2937&lt;=15000,F2937,IF(F2937&lt;=40000,ROUNDUP(F2937/2,0)+7500,IF(F2937&lt;=70000,ROUNDUP(F2937/4,0)+17500,35000)))),28000))))</f>
        <v/>
      </c>
      <c r="T2937" s="18">
        <f>IF(G2937&lt;=0,0,IF(G2937&lt;=12000,G2937,IF(G2937&lt;=32000,ROUNDUP(G2937/2,0)+6000,IF(G2937&lt;=56000,ROUNDUP(G2937/4,0)+14000,28000))))</f>
        <v/>
      </c>
      <c r="U2937" s="18">
        <f>IF(I2937&lt;=0,IF(H2937&lt;=0,0,IF(H2937&lt;=12000,H2937,IF(H2937&lt;=32000,ROUNDUP(H2937/2,0)+6000,IF(H2937&lt;=56000,ROUNDUP(H2937/4,0)+14000,28000)))),IF(H2937&lt;=0,IF(I2937&lt;=0,0,IF(I2937&lt;=15000,I2937,IF(I2937&lt;=40000,ROUNDUP(I2937/2,0)+7500,IF(I2937&lt;=70000,ROUNDUP(I2937/4,0)+17500,35000)))),MAX(IF(I2937&lt;=0,0,IF(I2937&lt;=15000,I2937,IF(I2937&lt;=40000,ROUNDUP(I2937/2,0)+7500,IF(I2937&lt;=70000,ROUNDUP(I2937/4,0)+17500,35000)))),MIN(IF(H2937&lt;=0,0,IF(H2937&lt;=12000,H2937,IF(H2937&lt;=32000,ROUNDUP(H2937/2,0)+6000,IF(H2937&lt;=56000,ROUNDUP(H2937/4,0)+14000,28000))))+IF(I2937&lt;=0,0,IF(I2937&lt;=15000,I2937,IF(I2937&lt;=40000,ROUNDUP(I2937/2,0)+7500,IF(I2937&lt;=70000,ROUNDUP(I2937/4,0)+17500,35000)))),28000))))</f>
        <v/>
      </c>
      <c r="V2937" s="18">
        <f>MIN(70000,S2937+T2937+U2937)</f>
        <v/>
      </c>
      <c r="W2937" s="18">
        <f>MAX(0,ROUNDDOWN(M2937-J2937-N2937-K2937-0,-3))</f>
        <v/>
      </c>
      <c r="X2937" s="18">
        <f>MAX(0,ROUNDDOWN(M2937-J2937-N2937-K2937-R2937,-3))</f>
        <v/>
      </c>
      <c r="Y2937" s="18">
        <f>IF(W2937&lt;=0,0,ROUNDDOWN((W2937*LOOKUP(W2937,{0,1950001,3300001,6950001,9000001,18000001,40000001},{0.05,0.1,0.2,0.23,0.33,0.4,0.45})-LOOKUP(W2937,{0,1950001,3300001,6950001,9000001,18000001,40000001},{0,97500,427500,636000,1536000,2796000,4796000}))*1.021,-2))</f>
        <v/>
      </c>
      <c r="Z2937" s="18">
        <f>IF(X2937&lt;=0,0,ROUNDDOWN((X2937*LOOKUP(X2937,{0,1950001,3300001,6950001,9000001,18000001,40000001},{0.05,0.1,0.2,0.23,0.33,0.4,0.45})-LOOKUP(X2937,{0,1950001,3300001,6950001,9000001,18000001,40000001},{0,97500,427500,636000,1536000,2796000,4796000}))*1.021,-2))</f>
        <v/>
      </c>
      <c r="AA2937" s="18">
        <f>MAX(0,ROUNDDOWN(M2937-J2937-430000-L2937-0,-3))</f>
        <v/>
      </c>
      <c r="AB2937" s="18">
        <f>MAX(0,ROUNDDOWN(M2937-J2937-430000-L2937-V2937,-3))</f>
        <v/>
      </c>
      <c r="AC2937" s="18">
        <f>IF(M2937&lt;=450000,0,MAX(0,ROUNDDOWN(AA2937*0.06-MIN(50000,AA2937)*0.03,-2))+MAX(0,ROUNDDOWN(AA2937*0.04-MIN(50000,AA2937)*0.02,-2)))</f>
        <v/>
      </c>
      <c r="AD2937" s="18">
        <f>IF(M2937&lt;=450000,0,MAX(0,ROUNDDOWN(AB2937*0.06-MIN(50000,AB2937)*0.03,-2))+MAX(0,ROUNDDOWN(AB2937*0.04-MIN(50000,AB2937)*0.02,-2)))</f>
        <v/>
      </c>
      <c r="AE2937" s="18">
        <f>Y2937-Z2937</f>
        <v/>
      </c>
      <c r="AF2937" s="18">
        <f>AC2937-AD2937</f>
        <v/>
      </c>
      <c r="AG2937" s="18">
        <f>AE2937+AF2937</f>
        <v/>
      </c>
      <c r="AH2937" s="20">
        <f>IF(W2937&lt;=0,0,LOOKUP(W2937,{0,1950001,3300001,6950001,9000001,18000001,40000001},{0.05,0.1,0.2,0.23,0.33,0.4,0.45}))</f>
        <v/>
      </c>
    </row>
    <row r="2938">
      <c r="A2938" t="inlineStr">
        <is>
          <t>1万円刻み 一般8万円</t>
        </is>
      </c>
      <c r="B2938" s="18">
        <f>'4_1万円刻み'!$A$953</f>
        <v/>
      </c>
      <c r="C2938" s="19" t="n">
        <v>2026</v>
      </c>
      <c r="D2938" t="inlineStr">
        <is>
          <t>いいえ</t>
        </is>
      </c>
      <c r="E2938" s="18" t="n">
        <v>80000</v>
      </c>
      <c r="F2938" s="18" t="n">
        <v>0</v>
      </c>
      <c r="G2938" s="18" t="n">
        <v>0</v>
      </c>
      <c r="H2938" s="18" t="n">
        <v>0</v>
      </c>
      <c r="I2938" s="18" t="n">
        <v>0</v>
      </c>
      <c r="J2938" s="18">
        <f>ROUND(MIN(B2938/12,650000)*12*0.0915+MIN(B2938/12,1390000)*12*(0.0504+0)+B2938*0.005,0)</f>
        <v/>
      </c>
      <c r="K2938" s="18" t="n">
        <v>0</v>
      </c>
      <c r="L2938" s="18" t="n">
        <v>0</v>
      </c>
      <c r="M2938" s="18">
        <f>ROUND(IF(C2938&gt;=2026,IF(B2938&lt;741000,0,IF(B2938&lt;2191000,B2938-740000,IF(B2938&lt;2193000,1451000,IF(B2938&lt;2196000,1453000,IF(B2938&lt;2200000,1456000,IF(B2938&lt;3600000,ROUNDDOWN(B2938/4,-3)*2.8-80000,IF(B2938&lt;6600000,ROUNDDOWN(B2938/4,-3)*3.2-440000,IF(B2938&lt;8500000,ROUNDDOWN(B2938*0.9,0)-1100000,B2938-1950000)))))))),IF(B2938&lt;651000,0,IF(B2938&lt;1900000,B2938-650000,IF(B2938&lt;3600000,ROUNDDOWN(B2938/4,-3)*2.8-80000,IF(B2938&lt;6600000,ROUNDDOWN(B2938/4,-3)*3.2-440000,IF(B2938&lt;8500000,ROUNDDOWN(B2938*0.9,0)-1100000,B2938-1950000)))))),0)</f>
        <v/>
      </c>
      <c r="N2938" s="18">
        <f>IF(M2938&gt;23500000,NA(),IF(C2938&gt;=2026,IF(M2938&lt;=4890000,1040000,IF(M2938&lt;=6550000,670000,620000)),IF(M2938&lt;=1320000,950000,IF(M2938&lt;=3360000,880000,IF(M2938&lt;=4890000,680000,IF(M2938&lt;=6550000,630000,580000))))))</f>
        <v/>
      </c>
      <c r="O2938" s="18">
        <f>IF(F2938&lt;=0,IF(AND(D2938="はい",C2938&gt;=2026,C2938&lt;=2027),IF(E2938&lt;=0,0,IF(E2938&lt;=30000,E2938,IF(E2938&lt;=60000,ROUNDUP(E2938/2,0)+15000,IF(E2938&lt;=120000,ROUNDUP(E2938/4,0)+30000,60000)))),IF(E2938&lt;=0,0,IF(E2938&lt;=20000,E2938,IF(E2938&lt;=40000,ROUNDUP(E2938/2,0)+10000,IF(E2938&lt;=80000,ROUNDUP(E2938/4,0)+20000,40000))))),IF(E2938&lt;=0,IF(F2938&lt;=0,0,IF(F2938&lt;=25000,F2938,IF(F2938&lt;=50000,ROUNDUP(F2938/2,0)+12500,IF(F2938&lt;=100000,ROUNDUP(F2938/4,0)+25000,50000)))),MAX(IF(F2938&lt;=0,0,IF(F2938&lt;=25000,F2938,IF(F2938&lt;=50000,ROUNDUP(F2938/2,0)+12500,IF(F2938&lt;=100000,ROUNDUP(F2938/4,0)+25000,50000)))),MIN(IF(AND(D2938="はい",C2938&gt;=2026,C2938&lt;=2027),IF(E2938&lt;=0,0,IF(E2938&lt;=30000,E2938,IF(E2938&lt;=60000,ROUNDUP(E2938/2,0)+15000,IF(E2938&lt;=120000,ROUNDUP(E2938/4,0)+30000,60000)))),IF(E2938&lt;=0,0,IF(E2938&lt;=20000,E2938,IF(E2938&lt;=40000,ROUNDUP(E2938/2,0)+10000,IF(E2938&lt;=80000,ROUNDUP(E2938/4,0)+20000,40000)))))+IF(F2938&lt;=0,0,IF(F2938&lt;=25000,F2938,IF(F2938&lt;=50000,ROUNDUP(F2938/2,0)+12500,IF(F2938&lt;=100000,ROUNDUP(F2938/4,0)+25000,50000)))),IF(AND(D2938="はい",C2938&gt;=2026,C2938&lt;=2027),60000,40000)))))</f>
        <v/>
      </c>
      <c r="P2938" s="18">
        <f>IF(G2938&lt;=0,0,IF(G2938&lt;=20000,G2938,IF(G2938&lt;=40000,ROUNDUP(G2938/2,0)+10000,IF(G2938&lt;=80000,ROUNDUP(G2938/4,0)+20000,40000))))</f>
        <v/>
      </c>
      <c r="Q2938" s="18">
        <f>IF(I2938&lt;=0,IF(H2938&lt;=0,0,IF(H2938&lt;=20000,H2938,IF(H2938&lt;=40000,ROUNDUP(H2938/2,0)+10000,IF(H2938&lt;=80000,ROUNDUP(H2938/4,0)+20000,40000)))),IF(H2938&lt;=0,IF(I2938&lt;=0,0,IF(I2938&lt;=25000,I2938,IF(I2938&lt;=50000,ROUNDUP(I2938/2,0)+12500,IF(I2938&lt;=100000,ROUNDUP(I2938/4,0)+25000,50000)))),MAX(IF(I2938&lt;=0,0,IF(I2938&lt;=25000,I2938,IF(I2938&lt;=50000,ROUNDUP(I2938/2,0)+12500,IF(I2938&lt;=100000,ROUNDUP(I2938/4,0)+25000,50000)))),MIN(IF(H2938&lt;=0,0,IF(H2938&lt;=20000,H2938,IF(H2938&lt;=40000,ROUNDUP(H2938/2,0)+10000,IF(H2938&lt;=80000,ROUNDUP(H2938/4,0)+20000,40000))))+IF(I2938&lt;=0,0,IF(I2938&lt;=25000,I2938,IF(I2938&lt;=50000,ROUNDUP(I2938/2,0)+12500,IF(I2938&lt;=100000,ROUNDUP(I2938/4,0)+25000,50000)))),40000))))</f>
        <v/>
      </c>
      <c r="R2938" s="18">
        <f>MIN(120000,O2938+P2938+Q2938)</f>
        <v/>
      </c>
      <c r="S2938" s="18">
        <f>IF(F2938&lt;=0,IF(E2938&lt;=0,0,IF(E2938&lt;=12000,E2938,IF(E2938&lt;=32000,ROUNDUP(E2938/2,0)+6000,IF(E2938&lt;=56000,ROUNDUP(E2938/4,0)+14000,28000)))),IF(E2938&lt;=0,IF(F2938&lt;=0,0,IF(F2938&lt;=15000,F2938,IF(F2938&lt;=40000,ROUNDUP(F2938/2,0)+7500,IF(F2938&lt;=70000,ROUNDUP(F2938/4,0)+17500,35000)))),MAX(IF(F2938&lt;=0,0,IF(F2938&lt;=15000,F2938,IF(F2938&lt;=40000,ROUNDUP(F2938/2,0)+7500,IF(F2938&lt;=70000,ROUNDUP(F2938/4,0)+17500,35000)))),MIN(IF(E2938&lt;=0,0,IF(E2938&lt;=12000,E2938,IF(E2938&lt;=32000,ROUNDUP(E2938/2,0)+6000,IF(E2938&lt;=56000,ROUNDUP(E2938/4,0)+14000,28000))))+IF(F2938&lt;=0,0,IF(F2938&lt;=15000,F2938,IF(F2938&lt;=40000,ROUNDUP(F2938/2,0)+7500,IF(F2938&lt;=70000,ROUNDUP(F2938/4,0)+17500,35000)))),28000))))</f>
        <v/>
      </c>
      <c r="T2938" s="18">
        <f>IF(G2938&lt;=0,0,IF(G2938&lt;=12000,G2938,IF(G2938&lt;=32000,ROUNDUP(G2938/2,0)+6000,IF(G2938&lt;=56000,ROUNDUP(G2938/4,0)+14000,28000))))</f>
        <v/>
      </c>
      <c r="U2938" s="18">
        <f>IF(I2938&lt;=0,IF(H2938&lt;=0,0,IF(H2938&lt;=12000,H2938,IF(H2938&lt;=32000,ROUNDUP(H2938/2,0)+6000,IF(H2938&lt;=56000,ROUNDUP(H2938/4,0)+14000,28000)))),IF(H2938&lt;=0,IF(I2938&lt;=0,0,IF(I2938&lt;=15000,I2938,IF(I2938&lt;=40000,ROUNDUP(I2938/2,0)+7500,IF(I2938&lt;=70000,ROUNDUP(I2938/4,0)+17500,35000)))),MAX(IF(I2938&lt;=0,0,IF(I2938&lt;=15000,I2938,IF(I2938&lt;=40000,ROUNDUP(I2938/2,0)+7500,IF(I2938&lt;=70000,ROUNDUP(I2938/4,0)+17500,35000)))),MIN(IF(H2938&lt;=0,0,IF(H2938&lt;=12000,H2938,IF(H2938&lt;=32000,ROUNDUP(H2938/2,0)+6000,IF(H2938&lt;=56000,ROUNDUP(H2938/4,0)+14000,28000))))+IF(I2938&lt;=0,0,IF(I2938&lt;=15000,I2938,IF(I2938&lt;=40000,ROUNDUP(I2938/2,0)+7500,IF(I2938&lt;=70000,ROUNDUP(I2938/4,0)+17500,35000)))),28000))))</f>
        <v/>
      </c>
      <c r="V2938" s="18">
        <f>MIN(70000,S2938+T2938+U2938)</f>
        <v/>
      </c>
      <c r="W2938" s="18">
        <f>MAX(0,ROUNDDOWN(M2938-J2938-N2938-K2938-0,-3))</f>
        <v/>
      </c>
      <c r="X2938" s="18">
        <f>MAX(0,ROUNDDOWN(M2938-J2938-N2938-K2938-R2938,-3))</f>
        <v/>
      </c>
      <c r="Y2938" s="18">
        <f>IF(W2938&lt;=0,0,ROUNDDOWN((W2938*LOOKUP(W2938,{0,1950001,3300001,6950001,9000001,18000001,40000001},{0.05,0.1,0.2,0.23,0.33,0.4,0.45})-LOOKUP(W2938,{0,1950001,3300001,6950001,9000001,18000001,40000001},{0,97500,427500,636000,1536000,2796000,4796000}))*1.021,-2))</f>
        <v/>
      </c>
      <c r="Z2938" s="18">
        <f>IF(X2938&lt;=0,0,ROUNDDOWN((X2938*LOOKUP(X2938,{0,1950001,3300001,6950001,9000001,18000001,40000001},{0.05,0.1,0.2,0.23,0.33,0.4,0.45})-LOOKUP(X2938,{0,1950001,3300001,6950001,9000001,18000001,40000001},{0,97500,427500,636000,1536000,2796000,4796000}))*1.021,-2))</f>
        <v/>
      </c>
      <c r="AA2938" s="18">
        <f>MAX(0,ROUNDDOWN(M2938-J2938-430000-L2938-0,-3))</f>
        <v/>
      </c>
      <c r="AB2938" s="18">
        <f>MAX(0,ROUNDDOWN(M2938-J2938-430000-L2938-V2938,-3))</f>
        <v/>
      </c>
      <c r="AC2938" s="18">
        <f>IF(M2938&lt;=450000,0,MAX(0,ROUNDDOWN(AA2938*0.06-MIN(50000,AA2938)*0.03,-2))+MAX(0,ROUNDDOWN(AA2938*0.04-MIN(50000,AA2938)*0.02,-2)))</f>
        <v/>
      </c>
      <c r="AD2938" s="18">
        <f>IF(M2938&lt;=450000,0,MAX(0,ROUNDDOWN(AB2938*0.06-MIN(50000,AB2938)*0.03,-2))+MAX(0,ROUNDDOWN(AB2938*0.04-MIN(50000,AB2938)*0.02,-2)))</f>
        <v/>
      </c>
      <c r="AE2938" s="18">
        <f>Y2938-Z2938</f>
        <v/>
      </c>
      <c r="AF2938" s="18">
        <f>AC2938-AD2938</f>
        <v/>
      </c>
      <c r="AG2938" s="18">
        <f>AE2938+AF2938</f>
        <v/>
      </c>
      <c r="AH2938" s="20">
        <f>IF(W2938&lt;=0,0,LOOKUP(W2938,{0,1950001,3300001,6950001,9000001,18000001,40000001},{0.05,0.1,0.2,0.23,0.33,0.4,0.45}))</f>
        <v/>
      </c>
    </row>
    <row r="2939">
      <c r="A2939" t="inlineStr">
        <is>
          <t>1万円刻み 特例あり一般12万円</t>
        </is>
      </c>
      <c r="B2939" s="18">
        <f>'4_1万円刻み'!$A$953</f>
        <v/>
      </c>
      <c r="C2939" s="19" t="n">
        <v>2026</v>
      </c>
      <c r="D2939" t="inlineStr">
        <is>
          <t>はい</t>
        </is>
      </c>
      <c r="E2939" s="18" t="n">
        <v>120000</v>
      </c>
      <c r="F2939" s="18" t="n">
        <v>0</v>
      </c>
      <c r="G2939" s="18" t="n">
        <v>0</v>
      </c>
      <c r="H2939" s="18" t="n">
        <v>0</v>
      </c>
      <c r="I2939" s="18" t="n">
        <v>0</v>
      </c>
      <c r="J2939" s="18">
        <f>ROUND(MIN(B2939/12,650000)*12*0.0915+MIN(B2939/12,1390000)*12*(0.0504+0)+B2939*0.005,0)</f>
        <v/>
      </c>
      <c r="K2939" s="18" t="n">
        <v>0</v>
      </c>
      <c r="L2939" s="18" t="n">
        <v>0</v>
      </c>
      <c r="M2939" s="18">
        <f>ROUND(IF(C2939&gt;=2026,IF(B2939&lt;741000,0,IF(B2939&lt;2191000,B2939-740000,IF(B2939&lt;2193000,1451000,IF(B2939&lt;2196000,1453000,IF(B2939&lt;2200000,1456000,IF(B2939&lt;3600000,ROUNDDOWN(B2939/4,-3)*2.8-80000,IF(B2939&lt;6600000,ROUNDDOWN(B2939/4,-3)*3.2-440000,IF(B2939&lt;8500000,ROUNDDOWN(B2939*0.9,0)-1100000,B2939-1950000)))))))),IF(B2939&lt;651000,0,IF(B2939&lt;1900000,B2939-650000,IF(B2939&lt;3600000,ROUNDDOWN(B2939/4,-3)*2.8-80000,IF(B2939&lt;6600000,ROUNDDOWN(B2939/4,-3)*3.2-440000,IF(B2939&lt;8500000,ROUNDDOWN(B2939*0.9,0)-1100000,B2939-1950000)))))),0)</f>
        <v/>
      </c>
      <c r="N2939" s="18">
        <f>IF(M2939&gt;23500000,NA(),IF(C2939&gt;=2026,IF(M2939&lt;=4890000,1040000,IF(M2939&lt;=6550000,670000,620000)),IF(M2939&lt;=1320000,950000,IF(M2939&lt;=3360000,880000,IF(M2939&lt;=4890000,680000,IF(M2939&lt;=6550000,630000,580000))))))</f>
        <v/>
      </c>
      <c r="O2939" s="18">
        <f>IF(F2939&lt;=0,IF(AND(D2939="はい",C2939&gt;=2026,C2939&lt;=2027),IF(E2939&lt;=0,0,IF(E2939&lt;=30000,E2939,IF(E2939&lt;=60000,ROUNDUP(E2939/2,0)+15000,IF(E2939&lt;=120000,ROUNDUP(E2939/4,0)+30000,60000)))),IF(E2939&lt;=0,0,IF(E2939&lt;=20000,E2939,IF(E2939&lt;=40000,ROUNDUP(E2939/2,0)+10000,IF(E2939&lt;=80000,ROUNDUP(E2939/4,0)+20000,40000))))),IF(E2939&lt;=0,IF(F2939&lt;=0,0,IF(F2939&lt;=25000,F2939,IF(F2939&lt;=50000,ROUNDUP(F2939/2,0)+12500,IF(F2939&lt;=100000,ROUNDUP(F2939/4,0)+25000,50000)))),MAX(IF(F2939&lt;=0,0,IF(F2939&lt;=25000,F2939,IF(F2939&lt;=50000,ROUNDUP(F2939/2,0)+12500,IF(F2939&lt;=100000,ROUNDUP(F2939/4,0)+25000,50000)))),MIN(IF(AND(D2939="はい",C2939&gt;=2026,C2939&lt;=2027),IF(E2939&lt;=0,0,IF(E2939&lt;=30000,E2939,IF(E2939&lt;=60000,ROUNDUP(E2939/2,0)+15000,IF(E2939&lt;=120000,ROUNDUP(E2939/4,0)+30000,60000)))),IF(E2939&lt;=0,0,IF(E2939&lt;=20000,E2939,IF(E2939&lt;=40000,ROUNDUP(E2939/2,0)+10000,IF(E2939&lt;=80000,ROUNDUP(E2939/4,0)+20000,40000)))))+IF(F2939&lt;=0,0,IF(F2939&lt;=25000,F2939,IF(F2939&lt;=50000,ROUNDUP(F2939/2,0)+12500,IF(F2939&lt;=100000,ROUNDUP(F2939/4,0)+25000,50000)))),IF(AND(D2939="はい",C2939&gt;=2026,C2939&lt;=2027),60000,40000)))))</f>
        <v/>
      </c>
      <c r="P2939" s="18">
        <f>IF(G2939&lt;=0,0,IF(G2939&lt;=20000,G2939,IF(G2939&lt;=40000,ROUNDUP(G2939/2,0)+10000,IF(G2939&lt;=80000,ROUNDUP(G2939/4,0)+20000,40000))))</f>
        <v/>
      </c>
      <c r="Q2939" s="18">
        <f>IF(I2939&lt;=0,IF(H2939&lt;=0,0,IF(H2939&lt;=20000,H2939,IF(H2939&lt;=40000,ROUNDUP(H2939/2,0)+10000,IF(H2939&lt;=80000,ROUNDUP(H2939/4,0)+20000,40000)))),IF(H2939&lt;=0,IF(I2939&lt;=0,0,IF(I2939&lt;=25000,I2939,IF(I2939&lt;=50000,ROUNDUP(I2939/2,0)+12500,IF(I2939&lt;=100000,ROUNDUP(I2939/4,0)+25000,50000)))),MAX(IF(I2939&lt;=0,0,IF(I2939&lt;=25000,I2939,IF(I2939&lt;=50000,ROUNDUP(I2939/2,0)+12500,IF(I2939&lt;=100000,ROUNDUP(I2939/4,0)+25000,50000)))),MIN(IF(H2939&lt;=0,0,IF(H2939&lt;=20000,H2939,IF(H2939&lt;=40000,ROUNDUP(H2939/2,0)+10000,IF(H2939&lt;=80000,ROUNDUP(H2939/4,0)+20000,40000))))+IF(I2939&lt;=0,0,IF(I2939&lt;=25000,I2939,IF(I2939&lt;=50000,ROUNDUP(I2939/2,0)+12500,IF(I2939&lt;=100000,ROUNDUP(I2939/4,0)+25000,50000)))),40000))))</f>
        <v/>
      </c>
      <c r="R2939" s="18">
        <f>MIN(120000,O2939+P2939+Q2939)</f>
        <v/>
      </c>
      <c r="S2939" s="18">
        <f>IF(F2939&lt;=0,IF(E2939&lt;=0,0,IF(E2939&lt;=12000,E2939,IF(E2939&lt;=32000,ROUNDUP(E2939/2,0)+6000,IF(E2939&lt;=56000,ROUNDUP(E2939/4,0)+14000,28000)))),IF(E2939&lt;=0,IF(F2939&lt;=0,0,IF(F2939&lt;=15000,F2939,IF(F2939&lt;=40000,ROUNDUP(F2939/2,0)+7500,IF(F2939&lt;=70000,ROUNDUP(F2939/4,0)+17500,35000)))),MAX(IF(F2939&lt;=0,0,IF(F2939&lt;=15000,F2939,IF(F2939&lt;=40000,ROUNDUP(F2939/2,0)+7500,IF(F2939&lt;=70000,ROUNDUP(F2939/4,0)+17500,35000)))),MIN(IF(E2939&lt;=0,0,IF(E2939&lt;=12000,E2939,IF(E2939&lt;=32000,ROUNDUP(E2939/2,0)+6000,IF(E2939&lt;=56000,ROUNDUP(E2939/4,0)+14000,28000))))+IF(F2939&lt;=0,0,IF(F2939&lt;=15000,F2939,IF(F2939&lt;=40000,ROUNDUP(F2939/2,0)+7500,IF(F2939&lt;=70000,ROUNDUP(F2939/4,0)+17500,35000)))),28000))))</f>
        <v/>
      </c>
      <c r="T2939" s="18">
        <f>IF(G2939&lt;=0,0,IF(G2939&lt;=12000,G2939,IF(G2939&lt;=32000,ROUNDUP(G2939/2,0)+6000,IF(G2939&lt;=56000,ROUNDUP(G2939/4,0)+14000,28000))))</f>
        <v/>
      </c>
      <c r="U2939" s="18">
        <f>IF(I2939&lt;=0,IF(H2939&lt;=0,0,IF(H2939&lt;=12000,H2939,IF(H2939&lt;=32000,ROUNDUP(H2939/2,0)+6000,IF(H2939&lt;=56000,ROUNDUP(H2939/4,0)+14000,28000)))),IF(H2939&lt;=0,IF(I2939&lt;=0,0,IF(I2939&lt;=15000,I2939,IF(I2939&lt;=40000,ROUNDUP(I2939/2,0)+7500,IF(I2939&lt;=70000,ROUNDUP(I2939/4,0)+17500,35000)))),MAX(IF(I2939&lt;=0,0,IF(I2939&lt;=15000,I2939,IF(I2939&lt;=40000,ROUNDUP(I2939/2,0)+7500,IF(I2939&lt;=70000,ROUNDUP(I2939/4,0)+17500,35000)))),MIN(IF(H2939&lt;=0,0,IF(H2939&lt;=12000,H2939,IF(H2939&lt;=32000,ROUNDUP(H2939/2,0)+6000,IF(H2939&lt;=56000,ROUNDUP(H2939/4,0)+14000,28000))))+IF(I2939&lt;=0,0,IF(I2939&lt;=15000,I2939,IF(I2939&lt;=40000,ROUNDUP(I2939/2,0)+7500,IF(I2939&lt;=70000,ROUNDUP(I2939/4,0)+17500,35000)))),28000))))</f>
        <v/>
      </c>
      <c r="V2939" s="18">
        <f>MIN(70000,S2939+T2939+U2939)</f>
        <v/>
      </c>
      <c r="W2939" s="18">
        <f>MAX(0,ROUNDDOWN(M2939-J2939-N2939-K2939-0,-3))</f>
        <v/>
      </c>
      <c r="X2939" s="18">
        <f>MAX(0,ROUNDDOWN(M2939-J2939-N2939-K2939-R2939,-3))</f>
        <v/>
      </c>
      <c r="Y2939" s="18">
        <f>IF(W2939&lt;=0,0,ROUNDDOWN((W2939*LOOKUP(W2939,{0,1950001,3300001,6950001,9000001,18000001,40000001},{0.05,0.1,0.2,0.23,0.33,0.4,0.45})-LOOKUP(W2939,{0,1950001,3300001,6950001,9000001,18000001,40000001},{0,97500,427500,636000,1536000,2796000,4796000}))*1.021,-2))</f>
        <v/>
      </c>
      <c r="Z2939" s="18">
        <f>IF(X2939&lt;=0,0,ROUNDDOWN((X2939*LOOKUP(X2939,{0,1950001,3300001,6950001,9000001,18000001,40000001},{0.05,0.1,0.2,0.23,0.33,0.4,0.45})-LOOKUP(X2939,{0,1950001,3300001,6950001,9000001,18000001,40000001},{0,97500,427500,636000,1536000,2796000,4796000}))*1.021,-2))</f>
        <v/>
      </c>
      <c r="AA2939" s="18">
        <f>MAX(0,ROUNDDOWN(M2939-J2939-430000-L2939-0,-3))</f>
        <v/>
      </c>
      <c r="AB2939" s="18">
        <f>MAX(0,ROUNDDOWN(M2939-J2939-430000-L2939-V2939,-3))</f>
        <v/>
      </c>
      <c r="AC2939" s="18">
        <f>IF(M2939&lt;=450000,0,MAX(0,ROUNDDOWN(AA2939*0.06-MIN(50000,AA2939)*0.03,-2))+MAX(0,ROUNDDOWN(AA2939*0.04-MIN(50000,AA2939)*0.02,-2)))</f>
        <v/>
      </c>
      <c r="AD2939" s="18">
        <f>IF(M2939&lt;=450000,0,MAX(0,ROUNDDOWN(AB2939*0.06-MIN(50000,AB2939)*0.03,-2))+MAX(0,ROUNDDOWN(AB2939*0.04-MIN(50000,AB2939)*0.02,-2)))</f>
        <v/>
      </c>
      <c r="AE2939" s="18">
        <f>Y2939-Z2939</f>
        <v/>
      </c>
      <c r="AF2939" s="18">
        <f>AC2939-AD2939</f>
        <v/>
      </c>
      <c r="AG2939" s="18">
        <f>AE2939+AF2939</f>
        <v/>
      </c>
      <c r="AH2939" s="20">
        <f>IF(W2939&lt;=0,0,LOOKUP(W2939,{0,1950001,3300001,6950001,9000001,18000001,40000001},{0.05,0.1,0.2,0.23,0.33,0.4,0.45}))</f>
        <v/>
      </c>
    </row>
    <row r="2940">
      <c r="A2940" t="inlineStr">
        <is>
          <t>1万円刻み 3区分8万円ずつ</t>
        </is>
      </c>
      <c r="B2940" s="18">
        <f>'4_1万円刻み'!$A$954</f>
        <v/>
      </c>
      <c r="C2940" s="19" t="n">
        <v>2026</v>
      </c>
      <c r="D2940" t="inlineStr">
        <is>
          <t>いいえ</t>
        </is>
      </c>
      <c r="E2940" s="18" t="n">
        <v>80000</v>
      </c>
      <c r="F2940" s="18" t="n">
        <v>0</v>
      </c>
      <c r="G2940" s="18" t="n">
        <v>80000</v>
      </c>
      <c r="H2940" s="18" t="n">
        <v>80000</v>
      </c>
      <c r="I2940" s="18" t="n">
        <v>0</v>
      </c>
      <c r="J2940" s="18">
        <f>ROUND(MIN(B2940/12,650000)*12*0.0915+MIN(B2940/12,1390000)*12*(0.0504+0)+B2940*0.005,0)</f>
        <v/>
      </c>
      <c r="K2940" s="18" t="n">
        <v>0</v>
      </c>
      <c r="L2940" s="18" t="n">
        <v>0</v>
      </c>
      <c r="M2940" s="18">
        <f>ROUND(IF(C2940&gt;=2026,IF(B2940&lt;741000,0,IF(B2940&lt;2191000,B2940-740000,IF(B2940&lt;2193000,1451000,IF(B2940&lt;2196000,1453000,IF(B2940&lt;2200000,1456000,IF(B2940&lt;3600000,ROUNDDOWN(B2940/4,-3)*2.8-80000,IF(B2940&lt;6600000,ROUNDDOWN(B2940/4,-3)*3.2-440000,IF(B2940&lt;8500000,ROUNDDOWN(B2940*0.9,0)-1100000,B2940-1950000)))))))),IF(B2940&lt;651000,0,IF(B2940&lt;1900000,B2940-650000,IF(B2940&lt;3600000,ROUNDDOWN(B2940/4,-3)*2.8-80000,IF(B2940&lt;6600000,ROUNDDOWN(B2940/4,-3)*3.2-440000,IF(B2940&lt;8500000,ROUNDDOWN(B2940*0.9,0)-1100000,B2940-1950000)))))),0)</f>
        <v/>
      </c>
      <c r="N2940" s="18">
        <f>IF(M2940&gt;23500000,NA(),IF(C2940&gt;=2026,IF(M2940&lt;=4890000,1040000,IF(M2940&lt;=6550000,670000,620000)),IF(M2940&lt;=1320000,950000,IF(M2940&lt;=3360000,880000,IF(M2940&lt;=4890000,680000,IF(M2940&lt;=6550000,630000,580000))))))</f>
        <v/>
      </c>
      <c r="O2940" s="18">
        <f>IF(F2940&lt;=0,IF(AND(D2940="はい",C2940&gt;=2026,C2940&lt;=2027),IF(E2940&lt;=0,0,IF(E2940&lt;=30000,E2940,IF(E2940&lt;=60000,ROUNDUP(E2940/2,0)+15000,IF(E2940&lt;=120000,ROUNDUP(E2940/4,0)+30000,60000)))),IF(E2940&lt;=0,0,IF(E2940&lt;=20000,E2940,IF(E2940&lt;=40000,ROUNDUP(E2940/2,0)+10000,IF(E2940&lt;=80000,ROUNDUP(E2940/4,0)+20000,40000))))),IF(E2940&lt;=0,IF(F2940&lt;=0,0,IF(F2940&lt;=25000,F2940,IF(F2940&lt;=50000,ROUNDUP(F2940/2,0)+12500,IF(F2940&lt;=100000,ROUNDUP(F2940/4,0)+25000,50000)))),MAX(IF(F2940&lt;=0,0,IF(F2940&lt;=25000,F2940,IF(F2940&lt;=50000,ROUNDUP(F2940/2,0)+12500,IF(F2940&lt;=100000,ROUNDUP(F2940/4,0)+25000,50000)))),MIN(IF(AND(D2940="はい",C2940&gt;=2026,C2940&lt;=2027),IF(E2940&lt;=0,0,IF(E2940&lt;=30000,E2940,IF(E2940&lt;=60000,ROUNDUP(E2940/2,0)+15000,IF(E2940&lt;=120000,ROUNDUP(E2940/4,0)+30000,60000)))),IF(E2940&lt;=0,0,IF(E2940&lt;=20000,E2940,IF(E2940&lt;=40000,ROUNDUP(E2940/2,0)+10000,IF(E2940&lt;=80000,ROUNDUP(E2940/4,0)+20000,40000)))))+IF(F2940&lt;=0,0,IF(F2940&lt;=25000,F2940,IF(F2940&lt;=50000,ROUNDUP(F2940/2,0)+12500,IF(F2940&lt;=100000,ROUNDUP(F2940/4,0)+25000,50000)))),IF(AND(D2940="はい",C2940&gt;=2026,C2940&lt;=2027),60000,40000)))))</f>
        <v/>
      </c>
      <c r="P2940" s="18">
        <f>IF(G2940&lt;=0,0,IF(G2940&lt;=20000,G2940,IF(G2940&lt;=40000,ROUNDUP(G2940/2,0)+10000,IF(G2940&lt;=80000,ROUNDUP(G2940/4,0)+20000,40000))))</f>
        <v/>
      </c>
      <c r="Q2940" s="18">
        <f>IF(I2940&lt;=0,IF(H2940&lt;=0,0,IF(H2940&lt;=20000,H2940,IF(H2940&lt;=40000,ROUNDUP(H2940/2,0)+10000,IF(H2940&lt;=80000,ROUNDUP(H2940/4,0)+20000,40000)))),IF(H2940&lt;=0,IF(I2940&lt;=0,0,IF(I2940&lt;=25000,I2940,IF(I2940&lt;=50000,ROUNDUP(I2940/2,0)+12500,IF(I2940&lt;=100000,ROUNDUP(I2940/4,0)+25000,50000)))),MAX(IF(I2940&lt;=0,0,IF(I2940&lt;=25000,I2940,IF(I2940&lt;=50000,ROUNDUP(I2940/2,0)+12500,IF(I2940&lt;=100000,ROUNDUP(I2940/4,0)+25000,50000)))),MIN(IF(H2940&lt;=0,0,IF(H2940&lt;=20000,H2940,IF(H2940&lt;=40000,ROUNDUP(H2940/2,0)+10000,IF(H2940&lt;=80000,ROUNDUP(H2940/4,0)+20000,40000))))+IF(I2940&lt;=0,0,IF(I2940&lt;=25000,I2940,IF(I2940&lt;=50000,ROUNDUP(I2940/2,0)+12500,IF(I2940&lt;=100000,ROUNDUP(I2940/4,0)+25000,50000)))),40000))))</f>
        <v/>
      </c>
      <c r="R2940" s="18">
        <f>MIN(120000,O2940+P2940+Q2940)</f>
        <v/>
      </c>
      <c r="S2940" s="18">
        <f>IF(F2940&lt;=0,IF(E2940&lt;=0,0,IF(E2940&lt;=12000,E2940,IF(E2940&lt;=32000,ROUNDUP(E2940/2,0)+6000,IF(E2940&lt;=56000,ROUNDUP(E2940/4,0)+14000,28000)))),IF(E2940&lt;=0,IF(F2940&lt;=0,0,IF(F2940&lt;=15000,F2940,IF(F2940&lt;=40000,ROUNDUP(F2940/2,0)+7500,IF(F2940&lt;=70000,ROUNDUP(F2940/4,0)+17500,35000)))),MAX(IF(F2940&lt;=0,0,IF(F2940&lt;=15000,F2940,IF(F2940&lt;=40000,ROUNDUP(F2940/2,0)+7500,IF(F2940&lt;=70000,ROUNDUP(F2940/4,0)+17500,35000)))),MIN(IF(E2940&lt;=0,0,IF(E2940&lt;=12000,E2940,IF(E2940&lt;=32000,ROUNDUP(E2940/2,0)+6000,IF(E2940&lt;=56000,ROUNDUP(E2940/4,0)+14000,28000))))+IF(F2940&lt;=0,0,IF(F2940&lt;=15000,F2940,IF(F2940&lt;=40000,ROUNDUP(F2940/2,0)+7500,IF(F2940&lt;=70000,ROUNDUP(F2940/4,0)+17500,35000)))),28000))))</f>
        <v/>
      </c>
      <c r="T2940" s="18">
        <f>IF(G2940&lt;=0,0,IF(G2940&lt;=12000,G2940,IF(G2940&lt;=32000,ROUNDUP(G2940/2,0)+6000,IF(G2940&lt;=56000,ROUNDUP(G2940/4,0)+14000,28000))))</f>
        <v/>
      </c>
      <c r="U2940" s="18">
        <f>IF(I2940&lt;=0,IF(H2940&lt;=0,0,IF(H2940&lt;=12000,H2940,IF(H2940&lt;=32000,ROUNDUP(H2940/2,0)+6000,IF(H2940&lt;=56000,ROUNDUP(H2940/4,0)+14000,28000)))),IF(H2940&lt;=0,IF(I2940&lt;=0,0,IF(I2940&lt;=15000,I2940,IF(I2940&lt;=40000,ROUNDUP(I2940/2,0)+7500,IF(I2940&lt;=70000,ROUNDUP(I2940/4,0)+17500,35000)))),MAX(IF(I2940&lt;=0,0,IF(I2940&lt;=15000,I2940,IF(I2940&lt;=40000,ROUNDUP(I2940/2,0)+7500,IF(I2940&lt;=70000,ROUNDUP(I2940/4,0)+17500,35000)))),MIN(IF(H2940&lt;=0,0,IF(H2940&lt;=12000,H2940,IF(H2940&lt;=32000,ROUNDUP(H2940/2,0)+6000,IF(H2940&lt;=56000,ROUNDUP(H2940/4,0)+14000,28000))))+IF(I2940&lt;=0,0,IF(I2940&lt;=15000,I2940,IF(I2940&lt;=40000,ROUNDUP(I2940/2,0)+7500,IF(I2940&lt;=70000,ROUNDUP(I2940/4,0)+17500,35000)))),28000))))</f>
        <v/>
      </c>
      <c r="V2940" s="18">
        <f>MIN(70000,S2940+T2940+U2940)</f>
        <v/>
      </c>
      <c r="W2940" s="18">
        <f>MAX(0,ROUNDDOWN(M2940-J2940-N2940-K2940-0,-3))</f>
        <v/>
      </c>
      <c r="X2940" s="18">
        <f>MAX(0,ROUNDDOWN(M2940-J2940-N2940-K2940-R2940,-3))</f>
        <v/>
      </c>
      <c r="Y2940" s="18">
        <f>IF(W2940&lt;=0,0,ROUNDDOWN((W2940*LOOKUP(W2940,{0,1950001,3300001,6950001,9000001,18000001,40000001},{0.05,0.1,0.2,0.23,0.33,0.4,0.45})-LOOKUP(W2940,{0,1950001,3300001,6950001,9000001,18000001,40000001},{0,97500,427500,636000,1536000,2796000,4796000}))*1.021,-2))</f>
        <v/>
      </c>
      <c r="Z2940" s="18">
        <f>IF(X2940&lt;=0,0,ROUNDDOWN((X2940*LOOKUP(X2940,{0,1950001,3300001,6950001,9000001,18000001,40000001},{0.05,0.1,0.2,0.23,0.33,0.4,0.45})-LOOKUP(X2940,{0,1950001,3300001,6950001,9000001,18000001,40000001},{0,97500,427500,636000,1536000,2796000,4796000}))*1.021,-2))</f>
        <v/>
      </c>
      <c r="AA2940" s="18">
        <f>MAX(0,ROUNDDOWN(M2940-J2940-430000-L2940-0,-3))</f>
        <v/>
      </c>
      <c r="AB2940" s="18">
        <f>MAX(0,ROUNDDOWN(M2940-J2940-430000-L2940-V2940,-3))</f>
        <v/>
      </c>
      <c r="AC2940" s="18">
        <f>IF(M2940&lt;=450000,0,MAX(0,ROUNDDOWN(AA2940*0.06-MIN(50000,AA2940)*0.03,-2))+MAX(0,ROUNDDOWN(AA2940*0.04-MIN(50000,AA2940)*0.02,-2)))</f>
        <v/>
      </c>
      <c r="AD2940" s="18">
        <f>IF(M2940&lt;=450000,0,MAX(0,ROUNDDOWN(AB2940*0.06-MIN(50000,AB2940)*0.03,-2))+MAX(0,ROUNDDOWN(AB2940*0.04-MIN(50000,AB2940)*0.02,-2)))</f>
        <v/>
      </c>
      <c r="AE2940" s="18">
        <f>Y2940-Z2940</f>
        <v/>
      </c>
      <c r="AF2940" s="18">
        <f>AC2940-AD2940</f>
        <v/>
      </c>
      <c r="AG2940" s="18">
        <f>AE2940+AF2940</f>
        <v/>
      </c>
      <c r="AH2940" s="20">
        <f>IF(W2940&lt;=0,0,LOOKUP(W2940,{0,1950001,3300001,6950001,9000001,18000001,40000001},{0.05,0.1,0.2,0.23,0.33,0.4,0.45}))</f>
        <v/>
      </c>
    </row>
    <row r="2941">
      <c r="A2941" t="inlineStr">
        <is>
          <t>1万円刻み 一般8万円</t>
        </is>
      </c>
      <c r="B2941" s="18">
        <f>'4_1万円刻み'!$A$954</f>
        <v/>
      </c>
      <c r="C2941" s="19" t="n">
        <v>2026</v>
      </c>
      <c r="D2941" t="inlineStr">
        <is>
          <t>いいえ</t>
        </is>
      </c>
      <c r="E2941" s="18" t="n">
        <v>80000</v>
      </c>
      <c r="F2941" s="18" t="n">
        <v>0</v>
      </c>
      <c r="G2941" s="18" t="n">
        <v>0</v>
      </c>
      <c r="H2941" s="18" t="n">
        <v>0</v>
      </c>
      <c r="I2941" s="18" t="n">
        <v>0</v>
      </c>
      <c r="J2941" s="18">
        <f>ROUND(MIN(B2941/12,650000)*12*0.0915+MIN(B2941/12,1390000)*12*(0.0504+0)+B2941*0.005,0)</f>
        <v/>
      </c>
      <c r="K2941" s="18" t="n">
        <v>0</v>
      </c>
      <c r="L2941" s="18" t="n">
        <v>0</v>
      </c>
      <c r="M2941" s="18">
        <f>ROUND(IF(C2941&gt;=2026,IF(B2941&lt;741000,0,IF(B2941&lt;2191000,B2941-740000,IF(B2941&lt;2193000,1451000,IF(B2941&lt;2196000,1453000,IF(B2941&lt;2200000,1456000,IF(B2941&lt;3600000,ROUNDDOWN(B2941/4,-3)*2.8-80000,IF(B2941&lt;6600000,ROUNDDOWN(B2941/4,-3)*3.2-440000,IF(B2941&lt;8500000,ROUNDDOWN(B2941*0.9,0)-1100000,B2941-1950000)))))))),IF(B2941&lt;651000,0,IF(B2941&lt;1900000,B2941-650000,IF(B2941&lt;3600000,ROUNDDOWN(B2941/4,-3)*2.8-80000,IF(B2941&lt;6600000,ROUNDDOWN(B2941/4,-3)*3.2-440000,IF(B2941&lt;8500000,ROUNDDOWN(B2941*0.9,0)-1100000,B2941-1950000)))))),0)</f>
        <v/>
      </c>
      <c r="N2941" s="18">
        <f>IF(M2941&gt;23500000,NA(),IF(C2941&gt;=2026,IF(M2941&lt;=4890000,1040000,IF(M2941&lt;=6550000,670000,620000)),IF(M2941&lt;=1320000,950000,IF(M2941&lt;=3360000,880000,IF(M2941&lt;=4890000,680000,IF(M2941&lt;=6550000,630000,580000))))))</f>
        <v/>
      </c>
      <c r="O2941" s="18">
        <f>IF(F2941&lt;=0,IF(AND(D2941="はい",C2941&gt;=2026,C2941&lt;=2027),IF(E2941&lt;=0,0,IF(E2941&lt;=30000,E2941,IF(E2941&lt;=60000,ROUNDUP(E2941/2,0)+15000,IF(E2941&lt;=120000,ROUNDUP(E2941/4,0)+30000,60000)))),IF(E2941&lt;=0,0,IF(E2941&lt;=20000,E2941,IF(E2941&lt;=40000,ROUNDUP(E2941/2,0)+10000,IF(E2941&lt;=80000,ROUNDUP(E2941/4,0)+20000,40000))))),IF(E2941&lt;=0,IF(F2941&lt;=0,0,IF(F2941&lt;=25000,F2941,IF(F2941&lt;=50000,ROUNDUP(F2941/2,0)+12500,IF(F2941&lt;=100000,ROUNDUP(F2941/4,0)+25000,50000)))),MAX(IF(F2941&lt;=0,0,IF(F2941&lt;=25000,F2941,IF(F2941&lt;=50000,ROUNDUP(F2941/2,0)+12500,IF(F2941&lt;=100000,ROUNDUP(F2941/4,0)+25000,50000)))),MIN(IF(AND(D2941="はい",C2941&gt;=2026,C2941&lt;=2027),IF(E2941&lt;=0,0,IF(E2941&lt;=30000,E2941,IF(E2941&lt;=60000,ROUNDUP(E2941/2,0)+15000,IF(E2941&lt;=120000,ROUNDUP(E2941/4,0)+30000,60000)))),IF(E2941&lt;=0,0,IF(E2941&lt;=20000,E2941,IF(E2941&lt;=40000,ROUNDUP(E2941/2,0)+10000,IF(E2941&lt;=80000,ROUNDUP(E2941/4,0)+20000,40000)))))+IF(F2941&lt;=0,0,IF(F2941&lt;=25000,F2941,IF(F2941&lt;=50000,ROUNDUP(F2941/2,0)+12500,IF(F2941&lt;=100000,ROUNDUP(F2941/4,0)+25000,50000)))),IF(AND(D2941="はい",C2941&gt;=2026,C2941&lt;=2027),60000,40000)))))</f>
        <v/>
      </c>
      <c r="P2941" s="18">
        <f>IF(G2941&lt;=0,0,IF(G2941&lt;=20000,G2941,IF(G2941&lt;=40000,ROUNDUP(G2941/2,0)+10000,IF(G2941&lt;=80000,ROUNDUP(G2941/4,0)+20000,40000))))</f>
        <v/>
      </c>
      <c r="Q2941" s="18">
        <f>IF(I2941&lt;=0,IF(H2941&lt;=0,0,IF(H2941&lt;=20000,H2941,IF(H2941&lt;=40000,ROUNDUP(H2941/2,0)+10000,IF(H2941&lt;=80000,ROUNDUP(H2941/4,0)+20000,40000)))),IF(H2941&lt;=0,IF(I2941&lt;=0,0,IF(I2941&lt;=25000,I2941,IF(I2941&lt;=50000,ROUNDUP(I2941/2,0)+12500,IF(I2941&lt;=100000,ROUNDUP(I2941/4,0)+25000,50000)))),MAX(IF(I2941&lt;=0,0,IF(I2941&lt;=25000,I2941,IF(I2941&lt;=50000,ROUNDUP(I2941/2,0)+12500,IF(I2941&lt;=100000,ROUNDUP(I2941/4,0)+25000,50000)))),MIN(IF(H2941&lt;=0,0,IF(H2941&lt;=20000,H2941,IF(H2941&lt;=40000,ROUNDUP(H2941/2,0)+10000,IF(H2941&lt;=80000,ROUNDUP(H2941/4,0)+20000,40000))))+IF(I2941&lt;=0,0,IF(I2941&lt;=25000,I2941,IF(I2941&lt;=50000,ROUNDUP(I2941/2,0)+12500,IF(I2941&lt;=100000,ROUNDUP(I2941/4,0)+25000,50000)))),40000))))</f>
        <v/>
      </c>
      <c r="R2941" s="18">
        <f>MIN(120000,O2941+P2941+Q2941)</f>
        <v/>
      </c>
      <c r="S2941" s="18">
        <f>IF(F2941&lt;=0,IF(E2941&lt;=0,0,IF(E2941&lt;=12000,E2941,IF(E2941&lt;=32000,ROUNDUP(E2941/2,0)+6000,IF(E2941&lt;=56000,ROUNDUP(E2941/4,0)+14000,28000)))),IF(E2941&lt;=0,IF(F2941&lt;=0,0,IF(F2941&lt;=15000,F2941,IF(F2941&lt;=40000,ROUNDUP(F2941/2,0)+7500,IF(F2941&lt;=70000,ROUNDUP(F2941/4,0)+17500,35000)))),MAX(IF(F2941&lt;=0,0,IF(F2941&lt;=15000,F2941,IF(F2941&lt;=40000,ROUNDUP(F2941/2,0)+7500,IF(F2941&lt;=70000,ROUNDUP(F2941/4,0)+17500,35000)))),MIN(IF(E2941&lt;=0,0,IF(E2941&lt;=12000,E2941,IF(E2941&lt;=32000,ROUNDUP(E2941/2,0)+6000,IF(E2941&lt;=56000,ROUNDUP(E2941/4,0)+14000,28000))))+IF(F2941&lt;=0,0,IF(F2941&lt;=15000,F2941,IF(F2941&lt;=40000,ROUNDUP(F2941/2,0)+7500,IF(F2941&lt;=70000,ROUNDUP(F2941/4,0)+17500,35000)))),28000))))</f>
        <v/>
      </c>
      <c r="T2941" s="18">
        <f>IF(G2941&lt;=0,0,IF(G2941&lt;=12000,G2941,IF(G2941&lt;=32000,ROUNDUP(G2941/2,0)+6000,IF(G2941&lt;=56000,ROUNDUP(G2941/4,0)+14000,28000))))</f>
        <v/>
      </c>
      <c r="U2941" s="18">
        <f>IF(I2941&lt;=0,IF(H2941&lt;=0,0,IF(H2941&lt;=12000,H2941,IF(H2941&lt;=32000,ROUNDUP(H2941/2,0)+6000,IF(H2941&lt;=56000,ROUNDUP(H2941/4,0)+14000,28000)))),IF(H2941&lt;=0,IF(I2941&lt;=0,0,IF(I2941&lt;=15000,I2941,IF(I2941&lt;=40000,ROUNDUP(I2941/2,0)+7500,IF(I2941&lt;=70000,ROUNDUP(I2941/4,0)+17500,35000)))),MAX(IF(I2941&lt;=0,0,IF(I2941&lt;=15000,I2941,IF(I2941&lt;=40000,ROUNDUP(I2941/2,0)+7500,IF(I2941&lt;=70000,ROUNDUP(I2941/4,0)+17500,35000)))),MIN(IF(H2941&lt;=0,0,IF(H2941&lt;=12000,H2941,IF(H2941&lt;=32000,ROUNDUP(H2941/2,0)+6000,IF(H2941&lt;=56000,ROUNDUP(H2941/4,0)+14000,28000))))+IF(I2941&lt;=0,0,IF(I2941&lt;=15000,I2941,IF(I2941&lt;=40000,ROUNDUP(I2941/2,0)+7500,IF(I2941&lt;=70000,ROUNDUP(I2941/4,0)+17500,35000)))),28000))))</f>
        <v/>
      </c>
      <c r="V2941" s="18">
        <f>MIN(70000,S2941+T2941+U2941)</f>
        <v/>
      </c>
      <c r="W2941" s="18">
        <f>MAX(0,ROUNDDOWN(M2941-J2941-N2941-K2941-0,-3))</f>
        <v/>
      </c>
      <c r="X2941" s="18">
        <f>MAX(0,ROUNDDOWN(M2941-J2941-N2941-K2941-R2941,-3))</f>
        <v/>
      </c>
      <c r="Y2941" s="18">
        <f>IF(W2941&lt;=0,0,ROUNDDOWN((W2941*LOOKUP(W2941,{0,1950001,3300001,6950001,9000001,18000001,40000001},{0.05,0.1,0.2,0.23,0.33,0.4,0.45})-LOOKUP(W2941,{0,1950001,3300001,6950001,9000001,18000001,40000001},{0,97500,427500,636000,1536000,2796000,4796000}))*1.021,-2))</f>
        <v/>
      </c>
      <c r="Z2941" s="18">
        <f>IF(X2941&lt;=0,0,ROUNDDOWN((X2941*LOOKUP(X2941,{0,1950001,3300001,6950001,9000001,18000001,40000001},{0.05,0.1,0.2,0.23,0.33,0.4,0.45})-LOOKUP(X2941,{0,1950001,3300001,6950001,9000001,18000001,40000001},{0,97500,427500,636000,1536000,2796000,4796000}))*1.021,-2))</f>
        <v/>
      </c>
      <c r="AA2941" s="18">
        <f>MAX(0,ROUNDDOWN(M2941-J2941-430000-L2941-0,-3))</f>
        <v/>
      </c>
      <c r="AB2941" s="18">
        <f>MAX(0,ROUNDDOWN(M2941-J2941-430000-L2941-V2941,-3))</f>
        <v/>
      </c>
      <c r="AC2941" s="18">
        <f>IF(M2941&lt;=450000,0,MAX(0,ROUNDDOWN(AA2941*0.06-MIN(50000,AA2941)*0.03,-2))+MAX(0,ROUNDDOWN(AA2941*0.04-MIN(50000,AA2941)*0.02,-2)))</f>
        <v/>
      </c>
      <c r="AD2941" s="18">
        <f>IF(M2941&lt;=450000,0,MAX(0,ROUNDDOWN(AB2941*0.06-MIN(50000,AB2941)*0.03,-2))+MAX(0,ROUNDDOWN(AB2941*0.04-MIN(50000,AB2941)*0.02,-2)))</f>
        <v/>
      </c>
      <c r="AE2941" s="18">
        <f>Y2941-Z2941</f>
        <v/>
      </c>
      <c r="AF2941" s="18">
        <f>AC2941-AD2941</f>
        <v/>
      </c>
      <c r="AG2941" s="18">
        <f>AE2941+AF2941</f>
        <v/>
      </c>
      <c r="AH2941" s="20">
        <f>IF(W2941&lt;=0,0,LOOKUP(W2941,{0,1950001,3300001,6950001,9000001,18000001,40000001},{0.05,0.1,0.2,0.23,0.33,0.4,0.45}))</f>
        <v/>
      </c>
    </row>
    <row r="2942">
      <c r="A2942" t="inlineStr">
        <is>
          <t>1万円刻み 特例あり一般12万円</t>
        </is>
      </c>
      <c r="B2942" s="18">
        <f>'4_1万円刻み'!$A$954</f>
        <v/>
      </c>
      <c r="C2942" s="19" t="n">
        <v>2026</v>
      </c>
      <c r="D2942" t="inlineStr">
        <is>
          <t>はい</t>
        </is>
      </c>
      <c r="E2942" s="18" t="n">
        <v>120000</v>
      </c>
      <c r="F2942" s="18" t="n">
        <v>0</v>
      </c>
      <c r="G2942" s="18" t="n">
        <v>0</v>
      </c>
      <c r="H2942" s="18" t="n">
        <v>0</v>
      </c>
      <c r="I2942" s="18" t="n">
        <v>0</v>
      </c>
      <c r="J2942" s="18">
        <f>ROUND(MIN(B2942/12,650000)*12*0.0915+MIN(B2942/12,1390000)*12*(0.0504+0)+B2942*0.005,0)</f>
        <v/>
      </c>
      <c r="K2942" s="18" t="n">
        <v>0</v>
      </c>
      <c r="L2942" s="18" t="n">
        <v>0</v>
      </c>
      <c r="M2942" s="18">
        <f>ROUND(IF(C2942&gt;=2026,IF(B2942&lt;741000,0,IF(B2942&lt;2191000,B2942-740000,IF(B2942&lt;2193000,1451000,IF(B2942&lt;2196000,1453000,IF(B2942&lt;2200000,1456000,IF(B2942&lt;3600000,ROUNDDOWN(B2942/4,-3)*2.8-80000,IF(B2942&lt;6600000,ROUNDDOWN(B2942/4,-3)*3.2-440000,IF(B2942&lt;8500000,ROUNDDOWN(B2942*0.9,0)-1100000,B2942-1950000)))))))),IF(B2942&lt;651000,0,IF(B2942&lt;1900000,B2942-650000,IF(B2942&lt;3600000,ROUNDDOWN(B2942/4,-3)*2.8-80000,IF(B2942&lt;6600000,ROUNDDOWN(B2942/4,-3)*3.2-440000,IF(B2942&lt;8500000,ROUNDDOWN(B2942*0.9,0)-1100000,B2942-1950000)))))),0)</f>
        <v/>
      </c>
      <c r="N2942" s="18">
        <f>IF(M2942&gt;23500000,NA(),IF(C2942&gt;=2026,IF(M2942&lt;=4890000,1040000,IF(M2942&lt;=6550000,670000,620000)),IF(M2942&lt;=1320000,950000,IF(M2942&lt;=3360000,880000,IF(M2942&lt;=4890000,680000,IF(M2942&lt;=6550000,630000,580000))))))</f>
        <v/>
      </c>
      <c r="O2942" s="18">
        <f>IF(F2942&lt;=0,IF(AND(D2942="はい",C2942&gt;=2026,C2942&lt;=2027),IF(E2942&lt;=0,0,IF(E2942&lt;=30000,E2942,IF(E2942&lt;=60000,ROUNDUP(E2942/2,0)+15000,IF(E2942&lt;=120000,ROUNDUP(E2942/4,0)+30000,60000)))),IF(E2942&lt;=0,0,IF(E2942&lt;=20000,E2942,IF(E2942&lt;=40000,ROUNDUP(E2942/2,0)+10000,IF(E2942&lt;=80000,ROUNDUP(E2942/4,0)+20000,40000))))),IF(E2942&lt;=0,IF(F2942&lt;=0,0,IF(F2942&lt;=25000,F2942,IF(F2942&lt;=50000,ROUNDUP(F2942/2,0)+12500,IF(F2942&lt;=100000,ROUNDUP(F2942/4,0)+25000,50000)))),MAX(IF(F2942&lt;=0,0,IF(F2942&lt;=25000,F2942,IF(F2942&lt;=50000,ROUNDUP(F2942/2,0)+12500,IF(F2942&lt;=100000,ROUNDUP(F2942/4,0)+25000,50000)))),MIN(IF(AND(D2942="はい",C2942&gt;=2026,C2942&lt;=2027),IF(E2942&lt;=0,0,IF(E2942&lt;=30000,E2942,IF(E2942&lt;=60000,ROUNDUP(E2942/2,0)+15000,IF(E2942&lt;=120000,ROUNDUP(E2942/4,0)+30000,60000)))),IF(E2942&lt;=0,0,IF(E2942&lt;=20000,E2942,IF(E2942&lt;=40000,ROUNDUP(E2942/2,0)+10000,IF(E2942&lt;=80000,ROUNDUP(E2942/4,0)+20000,40000)))))+IF(F2942&lt;=0,0,IF(F2942&lt;=25000,F2942,IF(F2942&lt;=50000,ROUNDUP(F2942/2,0)+12500,IF(F2942&lt;=100000,ROUNDUP(F2942/4,0)+25000,50000)))),IF(AND(D2942="はい",C2942&gt;=2026,C2942&lt;=2027),60000,40000)))))</f>
        <v/>
      </c>
      <c r="P2942" s="18">
        <f>IF(G2942&lt;=0,0,IF(G2942&lt;=20000,G2942,IF(G2942&lt;=40000,ROUNDUP(G2942/2,0)+10000,IF(G2942&lt;=80000,ROUNDUP(G2942/4,0)+20000,40000))))</f>
        <v/>
      </c>
      <c r="Q2942" s="18">
        <f>IF(I2942&lt;=0,IF(H2942&lt;=0,0,IF(H2942&lt;=20000,H2942,IF(H2942&lt;=40000,ROUNDUP(H2942/2,0)+10000,IF(H2942&lt;=80000,ROUNDUP(H2942/4,0)+20000,40000)))),IF(H2942&lt;=0,IF(I2942&lt;=0,0,IF(I2942&lt;=25000,I2942,IF(I2942&lt;=50000,ROUNDUP(I2942/2,0)+12500,IF(I2942&lt;=100000,ROUNDUP(I2942/4,0)+25000,50000)))),MAX(IF(I2942&lt;=0,0,IF(I2942&lt;=25000,I2942,IF(I2942&lt;=50000,ROUNDUP(I2942/2,0)+12500,IF(I2942&lt;=100000,ROUNDUP(I2942/4,0)+25000,50000)))),MIN(IF(H2942&lt;=0,0,IF(H2942&lt;=20000,H2942,IF(H2942&lt;=40000,ROUNDUP(H2942/2,0)+10000,IF(H2942&lt;=80000,ROUNDUP(H2942/4,0)+20000,40000))))+IF(I2942&lt;=0,0,IF(I2942&lt;=25000,I2942,IF(I2942&lt;=50000,ROUNDUP(I2942/2,0)+12500,IF(I2942&lt;=100000,ROUNDUP(I2942/4,0)+25000,50000)))),40000))))</f>
        <v/>
      </c>
      <c r="R2942" s="18">
        <f>MIN(120000,O2942+P2942+Q2942)</f>
        <v/>
      </c>
      <c r="S2942" s="18">
        <f>IF(F2942&lt;=0,IF(E2942&lt;=0,0,IF(E2942&lt;=12000,E2942,IF(E2942&lt;=32000,ROUNDUP(E2942/2,0)+6000,IF(E2942&lt;=56000,ROUNDUP(E2942/4,0)+14000,28000)))),IF(E2942&lt;=0,IF(F2942&lt;=0,0,IF(F2942&lt;=15000,F2942,IF(F2942&lt;=40000,ROUNDUP(F2942/2,0)+7500,IF(F2942&lt;=70000,ROUNDUP(F2942/4,0)+17500,35000)))),MAX(IF(F2942&lt;=0,0,IF(F2942&lt;=15000,F2942,IF(F2942&lt;=40000,ROUNDUP(F2942/2,0)+7500,IF(F2942&lt;=70000,ROUNDUP(F2942/4,0)+17500,35000)))),MIN(IF(E2942&lt;=0,0,IF(E2942&lt;=12000,E2942,IF(E2942&lt;=32000,ROUNDUP(E2942/2,0)+6000,IF(E2942&lt;=56000,ROUNDUP(E2942/4,0)+14000,28000))))+IF(F2942&lt;=0,0,IF(F2942&lt;=15000,F2942,IF(F2942&lt;=40000,ROUNDUP(F2942/2,0)+7500,IF(F2942&lt;=70000,ROUNDUP(F2942/4,0)+17500,35000)))),28000))))</f>
        <v/>
      </c>
      <c r="T2942" s="18">
        <f>IF(G2942&lt;=0,0,IF(G2942&lt;=12000,G2942,IF(G2942&lt;=32000,ROUNDUP(G2942/2,0)+6000,IF(G2942&lt;=56000,ROUNDUP(G2942/4,0)+14000,28000))))</f>
        <v/>
      </c>
      <c r="U2942" s="18">
        <f>IF(I2942&lt;=0,IF(H2942&lt;=0,0,IF(H2942&lt;=12000,H2942,IF(H2942&lt;=32000,ROUNDUP(H2942/2,0)+6000,IF(H2942&lt;=56000,ROUNDUP(H2942/4,0)+14000,28000)))),IF(H2942&lt;=0,IF(I2942&lt;=0,0,IF(I2942&lt;=15000,I2942,IF(I2942&lt;=40000,ROUNDUP(I2942/2,0)+7500,IF(I2942&lt;=70000,ROUNDUP(I2942/4,0)+17500,35000)))),MAX(IF(I2942&lt;=0,0,IF(I2942&lt;=15000,I2942,IF(I2942&lt;=40000,ROUNDUP(I2942/2,0)+7500,IF(I2942&lt;=70000,ROUNDUP(I2942/4,0)+17500,35000)))),MIN(IF(H2942&lt;=0,0,IF(H2942&lt;=12000,H2942,IF(H2942&lt;=32000,ROUNDUP(H2942/2,0)+6000,IF(H2942&lt;=56000,ROUNDUP(H2942/4,0)+14000,28000))))+IF(I2942&lt;=0,0,IF(I2942&lt;=15000,I2942,IF(I2942&lt;=40000,ROUNDUP(I2942/2,0)+7500,IF(I2942&lt;=70000,ROUNDUP(I2942/4,0)+17500,35000)))),28000))))</f>
        <v/>
      </c>
      <c r="V2942" s="18">
        <f>MIN(70000,S2942+T2942+U2942)</f>
        <v/>
      </c>
      <c r="W2942" s="18">
        <f>MAX(0,ROUNDDOWN(M2942-J2942-N2942-K2942-0,-3))</f>
        <v/>
      </c>
      <c r="X2942" s="18">
        <f>MAX(0,ROUNDDOWN(M2942-J2942-N2942-K2942-R2942,-3))</f>
        <v/>
      </c>
      <c r="Y2942" s="18">
        <f>IF(W2942&lt;=0,0,ROUNDDOWN((W2942*LOOKUP(W2942,{0,1950001,3300001,6950001,9000001,18000001,40000001},{0.05,0.1,0.2,0.23,0.33,0.4,0.45})-LOOKUP(W2942,{0,1950001,3300001,6950001,9000001,18000001,40000001},{0,97500,427500,636000,1536000,2796000,4796000}))*1.021,-2))</f>
        <v/>
      </c>
      <c r="Z2942" s="18">
        <f>IF(X2942&lt;=0,0,ROUNDDOWN((X2942*LOOKUP(X2942,{0,1950001,3300001,6950001,9000001,18000001,40000001},{0.05,0.1,0.2,0.23,0.33,0.4,0.45})-LOOKUP(X2942,{0,1950001,3300001,6950001,9000001,18000001,40000001},{0,97500,427500,636000,1536000,2796000,4796000}))*1.021,-2))</f>
        <v/>
      </c>
      <c r="AA2942" s="18">
        <f>MAX(0,ROUNDDOWN(M2942-J2942-430000-L2942-0,-3))</f>
        <v/>
      </c>
      <c r="AB2942" s="18">
        <f>MAX(0,ROUNDDOWN(M2942-J2942-430000-L2942-V2942,-3))</f>
        <v/>
      </c>
      <c r="AC2942" s="18">
        <f>IF(M2942&lt;=450000,0,MAX(0,ROUNDDOWN(AA2942*0.06-MIN(50000,AA2942)*0.03,-2))+MAX(0,ROUNDDOWN(AA2942*0.04-MIN(50000,AA2942)*0.02,-2)))</f>
        <v/>
      </c>
      <c r="AD2942" s="18">
        <f>IF(M2942&lt;=450000,0,MAX(0,ROUNDDOWN(AB2942*0.06-MIN(50000,AB2942)*0.03,-2))+MAX(0,ROUNDDOWN(AB2942*0.04-MIN(50000,AB2942)*0.02,-2)))</f>
        <v/>
      </c>
      <c r="AE2942" s="18">
        <f>Y2942-Z2942</f>
        <v/>
      </c>
      <c r="AF2942" s="18">
        <f>AC2942-AD2942</f>
        <v/>
      </c>
      <c r="AG2942" s="18">
        <f>AE2942+AF2942</f>
        <v/>
      </c>
      <c r="AH2942" s="20">
        <f>IF(W2942&lt;=0,0,LOOKUP(W2942,{0,1950001,3300001,6950001,9000001,18000001,40000001},{0.05,0.1,0.2,0.23,0.33,0.4,0.45}))</f>
        <v/>
      </c>
    </row>
    <row r="2943">
      <c r="A2943" t="inlineStr">
        <is>
          <t>1万円刻み 3区分8万円ずつ</t>
        </is>
      </c>
      <c r="B2943" s="18">
        <f>'4_1万円刻み'!$A$955</f>
        <v/>
      </c>
      <c r="C2943" s="19" t="n">
        <v>2026</v>
      </c>
      <c r="D2943" t="inlineStr">
        <is>
          <t>いいえ</t>
        </is>
      </c>
      <c r="E2943" s="18" t="n">
        <v>80000</v>
      </c>
      <c r="F2943" s="18" t="n">
        <v>0</v>
      </c>
      <c r="G2943" s="18" t="n">
        <v>80000</v>
      </c>
      <c r="H2943" s="18" t="n">
        <v>80000</v>
      </c>
      <c r="I2943" s="18" t="n">
        <v>0</v>
      </c>
      <c r="J2943" s="18">
        <f>ROUND(MIN(B2943/12,650000)*12*0.0915+MIN(B2943/12,1390000)*12*(0.0504+0)+B2943*0.005,0)</f>
        <v/>
      </c>
      <c r="K2943" s="18" t="n">
        <v>0</v>
      </c>
      <c r="L2943" s="18" t="n">
        <v>0</v>
      </c>
      <c r="M2943" s="18">
        <f>ROUND(IF(C2943&gt;=2026,IF(B2943&lt;741000,0,IF(B2943&lt;2191000,B2943-740000,IF(B2943&lt;2193000,1451000,IF(B2943&lt;2196000,1453000,IF(B2943&lt;2200000,1456000,IF(B2943&lt;3600000,ROUNDDOWN(B2943/4,-3)*2.8-80000,IF(B2943&lt;6600000,ROUNDDOWN(B2943/4,-3)*3.2-440000,IF(B2943&lt;8500000,ROUNDDOWN(B2943*0.9,0)-1100000,B2943-1950000)))))))),IF(B2943&lt;651000,0,IF(B2943&lt;1900000,B2943-650000,IF(B2943&lt;3600000,ROUNDDOWN(B2943/4,-3)*2.8-80000,IF(B2943&lt;6600000,ROUNDDOWN(B2943/4,-3)*3.2-440000,IF(B2943&lt;8500000,ROUNDDOWN(B2943*0.9,0)-1100000,B2943-1950000)))))),0)</f>
        <v/>
      </c>
      <c r="N2943" s="18">
        <f>IF(M2943&gt;23500000,NA(),IF(C2943&gt;=2026,IF(M2943&lt;=4890000,1040000,IF(M2943&lt;=6550000,670000,620000)),IF(M2943&lt;=1320000,950000,IF(M2943&lt;=3360000,880000,IF(M2943&lt;=4890000,680000,IF(M2943&lt;=6550000,630000,580000))))))</f>
        <v/>
      </c>
      <c r="O2943" s="18">
        <f>IF(F2943&lt;=0,IF(AND(D2943="はい",C2943&gt;=2026,C2943&lt;=2027),IF(E2943&lt;=0,0,IF(E2943&lt;=30000,E2943,IF(E2943&lt;=60000,ROUNDUP(E2943/2,0)+15000,IF(E2943&lt;=120000,ROUNDUP(E2943/4,0)+30000,60000)))),IF(E2943&lt;=0,0,IF(E2943&lt;=20000,E2943,IF(E2943&lt;=40000,ROUNDUP(E2943/2,0)+10000,IF(E2943&lt;=80000,ROUNDUP(E2943/4,0)+20000,40000))))),IF(E2943&lt;=0,IF(F2943&lt;=0,0,IF(F2943&lt;=25000,F2943,IF(F2943&lt;=50000,ROUNDUP(F2943/2,0)+12500,IF(F2943&lt;=100000,ROUNDUP(F2943/4,0)+25000,50000)))),MAX(IF(F2943&lt;=0,0,IF(F2943&lt;=25000,F2943,IF(F2943&lt;=50000,ROUNDUP(F2943/2,0)+12500,IF(F2943&lt;=100000,ROUNDUP(F2943/4,0)+25000,50000)))),MIN(IF(AND(D2943="はい",C2943&gt;=2026,C2943&lt;=2027),IF(E2943&lt;=0,0,IF(E2943&lt;=30000,E2943,IF(E2943&lt;=60000,ROUNDUP(E2943/2,0)+15000,IF(E2943&lt;=120000,ROUNDUP(E2943/4,0)+30000,60000)))),IF(E2943&lt;=0,0,IF(E2943&lt;=20000,E2943,IF(E2943&lt;=40000,ROUNDUP(E2943/2,0)+10000,IF(E2943&lt;=80000,ROUNDUP(E2943/4,0)+20000,40000)))))+IF(F2943&lt;=0,0,IF(F2943&lt;=25000,F2943,IF(F2943&lt;=50000,ROUNDUP(F2943/2,0)+12500,IF(F2943&lt;=100000,ROUNDUP(F2943/4,0)+25000,50000)))),IF(AND(D2943="はい",C2943&gt;=2026,C2943&lt;=2027),60000,40000)))))</f>
        <v/>
      </c>
      <c r="P2943" s="18">
        <f>IF(G2943&lt;=0,0,IF(G2943&lt;=20000,G2943,IF(G2943&lt;=40000,ROUNDUP(G2943/2,0)+10000,IF(G2943&lt;=80000,ROUNDUP(G2943/4,0)+20000,40000))))</f>
        <v/>
      </c>
      <c r="Q2943" s="18">
        <f>IF(I2943&lt;=0,IF(H2943&lt;=0,0,IF(H2943&lt;=20000,H2943,IF(H2943&lt;=40000,ROUNDUP(H2943/2,0)+10000,IF(H2943&lt;=80000,ROUNDUP(H2943/4,0)+20000,40000)))),IF(H2943&lt;=0,IF(I2943&lt;=0,0,IF(I2943&lt;=25000,I2943,IF(I2943&lt;=50000,ROUNDUP(I2943/2,0)+12500,IF(I2943&lt;=100000,ROUNDUP(I2943/4,0)+25000,50000)))),MAX(IF(I2943&lt;=0,0,IF(I2943&lt;=25000,I2943,IF(I2943&lt;=50000,ROUNDUP(I2943/2,0)+12500,IF(I2943&lt;=100000,ROUNDUP(I2943/4,0)+25000,50000)))),MIN(IF(H2943&lt;=0,0,IF(H2943&lt;=20000,H2943,IF(H2943&lt;=40000,ROUNDUP(H2943/2,0)+10000,IF(H2943&lt;=80000,ROUNDUP(H2943/4,0)+20000,40000))))+IF(I2943&lt;=0,0,IF(I2943&lt;=25000,I2943,IF(I2943&lt;=50000,ROUNDUP(I2943/2,0)+12500,IF(I2943&lt;=100000,ROUNDUP(I2943/4,0)+25000,50000)))),40000))))</f>
        <v/>
      </c>
      <c r="R2943" s="18">
        <f>MIN(120000,O2943+P2943+Q2943)</f>
        <v/>
      </c>
      <c r="S2943" s="18">
        <f>IF(F2943&lt;=0,IF(E2943&lt;=0,0,IF(E2943&lt;=12000,E2943,IF(E2943&lt;=32000,ROUNDUP(E2943/2,0)+6000,IF(E2943&lt;=56000,ROUNDUP(E2943/4,0)+14000,28000)))),IF(E2943&lt;=0,IF(F2943&lt;=0,0,IF(F2943&lt;=15000,F2943,IF(F2943&lt;=40000,ROUNDUP(F2943/2,0)+7500,IF(F2943&lt;=70000,ROUNDUP(F2943/4,0)+17500,35000)))),MAX(IF(F2943&lt;=0,0,IF(F2943&lt;=15000,F2943,IF(F2943&lt;=40000,ROUNDUP(F2943/2,0)+7500,IF(F2943&lt;=70000,ROUNDUP(F2943/4,0)+17500,35000)))),MIN(IF(E2943&lt;=0,0,IF(E2943&lt;=12000,E2943,IF(E2943&lt;=32000,ROUNDUP(E2943/2,0)+6000,IF(E2943&lt;=56000,ROUNDUP(E2943/4,0)+14000,28000))))+IF(F2943&lt;=0,0,IF(F2943&lt;=15000,F2943,IF(F2943&lt;=40000,ROUNDUP(F2943/2,0)+7500,IF(F2943&lt;=70000,ROUNDUP(F2943/4,0)+17500,35000)))),28000))))</f>
        <v/>
      </c>
      <c r="T2943" s="18">
        <f>IF(G2943&lt;=0,0,IF(G2943&lt;=12000,G2943,IF(G2943&lt;=32000,ROUNDUP(G2943/2,0)+6000,IF(G2943&lt;=56000,ROUNDUP(G2943/4,0)+14000,28000))))</f>
        <v/>
      </c>
      <c r="U2943" s="18">
        <f>IF(I2943&lt;=0,IF(H2943&lt;=0,0,IF(H2943&lt;=12000,H2943,IF(H2943&lt;=32000,ROUNDUP(H2943/2,0)+6000,IF(H2943&lt;=56000,ROUNDUP(H2943/4,0)+14000,28000)))),IF(H2943&lt;=0,IF(I2943&lt;=0,0,IF(I2943&lt;=15000,I2943,IF(I2943&lt;=40000,ROUNDUP(I2943/2,0)+7500,IF(I2943&lt;=70000,ROUNDUP(I2943/4,0)+17500,35000)))),MAX(IF(I2943&lt;=0,0,IF(I2943&lt;=15000,I2943,IF(I2943&lt;=40000,ROUNDUP(I2943/2,0)+7500,IF(I2943&lt;=70000,ROUNDUP(I2943/4,0)+17500,35000)))),MIN(IF(H2943&lt;=0,0,IF(H2943&lt;=12000,H2943,IF(H2943&lt;=32000,ROUNDUP(H2943/2,0)+6000,IF(H2943&lt;=56000,ROUNDUP(H2943/4,0)+14000,28000))))+IF(I2943&lt;=0,0,IF(I2943&lt;=15000,I2943,IF(I2943&lt;=40000,ROUNDUP(I2943/2,0)+7500,IF(I2943&lt;=70000,ROUNDUP(I2943/4,0)+17500,35000)))),28000))))</f>
        <v/>
      </c>
      <c r="V2943" s="18">
        <f>MIN(70000,S2943+T2943+U2943)</f>
        <v/>
      </c>
      <c r="W2943" s="18">
        <f>MAX(0,ROUNDDOWN(M2943-J2943-N2943-K2943-0,-3))</f>
        <v/>
      </c>
      <c r="X2943" s="18">
        <f>MAX(0,ROUNDDOWN(M2943-J2943-N2943-K2943-R2943,-3))</f>
        <v/>
      </c>
      <c r="Y2943" s="18">
        <f>IF(W2943&lt;=0,0,ROUNDDOWN((W2943*LOOKUP(W2943,{0,1950001,3300001,6950001,9000001,18000001,40000001},{0.05,0.1,0.2,0.23,0.33,0.4,0.45})-LOOKUP(W2943,{0,1950001,3300001,6950001,9000001,18000001,40000001},{0,97500,427500,636000,1536000,2796000,4796000}))*1.021,-2))</f>
        <v/>
      </c>
      <c r="Z2943" s="18">
        <f>IF(X2943&lt;=0,0,ROUNDDOWN((X2943*LOOKUP(X2943,{0,1950001,3300001,6950001,9000001,18000001,40000001},{0.05,0.1,0.2,0.23,0.33,0.4,0.45})-LOOKUP(X2943,{0,1950001,3300001,6950001,9000001,18000001,40000001},{0,97500,427500,636000,1536000,2796000,4796000}))*1.021,-2))</f>
        <v/>
      </c>
      <c r="AA2943" s="18">
        <f>MAX(0,ROUNDDOWN(M2943-J2943-430000-L2943-0,-3))</f>
        <v/>
      </c>
      <c r="AB2943" s="18">
        <f>MAX(0,ROUNDDOWN(M2943-J2943-430000-L2943-V2943,-3))</f>
        <v/>
      </c>
      <c r="AC2943" s="18">
        <f>IF(M2943&lt;=450000,0,MAX(0,ROUNDDOWN(AA2943*0.06-MIN(50000,AA2943)*0.03,-2))+MAX(0,ROUNDDOWN(AA2943*0.04-MIN(50000,AA2943)*0.02,-2)))</f>
        <v/>
      </c>
      <c r="AD2943" s="18">
        <f>IF(M2943&lt;=450000,0,MAX(0,ROUNDDOWN(AB2943*0.06-MIN(50000,AB2943)*0.03,-2))+MAX(0,ROUNDDOWN(AB2943*0.04-MIN(50000,AB2943)*0.02,-2)))</f>
        <v/>
      </c>
      <c r="AE2943" s="18">
        <f>Y2943-Z2943</f>
        <v/>
      </c>
      <c r="AF2943" s="18">
        <f>AC2943-AD2943</f>
        <v/>
      </c>
      <c r="AG2943" s="18">
        <f>AE2943+AF2943</f>
        <v/>
      </c>
      <c r="AH2943" s="20">
        <f>IF(W2943&lt;=0,0,LOOKUP(W2943,{0,1950001,3300001,6950001,9000001,18000001,40000001},{0.05,0.1,0.2,0.23,0.33,0.4,0.45}))</f>
        <v/>
      </c>
    </row>
    <row r="2944">
      <c r="A2944" t="inlineStr">
        <is>
          <t>1万円刻み 一般8万円</t>
        </is>
      </c>
      <c r="B2944" s="18">
        <f>'4_1万円刻み'!$A$955</f>
        <v/>
      </c>
      <c r="C2944" s="19" t="n">
        <v>2026</v>
      </c>
      <c r="D2944" t="inlineStr">
        <is>
          <t>いいえ</t>
        </is>
      </c>
      <c r="E2944" s="18" t="n">
        <v>80000</v>
      </c>
      <c r="F2944" s="18" t="n">
        <v>0</v>
      </c>
      <c r="G2944" s="18" t="n">
        <v>0</v>
      </c>
      <c r="H2944" s="18" t="n">
        <v>0</v>
      </c>
      <c r="I2944" s="18" t="n">
        <v>0</v>
      </c>
      <c r="J2944" s="18">
        <f>ROUND(MIN(B2944/12,650000)*12*0.0915+MIN(B2944/12,1390000)*12*(0.0504+0)+B2944*0.005,0)</f>
        <v/>
      </c>
      <c r="K2944" s="18" t="n">
        <v>0</v>
      </c>
      <c r="L2944" s="18" t="n">
        <v>0</v>
      </c>
      <c r="M2944" s="18">
        <f>ROUND(IF(C2944&gt;=2026,IF(B2944&lt;741000,0,IF(B2944&lt;2191000,B2944-740000,IF(B2944&lt;2193000,1451000,IF(B2944&lt;2196000,1453000,IF(B2944&lt;2200000,1456000,IF(B2944&lt;3600000,ROUNDDOWN(B2944/4,-3)*2.8-80000,IF(B2944&lt;6600000,ROUNDDOWN(B2944/4,-3)*3.2-440000,IF(B2944&lt;8500000,ROUNDDOWN(B2944*0.9,0)-1100000,B2944-1950000)))))))),IF(B2944&lt;651000,0,IF(B2944&lt;1900000,B2944-650000,IF(B2944&lt;3600000,ROUNDDOWN(B2944/4,-3)*2.8-80000,IF(B2944&lt;6600000,ROUNDDOWN(B2944/4,-3)*3.2-440000,IF(B2944&lt;8500000,ROUNDDOWN(B2944*0.9,0)-1100000,B2944-1950000)))))),0)</f>
        <v/>
      </c>
      <c r="N2944" s="18">
        <f>IF(M2944&gt;23500000,NA(),IF(C2944&gt;=2026,IF(M2944&lt;=4890000,1040000,IF(M2944&lt;=6550000,670000,620000)),IF(M2944&lt;=1320000,950000,IF(M2944&lt;=3360000,880000,IF(M2944&lt;=4890000,680000,IF(M2944&lt;=6550000,630000,580000))))))</f>
        <v/>
      </c>
      <c r="O2944" s="18">
        <f>IF(F2944&lt;=0,IF(AND(D2944="はい",C2944&gt;=2026,C2944&lt;=2027),IF(E2944&lt;=0,0,IF(E2944&lt;=30000,E2944,IF(E2944&lt;=60000,ROUNDUP(E2944/2,0)+15000,IF(E2944&lt;=120000,ROUNDUP(E2944/4,0)+30000,60000)))),IF(E2944&lt;=0,0,IF(E2944&lt;=20000,E2944,IF(E2944&lt;=40000,ROUNDUP(E2944/2,0)+10000,IF(E2944&lt;=80000,ROUNDUP(E2944/4,0)+20000,40000))))),IF(E2944&lt;=0,IF(F2944&lt;=0,0,IF(F2944&lt;=25000,F2944,IF(F2944&lt;=50000,ROUNDUP(F2944/2,0)+12500,IF(F2944&lt;=100000,ROUNDUP(F2944/4,0)+25000,50000)))),MAX(IF(F2944&lt;=0,0,IF(F2944&lt;=25000,F2944,IF(F2944&lt;=50000,ROUNDUP(F2944/2,0)+12500,IF(F2944&lt;=100000,ROUNDUP(F2944/4,0)+25000,50000)))),MIN(IF(AND(D2944="はい",C2944&gt;=2026,C2944&lt;=2027),IF(E2944&lt;=0,0,IF(E2944&lt;=30000,E2944,IF(E2944&lt;=60000,ROUNDUP(E2944/2,0)+15000,IF(E2944&lt;=120000,ROUNDUP(E2944/4,0)+30000,60000)))),IF(E2944&lt;=0,0,IF(E2944&lt;=20000,E2944,IF(E2944&lt;=40000,ROUNDUP(E2944/2,0)+10000,IF(E2944&lt;=80000,ROUNDUP(E2944/4,0)+20000,40000)))))+IF(F2944&lt;=0,0,IF(F2944&lt;=25000,F2944,IF(F2944&lt;=50000,ROUNDUP(F2944/2,0)+12500,IF(F2944&lt;=100000,ROUNDUP(F2944/4,0)+25000,50000)))),IF(AND(D2944="はい",C2944&gt;=2026,C2944&lt;=2027),60000,40000)))))</f>
        <v/>
      </c>
      <c r="P2944" s="18">
        <f>IF(G2944&lt;=0,0,IF(G2944&lt;=20000,G2944,IF(G2944&lt;=40000,ROUNDUP(G2944/2,0)+10000,IF(G2944&lt;=80000,ROUNDUP(G2944/4,0)+20000,40000))))</f>
        <v/>
      </c>
      <c r="Q2944" s="18">
        <f>IF(I2944&lt;=0,IF(H2944&lt;=0,0,IF(H2944&lt;=20000,H2944,IF(H2944&lt;=40000,ROUNDUP(H2944/2,0)+10000,IF(H2944&lt;=80000,ROUNDUP(H2944/4,0)+20000,40000)))),IF(H2944&lt;=0,IF(I2944&lt;=0,0,IF(I2944&lt;=25000,I2944,IF(I2944&lt;=50000,ROUNDUP(I2944/2,0)+12500,IF(I2944&lt;=100000,ROUNDUP(I2944/4,0)+25000,50000)))),MAX(IF(I2944&lt;=0,0,IF(I2944&lt;=25000,I2944,IF(I2944&lt;=50000,ROUNDUP(I2944/2,0)+12500,IF(I2944&lt;=100000,ROUNDUP(I2944/4,0)+25000,50000)))),MIN(IF(H2944&lt;=0,0,IF(H2944&lt;=20000,H2944,IF(H2944&lt;=40000,ROUNDUP(H2944/2,0)+10000,IF(H2944&lt;=80000,ROUNDUP(H2944/4,0)+20000,40000))))+IF(I2944&lt;=0,0,IF(I2944&lt;=25000,I2944,IF(I2944&lt;=50000,ROUNDUP(I2944/2,0)+12500,IF(I2944&lt;=100000,ROUNDUP(I2944/4,0)+25000,50000)))),40000))))</f>
        <v/>
      </c>
      <c r="R2944" s="18">
        <f>MIN(120000,O2944+P2944+Q2944)</f>
        <v/>
      </c>
      <c r="S2944" s="18">
        <f>IF(F2944&lt;=0,IF(E2944&lt;=0,0,IF(E2944&lt;=12000,E2944,IF(E2944&lt;=32000,ROUNDUP(E2944/2,0)+6000,IF(E2944&lt;=56000,ROUNDUP(E2944/4,0)+14000,28000)))),IF(E2944&lt;=0,IF(F2944&lt;=0,0,IF(F2944&lt;=15000,F2944,IF(F2944&lt;=40000,ROUNDUP(F2944/2,0)+7500,IF(F2944&lt;=70000,ROUNDUP(F2944/4,0)+17500,35000)))),MAX(IF(F2944&lt;=0,0,IF(F2944&lt;=15000,F2944,IF(F2944&lt;=40000,ROUNDUP(F2944/2,0)+7500,IF(F2944&lt;=70000,ROUNDUP(F2944/4,0)+17500,35000)))),MIN(IF(E2944&lt;=0,0,IF(E2944&lt;=12000,E2944,IF(E2944&lt;=32000,ROUNDUP(E2944/2,0)+6000,IF(E2944&lt;=56000,ROUNDUP(E2944/4,0)+14000,28000))))+IF(F2944&lt;=0,0,IF(F2944&lt;=15000,F2944,IF(F2944&lt;=40000,ROUNDUP(F2944/2,0)+7500,IF(F2944&lt;=70000,ROUNDUP(F2944/4,0)+17500,35000)))),28000))))</f>
        <v/>
      </c>
      <c r="T2944" s="18">
        <f>IF(G2944&lt;=0,0,IF(G2944&lt;=12000,G2944,IF(G2944&lt;=32000,ROUNDUP(G2944/2,0)+6000,IF(G2944&lt;=56000,ROUNDUP(G2944/4,0)+14000,28000))))</f>
        <v/>
      </c>
      <c r="U2944" s="18">
        <f>IF(I2944&lt;=0,IF(H2944&lt;=0,0,IF(H2944&lt;=12000,H2944,IF(H2944&lt;=32000,ROUNDUP(H2944/2,0)+6000,IF(H2944&lt;=56000,ROUNDUP(H2944/4,0)+14000,28000)))),IF(H2944&lt;=0,IF(I2944&lt;=0,0,IF(I2944&lt;=15000,I2944,IF(I2944&lt;=40000,ROUNDUP(I2944/2,0)+7500,IF(I2944&lt;=70000,ROUNDUP(I2944/4,0)+17500,35000)))),MAX(IF(I2944&lt;=0,0,IF(I2944&lt;=15000,I2944,IF(I2944&lt;=40000,ROUNDUP(I2944/2,0)+7500,IF(I2944&lt;=70000,ROUNDUP(I2944/4,0)+17500,35000)))),MIN(IF(H2944&lt;=0,0,IF(H2944&lt;=12000,H2944,IF(H2944&lt;=32000,ROUNDUP(H2944/2,0)+6000,IF(H2944&lt;=56000,ROUNDUP(H2944/4,0)+14000,28000))))+IF(I2944&lt;=0,0,IF(I2944&lt;=15000,I2944,IF(I2944&lt;=40000,ROUNDUP(I2944/2,0)+7500,IF(I2944&lt;=70000,ROUNDUP(I2944/4,0)+17500,35000)))),28000))))</f>
        <v/>
      </c>
      <c r="V2944" s="18">
        <f>MIN(70000,S2944+T2944+U2944)</f>
        <v/>
      </c>
      <c r="W2944" s="18">
        <f>MAX(0,ROUNDDOWN(M2944-J2944-N2944-K2944-0,-3))</f>
        <v/>
      </c>
      <c r="X2944" s="18">
        <f>MAX(0,ROUNDDOWN(M2944-J2944-N2944-K2944-R2944,-3))</f>
        <v/>
      </c>
      <c r="Y2944" s="18">
        <f>IF(W2944&lt;=0,0,ROUNDDOWN((W2944*LOOKUP(W2944,{0,1950001,3300001,6950001,9000001,18000001,40000001},{0.05,0.1,0.2,0.23,0.33,0.4,0.45})-LOOKUP(W2944,{0,1950001,3300001,6950001,9000001,18000001,40000001},{0,97500,427500,636000,1536000,2796000,4796000}))*1.021,-2))</f>
        <v/>
      </c>
      <c r="Z2944" s="18">
        <f>IF(X2944&lt;=0,0,ROUNDDOWN((X2944*LOOKUP(X2944,{0,1950001,3300001,6950001,9000001,18000001,40000001},{0.05,0.1,0.2,0.23,0.33,0.4,0.45})-LOOKUP(X2944,{0,1950001,3300001,6950001,9000001,18000001,40000001},{0,97500,427500,636000,1536000,2796000,4796000}))*1.021,-2))</f>
        <v/>
      </c>
      <c r="AA2944" s="18">
        <f>MAX(0,ROUNDDOWN(M2944-J2944-430000-L2944-0,-3))</f>
        <v/>
      </c>
      <c r="AB2944" s="18">
        <f>MAX(0,ROUNDDOWN(M2944-J2944-430000-L2944-V2944,-3))</f>
        <v/>
      </c>
      <c r="AC2944" s="18">
        <f>IF(M2944&lt;=450000,0,MAX(0,ROUNDDOWN(AA2944*0.06-MIN(50000,AA2944)*0.03,-2))+MAX(0,ROUNDDOWN(AA2944*0.04-MIN(50000,AA2944)*0.02,-2)))</f>
        <v/>
      </c>
      <c r="AD2944" s="18">
        <f>IF(M2944&lt;=450000,0,MAX(0,ROUNDDOWN(AB2944*0.06-MIN(50000,AB2944)*0.03,-2))+MAX(0,ROUNDDOWN(AB2944*0.04-MIN(50000,AB2944)*0.02,-2)))</f>
        <v/>
      </c>
      <c r="AE2944" s="18">
        <f>Y2944-Z2944</f>
        <v/>
      </c>
      <c r="AF2944" s="18">
        <f>AC2944-AD2944</f>
        <v/>
      </c>
      <c r="AG2944" s="18">
        <f>AE2944+AF2944</f>
        <v/>
      </c>
      <c r="AH2944" s="20">
        <f>IF(W2944&lt;=0,0,LOOKUP(W2944,{0,1950001,3300001,6950001,9000001,18000001,40000001},{0.05,0.1,0.2,0.23,0.33,0.4,0.45}))</f>
        <v/>
      </c>
    </row>
    <row r="2945">
      <c r="A2945" t="inlineStr">
        <is>
          <t>1万円刻み 特例あり一般12万円</t>
        </is>
      </c>
      <c r="B2945" s="18">
        <f>'4_1万円刻み'!$A$955</f>
        <v/>
      </c>
      <c r="C2945" s="19" t="n">
        <v>2026</v>
      </c>
      <c r="D2945" t="inlineStr">
        <is>
          <t>はい</t>
        </is>
      </c>
      <c r="E2945" s="18" t="n">
        <v>120000</v>
      </c>
      <c r="F2945" s="18" t="n">
        <v>0</v>
      </c>
      <c r="G2945" s="18" t="n">
        <v>0</v>
      </c>
      <c r="H2945" s="18" t="n">
        <v>0</v>
      </c>
      <c r="I2945" s="18" t="n">
        <v>0</v>
      </c>
      <c r="J2945" s="18">
        <f>ROUND(MIN(B2945/12,650000)*12*0.0915+MIN(B2945/12,1390000)*12*(0.0504+0)+B2945*0.005,0)</f>
        <v/>
      </c>
      <c r="K2945" s="18" t="n">
        <v>0</v>
      </c>
      <c r="L2945" s="18" t="n">
        <v>0</v>
      </c>
      <c r="M2945" s="18">
        <f>ROUND(IF(C2945&gt;=2026,IF(B2945&lt;741000,0,IF(B2945&lt;2191000,B2945-740000,IF(B2945&lt;2193000,1451000,IF(B2945&lt;2196000,1453000,IF(B2945&lt;2200000,1456000,IF(B2945&lt;3600000,ROUNDDOWN(B2945/4,-3)*2.8-80000,IF(B2945&lt;6600000,ROUNDDOWN(B2945/4,-3)*3.2-440000,IF(B2945&lt;8500000,ROUNDDOWN(B2945*0.9,0)-1100000,B2945-1950000)))))))),IF(B2945&lt;651000,0,IF(B2945&lt;1900000,B2945-650000,IF(B2945&lt;3600000,ROUNDDOWN(B2945/4,-3)*2.8-80000,IF(B2945&lt;6600000,ROUNDDOWN(B2945/4,-3)*3.2-440000,IF(B2945&lt;8500000,ROUNDDOWN(B2945*0.9,0)-1100000,B2945-1950000)))))),0)</f>
        <v/>
      </c>
      <c r="N2945" s="18">
        <f>IF(M2945&gt;23500000,NA(),IF(C2945&gt;=2026,IF(M2945&lt;=4890000,1040000,IF(M2945&lt;=6550000,670000,620000)),IF(M2945&lt;=1320000,950000,IF(M2945&lt;=3360000,880000,IF(M2945&lt;=4890000,680000,IF(M2945&lt;=6550000,630000,580000))))))</f>
        <v/>
      </c>
      <c r="O2945" s="18">
        <f>IF(F2945&lt;=0,IF(AND(D2945="はい",C2945&gt;=2026,C2945&lt;=2027),IF(E2945&lt;=0,0,IF(E2945&lt;=30000,E2945,IF(E2945&lt;=60000,ROUNDUP(E2945/2,0)+15000,IF(E2945&lt;=120000,ROUNDUP(E2945/4,0)+30000,60000)))),IF(E2945&lt;=0,0,IF(E2945&lt;=20000,E2945,IF(E2945&lt;=40000,ROUNDUP(E2945/2,0)+10000,IF(E2945&lt;=80000,ROUNDUP(E2945/4,0)+20000,40000))))),IF(E2945&lt;=0,IF(F2945&lt;=0,0,IF(F2945&lt;=25000,F2945,IF(F2945&lt;=50000,ROUNDUP(F2945/2,0)+12500,IF(F2945&lt;=100000,ROUNDUP(F2945/4,0)+25000,50000)))),MAX(IF(F2945&lt;=0,0,IF(F2945&lt;=25000,F2945,IF(F2945&lt;=50000,ROUNDUP(F2945/2,0)+12500,IF(F2945&lt;=100000,ROUNDUP(F2945/4,0)+25000,50000)))),MIN(IF(AND(D2945="はい",C2945&gt;=2026,C2945&lt;=2027),IF(E2945&lt;=0,0,IF(E2945&lt;=30000,E2945,IF(E2945&lt;=60000,ROUNDUP(E2945/2,0)+15000,IF(E2945&lt;=120000,ROUNDUP(E2945/4,0)+30000,60000)))),IF(E2945&lt;=0,0,IF(E2945&lt;=20000,E2945,IF(E2945&lt;=40000,ROUNDUP(E2945/2,0)+10000,IF(E2945&lt;=80000,ROUNDUP(E2945/4,0)+20000,40000)))))+IF(F2945&lt;=0,0,IF(F2945&lt;=25000,F2945,IF(F2945&lt;=50000,ROUNDUP(F2945/2,0)+12500,IF(F2945&lt;=100000,ROUNDUP(F2945/4,0)+25000,50000)))),IF(AND(D2945="はい",C2945&gt;=2026,C2945&lt;=2027),60000,40000)))))</f>
        <v/>
      </c>
      <c r="P2945" s="18">
        <f>IF(G2945&lt;=0,0,IF(G2945&lt;=20000,G2945,IF(G2945&lt;=40000,ROUNDUP(G2945/2,0)+10000,IF(G2945&lt;=80000,ROUNDUP(G2945/4,0)+20000,40000))))</f>
        <v/>
      </c>
      <c r="Q2945" s="18">
        <f>IF(I2945&lt;=0,IF(H2945&lt;=0,0,IF(H2945&lt;=20000,H2945,IF(H2945&lt;=40000,ROUNDUP(H2945/2,0)+10000,IF(H2945&lt;=80000,ROUNDUP(H2945/4,0)+20000,40000)))),IF(H2945&lt;=0,IF(I2945&lt;=0,0,IF(I2945&lt;=25000,I2945,IF(I2945&lt;=50000,ROUNDUP(I2945/2,0)+12500,IF(I2945&lt;=100000,ROUNDUP(I2945/4,0)+25000,50000)))),MAX(IF(I2945&lt;=0,0,IF(I2945&lt;=25000,I2945,IF(I2945&lt;=50000,ROUNDUP(I2945/2,0)+12500,IF(I2945&lt;=100000,ROUNDUP(I2945/4,0)+25000,50000)))),MIN(IF(H2945&lt;=0,0,IF(H2945&lt;=20000,H2945,IF(H2945&lt;=40000,ROUNDUP(H2945/2,0)+10000,IF(H2945&lt;=80000,ROUNDUP(H2945/4,0)+20000,40000))))+IF(I2945&lt;=0,0,IF(I2945&lt;=25000,I2945,IF(I2945&lt;=50000,ROUNDUP(I2945/2,0)+12500,IF(I2945&lt;=100000,ROUNDUP(I2945/4,0)+25000,50000)))),40000))))</f>
        <v/>
      </c>
      <c r="R2945" s="18">
        <f>MIN(120000,O2945+P2945+Q2945)</f>
        <v/>
      </c>
      <c r="S2945" s="18">
        <f>IF(F2945&lt;=0,IF(E2945&lt;=0,0,IF(E2945&lt;=12000,E2945,IF(E2945&lt;=32000,ROUNDUP(E2945/2,0)+6000,IF(E2945&lt;=56000,ROUNDUP(E2945/4,0)+14000,28000)))),IF(E2945&lt;=0,IF(F2945&lt;=0,0,IF(F2945&lt;=15000,F2945,IF(F2945&lt;=40000,ROUNDUP(F2945/2,0)+7500,IF(F2945&lt;=70000,ROUNDUP(F2945/4,0)+17500,35000)))),MAX(IF(F2945&lt;=0,0,IF(F2945&lt;=15000,F2945,IF(F2945&lt;=40000,ROUNDUP(F2945/2,0)+7500,IF(F2945&lt;=70000,ROUNDUP(F2945/4,0)+17500,35000)))),MIN(IF(E2945&lt;=0,0,IF(E2945&lt;=12000,E2945,IF(E2945&lt;=32000,ROUNDUP(E2945/2,0)+6000,IF(E2945&lt;=56000,ROUNDUP(E2945/4,0)+14000,28000))))+IF(F2945&lt;=0,0,IF(F2945&lt;=15000,F2945,IF(F2945&lt;=40000,ROUNDUP(F2945/2,0)+7500,IF(F2945&lt;=70000,ROUNDUP(F2945/4,0)+17500,35000)))),28000))))</f>
        <v/>
      </c>
      <c r="T2945" s="18">
        <f>IF(G2945&lt;=0,0,IF(G2945&lt;=12000,G2945,IF(G2945&lt;=32000,ROUNDUP(G2945/2,0)+6000,IF(G2945&lt;=56000,ROUNDUP(G2945/4,0)+14000,28000))))</f>
        <v/>
      </c>
      <c r="U2945" s="18">
        <f>IF(I2945&lt;=0,IF(H2945&lt;=0,0,IF(H2945&lt;=12000,H2945,IF(H2945&lt;=32000,ROUNDUP(H2945/2,0)+6000,IF(H2945&lt;=56000,ROUNDUP(H2945/4,0)+14000,28000)))),IF(H2945&lt;=0,IF(I2945&lt;=0,0,IF(I2945&lt;=15000,I2945,IF(I2945&lt;=40000,ROUNDUP(I2945/2,0)+7500,IF(I2945&lt;=70000,ROUNDUP(I2945/4,0)+17500,35000)))),MAX(IF(I2945&lt;=0,0,IF(I2945&lt;=15000,I2945,IF(I2945&lt;=40000,ROUNDUP(I2945/2,0)+7500,IF(I2945&lt;=70000,ROUNDUP(I2945/4,0)+17500,35000)))),MIN(IF(H2945&lt;=0,0,IF(H2945&lt;=12000,H2945,IF(H2945&lt;=32000,ROUNDUP(H2945/2,0)+6000,IF(H2945&lt;=56000,ROUNDUP(H2945/4,0)+14000,28000))))+IF(I2945&lt;=0,0,IF(I2945&lt;=15000,I2945,IF(I2945&lt;=40000,ROUNDUP(I2945/2,0)+7500,IF(I2945&lt;=70000,ROUNDUP(I2945/4,0)+17500,35000)))),28000))))</f>
        <v/>
      </c>
      <c r="V2945" s="18">
        <f>MIN(70000,S2945+T2945+U2945)</f>
        <v/>
      </c>
      <c r="W2945" s="18">
        <f>MAX(0,ROUNDDOWN(M2945-J2945-N2945-K2945-0,-3))</f>
        <v/>
      </c>
      <c r="X2945" s="18">
        <f>MAX(0,ROUNDDOWN(M2945-J2945-N2945-K2945-R2945,-3))</f>
        <v/>
      </c>
      <c r="Y2945" s="18">
        <f>IF(W2945&lt;=0,0,ROUNDDOWN((W2945*LOOKUP(W2945,{0,1950001,3300001,6950001,9000001,18000001,40000001},{0.05,0.1,0.2,0.23,0.33,0.4,0.45})-LOOKUP(W2945,{0,1950001,3300001,6950001,9000001,18000001,40000001},{0,97500,427500,636000,1536000,2796000,4796000}))*1.021,-2))</f>
        <v/>
      </c>
      <c r="Z2945" s="18">
        <f>IF(X2945&lt;=0,0,ROUNDDOWN((X2945*LOOKUP(X2945,{0,1950001,3300001,6950001,9000001,18000001,40000001},{0.05,0.1,0.2,0.23,0.33,0.4,0.45})-LOOKUP(X2945,{0,1950001,3300001,6950001,9000001,18000001,40000001},{0,97500,427500,636000,1536000,2796000,4796000}))*1.021,-2))</f>
        <v/>
      </c>
      <c r="AA2945" s="18">
        <f>MAX(0,ROUNDDOWN(M2945-J2945-430000-L2945-0,-3))</f>
        <v/>
      </c>
      <c r="AB2945" s="18">
        <f>MAX(0,ROUNDDOWN(M2945-J2945-430000-L2945-V2945,-3))</f>
        <v/>
      </c>
      <c r="AC2945" s="18">
        <f>IF(M2945&lt;=450000,0,MAX(0,ROUNDDOWN(AA2945*0.06-MIN(50000,AA2945)*0.03,-2))+MAX(0,ROUNDDOWN(AA2945*0.04-MIN(50000,AA2945)*0.02,-2)))</f>
        <v/>
      </c>
      <c r="AD2945" s="18">
        <f>IF(M2945&lt;=450000,0,MAX(0,ROUNDDOWN(AB2945*0.06-MIN(50000,AB2945)*0.03,-2))+MAX(0,ROUNDDOWN(AB2945*0.04-MIN(50000,AB2945)*0.02,-2)))</f>
        <v/>
      </c>
      <c r="AE2945" s="18">
        <f>Y2945-Z2945</f>
        <v/>
      </c>
      <c r="AF2945" s="18">
        <f>AC2945-AD2945</f>
        <v/>
      </c>
      <c r="AG2945" s="18">
        <f>AE2945+AF2945</f>
        <v/>
      </c>
      <c r="AH2945" s="20">
        <f>IF(W2945&lt;=0,0,LOOKUP(W2945,{0,1950001,3300001,6950001,9000001,18000001,40000001},{0.05,0.1,0.2,0.23,0.33,0.4,0.45}))</f>
        <v/>
      </c>
    </row>
    <row r="2946">
      <c r="A2946" t="inlineStr">
        <is>
          <t>1万円刻み 3区分8万円ずつ</t>
        </is>
      </c>
      <c r="B2946" s="18">
        <f>'4_1万円刻み'!$A$956</f>
        <v/>
      </c>
      <c r="C2946" s="19" t="n">
        <v>2026</v>
      </c>
      <c r="D2946" t="inlineStr">
        <is>
          <t>いいえ</t>
        </is>
      </c>
      <c r="E2946" s="18" t="n">
        <v>80000</v>
      </c>
      <c r="F2946" s="18" t="n">
        <v>0</v>
      </c>
      <c r="G2946" s="18" t="n">
        <v>80000</v>
      </c>
      <c r="H2946" s="18" t="n">
        <v>80000</v>
      </c>
      <c r="I2946" s="18" t="n">
        <v>0</v>
      </c>
      <c r="J2946" s="18">
        <f>ROUND(MIN(B2946/12,650000)*12*0.0915+MIN(B2946/12,1390000)*12*(0.0504+0)+B2946*0.005,0)</f>
        <v/>
      </c>
      <c r="K2946" s="18" t="n">
        <v>0</v>
      </c>
      <c r="L2946" s="18" t="n">
        <v>0</v>
      </c>
      <c r="M2946" s="18">
        <f>ROUND(IF(C2946&gt;=2026,IF(B2946&lt;741000,0,IF(B2946&lt;2191000,B2946-740000,IF(B2946&lt;2193000,1451000,IF(B2946&lt;2196000,1453000,IF(B2946&lt;2200000,1456000,IF(B2946&lt;3600000,ROUNDDOWN(B2946/4,-3)*2.8-80000,IF(B2946&lt;6600000,ROUNDDOWN(B2946/4,-3)*3.2-440000,IF(B2946&lt;8500000,ROUNDDOWN(B2946*0.9,0)-1100000,B2946-1950000)))))))),IF(B2946&lt;651000,0,IF(B2946&lt;1900000,B2946-650000,IF(B2946&lt;3600000,ROUNDDOWN(B2946/4,-3)*2.8-80000,IF(B2946&lt;6600000,ROUNDDOWN(B2946/4,-3)*3.2-440000,IF(B2946&lt;8500000,ROUNDDOWN(B2946*0.9,0)-1100000,B2946-1950000)))))),0)</f>
        <v/>
      </c>
      <c r="N2946" s="18">
        <f>IF(M2946&gt;23500000,NA(),IF(C2946&gt;=2026,IF(M2946&lt;=4890000,1040000,IF(M2946&lt;=6550000,670000,620000)),IF(M2946&lt;=1320000,950000,IF(M2946&lt;=3360000,880000,IF(M2946&lt;=4890000,680000,IF(M2946&lt;=6550000,630000,580000))))))</f>
        <v/>
      </c>
      <c r="O2946" s="18">
        <f>IF(F2946&lt;=0,IF(AND(D2946="はい",C2946&gt;=2026,C2946&lt;=2027),IF(E2946&lt;=0,0,IF(E2946&lt;=30000,E2946,IF(E2946&lt;=60000,ROUNDUP(E2946/2,0)+15000,IF(E2946&lt;=120000,ROUNDUP(E2946/4,0)+30000,60000)))),IF(E2946&lt;=0,0,IF(E2946&lt;=20000,E2946,IF(E2946&lt;=40000,ROUNDUP(E2946/2,0)+10000,IF(E2946&lt;=80000,ROUNDUP(E2946/4,0)+20000,40000))))),IF(E2946&lt;=0,IF(F2946&lt;=0,0,IF(F2946&lt;=25000,F2946,IF(F2946&lt;=50000,ROUNDUP(F2946/2,0)+12500,IF(F2946&lt;=100000,ROUNDUP(F2946/4,0)+25000,50000)))),MAX(IF(F2946&lt;=0,0,IF(F2946&lt;=25000,F2946,IF(F2946&lt;=50000,ROUNDUP(F2946/2,0)+12500,IF(F2946&lt;=100000,ROUNDUP(F2946/4,0)+25000,50000)))),MIN(IF(AND(D2946="はい",C2946&gt;=2026,C2946&lt;=2027),IF(E2946&lt;=0,0,IF(E2946&lt;=30000,E2946,IF(E2946&lt;=60000,ROUNDUP(E2946/2,0)+15000,IF(E2946&lt;=120000,ROUNDUP(E2946/4,0)+30000,60000)))),IF(E2946&lt;=0,0,IF(E2946&lt;=20000,E2946,IF(E2946&lt;=40000,ROUNDUP(E2946/2,0)+10000,IF(E2946&lt;=80000,ROUNDUP(E2946/4,0)+20000,40000)))))+IF(F2946&lt;=0,0,IF(F2946&lt;=25000,F2946,IF(F2946&lt;=50000,ROUNDUP(F2946/2,0)+12500,IF(F2946&lt;=100000,ROUNDUP(F2946/4,0)+25000,50000)))),IF(AND(D2946="はい",C2946&gt;=2026,C2946&lt;=2027),60000,40000)))))</f>
        <v/>
      </c>
      <c r="P2946" s="18">
        <f>IF(G2946&lt;=0,0,IF(G2946&lt;=20000,G2946,IF(G2946&lt;=40000,ROUNDUP(G2946/2,0)+10000,IF(G2946&lt;=80000,ROUNDUP(G2946/4,0)+20000,40000))))</f>
        <v/>
      </c>
      <c r="Q2946" s="18">
        <f>IF(I2946&lt;=0,IF(H2946&lt;=0,0,IF(H2946&lt;=20000,H2946,IF(H2946&lt;=40000,ROUNDUP(H2946/2,0)+10000,IF(H2946&lt;=80000,ROUNDUP(H2946/4,0)+20000,40000)))),IF(H2946&lt;=0,IF(I2946&lt;=0,0,IF(I2946&lt;=25000,I2946,IF(I2946&lt;=50000,ROUNDUP(I2946/2,0)+12500,IF(I2946&lt;=100000,ROUNDUP(I2946/4,0)+25000,50000)))),MAX(IF(I2946&lt;=0,0,IF(I2946&lt;=25000,I2946,IF(I2946&lt;=50000,ROUNDUP(I2946/2,0)+12500,IF(I2946&lt;=100000,ROUNDUP(I2946/4,0)+25000,50000)))),MIN(IF(H2946&lt;=0,0,IF(H2946&lt;=20000,H2946,IF(H2946&lt;=40000,ROUNDUP(H2946/2,0)+10000,IF(H2946&lt;=80000,ROUNDUP(H2946/4,0)+20000,40000))))+IF(I2946&lt;=0,0,IF(I2946&lt;=25000,I2946,IF(I2946&lt;=50000,ROUNDUP(I2946/2,0)+12500,IF(I2946&lt;=100000,ROUNDUP(I2946/4,0)+25000,50000)))),40000))))</f>
        <v/>
      </c>
      <c r="R2946" s="18">
        <f>MIN(120000,O2946+P2946+Q2946)</f>
        <v/>
      </c>
      <c r="S2946" s="18">
        <f>IF(F2946&lt;=0,IF(E2946&lt;=0,0,IF(E2946&lt;=12000,E2946,IF(E2946&lt;=32000,ROUNDUP(E2946/2,0)+6000,IF(E2946&lt;=56000,ROUNDUP(E2946/4,0)+14000,28000)))),IF(E2946&lt;=0,IF(F2946&lt;=0,0,IF(F2946&lt;=15000,F2946,IF(F2946&lt;=40000,ROUNDUP(F2946/2,0)+7500,IF(F2946&lt;=70000,ROUNDUP(F2946/4,0)+17500,35000)))),MAX(IF(F2946&lt;=0,0,IF(F2946&lt;=15000,F2946,IF(F2946&lt;=40000,ROUNDUP(F2946/2,0)+7500,IF(F2946&lt;=70000,ROUNDUP(F2946/4,0)+17500,35000)))),MIN(IF(E2946&lt;=0,0,IF(E2946&lt;=12000,E2946,IF(E2946&lt;=32000,ROUNDUP(E2946/2,0)+6000,IF(E2946&lt;=56000,ROUNDUP(E2946/4,0)+14000,28000))))+IF(F2946&lt;=0,0,IF(F2946&lt;=15000,F2946,IF(F2946&lt;=40000,ROUNDUP(F2946/2,0)+7500,IF(F2946&lt;=70000,ROUNDUP(F2946/4,0)+17500,35000)))),28000))))</f>
        <v/>
      </c>
      <c r="T2946" s="18">
        <f>IF(G2946&lt;=0,0,IF(G2946&lt;=12000,G2946,IF(G2946&lt;=32000,ROUNDUP(G2946/2,0)+6000,IF(G2946&lt;=56000,ROUNDUP(G2946/4,0)+14000,28000))))</f>
        <v/>
      </c>
      <c r="U2946" s="18">
        <f>IF(I2946&lt;=0,IF(H2946&lt;=0,0,IF(H2946&lt;=12000,H2946,IF(H2946&lt;=32000,ROUNDUP(H2946/2,0)+6000,IF(H2946&lt;=56000,ROUNDUP(H2946/4,0)+14000,28000)))),IF(H2946&lt;=0,IF(I2946&lt;=0,0,IF(I2946&lt;=15000,I2946,IF(I2946&lt;=40000,ROUNDUP(I2946/2,0)+7500,IF(I2946&lt;=70000,ROUNDUP(I2946/4,0)+17500,35000)))),MAX(IF(I2946&lt;=0,0,IF(I2946&lt;=15000,I2946,IF(I2946&lt;=40000,ROUNDUP(I2946/2,0)+7500,IF(I2946&lt;=70000,ROUNDUP(I2946/4,0)+17500,35000)))),MIN(IF(H2946&lt;=0,0,IF(H2946&lt;=12000,H2946,IF(H2946&lt;=32000,ROUNDUP(H2946/2,0)+6000,IF(H2946&lt;=56000,ROUNDUP(H2946/4,0)+14000,28000))))+IF(I2946&lt;=0,0,IF(I2946&lt;=15000,I2946,IF(I2946&lt;=40000,ROUNDUP(I2946/2,0)+7500,IF(I2946&lt;=70000,ROUNDUP(I2946/4,0)+17500,35000)))),28000))))</f>
        <v/>
      </c>
      <c r="V2946" s="18">
        <f>MIN(70000,S2946+T2946+U2946)</f>
        <v/>
      </c>
      <c r="W2946" s="18">
        <f>MAX(0,ROUNDDOWN(M2946-J2946-N2946-K2946-0,-3))</f>
        <v/>
      </c>
      <c r="X2946" s="18">
        <f>MAX(0,ROUNDDOWN(M2946-J2946-N2946-K2946-R2946,-3))</f>
        <v/>
      </c>
      <c r="Y2946" s="18">
        <f>IF(W2946&lt;=0,0,ROUNDDOWN((W2946*LOOKUP(W2946,{0,1950001,3300001,6950001,9000001,18000001,40000001},{0.05,0.1,0.2,0.23,0.33,0.4,0.45})-LOOKUP(W2946,{0,1950001,3300001,6950001,9000001,18000001,40000001},{0,97500,427500,636000,1536000,2796000,4796000}))*1.021,-2))</f>
        <v/>
      </c>
      <c r="Z2946" s="18">
        <f>IF(X2946&lt;=0,0,ROUNDDOWN((X2946*LOOKUP(X2946,{0,1950001,3300001,6950001,9000001,18000001,40000001},{0.05,0.1,0.2,0.23,0.33,0.4,0.45})-LOOKUP(X2946,{0,1950001,3300001,6950001,9000001,18000001,40000001},{0,97500,427500,636000,1536000,2796000,4796000}))*1.021,-2))</f>
        <v/>
      </c>
      <c r="AA2946" s="18">
        <f>MAX(0,ROUNDDOWN(M2946-J2946-430000-L2946-0,-3))</f>
        <v/>
      </c>
      <c r="AB2946" s="18">
        <f>MAX(0,ROUNDDOWN(M2946-J2946-430000-L2946-V2946,-3))</f>
        <v/>
      </c>
      <c r="AC2946" s="18">
        <f>IF(M2946&lt;=450000,0,MAX(0,ROUNDDOWN(AA2946*0.06-MIN(50000,AA2946)*0.03,-2))+MAX(0,ROUNDDOWN(AA2946*0.04-MIN(50000,AA2946)*0.02,-2)))</f>
        <v/>
      </c>
      <c r="AD2946" s="18">
        <f>IF(M2946&lt;=450000,0,MAX(0,ROUNDDOWN(AB2946*0.06-MIN(50000,AB2946)*0.03,-2))+MAX(0,ROUNDDOWN(AB2946*0.04-MIN(50000,AB2946)*0.02,-2)))</f>
        <v/>
      </c>
      <c r="AE2946" s="18">
        <f>Y2946-Z2946</f>
        <v/>
      </c>
      <c r="AF2946" s="18">
        <f>AC2946-AD2946</f>
        <v/>
      </c>
      <c r="AG2946" s="18">
        <f>AE2946+AF2946</f>
        <v/>
      </c>
      <c r="AH2946" s="20">
        <f>IF(W2946&lt;=0,0,LOOKUP(W2946,{0,1950001,3300001,6950001,9000001,18000001,40000001},{0.05,0.1,0.2,0.23,0.33,0.4,0.45}))</f>
        <v/>
      </c>
    </row>
    <row r="2947">
      <c r="A2947" t="inlineStr">
        <is>
          <t>1万円刻み 一般8万円</t>
        </is>
      </c>
      <c r="B2947" s="18">
        <f>'4_1万円刻み'!$A$956</f>
        <v/>
      </c>
      <c r="C2947" s="19" t="n">
        <v>2026</v>
      </c>
      <c r="D2947" t="inlineStr">
        <is>
          <t>いいえ</t>
        </is>
      </c>
      <c r="E2947" s="18" t="n">
        <v>80000</v>
      </c>
      <c r="F2947" s="18" t="n">
        <v>0</v>
      </c>
      <c r="G2947" s="18" t="n">
        <v>0</v>
      </c>
      <c r="H2947" s="18" t="n">
        <v>0</v>
      </c>
      <c r="I2947" s="18" t="n">
        <v>0</v>
      </c>
      <c r="J2947" s="18">
        <f>ROUND(MIN(B2947/12,650000)*12*0.0915+MIN(B2947/12,1390000)*12*(0.0504+0)+B2947*0.005,0)</f>
        <v/>
      </c>
      <c r="K2947" s="18" t="n">
        <v>0</v>
      </c>
      <c r="L2947" s="18" t="n">
        <v>0</v>
      </c>
      <c r="M2947" s="18">
        <f>ROUND(IF(C2947&gt;=2026,IF(B2947&lt;741000,0,IF(B2947&lt;2191000,B2947-740000,IF(B2947&lt;2193000,1451000,IF(B2947&lt;2196000,1453000,IF(B2947&lt;2200000,1456000,IF(B2947&lt;3600000,ROUNDDOWN(B2947/4,-3)*2.8-80000,IF(B2947&lt;6600000,ROUNDDOWN(B2947/4,-3)*3.2-440000,IF(B2947&lt;8500000,ROUNDDOWN(B2947*0.9,0)-1100000,B2947-1950000)))))))),IF(B2947&lt;651000,0,IF(B2947&lt;1900000,B2947-650000,IF(B2947&lt;3600000,ROUNDDOWN(B2947/4,-3)*2.8-80000,IF(B2947&lt;6600000,ROUNDDOWN(B2947/4,-3)*3.2-440000,IF(B2947&lt;8500000,ROUNDDOWN(B2947*0.9,0)-1100000,B2947-1950000)))))),0)</f>
        <v/>
      </c>
      <c r="N2947" s="18">
        <f>IF(M2947&gt;23500000,NA(),IF(C2947&gt;=2026,IF(M2947&lt;=4890000,1040000,IF(M2947&lt;=6550000,670000,620000)),IF(M2947&lt;=1320000,950000,IF(M2947&lt;=3360000,880000,IF(M2947&lt;=4890000,680000,IF(M2947&lt;=6550000,630000,580000))))))</f>
        <v/>
      </c>
      <c r="O2947" s="18">
        <f>IF(F2947&lt;=0,IF(AND(D2947="はい",C2947&gt;=2026,C2947&lt;=2027),IF(E2947&lt;=0,0,IF(E2947&lt;=30000,E2947,IF(E2947&lt;=60000,ROUNDUP(E2947/2,0)+15000,IF(E2947&lt;=120000,ROUNDUP(E2947/4,0)+30000,60000)))),IF(E2947&lt;=0,0,IF(E2947&lt;=20000,E2947,IF(E2947&lt;=40000,ROUNDUP(E2947/2,0)+10000,IF(E2947&lt;=80000,ROUNDUP(E2947/4,0)+20000,40000))))),IF(E2947&lt;=0,IF(F2947&lt;=0,0,IF(F2947&lt;=25000,F2947,IF(F2947&lt;=50000,ROUNDUP(F2947/2,0)+12500,IF(F2947&lt;=100000,ROUNDUP(F2947/4,0)+25000,50000)))),MAX(IF(F2947&lt;=0,0,IF(F2947&lt;=25000,F2947,IF(F2947&lt;=50000,ROUNDUP(F2947/2,0)+12500,IF(F2947&lt;=100000,ROUNDUP(F2947/4,0)+25000,50000)))),MIN(IF(AND(D2947="はい",C2947&gt;=2026,C2947&lt;=2027),IF(E2947&lt;=0,0,IF(E2947&lt;=30000,E2947,IF(E2947&lt;=60000,ROUNDUP(E2947/2,0)+15000,IF(E2947&lt;=120000,ROUNDUP(E2947/4,0)+30000,60000)))),IF(E2947&lt;=0,0,IF(E2947&lt;=20000,E2947,IF(E2947&lt;=40000,ROUNDUP(E2947/2,0)+10000,IF(E2947&lt;=80000,ROUNDUP(E2947/4,0)+20000,40000)))))+IF(F2947&lt;=0,0,IF(F2947&lt;=25000,F2947,IF(F2947&lt;=50000,ROUNDUP(F2947/2,0)+12500,IF(F2947&lt;=100000,ROUNDUP(F2947/4,0)+25000,50000)))),IF(AND(D2947="はい",C2947&gt;=2026,C2947&lt;=2027),60000,40000)))))</f>
        <v/>
      </c>
      <c r="P2947" s="18">
        <f>IF(G2947&lt;=0,0,IF(G2947&lt;=20000,G2947,IF(G2947&lt;=40000,ROUNDUP(G2947/2,0)+10000,IF(G2947&lt;=80000,ROUNDUP(G2947/4,0)+20000,40000))))</f>
        <v/>
      </c>
      <c r="Q2947" s="18">
        <f>IF(I2947&lt;=0,IF(H2947&lt;=0,0,IF(H2947&lt;=20000,H2947,IF(H2947&lt;=40000,ROUNDUP(H2947/2,0)+10000,IF(H2947&lt;=80000,ROUNDUP(H2947/4,0)+20000,40000)))),IF(H2947&lt;=0,IF(I2947&lt;=0,0,IF(I2947&lt;=25000,I2947,IF(I2947&lt;=50000,ROUNDUP(I2947/2,0)+12500,IF(I2947&lt;=100000,ROUNDUP(I2947/4,0)+25000,50000)))),MAX(IF(I2947&lt;=0,0,IF(I2947&lt;=25000,I2947,IF(I2947&lt;=50000,ROUNDUP(I2947/2,0)+12500,IF(I2947&lt;=100000,ROUNDUP(I2947/4,0)+25000,50000)))),MIN(IF(H2947&lt;=0,0,IF(H2947&lt;=20000,H2947,IF(H2947&lt;=40000,ROUNDUP(H2947/2,0)+10000,IF(H2947&lt;=80000,ROUNDUP(H2947/4,0)+20000,40000))))+IF(I2947&lt;=0,0,IF(I2947&lt;=25000,I2947,IF(I2947&lt;=50000,ROUNDUP(I2947/2,0)+12500,IF(I2947&lt;=100000,ROUNDUP(I2947/4,0)+25000,50000)))),40000))))</f>
        <v/>
      </c>
      <c r="R2947" s="18">
        <f>MIN(120000,O2947+P2947+Q2947)</f>
        <v/>
      </c>
      <c r="S2947" s="18">
        <f>IF(F2947&lt;=0,IF(E2947&lt;=0,0,IF(E2947&lt;=12000,E2947,IF(E2947&lt;=32000,ROUNDUP(E2947/2,0)+6000,IF(E2947&lt;=56000,ROUNDUP(E2947/4,0)+14000,28000)))),IF(E2947&lt;=0,IF(F2947&lt;=0,0,IF(F2947&lt;=15000,F2947,IF(F2947&lt;=40000,ROUNDUP(F2947/2,0)+7500,IF(F2947&lt;=70000,ROUNDUP(F2947/4,0)+17500,35000)))),MAX(IF(F2947&lt;=0,0,IF(F2947&lt;=15000,F2947,IF(F2947&lt;=40000,ROUNDUP(F2947/2,0)+7500,IF(F2947&lt;=70000,ROUNDUP(F2947/4,0)+17500,35000)))),MIN(IF(E2947&lt;=0,0,IF(E2947&lt;=12000,E2947,IF(E2947&lt;=32000,ROUNDUP(E2947/2,0)+6000,IF(E2947&lt;=56000,ROUNDUP(E2947/4,0)+14000,28000))))+IF(F2947&lt;=0,0,IF(F2947&lt;=15000,F2947,IF(F2947&lt;=40000,ROUNDUP(F2947/2,0)+7500,IF(F2947&lt;=70000,ROUNDUP(F2947/4,0)+17500,35000)))),28000))))</f>
        <v/>
      </c>
      <c r="T2947" s="18">
        <f>IF(G2947&lt;=0,0,IF(G2947&lt;=12000,G2947,IF(G2947&lt;=32000,ROUNDUP(G2947/2,0)+6000,IF(G2947&lt;=56000,ROUNDUP(G2947/4,0)+14000,28000))))</f>
        <v/>
      </c>
      <c r="U2947" s="18">
        <f>IF(I2947&lt;=0,IF(H2947&lt;=0,0,IF(H2947&lt;=12000,H2947,IF(H2947&lt;=32000,ROUNDUP(H2947/2,0)+6000,IF(H2947&lt;=56000,ROUNDUP(H2947/4,0)+14000,28000)))),IF(H2947&lt;=0,IF(I2947&lt;=0,0,IF(I2947&lt;=15000,I2947,IF(I2947&lt;=40000,ROUNDUP(I2947/2,0)+7500,IF(I2947&lt;=70000,ROUNDUP(I2947/4,0)+17500,35000)))),MAX(IF(I2947&lt;=0,0,IF(I2947&lt;=15000,I2947,IF(I2947&lt;=40000,ROUNDUP(I2947/2,0)+7500,IF(I2947&lt;=70000,ROUNDUP(I2947/4,0)+17500,35000)))),MIN(IF(H2947&lt;=0,0,IF(H2947&lt;=12000,H2947,IF(H2947&lt;=32000,ROUNDUP(H2947/2,0)+6000,IF(H2947&lt;=56000,ROUNDUP(H2947/4,0)+14000,28000))))+IF(I2947&lt;=0,0,IF(I2947&lt;=15000,I2947,IF(I2947&lt;=40000,ROUNDUP(I2947/2,0)+7500,IF(I2947&lt;=70000,ROUNDUP(I2947/4,0)+17500,35000)))),28000))))</f>
        <v/>
      </c>
      <c r="V2947" s="18">
        <f>MIN(70000,S2947+T2947+U2947)</f>
        <v/>
      </c>
      <c r="W2947" s="18">
        <f>MAX(0,ROUNDDOWN(M2947-J2947-N2947-K2947-0,-3))</f>
        <v/>
      </c>
      <c r="X2947" s="18">
        <f>MAX(0,ROUNDDOWN(M2947-J2947-N2947-K2947-R2947,-3))</f>
        <v/>
      </c>
      <c r="Y2947" s="18">
        <f>IF(W2947&lt;=0,0,ROUNDDOWN((W2947*LOOKUP(W2947,{0,1950001,3300001,6950001,9000001,18000001,40000001},{0.05,0.1,0.2,0.23,0.33,0.4,0.45})-LOOKUP(W2947,{0,1950001,3300001,6950001,9000001,18000001,40000001},{0,97500,427500,636000,1536000,2796000,4796000}))*1.021,-2))</f>
        <v/>
      </c>
      <c r="Z2947" s="18">
        <f>IF(X2947&lt;=0,0,ROUNDDOWN((X2947*LOOKUP(X2947,{0,1950001,3300001,6950001,9000001,18000001,40000001},{0.05,0.1,0.2,0.23,0.33,0.4,0.45})-LOOKUP(X2947,{0,1950001,3300001,6950001,9000001,18000001,40000001},{0,97500,427500,636000,1536000,2796000,4796000}))*1.021,-2))</f>
        <v/>
      </c>
      <c r="AA2947" s="18">
        <f>MAX(0,ROUNDDOWN(M2947-J2947-430000-L2947-0,-3))</f>
        <v/>
      </c>
      <c r="AB2947" s="18">
        <f>MAX(0,ROUNDDOWN(M2947-J2947-430000-L2947-V2947,-3))</f>
        <v/>
      </c>
      <c r="AC2947" s="18">
        <f>IF(M2947&lt;=450000,0,MAX(0,ROUNDDOWN(AA2947*0.06-MIN(50000,AA2947)*0.03,-2))+MAX(0,ROUNDDOWN(AA2947*0.04-MIN(50000,AA2947)*0.02,-2)))</f>
        <v/>
      </c>
      <c r="AD2947" s="18">
        <f>IF(M2947&lt;=450000,0,MAX(0,ROUNDDOWN(AB2947*0.06-MIN(50000,AB2947)*0.03,-2))+MAX(0,ROUNDDOWN(AB2947*0.04-MIN(50000,AB2947)*0.02,-2)))</f>
        <v/>
      </c>
      <c r="AE2947" s="18">
        <f>Y2947-Z2947</f>
        <v/>
      </c>
      <c r="AF2947" s="18">
        <f>AC2947-AD2947</f>
        <v/>
      </c>
      <c r="AG2947" s="18">
        <f>AE2947+AF2947</f>
        <v/>
      </c>
      <c r="AH2947" s="20">
        <f>IF(W2947&lt;=0,0,LOOKUP(W2947,{0,1950001,3300001,6950001,9000001,18000001,40000001},{0.05,0.1,0.2,0.23,0.33,0.4,0.45}))</f>
        <v/>
      </c>
    </row>
    <row r="2948">
      <c r="A2948" t="inlineStr">
        <is>
          <t>1万円刻み 特例あり一般12万円</t>
        </is>
      </c>
      <c r="B2948" s="18">
        <f>'4_1万円刻み'!$A$956</f>
        <v/>
      </c>
      <c r="C2948" s="19" t="n">
        <v>2026</v>
      </c>
      <c r="D2948" t="inlineStr">
        <is>
          <t>はい</t>
        </is>
      </c>
      <c r="E2948" s="18" t="n">
        <v>120000</v>
      </c>
      <c r="F2948" s="18" t="n">
        <v>0</v>
      </c>
      <c r="G2948" s="18" t="n">
        <v>0</v>
      </c>
      <c r="H2948" s="18" t="n">
        <v>0</v>
      </c>
      <c r="I2948" s="18" t="n">
        <v>0</v>
      </c>
      <c r="J2948" s="18">
        <f>ROUND(MIN(B2948/12,650000)*12*0.0915+MIN(B2948/12,1390000)*12*(0.0504+0)+B2948*0.005,0)</f>
        <v/>
      </c>
      <c r="K2948" s="18" t="n">
        <v>0</v>
      </c>
      <c r="L2948" s="18" t="n">
        <v>0</v>
      </c>
      <c r="M2948" s="18">
        <f>ROUND(IF(C2948&gt;=2026,IF(B2948&lt;741000,0,IF(B2948&lt;2191000,B2948-740000,IF(B2948&lt;2193000,1451000,IF(B2948&lt;2196000,1453000,IF(B2948&lt;2200000,1456000,IF(B2948&lt;3600000,ROUNDDOWN(B2948/4,-3)*2.8-80000,IF(B2948&lt;6600000,ROUNDDOWN(B2948/4,-3)*3.2-440000,IF(B2948&lt;8500000,ROUNDDOWN(B2948*0.9,0)-1100000,B2948-1950000)))))))),IF(B2948&lt;651000,0,IF(B2948&lt;1900000,B2948-650000,IF(B2948&lt;3600000,ROUNDDOWN(B2948/4,-3)*2.8-80000,IF(B2948&lt;6600000,ROUNDDOWN(B2948/4,-3)*3.2-440000,IF(B2948&lt;8500000,ROUNDDOWN(B2948*0.9,0)-1100000,B2948-1950000)))))),0)</f>
        <v/>
      </c>
      <c r="N2948" s="18">
        <f>IF(M2948&gt;23500000,NA(),IF(C2948&gt;=2026,IF(M2948&lt;=4890000,1040000,IF(M2948&lt;=6550000,670000,620000)),IF(M2948&lt;=1320000,950000,IF(M2948&lt;=3360000,880000,IF(M2948&lt;=4890000,680000,IF(M2948&lt;=6550000,630000,580000))))))</f>
        <v/>
      </c>
      <c r="O2948" s="18">
        <f>IF(F2948&lt;=0,IF(AND(D2948="はい",C2948&gt;=2026,C2948&lt;=2027),IF(E2948&lt;=0,0,IF(E2948&lt;=30000,E2948,IF(E2948&lt;=60000,ROUNDUP(E2948/2,0)+15000,IF(E2948&lt;=120000,ROUNDUP(E2948/4,0)+30000,60000)))),IF(E2948&lt;=0,0,IF(E2948&lt;=20000,E2948,IF(E2948&lt;=40000,ROUNDUP(E2948/2,0)+10000,IF(E2948&lt;=80000,ROUNDUP(E2948/4,0)+20000,40000))))),IF(E2948&lt;=0,IF(F2948&lt;=0,0,IF(F2948&lt;=25000,F2948,IF(F2948&lt;=50000,ROUNDUP(F2948/2,0)+12500,IF(F2948&lt;=100000,ROUNDUP(F2948/4,0)+25000,50000)))),MAX(IF(F2948&lt;=0,0,IF(F2948&lt;=25000,F2948,IF(F2948&lt;=50000,ROUNDUP(F2948/2,0)+12500,IF(F2948&lt;=100000,ROUNDUP(F2948/4,0)+25000,50000)))),MIN(IF(AND(D2948="はい",C2948&gt;=2026,C2948&lt;=2027),IF(E2948&lt;=0,0,IF(E2948&lt;=30000,E2948,IF(E2948&lt;=60000,ROUNDUP(E2948/2,0)+15000,IF(E2948&lt;=120000,ROUNDUP(E2948/4,0)+30000,60000)))),IF(E2948&lt;=0,0,IF(E2948&lt;=20000,E2948,IF(E2948&lt;=40000,ROUNDUP(E2948/2,0)+10000,IF(E2948&lt;=80000,ROUNDUP(E2948/4,0)+20000,40000)))))+IF(F2948&lt;=0,0,IF(F2948&lt;=25000,F2948,IF(F2948&lt;=50000,ROUNDUP(F2948/2,0)+12500,IF(F2948&lt;=100000,ROUNDUP(F2948/4,0)+25000,50000)))),IF(AND(D2948="はい",C2948&gt;=2026,C2948&lt;=2027),60000,40000)))))</f>
        <v/>
      </c>
      <c r="P2948" s="18">
        <f>IF(G2948&lt;=0,0,IF(G2948&lt;=20000,G2948,IF(G2948&lt;=40000,ROUNDUP(G2948/2,0)+10000,IF(G2948&lt;=80000,ROUNDUP(G2948/4,0)+20000,40000))))</f>
        <v/>
      </c>
      <c r="Q2948" s="18">
        <f>IF(I2948&lt;=0,IF(H2948&lt;=0,0,IF(H2948&lt;=20000,H2948,IF(H2948&lt;=40000,ROUNDUP(H2948/2,0)+10000,IF(H2948&lt;=80000,ROUNDUP(H2948/4,0)+20000,40000)))),IF(H2948&lt;=0,IF(I2948&lt;=0,0,IF(I2948&lt;=25000,I2948,IF(I2948&lt;=50000,ROUNDUP(I2948/2,0)+12500,IF(I2948&lt;=100000,ROUNDUP(I2948/4,0)+25000,50000)))),MAX(IF(I2948&lt;=0,0,IF(I2948&lt;=25000,I2948,IF(I2948&lt;=50000,ROUNDUP(I2948/2,0)+12500,IF(I2948&lt;=100000,ROUNDUP(I2948/4,0)+25000,50000)))),MIN(IF(H2948&lt;=0,0,IF(H2948&lt;=20000,H2948,IF(H2948&lt;=40000,ROUNDUP(H2948/2,0)+10000,IF(H2948&lt;=80000,ROUNDUP(H2948/4,0)+20000,40000))))+IF(I2948&lt;=0,0,IF(I2948&lt;=25000,I2948,IF(I2948&lt;=50000,ROUNDUP(I2948/2,0)+12500,IF(I2948&lt;=100000,ROUNDUP(I2948/4,0)+25000,50000)))),40000))))</f>
        <v/>
      </c>
      <c r="R2948" s="18">
        <f>MIN(120000,O2948+P2948+Q2948)</f>
        <v/>
      </c>
      <c r="S2948" s="18">
        <f>IF(F2948&lt;=0,IF(E2948&lt;=0,0,IF(E2948&lt;=12000,E2948,IF(E2948&lt;=32000,ROUNDUP(E2948/2,0)+6000,IF(E2948&lt;=56000,ROUNDUP(E2948/4,0)+14000,28000)))),IF(E2948&lt;=0,IF(F2948&lt;=0,0,IF(F2948&lt;=15000,F2948,IF(F2948&lt;=40000,ROUNDUP(F2948/2,0)+7500,IF(F2948&lt;=70000,ROUNDUP(F2948/4,0)+17500,35000)))),MAX(IF(F2948&lt;=0,0,IF(F2948&lt;=15000,F2948,IF(F2948&lt;=40000,ROUNDUP(F2948/2,0)+7500,IF(F2948&lt;=70000,ROUNDUP(F2948/4,0)+17500,35000)))),MIN(IF(E2948&lt;=0,0,IF(E2948&lt;=12000,E2948,IF(E2948&lt;=32000,ROUNDUP(E2948/2,0)+6000,IF(E2948&lt;=56000,ROUNDUP(E2948/4,0)+14000,28000))))+IF(F2948&lt;=0,0,IF(F2948&lt;=15000,F2948,IF(F2948&lt;=40000,ROUNDUP(F2948/2,0)+7500,IF(F2948&lt;=70000,ROUNDUP(F2948/4,0)+17500,35000)))),28000))))</f>
        <v/>
      </c>
      <c r="T2948" s="18">
        <f>IF(G2948&lt;=0,0,IF(G2948&lt;=12000,G2948,IF(G2948&lt;=32000,ROUNDUP(G2948/2,0)+6000,IF(G2948&lt;=56000,ROUNDUP(G2948/4,0)+14000,28000))))</f>
        <v/>
      </c>
      <c r="U2948" s="18">
        <f>IF(I2948&lt;=0,IF(H2948&lt;=0,0,IF(H2948&lt;=12000,H2948,IF(H2948&lt;=32000,ROUNDUP(H2948/2,0)+6000,IF(H2948&lt;=56000,ROUNDUP(H2948/4,0)+14000,28000)))),IF(H2948&lt;=0,IF(I2948&lt;=0,0,IF(I2948&lt;=15000,I2948,IF(I2948&lt;=40000,ROUNDUP(I2948/2,0)+7500,IF(I2948&lt;=70000,ROUNDUP(I2948/4,0)+17500,35000)))),MAX(IF(I2948&lt;=0,0,IF(I2948&lt;=15000,I2948,IF(I2948&lt;=40000,ROUNDUP(I2948/2,0)+7500,IF(I2948&lt;=70000,ROUNDUP(I2948/4,0)+17500,35000)))),MIN(IF(H2948&lt;=0,0,IF(H2948&lt;=12000,H2948,IF(H2948&lt;=32000,ROUNDUP(H2948/2,0)+6000,IF(H2948&lt;=56000,ROUNDUP(H2948/4,0)+14000,28000))))+IF(I2948&lt;=0,0,IF(I2948&lt;=15000,I2948,IF(I2948&lt;=40000,ROUNDUP(I2948/2,0)+7500,IF(I2948&lt;=70000,ROUNDUP(I2948/4,0)+17500,35000)))),28000))))</f>
        <v/>
      </c>
      <c r="V2948" s="18">
        <f>MIN(70000,S2948+T2948+U2948)</f>
        <v/>
      </c>
      <c r="W2948" s="18">
        <f>MAX(0,ROUNDDOWN(M2948-J2948-N2948-K2948-0,-3))</f>
        <v/>
      </c>
      <c r="X2948" s="18">
        <f>MAX(0,ROUNDDOWN(M2948-J2948-N2948-K2948-R2948,-3))</f>
        <v/>
      </c>
      <c r="Y2948" s="18">
        <f>IF(W2948&lt;=0,0,ROUNDDOWN((W2948*LOOKUP(W2948,{0,1950001,3300001,6950001,9000001,18000001,40000001},{0.05,0.1,0.2,0.23,0.33,0.4,0.45})-LOOKUP(W2948,{0,1950001,3300001,6950001,9000001,18000001,40000001},{0,97500,427500,636000,1536000,2796000,4796000}))*1.021,-2))</f>
        <v/>
      </c>
      <c r="Z2948" s="18">
        <f>IF(X2948&lt;=0,0,ROUNDDOWN((X2948*LOOKUP(X2948,{0,1950001,3300001,6950001,9000001,18000001,40000001},{0.05,0.1,0.2,0.23,0.33,0.4,0.45})-LOOKUP(X2948,{0,1950001,3300001,6950001,9000001,18000001,40000001},{0,97500,427500,636000,1536000,2796000,4796000}))*1.021,-2))</f>
        <v/>
      </c>
      <c r="AA2948" s="18">
        <f>MAX(0,ROUNDDOWN(M2948-J2948-430000-L2948-0,-3))</f>
        <v/>
      </c>
      <c r="AB2948" s="18">
        <f>MAX(0,ROUNDDOWN(M2948-J2948-430000-L2948-V2948,-3))</f>
        <v/>
      </c>
      <c r="AC2948" s="18">
        <f>IF(M2948&lt;=450000,0,MAX(0,ROUNDDOWN(AA2948*0.06-MIN(50000,AA2948)*0.03,-2))+MAX(0,ROUNDDOWN(AA2948*0.04-MIN(50000,AA2948)*0.02,-2)))</f>
        <v/>
      </c>
      <c r="AD2948" s="18">
        <f>IF(M2948&lt;=450000,0,MAX(0,ROUNDDOWN(AB2948*0.06-MIN(50000,AB2948)*0.03,-2))+MAX(0,ROUNDDOWN(AB2948*0.04-MIN(50000,AB2948)*0.02,-2)))</f>
        <v/>
      </c>
      <c r="AE2948" s="18">
        <f>Y2948-Z2948</f>
        <v/>
      </c>
      <c r="AF2948" s="18">
        <f>AC2948-AD2948</f>
        <v/>
      </c>
      <c r="AG2948" s="18">
        <f>AE2948+AF2948</f>
        <v/>
      </c>
      <c r="AH2948" s="20">
        <f>IF(W2948&lt;=0,0,LOOKUP(W2948,{0,1950001,3300001,6950001,9000001,18000001,40000001},{0.05,0.1,0.2,0.23,0.33,0.4,0.45}))</f>
        <v/>
      </c>
    </row>
    <row r="2949">
      <c r="A2949" t="inlineStr">
        <is>
          <t>1万円刻み 3区分8万円ずつ</t>
        </is>
      </c>
      <c r="B2949" s="18">
        <f>'4_1万円刻み'!$A$957</f>
        <v/>
      </c>
      <c r="C2949" s="19" t="n">
        <v>2026</v>
      </c>
      <c r="D2949" t="inlineStr">
        <is>
          <t>いいえ</t>
        </is>
      </c>
      <c r="E2949" s="18" t="n">
        <v>80000</v>
      </c>
      <c r="F2949" s="18" t="n">
        <v>0</v>
      </c>
      <c r="G2949" s="18" t="n">
        <v>80000</v>
      </c>
      <c r="H2949" s="18" t="n">
        <v>80000</v>
      </c>
      <c r="I2949" s="18" t="n">
        <v>0</v>
      </c>
      <c r="J2949" s="18">
        <f>ROUND(MIN(B2949/12,650000)*12*0.0915+MIN(B2949/12,1390000)*12*(0.0504+0)+B2949*0.005,0)</f>
        <v/>
      </c>
      <c r="K2949" s="18" t="n">
        <v>0</v>
      </c>
      <c r="L2949" s="18" t="n">
        <v>0</v>
      </c>
      <c r="M2949" s="18">
        <f>ROUND(IF(C2949&gt;=2026,IF(B2949&lt;741000,0,IF(B2949&lt;2191000,B2949-740000,IF(B2949&lt;2193000,1451000,IF(B2949&lt;2196000,1453000,IF(B2949&lt;2200000,1456000,IF(B2949&lt;3600000,ROUNDDOWN(B2949/4,-3)*2.8-80000,IF(B2949&lt;6600000,ROUNDDOWN(B2949/4,-3)*3.2-440000,IF(B2949&lt;8500000,ROUNDDOWN(B2949*0.9,0)-1100000,B2949-1950000)))))))),IF(B2949&lt;651000,0,IF(B2949&lt;1900000,B2949-650000,IF(B2949&lt;3600000,ROUNDDOWN(B2949/4,-3)*2.8-80000,IF(B2949&lt;6600000,ROUNDDOWN(B2949/4,-3)*3.2-440000,IF(B2949&lt;8500000,ROUNDDOWN(B2949*0.9,0)-1100000,B2949-1950000)))))),0)</f>
        <v/>
      </c>
      <c r="N2949" s="18">
        <f>IF(M2949&gt;23500000,NA(),IF(C2949&gt;=2026,IF(M2949&lt;=4890000,1040000,IF(M2949&lt;=6550000,670000,620000)),IF(M2949&lt;=1320000,950000,IF(M2949&lt;=3360000,880000,IF(M2949&lt;=4890000,680000,IF(M2949&lt;=6550000,630000,580000))))))</f>
        <v/>
      </c>
      <c r="O2949" s="18">
        <f>IF(F2949&lt;=0,IF(AND(D2949="はい",C2949&gt;=2026,C2949&lt;=2027),IF(E2949&lt;=0,0,IF(E2949&lt;=30000,E2949,IF(E2949&lt;=60000,ROUNDUP(E2949/2,0)+15000,IF(E2949&lt;=120000,ROUNDUP(E2949/4,0)+30000,60000)))),IF(E2949&lt;=0,0,IF(E2949&lt;=20000,E2949,IF(E2949&lt;=40000,ROUNDUP(E2949/2,0)+10000,IF(E2949&lt;=80000,ROUNDUP(E2949/4,0)+20000,40000))))),IF(E2949&lt;=0,IF(F2949&lt;=0,0,IF(F2949&lt;=25000,F2949,IF(F2949&lt;=50000,ROUNDUP(F2949/2,0)+12500,IF(F2949&lt;=100000,ROUNDUP(F2949/4,0)+25000,50000)))),MAX(IF(F2949&lt;=0,0,IF(F2949&lt;=25000,F2949,IF(F2949&lt;=50000,ROUNDUP(F2949/2,0)+12500,IF(F2949&lt;=100000,ROUNDUP(F2949/4,0)+25000,50000)))),MIN(IF(AND(D2949="はい",C2949&gt;=2026,C2949&lt;=2027),IF(E2949&lt;=0,0,IF(E2949&lt;=30000,E2949,IF(E2949&lt;=60000,ROUNDUP(E2949/2,0)+15000,IF(E2949&lt;=120000,ROUNDUP(E2949/4,0)+30000,60000)))),IF(E2949&lt;=0,0,IF(E2949&lt;=20000,E2949,IF(E2949&lt;=40000,ROUNDUP(E2949/2,0)+10000,IF(E2949&lt;=80000,ROUNDUP(E2949/4,0)+20000,40000)))))+IF(F2949&lt;=0,0,IF(F2949&lt;=25000,F2949,IF(F2949&lt;=50000,ROUNDUP(F2949/2,0)+12500,IF(F2949&lt;=100000,ROUNDUP(F2949/4,0)+25000,50000)))),IF(AND(D2949="はい",C2949&gt;=2026,C2949&lt;=2027),60000,40000)))))</f>
        <v/>
      </c>
      <c r="P2949" s="18">
        <f>IF(G2949&lt;=0,0,IF(G2949&lt;=20000,G2949,IF(G2949&lt;=40000,ROUNDUP(G2949/2,0)+10000,IF(G2949&lt;=80000,ROUNDUP(G2949/4,0)+20000,40000))))</f>
        <v/>
      </c>
      <c r="Q2949" s="18">
        <f>IF(I2949&lt;=0,IF(H2949&lt;=0,0,IF(H2949&lt;=20000,H2949,IF(H2949&lt;=40000,ROUNDUP(H2949/2,0)+10000,IF(H2949&lt;=80000,ROUNDUP(H2949/4,0)+20000,40000)))),IF(H2949&lt;=0,IF(I2949&lt;=0,0,IF(I2949&lt;=25000,I2949,IF(I2949&lt;=50000,ROUNDUP(I2949/2,0)+12500,IF(I2949&lt;=100000,ROUNDUP(I2949/4,0)+25000,50000)))),MAX(IF(I2949&lt;=0,0,IF(I2949&lt;=25000,I2949,IF(I2949&lt;=50000,ROUNDUP(I2949/2,0)+12500,IF(I2949&lt;=100000,ROUNDUP(I2949/4,0)+25000,50000)))),MIN(IF(H2949&lt;=0,0,IF(H2949&lt;=20000,H2949,IF(H2949&lt;=40000,ROUNDUP(H2949/2,0)+10000,IF(H2949&lt;=80000,ROUNDUP(H2949/4,0)+20000,40000))))+IF(I2949&lt;=0,0,IF(I2949&lt;=25000,I2949,IF(I2949&lt;=50000,ROUNDUP(I2949/2,0)+12500,IF(I2949&lt;=100000,ROUNDUP(I2949/4,0)+25000,50000)))),40000))))</f>
        <v/>
      </c>
      <c r="R2949" s="18">
        <f>MIN(120000,O2949+P2949+Q2949)</f>
        <v/>
      </c>
      <c r="S2949" s="18">
        <f>IF(F2949&lt;=0,IF(E2949&lt;=0,0,IF(E2949&lt;=12000,E2949,IF(E2949&lt;=32000,ROUNDUP(E2949/2,0)+6000,IF(E2949&lt;=56000,ROUNDUP(E2949/4,0)+14000,28000)))),IF(E2949&lt;=0,IF(F2949&lt;=0,0,IF(F2949&lt;=15000,F2949,IF(F2949&lt;=40000,ROUNDUP(F2949/2,0)+7500,IF(F2949&lt;=70000,ROUNDUP(F2949/4,0)+17500,35000)))),MAX(IF(F2949&lt;=0,0,IF(F2949&lt;=15000,F2949,IF(F2949&lt;=40000,ROUNDUP(F2949/2,0)+7500,IF(F2949&lt;=70000,ROUNDUP(F2949/4,0)+17500,35000)))),MIN(IF(E2949&lt;=0,0,IF(E2949&lt;=12000,E2949,IF(E2949&lt;=32000,ROUNDUP(E2949/2,0)+6000,IF(E2949&lt;=56000,ROUNDUP(E2949/4,0)+14000,28000))))+IF(F2949&lt;=0,0,IF(F2949&lt;=15000,F2949,IF(F2949&lt;=40000,ROUNDUP(F2949/2,0)+7500,IF(F2949&lt;=70000,ROUNDUP(F2949/4,0)+17500,35000)))),28000))))</f>
        <v/>
      </c>
      <c r="T2949" s="18">
        <f>IF(G2949&lt;=0,0,IF(G2949&lt;=12000,G2949,IF(G2949&lt;=32000,ROUNDUP(G2949/2,0)+6000,IF(G2949&lt;=56000,ROUNDUP(G2949/4,0)+14000,28000))))</f>
        <v/>
      </c>
      <c r="U2949" s="18">
        <f>IF(I2949&lt;=0,IF(H2949&lt;=0,0,IF(H2949&lt;=12000,H2949,IF(H2949&lt;=32000,ROUNDUP(H2949/2,0)+6000,IF(H2949&lt;=56000,ROUNDUP(H2949/4,0)+14000,28000)))),IF(H2949&lt;=0,IF(I2949&lt;=0,0,IF(I2949&lt;=15000,I2949,IF(I2949&lt;=40000,ROUNDUP(I2949/2,0)+7500,IF(I2949&lt;=70000,ROUNDUP(I2949/4,0)+17500,35000)))),MAX(IF(I2949&lt;=0,0,IF(I2949&lt;=15000,I2949,IF(I2949&lt;=40000,ROUNDUP(I2949/2,0)+7500,IF(I2949&lt;=70000,ROUNDUP(I2949/4,0)+17500,35000)))),MIN(IF(H2949&lt;=0,0,IF(H2949&lt;=12000,H2949,IF(H2949&lt;=32000,ROUNDUP(H2949/2,0)+6000,IF(H2949&lt;=56000,ROUNDUP(H2949/4,0)+14000,28000))))+IF(I2949&lt;=0,0,IF(I2949&lt;=15000,I2949,IF(I2949&lt;=40000,ROUNDUP(I2949/2,0)+7500,IF(I2949&lt;=70000,ROUNDUP(I2949/4,0)+17500,35000)))),28000))))</f>
        <v/>
      </c>
      <c r="V2949" s="18">
        <f>MIN(70000,S2949+T2949+U2949)</f>
        <v/>
      </c>
      <c r="W2949" s="18">
        <f>MAX(0,ROUNDDOWN(M2949-J2949-N2949-K2949-0,-3))</f>
        <v/>
      </c>
      <c r="X2949" s="18">
        <f>MAX(0,ROUNDDOWN(M2949-J2949-N2949-K2949-R2949,-3))</f>
        <v/>
      </c>
      <c r="Y2949" s="18">
        <f>IF(W2949&lt;=0,0,ROUNDDOWN((W2949*LOOKUP(W2949,{0,1950001,3300001,6950001,9000001,18000001,40000001},{0.05,0.1,0.2,0.23,0.33,0.4,0.45})-LOOKUP(W2949,{0,1950001,3300001,6950001,9000001,18000001,40000001},{0,97500,427500,636000,1536000,2796000,4796000}))*1.021,-2))</f>
        <v/>
      </c>
      <c r="Z2949" s="18">
        <f>IF(X2949&lt;=0,0,ROUNDDOWN((X2949*LOOKUP(X2949,{0,1950001,3300001,6950001,9000001,18000001,40000001},{0.05,0.1,0.2,0.23,0.33,0.4,0.45})-LOOKUP(X2949,{0,1950001,3300001,6950001,9000001,18000001,40000001},{0,97500,427500,636000,1536000,2796000,4796000}))*1.021,-2))</f>
        <v/>
      </c>
      <c r="AA2949" s="18">
        <f>MAX(0,ROUNDDOWN(M2949-J2949-430000-L2949-0,-3))</f>
        <v/>
      </c>
      <c r="AB2949" s="18">
        <f>MAX(0,ROUNDDOWN(M2949-J2949-430000-L2949-V2949,-3))</f>
        <v/>
      </c>
      <c r="AC2949" s="18">
        <f>IF(M2949&lt;=450000,0,MAX(0,ROUNDDOWN(AA2949*0.06-MIN(50000,AA2949)*0.03,-2))+MAX(0,ROUNDDOWN(AA2949*0.04-MIN(50000,AA2949)*0.02,-2)))</f>
        <v/>
      </c>
      <c r="AD2949" s="18">
        <f>IF(M2949&lt;=450000,0,MAX(0,ROUNDDOWN(AB2949*0.06-MIN(50000,AB2949)*0.03,-2))+MAX(0,ROUNDDOWN(AB2949*0.04-MIN(50000,AB2949)*0.02,-2)))</f>
        <v/>
      </c>
      <c r="AE2949" s="18">
        <f>Y2949-Z2949</f>
        <v/>
      </c>
      <c r="AF2949" s="18">
        <f>AC2949-AD2949</f>
        <v/>
      </c>
      <c r="AG2949" s="18">
        <f>AE2949+AF2949</f>
        <v/>
      </c>
      <c r="AH2949" s="20">
        <f>IF(W2949&lt;=0,0,LOOKUP(W2949,{0,1950001,3300001,6950001,9000001,18000001,40000001},{0.05,0.1,0.2,0.23,0.33,0.4,0.45}))</f>
        <v/>
      </c>
    </row>
    <row r="2950">
      <c r="A2950" t="inlineStr">
        <is>
          <t>1万円刻み 一般8万円</t>
        </is>
      </c>
      <c r="B2950" s="18">
        <f>'4_1万円刻み'!$A$957</f>
        <v/>
      </c>
      <c r="C2950" s="19" t="n">
        <v>2026</v>
      </c>
      <c r="D2950" t="inlineStr">
        <is>
          <t>いいえ</t>
        </is>
      </c>
      <c r="E2950" s="18" t="n">
        <v>80000</v>
      </c>
      <c r="F2950" s="18" t="n">
        <v>0</v>
      </c>
      <c r="G2950" s="18" t="n">
        <v>0</v>
      </c>
      <c r="H2950" s="18" t="n">
        <v>0</v>
      </c>
      <c r="I2950" s="18" t="n">
        <v>0</v>
      </c>
      <c r="J2950" s="18">
        <f>ROUND(MIN(B2950/12,650000)*12*0.0915+MIN(B2950/12,1390000)*12*(0.0504+0)+B2950*0.005,0)</f>
        <v/>
      </c>
      <c r="K2950" s="18" t="n">
        <v>0</v>
      </c>
      <c r="L2950" s="18" t="n">
        <v>0</v>
      </c>
      <c r="M2950" s="18">
        <f>ROUND(IF(C2950&gt;=2026,IF(B2950&lt;741000,0,IF(B2950&lt;2191000,B2950-740000,IF(B2950&lt;2193000,1451000,IF(B2950&lt;2196000,1453000,IF(B2950&lt;2200000,1456000,IF(B2950&lt;3600000,ROUNDDOWN(B2950/4,-3)*2.8-80000,IF(B2950&lt;6600000,ROUNDDOWN(B2950/4,-3)*3.2-440000,IF(B2950&lt;8500000,ROUNDDOWN(B2950*0.9,0)-1100000,B2950-1950000)))))))),IF(B2950&lt;651000,0,IF(B2950&lt;1900000,B2950-650000,IF(B2950&lt;3600000,ROUNDDOWN(B2950/4,-3)*2.8-80000,IF(B2950&lt;6600000,ROUNDDOWN(B2950/4,-3)*3.2-440000,IF(B2950&lt;8500000,ROUNDDOWN(B2950*0.9,0)-1100000,B2950-1950000)))))),0)</f>
        <v/>
      </c>
      <c r="N2950" s="18">
        <f>IF(M2950&gt;23500000,NA(),IF(C2950&gt;=2026,IF(M2950&lt;=4890000,1040000,IF(M2950&lt;=6550000,670000,620000)),IF(M2950&lt;=1320000,950000,IF(M2950&lt;=3360000,880000,IF(M2950&lt;=4890000,680000,IF(M2950&lt;=6550000,630000,580000))))))</f>
        <v/>
      </c>
      <c r="O2950" s="18">
        <f>IF(F2950&lt;=0,IF(AND(D2950="はい",C2950&gt;=2026,C2950&lt;=2027),IF(E2950&lt;=0,0,IF(E2950&lt;=30000,E2950,IF(E2950&lt;=60000,ROUNDUP(E2950/2,0)+15000,IF(E2950&lt;=120000,ROUNDUP(E2950/4,0)+30000,60000)))),IF(E2950&lt;=0,0,IF(E2950&lt;=20000,E2950,IF(E2950&lt;=40000,ROUNDUP(E2950/2,0)+10000,IF(E2950&lt;=80000,ROUNDUP(E2950/4,0)+20000,40000))))),IF(E2950&lt;=0,IF(F2950&lt;=0,0,IF(F2950&lt;=25000,F2950,IF(F2950&lt;=50000,ROUNDUP(F2950/2,0)+12500,IF(F2950&lt;=100000,ROUNDUP(F2950/4,0)+25000,50000)))),MAX(IF(F2950&lt;=0,0,IF(F2950&lt;=25000,F2950,IF(F2950&lt;=50000,ROUNDUP(F2950/2,0)+12500,IF(F2950&lt;=100000,ROUNDUP(F2950/4,0)+25000,50000)))),MIN(IF(AND(D2950="はい",C2950&gt;=2026,C2950&lt;=2027),IF(E2950&lt;=0,0,IF(E2950&lt;=30000,E2950,IF(E2950&lt;=60000,ROUNDUP(E2950/2,0)+15000,IF(E2950&lt;=120000,ROUNDUP(E2950/4,0)+30000,60000)))),IF(E2950&lt;=0,0,IF(E2950&lt;=20000,E2950,IF(E2950&lt;=40000,ROUNDUP(E2950/2,0)+10000,IF(E2950&lt;=80000,ROUNDUP(E2950/4,0)+20000,40000)))))+IF(F2950&lt;=0,0,IF(F2950&lt;=25000,F2950,IF(F2950&lt;=50000,ROUNDUP(F2950/2,0)+12500,IF(F2950&lt;=100000,ROUNDUP(F2950/4,0)+25000,50000)))),IF(AND(D2950="はい",C2950&gt;=2026,C2950&lt;=2027),60000,40000)))))</f>
        <v/>
      </c>
      <c r="P2950" s="18">
        <f>IF(G2950&lt;=0,0,IF(G2950&lt;=20000,G2950,IF(G2950&lt;=40000,ROUNDUP(G2950/2,0)+10000,IF(G2950&lt;=80000,ROUNDUP(G2950/4,0)+20000,40000))))</f>
        <v/>
      </c>
      <c r="Q2950" s="18">
        <f>IF(I2950&lt;=0,IF(H2950&lt;=0,0,IF(H2950&lt;=20000,H2950,IF(H2950&lt;=40000,ROUNDUP(H2950/2,0)+10000,IF(H2950&lt;=80000,ROUNDUP(H2950/4,0)+20000,40000)))),IF(H2950&lt;=0,IF(I2950&lt;=0,0,IF(I2950&lt;=25000,I2950,IF(I2950&lt;=50000,ROUNDUP(I2950/2,0)+12500,IF(I2950&lt;=100000,ROUNDUP(I2950/4,0)+25000,50000)))),MAX(IF(I2950&lt;=0,0,IF(I2950&lt;=25000,I2950,IF(I2950&lt;=50000,ROUNDUP(I2950/2,0)+12500,IF(I2950&lt;=100000,ROUNDUP(I2950/4,0)+25000,50000)))),MIN(IF(H2950&lt;=0,0,IF(H2950&lt;=20000,H2950,IF(H2950&lt;=40000,ROUNDUP(H2950/2,0)+10000,IF(H2950&lt;=80000,ROUNDUP(H2950/4,0)+20000,40000))))+IF(I2950&lt;=0,0,IF(I2950&lt;=25000,I2950,IF(I2950&lt;=50000,ROUNDUP(I2950/2,0)+12500,IF(I2950&lt;=100000,ROUNDUP(I2950/4,0)+25000,50000)))),40000))))</f>
        <v/>
      </c>
      <c r="R2950" s="18">
        <f>MIN(120000,O2950+P2950+Q2950)</f>
        <v/>
      </c>
      <c r="S2950" s="18">
        <f>IF(F2950&lt;=0,IF(E2950&lt;=0,0,IF(E2950&lt;=12000,E2950,IF(E2950&lt;=32000,ROUNDUP(E2950/2,0)+6000,IF(E2950&lt;=56000,ROUNDUP(E2950/4,0)+14000,28000)))),IF(E2950&lt;=0,IF(F2950&lt;=0,0,IF(F2950&lt;=15000,F2950,IF(F2950&lt;=40000,ROUNDUP(F2950/2,0)+7500,IF(F2950&lt;=70000,ROUNDUP(F2950/4,0)+17500,35000)))),MAX(IF(F2950&lt;=0,0,IF(F2950&lt;=15000,F2950,IF(F2950&lt;=40000,ROUNDUP(F2950/2,0)+7500,IF(F2950&lt;=70000,ROUNDUP(F2950/4,0)+17500,35000)))),MIN(IF(E2950&lt;=0,0,IF(E2950&lt;=12000,E2950,IF(E2950&lt;=32000,ROUNDUP(E2950/2,0)+6000,IF(E2950&lt;=56000,ROUNDUP(E2950/4,0)+14000,28000))))+IF(F2950&lt;=0,0,IF(F2950&lt;=15000,F2950,IF(F2950&lt;=40000,ROUNDUP(F2950/2,0)+7500,IF(F2950&lt;=70000,ROUNDUP(F2950/4,0)+17500,35000)))),28000))))</f>
        <v/>
      </c>
      <c r="T2950" s="18">
        <f>IF(G2950&lt;=0,0,IF(G2950&lt;=12000,G2950,IF(G2950&lt;=32000,ROUNDUP(G2950/2,0)+6000,IF(G2950&lt;=56000,ROUNDUP(G2950/4,0)+14000,28000))))</f>
        <v/>
      </c>
      <c r="U2950" s="18">
        <f>IF(I2950&lt;=0,IF(H2950&lt;=0,0,IF(H2950&lt;=12000,H2950,IF(H2950&lt;=32000,ROUNDUP(H2950/2,0)+6000,IF(H2950&lt;=56000,ROUNDUP(H2950/4,0)+14000,28000)))),IF(H2950&lt;=0,IF(I2950&lt;=0,0,IF(I2950&lt;=15000,I2950,IF(I2950&lt;=40000,ROUNDUP(I2950/2,0)+7500,IF(I2950&lt;=70000,ROUNDUP(I2950/4,0)+17500,35000)))),MAX(IF(I2950&lt;=0,0,IF(I2950&lt;=15000,I2950,IF(I2950&lt;=40000,ROUNDUP(I2950/2,0)+7500,IF(I2950&lt;=70000,ROUNDUP(I2950/4,0)+17500,35000)))),MIN(IF(H2950&lt;=0,0,IF(H2950&lt;=12000,H2950,IF(H2950&lt;=32000,ROUNDUP(H2950/2,0)+6000,IF(H2950&lt;=56000,ROUNDUP(H2950/4,0)+14000,28000))))+IF(I2950&lt;=0,0,IF(I2950&lt;=15000,I2950,IF(I2950&lt;=40000,ROUNDUP(I2950/2,0)+7500,IF(I2950&lt;=70000,ROUNDUP(I2950/4,0)+17500,35000)))),28000))))</f>
        <v/>
      </c>
      <c r="V2950" s="18">
        <f>MIN(70000,S2950+T2950+U2950)</f>
        <v/>
      </c>
      <c r="W2950" s="18">
        <f>MAX(0,ROUNDDOWN(M2950-J2950-N2950-K2950-0,-3))</f>
        <v/>
      </c>
      <c r="X2950" s="18">
        <f>MAX(0,ROUNDDOWN(M2950-J2950-N2950-K2950-R2950,-3))</f>
        <v/>
      </c>
      <c r="Y2950" s="18">
        <f>IF(W2950&lt;=0,0,ROUNDDOWN((W2950*LOOKUP(W2950,{0,1950001,3300001,6950001,9000001,18000001,40000001},{0.05,0.1,0.2,0.23,0.33,0.4,0.45})-LOOKUP(W2950,{0,1950001,3300001,6950001,9000001,18000001,40000001},{0,97500,427500,636000,1536000,2796000,4796000}))*1.021,-2))</f>
        <v/>
      </c>
      <c r="Z2950" s="18">
        <f>IF(X2950&lt;=0,0,ROUNDDOWN((X2950*LOOKUP(X2950,{0,1950001,3300001,6950001,9000001,18000001,40000001},{0.05,0.1,0.2,0.23,0.33,0.4,0.45})-LOOKUP(X2950,{0,1950001,3300001,6950001,9000001,18000001,40000001},{0,97500,427500,636000,1536000,2796000,4796000}))*1.021,-2))</f>
        <v/>
      </c>
      <c r="AA2950" s="18">
        <f>MAX(0,ROUNDDOWN(M2950-J2950-430000-L2950-0,-3))</f>
        <v/>
      </c>
      <c r="AB2950" s="18">
        <f>MAX(0,ROUNDDOWN(M2950-J2950-430000-L2950-V2950,-3))</f>
        <v/>
      </c>
      <c r="AC2950" s="18">
        <f>IF(M2950&lt;=450000,0,MAX(0,ROUNDDOWN(AA2950*0.06-MIN(50000,AA2950)*0.03,-2))+MAX(0,ROUNDDOWN(AA2950*0.04-MIN(50000,AA2950)*0.02,-2)))</f>
        <v/>
      </c>
      <c r="AD2950" s="18">
        <f>IF(M2950&lt;=450000,0,MAX(0,ROUNDDOWN(AB2950*0.06-MIN(50000,AB2950)*0.03,-2))+MAX(0,ROUNDDOWN(AB2950*0.04-MIN(50000,AB2950)*0.02,-2)))</f>
        <v/>
      </c>
      <c r="AE2950" s="18">
        <f>Y2950-Z2950</f>
        <v/>
      </c>
      <c r="AF2950" s="18">
        <f>AC2950-AD2950</f>
        <v/>
      </c>
      <c r="AG2950" s="18">
        <f>AE2950+AF2950</f>
        <v/>
      </c>
      <c r="AH2950" s="20">
        <f>IF(W2950&lt;=0,0,LOOKUP(W2950,{0,1950001,3300001,6950001,9000001,18000001,40000001},{0.05,0.1,0.2,0.23,0.33,0.4,0.45}))</f>
        <v/>
      </c>
    </row>
    <row r="2951">
      <c r="A2951" t="inlineStr">
        <is>
          <t>1万円刻み 特例あり一般12万円</t>
        </is>
      </c>
      <c r="B2951" s="18">
        <f>'4_1万円刻み'!$A$957</f>
        <v/>
      </c>
      <c r="C2951" s="19" t="n">
        <v>2026</v>
      </c>
      <c r="D2951" t="inlineStr">
        <is>
          <t>はい</t>
        </is>
      </c>
      <c r="E2951" s="18" t="n">
        <v>120000</v>
      </c>
      <c r="F2951" s="18" t="n">
        <v>0</v>
      </c>
      <c r="G2951" s="18" t="n">
        <v>0</v>
      </c>
      <c r="H2951" s="18" t="n">
        <v>0</v>
      </c>
      <c r="I2951" s="18" t="n">
        <v>0</v>
      </c>
      <c r="J2951" s="18">
        <f>ROUND(MIN(B2951/12,650000)*12*0.0915+MIN(B2951/12,1390000)*12*(0.0504+0)+B2951*0.005,0)</f>
        <v/>
      </c>
      <c r="K2951" s="18" t="n">
        <v>0</v>
      </c>
      <c r="L2951" s="18" t="n">
        <v>0</v>
      </c>
      <c r="M2951" s="18">
        <f>ROUND(IF(C2951&gt;=2026,IF(B2951&lt;741000,0,IF(B2951&lt;2191000,B2951-740000,IF(B2951&lt;2193000,1451000,IF(B2951&lt;2196000,1453000,IF(B2951&lt;2200000,1456000,IF(B2951&lt;3600000,ROUNDDOWN(B2951/4,-3)*2.8-80000,IF(B2951&lt;6600000,ROUNDDOWN(B2951/4,-3)*3.2-440000,IF(B2951&lt;8500000,ROUNDDOWN(B2951*0.9,0)-1100000,B2951-1950000)))))))),IF(B2951&lt;651000,0,IF(B2951&lt;1900000,B2951-650000,IF(B2951&lt;3600000,ROUNDDOWN(B2951/4,-3)*2.8-80000,IF(B2951&lt;6600000,ROUNDDOWN(B2951/4,-3)*3.2-440000,IF(B2951&lt;8500000,ROUNDDOWN(B2951*0.9,0)-1100000,B2951-1950000)))))),0)</f>
        <v/>
      </c>
      <c r="N2951" s="18">
        <f>IF(M2951&gt;23500000,NA(),IF(C2951&gt;=2026,IF(M2951&lt;=4890000,1040000,IF(M2951&lt;=6550000,670000,620000)),IF(M2951&lt;=1320000,950000,IF(M2951&lt;=3360000,880000,IF(M2951&lt;=4890000,680000,IF(M2951&lt;=6550000,630000,580000))))))</f>
        <v/>
      </c>
      <c r="O2951" s="18">
        <f>IF(F2951&lt;=0,IF(AND(D2951="はい",C2951&gt;=2026,C2951&lt;=2027),IF(E2951&lt;=0,0,IF(E2951&lt;=30000,E2951,IF(E2951&lt;=60000,ROUNDUP(E2951/2,0)+15000,IF(E2951&lt;=120000,ROUNDUP(E2951/4,0)+30000,60000)))),IF(E2951&lt;=0,0,IF(E2951&lt;=20000,E2951,IF(E2951&lt;=40000,ROUNDUP(E2951/2,0)+10000,IF(E2951&lt;=80000,ROUNDUP(E2951/4,0)+20000,40000))))),IF(E2951&lt;=0,IF(F2951&lt;=0,0,IF(F2951&lt;=25000,F2951,IF(F2951&lt;=50000,ROUNDUP(F2951/2,0)+12500,IF(F2951&lt;=100000,ROUNDUP(F2951/4,0)+25000,50000)))),MAX(IF(F2951&lt;=0,0,IF(F2951&lt;=25000,F2951,IF(F2951&lt;=50000,ROUNDUP(F2951/2,0)+12500,IF(F2951&lt;=100000,ROUNDUP(F2951/4,0)+25000,50000)))),MIN(IF(AND(D2951="はい",C2951&gt;=2026,C2951&lt;=2027),IF(E2951&lt;=0,0,IF(E2951&lt;=30000,E2951,IF(E2951&lt;=60000,ROUNDUP(E2951/2,0)+15000,IF(E2951&lt;=120000,ROUNDUP(E2951/4,0)+30000,60000)))),IF(E2951&lt;=0,0,IF(E2951&lt;=20000,E2951,IF(E2951&lt;=40000,ROUNDUP(E2951/2,0)+10000,IF(E2951&lt;=80000,ROUNDUP(E2951/4,0)+20000,40000)))))+IF(F2951&lt;=0,0,IF(F2951&lt;=25000,F2951,IF(F2951&lt;=50000,ROUNDUP(F2951/2,0)+12500,IF(F2951&lt;=100000,ROUNDUP(F2951/4,0)+25000,50000)))),IF(AND(D2951="はい",C2951&gt;=2026,C2951&lt;=2027),60000,40000)))))</f>
        <v/>
      </c>
      <c r="P2951" s="18">
        <f>IF(G2951&lt;=0,0,IF(G2951&lt;=20000,G2951,IF(G2951&lt;=40000,ROUNDUP(G2951/2,0)+10000,IF(G2951&lt;=80000,ROUNDUP(G2951/4,0)+20000,40000))))</f>
        <v/>
      </c>
      <c r="Q2951" s="18">
        <f>IF(I2951&lt;=0,IF(H2951&lt;=0,0,IF(H2951&lt;=20000,H2951,IF(H2951&lt;=40000,ROUNDUP(H2951/2,0)+10000,IF(H2951&lt;=80000,ROUNDUP(H2951/4,0)+20000,40000)))),IF(H2951&lt;=0,IF(I2951&lt;=0,0,IF(I2951&lt;=25000,I2951,IF(I2951&lt;=50000,ROUNDUP(I2951/2,0)+12500,IF(I2951&lt;=100000,ROUNDUP(I2951/4,0)+25000,50000)))),MAX(IF(I2951&lt;=0,0,IF(I2951&lt;=25000,I2951,IF(I2951&lt;=50000,ROUNDUP(I2951/2,0)+12500,IF(I2951&lt;=100000,ROUNDUP(I2951/4,0)+25000,50000)))),MIN(IF(H2951&lt;=0,0,IF(H2951&lt;=20000,H2951,IF(H2951&lt;=40000,ROUNDUP(H2951/2,0)+10000,IF(H2951&lt;=80000,ROUNDUP(H2951/4,0)+20000,40000))))+IF(I2951&lt;=0,0,IF(I2951&lt;=25000,I2951,IF(I2951&lt;=50000,ROUNDUP(I2951/2,0)+12500,IF(I2951&lt;=100000,ROUNDUP(I2951/4,0)+25000,50000)))),40000))))</f>
        <v/>
      </c>
      <c r="R2951" s="18">
        <f>MIN(120000,O2951+P2951+Q2951)</f>
        <v/>
      </c>
      <c r="S2951" s="18">
        <f>IF(F2951&lt;=0,IF(E2951&lt;=0,0,IF(E2951&lt;=12000,E2951,IF(E2951&lt;=32000,ROUNDUP(E2951/2,0)+6000,IF(E2951&lt;=56000,ROUNDUP(E2951/4,0)+14000,28000)))),IF(E2951&lt;=0,IF(F2951&lt;=0,0,IF(F2951&lt;=15000,F2951,IF(F2951&lt;=40000,ROUNDUP(F2951/2,0)+7500,IF(F2951&lt;=70000,ROUNDUP(F2951/4,0)+17500,35000)))),MAX(IF(F2951&lt;=0,0,IF(F2951&lt;=15000,F2951,IF(F2951&lt;=40000,ROUNDUP(F2951/2,0)+7500,IF(F2951&lt;=70000,ROUNDUP(F2951/4,0)+17500,35000)))),MIN(IF(E2951&lt;=0,0,IF(E2951&lt;=12000,E2951,IF(E2951&lt;=32000,ROUNDUP(E2951/2,0)+6000,IF(E2951&lt;=56000,ROUNDUP(E2951/4,0)+14000,28000))))+IF(F2951&lt;=0,0,IF(F2951&lt;=15000,F2951,IF(F2951&lt;=40000,ROUNDUP(F2951/2,0)+7500,IF(F2951&lt;=70000,ROUNDUP(F2951/4,0)+17500,35000)))),28000))))</f>
        <v/>
      </c>
      <c r="T2951" s="18">
        <f>IF(G2951&lt;=0,0,IF(G2951&lt;=12000,G2951,IF(G2951&lt;=32000,ROUNDUP(G2951/2,0)+6000,IF(G2951&lt;=56000,ROUNDUP(G2951/4,0)+14000,28000))))</f>
        <v/>
      </c>
      <c r="U2951" s="18">
        <f>IF(I2951&lt;=0,IF(H2951&lt;=0,0,IF(H2951&lt;=12000,H2951,IF(H2951&lt;=32000,ROUNDUP(H2951/2,0)+6000,IF(H2951&lt;=56000,ROUNDUP(H2951/4,0)+14000,28000)))),IF(H2951&lt;=0,IF(I2951&lt;=0,0,IF(I2951&lt;=15000,I2951,IF(I2951&lt;=40000,ROUNDUP(I2951/2,0)+7500,IF(I2951&lt;=70000,ROUNDUP(I2951/4,0)+17500,35000)))),MAX(IF(I2951&lt;=0,0,IF(I2951&lt;=15000,I2951,IF(I2951&lt;=40000,ROUNDUP(I2951/2,0)+7500,IF(I2951&lt;=70000,ROUNDUP(I2951/4,0)+17500,35000)))),MIN(IF(H2951&lt;=0,0,IF(H2951&lt;=12000,H2951,IF(H2951&lt;=32000,ROUNDUP(H2951/2,0)+6000,IF(H2951&lt;=56000,ROUNDUP(H2951/4,0)+14000,28000))))+IF(I2951&lt;=0,0,IF(I2951&lt;=15000,I2951,IF(I2951&lt;=40000,ROUNDUP(I2951/2,0)+7500,IF(I2951&lt;=70000,ROUNDUP(I2951/4,0)+17500,35000)))),28000))))</f>
        <v/>
      </c>
      <c r="V2951" s="18">
        <f>MIN(70000,S2951+T2951+U2951)</f>
        <v/>
      </c>
      <c r="W2951" s="18">
        <f>MAX(0,ROUNDDOWN(M2951-J2951-N2951-K2951-0,-3))</f>
        <v/>
      </c>
      <c r="X2951" s="18">
        <f>MAX(0,ROUNDDOWN(M2951-J2951-N2951-K2951-R2951,-3))</f>
        <v/>
      </c>
      <c r="Y2951" s="18">
        <f>IF(W2951&lt;=0,0,ROUNDDOWN((W2951*LOOKUP(W2951,{0,1950001,3300001,6950001,9000001,18000001,40000001},{0.05,0.1,0.2,0.23,0.33,0.4,0.45})-LOOKUP(W2951,{0,1950001,3300001,6950001,9000001,18000001,40000001},{0,97500,427500,636000,1536000,2796000,4796000}))*1.021,-2))</f>
        <v/>
      </c>
      <c r="Z2951" s="18">
        <f>IF(X2951&lt;=0,0,ROUNDDOWN((X2951*LOOKUP(X2951,{0,1950001,3300001,6950001,9000001,18000001,40000001},{0.05,0.1,0.2,0.23,0.33,0.4,0.45})-LOOKUP(X2951,{0,1950001,3300001,6950001,9000001,18000001,40000001},{0,97500,427500,636000,1536000,2796000,4796000}))*1.021,-2))</f>
        <v/>
      </c>
      <c r="AA2951" s="18">
        <f>MAX(0,ROUNDDOWN(M2951-J2951-430000-L2951-0,-3))</f>
        <v/>
      </c>
      <c r="AB2951" s="18">
        <f>MAX(0,ROUNDDOWN(M2951-J2951-430000-L2951-V2951,-3))</f>
        <v/>
      </c>
      <c r="AC2951" s="18">
        <f>IF(M2951&lt;=450000,0,MAX(0,ROUNDDOWN(AA2951*0.06-MIN(50000,AA2951)*0.03,-2))+MAX(0,ROUNDDOWN(AA2951*0.04-MIN(50000,AA2951)*0.02,-2)))</f>
        <v/>
      </c>
      <c r="AD2951" s="18">
        <f>IF(M2951&lt;=450000,0,MAX(0,ROUNDDOWN(AB2951*0.06-MIN(50000,AB2951)*0.03,-2))+MAX(0,ROUNDDOWN(AB2951*0.04-MIN(50000,AB2951)*0.02,-2)))</f>
        <v/>
      </c>
      <c r="AE2951" s="18">
        <f>Y2951-Z2951</f>
        <v/>
      </c>
      <c r="AF2951" s="18">
        <f>AC2951-AD2951</f>
        <v/>
      </c>
      <c r="AG2951" s="18">
        <f>AE2951+AF2951</f>
        <v/>
      </c>
      <c r="AH2951" s="20">
        <f>IF(W2951&lt;=0,0,LOOKUP(W2951,{0,1950001,3300001,6950001,9000001,18000001,40000001},{0.05,0.1,0.2,0.23,0.33,0.4,0.45}))</f>
        <v/>
      </c>
    </row>
    <row r="2952">
      <c r="A2952" t="inlineStr">
        <is>
          <t>1万円刻み 3区分8万円ずつ</t>
        </is>
      </c>
      <c r="B2952" s="18">
        <f>'4_1万円刻み'!$A$958</f>
        <v/>
      </c>
      <c r="C2952" s="19" t="n">
        <v>2026</v>
      </c>
      <c r="D2952" t="inlineStr">
        <is>
          <t>いいえ</t>
        </is>
      </c>
      <c r="E2952" s="18" t="n">
        <v>80000</v>
      </c>
      <c r="F2952" s="18" t="n">
        <v>0</v>
      </c>
      <c r="G2952" s="18" t="n">
        <v>80000</v>
      </c>
      <c r="H2952" s="18" t="n">
        <v>80000</v>
      </c>
      <c r="I2952" s="18" t="n">
        <v>0</v>
      </c>
      <c r="J2952" s="18">
        <f>ROUND(MIN(B2952/12,650000)*12*0.0915+MIN(B2952/12,1390000)*12*(0.0504+0)+B2952*0.005,0)</f>
        <v/>
      </c>
      <c r="K2952" s="18" t="n">
        <v>0</v>
      </c>
      <c r="L2952" s="18" t="n">
        <v>0</v>
      </c>
      <c r="M2952" s="18">
        <f>ROUND(IF(C2952&gt;=2026,IF(B2952&lt;741000,0,IF(B2952&lt;2191000,B2952-740000,IF(B2952&lt;2193000,1451000,IF(B2952&lt;2196000,1453000,IF(B2952&lt;2200000,1456000,IF(B2952&lt;3600000,ROUNDDOWN(B2952/4,-3)*2.8-80000,IF(B2952&lt;6600000,ROUNDDOWN(B2952/4,-3)*3.2-440000,IF(B2952&lt;8500000,ROUNDDOWN(B2952*0.9,0)-1100000,B2952-1950000)))))))),IF(B2952&lt;651000,0,IF(B2952&lt;1900000,B2952-650000,IF(B2952&lt;3600000,ROUNDDOWN(B2952/4,-3)*2.8-80000,IF(B2952&lt;6600000,ROUNDDOWN(B2952/4,-3)*3.2-440000,IF(B2952&lt;8500000,ROUNDDOWN(B2952*0.9,0)-1100000,B2952-1950000)))))),0)</f>
        <v/>
      </c>
      <c r="N2952" s="18">
        <f>IF(M2952&gt;23500000,NA(),IF(C2952&gt;=2026,IF(M2952&lt;=4890000,1040000,IF(M2952&lt;=6550000,670000,620000)),IF(M2952&lt;=1320000,950000,IF(M2952&lt;=3360000,880000,IF(M2952&lt;=4890000,680000,IF(M2952&lt;=6550000,630000,580000))))))</f>
        <v/>
      </c>
      <c r="O2952" s="18">
        <f>IF(F2952&lt;=0,IF(AND(D2952="はい",C2952&gt;=2026,C2952&lt;=2027),IF(E2952&lt;=0,0,IF(E2952&lt;=30000,E2952,IF(E2952&lt;=60000,ROUNDUP(E2952/2,0)+15000,IF(E2952&lt;=120000,ROUNDUP(E2952/4,0)+30000,60000)))),IF(E2952&lt;=0,0,IF(E2952&lt;=20000,E2952,IF(E2952&lt;=40000,ROUNDUP(E2952/2,0)+10000,IF(E2952&lt;=80000,ROUNDUP(E2952/4,0)+20000,40000))))),IF(E2952&lt;=0,IF(F2952&lt;=0,0,IF(F2952&lt;=25000,F2952,IF(F2952&lt;=50000,ROUNDUP(F2952/2,0)+12500,IF(F2952&lt;=100000,ROUNDUP(F2952/4,0)+25000,50000)))),MAX(IF(F2952&lt;=0,0,IF(F2952&lt;=25000,F2952,IF(F2952&lt;=50000,ROUNDUP(F2952/2,0)+12500,IF(F2952&lt;=100000,ROUNDUP(F2952/4,0)+25000,50000)))),MIN(IF(AND(D2952="はい",C2952&gt;=2026,C2952&lt;=2027),IF(E2952&lt;=0,0,IF(E2952&lt;=30000,E2952,IF(E2952&lt;=60000,ROUNDUP(E2952/2,0)+15000,IF(E2952&lt;=120000,ROUNDUP(E2952/4,0)+30000,60000)))),IF(E2952&lt;=0,0,IF(E2952&lt;=20000,E2952,IF(E2952&lt;=40000,ROUNDUP(E2952/2,0)+10000,IF(E2952&lt;=80000,ROUNDUP(E2952/4,0)+20000,40000)))))+IF(F2952&lt;=0,0,IF(F2952&lt;=25000,F2952,IF(F2952&lt;=50000,ROUNDUP(F2952/2,0)+12500,IF(F2952&lt;=100000,ROUNDUP(F2952/4,0)+25000,50000)))),IF(AND(D2952="はい",C2952&gt;=2026,C2952&lt;=2027),60000,40000)))))</f>
        <v/>
      </c>
      <c r="P2952" s="18">
        <f>IF(G2952&lt;=0,0,IF(G2952&lt;=20000,G2952,IF(G2952&lt;=40000,ROUNDUP(G2952/2,0)+10000,IF(G2952&lt;=80000,ROUNDUP(G2952/4,0)+20000,40000))))</f>
        <v/>
      </c>
      <c r="Q2952" s="18">
        <f>IF(I2952&lt;=0,IF(H2952&lt;=0,0,IF(H2952&lt;=20000,H2952,IF(H2952&lt;=40000,ROUNDUP(H2952/2,0)+10000,IF(H2952&lt;=80000,ROUNDUP(H2952/4,0)+20000,40000)))),IF(H2952&lt;=0,IF(I2952&lt;=0,0,IF(I2952&lt;=25000,I2952,IF(I2952&lt;=50000,ROUNDUP(I2952/2,0)+12500,IF(I2952&lt;=100000,ROUNDUP(I2952/4,0)+25000,50000)))),MAX(IF(I2952&lt;=0,0,IF(I2952&lt;=25000,I2952,IF(I2952&lt;=50000,ROUNDUP(I2952/2,0)+12500,IF(I2952&lt;=100000,ROUNDUP(I2952/4,0)+25000,50000)))),MIN(IF(H2952&lt;=0,0,IF(H2952&lt;=20000,H2952,IF(H2952&lt;=40000,ROUNDUP(H2952/2,0)+10000,IF(H2952&lt;=80000,ROUNDUP(H2952/4,0)+20000,40000))))+IF(I2952&lt;=0,0,IF(I2952&lt;=25000,I2952,IF(I2952&lt;=50000,ROUNDUP(I2952/2,0)+12500,IF(I2952&lt;=100000,ROUNDUP(I2952/4,0)+25000,50000)))),40000))))</f>
        <v/>
      </c>
      <c r="R2952" s="18">
        <f>MIN(120000,O2952+P2952+Q2952)</f>
        <v/>
      </c>
      <c r="S2952" s="18">
        <f>IF(F2952&lt;=0,IF(E2952&lt;=0,0,IF(E2952&lt;=12000,E2952,IF(E2952&lt;=32000,ROUNDUP(E2952/2,0)+6000,IF(E2952&lt;=56000,ROUNDUP(E2952/4,0)+14000,28000)))),IF(E2952&lt;=0,IF(F2952&lt;=0,0,IF(F2952&lt;=15000,F2952,IF(F2952&lt;=40000,ROUNDUP(F2952/2,0)+7500,IF(F2952&lt;=70000,ROUNDUP(F2952/4,0)+17500,35000)))),MAX(IF(F2952&lt;=0,0,IF(F2952&lt;=15000,F2952,IF(F2952&lt;=40000,ROUNDUP(F2952/2,0)+7500,IF(F2952&lt;=70000,ROUNDUP(F2952/4,0)+17500,35000)))),MIN(IF(E2952&lt;=0,0,IF(E2952&lt;=12000,E2952,IF(E2952&lt;=32000,ROUNDUP(E2952/2,0)+6000,IF(E2952&lt;=56000,ROUNDUP(E2952/4,0)+14000,28000))))+IF(F2952&lt;=0,0,IF(F2952&lt;=15000,F2952,IF(F2952&lt;=40000,ROUNDUP(F2952/2,0)+7500,IF(F2952&lt;=70000,ROUNDUP(F2952/4,0)+17500,35000)))),28000))))</f>
        <v/>
      </c>
      <c r="T2952" s="18">
        <f>IF(G2952&lt;=0,0,IF(G2952&lt;=12000,G2952,IF(G2952&lt;=32000,ROUNDUP(G2952/2,0)+6000,IF(G2952&lt;=56000,ROUNDUP(G2952/4,0)+14000,28000))))</f>
        <v/>
      </c>
      <c r="U2952" s="18">
        <f>IF(I2952&lt;=0,IF(H2952&lt;=0,0,IF(H2952&lt;=12000,H2952,IF(H2952&lt;=32000,ROUNDUP(H2952/2,0)+6000,IF(H2952&lt;=56000,ROUNDUP(H2952/4,0)+14000,28000)))),IF(H2952&lt;=0,IF(I2952&lt;=0,0,IF(I2952&lt;=15000,I2952,IF(I2952&lt;=40000,ROUNDUP(I2952/2,0)+7500,IF(I2952&lt;=70000,ROUNDUP(I2952/4,0)+17500,35000)))),MAX(IF(I2952&lt;=0,0,IF(I2952&lt;=15000,I2952,IF(I2952&lt;=40000,ROUNDUP(I2952/2,0)+7500,IF(I2952&lt;=70000,ROUNDUP(I2952/4,0)+17500,35000)))),MIN(IF(H2952&lt;=0,0,IF(H2952&lt;=12000,H2952,IF(H2952&lt;=32000,ROUNDUP(H2952/2,0)+6000,IF(H2952&lt;=56000,ROUNDUP(H2952/4,0)+14000,28000))))+IF(I2952&lt;=0,0,IF(I2952&lt;=15000,I2952,IF(I2952&lt;=40000,ROUNDUP(I2952/2,0)+7500,IF(I2952&lt;=70000,ROUNDUP(I2952/4,0)+17500,35000)))),28000))))</f>
        <v/>
      </c>
      <c r="V2952" s="18">
        <f>MIN(70000,S2952+T2952+U2952)</f>
        <v/>
      </c>
      <c r="W2952" s="18">
        <f>MAX(0,ROUNDDOWN(M2952-J2952-N2952-K2952-0,-3))</f>
        <v/>
      </c>
      <c r="X2952" s="18">
        <f>MAX(0,ROUNDDOWN(M2952-J2952-N2952-K2952-R2952,-3))</f>
        <v/>
      </c>
      <c r="Y2952" s="18">
        <f>IF(W2952&lt;=0,0,ROUNDDOWN((W2952*LOOKUP(W2952,{0,1950001,3300001,6950001,9000001,18000001,40000001},{0.05,0.1,0.2,0.23,0.33,0.4,0.45})-LOOKUP(W2952,{0,1950001,3300001,6950001,9000001,18000001,40000001},{0,97500,427500,636000,1536000,2796000,4796000}))*1.021,-2))</f>
        <v/>
      </c>
      <c r="Z2952" s="18">
        <f>IF(X2952&lt;=0,0,ROUNDDOWN((X2952*LOOKUP(X2952,{0,1950001,3300001,6950001,9000001,18000001,40000001},{0.05,0.1,0.2,0.23,0.33,0.4,0.45})-LOOKUP(X2952,{0,1950001,3300001,6950001,9000001,18000001,40000001},{0,97500,427500,636000,1536000,2796000,4796000}))*1.021,-2))</f>
        <v/>
      </c>
      <c r="AA2952" s="18">
        <f>MAX(0,ROUNDDOWN(M2952-J2952-430000-L2952-0,-3))</f>
        <v/>
      </c>
      <c r="AB2952" s="18">
        <f>MAX(0,ROUNDDOWN(M2952-J2952-430000-L2952-V2952,-3))</f>
        <v/>
      </c>
      <c r="AC2952" s="18">
        <f>IF(M2952&lt;=450000,0,MAX(0,ROUNDDOWN(AA2952*0.06-MIN(50000,AA2952)*0.03,-2))+MAX(0,ROUNDDOWN(AA2952*0.04-MIN(50000,AA2952)*0.02,-2)))</f>
        <v/>
      </c>
      <c r="AD2952" s="18">
        <f>IF(M2952&lt;=450000,0,MAX(0,ROUNDDOWN(AB2952*0.06-MIN(50000,AB2952)*0.03,-2))+MAX(0,ROUNDDOWN(AB2952*0.04-MIN(50000,AB2952)*0.02,-2)))</f>
        <v/>
      </c>
      <c r="AE2952" s="18">
        <f>Y2952-Z2952</f>
        <v/>
      </c>
      <c r="AF2952" s="18">
        <f>AC2952-AD2952</f>
        <v/>
      </c>
      <c r="AG2952" s="18">
        <f>AE2952+AF2952</f>
        <v/>
      </c>
      <c r="AH2952" s="20">
        <f>IF(W2952&lt;=0,0,LOOKUP(W2952,{0,1950001,3300001,6950001,9000001,18000001,40000001},{0.05,0.1,0.2,0.23,0.33,0.4,0.45}))</f>
        <v/>
      </c>
    </row>
    <row r="2953">
      <c r="A2953" t="inlineStr">
        <is>
          <t>1万円刻み 一般8万円</t>
        </is>
      </c>
      <c r="B2953" s="18">
        <f>'4_1万円刻み'!$A$958</f>
        <v/>
      </c>
      <c r="C2953" s="19" t="n">
        <v>2026</v>
      </c>
      <c r="D2953" t="inlineStr">
        <is>
          <t>いいえ</t>
        </is>
      </c>
      <c r="E2953" s="18" t="n">
        <v>80000</v>
      </c>
      <c r="F2953" s="18" t="n">
        <v>0</v>
      </c>
      <c r="G2953" s="18" t="n">
        <v>0</v>
      </c>
      <c r="H2953" s="18" t="n">
        <v>0</v>
      </c>
      <c r="I2953" s="18" t="n">
        <v>0</v>
      </c>
      <c r="J2953" s="18">
        <f>ROUND(MIN(B2953/12,650000)*12*0.0915+MIN(B2953/12,1390000)*12*(0.0504+0)+B2953*0.005,0)</f>
        <v/>
      </c>
      <c r="K2953" s="18" t="n">
        <v>0</v>
      </c>
      <c r="L2953" s="18" t="n">
        <v>0</v>
      </c>
      <c r="M2953" s="18">
        <f>ROUND(IF(C2953&gt;=2026,IF(B2953&lt;741000,0,IF(B2953&lt;2191000,B2953-740000,IF(B2953&lt;2193000,1451000,IF(B2953&lt;2196000,1453000,IF(B2953&lt;2200000,1456000,IF(B2953&lt;3600000,ROUNDDOWN(B2953/4,-3)*2.8-80000,IF(B2953&lt;6600000,ROUNDDOWN(B2953/4,-3)*3.2-440000,IF(B2953&lt;8500000,ROUNDDOWN(B2953*0.9,0)-1100000,B2953-1950000)))))))),IF(B2953&lt;651000,0,IF(B2953&lt;1900000,B2953-650000,IF(B2953&lt;3600000,ROUNDDOWN(B2953/4,-3)*2.8-80000,IF(B2953&lt;6600000,ROUNDDOWN(B2953/4,-3)*3.2-440000,IF(B2953&lt;8500000,ROUNDDOWN(B2953*0.9,0)-1100000,B2953-1950000)))))),0)</f>
        <v/>
      </c>
      <c r="N2953" s="18">
        <f>IF(M2953&gt;23500000,NA(),IF(C2953&gt;=2026,IF(M2953&lt;=4890000,1040000,IF(M2953&lt;=6550000,670000,620000)),IF(M2953&lt;=1320000,950000,IF(M2953&lt;=3360000,880000,IF(M2953&lt;=4890000,680000,IF(M2953&lt;=6550000,630000,580000))))))</f>
        <v/>
      </c>
      <c r="O2953" s="18">
        <f>IF(F2953&lt;=0,IF(AND(D2953="はい",C2953&gt;=2026,C2953&lt;=2027),IF(E2953&lt;=0,0,IF(E2953&lt;=30000,E2953,IF(E2953&lt;=60000,ROUNDUP(E2953/2,0)+15000,IF(E2953&lt;=120000,ROUNDUP(E2953/4,0)+30000,60000)))),IF(E2953&lt;=0,0,IF(E2953&lt;=20000,E2953,IF(E2953&lt;=40000,ROUNDUP(E2953/2,0)+10000,IF(E2953&lt;=80000,ROUNDUP(E2953/4,0)+20000,40000))))),IF(E2953&lt;=0,IF(F2953&lt;=0,0,IF(F2953&lt;=25000,F2953,IF(F2953&lt;=50000,ROUNDUP(F2953/2,0)+12500,IF(F2953&lt;=100000,ROUNDUP(F2953/4,0)+25000,50000)))),MAX(IF(F2953&lt;=0,0,IF(F2953&lt;=25000,F2953,IF(F2953&lt;=50000,ROUNDUP(F2953/2,0)+12500,IF(F2953&lt;=100000,ROUNDUP(F2953/4,0)+25000,50000)))),MIN(IF(AND(D2953="はい",C2953&gt;=2026,C2953&lt;=2027),IF(E2953&lt;=0,0,IF(E2953&lt;=30000,E2953,IF(E2953&lt;=60000,ROUNDUP(E2953/2,0)+15000,IF(E2953&lt;=120000,ROUNDUP(E2953/4,0)+30000,60000)))),IF(E2953&lt;=0,0,IF(E2953&lt;=20000,E2953,IF(E2953&lt;=40000,ROUNDUP(E2953/2,0)+10000,IF(E2953&lt;=80000,ROUNDUP(E2953/4,0)+20000,40000)))))+IF(F2953&lt;=0,0,IF(F2953&lt;=25000,F2953,IF(F2953&lt;=50000,ROUNDUP(F2953/2,0)+12500,IF(F2953&lt;=100000,ROUNDUP(F2953/4,0)+25000,50000)))),IF(AND(D2953="はい",C2953&gt;=2026,C2953&lt;=2027),60000,40000)))))</f>
        <v/>
      </c>
      <c r="P2953" s="18">
        <f>IF(G2953&lt;=0,0,IF(G2953&lt;=20000,G2953,IF(G2953&lt;=40000,ROUNDUP(G2953/2,0)+10000,IF(G2953&lt;=80000,ROUNDUP(G2953/4,0)+20000,40000))))</f>
        <v/>
      </c>
      <c r="Q2953" s="18">
        <f>IF(I2953&lt;=0,IF(H2953&lt;=0,0,IF(H2953&lt;=20000,H2953,IF(H2953&lt;=40000,ROUNDUP(H2953/2,0)+10000,IF(H2953&lt;=80000,ROUNDUP(H2953/4,0)+20000,40000)))),IF(H2953&lt;=0,IF(I2953&lt;=0,0,IF(I2953&lt;=25000,I2953,IF(I2953&lt;=50000,ROUNDUP(I2953/2,0)+12500,IF(I2953&lt;=100000,ROUNDUP(I2953/4,0)+25000,50000)))),MAX(IF(I2953&lt;=0,0,IF(I2953&lt;=25000,I2953,IF(I2953&lt;=50000,ROUNDUP(I2953/2,0)+12500,IF(I2953&lt;=100000,ROUNDUP(I2953/4,0)+25000,50000)))),MIN(IF(H2953&lt;=0,0,IF(H2953&lt;=20000,H2953,IF(H2953&lt;=40000,ROUNDUP(H2953/2,0)+10000,IF(H2953&lt;=80000,ROUNDUP(H2953/4,0)+20000,40000))))+IF(I2953&lt;=0,0,IF(I2953&lt;=25000,I2953,IF(I2953&lt;=50000,ROUNDUP(I2953/2,0)+12500,IF(I2953&lt;=100000,ROUNDUP(I2953/4,0)+25000,50000)))),40000))))</f>
        <v/>
      </c>
      <c r="R2953" s="18">
        <f>MIN(120000,O2953+P2953+Q2953)</f>
        <v/>
      </c>
      <c r="S2953" s="18">
        <f>IF(F2953&lt;=0,IF(E2953&lt;=0,0,IF(E2953&lt;=12000,E2953,IF(E2953&lt;=32000,ROUNDUP(E2953/2,0)+6000,IF(E2953&lt;=56000,ROUNDUP(E2953/4,0)+14000,28000)))),IF(E2953&lt;=0,IF(F2953&lt;=0,0,IF(F2953&lt;=15000,F2953,IF(F2953&lt;=40000,ROUNDUP(F2953/2,0)+7500,IF(F2953&lt;=70000,ROUNDUP(F2953/4,0)+17500,35000)))),MAX(IF(F2953&lt;=0,0,IF(F2953&lt;=15000,F2953,IF(F2953&lt;=40000,ROUNDUP(F2953/2,0)+7500,IF(F2953&lt;=70000,ROUNDUP(F2953/4,0)+17500,35000)))),MIN(IF(E2953&lt;=0,0,IF(E2953&lt;=12000,E2953,IF(E2953&lt;=32000,ROUNDUP(E2953/2,0)+6000,IF(E2953&lt;=56000,ROUNDUP(E2953/4,0)+14000,28000))))+IF(F2953&lt;=0,0,IF(F2953&lt;=15000,F2953,IF(F2953&lt;=40000,ROUNDUP(F2953/2,0)+7500,IF(F2953&lt;=70000,ROUNDUP(F2953/4,0)+17500,35000)))),28000))))</f>
        <v/>
      </c>
      <c r="T2953" s="18">
        <f>IF(G2953&lt;=0,0,IF(G2953&lt;=12000,G2953,IF(G2953&lt;=32000,ROUNDUP(G2953/2,0)+6000,IF(G2953&lt;=56000,ROUNDUP(G2953/4,0)+14000,28000))))</f>
        <v/>
      </c>
      <c r="U2953" s="18">
        <f>IF(I2953&lt;=0,IF(H2953&lt;=0,0,IF(H2953&lt;=12000,H2953,IF(H2953&lt;=32000,ROUNDUP(H2953/2,0)+6000,IF(H2953&lt;=56000,ROUNDUP(H2953/4,0)+14000,28000)))),IF(H2953&lt;=0,IF(I2953&lt;=0,0,IF(I2953&lt;=15000,I2953,IF(I2953&lt;=40000,ROUNDUP(I2953/2,0)+7500,IF(I2953&lt;=70000,ROUNDUP(I2953/4,0)+17500,35000)))),MAX(IF(I2953&lt;=0,0,IF(I2953&lt;=15000,I2953,IF(I2953&lt;=40000,ROUNDUP(I2953/2,0)+7500,IF(I2953&lt;=70000,ROUNDUP(I2953/4,0)+17500,35000)))),MIN(IF(H2953&lt;=0,0,IF(H2953&lt;=12000,H2953,IF(H2953&lt;=32000,ROUNDUP(H2953/2,0)+6000,IF(H2953&lt;=56000,ROUNDUP(H2953/4,0)+14000,28000))))+IF(I2953&lt;=0,0,IF(I2953&lt;=15000,I2953,IF(I2953&lt;=40000,ROUNDUP(I2953/2,0)+7500,IF(I2953&lt;=70000,ROUNDUP(I2953/4,0)+17500,35000)))),28000))))</f>
        <v/>
      </c>
      <c r="V2953" s="18">
        <f>MIN(70000,S2953+T2953+U2953)</f>
        <v/>
      </c>
      <c r="W2953" s="18">
        <f>MAX(0,ROUNDDOWN(M2953-J2953-N2953-K2953-0,-3))</f>
        <v/>
      </c>
      <c r="X2953" s="18">
        <f>MAX(0,ROUNDDOWN(M2953-J2953-N2953-K2953-R2953,-3))</f>
        <v/>
      </c>
      <c r="Y2953" s="18">
        <f>IF(W2953&lt;=0,0,ROUNDDOWN((W2953*LOOKUP(W2953,{0,1950001,3300001,6950001,9000001,18000001,40000001},{0.05,0.1,0.2,0.23,0.33,0.4,0.45})-LOOKUP(W2953,{0,1950001,3300001,6950001,9000001,18000001,40000001},{0,97500,427500,636000,1536000,2796000,4796000}))*1.021,-2))</f>
        <v/>
      </c>
      <c r="Z2953" s="18">
        <f>IF(X2953&lt;=0,0,ROUNDDOWN((X2953*LOOKUP(X2953,{0,1950001,3300001,6950001,9000001,18000001,40000001},{0.05,0.1,0.2,0.23,0.33,0.4,0.45})-LOOKUP(X2953,{0,1950001,3300001,6950001,9000001,18000001,40000001},{0,97500,427500,636000,1536000,2796000,4796000}))*1.021,-2))</f>
        <v/>
      </c>
      <c r="AA2953" s="18">
        <f>MAX(0,ROUNDDOWN(M2953-J2953-430000-L2953-0,-3))</f>
        <v/>
      </c>
      <c r="AB2953" s="18">
        <f>MAX(0,ROUNDDOWN(M2953-J2953-430000-L2953-V2953,-3))</f>
        <v/>
      </c>
      <c r="AC2953" s="18">
        <f>IF(M2953&lt;=450000,0,MAX(0,ROUNDDOWN(AA2953*0.06-MIN(50000,AA2953)*0.03,-2))+MAX(0,ROUNDDOWN(AA2953*0.04-MIN(50000,AA2953)*0.02,-2)))</f>
        <v/>
      </c>
      <c r="AD2953" s="18">
        <f>IF(M2953&lt;=450000,0,MAX(0,ROUNDDOWN(AB2953*0.06-MIN(50000,AB2953)*0.03,-2))+MAX(0,ROUNDDOWN(AB2953*0.04-MIN(50000,AB2953)*0.02,-2)))</f>
        <v/>
      </c>
      <c r="AE2953" s="18">
        <f>Y2953-Z2953</f>
        <v/>
      </c>
      <c r="AF2953" s="18">
        <f>AC2953-AD2953</f>
        <v/>
      </c>
      <c r="AG2953" s="18">
        <f>AE2953+AF2953</f>
        <v/>
      </c>
      <c r="AH2953" s="20">
        <f>IF(W2953&lt;=0,0,LOOKUP(W2953,{0,1950001,3300001,6950001,9000001,18000001,40000001},{0.05,0.1,0.2,0.23,0.33,0.4,0.45}))</f>
        <v/>
      </c>
    </row>
    <row r="2954">
      <c r="A2954" t="inlineStr">
        <is>
          <t>1万円刻み 特例あり一般12万円</t>
        </is>
      </c>
      <c r="B2954" s="18">
        <f>'4_1万円刻み'!$A$958</f>
        <v/>
      </c>
      <c r="C2954" s="19" t="n">
        <v>2026</v>
      </c>
      <c r="D2954" t="inlineStr">
        <is>
          <t>はい</t>
        </is>
      </c>
      <c r="E2954" s="18" t="n">
        <v>120000</v>
      </c>
      <c r="F2954" s="18" t="n">
        <v>0</v>
      </c>
      <c r="G2954" s="18" t="n">
        <v>0</v>
      </c>
      <c r="H2954" s="18" t="n">
        <v>0</v>
      </c>
      <c r="I2954" s="18" t="n">
        <v>0</v>
      </c>
      <c r="J2954" s="18">
        <f>ROUND(MIN(B2954/12,650000)*12*0.0915+MIN(B2954/12,1390000)*12*(0.0504+0)+B2954*0.005,0)</f>
        <v/>
      </c>
      <c r="K2954" s="18" t="n">
        <v>0</v>
      </c>
      <c r="L2954" s="18" t="n">
        <v>0</v>
      </c>
      <c r="M2954" s="18">
        <f>ROUND(IF(C2954&gt;=2026,IF(B2954&lt;741000,0,IF(B2954&lt;2191000,B2954-740000,IF(B2954&lt;2193000,1451000,IF(B2954&lt;2196000,1453000,IF(B2954&lt;2200000,1456000,IF(B2954&lt;3600000,ROUNDDOWN(B2954/4,-3)*2.8-80000,IF(B2954&lt;6600000,ROUNDDOWN(B2954/4,-3)*3.2-440000,IF(B2954&lt;8500000,ROUNDDOWN(B2954*0.9,0)-1100000,B2954-1950000)))))))),IF(B2954&lt;651000,0,IF(B2954&lt;1900000,B2954-650000,IF(B2954&lt;3600000,ROUNDDOWN(B2954/4,-3)*2.8-80000,IF(B2954&lt;6600000,ROUNDDOWN(B2954/4,-3)*3.2-440000,IF(B2954&lt;8500000,ROUNDDOWN(B2954*0.9,0)-1100000,B2954-1950000)))))),0)</f>
        <v/>
      </c>
      <c r="N2954" s="18">
        <f>IF(M2954&gt;23500000,NA(),IF(C2954&gt;=2026,IF(M2954&lt;=4890000,1040000,IF(M2954&lt;=6550000,670000,620000)),IF(M2954&lt;=1320000,950000,IF(M2954&lt;=3360000,880000,IF(M2954&lt;=4890000,680000,IF(M2954&lt;=6550000,630000,580000))))))</f>
        <v/>
      </c>
      <c r="O2954" s="18">
        <f>IF(F2954&lt;=0,IF(AND(D2954="はい",C2954&gt;=2026,C2954&lt;=2027),IF(E2954&lt;=0,0,IF(E2954&lt;=30000,E2954,IF(E2954&lt;=60000,ROUNDUP(E2954/2,0)+15000,IF(E2954&lt;=120000,ROUNDUP(E2954/4,0)+30000,60000)))),IF(E2954&lt;=0,0,IF(E2954&lt;=20000,E2954,IF(E2954&lt;=40000,ROUNDUP(E2954/2,0)+10000,IF(E2954&lt;=80000,ROUNDUP(E2954/4,0)+20000,40000))))),IF(E2954&lt;=0,IF(F2954&lt;=0,0,IF(F2954&lt;=25000,F2954,IF(F2954&lt;=50000,ROUNDUP(F2954/2,0)+12500,IF(F2954&lt;=100000,ROUNDUP(F2954/4,0)+25000,50000)))),MAX(IF(F2954&lt;=0,0,IF(F2954&lt;=25000,F2954,IF(F2954&lt;=50000,ROUNDUP(F2954/2,0)+12500,IF(F2954&lt;=100000,ROUNDUP(F2954/4,0)+25000,50000)))),MIN(IF(AND(D2954="はい",C2954&gt;=2026,C2954&lt;=2027),IF(E2954&lt;=0,0,IF(E2954&lt;=30000,E2954,IF(E2954&lt;=60000,ROUNDUP(E2954/2,0)+15000,IF(E2954&lt;=120000,ROUNDUP(E2954/4,0)+30000,60000)))),IF(E2954&lt;=0,0,IF(E2954&lt;=20000,E2954,IF(E2954&lt;=40000,ROUNDUP(E2954/2,0)+10000,IF(E2954&lt;=80000,ROUNDUP(E2954/4,0)+20000,40000)))))+IF(F2954&lt;=0,0,IF(F2954&lt;=25000,F2954,IF(F2954&lt;=50000,ROUNDUP(F2954/2,0)+12500,IF(F2954&lt;=100000,ROUNDUP(F2954/4,0)+25000,50000)))),IF(AND(D2954="はい",C2954&gt;=2026,C2954&lt;=2027),60000,40000)))))</f>
        <v/>
      </c>
      <c r="P2954" s="18">
        <f>IF(G2954&lt;=0,0,IF(G2954&lt;=20000,G2954,IF(G2954&lt;=40000,ROUNDUP(G2954/2,0)+10000,IF(G2954&lt;=80000,ROUNDUP(G2954/4,0)+20000,40000))))</f>
        <v/>
      </c>
      <c r="Q2954" s="18">
        <f>IF(I2954&lt;=0,IF(H2954&lt;=0,0,IF(H2954&lt;=20000,H2954,IF(H2954&lt;=40000,ROUNDUP(H2954/2,0)+10000,IF(H2954&lt;=80000,ROUNDUP(H2954/4,0)+20000,40000)))),IF(H2954&lt;=0,IF(I2954&lt;=0,0,IF(I2954&lt;=25000,I2954,IF(I2954&lt;=50000,ROUNDUP(I2954/2,0)+12500,IF(I2954&lt;=100000,ROUNDUP(I2954/4,0)+25000,50000)))),MAX(IF(I2954&lt;=0,0,IF(I2954&lt;=25000,I2954,IF(I2954&lt;=50000,ROUNDUP(I2954/2,0)+12500,IF(I2954&lt;=100000,ROUNDUP(I2954/4,0)+25000,50000)))),MIN(IF(H2954&lt;=0,0,IF(H2954&lt;=20000,H2954,IF(H2954&lt;=40000,ROUNDUP(H2954/2,0)+10000,IF(H2954&lt;=80000,ROUNDUP(H2954/4,0)+20000,40000))))+IF(I2954&lt;=0,0,IF(I2954&lt;=25000,I2954,IF(I2954&lt;=50000,ROUNDUP(I2954/2,0)+12500,IF(I2954&lt;=100000,ROUNDUP(I2954/4,0)+25000,50000)))),40000))))</f>
        <v/>
      </c>
      <c r="R2954" s="18">
        <f>MIN(120000,O2954+P2954+Q2954)</f>
        <v/>
      </c>
      <c r="S2954" s="18">
        <f>IF(F2954&lt;=0,IF(E2954&lt;=0,0,IF(E2954&lt;=12000,E2954,IF(E2954&lt;=32000,ROUNDUP(E2954/2,0)+6000,IF(E2954&lt;=56000,ROUNDUP(E2954/4,0)+14000,28000)))),IF(E2954&lt;=0,IF(F2954&lt;=0,0,IF(F2954&lt;=15000,F2954,IF(F2954&lt;=40000,ROUNDUP(F2954/2,0)+7500,IF(F2954&lt;=70000,ROUNDUP(F2954/4,0)+17500,35000)))),MAX(IF(F2954&lt;=0,0,IF(F2954&lt;=15000,F2954,IF(F2954&lt;=40000,ROUNDUP(F2954/2,0)+7500,IF(F2954&lt;=70000,ROUNDUP(F2954/4,0)+17500,35000)))),MIN(IF(E2954&lt;=0,0,IF(E2954&lt;=12000,E2954,IF(E2954&lt;=32000,ROUNDUP(E2954/2,0)+6000,IF(E2954&lt;=56000,ROUNDUP(E2954/4,0)+14000,28000))))+IF(F2954&lt;=0,0,IF(F2954&lt;=15000,F2954,IF(F2954&lt;=40000,ROUNDUP(F2954/2,0)+7500,IF(F2954&lt;=70000,ROUNDUP(F2954/4,0)+17500,35000)))),28000))))</f>
        <v/>
      </c>
      <c r="T2954" s="18">
        <f>IF(G2954&lt;=0,0,IF(G2954&lt;=12000,G2954,IF(G2954&lt;=32000,ROUNDUP(G2954/2,0)+6000,IF(G2954&lt;=56000,ROUNDUP(G2954/4,0)+14000,28000))))</f>
        <v/>
      </c>
      <c r="U2954" s="18">
        <f>IF(I2954&lt;=0,IF(H2954&lt;=0,0,IF(H2954&lt;=12000,H2954,IF(H2954&lt;=32000,ROUNDUP(H2954/2,0)+6000,IF(H2954&lt;=56000,ROUNDUP(H2954/4,0)+14000,28000)))),IF(H2954&lt;=0,IF(I2954&lt;=0,0,IF(I2954&lt;=15000,I2954,IF(I2954&lt;=40000,ROUNDUP(I2954/2,0)+7500,IF(I2954&lt;=70000,ROUNDUP(I2954/4,0)+17500,35000)))),MAX(IF(I2954&lt;=0,0,IF(I2954&lt;=15000,I2954,IF(I2954&lt;=40000,ROUNDUP(I2954/2,0)+7500,IF(I2954&lt;=70000,ROUNDUP(I2954/4,0)+17500,35000)))),MIN(IF(H2954&lt;=0,0,IF(H2954&lt;=12000,H2954,IF(H2954&lt;=32000,ROUNDUP(H2954/2,0)+6000,IF(H2954&lt;=56000,ROUNDUP(H2954/4,0)+14000,28000))))+IF(I2954&lt;=0,0,IF(I2954&lt;=15000,I2954,IF(I2954&lt;=40000,ROUNDUP(I2954/2,0)+7500,IF(I2954&lt;=70000,ROUNDUP(I2954/4,0)+17500,35000)))),28000))))</f>
        <v/>
      </c>
      <c r="V2954" s="18">
        <f>MIN(70000,S2954+T2954+U2954)</f>
        <v/>
      </c>
      <c r="W2954" s="18">
        <f>MAX(0,ROUNDDOWN(M2954-J2954-N2954-K2954-0,-3))</f>
        <v/>
      </c>
      <c r="X2954" s="18">
        <f>MAX(0,ROUNDDOWN(M2954-J2954-N2954-K2954-R2954,-3))</f>
        <v/>
      </c>
      <c r="Y2954" s="18">
        <f>IF(W2954&lt;=0,0,ROUNDDOWN((W2954*LOOKUP(W2954,{0,1950001,3300001,6950001,9000001,18000001,40000001},{0.05,0.1,0.2,0.23,0.33,0.4,0.45})-LOOKUP(W2954,{0,1950001,3300001,6950001,9000001,18000001,40000001},{0,97500,427500,636000,1536000,2796000,4796000}))*1.021,-2))</f>
        <v/>
      </c>
      <c r="Z2954" s="18">
        <f>IF(X2954&lt;=0,0,ROUNDDOWN((X2954*LOOKUP(X2954,{0,1950001,3300001,6950001,9000001,18000001,40000001},{0.05,0.1,0.2,0.23,0.33,0.4,0.45})-LOOKUP(X2954,{0,1950001,3300001,6950001,9000001,18000001,40000001},{0,97500,427500,636000,1536000,2796000,4796000}))*1.021,-2))</f>
        <v/>
      </c>
      <c r="AA2954" s="18">
        <f>MAX(0,ROUNDDOWN(M2954-J2954-430000-L2954-0,-3))</f>
        <v/>
      </c>
      <c r="AB2954" s="18">
        <f>MAX(0,ROUNDDOWN(M2954-J2954-430000-L2954-V2954,-3))</f>
        <v/>
      </c>
      <c r="AC2954" s="18">
        <f>IF(M2954&lt;=450000,0,MAX(0,ROUNDDOWN(AA2954*0.06-MIN(50000,AA2954)*0.03,-2))+MAX(0,ROUNDDOWN(AA2954*0.04-MIN(50000,AA2954)*0.02,-2)))</f>
        <v/>
      </c>
      <c r="AD2954" s="18">
        <f>IF(M2954&lt;=450000,0,MAX(0,ROUNDDOWN(AB2954*0.06-MIN(50000,AB2954)*0.03,-2))+MAX(0,ROUNDDOWN(AB2954*0.04-MIN(50000,AB2954)*0.02,-2)))</f>
        <v/>
      </c>
      <c r="AE2954" s="18">
        <f>Y2954-Z2954</f>
        <v/>
      </c>
      <c r="AF2954" s="18">
        <f>AC2954-AD2954</f>
        <v/>
      </c>
      <c r="AG2954" s="18">
        <f>AE2954+AF2954</f>
        <v/>
      </c>
      <c r="AH2954" s="20">
        <f>IF(W2954&lt;=0,0,LOOKUP(W2954,{0,1950001,3300001,6950001,9000001,18000001,40000001},{0.05,0.1,0.2,0.23,0.33,0.4,0.45}))</f>
        <v/>
      </c>
    </row>
    <row r="2955">
      <c r="A2955" t="inlineStr">
        <is>
          <t>1万円刻み 3区分8万円ずつ</t>
        </is>
      </c>
      <c r="B2955" s="18">
        <f>'4_1万円刻み'!$A$959</f>
        <v/>
      </c>
      <c r="C2955" s="19" t="n">
        <v>2026</v>
      </c>
      <c r="D2955" t="inlineStr">
        <is>
          <t>いいえ</t>
        </is>
      </c>
      <c r="E2955" s="18" t="n">
        <v>80000</v>
      </c>
      <c r="F2955" s="18" t="n">
        <v>0</v>
      </c>
      <c r="G2955" s="18" t="n">
        <v>80000</v>
      </c>
      <c r="H2955" s="18" t="n">
        <v>80000</v>
      </c>
      <c r="I2955" s="18" t="n">
        <v>0</v>
      </c>
      <c r="J2955" s="18">
        <f>ROUND(MIN(B2955/12,650000)*12*0.0915+MIN(B2955/12,1390000)*12*(0.0504+0)+B2955*0.005,0)</f>
        <v/>
      </c>
      <c r="K2955" s="18" t="n">
        <v>0</v>
      </c>
      <c r="L2955" s="18" t="n">
        <v>0</v>
      </c>
      <c r="M2955" s="18">
        <f>ROUND(IF(C2955&gt;=2026,IF(B2955&lt;741000,0,IF(B2955&lt;2191000,B2955-740000,IF(B2955&lt;2193000,1451000,IF(B2955&lt;2196000,1453000,IF(B2955&lt;2200000,1456000,IF(B2955&lt;3600000,ROUNDDOWN(B2955/4,-3)*2.8-80000,IF(B2955&lt;6600000,ROUNDDOWN(B2955/4,-3)*3.2-440000,IF(B2955&lt;8500000,ROUNDDOWN(B2955*0.9,0)-1100000,B2955-1950000)))))))),IF(B2955&lt;651000,0,IF(B2955&lt;1900000,B2955-650000,IF(B2955&lt;3600000,ROUNDDOWN(B2955/4,-3)*2.8-80000,IF(B2955&lt;6600000,ROUNDDOWN(B2955/4,-3)*3.2-440000,IF(B2955&lt;8500000,ROUNDDOWN(B2955*0.9,0)-1100000,B2955-1950000)))))),0)</f>
        <v/>
      </c>
      <c r="N2955" s="18">
        <f>IF(M2955&gt;23500000,NA(),IF(C2955&gt;=2026,IF(M2955&lt;=4890000,1040000,IF(M2955&lt;=6550000,670000,620000)),IF(M2955&lt;=1320000,950000,IF(M2955&lt;=3360000,880000,IF(M2955&lt;=4890000,680000,IF(M2955&lt;=6550000,630000,580000))))))</f>
        <v/>
      </c>
      <c r="O2955" s="18">
        <f>IF(F2955&lt;=0,IF(AND(D2955="はい",C2955&gt;=2026,C2955&lt;=2027),IF(E2955&lt;=0,0,IF(E2955&lt;=30000,E2955,IF(E2955&lt;=60000,ROUNDUP(E2955/2,0)+15000,IF(E2955&lt;=120000,ROUNDUP(E2955/4,0)+30000,60000)))),IF(E2955&lt;=0,0,IF(E2955&lt;=20000,E2955,IF(E2955&lt;=40000,ROUNDUP(E2955/2,0)+10000,IF(E2955&lt;=80000,ROUNDUP(E2955/4,0)+20000,40000))))),IF(E2955&lt;=0,IF(F2955&lt;=0,0,IF(F2955&lt;=25000,F2955,IF(F2955&lt;=50000,ROUNDUP(F2955/2,0)+12500,IF(F2955&lt;=100000,ROUNDUP(F2955/4,0)+25000,50000)))),MAX(IF(F2955&lt;=0,0,IF(F2955&lt;=25000,F2955,IF(F2955&lt;=50000,ROUNDUP(F2955/2,0)+12500,IF(F2955&lt;=100000,ROUNDUP(F2955/4,0)+25000,50000)))),MIN(IF(AND(D2955="はい",C2955&gt;=2026,C2955&lt;=2027),IF(E2955&lt;=0,0,IF(E2955&lt;=30000,E2955,IF(E2955&lt;=60000,ROUNDUP(E2955/2,0)+15000,IF(E2955&lt;=120000,ROUNDUP(E2955/4,0)+30000,60000)))),IF(E2955&lt;=0,0,IF(E2955&lt;=20000,E2955,IF(E2955&lt;=40000,ROUNDUP(E2955/2,0)+10000,IF(E2955&lt;=80000,ROUNDUP(E2955/4,0)+20000,40000)))))+IF(F2955&lt;=0,0,IF(F2955&lt;=25000,F2955,IF(F2955&lt;=50000,ROUNDUP(F2955/2,0)+12500,IF(F2955&lt;=100000,ROUNDUP(F2955/4,0)+25000,50000)))),IF(AND(D2955="はい",C2955&gt;=2026,C2955&lt;=2027),60000,40000)))))</f>
        <v/>
      </c>
      <c r="P2955" s="18">
        <f>IF(G2955&lt;=0,0,IF(G2955&lt;=20000,G2955,IF(G2955&lt;=40000,ROUNDUP(G2955/2,0)+10000,IF(G2955&lt;=80000,ROUNDUP(G2955/4,0)+20000,40000))))</f>
        <v/>
      </c>
      <c r="Q2955" s="18">
        <f>IF(I2955&lt;=0,IF(H2955&lt;=0,0,IF(H2955&lt;=20000,H2955,IF(H2955&lt;=40000,ROUNDUP(H2955/2,0)+10000,IF(H2955&lt;=80000,ROUNDUP(H2955/4,0)+20000,40000)))),IF(H2955&lt;=0,IF(I2955&lt;=0,0,IF(I2955&lt;=25000,I2955,IF(I2955&lt;=50000,ROUNDUP(I2955/2,0)+12500,IF(I2955&lt;=100000,ROUNDUP(I2955/4,0)+25000,50000)))),MAX(IF(I2955&lt;=0,0,IF(I2955&lt;=25000,I2955,IF(I2955&lt;=50000,ROUNDUP(I2955/2,0)+12500,IF(I2955&lt;=100000,ROUNDUP(I2955/4,0)+25000,50000)))),MIN(IF(H2955&lt;=0,0,IF(H2955&lt;=20000,H2955,IF(H2955&lt;=40000,ROUNDUP(H2955/2,0)+10000,IF(H2955&lt;=80000,ROUNDUP(H2955/4,0)+20000,40000))))+IF(I2955&lt;=0,0,IF(I2955&lt;=25000,I2955,IF(I2955&lt;=50000,ROUNDUP(I2955/2,0)+12500,IF(I2955&lt;=100000,ROUNDUP(I2955/4,0)+25000,50000)))),40000))))</f>
        <v/>
      </c>
      <c r="R2955" s="18">
        <f>MIN(120000,O2955+P2955+Q2955)</f>
        <v/>
      </c>
      <c r="S2955" s="18">
        <f>IF(F2955&lt;=0,IF(E2955&lt;=0,0,IF(E2955&lt;=12000,E2955,IF(E2955&lt;=32000,ROUNDUP(E2955/2,0)+6000,IF(E2955&lt;=56000,ROUNDUP(E2955/4,0)+14000,28000)))),IF(E2955&lt;=0,IF(F2955&lt;=0,0,IF(F2955&lt;=15000,F2955,IF(F2955&lt;=40000,ROUNDUP(F2955/2,0)+7500,IF(F2955&lt;=70000,ROUNDUP(F2955/4,0)+17500,35000)))),MAX(IF(F2955&lt;=0,0,IF(F2955&lt;=15000,F2955,IF(F2955&lt;=40000,ROUNDUP(F2955/2,0)+7500,IF(F2955&lt;=70000,ROUNDUP(F2955/4,0)+17500,35000)))),MIN(IF(E2955&lt;=0,0,IF(E2955&lt;=12000,E2955,IF(E2955&lt;=32000,ROUNDUP(E2955/2,0)+6000,IF(E2955&lt;=56000,ROUNDUP(E2955/4,0)+14000,28000))))+IF(F2955&lt;=0,0,IF(F2955&lt;=15000,F2955,IF(F2955&lt;=40000,ROUNDUP(F2955/2,0)+7500,IF(F2955&lt;=70000,ROUNDUP(F2955/4,0)+17500,35000)))),28000))))</f>
        <v/>
      </c>
      <c r="T2955" s="18">
        <f>IF(G2955&lt;=0,0,IF(G2955&lt;=12000,G2955,IF(G2955&lt;=32000,ROUNDUP(G2955/2,0)+6000,IF(G2955&lt;=56000,ROUNDUP(G2955/4,0)+14000,28000))))</f>
        <v/>
      </c>
      <c r="U2955" s="18">
        <f>IF(I2955&lt;=0,IF(H2955&lt;=0,0,IF(H2955&lt;=12000,H2955,IF(H2955&lt;=32000,ROUNDUP(H2955/2,0)+6000,IF(H2955&lt;=56000,ROUNDUP(H2955/4,0)+14000,28000)))),IF(H2955&lt;=0,IF(I2955&lt;=0,0,IF(I2955&lt;=15000,I2955,IF(I2955&lt;=40000,ROUNDUP(I2955/2,0)+7500,IF(I2955&lt;=70000,ROUNDUP(I2955/4,0)+17500,35000)))),MAX(IF(I2955&lt;=0,0,IF(I2955&lt;=15000,I2955,IF(I2955&lt;=40000,ROUNDUP(I2955/2,0)+7500,IF(I2955&lt;=70000,ROUNDUP(I2955/4,0)+17500,35000)))),MIN(IF(H2955&lt;=0,0,IF(H2955&lt;=12000,H2955,IF(H2955&lt;=32000,ROUNDUP(H2955/2,0)+6000,IF(H2955&lt;=56000,ROUNDUP(H2955/4,0)+14000,28000))))+IF(I2955&lt;=0,0,IF(I2955&lt;=15000,I2955,IF(I2955&lt;=40000,ROUNDUP(I2955/2,0)+7500,IF(I2955&lt;=70000,ROUNDUP(I2955/4,0)+17500,35000)))),28000))))</f>
        <v/>
      </c>
      <c r="V2955" s="18">
        <f>MIN(70000,S2955+T2955+U2955)</f>
        <v/>
      </c>
      <c r="W2955" s="18">
        <f>MAX(0,ROUNDDOWN(M2955-J2955-N2955-K2955-0,-3))</f>
        <v/>
      </c>
      <c r="X2955" s="18">
        <f>MAX(0,ROUNDDOWN(M2955-J2955-N2955-K2955-R2955,-3))</f>
        <v/>
      </c>
      <c r="Y2955" s="18">
        <f>IF(W2955&lt;=0,0,ROUNDDOWN((W2955*LOOKUP(W2955,{0,1950001,3300001,6950001,9000001,18000001,40000001},{0.05,0.1,0.2,0.23,0.33,0.4,0.45})-LOOKUP(W2955,{0,1950001,3300001,6950001,9000001,18000001,40000001},{0,97500,427500,636000,1536000,2796000,4796000}))*1.021,-2))</f>
        <v/>
      </c>
      <c r="Z2955" s="18">
        <f>IF(X2955&lt;=0,0,ROUNDDOWN((X2955*LOOKUP(X2955,{0,1950001,3300001,6950001,9000001,18000001,40000001},{0.05,0.1,0.2,0.23,0.33,0.4,0.45})-LOOKUP(X2955,{0,1950001,3300001,6950001,9000001,18000001,40000001},{0,97500,427500,636000,1536000,2796000,4796000}))*1.021,-2))</f>
        <v/>
      </c>
      <c r="AA2955" s="18">
        <f>MAX(0,ROUNDDOWN(M2955-J2955-430000-L2955-0,-3))</f>
        <v/>
      </c>
      <c r="AB2955" s="18">
        <f>MAX(0,ROUNDDOWN(M2955-J2955-430000-L2955-V2955,-3))</f>
        <v/>
      </c>
      <c r="AC2955" s="18">
        <f>IF(M2955&lt;=450000,0,MAX(0,ROUNDDOWN(AA2955*0.06-MIN(50000,AA2955)*0.03,-2))+MAX(0,ROUNDDOWN(AA2955*0.04-MIN(50000,AA2955)*0.02,-2)))</f>
        <v/>
      </c>
      <c r="AD2955" s="18">
        <f>IF(M2955&lt;=450000,0,MAX(0,ROUNDDOWN(AB2955*0.06-MIN(50000,AB2955)*0.03,-2))+MAX(0,ROUNDDOWN(AB2955*0.04-MIN(50000,AB2955)*0.02,-2)))</f>
        <v/>
      </c>
      <c r="AE2955" s="18">
        <f>Y2955-Z2955</f>
        <v/>
      </c>
      <c r="AF2955" s="18">
        <f>AC2955-AD2955</f>
        <v/>
      </c>
      <c r="AG2955" s="18">
        <f>AE2955+AF2955</f>
        <v/>
      </c>
      <c r="AH2955" s="20">
        <f>IF(W2955&lt;=0,0,LOOKUP(W2955,{0,1950001,3300001,6950001,9000001,18000001,40000001},{0.05,0.1,0.2,0.23,0.33,0.4,0.45}))</f>
        <v/>
      </c>
    </row>
    <row r="2956">
      <c r="A2956" t="inlineStr">
        <is>
          <t>1万円刻み 一般8万円</t>
        </is>
      </c>
      <c r="B2956" s="18">
        <f>'4_1万円刻み'!$A$959</f>
        <v/>
      </c>
      <c r="C2956" s="19" t="n">
        <v>2026</v>
      </c>
      <c r="D2956" t="inlineStr">
        <is>
          <t>いいえ</t>
        </is>
      </c>
      <c r="E2956" s="18" t="n">
        <v>80000</v>
      </c>
      <c r="F2956" s="18" t="n">
        <v>0</v>
      </c>
      <c r="G2956" s="18" t="n">
        <v>0</v>
      </c>
      <c r="H2956" s="18" t="n">
        <v>0</v>
      </c>
      <c r="I2956" s="18" t="n">
        <v>0</v>
      </c>
      <c r="J2956" s="18">
        <f>ROUND(MIN(B2956/12,650000)*12*0.0915+MIN(B2956/12,1390000)*12*(0.0504+0)+B2956*0.005,0)</f>
        <v/>
      </c>
      <c r="K2956" s="18" t="n">
        <v>0</v>
      </c>
      <c r="L2956" s="18" t="n">
        <v>0</v>
      </c>
      <c r="M2956" s="18">
        <f>ROUND(IF(C2956&gt;=2026,IF(B2956&lt;741000,0,IF(B2956&lt;2191000,B2956-740000,IF(B2956&lt;2193000,1451000,IF(B2956&lt;2196000,1453000,IF(B2956&lt;2200000,1456000,IF(B2956&lt;3600000,ROUNDDOWN(B2956/4,-3)*2.8-80000,IF(B2956&lt;6600000,ROUNDDOWN(B2956/4,-3)*3.2-440000,IF(B2956&lt;8500000,ROUNDDOWN(B2956*0.9,0)-1100000,B2956-1950000)))))))),IF(B2956&lt;651000,0,IF(B2956&lt;1900000,B2956-650000,IF(B2956&lt;3600000,ROUNDDOWN(B2956/4,-3)*2.8-80000,IF(B2956&lt;6600000,ROUNDDOWN(B2956/4,-3)*3.2-440000,IF(B2956&lt;8500000,ROUNDDOWN(B2956*0.9,0)-1100000,B2956-1950000)))))),0)</f>
        <v/>
      </c>
      <c r="N2956" s="18">
        <f>IF(M2956&gt;23500000,NA(),IF(C2956&gt;=2026,IF(M2956&lt;=4890000,1040000,IF(M2956&lt;=6550000,670000,620000)),IF(M2956&lt;=1320000,950000,IF(M2956&lt;=3360000,880000,IF(M2956&lt;=4890000,680000,IF(M2956&lt;=6550000,630000,580000))))))</f>
        <v/>
      </c>
      <c r="O2956" s="18">
        <f>IF(F2956&lt;=0,IF(AND(D2956="はい",C2956&gt;=2026,C2956&lt;=2027),IF(E2956&lt;=0,0,IF(E2956&lt;=30000,E2956,IF(E2956&lt;=60000,ROUNDUP(E2956/2,0)+15000,IF(E2956&lt;=120000,ROUNDUP(E2956/4,0)+30000,60000)))),IF(E2956&lt;=0,0,IF(E2956&lt;=20000,E2956,IF(E2956&lt;=40000,ROUNDUP(E2956/2,0)+10000,IF(E2956&lt;=80000,ROUNDUP(E2956/4,0)+20000,40000))))),IF(E2956&lt;=0,IF(F2956&lt;=0,0,IF(F2956&lt;=25000,F2956,IF(F2956&lt;=50000,ROUNDUP(F2956/2,0)+12500,IF(F2956&lt;=100000,ROUNDUP(F2956/4,0)+25000,50000)))),MAX(IF(F2956&lt;=0,0,IF(F2956&lt;=25000,F2956,IF(F2956&lt;=50000,ROUNDUP(F2956/2,0)+12500,IF(F2956&lt;=100000,ROUNDUP(F2956/4,0)+25000,50000)))),MIN(IF(AND(D2956="はい",C2956&gt;=2026,C2956&lt;=2027),IF(E2956&lt;=0,0,IF(E2956&lt;=30000,E2956,IF(E2956&lt;=60000,ROUNDUP(E2956/2,0)+15000,IF(E2956&lt;=120000,ROUNDUP(E2956/4,0)+30000,60000)))),IF(E2956&lt;=0,0,IF(E2956&lt;=20000,E2956,IF(E2956&lt;=40000,ROUNDUP(E2956/2,0)+10000,IF(E2956&lt;=80000,ROUNDUP(E2956/4,0)+20000,40000)))))+IF(F2956&lt;=0,0,IF(F2956&lt;=25000,F2956,IF(F2956&lt;=50000,ROUNDUP(F2956/2,0)+12500,IF(F2956&lt;=100000,ROUNDUP(F2956/4,0)+25000,50000)))),IF(AND(D2956="はい",C2956&gt;=2026,C2956&lt;=2027),60000,40000)))))</f>
        <v/>
      </c>
      <c r="P2956" s="18">
        <f>IF(G2956&lt;=0,0,IF(G2956&lt;=20000,G2956,IF(G2956&lt;=40000,ROUNDUP(G2956/2,0)+10000,IF(G2956&lt;=80000,ROUNDUP(G2956/4,0)+20000,40000))))</f>
        <v/>
      </c>
      <c r="Q2956" s="18">
        <f>IF(I2956&lt;=0,IF(H2956&lt;=0,0,IF(H2956&lt;=20000,H2956,IF(H2956&lt;=40000,ROUNDUP(H2956/2,0)+10000,IF(H2956&lt;=80000,ROUNDUP(H2956/4,0)+20000,40000)))),IF(H2956&lt;=0,IF(I2956&lt;=0,0,IF(I2956&lt;=25000,I2956,IF(I2956&lt;=50000,ROUNDUP(I2956/2,0)+12500,IF(I2956&lt;=100000,ROUNDUP(I2956/4,0)+25000,50000)))),MAX(IF(I2956&lt;=0,0,IF(I2956&lt;=25000,I2956,IF(I2956&lt;=50000,ROUNDUP(I2956/2,0)+12500,IF(I2956&lt;=100000,ROUNDUP(I2956/4,0)+25000,50000)))),MIN(IF(H2956&lt;=0,0,IF(H2956&lt;=20000,H2956,IF(H2956&lt;=40000,ROUNDUP(H2956/2,0)+10000,IF(H2956&lt;=80000,ROUNDUP(H2956/4,0)+20000,40000))))+IF(I2956&lt;=0,0,IF(I2956&lt;=25000,I2956,IF(I2956&lt;=50000,ROUNDUP(I2956/2,0)+12500,IF(I2956&lt;=100000,ROUNDUP(I2956/4,0)+25000,50000)))),40000))))</f>
        <v/>
      </c>
      <c r="R2956" s="18">
        <f>MIN(120000,O2956+P2956+Q2956)</f>
        <v/>
      </c>
      <c r="S2956" s="18">
        <f>IF(F2956&lt;=0,IF(E2956&lt;=0,0,IF(E2956&lt;=12000,E2956,IF(E2956&lt;=32000,ROUNDUP(E2956/2,0)+6000,IF(E2956&lt;=56000,ROUNDUP(E2956/4,0)+14000,28000)))),IF(E2956&lt;=0,IF(F2956&lt;=0,0,IF(F2956&lt;=15000,F2956,IF(F2956&lt;=40000,ROUNDUP(F2956/2,0)+7500,IF(F2956&lt;=70000,ROUNDUP(F2956/4,0)+17500,35000)))),MAX(IF(F2956&lt;=0,0,IF(F2956&lt;=15000,F2956,IF(F2956&lt;=40000,ROUNDUP(F2956/2,0)+7500,IF(F2956&lt;=70000,ROUNDUP(F2956/4,0)+17500,35000)))),MIN(IF(E2956&lt;=0,0,IF(E2956&lt;=12000,E2956,IF(E2956&lt;=32000,ROUNDUP(E2956/2,0)+6000,IF(E2956&lt;=56000,ROUNDUP(E2956/4,0)+14000,28000))))+IF(F2956&lt;=0,0,IF(F2956&lt;=15000,F2956,IF(F2956&lt;=40000,ROUNDUP(F2956/2,0)+7500,IF(F2956&lt;=70000,ROUNDUP(F2956/4,0)+17500,35000)))),28000))))</f>
        <v/>
      </c>
      <c r="T2956" s="18">
        <f>IF(G2956&lt;=0,0,IF(G2956&lt;=12000,G2956,IF(G2956&lt;=32000,ROUNDUP(G2956/2,0)+6000,IF(G2956&lt;=56000,ROUNDUP(G2956/4,0)+14000,28000))))</f>
        <v/>
      </c>
      <c r="U2956" s="18">
        <f>IF(I2956&lt;=0,IF(H2956&lt;=0,0,IF(H2956&lt;=12000,H2956,IF(H2956&lt;=32000,ROUNDUP(H2956/2,0)+6000,IF(H2956&lt;=56000,ROUNDUP(H2956/4,0)+14000,28000)))),IF(H2956&lt;=0,IF(I2956&lt;=0,0,IF(I2956&lt;=15000,I2956,IF(I2956&lt;=40000,ROUNDUP(I2956/2,0)+7500,IF(I2956&lt;=70000,ROUNDUP(I2956/4,0)+17500,35000)))),MAX(IF(I2956&lt;=0,0,IF(I2956&lt;=15000,I2956,IF(I2956&lt;=40000,ROUNDUP(I2956/2,0)+7500,IF(I2956&lt;=70000,ROUNDUP(I2956/4,0)+17500,35000)))),MIN(IF(H2956&lt;=0,0,IF(H2956&lt;=12000,H2956,IF(H2956&lt;=32000,ROUNDUP(H2956/2,0)+6000,IF(H2956&lt;=56000,ROUNDUP(H2956/4,0)+14000,28000))))+IF(I2956&lt;=0,0,IF(I2956&lt;=15000,I2956,IF(I2956&lt;=40000,ROUNDUP(I2956/2,0)+7500,IF(I2956&lt;=70000,ROUNDUP(I2956/4,0)+17500,35000)))),28000))))</f>
        <v/>
      </c>
      <c r="V2956" s="18">
        <f>MIN(70000,S2956+T2956+U2956)</f>
        <v/>
      </c>
      <c r="W2956" s="18">
        <f>MAX(0,ROUNDDOWN(M2956-J2956-N2956-K2956-0,-3))</f>
        <v/>
      </c>
      <c r="X2956" s="18">
        <f>MAX(0,ROUNDDOWN(M2956-J2956-N2956-K2956-R2956,-3))</f>
        <v/>
      </c>
      <c r="Y2956" s="18">
        <f>IF(W2956&lt;=0,0,ROUNDDOWN((W2956*LOOKUP(W2956,{0,1950001,3300001,6950001,9000001,18000001,40000001},{0.05,0.1,0.2,0.23,0.33,0.4,0.45})-LOOKUP(W2956,{0,1950001,3300001,6950001,9000001,18000001,40000001},{0,97500,427500,636000,1536000,2796000,4796000}))*1.021,-2))</f>
        <v/>
      </c>
      <c r="Z2956" s="18">
        <f>IF(X2956&lt;=0,0,ROUNDDOWN((X2956*LOOKUP(X2956,{0,1950001,3300001,6950001,9000001,18000001,40000001},{0.05,0.1,0.2,0.23,0.33,0.4,0.45})-LOOKUP(X2956,{0,1950001,3300001,6950001,9000001,18000001,40000001},{0,97500,427500,636000,1536000,2796000,4796000}))*1.021,-2))</f>
        <v/>
      </c>
      <c r="AA2956" s="18">
        <f>MAX(0,ROUNDDOWN(M2956-J2956-430000-L2956-0,-3))</f>
        <v/>
      </c>
      <c r="AB2956" s="18">
        <f>MAX(0,ROUNDDOWN(M2956-J2956-430000-L2956-V2956,-3))</f>
        <v/>
      </c>
      <c r="AC2956" s="18">
        <f>IF(M2956&lt;=450000,0,MAX(0,ROUNDDOWN(AA2956*0.06-MIN(50000,AA2956)*0.03,-2))+MAX(0,ROUNDDOWN(AA2956*0.04-MIN(50000,AA2956)*0.02,-2)))</f>
        <v/>
      </c>
      <c r="AD2956" s="18">
        <f>IF(M2956&lt;=450000,0,MAX(0,ROUNDDOWN(AB2956*0.06-MIN(50000,AB2956)*0.03,-2))+MAX(0,ROUNDDOWN(AB2956*0.04-MIN(50000,AB2956)*0.02,-2)))</f>
        <v/>
      </c>
      <c r="AE2956" s="18">
        <f>Y2956-Z2956</f>
        <v/>
      </c>
      <c r="AF2956" s="18">
        <f>AC2956-AD2956</f>
        <v/>
      </c>
      <c r="AG2956" s="18">
        <f>AE2956+AF2956</f>
        <v/>
      </c>
      <c r="AH2956" s="20">
        <f>IF(W2956&lt;=0,0,LOOKUP(W2956,{0,1950001,3300001,6950001,9000001,18000001,40000001},{0.05,0.1,0.2,0.23,0.33,0.4,0.45}))</f>
        <v/>
      </c>
    </row>
    <row r="2957">
      <c r="A2957" t="inlineStr">
        <is>
          <t>1万円刻み 特例あり一般12万円</t>
        </is>
      </c>
      <c r="B2957" s="18">
        <f>'4_1万円刻み'!$A$959</f>
        <v/>
      </c>
      <c r="C2957" s="19" t="n">
        <v>2026</v>
      </c>
      <c r="D2957" t="inlineStr">
        <is>
          <t>はい</t>
        </is>
      </c>
      <c r="E2957" s="18" t="n">
        <v>120000</v>
      </c>
      <c r="F2957" s="18" t="n">
        <v>0</v>
      </c>
      <c r="G2957" s="18" t="n">
        <v>0</v>
      </c>
      <c r="H2957" s="18" t="n">
        <v>0</v>
      </c>
      <c r="I2957" s="18" t="n">
        <v>0</v>
      </c>
      <c r="J2957" s="18">
        <f>ROUND(MIN(B2957/12,650000)*12*0.0915+MIN(B2957/12,1390000)*12*(0.0504+0)+B2957*0.005,0)</f>
        <v/>
      </c>
      <c r="K2957" s="18" t="n">
        <v>0</v>
      </c>
      <c r="L2957" s="18" t="n">
        <v>0</v>
      </c>
      <c r="M2957" s="18">
        <f>ROUND(IF(C2957&gt;=2026,IF(B2957&lt;741000,0,IF(B2957&lt;2191000,B2957-740000,IF(B2957&lt;2193000,1451000,IF(B2957&lt;2196000,1453000,IF(B2957&lt;2200000,1456000,IF(B2957&lt;3600000,ROUNDDOWN(B2957/4,-3)*2.8-80000,IF(B2957&lt;6600000,ROUNDDOWN(B2957/4,-3)*3.2-440000,IF(B2957&lt;8500000,ROUNDDOWN(B2957*0.9,0)-1100000,B2957-1950000)))))))),IF(B2957&lt;651000,0,IF(B2957&lt;1900000,B2957-650000,IF(B2957&lt;3600000,ROUNDDOWN(B2957/4,-3)*2.8-80000,IF(B2957&lt;6600000,ROUNDDOWN(B2957/4,-3)*3.2-440000,IF(B2957&lt;8500000,ROUNDDOWN(B2957*0.9,0)-1100000,B2957-1950000)))))),0)</f>
        <v/>
      </c>
      <c r="N2957" s="18">
        <f>IF(M2957&gt;23500000,NA(),IF(C2957&gt;=2026,IF(M2957&lt;=4890000,1040000,IF(M2957&lt;=6550000,670000,620000)),IF(M2957&lt;=1320000,950000,IF(M2957&lt;=3360000,880000,IF(M2957&lt;=4890000,680000,IF(M2957&lt;=6550000,630000,580000))))))</f>
        <v/>
      </c>
      <c r="O2957" s="18">
        <f>IF(F2957&lt;=0,IF(AND(D2957="はい",C2957&gt;=2026,C2957&lt;=2027),IF(E2957&lt;=0,0,IF(E2957&lt;=30000,E2957,IF(E2957&lt;=60000,ROUNDUP(E2957/2,0)+15000,IF(E2957&lt;=120000,ROUNDUP(E2957/4,0)+30000,60000)))),IF(E2957&lt;=0,0,IF(E2957&lt;=20000,E2957,IF(E2957&lt;=40000,ROUNDUP(E2957/2,0)+10000,IF(E2957&lt;=80000,ROUNDUP(E2957/4,0)+20000,40000))))),IF(E2957&lt;=0,IF(F2957&lt;=0,0,IF(F2957&lt;=25000,F2957,IF(F2957&lt;=50000,ROUNDUP(F2957/2,0)+12500,IF(F2957&lt;=100000,ROUNDUP(F2957/4,0)+25000,50000)))),MAX(IF(F2957&lt;=0,0,IF(F2957&lt;=25000,F2957,IF(F2957&lt;=50000,ROUNDUP(F2957/2,0)+12500,IF(F2957&lt;=100000,ROUNDUP(F2957/4,0)+25000,50000)))),MIN(IF(AND(D2957="はい",C2957&gt;=2026,C2957&lt;=2027),IF(E2957&lt;=0,0,IF(E2957&lt;=30000,E2957,IF(E2957&lt;=60000,ROUNDUP(E2957/2,0)+15000,IF(E2957&lt;=120000,ROUNDUP(E2957/4,0)+30000,60000)))),IF(E2957&lt;=0,0,IF(E2957&lt;=20000,E2957,IF(E2957&lt;=40000,ROUNDUP(E2957/2,0)+10000,IF(E2957&lt;=80000,ROUNDUP(E2957/4,0)+20000,40000)))))+IF(F2957&lt;=0,0,IF(F2957&lt;=25000,F2957,IF(F2957&lt;=50000,ROUNDUP(F2957/2,0)+12500,IF(F2957&lt;=100000,ROUNDUP(F2957/4,0)+25000,50000)))),IF(AND(D2957="はい",C2957&gt;=2026,C2957&lt;=2027),60000,40000)))))</f>
        <v/>
      </c>
      <c r="P2957" s="18">
        <f>IF(G2957&lt;=0,0,IF(G2957&lt;=20000,G2957,IF(G2957&lt;=40000,ROUNDUP(G2957/2,0)+10000,IF(G2957&lt;=80000,ROUNDUP(G2957/4,0)+20000,40000))))</f>
        <v/>
      </c>
      <c r="Q2957" s="18">
        <f>IF(I2957&lt;=0,IF(H2957&lt;=0,0,IF(H2957&lt;=20000,H2957,IF(H2957&lt;=40000,ROUNDUP(H2957/2,0)+10000,IF(H2957&lt;=80000,ROUNDUP(H2957/4,0)+20000,40000)))),IF(H2957&lt;=0,IF(I2957&lt;=0,0,IF(I2957&lt;=25000,I2957,IF(I2957&lt;=50000,ROUNDUP(I2957/2,0)+12500,IF(I2957&lt;=100000,ROUNDUP(I2957/4,0)+25000,50000)))),MAX(IF(I2957&lt;=0,0,IF(I2957&lt;=25000,I2957,IF(I2957&lt;=50000,ROUNDUP(I2957/2,0)+12500,IF(I2957&lt;=100000,ROUNDUP(I2957/4,0)+25000,50000)))),MIN(IF(H2957&lt;=0,0,IF(H2957&lt;=20000,H2957,IF(H2957&lt;=40000,ROUNDUP(H2957/2,0)+10000,IF(H2957&lt;=80000,ROUNDUP(H2957/4,0)+20000,40000))))+IF(I2957&lt;=0,0,IF(I2957&lt;=25000,I2957,IF(I2957&lt;=50000,ROUNDUP(I2957/2,0)+12500,IF(I2957&lt;=100000,ROUNDUP(I2957/4,0)+25000,50000)))),40000))))</f>
        <v/>
      </c>
      <c r="R2957" s="18">
        <f>MIN(120000,O2957+P2957+Q2957)</f>
        <v/>
      </c>
      <c r="S2957" s="18">
        <f>IF(F2957&lt;=0,IF(E2957&lt;=0,0,IF(E2957&lt;=12000,E2957,IF(E2957&lt;=32000,ROUNDUP(E2957/2,0)+6000,IF(E2957&lt;=56000,ROUNDUP(E2957/4,0)+14000,28000)))),IF(E2957&lt;=0,IF(F2957&lt;=0,0,IF(F2957&lt;=15000,F2957,IF(F2957&lt;=40000,ROUNDUP(F2957/2,0)+7500,IF(F2957&lt;=70000,ROUNDUP(F2957/4,0)+17500,35000)))),MAX(IF(F2957&lt;=0,0,IF(F2957&lt;=15000,F2957,IF(F2957&lt;=40000,ROUNDUP(F2957/2,0)+7500,IF(F2957&lt;=70000,ROUNDUP(F2957/4,0)+17500,35000)))),MIN(IF(E2957&lt;=0,0,IF(E2957&lt;=12000,E2957,IF(E2957&lt;=32000,ROUNDUP(E2957/2,0)+6000,IF(E2957&lt;=56000,ROUNDUP(E2957/4,0)+14000,28000))))+IF(F2957&lt;=0,0,IF(F2957&lt;=15000,F2957,IF(F2957&lt;=40000,ROUNDUP(F2957/2,0)+7500,IF(F2957&lt;=70000,ROUNDUP(F2957/4,0)+17500,35000)))),28000))))</f>
        <v/>
      </c>
      <c r="T2957" s="18">
        <f>IF(G2957&lt;=0,0,IF(G2957&lt;=12000,G2957,IF(G2957&lt;=32000,ROUNDUP(G2957/2,0)+6000,IF(G2957&lt;=56000,ROUNDUP(G2957/4,0)+14000,28000))))</f>
        <v/>
      </c>
      <c r="U2957" s="18">
        <f>IF(I2957&lt;=0,IF(H2957&lt;=0,0,IF(H2957&lt;=12000,H2957,IF(H2957&lt;=32000,ROUNDUP(H2957/2,0)+6000,IF(H2957&lt;=56000,ROUNDUP(H2957/4,0)+14000,28000)))),IF(H2957&lt;=0,IF(I2957&lt;=0,0,IF(I2957&lt;=15000,I2957,IF(I2957&lt;=40000,ROUNDUP(I2957/2,0)+7500,IF(I2957&lt;=70000,ROUNDUP(I2957/4,0)+17500,35000)))),MAX(IF(I2957&lt;=0,0,IF(I2957&lt;=15000,I2957,IF(I2957&lt;=40000,ROUNDUP(I2957/2,0)+7500,IF(I2957&lt;=70000,ROUNDUP(I2957/4,0)+17500,35000)))),MIN(IF(H2957&lt;=0,0,IF(H2957&lt;=12000,H2957,IF(H2957&lt;=32000,ROUNDUP(H2957/2,0)+6000,IF(H2957&lt;=56000,ROUNDUP(H2957/4,0)+14000,28000))))+IF(I2957&lt;=0,0,IF(I2957&lt;=15000,I2957,IF(I2957&lt;=40000,ROUNDUP(I2957/2,0)+7500,IF(I2957&lt;=70000,ROUNDUP(I2957/4,0)+17500,35000)))),28000))))</f>
        <v/>
      </c>
      <c r="V2957" s="18">
        <f>MIN(70000,S2957+T2957+U2957)</f>
        <v/>
      </c>
      <c r="W2957" s="18">
        <f>MAX(0,ROUNDDOWN(M2957-J2957-N2957-K2957-0,-3))</f>
        <v/>
      </c>
      <c r="X2957" s="18">
        <f>MAX(0,ROUNDDOWN(M2957-J2957-N2957-K2957-R2957,-3))</f>
        <v/>
      </c>
      <c r="Y2957" s="18">
        <f>IF(W2957&lt;=0,0,ROUNDDOWN((W2957*LOOKUP(W2957,{0,1950001,3300001,6950001,9000001,18000001,40000001},{0.05,0.1,0.2,0.23,0.33,0.4,0.45})-LOOKUP(W2957,{0,1950001,3300001,6950001,9000001,18000001,40000001},{0,97500,427500,636000,1536000,2796000,4796000}))*1.021,-2))</f>
        <v/>
      </c>
      <c r="Z2957" s="18">
        <f>IF(X2957&lt;=0,0,ROUNDDOWN((X2957*LOOKUP(X2957,{0,1950001,3300001,6950001,9000001,18000001,40000001},{0.05,0.1,0.2,0.23,0.33,0.4,0.45})-LOOKUP(X2957,{0,1950001,3300001,6950001,9000001,18000001,40000001},{0,97500,427500,636000,1536000,2796000,4796000}))*1.021,-2))</f>
        <v/>
      </c>
      <c r="AA2957" s="18">
        <f>MAX(0,ROUNDDOWN(M2957-J2957-430000-L2957-0,-3))</f>
        <v/>
      </c>
      <c r="AB2957" s="18">
        <f>MAX(0,ROUNDDOWN(M2957-J2957-430000-L2957-V2957,-3))</f>
        <v/>
      </c>
      <c r="AC2957" s="18">
        <f>IF(M2957&lt;=450000,0,MAX(0,ROUNDDOWN(AA2957*0.06-MIN(50000,AA2957)*0.03,-2))+MAX(0,ROUNDDOWN(AA2957*0.04-MIN(50000,AA2957)*0.02,-2)))</f>
        <v/>
      </c>
      <c r="AD2957" s="18">
        <f>IF(M2957&lt;=450000,0,MAX(0,ROUNDDOWN(AB2957*0.06-MIN(50000,AB2957)*0.03,-2))+MAX(0,ROUNDDOWN(AB2957*0.04-MIN(50000,AB2957)*0.02,-2)))</f>
        <v/>
      </c>
      <c r="AE2957" s="18">
        <f>Y2957-Z2957</f>
        <v/>
      </c>
      <c r="AF2957" s="18">
        <f>AC2957-AD2957</f>
        <v/>
      </c>
      <c r="AG2957" s="18">
        <f>AE2957+AF2957</f>
        <v/>
      </c>
      <c r="AH2957" s="20">
        <f>IF(W2957&lt;=0,0,LOOKUP(W2957,{0,1950001,3300001,6950001,9000001,18000001,40000001},{0.05,0.1,0.2,0.23,0.33,0.4,0.45}))</f>
        <v/>
      </c>
    </row>
    <row r="2958">
      <c r="A2958" t="inlineStr">
        <is>
          <t>1万円刻み 3区分8万円ずつ</t>
        </is>
      </c>
      <c r="B2958" s="18">
        <f>'4_1万円刻み'!$A$960</f>
        <v/>
      </c>
      <c r="C2958" s="19" t="n">
        <v>2026</v>
      </c>
      <c r="D2958" t="inlineStr">
        <is>
          <t>いいえ</t>
        </is>
      </c>
      <c r="E2958" s="18" t="n">
        <v>80000</v>
      </c>
      <c r="F2958" s="18" t="n">
        <v>0</v>
      </c>
      <c r="G2958" s="18" t="n">
        <v>80000</v>
      </c>
      <c r="H2958" s="18" t="n">
        <v>80000</v>
      </c>
      <c r="I2958" s="18" t="n">
        <v>0</v>
      </c>
      <c r="J2958" s="18">
        <f>ROUND(MIN(B2958/12,650000)*12*0.0915+MIN(B2958/12,1390000)*12*(0.0504+0)+B2958*0.005,0)</f>
        <v/>
      </c>
      <c r="K2958" s="18" t="n">
        <v>0</v>
      </c>
      <c r="L2958" s="18" t="n">
        <v>0</v>
      </c>
      <c r="M2958" s="18">
        <f>ROUND(IF(C2958&gt;=2026,IF(B2958&lt;741000,0,IF(B2958&lt;2191000,B2958-740000,IF(B2958&lt;2193000,1451000,IF(B2958&lt;2196000,1453000,IF(B2958&lt;2200000,1456000,IF(B2958&lt;3600000,ROUNDDOWN(B2958/4,-3)*2.8-80000,IF(B2958&lt;6600000,ROUNDDOWN(B2958/4,-3)*3.2-440000,IF(B2958&lt;8500000,ROUNDDOWN(B2958*0.9,0)-1100000,B2958-1950000)))))))),IF(B2958&lt;651000,0,IF(B2958&lt;1900000,B2958-650000,IF(B2958&lt;3600000,ROUNDDOWN(B2958/4,-3)*2.8-80000,IF(B2958&lt;6600000,ROUNDDOWN(B2958/4,-3)*3.2-440000,IF(B2958&lt;8500000,ROUNDDOWN(B2958*0.9,0)-1100000,B2958-1950000)))))),0)</f>
        <v/>
      </c>
      <c r="N2958" s="18">
        <f>IF(M2958&gt;23500000,NA(),IF(C2958&gt;=2026,IF(M2958&lt;=4890000,1040000,IF(M2958&lt;=6550000,670000,620000)),IF(M2958&lt;=1320000,950000,IF(M2958&lt;=3360000,880000,IF(M2958&lt;=4890000,680000,IF(M2958&lt;=6550000,630000,580000))))))</f>
        <v/>
      </c>
      <c r="O2958" s="18">
        <f>IF(F2958&lt;=0,IF(AND(D2958="はい",C2958&gt;=2026,C2958&lt;=2027),IF(E2958&lt;=0,0,IF(E2958&lt;=30000,E2958,IF(E2958&lt;=60000,ROUNDUP(E2958/2,0)+15000,IF(E2958&lt;=120000,ROUNDUP(E2958/4,0)+30000,60000)))),IF(E2958&lt;=0,0,IF(E2958&lt;=20000,E2958,IF(E2958&lt;=40000,ROUNDUP(E2958/2,0)+10000,IF(E2958&lt;=80000,ROUNDUP(E2958/4,0)+20000,40000))))),IF(E2958&lt;=0,IF(F2958&lt;=0,0,IF(F2958&lt;=25000,F2958,IF(F2958&lt;=50000,ROUNDUP(F2958/2,0)+12500,IF(F2958&lt;=100000,ROUNDUP(F2958/4,0)+25000,50000)))),MAX(IF(F2958&lt;=0,0,IF(F2958&lt;=25000,F2958,IF(F2958&lt;=50000,ROUNDUP(F2958/2,0)+12500,IF(F2958&lt;=100000,ROUNDUP(F2958/4,0)+25000,50000)))),MIN(IF(AND(D2958="はい",C2958&gt;=2026,C2958&lt;=2027),IF(E2958&lt;=0,0,IF(E2958&lt;=30000,E2958,IF(E2958&lt;=60000,ROUNDUP(E2958/2,0)+15000,IF(E2958&lt;=120000,ROUNDUP(E2958/4,0)+30000,60000)))),IF(E2958&lt;=0,0,IF(E2958&lt;=20000,E2958,IF(E2958&lt;=40000,ROUNDUP(E2958/2,0)+10000,IF(E2958&lt;=80000,ROUNDUP(E2958/4,0)+20000,40000)))))+IF(F2958&lt;=0,0,IF(F2958&lt;=25000,F2958,IF(F2958&lt;=50000,ROUNDUP(F2958/2,0)+12500,IF(F2958&lt;=100000,ROUNDUP(F2958/4,0)+25000,50000)))),IF(AND(D2958="はい",C2958&gt;=2026,C2958&lt;=2027),60000,40000)))))</f>
        <v/>
      </c>
      <c r="P2958" s="18">
        <f>IF(G2958&lt;=0,0,IF(G2958&lt;=20000,G2958,IF(G2958&lt;=40000,ROUNDUP(G2958/2,0)+10000,IF(G2958&lt;=80000,ROUNDUP(G2958/4,0)+20000,40000))))</f>
        <v/>
      </c>
      <c r="Q2958" s="18">
        <f>IF(I2958&lt;=0,IF(H2958&lt;=0,0,IF(H2958&lt;=20000,H2958,IF(H2958&lt;=40000,ROUNDUP(H2958/2,0)+10000,IF(H2958&lt;=80000,ROUNDUP(H2958/4,0)+20000,40000)))),IF(H2958&lt;=0,IF(I2958&lt;=0,0,IF(I2958&lt;=25000,I2958,IF(I2958&lt;=50000,ROUNDUP(I2958/2,0)+12500,IF(I2958&lt;=100000,ROUNDUP(I2958/4,0)+25000,50000)))),MAX(IF(I2958&lt;=0,0,IF(I2958&lt;=25000,I2958,IF(I2958&lt;=50000,ROUNDUP(I2958/2,0)+12500,IF(I2958&lt;=100000,ROUNDUP(I2958/4,0)+25000,50000)))),MIN(IF(H2958&lt;=0,0,IF(H2958&lt;=20000,H2958,IF(H2958&lt;=40000,ROUNDUP(H2958/2,0)+10000,IF(H2958&lt;=80000,ROUNDUP(H2958/4,0)+20000,40000))))+IF(I2958&lt;=0,0,IF(I2958&lt;=25000,I2958,IF(I2958&lt;=50000,ROUNDUP(I2958/2,0)+12500,IF(I2958&lt;=100000,ROUNDUP(I2958/4,0)+25000,50000)))),40000))))</f>
        <v/>
      </c>
      <c r="R2958" s="18">
        <f>MIN(120000,O2958+P2958+Q2958)</f>
        <v/>
      </c>
      <c r="S2958" s="18">
        <f>IF(F2958&lt;=0,IF(E2958&lt;=0,0,IF(E2958&lt;=12000,E2958,IF(E2958&lt;=32000,ROUNDUP(E2958/2,0)+6000,IF(E2958&lt;=56000,ROUNDUP(E2958/4,0)+14000,28000)))),IF(E2958&lt;=0,IF(F2958&lt;=0,0,IF(F2958&lt;=15000,F2958,IF(F2958&lt;=40000,ROUNDUP(F2958/2,0)+7500,IF(F2958&lt;=70000,ROUNDUP(F2958/4,0)+17500,35000)))),MAX(IF(F2958&lt;=0,0,IF(F2958&lt;=15000,F2958,IF(F2958&lt;=40000,ROUNDUP(F2958/2,0)+7500,IF(F2958&lt;=70000,ROUNDUP(F2958/4,0)+17500,35000)))),MIN(IF(E2958&lt;=0,0,IF(E2958&lt;=12000,E2958,IF(E2958&lt;=32000,ROUNDUP(E2958/2,0)+6000,IF(E2958&lt;=56000,ROUNDUP(E2958/4,0)+14000,28000))))+IF(F2958&lt;=0,0,IF(F2958&lt;=15000,F2958,IF(F2958&lt;=40000,ROUNDUP(F2958/2,0)+7500,IF(F2958&lt;=70000,ROUNDUP(F2958/4,0)+17500,35000)))),28000))))</f>
        <v/>
      </c>
      <c r="T2958" s="18">
        <f>IF(G2958&lt;=0,0,IF(G2958&lt;=12000,G2958,IF(G2958&lt;=32000,ROUNDUP(G2958/2,0)+6000,IF(G2958&lt;=56000,ROUNDUP(G2958/4,0)+14000,28000))))</f>
        <v/>
      </c>
      <c r="U2958" s="18">
        <f>IF(I2958&lt;=0,IF(H2958&lt;=0,0,IF(H2958&lt;=12000,H2958,IF(H2958&lt;=32000,ROUNDUP(H2958/2,0)+6000,IF(H2958&lt;=56000,ROUNDUP(H2958/4,0)+14000,28000)))),IF(H2958&lt;=0,IF(I2958&lt;=0,0,IF(I2958&lt;=15000,I2958,IF(I2958&lt;=40000,ROUNDUP(I2958/2,0)+7500,IF(I2958&lt;=70000,ROUNDUP(I2958/4,0)+17500,35000)))),MAX(IF(I2958&lt;=0,0,IF(I2958&lt;=15000,I2958,IF(I2958&lt;=40000,ROUNDUP(I2958/2,0)+7500,IF(I2958&lt;=70000,ROUNDUP(I2958/4,0)+17500,35000)))),MIN(IF(H2958&lt;=0,0,IF(H2958&lt;=12000,H2958,IF(H2958&lt;=32000,ROUNDUP(H2958/2,0)+6000,IF(H2958&lt;=56000,ROUNDUP(H2958/4,0)+14000,28000))))+IF(I2958&lt;=0,0,IF(I2958&lt;=15000,I2958,IF(I2958&lt;=40000,ROUNDUP(I2958/2,0)+7500,IF(I2958&lt;=70000,ROUNDUP(I2958/4,0)+17500,35000)))),28000))))</f>
        <v/>
      </c>
      <c r="V2958" s="18">
        <f>MIN(70000,S2958+T2958+U2958)</f>
        <v/>
      </c>
      <c r="W2958" s="18">
        <f>MAX(0,ROUNDDOWN(M2958-J2958-N2958-K2958-0,-3))</f>
        <v/>
      </c>
      <c r="X2958" s="18">
        <f>MAX(0,ROUNDDOWN(M2958-J2958-N2958-K2958-R2958,-3))</f>
        <v/>
      </c>
      <c r="Y2958" s="18">
        <f>IF(W2958&lt;=0,0,ROUNDDOWN((W2958*LOOKUP(W2958,{0,1950001,3300001,6950001,9000001,18000001,40000001},{0.05,0.1,0.2,0.23,0.33,0.4,0.45})-LOOKUP(W2958,{0,1950001,3300001,6950001,9000001,18000001,40000001},{0,97500,427500,636000,1536000,2796000,4796000}))*1.021,-2))</f>
        <v/>
      </c>
      <c r="Z2958" s="18">
        <f>IF(X2958&lt;=0,0,ROUNDDOWN((X2958*LOOKUP(X2958,{0,1950001,3300001,6950001,9000001,18000001,40000001},{0.05,0.1,0.2,0.23,0.33,0.4,0.45})-LOOKUP(X2958,{0,1950001,3300001,6950001,9000001,18000001,40000001},{0,97500,427500,636000,1536000,2796000,4796000}))*1.021,-2))</f>
        <v/>
      </c>
      <c r="AA2958" s="18">
        <f>MAX(0,ROUNDDOWN(M2958-J2958-430000-L2958-0,-3))</f>
        <v/>
      </c>
      <c r="AB2958" s="18">
        <f>MAX(0,ROUNDDOWN(M2958-J2958-430000-L2958-V2958,-3))</f>
        <v/>
      </c>
      <c r="AC2958" s="18">
        <f>IF(M2958&lt;=450000,0,MAX(0,ROUNDDOWN(AA2958*0.06-MIN(50000,AA2958)*0.03,-2))+MAX(0,ROUNDDOWN(AA2958*0.04-MIN(50000,AA2958)*0.02,-2)))</f>
        <v/>
      </c>
      <c r="AD2958" s="18">
        <f>IF(M2958&lt;=450000,0,MAX(0,ROUNDDOWN(AB2958*0.06-MIN(50000,AB2958)*0.03,-2))+MAX(0,ROUNDDOWN(AB2958*0.04-MIN(50000,AB2958)*0.02,-2)))</f>
        <v/>
      </c>
      <c r="AE2958" s="18">
        <f>Y2958-Z2958</f>
        <v/>
      </c>
      <c r="AF2958" s="18">
        <f>AC2958-AD2958</f>
        <v/>
      </c>
      <c r="AG2958" s="18">
        <f>AE2958+AF2958</f>
        <v/>
      </c>
      <c r="AH2958" s="20">
        <f>IF(W2958&lt;=0,0,LOOKUP(W2958,{0,1950001,3300001,6950001,9000001,18000001,40000001},{0.05,0.1,0.2,0.23,0.33,0.4,0.45}))</f>
        <v/>
      </c>
    </row>
    <row r="2959">
      <c r="A2959" t="inlineStr">
        <is>
          <t>1万円刻み 一般8万円</t>
        </is>
      </c>
      <c r="B2959" s="18">
        <f>'4_1万円刻み'!$A$960</f>
        <v/>
      </c>
      <c r="C2959" s="19" t="n">
        <v>2026</v>
      </c>
      <c r="D2959" t="inlineStr">
        <is>
          <t>いいえ</t>
        </is>
      </c>
      <c r="E2959" s="18" t="n">
        <v>80000</v>
      </c>
      <c r="F2959" s="18" t="n">
        <v>0</v>
      </c>
      <c r="G2959" s="18" t="n">
        <v>0</v>
      </c>
      <c r="H2959" s="18" t="n">
        <v>0</v>
      </c>
      <c r="I2959" s="18" t="n">
        <v>0</v>
      </c>
      <c r="J2959" s="18">
        <f>ROUND(MIN(B2959/12,650000)*12*0.0915+MIN(B2959/12,1390000)*12*(0.0504+0)+B2959*0.005,0)</f>
        <v/>
      </c>
      <c r="K2959" s="18" t="n">
        <v>0</v>
      </c>
      <c r="L2959" s="18" t="n">
        <v>0</v>
      </c>
      <c r="M2959" s="18">
        <f>ROUND(IF(C2959&gt;=2026,IF(B2959&lt;741000,0,IF(B2959&lt;2191000,B2959-740000,IF(B2959&lt;2193000,1451000,IF(B2959&lt;2196000,1453000,IF(B2959&lt;2200000,1456000,IF(B2959&lt;3600000,ROUNDDOWN(B2959/4,-3)*2.8-80000,IF(B2959&lt;6600000,ROUNDDOWN(B2959/4,-3)*3.2-440000,IF(B2959&lt;8500000,ROUNDDOWN(B2959*0.9,0)-1100000,B2959-1950000)))))))),IF(B2959&lt;651000,0,IF(B2959&lt;1900000,B2959-650000,IF(B2959&lt;3600000,ROUNDDOWN(B2959/4,-3)*2.8-80000,IF(B2959&lt;6600000,ROUNDDOWN(B2959/4,-3)*3.2-440000,IF(B2959&lt;8500000,ROUNDDOWN(B2959*0.9,0)-1100000,B2959-1950000)))))),0)</f>
        <v/>
      </c>
      <c r="N2959" s="18">
        <f>IF(M2959&gt;23500000,NA(),IF(C2959&gt;=2026,IF(M2959&lt;=4890000,1040000,IF(M2959&lt;=6550000,670000,620000)),IF(M2959&lt;=1320000,950000,IF(M2959&lt;=3360000,880000,IF(M2959&lt;=4890000,680000,IF(M2959&lt;=6550000,630000,580000))))))</f>
        <v/>
      </c>
      <c r="O2959" s="18">
        <f>IF(F2959&lt;=0,IF(AND(D2959="はい",C2959&gt;=2026,C2959&lt;=2027),IF(E2959&lt;=0,0,IF(E2959&lt;=30000,E2959,IF(E2959&lt;=60000,ROUNDUP(E2959/2,0)+15000,IF(E2959&lt;=120000,ROUNDUP(E2959/4,0)+30000,60000)))),IF(E2959&lt;=0,0,IF(E2959&lt;=20000,E2959,IF(E2959&lt;=40000,ROUNDUP(E2959/2,0)+10000,IF(E2959&lt;=80000,ROUNDUP(E2959/4,0)+20000,40000))))),IF(E2959&lt;=0,IF(F2959&lt;=0,0,IF(F2959&lt;=25000,F2959,IF(F2959&lt;=50000,ROUNDUP(F2959/2,0)+12500,IF(F2959&lt;=100000,ROUNDUP(F2959/4,0)+25000,50000)))),MAX(IF(F2959&lt;=0,0,IF(F2959&lt;=25000,F2959,IF(F2959&lt;=50000,ROUNDUP(F2959/2,0)+12500,IF(F2959&lt;=100000,ROUNDUP(F2959/4,0)+25000,50000)))),MIN(IF(AND(D2959="はい",C2959&gt;=2026,C2959&lt;=2027),IF(E2959&lt;=0,0,IF(E2959&lt;=30000,E2959,IF(E2959&lt;=60000,ROUNDUP(E2959/2,0)+15000,IF(E2959&lt;=120000,ROUNDUP(E2959/4,0)+30000,60000)))),IF(E2959&lt;=0,0,IF(E2959&lt;=20000,E2959,IF(E2959&lt;=40000,ROUNDUP(E2959/2,0)+10000,IF(E2959&lt;=80000,ROUNDUP(E2959/4,0)+20000,40000)))))+IF(F2959&lt;=0,0,IF(F2959&lt;=25000,F2959,IF(F2959&lt;=50000,ROUNDUP(F2959/2,0)+12500,IF(F2959&lt;=100000,ROUNDUP(F2959/4,0)+25000,50000)))),IF(AND(D2959="はい",C2959&gt;=2026,C2959&lt;=2027),60000,40000)))))</f>
        <v/>
      </c>
      <c r="P2959" s="18">
        <f>IF(G2959&lt;=0,0,IF(G2959&lt;=20000,G2959,IF(G2959&lt;=40000,ROUNDUP(G2959/2,0)+10000,IF(G2959&lt;=80000,ROUNDUP(G2959/4,0)+20000,40000))))</f>
        <v/>
      </c>
      <c r="Q2959" s="18">
        <f>IF(I2959&lt;=0,IF(H2959&lt;=0,0,IF(H2959&lt;=20000,H2959,IF(H2959&lt;=40000,ROUNDUP(H2959/2,0)+10000,IF(H2959&lt;=80000,ROUNDUP(H2959/4,0)+20000,40000)))),IF(H2959&lt;=0,IF(I2959&lt;=0,0,IF(I2959&lt;=25000,I2959,IF(I2959&lt;=50000,ROUNDUP(I2959/2,0)+12500,IF(I2959&lt;=100000,ROUNDUP(I2959/4,0)+25000,50000)))),MAX(IF(I2959&lt;=0,0,IF(I2959&lt;=25000,I2959,IF(I2959&lt;=50000,ROUNDUP(I2959/2,0)+12500,IF(I2959&lt;=100000,ROUNDUP(I2959/4,0)+25000,50000)))),MIN(IF(H2959&lt;=0,0,IF(H2959&lt;=20000,H2959,IF(H2959&lt;=40000,ROUNDUP(H2959/2,0)+10000,IF(H2959&lt;=80000,ROUNDUP(H2959/4,0)+20000,40000))))+IF(I2959&lt;=0,0,IF(I2959&lt;=25000,I2959,IF(I2959&lt;=50000,ROUNDUP(I2959/2,0)+12500,IF(I2959&lt;=100000,ROUNDUP(I2959/4,0)+25000,50000)))),40000))))</f>
        <v/>
      </c>
      <c r="R2959" s="18">
        <f>MIN(120000,O2959+P2959+Q2959)</f>
        <v/>
      </c>
      <c r="S2959" s="18">
        <f>IF(F2959&lt;=0,IF(E2959&lt;=0,0,IF(E2959&lt;=12000,E2959,IF(E2959&lt;=32000,ROUNDUP(E2959/2,0)+6000,IF(E2959&lt;=56000,ROUNDUP(E2959/4,0)+14000,28000)))),IF(E2959&lt;=0,IF(F2959&lt;=0,0,IF(F2959&lt;=15000,F2959,IF(F2959&lt;=40000,ROUNDUP(F2959/2,0)+7500,IF(F2959&lt;=70000,ROUNDUP(F2959/4,0)+17500,35000)))),MAX(IF(F2959&lt;=0,0,IF(F2959&lt;=15000,F2959,IF(F2959&lt;=40000,ROUNDUP(F2959/2,0)+7500,IF(F2959&lt;=70000,ROUNDUP(F2959/4,0)+17500,35000)))),MIN(IF(E2959&lt;=0,0,IF(E2959&lt;=12000,E2959,IF(E2959&lt;=32000,ROUNDUP(E2959/2,0)+6000,IF(E2959&lt;=56000,ROUNDUP(E2959/4,0)+14000,28000))))+IF(F2959&lt;=0,0,IF(F2959&lt;=15000,F2959,IF(F2959&lt;=40000,ROUNDUP(F2959/2,0)+7500,IF(F2959&lt;=70000,ROUNDUP(F2959/4,0)+17500,35000)))),28000))))</f>
        <v/>
      </c>
      <c r="T2959" s="18">
        <f>IF(G2959&lt;=0,0,IF(G2959&lt;=12000,G2959,IF(G2959&lt;=32000,ROUNDUP(G2959/2,0)+6000,IF(G2959&lt;=56000,ROUNDUP(G2959/4,0)+14000,28000))))</f>
        <v/>
      </c>
      <c r="U2959" s="18">
        <f>IF(I2959&lt;=0,IF(H2959&lt;=0,0,IF(H2959&lt;=12000,H2959,IF(H2959&lt;=32000,ROUNDUP(H2959/2,0)+6000,IF(H2959&lt;=56000,ROUNDUP(H2959/4,0)+14000,28000)))),IF(H2959&lt;=0,IF(I2959&lt;=0,0,IF(I2959&lt;=15000,I2959,IF(I2959&lt;=40000,ROUNDUP(I2959/2,0)+7500,IF(I2959&lt;=70000,ROUNDUP(I2959/4,0)+17500,35000)))),MAX(IF(I2959&lt;=0,0,IF(I2959&lt;=15000,I2959,IF(I2959&lt;=40000,ROUNDUP(I2959/2,0)+7500,IF(I2959&lt;=70000,ROUNDUP(I2959/4,0)+17500,35000)))),MIN(IF(H2959&lt;=0,0,IF(H2959&lt;=12000,H2959,IF(H2959&lt;=32000,ROUNDUP(H2959/2,0)+6000,IF(H2959&lt;=56000,ROUNDUP(H2959/4,0)+14000,28000))))+IF(I2959&lt;=0,0,IF(I2959&lt;=15000,I2959,IF(I2959&lt;=40000,ROUNDUP(I2959/2,0)+7500,IF(I2959&lt;=70000,ROUNDUP(I2959/4,0)+17500,35000)))),28000))))</f>
        <v/>
      </c>
      <c r="V2959" s="18">
        <f>MIN(70000,S2959+T2959+U2959)</f>
        <v/>
      </c>
      <c r="W2959" s="18">
        <f>MAX(0,ROUNDDOWN(M2959-J2959-N2959-K2959-0,-3))</f>
        <v/>
      </c>
      <c r="X2959" s="18">
        <f>MAX(0,ROUNDDOWN(M2959-J2959-N2959-K2959-R2959,-3))</f>
        <v/>
      </c>
      <c r="Y2959" s="18">
        <f>IF(W2959&lt;=0,0,ROUNDDOWN((W2959*LOOKUP(W2959,{0,1950001,3300001,6950001,9000001,18000001,40000001},{0.05,0.1,0.2,0.23,0.33,0.4,0.45})-LOOKUP(W2959,{0,1950001,3300001,6950001,9000001,18000001,40000001},{0,97500,427500,636000,1536000,2796000,4796000}))*1.021,-2))</f>
        <v/>
      </c>
      <c r="Z2959" s="18">
        <f>IF(X2959&lt;=0,0,ROUNDDOWN((X2959*LOOKUP(X2959,{0,1950001,3300001,6950001,9000001,18000001,40000001},{0.05,0.1,0.2,0.23,0.33,0.4,0.45})-LOOKUP(X2959,{0,1950001,3300001,6950001,9000001,18000001,40000001},{0,97500,427500,636000,1536000,2796000,4796000}))*1.021,-2))</f>
        <v/>
      </c>
      <c r="AA2959" s="18">
        <f>MAX(0,ROUNDDOWN(M2959-J2959-430000-L2959-0,-3))</f>
        <v/>
      </c>
      <c r="AB2959" s="18">
        <f>MAX(0,ROUNDDOWN(M2959-J2959-430000-L2959-V2959,-3))</f>
        <v/>
      </c>
      <c r="AC2959" s="18">
        <f>IF(M2959&lt;=450000,0,MAX(0,ROUNDDOWN(AA2959*0.06-MIN(50000,AA2959)*0.03,-2))+MAX(0,ROUNDDOWN(AA2959*0.04-MIN(50000,AA2959)*0.02,-2)))</f>
        <v/>
      </c>
      <c r="AD2959" s="18">
        <f>IF(M2959&lt;=450000,0,MAX(0,ROUNDDOWN(AB2959*0.06-MIN(50000,AB2959)*0.03,-2))+MAX(0,ROUNDDOWN(AB2959*0.04-MIN(50000,AB2959)*0.02,-2)))</f>
        <v/>
      </c>
      <c r="AE2959" s="18">
        <f>Y2959-Z2959</f>
        <v/>
      </c>
      <c r="AF2959" s="18">
        <f>AC2959-AD2959</f>
        <v/>
      </c>
      <c r="AG2959" s="18">
        <f>AE2959+AF2959</f>
        <v/>
      </c>
      <c r="AH2959" s="20">
        <f>IF(W2959&lt;=0,0,LOOKUP(W2959,{0,1950001,3300001,6950001,9000001,18000001,40000001},{0.05,0.1,0.2,0.23,0.33,0.4,0.45}))</f>
        <v/>
      </c>
    </row>
    <row r="2960">
      <c r="A2960" t="inlineStr">
        <is>
          <t>1万円刻み 特例あり一般12万円</t>
        </is>
      </c>
      <c r="B2960" s="18">
        <f>'4_1万円刻み'!$A$960</f>
        <v/>
      </c>
      <c r="C2960" s="19" t="n">
        <v>2026</v>
      </c>
      <c r="D2960" t="inlineStr">
        <is>
          <t>はい</t>
        </is>
      </c>
      <c r="E2960" s="18" t="n">
        <v>120000</v>
      </c>
      <c r="F2960" s="18" t="n">
        <v>0</v>
      </c>
      <c r="G2960" s="18" t="n">
        <v>0</v>
      </c>
      <c r="H2960" s="18" t="n">
        <v>0</v>
      </c>
      <c r="I2960" s="18" t="n">
        <v>0</v>
      </c>
      <c r="J2960" s="18">
        <f>ROUND(MIN(B2960/12,650000)*12*0.0915+MIN(B2960/12,1390000)*12*(0.0504+0)+B2960*0.005,0)</f>
        <v/>
      </c>
      <c r="K2960" s="18" t="n">
        <v>0</v>
      </c>
      <c r="L2960" s="18" t="n">
        <v>0</v>
      </c>
      <c r="M2960" s="18">
        <f>ROUND(IF(C2960&gt;=2026,IF(B2960&lt;741000,0,IF(B2960&lt;2191000,B2960-740000,IF(B2960&lt;2193000,1451000,IF(B2960&lt;2196000,1453000,IF(B2960&lt;2200000,1456000,IF(B2960&lt;3600000,ROUNDDOWN(B2960/4,-3)*2.8-80000,IF(B2960&lt;6600000,ROUNDDOWN(B2960/4,-3)*3.2-440000,IF(B2960&lt;8500000,ROUNDDOWN(B2960*0.9,0)-1100000,B2960-1950000)))))))),IF(B2960&lt;651000,0,IF(B2960&lt;1900000,B2960-650000,IF(B2960&lt;3600000,ROUNDDOWN(B2960/4,-3)*2.8-80000,IF(B2960&lt;6600000,ROUNDDOWN(B2960/4,-3)*3.2-440000,IF(B2960&lt;8500000,ROUNDDOWN(B2960*0.9,0)-1100000,B2960-1950000)))))),0)</f>
        <v/>
      </c>
      <c r="N2960" s="18">
        <f>IF(M2960&gt;23500000,NA(),IF(C2960&gt;=2026,IF(M2960&lt;=4890000,1040000,IF(M2960&lt;=6550000,670000,620000)),IF(M2960&lt;=1320000,950000,IF(M2960&lt;=3360000,880000,IF(M2960&lt;=4890000,680000,IF(M2960&lt;=6550000,630000,580000))))))</f>
        <v/>
      </c>
      <c r="O2960" s="18">
        <f>IF(F2960&lt;=0,IF(AND(D2960="はい",C2960&gt;=2026,C2960&lt;=2027),IF(E2960&lt;=0,0,IF(E2960&lt;=30000,E2960,IF(E2960&lt;=60000,ROUNDUP(E2960/2,0)+15000,IF(E2960&lt;=120000,ROUNDUP(E2960/4,0)+30000,60000)))),IF(E2960&lt;=0,0,IF(E2960&lt;=20000,E2960,IF(E2960&lt;=40000,ROUNDUP(E2960/2,0)+10000,IF(E2960&lt;=80000,ROUNDUP(E2960/4,0)+20000,40000))))),IF(E2960&lt;=0,IF(F2960&lt;=0,0,IF(F2960&lt;=25000,F2960,IF(F2960&lt;=50000,ROUNDUP(F2960/2,0)+12500,IF(F2960&lt;=100000,ROUNDUP(F2960/4,0)+25000,50000)))),MAX(IF(F2960&lt;=0,0,IF(F2960&lt;=25000,F2960,IF(F2960&lt;=50000,ROUNDUP(F2960/2,0)+12500,IF(F2960&lt;=100000,ROUNDUP(F2960/4,0)+25000,50000)))),MIN(IF(AND(D2960="はい",C2960&gt;=2026,C2960&lt;=2027),IF(E2960&lt;=0,0,IF(E2960&lt;=30000,E2960,IF(E2960&lt;=60000,ROUNDUP(E2960/2,0)+15000,IF(E2960&lt;=120000,ROUNDUP(E2960/4,0)+30000,60000)))),IF(E2960&lt;=0,0,IF(E2960&lt;=20000,E2960,IF(E2960&lt;=40000,ROUNDUP(E2960/2,0)+10000,IF(E2960&lt;=80000,ROUNDUP(E2960/4,0)+20000,40000)))))+IF(F2960&lt;=0,0,IF(F2960&lt;=25000,F2960,IF(F2960&lt;=50000,ROUNDUP(F2960/2,0)+12500,IF(F2960&lt;=100000,ROUNDUP(F2960/4,0)+25000,50000)))),IF(AND(D2960="はい",C2960&gt;=2026,C2960&lt;=2027),60000,40000)))))</f>
        <v/>
      </c>
      <c r="P2960" s="18">
        <f>IF(G2960&lt;=0,0,IF(G2960&lt;=20000,G2960,IF(G2960&lt;=40000,ROUNDUP(G2960/2,0)+10000,IF(G2960&lt;=80000,ROUNDUP(G2960/4,0)+20000,40000))))</f>
        <v/>
      </c>
      <c r="Q2960" s="18">
        <f>IF(I2960&lt;=0,IF(H2960&lt;=0,0,IF(H2960&lt;=20000,H2960,IF(H2960&lt;=40000,ROUNDUP(H2960/2,0)+10000,IF(H2960&lt;=80000,ROUNDUP(H2960/4,0)+20000,40000)))),IF(H2960&lt;=0,IF(I2960&lt;=0,0,IF(I2960&lt;=25000,I2960,IF(I2960&lt;=50000,ROUNDUP(I2960/2,0)+12500,IF(I2960&lt;=100000,ROUNDUP(I2960/4,0)+25000,50000)))),MAX(IF(I2960&lt;=0,0,IF(I2960&lt;=25000,I2960,IF(I2960&lt;=50000,ROUNDUP(I2960/2,0)+12500,IF(I2960&lt;=100000,ROUNDUP(I2960/4,0)+25000,50000)))),MIN(IF(H2960&lt;=0,0,IF(H2960&lt;=20000,H2960,IF(H2960&lt;=40000,ROUNDUP(H2960/2,0)+10000,IF(H2960&lt;=80000,ROUNDUP(H2960/4,0)+20000,40000))))+IF(I2960&lt;=0,0,IF(I2960&lt;=25000,I2960,IF(I2960&lt;=50000,ROUNDUP(I2960/2,0)+12500,IF(I2960&lt;=100000,ROUNDUP(I2960/4,0)+25000,50000)))),40000))))</f>
        <v/>
      </c>
      <c r="R2960" s="18">
        <f>MIN(120000,O2960+P2960+Q2960)</f>
        <v/>
      </c>
      <c r="S2960" s="18">
        <f>IF(F2960&lt;=0,IF(E2960&lt;=0,0,IF(E2960&lt;=12000,E2960,IF(E2960&lt;=32000,ROUNDUP(E2960/2,0)+6000,IF(E2960&lt;=56000,ROUNDUP(E2960/4,0)+14000,28000)))),IF(E2960&lt;=0,IF(F2960&lt;=0,0,IF(F2960&lt;=15000,F2960,IF(F2960&lt;=40000,ROUNDUP(F2960/2,0)+7500,IF(F2960&lt;=70000,ROUNDUP(F2960/4,0)+17500,35000)))),MAX(IF(F2960&lt;=0,0,IF(F2960&lt;=15000,F2960,IF(F2960&lt;=40000,ROUNDUP(F2960/2,0)+7500,IF(F2960&lt;=70000,ROUNDUP(F2960/4,0)+17500,35000)))),MIN(IF(E2960&lt;=0,0,IF(E2960&lt;=12000,E2960,IF(E2960&lt;=32000,ROUNDUP(E2960/2,0)+6000,IF(E2960&lt;=56000,ROUNDUP(E2960/4,0)+14000,28000))))+IF(F2960&lt;=0,0,IF(F2960&lt;=15000,F2960,IF(F2960&lt;=40000,ROUNDUP(F2960/2,0)+7500,IF(F2960&lt;=70000,ROUNDUP(F2960/4,0)+17500,35000)))),28000))))</f>
        <v/>
      </c>
      <c r="T2960" s="18">
        <f>IF(G2960&lt;=0,0,IF(G2960&lt;=12000,G2960,IF(G2960&lt;=32000,ROUNDUP(G2960/2,0)+6000,IF(G2960&lt;=56000,ROUNDUP(G2960/4,0)+14000,28000))))</f>
        <v/>
      </c>
      <c r="U2960" s="18">
        <f>IF(I2960&lt;=0,IF(H2960&lt;=0,0,IF(H2960&lt;=12000,H2960,IF(H2960&lt;=32000,ROUNDUP(H2960/2,0)+6000,IF(H2960&lt;=56000,ROUNDUP(H2960/4,0)+14000,28000)))),IF(H2960&lt;=0,IF(I2960&lt;=0,0,IF(I2960&lt;=15000,I2960,IF(I2960&lt;=40000,ROUNDUP(I2960/2,0)+7500,IF(I2960&lt;=70000,ROUNDUP(I2960/4,0)+17500,35000)))),MAX(IF(I2960&lt;=0,0,IF(I2960&lt;=15000,I2960,IF(I2960&lt;=40000,ROUNDUP(I2960/2,0)+7500,IF(I2960&lt;=70000,ROUNDUP(I2960/4,0)+17500,35000)))),MIN(IF(H2960&lt;=0,0,IF(H2960&lt;=12000,H2960,IF(H2960&lt;=32000,ROUNDUP(H2960/2,0)+6000,IF(H2960&lt;=56000,ROUNDUP(H2960/4,0)+14000,28000))))+IF(I2960&lt;=0,0,IF(I2960&lt;=15000,I2960,IF(I2960&lt;=40000,ROUNDUP(I2960/2,0)+7500,IF(I2960&lt;=70000,ROUNDUP(I2960/4,0)+17500,35000)))),28000))))</f>
        <v/>
      </c>
      <c r="V2960" s="18">
        <f>MIN(70000,S2960+T2960+U2960)</f>
        <v/>
      </c>
      <c r="W2960" s="18">
        <f>MAX(0,ROUNDDOWN(M2960-J2960-N2960-K2960-0,-3))</f>
        <v/>
      </c>
      <c r="X2960" s="18">
        <f>MAX(0,ROUNDDOWN(M2960-J2960-N2960-K2960-R2960,-3))</f>
        <v/>
      </c>
      <c r="Y2960" s="18">
        <f>IF(W2960&lt;=0,0,ROUNDDOWN((W2960*LOOKUP(W2960,{0,1950001,3300001,6950001,9000001,18000001,40000001},{0.05,0.1,0.2,0.23,0.33,0.4,0.45})-LOOKUP(W2960,{0,1950001,3300001,6950001,9000001,18000001,40000001},{0,97500,427500,636000,1536000,2796000,4796000}))*1.021,-2))</f>
        <v/>
      </c>
      <c r="Z2960" s="18">
        <f>IF(X2960&lt;=0,0,ROUNDDOWN((X2960*LOOKUP(X2960,{0,1950001,3300001,6950001,9000001,18000001,40000001},{0.05,0.1,0.2,0.23,0.33,0.4,0.45})-LOOKUP(X2960,{0,1950001,3300001,6950001,9000001,18000001,40000001},{0,97500,427500,636000,1536000,2796000,4796000}))*1.021,-2))</f>
        <v/>
      </c>
      <c r="AA2960" s="18">
        <f>MAX(0,ROUNDDOWN(M2960-J2960-430000-L2960-0,-3))</f>
        <v/>
      </c>
      <c r="AB2960" s="18">
        <f>MAX(0,ROUNDDOWN(M2960-J2960-430000-L2960-V2960,-3))</f>
        <v/>
      </c>
      <c r="AC2960" s="18">
        <f>IF(M2960&lt;=450000,0,MAX(0,ROUNDDOWN(AA2960*0.06-MIN(50000,AA2960)*0.03,-2))+MAX(0,ROUNDDOWN(AA2960*0.04-MIN(50000,AA2960)*0.02,-2)))</f>
        <v/>
      </c>
      <c r="AD2960" s="18">
        <f>IF(M2960&lt;=450000,0,MAX(0,ROUNDDOWN(AB2960*0.06-MIN(50000,AB2960)*0.03,-2))+MAX(0,ROUNDDOWN(AB2960*0.04-MIN(50000,AB2960)*0.02,-2)))</f>
        <v/>
      </c>
      <c r="AE2960" s="18">
        <f>Y2960-Z2960</f>
        <v/>
      </c>
      <c r="AF2960" s="18">
        <f>AC2960-AD2960</f>
        <v/>
      </c>
      <c r="AG2960" s="18">
        <f>AE2960+AF2960</f>
        <v/>
      </c>
      <c r="AH2960" s="20">
        <f>IF(W2960&lt;=0,0,LOOKUP(W2960,{0,1950001,3300001,6950001,9000001,18000001,40000001},{0.05,0.1,0.2,0.23,0.33,0.4,0.45}))</f>
        <v/>
      </c>
    </row>
    <row r="2961">
      <c r="A2961" t="inlineStr">
        <is>
          <t>1万円刻み 3区分8万円ずつ</t>
        </is>
      </c>
      <c r="B2961" s="18">
        <f>'4_1万円刻み'!$A$961</f>
        <v/>
      </c>
      <c r="C2961" s="19" t="n">
        <v>2026</v>
      </c>
      <c r="D2961" t="inlineStr">
        <is>
          <t>いいえ</t>
        </is>
      </c>
      <c r="E2961" s="18" t="n">
        <v>80000</v>
      </c>
      <c r="F2961" s="18" t="n">
        <v>0</v>
      </c>
      <c r="G2961" s="18" t="n">
        <v>80000</v>
      </c>
      <c r="H2961" s="18" t="n">
        <v>80000</v>
      </c>
      <c r="I2961" s="18" t="n">
        <v>0</v>
      </c>
      <c r="J2961" s="18">
        <f>ROUND(MIN(B2961/12,650000)*12*0.0915+MIN(B2961/12,1390000)*12*(0.0504+0)+B2961*0.005,0)</f>
        <v/>
      </c>
      <c r="K2961" s="18" t="n">
        <v>0</v>
      </c>
      <c r="L2961" s="18" t="n">
        <v>0</v>
      </c>
      <c r="M2961" s="18">
        <f>ROUND(IF(C2961&gt;=2026,IF(B2961&lt;741000,0,IF(B2961&lt;2191000,B2961-740000,IF(B2961&lt;2193000,1451000,IF(B2961&lt;2196000,1453000,IF(B2961&lt;2200000,1456000,IF(B2961&lt;3600000,ROUNDDOWN(B2961/4,-3)*2.8-80000,IF(B2961&lt;6600000,ROUNDDOWN(B2961/4,-3)*3.2-440000,IF(B2961&lt;8500000,ROUNDDOWN(B2961*0.9,0)-1100000,B2961-1950000)))))))),IF(B2961&lt;651000,0,IF(B2961&lt;1900000,B2961-650000,IF(B2961&lt;3600000,ROUNDDOWN(B2961/4,-3)*2.8-80000,IF(B2961&lt;6600000,ROUNDDOWN(B2961/4,-3)*3.2-440000,IF(B2961&lt;8500000,ROUNDDOWN(B2961*0.9,0)-1100000,B2961-1950000)))))),0)</f>
        <v/>
      </c>
      <c r="N2961" s="18">
        <f>IF(M2961&gt;23500000,NA(),IF(C2961&gt;=2026,IF(M2961&lt;=4890000,1040000,IF(M2961&lt;=6550000,670000,620000)),IF(M2961&lt;=1320000,950000,IF(M2961&lt;=3360000,880000,IF(M2961&lt;=4890000,680000,IF(M2961&lt;=6550000,630000,580000))))))</f>
        <v/>
      </c>
      <c r="O2961" s="18">
        <f>IF(F2961&lt;=0,IF(AND(D2961="はい",C2961&gt;=2026,C2961&lt;=2027),IF(E2961&lt;=0,0,IF(E2961&lt;=30000,E2961,IF(E2961&lt;=60000,ROUNDUP(E2961/2,0)+15000,IF(E2961&lt;=120000,ROUNDUP(E2961/4,0)+30000,60000)))),IF(E2961&lt;=0,0,IF(E2961&lt;=20000,E2961,IF(E2961&lt;=40000,ROUNDUP(E2961/2,0)+10000,IF(E2961&lt;=80000,ROUNDUP(E2961/4,0)+20000,40000))))),IF(E2961&lt;=0,IF(F2961&lt;=0,0,IF(F2961&lt;=25000,F2961,IF(F2961&lt;=50000,ROUNDUP(F2961/2,0)+12500,IF(F2961&lt;=100000,ROUNDUP(F2961/4,0)+25000,50000)))),MAX(IF(F2961&lt;=0,0,IF(F2961&lt;=25000,F2961,IF(F2961&lt;=50000,ROUNDUP(F2961/2,0)+12500,IF(F2961&lt;=100000,ROUNDUP(F2961/4,0)+25000,50000)))),MIN(IF(AND(D2961="はい",C2961&gt;=2026,C2961&lt;=2027),IF(E2961&lt;=0,0,IF(E2961&lt;=30000,E2961,IF(E2961&lt;=60000,ROUNDUP(E2961/2,0)+15000,IF(E2961&lt;=120000,ROUNDUP(E2961/4,0)+30000,60000)))),IF(E2961&lt;=0,0,IF(E2961&lt;=20000,E2961,IF(E2961&lt;=40000,ROUNDUP(E2961/2,0)+10000,IF(E2961&lt;=80000,ROUNDUP(E2961/4,0)+20000,40000)))))+IF(F2961&lt;=0,0,IF(F2961&lt;=25000,F2961,IF(F2961&lt;=50000,ROUNDUP(F2961/2,0)+12500,IF(F2961&lt;=100000,ROUNDUP(F2961/4,0)+25000,50000)))),IF(AND(D2961="はい",C2961&gt;=2026,C2961&lt;=2027),60000,40000)))))</f>
        <v/>
      </c>
      <c r="P2961" s="18">
        <f>IF(G2961&lt;=0,0,IF(G2961&lt;=20000,G2961,IF(G2961&lt;=40000,ROUNDUP(G2961/2,0)+10000,IF(G2961&lt;=80000,ROUNDUP(G2961/4,0)+20000,40000))))</f>
        <v/>
      </c>
      <c r="Q2961" s="18">
        <f>IF(I2961&lt;=0,IF(H2961&lt;=0,0,IF(H2961&lt;=20000,H2961,IF(H2961&lt;=40000,ROUNDUP(H2961/2,0)+10000,IF(H2961&lt;=80000,ROUNDUP(H2961/4,0)+20000,40000)))),IF(H2961&lt;=0,IF(I2961&lt;=0,0,IF(I2961&lt;=25000,I2961,IF(I2961&lt;=50000,ROUNDUP(I2961/2,0)+12500,IF(I2961&lt;=100000,ROUNDUP(I2961/4,0)+25000,50000)))),MAX(IF(I2961&lt;=0,0,IF(I2961&lt;=25000,I2961,IF(I2961&lt;=50000,ROUNDUP(I2961/2,0)+12500,IF(I2961&lt;=100000,ROUNDUP(I2961/4,0)+25000,50000)))),MIN(IF(H2961&lt;=0,0,IF(H2961&lt;=20000,H2961,IF(H2961&lt;=40000,ROUNDUP(H2961/2,0)+10000,IF(H2961&lt;=80000,ROUNDUP(H2961/4,0)+20000,40000))))+IF(I2961&lt;=0,0,IF(I2961&lt;=25000,I2961,IF(I2961&lt;=50000,ROUNDUP(I2961/2,0)+12500,IF(I2961&lt;=100000,ROUNDUP(I2961/4,0)+25000,50000)))),40000))))</f>
        <v/>
      </c>
      <c r="R2961" s="18">
        <f>MIN(120000,O2961+P2961+Q2961)</f>
        <v/>
      </c>
      <c r="S2961" s="18">
        <f>IF(F2961&lt;=0,IF(E2961&lt;=0,0,IF(E2961&lt;=12000,E2961,IF(E2961&lt;=32000,ROUNDUP(E2961/2,0)+6000,IF(E2961&lt;=56000,ROUNDUP(E2961/4,0)+14000,28000)))),IF(E2961&lt;=0,IF(F2961&lt;=0,0,IF(F2961&lt;=15000,F2961,IF(F2961&lt;=40000,ROUNDUP(F2961/2,0)+7500,IF(F2961&lt;=70000,ROUNDUP(F2961/4,0)+17500,35000)))),MAX(IF(F2961&lt;=0,0,IF(F2961&lt;=15000,F2961,IF(F2961&lt;=40000,ROUNDUP(F2961/2,0)+7500,IF(F2961&lt;=70000,ROUNDUP(F2961/4,0)+17500,35000)))),MIN(IF(E2961&lt;=0,0,IF(E2961&lt;=12000,E2961,IF(E2961&lt;=32000,ROUNDUP(E2961/2,0)+6000,IF(E2961&lt;=56000,ROUNDUP(E2961/4,0)+14000,28000))))+IF(F2961&lt;=0,0,IF(F2961&lt;=15000,F2961,IF(F2961&lt;=40000,ROUNDUP(F2961/2,0)+7500,IF(F2961&lt;=70000,ROUNDUP(F2961/4,0)+17500,35000)))),28000))))</f>
        <v/>
      </c>
      <c r="T2961" s="18">
        <f>IF(G2961&lt;=0,0,IF(G2961&lt;=12000,G2961,IF(G2961&lt;=32000,ROUNDUP(G2961/2,0)+6000,IF(G2961&lt;=56000,ROUNDUP(G2961/4,0)+14000,28000))))</f>
        <v/>
      </c>
      <c r="U2961" s="18">
        <f>IF(I2961&lt;=0,IF(H2961&lt;=0,0,IF(H2961&lt;=12000,H2961,IF(H2961&lt;=32000,ROUNDUP(H2961/2,0)+6000,IF(H2961&lt;=56000,ROUNDUP(H2961/4,0)+14000,28000)))),IF(H2961&lt;=0,IF(I2961&lt;=0,0,IF(I2961&lt;=15000,I2961,IF(I2961&lt;=40000,ROUNDUP(I2961/2,0)+7500,IF(I2961&lt;=70000,ROUNDUP(I2961/4,0)+17500,35000)))),MAX(IF(I2961&lt;=0,0,IF(I2961&lt;=15000,I2961,IF(I2961&lt;=40000,ROUNDUP(I2961/2,0)+7500,IF(I2961&lt;=70000,ROUNDUP(I2961/4,0)+17500,35000)))),MIN(IF(H2961&lt;=0,0,IF(H2961&lt;=12000,H2961,IF(H2961&lt;=32000,ROUNDUP(H2961/2,0)+6000,IF(H2961&lt;=56000,ROUNDUP(H2961/4,0)+14000,28000))))+IF(I2961&lt;=0,0,IF(I2961&lt;=15000,I2961,IF(I2961&lt;=40000,ROUNDUP(I2961/2,0)+7500,IF(I2961&lt;=70000,ROUNDUP(I2961/4,0)+17500,35000)))),28000))))</f>
        <v/>
      </c>
      <c r="V2961" s="18">
        <f>MIN(70000,S2961+T2961+U2961)</f>
        <v/>
      </c>
      <c r="W2961" s="18">
        <f>MAX(0,ROUNDDOWN(M2961-J2961-N2961-K2961-0,-3))</f>
        <v/>
      </c>
      <c r="X2961" s="18">
        <f>MAX(0,ROUNDDOWN(M2961-J2961-N2961-K2961-R2961,-3))</f>
        <v/>
      </c>
      <c r="Y2961" s="18">
        <f>IF(W2961&lt;=0,0,ROUNDDOWN((W2961*LOOKUP(W2961,{0,1950001,3300001,6950001,9000001,18000001,40000001},{0.05,0.1,0.2,0.23,0.33,0.4,0.45})-LOOKUP(W2961,{0,1950001,3300001,6950001,9000001,18000001,40000001},{0,97500,427500,636000,1536000,2796000,4796000}))*1.021,-2))</f>
        <v/>
      </c>
      <c r="Z2961" s="18">
        <f>IF(X2961&lt;=0,0,ROUNDDOWN((X2961*LOOKUP(X2961,{0,1950001,3300001,6950001,9000001,18000001,40000001},{0.05,0.1,0.2,0.23,0.33,0.4,0.45})-LOOKUP(X2961,{0,1950001,3300001,6950001,9000001,18000001,40000001},{0,97500,427500,636000,1536000,2796000,4796000}))*1.021,-2))</f>
        <v/>
      </c>
      <c r="AA2961" s="18">
        <f>MAX(0,ROUNDDOWN(M2961-J2961-430000-L2961-0,-3))</f>
        <v/>
      </c>
      <c r="AB2961" s="18">
        <f>MAX(0,ROUNDDOWN(M2961-J2961-430000-L2961-V2961,-3))</f>
        <v/>
      </c>
      <c r="AC2961" s="18">
        <f>IF(M2961&lt;=450000,0,MAX(0,ROUNDDOWN(AA2961*0.06-MIN(50000,AA2961)*0.03,-2))+MAX(0,ROUNDDOWN(AA2961*0.04-MIN(50000,AA2961)*0.02,-2)))</f>
        <v/>
      </c>
      <c r="AD2961" s="18">
        <f>IF(M2961&lt;=450000,0,MAX(0,ROUNDDOWN(AB2961*0.06-MIN(50000,AB2961)*0.03,-2))+MAX(0,ROUNDDOWN(AB2961*0.04-MIN(50000,AB2961)*0.02,-2)))</f>
        <v/>
      </c>
      <c r="AE2961" s="18">
        <f>Y2961-Z2961</f>
        <v/>
      </c>
      <c r="AF2961" s="18">
        <f>AC2961-AD2961</f>
        <v/>
      </c>
      <c r="AG2961" s="18">
        <f>AE2961+AF2961</f>
        <v/>
      </c>
      <c r="AH2961" s="20">
        <f>IF(W2961&lt;=0,0,LOOKUP(W2961,{0,1950001,3300001,6950001,9000001,18000001,40000001},{0.05,0.1,0.2,0.23,0.33,0.4,0.45}))</f>
        <v/>
      </c>
    </row>
    <row r="2962">
      <c r="A2962" t="inlineStr">
        <is>
          <t>1万円刻み 一般8万円</t>
        </is>
      </c>
      <c r="B2962" s="18">
        <f>'4_1万円刻み'!$A$961</f>
        <v/>
      </c>
      <c r="C2962" s="19" t="n">
        <v>2026</v>
      </c>
      <c r="D2962" t="inlineStr">
        <is>
          <t>いいえ</t>
        </is>
      </c>
      <c r="E2962" s="18" t="n">
        <v>80000</v>
      </c>
      <c r="F2962" s="18" t="n">
        <v>0</v>
      </c>
      <c r="G2962" s="18" t="n">
        <v>0</v>
      </c>
      <c r="H2962" s="18" t="n">
        <v>0</v>
      </c>
      <c r="I2962" s="18" t="n">
        <v>0</v>
      </c>
      <c r="J2962" s="18">
        <f>ROUND(MIN(B2962/12,650000)*12*0.0915+MIN(B2962/12,1390000)*12*(0.0504+0)+B2962*0.005,0)</f>
        <v/>
      </c>
      <c r="K2962" s="18" t="n">
        <v>0</v>
      </c>
      <c r="L2962" s="18" t="n">
        <v>0</v>
      </c>
      <c r="M2962" s="18">
        <f>ROUND(IF(C2962&gt;=2026,IF(B2962&lt;741000,0,IF(B2962&lt;2191000,B2962-740000,IF(B2962&lt;2193000,1451000,IF(B2962&lt;2196000,1453000,IF(B2962&lt;2200000,1456000,IF(B2962&lt;3600000,ROUNDDOWN(B2962/4,-3)*2.8-80000,IF(B2962&lt;6600000,ROUNDDOWN(B2962/4,-3)*3.2-440000,IF(B2962&lt;8500000,ROUNDDOWN(B2962*0.9,0)-1100000,B2962-1950000)))))))),IF(B2962&lt;651000,0,IF(B2962&lt;1900000,B2962-650000,IF(B2962&lt;3600000,ROUNDDOWN(B2962/4,-3)*2.8-80000,IF(B2962&lt;6600000,ROUNDDOWN(B2962/4,-3)*3.2-440000,IF(B2962&lt;8500000,ROUNDDOWN(B2962*0.9,0)-1100000,B2962-1950000)))))),0)</f>
        <v/>
      </c>
      <c r="N2962" s="18">
        <f>IF(M2962&gt;23500000,NA(),IF(C2962&gt;=2026,IF(M2962&lt;=4890000,1040000,IF(M2962&lt;=6550000,670000,620000)),IF(M2962&lt;=1320000,950000,IF(M2962&lt;=3360000,880000,IF(M2962&lt;=4890000,680000,IF(M2962&lt;=6550000,630000,580000))))))</f>
        <v/>
      </c>
      <c r="O2962" s="18">
        <f>IF(F2962&lt;=0,IF(AND(D2962="はい",C2962&gt;=2026,C2962&lt;=2027),IF(E2962&lt;=0,0,IF(E2962&lt;=30000,E2962,IF(E2962&lt;=60000,ROUNDUP(E2962/2,0)+15000,IF(E2962&lt;=120000,ROUNDUP(E2962/4,0)+30000,60000)))),IF(E2962&lt;=0,0,IF(E2962&lt;=20000,E2962,IF(E2962&lt;=40000,ROUNDUP(E2962/2,0)+10000,IF(E2962&lt;=80000,ROUNDUP(E2962/4,0)+20000,40000))))),IF(E2962&lt;=0,IF(F2962&lt;=0,0,IF(F2962&lt;=25000,F2962,IF(F2962&lt;=50000,ROUNDUP(F2962/2,0)+12500,IF(F2962&lt;=100000,ROUNDUP(F2962/4,0)+25000,50000)))),MAX(IF(F2962&lt;=0,0,IF(F2962&lt;=25000,F2962,IF(F2962&lt;=50000,ROUNDUP(F2962/2,0)+12500,IF(F2962&lt;=100000,ROUNDUP(F2962/4,0)+25000,50000)))),MIN(IF(AND(D2962="はい",C2962&gt;=2026,C2962&lt;=2027),IF(E2962&lt;=0,0,IF(E2962&lt;=30000,E2962,IF(E2962&lt;=60000,ROUNDUP(E2962/2,0)+15000,IF(E2962&lt;=120000,ROUNDUP(E2962/4,0)+30000,60000)))),IF(E2962&lt;=0,0,IF(E2962&lt;=20000,E2962,IF(E2962&lt;=40000,ROUNDUP(E2962/2,0)+10000,IF(E2962&lt;=80000,ROUNDUP(E2962/4,0)+20000,40000)))))+IF(F2962&lt;=0,0,IF(F2962&lt;=25000,F2962,IF(F2962&lt;=50000,ROUNDUP(F2962/2,0)+12500,IF(F2962&lt;=100000,ROUNDUP(F2962/4,0)+25000,50000)))),IF(AND(D2962="はい",C2962&gt;=2026,C2962&lt;=2027),60000,40000)))))</f>
        <v/>
      </c>
      <c r="P2962" s="18">
        <f>IF(G2962&lt;=0,0,IF(G2962&lt;=20000,G2962,IF(G2962&lt;=40000,ROUNDUP(G2962/2,0)+10000,IF(G2962&lt;=80000,ROUNDUP(G2962/4,0)+20000,40000))))</f>
        <v/>
      </c>
      <c r="Q2962" s="18">
        <f>IF(I2962&lt;=0,IF(H2962&lt;=0,0,IF(H2962&lt;=20000,H2962,IF(H2962&lt;=40000,ROUNDUP(H2962/2,0)+10000,IF(H2962&lt;=80000,ROUNDUP(H2962/4,0)+20000,40000)))),IF(H2962&lt;=0,IF(I2962&lt;=0,0,IF(I2962&lt;=25000,I2962,IF(I2962&lt;=50000,ROUNDUP(I2962/2,0)+12500,IF(I2962&lt;=100000,ROUNDUP(I2962/4,0)+25000,50000)))),MAX(IF(I2962&lt;=0,0,IF(I2962&lt;=25000,I2962,IF(I2962&lt;=50000,ROUNDUP(I2962/2,0)+12500,IF(I2962&lt;=100000,ROUNDUP(I2962/4,0)+25000,50000)))),MIN(IF(H2962&lt;=0,0,IF(H2962&lt;=20000,H2962,IF(H2962&lt;=40000,ROUNDUP(H2962/2,0)+10000,IF(H2962&lt;=80000,ROUNDUP(H2962/4,0)+20000,40000))))+IF(I2962&lt;=0,0,IF(I2962&lt;=25000,I2962,IF(I2962&lt;=50000,ROUNDUP(I2962/2,0)+12500,IF(I2962&lt;=100000,ROUNDUP(I2962/4,0)+25000,50000)))),40000))))</f>
        <v/>
      </c>
      <c r="R2962" s="18">
        <f>MIN(120000,O2962+P2962+Q2962)</f>
        <v/>
      </c>
      <c r="S2962" s="18">
        <f>IF(F2962&lt;=0,IF(E2962&lt;=0,0,IF(E2962&lt;=12000,E2962,IF(E2962&lt;=32000,ROUNDUP(E2962/2,0)+6000,IF(E2962&lt;=56000,ROUNDUP(E2962/4,0)+14000,28000)))),IF(E2962&lt;=0,IF(F2962&lt;=0,0,IF(F2962&lt;=15000,F2962,IF(F2962&lt;=40000,ROUNDUP(F2962/2,0)+7500,IF(F2962&lt;=70000,ROUNDUP(F2962/4,0)+17500,35000)))),MAX(IF(F2962&lt;=0,0,IF(F2962&lt;=15000,F2962,IF(F2962&lt;=40000,ROUNDUP(F2962/2,0)+7500,IF(F2962&lt;=70000,ROUNDUP(F2962/4,0)+17500,35000)))),MIN(IF(E2962&lt;=0,0,IF(E2962&lt;=12000,E2962,IF(E2962&lt;=32000,ROUNDUP(E2962/2,0)+6000,IF(E2962&lt;=56000,ROUNDUP(E2962/4,0)+14000,28000))))+IF(F2962&lt;=0,0,IF(F2962&lt;=15000,F2962,IF(F2962&lt;=40000,ROUNDUP(F2962/2,0)+7500,IF(F2962&lt;=70000,ROUNDUP(F2962/4,0)+17500,35000)))),28000))))</f>
        <v/>
      </c>
      <c r="T2962" s="18">
        <f>IF(G2962&lt;=0,0,IF(G2962&lt;=12000,G2962,IF(G2962&lt;=32000,ROUNDUP(G2962/2,0)+6000,IF(G2962&lt;=56000,ROUNDUP(G2962/4,0)+14000,28000))))</f>
        <v/>
      </c>
      <c r="U2962" s="18">
        <f>IF(I2962&lt;=0,IF(H2962&lt;=0,0,IF(H2962&lt;=12000,H2962,IF(H2962&lt;=32000,ROUNDUP(H2962/2,0)+6000,IF(H2962&lt;=56000,ROUNDUP(H2962/4,0)+14000,28000)))),IF(H2962&lt;=0,IF(I2962&lt;=0,0,IF(I2962&lt;=15000,I2962,IF(I2962&lt;=40000,ROUNDUP(I2962/2,0)+7500,IF(I2962&lt;=70000,ROUNDUP(I2962/4,0)+17500,35000)))),MAX(IF(I2962&lt;=0,0,IF(I2962&lt;=15000,I2962,IF(I2962&lt;=40000,ROUNDUP(I2962/2,0)+7500,IF(I2962&lt;=70000,ROUNDUP(I2962/4,0)+17500,35000)))),MIN(IF(H2962&lt;=0,0,IF(H2962&lt;=12000,H2962,IF(H2962&lt;=32000,ROUNDUP(H2962/2,0)+6000,IF(H2962&lt;=56000,ROUNDUP(H2962/4,0)+14000,28000))))+IF(I2962&lt;=0,0,IF(I2962&lt;=15000,I2962,IF(I2962&lt;=40000,ROUNDUP(I2962/2,0)+7500,IF(I2962&lt;=70000,ROUNDUP(I2962/4,0)+17500,35000)))),28000))))</f>
        <v/>
      </c>
      <c r="V2962" s="18">
        <f>MIN(70000,S2962+T2962+U2962)</f>
        <v/>
      </c>
      <c r="W2962" s="18">
        <f>MAX(0,ROUNDDOWN(M2962-J2962-N2962-K2962-0,-3))</f>
        <v/>
      </c>
      <c r="X2962" s="18">
        <f>MAX(0,ROUNDDOWN(M2962-J2962-N2962-K2962-R2962,-3))</f>
        <v/>
      </c>
      <c r="Y2962" s="18">
        <f>IF(W2962&lt;=0,0,ROUNDDOWN((W2962*LOOKUP(W2962,{0,1950001,3300001,6950001,9000001,18000001,40000001},{0.05,0.1,0.2,0.23,0.33,0.4,0.45})-LOOKUP(W2962,{0,1950001,3300001,6950001,9000001,18000001,40000001},{0,97500,427500,636000,1536000,2796000,4796000}))*1.021,-2))</f>
        <v/>
      </c>
      <c r="Z2962" s="18">
        <f>IF(X2962&lt;=0,0,ROUNDDOWN((X2962*LOOKUP(X2962,{0,1950001,3300001,6950001,9000001,18000001,40000001},{0.05,0.1,0.2,0.23,0.33,0.4,0.45})-LOOKUP(X2962,{0,1950001,3300001,6950001,9000001,18000001,40000001},{0,97500,427500,636000,1536000,2796000,4796000}))*1.021,-2))</f>
        <v/>
      </c>
      <c r="AA2962" s="18">
        <f>MAX(0,ROUNDDOWN(M2962-J2962-430000-L2962-0,-3))</f>
        <v/>
      </c>
      <c r="AB2962" s="18">
        <f>MAX(0,ROUNDDOWN(M2962-J2962-430000-L2962-V2962,-3))</f>
        <v/>
      </c>
      <c r="AC2962" s="18">
        <f>IF(M2962&lt;=450000,0,MAX(0,ROUNDDOWN(AA2962*0.06-MIN(50000,AA2962)*0.03,-2))+MAX(0,ROUNDDOWN(AA2962*0.04-MIN(50000,AA2962)*0.02,-2)))</f>
        <v/>
      </c>
      <c r="AD2962" s="18">
        <f>IF(M2962&lt;=450000,0,MAX(0,ROUNDDOWN(AB2962*0.06-MIN(50000,AB2962)*0.03,-2))+MAX(0,ROUNDDOWN(AB2962*0.04-MIN(50000,AB2962)*0.02,-2)))</f>
        <v/>
      </c>
      <c r="AE2962" s="18">
        <f>Y2962-Z2962</f>
        <v/>
      </c>
      <c r="AF2962" s="18">
        <f>AC2962-AD2962</f>
        <v/>
      </c>
      <c r="AG2962" s="18">
        <f>AE2962+AF2962</f>
        <v/>
      </c>
      <c r="AH2962" s="20">
        <f>IF(W2962&lt;=0,0,LOOKUP(W2962,{0,1950001,3300001,6950001,9000001,18000001,40000001},{0.05,0.1,0.2,0.23,0.33,0.4,0.45}))</f>
        <v/>
      </c>
    </row>
    <row r="2963">
      <c r="A2963" t="inlineStr">
        <is>
          <t>1万円刻み 特例あり一般12万円</t>
        </is>
      </c>
      <c r="B2963" s="18">
        <f>'4_1万円刻み'!$A$961</f>
        <v/>
      </c>
      <c r="C2963" s="19" t="n">
        <v>2026</v>
      </c>
      <c r="D2963" t="inlineStr">
        <is>
          <t>はい</t>
        </is>
      </c>
      <c r="E2963" s="18" t="n">
        <v>120000</v>
      </c>
      <c r="F2963" s="18" t="n">
        <v>0</v>
      </c>
      <c r="G2963" s="18" t="n">
        <v>0</v>
      </c>
      <c r="H2963" s="18" t="n">
        <v>0</v>
      </c>
      <c r="I2963" s="18" t="n">
        <v>0</v>
      </c>
      <c r="J2963" s="18">
        <f>ROUND(MIN(B2963/12,650000)*12*0.0915+MIN(B2963/12,1390000)*12*(0.0504+0)+B2963*0.005,0)</f>
        <v/>
      </c>
      <c r="K2963" s="18" t="n">
        <v>0</v>
      </c>
      <c r="L2963" s="18" t="n">
        <v>0</v>
      </c>
      <c r="M2963" s="18">
        <f>ROUND(IF(C2963&gt;=2026,IF(B2963&lt;741000,0,IF(B2963&lt;2191000,B2963-740000,IF(B2963&lt;2193000,1451000,IF(B2963&lt;2196000,1453000,IF(B2963&lt;2200000,1456000,IF(B2963&lt;3600000,ROUNDDOWN(B2963/4,-3)*2.8-80000,IF(B2963&lt;6600000,ROUNDDOWN(B2963/4,-3)*3.2-440000,IF(B2963&lt;8500000,ROUNDDOWN(B2963*0.9,0)-1100000,B2963-1950000)))))))),IF(B2963&lt;651000,0,IF(B2963&lt;1900000,B2963-650000,IF(B2963&lt;3600000,ROUNDDOWN(B2963/4,-3)*2.8-80000,IF(B2963&lt;6600000,ROUNDDOWN(B2963/4,-3)*3.2-440000,IF(B2963&lt;8500000,ROUNDDOWN(B2963*0.9,0)-1100000,B2963-1950000)))))),0)</f>
        <v/>
      </c>
      <c r="N2963" s="18">
        <f>IF(M2963&gt;23500000,NA(),IF(C2963&gt;=2026,IF(M2963&lt;=4890000,1040000,IF(M2963&lt;=6550000,670000,620000)),IF(M2963&lt;=1320000,950000,IF(M2963&lt;=3360000,880000,IF(M2963&lt;=4890000,680000,IF(M2963&lt;=6550000,630000,580000))))))</f>
        <v/>
      </c>
      <c r="O2963" s="18">
        <f>IF(F2963&lt;=0,IF(AND(D2963="はい",C2963&gt;=2026,C2963&lt;=2027),IF(E2963&lt;=0,0,IF(E2963&lt;=30000,E2963,IF(E2963&lt;=60000,ROUNDUP(E2963/2,0)+15000,IF(E2963&lt;=120000,ROUNDUP(E2963/4,0)+30000,60000)))),IF(E2963&lt;=0,0,IF(E2963&lt;=20000,E2963,IF(E2963&lt;=40000,ROUNDUP(E2963/2,0)+10000,IF(E2963&lt;=80000,ROUNDUP(E2963/4,0)+20000,40000))))),IF(E2963&lt;=0,IF(F2963&lt;=0,0,IF(F2963&lt;=25000,F2963,IF(F2963&lt;=50000,ROUNDUP(F2963/2,0)+12500,IF(F2963&lt;=100000,ROUNDUP(F2963/4,0)+25000,50000)))),MAX(IF(F2963&lt;=0,0,IF(F2963&lt;=25000,F2963,IF(F2963&lt;=50000,ROUNDUP(F2963/2,0)+12500,IF(F2963&lt;=100000,ROUNDUP(F2963/4,0)+25000,50000)))),MIN(IF(AND(D2963="はい",C2963&gt;=2026,C2963&lt;=2027),IF(E2963&lt;=0,0,IF(E2963&lt;=30000,E2963,IF(E2963&lt;=60000,ROUNDUP(E2963/2,0)+15000,IF(E2963&lt;=120000,ROUNDUP(E2963/4,0)+30000,60000)))),IF(E2963&lt;=0,0,IF(E2963&lt;=20000,E2963,IF(E2963&lt;=40000,ROUNDUP(E2963/2,0)+10000,IF(E2963&lt;=80000,ROUNDUP(E2963/4,0)+20000,40000)))))+IF(F2963&lt;=0,0,IF(F2963&lt;=25000,F2963,IF(F2963&lt;=50000,ROUNDUP(F2963/2,0)+12500,IF(F2963&lt;=100000,ROUNDUP(F2963/4,0)+25000,50000)))),IF(AND(D2963="はい",C2963&gt;=2026,C2963&lt;=2027),60000,40000)))))</f>
        <v/>
      </c>
      <c r="P2963" s="18">
        <f>IF(G2963&lt;=0,0,IF(G2963&lt;=20000,G2963,IF(G2963&lt;=40000,ROUNDUP(G2963/2,0)+10000,IF(G2963&lt;=80000,ROUNDUP(G2963/4,0)+20000,40000))))</f>
        <v/>
      </c>
      <c r="Q2963" s="18">
        <f>IF(I2963&lt;=0,IF(H2963&lt;=0,0,IF(H2963&lt;=20000,H2963,IF(H2963&lt;=40000,ROUNDUP(H2963/2,0)+10000,IF(H2963&lt;=80000,ROUNDUP(H2963/4,0)+20000,40000)))),IF(H2963&lt;=0,IF(I2963&lt;=0,0,IF(I2963&lt;=25000,I2963,IF(I2963&lt;=50000,ROUNDUP(I2963/2,0)+12500,IF(I2963&lt;=100000,ROUNDUP(I2963/4,0)+25000,50000)))),MAX(IF(I2963&lt;=0,0,IF(I2963&lt;=25000,I2963,IF(I2963&lt;=50000,ROUNDUP(I2963/2,0)+12500,IF(I2963&lt;=100000,ROUNDUP(I2963/4,0)+25000,50000)))),MIN(IF(H2963&lt;=0,0,IF(H2963&lt;=20000,H2963,IF(H2963&lt;=40000,ROUNDUP(H2963/2,0)+10000,IF(H2963&lt;=80000,ROUNDUP(H2963/4,0)+20000,40000))))+IF(I2963&lt;=0,0,IF(I2963&lt;=25000,I2963,IF(I2963&lt;=50000,ROUNDUP(I2963/2,0)+12500,IF(I2963&lt;=100000,ROUNDUP(I2963/4,0)+25000,50000)))),40000))))</f>
        <v/>
      </c>
      <c r="R2963" s="18">
        <f>MIN(120000,O2963+P2963+Q2963)</f>
        <v/>
      </c>
      <c r="S2963" s="18">
        <f>IF(F2963&lt;=0,IF(E2963&lt;=0,0,IF(E2963&lt;=12000,E2963,IF(E2963&lt;=32000,ROUNDUP(E2963/2,0)+6000,IF(E2963&lt;=56000,ROUNDUP(E2963/4,0)+14000,28000)))),IF(E2963&lt;=0,IF(F2963&lt;=0,0,IF(F2963&lt;=15000,F2963,IF(F2963&lt;=40000,ROUNDUP(F2963/2,0)+7500,IF(F2963&lt;=70000,ROUNDUP(F2963/4,0)+17500,35000)))),MAX(IF(F2963&lt;=0,0,IF(F2963&lt;=15000,F2963,IF(F2963&lt;=40000,ROUNDUP(F2963/2,0)+7500,IF(F2963&lt;=70000,ROUNDUP(F2963/4,0)+17500,35000)))),MIN(IF(E2963&lt;=0,0,IF(E2963&lt;=12000,E2963,IF(E2963&lt;=32000,ROUNDUP(E2963/2,0)+6000,IF(E2963&lt;=56000,ROUNDUP(E2963/4,0)+14000,28000))))+IF(F2963&lt;=0,0,IF(F2963&lt;=15000,F2963,IF(F2963&lt;=40000,ROUNDUP(F2963/2,0)+7500,IF(F2963&lt;=70000,ROUNDUP(F2963/4,0)+17500,35000)))),28000))))</f>
        <v/>
      </c>
      <c r="T2963" s="18">
        <f>IF(G2963&lt;=0,0,IF(G2963&lt;=12000,G2963,IF(G2963&lt;=32000,ROUNDUP(G2963/2,0)+6000,IF(G2963&lt;=56000,ROUNDUP(G2963/4,0)+14000,28000))))</f>
        <v/>
      </c>
      <c r="U2963" s="18">
        <f>IF(I2963&lt;=0,IF(H2963&lt;=0,0,IF(H2963&lt;=12000,H2963,IF(H2963&lt;=32000,ROUNDUP(H2963/2,0)+6000,IF(H2963&lt;=56000,ROUNDUP(H2963/4,0)+14000,28000)))),IF(H2963&lt;=0,IF(I2963&lt;=0,0,IF(I2963&lt;=15000,I2963,IF(I2963&lt;=40000,ROUNDUP(I2963/2,0)+7500,IF(I2963&lt;=70000,ROUNDUP(I2963/4,0)+17500,35000)))),MAX(IF(I2963&lt;=0,0,IF(I2963&lt;=15000,I2963,IF(I2963&lt;=40000,ROUNDUP(I2963/2,0)+7500,IF(I2963&lt;=70000,ROUNDUP(I2963/4,0)+17500,35000)))),MIN(IF(H2963&lt;=0,0,IF(H2963&lt;=12000,H2963,IF(H2963&lt;=32000,ROUNDUP(H2963/2,0)+6000,IF(H2963&lt;=56000,ROUNDUP(H2963/4,0)+14000,28000))))+IF(I2963&lt;=0,0,IF(I2963&lt;=15000,I2963,IF(I2963&lt;=40000,ROUNDUP(I2963/2,0)+7500,IF(I2963&lt;=70000,ROUNDUP(I2963/4,0)+17500,35000)))),28000))))</f>
        <v/>
      </c>
      <c r="V2963" s="18">
        <f>MIN(70000,S2963+T2963+U2963)</f>
        <v/>
      </c>
      <c r="W2963" s="18">
        <f>MAX(0,ROUNDDOWN(M2963-J2963-N2963-K2963-0,-3))</f>
        <v/>
      </c>
      <c r="X2963" s="18">
        <f>MAX(0,ROUNDDOWN(M2963-J2963-N2963-K2963-R2963,-3))</f>
        <v/>
      </c>
      <c r="Y2963" s="18">
        <f>IF(W2963&lt;=0,0,ROUNDDOWN((W2963*LOOKUP(W2963,{0,1950001,3300001,6950001,9000001,18000001,40000001},{0.05,0.1,0.2,0.23,0.33,0.4,0.45})-LOOKUP(W2963,{0,1950001,3300001,6950001,9000001,18000001,40000001},{0,97500,427500,636000,1536000,2796000,4796000}))*1.021,-2))</f>
        <v/>
      </c>
      <c r="Z2963" s="18">
        <f>IF(X2963&lt;=0,0,ROUNDDOWN((X2963*LOOKUP(X2963,{0,1950001,3300001,6950001,9000001,18000001,40000001},{0.05,0.1,0.2,0.23,0.33,0.4,0.45})-LOOKUP(X2963,{0,1950001,3300001,6950001,9000001,18000001,40000001},{0,97500,427500,636000,1536000,2796000,4796000}))*1.021,-2))</f>
        <v/>
      </c>
      <c r="AA2963" s="18">
        <f>MAX(0,ROUNDDOWN(M2963-J2963-430000-L2963-0,-3))</f>
        <v/>
      </c>
      <c r="AB2963" s="18">
        <f>MAX(0,ROUNDDOWN(M2963-J2963-430000-L2963-V2963,-3))</f>
        <v/>
      </c>
      <c r="AC2963" s="18">
        <f>IF(M2963&lt;=450000,0,MAX(0,ROUNDDOWN(AA2963*0.06-MIN(50000,AA2963)*0.03,-2))+MAX(0,ROUNDDOWN(AA2963*0.04-MIN(50000,AA2963)*0.02,-2)))</f>
        <v/>
      </c>
      <c r="AD2963" s="18">
        <f>IF(M2963&lt;=450000,0,MAX(0,ROUNDDOWN(AB2963*0.06-MIN(50000,AB2963)*0.03,-2))+MAX(0,ROUNDDOWN(AB2963*0.04-MIN(50000,AB2963)*0.02,-2)))</f>
        <v/>
      </c>
      <c r="AE2963" s="18">
        <f>Y2963-Z2963</f>
        <v/>
      </c>
      <c r="AF2963" s="18">
        <f>AC2963-AD2963</f>
        <v/>
      </c>
      <c r="AG2963" s="18">
        <f>AE2963+AF2963</f>
        <v/>
      </c>
      <c r="AH2963" s="20">
        <f>IF(W2963&lt;=0,0,LOOKUP(W2963,{0,1950001,3300001,6950001,9000001,18000001,40000001},{0.05,0.1,0.2,0.23,0.33,0.4,0.45}))</f>
        <v/>
      </c>
    </row>
    <row r="2964">
      <c r="A2964" t="inlineStr">
        <is>
          <t>1万円刻み 3区分8万円ずつ</t>
        </is>
      </c>
      <c r="B2964" s="18">
        <f>'4_1万円刻み'!$A$962</f>
        <v/>
      </c>
      <c r="C2964" s="19" t="n">
        <v>2026</v>
      </c>
      <c r="D2964" t="inlineStr">
        <is>
          <t>いいえ</t>
        </is>
      </c>
      <c r="E2964" s="18" t="n">
        <v>80000</v>
      </c>
      <c r="F2964" s="18" t="n">
        <v>0</v>
      </c>
      <c r="G2964" s="18" t="n">
        <v>80000</v>
      </c>
      <c r="H2964" s="18" t="n">
        <v>80000</v>
      </c>
      <c r="I2964" s="18" t="n">
        <v>0</v>
      </c>
      <c r="J2964" s="18">
        <f>ROUND(MIN(B2964/12,650000)*12*0.0915+MIN(B2964/12,1390000)*12*(0.0504+0)+B2964*0.005,0)</f>
        <v/>
      </c>
      <c r="K2964" s="18" t="n">
        <v>0</v>
      </c>
      <c r="L2964" s="18" t="n">
        <v>0</v>
      </c>
      <c r="M2964" s="18">
        <f>ROUND(IF(C2964&gt;=2026,IF(B2964&lt;741000,0,IF(B2964&lt;2191000,B2964-740000,IF(B2964&lt;2193000,1451000,IF(B2964&lt;2196000,1453000,IF(B2964&lt;2200000,1456000,IF(B2964&lt;3600000,ROUNDDOWN(B2964/4,-3)*2.8-80000,IF(B2964&lt;6600000,ROUNDDOWN(B2964/4,-3)*3.2-440000,IF(B2964&lt;8500000,ROUNDDOWN(B2964*0.9,0)-1100000,B2964-1950000)))))))),IF(B2964&lt;651000,0,IF(B2964&lt;1900000,B2964-650000,IF(B2964&lt;3600000,ROUNDDOWN(B2964/4,-3)*2.8-80000,IF(B2964&lt;6600000,ROUNDDOWN(B2964/4,-3)*3.2-440000,IF(B2964&lt;8500000,ROUNDDOWN(B2964*0.9,0)-1100000,B2964-1950000)))))),0)</f>
        <v/>
      </c>
      <c r="N2964" s="18">
        <f>IF(M2964&gt;23500000,NA(),IF(C2964&gt;=2026,IF(M2964&lt;=4890000,1040000,IF(M2964&lt;=6550000,670000,620000)),IF(M2964&lt;=1320000,950000,IF(M2964&lt;=3360000,880000,IF(M2964&lt;=4890000,680000,IF(M2964&lt;=6550000,630000,580000))))))</f>
        <v/>
      </c>
      <c r="O2964" s="18">
        <f>IF(F2964&lt;=0,IF(AND(D2964="はい",C2964&gt;=2026,C2964&lt;=2027),IF(E2964&lt;=0,0,IF(E2964&lt;=30000,E2964,IF(E2964&lt;=60000,ROUNDUP(E2964/2,0)+15000,IF(E2964&lt;=120000,ROUNDUP(E2964/4,0)+30000,60000)))),IF(E2964&lt;=0,0,IF(E2964&lt;=20000,E2964,IF(E2964&lt;=40000,ROUNDUP(E2964/2,0)+10000,IF(E2964&lt;=80000,ROUNDUP(E2964/4,0)+20000,40000))))),IF(E2964&lt;=0,IF(F2964&lt;=0,0,IF(F2964&lt;=25000,F2964,IF(F2964&lt;=50000,ROUNDUP(F2964/2,0)+12500,IF(F2964&lt;=100000,ROUNDUP(F2964/4,0)+25000,50000)))),MAX(IF(F2964&lt;=0,0,IF(F2964&lt;=25000,F2964,IF(F2964&lt;=50000,ROUNDUP(F2964/2,0)+12500,IF(F2964&lt;=100000,ROUNDUP(F2964/4,0)+25000,50000)))),MIN(IF(AND(D2964="はい",C2964&gt;=2026,C2964&lt;=2027),IF(E2964&lt;=0,0,IF(E2964&lt;=30000,E2964,IF(E2964&lt;=60000,ROUNDUP(E2964/2,0)+15000,IF(E2964&lt;=120000,ROUNDUP(E2964/4,0)+30000,60000)))),IF(E2964&lt;=0,0,IF(E2964&lt;=20000,E2964,IF(E2964&lt;=40000,ROUNDUP(E2964/2,0)+10000,IF(E2964&lt;=80000,ROUNDUP(E2964/4,0)+20000,40000)))))+IF(F2964&lt;=0,0,IF(F2964&lt;=25000,F2964,IF(F2964&lt;=50000,ROUNDUP(F2964/2,0)+12500,IF(F2964&lt;=100000,ROUNDUP(F2964/4,0)+25000,50000)))),IF(AND(D2964="はい",C2964&gt;=2026,C2964&lt;=2027),60000,40000)))))</f>
        <v/>
      </c>
      <c r="P2964" s="18">
        <f>IF(G2964&lt;=0,0,IF(G2964&lt;=20000,G2964,IF(G2964&lt;=40000,ROUNDUP(G2964/2,0)+10000,IF(G2964&lt;=80000,ROUNDUP(G2964/4,0)+20000,40000))))</f>
        <v/>
      </c>
      <c r="Q2964" s="18">
        <f>IF(I2964&lt;=0,IF(H2964&lt;=0,0,IF(H2964&lt;=20000,H2964,IF(H2964&lt;=40000,ROUNDUP(H2964/2,0)+10000,IF(H2964&lt;=80000,ROUNDUP(H2964/4,0)+20000,40000)))),IF(H2964&lt;=0,IF(I2964&lt;=0,0,IF(I2964&lt;=25000,I2964,IF(I2964&lt;=50000,ROUNDUP(I2964/2,0)+12500,IF(I2964&lt;=100000,ROUNDUP(I2964/4,0)+25000,50000)))),MAX(IF(I2964&lt;=0,0,IF(I2964&lt;=25000,I2964,IF(I2964&lt;=50000,ROUNDUP(I2964/2,0)+12500,IF(I2964&lt;=100000,ROUNDUP(I2964/4,0)+25000,50000)))),MIN(IF(H2964&lt;=0,0,IF(H2964&lt;=20000,H2964,IF(H2964&lt;=40000,ROUNDUP(H2964/2,0)+10000,IF(H2964&lt;=80000,ROUNDUP(H2964/4,0)+20000,40000))))+IF(I2964&lt;=0,0,IF(I2964&lt;=25000,I2964,IF(I2964&lt;=50000,ROUNDUP(I2964/2,0)+12500,IF(I2964&lt;=100000,ROUNDUP(I2964/4,0)+25000,50000)))),40000))))</f>
        <v/>
      </c>
      <c r="R2964" s="18">
        <f>MIN(120000,O2964+P2964+Q2964)</f>
        <v/>
      </c>
      <c r="S2964" s="18">
        <f>IF(F2964&lt;=0,IF(E2964&lt;=0,0,IF(E2964&lt;=12000,E2964,IF(E2964&lt;=32000,ROUNDUP(E2964/2,0)+6000,IF(E2964&lt;=56000,ROUNDUP(E2964/4,0)+14000,28000)))),IF(E2964&lt;=0,IF(F2964&lt;=0,0,IF(F2964&lt;=15000,F2964,IF(F2964&lt;=40000,ROUNDUP(F2964/2,0)+7500,IF(F2964&lt;=70000,ROUNDUP(F2964/4,0)+17500,35000)))),MAX(IF(F2964&lt;=0,0,IF(F2964&lt;=15000,F2964,IF(F2964&lt;=40000,ROUNDUP(F2964/2,0)+7500,IF(F2964&lt;=70000,ROUNDUP(F2964/4,0)+17500,35000)))),MIN(IF(E2964&lt;=0,0,IF(E2964&lt;=12000,E2964,IF(E2964&lt;=32000,ROUNDUP(E2964/2,0)+6000,IF(E2964&lt;=56000,ROUNDUP(E2964/4,0)+14000,28000))))+IF(F2964&lt;=0,0,IF(F2964&lt;=15000,F2964,IF(F2964&lt;=40000,ROUNDUP(F2964/2,0)+7500,IF(F2964&lt;=70000,ROUNDUP(F2964/4,0)+17500,35000)))),28000))))</f>
        <v/>
      </c>
      <c r="T2964" s="18">
        <f>IF(G2964&lt;=0,0,IF(G2964&lt;=12000,G2964,IF(G2964&lt;=32000,ROUNDUP(G2964/2,0)+6000,IF(G2964&lt;=56000,ROUNDUP(G2964/4,0)+14000,28000))))</f>
        <v/>
      </c>
      <c r="U2964" s="18">
        <f>IF(I2964&lt;=0,IF(H2964&lt;=0,0,IF(H2964&lt;=12000,H2964,IF(H2964&lt;=32000,ROUNDUP(H2964/2,0)+6000,IF(H2964&lt;=56000,ROUNDUP(H2964/4,0)+14000,28000)))),IF(H2964&lt;=0,IF(I2964&lt;=0,0,IF(I2964&lt;=15000,I2964,IF(I2964&lt;=40000,ROUNDUP(I2964/2,0)+7500,IF(I2964&lt;=70000,ROUNDUP(I2964/4,0)+17500,35000)))),MAX(IF(I2964&lt;=0,0,IF(I2964&lt;=15000,I2964,IF(I2964&lt;=40000,ROUNDUP(I2964/2,0)+7500,IF(I2964&lt;=70000,ROUNDUP(I2964/4,0)+17500,35000)))),MIN(IF(H2964&lt;=0,0,IF(H2964&lt;=12000,H2964,IF(H2964&lt;=32000,ROUNDUP(H2964/2,0)+6000,IF(H2964&lt;=56000,ROUNDUP(H2964/4,0)+14000,28000))))+IF(I2964&lt;=0,0,IF(I2964&lt;=15000,I2964,IF(I2964&lt;=40000,ROUNDUP(I2964/2,0)+7500,IF(I2964&lt;=70000,ROUNDUP(I2964/4,0)+17500,35000)))),28000))))</f>
        <v/>
      </c>
      <c r="V2964" s="18">
        <f>MIN(70000,S2964+T2964+U2964)</f>
        <v/>
      </c>
      <c r="W2964" s="18">
        <f>MAX(0,ROUNDDOWN(M2964-J2964-N2964-K2964-0,-3))</f>
        <v/>
      </c>
      <c r="X2964" s="18">
        <f>MAX(0,ROUNDDOWN(M2964-J2964-N2964-K2964-R2964,-3))</f>
        <v/>
      </c>
      <c r="Y2964" s="18">
        <f>IF(W2964&lt;=0,0,ROUNDDOWN((W2964*LOOKUP(W2964,{0,1950001,3300001,6950001,9000001,18000001,40000001},{0.05,0.1,0.2,0.23,0.33,0.4,0.45})-LOOKUP(W2964,{0,1950001,3300001,6950001,9000001,18000001,40000001},{0,97500,427500,636000,1536000,2796000,4796000}))*1.021,-2))</f>
        <v/>
      </c>
      <c r="Z2964" s="18">
        <f>IF(X2964&lt;=0,0,ROUNDDOWN((X2964*LOOKUP(X2964,{0,1950001,3300001,6950001,9000001,18000001,40000001},{0.05,0.1,0.2,0.23,0.33,0.4,0.45})-LOOKUP(X2964,{0,1950001,3300001,6950001,9000001,18000001,40000001},{0,97500,427500,636000,1536000,2796000,4796000}))*1.021,-2))</f>
        <v/>
      </c>
      <c r="AA2964" s="18">
        <f>MAX(0,ROUNDDOWN(M2964-J2964-430000-L2964-0,-3))</f>
        <v/>
      </c>
      <c r="AB2964" s="18">
        <f>MAX(0,ROUNDDOWN(M2964-J2964-430000-L2964-V2964,-3))</f>
        <v/>
      </c>
      <c r="AC2964" s="18">
        <f>IF(M2964&lt;=450000,0,MAX(0,ROUNDDOWN(AA2964*0.06-MIN(50000,AA2964)*0.03,-2))+MAX(0,ROUNDDOWN(AA2964*0.04-MIN(50000,AA2964)*0.02,-2)))</f>
        <v/>
      </c>
      <c r="AD2964" s="18">
        <f>IF(M2964&lt;=450000,0,MAX(0,ROUNDDOWN(AB2964*0.06-MIN(50000,AB2964)*0.03,-2))+MAX(0,ROUNDDOWN(AB2964*0.04-MIN(50000,AB2964)*0.02,-2)))</f>
        <v/>
      </c>
      <c r="AE2964" s="18">
        <f>Y2964-Z2964</f>
        <v/>
      </c>
      <c r="AF2964" s="18">
        <f>AC2964-AD2964</f>
        <v/>
      </c>
      <c r="AG2964" s="18">
        <f>AE2964+AF2964</f>
        <v/>
      </c>
      <c r="AH2964" s="20">
        <f>IF(W2964&lt;=0,0,LOOKUP(W2964,{0,1950001,3300001,6950001,9000001,18000001,40000001},{0.05,0.1,0.2,0.23,0.33,0.4,0.45}))</f>
        <v/>
      </c>
    </row>
    <row r="2965">
      <c r="A2965" t="inlineStr">
        <is>
          <t>1万円刻み 一般8万円</t>
        </is>
      </c>
      <c r="B2965" s="18">
        <f>'4_1万円刻み'!$A$962</f>
        <v/>
      </c>
      <c r="C2965" s="19" t="n">
        <v>2026</v>
      </c>
      <c r="D2965" t="inlineStr">
        <is>
          <t>いいえ</t>
        </is>
      </c>
      <c r="E2965" s="18" t="n">
        <v>80000</v>
      </c>
      <c r="F2965" s="18" t="n">
        <v>0</v>
      </c>
      <c r="G2965" s="18" t="n">
        <v>0</v>
      </c>
      <c r="H2965" s="18" t="n">
        <v>0</v>
      </c>
      <c r="I2965" s="18" t="n">
        <v>0</v>
      </c>
      <c r="J2965" s="18">
        <f>ROUND(MIN(B2965/12,650000)*12*0.0915+MIN(B2965/12,1390000)*12*(0.0504+0)+B2965*0.005,0)</f>
        <v/>
      </c>
      <c r="K2965" s="18" t="n">
        <v>0</v>
      </c>
      <c r="L2965" s="18" t="n">
        <v>0</v>
      </c>
      <c r="M2965" s="18">
        <f>ROUND(IF(C2965&gt;=2026,IF(B2965&lt;741000,0,IF(B2965&lt;2191000,B2965-740000,IF(B2965&lt;2193000,1451000,IF(B2965&lt;2196000,1453000,IF(B2965&lt;2200000,1456000,IF(B2965&lt;3600000,ROUNDDOWN(B2965/4,-3)*2.8-80000,IF(B2965&lt;6600000,ROUNDDOWN(B2965/4,-3)*3.2-440000,IF(B2965&lt;8500000,ROUNDDOWN(B2965*0.9,0)-1100000,B2965-1950000)))))))),IF(B2965&lt;651000,0,IF(B2965&lt;1900000,B2965-650000,IF(B2965&lt;3600000,ROUNDDOWN(B2965/4,-3)*2.8-80000,IF(B2965&lt;6600000,ROUNDDOWN(B2965/4,-3)*3.2-440000,IF(B2965&lt;8500000,ROUNDDOWN(B2965*0.9,0)-1100000,B2965-1950000)))))),0)</f>
        <v/>
      </c>
      <c r="N2965" s="18">
        <f>IF(M2965&gt;23500000,NA(),IF(C2965&gt;=2026,IF(M2965&lt;=4890000,1040000,IF(M2965&lt;=6550000,670000,620000)),IF(M2965&lt;=1320000,950000,IF(M2965&lt;=3360000,880000,IF(M2965&lt;=4890000,680000,IF(M2965&lt;=6550000,630000,580000))))))</f>
        <v/>
      </c>
      <c r="O2965" s="18">
        <f>IF(F2965&lt;=0,IF(AND(D2965="はい",C2965&gt;=2026,C2965&lt;=2027),IF(E2965&lt;=0,0,IF(E2965&lt;=30000,E2965,IF(E2965&lt;=60000,ROUNDUP(E2965/2,0)+15000,IF(E2965&lt;=120000,ROUNDUP(E2965/4,0)+30000,60000)))),IF(E2965&lt;=0,0,IF(E2965&lt;=20000,E2965,IF(E2965&lt;=40000,ROUNDUP(E2965/2,0)+10000,IF(E2965&lt;=80000,ROUNDUP(E2965/4,0)+20000,40000))))),IF(E2965&lt;=0,IF(F2965&lt;=0,0,IF(F2965&lt;=25000,F2965,IF(F2965&lt;=50000,ROUNDUP(F2965/2,0)+12500,IF(F2965&lt;=100000,ROUNDUP(F2965/4,0)+25000,50000)))),MAX(IF(F2965&lt;=0,0,IF(F2965&lt;=25000,F2965,IF(F2965&lt;=50000,ROUNDUP(F2965/2,0)+12500,IF(F2965&lt;=100000,ROUNDUP(F2965/4,0)+25000,50000)))),MIN(IF(AND(D2965="はい",C2965&gt;=2026,C2965&lt;=2027),IF(E2965&lt;=0,0,IF(E2965&lt;=30000,E2965,IF(E2965&lt;=60000,ROUNDUP(E2965/2,0)+15000,IF(E2965&lt;=120000,ROUNDUP(E2965/4,0)+30000,60000)))),IF(E2965&lt;=0,0,IF(E2965&lt;=20000,E2965,IF(E2965&lt;=40000,ROUNDUP(E2965/2,0)+10000,IF(E2965&lt;=80000,ROUNDUP(E2965/4,0)+20000,40000)))))+IF(F2965&lt;=0,0,IF(F2965&lt;=25000,F2965,IF(F2965&lt;=50000,ROUNDUP(F2965/2,0)+12500,IF(F2965&lt;=100000,ROUNDUP(F2965/4,0)+25000,50000)))),IF(AND(D2965="はい",C2965&gt;=2026,C2965&lt;=2027),60000,40000)))))</f>
        <v/>
      </c>
      <c r="P2965" s="18">
        <f>IF(G2965&lt;=0,0,IF(G2965&lt;=20000,G2965,IF(G2965&lt;=40000,ROUNDUP(G2965/2,0)+10000,IF(G2965&lt;=80000,ROUNDUP(G2965/4,0)+20000,40000))))</f>
        <v/>
      </c>
      <c r="Q2965" s="18">
        <f>IF(I2965&lt;=0,IF(H2965&lt;=0,0,IF(H2965&lt;=20000,H2965,IF(H2965&lt;=40000,ROUNDUP(H2965/2,0)+10000,IF(H2965&lt;=80000,ROUNDUP(H2965/4,0)+20000,40000)))),IF(H2965&lt;=0,IF(I2965&lt;=0,0,IF(I2965&lt;=25000,I2965,IF(I2965&lt;=50000,ROUNDUP(I2965/2,0)+12500,IF(I2965&lt;=100000,ROUNDUP(I2965/4,0)+25000,50000)))),MAX(IF(I2965&lt;=0,0,IF(I2965&lt;=25000,I2965,IF(I2965&lt;=50000,ROUNDUP(I2965/2,0)+12500,IF(I2965&lt;=100000,ROUNDUP(I2965/4,0)+25000,50000)))),MIN(IF(H2965&lt;=0,0,IF(H2965&lt;=20000,H2965,IF(H2965&lt;=40000,ROUNDUP(H2965/2,0)+10000,IF(H2965&lt;=80000,ROUNDUP(H2965/4,0)+20000,40000))))+IF(I2965&lt;=0,0,IF(I2965&lt;=25000,I2965,IF(I2965&lt;=50000,ROUNDUP(I2965/2,0)+12500,IF(I2965&lt;=100000,ROUNDUP(I2965/4,0)+25000,50000)))),40000))))</f>
        <v/>
      </c>
      <c r="R2965" s="18">
        <f>MIN(120000,O2965+P2965+Q2965)</f>
        <v/>
      </c>
      <c r="S2965" s="18">
        <f>IF(F2965&lt;=0,IF(E2965&lt;=0,0,IF(E2965&lt;=12000,E2965,IF(E2965&lt;=32000,ROUNDUP(E2965/2,0)+6000,IF(E2965&lt;=56000,ROUNDUP(E2965/4,0)+14000,28000)))),IF(E2965&lt;=0,IF(F2965&lt;=0,0,IF(F2965&lt;=15000,F2965,IF(F2965&lt;=40000,ROUNDUP(F2965/2,0)+7500,IF(F2965&lt;=70000,ROUNDUP(F2965/4,0)+17500,35000)))),MAX(IF(F2965&lt;=0,0,IF(F2965&lt;=15000,F2965,IF(F2965&lt;=40000,ROUNDUP(F2965/2,0)+7500,IF(F2965&lt;=70000,ROUNDUP(F2965/4,0)+17500,35000)))),MIN(IF(E2965&lt;=0,0,IF(E2965&lt;=12000,E2965,IF(E2965&lt;=32000,ROUNDUP(E2965/2,0)+6000,IF(E2965&lt;=56000,ROUNDUP(E2965/4,0)+14000,28000))))+IF(F2965&lt;=0,0,IF(F2965&lt;=15000,F2965,IF(F2965&lt;=40000,ROUNDUP(F2965/2,0)+7500,IF(F2965&lt;=70000,ROUNDUP(F2965/4,0)+17500,35000)))),28000))))</f>
        <v/>
      </c>
      <c r="T2965" s="18">
        <f>IF(G2965&lt;=0,0,IF(G2965&lt;=12000,G2965,IF(G2965&lt;=32000,ROUNDUP(G2965/2,0)+6000,IF(G2965&lt;=56000,ROUNDUP(G2965/4,0)+14000,28000))))</f>
        <v/>
      </c>
      <c r="U2965" s="18">
        <f>IF(I2965&lt;=0,IF(H2965&lt;=0,0,IF(H2965&lt;=12000,H2965,IF(H2965&lt;=32000,ROUNDUP(H2965/2,0)+6000,IF(H2965&lt;=56000,ROUNDUP(H2965/4,0)+14000,28000)))),IF(H2965&lt;=0,IF(I2965&lt;=0,0,IF(I2965&lt;=15000,I2965,IF(I2965&lt;=40000,ROUNDUP(I2965/2,0)+7500,IF(I2965&lt;=70000,ROUNDUP(I2965/4,0)+17500,35000)))),MAX(IF(I2965&lt;=0,0,IF(I2965&lt;=15000,I2965,IF(I2965&lt;=40000,ROUNDUP(I2965/2,0)+7500,IF(I2965&lt;=70000,ROUNDUP(I2965/4,0)+17500,35000)))),MIN(IF(H2965&lt;=0,0,IF(H2965&lt;=12000,H2965,IF(H2965&lt;=32000,ROUNDUP(H2965/2,0)+6000,IF(H2965&lt;=56000,ROUNDUP(H2965/4,0)+14000,28000))))+IF(I2965&lt;=0,0,IF(I2965&lt;=15000,I2965,IF(I2965&lt;=40000,ROUNDUP(I2965/2,0)+7500,IF(I2965&lt;=70000,ROUNDUP(I2965/4,0)+17500,35000)))),28000))))</f>
        <v/>
      </c>
      <c r="V2965" s="18">
        <f>MIN(70000,S2965+T2965+U2965)</f>
        <v/>
      </c>
      <c r="W2965" s="18">
        <f>MAX(0,ROUNDDOWN(M2965-J2965-N2965-K2965-0,-3))</f>
        <v/>
      </c>
      <c r="X2965" s="18">
        <f>MAX(0,ROUNDDOWN(M2965-J2965-N2965-K2965-R2965,-3))</f>
        <v/>
      </c>
      <c r="Y2965" s="18">
        <f>IF(W2965&lt;=0,0,ROUNDDOWN((W2965*LOOKUP(W2965,{0,1950001,3300001,6950001,9000001,18000001,40000001},{0.05,0.1,0.2,0.23,0.33,0.4,0.45})-LOOKUP(W2965,{0,1950001,3300001,6950001,9000001,18000001,40000001},{0,97500,427500,636000,1536000,2796000,4796000}))*1.021,-2))</f>
        <v/>
      </c>
      <c r="Z2965" s="18">
        <f>IF(X2965&lt;=0,0,ROUNDDOWN((X2965*LOOKUP(X2965,{0,1950001,3300001,6950001,9000001,18000001,40000001},{0.05,0.1,0.2,0.23,0.33,0.4,0.45})-LOOKUP(X2965,{0,1950001,3300001,6950001,9000001,18000001,40000001},{0,97500,427500,636000,1536000,2796000,4796000}))*1.021,-2))</f>
        <v/>
      </c>
      <c r="AA2965" s="18">
        <f>MAX(0,ROUNDDOWN(M2965-J2965-430000-L2965-0,-3))</f>
        <v/>
      </c>
      <c r="AB2965" s="18">
        <f>MAX(0,ROUNDDOWN(M2965-J2965-430000-L2965-V2965,-3))</f>
        <v/>
      </c>
      <c r="AC2965" s="18">
        <f>IF(M2965&lt;=450000,0,MAX(0,ROUNDDOWN(AA2965*0.06-MIN(50000,AA2965)*0.03,-2))+MAX(0,ROUNDDOWN(AA2965*0.04-MIN(50000,AA2965)*0.02,-2)))</f>
        <v/>
      </c>
      <c r="AD2965" s="18">
        <f>IF(M2965&lt;=450000,0,MAX(0,ROUNDDOWN(AB2965*0.06-MIN(50000,AB2965)*0.03,-2))+MAX(0,ROUNDDOWN(AB2965*0.04-MIN(50000,AB2965)*0.02,-2)))</f>
        <v/>
      </c>
      <c r="AE2965" s="18">
        <f>Y2965-Z2965</f>
        <v/>
      </c>
      <c r="AF2965" s="18">
        <f>AC2965-AD2965</f>
        <v/>
      </c>
      <c r="AG2965" s="18">
        <f>AE2965+AF2965</f>
        <v/>
      </c>
      <c r="AH2965" s="20">
        <f>IF(W2965&lt;=0,0,LOOKUP(W2965,{0,1950001,3300001,6950001,9000001,18000001,40000001},{0.05,0.1,0.2,0.23,0.33,0.4,0.45}))</f>
        <v/>
      </c>
    </row>
    <row r="2966">
      <c r="A2966" t="inlineStr">
        <is>
          <t>1万円刻み 特例あり一般12万円</t>
        </is>
      </c>
      <c r="B2966" s="18">
        <f>'4_1万円刻み'!$A$962</f>
        <v/>
      </c>
      <c r="C2966" s="19" t="n">
        <v>2026</v>
      </c>
      <c r="D2966" t="inlineStr">
        <is>
          <t>はい</t>
        </is>
      </c>
      <c r="E2966" s="18" t="n">
        <v>120000</v>
      </c>
      <c r="F2966" s="18" t="n">
        <v>0</v>
      </c>
      <c r="G2966" s="18" t="n">
        <v>0</v>
      </c>
      <c r="H2966" s="18" t="n">
        <v>0</v>
      </c>
      <c r="I2966" s="18" t="n">
        <v>0</v>
      </c>
      <c r="J2966" s="18">
        <f>ROUND(MIN(B2966/12,650000)*12*0.0915+MIN(B2966/12,1390000)*12*(0.0504+0)+B2966*0.005,0)</f>
        <v/>
      </c>
      <c r="K2966" s="18" t="n">
        <v>0</v>
      </c>
      <c r="L2966" s="18" t="n">
        <v>0</v>
      </c>
      <c r="M2966" s="18">
        <f>ROUND(IF(C2966&gt;=2026,IF(B2966&lt;741000,0,IF(B2966&lt;2191000,B2966-740000,IF(B2966&lt;2193000,1451000,IF(B2966&lt;2196000,1453000,IF(B2966&lt;2200000,1456000,IF(B2966&lt;3600000,ROUNDDOWN(B2966/4,-3)*2.8-80000,IF(B2966&lt;6600000,ROUNDDOWN(B2966/4,-3)*3.2-440000,IF(B2966&lt;8500000,ROUNDDOWN(B2966*0.9,0)-1100000,B2966-1950000)))))))),IF(B2966&lt;651000,0,IF(B2966&lt;1900000,B2966-650000,IF(B2966&lt;3600000,ROUNDDOWN(B2966/4,-3)*2.8-80000,IF(B2966&lt;6600000,ROUNDDOWN(B2966/4,-3)*3.2-440000,IF(B2966&lt;8500000,ROUNDDOWN(B2966*0.9,0)-1100000,B2966-1950000)))))),0)</f>
        <v/>
      </c>
      <c r="N2966" s="18">
        <f>IF(M2966&gt;23500000,NA(),IF(C2966&gt;=2026,IF(M2966&lt;=4890000,1040000,IF(M2966&lt;=6550000,670000,620000)),IF(M2966&lt;=1320000,950000,IF(M2966&lt;=3360000,880000,IF(M2966&lt;=4890000,680000,IF(M2966&lt;=6550000,630000,580000))))))</f>
        <v/>
      </c>
      <c r="O2966" s="18">
        <f>IF(F2966&lt;=0,IF(AND(D2966="はい",C2966&gt;=2026,C2966&lt;=2027),IF(E2966&lt;=0,0,IF(E2966&lt;=30000,E2966,IF(E2966&lt;=60000,ROUNDUP(E2966/2,0)+15000,IF(E2966&lt;=120000,ROUNDUP(E2966/4,0)+30000,60000)))),IF(E2966&lt;=0,0,IF(E2966&lt;=20000,E2966,IF(E2966&lt;=40000,ROUNDUP(E2966/2,0)+10000,IF(E2966&lt;=80000,ROUNDUP(E2966/4,0)+20000,40000))))),IF(E2966&lt;=0,IF(F2966&lt;=0,0,IF(F2966&lt;=25000,F2966,IF(F2966&lt;=50000,ROUNDUP(F2966/2,0)+12500,IF(F2966&lt;=100000,ROUNDUP(F2966/4,0)+25000,50000)))),MAX(IF(F2966&lt;=0,0,IF(F2966&lt;=25000,F2966,IF(F2966&lt;=50000,ROUNDUP(F2966/2,0)+12500,IF(F2966&lt;=100000,ROUNDUP(F2966/4,0)+25000,50000)))),MIN(IF(AND(D2966="はい",C2966&gt;=2026,C2966&lt;=2027),IF(E2966&lt;=0,0,IF(E2966&lt;=30000,E2966,IF(E2966&lt;=60000,ROUNDUP(E2966/2,0)+15000,IF(E2966&lt;=120000,ROUNDUP(E2966/4,0)+30000,60000)))),IF(E2966&lt;=0,0,IF(E2966&lt;=20000,E2966,IF(E2966&lt;=40000,ROUNDUP(E2966/2,0)+10000,IF(E2966&lt;=80000,ROUNDUP(E2966/4,0)+20000,40000)))))+IF(F2966&lt;=0,0,IF(F2966&lt;=25000,F2966,IF(F2966&lt;=50000,ROUNDUP(F2966/2,0)+12500,IF(F2966&lt;=100000,ROUNDUP(F2966/4,0)+25000,50000)))),IF(AND(D2966="はい",C2966&gt;=2026,C2966&lt;=2027),60000,40000)))))</f>
        <v/>
      </c>
      <c r="P2966" s="18">
        <f>IF(G2966&lt;=0,0,IF(G2966&lt;=20000,G2966,IF(G2966&lt;=40000,ROUNDUP(G2966/2,0)+10000,IF(G2966&lt;=80000,ROUNDUP(G2966/4,0)+20000,40000))))</f>
        <v/>
      </c>
      <c r="Q2966" s="18">
        <f>IF(I2966&lt;=0,IF(H2966&lt;=0,0,IF(H2966&lt;=20000,H2966,IF(H2966&lt;=40000,ROUNDUP(H2966/2,0)+10000,IF(H2966&lt;=80000,ROUNDUP(H2966/4,0)+20000,40000)))),IF(H2966&lt;=0,IF(I2966&lt;=0,0,IF(I2966&lt;=25000,I2966,IF(I2966&lt;=50000,ROUNDUP(I2966/2,0)+12500,IF(I2966&lt;=100000,ROUNDUP(I2966/4,0)+25000,50000)))),MAX(IF(I2966&lt;=0,0,IF(I2966&lt;=25000,I2966,IF(I2966&lt;=50000,ROUNDUP(I2966/2,0)+12500,IF(I2966&lt;=100000,ROUNDUP(I2966/4,0)+25000,50000)))),MIN(IF(H2966&lt;=0,0,IF(H2966&lt;=20000,H2966,IF(H2966&lt;=40000,ROUNDUP(H2966/2,0)+10000,IF(H2966&lt;=80000,ROUNDUP(H2966/4,0)+20000,40000))))+IF(I2966&lt;=0,0,IF(I2966&lt;=25000,I2966,IF(I2966&lt;=50000,ROUNDUP(I2966/2,0)+12500,IF(I2966&lt;=100000,ROUNDUP(I2966/4,0)+25000,50000)))),40000))))</f>
        <v/>
      </c>
      <c r="R2966" s="18">
        <f>MIN(120000,O2966+P2966+Q2966)</f>
        <v/>
      </c>
      <c r="S2966" s="18">
        <f>IF(F2966&lt;=0,IF(E2966&lt;=0,0,IF(E2966&lt;=12000,E2966,IF(E2966&lt;=32000,ROUNDUP(E2966/2,0)+6000,IF(E2966&lt;=56000,ROUNDUP(E2966/4,0)+14000,28000)))),IF(E2966&lt;=0,IF(F2966&lt;=0,0,IF(F2966&lt;=15000,F2966,IF(F2966&lt;=40000,ROUNDUP(F2966/2,0)+7500,IF(F2966&lt;=70000,ROUNDUP(F2966/4,0)+17500,35000)))),MAX(IF(F2966&lt;=0,0,IF(F2966&lt;=15000,F2966,IF(F2966&lt;=40000,ROUNDUP(F2966/2,0)+7500,IF(F2966&lt;=70000,ROUNDUP(F2966/4,0)+17500,35000)))),MIN(IF(E2966&lt;=0,0,IF(E2966&lt;=12000,E2966,IF(E2966&lt;=32000,ROUNDUP(E2966/2,0)+6000,IF(E2966&lt;=56000,ROUNDUP(E2966/4,0)+14000,28000))))+IF(F2966&lt;=0,0,IF(F2966&lt;=15000,F2966,IF(F2966&lt;=40000,ROUNDUP(F2966/2,0)+7500,IF(F2966&lt;=70000,ROUNDUP(F2966/4,0)+17500,35000)))),28000))))</f>
        <v/>
      </c>
      <c r="T2966" s="18">
        <f>IF(G2966&lt;=0,0,IF(G2966&lt;=12000,G2966,IF(G2966&lt;=32000,ROUNDUP(G2966/2,0)+6000,IF(G2966&lt;=56000,ROUNDUP(G2966/4,0)+14000,28000))))</f>
        <v/>
      </c>
      <c r="U2966" s="18">
        <f>IF(I2966&lt;=0,IF(H2966&lt;=0,0,IF(H2966&lt;=12000,H2966,IF(H2966&lt;=32000,ROUNDUP(H2966/2,0)+6000,IF(H2966&lt;=56000,ROUNDUP(H2966/4,0)+14000,28000)))),IF(H2966&lt;=0,IF(I2966&lt;=0,0,IF(I2966&lt;=15000,I2966,IF(I2966&lt;=40000,ROUNDUP(I2966/2,0)+7500,IF(I2966&lt;=70000,ROUNDUP(I2966/4,0)+17500,35000)))),MAX(IF(I2966&lt;=0,0,IF(I2966&lt;=15000,I2966,IF(I2966&lt;=40000,ROUNDUP(I2966/2,0)+7500,IF(I2966&lt;=70000,ROUNDUP(I2966/4,0)+17500,35000)))),MIN(IF(H2966&lt;=0,0,IF(H2966&lt;=12000,H2966,IF(H2966&lt;=32000,ROUNDUP(H2966/2,0)+6000,IF(H2966&lt;=56000,ROUNDUP(H2966/4,0)+14000,28000))))+IF(I2966&lt;=0,0,IF(I2966&lt;=15000,I2966,IF(I2966&lt;=40000,ROUNDUP(I2966/2,0)+7500,IF(I2966&lt;=70000,ROUNDUP(I2966/4,0)+17500,35000)))),28000))))</f>
        <v/>
      </c>
      <c r="V2966" s="18">
        <f>MIN(70000,S2966+T2966+U2966)</f>
        <v/>
      </c>
      <c r="W2966" s="18">
        <f>MAX(0,ROUNDDOWN(M2966-J2966-N2966-K2966-0,-3))</f>
        <v/>
      </c>
      <c r="X2966" s="18">
        <f>MAX(0,ROUNDDOWN(M2966-J2966-N2966-K2966-R2966,-3))</f>
        <v/>
      </c>
      <c r="Y2966" s="18">
        <f>IF(W2966&lt;=0,0,ROUNDDOWN((W2966*LOOKUP(W2966,{0,1950001,3300001,6950001,9000001,18000001,40000001},{0.05,0.1,0.2,0.23,0.33,0.4,0.45})-LOOKUP(W2966,{0,1950001,3300001,6950001,9000001,18000001,40000001},{0,97500,427500,636000,1536000,2796000,4796000}))*1.021,-2))</f>
        <v/>
      </c>
      <c r="Z2966" s="18">
        <f>IF(X2966&lt;=0,0,ROUNDDOWN((X2966*LOOKUP(X2966,{0,1950001,3300001,6950001,9000001,18000001,40000001},{0.05,0.1,0.2,0.23,0.33,0.4,0.45})-LOOKUP(X2966,{0,1950001,3300001,6950001,9000001,18000001,40000001},{0,97500,427500,636000,1536000,2796000,4796000}))*1.021,-2))</f>
        <v/>
      </c>
      <c r="AA2966" s="18">
        <f>MAX(0,ROUNDDOWN(M2966-J2966-430000-L2966-0,-3))</f>
        <v/>
      </c>
      <c r="AB2966" s="18">
        <f>MAX(0,ROUNDDOWN(M2966-J2966-430000-L2966-V2966,-3))</f>
        <v/>
      </c>
      <c r="AC2966" s="18">
        <f>IF(M2966&lt;=450000,0,MAX(0,ROUNDDOWN(AA2966*0.06-MIN(50000,AA2966)*0.03,-2))+MAX(0,ROUNDDOWN(AA2966*0.04-MIN(50000,AA2966)*0.02,-2)))</f>
        <v/>
      </c>
      <c r="AD2966" s="18">
        <f>IF(M2966&lt;=450000,0,MAX(0,ROUNDDOWN(AB2966*0.06-MIN(50000,AB2966)*0.03,-2))+MAX(0,ROUNDDOWN(AB2966*0.04-MIN(50000,AB2966)*0.02,-2)))</f>
        <v/>
      </c>
      <c r="AE2966" s="18">
        <f>Y2966-Z2966</f>
        <v/>
      </c>
      <c r="AF2966" s="18">
        <f>AC2966-AD2966</f>
        <v/>
      </c>
      <c r="AG2966" s="18">
        <f>AE2966+AF2966</f>
        <v/>
      </c>
      <c r="AH2966" s="20">
        <f>IF(W2966&lt;=0,0,LOOKUP(W2966,{0,1950001,3300001,6950001,9000001,18000001,40000001},{0.05,0.1,0.2,0.23,0.33,0.4,0.45}))</f>
        <v/>
      </c>
    </row>
    <row r="2967">
      <c r="A2967" t="inlineStr">
        <is>
          <t>1万円刻み 3区分8万円ずつ</t>
        </is>
      </c>
      <c r="B2967" s="18">
        <f>'4_1万円刻み'!$A$963</f>
        <v/>
      </c>
      <c r="C2967" s="19" t="n">
        <v>2026</v>
      </c>
      <c r="D2967" t="inlineStr">
        <is>
          <t>いいえ</t>
        </is>
      </c>
      <c r="E2967" s="18" t="n">
        <v>80000</v>
      </c>
      <c r="F2967" s="18" t="n">
        <v>0</v>
      </c>
      <c r="G2967" s="18" t="n">
        <v>80000</v>
      </c>
      <c r="H2967" s="18" t="n">
        <v>80000</v>
      </c>
      <c r="I2967" s="18" t="n">
        <v>0</v>
      </c>
      <c r="J2967" s="18">
        <f>ROUND(MIN(B2967/12,650000)*12*0.0915+MIN(B2967/12,1390000)*12*(0.0504+0)+B2967*0.005,0)</f>
        <v/>
      </c>
      <c r="K2967" s="18" t="n">
        <v>0</v>
      </c>
      <c r="L2967" s="18" t="n">
        <v>0</v>
      </c>
      <c r="M2967" s="18">
        <f>ROUND(IF(C2967&gt;=2026,IF(B2967&lt;741000,0,IF(B2967&lt;2191000,B2967-740000,IF(B2967&lt;2193000,1451000,IF(B2967&lt;2196000,1453000,IF(B2967&lt;2200000,1456000,IF(B2967&lt;3600000,ROUNDDOWN(B2967/4,-3)*2.8-80000,IF(B2967&lt;6600000,ROUNDDOWN(B2967/4,-3)*3.2-440000,IF(B2967&lt;8500000,ROUNDDOWN(B2967*0.9,0)-1100000,B2967-1950000)))))))),IF(B2967&lt;651000,0,IF(B2967&lt;1900000,B2967-650000,IF(B2967&lt;3600000,ROUNDDOWN(B2967/4,-3)*2.8-80000,IF(B2967&lt;6600000,ROUNDDOWN(B2967/4,-3)*3.2-440000,IF(B2967&lt;8500000,ROUNDDOWN(B2967*0.9,0)-1100000,B2967-1950000)))))),0)</f>
        <v/>
      </c>
      <c r="N2967" s="18">
        <f>IF(M2967&gt;23500000,NA(),IF(C2967&gt;=2026,IF(M2967&lt;=4890000,1040000,IF(M2967&lt;=6550000,670000,620000)),IF(M2967&lt;=1320000,950000,IF(M2967&lt;=3360000,880000,IF(M2967&lt;=4890000,680000,IF(M2967&lt;=6550000,630000,580000))))))</f>
        <v/>
      </c>
      <c r="O2967" s="18">
        <f>IF(F2967&lt;=0,IF(AND(D2967="はい",C2967&gt;=2026,C2967&lt;=2027),IF(E2967&lt;=0,0,IF(E2967&lt;=30000,E2967,IF(E2967&lt;=60000,ROUNDUP(E2967/2,0)+15000,IF(E2967&lt;=120000,ROUNDUP(E2967/4,0)+30000,60000)))),IF(E2967&lt;=0,0,IF(E2967&lt;=20000,E2967,IF(E2967&lt;=40000,ROUNDUP(E2967/2,0)+10000,IF(E2967&lt;=80000,ROUNDUP(E2967/4,0)+20000,40000))))),IF(E2967&lt;=0,IF(F2967&lt;=0,0,IF(F2967&lt;=25000,F2967,IF(F2967&lt;=50000,ROUNDUP(F2967/2,0)+12500,IF(F2967&lt;=100000,ROUNDUP(F2967/4,0)+25000,50000)))),MAX(IF(F2967&lt;=0,0,IF(F2967&lt;=25000,F2967,IF(F2967&lt;=50000,ROUNDUP(F2967/2,0)+12500,IF(F2967&lt;=100000,ROUNDUP(F2967/4,0)+25000,50000)))),MIN(IF(AND(D2967="はい",C2967&gt;=2026,C2967&lt;=2027),IF(E2967&lt;=0,0,IF(E2967&lt;=30000,E2967,IF(E2967&lt;=60000,ROUNDUP(E2967/2,0)+15000,IF(E2967&lt;=120000,ROUNDUP(E2967/4,0)+30000,60000)))),IF(E2967&lt;=0,0,IF(E2967&lt;=20000,E2967,IF(E2967&lt;=40000,ROUNDUP(E2967/2,0)+10000,IF(E2967&lt;=80000,ROUNDUP(E2967/4,0)+20000,40000)))))+IF(F2967&lt;=0,0,IF(F2967&lt;=25000,F2967,IF(F2967&lt;=50000,ROUNDUP(F2967/2,0)+12500,IF(F2967&lt;=100000,ROUNDUP(F2967/4,0)+25000,50000)))),IF(AND(D2967="はい",C2967&gt;=2026,C2967&lt;=2027),60000,40000)))))</f>
        <v/>
      </c>
      <c r="P2967" s="18">
        <f>IF(G2967&lt;=0,0,IF(G2967&lt;=20000,G2967,IF(G2967&lt;=40000,ROUNDUP(G2967/2,0)+10000,IF(G2967&lt;=80000,ROUNDUP(G2967/4,0)+20000,40000))))</f>
        <v/>
      </c>
      <c r="Q2967" s="18">
        <f>IF(I2967&lt;=0,IF(H2967&lt;=0,0,IF(H2967&lt;=20000,H2967,IF(H2967&lt;=40000,ROUNDUP(H2967/2,0)+10000,IF(H2967&lt;=80000,ROUNDUP(H2967/4,0)+20000,40000)))),IF(H2967&lt;=0,IF(I2967&lt;=0,0,IF(I2967&lt;=25000,I2967,IF(I2967&lt;=50000,ROUNDUP(I2967/2,0)+12500,IF(I2967&lt;=100000,ROUNDUP(I2967/4,0)+25000,50000)))),MAX(IF(I2967&lt;=0,0,IF(I2967&lt;=25000,I2967,IF(I2967&lt;=50000,ROUNDUP(I2967/2,0)+12500,IF(I2967&lt;=100000,ROUNDUP(I2967/4,0)+25000,50000)))),MIN(IF(H2967&lt;=0,0,IF(H2967&lt;=20000,H2967,IF(H2967&lt;=40000,ROUNDUP(H2967/2,0)+10000,IF(H2967&lt;=80000,ROUNDUP(H2967/4,0)+20000,40000))))+IF(I2967&lt;=0,0,IF(I2967&lt;=25000,I2967,IF(I2967&lt;=50000,ROUNDUP(I2967/2,0)+12500,IF(I2967&lt;=100000,ROUNDUP(I2967/4,0)+25000,50000)))),40000))))</f>
        <v/>
      </c>
      <c r="R2967" s="18">
        <f>MIN(120000,O2967+P2967+Q2967)</f>
        <v/>
      </c>
      <c r="S2967" s="18">
        <f>IF(F2967&lt;=0,IF(E2967&lt;=0,0,IF(E2967&lt;=12000,E2967,IF(E2967&lt;=32000,ROUNDUP(E2967/2,0)+6000,IF(E2967&lt;=56000,ROUNDUP(E2967/4,0)+14000,28000)))),IF(E2967&lt;=0,IF(F2967&lt;=0,0,IF(F2967&lt;=15000,F2967,IF(F2967&lt;=40000,ROUNDUP(F2967/2,0)+7500,IF(F2967&lt;=70000,ROUNDUP(F2967/4,0)+17500,35000)))),MAX(IF(F2967&lt;=0,0,IF(F2967&lt;=15000,F2967,IF(F2967&lt;=40000,ROUNDUP(F2967/2,0)+7500,IF(F2967&lt;=70000,ROUNDUP(F2967/4,0)+17500,35000)))),MIN(IF(E2967&lt;=0,0,IF(E2967&lt;=12000,E2967,IF(E2967&lt;=32000,ROUNDUP(E2967/2,0)+6000,IF(E2967&lt;=56000,ROUNDUP(E2967/4,0)+14000,28000))))+IF(F2967&lt;=0,0,IF(F2967&lt;=15000,F2967,IF(F2967&lt;=40000,ROUNDUP(F2967/2,0)+7500,IF(F2967&lt;=70000,ROUNDUP(F2967/4,0)+17500,35000)))),28000))))</f>
        <v/>
      </c>
      <c r="T2967" s="18">
        <f>IF(G2967&lt;=0,0,IF(G2967&lt;=12000,G2967,IF(G2967&lt;=32000,ROUNDUP(G2967/2,0)+6000,IF(G2967&lt;=56000,ROUNDUP(G2967/4,0)+14000,28000))))</f>
        <v/>
      </c>
      <c r="U2967" s="18">
        <f>IF(I2967&lt;=0,IF(H2967&lt;=0,0,IF(H2967&lt;=12000,H2967,IF(H2967&lt;=32000,ROUNDUP(H2967/2,0)+6000,IF(H2967&lt;=56000,ROUNDUP(H2967/4,0)+14000,28000)))),IF(H2967&lt;=0,IF(I2967&lt;=0,0,IF(I2967&lt;=15000,I2967,IF(I2967&lt;=40000,ROUNDUP(I2967/2,0)+7500,IF(I2967&lt;=70000,ROUNDUP(I2967/4,0)+17500,35000)))),MAX(IF(I2967&lt;=0,0,IF(I2967&lt;=15000,I2967,IF(I2967&lt;=40000,ROUNDUP(I2967/2,0)+7500,IF(I2967&lt;=70000,ROUNDUP(I2967/4,0)+17500,35000)))),MIN(IF(H2967&lt;=0,0,IF(H2967&lt;=12000,H2967,IF(H2967&lt;=32000,ROUNDUP(H2967/2,0)+6000,IF(H2967&lt;=56000,ROUNDUP(H2967/4,0)+14000,28000))))+IF(I2967&lt;=0,0,IF(I2967&lt;=15000,I2967,IF(I2967&lt;=40000,ROUNDUP(I2967/2,0)+7500,IF(I2967&lt;=70000,ROUNDUP(I2967/4,0)+17500,35000)))),28000))))</f>
        <v/>
      </c>
      <c r="V2967" s="18">
        <f>MIN(70000,S2967+T2967+U2967)</f>
        <v/>
      </c>
      <c r="W2967" s="18">
        <f>MAX(0,ROUNDDOWN(M2967-J2967-N2967-K2967-0,-3))</f>
        <v/>
      </c>
      <c r="X2967" s="18">
        <f>MAX(0,ROUNDDOWN(M2967-J2967-N2967-K2967-R2967,-3))</f>
        <v/>
      </c>
      <c r="Y2967" s="18">
        <f>IF(W2967&lt;=0,0,ROUNDDOWN((W2967*LOOKUP(W2967,{0,1950001,3300001,6950001,9000001,18000001,40000001},{0.05,0.1,0.2,0.23,0.33,0.4,0.45})-LOOKUP(W2967,{0,1950001,3300001,6950001,9000001,18000001,40000001},{0,97500,427500,636000,1536000,2796000,4796000}))*1.021,-2))</f>
        <v/>
      </c>
      <c r="Z2967" s="18">
        <f>IF(X2967&lt;=0,0,ROUNDDOWN((X2967*LOOKUP(X2967,{0,1950001,3300001,6950001,9000001,18000001,40000001},{0.05,0.1,0.2,0.23,0.33,0.4,0.45})-LOOKUP(X2967,{0,1950001,3300001,6950001,9000001,18000001,40000001},{0,97500,427500,636000,1536000,2796000,4796000}))*1.021,-2))</f>
        <v/>
      </c>
      <c r="AA2967" s="18">
        <f>MAX(0,ROUNDDOWN(M2967-J2967-430000-L2967-0,-3))</f>
        <v/>
      </c>
      <c r="AB2967" s="18">
        <f>MAX(0,ROUNDDOWN(M2967-J2967-430000-L2967-V2967,-3))</f>
        <v/>
      </c>
      <c r="AC2967" s="18">
        <f>IF(M2967&lt;=450000,0,MAX(0,ROUNDDOWN(AA2967*0.06-MIN(50000,AA2967)*0.03,-2))+MAX(0,ROUNDDOWN(AA2967*0.04-MIN(50000,AA2967)*0.02,-2)))</f>
        <v/>
      </c>
      <c r="AD2967" s="18">
        <f>IF(M2967&lt;=450000,0,MAX(0,ROUNDDOWN(AB2967*0.06-MIN(50000,AB2967)*0.03,-2))+MAX(0,ROUNDDOWN(AB2967*0.04-MIN(50000,AB2967)*0.02,-2)))</f>
        <v/>
      </c>
      <c r="AE2967" s="18">
        <f>Y2967-Z2967</f>
        <v/>
      </c>
      <c r="AF2967" s="18">
        <f>AC2967-AD2967</f>
        <v/>
      </c>
      <c r="AG2967" s="18">
        <f>AE2967+AF2967</f>
        <v/>
      </c>
      <c r="AH2967" s="20">
        <f>IF(W2967&lt;=0,0,LOOKUP(W2967,{0,1950001,3300001,6950001,9000001,18000001,40000001},{0.05,0.1,0.2,0.23,0.33,0.4,0.45}))</f>
        <v/>
      </c>
    </row>
    <row r="2968">
      <c r="A2968" t="inlineStr">
        <is>
          <t>1万円刻み 一般8万円</t>
        </is>
      </c>
      <c r="B2968" s="18">
        <f>'4_1万円刻み'!$A$963</f>
        <v/>
      </c>
      <c r="C2968" s="19" t="n">
        <v>2026</v>
      </c>
      <c r="D2968" t="inlineStr">
        <is>
          <t>いいえ</t>
        </is>
      </c>
      <c r="E2968" s="18" t="n">
        <v>80000</v>
      </c>
      <c r="F2968" s="18" t="n">
        <v>0</v>
      </c>
      <c r="G2968" s="18" t="n">
        <v>0</v>
      </c>
      <c r="H2968" s="18" t="n">
        <v>0</v>
      </c>
      <c r="I2968" s="18" t="n">
        <v>0</v>
      </c>
      <c r="J2968" s="18">
        <f>ROUND(MIN(B2968/12,650000)*12*0.0915+MIN(B2968/12,1390000)*12*(0.0504+0)+B2968*0.005,0)</f>
        <v/>
      </c>
      <c r="K2968" s="18" t="n">
        <v>0</v>
      </c>
      <c r="L2968" s="18" t="n">
        <v>0</v>
      </c>
      <c r="M2968" s="18">
        <f>ROUND(IF(C2968&gt;=2026,IF(B2968&lt;741000,0,IF(B2968&lt;2191000,B2968-740000,IF(B2968&lt;2193000,1451000,IF(B2968&lt;2196000,1453000,IF(B2968&lt;2200000,1456000,IF(B2968&lt;3600000,ROUNDDOWN(B2968/4,-3)*2.8-80000,IF(B2968&lt;6600000,ROUNDDOWN(B2968/4,-3)*3.2-440000,IF(B2968&lt;8500000,ROUNDDOWN(B2968*0.9,0)-1100000,B2968-1950000)))))))),IF(B2968&lt;651000,0,IF(B2968&lt;1900000,B2968-650000,IF(B2968&lt;3600000,ROUNDDOWN(B2968/4,-3)*2.8-80000,IF(B2968&lt;6600000,ROUNDDOWN(B2968/4,-3)*3.2-440000,IF(B2968&lt;8500000,ROUNDDOWN(B2968*0.9,0)-1100000,B2968-1950000)))))),0)</f>
        <v/>
      </c>
      <c r="N2968" s="18">
        <f>IF(M2968&gt;23500000,NA(),IF(C2968&gt;=2026,IF(M2968&lt;=4890000,1040000,IF(M2968&lt;=6550000,670000,620000)),IF(M2968&lt;=1320000,950000,IF(M2968&lt;=3360000,880000,IF(M2968&lt;=4890000,680000,IF(M2968&lt;=6550000,630000,580000))))))</f>
        <v/>
      </c>
      <c r="O2968" s="18">
        <f>IF(F2968&lt;=0,IF(AND(D2968="はい",C2968&gt;=2026,C2968&lt;=2027),IF(E2968&lt;=0,0,IF(E2968&lt;=30000,E2968,IF(E2968&lt;=60000,ROUNDUP(E2968/2,0)+15000,IF(E2968&lt;=120000,ROUNDUP(E2968/4,0)+30000,60000)))),IF(E2968&lt;=0,0,IF(E2968&lt;=20000,E2968,IF(E2968&lt;=40000,ROUNDUP(E2968/2,0)+10000,IF(E2968&lt;=80000,ROUNDUP(E2968/4,0)+20000,40000))))),IF(E2968&lt;=0,IF(F2968&lt;=0,0,IF(F2968&lt;=25000,F2968,IF(F2968&lt;=50000,ROUNDUP(F2968/2,0)+12500,IF(F2968&lt;=100000,ROUNDUP(F2968/4,0)+25000,50000)))),MAX(IF(F2968&lt;=0,0,IF(F2968&lt;=25000,F2968,IF(F2968&lt;=50000,ROUNDUP(F2968/2,0)+12500,IF(F2968&lt;=100000,ROUNDUP(F2968/4,0)+25000,50000)))),MIN(IF(AND(D2968="はい",C2968&gt;=2026,C2968&lt;=2027),IF(E2968&lt;=0,0,IF(E2968&lt;=30000,E2968,IF(E2968&lt;=60000,ROUNDUP(E2968/2,0)+15000,IF(E2968&lt;=120000,ROUNDUP(E2968/4,0)+30000,60000)))),IF(E2968&lt;=0,0,IF(E2968&lt;=20000,E2968,IF(E2968&lt;=40000,ROUNDUP(E2968/2,0)+10000,IF(E2968&lt;=80000,ROUNDUP(E2968/4,0)+20000,40000)))))+IF(F2968&lt;=0,0,IF(F2968&lt;=25000,F2968,IF(F2968&lt;=50000,ROUNDUP(F2968/2,0)+12500,IF(F2968&lt;=100000,ROUNDUP(F2968/4,0)+25000,50000)))),IF(AND(D2968="はい",C2968&gt;=2026,C2968&lt;=2027),60000,40000)))))</f>
        <v/>
      </c>
      <c r="P2968" s="18">
        <f>IF(G2968&lt;=0,0,IF(G2968&lt;=20000,G2968,IF(G2968&lt;=40000,ROUNDUP(G2968/2,0)+10000,IF(G2968&lt;=80000,ROUNDUP(G2968/4,0)+20000,40000))))</f>
        <v/>
      </c>
      <c r="Q2968" s="18">
        <f>IF(I2968&lt;=0,IF(H2968&lt;=0,0,IF(H2968&lt;=20000,H2968,IF(H2968&lt;=40000,ROUNDUP(H2968/2,0)+10000,IF(H2968&lt;=80000,ROUNDUP(H2968/4,0)+20000,40000)))),IF(H2968&lt;=0,IF(I2968&lt;=0,0,IF(I2968&lt;=25000,I2968,IF(I2968&lt;=50000,ROUNDUP(I2968/2,0)+12500,IF(I2968&lt;=100000,ROUNDUP(I2968/4,0)+25000,50000)))),MAX(IF(I2968&lt;=0,0,IF(I2968&lt;=25000,I2968,IF(I2968&lt;=50000,ROUNDUP(I2968/2,0)+12500,IF(I2968&lt;=100000,ROUNDUP(I2968/4,0)+25000,50000)))),MIN(IF(H2968&lt;=0,0,IF(H2968&lt;=20000,H2968,IF(H2968&lt;=40000,ROUNDUP(H2968/2,0)+10000,IF(H2968&lt;=80000,ROUNDUP(H2968/4,0)+20000,40000))))+IF(I2968&lt;=0,0,IF(I2968&lt;=25000,I2968,IF(I2968&lt;=50000,ROUNDUP(I2968/2,0)+12500,IF(I2968&lt;=100000,ROUNDUP(I2968/4,0)+25000,50000)))),40000))))</f>
        <v/>
      </c>
      <c r="R2968" s="18">
        <f>MIN(120000,O2968+P2968+Q2968)</f>
        <v/>
      </c>
      <c r="S2968" s="18">
        <f>IF(F2968&lt;=0,IF(E2968&lt;=0,0,IF(E2968&lt;=12000,E2968,IF(E2968&lt;=32000,ROUNDUP(E2968/2,0)+6000,IF(E2968&lt;=56000,ROUNDUP(E2968/4,0)+14000,28000)))),IF(E2968&lt;=0,IF(F2968&lt;=0,0,IF(F2968&lt;=15000,F2968,IF(F2968&lt;=40000,ROUNDUP(F2968/2,0)+7500,IF(F2968&lt;=70000,ROUNDUP(F2968/4,0)+17500,35000)))),MAX(IF(F2968&lt;=0,0,IF(F2968&lt;=15000,F2968,IF(F2968&lt;=40000,ROUNDUP(F2968/2,0)+7500,IF(F2968&lt;=70000,ROUNDUP(F2968/4,0)+17500,35000)))),MIN(IF(E2968&lt;=0,0,IF(E2968&lt;=12000,E2968,IF(E2968&lt;=32000,ROUNDUP(E2968/2,0)+6000,IF(E2968&lt;=56000,ROUNDUP(E2968/4,0)+14000,28000))))+IF(F2968&lt;=0,0,IF(F2968&lt;=15000,F2968,IF(F2968&lt;=40000,ROUNDUP(F2968/2,0)+7500,IF(F2968&lt;=70000,ROUNDUP(F2968/4,0)+17500,35000)))),28000))))</f>
        <v/>
      </c>
      <c r="T2968" s="18">
        <f>IF(G2968&lt;=0,0,IF(G2968&lt;=12000,G2968,IF(G2968&lt;=32000,ROUNDUP(G2968/2,0)+6000,IF(G2968&lt;=56000,ROUNDUP(G2968/4,0)+14000,28000))))</f>
        <v/>
      </c>
      <c r="U2968" s="18">
        <f>IF(I2968&lt;=0,IF(H2968&lt;=0,0,IF(H2968&lt;=12000,H2968,IF(H2968&lt;=32000,ROUNDUP(H2968/2,0)+6000,IF(H2968&lt;=56000,ROUNDUP(H2968/4,0)+14000,28000)))),IF(H2968&lt;=0,IF(I2968&lt;=0,0,IF(I2968&lt;=15000,I2968,IF(I2968&lt;=40000,ROUNDUP(I2968/2,0)+7500,IF(I2968&lt;=70000,ROUNDUP(I2968/4,0)+17500,35000)))),MAX(IF(I2968&lt;=0,0,IF(I2968&lt;=15000,I2968,IF(I2968&lt;=40000,ROUNDUP(I2968/2,0)+7500,IF(I2968&lt;=70000,ROUNDUP(I2968/4,0)+17500,35000)))),MIN(IF(H2968&lt;=0,0,IF(H2968&lt;=12000,H2968,IF(H2968&lt;=32000,ROUNDUP(H2968/2,0)+6000,IF(H2968&lt;=56000,ROUNDUP(H2968/4,0)+14000,28000))))+IF(I2968&lt;=0,0,IF(I2968&lt;=15000,I2968,IF(I2968&lt;=40000,ROUNDUP(I2968/2,0)+7500,IF(I2968&lt;=70000,ROUNDUP(I2968/4,0)+17500,35000)))),28000))))</f>
        <v/>
      </c>
      <c r="V2968" s="18">
        <f>MIN(70000,S2968+T2968+U2968)</f>
        <v/>
      </c>
      <c r="W2968" s="18">
        <f>MAX(0,ROUNDDOWN(M2968-J2968-N2968-K2968-0,-3))</f>
        <v/>
      </c>
      <c r="X2968" s="18">
        <f>MAX(0,ROUNDDOWN(M2968-J2968-N2968-K2968-R2968,-3))</f>
        <v/>
      </c>
      <c r="Y2968" s="18">
        <f>IF(W2968&lt;=0,0,ROUNDDOWN((W2968*LOOKUP(W2968,{0,1950001,3300001,6950001,9000001,18000001,40000001},{0.05,0.1,0.2,0.23,0.33,0.4,0.45})-LOOKUP(W2968,{0,1950001,3300001,6950001,9000001,18000001,40000001},{0,97500,427500,636000,1536000,2796000,4796000}))*1.021,-2))</f>
        <v/>
      </c>
      <c r="Z2968" s="18">
        <f>IF(X2968&lt;=0,0,ROUNDDOWN((X2968*LOOKUP(X2968,{0,1950001,3300001,6950001,9000001,18000001,40000001},{0.05,0.1,0.2,0.23,0.33,0.4,0.45})-LOOKUP(X2968,{0,1950001,3300001,6950001,9000001,18000001,40000001},{0,97500,427500,636000,1536000,2796000,4796000}))*1.021,-2))</f>
        <v/>
      </c>
      <c r="AA2968" s="18">
        <f>MAX(0,ROUNDDOWN(M2968-J2968-430000-L2968-0,-3))</f>
        <v/>
      </c>
      <c r="AB2968" s="18">
        <f>MAX(0,ROUNDDOWN(M2968-J2968-430000-L2968-V2968,-3))</f>
        <v/>
      </c>
      <c r="AC2968" s="18">
        <f>IF(M2968&lt;=450000,0,MAX(0,ROUNDDOWN(AA2968*0.06-MIN(50000,AA2968)*0.03,-2))+MAX(0,ROUNDDOWN(AA2968*0.04-MIN(50000,AA2968)*0.02,-2)))</f>
        <v/>
      </c>
      <c r="AD2968" s="18">
        <f>IF(M2968&lt;=450000,0,MAX(0,ROUNDDOWN(AB2968*0.06-MIN(50000,AB2968)*0.03,-2))+MAX(0,ROUNDDOWN(AB2968*0.04-MIN(50000,AB2968)*0.02,-2)))</f>
        <v/>
      </c>
      <c r="AE2968" s="18">
        <f>Y2968-Z2968</f>
        <v/>
      </c>
      <c r="AF2968" s="18">
        <f>AC2968-AD2968</f>
        <v/>
      </c>
      <c r="AG2968" s="18">
        <f>AE2968+AF2968</f>
        <v/>
      </c>
      <c r="AH2968" s="20">
        <f>IF(W2968&lt;=0,0,LOOKUP(W2968,{0,1950001,3300001,6950001,9000001,18000001,40000001},{0.05,0.1,0.2,0.23,0.33,0.4,0.45}))</f>
        <v/>
      </c>
    </row>
    <row r="2969">
      <c r="A2969" t="inlineStr">
        <is>
          <t>1万円刻み 特例あり一般12万円</t>
        </is>
      </c>
      <c r="B2969" s="18">
        <f>'4_1万円刻み'!$A$963</f>
        <v/>
      </c>
      <c r="C2969" s="19" t="n">
        <v>2026</v>
      </c>
      <c r="D2969" t="inlineStr">
        <is>
          <t>はい</t>
        </is>
      </c>
      <c r="E2969" s="18" t="n">
        <v>120000</v>
      </c>
      <c r="F2969" s="18" t="n">
        <v>0</v>
      </c>
      <c r="G2969" s="18" t="n">
        <v>0</v>
      </c>
      <c r="H2969" s="18" t="n">
        <v>0</v>
      </c>
      <c r="I2969" s="18" t="n">
        <v>0</v>
      </c>
      <c r="J2969" s="18">
        <f>ROUND(MIN(B2969/12,650000)*12*0.0915+MIN(B2969/12,1390000)*12*(0.0504+0)+B2969*0.005,0)</f>
        <v/>
      </c>
      <c r="K2969" s="18" t="n">
        <v>0</v>
      </c>
      <c r="L2969" s="18" t="n">
        <v>0</v>
      </c>
      <c r="M2969" s="18">
        <f>ROUND(IF(C2969&gt;=2026,IF(B2969&lt;741000,0,IF(B2969&lt;2191000,B2969-740000,IF(B2969&lt;2193000,1451000,IF(B2969&lt;2196000,1453000,IF(B2969&lt;2200000,1456000,IF(B2969&lt;3600000,ROUNDDOWN(B2969/4,-3)*2.8-80000,IF(B2969&lt;6600000,ROUNDDOWN(B2969/4,-3)*3.2-440000,IF(B2969&lt;8500000,ROUNDDOWN(B2969*0.9,0)-1100000,B2969-1950000)))))))),IF(B2969&lt;651000,0,IF(B2969&lt;1900000,B2969-650000,IF(B2969&lt;3600000,ROUNDDOWN(B2969/4,-3)*2.8-80000,IF(B2969&lt;6600000,ROUNDDOWN(B2969/4,-3)*3.2-440000,IF(B2969&lt;8500000,ROUNDDOWN(B2969*0.9,0)-1100000,B2969-1950000)))))),0)</f>
        <v/>
      </c>
      <c r="N2969" s="18">
        <f>IF(M2969&gt;23500000,NA(),IF(C2969&gt;=2026,IF(M2969&lt;=4890000,1040000,IF(M2969&lt;=6550000,670000,620000)),IF(M2969&lt;=1320000,950000,IF(M2969&lt;=3360000,880000,IF(M2969&lt;=4890000,680000,IF(M2969&lt;=6550000,630000,580000))))))</f>
        <v/>
      </c>
      <c r="O2969" s="18">
        <f>IF(F2969&lt;=0,IF(AND(D2969="はい",C2969&gt;=2026,C2969&lt;=2027),IF(E2969&lt;=0,0,IF(E2969&lt;=30000,E2969,IF(E2969&lt;=60000,ROUNDUP(E2969/2,0)+15000,IF(E2969&lt;=120000,ROUNDUP(E2969/4,0)+30000,60000)))),IF(E2969&lt;=0,0,IF(E2969&lt;=20000,E2969,IF(E2969&lt;=40000,ROUNDUP(E2969/2,0)+10000,IF(E2969&lt;=80000,ROUNDUP(E2969/4,0)+20000,40000))))),IF(E2969&lt;=0,IF(F2969&lt;=0,0,IF(F2969&lt;=25000,F2969,IF(F2969&lt;=50000,ROUNDUP(F2969/2,0)+12500,IF(F2969&lt;=100000,ROUNDUP(F2969/4,0)+25000,50000)))),MAX(IF(F2969&lt;=0,0,IF(F2969&lt;=25000,F2969,IF(F2969&lt;=50000,ROUNDUP(F2969/2,0)+12500,IF(F2969&lt;=100000,ROUNDUP(F2969/4,0)+25000,50000)))),MIN(IF(AND(D2969="はい",C2969&gt;=2026,C2969&lt;=2027),IF(E2969&lt;=0,0,IF(E2969&lt;=30000,E2969,IF(E2969&lt;=60000,ROUNDUP(E2969/2,0)+15000,IF(E2969&lt;=120000,ROUNDUP(E2969/4,0)+30000,60000)))),IF(E2969&lt;=0,0,IF(E2969&lt;=20000,E2969,IF(E2969&lt;=40000,ROUNDUP(E2969/2,0)+10000,IF(E2969&lt;=80000,ROUNDUP(E2969/4,0)+20000,40000)))))+IF(F2969&lt;=0,0,IF(F2969&lt;=25000,F2969,IF(F2969&lt;=50000,ROUNDUP(F2969/2,0)+12500,IF(F2969&lt;=100000,ROUNDUP(F2969/4,0)+25000,50000)))),IF(AND(D2969="はい",C2969&gt;=2026,C2969&lt;=2027),60000,40000)))))</f>
        <v/>
      </c>
      <c r="P2969" s="18">
        <f>IF(G2969&lt;=0,0,IF(G2969&lt;=20000,G2969,IF(G2969&lt;=40000,ROUNDUP(G2969/2,0)+10000,IF(G2969&lt;=80000,ROUNDUP(G2969/4,0)+20000,40000))))</f>
        <v/>
      </c>
      <c r="Q2969" s="18">
        <f>IF(I2969&lt;=0,IF(H2969&lt;=0,0,IF(H2969&lt;=20000,H2969,IF(H2969&lt;=40000,ROUNDUP(H2969/2,0)+10000,IF(H2969&lt;=80000,ROUNDUP(H2969/4,0)+20000,40000)))),IF(H2969&lt;=0,IF(I2969&lt;=0,0,IF(I2969&lt;=25000,I2969,IF(I2969&lt;=50000,ROUNDUP(I2969/2,0)+12500,IF(I2969&lt;=100000,ROUNDUP(I2969/4,0)+25000,50000)))),MAX(IF(I2969&lt;=0,0,IF(I2969&lt;=25000,I2969,IF(I2969&lt;=50000,ROUNDUP(I2969/2,0)+12500,IF(I2969&lt;=100000,ROUNDUP(I2969/4,0)+25000,50000)))),MIN(IF(H2969&lt;=0,0,IF(H2969&lt;=20000,H2969,IF(H2969&lt;=40000,ROUNDUP(H2969/2,0)+10000,IF(H2969&lt;=80000,ROUNDUP(H2969/4,0)+20000,40000))))+IF(I2969&lt;=0,0,IF(I2969&lt;=25000,I2969,IF(I2969&lt;=50000,ROUNDUP(I2969/2,0)+12500,IF(I2969&lt;=100000,ROUNDUP(I2969/4,0)+25000,50000)))),40000))))</f>
        <v/>
      </c>
      <c r="R2969" s="18">
        <f>MIN(120000,O2969+P2969+Q2969)</f>
        <v/>
      </c>
      <c r="S2969" s="18">
        <f>IF(F2969&lt;=0,IF(E2969&lt;=0,0,IF(E2969&lt;=12000,E2969,IF(E2969&lt;=32000,ROUNDUP(E2969/2,0)+6000,IF(E2969&lt;=56000,ROUNDUP(E2969/4,0)+14000,28000)))),IF(E2969&lt;=0,IF(F2969&lt;=0,0,IF(F2969&lt;=15000,F2969,IF(F2969&lt;=40000,ROUNDUP(F2969/2,0)+7500,IF(F2969&lt;=70000,ROUNDUP(F2969/4,0)+17500,35000)))),MAX(IF(F2969&lt;=0,0,IF(F2969&lt;=15000,F2969,IF(F2969&lt;=40000,ROUNDUP(F2969/2,0)+7500,IF(F2969&lt;=70000,ROUNDUP(F2969/4,0)+17500,35000)))),MIN(IF(E2969&lt;=0,0,IF(E2969&lt;=12000,E2969,IF(E2969&lt;=32000,ROUNDUP(E2969/2,0)+6000,IF(E2969&lt;=56000,ROUNDUP(E2969/4,0)+14000,28000))))+IF(F2969&lt;=0,0,IF(F2969&lt;=15000,F2969,IF(F2969&lt;=40000,ROUNDUP(F2969/2,0)+7500,IF(F2969&lt;=70000,ROUNDUP(F2969/4,0)+17500,35000)))),28000))))</f>
        <v/>
      </c>
      <c r="T2969" s="18">
        <f>IF(G2969&lt;=0,0,IF(G2969&lt;=12000,G2969,IF(G2969&lt;=32000,ROUNDUP(G2969/2,0)+6000,IF(G2969&lt;=56000,ROUNDUP(G2969/4,0)+14000,28000))))</f>
        <v/>
      </c>
      <c r="U2969" s="18">
        <f>IF(I2969&lt;=0,IF(H2969&lt;=0,0,IF(H2969&lt;=12000,H2969,IF(H2969&lt;=32000,ROUNDUP(H2969/2,0)+6000,IF(H2969&lt;=56000,ROUNDUP(H2969/4,0)+14000,28000)))),IF(H2969&lt;=0,IF(I2969&lt;=0,0,IF(I2969&lt;=15000,I2969,IF(I2969&lt;=40000,ROUNDUP(I2969/2,0)+7500,IF(I2969&lt;=70000,ROUNDUP(I2969/4,0)+17500,35000)))),MAX(IF(I2969&lt;=0,0,IF(I2969&lt;=15000,I2969,IF(I2969&lt;=40000,ROUNDUP(I2969/2,0)+7500,IF(I2969&lt;=70000,ROUNDUP(I2969/4,0)+17500,35000)))),MIN(IF(H2969&lt;=0,0,IF(H2969&lt;=12000,H2969,IF(H2969&lt;=32000,ROUNDUP(H2969/2,0)+6000,IF(H2969&lt;=56000,ROUNDUP(H2969/4,0)+14000,28000))))+IF(I2969&lt;=0,0,IF(I2969&lt;=15000,I2969,IF(I2969&lt;=40000,ROUNDUP(I2969/2,0)+7500,IF(I2969&lt;=70000,ROUNDUP(I2969/4,0)+17500,35000)))),28000))))</f>
        <v/>
      </c>
      <c r="V2969" s="18">
        <f>MIN(70000,S2969+T2969+U2969)</f>
        <v/>
      </c>
      <c r="W2969" s="18">
        <f>MAX(0,ROUNDDOWN(M2969-J2969-N2969-K2969-0,-3))</f>
        <v/>
      </c>
      <c r="X2969" s="18">
        <f>MAX(0,ROUNDDOWN(M2969-J2969-N2969-K2969-R2969,-3))</f>
        <v/>
      </c>
      <c r="Y2969" s="18">
        <f>IF(W2969&lt;=0,0,ROUNDDOWN((W2969*LOOKUP(W2969,{0,1950001,3300001,6950001,9000001,18000001,40000001},{0.05,0.1,0.2,0.23,0.33,0.4,0.45})-LOOKUP(W2969,{0,1950001,3300001,6950001,9000001,18000001,40000001},{0,97500,427500,636000,1536000,2796000,4796000}))*1.021,-2))</f>
        <v/>
      </c>
      <c r="Z2969" s="18">
        <f>IF(X2969&lt;=0,0,ROUNDDOWN((X2969*LOOKUP(X2969,{0,1950001,3300001,6950001,9000001,18000001,40000001},{0.05,0.1,0.2,0.23,0.33,0.4,0.45})-LOOKUP(X2969,{0,1950001,3300001,6950001,9000001,18000001,40000001},{0,97500,427500,636000,1536000,2796000,4796000}))*1.021,-2))</f>
        <v/>
      </c>
      <c r="AA2969" s="18">
        <f>MAX(0,ROUNDDOWN(M2969-J2969-430000-L2969-0,-3))</f>
        <v/>
      </c>
      <c r="AB2969" s="18">
        <f>MAX(0,ROUNDDOWN(M2969-J2969-430000-L2969-V2969,-3))</f>
        <v/>
      </c>
      <c r="AC2969" s="18">
        <f>IF(M2969&lt;=450000,0,MAX(0,ROUNDDOWN(AA2969*0.06-MIN(50000,AA2969)*0.03,-2))+MAX(0,ROUNDDOWN(AA2969*0.04-MIN(50000,AA2969)*0.02,-2)))</f>
        <v/>
      </c>
      <c r="AD2969" s="18">
        <f>IF(M2969&lt;=450000,0,MAX(0,ROUNDDOWN(AB2969*0.06-MIN(50000,AB2969)*0.03,-2))+MAX(0,ROUNDDOWN(AB2969*0.04-MIN(50000,AB2969)*0.02,-2)))</f>
        <v/>
      </c>
      <c r="AE2969" s="18">
        <f>Y2969-Z2969</f>
        <v/>
      </c>
      <c r="AF2969" s="18">
        <f>AC2969-AD2969</f>
        <v/>
      </c>
      <c r="AG2969" s="18">
        <f>AE2969+AF2969</f>
        <v/>
      </c>
      <c r="AH2969" s="20">
        <f>IF(W2969&lt;=0,0,LOOKUP(W2969,{0,1950001,3300001,6950001,9000001,18000001,40000001},{0.05,0.1,0.2,0.23,0.33,0.4,0.45}))</f>
        <v/>
      </c>
    </row>
    <row r="2970">
      <c r="A2970" t="inlineStr">
        <is>
          <t>1万円刻み 3区分8万円ずつ</t>
        </is>
      </c>
      <c r="B2970" s="18">
        <f>'4_1万円刻み'!$A$964</f>
        <v/>
      </c>
      <c r="C2970" s="19" t="n">
        <v>2026</v>
      </c>
      <c r="D2970" t="inlineStr">
        <is>
          <t>いいえ</t>
        </is>
      </c>
      <c r="E2970" s="18" t="n">
        <v>80000</v>
      </c>
      <c r="F2970" s="18" t="n">
        <v>0</v>
      </c>
      <c r="G2970" s="18" t="n">
        <v>80000</v>
      </c>
      <c r="H2970" s="18" t="n">
        <v>80000</v>
      </c>
      <c r="I2970" s="18" t="n">
        <v>0</v>
      </c>
      <c r="J2970" s="18">
        <f>ROUND(MIN(B2970/12,650000)*12*0.0915+MIN(B2970/12,1390000)*12*(0.0504+0)+B2970*0.005,0)</f>
        <v/>
      </c>
      <c r="K2970" s="18" t="n">
        <v>0</v>
      </c>
      <c r="L2970" s="18" t="n">
        <v>0</v>
      </c>
      <c r="M2970" s="18">
        <f>ROUND(IF(C2970&gt;=2026,IF(B2970&lt;741000,0,IF(B2970&lt;2191000,B2970-740000,IF(B2970&lt;2193000,1451000,IF(B2970&lt;2196000,1453000,IF(B2970&lt;2200000,1456000,IF(B2970&lt;3600000,ROUNDDOWN(B2970/4,-3)*2.8-80000,IF(B2970&lt;6600000,ROUNDDOWN(B2970/4,-3)*3.2-440000,IF(B2970&lt;8500000,ROUNDDOWN(B2970*0.9,0)-1100000,B2970-1950000)))))))),IF(B2970&lt;651000,0,IF(B2970&lt;1900000,B2970-650000,IF(B2970&lt;3600000,ROUNDDOWN(B2970/4,-3)*2.8-80000,IF(B2970&lt;6600000,ROUNDDOWN(B2970/4,-3)*3.2-440000,IF(B2970&lt;8500000,ROUNDDOWN(B2970*0.9,0)-1100000,B2970-1950000)))))),0)</f>
        <v/>
      </c>
      <c r="N2970" s="18">
        <f>IF(M2970&gt;23500000,NA(),IF(C2970&gt;=2026,IF(M2970&lt;=4890000,1040000,IF(M2970&lt;=6550000,670000,620000)),IF(M2970&lt;=1320000,950000,IF(M2970&lt;=3360000,880000,IF(M2970&lt;=4890000,680000,IF(M2970&lt;=6550000,630000,580000))))))</f>
        <v/>
      </c>
      <c r="O2970" s="18">
        <f>IF(F2970&lt;=0,IF(AND(D2970="はい",C2970&gt;=2026,C2970&lt;=2027),IF(E2970&lt;=0,0,IF(E2970&lt;=30000,E2970,IF(E2970&lt;=60000,ROUNDUP(E2970/2,0)+15000,IF(E2970&lt;=120000,ROUNDUP(E2970/4,0)+30000,60000)))),IF(E2970&lt;=0,0,IF(E2970&lt;=20000,E2970,IF(E2970&lt;=40000,ROUNDUP(E2970/2,0)+10000,IF(E2970&lt;=80000,ROUNDUP(E2970/4,0)+20000,40000))))),IF(E2970&lt;=0,IF(F2970&lt;=0,0,IF(F2970&lt;=25000,F2970,IF(F2970&lt;=50000,ROUNDUP(F2970/2,0)+12500,IF(F2970&lt;=100000,ROUNDUP(F2970/4,0)+25000,50000)))),MAX(IF(F2970&lt;=0,0,IF(F2970&lt;=25000,F2970,IF(F2970&lt;=50000,ROUNDUP(F2970/2,0)+12500,IF(F2970&lt;=100000,ROUNDUP(F2970/4,0)+25000,50000)))),MIN(IF(AND(D2970="はい",C2970&gt;=2026,C2970&lt;=2027),IF(E2970&lt;=0,0,IF(E2970&lt;=30000,E2970,IF(E2970&lt;=60000,ROUNDUP(E2970/2,0)+15000,IF(E2970&lt;=120000,ROUNDUP(E2970/4,0)+30000,60000)))),IF(E2970&lt;=0,0,IF(E2970&lt;=20000,E2970,IF(E2970&lt;=40000,ROUNDUP(E2970/2,0)+10000,IF(E2970&lt;=80000,ROUNDUP(E2970/4,0)+20000,40000)))))+IF(F2970&lt;=0,0,IF(F2970&lt;=25000,F2970,IF(F2970&lt;=50000,ROUNDUP(F2970/2,0)+12500,IF(F2970&lt;=100000,ROUNDUP(F2970/4,0)+25000,50000)))),IF(AND(D2970="はい",C2970&gt;=2026,C2970&lt;=2027),60000,40000)))))</f>
        <v/>
      </c>
      <c r="P2970" s="18">
        <f>IF(G2970&lt;=0,0,IF(G2970&lt;=20000,G2970,IF(G2970&lt;=40000,ROUNDUP(G2970/2,0)+10000,IF(G2970&lt;=80000,ROUNDUP(G2970/4,0)+20000,40000))))</f>
        <v/>
      </c>
      <c r="Q2970" s="18">
        <f>IF(I2970&lt;=0,IF(H2970&lt;=0,0,IF(H2970&lt;=20000,H2970,IF(H2970&lt;=40000,ROUNDUP(H2970/2,0)+10000,IF(H2970&lt;=80000,ROUNDUP(H2970/4,0)+20000,40000)))),IF(H2970&lt;=0,IF(I2970&lt;=0,0,IF(I2970&lt;=25000,I2970,IF(I2970&lt;=50000,ROUNDUP(I2970/2,0)+12500,IF(I2970&lt;=100000,ROUNDUP(I2970/4,0)+25000,50000)))),MAX(IF(I2970&lt;=0,0,IF(I2970&lt;=25000,I2970,IF(I2970&lt;=50000,ROUNDUP(I2970/2,0)+12500,IF(I2970&lt;=100000,ROUNDUP(I2970/4,0)+25000,50000)))),MIN(IF(H2970&lt;=0,0,IF(H2970&lt;=20000,H2970,IF(H2970&lt;=40000,ROUNDUP(H2970/2,0)+10000,IF(H2970&lt;=80000,ROUNDUP(H2970/4,0)+20000,40000))))+IF(I2970&lt;=0,0,IF(I2970&lt;=25000,I2970,IF(I2970&lt;=50000,ROUNDUP(I2970/2,0)+12500,IF(I2970&lt;=100000,ROUNDUP(I2970/4,0)+25000,50000)))),40000))))</f>
        <v/>
      </c>
      <c r="R2970" s="18">
        <f>MIN(120000,O2970+P2970+Q2970)</f>
        <v/>
      </c>
      <c r="S2970" s="18">
        <f>IF(F2970&lt;=0,IF(E2970&lt;=0,0,IF(E2970&lt;=12000,E2970,IF(E2970&lt;=32000,ROUNDUP(E2970/2,0)+6000,IF(E2970&lt;=56000,ROUNDUP(E2970/4,0)+14000,28000)))),IF(E2970&lt;=0,IF(F2970&lt;=0,0,IF(F2970&lt;=15000,F2970,IF(F2970&lt;=40000,ROUNDUP(F2970/2,0)+7500,IF(F2970&lt;=70000,ROUNDUP(F2970/4,0)+17500,35000)))),MAX(IF(F2970&lt;=0,0,IF(F2970&lt;=15000,F2970,IF(F2970&lt;=40000,ROUNDUP(F2970/2,0)+7500,IF(F2970&lt;=70000,ROUNDUP(F2970/4,0)+17500,35000)))),MIN(IF(E2970&lt;=0,0,IF(E2970&lt;=12000,E2970,IF(E2970&lt;=32000,ROUNDUP(E2970/2,0)+6000,IF(E2970&lt;=56000,ROUNDUP(E2970/4,0)+14000,28000))))+IF(F2970&lt;=0,0,IF(F2970&lt;=15000,F2970,IF(F2970&lt;=40000,ROUNDUP(F2970/2,0)+7500,IF(F2970&lt;=70000,ROUNDUP(F2970/4,0)+17500,35000)))),28000))))</f>
        <v/>
      </c>
      <c r="T2970" s="18">
        <f>IF(G2970&lt;=0,0,IF(G2970&lt;=12000,G2970,IF(G2970&lt;=32000,ROUNDUP(G2970/2,0)+6000,IF(G2970&lt;=56000,ROUNDUP(G2970/4,0)+14000,28000))))</f>
        <v/>
      </c>
      <c r="U2970" s="18">
        <f>IF(I2970&lt;=0,IF(H2970&lt;=0,0,IF(H2970&lt;=12000,H2970,IF(H2970&lt;=32000,ROUNDUP(H2970/2,0)+6000,IF(H2970&lt;=56000,ROUNDUP(H2970/4,0)+14000,28000)))),IF(H2970&lt;=0,IF(I2970&lt;=0,0,IF(I2970&lt;=15000,I2970,IF(I2970&lt;=40000,ROUNDUP(I2970/2,0)+7500,IF(I2970&lt;=70000,ROUNDUP(I2970/4,0)+17500,35000)))),MAX(IF(I2970&lt;=0,0,IF(I2970&lt;=15000,I2970,IF(I2970&lt;=40000,ROUNDUP(I2970/2,0)+7500,IF(I2970&lt;=70000,ROUNDUP(I2970/4,0)+17500,35000)))),MIN(IF(H2970&lt;=0,0,IF(H2970&lt;=12000,H2970,IF(H2970&lt;=32000,ROUNDUP(H2970/2,0)+6000,IF(H2970&lt;=56000,ROUNDUP(H2970/4,0)+14000,28000))))+IF(I2970&lt;=0,0,IF(I2970&lt;=15000,I2970,IF(I2970&lt;=40000,ROUNDUP(I2970/2,0)+7500,IF(I2970&lt;=70000,ROUNDUP(I2970/4,0)+17500,35000)))),28000))))</f>
        <v/>
      </c>
      <c r="V2970" s="18">
        <f>MIN(70000,S2970+T2970+U2970)</f>
        <v/>
      </c>
      <c r="W2970" s="18">
        <f>MAX(0,ROUNDDOWN(M2970-J2970-N2970-K2970-0,-3))</f>
        <v/>
      </c>
      <c r="X2970" s="18">
        <f>MAX(0,ROUNDDOWN(M2970-J2970-N2970-K2970-R2970,-3))</f>
        <v/>
      </c>
      <c r="Y2970" s="18">
        <f>IF(W2970&lt;=0,0,ROUNDDOWN((W2970*LOOKUP(W2970,{0,1950001,3300001,6950001,9000001,18000001,40000001},{0.05,0.1,0.2,0.23,0.33,0.4,0.45})-LOOKUP(W2970,{0,1950001,3300001,6950001,9000001,18000001,40000001},{0,97500,427500,636000,1536000,2796000,4796000}))*1.021,-2))</f>
        <v/>
      </c>
      <c r="Z2970" s="18">
        <f>IF(X2970&lt;=0,0,ROUNDDOWN((X2970*LOOKUP(X2970,{0,1950001,3300001,6950001,9000001,18000001,40000001},{0.05,0.1,0.2,0.23,0.33,0.4,0.45})-LOOKUP(X2970,{0,1950001,3300001,6950001,9000001,18000001,40000001},{0,97500,427500,636000,1536000,2796000,4796000}))*1.021,-2))</f>
        <v/>
      </c>
      <c r="AA2970" s="18">
        <f>MAX(0,ROUNDDOWN(M2970-J2970-430000-L2970-0,-3))</f>
        <v/>
      </c>
      <c r="AB2970" s="18">
        <f>MAX(0,ROUNDDOWN(M2970-J2970-430000-L2970-V2970,-3))</f>
        <v/>
      </c>
      <c r="AC2970" s="18">
        <f>IF(M2970&lt;=450000,0,MAX(0,ROUNDDOWN(AA2970*0.06-MIN(50000,AA2970)*0.03,-2))+MAX(0,ROUNDDOWN(AA2970*0.04-MIN(50000,AA2970)*0.02,-2)))</f>
        <v/>
      </c>
      <c r="AD2970" s="18">
        <f>IF(M2970&lt;=450000,0,MAX(0,ROUNDDOWN(AB2970*0.06-MIN(50000,AB2970)*0.03,-2))+MAX(0,ROUNDDOWN(AB2970*0.04-MIN(50000,AB2970)*0.02,-2)))</f>
        <v/>
      </c>
      <c r="AE2970" s="18">
        <f>Y2970-Z2970</f>
        <v/>
      </c>
      <c r="AF2970" s="18">
        <f>AC2970-AD2970</f>
        <v/>
      </c>
      <c r="AG2970" s="18">
        <f>AE2970+AF2970</f>
        <v/>
      </c>
      <c r="AH2970" s="20">
        <f>IF(W2970&lt;=0,0,LOOKUP(W2970,{0,1950001,3300001,6950001,9000001,18000001,40000001},{0.05,0.1,0.2,0.23,0.33,0.4,0.45}))</f>
        <v/>
      </c>
    </row>
    <row r="2971">
      <c r="A2971" t="inlineStr">
        <is>
          <t>1万円刻み 一般8万円</t>
        </is>
      </c>
      <c r="B2971" s="18">
        <f>'4_1万円刻み'!$A$964</f>
        <v/>
      </c>
      <c r="C2971" s="19" t="n">
        <v>2026</v>
      </c>
      <c r="D2971" t="inlineStr">
        <is>
          <t>いいえ</t>
        </is>
      </c>
      <c r="E2971" s="18" t="n">
        <v>80000</v>
      </c>
      <c r="F2971" s="18" t="n">
        <v>0</v>
      </c>
      <c r="G2971" s="18" t="n">
        <v>0</v>
      </c>
      <c r="H2971" s="18" t="n">
        <v>0</v>
      </c>
      <c r="I2971" s="18" t="n">
        <v>0</v>
      </c>
      <c r="J2971" s="18">
        <f>ROUND(MIN(B2971/12,650000)*12*0.0915+MIN(B2971/12,1390000)*12*(0.0504+0)+B2971*0.005,0)</f>
        <v/>
      </c>
      <c r="K2971" s="18" t="n">
        <v>0</v>
      </c>
      <c r="L2971" s="18" t="n">
        <v>0</v>
      </c>
      <c r="M2971" s="18">
        <f>ROUND(IF(C2971&gt;=2026,IF(B2971&lt;741000,0,IF(B2971&lt;2191000,B2971-740000,IF(B2971&lt;2193000,1451000,IF(B2971&lt;2196000,1453000,IF(B2971&lt;2200000,1456000,IF(B2971&lt;3600000,ROUNDDOWN(B2971/4,-3)*2.8-80000,IF(B2971&lt;6600000,ROUNDDOWN(B2971/4,-3)*3.2-440000,IF(B2971&lt;8500000,ROUNDDOWN(B2971*0.9,0)-1100000,B2971-1950000)))))))),IF(B2971&lt;651000,0,IF(B2971&lt;1900000,B2971-650000,IF(B2971&lt;3600000,ROUNDDOWN(B2971/4,-3)*2.8-80000,IF(B2971&lt;6600000,ROUNDDOWN(B2971/4,-3)*3.2-440000,IF(B2971&lt;8500000,ROUNDDOWN(B2971*0.9,0)-1100000,B2971-1950000)))))),0)</f>
        <v/>
      </c>
      <c r="N2971" s="18">
        <f>IF(M2971&gt;23500000,NA(),IF(C2971&gt;=2026,IF(M2971&lt;=4890000,1040000,IF(M2971&lt;=6550000,670000,620000)),IF(M2971&lt;=1320000,950000,IF(M2971&lt;=3360000,880000,IF(M2971&lt;=4890000,680000,IF(M2971&lt;=6550000,630000,580000))))))</f>
        <v/>
      </c>
      <c r="O2971" s="18">
        <f>IF(F2971&lt;=0,IF(AND(D2971="はい",C2971&gt;=2026,C2971&lt;=2027),IF(E2971&lt;=0,0,IF(E2971&lt;=30000,E2971,IF(E2971&lt;=60000,ROUNDUP(E2971/2,0)+15000,IF(E2971&lt;=120000,ROUNDUP(E2971/4,0)+30000,60000)))),IF(E2971&lt;=0,0,IF(E2971&lt;=20000,E2971,IF(E2971&lt;=40000,ROUNDUP(E2971/2,0)+10000,IF(E2971&lt;=80000,ROUNDUP(E2971/4,0)+20000,40000))))),IF(E2971&lt;=0,IF(F2971&lt;=0,0,IF(F2971&lt;=25000,F2971,IF(F2971&lt;=50000,ROUNDUP(F2971/2,0)+12500,IF(F2971&lt;=100000,ROUNDUP(F2971/4,0)+25000,50000)))),MAX(IF(F2971&lt;=0,0,IF(F2971&lt;=25000,F2971,IF(F2971&lt;=50000,ROUNDUP(F2971/2,0)+12500,IF(F2971&lt;=100000,ROUNDUP(F2971/4,0)+25000,50000)))),MIN(IF(AND(D2971="はい",C2971&gt;=2026,C2971&lt;=2027),IF(E2971&lt;=0,0,IF(E2971&lt;=30000,E2971,IF(E2971&lt;=60000,ROUNDUP(E2971/2,0)+15000,IF(E2971&lt;=120000,ROUNDUP(E2971/4,0)+30000,60000)))),IF(E2971&lt;=0,0,IF(E2971&lt;=20000,E2971,IF(E2971&lt;=40000,ROUNDUP(E2971/2,0)+10000,IF(E2971&lt;=80000,ROUNDUP(E2971/4,0)+20000,40000)))))+IF(F2971&lt;=0,0,IF(F2971&lt;=25000,F2971,IF(F2971&lt;=50000,ROUNDUP(F2971/2,0)+12500,IF(F2971&lt;=100000,ROUNDUP(F2971/4,0)+25000,50000)))),IF(AND(D2971="はい",C2971&gt;=2026,C2971&lt;=2027),60000,40000)))))</f>
        <v/>
      </c>
      <c r="P2971" s="18">
        <f>IF(G2971&lt;=0,0,IF(G2971&lt;=20000,G2971,IF(G2971&lt;=40000,ROUNDUP(G2971/2,0)+10000,IF(G2971&lt;=80000,ROUNDUP(G2971/4,0)+20000,40000))))</f>
        <v/>
      </c>
      <c r="Q2971" s="18">
        <f>IF(I2971&lt;=0,IF(H2971&lt;=0,0,IF(H2971&lt;=20000,H2971,IF(H2971&lt;=40000,ROUNDUP(H2971/2,0)+10000,IF(H2971&lt;=80000,ROUNDUP(H2971/4,0)+20000,40000)))),IF(H2971&lt;=0,IF(I2971&lt;=0,0,IF(I2971&lt;=25000,I2971,IF(I2971&lt;=50000,ROUNDUP(I2971/2,0)+12500,IF(I2971&lt;=100000,ROUNDUP(I2971/4,0)+25000,50000)))),MAX(IF(I2971&lt;=0,0,IF(I2971&lt;=25000,I2971,IF(I2971&lt;=50000,ROUNDUP(I2971/2,0)+12500,IF(I2971&lt;=100000,ROUNDUP(I2971/4,0)+25000,50000)))),MIN(IF(H2971&lt;=0,0,IF(H2971&lt;=20000,H2971,IF(H2971&lt;=40000,ROUNDUP(H2971/2,0)+10000,IF(H2971&lt;=80000,ROUNDUP(H2971/4,0)+20000,40000))))+IF(I2971&lt;=0,0,IF(I2971&lt;=25000,I2971,IF(I2971&lt;=50000,ROUNDUP(I2971/2,0)+12500,IF(I2971&lt;=100000,ROUNDUP(I2971/4,0)+25000,50000)))),40000))))</f>
        <v/>
      </c>
      <c r="R2971" s="18">
        <f>MIN(120000,O2971+P2971+Q2971)</f>
        <v/>
      </c>
      <c r="S2971" s="18">
        <f>IF(F2971&lt;=0,IF(E2971&lt;=0,0,IF(E2971&lt;=12000,E2971,IF(E2971&lt;=32000,ROUNDUP(E2971/2,0)+6000,IF(E2971&lt;=56000,ROUNDUP(E2971/4,0)+14000,28000)))),IF(E2971&lt;=0,IF(F2971&lt;=0,0,IF(F2971&lt;=15000,F2971,IF(F2971&lt;=40000,ROUNDUP(F2971/2,0)+7500,IF(F2971&lt;=70000,ROUNDUP(F2971/4,0)+17500,35000)))),MAX(IF(F2971&lt;=0,0,IF(F2971&lt;=15000,F2971,IF(F2971&lt;=40000,ROUNDUP(F2971/2,0)+7500,IF(F2971&lt;=70000,ROUNDUP(F2971/4,0)+17500,35000)))),MIN(IF(E2971&lt;=0,0,IF(E2971&lt;=12000,E2971,IF(E2971&lt;=32000,ROUNDUP(E2971/2,0)+6000,IF(E2971&lt;=56000,ROUNDUP(E2971/4,0)+14000,28000))))+IF(F2971&lt;=0,0,IF(F2971&lt;=15000,F2971,IF(F2971&lt;=40000,ROUNDUP(F2971/2,0)+7500,IF(F2971&lt;=70000,ROUNDUP(F2971/4,0)+17500,35000)))),28000))))</f>
        <v/>
      </c>
      <c r="T2971" s="18">
        <f>IF(G2971&lt;=0,0,IF(G2971&lt;=12000,G2971,IF(G2971&lt;=32000,ROUNDUP(G2971/2,0)+6000,IF(G2971&lt;=56000,ROUNDUP(G2971/4,0)+14000,28000))))</f>
        <v/>
      </c>
      <c r="U2971" s="18">
        <f>IF(I2971&lt;=0,IF(H2971&lt;=0,0,IF(H2971&lt;=12000,H2971,IF(H2971&lt;=32000,ROUNDUP(H2971/2,0)+6000,IF(H2971&lt;=56000,ROUNDUP(H2971/4,0)+14000,28000)))),IF(H2971&lt;=0,IF(I2971&lt;=0,0,IF(I2971&lt;=15000,I2971,IF(I2971&lt;=40000,ROUNDUP(I2971/2,0)+7500,IF(I2971&lt;=70000,ROUNDUP(I2971/4,0)+17500,35000)))),MAX(IF(I2971&lt;=0,0,IF(I2971&lt;=15000,I2971,IF(I2971&lt;=40000,ROUNDUP(I2971/2,0)+7500,IF(I2971&lt;=70000,ROUNDUP(I2971/4,0)+17500,35000)))),MIN(IF(H2971&lt;=0,0,IF(H2971&lt;=12000,H2971,IF(H2971&lt;=32000,ROUNDUP(H2971/2,0)+6000,IF(H2971&lt;=56000,ROUNDUP(H2971/4,0)+14000,28000))))+IF(I2971&lt;=0,0,IF(I2971&lt;=15000,I2971,IF(I2971&lt;=40000,ROUNDUP(I2971/2,0)+7500,IF(I2971&lt;=70000,ROUNDUP(I2971/4,0)+17500,35000)))),28000))))</f>
        <v/>
      </c>
      <c r="V2971" s="18">
        <f>MIN(70000,S2971+T2971+U2971)</f>
        <v/>
      </c>
      <c r="W2971" s="18">
        <f>MAX(0,ROUNDDOWN(M2971-J2971-N2971-K2971-0,-3))</f>
        <v/>
      </c>
      <c r="X2971" s="18">
        <f>MAX(0,ROUNDDOWN(M2971-J2971-N2971-K2971-R2971,-3))</f>
        <v/>
      </c>
      <c r="Y2971" s="18">
        <f>IF(W2971&lt;=0,0,ROUNDDOWN((W2971*LOOKUP(W2971,{0,1950001,3300001,6950001,9000001,18000001,40000001},{0.05,0.1,0.2,0.23,0.33,0.4,0.45})-LOOKUP(W2971,{0,1950001,3300001,6950001,9000001,18000001,40000001},{0,97500,427500,636000,1536000,2796000,4796000}))*1.021,-2))</f>
        <v/>
      </c>
      <c r="Z2971" s="18">
        <f>IF(X2971&lt;=0,0,ROUNDDOWN((X2971*LOOKUP(X2971,{0,1950001,3300001,6950001,9000001,18000001,40000001},{0.05,0.1,0.2,0.23,0.33,0.4,0.45})-LOOKUP(X2971,{0,1950001,3300001,6950001,9000001,18000001,40000001},{0,97500,427500,636000,1536000,2796000,4796000}))*1.021,-2))</f>
        <v/>
      </c>
      <c r="AA2971" s="18">
        <f>MAX(0,ROUNDDOWN(M2971-J2971-430000-L2971-0,-3))</f>
        <v/>
      </c>
      <c r="AB2971" s="18">
        <f>MAX(0,ROUNDDOWN(M2971-J2971-430000-L2971-V2971,-3))</f>
        <v/>
      </c>
      <c r="AC2971" s="18">
        <f>IF(M2971&lt;=450000,0,MAX(0,ROUNDDOWN(AA2971*0.06-MIN(50000,AA2971)*0.03,-2))+MAX(0,ROUNDDOWN(AA2971*0.04-MIN(50000,AA2971)*0.02,-2)))</f>
        <v/>
      </c>
      <c r="AD2971" s="18">
        <f>IF(M2971&lt;=450000,0,MAX(0,ROUNDDOWN(AB2971*0.06-MIN(50000,AB2971)*0.03,-2))+MAX(0,ROUNDDOWN(AB2971*0.04-MIN(50000,AB2971)*0.02,-2)))</f>
        <v/>
      </c>
      <c r="AE2971" s="18">
        <f>Y2971-Z2971</f>
        <v/>
      </c>
      <c r="AF2971" s="18">
        <f>AC2971-AD2971</f>
        <v/>
      </c>
      <c r="AG2971" s="18">
        <f>AE2971+AF2971</f>
        <v/>
      </c>
      <c r="AH2971" s="20">
        <f>IF(W2971&lt;=0,0,LOOKUP(W2971,{0,1950001,3300001,6950001,9000001,18000001,40000001},{0.05,0.1,0.2,0.23,0.33,0.4,0.45}))</f>
        <v/>
      </c>
    </row>
    <row r="2972">
      <c r="A2972" t="inlineStr">
        <is>
          <t>1万円刻み 特例あり一般12万円</t>
        </is>
      </c>
      <c r="B2972" s="18">
        <f>'4_1万円刻み'!$A$964</f>
        <v/>
      </c>
      <c r="C2972" s="19" t="n">
        <v>2026</v>
      </c>
      <c r="D2972" t="inlineStr">
        <is>
          <t>はい</t>
        </is>
      </c>
      <c r="E2972" s="18" t="n">
        <v>120000</v>
      </c>
      <c r="F2972" s="18" t="n">
        <v>0</v>
      </c>
      <c r="G2972" s="18" t="n">
        <v>0</v>
      </c>
      <c r="H2972" s="18" t="n">
        <v>0</v>
      </c>
      <c r="I2972" s="18" t="n">
        <v>0</v>
      </c>
      <c r="J2972" s="18">
        <f>ROUND(MIN(B2972/12,650000)*12*0.0915+MIN(B2972/12,1390000)*12*(0.0504+0)+B2972*0.005,0)</f>
        <v/>
      </c>
      <c r="K2972" s="18" t="n">
        <v>0</v>
      </c>
      <c r="L2972" s="18" t="n">
        <v>0</v>
      </c>
      <c r="M2972" s="18">
        <f>ROUND(IF(C2972&gt;=2026,IF(B2972&lt;741000,0,IF(B2972&lt;2191000,B2972-740000,IF(B2972&lt;2193000,1451000,IF(B2972&lt;2196000,1453000,IF(B2972&lt;2200000,1456000,IF(B2972&lt;3600000,ROUNDDOWN(B2972/4,-3)*2.8-80000,IF(B2972&lt;6600000,ROUNDDOWN(B2972/4,-3)*3.2-440000,IF(B2972&lt;8500000,ROUNDDOWN(B2972*0.9,0)-1100000,B2972-1950000)))))))),IF(B2972&lt;651000,0,IF(B2972&lt;1900000,B2972-650000,IF(B2972&lt;3600000,ROUNDDOWN(B2972/4,-3)*2.8-80000,IF(B2972&lt;6600000,ROUNDDOWN(B2972/4,-3)*3.2-440000,IF(B2972&lt;8500000,ROUNDDOWN(B2972*0.9,0)-1100000,B2972-1950000)))))),0)</f>
        <v/>
      </c>
      <c r="N2972" s="18">
        <f>IF(M2972&gt;23500000,NA(),IF(C2972&gt;=2026,IF(M2972&lt;=4890000,1040000,IF(M2972&lt;=6550000,670000,620000)),IF(M2972&lt;=1320000,950000,IF(M2972&lt;=3360000,880000,IF(M2972&lt;=4890000,680000,IF(M2972&lt;=6550000,630000,580000))))))</f>
        <v/>
      </c>
      <c r="O2972" s="18">
        <f>IF(F2972&lt;=0,IF(AND(D2972="はい",C2972&gt;=2026,C2972&lt;=2027),IF(E2972&lt;=0,0,IF(E2972&lt;=30000,E2972,IF(E2972&lt;=60000,ROUNDUP(E2972/2,0)+15000,IF(E2972&lt;=120000,ROUNDUP(E2972/4,0)+30000,60000)))),IF(E2972&lt;=0,0,IF(E2972&lt;=20000,E2972,IF(E2972&lt;=40000,ROUNDUP(E2972/2,0)+10000,IF(E2972&lt;=80000,ROUNDUP(E2972/4,0)+20000,40000))))),IF(E2972&lt;=0,IF(F2972&lt;=0,0,IF(F2972&lt;=25000,F2972,IF(F2972&lt;=50000,ROUNDUP(F2972/2,0)+12500,IF(F2972&lt;=100000,ROUNDUP(F2972/4,0)+25000,50000)))),MAX(IF(F2972&lt;=0,0,IF(F2972&lt;=25000,F2972,IF(F2972&lt;=50000,ROUNDUP(F2972/2,0)+12500,IF(F2972&lt;=100000,ROUNDUP(F2972/4,0)+25000,50000)))),MIN(IF(AND(D2972="はい",C2972&gt;=2026,C2972&lt;=2027),IF(E2972&lt;=0,0,IF(E2972&lt;=30000,E2972,IF(E2972&lt;=60000,ROUNDUP(E2972/2,0)+15000,IF(E2972&lt;=120000,ROUNDUP(E2972/4,0)+30000,60000)))),IF(E2972&lt;=0,0,IF(E2972&lt;=20000,E2972,IF(E2972&lt;=40000,ROUNDUP(E2972/2,0)+10000,IF(E2972&lt;=80000,ROUNDUP(E2972/4,0)+20000,40000)))))+IF(F2972&lt;=0,0,IF(F2972&lt;=25000,F2972,IF(F2972&lt;=50000,ROUNDUP(F2972/2,0)+12500,IF(F2972&lt;=100000,ROUNDUP(F2972/4,0)+25000,50000)))),IF(AND(D2972="はい",C2972&gt;=2026,C2972&lt;=2027),60000,40000)))))</f>
        <v/>
      </c>
      <c r="P2972" s="18">
        <f>IF(G2972&lt;=0,0,IF(G2972&lt;=20000,G2972,IF(G2972&lt;=40000,ROUNDUP(G2972/2,0)+10000,IF(G2972&lt;=80000,ROUNDUP(G2972/4,0)+20000,40000))))</f>
        <v/>
      </c>
      <c r="Q2972" s="18">
        <f>IF(I2972&lt;=0,IF(H2972&lt;=0,0,IF(H2972&lt;=20000,H2972,IF(H2972&lt;=40000,ROUNDUP(H2972/2,0)+10000,IF(H2972&lt;=80000,ROUNDUP(H2972/4,0)+20000,40000)))),IF(H2972&lt;=0,IF(I2972&lt;=0,0,IF(I2972&lt;=25000,I2972,IF(I2972&lt;=50000,ROUNDUP(I2972/2,0)+12500,IF(I2972&lt;=100000,ROUNDUP(I2972/4,0)+25000,50000)))),MAX(IF(I2972&lt;=0,0,IF(I2972&lt;=25000,I2972,IF(I2972&lt;=50000,ROUNDUP(I2972/2,0)+12500,IF(I2972&lt;=100000,ROUNDUP(I2972/4,0)+25000,50000)))),MIN(IF(H2972&lt;=0,0,IF(H2972&lt;=20000,H2972,IF(H2972&lt;=40000,ROUNDUP(H2972/2,0)+10000,IF(H2972&lt;=80000,ROUNDUP(H2972/4,0)+20000,40000))))+IF(I2972&lt;=0,0,IF(I2972&lt;=25000,I2972,IF(I2972&lt;=50000,ROUNDUP(I2972/2,0)+12500,IF(I2972&lt;=100000,ROUNDUP(I2972/4,0)+25000,50000)))),40000))))</f>
        <v/>
      </c>
      <c r="R2972" s="18">
        <f>MIN(120000,O2972+P2972+Q2972)</f>
        <v/>
      </c>
      <c r="S2972" s="18">
        <f>IF(F2972&lt;=0,IF(E2972&lt;=0,0,IF(E2972&lt;=12000,E2972,IF(E2972&lt;=32000,ROUNDUP(E2972/2,0)+6000,IF(E2972&lt;=56000,ROUNDUP(E2972/4,0)+14000,28000)))),IF(E2972&lt;=0,IF(F2972&lt;=0,0,IF(F2972&lt;=15000,F2972,IF(F2972&lt;=40000,ROUNDUP(F2972/2,0)+7500,IF(F2972&lt;=70000,ROUNDUP(F2972/4,0)+17500,35000)))),MAX(IF(F2972&lt;=0,0,IF(F2972&lt;=15000,F2972,IF(F2972&lt;=40000,ROUNDUP(F2972/2,0)+7500,IF(F2972&lt;=70000,ROUNDUP(F2972/4,0)+17500,35000)))),MIN(IF(E2972&lt;=0,0,IF(E2972&lt;=12000,E2972,IF(E2972&lt;=32000,ROUNDUP(E2972/2,0)+6000,IF(E2972&lt;=56000,ROUNDUP(E2972/4,0)+14000,28000))))+IF(F2972&lt;=0,0,IF(F2972&lt;=15000,F2972,IF(F2972&lt;=40000,ROUNDUP(F2972/2,0)+7500,IF(F2972&lt;=70000,ROUNDUP(F2972/4,0)+17500,35000)))),28000))))</f>
        <v/>
      </c>
      <c r="T2972" s="18">
        <f>IF(G2972&lt;=0,0,IF(G2972&lt;=12000,G2972,IF(G2972&lt;=32000,ROUNDUP(G2972/2,0)+6000,IF(G2972&lt;=56000,ROUNDUP(G2972/4,0)+14000,28000))))</f>
        <v/>
      </c>
      <c r="U2972" s="18">
        <f>IF(I2972&lt;=0,IF(H2972&lt;=0,0,IF(H2972&lt;=12000,H2972,IF(H2972&lt;=32000,ROUNDUP(H2972/2,0)+6000,IF(H2972&lt;=56000,ROUNDUP(H2972/4,0)+14000,28000)))),IF(H2972&lt;=0,IF(I2972&lt;=0,0,IF(I2972&lt;=15000,I2972,IF(I2972&lt;=40000,ROUNDUP(I2972/2,0)+7500,IF(I2972&lt;=70000,ROUNDUP(I2972/4,0)+17500,35000)))),MAX(IF(I2972&lt;=0,0,IF(I2972&lt;=15000,I2972,IF(I2972&lt;=40000,ROUNDUP(I2972/2,0)+7500,IF(I2972&lt;=70000,ROUNDUP(I2972/4,0)+17500,35000)))),MIN(IF(H2972&lt;=0,0,IF(H2972&lt;=12000,H2972,IF(H2972&lt;=32000,ROUNDUP(H2972/2,0)+6000,IF(H2972&lt;=56000,ROUNDUP(H2972/4,0)+14000,28000))))+IF(I2972&lt;=0,0,IF(I2972&lt;=15000,I2972,IF(I2972&lt;=40000,ROUNDUP(I2972/2,0)+7500,IF(I2972&lt;=70000,ROUNDUP(I2972/4,0)+17500,35000)))),28000))))</f>
        <v/>
      </c>
      <c r="V2972" s="18">
        <f>MIN(70000,S2972+T2972+U2972)</f>
        <v/>
      </c>
      <c r="W2972" s="18">
        <f>MAX(0,ROUNDDOWN(M2972-J2972-N2972-K2972-0,-3))</f>
        <v/>
      </c>
      <c r="X2972" s="18">
        <f>MAX(0,ROUNDDOWN(M2972-J2972-N2972-K2972-R2972,-3))</f>
        <v/>
      </c>
      <c r="Y2972" s="18">
        <f>IF(W2972&lt;=0,0,ROUNDDOWN((W2972*LOOKUP(W2972,{0,1950001,3300001,6950001,9000001,18000001,40000001},{0.05,0.1,0.2,0.23,0.33,0.4,0.45})-LOOKUP(W2972,{0,1950001,3300001,6950001,9000001,18000001,40000001},{0,97500,427500,636000,1536000,2796000,4796000}))*1.021,-2))</f>
        <v/>
      </c>
      <c r="Z2972" s="18">
        <f>IF(X2972&lt;=0,0,ROUNDDOWN((X2972*LOOKUP(X2972,{0,1950001,3300001,6950001,9000001,18000001,40000001},{0.05,0.1,0.2,0.23,0.33,0.4,0.45})-LOOKUP(X2972,{0,1950001,3300001,6950001,9000001,18000001,40000001},{0,97500,427500,636000,1536000,2796000,4796000}))*1.021,-2))</f>
        <v/>
      </c>
      <c r="AA2972" s="18">
        <f>MAX(0,ROUNDDOWN(M2972-J2972-430000-L2972-0,-3))</f>
        <v/>
      </c>
      <c r="AB2972" s="18">
        <f>MAX(0,ROUNDDOWN(M2972-J2972-430000-L2972-V2972,-3))</f>
        <v/>
      </c>
      <c r="AC2972" s="18">
        <f>IF(M2972&lt;=450000,0,MAX(0,ROUNDDOWN(AA2972*0.06-MIN(50000,AA2972)*0.03,-2))+MAX(0,ROUNDDOWN(AA2972*0.04-MIN(50000,AA2972)*0.02,-2)))</f>
        <v/>
      </c>
      <c r="AD2972" s="18">
        <f>IF(M2972&lt;=450000,0,MAX(0,ROUNDDOWN(AB2972*0.06-MIN(50000,AB2972)*0.03,-2))+MAX(0,ROUNDDOWN(AB2972*0.04-MIN(50000,AB2972)*0.02,-2)))</f>
        <v/>
      </c>
      <c r="AE2972" s="18">
        <f>Y2972-Z2972</f>
        <v/>
      </c>
      <c r="AF2972" s="18">
        <f>AC2972-AD2972</f>
        <v/>
      </c>
      <c r="AG2972" s="18">
        <f>AE2972+AF2972</f>
        <v/>
      </c>
      <c r="AH2972" s="20">
        <f>IF(W2972&lt;=0,0,LOOKUP(W2972,{0,1950001,3300001,6950001,9000001,18000001,40000001},{0.05,0.1,0.2,0.23,0.33,0.4,0.45}))</f>
        <v/>
      </c>
    </row>
    <row r="2973">
      <c r="A2973" t="inlineStr">
        <is>
          <t>1万円刻み 3区分8万円ずつ</t>
        </is>
      </c>
      <c r="B2973" s="18">
        <f>'4_1万円刻み'!$A$965</f>
        <v/>
      </c>
      <c r="C2973" s="19" t="n">
        <v>2026</v>
      </c>
      <c r="D2973" t="inlineStr">
        <is>
          <t>いいえ</t>
        </is>
      </c>
      <c r="E2973" s="18" t="n">
        <v>80000</v>
      </c>
      <c r="F2973" s="18" t="n">
        <v>0</v>
      </c>
      <c r="G2973" s="18" t="n">
        <v>80000</v>
      </c>
      <c r="H2973" s="18" t="n">
        <v>80000</v>
      </c>
      <c r="I2973" s="18" t="n">
        <v>0</v>
      </c>
      <c r="J2973" s="18">
        <f>ROUND(MIN(B2973/12,650000)*12*0.0915+MIN(B2973/12,1390000)*12*(0.0504+0)+B2973*0.005,0)</f>
        <v/>
      </c>
      <c r="K2973" s="18" t="n">
        <v>0</v>
      </c>
      <c r="L2973" s="18" t="n">
        <v>0</v>
      </c>
      <c r="M2973" s="18">
        <f>ROUND(IF(C2973&gt;=2026,IF(B2973&lt;741000,0,IF(B2973&lt;2191000,B2973-740000,IF(B2973&lt;2193000,1451000,IF(B2973&lt;2196000,1453000,IF(B2973&lt;2200000,1456000,IF(B2973&lt;3600000,ROUNDDOWN(B2973/4,-3)*2.8-80000,IF(B2973&lt;6600000,ROUNDDOWN(B2973/4,-3)*3.2-440000,IF(B2973&lt;8500000,ROUNDDOWN(B2973*0.9,0)-1100000,B2973-1950000)))))))),IF(B2973&lt;651000,0,IF(B2973&lt;1900000,B2973-650000,IF(B2973&lt;3600000,ROUNDDOWN(B2973/4,-3)*2.8-80000,IF(B2973&lt;6600000,ROUNDDOWN(B2973/4,-3)*3.2-440000,IF(B2973&lt;8500000,ROUNDDOWN(B2973*0.9,0)-1100000,B2973-1950000)))))),0)</f>
        <v/>
      </c>
      <c r="N2973" s="18">
        <f>IF(M2973&gt;23500000,NA(),IF(C2973&gt;=2026,IF(M2973&lt;=4890000,1040000,IF(M2973&lt;=6550000,670000,620000)),IF(M2973&lt;=1320000,950000,IF(M2973&lt;=3360000,880000,IF(M2973&lt;=4890000,680000,IF(M2973&lt;=6550000,630000,580000))))))</f>
        <v/>
      </c>
      <c r="O2973" s="18">
        <f>IF(F2973&lt;=0,IF(AND(D2973="はい",C2973&gt;=2026,C2973&lt;=2027),IF(E2973&lt;=0,0,IF(E2973&lt;=30000,E2973,IF(E2973&lt;=60000,ROUNDUP(E2973/2,0)+15000,IF(E2973&lt;=120000,ROUNDUP(E2973/4,0)+30000,60000)))),IF(E2973&lt;=0,0,IF(E2973&lt;=20000,E2973,IF(E2973&lt;=40000,ROUNDUP(E2973/2,0)+10000,IF(E2973&lt;=80000,ROUNDUP(E2973/4,0)+20000,40000))))),IF(E2973&lt;=0,IF(F2973&lt;=0,0,IF(F2973&lt;=25000,F2973,IF(F2973&lt;=50000,ROUNDUP(F2973/2,0)+12500,IF(F2973&lt;=100000,ROUNDUP(F2973/4,0)+25000,50000)))),MAX(IF(F2973&lt;=0,0,IF(F2973&lt;=25000,F2973,IF(F2973&lt;=50000,ROUNDUP(F2973/2,0)+12500,IF(F2973&lt;=100000,ROUNDUP(F2973/4,0)+25000,50000)))),MIN(IF(AND(D2973="はい",C2973&gt;=2026,C2973&lt;=2027),IF(E2973&lt;=0,0,IF(E2973&lt;=30000,E2973,IF(E2973&lt;=60000,ROUNDUP(E2973/2,0)+15000,IF(E2973&lt;=120000,ROUNDUP(E2973/4,0)+30000,60000)))),IF(E2973&lt;=0,0,IF(E2973&lt;=20000,E2973,IF(E2973&lt;=40000,ROUNDUP(E2973/2,0)+10000,IF(E2973&lt;=80000,ROUNDUP(E2973/4,0)+20000,40000)))))+IF(F2973&lt;=0,0,IF(F2973&lt;=25000,F2973,IF(F2973&lt;=50000,ROUNDUP(F2973/2,0)+12500,IF(F2973&lt;=100000,ROUNDUP(F2973/4,0)+25000,50000)))),IF(AND(D2973="はい",C2973&gt;=2026,C2973&lt;=2027),60000,40000)))))</f>
        <v/>
      </c>
      <c r="P2973" s="18">
        <f>IF(G2973&lt;=0,0,IF(G2973&lt;=20000,G2973,IF(G2973&lt;=40000,ROUNDUP(G2973/2,0)+10000,IF(G2973&lt;=80000,ROUNDUP(G2973/4,0)+20000,40000))))</f>
        <v/>
      </c>
      <c r="Q2973" s="18">
        <f>IF(I2973&lt;=0,IF(H2973&lt;=0,0,IF(H2973&lt;=20000,H2973,IF(H2973&lt;=40000,ROUNDUP(H2973/2,0)+10000,IF(H2973&lt;=80000,ROUNDUP(H2973/4,0)+20000,40000)))),IF(H2973&lt;=0,IF(I2973&lt;=0,0,IF(I2973&lt;=25000,I2973,IF(I2973&lt;=50000,ROUNDUP(I2973/2,0)+12500,IF(I2973&lt;=100000,ROUNDUP(I2973/4,0)+25000,50000)))),MAX(IF(I2973&lt;=0,0,IF(I2973&lt;=25000,I2973,IF(I2973&lt;=50000,ROUNDUP(I2973/2,0)+12500,IF(I2973&lt;=100000,ROUNDUP(I2973/4,0)+25000,50000)))),MIN(IF(H2973&lt;=0,0,IF(H2973&lt;=20000,H2973,IF(H2973&lt;=40000,ROUNDUP(H2973/2,0)+10000,IF(H2973&lt;=80000,ROUNDUP(H2973/4,0)+20000,40000))))+IF(I2973&lt;=0,0,IF(I2973&lt;=25000,I2973,IF(I2973&lt;=50000,ROUNDUP(I2973/2,0)+12500,IF(I2973&lt;=100000,ROUNDUP(I2973/4,0)+25000,50000)))),40000))))</f>
        <v/>
      </c>
      <c r="R2973" s="18">
        <f>MIN(120000,O2973+P2973+Q2973)</f>
        <v/>
      </c>
      <c r="S2973" s="18">
        <f>IF(F2973&lt;=0,IF(E2973&lt;=0,0,IF(E2973&lt;=12000,E2973,IF(E2973&lt;=32000,ROUNDUP(E2973/2,0)+6000,IF(E2973&lt;=56000,ROUNDUP(E2973/4,0)+14000,28000)))),IF(E2973&lt;=0,IF(F2973&lt;=0,0,IF(F2973&lt;=15000,F2973,IF(F2973&lt;=40000,ROUNDUP(F2973/2,0)+7500,IF(F2973&lt;=70000,ROUNDUP(F2973/4,0)+17500,35000)))),MAX(IF(F2973&lt;=0,0,IF(F2973&lt;=15000,F2973,IF(F2973&lt;=40000,ROUNDUP(F2973/2,0)+7500,IF(F2973&lt;=70000,ROUNDUP(F2973/4,0)+17500,35000)))),MIN(IF(E2973&lt;=0,0,IF(E2973&lt;=12000,E2973,IF(E2973&lt;=32000,ROUNDUP(E2973/2,0)+6000,IF(E2973&lt;=56000,ROUNDUP(E2973/4,0)+14000,28000))))+IF(F2973&lt;=0,0,IF(F2973&lt;=15000,F2973,IF(F2973&lt;=40000,ROUNDUP(F2973/2,0)+7500,IF(F2973&lt;=70000,ROUNDUP(F2973/4,0)+17500,35000)))),28000))))</f>
        <v/>
      </c>
      <c r="T2973" s="18">
        <f>IF(G2973&lt;=0,0,IF(G2973&lt;=12000,G2973,IF(G2973&lt;=32000,ROUNDUP(G2973/2,0)+6000,IF(G2973&lt;=56000,ROUNDUP(G2973/4,0)+14000,28000))))</f>
        <v/>
      </c>
      <c r="U2973" s="18">
        <f>IF(I2973&lt;=0,IF(H2973&lt;=0,0,IF(H2973&lt;=12000,H2973,IF(H2973&lt;=32000,ROUNDUP(H2973/2,0)+6000,IF(H2973&lt;=56000,ROUNDUP(H2973/4,0)+14000,28000)))),IF(H2973&lt;=0,IF(I2973&lt;=0,0,IF(I2973&lt;=15000,I2973,IF(I2973&lt;=40000,ROUNDUP(I2973/2,0)+7500,IF(I2973&lt;=70000,ROUNDUP(I2973/4,0)+17500,35000)))),MAX(IF(I2973&lt;=0,0,IF(I2973&lt;=15000,I2973,IF(I2973&lt;=40000,ROUNDUP(I2973/2,0)+7500,IF(I2973&lt;=70000,ROUNDUP(I2973/4,0)+17500,35000)))),MIN(IF(H2973&lt;=0,0,IF(H2973&lt;=12000,H2973,IF(H2973&lt;=32000,ROUNDUP(H2973/2,0)+6000,IF(H2973&lt;=56000,ROUNDUP(H2973/4,0)+14000,28000))))+IF(I2973&lt;=0,0,IF(I2973&lt;=15000,I2973,IF(I2973&lt;=40000,ROUNDUP(I2973/2,0)+7500,IF(I2973&lt;=70000,ROUNDUP(I2973/4,0)+17500,35000)))),28000))))</f>
        <v/>
      </c>
      <c r="V2973" s="18">
        <f>MIN(70000,S2973+T2973+U2973)</f>
        <v/>
      </c>
      <c r="W2973" s="18">
        <f>MAX(0,ROUNDDOWN(M2973-J2973-N2973-K2973-0,-3))</f>
        <v/>
      </c>
      <c r="X2973" s="18">
        <f>MAX(0,ROUNDDOWN(M2973-J2973-N2973-K2973-R2973,-3))</f>
        <v/>
      </c>
      <c r="Y2973" s="18">
        <f>IF(W2973&lt;=0,0,ROUNDDOWN((W2973*LOOKUP(W2973,{0,1950001,3300001,6950001,9000001,18000001,40000001},{0.05,0.1,0.2,0.23,0.33,0.4,0.45})-LOOKUP(W2973,{0,1950001,3300001,6950001,9000001,18000001,40000001},{0,97500,427500,636000,1536000,2796000,4796000}))*1.021,-2))</f>
        <v/>
      </c>
      <c r="Z2973" s="18">
        <f>IF(X2973&lt;=0,0,ROUNDDOWN((X2973*LOOKUP(X2973,{0,1950001,3300001,6950001,9000001,18000001,40000001},{0.05,0.1,0.2,0.23,0.33,0.4,0.45})-LOOKUP(X2973,{0,1950001,3300001,6950001,9000001,18000001,40000001},{0,97500,427500,636000,1536000,2796000,4796000}))*1.021,-2))</f>
        <v/>
      </c>
      <c r="AA2973" s="18">
        <f>MAX(0,ROUNDDOWN(M2973-J2973-430000-L2973-0,-3))</f>
        <v/>
      </c>
      <c r="AB2973" s="18">
        <f>MAX(0,ROUNDDOWN(M2973-J2973-430000-L2973-V2973,-3))</f>
        <v/>
      </c>
      <c r="AC2973" s="18">
        <f>IF(M2973&lt;=450000,0,MAX(0,ROUNDDOWN(AA2973*0.06-MIN(50000,AA2973)*0.03,-2))+MAX(0,ROUNDDOWN(AA2973*0.04-MIN(50000,AA2973)*0.02,-2)))</f>
        <v/>
      </c>
      <c r="AD2973" s="18">
        <f>IF(M2973&lt;=450000,0,MAX(0,ROUNDDOWN(AB2973*0.06-MIN(50000,AB2973)*0.03,-2))+MAX(0,ROUNDDOWN(AB2973*0.04-MIN(50000,AB2973)*0.02,-2)))</f>
        <v/>
      </c>
      <c r="AE2973" s="18">
        <f>Y2973-Z2973</f>
        <v/>
      </c>
      <c r="AF2973" s="18">
        <f>AC2973-AD2973</f>
        <v/>
      </c>
      <c r="AG2973" s="18">
        <f>AE2973+AF2973</f>
        <v/>
      </c>
      <c r="AH2973" s="20">
        <f>IF(W2973&lt;=0,0,LOOKUP(W2973,{0,1950001,3300001,6950001,9000001,18000001,40000001},{0.05,0.1,0.2,0.23,0.33,0.4,0.45}))</f>
        <v/>
      </c>
    </row>
    <row r="2974">
      <c r="A2974" t="inlineStr">
        <is>
          <t>1万円刻み 一般8万円</t>
        </is>
      </c>
      <c r="B2974" s="18">
        <f>'4_1万円刻み'!$A$965</f>
        <v/>
      </c>
      <c r="C2974" s="19" t="n">
        <v>2026</v>
      </c>
      <c r="D2974" t="inlineStr">
        <is>
          <t>いいえ</t>
        </is>
      </c>
      <c r="E2974" s="18" t="n">
        <v>80000</v>
      </c>
      <c r="F2974" s="18" t="n">
        <v>0</v>
      </c>
      <c r="G2974" s="18" t="n">
        <v>0</v>
      </c>
      <c r="H2974" s="18" t="n">
        <v>0</v>
      </c>
      <c r="I2974" s="18" t="n">
        <v>0</v>
      </c>
      <c r="J2974" s="18">
        <f>ROUND(MIN(B2974/12,650000)*12*0.0915+MIN(B2974/12,1390000)*12*(0.0504+0)+B2974*0.005,0)</f>
        <v/>
      </c>
      <c r="K2974" s="18" t="n">
        <v>0</v>
      </c>
      <c r="L2974" s="18" t="n">
        <v>0</v>
      </c>
      <c r="M2974" s="18">
        <f>ROUND(IF(C2974&gt;=2026,IF(B2974&lt;741000,0,IF(B2974&lt;2191000,B2974-740000,IF(B2974&lt;2193000,1451000,IF(B2974&lt;2196000,1453000,IF(B2974&lt;2200000,1456000,IF(B2974&lt;3600000,ROUNDDOWN(B2974/4,-3)*2.8-80000,IF(B2974&lt;6600000,ROUNDDOWN(B2974/4,-3)*3.2-440000,IF(B2974&lt;8500000,ROUNDDOWN(B2974*0.9,0)-1100000,B2974-1950000)))))))),IF(B2974&lt;651000,0,IF(B2974&lt;1900000,B2974-650000,IF(B2974&lt;3600000,ROUNDDOWN(B2974/4,-3)*2.8-80000,IF(B2974&lt;6600000,ROUNDDOWN(B2974/4,-3)*3.2-440000,IF(B2974&lt;8500000,ROUNDDOWN(B2974*0.9,0)-1100000,B2974-1950000)))))),0)</f>
        <v/>
      </c>
      <c r="N2974" s="18">
        <f>IF(M2974&gt;23500000,NA(),IF(C2974&gt;=2026,IF(M2974&lt;=4890000,1040000,IF(M2974&lt;=6550000,670000,620000)),IF(M2974&lt;=1320000,950000,IF(M2974&lt;=3360000,880000,IF(M2974&lt;=4890000,680000,IF(M2974&lt;=6550000,630000,580000))))))</f>
        <v/>
      </c>
      <c r="O2974" s="18">
        <f>IF(F2974&lt;=0,IF(AND(D2974="はい",C2974&gt;=2026,C2974&lt;=2027),IF(E2974&lt;=0,0,IF(E2974&lt;=30000,E2974,IF(E2974&lt;=60000,ROUNDUP(E2974/2,0)+15000,IF(E2974&lt;=120000,ROUNDUP(E2974/4,0)+30000,60000)))),IF(E2974&lt;=0,0,IF(E2974&lt;=20000,E2974,IF(E2974&lt;=40000,ROUNDUP(E2974/2,0)+10000,IF(E2974&lt;=80000,ROUNDUP(E2974/4,0)+20000,40000))))),IF(E2974&lt;=0,IF(F2974&lt;=0,0,IF(F2974&lt;=25000,F2974,IF(F2974&lt;=50000,ROUNDUP(F2974/2,0)+12500,IF(F2974&lt;=100000,ROUNDUP(F2974/4,0)+25000,50000)))),MAX(IF(F2974&lt;=0,0,IF(F2974&lt;=25000,F2974,IF(F2974&lt;=50000,ROUNDUP(F2974/2,0)+12500,IF(F2974&lt;=100000,ROUNDUP(F2974/4,0)+25000,50000)))),MIN(IF(AND(D2974="はい",C2974&gt;=2026,C2974&lt;=2027),IF(E2974&lt;=0,0,IF(E2974&lt;=30000,E2974,IF(E2974&lt;=60000,ROUNDUP(E2974/2,0)+15000,IF(E2974&lt;=120000,ROUNDUP(E2974/4,0)+30000,60000)))),IF(E2974&lt;=0,0,IF(E2974&lt;=20000,E2974,IF(E2974&lt;=40000,ROUNDUP(E2974/2,0)+10000,IF(E2974&lt;=80000,ROUNDUP(E2974/4,0)+20000,40000)))))+IF(F2974&lt;=0,0,IF(F2974&lt;=25000,F2974,IF(F2974&lt;=50000,ROUNDUP(F2974/2,0)+12500,IF(F2974&lt;=100000,ROUNDUP(F2974/4,0)+25000,50000)))),IF(AND(D2974="はい",C2974&gt;=2026,C2974&lt;=2027),60000,40000)))))</f>
        <v/>
      </c>
      <c r="P2974" s="18">
        <f>IF(G2974&lt;=0,0,IF(G2974&lt;=20000,G2974,IF(G2974&lt;=40000,ROUNDUP(G2974/2,0)+10000,IF(G2974&lt;=80000,ROUNDUP(G2974/4,0)+20000,40000))))</f>
        <v/>
      </c>
      <c r="Q2974" s="18">
        <f>IF(I2974&lt;=0,IF(H2974&lt;=0,0,IF(H2974&lt;=20000,H2974,IF(H2974&lt;=40000,ROUNDUP(H2974/2,0)+10000,IF(H2974&lt;=80000,ROUNDUP(H2974/4,0)+20000,40000)))),IF(H2974&lt;=0,IF(I2974&lt;=0,0,IF(I2974&lt;=25000,I2974,IF(I2974&lt;=50000,ROUNDUP(I2974/2,0)+12500,IF(I2974&lt;=100000,ROUNDUP(I2974/4,0)+25000,50000)))),MAX(IF(I2974&lt;=0,0,IF(I2974&lt;=25000,I2974,IF(I2974&lt;=50000,ROUNDUP(I2974/2,0)+12500,IF(I2974&lt;=100000,ROUNDUP(I2974/4,0)+25000,50000)))),MIN(IF(H2974&lt;=0,0,IF(H2974&lt;=20000,H2974,IF(H2974&lt;=40000,ROUNDUP(H2974/2,0)+10000,IF(H2974&lt;=80000,ROUNDUP(H2974/4,0)+20000,40000))))+IF(I2974&lt;=0,0,IF(I2974&lt;=25000,I2974,IF(I2974&lt;=50000,ROUNDUP(I2974/2,0)+12500,IF(I2974&lt;=100000,ROUNDUP(I2974/4,0)+25000,50000)))),40000))))</f>
        <v/>
      </c>
      <c r="R2974" s="18">
        <f>MIN(120000,O2974+P2974+Q2974)</f>
        <v/>
      </c>
      <c r="S2974" s="18">
        <f>IF(F2974&lt;=0,IF(E2974&lt;=0,0,IF(E2974&lt;=12000,E2974,IF(E2974&lt;=32000,ROUNDUP(E2974/2,0)+6000,IF(E2974&lt;=56000,ROUNDUP(E2974/4,0)+14000,28000)))),IF(E2974&lt;=0,IF(F2974&lt;=0,0,IF(F2974&lt;=15000,F2974,IF(F2974&lt;=40000,ROUNDUP(F2974/2,0)+7500,IF(F2974&lt;=70000,ROUNDUP(F2974/4,0)+17500,35000)))),MAX(IF(F2974&lt;=0,0,IF(F2974&lt;=15000,F2974,IF(F2974&lt;=40000,ROUNDUP(F2974/2,0)+7500,IF(F2974&lt;=70000,ROUNDUP(F2974/4,0)+17500,35000)))),MIN(IF(E2974&lt;=0,0,IF(E2974&lt;=12000,E2974,IF(E2974&lt;=32000,ROUNDUP(E2974/2,0)+6000,IF(E2974&lt;=56000,ROUNDUP(E2974/4,0)+14000,28000))))+IF(F2974&lt;=0,0,IF(F2974&lt;=15000,F2974,IF(F2974&lt;=40000,ROUNDUP(F2974/2,0)+7500,IF(F2974&lt;=70000,ROUNDUP(F2974/4,0)+17500,35000)))),28000))))</f>
        <v/>
      </c>
      <c r="T2974" s="18">
        <f>IF(G2974&lt;=0,0,IF(G2974&lt;=12000,G2974,IF(G2974&lt;=32000,ROUNDUP(G2974/2,0)+6000,IF(G2974&lt;=56000,ROUNDUP(G2974/4,0)+14000,28000))))</f>
        <v/>
      </c>
      <c r="U2974" s="18">
        <f>IF(I2974&lt;=0,IF(H2974&lt;=0,0,IF(H2974&lt;=12000,H2974,IF(H2974&lt;=32000,ROUNDUP(H2974/2,0)+6000,IF(H2974&lt;=56000,ROUNDUP(H2974/4,0)+14000,28000)))),IF(H2974&lt;=0,IF(I2974&lt;=0,0,IF(I2974&lt;=15000,I2974,IF(I2974&lt;=40000,ROUNDUP(I2974/2,0)+7500,IF(I2974&lt;=70000,ROUNDUP(I2974/4,0)+17500,35000)))),MAX(IF(I2974&lt;=0,0,IF(I2974&lt;=15000,I2974,IF(I2974&lt;=40000,ROUNDUP(I2974/2,0)+7500,IF(I2974&lt;=70000,ROUNDUP(I2974/4,0)+17500,35000)))),MIN(IF(H2974&lt;=0,0,IF(H2974&lt;=12000,H2974,IF(H2974&lt;=32000,ROUNDUP(H2974/2,0)+6000,IF(H2974&lt;=56000,ROUNDUP(H2974/4,0)+14000,28000))))+IF(I2974&lt;=0,0,IF(I2974&lt;=15000,I2974,IF(I2974&lt;=40000,ROUNDUP(I2974/2,0)+7500,IF(I2974&lt;=70000,ROUNDUP(I2974/4,0)+17500,35000)))),28000))))</f>
        <v/>
      </c>
      <c r="V2974" s="18">
        <f>MIN(70000,S2974+T2974+U2974)</f>
        <v/>
      </c>
      <c r="W2974" s="18">
        <f>MAX(0,ROUNDDOWN(M2974-J2974-N2974-K2974-0,-3))</f>
        <v/>
      </c>
      <c r="X2974" s="18">
        <f>MAX(0,ROUNDDOWN(M2974-J2974-N2974-K2974-R2974,-3))</f>
        <v/>
      </c>
      <c r="Y2974" s="18">
        <f>IF(W2974&lt;=0,0,ROUNDDOWN((W2974*LOOKUP(W2974,{0,1950001,3300001,6950001,9000001,18000001,40000001},{0.05,0.1,0.2,0.23,0.33,0.4,0.45})-LOOKUP(W2974,{0,1950001,3300001,6950001,9000001,18000001,40000001},{0,97500,427500,636000,1536000,2796000,4796000}))*1.021,-2))</f>
        <v/>
      </c>
      <c r="Z2974" s="18">
        <f>IF(X2974&lt;=0,0,ROUNDDOWN((X2974*LOOKUP(X2974,{0,1950001,3300001,6950001,9000001,18000001,40000001},{0.05,0.1,0.2,0.23,0.33,0.4,0.45})-LOOKUP(X2974,{0,1950001,3300001,6950001,9000001,18000001,40000001},{0,97500,427500,636000,1536000,2796000,4796000}))*1.021,-2))</f>
        <v/>
      </c>
      <c r="AA2974" s="18">
        <f>MAX(0,ROUNDDOWN(M2974-J2974-430000-L2974-0,-3))</f>
        <v/>
      </c>
      <c r="AB2974" s="18">
        <f>MAX(0,ROUNDDOWN(M2974-J2974-430000-L2974-V2974,-3))</f>
        <v/>
      </c>
      <c r="AC2974" s="18">
        <f>IF(M2974&lt;=450000,0,MAX(0,ROUNDDOWN(AA2974*0.06-MIN(50000,AA2974)*0.03,-2))+MAX(0,ROUNDDOWN(AA2974*0.04-MIN(50000,AA2974)*0.02,-2)))</f>
        <v/>
      </c>
      <c r="AD2974" s="18">
        <f>IF(M2974&lt;=450000,0,MAX(0,ROUNDDOWN(AB2974*0.06-MIN(50000,AB2974)*0.03,-2))+MAX(0,ROUNDDOWN(AB2974*0.04-MIN(50000,AB2974)*0.02,-2)))</f>
        <v/>
      </c>
      <c r="AE2974" s="18">
        <f>Y2974-Z2974</f>
        <v/>
      </c>
      <c r="AF2974" s="18">
        <f>AC2974-AD2974</f>
        <v/>
      </c>
      <c r="AG2974" s="18">
        <f>AE2974+AF2974</f>
        <v/>
      </c>
      <c r="AH2974" s="20">
        <f>IF(W2974&lt;=0,0,LOOKUP(W2974,{0,1950001,3300001,6950001,9000001,18000001,40000001},{0.05,0.1,0.2,0.23,0.33,0.4,0.45}))</f>
        <v/>
      </c>
    </row>
    <row r="2975">
      <c r="A2975" t="inlineStr">
        <is>
          <t>1万円刻み 特例あり一般12万円</t>
        </is>
      </c>
      <c r="B2975" s="18">
        <f>'4_1万円刻み'!$A$965</f>
        <v/>
      </c>
      <c r="C2975" s="19" t="n">
        <v>2026</v>
      </c>
      <c r="D2975" t="inlineStr">
        <is>
          <t>はい</t>
        </is>
      </c>
      <c r="E2975" s="18" t="n">
        <v>120000</v>
      </c>
      <c r="F2975" s="18" t="n">
        <v>0</v>
      </c>
      <c r="G2975" s="18" t="n">
        <v>0</v>
      </c>
      <c r="H2975" s="18" t="n">
        <v>0</v>
      </c>
      <c r="I2975" s="18" t="n">
        <v>0</v>
      </c>
      <c r="J2975" s="18">
        <f>ROUND(MIN(B2975/12,650000)*12*0.0915+MIN(B2975/12,1390000)*12*(0.0504+0)+B2975*0.005,0)</f>
        <v/>
      </c>
      <c r="K2975" s="18" t="n">
        <v>0</v>
      </c>
      <c r="L2975" s="18" t="n">
        <v>0</v>
      </c>
      <c r="M2975" s="18">
        <f>ROUND(IF(C2975&gt;=2026,IF(B2975&lt;741000,0,IF(B2975&lt;2191000,B2975-740000,IF(B2975&lt;2193000,1451000,IF(B2975&lt;2196000,1453000,IF(B2975&lt;2200000,1456000,IF(B2975&lt;3600000,ROUNDDOWN(B2975/4,-3)*2.8-80000,IF(B2975&lt;6600000,ROUNDDOWN(B2975/4,-3)*3.2-440000,IF(B2975&lt;8500000,ROUNDDOWN(B2975*0.9,0)-1100000,B2975-1950000)))))))),IF(B2975&lt;651000,0,IF(B2975&lt;1900000,B2975-650000,IF(B2975&lt;3600000,ROUNDDOWN(B2975/4,-3)*2.8-80000,IF(B2975&lt;6600000,ROUNDDOWN(B2975/4,-3)*3.2-440000,IF(B2975&lt;8500000,ROUNDDOWN(B2975*0.9,0)-1100000,B2975-1950000)))))),0)</f>
        <v/>
      </c>
      <c r="N2975" s="18">
        <f>IF(M2975&gt;23500000,NA(),IF(C2975&gt;=2026,IF(M2975&lt;=4890000,1040000,IF(M2975&lt;=6550000,670000,620000)),IF(M2975&lt;=1320000,950000,IF(M2975&lt;=3360000,880000,IF(M2975&lt;=4890000,680000,IF(M2975&lt;=6550000,630000,580000))))))</f>
        <v/>
      </c>
      <c r="O2975" s="18">
        <f>IF(F2975&lt;=0,IF(AND(D2975="はい",C2975&gt;=2026,C2975&lt;=2027),IF(E2975&lt;=0,0,IF(E2975&lt;=30000,E2975,IF(E2975&lt;=60000,ROUNDUP(E2975/2,0)+15000,IF(E2975&lt;=120000,ROUNDUP(E2975/4,0)+30000,60000)))),IF(E2975&lt;=0,0,IF(E2975&lt;=20000,E2975,IF(E2975&lt;=40000,ROUNDUP(E2975/2,0)+10000,IF(E2975&lt;=80000,ROUNDUP(E2975/4,0)+20000,40000))))),IF(E2975&lt;=0,IF(F2975&lt;=0,0,IF(F2975&lt;=25000,F2975,IF(F2975&lt;=50000,ROUNDUP(F2975/2,0)+12500,IF(F2975&lt;=100000,ROUNDUP(F2975/4,0)+25000,50000)))),MAX(IF(F2975&lt;=0,0,IF(F2975&lt;=25000,F2975,IF(F2975&lt;=50000,ROUNDUP(F2975/2,0)+12500,IF(F2975&lt;=100000,ROUNDUP(F2975/4,0)+25000,50000)))),MIN(IF(AND(D2975="はい",C2975&gt;=2026,C2975&lt;=2027),IF(E2975&lt;=0,0,IF(E2975&lt;=30000,E2975,IF(E2975&lt;=60000,ROUNDUP(E2975/2,0)+15000,IF(E2975&lt;=120000,ROUNDUP(E2975/4,0)+30000,60000)))),IF(E2975&lt;=0,0,IF(E2975&lt;=20000,E2975,IF(E2975&lt;=40000,ROUNDUP(E2975/2,0)+10000,IF(E2975&lt;=80000,ROUNDUP(E2975/4,0)+20000,40000)))))+IF(F2975&lt;=0,0,IF(F2975&lt;=25000,F2975,IF(F2975&lt;=50000,ROUNDUP(F2975/2,0)+12500,IF(F2975&lt;=100000,ROUNDUP(F2975/4,0)+25000,50000)))),IF(AND(D2975="はい",C2975&gt;=2026,C2975&lt;=2027),60000,40000)))))</f>
        <v/>
      </c>
      <c r="P2975" s="18">
        <f>IF(G2975&lt;=0,0,IF(G2975&lt;=20000,G2975,IF(G2975&lt;=40000,ROUNDUP(G2975/2,0)+10000,IF(G2975&lt;=80000,ROUNDUP(G2975/4,0)+20000,40000))))</f>
        <v/>
      </c>
      <c r="Q2975" s="18">
        <f>IF(I2975&lt;=0,IF(H2975&lt;=0,0,IF(H2975&lt;=20000,H2975,IF(H2975&lt;=40000,ROUNDUP(H2975/2,0)+10000,IF(H2975&lt;=80000,ROUNDUP(H2975/4,0)+20000,40000)))),IF(H2975&lt;=0,IF(I2975&lt;=0,0,IF(I2975&lt;=25000,I2975,IF(I2975&lt;=50000,ROUNDUP(I2975/2,0)+12500,IF(I2975&lt;=100000,ROUNDUP(I2975/4,0)+25000,50000)))),MAX(IF(I2975&lt;=0,0,IF(I2975&lt;=25000,I2975,IF(I2975&lt;=50000,ROUNDUP(I2975/2,0)+12500,IF(I2975&lt;=100000,ROUNDUP(I2975/4,0)+25000,50000)))),MIN(IF(H2975&lt;=0,0,IF(H2975&lt;=20000,H2975,IF(H2975&lt;=40000,ROUNDUP(H2975/2,0)+10000,IF(H2975&lt;=80000,ROUNDUP(H2975/4,0)+20000,40000))))+IF(I2975&lt;=0,0,IF(I2975&lt;=25000,I2975,IF(I2975&lt;=50000,ROUNDUP(I2975/2,0)+12500,IF(I2975&lt;=100000,ROUNDUP(I2975/4,0)+25000,50000)))),40000))))</f>
        <v/>
      </c>
      <c r="R2975" s="18">
        <f>MIN(120000,O2975+P2975+Q2975)</f>
        <v/>
      </c>
      <c r="S2975" s="18">
        <f>IF(F2975&lt;=0,IF(E2975&lt;=0,0,IF(E2975&lt;=12000,E2975,IF(E2975&lt;=32000,ROUNDUP(E2975/2,0)+6000,IF(E2975&lt;=56000,ROUNDUP(E2975/4,0)+14000,28000)))),IF(E2975&lt;=0,IF(F2975&lt;=0,0,IF(F2975&lt;=15000,F2975,IF(F2975&lt;=40000,ROUNDUP(F2975/2,0)+7500,IF(F2975&lt;=70000,ROUNDUP(F2975/4,0)+17500,35000)))),MAX(IF(F2975&lt;=0,0,IF(F2975&lt;=15000,F2975,IF(F2975&lt;=40000,ROUNDUP(F2975/2,0)+7500,IF(F2975&lt;=70000,ROUNDUP(F2975/4,0)+17500,35000)))),MIN(IF(E2975&lt;=0,0,IF(E2975&lt;=12000,E2975,IF(E2975&lt;=32000,ROUNDUP(E2975/2,0)+6000,IF(E2975&lt;=56000,ROUNDUP(E2975/4,0)+14000,28000))))+IF(F2975&lt;=0,0,IF(F2975&lt;=15000,F2975,IF(F2975&lt;=40000,ROUNDUP(F2975/2,0)+7500,IF(F2975&lt;=70000,ROUNDUP(F2975/4,0)+17500,35000)))),28000))))</f>
        <v/>
      </c>
      <c r="T2975" s="18">
        <f>IF(G2975&lt;=0,0,IF(G2975&lt;=12000,G2975,IF(G2975&lt;=32000,ROUNDUP(G2975/2,0)+6000,IF(G2975&lt;=56000,ROUNDUP(G2975/4,0)+14000,28000))))</f>
        <v/>
      </c>
      <c r="U2975" s="18">
        <f>IF(I2975&lt;=0,IF(H2975&lt;=0,0,IF(H2975&lt;=12000,H2975,IF(H2975&lt;=32000,ROUNDUP(H2975/2,0)+6000,IF(H2975&lt;=56000,ROUNDUP(H2975/4,0)+14000,28000)))),IF(H2975&lt;=0,IF(I2975&lt;=0,0,IF(I2975&lt;=15000,I2975,IF(I2975&lt;=40000,ROUNDUP(I2975/2,0)+7500,IF(I2975&lt;=70000,ROUNDUP(I2975/4,0)+17500,35000)))),MAX(IF(I2975&lt;=0,0,IF(I2975&lt;=15000,I2975,IF(I2975&lt;=40000,ROUNDUP(I2975/2,0)+7500,IF(I2975&lt;=70000,ROUNDUP(I2975/4,0)+17500,35000)))),MIN(IF(H2975&lt;=0,0,IF(H2975&lt;=12000,H2975,IF(H2975&lt;=32000,ROUNDUP(H2975/2,0)+6000,IF(H2975&lt;=56000,ROUNDUP(H2975/4,0)+14000,28000))))+IF(I2975&lt;=0,0,IF(I2975&lt;=15000,I2975,IF(I2975&lt;=40000,ROUNDUP(I2975/2,0)+7500,IF(I2975&lt;=70000,ROUNDUP(I2975/4,0)+17500,35000)))),28000))))</f>
        <v/>
      </c>
      <c r="V2975" s="18">
        <f>MIN(70000,S2975+T2975+U2975)</f>
        <v/>
      </c>
      <c r="W2975" s="18">
        <f>MAX(0,ROUNDDOWN(M2975-J2975-N2975-K2975-0,-3))</f>
        <v/>
      </c>
      <c r="X2975" s="18">
        <f>MAX(0,ROUNDDOWN(M2975-J2975-N2975-K2975-R2975,-3))</f>
        <v/>
      </c>
      <c r="Y2975" s="18">
        <f>IF(W2975&lt;=0,0,ROUNDDOWN((W2975*LOOKUP(W2975,{0,1950001,3300001,6950001,9000001,18000001,40000001},{0.05,0.1,0.2,0.23,0.33,0.4,0.45})-LOOKUP(W2975,{0,1950001,3300001,6950001,9000001,18000001,40000001},{0,97500,427500,636000,1536000,2796000,4796000}))*1.021,-2))</f>
        <v/>
      </c>
      <c r="Z2975" s="18">
        <f>IF(X2975&lt;=0,0,ROUNDDOWN((X2975*LOOKUP(X2975,{0,1950001,3300001,6950001,9000001,18000001,40000001},{0.05,0.1,0.2,0.23,0.33,0.4,0.45})-LOOKUP(X2975,{0,1950001,3300001,6950001,9000001,18000001,40000001},{0,97500,427500,636000,1536000,2796000,4796000}))*1.021,-2))</f>
        <v/>
      </c>
      <c r="AA2975" s="18">
        <f>MAX(0,ROUNDDOWN(M2975-J2975-430000-L2975-0,-3))</f>
        <v/>
      </c>
      <c r="AB2975" s="18">
        <f>MAX(0,ROUNDDOWN(M2975-J2975-430000-L2975-V2975,-3))</f>
        <v/>
      </c>
      <c r="AC2975" s="18">
        <f>IF(M2975&lt;=450000,0,MAX(0,ROUNDDOWN(AA2975*0.06-MIN(50000,AA2975)*0.03,-2))+MAX(0,ROUNDDOWN(AA2975*0.04-MIN(50000,AA2975)*0.02,-2)))</f>
        <v/>
      </c>
      <c r="AD2975" s="18">
        <f>IF(M2975&lt;=450000,0,MAX(0,ROUNDDOWN(AB2975*0.06-MIN(50000,AB2975)*0.03,-2))+MAX(0,ROUNDDOWN(AB2975*0.04-MIN(50000,AB2975)*0.02,-2)))</f>
        <v/>
      </c>
      <c r="AE2975" s="18">
        <f>Y2975-Z2975</f>
        <v/>
      </c>
      <c r="AF2975" s="18">
        <f>AC2975-AD2975</f>
        <v/>
      </c>
      <c r="AG2975" s="18">
        <f>AE2975+AF2975</f>
        <v/>
      </c>
      <c r="AH2975" s="20">
        <f>IF(W2975&lt;=0,0,LOOKUP(W2975,{0,1950001,3300001,6950001,9000001,18000001,40000001},{0.05,0.1,0.2,0.23,0.33,0.4,0.45}))</f>
        <v/>
      </c>
    </row>
    <row r="2976">
      <c r="A2976" t="inlineStr">
        <is>
          <t>1万円刻み 3区分8万円ずつ</t>
        </is>
      </c>
      <c r="B2976" s="18">
        <f>'4_1万円刻み'!$A$966</f>
        <v/>
      </c>
      <c r="C2976" s="19" t="n">
        <v>2026</v>
      </c>
      <c r="D2976" t="inlineStr">
        <is>
          <t>いいえ</t>
        </is>
      </c>
      <c r="E2976" s="18" t="n">
        <v>80000</v>
      </c>
      <c r="F2976" s="18" t="n">
        <v>0</v>
      </c>
      <c r="G2976" s="18" t="n">
        <v>80000</v>
      </c>
      <c r="H2976" s="18" t="n">
        <v>80000</v>
      </c>
      <c r="I2976" s="18" t="n">
        <v>0</v>
      </c>
      <c r="J2976" s="18">
        <f>ROUND(MIN(B2976/12,650000)*12*0.0915+MIN(B2976/12,1390000)*12*(0.0504+0)+B2976*0.005,0)</f>
        <v/>
      </c>
      <c r="K2976" s="18" t="n">
        <v>0</v>
      </c>
      <c r="L2976" s="18" t="n">
        <v>0</v>
      </c>
      <c r="M2976" s="18">
        <f>ROUND(IF(C2976&gt;=2026,IF(B2976&lt;741000,0,IF(B2976&lt;2191000,B2976-740000,IF(B2976&lt;2193000,1451000,IF(B2976&lt;2196000,1453000,IF(B2976&lt;2200000,1456000,IF(B2976&lt;3600000,ROUNDDOWN(B2976/4,-3)*2.8-80000,IF(B2976&lt;6600000,ROUNDDOWN(B2976/4,-3)*3.2-440000,IF(B2976&lt;8500000,ROUNDDOWN(B2976*0.9,0)-1100000,B2976-1950000)))))))),IF(B2976&lt;651000,0,IF(B2976&lt;1900000,B2976-650000,IF(B2976&lt;3600000,ROUNDDOWN(B2976/4,-3)*2.8-80000,IF(B2976&lt;6600000,ROUNDDOWN(B2976/4,-3)*3.2-440000,IF(B2976&lt;8500000,ROUNDDOWN(B2976*0.9,0)-1100000,B2976-1950000)))))),0)</f>
        <v/>
      </c>
      <c r="N2976" s="18">
        <f>IF(M2976&gt;23500000,NA(),IF(C2976&gt;=2026,IF(M2976&lt;=4890000,1040000,IF(M2976&lt;=6550000,670000,620000)),IF(M2976&lt;=1320000,950000,IF(M2976&lt;=3360000,880000,IF(M2976&lt;=4890000,680000,IF(M2976&lt;=6550000,630000,580000))))))</f>
        <v/>
      </c>
      <c r="O2976" s="18">
        <f>IF(F2976&lt;=0,IF(AND(D2976="はい",C2976&gt;=2026,C2976&lt;=2027),IF(E2976&lt;=0,0,IF(E2976&lt;=30000,E2976,IF(E2976&lt;=60000,ROUNDUP(E2976/2,0)+15000,IF(E2976&lt;=120000,ROUNDUP(E2976/4,0)+30000,60000)))),IF(E2976&lt;=0,0,IF(E2976&lt;=20000,E2976,IF(E2976&lt;=40000,ROUNDUP(E2976/2,0)+10000,IF(E2976&lt;=80000,ROUNDUP(E2976/4,0)+20000,40000))))),IF(E2976&lt;=0,IF(F2976&lt;=0,0,IF(F2976&lt;=25000,F2976,IF(F2976&lt;=50000,ROUNDUP(F2976/2,0)+12500,IF(F2976&lt;=100000,ROUNDUP(F2976/4,0)+25000,50000)))),MAX(IF(F2976&lt;=0,0,IF(F2976&lt;=25000,F2976,IF(F2976&lt;=50000,ROUNDUP(F2976/2,0)+12500,IF(F2976&lt;=100000,ROUNDUP(F2976/4,0)+25000,50000)))),MIN(IF(AND(D2976="はい",C2976&gt;=2026,C2976&lt;=2027),IF(E2976&lt;=0,0,IF(E2976&lt;=30000,E2976,IF(E2976&lt;=60000,ROUNDUP(E2976/2,0)+15000,IF(E2976&lt;=120000,ROUNDUP(E2976/4,0)+30000,60000)))),IF(E2976&lt;=0,0,IF(E2976&lt;=20000,E2976,IF(E2976&lt;=40000,ROUNDUP(E2976/2,0)+10000,IF(E2976&lt;=80000,ROUNDUP(E2976/4,0)+20000,40000)))))+IF(F2976&lt;=0,0,IF(F2976&lt;=25000,F2976,IF(F2976&lt;=50000,ROUNDUP(F2976/2,0)+12500,IF(F2976&lt;=100000,ROUNDUP(F2976/4,0)+25000,50000)))),IF(AND(D2976="はい",C2976&gt;=2026,C2976&lt;=2027),60000,40000)))))</f>
        <v/>
      </c>
      <c r="P2976" s="18">
        <f>IF(G2976&lt;=0,0,IF(G2976&lt;=20000,G2976,IF(G2976&lt;=40000,ROUNDUP(G2976/2,0)+10000,IF(G2976&lt;=80000,ROUNDUP(G2976/4,0)+20000,40000))))</f>
        <v/>
      </c>
      <c r="Q2976" s="18">
        <f>IF(I2976&lt;=0,IF(H2976&lt;=0,0,IF(H2976&lt;=20000,H2976,IF(H2976&lt;=40000,ROUNDUP(H2976/2,0)+10000,IF(H2976&lt;=80000,ROUNDUP(H2976/4,0)+20000,40000)))),IF(H2976&lt;=0,IF(I2976&lt;=0,0,IF(I2976&lt;=25000,I2976,IF(I2976&lt;=50000,ROUNDUP(I2976/2,0)+12500,IF(I2976&lt;=100000,ROUNDUP(I2976/4,0)+25000,50000)))),MAX(IF(I2976&lt;=0,0,IF(I2976&lt;=25000,I2976,IF(I2976&lt;=50000,ROUNDUP(I2976/2,0)+12500,IF(I2976&lt;=100000,ROUNDUP(I2976/4,0)+25000,50000)))),MIN(IF(H2976&lt;=0,0,IF(H2976&lt;=20000,H2976,IF(H2976&lt;=40000,ROUNDUP(H2976/2,0)+10000,IF(H2976&lt;=80000,ROUNDUP(H2976/4,0)+20000,40000))))+IF(I2976&lt;=0,0,IF(I2976&lt;=25000,I2976,IF(I2976&lt;=50000,ROUNDUP(I2976/2,0)+12500,IF(I2976&lt;=100000,ROUNDUP(I2976/4,0)+25000,50000)))),40000))))</f>
        <v/>
      </c>
      <c r="R2976" s="18">
        <f>MIN(120000,O2976+P2976+Q2976)</f>
        <v/>
      </c>
      <c r="S2976" s="18">
        <f>IF(F2976&lt;=0,IF(E2976&lt;=0,0,IF(E2976&lt;=12000,E2976,IF(E2976&lt;=32000,ROUNDUP(E2976/2,0)+6000,IF(E2976&lt;=56000,ROUNDUP(E2976/4,0)+14000,28000)))),IF(E2976&lt;=0,IF(F2976&lt;=0,0,IF(F2976&lt;=15000,F2976,IF(F2976&lt;=40000,ROUNDUP(F2976/2,0)+7500,IF(F2976&lt;=70000,ROUNDUP(F2976/4,0)+17500,35000)))),MAX(IF(F2976&lt;=0,0,IF(F2976&lt;=15000,F2976,IF(F2976&lt;=40000,ROUNDUP(F2976/2,0)+7500,IF(F2976&lt;=70000,ROUNDUP(F2976/4,0)+17500,35000)))),MIN(IF(E2976&lt;=0,0,IF(E2976&lt;=12000,E2976,IF(E2976&lt;=32000,ROUNDUP(E2976/2,0)+6000,IF(E2976&lt;=56000,ROUNDUP(E2976/4,0)+14000,28000))))+IF(F2976&lt;=0,0,IF(F2976&lt;=15000,F2976,IF(F2976&lt;=40000,ROUNDUP(F2976/2,0)+7500,IF(F2976&lt;=70000,ROUNDUP(F2976/4,0)+17500,35000)))),28000))))</f>
        <v/>
      </c>
      <c r="T2976" s="18">
        <f>IF(G2976&lt;=0,0,IF(G2976&lt;=12000,G2976,IF(G2976&lt;=32000,ROUNDUP(G2976/2,0)+6000,IF(G2976&lt;=56000,ROUNDUP(G2976/4,0)+14000,28000))))</f>
        <v/>
      </c>
      <c r="U2976" s="18">
        <f>IF(I2976&lt;=0,IF(H2976&lt;=0,0,IF(H2976&lt;=12000,H2976,IF(H2976&lt;=32000,ROUNDUP(H2976/2,0)+6000,IF(H2976&lt;=56000,ROUNDUP(H2976/4,0)+14000,28000)))),IF(H2976&lt;=0,IF(I2976&lt;=0,0,IF(I2976&lt;=15000,I2976,IF(I2976&lt;=40000,ROUNDUP(I2976/2,0)+7500,IF(I2976&lt;=70000,ROUNDUP(I2976/4,0)+17500,35000)))),MAX(IF(I2976&lt;=0,0,IF(I2976&lt;=15000,I2976,IF(I2976&lt;=40000,ROUNDUP(I2976/2,0)+7500,IF(I2976&lt;=70000,ROUNDUP(I2976/4,0)+17500,35000)))),MIN(IF(H2976&lt;=0,0,IF(H2976&lt;=12000,H2976,IF(H2976&lt;=32000,ROUNDUP(H2976/2,0)+6000,IF(H2976&lt;=56000,ROUNDUP(H2976/4,0)+14000,28000))))+IF(I2976&lt;=0,0,IF(I2976&lt;=15000,I2976,IF(I2976&lt;=40000,ROUNDUP(I2976/2,0)+7500,IF(I2976&lt;=70000,ROUNDUP(I2976/4,0)+17500,35000)))),28000))))</f>
        <v/>
      </c>
      <c r="V2976" s="18">
        <f>MIN(70000,S2976+T2976+U2976)</f>
        <v/>
      </c>
      <c r="W2976" s="18">
        <f>MAX(0,ROUNDDOWN(M2976-J2976-N2976-K2976-0,-3))</f>
        <v/>
      </c>
      <c r="X2976" s="18">
        <f>MAX(0,ROUNDDOWN(M2976-J2976-N2976-K2976-R2976,-3))</f>
        <v/>
      </c>
      <c r="Y2976" s="18">
        <f>IF(W2976&lt;=0,0,ROUNDDOWN((W2976*LOOKUP(W2976,{0,1950001,3300001,6950001,9000001,18000001,40000001},{0.05,0.1,0.2,0.23,0.33,0.4,0.45})-LOOKUP(W2976,{0,1950001,3300001,6950001,9000001,18000001,40000001},{0,97500,427500,636000,1536000,2796000,4796000}))*1.021,-2))</f>
        <v/>
      </c>
      <c r="Z2976" s="18">
        <f>IF(X2976&lt;=0,0,ROUNDDOWN((X2976*LOOKUP(X2976,{0,1950001,3300001,6950001,9000001,18000001,40000001},{0.05,0.1,0.2,0.23,0.33,0.4,0.45})-LOOKUP(X2976,{0,1950001,3300001,6950001,9000001,18000001,40000001},{0,97500,427500,636000,1536000,2796000,4796000}))*1.021,-2))</f>
        <v/>
      </c>
      <c r="AA2976" s="18">
        <f>MAX(0,ROUNDDOWN(M2976-J2976-430000-L2976-0,-3))</f>
        <v/>
      </c>
      <c r="AB2976" s="18">
        <f>MAX(0,ROUNDDOWN(M2976-J2976-430000-L2976-V2976,-3))</f>
        <v/>
      </c>
      <c r="AC2976" s="18">
        <f>IF(M2976&lt;=450000,0,MAX(0,ROUNDDOWN(AA2976*0.06-MIN(50000,AA2976)*0.03,-2))+MAX(0,ROUNDDOWN(AA2976*0.04-MIN(50000,AA2976)*0.02,-2)))</f>
        <v/>
      </c>
      <c r="AD2976" s="18">
        <f>IF(M2976&lt;=450000,0,MAX(0,ROUNDDOWN(AB2976*0.06-MIN(50000,AB2976)*0.03,-2))+MAX(0,ROUNDDOWN(AB2976*0.04-MIN(50000,AB2976)*0.02,-2)))</f>
        <v/>
      </c>
      <c r="AE2976" s="18">
        <f>Y2976-Z2976</f>
        <v/>
      </c>
      <c r="AF2976" s="18">
        <f>AC2976-AD2976</f>
        <v/>
      </c>
      <c r="AG2976" s="18">
        <f>AE2976+AF2976</f>
        <v/>
      </c>
      <c r="AH2976" s="20">
        <f>IF(W2976&lt;=0,0,LOOKUP(W2976,{0,1950001,3300001,6950001,9000001,18000001,40000001},{0.05,0.1,0.2,0.23,0.33,0.4,0.45}))</f>
        <v/>
      </c>
    </row>
    <row r="2977">
      <c r="A2977" t="inlineStr">
        <is>
          <t>1万円刻み 一般8万円</t>
        </is>
      </c>
      <c r="B2977" s="18">
        <f>'4_1万円刻み'!$A$966</f>
        <v/>
      </c>
      <c r="C2977" s="19" t="n">
        <v>2026</v>
      </c>
      <c r="D2977" t="inlineStr">
        <is>
          <t>いいえ</t>
        </is>
      </c>
      <c r="E2977" s="18" t="n">
        <v>80000</v>
      </c>
      <c r="F2977" s="18" t="n">
        <v>0</v>
      </c>
      <c r="G2977" s="18" t="n">
        <v>0</v>
      </c>
      <c r="H2977" s="18" t="n">
        <v>0</v>
      </c>
      <c r="I2977" s="18" t="n">
        <v>0</v>
      </c>
      <c r="J2977" s="18">
        <f>ROUND(MIN(B2977/12,650000)*12*0.0915+MIN(B2977/12,1390000)*12*(0.0504+0)+B2977*0.005,0)</f>
        <v/>
      </c>
      <c r="K2977" s="18" t="n">
        <v>0</v>
      </c>
      <c r="L2977" s="18" t="n">
        <v>0</v>
      </c>
      <c r="M2977" s="18">
        <f>ROUND(IF(C2977&gt;=2026,IF(B2977&lt;741000,0,IF(B2977&lt;2191000,B2977-740000,IF(B2977&lt;2193000,1451000,IF(B2977&lt;2196000,1453000,IF(B2977&lt;2200000,1456000,IF(B2977&lt;3600000,ROUNDDOWN(B2977/4,-3)*2.8-80000,IF(B2977&lt;6600000,ROUNDDOWN(B2977/4,-3)*3.2-440000,IF(B2977&lt;8500000,ROUNDDOWN(B2977*0.9,0)-1100000,B2977-1950000)))))))),IF(B2977&lt;651000,0,IF(B2977&lt;1900000,B2977-650000,IF(B2977&lt;3600000,ROUNDDOWN(B2977/4,-3)*2.8-80000,IF(B2977&lt;6600000,ROUNDDOWN(B2977/4,-3)*3.2-440000,IF(B2977&lt;8500000,ROUNDDOWN(B2977*0.9,0)-1100000,B2977-1950000)))))),0)</f>
        <v/>
      </c>
      <c r="N2977" s="18">
        <f>IF(M2977&gt;23500000,NA(),IF(C2977&gt;=2026,IF(M2977&lt;=4890000,1040000,IF(M2977&lt;=6550000,670000,620000)),IF(M2977&lt;=1320000,950000,IF(M2977&lt;=3360000,880000,IF(M2977&lt;=4890000,680000,IF(M2977&lt;=6550000,630000,580000))))))</f>
        <v/>
      </c>
      <c r="O2977" s="18">
        <f>IF(F2977&lt;=0,IF(AND(D2977="はい",C2977&gt;=2026,C2977&lt;=2027),IF(E2977&lt;=0,0,IF(E2977&lt;=30000,E2977,IF(E2977&lt;=60000,ROUNDUP(E2977/2,0)+15000,IF(E2977&lt;=120000,ROUNDUP(E2977/4,0)+30000,60000)))),IF(E2977&lt;=0,0,IF(E2977&lt;=20000,E2977,IF(E2977&lt;=40000,ROUNDUP(E2977/2,0)+10000,IF(E2977&lt;=80000,ROUNDUP(E2977/4,0)+20000,40000))))),IF(E2977&lt;=0,IF(F2977&lt;=0,0,IF(F2977&lt;=25000,F2977,IF(F2977&lt;=50000,ROUNDUP(F2977/2,0)+12500,IF(F2977&lt;=100000,ROUNDUP(F2977/4,0)+25000,50000)))),MAX(IF(F2977&lt;=0,0,IF(F2977&lt;=25000,F2977,IF(F2977&lt;=50000,ROUNDUP(F2977/2,0)+12500,IF(F2977&lt;=100000,ROUNDUP(F2977/4,0)+25000,50000)))),MIN(IF(AND(D2977="はい",C2977&gt;=2026,C2977&lt;=2027),IF(E2977&lt;=0,0,IF(E2977&lt;=30000,E2977,IF(E2977&lt;=60000,ROUNDUP(E2977/2,0)+15000,IF(E2977&lt;=120000,ROUNDUP(E2977/4,0)+30000,60000)))),IF(E2977&lt;=0,0,IF(E2977&lt;=20000,E2977,IF(E2977&lt;=40000,ROUNDUP(E2977/2,0)+10000,IF(E2977&lt;=80000,ROUNDUP(E2977/4,0)+20000,40000)))))+IF(F2977&lt;=0,0,IF(F2977&lt;=25000,F2977,IF(F2977&lt;=50000,ROUNDUP(F2977/2,0)+12500,IF(F2977&lt;=100000,ROUNDUP(F2977/4,0)+25000,50000)))),IF(AND(D2977="はい",C2977&gt;=2026,C2977&lt;=2027),60000,40000)))))</f>
        <v/>
      </c>
      <c r="P2977" s="18">
        <f>IF(G2977&lt;=0,0,IF(G2977&lt;=20000,G2977,IF(G2977&lt;=40000,ROUNDUP(G2977/2,0)+10000,IF(G2977&lt;=80000,ROUNDUP(G2977/4,0)+20000,40000))))</f>
        <v/>
      </c>
      <c r="Q2977" s="18">
        <f>IF(I2977&lt;=0,IF(H2977&lt;=0,0,IF(H2977&lt;=20000,H2977,IF(H2977&lt;=40000,ROUNDUP(H2977/2,0)+10000,IF(H2977&lt;=80000,ROUNDUP(H2977/4,0)+20000,40000)))),IF(H2977&lt;=0,IF(I2977&lt;=0,0,IF(I2977&lt;=25000,I2977,IF(I2977&lt;=50000,ROUNDUP(I2977/2,0)+12500,IF(I2977&lt;=100000,ROUNDUP(I2977/4,0)+25000,50000)))),MAX(IF(I2977&lt;=0,0,IF(I2977&lt;=25000,I2977,IF(I2977&lt;=50000,ROUNDUP(I2977/2,0)+12500,IF(I2977&lt;=100000,ROUNDUP(I2977/4,0)+25000,50000)))),MIN(IF(H2977&lt;=0,0,IF(H2977&lt;=20000,H2977,IF(H2977&lt;=40000,ROUNDUP(H2977/2,0)+10000,IF(H2977&lt;=80000,ROUNDUP(H2977/4,0)+20000,40000))))+IF(I2977&lt;=0,0,IF(I2977&lt;=25000,I2977,IF(I2977&lt;=50000,ROUNDUP(I2977/2,0)+12500,IF(I2977&lt;=100000,ROUNDUP(I2977/4,0)+25000,50000)))),40000))))</f>
        <v/>
      </c>
      <c r="R2977" s="18">
        <f>MIN(120000,O2977+P2977+Q2977)</f>
        <v/>
      </c>
      <c r="S2977" s="18">
        <f>IF(F2977&lt;=0,IF(E2977&lt;=0,0,IF(E2977&lt;=12000,E2977,IF(E2977&lt;=32000,ROUNDUP(E2977/2,0)+6000,IF(E2977&lt;=56000,ROUNDUP(E2977/4,0)+14000,28000)))),IF(E2977&lt;=0,IF(F2977&lt;=0,0,IF(F2977&lt;=15000,F2977,IF(F2977&lt;=40000,ROUNDUP(F2977/2,0)+7500,IF(F2977&lt;=70000,ROUNDUP(F2977/4,0)+17500,35000)))),MAX(IF(F2977&lt;=0,0,IF(F2977&lt;=15000,F2977,IF(F2977&lt;=40000,ROUNDUP(F2977/2,0)+7500,IF(F2977&lt;=70000,ROUNDUP(F2977/4,0)+17500,35000)))),MIN(IF(E2977&lt;=0,0,IF(E2977&lt;=12000,E2977,IF(E2977&lt;=32000,ROUNDUP(E2977/2,0)+6000,IF(E2977&lt;=56000,ROUNDUP(E2977/4,0)+14000,28000))))+IF(F2977&lt;=0,0,IF(F2977&lt;=15000,F2977,IF(F2977&lt;=40000,ROUNDUP(F2977/2,0)+7500,IF(F2977&lt;=70000,ROUNDUP(F2977/4,0)+17500,35000)))),28000))))</f>
        <v/>
      </c>
      <c r="T2977" s="18">
        <f>IF(G2977&lt;=0,0,IF(G2977&lt;=12000,G2977,IF(G2977&lt;=32000,ROUNDUP(G2977/2,0)+6000,IF(G2977&lt;=56000,ROUNDUP(G2977/4,0)+14000,28000))))</f>
        <v/>
      </c>
      <c r="U2977" s="18">
        <f>IF(I2977&lt;=0,IF(H2977&lt;=0,0,IF(H2977&lt;=12000,H2977,IF(H2977&lt;=32000,ROUNDUP(H2977/2,0)+6000,IF(H2977&lt;=56000,ROUNDUP(H2977/4,0)+14000,28000)))),IF(H2977&lt;=0,IF(I2977&lt;=0,0,IF(I2977&lt;=15000,I2977,IF(I2977&lt;=40000,ROUNDUP(I2977/2,0)+7500,IF(I2977&lt;=70000,ROUNDUP(I2977/4,0)+17500,35000)))),MAX(IF(I2977&lt;=0,0,IF(I2977&lt;=15000,I2977,IF(I2977&lt;=40000,ROUNDUP(I2977/2,0)+7500,IF(I2977&lt;=70000,ROUNDUP(I2977/4,0)+17500,35000)))),MIN(IF(H2977&lt;=0,0,IF(H2977&lt;=12000,H2977,IF(H2977&lt;=32000,ROUNDUP(H2977/2,0)+6000,IF(H2977&lt;=56000,ROUNDUP(H2977/4,0)+14000,28000))))+IF(I2977&lt;=0,0,IF(I2977&lt;=15000,I2977,IF(I2977&lt;=40000,ROUNDUP(I2977/2,0)+7500,IF(I2977&lt;=70000,ROUNDUP(I2977/4,0)+17500,35000)))),28000))))</f>
        <v/>
      </c>
      <c r="V2977" s="18">
        <f>MIN(70000,S2977+T2977+U2977)</f>
        <v/>
      </c>
      <c r="W2977" s="18">
        <f>MAX(0,ROUNDDOWN(M2977-J2977-N2977-K2977-0,-3))</f>
        <v/>
      </c>
      <c r="X2977" s="18">
        <f>MAX(0,ROUNDDOWN(M2977-J2977-N2977-K2977-R2977,-3))</f>
        <v/>
      </c>
      <c r="Y2977" s="18">
        <f>IF(W2977&lt;=0,0,ROUNDDOWN((W2977*LOOKUP(W2977,{0,1950001,3300001,6950001,9000001,18000001,40000001},{0.05,0.1,0.2,0.23,0.33,0.4,0.45})-LOOKUP(W2977,{0,1950001,3300001,6950001,9000001,18000001,40000001},{0,97500,427500,636000,1536000,2796000,4796000}))*1.021,-2))</f>
        <v/>
      </c>
      <c r="Z2977" s="18">
        <f>IF(X2977&lt;=0,0,ROUNDDOWN((X2977*LOOKUP(X2977,{0,1950001,3300001,6950001,9000001,18000001,40000001},{0.05,0.1,0.2,0.23,0.33,0.4,0.45})-LOOKUP(X2977,{0,1950001,3300001,6950001,9000001,18000001,40000001},{0,97500,427500,636000,1536000,2796000,4796000}))*1.021,-2))</f>
        <v/>
      </c>
      <c r="AA2977" s="18">
        <f>MAX(0,ROUNDDOWN(M2977-J2977-430000-L2977-0,-3))</f>
        <v/>
      </c>
      <c r="AB2977" s="18">
        <f>MAX(0,ROUNDDOWN(M2977-J2977-430000-L2977-V2977,-3))</f>
        <v/>
      </c>
      <c r="AC2977" s="18">
        <f>IF(M2977&lt;=450000,0,MAX(0,ROUNDDOWN(AA2977*0.06-MIN(50000,AA2977)*0.03,-2))+MAX(0,ROUNDDOWN(AA2977*0.04-MIN(50000,AA2977)*0.02,-2)))</f>
        <v/>
      </c>
      <c r="AD2977" s="18">
        <f>IF(M2977&lt;=450000,0,MAX(0,ROUNDDOWN(AB2977*0.06-MIN(50000,AB2977)*0.03,-2))+MAX(0,ROUNDDOWN(AB2977*0.04-MIN(50000,AB2977)*0.02,-2)))</f>
        <v/>
      </c>
      <c r="AE2977" s="18">
        <f>Y2977-Z2977</f>
        <v/>
      </c>
      <c r="AF2977" s="18">
        <f>AC2977-AD2977</f>
        <v/>
      </c>
      <c r="AG2977" s="18">
        <f>AE2977+AF2977</f>
        <v/>
      </c>
      <c r="AH2977" s="20">
        <f>IF(W2977&lt;=0,0,LOOKUP(W2977,{0,1950001,3300001,6950001,9000001,18000001,40000001},{0.05,0.1,0.2,0.23,0.33,0.4,0.45}))</f>
        <v/>
      </c>
    </row>
    <row r="2978">
      <c r="A2978" t="inlineStr">
        <is>
          <t>1万円刻み 特例あり一般12万円</t>
        </is>
      </c>
      <c r="B2978" s="18">
        <f>'4_1万円刻み'!$A$966</f>
        <v/>
      </c>
      <c r="C2978" s="19" t="n">
        <v>2026</v>
      </c>
      <c r="D2978" t="inlineStr">
        <is>
          <t>はい</t>
        </is>
      </c>
      <c r="E2978" s="18" t="n">
        <v>120000</v>
      </c>
      <c r="F2978" s="18" t="n">
        <v>0</v>
      </c>
      <c r="G2978" s="18" t="n">
        <v>0</v>
      </c>
      <c r="H2978" s="18" t="n">
        <v>0</v>
      </c>
      <c r="I2978" s="18" t="n">
        <v>0</v>
      </c>
      <c r="J2978" s="18">
        <f>ROUND(MIN(B2978/12,650000)*12*0.0915+MIN(B2978/12,1390000)*12*(0.0504+0)+B2978*0.005,0)</f>
        <v/>
      </c>
      <c r="K2978" s="18" t="n">
        <v>0</v>
      </c>
      <c r="L2978" s="18" t="n">
        <v>0</v>
      </c>
      <c r="M2978" s="18">
        <f>ROUND(IF(C2978&gt;=2026,IF(B2978&lt;741000,0,IF(B2978&lt;2191000,B2978-740000,IF(B2978&lt;2193000,1451000,IF(B2978&lt;2196000,1453000,IF(B2978&lt;2200000,1456000,IF(B2978&lt;3600000,ROUNDDOWN(B2978/4,-3)*2.8-80000,IF(B2978&lt;6600000,ROUNDDOWN(B2978/4,-3)*3.2-440000,IF(B2978&lt;8500000,ROUNDDOWN(B2978*0.9,0)-1100000,B2978-1950000)))))))),IF(B2978&lt;651000,0,IF(B2978&lt;1900000,B2978-650000,IF(B2978&lt;3600000,ROUNDDOWN(B2978/4,-3)*2.8-80000,IF(B2978&lt;6600000,ROUNDDOWN(B2978/4,-3)*3.2-440000,IF(B2978&lt;8500000,ROUNDDOWN(B2978*0.9,0)-1100000,B2978-1950000)))))),0)</f>
        <v/>
      </c>
      <c r="N2978" s="18">
        <f>IF(M2978&gt;23500000,NA(),IF(C2978&gt;=2026,IF(M2978&lt;=4890000,1040000,IF(M2978&lt;=6550000,670000,620000)),IF(M2978&lt;=1320000,950000,IF(M2978&lt;=3360000,880000,IF(M2978&lt;=4890000,680000,IF(M2978&lt;=6550000,630000,580000))))))</f>
        <v/>
      </c>
      <c r="O2978" s="18">
        <f>IF(F2978&lt;=0,IF(AND(D2978="はい",C2978&gt;=2026,C2978&lt;=2027),IF(E2978&lt;=0,0,IF(E2978&lt;=30000,E2978,IF(E2978&lt;=60000,ROUNDUP(E2978/2,0)+15000,IF(E2978&lt;=120000,ROUNDUP(E2978/4,0)+30000,60000)))),IF(E2978&lt;=0,0,IF(E2978&lt;=20000,E2978,IF(E2978&lt;=40000,ROUNDUP(E2978/2,0)+10000,IF(E2978&lt;=80000,ROUNDUP(E2978/4,0)+20000,40000))))),IF(E2978&lt;=0,IF(F2978&lt;=0,0,IF(F2978&lt;=25000,F2978,IF(F2978&lt;=50000,ROUNDUP(F2978/2,0)+12500,IF(F2978&lt;=100000,ROUNDUP(F2978/4,0)+25000,50000)))),MAX(IF(F2978&lt;=0,0,IF(F2978&lt;=25000,F2978,IF(F2978&lt;=50000,ROUNDUP(F2978/2,0)+12500,IF(F2978&lt;=100000,ROUNDUP(F2978/4,0)+25000,50000)))),MIN(IF(AND(D2978="はい",C2978&gt;=2026,C2978&lt;=2027),IF(E2978&lt;=0,0,IF(E2978&lt;=30000,E2978,IF(E2978&lt;=60000,ROUNDUP(E2978/2,0)+15000,IF(E2978&lt;=120000,ROUNDUP(E2978/4,0)+30000,60000)))),IF(E2978&lt;=0,0,IF(E2978&lt;=20000,E2978,IF(E2978&lt;=40000,ROUNDUP(E2978/2,0)+10000,IF(E2978&lt;=80000,ROUNDUP(E2978/4,0)+20000,40000)))))+IF(F2978&lt;=0,0,IF(F2978&lt;=25000,F2978,IF(F2978&lt;=50000,ROUNDUP(F2978/2,0)+12500,IF(F2978&lt;=100000,ROUNDUP(F2978/4,0)+25000,50000)))),IF(AND(D2978="はい",C2978&gt;=2026,C2978&lt;=2027),60000,40000)))))</f>
        <v/>
      </c>
      <c r="P2978" s="18">
        <f>IF(G2978&lt;=0,0,IF(G2978&lt;=20000,G2978,IF(G2978&lt;=40000,ROUNDUP(G2978/2,0)+10000,IF(G2978&lt;=80000,ROUNDUP(G2978/4,0)+20000,40000))))</f>
        <v/>
      </c>
      <c r="Q2978" s="18">
        <f>IF(I2978&lt;=0,IF(H2978&lt;=0,0,IF(H2978&lt;=20000,H2978,IF(H2978&lt;=40000,ROUNDUP(H2978/2,0)+10000,IF(H2978&lt;=80000,ROUNDUP(H2978/4,0)+20000,40000)))),IF(H2978&lt;=0,IF(I2978&lt;=0,0,IF(I2978&lt;=25000,I2978,IF(I2978&lt;=50000,ROUNDUP(I2978/2,0)+12500,IF(I2978&lt;=100000,ROUNDUP(I2978/4,0)+25000,50000)))),MAX(IF(I2978&lt;=0,0,IF(I2978&lt;=25000,I2978,IF(I2978&lt;=50000,ROUNDUP(I2978/2,0)+12500,IF(I2978&lt;=100000,ROUNDUP(I2978/4,0)+25000,50000)))),MIN(IF(H2978&lt;=0,0,IF(H2978&lt;=20000,H2978,IF(H2978&lt;=40000,ROUNDUP(H2978/2,0)+10000,IF(H2978&lt;=80000,ROUNDUP(H2978/4,0)+20000,40000))))+IF(I2978&lt;=0,0,IF(I2978&lt;=25000,I2978,IF(I2978&lt;=50000,ROUNDUP(I2978/2,0)+12500,IF(I2978&lt;=100000,ROUNDUP(I2978/4,0)+25000,50000)))),40000))))</f>
        <v/>
      </c>
      <c r="R2978" s="18">
        <f>MIN(120000,O2978+P2978+Q2978)</f>
        <v/>
      </c>
      <c r="S2978" s="18">
        <f>IF(F2978&lt;=0,IF(E2978&lt;=0,0,IF(E2978&lt;=12000,E2978,IF(E2978&lt;=32000,ROUNDUP(E2978/2,0)+6000,IF(E2978&lt;=56000,ROUNDUP(E2978/4,0)+14000,28000)))),IF(E2978&lt;=0,IF(F2978&lt;=0,0,IF(F2978&lt;=15000,F2978,IF(F2978&lt;=40000,ROUNDUP(F2978/2,0)+7500,IF(F2978&lt;=70000,ROUNDUP(F2978/4,0)+17500,35000)))),MAX(IF(F2978&lt;=0,0,IF(F2978&lt;=15000,F2978,IF(F2978&lt;=40000,ROUNDUP(F2978/2,0)+7500,IF(F2978&lt;=70000,ROUNDUP(F2978/4,0)+17500,35000)))),MIN(IF(E2978&lt;=0,0,IF(E2978&lt;=12000,E2978,IF(E2978&lt;=32000,ROUNDUP(E2978/2,0)+6000,IF(E2978&lt;=56000,ROUNDUP(E2978/4,0)+14000,28000))))+IF(F2978&lt;=0,0,IF(F2978&lt;=15000,F2978,IF(F2978&lt;=40000,ROUNDUP(F2978/2,0)+7500,IF(F2978&lt;=70000,ROUNDUP(F2978/4,0)+17500,35000)))),28000))))</f>
        <v/>
      </c>
      <c r="T2978" s="18">
        <f>IF(G2978&lt;=0,0,IF(G2978&lt;=12000,G2978,IF(G2978&lt;=32000,ROUNDUP(G2978/2,0)+6000,IF(G2978&lt;=56000,ROUNDUP(G2978/4,0)+14000,28000))))</f>
        <v/>
      </c>
      <c r="U2978" s="18">
        <f>IF(I2978&lt;=0,IF(H2978&lt;=0,0,IF(H2978&lt;=12000,H2978,IF(H2978&lt;=32000,ROUNDUP(H2978/2,0)+6000,IF(H2978&lt;=56000,ROUNDUP(H2978/4,0)+14000,28000)))),IF(H2978&lt;=0,IF(I2978&lt;=0,0,IF(I2978&lt;=15000,I2978,IF(I2978&lt;=40000,ROUNDUP(I2978/2,0)+7500,IF(I2978&lt;=70000,ROUNDUP(I2978/4,0)+17500,35000)))),MAX(IF(I2978&lt;=0,0,IF(I2978&lt;=15000,I2978,IF(I2978&lt;=40000,ROUNDUP(I2978/2,0)+7500,IF(I2978&lt;=70000,ROUNDUP(I2978/4,0)+17500,35000)))),MIN(IF(H2978&lt;=0,0,IF(H2978&lt;=12000,H2978,IF(H2978&lt;=32000,ROUNDUP(H2978/2,0)+6000,IF(H2978&lt;=56000,ROUNDUP(H2978/4,0)+14000,28000))))+IF(I2978&lt;=0,0,IF(I2978&lt;=15000,I2978,IF(I2978&lt;=40000,ROUNDUP(I2978/2,0)+7500,IF(I2978&lt;=70000,ROUNDUP(I2978/4,0)+17500,35000)))),28000))))</f>
        <v/>
      </c>
      <c r="V2978" s="18">
        <f>MIN(70000,S2978+T2978+U2978)</f>
        <v/>
      </c>
      <c r="W2978" s="18">
        <f>MAX(0,ROUNDDOWN(M2978-J2978-N2978-K2978-0,-3))</f>
        <v/>
      </c>
      <c r="X2978" s="18">
        <f>MAX(0,ROUNDDOWN(M2978-J2978-N2978-K2978-R2978,-3))</f>
        <v/>
      </c>
      <c r="Y2978" s="18">
        <f>IF(W2978&lt;=0,0,ROUNDDOWN((W2978*LOOKUP(W2978,{0,1950001,3300001,6950001,9000001,18000001,40000001},{0.05,0.1,0.2,0.23,0.33,0.4,0.45})-LOOKUP(W2978,{0,1950001,3300001,6950001,9000001,18000001,40000001},{0,97500,427500,636000,1536000,2796000,4796000}))*1.021,-2))</f>
        <v/>
      </c>
      <c r="Z2978" s="18">
        <f>IF(X2978&lt;=0,0,ROUNDDOWN((X2978*LOOKUP(X2978,{0,1950001,3300001,6950001,9000001,18000001,40000001},{0.05,0.1,0.2,0.23,0.33,0.4,0.45})-LOOKUP(X2978,{0,1950001,3300001,6950001,9000001,18000001,40000001},{0,97500,427500,636000,1536000,2796000,4796000}))*1.021,-2))</f>
        <v/>
      </c>
      <c r="AA2978" s="18">
        <f>MAX(0,ROUNDDOWN(M2978-J2978-430000-L2978-0,-3))</f>
        <v/>
      </c>
      <c r="AB2978" s="18">
        <f>MAX(0,ROUNDDOWN(M2978-J2978-430000-L2978-V2978,-3))</f>
        <v/>
      </c>
      <c r="AC2978" s="18">
        <f>IF(M2978&lt;=450000,0,MAX(0,ROUNDDOWN(AA2978*0.06-MIN(50000,AA2978)*0.03,-2))+MAX(0,ROUNDDOWN(AA2978*0.04-MIN(50000,AA2978)*0.02,-2)))</f>
        <v/>
      </c>
      <c r="AD2978" s="18">
        <f>IF(M2978&lt;=450000,0,MAX(0,ROUNDDOWN(AB2978*0.06-MIN(50000,AB2978)*0.03,-2))+MAX(0,ROUNDDOWN(AB2978*0.04-MIN(50000,AB2978)*0.02,-2)))</f>
        <v/>
      </c>
      <c r="AE2978" s="18">
        <f>Y2978-Z2978</f>
        <v/>
      </c>
      <c r="AF2978" s="18">
        <f>AC2978-AD2978</f>
        <v/>
      </c>
      <c r="AG2978" s="18">
        <f>AE2978+AF2978</f>
        <v/>
      </c>
      <c r="AH2978" s="20">
        <f>IF(W2978&lt;=0,0,LOOKUP(W2978,{0,1950001,3300001,6950001,9000001,18000001,40000001},{0.05,0.1,0.2,0.23,0.33,0.4,0.45}))</f>
        <v/>
      </c>
    </row>
    <row r="2979">
      <c r="A2979" t="inlineStr">
        <is>
          <t>1万円刻み 3区分8万円ずつ</t>
        </is>
      </c>
      <c r="B2979" s="18">
        <f>'4_1万円刻み'!$A$967</f>
        <v/>
      </c>
      <c r="C2979" s="19" t="n">
        <v>2026</v>
      </c>
      <c r="D2979" t="inlineStr">
        <is>
          <t>いいえ</t>
        </is>
      </c>
      <c r="E2979" s="18" t="n">
        <v>80000</v>
      </c>
      <c r="F2979" s="18" t="n">
        <v>0</v>
      </c>
      <c r="G2979" s="18" t="n">
        <v>80000</v>
      </c>
      <c r="H2979" s="18" t="n">
        <v>80000</v>
      </c>
      <c r="I2979" s="18" t="n">
        <v>0</v>
      </c>
      <c r="J2979" s="18">
        <f>ROUND(MIN(B2979/12,650000)*12*0.0915+MIN(B2979/12,1390000)*12*(0.0504+0)+B2979*0.005,0)</f>
        <v/>
      </c>
      <c r="K2979" s="18" t="n">
        <v>0</v>
      </c>
      <c r="L2979" s="18" t="n">
        <v>0</v>
      </c>
      <c r="M2979" s="18">
        <f>ROUND(IF(C2979&gt;=2026,IF(B2979&lt;741000,0,IF(B2979&lt;2191000,B2979-740000,IF(B2979&lt;2193000,1451000,IF(B2979&lt;2196000,1453000,IF(B2979&lt;2200000,1456000,IF(B2979&lt;3600000,ROUNDDOWN(B2979/4,-3)*2.8-80000,IF(B2979&lt;6600000,ROUNDDOWN(B2979/4,-3)*3.2-440000,IF(B2979&lt;8500000,ROUNDDOWN(B2979*0.9,0)-1100000,B2979-1950000)))))))),IF(B2979&lt;651000,0,IF(B2979&lt;1900000,B2979-650000,IF(B2979&lt;3600000,ROUNDDOWN(B2979/4,-3)*2.8-80000,IF(B2979&lt;6600000,ROUNDDOWN(B2979/4,-3)*3.2-440000,IF(B2979&lt;8500000,ROUNDDOWN(B2979*0.9,0)-1100000,B2979-1950000)))))),0)</f>
        <v/>
      </c>
      <c r="N2979" s="18">
        <f>IF(M2979&gt;23500000,NA(),IF(C2979&gt;=2026,IF(M2979&lt;=4890000,1040000,IF(M2979&lt;=6550000,670000,620000)),IF(M2979&lt;=1320000,950000,IF(M2979&lt;=3360000,880000,IF(M2979&lt;=4890000,680000,IF(M2979&lt;=6550000,630000,580000))))))</f>
        <v/>
      </c>
      <c r="O2979" s="18">
        <f>IF(F2979&lt;=0,IF(AND(D2979="はい",C2979&gt;=2026,C2979&lt;=2027),IF(E2979&lt;=0,0,IF(E2979&lt;=30000,E2979,IF(E2979&lt;=60000,ROUNDUP(E2979/2,0)+15000,IF(E2979&lt;=120000,ROUNDUP(E2979/4,0)+30000,60000)))),IF(E2979&lt;=0,0,IF(E2979&lt;=20000,E2979,IF(E2979&lt;=40000,ROUNDUP(E2979/2,0)+10000,IF(E2979&lt;=80000,ROUNDUP(E2979/4,0)+20000,40000))))),IF(E2979&lt;=0,IF(F2979&lt;=0,0,IF(F2979&lt;=25000,F2979,IF(F2979&lt;=50000,ROUNDUP(F2979/2,0)+12500,IF(F2979&lt;=100000,ROUNDUP(F2979/4,0)+25000,50000)))),MAX(IF(F2979&lt;=0,0,IF(F2979&lt;=25000,F2979,IF(F2979&lt;=50000,ROUNDUP(F2979/2,0)+12500,IF(F2979&lt;=100000,ROUNDUP(F2979/4,0)+25000,50000)))),MIN(IF(AND(D2979="はい",C2979&gt;=2026,C2979&lt;=2027),IF(E2979&lt;=0,0,IF(E2979&lt;=30000,E2979,IF(E2979&lt;=60000,ROUNDUP(E2979/2,0)+15000,IF(E2979&lt;=120000,ROUNDUP(E2979/4,0)+30000,60000)))),IF(E2979&lt;=0,0,IF(E2979&lt;=20000,E2979,IF(E2979&lt;=40000,ROUNDUP(E2979/2,0)+10000,IF(E2979&lt;=80000,ROUNDUP(E2979/4,0)+20000,40000)))))+IF(F2979&lt;=0,0,IF(F2979&lt;=25000,F2979,IF(F2979&lt;=50000,ROUNDUP(F2979/2,0)+12500,IF(F2979&lt;=100000,ROUNDUP(F2979/4,0)+25000,50000)))),IF(AND(D2979="はい",C2979&gt;=2026,C2979&lt;=2027),60000,40000)))))</f>
        <v/>
      </c>
      <c r="P2979" s="18">
        <f>IF(G2979&lt;=0,0,IF(G2979&lt;=20000,G2979,IF(G2979&lt;=40000,ROUNDUP(G2979/2,0)+10000,IF(G2979&lt;=80000,ROUNDUP(G2979/4,0)+20000,40000))))</f>
        <v/>
      </c>
      <c r="Q2979" s="18">
        <f>IF(I2979&lt;=0,IF(H2979&lt;=0,0,IF(H2979&lt;=20000,H2979,IF(H2979&lt;=40000,ROUNDUP(H2979/2,0)+10000,IF(H2979&lt;=80000,ROUNDUP(H2979/4,0)+20000,40000)))),IF(H2979&lt;=0,IF(I2979&lt;=0,0,IF(I2979&lt;=25000,I2979,IF(I2979&lt;=50000,ROUNDUP(I2979/2,0)+12500,IF(I2979&lt;=100000,ROUNDUP(I2979/4,0)+25000,50000)))),MAX(IF(I2979&lt;=0,0,IF(I2979&lt;=25000,I2979,IF(I2979&lt;=50000,ROUNDUP(I2979/2,0)+12500,IF(I2979&lt;=100000,ROUNDUP(I2979/4,0)+25000,50000)))),MIN(IF(H2979&lt;=0,0,IF(H2979&lt;=20000,H2979,IF(H2979&lt;=40000,ROUNDUP(H2979/2,0)+10000,IF(H2979&lt;=80000,ROUNDUP(H2979/4,0)+20000,40000))))+IF(I2979&lt;=0,0,IF(I2979&lt;=25000,I2979,IF(I2979&lt;=50000,ROUNDUP(I2979/2,0)+12500,IF(I2979&lt;=100000,ROUNDUP(I2979/4,0)+25000,50000)))),40000))))</f>
        <v/>
      </c>
      <c r="R2979" s="18">
        <f>MIN(120000,O2979+P2979+Q2979)</f>
        <v/>
      </c>
      <c r="S2979" s="18">
        <f>IF(F2979&lt;=0,IF(E2979&lt;=0,0,IF(E2979&lt;=12000,E2979,IF(E2979&lt;=32000,ROUNDUP(E2979/2,0)+6000,IF(E2979&lt;=56000,ROUNDUP(E2979/4,0)+14000,28000)))),IF(E2979&lt;=0,IF(F2979&lt;=0,0,IF(F2979&lt;=15000,F2979,IF(F2979&lt;=40000,ROUNDUP(F2979/2,0)+7500,IF(F2979&lt;=70000,ROUNDUP(F2979/4,0)+17500,35000)))),MAX(IF(F2979&lt;=0,0,IF(F2979&lt;=15000,F2979,IF(F2979&lt;=40000,ROUNDUP(F2979/2,0)+7500,IF(F2979&lt;=70000,ROUNDUP(F2979/4,0)+17500,35000)))),MIN(IF(E2979&lt;=0,0,IF(E2979&lt;=12000,E2979,IF(E2979&lt;=32000,ROUNDUP(E2979/2,0)+6000,IF(E2979&lt;=56000,ROUNDUP(E2979/4,0)+14000,28000))))+IF(F2979&lt;=0,0,IF(F2979&lt;=15000,F2979,IF(F2979&lt;=40000,ROUNDUP(F2979/2,0)+7500,IF(F2979&lt;=70000,ROUNDUP(F2979/4,0)+17500,35000)))),28000))))</f>
        <v/>
      </c>
      <c r="T2979" s="18">
        <f>IF(G2979&lt;=0,0,IF(G2979&lt;=12000,G2979,IF(G2979&lt;=32000,ROUNDUP(G2979/2,0)+6000,IF(G2979&lt;=56000,ROUNDUP(G2979/4,0)+14000,28000))))</f>
        <v/>
      </c>
      <c r="U2979" s="18">
        <f>IF(I2979&lt;=0,IF(H2979&lt;=0,0,IF(H2979&lt;=12000,H2979,IF(H2979&lt;=32000,ROUNDUP(H2979/2,0)+6000,IF(H2979&lt;=56000,ROUNDUP(H2979/4,0)+14000,28000)))),IF(H2979&lt;=0,IF(I2979&lt;=0,0,IF(I2979&lt;=15000,I2979,IF(I2979&lt;=40000,ROUNDUP(I2979/2,0)+7500,IF(I2979&lt;=70000,ROUNDUP(I2979/4,0)+17500,35000)))),MAX(IF(I2979&lt;=0,0,IF(I2979&lt;=15000,I2979,IF(I2979&lt;=40000,ROUNDUP(I2979/2,0)+7500,IF(I2979&lt;=70000,ROUNDUP(I2979/4,0)+17500,35000)))),MIN(IF(H2979&lt;=0,0,IF(H2979&lt;=12000,H2979,IF(H2979&lt;=32000,ROUNDUP(H2979/2,0)+6000,IF(H2979&lt;=56000,ROUNDUP(H2979/4,0)+14000,28000))))+IF(I2979&lt;=0,0,IF(I2979&lt;=15000,I2979,IF(I2979&lt;=40000,ROUNDUP(I2979/2,0)+7500,IF(I2979&lt;=70000,ROUNDUP(I2979/4,0)+17500,35000)))),28000))))</f>
        <v/>
      </c>
      <c r="V2979" s="18">
        <f>MIN(70000,S2979+T2979+U2979)</f>
        <v/>
      </c>
      <c r="W2979" s="18">
        <f>MAX(0,ROUNDDOWN(M2979-J2979-N2979-K2979-0,-3))</f>
        <v/>
      </c>
      <c r="X2979" s="18">
        <f>MAX(0,ROUNDDOWN(M2979-J2979-N2979-K2979-R2979,-3))</f>
        <v/>
      </c>
      <c r="Y2979" s="18">
        <f>IF(W2979&lt;=0,0,ROUNDDOWN((W2979*LOOKUP(W2979,{0,1950001,3300001,6950001,9000001,18000001,40000001},{0.05,0.1,0.2,0.23,0.33,0.4,0.45})-LOOKUP(W2979,{0,1950001,3300001,6950001,9000001,18000001,40000001},{0,97500,427500,636000,1536000,2796000,4796000}))*1.021,-2))</f>
        <v/>
      </c>
      <c r="Z2979" s="18">
        <f>IF(X2979&lt;=0,0,ROUNDDOWN((X2979*LOOKUP(X2979,{0,1950001,3300001,6950001,9000001,18000001,40000001},{0.05,0.1,0.2,0.23,0.33,0.4,0.45})-LOOKUP(X2979,{0,1950001,3300001,6950001,9000001,18000001,40000001},{0,97500,427500,636000,1536000,2796000,4796000}))*1.021,-2))</f>
        <v/>
      </c>
      <c r="AA2979" s="18">
        <f>MAX(0,ROUNDDOWN(M2979-J2979-430000-L2979-0,-3))</f>
        <v/>
      </c>
      <c r="AB2979" s="18">
        <f>MAX(0,ROUNDDOWN(M2979-J2979-430000-L2979-V2979,-3))</f>
        <v/>
      </c>
      <c r="AC2979" s="18">
        <f>IF(M2979&lt;=450000,0,MAX(0,ROUNDDOWN(AA2979*0.06-MIN(50000,AA2979)*0.03,-2))+MAX(0,ROUNDDOWN(AA2979*0.04-MIN(50000,AA2979)*0.02,-2)))</f>
        <v/>
      </c>
      <c r="AD2979" s="18">
        <f>IF(M2979&lt;=450000,0,MAX(0,ROUNDDOWN(AB2979*0.06-MIN(50000,AB2979)*0.03,-2))+MAX(0,ROUNDDOWN(AB2979*0.04-MIN(50000,AB2979)*0.02,-2)))</f>
        <v/>
      </c>
      <c r="AE2979" s="18">
        <f>Y2979-Z2979</f>
        <v/>
      </c>
      <c r="AF2979" s="18">
        <f>AC2979-AD2979</f>
        <v/>
      </c>
      <c r="AG2979" s="18">
        <f>AE2979+AF2979</f>
        <v/>
      </c>
      <c r="AH2979" s="20">
        <f>IF(W2979&lt;=0,0,LOOKUP(W2979,{0,1950001,3300001,6950001,9000001,18000001,40000001},{0.05,0.1,0.2,0.23,0.33,0.4,0.45}))</f>
        <v/>
      </c>
    </row>
    <row r="2980">
      <c r="A2980" t="inlineStr">
        <is>
          <t>1万円刻み 一般8万円</t>
        </is>
      </c>
      <c r="B2980" s="18">
        <f>'4_1万円刻み'!$A$967</f>
        <v/>
      </c>
      <c r="C2980" s="19" t="n">
        <v>2026</v>
      </c>
      <c r="D2980" t="inlineStr">
        <is>
          <t>いいえ</t>
        </is>
      </c>
      <c r="E2980" s="18" t="n">
        <v>80000</v>
      </c>
      <c r="F2980" s="18" t="n">
        <v>0</v>
      </c>
      <c r="G2980" s="18" t="n">
        <v>0</v>
      </c>
      <c r="H2980" s="18" t="n">
        <v>0</v>
      </c>
      <c r="I2980" s="18" t="n">
        <v>0</v>
      </c>
      <c r="J2980" s="18">
        <f>ROUND(MIN(B2980/12,650000)*12*0.0915+MIN(B2980/12,1390000)*12*(0.0504+0)+B2980*0.005,0)</f>
        <v/>
      </c>
      <c r="K2980" s="18" t="n">
        <v>0</v>
      </c>
      <c r="L2980" s="18" t="n">
        <v>0</v>
      </c>
      <c r="M2980" s="18">
        <f>ROUND(IF(C2980&gt;=2026,IF(B2980&lt;741000,0,IF(B2980&lt;2191000,B2980-740000,IF(B2980&lt;2193000,1451000,IF(B2980&lt;2196000,1453000,IF(B2980&lt;2200000,1456000,IF(B2980&lt;3600000,ROUNDDOWN(B2980/4,-3)*2.8-80000,IF(B2980&lt;6600000,ROUNDDOWN(B2980/4,-3)*3.2-440000,IF(B2980&lt;8500000,ROUNDDOWN(B2980*0.9,0)-1100000,B2980-1950000)))))))),IF(B2980&lt;651000,0,IF(B2980&lt;1900000,B2980-650000,IF(B2980&lt;3600000,ROUNDDOWN(B2980/4,-3)*2.8-80000,IF(B2980&lt;6600000,ROUNDDOWN(B2980/4,-3)*3.2-440000,IF(B2980&lt;8500000,ROUNDDOWN(B2980*0.9,0)-1100000,B2980-1950000)))))),0)</f>
        <v/>
      </c>
      <c r="N2980" s="18">
        <f>IF(M2980&gt;23500000,NA(),IF(C2980&gt;=2026,IF(M2980&lt;=4890000,1040000,IF(M2980&lt;=6550000,670000,620000)),IF(M2980&lt;=1320000,950000,IF(M2980&lt;=3360000,880000,IF(M2980&lt;=4890000,680000,IF(M2980&lt;=6550000,630000,580000))))))</f>
        <v/>
      </c>
      <c r="O2980" s="18">
        <f>IF(F2980&lt;=0,IF(AND(D2980="はい",C2980&gt;=2026,C2980&lt;=2027),IF(E2980&lt;=0,0,IF(E2980&lt;=30000,E2980,IF(E2980&lt;=60000,ROUNDUP(E2980/2,0)+15000,IF(E2980&lt;=120000,ROUNDUP(E2980/4,0)+30000,60000)))),IF(E2980&lt;=0,0,IF(E2980&lt;=20000,E2980,IF(E2980&lt;=40000,ROUNDUP(E2980/2,0)+10000,IF(E2980&lt;=80000,ROUNDUP(E2980/4,0)+20000,40000))))),IF(E2980&lt;=0,IF(F2980&lt;=0,0,IF(F2980&lt;=25000,F2980,IF(F2980&lt;=50000,ROUNDUP(F2980/2,0)+12500,IF(F2980&lt;=100000,ROUNDUP(F2980/4,0)+25000,50000)))),MAX(IF(F2980&lt;=0,0,IF(F2980&lt;=25000,F2980,IF(F2980&lt;=50000,ROUNDUP(F2980/2,0)+12500,IF(F2980&lt;=100000,ROUNDUP(F2980/4,0)+25000,50000)))),MIN(IF(AND(D2980="はい",C2980&gt;=2026,C2980&lt;=2027),IF(E2980&lt;=0,0,IF(E2980&lt;=30000,E2980,IF(E2980&lt;=60000,ROUNDUP(E2980/2,0)+15000,IF(E2980&lt;=120000,ROUNDUP(E2980/4,0)+30000,60000)))),IF(E2980&lt;=0,0,IF(E2980&lt;=20000,E2980,IF(E2980&lt;=40000,ROUNDUP(E2980/2,0)+10000,IF(E2980&lt;=80000,ROUNDUP(E2980/4,0)+20000,40000)))))+IF(F2980&lt;=0,0,IF(F2980&lt;=25000,F2980,IF(F2980&lt;=50000,ROUNDUP(F2980/2,0)+12500,IF(F2980&lt;=100000,ROUNDUP(F2980/4,0)+25000,50000)))),IF(AND(D2980="はい",C2980&gt;=2026,C2980&lt;=2027),60000,40000)))))</f>
        <v/>
      </c>
      <c r="P2980" s="18">
        <f>IF(G2980&lt;=0,0,IF(G2980&lt;=20000,G2980,IF(G2980&lt;=40000,ROUNDUP(G2980/2,0)+10000,IF(G2980&lt;=80000,ROUNDUP(G2980/4,0)+20000,40000))))</f>
        <v/>
      </c>
      <c r="Q2980" s="18">
        <f>IF(I2980&lt;=0,IF(H2980&lt;=0,0,IF(H2980&lt;=20000,H2980,IF(H2980&lt;=40000,ROUNDUP(H2980/2,0)+10000,IF(H2980&lt;=80000,ROUNDUP(H2980/4,0)+20000,40000)))),IF(H2980&lt;=0,IF(I2980&lt;=0,0,IF(I2980&lt;=25000,I2980,IF(I2980&lt;=50000,ROUNDUP(I2980/2,0)+12500,IF(I2980&lt;=100000,ROUNDUP(I2980/4,0)+25000,50000)))),MAX(IF(I2980&lt;=0,0,IF(I2980&lt;=25000,I2980,IF(I2980&lt;=50000,ROUNDUP(I2980/2,0)+12500,IF(I2980&lt;=100000,ROUNDUP(I2980/4,0)+25000,50000)))),MIN(IF(H2980&lt;=0,0,IF(H2980&lt;=20000,H2980,IF(H2980&lt;=40000,ROUNDUP(H2980/2,0)+10000,IF(H2980&lt;=80000,ROUNDUP(H2980/4,0)+20000,40000))))+IF(I2980&lt;=0,0,IF(I2980&lt;=25000,I2980,IF(I2980&lt;=50000,ROUNDUP(I2980/2,0)+12500,IF(I2980&lt;=100000,ROUNDUP(I2980/4,0)+25000,50000)))),40000))))</f>
        <v/>
      </c>
      <c r="R2980" s="18">
        <f>MIN(120000,O2980+P2980+Q2980)</f>
        <v/>
      </c>
      <c r="S2980" s="18">
        <f>IF(F2980&lt;=0,IF(E2980&lt;=0,0,IF(E2980&lt;=12000,E2980,IF(E2980&lt;=32000,ROUNDUP(E2980/2,0)+6000,IF(E2980&lt;=56000,ROUNDUP(E2980/4,0)+14000,28000)))),IF(E2980&lt;=0,IF(F2980&lt;=0,0,IF(F2980&lt;=15000,F2980,IF(F2980&lt;=40000,ROUNDUP(F2980/2,0)+7500,IF(F2980&lt;=70000,ROUNDUP(F2980/4,0)+17500,35000)))),MAX(IF(F2980&lt;=0,0,IF(F2980&lt;=15000,F2980,IF(F2980&lt;=40000,ROUNDUP(F2980/2,0)+7500,IF(F2980&lt;=70000,ROUNDUP(F2980/4,0)+17500,35000)))),MIN(IF(E2980&lt;=0,0,IF(E2980&lt;=12000,E2980,IF(E2980&lt;=32000,ROUNDUP(E2980/2,0)+6000,IF(E2980&lt;=56000,ROUNDUP(E2980/4,0)+14000,28000))))+IF(F2980&lt;=0,0,IF(F2980&lt;=15000,F2980,IF(F2980&lt;=40000,ROUNDUP(F2980/2,0)+7500,IF(F2980&lt;=70000,ROUNDUP(F2980/4,0)+17500,35000)))),28000))))</f>
        <v/>
      </c>
      <c r="T2980" s="18">
        <f>IF(G2980&lt;=0,0,IF(G2980&lt;=12000,G2980,IF(G2980&lt;=32000,ROUNDUP(G2980/2,0)+6000,IF(G2980&lt;=56000,ROUNDUP(G2980/4,0)+14000,28000))))</f>
        <v/>
      </c>
      <c r="U2980" s="18">
        <f>IF(I2980&lt;=0,IF(H2980&lt;=0,0,IF(H2980&lt;=12000,H2980,IF(H2980&lt;=32000,ROUNDUP(H2980/2,0)+6000,IF(H2980&lt;=56000,ROUNDUP(H2980/4,0)+14000,28000)))),IF(H2980&lt;=0,IF(I2980&lt;=0,0,IF(I2980&lt;=15000,I2980,IF(I2980&lt;=40000,ROUNDUP(I2980/2,0)+7500,IF(I2980&lt;=70000,ROUNDUP(I2980/4,0)+17500,35000)))),MAX(IF(I2980&lt;=0,0,IF(I2980&lt;=15000,I2980,IF(I2980&lt;=40000,ROUNDUP(I2980/2,0)+7500,IF(I2980&lt;=70000,ROUNDUP(I2980/4,0)+17500,35000)))),MIN(IF(H2980&lt;=0,0,IF(H2980&lt;=12000,H2980,IF(H2980&lt;=32000,ROUNDUP(H2980/2,0)+6000,IF(H2980&lt;=56000,ROUNDUP(H2980/4,0)+14000,28000))))+IF(I2980&lt;=0,0,IF(I2980&lt;=15000,I2980,IF(I2980&lt;=40000,ROUNDUP(I2980/2,0)+7500,IF(I2980&lt;=70000,ROUNDUP(I2980/4,0)+17500,35000)))),28000))))</f>
        <v/>
      </c>
      <c r="V2980" s="18">
        <f>MIN(70000,S2980+T2980+U2980)</f>
        <v/>
      </c>
      <c r="W2980" s="18">
        <f>MAX(0,ROUNDDOWN(M2980-J2980-N2980-K2980-0,-3))</f>
        <v/>
      </c>
      <c r="X2980" s="18">
        <f>MAX(0,ROUNDDOWN(M2980-J2980-N2980-K2980-R2980,-3))</f>
        <v/>
      </c>
      <c r="Y2980" s="18">
        <f>IF(W2980&lt;=0,0,ROUNDDOWN((W2980*LOOKUP(W2980,{0,1950001,3300001,6950001,9000001,18000001,40000001},{0.05,0.1,0.2,0.23,0.33,0.4,0.45})-LOOKUP(W2980,{0,1950001,3300001,6950001,9000001,18000001,40000001},{0,97500,427500,636000,1536000,2796000,4796000}))*1.021,-2))</f>
        <v/>
      </c>
      <c r="Z2980" s="18">
        <f>IF(X2980&lt;=0,0,ROUNDDOWN((X2980*LOOKUP(X2980,{0,1950001,3300001,6950001,9000001,18000001,40000001},{0.05,0.1,0.2,0.23,0.33,0.4,0.45})-LOOKUP(X2980,{0,1950001,3300001,6950001,9000001,18000001,40000001},{0,97500,427500,636000,1536000,2796000,4796000}))*1.021,-2))</f>
        <v/>
      </c>
      <c r="AA2980" s="18">
        <f>MAX(0,ROUNDDOWN(M2980-J2980-430000-L2980-0,-3))</f>
        <v/>
      </c>
      <c r="AB2980" s="18">
        <f>MAX(0,ROUNDDOWN(M2980-J2980-430000-L2980-V2980,-3))</f>
        <v/>
      </c>
      <c r="AC2980" s="18">
        <f>IF(M2980&lt;=450000,0,MAX(0,ROUNDDOWN(AA2980*0.06-MIN(50000,AA2980)*0.03,-2))+MAX(0,ROUNDDOWN(AA2980*0.04-MIN(50000,AA2980)*0.02,-2)))</f>
        <v/>
      </c>
      <c r="AD2980" s="18">
        <f>IF(M2980&lt;=450000,0,MAX(0,ROUNDDOWN(AB2980*0.06-MIN(50000,AB2980)*0.03,-2))+MAX(0,ROUNDDOWN(AB2980*0.04-MIN(50000,AB2980)*0.02,-2)))</f>
        <v/>
      </c>
      <c r="AE2980" s="18">
        <f>Y2980-Z2980</f>
        <v/>
      </c>
      <c r="AF2980" s="18">
        <f>AC2980-AD2980</f>
        <v/>
      </c>
      <c r="AG2980" s="18">
        <f>AE2980+AF2980</f>
        <v/>
      </c>
      <c r="AH2980" s="20">
        <f>IF(W2980&lt;=0,0,LOOKUP(W2980,{0,1950001,3300001,6950001,9000001,18000001,40000001},{0.05,0.1,0.2,0.23,0.33,0.4,0.45}))</f>
        <v/>
      </c>
    </row>
    <row r="2981">
      <c r="A2981" t="inlineStr">
        <is>
          <t>1万円刻み 特例あり一般12万円</t>
        </is>
      </c>
      <c r="B2981" s="18">
        <f>'4_1万円刻み'!$A$967</f>
        <v/>
      </c>
      <c r="C2981" s="19" t="n">
        <v>2026</v>
      </c>
      <c r="D2981" t="inlineStr">
        <is>
          <t>はい</t>
        </is>
      </c>
      <c r="E2981" s="18" t="n">
        <v>120000</v>
      </c>
      <c r="F2981" s="18" t="n">
        <v>0</v>
      </c>
      <c r="G2981" s="18" t="n">
        <v>0</v>
      </c>
      <c r="H2981" s="18" t="n">
        <v>0</v>
      </c>
      <c r="I2981" s="18" t="n">
        <v>0</v>
      </c>
      <c r="J2981" s="18">
        <f>ROUND(MIN(B2981/12,650000)*12*0.0915+MIN(B2981/12,1390000)*12*(0.0504+0)+B2981*0.005,0)</f>
        <v/>
      </c>
      <c r="K2981" s="18" t="n">
        <v>0</v>
      </c>
      <c r="L2981" s="18" t="n">
        <v>0</v>
      </c>
      <c r="M2981" s="18">
        <f>ROUND(IF(C2981&gt;=2026,IF(B2981&lt;741000,0,IF(B2981&lt;2191000,B2981-740000,IF(B2981&lt;2193000,1451000,IF(B2981&lt;2196000,1453000,IF(B2981&lt;2200000,1456000,IF(B2981&lt;3600000,ROUNDDOWN(B2981/4,-3)*2.8-80000,IF(B2981&lt;6600000,ROUNDDOWN(B2981/4,-3)*3.2-440000,IF(B2981&lt;8500000,ROUNDDOWN(B2981*0.9,0)-1100000,B2981-1950000)))))))),IF(B2981&lt;651000,0,IF(B2981&lt;1900000,B2981-650000,IF(B2981&lt;3600000,ROUNDDOWN(B2981/4,-3)*2.8-80000,IF(B2981&lt;6600000,ROUNDDOWN(B2981/4,-3)*3.2-440000,IF(B2981&lt;8500000,ROUNDDOWN(B2981*0.9,0)-1100000,B2981-1950000)))))),0)</f>
        <v/>
      </c>
      <c r="N2981" s="18">
        <f>IF(M2981&gt;23500000,NA(),IF(C2981&gt;=2026,IF(M2981&lt;=4890000,1040000,IF(M2981&lt;=6550000,670000,620000)),IF(M2981&lt;=1320000,950000,IF(M2981&lt;=3360000,880000,IF(M2981&lt;=4890000,680000,IF(M2981&lt;=6550000,630000,580000))))))</f>
        <v/>
      </c>
      <c r="O2981" s="18">
        <f>IF(F2981&lt;=0,IF(AND(D2981="はい",C2981&gt;=2026,C2981&lt;=2027),IF(E2981&lt;=0,0,IF(E2981&lt;=30000,E2981,IF(E2981&lt;=60000,ROUNDUP(E2981/2,0)+15000,IF(E2981&lt;=120000,ROUNDUP(E2981/4,0)+30000,60000)))),IF(E2981&lt;=0,0,IF(E2981&lt;=20000,E2981,IF(E2981&lt;=40000,ROUNDUP(E2981/2,0)+10000,IF(E2981&lt;=80000,ROUNDUP(E2981/4,0)+20000,40000))))),IF(E2981&lt;=0,IF(F2981&lt;=0,0,IF(F2981&lt;=25000,F2981,IF(F2981&lt;=50000,ROUNDUP(F2981/2,0)+12500,IF(F2981&lt;=100000,ROUNDUP(F2981/4,0)+25000,50000)))),MAX(IF(F2981&lt;=0,0,IF(F2981&lt;=25000,F2981,IF(F2981&lt;=50000,ROUNDUP(F2981/2,0)+12500,IF(F2981&lt;=100000,ROUNDUP(F2981/4,0)+25000,50000)))),MIN(IF(AND(D2981="はい",C2981&gt;=2026,C2981&lt;=2027),IF(E2981&lt;=0,0,IF(E2981&lt;=30000,E2981,IF(E2981&lt;=60000,ROUNDUP(E2981/2,0)+15000,IF(E2981&lt;=120000,ROUNDUP(E2981/4,0)+30000,60000)))),IF(E2981&lt;=0,0,IF(E2981&lt;=20000,E2981,IF(E2981&lt;=40000,ROUNDUP(E2981/2,0)+10000,IF(E2981&lt;=80000,ROUNDUP(E2981/4,0)+20000,40000)))))+IF(F2981&lt;=0,0,IF(F2981&lt;=25000,F2981,IF(F2981&lt;=50000,ROUNDUP(F2981/2,0)+12500,IF(F2981&lt;=100000,ROUNDUP(F2981/4,0)+25000,50000)))),IF(AND(D2981="はい",C2981&gt;=2026,C2981&lt;=2027),60000,40000)))))</f>
        <v/>
      </c>
      <c r="P2981" s="18">
        <f>IF(G2981&lt;=0,0,IF(G2981&lt;=20000,G2981,IF(G2981&lt;=40000,ROUNDUP(G2981/2,0)+10000,IF(G2981&lt;=80000,ROUNDUP(G2981/4,0)+20000,40000))))</f>
        <v/>
      </c>
      <c r="Q2981" s="18">
        <f>IF(I2981&lt;=0,IF(H2981&lt;=0,0,IF(H2981&lt;=20000,H2981,IF(H2981&lt;=40000,ROUNDUP(H2981/2,0)+10000,IF(H2981&lt;=80000,ROUNDUP(H2981/4,0)+20000,40000)))),IF(H2981&lt;=0,IF(I2981&lt;=0,0,IF(I2981&lt;=25000,I2981,IF(I2981&lt;=50000,ROUNDUP(I2981/2,0)+12500,IF(I2981&lt;=100000,ROUNDUP(I2981/4,0)+25000,50000)))),MAX(IF(I2981&lt;=0,0,IF(I2981&lt;=25000,I2981,IF(I2981&lt;=50000,ROUNDUP(I2981/2,0)+12500,IF(I2981&lt;=100000,ROUNDUP(I2981/4,0)+25000,50000)))),MIN(IF(H2981&lt;=0,0,IF(H2981&lt;=20000,H2981,IF(H2981&lt;=40000,ROUNDUP(H2981/2,0)+10000,IF(H2981&lt;=80000,ROUNDUP(H2981/4,0)+20000,40000))))+IF(I2981&lt;=0,0,IF(I2981&lt;=25000,I2981,IF(I2981&lt;=50000,ROUNDUP(I2981/2,0)+12500,IF(I2981&lt;=100000,ROUNDUP(I2981/4,0)+25000,50000)))),40000))))</f>
        <v/>
      </c>
      <c r="R2981" s="18">
        <f>MIN(120000,O2981+P2981+Q2981)</f>
        <v/>
      </c>
      <c r="S2981" s="18">
        <f>IF(F2981&lt;=0,IF(E2981&lt;=0,0,IF(E2981&lt;=12000,E2981,IF(E2981&lt;=32000,ROUNDUP(E2981/2,0)+6000,IF(E2981&lt;=56000,ROUNDUP(E2981/4,0)+14000,28000)))),IF(E2981&lt;=0,IF(F2981&lt;=0,0,IF(F2981&lt;=15000,F2981,IF(F2981&lt;=40000,ROUNDUP(F2981/2,0)+7500,IF(F2981&lt;=70000,ROUNDUP(F2981/4,0)+17500,35000)))),MAX(IF(F2981&lt;=0,0,IF(F2981&lt;=15000,F2981,IF(F2981&lt;=40000,ROUNDUP(F2981/2,0)+7500,IF(F2981&lt;=70000,ROUNDUP(F2981/4,0)+17500,35000)))),MIN(IF(E2981&lt;=0,0,IF(E2981&lt;=12000,E2981,IF(E2981&lt;=32000,ROUNDUP(E2981/2,0)+6000,IF(E2981&lt;=56000,ROUNDUP(E2981/4,0)+14000,28000))))+IF(F2981&lt;=0,0,IF(F2981&lt;=15000,F2981,IF(F2981&lt;=40000,ROUNDUP(F2981/2,0)+7500,IF(F2981&lt;=70000,ROUNDUP(F2981/4,0)+17500,35000)))),28000))))</f>
        <v/>
      </c>
      <c r="T2981" s="18">
        <f>IF(G2981&lt;=0,0,IF(G2981&lt;=12000,G2981,IF(G2981&lt;=32000,ROUNDUP(G2981/2,0)+6000,IF(G2981&lt;=56000,ROUNDUP(G2981/4,0)+14000,28000))))</f>
        <v/>
      </c>
      <c r="U2981" s="18">
        <f>IF(I2981&lt;=0,IF(H2981&lt;=0,0,IF(H2981&lt;=12000,H2981,IF(H2981&lt;=32000,ROUNDUP(H2981/2,0)+6000,IF(H2981&lt;=56000,ROUNDUP(H2981/4,0)+14000,28000)))),IF(H2981&lt;=0,IF(I2981&lt;=0,0,IF(I2981&lt;=15000,I2981,IF(I2981&lt;=40000,ROUNDUP(I2981/2,0)+7500,IF(I2981&lt;=70000,ROUNDUP(I2981/4,0)+17500,35000)))),MAX(IF(I2981&lt;=0,0,IF(I2981&lt;=15000,I2981,IF(I2981&lt;=40000,ROUNDUP(I2981/2,0)+7500,IF(I2981&lt;=70000,ROUNDUP(I2981/4,0)+17500,35000)))),MIN(IF(H2981&lt;=0,0,IF(H2981&lt;=12000,H2981,IF(H2981&lt;=32000,ROUNDUP(H2981/2,0)+6000,IF(H2981&lt;=56000,ROUNDUP(H2981/4,0)+14000,28000))))+IF(I2981&lt;=0,0,IF(I2981&lt;=15000,I2981,IF(I2981&lt;=40000,ROUNDUP(I2981/2,0)+7500,IF(I2981&lt;=70000,ROUNDUP(I2981/4,0)+17500,35000)))),28000))))</f>
        <v/>
      </c>
      <c r="V2981" s="18">
        <f>MIN(70000,S2981+T2981+U2981)</f>
        <v/>
      </c>
      <c r="W2981" s="18">
        <f>MAX(0,ROUNDDOWN(M2981-J2981-N2981-K2981-0,-3))</f>
        <v/>
      </c>
      <c r="X2981" s="18">
        <f>MAX(0,ROUNDDOWN(M2981-J2981-N2981-K2981-R2981,-3))</f>
        <v/>
      </c>
      <c r="Y2981" s="18">
        <f>IF(W2981&lt;=0,0,ROUNDDOWN((W2981*LOOKUP(W2981,{0,1950001,3300001,6950001,9000001,18000001,40000001},{0.05,0.1,0.2,0.23,0.33,0.4,0.45})-LOOKUP(W2981,{0,1950001,3300001,6950001,9000001,18000001,40000001},{0,97500,427500,636000,1536000,2796000,4796000}))*1.021,-2))</f>
        <v/>
      </c>
      <c r="Z2981" s="18">
        <f>IF(X2981&lt;=0,0,ROUNDDOWN((X2981*LOOKUP(X2981,{0,1950001,3300001,6950001,9000001,18000001,40000001},{0.05,0.1,0.2,0.23,0.33,0.4,0.45})-LOOKUP(X2981,{0,1950001,3300001,6950001,9000001,18000001,40000001},{0,97500,427500,636000,1536000,2796000,4796000}))*1.021,-2))</f>
        <v/>
      </c>
      <c r="AA2981" s="18">
        <f>MAX(0,ROUNDDOWN(M2981-J2981-430000-L2981-0,-3))</f>
        <v/>
      </c>
      <c r="AB2981" s="18">
        <f>MAX(0,ROUNDDOWN(M2981-J2981-430000-L2981-V2981,-3))</f>
        <v/>
      </c>
      <c r="AC2981" s="18">
        <f>IF(M2981&lt;=450000,0,MAX(0,ROUNDDOWN(AA2981*0.06-MIN(50000,AA2981)*0.03,-2))+MAX(0,ROUNDDOWN(AA2981*0.04-MIN(50000,AA2981)*0.02,-2)))</f>
        <v/>
      </c>
      <c r="AD2981" s="18">
        <f>IF(M2981&lt;=450000,0,MAX(0,ROUNDDOWN(AB2981*0.06-MIN(50000,AB2981)*0.03,-2))+MAX(0,ROUNDDOWN(AB2981*0.04-MIN(50000,AB2981)*0.02,-2)))</f>
        <v/>
      </c>
      <c r="AE2981" s="18">
        <f>Y2981-Z2981</f>
        <v/>
      </c>
      <c r="AF2981" s="18">
        <f>AC2981-AD2981</f>
        <v/>
      </c>
      <c r="AG2981" s="18">
        <f>AE2981+AF2981</f>
        <v/>
      </c>
      <c r="AH2981" s="20">
        <f>IF(W2981&lt;=0,0,LOOKUP(W2981,{0,1950001,3300001,6950001,9000001,18000001,40000001},{0.05,0.1,0.2,0.23,0.33,0.4,0.45}))</f>
        <v/>
      </c>
    </row>
    <row r="2982">
      <c r="A2982" t="inlineStr">
        <is>
          <t>1万円刻み 3区分8万円ずつ</t>
        </is>
      </c>
      <c r="B2982" s="18">
        <f>'4_1万円刻み'!$A$968</f>
        <v/>
      </c>
      <c r="C2982" s="19" t="n">
        <v>2026</v>
      </c>
      <c r="D2982" t="inlineStr">
        <is>
          <t>いいえ</t>
        </is>
      </c>
      <c r="E2982" s="18" t="n">
        <v>80000</v>
      </c>
      <c r="F2982" s="18" t="n">
        <v>0</v>
      </c>
      <c r="G2982" s="18" t="n">
        <v>80000</v>
      </c>
      <c r="H2982" s="18" t="n">
        <v>80000</v>
      </c>
      <c r="I2982" s="18" t="n">
        <v>0</v>
      </c>
      <c r="J2982" s="18">
        <f>ROUND(MIN(B2982/12,650000)*12*0.0915+MIN(B2982/12,1390000)*12*(0.0504+0)+B2982*0.005,0)</f>
        <v/>
      </c>
      <c r="K2982" s="18" t="n">
        <v>0</v>
      </c>
      <c r="L2982" s="18" t="n">
        <v>0</v>
      </c>
      <c r="M2982" s="18">
        <f>ROUND(IF(C2982&gt;=2026,IF(B2982&lt;741000,0,IF(B2982&lt;2191000,B2982-740000,IF(B2982&lt;2193000,1451000,IF(B2982&lt;2196000,1453000,IF(B2982&lt;2200000,1456000,IF(B2982&lt;3600000,ROUNDDOWN(B2982/4,-3)*2.8-80000,IF(B2982&lt;6600000,ROUNDDOWN(B2982/4,-3)*3.2-440000,IF(B2982&lt;8500000,ROUNDDOWN(B2982*0.9,0)-1100000,B2982-1950000)))))))),IF(B2982&lt;651000,0,IF(B2982&lt;1900000,B2982-650000,IF(B2982&lt;3600000,ROUNDDOWN(B2982/4,-3)*2.8-80000,IF(B2982&lt;6600000,ROUNDDOWN(B2982/4,-3)*3.2-440000,IF(B2982&lt;8500000,ROUNDDOWN(B2982*0.9,0)-1100000,B2982-1950000)))))),0)</f>
        <v/>
      </c>
      <c r="N2982" s="18">
        <f>IF(M2982&gt;23500000,NA(),IF(C2982&gt;=2026,IF(M2982&lt;=4890000,1040000,IF(M2982&lt;=6550000,670000,620000)),IF(M2982&lt;=1320000,950000,IF(M2982&lt;=3360000,880000,IF(M2982&lt;=4890000,680000,IF(M2982&lt;=6550000,630000,580000))))))</f>
        <v/>
      </c>
      <c r="O2982" s="18">
        <f>IF(F2982&lt;=0,IF(AND(D2982="はい",C2982&gt;=2026,C2982&lt;=2027),IF(E2982&lt;=0,0,IF(E2982&lt;=30000,E2982,IF(E2982&lt;=60000,ROUNDUP(E2982/2,0)+15000,IF(E2982&lt;=120000,ROUNDUP(E2982/4,0)+30000,60000)))),IF(E2982&lt;=0,0,IF(E2982&lt;=20000,E2982,IF(E2982&lt;=40000,ROUNDUP(E2982/2,0)+10000,IF(E2982&lt;=80000,ROUNDUP(E2982/4,0)+20000,40000))))),IF(E2982&lt;=0,IF(F2982&lt;=0,0,IF(F2982&lt;=25000,F2982,IF(F2982&lt;=50000,ROUNDUP(F2982/2,0)+12500,IF(F2982&lt;=100000,ROUNDUP(F2982/4,0)+25000,50000)))),MAX(IF(F2982&lt;=0,0,IF(F2982&lt;=25000,F2982,IF(F2982&lt;=50000,ROUNDUP(F2982/2,0)+12500,IF(F2982&lt;=100000,ROUNDUP(F2982/4,0)+25000,50000)))),MIN(IF(AND(D2982="はい",C2982&gt;=2026,C2982&lt;=2027),IF(E2982&lt;=0,0,IF(E2982&lt;=30000,E2982,IF(E2982&lt;=60000,ROUNDUP(E2982/2,0)+15000,IF(E2982&lt;=120000,ROUNDUP(E2982/4,0)+30000,60000)))),IF(E2982&lt;=0,0,IF(E2982&lt;=20000,E2982,IF(E2982&lt;=40000,ROUNDUP(E2982/2,0)+10000,IF(E2982&lt;=80000,ROUNDUP(E2982/4,0)+20000,40000)))))+IF(F2982&lt;=0,0,IF(F2982&lt;=25000,F2982,IF(F2982&lt;=50000,ROUNDUP(F2982/2,0)+12500,IF(F2982&lt;=100000,ROUNDUP(F2982/4,0)+25000,50000)))),IF(AND(D2982="はい",C2982&gt;=2026,C2982&lt;=2027),60000,40000)))))</f>
        <v/>
      </c>
      <c r="P2982" s="18">
        <f>IF(G2982&lt;=0,0,IF(G2982&lt;=20000,G2982,IF(G2982&lt;=40000,ROUNDUP(G2982/2,0)+10000,IF(G2982&lt;=80000,ROUNDUP(G2982/4,0)+20000,40000))))</f>
        <v/>
      </c>
      <c r="Q2982" s="18">
        <f>IF(I2982&lt;=0,IF(H2982&lt;=0,0,IF(H2982&lt;=20000,H2982,IF(H2982&lt;=40000,ROUNDUP(H2982/2,0)+10000,IF(H2982&lt;=80000,ROUNDUP(H2982/4,0)+20000,40000)))),IF(H2982&lt;=0,IF(I2982&lt;=0,0,IF(I2982&lt;=25000,I2982,IF(I2982&lt;=50000,ROUNDUP(I2982/2,0)+12500,IF(I2982&lt;=100000,ROUNDUP(I2982/4,0)+25000,50000)))),MAX(IF(I2982&lt;=0,0,IF(I2982&lt;=25000,I2982,IF(I2982&lt;=50000,ROUNDUP(I2982/2,0)+12500,IF(I2982&lt;=100000,ROUNDUP(I2982/4,0)+25000,50000)))),MIN(IF(H2982&lt;=0,0,IF(H2982&lt;=20000,H2982,IF(H2982&lt;=40000,ROUNDUP(H2982/2,0)+10000,IF(H2982&lt;=80000,ROUNDUP(H2982/4,0)+20000,40000))))+IF(I2982&lt;=0,0,IF(I2982&lt;=25000,I2982,IF(I2982&lt;=50000,ROUNDUP(I2982/2,0)+12500,IF(I2982&lt;=100000,ROUNDUP(I2982/4,0)+25000,50000)))),40000))))</f>
        <v/>
      </c>
      <c r="R2982" s="18">
        <f>MIN(120000,O2982+P2982+Q2982)</f>
        <v/>
      </c>
      <c r="S2982" s="18">
        <f>IF(F2982&lt;=0,IF(E2982&lt;=0,0,IF(E2982&lt;=12000,E2982,IF(E2982&lt;=32000,ROUNDUP(E2982/2,0)+6000,IF(E2982&lt;=56000,ROUNDUP(E2982/4,0)+14000,28000)))),IF(E2982&lt;=0,IF(F2982&lt;=0,0,IF(F2982&lt;=15000,F2982,IF(F2982&lt;=40000,ROUNDUP(F2982/2,0)+7500,IF(F2982&lt;=70000,ROUNDUP(F2982/4,0)+17500,35000)))),MAX(IF(F2982&lt;=0,0,IF(F2982&lt;=15000,F2982,IF(F2982&lt;=40000,ROUNDUP(F2982/2,0)+7500,IF(F2982&lt;=70000,ROUNDUP(F2982/4,0)+17500,35000)))),MIN(IF(E2982&lt;=0,0,IF(E2982&lt;=12000,E2982,IF(E2982&lt;=32000,ROUNDUP(E2982/2,0)+6000,IF(E2982&lt;=56000,ROUNDUP(E2982/4,0)+14000,28000))))+IF(F2982&lt;=0,0,IF(F2982&lt;=15000,F2982,IF(F2982&lt;=40000,ROUNDUP(F2982/2,0)+7500,IF(F2982&lt;=70000,ROUNDUP(F2982/4,0)+17500,35000)))),28000))))</f>
        <v/>
      </c>
      <c r="T2982" s="18">
        <f>IF(G2982&lt;=0,0,IF(G2982&lt;=12000,G2982,IF(G2982&lt;=32000,ROUNDUP(G2982/2,0)+6000,IF(G2982&lt;=56000,ROUNDUP(G2982/4,0)+14000,28000))))</f>
        <v/>
      </c>
      <c r="U2982" s="18">
        <f>IF(I2982&lt;=0,IF(H2982&lt;=0,0,IF(H2982&lt;=12000,H2982,IF(H2982&lt;=32000,ROUNDUP(H2982/2,0)+6000,IF(H2982&lt;=56000,ROUNDUP(H2982/4,0)+14000,28000)))),IF(H2982&lt;=0,IF(I2982&lt;=0,0,IF(I2982&lt;=15000,I2982,IF(I2982&lt;=40000,ROUNDUP(I2982/2,0)+7500,IF(I2982&lt;=70000,ROUNDUP(I2982/4,0)+17500,35000)))),MAX(IF(I2982&lt;=0,0,IF(I2982&lt;=15000,I2982,IF(I2982&lt;=40000,ROUNDUP(I2982/2,0)+7500,IF(I2982&lt;=70000,ROUNDUP(I2982/4,0)+17500,35000)))),MIN(IF(H2982&lt;=0,0,IF(H2982&lt;=12000,H2982,IF(H2982&lt;=32000,ROUNDUP(H2982/2,0)+6000,IF(H2982&lt;=56000,ROUNDUP(H2982/4,0)+14000,28000))))+IF(I2982&lt;=0,0,IF(I2982&lt;=15000,I2982,IF(I2982&lt;=40000,ROUNDUP(I2982/2,0)+7500,IF(I2982&lt;=70000,ROUNDUP(I2982/4,0)+17500,35000)))),28000))))</f>
        <v/>
      </c>
      <c r="V2982" s="18">
        <f>MIN(70000,S2982+T2982+U2982)</f>
        <v/>
      </c>
      <c r="W2982" s="18">
        <f>MAX(0,ROUNDDOWN(M2982-J2982-N2982-K2982-0,-3))</f>
        <v/>
      </c>
      <c r="X2982" s="18">
        <f>MAX(0,ROUNDDOWN(M2982-J2982-N2982-K2982-R2982,-3))</f>
        <v/>
      </c>
      <c r="Y2982" s="18">
        <f>IF(W2982&lt;=0,0,ROUNDDOWN((W2982*LOOKUP(W2982,{0,1950001,3300001,6950001,9000001,18000001,40000001},{0.05,0.1,0.2,0.23,0.33,0.4,0.45})-LOOKUP(W2982,{0,1950001,3300001,6950001,9000001,18000001,40000001},{0,97500,427500,636000,1536000,2796000,4796000}))*1.021,-2))</f>
        <v/>
      </c>
      <c r="Z2982" s="18">
        <f>IF(X2982&lt;=0,0,ROUNDDOWN((X2982*LOOKUP(X2982,{0,1950001,3300001,6950001,9000001,18000001,40000001},{0.05,0.1,0.2,0.23,0.33,0.4,0.45})-LOOKUP(X2982,{0,1950001,3300001,6950001,9000001,18000001,40000001},{0,97500,427500,636000,1536000,2796000,4796000}))*1.021,-2))</f>
        <v/>
      </c>
      <c r="AA2982" s="18">
        <f>MAX(0,ROUNDDOWN(M2982-J2982-430000-L2982-0,-3))</f>
        <v/>
      </c>
      <c r="AB2982" s="18">
        <f>MAX(0,ROUNDDOWN(M2982-J2982-430000-L2982-V2982,-3))</f>
        <v/>
      </c>
      <c r="AC2982" s="18">
        <f>IF(M2982&lt;=450000,0,MAX(0,ROUNDDOWN(AA2982*0.06-MIN(50000,AA2982)*0.03,-2))+MAX(0,ROUNDDOWN(AA2982*0.04-MIN(50000,AA2982)*0.02,-2)))</f>
        <v/>
      </c>
      <c r="AD2982" s="18">
        <f>IF(M2982&lt;=450000,0,MAX(0,ROUNDDOWN(AB2982*0.06-MIN(50000,AB2982)*0.03,-2))+MAX(0,ROUNDDOWN(AB2982*0.04-MIN(50000,AB2982)*0.02,-2)))</f>
        <v/>
      </c>
      <c r="AE2982" s="18">
        <f>Y2982-Z2982</f>
        <v/>
      </c>
      <c r="AF2982" s="18">
        <f>AC2982-AD2982</f>
        <v/>
      </c>
      <c r="AG2982" s="18">
        <f>AE2982+AF2982</f>
        <v/>
      </c>
      <c r="AH2982" s="20">
        <f>IF(W2982&lt;=0,0,LOOKUP(W2982,{0,1950001,3300001,6950001,9000001,18000001,40000001},{0.05,0.1,0.2,0.23,0.33,0.4,0.45}))</f>
        <v/>
      </c>
    </row>
    <row r="2983">
      <c r="A2983" t="inlineStr">
        <is>
          <t>1万円刻み 一般8万円</t>
        </is>
      </c>
      <c r="B2983" s="18">
        <f>'4_1万円刻み'!$A$968</f>
        <v/>
      </c>
      <c r="C2983" s="19" t="n">
        <v>2026</v>
      </c>
      <c r="D2983" t="inlineStr">
        <is>
          <t>いいえ</t>
        </is>
      </c>
      <c r="E2983" s="18" t="n">
        <v>80000</v>
      </c>
      <c r="F2983" s="18" t="n">
        <v>0</v>
      </c>
      <c r="G2983" s="18" t="n">
        <v>0</v>
      </c>
      <c r="H2983" s="18" t="n">
        <v>0</v>
      </c>
      <c r="I2983" s="18" t="n">
        <v>0</v>
      </c>
      <c r="J2983" s="18">
        <f>ROUND(MIN(B2983/12,650000)*12*0.0915+MIN(B2983/12,1390000)*12*(0.0504+0)+B2983*0.005,0)</f>
        <v/>
      </c>
      <c r="K2983" s="18" t="n">
        <v>0</v>
      </c>
      <c r="L2983" s="18" t="n">
        <v>0</v>
      </c>
      <c r="M2983" s="18">
        <f>ROUND(IF(C2983&gt;=2026,IF(B2983&lt;741000,0,IF(B2983&lt;2191000,B2983-740000,IF(B2983&lt;2193000,1451000,IF(B2983&lt;2196000,1453000,IF(B2983&lt;2200000,1456000,IF(B2983&lt;3600000,ROUNDDOWN(B2983/4,-3)*2.8-80000,IF(B2983&lt;6600000,ROUNDDOWN(B2983/4,-3)*3.2-440000,IF(B2983&lt;8500000,ROUNDDOWN(B2983*0.9,0)-1100000,B2983-1950000)))))))),IF(B2983&lt;651000,0,IF(B2983&lt;1900000,B2983-650000,IF(B2983&lt;3600000,ROUNDDOWN(B2983/4,-3)*2.8-80000,IF(B2983&lt;6600000,ROUNDDOWN(B2983/4,-3)*3.2-440000,IF(B2983&lt;8500000,ROUNDDOWN(B2983*0.9,0)-1100000,B2983-1950000)))))),0)</f>
        <v/>
      </c>
      <c r="N2983" s="18">
        <f>IF(M2983&gt;23500000,NA(),IF(C2983&gt;=2026,IF(M2983&lt;=4890000,1040000,IF(M2983&lt;=6550000,670000,620000)),IF(M2983&lt;=1320000,950000,IF(M2983&lt;=3360000,880000,IF(M2983&lt;=4890000,680000,IF(M2983&lt;=6550000,630000,580000))))))</f>
        <v/>
      </c>
      <c r="O2983" s="18">
        <f>IF(F2983&lt;=0,IF(AND(D2983="はい",C2983&gt;=2026,C2983&lt;=2027),IF(E2983&lt;=0,0,IF(E2983&lt;=30000,E2983,IF(E2983&lt;=60000,ROUNDUP(E2983/2,0)+15000,IF(E2983&lt;=120000,ROUNDUP(E2983/4,0)+30000,60000)))),IF(E2983&lt;=0,0,IF(E2983&lt;=20000,E2983,IF(E2983&lt;=40000,ROUNDUP(E2983/2,0)+10000,IF(E2983&lt;=80000,ROUNDUP(E2983/4,0)+20000,40000))))),IF(E2983&lt;=0,IF(F2983&lt;=0,0,IF(F2983&lt;=25000,F2983,IF(F2983&lt;=50000,ROUNDUP(F2983/2,0)+12500,IF(F2983&lt;=100000,ROUNDUP(F2983/4,0)+25000,50000)))),MAX(IF(F2983&lt;=0,0,IF(F2983&lt;=25000,F2983,IF(F2983&lt;=50000,ROUNDUP(F2983/2,0)+12500,IF(F2983&lt;=100000,ROUNDUP(F2983/4,0)+25000,50000)))),MIN(IF(AND(D2983="はい",C2983&gt;=2026,C2983&lt;=2027),IF(E2983&lt;=0,0,IF(E2983&lt;=30000,E2983,IF(E2983&lt;=60000,ROUNDUP(E2983/2,0)+15000,IF(E2983&lt;=120000,ROUNDUP(E2983/4,0)+30000,60000)))),IF(E2983&lt;=0,0,IF(E2983&lt;=20000,E2983,IF(E2983&lt;=40000,ROUNDUP(E2983/2,0)+10000,IF(E2983&lt;=80000,ROUNDUP(E2983/4,0)+20000,40000)))))+IF(F2983&lt;=0,0,IF(F2983&lt;=25000,F2983,IF(F2983&lt;=50000,ROUNDUP(F2983/2,0)+12500,IF(F2983&lt;=100000,ROUNDUP(F2983/4,0)+25000,50000)))),IF(AND(D2983="はい",C2983&gt;=2026,C2983&lt;=2027),60000,40000)))))</f>
        <v/>
      </c>
      <c r="P2983" s="18">
        <f>IF(G2983&lt;=0,0,IF(G2983&lt;=20000,G2983,IF(G2983&lt;=40000,ROUNDUP(G2983/2,0)+10000,IF(G2983&lt;=80000,ROUNDUP(G2983/4,0)+20000,40000))))</f>
        <v/>
      </c>
      <c r="Q2983" s="18">
        <f>IF(I2983&lt;=0,IF(H2983&lt;=0,0,IF(H2983&lt;=20000,H2983,IF(H2983&lt;=40000,ROUNDUP(H2983/2,0)+10000,IF(H2983&lt;=80000,ROUNDUP(H2983/4,0)+20000,40000)))),IF(H2983&lt;=0,IF(I2983&lt;=0,0,IF(I2983&lt;=25000,I2983,IF(I2983&lt;=50000,ROUNDUP(I2983/2,0)+12500,IF(I2983&lt;=100000,ROUNDUP(I2983/4,0)+25000,50000)))),MAX(IF(I2983&lt;=0,0,IF(I2983&lt;=25000,I2983,IF(I2983&lt;=50000,ROUNDUP(I2983/2,0)+12500,IF(I2983&lt;=100000,ROUNDUP(I2983/4,0)+25000,50000)))),MIN(IF(H2983&lt;=0,0,IF(H2983&lt;=20000,H2983,IF(H2983&lt;=40000,ROUNDUP(H2983/2,0)+10000,IF(H2983&lt;=80000,ROUNDUP(H2983/4,0)+20000,40000))))+IF(I2983&lt;=0,0,IF(I2983&lt;=25000,I2983,IF(I2983&lt;=50000,ROUNDUP(I2983/2,0)+12500,IF(I2983&lt;=100000,ROUNDUP(I2983/4,0)+25000,50000)))),40000))))</f>
        <v/>
      </c>
      <c r="R2983" s="18">
        <f>MIN(120000,O2983+P2983+Q2983)</f>
        <v/>
      </c>
      <c r="S2983" s="18">
        <f>IF(F2983&lt;=0,IF(E2983&lt;=0,0,IF(E2983&lt;=12000,E2983,IF(E2983&lt;=32000,ROUNDUP(E2983/2,0)+6000,IF(E2983&lt;=56000,ROUNDUP(E2983/4,0)+14000,28000)))),IF(E2983&lt;=0,IF(F2983&lt;=0,0,IF(F2983&lt;=15000,F2983,IF(F2983&lt;=40000,ROUNDUP(F2983/2,0)+7500,IF(F2983&lt;=70000,ROUNDUP(F2983/4,0)+17500,35000)))),MAX(IF(F2983&lt;=0,0,IF(F2983&lt;=15000,F2983,IF(F2983&lt;=40000,ROUNDUP(F2983/2,0)+7500,IF(F2983&lt;=70000,ROUNDUP(F2983/4,0)+17500,35000)))),MIN(IF(E2983&lt;=0,0,IF(E2983&lt;=12000,E2983,IF(E2983&lt;=32000,ROUNDUP(E2983/2,0)+6000,IF(E2983&lt;=56000,ROUNDUP(E2983/4,0)+14000,28000))))+IF(F2983&lt;=0,0,IF(F2983&lt;=15000,F2983,IF(F2983&lt;=40000,ROUNDUP(F2983/2,0)+7500,IF(F2983&lt;=70000,ROUNDUP(F2983/4,0)+17500,35000)))),28000))))</f>
        <v/>
      </c>
      <c r="T2983" s="18">
        <f>IF(G2983&lt;=0,0,IF(G2983&lt;=12000,G2983,IF(G2983&lt;=32000,ROUNDUP(G2983/2,0)+6000,IF(G2983&lt;=56000,ROUNDUP(G2983/4,0)+14000,28000))))</f>
        <v/>
      </c>
      <c r="U2983" s="18">
        <f>IF(I2983&lt;=0,IF(H2983&lt;=0,0,IF(H2983&lt;=12000,H2983,IF(H2983&lt;=32000,ROUNDUP(H2983/2,0)+6000,IF(H2983&lt;=56000,ROUNDUP(H2983/4,0)+14000,28000)))),IF(H2983&lt;=0,IF(I2983&lt;=0,0,IF(I2983&lt;=15000,I2983,IF(I2983&lt;=40000,ROUNDUP(I2983/2,0)+7500,IF(I2983&lt;=70000,ROUNDUP(I2983/4,0)+17500,35000)))),MAX(IF(I2983&lt;=0,0,IF(I2983&lt;=15000,I2983,IF(I2983&lt;=40000,ROUNDUP(I2983/2,0)+7500,IF(I2983&lt;=70000,ROUNDUP(I2983/4,0)+17500,35000)))),MIN(IF(H2983&lt;=0,0,IF(H2983&lt;=12000,H2983,IF(H2983&lt;=32000,ROUNDUP(H2983/2,0)+6000,IF(H2983&lt;=56000,ROUNDUP(H2983/4,0)+14000,28000))))+IF(I2983&lt;=0,0,IF(I2983&lt;=15000,I2983,IF(I2983&lt;=40000,ROUNDUP(I2983/2,0)+7500,IF(I2983&lt;=70000,ROUNDUP(I2983/4,0)+17500,35000)))),28000))))</f>
        <v/>
      </c>
      <c r="V2983" s="18">
        <f>MIN(70000,S2983+T2983+U2983)</f>
        <v/>
      </c>
      <c r="W2983" s="18">
        <f>MAX(0,ROUNDDOWN(M2983-J2983-N2983-K2983-0,-3))</f>
        <v/>
      </c>
      <c r="X2983" s="18">
        <f>MAX(0,ROUNDDOWN(M2983-J2983-N2983-K2983-R2983,-3))</f>
        <v/>
      </c>
      <c r="Y2983" s="18">
        <f>IF(W2983&lt;=0,0,ROUNDDOWN((W2983*LOOKUP(W2983,{0,1950001,3300001,6950001,9000001,18000001,40000001},{0.05,0.1,0.2,0.23,0.33,0.4,0.45})-LOOKUP(W2983,{0,1950001,3300001,6950001,9000001,18000001,40000001},{0,97500,427500,636000,1536000,2796000,4796000}))*1.021,-2))</f>
        <v/>
      </c>
      <c r="Z2983" s="18">
        <f>IF(X2983&lt;=0,0,ROUNDDOWN((X2983*LOOKUP(X2983,{0,1950001,3300001,6950001,9000001,18000001,40000001},{0.05,0.1,0.2,0.23,0.33,0.4,0.45})-LOOKUP(X2983,{0,1950001,3300001,6950001,9000001,18000001,40000001},{0,97500,427500,636000,1536000,2796000,4796000}))*1.021,-2))</f>
        <v/>
      </c>
      <c r="AA2983" s="18">
        <f>MAX(0,ROUNDDOWN(M2983-J2983-430000-L2983-0,-3))</f>
        <v/>
      </c>
      <c r="AB2983" s="18">
        <f>MAX(0,ROUNDDOWN(M2983-J2983-430000-L2983-V2983,-3))</f>
        <v/>
      </c>
      <c r="AC2983" s="18">
        <f>IF(M2983&lt;=450000,0,MAX(0,ROUNDDOWN(AA2983*0.06-MIN(50000,AA2983)*0.03,-2))+MAX(0,ROUNDDOWN(AA2983*0.04-MIN(50000,AA2983)*0.02,-2)))</f>
        <v/>
      </c>
      <c r="AD2983" s="18">
        <f>IF(M2983&lt;=450000,0,MAX(0,ROUNDDOWN(AB2983*0.06-MIN(50000,AB2983)*0.03,-2))+MAX(0,ROUNDDOWN(AB2983*0.04-MIN(50000,AB2983)*0.02,-2)))</f>
        <v/>
      </c>
      <c r="AE2983" s="18">
        <f>Y2983-Z2983</f>
        <v/>
      </c>
      <c r="AF2983" s="18">
        <f>AC2983-AD2983</f>
        <v/>
      </c>
      <c r="AG2983" s="18">
        <f>AE2983+AF2983</f>
        <v/>
      </c>
      <c r="AH2983" s="20">
        <f>IF(W2983&lt;=0,0,LOOKUP(W2983,{0,1950001,3300001,6950001,9000001,18000001,40000001},{0.05,0.1,0.2,0.23,0.33,0.4,0.45}))</f>
        <v/>
      </c>
    </row>
    <row r="2984">
      <c r="A2984" t="inlineStr">
        <is>
          <t>1万円刻み 特例あり一般12万円</t>
        </is>
      </c>
      <c r="B2984" s="18">
        <f>'4_1万円刻み'!$A$968</f>
        <v/>
      </c>
      <c r="C2984" s="19" t="n">
        <v>2026</v>
      </c>
      <c r="D2984" t="inlineStr">
        <is>
          <t>はい</t>
        </is>
      </c>
      <c r="E2984" s="18" t="n">
        <v>120000</v>
      </c>
      <c r="F2984" s="18" t="n">
        <v>0</v>
      </c>
      <c r="G2984" s="18" t="n">
        <v>0</v>
      </c>
      <c r="H2984" s="18" t="n">
        <v>0</v>
      </c>
      <c r="I2984" s="18" t="n">
        <v>0</v>
      </c>
      <c r="J2984" s="18">
        <f>ROUND(MIN(B2984/12,650000)*12*0.0915+MIN(B2984/12,1390000)*12*(0.0504+0)+B2984*0.005,0)</f>
        <v/>
      </c>
      <c r="K2984" s="18" t="n">
        <v>0</v>
      </c>
      <c r="L2984" s="18" t="n">
        <v>0</v>
      </c>
      <c r="M2984" s="18">
        <f>ROUND(IF(C2984&gt;=2026,IF(B2984&lt;741000,0,IF(B2984&lt;2191000,B2984-740000,IF(B2984&lt;2193000,1451000,IF(B2984&lt;2196000,1453000,IF(B2984&lt;2200000,1456000,IF(B2984&lt;3600000,ROUNDDOWN(B2984/4,-3)*2.8-80000,IF(B2984&lt;6600000,ROUNDDOWN(B2984/4,-3)*3.2-440000,IF(B2984&lt;8500000,ROUNDDOWN(B2984*0.9,0)-1100000,B2984-1950000)))))))),IF(B2984&lt;651000,0,IF(B2984&lt;1900000,B2984-650000,IF(B2984&lt;3600000,ROUNDDOWN(B2984/4,-3)*2.8-80000,IF(B2984&lt;6600000,ROUNDDOWN(B2984/4,-3)*3.2-440000,IF(B2984&lt;8500000,ROUNDDOWN(B2984*0.9,0)-1100000,B2984-1950000)))))),0)</f>
        <v/>
      </c>
      <c r="N2984" s="18">
        <f>IF(M2984&gt;23500000,NA(),IF(C2984&gt;=2026,IF(M2984&lt;=4890000,1040000,IF(M2984&lt;=6550000,670000,620000)),IF(M2984&lt;=1320000,950000,IF(M2984&lt;=3360000,880000,IF(M2984&lt;=4890000,680000,IF(M2984&lt;=6550000,630000,580000))))))</f>
        <v/>
      </c>
      <c r="O2984" s="18">
        <f>IF(F2984&lt;=0,IF(AND(D2984="はい",C2984&gt;=2026,C2984&lt;=2027),IF(E2984&lt;=0,0,IF(E2984&lt;=30000,E2984,IF(E2984&lt;=60000,ROUNDUP(E2984/2,0)+15000,IF(E2984&lt;=120000,ROUNDUP(E2984/4,0)+30000,60000)))),IF(E2984&lt;=0,0,IF(E2984&lt;=20000,E2984,IF(E2984&lt;=40000,ROUNDUP(E2984/2,0)+10000,IF(E2984&lt;=80000,ROUNDUP(E2984/4,0)+20000,40000))))),IF(E2984&lt;=0,IF(F2984&lt;=0,0,IF(F2984&lt;=25000,F2984,IF(F2984&lt;=50000,ROUNDUP(F2984/2,0)+12500,IF(F2984&lt;=100000,ROUNDUP(F2984/4,0)+25000,50000)))),MAX(IF(F2984&lt;=0,0,IF(F2984&lt;=25000,F2984,IF(F2984&lt;=50000,ROUNDUP(F2984/2,0)+12500,IF(F2984&lt;=100000,ROUNDUP(F2984/4,0)+25000,50000)))),MIN(IF(AND(D2984="はい",C2984&gt;=2026,C2984&lt;=2027),IF(E2984&lt;=0,0,IF(E2984&lt;=30000,E2984,IF(E2984&lt;=60000,ROUNDUP(E2984/2,0)+15000,IF(E2984&lt;=120000,ROUNDUP(E2984/4,0)+30000,60000)))),IF(E2984&lt;=0,0,IF(E2984&lt;=20000,E2984,IF(E2984&lt;=40000,ROUNDUP(E2984/2,0)+10000,IF(E2984&lt;=80000,ROUNDUP(E2984/4,0)+20000,40000)))))+IF(F2984&lt;=0,0,IF(F2984&lt;=25000,F2984,IF(F2984&lt;=50000,ROUNDUP(F2984/2,0)+12500,IF(F2984&lt;=100000,ROUNDUP(F2984/4,0)+25000,50000)))),IF(AND(D2984="はい",C2984&gt;=2026,C2984&lt;=2027),60000,40000)))))</f>
        <v/>
      </c>
      <c r="P2984" s="18">
        <f>IF(G2984&lt;=0,0,IF(G2984&lt;=20000,G2984,IF(G2984&lt;=40000,ROUNDUP(G2984/2,0)+10000,IF(G2984&lt;=80000,ROUNDUP(G2984/4,0)+20000,40000))))</f>
        <v/>
      </c>
      <c r="Q2984" s="18">
        <f>IF(I2984&lt;=0,IF(H2984&lt;=0,0,IF(H2984&lt;=20000,H2984,IF(H2984&lt;=40000,ROUNDUP(H2984/2,0)+10000,IF(H2984&lt;=80000,ROUNDUP(H2984/4,0)+20000,40000)))),IF(H2984&lt;=0,IF(I2984&lt;=0,0,IF(I2984&lt;=25000,I2984,IF(I2984&lt;=50000,ROUNDUP(I2984/2,0)+12500,IF(I2984&lt;=100000,ROUNDUP(I2984/4,0)+25000,50000)))),MAX(IF(I2984&lt;=0,0,IF(I2984&lt;=25000,I2984,IF(I2984&lt;=50000,ROUNDUP(I2984/2,0)+12500,IF(I2984&lt;=100000,ROUNDUP(I2984/4,0)+25000,50000)))),MIN(IF(H2984&lt;=0,0,IF(H2984&lt;=20000,H2984,IF(H2984&lt;=40000,ROUNDUP(H2984/2,0)+10000,IF(H2984&lt;=80000,ROUNDUP(H2984/4,0)+20000,40000))))+IF(I2984&lt;=0,0,IF(I2984&lt;=25000,I2984,IF(I2984&lt;=50000,ROUNDUP(I2984/2,0)+12500,IF(I2984&lt;=100000,ROUNDUP(I2984/4,0)+25000,50000)))),40000))))</f>
        <v/>
      </c>
      <c r="R2984" s="18">
        <f>MIN(120000,O2984+P2984+Q2984)</f>
        <v/>
      </c>
      <c r="S2984" s="18">
        <f>IF(F2984&lt;=0,IF(E2984&lt;=0,0,IF(E2984&lt;=12000,E2984,IF(E2984&lt;=32000,ROUNDUP(E2984/2,0)+6000,IF(E2984&lt;=56000,ROUNDUP(E2984/4,0)+14000,28000)))),IF(E2984&lt;=0,IF(F2984&lt;=0,0,IF(F2984&lt;=15000,F2984,IF(F2984&lt;=40000,ROUNDUP(F2984/2,0)+7500,IF(F2984&lt;=70000,ROUNDUP(F2984/4,0)+17500,35000)))),MAX(IF(F2984&lt;=0,0,IF(F2984&lt;=15000,F2984,IF(F2984&lt;=40000,ROUNDUP(F2984/2,0)+7500,IF(F2984&lt;=70000,ROUNDUP(F2984/4,0)+17500,35000)))),MIN(IF(E2984&lt;=0,0,IF(E2984&lt;=12000,E2984,IF(E2984&lt;=32000,ROUNDUP(E2984/2,0)+6000,IF(E2984&lt;=56000,ROUNDUP(E2984/4,0)+14000,28000))))+IF(F2984&lt;=0,0,IF(F2984&lt;=15000,F2984,IF(F2984&lt;=40000,ROUNDUP(F2984/2,0)+7500,IF(F2984&lt;=70000,ROUNDUP(F2984/4,0)+17500,35000)))),28000))))</f>
        <v/>
      </c>
      <c r="T2984" s="18">
        <f>IF(G2984&lt;=0,0,IF(G2984&lt;=12000,G2984,IF(G2984&lt;=32000,ROUNDUP(G2984/2,0)+6000,IF(G2984&lt;=56000,ROUNDUP(G2984/4,0)+14000,28000))))</f>
        <v/>
      </c>
      <c r="U2984" s="18">
        <f>IF(I2984&lt;=0,IF(H2984&lt;=0,0,IF(H2984&lt;=12000,H2984,IF(H2984&lt;=32000,ROUNDUP(H2984/2,0)+6000,IF(H2984&lt;=56000,ROUNDUP(H2984/4,0)+14000,28000)))),IF(H2984&lt;=0,IF(I2984&lt;=0,0,IF(I2984&lt;=15000,I2984,IF(I2984&lt;=40000,ROUNDUP(I2984/2,0)+7500,IF(I2984&lt;=70000,ROUNDUP(I2984/4,0)+17500,35000)))),MAX(IF(I2984&lt;=0,0,IF(I2984&lt;=15000,I2984,IF(I2984&lt;=40000,ROUNDUP(I2984/2,0)+7500,IF(I2984&lt;=70000,ROUNDUP(I2984/4,0)+17500,35000)))),MIN(IF(H2984&lt;=0,0,IF(H2984&lt;=12000,H2984,IF(H2984&lt;=32000,ROUNDUP(H2984/2,0)+6000,IF(H2984&lt;=56000,ROUNDUP(H2984/4,0)+14000,28000))))+IF(I2984&lt;=0,0,IF(I2984&lt;=15000,I2984,IF(I2984&lt;=40000,ROUNDUP(I2984/2,0)+7500,IF(I2984&lt;=70000,ROUNDUP(I2984/4,0)+17500,35000)))),28000))))</f>
        <v/>
      </c>
      <c r="V2984" s="18">
        <f>MIN(70000,S2984+T2984+U2984)</f>
        <v/>
      </c>
      <c r="W2984" s="18">
        <f>MAX(0,ROUNDDOWN(M2984-J2984-N2984-K2984-0,-3))</f>
        <v/>
      </c>
      <c r="X2984" s="18">
        <f>MAX(0,ROUNDDOWN(M2984-J2984-N2984-K2984-R2984,-3))</f>
        <v/>
      </c>
      <c r="Y2984" s="18">
        <f>IF(W2984&lt;=0,0,ROUNDDOWN((W2984*LOOKUP(W2984,{0,1950001,3300001,6950001,9000001,18000001,40000001},{0.05,0.1,0.2,0.23,0.33,0.4,0.45})-LOOKUP(W2984,{0,1950001,3300001,6950001,9000001,18000001,40000001},{0,97500,427500,636000,1536000,2796000,4796000}))*1.021,-2))</f>
        <v/>
      </c>
      <c r="Z2984" s="18">
        <f>IF(X2984&lt;=0,0,ROUNDDOWN((X2984*LOOKUP(X2984,{0,1950001,3300001,6950001,9000001,18000001,40000001},{0.05,0.1,0.2,0.23,0.33,0.4,0.45})-LOOKUP(X2984,{0,1950001,3300001,6950001,9000001,18000001,40000001},{0,97500,427500,636000,1536000,2796000,4796000}))*1.021,-2))</f>
        <v/>
      </c>
      <c r="AA2984" s="18">
        <f>MAX(0,ROUNDDOWN(M2984-J2984-430000-L2984-0,-3))</f>
        <v/>
      </c>
      <c r="AB2984" s="18">
        <f>MAX(0,ROUNDDOWN(M2984-J2984-430000-L2984-V2984,-3))</f>
        <v/>
      </c>
      <c r="AC2984" s="18">
        <f>IF(M2984&lt;=450000,0,MAX(0,ROUNDDOWN(AA2984*0.06-MIN(50000,AA2984)*0.03,-2))+MAX(0,ROUNDDOWN(AA2984*0.04-MIN(50000,AA2984)*0.02,-2)))</f>
        <v/>
      </c>
      <c r="AD2984" s="18">
        <f>IF(M2984&lt;=450000,0,MAX(0,ROUNDDOWN(AB2984*0.06-MIN(50000,AB2984)*0.03,-2))+MAX(0,ROUNDDOWN(AB2984*0.04-MIN(50000,AB2984)*0.02,-2)))</f>
        <v/>
      </c>
      <c r="AE2984" s="18">
        <f>Y2984-Z2984</f>
        <v/>
      </c>
      <c r="AF2984" s="18">
        <f>AC2984-AD2984</f>
        <v/>
      </c>
      <c r="AG2984" s="18">
        <f>AE2984+AF2984</f>
        <v/>
      </c>
      <c r="AH2984" s="20">
        <f>IF(W2984&lt;=0,0,LOOKUP(W2984,{0,1950001,3300001,6950001,9000001,18000001,40000001},{0.05,0.1,0.2,0.23,0.33,0.4,0.45}))</f>
        <v/>
      </c>
    </row>
    <row r="2985">
      <c r="A2985" t="inlineStr">
        <is>
          <t>1万円刻み 3区分8万円ずつ</t>
        </is>
      </c>
      <c r="B2985" s="18">
        <f>'4_1万円刻み'!$A$969</f>
        <v/>
      </c>
      <c r="C2985" s="19" t="n">
        <v>2026</v>
      </c>
      <c r="D2985" t="inlineStr">
        <is>
          <t>いいえ</t>
        </is>
      </c>
      <c r="E2985" s="18" t="n">
        <v>80000</v>
      </c>
      <c r="F2985" s="18" t="n">
        <v>0</v>
      </c>
      <c r="G2985" s="18" t="n">
        <v>80000</v>
      </c>
      <c r="H2985" s="18" t="n">
        <v>80000</v>
      </c>
      <c r="I2985" s="18" t="n">
        <v>0</v>
      </c>
      <c r="J2985" s="18">
        <f>ROUND(MIN(B2985/12,650000)*12*0.0915+MIN(B2985/12,1390000)*12*(0.0504+0)+B2985*0.005,0)</f>
        <v/>
      </c>
      <c r="K2985" s="18" t="n">
        <v>0</v>
      </c>
      <c r="L2985" s="18" t="n">
        <v>0</v>
      </c>
      <c r="M2985" s="18">
        <f>ROUND(IF(C2985&gt;=2026,IF(B2985&lt;741000,0,IF(B2985&lt;2191000,B2985-740000,IF(B2985&lt;2193000,1451000,IF(B2985&lt;2196000,1453000,IF(B2985&lt;2200000,1456000,IF(B2985&lt;3600000,ROUNDDOWN(B2985/4,-3)*2.8-80000,IF(B2985&lt;6600000,ROUNDDOWN(B2985/4,-3)*3.2-440000,IF(B2985&lt;8500000,ROUNDDOWN(B2985*0.9,0)-1100000,B2985-1950000)))))))),IF(B2985&lt;651000,0,IF(B2985&lt;1900000,B2985-650000,IF(B2985&lt;3600000,ROUNDDOWN(B2985/4,-3)*2.8-80000,IF(B2985&lt;6600000,ROUNDDOWN(B2985/4,-3)*3.2-440000,IF(B2985&lt;8500000,ROUNDDOWN(B2985*0.9,0)-1100000,B2985-1950000)))))),0)</f>
        <v/>
      </c>
      <c r="N2985" s="18">
        <f>IF(M2985&gt;23500000,NA(),IF(C2985&gt;=2026,IF(M2985&lt;=4890000,1040000,IF(M2985&lt;=6550000,670000,620000)),IF(M2985&lt;=1320000,950000,IF(M2985&lt;=3360000,880000,IF(M2985&lt;=4890000,680000,IF(M2985&lt;=6550000,630000,580000))))))</f>
        <v/>
      </c>
      <c r="O2985" s="18">
        <f>IF(F2985&lt;=0,IF(AND(D2985="はい",C2985&gt;=2026,C2985&lt;=2027),IF(E2985&lt;=0,0,IF(E2985&lt;=30000,E2985,IF(E2985&lt;=60000,ROUNDUP(E2985/2,0)+15000,IF(E2985&lt;=120000,ROUNDUP(E2985/4,0)+30000,60000)))),IF(E2985&lt;=0,0,IF(E2985&lt;=20000,E2985,IF(E2985&lt;=40000,ROUNDUP(E2985/2,0)+10000,IF(E2985&lt;=80000,ROUNDUP(E2985/4,0)+20000,40000))))),IF(E2985&lt;=0,IF(F2985&lt;=0,0,IF(F2985&lt;=25000,F2985,IF(F2985&lt;=50000,ROUNDUP(F2985/2,0)+12500,IF(F2985&lt;=100000,ROUNDUP(F2985/4,0)+25000,50000)))),MAX(IF(F2985&lt;=0,0,IF(F2985&lt;=25000,F2985,IF(F2985&lt;=50000,ROUNDUP(F2985/2,0)+12500,IF(F2985&lt;=100000,ROUNDUP(F2985/4,0)+25000,50000)))),MIN(IF(AND(D2985="はい",C2985&gt;=2026,C2985&lt;=2027),IF(E2985&lt;=0,0,IF(E2985&lt;=30000,E2985,IF(E2985&lt;=60000,ROUNDUP(E2985/2,0)+15000,IF(E2985&lt;=120000,ROUNDUP(E2985/4,0)+30000,60000)))),IF(E2985&lt;=0,0,IF(E2985&lt;=20000,E2985,IF(E2985&lt;=40000,ROUNDUP(E2985/2,0)+10000,IF(E2985&lt;=80000,ROUNDUP(E2985/4,0)+20000,40000)))))+IF(F2985&lt;=0,0,IF(F2985&lt;=25000,F2985,IF(F2985&lt;=50000,ROUNDUP(F2985/2,0)+12500,IF(F2985&lt;=100000,ROUNDUP(F2985/4,0)+25000,50000)))),IF(AND(D2985="はい",C2985&gt;=2026,C2985&lt;=2027),60000,40000)))))</f>
        <v/>
      </c>
      <c r="P2985" s="18">
        <f>IF(G2985&lt;=0,0,IF(G2985&lt;=20000,G2985,IF(G2985&lt;=40000,ROUNDUP(G2985/2,0)+10000,IF(G2985&lt;=80000,ROUNDUP(G2985/4,0)+20000,40000))))</f>
        <v/>
      </c>
      <c r="Q2985" s="18">
        <f>IF(I2985&lt;=0,IF(H2985&lt;=0,0,IF(H2985&lt;=20000,H2985,IF(H2985&lt;=40000,ROUNDUP(H2985/2,0)+10000,IF(H2985&lt;=80000,ROUNDUP(H2985/4,0)+20000,40000)))),IF(H2985&lt;=0,IF(I2985&lt;=0,0,IF(I2985&lt;=25000,I2985,IF(I2985&lt;=50000,ROUNDUP(I2985/2,0)+12500,IF(I2985&lt;=100000,ROUNDUP(I2985/4,0)+25000,50000)))),MAX(IF(I2985&lt;=0,0,IF(I2985&lt;=25000,I2985,IF(I2985&lt;=50000,ROUNDUP(I2985/2,0)+12500,IF(I2985&lt;=100000,ROUNDUP(I2985/4,0)+25000,50000)))),MIN(IF(H2985&lt;=0,0,IF(H2985&lt;=20000,H2985,IF(H2985&lt;=40000,ROUNDUP(H2985/2,0)+10000,IF(H2985&lt;=80000,ROUNDUP(H2985/4,0)+20000,40000))))+IF(I2985&lt;=0,0,IF(I2985&lt;=25000,I2985,IF(I2985&lt;=50000,ROUNDUP(I2985/2,0)+12500,IF(I2985&lt;=100000,ROUNDUP(I2985/4,0)+25000,50000)))),40000))))</f>
        <v/>
      </c>
      <c r="R2985" s="18">
        <f>MIN(120000,O2985+P2985+Q2985)</f>
        <v/>
      </c>
      <c r="S2985" s="18">
        <f>IF(F2985&lt;=0,IF(E2985&lt;=0,0,IF(E2985&lt;=12000,E2985,IF(E2985&lt;=32000,ROUNDUP(E2985/2,0)+6000,IF(E2985&lt;=56000,ROUNDUP(E2985/4,0)+14000,28000)))),IF(E2985&lt;=0,IF(F2985&lt;=0,0,IF(F2985&lt;=15000,F2985,IF(F2985&lt;=40000,ROUNDUP(F2985/2,0)+7500,IF(F2985&lt;=70000,ROUNDUP(F2985/4,0)+17500,35000)))),MAX(IF(F2985&lt;=0,0,IF(F2985&lt;=15000,F2985,IF(F2985&lt;=40000,ROUNDUP(F2985/2,0)+7500,IF(F2985&lt;=70000,ROUNDUP(F2985/4,0)+17500,35000)))),MIN(IF(E2985&lt;=0,0,IF(E2985&lt;=12000,E2985,IF(E2985&lt;=32000,ROUNDUP(E2985/2,0)+6000,IF(E2985&lt;=56000,ROUNDUP(E2985/4,0)+14000,28000))))+IF(F2985&lt;=0,0,IF(F2985&lt;=15000,F2985,IF(F2985&lt;=40000,ROUNDUP(F2985/2,0)+7500,IF(F2985&lt;=70000,ROUNDUP(F2985/4,0)+17500,35000)))),28000))))</f>
        <v/>
      </c>
      <c r="T2985" s="18">
        <f>IF(G2985&lt;=0,0,IF(G2985&lt;=12000,G2985,IF(G2985&lt;=32000,ROUNDUP(G2985/2,0)+6000,IF(G2985&lt;=56000,ROUNDUP(G2985/4,0)+14000,28000))))</f>
        <v/>
      </c>
      <c r="U2985" s="18">
        <f>IF(I2985&lt;=0,IF(H2985&lt;=0,0,IF(H2985&lt;=12000,H2985,IF(H2985&lt;=32000,ROUNDUP(H2985/2,0)+6000,IF(H2985&lt;=56000,ROUNDUP(H2985/4,0)+14000,28000)))),IF(H2985&lt;=0,IF(I2985&lt;=0,0,IF(I2985&lt;=15000,I2985,IF(I2985&lt;=40000,ROUNDUP(I2985/2,0)+7500,IF(I2985&lt;=70000,ROUNDUP(I2985/4,0)+17500,35000)))),MAX(IF(I2985&lt;=0,0,IF(I2985&lt;=15000,I2985,IF(I2985&lt;=40000,ROUNDUP(I2985/2,0)+7500,IF(I2985&lt;=70000,ROUNDUP(I2985/4,0)+17500,35000)))),MIN(IF(H2985&lt;=0,0,IF(H2985&lt;=12000,H2985,IF(H2985&lt;=32000,ROUNDUP(H2985/2,0)+6000,IF(H2985&lt;=56000,ROUNDUP(H2985/4,0)+14000,28000))))+IF(I2985&lt;=0,0,IF(I2985&lt;=15000,I2985,IF(I2985&lt;=40000,ROUNDUP(I2985/2,0)+7500,IF(I2985&lt;=70000,ROUNDUP(I2985/4,0)+17500,35000)))),28000))))</f>
        <v/>
      </c>
      <c r="V2985" s="18">
        <f>MIN(70000,S2985+T2985+U2985)</f>
        <v/>
      </c>
      <c r="W2985" s="18">
        <f>MAX(0,ROUNDDOWN(M2985-J2985-N2985-K2985-0,-3))</f>
        <v/>
      </c>
      <c r="X2985" s="18">
        <f>MAX(0,ROUNDDOWN(M2985-J2985-N2985-K2985-R2985,-3))</f>
        <v/>
      </c>
      <c r="Y2985" s="18">
        <f>IF(W2985&lt;=0,0,ROUNDDOWN((W2985*LOOKUP(W2985,{0,1950001,3300001,6950001,9000001,18000001,40000001},{0.05,0.1,0.2,0.23,0.33,0.4,0.45})-LOOKUP(W2985,{0,1950001,3300001,6950001,9000001,18000001,40000001},{0,97500,427500,636000,1536000,2796000,4796000}))*1.021,-2))</f>
        <v/>
      </c>
      <c r="Z2985" s="18">
        <f>IF(X2985&lt;=0,0,ROUNDDOWN((X2985*LOOKUP(X2985,{0,1950001,3300001,6950001,9000001,18000001,40000001},{0.05,0.1,0.2,0.23,0.33,0.4,0.45})-LOOKUP(X2985,{0,1950001,3300001,6950001,9000001,18000001,40000001},{0,97500,427500,636000,1536000,2796000,4796000}))*1.021,-2))</f>
        <v/>
      </c>
      <c r="AA2985" s="18">
        <f>MAX(0,ROUNDDOWN(M2985-J2985-430000-L2985-0,-3))</f>
        <v/>
      </c>
      <c r="AB2985" s="18">
        <f>MAX(0,ROUNDDOWN(M2985-J2985-430000-L2985-V2985,-3))</f>
        <v/>
      </c>
      <c r="AC2985" s="18">
        <f>IF(M2985&lt;=450000,0,MAX(0,ROUNDDOWN(AA2985*0.06-MIN(50000,AA2985)*0.03,-2))+MAX(0,ROUNDDOWN(AA2985*0.04-MIN(50000,AA2985)*0.02,-2)))</f>
        <v/>
      </c>
      <c r="AD2985" s="18">
        <f>IF(M2985&lt;=450000,0,MAX(0,ROUNDDOWN(AB2985*0.06-MIN(50000,AB2985)*0.03,-2))+MAX(0,ROUNDDOWN(AB2985*0.04-MIN(50000,AB2985)*0.02,-2)))</f>
        <v/>
      </c>
      <c r="AE2985" s="18">
        <f>Y2985-Z2985</f>
        <v/>
      </c>
      <c r="AF2985" s="18">
        <f>AC2985-AD2985</f>
        <v/>
      </c>
      <c r="AG2985" s="18">
        <f>AE2985+AF2985</f>
        <v/>
      </c>
      <c r="AH2985" s="20">
        <f>IF(W2985&lt;=0,0,LOOKUP(W2985,{0,1950001,3300001,6950001,9000001,18000001,40000001},{0.05,0.1,0.2,0.23,0.33,0.4,0.45}))</f>
        <v/>
      </c>
    </row>
    <row r="2986">
      <c r="A2986" t="inlineStr">
        <is>
          <t>1万円刻み 一般8万円</t>
        </is>
      </c>
      <c r="B2986" s="18">
        <f>'4_1万円刻み'!$A$969</f>
        <v/>
      </c>
      <c r="C2986" s="19" t="n">
        <v>2026</v>
      </c>
      <c r="D2986" t="inlineStr">
        <is>
          <t>いいえ</t>
        </is>
      </c>
      <c r="E2986" s="18" t="n">
        <v>80000</v>
      </c>
      <c r="F2986" s="18" t="n">
        <v>0</v>
      </c>
      <c r="G2986" s="18" t="n">
        <v>0</v>
      </c>
      <c r="H2986" s="18" t="n">
        <v>0</v>
      </c>
      <c r="I2986" s="18" t="n">
        <v>0</v>
      </c>
      <c r="J2986" s="18">
        <f>ROUND(MIN(B2986/12,650000)*12*0.0915+MIN(B2986/12,1390000)*12*(0.0504+0)+B2986*0.005,0)</f>
        <v/>
      </c>
      <c r="K2986" s="18" t="n">
        <v>0</v>
      </c>
      <c r="L2986" s="18" t="n">
        <v>0</v>
      </c>
      <c r="M2986" s="18">
        <f>ROUND(IF(C2986&gt;=2026,IF(B2986&lt;741000,0,IF(B2986&lt;2191000,B2986-740000,IF(B2986&lt;2193000,1451000,IF(B2986&lt;2196000,1453000,IF(B2986&lt;2200000,1456000,IF(B2986&lt;3600000,ROUNDDOWN(B2986/4,-3)*2.8-80000,IF(B2986&lt;6600000,ROUNDDOWN(B2986/4,-3)*3.2-440000,IF(B2986&lt;8500000,ROUNDDOWN(B2986*0.9,0)-1100000,B2986-1950000)))))))),IF(B2986&lt;651000,0,IF(B2986&lt;1900000,B2986-650000,IF(B2986&lt;3600000,ROUNDDOWN(B2986/4,-3)*2.8-80000,IF(B2986&lt;6600000,ROUNDDOWN(B2986/4,-3)*3.2-440000,IF(B2986&lt;8500000,ROUNDDOWN(B2986*0.9,0)-1100000,B2986-1950000)))))),0)</f>
        <v/>
      </c>
      <c r="N2986" s="18">
        <f>IF(M2986&gt;23500000,NA(),IF(C2986&gt;=2026,IF(M2986&lt;=4890000,1040000,IF(M2986&lt;=6550000,670000,620000)),IF(M2986&lt;=1320000,950000,IF(M2986&lt;=3360000,880000,IF(M2986&lt;=4890000,680000,IF(M2986&lt;=6550000,630000,580000))))))</f>
        <v/>
      </c>
      <c r="O2986" s="18">
        <f>IF(F2986&lt;=0,IF(AND(D2986="はい",C2986&gt;=2026,C2986&lt;=2027),IF(E2986&lt;=0,0,IF(E2986&lt;=30000,E2986,IF(E2986&lt;=60000,ROUNDUP(E2986/2,0)+15000,IF(E2986&lt;=120000,ROUNDUP(E2986/4,0)+30000,60000)))),IF(E2986&lt;=0,0,IF(E2986&lt;=20000,E2986,IF(E2986&lt;=40000,ROUNDUP(E2986/2,0)+10000,IF(E2986&lt;=80000,ROUNDUP(E2986/4,0)+20000,40000))))),IF(E2986&lt;=0,IF(F2986&lt;=0,0,IF(F2986&lt;=25000,F2986,IF(F2986&lt;=50000,ROUNDUP(F2986/2,0)+12500,IF(F2986&lt;=100000,ROUNDUP(F2986/4,0)+25000,50000)))),MAX(IF(F2986&lt;=0,0,IF(F2986&lt;=25000,F2986,IF(F2986&lt;=50000,ROUNDUP(F2986/2,0)+12500,IF(F2986&lt;=100000,ROUNDUP(F2986/4,0)+25000,50000)))),MIN(IF(AND(D2986="はい",C2986&gt;=2026,C2986&lt;=2027),IF(E2986&lt;=0,0,IF(E2986&lt;=30000,E2986,IF(E2986&lt;=60000,ROUNDUP(E2986/2,0)+15000,IF(E2986&lt;=120000,ROUNDUP(E2986/4,0)+30000,60000)))),IF(E2986&lt;=0,0,IF(E2986&lt;=20000,E2986,IF(E2986&lt;=40000,ROUNDUP(E2986/2,0)+10000,IF(E2986&lt;=80000,ROUNDUP(E2986/4,0)+20000,40000)))))+IF(F2986&lt;=0,0,IF(F2986&lt;=25000,F2986,IF(F2986&lt;=50000,ROUNDUP(F2986/2,0)+12500,IF(F2986&lt;=100000,ROUNDUP(F2986/4,0)+25000,50000)))),IF(AND(D2986="はい",C2986&gt;=2026,C2986&lt;=2027),60000,40000)))))</f>
        <v/>
      </c>
      <c r="P2986" s="18">
        <f>IF(G2986&lt;=0,0,IF(G2986&lt;=20000,G2986,IF(G2986&lt;=40000,ROUNDUP(G2986/2,0)+10000,IF(G2986&lt;=80000,ROUNDUP(G2986/4,0)+20000,40000))))</f>
        <v/>
      </c>
      <c r="Q2986" s="18">
        <f>IF(I2986&lt;=0,IF(H2986&lt;=0,0,IF(H2986&lt;=20000,H2986,IF(H2986&lt;=40000,ROUNDUP(H2986/2,0)+10000,IF(H2986&lt;=80000,ROUNDUP(H2986/4,0)+20000,40000)))),IF(H2986&lt;=0,IF(I2986&lt;=0,0,IF(I2986&lt;=25000,I2986,IF(I2986&lt;=50000,ROUNDUP(I2986/2,0)+12500,IF(I2986&lt;=100000,ROUNDUP(I2986/4,0)+25000,50000)))),MAX(IF(I2986&lt;=0,0,IF(I2986&lt;=25000,I2986,IF(I2986&lt;=50000,ROUNDUP(I2986/2,0)+12500,IF(I2986&lt;=100000,ROUNDUP(I2986/4,0)+25000,50000)))),MIN(IF(H2986&lt;=0,0,IF(H2986&lt;=20000,H2986,IF(H2986&lt;=40000,ROUNDUP(H2986/2,0)+10000,IF(H2986&lt;=80000,ROUNDUP(H2986/4,0)+20000,40000))))+IF(I2986&lt;=0,0,IF(I2986&lt;=25000,I2986,IF(I2986&lt;=50000,ROUNDUP(I2986/2,0)+12500,IF(I2986&lt;=100000,ROUNDUP(I2986/4,0)+25000,50000)))),40000))))</f>
        <v/>
      </c>
      <c r="R2986" s="18">
        <f>MIN(120000,O2986+P2986+Q2986)</f>
        <v/>
      </c>
      <c r="S2986" s="18">
        <f>IF(F2986&lt;=0,IF(E2986&lt;=0,0,IF(E2986&lt;=12000,E2986,IF(E2986&lt;=32000,ROUNDUP(E2986/2,0)+6000,IF(E2986&lt;=56000,ROUNDUP(E2986/4,0)+14000,28000)))),IF(E2986&lt;=0,IF(F2986&lt;=0,0,IF(F2986&lt;=15000,F2986,IF(F2986&lt;=40000,ROUNDUP(F2986/2,0)+7500,IF(F2986&lt;=70000,ROUNDUP(F2986/4,0)+17500,35000)))),MAX(IF(F2986&lt;=0,0,IF(F2986&lt;=15000,F2986,IF(F2986&lt;=40000,ROUNDUP(F2986/2,0)+7500,IF(F2986&lt;=70000,ROUNDUP(F2986/4,0)+17500,35000)))),MIN(IF(E2986&lt;=0,0,IF(E2986&lt;=12000,E2986,IF(E2986&lt;=32000,ROUNDUP(E2986/2,0)+6000,IF(E2986&lt;=56000,ROUNDUP(E2986/4,0)+14000,28000))))+IF(F2986&lt;=0,0,IF(F2986&lt;=15000,F2986,IF(F2986&lt;=40000,ROUNDUP(F2986/2,0)+7500,IF(F2986&lt;=70000,ROUNDUP(F2986/4,0)+17500,35000)))),28000))))</f>
        <v/>
      </c>
      <c r="T2986" s="18">
        <f>IF(G2986&lt;=0,0,IF(G2986&lt;=12000,G2986,IF(G2986&lt;=32000,ROUNDUP(G2986/2,0)+6000,IF(G2986&lt;=56000,ROUNDUP(G2986/4,0)+14000,28000))))</f>
        <v/>
      </c>
      <c r="U2986" s="18">
        <f>IF(I2986&lt;=0,IF(H2986&lt;=0,0,IF(H2986&lt;=12000,H2986,IF(H2986&lt;=32000,ROUNDUP(H2986/2,0)+6000,IF(H2986&lt;=56000,ROUNDUP(H2986/4,0)+14000,28000)))),IF(H2986&lt;=0,IF(I2986&lt;=0,0,IF(I2986&lt;=15000,I2986,IF(I2986&lt;=40000,ROUNDUP(I2986/2,0)+7500,IF(I2986&lt;=70000,ROUNDUP(I2986/4,0)+17500,35000)))),MAX(IF(I2986&lt;=0,0,IF(I2986&lt;=15000,I2986,IF(I2986&lt;=40000,ROUNDUP(I2986/2,0)+7500,IF(I2986&lt;=70000,ROUNDUP(I2986/4,0)+17500,35000)))),MIN(IF(H2986&lt;=0,0,IF(H2986&lt;=12000,H2986,IF(H2986&lt;=32000,ROUNDUP(H2986/2,0)+6000,IF(H2986&lt;=56000,ROUNDUP(H2986/4,0)+14000,28000))))+IF(I2986&lt;=0,0,IF(I2986&lt;=15000,I2986,IF(I2986&lt;=40000,ROUNDUP(I2986/2,0)+7500,IF(I2986&lt;=70000,ROUNDUP(I2986/4,0)+17500,35000)))),28000))))</f>
        <v/>
      </c>
      <c r="V2986" s="18">
        <f>MIN(70000,S2986+T2986+U2986)</f>
        <v/>
      </c>
      <c r="W2986" s="18">
        <f>MAX(0,ROUNDDOWN(M2986-J2986-N2986-K2986-0,-3))</f>
        <v/>
      </c>
      <c r="X2986" s="18">
        <f>MAX(0,ROUNDDOWN(M2986-J2986-N2986-K2986-R2986,-3))</f>
        <v/>
      </c>
      <c r="Y2986" s="18">
        <f>IF(W2986&lt;=0,0,ROUNDDOWN((W2986*LOOKUP(W2986,{0,1950001,3300001,6950001,9000001,18000001,40000001},{0.05,0.1,0.2,0.23,0.33,0.4,0.45})-LOOKUP(W2986,{0,1950001,3300001,6950001,9000001,18000001,40000001},{0,97500,427500,636000,1536000,2796000,4796000}))*1.021,-2))</f>
        <v/>
      </c>
      <c r="Z2986" s="18">
        <f>IF(X2986&lt;=0,0,ROUNDDOWN((X2986*LOOKUP(X2986,{0,1950001,3300001,6950001,9000001,18000001,40000001},{0.05,0.1,0.2,0.23,0.33,0.4,0.45})-LOOKUP(X2986,{0,1950001,3300001,6950001,9000001,18000001,40000001},{0,97500,427500,636000,1536000,2796000,4796000}))*1.021,-2))</f>
        <v/>
      </c>
      <c r="AA2986" s="18">
        <f>MAX(0,ROUNDDOWN(M2986-J2986-430000-L2986-0,-3))</f>
        <v/>
      </c>
      <c r="AB2986" s="18">
        <f>MAX(0,ROUNDDOWN(M2986-J2986-430000-L2986-V2986,-3))</f>
        <v/>
      </c>
      <c r="AC2986" s="18">
        <f>IF(M2986&lt;=450000,0,MAX(0,ROUNDDOWN(AA2986*0.06-MIN(50000,AA2986)*0.03,-2))+MAX(0,ROUNDDOWN(AA2986*0.04-MIN(50000,AA2986)*0.02,-2)))</f>
        <v/>
      </c>
      <c r="AD2986" s="18">
        <f>IF(M2986&lt;=450000,0,MAX(0,ROUNDDOWN(AB2986*0.06-MIN(50000,AB2986)*0.03,-2))+MAX(0,ROUNDDOWN(AB2986*0.04-MIN(50000,AB2986)*0.02,-2)))</f>
        <v/>
      </c>
      <c r="AE2986" s="18">
        <f>Y2986-Z2986</f>
        <v/>
      </c>
      <c r="AF2986" s="18">
        <f>AC2986-AD2986</f>
        <v/>
      </c>
      <c r="AG2986" s="18">
        <f>AE2986+AF2986</f>
        <v/>
      </c>
      <c r="AH2986" s="20">
        <f>IF(W2986&lt;=0,0,LOOKUP(W2986,{0,1950001,3300001,6950001,9000001,18000001,40000001},{0.05,0.1,0.2,0.23,0.33,0.4,0.45}))</f>
        <v/>
      </c>
    </row>
    <row r="2987">
      <c r="A2987" t="inlineStr">
        <is>
          <t>1万円刻み 特例あり一般12万円</t>
        </is>
      </c>
      <c r="B2987" s="18">
        <f>'4_1万円刻み'!$A$969</f>
        <v/>
      </c>
      <c r="C2987" s="19" t="n">
        <v>2026</v>
      </c>
      <c r="D2987" t="inlineStr">
        <is>
          <t>はい</t>
        </is>
      </c>
      <c r="E2987" s="18" t="n">
        <v>120000</v>
      </c>
      <c r="F2987" s="18" t="n">
        <v>0</v>
      </c>
      <c r="G2987" s="18" t="n">
        <v>0</v>
      </c>
      <c r="H2987" s="18" t="n">
        <v>0</v>
      </c>
      <c r="I2987" s="18" t="n">
        <v>0</v>
      </c>
      <c r="J2987" s="18">
        <f>ROUND(MIN(B2987/12,650000)*12*0.0915+MIN(B2987/12,1390000)*12*(0.0504+0)+B2987*0.005,0)</f>
        <v/>
      </c>
      <c r="K2987" s="18" t="n">
        <v>0</v>
      </c>
      <c r="L2987" s="18" t="n">
        <v>0</v>
      </c>
      <c r="M2987" s="18">
        <f>ROUND(IF(C2987&gt;=2026,IF(B2987&lt;741000,0,IF(B2987&lt;2191000,B2987-740000,IF(B2987&lt;2193000,1451000,IF(B2987&lt;2196000,1453000,IF(B2987&lt;2200000,1456000,IF(B2987&lt;3600000,ROUNDDOWN(B2987/4,-3)*2.8-80000,IF(B2987&lt;6600000,ROUNDDOWN(B2987/4,-3)*3.2-440000,IF(B2987&lt;8500000,ROUNDDOWN(B2987*0.9,0)-1100000,B2987-1950000)))))))),IF(B2987&lt;651000,0,IF(B2987&lt;1900000,B2987-650000,IF(B2987&lt;3600000,ROUNDDOWN(B2987/4,-3)*2.8-80000,IF(B2987&lt;6600000,ROUNDDOWN(B2987/4,-3)*3.2-440000,IF(B2987&lt;8500000,ROUNDDOWN(B2987*0.9,0)-1100000,B2987-1950000)))))),0)</f>
        <v/>
      </c>
      <c r="N2987" s="18">
        <f>IF(M2987&gt;23500000,NA(),IF(C2987&gt;=2026,IF(M2987&lt;=4890000,1040000,IF(M2987&lt;=6550000,670000,620000)),IF(M2987&lt;=1320000,950000,IF(M2987&lt;=3360000,880000,IF(M2987&lt;=4890000,680000,IF(M2987&lt;=6550000,630000,580000))))))</f>
        <v/>
      </c>
      <c r="O2987" s="18">
        <f>IF(F2987&lt;=0,IF(AND(D2987="はい",C2987&gt;=2026,C2987&lt;=2027),IF(E2987&lt;=0,0,IF(E2987&lt;=30000,E2987,IF(E2987&lt;=60000,ROUNDUP(E2987/2,0)+15000,IF(E2987&lt;=120000,ROUNDUP(E2987/4,0)+30000,60000)))),IF(E2987&lt;=0,0,IF(E2987&lt;=20000,E2987,IF(E2987&lt;=40000,ROUNDUP(E2987/2,0)+10000,IF(E2987&lt;=80000,ROUNDUP(E2987/4,0)+20000,40000))))),IF(E2987&lt;=0,IF(F2987&lt;=0,0,IF(F2987&lt;=25000,F2987,IF(F2987&lt;=50000,ROUNDUP(F2987/2,0)+12500,IF(F2987&lt;=100000,ROUNDUP(F2987/4,0)+25000,50000)))),MAX(IF(F2987&lt;=0,0,IF(F2987&lt;=25000,F2987,IF(F2987&lt;=50000,ROUNDUP(F2987/2,0)+12500,IF(F2987&lt;=100000,ROUNDUP(F2987/4,0)+25000,50000)))),MIN(IF(AND(D2987="はい",C2987&gt;=2026,C2987&lt;=2027),IF(E2987&lt;=0,0,IF(E2987&lt;=30000,E2987,IF(E2987&lt;=60000,ROUNDUP(E2987/2,0)+15000,IF(E2987&lt;=120000,ROUNDUP(E2987/4,0)+30000,60000)))),IF(E2987&lt;=0,0,IF(E2987&lt;=20000,E2987,IF(E2987&lt;=40000,ROUNDUP(E2987/2,0)+10000,IF(E2987&lt;=80000,ROUNDUP(E2987/4,0)+20000,40000)))))+IF(F2987&lt;=0,0,IF(F2987&lt;=25000,F2987,IF(F2987&lt;=50000,ROUNDUP(F2987/2,0)+12500,IF(F2987&lt;=100000,ROUNDUP(F2987/4,0)+25000,50000)))),IF(AND(D2987="はい",C2987&gt;=2026,C2987&lt;=2027),60000,40000)))))</f>
        <v/>
      </c>
      <c r="P2987" s="18">
        <f>IF(G2987&lt;=0,0,IF(G2987&lt;=20000,G2987,IF(G2987&lt;=40000,ROUNDUP(G2987/2,0)+10000,IF(G2987&lt;=80000,ROUNDUP(G2987/4,0)+20000,40000))))</f>
        <v/>
      </c>
      <c r="Q2987" s="18">
        <f>IF(I2987&lt;=0,IF(H2987&lt;=0,0,IF(H2987&lt;=20000,H2987,IF(H2987&lt;=40000,ROUNDUP(H2987/2,0)+10000,IF(H2987&lt;=80000,ROUNDUP(H2987/4,0)+20000,40000)))),IF(H2987&lt;=0,IF(I2987&lt;=0,0,IF(I2987&lt;=25000,I2987,IF(I2987&lt;=50000,ROUNDUP(I2987/2,0)+12500,IF(I2987&lt;=100000,ROUNDUP(I2987/4,0)+25000,50000)))),MAX(IF(I2987&lt;=0,0,IF(I2987&lt;=25000,I2987,IF(I2987&lt;=50000,ROUNDUP(I2987/2,0)+12500,IF(I2987&lt;=100000,ROUNDUP(I2987/4,0)+25000,50000)))),MIN(IF(H2987&lt;=0,0,IF(H2987&lt;=20000,H2987,IF(H2987&lt;=40000,ROUNDUP(H2987/2,0)+10000,IF(H2987&lt;=80000,ROUNDUP(H2987/4,0)+20000,40000))))+IF(I2987&lt;=0,0,IF(I2987&lt;=25000,I2987,IF(I2987&lt;=50000,ROUNDUP(I2987/2,0)+12500,IF(I2987&lt;=100000,ROUNDUP(I2987/4,0)+25000,50000)))),40000))))</f>
        <v/>
      </c>
      <c r="R2987" s="18">
        <f>MIN(120000,O2987+P2987+Q2987)</f>
        <v/>
      </c>
      <c r="S2987" s="18">
        <f>IF(F2987&lt;=0,IF(E2987&lt;=0,0,IF(E2987&lt;=12000,E2987,IF(E2987&lt;=32000,ROUNDUP(E2987/2,0)+6000,IF(E2987&lt;=56000,ROUNDUP(E2987/4,0)+14000,28000)))),IF(E2987&lt;=0,IF(F2987&lt;=0,0,IF(F2987&lt;=15000,F2987,IF(F2987&lt;=40000,ROUNDUP(F2987/2,0)+7500,IF(F2987&lt;=70000,ROUNDUP(F2987/4,0)+17500,35000)))),MAX(IF(F2987&lt;=0,0,IF(F2987&lt;=15000,F2987,IF(F2987&lt;=40000,ROUNDUP(F2987/2,0)+7500,IF(F2987&lt;=70000,ROUNDUP(F2987/4,0)+17500,35000)))),MIN(IF(E2987&lt;=0,0,IF(E2987&lt;=12000,E2987,IF(E2987&lt;=32000,ROUNDUP(E2987/2,0)+6000,IF(E2987&lt;=56000,ROUNDUP(E2987/4,0)+14000,28000))))+IF(F2987&lt;=0,0,IF(F2987&lt;=15000,F2987,IF(F2987&lt;=40000,ROUNDUP(F2987/2,0)+7500,IF(F2987&lt;=70000,ROUNDUP(F2987/4,0)+17500,35000)))),28000))))</f>
        <v/>
      </c>
      <c r="T2987" s="18">
        <f>IF(G2987&lt;=0,0,IF(G2987&lt;=12000,G2987,IF(G2987&lt;=32000,ROUNDUP(G2987/2,0)+6000,IF(G2987&lt;=56000,ROUNDUP(G2987/4,0)+14000,28000))))</f>
        <v/>
      </c>
      <c r="U2987" s="18">
        <f>IF(I2987&lt;=0,IF(H2987&lt;=0,0,IF(H2987&lt;=12000,H2987,IF(H2987&lt;=32000,ROUNDUP(H2987/2,0)+6000,IF(H2987&lt;=56000,ROUNDUP(H2987/4,0)+14000,28000)))),IF(H2987&lt;=0,IF(I2987&lt;=0,0,IF(I2987&lt;=15000,I2987,IF(I2987&lt;=40000,ROUNDUP(I2987/2,0)+7500,IF(I2987&lt;=70000,ROUNDUP(I2987/4,0)+17500,35000)))),MAX(IF(I2987&lt;=0,0,IF(I2987&lt;=15000,I2987,IF(I2987&lt;=40000,ROUNDUP(I2987/2,0)+7500,IF(I2987&lt;=70000,ROUNDUP(I2987/4,0)+17500,35000)))),MIN(IF(H2987&lt;=0,0,IF(H2987&lt;=12000,H2987,IF(H2987&lt;=32000,ROUNDUP(H2987/2,0)+6000,IF(H2987&lt;=56000,ROUNDUP(H2987/4,0)+14000,28000))))+IF(I2987&lt;=0,0,IF(I2987&lt;=15000,I2987,IF(I2987&lt;=40000,ROUNDUP(I2987/2,0)+7500,IF(I2987&lt;=70000,ROUNDUP(I2987/4,0)+17500,35000)))),28000))))</f>
        <v/>
      </c>
      <c r="V2987" s="18">
        <f>MIN(70000,S2987+T2987+U2987)</f>
        <v/>
      </c>
      <c r="W2987" s="18">
        <f>MAX(0,ROUNDDOWN(M2987-J2987-N2987-K2987-0,-3))</f>
        <v/>
      </c>
      <c r="X2987" s="18">
        <f>MAX(0,ROUNDDOWN(M2987-J2987-N2987-K2987-R2987,-3))</f>
        <v/>
      </c>
      <c r="Y2987" s="18">
        <f>IF(W2987&lt;=0,0,ROUNDDOWN((W2987*LOOKUP(W2987,{0,1950001,3300001,6950001,9000001,18000001,40000001},{0.05,0.1,0.2,0.23,0.33,0.4,0.45})-LOOKUP(W2987,{0,1950001,3300001,6950001,9000001,18000001,40000001},{0,97500,427500,636000,1536000,2796000,4796000}))*1.021,-2))</f>
        <v/>
      </c>
      <c r="Z2987" s="18">
        <f>IF(X2987&lt;=0,0,ROUNDDOWN((X2987*LOOKUP(X2987,{0,1950001,3300001,6950001,9000001,18000001,40000001},{0.05,0.1,0.2,0.23,0.33,0.4,0.45})-LOOKUP(X2987,{0,1950001,3300001,6950001,9000001,18000001,40000001},{0,97500,427500,636000,1536000,2796000,4796000}))*1.021,-2))</f>
        <v/>
      </c>
      <c r="AA2987" s="18">
        <f>MAX(0,ROUNDDOWN(M2987-J2987-430000-L2987-0,-3))</f>
        <v/>
      </c>
      <c r="AB2987" s="18">
        <f>MAX(0,ROUNDDOWN(M2987-J2987-430000-L2987-V2987,-3))</f>
        <v/>
      </c>
      <c r="AC2987" s="18">
        <f>IF(M2987&lt;=450000,0,MAX(0,ROUNDDOWN(AA2987*0.06-MIN(50000,AA2987)*0.03,-2))+MAX(0,ROUNDDOWN(AA2987*0.04-MIN(50000,AA2987)*0.02,-2)))</f>
        <v/>
      </c>
      <c r="AD2987" s="18">
        <f>IF(M2987&lt;=450000,0,MAX(0,ROUNDDOWN(AB2987*0.06-MIN(50000,AB2987)*0.03,-2))+MAX(0,ROUNDDOWN(AB2987*0.04-MIN(50000,AB2987)*0.02,-2)))</f>
        <v/>
      </c>
      <c r="AE2987" s="18">
        <f>Y2987-Z2987</f>
        <v/>
      </c>
      <c r="AF2987" s="18">
        <f>AC2987-AD2987</f>
        <v/>
      </c>
      <c r="AG2987" s="18">
        <f>AE2987+AF2987</f>
        <v/>
      </c>
      <c r="AH2987" s="20">
        <f>IF(W2987&lt;=0,0,LOOKUP(W2987,{0,1950001,3300001,6950001,9000001,18000001,40000001},{0.05,0.1,0.2,0.23,0.33,0.4,0.45}))</f>
        <v/>
      </c>
    </row>
    <row r="2988">
      <c r="A2988" t="inlineStr">
        <is>
          <t>1万円刻み 3区分8万円ずつ</t>
        </is>
      </c>
      <c r="B2988" s="18">
        <f>'4_1万円刻み'!$A$970</f>
        <v/>
      </c>
      <c r="C2988" s="19" t="n">
        <v>2026</v>
      </c>
      <c r="D2988" t="inlineStr">
        <is>
          <t>いいえ</t>
        </is>
      </c>
      <c r="E2988" s="18" t="n">
        <v>80000</v>
      </c>
      <c r="F2988" s="18" t="n">
        <v>0</v>
      </c>
      <c r="G2988" s="18" t="n">
        <v>80000</v>
      </c>
      <c r="H2988" s="18" t="n">
        <v>80000</v>
      </c>
      <c r="I2988" s="18" t="n">
        <v>0</v>
      </c>
      <c r="J2988" s="18">
        <f>ROUND(MIN(B2988/12,650000)*12*0.0915+MIN(B2988/12,1390000)*12*(0.0504+0)+B2988*0.005,0)</f>
        <v/>
      </c>
      <c r="K2988" s="18" t="n">
        <v>0</v>
      </c>
      <c r="L2988" s="18" t="n">
        <v>0</v>
      </c>
      <c r="M2988" s="18">
        <f>ROUND(IF(C2988&gt;=2026,IF(B2988&lt;741000,0,IF(B2988&lt;2191000,B2988-740000,IF(B2988&lt;2193000,1451000,IF(B2988&lt;2196000,1453000,IF(B2988&lt;2200000,1456000,IF(B2988&lt;3600000,ROUNDDOWN(B2988/4,-3)*2.8-80000,IF(B2988&lt;6600000,ROUNDDOWN(B2988/4,-3)*3.2-440000,IF(B2988&lt;8500000,ROUNDDOWN(B2988*0.9,0)-1100000,B2988-1950000)))))))),IF(B2988&lt;651000,0,IF(B2988&lt;1900000,B2988-650000,IF(B2988&lt;3600000,ROUNDDOWN(B2988/4,-3)*2.8-80000,IF(B2988&lt;6600000,ROUNDDOWN(B2988/4,-3)*3.2-440000,IF(B2988&lt;8500000,ROUNDDOWN(B2988*0.9,0)-1100000,B2988-1950000)))))),0)</f>
        <v/>
      </c>
      <c r="N2988" s="18">
        <f>IF(M2988&gt;23500000,NA(),IF(C2988&gt;=2026,IF(M2988&lt;=4890000,1040000,IF(M2988&lt;=6550000,670000,620000)),IF(M2988&lt;=1320000,950000,IF(M2988&lt;=3360000,880000,IF(M2988&lt;=4890000,680000,IF(M2988&lt;=6550000,630000,580000))))))</f>
        <v/>
      </c>
      <c r="O2988" s="18">
        <f>IF(F2988&lt;=0,IF(AND(D2988="はい",C2988&gt;=2026,C2988&lt;=2027),IF(E2988&lt;=0,0,IF(E2988&lt;=30000,E2988,IF(E2988&lt;=60000,ROUNDUP(E2988/2,0)+15000,IF(E2988&lt;=120000,ROUNDUP(E2988/4,0)+30000,60000)))),IF(E2988&lt;=0,0,IF(E2988&lt;=20000,E2988,IF(E2988&lt;=40000,ROUNDUP(E2988/2,0)+10000,IF(E2988&lt;=80000,ROUNDUP(E2988/4,0)+20000,40000))))),IF(E2988&lt;=0,IF(F2988&lt;=0,0,IF(F2988&lt;=25000,F2988,IF(F2988&lt;=50000,ROUNDUP(F2988/2,0)+12500,IF(F2988&lt;=100000,ROUNDUP(F2988/4,0)+25000,50000)))),MAX(IF(F2988&lt;=0,0,IF(F2988&lt;=25000,F2988,IF(F2988&lt;=50000,ROUNDUP(F2988/2,0)+12500,IF(F2988&lt;=100000,ROUNDUP(F2988/4,0)+25000,50000)))),MIN(IF(AND(D2988="はい",C2988&gt;=2026,C2988&lt;=2027),IF(E2988&lt;=0,0,IF(E2988&lt;=30000,E2988,IF(E2988&lt;=60000,ROUNDUP(E2988/2,0)+15000,IF(E2988&lt;=120000,ROUNDUP(E2988/4,0)+30000,60000)))),IF(E2988&lt;=0,0,IF(E2988&lt;=20000,E2988,IF(E2988&lt;=40000,ROUNDUP(E2988/2,0)+10000,IF(E2988&lt;=80000,ROUNDUP(E2988/4,0)+20000,40000)))))+IF(F2988&lt;=0,0,IF(F2988&lt;=25000,F2988,IF(F2988&lt;=50000,ROUNDUP(F2988/2,0)+12500,IF(F2988&lt;=100000,ROUNDUP(F2988/4,0)+25000,50000)))),IF(AND(D2988="はい",C2988&gt;=2026,C2988&lt;=2027),60000,40000)))))</f>
        <v/>
      </c>
      <c r="P2988" s="18">
        <f>IF(G2988&lt;=0,0,IF(G2988&lt;=20000,G2988,IF(G2988&lt;=40000,ROUNDUP(G2988/2,0)+10000,IF(G2988&lt;=80000,ROUNDUP(G2988/4,0)+20000,40000))))</f>
        <v/>
      </c>
      <c r="Q2988" s="18">
        <f>IF(I2988&lt;=0,IF(H2988&lt;=0,0,IF(H2988&lt;=20000,H2988,IF(H2988&lt;=40000,ROUNDUP(H2988/2,0)+10000,IF(H2988&lt;=80000,ROUNDUP(H2988/4,0)+20000,40000)))),IF(H2988&lt;=0,IF(I2988&lt;=0,0,IF(I2988&lt;=25000,I2988,IF(I2988&lt;=50000,ROUNDUP(I2988/2,0)+12500,IF(I2988&lt;=100000,ROUNDUP(I2988/4,0)+25000,50000)))),MAX(IF(I2988&lt;=0,0,IF(I2988&lt;=25000,I2988,IF(I2988&lt;=50000,ROUNDUP(I2988/2,0)+12500,IF(I2988&lt;=100000,ROUNDUP(I2988/4,0)+25000,50000)))),MIN(IF(H2988&lt;=0,0,IF(H2988&lt;=20000,H2988,IF(H2988&lt;=40000,ROUNDUP(H2988/2,0)+10000,IF(H2988&lt;=80000,ROUNDUP(H2988/4,0)+20000,40000))))+IF(I2988&lt;=0,0,IF(I2988&lt;=25000,I2988,IF(I2988&lt;=50000,ROUNDUP(I2988/2,0)+12500,IF(I2988&lt;=100000,ROUNDUP(I2988/4,0)+25000,50000)))),40000))))</f>
        <v/>
      </c>
      <c r="R2988" s="18">
        <f>MIN(120000,O2988+P2988+Q2988)</f>
        <v/>
      </c>
      <c r="S2988" s="18">
        <f>IF(F2988&lt;=0,IF(E2988&lt;=0,0,IF(E2988&lt;=12000,E2988,IF(E2988&lt;=32000,ROUNDUP(E2988/2,0)+6000,IF(E2988&lt;=56000,ROUNDUP(E2988/4,0)+14000,28000)))),IF(E2988&lt;=0,IF(F2988&lt;=0,0,IF(F2988&lt;=15000,F2988,IF(F2988&lt;=40000,ROUNDUP(F2988/2,0)+7500,IF(F2988&lt;=70000,ROUNDUP(F2988/4,0)+17500,35000)))),MAX(IF(F2988&lt;=0,0,IF(F2988&lt;=15000,F2988,IF(F2988&lt;=40000,ROUNDUP(F2988/2,0)+7500,IF(F2988&lt;=70000,ROUNDUP(F2988/4,0)+17500,35000)))),MIN(IF(E2988&lt;=0,0,IF(E2988&lt;=12000,E2988,IF(E2988&lt;=32000,ROUNDUP(E2988/2,0)+6000,IF(E2988&lt;=56000,ROUNDUP(E2988/4,0)+14000,28000))))+IF(F2988&lt;=0,0,IF(F2988&lt;=15000,F2988,IF(F2988&lt;=40000,ROUNDUP(F2988/2,0)+7500,IF(F2988&lt;=70000,ROUNDUP(F2988/4,0)+17500,35000)))),28000))))</f>
        <v/>
      </c>
      <c r="T2988" s="18">
        <f>IF(G2988&lt;=0,0,IF(G2988&lt;=12000,G2988,IF(G2988&lt;=32000,ROUNDUP(G2988/2,0)+6000,IF(G2988&lt;=56000,ROUNDUP(G2988/4,0)+14000,28000))))</f>
        <v/>
      </c>
      <c r="U2988" s="18">
        <f>IF(I2988&lt;=0,IF(H2988&lt;=0,0,IF(H2988&lt;=12000,H2988,IF(H2988&lt;=32000,ROUNDUP(H2988/2,0)+6000,IF(H2988&lt;=56000,ROUNDUP(H2988/4,0)+14000,28000)))),IF(H2988&lt;=0,IF(I2988&lt;=0,0,IF(I2988&lt;=15000,I2988,IF(I2988&lt;=40000,ROUNDUP(I2988/2,0)+7500,IF(I2988&lt;=70000,ROUNDUP(I2988/4,0)+17500,35000)))),MAX(IF(I2988&lt;=0,0,IF(I2988&lt;=15000,I2988,IF(I2988&lt;=40000,ROUNDUP(I2988/2,0)+7500,IF(I2988&lt;=70000,ROUNDUP(I2988/4,0)+17500,35000)))),MIN(IF(H2988&lt;=0,0,IF(H2988&lt;=12000,H2988,IF(H2988&lt;=32000,ROUNDUP(H2988/2,0)+6000,IF(H2988&lt;=56000,ROUNDUP(H2988/4,0)+14000,28000))))+IF(I2988&lt;=0,0,IF(I2988&lt;=15000,I2988,IF(I2988&lt;=40000,ROUNDUP(I2988/2,0)+7500,IF(I2988&lt;=70000,ROUNDUP(I2988/4,0)+17500,35000)))),28000))))</f>
        <v/>
      </c>
      <c r="V2988" s="18">
        <f>MIN(70000,S2988+T2988+U2988)</f>
        <v/>
      </c>
      <c r="W2988" s="18">
        <f>MAX(0,ROUNDDOWN(M2988-J2988-N2988-K2988-0,-3))</f>
        <v/>
      </c>
      <c r="X2988" s="18">
        <f>MAX(0,ROUNDDOWN(M2988-J2988-N2988-K2988-R2988,-3))</f>
        <v/>
      </c>
      <c r="Y2988" s="18">
        <f>IF(W2988&lt;=0,0,ROUNDDOWN((W2988*LOOKUP(W2988,{0,1950001,3300001,6950001,9000001,18000001,40000001},{0.05,0.1,0.2,0.23,0.33,0.4,0.45})-LOOKUP(W2988,{0,1950001,3300001,6950001,9000001,18000001,40000001},{0,97500,427500,636000,1536000,2796000,4796000}))*1.021,-2))</f>
        <v/>
      </c>
      <c r="Z2988" s="18">
        <f>IF(X2988&lt;=0,0,ROUNDDOWN((X2988*LOOKUP(X2988,{0,1950001,3300001,6950001,9000001,18000001,40000001},{0.05,0.1,0.2,0.23,0.33,0.4,0.45})-LOOKUP(X2988,{0,1950001,3300001,6950001,9000001,18000001,40000001},{0,97500,427500,636000,1536000,2796000,4796000}))*1.021,-2))</f>
        <v/>
      </c>
      <c r="AA2988" s="18">
        <f>MAX(0,ROUNDDOWN(M2988-J2988-430000-L2988-0,-3))</f>
        <v/>
      </c>
      <c r="AB2988" s="18">
        <f>MAX(0,ROUNDDOWN(M2988-J2988-430000-L2988-V2988,-3))</f>
        <v/>
      </c>
      <c r="AC2988" s="18">
        <f>IF(M2988&lt;=450000,0,MAX(0,ROUNDDOWN(AA2988*0.06-MIN(50000,AA2988)*0.03,-2))+MAX(0,ROUNDDOWN(AA2988*0.04-MIN(50000,AA2988)*0.02,-2)))</f>
        <v/>
      </c>
      <c r="AD2988" s="18">
        <f>IF(M2988&lt;=450000,0,MAX(0,ROUNDDOWN(AB2988*0.06-MIN(50000,AB2988)*0.03,-2))+MAX(0,ROUNDDOWN(AB2988*0.04-MIN(50000,AB2988)*0.02,-2)))</f>
        <v/>
      </c>
      <c r="AE2988" s="18">
        <f>Y2988-Z2988</f>
        <v/>
      </c>
      <c r="AF2988" s="18">
        <f>AC2988-AD2988</f>
        <v/>
      </c>
      <c r="AG2988" s="18">
        <f>AE2988+AF2988</f>
        <v/>
      </c>
      <c r="AH2988" s="20">
        <f>IF(W2988&lt;=0,0,LOOKUP(W2988,{0,1950001,3300001,6950001,9000001,18000001,40000001},{0.05,0.1,0.2,0.23,0.33,0.4,0.45}))</f>
        <v/>
      </c>
    </row>
    <row r="2989">
      <c r="A2989" t="inlineStr">
        <is>
          <t>1万円刻み 一般8万円</t>
        </is>
      </c>
      <c r="B2989" s="18">
        <f>'4_1万円刻み'!$A$970</f>
        <v/>
      </c>
      <c r="C2989" s="19" t="n">
        <v>2026</v>
      </c>
      <c r="D2989" t="inlineStr">
        <is>
          <t>いいえ</t>
        </is>
      </c>
      <c r="E2989" s="18" t="n">
        <v>80000</v>
      </c>
      <c r="F2989" s="18" t="n">
        <v>0</v>
      </c>
      <c r="G2989" s="18" t="n">
        <v>0</v>
      </c>
      <c r="H2989" s="18" t="n">
        <v>0</v>
      </c>
      <c r="I2989" s="18" t="n">
        <v>0</v>
      </c>
      <c r="J2989" s="18">
        <f>ROUND(MIN(B2989/12,650000)*12*0.0915+MIN(B2989/12,1390000)*12*(0.0504+0)+B2989*0.005,0)</f>
        <v/>
      </c>
      <c r="K2989" s="18" t="n">
        <v>0</v>
      </c>
      <c r="L2989" s="18" t="n">
        <v>0</v>
      </c>
      <c r="M2989" s="18">
        <f>ROUND(IF(C2989&gt;=2026,IF(B2989&lt;741000,0,IF(B2989&lt;2191000,B2989-740000,IF(B2989&lt;2193000,1451000,IF(B2989&lt;2196000,1453000,IF(B2989&lt;2200000,1456000,IF(B2989&lt;3600000,ROUNDDOWN(B2989/4,-3)*2.8-80000,IF(B2989&lt;6600000,ROUNDDOWN(B2989/4,-3)*3.2-440000,IF(B2989&lt;8500000,ROUNDDOWN(B2989*0.9,0)-1100000,B2989-1950000)))))))),IF(B2989&lt;651000,0,IF(B2989&lt;1900000,B2989-650000,IF(B2989&lt;3600000,ROUNDDOWN(B2989/4,-3)*2.8-80000,IF(B2989&lt;6600000,ROUNDDOWN(B2989/4,-3)*3.2-440000,IF(B2989&lt;8500000,ROUNDDOWN(B2989*0.9,0)-1100000,B2989-1950000)))))),0)</f>
        <v/>
      </c>
      <c r="N2989" s="18">
        <f>IF(M2989&gt;23500000,NA(),IF(C2989&gt;=2026,IF(M2989&lt;=4890000,1040000,IF(M2989&lt;=6550000,670000,620000)),IF(M2989&lt;=1320000,950000,IF(M2989&lt;=3360000,880000,IF(M2989&lt;=4890000,680000,IF(M2989&lt;=6550000,630000,580000))))))</f>
        <v/>
      </c>
      <c r="O2989" s="18">
        <f>IF(F2989&lt;=0,IF(AND(D2989="はい",C2989&gt;=2026,C2989&lt;=2027),IF(E2989&lt;=0,0,IF(E2989&lt;=30000,E2989,IF(E2989&lt;=60000,ROUNDUP(E2989/2,0)+15000,IF(E2989&lt;=120000,ROUNDUP(E2989/4,0)+30000,60000)))),IF(E2989&lt;=0,0,IF(E2989&lt;=20000,E2989,IF(E2989&lt;=40000,ROUNDUP(E2989/2,0)+10000,IF(E2989&lt;=80000,ROUNDUP(E2989/4,0)+20000,40000))))),IF(E2989&lt;=0,IF(F2989&lt;=0,0,IF(F2989&lt;=25000,F2989,IF(F2989&lt;=50000,ROUNDUP(F2989/2,0)+12500,IF(F2989&lt;=100000,ROUNDUP(F2989/4,0)+25000,50000)))),MAX(IF(F2989&lt;=0,0,IF(F2989&lt;=25000,F2989,IF(F2989&lt;=50000,ROUNDUP(F2989/2,0)+12500,IF(F2989&lt;=100000,ROUNDUP(F2989/4,0)+25000,50000)))),MIN(IF(AND(D2989="はい",C2989&gt;=2026,C2989&lt;=2027),IF(E2989&lt;=0,0,IF(E2989&lt;=30000,E2989,IF(E2989&lt;=60000,ROUNDUP(E2989/2,0)+15000,IF(E2989&lt;=120000,ROUNDUP(E2989/4,0)+30000,60000)))),IF(E2989&lt;=0,0,IF(E2989&lt;=20000,E2989,IF(E2989&lt;=40000,ROUNDUP(E2989/2,0)+10000,IF(E2989&lt;=80000,ROUNDUP(E2989/4,0)+20000,40000)))))+IF(F2989&lt;=0,0,IF(F2989&lt;=25000,F2989,IF(F2989&lt;=50000,ROUNDUP(F2989/2,0)+12500,IF(F2989&lt;=100000,ROUNDUP(F2989/4,0)+25000,50000)))),IF(AND(D2989="はい",C2989&gt;=2026,C2989&lt;=2027),60000,40000)))))</f>
        <v/>
      </c>
      <c r="P2989" s="18">
        <f>IF(G2989&lt;=0,0,IF(G2989&lt;=20000,G2989,IF(G2989&lt;=40000,ROUNDUP(G2989/2,0)+10000,IF(G2989&lt;=80000,ROUNDUP(G2989/4,0)+20000,40000))))</f>
        <v/>
      </c>
      <c r="Q2989" s="18">
        <f>IF(I2989&lt;=0,IF(H2989&lt;=0,0,IF(H2989&lt;=20000,H2989,IF(H2989&lt;=40000,ROUNDUP(H2989/2,0)+10000,IF(H2989&lt;=80000,ROUNDUP(H2989/4,0)+20000,40000)))),IF(H2989&lt;=0,IF(I2989&lt;=0,0,IF(I2989&lt;=25000,I2989,IF(I2989&lt;=50000,ROUNDUP(I2989/2,0)+12500,IF(I2989&lt;=100000,ROUNDUP(I2989/4,0)+25000,50000)))),MAX(IF(I2989&lt;=0,0,IF(I2989&lt;=25000,I2989,IF(I2989&lt;=50000,ROUNDUP(I2989/2,0)+12500,IF(I2989&lt;=100000,ROUNDUP(I2989/4,0)+25000,50000)))),MIN(IF(H2989&lt;=0,0,IF(H2989&lt;=20000,H2989,IF(H2989&lt;=40000,ROUNDUP(H2989/2,0)+10000,IF(H2989&lt;=80000,ROUNDUP(H2989/4,0)+20000,40000))))+IF(I2989&lt;=0,0,IF(I2989&lt;=25000,I2989,IF(I2989&lt;=50000,ROUNDUP(I2989/2,0)+12500,IF(I2989&lt;=100000,ROUNDUP(I2989/4,0)+25000,50000)))),40000))))</f>
        <v/>
      </c>
      <c r="R2989" s="18">
        <f>MIN(120000,O2989+P2989+Q2989)</f>
        <v/>
      </c>
      <c r="S2989" s="18">
        <f>IF(F2989&lt;=0,IF(E2989&lt;=0,0,IF(E2989&lt;=12000,E2989,IF(E2989&lt;=32000,ROUNDUP(E2989/2,0)+6000,IF(E2989&lt;=56000,ROUNDUP(E2989/4,0)+14000,28000)))),IF(E2989&lt;=0,IF(F2989&lt;=0,0,IF(F2989&lt;=15000,F2989,IF(F2989&lt;=40000,ROUNDUP(F2989/2,0)+7500,IF(F2989&lt;=70000,ROUNDUP(F2989/4,0)+17500,35000)))),MAX(IF(F2989&lt;=0,0,IF(F2989&lt;=15000,F2989,IF(F2989&lt;=40000,ROUNDUP(F2989/2,0)+7500,IF(F2989&lt;=70000,ROUNDUP(F2989/4,0)+17500,35000)))),MIN(IF(E2989&lt;=0,0,IF(E2989&lt;=12000,E2989,IF(E2989&lt;=32000,ROUNDUP(E2989/2,0)+6000,IF(E2989&lt;=56000,ROUNDUP(E2989/4,0)+14000,28000))))+IF(F2989&lt;=0,0,IF(F2989&lt;=15000,F2989,IF(F2989&lt;=40000,ROUNDUP(F2989/2,0)+7500,IF(F2989&lt;=70000,ROUNDUP(F2989/4,0)+17500,35000)))),28000))))</f>
        <v/>
      </c>
      <c r="T2989" s="18">
        <f>IF(G2989&lt;=0,0,IF(G2989&lt;=12000,G2989,IF(G2989&lt;=32000,ROUNDUP(G2989/2,0)+6000,IF(G2989&lt;=56000,ROUNDUP(G2989/4,0)+14000,28000))))</f>
        <v/>
      </c>
      <c r="U2989" s="18">
        <f>IF(I2989&lt;=0,IF(H2989&lt;=0,0,IF(H2989&lt;=12000,H2989,IF(H2989&lt;=32000,ROUNDUP(H2989/2,0)+6000,IF(H2989&lt;=56000,ROUNDUP(H2989/4,0)+14000,28000)))),IF(H2989&lt;=0,IF(I2989&lt;=0,0,IF(I2989&lt;=15000,I2989,IF(I2989&lt;=40000,ROUNDUP(I2989/2,0)+7500,IF(I2989&lt;=70000,ROUNDUP(I2989/4,0)+17500,35000)))),MAX(IF(I2989&lt;=0,0,IF(I2989&lt;=15000,I2989,IF(I2989&lt;=40000,ROUNDUP(I2989/2,0)+7500,IF(I2989&lt;=70000,ROUNDUP(I2989/4,0)+17500,35000)))),MIN(IF(H2989&lt;=0,0,IF(H2989&lt;=12000,H2989,IF(H2989&lt;=32000,ROUNDUP(H2989/2,0)+6000,IF(H2989&lt;=56000,ROUNDUP(H2989/4,0)+14000,28000))))+IF(I2989&lt;=0,0,IF(I2989&lt;=15000,I2989,IF(I2989&lt;=40000,ROUNDUP(I2989/2,0)+7500,IF(I2989&lt;=70000,ROUNDUP(I2989/4,0)+17500,35000)))),28000))))</f>
        <v/>
      </c>
      <c r="V2989" s="18">
        <f>MIN(70000,S2989+T2989+U2989)</f>
        <v/>
      </c>
      <c r="W2989" s="18">
        <f>MAX(0,ROUNDDOWN(M2989-J2989-N2989-K2989-0,-3))</f>
        <v/>
      </c>
      <c r="X2989" s="18">
        <f>MAX(0,ROUNDDOWN(M2989-J2989-N2989-K2989-R2989,-3))</f>
        <v/>
      </c>
      <c r="Y2989" s="18">
        <f>IF(W2989&lt;=0,0,ROUNDDOWN((W2989*LOOKUP(W2989,{0,1950001,3300001,6950001,9000001,18000001,40000001},{0.05,0.1,0.2,0.23,0.33,0.4,0.45})-LOOKUP(W2989,{0,1950001,3300001,6950001,9000001,18000001,40000001},{0,97500,427500,636000,1536000,2796000,4796000}))*1.021,-2))</f>
        <v/>
      </c>
      <c r="Z2989" s="18">
        <f>IF(X2989&lt;=0,0,ROUNDDOWN((X2989*LOOKUP(X2989,{0,1950001,3300001,6950001,9000001,18000001,40000001},{0.05,0.1,0.2,0.23,0.33,0.4,0.45})-LOOKUP(X2989,{0,1950001,3300001,6950001,9000001,18000001,40000001},{0,97500,427500,636000,1536000,2796000,4796000}))*1.021,-2))</f>
        <v/>
      </c>
      <c r="AA2989" s="18">
        <f>MAX(0,ROUNDDOWN(M2989-J2989-430000-L2989-0,-3))</f>
        <v/>
      </c>
      <c r="AB2989" s="18">
        <f>MAX(0,ROUNDDOWN(M2989-J2989-430000-L2989-V2989,-3))</f>
        <v/>
      </c>
      <c r="AC2989" s="18">
        <f>IF(M2989&lt;=450000,0,MAX(0,ROUNDDOWN(AA2989*0.06-MIN(50000,AA2989)*0.03,-2))+MAX(0,ROUNDDOWN(AA2989*0.04-MIN(50000,AA2989)*0.02,-2)))</f>
        <v/>
      </c>
      <c r="AD2989" s="18">
        <f>IF(M2989&lt;=450000,0,MAX(0,ROUNDDOWN(AB2989*0.06-MIN(50000,AB2989)*0.03,-2))+MAX(0,ROUNDDOWN(AB2989*0.04-MIN(50000,AB2989)*0.02,-2)))</f>
        <v/>
      </c>
      <c r="AE2989" s="18">
        <f>Y2989-Z2989</f>
        <v/>
      </c>
      <c r="AF2989" s="18">
        <f>AC2989-AD2989</f>
        <v/>
      </c>
      <c r="AG2989" s="18">
        <f>AE2989+AF2989</f>
        <v/>
      </c>
      <c r="AH2989" s="20">
        <f>IF(W2989&lt;=0,0,LOOKUP(W2989,{0,1950001,3300001,6950001,9000001,18000001,40000001},{0.05,0.1,0.2,0.23,0.33,0.4,0.45}))</f>
        <v/>
      </c>
    </row>
    <row r="2990">
      <c r="A2990" t="inlineStr">
        <is>
          <t>1万円刻み 特例あり一般12万円</t>
        </is>
      </c>
      <c r="B2990" s="18">
        <f>'4_1万円刻み'!$A$970</f>
        <v/>
      </c>
      <c r="C2990" s="19" t="n">
        <v>2026</v>
      </c>
      <c r="D2990" t="inlineStr">
        <is>
          <t>はい</t>
        </is>
      </c>
      <c r="E2990" s="18" t="n">
        <v>120000</v>
      </c>
      <c r="F2990" s="18" t="n">
        <v>0</v>
      </c>
      <c r="G2990" s="18" t="n">
        <v>0</v>
      </c>
      <c r="H2990" s="18" t="n">
        <v>0</v>
      </c>
      <c r="I2990" s="18" t="n">
        <v>0</v>
      </c>
      <c r="J2990" s="18">
        <f>ROUND(MIN(B2990/12,650000)*12*0.0915+MIN(B2990/12,1390000)*12*(0.0504+0)+B2990*0.005,0)</f>
        <v/>
      </c>
      <c r="K2990" s="18" t="n">
        <v>0</v>
      </c>
      <c r="L2990" s="18" t="n">
        <v>0</v>
      </c>
      <c r="M2990" s="18">
        <f>ROUND(IF(C2990&gt;=2026,IF(B2990&lt;741000,0,IF(B2990&lt;2191000,B2990-740000,IF(B2990&lt;2193000,1451000,IF(B2990&lt;2196000,1453000,IF(B2990&lt;2200000,1456000,IF(B2990&lt;3600000,ROUNDDOWN(B2990/4,-3)*2.8-80000,IF(B2990&lt;6600000,ROUNDDOWN(B2990/4,-3)*3.2-440000,IF(B2990&lt;8500000,ROUNDDOWN(B2990*0.9,0)-1100000,B2990-1950000)))))))),IF(B2990&lt;651000,0,IF(B2990&lt;1900000,B2990-650000,IF(B2990&lt;3600000,ROUNDDOWN(B2990/4,-3)*2.8-80000,IF(B2990&lt;6600000,ROUNDDOWN(B2990/4,-3)*3.2-440000,IF(B2990&lt;8500000,ROUNDDOWN(B2990*0.9,0)-1100000,B2990-1950000)))))),0)</f>
        <v/>
      </c>
      <c r="N2990" s="18">
        <f>IF(M2990&gt;23500000,NA(),IF(C2990&gt;=2026,IF(M2990&lt;=4890000,1040000,IF(M2990&lt;=6550000,670000,620000)),IF(M2990&lt;=1320000,950000,IF(M2990&lt;=3360000,880000,IF(M2990&lt;=4890000,680000,IF(M2990&lt;=6550000,630000,580000))))))</f>
        <v/>
      </c>
      <c r="O2990" s="18">
        <f>IF(F2990&lt;=0,IF(AND(D2990="はい",C2990&gt;=2026,C2990&lt;=2027),IF(E2990&lt;=0,0,IF(E2990&lt;=30000,E2990,IF(E2990&lt;=60000,ROUNDUP(E2990/2,0)+15000,IF(E2990&lt;=120000,ROUNDUP(E2990/4,0)+30000,60000)))),IF(E2990&lt;=0,0,IF(E2990&lt;=20000,E2990,IF(E2990&lt;=40000,ROUNDUP(E2990/2,0)+10000,IF(E2990&lt;=80000,ROUNDUP(E2990/4,0)+20000,40000))))),IF(E2990&lt;=0,IF(F2990&lt;=0,0,IF(F2990&lt;=25000,F2990,IF(F2990&lt;=50000,ROUNDUP(F2990/2,0)+12500,IF(F2990&lt;=100000,ROUNDUP(F2990/4,0)+25000,50000)))),MAX(IF(F2990&lt;=0,0,IF(F2990&lt;=25000,F2990,IF(F2990&lt;=50000,ROUNDUP(F2990/2,0)+12500,IF(F2990&lt;=100000,ROUNDUP(F2990/4,0)+25000,50000)))),MIN(IF(AND(D2990="はい",C2990&gt;=2026,C2990&lt;=2027),IF(E2990&lt;=0,0,IF(E2990&lt;=30000,E2990,IF(E2990&lt;=60000,ROUNDUP(E2990/2,0)+15000,IF(E2990&lt;=120000,ROUNDUP(E2990/4,0)+30000,60000)))),IF(E2990&lt;=0,0,IF(E2990&lt;=20000,E2990,IF(E2990&lt;=40000,ROUNDUP(E2990/2,0)+10000,IF(E2990&lt;=80000,ROUNDUP(E2990/4,0)+20000,40000)))))+IF(F2990&lt;=0,0,IF(F2990&lt;=25000,F2990,IF(F2990&lt;=50000,ROUNDUP(F2990/2,0)+12500,IF(F2990&lt;=100000,ROUNDUP(F2990/4,0)+25000,50000)))),IF(AND(D2990="はい",C2990&gt;=2026,C2990&lt;=2027),60000,40000)))))</f>
        <v/>
      </c>
      <c r="P2990" s="18">
        <f>IF(G2990&lt;=0,0,IF(G2990&lt;=20000,G2990,IF(G2990&lt;=40000,ROUNDUP(G2990/2,0)+10000,IF(G2990&lt;=80000,ROUNDUP(G2990/4,0)+20000,40000))))</f>
        <v/>
      </c>
      <c r="Q2990" s="18">
        <f>IF(I2990&lt;=0,IF(H2990&lt;=0,0,IF(H2990&lt;=20000,H2990,IF(H2990&lt;=40000,ROUNDUP(H2990/2,0)+10000,IF(H2990&lt;=80000,ROUNDUP(H2990/4,0)+20000,40000)))),IF(H2990&lt;=0,IF(I2990&lt;=0,0,IF(I2990&lt;=25000,I2990,IF(I2990&lt;=50000,ROUNDUP(I2990/2,0)+12500,IF(I2990&lt;=100000,ROUNDUP(I2990/4,0)+25000,50000)))),MAX(IF(I2990&lt;=0,0,IF(I2990&lt;=25000,I2990,IF(I2990&lt;=50000,ROUNDUP(I2990/2,0)+12500,IF(I2990&lt;=100000,ROUNDUP(I2990/4,0)+25000,50000)))),MIN(IF(H2990&lt;=0,0,IF(H2990&lt;=20000,H2990,IF(H2990&lt;=40000,ROUNDUP(H2990/2,0)+10000,IF(H2990&lt;=80000,ROUNDUP(H2990/4,0)+20000,40000))))+IF(I2990&lt;=0,0,IF(I2990&lt;=25000,I2990,IF(I2990&lt;=50000,ROUNDUP(I2990/2,0)+12500,IF(I2990&lt;=100000,ROUNDUP(I2990/4,0)+25000,50000)))),40000))))</f>
        <v/>
      </c>
      <c r="R2990" s="18">
        <f>MIN(120000,O2990+P2990+Q2990)</f>
        <v/>
      </c>
      <c r="S2990" s="18">
        <f>IF(F2990&lt;=0,IF(E2990&lt;=0,0,IF(E2990&lt;=12000,E2990,IF(E2990&lt;=32000,ROUNDUP(E2990/2,0)+6000,IF(E2990&lt;=56000,ROUNDUP(E2990/4,0)+14000,28000)))),IF(E2990&lt;=0,IF(F2990&lt;=0,0,IF(F2990&lt;=15000,F2990,IF(F2990&lt;=40000,ROUNDUP(F2990/2,0)+7500,IF(F2990&lt;=70000,ROUNDUP(F2990/4,0)+17500,35000)))),MAX(IF(F2990&lt;=0,0,IF(F2990&lt;=15000,F2990,IF(F2990&lt;=40000,ROUNDUP(F2990/2,0)+7500,IF(F2990&lt;=70000,ROUNDUP(F2990/4,0)+17500,35000)))),MIN(IF(E2990&lt;=0,0,IF(E2990&lt;=12000,E2990,IF(E2990&lt;=32000,ROUNDUP(E2990/2,0)+6000,IF(E2990&lt;=56000,ROUNDUP(E2990/4,0)+14000,28000))))+IF(F2990&lt;=0,0,IF(F2990&lt;=15000,F2990,IF(F2990&lt;=40000,ROUNDUP(F2990/2,0)+7500,IF(F2990&lt;=70000,ROUNDUP(F2990/4,0)+17500,35000)))),28000))))</f>
        <v/>
      </c>
      <c r="T2990" s="18">
        <f>IF(G2990&lt;=0,0,IF(G2990&lt;=12000,G2990,IF(G2990&lt;=32000,ROUNDUP(G2990/2,0)+6000,IF(G2990&lt;=56000,ROUNDUP(G2990/4,0)+14000,28000))))</f>
        <v/>
      </c>
      <c r="U2990" s="18">
        <f>IF(I2990&lt;=0,IF(H2990&lt;=0,0,IF(H2990&lt;=12000,H2990,IF(H2990&lt;=32000,ROUNDUP(H2990/2,0)+6000,IF(H2990&lt;=56000,ROUNDUP(H2990/4,0)+14000,28000)))),IF(H2990&lt;=0,IF(I2990&lt;=0,0,IF(I2990&lt;=15000,I2990,IF(I2990&lt;=40000,ROUNDUP(I2990/2,0)+7500,IF(I2990&lt;=70000,ROUNDUP(I2990/4,0)+17500,35000)))),MAX(IF(I2990&lt;=0,0,IF(I2990&lt;=15000,I2990,IF(I2990&lt;=40000,ROUNDUP(I2990/2,0)+7500,IF(I2990&lt;=70000,ROUNDUP(I2990/4,0)+17500,35000)))),MIN(IF(H2990&lt;=0,0,IF(H2990&lt;=12000,H2990,IF(H2990&lt;=32000,ROUNDUP(H2990/2,0)+6000,IF(H2990&lt;=56000,ROUNDUP(H2990/4,0)+14000,28000))))+IF(I2990&lt;=0,0,IF(I2990&lt;=15000,I2990,IF(I2990&lt;=40000,ROUNDUP(I2990/2,0)+7500,IF(I2990&lt;=70000,ROUNDUP(I2990/4,0)+17500,35000)))),28000))))</f>
        <v/>
      </c>
      <c r="V2990" s="18">
        <f>MIN(70000,S2990+T2990+U2990)</f>
        <v/>
      </c>
      <c r="W2990" s="18">
        <f>MAX(0,ROUNDDOWN(M2990-J2990-N2990-K2990-0,-3))</f>
        <v/>
      </c>
      <c r="X2990" s="18">
        <f>MAX(0,ROUNDDOWN(M2990-J2990-N2990-K2990-R2990,-3))</f>
        <v/>
      </c>
      <c r="Y2990" s="18">
        <f>IF(W2990&lt;=0,0,ROUNDDOWN((W2990*LOOKUP(W2990,{0,1950001,3300001,6950001,9000001,18000001,40000001},{0.05,0.1,0.2,0.23,0.33,0.4,0.45})-LOOKUP(W2990,{0,1950001,3300001,6950001,9000001,18000001,40000001},{0,97500,427500,636000,1536000,2796000,4796000}))*1.021,-2))</f>
        <v/>
      </c>
      <c r="Z2990" s="18">
        <f>IF(X2990&lt;=0,0,ROUNDDOWN((X2990*LOOKUP(X2990,{0,1950001,3300001,6950001,9000001,18000001,40000001},{0.05,0.1,0.2,0.23,0.33,0.4,0.45})-LOOKUP(X2990,{0,1950001,3300001,6950001,9000001,18000001,40000001},{0,97500,427500,636000,1536000,2796000,4796000}))*1.021,-2))</f>
        <v/>
      </c>
      <c r="AA2990" s="18">
        <f>MAX(0,ROUNDDOWN(M2990-J2990-430000-L2990-0,-3))</f>
        <v/>
      </c>
      <c r="AB2990" s="18">
        <f>MAX(0,ROUNDDOWN(M2990-J2990-430000-L2990-V2990,-3))</f>
        <v/>
      </c>
      <c r="AC2990" s="18">
        <f>IF(M2990&lt;=450000,0,MAX(0,ROUNDDOWN(AA2990*0.06-MIN(50000,AA2990)*0.03,-2))+MAX(0,ROUNDDOWN(AA2990*0.04-MIN(50000,AA2990)*0.02,-2)))</f>
        <v/>
      </c>
      <c r="AD2990" s="18">
        <f>IF(M2990&lt;=450000,0,MAX(0,ROUNDDOWN(AB2990*0.06-MIN(50000,AB2990)*0.03,-2))+MAX(0,ROUNDDOWN(AB2990*0.04-MIN(50000,AB2990)*0.02,-2)))</f>
        <v/>
      </c>
      <c r="AE2990" s="18">
        <f>Y2990-Z2990</f>
        <v/>
      </c>
      <c r="AF2990" s="18">
        <f>AC2990-AD2990</f>
        <v/>
      </c>
      <c r="AG2990" s="18">
        <f>AE2990+AF2990</f>
        <v/>
      </c>
      <c r="AH2990" s="20">
        <f>IF(W2990&lt;=0,0,LOOKUP(W2990,{0,1950001,3300001,6950001,9000001,18000001,40000001},{0.05,0.1,0.2,0.23,0.33,0.4,0.45}))</f>
        <v/>
      </c>
    </row>
    <row r="2991">
      <c r="A2991" t="inlineStr">
        <is>
          <t>1万円刻み 3区分8万円ずつ</t>
        </is>
      </c>
      <c r="B2991" s="18">
        <f>'4_1万円刻み'!$A$971</f>
        <v/>
      </c>
      <c r="C2991" s="19" t="n">
        <v>2026</v>
      </c>
      <c r="D2991" t="inlineStr">
        <is>
          <t>いいえ</t>
        </is>
      </c>
      <c r="E2991" s="18" t="n">
        <v>80000</v>
      </c>
      <c r="F2991" s="18" t="n">
        <v>0</v>
      </c>
      <c r="G2991" s="18" t="n">
        <v>80000</v>
      </c>
      <c r="H2991" s="18" t="n">
        <v>80000</v>
      </c>
      <c r="I2991" s="18" t="n">
        <v>0</v>
      </c>
      <c r="J2991" s="18">
        <f>ROUND(MIN(B2991/12,650000)*12*0.0915+MIN(B2991/12,1390000)*12*(0.0504+0)+B2991*0.005,0)</f>
        <v/>
      </c>
      <c r="K2991" s="18" t="n">
        <v>0</v>
      </c>
      <c r="L2991" s="18" t="n">
        <v>0</v>
      </c>
      <c r="M2991" s="18">
        <f>ROUND(IF(C2991&gt;=2026,IF(B2991&lt;741000,0,IF(B2991&lt;2191000,B2991-740000,IF(B2991&lt;2193000,1451000,IF(B2991&lt;2196000,1453000,IF(B2991&lt;2200000,1456000,IF(B2991&lt;3600000,ROUNDDOWN(B2991/4,-3)*2.8-80000,IF(B2991&lt;6600000,ROUNDDOWN(B2991/4,-3)*3.2-440000,IF(B2991&lt;8500000,ROUNDDOWN(B2991*0.9,0)-1100000,B2991-1950000)))))))),IF(B2991&lt;651000,0,IF(B2991&lt;1900000,B2991-650000,IF(B2991&lt;3600000,ROUNDDOWN(B2991/4,-3)*2.8-80000,IF(B2991&lt;6600000,ROUNDDOWN(B2991/4,-3)*3.2-440000,IF(B2991&lt;8500000,ROUNDDOWN(B2991*0.9,0)-1100000,B2991-1950000)))))),0)</f>
        <v/>
      </c>
      <c r="N2991" s="18">
        <f>IF(M2991&gt;23500000,NA(),IF(C2991&gt;=2026,IF(M2991&lt;=4890000,1040000,IF(M2991&lt;=6550000,670000,620000)),IF(M2991&lt;=1320000,950000,IF(M2991&lt;=3360000,880000,IF(M2991&lt;=4890000,680000,IF(M2991&lt;=6550000,630000,580000))))))</f>
        <v/>
      </c>
      <c r="O2991" s="18">
        <f>IF(F2991&lt;=0,IF(AND(D2991="はい",C2991&gt;=2026,C2991&lt;=2027),IF(E2991&lt;=0,0,IF(E2991&lt;=30000,E2991,IF(E2991&lt;=60000,ROUNDUP(E2991/2,0)+15000,IF(E2991&lt;=120000,ROUNDUP(E2991/4,0)+30000,60000)))),IF(E2991&lt;=0,0,IF(E2991&lt;=20000,E2991,IF(E2991&lt;=40000,ROUNDUP(E2991/2,0)+10000,IF(E2991&lt;=80000,ROUNDUP(E2991/4,0)+20000,40000))))),IF(E2991&lt;=0,IF(F2991&lt;=0,0,IF(F2991&lt;=25000,F2991,IF(F2991&lt;=50000,ROUNDUP(F2991/2,0)+12500,IF(F2991&lt;=100000,ROUNDUP(F2991/4,0)+25000,50000)))),MAX(IF(F2991&lt;=0,0,IF(F2991&lt;=25000,F2991,IF(F2991&lt;=50000,ROUNDUP(F2991/2,0)+12500,IF(F2991&lt;=100000,ROUNDUP(F2991/4,0)+25000,50000)))),MIN(IF(AND(D2991="はい",C2991&gt;=2026,C2991&lt;=2027),IF(E2991&lt;=0,0,IF(E2991&lt;=30000,E2991,IF(E2991&lt;=60000,ROUNDUP(E2991/2,0)+15000,IF(E2991&lt;=120000,ROUNDUP(E2991/4,0)+30000,60000)))),IF(E2991&lt;=0,0,IF(E2991&lt;=20000,E2991,IF(E2991&lt;=40000,ROUNDUP(E2991/2,0)+10000,IF(E2991&lt;=80000,ROUNDUP(E2991/4,0)+20000,40000)))))+IF(F2991&lt;=0,0,IF(F2991&lt;=25000,F2991,IF(F2991&lt;=50000,ROUNDUP(F2991/2,0)+12500,IF(F2991&lt;=100000,ROUNDUP(F2991/4,0)+25000,50000)))),IF(AND(D2991="はい",C2991&gt;=2026,C2991&lt;=2027),60000,40000)))))</f>
        <v/>
      </c>
      <c r="P2991" s="18">
        <f>IF(G2991&lt;=0,0,IF(G2991&lt;=20000,G2991,IF(G2991&lt;=40000,ROUNDUP(G2991/2,0)+10000,IF(G2991&lt;=80000,ROUNDUP(G2991/4,0)+20000,40000))))</f>
        <v/>
      </c>
      <c r="Q2991" s="18">
        <f>IF(I2991&lt;=0,IF(H2991&lt;=0,0,IF(H2991&lt;=20000,H2991,IF(H2991&lt;=40000,ROUNDUP(H2991/2,0)+10000,IF(H2991&lt;=80000,ROUNDUP(H2991/4,0)+20000,40000)))),IF(H2991&lt;=0,IF(I2991&lt;=0,0,IF(I2991&lt;=25000,I2991,IF(I2991&lt;=50000,ROUNDUP(I2991/2,0)+12500,IF(I2991&lt;=100000,ROUNDUP(I2991/4,0)+25000,50000)))),MAX(IF(I2991&lt;=0,0,IF(I2991&lt;=25000,I2991,IF(I2991&lt;=50000,ROUNDUP(I2991/2,0)+12500,IF(I2991&lt;=100000,ROUNDUP(I2991/4,0)+25000,50000)))),MIN(IF(H2991&lt;=0,0,IF(H2991&lt;=20000,H2991,IF(H2991&lt;=40000,ROUNDUP(H2991/2,0)+10000,IF(H2991&lt;=80000,ROUNDUP(H2991/4,0)+20000,40000))))+IF(I2991&lt;=0,0,IF(I2991&lt;=25000,I2991,IF(I2991&lt;=50000,ROUNDUP(I2991/2,0)+12500,IF(I2991&lt;=100000,ROUNDUP(I2991/4,0)+25000,50000)))),40000))))</f>
        <v/>
      </c>
      <c r="R2991" s="18">
        <f>MIN(120000,O2991+P2991+Q2991)</f>
        <v/>
      </c>
      <c r="S2991" s="18">
        <f>IF(F2991&lt;=0,IF(E2991&lt;=0,0,IF(E2991&lt;=12000,E2991,IF(E2991&lt;=32000,ROUNDUP(E2991/2,0)+6000,IF(E2991&lt;=56000,ROUNDUP(E2991/4,0)+14000,28000)))),IF(E2991&lt;=0,IF(F2991&lt;=0,0,IF(F2991&lt;=15000,F2991,IF(F2991&lt;=40000,ROUNDUP(F2991/2,0)+7500,IF(F2991&lt;=70000,ROUNDUP(F2991/4,0)+17500,35000)))),MAX(IF(F2991&lt;=0,0,IF(F2991&lt;=15000,F2991,IF(F2991&lt;=40000,ROUNDUP(F2991/2,0)+7500,IF(F2991&lt;=70000,ROUNDUP(F2991/4,0)+17500,35000)))),MIN(IF(E2991&lt;=0,0,IF(E2991&lt;=12000,E2991,IF(E2991&lt;=32000,ROUNDUP(E2991/2,0)+6000,IF(E2991&lt;=56000,ROUNDUP(E2991/4,0)+14000,28000))))+IF(F2991&lt;=0,0,IF(F2991&lt;=15000,F2991,IF(F2991&lt;=40000,ROUNDUP(F2991/2,0)+7500,IF(F2991&lt;=70000,ROUNDUP(F2991/4,0)+17500,35000)))),28000))))</f>
        <v/>
      </c>
      <c r="T2991" s="18">
        <f>IF(G2991&lt;=0,0,IF(G2991&lt;=12000,G2991,IF(G2991&lt;=32000,ROUNDUP(G2991/2,0)+6000,IF(G2991&lt;=56000,ROUNDUP(G2991/4,0)+14000,28000))))</f>
        <v/>
      </c>
      <c r="U2991" s="18">
        <f>IF(I2991&lt;=0,IF(H2991&lt;=0,0,IF(H2991&lt;=12000,H2991,IF(H2991&lt;=32000,ROUNDUP(H2991/2,0)+6000,IF(H2991&lt;=56000,ROUNDUP(H2991/4,0)+14000,28000)))),IF(H2991&lt;=0,IF(I2991&lt;=0,0,IF(I2991&lt;=15000,I2991,IF(I2991&lt;=40000,ROUNDUP(I2991/2,0)+7500,IF(I2991&lt;=70000,ROUNDUP(I2991/4,0)+17500,35000)))),MAX(IF(I2991&lt;=0,0,IF(I2991&lt;=15000,I2991,IF(I2991&lt;=40000,ROUNDUP(I2991/2,0)+7500,IF(I2991&lt;=70000,ROUNDUP(I2991/4,0)+17500,35000)))),MIN(IF(H2991&lt;=0,0,IF(H2991&lt;=12000,H2991,IF(H2991&lt;=32000,ROUNDUP(H2991/2,0)+6000,IF(H2991&lt;=56000,ROUNDUP(H2991/4,0)+14000,28000))))+IF(I2991&lt;=0,0,IF(I2991&lt;=15000,I2991,IF(I2991&lt;=40000,ROUNDUP(I2991/2,0)+7500,IF(I2991&lt;=70000,ROUNDUP(I2991/4,0)+17500,35000)))),28000))))</f>
        <v/>
      </c>
      <c r="V2991" s="18">
        <f>MIN(70000,S2991+T2991+U2991)</f>
        <v/>
      </c>
      <c r="W2991" s="18">
        <f>MAX(0,ROUNDDOWN(M2991-J2991-N2991-K2991-0,-3))</f>
        <v/>
      </c>
      <c r="X2991" s="18">
        <f>MAX(0,ROUNDDOWN(M2991-J2991-N2991-K2991-R2991,-3))</f>
        <v/>
      </c>
      <c r="Y2991" s="18">
        <f>IF(W2991&lt;=0,0,ROUNDDOWN((W2991*LOOKUP(W2991,{0,1950001,3300001,6950001,9000001,18000001,40000001},{0.05,0.1,0.2,0.23,0.33,0.4,0.45})-LOOKUP(W2991,{0,1950001,3300001,6950001,9000001,18000001,40000001},{0,97500,427500,636000,1536000,2796000,4796000}))*1.021,-2))</f>
        <v/>
      </c>
      <c r="Z2991" s="18">
        <f>IF(X2991&lt;=0,0,ROUNDDOWN((X2991*LOOKUP(X2991,{0,1950001,3300001,6950001,9000001,18000001,40000001},{0.05,0.1,0.2,0.23,0.33,0.4,0.45})-LOOKUP(X2991,{0,1950001,3300001,6950001,9000001,18000001,40000001},{0,97500,427500,636000,1536000,2796000,4796000}))*1.021,-2))</f>
        <v/>
      </c>
      <c r="AA2991" s="18">
        <f>MAX(0,ROUNDDOWN(M2991-J2991-430000-L2991-0,-3))</f>
        <v/>
      </c>
      <c r="AB2991" s="18">
        <f>MAX(0,ROUNDDOWN(M2991-J2991-430000-L2991-V2991,-3))</f>
        <v/>
      </c>
      <c r="AC2991" s="18">
        <f>IF(M2991&lt;=450000,0,MAX(0,ROUNDDOWN(AA2991*0.06-MIN(50000,AA2991)*0.03,-2))+MAX(0,ROUNDDOWN(AA2991*0.04-MIN(50000,AA2991)*0.02,-2)))</f>
        <v/>
      </c>
      <c r="AD2991" s="18">
        <f>IF(M2991&lt;=450000,0,MAX(0,ROUNDDOWN(AB2991*0.06-MIN(50000,AB2991)*0.03,-2))+MAX(0,ROUNDDOWN(AB2991*0.04-MIN(50000,AB2991)*0.02,-2)))</f>
        <v/>
      </c>
      <c r="AE2991" s="18">
        <f>Y2991-Z2991</f>
        <v/>
      </c>
      <c r="AF2991" s="18">
        <f>AC2991-AD2991</f>
        <v/>
      </c>
      <c r="AG2991" s="18">
        <f>AE2991+AF2991</f>
        <v/>
      </c>
      <c r="AH2991" s="20">
        <f>IF(W2991&lt;=0,0,LOOKUP(W2991,{0,1950001,3300001,6950001,9000001,18000001,40000001},{0.05,0.1,0.2,0.23,0.33,0.4,0.45}))</f>
        <v/>
      </c>
    </row>
    <row r="2992">
      <c r="A2992" t="inlineStr">
        <is>
          <t>1万円刻み 一般8万円</t>
        </is>
      </c>
      <c r="B2992" s="18">
        <f>'4_1万円刻み'!$A$971</f>
        <v/>
      </c>
      <c r="C2992" s="19" t="n">
        <v>2026</v>
      </c>
      <c r="D2992" t="inlineStr">
        <is>
          <t>いいえ</t>
        </is>
      </c>
      <c r="E2992" s="18" t="n">
        <v>80000</v>
      </c>
      <c r="F2992" s="18" t="n">
        <v>0</v>
      </c>
      <c r="G2992" s="18" t="n">
        <v>0</v>
      </c>
      <c r="H2992" s="18" t="n">
        <v>0</v>
      </c>
      <c r="I2992" s="18" t="n">
        <v>0</v>
      </c>
      <c r="J2992" s="18">
        <f>ROUND(MIN(B2992/12,650000)*12*0.0915+MIN(B2992/12,1390000)*12*(0.0504+0)+B2992*0.005,0)</f>
        <v/>
      </c>
      <c r="K2992" s="18" t="n">
        <v>0</v>
      </c>
      <c r="L2992" s="18" t="n">
        <v>0</v>
      </c>
      <c r="M2992" s="18">
        <f>ROUND(IF(C2992&gt;=2026,IF(B2992&lt;741000,0,IF(B2992&lt;2191000,B2992-740000,IF(B2992&lt;2193000,1451000,IF(B2992&lt;2196000,1453000,IF(B2992&lt;2200000,1456000,IF(B2992&lt;3600000,ROUNDDOWN(B2992/4,-3)*2.8-80000,IF(B2992&lt;6600000,ROUNDDOWN(B2992/4,-3)*3.2-440000,IF(B2992&lt;8500000,ROUNDDOWN(B2992*0.9,0)-1100000,B2992-1950000)))))))),IF(B2992&lt;651000,0,IF(B2992&lt;1900000,B2992-650000,IF(B2992&lt;3600000,ROUNDDOWN(B2992/4,-3)*2.8-80000,IF(B2992&lt;6600000,ROUNDDOWN(B2992/4,-3)*3.2-440000,IF(B2992&lt;8500000,ROUNDDOWN(B2992*0.9,0)-1100000,B2992-1950000)))))),0)</f>
        <v/>
      </c>
      <c r="N2992" s="18">
        <f>IF(M2992&gt;23500000,NA(),IF(C2992&gt;=2026,IF(M2992&lt;=4890000,1040000,IF(M2992&lt;=6550000,670000,620000)),IF(M2992&lt;=1320000,950000,IF(M2992&lt;=3360000,880000,IF(M2992&lt;=4890000,680000,IF(M2992&lt;=6550000,630000,580000))))))</f>
        <v/>
      </c>
      <c r="O2992" s="18">
        <f>IF(F2992&lt;=0,IF(AND(D2992="はい",C2992&gt;=2026,C2992&lt;=2027),IF(E2992&lt;=0,0,IF(E2992&lt;=30000,E2992,IF(E2992&lt;=60000,ROUNDUP(E2992/2,0)+15000,IF(E2992&lt;=120000,ROUNDUP(E2992/4,0)+30000,60000)))),IF(E2992&lt;=0,0,IF(E2992&lt;=20000,E2992,IF(E2992&lt;=40000,ROUNDUP(E2992/2,0)+10000,IF(E2992&lt;=80000,ROUNDUP(E2992/4,0)+20000,40000))))),IF(E2992&lt;=0,IF(F2992&lt;=0,0,IF(F2992&lt;=25000,F2992,IF(F2992&lt;=50000,ROUNDUP(F2992/2,0)+12500,IF(F2992&lt;=100000,ROUNDUP(F2992/4,0)+25000,50000)))),MAX(IF(F2992&lt;=0,0,IF(F2992&lt;=25000,F2992,IF(F2992&lt;=50000,ROUNDUP(F2992/2,0)+12500,IF(F2992&lt;=100000,ROUNDUP(F2992/4,0)+25000,50000)))),MIN(IF(AND(D2992="はい",C2992&gt;=2026,C2992&lt;=2027),IF(E2992&lt;=0,0,IF(E2992&lt;=30000,E2992,IF(E2992&lt;=60000,ROUNDUP(E2992/2,0)+15000,IF(E2992&lt;=120000,ROUNDUP(E2992/4,0)+30000,60000)))),IF(E2992&lt;=0,0,IF(E2992&lt;=20000,E2992,IF(E2992&lt;=40000,ROUNDUP(E2992/2,0)+10000,IF(E2992&lt;=80000,ROUNDUP(E2992/4,0)+20000,40000)))))+IF(F2992&lt;=0,0,IF(F2992&lt;=25000,F2992,IF(F2992&lt;=50000,ROUNDUP(F2992/2,0)+12500,IF(F2992&lt;=100000,ROUNDUP(F2992/4,0)+25000,50000)))),IF(AND(D2992="はい",C2992&gt;=2026,C2992&lt;=2027),60000,40000)))))</f>
        <v/>
      </c>
      <c r="P2992" s="18">
        <f>IF(G2992&lt;=0,0,IF(G2992&lt;=20000,G2992,IF(G2992&lt;=40000,ROUNDUP(G2992/2,0)+10000,IF(G2992&lt;=80000,ROUNDUP(G2992/4,0)+20000,40000))))</f>
        <v/>
      </c>
      <c r="Q2992" s="18">
        <f>IF(I2992&lt;=0,IF(H2992&lt;=0,0,IF(H2992&lt;=20000,H2992,IF(H2992&lt;=40000,ROUNDUP(H2992/2,0)+10000,IF(H2992&lt;=80000,ROUNDUP(H2992/4,0)+20000,40000)))),IF(H2992&lt;=0,IF(I2992&lt;=0,0,IF(I2992&lt;=25000,I2992,IF(I2992&lt;=50000,ROUNDUP(I2992/2,0)+12500,IF(I2992&lt;=100000,ROUNDUP(I2992/4,0)+25000,50000)))),MAX(IF(I2992&lt;=0,0,IF(I2992&lt;=25000,I2992,IF(I2992&lt;=50000,ROUNDUP(I2992/2,0)+12500,IF(I2992&lt;=100000,ROUNDUP(I2992/4,0)+25000,50000)))),MIN(IF(H2992&lt;=0,0,IF(H2992&lt;=20000,H2992,IF(H2992&lt;=40000,ROUNDUP(H2992/2,0)+10000,IF(H2992&lt;=80000,ROUNDUP(H2992/4,0)+20000,40000))))+IF(I2992&lt;=0,0,IF(I2992&lt;=25000,I2992,IF(I2992&lt;=50000,ROUNDUP(I2992/2,0)+12500,IF(I2992&lt;=100000,ROUNDUP(I2992/4,0)+25000,50000)))),40000))))</f>
        <v/>
      </c>
      <c r="R2992" s="18">
        <f>MIN(120000,O2992+P2992+Q2992)</f>
        <v/>
      </c>
      <c r="S2992" s="18">
        <f>IF(F2992&lt;=0,IF(E2992&lt;=0,0,IF(E2992&lt;=12000,E2992,IF(E2992&lt;=32000,ROUNDUP(E2992/2,0)+6000,IF(E2992&lt;=56000,ROUNDUP(E2992/4,0)+14000,28000)))),IF(E2992&lt;=0,IF(F2992&lt;=0,0,IF(F2992&lt;=15000,F2992,IF(F2992&lt;=40000,ROUNDUP(F2992/2,0)+7500,IF(F2992&lt;=70000,ROUNDUP(F2992/4,0)+17500,35000)))),MAX(IF(F2992&lt;=0,0,IF(F2992&lt;=15000,F2992,IF(F2992&lt;=40000,ROUNDUP(F2992/2,0)+7500,IF(F2992&lt;=70000,ROUNDUP(F2992/4,0)+17500,35000)))),MIN(IF(E2992&lt;=0,0,IF(E2992&lt;=12000,E2992,IF(E2992&lt;=32000,ROUNDUP(E2992/2,0)+6000,IF(E2992&lt;=56000,ROUNDUP(E2992/4,0)+14000,28000))))+IF(F2992&lt;=0,0,IF(F2992&lt;=15000,F2992,IF(F2992&lt;=40000,ROUNDUP(F2992/2,0)+7500,IF(F2992&lt;=70000,ROUNDUP(F2992/4,0)+17500,35000)))),28000))))</f>
        <v/>
      </c>
      <c r="T2992" s="18">
        <f>IF(G2992&lt;=0,0,IF(G2992&lt;=12000,G2992,IF(G2992&lt;=32000,ROUNDUP(G2992/2,0)+6000,IF(G2992&lt;=56000,ROUNDUP(G2992/4,0)+14000,28000))))</f>
        <v/>
      </c>
      <c r="U2992" s="18">
        <f>IF(I2992&lt;=0,IF(H2992&lt;=0,0,IF(H2992&lt;=12000,H2992,IF(H2992&lt;=32000,ROUNDUP(H2992/2,0)+6000,IF(H2992&lt;=56000,ROUNDUP(H2992/4,0)+14000,28000)))),IF(H2992&lt;=0,IF(I2992&lt;=0,0,IF(I2992&lt;=15000,I2992,IF(I2992&lt;=40000,ROUNDUP(I2992/2,0)+7500,IF(I2992&lt;=70000,ROUNDUP(I2992/4,0)+17500,35000)))),MAX(IF(I2992&lt;=0,0,IF(I2992&lt;=15000,I2992,IF(I2992&lt;=40000,ROUNDUP(I2992/2,0)+7500,IF(I2992&lt;=70000,ROUNDUP(I2992/4,0)+17500,35000)))),MIN(IF(H2992&lt;=0,0,IF(H2992&lt;=12000,H2992,IF(H2992&lt;=32000,ROUNDUP(H2992/2,0)+6000,IF(H2992&lt;=56000,ROUNDUP(H2992/4,0)+14000,28000))))+IF(I2992&lt;=0,0,IF(I2992&lt;=15000,I2992,IF(I2992&lt;=40000,ROUNDUP(I2992/2,0)+7500,IF(I2992&lt;=70000,ROUNDUP(I2992/4,0)+17500,35000)))),28000))))</f>
        <v/>
      </c>
      <c r="V2992" s="18">
        <f>MIN(70000,S2992+T2992+U2992)</f>
        <v/>
      </c>
      <c r="W2992" s="18">
        <f>MAX(0,ROUNDDOWN(M2992-J2992-N2992-K2992-0,-3))</f>
        <v/>
      </c>
      <c r="X2992" s="18">
        <f>MAX(0,ROUNDDOWN(M2992-J2992-N2992-K2992-R2992,-3))</f>
        <v/>
      </c>
      <c r="Y2992" s="18">
        <f>IF(W2992&lt;=0,0,ROUNDDOWN((W2992*LOOKUP(W2992,{0,1950001,3300001,6950001,9000001,18000001,40000001},{0.05,0.1,0.2,0.23,0.33,0.4,0.45})-LOOKUP(W2992,{0,1950001,3300001,6950001,9000001,18000001,40000001},{0,97500,427500,636000,1536000,2796000,4796000}))*1.021,-2))</f>
        <v/>
      </c>
      <c r="Z2992" s="18">
        <f>IF(X2992&lt;=0,0,ROUNDDOWN((X2992*LOOKUP(X2992,{0,1950001,3300001,6950001,9000001,18000001,40000001},{0.05,0.1,0.2,0.23,0.33,0.4,0.45})-LOOKUP(X2992,{0,1950001,3300001,6950001,9000001,18000001,40000001},{0,97500,427500,636000,1536000,2796000,4796000}))*1.021,-2))</f>
        <v/>
      </c>
      <c r="AA2992" s="18">
        <f>MAX(0,ROUNDDOWN(M2992-J2992-430000-L2992-0,-3))</f>
        <v/>
      </c>
      <c r="AB2992" s="18">
        <f>MAX(0,ROUNDDOWN(M2992-J2992-430000-L2992-V2992,-3))</f>
        <v/>
      </c>
      <c r="AC2992" s="18">
        <f>IF(M2992&lt;=450000,0,MAX(0,ROUNDDOWN(AA2992*0.06-MIN(50000,AA2992)*0.03,-2))+MAX(0,ROUNDDOWN(AA2992*0.04-MIN(50000,AA2992)*0.02,-2)))</f>
        <v/>
      </c>
      <c r="AD2992" s="18">
        <f>IF(M2992&lt;=450000,0,MAX(0,ROUNDDOWN(AB2992*0.06-MIN(50000,AB2992)*0.03,-2))+MAX(0,ROUNDDOWN(AB2992*0.04-MIN(50000,AB2992)*0.02,-2)))</f>
        <v/>
      </c>
      <c r="AE2992" s="18">
        <f>Y2992-Z2992</f>
        <v/>
      </c>
      <c r="AF2992" s="18">
        <f>AC2992-AD2992</f>
        <v/>
      </c>
      <c r="AG2992" s="18">
        <f>AE2992+AF2992</f>
        <v/>
      </c>
      <c r="AH2992" s="20">
        <f>IF(W2992&lt;=0,0,LOOKUP(W2992,{0,1950001,3300001,6950001,9000001,18000001,40000001},{0.05,0.1,0.2,0.23,0.33,0.4,0.45}))</f>
        <v/>
      </c>
    </row>
    <row r="2993">
      <c r="A2993" t="inlineStr">
        <is>
          <t>1万円刻み 特例あり一般12万円</t>
        </is>
      </c>
      <c r="B2993" s="18">
        <f>'4_1万円刻み'!$A$971</f>
        <v/>
      </c>
      <c r="C2993" s="19" t="n">
        <v>2026</v>
      </c>
      <c r="D2993" t="inlineStr">
        <is>
          <t>はい</t>
        </is>
      </c>
      <c r="E2993" s="18" t="n">
        <v>120000</v>
      </c>
      <c r="F2993" s="18" t="n">
        <v>0</v>
      </c>
      <c r="G2993" s="18" t="n">
        <v>0</v>
      </c>
      <c r="H2993" s="18" t="n">
        <v>0</v>
      </c>
      <c r="I2993" s="18" t="n">
        <v>0</v>
      </c>
      <c r="J2993" s="18">
        <f>ROUND(MIN(B2993/12,650000)*12*0.0915+MIN(B2993/12,1390000)*12*(0.0504+0)+B2993*0.005,0)</f>
        <v/>
      </c>
      <c r="K2993" s="18" t="n">
        <v>0</v>
      </c>
      <c r="L2993" s="18" t="n">
        <v>0</v>
      </c>
      <c r="M2993" s="18">
        <f>ROUND(IF(C2993&gt;=2026,IF(B2993&lt;741000,0,IF(B2993&lt;2191000,B2993-740000,IF(B2993&lt;2193000,1451000,IF(B2993&lt;2196000,1453000,IF(B2993&lt;2200000,1456000,IF(B2993&lt;3600000,ROUNDDOWN(B2993/4,-3)*2.8-80000,IF(B2993&lt;6600000,ROUNDDOWN(B2993/4,-3)*3.2-440000,IF(B2993&lt;8500000,ROUNDDOWN(B2993*0.9,0)-1100000,B2993-1950000)))))))),IF(B2993&lt;651000,0,IF(B2993&lt;1900000,B2993-650000,IF(B2993&lt;3600000,ROUNDDOWN(B2993/4,-3)*2.8-80000,IF(B2993&lt;6600000,ROUNDDOWN(B2993/4,-3)*3.2-440000,IF(B2993&lt;8500000,ROUNDDOWN(B2993*0.9,0)-1100000,B2993-1950000)))))),0)</f>
        <v/>
      </c>
      <c r="N2993" s="18">
        <f>IF(M2993&gt;23500000,NA(),IF(C2993&gt;=2026,IF(M2993&lt;=4890000,1040000,IF(M2993&lt;=6550000,670000,620000)),IF(M2993&lt;=1320000,950000,IF(M2993&lt;=3360000,880000,IF(M2993&lt;=4890000,680000,IF(M2993&lt;=6550000,630000,580000))))))</f>
        <v/>
      </c>
      <c r="O2993" s="18">
        <f>IF(F2993&lt;=0,IF(AND(D2993="はい",C2993&gt;=2026,C2993&lt;=2027),IF(E2993&lt;=0,0,IF(E2993&lt;=30000,E2993,IF(E2993&lt;=60000,ROUNDUP(E2993/2,0)+15000,IF(E2993&lt;=120000,ROUNDUP(E2993/4,0)+30000,60000)))),IF(E2993&lt;=0,0,IF(E2993&lt;=20000,E2993,IF(E2993&lt;=40000,ROUNDUP(E2993/2,0)+10000,IF(E2993&lt;=80000,ROUNDUP(E2993/4,0)+20000,40000))))),IF(E2993&lt;=0,IF(F2993&lt;=0,0,IF(F2993&lt;=25000,F2993,IF(F2993&lt;=50000,ROUNDUP(F2993/2,0)+12500,IF(F2993&lt;=100000,ROUNDUP(F2993/4,0)+25000,50000)))),MAX(IF(F2993&lt;=0,0,IF(F2993&lt;=25000,F2993,IF(F2993&lt;=50000,ROUNDUP(F2993/2,0)+12500,IF(F2993&lt;=100000,ROUNDUP(F2993/4,0)+25000,50000)))),MIN(IF(AND(D2993="はい",C2993&gt;=2026,C2993&lt;=2027),IF(E2993&lt;=0,0,IF(E2993&lt;=30000,E2993,IF(E2993&lt;=60000,ROUNDUP(E2993/2,0)+15000,IF(E2993&lt;=120000,ROUNDUP(E2993/4,0)+30000,60000)))),IF(E2993&lt;=0,0,IF(E2993&lt;=20000,E2993,IF(E2993&lt;=40000,ROUNDUP(E2993/2,0)+10000,IF(E2993&lt;=80000,ROUNDUP(E2993/4,0)+20000,40000)))))+IF(F2993&lt;=0,0,IF(F2993&lt;=25000,F2993,IF(F2993&lt;=50000,ROUNDUP(F2993/2,0)+12500,IF(F2993&lt;=100000,ROUNDUP(F2993/4,0)+25000,50000)))),IF(AND(D2993="はい",C2993&gt;=2026,C2993&lt;=2027),60000,40000)))))</f>
        <v/>
      </c>
      <c r="P2993" s="18">
        <f>IF(G2993&lt;=0,0,IF(G2993&lt;=20000,G2993,IF(G2993&lt;=40000,ROUNDUP(G2993/2,0)+10000,IF(G2993&lt;=80000,ROUNDUP(G2993/4,0)+20000,40000))))</f>
        <v/>
      </c>
      <c r="Q2993" s="18">
        <f>IF(I2993&lt;=0,IF(H2993&lt;=0,0,IF(H2993&lt;=20000,H2993,IF(H2993&lt;=40000,ROUNDUP(H2993/2,0)+10000,IF(H2993&lt;=80000,ROUNDUP(H2993/4,0)+20000,40000)))),IF(H2993&lt;=0,IF(I2993&lt;=0,0,IF(I2993&lt;=25000,I2993,IF(I2993&lt;=50000,ROUNDUP(I2993/2,0)+12500,IF(I2993&lt;=100000,ROUNDUP(I2993/4,0)+25000,50000)))),MAX(IF(I2993&lt;=0,0,IF(I2993&lt;=25000,I2993,IF(I2993&lt;=50000,ROUNDUP(I2993/2,0)+12500,IF(I2993&lt;=100000,ROUNDUP(I2993/4,0)+25000,50000)))),MIN(IF(H2993&lt;=0,0,IF(H2993&lt;=20000,H2993,IF(H2993&lt;=40000,ROUNDUP(H2993/2,0)+10000,IF(H2993&lt;=80000,ROUNDUP(H2993/4,0)+20000,40000))))+IF(I2993&lt;=0,0,IF(I2993&lt;=25000,I2993,IF(I2993&lt;=50000,ROUNDUP(I2993/2,0)+12500,IF(I2993&lt;=100000,ROUNDUP(I2993/4,0)+25000,50000)))),40000))))</f>
        <v/>
      </c>
      <c r="R2993" s="18">
        <f>MIN(120000,O2993+P2993+Q2993)</f>
        <v/>
      </c>
      <c r="S2993" s="18">
        <f>IF(F2993&lt;=0,IF(E2993&lt;=0,0,IF(E2993&lt;=12000,E2993,IF(E2993&lt;=32000,ROUNDUP(E2993/2,0)+6000,IF(E2993&lt;=56000,ROUNDUP(E2993/4,0)+14000,28000)))),IF(E2993&lt;=0,IF(F2993&lt;=0,0,IF(F2993&lt;=15000,F2993,IF(F2993&lt;=40000,ROUNDUP(F2993/2,0)+7500,IF(F2993&lt;=70000,ROUNDUP(F2993/4,0)+17500,35000)))),MAX(IF(F2993&lt;=0,0,IF(F2993&lt;=15000,F2993,IF(F2993&lt;=40000,ROUNDUP(F2993/2,0)+7500,IF(F2993&lt;=70000,ROUNDUP(F2993/4,0)+17500,35000)))),MIN(IF(E2993&lt;=0,0,IF(E2993&lt;=12000,E2993,IF(E2993&lt;=32000,ROUNDUP(E2993/2,0)+6000,IF(E2993&lt;=56000,ROUNDUP(E2993/4,0)+14000,28000))))+IF(F2993&lt;=0,0,IF(F2993&lt;=15000,F2993,IF(F2993&lt;=40000,ROUNDUP(F2993/2,0)+7500,IF(F2993&lt;=70000,ROUNDUP(F2993/4,0)+17500,35000)))),28000))))</f>
        <v/>
      </c>
      <c r="T2993" s="18">
        <f>IF(G2993&lt;=0,0,IF(G2993&lt;=12000,G2993,IF(G2993&lt;=32000,ROUNDUP(G2993/2,0)+6000,IF(G2993&lt;=56000,ROUNDUP(G2993/4,0)+14000,28000))))</f>
        <v/>
      </c>
      <c r="U2993" s="18">
        <f>IF(I2993&lt;=0,IF(H2993&lt;=0,0,IF(H2993&lt;=12000,H2993,IF(H2993&lt;=32000,ROUNDUP(H2993/2,0)+6000,IF(H2993&lt;=56000,ROUNDUP(H2993/4,0)+14000,28000)))),IF(H2993&lt;=0,IF(I2993&lt;=0,0,IF(I2993&lt;=15000,I2993,IF(I2993&lt;=40000,ROUNDUP(I2993/2,0)+7500,IF(I2993&lt;=70000,ROUNDUP(I2993/4,0)+17500,35000)))),MAX(IF(I2993&lt;=0,0,IF(I2993&lt;=15000,I2993,IF(I2993&lt;=40000,ROUNDUP(I2993/2,0)+7500,IF(I2993&lt;=70000,ROUNDUP(I2993/4,0)+17500,35000)))),MIN(IF(H2993&lt;=0,0,IF(H2993&lt;=12000,H2993,IF(H2993&lt;=32000,ROUNDUP(H2993/2,0)+6000,IF(H2993&lt;=56000,ROUNDUP(H2993/4,0)+14000,28000))))+IF(I2993&lt;=0,0,IF(I2993&lt;=15000,I2993,IF(I2993&lt;=40000,ROUNDUP(I2993/2,0)+7500,IF(I2993&lt;=70000,ROUNDUP(I2993/4,0)+17500,35000)))),28000))))</f>
        <v/>
      </c>
      <c r="V2993" s="18">
        <f>MIN(70000,S2993+T2993+U2993)</f>
        <v/>
      </c>
      <c r="W2993" s="18">
        <f>MAX(0,ROUNDDOWN(M2993-J2993-N2993-K2993-0,-3))</f>
        <v/>
      </c>
      <c r="X2993" s="18">
        <f>MAX(0,ROUNDDOWN(M2993-J2993-N2993-K2993-R2993,-3))</f>
        <v/>
      </c>
      <c r="Y2993" s="18">
        <f>IF(W2993&lt;=0,0,ROUNDDOWN((W2993*LOOKUP(W2993,{0,1950001,3300001,6950001,9000001,18000001,40000001},{0.05,0.1,0.2,0.23,0.33,0.4,0.45})-LOOKUP(W2993,{0,1950001,3300001,6950001,9000001,18000001,40000001},{0,97500,427500,636000,1536000,2796000,4796000}))*1.021,-2))</f>
        <v/>
      </c>
      <c r="Z2993" s="18">
        <f>IF(X2993&lt;=0,0,ROUNDDOWN((X2993*LOOKUP(X2993,{0,1950001,3300001,6950001,9000001,18000001,40000001},{0.05,0.1,0.2,0.23,0.33,0.4,0.45})-LOOKUP(X2993,{0,1950001,3300001,6950001,9000001,18000001,40000001},{0,97500,427500,636000,1536000,2796000,4796000}))*1.021,-2))</f>
        <v/>
      </c>
      <c r="AA2993" s="18">
        <f>MAX(0,ROUNDDOWN(M2993-J2993-430000-L2993-0,-3))</f>
        <v/>
      </c>
      <c r="AB2993" s="18">
        <f>MAX(0,ROUNDDOWN(M2993-J2993-430000-L2993-V2993,-3))</f>
        <v/>
      </c>
      <c r="AC2993" s="18">
        <f>IF(M2993&lt;=450000,0,MAX(0,ROUNDDOWN(AA2993*0.06-MIN(50000,AA2993)*0.03,-2))+MAX(0,ROUNDDOWN(AA2993*0.04-MIN(50000,AA2993)*0.02,-2)))</f>
        <v/>
      </c>
      <c r="AD2993" s="18">
        <f>IF(M2993&lt;=450000,0,MAX(0,ROUNDDOWN(AB2993*0.06-MIN(50000,AB2993)*0.03,-2))+MAX(0,ROUNDDOWN(AB2993*0.04-MIN(50000,AB2993)*0.02,-2)))</f>
        <v/>
      </c>
      <c r="AE2993" s="18">
        <f>Y2993-Z2993</f>
        <v/>
      </c>
      <c r="AF2993" s="18">
        <f>AC2993-AD2993</f>
        <v/>
      </c>
      <c r="AG2993" s="18">
        <f>AE2993+AF2993</f>
        <v/>
      </c>
      <c r="AH2993" s="20">
        <f>IF(W2993&lt;=0,0,LOOKUP(W2993,{0,1950001,3300001,6950001,9000001,18000001,40000001},{0.05,0.1,0.2,0.23,0.33,0.4,0.45}))</f>
        <v/>
      </c>
    </row>
    <row r="2994">
      <c r="A2994" t="inlineStr">
        <is>
          <t>1万円刻み 3区分8万円ずつ</t>
        </is>
      </c>
      <c r="B2994" s="18">
        <f>'4_1万円刻み'!$A$972</f>
        <v/>
      </c>
      <c r="C2994" s="19" t="n">
        <v>2026</v>
      </c>
      <c r="D2994" t="inlineStr">
        <is>
          <t>いいえ</t>
        </is>
      </c>
      <c r="E2994" s="18" t="n">
        <v>80000</v>
      </c>
      <c r="F2994" s="18" t="n">
        <v>0</v>
      </c>
      <c r="G2994" s="18" t="n">
        <v>80000</v>
      </c>
      <c r="H2994" s="18" t="n">
        <v>80000</v>
      </c>
      <c r="I2994" s="18" t="n">
        <v>0</v>
      </c>
      <c r="J2994" s="18">
        <f>ROUND(MIN(B2994/12,650000)*12*0.0915+MIN(B2994/12,1390000)*12*(0.0504+0)+B2994*0.005,0)</f>
        <v/>
      </c>
      <c r="K2994" s="18" t="n">
        <v>0</v>
      </c>
      <c r="L2994" s="18" t="n">
        <v>0</v>
      </c>
      <c r="M2994" s="18">
        <f>ROUND(IF(C2994&gt;=2026,IF(B2994&lt;741000,0,IF(B2994&lt;2191000,B2994-740000,IF(B2994&lt;2193000,1451000,IF(B2994&lt;2196000,1453000,IF(B2994&lt;2200000,1456000,IF(B2994&lt;3600000,ROUNDDOWN(B2994/4,-3)*2.8-80000,IF(B2994&lt;6600000,ROUNDDOWN(B2994/4,-3)*3.2-440000,IF(B2994&lt;8500000,ROUNDDOWN(B2994*0.9,0)-1100000,B2994-1950000)))))))),IF(B2994&lt;651000,0,IF(B2994&lt;1900000,B2994-650000,IF(B2994&lt;3600000,ROUNDDOWN(B2994/4,-3)*2.8-80000,IF(B2994&lt;6600000,ROUNDDOWN(B2994/4,-3)*3.2-440000,IF(B2994&lt;8500000,ROUNDDOWN(B2994*0.9,0)-1100000,B2994-1950000)))))),0)</f>
        <v/>
      </c>
      <c r="N2994" s="18">
        <f>IF(M2994&gt;23500000,NA(),IF(C2994&gt;=2026,IF(M2994&lt;=4890000,1040000,IF(M2994&lt;=6550000,670000,620000)),IF(M2994&lt;=1320000,950000,IF(M2994&lt;=3360000,880000,IF(M2994&lt;=4890000,680000,IF(M2994&lt;=6550000,630000,580000))))))</f>
        <v/>
      </c>
      <c r="O2994" s="18">
        <f>IF(F2994&lt;=0,IF(AND(D2994="はい",C2994&gt;=2026,C2994&lt;=2027),IF(E2994&lt;=0,0,IF(E2994&lt;=30000,E2994,IF(E2994&lt;=60000,ROUNDUP(E2994/2,0)+15000,IF(E2994&lt;=120000,ROUNDUP(E2994/4,0)+30000,60000)))),IF(E2994&lt;=0,0,IF(E2994&lt;=20000,E2994,IF(E2994&lt;=40000,ROUNDUP(E2994/2,0)+10000,IF(E2994&lt;=80000,ROUNDUP(E2994/4,0)+20000,40000))))),IF(E2994&lt;=0,IF(F2994&lt;=0,0,IF(F2994&lt;=25000,F2994,IF(F2994&lt;=50000,ROUNDUP(F2994/2,0)+12500,IF(F2994&lt;=100000,ROUNDUP(F2994/4,0)+25000,50000)))),MAX(IF(F2994&lt;=0,0,IF(F2994&lt;=25000,F2994,IF(F2994&lt;=50000,ROUNDUP(F2994/2,0)+12500,IF(F2994&lt;=100000,ROUNDUP(F2994/4,0)+25000,50000)))),MIN(IF(AND(D2994="はい",C2994&gt;=2026,C2994&lt;=2027),IF(E2994&lt;=0,0,IF(E2994&lt;=30000,E2994,IF(E2994&lt;=60000,ROUNDUP(E2994/2,0)+15000,IF(E2994&lt;=120000,ROUNDUP(E2994/4,0)+30000,60000)))),IF(E2994&lt;=0,0,IF(E2994&lt;=20000,E2994,IF(E2994&lt;=40000,ROUNDUP(E2994/2,0)+10000,IF(E2994&lt;=80000,ROUNDUP(E2994/4,0)+20000,40000)))))+IF(F2994&lt;=0,0,IF(F2994&lt;=25000,F2994,IF(F2994&lt;=50000,ROUNDUP(F2994/2,0)+12500,IF(F2994&lt;=100000,ROUNDUP(F2994/4,0)+25000,50000)))),IF(AND(D2994="はい",C2994&gt;=2026,C2994&lt;=2027),60000,40000)))))</f>
        <v/>
      </c>
      <c r="P2994" s="18">
        <f>IF(G2994&lt;=0,0,IF(G2994&lt;=20000,G2994,IF(G2994&lt;=40000,ROUNDUP(G2994/2,0)+10000,IF(G2994&lt;=80000,ROUNDUP(G2994/4,0)+20000,40000))))</f>
        <v/>
      </c>
      <c r="Q2994" s="18">
        <f>IF(I2994&lt;=0,IF(H2994&lt;=0,0,IF(H2994&lt;=20000,H2994,IF(H2994&lt;=40000,ROUNDUP(H2994/2,0)+10000,IF(H2994&lt;=80000,ROUNDUP(H2994/4,0)+20000,40000)))),IF(H2994&lt;=0,IF(I2994&lt;=0,0,IF(I2994&lt;=25000,I2994,IF(I2994&lt;=50000,ROUNDUP(I2994/2,0)+12500,IF(I2994&lt;=100000,ROUNDUP(I2994/4,0)+25000,50000)))),MAX(IF(I2994&lt;=0,0,IF(I2994&lt;=25000,I2994,IF(I2994&lt;=50000,ROUNDUP(I2994/2,0)+12500,IF(I2994&lt;=100000,ROUNDUP(I2994/4,0)+25000,50000)))),MIN(IF(H2994&lt;=0,0,IF(H2994&lt;=20000,H2994,IF(H2994&lt;=40000,ROUNDUP(H2994/2,0)+10000,IF(H2994&lt;=80000,ROUNDUP(H2994/4,0)+20000,40000))))+IF(I2994&lt;=0,0,IF(I2994&lt;=25000,I2994,IF(I2994&lt;=50000,ROUNDUP(I2994/2,0)+12500,IF(I2994&lt;=100000,ROUNDUP(I2994/4,0)+25000,50000)))),40000))))</f>
        <v/>
      </c>
      <c r="R2994" s="18">
        <f>MIN(120000,O2994+P2994+Q2994)</f>
        <v/>
      </c>
      <c r="S2994" s="18">
        <f>IF(F2994&lt;=0,IF(E2994&lt;=0,0,IF(E2994&lt;=12000,E2994,IF(E2994&lt;=32000,ROUNDUP(E2994/2,0)+6000,IF(E2994&lt;=56000,ROUNDUP(E2994/4,0)+14000,28000)))),IF(E2994&lt;=0,IF(F2994&lt;=0,0,IF(F2994&lt;=15000,F2994,IF(F2994&lt;=40000,ROUNDUP(F2994/2,0)+7500,IF(F2994&lt;=70000,ROUNDUP(F2994/4,0)+17500,35000)))),MAX(IF(F2994&lt;=0,0,IF(F2994&lt;=15000,F2994,IF(F2994&lt;=40000,ROUNDUP(F2994/2,0)+7500,IF(F2994&lt;=70000,ROUNDUP(F2994/4,0)+17500,35000)))),MIN(IF(E2994&lt;=0,0,IF(E2994&lt;=12000,E2994,IF(E2994&lt;=32000,ROUNDUP(E2994/2,0)+6000,IF(E2994&lt;=56000,ROUNDUP(E2994/4,0)+14000,28000))))+IF(F2994&lt;=0,0,IF(F2994&lt;=15000,F2994,IF(F2994&lt;=40000,ROUNDUP(F2994/2,0)+7500,IF(F2994&lt;=70000,ROUNDUP(F2994/4,0)+17500,35000)))),28000))))</f>
        <v/>
      </c>
      <c r="T2994" s="18">
        <f>IF(G2994&lt;=0,0,IF(G2994&lt;=12000,G2994,IF(G2994&lt;=32000,ROUNDUP(G2994/2,0)+6000,IF(G2994&lt;=56000,ROUNDUP(G2994/4,0)+14000,28000))))</f>
        <v/>
      </c>
      <c r="U2994" s="18">
        <f>IF(I2994&lt;=0,IF(H2994&lt;=0,0,IF(H2994&lt;=12000,H2994,IF(H2994&lt;=32000,ROUNDUP(H2994/2,0)+6000,IF(H2994&lt;=56000,ROUNDUP(H2994/4,0)+14000,28000)))),IF(H2994&lt;=0,IF(I2994&lt;=0,0,IF(I2994&lt;=15000,I2994,IF(I2994&lt;=40000,ROUNDUP(I2994/2,0)+7500,IF(I2994&lt;=70000,ROUNDUP(I2994/4,0)+17500,35000)))),MAX(IF(I2994&lt;=0,0,IF(I2994&lt;=15000,I2994,IF(I2994&lt;=40000,ROUNDUP(I2994/2,0)+7500,IF(I2994&lt;=70000,ROUNDUP(I2994/4,0)+17500,35000)))),MIN(IF(H2994&lt;=0,0,IF(H2994&lt;=12000,H2994,IF(H2994&lt;=32000,ROUNDUP(H2994/2,0)+6000,IF(H2994&lt;=56000,ROUNDUP(H2994/4,0)+14000,28000))))+IF(I2994&lt;=0,0,IF(I2994&lt;=15000,I2994,IF(I2994&lt;=40000,ROUNDUP(I2994/2,0)+7500,IF(I2994&lt;=70000,ROUNDUP(I2994/4,0)+17500,35000)))),28000))))</f>
        <v/>
      </c>
      <c r="V2994" s="18">
        <f>MIN(70000,S2994+T2994+U2994)</f>
        <v/>
      </c>
      <c r="W2994" s="18">
        <f>MAX(0,ROUNDDOWN(M2994-J2994-N2994-K2994-0,-3))</f>
        <v/>
      </c>
      <c r="X2994" s="18">
        <f>MAX(0,ROUNDDOWN(M2994-J2994-N2994-K2994-R2994,-3))</f>
        <v/>
      </c>
      <c r="Y2994" s="18">
        <f>IF(W2994&lt;=0,0,ROUNDDOWN((W2994*LOOKUP(W2994,{0,1950001,3300001,6950001,9000001,18000001,40000001},{0.05,0.1,0.2,0.23,0.33,0.4,0.45})-LOOKUP(W2994,{0,1950001,3300001,6950001,9000001,18000001,40000001},{0,97500,427500,636000,1536000,2796000,4796000}))*1.021,-2))</f>
        <v/>
      </c>
      <c r="Z2994" s="18">
        <f>IF(X2994&lt;=0,0,ROUNDDOWN((X2994*LOOKUP(X2994,{0,1950001,3300001,6950001,9000001,18000001,40000001},{0.05,0.1,0.2,0.23,0.33,0.4,0.45})-LOOKUP(X2994,{0,1950001,3300001,6950001,9000001,18000001,40000001},{0,97500,427500,636000,1536000,2796000,4796000}))*1.021,-2))</f>
        <v/>
      </c>
      <c r="AA2994" s="18">
        <f>MAX(0,ROUNDDOWN(M2994-J2994-430000-L2994-0,-3))</f>
        <v/>
      </c>
      <c r="AB2994" s="18">
        <f>MAX(0,ROUNDDOWN(M2994-J2994-430000-L2994-V2994,-3))</f>
        <v/>
      </c>
      <c r="AC2994" s="18">
        <f>IF(M2994&lt;=450000,0,MAX(0,ROUNDDOWN(AA2994*0.06-MIN(50000,AA2994)*0.03,-2))+MAX(0,ROUNDDOWN(AA2994*0.04-MIN(50000,AA2994)*0.02,-2)))</f>
        <v/>
      </c>
      <c r="AD2994" s="18">
        <f>IF(M2994&lt;=450000,0,MAX(0,ROUNDDOWN(AB2994*0.06-MIN(50000,AB2994)*0.03,-2))+MAX(0,ROUNDDOWN(AB2994*0.04-MIN(50000,AB2994)*0.02,-2)))</f>
        <v/>
      </c>
      <c r="AE2994" s="18">
        <f>Y2994-Z2994</f>
        <v/>
      </c>
      <c r="AF2994" s="18">
        <f>AC2994-AD2994</f>
        <v/>
      </c>
      <c r="AG2994" s="18">
        <f>AE2994+AF2994</f>
        <v/>
      </c>
      <c r="AH2994" s="20">
        <f>IF(W2994&lt;=0,0,LOOKUP(W2994,{0,1950001,3300001,6950001,9000001,18000001,40000001},{0.05,0.1,0.2,0.23,0.33,0.4,0.45}))</f>
        <v/>
      </c>
    </row>
    <row r="2995">
      <c r="A2995" t="inlineStr">
        <is>
          <t>1万円刻み 一般8万円</t>
        </is>
      </c>
      <c r="B2995" s="18">
        <f>'4_1万円刻み'!$A$972</f>
        <v/>
      </c>
      <c r="C2995" s="19" t="n">
        <v>2026</v>
      </c>
      <c r="D2995" t="inlineStr">
        <is>
          <t>いいえ</t>
        </is>
      </c>
      <c r="E2995" s="18" t="n">
        <v>80000</v>
      </c>
      <c r="F2995" s="18" t="n">
        <v>0</v>
      </c>
      <c r="G2995" s="18" t="n">
        <v>0</v>
      </c>
      <c r="H2995" s="18" t="n">
        <v>0</v>
      </c>
      <c r="I2995" s="18" t="n">
        <v>0</v>
      </c>
      <c r="J2995" s="18">
        <f>ROUND(MIN(B2995/12,650000)*12*0.0915+MIN(B2995/12,1390000)*12*(0.0504+0)+B2995*0.005,0)</f>
        <v/>
      </c>
      <c r="K2995" s="18" t="n">
        <v>0</v>
      </c>
      <c r="L2995" s="18" t="n">
        <v>0</v>
      </c>
      <c r="M2995" s="18">
        <f>ROUND(IF(C2995&gt;=2026,IF(B2995&lt;741000,0,IF(B2995&lt;2191000,B2995-740000,IF(B2995&lt;2193000,1451000,IF(B2995&lt;2196000,1453000,IF(B2995&lt;2200000,1456000,IF(B2995&lt;3600000,ROUNDDOWN(B2995/4,-3)*2.8-80000,IF(B2995&lt;6600000,ROUNDDOWN(B2995/4,-3)*3.2-440000,IF(B2995&lt;8500000,ROUNDDOWN(B2995*0.9,0)-1100000,B2995-1950000)))))))),IF(B2995&lt;651000,0,IF(B2995&lt;1900000,B2995-650000,IF(B2995&lt;3600000,ROUNDDOWN(B2995/4,-3)*2.8-80000,IF(B2995&lt;6600000,ROUNDDOWN(B2995/4,-3)*3.2-440000,IF(B2995&lt;8500000,ROUNDDOWN(B2995*0.9,0)-1100000,B2995-1950000)))))),0)</f>
        <v/>
      </c>
      <c r="N2995" s="18">
        <f>IF(M2995&gt;23500000,NA(),IF(C2995&gt;=2026,IF(M2995&lt;=4890000,1040000,IF(M2995&lt;=6550000,670000,620000)),IF(M2995&lt;=1320000,950000,IF(M2995&lt;=3360000,880000,IF(M2995&lt;=4890000,680000,IF(M2995&lt;=6550000,630000,580000))))))</f>
        <v/>
      </c>
      <c r="O2995" s="18">
        <f>IF(F2995&lt;=0,IF(AND(D2995="はい",C2995&gt;=2026,C2995&lt;=2027),IF(E2995&lt;=0,0,IF(E2995&lt;=30000,E2995,IF(E2995&lt;=60000,ROUNDUP(E2995/2,0)+15000,IF(E2995&lt;=120000,ROUNDUP(E2995/4,0)+30000,60000)))),IF(E2995&lt;=0,0,IF(E2995&lt;=20000,E2995,IF(E2995&lt;=40000,ROUNDUP(E2995/2,0)+10000,IF(E2995&lt;=80000,ROUNDUP(E2995/4,0)+20000,40000))))),IF(E2995&lt;=0,IF(F2995&lt;=0,0,IF(F2995&lt;=25000,F2995,IF(F2995&lt;=50000,ROUNDUP(F2995/2,0)+12500,IF(F2995&lt;=100000,ROUNDUP(F2995/4,0)+25000,50000)))),MAX(IF(F2995&lt;=0,0,IF(F2995&lt;=25000,F2995,IF(F2995&lt;=50000,ROUNDUP(F2995/2,0)+12500,IF(F2995&lt;=100000,ROUNDUP(F2995/4,0)+25000,50000)))),MIN(IF(AND(D2995="はい",C2995&gt;=2026,C2995&lt;=2027),IF(E2995&lt;=0,0,IF(E2995&lt;=30000,E2995,IF(E2995&lt;=60000,ROUNDUP(E2995/2,0)+15000,IF(E2995&lt;=120000,ROUNDUP(E2995/4,0)+30000,60000)))),IF(E2995&lt;=0,0,IF(E2995&lt;=20000,E2995,IF(E2995&lt;=40000,ROUNDUP(E2995/2,0)+10000,IF(E2995&lt;=80000,ROUNDUP(E2995/4,0)+20000,40000)))))+IF(F2995&lt;=0,0,IF(F2995&lt;=25000,F2995,IF(F2995&lt;=50000,ROUNDUP(F2995/2,0)+12500,IF(F2995&lt;=100000,ROUNDUP(F2995/4,0)+25000,50000)))),IF(AND(D2995="はい",C2995&gt;=2026,C2995&lt;=2027),60000,40000)))))</f>
        <v/>
      </c>
      <c r="P2995" s="18">
        <f>IF(G2995&lt;=0,0,IF(G2995&lt;=20000,G2995,IF(G2995&lt;=40000,ROUNDUP(G2995/2,0)+10000,IF(G2995&lt;=80000,ROUNDUP(G2995/4,0)+20000,40000))))</f>
        <v/>
      </c>
      <c r="Q2995" s="18">
        <f>IF(I2995&lt;=0,IF(H2995&lt;=0,0,IF(H2995&lt;=20000,H2995,IF(H2995&lt;=40000,ROUNDUP(H2995/2,0)+10000,IF(H2995&lt;=80000,ROUNDUP(H2995/4,0)+20000,40000)))),IF(H2995&lt;=0,IF(I2995&lt;=0,0,IF(I2995&lt;=25000,I2995,IF(I2995&lt;=50000,ROUNDUP(I2995/2,0)+12500,IF(I2995&lt;=100000,ROUNDUP(I2995/4,0)+25000,50000)))),MAX(IF(I2995&lt;=0,0,IF(I2995&lt;=25000,I2995,IF(I2995&lt;=50000,ROUNDUP(I2995/2,0)+12500,IF(I2995&lt;=100000,ROUNDUP(I2995/4,0)+25000,50000)))),MIN(IF(H2995&lt;=0,0,IF(H2995&lt;=20000,H2995,IF(H2995&lt;=40000,ROUNDUP(H2995/2,0)+10000,IF(H2995&lt;=80000,ROUNDUP(H2995/4,0)+20000,40000))))+IF(I2995&lt;=0,0,IF(I2995&lt;=25000,I2995,IF(I2995&lt;=50000,ROUNDUP(I2995/2,0)+12500,IF(I2995&lt;=100000,ROUNDUP(I2995/4,0)+25000,50000)))),40000))))</f>
        <v/>
      </c>
      <c r="R2995" s="18">
        <f>MIN(120000,O2995+P2995+Q2995)</f>
        <v/>
      </c>
      <c r="S2995" s="18">
        <f>IF(F2995&lt;=0,IF(E2995&lt;=0,0,IF(E2995&lt;=12000,E2995,IF(E2995&lt;=32000,ROUNDUP(E2995/2,0)+6000,IF(E2995&lt;=56000,ROUNDUP(E2995/4,0)+14000,28000)))),IF(E2995&lt;=0,IF(F2995&lt;=0,0,IF(F2995&lt;=15000,F2995,IF(F2995&lt;=40000,ROUNDUP(F2995/2,0)+7500,IF(F2995&lt;=70000,ROUNDUP(F2995/4,0)+17500,35000)))),MAX(IF(F2995&lt;=0,0,IF(F2995&lt;=15000,F2995,IF(F2995&lt;=40000,ROUNDUP(F2995/2,0)+7500,IF(F2995&lt;=70000,ROUNDUP(F2995/4,0)+17500,35000)))),MIN(IF(E2995&lt;=0,0,IF(E2995&lt;=12000,E2995,IF(E2995&lt;=32000,ROUNDUP(E2995/2,0)+6000,IF(E2995&lt;=56000,ROUNDUP(E2995/4,0)+14000,28000))))+IF(F2995&lt;=0,0,IF(F2995&lt;=15000,F2995,IF(F2995&lt;=40000,ROUNDUP(F2995/2,0)+7500,IF(F2995&lt;=70000,ROUNDUP(F2995/4,0)+17500,35000)))),28000))))</f>
        <v/>
      </c>
      <c r="T2995" s="18">
        <f>IF(G2995&lt;=0,0,IF(G2995&lt;=12000,G2995,IF(G2995&lt;=32000,ROUNDUP(G2995/2,0)+6000,IF(G2995&lt;=56000,ROUNDUP(G2995/4,0)+14000,28000))))</f>
        <v/>
      </c>
      <c r="U2995" s="18">
        <f>IF(I2995&lt;=0,IF(H2995&lt;=0,0,IF(H2995&lt;=12000,H2995,IF(H2995&lt;=32000,ROUNDUP(H2995/2,0)+6000,IF(H2995&lt;=56000,ROUNDUP(H2995/4,0)+14000,28000)))),IF(H2995&lt;=0,IF(I2995&lt;=0,0,IF(I2995&lt;=15000,I2995,IF(I2995&lt;=40000,ROUNDUP(I2995/2,0)+7500,IF(I2995&lt;=70000,ROUNDUP(I2995/4,0)+17500,35000)))),MAX(IF(I2995&lt;=0,0,IF(I2995&lt;=15000,I2995,IF(I2995&lt;=40000,ROUNDUP(I2995/2,0)+7500,IF(I2995&lt;=70000,ROUNDUP(I2995/4,0)+17500,35000)))),MIN(IF(H2995&lt;=0,0,IF(H2995&lt;=12000,H2995,IF(H2995&lt;=32000,ROUNDUP(H2995/2,0)+6000,IF(H2995&lt;=56000,ROUNDUP(H2995/4,0)+14000,28000))))+IF(I2995&lt;=0,0,IF(I2995&lt;=15000,I2995,IF(I2995&lt;=40000,ROUNDUP(I2995/2,0)+7500,IF(I2995&lt;=70000,ROUNDUP(I2995/4,0)+17500,35000)))),28000))))</f>
        <v/>
      </c>
      <c r="V2995" s="18">
        <f>MIN(70000,S2995+T2995+U2995)</f>
        <v/>
      </c>
      <c r="W2995" s="18">
        <f>MAX(0,ROUNDDOWN(M2995-J2995-N2995-K2995-0,-3))</f>
        <v/>
      </c>
      <c r="X2995" s="18">
        <f>MAX(0,ROUNDDOWN(M2995-J2995-N2995-K2995-R2995,-3))</f>
        <v/>
      </c>
      <c r="Y2995" s="18">
        <f>IF(W2995&lt;=0,0,ROUNDDOWN((W2995*LOOKUP(W2995,{0,1950001,3300001,6950001,9000001,18000001,40000001},{0.05,0.1,0.2,0.23,0.33,0.4,0.45})-LOOKUP(W2995,{0,1950001,3300001,6950001,9000001,18000001,40000001},{0,97500,427500,636000,1536000,2796000,4796000}))*1.021,-2))</f>
        <v/>
      </c>
      <c r="Z2995" s="18">
        <f>IF(X2995&lt;=0,0,ROUNDDOWN((X2995*LOOKUP(X2995,{0,1950001,3300001,6950001,9000001,18000001,40000001},{0.05,0.1,0.2,0.23,0.33,0.4,0.45})-LOOKUP(X2995,{0,1950001,3300001,6950001,9000001,18000001,40000001},{0,97500,427500,636000,1536000,2796000,4796000}))*1.021,-2))</f>
        <v/>
      </c>
      <c r="AA2995" s="18">
        <f>MAX(0,ROUNDDOWN(M2995-J2995-430000-L2995-0,-3))</f>
        <v/>
      </c>
      <c r="AB2995" s="18">
        <f>MAX(0,ROUNDDOWN(M2995-J2995-430000-L2995-V2995,-3))</f>
        <v/>
      </c>
      <c r="AC2995" s="18">
        <f>IF(M2995&lt;=450000,0,MAX(0,ROUNDDOWN(AA2995*0.06-MIN(50000,AA2995)*0.03,-2))+MAX(0,ROUNDDOWN(AA2995*0.04-MIN(50000,AA2995)*0.02,-2)))</f>
        <v/>
      </c>
      <c r="AD2995" s="18">
        <f>IF(M2995&lt;=450000,0,MAX(0,ROUNDDOWN(AB2995*0.06-MIN(50000,AB2995)*0.03,-2))+MAX(0,ROUNDDOWN(AB2995*0.04-MIN(50000,AB2995)*0.02,-2)))</f>
        <v/>
      </c>
      <c r="AE2995" s="18">
        <f>Y2995-Z2995</f>
        <v/>
      </c>
      <c r="AF2995" s="18">
        <f>AC2995-AD2995</f>
        <v/>
      </c>
      <c r="AG2995" s="18">
        <f>AE2995+AF2995</f>
        <v/>
      </c>
      <c r="AH2995" s="20">
        <f>IF(W2995&lt;=0,0,LOOKUP(W2995,{0,1950001,3300001,6950001,9000001,18000001,40000001},{0.05,0.1,0.2,0.23,0.33,0.4,0.45}))</f>
        <v/>
      </c>
    </row>
    <row r="2996">
      <c r="A2996" t="inlineStr">
        <is>
          <t>1万円刻み 特例あり一般12万円</t>
        </is>
      </c>
      <c r="B2996" s="18">
        <f>'4_1万円刻み'!$A$972</f>
        <v/>
      </c>
      <c r="C2996" s="19" t="n">
        <v>2026</v>
      </c>
      <c r="D2996" t="inlineStr">
        <is>
          <t>はい</t>
        </is>
      </c>
      <c r="E2996" s="18" t="n">
        <v>120000</v>
      </c>
      <c r="F2996" s="18" t="n">
        <v>0</v>
      </c>
      <c r="G2996" s="18" t="n">
        <v>0</v>
      </c>
      <c r="H2996" s="18" t="n">
        <v>0</v>
      </c>
      <c r="I2996" s="18" t="n">
        <v>0</v>
      </c>
      <c r="J2996" s="18">
        <f>ROUND(MIN(B2996/12,650000)*12*0.0915+MIN(B2996/12,1390000)*12*(0.0504+0)+B2996*0.005,0)</f>
        <v/>
      </c>
      <c r="K2996" s="18" t="n">
        <v>0</v>
      </c>
      <c r="L2996" s="18" t="n">
        <v>0</v>
      </c>
      <c r="M2996" s="18">
        <f>ROUND(IF(C2996&gt;=2026,IF(B2996&lt;741000,0,IF(B2996&lt;2191000,B2996-740000,IF(B2996&lt;2193000,1451000,IF(B2996&lt;2196000,1453000,IF(B2996&lt;2200000,1456000,IF(B2996&lt;3600000,ROUNDDOWN(B2996/4,-3)*2.8-80000,IF(B2996&lt;6600000,ROUNDDOWN(B2996/4,-3)*3.2-440000,IF(B2996&lt;8500000,ROUNDDOWN(B2996*0.9,0)-1100000,B2996-1950000)))))))),IF(B2996&lt;651000,0,IF(B2996&lt;1900000,B2996-650000,IF(B2996&lt;3600000,ROUNDDOWN(B2996/4,-3)*2.8-80000,IF(B2996&lt;6600000,ROUNDDOWN(B2996/4,-3)*3.2-440000,IF(B2996&lt;8500000,ROUNDDOWN(B2996*0.9,0)-1100000,B2996-1950000)))))),0)</f>
        <v/>
      </c>
      <c r="N2996" s="18">
        <f>IF(M2996&gt;23500000,NA(),IF(C2996&gt;=2026,IF(M2996&lt;=4890000,1040000,IF(M2996&lt;=6550000,670000,620000)),IF(M2996&lt;=1320000,950000,IF(M2996&lt;=3360000,880000,IF(M2996&lt;=4890000,680000,IF(M2996&lt;=6550000,630000,580000))))))</f>
        <v/>
      </c>
      <c r="O2996" s="18">
        <f>IF(F2996&lt;=0,IF(AND(D2996="はい",C2996&gt;=2026,C2996&lt;=2027),IF(E2996&lt;=0,0,IF(E2996&lt;=30000,E2996,IF(E2996&lt;=60000,ROUNDUP(E2996/2,0)+15000,IF(E2996&lt;=120000,ROUNDUP(E2996/4,0)+30000,60000)))),IF(E2996&lt;=0,0,IF(E2996&lt;=20000,E2996,IF(E2996&lt;=40000,ROUNDUP(E2996/2,0)+10000,IF(E2996&lt;=80000,ROUNDUP(E2996/4,0)+20000,40000))))),IF(E2996&lt;=0,IF(F2996&lt;=0,0,IF(F2996&lt;=25000,F2996,IF(F2996&lt;=50000,ROUNDUP(F2996/2,0)+12500,IF(F2996&lt;=100000,ROUNDUP(F2996/4,0)+25000,50000)))),MAX(IF(F2996&lt;=0,0,IF(F2996&lt;=25000,F2996,IF(F2996&lt;=50000,ROUNDUP(F2996/2,0)+12500,IF(F2996&lt;=100000,ROUNDUP(F2996/4,0)+25000,50000)))),MIN(IF(AND(D2996="はい",C2996&gt;=2026,C2996&lt;=2027),IF(E2996&lt;=0,0,IF(E2996&lt;=30000,E2996,IF(E2996&lt;=60000,ROUNDUP(E2996/2,0)+15000,IF(E2996&lt;=120000,ROUNDUP(E2996/4,0)+30000,60000)))),IF(E2996&lt;=0,0,IF(E2996&lt;=20000,E2996,IF(E2996&lt;=40000,ROUNDUP(E2996/2,0)+10000,IF(E2996&lt;=80000,ROUNDUP(E2996/4,0)+20000,40000)))))+IF(F2996&lt;=0,0,IF(F2996&lt;=25000,F2996,IF(F2996&lt;=50000,ROUNDUP(F2996/2,0)+12500,IF(F2996&lt;=100000,ROUNDUP(F2996/4,0)+25000,50000)))),IF(AND(D2996="はい",C2996&gt;=2026,C2996&lt;=2027),60000,40000)))))</f>
        <v/>
      </c>
      <c r="P2996" s="18">
        <f>IF(G2996&lt;=0,0,IF(G2996&lt;=20000,G2996,IF(G2996&lt;=40000,ROUNDUP(G2996/2,0)+10000,IF(G2996&lt;=80000,ROUNDUP(G2996/4,0)+20000,40000))))</f>
        <v/>
      </c>
      <c r="Q2996" s="18">
        <f>IF(I2996&lt;=0,IF(H2996&lt;=0,0,IF(H2996&lt;=20000,H2996,IF(H2996&lt;=40000,ROUNDUP(H2996/2,0)+10000,IF(H2996&lt;=80000,ROUNDUP(H2996/4,0)+20000,40000)))),IF(H2996&lt;=0,IF(I2996&lt;=0,0,IF(I2996&lt;=25000,I2996,IF(I2996&lt;=50000,ROUNDUP(I2996/2,0)+12500,IF(I2996&lt;=100000,ROUNDUP(I2996/4,0)+25000,50000)))),MAX(IF(I2996&lt;=0,0,IF(I2996&lt;=25000,I2996,IF(I2996&lt;=50000,ROUNDUP(I2996/2,0)+12500,IF(I2996&lt;=100000,ROUNDUP(I2996/4,0)+25000,50000)))),MIN(IF(H2996&lt;=0,0,IF(H2996&lt;=20000,H2996,IF(H2996&lt;=40000,ROUNDUP(H2996/2,0)+10000,IF(H2996&lt;=80000,ROUNDUP(H2996/4,0)+20000,40000))))+IF(I2996&lt;=0,0,IF(I2996&lt;=25000,I2996,IF(I2996&lt;=50000,ROUNDUP(I2996/2,0)+12500,IF(I2996&lt;=100000,ROUNDUP(I2996/4,0)+25000,50000)))),40000))))</f>
        <v/>
      </c>
      <c r="R2996" s="18">
        <f>MIN(120000,O2996+P2996+Q2996)</f>
        <v/>
      </c>
      <c r="S2996" s="18">
        <f>IF(F2996&lt;=0,IF(E2996&lt;=0,0,IF(E2996&lt;=12000,E2996,IF(E2996&lt;=32000,ROUNDUP(E2996/2,0)+6000,IF(E2996&lt;=56000,ROUNDUP(E2996/4,0)+14000,28000)))),IF(E2996&lt;=0,IF(F2996&lt;=0,0,IF(F2996&lt;=15000,F2996,IF(F2996&lt;=40000,ROUNDUP(F2996/2,0)+7500,IF(F2996&lt;=70000,ROUNDUP(F2996/4,0)+17500,35000)))),MAX(IF(F2996&lt;=0,0,IF(F2996&lt;=15000,F2996,IF(F2996&lt;=40000,ROUNDUP(F2996/2,0)+7500,IF(F2996&lt;=70000,ROUNDUP(F2996/4,0)+17500,35000)))),MIN(IF(E2996&lt;=0,0,IF(E2996&lt;=12000,E2996,IF(E2996&lt;=32000,ROUNDUP(E2996/2,0)+6000,IF(E2996&lt;=56000,ROUNDUP(E2996/4,0)+14000,28000))))+IF(F2996&lt;=0,0,IF(F2996&lt;=15000,F2996,IF(F2996&lt;=40000,ROUNDUP(F2996/2,0)+7500,IF(F2996&lt;=70000,ROUNDUP(F2996/4,0)+17500,35000)))),28000))))</f>
        <v/>
      </c>
      <c r="T2996" s="18">
        <f>IF(G2996&lt;=0,0,IF(G2996&lt;=12000,G2996,IF(G2996&lt;=32000,ROUNDUP(G2996/2,0)+6000,IF(G2996&lt;=56000,ROUNDUP(G2996/4,0)+14000,28000))))</f>
        <v/>
      </c>
      <c r="U2996" s="18">
        <f>IF(I2996&lt;=0,IF(H2996&lt;=0,0,IF(H2996&lt;=12000,H2996,IF(H2996&lt;=32000,ROUNDUP(H2996/2,0)+6000,IF(H2996&lt;=56000,ROUNDUP(H2996/4,0)+14000,28000)))),IF(H2996&lt;=0,IF(I2996&lt;=0,0,IF(I2996&lt;=15000,I2996,IF(I2996&lt;=40000,ROUNDUP(I2996/2,0)+7500,IF(I2996&lt;=70000,ROUNDUP(I2996/4,0)+17500,35000)))),MAX(IF(I2996&lt;=0,0,IF(I2996&lt;=15000,I2996,IF(I2996&lt;=40000,ROUNDUP(I2996/2,0)+7500,IF(I2996&lt;=70000,ROUNDUP(I2996/4,0)+17500,35000)))),MIN(IF(H2996&lt;=0,0,IF(H2996&lt;=12000,H2996,IF(H2996&lt;=32000,ROUNDUP(H2996/2,0)+6000,IF(H2996&lt;=56000,ROUNDUP(H2996/4,0)+14000,28000))))+IF(I2996&lt;=0,0,IF(I2996&lt;=15000,I2996,IF(I2996&lt;=40000,ROUNDUP(I2996/2,0)+7500,IF(I2996&lt;=70000,ROUNDUP(I2996/4,0)+17500,35000)))),28000))))</f>
        <v/>
      </c>
      <c r="V2996" s="18">
        <f>MIN(70000,S2996+T2996+U2996)</f>
        <v/>
      </c>
      <c r="W2996" s="18">
        <f>MAX(0,ROUNDDOWN(M2996-J2996-N2996-K2996-0,-3))</f>
        <v/>
      </c>
      <c r="X2996" s="18">
        <f>MAX(0,ROUNDDOWN(M2996-J2996-N2996-K2996-R2996,-3))</f>
        <v/>
      </c>
      <c r="Y2996" s="18">
        <f>IF(W2996&lt;=0,0,ROUNDDOWN((W2996*LOOKUP(W2996,{0,1950001,3300001,6950001,9000001,18000001,40000001},{0.05,0.1,0.2,0.23,0.33,0.4,0.45})-LOOKUP(W2996,{0,1950001,3300001,6950001,9000001,18000001,40000001},{0,97500,427500,636000,1536000,2796000,4796000}))*1.021,-2))</f>
        <v/>
      </c>
      <c r="Z2996" s="18">
        <f>IF(X2996&lt;=0,0,ROUNDDOWN((X2996*LOOKUP(X2996,{0,1950001,3300001,6950001,9000001,18000001,40000001},{0.05,0.1,0.2,0.23,0.33,0.4,0.45})-LOOKUP(X2996,{0,1950001,3300001,6950001,9000001,18000001,40000001},{0,97500,427500,636000,1536000,2796000,4796000}))*1.021,-2))</f>
        <v/>
      </c>
      <c r="AA2996" s="18">
        <f>MAX(0,ROUNDDOWN(M2996-J2996-430000-L2996-0,-3))</f>
        <v/>
      </c>
      <c r="AB2996" s="18">
        <f>MAX(0,ROUNDDOWN(M2996-J2996-430000-L2996-V2996,-3))</f>
        <v/>
      </c>
      <c r="AC2996" s="18">
        <f>IF(M2996&lt;=450000,0,MAX(0,ROUNDDOWN(AA2996*0.06-MIN(50000,AA2996)*0.03,-2))+MAX(0,ROUNDDOWN(AA2996*0.04-MIN(50000,AA2996)*0.02,-2)))</f>
        <v/>
      </c>
      <c r="AD2996" s="18">
        <f>IF(M2996&lt;=450000,0,MAX(0,ROUNDDOWN(AB2996*0.06-MIN(50000,AB2996)*0.03,-2))+MAX(0,ROUNDDOWN(AB2996*0.04-MIN(50000,AB2996)*0.02,-2)))</f>
        <v/>
      </c>
      <c r="AE2996" s="18">
        <f>Y2996-Z2996</f>
        <v/>
      </c>
      <c r="AF2996" s="18">
        <f>AC2996-AD2996</f>
        <v/>
      </c>
      <c r="AG2996" s="18">
        <f>AE2996+AF2996</f>
        <v/>
      </c>
      <c r="AH2996" s="20">
        <f>IF(W2996&lt;=0,0,LOOKUP(W2996,{0,1950001,3300001,6950001,9000001,18000001,40000001},{0.05,0.1,0.2,0.23,0.33,0.4,0.45}))</f>
        <v/>
      </c>
    </row>
    <row r="2997">
      <c r="A2997" t="inlineStr">
        <is>
          <t>1万円刻み 3区分8万円ずつ</t>
        </is>
      </c>
      <c r="B2997" s="18">
        <f>'4_1万円刻み'!$A$973</f>
        <v/>
      </c>
      <c r="C2997" s="19" t="n">
        <v>2026</v>
      </c>
      <c r="D2997" t="inlineStr">
        <is>
          <t>いいえ</t>
        </is>
      </c>
      <c r="E2997" s="18" t="n">
        <v>80000</v>
      </c>
      <c r="F2997" s="18" t="n">
        <v>0</v>
      </c>
      <c r="G2997" s="18" t="n">
        <v>80000</v>
      </c>
      <c r="H2997" s="18" t="n">
        <v>80000</v>
      </c>
      <c r="I2997" s="18" t="n">
        <v>0</v>
      </c>
      <c r="J2997" s="18">
        <f>ROUND(MIN(B2997/12,650000)*12*0.0915+MIN(B2997/12,1390000)*12*(0.0504+0)+B2997*0.005,0)</f>
        <v/>
      </c>
      <c r="K2997" s="18" t="n">
        <v>0</v>
      </c>
      <c r="L2997" s="18" t="n">
        <v>0</v>
      </c>
      <c r="M2997" s="18">
        <f>ROUND(IF(C2997&gt;=2026,IF(B2997&lt;741000,0,IF(B2997&lt;2191000,B2997-740000,IF(B2997&lt;2193000,1451000,IF(B2997&lt;2196000,1453000,IF(B2997&lt;2200000,1456000,IF(B2997&lt;3600000,ROUNDDOWN(B2997/4,-3)*2.8-80000,IF(B2997&lt;6600000,ROUNDDOWN(B2997/4,-3)*3.2-440000,IF(B2997&lt;8500000,ROUNDDOWN(B2997*0.9,0)-1100000,B2997-1950000)))))))),IF(B2997&lt;651000,0,IF(B2997&lt;1900000,B2997-650000,IF(B2997&lt;3600000,ROUNDDOWN(B2997/4,-3)*2.8-80000,IF(B2997&lt;6600000,ROUNDDOWN(B2997/4,-3)*3.2-440000,IF(B2997&lt;8500000,ROUNDDOWN(B2997*0.9,0)-1100000,B2997-1950000)))))),0)</f>
        <v/>
      </c>
      <c r="N2997" s="18">
        <f>IF(M2997&gt;23500000,NA(),IF(C2997&gt;=2026,IF(M2997&lt;=4890000,1040000,IF(M2997&lt;=6550000,670000,620000)),IF(M2997&lt;=1320000,950000,IF(M2997&lt;=3360000,880000,IF(M2997&lt;=4890000,680000,IF(M2997&lt;=6550000,630000,580000))))))</f>
        <v/>
      </c>
      <c r="O2997" s="18">
        <f>IF(F2997&lt;=0,IF(AND(D2997="はい",C2997&gt;=2026,C2997&lt;=2027),IF(E2997&lt;=0,0,IF(E2997&lt;=30000,E2997,IF(E2997&lt;=60000,ROUNDUP(E2997/2,0)+15000,IF(E2997&lt;=120000,ROUNDUP(E2997/4,0)+30000,60000)))),IF(E2997&lt;=0,0,IF(E2997&lt;=20000,E2997,IF(E2997&lt;=40000,ROUNDUP(E2997/2,0)+10000,IF(E2997&lt;=80000,ROUNDUP(E2997/4,0)+20000,40000))))),IF(E2997&lt;=0,IF(F2997&lt;=0,0,IF(F2997&lt;=25000,F2997,IF(F2997&lt;=50000,ROUNDUP(F2997/2,0)+12500,IF(F2997&lt;=100000,ROUNDUP(F2997/4,0)+25000,50000)))),MAX(IF(F2997&lt;=0,0,IF(F2997&lt;=25000,F2997,IF(F2997&lt;=50000,ROUNDUP(F2997/2,0)+12500,IF(F2997&lt;=100000,ROUNDUP(F2997/4,0)+25000,50000)))),MIN(IF(AND(D2997="はい",C2997&gt;=2026,C2997&lt;=2027),IF(E2997&lt;=0,0,IF(E2997&lt;=30000,E2997,IF(E2997&lt;=60000,ROUNDUP(E2997/2,0)+15000,IF(E2997&lt;=120000,ROUNDUP(E2997/4,0)+30000,60000)))),IF(E2997&lt;=0,0,IF(E2997&lt;=20000,E2997,IF(E2997&lt;=40000,ROUNDUP(E2997/2,0)+10000,IF(E2997&lt;=80000,ROUNDUP(E2997/4,0)+20000,40000)))))+IF(F2997&lt;=0,0,IF(F2997&lt;=25000,F2997,IF(F2997&lt;=50000,ROUNDUP(F2997/2,0)+12500,IF(F2997&lt;=100000,ROUNDUP(F2997/4,0)+25000,50000)))),IF(AND(D2997="はい",C2997&gt;=2026,C2997&lt;=2027),60000,40000)))))</f>
        <v/>
      </c>
      <c r="P2997" s="18">
        <f>IF(G2997&lt;=0,0,IF(G2997&lt;=20000,G2997,IF(G2997&lt;=40000,ROUNDUP(G2997/2,0)+10000,IF(G2997&lt;=80000,ROUNDUP(G2997/4,0)+20000,40000))))</f>
        <v/>
      </c>
      <c r="Q2997" s="18">
        <f>IF(I2997&lt;=0,IF(H2997&lt;=0,0,IF(H2997&lt;=20000,H2997,IF(H2997&lt;=40000,ROUNDUP(H2997/2,0)+10000,IF(H2997&lt;=80000,ROUNDUP(H2997/4,0)+20000,40000)))),IF(H2997&lt;=0,IF(I2997&lt;=0,0,IF(I2997&lt;=25000,I2997,IF(I2997&lt;=50000,ROUNDUP(I2997/2,0)+12500,IF(I2997&lt;=100000,ROUNDUP(I2997/4,0)+25000,50000)))),MAX(IF(I2997&lt;=0,0,IF(I2997&lt;=25000,I2997,IF(I2997&lt;=50000,ROUNDUP(I2997/2,0)+12500,IF(I2997&lt;=100000,ROUNDUP(I2997/4,0)+25000,50000)))),MIN(IF(H2997&lt;=0,0,IF(H2997&lt;=20000,H2997,IF(H2997&lt;=40000,ROUNDUP(H2997/2,0)+10000,IF(H2997&lt;=80000,ROUNDUP(H2997/4,0)+20000,40000))))+IF(I2997&lt;=0,0,IF(I2997&lt;=25000,I2997,IF(I2997&lt;=50000,ROUNDUP(I2997/2,0)+12500,IF(I2997&lt;=100000,ROUNDUP(I2997/4,0)+25000,50000)))),40000))))</f>
        <v/>
      </c>
      <c r="R2997" s="18">
        <f>MIN(120000,O2997+P2997+Q2997)</f>
        <v/>
      </c>
      <c r="S2997" s="18">
        <f>IF(F2997&lt;=0,IF(E2997&lt;=0,0,IF(E2997&lt;=12000,E2997,IF(E2997&lt;=32000,ROUNDUP(E2997/2,0)+6000,IF(E2997&lt;=56000,ROUNDUP(E2997/4,0)+14000,28000)))),IF(E2997&lt;=0,IF(F2997&lt;=0,0,IF(F2997&lt;=15000,F2997,IF(F2997&lt;=40000,ROUNDUP(F2997/2,0)+7500,IF(F2997&lt;=70000,ROUNDUP(F2997/4,0)+17500,35000)))),MAX(IF(F2997&lt;=0,0,IF(F2997&lt;=15000,F2997,IF(F2997&lt;=40000,ROUNDUP(F2997/2,0)+7500,IF(F2997&lt;=70000,ROUNDUP(F2997/4,0)+17500,35000)))),MIN(IF(E2997&lt;=0,0,IF(E2997&lt;=12000,E2997,IF(E2997&lt;=32000,ROUNDUP(E2997/2,0)+6000,IF(E2997&lt;=56000,ROUNDUP(E2997/4,0)+14000,28000))))+IF(F2997&lt;=0,0,IF(F2997&lt;=15000,F2997,IF(F2997&lt;=40000,ROUNDUP(F2997/2,0)+7500,IF(F2997&lt;=70000,ROUNDUP(F2997/4,0)+17500,35000)))),28000))))</f>
        <v/>
      </c>
      <c r="T2997" s="18">
        <f>IF(G2997&lt;=0,0,IF(G2997&lt;=12000,G2997,IF(G2997&lt;=32000,ROUNDUP(G2997/2,0)+6000,IF(G2997&lt;=56000,ROUNDUP(G2997/4,0)+14000,28000))))</f>
        <v/>
      </c>
      <c r="U2997" s="18">
        <f>IF(I2997&lt;=0,IF(H2997&lt;=0,0,IF(H2997&lt;=12000,H2997,IF(H2997&lt;=32000,ROUNDUP(H2997/2,0)+6000,IF(H2997&lt;=56000,ROUNDUP(H2997/4,0)+14000,28000)))),IF(H2997&lt;=0,IF(I2997&lt;=0,0,IF(I2997&lt;=15000,I2997,IF(I2997&lt;=40000,ROUNDUP(I2997/2,0)+7500,IF(I2997&lt;=70000,ROUNDUP(I2997/4,0)+17500,35000)))),MAX(IF(I2997&lt;=0,0,IF(I2997&lt;=15000,I2997,IF(I2997&lt;=40000,ROUNDUP(I2997/2,0)+7500,IF(I2997&lt;=70000,ROUNDUP(I2997/4,0)+17500,35000)))),MIN(IF(H2997&lt;=0,0,IF(H2997&lt;=12000,H2997,IF(H2997&lt;=32000,ROUNDUP(H2997/2,0)+6000,IF(H2997&lt;=56000,ROUNDUP(H2997/4,0)+14000,28000))))+IF(I2997&lt;=0,0,IF(I2997&lt;=15000,I2997,IF(I2997&lt;=40000,ROUNDUP(I2997/2,0)+7500,IF(I2997&lt;=70000,ROUNDUP(I2997/4,0)+17500,35000)))),28000))))</f>
        <v/>
      </c>
      <c r="V2997" s="18">
        <f>MIN(70000,S2997+T2997+U2997)</f>
        <v/>
      </c>
      <c r="W2997" s="18">
        <f>MAX(0,ROUNDDOWN(M2997-J2997-N2997-K2997-0,-3))</f>
        <v/>
      </c>
      <c r="X2997" s="18">
        <f>MAX(0,ROUNDDOWN(M2997-J2997-N2997-K2997-R2997,-3))</f>
        <v/>
      </c>
      <c r="Y2997" s="18">
        <f>IF(W2997&lt;=0,0,ROUNDDOWN((W2997*LOOKUP(W2997,{0,1950001,3300001,6950001,9000001,18000001,40000001},{0.05,0.1,0.2,0.23,0.33,0.4,0.45})-LOOKUP(W2997,{0,1950001,3300001,6950001,9000001,18000001,40000001},{0,97500,427500,636000,1536000,2796000,4796000}))*1.021,-2))</f>
        <v/>
      </c>
      <c r="Z2997" s="18">
        <f>IF(X2997&lt;=0,0,ROUNDDOWN((X2997*LOOKUP(X2997,{0,1950001,3300001,6950001,9000001,18000001,40000001},{0.05,0.1,0.2,0.23,0.33,0.4,0.45})-LOOKUP(X2997,{0,1950001,3300001,6950001,9000001,18000001,40000001},{0,97500,427500,636000,1536000,2796000,4796000}))*1.021,-2))</f>
        <v/>
      </c>
      <c r="AA2997" s="18">
        <f>MAX(0,ROUNDDOWN(M2997-J2997-430000-L2997-0,-3))</f>
        <v/>
      </c>
      <c r="AB2997" s="18">
        <f>MAX(0,ROUNDDOWN(M2997-J2997-430000-L2997-V2997,-3))</f>
        <v/>
      </c>
      <c r="AC2997" s="18">
        <f>IF(M2997&lt;=450000,0,MAX(0,ROUNDDOWN(AA2997*0.06-MIN(50000,AA2997)*0.03,-2))+MAX(0,ROUNDDOWN(AA2997*0.04-MIN(50000,AA2997)*0.02,-2)))</f>
        <v/>
      </c>
      <c r="AD2997" s="18">
        <f>IF(M2997&lt;=450000,0,MAX(0,ROUNDDOWN(AB2997*0.06-MIN(50000,AB2997)*0.03,-2))+MAX(0,ROUNDDOWN(AB2997*0.04-MIN(50000,AB2997)*0.02,-2)))</f>
        <v/>
      </c>
      <c r="AE2997" s="18">
        <f>Y2997-Z2997</f>
        <v/>
      </c>
      <c r="AF2997" s="18">
        <f>AC2997-AD2997</f>
        <v/>
      </c>
      <c r="AG2997" s="18">
        <f>AE2997+AF2997</f>
        <v/>
      </c>
      <c r="AH2997" s="20">
        <f>IF(W2997&lt;=0,0,LOOKUP(W2997,{0,1950001,3300001,6950001,9000001,18000001,40000001},{0.05,0.1,0.2,0.23,0.33,0.4,0.45}))</f>
        <v/>
      </c>
    </row>
    <row r="2998">
      <c r="A2998" t="inlineStr">
        <is>
          <t>1万円刻み 一般8万円</t>
        </is>
      </c>
      <c r="B2998" s="18">
        <f>'4_1万円刻み'!$A$973</f>
        <v/>
      </c>
      <c r="C2998" s="19" t="n">
        <v>2026</v>
      </c>
      <c r="D2998" t="inlineStr">
        <is>
          <t>いいえ</t>
        </is>
      </c>
      <c r="E2998" s="18" t="n">
        <v>80000</v>
      </c>
      <c r="F2998" s="18" t="n">
        <v>0</v>
      </c>
      <c r="G2998" s="18" t="n">
        <v>0</v>
      </c>
      <c r="H2998" s="18" t="n">
        <v>0</v>
      </c>
      <c r="I2998" s="18" t="n">
        <v>0</v>
      </c>
      <c r="J2998" s="18">
        <f>ROUND(MIN(B2998/12,650000)*12*0.0915+MIN(B2998/12,1390000)*12*(0.0504+0)+B2998*0.005,0)</f>
        <v/>
      </c>
      <c r="K2998" s="18" t="n">
        <v>0</v>
      </c>
      <c r="L2998" s="18" t="n">
        <v>0</v>
      </c>
      <c r="M2998" s="18">
        <f>ROUND(IF(C2998&gt;=2026,IF(B2998&lt;741000,0,IF(B2998&lt;2191000,B2998-740000,IF(B2998&lt;2193000,1451000,IF(B2998&lt;2196000,1453000,IF(B2998&lt;2200000,1456000,IF(B2998&lt;3600000,ROUNDDOWN(B2998/4,-3)*2.8-80000,IF(B2998&lt;6600000,ROUNDDOWN(B2998/4,-3)*3.2-440000,IF(B2998&lt;8500000,ROUNDDOWN(B2998*0.9,0)-1100000,B2998-1950000)))))))),IF(B2998&lt;651000,0,IF(B2998&lt;1900000,B2998-650000,IF(B2998&lt;3600000,ROUNDDOWN(B2998/4,-3)*2.8-80000,IF(B2998&lt;6600000,ROUNDDOWN(B2998/4,-3)*3.2-440000,IF(B2998&lt;8500000,ROUNDDOWN(B2998*0.9,0)-1100000,B2998-1950000)))))),0)</f>
        <v/>
      </c>
      <c r="N2998" s="18">
        <f>IF(M2998&gt;23500000,NA(),IF(C2998&gt;=2026,IF(M2998&lt;=4890000,1040000,IF(M2998&lt;=6550000,670000,620000)),IF(M2998&lt;=1320000,950000,IF(M2998&lt;=3360000,880000,IF(M2998&lt;=4890000,680000,IF(M2998&lt;=6550000,630000,580000))))))</f>
        <v/>
      </c>
      <c r="O2998" s="18">
        <f>IF(F2998&lt;=0,IF(AND(D2998="はい",C2998&gt;=2026,C2998&lt;=2027),IF(E2998&lt;=0,0,IF(E2998&lt;=30000,E2998,IF(E2998&lt;=60000,ROUNDUP(E2998/2,0)+15000,IF(E2998&lt;=120000,ROUNDUP(E2998/4,0)+30000,60000)))),IF(E2998&lt;=0,0,IF(E2998&lt;=20000,E2998,IF(E2998&lt;=40000,ROUNDUP(E2998/2,0)+10000,IF(E2998&lt;=80000,ROUNDUP(E2998/4,0)+20000,40000))))),IF(E2998&lt;=0,IF(F2998&lt;=0,0,IF(F2998&lt;=25000,F2998,IF(F2998&lt;=50000,ROUNDUP(F2998/2,0)+12500,IF(F2998&lt;=100000,ROUNDUP(F2998/4,0)+25000,50000)))),MAX(IF(F2998&lt;=0,0,IF(F2998&lt;=25000,F2998,IF(F2998&lt;=50000,ROUNDUP(F2998/2,0)+12500,IF(F2998&lt;=100000,ROUNDUP(F2998/4,0)+25000,50000)))),MIN(IF(AND(D2998="はい",C2998&gt;=2026,C2998&lt;=2027),IF(E2998&lt;=0,0,IF(E2998&lt;=30000,E2998,IF(E2998&lt;=60000,ROUNDUP(E2998/2,0)+15000,IF(E2998&lt;=120000,ROUNDUP(E2998/4,0)+30000,60000)))),IF(E2998&lt;=0,0,IF(E2998&lt;=20000,E2998,IF(E2998&lt;=40000,ROUNDUP(E2998/2,0)+10000,IF(E2998&lt;=80000,ROUNDUP(E2998/4,0)+20000,40000)))))+IF(F2998&lt;=0,0,IF(F2998&lt;=25000,F2998,IF(F2998&lt;=50000,ROUNDUP(F2998/2,0)+12500,IF(F2998&lt;=100000,ROUNDUP(F2998/4,0)+25000,50000)))),IF(AND(D2998="はい",C2998&gt;=2026,C2998&lt;=2027),60000,40000)))))</f>
        <v/>
      </c>
      <c r="P2998" s="18">
        <f>IF(G2998&lt;=0,0,IF(G2998&lt;=20000,G2998,IF(G2998&lt;=40000,ROUNDUP(G2998/2,0)+10000,IF(G2998&lt;=80000,ROUNDUP(G2998/4,0)+20000,40000))))</f>
        <v/>
      </c>
      <c r="Q2998" s="18">
        <f>IF(I2998&lt;=0,IF(H2998&lt;=0,0,IF(H2998&lt;=20000,H2998,IF(H2998&lt;=40000,ROUNDUP(H2998/2,0)+10000,IF(H2998&lt;=80000,ROUNDUP(H2998/4,0)+20000,40000)))),IF(H2998&lt;=0,IF(I2998&lt;=0,0,IF(I2998&lt;=25000,I2998,IF(I2998&lt;=50000,ROUNDUP(I2998/2,0)+12500,IF(I2998&lt;=100000,ROUNDUP(I2998/4,0)+25000,50000)))),MAX(IF(I2998&lt;=0,0,IF(I2998&lt;=25000,I2998,IF(I2998&lt;=50000,ROUNDUP(I2998/2,0)+12500,IF(I2998&lt;=100000,ROUNDUP(I2998/4,0)+25000,50000)))),MIN(IF(H2998&lt;=0,0,IF(H2998&lt;=20000,H2998,IF(H2998&lt;=40000,ROUNDUP(H2998/2,0)+10000,IF(H2998&lt;=80000,ROUNDUP(H2998/4,0)+20000,40000))))+IF(I2998&lt;=0,0,IF(I2998&lt;=25000,I2998,IF(I2998&lt;=50000,ROUNDUP(I2998/2,0)+12500,IF(I2998&lt;=100000,ROUNDUP(I2998/4,0)+25000,50000)))),40000))))</f>
        <v/>
      </c>
      <c r="R2998" s="18">
        <f>MIN(120000,O2998+P2998+Q2998)</f>
        <v/>
      </c>
      <c r="S2998" s="18">
        <f>IF(F2998&lt;=0,IF(E2998&lt;=0,0,IF(E2998&lt;=12000,E2998,IF(E2998&lt;=32000,ROUNDUP(E2998/2,0)+6000,IF(E2998&lt;=56000,ROUNDUP(E2998/4,0)+14000,28000)))),IF(E2998&lt;=0,IF(F2998&lt;=0,0,IF(F2998&lt;=15000,F2998,IF(F2998&lt;=40000,ROUNDUP(F2998/2,0)+7500,IF(F2998&lt;=70000,ROUNDUP(F2998/4,0)+17500,35000)))),MAX(IF(F2998&lt;=0,0,IF(F2998&lt;=15000,F2998,IF(F2998&lt;=40000,ROUNDUP(F2998/2,0)+7500,IF(F2998&lt;=70000,ROUNDUP(F2998/4,0)+17500,35000)))),MIN(IF(E2998&lt;=0,0,IF(E2998&lt;=12000,E2998,IF(E2998&lt;=32000,ROUNDUP(E2998/2,0)+6000,IF(E2998&lt;=56000,ROUNDUP(E2998/4,0)+14000,28000))))+IF(F2998&lt;=0,0,IF(F2998&lt;=15000,F2998,IF(F2998&lt;=40000,ROUNDUP(F2998/2,0)+7500,IF(F2998&lt;=70000,ROUNDUP(F2998/4,0)+17500,35000)))),28000))))</f>
        <v/>
      </c>
      <c r="T2998" s="18">
        <f>IF(G2998&lt;=0,0,IF(G2998&lt;=12000,G2998,IF(G2998&lt;=32000,ROUNDUP(G2998/2,0)+6000,IF(G2998&lt;=56000,ROUNDUP(G2998/4,0)+14000,28000))))</f>
        <v/>
      </c>
      <c r="U2998" s="18">
        <f>IF(I2998&lt;=0,IF(H2998&lt;=0,0,IF(H2998&lt;=12000,H2998,IF(H2998&lt;=32000,ROUNDUP(H2998/2,0)+6000,IF(H2998&lt;=56000,ROUNDUP(H2998/4,0)+14000,28000)))),IF(H2998&lt;=0,IF(I2998&lt;=0,0,IF(I2998&lt;=15000,I2998,IF(I2998&lt;=40000,ROUNDUP(I2998/2,0)+7500,IF(I2998&lt;=70000,ROUNDUP(I2998/4,0)+17500,35000)))),MAX(IF(I2998&lt;=0,0,IF(I2998&lt;=15000,I2998,IF(I2998&lt;=40000,ROUNDUP(I2998/2,0)+7500,IF(I2998&lt;=70000,ROUNDUP(I2998/4,0)+17500,35000)))),MIN(IF(H2998&lt;=0,0,IF(H2998&lt;=12000,H2998,IF(H2998&lt;=32000,ROUNDUP(H2998/2,0)+6000,IF(H2998&lt;=56000,ROUNDUP(H2998/4,0)+14000,28000))))+IF(I2998&lt;=0,0,IF(I2998&lt;=15000,I2998,IF(I2998&lt;=40000,ROUNDUP(I2998/2,0)+7500,IF(I2998&lt;=70000,ROUNDUP(I2998/4,0)+17500,35000)))),28000))))</f>
        <v/>
      </c>
      <c r="V2998" s="18">
        <f>MIN(70000,S2998+T2998+U2998)</f>
        <v/>
      </c>
      <c r="W2998" s="18">
        <f>MAX(0,ROUNDDOWN(M2998-J2998-N2998-K2998-0,-3))</f>
        <v/>
      </c>
      <c r="X2998" s="18">
        <f>MAX(0,ROUNDDOWN(M2998-J2998-N2998-K2998-R2998,-3))</f>
        <v/>
      </c>
      <c r="Y2998" s="18">
        <f>IF(W2998&lt;=0,0,ROUNDDOWN((W2998*LOOKUP(W2998,{0,1950001,3300001,6950001,9000001,18000001,40000001},{0.05,0.1,0.2,0.23,0.33,0.4,0.45})-LOOKUP(W2998,{0,1950001,3300001,6950001,9000001,18000001,40000001},{0,97500,427500,636000,1536000,2796000,4796000}))*1.021,-2))</f>
        <v/>
      </c>
      <c r="Z2998" s="18">
        <f>IF(X2998&lt;=0,0,ROUNDDOWN((X2998*LOOKUP(X2998,{0,1950001,3300001,6950001,9000001,18000001,40000001},{0.05,0.1,0.2,0.23,0.33,0.4,0.45})-LOOKUP(X2998,{0,1950001,3300001,6950001,9000001,18000001,40000001},{0,97500,427500,636000,1536000,2796000,4796000}))*1.021,-2))</f>
        <v/>
      </c>
      <c r="AA2998" s="18">
        <f>MAX(0,ROUNDDOWN(M2998-J2998-430000-L2998-0,-3))</f>
        <v/>
      </c>
      <c r="AB2998" s="18">
        <f>MAX(0,ROUNDDOWN(M2998-J2998-430000-L2998-V2998,-3))</f>
        <v/>
      </c>
      <c r="AC2998" s="18">
        <f>IF(M2998&lt;=450000,0,MAX(0,ROUNDDOWN(AA2998*0.06-MIN(50000,AA2998)*0.03,-2))+MAX(0,ROUNDDOWN(AA2998*0.04-MIN(50000,AA2998)*0.02,-2)))</f>
        <v/>
      </c>
      <c r="AD2998" s="18">
        <f>IF(M2998&lt;=450000,0,MAX(0,ROUNDDOWN(AB2998*0.06-MIN(50000,AB2998)*0.03,-2))+MAX(0,ROUNDDOWN(AB2998*0.04-MIN(50000,AB2998)*0.02,-2)))</f>
        <v/>
      </c>
      <c r="AE2998" s="18">
        <f>Y2998-Z2998</f>
        <v/>
      </c>
      <c r="AF2998" s="18">
        <f>AC2998-AD2998</f>
        <v/>
      </c>
      <c r="AG2998" s="18">
        <f>AE2998+AF2998</f>
        <v/>
      </c>
      <c r="AH2998" s="20">
        <f>IF(W2998&lt;=0,0,LOOKUP(W2998,{0,1950001,3300001,6950001,9000001,18000001,40000001},{0.05,0.1,0.2,0.23,0.33,0.4,0.45}))</f>
        <v/>
      </c>
    </row>
    <row r="2999">
      <c r="A2999" t="inlineStr">
        <is>
          <t>1万円刻み 特例あり一般12万円</t>
        </is>
      </c>
      <c r="B2999" s="18">
        <f>'4_1万円刻み'!$A$973</f>
        <v/>
      </c>
      <c r="C2999" s="19" t="n">
        <v>2026</v>
      </c>
      <c r="D2999" t="inlineStr">
        <is>
          <t>はい</t>
        </is>
      </c>
      <c r="E2999" s="18" t="n">
        <v>120000</v>
      </c>
      <c r="F2999" s="18" t="n">
        <v>0</v>
      </c>
      <c r="G2999" s="18" t="n">
        <v>0</v>
      </c>
      <c r="H2999" s="18" t="n">
        <v>0</v>
      </c>
      <c r="I2999" s="18" t="n">
        <v>0</v>
      </c>
      <c r="J2999" s="18">
        <f>ROUND(MIN(B2999/12,650000)*12*0.0915+MIN(B2999/12,1390000)*12*(0.0504+0)+B2999*0.005,0)</f>
        <v/>
      </c>
      <c r="K2999" s="18" t="n">
        <v>0</v>
      </c>
      <c r="L2999" s="18" t="n">
        <v>0</v>
      </c>
      <c r="M2999" s="18">
        <f>ROUND(IF(C2999&gt;=2026,IF(B2999&lt;741000,0,IF(B2999&lt;2191000,B2999-740000,IF(B2999&lt;2193000,1451000,IF(B2999&lt;2196000,1453000,IF(B2999&lt;2200000,1456000,IF(B2999&lt;3600000,ROUNDDOWN(B2999/4,-3)*2.8-80000,IF(B2999&lt;6600000,ROUNDDOWN(B2999/4,-3)*3.2-440000,IF(B2999&lt;8500000,ROUNDDOWN(B2999*0.9,0)-1100000,B2999-1950000)))))))),IF(B2999&lt;651000,0,IF(B2999&lt;1900000,B2999-650000,IF(B2999&lt;3600000,ROUNDDOWN(B2999/4,-3)*2.8-80000,IF(B2999&lt;6600000,ROUNDDOWN(B2999/4,-3)*3.2-440000,IF(B2999&lt;8500000,ROUNDDOWN(B2999*0.9,0)-1100000,B2999-1950000)))))),0)</f>
        <v/>
      </c>
      <c r="N2999" s="18">
        <f>IF(M2999&gt;23500000,NA(),IF(C2999&gt;=2026,IF(M2999&lt;=4890000,1040000,IF(M2999&lt;=6550000,670000,620000)),IF(M2999&lt;=1320000,950000,IF(M2999&lt;=3360000,880000,IF(M2999&lt;=4890000,680000,IF(M2999&lt;=6550000,630000,580000))))))</f>
        <v/>
      </c>
      <c r="O2999" s="18">
        <f>IF(F2999&lt;=0,IF(AND(D2999="はい",C2999&gt;=2026,C2999&lt;=2027),IF(E2999&lt;=0,0,IF(E2999&lt;=30000,E2999,IF(E2999&lt;=60000,ROUNDUP(E2999/2,0)+15000,IF(E2999&lt;=120000,ROUNDUP(E2999/4,0)+30000,60000)))),IF(E2999&lt;=0,0,IF(E2999&lt;=20000,E2999,IF(E2999&lt;=40000,ROUNDUP(E2999/2,0)+10000,IF(E2999&lt;=80000,ROUNDUP(E2999/4,0)+20000,40000))))),IF(E2999&lt;=0,IF(F2999&lt;=0,0,IF(F2999&lt;=25000,F2999,IF(F2999&lt;=50000,ROUNDUP(F2999/2,0)+12500,IF(F2999&lt;=100000,ROUNDUP(F2999/4,0)+25000,50000)))),MAX(IF(F2999&lt;=0,0,IF(F2999&lt;=25000,F2999,IF(F2999&lt;=50000,ROUNDUP(F2999/2,0)+12500,IF(F2999&lt;=100000,ROUNDUP(F2999/4,0)+25000,50000)))),MIN(IF(AND(D2999="はい",C2999&gt;=2026,C2999&lt;=2027),IF(E2999&lt;=0,0,IF(E2999&lt;=30000,E2999,IF(E2999&lt;=60000,ROUNDUP(E2999/2,0)+15000,IF(E2999&lt;=120000,ROUNDUP(E2999/4,0)+30000,60000)))),IF(E2999&lt;=0,0,IF(E2999&lt;=20000,E2999,IF(E2999&lt;=40000,ROUNDUP(E2999/2,0)+10000,IF(E2999&lt;=80000,ROUNDUP(E2999/4,0)+20000,40000)))))+IF(F2999&lt;=0,0,IF(F2999&lt;=25000,F2999,IF(F2999&lt;=50000,ROUNDUP(F2999/2,0)+12500,IF(F2999&lt;=100000,ROUNDUP(F2999/4,0)+25000,50000)))),IF(AND(D2999="はい",C2999&gt;=2026,C2999&lt;=2027),60000,40000)))))</f>
        <v/>
      </c>
      <c r="P2999" s="18">
        <f>IF(G2999&lt;=0,0,IF(G2999&lt;=20000,G2999,IF(G2999&lt;=40000,ROUNDUP(G2999/2,0)+10000,IF(G2999&lt;=80000,ROUNDUP(G2999/4,0)+20000,40000))))</f>
        <v/>
      </c>
      <c r="Q2999" s="18">
        <f>IF(I2999&lt;=0,IF(H2999&lt;=0,0,IF(H2999&lt;=20000,H2999,IF(H2999&lt;=40000,ROUNDUP(H2999/2,0)+10000,IF(H2999&lt;=80000,ROUNDUP(H2999/4,0)+20000,40000)))),IF(H2999&lt;=0,IF(I2999&lt;=0,0,IF(I2999&lt;=25000,I2999,IF(I2999&lt;=50000,ROUNDUP(I2999/2,0)+12500,IF(I2999&lt;=100000,ROUNDUP(I2999/4,0)+25000,50000)))),MAX(IF(I2999&lt;=0,0,IF(I2999&lt;=25000,I2999,IF(I2999&lt;=50000,ROUNDUP(I2999/2,0)+12500,IF(I2999&lt;=100000,ROUNDUP(I2999/4,0)+25000,50000)))),MIN(IF(H2999&lt;=0,0,IF(H2999&lt;=20000,H2999,IF(H2999&lt;=40000,ROUNDUP(H2999/2,0)+10000,IF(H2999&lt;=80000,ROUNDUP(H2999/4,0)+20000,40000))))+IF(I2999&lt;=0,0,IF(I2999&lt;=25000,I2999,IF(I2999&lt;=50000,ROUNDUP(I2999/2,0)+12500,IF(I2999&lt;=100000,ROUNDUP(I2999/4,0)+25000,50000)))),40000))))</f>
        <v/>
      </c>
      <c r="R2999" s="18">
        <f>MIN(120000,O2999+P2999+Q2999)</f>
        <v/>
      </c>
      <c r="S2999" s="18">
        <f>IF(F2999&lt;=0,IF(E2999&lt;=0,0,IF(E2999&lt;=12000,E2999,IF(E2999&lt;=32000,ROUNDUP(E2999/2,0)+6000,IF(E2999&lt;=56000,ROUNDUP(E2999/4,0)+14000,28000)))),IF(E2999&lt;=0,IF(F2999&lt;=0,0,IF(F2999&lt;=15000,F2999,IF(F2999&lt;=40000,ROUNDUP(F2999/2,0)+7500,IF(F2999&lt;=70000,ROUNDUP(F2999/4,0)+17500,35000)))),MAX(IF(F2999&lt;=0,0,IF(F2999&lt;=15000,F2999,IF(F2999&lt;=40000,ROUNDUP(F2999/2,0)+7500,IF(F2999&lt;=70000,ROUNDUP(F2999/4,0)+17500,35000)))),MIN(IF(E2999&lt;=0,0,IF(E2999&lt;=12000,E2999,IF(E2999&lt;=32000,ROUNDUP(E2999/2,0)+6000,IF(E2999&lt;=56000,ROUNDUP(E2999/4,0)+14000,28000))))+IF(F2999&lt;=0,0,IF(F2999&lt;=15000,F2999,IF(F2999&lt;=40000,ROUNDUP(F2999/2,0)+7500,IF(F2999&lt;=70000,ROUNDUP(F2999/4,0)+17500,35000)))),28000))))</f>
        <v/>
      </c>
      <c r="T2999" s="18">
        <f>IF(G2999&lt;=0,0,IF(G2999&lt;=12000,G2999,IF(G2999&lt;=32000,ROUNDUP(G2999/2,0)+6000,IF(G2999&lt;=56000,ROUNDUP(G2999/4,0)+14000,28000))))</f>
        <v/>
      </c>
      <c r="U2999" s="18">
        <f>IF(I2999&lt;=0,IF(H2999&lt;=0,0,IF(H2999&lt;=12000,H2999,IF(H2999&lt;=32000,ROUNDUP(H2999/2,0)+6000,IF(H2999&lt;=56000,ROUNDUP(H2999/4,0)+14000,28000)))),IF(H2999&lt;=0,IF(I2999&lt;=0,0,IF(I2999&lt;=15000,I2999,IF(I2999&lt;=40000,ROUNDUP(I2999/2,0)+7500,IF(I2999&lt;=70000,ROUNDUP(I2999/4,0)+17500,35000)))),MAX(IF(I2999&lt;=0,0,IF(I2999&lt;=15000,I2999,IF(I2999&lt;=40000,ROUNDUP(I2999/2,0)+7500,IF(I2999&lt;=70000,ROUNDUP(I2999/4,0)+17500,35000)))),MIN(IF(H2999&lt;=0,0,IF(H2999&lt;=12000,H2999,IF(H2999&lt;=32000,ROUNDUP(H2999/2,0)+6000,IF(H2999&lt;=56000,ROUNDUP(H2999/4,0)+14000,28000))))+IF(I2999&lt;=0,0,IF(I2999&lt;=15000,I2999,IF(I2999&lt;=40000,ROUNDUP(I2999/2,0)+7500,IF(I2999&lt;=70000,ROUNDUP(I2999/4,0)+17500,35000)))),28000))))</f>
        <v/>
      </c>
      <c r="V2999" s="18">
        <f>MIN(70000,S2999+T2999+U2999)</f>
        <v/>
      </c>
      <c r="W2999" s="18">
        <f>MAX(0,ROUNDDOWN(M2999-J2999-N2999-K2999-0,-3))</f>
        <v/>
      </c>
      <c r="X2999" s="18">
        <f>MAX(0,ROUNDDOWN(M2999-J2999-N2999-K2999-R2999,-3))</f>
        <v/>
      </c>
      <c r="Y2999" s="18">
        <f>IF(W2999&lt;=0,0,ROUNDDOWN((W2999*LOOKUP(W2999,{0,1950001,3300001,6950001,9000001,18000001,40000001},{0.05,0.1,0.2,0.23,0.33,0.4,0.45})-LOOKUP(W2999,{0,1950001,3300001,6950001,9000001,18000001,40000001},{0,97500,427500,636000,1536000,2796000,4796000}))*1.021,-2))</f>
        <v/>
      </c>
      <c r="Z2999" s="18">
        <f>IF(X2999&lt;=0,0,ROUNDDOWN((X2999*LOOKUP(X2999,{0,1950001,3300001,6950001,9000001,18000001,40000001},{0.05,0.1,0.2,0.23,0.33,0.4,0.45})-LOOKUP(X2999,{0,1950001,3300001,6950001,9000001,18000001,40000001},{0,97500,427500,636000,1536000,2796000,4796000}))*1.021,-2))</f>
        <v/>
      </c>
      <c r="AA2999" s="18">
        <f>MAX(0,ROUNDDOWN(M2999-J2999-430000-L2999-0,-3))</f>
        <v/>
      </c>
      <c r="AB2999" s="18">
        <f>MAX(0,ROUNDDOWN(M2999-J2999-430000-L2999-V2999,-3))</f>
        <v/>
      </c>
      <c r="AC2999" s="18">
        <f>IF(M2999&lt;=450000,0,MAX(0,ROUNDDOWN(AA2999*0.06-MIN(50000,AA2999)*0.03,-2))+MAX(0,ROUNDDOWN(AA2999*0.04-MIN(50000,AA2999)*0.02,-2)))</f>
        <v/>
      </c>
      <c r="AD2999" s="18">
        <f>IF(M2999&lt;=450000,0,MAX(0,ROUNDDOWN(AB2999*0.06-MIN(50000,AB2999)*0.03,-2))+MAX(0,ROUNDDOWN(AB2999*0.04-MIN(50000,AB2999)*0.02,-2)))</f>
        <v/>
      </c>
      <c r="AE2999" s="18">
        <f>Y2999-Z2999</f>
        <v/>
      </c>
      <c r="AF2999" s="18">
        <f>AC2999-AD2999</f>
        <v/>
      </c>
      <c r="AG2999" s="18">
        <f>AE2999+AF2999</f>
        <v/>
      </c>
      <c r="AH2999" s="20">
        <f>IF(W2999&lt;=0,0,LOOKUP(W2999,{0,1950001,3300001,6950001,9000001,18000001,40000001},{0.05,0.1,0.2,0.23,0.33,0.4,0.45}))</f>
        <v/>
      </c>
    </row>
    <row r="3000">
      <c r="A3000" t="inlineStr">
        <is>
          <t>1万円刻み 3区分8万円ずつ</t>
        </is>
      </c>
      <c r="B3000" s="18">
        <f>'4_1万円刻み'!$A$974</f>
        <v/>
      </c>
      <c r="C3000" s="19" t="n">
        <v>2026</v>
      </c>
      <c r="D3000" t="inlineStr">
        <is>
          <t>いいえ</t>
        </is>
      </c>
      <c r="E3000" s="18" t="n">
        <v>80000</v>
      </c>
      <c r="F3000" s="18" t="n">
        <v>0</v>
      </c>
      <c r="G3000" s="18" t="n">
        <v>80000</v>
      </c>
      <c r="H3000" s="18" t="n">
        <v>80000</v>
      </c>
      <c r="I3000" s="18" t="n">
        <v>0</v>
      </c>
      <c r="J3000" s="18">
        <f>ROUND(MIN(B3000/12,650000)*12*0.0915+MIN(B3000/12,1390000)*12*(0.0504+0)+B3000*0.005,0)</f>
        <v/>
      </c>
      <c r="K3000" s="18" t="n">
        <v>0</v>
      </c>
      <c r="L3000" s="18" t="n">
        <v>0</v>
      </c>
      <c r="M3000" s="18">
        <f>ROUND(IF(C3000&gt;=2026,IF(B3000&lt;741000,0,IF(B3000&lt;2191000,B3000-740000,IF(B3000&lt;2193000,1451000,IF(B3000&lt;2196000,1453000,IF(B3000&lt;2200000,1456000,IF(B3000&lt;3600000,ROUNDDOWN(B3000/4,-3)*2.8-80000,IF(B3000&lt;6600000,ROUNDDOWN(B3000/4,-3)*3.2-440000,IF(B3000&lt;8500000,ROUNDDOWN(B3000*0.9,0)-1100000,B3000-1950000)))))))),IF(B3000&lt;651000,0,IF(B3000&lt;1900000,B3000-650000,IF(B3000&lt;3600000,ROUNDDOWN(B3000/4,-3)*2.8-80000,IF(B3000&lt;6600000,ROUNDDOWN(B3000/4,-3)*3.2-440000,IF(B3000&lt;8500000,ROUNDDOWN(B3000*0.9,0)-1100000,B3000-1950000)))))),0)</f>
        <v/>
      </c>
      <c r="N3000" s="18">
        <f>IF(M3000&gt;23500000,NA(),IF(C3000&gt;=2026,IF(M3000&lt;=4890000,1040000,IF(M3000&lt;=6550000,670000,620000)),IF(M3000&lt;=1320000,950000,IF(M3000&lt;=3360000,880000,IF(M3000&lt;=4890000,680000,IF(M3000&lt;=6550000,630000,580000))))))</f>
        <v/>
      </c>
      <c r="O3000" s="18">
        <f>IF(F3000&lt;=0,IF(AND(D3000="はい",C3000&gt;=2026,C3000&lt;=2027),IF(E3000&lt;=0,0,IF(E3000&lt;=30000,E3000,IF(E3000&lt;=60000,ROUNDUP(E3000/2,0)+15000,IF(E3000&lt;=120000,ROUNDUP(E3000/4,0)+30000,60000)))),IF(E3000&lt;=0,0,IF(E3000&lt;=20000,E3000,IF(E3000&lt;=40000,ROUNDUP(E3000/2,0)+10000,IF(E3000&lt;=80000,ROUNDUP(E3000/4,0)+20000,40000))))),IF(E3000&lt;=0,IF(F3000&lt;=0,0,IF(F3000&lt;=25000,F3000,IF(F3000&lt;=50000,ROUNDUP(F3000/2,0)+12500,IF(F3000&lt;=100000,ROUNDUP(F3000/4,0)+25000,50000)))),MAX(IF(F3000&lt;=0,0,IF(F3000&lt;=25000,F3000,IF(F3000&lt;=50000,ROUNDUP(F3000/2,0)+12500,IF(F3000&lt;=100000,ROUNDUP(F3000/4,0)+25000,50000)))),MIN(IF(AND(D3000="はい",C3000&gt;=2026,C3000&lt;=2027),IF(E3000&lt;=0,0,IF(E3000&lt;=30000,E3000,IF(E3000&lt;=60000,ROUNDUP(E3000/2,0)+15000,IF(E3000&lt;=120000,ROUNDUP(E3000/4,0)+30000,60000)))),IF(E3000&lt;=0,0,IF(E3000&lt;=20000,E3000,IF(E3000&lt;=40000,ROUNDUP(E3000/2,0)+10000,IF(E3000&lt;=80000,ROUNDUP(E3000/4,0)+20000,40000)))))+IF(F3000&lt;=0,0,IF(F3000&lt;=25000,F3000,IF(F3000&lt;=50000,ROUNDUP(F3000/2,0)+12500,IF(F3000&lt;=100000,ROUNDUP(F3000/4,0)+25000,50000)))),IF(AND(D3000="はい",C3000&gt;=2026,C3000&lt;=2027),60000,40000)))))</f>
        <v/>
      </c>
      <c r="P3000" s="18">
        <f>IF(G3000&lt;=0,0,IF(G3000&lt;=20000,G3000,IF(G3000&lt;=40000,ROUNDUP(G3000/2,0)+10000,IF(G3000&lt;=80000,ROUNDUP(G3000/4,0)+20000,40000))))</f>
        <v/>
      </c>
      <c r="Q3000" s="18">
        <f>IF(I3000&lt;=0,IF(H3000&lt;=0,0,IF(H3000&lt;=20000,H3000,IF(H3000&lt;=40000,ROUNDUP(H3000/2,0)+10000,IF(H3000&lt;=80000,ROUNDUP(H3000/4,0)+20000,40000)))),IF(H3000&lt;=0,IF(I3000&lt;=0,0,IF(I3000&lt;=25000,I3000,IF(I3000&lt;=50000,ROUNDUP(I3000/2,0)+12500,IF(I3000&lt;=100000,ROUNDUP(I3000/4,0)+25000,50000)))),MAX(IF(I3000&lt;=0,0,IF(I3000&lt;=25000,I3000,IF(I3000&lt;=50000,ROUNDUP(I3000/2,0)+12500,IF(I3000&lt;=100000,ROUNDUP(I3000/4,0)+25000,50000)))),MIN(IF(H3000&lt;=0,0,IF(H3000&lt;=20000,H3000,IF(H3000&lt;=40000,ROUNDUP(H3000/2,0)+10000,IF(H3000&lt;=80000,ROUNDUP(H3000/4,0)+20000,40000))))+IF(I3000&lt;=0,0,IF(I3000&lt;=25000,I3000,IF(I3000&lt;=50000,ROUNDUP(I3000/2,0)+12500,IF(I3000&lt;=100000,ROUNDUP(I3000/4,0)+25000,50000)))),40000))))</f>
        <v/>
      </c>
      <c r="R3000" s="18">
        <f>MIN(120000,O3000+P3000+Q3000)</f>
        <v/>
      </c>
      <c r="S3000" s="18">
        <f>IF(F3000&lt;=0,IF(E3000&lt;=0,0,IF(E3000&lt;=12000,E3000,IF(E3000&lt;=32000,ROUNDUP(E3000/2,0)+6000,IF(E3000&lt;=56000,ROUNDUP(E3000/4,0)+14000,28000)))),IF(E3000&lt;=0,IF(F3000&lt;=0,0,IF(F3000&lt;=15000,F3000,IF(F3000&lt;=40000,ROUNDUP(F3000/2,0)+7500,IF(F3000&lt;=70000,ROUNDUP(F3000/4,0)+17500,35000)))),MAX(IF(F3000&lt;=0,0,IF(F3000&lt;=15000,F3000,IF(F3000&lt;=40000,ROUNDUP(F3000/2,0)+7500,IF(F3000&lt;=70000,ROUNDUP(F3000/4,0)+17500,35000)))),MIN(IF(E3000&lt;=0,0,IF(E3000&lt;=12000,E3000,IF(E3000&lt;=32000,ROUNDUP(E3000/2,0)+6000,IF(E3000&lt;=56000,ROUNDUP(E3000/4,0)+14000,28000))))+IF(F3000&lt;=0,0,IF(F3000&lt;=15000,F3000,IF(F3000&lt;=40000,ROUNDUP(F3000/2,0)+7500,IF(F3000&lt;=70000,ROUNDUP(F3000/4,0)+17500,35000)))),28000))))</f>
        <v/>
      </c>
      <c r="T3000" s="18">
        <f>IF(G3000&lt;=0,0,IF(G3000&lt;=12000,G3000,IF(G3000&lt;=32000,ROUNDUP(G3000/2,0)+6000,IF(G3000&lt;=56000,ROUNDUP(G3000/4,0)+14000,28000))))</f>
        <v/>
      </c>
      <c r="U3000" s="18">
        <f>IF(I3000&lt;=0,IF(H3000&lt;=0,0,IF(H3000&lt;=12000,H3000,IF(H3000&lt;=32000,ROUNDUP(H3000/2,0)+6000,IF(H3000&lt;=56000,ROUNDUP(H3000/4,0)+14000,28000)))),IF(H3000&lt;=0,IF(I3000&lt;=0,0,IF(I3000&lt;=15000,I3000,IF(I3000&lt;=40000,ROUNDUP(I3000/2,0)+7500,IF(I3000&lt;=70000,ROUNDUP(I3000/4,0)+17500,35000)))),MAX(IF(I3000&lt;=0,0,IF(I3000&lt;=15000,I3000,IF(I3000&lt;=40000,ROUNDUP(I3000/2,0)+7500,IF(I3000&lt;=70000,ROUNDUP(I3000/4,0)+17500,35000)))),MIN(IF(H3000&lt;=0,0,IF(H3000&lt;=12000,H3000,IF(H3000&lt;=32000,ROUNDUP(H3000/2,0)+6000,IF(H3000&lt;=56000,ROUNDUP(H3000/4,0)+14000,28000))))+IF(I3000&lt;=0,0,IF(I3000&lt;=15000,I3000,IF(I3000&lt;=40000,ROUNDUP(I3000/2,0)+7500,IF(I3000&lt;=70000,ROUNDUP(I3000/4,0)+17500,35000)))),28000))))</f>
        <v/>
      </c>
      <c r="V3000" s="18">
        <f>MIN(70000,S3000+T3000+U3000)</f>
        <v/>
      </c>
      <c r="W3000" s="18">
        <f>MAX(0,ROUNDDOWN(M3000-J3000-N3000-K3000-0,-3))</f>
        <v/>
      </c>
      <c r="X3000" s="18">
        <f>MAX(0,ROUNDDOWN(M3000-J3000-N3000-K3000-R3000,-3))</f>
        <v/>
      </c>
      <c r="Y3000" s="18">
        <f>IF(W3000&lt;=0,0,ROUNDDOWN((W3000*LOOKUP(W3000,{0,1950001,3300001,6950001,9000001,18000001,40000001},{0.05,0.1,0.2,0.23,0.33,0.4,0.45})-LOOKUP(W3000,{0,1950001,3300001,6950001,9000001,18000001,40000001},{0,97500,427500,636000,1536000,2796000,4796000}))*1.021,-2))</f>
        <v/>
      </c>
      <c r="Z3000" s="18">
        <f>IF(X3000&lt;=0,0,ROUNDDOWN((X3000*LOOKUP(X3000,{0,1950001,3300001,6950001,9000001,18000001,40000001},{0.05,0.1,0.2,0.23,0.33,0.4,0.45})-LOOKUP(X3000,{0,1950001,3300001,6950001,9000001,18000001,40000001},{0,97500,427500,636000,1536000,2796000,4796000}))*1.021,-2))</f>
        <v/>
      </c>
      <c r="AA3000" s="18">
        <f>MAX(0,ROUNDDOWN(M3000-J3000-430000-L3000-0,-3))</f>
        <v/>
      </c>
      <c r="AB3000" s="18">
        <f>MAX(0,ROUNDDOWN(M3000-J3000-430000-L3000-V3000,-3))</f>
        <v/>
      </c>
      <c r="AC3000" s="18">
        <f>IF(M3000&lt;=450000,0,MAX(0,ROUNDDOWN(AA3000*0.06-MIN(50000,AA3000)*0.03,-2))+MAX(0,ROUNDDOWN(AA3000*0.04-MIN(50000,AA3000)*0.02,-2)))</f>
        <v/>
      </c>
      <c r="AD3000" s="18">
        <f>IF(M3000&lt;=450000,0,MAX(0,ROUNDDOWN(AB3000*0.06-MIN(50000,AB3000)*0.03,-2))+MAX(0,ROUNDDOWN(AB3000*0.04-MIN(50000,AB3000)*0.02,-2)))</f>
        <v/>
      </c>
      <c r="AE3000" s="18">
        <f>Y3000-Z3000</f>
        <v/>
      </c>
      <c r="AF3000" s="18">
        <f>AC3000-AD3000</f>
        <v/>
      </c>
      <c r="AG3000" s="18">
        <f>AE3000+AF3000</f>
        <v/>
      </c>
      <c r="AH3000" s="20">
        <f>IF(W3000&lt;=0,0,LOOKUP(W3000,{0,1950001,3300001,6950001,9000001,18000001,40000001},{0.05,0.1,0.2,0.23,0.33,0.4,0.45}))</f>
        <v/>
      </c>
    </row>
    <row r="3001">
      <c r="A3001" t="inlineStr">
        <is>
          <t>1万円刻み 一般8万円</t>
        </is>
      </c>
      <c r="B3001" s="18">
        <f>'4_1万円刻み'!$A$974</f>
        <v/>
      </c>
      <c r="C3001" s="19" t="n">
        <v>2026</v>
      </c>
      <c r="D3001" t="inlineStr">
        <is>
          <t>いいえ</t>
        </is>
      </c>
      <c r="E3001" s="18" t="n">
        <v>80000</v>
      </c>
      <c r="F3001" s="18" t="n">
        <v>0</v>
      </c>
      <c r="G3001" s="18" t="n">
        <v>0</v>
      </c>
      <c r="H3001" s="18" t="n">
        <v>0</v>
      </c>
      <c r="I3001" s="18" t="n">
        <v>0</v>
      </c>
      <c r="J3001" s="18">
        <f>ROUND(MIN(B3001/12,650000)*12*0.0915+MIN(B3001/12,1390000)*12*(0.0504+0)+B3001*0.005,0)</f>
        <v/>
      </c>
      <c r="K3001" s="18" t="n">
        <v>0</v>
      </c>
      <c r="L3001" s="18" t="n">
        <v>0</v>
      </c>
      <c r="M3001" s="18">
        <f>ROUND(IF(C3001&gt;=2026,IF(B3001&lt;741000,0,IF(B3001&lt;2191000,B3001-740000,IF(B3001&lt;2193000,1451000,IF(B3001&lt;2196000,1453000,IF(B3001&lt;2200000,1456000,IF(B3001&lt;3600000,ROUNDDOWN(B3001/4,-3)*2.8-80000,IF(B3001&lt;6600000,ROUNDDOWN(B3001/4,-3)*3.2-440000,IF(B3001&lt;8500000,ROUNDDOWN(B3001*0.9,0)-1100000,B3001-1950000)))))))),IF(B3001&lt;651000,0,IF(B3001&lt;1900000,B3001-650000,IF(B3001&lt;3600000,ROUNDDOWN(B3001/4,-3)*2.8-80000,IF(B3001&lt;6600000,ROUNDDOWN(B3001/4,-3)*3.2-440000,IF(B3001&lt;8500000,ROUNDDOWN(B3001*0.9,0)-1100000,B3001-1950000)))))),0)</f>
        <v/>
      </c>
      <c r="N3001" s="18">
        <f>IF(M3001&gt;23500000,NA(),IF(C3001&gt;=2026,IF(M3001&lt;=4890000,1040000,IF(M3001&lt;=6550000,670000,620000)),IF(M3001&lt;=1320000,950000,IF(M3001&lt;=3360000,880000,IF(M3001&lt;=4890000,680000,IF(M3001&lt;=6550000,630000,580000))))))</f>
        <v/>
      </c>
      <c r="O3001" s="18">
        <f>IF(F3001&lt;=0,IF(AND(D3001="はい",C3001&gt;=2026,C3001&lt;=2027),IF(E3001&lt;=0,0,IF(E3001&lt;=30000,E3001,IF(E3001&lt;=60000,ROUNDUP(E3001/2,0)+15000,IF(E3001&lt;=120000,ROUNDUP(E3001/4,0)+30000,60000)))),IF(E3001&lt;=0,0,IF(E3001&lt;=20000,E3001,IF(E3001&lt;=40000,ROUNDUP(E3001/2,0)+10000,IF(E3001&lt;=80000,ROUNDUP(E3001/4,0)+20000,40000))))),IF(E3001&lt;=0,IF(F3001&lt;=0,0,IF(F3001&lt;=25000,F3001,IF(F3001&lt;=50000,ROUNDUP(F3001/2,0)+12500,IF(F3001&lt;=100000,ROUNDUP(F3001/4,0)+25000,50000)))),MAX(IF(F3001&lt;=0,0,IF(F3001&lt;=25000,F3001,IF(F3001&lt;=50000,ROUNDUP(F3001/2,0)+12500,IF(F3001&lt;=100000,ROUNDUP(F3001/4,0)+25000,50000)))),MIN(IF(AND(D3001="はい",C3001&gt;=2026,C3001&lt;=2027),IF(E3001&lt;=0,0,IF(E3001&lt;=30000,E3001,IF(E3001&lt;=60000,ROUNDUP(E3001/2,0)+15000,IF(E3001&lt;=120000,ROUNDUP(E3001/4,0)+30000,60000)))),IF(E3001&lt;=0,0,IF(E3001&lt;=20000,E3001,IF(E3001&lt;=40000,ROUNDUP(E3001/2,0)+10000,IF(E3001&lt;=80000,ROUNDUP(E3001/4,0)+20000,40000)))))+IF(F3001&lt;=0,0,IF(F3001&lt;=25000,F3001,IF(F3001&lt;=50000,ROUNDUP(F3001/2,0)+12500,IF(F3001&lt;=100000,ROUNDUP(F3001/4,0)+25000,50000)))),IF(AND(D3001="はい",C3001&gt;=2026,C3001&lt;=2027),60000,40000)))))</f>
        <v/>
      </c>
      <c r="P3001" s="18">
        <f>IF(G3001&lt;=0,0,IF(G3001&lt;=20000,G3001,IF(G3001&lt;=40000,ROUNDUP(G3001/2,0)+10000,IF(G3001&lt;=80000,ROUNDUP(G3001/4,0)+20000,40000))))</f>
        <v/>
      </c>
      <c r="Q3001" s="18">
        <f>IF(I3001&lt;=0,IF(H3001&lt;=0,0,IF(H3001&lt;=20000,H3001,IF(H3001&lt;=40000,ROUNDUP(H3001/2,0)+10000,IF(H3001&lt;=80000,ROUNDUP(H3001/4,0)+20000,40000)))),IF(H3001&lt;=0,IF(I3001&lt;=0,0,IF(I3001&lt;=25000,I3001,IF(I3001&lt;=50000,ROUNDUP(I3001/2,0)+12500,IF(I3001&lt;=100000,ROUNDUP(I3001/4,0)+25000,50000)))),MAX(IF(I3001&lt;=0,0,IF(I3001&lt;=25000,I3001,IF(I3001&lt;=50000,ROUNDUP(I3001/2,0)+12500,IF(I3001&lt;=100000,ROUNDUP(I3001/4,0)+25000,50000)))),MIN(IF(H3001&lt;=0,0,IF(H3001&lt;=20000,H3001,IF(H3001&lt;=40000,ROUNDUP(H3001/2,0)+10000,IF(H3001&lt;=80000,ROUNDUP(H3001/4,0)+20000,40000))))+IF(I3001&lt;=0,0,IF(I3001&lt;=25000,I3001,IF(I3001&lt;=50000,ROUNDUP(I3001/2,0)+12500,IF(I3001&lt;=100000,ROUNDUP(I3001/4,0)+25000,50000)))),40000))))</f>
        <v/>
      </c>
      <c r="R3001" s="18">
        <f>MIN(120000,O3001+P3001+Q3001)</f>
        <v/>
      </c>
      <c r="S3001" s="18">
        <f>IF(F3001&lt;=0,IF(E3001&lt;=0,0,IF(E3001&lt;=12000,E3001,IF(E3001&lt;=32000,ROUNDUP(E3001/2,0)+6000,IF(E3001&lt;=56000,ROUNDUP(E3001/4,0)+14000,28000)))),IF(E3001&lt;=0,IF(F3001&lt;=0,0,IF(F3001&lt;=15000,F3001,IF(F3001&lt;=40000,ROUNDUP(F3001/2,0)+7500,IF(F3001&lt;=70000,ROUNDUP(F3001/4,0)+17500,35000)))),MAX(IF(F3001&lt;=0,0,IF(F3001&lt;=15000,F3001,IF(F3001&lt;=40000,ROUNDUP(F3001/2,0)+7500,IF(F3001&lt;=70000,ROUNDUP(F3001/4,0)+17500,35000)))),MIN(IF(E3001&lt;=0,0,IF(E3001&lt;=12000,E3001,IF(E3001&lt;=32000,ROUNDUP(E3001/2,0)+6000,IF(E3001&lt;=56000,ROUNDUP(E3001/4,0)+14000,28000))))+IF(F3001&lt;=0,0,IF(F3001&lt;=15000,F3001,IF(F3001&lt;=40000,ROUNDUP(F3001/2,0)+7500,IF(F3001&lt;=70000,ROUNDUP(F3001/4,0)+17500,35000)))),28000))))</f>
        <v/>
      </c>
      <c r="T3001" s="18">
        <f>IF(G3001&lt;=0,0,IF(G3001&lt;=12000,G3001,IF(G3001&lt;=32000,ROUNDUP(G3001/2,0)+6000,IF(G3001&lt;=56000,ROUNDUP(G3001/4,0)+14000,28000))))</f>
        <v/>
      </c>
      <c r="U3001" s="18">
        <f>IF(I3001&lt;=0,IF(H3001&lt;=0,0,IF(H3001&lt;=12000,H3001,IF(H3001&lt;=32000,ROUNDUP(H3001/2,0)+6000,IF(H3001&lt;=56000,ROUNDUP(H3001/4,0)+14000,28000)))),IF(H3001&lt;=0,IF(I3001&lt;=0,0,IF(I3001&lt;=15000,I3001,IF(I3001&lt;=40000,ROUNDUP(I3001/2,0)+7500,IF(I3001&lt;=70000,ROUNDUP(I3001/4,0)+17500,35000)))),MAX(IF(I3001&lt;=0,0,IF(I3001&lt;=15000,I3001,IF(I3001&lt;=40000,ROUNDUP(I3001/2,0)+7500,IF(I3001&lt;=70000,ROUNDUP(I3001/4,0)+17500,35000)))),MIN(IF(H3001&lt;=0,0,IF(H3001&lt;=12000,H3001,IF(H3001&lt;=32000,ROUNDUP(H3001/2,0)+6000,IF(H3001&lt;=56000,ROUNDUP(H3001/4,0)+14000,28000))))+IF(I3001&lt;=0,0,IF(I3001&lt;=15000,I3001,IF(I3001&lt;=40000,ROUNDUP(I3001/2,0)+7500,IF(I3001&lt;=70000,ROUNDUP(I3001/4,0)+17500,35000)))),28000))))</f>
        <v/>
      </c>
      <c r="V3001" s="18">
        <f>MIN(70000,S3001+T3001+U3001)</f>
        <v/>
      </c>
      <c r="W3001" s="18">
        <f>MAX(0,ROUNDDOWN(M3001-J3001-N3001-K3001-0,-3))</f>
        <v/>
      </c>
      <c r="X3001" s="18">
        <f>MAX(0,ROUNDDOWN(M3001-J3001-N3001-K3001-R3001,-3))</f>
        <v/>
      </c>
      <c r="Y3001" s="18">
        <f>IF(W3001&lt;=0,0,ROUNDDOWN((W3001*LOOKUP(W3001,{0,1950001,3300001,6950001,9000001,18000001,40000001},{0.05,0.1,0.2,0.23,0.33,0.4,0.45})-LOOKUP(W3001,{0,1950001,3300001,6950001,9000001,18000001,40000001},{0,97500,427500,636000,1536000,2796000,4796000}))*1.021,-2))</f>
        <v/>
      </c>
      <c r="Z3001" s="18">
        <f>IF(X3001&lt;=0,0,ROUNDDOWN((X3001*LOOKUP(X3001,{0,1950001,3300001,6950001,9000001,18000001,40000001},{0.05,0.1,0.2,0.23,0.33,0.4,0.45})-LOOKUP(X3001,{0,1950001,3300001,6950001,9000001,18000001,40000001},{0,97500,427500,636000,1536000,2796000,4796000}))*1.021,-2))</f>
        <v/>
      </c>
      <c r="AA3001" s="18">
        <f>MAX(0,ROUNDDOWN(M3001-J3001-430000-L3001-0,-3))</f>
        <v/>
      </c>
      <c r="AB3001" s="18">
        <f>MAX(0,ROUNDDOWN(M3001-J3001-430000-L3001-V3001,-3))</f>
        <v/>
      </c>
      <c r="AC3001" s="18">
        <f>IF(M3001&lt;=450000,0,MAX(0,ROUNDDOWN(AA3001*0.06-MIN(50000,AA3001)*0.03,-2))+MAX(0,ROUNDDOWN(AA3001*0.04-MIN(50000,AA3001)*0.02,-2)))</f>
        <v/>
      </c>
      <c r="AD3001" s="18">
        <f>IF(M3001&lt;=450000,0,MAX(0,ROUNDDOWN(AB3001*0.06-MIN(50000,AB3001)*0.03,-2))+MAX(0,ROUNDDOWN(AB3001*0.04-MIN(50000,AB3001)*0.02,-2)))</f>
        <v/>
      </c>
      <c r="AE3001" s="18">
        <f>Y3001-Z3001</f>
        <v/>
      </c>
      <c r="AF3001" s="18">
        <f>AC3001-AD3001</f>
        <v/>
      </c>
      <c r="AG3001" s="18">
        <f>AE3001+AF3001</f>
        <v/>
      </c>
      <c r="AH3001" s="20">
        <f>IF(W3001&lt;=0,0,LOOKUP(W3001,{0,1950001,3300001,6950001,9000001,18000001,40000001},{0.05,0.1,0.2,0.23,0.33,0.4,0.45}))</f>
        <v/>
      </c>
    </row>
    <row r="3002">
      <c r="A3002" t="inlineStr">
        <is>
          <t>1万円刻み 特例あり一般12万円</t>
        </is>
      </c>
      <c r="B3002" s="18">
        <f>'4_1万円刻み'!$A$974</f>
        <v/>
      </c>
      <c r="C3002" s="19" t="n">
        <v>2026</v>
      </c>
      <c r="D3002" t="inlineStr">
        <is>
          <t>はい</t>
        </is>
      </c>
      <c r="E3002" s="18" t="n">
        <v>120000</v>
      </c>
      <c r="F3002" s="18" t="n">
        <v>0</v>
      </c>
      <c r="G3002" s="18" t="n">
        <v>0</v>
      </c>
      <c r="H3002" s="18" t="n">
        <v>0</v>
      </c>
      <c r="I3002" s="18" t="n">
        <v>0</v>
      </c>
      <c r="J3002" s="18">
        <f>ROUND(MIN(B3002/12,650000)*12*0.0915+MIN(B3002/12,1390000)*12*(0.0504+0)+B3002*0.005,0)</f>
        <v/>
      </c>
      <c r="K3002" s="18" t="n">
        <v>0</v>
      </c>
      <c r="L3002" s="18" t="n">
        <v>0</v>
      </c>
      <c r="M3002" s="18">
        <f>ROUND(IF(C3002&gt;=2026,IF(B3002&lt;741000,0,IF(B3002&lt;2191000,B3002-740000,IF(B3002&lt;2193000,1451000,IF(B3002&lt;2196000,1453000,IF(B3002&lt;2200000,1456000,IF(B3002&lt;3600000,ROUNDDOWN(B3002/4,-3)*2.8-80000,IF(B3002&lt;6600000,ROUNDDOWN(B3002/4,-3)*3.2-440000,IF(B3002&lt;8500000,ROUNDDOWN(B3002*0.9,0)-1100000,B3002-1950000)))))))),IF(B3002&lt;651000,0,IF(B3002&lt;1900000,B3002-650000,IF(B3002&lt;3600000,ROUNDDOWN(B3002/4,-3)*2.8-80000,IF(B3002&lt;6600000,ROUNDDOWN(B3002/4,-3)*3.2-440000,IF(B3002&lt;8500000,ROUNDDOWN(B3002*0.9,0)-1100000,B3002-1950000)))))),0)</f>
        <v/>
      </c>
      <c r="N3002" s="18">
        <f>IF(M3002&gt;23500000,NA(),IF(C3002&gt;=2026,IF(M3002&lt;=4890000,1040000,IF(M3002&lt;=6550000,670000,620000)),IF(M3002&lt;=1320000,950000,IF(M3002&lt;=3360000,880000,IF(M3002&lt;=4890000,680000,IF(M3002&lt;=6550000,630000,580000))))))</f>
        <v/>
      </c>
      <c r="O3002" s="18">
        <f>IF(F3002&lt;=0,IF(AND(D3002="はい",C3002&gt;=2026,C3002&lt;=2027),IF(E3002&lt;=0,0,IF(E3002&lt;=30000,E3002,IF(E3002&lt;=60000,ROUNDUP(E3002/2,0)+15000,IF(E3002&lt;=120000,ROUNDUP(E3002/4,0)+30000,60000)))),IF(E3002&lt;=0,0,IF(E3002&lt;=20000,E3002,IF(E3002&lt;=40000,ROUNDUP(E3002/2,0)+10000,IF(E3002&lt;=80000,ROUNDUP(E3002/4,0)+20000,40000))))),IF(E3002&lt;=0,IF(F3002&lt;=0,0,IF(F3002&lt;=25000,F3002,IF(F3002&lt;=50000,ROUNDUP(F3002/2,0)+12500,IF(F3002&lt;=100000,ROUNDUP(F3002/4,0)+25000,50000)))),MAX(IF(F3002&lt;=0,0,IF(F3002&lt;=25000,F3002,IF(F3002&lt;=50000,ROUNDUP(F3002/2,0)+12500,IF(F3002&lt;=100000,ROUNDUP(F3002/4,0)+25000,50000)))),MIN(IF(AND(D3002="はい",C3002&gt;=2026,C3002&lt;=2027),IF(E3002&lt;=0,0,IF(E3002&lt;=30000,E3002,IF(E3002&lt;=60000,ROUNDUP(E3002/2,0)+15000,IF(E3002&lt;=120000,ROUNDUP(E3002/4,0)+30000,60000)))),IF(E3002&lt;=0,0,IF(E3002&lt;=20000,E3002,IF(E3002&lt;=40000,ROUNDUP(E3002/2,0)+10000,IF(E3002&lt;=80000,ROUNDUP(E3002/4,0)+20000,40000)))))+IF(F3002&lt;=0,0,IF(F3002&lt;=25000,F3002,IF(F3002&lt;=50000,ROUNDUP(F3002/2,0)+12500,IF(F3002&lt;=100000,ROUNDUP(F3002/4,0)+25000,50000)))),IF(AND(D3002="はい",C3002&gt;=2026,C3002&lt;=2027),60000,40000)))))</f>
        <v/>
      </c>
      <c r="P3002" s="18">
        <f>IF(G3002&lt;=0,0,IF(G3002&lt;=20000,G3002,IF(G3002&lt;=40000,ROUNDUP(G3002/2,0)+10000,IF(G3002&lt;=80000,ROUNDUP(G3002/4,0)+20000,40000))))</f>
        <v/>
      </c>
      <c r="Q3002" s="18">
        <f>IF(I3002&lt;=0,IF(H3002&lt;=0,0,IF(H3002&lt;=20000,H3002,IF(H3002&lt;=40000,ROUNDUP(H3002/2,0)+10000,IF(H3002&lt;=80000,ROUNDUP(H3002/4,0)+20000,40000)))),IF(H3002&lt;=0,IF(I3002&lt;=0,0,IF(I3002&lt;=25000,I3002,IF(I3002&lt;=50000,ROUNDUP(I3002/2,0)+12500,IF(I3002&lt;=100000,ROUNDUP(I3002/4,0)+25000,50000)))),MAX(IF(I3002&lt;=0,0,IF(I3002&lt;=25000,I3002,IF(I3002&lt;=50000,ROUNDUP(I3002/2,0)+12500,IF(I3002&lt;=100000,ROUNDUP(I3002/4,0)+25000,50000)))),MIN(IF(H3002&lt;=0,0,IF(H3002&lt;=20000,H3002,IF(H3002&lt;=40000,ROUNDUP(H3002/2,0)+10000,IF(H3002&lt;=80000,ROUNDUP(H3002/4,0)+20000,40000))))+IF(I3002&lt;=0,0,IF(I3002&lt;=25000,I3002,IF(I3002&lt;=50000,ROUNDUP(I3002/2,0)+12500,IF(I3002&lt;=100000,ROUNDUP(I3002/4,0)+25000,50000)))),40000))))</f>
        <v/>
      </c>
      <c r="R3002" s="18">
        <f>MIN(120000,O3002+P3002+Q3002)</f>
        <v/>
      </c>
      <c r="S3002" s="18">
        <f>IF(F3002&lt;=0,IF(E3002&lt;=0,0,IF(E3002&lt;=12000,E3002,IF(E3002&lt;=32000,ROUNDUP(E3002/2,0)+6000,IF(E3002&lt;=56000,ROUNDUP(E3002/4,0)+14000,28000)))),IF(E3002&lt;=0,IF(F3002&lt;=0,0,IF(F3002&lt;=15000,F3002,IF(F3002&lt;=40000,ROUNDUP(F3002/2,0)+7500,IF(F3002&lt;=70000,ROUNDUP(F3002/4,0)+17500,35000)))),MAX(IF(F3002&lt;=0,0,IF(F3002&lt;=15000,F3002,IF(F3002&lt;=40000,ROUNDUP(F3002/2,0)+7500,IF(F3002&lt;=70000,ROUNDUP(F3002/4,0)+17500,35000)))),MIN(IF(E3002&lt;=0,0,IF(E3002&lt;=12000,E3002,IF(E3002&lt;=32000,ROUNDUP(E3002/2,0)+6000,IF(E3002&lt;=56000,ROUNDUP(E3002/4,0)+14000,28000))))+IF(F3002&lt;=0,0,IF(F3002&lt;=15000,F3002,IF(F3002&lt;=40000,ROUNDUP(F3002/2,0)+7500,IF(F3002&lt;=70000,ROUNDUP(F3002/4,0)+17500,35000)))),28000))))</f>
        <v/>
      </c>
      <c r="T3002" s="18">
        <f>IF(G3002&lt;=0,0,IF(G3002&lt;=12000,G3002,IF(G3002&lt;=32000,ROUNDUP(G3002/2,0)+6000,IF(G3002&lt;=56000,ROUNDUP(G3002/4,0)+14000,28000))))</f>
        <v/>
      </c>
      <c r="U3002" s="18">
        <f>IF(I3002&lt;=0,IF(H3002&lt;=0,0,IF(H3002&lt;=12000,H3002,IF(H3002&lt;=32000,ROUNDUP(H3002/2,0)+6000,IF(H3002&lt;=56000,ROUNDUP(H3002/4,0)+14000,28000)))),IF(H3002&lt;=0,IF(I3002&lt;=0,0,IF(I3002&lt;=15000,I3002,IF(I3002&lt;=40000,ROUNDUP(I3002/2,0)+7500,IF(I3002&lt;=70000,ROUNDUP(I3002/4,0)+17500,35000)))),MAX(IF(I3002&lt;=0,0,IF(I3002&lt;=15000,I3002,IF(I3002&lt;=40000,ROUNDUP(I3002/2,0)+7500,IF(I3002&lt;=70000,ROUNDUP(I3002/4,0)+17500,35000)))),MIN(IF(H3002&lt;=0,0,IF(H3002&lt;=12000,H3002,IF(H3002&lt;=32000,ROUNDUP(H3002/2,0)+6000,IF(H3002&lt;=56000,ROUNDUP(H3002/4,0)+14000,28000))))+IF(I3002&lt;=0,0,IF(I3002&lt;=15000,I3002,IF(I3002&lt;=40000,ROUNDUP(I3002/2,0)+7500,IF(I3002&lt;=70000,ROUNDUP(I3002/4,0)+17500,35000)))),28000))))</f>
        <v/>
      </c>
      <c r="V3002" s="18">
        <f>MIN(70000,S3002+T3002+U3002)</f>
        <v/>
      </c>
      <c r="W3002" s="18">
        <f>MAX(0,ROUNDDOWN(M3002-J3002-N3002-K3002-0,-3))</f>
        <v/>
      </c>
      <c r="X3002" s="18">
        <f>MAX(0,ROUNDDOWN(M3002-J3002-N3002-K3002-R3002,-3))</f>
        <v/>
      </c>
      <c r="Y3002" s="18">
        <f>IF(W3002&lt;=0,0,ROUNDDOWN((W3002*LOOKUP(W3002,{0,1950001,3300001,6950001,9000001,18000001,40000001},{0.05,0.1,0.2,0.23,0.33,0.4,0.45})-LOOKUP(W3002,{0,1950001,3300001,6950001,9000001,18000001,40000001},{0,97500,427500,636000,1536000,2796000,4796000}))*1.021,-2))</f>
        <v/>
      </c>
      <c r="Z3002" s="18">
        <f>IF(X3002&lt;=0,0,ROUNDDOWN((X3002*LOOKUP(X3002,{0,1950001,3300001,6950001,9000001,18000001,40000001},{0.05,0.1,0.2,0.23,0.33,0.4,0.45})-LOOKUP(X3002,{0,1950001,3300001,6950001,9000001,18000001,40000001},{0,97500,427500,636000,1536000,2796000,4796000}))*1.021,-2))</f>
        <v/>
      </c>
      <c r="AA3002" s="18">
        <f>MAX(0,ROUNDDOWN(M3002-J3002-430000-L3002-0,-3))</f>
        <v/>
      </c>
      <c r="AB3002" s="18">
        <f>MAX(0,ROUNDDOWN(M3002-J3002-430000-L3002-V3002,-3))</f>
        <v/>
      </c>
      <c r="AC3002" s="18">
        <f>IF(M3002&lt;=450000,0,MAX(0,ROUNDDOWN(AA3002*0.06-MIN(50000,AA3002)*0.03,-2))+MAX(0,ROUNDDOWN(AA3002*0.04-MIN(50000,AA3002)*0.02,-2)))</f>
        <v/>
      </c>
      <c r="AD3002" s="18">
        <f>IF(M3002&lt;=450000,0,MAX(0,ROUNDDOWN(AB3002*0.06-MIN(50000,AB3002)*0.03,-2))+MAX(0,ROUNDDOWN(AB3002*0.04-MIN(50000,AB3002)*0.02,-2)))</f>
        <v/>
      </c>
      <c r="AE3002" s="18">
        <f>Y3002-Z3002</f>
        <v/>
      </c>
      <c r="AF3002" s="18">
        <f>AC3002-AD3002</f>
        <v/>
      </c>
      <c r="AG3002" s="18">
        <f>AE3002+AF3002</f>
        <v/>
      </c>
      <c r="AH3002" s="20">
        <f>IF(W3002&lt;=0,0,LOOKUP(W3002,{0,1950001,3300001,6950001,9000001,18000001,40000001},{0.05,0.1,0.2,0.23,0.33,0.4,0.45}))</f>
        <v/>
      </c>
    </row>
    <row r="3003">
      <c r="A3003" t="inlineStr">
        <is>
          <t>1万円刻み 3区分8万円ずつ</t>
        </is>
      </c>
      <c r="B3003" s="18">
        <f>'4_1万円刻み'!$A$975</f>
        <v/>
      </c>
      <c r="C3003" s="19" t="n">
        <v>2026</v>
      </c>
      <c r="D3003" t="inlineStr">
        <is>
          <t>いいえ</t>
        </is>
      </c>
      <c r="E3003" s="18" t="n">
        <v>80000</v>
      </c>
      <c r="F3003" s="18" t="n">
        <v>0</v>
      </c>
      <c r="G3003" s="18" t="n">
        <v>80000</v>
      </c>
      <c r="H3003" s="18" t="n">
        <v>80000</v>
      </c>
      <c r="I3003" s="18" t="n">
        <v>0</v>
      </c>
      <c r="J3003" s="18">
        <f>ROUND(MIN(B3003/12,650000)*12*0.0915+MIN(B3003/12,1390000)*12*(0.0504+0)+B3003*0.005,0)</f>
        <v/>
      </c>
      <c r="K3003" s="18" t="n">
        <v>0</v>
      </c>
      <c r="L3003" s="18" t="n">
        <v>0</v>
      </c>
      <c r="M3003" s="18">
        <f>ROUND(IF(C3003&gt;=2026,IF(B3003&lt;741000,0,IF(B3003&lt;2191000,B3003-740000,IF(B3003&lt;2193000,1451000,IF(B3003&lt;2196000,1453000,IF(B3003&lt;2200000,1456000,IF(B3003&lt;3600000,ROUNDDOWN(B3003/4,-3)*2.8-80000,IF(B3003&lt;6600000,ROUNDDOWN(B3003/4,-3)*3.2-440000,IF(B3003&lt;8500000,ROUNDDOWN(B3003*0.9,0)-1100000,B3003-1950000)))))))),IF(B3003&lt;651000,0,IF(B3003&lt;1900000,B3003-650000,IF(B3003&lt;3600000,ROUNDDOWN(B3003/4,-3)*2.8-80000,IF(B3003&lt;6600000,ROUNDDOWN(B3003/4,-3)*3.2-440000,IF(B3003&lt;8500000,ROUNDDOWN(B3003*0.9,0)-1100000,B3003-1950000)))))),0)</f>
        <v/>
      </c>
      <c r="N3003" s="18">
        <f>IF(M3003&gt;23500000,NA(),IF(C3003&gt;=2026,IF(M3003&lt;=4890000,1040000,IF(M3003&lt;=6550000,670000,620000)),IF(M3003&lt;=1320000,950000,IF(M3003&lt;=3360000,880000,IF(M3003&lt;=4890000,680000,IF(M3003&lt;=6550000,630000,580000))))))</f>
        <v/>
      </c>
      <c r="O3003" s="18">
        <f>IF(F3003&lt;=0,IF(AND(D3003="はい",C3003&gt;=2026,C3003&lt;=2027),IF(E3003&lt;=0,0,IF(E3003&lt;=30000,E3003,IF(E3003&lt;=60000,ROUNDUP(E3003/2,0)+15000,IF(E3003&lt;=120000,ROUNDUP(E3003/4,0)+30000,60000)))),IF(E3003&lt;=0,0,IF(E3003&lt;=20000,E3003,IF(E3003&lt;=40000,ROUNDUP(E3003/2,0)+10000,IF(E3003&lt;=80000,ROUNDUP(E3003/4,0)+20000,40000))))),IF(E3003&lt;=0,IF(F3003&lt;=0,0,IF(F3003&lt;=25000,F3003,IF(F3003&lt;=50000,ROUNDUP(F3003/2,0)+12500,IF(F3003&lt;=100000,ROUNDUP(F3003/4,0)+25000,50000)))),MAX(IF(F3003&lt;=0,0,IF(F3003&lt;=25000,F3003,IF(F3003&lt;=50000,ROUNDUP(F3003/2,0)+12500,IF(F3003&lt;=100000,ROUNDUP(F3003/4,0)+25000,50000)))),MIN(IF(AND(D3003="はい",C3003&gt;=2026,C3003&lt;=2027),IF(E3003&lt;=0,0,IF(E3003&lt;=30000,E3003,IF(E3003&lt;=60000,ROUNDUP(E3003/2,0)+15000,IF(E3003&lt;=120000,ROUNDUP(E3003/4,0)+30000,60000)))),IF(E3003&lt;=0,0,IF(E3003&lt;=20000,E3003,IF(E3003&lt;=40000,ROUNDUP(E3003/2,0)+10000,IF(E3003&lt;=80000,ROUNDUP(E3003/4,0)+20000,40000)))))+IF(F3003&lt;=0,0,IF(F3003&lt;=25000,F3003,IF(F3003&lt;=50000,ROUNDUP(F3003/2,0)+12500,IF(F3003&lt;=100000,ROUNDUP(F3003/4,0)+25000,50000)))),IF(AND(D3003="はい",C3003&gt;=2026,C3003&lt;=2027),60000,40000)))))</f>
        <v/>
      </c>
      <c r="P3003" s="18">
        <f>IF(G3003&lt;=0,0,IF(G3003&lt;=20000,G3003,IF(G3003&lt;=40000,ROUNDUP(G3003/2,0)+10000,IF(G3003&lt;=80000,ROUNDUP(G3003/4,0)+20000,40000))))</f>
        <v/>
      </c>
      <c r="Q3003" s="18">
        <f>IF(I3003&lt;=0,IF(H3003&lt;=0,0,IF(H3003&lt;=20000,H3003,IF(H3003&lt;=40000,ROUNDUP(H3003/2,0)+10000,IF(H3003&lt;=80000,ROUNDUP(H3003/4,0)+20000,40000)))),IF(H3003&lt;=0,IF(I3003&lt;=0,0,IF(I3003&lt;=25000,I3003,IF(I3003&lt;=50000,ROUNDUP(I3003/2,0)+12500,IF(I3003&lt;=100000,ROUNDUP(I3003/4,0)+25000,50000)))),MAX(IF(I3003&lt;=0,0,IF(I3003&lt;=25000,I3003,IF(I3003&lt;=50000,ROUNDUP(I3003/2,0)+12500,IF(I3003&lt;=100000,ROUNDUP(I3003/4,0)+25000,50000)))),MIN(IF(H3003&lt;=0,0,IF(H3003&lt;=20000,H3003,IF(H3003&lt;=40000,ROUNDUP(H3003/2,0)+10000,IF(H3003&lt;=80000,ROUNDUP(H3003/4,0)+20000,40000))))+IF(I3003&lt;=0,0,IF(I3003&lt;=25000,I3003,IF(I3003&lt;=50000,ROUNDUP(I3003/2,0)+12500,IF(I3003&lt;=100000,ROUNDUP(I3003/4,0)+25000,50000)))),40000))))</f>
        <v/>
      </c>
      <c r="R3003" s="18">
        <f>MIN(120000,O3003+P3003+Q3003)</f>
        <v/>
      </c>
      <c r="S3003" s="18">
        <f>IF(F3003&lt;=0,IF(E3003&lt;=0,0,IF(E3003&lt;=12000,E3003,IF(E3003&lt;=32000,ROUNDUP(E3003/2,0)+6000,IF(E3003&lt;=56000,ROUNDUP(E3003/4,0)+14000,28000)))),IF(E3003&lt;=0,IF(F3003&lt;=0,0,IF(F3003&lt;=15000,F3003,IF(F3003&lt;=40000,ROUNDUP(F3003/2,0)+7500,IF(F3003&lt;=70000,ROUNDUP(F3003/4,0)+17500,35000)))),MAX(IF(F3003&lt;=0,0,IF(F3003&lt;=15000,F3003,IF(F3003&lt;=40000,ROUNDUP(F3003/2,0)+7500,IF(F3003&lt;=70000,ROUNDUP(F3003/4,0)+17500,35000)))),MIN(IF(E3003&lt;=0,0,IF(E3003&lt;=12000,E3003,IF(E3003&lt;=32000,ROUNDUP(E3003/2,0)+6000,IF(E3003&lt;=56000,ROUNDUP(E3003/4,0)+14000,28000))))+IF(F3003&lt;=0,0,IF(F3003&lt;=15000,F3003,IF(F3003&lt;=40000,ROUNDUP(F3003/2,0)+7500,IF(F3003&lt;=70000,ROUNDUP(F3003/4,0)+17500,35000)))),28000))))</f>
        <v/>
      </c>
      <c r="T3003" s="18">
        <f>IF(G3003&lt;=0,0,IF(G3003&lt;=12000,G3003,IF(G3003&lt;=32000,ROUNDUP(G3003/2,0)+6000,IF(G3003&lt;=56000,ROUNDUP(G3003/4,0)+14000,28000))))</f>
        <v/>
      </c>
      <c r="U3003" s="18">
        <f>IF(I3003&lt;=0,IF(H3003&lt;=0,0,IF(H3003&lt;=12000,H3003,IF(H3003&lt;=32000,ROUNDUP(H3003/2,0)+6000,IF(H3003&lt;=56000,ROUNDUP(H3003/4,0)+14000,28000)))),IF(H3003&lt;=0,IF(I3003&lt;=0,0,IF(I3003&lt;=15000,I3003,IF(I3003&lt;=40000,ROUNDUP(I3003/2,0)+7500,IF(I3003&lt;=70000,ROUNDUP(I3003/4,0)+17500,35000)))),MAX(IF(I3003&lt;=0,0,IF(I3003&lt;=15000,I3003,IF(I3003&lt;=40000,ROUNDUP(I3003/2,0)+7500,IF(I3003&lt;=70000,ROUNDUP(I3003/4,0)+17500,35000)))),MIN(IF(H3003&lt;=0,0,IF(H3003&lt;=12000,H3003,IF(H3003&lt;=32000,ROUNDUP(H3003/2,0)+6000,IF(H3003&lt;=56000,ROUNDUP(H3003/4,0)+14000,28000))))+IF(I3003&lt;=0,0,IF(I3003&lt;=15000,I3003,IF(I3003&lt;=40000,ROUNDUP(I3003/2,0)+7500,IF(I3003&lt;=70000,ROUNDUP(I3003/4,0)+17500,35000)))),28000))))</f>
        <v/>
      </c>
      <c r="V3003" s="18">
        <f>MIN(70000,S3003+T3003+U3003)</f>
        <v/>
      </c>
      <c r="W3003" s="18">
        <f>MAX(0,ROUNDDOWN(M3003-J3003-N3003-K3003-0,-3))</f>
        <v/>
      </c>
      <c r="X3003" s="18">
        <f>MAX(0,ROUNDDOWN(M3003-J3003-N3003-K3003-R3003,-3))</f>
        <v/>
      </c>
      <c r="Y3003" s="18">
        <f>IF(W3003&lt;=0,0,ROUNDDOWN((W3003*LOOKUP(W3003,{0,1950001,3300001,6950001,9000001,18000001,40000001},{0.05,0.1,0.2,0.23,0.33,0.4,0.45})-LOOKUP(W3003,{0,1950001,3300001,6950001,9000001,18000001,40000001},{0,97500,427500,636000,1536000,2796000,4796000}))*1.021,-2))</f>
        <v/>
      </c>
      <c r="Z3003" s="18">
        <f>IF(X3003&lt;=0,0,ROUNDDOWN((X3003*LOOKUP(X3003,{0,1950001,3300001,6950001,9000001,18000001,40000001},{0.05,0.1,0.2,0.23,0.33,0.4,0.45})-LOOKUP(X3003,{0,1950001,3300001,6950001,9000001,18000001,40000001},{0,97500,427500,636000,1536000,2796000,4796000}))*1.021,-2))</f>
        <v/>
      </c>
      <c r="AA3003" s="18">
        <f>MAX(0,ROUNDDOWN(M3003-J3003-430000-L3003-0,-3))</f>
        <v/>
      </c>
      <c r="AB3003" s="18">
        <f>MAX(0,ROUNDDOWN(M3003-J3003-430000-L3003-V3003,-3))</f>
        <v/>
      </c>
      <c r="AC3003" s="18">
        <f>IF(M3003&lt;=450000,0,MAX(0,ROUNDDOWN(AA3003*0.06-MIN(50000,AA3003)*0.03,-2))+MAX(0,ROUNDDOWN(AA3003*0.04-MIN(50000,AA3003)*0.02,-2)))</f>
        <v/>
      </c>
      <c r="AD3003" s="18">
        <f>IF(M3003&lt;=450000,0,MAX(0,ROUNDDOWN(AB3003*0.06-MIN(50000,AB3003)*0.03,-2))+MAX(0,ROUNDDOWN(AB3003*0.04-MIN(50000,AB3003)*0.02,-2)))</f>
        <v/>
      </c>
      <c r="AE3003" s="18">
        <f>Y3003-Z3003</f>
        <v/>
      </c>
      <c r="AF3003" s="18">
        <f>AC3003-AD3003</f>
        <v/>
      </c>
      <c r="AG3003" s="18">
        <f>AE3003+AF3003</f>
        <v/>
      </c>
      <c r="AH3003" s="20">
        <f>IF(W3003&lt;=0,0,LOOKUP(W3003,{0,1950001,3300001,6950001,9000001,18000001,40000001},{0.05,0.1,0.2,0.23,0.33,0.4,0.45}))</f>
        <v/>
      </c>
    </row>
    <row r="3004">
      <c r="A3004" t="inlineStr">
        <is>
          <t>1万円刻み 一般8万円</t>
        </is>
      </c>
      <c r="B3004" s="18">
        <f>'4_1万円刻み'!$A$975</f>
        <v/>
      </c>
      <c r="C3004" s="19" t="n">
        <v>2026</v>
      </c>
      <c r="D3004" t="inlineStr">
        <is>
          <t>いいえ</t>
        </is>
      </c>
      <c r="E3004" s="18" t="n">
        <v>80000</v>
      </c>
      <c r="F3004" s="18" t="n">
        <v>0</v>
      </c>
      <c r="G3004" s="18" t="n">
        <v>0</v>
      </c>
      <c r="H3004" s="18" t="n">
        <v>0</v>
      </c>
      <c r="I3004" s="18" t="n">
        <v>0</v>
      </c>
      <c r="J3004" s="18">
        <f>ROUND(MIN(B3004/12,650000)*12*0.0915+MIN(B3004/12,1390000)*12*(0.0504+0)+B3004*0.005,0)</f>
        <v/>
      </c>
      <c r="K3004" s="18" t="n">
        <v>0</v>
      </c>
      <c r="L3004" s="18" t="n">
        <v>0</v>
      </c>
      <c r="M3004" s="18">
        <f>ROUND(IF(C3004&gt;=2026,IF(B3004&lt;741000,0,IF(B3004&lt;2191000,B3004-740000,IF(B3004&lt;2193000,1451000,IF(B3004&lt;2196000,1453000,IF(B3004&lt;2200000,1456000,IF(B3004&lt;3600000,ROUNDDOWN(B3004/4,-3)*2.8-80000,IF(B3004&lt;6600000,ROUNDDOWN(B3004/4,-3)*3.2-440000,IF(B3004&lt;8500000,ROUNDDOWN(B3004*0.9,0)-1100000,B3004-1950000)))))))),IF(B3004&lt;651000,0,IF(B3004&lt;1900000,B3004-650000,IF(B3004&lt;3600000,ROUNDDOWN(B3004/4,-3)*2.8-80000,IF(B3004&lt;6600000,ROUNDDOWN(B3004/4,-3)*3.2-440000,IF(B3004&lt;8500000,ROUNDDOWN(B3004*0.9,0)-1100000,B3004-1950000)))))),0)</f>
        <v/>
      </c>
      <c r="N3004" s="18">
        <f>IF(M3004&gt;23500000,NA(),IF(C3004&gt;=2026,IF(M3004&lt;=4890000,1040000,IF(M3004&lt;=6550000,670000,620000)),IF(M3004&lt;=1320000,950000,IF(M3004&lt;=3360000,880000,IF(M3004&lt;=4890000,680000,IF(M3004&lt;=6550000,630000,580000))))))</f>
        <v/>
      </c>
      <c r="O3004" s="18">
        <f>IF(F3004&lt;=0,IF(AND(D3004="はい",C3004&gt;=2026,C3004&lt;=2027),IF(E3004&lt;=0,0,IF(E3004&lt;=30000,E3004,IF(E3004&lt;=60000,ROUNDUP(E3004/2,0)+15000,IF(E3004&lt;=120000,ROUNDUP(E3004/4,0)+30000,60000)))),IF(E3004&lt;=0,0,IF(E3004&lt;=20000,E3004,IF(E3004&lt;=40000,ROUNDUP(E3004/2,0)+10000,IF(E3004&lt;=80000,ROUNDUP(E3004/4,0)+20000,40000))))),IF(E3004&lt;=0,IF(F3004&lt;=0,0,IF(F3004&lt;=25000,F3004,IF(F3004&lt;=50000,ROUNDUP(F3004/2,0)+12500,IF(F3004&lt;=100000,ROUNDUP(F3004/4,0)+25000,50000)))),MAX(IF(F3004&lt;=0,0,IF(F3004&lt;=25000,F3004,IF(F3004&lt;=50000,ROUNDUP(F3004/2,0)+12500,IF(F3004&lt;=100000,ROUNDUP(F3004/4,0)+25000,50000)))),MIN(IF(AND(D3004="はい",C3004&gt;=2026,C3004&lt;=2027),IF(E3004&lt;=0,0,IF(E3004&lt;=30000,E3004,IF(E3004&lt;=60000,ROUNDUP(E3004/2,0)+15000,IF(E3004&lt;=120000,ROUNDUP(E3004/4,0)+30000,60000)))),IF(E3004&lt;=0,0,IF(E3004&lt;=20000,E3004,IF(E3004&lt;=40000,ROUNDUP(E3004/2,0)+10000,IF(E3004&lt;=80000,ROUNDUP(E3004/4,0)+20000,40000)))))+IF(F3004&lt;=0,0,IF(F3004&lt;=25000,F3004,IF(F3004&lt;=50000,ROUNDUP(F3004/2,0)+12500,IF(F3004&lt;=100000,ROUNDUP(F3004/4,0)+25000,50000)))),IF(AND(D3004="はい",C3004&gt;=2026,C3004&lt;=2027),60000,40000)))))</f>
        <v/>
      </c>
      <c r="P3004" s="18">
        <f>IF(G3004&lt;=0,0,IF(G3004&lt;=20000,G3004,IF(G3004&lt;=40000,ROUNDUP(G3004/2,0)+10000,IF(G3004&lt;=80000,ROUNDUP(G3004/4,0)+20000,40000))))</f>
        <v/>
      </c>
      <c r="Q3004" s="18">
        <f>IF(I3004&lt;=0,IF(H3004&lt;=0,0,IF(H3004&lt;=20000,H3004,IF(H3004&lt;=40000,ROUNDUP(H3004/2,0)+10000,IF(H3004&lt;=80000,ROUNDUP(H3004/4,0)+20000,40000)))),IF(H3004&lt;=0,IF(I3004&lt;=0,0,IF(I3004&lt;=25000,I3004,IF(I3004&lt;=50000,ROUNDUP(I3004/2,0)+12500,IF(I3004&lt;=100000,ROUNDUP(I3004/4,0)+25000,50000)))),MAX(IF(I3004&lt;=0,0,IF(I3004&lt;=25000,I3004,IF(I3004&lt;=50000,ROUNDUP(I3004/2,0)+12500,IF(I3004&lt;=100000,ROUNDUP(I3004/4,0)+25000,50000)))),MIN(IF(H3004&lt;=0,0,IF(H3004&lt;=20000,H3004,IF(H3004&lt;=40000,ROUNDUP(H3004/2,0)+10000,IF(H3004&lt;=80000,ROUNDUP(H3004/4,0)+20000,40000))))+IF(I3004&lt;=0,0,IF(I3004&lt;=25000,I3004,IF(I3004&lt;=50000,ROUNDUP(I3004/2,0)+12500,IF(I3004&lt;=100000,ROUNDUP(I3004/4,0)+25000,50000)))),40000))))</f>
        <v/>
      </c>
      <c r="R3004" s="18">
        <f>MIN(120000,O3004+P3004+Q3004)</f>
        <v/>
      </c>
      <c r="S3004" s="18">
        <f>IF(F3004&lt;=0,IF(E3004&lt;=0,0,IF(E3004&lt;=12000,E3004,IF(E3004&lt;=32000,ROUNDUP(E3004/2,0)+6000,IF(E3004&lt;=56000,ROUNDUP(E3004/4,0)+14000,28000)))),IF(E3004&lt;=0,IF(F3004&lt;=0,0,IF(F3004&lt;=15000,F3004,IF(F3004&lt;=40000,ROUNDUP(F3004/2,0)+7500,IF(F3004&lt;=70000,ROUNDUP(F3004/4,0)+17500,35000)))),MAX(IF(F3004&lt;=0,0,IF(F3004&lt;=15000,F3004,IF(F3004&lt;=40000,ROUNDUP(F3004/2,0)+7500,IF(F3004&lt;=70000,ROUNDUP(F3004/4,0)+17500,35000)))),MIN(IF(E3004&lt;=0,0,IF(E3004&lt;=12000,E3004,IF(E3004&lt;=32000,ROUNDUP(E3004/2,0)+6000,IF(E3004&lt;=56000,ROUNDUP(E3004/4,0)+14000,28000))))+IF(F3004&lt;=0,0,IF(F3004&lt;=15000,F3004,IF(F3004&lt;=40000,ROUNDUP(F3004/2,0)+7500,IF(F3004&lt;=70000,ROUNDUP(F3004/4,0)+17500,35000)))),28000))))</f>
        <v/>
      </c>
      <c r="T3004" s="18">
        <f>IF(G3004&lt;=0,0,IF(G3004&lt;=12000,G3004,IF(G3004&lt;=32000,ROUNDUP(G3004/2,0)+6000,IF(G3004&lt;=56000,ROUNDUP(G3004/4,0)+14000,28000))))</f>
        <v/>
      </c>
      <c r="U3004" s="18">
        <f>IF(I3004&lt;=0,IF(H3004&lt;=0,0,IF(H3004&lt;=12000,H3004,IF(H3004&lt;=32000,ROUNDUP(H3004/2,0)+6000,IF(H3004&lt;=56000,ROUNDUP(H3004/4,0)+14000,28000)))),IF(H3004&lt;=0,IF(I3004&lt;=0,0,IF(I3004&lt;=15000,I3004,IF(I3004&lt;=40000,ROUNDUP(I3004/2,0)+7500,IF(I3004&lt;=70000,ROUNDUP(I3004/4,0)+17500,35000)))),MAX(IF(I3004&lt;=0,0,IF(I3004&lt;=15000,I3004,IF(I3004&lt;=40000,ROUNDUP(I3004/2,0)+7500,IF(I3004&lt;=70000,ROUNDUP(I3004/4,0)+17500,35000)))),MIN(IF(H3004&lt;=0,0,IF(H3004&lt;=12000,H3004,IF(H3004&lt;=32000,ROUNDUP(H3004/2,0)+6000,IF(H3004&lt;=56000,ROUNDUP(H3004/4,0)+14000,28000))))+IF(I3004&lt;=0,0,IF(I3004&lt;=15000,I3004,IF(I3004&lt;=40000,ROUNDUP(I3004/2,0)+7500,IF(I3004&lt;=70000,ROUNDUP(I3004/4,0)+17500,35000)))),28000))))</f>
        <v/>
      </c>
      <c r="V3004" s="18">
        <f>MIN(70000,S3004+T3004+U3004)</f>
        <v/>
      </c>
      <c r="W3004" s="18">
        <f>MAX(0,ROUNDDOWN(M3004-J3004-N3004-K3004-0,-3))</f>
        <v/>
      </c>
      <c r="X3004" s="18">
        <f>MAX(0,ROUNDDOWN(M3004-J3004-N3004-K3004-R3004,-3))</f>
        <v/>
      </c>
      <c r="Y3004" s="18">
        <f>IF(W3004&lt;=0,0,ROUNDDOWN((W3004*LOOKUP(W3004,{0,1950001,3300001,6950001,9000001,18000001,40000001},{0.05,0.1,0.2,0.23,0.33,0.4,0.45})-LOOKUP(W3004,{0,1950001,3300001,6950001,9000001,18000001,40000001},{0,97500,427500,636000,1536000,2796000,4796000}))*1.021,-2))</f>
        <v/>
      </c>
      <c r="Z3004" s="18">
        <f>IF(X3004&lt;=0,0,ROUNDDOWN((X3004*LOOKUP(X3004,{0,1950001,3300001,6950001,9000001,18000001,40000001},{0.05,0.1,0.2,0.23,0.33,0.4,0.45})-LOOKUP(X3004,{0,1950001,3300001,6950001,9000001,18000001,40000001},{0,97500,427500,636000,1536000,2796000,4796000}))*1.021,-2))</f>
        <v/>
      </c>
      <c r="AA3004" s="18">
        <f>MAX(0,ROUNDDOWN(M3004-J3004-430000-L3004-0,-3))</f>
        <v/>
      </c>
      <c r="AB3004" s="18">
        <f>MAX(0,ROUNDDOWN(M3004-J3004-430000-L3004-V3004,-3))</f>
        <v/>
      </c>
      <c r="AC3004" s="18">
        <f>IF(M3004&lt;=450000,0,MAX(0,ROUNDDOWN(AA3004*0.06-MIN(50000,AA3004)*0.03,-2))+MAX(0,ROUNDDOWN(AA3004*0.04-MIN(50000,AA3004)*0.02,-2)))</f>
        <v/>
      </c>
      <c r="AD3004" s="18">
        <f>IF(M3004&lt;=450000,0,MAX(0,ROUNDDOWN(AB3004*0.06-MIN(50000,AB3004)*0.03,-2))+MAX(0,ROUNDDOWN(AB3004*0.04-MIN(50000,AB3004)*0.02,-2)))</f>
        <v/>
      </c>
      <c r="AE3004" s="18">
        <f>Y3004-Z3004</f>
        <v/>
      </c>
      <c r="AF3004" s="18">
        <f>AC3004-AD3004</f>
        <v/>
      </c>
      <c r="AG3004" s="18">
        <f>AE3004+AF3004</f>
        <v/>
      </c>
      <c r="AH3004" s="20">
        <f>IF(W3004&lt;=0,0,LOOKUP(W3004,{0,1950001,3300001,6950001,9000001,18000001,40000001},{0.05,0.1,0.2,0.23,0.33,0.4,0.45}))</f>
        <v/>
      </c>
    </row>
    <row r="3005">
      <c r="A3005" t="inlineStr">
        <is>
          <t>1万円刻み 特例あり一般12万円</t>
        </is>
      </c>
      <c r="B3005" s="18">
        <f>'4_1万円刻み'!$A$975</f>
        <v/>
      </c>
      <c r="C3005" s="19" t="n">
        <v>2026</v>
      </c>
      <c r="D3005" t="inlineStr">
        <is>
          <t>はい</t>
        </is>
      </c>
      <c r="E3005" s="18" t="n">
        <v>120000</v>
      </c>
      <c r="F3005" s="18" t="n">
        <v>0</v>
      </c>
      <c r="G3005" s="18" t="n">
        <v>0</v>
      </c>
      <c r="H3005" s="18" t="n">
        <v>0</v>
      </c>
      <c r="I3005" s="18" t="n">
        <v>0</v>
      </c>
      <c r="J3005" s="18">
        <f>ROUND(MIN(B3005/12,650000)*12*0.0915+MIN(B3005/12,1390000)*12*(0.0504+0)+B3005*0.005,0)</f>
        <v/>
      </c>
      <c r="K3005" s="18" t="n">
        <v>0</v>
      </c>
      <c r="L3005" s="18" t="n">
        <v>0</v>
      </c>
      <c r="M3005" s="18">
        <f>ROUND(IF(C3005&gt;=2026,IF(B3005&lt;741000,0,IF(B3005&lt;2191000,B3005-740000,IF(B3005&lt;2193000,1451000,IF(B3005&lt;2196000,1453000,IF(B3005&lt;2200000,1456000,IF(B3005&lt;3600000,ROUNDDOWN(B3005/4,-3)*2.8-80000,IF(B3005&lt;6600000,ROUNDDOWN(B3005/4,-3)*3.2-440000,IF(B3005&lt;8500000,ROUNDDOWN(B3005*0.9,0)-1100000,B3005-1950000)))))))),IF(B3005&lt;651000,0,IF(B3005&lt;1900000,B3005-650000,IF(B3005&lt;3600000,ROUNDDOWN(B3005/4,-3)*2.8-80000,IF(B3005&lt;6600000,ROUNDDOWN(B3005/4,-3)*3.2-440000,IF(B3005&lt;8500000,ROUNDDOWN(B3005*0.9,0)-1100000,B3005-1950000)))))),0)</f>
        <v/>
      </c>
      <c r="N3005" s="18">
        <f>IF(M3005&gt;23500000,NA(),IF(C3005&gt;=2026,IF(M3005&lt;=4890000,1040000,IF(M3005&lt;=6550000,670000,620000)),IF(M3005&lt;=1320000,950000,IF(M3005&lt;=3360000,880000,IF(M3005&lt;=4890000,680000,IF(M3005&lt;=6550000,630000,580000))))))</f>
        <v/>
      </c>
      <c r="O3005" s="18">
        <f>IF(F3005&lt;=0,IF(AND(D3005="はい",C3005&gt;=2026,C3005&lt;=2027),IF(E3005&lt;=0,0,IF(E3005&lt;=30000,E3005,IF(E3005&lt;=60000,ROUNDUP(E3005/2,0)+15000,IF(E3005&lt;=120000,ROUNDUP(E3005/4,0)+30000,60000)))),IF(E3005&lt;=0,0,IF(E3005&lt;=20000,E3005,IF(E3005&lt;=40000,ROUNDUP(E3005/2,0)+10000,IF(E3005&lt;=80000,ROUNDUP(E3005/4,0)+20000,40000))))),IF(E3005&lt;=0,IF(F3005&lt;=0,0,IF(F3005&lt;=25000,F3005,IF(F3005&lt;=50000,ROUNDUP(F3005/2,0)+12500,IF(F3005&lt;=100000,ROUNDUP(F3005/4,0)+25000,50000)))),MAX(IF(F3005&lt;=0,0,IF(F3005&lt;=25000,F3005,IF(F3005&lt;=50000,ROUNDUP(F3005/2,0)+12500,IF(F3005&lt;=100000,ROUNDUP(F3005/4,0)+25000,50000)))),MIN(IF(AND(D3005="はい",C3005&gt;=2026,C3005&lt;=2027),IF(E3005&lt;=0,0,IF(E3005&lt;=30000,E3005,IF(E3005&lt;=60000,ROUNDUP(E3005/2,0)+15000,IF(E3005&lt;=120000,ROUNDUP(E3005/4,0)+30000,60000)))),IF(E3005&lt;=0,0,IF(E3005&lt;=20000,E3005,IF(E3005&lt;=40000,ROUNDUP(E3005/2,0)+10000,IF(E3005&lt;=80000,ROUNDUP(E3005/4,0)+20000,40000)))))+IF(F3005&lt;=0,0,IF(F3005&lt;=25000,F3005,IF(F3005&lt;=50000,ROUNDUP(F3005/2,0)+12500,IF(F3005&lt;=100000,ROUNDUP(F3005/4,0)+25000,50000)))),IF(AND(D3005="はい",C3005&gt;=2026,C3005&lt;=2027),60000,40000)))))</f>
        <v/>
      </c>
      <c r="P3005" s="18">
        <f>IF(G3005&lt;=0,0,IF(G3005&lt;=20000,G3005,IF(G3005&lt;=40000,ROUNDUP(G3005/2,0)+10000,IF(G3005&lt;=80000,ROUNDUP(G3005/4,0)+20000,40000))))</f>
        <v/>
      </c>
      <c r="Q3005" s="18">
        <f>IF(I3005&lt;=0,IF(H3005&lt;=0,0,IF(H3005&lt;=20000,H3005,IF(H3005&lt;=40000,ROUNDUP(H3005/2,0)+10000,IF(H3005&lt;=80000,ROUNDUP(H3005/4,0)+20000,40000)))),IF(H3005&lt;=0,IF(I3005&lt;=0,0,IF(I3005&lt;=25000,I3005,IF(I3005&lt;=50000,ROUNDUP(I3005/2,0)+12500,IF(I3005&lt;=100000,ROUNDUP(I3005/4,0)+25000,50000)))),MAX(IF(I3005&lt;=0,0,IF(I3005&lt;=25000,I3005,IF(I3005&lt;=50000,ROUNDUP(I3005/2,0)+12500,IF(I3005&lt;=100000,ROUNDUP(I3005/4,0)+25000,50000)))),MIN(IF(H3005&lt;=0,0,IF(H3005&lt;=20000,H3005,IF(H3005&lt;=40000,ROUNDUP(H3005/2,0)+10000,IF(H3005&lt;=80000,ROUNDUP(H3005/4,0)+20000,40000))))+IF(I3005&lt;=0,0,IF(I3005&lt;=25000,I3005,IF(I3005&lt;=50000,ROUNDUP(I3005/2,0)+12500,IF(I3005&lt;=100000,ROUNDUP(I3005/4,0)+25000,50000)))),40000))))</f>
        <v/>
      </c>
      <c r="R3005" s="18">
        <f>MIN(120000,O3005+P3005+Q3005)</f>
        <v/>
      </c>
      <c r="S3005" s="18">
        <f>IF(F3005&lt;=0,IF(E3005&lt;=0,0,IF(E3005&lt;=12000,E3005,IF(E3005&lt;=32000,ROUNDUP(E3005/2,0)+6000,IF(E3005&lt;=56000,ROUNDUP(E3005/4,0)+14000,28000)))),IF(E3005&lt;=0,IF(F3005&lt;=0,0,IF(F3005&lt;=15000,F3005,IF(F3005&lt;=40000,ROUNDUP(F3005/2,0)+7500,IF(F3005&lt;=70000,ROUNDUP(F3005/4,0)+17500,35000)))),MAX(IF(F3005&lt;=0,0,IF(F3005&lt;=15000,F3005,IF(F3005&lt;=40000,ROUNDUP(F3005/2,0)+7500,IF(F3005&lt;=70000,ROUNDUP(F3005/4,0)+17500,35000)))),MIN(IF(E3005&lt;=0,0,IF(E3005&lt;=12000,E3005,IF(E3005&lt;=32000,ROUNDUP(E3005/2,0)+6000,IF(E3005&lt;=56000,ROUNDUP(E3005/4,0)+14000,28000))))+IF(F3005&lt;=0,0,IF(F3005&lt;=15000,F3005,IF(F3005&lt;=40000,ROUNDUP(F3005/2,0)+7500,IF(F3005&lt;=70000,ROUNDUP(F3005/4,0)+17500,35000)))),28000))))</f>
        <v/>
      </c>
      <c r="T3005" s="18">
        <f>IF(G3005&lt;=0,0,IF(G3005&lt;=12000,G3005,IF(G3005&lt;=32000,ROUNDUP(G3005/2,0)+6000,IF(G3005&lt;=56000,ROUNDUP(G3005/4,0)+14000,28000))))</f>
        <v/>
      </c>
      <c r="U3005" s="18">
        <f>IF(I3005&lt;=0,IF(H3005&lt;=0,0,IF(H3005&lt;=12000,H3005,IF(H3005&lt;=32000,ROUNDUP(H3005/2,0)+6000,IF(H3005&lt;=56000,ROUNDUP(H3005/4,0)+14000,28000)))),IF(H3005&lt;=0,IF(I3005&lt;=0,0,IF(I3005&lt;=15000,I3005,IF(I3005&lt;=40000,ROUNDUP(I3005/2,0)+7500,IF(I3005&lt;=70000,ROUNDUP(I3005/4,0)+17500,35000)))),MAX(IF(I3005&lt;=0,0,IF(I3005&lt;=15000,I3005,IF(I3005&lt;=40000,ROUNDUP(I3005/2,0)+7500,IF(I3005&lt;=70000,ROUNDUP(I3005/4,0)+17500,35000)))),MIN(IF(H3005&lt;=0,0,IF(H3005&lt;=12000,H3005,IF(H3005&lt;=32000,ROUNDUP(H3005/2,0)+6000,IF(H3005&lt;=56000,ROUNDUP(H3005/4,0)+14000,28000))))+IF(I3005&lt;=0,0,IF(I3005&lt;=15000,I3005,IF(I3005&lt;=40000,ROUNDUP(I3005/2,0)+7500,IF(I3005&lt;=70000,ROUNDUP(I3005/4,0)+17500,35000)))),28000))))</f>
        <v/>
      </c>
      <c r="V3005" s="18">
        <f>MIN(70000,S3005+T3005+U3005)</f>
        <v/>
      </c>
      <c r="W3005" s="18">
        <f>MAX(0,ROUNDDOWN(M3005-J3005-N3005-K3005-0,-3))</f>
        <v/>
      </c>
      <c r="X3005" s="18">
        <f>MAX(0,ROUNDDOWN(M3005-J3005-N3005-K3005-R3005,-3))</f>
        <v/>
      </c>
      <c r="Y3005" s="18">
        <f>IF(W3005&lt;=0,0,ROUNDDOWN((W3005*LOOKUP(W3005,{0,1950001,3300001,6950001,9000001,18000001,40000001},{0.05,0.1,0.2,0.23,0.33,0.4,0.45})-LOOKUP(W3005,{0,1950001,3300001,6950001,9000001,18000001,40000001},{0,97500,427500,636000,1536000,2796000,4796000}))*1.021,-2))</f>
        <v/>
      </c>
      <c r="Z3005" s="18">
        <f>IF(X3005&lt;=0,0,ROUNDDOWN((X3005*LOOKUP(X3005,{0,1950001,3300001,6950001,9000001,18000001,40000001},{0.05,0.1,0.2,0.23,0.33,0.4,0.45})-LOOKUP(X3005,{0,1950001,3300001,6950001,9000001,18000001,40000001},{0,97500,427500,636000,1536000,2796000,4796000}))*1.021,-2))</f>
        <v/>
      </c>
      <c r="AA3005" s="18">
        <f>MAX(0,ROUNDDOWN(M3005-J3005-430000-L3005-0,-3))</f>
        <v/>
      </c>
      <c r="AB3005" s="18">
        <f>MAX(0,ROUNDDOWN(M3005-J3005-430000-L3005-V3005,-3))</f>
        <v/>
      </c>
      <c r="AC3005" s="18">
        <f>IF(M3005&lt;=450000,0,MAX(0,ROUNDDOWN(AA3005*0.06-MIN(50000,AA3005)*0.03,-2))+MAX(0,ROUNDDOWN(AA3005*0.04-MIN(50000,AA3005)*0.02,-2)))</f>
        <v/>
      </c>
      <c r="AD3005" s="18">
        <f>IF(M3005&lt;=450000,0,MAX(0,ROUNDDOWN(AB3005*0.06-MIN(50000,AB3005)*0.03,-2))+MAX(0,ROUNDDOWN(AB3005*0.04-MIN(50000,AB3005)*0.02,-2)))</f>
        <v/>
      </c>
      <c r="AE3005" s="18">
        <f>Y3005-Z3005</f>
        <v/>
      </c>
      <c r="AF3005" s="18">
        <f>AC3005-AD3005</f>
        <v/>
      </c>
      <c r="AG3005" s="18">
        <f>AE3005+AF3005</f>
        <v/>
      </c>
      <c r="AH3005" s="20">
        <f>IF(W3005&lt;=0,0,LOOKUP(W3005,{0,1950001,3300001,6950001,9000001,18000001,40000001},{0.05,0.1,0.2,0.23,0.33,0.4,0.45}))</f>
        <v/>
      </c>
    </row>
    <row r="3006">
      <c r="A3006" t="inlineStr">
        <is>
          <t>1万円刻み 3区分8万円ずつ</t>
        </is>
      </c>
      <c r="B3006" s="18">
        <f>'4_1万円刻み'!$A$976</f>
        <v/>
      </c>
      <c r="C3006" s="19" t="n">
        <v>2026</v>
      </c>
      <c r="D3006" t="inlineStr">
        <is>
          <t>いいえ</t>
        </is>
      </c>
      <c r="E3006" s="18" t="n">
        <v>80000</v>
      </c>
      <c r="F3006" s="18" t="n">
        <v>0</v>
      </c>
      <c r="G3006" s="18" t="n">
        <v>80000</v>
      </c>
      <c r="H3006" s="18" t="n">
        <v>80000</v>
      </c>
      <c r="I3006" s="18" t="n">
        <v>0</v>
      </c>
      <c r="J3006" s="18">
        <f>ROUND(MIN(B3006/12,650000)*12*0.0915+MIN(B3006/12,1390000)*12*(0.0504+0)+B3006*0.005,0)</f>
        <v/>
      </c>
      <c r="K3006" s="18" t="n">
        <v>0</v>
      </c>
      <c r="L3006" s="18" t="n">
        <v>0</v>
      </c>
      <c r="M3006" s="18">
        <f>ROUND(IF(C3006&gt;=2026,IF(B3006&lt;741000,0,IF(B3006&lt;2191000,B3006-740000,IF(B3006&lt;2193000,1451000,IF(B3006&lt;2196000,1453000,IF(B3006&lt;2200000,1456000,IF(B3006&lt;3600000,ROUNDDOWN(B3006/4,-3)*2.8-80000,IF(B3006&lt;6600000,ROUNDDOWN(B3006/4,-3)*3.2-440000,IF(B3006&lt;8500000,ROUNDDOWN(B3006*0.9,0)-1100000,B3006-1950000)))))))),IF(B3006&lt;651000,0,IF(B3006&lt;1900000,B3006-650000,IF(B3006&lt;3600000,ROUNDDOWN(B3006/4,-3)*2.8-80000,IF(B3006&lt;6600000,ROUNDDOWN(B3006/4,-3)*3.2-440000,IF(B3006&lt;8500000,ROUNDDOWN(B3006*0.9,0)-1100000,B3006-1950000)))))),0)</f>
        <v/>
      </c>
      <c r="N3006" s="18">
        <f>IF(M3006&gt;23500000,NA(),IF(C3006&gt;=2026,IF(M3006&lt;=4890000,1040000,IF(M3006&lt;=6550000,670000,620000)),IF(M3006&lt;=1320000,950000,IF(M3006&lt;=3360000,880000,IF(M3006&lt;=4890000,680000,IF(M3006&lt;=6550000,630000,580000))))))</f>
        <v/>
      </c>
      <c r="O3006" s="18">
        <f>IF(F3006&lt;=0,IF(AND(D3006="はい",C3006&gt;=2026,C3006&lt;=2027),IF(E3006&lt;=0,0,IF(E3006&lt;=30000,E3006,IF(E3006&lt;=60000,ROUNDUP(E3006/2,0)+15000,IF(E3006&lt;=120000,ROUNDUP(E3006/4,0)+30000,60000)))),IF(E3006&lt;=0,0,IF(E3006&lt;=20000,E3006,IF(E3006&lt;=40000,ROUNDUP(E3006/2,0)+10000,IF(E3006&lt;=80000,ROUNDUP(E3006/4,0)+20000,40000))))),IF(E3006&lt;=0,IF(F3006&lt;=0,0,IF(F3006&lt;=25000,F3006,IF(F3006&lt;=50000,ROUNDUP(F3006/2,0)+12500,IF(F3006&lt;=100000,ROUNDUP(F3006/4,0)+25000,50000)))),MAX(IF(F3006&lt;=0,0,IF(F3006&lt;=25000,F3006,IF(F3006&lt;=50000,ROUNDUP(F3006/2,0)+12500,IF(F3006&lt;=100000,ROUNDUP(F3006/4,0)+25000,50000)))),MIN(IF(AND(D3006="はい",C3006&gt;=2026,C3006&lt;=2027),IF(E3006&lt;=0,0,IF(E3006&lt;=30000,E3006,IF(E3006&lt;=60000,ROUNDUP(E3006/2,0)+15000,IF(E3006&lt;=120000,ROUNDUP(E3006/4,0)+30000,60000)))),IF(E3006&lt;=0,0,IF(E3006&lt;=20000,E3006,IF(E3006&lt;=40000,ROUNDUP(E3006/2,0)+10000,IF(E3006&lt;=80000,ROUNDUP(E3006/4,0)+20000,40000)))))+IF(F3006&lt;=0,0,IF(F3006&lt;=25000,F3006,IF(F3006&lt;=50000,ROUNDUP(F3006/2,0)+12500,IF(F3006&lt;=100000,ROUNDUP(F3006/4,0)+25000,50000)))),IF(AND(D3006="はい",C3006&gt;=2026,C3006&lt;=2027),60000,40000)))))</f>
        <v/>
      </c>
      <c r="P3006" s="18">
        <f>IF(G3006&lt;=0,0,IF(G3006&lt;=20000,G3006,IF(G3006&lt;=40000,ROUNDUP(G3006/2,0)+10000,IF(G3006&lt;=80000,ROUNDUP(G3006/4,0)+20000,40000))))</f>
        <v/>
      </c>
      <c r="Q3006" s="18">
        <f>IF(I3006&lt;=0,IF(H3006&lt;=0,0,IF(H3006&lt;=20000,H3006,IF(H3006&lt;=40000,ROUNDUP(H3006/2,0)+10000,IF(H3006&lt;=80000,ROUNDUP(H3006/4,0)+20000,40000)))),IF(H3006&lt;=0,IF(I3006&lt;=0,0,IF(I3006&lt;=25000,I3006,IF(I3006&lt;=50000,ROUNDUP(I3006/2,0)+12500,IF(I3006&lt;=100000,ROUNDUP(I3006/4,0)+25000,50000)))),MAX(IF(I3006&lt;=0,0,IF(I3006&lt;=25000,I3006,IF(I3006&lt;=50000,ROUNDUP(I3006/2,0)+12500,IF(I3006&lt;=100000,ROUNDUP(I3006/4,0)+25000,50000)))),MIN(IF(H3006&lt;=0,0,IF(H3006&lt;=20000,H3006,IF(H3006&lt;=40000,ROUNDUP(H3006/2,0)+10000,IF(H3006&lt;=80000,ROUNDUP(H3006/4,0)+20000,40000))))+IF(I3006&lt;=0,0,IF(I3006&lt;=25000,I3006,IF(I3006&lt;=50000,ROUNDUP(I3006/2,0)+12500,IF(I3006&lt;=100000,ROUNDUP(I3006/4,0)+25000,50000)))),40000))))</f>
        <v/>
      </c>
      <c r="R3006" s="18">
        <f>MIN(120000,O3006+P3006+Q3006)</f>
        <v/>
      </c>
      <c r="S3006" s="18">
        <f>IF(F3006&lt;=0,IF(E3006&lt;=0,0,IF(E3006&lt;=12000,E3006,IF(E3006&lt;=32000,ROUNDUP(E3006/2,0)+6000,IF(E3006&lt;=56000,ROUNDUP(E3006/4,0)+14000,28000)))),IF(E3006&lt;=0,IF(F3006&lt;=0,0,IF(F3006&lt;=15000,F3006,IF(F3006&lt;=40000,ROUNDUP(F3006/2,0)+7500,IF(F3006&lt;=70000,ROUNDUP(F3006/4,0)+17500,35000)))),MAX(IF(F3006&lt;=0,0,IF(F3006&lt;=15000,F3006,IF(F3006&lt;=40000,ROUNDUP(F3006/2,0)+7500,IF(F3006&lt;=70000,ROUNDUP(F3006/4,0)+17500,35000)))),MIN(IF(E3006&lt;=0,0,IF(E3006&lt;=12000,E3006,IF(E3006&lt;=32000,ROUNDUP(E3006/2,0)+6000,IF(E3006&lt;=56000,ROUNDUP(E3006/4,0)+14000,28000))))+IF(F3006&lt;=0,0,IF(F3006&lt;=15000,F3006,IF(F3006&lt;=40000,ROUNDUP(F3006/2,0)+7500,IF(F3006&lt;=70000,ROUNDUP(F3006/4,0)+17500,35000)))),28000))))</f>
        <v/>
      </c>
      <c r="T3006" s="18">
        <f>IF(G3006&lt;=0,0,IF(G3006&lt;=12000,G3006,IF(G3006&lt;=32000,ROUNDUP(G3006/2,0)+6000,IF(G3006&lt;=56000,ROUNDUP(G3006/4,0)+14000,28000))))</f>
        <v/>
      </c>
      <c r="U3006" s="18">
        <f>IF(I3006&lt;=0,IF(H3006&lt;=0,0,IF(H3006&lt;=12000,H3006,IF(H3006&lt;=32000,ROUNDUP(H3006/2,0)+6000,IF(H3006&lt;=56000,ROUNDUP(H3006/4,0)+14000,28000)))),IF(H3006&lt;=0,IF(I3006&lt;=0,0,IF(I3006&lt;=15000,I3006,IF(I3006&lt;=40000,ROUNDUP(I3006/2,0)+7500,IF(I3006&lt;=70000,ROUNDUP(I3006/4,0)+17500,35000)))),MAX(IF(I3006&lt;=0,0,IF(I3006&lt;=15000,I3006,IF(I3006&lt;=40000,ROUNDUP(I3006/2,0)+7500,IF(I3006&lt;=70000,ROUNDUP(I3006/4,0)+17500,35000)))),MIN(IF(H3006&lt;=0,0,IF(H3006&lt;=12000,H3006,IF(H3006&lt;=32000,ROUNDUP(H3006/2,0)+6000,IF(H3006&lt;=56000,ROUNDUP(H3006/4,0)+14000,28000))))+IF(I3006&lt;=0,0,IF(I3006&lt;=15000,I3006,IF(I3006&lt;=40000,ROUNDUP(I3006/2,0)+7500,IF(I3006&lt;=70000,ROUNDUP(I3006/4,0)+17500,35000)))),28000))))</f>
        <v/>
      </c>
      <c r="V3006" s="18">
        <f>MIN(70000,S3006+T3006+U3006)</f>
        <v/>
      </c>
      <c r="W3006" s="18">
        <f>MAX(0,ROUNDDOWN(M3006-J3006-N3006-K3006-0,-3))</f>
        <v/>
      </c>
      <c r="X3006" s="18">
        <f>MAX(0,ROUNDDOWN(M3006-J3006-N3006-K3006-R3006,-3))</f>
        <v/>
      </c>
      <c r="Y3006" s="18">
        <f>IF(W3006&lt;=0,0,ROUNDDOWN((W3006*LOOKUP(W3006,{0,1950001,3300001,6950001,9000001,18000001,40000001},{0.05,0.1,0.2,0.23,0.33,0.4,0.45})-LOOKUP(W3006,{0,1950001,3300001,6950001,9000001,18000001,40000001},{0,97500,427500,636000,1536000,2796000,4796000}))*1.021,-2))</f>
        <v/>
      </c>
      <c r="Z3006" s="18">
        <f>IF(X3006&lt;=0,0,ROUNDDOWN((X3006*LOOKUP(X3006,{0,1950001,3300001,6950001,9000001,18000001,40000001},{0.05,0.1,0.2,0.23,0.33,0.4,0.45})-LOOKUP(X3006,{0,1950001,3300001,6950001,9000001,18000001,40000001},{0,97500,427500,636000,1536000,2796000,4796000}))*1.021,-2))</f>
        <v/>
      </c>
      <c r="AA3006" s="18">
        <f>MAX(0,ROUNDDOWN(M3006-J3006-430000-L3006-0,-3))</f>
        <v/>
      </c>
      <c r="AB3006" s="18">
        <f>MAX(0,ROUNDDOWN(M3006-J3006-430000-L3006-V3006,-3))</f>
        <v/>
      </c>
      <c r="AC3006" s="18">
        <f>IF(M3006&lt;=450000,0,MAX(0,ROUNDDOWN(AA3006*0.06-MIN(50000,AA3006)*0.03,-2))+MAX(0,ROUNDDOWN(AA3006*0.04-MIN(50000,AA3006)*0.02,-2)))</f>
        <v/>
      </c>
      <c r="AD3006" s="18">
        <f>IF(M3006&lt;=450000,0,MAX(0,ROUNDDOWN(AB3006*0.06-MIN(50000,AB3006)*0.03,-2))+MAX(0,ROUNDDOWN(AB3006*0.04-MIN(50000,AB3006)*0.02,-2)))</f>
        <v/>
      </c>
      <c r="AE3006" s="18">
        <f>Y3006-Z3006</f>
        <v/>
      </c>
      <c r="AF3006" s="18">
        <f>AC3006-AD3006</f>
        <v/>
      </c>
      <c r="AG3006" s="18">
        <f>AE3006+AF3006</f>
        <v/>
      </c>
      <c r="AH3006" s="20">
        <f>IF(W3006&lt;=0,0,LOOKUP(W3006,{0,1950001,3300001,6950001,9000001,18000001,40000001},{0.05,0.1,0.2,0.23,0.33,0.4,0.45}))</f>
        <v/>
      </c>
    </row>
    <row r="3007">
      <c r="A3007" t="inlineStr">
        <is>
          <t>1万円刻み 一般8万円</t>
        </is>
      </c>
      <c r="B3007" s="18">
        <f>'4_1万円刻み'!$A$976</f>
        <v/>
      </c>
      <c r="C3007" s="19" t="n">
        <v>2026</v>
      </c>
      <c r="D3007" t="inlineStr">
        <is>
          <t>いいえ</t>
        </is>
      </c>
      <c r="E3007" s="18" t="n">
        <v>80000</v>
      </c>
      <c r="F3007" s="18" t="n">
        <v>0</v>
      </c>
      <c r="G3007" s="18" t="n">
        <v>0</v>
      </c>
      <c r="H3007" s="18" t="n">
        <v>0</v>
      </c>
      <c r="I3007" s="18" t="n">
        <v>0</v>
      </c>
      <c r="J3007" s="18">
        <f>ROUND(MIN(B3007/12,650000)*12*0.0915+MIN(B3007/12,1390000)*12*(0.0504+0)+B3007*0.005,0)</f>
        <v/>
      </c>
      <c r="K3007" s="18" t="n">
        <v>0</v>
      </c>
      <c r="L3007" s="18" t="n">
        <v>0</v>
      </c>
      <c r="M3007" s="18">
        <f>ROUND(IF(C3007&gt;=2026,IF(B3007&lt;741000,0,IF(B3007&lt;2191000,B3007-740000,IF(B3007&lt;2193000,1451000,IF(B3007&lt;2196000,1453000,IF(B3007&lt;2200000,1456000,IF(B3007&lt;3600000,ROUNDDOWN(B3007/4,-3)*2.8-80000,IF(B3007&lt;6600000,ROUNDDOWN(B3007/4,-3)*3.2-440000,IF(B3007&lt;8500000,ROUNDDOWN(B3007*0.9,0)-1100000,B3007-1950000)))))))),IF(B3007&lt;651000,0,IF(B3007&lt;1900000,B3007-650000,IF(B3007&lt;3600000,ROUNDDOWN(B3007/4,-3)*2.8-80000,IF(B3007&lt;6600000,ROUNDDOWN(B3007/4,-3)*3.2-440000,IF(B3007&lt;8500000,ROUNDDOWN(B3007*0.9,0)-1100000,B3007-1950000)))))),0)</f>
        <v/>
      </c>
      <c r="N3007" s="18">
        <f>IF(M3007&gt;23500000,NA(),IF(C3007&gt;=2026,IF(M3007&lt;=4890000,1040000,IF(M3007&lt;=6550000,670000,620000)),IF(M3007&lt;=1320000,950000,IF(M3007&lt;=3360000,880000,IF(M3007&lt;=4890000,680000,IF(M3007&lt;=6550000,630000,580000))))))</f>
        <v/>
      </c>
      <c r="O3007" s="18">
        <f>IF(F3007&lt;=0,IF(AND(D3007="はい",C3007&gt;=2026,C3007&lt;=2027),IF(E3007&lt;=0,0,IF(E3007&lt;=30000,E3007,IF(E3007&lt;=60000,ROUNDUP(E3007/2,0)+15000,IF(E3007&lt;=120000,ROUNDUP(E3007/4,0)+30000,60000)))),IF(E3007&lt;=0,0,IF(E3007&lt;=20000,E3007,IF(E3007&lt;=40000,ROUNDUP(E3007/2,0)+10000,IF(E3007&lt;=80000,ROUNDUP(E3007/4,0)+20000,40000))))),IF(E3007&lt;=0,IF(F3007&lt;=0,0,IF(F3007&lt;=25000,F3007,IF(F3007&lt;=50000,ROUNDUP(F3007/2,0)+12500,IF(F3007&lt;=100000,ROUNDUP(F3007/4,0)+25000,50000)))),MAX(IF(F3007&lt;=0,0,IF(F3007&lt;=25000,F3007,IF(F3007&lt;=50000,ROUNDUP(F3007/2,0)+12500,IF(F3007&lt;=100000,ROUNDUP(F3007/4,0)+25000,50000)))),MIN(IF(AND(D3007="はい",C3007&gt;=2026,C3007&lt;=2027),IF(E3007&lt;=0,0,IF(E3007&lt;=30000,E3007,IF(E3007&lt;=60000,ROUNDUP(E3007/2,0)+15000,IF(E3007&lt;=120000,ROUNDUP(E3007/4,0)+30000,60000)))),IF(E3007&lt;=0,0,IF(E3007&lt;=20000,E3007,IF(E3007&lt;=40000,ROUNDUP(E3007/2,0)+10000,IF(E3007&lt;=80000,ROUNDUP(E3007/4,0)+20000,40000)))))+IF(F3007&lt;=0,0,IF(F3007&lt;=25000,F3007,IF(F3007&lt;=50000,ROUNDUP(F3007/2,0)+12500,IF(F3007&lt;=100000,ROUNDUP(F3007/4,0)+25000,50000)))),IF(AND(D3007="はい",C3007&gt;=2026,C3007&lt;=2027),60000,40000)))))</f>
        <v/>
      </c>
      <c r="P3007" s="18">
        <f>IF(G3007&lt;=0,0,IF(G3007&lt;=20000,G3007,IF(G3007&lt;=40000,ROUNDUP(G3007/2,0)+10000,IF(G3007&lt;=80000,ROUNDUP(G3007/4,0)+20000,40000))))</f>
        <v/>
      </c>
      <c r="Q3007" s="18">
        <f>IF(I3007&lt;=0,IF(H3007&lt;=0,0,IF(H3007&lt;=20000,H3007,IF(H3007&lt;=40000,ROUNDUP(H3007/2,0)+10000,IF(H3007&lt;=80000,ROUNDUP(H3007/4,0)+20000,40000)))),IF(H3007&lt;=0,IF(I3007&lt;=0,0,IF(I3007&lt;=25000,I3007,IF(I3007&lt;=50000,ROUNDUP(I3007/2,0)+12500,IF(I3007&lt;=100000,ROUNDUP(I3007/4,0)+25000,50000)))),MAX(IF(I3007&lt;=0,0,IF(I3007&lt;=25000,I3007,IF(I3007&lt;=50000,ROUNDUP(I3007/2,0)+12500,IF(I3007&lt;=100000,ROUNDUP(I3007/4,0)+25000,50000)))),MIN(IF(H3007&lt;=0,0,IF(H3007&lt;=20000,H3007,IF(H3007&lt;=40000,ROUNDUP(H3007/2,0)+10000,IF(H3007&lt;=80000,ROUNDUP(H3007/4,0)+20000,40000))))+IF(I3007&lt;=0,0,IF(I3007&lt;=25000,I3007,IF(I3007&lt;=50000,ROUNDUP(I3007/2,0)+12500,IF(I3007&lt;=100000,ROUNDUP(I3007/4,0)+25000,50000)))),40000))))</f>
        <v/>
      </c>
      <c r="R3007" s="18">
        <f>MIN(120000,O3007+P3007+Q3007)</f>
        <v/>
      </c>
      <c r="S3007" s="18">
        <f>IF(F3007&lt;=0,IF(E3007&lt;=0,0,IF(E3007&lt;=12000,E3007,IF(E3007&lt;=32000,ROUNDUP(E3007/2,0)+6000,IF(E3007&lt;=56000,ROUNDUP(E3007/4,0)+14000,28000)))),IF(E3007&lt;=0,IF(F3007&lt;=0,0,IF(F3007&lt;=15000,F3007,IF(F3007&lt;=40000,ROUNDUP(F3007/2,0)+7500,IF(F3007&lt;=70000,ROUNDUP(F3007/4,0)+17500,35000)))),MAX(IF(F3007&lt;=0,0,IF(F3007&lt;=15000,F3007,IF(F3007&lt;=40000,ROUNDUP(F3007/2,0)+7500,IF(F3007&lt;=70000,ROUNDUP(F3007/4,0)+17500,35000)))),MIN(IF(E3007&lt;=0,0,IF(E3007&lt;=12000,E3007,IF(E3007&lt;=32000,ROUNDUP(E3007/2,0)+6000,IF(E3007&lt;=56000,ROUNDUP(E3007/4,0)+14000,28000))))+IF(F3007&lt;=0,0,IF(F3007&lt;=15000,F3007,IF(F3007&lt;=40000,ROUNDUP(F3007/2,0)+7500,IF(F3007&lt;=70000,ROUNDUP(F3007/4,0)+17500,35000)))),28000))))</f>
        <v/>
      </c>
      <c r="T3007" s="18">
        <f>IF(G3007&lt;=0,0,IF(G3007&lt;=12000,G3007,IF(G3007&lt;=32000,ROUNDUP(G3007/2,0)+6000,IF(G3007&lt;=56000,ROUNDUP(G3007/4,0)+14000,28000))))</f>
        <v/>
      </c>
      <c r="U3007" s="18">
        <f>IF(I3007&lt;=0,IF(H3007&lt;=0,0,IF(H3007&lt;=12000,H3007,IF(H3007&lt;=32000,ROUNDUP(H3007/2,0)+6000,IF(H3007&lt;=56000,ROUNDUP(H3007/4,0)+14000,28000)))),IF(H3007&lt;=0,IF(I3007&lt;=0,0,IF(I3007&lt;=15000,I3007,IF(I3007&lt;=40000,ROUNDUP(I3007/2,0)+7500,IF(I3007&lt;=70000,ROUNDUP(I3007/4,0)+17500,35000)))),MAX(IF(I3007&lt;=0,0,IF(I3007&lt;=15000,I3007,IF(I3007&lt;=40000,ROUNDUP(I3007/2,0)+7500,IF(I3007&lt;=70000,ROUNDUP(I3007/4,0)+17500,35000)))),MIN(IF(H3007&lt;=0,0,IF(H3007&lt;=12000,H3007,IF(H3007&lt;=32000,ROUNDUP(H3007/2,0)+6000,IF(H3007&lt;=56000,ROUNDUP(H3007/4,0)+14000,28000))))+IF(I3007&lt;=0,0,IF(I3007&lt;=15000,I3007,IF(I3007&lt;=40000,ROUNDUP(I3007/2,0)+7500,IF(I3007&lt;=70000,ROUNDUP(I3007/4,0)+17500,35000)))),28000))))</f>
        <v/>
      </c>
      <c r="V3007" s="18">
        <f>MIN(70000,S3007+T3007+U3007)</f>
        <v/>
      </c>
      <c r="W3007" s="18">
        <f>MAX(0,ROUNDDOWN(M3007-J3007-N3007-K3007-0,-3))</f>
        <v/>
      </c>
      <c r="X3007" s="18">
        <f>MAX(0,ROUNDDOWN(M3007-J3007-N3007-K3007-R3007,-3))</f>
        <v/>
      </c>
      <c r="Y3007" s="18">
        <f>IF(W3007&lt;=0,0,ROUNDDOWN((W3007*LOOKUP(W3007,{0,1950001,3300001,6950001,9000001,18000001,40000001},{0.05,0.1,0.2,0.23,0.33,0.4,0.45})-LOOKUP(W3007,{0,1950001,3300001,6950001,9000001,18000001,40000001},{0,97500,427500,636000,1536000,2796000,4796000}))*1.021,-2))</f>
        <v/>
      </c>
      <c r="Z3007" s="18">
        <f>IF(X3007&lt;=0,0,ROUNDDOWN((X3007*LOOKUP(X3007,{0,1950001,3300001,6950001,9000001,18000001,40000001},{0.05,0.1,0.2,0.23,0.33,0.4,0.45})-LOOKUP(X3007,{0,1950001,3300001,6950001,9000001,18000001,40000001},{0,97500,427500,636000,1536000,2796000,4796000}))*1.021,-2))</f>
        <v/>
      </c>
      <c r="AA3007" s="18">
        <f>MAX(0,ROUNDDOWN(M3007-J3007-430000-L3007-0,-3))</f>
        <v/>
      </c>
      <c r="AB3007" s="18">
        <f>MAX(0,ROUNDDOWN(M3007-J3007-430000-L3007-V3007,-3))</f>
        <v/>
      </c>
      <c r="AC3007" s="18">
        <f>IF(M3007&lt;=450000,0,MAX(0,ROUNDDOWN(AA3007*0.06-MIN(50000,AA3007)*0.03,-2))+MAX(0,ROUNDDOWN(AA3007*0.04-MIN(50000,AA3007)*0.02,-2)))</f>
        <v/>
      </c>
      <c r="AD3007" s="18">
        <f>IF(M3007&lt;=450000,0,MAX(0,ROUNDDOWN(AB3007*0.06-MIN(50000,AB3007)*0.03,-2))+MAX(0,ROUNDDOWN(AB3007*0.04-MIN(50000,AB3007)*0.02,-2)))</f>
        <v/>
      </c>
      <c r="AE3007" s="18">
        <f>Y3007-Z3007</f>
        <v/>
      </c>
      <c r="AF3007" s="18">
        <f>AC3007-AD3007</f>
        <v/>
      </c>
      <c r="AG3007" s="18">
        <f>AE3007+AF3007</f>
        <v/>
      </c>
      <c r="AH3007" s="20">
        <f>IF(W3007&lt;=0,0,LOOKUP(W3007,{0,1950001,3300001,6950001,9000001,18000001,40000001},{0.05,0.1,0.2,0.23,0.33,0.4,0.45}))</f>
        <v/>
      </c>
    </row>
    <row r="3008">
      <c r="A3008" t="inlineStr">
        <is>
          <t>1万円刻み 特例あり一般12万円</t>
        </is>
      </c>
      <c r="B3008" s="18">
        <f>'4_1万円刻み'!$A$976</f>
        <v/>
      </c>
      <c r="C3008" s="19" t="n">
        <v>2026</v>
      </c>
      <c r="D3008" t="inlineStr">
        <is>
          <t>はい</t>
        </is>
      </c>
      <c r="E3008" s="18" t="n">
        <v>120000</v>
      </c>
      <c r="F3008" s="18" t="n">
        <v>0</v>
      </c>
      <c r="G3008" s="18" t="n">
        <v>0</v>
      </c>
      <c r="H3008" s="18" t="n">
        <v>0</v>
      </c>
      <c r="I3008" s="18" t="n">
        <v>0</v>
      </c>
      <c r="J3008" s="18">
        <f>ROUND(MIN(B3008/12,650000)*12*0.0915+MIN(B3008/12,1390000)*12*(0.0504+0)+B3008*0.005,0)</f>
        <v/>
      </c>
      <c r="K3008" s="18" t="n">
        <v>0</v>
      </c>
      <c r="L3008" s="18" t="n">
        <v>0</v>
      </c>
      <c r="M3008" s="18">
        <f>ROUND(IF(C3008&gt;=2026,IF(B3008&lt;741000,0,IF(B3008&lt;2191000,B3008-740000,IF(B3008&lt;2193000,1451000,IF(B3008&lt;2196000,1453000,IF(B3008&lt;2200000,1456000,IF(B3008&lt;3600000,ROUNDDOWN(B3008/4,-3)*2.8-80000,IF(B3008&lt;6600000,ROUNDDOWN(B3008/4,-3)*3.2-440000,IF(B3008&lt;8500000,ROUNDDOWN(B3008*0.9,0)-1100000,B3008-1950000)))))))),IF(B3008&lt;651000,0,IF(B3008&lt;1900000,B3008-650000,IF(B3008&lt;3600000,ROUNDDOWN(B3008/4,-3)*2.8-80000,IF(B3008&lt;6600000,ROUNDDOWN(B3008/4,-3)*3.2-440000,IF(B3008&lt;8500000,ROUNDDOWN(B3008*0.9,0)-1100000,B3008-1950000)))))),0)</f>
        <v/>
      </c>
      <c r="N3008" s="18">
        <f>IF(M3008&gt;23500000,NA(),IF(C3008&gt;=2026,IF(M3008&lt;=4890000,1040000,IF(M3008&lt;=6550000,670000,620000)),IF(M3008&lt;=1320000,950000,IF(M3008&lt;=3360000,880000,IF(M3008&lt;=4890000,680000,IF(M3008&lt;=6550000,630000,580000))))))</f>
        <v/>
      </c>
      <c r="O3008" s="18">
        <f>IF(F3008&lt;=0,IF(AND(D3008="はい",C3008&gt;=2026,C3008&lt;=2027),IF(E3008&lt;=0,0,IF(E3008&lt;=30000,E3008,IF(E3008&lt;=60000,ROUNDUP(E3008/2,0)+15000,IF(E3008&lt;=120000,ROUNDUP(E3008/4,0)+30000,60000)))),IF(E3008&lt;=0,0,IF(E3008&lt;=20000,E3008,IF(E3008&lt;=40000,ROUNDUP(E3008/2,0)+10000,IF(E3008&lt;=80000,ROUNDUP(E3008/4,0)+20000,40000))))),IF(E3008&lt;=0,IF(F3008&lt;=0,0,IF(F3008&lt;=25000,F3008,IF(F3008&lt;=50000,ROUNDUP(F3008/2,0)+12500,IF(F3008&lt;=100000,ROUNDUP(F3008/4,0)+25000,50000)))),MAX(IF(F3008&lt;=0,0,IF(F3008&lt;=25000,F3008,IF(F3008&lt;=50000,ROUNDUP(F3008/2,0)+12500,IF(F3008&lt;=100000,ROUNDUP(F3008/4,0)+25000,50000)))),MIN(IF(AND(D3008="はい",C3008&gt;=2026,C3008&lt;=2027),IF(E3008&lt;=0,0,IF(E3008&lt;=30000,E3008,IF(E3008&lt;=60000,ROUNDUP(E3008/2,0)+15000,IF(E3008&lt;=120000,ROUNDUP(E3008/4,0)+30000,60000)))),IF(E3008&lt;=0,0,IF(E3008&lt;=20000,E3008,IF(E3008&lt;=40000,ROUNDUP(E3008/2,0)+10000,IF(E3008&lt;=80000,ROUNDUP(E3008/4,0)+20000,40000)))))+IF(F3008&lt;=0,0,IF(F3008&lt;=25000,F3008,IF(F3008&lt;=50000,ROUNDUP(F3008/2,0)+12500,IF(F3008&lt;=100000,ROUNDUP(F3008/4,0)+25000,50000)))),IF(AND(D3008="はい",C3008&gt;=2026,C3008&lt;=2027),60000,40000)))))</f>
        <v/>
      </c>
      <c r="P3008" s="18">
        <f>IF(G3008&lt;=0,0,IF(G3008&lt;=20000,G3008,IF(G3008&lt;=40000,ROUNDUP(G3008/2,0)+10000,IF(G3008&lt;=80000,ROUNDUP(G3008/4,0)+20000,40000))))</f>
        <v/>
      </c>
      <c r="Q3008" s="18">
        <f>IF(I3008&lt;=0,IF(H3008&lt;=0,0,IF(H3008&lt;=20000,H3008,IF(H3008&lt;=40000,ROUNDUP(H3008/2,0)+10000,IF(H3008&lt;=80000,ROUNDUP(H3008/4,0)+20000,40000)))),IF(H3008&lt;=0,IF(I3008&lt;=0,0,IF(I3008&lt;=25000,I3008,IF(I3008&lt;=50000,ROUNDUP(I3008/2,0)+12500,IF(I3008&lt;=100000,ROUNDUP(I3008/4,0)+25000,50000)))),MAX(IF(I3008&lt;=0,0,IF(I3008&lt;=25000,I3008,IF(I3008&lt;=50000,ROUNDUP(I3008/2,0)+12500,IF(I3008&lt;=100000,ROUNDUP(I3008/4,0)+25000,50000)))),MIN(IF(H3008&lt;=0,0,IF(H3008&lt;=20000,H3008,IF(H3008&lt;=40000,ROUNDUP(H3008/2,0)+10000,IF(H3008&lt;=80000,ROUNDUP(H3008/4,0)+20000,40000))))+IF(I3008&lt;=0,0,IF(I3008&lt;=25000,I3008,IF(I3008&lt;=50000,ROUNDUP(I3008/2,0)+12500,IF(I3008&lt;=100000,ROUNDUP(I3008/4,0)+25000,50000)))),40000))))</f>
        <v/>
      </c>
      <c r="R3008" s="18">
        <f>MIN(120000,O3008+P3008+Q3008)</f>
        <v/>
      </c>
      <c r="S3008" s="18">
        <f>IF(F3008&lt;=0,IF(E3008&lt;=0,0,IF(E3008&lt;=12000,E3008,IF(E3008&lt;=32000,ROUNDUP(E3008/2,0)+6000,IF(E3008&lt;=56000,ROUNDUP(E3008/4,0)+14000,28000)))),IF(E3008&lt;=0,IF(F3008&lt;=0,0,IF(F3008&lt;=15000,F3008,IF(F3008&lt;=40000,ROUNDUP(F3008/2,0)+7500,IF(F3008&lt;=70000,ROUNDUP(F3008/4,0)+17500,35000)))),MAX(IF(F3008&lt;=0,0,IF(F3008&lt;=15000,F3008,IF(F3008&lt;=40000,ROUNDUP(F3008/2,0)+7500,IF(F3008&lt;=70000,ROUNDUP(F3008/4,0)+17500,35000)))),MIN(IF(E3008&lt;=0,0,IF(E3008&lt;=12000,E3008,IF(E3008&lt;=32000,ROUNDUP(E3008/2,0)+6000,IF(E3008&lt;=56000,ROUNDUP(E3008/4,0)+14000,28000))))+IF(F3008&lt;=0,0,IF(F3008&lt;=15000,F3008,IF(F3008&lt;=40000,ROUNDUP(F3008/2,0)+7500,IF(F3008&lt;=70000,ROUNDUP(F3008/4,0)+17500,35000)))),28000))))</f>
        <v/>
      </c>
      <c r="T3008" s="18">
        <f>IF(G3008&lt;=0,0,IF(G3008&lt;=12000,G3008,IF(G3008&lt;=32000,ROUNDUP(G3008/2,0)+6000,IF(G3008&lt;=56000,ROUNDUP(G3008/4,0)+14000,28000))))</f>
        <v/>
      </c>
      <c r="U3008" s="18">
        <f>IF(I3008&lt;=0,IF(H3008&lt;=0,0,IF(H3008&lt;=12000,H3008,IF(H3008&lt;=32000,ROUNDUP(H3008/2,0)+6000,IF(H3008&lt;=56000,ROUNDUP(H3008/4,0)+14000,28000)))),IF(H3008&lt;=0,IF(I3008&lt;=0,0,IF(I3008&lt;=15000,I3008,IF(I3008&lt;=40000,ROUNDUP(I3008/2,0)+7500,IF(I3008&lt;=70000,ROUNDUP(I3008/4,0)+17500,35000)))),MAX(IF(I3008&lt;=0,0,IF(I3008&lt;=15000,I3008,IF(I3008&lt;=40000,ROUNDUP(I3008/2,0)+7500,IF(I3008&lt;=70000,ROUNDUP(I3008/4,0)+17500,35000)))),MIN(IF(H3008&lt;=0,0,IF(H3008&lt;=12000,H3008,IF(H3008&lt;=32000,ROUNDUP(H3008/2,0)+6000,IF(H3008&lt;=56000,ROUNDUP(H3008/4,0)+14000,28000))))+IF(I3008&lt;=0,0,IF(I3008&lt;=15000,I3008,IF(I3008&lt;=40000,ROUNDUP(I3008/2,0)+7500,IF(I3008&lt;=70000,ROUNDUP(I3008/4,0)+17500,35000)))),28000))))</f>
        <v/>
      </c>
      <c r="V3008" s="18">
        <f>MIN(70000,S3008+T3008+U3008)</f>
        <v/>
      </c>
      <c r="W3008" s="18">
        <f>MAX(0,ROUNDDOWN(M3008-J3008-N3008-K3008-0,-3))</f>
        <v/>
      </c>
      <c r="X3008" s="18">
        <f>MAX(0,ROUNDDOWN(M3008-J3008-N3008-K3008-R3008,-3))</f>
        <v/>
      </c>
      <c r="Y3008" s="18">
        <f>IF(W3008&lt;=0,0,ROUNDDOWN((W3008*LOOKUP(W3008,{0,1950001,3300001,6950001,9000001,18000001,40000001},{0.05,0.1,0.2,0.23,0.33,0.4,0.45})-LOOKUP(W3008,{0,1950001,3300001,6950001,9000001,18000001,40000001},{0,97500,427500,636000,1536000,2796000,4796000}))*1.021,-2))</f>
        <v/>
      </c>
      <c r="Z3008" s="18">
        <f>IF(X3008&lt;=0,0,ROUNDDOWN((X3008*LOOKUP(X3008,{0,1950001,3300001,6950001,9000001,18000001,40000001},{0.05,0.1,0.2,0.23,0.33,0.4,0.45})-LOOKUP(X3008,{0,1950001,3300001,6950001,9000001,18000001,40000001},{0,97500,427500,636000,1536000,2796000,4796000}))*1.021,-2))</f>
        <v/>
      </c>
      <c r="AA3008" s="18">
        <f>MAX(0,ROUNDDOWN(M3008-J3008-430000-L3008-0,-3))</f>
        <v/>
      </c>
      <c r="AB3008" s="18">
        <f>MAX(0,ROUNDDOWN(M3008-J3008-430000-L3008-V3008,-3))</f>
        <v/>
      </c>
      <c r="AC3008" s="18">
        <f>IF(M3008&lt;=450000,0,MAX(0,ROUNDDOWN(AA3008*0.06-MIN(50000,AA3008)*0.03,-2))+MAX(0,ROUNDDOWN(AA3008*0.04-MIN(50000,AA3008)*0.02,-2)))</f>
        <v/>
      </c>
      <c r="AD3008" s="18">
        <f>IF(M3008&lt;=450000,0,MAX(0,ROUNDDOWN(AB3008*0.06-MIN(50000,AB3008)*0.03,-2))+MAX(0,ROUNDDOWN(AB3008*0.04-MIN(50000,AB3008)*0.02,-2)))</f>
        <v/>
      </c>
      <c r="AE3008" s="18">
        <f>Y3008-Z3008</f>
        <v/>
      </c>
      <c r="AF3008" s="18">
        <f>AC3008-AD3008</f>
        <v/>
      </c>
      <c r="AG3008" s="18">
        <f>AE3008+AF3008</f>
        <v/>
      </c>
      <c r="AH3008" s="20">
        <f>IF(W3008&lt;=0,0,LOOKUP(W3008,{0,1950001,3300001,6950001,9000001,18000001,40000001},{0.05,0.1,0.2,0.23,0.33,0.4,0.45}))</f>
        <v/>
      </c>
    </row>
    <row r="3009">
      <c r="A3009" t="inlineStr">
        <is>
          <t>1万円刻み 3区分8万円ずつ</t>
        </is>
      </c>
      <c r="B3009" s="18">
        <f>'4_1万円刻み'!$A$977</f>
        <v/>
      </c>
      <c r="C3009" s="19" t="n">
        <v>2026</v>
      </c>
      <c r="D3009" t="inlineStr">
        <is>
          <t>いいえ</t>
        </is>
      </c>
      <c r="E3009" s="18" t="n">
        <v>80000</v>
      </c>
      <c r="F3009" s="18" t="n">
        <v>0</v>
      </c>
      <c r="G3009" s="18" t="n">
        <v>80000</v>
      </c>
      <c r="H3009" s="18" t="n">
        <v>80000</v>
      </c>
      <c r="I3009" s="18" t="n">
        <v>0</v>
      </c>
      <c r="J3009" s="18">
        <f>ROUND(MIN(B3009/12,650000)*12*0.0915+MIN(B3009/12,1390000)*12*(0.0504+0)+B3009*0.005,0)</f>
        <v/>
      </c>
      <c r="K3009" s="18" t="n">
        <v>0</v>
      </c>
      <c r="L3009" s="18" t="n">
        <v>0</v>
      </c>
      <c r="M3009" s="18">
        <f>ROUND(IF(C3009&gt;=2026,IF(B3009&lt;741000,0,IF(B3009&lt;2191000,B3009-740000,IF(B3009&lt;2193000,1451000,IF(B3009&lt;2196000,1453000,IF(B3009&lt;2200000,1456000,IF(B3009&lt;3600000,ROUNDDOWN(B3009/4,-3)*2.8-80000,IF(B3009&lt;6600000,ROUNDDOWN(B3009/4,-3)*3.2-440000,IF(B3009&lt;8500000,ROUNDDOWN(B3009*0.9,0)-1100000,B3009-1950000)))))))),IF(B3009&lt;651000,0,IF(B3009&lt;1900000,B3009-650000,IF(B3009&lt;3600000,ROUNDDOWN(B3009/4,-3)*2.8-80000,IF(B3009&lt;6600000,ROUNDDOWN(B3009/4,-3)*3.2-440000,IF(B3009&lt;8500000,ROUNDDOWN(B3009*0.9,0)-1100000,B3009-1950000)))))),0)</f>
        <v/>
      </c>
      <c r="N3009" s="18">
        <f>IF(M3009&gt;23500000,NA(),IF(C3009&gt;=2026,IF(M3009&lt;=4890000,1040000,IF(M3009&lt;=6550000,670000,620000)),IF(M3009&lt;=1320000,950000,IF(M3009&lt;=3360000,880000,IF(M3009&lt;=4890000,680000,IF(M3009&lt;=6550000,630000,580000))))))</f>
        <v/>
      </c>
      <c r="O3009" s="18">
        <f>IF(F3009&lt;=0,IF(AND(D3009="はい",C3009&gt;=2026,C3009&lt;=2027),IF(E3009&lt;=0,0,IF(E3009&lt;=30000,E3009,IF(E3009&lt;=60000,ROUNDUP(E3009/2,0)+15000,IF(E3009&lt;=120000,ROUNDUP(E3009/4,0)+30000,60000)))),IF(E3009&lt;=0,0,IF(E3009&lt;=20000,E3009,IF(E3009&lt;=40000,ROUNDUP(E3009/2,0)+10000,IF(E3009&lt;=80000,ROUNDUP(E3009/4,0)+20000,40000))))),IF(E3009&lt;=0,IF(F3009&lt;=0,0,IF(F3009&lt;=25000,F3009,IF(F3009&lt;=50000,ROUNDUP(F3009/2,0)+12500,IF(F3009&lt;=100000,ROUNDUP(F3009/4,0)+25000,50000)))),MAX(IF(F3009&lt;=0,0,IF(F3009&lt;=25000,F3009,IF(F3009&lt;=50000,ROUNDUP(F3009/2,0)+12500,IF(F3009&lt;=100000,ROUNDUP(F3009/4,0)+25000,50000)))),MIN(IF(AND(D3009="はい",C3009&gt;=2026,C3009&lt;=2027),IF(E3009&lt;=0,0,IF(E3009&lt;=30000,E3009,IF(E3009&lt;=60000,ROUNDUP(E3009/2,0)+15000,IF(E3009&lt;=120000,ROUNDUP(E3009/4,0)+30000,60000)))),IF(E3009&lt;=0,0,IF(E3009&lt;=20000,E3009,IF(E3009&lt;=40000,ROUNDUP(E3009/2,0)+10000,IF(E3009&lt;=80000,ROUNDUP(E3009/4,0)+20000,40000)))))+IF(F3009&lt;=0,0,IF(F3009&lt;=25000,F3009,IF(F3009&lt;=50000,ROUNDUP(F3009/2,0)+12500,IF(F3009&lt;=100000,ROUNDUP(F3009/4,0)+25000,50000)))),IF(AND(D3009="はい",C3009&gt;=2026,C3009&lt;=2027),60000,40000)))))</f>
        <v/>
      </c>
      <c r="P3009" s="18">
        <f>IF(G3009&lt;=0,0,IF(G3009&lt;=20000,G3009,IF(G3009&lt;=40000,ROUNDUP(G3009/2,0)+10000,IF(G3009&lt;=80000,ROUNDUP(G3009/4,0)+20000,40000))))</f>
        <v/>
      </c>
      <c r="Q3009" s="18">
        <f>IF(I3009&lt;=0,IF(H3009&lt;=0,0,IF(H3009&lt;=20000,H3009,IF(H3009&lt;=40000,ROUNDUP(H3009/2,0)+10000,IF(H3009&lt;=80000,ROUNDUP(H3009/4,0)+20000,40000)))),IF(H3009&lt;=0,IF(I3009&lt;=0,0,IF(I3009&lt;=25000,I3009,IF(I3009&lt;=50000,ROUNDUP(I3009/2,0)+12500,IF(I3009&lt;=100000,ROUNDUP(I3009/4,0)+25000,50000)))),MAX(IF(I3009&lt;=0,0,IF(I3009&lt;=25000,I3009,IF(I3009&lt;=50000,ROUNDUP(I3009/2,0)+12500,IF(I3009&lt;=100000,ROUNDUP(I3009/4,0)+25000,50000)))),MIN(IF(H3009&lt;=0,0,IF(H3009&lt;=20000,H3009,IF(H3009&lt;=40000,ROUNDUP(H3009/2,0)+10000,IF(H3009&lt;=80000,ROUNDUP(H3009/4,0)+20000,40000))))+IF(I3009&lt;=0,0,IF(I3009&lt;=25000,I3009,IF(I3009&lt;=50000,ROUNDUP(I3009/2,0)+12500,IF(I3009&lt;=100000,ROUNDUP(I3009/4,0)+25000,50000)))),40000))))</f>
        <v/>
      </c>
      <c r="R3009" s="18">
        <f>MIN(120000,O3009+P3009+Q3009)</f>
        <v/>
      </c>
      <c r="S3009" s="18">
        <f>IF(F3009&lt;=0,IF(E3009&lt;=0,0,IF(E3009&lt;=12000,E3009,IF(E3009&lt;=32000,ROUNDUP(E3009/2,0)+6000,IF(E3009&lt;=56000,ROUNDUP(E3009/4,0)+14000,28000)))),IF(E3009&lt;=0,IF(F3009&lt;=0,0,IF(F3009&lt;=15000,F3009,IF(F3009&lt;=40000,ROUNDUP(F3009/2,0)+7500,IF(F3009&lt;=70000,ROUNDUP(F3009/4,0)+17500,35000)))),MAX(IF(F3009&lt;=0,0,IF(F3009&lt;=15000,F3009,IF(F3009&lt;=40000,ROUNDUP(F3009/2,0)+7500,IF(F3009&lt;=70000,ROUNDUP(F3009/4,0)+17500,35000)))),MIN(IF(E3009&lt;=0,0,IF(E3009&lt;=12000,E3009,IF(E3009&lt;=32000,ROUNDUP(E3009/2,0)+6000,IF(E3009&lt;=56000,ROUNDUP(E3009/4,0)+14000,28000))))+IF(F3009&lt;=0,0,IF(F3009&lt;=15000,F3009,IF(F3009&lt;=40000,ROUNDUP(F3009/2,0)+7500,IF(F3009&lt;=70000,ROUNDUP(F3009/4,0)+17500,35000)))),28000))))</f>
        <v/>
      </c>
      <c r="T3009" s="18">
        <f>IF(G3009&lt;=0,0,IF(G3009&lt;=12000,G3009,IF(G3009&lt;=32000,ROUNDUP(G3009/2,0)+6000,IF(G3009&lt;=56000,ROUNDUP(G3009/4,0)+14000,28000))))</f>
        <v/>
      </c>
      <c r="U3009" s="18">
        <f>IF(I3009&lt;=0,IF(H3009&lt;=0,0,IF(H3009&lt;=12000,H3009,IF(H3009&lt;=32000,ROUNDUP(H3009/2,0)+6000,IF(H3009&lt;=56000,ROUNDUP(H3009/4,0)+14000,28000)))),IF(H3009&lt;=0,IF(I3009&lt;=0,0,IF(I3009&lt;=15000,I3009,IF(I3009&lt;=40000,ROUNDUP(I3009/2,0)+7500,IF(I3009&lt;=70000,ROUNDUP(I3009/4,0)+17500,35000)))),MAX(IF(I3009&lt;=0,0,IF(I3009&lt;=15000,I3009,IF(I3009&lt;=40000,ROUNDUP(I3009/2,0)+7500,IF(I3009&lt;=70000,ROUNDUP(I3009/4,0)+17500,35000)))),MIN(IF(H3009&lt;=0,0,IF(H3009&lt;=12000,H3009,IF(H3009&lt;=32000,ROUNDUP(H3009/2,0)+6000,IF(H3009&lt;=56000,ROUNDUP(H3009/4,0)+14000,28000))))+IF(I3009&lt;=0,0,IF(I3009&lt;=15000,I3009,IF(I3009&lt;=40000,ROUNDUP(I3009/2,0)+7500,IF(I3009&lt;=70000,ROUNDUP(I3009/4,0)+17500,35000)))),28000))))</f>
        <v/>
      </c>
      <c r="V3009" s="18">
        <f>MIN(70000,S3009+T3009+U3009)</f>
        <v/>
      </c>
      <c r="W3009" s="18">
        <f>MAX(0,ROUNDDOWN(M3009-J3009-N3009-K3009-0,-3))</f>
        <v/>
      </c>
      <c r="X3009" s="18">
        <f>MAX(0,ROUNDDOWN(M3009-J3009-N3009-K3009-R3009,-3))</f>
        <v/>
      </c>
      <c r="Y3009" s="18">
        <f>IF(W3009&lt;=0,0,ROUNDDOWN((W3009*LOOKUP(W3009,{0,1950001,3300001,6950001,9000001,18000001,40000001},{0.05,0.1,0.2,0.23,0.33,0.4,0.45})-LOOKUP(W3009,{0,1950001,3300001,6950001,9000001,18000001,40000001},{0,97500,427500,636000,1536000,2796000,4796000}))*1.021,-2))</f>
        <v/>
      </c>
      <c r="Z3009" s="18">
        <f>IF(X3009&lt;=0,0,ROUNDDOWN((X3009*LOOKUP(X3009,{0,1950001,3300001,6950001,9000001,18000001,40000001},{0.05,0.1,0.2,0.23,0.33,0.4,0.45})-LOOKUP(X3009,{0,1950001,3300001,6950001,9000001,18000001,40000001},{0,97500,427500,636000,1536000,2796000,4796000}))*1.021,-2))</f>
        <v/>
      </c>
      <c r="AA3009" s="18">
        <f>MAX(0,ROUNDDOWN(M3009-J3009-430000-L3009-0,-3))</f>
        <v/>
      </c>
      <c r="AB3009" s="18">
        <f>MAX(0,ROUNDDOWN(M3009-J3009-430000-L3009-V3009,-3))</f>
        <v/>
      </c>
      <c r="AC3009" s="18">
        <f>IF(M3009&lt;=450000,0,MAX(0,ROUNDDOWN(AA3009*0.06-MIN(50000,AA3009)*0.03,-2))+MAX(0,ROUNDDOWN(AA3009*0.04-MIN(50000,AA3009)*0.02,-2)))</f>
        <v/>
      </c>
      <c r="AD3009" s="18">
        <f>IF(M3009&lt;=450000,0,MAX(0,ROUNDDOWN(AB3009*0.06-MIN(50000,AB3009)*0.03,-2))+MAX(0,ROUNDDOWN(AB3009*0.04-MIN(50000,AB3009)*0.02,-2)))</f>
        <v/>
      </c>
      <c r="AE3009" s="18">
        <f>Y3009-Z3009</f>
        <v/>
      </c>
      <c r="AF3009" s="18">
        <f>AC3009-AD3009</f>
        <v/>
      </c>
      <c r="AG3009" s="18">
        <f>AE3009+AF3009</f>
        <v/>
      </c>
      <c r="AH3009" s="20">
        <f>IF(W3009&lt;=0,0,LOOKUP(W3009,{0,1950001,3300001,6950001,9000001,18000001,40000001},{0.05,0.1,0.2,0.23,0.33,0.4,0.45}))</f>
        <v/>
      </c>
    </row>
    <row r="3010">
      <c r="A3010" t="inlineStr">
        <is>
          <t>1万円刻み 一般8万円</t>
        </is>
      </c>
      <c r="B3010" s="18">
        <f>'4_1万円刻み'!$A$977</f>
        <v/>
      </c>
      <c r="C3010" s="19" t="n">
        <v>2026</v>
      </c>
      <c r="D3010" t="inlineStr">
        <is>
          <t>いいえ</t>
        </is>
      </c>
      <c r="E3010" s="18" t="n">
        <v>80000</v>
      </c>
      <c r="F3010" s="18" t="n">
        <v>0</v>
      </c>
      <c r="G3010" s="18" t="n">
        <v>0</v>
      </c>
      <c r="H3010" s="18" t="n">
        <v>0</v>
      </c>
      <c r="I3010" s="18" t="n">
        <v>0</v>
      </c>
      <c r="J3010" s="18">
        <f>ROUND(MIN(B3010/12,650000)*12*0.0915+MIN(B3010/12,1390000)*12*(0.0504+0)+B3010*0.005,0)</f>
        <v/>
      </c>
      <c r="K3010" s="18" t="n">
        <v>0</v>
      </c>
      <c r="L3010" s="18" t="n">
        <v>0</v>
      </c>
      <c r="M3010" s="18">
        <f>ROUND(IF(C3010&gt;=2026,IF(B3010&lt;741000,0,IF(B3010&lt;2191000,B3010-740000,IF(B3010&lt;2193000,1451000,IF(B3010&lt;2196000,1453000,IF(B3010&lt;2200000,1456000,IF(B3010&lt;3600000,ROUNDDOWN(B3010/4,-3)*2.8-80000,IF(B3010&lt;6600000,ROUNDDOWN(B3010/4,-3)*3.2-440000,IF(B3010&lt;8500000,ROUNDDOWN(B3010*0.9,0)-1100000,B3010-1950000)))))))),IF(B3010&lt;651000,0,IF(B3010&lt;1900000,B3010-650000,IF(B3010&lt;3600000,ROUNDDOWN(B3010/4,-3)*2.8-80000,IF(B3010&lt;6600000,ROUNDDOWN(B3010/4,-3)*3.2-440000,IF(B3010&lt;8500000,ROUNDDOWN(B3010*0.9,0)-1100000,B3010-1950000)))))),0)</f>
        <v/>
      </c>
      <c r="N3010" s="18">
        <f>IF(M3010&gt;23500000,NA(),IF(C3010&gt;=2026,IF(M3010&lt;=4890000,1040000,IF(M3010&lt;=6550000,670000,620000)),IF(M3010&lt;=1320000,950000,IF(M3010&lt;=3360000,880000,IF(M3010&lt;=4890000,680000,IF(M3010&lt;=6550000,630000,580000))))))</f>
        <v/>
      </c>
      <c r="O3010" s="18">
        <f>IF(F3010&lt;=0,IF(AND(D3010="はい",C3010&gt;=2026,C3010&lt;=2027),IF(E3010&lt;=0,0,IF(E3010&lt;=30000,E3010,IF(E3010&lt;=60000,ROUNDUP(E3010/2,0)+15000,IF(E3010&lt;=120000,ROUNDUP(E3010/4,0)+30000,60000)))),IF(E3010&lt;=0,0,IF(E3010&lt;=20000,E3010,IF(E3010&lt;=40000,ROUNDUP(E3010/2,0)+10000,IF(E3010&lt;=80000,ROUNDUP(E3010/4,0)+20000,40000))))),IF(E3010&lt;=0,IF(F3010&lt;=0,0,IF(F3010&lt;=25000,F3010,IF(F3010&lt;=50000,ROUNDUP(F3010/2,0)+12500,IF(F3010&lt;=100000,ROUNDUP(F3010/4,0)+25000,50000)))),MAX(IF(F3010&lt;=0,0,IF(F3010&lt;=25000,F3010,IF(F3010&lt;=50000,ROUNDUP(F3010/2,0)+12500,IF(F3010&lt;=100000,ROUNDUP(F3010/4,0)+25000,50000)))),MIN(IF(AND(D3010="はい",C3010&gt;=2026,C3010&lt;=2027),IF(E3010&lt;=0,0,IF(E3010&lt;=30000,E3010,IF(E3010&lt;=60000,ROUNDUP(E3010/2,0)+15000,IF(E3010&lt;=120000,ROUNDUP(E3010/4,0)+30000,60000)))),IF(E3010&lt;=0,0,IF(E3010&lt;=20000,E3010,IF(E3010&lt;=40000,ROUNDUP(E3010/2,0)+10000,IF(E3010&lt;=80000,ROUNDUP(E3010/4,0)+20000,40000)))))+IF(F3010&lt;=0,0,IF(F3010&lt;=25000,F3010,IF(F3010&lt;=50000,ROUNDUP(F3010/2,0)+12500,IF(F3010&lt;=100000,ROUNDUP(F3010/4,0)+25000,50000)))),IF(AND(D3010="はい",C3010&gt;=2026,C3010&lt;=2027),60000,40000)))))</f>
        <v/>
      </c>
      <c r="P3010" s="18">
        <f>IF(G3010&lt;=0,0,IF(G3010&lt;=20000,G3010,IF(G3010&lt;=40000,ROUNDUP(G3010/2,0)+10000,IF(G3010&lt;=80000,ROUNDUP(G3010/4,0)+20000,40000))))</f>
        <v/>
      </c>
      <c r="Q3010" s="18">
        <f>IF(I3010&lt;=0,IF(H3010&lt;=0,0,IF(H3010&lt;=20000,H3010,IF(H3010&lt;=40000,ROUNDUP(H3010/2,0)+10000,IF(H3010&lt;=80000,ROUNDUP(H3010/4,0)+20000,40000)))),IF(H3010&lt;=0,IF(I3010&lt;=0,0,IF(I3010&lt;=25000,I3010,IF(I3010&lt;=50000,ROUNDUP(I3010/2,0)+12500,IF(I3010&lt;=100000,ROUNDUP(I3010/4,0)+25000,50000)))),MAX(IF(I3010&lt;=0,0,IF(I3010&lt;=25000,I3010,IF(I3010&lt;=50000,ROUNDUP(I3010/2,0)+12500,IF(I3010&lt;=100000,ROUNDUP(I3010/4,0)+25000,50000)))),MIN(IF(H3010&lt;=0,0,IF(H3010&lt;=20000,H3010,IF(H3010&lt;=40000,ROUNDUP(H3010/2,0)+10000,IF(H3010&lt;=80000,ROUNDUP(H3010/4,0)+20000,40000))))+IF(I3010&lt;=0,0,IF(I3010&lt;=25000,I3010,IF(I3010&lt;=50000,ROUNDUP(I3010/2,0)+12500,IF(I3010&lt;=100000,ROUNDUP(I3010/4,0)+25000,50000)))),40000))))</f>
        <v/>
      </c>
      <c r="R3010" s="18">
        <f>MIN(120000,O3010+P3010+Q3010)</f>
        <v/>
      </c>
      <c r="S3010" s="18">
        <f>IF(F3010&lt;=0,IF(E3010&lt;=0,0,IF(E3010&lt;=12000,E3010,IF(E3010&lt;=32000,ROUNDUP(E3010/2,0)+6000,IF(E3010&lt;=56000,ROUNDUP(E3010/4,0)+14000,28000)))),IF(E3010&lt;=0,IF(F3010&lt;=0,0,IF(F3010&lt;=15000,F3010,IF(F3010&lt;=40000,ROUNDUP(F3010/2,0)+7500,IF(F3010&lt;=70000,ROUNDUP(F3010/4,0)+17500,35000)))),MAX(IF(F3010&lt;=0,0,IF(F3010&lt;=15000,F3010,IF(F3010&lt;=40000,ROUNDUP(F3010/2,0)+7500,IF(F3010&lt;=70000,ROUNDUP(F3010/4,0)+17500,35000)))),MIN(IF(E3010&lt;=0,0,IF(E3010&lt;=12000,E3010,IF(E3010&lt;=32000,ROUNDUP(E3010/2,0)+6000,IF(E3010&lt;=56000,ROUNDUP(E3010/4,0)+14000,28000))))+IF(F3010&lt;=0,0,IF(F3010&lt;=15000,F3010,IF(F3010&lt;=40000,ROUNDUP(F3010/2,0)+7500,IF(F3010&lt;=70000,ROUNDUP(F3010/4,0)+17500,35000)))),28000))))</f>
        <v/>
      </c>
      <c r="T3010" s="18">
        <f>IF(G3010&lt;=0,0,IF(G3010&lt;=12000,G3010,IF(G3010&lt;=32000,ROUNDUP(G3010/2,0)+6000,IF(G3010&lt;=56000,ROUNDUP(G3010/4,0)+14000,28000))))</f>
        <v/>
      </c>
      <c r="U3010" s="18">
        <f>IF(I3010&lt;=0,IF(H3010&lt;=0,0,IF(H3010&lt;=12000,H3010,IF(H3010&lt;=32000,ROUNDUP(H3010/2,0)+6000,IF(H3010&lt;=56000,ROUNDUP(H3010/4,0)+14000,28000)))),IF(H3010&lt;=0,IF(I3010&lt;=0,0,IF(I3010&lt;=15000,I3010,IF(I3010&lt;=40000,ROUNDUP(I3010/2,0)+7500,IF(I3010&lt;=70000,ROUNDUP(I3010/4,0)+17500,35000)))),MAX(IF(I3010&lt;=0,0,IF(I3010&lt;=15000,I3010,IF(I3010&lt;=40000,ROUNDUP(I3010/2,0)+7500,IF(I3010&lt;=70000,ROUNDUP(I3010/4,0)+17500,35000)))),MIN(IF(H3010&lt;=0,0,IF(H3010&lt;=12000,H3010,IF(H3010&lt;=32000,ROUNDUP(H3010/2,0)+6000,IF(H3010&lt;=56000,ROUNDUP(H3010/4,0)+14000,28000))))+IF(I3010&lt;=0,0,IF(I3010&lt;=15000,I3010,IF(I3010&lt;=40000,ROUNDUP(I3010/2,0)+7500,IF(I3010&lt;=70000,ROUNDUP(I3010/4,0)+17500,35000)))),28000))))</f>
        <v/>
      </c>
      <c r="V3010" s="18">
        <f>MIN(70000,S3010+T3010+U3010)</f>
        <v/>
      </c>
      <c r="W3010" s="18">
        <f>MAX(0,ROUNDDOWN(M3010-J3010-N3010-K3010-0,-3))</f>
        <v/>
      </c>
      <c r="X3010" s="18">
        <f>MAX(0,ROUNDDOWN(M3010-J3010-N3010-K3010-R3010,-3))</f>
        <v/>
      </c>
      <c r="Y3010" s="18">
        <f>IF(W3010&lt;=0,0,ROUNDDOWN((W3010*LOOKUP(W3010,{0,1950001,3300001,6950001,9000001,18000001,40000001},{0.05,0.1,0.2,0.23,0.33,0.4,0.45})-LOOKUP(W3010,{0,1950001,3300001,6950001,9000001,18000001,40000001},{0,97500,427500,636000,1536000,2796000,4796000}))*1.021,-2))</f>
        <v/>
      </c>
      <c r="Z3010" s="18">
        <f>IF(X3010&lt;=0,0,ROUNDDOWN((X3010*LOOKUP(X3010,{0,1950001,3300001,6950001,9000001,18000001,40000001},{0.05,0.1,0.2,0.23,0.33,0.4,0.45})-LOOKUP(X3010,{0,1950001,3300001,6950001,9000001,18000001,40000001},{0,97500,427500,636000,1536000,2796000,4796000}))*1.021,-2))</f>
        <v/>
      </c>
      <c r="AA3010" s="18">
        <f>MAX(0,ROUNDDOWN(M3010-J3010-430000-L3010-0,-3))</f>
        <v/>
      </c>
      <c r="AB3010" s="18">
        <f>MAX(0,ROUNDDOWN(M3010-J3010-430000-L3010-V3010,-3))</f>
        <v/>
      </c>
      <c r="AC3010" s="18">
        <f>IF(M3010&lt;=450000,0,MAX(0,ROUNDDOWN(AA3010*0.06-MIN(50000,AA3010)*0.03,-2))+MAX(0,ROUNDDOWN(AA3010*0.04-MIN(50000,AA3010)*0.02,-2)))</f>
        <v/>
      </c>
      <c r="AD3010" s="18">
        <f>IF(M3010&lt;=450000,0,MAX(0,ROUNDDOWN(AB3010*0.06-MIN(50000,AB3010)*0.03,-2))+MAX(0,ROUNDDOWN(AB3010*0.04-MIN(50000,AB3010)*0.02,-2)))</f>
        <v/>
      </c>
      <c r="AE3010" s="18">
        <f>Y3010-Z3010</f>
        <v/>
      </c>
      <c r="AF3010" s="18">
        <f>AC3010-AD3010</f>
        <v/>
      </c>
      <c r="AG3010" s="18">
        <f>AE3010+AF3010</f>
        <v/>
      </c>
      <c r="AH3010" s="20">
        <f>IF(W3010&lt;=0,0,LOOKUP(W3010,{0,1950001,3300001,6950001,9000001,18000001,40000001},{0.05,0.1,0.2,0.23,0.33,0.4,0.45}))</f>
        <v/>
      </c>
    </row>
    <row r="3011">
      <c r="A3011" t="inlineStr">
        <is>
          <t>1万円刻み 特例あり一般12万円</t>
        </is>
      </c>
      <c r="B3011" s="18">
        <f>'4_1万円刻み'!$A$977</f>
        <v/>
      </c>
      <c r="C3011" s="19" t="n">
        <v>2026</v>
      </c>
      <c r="D3011" t="inlineStr">
        <is>
          <t>はい</t>
        </is>
      </c>
      <c r="E3011" s="18" t="n">
        <v>120000</v>
      </c>
      <c r="F3011" s="18" t="n">
        <v>0</v>
      </c>
      <c r="G3011" s="18" t="n">
        <v>0</v>
      </c>
      <c r="H3011" s="18" t="n">
        <v>0</v>
      </c>
      <c r="I3011" s="18" t="n">
        <v>0</v>
      </c>
      <c r="J3011" s="18">
        <f>ROUND(MIN(B3011/12,650000)*12*0.0915+MIN(B3011/12,1390000)*12*(0.0504+0)+B3011*0.005,0)</f>
        <v/>
      </c>
      <c r="K3011" s="18" t="n">
        <v>0</v>
      </c>
      <c r="L3011" s="18" t="n">
        <v>0</v>
      </c>
      <c r="M3011" s="18">
        <f>ROUND(IF(C3011&gt;=2026,IF(B3011&lt;741000,0,IF(B3011&lt;2191000,B3011-740000,IF(B3011&lt;2193000,1451000,IF(B3011&lt;2196000,1453000,IF(B3011&lt;2200000,1456000,IF(B3011&lt;3600000,ROUNDDOWN(B3011/4,-3)*2.8-80000,IF(B3011&lt;6600000,ROUNDDOWN(B3011/4,-3)*3.2-440000,IF(B3011&lt;8500000,ROUNDDOWN(B3011*0.9,0)-1100000,B3011-1950000)))))))),IF(B3011&lt;651000,0,IF(B3011&lt;1900000,B3011-650000,IF(B3011&lt;3600000,ROUNDDOWN(B3011/4,-3)*2.8-80000,IF(B3011&lt;6600000,ROUNDDOWN(B3011/4,-3)*3.2-440000,IF(B3011&lt;8500000,ROUNDDOWN(B3011*0.9,0)-1100000,B3011-1950000)))))),0)</f>
        <v/>
      </c>
      <c r="N3011" s="18">
        <f>IF(M3011&gt;23500000,NA(),IF(C3011&gt;=2026,IF(M3011&lt;=4890000,1040000,IF(M3011&lt;=6550000,670000,620000)),IF(M3011&lt;=1320000,950000,IF(M3011&lt;=3360000,880000,IF(M3011&lt;=4890000,680000,IF(M3011&lt;=6550000,630000,580000))))))</f>
        <v/>
      </c>
      <c r="O3011" s="18">
        <f>IF(F3011&lt;=0,IF(AND(D3011="はい",C3011&gt;=2026,C3011&lt;=2027),IF(E3011&lt;=0,0,IF(E3011&lt;=30000,E3011,IF(E3011&lt;=60000,ROUNDUP(E3011/2,0)+15000,IF(E3011&lt;=120000,ROUNDUP(E3011/4,0)+30000,60000)))),IF(E3011&lt;=0,0,IF(E3011&lt;=20000,E3011,IF(E3011&lt;=40000,ROUNDUP(E3011/2,0)+10000,IF(E3011&lt;=80000,ROUNDUP(E3011/4,0)+20000,40000))))),IF(E3011&lt;=0,IF(F3011&lt;=0,0,IF(F3011&lt;=25000,F3011,IF(F3011&lt;=50000,ROUNDUP(F3011/2,0)+12500,IF(F3011&lt;=100000,ROUNDUP(F3011/4,0)+25000,50000)))),MAX(IF(F3011&lt;=0,0,IF(F3011&lt;=25000,F3011,IF(F3011&lt;=50000,ROUNDUP(F3011/2,0)+12500,IF(F3011&lt;=100000,ROUNDUP(F3011/4,0)+25000,50000)))),MIN(IF(AND(D3011="はい",C3011&gt;=2026,C3011&lt;=2027),IF(E3011&lt;=0,0,IF(E3011&lt;=30000,E3011,IF(E3011&lt;=60000,ROUNDUP(E3011/2,0)+15000,IF(E3011&lt;=120000,ROUNDUP(E3011/4,0)+30000,60000)))),IF(E3011&lt;=0,0,IF(E3011&lt;=20000,E3011,IF(E3011&lt;=40000,ROUNDUP(E3011/2,0)+10000,IF(E3011&lt;=80000,ROUNDUP(E3011/4,0)+20000,40000)))))+IF(F3011&lt;=0,0,IF(F3011&lt;=25000,F3011,IF(F3011&lt;=50000,ROUNDUP(F3011/2,0)+12500,IF(F3011&lt;=100000,ROUNDUP(F3011/4,0)+25000,50000)))),IF(AND(D3011="はい",C3011&gt;=2026,C3011&lt;=2027),60000,40000)))))</f>
        <v/>
      </c>
      <c r="P3011" s="18">
        <f>IF(G3011&lt;=0,0,IF(G3011&lt;=20000,G3011,IF(G3011&lt;=40000,ROUNDUP(G3011/2,0)+10000,IF(G3011&lt;=80000,ROUNDUP(G3011/4,0)+20000,40000))))</f>
        <v/>
      </c>
      <c r="Q3011" s="18">
        <f>IF(I3011&lt;=0,IF(H3011&lt;=0,0,IF(H3011&lt;=20000,H3011,IF(H3011&lt;=40000,ROUNDUP(H3011/2,0)+10000,IF(H3011&lt;=80000,ROUNDUP(H3011/4,0)+20000,40000)))),IF(H3011&lt;=0,IF(I3011&lt;=0,0,IF(I3011&lt;=25000,I3011,IF(I3011&lt;=50000,ROUNDUP(I3011/2,0)+12500,IF(I3011&lt;=100000,ROUNDUP(I3011/4,0)+25000,50000)))),MAX(IF(I3011&lt;=0,0,IF(I3011&lt;=25000,I3011,IF(I3011&lt;=50000,ROUNDUP(I3011/2,0)+12500,IF(I3011&lt;=100000,ROUNDUP(I3011/4,0)+25000,50000)))),MIN(IF(H3011&lt;=0,0,IF(H3011&lt;=20000,H3011,IF(H3011&lt;=40000,ROUNDUP(H3011/2,0)+10000,IF(H3011&lt;=80000,ROUNDUP(H3011/4,0)+20000,40000))))+IF(I3011&lt;=0,0,IF(I3011&lt;=25000,I3011,IF(I3011&lt;=50000,ROUNDUP(I3011/2,0)+12500,IF(I3011&lt;=100000,ROUNDUP(I3011/4,0)+25000,50000)))),40000))))</f>
        <v/>
      </c>
      <c r="R3011" s="18">
        <f>MIN(120000,O3011+P3011+Q3011)</f>
        <v/>
      </c>
      <c r="S3011" s="18">
        <f>IF(F3011&lt;=0,IF(E3011&lt;=0,0,IF(E3011&lt;=12000,E3011,IF(E3011&lt;=32000,ROUNDUP(E3011/2,0)+6000,IF(E3011&lt;=56000,ROUNDUP(E3011/4,0)+14000,28000)))),IF(E3011&lt;=0,IF(F3011&lt;=0,0,IF(F3011&lt;=15000,F3011,IF(F3011&lt;=40000,ROUNDUP(F3011/2,0)+7500,IF(F3011&lt;=70000,ROUNDUP(F3011/4,0)+17500,35000)))),MAX(IF(F3011&lt;=0,0,IF(F3011&lt;=15000,F3011,IF(F3011&lt;=40000,ROUNDUP(F3011/2,0)+7500,IF(F3011&lt;=70000,ROUNDUP(F3011/4,0)+17500,35000)))),MIN(IF(E3011&lt;=0,0,IF(E3011&lt;=12000,E3011,IF(E3011&lt;=32000,ROUNDUP(E3011/2,0)+6000,IF(E3011&lt;=56000,ROUNDUP(E3011/4,0)+14000,28000))))+IF(F3011&lt;=0,0,IF(F3011&lt;=15000,F3011,IF(F3011&lt;=40000,ROUNDUP(F3011/2,0)+7500,IF(F3011&lt;=70000,ROUNDUP(F3011/4,0)+17500,35000)))),28000))))</f>
        <v/>
      </c>
      <c r="T3011" s="18">
        <f>IF(G3011&lt;=0,0,IF(G3011&lt;=12000,G3011,IF(G3011&lt;=32000,ROUNDUP(G3011/2,0)+6000,IF(G3011&lt;=56000,ROUNDUP(G3011/4,0)+14000,28000))))</f>
        <v/>
      </c>
      <c r="U3011" s="18">
        <f>IF(I3011&lt;=0,IF(H3011&lt;=0,0,IF(H3011&lt;=12000,H3011,IF(H3011&lt;=32000,ROUNDUP(H3011/2,0)+6000,IF(H3011&lt;=56000,ROUNDUP(H3011/4,0)+14000,28000)))),IF(H3011&lt;=0,IF(I3011&lt;=0,0,IF(I3011&lt;=15000,I3011,IF(I3011&lt;=40000,ROUNDUP(I3011/2,0)+7500,IF(I3011&lt;=70000,ROUNDUP(I3011/4,0)+17500,35000)))),MAX(IF(I3011&lt;=0,0,IF(I3011&lt;=15000,I3011,IF(I3011&lt;=40000,ROUNDUP(I3011/2,0)+7500,IF(I3011&lt;=70000,ROUNDUP(I3011/4,0)+17500,35000)))),MIN(IF(H3011&lt;=0,0,IF(H3011&lt;=12000,H3011,IF(H3011&lt;=32000,ROUNDUP(H3011/2,0)+6000,IF(H3011&lt;=56000,ROUNDUP(H3011/4,0)+14000,28000))))+IF(I3011&lt;=0,0,IF(I3011&lt;=15000,I3011,IF(I3011&lt;=40000,ROUNDUP(I3011/2,0)+7500,IF(I3011&lt;=70000,ROUNDUP(I3011/4,0)+17500,35000)))),28000))))</f>
        <v/>
      </c>
      <c r="V3011" s="18">
        <f>MIN(70000,S3011+T3011+U3011)</f>
        <v/>
      </c>
      <c r="W3011" s="18">
        <f>MAX(0,ROUNDDOWN(M3011-J3011-N3011-K3011-0,-3))</f>
        <v/>
      </c>
      <c r="X3011" s="18">
        <f>MAX(0,ROUNDDOWN(M3011-J3011-N3011-K3011-R3011,-3))</f>
        <v/>
      </c>
      <c r="Y3011" s="18">
        <f>IF(W3011&lt;=0,0,ROUNDDOWN((W3011*LOOKUP(W3011,{0,1950001,3300001,6950001,9000001,18000001,40000001},{0.05,0.1,0.2,0.23,0.33,0.4,0.45})-LOOKUP(W3011,{0,1950001,3300001,6950001,9000001,18000001,40000001},{0,97500,427500,636000,1536000,2796000,4796000}))*1.021,-2))</f>
        <v/>
      </c>
      <c r="Z3011" s="18">
        <f>IF(X3011&lt;=0,0,ROUNDDOWN((X3011*LOOKUP(X3011,{0,1950001,3300001,6950001,9000001,18000001,40000001},{0.05,0.1,0.2,0.23,0.33,0.4,0.45})-LOOKUP(X3011,{0,1950001,3300001,6950001,9000001,18000001,40000001},{0,97500,427500,636000,1536000,2796000,4796000}))*1.021,-2))</f>
        <v/>
      </c>
      <c r="AA3011" s="18">
        <f>MAX(0,ROUNDDOWN(M3011-J3011-430000-L3011-0,-3))</f>
        <v/>
      </c>
      <c r="AB3011" s="18">
        <f>MAX(0,ROUNDDOWN(M3011-J3011-430000-L3011-V3011,-3))</f>
        <v/>
      </c>
      <c r="AC3011" s="18">
        <f>IF(M3011&lt;=450000,0,MAX(0,ROUNDDOWN(AA3011*0.06-MIN(50000,AA3011)*0.03,-2))+MAX(0,ROUNDDOWN(AA3011*0.04-MIN(50000,AA3011)*0.02,-2)))</f>
        <v/>
      </c>
      <c r="AD3011" s="18">
        <f>IF(M3011&lt;=450000,0,MAX(0,ROUNDDOWN(AB3011*0.06-MIN(50000,AB3011)*0.03,-2))+MAX(0,ROUNDDOWN(AB3011*0.04-MIN(50000,AB3011)*0.02,-2)))</f>
        <v/>
      </c>
      <c r="AE3011" s="18">
        <f>Y3011-Z3011</f>
        <v/>
      </c>
      <c r="AF3011" s="18">
        <f>AC3011-AD3011</f>
        <v/>
      </c>
      <c r="AG3011" s="18">
        <f>AE3011+AF3011</f>
        <v/>
      </c>
      <c r="AH3011" s="20">
        <f>IF(W3011&lt;=0,0,LOOKUP(W3011,{0,1950001,3300001,6950001,9000001,18000001,40000001},{0.05,0.1,0.2,0.23,0.33,0.4,0.45}))</f>
        <v/>
      </c>
    </row>
    <row r="3012">
      <c r="A3012" t="inlineStr">
        <is>
          <t>1万円刻み 3区分8万円ずつ</t>
        </is>
      </c>
      <c r="B3012" s="18">
        <f>'4_1万円刻み'!$A$978</f>
        <v/>
      </c>
      <c r="C3012" s="19" t="n">
        <v>2026</v>
      </c>
      <c r="D3012" t="inlineStr">
        <is>
          <t>いいえ</t>
        </is>
      </c>
      <c r="E3012" s="18" t="n">
        <v>80000</v>
      </c>
      <c r="F3012" s="18" t="n">
        <v>0</v>
      </c>
      <c r="G3012" s="18" t="n">
        <v>80000</v>
      </c>
      <c r="H3012" s="18" t="n">
        <v>80000</v>
      </c>
      <c r="I3012" s="18" t="n">
        <v>0</v>
      </c>
      <c r="J3012" s="18">
        <f>ROUND(MIN(B3012/12,650000)*12*0.0915+MIN(B3012/12,1390000)*12*(0.0504+0)+B3012*0.005,0)</f>
        <v/>
      </c>
      <c r="K3012" s="18" t="n">
        <v>0</v>
      </c>
      <c r="L3012" s="18" t="n">
        <v>0</v>
      </c>
      <c r="M3012" s="18">
        <f>ROUND(IF(C3012&gt;=2026,IF(B3012&lt;741000,0,IF(B3012&lt;2191000,B3012-740000,IF(B3012&lt;2193000,1451000,IF(B3012&lt;2196000,1453000,IF(B3012&lt;2200000,1456000,IF(B3012&lt;3600000,ROUNDDOWN(B3012/4,-3)*2.8-80000,IF(B3012&lt;6600000,ROUNDDOWN(B3012/4,-3)*3.2-440000,IF(B3012&lt;8500000,ROUNDDOWN(B3012*0.9,0)-1100000,B3012-1950000)))))))),IF(B3012&lt;651000,0,IF(B3012&lt;1900000,B3012-650000,IF(B3012&lt;3600000,ROUNDDOWN(B3012/4,-3)*2.8-80000,IF(B3012&lt;6600000,ROUNDDOWN(B3012/4,-3)*3.2-440000,IF(B3012&lt;8500000,ROUNDDOWN(B3012*0.9,0)-1100000,B3012-1950000)))))),0)</f>
        <v/>
      </c>
      <c r="N3012" s="18">
        <f>IF(M3012&gt;23500000,NA(),IF(C3012&gt;=2026,IF(M3012&lt;=4890000,1040000,IF(M3012&lt;=6550000,670000,620000)),IF(M3012&lt;=1320000,950000,IF(M3012&lt;=3360000,880000,IF(M3012&lt;=4890000,680000,IF(M3012&lt;=6550000,630000,580000))))))</f>
        <v/>
      </c>
      <c r="O3012" s="18">
        <f>IF(F3012&lt;=0,IF(AND(D3012="はい",C3012&gt;=2026,C3012&lt;=2027),IF(E3012&lt;=0,0,IF(E3012&lt;=30000,E3012,IF(E3012&lt;=60000,ROUNDUP(E3012/2,0)+15000,IF(E3012&lt;=120000,ROUNDUP(E3012/4,0)+30000,60000)))),IF(E3012&lt;=0,0,IF(E3012&lt;=20000,E3012,IF(E3012&lt;=40000,ROUNDUP(E3012/2,0)+10000,IF(E3012&lt;=80000,ROUNDUP(E3012/4,0)+20000,40000))))),IF(E3012&lt;=0,IF(F3012&lt;=0,0,IF(F3012&lt;=25000,F3012,IF(F3012&lt;=50000,ROUNDUP(F3012/2,0)+12500,IF(F3012&lt;=100000,ROUNDUP(F3012/4,0)+25000,50000)))),MAX(IF(F3012&lt;=0,0,IF(F3012&lt;=25000,F3012,IF(F3012&lt;=50000,ROUNDUP(F3012/2,0)+12500,IF(F3012&lt;=100000,ROUNDUP(F3012/4,0)+25000,50000)))),MIN(IF(AND(D3012="はい",C3012&gt;=2026,C3012&lt;=2027),IF(E3012&lt;=0,0,IF(E3012&lt;=30000,E3012,IF(E3012&lt;=60000,ROUNDUP(E3012/2,0)+15000,IF(E3012&lt;=120000,ROUNDUP(E3012/4,0)+30000,60000)))),IF(E3012&lt;=0,0,IF(E3012&lt;=20000,E3012,IF(E3012&lt;=40000,ROUNDUP(E3012/2,0)+10000,IF(E3012&lt;=80000,ROUNDUP(E3012/4,0)+20000,40000)))))+IF(F3012&lt;=0,0,IF(F3012&lt;=25000,F3012,IF(F3012&lt;=50000,ROUNDUP(F3012/2,0)+12500,IF(F3012&lt;=100000,ROUNDUP(F3012/4,0)+25000,50000)))),IF(AND(D3012="はい",C3012&gt;=2026,C3012&lt;=2027),60000,40000)))))</f>
        <v/>
      </c>
      <c r="P3012" s="18">
        <f>IF(G3012&lt;=0,0,IF(G3012&lt;=20000,G3012,IF(G3012&lt;=40000,ROUNDUP(G3012/2,0)+10000,IF(G3012&lt;=80000,ROUNDUP(G3012/4,0)+20000,40000))))</f>
        <v/>
      </c>
      <c r="Q3012" s="18">
        <f>IF(I3012&lt;=0,IF(H3012&lt;=0,0,IF(H3012&lt;=20000,H3012,IF(H3012&lt;=40000,ROUNDUP(H3012/2,0)+10000,IF(H3012&lt;=80000,ROUNDUP(H3012/4,0)+20000,40000)))),IF(H3012&lt;=0,IF(I3012&lt;=0,0,IF(I3012&lt;=25000,I3012,IF(I3012&lt;=50000,ROUNDUP(I3012/2,0)+12500,IF(I3012&lt;=100000,ROUNDUP(I3012/4,0)+25000,50000)))),MAX(IF(I3012&lt;=0,0,IF(I3012&lt;=25000,I3012,IF(I3012&lt;=50000,ROUNDUP(I3012/2,0)+12500,IF(I3012&lt;=100000,ROUNDUP(I3012/4,0)+25000,50000)))),MIN(IF(H3012&lt;=0,0,IF(H3012&lt;=20000,H3012,IF(H3012&lt;=40000,ROUNDUP(H3012/2,0)+10000,IF(H3012&lt;=80000,ROUNDUP(H3012/4,0)+20000,40000))))+IF(I3012&lt;=0,0,IF(I3012&lt;=25000,I3012,IF(I3012&lt;=50000,ROUNDUP(I3012/2,0)+12500,IF(I3012&lt;=100000,ROUNDUP(I3012/4,0)+25000,50000)))),40000))))</f>
        <v/>
      </c>
      <c r="R3012" s="18">
        <f>MIN(120000,O3012+P3012+Q3012)</f>
        <v/>
      </c>
      <c r="S3012" s="18">
        <f>IF(F3012&lt;=0,IF(E3012&lt;=0,0,IF(E3012&lt;=12000,E3012,IF(E3012&lt;=32000,ROUNDUP(E3012/2,0)+6000,IF(E3012&lt;=56000,ROUNDUP(E3012/4,0)+14000,28000)))),IF(E3012&lt;=0,IF(F3012&lt;=0,0,IF(F3012&lt;=15000,F3012,IF(F3012&lt;=40000,ROUNDUP(F3012/2,0)+7500,IF(F3012&lt;=70000,ROUNDUP(F3012/4,0)+17500,35000)))),MAX(IF(F3012&lt;=0,0,IF(F3012&lt;=15000,F3012,IF(F3012&lt;=40000,ROUNDUP(F3012/2,0)+7500,IF(F3012&lt;=70000,ROUNDUP(F3012/4,0)+17500,35000)))),MIN(IF(E3012&lt;=0,0,IF(E3012&lt;=12000,E3012,IF(E3012&lt;=32000,ROUNDUP(E3012/2,0)+6000,IF(E3012&lt;=56000,ROUNDUP(E3012/4,0)+14000,28000))))+IF(F3012&lt;=0,0,IF(F3012&lt;=15000,F3012,IF(F3012&lt;=40000,ROUNDUP(F3012/2,0)+7500,IF(F3012&lt;=70000,ROUNDUP(F3012/4,0)+17500,35000)))),28000))))</f>
        <v/>
      </c>
      <c r="T3012" s="18">
        <f>IF(G3012&lt;=0,0,IF(G3012&lt;=12000,G3012,IF(G3012&lt;=32000,ROUNDUP(G3012/2,0)+6000,IF(G3012&lt;=56000,ROUNDUP(G3012/4,0)+14000,28000))))</f>
        <v/>
      </c>
      <c r="U3012" s="18">
        <f>IF(I3012&lt;=0,IF(H3012&lt;=0,0,IF(H3012&lt;=12000,H3012,IF(H3012&lt;=32000,ROUNDUP(H3012/2,0)+6000,IF(H3012&lt;=56000,ROUNDUP(H3012/4,0)+14000,28000)))),IF(H3012&lt;=0,IF(I3012&lt;=0,0,IF(I3012&lt;=15000,I3012,IF(I3012&lt;=40000,ROUNDUP(I3012/2,0)+7500,IF(I3012&lt;=70000,ROUNDUP(I3012/4,0)+17500,35000)))),MAX(IF(I3012&lt;=0,0,IF(I3012&lt;=15000,I3012,IF(I3012&lt;=40000,ROUNDUP(I3012/2,0)+7500,IF(I3012&lt;=70000,ROUNDUP(I3012/4,0)+17500,35000)))),MIN(IF(H3012&lt;=0,0,IF(H3012&lt;=12000,H3012,IF(H3012&lt;=32000,ROUNDUP(H3012/2,0)+6000,IF(H3012&lt;=56000,ROUNDUP(H3012/4,0)+14000,28000))))+IF(I3012&lt;=0,0,IF(I3012&lt;=15000,I3012,IF(I3012&lt;=40000,ROUNDUP(I3012/2,0)+7500,IF(I3012&lt;=70000,ROUNDUP(I3012/4,0)+17500,35000)))),28000))))</f>
        <v/>
      </c>
      <c r="V3012" s="18">
        <f>MIN(70000,S3012+T3012+U3012)</f>
        <v/>
      </c>
      <c r="W3012" s="18">
        <f>MAX(0,ROUNDDOWN(M3012-J3012-N3012-K3012-0,-3))</f>
        <v/>
      </c>
      <c r="X3012" s="18">
        <f>MAX(0,ROUNDDOWN(M3012-J3012-N3012-K3012-R3012,-3))</f>
        <v/>
      </c>
      <c r="Y3012" s="18">
        <f>IF(W3012&lt;=0,0,ROUNDDOWN((W3012*LOOKUP(W3012,{0,1950001,3300001,6950001,9000001,18000001,40000001},{0.05,0.1,0.2,0.23,0.33,0.4,0.45})-LOOKUP(W3012,{0,1950001,3300001,6950001,9000001,18000001,40000001},{0,97500,427500,636000,1536000,2796000,4796000}))*1.021,-2))</f>
        <v/>
      </c>
      <c r="Z3012" s="18">
        <f>IF(X3012&lt;=0,0,ROUNDDOWN((X3012*LOOKUP(X3012,{0,1950001,3300001,6950001,9000001,18000001,40000001},{0.05,0.1,0.2,0.23,0.33,0.4,0.45})-LOOKUP(X3012,{0,1950001,3300001,6950001,9000001,18000001,40000001},{0,97500,427500,636000,1536000,2796000,4796000}))*1.021,-2))</f>
        <v/>
      </c>
      <c r="AA3012" s="18">
        <f>MAX(0,ROUNDDOWN(M3012-J3012-430000-L3012-0,-3))</f>
        <v/>
      </c>
      <c r="AB3012" s="18">
        <f>MAX(0,ROUNDDOWN(M3012-J3012-430000-L3012-V3012,-3))</f>
        <v/>
      </c>
      <c r="AC3012" s="18">
        <f>IF(M3012&lt;=450000,0,MAX(0,ROUNDDOWN(AA3012*0.06-MIN(50000,AA3012)*0.03,-2))+MAX(0,ROUNDDOWN(AA3012*0.04-MIN(50000,AA3012)*0.02,-2)))</f>
        <v/>
      </c>
      <c r="AD3012" s="18">
        <f>IF(M3012&lt;=450000,0,MAX(0,ROUNDDOWN(AB3012*0.06-MIN(50000,AB3012)*0.03,-2))+MAX(0,ROUNDDOWN(AB3012*0.04-MIN(50000,AB3012)*0.02,-2)))</f>
        <v/>
      </c>
      <c r="AE3012" s="18">
        <f>Y3012-Z3012</f>
        <v/>
      </c>
      <c r="AF3012" s="18">
        <f>AC3012-AD3012</f>
        <v/>
      </c>
      <c r="AG3012" s="18">
        <f>AE3012+AF3012</f>
        <v/>
      </c>
      <c r="AH3012" s="20">
        <f>IF(W3012&lt;=0,0,LOOKUP(W3012,{0,1950001,3300001,6950001,9000001,18000001,40000001},{0.05,0.1,0.2,0.23,0.33,0.4,0.45}))</f>
        <v/>
      </c>
    </row>
    <row r="3013">
      <c r="A3013" t="inlineStr">
        <is>
          <t>1万円刻み 一般8万円</t>
        </is>
      </c>
      <c r="B3013" s="18">
        <f>'4_1万円刻み'!$A$978</f>
        <v/>
      </c>
      <c r="C3013" s="19" t="n">
        <v>2026</v>
      </c>
      <c r="D3013" t="inlineStr">
        <is>
          <t>いいえ</t>
        </is>
      </c>
      <c r="E3013" s="18" t="n">
        <v>80000</v>
      </c>
      <c r="F3013" s="18" t="n">
        <v>0</v>
      </c>
      <c r="G3013" s="18" t="n">
        <v>0</v>
      </c>
      <c r="H3013" s="18" t="n">
        <v>0</v>
      </c>
      <c r="I3013" s="18" t="n">
        <v>0</v>
      </c>
      <c r="J3013" s="18">
        <f>ROUND(MIN(B3013/12,650000)*12*0.0915+MIN(B3013/12,1390000)*12*(0.0504+0)+B3013*0.005,0)</f>
        <v/>
      </c>
      <c r="K3013" s="18" t="n">
        <v>0</v>
      </c>
      <c r="L3013" s="18" t="n">
        <v>0</v>
      </c>
      <c r="M3013" s="18">
        <f>ROUND(IF(C3013&gt;=2026,IF(B3013&lt;741000,0,IF(B3013&lt;2191000,B3013-740000,IF(B3013&lt;2193000,1451000,IF(B3013&lt;2196000,1453000,IF(B3013&lt;2200000,1456000,IF(B3013&lt;3600000,ROUNDDOWN(B3013/4,-3)*2.8-80000,IF(B3013&lt;6600000,ROUNDDOWN(B3013/4,-3)*3.2-440000,IF(B3013&lt;8500000,ROUNDDOWN(B3013*0.9,0)-1100000,B3013-1950000)))))))),IF(B3013&lt;651000,0,IF(B3013&lt;1900000,B3013-650000,IF(B3013&lt;3600000,ROUNDDOWN(B3013/4,-3)*2.8-80000,IF(B3013&lt;6600000,ROUNDDOWN(B3013/4,-3)*3.2-440000,IF(B3013&lt;8500000,ROUNDDOWN(B3013*0.9,0)-1100000,B3013-1950000)))))),0)</f>
        <v/>
      </c>
      <c r="N3013" s="18">
        <f>IF(M3013&gt;23500000,NA(),IF(C3013&gt;=2026,IF(M3013&lt;=4890000,1040000,IF(M3013&lt;=6550000,670000,620000)),IF(M3013&lt;=1320000,950000,IF(M3013&lt;=3360000,880000,IF(M3013&lt;=4890000,680000,IF(M3013&lt;=6550000,630000,580000))))))</f>
        <v/>
      </c>
      <c r="O3013" s="18">
        <f>IF(F3013&lt;=0,IF(AND(D3013="はい",C3013&gt;=2026,C3013&lt;=2027),IF(E3013&lt;=0,0,IF(E3013&lt;=30000,E3013,IF(E3013&lt;=60000,ROUNDUP(E3013/2,0)+15000,IF(E3013&lt;=120000,ROUNDUP(E3013/4,0)+30000,60000)))),IF(E3013&lt;=0,0,IF(E3013&lt;=20000,E3013,IF(E3013&lt;=40000,ROUNDUP(E3013/2,0)+10000,IF(E3013&lt;=80000,ROUNDUP(E3013/4,0)+20000,40000))))),IF(E3013&lt;=0,IF(F3013&lt;=0,0,IF(F3013&lt;=25000,F3013,IF(F3013&lt;=50000,ROUNDUP(F3013/2,0)+12500,IF(F3013&lt;=100000,ROUNDUP(F3013/4,0)+25000,50000)))),MAX(IF(F3013&lt;=0,0,IF(F3013&lt;=25000,F3013,IF(F3013&lt;=50000,ROUNDUP(F3013/2,0)+12500,IF(F3013&lt;=100000,ROUNDUP(F3013/4,0)+25000,50000)))),MIN(IF(AND(D3013="はい",C3013&gt;=2026,C3013&lt;=2027),IF(E3013&lt;=0,0,IF(E3013&lt;=30000,E3013,IF(E3013&lt;=60000,ROUNDUP(E3013/2,0)+15000,IF(E3013&lt;=120000,ROUNDUP(E3013/4,0)+30000,60000)))),IF(E3013&lt;=0,0,IF(E3013&lt;=20000,E3013,IF(E3013&lt;=40000,ROUNDUP(E3013/2,0)+10000,IF(E3013&lt;=80000,ROUNDUP(E3013/4,0)+20000,40000)))))+IF(F3013&lt;=0,0,IF(F3013&lt;=25000,F3013,IF(F3013&lt;=50000,ROUNDUP(F3013/2,0)+12500,IF(F3013&lt;=100000,ROUNDUP(F3013/4,0)+25000,50000)))),IF(AND(D3013="はい",C3013&gt;=2026,C3013&lt;=2027),60000,40000)))))</f>
        <v/>
      </c>
      <c r="P3013" s="18">
        <f>IF(G3013&lt;=0,0,IF(G3013&lt;=20000,G3013,IF(G3013&lt;=40000,ROUNDUP(G3013/2,0)+10000,IF(G3013&lt;=80000,ROUNDUP(G3013/4,0)+20000,40000))))</f>
        <v/>
      </c>
      <c r="Q3013" s="18">
        <f>IF(I3013&lt;=0,IF(H3013&lt;=0,0,IF(H3013&lt;=20000,H3013,IF(H3013&lt;=40000,ROUNDUP(H3013/2,0)+10000,IF(H3013&lt;=80000,ROUNDUP(H3013/4,0)+20000,40000)))),IF(H3013&lt;=0,IF(I3013&lt;=0,0,IF(I3013&lt;=25000,I3013,IF(I3013&lt;=50000,ROUNDUP(I3013/2,0)+12500,IF(I3013&lt;=100000,ROUNDUP(I3013/4,0)+25000,50000)))),MAX(IF(I3013&lt;=0,0,IF(I3013&lt;=25000,I3013,IF(I3013&lt;=50000,ROUNDUP(I3013/2,0)+12500,IF(I3013&lt;=100000,ROUNDUP(I3013/4,0)+25000,50000)))),MIN(IF(H3013&lt;=0,0,IF(H3013&lt;=20000,H3013,IF(H3013&lt;=40000,ROUNDUP(H3013/2,0)+10000,IF(H3013&lt;=80000,ROUNDUP(H3013/4,0)+20000,40000))))+IF(I3013&lt;=0,0,IF(I3013&lt;=25000,I3013,IF(I3013&lt;=50000,ROUNDUP(I3013/2,0)+12500,IF(I3013&lt;=100000,ROUNDUP(I3013/4,0)+25000,50000)))),40000))))</f>
        <v/>
      </c>
      <c r="R3013" s="18">
        <f>MIN(120000,O3013+P3013+Q3013)</f>
        <v/>
      </c>
      <c r="S3013" s="18">
        <f>IF(F3013&lt;=0,IF(E3013&lt;=0,0,IF(E3013&lt;=12000,E3013,IF(E3013&lt;=32000,ROUNDUP(E3013/2,0)+6000,IF(E3013&lt;=56000,ROUNDUP(E3013/4,0)+14000,28000)))),IF(E3013&lt;=0,IF(F3013&lt;=0,0,IF(F3013&lt;=15000,F3013,IF(F3013&lt;=40000,ROUNDUP(F3013/2,0)+7500,IF(F3013&lt;=70000,ROUNDUP(F3013/4,0)+17500,35000)))),MAX(IF(F3013&lt;=0,0,IF(F3013&lt;=15000,F3013,IF(F3013&lt;=40000,ROUNDUP(F3013/2,0)+7500,IF(F3013&lt;=70000,ROUNDUP(F3013/4,0)+17500,35000)))),MIN(IF(E3013&lt;=0,0,IF(E3013&lt;=12000,E3013,IF(E3013&lt;=32000,ROUNDUP(E3013/2,0)+6000,IF(E3013&lt;=56000,ROUNDUP(E3013/4,0)+14000,28000))))+IF(F3013&lt;=0,0,IF(F3013&lt;=15000,F3013,IF(F3013&lt;=40000,ROUNDUP(F3013/2,0)+7500,IF(F3013&lt;=70000,ROUNDUP(F3013/4,0)+17500,35000)))),28000))))</f>
        <v/>
      </c>
      <c r="T3013" s="18">
        <f>IF(G3013&lt;=0,0,IF(G3013&lt;=12000,G3013,IF(G3013&lt;=32000,ROUNDUP(G3013/2,0)+6000,IF(G3013&lt;=56000,ROUNDUP(G3013/4,0)+14000,28000))))</f>
        <v/>
      </c>
      <c r="U3013" s="18">
        <f>IF(I3013&lt;=0,IF(H3013&lt;=0,0,IF(H3013&lt;=12000,H3013,IF(H3013&lt;=32000,ROUNDUP(H3013/2,0)+6000,IF(H3013&lt;=56000,ROUNDUP(H3013/4,0)+14000,28000)))),IF(H3013&lt;=0,IF(I3013&lt;=0,0,IF(I3013&lt;=15000,I3013,IF(I3013&lt;=40000,ROUNDUP(I3013/2,0)+7500,IF(I3013&lt;=70000,ROUNDUP(I3013/4,0)+17500,35000)))),MAX(IF(I3013&lt;=0,0,IF(I3013&lt;=15000,I3013,IF(I3013&lt;=40000,ROUNDUP(I3013/2,0)+7500,IF(I3013&lt;=70000,ROUNDUP(I3013/4,0)+17500,35000)))),MIN(IF(H3013&lt;=0,0,IF(H3013&lt;=12000,H3013,IF(H3013&lt;=32000,ROUNDUP(H3013/2,0)+6000,IF(H3013&lt;=56000,ROUNDUP(H3013/4,0)+14000,28000))))+IF(I3013&lt;=0,0,IF(I3013&lt;=15000,I3013,IF(I3013&lt;=40000,ROUNDUP(I3013/2,0)+7500,IF(I3013&lt;=70000,ROUNDUP(I3013/4,0)+17500,35000)))),28000))))</f>
        <v/>
      </c>
      <c r="V3013" s="18">
        <f>MIN(70000,S3013+T3013+U3013)</f>
        <v/>
      </c>
      <c r="W3013" s="18">
        <f>MAX(0,ROUNDDOWN(M3013-J3013-N3013-K3013-0,-3))</f>
        <v/>
      </c>
      <c r="X3013" s="18">
        <f>MAX(0,ROUNDDOWN(M3013-J3013-N3013-K3013-R3013,-3))</f>
        <v/>
      </c>
      <c r="Y3013" s="18">
        <f>IF(W3013&lt;=0,0,ROUNDDOWN((W3013*LOOKUP(W3013,{0,1950001,3300001,6950001,9000001,18000001,40000001},{0.05,0.1,0.2,0.23,0.33,0.4,0.45})-LOOKUP(W3013,{0,1950001,3300001,6950001,9000001,18000001,40000001},{0,97500,427500,636000,1536000,2796000,4796000}))*1.021,-2))</f>
        <v/>
      </c>
      <c r="Z3013" s="18">
        <f>IF(X3013&lt;=0,0,ROUNDDOWN((X3013*LOOKUP(X3013,{0,1950001,3300001,6950001,9000001,18000001,40000001},{0.05,0.1,0.2,0.23,0.33,0.4,0.45})-LOOKUP(X3013,{0,1950001,3300001,6950001,9000001,18000001,40000001},{0,97500,427500,636000,1536000,2796000,4796000}))*1.021,-2))</f>
        <v/>
      </c>
      <c r="AA3013" s="18">
        <f>MAX(0,ROUNDDOWN(M3013-J3013-430000-L3013-0,-3))</f>
        <v/>
      </c>
      <c r="AB3013" s="18">
        <f>MAX(0,ROUNDDOWN(M3013-J3013-430000-L3013-V3013,-3))</f>
        <v/>
      </c>
      <c r="AC3013" s="18">
        <f>IF(M3013&lt;=450000,0,MAX(0,ROUNDDOWN(AA3013*0.06-MIN(50000,AA3013)*0.03,-2))+MAX(0,ROUNDDOWN(AA3013*0.04-MIN(50000,AA3013)*0.02,-2)))</f>
        <v/>
      </c>
      <c r="AD3013" s="18">
        <f>IF(M3013&lt;=450000,0,MAX(0,ROUNDDOWN(AB3013*0.06-MIN(50000,AB3013)*0.03,-2))+MAX(0,ROUNDDOWN(AB3013*0.04-MIN(50000,AB3013)*0.02,-2)))</f>
        <v/>
      </c>
      <c r="AE3013" s="18">
        <f>Y3013-Z3013</f>
        <v/>
      </c>
      <c r="AF3013" s="18">
        <f>AC3013-AD3013</f>
        <v/>
      </c>
      <c r="AG3013" s="18">
        <f>AE3013+AF3013</f>
        <v/>
      </c>
      <c r="AH3013" s="20">
        <f>IF(W3013&lt;=0,0,LOOKUP(W3013,{0,1950001,3300001,6950001,9000001,18000001,40000001},{0.05,0.1,0.2,0.23,0.33,0.4,0.45}))</f>
        <v/>
      </c>
    </row>
    <row r="3014">
      <c r="A3014" t="inlineStr">
        <is>
          <t>1万円刻み 特例あり一般12万円</t>
        </is>
      </c>
      <c r="B3014" s="18">
        <f>'4_1万円刻み'!$A$978</f>
        <v/>
      </c>
      <c r="C3014" s="19" t="n">
        <v>2026</v>
      </c>
      <c r="D3014" t="inlineStr">
        <is>
          <t>はい</t>
        </is>
      </c>
      <c r="E3014" s="18" t="n">
        <v>120000</v>
      </c>
      <c r="F3014" s="18" t="n">
        <v>0</v>
      </c>
      <c r="G3014" s="18" t="n">
        <v>0</v>
      </c>
      <c r="H3014" s="18" t="n">
        <v>0</v>
      </c>
      <c r="I3014" s="18" t="n">
        <v>0</v>
      </c>
      <c r="J3014" s="18">
        <f>ROUND(MIN(B3014/12,650000)*12*0.0915+MIN(B3014/12,1390000)*12*(0.0504+0)+B3014*0.005,0)</f>
        <v/>
      </c>
      <c r="K3014" s="18" t="n">
        <v>0</v>
      </c>
      <c r="L3014" s="18" t="n">
        <v>0</v>
      </c>
      <c r="M3014" s="18">
        <f>ROUND(IF(C3014&gt;=2026,IF(B3014&lt;741000,0,IF(B3014&lt;2191000,B3014-740000,IF(B3014&lt;2193000,1451000,IF(B3014&lt;2196000,1453000,IF(B3014&lt;2200000,1456000,IF(B3014&lt;3600000,ROUNDDOWN(B3014/4,-3)*2.8-80000,IF(B3014&lt;6600000,ROUNDDOWN(B3014/4,-3)*3.2-440000,IF(B3014&lt;8500000,ROUNDDOWN(B3014*0.9,0)-1100000,B3014-1950000)))))))),IF(B3014&lt;651000,0,IF(B3014&lt;1900000,B3014-650000,IF(B3014&lt;3600000,ROUNDDOWN(B3014/4,-3)*2.8-80000,IF(B3014&lt;6600000,ROUNDDOWN(B3014/4,-3)*3.2-440000,IF(B3014&lt;8500000,ROUNDDOWN(B3014*0.9,0)-1100000,B3014-1950000)))))),0)</f>
        <v/>
      </c>
      <c r="N3014" s="18">
        <f>IF(M3014&gt;23500000,NA(),IF(C3014&gt;=2026,IF(M3014&lt;=4890000,1040000,IF(M3014&lt;=6550000,670000,620000)),IF(M3014&lt;=1320000,950000,IF(M3014&lt;=3360000,880000,IF(M3014&lt;=4890000,680000,IF(M3014&lt;=6550000,630000,580000))))))</f>
        <v/>
      </c>
      <c r="O3014" s="18">
        <f>IF(F3014&lt;=0,IF(AND(D3014="はい",C3014&gt;=2026,C3014&lt;=2027),IF(E3014&lt;=0,0,IF(E3014&lt;=30000,E3014,IF(E3014&lt;=60000,ROUNDUP(E3014/2,0)+15000,IF(E3014&lt;=120000,ROUNDUP(E3014/4,0)+30000,60000)))),IF(E3014&lt;=0,0,IF(E3014&lt;=20000,E3014,IF(E3014&lt;=40000,ROUNDUP(E3014/2,0)+10000,IF(E3014&lt;=80000,ROUNDUP(E3014/4,0)+20000,40000))))),IF(E3014&lt;=0,IF(F3014&lt;=0,0,IF(F3014&lt;=25000,F3014,IF(F3014&lt;=50000,ROUNDUP(F3014/2,0)+12500,IF(F3014&lt;=100000,ROUNDUP(F3014/4,0)+25000,50000)))),MAX(IF(F3014&lt;=0,0,IF(F3014&lt;=25000,F3014,IF(F3014&lt;=50000,ROUNDUP(F3014/2,0)+12500,IF(F3014&lt;=100000,ROUNDUP(F3014/4,0)+25000,50000)))),MIN(IF(AND(D3014="はい",C3014&gt;=2026,C3014&lt;=2027),IF(E3014&lt;=0,0,IF(E3014&lt;=30000,E3014,IF(E3014&lt;=60000,ROUNDUP(E3014/2,0)+15000,IF(E3014&lt;=120000,ROUNDUP(E3014/4,0)+30000,60000)))),IF(E3014&lt;=0,0,IF(E3014&lt;=20000,E3014,IF(E3014&lt;=40000,ROUNDUP(E3014/2,0)+10000,IF(E3014&lt;=80000,ROUNDUP(E3014/4,0)+20000,40000)))))+IF(F3014&lt;=0,0,IF(F3014&lt;=25000,F3014,IF(F3014&lt;=50000,ROUNDUP(F3014/2,0)+12500,IF(F3014&lt;=100000,ROUNDUP(F3014/4,0)+25000,50000)))),IF(AND(D3014="はい",C3014&gt;=2026,C3014&lt;=2027),60000,40000)))))</f>
        <v/>
      </c>
      <c r="P3014" s="18">
        <f>IF(G3014&lt;=0,0,IF(G3014&lt;=20000,G3014,IF(G3014&lt;=40000,ROUNDUP(G3014/2,0)+10000,IF(G3014&lt;=80000,ROUNDUP(G3014/4,0)+20000,40000))))</f>
        <v/>
      </c>
      <c r="Q3014" s="18">
        <f>IF(I3014&lt;=0,IF(H3014&lt;=0,0,IF(H3014&lt;=20000,H3014,IF(H3014&lt;=40000,ROUNDUP(H3014/2,0)+10000,IF(H3014&lt;=80000,ROUNDUP(H3014/4,0)+20000,40000)))),IF(H3014&lt;=0,IF(I3014&lt;=0,0,IF(I3014&lt;=25000,I3014,IF(I3014&lt;=50000,ROUNDUP(I3014/2,0)+12500,IF(I3014&lt;=100000,ROUNDUP(I3014/4,0)+25000,50000)))),MAX(IF(I3014&lt;=0,0,IF(I3014&lt;=25000,I3014,IF(I3014&lt;=50000,ROUNDUP(I3014/2,0)+12500,IF(I3014&lt;=100000,ROUNDUP(I3014/4,0)+25000,50000)))),MIN(IF(H3014&lt;=0,0,IF(H3014&lt;=20000,H3014,IF(H3014&lt;=40000,ROUNDUP(H3014/2,0)+10000,IF(H3014&lt;=80000,ROUNDUP(H3014/4,0)+20000,40000))))+IF(I3014&lt;=0,0,IF(I3014&lt;=25000,I3014,IF(I3014&lt;=50000,ROUNDUP(I3014/2,0)+12500,IF(I3014&lt;=100000,ROUNDUP(I3014/4,0)+25000,50000)))),40000))))</f>
        <v/>
      </c>
      <c r="R3014" s="18">
        <f>MIN(120000,O3014+P3014+Q3014)</f>
        <v/>
      </c>
      <c r="S3014" s="18">
        <f>IF(F3014&lt;=0,IF(E3014&lt;=0,0,IF(E3014&lt;=12000,E3014,IF(E3014&lt;=32000,ROUNDUP(E3014/2,0)+6000,IF(E3014&lt;=56000,ROUNDUP(E3014/4,0)+14000,28000)))),IF(E3014&lt;=0,IF(F3014&lt;=0,0,IF(F3014&lt;=15000,F3014,IF(F3014&lt;=40000,ROUNDUP(F3014/2,0)+7500,IF(F3014&lt;=70000,ROUNDUP(F3014/4,0)+17500,35000)))),MAX(IF(F3014&lt;=0,0,IF(F3014&lt;=15000,F3014,IF(F3014&lt;=40000,ROUNDUP(F3014/2,0)+7500,IF(F3014&lt;=70000,ROUNDUP(F3014/4,0)+17500,35000)))),MIN(IF(E3014&lt;=0,0,IF(E3014&lt;=12000,E3014,IF(E3014&lt;=32000,ROUNDUP(E3014/2,0)+6000,IF(E3014&lt;=56000,ROUNDUP(E3014/4,0)+14000,28000))))+IF(F3014&lt;=0,0,IF(F3014&lt;=15000,F3014,IF(F3014&lt;=40000,ROUNDUP(F3014/2,0)+7500,IF(F3014&lt;=70000,ROUNDUP(F3014/4,0)+17500,35000)))),28000))))</f>
        <v/>
      </c>
      <c r="T3014" s="18">
        <f>IF(G3014&lt;=0,0,IF(G3014&lt;=12000,G3014,IF(G3014&lt;=32000,ROUNDUP(G3014/2,0)+6000,IF(G3014&lt;=56000,ROUNDUP(G3014/4,0)+14000,28000))))</f>
        <v/>
      </c>
      <c r="U3014" s="18">
        <f>IF(I3014&lt;=0,IF(H3014&lt;=0,0,IF(H3014&lt;=12000,H3014,IF(H3014&lt;=32000,ROUNDUP(H3014/2,0)+6000,IF(H3014&lt;=56000,ROUNDUP(H3014/4,0)+14000,28000)))),IF(H3014&lt;=0,IF(I3014&lt;=0,0,IF(I3014&lt;=15000,I3014,IF(I3014&lt;=40000,ROUNDUP(I3014/2,0)+7500,IF(I3014&lt;=70000,ROUNDUP(I3014/4,0)+17500,35000)))),MAX(IF(I3014&lt;=0,0,IF(I3014&lt;=15000,I3014,IF(I3014&lt;=40000,ROUNDUP(I3014/2,0)+7500,IF(I3014&lt;=70000,ROUNDUP(I3014/4,0)+17500,35000)))),MIN(IF(H3014&lt;=0,0,IF(H3014&lt;=12000,H3014,IF(H3014&lt;=32000,ROUNDUP(H3014/2,0)+6000,IF(H3014&lt;=56000,ROUNDUP(H3014/4,0)+14000,28000))))+IF(I3014&lt;=0,0,IF(I3014&lt;=15000,I3014,IF(I3014&lt;=40000,ROUNDUP(I3014/2,0)+7500,IF(I3014&lt;=70000,ROUNDUP(I3014/4,0)+17500,35000)))),28000))))</f>
        <v/>
      </c>
      <c r="V3014" s="18">
        <f>MIN(70000,S3014+T3014+U3014)</f>
        <v/>
      </c>
      <c r="W3014" s="18">
        <f>MAX(0,ROUNDDOWN(M3014-J3014-N3014-K3014-0,-3))</f>
        <v/>
      </c>
      <c r="X3014" s="18">
        <f>MAX(0,ROUNDDOWN(M3014-J3014-N3014-K3014-R3014,-3))</f>
        <v/>
      </c>
      <c r="Y3014" s="18">
        <f>IF(W3014&lt;=0,0,ROUNDDOWN((W3014*LOOKUP(W3014,{0,1950001,3300001,6950001,9000001,18000001,40000001},{0.05,0.1,0.2,0.23,0.33,0.4,0.45})-LOOKUP(W3014,{0,1950001,3300001,6950001,9000001,18000001,40000001},{0,97500,427500,636000,1536000,2796000,4796000}))*1.021,-2))</f>
        <v/>
      </c>
      <c r="Z3014" s="18">
        <f>IF(X3014&lt;=0,0,ROUNDDOWN((X3014*LOOKUP(X3014,{0,1950001,3300001,6950001,9000001,18000001,40000001},{0.05,0.1,0.2,0.23,0.33,0.4,0.45})-LOOKUP(X3014,{0,1950001,3300001,6950001,9000001,18000001,40000001},{0,97500,427500,636000,1536000,2796000,4796000}))*1.021,-2))</f>
        <v/>
      </c>
      <c r="AA3014" s="18">
        <f>MAX(0,ROUNDDOWN(M3014-J3014-430000-L3014-0,-3))</f>
        <v/>
      </c>
      <c r="AB3014" s="18">
        <f>MAX(0,ROUNDDOWN(M3014-J3014-430000-L3014-V3014,-3))</f>
        <v/>
      </c>
      <c r="AC3014" s="18">
        <f>IF(M3014&lt;=450000,0,MAX(0,ROUNDDOWN(AA3014*0.06-MIN(50000,AA3014)*0.03,-2))+MAX(0,ROUNDDOWN(AA3014*0.04-MIN(50000,AA3014)*0.02,-2)))</f>
        <v/>
      </c>
      <c r="AD3014" s="18">
        <f>IF(M3014&lt;=450000,0,MAX(0,ROUNDDOWN(AB3014*0.06-MIN(50000,AB3014)*0.03,-2))+MAX(0,ROUNDDOWN(AB3014*0.04-MIN(50000,AB3014)*0.02,-2)))</f>
        <v/>
      </c>
      <c r="AE3014" s="18">
        <f>Y3014-Z3014</f>
        <v/>
      </c>
      <c r="AF3014" s="18">
        <f>AC3014-AD3014</f>
        <v/>
      </c>
      <c r="AG3014" s="18">
        <f>AE3014+AF3014</f>
        <v/>
      </c>
      <c r="AH3014" s="20">
        <f>IF(W3014&lt;=0,0,LOOKUP(W3014,{0,1950001,3300001,6950001,9000001,18000001,40000001},{0.05,0.1,0.2,0.23,0.33,0.4,0.45}))</f>
        <v/>
      </c>
    </row>
    <row r="3015">
      <c r="A3015" t="inlineStr">
        <is>
          <t>1万円刻み 3区分8万円ずつ</t>
        </is>
      </c>
      <c r="B3015" s="18">
        <f>'4_1万円刻み'!$A$979</f>
        <v/>
      </c>
      <c r="C3015" s="19" t="n">
        <v>2026</v>
      </c>
      <c r="D3015" t="inlineStr">
        <is>
          <t>いいえ</t>
        </is>
      </c>
      <c r="E3015" s="18" t="n">
        <v>80000</v>
      </c>
      <c r="F3015" s="18" t="n">
        <v>0</v>
      </c>
      <c r="G3015" s="18" t="n">
        <v>80000</v>
      </c>
      <c r="H3015" s="18" t="n">
        <v>80000</v>
      </c>
      <c r="I3015" s="18" t="n">
        <v>0</v>
      </c>
      <c r="J3015" s="18">
        <f>ROUND(MIN(B3015/12,650000)*12*0.0915+MIN(B3015/12,1390000)*12*(0.0504+0)+B3015*0.005,0)</f>
        <v/>
      </c>
      <c r="K3015" s="18" t="n">
        <v>0</v>
      </c>
      <c r="L3015" s="18" t="n">
        <v>0</v>
      </c>
      <c r="M3015" s="18">
        <f>ROUND(IF(C3015&gt;=2026,IF(B3015&lt;741000,0,IF(B3015&lt;2191000,B3015-740000,IF(B3015&lt;2193000,1451000,IF(B3015&lt;2196000,1453000,IF(B3015&lt;2200000,1456000,IF(B3015&lt;3600000,ROUNDDOWN(B3015/4,-3)*2.8-80000,IF(B3015&lt;6600000,ROUNDDOWN(B3015/4,-3)*3.2-440000,IF(B3015&lt;8500000,ROUNDDOWN(B3015*0.9,0)-1100000,B3015-1950000)))))))),IF(B3015&lt;651000,0,IF(B3015&lt;1900000,B3015-650000,IF(B3015&lt;3600000,ROUNDDOWN(B3015/4,-3)*2.8-80000,IF(B3015&lt;6600000,ROUNDDOWN(B3015/4,-3)*3.2-440000,IF(B3015&lt;8500000,ROUNDDOWN(B3015*0.9,0)-1100000,B3015-1950000)))))),0)</f>
        <v/>
      </c>
      <c r="N3015" s="18">
        <f>IF(M3015&gt;23500000,NA(),IF(C3015&gt;=2026,IF(M3015&lt;=4890000,1040000,IF(M3015&lt;=6550000,670000,620000)),IF(M3015&lt;=1320000,950000,IF(M3015&lt;=3360000,880000,IF(M3015&lt;=4890000,680000,IF(M3015&lt;=6550000,630000,580000))))))</f>
        <v/>
      </c>
      <c r="O3015" s="18">
        <f>IF(F3015&lt;=0,IF(AND(D3015="はい",C3015&gt;=2026,C3015&lt;=2027),IF(E3015&lt;=0,0,IF(E3015&lt;=30000,E3015,IF(E3015&lt;=60000,ROUNDUP(E3015/2,0)+15000,IF(E3015&lt;=120000,ROUNDUP(E3015/4,0)+30000,60000)))),IF(E3015&lt;=0,0,IF(E3015&lt;=20000,E3015,IF(E3015&lt;=40000,ROUNDUP(E3015/2,0)+10000,IF(E3015&lt;=80000,ROUNDUP(E3015/4,0)+20000,40000))))),IF(E3015&lt;=0,IF(F3015&lt;=0,0,IF(F3015&lt;=25000,F3015,IF(F3015&lt;=50000,ROUNDUP(F3015/2,0)+12500,IF(F3015&lt;=100000,ROUNDUP(F3015/4,0)+25000,50000)))),MAX(IF(F3015&lt;=0,0,IF(F3015&lt;=25000,F3015,IF(F3015&lt;=50000,ROUNDUP(F3015/2,0)+12500,IF(F3015&lt;=100000,ROUNDUP(F3015/4,0)+25000,50000)))),MIN(IF(AND(D3015="はい",C3015&gt;=2026,C3015&lt;=2027),IF(E3015&lt;=0,0,IF(E3015&lt;=30000,E3015,IF(E3015&lt;=60000,ROUNDUP(E3015/2,0)+15000,IF(E3015&lt;=120000,ROUNDUP(E3015/4,0)+30000,60000)))),IF(E3015&lt;=0,0,IF(E3015&lt;=20000,E3015,IF(E3015&lt;=40000,ROUNDUP(E3015/2,0)+10000,IF(E3015&lt;=80000,ROUNDUP(E3015/4,0)+20000,40000)))))+IF(F3015&lt;=0,0,IF(F3015&lt;=25000,F3015,IF(F3015&lt;=50000,ROUNDUP(F3015/2,0)+12500,IF(F3015&lt;=100000,ROUNDUP(F3015/4,0)+25000,50000)))),IF(AND(D3015="はい",C3015&gt;=2026,C3015&lt;=2027),60000,40000)))))</f>
        <v/>
      </c>
      <c r="P3015" s="18">
        <f>IF(G3015&lt;=0,0,IF(G3015&lt;=20000,G3015,IF(G3015&lt;=40000,ROUNDUP(G3015/2,0)+10000,IF(G3015&lt;=80000,ROUNDUP(G3015/4,0)+20000,40000))))</f>
        <v/>
      </c>
      <c r="Q3015" s="18">
        <f>IF(I3015&lt;=0,IF(H3015&lt;=0,0,IF(H3015&lt;=20000,H3015,IF(H3015&lt;=40000,ROUNDUP(H3015/2,0)+10000,IF(H3015&lt;=80000,ROUNDUP(H3015/4,0)+20000,40000)))),IF(H3015&lt;=0,IF(I3015&lt;=0,0,IF(I3015&lt;=25000,I3015,IF(I3015&lt;=50000,ROUNDUP(I3015/2,0)+12500,IF(I3015&lt;=100000,ROUNDUP(I3015/4,0)+25000,50000)))),MAX(IF(I3015&lt;=0,0,IF(I3015&lt;=25000,I3015,IF(I3015&lt;=50000,ROUNDUP(I3015/2,0)+12500,IF(I3015&lt;=100000,ROUNDUP(I3015/4,0)+25000,50000)))),MIN(IF(H3015&lt;=0,0,IF(H3015&lt;=20000,H3015,IF(H3015&lt;=40000,ROUNDUP(H3015/2,0)+10000,IF(H3015&lt;=80000,ROUNDUP(H3015/4,0)+20000,40000))))+IF(I3015&lt;=0,0,IF(I3015&lt;=25000,I3015,IF(I3015&lt;=50000,ROUNDUP(I3015/2,0)+12500,IF(I3015&lt;=100000,ROUNDUP(I3015/4,0)+25000,50000)))),40000))))</f>
        <v/>
      </c>
      <c r="R3015" s="18">
        <f>MIN(120000,O3015+P3015+Q3015)</f>
        <v/>
      </c>
      <c r="S3015" s="18">
        <f>IF(F3015&lt;=0,IF(E3015&lt;=0,0,IF(E3015&lt;=12000,E3015,IF(E3015&lt;=32000,ROUNDUP(E3015/2,0)+6000,IF(E3015&lt;=56000,ROUNDUP(E3015/4,0)+14000,28000)))),IF(E3015&lt;=0,IF(F3015&lt;=0,0,IF(F3015&lt;=15000,F3015,IF(F3015&lt;=40000,ROUNDUP(F3015/2,0)+7500,IF(F3015&lt;=70000,ROUNDUP(F3015/4,0)+17500,35000)))),MAX(IF(F3015&lt;=0,0,IF(F3015&lt;=15000,F3015,IF(F3015&lt;=40000,ROUNDUP(F3015/2,0)+7500,IF(F3015&lt;=70000,ROUNDUP(F3015/4,0)+17500,35000)))),MIN(IF(E3015&lt;=0,0,IF(E3015&lt;=12000,E3015,IF(E3015&lt;=32000,ROUNDUP(E3015/2,0)+6000,IF(E3015&lt;=56000,ROUNDUP(E3015/4,0)+14000,28000))))+IF(F3015&lt;=0,0,IF(F3015&lt;=15000,F3015,IF(F3015&lt;=40000,ROUNDUP(F3015/2,0)+7500,IF(F3015&lt;=70000,ROUNDUP(F3015/4,0)+17500,35000)))),28000))))</f>
        <v/>
      </c>
      <c r="T3015" s="18">
        <f>IF(G3015&lt;=0,0,IF(G3015&lt;=12000,G3015,IF(G3015&lt;=32000,ROUNDUP(G3015/2,0)+6000,IF(G3015&lt;=56000,ROUNDUP(G3015/4,0)+14000,28000))))</f>
        <v/>
      </c>
      <c r="U3015" s="18">
        <f>IF(I3015&lt;=0,IF(H3015&lt;=0,0,IF(H3015&lt;=12000,H3015,IF(H3015&lt;=32000,ROUNDUP(H3015/2,0)+6000,IF(H3015&lt;=56000,ROUNDUP(H3015/4,0)+14000,28000)))),IF(H3015&lt;=0,IF(I3015&lt;=0,0,IF(I3015&lt;=15000,I3015,IF(I3015&lt;=40000,ROUNDUP(I3015/2,0)+7500,IF(I3015&lt;=70000,ROUNDUP(I3015/4,0)+17500,35000)))),MAX(IF(I3015&lt;=0,0,IF(I3015&lt;=15000,I3015,IF(I3015&lt;=40000,ROUNDUP(I3015/2,0)+7500,IF(I3015&lt;=70000,ROUNDUP(I3015/4,0)+17500,35000)))),MIN(IF(H3015&lt;=0,0,IF(H3015&lt;=12000,H3015,IF(H3015&lt;=32000,ROUNDUP(H3015/2,0)+6000,IF(H3015&lt;=56000,ROUNDUP(H3015/4,0)+14000,28000))))+IF(I3015&lt;=0,0,IF(I3015&lt;=15000,I3015,IF(I3015&lt;=40000,ROUNDUP(I3015/2,0)+7500,IF(I3015&lt;=70000,ROUNDUP(I3015/4,0)+17500,35000)))),28000))))</f>
        <v/>
      </c>
      <c r="V3015" s="18">
        <f>MIN(70000,S3015+T3015+U3015)</f>
        <v/>
      </c>
      <c r="W3015" s="18">
        <f>MAX(0,ROUNDDOWN(M3015-J3015-N3015-K3015-0,-3))</f>
        <v/>
      </c>
      <c r="X3015" s="18">
        <f>MAX(0,ROUNDDOWN(M3015-J3015-N3015-K3015-R3015,-3))</f>
        <v/>
      </c>
      <c r="Y3015" s="18">
        <f>IF(W3015&lt;=0,0,ROUNDDOWN((W3015*LOOKUP(W3015,{0,1950001,3300001,6950001,9000001,18000001,40000001},{0.05,0.1,0.2,0.23,0.33,0.4,0.45})-LOOKUP(W3015,{0,1950001,3300001,6950001,9000001,18000001,40000001},{0,97500,427500,636000,1536000,2796000,4796000}))*1.021,-2))</f>
        <v/>
      </c>
      <c r="Z3015" s="18">
        <f>IF(X3015&lt;=0,0,ROUNDDOWN((X3015*LOOKUP(X3015,{0,1950001,3300001,6950001,9000001,18000001,40000001},{0.05,0.1,0.2,0.23,0.33,0.4,0.45})-LOOKUP(X3015,{0,1950001,3300001,6950001,9000001,18000001,40000001},{0,97500,427500,636000,1536000,2796000,4796000}))*1.021,-2))</f>
        <v/>
      </c>
      <c r="AA3015" s="18">
        <f>MAX(0,ROUNDDOWN(M3015-J3015-430000-L3015-0,-3))</f>
        <v/>
      </c>
      <c r="AB3015" s="18">
        <f>MAX(0,ROUNDDOWN(M3015-J3015-430000-L3015-V3015,-3))</f>
        <v/>
      </c>
      <c r="AC3015" s="18">
        <f>IF(M3015&lt;=450000,0,MAX(0,ROUNDDOWN(AA3015*0.06-MIN(50000,AA3015)*0.03,-2))+MAX(0,ROUNDDOWN(AA3015*0.04-MIN(50000,AA3015)*0.02,-2)))</f>
        <v/>
      </c>
      <c r="AD3015" s="18">
        <f>IF(M3015&lt;=450000,0,MAX(0,ROUNDDOWN(AB3015*0.06-MIN(50000,AB3015)*0.03,-2))+MAX(0,ROUNDDOWN(AB3015*0.04-MIN(50000,AB3015)*0.02,-2)))</f>
        <v/>
      </c>
      <c r="AE3015" s="18">
        <f>Y3015-Z3015</f>
        <v/>
      </c>
      <c r="AF3015" s="18">
        <f>AC3015-AD3015</f>
        <v/>
      </c>
      <c r="AG3015" s="18">
        <f>AE3015+AF3015</f>
        <v/>
      </c>
      <c r="AH3015" s="20">
        <f>IF(W3015&lt;=0,0,LOOKUP(W3015,{0,1950001,3300001,6950001,9000001,18000001,40000001},{0.05,0.1,0.2,0.23,0.33,0.4,0.45}))</f>
        <v/>
      </c>
    </row>
    <row r="3016">
      <c r="A3016" t="inlineStr">
        <is>
          <t>1万円刻み 一般8万円</t>
        </is>
      </c>
      <c r="B3016" s="18">
        <f>'4_1万円刻み'!$A$979</f>
        <v/>
      </c>
      <c r="C3016" s="19" t="n">
        <v>2026</v>
      </c>
      <c r="D3016" t="inlineStr">
        <is>
          <t>いいえ</t>
        </is>
      </c>
      <c r="E3016" s="18" t="n">
        <v>80000</v>
      </c>
      <c r="F3016" s="18" t="n">
        <v>0</v>
      </c>
      <c r="G3016" s="18" t="n">
        <v>0</v>
      </c>
      <c r="H3016" s="18" t="n">
        <v>0</v>
      </c>
      <c r="I3016" s="18" t="n">
        <v>0</v>
      </c>
      <c r="J3016" s="18">
        <f>ROUND(MIN(B3016/12,650000)*12*0.0915+MIN(B3016/12,1390000)*12*(0.0504+0)+B3016*0.005,0)</f>
        <v/>
      </c>
      <c r="K3016" s="18" t="n">
        <v>0</v>
      </c>
      <c r="L3016" s="18" t="n">
        <v>0</v>
      </c>
      <c r="M3016" s="18">
        <f>ROUND(IF(C3016&gt;=2026,IF(B3016&lt;741000,0,IF(B3016&lt;2191000,B3016-740000,IF(B3016&lt;2193000,1451000,IF(B3016&lt;2196000,1453000,IF(B3016&lt;2200000,1456000,IF(B3016&lt;3600000,ROUNDDOWN(B3016/4,-3)*2.8-80000,IF(B3016&lt;6600000,ROUNDDOWN(B3016/4,-3)*3.2-440000,IF(B3016&lt;8500000,ROUNDDOWN(B3016*0.9,0)-1100000,B3016-1950000)))))))),IF(B3016&lt;651000,0,IF(B3016&lt;1900000,B3016-650000,IF(B3016&lt;3600000,ROUNDDOWN(B3016/4,-3)*2.8-80000,IF(B3016&lt;6600000,ROUNDDOWN(B3016/4,-3)*3.2-440000,IF(B3016&lt;8500000,ROUNDDOWN(B3016*0.9,0)-1100000,B3016-1950000)))))),0)</f>
        <v/>
      </c>
      <c r="N3016" s="18">
        <f>IF(M3016&gt;23500000,NA(),IF(C3016&gt;=2026,IF(M3016&lt;=4890000,1040000,IF(M3016&lt;=6550000,670000,620000)),IF(M3016&lt;=1320000,950000,IF(M3016&lt;=3360000,880000,IF(M3016&lt;=4890000,680000,IF(M3016&lt;=6550000,630000,580000))))))</f>
        <v/>
      </c>
      <c r="O3016" s="18">
        <f>IF(F3016&lt;=0,IF(AND(D3016="はい",C3016&gt;=2026,C3016&lt;=2027),IF(E3016&lt;=0,0,IF(E3016&lt;=30000,E3016,IF(E3016&lt;=60000,ROUNDUP(E3016/2,0)+15000,IF(E3016&lt;=120000,ROUNDUP(E3016/4,0)+30000,60000)))),IF(E3016&lt;=0,0,IF(E3016&lt;=20000,E3016,IF(E3016&lt;=40000,ROUNDUP(E3016/2,0)+10000,IF(E3016&lt;=80000,ROUNDUP(E3016/4,0)+20000,40000))))),IF(E3016&lt;=0,IF(F3016&lt;=0,0,IF(F3016&lt;=25000,F3016,IF(F3016&lt;=50000,ROUNDUP(F3016/2,0)+12500,IF(F3016&lt;=100000,ROUNDUP(F3016/4,0)+25000,50000)))),MAX(IF(F3016&lt;=0,0,IF(F3016&lt;=25000,F3016,IF(F3016&lt;=50000,ROUNDUP(F3016/2,0)+12500,IF(F3016&lt;=100000,ROUNDUP(F3016/4,0)+25000,50000)))),MIN(IF(AND(D3016="はい",C3016&gt;=2026,C3016&lt;=2027),IF(E3016&lt;=0,0,IF(E3016&lt;=30000,E3016,IF(E3016&lt;=60000,ROUNDUP(E3016/2,0)+15000,IF(E3016&lt;=120000,ROUNDUP(E3016/4,0)+30000,60000)))),IF(E3016&lt;=0,0,IF(E3016&lt;=20000,E3016,IF(E3016&lt;=40000,ROUNDUP(E3016/2,0)+10000,IF(E3016&lt;=80000,ROUNDUP(E3016/4,0)+20000,40000)))))+IF(F3016&lt;=0,0,IF(F3016&lt;=25000,F3016,IF(F3016&lt;=50000,ROUNDUP(F3016/2,0)+12500,IF(F3016&lt;=100000,ROUNDUP(F3016/4,0)+25000,50000)))),IF(AND(D3016="はい",C3016&gt;=2026,C3016&lt;=2027),60000,40000)))))</f>
        <v/>
      </c>
      <c r="P3016" s="18">
        <f>IF(G3016&lt;=0,0,IF(G3016&lt;=20000,G3016,IF(G3016&lt;=40000,ROUNDUP(G3016/2,0)+10000,IF(G3016&lt;=80000,ROUNDUP(G3016/4,0)+20000,40000))))</f>
        <v/>
      </c>
      <c r="Q3016" s="18">
        <f>IF(I3016&lt;=0,IF(H3016&lt;=0,0,IF(H3016&lt;=20000,H3016,IF(H3016&lt;=40000,ROUNDUP(H3016/2,0)+10000,IF(H3016&lt;=80000,ROUNDUP(H3016/4,0)+20000,40000)))),IF(H3016&lt;=0,IF(I3016&lt;=0,0,IF(I3016&lt;=25000,I3016,IF(I3016&lt;=50000,ROUNDUP(I3016/2,0)+12500,IF(I3016&lt;=100000,ROUNDUP(I3016/4,0)+25000,50000)))),MAX(IF(I3016&lt;=0,0,IF(I3016&lt;=25000,I3016,IF(I3016&lt;=50000,ROUNDUP(I3016/2,0)+12500,IF(I3016&lt;=100000,ROUNDUP(I3016/4,0)+25000,50000)))),MIN(IF(H3016&lt;=0,0,IF(H3016&lt;=20000,H3016,IF(H3016&lt;=40000,ROUNDUP(H3016/2,0)+10000,IF(H3016&lt;=80000,ROUNDUP(H3016/4,0)+20000,40000))))+IF(I3016&lt;=0,0,IF(I3016&lt;=25000,I3016,IF(I3016&lt;=50000,ROUNDUP(I3016/2,0)+12500,IF(I3016&lt;=100000,ROUNDUP(I3016/4,0)+25000,50000)))),40000))))</f>
        <v/>
      </c>
      <c r="R3016" s="18">
        <f>MIN(120000,O3016+P3016+Q3016)</f>
        <v/>
      </c>
      <c r="S3016" s="18">
        <f>IF(F3016&lt;=0,IF(E3016&lt;=0,0,IF(E3016&lt;=12000,E3016,IF(E3016&lt;=32000,ROUNDUP(E3016/2,0)+6000,IF(E3016&lt;=56000,ROUNDUP(E3016/4,0)+14000,28000)))),IF(E3016&lt;=0,IF(F3016&lt;=0,0,IF(F3016&lt;=15000,F3016,IF(F3016&lt;=40000,ROUNDUP(F3016/2,0)+7500,IF(F3016&lt;=70000,ROUNDUP(F3016/4,0)+17500,35000)))),MAX(IF(F3016&lt;=0,0,IF(F3016&lt;=15000,F3016,IF(F3016&lt;=40000,ROUNDUP(F3016/2,0)+7500,IF(F3016&lt;=70000,ROUNDUP(F3016/4,0)+17500,35000)))),MIN(IF(E3016&lt;=0,0,IF(E3016&lt;=12000,E3016,IF(E3016&lt;=32000,ROUNDUP(E3016/2,0)+6000,IF(E3016&lt;=56000,ROUNDUP(E3016/4,0)+14000,28000))))+IF(F3016&lt;=0,0,IF(F3016&lt;=15000,F3016,IF(F3016&lt;=40000,ROUNDUP(F3016/2,0)+7500,IF(F3016&lt;=70000,ROUNDUP(F3016/4,0)+17500,35000)))),28000))))</f>
        <v/>
      </c>
      <c r="T3016" s="18">
        <f>IF(G3016&lt;=0,0,IF(G3016&lt;=12000,G3016,IF(G3016&lt;=32000,ROUNDUP(G3016/2,0)+6000,IF(G3016&lt;=56000,ROUNDUP(G3016/4,0)+14000,28000))))</f>
        <v/>
      </c>
      <c r="U3016" s="18">
        <f>IF(I3016&lt;=0,IF(H3016&lt;=0,0,IF(H3016&lt;=12000,H3016,IF(H3016&lt;=32000,ROUNDUP(H3016/2,0)+6000,IF(H3016&lt;=56000,ROUNDUP(H3016/4,0)+14000,28000)))),IF(H3016&lt;=0,IF(I3016&lt;=0,0,IF(I3016&lt;=15000,I3016,IF(I3016&lt;=40000,ROUNDUP(I3016/2,0)+7500,IF(I3016&lt;=70000,ROUNDUP(I3016/4,0)+17500,35000)))),MAX(IF(I3016&lt;=0,0,IF(I3016&lt;=15000,I3016,IF(I3016&lt;=40000,ROUNDUP(I3016/2,0)+7500,IF(I3016&lt;=70000,ROUNDUP(I3016/4,0)+17500,35000)))),MIN(IF(H3016&lt;=0,0,IF(H3016&lt;=12000,H3016,IF(H3016&lt;=32000,ROUNDUP(H3016/2,0)+6000,IF(H3016&lt;=56000,ROUNDUP(H3016/4,0)+14000,28000))))+IF(I3016&lt;=0,0,IF(I3016&lt;=15000,I3016,IF(I3016&lt;=40000,ROUNDUP(I3016/2,0)+7500,IF(I3016&lt;=70000,ROUNDUP(I3016/4,0)+17500,35000)))),28000))))</f>
        <v/>
      </c>
      <c r="V3016" s="18">
        <f>MIN(70000,S3016+T3016+U3016)</f>
        <v/>
      </c>
      <c r="W3016" s="18">
        <f>MAX(0,ROUNDDOWN(M3016-J3016-N3016-K3016-0,-3))</f>
        <v/>
      </c>
      <c r="X3016" s="18">
        <f>MAX(0,ROUNDDOWN(M3016-J3016-N3016-K3016-R3016,-3))</f>
        <v/>
      </c>
      <c r="Y3016" s="18">
        <f>IF(W3016&lt;=0,0,ROUNDDOWN((W3016*LOOKUP(W3016,{0,1950001,3300001,6950001,9000001,18000001,40000001},{0.05,0.1,0.2,0.23,0.33,0.4,0.45})-LOOKUP(W3016,{0,1950001,3300001,6950001,9000001,18000001,40000001},{0,97500,427500,636000,1536000,2796000,4796000}))*1.021,-2))</f>
        <v/>
      </c>
      <c r="Z3016" s="18">
        <f>IF(X3016&lt;=0,0,ROUNDDOWN((X3016*LOOKUP(X3016,{0,1950001,3300001,6950001,9000001,18000001,40000001},{0.05,0.1,0.2,0.23,0.33,0.4,0.45})-LOOKUP(X3016,{0,1950001,3300001,6950001,9000001,18000001,40000001},{0,97500,427500,636000,1536000,2796000,4796000}))*1.021,-2))</f>
        <v/>
      </c>
      <c r="AA3016" s="18">
        <f>MAX(0,ROUNDDOWN(M3016-J3016-430000-L3016-0,-3))</f>
        <v/>
      </c>
      <c r="AB3016" s="18">
        <f>MAX(0,ROUNDDOWN(M3016-J3016-430000-L3016-V3016,-3))</f>
        <v/>
      </c>
      <c r="AC3016" s="18">
        <f>IF(M3016&lt;=450000,0,MAX(0,ROUNDDOWN(AA3016*0.06-MIN(50000,AA3016)*0.03,-2))+MAX(0,ROUNDDOWN(AA3016*0.04-MIN(50000,AA3016)*0.02,-2)))</f>
        <v/>
      </c>
      <c r="AD3016" s="18">
        <f>IF(M3016&lt;=450000,0,MAX(0,ROUNDDOWN(AB3016*0.06-MIN(50000,AB3016)*0.03,-2))+MAX(0,ROUNDDOWN(AB3016*0.04-MIN(50000,AB3016)*0.02,-2)))</f>
        <v/>
      </c>
      <c r="AE3016" s="18">
        <f>Y3016-Z3016</f>
        <v/>
      </c>
      <c r="AF3016" s="18">
        <f>AC3016-AD3016</f>
        <v/>
      </c>
      <c r="AG3016" s="18">
        <f>AE3016+AF3016</f>
        <v/>
      </c>
      <c r="AH3016" s="20">
        <f>IF(W3016&lt;=0,0,LOOKUP(W3016,{0,1950001,3300001,6950001,9000001,18000001,40000001},{0.05,0.1,0.2,0.23,0.33,0.4,0.45}))</f>
        <v/>
      </c>
    </row>
    <row r="3017">
      <c r="A3017" t="inlineStr">
        <is>
          <t>1万円刻み 特例あり一般12万円</t>
        </is>
      </c>
      <c r="B3017" s="18">
        <f>'4_1万円刻み'!$A$979</f>
        <v/>
      </c>
      <c r="C3017" s="19" t="n">
        <v>2026</v>
      </c>
      <c r="D3017" t="inlineStr">
        <is>
          <t>はい</t>
        </is>
      </c>
      <c r="E3017" s="18" t="n">
        <v>120000</v>
      </c>
      <c r="F3017" s="18" t="n">
        <v>0</v>
      </c>
      <c r="G3017" s="18" t="n">
        <v>0</v>
      </c>
      <c r="H3017" s="18" t="n">
        <v>0</v>
      </c>
      <c r="I3017" s="18" t="n">
        <v>0</v>
      </c>
      <c r="J3017" s="18">
        <f>ROUND(MIN(B3017/12,650000)*12*0.0915+MIN(B3017/12,1390000)*12*(0.0504+0)+B3017*0.005,0)</f>
        <v/>
      </c>
      <c r="K3017" s="18" t="n">
        <v>0</v>
      </c>
      <c r="L3017" s="18" t="n">
        <v>0</v>
      </c>
      <c r="M3017" s="18">
        <f>ROUND(IF(C3017&gt;=2026,IF(B3017&lt;741000,0,IF(B3017&lt;2191000,B3017-740000,IF(B3017&lt;2193000,1451000,IF(B3017&lt;2196000,1453000,IF(B3017&lt;2200000,1456000,IF(B3017&lt;3600000,ROUNDDOWN(B3017/4,-3)*2.8-80000,IF(B3017&lt;6600000,ROUNDDOWN(B3017/4,-3)*3.2-440000,IF(B3017&lt;8500000,ROUNDDOWN(B3017*0.9,0)-1100000,B3017-1950000)))))))),IF(B3017&lt;651000,0,IF(B3017&lt;1900000,B3017-650000,IF(B3017&lt;3600000,ROUNDDOWN(B3017/4,-3)*2.8-80000,IF(B3017&lt;6600000,ROUNDDOWN(B3017/4,-3)*3.2-440000,IF(B3017&lt;8500000,ROUNDDOWN(B3017*0.9,0)-1100000,B3017-1950000)))))),0)</f>
        <v/>
      </c>
      <c r="N3017" s="18">
        <f>IF(M3017&gt;23500000,NA(),IF(C3017&gt;=2026,IF(M3017&lt;=4890000,1040000,IF(M3017&lt;=6550000,670000,620000)),IF(M3017&lt;=1320000,950000,IF(M3017&lt;=3360000,880000,IF(M3017&lt;=4890000,680000,IF(M3017&lt;=6550000,630000,580000))))))</f>
        <v/>
      </c>
      <c r="O3017" s="18">
        <f>IF(F3017&lt;=0,IF(AND(D3017="はい",C3017&gt;=2026,C3017&lt;=2027),IF(E3017&lt;=0,0,IF(E3017&lt;=30000,E3017,IF(E3017&lt;=60000,ROUNDUP(E3017/2,0)+15000,IF(E3017&lt;=120000,ROUNDUP(E3017/4,0)+30000,60000)))),IF(E3017&lt;=0,0,IF(E3017&lt;=20000,E3017,IF(E3017&lt;=40000,ROUNDUP(E3017/2,0)+10000,IF(E3017&lt;=80000,ROUNDUP(E3017/4,0)+20000,40000))))),IF(E3017&lt;=0,IF(F3017&lt;=0,0,IF(F3017&lt;=25000,F3017,IF(F3017&lt;=50000,ROUNDUP(F3017/2,0)+12500,IF(F3017&lt;=100000,ROUNDUP(F3017/4,0)+25000,50000)))),MAX(IF(F3017&lt;=0,0,IF(F3017&lt;=25000,F3017,IF(F3017&lt;=50000,ROUNDUP(F3017/2,0)+12500,IF(F3017&lt;=100000,ROUNDUP(F3017/4,0)+25000,50000)))),MIN(IF(AND(D3017="はい",C3017&gt;=2026,C3017&lt;=2027),IF(E3017&lt;=0,0,IF(E3017&lt;=30000,E3017,IF(E3017&lt;=60000,ROUNDUP(E3017/2,0)+15000,IF(E3017&lt;=120000,ROUNDUP(E3017/4,0)+30000,60000)))),IF(E3017&lt;=0,0,IF(E3017&lt;=20000,E3017,IF(E3017&lt;=40000,ROUNDUP(E3017/2,0)+10000,IF(E3017&lt;=80000,ROUNDUP(E3017/4,0)+20000,40000)))))+IF(F3017&lt;=0,0,IF(F3017&lt;=25000,F3017,IF(F3017&lt;=50000,ROUNDUP(F3017/2,0)+12500,IF(F3017&lt;=100000,ROUNDUP(F3017/4,0)+25000,50000)))),IF(AND(D3017="はい",C3017&gt;=2026,C3017&lt;=2027),60000,40000)))))</f>
        <v/>
      </c>
      <c r="P3017" s="18">
        <f>IF(G3017&lt;=0,0,IF(G3017&lt;=20000,G3017,IF(G3017&lt;=40000,ROUNDUP(G3017/2,0)+10000,IF(G3017&lt;=80000,ROUNDUP(G3017/4,0)+20000,40000))))</f>
        <v/>
      </c>
      <c r="Q3017" s="18">
        <f>IF(I3017&lt;=0,IF(H3017&lt;=0,0,IF(H3017&lt;=20000,H3017,IF(H3017&lt;=40000,ROUNDUP(H3017/2,0)+10000,IF(H3017&lt;=80000,ROUNDUP(H3017/4,0)+20000,40000)))),IF(H3017&lt;=0,IF(I3017&lt;=0,0,IF(I3017&lt;=25000,I3017,IF(I3017&lt;=50000,ROUNDUP(I3017/2,0)+12500,IF(I3017&lt;=100000,ROUNDUP(I3017/4,0)+25000,50000)))),MAX(IF(I3017&lt;=0,0,IF(I3017&lt;=25000,I3017,IF(I3017&lt;=50000,ROUNDUP(I3017/2,0)+12500,IF(I3017&lt;=100000,ROUNDUP(I3017/4,0)+25000,50000)))),MIN(IF(H3017&lt;=0,0,IF(H3017&lt;=20000,H3017,IF(H3017&lt;=40000,ROUNDUP(H3017/2,0)+10000,IF(H3017&lt;=80000,ROUNDUP(H3017/4,0)+20000,40000))))+IF(I3017&lt;=0,0,IF(I3017&lt;=25000,I3017,IF(I3017&lt;=50000,ROUNDUP(I3017/2,0)+12500,IF(I3017&lt;=100000,ROUNDUP(I3017/4,0)+25000,50000)))),40000))))</f>
        <v/>
      </c>
      <c r="R3017" s="18">
        <f>MIN(120000,O3017+P3017+Q3017)</f>
        <v/>
      </c>
      <c r="S3017" s="18">
        <f>IF(F3017&lt;=0,IF(E3017&lt;=0,0,IF(E3017&lt;=12000,E3017,IF(E3017&lt;=32000,ROUNDUP(E3017/2,0)+6000,IF(E3017&lt;=56000,ROUNDUP(E3017/4,0)+14000,28000)))),IF(E3017&lt;=0,IF(F3017&lt;=0,0,IF(F3017&lt;=15000,F3017,IF(F3017&lt;=40000,ROUNDUP(F3017/2,0)+7500,IF(F3017&lt;=70000,ROUNDUP(F3017/4,0)+17500,35000)))),MAX(IF(F3017&lt;=0,0,IF(F3017&lt;=15000,F3017,IF(F3017&lt;=40000,ROUNDUP(F3017/2,0)+7500,IF(F3017&lt;=70000,ROUNDUP(F3017/4,0)+17500,35000)))),MIN(IF(E3017&lt;=0,0,IF(E3017&lt;=12000,E3017,IF(E3017&lt;=32000,ROUNDUP(E3017/2,0)+6000,IF(E3017&lt;=56000,ROUNDUP(E3017/4,0)+14000,28000))))+IF(F3017&lt;=0,0,IF(F3017&lt;=15000,F3017,IF(F3017&lt;=40000,ROUNDUP(F3017/2,0)+7500,IF(F3017&lt;=70000,ROUNDUP(F3017/4,0)+17500,35000)))),28000))))</f>
        <v/>
      </c>
      <c r="T3017" s="18">
        <f>IF(G3017&lt;=0,0,IF(G3017&lt;=12000,G3017,IF(G3017&lt;=32000,ROUNDUP(G3017/2,0)+6000,IF(G3017&lt;=56000,ROUNDUP(G3017/4,0)+14000,28000))))</f>
        <v/>
      </c>
      <c r="U3017" s="18">
        <f>IF(I3017&lt;=0,IF(H3017&lt;=0,0,IF(H3017&lt;=12000,H3017,IF(H3017&lt;=32000,ROUNDUP(H3017/2,0)+6000,IF(H3017&lt;=56000,ROUNDUP(H3017/4,0)+14000,28000)))),IF(H3017&lt;=0,IF(I3017&lt;=0,0,IF(I3017&lt;=15000,I3017,IF(I3017&lt;=40000,ROUNDUP(I3017/2,0)+7500,IF(I3017&lt;=70000,ROUNDUP(I3017/4,0)+17500,35000)))),MAX(IF(I3017&lt;=0,0,IF(I3017&lt;=15000,I3017,IF(I3017&lt;=40000,ROUNDUP(I3017/2,0)+7500,IF(I3017&lt;=70000,ROUNDUP(I3017/4,0)+17500,35000)))),MIN(IF(H3017&lt;=0,0,IF(H3017&lt;=12000,H3017,IF(H3017&lt;=32000,ROUNDUP(H3017/2,0)+6000,IF(H3017&lt;=56000,ROUNDUP(H3017/4,0)+14000,28000))))+IF(I3017&lt;=0,0,IF(I3017&lt;=15000,I3017,IF(I3017&lt;=40000,ROUNDUP(I3017/2,0)+7500,IF(I3017&lt;=70000,ROUNDUP(I3017/4,0)+17500,35000)))),28000))))</f>
        <v/>
      </c>
      <c r="V3017" s="18">
        <f>MIN(70000,S3017+T3017+U3017)</f>
        <v/>
      </c>
      <c r="W3017" s="18">
        <f>MAX(0,ROUNDDOWN(M3017-J3017-N3017-K3017-0,-3))</f>
        <v/>
      </c>
      <c r="X3017" s="18">
        <f>MAX(0,ROUNDDOWN(M3017-J3017-N3017-K3017-R3017,-3))</f>
        <v/>
      </c>
      <c r="Y3017" s="18">
        <f>IF(W3017&lt;=0,0,ROUNDDOWN((W3017*LOOKUP(W3017,{0,1950001,3300001,6950001,9000001,18000001,40000001},{0.05,0.1,0.2,0.23,0.33,0.4,0.45})-LOOKUP(W3017,{0,1950001,3300001,6950001,9000001,18000001,40000001},{0,97500,427500,636000,1536000,2796000,4796000}))*1.021,-2))</f>
        <v/>
      </c>
      <c r="Z3017" s="18">
        <f>IF(X3017&lt;=0,0,ROUNDDOWN((X3017*LOOKUP(X3017,{0,1950001,3300001,6950001,9000001,18000001,40000001},{0.05,0.1,0.2,0.23,0.33,0.4,0.45})-LOOKUP(X3017,{0,1950001,3300001,6950001,9000001,18000001,40000001},{0,97500,427500,636000,1536000,2796000,4796000}))*1.021,-2))</f>
        <v/>
      </c>
      <c r="AA3017" s="18">
        <f>MAX(0,ROUNDDOWN(M3017-J3017-430000-L3017-0,-3))</f>
        <v/>
      </c>
      <c r="AB3017" s="18">
        <f>MAX(0,ROUNDDOWN(M3017-J3017-430000-L3017-V3017,-3))</f>
        <v/>
      </c>
      <c r="AC3017" s="18">
        <f>IF(M3017&lt;=450000,0,MAX(0,ROUNDDOWN(AA3017*0.06-MIN(50000,AA3017)*0.03,-2))+MAX(0,ROUNDDOWN(AA3017*0.04-MIN(50000,AA3017)*0.02,-2)))</f>
        <v/>
      </c>
      <c r="AD3017" s="18">
        <f>IF(M3017&lt;=450000,0,MAX(0,ROUNDDOWN(AB3017*0.06-MIN(50000,AB3017)*0.03,-2))+MAX(0,ROUNDDOWN(AB3017*0.04-MIN(50000,AB3017)*0.02,-2)))</f>
        <v/>
      </c>
      <c r="AE3017" s="18">
        <f>Y3017-Z3017</f>
        <v/>
      </c>
      <c r="AF3017" s="18">
        <f>AC3017-AD3017</f>
        <v/>
      </c>
      <c r="AG3017" s="18">
        <f>AE3017+AF3017</f>
        <v/>
      </c>
      <c r="AH3017" s="20">
        <f>IF(W3017&lt;=0,0,LOOKUP(W3017,{0,1950001,3300001,6950001,9000001,18000001,40000001},{0.05,0.1,0.2,0.23,0.33,0.4,0.45}))</f>
        <v/>
      </c>
    </row>
    <row r="3018">
      <c r="A3018" t="inlineStr">
        <is>
          <t>1万円刻み 3区分8万円ずつ</t>
        </is>
      </c>
      <c r="B3018" s="18">
        <f>'4_1万円刻み'!$A$980</f>
        <v/>
      </c>
      <c r="C3018" s="19" t="n">
        <v>2026</v>
      </c>
      <c r="D3018" t="inlineStr">
        <is>
          <t>いいえ</t>
        </is>
      </c>
      <c r="E3018" s="18" t="n">
        <v>80000</v>
      </c>
      <c r="F3018" s="18" t="n">
        <v>0</v>
      </c>
      <c r="G3018" s="18" t="n">
        <v>80000</v>
      </c>
      <c r="H3018" s="18" t="n">
        <v>80000</v>
      </c>
      <c r="I3018" s="18" t="n">
        <v>0</v>
      </c>
      <c r="J3018" s="18">
        <f>ROUND(MIN(B3018/12,650000)*12*0.0915+MIN(B3018/12,1390000)*12*(0.0504+0)+B3018*0.005,0)</f>
        <v/>
      </c>
      <c r="K3018" s="18" t="n">
        <v>0</v>
      </c>
      <c r="L3018" s="18" t="n">
        <v>0</v>
      </c>
      <c r="M3018" s="18">
        <f>ROUND(IF(C3018&gt;=2026,IF(B3018&lt;741000,0,IF(B3018&lt;2191000,B3018-740000,IF(B3018&lt;2193000,1451000,IF(B3018&lt;2196000,1453000,IF(B3018&lt;2200000,1456000,IF(B3018&lt;3600000,ROUNDDOWN(B3018/4,-3)*2.8-80000,IF(B3018&lt;6600000,ROUNDDOWN(B3018/4,-3)*3.2-440000,IF(B3018&lt;8500000,ROUNDDOWN(B3018*0.9,0)-1100000,B3018-1950000)))))))),IF(B3018&lt;651000,0,IF(B3018&lt;1900000,B3018-650000,IF(B3018&lt;3600000,ROUNDDOWN(B3018/4,-3)*2.8-80000,IF(B3018&lt;6600000,ROUNDDOWN(B3018/4,-3)*3.2-440000,IF(B3018&lt;8500000,ROUNDDOWN(B3018*0.9,0)-1100000,B3018-1950000)))))),0)</f>
        <v/>
      </c>
      <c r="N3018" s="18">
        <f>IF(M3018&gt;23500000,NA(),IF(C3018&gt;=2026,IF(M3018&lt;=4890000,1040000,IF(M3018&lt;=6550000,670000,620000)),IF(M3018&lt;=1320000,950000,IF(M3018&lt;=3360000,880000,IF(M3018&lt;=4890000,680000,IF(M3018&lt;=6550000,630000,580000))))))</f>
        <v/>
      </c>
      <c r="O3018" s="18">
        <f>IF(F3018&lt;=0,IF(AND(D3018="はい",C3018&gt;=2026,C3018&lt;=2027),IF(E3018&lt;=0,0,IF(E3018&lt;=30000,E3018,IF(E3018&lt;=60000,ROUNDUP(E3018/2,0)+15000,IF(E3018&lt;=120000,ROUNDUP(E3018/4,0)+30000,60000)))),IF(E3018&lt;=0,0,IF(E3018&lt;=20000,E3018,IF(E3018&lt;=40000,ROUNDUP(E3018/2,0)+10000,IF(E3018&lt;=80000,ROUNDUP(E3018/4,0)+20000,40000))))),IF(E3018&lt;=0,IF(F3018&lt;=0,0,IF(F3018&lt;=25000,F3018,IF(F3018&lt;=50000,ROUNDUP(F3018/2,0)+12500,IF(F3018&lt;=100000,ROUNDUP(F3018/4,0)+25000,50000)))),MAX(IF(F3018&lt;=0,0,IF(F3018&lt;=25000,F3018,IF(F3018&lt;=50000,ROUNDUP(F3018/2,0)+12500,IF(F3018&lt;=100000,ROUNDUP(F3018/4,0)+25000,50000)))),MIN(IF(AND(D3018="はい",C3018&gt;=2026,C3018&lt;=2027),IF(E3018&lt;=0,0,IF(E3018&lt;=30000,E3018,IF(E3018&lt;=60000,ROUNDUP(E3018/2,0)+15000,IF(E3018&lt;=120000,ROUNDUP(E3018/4,0)+30000,60000)))),IF(E3018&lt;=0,0,IF(E3018&lt;=20000,E3018,IF(E3018&lt;=40000,ROUNDUP(E3018/2,0)+10000,IF(E3018&lt;=80000,ROUNDUP(E3018/4,0)+20000,40000)))))+IF(F3018&lt;=0,0,IF(F3018&lt;=25000,F3018,IF(F3018&lt;=50000,ROUNDUP(F3018/2,0)+12500,IF(F3018&lt;=100000,ROUNDUP(F3018/4,0)+25000,50000)))),IF(AND(D3018="はい",C3018&gt;=2026,C3018&lt;=2027),60000,40000)))))</f>
        <v/>
      </c>
      <c r="P3018" s="18">
        <f>IF(G3018&lt;=0,0,IF(G3018&lt;=20000,G3018,IF(G3018&lt;=40000,ROUNDUP(G3018/2,0)+10000,IF(G3018&lt;=80000,ROUNDUP(G3018/4,0)+20000,40000))))</f>
        <v/>
      </c>
      <c r="Q3018" s="18">
        <f>IF(I3018&lt;=0,IF(H3018&lt;=0,0,IF(H3018&lt;=20000,H3018,IF(H3018&lt;=40000,ROUNDUP(H3018/2,0)+10000,IF(H3018&lt;=80000,ROUNDUP(H3018/4,0)+20000,40000)))),IF(H3018&lt;=0,IF(I3018&lt;=0,0,IF(I3018&lt;=25000,I3018,IF(I3018&lt;=50000,ROUNDUP(I3018/2,0)+12500,IF(I3018&lt;=100000,ROUNDUP(I3018/4,0)+25000,50000)))),MAX(IF(I3018&lt;=0,0,IF(I3018&lt;=25000,I3018,IF(I3018&lt;=50000,ROUNDUP(I3018/2,0)+12500,IF(I3018&lt;=100000,ROUNDUP(I3018/4,0)+25000,50000)))),MIN(IF(H3018&lt;=0,0,IF(H3018&lt;=20000,H3018,IF(H3018&lt;=40000,ROUNDUP(H3018/2,0)+10000,IF(H3018&lt;=80000,ROUNDUP(H3018/4,0)+20000,40000))))+IF(I3018&lt;=0,0,IF(I3018&lt;=25000,I3018,IF(I3018&lt;=50000,ROUNDUP(I3018/2,0)+12500,IF(I3018&lt;=100000,ROUNDUP(I3018/4,0)+25000,50000)))),40000))))</f>
        <v/>
      </c>
      <c r="R3018" s="18">
        <f>MIN(120000,O3018+P3018+Q3018)</f>
        <v/>
      </c>
      <c r="S3018" s="18">
        <f>IF(F3018&lt;=0,IF(E3018&lt;=0,0,IF(E3018&lt;=12000,E3018,IF(E3018&lt;=32000,ROUNDUP(E3018/2,0)+6000,IF(E3018&lt;=56000,ROUNDUP(E3018/4,0)+14000,28000)))),IF(E3018&lt;=0,IF(F3018&lt;=0,0,IF(F3018&lt;=15000,F3018,IF(F3018&lt;=40000,ROUNDUP(F3018/2,0)+7500,IF(F3018&lt;=70000,ROUNDUP(F3018/4,0)+17500,35000)))),MAX(IF(F3018&lt;=0,0,IF(F3018&lt;=15000,F3018,IF(F3018&lt;=40000,ROUNDUP(F3018/2,0)+7500,IF(F3018&lt;=70000,ROUNDUP(F3018/4,0)+17500,35000)))),MIN(IF(E3018&lt;=0,0,IF(E3018&lt;=12000,E3018,IF(E3018&lt;=32000,ROUNDUP(E3018/2,0)+6000,IF(E3018&lt;=56000,ROUNDUP(E3018/4,0)+14000,28000))))+IF(F3018&lt;=0,0,IF(F3018&lt;=15000,F3018,IF(F3018&lt;=40000,ROUNDUP(F3018/2,0)+7500,IF(F3018&lt;=70000,ROUNDUP(F3018/4,0)+17500,35000)))),28000))))</f>
        <v/>
      </c>
      <c r="T3018" s="18">
        <f>IF(G3018&lt;=0,0,IF(G3018&lt;=12000,G3018,IF(G3018&lt;=32000,ROUNDUP(G3018/2,0)+6000,IF(G3018&lt;=56000,ROUNDUP(G3018/4,0)+14000,28000))))</f>
        <v/>
      </c>
      <c r="U3018" s="18">
        <f>IF(I3018&lt;=0,IF(H3018&lt;=0,0,IF(H3018&lt;=12000,H3018,IF(H3018&lt;=32000,ROUNDUP(H3018/2,0)+6000,IF(H3018&lt;=56000,ROUNDUP(H3018/4,0)+14000,28000)))),IF(H3018&lt;=0,IF(I3018&lt;=0,0,IF(I3018&lt;=15000,I3018,IF(I3018&lt;=40000,ROUNDUP(I3018/2,0)+7500,IF(I3018&lt;=70000,ROUNDUP(I3018/4,0)+17500,35000)))),MAX(IF(I3018&lt;=0,0,IF(I3018&lt;=15000,I3018,IF(I3018&lt;=40000,ROUNDUP(I3018/2,0)+7500,IF(I3018&lt;=70000,ROUNDUP(I3018/4,0)+17500,35000)))),MIN(IF(H3018&lt;=0,0,IF(H3018&lt;=12000,H3018,IF(H3018&lt;=32000,ROUNDUP(H3018/2,0)+6000,IF(H3018&lt;=56000,ROUNDUP(H3018/4,0)+14000,28000))))+IF(I3018&lt;=0,0,IF(I3018&lt;=15000,I3018,IF(I3018&lt;=40000,ROUNDUP(I3018/2,0)+7500,IF(I3018&lt;=70000,ROUNDUP(I3018/4,0)+17500,35000)))),28000))))</f>
        <v/>
      </c>
      <c r="V3018" s="18">
        <f>MIN(70000,S3018+T3018+U3018)</f>
        <v/>
      </c>
      <c r="W3018" s="18">
        <f>MAX(0,ROUNDDOWN(M3018-J3018-N3018-K3018-0,-3))</f>
        <v/>
      </c>
      <c r="X3018" s="18">
        <f>MAX(0,ROUNDDOWN(M3018-J3018-N3018-K3018-R3018,-3))</f>
        <v/>
      </c>
      <c r="Y3018" s="18">
        <f>IF(W3018&lt;=0,0,ROUNDDOWN((W3018*LOOKUP(W3018,{0,1950001,3300001,6950001,9000001,18000001,40000001},{0.05,0.1,0.2,0.23,0.33,0.4,0.45})-LOOKUP(W3018,{0,1950001,3300001,6950001,9000001,18000001,40000001},{0,97500,427500,636000,1536000,2796000,4796000}))*1.021,-2))</f>
        <v/>
      </c>
      <c r="Z3018" s="18">
        <f>IF(X3018&lt;=0,0,ROUNDDOWN((X3018*LOOKUP(X3018,{0,1950001,3300001,6950001,9000001,18000001,40000001},{0.05,0.1,0.2,0.23,0.33,0.4,0.45})-LOOKUP(X3018,{0,1950001,3300001,6950001,9000001,18000001,40000001},{0,97500,427500,636000,1536000,2796000,4796000}))*1.021,-2))</f>
        <v/>
      </c>
      <c r="AA3018" s="18">
        <f>MAX(0,ROUNDDOWN(M3018-J3018-430000-L3018-0,-3))</f>
        <v/>
      </c>
      <c r="AB3018" s="18">
        <f>MAX(0,ROUNDDOWN(M3018-J3018-430000-L3018-V3018,-3))</f>
        <v/>
      </c>
      <c r="AC3018" s="18">
        <f>IF(M3018&lt;=450000,0,MAX(0,ROUNDDOWN(AA3018*0.06-MIN(50000,AA3018)*0.03,-2))+MAX(0,ROUNDDOWN(AA3018*0.04-MIN(50000,AA3018)*0.02,-2)))</f>
        <v/>
      </c>
      <c r="AD3018" s="18">
        <f>IF(M3018&lt;=450000,0,MAX(0,ROUNDDOWN(AB3018*0.06-MIN(50000,AB3018)*0.03,-2))+MAX(0,ROUNDDOWN(AB3018*0.04-MIN(50000,AB3018)*0.02,-2)))</f>
        <v/>
      </c>
      <c r="AE3018" s="18">
        <f>Y3018-Z3018</f>
        <v/>
      </c>
      <c r="AF3018" s="18">
        <f>AC3018-AD3018</f>
        <v/>
      </c>
      <c r="AG3018" s="18">
        <f>AE3018+AF3018</f>
        <v/>
      </c>
      <c r="AH3018" s="20">
        <f>IF(W3018&lt;=0,0,LOOKUP(W3018,{0,1950001,3300001,6950001,9000001,18000001,40000001},{0.05,0.1,0.2,0.23,0.33,0.4,0.45}))</f>
        <v/>
      </c>
    </row>
    <row r="3019">
      <c r="A3019" t="inlineStr">
        <is>
          <t>1万円刻み 一般8万円</t>
        </is>
      </c>
      <c r="B3019" s="18">
        <f>'4_1万円刻み'!$A$980</f>
        <v/>
      </c>
      <c r="C3019" s="19" t="n">
        <v>2026</v>
      </c>
      <c r="D3019" t="inlineStr">
        <is>
          <t>いいえ</t>
        </is>
      </c>
      <c r="E3019" s="18" t="n">
        <v>80000</v>
      </c>
      <c r="F3019" s="18" t="n">
        <v>0</v>
      </c>
      <c r="G3019" s="18" t="n">
        <v>0</v>
      </c>
      <c r="H3019" s="18" t="n">
        <v>0</v>
      </c>
      <c r="I3019" s="18" t="n">
        <v>0</v>
      </c>
      <c r="J3019" s="18">
        <f>ROUND(MIN(B3019/12,650000)*12*0.0915+MIN(B3019/12,1390000)*12*(0.0504+0)+B3019*0.005,0)</f>
        <v/>
      </c>
      <c r="K3019" s="18" t="n">
        <v>0</v>
      </c>
      <c r="L3019" s="18" t="n">
        <v>0</v>
      </c>
      <c r="M3019" s="18">
        <f>ROUND(IF(C3019&gt;=2026,IF(B3019&lt;741000,0,IF(B3019&lt;2191000,B3019-740000,IF(B3019&lt;2193000,1451000,IF(B3019&lt;2196000,1453000,IF(B3019&lt;2200000,1456000,IF(B3019&lt;3600000,ROUNDDOWN(B3019/4,-3)*2.8-80000,IF(B3019&lt;6600000,ROUNDDOWN(B3019/4,-3)*3.2-440000,IF(B3019&lt;8500000,ROUNDDOWN(B3019*0.9,0)-1100000,B3019-1950000)))))))),IF(B3019&lt;651000,0,IF(B3019&lt;1900000,B3019-650000,IF(B3019&lt;3600000,ROUNDDOWN(B3019/4,-3)*2.8-80000,IF(B3019&lt;6600000,ROUNDDOWN(B3019/4,-3)*3.2-440000,IF(B3019&lt;8500000,ROUNDDOWN(B3019*0.9,0)-1100000,B3019-1950000)))))),0)</f>
        <v/>
      </c>
      <c r="N3019" s="18">
        <f>IF(M3019&gt;23500000,NA(),IF(C3019&gt;=2026,IF(M3019&lt;=4890000,1040000,IF(M3019&lt;=6550000,670000,620000)),IF(M3019&lt;=1320000,950000,IF(M3019&lt;=3360000,880000,IF(M3019&lt;=4890000,680000,IF(M3019&lt;=6550000,630000,580000))))))</f>
        <v/>
      </c>
      <c r="O3019" s="18">
        <f>IF(F3019&lt;=0,IF(AND(D3019="はい",C3019&gt;=2026,C3019&lt;=2027),IF(E3019&lt;=0,0,IF(E3019&lt;=30000,E3019,IF(E3019&lt;=60000,ROUNDUP(E3019/2,0)+15000,IF(E3019&lt;=120000,ROUNDUP(E3019/4,0)+30000,60000)))),IF(E3019&lt;=0,0,IF(E3019&lt;=20000,E3019,IF(E3019&lt;=40000,ROUNDUP(E3019/2,0)+10000,IF(E3019&lt;=80000,ROUNDUP(E3019/4,0)+20000,40000))))),IF(E3019&lt;=0,IF(F3019&lt;=0,0,IF(F3019&lt;=25000,F3019,IF(F3019&lt;=50000,ROUNDUP(F3019/2,0)+12500,IF(F3019&lt;=100000,ROUNDUP(F3019/4,0)+25000,50000)))),MAX(IF(F3019&lt;=0,0,IF(F3019&lt;=25000,F3019,IF(F3019&lt;=50000,ROUNDUP(F3019/2,0)+12500,IF(F3019&lt;=100000,ROUNDUP(F3019/4,0)+25000,50000)))),MIN(IF(AND(D3019="はい",C3019&gt;=2026,C3019&lt;=2027),IF(E3019&lt;=0,0,IF(E3019&lt;=30000,E3019,IF(E3019&lt;=60000,ROUNDUP(E3019/2,0)+15000,IF(E3019&lt;=120000,ROUNDUP(E3019/4,0)+30000,60000)))),IF(E3019&lt;=0,0,IF(E3019&lt;=20000,E3019,IF(E3019&lt;=40000,ROUNDUP(E3019/2,0)+10000,IF(E3019&lt;=80000,ROUNDUP(E3019/4,0)+20000,40000)))))+IF(F3019&lt;=0,0,IF(F3019&lt;=25000,F3019,IF(F3019&lt;=50000,ROUNDUP(F3019/2,0)+12500,IF(F3019&lt;=100000,ROUNDUP(F3019/4,0)+25000,50000)))),IF(AND(D3019="はい",C3019&gt;=2026,C3019&lt;=2027),60000,40000)))))</f>
        <v/>
      </c>
      <c r="P3019" s="18">
        <f>IF(G3019&lt;=0,0,IF(G3019&lt;=20000,G3019,IF(G3019&lt;=40000,ROUNDUP(G3019/2,0)+10000,IF(G3019&lt;=80000,ROUNDUP(G3019/4,0)+20000,40000))))</f>
        <v/>
      </c>
      <c r="Q3019" s="18">
        <f>IF(I3019&lt;=0,IF(H3019&lt;=0,0,IF(H3019&lt;=20000,H3019,IF(H3019&lt;=40000,ROUNDUP(H3019/2,0)+10000,IF(H3019&lt;=80000,ROUNDUP(H3019/4,0)+20000,40000)))),IF(H3019&lt;=0,IF(I3019&lt;=0,0,IF(I3019&lt;=25000,I3019,IF(I3019&lt;=50000,ROUNDUP(I3019/2,0)+12500,IF(I3019&lt;=100000,ROUNDUP(I3019/4,0)+25000,50000)))),MAX(IF(I3019&lt;=0,0,IF(I3019&lt;=25000,I3019,IF(I3019&lt;=50000,ROUNDUP(I3019/2,0)+12500,IF(I3019&lt;=100000,ROUNDUP(I3019/4,0)+25000,50000)))),MIN(IF(H3019&lt;=0,0,IF(H3019&lt;=20000,H3019,IF(H3019&lt;=40000,ROUNDUP(H3019/2,0)+10000,IF(H3019&lt;=80000,ROUNDUP(H3019/4,0)+20000,40000))))+IF(I3019&lt;=0,0,IF(I3019&lt;=25000,I3019,IF(I3019&lt;=50000,ROUNDUP(I3019/2,0)+12500,IF(I3019&lt;=100000,ROUNDUP(I3019/4,0)+25000,50000)))),40000))))</f>
        <v/>
      </c>
      <c r="R3019" s="18">
        <f>MIN(120000,O3019+P3019+Q3019)</f>
        <v/>
      </c>
      <c r="S3019" s="18">
        <f>IF(F3019&lt;=0,IF(E3019&lt;=0,0,IF(E3019&lt;=12000,E3019,IF(E3019&lt;=32000,ROUNDUP(E3019/2,0)+6000,IF(E3019&lt;=56000,ROUNDUP(E3019/4,0)+14000,28000)))),IF(E3019&lt;=0,IF(F3019&lt;=0,0,IF(F3019&lt;=15000,F3019,IF(F3019&lt;=40000,ROUNDUP(F3019/2,0)+7500,IF(F3019&lt;=70000,ROUNDUP(F3019/4,0)+17500,35000)))),MAX(IF(F3019&lt;=0,0,IF(F3019&lt;=15000,F3019,IF(F3019&lt;=40000,ROUNDUP(F3019/2,0)+7500,IF(F3019&lt;=70000,ROUNDUP(F3019/4,0)+17500,35000)))),MIN(IF(E3019&lt;=0,0,IF(E3019&lt;=12000,E3019,IF(E3019&lt;=32000,ROUNDUP(E3019/2,0)+6000,IF(E3019&lt;=56000,ROUNDUP(E3019/4,0)+14000,28000))))+IF(F3019&lt;=0,0,IF(F3019&lt;=15000,F3019,IF(F3019&lt;=40000,ROUNDUP(F3019/2,0)+7500,IF(F3019&lt;=70000,ROUNDUP(F3019/4,0)+17500,35000)))),28000))))</f>
        <v/>
      </c>
      <c r="T3019" s="18">
        <f>IF(G3019&lt;=0,0,IF(G3019&lt;=12000,G3019,IF(G3019&lt;=32000,ROUNDUP(G3019/2,0)+6000,IF(G3019&lt;=56000,ROUNDUP(G3019/4,0)+14000,28000))))</f>
        <v/>
      </c>
      <c r="U3019" s="18">
        <f>IF(I3019&lt;=0,IF(H3019&lt;=0,0,IF(H3019&lt;=12000,H3019,IF(H3019&lt;=32000,ROUNDUP(H3019/2,0)+6000,IF(H3019&lt;=56000,ROUNDUP(H3019/4,0)+14000,28000)))),IF(H3019&lt;=0,IF(I3019&lt;=0,0,IF(I3019&lt;=15000,I3019,IF(I3019&lt;=40000,ROUNDUP(I3019/2,0)+7500,IF(I3019&lt;=70000,ROUNDUP(I3019/4,0)+17500,35000)))),MAX(IF(I3019&lt;=0,0,IF(I3019&lt;=15000,I3019,IF(I3019&lt;=40000,ROUNDUP(I3019/2,0)+7500,IF(I3019&lt;=70000,ROUNDUP(I3019/4,0)+17500,35000)))),MIN(IF(H3019&lt;=0,0,IF(H3019&lt;=12000,H3019,IF(H3019&lt;=32000,ROUNDUP(H3019/2,0)+6000,IF(H3019&lt;=56000,ROUNDUP(H3019/4,0)+14000,28000))))+IF(I3019&lt;=0,0,IF(I3019&lt;=15000,I3019,IF(I3019&lt;=40000,ROUNDUP(I3019/2,0)+7500,IF(I3019&lt;=70000,ROUNDUP(I3019/4,0)+17500,35000)))),28000))))</f>
        <v/>
      </c>
      <c r="V3019" s="18">
        <f>MIN(70000,S3019+T3019+U3019)</f>
        <v/>
      </c>
      <c r="W3019" s="18">
        <f>MAX(0,ROUNDDOWN(M3019-J3019-N3019-K3019-0,-3))</f>
        <v/>
      </c>
      <c r="X3019" s="18">
        <f>MAX(0,ROUNDDOWN(M3019-J3019-N3019-K3019-R3019,-3))</f>
        <v/>
      </c>
      <c r="Y3019" s="18">
        <f>IF(W3019&lt;=0,0,ROUNDDOWN((W3019*LOOKUP(W3019,{0,1950001,3300001,6950001,9000001,18000001,40000001},{0.05,0.1,0.2,0.23,0.33,0.4,0.45})-LOOKUP(W3019,{0,1950001,3300001,6950001,9000001,18000001,40000001},{0,97500,427500,636000,1536000,2796000,4796000}))*1.021,-2))</f>
        <v/>
      </c>
      <c r="Z3019" s="18">
        <f>IF(X3019&lt;=0,0,ROUNDDOWN((X3019*LOOKUP(X3019,{0,1950001,3300001,6950001,9000001,18000001,40000001},{0.05,0.1,0.2,0.23,0.33,0.4,0.45})-LOOKUP(X3019,{0,1950001,3300001,6950001,9000001,18000001,40000001},{0,97500,427500,636000,1536000,2796000,4796000}))*1.021,-2))</f>
        <v/>
      </c>
      <c r="AA3019" s="18">
        <f>MAX(0,ROUNDDOWN(M3019-J3019-430000-L3019-0,-3))</f>
        <v/>
      </c>
      <c r="AB3019" s="18">
        <f>MAX(0,ROUNDDOWN(M3019-J3019-430000-L3019-V3019,-3))</f>
        <v/>
      </c>
      <c r="AC3019" s="18">
        <f>IF(M3019&lt;=450000,0,MAX(0,ROUNDDOWN(AA3019*0.06-MIN(50000,AA3019)*0.03,-2))+MAX(0,ROUNDDOWN(AA3019*0.04-MIN(50000,AA3019)*0.02,-2)))</f>
        <v/>
      </c>
      <c r="AD3019" s="18">
        <f>IF(M3019&lt;=450000,0,MAX(0,ROUNDDOWN(AB3019*0.06-MIN(50000,AB3019)*0.03,-2))+MAX(0,ROUNDDOWN(AB3019*0.04-MIN(50000,AB3019)*0.02,-2)))</f>
        <v/>
      </c>
      <c r="AE3019" s="18">
        <f>Y3019-Z3019</f>
        <v/>
      </c>
      <c r="AF3019" s="18">
        <f>AC3019-AD3019</f>
        <v/>
      </c>
      <c r="AG3019" s="18">
        <f>AE3019+AF3019</f>
        <v/>
      </c>
      <c r="AH3019" s="20">
        <f>IF(W3019&lt;=0,0,LOOKUP(W3019,{0,1950001,3300001,6950001,9000001,18000001,40000001},{0.05,0.1,0.2,0.23,0.33,0.4,0.45}))</f>
        <v/>
      </c>
    </row>
    <row r="3020">
      <c r="A3020" t="inlineStr">
        <is>
          <t>1万円刻み 特例あり一般12万円</t>
        </is>
      </c>
      <c r="B3020" s="18">
        <f>'4_1万円刻み'!$A$980</f>
        <v/>
      </c>
      <c r="C3020" s="19" t="n">
        <v>2026</v>
      </c>
      <c r="D3020" t="inlineStr">
        <is>
          <t>はい</t>
        </is>
      </c>
      <c r="E3020" s="18" t="n">
        <v>120000</v>
      </c>
      <c r="F3020" s="18" t="n">
        <v>0</v>
      </c>
      <c r="G3020" s="18" t="n">
        <v>0</v>
      </c>
      <c r="H3020" s="18" t="n">
        <v>0</v>
      </c>
      <c r="I3020" s="18" t="n">
        <v>0</v>
      </c>
      <c r="J3020" s="18">
        <f>ROUND(MIN(B3020/12,650000)*12*0.0915+MIN(B3020/12,1390000)*12*(0.0504+0)+B3020*0.005,0)</f>
        <v/>
      </c>
      <c r="K3020" s="18" t="n">
        <v>0</v>
      </c>
      <c r="L3020" s="18" t="n">
        <v>0</v>
      </c>
      <c r="M3020" s="18">
        <f>ROUND(IF(C3020&gt;=2026,IF(B3020&lt;741000,0,IF(B3020&lt;2191000,B3020-740000,IF(B3020&lt;2193000,1451000,IF(B3020&lt;2196000,1453000,IF(B3020&lt;2200000,1456000,IF(B3020&lt;3600000,ROUNDDOWN(B3020/4,-3)*2.8-80000,IF(B3020&lt;6600000,ROUNDDOWN(B3020/4,-3)*3.2-440000,IF(B3020&lt;8500000,ROUNDDOWN(B3020*0.9,0)-1100000,B3020-1950000)))))))),IF(B3020&lt;651000,0,IF(B3020&lt;1900000,B3020-650000,IF(B3020&lt;3600000,ROUNDDOWN(B3020/4,-3)*2.8-80000,IF(B3020&lt;6600000,ROUNDDOWN(B3020/4,-3)*3.2-440000,IF(B3020&lt;8500000,ROUNDDOWN(B3020*0.9,0)-1100000,B3020-1950000)))))),0)</f>
        <v/>
      </c>
      <c r="N3020" s="18">
        <f>IF(M3020&gt;23500000,NA(),IF(C3020&gt;=2026,IF(M3020&lt;=4890000,1040000,IF(M3020&lt;=6550000,670000,620000)),IF(M3020&lt;=1320000,950000,IF(M3020&lt;=3360000,880000,IF(M3020&lt;=4890000,680000,IF(M3020&lt;=6550000,630000,580000))))))</f>
        <v/>
      </c>
      <c r="O3020" s="18">
        <f>IF(F3020&lt;=0,IF(AND(D3020="はい",C3020&gt;=2026,C3020&lt;=2027),IF(E3020&lt;=0,0,IF(E3020&lt;=30000,E3020,IF(E3020&lt;=60000,ROUNDUP(E3020/2,0)+15000,IF(E3020&lt;=120000,ROUNDUP(E3020/4,0)+30000,60000)))),IF(E3020&lt;=0,0,IF(E3020&lt;=20000,E3020,IF(E3020&lt;=40000,ROUNDUP(E3020/2,0)+10000,IF(E3020&lt;=80000,ROUNDUP(E3020/4,0)+20000,40000))))),IF(E3020&lt;=0,IF(F3020&lt;=0,0,IF(F3020&lt;=25000,F3020,IF(F3020&lt;=50000,ROUNDUP(F3020/2,0)+12500,IF(F3020&lt;=100000,ROUNDUP(F3020/4,0)+25000,50000)))),MAX(IF(F3020&lt;=0,0,IF(F3020&lt;=25000,F3020,IF(F3020&lt;=50000,ROUNDUP(F3020/2,0)+12500,IF(F3020&lt;=100000,ROUNDUP(F3020/4,0)+25000,50000)))),MIN(IF(AND(D3020="はい",C3020&gt;=2026,C3020&lt;=2027),IF(E3020&lt;=0,0,IF(E3020&lt;=30000,E3020,IF(E3020&lt;=60000,ROUNDUP(E3020/2,0)+15000,IF(E3020&lt;=120000,ROUNDUP(E3020/4,0)+30000,60000)))),IF(E3020&lt;=0,0,IF(E3020&lt;=20000,E3020,IF(E3020&lt;=40000,ROUNDUP(E3020/2,0)+10000,IF(E3020&lt;=80000,ROUNDUP(E3020/4,0)+20000,40000)))))+IF(F3020&lt;=0,0,IF(F3020&lt;=25000,F3020,IF(F3020&lt;=50000,ROUNDUP(F3020/2,0)+12500,IF(F3020&lt;=100000,ROUNDUP(F3020/4,0)+25000,50000)))),IF(AND(D3020="はい",C3020&gt;=2026,C3020&lt;=2027),60000,40000)))))</f>
        <v/>
      </c>
      <c r="P3020" s="18">
        <f>IF(G3020&lt;=0,0,IF(G3020&lt;=20000,G3020,IF(G3020&lt;=40000,ROUNDUP(G3020/2,0)+10000,IF(G3020&lt;=80000,ROUNDUP(G3020/4,0)+20000,40000))))</f>
        <v/>
      </c>
      <c r="Q3020" s="18">
        <f>IF(I3020&lt;=0,IF(H3020&lt;=0,0,IF(H3020&lt;=20000,H3020,IF(H3020&lt;=40000,ROUNDUP(H3020/2,0)+10000,IF(H3020&lt;=80000,ROUNDUP(H3020/4,0)+20000,40000)))),IF(H3020&lt;=0,IF(I3020&lt;=0,0,IF(I3020&lt;=25000,I3020,IF(I3020&lt;=50000,ROUNDUP(I3020/2,0)+12500,IF(I3020&lt;=100000,ROUNDUP(I3020/4,0)+25000,50000)))),MAX(IF(I3020&lt;=0,0,IF(I3020&lt;=25000,I3020,IF(I3020&lt;=50000,ROUNDUP(I3020/2,0)+12500,IF(I3020&lt;=100000,ROUNDUP(I3020/4,0)+25000,50000)))),MIN(IF(H3020&lt;=0,0,IF(H3020&lt;=20000,H3020,IF(H3020&lt;=40000,ROUNDUP(H3020/2,0)+10000,IF(H3020&lt;=80000,ROUNDUP(H3020/4,0)+20000,40000))))+IF(I3020&lt;=0,0,IF(I3020&lt;=25000,I3020,IF(I3020&lt;=50000,ROUNDUP(I3020/2,0)+12500,IF(I3020&lt;=100000,ROUNDUP(I3020/4,0)+25000,50000)))),40000))))</f>
        <v/>
      </c>
      <c r="R3020" s="18">
        <f>MIN(120000,O3020+P3020+Q3020)</f>
        <v/>
      </c>
      <c r="S3020" s="18">
        <f>IF(F3020&lt;=0,IF(E3020&lt;=0,0,IF(E3020&lt;=12000,E3020,IF(E3020&lt;=32000,ROUNDUP(E3020/2,0)+6000,IF(E3020&lt;=56000,ROUNDUP(E3020/4,0)+14000,28000)))),IF(E3020&lt;=0,IF(F3020&lt;=0,0,IF(F3020&lt;=15000,F3020,IF(F3020&lt;=40000,ROUNDUP(F3020/2,0)+7500,IF(F3020&lt;=70000,ROUNDUP(F3020/4,0)+17500,35000)))),MAX(IF(F3020&lt;=0,0,IF(F3020&lt;=15000,F3020,IF(F3020&lt;=40000,ROUNDUP(F3020/2,0)+7500,IF(F3020&lt;=70000,ROUNDUP(F3020/4,0)+17500,35000)))),MIN(IF(E3020&lt;=0,0,IF(E3020&lt;=12000,E3020,IF(E3020&lt;=32000,ROUNDUP(E3020/2,0)+6000,IF(E3020&lt;=56000,ROUNDUP(E3020/4,0)+14000,28000))))+IF(F3020&lt;=0,0,IF(F3020&lt;=15000,F3020,IF(F3020&lt;=40000,ROUNDUP(F3020/2,0)+7500,IF(F3020&lt;=70000,ROUNDUP(F3020/4,0)+17500,35000)))),28000))))</f>
        <v/>
      </c>
      <c r="T3020" s="18">
        <f>IF(G3020&lt;=0,0,IF(G3020&lt;=12000,G3020,IF(G3020&lt;=32000,ROUNDUP(G3020/2,0)+6000,IF(G3020&lt;=56000,ROUNDUP(G3020/4,0)+14000,28000))))</f>
        <v/>
      </c>
      <c r="U3020" s="18">
        <f>IF(I3020&lt;=0,IF(H3020&lt;=0,0,IF(H3020&lt;=12000,H3020,IF(H3020&lt;=32000,ROUNDUP(H3020/2,0)+6000,IF(H3020&lt;=56000,ROUNDUP(H3020/4,0)+14000,28000)))),IF(H3020&lt;=0,IF(I3020&lt;=0,0,IF(I3020&lt;=15000,I3020,IF(I3020&lt;=40000,ROUNDUP(I3020/2,0)+7500,IF(I3020&lt;=70000,ROUNDUP(I3020/4,0)+17500,35000)))),MAX(IF(I3020&lt;=0,0,IF(I3020&lt;=15000,I3020,IF(I3020&lt;=40000,ROUNDUP(I3020/2,0)+7500,IF(I3020&lt;=70000,ROUNDUP(I3020/4,0)+17500,35000)))),MIN(IF(H3020&lt;=0,0,IF(H3020&lt;=12000,H3020,IF(H3020&lt;=32000,ROUNDUP(H3020/2,0)+6000,IF(H3020&lt;=56000,ROUNDUP(H3020/4,0)+14000,28000))))+IF(I3020&lt;=0,0,IF(I3020&lt;=15000,I3020,IF(I3020&lt;=40000,ROUNDUP(I3020/2,0)+7500,IF(I3020&lt;=70000,ROUNDUP(I3020/4,0)+17500,35000)))),28000))))</f>
        <v/>
      </c>
      <c r="V3020" s="18">
        <f>MIN(70000,S3020+T3020+U3020)</f>
        <v/>
      </c>
      <c r="W3020" s="18">
        <f>MAX(0,ROUNDDOWN(M3020-J3020-N3020-K3020-0,-3))</f>
        <v/>
      </c>
      <c r="X3020" s="18">
        <f>MAX(0,ROUNDDOWN(M3020-J3020-N3020-K3020-R3020,-3))</f>
        <v/>
      </c>
      <c r="Y3020" s="18">
        <f>IF(W3020&lt;=0,0,ROUNDDOWN((W3020*LOOKUP(W3020,{0,1950001,3300001,6950001,9000001,18000001,40000001},{0.05,0.1,0.2,0.23,0.33,0.4,0.45})-LOOKUP(W3020,{0,1950001,3300001,6950001,9000001,18000001,40000001},{0,97500,427500,636000,1536000,2796000,4796000}))*1.021,-2))</f>
        <v/>
      </c>
      <c r="Z3020" s="18">
        <f>IF(X3020&lt;=0,0,ROUNDDOWN((X3020*LOOKUP(X3020,{0,1950001,3300001,6950001,9000001,18000001,40000001},{0.05,0.1,0.2,0.23,0.33,0.4,0.45})-LOOKUP(X3020,{0,1950001,3300001,6950001,9000001,18000001,40000001},{0,97500,427500,636000,1536000,2796000,4796000}))*1.021,-2))</f>
        <v/>
      </c>
      <c r="AA3020" s="18">
        <f>MAX(0,ROUNDDOWN(M3020-J3020-430000-L3020-0,-3))</f>
        <v/>
      </c>
      <c r="AB3020" s="18">
        <f>MAX(0,ROUNDDOWN(M3020-J3020-430000-L3020-V3020,-3))</f>
        <v/>
      </c>
      <c r="AC3020" s="18">
        <f>IF(M3020&lt;=450000,0,MAX(0,ROUNDDOWN(AA3020*0.06-MIN(50000,AA3020)*0.03,-2))+MAX(0,ROUNDDOWN(AA3020*0.04-MIN(50000,AA3020)*0.02,-2)))</f>
        <v/>
      </c>
      <c r="AD3020" s="18">
        <f>IF(M3020&lt;=450000,0,MAX(0,ROUNDDOWN(AB3020*0.06-MIN(50000,AB3020)*0.03,-2))+MAX(0,ROUNDDOWN(AB3020*0.04-MIN(50000,AB3020)*0.02,-2)))</f>
        <v/>
      </c>
      <c r="AE3020" s="18">
        <f>Y3020-Z3020</f>
        <v/>
      </c>
      <c r="AF3020" s="18">
        <f>AC3020-AD3020</f>
        <v/>
      </c>
      <c r="AG3020" s="18">
        <f>AE3020+AF3020</f>
        <v/>
      </c>
      <c r="AH3020" s="20">
        <f>IF(W3020&lt;=0,0,LOOKUP(W3020,{0,1950001,3300001,6950001,9000001,18000001,40000001},{0.05,0.1,0.2,0.23,0.33,0.4,0.45}))</f>
        <v/>
      </c>
    </row>
    <row r="3021">
      <c r="A3021" t="inlineStr">
        <is>
          <t>1万円刻み 3区分8万円ずつ</t>
        </is>
      </c>
      <c r="B3021" s="18">
        <f>'4_1万円刻み'!$A$981</f>
        <v/>
      </c>
      <c r="C3021" s="19" t="n">
        <v>2026</v>
      </c>
      <c r="D3021" t="inlineStr">
        <is>
          <t>いいえ</t>
        </is>
      </c>
      <c r="E3021" s="18" t="n">
        <v>80000</v>
      </c>
      <c r="F3021" s="18" t="n">
        <v>0</v>
      </c>
      <c r="G3021" s="18" t="n">
        <v>80000</v>
      </c>
      <c r="H3021" s="18" t="n">
        <v>80000</v>
      </c>
      <c r="I3021" s="18" t="n">
        <v>0</v>
      </c>
      <c r="J3021" s="18">
        <f>ROUND(MIN(B3021/12,650000)*12*0.0915+MIN(B3021/12,1390000)*12*(0.0504+0)+B3021*0.005,0)</f>
        <v/>
      </c>
      <c r="K3021" s="18" t="n">
        <v>0</v>
      </c>
      <c r="L3021" s="18" t="n">
        <v>0</v>
      </c>
      <c r="M3021" s="18">
        <f>ROUND(IF(C3021&gt;=2026,IF(B3021&lt;741000,0,IF(B3021&lt;2191000,B3021-740000,IF(B3021&lt;2193000,1451000,IF(B3021&lt;2196000,1453000,IF(B3021&lt;2200000,1456000,IF(B3021&lt;3600000,ROUNDDOWN(B3021/4,-3)*2.8-80000,IF(B3021&lt;6600000,ROUNDDOWN(B3021/4,-3)*3.2-440000,IF(B3021&lt;8500000,ROUNDDOWN(B3021*0.9,0)-1100000,B3021-1950000)))))))),IF(B3021&lt;651000,0,IF(B3021&lt;1900000,B3021-650000,IF(B3021&lt;3600000,ROUNDDOWN(B3021/4,-3)*2.8-80000,IF(B3021&lt;6600000,ROUNDDOWN(B3021/4,-3)*3.2-440000,IF(B3021&lt;8500000,ROUNDDOWN(B3021*0.9,0)-1100000,B3021-1950000)))))),0)</f>
        <v/>
      </c>
      <c r="N3021" s="18">
        <f>IF(M3021&gt;23500000,NA(),IF(C3021&gt;=2026,IF(M3021&lt;=4890000,1040000,IF(M3021&lt;=6550000,670000,620000)),IF(M3021&lt;=1320000,950000,IF(M3021&lt;=3360000,880000,IF(M3021&lt;=4890000,680000,IF(M3021&lt;=6550000,630000,580000))))))</f>
        <v/>
      </c>
      <c r="O3021" s="18">
        <f>IF(F3021&lt;=0,IF(AND(D3021="はい",C3021&gt;=2026,C3021&lt;=2027),IF(E3021&lt;=0,0,IF(E3021&lt;=30000,E3021,IF(E3021&lt;=60000,ROUNDUP(E3021/2,0)+15000,IF(E3021&lt;=120000,ROUNDUP(E3021/4,0)+30000,60000)))),IF(E3021&lt;=0,0,IF(E3021&lt;=20000,E3021,IF(E3021&lt;=40000,ROUNDUP(E3021/2,0)+10000,IF(E3021&lt;=80000,ROUNDUP(E3021/4,0)+20000,40000))))),IF(E3021&lt;=0,IF(F3021&lt;=0,0,IF(F3021&lt;=25000,F3021,IF(F3021&lt;=50000,ROUNDUP(F3021/2,0)+12500,IF(F3021&lt;=100000,ROUNDUP(F3021/4,0)+25000,50000)))),MAX(IF(F3021&lt;=0,0,IF(F3021&lt;=25000,F3021,IF(F3021&lt;=50000,ROUNDUP(F3021/2,0)+12500,IF(F3021&lt;=100000,ROUNDUP(F3021/4,0)+25000,50000)))),MIN(IF(AND(D3021="はい",C3021&gt;=2026,C3021&lt;=2027),IF(E3021&lt;=0,0,IF(E3021&lt;=30000,E3021,IF(E3021&lt;=60000,ROUNDUP(E3021/2,0)+15000,IF(E3021&lt;=120000,ROUNDUP(E3021/4,0)+30000,60000)))),IF(E3021&lt;=0,0,IF(E3021&lt;=20000,E3021,IF(E3021&lt;=40000,ROUNDUP(E3021/2,0)+10000,IF(E3021&lt;=80000,ROUNDUP(E3021/4,0)+20000,40000)))))+IF(F3021&lt;=0,0,IF(F3021&lt;=25000,F3021,IF(F3021&lt;=50000,ROUNDUP(F3021/2,0)+12500,IF(F3021&lt;=100000,ROUNDUP(F3021/4,0)+25000,50000)))),IF(AND(D3021="はい",C3021&gt;=2026,C3021&lt;=2027),60000,40000)))))</f>
        <v/>
      </c>
      <c r="P3021" s="18">
        <f>IF(G3021&lt;=0,0,IF(G3021&lt;=20000,G3021,IF(G3021&lt;=40000,ROUNDUP(G3021/2,0)+10000,IF(G3021&lt;=80000,ROUNDUP(G3021/4,0)+20000,40000))))</f>
        <v/>
      </c>
      <c r="Q3021" s="18">
        <f>IF(I3021&lt;=0,IF(H3021&lt;=0,0,IF(H3021&lt;=20000,H3021,IF(H3021&lt;=40000,ROUNDUP(H3021/2,0)+10000,IF(H3021&lt;=80000,ROUNDUP(H3021/4,0)+20000,40000)))),IF(H3021&lt;=0,IF(I3021&lt;=0,0,IF(I3021&lt;=25000,I3021,IF(I3021&lt;=50000,ROUNDUP(I3021/2,0)+12500,IF(I3021&lt;=100000,ROUNDUP(I3021/4,0)+25000,50000)))),MAX(IF(I3021&lt;=0,0,IF(I3021&lt;=25000,I3021,IF(I3021&lt;=50000,ROUNDUP(I3021/2,0)+12500,IF(I3021&lt;=100000,ROUNDUP(I3021/4,0)+25000,50000)))),MIN(IF(H3021&lt;=0,0,IF(H3021&lt;=20000,H3021,IF(H3021&lt;=40000,ROUNDUP(H3021/2,0)+10000,IF(H3021&lt;=80000,ROUNDUP(H3021/4,0)+20000,40000))))+IF(I3021&lt;=0,0,IF(I3021&lt;=25000,I3021,IF(I3021&lt;=50000,ROUNDUP(I3021/2,0)+12500,IF(I3021&lt;=100000,ROUNDUP(I3021/4,0)+25000,50000)))),40000))))</f>
        <v/>
      </c>
      <c r="R3021" s="18">
        <f>MIN(120000,O3021+P3021+Q3021)</f>
        <v/>
      </c>
      <c r="S3021" s="18">
        <f>IF(F3021&lt;=0,IF(E3021&lt;=0,0,IF(E3021&lt;=12000,E3021,IF(E3021&lt;=32000,ROUNDUP(E3021/2,0)+6000,IF(E3021&lt;=56000,ROUNDUP(E3021/4,0)+14000,28000)))),IF(E3021&lt;=0,IF(F3021&lt;=0,0,IF(F3021&lt;=15000,F3021,IF(F3021&lt;=40000,ROUNDUP(F3021/2,0)+7500,IF(F3021&lt;=70000,ROUNDUP(F3021/4,0)+17500,35000)))),MAX(IF(F3021&lt;=0,0,IF(F3021&lt;=15000,F3021,IF(F3021&lt;=40000,ROUNDUP(F3021/2,0)+7500,IF(F3021&lt;=70000,ROUNDUP(F3021/4,0)+17500,35000)))),MIN(IF(E3021&lt;=0,0,IF(E3021&lt;=12000,E3021,IF(E3021&lt;=32000,ROUNDUP(E3021/2,0)+6000,IF(E3021&lt;=56000,ROUNDUP(E3021/4,0)+14000,28000))))+IF(F3021&lt;=0,0,IF(F3021&lt;=15000,F3021,IF(F3021&lt;=40000,ROUNDUP(F3021/2,0)+7500,IF(F3021&lt;=70000,ROUNDUP(F3021/4,0)+17500,35000)))),28000))))</f>
        <v/>
      </c>
      <c r="T3021" s="18">
        <f>IF(G3021&lt;=0,0,IF(G3021&lt;=12000,G3021,IF(G3021&lt;=32000,ROUNDUP(G3021/2,0)+6000,IF(G3021&lt;=56000,ROUNDUP(G3021/4,0)+14000,28000))))</f>
        <v/>
      </c>
      <c r="U3021" s="18">
        <f>IF(I3021&lt;=0,IF(H3021&lt;=0,0,IF(H3021&lt;=12000,H3021,IF(H3021&lt;=32000,ROUNDUP(H3021/2,0)+6000,IF(H3021&lt;=56000,ROUNDUP(H3021/4,0)+14000,28000)))),IF(H3021&lt;=0,IF(I3021&lt;=0,0,IF(I3021&lt;=15000,I3021,IF(I3021&lt;=40000,ROUNDUP(I3021/2,0)+7500,IF(I3021&lt;=70000,ROUNDUP(I3021/4,0)+17500,35000)))),MAX(IF(I3021&lt;=0,0,IF(I3021&lt;=15000,I3021,IF(I3021&lt;=40000,ROUNDUP(I3021/2,0)+7500,IF(I3021&lt;=70000,ROUNDUP(I3021/4,0)+17500,35000)))),MIN(IF(H3021&lt;=0,0,IF(H3021&lt;=12000,H3021,IF(H3021&lt;=32000,ROUNDUP(H3021/2,0)+6000,IF(H3021&lt;=56000,ROUNDUP(H3021/4,0)+14000,28000))))+IF(I3021&lt;=0,0,IF(I3021&lt;=15000,I3021,IF(I3021&lt;=40000,ROUNDUP(I3021/2,0)+7500,IF(I3021&lt;=70000,ROUNDUP(I3021/4,0)+17500,35000)))),28000))))</f>
        <v/>
      </c>
      <c r="V3021" s="18">
        <f>MIN(70000,S3021+T3021+U3021)</f>
        <v/>
      </c>
      <c r="W3021" s="18">
        <f>MAX(0,ROUNDDOWN(M3021-J3021-N3021-K3021-0,-3))</f>
        <v/>
      </c>
      <c r="X3021" s="18">
        <f>MAX(0,ROUNDDOWN(M3021-J3021-N3021-K3021-R3021,-3))</f>
        <v/>
      </c>
      <c r="Y3021" s="18">
        <f>IF(W3021&lt;=0,0,ROUNDDOWN((W3021*LOOKUP(W3021,{0,1950001,3300001,6950001,9000001,18000001,40000001},{0.05,0.1,0.2,0.23,0.33,0.4,0.45})-LOOKUP(W3021,{0,1950001,3300001,6950001,9000001,18000001,40000001},{0,97500,427500,636000,1536000,2796000,4796000}))*1.021,-2))</f>
        <v/>
      </c>
      <c r="Z3021" s="18">
        <f>IF(X3021&lt;=0,0,ROUNDDOWN((X3021*LOOKUP(X3021,{0,1950001,3300001,6950001,9000001,18000001,40000001},{0.05,0.1,0.2,0.23,0.33,0.4,0.45})-LOOKUP(X3021,{0,1950001,3300001,6950001,9000001,18000001,40000001},{0,97500,427500,636000,1536000,2796000,4796000}))*1.021,-2))</f>
        <v/>
      </c>
      <c r="AA3021" s="18">
        <f>MAX(0,ROUNDDOWN(M3021-J3021-430000-L3021-0,-3))</f>
        <v/>
      </c>
      <c r="AB3021" s="18">
        <f>MAX(0,ROUNDDOWN(M3021-J3021-430000-L3021-V3021,-3))</f>
        <v/>
      </c>
      <c r="AC3021" s="18">
        <f>IF(M3021&lt;=450000,0,MAX(0,ROUNDDOWN(AA3021*0.06-MIN(50000,AA3021)*0.03,-2))+MAX(0,ROUNDDOWN(AA3021*0.04-MIN(50000,AA3021)*0.02,-2)))</f>
        <v/>
      </c>
      <c r="AD3021" s="18">
        <f>IF(M3021&lt;=450000,0,MAX(0,ROUNDDOWN(AB3021*0.06-MIN(50000,AB3021)*0.03,-2))+MAX(0,ROUNDDOWN(AB3021*0.04-MIN(50000,AB3021)*0.02,-2)))</f>
        <v/>
      </c>
      <c r="AE3021" s="18">
        <f>Y3021-Z3021</f>
        <v/>
      </c>
      <c r="AF3021" s="18">
        <f>AC3021-AD3021</f>
        <v/>
      </c>
      <c r="AG3021" s="18">
        <f>AE3021+AF3021</f>
        <v/>
      </c>
      <c r="AH3021" s="20">
        <f>IF(W3021&lt;=0,0,LOOKUP(W3021,{0,1950001,3300001,6950001,9000001,18000001,40000001},{0.05,0.1,0.2,0.23,0.33,0.4,0.45}))</f>
        <v/>
      </c>
    </row>
    <row r="3022">
      <c r="A3022" t="inlineStr">
        <is>
          <t>1万円刻み 一般8万円</t>
        </is>
      </c>
      <c r="B3022" s="18">
        <f>'4_1万円刻み'!$A$981</f>
        <v/>
      </c>
      <c r="C3022" s="19" t="n">
        <v>2026</v>
      </c>
      <c r="D3022" t="inlineStr">
        <is>
          <t>いいえ</t>
        </is>
      </c>
      <c r="E3022" s="18" t="n">
        <v>80000</v>
      </c>
      <c r="F3022" s="18" t="n">
        <v>0</v>
      </c>
      <c r="G3022" s="18" t="n">
        <v>0</v>
      </c>
      <c r="H3022" s="18" t="n">
        <v>0</v>
      </c>
      <c r="I3022" s="18" t="n">
        <v>0</v>
      </c>
      <c r="J3022" s="18">
        <f>ROUND(MIN(B3022/12,650000)*12*0.0915+MIN(B3022/12,1390000)*12*(0.0504+0)+B3022*0.005,0)</f>
        <v/>
      </c>
      <c r="K3022" s="18" t="n">
        <v>0</v>
      </c>
      <c r="L3022" s="18" t="n">
        <v>0</v>
      </c>
      <c r="M3022" s="18">
        <f>ROUND(IF(C3022&gt;=2026,IF(B3022&lt;741000,0,IF(B3022&lt;2191000,B3022-740000,IF(B3022&lt;2193000,1451000,IF(B3022&lt;2196000,1453000,IF(B3022&lt;2200000,1456000,IF(B3022&lt;3600000,ROUNDDOWN(B3022/4,-3)*2.8-80000,IF(B3022&lt;6600000,ROUNDDOWN(B3022/4,-3)*3.2-440000,IF(B3022&lt;8500000,ROUNDDOWN(B3022*0.9,0)-1100000,B3022-1950000)))))))),IF(B3022&lt;651000,0,IF(B3022&lt;1900000,B3022-650000,IF(B3022&lt;3600000,ROUNDDOWN(B3022/4,-3)*2.8-80000,IF(B3022&lt;6600000,ROUNDDOWN(B3022/4,-3)*3.2-440000,IF(B3022&lt;8500000,ROUNDDOWN(B3022*0.9,0)-1100000,B3022-1950000)))))),0)</f>
        <v/>
      </c>
      <c r="N3022" s="18">
        <f>IF(M3022&gt;23500000,NA(),IF(C3022&gt;=2026,IF(M3022&lt;=4890000,1040000,IF(M3022&lt;=6550000,670000,620000)),IF(M3022&lt;=1320000,950000,IF(M3022&lt;=3360000,880000,IF(M3022&lt;=4890000,680000,IF(M3022&lt;=6550000,630000,580000))))))</f>
        <v/>
      </c>
      <c r="O3022" s="18">
        <f>IF(F3022&lt;=0,IF(AND(D3022="はい",C3022&gt;=2026,C3022&lt;=2027),IF(E3022&lt;=0,0,IF(E3022&lt;=30000,E3022,IF(E3022&lt;=60000,ROUNDUP(E3022/2,0)+15000,IF(E3022&lt;=120000,ROUNDUP(E3022/4,0)+30000,60000)))),IF(E3022&lt;=0,0,IF(E3022&lt;=20000,E3022,IF(E3022&lt;=40000,ROUNDUP(E3022/2,0)+10000,IF(E3022&lt;=80000,ROUNDUP(E3022/4,0)+20000,40000))))),IF(E3022&lt;=0,IF(F3022&lt;=0,0,IF(F3022&lt;=25000,F3022,IF(F3022&lt;=50000,ROUNDUP(F3022/2,0)+12500,IF(F3022&lt;=100000,ROUNDUP(F3022/4,0)+25000,50000)))),MAX(IF(F3022&lt;=0,0,IF(F3022&lt;=25000,F3022,IF(F3022&lt;=50000,ROUNDUP(F3022/2,0)+12500,IF(F3022&lt;=100000,ROUNDUP(F3022/4,0)+25000,50000)))),MIN(IF(AND(D3022="はい",C3022&gt;=2026,C3022&lt;=2027),IF(E3022&lt;=0,0,IF(E3022&lt;=30000,E3022,IF(E3022&lt;=60000,ROUNDUP(E3022/2,0)+15000,IF(E3022&lt;=120000,ROUNDUP(E3022/4,0)+30000,60000)))),IF(E3022&lt;=0,0,IF(E3022&lt;=20000,E3022,IF(E3022&lt;=40000,ROUNDUP(E3022/2,0)+10000,IF(E3022&lt;=80000,ROUNDUP(E3022/4,0)+20000,40000)))))+IF(F3022&lt;=0,0,IF(F3022&lt;=25000,F3022,IF(F3022&lt;=50000,ROUNDUP(F3022/2,0)+12500,IF(F3022&lt;=100000,ROUNDUP(F3022/4,0)+25000,50000)))),IF(AND(D3022="はい",C3022&gt;=2026,C3022&lt;=2027),60000,40000)))))</f>
        <v/>
      </c>
      <c r="P3022" s="18">
        <f>IF(G3022&lt;=0,0,IF(G3022&lt;=20000,G3022,IF(G3022&lt;=40000,ROUNDUP(G3022/2,0)+10000,IF(G3022&lt;=80000,ROUNDUP(G3022/4,0)+20000,40000))))</f>
        <v/>
      </c>
      <c r="Q3022" s="18">
        <f>IF(I3022&lt;=0,IF(H3022&lt;=0,0,IF(H3022&lt;=20000,H3022,IF(H3022&lt;=40000,ROUNDUP(H3022/2,0)+10000,IF(H3022&lt;=80000,ROUNDUP(H3022/4,0)+20000,40000)))),IF(H3022&lt;=0,IF(I3022&lt;=0,0,IF(I3022&lt;=25000,I3022,IF(I3022&lt;=50000,ROUNDUP(I3022/2,0)+12500,IF(I3022&lt;=100000,ROUNDUP(I3022/4,0)+25000,50000)))),MAX(IF(I3022&lt;=0,0,IF(I3022&lt;=25000,I3022,IF(I3022&lt;=50000,ROUNDUP(I3022/2,0)+12500,IF(I3022&lt;=100000,ROUNDUP(I3022/4,0)+25000,50000)))),MIN(IF(H3022&lt;=0,0,IF(H3022&lt;=20000,H3022,IF(H3022&lt;=40000,ROUNDUP(H3022/2,0)+10000,IF(H3022&lt;=80000,ROUNDUP(H3022/4,0)+20000,40000))))+IF(I3022&lt;=0,0,IF(I3022&lt;=25000,I3022,IF(I3022&lt;=50000,ROUNDUP(I3022/2,0)+12500,IF(I3022&lt;=100000,ROUNDUP(I3022/4,0)+25000,50000)))),40000))))</f>
        <v/>
      </c>
      <c r="R3022" s="18">
        <f>MIN(120000,O3022+P3022+Q3022)</f>
        <v/>
      </c>
      <c r="S3022" s="18">
        <f>IF(F3022&lt;=0,IF(E3022&lt;=0,0,IF(E3022&lt;=12000,E3022,IF(E3022&lt;=32000,ROUNDUP(E3022/2,0)+6000,IF(E3022&lt;=56000,ROUNDUP(E3022/4,0)+14000,28000)))),IF(E3022&lt;=0,IF(F3022&lt;=0,0,IF(F3022&lt;=15000,F3022,IF(F3022&lt;=40000,ROUNDUP(F3022/2,0)+7500,IF(F3022&lt;=70000,ROUNDUP(F3022/4,0)+17500,35000)))),MAX(IF(F3022&lt;=0,0,IF(F3022&lt;=15000,F3022,IF(F3022&lt;=40000,ROUNDUP(F3022/2,0)+7500,IF(F3022&lt;=70000,ROUNDUP(F3022/4,0)+17500,35000)))),MIN(IF(E3022&lt;=0,0,IF(E3022&lt;=12000,E3022,IF(E3022&lt;=32000,ROUNDUP(E3022/2,0)+6000,IF(E3022&lt;=56000,ROUNDUP(E3022/4,0)+14000,28000))))+IF(F3022&lt;=0,0,IF(F3022&lt;=15000,F3022,IF(F3022&lt;=40000,ROUNDUP(F3022/2,0)+7500,IF(F3022&lt;=70000,ROUNDUP(F3022/4,0)+17500,35000)))),28000))))</f>
        <v/>
      </c>
      <c r="T3022" s="18">
        <f>IF(G3022&lt;=0,0,IF(G3022&lt;=12000,G3022,IF(G3022&lt;=32000,ROUNDUP(G3022/2,0)+6000,IF(G3022&lt;=56000,ROUNDUP(G3022/4,0)+14000,28000))))</f>
        <v/>
      </c>
      <c r="U3022" s="18">
        <f>IF(I3022&lt;=0,IF(H3022&lt;=0,0,IF(H3022&lt;=12000,H3022,IF(H3022&lt;=32000,ROUNDUP(H3022/2,0)+6000,IF(H3022&lt;=56000,ROUNDUP(H3022/4,0)+14000,28000)))),IF(H3022&lt;=0,IF(I3022&lt;=0,0,IF(I3022&lt;=15000,I3022,IF(I3022&lt;=40000,ROUNDUP(I3022/2,0)+7500,IF(I3022&lt;=70000,ROUNDUP(I3022/4,0)+17500,35000)))),MAX(IF(I3022&lt;=0,0,IF(I3022&lt;=15000,I3022,IF(I3022&lt;=40000,ROUNDUP(I3022/2,0)+7500,IF(I3022&lt;=70000,ROUNDUP(I3022/4,0)+17500,35000)))),MIN(IF(H3022&lt;=0,0,IF(H3022&lt;=12000,H3022,IF(H3022&lt;=32000,ROUNDUP(H3022/2,0)+6000,IF(H3022&lt;=56000,ROUNDUP(H3022/4,0)+14000,28000))))+IF(I3022&lt;=0,0,IF(I3022&lt;=15000,I3022,IF(I3022&lt;=40000,ROUNDUP(I3022/2,0)+7500,IF(I3022&lt;=70000,ROUNDUP(I3022/4,0)+17500,35000)))),28000))))</f>
        <v/>
      </c>
      <c r="V3022" s="18">
        <f>MIN(70000,S3022+T3022+U3022)</f>
        <v/>
      </c>
      <c r="W3022" s="18">
        <f>MAX(0,ROUNDDOWN(M3022-J3022-N3022-K3022-0,-3))</f>
        <v/>
      </c>
      <c r="X3022" s="18">
        <f>MAX(0,ROUNDDOWN(M3022-J3022-N3022-K3022-R3022,-3))</f>
        <v/>
      </c>
      <c r="Y3022" s="18">
        <f>IF(W3022&lt;=0,0,ROUNDDOWN((W3022*LOOKUP(W3022,{0,1950001,3300001,6950001,9000001,18000001,40000001},{0.05,0.1,0.2,0.23,0.33,0.4,0.45})-LOOKUP(W3022,{0,1950001,3300001,6950001,9000001,18000001,40000001},{0,97500,427500,636000,1536000,2796000,4796000}))*1.021,-2))</f>
        <v/>
      </c>
      <c r="Z3022" s="18">
        <f>IF(X3022&lt;=0,0,ROUNDDOWN((X3022*LOOKUP(X3022,{0,1950001,3300001,6950001,9000001,18000001,40000001},{0.05,0.1,0.2,0.23,0.33,0.4,0.45})-LOOKUP(X3022,{0,1950001,3300001,6950001,9000001,18000001,40000001},{0,97500,427500,636000,1536000,2796000,4796000}))*1.021,-2))</f>
        <v/>
      </c>
      <c r="AA3022" s="18">
        <f>MAX(0,ROUNDDOWN(M3022-J3022-430000-L3022-0,-3))</f>
        <v/>
      </c>
      <c r="AB3022" s="18">
        <f>MAX(0,ROUNDDOWN(M3022-J3022-430000-L3022-V3022,-3))</f>
        <v/>
      </c>
      <c r="AC3022" s="18">
        <f>IF(M3022&lt;=450000,0,MAX(0,ROUNDDOWN(AA3022*0.06-MIN(50000,AA3022)*0.03,-2))+MAX(0,ROUNDDOWN(AA3022*0.04-MIN(50000,AA3022)*0.02,-2)))</f>
        <v/>
      </c>
      <c r="AD3022" s="18">
        <f>IF(M3022&lt;=450000,0,MAX(0,ROUNDDOWN(AB3022*0.06-MIN(50000,AB3022)*0.03,-2))+MAX(0,ROUNDDOWN(AB3022*0.04-MIN(50000,AB3022)*0.02,-2)))</f>
        <v/>
      </c>
      <c r="AE3022" s="18">
        <f>Y3022-Z3022</f>
        <v/>
      </c>
      <c r="AF3022" s="18">
        <f>AC3022-AD3022</f>
        <v/>
      </c>
      <c r="AG3022" s="18">
        <f>AE3022+AF3022</f>
        <v/>
      </c>
      <c r="AH3022" s="20">
        <f>IF(W3022&lt;=0,0,LOOKUP(W3022,{0,1950001,3300001,6950001,9000001,18000001,40000001},{0.05,0.1,0.2,0.23,0.33,0.4,0.45}))</f>
        <v/>
      </c>
    </row>
    <row r="3023">
      <c r="A3023" t="inlineStr">
        <is>
          <t>1万円刻み 特例あり一般12万円</t>
        </is>
      </c>
      <c r="B3023" s="18">
        <f>'4_1万円刻み'!$A$981</f>
        <v/>
      </c>
      <c r="C3023" s="19" t="n">
        <v>2026</v>
      </c>
      <c r="D3023" t="inlineStr">
        <is>
          <t>はい</t>
        </is>
      </c>
      <c r="E3023" s="18" t="n">
        <v>120000</v>
      </c>
      <c r="F3023" s="18" t="n">
        <v>0</v>
      </c>
      <c r="G3023" s="18" t="n">
        <v>0</v>
      </c>
      <c r="H3023" s="18" t="n">
        <v>0</v>
      </c>
      <c r="I3023" s="18" t="n">
        <v>0</v>
      </c>
      <c r="J3023" s="18">
        <f>ROUND(MIN(B3023/12,650000)*12*0.0915+MIN(B3023/12,1390000)*12*(0.0504+0)+B3023*0.005,0)</f>
        <v/>
      </c>
      <c r="K3023" s="18" t="n">
        <v>0</v>
      </c>
      <c r="L3023" s="18" t="n">
        <v>0</v>
      </c>
      <c r="M3023" s="18">
        <f>ROUND(IF(C3023&gt;=2026,IF(B3023&lt;741000,0,IF(B3023&lt;2191000,B3023-740000,IF(B3023&lt;2193000,1451000,IF(B3023&lt;2196000,1453000,IF(B3023&lt;2200000,1456000,IF(B3023&lt;3600000,ROUNDDOWN(B3023/4,-3)*2.8-80000,IF(B3023&lt;6600000,ROUNDDOWN(B3023/4,-3)*3.2-440000,IF(B3023&lt;8500000,ROUNDDOWN(B3023*0.9,0)-1100000,B3023-1950000)))))))),IF(B3023&lt;651000,0,IF(B3023&lt;1900000,B3023-650000,IF(B3023&lt;3600000,ROUNDDOWN(B3023/4,-3)*2.8-80000,IF(B3023&lt;6600000,ROUNDDOWN(B3023/4,-3)*3.2-440000,IF(B3023&lt;8500000,ROUNDDOWN(B3023*0.9,0)-1100000,B3023-1950000)))))),0)</f>
        <v/>
      </c>
      <c r="N3023" s="18">
        <f>IF(M3023&gt;23500000,NA(),IF(C3023&gt;=2026,IF(M3023&lt;=4890000,1040000,IF(M3023&lt;=6550000,670000,620000)),IF(M3023&lt;=1320000,950000,IF(M3023&lt;=3360000,880000,IF(M3023&lt;=4890000,680000,IF(M3023&lt;=6550000,630000,580000))))))</f>
        <v/>
      </c>
      <c r="O3023" s="18">
        <f>IF(F3023&lt;=0,IF(AND(D3023="はい",C3023&gt;=2026,C3023&lt;=2027),IF(E3023&lt;=0,0,IF(E3023&lt;=30000,E3023,IF(E3023&lt;=60000,ROUNDUP(E3023/2,0)+15000,IF(E3023&lt;=120000,ROUNDUP(E3023/4,0)+30000,60000)))),IF(E3023&lt;=0,0,IF(E3023&lt;=20000,E3023,IF(E3023&lt;=40000,ROUNDUP(E3023/2,0)+10000,IF(E3023&lt;=80000,ROUNDUP(E3023/4,0)+20000,40000))))),IF(E3023&lt;=0,IF(F3023&lt;=0,0,IF(F3023&lt;=25000,F3023,IF(F3023&lt;=50000,ROUNDUP(F3023/2,0)+12500,IF(F3023&lt;=100000,ROUNDUP(F3023/4,0)+25000,50000)))),MAX(IF(F3023&lt;=0,0,IF(F3023&lt;=25000,F3023,IF(F3023&lt;=50000,ROUNDUP(F3023/2,0)+12500,IF(F3023&lt;=100000,ROUNDUP(F3023/4,0)+25000,50000)))),MIN(IF(AND(D3023="はい",C3023&gt;=2026,C3023&lt;=2027),IF(E3023&lt;=0,0,IF(E3023&lt;=30000,E3023,IF(E3023&lt;=60000,ROUNDUP(E3023/2,0)+15000,IF(E3023&lt;=120000,ROUNDUP(E3023/4,0)+30000,60000)))),IF(E3023&lt;=0,0,IF(E3023&lt;=20000,E3023,IF(E3023&lt;=40000,ROUNDUP(E3023/2,0)+10000,IF(E3023&lt;=80000,ROUNDUP(E3023/4,0)+20000,40000)))))+IF(F3023&lt;=0,0,IF(F3023&lt;=25000,F3023,IF(F3023&lt;=50000,ROUNDUP(F3023/2,0)+12500,IF(F3023&lt;=100000,ROUNDUP(F3023/4,0)+25000,50000)))),IF(AND(D3023="はい",C3023&gt;=2026,C3023&lt;=2027),60000,40000)))))</f>
        <v/>
      </c>
      <c r="P3023" s="18">
        <f>IF(G3023&lt;=0,0,IF(G3023&lt;=20000,G3023,IF(G3023&lt;=40000,ROUNDUP(G3023/2,0)+10000,IF(G3023&lt;=80000,ROUNDUP(G3023/4,0)+20000,40000))))</f>
        <v/>
      </c>
      <c r="Q3023" s="18">
        <f>IF(I3023&lt;=0,IF(H3023&lt;=0,0,IF(H3023&lt;=20000,H3023,IF(H3023&lt;=40000,ROUNDUP(H3023/2,0)+10000,IF(H3023&lt;=80000,ROUNDUP(H3023/4,0)+20000,40000)))),IF(H3023&lt;=0,IF(I3023&lt;=0,0,IF(I3023&lt;=25000,I3023,IF(I3023&lt;=50000,ROUNDUP(I3023/2,0)+12500,IF(I3023&lt;=100000,ROUNDUP(I3023/4,0)+25000,50000)))),MAX(IF(I3023&lt;=0,0,IF(I3023&lt;=25000,I3023,IF(I3023&lt;=50000,ROUNDUP(I3023/2,0)+12500,IF(I3023&lt;=100000,ROUNDUP(I3023/4,0)+25000,50000)))),MIN(IF(H3023&lt;=0,0,IF(H3023&lt;=20000,H3023,IF(H3023&lt;=40000,ROUNDUP(H3023/2,0)+10000,IF(H3023&lt;=80000,ROUNDUP(H3023/4,0)+20000,40000))))+IF(I3023&lt;=0,0,IF(I3023&lt;=25000,I3023,IF(I3023&lt;=50000,ROUNDUP(I3023/2,0)+12500,IF(I3023&lt;=100000,ROUNDUP(I3023/4,0)+25000,50000)))),40000))))</f>
        <v/>
      </c>
      <c r="R3023" s="18">
        <f>MIN(120000,O3023+P3023+Q3023)</f>
        <v/>
      </c>
      <c r="S3023" s="18">
        <f>IF(F3023&lt;=0,IF(E3023&lt;=0,0,IF(E3023&lt;=12000,E3023,IF(E3023&lt;=32000,ROUNDUP(E3023/2,0)+6000,IF(E3023&lt;=56000,ROUNDUP(E3023/4,0)+14000,28000)))),IF(E3023&lt;=0,IF(F3023&lt;=0,0,IF(F3023&lt;=15000,F3023,IF(F3023&lt;=40000,ROUNDUP(F3023/2,0)+7500,IF(F3023&lt;=70000,ROUNDUP(F3023/4,0)+17500,35000)))),MAX(IF(F3023&lt;=0,0,IF(F3023&lt;=15000,F3023,IF(F3023&lt;=40000,ROUNDUP(F3023/2,0)+7500,IF(F3023&lt;=70000,ROUNDUP(F3023/4,0)+17500,35000)))),MIN(IF(E3023&lt;=0,0,IF(E3023&lt;=12000,E3023,IF(E3023&lt;=32000,ROUNDUP(E3023/2,0)+6000,IF(E3023&lt;=56000,ROUNDUP(E3023/4,0)+14000,28000))))+IF(F3023&lt;=0,0,IF(F3023&lt;=15000,F3023,IF(F3023&lt;=40000,ROUNDUP(F3023/2,0)+7500,IF(F3023&lt;=70000,ROUNDUP(F3023/4,0)+17500,35000)))),28000))))</f>
        <v/>
      </c>
      <c r="T3023" s="18">
        <f>IF(G3023&lt;=0,0,IF(G3023&lt;=12000,G3023,IF(G3023&lt;=32000,ROUNDUP(G3023/2,0)+6000,IF(G3023&lt;=56000,ROUNDUP(G3023/4,0)+14000,28000))))</f>
        <v/>
      </c>
      <c r="U3023" s="18">
        <f>IF(I3023&lt;=0,IF(H3023&lt;=0,0,IF(H3023&lt;=12000,H3023,IF(H3023&lt;=32000,ROUNDUP(H3023/2,0)+6000,IF(H3023&lt;=56000,ROUNDUP(H3023/4,0)+14000,28000)))),IF(H3023&lt;=0,IF(I3023&lt;=0,0,IF(I3023&lt;=15000,I3023,IF(I3023&lt;=40000,ROUNDUP(I3023/2,0)+7500,IF(I3023&lt;=70000,ROUNDUP(I3023/4,0)+17500,35000)))),MAX(IF(I3023&lt;=0,0,IF(I3023&lt;=15000,I3023,IF(I3023&lt;=40000,ROUNDUP(I3023/2,0)+7500,IF(I3023&lt;=70000,ROUNDUP(I3023/4,0)+17500,35000)))),MIN(IF(H3023&lt;=0,0,IF(H3023&lt;=12000,H3023,IF(H3023&lt;=32000,ROUNDUP(H3023/2,0)+6000,IF(H3023&lt;=56000,ROUNDUP(H3023/4,0)+14000,28000))))+IF(I3023&lt;=0,0,IF(I3023&lt;=15000,I3023,IF(I3023&lt;=40000,ROUNDUP(I3023/2,0)+7500,IF(I3023&lt;=70000,ROUNDUP(I3023/4,0)+17500,35000)))),28000))))</f>
        <v/>
      </c>
      <c r="V3023" s="18">
        <f>MIN(70000,S3023+T3023+U3023)</f>
        <v/>
      </c>
      <c r="W3023" s="18">
        <f>MAX(0,ROUNDDOWN(M3023-J3023-N3023-K3023-0,-3))</f>
        <v/>
      </c>
      <c r="X3023" s="18">
        <f>MAX(0,ROUNDDOWN(M3023-J3023-N3023-K3023-R3023,-3))</f>
        <v/>
      </c>
      <c r="Y3023" s="18">
        <f>IF(W3023&lt;=0,0,ROUNDDOWN((W3023*LOOKUP(W3023,{0,1950001,3300001,6950001,9000001,18000001,40000001},{0.05,0.1,0.2,0.23,0.33,0.4,0.45})-LOOKUP(W3023,{0,1950001,3300001,6950001,9000001,18000001,40000001},{0,97500,427500,636000,1536000,2796000,4796000}))*1.021,-2))</f>
        <v/>
      </c>
      <c r="Z3023" s="18">
        <f>IF(X3023&lt;=0,0,ROUNDDOWN((X3023*LOOKUP(X3023,{0,1950001,3300001,6950001,9000001,18000001,40000001},{0.05,0.1,0.2,0.23,0.33,0.4,0.45})-LOOKUP(X3023,{0,1950001,3300001,6950001,9000001,18000001,40000001},{0,97500,427500,636000,1536000,2796000,4796000}))*1.021,-2))</f>
        <v/>
      </c>
      <c r="AA3023" s="18">
        <f>MAX(0,ROUNDDOWN(M3023-J3023-430000-L3023-0,-3))</f>
        <v/>
      </c>
      <c r="AB3023" s="18">
        <f>MAX(0,ROUNDDOWN(M3023-J3023-430000-L3023-V3023,-3))</f>
        <v/>
      </c>
      <c r="AC3023" s="18">
        <f>IF(M3023&lt;=450000,0,MAX(0,ROUNDDOWN(AA3023*0.06-MIN(50000,AA3023)*0.03,-2))+MAX(0,ROUNDDOWN(AA3023*0.04-MIN(50000,AA3023)*0.02,-2)))</f>
        <v/>
      </c>
      <c r="AD3023" s="18">
        <f>IF(M3023&lt;=450000,0,MAX(0,ROUNDDOWN(AB3023*0.06-MIN(50000,AB3023)*0.03,-2))+MAX(0,ROUNDDOWN(AB3023*0.04-MIN(50000,AB3023)*0.02,-2)))</f>
        <v/>
      </c>
      <c r="AE3023" s="18">
        <f>Y3023-Z3023</f>
        <v/>
      </c>
      <c r="AF3023" s="18">
        <f>AC3023-AD3023</f>
        <v/>
      </c>
      <c r="AG3023" s="18">
        <f>AE3023+AF3023</f>
        <v/>
      </c>
      <c r="AH3023" s="20">
        <f>IF(W3023&lt;=0,0,LOOKUP(W3023,{0,1950001,3300001,6950001,9000001,18000001,40000001},{0.05,0.1,0.2,0.23,0.33,0.4,0.45}))</f>
        <v/>
      </c>
    </row>
    <row r="3024">
      <c r="A3024" t="inlineStr">
        <is>
          <t>1万円刻み 3区分8万円ずつ</t>
        </is>
      </c>
      <c r="B3024" s="18">
        <f>'4_1万円刻み'!$A$982</f>
        <v/>
      </c>
      <c r="C3024" s="19" t="n">
        <v>2026</v>
      </c>
      <c r="D3024" t="inlineStr">
        <is>
          <t>いいえ</t>
        </is>
      </c>
      <c r="E3024" s="18" t="n">
        <v>80000</v>
      </c>
      <c r="F3024" s="18" t="n">
        <v>0</v>
      </c>
      <c r="G3024" s="18" t="n">
        <v>80000</v>
      </c>
      <c r="H3024" s="18" t="n">
        <v>80000</v>
      </c>
      <c r="I3024" s="18" t="n">
        <v>0</v>
      </c>
      <c r="J3024" s="18">
        <f>ROUND(MIN(B3024/12,650000)*12*0.0915+MIN(B3024/12,1390000)*12*(0.0504+0)+B3024*0.005,0)</f>
        <v/>
      </c>
      <c r="K3024" s="18" t="n">
        <v>0</v>
      </c>
      <c r="L3024" s="18" t="n">
        <v>0</v>
      </c>
      <c r="M3024" s="18">
        <f>ROUND(IF(C3024&gt;=2026,IF(B3024&lt;741000,0,IF(B3024&lt;2191000,B3024-740000,IF(B3024&lt;2193000,1451000,IF(B3024&lt;2196000,1453000,IF(B3024&lt;2200000,1456000,IF(B3024&lt;3600000,ROUNDDOWN(B3024/4,-3)*2.8-80000,IF(B3024&lt;6600000,ROUNDDOWN(B3024/4,-3)*3.2-440000,IF(B3024&lt;8500000,ROUNDDOWN(B3024*0.9,0)-1100000,B3024-1950000)))))))),IF(B3024&lt;651000,0,IF(B3024&lt;1900000,B3024-650000,IF(B3024&lt;3600000,ROUNDDOWN(B3024/4,-3)*2.8-80000,IF(B3024&lt;6600000,ROUNDDOWN(B3024/4,-3)*3.2-440000,IF(B3024&lt;8500000,ROUNDDOWN(B3024*0.9,0)-1100000,B3024-1950000)))))),0)</f>
        <v/>
      </c>
      <c r="N3024" s="18">
        <f>IF(M3024&gt;23500000,NA(),IF(C3024&gt;=2026,IF(M3024&lt;=4890000,1040000,IF(M3024&lt;=6550000,670000,620000)),IF(M3024&lt;=1320000,950000,IF(M3024&lt;=3360000,880000,IF(M3024&lt;=4890000,680000,IF(M3024&lt;=6550000,630000,580000))))))</f>
        <v/>
      </c>
      <c r="O3024" s="18">
        <f>IF(F3024&lt;=0,IF(AND(D3024="はい",C3024&gt;=2026,C3024&lt;=2027),IF(E3024&lt;=0,0,IF(E3024&lt;=30000,E3024,IF(E3024&lt;=60000,ROUNDUP(E3024/2,0)+15000,IF(E3024&lt;=120000,ROUNDUP(E3024/4,0)+30000,60000)))),IF(E3024&lt;=0,0,IF(E3024&lt;=20000,E3024,IF(E3024&lt;=40000,ROUNDUP(E3024/2,0)+10000,IF(E3024&lt;=80000,ROUNDUP(E3024/4,0)+20000,40000))))),IF(E3024&lt;=0,IF(F3024&lt;=0,0,IF(F3024&lt;=25000,F3024,IF(F3024&lt;=50000,ROUNDUP(F3024/2,0)+12500,IF(F3024&lt;=100000,ROUNDUP(F3024/4,0)+25000,50000)))),MAX(IF(F3024&lt;=0,0,IF(F3024&lt;=25000,F3024,IF(F3024&lt;=50000,ROUNDUP(F3024/2,0)+12500,IF(F3024&lt;=100000,ROUNDUP(F3024/4,0)+25000,50000)))),MIN(IF(AND(D3024="はい",C3024&gt;=2026,C3024&lt;=2027),IF(E3024&lt;=0,0,IF(E3024&lt;=30000,E3024,IF(E3024&lt;=60000,ROUNDUP(E3024/2,0)+15000,IF(E3024&lt;=120000,ROUNDUP(E3024/4,0)+30000,60000)))),IF(E3024&lt;=0,0,IF(E3024&lt;=20000,E3024,IF(E3024&lt;=40000,ROUNDUP(E3024/2,0)+10000,IF(E3024&lt;=80000,ROUNDUP(E3024/4,0)+20000,40000)))))+IF(F3024&lt;=0,0,IF(F3024&lt;=25000,F3024,IF(F3024&lt;=50000,ROUNDUP(F3024/2,0)+12500,IF(F3024&lt;=100000,ROUNDUP(F3024/4,0)+25000,50000)))),IF(AND(D3024="はい",C3024&gt;=2026,C3024&lt;=2027),60000,40000)))))</f>
        <v/>
      </c>
      <c r="P3024" s="18">
        <f>IF(G3024&lt;=0,0,IF(G3024&lt;=20000,G3024,IF(G3024&lt;=40000,ROUNDUP(G3024/2,0)+10000,IF(G3024&lt;=80000,ROUNDUP(G3024/4,0)+20000,40000))))</f>
        <v/>
      </c>
      <c r="Q3024" s="18">
        <f>IF(I3024&lt;=0,IF(H3024&lt;=0,0,IF(H3024&lt;=20000,H3024,IF(H3024&lt;=40000,ROUNDUP(H3024/2,0)+10000,IF(H3024&lt;=80000,ROUNDUP(H3024/4,0)+20000,40000)))),IF(H3024&lt;=0,IF(I3024&lt;=0,0,IF(I3024&lt;=25000,I3024,IF(I3024&lt;=50000,ROUNDUP(I3024/2,0)+12500,IF(I3024&lt;=100000,ROUNDUP(I3024/4,0)+25000,50000)))),MAX(IF(I3024&lt;=0,0,IF(I3024&lt;=25000,I3024,IF(I3024&lt;=50000,ROUNDUP(I3024/2,0)+12500,IF(I3024&lt;=100000,ROUNDUP(I3024/4,0)+25000,50000)))),MIN(IF(H3024&lt;=0,0,IF(H3024&lt;=20000,H3024,IF(H3024&lt;=40000,ROUNDUP(H3024/2,0)+10000,IF(H3024&lt;=80000,ROUNDUP(H3024/4,0)+20000,40000))))+IF(I3024&lt;=0,0,IF(I3024&lt;=25000,I3024,IF(I3024&lt;=50000,ROUNDUP(I3024/2,0)+12500,IF(I3024&lt;=100000,ROUNDUP(I3024/4,0)+25000,50000)))),40000))))</f>
        <v/>
      </c>
      <c r="R3024" s="18">
        <f>MIN(120000,O3024+P3024+Q3024)</f>
        <v/>
      </c>
      <c r="S3024" s="18">
        <f>IF(F3024&lt;=0,IF(E3024&lt;=0,0,IF(E3024&lt;=12000,E3024,IF(E3024&lt;=32000,ROUNDUP(E3024/2,0)+6000,IF(E3024&lt;=56000,ROUNDUP(E3024/4,0)+14000,28000)))),IF(E3024&lt;=0,IF(F3024&lt;=0,0,IF(F3024&lt;=15000,F3024,IF(F3024&lt;=40000,ROUNDUP(F3024/2,0)+7500,IF(F3024&lt;=70000,ROUNDUP(F3024/4,0)+17500,35000)))),MAX(IF(F3024&lt;=0,0,IF(F3024&lt;=15000,F3024,IF(F3024&lt;=40000,ROUNDUP(F3024/2,0)+7500,IF(F3024&lt;=70000,ROUNDUP(F3024/4,0)+17500,35000)))),MIN(IF(E3024&lt;=0,0,IF(E3024&lt;=12000,E3024,IF(E3024&lt;=32000,ROUNDUP(E3024/2,0)+6000,IF(E3024&lt;=56000,ROUNDUP(E3024/4,0)+14000,28000))))+IF(F3024&lt;=0,0,IF(F3024&lt;=15000,F3024,IF(F3024&lt;=40000,ROUNDUP(F3024/2,0)+7500,IF(F3024&lt;=70000,ROUNDUP(F3024/4,0)+17500,35000)))),28000))))</f>
        <v/>
      </c>
      <c r="T3024" s="18">
        <f>IF(G3024&lt;=0,0,IF(G3024&lt;=12000,G3024,IF(G3024&lt;=32000,ROUNDUP(G3024/2,0)+6000,IF(G3024&lt;=56000,ROUNDUP(G3024/4,0)+14000,28000))))</f>
        <v/>
      </c>
      <c r="U3024" s="18">
        <f>IF(I3024&lt;=0,IF(H3024&lt;=0,0,IF(H3024&lt;=12000,H3024,IF(H3024&lt;=32000,ROUNDUP(H3024/2,0)+6000,IF(H3024&lt;=56000,ROUNDUP(H3024/4,0)+14000,28000)))),IF(H3024&lt;=0,IF(I3024&lt;=0,0,IF(I3024&lt;=15000,I3024,IF(I3024&lt;=40000,ROUNDUP(I3024/2,0)+7500,IF(I3024&lt;=70000,ROUNDUP(I3024/4,0)+17500,35000)))),MAX(IF(I3024&lt;=0,0,IF(I3024&lt;=15000,I3024,IF(I3024&lt;=40000,ROUNDUP(I3024/2,0)+7500,IF(I3024&lt;=70000,ROUNDUP(I3024/4,0)+17500,35000)))),MIN(IF(H3024&lt;=0,0,IF(H3024&lt;=12000,H3024,IF(H3024&lt;=32000,ROUNDUP(H3024/2,0)+6000,IF(H3024&lt;=56000,ROUNDUP(H3024/4,0)+14000,28000))))+IF(I3024&lt;=0,0,IF(I3024&lt;=15000,I3024,IF(I3024&lt;=40000,ROUNDUP(I3024/2,0)+7500,IF(I3024&lt;=70000,ROUNDUP(I3024/4,0)+17500,35000)))),28000))))</f>
        <v/>
      </c>
      <c r="V3024" s="18">
        <f>MIN(70000,S3024+T3024+U3024)</f>
        <v/>
      </c>
      <c r="W3024" s="18">
        <f>MAX(0,ROUNDDOWN(M3024-J3024-N3024-K3024-0,-3))</f>
        <v/>
      </c>
      <c r="X3024" s="18">
        <f>MAX(0,ROUNDDOWN(M3024-J3024-N3024-K3024-R3024,-3))</f>
        <v/>
      </c>
      <c r="Y3024" s="18">
        <f>IF(W3024&lt;=0,0,ROUNDDOWN((W3024*LOOKUP(W3024,{0,1950001,3300001,6950001,9000001,18000001,40000001},{0.05,0.1,0.2,0.23,0.33,0.4,0.45})-LOOKUP(W3024,{0,1950001,3300001,6950001,9000001,18000001,40000001},{0,97500,427500,636000,1536000,2796000,4796000}))*1.021,-2))</f>
        <v/>
      </c>
      <c r="Z3024" s="18">
        <f>IF(X3024&lt;=0,0,ROUNDDOWN((X3024*LOOKUP(X3024,{0,1950001,3300001,6950001,9000001,18000001,40000001},{0.05,0.1,0.2,0.23,0.33,0.4,0.45})-LOOKUP(X3024,{0,1950001,3300001,6950001,9000001,18000001,40000001},{0,97500,427500,636000,1536000,2796000,4796000}))*1.021,-2))</f>
        <v/>
      </c>
      <c r="AA3024" s="18">
        <f>MAX(0,ROUNDDOWN(M3024-J3024-430000-L3024-0,-3))</f>
        <v/>
      </c>
      <c r="AB3024" s="18">
        <f>MAX(0,ROUNDDOWN(M3024-J3024-430000-L3024-V3024,-3))</f>
        <v/>
      </c>
      <c r="AC3024" s="18">
        <f>IF(M3024&lt;=450000,0,MAX(0,ROUNDDOWN(AA3024*0.06-MIN(50000,AA3024)*0.03,-2))+MAX(0,ROUNDDOWN(AA3024*0.04-MIN(50000,AA3024)*0.02,-2)))</f>
        <v/>
      </c>
      <c r="AD3024" s="18">
        <f>IF(M3024&lt;=450000,0,MAX(0,ROUNDDOWN(AB3024*0.06-MIN(50000,AB3024)*0.03,-2))+MAX(0,ROUNDDOWN(AB3024*0.04-MIN(50000,AB3024)*0.02,-2)))</f>
        <v/>
      </c>
      <c r="AE3024" s="18">
        <f>Y3024-Z3024</f>
        <v/>
      </c>
      <c r="AF3024" s="18">
        <f>AC3024-AD3024</f>
        <v/>
      </c>
      <c r="AG3024" s="18">
        <f>AE3024+AF3024</f>
        <v/>
      </c>
      <c r="AH3024" s="20">
        <f>IF(W3024&lt;=0,0,LOOKUP(W3024,{0,1950001,3300001,6950001,9000001,18000001,40000001},{0.05,0.1,0.2,0.23,0.33,0.4,0.45}))</f>
        <v/>
      </c>
    </row>
    <row r="3025">
      <c r="A3025" t="inlineStr">
        <is>
          <t>1万円刻み 一般8万円</t>
        </is>
      </c>
      <c r="B3025" s="18">
        <f>'4_1万円刻み'!$A$982</f>
        <v/>
      </c>
      <c r="C3025" s="19" t="n">
        <v>2026</v>
      </c>
      <c r="D3025" t="inlineStr">
        <is>
          <t>いいえ</t>
        </is>
      </c>
      <c r="E3025" s="18" t="n">
        <v>80000</v>
      </c>
      <c r="F3025" s="18" t="n">
        <v>0</v>
      </c>
      <c r="G3025" s="18" t="n">
        <v>0</v>
      </c>
      <c r="H3025" s="18" t="n">
        <v>0</v>
      </c>
      <c r="I3025" s="18" t="n">
        <v>0</v>
      </c>
      <c r="J3025" s="18">
        <f>ROUND(MIN(B3025/12,650000)*12*0.0915+MIN(B3025/12,1390000)*12*(0.0504+0)+B3025*0.005,0)</f>
        <v/>
      </c>
      <c r="K3025" s="18" t="n">
        <v>0</v>
      </c>
      <c r="L3025" s="18" t="n">
        <v>0</v>
      </c>
      <c r="M3025" s="18">
        <f>ROUND(IF(C3025&gt;=2026,IF(B3025&lt;741000,0,IF(B3025&lt;2191000,B3025-740000,IF(B3025&lt;2193000,1451000,IF(B3025&lt;2196000,1453000,IF(B3025&lt;2200000,1456000,IF(B3025&lt;3600000,ROUNDDOWN(B3025/4,-3)*2.8-80000,IF(B3025&lt;6600000,ROUNDDOWN(B3025/4,-3)*3.2-440000,IF(B3025&lt;8500000,ROUNDDOWN(B3025*0.9,0)-1100000,B3025-1950000)))))))),IF(B3025&lt;651000,0,IF(B3025&lt;1900000,B3025-650000,IF(B3025&lt;3600000,ROUNDDOWN(B3025/4,-3)*2.8-80000,IF(B3025&lt;6600000,ROUNDDOWN(B3025/4,-3)*3.2-440000,IF(B3025&lt;8500000,ROUNDDOWN(B3025*0.9,0)-1100000,B3025-1950000)))))),0)</f>
        <v/>
      </c>
      <c r="N3025" s="18">
        <f>IF(M3025&gt;23500000,NA(),IF(C3025&gt;=2026,IF(M3025&lt;=4890000,1040000,IF(M3025&lt;=6550000,670000,620000)),IF(M3025&lt;=1320000,950000,IF(M3025&lt;=3360000,880000,IF(M3025&lt;=4890000,680000,IF(M3025&lt;=6550000,630000,580000))))))</f>
        <v/>
      </c>
      <c r="O3025" s="18">
        <f>IF(F3025&lt;=0,IF(AND(D3025="はい",C3025&gt;=2026,C3025&lt;=2027),IF(E3025&lt;=0,0,IF(E3025&lt;=30000,E3025,IF(E3025&lt;=60000,ROUNDUP(E3025/2,0)+15000,IF(E3025&lt;=120000,ROUNDUP(E3025/4,0)+30000,60000)))),IF(E3025&lt;=0,0,IF(E3025&lt;=20000,E3025,IF(E3025&lt;=40000,ROUNDUP(E3025/2,0)+10000,IF(E3025&lt;=80000,ROUNDUP(E3025/4,0)+20000,40000))))),IF(E3025&lt;=0,IF(F3025&lt;=0,0,IF(F3025&lt;=25000,F3025,IF(F3025&lt;=50000,ROUNDUP(F3025/2,0)+12500,IF(F3025&lt;=100000,ROUNDUP(F3025/4,0)+25000,50000)))),MAX(IF(F3025&lt;=0,0,IF(F3025&lt;=25000,F3025,IF(F3025&lt;=50000,ROUNDUP(F3025/2,0)+12500,IF(F3025&lt;=100000,ROUNDUP(F3025/4,0)+25000,50000)))),MIN(IF(AND(D3025="はい",C3025&gt;=2026,C3025&lt;=2027),IF(E3025&lt;=0,0,IF(E3025&lt;=30000,E3025,IF(E3025&lt;=60000,ROUNDUP(E3025/2,0)+15000,IF(E3025&lt;=120000,ROUNDUP(E3025/4,0)+30000,60000)))),IF(E3025&lt;=0,0,IF(E3025&lt;=20000,E3025,IF(E3025&lt;=40000,ROUNDUP(E3025/2,0)+10000,IF(E3025&lt;=80000,ROUNDUP(E3025/4,0)+20000,40000)))))+IF(F3025&lt;=0,0,IF(F3025&lt;=25000,F3025,IF(F3025&lt;=50000,ROUNDUP(F3025/2,0)+12500,IF(F3025&lt;=100000,ROUNDUP(F3025/4,0)+25000,50000)))),IF(AND(D3025="はい",C3025&gt;=2026,C3025&lt;=2027),60000,40000)))))</f>
        <v/>
      </c>
      <c r="P3025" s="18">
        <f>IF(G3025&lt;=0,0,IF(G3025&lt;=20000,G3025,IF(G3025&lt;=40000,ROUNDUP(G3025/2,0)+10000,IF(G3025&lt;=80000,ROUNDUP(G3025/4,0)+20000,40000))))</f>
        <v/>
      </c>
      <c r="Q3025" s="18">
        <f>IF(I3025&lt;=0,IF(H3025&lt;=0,0,IF(H3025&lt;=20000,H3025,IF(H3025&lt;=40000,ROUNDUP(H3025/2,0)+10000,IF(H3025&lt;=80000,ROUNDUP(H3025/4,0)+20000,40000)))),IF(H3025&lt;=0,IF(I3025&lt;=0,0,IF(I3025&lt;=25000,I3025,IF(I3025&lt;=50000,ROUNDUP(I3025/2,0)+12500,IF(I3025&lt;=100000,ROUNDUP(I3025/4,0)+25000,50000)))),MAX(IF(I3025&lt;=0,0,IF(I3025&lt;=25000,I3025,IF(I3025&lt;=50000,ROUNDUP(I3025/2,0)+12500,IF(I3025&lt;=100000,ROUNDUP(I3025/4,0)+25000,50000)))),MIN(IF(H3025&lt;=0,0,IF(H3025&lt;=20000,H3025,IF(H3025&lt;=40000,ROUNDUP(H3025/2,0)+10000,IF(H3025&lt;=80000,ROUNDUP(H3025/4,0)+20000,40000))))+IF(I3025&lt;=0,0,IF(I3025&lt;=25000,I3025,IF(I3025&lt;=50000,ROUNDUP(I3025/2,0)+12500,IF(I3025&lt;=100000,ROUNDUP(I3025/4,0)+25000,50000)))),40000))))</f>
        <v/>
      </c>
      <c r="R3025" s="18">
        <f>MIN(120000,O3025+P3025+Q3025)</f>
        <v/>
      </c>
      <c r="S3025" s="18">
        <f>IF(F3025&lt;=0,IF(E3025&lt;=0,0,IF(E3025&lt;=12000,E3025,IF(E3025&lt;=32000,ROUNDUP(E3025/2,0)+6000,IF(E3025&lt;=56000,ROUNDUP(E3025/4,0)+14000,28000)))),IF(E3025&lt;=0,IF(F3025&lt;=0,0,IF(F3025&lt;=15000,F3025,IF(F3025&lt;=40000,ROUNDUP(F3025/2,0)+7500,IF(F3025&lt;=70000,ROUNDUP(F3025/4,0)+17500,35000)))),MAX(IF(F3025&lt;=0,0,IF(F3025&lt;=15000,F3025,IF(F3025&lt;=40000,ROUNDUP(F3025/2,0)+7500,IF(F3025&lt;=70000,ROUNDUP(F3025/4,0)+17500,35000)))),MIN(IF(E3025&lt;=0,0,IF(E3025&lt;=12000,E3025,IF(E3025&lt;=32000,ROUNDUP(E3025/2,0)+6000,IF(E3025&lt;=56000,ROUNDUP(E3025/4,0)+14000,28000))))+IF(F3025&lt;=0,0,IF(F3025&lt;=15000,F3025,IF(F3025&lt;=40000,ROUNDUP(F3025/2,0)+7500,IF(F3025&lt;=70000,ROUNDUP(F3025/4,0)+17500,35000)))),28000))))</f>
        <v/>
      </c>
      <c r="T3025" s="18">
        <f>IF(G3025&lt;=0,0,IF(G3025&lt;=12000,G3025,IF(G3025&lt;=32000,ROUNDUP(G3025/2,0)+6000,IF(G3025&lt;=56000,ROUNDUP(G3025/4,0)+14000,28000))))</f>
        <v/>
      </c>
      <c r="U3025" s="18">
        <f>IF(I3025&lt;=0,IF(H3025&lt;=0,0,IF(H3025&lt;=12000,H3025,IF(H3025&lt;=32000,ROUNDUP(H3025/2,0)+6000,IF(H3025&lt;=56000,ROUNDUP(H3025/4,0)+14000,28000)))),IF(H3025&lt;=0,IF(I3025&lt;=0,0,IF(I3025&lt;=15000,I3025,IF(I3025&lt;=40000,ROUNDUP(I3025/2,0)+7500,IF(I3025&lt;=70000,ROUNDUP(I3025/4,0)+17500,35000)))),MAX(IF(I3025&lt;=0,0,IF(I3025&lt;=15000,I3025,IF(I3025&lt;=40000,ROUNDUP(I3025/2,0)+7500,IF(I3025&lt;=70000,ROUNDUP(I3025/4,0)+17500,35000)))),MIN(IF(H3025&lt;=0,0,IF(H3025&lt;=12000,H3025,IF(H3025&lt;=32000,ROUNDUP(H3025/2,0)+6000,IF(H3025&lt;=56000,ROUNDUP(H3025/4,0)+14000,28000))))+IF(I3025&lt;=0,0,IF(I3025&lt;=15000,I3025,IF(I3025&lt;=40000,ROUNDUP(I3025/2,0)+7500,IF(I3025&lt;=70000,ROUNDUP(I3025/4,0)+17500,35000)))),28000))))</f>
        <v/>
      </c>
      <c r="V3025" s="18">
        <f>MIN(70000,S3025+T3025+U3025)</f>
        <v/>
      </c>
      <c r="W3025" s="18">
        <f>MAX(0,ROUNDDOWN(M3025-J3025-N3025-K3025-0,-3))</f>
        <v/>
      </c>
      <c r="X3025" s="18">
        <f>MAX(0,ROUNDDOWN(M3025-J3025-N3025-K3025-R3025,-3))</f>
        <v/>
      </c>
      <c r="Y3025" s="18">
        <f>IF(W3025&lt;=0,0,ROUNDDOWN((W3025*LOOKUP(W3025,{0,1950001,3300001,6950001,9000001,18000001,40000001},{0.05,0.1,0.2,0.23,0.33,0.4,0.45})-LOOKUP(W3025,{0,1950001,3300001,6950001,9000001,18000001,40000001},{0,97500,427500,636000,1536000,2796000,4796000}))*1.021,-2))</f>
        <v/>
      </c>
      <c r="Z3025" s="18">
        <f>IF(X3025&lt;=0,0,ROUNDDOWN((X3025*LOOKUP(X3025,{0,1950001,3300001,6950001,9000001,18000001,40000001},{0.05,0.1,0.2,0.23,0.33,0.4,0.45})-LOOKUP(X3025,{0,1950001,3300001,6950001,9000001,18000001,40000001},{0,97500,427500,636000,1536000,2796000,4796000}))*1.021,-2))</f>
        <v/>
      </c>
      <c r="AA3025" s="18">
        <f>MAX(0,ROUNDDOWN(M3025-J3025-430000-L3025-0,-3))</f>
        <v/>
      </c>
      <c r="AB3025" s="18">
        <f>MAX(0,ROUNDDOWN(M3025-J3025-430000-L3025-V3025,-3))</f>
        <v/>
      </c>
      <c r="AC3025" s="18">
        <f>IF(M3025&lt;=450000,0,MAX(0,ROUNDDOWN(AA3025*0.06-MIN(50000,AA3025)*0.03,-2))+MAX(0,ROUNDDOWN(AA3025*0.04-MIN(50000,AA3025)*0.02,-2)))</f>
        <v/>
      </c>
      <c r="AD3025" s="18">
        <f>IF(M3025&lt;=450000,0,MAX(0,ROUNDDOWN(AB3025*0.06-MIN(50000,AB3025)*0.03,-2))+MAX(0,ROUNDDOWN(AB3025*0.04-MIN(50000,AB3025)*0.02,-2)))</f>
        <v/>
      </c>
      <c r="AE3025" s="18">
        <f>Y3025-Z3025</f>
        <v/>
      </c>
      <c r="AF3025" s="18">
        <f>AC3025-AD3025</f>
        <v/>
      </c>
      <c r="AG3025" s="18">
        <f>AE3025+AF3025</f>
        <v/>
      </c>
      <c r="AH3025" s="20">
        <f>IF(W3025&lt;=0,0,LOOKUP(W3025,{0,1950001,3300001,6950001,9000001,18000001,40000001},{0.05,0.1,0.2,0.23,0.33,0.4,0.45}))</f>
        <v/>
      </c>
    </row>
    <row r="3026">
      <c r="A3026" t="inlineStr">
        <is>
          <t>1万円刻み 特例あり一般12万円</t>
        </is>
      </c>
      <c r="B3026" s="18">
        <f>'4_1万円刻み'!$A$982</f>
        <v/>
      </c>
      <c r="C3026" s="19" t="n">
        <v>2026</v>
      </c>
      <c r="D3026" t="inlineStr">
        <is>
          <t>はい</t>
        </is>
      </c>
      <c r="E3026" s="18" t="n">
        <v>120000</v>
      </c>
      <c r="F3026" s="18" t="n">
        <v>0</v>
      </c>
      <c r="G3026" s="18" t="n">
        <v>0</v>
      </c>
      <c r="H3026" s="18" t="n">
        <v>0</v>
      </c>
      <c r="I3026" s="18" t="n">
        <v>0</v>
      </c>
      <c r="J3026" s="18">
        <f>ROUND(MIN(B3026/12,650000)*12*0.0915+MIN(B3026/12,1390000)*12*(0.0504+0)+B3026*0.005,0)</f>
        <v/>
      </c>
      <c r="K3026" s="18" t="n">
        <v>0</v>
      </c>
      <c r="L3026" s="18" t="n">
        <v>0</v>
      </c>
      <c r="M3026" s="18">
        <f>ROUND(IF(C3026&gt;=2026,IF(B3026&lt;741000,0,IF(B3026&lt;2191000,B3026-740000,IF(B3026&lt;2193000,1451000,IF(B3026&lt;2196000,1453000,IF(B3026&lt;2200000,1456000,IF(B3026&lt;3600000,ROUNDDOWN(B3026/4,-3)*2.8-80000,IF(B3026&lt;6600000,ROUNDDOWN(B3026/4,-3)*3.2-440000,IF(B3026&lt;8500000,ROUNDDOWN(B3026*0.9,0)-1100000,B3026-1950000)))))))),IF(B3026&lt;651000,0,IF(B3026&lt;1900000,B3026-650000,IF(B3026&lt;3600000,ROUNDDOWN(B3026/4,-3)*2.8-80000,IF(B3026&lt;6600000,ROUNDDOWN(B3026/4,-3)*3.2-440000,IF(B3026&lt;8500000,ROUNDDOWN(B3026*0.9,0)-1100000,B3026-1950000)))))),0)</f>
        <v/>
      </c>
      <c r="N3026" s="18">
        <f>IF(M3026&gt;23500000,NA(),IF(C3026&gt;=2026,IF(M3026&lt;=4890000,1040000,IF(M3026&lt;=6550000,670000,620000)),IF(M3026&lt;=1320000,950000,IF(M3026&lt;=3360000,880000,IF(M3026&lt;=4890000,680000,IF(M3026&lt;=6550000,630000,580000))))))</f>
        <v/>
      </c>
      <c r="O3026" s="18">
        <f>IF(F3026&lt;=0,IF(AND(D3026="はい",C3026&gt;=2026,C3026&lt;=2027),IF(E3026&lt;=0,0,IF(E3026&lt;=30000,E3026,IF(E3026&lt;=60000,ROUNDUP(E3026/2,0)+15000,IF(E3026&lt;=120000,ROUNDUP(E3026/4,0)+30000,60000)))),IF(E3026&lt;=0,0,IF(E3026&lt;=20000,E3026,IF(E3026&lt;=40000,ROUNDUP(E3026/2,0)+10000,IF(E3026&lt;=80000,ROUNDUP(E3026/4,0)+20000,40000))))),IF(E3026&lt;=0,IF(F3026&lt;=0,0,IF(F3026&lt;=25000,F3026,IF(F3026&lt;=50000,ROUNDUP(F3026/2,0)+12500,IF(F3026&lt;=100000,ROUNDUP(F3026/4,0)+25000,50000)))),MAX(IF(F3026&lt;=0,0,IF(F3026&lt;=25000,F3026,IF(F3026&lt;=50000,ROUNDUP(F3026/2,0)+12500,IF(F3026&lt;=100000,ROUNDUP(F3026/4,0)+25000,50000)))),MIN(IF(AND(D3026="はい",C3026&gt;=2026,C3026&lt;=2027),IF(E3026&lt;=0,0,IF(E3026&lt;=30000,E3026,IF(E3026&lt;=60000,ROUNDUP(E3026/2,0)+15000,IF(E3026&lt;=120000,ROUNDUP(E3026/4,0)+30000,60000)))),IF(E3026&lt;=0,0,IF(E3026&lt;=20000,E3026,IF(E3026&lt;=40000,ROUNDUP(E3026/2,0)+10000,IF(E3026&lt;=80000,ROUNDUP(E3026/4,0)+20000,40000)))))+IF(F3026&lt;=0,0,IF(F3026&lt;=25000,F3026,IF(F3026&lt;=50000,ROUNDUP(F3026/2,0)+12500,IF(F3026&lt;=100000,ROUNDUP(F3026/4,0)+25000,50000)))),IF(AND(D3026="はい",C3026&gt;=2026,C3026&lt;=2027),60000,40000)))))</f>
        <v/>
      </c>
      <c r="P3026" s="18">
        <f>IF(G3026&lt;=0,0,IF(G3026&lt;=20000,G3026,IF(G3026&lt;=40000,ROUNDUP(G3026/2,0)+10000,IF(G3026&lt;=80000,ROUNDUP(G3026/4,0)+20000,40000))))</f>
        <v/>
      </c>
      <c r="Q3026" s="18">
        <f>IF(I3026&lt;=0,IF(H3026&lt;=0,0,IF(H3026&lt;=20000,H3026,IF(H3026&lt;=40000,ROUNDUP(H3026/2,0)+10000,IF(H3026&lt;=80000,ROUNDUP(H3026/4,0)+20000,40000)))),IF(H3026&lt;=0,IF(I3026&lt;=0,0,IF(I3026&lt;=25000,I3026,IF(I3026&lt;=50000,ROUNDUP(I3026/2,0)+12500,IF(I3026&lt;=100000,ROUNDUP(I3026/4,0)+25000,50000)))),MAX(IF(I3026&lt;=0,0,IF(I3026&lt;=25000,I3026,IF(I3026&lt;=50000,ROUNDUP(I3026/2,0)+12500,IF(I3026&lt;=100000,ROUNDUP(I3026/4,0)+25000,50000)))),MIN(IF(H3026&lt;=0,0,IF(H3026&lt;=20000,H3026,IF(H3026&lt;=40000,ROUNDUP(H3026/2,0)+10000,IF(H3026&lt;=80000,ROUNDUP(H3026/4,0)+20000,40000))))+IF(I3026&lt;=0,0,IF(I3026&lt;=25000,I3026,IF(I3026&lt;=50000,ROUNDUP(I3026/2,0)+12500,IF(I3026&lt;=100000,ROUNDUP(I3026/4,0)+25000,50000)))),40000))))</f>
        <v/>
      </c>
      <c r="R3026" s="18">
        <f>MIN(120000,O3026+P3026+Q3026)</f>
        <v/>
      </c>
      <c r="S3026" s="18">
        <f>IF(F3026&lt;=0,IF(E3026&lt;=0,0,IF(E3026&lt;=12000,E3026,IF(E3026&lt;=32000,ROUNDUP(E3026/2,0)+6000,IF(E3026&lt;=56000,ROUNDUP(E3026/4,0)+14000,28000)))),IF(E3026&lt;=0,IF(F3026&lt;=0,0,IF(F3026&lt;=15000,F3026,IF(F3026&lt;=40000,ROUNDUP(F3026/2,0)+7500,IF(F3026&lt;=70000,ROUNDUP(F3026/4,0)+17500,35000)))),MAX(IF(F3026&lt;=0,0,IF(F3026&lt;=15000,F3026,IF(F3026&lt;=40000,ROUNDUP(F3026/2,0)+7500,IF(F3026&lt;=70000,ROUNDUP(F3026/4,0)+17500,35000)))),MIN(IF(E3026&lt;=0,0,IF(E3026&lt;=12000,E3026,IF(E3026&lt;=32000,ROUNDUP(E3026/2,0)+6000,IF(E3026&lt;=56000,ROUNDUP(E3026/4,0)+14000,28000))))+IF(F3026&lt;=0,0,IF(F3026&lt;=15000,F3026,IF(F3026&lt;=40000,ROUNDUP(F3026/2,0)+7500,IF(F3026&lt;=70000,ROUNDUP(F3026/4,0)+17500,35000)))),28000))))</f>
        <v/>
      </c>
      <c r="T3026" s="18">
        <f>IF(G3026&lt;=0,0,IF(G3026&lt;=12000,G3026,IF(G3026&lt;=32000,ROUNDUP(G3026/2,0)+6000,IF(G3026&lt;=56000,ROUNDUP(G3026/4,0)+14000,28000))))</f>
        <v/>
      </c>
      <c r="U3026" s="18">
        <f>IF(I3026&lt;=0,IF(H3026&lt;=0,0,IF(H3026&lt;=12000,H3026,IF(H3026&lt;=32000,ROUNDUP(H3026/2,0)+6000,IF(H3026&lt;=56000,ROUNDUP(H3026/4,0)+14000,28000)))),IF(H3026&lt;=0,IF(I3026&lt;=0,0,IF(I3026&lt;=15000,I3026,IF(I3026&lt;=40000,ROUNDUP(I3026/2,0)+7500,IF(I3026&lt;=70000,ROUNDUP(I3026/4,0)+17500,35000)))),MAX(IF(I3026&lt;=0,0,IF(I3026&lt;=15000,I3026,IF(I3026&lt;=40000,ROUNDUP(I3026/2,0)+7500,IF(I3026&lt;=70000,ROUNDUP(I3026/4,0)+17500,35000)))),MIN(IF(H3026&lt;=0,0,IF(H3026&lt;=12000,H3026,IF(H3026&lt;=32000,ROUNDUP(H3026/2,0)+6000,IF(H3026&lt;=56000,ROUNDUP(H3026/4,0)+14000,28000))))+IF(I3026&lt;=0,0,IF(I3026&lt;=15000,I3026,IF(I3026&lt;=40000,ROUNDUP(I3026/2,0)+7500,IF(I3026&lt;=70000,ROUNDUP(I3026/4,0)+17500,35000)))),28000))))</f>
        <v/>
      </c>
      <c r="V3026" s="18">
        <f>MIN(70000,S3026+T3026+U3026)</f>
        <v/>
      </c>
      <c r="W3026" s="18">
        <f>MAX(0,ROUNDDOWN(M3026-J3026-N3026-K3026-0,-3))</f>
        <v/>
      </c>
      <c r="X3026" s="18">
        <f>MAX(0,ROUNDDOWN(M3026-J3026-N3026-K3026-R3026,-3))</f>
        <v/>
      </c>
      <c r="Y3026" s="18">
        <f>IF(W3026&lt;=0,0,ROUNDDOWN((W3026*LOOKUP(W3026,{0,1950001,3300001,6950001,9000001,18000001,40000001},{0.05,0.1,0.2,0.23,0.33,0.4,0.45})-LOOKUP(W3026,{0,1950001,3300001,6950001,9000001,18000001,40000001},{0,97500,427500,636000,1536000,2796000,4796000}))*1.021,-2))</f>
        <v/>
      </c>
      <c r="Z3026" s="18">
        <f>IF(X3026&lt;=0,0,ROUNDDOWN((X3026*LOOKUP(X3026,{0,1950001,3300001,6950001,9000001,18000001,40000001},{0.05,0.1,0.2,0.23,0.33,0.4,0.45})-LOOKUP(X3026,{0,1950001,3300001,6950001,9000001,18000001,40000001},{0,97500,427500,636000,1536000,2796000,4796000}))*1.021,-2))</f>
        <v/>
      </c>
      <c r="AA3026" s="18">
        <f>MAX(0,ROUNDDOWN(M3026-J3026-430000-L3026-0,-3))</f>
        <v/>
      </c>
      <c r="AB3026" s="18">
        <f>MAX(0,ROUNDDOWN(M3026-J3026-430000-L3026-V3026,-3))</f>
        <v/>
      </c>
      <c r="AC3026" s="18">
        <f>IF(M3026&lt;=450000,0,MAX(0,ROUNDDOWN(AA3026*0.06-MIN(50000,AA3026)*0.03,-2))+MAX(0,ROUNDDOWN(AA3026*0.04-MIN(50000,AA3026)*0.02,-2)))</f>
        <v/>
      </c>
      <c r="AD3026" s="18">
        <f>IF(M3026&lt;=450000,0,MAX(0,ROUNDDOWN(AB3026*0.06-MIN(50000,AB3026)*0.03,-2))+MAX(0,ROUNDDOWN(AB3026*0.04-MIN(50000,AB3026)*0.02,-2)))</f>
        <v/>
      </c>
      <c r="AE3026" s="18">
        <f>Y3026-Z3026</f>
        <v/>
      </c>
      <c r="AF3026" s="18">
        <f>AC3026-AD3026</f>
        <v/>
      </c>
      <c r="AG3026" s="18">
        <f>AE3026+AF3026</f>
        <v/>
      </c>
      <c r="AH3026" s="20">
        <f>IF(W3026&lt;=0,0,LOOKUP(W3026,{0,1950001,3300001,6950001,9000001,18000001,40000001},{0.05,0.1,0.2,0.23,0.33,0.4,0.45}))</f>
        <v/>
      </c>
    </row>
    <row r="3027">
      <c r="A3027" t="inlineStr">
        <is>
          <t>1万円刻み 3区分8万円ずつ</t>
        </is>
      </c>
      <c r="B3027" s="18">
        <f>'4_1万円刻み'!$A$983</f>
        <v/>
      </c>
      <c r="C3027" s="19" t="n">
        <v>2026</v>
      </c>
      <c r="D3027" t="inlineStr">
        <is>
          <t>いいえ</t>
        </is>
      </c>
      <c r="E3027" s="18" t="n">
        <v>80000</v>
      </c>
      <c r="F3027" s="18" t="n">
        <v>0</v>
      </c>
      <c r="G3027" s="18" t="n">
        <v>80000</v>
      </c>
      <c r="H3027" s="18" t="n">
        <v>80000</v>
      </c>
      <c r="I3027" s="18" t="n">
        <v>0</v>
      </c>
      <c r="J3027" s="18">
        <f>ROUND(MIN(B3027/12,650000)*12*0.0915+MIN(B3027/12,1390000)*12*(0.0504+0)+B3027*0.005,0)</f>
        <v/>
      </c>
      <c r="K3027" s="18" t="n">
        <v>0</v>
      </c>
      <c r="L3027" s="18" t="n">
        <v>0</v>
      </c>
      <c r="M3027" s="18">
        <f>ROUND(IF(C3027&gt;=2026,IF(B3027&lt;741000,0,IF(B3027&lt;2191000,B3027-740000,IF(B3027&lt;2193000,1451000,IF(B3027&lt;2196000,1453000,IF(B3027&lt;2200000,1456000,IF(B3027&lt;3600000,ROUNDDOWN(B3027/4,-3)*2.8-80000,IF(B3027&lt;6600000,ROUNDDOWN(B3027/4,-3)*3.2-440000,IF(B3027&lt;8500000,ROUNDDOWN(B3027*0.9,0)-1100000,B3027-1950000)))))))),IF(B3027&lt;651000,0,IF(B3027&lt;1900000,B3027-650000,IF(B3027&lt;3600000,ROUNDDOWN(B3027/4,-3)*2.8-80000,IF(B3027&lt;6600000,ROUNDDOWN(B3027/4,-3)*3.2-440000,IF(B3027&lt;8500000,ROUNDDOWN(B3027*0.9,0)-1100000,B3027-1950000)))))),0)</f>
        <v/>
      </c>
      <c r="N3027" s="18">
        <f>IF(M3027&gt;23500000,NA(),IF(C3027&gt;=2026,IF(M3027&lt;=4890000,1040000,IF(M3027&lt;=6550000,670000,620000)),IF(M3027&lt;=1320000,950000,IF(M3027&lt;=3360000,880000,IF(M3027&lt;=4890000,680000,IF(M3027&lt;=6550000,630000,580000))))))</f>
        <v/>
      </c>
      <c r="O3027" s="18">
        <f>IF(F3027&lt;=0,IF(AND(D3027="はい",C3027&gt;=2026,C3027&lt;=2027),IF(E3027&lt;=0,0,IF(E3027&lt;=30000,E3027,IF(E3027&lt;=60000,ROUNDUP(E3027/2,0)+15000,IF(E3027&lt;=120000,ROUNDUP(E3027/4,0)+30000,60000)))),IF(E3027&lt;=0,0,IF(E3027&lt;=20000,E3027,IF(E3027&lt;=40000,ROUNDUP(E3027/2,0)+10000,IF(E3027&lt;=80000,ROUNDUP(E3027/4,0)+20000,40000))))),IF(E3027&lt;=0,IF(F3027&lt;=0,0,IF(F3027&lt;=25000,F3027,IF(F3027&lt;=50000,ROUNDUP(F3027/2,0)+12500,IF(F3027&lt;=100000,ROUNDUP(F3027/4,0)+25000,50000)))),MAX(IF(F3027&lt;=0,0,IF(F3027&lt;=25000,F3027,IF(F3027&lt;=50000,ROUNDUP(F3027/2,0)+12500,IF(F3027&lt;=100000,ROUNDUP(F3027/4,0)+25000,50000)))),MIN(IF(AND(D3027="はい",C3027&gt;=2026,C3027&lt;=2027),IF(E3027&lt;=0,0,IF(E3027&lt;=30000,E3027,IF(E3027&lt;=60000,ROUNDUP(E3027/2,0)+15000,IF(E3027&lt;=120000,ROUNDUP(E3027/4,0)+30000,60000)))),IF(E3027&lt;=0,0,IF(E3027&lt;=20000,E3027,IF(E3027&lt;=40000,ROUNDUP(E3027/2,0)+10000,IF(E3027&lt;=80000,ROUNDUP(E3027/4,0)+20000,40000)))))+IF(F3027&lt;=0,0,IF(F3027&lt;=25000,F3027,IF(F3027&lt;=50000,ROUNDUP(F3027/2,0)+12500,IF(F3027&lt;=100000,ROUNDUP(F3027/4,0)+25000,50000)))),IF(AND(D3027="はい",C3027&gt;=2026,C3027&lt;=2027),60000,40000)))))</f>
        <v/>
      </c>
      <c r="P3027" s="18">
        <f>IF(G3027&lt;=0,0,IF(G3027&lt;=20000,G3027,IF(G3027&lt;=40000,ROUNDUP(G3027/2,0)+10000,IF(G3027&lt;=80000,ROUNDUP(G3027/4,0)+20000,40000))))</f>
        <v/>
      </c>
      <c r="Q3027" s="18">
        <f>IF(I3027&lt;=0,IF(H3027&lt;=0,0,IF(H3027&lt;=20000,H3027,IF(H3027&lt;=40000,ROUNDUP(H3027/2,0)+10000,IF(H3027&lt;=80000,ROUNDUP(H3027/4,0)+20000,40000)))),IF(H3027&lt;=0,IF(I3027&lt;=0,0,IF(I3027&lt;=25000,I3027,IF(I3027&lt;=50000,ROUNDUP(I3027/2,0)+12500,IF(I3027&lt;=100000,ROUNDUP(I3027/4,0)+25000,50000)))),MAX(IF(I3027&lt;=0,0,IF(I3027&lt;=25000,I3027,IF(I3027&lt;=50000,ROUNDUP(I3027/2,0)+12500,IF(I3027&lt;=100000,ROUNDUP(I3027/4,0)+25000,50000)))),MIN(IF(H3027&lt;=0,0,IF(H3027&lt;=20000,H3027,IF(H3027&lt;=40000,ROUNDUP(H3027/2,0)+10000,IF(H3027&lt;=80000,ROUNDUP(H3027/4,0)+20000,40000))))+IF(I3027&lt;=0,0,IF(I3027&lt;=25000,I3027,IF(I3027&lt;=50000,ROUNDUP(I3027/2,0)+12500,IF(I3027&lt;=100000,ROUNDUP(I3027/4,0)+25000,50000)))),40000))))</f>
        <v/>
      </c>
      <c r="R3027" s="18">
        <f>MIN(120000,O3027+P3027+Q3027)</f>
        <v/>
      </c>
      <c r="S3027" s="18">
        <f>IF(F3027&lt;=0,IF(E3027&lt;=0,0,IF(E3027&lt;=12000,E3027,IF(E3027&lt;=32000,ROUNDUP(E3027/2,0)+6000,IF(E3027&lt;=56000,ROUNDUP(E3027/4,0)+14000,28000)))),IF(E3027&lt;=0,IF(F3027&lt;=0,0,IF(F3027&lt;=15000,F3027,IF(F3027&lt;=40000,ROUNDUP(F3027/2,0)+7500,IF(F3027&lt;=70000,ROUNDUP(F3027/4,0)+17500,35000)))),MAX(IF(F3027&lt;=0,0,IF(F3027&lt;=15000,F3027,IF(F3027&lt;=40000,ROUNDUP(F3027/2,0)+7500,IF(F3027&lt;=70000,ROUNDUP(F3027/4,0)+17500,35000)))),MIN(IF(E3027&lt;=0,0,IF(E3027&lt;=12000,E3027,IF(E3027&lt;=32000,ROUNDUP(E3027/2,0)+6000,IF(E3027&lt;=56000,ROUNDUP(E3027/4,0)+14000,28000))))+IF(F3027&lt;=0,0,IF(F3027&lt;=15000,F3027,IF(F3027&lt;=40000,ROUNDUP(F3027/2,0)+7500,IF(F3027&lt;=70000,ROUNDUP(F3027/4,0)+17500,35000)))),28000))))</f>
        <v/>
      </c>
      <c r="T3027" s="18">
        <f>IF(G3027&lt;=0,0,IF(G3027&lt;=12000,G3027,IF(G3027&lt;=32000,ROUNDUP(G3027/2,0)+6000,IF(G3027&lt;=56000,ROUNDUP(G3027/4,0)+14000,28000))))</f>
        <v/>
      </c>
      <c r="U3027" s="18">
        <f>IF(I3027&lt;=0,IF(H3027&lt;=0,0,IF(H3027&lt;=12000,H3027,IF(H3027&lt;=32000,ROUNDUP(H3027/2,0)+6000,IF(H3027&lt;=56000,ROUNDUP(H3027/4,0)+14000,28000)))),IF(H3027&lt;=0,IF(I3027&lt;=0,0,IF(I3027&lt;=15000,I3027,IF(I3027&lt;=40000,ROUNDUP(I3027/2,0)+7500,IF(I3027&lt;=70000,ROUNDUP(I3027/4,0)+17500,35000)))),MAX(IF(I3027&lt;=0,0,IF(I3027&lt;=15000,I3027,IF(I3027&lt;=40000,ROUNDUP(I3027/2,0)+7500,IF(I3027&lt;=70000,ROUNDUP(I3027/4,0)+17500,35000)))),MIN(IF(H3027&lt;=0,0,IF(H3027&lt;=12000,H3027,IF(H3027&lt;=32000,ROUNDUP(H3027/2,0)+6000,IF(H3027&lt;=56000,ROUNDUP(H3027/4,0)+14000,28000))))+IF(I3027&lt;=0,0,IF(I3027&lt;=15000,I3027,IF(I3027&lt;=40000,ROUNDUP(I3027/2,0)+7500,IF(I3027&lt;=70000,ROUNDUP(I3027/4,0)+17500,35000)))),28000))))</f>
        <v/>
      </c>
      <c r="V3027" s="18">
        <f>MIN(70000,S3027+T3027+U3027)</f>
        <v/>
      </c>
      <c r="W3027" s="18">
        <f>MAX(0,ROUNDDOWN(M3027-J3027-N3027-K3027-0,-3))</f>
        <v/>
      </c>
      <c r="X3027" s="18">
        <f>MAX(0,ROUNDDOWN(M3027-J3027-N3027-K3027-R3027,-3))</f>
        <v/>
      </c>
      <c r="Y3027" s="18">
        <f>IF(W3027&lt;=0,0,ROUNDDOWN((W3027*LOOKUP(W3027,{0,1950001,3300001,6950001,9000001,18000001,40000001},{0.05,0.1,0.2,0.23,0.33,0.4,0.45})-LOOKUP(W3027,{0,1950001,3300001,6950001,9000001,18000001,40000001},{0,97500,427500,636000,1536000,2796000,4796000}))*1.021,-2))</f>
        <v/>
      </c>
      <c r="Z3027" s="18">
        <f>IF(X3027&lt;=0,0,ROUNDDOWN((X3027*LOOKUP(X3027,{0,1950001,3300001,6950001,9000001,18000001,40000001},{0.05,0.1,0.2,0.23,0.33,0.4,0.45})-LOOKUP(X3027,{0,1950001,3300001,6950001,9000001,18000001,40000001},{0,97500,427500,636000,1536000,2796000,4796000}))*1.021,-2))</f>
        <v/>
      </c>
      <c r="AA3027" s="18">
        <f>MAX(0,ROUNDDOWN(M3027-J3027-430000-L3027-0,-3))</f>
        <v/>
      </c>
      <c r="AB3027" s="18">
        <f>MAX(0,ROUNDDOWN(M3027-J3027-430000-L3027-V3027,-3))</f>
        <v/>
      </c>
      <c r="AC3027" s="18">
        <f>IF(M3027&lt;=450000,0,MAX(0,ROUNDDOWN(AA3027*0.06-MIN(50000,AA3027)*0.03,-2))+MAX(0,ROUNDDOWN(AA3027*0.04-MIN(50000,AA3027)*0.02,-2)))</f>
        <v/>
      </c>
      <c r="AD3027" s="18">
        <f>IF(M3027&lt;=450000,0,MAX(0,ROUNDDOWN(AB3027*0.06-MIN(50000,AB3027)*0.03,-2))+MAX(0,ROUNDDOWN(AB3027*0.04-MIN(50000,AB3027)*0.02,-2)))</f>
        <v/>
      </c>
      <c r="AE3027" s="18">
        <f>Y3027-Z3027</f>
        <v/>
      </c>
      <c r="AF3027" s="18">
        <f>AC3027-AD3027</f>
        <v/>
      </c>
      <c r="AG3027" s="18">
        <f>AE3027+AF3027</f>
        <v/>
      </c>
      <c r="AH3027" s="20">
        <f>IF(W3027&lt;=0,0,LOOKUP(W3027,{0,1950001,3300001,6950001,9000001,18000001,40000001},{0.05,0.1,0.2,0.23,0.33,0.4,0.45}))</f>
        <v/>
      </c>
    </row>
    <row r="3028">
      <c r="A3028" t="inlineStr">
        <is>
          <t>1万円刻み 一般8万円</t>
        </is>
      </c>
      <c r="B3028" s="18">
        <f>'4_1万円刻み'!$A$983</f>
        <v/>
      </c>
      <c r="C3028" s="19" t="n">
        <v>2026</v>
      </c>
      <c r="D3028" t="inlineStr">
        <is>
          <t>いいえ</t>
        </is>
      </c>
      <c r="E3028" s="18" t="n">
        <v>80000</v>
      </c>
      <c r="F3028" s="18" t="n">
        <v>0</v>
      </c>
      <c r="G3028" s="18" t="n">
        <v>0</v>
      </c>
      <c r="H3028" s="18" t="n">
        <v>0</v>
      </c>
      <c r="I3028" s="18" t="n">
        <v>0</v>
      </c>
      <c r="J3028" s="18">
        <f>ROUND(MIN(B3028/12,650000)*12*0.0915+MIN(B3028/12,1390000)*12*(0.0504+0)+B3028*0.005,0)</f>
        <v/>
      </c>
      <c r="K3028" s="18" t="n">
        <v>0</v>
      </c>
      <c r="L3028" s="18" t="n">
        <v>0</v>
      </c>
      <c r="M3028" s="18">
        <f>ROUND(IF(C3028&gt;=2026,IF(B3028&lt;741000,0,IF(B3028&lt;2191000,B3028-740000,IF(B3028&lt;2193000,1451000,IF(B3028&lt;2196000,1453000,IF(B3028&lt;2200000,1456000,IF(B3028&lt;3600000,ROUNDDOWN(B3028/4,-3)*2.8-80000,IF(B3028&lt;6600000,ROUNDDOWN(B3028/4,-3)*3.2-440000,IF(B3028&lt;8500000,ROUNDDOWN(B3028*0.9,0)-1100000,B3028-1950000)))))))),IF(B3028&lt;651000,0,IF(B3028&lt;1900000,B3028-650000,IF(B3028&lt;3600000,ROUNDDOWN(B3028/4,-3)*2.8-80000,IF(B3028&lt;6600000,ROUNDDOWN(B3028/4,-3)*3.2-440000,IF(B3028&lt;8500000,ROUNDDOWN(B3028*0.9,0)-1100000,B3028-1950000)))))),0)</f>
        <v/>
      </c>
      <c r="N3028" s="18">
        <f>IF(M3028&gt;23500000,NA(),IF(C3028&gt;=2026,IF(M3028&lt;=4890000,1040000,IF(M3028&lt;=6550000,670000,620000)),IF(M3028&lt;=1320000,950000,IF(M3028&lt;=3360000,880000,IF(M3028&lt;=4890000,680000,IF(M3028&lt;=6550000,630000,580000))))))</f>
        <v/>
      </c>
      <c r="O3028" s="18">
        <f>IF(F3028&lt;=0,IF(AND(D3028="はい",C3028&gt;=2026,C3028&lt;=2027),IF(E3028&lt;=0,0,IF(E3028&lt;=30000,E3028,IF(E3028&lt;=60000,ROUNDUP(E3028/2,0)+15000,IF(E3028&lt;=120000,ROUNDUP(E3028/4,0)+30000,60000)))),IF(E3028&lt;=0,0,IF(E3028&lt;=20000,E3028,IF(E3028&lt;=40000,ROUNDUP(E3028/2,0)+10000,IF(E3028&lt;=80000,ROUNDUP(E3028/4,0)+20000,40000))))),IF(E3028&lt;=0,IF(F3028&lt;=0,0,IF(F3028&lt;=25000,F3028,IF(F3028&lt;=50000,ROUNDUP(F3028/2,0)+12500,IF(F3028&lt;=100000,ROUNDUP(F3028/4,0)+25000,50000)))),MAX(IF(F3028&lt;=0,0,IF(F3028&lt;=25000,F3028,IF(F3028&lt;=50000,ROUNDUP(F3028/2,0)+12500,IF(F3028&lt;=100000,ROUNDUP(F3028/4,0)+25000,50000)))),MIN(IF(AND(D3028="はい",C3028&gt;=2026,C3028&lt;=2027),IF(E3028&lt;=0,0,IF(E3028&lt;=30000,E3028,IF(E3028&lt;=60000,ROUNDUP(E3028/2,0)+15000,IF(E3028&lt;=120000,ROUNDUP(E3028/4,0)+30000,60000)))),IF(E3028&lt;=0,0,IF(E3028&lt;=20000,E3028,IF(E3028&lt;=40000,ROUNDUP(E3028/2,0)+10000,IF(E3028&lt;=80000,ROUNDUP(E3028/4,0)+20000,40000)))))+IF(F3028&lt;=0,0,IF(F3028&lt;=25000,F3028,IF(F3028&lt;=50000,ROUNDUP(F3028/2,0)+12500,IF(F3028&lt;=100000,ROUNDUP(F3028/4,0)+25000,50000)))),IF(AND(D3028="はい",C3028&gt;=2026,C3028&lt;=2027),60000,40000)))))</f>
        <v/>
      </c>
      <c r="P3028" s="18">
        <f>IF(G3028&lt;=0,0,IF(G3028&lt;=20000,G3028,IF(G3028&lt;=40000,ROUNDUP(G3028/2,0)+10000,IF(G3028&lt;=80000,ROUNDUP(G3028/4,0)+20000,40000))))</f>
        <v/>
      </c>
      <c r="Q3028" s="18">
        <f>IF(I3028&lt;=0,IF(H3028&lt;=0,0,IF(H3028&lt;=20000,H3028,IF(H3028&lt;=40000,ROUNDUP(H3028/2,0)+10000,IF(H3028&lt;=80000,ROUNDUP(H3028/4,0)+20000,40000)))),IF(H3028&lt;=0,IF(I3028&lt;=0,0,IF(I3028&lt;=25000,I3028,IF(I3028&lt;=50000,ROUNDUP(I3028/2,0)+12500,IF(I3028&lt;=100000,ROUNDUP(I3028/4,0)+25000,50000)))),MAX(IF(I3028&lt;=0,0,IF(I3028&lt;=25000,I3028,IF(I3028&lt;=50000,ROUNDUP(I3028/2,0)+12500,IF(I3028&lt;=100000,ROUNDUP(I3028/4,0)+25000,50000)))),MIN(IF(H3028&lt;=0,0,IF(H3028&lt;=20000,H3028,IF(H3028&lt;=40000,ROUNDUP(H3028/2,0)+10000,IF(H3028&lt;=80000,ROUNDUP(H3028/4,0)+20000,40000))))+IF(I3028&lt;=0,0,IF(I3028&lt;=25000,I3028,IF(I3028&lt;=50000,ROUNDUP(I3028/2,0)+12500,IF(I3028&lt;=100000,ROUNDUP(I3028/4,0)+25000,50000)))),40000))))</f>
        <v/>
      </c>
      <c r="R3028" s="18">
        <f>MIN(120000,O3028+P3028+Q3028)</f>
        <v/>
      </c>
      <c r="S3028" s="18">
        <f>IF(F3028&lt;=0,IF(E3028&lt;=0,0,IF(E3028&lt;=12000,E3028,IF(E3028&lt;=32000,ROUNDUP(E3028/2,0)+6000,IF(E3028&lt;=56000,ROUNDUP(E3028/4,0)+14000,28000)))),IF(E3028&lt;=0,IF(F3028&lt;=0,0,IF(F3028&lt;=15000,F3028,IF(F3028&lt;=40000,ROUNDUP(F3028/2,0)+7500,IF(F3028&lt;=70000,ROUNDUP(F3028/4,0)+17500,35000)))),MAX(IF(F3028&lt;=0,0,IF(F3028&lt;=15000,F3028,IF(F3028&lt;=40000,ROUNDUP(F3028/2,0)+7500,IF(F3028&lt;=70000,ROUNDUP(F3028/4,0)+17500,35000)))),MIN(IF(E3028&lt;=0,0,IF(E3028&lt;=12000,E3028,IF(E3028&lt;=32000,ROUNDUP(E3028/2,0)+6000,IF(E3028&lt;=56000,ROUNDUP(E3028/4,0)+14000,28000))))+IF(F3028&lt;=0,0,IF(F3028&lt;=15000,F3028,IF(F3028&lt;=40000,ROUNDUP(F3028/2,0)+7500,IF(F3028&lt;=70000,ROUNDUP(F3028/4,0)+17500,35000)))),28000))))</f>
        <v/>
      </c>
      <c r="T3028" s="18">
        <f>IF(G3028&lt;=0,0,IF(G3028&lt;=12000,G3028,IF(G3028&lt;=32000,ROUNDUP(G3028/2,0)+6000,IF(G3028&lt;=56000,ROUNDUP(G3028/4,0)+14000,28000))))</f>
        <v/>
      </c>
      <c r="U3028" s="18">
        <f>IF(I3028&lt;=0,IF(H3028&lt;=0,0,IF(H3028&lt;=12000,H3028,IF(H3028&lt;=32000,ROUNDUP(H3028/2,0)+6000,IF(H3028&lt;=56000,ROUNDUP(H3028/4,0)+14000,28000)))),IF(H3028&lt;=0,IF(I3028&lt;=0,0,IF(I3028&lt;=15000,I3028,IF(I3028&lt;=40000,ROUNDUP(I3028/2,0)+7500,IF(I3028&lt;=70000,ROUNDUP(I3028/4,0)+17500,35000)))),MAX(IF(I3028&lt;=0,0,IF(I3028&lt;=15000,I3028,IF(I3028&lt;=40000,ROUNDUP(I3028/2,0)+7500,IF(I3028&lt;=70000,ROUNDUP(I3028/4,0)+17500,35000)))),MIN(IF(H3028&lt;=0,0,IF(H3028&lt;=12000,H3028,IF(H3028&lt;=32000,ROUNDUP(H3028/2,0)+6000,IF(H3028&lt;=56000,ROUNDUP(H3028/4,0)+14000,28000))))+IF(I3028&lt;=0,0,IF(I3028&lt;=15000,I3028,IF(I3028&lt;=40000,ROUNDUP(I3028/2,0)+7500,IF(I3028&lt;=70000,ROUNDUP(I3028/4,0)+17500,35000)))),28000))))</f>
        <v/>
      </c>
      <c r="V3028" s="18">
        <f>MIN(70000,S3028+T3028+U3028)</f>
        <v/>
      </c>
      <c r="W3028" s="18">
        <f>MAX(0,ROUNDDOWN(M3028-J3028-N3028-K3028-0,-3))</f>
        <v/>
      </c>
      <c r="X3028" s="18">
        <f>MAX(0,ROUNDDOWN(M3028-J3028-N3028-K3028-R3028,-3))</f>
        <v/>
      </c>
      <c r="Y3028" s="18">
        <f>IF(W3028&lt;=0,0,ROUNDDOWN((W3028*LOOKUP(W3028,{0,1950001,3300001,6950001,9000001,18000001,40000001},{0.05,0.1,0.2,0.23,0.33,0.4,0.45})-LOOKUP(W3028,{0,1950001,3300001,6950001,9000001,18000001,40000001},{0,97500,427500,636000,1536000,2796000,4796000}))*1.021,-2))</f>
        <v/>
      </c>
      <c r="Z3028" s="18">
        <f>IF(X3028&lt;=0,0,ROUNDDOWN((X3028*LOOKUP(X3028,{0,1950001,3300001,6950001,9000001,18000001,40000001},{0.05,0.1,0.2,0.23,0.33,0.4,0.45})-LOOKUP(X3028,{0,1950001,3300001,6950001,9000001,18000001,40000001},{0,97500,427500,636000,1536000,2796000,4796000}))*1.021,-2))</f>
        <v/>
      </c>
      <c r="AA3028" s="18">
        <f>MAX(0,ROUNDDOWN(M3028-J3028-430000-L3028-0,-3))</f>
        <v/>
      </c>
      <c r="AB3028" s="18">
        <f>MAX(0,ROUNDDOWN(M3028-J3028-430000-L3028-V3028,-3))</f>
        <v/>
      </c>
      <c r="AC3028" s="18">
        <f>IF(M3028&lt;=450000,0,MAX(0,ROUNDDOWN(AA3028*0.06-MIN(50000,AA3028)*0.03,-2))+MAX(0,ROUNDDOWN(AA3028*0.04-MIN(50000,AA3028)*0.02,-2)))</f>
        <v/>
      </c>
      <c r="AD3028" s="18">
        <f>IF(M3028&lt;=450000,0,MAX(0,ROUNDDOWN(AB3028*0.06-MIN(50000,AB3028)*0.03,-2))+MAX(0,ROUNDDOWN(AB3028*0.04-MIN(50000,AB3028)*0.02,-2)))</f>
        <v/>
      </c>
      <c r="AE3028" s="18">
        <f>Y3028-Z3028</f>
        <v/>
      </c>
      <c r="AF3028" s="18">
        <f>AC3028-AD3028</f>
        <v/>
      </c>
      <c r="AG3028" s="18">
        <f>AE3028+AF3028</f>
        <v/>
      </c>
      <c r="AH3028" s="20">
        <f>IF(W3028&lt;=0,0,LOOKUP(W3028,{0,1950001,3300001,6950001,9000001,18000001,40000001},{0.05,0.1,0.2,0.23,0.33,0.4,0.45}))</f>
        <v/>
      </c>
    </row>
    <row r="3029">
      <c r="A3029" t="inlineStr">
        <is>
          <t>1万円刻み 特例あり一般12万円</t>
        </is>
      </c>
      <c r="B3029" s="18">
        <f>'4_1万円刻み'!$A$983</f>
        <v/>
      </c>
      <c r="C3029" s="19" t="n">
        <v>2026</v>
      </c>
      <c r="D3029" t="inlineStr">
        <is>
          <t>はい</t>
        </is>
      </c>
      <c r="E3029" s="18" t="n">
        <v>120000</v>
      </c>
      <c r="F3029" s="18" t="n">
        <v>0</v>
      </c>
      <c r="G3029" s="18" t="n">
        <v>0</v>
      </c>
      <c r="H3029" s="18" t="n">
        <v>0</v>
      </c>
      <c r="I3029" s="18" t="n">
        <v>0</v>
      </c>
      <c r="J3029" s="18">
        <f>ROUND(MIN(B3029/12,650000)*12*0.0915+MIN(B3029/12,1390000)*12*(0.0504+0)+B3029*0.005,0)</f>
        <v/>
      </c>
      <c r="K3029" s="18" t="n">
        <v>0</v>
      </c>
      <c r="L3029" s="18" t="n">
        <v>0</v>
      </c>
      <c r="M3029" s="18">
        <f>ROUND(IF(C3029&gt;=2026,IF(B3029&lt;741000,0,IF(B3029&lt;2191000,B3029-740000,IF(B3029&lt;2193000,1451000,IF(B3029&lt;2196000,1453000,IF(B3029&lt;2200000,1456000,IF(B3029&lt;3600000,ROUNDDOWN(B3029/4,-3)*2.8-80000,IF(B3029&lt;6600000,ROUNDDOWN(B3029/4,-3)*3.2-440000,IF(B3029&lt;8500000,ROUNDDOWN(B3029*0.9,0)-1100000,B3029-1950000)))))))),IF(B3029&lt;651000,0,IF(B3029&lt;1900000,B3029-650000,IF(B3029&lt;3600000,ROUNDDOWN(B3029/4,-3)*2.8-80000,IF(B3029&lt;6600000,ROUNDDOWN(B3029/4,-3)*3.2-440000,IF(B3029&lt;8500000,ROUNDDOWN(B3029*0.9,0)-1100000,B3029-1950000)))))),0)</f>
        <v/>
      </c>
      <c r="N3029" s="18">
        <f>IF(M3029&gt;23500000,NA(),IF(C3029&gt;=2026,IF(M3029&lt;=4890000,1040000,IF(M3029&lt;=6550000,670000,620000)),IF(M3029&lt;=1320000,950000,IF(M3029&lt;=3360000,880000,IF(M3029&lt;=4890000,680000,IF(M3029&lt;=6550000,630000,580000))))))</f>
        <v/>
      </c>
      <c r="O3029" s="18">
        <f>IF(F3029&lt;=0,IF(AND(D3029="はい",C3029&gt;=2026,C3029&lt;=2027),IF(E3029&lt;=0,0,IF(E3029&lt;=30000,E3029,IF(E3029&lt;=60000,ROUNDUP(E3029/2,0)+15000,IF(E3029&lt;=120000,ROUNDUP(E3029/4,0)+30000,60000)))),IF(E3029&lt;=0,0,IF(E3029&lt;=20000,E3029,IF(E3029&lt;=40000,ROUNDUP(E3029/2,0)+10000,IF(E3029&lt;=80000,ROUNDUP(E3029/4,0)+20000,40000))))),IF(E3029&lt;=0,IF(F3029&lt;=0,0,IF(F3029&lt;=25000,F3029,IF(F3029&lt;=50000,ROUNDUP(F3029/2,0)+12500,IF(F3029&lt;=100000,ROUNDUP(F3029/4,0)+25000,50000)))),MAX(IF(F3029&lt;=0,0,IF(F3029&lt;=25000,F3029,IF(F3029&lt;=50000,ROUNDUP(F3029/2,0)+12500,IF(F3029&lt;=100000,ROUNDUP(F3029/4,0)+25000,50000)))),MIN(IF(AND(D3029="はい",C3029&gt;=2026,C3029&lt;=2027),IF(E3029&lt;=0,0,IF(E3029&lt;=30000,E3029,IF(E3029&lt;=60000,ROUNDUP(E3029/2,0)+15000,IF(E3029&lt;=120000,ROUNDUP(E3029/4,0)+30000,60000)))),IF(E3029&lt;=0,0,IF(E3029&lt;=20000,E3029,IF(E3029&lt;=40000,ROUNDUP(E3029/2,0)+10000,IF(E3029&lt;=80000,ROUNDUP(E3029/4,0)+20000,40000)))))+IF(F3029&lt;=0,0,IF(F3029&lt;=25000,F3029,IF(F3029&lt;=50000,ROUNDUP(F3029/2,0)+12500,IF(F3029&lt;=100000,ROUNDUP(F3029/4,0)+25000,50000)))),IF(AND(D3029="はい",C3029&gt;=2026,C3029&lt;=2027),60000,40000)))))</f>
        <v/>
      </c>
      <c r="P3029" s="18">
        <f>IF(G3029&lt;=0,0,IF(G3029&lt;=20000,G3029,IF(G3029&lt;=40000,ROUNDUP(G3029/2,0)+10000,IF(G3029&lt;=80000,ROUNDUP(G3029/4,0)+20000,40000))))</f>
        <v/>
      </c>
      <c r="Q3029" s="18">
        <f>IF(I3029&lt;=0,IF(H3029&lt;=0,0,IF(H3029&lt;=20000,H3029,IF(H3029&lt;=40000,ROUNDUP(H3029/2,0)+10000,IF(H3029&lt;=80000,ROUNDUP(H3029/4,0)+20000,40000)))),IF(H3029&lt;=0,IF(I3029&lt;=0,0,IF(I3029&lt;=25000,I3029,IF(I3029&lt;=50000,ROUNDUP(I3029/2,0)+12500,IF(I3029&lt;=100000,ROUNDUP(I3029/4,0)+25000,50000)))),MAX(IF(I3029&lt;=0,0,IF(I3029&lt;=25000,I3029,IF(I3029&lt;=50000,ROUNDUP(I3029/2,0)+12500,IF(I3029&lt;=100000,ROUNDUP(I3029/4,0)+25000,50000)))),MIN(IF(H3029&lt;=0,0,IF(H3029&lt;=20000,H3029,IF(H3029&lt;=40000,ROUNDUP(H3029/2,0)+10000,IF(H3029&lt;=80000,ROUNDUP(H3029/4,0)+20000,40000))))+IF(I3029&lt;=0,0,IF(I3029&lt;=25000,I3029,IF(I3029&lt;=50000,ROUNDUP(I3029/2,0)+12500,IF(I3029&lt;=100000,ROUNDUP(I3029/4,0)+25000,50000)))),40000))))</f>
        <v/>
      </c>
      <c r="R3029" s="18">
        <f>MIN(120000,O3029+P3029+Q3029)</f>
        <v/>
      </c>
      <c r="S3029" s="18">
        <f>IF(F3029&lt;=0,IF(E3029&lt;=0,0,IF(E3029&lt;=12000,E3029,IF(E3029&lt;=32000,ROUNDUP(E3029/2,0)+6000,IF(E3029&lt;=56000,ROUNDUP(E3029/4,0)+14000,28000)))),IF(E3029&lt;=0,IF(F3029&lt;=0,0,IF(F3029&lt;=15000,F3029,IF(F3029&lt;=40000,ROUNDUP(F3029/2,0)+7500,IF(F3029&lt;=70000,ROUNDUP(F3029/4,0)+17500,35000)))),MAX(IF(F3029&lt;=0,0,IF(F3029&lt;=15000,F3029,IF(F3029&lt;=40000,ROUNDUP(F3029/2,0)+7500,IF(F3029&lt;=70000,ROUNDUP(F3029/4,0)+17500,35000)))),MIN(IF(E3029&lt;=0,0,IF(E3029&lt;=12000,E3029,IF(E3029&lt;=32000,ROUNDUP(E3029/2,0)+6000,IF(E3029&lt;=56000,ROUNDUP(E3029/4,0)+14000,28000))))+IF(F3029&lt;=0,0,IF(F3029&lt;=15000,F3029,IF(F3029&lt;=40000,ROUNDUP(F3029/2,0)+7500,IF(F3029&lt;=70000,ROUNDUP(F3029/4,0)+17500,35000)))),28000))))</f>
        <v/>
      </c>
      <c r="T3029" s="18">
        <f>IF(G3029&lt;=0,0,IF(G3029&lt;=12000,G3029,IF(G3029&lt;=32000,ROUNDUP(G3029/2,0)+6000,IF(G3029&lt;=56000,ROUNDUP(G3029/4,0)+14000,28000))))</f>
        <v/>
      </c>
      <c r="U3029" s="18">
        <f>IF(I3029&lt;=0,IF(H3029&lt;=0,0,IF(H3029&lt;=12000,H3029,IF(H3029&lt;=32000,ROUNDUP(H3029/2,0)+6000,IF(H3029&lt;=56000,ROUNDUP(H3029/4,0)+14000,28000)))),IF(H3029&lt;=0,IF(I3029&lt;=0,0,IF(I3029&lt;=15000,I3029,IF(I3029&lt;=40000,ROUNDUP(I3029/2,0)+7500,IF(I3029&lt;=70000,ROUNDUP(I3029/4,0)+17500,35000)))),MAX(IF(I3029&lt;=0,0,IF(I3029&lt;=15000,I3029,IF(I3029&lt;=40000,ROUNDUP(I3029/2,0)+7500,IF(I3029&lt;=70000,ROUNDUP(I3029/4,0)+17500,35000)))),MIN(IF(H3029&lt;=0,0,IF(H3029&lt;=12000,H3029,IF(H3029&lt;=32000,ROUNDUP(H3029/2,0)+6000,IF(H3029&lt;=56000,ROUNDUP(H3029/4,0)+14000,28000))))+IF(I3029&lt;=0,0,IF(I3029&lt;=15000,I3029,IF(I3029&lt;=40000,ROUNDUP(I3029/2,0)+7500,IF(I3029&lt;=70000,ROUNDUP(I3029/4,0)+17500,35000)))),28000))))</f>
        <v/>
      </c>
      <c r="V3029" s="18">
        <f>MIN(70000,S3029+T3029+U3029)</f>
        <v/>
      </c>
      <c r="W3029" s="18">
        <f>MAX(0,ROUNDDOWN(M3029-J3029-N3029-K3029-0,-3))</f>
        <v/>
      </c>
      <c r="X3029" s="18">
        <f>MAX(0,ROUNDDOWN(M3029-J3029-N3029-K3029-R3029,-3))</f>
        <v/>
      </c>
      <c r="Y3029" s="18">
        <f>IF(W3029&lt;=0,0,ROUNDDOWN((W3029*LOOKUP(W3029,{0,1950001,3300001,6950001,9000001,18000001,40000001},{0.05,0.1,0.2,0.23,0.33,0.4,0.45})-LOOKUP(W3029,{0,1950001,3300001,6950001,9000001,18000001,40000001},{0,97500,427500,636000,1536000,2796000,4796000}))*1.021,-2))</f>
        <v/>
      </c>
      <c r="Z3029" s="18">
        <f>IF(X3029&lt;=0,0,ROUNDDOWN((X3029*LOOKUP(X3029,{0,1950001,3300001,6950001,9000001,18000001,40000001},{0.05,0.1,0.2,0.23,0.33,0.4,0.45})-LOOKUP(X3029,{0,1950001,3300001,6950001,9000001,18000001,40000001},{0,97500,427500,636000,1536000,2796000,4796000}))*1.021,-2))</f>
        <v/>
      </c>
      <c r="AA3029" s="18">
        <f>MAX(0,ROUNDDOWN(M3029-J3029-430000-L3029-0,-3))</f>
        <v/>
      </c>
      <c r="AB3029" s="18">
        <f>MAX(0,ROUNDDOWN(M3029-J3029-430000-L3029-V3029,-3))</f>
        <v/>
      </c>
      <c r="AC3029" s="18">
        <f>IF(M3029&lt;=450000,0,MAX(0,ROUNDDOWN(AA3029*0.06-MIN(50000,AA3029)*0.03,-2))+MAX(0,ROUNDDOWN(AA3029*0.04-MIN(50000,AA3029)*0.02,-2)))</f>
        <v/>
      </c>
      <c r="AD3029" s="18">
        <f>IF(M3029&lt;=450000,0,MAX(0,ROUNDDOWN(AB3029*0.06-MIN(50000,AB3029)*0.03,-2))+MAX(0,ROUNDDOWN(AB3029*0.04-MIN(50000,AB3029)*0.02,-2)))</f>
        <v/>
      </c>
      <c r="AE3029" s="18">
        <f>Y3029-Z3029</f>
        <v/>
      </c>
      <c r="AF3029" s="18">
        <f>AC3029-AD3029</f>
        <v/>
      </c>
      <c r="AG3029" s="18">
        <f>AE3029+AF3029</f>
        <v/>
      </c>
      <c r="AH3029" s="20">
        <f>IF(W3029&lt;=0,0,LOOKUP(W3029,{0,1950001,3300001,6950001,9000001,18000001,40000001},{0.05,0.1,0.2,0.23,0.33,0.4,0.45}))</f>
        <v/>
      </c>
    </row>
    <row r="3030">
      <c r="A3030" t="inlineStr">
        <is>
          <t>1万円刻み 3区分8万円ずつ</t>
        </is>
      </c>
      <c r="B3030" s="18">
        <f>'4_1万円刻み'!$A$984</f>
        <v/>
      </c>
      <c r="C3030" s="19" t="n">
        <v>2026</v>
      </c>
      <c r="D3030" t="inlineStr">
        <is>
          <t>いいえ</t>
        </is>
      </c>
      <c r="E3030" s="18" t="n">
        <v>80000</v>
      </c>
      <c r="F3030" s="18" t="n">
        <v>0</v>
      </c>
      <c r="G3030" s="18" t="n">
        <v>80000</v>
      </c>
      <c r="H3030" s="18" t="n">
        <v>80000</v>
      </c>
      <c r="I3030" s="18" t="n">
        <v>0</v>
      </c>
      <c r="J3030" s="18">
        <f>ROUND(MIN(B3030/12,650000)*12*0.0915+MIN(B3030/12,1390000)*12*(0.0504+0)+B3030*0.005,0)</f>
        <v/>
      </c>
      <c r="K3030" s="18" t="n">
        <v>0</v>
      </c>
      <c r="L3030" s="18" t="n">
        <v>0</v>
      </c>
      <c r="M3030" s="18">
        <f>ROUND(IF(C3030&gt;=2026,IF(B3030&lt;741000,0,IF(B3030&lt;2191000,B3030-740000,IF(B3030&lt;2193000,1451000,IF(B3030&lt;2196000,1453000,IF(B3030&lt;2200000,1456000,IF(B3030&lt;3600000,ROUNDDOWN(B3030/4,-3)*2.8-80000,IF(B3030&lt;6600000,ROUNDDOWN(B3030/4,-3)*3.2-440000,IF(B3030&lt;8500000,ROUNDDOWN(B3030*0.9,0)-1100000,B3030-1950000)))))))),IF(B3030&lt;651000,0,IF(B3030&lt;1900000,B3030-650000,IF(B3030&lt;3600000,ROUNDDOWN(B3030/4,-3)*2.8-80000,IF(B3030&lt;6600000,ROUNDDOWN(B3030/4,-3)*3.2-440000,IF(B3030&lt;8500000,ROUNDDOWN(B3030*0.9,0)-1100000,B3030-1950000)))))),0)</f>
        <v/>
      </c>
      <c r="N3030" s="18">
        <f>IF(M3030&gt;23500000,NA(),IF(C3030&gt;=2026,IF(M3030&lt;=4890000,1040000,IF(M3030&lt;=6550000,670000,620000)),IF(M3030&lt;=1320000,950000,IF(M3030&lt;=3360000,880000,IF(M3030&lt;=4890000,680000,IF(M3030&lt;=6550000,630000,580000))))))</f>
        <v/>
      </c>
      <c r="O3030" s="18">
        <f>IF(F3030&lt;=0,IF(AND(D3030="はい",C3030&gt;=2026,C3030&lt;=2027),IF(E3030&lt;=0,0,IF(E3030&lt;=30000,E3030,IF(E3030&lt;=60000,ROUNDUP(E3030/2,0)+15000,IF(E3030&lt;=120000,ROUNDUP(E3030/4,0)+30000,60000)))),IF(E3030&lt;=0,0,IF(E3030&lt;=20000,E3030,IF(E3030&lt;=40000,ROUNDUP(E3030/2,0)+10000,IF(E3030&lt;=80000,ROUNDUP(E3030/4,0)+20000,40000))))),IF(E3030&lt;=0,IF(F3030&lt;=0,0,IF(F3030&lt;=25000,F3030,IF(F3030&lt;=50000,ROUNDUP(F3030/2,0)+12500,IF(F3030&lt;=100000,ROUNDUP(F3030/4,0)+25000,50000)))),MAX(IF(F3030&lt;=0,0,IF(F3030&lt;=25000,F3030,IF(F3030&lt;=50000,ROUNDUP(F3030/2,0)+12500,IF(F3030&lt;=100000,ROUNDUP(F3030/4,0)+25000,50000)))),MIN(IF(AND(D3030="はい",C3030&gt;=2026,C3030&lt;=2027),IF(E3030&lt;=0,0,IF(E3030&lt;=30000,E3030,IF(E3030&lt;=60000,ROUNDUP(E3030/2,0)+15000,IF(E3030&lt;=120000,ROUNDUP(E3030/4,0)+30000,60000)))),IF(E3030&lt;=0,0,IF(E3030&lt;=20000,E3030,IF(E3030&lt;=40000,ROUNDUP(E3030/2,0)+10000,IF(E3030&lt;=80000,ROUNDUP(E3030/4,0)+20000,40000)))))+IF(F3030&lt;=0,0,IF(F3030&lt;=25000,F3030,IF(F3030&lt;=50000,ROUNDUP(F3030/2,0)+12500,IF(F3030&lt;=100000,ROUNDUP(F3030/4,0)+25000,50000)))),IF(AND(D3030="はい",C3030&gt;=2026,C3030&lt;=2027),60000,40000)))))</f>
        <v/>
      </c>
      <c r="P3030" s="18">
        <f>IF(G3030&lt;=0,0,IF(G3030&lt;=20000,G3030,IF(G3030&lt;=40000,ROUNDUP(G3030/2,0)+10000,IF(G3030&lt;=80000,ROUNDUP(G3030/4,0)+20000,40000))))</f>
        <v/>
      </c>
      <c r="Q3030" s="18">
        <f>IF(I3030&lt;=0,IF(H3030&lt;=0,0,IF(H3030&lt;=20000,H3030,IF(H3030&lt;=40000,ROUNDUP(H3030/2,0)+10000,IF(H3030&lt;=80000,ROUNDUP(H3030/4,0)+20000,40000)))),IF(H3030&lt;=0,IF(I3030&lt;=0,0,IF(I3030&lt;=25000,I3030,IF(I3030&lt;=50000,ROUNDUP(I3030/2,0)+12500,IF(I3030&lt;=100000,ROUNDUP(I3030/4,0)+25000,50000)))),MAX(IF(I3030&lt;=0,0,IF(I3030&lt;=25000,I3030,IF(I3030&lt;=50000,ROUNDUP(I3030/2,0)+12500,IF(I3030&lt;=100000,ROUNDUP(I3030/4,0)+25000,50000)))),MIN(IF(H3030&lt;=0,0,IF(H3030&lt;=20000,H3030,IF(H3030&lt;=40000,ROUNDUP(H3030/2,0)+10000,IF(H3030&lt;=80000,ROUNDUP(H3030/4,0)+20000,40000))))+IF(I3030&lt;=0,0,IF(I3030&lt;=25000,I3030,IF(I3030&lt;=50000,ROUNDUP(I3030/2,0)+12500,IF(I3030&lt;=100000,ROUNDUP(I3030/4,0)+25000,50000)))),40000))))</f>
        <v/>
      </c>
      <c r="R3030" s="18">
        <f>MIN(120000,O3030+P3030+Q3030)</f>
        <v/>
      </c>
      <c r="S3030" s="18">
        <f>IF(F3030&lt;=0,IF(E3030&lt;=0,0,IF(E3030&lt;=12000,E3030,IF(E3030&lt;=32000,ROUNDUP(E3030/2,0)+6000,IF(E3030&lt;=56000,ROUNDUP(E3030/4,0)+14000,28000)))),IF(E3030&lt;=0,IF(F3030&lt;=0,0,IF(F3030&lt;=15000,F3030,IF(F3030&lt;=40000,ROUNDUP(F3030/2,0)+7500,IF(F3030&lt;=70000,ROUNDUP(F3030/4,0)+17500,35000)))),MAX(IF(F3030&lt;=0,0,IF(F3030&lt;=15000,F3030,IF(F3030&lt;=40000,ROUNDUP(F3030/2,0)+7500,IF(F3030&lt;=70000,ROUNDUP(F3030/4,0)+17500,35000)))),MIN(IF(E3030&lt;=0,0,IF(E3030&lt;=12000,E3030,IF(E3030&lt;=32000,ROUNDUP(E3030/2,0)+6000,IF(E3030&lt;=56000,ROUNDUP(E3030/4,0)+14000,28000))))+IF(F3030&lt;=0,0,IF(F3030&lt;=15000,F3030,IF(F3030&lt;=40000,ROUNDUP(F3030/2,0)+7500,IF(F3030&lt;=70000,ROUNDUP(F3030/4,0)+17500,35000)))),28000))))</f>
        <v/>
      </c>
      <c r="T3030" s="18">
        <f>IF(G3030&lt;=0,0,IF(G3030&lt;=12000,G3030,IF(G3030&lt;=32000,ROUNDUP(G3030/2,0)+6000,IF(G3030&lt;=56000,ROUNDUP(G3030/4,0)+14000,28000))))</f>
        <v/>
      </c>
      <c r="U3030" s="18">
        <f>IF(I3030&lt;=0,IF(H3030&lt;=0,0,IF(H3030&lt;=12000,H3030,IF(H3030&lt;=32000,ROUNDUP(H3030/2,0)+6000,IF(H3030&lt;=56000,ROUNDUP(H3030/4,0)+14000,28000)))),IF(H3030&lt;=0,IF(I3030&lt;=0,0,IF(I3030&lt;=15000,I3030,IF(I3030&lt;=40000,ROUNDUP(I3030/2,0)+7500,IF(I3030&lt;=70000,ROUNDUP(I3030/4,0)+17500,35000)))),MAX(IF(I3030&lt;=0,0,IF(I3030&lt;=15000,I3030,IF(I3030&lt;=40000,ROUNDUP(I3030/2,0)+7500,IF(I3030&lt;=70000,ROUNDUP(I3030/4,0)+17500,35000)))),MIN(IF(H3030&lt;=0,0,IF(H3030&lt;=12000,H3030,IF(H3030&lt;=32000,ROUNDUP(H3030/2,0)+6000,IF(H3030&lt;=56000,ROUNDUP(H3030/4,0)+14000,28000))))+IF(I3030&lt;=0,0,IF(I3030&lt;=15000,I3030,IF(I3030&lt;=40000,ROUNDUP(I3030/2,0)+7500,IF(I3030&lt;=70000,ROUNDUP(I3030/4,0)+17500,35000)))),28000))))</f>
        <v/>
      </c>
      <c r="V3030" s="18">
        <f>MIN(70000,S3030+T3030+U3030)</f>
        <v/>
      </c>
      <c r="W3030" s="18">
        <f>MAX(0,ROUNDDOWN(M3030-J3030-N3030-K3030-0,-3))</f>
        <v/>
      </c>
      <c r="X3030" s="18">
        <f>MAX(0,ROUNDDOWN(M3030-J3030-N3030-K3030-R3030,-3))</f>
        <v/>
      </c>
      <c r="Y3030" s="18">
        <f>IF(W3030&lt;=0,0,ROUNDDOWN((W3030*LOOKUP(W3030,{0,1950001,3300001,6950001,9000001,18000001,40000001},{0.05,0.1,0.2,0.23,0.33,0.4,0.45})-LOOKUP(W3030,{0,1950001,3300001,6950001,9000001,18000001,40000001},{0,97500,427500,636000,1536000,2796000,4796000}))*1.021,-2))</f>
        <v/>
      </c>
      <c r="Z3030" s="18">
        <f>IF(X3030&lt;=0,0,ROUNDDOWN((X3030*LOOKUP(X3030,{0,1950001,3300001,6950001,9000001,18000001,40000001},{0.05,0.1,0.2,0.23,0.33,0.4,0.45})-LOOKUP(X3030,{0,1950001,3300001,6950001,9000001,18000001,40000001},{0,97500,427500,636000,1536000,2796000,4796000}))*1.021,-2))</f>
        <v/>
      </c>
      <c r="AA3030" s="18">
        <f>MAX(0,ROUNDDOWN(M3030-J3030-430000-L3030-0,-3))</f>
        <v/>
      </c>
      <c r="AB3030" s="18">
        <f>MAX(0,ROUNDDOWN(M3030-J3030-430000-L3030-V3030,-3))</f>
        <v/>
      </c>
      <c r="AC3030" s="18">
        <f>IF(M3030&lt;=450000,0,MAX(0,ROUNDDOWN(AA3030*0.06-MIN(50000,AA3030)*0.03,-2))+MAX(0,ROUNDDOWN(AA3030*0.04-MIN(50000,AA3030)*0.02,-2)))</f>
        <v/>
      </c>
      <c r="AD3030" s="18">
        <f>IF(M3030&lt;=450000,0,MAX(0,ROUNDDOWN(AB3030*0.06-MIN(50000,AB3030)*0.03,-2))+MAX(0,ROUNDDOWN(AB3030*0.04-MIN(50000,AB3030)*0.02,-2)))</f>
        <v/>
      </c>
      <c r="AE3030" s="18">
        <f>Y3030-Z3030</f>
        <v/>
      </c>
      <c r="AF3030" s="18">
        <f>AC3030-AD3030</f>
        <v/>
      </c>
      <c r="AG3030" s="18">
        <f>AE3030+AF3030</f>
        <v/>
      </c>
      <c r="AH3030" s="20">
        <f>IF(W3030&lt;=0,0,LOOKUP(W3030,{0,1950001,3300001,6950001,9000001,18000001,40000001},{0.05,0.1,0.2,0.23,0.33,0.4,0.45}))</f>
        <v/>
      </c>
    </row>
    <row r="3031">
      <c r="A3031" t="inlineStr">
        <is>
          <t>1万円刻み 一般8万円</t>
        </is>
      </c>
      <c r="B3031" s="18">
        <f>'4_1万円刻み'!$A$984</f>
        <v/>
      </c>
      <c r="C3031" s="19" t="n">
        <v>2026</v>
      </c>
      <c r="D3031" t="inlineStr">
        <is>
          <t>いいえ</t>
        </is>
      </c>
      <c r="E3031" s="18" t="n">
        <v>80000</v>
      </c>
      <c r="F3031" s="18" t="n">
        <v>0</v>
      </c>
      <c r="G3031" s="18" t="n">
        <v>0</v>
      </c>
      <c r="H3031" s="18" t="n">
        <v>0</v>
      </c>
      <c r="I3031" s="18" t="n">
        <v>0</v>
      </c>
      <c r="J3031" s="18">
        <f>ROUND(MIN(B3031/12,650000)*12*0.0915+MIN(B3031/12,1390000)*12*(0.0504+0)+B3031*0.005,0)</f>
        <v/>
      </c>
      <c r="K3031" s="18" t="n">
        <v>0</v>
      </c>
      <c r="L3031" s="18" t="n">
        <v>0</v>
      </c>
      <c r="M3031" s="18">
        <f>ROUND(IF(C3031&gt;=2026,IF(B3031&lt;741000,0,IF(B3031&lt;2191000,B3031-740000,IF(B3031&lt;2193000,1451000,IF(B3031&lt;2196000,1453000,IF(B3031&lt;2200000,1456000,IF(B3031&lt;3600000,ROUNDDOWN(B3031/4,-3)*2.8-80000,IF(B3031&lt;6600000,ROUNDDOWN(B3031/4,-3)*3.2-440000,IF(B3031&lt;8500000,ROUNDDOWN(B3031*0.9,0)-1100000,B3031-1950000)))))))),IF(B3031&lt;651000,0,IF(B3031&lt;1900000,B3031-650000,IF(B3031&lt;3600000,ROUNDDOWN(B3031/4,-3)*2.8-80000,IF(B3031&lt;6600000,ROUNDDOWN(B3031/4,-3)*3.2-440000,IF(B3031&lt;8500000,ROUNDDOWN(B3031*0.9,0)-1100000,B3031-1950000)))))),0)</f>
        <v/>
      </c>
      <c r="N3031" s="18">
        <f>IF(M3031&gt;23500000,NA(),IF(C3031&gt;=2026,IF(M3031&lt;=4890000,1040000,IF(M3031&lt;=6550000,670000,620000)),IF(M3031&lt;=1320000,950000,IF(M3031&lt;=3360000,880000,IF(M3031&lt;=4890000,680000,IF(M3031&lt;=6550000,630000,580000))))))</f>
        <v/>
      </c>
      <c r="O3031" s="18">
        <f>IF(F3031&lt;=0,IF(AND(D3031="はい",C3031&gt;=2026,C3031&lt;=2027),IF(E3031&lt;=0,0,IF(E3031&lt;=30000,E3031,IF(E3031&lt;=60000,ROUNDUP(E3031/2,0)+15000,IF(E3031&lt;=120000,ROUNDUP(E3031/4,0)+30000,60000)))),IF(E3031&lt;=0,0,IF(E3031&lt;=20000,E3031,IF(E3031&lt;=40000,ROUNDUP(E3031/2,0)+10000,IF(E3031&lt;=80000,ROUNDUP(E3031/4,0)+20000,40000))))),IF(E3031&lt;=0,IF(F3031&lt;=0,0,IF(F3031&lt;=25000,F3031,IF(F3031&lt;=50000,ROUNDUP(F3031/2,0)+12500,IF(F3031&lt;=100000,ROUNDUP(F3031/4,0)+25000,50000)))),MAX(IF(F3031&lt;=0,0,IF(F3031&lt;=25000,F3031,IF(F3031&lt;=50000,ROUNDUP(F3031/2,0)+12500,IF(F3031&lt;=100000,ROUNDUP(F3031/4,0)+25000,50000)))),MIN(IF(AND(D3031="はい",C3031&gt;=2026,C3031&lt;=2027),IF(E3031&lt;=0,0,IF(E3031&lt;=30000,E3031,IF(E3031&lt;=60000,ROUNDUP(E3031/2,0)+15000,IF(E3031&lt;=120000,ROUNDUP(E3031/4,0)+30000,60000)))),IF(E3031&lt;=0,0,IF(E3031&lt;=20000,E3031,IF(E3031&lt;=40000,ROUNDUP(E3031/2,0)+10000,IF(E3031&lt;=80000,ROUNDUP(E3031/4,0)+20000,40000)))))+IF(F3031&lt;=0,0,IF(F3031&lt;=25000,F3031,IF(F3031&lt;=50000,ROUNDUP(F3031/2,0)+12500,IF(F3031&lt;=100000,ROUNDUP(F3031/4,0)+25000,50000)))),IF(AND(D3031="はい",C3031&gt;=2026,C3031&lt;=2027),60000,40000)))))</f>
        <v/>
      </c>
      <c r="P3031" s="18">
        <f>IF(G3031&lt;=0,0,IF(G3031&lt;=20000,G3031,IF(G3031&lt;=40000,ROUNDUP(G3031/2,0)+10000,IF(G3031&lt;=80000,ROUNDUP(G3031/4,0)+20000,40000))))</f>
        <v/>
      </c>
      <c r="Q3031" s="18">
        <f>IF(I3031&lt;=0,IF(H3031&lt;=0,0,IF(H3031&lt;=20000,H3031,IF(H3031&lt;=40000,ROUNDUP(H3031/2,0)+10000,IF(H3031&lt;=80000,ROUNDUP(H3031/4,0)+20000,40000)))),IF(H3031&lt;=0,IF(I3031&lt;=0,0,IF(I3031&lt;=25000,I3031,IF(I3031&lt;=50000,ROUNDUP(I3031/2,0)+12500,IF(I3031&lt;=100000,ROUNDUP(I3031/4,0)+25000,50000)))),MAX(IF(I3031&lt;=0,0,IF(I3031&lt;=25000,I3031,IF(I3031&lt;=50000,ROUNDUP(I3031/2,0)+12500,IF(I3031&lt;=100000,ROUNDUP(I3031/4,0)+25000,50000)))),MIN(IF(H3031&lt;=0,0,IF(H3031&lt;=20000,H3031,IF(H3031&lt;=40000,ROUNDUP(H3031/2,0)+10000,IF(H3031&lt;=80000,ROUNDUP(H3031/4,0)+20000,40000))))+IF(I3031&lt;=0,0,IF(I3031&lt;=25000,I3031,IF(I3031&lt;=50000,ROUNDUP(I3031/2,0)+12500,IF(I3031&lt;=100000,ROUNDUP(I3031/4,0)+25000,50000)))),40000))))</f>
        <v/>
      </c>
      <c r="R3031" s="18">
        <f>MIN(120000,O3031+P3031+Q3031)</f>
        <v/>
      </c>
      <c r="S3031" s="18">
        <f>IF(F3031&lt;=0,IF(E3031&lt;=0,0,IF(E3031&lt;=12000,E3031,IF(E3031&lt;=32000,ROUNDUP(E3031/2,0)+6000,IF(E3031&lt;=56000,ROUNDUP(E3031/4,0)+14000,28000)))),IF(E3031&lt;=0,IF(F3031&lt;=0,0,IF(F3031&lt;=15000,F3031,IF(F3031&lt;=40000,ROUNDUP(F3031/2,0)+7500,IF(F3031&lt;=70000,ROUNDUP(F3031/4,0)+17500,35000)))),MAX(IF(F3031&lt;=0,0,IF(F3031&lt;=15000,F3031,IF(F3031&lt;=40000,ROUNDUP(F3031/2,0)+7500,IF(F3031&lt;=70000,ROUNDUP(F3031/4,0)+17500,35000)))),MIN(IF(E3031&lt;=0,0,IF(E3031&lt;=12000,E3031,IF(E3031&lt;=32000,ROUNDUP(E3031/2,0)+6000,IF(E3031&lt;=56000,ROUNDUP(E3031/4,0)+14000,28000))))+IF(F3031&lt;=0,0,IF(F3031&lt;=15000,F3031,IF(F3031&lt;=40000,ROUNDUP(F3031/2,0)+7500,IF(F3031&lt;=70000,ROUNDUP(F3031/4,0)+17500,35000)))),28000))))</f>
        <v/>
      </c>
      <c r="T3031" s="18">
        <f>IF(G3031&lt;=0,0,IF(G3031&lt;=12000,G3031,IF(G3031&lt;=32000,ROUNDUP(G3031/2,0)+6000,IF(G3031&lt;=56000,ROUNDUP(G3031/4,0)+14000,28000))))</f>
        <v/>
      </c>
      <c r="U3031" s="18">
        <f>IF(I3031&lt;=0,IF(H3031&lt;=0,0,IF(H3031&lt;=12000,H3031,IF(H3031&lt;=32000,ROUNDUP(H3031/2,0)+6000,IF(H3031&lt;=56000,ROUNDUP(H3031/4,0)+14000,28000)))),IF(H3031&lt;=0,IF(I3031&lt;=0,0,IF(I3031&lt;=15000,I3031,IF(I3031&lt;=40000,ROUNDUP(I3031/2,0)+7500,IF(I3031&lt;=70000,ROUNDUP(I3031/4,0)+17500,35000)))),MAX(IF(I3031&lt;=0,0,IF(I3031&lt;=15000,I3031,IF(I3031&lt;=40000,ROUNDUP(I3031/2,0)+7500,IF(I3031&lt;=70000,ROUNDUP(I3031/4,0)+17500,35000)))),MIN(IF(H3031&lt;=0,0,IF(H3031&lt;=12000,H3031,IF(H3031&lt;=32000,ROUNDUP(H3031/2,0)+6000,IF(H3031&lt;=56000,ROUNDUP(H3031/4,0)+14000,28000))))+IF(I3031&lt;=0,0,IF(I3031&lt;=15000,I3031,IF(I3031&lt;=40000,ROUNDUP(I3031/2,0)+7500,IF(I3031&lt;=70000,ROUNDUP(I3031/4,0)+17500,35000)))),28000))))</f>
        <v/>
      </c>
      <c r="V3031" s="18">
        <f>MIN(70000,S3031+T3031+U3031)</f>
        <v/>
      </c>
      <c r="W3031" s="18">
        <f>MAX(0,ROUNDDOWN(M3031-J3031-N3031-K3031-0,-3))</f>
        <v/>
      </c>
      <c r="X3031" s="18">
        <f>MAX(0,ROUNDDOWN(M3031-J3031-N3031-K3031-R3031,-3))</f>
        <v/>
      </c>
      <c r="Y3031" s="18">
        <f>IF(W3031&lt;=0,0,ROUNDDOWN((W3031*LOOKUP(W3031,{0,1950001,3300001,6950001,9000001,18000001,40000001},{0.05,0.1,0.2,0.23,0.33,0.4,0.45})-LOOKUP(W3031,{0,1950001,3300001,6950001,9000001,18000001,40000001},{0,97500,427500,636000,1536000,2796000,4796000}))*1.021,-2))</f>
        <v/>
      </c>
      <c r="Z3031" s="18">
        <f>IF(X3031&lt;=0,0,ROUNDDOWN((X3031*LOOKUP(X3031,{0,1950001,3300001,6950001,9000001,18000001,40000001},{0.05,0.1,0.2,0.23,0.33,0.4,0.45})-LOOKUP(X3031,{0,1950001,3300001,6950001,9000001,18000001,40000001},{0,97500,427500,636000,1536000,2796000,4796000}))*1.021,-2))</f>
        <v/>
      </c>
      <c r="AA3031" s="18">
        <f>MAX(0,ROUNDDOWN(M3031-J3031-430000-L3031-0,-3))</f>
        <v/>
      </c>
      <c r="AB3031" s="18">
        <f>MAX(0,ROUNDDOWN(M3031-J3031-430000-L3031-V3031,-3))</f>
        <v/>
      </c>
      <c r="AC3031" s="18">
        <f>IF(M3031&lt;=450000,0,MAX(0,ROUNDDOWN(AA3031*0.06-MIN(50000,AA3031)*0.03,-2))+MAX(0,ROUNDDOWN(AA3031*0.04-MIN(50000,AA3031)*0.02,-2)))</f>
        <v/>
      </c>
      <c r="AD3031" s="18">
        <f>IF(M3031&lt;=450000,0,MAX(0,ROUNDDOWN(AB3031*0.06-MIN(50000,AB3031)*0.03,-2))+MAX(0,ROUNDDOWN(AB3031*0.04-MIN(50000,AB3031)*0.02,-2)))</f>
        <v/>
      </c>
      <c r="AE3031" s="18">
        <f>Y3031-Z3031</f>
        <v/>
      </c>
      <c r="AF3031" s="18">
        <f>AC3031-AD3031</f>
        <v/>
      </c>
      <c r="AG3031" s="18">
        <f>AE3031+AF3031</f>
        <v/>
      </c>
      <c r="AH3031" s="20">
        <f>IF(W3031&lt;=0,0,LOOKUP(W3031,{0,1950001,3300001,6950001,9000001,18000001,40000001},{0.05,0.1,0.2,0.23,0.33,0.4,0.45}))</f>
        <v/>
      </c>
    </row>
    <row r="3032">
      <c r="A3032" t="inlineStr">
        <is>
          <t>1万円刻み 特例あり一般12万円</t>
        </is>
      </c>
      <c r="B3032" s="18">
        <f>'4_1万円刻み'!$A$984</f>
        <v/>
      </c>
      <c r="C3032" s="19" t="n">
        <v>2026</v>
      </c>
      <c r="D3032" t="inlineStr">
        <is>
          <t>はい</t>
        </is>
      </c>
      <c r="E3032" s="18" t="n">
        <v>120000</v>
      </c>
      <c r="F3032" s="18" t="n">
        <v>0</v>
      </c>
      <c r="G3032" s="18" t="n">
        <v>0</v>
      </c>
      <c r="H3032" s="18" t="n">
        <v>0</v>
      </c>
      <c r="I3032" s="18" t="n">
        <v>0</v>
      </c>
      <c r="J3032" s="18">
        <f>ROUND(MIN(B3032/12,650000)*12*0.0915+MIN(B3032/12,1390000)*12*(0.0504+0)+B3032*0.005,0)</f>
        <v/>
      </c>
      <c r="K3032" s="18" t="n">
        <v>0</v>
      </c>
      <c r="L3032" s="18" t="n">
        <v>0</v>
      </c>
      <c r="M3032" s="18">
        <f>ROUND(IF(C3032&gt;=2026,IF(B3032&lt;741000,0,IF(B3032&lt;2191000,B3032-740000,IF(B3032&lt;2193000,1451000,IF(B3032&lt;2196000,1453000,IF(B3032&lt;2200000,1456000,IF(B3032&lt;3600000,ROUNDDOWN(B3032/4,-3)*2.8-80000,IF(B3032&lt;6600000,ROUNDDOWN(B3032/4,-3)*3.2-440000,IF(B3032&lt;8500000,ROUNDDOWN(B3032*0.9,0)-1100000,B3032-1950000)))))))),IF(B3032&lt;651000,0,IF(B3032&lt;1900000,B3032-650000,IF(B3032&lt;3600000,ROUNDDOWN(B3032/4,-3)*2.8-80000,IF(B3032&lt;6600000,ROUNDDOWN(B3032/4,-3)*3.2-440000,IF(B3032&lt;8500000,ROUNDDOWN(B3032*0.9,0)-1100000,B3032-1950000)))))),0)</f>
        <v/>
      </c>
      <c r="N3032" s="18">
        <f>IF(M3032&gt;23500000,NA(),IF(C3032&gt;=2026,IF(M3032&lt;=4890000,1040000,IF(M3032&lt;=6550000,670000,620000)),IF(M3032&lt;=1320000,950000,IF(M3032&lt;=3360000,880000,IF(M3032&lt;=4890000,680000,IF(M3032&lt;=6550000,630000,580000))))))</f>
        <v/>
      </c>
      <c r="O3032" s="18">
        <f>IF(F3032&lt;=0,IF(AND(D3032="はい",C3032&gt;=2026,C3032&lt;=2027),IF(E3032&lt;=0,0,IF(E3032&lt;=30000,E3032,IF(E3032&lt;=60000,ROUNDUP(E3032/2,0)+15000,IF(E3032&lt;=120000,ROUNDUP(E3032/4,0)+30000,60000)))),IF(E3032&lt;=0,0,IF(E3032&lt;=20000,E3032,IF(E3032&lt;=40000,ROUNDUP(E3032/2,0)+10000,IF(E3032&lt;=80000,ROUNDUP(E3032/4,0)+20000,40000))))),IF(E3032&lt;=0,IF(F3032&lt;=0,0,IF(F3032&lt;=25000,F3032,IF(F3032&lt;=50000,ROUNDUP(F3032/2,0)+12500,IF(F3032&lt;=100000,ROUNDUP(F3032/4,0)+25000,50000)))),MAX(IF(F3032&lt;=0,0,IF(F3032&lt;=25000,F3032,IF(F3032&lt;=50000,ROUNDUP(F3032/2,0)+12500,IF(F3032&lt;=100000,ROUNDUP(F3032/4,0)+25000,50000)))),MIN(IF(AND(D3032="はい",C3032&gt;=2026,C3032&lt;=2027),IF(E3032&lt;=0,0,IF(E3032&lt;=30000,E3032,IF(E3032&lt;=60000,ROUNDUP(E3032/2,0)+15000,IF(E3032&lt;=120000,ROUNDUP(E3032/4,0)+30000,60000)))),IF(E3032&lt;=0,0,IF(E3032&lt;=20000,E3032,IF(E3032&lt;=40000,ROUNDUP(E3032/2,0)+10000,IF(E3032&lt;=80000,ROUNDUP(E3032/4,0)+20000,40000)))))+IF(F3032&lt;=0,0,IF(F3032&lt;=25000,F3032,IF(F3032&lt;=50000,ROUNDUP(F3032/2,0)+12500,IF(F3032&lt;=100000,ROUNDUP(F3032/4,0)+25000,50000)))),IF(AND(D3032="はい",C3032&gt;=2026,C3032&lt;=2027),60000,40000)))))</f>
        <v/>
      </c>
      <c r="P3032" s="18">
        <f>IF(G3032&lt;=0,0,IF(G3032&lt;=20000,G3032,IF(G3032&lt;=40000,ROUNDUP(G3032/2,0)+10000,IF(G3032&lt;=80000,ROUNDUP(G3032/4,0)+20000,40000))))</f>
        <v/>
      </c>
      <c r="Q3032" s="18">
        <f>IF(I3032&lt;=0,IF(H3032&lt;=0,0,IF(H3032&lt;=20000,H3032,IF(H3032&lt;=40000,ROUNDUP(H3032/2,0)+10000,IF(H3032&lt;=80000,ROUNDUP(H3032/4,0)+20000,40000)))),IF(H3032&lt;=0,IF(I3032&lt;=0,0,IF(I3032&lt;=25000,I3032,IF(I3032&lt;=50000,ROUNDUP(I3032/2,0)+12500,IF(I3032&lt;=100000,ROUNDUP(I3032/4,0)+25000,50000)))),MAX(IF(I3032&lt;=0,0,IF(I3032&lt;=25000,I3032,IF(I3032&lt;=50000,ROUNDUP(I3032/2,0)+12500,IF(I3032&lt;=100000,ROUNDUP(I3032/4,0)+25000,50000)))),MIN(IF(H3032&lt;=0,0,IF(H3032&lt;=20000,H3032,IF(H3032&lt;=40000,ROUNDUP(H3032/2,0)+10000,IF(H3032&lt;=80000,ROUNDUP(H3032/4,0)+20000,40000))))+IF(I3032&lt;=0,0,IF(I3032&lt;=25000,I3032,IF(I3032&lt;=50000,ROUNDUP(I3032/2,0)+12500,IF(I3032&lt;=100000,ROUNDUP(I3032/4,0)+25000,50000)))),40000))))</f>
        <v/>
      </c>
      <c r="R3032" s="18">
        <f>MIN(120000,O3032+P3032+Q3032)</f>
        <v/>
      </c>
      <c r="S3032" s="18">
        <f>IF(F3032&lt;=0,IF(E3032&lt;=0,0,IF(E3032&lt;=12000,E3032,IF(E3032&lt;=32000,ROUNDUP(E3032/2,0)+6000,IF(E3032&lt;=56000,ROUNDUP(E3032/4,0)+14000,28000)))),IF(E3032&lt;=0,IF(F3032&lt;=0,0,IF(F3032&lt;=15000,F3032,IF(F3032&lt;=40000,ROUNDUP(F3032/2,0)+7500,IF(F3032&lt;=70000,ROUNDUP(F3032/4,0)+17500,35000)))),MAX(IF(F3032&lt;=0,0,IF(F3032&lt;=15000,F3032,IF(F3032&lt;=40000,ROUNDUP(F3032/2,0)+7500,IF(F3032&lt;=70000,ROUNDUP(F3032/4,0)+17500,35000)))),MIN(IF(E3032&lt;=0,0,IF(E3032&lt;=12000,E3032,IF(E3032&lt;=32000,ROUNDUP(E3032/2,0)+6000,IF(E3032&lt;=56000,ROUNDUP(E3032/4,0)+14000,28000))))+IF(F3032&lt;=0,0,IF(F3032&lt;=15000,F3032,IF(F3032&lt;=40000,ROUNDUP(F3032/2,0)+7500,IF(F3032&lt;=70000,ROUNDUP(F3032/4,0)+17500,35000)))),28000))))</f>
        <v/>
      </c>
      <c r="T3032" s="18">
        <f>IF(G3032&lt;=0,0,IF(G3032&lt;=12000,G3032,IF(G3032&lt;=32000,ROUNDUP(G3032/2,0)+6000,IF(G3032&lt;=56000,ROUNDUP(G3032/4,0)+14000,28000))))</f>
        <v/>
      </c>
      <c r="U3032" s="18">
        <f>IF(I3032&lt;=0,IF(H3032&lt;=0,0,IF(H3032&lt;=12000,H3032,IF(H3032&lt;=32000,ROUNDUP(H3032/2,0)+6000,IF(H3032&lt;=56000,ROUNDUP(H3032/4,0)+14000,28000)))),IF(H3032&lt;=0,IF(I3032&lt;=0,0,IF(I3032&lt;=15000,I3032,IF(I3032&lt;=40000,ROUNDUP(I3032/2,0)+7500,IF(I3032&lt;=70000,ROUNDUP(I3032/4,0)+17500,35000)))),MAX(IF(I3032&lt;=0,0,IF(I3032&lt;=15000,I3032,IF(I3032&lt;=40000,ROUNDUP(I3032/2,0)+7500,IF(I3032&lt;=70000,ROUNDUP(I3032/4,0)+17500,35000)))),MIN(IF(H3032&lt;=0,0,IF(H3032&lt;=12000,H3032,IF(H3032&lt;=32000,ROUNDUP(H3032/2,0)+6000,IF(H3032&lt;=56000,ROUNDUP(H3032/4,0)+14000,28000))))+IF(I3032&lt;=0,0,IF(I3032&lt;=15000,I3032,IF(I3032&lt;=40000,ROUNDUP(I3032/2,0)+7500,IF(I3032&lt;=70000,ROUNDUP(I3032/4,0)+17500,35000)))),28000))))</f>
        <v/>
      </c>
      <c r="V3032" s="18">
        <f>MIN(70000,S3032+T3032+U3032)</f>
        <v/>
      </c>
      <c r="W3032" s="18">
        <f>MAX(0,ROUNDDOWN(M3032-J3032-N3032-K3032-0,-3))</f>
        <v/>
      </c>
      <c r="X3032" s="18">
        <f>MAX(0,ROUNDDOWN(M3032-J3032-N3032-K3032-R3032,-3))</f>
        <v/>
      </c>
      <c r="Y3032" s="18">
        <f>IF(W3032&lt;=0,0,ROUNDDOWN((W3032*LOOKUP(W3032,{0,1950001,3300001,6950001,9000001,18000001,40000001},{0.05,0.1,0.2,0.23,0.33,0.4,0.45})-LOOKUP(W3032,{0,1950001,3300001,6950001,9000001,18000001,40000001},{0,97500,427500,636000,1536000,2796000,4796000}))*1.021,-2))</f>
        <v/>
      </c>
      <c r="Z3032" s="18">
        <f>IF(X3032&lt;=0,0,ROUNDDOWN((X3032*LOOKUP(X3032,{0,1950001,3300001,6950001,9000001,18000001,40000001},{0.05,0.1,0.2,0.23,0.33,0.4,0.45})-LOOKUP(X3032,{0,1950001,3300001,6950001,9000001,18000001,40000001},{0,97500,427500,636000,1536000,2796000,4796000}))*1.021,-2))</f>
        <v/>
      </c>
      <c r="AA3032" s="18">
        <f>MAX(0,ROUNDDOWN(M3032-J3032-430000-L3032-0,-3))</f>
        <v/>
      </c>
      <c r="AB3032" s="18">
        <f>MAX(0,ROUNDDOWN(M3032-J3032-430000-L3032-V3032,-3))</f>
        <v/>
      </c>
      <c r="AC3032" s="18">
        <f>IF(M3032&lt;=450000,0,MAX(0,ROUNDDOWN(AA3032*0.06-MIN(50000,AA3032)*0.03,-2))+MAX(0,ROUNDDOWN(AA3032*0.04-MIN(50000,AA3032)*0.02,-2)))</f>
        <v/>
      </c>
      <c r="AD3032" s="18">
        <f>IF(M3032&lt;=450000,0,MAX(0,ROUNDDOWN(AB3032*0.06-MIN(50000,AB3032)*0.03,-2))+MAX(0,ROUNDDOWN(AB3032*0.04-MIN(50000,AB3032)*0.02,-2)))</f>
        <v/>
      </c>
      <c r="AE3032" s="18">
        <f>Y3032-Z3032</f>
        <v/>
      </c>
      <c r="AF3032" s="18">
        <f>AC3032-AD3032</f>
        <v/>
      </c>
      <c r="AG3032" s="18">
        <f>AE3032+AF3032</f>
        <v/>
      </c>
      <c r="AH3032" s="20">
        <f>IF(W3032&lt;=0,0,LOOKUP(W3032,{0,1950001,3300001,6950001,9000001,18000001,40000001},{0.05,0.1,0.2,0.23,0.33,0.4,0.45}))</f>
        <v/>
      </c>
    </row>
    <row r="3033">
      <c r="A3033" t="inlineStr">
        <is>
          <t>1万円刻み 3区分8万円ずつ</t>
        </is>
      </c>
      <c r="B3033" s="18">
        <f>'4_1万円刻み'!$A$985</f>
        <v/>
      </c>
      <c r="C3033" s="19" t="n">
        <v>2026</v>
      </c>
      <c r="D3033" t="inlineStr">
        <is>
          <t>いいえ</t>
        </is>
      </c>
      <c r="E3033" s="18" t="n">
        <v>80000</v>
      </c>
      <c r="F3033" s="18" t="n">
        <v>0</v>
      </c>
      <c r="G3033" s="18" t="n">
        <v>80000</v>
      </c>
      <c r="H3033" s="18" t="n">
        <v>80000</v>
      </c>
      <c r="I3033" s="18" t="n">
        <v>0</v>
      </c>
      <c r="J3033" s="18">
        <f>ROUND(MIN(B3033/12,650000)*12*0.0915+MIN(B3033/12,1390000)*12*(0.0504+0)+B3033*0.005,0)</f>
        <v/>
      </c>
      <c r="K3033" s="18" t="n">
        <v>0</v>
      </c>
      <c r="L3033" s="18" t="n">
        <v>0</v>
      </c>
      <c r="M3033" s="18">
        <f>ROUND(IF(C3033&gt;=2026,IF(B3033&lt;741000,0,IF(B3033&lt;2191000,B3033-740000,IF(B3033&lt;2193000,1451000,IF(B3033&lt;2196000,1453000,IF(B3033&lt;2200000,1456000,IF(B3033&lt;3600000,ROUNDDOWN(B3033/4,-3)*2.8-80000,IF(B3033&lt;6600000,ROUNDDOWN(B3033/4,-3)*3.2-440000,IF(B3033&lt;8500000,ROUNDDOWN(B3033*0.9,0)-1100000,B3033-1950000)))))))),IF(B3033&lt;651000,0,IF(B3033&lt;1900000,B3033-650000,IF(B3033&lt;3600000,ROUNDDOWN(B3033/4,-3)*2.8-80000,IF(B3033&lt;6600000,ROUNDDOWN(B3033/4,-3)*3.2-440000,IF(B3033&lt;8500000,ROUNDDOWN(B3033*0.9,0)-1100000,B3033-1950000)))))),0)</f>
        <v/>
      </c>
      <c r="N3033" s="18">
        <f>IF(M3033&gt;23500000,NA(),IF(C3033&gt;=2026,IF(M3033&lt;=4890000,1040000,IF(M3033&lt;=6550000,670000,620000)),IF(M3033&lt;=1320000,950000,IF(M3033&lt;=3360000,880000,IF(M3033&lt;=4890000,680000,IF(M3033&lt;=6550000,630000,580000))))))</f>
        <v/>
      </c>
      <c r="O3033" s="18">
        <f>IF(F3033&lt;=0,IF(AND(D3033="はい",C3033&gt;=2026,C3033&lt;=2027),IF(E3033&lt;=0,0,IF(E3033&lt;=30000,E3033,IF(E3033&lt;=60000,ROUNDUP(E3033/2,0)+15000,IF(E3033&lt;=120000,ROUNDUP(E3033/4,0)+30000,60000)))),IF(E3033&lt;=0,0,IF(E3033&lt;=20000,E3033,IF(E3033&lt;=40000,ROUNDUP(E3033/2,0)+10000,IF(E3033&lt;=80000,ROUNDUP(E3033/4,0)+20000,40000))))),IF(E3033&lt;=0,IF(F3033&lt;=0,0,IF(F3033&lt;=25000,F3033,IF(F3033&lt;=50000,ROUNDUP(F3033/2,0)+12500,IF(F3033&lt;=100000,ROUNDUP(F3033/4,0)+25000,50000)))),MAX(IF(F3033&lt;=0,0,IF(F3033&lt;=25000,F3033,IF(F3033&lt;=50000,ROUNDUP(F3033/2,0)+12500,IF(F3033&lt;=100000,ROUNDUP(F3033/4,0)+25000,50000)))),MIN(IF(AND(D3033="はい",C3033&gt;=2026,C3033&lt;=2027),IF(E3033&lt;=0,0,IF(E3033&lt;=30000,E3033,IF(E3033&lt;=60000,ROUNDUP(E3033/2,0)+15000,IF(E3033&lt;=120000,ROUNDUP(E3033/4,0)+30000,60000)))),IF(E3033&lt;=0,0,IF(E3033&lt;=20000,E3033,IF(E3033&lt;=40000,ROUNDUP(E3033/2,0)+10000,IF(E3033&lt;=80000,ROUNDUP(E3033/4,0)+20000,40000)))))+IF(F3033&lt;=0,0,IF(F3033&lt;=25000,F3033,IF(F3033&lt;=50000,ROUNDUP(F3033/2,0)+12500,IF(F3033&lt;=100000,ROUNDUP(F3033/4,0)+25000,50000)))),IF(AND(D3033="はい",C3033&gt;=2026,C3033&lt;=2027),60000,40000)))))</f>
        <v/>
      </c>
      <c r="P3033" s="18">
        <f>IF(G3033&lt;=0,0,IF(G3033&lt;=20000,G3033,IF(G3033&lt;=40000,ROUNDUP(G3033/2,0)+10000,IF(G3033&lt;=80000,ROUNDUP(G3033/4,0)+20000,40000))))</f>
        <v/>
      </c>
      <c r="Q3033" s="18">
        <f>IF(I3033&lt;=0,IF(H3033&lt;=0,0,IF(H3033&lt;=20000,H3033,IF(H3033&lt;=40000,ROUNDUP(H3033/2,0)+10000,IF(H3033&lt;=80000,ROUNDUP(H3033/4,0)+20000,40000)))),IF(H3033&lt;=0,IF(I3033&lt;=0,0,IF(I3033&lt;=25000,I3033,IF(I3033&lt;=50000,ROUNDUP(I3033/2,0)+12500,IF(I3033&lt;=100000,ROUNDUP(I3033/4,0)+25000,50000)))),MAX(IF(I3033&lt;=0,0,IF(I3033&lt;=25000,I3033,IF(I3033&lt;=50000,ROUNDUP(I3033/2,0)+12500,IF(I3033&lt;=100000,ROUNDUP(I3033/4,0)+25000,50000)))),MIN(IF(H3033&lt;=0,0,IF(H3033&lt;=20000,H3033,IF(H3033&lt;=40000,ROUNDUP(H3033/2,0)+10000,IF(H3033&lt;=80000,ROUNDUP(H3033/4,0)+20000,40000))))+IF(I3033&lt;=0,0,IF(I3033&lt;=25000,I3033,IF(I3033&lt;=50000,ROUNDUP(I3033/2,0)+12500,IF(I3033&lt;=100000,ROUNDUP(I3033/4,0)+25000,50000)))),40000))))</f>
        <v/>
      </c>
      <c r="R3033" s="18">
        <f>MIN(120000,O3033+P3033+Q3033)</f>
        <v/>
      </c>
      <c r="S3033" s="18">
        <f>IF(F3033&lt;=0,IF(E3033&lt;=0,0,IF(E3033&lt;=12000,E3033,IF(E3033&lt;=32000,ROUNDUP(E3033/2,0)+6000,IF(E3033&lt;=56000,ROUNDUP(E3033/4,0)+14000,28000)))),IF(E3033&lt;=0,IF(F3033&lt;=0,0,IF(F3033&lt;=15000,F3033,IF(F3033&lt;=40000,ROUNDUP(F3033/2,0)+7500,IF(F3033&lt;=70000,ROUNDUP(F3033/4,0)+17500,35000)))),MAX(IF(F3033&lt;=0,0,IF(F3033&lt;=15000,F3033,IF(F3033&lt;=40000,ROUNDUP(F3033/2,0)+7500,IF(F3033&lt;=70000,ROUNDUP(F3033/4,0)+17500,35000)))),MIN(IF(E3033&lt;=0,0,IF(E3033&lt;=12000,E3033,IF(E3033&lt;=32000,ROUNDUP(E3033/2,0)+6000,IF(E3033&lt;=56000,ROUNDUP(E3033/4,0)+14000,28000))))+IF(F3033&lt;=0,0,IF(F3033&lt;=15000,F3033,IF(F3033&lt;=40000,ROUNDUP(F3033/2,0)+7500,IF(F3033&lt;=70000,ROUNDUP(F3033/4,0)+17500,35000)))),28000))))</f>
        <v/>
      </c>
      <c r="T3033" s="18">
        <f>IF(G3033&lt;=0,0,IF(G3033&lt;=12000,G3033,IF(G3033&lt;=32000,ROUNDUP(G3033/2,0)+6000,IF(G3033&lt;=56000,ROUNDUP(G3033/4,0)+14000,28000))))</f>
        <v/>
      </c>
      <c r="U3033" s="18">
        <f>IF(I3033&lt;=0,IF(H3033&lt;=0,0,IF(H3033&lt;=12000,H3033,IF(H3033&lt;=32000,ROUNDUP(H3033/2,0)+6000,IF(H3033&lt;=56000,ROUNDUP(H3033/4,0)+14000,28000)))),IF(H3033&lt;=0,IF(I3033&lt;=0,0,IF(I3033&lt;=15000,I3033,IF(I3033&lt;=40000,ROUNDUP(I3033/2,0)+7500,IF(I3033&lt;=70000,ROUNDUP(I3033/4,0)+17500,35000)))),MAX(IF(I3033&lt;=0,0,IF(I3033&lt;=15000,I3033,IF(I3033&lt;=40000,ROUNDUP(I3033/2,0)+7500,IF(I3033&lt;=70000,ROUNDUP(I3033/4,0)+17500,35000)))),MIN(IF(H3033&lt;=0,0,IF(H3033&lt;=12000,H3033,IF(H3033&lt;=32000,ROUNDUP(H3033/2,0)+6000,IF(H3033&lt;=56000,ROUNDUP(H3033/4,0)+14000,28000))))+IF(I3033&lt;=0,0,IF(I3033&lt;=15000,I3033,IF(I3033&lt;=40000,ROUNDUP(I3033/2,0)+7500,IF(I3033&lt;=70000,ROUNDUP(I3033/4,0)+17500,35000)))),28000))))</f>
        <v/>
      </c>
      <c r="V3033" s="18">
        <f>MIN(70000,S3033+T3033+U3033)</f>
        <v/>
      </c>
      <c r="W3033" s="18">
        <f>MAX(0,ROUNDDOWN(M3033-J3033-N3033-K3033-0,-3))</f>
        <v/>
      </c>
      <c r="X3033" s="18">
        <f>MAX(0,ROUNDDOWN(M3033-J3033-N3033-K3033-R3033,-3))</f>
        <v/>
      </c>
      <c r="Y3033" s="18">
        <f>IF(W3033&lt;=0,0,ROUNDDOWN((W3033*LOOKUP(W3033,{0,1950001,3300001,6950001,9000001,18000001,40000001},{0.05,0.1,0.2,0.23,0.33,0.4,0.45})-LOOKUP(W3033,{0,1950001,3300001,6950001,9000001,18000001,40000001},{0,97500,427500,636000,1536000,2796000,4796000}))*1.021,-2))</f>
        <v/>
      </c>
      <c r="Z3033" s="18">
        <f>IF(X3033&lt;=0,0,ROUNDDOWN((X3033*LOOKUP(X3033,{0,1950001,3300001,6950001,9000001,18000001,40000001},{0.05,0.1,0.2,0.23,0.33,0.4,0.45})-LOOKUP(X3033,{0,1950001,3300001,6950001,9000001,18000001,40000001},{0,97500,427500,636000,1536000,2796000,4796000}))*1.021,-2))</f>
        <v/>
      </c>
      <c r="AA3033" s="18">
        <f>MAX(0,ROUNDDOWN(M3033-J3033-430000-L3033-0,-3))</f>
        <v/>
      </c>
      <c r="AB3033" s="18">
        <f>MAX(0,ROUNDDOWN(M3033-J3033-430000-L3033-V3033,-3))</f>
        <v/>
      </c>
      <c r="AC3033" s="18">
        <f>IF(M3033&lt;=450000,0,MAX(0,ROUNDDOWN(AA3033*0.06-MIN(50000,AA3033)*0.03,-2))+MAX(0,ROUNDDOWN(AA3033*0.04-MIN(50000,AA3033)*0.02,-2)))</f>
        <v/>
      </c>
      <c r="AD3033" s="18">
        <f>IF(M3033&lt;=450000,0,MAX(0,ROUNDDOWN(AB3033*0.06-MIN(50000,AB3033)*0.03,-2))+MAX(0,ROUNDDOWN(AB3033*0.04-MIN(50000,AB3033)*0.02,-2)))</f>
        <v/>
      </c>
      <c r="AE3033" s="18">
        <f>Y3033-Z3033</f>
        <v/>
      </c>
      <c r="AF3033" s="18">
        <f>AC3033-AD3033</f>
        <v/>
      </c>
      <c r="AG3033" s="18">
        <f>AE3033+AF3033</f>
        <v/>
      </c>
      <c r="AH3033" s="20">
        <f>IF(W3033&lt;=0,0,LOOKUP(W3033,{0,1950001,3300001,6950001,9000001,18000001,40000001},{0.05,0.1,0.2,0.23,0.33,0.4,0.45}))</f>
        <v/>
      </c>
    </row>
    <row r="3034">
      <c r="A3034" t="inlineStr">
        <is>
          <t>1万円刻み 一般8万円</t>
        </is>
      </c>
      <c r="B3034" s="18">
        <f>'4_1万円刻み'!$A$985</f>
        <v/>
      </c>
      <c r="C3034" s="19" t="n">
        <v>2026</v>
      </c>
      <c r="D3034" t="inlineStr">
        <is>
          <t>いいえ</t>
        </is>
      </c>
      <c r="E3034" s="18" t="n">
        <v>80000</v>
      </c>
      <c r="F3034" s="18" t="n">
        <v>0</v>
      </c>
      <c r="G3034" s="18" t="n">
        <v>0</v>
      </c>
      <c r="H3034" s="18" t="n">
        <v>0</v>
      </c>
      <c r="I3034" s="18" t="n">
        <v>0</v>
      </c>
      <c r="J3034" s="18">
        <f>ROUND(MIN(B3034/12,650000)*12*0.0915+MIN(B3034/12,1390000)*12*(0.0504+0)+B3034*0.005,0)</f>
        <v/>
      </c>
      <c r="K3034" s="18" t="n">
        <v>0</v>
      </c>
      <c r="L3034" s="18" t="n">
        <v>0</v>
      </c>
      <c r="M3034" s="18">
        <f>ROUND(IF(C3034&gt;=2026,IF(B3034&lt;741000,0,IF(B3034&lt;2191000,B3034-740000,IF(B3034&lt;2193000,1451000,IF(B3034&lt;2196000,1453000,IF(B3034&lt;2200000,1456000,IF(B3034&lt;3600000,ROUNDDOWN(B3034/4,-3)*2.8-80000,IF(B3034&lt;6600000,ROUNDDOWN(B3034/4,-3)*3.2-440000,IF(B3034&lt;8500000,ROUNDDOWN(B3034*0.9,0)-1100000,B3034-1950000)))))))),IF(B3034&lt;651000,0,IF(B3034&lt;1900000,B3034-650000,IF(B3034&lt;3600000,ROUNDDOWN(B3034/4,-3)*2.8-80000,IF(B3034&lt;6600000,ROUNDDOWN(B3034/4,-3)*3.2-440000,IF(B3034&lt;8500000,ROUNDDOWN(B3034*0.9,0)-1100000,B3034-1950000)))))),0)</f>
        <v/>
      </c>
      <c r="N3034" s="18">
        <f>IF(M3034&gt;23500000,NA(),IF(C3034&gt;=2026,IF(M3034&lt;=4890000,1040000,IF(M3034&lt;=6550000,670000,620000)),IF(M3034&lt;=1320000,950000,IF(M3034&lt;=3360000,880000,IF(M3034&lt;=4890000,680000,IF(M3034&lt;=6550000,630000,580000))))))</f>
        <v/>
      </c>
      <c r="O3034" s="18">
        <f>IF(F3034&lt;=0,IF(AND(D3034="はい",C3034&gt;=2026,C3034&lt;=2027),IF(E3034&lt;=0,0,IF(E3034&lt;=30000,E3034,IF(E3034&lt;=60000,ROUNDUP(E3034/2,0)+15000,IF(E3034&lt;=120000,ROUNDUP(E3034/4,0)+30000,60000)))),IF(E3034&lt;=0,0,IF(E3034&lt;=20000,E3034,IF(E3034&lt;=40000,ROUNDUP(E3034/2,0)+10000,IF(E3034&lt;=80000,ROUNDUP(E3034/4,0)+20000,40000))))),IF(E3034&lt;=0,IF(F3034&lt;=0,0,IF(F3034&lt;=25000,F3034,IF(F3034&lt;=50000,ROUNDUP(F3034/2,0)+12500,IF(F3034&lt;=100000,ROUNDUP(F3034/4,0)+25000,50000)))),MAX(IF(F3034&lt;=0,0,IF(F3034&lt;=25000,F3034,IF(F3034&lt;=50000,ROUNDUP(F3034/2,0)+12500,IF(F3034&lt;=100000,ROUNDUP(F3034/4,0)+25000,50000)))),MIN(IF(AND(D3034="はい",C3034&gt;=2026,C3034&lt;=2027),IF(E3034&lt;=0,0,IF(E3034&lt;=30000,E3034,IF(E3034&lt;=60000,ROUNDUP(E3034/2,0)+15000,IF(E3034&lt;=120000,ROUNDUP(E3034/4,0)+30000,60000)))),IF(E3034&lt;=0,0,IF(E3034&lt;=20000,E3034,IF(E3034&lt;=40000,ROUNDUP(E3034/2,0)+10000,IF(E3034&lt;=80000,ROUNDUP(E3034/4,0)+20000,40000)))))+IF(F3034&lt;=0,0,IF(F3034&lt;=25000,F3034,IF(F3034&lt;=50000,ROUNDUP(F3034/2,0)+12500,IF(F3034&lt;=100000,ROUNDUP(F3034/4,0)+25000,50000)))),IF(AND(D3034="はい",C3034&gt;=2026,C3034&lt;=2027),60000,40000)))))</f>
        <v/>
      </c>
      <c r="P3034" s="18">
        <f>IF(G3034&lt;=0,0,IF(G3034&lt;=20000,G3034,IF(G3034&lt;=40000,ROUNDUP(G3034/2,0)+10000,IF(G3034&lt;=80000,ROUNDUP(G3034/4,0)+20000,40000))))</f>
        <v/>
      </c>
      <c r="Q3034" s="18">
        <f>IF(I3034&lt;=0,IF(H3034&lt;=0,0,IF(H3034&lt;=20000,H3034,IF(H3034&lt;=40000,ROUNDUP(H3034/2,0)+10000,IF(H3034&lt;=80000,ROUNDUP(H3034/4,0)+20000,40000)))),IF(H3034&lt;=0,IF(I3034&lt;=0,0,IF(I3034&lt;=25000,I3034,IF(I3034&lt;=50000,ROUNDUP(I3034/2,0)+12500,IF(I3034&lt;=100000,ROUNDUP(I3034/4,0)+25000,50000)))),MAX(IF(I3034&lt;=0,0,IF(I3034&lt;=25000,I3034,IF(I3034&lt;=50000,ROUNDUP(I3034/2,0)+12500,IF(I3034&lt;=100000,ROUNDUP(I3034/4,0)+25000,50000)))),MIN(IF(H3034&lt;=0,0,IF(H3034&lt;=20000,H3034,IF(H3034&lt;=40000,ROUNDUP(H3034/2,0)+10000,IF(H3034&lt;=80000,ROUNDUP(H3034/4,0)+20000,40000))))+IF(I3034&lt;=0,0,IF(I3034&lt;=25000,I3034,IF(I3034&lt;=50000,ROUNDUP(I3034/2,0)+12500,IF(I3034&lt;=100000,ROUNDUP(I3034/4,0)+25000,50000)))),40000))))</f>
        <v/>
      </c>
      <c r="R3034" s="18">
        <f>MIN(120000,O3034+P3034+Q3034)</f>
        <v/>
      </c>
      <c r="S3034" s="18">
        <f>IF(F3034&lt;=0,IF(E3034&lt;=0,0,IF(E3034&lt;=12000,E3034,IF(E3034&lt;=32000,ROUNDUP(E3034/2,0)+6000,IF(E3034&lt;=56000,ROUNDUP(E3034/4,0)+14000,28000)))),IF(E3034&lt;=0,IF(F3034&lt;=0,0,IF(F3034&lt;=15000,F3034,IF(F3034&lt;=40000,ROUNDUP(F3034/2,0)+7500,IF(F3034&lt;=70000,ROUNDUP(F3034/4,0)+17500,35000)))),MAX(IF(F3034&lt;=0,0,IF(F3034&lt;=15000,F3034,IF(F3034&lt;=40000,ROUNDUP(F3034/2,0)+7500,IF(F3034&lt;=70000,ROUNDUP(F3034/4,0)+17500,35000)))),MIN(IF(E3034&lt;=0,0,IF(E3034&lt;=12000,E3034,IF(E3034&lt;=32000,ROUNDUP(E3034/2,0)+6000,IF(E3034&lt;=56000,ROUNDUP(E3034/4,0)+14000,28000))))+IF(F3034&lt;=0,0,IF(F3034&lt;=15000,F3034,IF(F3034&lt;=40000,ROUNDUP(F3034/2,0)+7500,IF(F3034&lt;=70000,ROUNDUP(F3034/4,0)+17500,35000)))),28000))))</f>
        <v/>
      </c>
      <c r="T3034" s="18">
        <f>IF(G3034&lt;=0,0,IF(G3034&lt;=12000,G3034,IF(G3034&lt;=32000,ROUNDUP(G3034/2,0)+6000,IF(G3034&lt;=56000,ROUNDUP(G3034/4,0)+14000,28000))))</f>
        <v/>
      </c>
      <c r="U3034" s="18">
        <f>IF(I3034&lt;=0,IF(H3034&lt;=0,0,IF(H3034&lt;=12000,H3034,IF(H3034&lt;=32000,ROUNDUP(H3034/2,0)+6000,IF(H3034&lt;=56000,ROUNDUP(H3034/4,0)+14000,28000)))),IF(H3034&lt;=0,IF(I3034&lt;=0,0,IF(I3034&lt;=15000,I3034,IF(I3034&lt;=40000,ROUNDUP(I3034/2,0)+7500,IF(I3034&lt;=70000,ROUNDUP(I3034/4,0)+17500,35000)))),MAX(IF(I3034&lt;=0,0,IF(I3034&lt;=15000,I3034,IF(I3034&lt;=40000,ROUNDUP(I3034/2,0)+7500,IF(I3034&lt;=70000,ROUNDUP(I3034/4,0)+17500,35000)))),MIN(IF(H3034&lt;=0,0,IF(H3034&lt;=12000,H3034,IF(H3034&lt;=32000,ROUNDUP(H3034/2,0)+6000,IF(H3034&lt;=56000,ROUNDUP(H3034/4,0)+14000,28000))))+IF(I3034&lt;=0,0,IF(I3034&lt;=15000,I3034,IF(I3034&lt;=40000,ROUNDUP(I3034/2,0)+7500,IF(I3034&lt;=70000,ROUNDUP(I3034/4,0)+17500,35000)))),28000))))</f>
        <v/>
      </c>
      <c r="V3034" s="18">
        <f>MIN(70000,S3034+T3034+U3034)</f>
        <v/>
      </c>
      <c r="W3034" s="18">
        <f>MAX(0,ROUNDDOWN(M3034-J3034-N3034-K3034-0,-3))</f>
        <v/>
      </c>
      <c r="X3034" s="18">
        <f>MAX(0,ROUNDDOWN(M3034-J3034-N3034-K3034-R3034,-3))</f>
        <v/>
      </c>
      <c r="Y3034" s="18">
        <f>IF(W3034&lt;=0,0,ROUNDDOWN((W3034*LOOKUP(W3034,{0,1950001,3300001,6950001,9000001,18000001,40000001},{0.05,0.1,0.2,0.23,0.33,0.4,0.45})-LOOKUP(W3034,{0,1950001,3300001,6950001,9000001,18000001,40000001},{0,97500,427500,636000,1536000,2796000,4796000}))*1.021,-2))</f>
        <v/>
      </c>
      <c r="Z3034" s="18">
        <f>IF(X3034&lt;=0,0,ROUNDDOWN((X3034*LOOKUP(X3034,{0,1950001,3300001,6950001,9000001,18000001,40000001},{0.05,0.1,0.2,0.23,0.33,0.4,0.45})-LOOKUP(X3034,{0,1950001,3300001,6950001,9000001,18000001,40000001},{0,97500,427500,636000,1536000,2796000,4796000}))*1.021,-2))</f>
        <v/>
      </c>
      <c r="AA3034" s="18">
        <f>MAX(0,ROUNDDOWN(M3034-J3034-430000-L3034-0,-3))</f>
        <v/>
      </c>
      <c r="AB3034" s="18">
        <f>MAX(0,ROUNDDOWN(M3034-J3034-430000-L3034-V3034,-3))</f>
        <v/>
      </c>
      <c r="AC3034" s="18">
        <f>IF(M3034&lt;=450000,0,MAX(0,ROUNDDOWN(AA3034*0.06-MIN(50000,AA3034)*0.03,-2))+MAX(0,ROUNDDOWN(AA3034*0.04-MIN(50000,AA3034)*0.02,-2)))</f>
        <v/>
      </c>
      <c r="AD3034" s="18">
        <f>IF(M3034&lt;=450000,0,MAX(0,ROUNDDOWN(AB3034*0.06-MIN(50000,AB3034)*0.03,-2))+MAX(0,ROUNDDOWN(AB3034*0.04-MIN(50000,AB3034)*0.02,-2)))</f>
        <v/>
      </c>
      <c r="AE3034" s="18">
        <f>Y3034-Z3034</f>
        <v/>
      </c>
      <c r="AF3034" s="18">
        <f>AC3034-AD3034</f>
        <v/>
      </c>
      <c r="AG3034" s="18">
        <f>AE3034+AF3034</f>
        <v/>
      </c>
      <c r="AH3034" s="20">
        <f>IF(W3034&lt;=0,0,LOOKUP(W3034,{0,1950001,3300001,6950001,9000001,18000001,40000001},{0.05,0.1,0.2,0.23,0.33,0.4,0.45}))</f>
        <v/>
      </c>
    </row>
    <row r="3035">
      <c r="A3035" t="inlineStr">
        <is>
          <t>1万円刻み 特例あり一般12万円</t>
        </is>
      </c>
      <c r="B3035" s="18">
        <f>'4_1万円刻み'!$A$985</f>
        <v/>
      </c>
      <c r="C3035" s="19" t="n">
        <v>2026</v>
      </c>
      <c r="D3035" t="inlineStr">
        <is>
          <t>はい</t>
        </is>
      </c>
      <c r="E3035" s="18" t="n">
        <v>120000</v>
      </c>
      <c r="F3035" s="18" t="n">
        <v>0</v>
      </c>
      <c r="G3035" s="18" t="n">
        <v>0</v>
      </c>
      <c r="H3035" s="18" t="n">
        <v>0</v>
      </c>
      <c r="I3035" s="18" t="n">
        <v>0</v>
      </c>
      <c r="J3035" s="18">
        <f>ROUND(MIN(B3035/12,650000)*12*0.0915+MIN(B3035/12,1390000)*12*(0.0504+0)+B3035*0.005,0)</f>
        <v/>
      </c>
      <c r="K3035" s="18" t="n">
        <v>0</v>
      </c>
      <c r="L3035" s="18" t="n">
        <v>0</v>
      </c>
      <c r="M3035" s="18">
        <f>ROUND(IF(C3035&gt;=2026,IF(B3035&lt;741000,0,IF(B3035&lt;2191000,B3035-740000,IF(B3035&lt;2193000,1451000,IF(B3035&lt;2196000,1453000,IF(B3035&lt;2200000,1456000,IF(B3035&lt;3600000,ROUNDDOWN(B3035/4,-3)*2.8-80000,IF(B3035&lt;6600000,ROUNDDOWN(B3035/4,-3)*3.2-440000,IF(B3035&lt;8500000,ROUNDDOWN(B3035*0.9,0)-1100000,B3035-1950000)))))))),IF(B3035&lt;651000,0,IF(B3035&lt;1900000,B3035-650000,IF(B3035&lt;3600000,ROUNDDOWN(B3035/4,-3)*2.8-80000,IF(B3035&lt;6600000,ROUNDDOWN(B3035/4,-3)*3.2-440000,IF(B3035&lt;8500000,ROUNDDOWN(B3035*0.9,0)-1100000,B3035-1950000)))))),0)</f>
        <v/>
      </c>
      <c r="N3035" s="18">
        <f>IF(M3035&gt;23500000,NA(),IF(C3035&gt;=2026,IF(M3035&lt;=4890000,1040000,IF(M3035&lt;=6550000,670000,620000)),IF(M3035&lt;=1320000,950000,IF(M3035&lt;=3360000,880000,IF(M3035&lt;=4890000,680000,IF(M3035&lt;=6550000,630000,580000))))))</f>
        <v/>
      </c>
      <c r="O3035" s="18">
        <f>IF(F3035&lt;=0,IF(AND(D3035="はい",C3035&gt;=2026,C3035&lt;=2027),IF(E3035&lt;=0,0,IF(E3035&lt;=30000,E3035,IF(E3035&lt;=60000,ROUNDUP(E3035/2,0)+15000,IF(E3035&lt;=120000,ROUNDUP(E3035/4,0)+30000,60000)))),IF(E3035&lt;=0,0,IF(E3035&lt;=20000,E3035,IF(E3035&lt;=40000,ROUNDUP(E3035/2,0)+10000,IF(E3035&lt;=80000,ROUNDUP(E3035/4,0)+20000,40000))))),IF(E3035&lt;=0,IF(F3035&lt;=0,0,IF(F3035&lt;=25000,F3035,IF(F3035&lt;=50000,ROUNDUP(F3035/2,0)+12500,IF(F3035&lt;=100000,ROUNDUP(F3035/4,0)+25000,50000)))),MAX(IF(F3035&lt;=0,0,IF(F3035&lt;=25000,F3035,IF(F3035&lt;=50000,ROUNDUP(F3035/2,0)+12500,IF(F3035&lt;=100000,ROUNDUP(F3035/4,0)+25000,50000)))),MIN(IF(AND(D3035="はい",C3035&gt;=2026,C3035&lt;=2027),IF(E3035&lt;=0,0,IF(E3035&lt;=30000,E3035,IF(E3035&lt;=60000,ROUNDUP(E3035/2,0)+15000,IF(E3035&lt;=120000,ROUNDUP(E3035/4,0)+30000,60000)))),IF(E3035&lt;=0,0,IF(E3035&lt;=20000,E3035,IF(E3035&lt;=40000,ROUNDUP(E3035/2,0)+10000,IF(E3035&lt;=80000,ROUNDUP(E3035/4,0)+20000,40000)))))+IF(F3035&lt;=0,0,IF(F3035&lt;=25000,F3035,IF(F3035&lt;=50000,ROUNDUP(F3035/2,0)+12500,IF(F3035&lt;=100000,ROUNDUP(F3035/4,0)+25000,50000)))),IF(AND(D3035="はい",C3035&gt;=2026,C3035&lt;=2027),60000,40000)))))</f>
        <v/>
      </c>
      <c r="P3035" s="18">
        <f>IF(G3035&lt;=0,0,IF(G3035&lt;=20000,G3035,IF(G3035&lt;=40000,ROUNDUP(G3035/2,0)+10000,IF(G3035&lt;=80000,ROUNDUP(G3035/4,0)+20000,40000))))</f>
        <v/>
      </c>
      <c r="Q3035" s="18">
        <f>IF(I3035&lt;=0,IF(H3035&lt;=0,0,IF(H3035&lt;=20000,H3035,IF(H3035&lt;=40000,ROUNDUP(H3035/2,0)+10000,IF(H3035&lt;=80000,ROUNDUP(H3035/4,0)+20000,40000)))),IF(H3035&lt;=0,IF(I3035&lt;=0,0,IF(I3035&lt;=25000,I3035,IF(I3035&lt;=50000,ROUNDUP(I3035/2,0)+12500,IF(I3035&lt;=100000,ROUNDUP(I3035/4,0)+25000,50000)))),MAX(IF(I3035&lt;=0,0,IF(I3035&lt;=25000,I3035,IF(I3035&lt;=50000,ROUNDUP(I3035/2,0)+12500,IF(I3035&lt;=100000,ROUNDUP(I3035/4,0)+25000,50000)))),MIN(IF(H3035&lt;=0,0,IF(H3035&lt;=20000,H3035,IF(H3035&lt;=40000,ROUNDUP(H3035/2,0)+10000,IF(H3035&lt;=80000,ROUNDUP(H3035/4,0)+20000,40000))))+IF(I3035&lt;=0,0,IF(I3035&lt;=25000,I3035,IF(I3035&lt;=50000,ROUNDUP(I3035/2,0)+12500,IF(I3035&lt;=100000,ROUNDUP(I3035/4,0)+25000,50000)))),40000))))</f>
        <v/>
      </c>
      <c r="R3035" s="18">
        <f>MIN(120000,O3035+P3035+Q3035)</f>
        <v/>
      </c>
      <c r="S3035" s="18">
        <f>IF(F3035&lt;=0,IF(E3035&lt;=0,0,IF(E3035&lt;=12000,E3035,IF(E3035&lt;=32000,ROUNDUP(E3035/2,0)+6000,IF(E3035&lt;=56000,ROUNDUP(E3035/4,0)+14000,28000)))),IF(E3035&lt;=0,IF(F3035&lt;=0,0,IF(F3035&lt;=15000,F3035,IF(F3035&lt;=40000,ROUNDUP(F3035/2,0)+7500,IF(F3035&lt;=70000,ROUNDUP(F3035/4,0)+17500,35000)))),MAX(IF(F3035&lt;=0,0,IF(F3035&lt;=15000,F3035,IF(F3035&lt;=40000,ROUNDUP(F3035/2,0)+7500,IF(F3035&lt;=70000,ROUNDUP(F3035/4,0)+17500,35000)))),MIN(IF(E3035&lt;=0,0,IF(E3035&lt;=12000,E3035,IF(E3035&lt;=32000,ROUNDUP(E3035/2,0)+6000,IF(E3035&lt;=56000,ROUNDUP(E3035/4,0)+14000,28000))))+IF(F3035&lt;=0,0,IF(F3035&lt;=15000,F3035,IF(F3035&lt;=40000,ROUNDUP(F3035/2,0)+7500,IF(F3035&lt;=70000,ROUNDUP(F3035/4,0)+17500,35000)))),28000))))</f>
        <v/>
      </c>
      <c r="T3035" s="18">
        <f>IF(G3035&lt;=0,0,IF(G3035&lt;=12000,G3035,IF(G3035&lt;=32000,ROUNDUP(G3035/2,0)+6000,IF(G3035&lt;=56000,ROUNDUP(G3035/4,0)+14000,28000))))</f>
        <v/>
      </c>
      <c r="U3035" s="18">
        <f>IF(I3035&lt;=0,IF(H3035&lt;=0,0,IF(H3035&lt;=12000,H3035,IF(H3035&lt;=32000,ROUNDUP(H3035/2,0)+6000,IF(H3035&lt;=56000,ROUNDUP(H3035/4,0)+14000,28000)))),IF(H3035&lt;=0,IF(I3035&lt;=0,0,IF(I3035&lt;=15000,I3035,IF(I3035&lt;=40000,ROUNDUP(I3035/2,0)+7500,IF(I3035&lt;=70000,ROUNDUP(I3035/4,0)+17500,35000)))),MAX(IF(I3035&lt;=0,0,IF(I3035&lt;=15000,I3035,IF(I3035&lt;=40000,ROUNDUP(I3035/2,0)+7500,IF(I3035&lt;=70000,ROUNDUP(I3035/4,0)+17500,35000)))),MIN(IF(H3035&lt;=0,0,IF(H3035&lt;=12000,H3035,IF(H3035&lt;=32000,ROUNDUP(H3035/2,0)+6000,IF(H3035&lt;=56000,ROUNDUP(H3035/4,0)+14000,28000))))+IF(I3035&lt;=0,0,IF(I3035&lt;=15000,I3035,IF(I3035&lt;=40000,ROUNDUP(I3035/2,0)+7500,IF(I3035&lt;=70000,ROUNDUP(I3035/4,0)+17500,35000)))),28000))))</f>
        <v/>
      </c>
      <c r="V3035" s="18">
        <f>MIN(70000,S3035+T3035+U3035)</f>
        <v/>
      </c>
      <c r="W3035" s="18">
        <f>MAX(0,ROUNDDOWN(M3035-J3035-N3035-K3035-0,-3))</f>
        <v/>
      </c>
      <c r="X3035" s="18">
        <f>MAX(0,ROUNDDOWN(M3035-J3035-N3035-K3035-R3035,-3))</f>
        <v/>
      </c>
      <c r="Y3035" s="18">
        <f>IF(W3035&lt;=0,0,ROUNDDOWN((W3035*LOOKUP(W3035,{0,1950001,3300001,6950001,9000001,18000001,40000001},{0.05,0.1,0.2,0.23,0.33,0.4,0.45})-LOOKUP(W3035,{0,1950001,3300001,6950001,9000001,18000001,40000001},{0,97500,427500,636000,1536000,2796000,4796000}))*1.021,-2))</f>
        <v/>
      </c>
      <c r="Z3035" s="18">
        <f>IF(X3035&lt;=0,0,ROUNDDOWN((X3035*LOOKUP(X3035,{0,1950001,3300001,6950001,9000001,18000001,40000001},{0.05,0.1,0.2,0.23,0.33,0.4,0.45})-LOOKUP(X3035,{0,1950001,3300001,6950001,9000001,18000001,40000001},{0,97500,427500,636000,1536000,2796000,4796000}))*1.021,-2))</f>
        <v/>
      </c>
      <c r="AA3035" s="18">
        <f>MAX(0,ROUNDDOWN(M3035-J3035-430000-L3035-0,-3))</f>
        <v/>
      </c>
      <c r="AB3035" s="18">
        <f>MAX(0,ROUNDDOWN(M3035-J3035-430000-L3035-V3035,-3))</f>
        <v/>
      </c>
      <c r="AC3035" s="18">
        <f>IF(M3035&lt;=450000,0,MAX(0,ROUNDDOWN(AA3035*0.06-MIN(50000,AA3035)*0.03,-2))+MAX(0,ROUNDDOWN(AA3035*0.04-MIN(50000,AA3035)*0.02,-2)))</f>
        <v/>
      </c>
      <c r="AD3035" s="18">
        <f>IF(M3035&lt;=450000,0,MAX(0,ROUNDDOWN(AB3035*0.06-MIN(50000,AB3035)*0.03,-2))+MAX(0,ROUNDDOWN(AB3035*0.04-MIN(50000,AB3035)*0.02,-2)))</f>
        <v/>
      </c>
      <c r="AE3035" s="18">
        <f>Y3035-Z3035</f>
        <v/>
      </c>
      <c r="AF3035" s="18">
        <f>AC3035-AD3035</f>
        <v/>
      </c>
      <c r="AG3035" s="18">
        <f>AE3035+AF3035</f>
        <v/>
      </c>
      <c r="AH3035" s="20">
        <f>IF(W3035&lt;=0,0,LOOKUP(W3035,{0,1950001,3300001,6950001,9000001,18000001,40000001},{0.05,0.1,0.2,0.23,0.33,0.4,0.45}))</f>
        <v/>
      </c>
    </row>
    <row r="3036">
      <c r="A3036" t="inlineStr">
        <is>
          <t>1万円刻み 3区分8万円ずつ</t>
        </is>
      </c>
      <c r="B3036" s="18">
        <f>'4_1万円刻み'!$A$986</f>
        <v/>
      </c>
      <c r="C3036" s="19" t="n">
        <v>2026</v>
      </c>
      <c r="D3036" t="inlineStr">
        <is>
          <t>いいえ</t>
        </is>
      </c>
      <c r="E3036" s="18" t="n">
        <v>80000</v>
      </c>
      <c r="F3036" s="18" t="n">
        <v>0</v>
      </c>
      <c r="G3036" s="18" t="n">
        <v>80000</v>
      </c>
      <c r="H3036" s="18" t="n">
        <v>80000</v>
      </c>
      <c r="I3036" s="18" t="n">
        <v>0</v>
      </c>
      <c r="J3036" s="18">
        <f>ROUND(MIN(B3036/12,650000)*12*0.0915+MIN(B3036/12,1390000)*12*(0.0504+0)+B3036*0.005,0)</f>
        <v/>
      </c>
      <c r="K3036" s="18" t="n">
        <v>0</v>
      </c>
      <c r="L3036" s="18" t="n">
        <v>0</v>
      </c>
      <c r="M3036" s="18">
        <f>ROUND(IF(C3036&gt;=2026,IF(B3036&lt;741000,0,IF(B3036&lt;2191000,B3036-740000,IF(B3036&lt;2193000,1451000,IF(B3036&lt;2196000,1453000,IF(B3036&lt;2200000,1456000,IF(B3036&lt;3600000,ROUNDDOWN(B3036/4,-3)*2.8-80000,IF(B3036&lt;6600000,ROUNDDOWN(B3036/4,-3)*3.2-440000,IF(B3036&lt;8500000,ROUNDDOWN(B3036*0.9,0)-1100000,B3036-1950000)))))))),IF(B3036&lt;651000,0,IF(B3036&lt;1900000,B3036-650000,IF(B3036&lt;3600000,ROUNDDOWN(B3036/4,-3)*2.8-80000,IF(B3036&lt;6600000,ROUNDDOWN(B3036/4,-3)*3.2-440000,IF(B3036&lt;8500000,ROUNDDOWN(B3036*0.9,0)-1100000,B3036-1950000)))))),0)</f>
        <v/>
      </c>
      <c r="N3036" s="18">
        <f>IF(M3036&gt;23500000,NA(),IF(C3036&gt;=2026,IF(M3036&lt;=4890000,1040000,IF(M3036&lt;=6550000,670000,620000)),IF(M3036&lt;=1320000,950000,IF(M3036&lt;=3360000,880000,IF(M3036&lt;=4890000,680000,IF(M3036&lt;=6550000,630000,580000))))))</f>
        <v/>
      </c>
      <c r="O3036" s="18">
        <f>IF(F3036&lt;=0,IF(AND(D3036="はい",C3036&gt;=2026,C3036&lt;=2027),IF(E3036&lt;=0,0,IF(E3036&lt;=30000,E3036,IF(E3036&lt;=60000,ROUNDUP(E3036/2,0)+15000,IF(E3036&lt;=120000,ROUNDUP(E3036/4,0)+30000,60000)))),IF(E3036&lt;=0,0,IF(E3036&lt;=20000,E3036,IF(E3036&lt;=40000,ROUNDUP(E3036/2,0)+10000,IF(E3036&lt;=80000,ROUNDUP(E3036/4,0)+20000,40000))))),IF(E3036&lt;=0,IF(F3036&lt;=0,0,IF(F3036&lt;=25000,F3036,IF(F3036&lt;=50000,ROUNDUP(F3036/2,0)+12500,IF(F3036&lt;=100000,ROUNDUP(F3036/4,0)+25000,50000)))),MAX(IF(F3036&lt;=0,0,IF(F3036&lt;=25000,F3036,IF(F3036&lt;=50000,ROUNDUP(F3036/2,0)+12500,IF(F3036&lt;=100000,ROUNDUP(F3036/4,0)+25000,50000)))),MIN(IF(AND(D3036="はい",C3036&gt;=2026,C3036&lt;=2027),IF(E3036&lt;=0,0,IF(E3036&lt;=30000,E3036,IF(E3036&lt;=60000,ROUNDUP(E3036/2,0)+15000,IF(E3036&lt;=120000,ROUNDUP(E3036/4,0)+30000,60000)))),IF(E3036&lt;=0,0,IF(E3036&lt;=20000,E3036,IF(E3036&lt;=40000,ROUNDUP(E3036/2,0)+10000,IF(E3036&lt;=80000,ROUNDUP(E3036/4,0)+20000,40000)))))+IF(F3036&lt;=0,0,IF(F3036&lt;=25000,F3036,IF(F3036&lt;=50000,ROUNDUP(F3036/2,0)+12500,IF(F3036&lt;=100000,ROUNDUP(F3036/4,0)+25000,50000)))),IF(AND(D3036="はい",C3036&gt;=2026,C3036&lt;=2027),60000,40000)))))</f>
        <v/>
      </c>
      <c r="P3036" s="18">
        <f>IF(G3036&lt;=0,0,IF(G3036&lt;=20000,G3036,IF(G3036&lt;=40000,ROUNDUP(G3036/2,0)+10000,IF(G3036&lt;=80000,ROUNDUP(G3036/4,0)+20000,40000))))</f>
        <v/>
      </c>
      <c r="Q3036" s="18">
        <f>IF(I3036&lt;=0,IF(H3036&lt;=0,0,IF(H3036&lt;=20000,H3036,IF(H3036&lt;=40000,ROUNDUP(H3036/2,0)+10000,IF(H3036&lt;=80000,ROUNDUP(H3036/4,0)+20000,40000)))),IF(H3036&lt;=0,IF(I3036&lt;=0,0,IF(I3036&lt;=25000,I3036,IF(I3036&lt;=50000,ROUNDUP(I3036/2,0)+12500,IF(I3036&lt;=100000,ROUNDUP(I3036/4,0)+25000,50000)))),MAX(IF(I3036&lt;=0,0,IF(I3036&lt;=25000,I3036,IF(I3036&lt;=50000,ROUNDUP(I3036/2,0)+12500,IF(I3036&lt;=100000,ROUNDUP(I3036/4,0)+25000,50000)))),MIN(IF(H3036&lt;=0,0,IF(H3036&lt;=20000,H3036,IF(H3036&lt;=40000,ROUNDUP(H3036/2,0)+10000,IF(H3036&lt;=80000,ROUNDUP(H3036/4,0)+20000,40000))))+IF(I3036&lt;=0,0,IF(I3036&lt;=25000,I3036,IF(I3036&lt;=50000,ROUNDUP(I3036/2,0)+12500,IF(I3036&lt;=100000,ROUNDUP(I3036/4,0)+25000,50000)))),40000))))</f>
        <v/>
      </c>
      <c r="R3036" s="18">
        <f>MIN(120000,O3036+P3036+Q3036)</f>
        <v/>
      </c>
      <c r="S3036" s="18">
        <f>IF(F3036&lt;=0,IF(E3036&lt;=0,0,IF(E3036&lt;=12000,E3036,IF(E3036&lt;=32000,ROUNDUP(E3036/2,0)+6000,IF(E3036&lt;=56000,ROUNDUP(E3036/4,0)+14000,28000)))),IF(E3036&lt;=0,IF(F3036&lt;=0,0,IF(F3036&lt;=15000,F3036,IF(F3036&lt;=40000,ROUNDUP(F3036/2,0)+7500,IF(F3036&lt;=70000,ROUNDUP(F3036/4,0)+17500,35000)))),MAX(IF(F3036&lt;=0,0,IF(F3036&lt;=15000,F3036,IF(F3036&lt;=40000,ROUNDUP(F3036/2,0)+7500,IF(F3036&lt;=70000,ROUNDUP(F3036/4,0)+17500,35000)))),MIN(IF(E3036&lt;=0,0,IF(E3036&lt;=12000,E3036,IF(E3036&lt;=32000,ROUNDUP(E3036/2,0)+6000,IF(E3036&lt;=56000,ROUNDUP(E3036/4,0)+14000,28000))))+IF(F3036&lt;=0,0,IF(F3036&lt;=15000,F3036,IF(F3036&lt;=40000,ROUNDUP(F3036/2,0)+7500,IF(F3036&lt;=70000,ROUNDUP(F3036/4,0)+17500,35000)))),28000))))</f>
        <v/>
      </c>
      <c r="T3036" s="18">
        <f>IF(G3036&lt;=0,0,IF(G3036&lt;=12000,G3036,IF(G3036&lt;=32000,ROUNDUP(G3036/2,0)+6000,IF(G3036&lt;=56000,ROUNDUP(G3036/4,0)+14000,28000))))</f>
        <v/>
      </c>
      <c r="U3036" s="18">
        <f>IF(I3036&lt;=0,IF(H3036&lt;=0,0,IF(H3036&lt;=12000,H3036,IF(H3036&lt;=32000,ROUNDUP(H3036/2,0)+6000,IF(H3036&lt;=56000,ROUNDUP(H3036/4,0)+14000,28000)))),IF(H3036&lt;=0,IF(I3036&lt;=0,0,IF(I3036&lt;=15000,I3036,IF(I3036&lt;=40000,ROUNDUP(I3036/2,0)+7500,IF(I3036&lt;=70000,ROUNDUP(I3036/4,0)+17500,35000)))),MAX(IF(I3036&lt;=0,0,IF(I3036&lt;=15000,I3036,IF(I3036&lt;=40000,ROUNDUP(I3036/2,0)+7500,IF(I3036&lt;=70000,ROUNDUP(I3036/4,0)+17500,35000)))),MIN(IF(H3036&lt;=0,0,IF(H3036&lt;=12000,H3036,IF(H3036&lt;=32000,ROUNDUP(H3036/2,0)+6000,IF(H3036&lt;=56000,ROUNDUP(H3036/4,0)+14000,28000))))+IF(I3036&lt;=0,0,IF(I3036&lt;=15000,I3036,IF(I3036&lt;=40000,ROUNDUP(I3036/2,0)+7500,IF(I3036&lt;=70000,ROUNDUP(I3036/4,0)+17500,35000)))),28000))))</f>
        <v/>
      </c>
      <c r="V3036" s="18">
        <f>MIN(70000,S3036+T3036+U3036)</f>
        <v/>
      </c>
      <c r="W3036" s="18">
        <f>MAX(0,ROUNDDOWN(M3036-J3036-N3036-K3036-0,-3))</f>
        <v/>
      </c>
      <c r="X3036" s="18">
        <f>MAX(0,ROUNDDOWN(M3036-J3036-N3036-K3036-R3036,-3))</f>
        <v/>
      </c>
      <c r="Y3036" s="18">
        <f>IF(W3036&lt;=0,0,ROUNDDOWN((W3036*LOOKUP(W3036,{0,1950001,3300001,6950001,9000001,18000001,40000001},{0.05,0.1,0.2,0.23,0.33,0.4,0.45})-LOOKUP(W3036,{0,1950001,3300001,6950001,9000001,18000001,40000001},{0,97500,427500,636000,1536000,2796000,4796000}))*1.021,-2))</f>
        <v/>
      </c>
      <c r="Z3036" s="18">
        <f>IF(X3036&lt;=0,0,ROUNDDOWN((X3036*LOOKUP(X3036,{0,1950001,3300001,6950001,9000001,18000001,40000001},{0.05,0.1,0.2,0.23,0.33,0.4,0.45})-LOOKUP(X3036,{0,1950001,3300001,6950001,9000001,18000001,40000001},{0,97500,427500,636000,1536000,2796000,4796000}))*1.021,-2))</f>
        <v/>
      </c>
      <c r="AA3036" s="18">
        <f>MAX(0,ROUNDDOWN(M3036-J3036-430000-L3036-0,-3))</f>
        <v/>
      </c>
      <c r="AB3036" s="18">
        <f>MAX(0,ROUNDDOWN(M3036-J3036-430000-L3036-V3036,-3))</f>
        <v/>
      </c>
      <c r="AC3036" s="18">
        <f>IF(M3036&lt;=450000,0,MAX(0,ROUNDDOWN(AA3036*0.06-MIN(50000,AA3036)*0.03,-2))+MAX(0,ROUNDDOWN(AA3036*0.04-MIN(50000,AA3036)*0.02,-2)))</f>
        <v/>
      </c>
      <c r="AD3036" s="18">
        <f>IF(M3036&lt;=450000,0,MAX(0,ROUNDDOWN(AB3036*0.06-MIN(50000,AB3036)*0.03,-2))+MAX(0,ROUNDDOWN(AB3036*0.04-MIN(50000,AB3036)*0.02,-2)))</f>
        <v/>
      </c>
      <c r="AE3036" s="18">
        <f>Y3036-Z3036</f>
        <v/>
      </c>
      <c r="AF3036" s="18">
        <f>AC3036-AD3036</f>
        <v/>
      </c>
      <c r="AG3036" s="18">
        <f>AE3036+AF3036</f>
        <v/>
      </c>
      <c r="AH3036" s="20">
        <f>IF(W3036&lt;=0,0,LOOKUP(W3036,{0,1950001,3300001,6950001,9000001,18000001,40000001},{0.05,0.1,0.2,0.23,0.33,0.4,0.45}))</f>
        <v/>
      </c>
    </row>
    <row r="3037">
      <c r="A3037" t="inlineStr">
        <is>
          <t>1万円刻み 一般8万円</t>
        </is>
      </c>
      <c r="B3037" s="18">
        <f>'4_1万円刻み'!$A$986</f>
        <v/>
      </c>
      <c r="C3037" s="19" t="n">
        <v>2026</v>
      </c>
      <c r="D3037" t="inlineStr">
        <is>
          <t>いいえ</t>
        </is>
      </c>
      <c r="E3037" s="18" t="n">
        <v>80000</v>
      </c>
      <c r="F3037" s="18" t="n">
        <v>0</v>
      </c>
      <c r="G3037" s="18" t="n">
        <v>0</v>
      </c>
      <c r="H3037" s="18" t="n">
        <v>0</v>
      </c>
      <c r="I3037" s="18" t="n">
        <v>0</v>
      </c>
      <c r="J3037" s="18">
        <f>ROUND(MIN(B3037/12,650000)*12*0.0915+MIN(B3037/12,1390000)*12*(0.0504+0)+B3037*0.005,0)</f>
        <v/>
      </c>
      <c r="K3037" s="18" t="n">
        <v>0</v>
      </c>
      <c r="L3037" s="18" t="n">
        <v>0</v>
      </c>
      <c r="M3037" s="18">
        <f>ROUND(IF(C3037&gt;=2026,IF(B3037&lt;741000,0,IF(B3037&lt;2191000,B3037-740000,IF(B3037&lt;2193000,1451000,IF(B3037&lt;2196000,1453000,IF(B3037&lt;2200000,1456000,IF(B3037&lt;3600000,ROUNDDOWN(B3037/4,-3)*2.8-80000,IF(B3037&lt;6600000,ROUNDDOWN(B3037/4,-3)*3.2-440000,IF(B3037&lt;8500000,ROUNDDOWN(B3037*0.9,0)-1100000,B3037-1950000)))))))),IF(B3037&lt;651000,0,IF(B3037&lt;1900000,B3037-650000,IF(B3037&lt;3600000,ROUNDDOWN(B3037/4,-3)*2.8-80000,IF(B3037&lt;6600000,ROUNDDOWN(B3037/4,-3)*3.2-440000,IF(B3037&lt;8500000,ROUNDDOWN(B3037*0.9,0)-1100000,B3037-1950000)))))),0)</f>
        <v/>
      </c>
      <c r="N3037" s="18">
        <f>IF(M3037&gt;23500000,NA(),IF(C3037&gt;=2026,IF(M3037&lt;=4890000,1040000,IF(M3037&lt;=6550000,670000,620000)),IF(M3037&lt;=1320000,950000,IF(M3037&lt;=3360000,880000,IF(M3037&lt;=4890000,680000,IF(M3037&lt;=6550000,630000,580000))))))</f>
        <v/>
      </c>
      <c r="O3037" s="18">
        <f>IF(F3037&lt;=0,IF(AND(D3037="はい",C3037&gt;=2026,C3037&lt;=2027),IF(E3037&lt;=0,0,IF(E3037&lt;=30000,E3037,IF(E3037&lt;=60000,ROUNDUP(E3037/2,0)+15000,IF(E3037&lt;=120000,ROUNDUP(E3037/4,0)+30000,60000)))),IF(E3037&lt;=0,0,IF(E3037&lt;=20000,E3037,IF(E3037&lt;=40000,ROUNDUP(E3037/2,0)+10000,IF(E3037&lt;=80000,ROUNDUP(E3037/4,0)+20000,40000))))),IF(E3037&lt;=0,IF(F3037&lt;=0,0,IF(F3037&lt;=25000,F3037,IF(F3037&lt;=50000,ROUNDUP(F3037/2,0)+12500,IF(F3037&lt;=100000,ROUNDUP(F3037/4,0)+25000,50000)))),MAX(IF(F3037&lt;=0,0,IF(F3037&lt;=25000,F3037,IF(F3037&lt;=50000,ROUNDUP(F3037/2,0)+12500,IF(F3037&lt;=100000,ROUNDUP(F3037/4,0)+25000,50000)))),MIN(IF(AND(D3037="はい",C3037&gt;=2026,C3037&lt;=2027),IF(E3037&lt;=0,0,IF(E3037&lt;=30000,E3037,IF(E3037&lt;=60000,ROUNDUP(E3037/2,0)+15000,IF(E3037&lt;=120000,ROUNDUP(E3037/4,0)+30000,60000)))),IF(E3037&lt;=0,0,IF(E3037&lt;=20000,E3037,IF(E3037&lt;=40000,ROUNDUP(E3037/2,0)+10000,IF(E3037&lt;=80000,ROUNDUP(E3037/4,0)+20000,40000)))))+IF(F3037&lt;=0,0,IF(F3037&lt;=25000,F3037,IF(F3037&lt;=50000,ROUNDUP(F3037/2,0)+12500,IF(F3037&lt;=100000,ROUNDUP(F3037/4,0)+25000,50000)))),IF(AND(D3037="はい",C3037&gt;=2026,C3037&lt;=2027),60000,40000)))))</f>
        <v/>
      </c>
      <c r="P3037" s="18">
        <f>IF(G3037&lt;=0,0,IF(G3037&lt;=20000,G3037,IF(G3037&lt;=40000,ROUNDUP(G3037/2,0)+10000,IF(G3037&lt;=80000,ROUNDUP(G3037/4,0)+20000,40000))))</f>
        <v/>
      </c>
      <c r="Q3037" s="18">
        <f>IF(I3037&lt;=0,IF(H3037&lt;=0,0,IF(H3037&lt;=20000,H3037,IF(H3037&lt;=40000,ROUNDUP(H3037/2,0)+10000,IF(H3037&lt;=80000,ROUNDUP(H3037/4,0)+20000,40000)))),IF(H3037&lt;=0,IF(I3037&lt;=0,0,IF(I3037&lt;=25000,I3037,IF(I3037&lt;=50000,ROUNDUP(I3037/2,0)+12500,IF(I3037&lt;=100000,ROUNDUP(I3037/4,0)+25000,50000)))),MAX(IF(I3037&lt;=0,0,IF(I3037&lt;=25000,I3037,IF(I3037&lt;=50000,ROUNDUP(I3037/2,0)+12500,IF(I3037&lt;=100000,ROUNDUP(I3037/4,0)+25000,50000)))),MIN(IF(H3037&lt;=0,0,IF(H3037&lt;=20000,H3037,IF(H3037&lt;=40000,ROUNDUP(H3037/2,0)+10000,IF(H3037&lt;=80000,ROUNDUP(H3037/4,0)+20000,40000))))+IF(I3037&lt;=0,0,IF(I3037&lt;=25000,I3037,IF(I3037&lt;=50000,ROUNDUP(I3037/2,0)+12500,IF(I3037&lt;=100000,ROUNDUP(I3037/4,0)+25000,50000)))),40000))))</f>
        <v/>
      </c>
      <c r="R3037" s="18">
        <f>MIN(120000,O3037+P3037+Q3037)</f>
        <v/>
      </c>
      <c r="S3037" s="18">
        <f>IF(F3037&lt;=0,IF(E3037&lt;=0,0,IF(E3037&lt;=12000,E3037,IF(E3037&lt;=32000,ROUNDUP(E3037/2,0)+6000,IF(E3037&lt;=56000,ROUNDUP(E3037/4,0)+14000,28000)))),IF(E3037&lt;=0,IF(F3037&lt;=0,0,IF(F3037&lt;=15000,F3037,IF(F3037&lt;=40000,ROUNDUP(F3037/2,0)+7500,IF(F3037&lt;=70000,ROUNDUP(F3037/4,0)+17500,35000)))),MAX(IF(F3037&lt;=0,0,IF(F3037&lt;=15000,F3037,IF(F3037&lt;=40000,ROUNDUP(F3037/2,0)+7500,IF(F3037&lt;=70000,ROUNDUP(F3037/4,0)+17500,35000)))),MIN(IF(E3037&lt;=0,0,IF(E3037&lt;=12000,E3037,IF(E3037&lt;=32000,ROUNDUP(E3037/2,0)+6000,IF(E3037&lt;=56000,ROUNDUP(E3037/4,0)+14000,28000))))+IF(F3037&lt;=0,0,IF(F3037&lt;=15000,F3037,IF(F3037&lt;=40000,ROUNDUP(F3037/2,0)+7500,IF(F3037&lt;=70000,ROUNDUP(F3037/4,0)+17500,35000)))),28000))))</f>
        <v/>
      </c>
      <c r="T3037" s="18">
        <f>IF(G3037&lt;=0,0,IF(G3037&lt;=12000,G3037,IF(G3037&lt;=32000,ROUNDUP(G3037/2,0)+6000,IF(G3037&lt;=56000,ROUNDUP(G3037/4,0)+14000,28000))))</f>
        <v/>
      </c>
      <c r="U3037" s="18">
        <f>IF(I3037&lt;=0,IF(H3037&lt;=0,0,IF(H3037&lt;=12000,H3037,IF(H3037&lt;=32000,ROUNDUP(H3037/2,0)+6000,IF(H3037&lt;=56000,ROUNDUP(H3037/4,0)+14000,28000)))),IF(H3037&lt;=0,IF(I3037&lt;=0,0,IF(I3037&lt;=15000,I3037,IF(I3037&lt;=40000,ROUNDUP(I3037/2,0)+7500,IF(I3037&lt;=70000,ROUNDUP(I3037/4,0)+17500,35000)))),MAX(IF(I3037&lt;=0,0,IF(I3037&lt;=15000,I3037,IF(I3037&lt;=40000,ROUNDUP(I3037/2,0)+7500,IF(I3037&lt;=70000,ROUNDUP(I3037/4,0)+17500,35000)))),MIN(IF(H3037&lt;=0,0,IF(H3037&lt;=12000,H3037,IF(H3037&lt;=32000,ROUNDUP(H3037/2,0)+6000,IF(H3037&lt;=56000,ROUNDUP(H3037/4,0)+14000,28000))))+IF(I3037&lt;=0,0,IF(I3037&lt;=15000,I3037,IF(I3037&lt;=40000,ROUNDUP(I3037/2,0)+7500,IF(I3037&lt;=70000,ROUNDUP(I3037/4,0)+17500,35000)))),28000))))</f>
        <v/>
      </c>
      <c r="V3037" s="18">
        <f>MIN(70000,S3037+T3037+U3037)</f>
        <v/>
      </c>
      <c r="W3037" s="18">
        <f>MAX(0,ROUNDDOWN(M3037-J3037-N3037-K3037-0,-3))</f>
        <v/>
      </c>
      <c r="X3037" s="18">
        <f>MAX(0,ROUNDDOWN(M3037-J3037-N3037-K3037-R3037,-3))</f>
        <v/>
      </c>
      <c r="Y3037" s="18">
        <f>IF(W3037&lt;=0,0,ROUNDDOWN((W3037*LOOKUP(W3037,{0,1950001,3300001,6950001,9000001,18000001,40000001},{0.05,0.1,0.2,0.23,0.33,0.4,0.45})-LOOKUP(W3037,{0,1950001,3300001,6950001,9000001,18000001,40000001},{0,97500,427500,636000,1536000,2796000,4796000}))*1.021,-2))</f>
        <v/>
      </c>
      <c r="Z3037" s="18">
        <f>IF(X3037&lt;=0,0,ROUNDDOWN((X3037*LOOKUP(X3037,{0,1950001,3300001,6950001,9000001,18000001,40000001},{0.05,0.1,0.2,0.23,0.33,0.4,0.45})-LOOKUP(X3037,{0,1950001,3300001,6950001,9000001,18000001,40000001},{0,97500,427500,636000,1536000,2796000,4796000}))*1.021,-2))</f>
        <v/>
      </c>
      <c r="AA3037" s="18">
        <f>MAX(0,ROUNDDOWN(M3037-J3037-430000-L3037-0,-3))</f>
        <v/>
      </c>
      <c r="AB3037" s="18">
        <f>MAX(0,ROUNDDOWN(M3037-J3037-430000-L3037-V3037,-3))</f>
        <v/>
      </c>
      <c r="AC3037" s="18">
        <f>IF(M3037&lt;=450000,0,MAX(0,ROUNDDOWN(AA3037*0.06-MIN(50000,AA3037)*0.03,-2))+MAX(0,ROUNDDOWN(AA3037*0.04-MIN(50000,AA3037)*0.02,-2)))</f>
        <v/>
      </c>
      <c r="AD3037" s="18">
        <f>IF(M3037&lt;=450000,0,MAX(0,ROUNDDOWN(AB3037*0.06-MIN(50000,AB3037)*0.03,-2))+MAX(0,ROUNDDOWN(AB3037*0.04-MIN(50000,AB3037)*0.02,-2)))</f>
        <v/>
      </c>
      <c r="AE3037" s="18">
        <f>Y3037-Z3037</f>
        <v/>
      </c>
      <c r="AF3037" s="18">
        <f>AC3037-AD3037</f>
        <v/>
      </c>
      <c r="AG3037" s="18">
        <f>AE3037+AF3037</f>
        <v/>
      </c>
      <c r="AH3037" s="20">
        <f>IF(W3037&lt;=0,0,LOOKUP(W3037,{0,1950001,3300001,6950001,9000001,18000001,40000001},{0.05,0.1,0.2,0.23,0.33,0.4,0.45}))</f>
        <v/>
      </c>
    </row>
    <row r="3038">
      <c r="A3038" t="inlineStr">
        <is>
          <t>1万円刻み 特例あり一般12万円</t>
        </is>
      </c>
      <c r="B3038" s="18">
        <f>'4_1万円刻み'!$A$986</f>
        <v/>
      </c>
      <c r="C3038" s="19" t="n">
        <v>2026</v>
      </c>
      <c r="D3038" t="inlineStr">
        <is>
          <t>はい</t>
        </is>
      </c>
      <c r="E3038" s="18" t="n">
        <v>120000</v>
      </c>
      <c r="F3038" s="18" t="n">
        <v>0</v>
      </c>
      <c r="G3038" s="18" t="n">
        <v>0</v>
      </c>
      <c r="H3038" s="18" t="n">
        <v>0</v>
      </c>
      <c r="I3038" s="18" t="n">
        <v>0</v>
      </c>
      <c r="J3038" s="18">
        <f>ROUND(MIN(B3038/12,650000)*12*0.0915+MIN(B3038/12,1390000)*12*(0.0504+0)+B3038*0.005,0)</f>
        <v/>
      </c>
      <c r="K3038" s="18" t="n">
        <v>0</v>
      </c>
      <c r="L3038" s="18" t="n">
        <v>0</v>
      </c>
      <c r="M3038" s="18">
        <f>ROUND(IF(C3038&gt;=2026,IF(B3038&lt;741000,0,IF(B3038&lt;2191000,B3038-740000,IF(B3038&lt;2193000,1451000,IF(B3038&lt;2196000,1453000,IF(B3038&lt;2200000,1456000,IF(B3038&lt;3600000,ROUNDDOWN(B3038/4,-3)*2.8-80000,IF(B3038&lt;6600000,ROUNDDOWN(B3038/4,-3)*3.2-440000,IF(B3038&lt;8500000,ROUNDDOWN(B3038*0.9,0)-1100000,B3038-1950000)))))))),IF(B3038&lt;651000,0,IF(B3038&lt;1900000,B3038-650000,IF(B3038&lt;3600000,ROUNDDOWN(B3038/4,-3)*2.8-80000,IF(B3038&lt;6600000,ROUNDDOWN(B3038/4,-3)*3.2-440000,IF(B3038&lt;8500000,ROUNDDOWN(B3038*0.9,0)-1100000,B3038-1950000)))))),0)</f>
        <v/>
      </c>
      <c r="N3038" s="18">
        <f>IF(M3038&gt;23500000,NA(),IF(C3038&gt;=2026,IF(M3038&lt;=4890000,1040000,IF(M3038&lt;=6550000,670000,620000)),IF(M3038&lt;=1320000,950000,IF(M3038&lt;=3360000,880000,IF(M3038&lt;=4890000,680000,IF(M3038&lt;=6550000,630000,580000))))))</f>
        <v/>
      </c>
      <c r="O3038" s="18">
        <f>IF(F3038&lt;=0,IF(AND(D3038="はい",C3038&gt;=2026,C3038&lt;=2027),IF(E3038&lt;=0,0,IF(E3038&lt;=30000,E3038,IF(E3038&lt;=60000,ROUNDUP(E3038/2,0)+15000,IF(E3038&lt;=120000,ROUNDUP(E3038/4,0)+30000,60000)))),IF(E3038&lt;=0,0,IF(E3038&lt;=20000,E3038,IF(E3038&lt;=40000,ROUNDUP(E3038/2,0)+10000,IF(E3038&lt;=80000,ROUNDUP(E3038/4,0)+20000,40000))))),IF(E3038&lt;=0,IF(F3038&lt;=0,0,IF(F3038&lt;=25000,F3038,IF(F3038&lt;=50000,ROUNDUP(F3038/2,0)+12500,IF(F3038&lt;=100000,ROUNDUP(F3038/4,0)+25000,50000)))),MAX(IF(F3038&lt;=0,0,IF(F3038&lt;=25000,F3038,IF(F3038&lt;=50000,ROUNDUP(F3038/2,0)+12500,IF(F3038&lt;=100000,ROUNDUP(F3038/4,0)+25000,50000)))),MIN(IF(AND(D3038="はい",C3038&gt;=2026,C3038&lt;=2027),IF(E3038&lt;=0,0,IF(E3038&lt;=30000,E3038,IF(E3038&lt;=60000,ROUNDUP(E3038/2,0)+15000,IF(E3038&lt;=120000,ROUNDUP(E3038/4,0)+30000,60000)))),IF(E3038&lt;=0,0,IF(E3038&lt;=20000,E3038,IF(E3038&lt;=40000,ROUNDUP(E3038/2,0)+10000,IF(E3038&lt;=80000,ROUNDUP(E3038/4,0)+20000,40000)))))+IF(F3038&lt;=0,0,IF(F3038&lt;=25000,F3038,IF(F3038&lt;=50000,ROUNDUP(F3038/2,0)+12500,IF(F3038&lt;=100000,ROUNDUP(F3038/4,0)+25000,50000)))),IF(AND(D3038="はい",C3038&gt;=2026,C3038&lt;=2027),60000,40000)))))</f>
        <v/>
      </c>
      <c r="P3038" s="18">
        <f>IF(G3038&lt;=0,0,IF(G3038&lt;=20000,G3038,IF(G3038&lt;=40000,ROUNDUP(G3038/2,0)+10000,IF(G3038&lt;=80000,ROUNDUP(G3038/4,0)+20000,40000))))</f>
        <v/>
      </c>
      <c r="Q3038" s="18">
        <f>IF(I3038&lt;=0,IF(H3038&lt;=0,0,IF(H3038&lt;=20000,H3038,IF(H3038&lt;=40000,ROUNDUP(H3038/2,0)+10000,IF(H3038&lt;=80000,ROUNDUP(H3038/4,0)+20000,40000)))),IF(H3038&lt;=0,IF(I3038&lt;=0,0,IF(I3038&lt;=25000,I3038,IF(I3038&lt;=50000,ROUNDUP(I3038/2,0)+12500,IF(I3038&lt;=100000,ROUNDUP(I3038/4,0)+25000,50000)))),MAX(IF(I3038&lt;=0,0,IF(I3038&lt;=25000,I3038,IF(I3038&lt;=50000,ROUNDUP(I3038/2,0)+12500,IF(I3038&lt;=100000,ROUNDUP(I3038/4,0)+25000,50000)))),MIN(IF(H3038&lt;=0,0,IF(H3038&lt;=20000,H3038,IF(H3038&lt;=40000,ROUNDUP(H3038/2,0)+10000,IF(H3038&lt;=80000,ROUNDUP(H3038/4,0)+20000,40000))))+IF(I3038&lt;=0,0,IF(I3038&lt;=25000,I3038,IF(I3038&lt;=50000,ROUNDUP(I3038/2,0)+12500,IF(I3038&lt;=100000,ROUNDUP(I3038/4,0)+25000,50000)))),40000))))</f>
        <v/>
      </c>
      <c r="R3038" s="18">
        <f>MIN(120000,O3038+P3038+Q3038)</f>
        <v/>
      </c>
      <c r="S3038" s="18">
        <f>IF(F3038&lt;=0,IF(E3038&lt;=0,0,IF(E3038&lt;=12000,E3038,IF(E3038&lt;=32000,ROUNDUP(E3038/2,0)+6000,IF(E3038&lt;=56000,ROUNDUP(E3038/4,0)+14000,28000)))),IF(E3038&lt;=0,IF(F3038&lt;=0,0,IF(F3038&lt;=15000,F3038,IF(F3038&lt;=40000,ROUNDUP(F3038/2,0)+7500,IF(F3038&lt;=70000,ROUNDUP(F3038/4,0)+17500,35000)))),MAX(IF(F3038&lt;=0,0,IF(F3038&lt;=15000,F3038,IF(F3038&lt;=40000,ROUNDUP(F3038/2,0)+7500,IF(F3038&lt;=70000,ROUNDUP(F3038/4,0)+17500,35000)))),MIN(IF(E3038&lt;=0,0,IF(E3038&lt;=12000,E3038,IF(E3038&lt;=32000,ROUNDUP(E3038/2,0)+6000,IF(E3038&lt;=56000,ROUNDUP(E3038/4,0)+14000,28000))))+IF(F3038&lt;=0,0,IF(F3038&lt;=15000,F3038,IF(F3038&lt;=40000,ROUNDUP(F3038/2,0)+7500,IF(F3038&lt;=70000,ROUNDUP(F3038/4,0)+17500,35000)))),28000))))</f>
        <v/>
      </c>
      <c r="T3038" s="18">
        <f>IF(G3038&lt;=0,0,IF(G3038&lt;=12000,G3038,IF(G3038&lt;=32000,ROUNDUP(G3038/2,0)+6000,IF(G3038&lt;=56000,ROUNDUP(G3038/4,0)+14000,28000))))</f>
        <v/>
      </c>
      <c r="U3038" s="18">
        <f>IF(I3038&lt;=0,IF(H3038&lt;=0,0,IF(H3038&lt;=12000,H3038,IF(H3038&lt;=32000,ROUNDUP(H3038/2,0)+6000,IF(H3038&lt;=56000,ROUNDUP(H3038/4,0)+14000,28000)))),IF(H3038&lt;=0,IF(I3038&lt;=0,0,IF(I3038&lt;=15000,I3038,IF(I3038&lt;=40000,ROUNDUP(I3038/2,0)+7500,IF(I3038&lt;=70000,ROUNDUP(I3038/4,0)+17500,35000)))),MAX(IF(I3038&lt;=0,0,IF(I3038&lt;=15000,I3038,IF(I3038&lt;=40000,ROUNDUP(I3038/2,0)+7500,IF(I3038&lt;=70000,ROUNDUP(I3038/4,0)+17500,35000)))),MIN(IF(H3038&lt;=0,0,IF(H3038&lt;=12000,H3038,IF(H3038&lt;=32000,ROUNDUP(H3038/2,0)+6000,IF(H3038&lt;=56000,ROUNDUP(H3038/4,0)+14000,28000))))+IF(I3038&lt;=0,0,IF(I3038&lt;=15000,I3038,IF(I3038&lt;=40000,ROUNDUP(I3038/2,0)+7500,IF(I3038&lt;=70000,ROUNDUP(I3038/4,0)+17500,35000)))),28000))))</f>
        <v/>
      </c>
      <c r="V3038" s="18">
        <f>MIN(70000,S3038+T3038+U3038)</f>
        <v/>
      </c>
      <c r="W3038" s="18">
        <f>MAX(0,ROUNDDOWN(M3038-J3038-N3038-K3038-0,-3))</f>
        <v/>
      </c>
      <c r="X3038" s="18">
        <f>MAX(0,ROUNDDOWN(M3038-J3038-N3038-K3038-R3038,-3))</f>
        <v/>
      </c>
      <c r="Y3038" s="18">
        <f>IF(W3038&lt;=0,0,ROUNDDOWN((W3038*LOOKUP(W3038,{0,1950001,3300001,6950001,9000001,18000001,40000001},{0.05,0.1,0.2,0.23,0.33,0.4,0.45})-LOOKUP(W3038,{0,1950001,3300001,6950001,9000001,18000001,40000001},{0,97500,427500,636000,1536000,2796000,4796000}))*1.021,-2))</f>
        <v/>
      </c>
      <c r="Z3038" s="18">
        <f>IF(X3038&lt;=0,0,ROUNDDOWN((X3038*LOOKUP(X3038,{0,1950001,3300001,6950001,9000001,18000001,40000001},{0.05,0.1,0.2,0.23,0.33,0.4,0.45})-LOOKUP(X3038,{0,1950001,3300001,6950001,9000001,18000001,40000001},{0,97500,427500,636000,1536000,2796000,4796000}))*1.021,-2))</f>
        <v/>
      </c>
      <c r="AA3038" s="18">
        <f>MAX(0,ROUNDDOWN(M3038-J3038-430000-L3038-0,-3))</f>
        <v/>
      </c>
      <c r="AB3038" s="18">
        <f>MAX(0,ROUNDDOWN(M3038-J3038-430000-L3038-V3038,-3))</f>
        <v/>
      </c>
      <c r="AC3038" s="18">
        <f>IF(M3038&lt;=450000,0,MAX(0,ROUNDDOWN(AA3038*0.06-MIN(50000,AA3038)*0.03,-2))+MAX(0,ROUNDDOWN(AA3038*0.04-MIN(50000,AA3038)*0.02,-2)))</f>
        <v/>
      </c>
      <c r="AD3038" s="18">
        <f>IF(M3038&lt;=450000,0,MAX(0,ROUNDDOWN(AB3038*0.06-MIN(50000,AB3038)*0.03,-2))+MAX(0,ROUNDDOWN(AB3038*0.04-MIN(50000,AB3038)*0.02,-2)))</f>
        <v/>
      </c>
      <c r="AE3038" s="18">
        <f>Y3038-Z3038</f>
        <v/>
      </c>
      <c r="AF3038" s="18">
        <f>AC3038-AD3038</f>
        <v/>
      </c>
      <c r="AG3038" s="18">
        <f>AE3038+AF3038</f>
        <v/>
      </c>
      <c r="AH3038" s="20">
        <f>IF(W3038&lt;=0,0,LOOKUP(W3038,{0,1950001,3300001,6950001,9000001,18000001,40000001},{0.05,0.1,0.2,0.23,0.33,0.4,0.45}))</f>
        <v/>
      </c>
    </row>
    <row r="3039">
      <c r="A3039" t="inlineStr">
        <is>
          <t>1万円刻み 3区分8万円ずつ</t>
        </is>
      </c>
      <c r="B3039" s="18">
        <f>'4_1万円刻み'!$A$987</f>
        <v/>
      </c>
      <c r="C3039" s="19" t="n">
        <v>2026</v>
      </c>
      <c r="D3039" t="inlineStr">
        <is>
          <t>いいえ</t>
        </is>
      </c>
      <c r="E3039" s="18" t="n">
        <v>80000</v>
      </c>
      <c r="F3039" s="18" t="n">
        <v>0</v>
      </c>
      <c r="G3039" s="18" t="n">
        <v>80000</v>
      </c>
      <c r="H3039" s="18" t="n">
        <v>80000</v>
      </c>
      <c r="I3039" s="18" t="n">
        <v>0</v>
      </c>
      <c r="J3039" s="18">
        <f>ROUND(MIN(B3039/12,650000)*12*0.0915+MIN(B3039/12,1390000)*12*(0.0504+0)+B3039*0.005,0)</f>
        <v/>
      </c>
      <c r="K3039" s="18" t="n">
        <v>0</v>
      </c>
      <c r="L3039" s="18" t="n">
        <v>0</v>
      </c>
      <c r="M3039" s="18">
        <f>ROUND(IF(C3039&gt;=2026,IF(B3039&lt;741000,0,IF(B3039&lt;2191000,B3039-740000,IF(B3039&lt;2193000,1451000,IF(B3039&lt;2196000,1453000,IF(B3039&lt;2200000,1456000,IF(B3039&lt;3600000,ROUNDDOWN(B3039/4,-3)*2.8-80000,IF(B3039&lt;6600000,ROUNDDOWN(B3039/4,-3)*3.2-440000,IF(B3039&lt;8500000,ROUNDDOWN(B3039*0.9,0)-1100000,B3039-1950000)))))))),IF(B3039&lt;651000,0,IF(B3039&lt;1900000,B3039-650000,IF(B3039&lt;3600000,ROUNDDOWN(B3039/4,-3)*2.8-80000,IF(B3039&lt;6600000,ROUNDDOWN(B3039/4,-3)*3.2-440000,IF(B3039&lt;8500000,ROUNDDOWN(B3039*0.9,0)-1100000,B3039-1950000)))))),0)</f>
        <v/>
      </c>
      <c r="N3039" s="18">
        <f>IF(M3039&gt;23500000,NA(),IF(C3039&gt;=2026,IF(M3039&lt;=4890000,1040000,IF(M3039&lt;=6550000,670000,620000)),IF(M3039&lt;=1320000,950000,IF(M3039&lt;=3360000,880000,IF(M3039&lt;=4890000,680000,IF(M3039&lt;=6550000,630000,580000))))))</f>
        <v/>
      </c>
      <c r="O3039" s="18">
        <f>IF(F3039&lt;=0,IF(AND(D3039="はい",C3039&gt;=2026,C3039&lt;=2027),IF(E3039&lt;=0,0,IF(E3039&lt;=30000,E3039,IF(E3039&lt;=60000,ROUNDUP(E3039/2,0)+15000,IF(E3039&lt;=120000,ROUNDUP(E3039/4,0)+30000,60000)))),IF(E3039&lt;=0,0,IF(E3039&lt;=20000,E3039,IF(E3039&lt;=40000,ROUNDUP(E3039/2,0)+10000,IF(E3039&lt;=80000,ROUNDUP(E3039/4,0)+20000,40000))))),IF(E3039&lt;=0,IF(F3039&lt;=0,0,IF(F3039&lt;=25000,F3039,IF(F3039&lt;=50000,ROUNDUP(F3039/2,0)+12500,IF(F3039&lt;=100000,ROUNDUP(F3039/4,0)+25000,50000)))),MAX(IF(F3039&lt;=0,0,IF(F3039&lt;=25000,F3039,IF(F3039&lt;=50000,ROUNDUP(F3039/2,0)+12500,IF(F3039&lt;=100000,ROUNDUP(F3039/4,0)+25000,50000)))),MIN(IF(AND(D3039="はい",C3039&gt;=2026,C3039&lt;=2027),IF(E3039&lt;=0,0,IF(E3039&lt;=30000,E3039,IF(E3039&lt;=60000,ROUNDUP(E3039/2,0)+15000,IF(E3039&lt;=120000,ROUNDUP(E3039/4,0)+30000,60000)))),IF(E3039&lt;=0,0,IF(E3039&lt;=20000,E3039,IF(E3039&lt;=40000,ROUNDUP(E3039/2,0)+10000,IF(E3039&lt;=80000,ROUNDUP(E3039/4,0)+20000,40000)))))+IF(F3039&lt;=0,0,IF(F3039&lt;=25000,F3039,IF(F3039&lt;=50000,ROUNDUP(F3039/2,0)+12500,IF(F3039&lt;=100000,ROUNDUP(F3039/4,0)+25000,50000)))),IF(AND(D3039="はい",C3039&gt;=2026,C3039&lt;=2027),60000,40000)))))</f>
        <v/>
      </c>
      <c r="P3039" s="18">
        <f>IF(G3039&lt;=0,0,IF(G3039&lt;=20000,G3039,IF(G3039&lt;=40000,ROUNDUP(G3039/2,0)+10000,IF(G3039&lt;=80000,ROUNDUP(G3039/4,0)+20000,40000))))</f>
        <v/>
      </c>
      <c r="Q3039" s="18">
        <f>IF(I3039&lt;=0,IF(H3039&lt;=0,0,IF(H3039&lt;=20000,H3039,IF(H3039&lt;=40000,ROUNDUP(H3039/2,0)+10000,IF(H3039&lt;=80000,ROUNDUP(H3039/4,0)+20000,40000)))),IF(H3039&lt;=0,IF(I3039&lt;=0,0,IF(I3039&lt;=25000,I3039,IF(I3039&lt;=50000,ROUNDUP(I3039/2,0)+12500,IF(I3039&lt;=100000,ROUNDUP(I3039/4,0)+25000,50000)))),MAX(IF(I3039&lt;=0,0,IF(I3039&lt;=25000,I3039,IF(I3039&lt;=50000,ROUNDUP(I3039/2,0)+12500,IF(I3039&lt;=100000,ROUNDUP(I3039/4,0)+25000,50000)))),MIN(IF(H3039&lt;=0,0,IF(H3039&lt;=20000,H3039,IF(H3039&lt;=40000,ROUNDUP(H3039/2,0)+10000,IF(H3039&lt;=80000,ROUNDUP(H3039/4,0)+20000,40000))))+IF(I3039&lt;=0,0,IF(I3039&lt;=25000,I3039,IF(I3039&lt;=50000,ROUNDUP(I3039/2,0)+12500,IF(I3039&lt;=100000,ROUNDUP(I3039/4,0)+25000,50000)))),40000))))</f>
        <v/>
      </c>
      <c r="R3039" s="18">
        <f>MIN(120000,O3039+P3039+Q3039)</f>
        <v/>
      </c>
      <c r="S3039" s="18">
        <f>IF(F3039&lt;=0,IF(E3039&lt;=0,0,IF(E3039&lt;=12000,E3039,IF(E3039&lt;=32000,ROUNDUP(E3039/2,0)+6000,IF(E3039&lt;=56000,ROUNDUP(E3039/4,0)+14000,28000)))),IF(E3039&lt;=0,IF(F3039&lt;=0,0,IF(F3039&lt;=15000,F3039,IF(F3039&lt;=40000,ROUNDUP(F3039/2,0)+7500,IF(F3039&lt;=70000,ROUNDUP(F3039/4,0)+17500,35000)))),MAX(IF(F3039&lt;=0,0,IF(F3039&lt;=15000,F3039,IF(F3039&lt;=40000,ROUNDUP(F3039/2,0)+7500,IF(F3039&lt;=70000,ROUNDUP(F3039/4,0)+17500,35000)))),MIN(IF(E3039&lt;=0,0,IF(E3039&lt;=12000,E3039,IF(E3039&lt;=32000,ROUNDUP(E3039/2,0)+6000,IF(E3039&lt;=56000,ROUNDUP(E3039/4,0)+14000,28000))))+IF(F3039&lt;=0,0,IF(F3039&lt;=15000,F3039,IF(F3039&lt;=40000,ROUNDUP(F3039/2,0)+7500,IF(F3039&lt;=70000,ROUNDUP(F3039/4,0)+17500,35000)))),28000))))</f>
        <v/>
      </c>
      <c r="T3039" s="18">
        <f>IF(G3039&lt;=0,0,IF(G3039&lt;=12000,G3039,IF(G3039&lt;=32000,ROUNDUP(G3039/2,0)+6000,IF(G3039&lt;=56000,ROUNDUP(G3039/4,0)+14000,28000))))</f>
        <v/>
      </c>
      <c r="U3039" s="18">
        <f>IF(I3039&lt;=0,IF(H3039&lt;=0,0,IF(H3039&lt;=12000,H3039,IF(H3039&lt;=32000,ROUNDUP(H3039/2,0)+6000,IF(H3039&lt;=56000,ROUNDUP(H3039/4,0)+14000,28000)))),IF(H3039&lt;=0,IF(I3039&lt;=0,0,IF(I3039&lt;=15000,I3039,IF(I3039&lt;=40000,ROUNDUP(I3039/2,0)+7500,IF(I3039&lt;=70000,ROUNDUP(I3039/4,0)+17500,35000)))),MAX(IF(I3039&lt;=0,0,IF(I3039&lt;=15000,I3039,IF(I3039&lt;=40000,ROUNDUP(I3039/2,0)+7500,IF(I3039&lt;=70000,ROUNDUP(I3039/4,0)+17500,35000)))),MIN(IF(H3039&lt;=0,0,IF(H3039&lt;=12000,H3039,IF(H3039&lt;=32000,ROUNDUP(H3039/2,0)+6000,IF(H3039&lt;=56000,ROUNDUP(H3039/4,0)+14000,28000))))+IF(I3039&lt;=0,0,IF(I3039&lt;=15000,I3039,IF(I3039&lt;=40000,ROUNDUP(I3039/2,0)+7500,IF(I3039&lt;=70000,ROUNDUP(I3039/4,0)+17500,35000)))),28000))))</f>
        <v/>
      </c>
      <c r="V3039" s="18">
        <f>MIN(70000,S3039+T3039+U3039)</f>
        <v/>
      </c>
      <c r="W3039" s="18">
        <f>MAX(0,ROUNDDOWN(M3039-J3039-N3039-K3039-0,-3))</f>
        <v/>
      </c>
      <c r="X3039" s="18">
        <f>MAX(0,ROUNDDOWN(M3039-J3039-N3039-K3039-R3039,-3))</f>
        <v/>
      </c>
      <c r="Y3039" s="18">
        <f>IF(W3039&lt;=0,0,ROUNDDOWN((W3039*LOOKUP(W3039,{0,1950001,3300001,6950001,9000001,18000001,40000001},{0.05,0.1,0.2,0.23,0.33,0.4,0.45})-LOOKUP(W3039,{0,1950001,3300001,6950001,9000001,18000001,40000001},{0,97500,427500,636000,1536000,2796000,4796000}))*1.021,-2))</f>
        <v/>
      </c>
      <c r="Z3039" s="18">
        <f>IF(X3039&lt;=0,0,ROUNDDOWN((X3039*LOOKUP(X3039,{0,1950001,3300001,6950001,9000001,18000001,40000001},{0.05,0.1,0.2,0.23,0.33,0.4,0.45})-LOOKUP(X3039,{0,1950001,3300001,6950001,9000001,18000001,40000001},{0,97500,427500,636000,1536000,2796000,4796000}))*1.021,-2))</f>
        <v/>
      </c>
      <c r="AA3039" s="18">
        <f>MAX(0,ROUNDDOWN(M3039-J3039-430000-L3039-0,-3))</f>
        <v/>
      </c>
      <c r="AB3039" s="18">
        <f>MAX(0,ROUNDDOWN(M3039-J3039-430000-L3039-V3039,-3))</f>
        <v/>
      </c>
      <c r="AC3039" s="18">
        <f>IF(M3039&lt;=450000,0,MAX(0,ROUNDDOWN(AA3039*0.06-MIN(50000,AA3039)*0.03,-2))+MAX(0,ROUNDDOWN(AA3039*0.04-MIN(50000,AA3039)*0.02,-2)))</f>
        <v/>
      </c>
      <c r="AD3039" s="18">
        <f>IF(M3039&lt;=450000,0,MAX(0,ROUNDDOWN(AB3039*0.06-MIN(50000,AB3039)*0.03,-2))+MAX(0,ROUNDDOWN(AB3039*0.04-MIN(50000,AB3039)*0.02,-2)))</f>
        <v/>
      </c>
      <c r="AE3039" s="18">
        <f>Y3039-Z3039</f>
        <v/>
      </c>
      <c r="AF3039" s="18">
        <f>AC3039-AD3039</f>
        <v/>
      </c>
      <c r="AG3039" s="18">
        <f>AE3039+AF3039</f>
        <v/>
      </c>
      <c r="AH3039" s="20">
        <f>IF(W3039&lt;=0,0,LOOKUP(W3039,{0,1950001,3300001,6950001,9000001,18000001,40000001},{0.05,0.1,0.2,0.23,0.33,0.4,0.45}))</f>
        <v/>
      </c>
    </row>
    <row r="3040">
      <c r="A3040" t="inlineStr">
        <is>
          <t>1万円刻み 一般8万円</t>
        </is>
      </c>
      <c r="B3040" s="18">
        <f>'4_1万円刻み'!$A$987</f>
        <v/>
      </c>
      <c r="C3040" s="19" t="n">
        <v>2026</v>
      </c>
      <c r="D3040" t="inlineStr">
        <is>
          <t>いいえ</t>
        </is>
      </c>
      <c r="E3040" s="18" t="n">
        <v>80000</v>
      </c>
      <c r="F3040" s="18" t="n">
        <v>0</v>
      </c>
      <c r="G3040" s="18" t="n">
        <v>0</v>
      </c>
      <c r="H3040" s="18" t="n">
        <v>0</v>
      </c>
      <c r="I3040" s="18" t="n">
        <v>0</v>
      </c>
      <c r="J3040" s="18">
        <f>ROUND(MIN(B3040/12,650000)*12*0.0915+MIN(B3040/12,1390000)*12*(0.0504+0)+B3040*0.005,0)</f>
        <v/>
      </c>
      <c r="K3040" s="18" t="n">
        <v>0</v>
      </c>
      <c r="L3040" s="18" t="n">
        <v>0</v>
      </c>
      <c r="M3040" s="18">
        <f>ROUND(IF(C3040&gt;=2026,IF(B3040&lt;741000,0,IF(B3040&lt;2191000,B3040-740000,IF(B3040&lt;2193000,1451000,IF(B3040&lt;2196000,1453000,IF(B3040&lt;2200000,1456000,IF(B3040&lt;3600000,ROUNDDOWN(B3040/4,-3)*2.8-80000,IF(B3040&lt;6600000,ROUNDDOWN(B3040/4,-3)*3.2-440000,IF(B3040&lt;8500000,ROUNDDOWN(B3040*0.9,0)-1100000,B3040-1950000)))))))),IF(B3040&lt;651000,0,IF(B3040&lt;1900000,B3040-650000,IF(B3040&lt;3600000,ROUNDDOWN(B3040/4,-3)*2.8-80000,IF(B3040&lt;6600000,ROUNDDOWN(B3040/4,-3)*3.2-440000,IF(B3040&lt;8500000,ROUNDDOWN(B3040*0.9,0)-1100000,B3040-1950000)))))),0)</f>
        <v/>
      </c>
      <c r="N3040" s="18">
        <f>IF(M3040&gt;23500000,NA(),IF(C3040&gt;=2026,IF(M3040&lt;=4890000,1040000,IF(M3040&lt;=6550000,670000,620000)),IF(M3040&lt;=1320000,950000,IF(M3040&lt;=3360000,880000,IF(M3040&lt;=4890000,680000,IF(M3040&lt;=6550000,630000,580000))))))</f>
        <v/>
      </c>
      <c r="O3040" s="18">
        <f>IF(F3040&lt;=0,IF(AND(D3040="はい",C3040&gt;=2026,C3040&lt;=2027),IF(E3040&lt;=0,0,IF(E3040&lt;=30000,E3040,IF(E3040&lt;=60000,ROUNDUP(E3040/2,0)+15000,IF(E3040&lt;=120000,ROUNDUP(E3040/4,0)+30000,60000)))),IF(E3040&lt;=0,0,IF(E3040&lt;=20000,E3040,IF(E3040&lt;=40000,ROUNDUP(E3040/2,0)+10000,IF(E3040&lt;=80000,ROUNDUP(E3040/4,0)+20000,40000))))),IF(E3040&lt;=0,IF(F3040&lt;=0,0,IF(F3040&lt;=25000,F3040,IF(F3040&lt;=50000,ROUNDUP(F3040/2,0)+12500,IF(F3040&lt;=100000,ROUNDUP(F3040/4,0)+25000,50000)))),MAX(IF(F3040&lt;=0,0,IF(F3040&lt;=25000,F3040,IF(F3040&lt;=50000,ROUNDUP(F3040/2,0)+12500,IF(F3040&lt;=100000,ROUNDUP(F3040/4,0)+25000,50000)))),MIN(IF(AND(D3040="はい",C3040&gt;=2026,C3040&lt;=2027),IF(E3040&lt;=0,0,IF(E3040&lt;=30000,E3040,IF(E3040&lt;=60000,ROUNDUP(E3040/2,0)+15000,IF(E3040&lt;=120000,ROUNDUP(E3040/4,0)+30000,60000)))),IF(E3040&lt;=0,0,IF(E3040&lt;=20000,E3040,IF(E3040&lt;=40000,ROUNDUP(E3040/2,0)+10000,IF(E3040&lt;=80000,ROUNDUP(E3040/4,0)+20000,40000)))))+IF(F3040&lt;=0,0,IF(F3040&lt;=25000,F3040,IF(F3040&lt;=50000,ROUNDUP(F3040/2,0)+12500,IF(F3040&lt;=100000,ROUNDUP(F3040/4,0)+25000,50000)))),IF(AND(D3040="はい",C3040&gt;=2026,C3040&lt;=2027),60000,40000)))))</f>
        <v/>
      </c>
      <c r="P3040" s="18">
        <f>IF(G3040&lt;=0,0,IF(G3040&lt;=20000,G3040,IF(G3040&lt;=40000,ROUNDUP(G3040/2,0)+10000,IF(G3040&lt;=80000,ROUNDUP(G3040/4,0)+20000,40000))))</f>
        <v/>
      </c>
      <c r="Q3040" s="18">
        <f>IF(I3040&lt;=0,IF(H3040&lt;=0,0,IF(H3040&lt;=20000,H3040,IF(H3040&lt;=40000,ROUNDUP(H3040/2,0)+10000,IF(H3040&lt;=80000,ROUNDUP(H3040/4,0)+20000,40000)))),IF(H3040&lt;=0,IF(I3040&lt;=0,0,IF(I3040&lt;=25000,I3040,IF(I3040&lt;=50000,ROUNDUP(I3040/2,0)+12500,IF(I3040&lt;=100000,ROUNDUP(I3040/4,0)+25000,50000)))),MAX(IF(I3040&lt;=0,0,IF(I3040&lt;=25000,I3040,IF(I3040&lt;=50000,ROUNDUP(I3040/2,0)+12500,IF(I3040&lt;=100000,ROUNDUP(I3040/4,0)+25000,50000)))),MIN(IF(H3040&lt;=0,0,IF(H3040&lt;=20000,H3040,IF(H3040&lt;=40000,ROUNDUP(H3040/2,0)+10000,IF(H3040&lt;=80000,ROUNDUP(H3040/4,0)+20000,40000))))+IF(I3040&lt;=0,0,IF(I3040&lt;=25000,I3040,IF(I3040&lt;=50000,ROUNDUP(I3040/2,0)+12500,IF(I3040&lt;=100000,ROUNDUP(I3040/4,0)+25000,50000)))),40000))))</f>
        <v/>
      </c>
      <c r="R3040" s="18">
        <f>MIN(120000,O3040+P3040+Q3040)</f>
        <v/>
      </c>
      <c r="S3040" s="18">
        <f>IF(F3040&lt;=0,IF(E3040&lt;=0,0,IF(E3040&lt;=12000,E3040,IF(E3040&lt;=32000,ROUNDUP(E3040/2,0)+6000,IF(E3040&lt;=56000,ROUNDUP(E3040/4,0)+14000,28000)))),IF(E3040&lt;=0,IF(F3040&lt;=0,0,IF(F3040&lt;=15000,F3040,IF(F3040&lt;=40000,ROUNDUP(F3040/2,0)+7500,IF(F3040&lt;=70000,ROUNDUP(F3040/4,0)+17500,35000)))),MAX(IF(F3040&lt;=0,0,IF(F3040&lt;=15000,F3040,IF(F3040&lt;=40000,ROUNDUP(F3040/2,0)+7500,IF(F3040&lt;=70000,ROUNDUP(F3040/4,0)+17500,35000)))),MIN(IF(E3040&lt;=0,0,IF(E3040&lt;=12000,E3040,IF(E3040&lt;=32000,ROUNDUP(E3040/2,0)+6000,IF(E3040&lt;=56000,ROUNDUP(E3040/4,0)+14000,28000))))+IF(F3040&lt;=0,0,IF(F3040&lt;=15000,F3040,IF(F3040&lt;=40000,ROUNDUP(F3040/2,0)+7500,IF(F3040&lt;=70000,ROUNDUP(F3040/4,0)+17500,35000)))),28000))))</f>
        <v/>
      </c>
      <c r="T3040" s="18">
        <f>IF(G3040&lt;=0,0,IF(G3040&lt;=12000,G3040,IF(G3040&lt;=32000,ROUNDUP(G3040/2,0)+6000,IF(G3040&lt;=56000,ROUNDUP(G3040/4,0)+14000,28000))))</f>
        <v/>
      </c>
      <c r="U3040" s="18">
        <f>IF(I3040&lt;=0,IF(H3040&lt;=0,0,IF(H3040&lt;=12000,H3040,IF(H3040&lt;=32000,ROUNDUP(H3040/2,0)+6000,IF(H3040&lt;=56000,ROUNDUP(H3040/4,0)+14000,28000)))),IF(H3040&lt;=0,IF(I3040&lt;=0,0,IF(I3040&lt;=15000,I3040,IF(I3040&lt;=40000,ROUNDUP(I3040/2,0)+7500,IF(I3040&lt;=70000,ROUNDUP(I3040/4,0)+17500,35000)))),MAX(IF(I3040&lt;=0,0,IF(I3040&lt;=15000,I3040,IF(I3040&lt;=40000,ROUNDUP(I3040/2,0)+7500,IF(I3040&lt;=70000,ROUNDUP(I3040/4,0)+17500,35000)))),MIN(IF(H3040&lt;=0,0,IF(H3040&lt;=12000,H3040,IF(H3040&lt;=32000,ROUNDUP(H3040/2,0)+6000,IF(H3040&lt;=56000,ROUNDUP(H3040/4,0)+14000,28000))))+IF(I3040&lt;=0,0,IF(I3040&lt;=15000,I3040,IF(I3040&lt;=40000,ROUNDUP(I3040/2,0)+7500,IF(I3040&lt;=70000,ROUNDUP(I3040/4,0)+17500,35000)))),28000))))</f>
        <v/>
      </c>
      <c r="V3040" s="18">
        <f>MIN(70000,S3040+T3040+U3040)</f>
        <v/>
      </c>
      <c r="W3040" s="18">
        <f>MAX(0,ROUNDDOWN(M3040-J3040-N3040-K3040-0,-3))</f>
        <v/>
      </c>
      <c r="X3040" s="18">
        <f>MAX(0,ROUNDDOWN(M3040-J3040-N3040-K3040-R3040,-3))</f>
        <v/>
      </c>
      <c r="Y3040" s="18">
        <f>IF(W3040&lt;=0,0,ROUNDDOWN((W3040*LOOKUP(W3040,{0,1950001,3300001,6950001,9000001,18000001,40000001},{0.05,0.1,0.2,0.23,0.33,0.4,0.45})-LOOKUP(W3040,{0,1950001,3300001,6950001,9000001,18000001,40000001},{0,97500,427500,636000,1536000,2796000,4796000}))*1.021,-2))</f>
        <v/>
      </c>
      <c r="Z3040" s="18">
        <f>IF(X3040&lt;=0,0,ROUNDDOWN((X3040*LOOKUP(X3040,{0,1950001,3300001,6950001,9000001,18000001,40000001},{0.05,0.1,0.2,0.23,0.33,0.4,0.45})-LOOKUP(X3040,{0,1950001,3300001,6950001,9000001,18000001,40000001},{0,97500,427500,636000,1536000,2796000,4796000}))*1.021,-2))</f>
        <v/>
      </c>
      <c r="AA3040" s="18">
        <f>MAX(0,ROUNDDOWN(M3040-J3040-430000-L3040-0,-3))</f>
        <v/>
      </c>
      <c r="AB3040" s="18">
        <f>MAX(0,ROUNDDOWN(M3040-J3040-430000-L3040-V3040,-3))</f>
        <v/>
      </c>
      <c r="AC3040" s="18">
        <f>IF(M3040&lt;=450000,0,MAX(0,ROUNDDOWN(AA3040*0.06-MIN(50000,AA3040)*0.03,-2))+MAX(0,ROUNDDOWN(AA3040*0.04-MIN(50000,AA3040)*0.02,-2)))</f>
        <v/>
      </c>
      <c r="AD3040" s="18">
        <f>IF(M3040&lt;=450000,0,MAX(0,ROUNDDOWN(AB3040*0.06-MIN(50000,AB3040)*0.03,-2))+MAX(0,ROUNDDOWN(AB3040*0.04-MIN(50000,AB3040)*0.02,-2)))</f>
        <v/>
      </c>
      <c r="AE3040" s="18">
        <f>Y3040-Z3040</f>
        <v/>
      </c>
      <c r="AF3040" s="18">
        <f>AC3040-AD3040</f>
        <v/>
      </c>
      <c r="AG3040" s="18">
        <f>AE3040+AF3040</f>
        <v/>
      </c>
      <c r="AH3040" s="20">
        <f>IF(W3040&lt;=0,0,LOOKUP(W3040,{0,1950001,3300001,6950001,9000001,18000001,40000001},{0.05,0.1,0.2,0.23,0.33,0.4,0.45}))</f>
        <v/>
      </c>
    </row>
    <row r="3041">
      <c r="A3041" t="inlineStr">
        <is>
          <t>1万円刻み 特例あり一般12万円</t>
        </is>
      </c>
      <c r="B3041" s="18">
        <f>'4_1万円刻み'!$A$987</f>
        <v/>
      </c>
      <c r="C3041" s="19" t="n">
        <v>2026</v>
      </c>
      <c r="D3041" t="inlineStr">
        <is>
          <t>はい</t>
        </is>
      </c>
      <c r="E3041" s="18" t="n">
        <v>120000</v>
      </c>
      <c r="F3041" s="18" t="n">
        <v>0</v>
      </c>
      <c r="G3041" s="18" t="n">
        <v>0</v>
      </c>
      <c r="H3041" s="18" t="n">
        <v>0</v>
      </c>
      <c r="I3041" s="18" t="n">
        <v>0</v>
      </c>
      <c r="J3041" s="18">
        <f>ROUND(MIN(B3041/12,650000)*12*0.0915+MIN(B3041/12,1390000)*12*(0.0504+0)+B3041*0.005,0)</f>
        <v/>
      </c>
      <c r="K3041" s="18" t="n">
        <v>0</v>
      </c>
      <c r="L3041" s="18" t="n">
        <v>0</v>
      </c>
      <c r="M3041" s="18">
        <f>ROUND(IF(C3041&gt;=2026,IF(B3041&lt;741000,0,IF(B3041&lt;2191000,B3041-740000,IF(B3041&lt;2193000,1451000,IF(B3041&lt;2196000,1453000,IF(B3041&lt;2200000,1456000,IF(B3041&lt;3600000,ROUNDDOWN(B3041/4,-3)*2.8-80000,IF(B3041&lt;6600000,ROUNDDOWN(B3041/4,-3)*3.2-440000,IF(B3041&lt;8500000,ROUNDDOWN(B3041*0.9,0)-1100000,B3041-1950000)))))))),IF(B3041&lt;651000,0,IF(B3041&lt;1900000,B3041-650000,IF(B3041&lt;3600000,ROUNDDOWN(B3041/4,-3)*2.8-80000,IF(B3041&lt;6600000,ROUNDDOWN(B3041/4,-3)*3.2-440000,IF(B3041&lt;8500000,ROUNDDOWN(B3041*0.9,0)-1100000,B3041-1950000)))))),0)</f>
        <v/>
      </c>
      <c r="N3041" s="18">
        <f>IF(M3041&gt;23500000,NA(),IF(C3041&gt;=2026,IF(M3041&lt;=4890000,1040000,IF(M3041&lt;=6550000,670000,620000)),IF(M3041&lt;=1320000,950000,IF(M3041&lt;=3360000,880000,IF(M3041&lt;=4890000,680000,IF(M3041&lt;=6550000,630000,580000))))))</f>
        <v/>
      </c>
      <c r="O3041" s="18">
        <f>IF(F3041&lt;=0,IF(AND(D3041="はい",C3041&gt;=2026,C3041&lt;=2027),IF(E3041&lt;=0,0,IF(E3041&lt;=30000,E3041,IF(E3041&lt;=60000,ROUNDUP(E3041/2,0)+15000,IF(E3041&lt;=120000,ROUNDUP(E3041/4,0)+30000,60000)))),IF(E3041&lt;=0,0,IF(E3041&lt;=20000,E3041,IF(E3041&lt;=40000,ROUNDUP(E3041/2,0)+10000,IF(E3041&lt;=80000,ROUNDUP(E3041/4,0)+20000,40000))))),IF(E3041&lt;=0,IF(F3041&lt;=0,0,IF(F3041&lt;=25000,F3041,IF(F3041&lt;=50000,ROUNDUP(F3041/2,0)+12500,IF(F3041&lt;=100000,ROUNDUP(F3041/4,0)+25000,50000)))),MAX(IF(F3041&lt;=0,0,IF(F3041&lt;=25000,F3041,IF(F3041&lt;=50000,ROUNDUP(F3041/2,0)+12500,IF(F3041&lt;=100000,ROUNDUP(F3041/4,0)+25000,50000)))),MIN(IF(AND(D3041="はい",C3041&gt;=2026,C3041&lt;=2027),IF(E3041&lt;=0,0,IF(E3041&lt;=30000,E3041,IF(E3041&lt;=60000,ROUNDUP(E3041/2,0)+15000,IF(E3041&lt;=120000,ROUNDUP(E3041/4,0)+30000,60000)))),IF(E3041&lt;=0,0,IF(E3041&lt;=20000,E3041,IF(E3041&lt;=40000,ROUNDUP(E3041/2,0)+10000,IF(E3041&lt;=80000,ROUNDUP(E3041/4,0)+20000,40000)))))+IF(F3041&lt;=0,0,IF(F3041&lt;=25000,F3041,IF(F3041&lt;=50000,ROUNDUP(F3041/2,0)+12500,IF(F3041&lt;=100000,ROUNDUP(F3041/4,0)+25000,50000)))),IF(AND(D3041="はい",C3041&gt;=2026,C3041&lt;=2027),60000,40000)))))</f>
        <v/>
      </c>
      <c r="P3041" s="18">
        <f>IF(G3041&lt;=0,0,IF(G3041&lt;=20000,G3041,IF(G3041&lt;=40000,ROUNDUP(G3041/2,0)+10000,IF(G3041&lt;=80000,ROUNDUP(G3041/4,0)+20000,40000))))</f>
        <v/>
      </c>
      <c r="Q3041" s="18">
        <f>IF(I3041&lt;=0,IF(H3041&lt;=0,0,IF(H3041&lt;=20000,H3041,IF(H3041&lt;=40000,ROUNDUP(H3041/2,0)+10000,IF(H3041&lt;=80000,ROUNDUP(H3041/4,0)+20000,40000)))),IF(H3041&lt;=0,IF(I3041&lt;=0,0,IF(I3041&lt;=25000,I3041,IF(I3041&lt;=50000,ROUNDUP(I3041/2,0)+12500,IF(I3041&lt;=100000,ROUNDUP(I3041/4,0)+25000,50000)))),MAX(IF(I3041&lt;=0,0,IF(I3041&lt;=25000,I3041,IF(I3041&lt;=50000,ROUNDUP(I3041/2,0)+12500,IF(I3041&lt;=100000,ROUNDUP(I3041/4,0)+25000,50000)))),MIN(IF(H3041&lt;=0,0,IF(H3041&lt;=20000,H3041,IF(H3041&lt;=40000,ROUNDUP(H3041/2,0)+10000,IF(H3041&lt;=80000,ROUNDUP(H3041/4,0)+20000,40000))))+IF(I3041&lt;=0,0,IF(I3041&lt;=25000,I3041,IF(I3041&lt;=50000,ROUNDUP(I3041/2,0)+12500,IF(I3041&lt;=100000,ROUNDUP(I3041/4,0)+25000,50000)))),40000))))</f>
        <v/>
      </c>
      <c r="R3041" s="18">
        <f>MIN(120000,O3041+P3041+Q3041)</f>
        <v/>
      </c>
      <c r="S3041" s="18">
        <f>IF(F3041&lt;=0,IF(E3041&lt;=0,0,IF(E3041&lt;=12000,E3041,IF(E3041&lt;=32000,ROUNDUP(E3041/2,0)+6000,IF(E3041&lt;=56000,ROUNDUP(E3041/4,0)+14000,28000)))),IF(E3041&lt;=0,IF(F3041&lt;=0,0,IF(F3041&lt;=15000,F3041,IF(F3041&lt;=40000,ROUNDUP(F3041/2,0)+7500,IF(F3041&lt;=70000,ROUNDUP(F3041/4,0)+17500,35000)))),MAX(IF(F3041&lt;=0,0,IF(F3041&lt;=15000,F3041,IF(F3041&lt;=40000,ROUNDUP(F3041/2,0)+7500,IF(F3041&lt;=70000,ROUNDUP(F3041/4,0)+17500,35000)))),MIN(IF(E3041&lt;=0,0,IF(E3041&lt;=12000,E3041,IF(E3041&lt;=32000,ROUNDUP(E3041/2,0)+6000,IF(E3041&lt;=56000,ROUNDUP(E3041/4,0)+14000,28000))))+IF(F3041&lt;=0,0,IF(F3041&lt;=15000,F3041,IF(F3041&lt;=40000,ROUNDUP(F3041/2,0)+7500,IF(F3041&lt;=70000,ROUNDUP(F3041/4,0)+17500,35000)))),28000))))</f>
        <v/>
      </c>
      <c r="T3041" s="18">
        <f>IF(G3041&lt;=0,0,IF(G3041&lt;=12000,G3041,IF(G3041&lt;=32000,ROUNDUP(G3041/2,0)+6000,IF(G3041&lt;=56000,ROUNDUP(G3041/4,0)+14000,28000))))</f>
        <v/>
      </c>
      <c r="U3041" s="18">
        <f>IF(I3041&lt;=0,IF(H3041&lt;=0,0,IF(H3041&lt;=12000,H3041,IF(H3041&lt;=32000,ROUNDUP(H3041/2,0)+6000,IF(H3041&lt;=56000,ROUNDUP(H3041/4,0)+14000,28000)))),IF(H3041&lt;=0,IF(I3041&lt;=0,0,IF(I3041&lt;=15000,I3041,IF(I3041&lt;=40000,ROUNDUP(I3041/2,0)+7500,IF(I3041&lt;=70000,ROUNDUP(I3041/4,0)+17500,35000)))),MAX(IF(I3041&lt;=0,0,IF(I3041&lt;=15000,I3041,IF(I3041&lt;=40000,ROUNDUP(I3041/2,0)+7500,IF(I3041&lt;=70000,ROUNDUP(I3041/4,0)+17500,35000)))),MIN(IF(H3041&lt;=0,0,IF(H3041&lt;=12000,H3041,IF(H3041&lt;=32000,ROUNDUP(H3041/2,0)+6000,IF(H3041&lt;=56000,ROUNDUP(H3041/4,0)+14000,28000))))+IF(I3041&lt;=0,0,IF(I3041&lt;=15000,I3041,IF(I3041&lt;=40000,ROUNDUP(I3041/2,0)+7500,IF(I3041&lt;=70000,ROUNDUP(I3041/4,0)+17500,35000)))),28000))))</f>
        <v/>
      </c>
      <c r="V3041" s="18">
        <f>MIN(70000,S3041+T3041+U3041)</f>
        <v/>
      </c>
      <c r="W3041" s="18">
        <f>MAX(0,ROUNDDOWN(M3041-J3041-N3041-K3041-0,-3))</f>
        <v/>
      </c>
      <c r="X3041" s="18">
        <f>MAX(0,ROUNDDOWN(M3041-J3041-N3041-K3041-R3041,-3))</f>
        <v/>
      </c>
      <c r="Y3041" s="18">
        <f>IF(W3041&lt;=0,0,ROUNDDOWN((W3041*LOOKUP(W3041,{0,1950001,3300001,6950001,9000001,18000001,40000001},{0.05,0.1,0.2,0.23,0.33,0.4,0.45})-LOOKUP(W3041,{0,1950001,3300001,6950001,9000001,18000001,40000001},{0,97500,427500,636000,1536000,2796000,4796000}))*1.021,-2))</f>
        <v/>
      </c>
      <c r="Z3041" s="18">
        <f>IF(X3041&lt;=0,0,ROUNDDOWN((X3041*LOOKUP(X3041,{0,1950001,3300001,6950001,9000001,18000001,40000001},{0.05,0.1,0.2,0.23,0.33,0.4,0.45})-LOOKUP(X3041,{0,1950001,3300001,6950001,9000001,18000001,40000001},{0,97500,427500,636000,1536000,2796000,4796000}))*1.021,-2))</f>
        <v/>
      </c>
      <c r="AA3041" s="18">
        <f>MAX(0,ROUNDDOWN(M3041-J3041-430000-L3041-0,-3))</f>
        <v/>
      </c>
      <c r="AB3041" s="18">
        <f>MAX(0,ROUNDDOWN(M3041-J3041-430000-L3041-V3041,-3))</f>
        <v/>
      </c>
      <c r="AC3041" s="18">
        <f>IF(M3041&lt;=450000,0,MAX(0,ROUNDDOWN(AA3041*0.06-MIN(50000,AA3041)*0.03,-2))+MAX(0,ROUNDDOWN(AA3041*0.04-MIN(50000,AA3041)*0.02,-2)))</f>
        <v/>
      </c>
      <c r="AD3041" s="18">
        <f>IF(M3041&lt;=450000,0,MAX(0,ROUNDDOWN(AB3041*0.06-MIN(50000,AB3041)*0.03,-2))+MAX(0,ROUNDDOWN(AB3041*0.04-MIN(50000,AB3041)*0.02,-2)))</f>
        <v/>
      </c>
      <c r="AE3041" s="18">
        <f>Y3041-Z3041</f>
        <v/>
      </c>
      <c r="AF3041" s="18">
        <f>AC3041-AD3041</f>
        <v/>
      </c>
      <c r="AG3041" s="18">
        <f>AE3041+AF3041</f>
        <v/>
      </c>
      <c r="AH3041" s="20">
        <f>IF(W3041&lt;=0,0,LOOKUP(W3041,{0,1950001,3300001,6950001,9000001,18000001,40000001},{0.05,0.1,0.2,0.23,0.33,0.4,0.45}))</f>
        <v/>
      </c>
    </row>
    <row r="3042">
      <c r="A3042" t="inlineStr">
        <is>
          <t>1万円刻み 3区分8万円ずつ</t>
        </is>
      </c>
      <c r="B3042" s="18">
        <f>'4_1万円刻み'!$A$988</f>
        <v/>
      </c>
      <c r="C3042" s="19" t="n">
        <v>2026</v>
      </c>
      <c r="D3042" t="inlineStr">
        <is>
          <t>いいえ</t>
        </is>
      </c>
      <c r="E3042" s="18" t="n">
        <v>80000</v>
      </c>
      <c r="F3042" s="18" t="n">
        <v>0</v>
      </c>
      <c r="G3042" s="18" t="n">
        <v>80000</v>
      </c>
      <c r="H3042" s="18" t="n">
        <v>80000</v>
      </c>
      <c r="I3042" s="18" t="n">
        <v>0</v>
      </c>
      <c r="J3042" s="18">
        <f>ROUND(MIN(B3042/12,650000)*12*0.0915+MIN(B3042/12,1390000)*12*(0.0504+0)+B3042*0.005,0)</f>
        <v/>
      </c>
      <c r="K3042" s="18" t="n">
        <v>0</v>
      </c>
      <c r="L3042" s="18" t="n">
        <v>0</v>
      </c>
      <c r="M3042" s="18">
        <f>ROUND(IF(C3042&gt;=2026,IF(B3042&lt;741000,0,IF(B3042&lt;2191000,B3042-740000,IF(B3042&lt;2193000,1451000,IF(B3042&lt;2196000,1453000,IF(B3042&lt;2200000,1456000,IF(B3042&lt;3600000,ROUNDDOWN(B3042/4,-3)*2.8-80000,IF(B3042&lt;6600000,ROUNDDOWN(B3042/4,-3)*3.2-440000,IF(B3042&lt;8500000,ROUNDDOWN(B3042*0.9,0)-1100000,B3042-1950000)))))))),IF(B3042&lt;651000,0,IF(B3042&lt;1900000,B3042-650000,IF(B3042&lt;3600000,ROUNDDOWN(B3042/4,-3)*2.8-80000,IF(B3042&lt;6600000,ROUNDDOWN(B3042/4,-3)*3.2-440000,IF(B3042&lt;8500000,ROUNDDOWN(B3042*0.9,0)-1100000,B3042-1950000)))))),0)</f>
        <v/>
      </c>
      <c r="N3042" s="18">
        <f>IF(M3042&gt;23500000,NA(),IF(C3042&gt;=2026,IF(M3042&lt;=4890000,1040000,IF(M3042&lt;=6550000,670000,620000)),IF(M3042&lt;=1320000,950000,IF(M3042&lt;=3360000,880000,IF(M3042&lt;=4890000,680000,IF(M3042&lt;=6550000,630000,580000))))))</f>
        <v/>
      </c>
      <c r="O3042" s="18">
        <f>IF(F3042&lt;=0,IF(AND(D3042="はい",C3042&gt;=2026,C3042&lt;=2027),IF(E3042&lt;=0,0,IF(E3042&lt;=30000,E3042,IF(E3042&lt;=60000,ROUNDUP(E3042/2,0)+15000,IF(E3042&lt;=120000,ROUNDUP(E3042/4,0)+30000,60000)))),IF(E3042&lt;=0,0,IF(E3042&lt;=20000,E3042,IF(E3042&lt;=40000,ROUNDUP(E3042/2,0)+10000,IF(E3042&lt;=80000,ROUNDUP(E3042/4,0)+20000,40000))))),IF(E3042&lt;=0,IF(F3042&lt;=0,0,IF(F3042&lt;=25000,F3042,IF(F3042&lt;=50000,ROUNDUP(F3042/2,0)+12500,IF(F3042&lt;=100000,ROUNDUP(F3042/4,0)+25000,50000)))),MAX(IF(F3042&lt;=0,0,IF(F3042&lt;=25000,F3042,IF(F3042&lt;=50000,ROUNDUP(F3042/2,0)+12500,IF(F3042&lt;=100000,ROUNDUP(F3042/4,0)+25000,50000)))),MIN(IF(AND(D3042="はい",C3042&gt;=2026,C3042&lt;=2027),IF(E3042&lt;=0,0,IF(E3042&lt;=30000,E3042,IF(E3042&lt;=60000,ROUNDUP(E3042/2,0)+15000,IF(E3042&lt;=120000,ROUNDUP(E3042/4,0)+30000,60000)))),IF(E3042&lt;=0,0,IF(E3042&lt;=20000,E3042,IF(E3042&lt;=40000,ROUNDUP(E3042/2,0)+10000,IF(E3042&lt;=80000,ROUNDUP(E3042/4,0)+20000,40000)))))+IF(F3042&lt;=0,0,IF(F3042&lt;=25000,F3042,IF(F3042&lt;=50000,ROUNDUP(F3042/2,0)+12500,IF(F3042&lt;=100000,ROUNDUP(F3042/4,0)+25000,50000)))),IF(AND(D3042="はい",C3042&gt;=2026,C3042&lt;=2027),60000,40000)))))</f>
        <v/>
      </c>
      <c r="P3042" s="18">
        <f>IF(G3042&lt;=0,0,IF(G3042&lt;=20000,G3042,IF(G3042&lt;=40000,ROUNDUP(G3042/2,0)+10000,IF(G3042&lt;=80000,ROUNDUP(G3042/4,0)+20000,40000))))</f>
        <v/>
      </c>
      <c r="Q3042" s="18">
        <f>IF(I3042&lt;=0,IF(H3042&lt;=0,0,IF(H3042&lt;=20000,H3042,IF(H3042&lt;=40000,ROUNDUP(H3042/2,0)+10000,IF(H3042&lt;=80000,ROUNDUP(H3042/4,0)+20000,40000)))),IF(H3042&lt;=0,IF(I3042&lt;=0,0,IF(I3042&lt;=25000,I3042,IF(I3042&lt;=50000,ROUNDUP(I3042/2,0)+12500,IF(I3042&lt;=100000,ROUNDUP(I3042/4,0)+25000,50000)))),MAX(IF(I3042&lt;=0,0,IF(I3042&lt;=25000,I3042,IF(I3042&lt;=50000,ROUNDUP(I3042/2,0)+12500,IF(I3042&lt;=100000,ROUNDUP(I3042/4,0)+25000,50000)))),MIN(IF(H3042&lt;=0,0,IF(H3042&lt;=20000,H3042,IF(H3042&lt;=40000,ROUNDUP(H3042/2,0)+10000,IF(H3042&lt;=80000,ROUNDUP(H3042/4,0)+20000,40000))))+IF(I3042&lt;=0,0,IF(I3042&lt;=25000,I3042,IF(I3042&lt;=50000,ROUNDUP(I3042/2,0)+12500,IF(I3042&lt;=100000,ROUNDUP(I3042/4,0)+25000,50000)))),40000))))</f>
        <v/>
      </c>
      <c r="R3042" s="18">
        <f>MIN(120000,O3042+P3042+Q3042)</f>
        <v/>
      </c>
      <c r="S3042" s="18">
        <f>IF(F3042&lt;=0,IF(E3042&lt;=0,0,IF(E3042&lt;=12000,E3042,IF(E3042&lt;=32000,ROUNDUP(E3042/2,0)+6000,IF(E3042&lt;=56000,ROUNDUP(E3042/4,0)+14000,28000)))),IF(E3042&lt;=0,IF(F3042&lt;=0,0,IF(F3042&lt;=15000,F3042,IF(F3042&lt;=40000,ROUNDUP(F3042/2,0)+7500,IF(F3042&lt;=70000,ROUNDUP(F3042/4,0)+17500,35000)))),MAX(IF(F3042&lt;=0,0,IF(F3042&lt;=15000,F3042,IF(F3042&lt;=40000,ROUNDUP(F3042/2,0)+7500,IF(F3042&lt;=70000,ROUNDUP(F3042/4,0)+17500,35000)))),MIN(IF(E3042&lt;=0,0,IF(E3042&lt;=12000,E3042,IF(E3042&lt;=32000,ROUNDUP(E3042/2,0)+6000,IF(E3042&lt;=56000,ROUNDUP(E3042/4,0)+14000,28000))))+IF(F3042&lt;=0,0,IF(F3042&lt;=15000,F3042,IF(F3042&lt;=40000,ROUNDUP(F3042/2,0)+7500,IF(F3042&lt;=70000,ROUNDUP(F3042/4,0)+17500,35000)))),28000))))</f>
        <v/>
      </c>
      <c r="T3042" s="18">
        <f>IF(G3042&lt;=0,0,IF(G3042&lt;=12000,G3042,IF(G3042&lt;=32000,ROUNDUP(G3042/2,0)+6000,IF(G3042&lt;=56000,ROUNDUP(G3042/4,0)+14000,28000))))</f>
        <v/>
      </c>
      <c r="U3042" s="18">
        <f>IF(I3042&lt;=0,IF(H3042&lt;=0,0,IF(H3042&lt;=12000,H3042,IF(H3042&lt;=32000,ROUNDUP(H3042/2,0)+6000,IF(H3042&lt;=56000,ROUNDUP(H3042/4,0)+14000,28000)))),IF(H3042&lt;=0,IF(I3042&lt;=0,0,IF(I3042&lt;=15000,I3042,IF(I3042&lt;=40000,ROUNDUP(I3042/2,0)+7500,IF(I3042&lt;=70000,ROUNDUP(I3042/4,0)+17500,35000)))),MAX(IF(I3042&lt;=0,0,IF(I3042&lt;=15000,I3042,IF(I3042&lt;=40000,ROUNDUP(I3042/2,0)+7500,IF(I3042&lt;=70000,ROUNDUP(I3042/4,0)+17500,35000)))),MIN(IF(H3042&lt;=0,0,IF(H3042&lt;=12000,H3042,IF(H3042&lt;=32000,ROUNDUP(H3042/2,0)+6000,IF(H3042&lt;=56000,ROUNDUP(H3042/4,0)+14000,28000))))+IF(I3042&lt;=0,0,IF(I3042&lt;=15000,I3042,IF(I3042&lt;=40000,ROUNDUP(I3042/2,0)+7500,IF(I3042&lt;=70000,ROUNDUP(I3042/4,0)+17500,35000)))),28000))))</f>
        <v/>
      </c>
      <c r="V3042" s="18">
        <f>MIN(70000,S3042+T3042+U3042)</f>
        <v/>
      </c>
      <c r="W3042" s="18">
        <f>MAX(0,ROUNDDOWN(M3042-J3042-N3042-K3042-0,-3))</f>
        <v/>
      </c>
      <c r="X3042" s="18">
        <f>MAX(0,ROUNDDOWN(M3042-J3042-N3042-K3042-R3042,-3))</f>
        <v/>
      </c>
      <c r="Y3042" s="18">
        <f>IF(W3042&lt;=0,0,ROUNDDOWN((W3042*LOOKUP(W3042,{0,1950001,3300001,6950001,9000001,18000001,40000001},{0.05,0.1,0.2,0.23,0.33,0.4,0.45})-LOOKUP(W3042,{0,1950001,3300001,6950001,9000001,18000001,40000001},{0,97500,427500,636000,1536000,2796000,4796000}))*1.021,-2))</f>
        <v/>
      </c>
      <c r="Z3042" s="18">
        <f>IF(X3042&lt;=0,0,ROUNDDOWN((X3042*LOOKUP(X3042,{0,1950001,3300001,6950001,9000001,18000001,40000001},{0.05,0.1,0.2,0.23,0.33,0.4,0.45})-LOOKUP(X3042,{0,1950001,3300001,6950001,9000001,18000001,40000001},{0,97500,427500,636000,1536000,2796000,4796000}))*1.021,-2))</f>
        <v/>
      </c>
      <c r="AA3042" s="18">
        <f>MAX(0,ROUNDDOWN(M3042-J3042-430000-L3042-0,-3))</f>
        <v/>
      </c>
      <c r="AB3042" s="18">
        <f>MAX(0,ROUNDDOWN(M3042-J3042-430000-L3042-V3042,-3))</f>
        <v/>
      </c>
      <c r="AC3042" s="18">
        <f>IF(M3042&lt;=450000,0,MAX(0,ROUNDDOWN(AA3042*0.06-MIN(50000,AA3042)*0.03,-2))+MAX(0,ROUNDDOWN(AA3042*0.04-MIN(50000,AA3042)*0.02,-2)))</f>
        <v/>
      </c>
      <c r="AD3042" s="18">
        <f>IF(M3042&lt;=450000,0,MAX(0,ROUNDDOWN(AB3042*0.06-MIN(50000,AB3042)*0.03,-2))+MAX(0,ROUNDDOWN(AB3042*0.04-MIN(50000,AB3042)*0.02,-2)))</f>
        <v/>
      </c>
      <c r="AE3042" s="18">
        <f>Y3042-Z3042</f>
        <v/>
      </c>
      <c r="AF3042" s="18">
        <f>AC3042-AD3042</f>
        <v/>
      </c>
      <c r="AG3042" s="18">
        <f>AE3042+AF3042</f>
        <v/>
      </c>
      <c r="AH3042" s="20">
        <f>IF(W3042&lt;=0,0,LOOKUP(W3042,{0,1950001,3300001,6950001,9000001,18000001,40000001},{0.05,0.1,0.2,0.23,0.33,0.4,0.45}))</f>
        <v/>
      </c>
    </row>
    <row r="3043">
      <c r="A3043" t="inlineStr">
        <is>
          <t>1万円刻み 一般8万円</t>
        </is>
      </c>
      <c r="B3043" s="18">
        <f>'4_1万円刻み'!$A$988</f>
        <v/>
      </c>
      <c r="C3043" s="19" t="n">
        <v>2026</v>
      </c>
      <c r="D3043" t="inlineStr">
        <is>
          <t>いいえ</t>
        </is>
      </c>
      <c r="E3043" s="18" t="n">
        <v>80000</v>
      </c>
      <c r="F3043" s="18" t="n">
        <v>0</v>
      </c>
      <c r="G3043" s="18" t="n">
        <v>0</v>
      </c>
      <c r="H3043" s="18" t="n">
        <v>0</v>
      </c>
      <c r="I3043" s="18" t="n">
        <v>0</v>
      </c>
      <c r="J3043" s="18">
        <f>ROUND(MIN(B3043/12,650000)*12*0.0915+MIN(B3043/12,1390000)*12*(0.0504+0)+B3043*0.005,0)</f>
        <v/>
      </c>
      <c r="K3043" s="18" t="n">
        <v>0</v>
      </c>
      <c r="L3043" s="18" t="n">
        <v>0</v>
      </c>
      <c r="M3043" s="18">
        <f>ROUND(IF(C3043&gt;=2026,IF(B3043&lt;741000,0,IF(B3043&lt;2191000,B3043-740000,IF(B3043&lt;2193000,1451000,IF(B3043&lt;2196000,1453000,IF(B3043&lt;2200000,1456000,IF(B3043&lt;3600000,ROUNDDOWN(B3043/4,-3)*2.8-80000,IF(B3043&lt;6600000,ROUNDDOWN(B3043/4,-3)*3.2-440000,IF(B3043&lt;8500000,ROUNDDOWN(B3043*0.9,0)-1100000,B3043-1950000)))))))),IF(B3043&lt;651000,0,IF(B3043&lt;1900000,B3043-650000,IF(B3043&lt;3600000,ROUNDDOWN(B3043/4,-3)*2.8-80000,IF(B3043&lt;6600000,ROUNDDOWN(B3043/4,-3)*3.2-440000,IF(B3043&lt;8500000,ROUNDDOWN(B3043*0.9,0)-1100000,B3043-1950000)))))),0)</f>
        <v/>
      </c>
      <c r="N3043" s="18">
        <f>IF(M3043&gt;23500000,NA(),IF(C3043&gt;=2026,IF(M3043&lt;=4890000,1040000,IF(M3043&lt;=6550000,670000,620000)),IF(M3043&lt;=1320000,950000,IF(M3043&lt;=3360000,880000,IF(M3043&lt;=4890000,680000,IF(M3043&lt;=6550000,630000,580000))))))</f>
        <v/>
      </c>
      <c r="O3043" s="18">
        <f>IF(F3043&lt;=0,IF(AND(D3043="はい",C3043&gt;=2026,C3043&lt;=2027),IF(E3043&lt;=0,0,IF(E3043&lt;=30000,E3043,IF(E3043&lt;=60000,ROUNDUP(E3043/2,0)+15000,IF(E3043&lt;=120000,ROUNDUP(E3043/4,0)+30000,60000)))),IF(E3043&lt;=0,0,IF(E3043&lt;=20000,E3043,IF(E3043&lt;=40000,ROUNDUP(E3043/2,0)+10000,IF(E3043&lt;=80000,ROUNDUP(E3043/4,0)+20000,40000))))),IF(E3043&lt;=0,IF(F3043&lt;=0,0,IF(F3043&lt;=25000,F3043,IF(F3043&lt;=50000,ROUNDUP(F3043/2,0)+12500,IF(F3043&lt;=100000,ROUNDUP(F3043/4,0)+25000,50000)))),MAX(IF(F3043&lt;=0,0,IF(F3043&lt;=25000,F3043,IF(F3043&lt;=50000,ROUNDUP(F3043/2,0)+12500,IF(F3043&lt;=100000,ROUNDUP(F3043/4,0)+25000,50000)))),MIN(IF(AND(D3043="はい",C3043&gt;=2026,C3043&lt;=2027),IF(E3043&lt;=0,0,IF(E3043&lt;=30000,E3043,IF(E3043&lt;=60000,ROUNDUP(E3043/2,0)+15000,IF(E3043&lt;=120000,ROUNDUP(E3043/4,0)+30000,60000)))),IF(E3043&lt;=0,0,IF(E3043&lt;=20000,E3043,IF(E3043&lt;=40000,ROUNDUP(E3043/2,0)+10000,IF(E3043&lt;=80000,ROUNDUP(E3043/4,0)+20000,40000)))))+IF(F3043&lt;=0,0,IF(F3043&lt;=25000,F3043,IF(F3043&lt;=50000,ROUNDUP(F3043/2,0)+12500,IF(F3043&lt;=100000,ROUNDUP(F3043/4,0)+25000,50000)))),IF(AND(D3043="はい",C3043&gt;=2026,C3043&lt;=2027),60000,40000)))))</f>
        <v/>
      </c>
      <c r="P3043" s="18">
        <f>IF(G3043&lt;=0,0,IF(G3043&lt;=20000,G3043,IF(G3043&lt;=40000,ROUNDUP(G3043/2,0)+10000,IF(G3043&lt;=80000,ROUNDUP(G3043/4,0)+20000,40000))))</f>
        <v/>
      </c>
      <c r="Q3043" s="18">
        <f>IF(I3043&lt;=0,IF(H3043&lt;=0,0,IF(H3043&lt;=20000,H3043,IF(H3043&lt;=40000,ROUNDUP(H3043/2,0)+10000,IF(H3043&lt;=80000,ROUNDUP(H3043/4,0)+20000,40000)))),IF(H3043&lt;=0,IF(I3043&lt;=0,0,IF(I3043&lt;=25000,I3043,IF(I3043&lt;=50000,ROUNDUP(I3043/2,0)+12500,IF(I3043&lt;=100000,ROUNDUP(I3043/4,0)+25000,50000)))),MAX(IF(I3043&lt;=0,0,IF(I3043&lt;=25000,I3043,IF(I3043&lt;=50000,ROUNDUP(I3043/2,0)+12500,IF(I3043&lt;=100000,ROUNDUP(I3043/4,0)+25000,50000)))),MIN(IF(H3043&lt;=0,0,IF(H3043&lt;=20000,H3043,IF(H3043&lt;=40000,ROUNDUP(H3043/2,0)+10000,IF(H3043&lt;=80000,ROUNDUP(H3043/4,0)+20000,40000))))+IF(I3043&lt;=0,0,IF(I3043&lt;=25000,I3043,IF(I3043&lt;=50000,ROUNDUP(I3043/2,0)+12500,IF(I3043&lt;=100000,ROUNDUP(I3043/4,0)+25000,50000)))),40000))))</f>
        <v/>
      </c>
      <c r="R3043" s="18">
        <f>MIN(120000,O3043+P3043+Q3043)</f>
        <v/>
      </c>
      <c r="S3043" s="18">
        <f>IF(F3043&lt;=0,IF(E3043&lt;=0,0,IF(E3043&lt;=12000,E3043,IF(E3043&lt;=32000,ROUNDUP(E3043/2,0)+6000,IF(E3043&lt;=56000,ROUNDUP(E3043/4,0)+14000,28000)))),IF(E3043&lt;=0,IF(F3043&lt;=0,0,IF(F3043&lt;=15000,F3043,IF(F3043&lt;=40000,ROUNDUP(F3043/2,0)+7500,IF(F3043&lt;=70000,ROUNDUP(F3043/4,0)+17500,35000)))),MAX(IF(F3043&lt;=0,0,IF(F3043&lt;=15000,F3043,IF(F3043&lt;=40000,ROUNDUP(F3043/2,0)+7500,IF(F3043&lt;=70000,ROUNDUP(F3043/4,0)+17500,35000)))),MIN(IF(E3043&lt;=0,0,IF(E3043&lt;=12000,E3043,IF(E3043&lt;=32000,ROUNDUP(E3043/2,0)+6000,IF(E3043&lt;=56000,ROUNDUP(E3043/4,0)+14000,28000))))+IF(F3043&lt;=0,0,IF(F3043&lt;=15000,F3043,IF(F3043&lt;=40000,ROUNDUP(F3043/2,0)+7500,IF(F3043&lt;=70000,ROUNDUP(F3043/4,0)+17500,35000)))),28000))))</f>
        <v/>
      </c>
      <c r="T3043" s="18">
        <f>IF(G3043&lt;=0,0,IF(G3043&lt;=12000,G3043,IF(G3043&lt;=32000,ROUNDUP(G3043/2,0)+6000,IF(G3043&lt;=56000,ROUNDUP(G3043/4,0)+14000,28000))))</f>
        <v/>
      </c>
      <c r="U3043" s="18">
        <f>IF(I3043&lt;=0,IF(H3043&lt;=0,0,IF(H3043&lt;=12000,H3043,IF(H3043&lt;=32000,ROUNDUP(H3043/2,0)+6000,IF(H3043&lt;=56000,ROUNDUP(H3043/4,0)+14000,28000)))),IF(H3043&lt;=0,IF(I3043&lt;=0,0,IF(I3043&lt;=15000,I3043,IF(I3043&lt;=40000,ROUNDUP(I3043/2,0)+7500,IF(I3043&lt;=70000,ROUNDUP(I3043/4,0)+17500,35000)))),MAX(IF(I3043&lt;=0,0,IF(I3043&lt;=15000,I3043,IF(I3043&lt;=40000,ROUNDUP(I3043/2,0)+7500,IF(I3043&lt;=70000,ROUNDUP(I3043/4,0)+17500,35000)))),MIN(IF(H3043&lt;=0,0,IF(H3043&lt;=12000,H3043,IF(H3043&lt;=32000,ROUNDUP(H3043/2,0)+6000,IF(H3043&lt;=56000,ROUNDUP(H3043/4,0)+14000,28000))))+IF(I3043&lt;=0,0,IF(I3043&lt;=15000,I3043,IF(I3043&lt;=40000,ROUNDUP(I3043/2,0)+7500,IF(I3043&lt;=70000,ROUNDUP(I3043/4,0)+17500,35000)))),28000))))</f>
        <v/>
      </c>
      <c r="V3043" s="18">
        <f>MIN(70000,S3043+T3043+U3043)</f>
        <v/>
      </c>
      <c r="W3043" s="18">
        <f>MAX(0,ROUNDDOWN(M3043-J3043-N3043-K3043-0,-3))</f>
        <v/>
      </c>
      <c r="X3043" s="18">
        <f>MAX(0,ROUNDDOWN(M3043-J3043-N3043-K3043-R3043,-3))</f>
        <v/>
      </c>
      <c r="Y3043" s="18">
        <f>IF(W3043&lt;=0,0,ROUNDDOWN((W3043*LOOKUP(W3043,{0,1950001,3300001,6950001,9000001,18000001,40000001},{0.05,0.1,0.2,0.23,0.33,0.4,0.45})-LOOKUP(W3043,{0,1950001,3300001,6950001,9000001,18000001,40000001},{0,97500,427500,636000,1536000,2796000,4796000}))*1.021,-2))</f>
        <v/>
      </c>
      <c r="Z3043" s="18">
        <f>IF(X3043&lt;=0,0,ROUNDDOWN((X3043*LOOKUP(X3043,{0,1950001,3300001,6950001,9000001,18000001,40000001},{0.05,0.1,0.2,0.23,0.33,0.4,0.45})-LOOKUP(X3043,{0,1950001,3300001,6950001,9000001,18000001,40000001},{0,97500,427500,636000,1536000,2796000,4796000}))*1.021,-2))</f>
        <v/>
      </c>
      <c r="AA3043" s="18">
        <f>MAX(0,ROUNDDOWN(M3043-J3043-430000-L3043-0,-3))</f>
        <v/>
      </c>
      <c r="AB3043" s="18">
        <f>MAX(0,ROUNDDOWN(M3043-J3043-430000-L3043-V3043,-3))</f>
        <v/>
      </c>
      <c r="AC3043" s="18">
        <f>IF(M3043&lt;=450000,0,MAX(0,ROUNDDOWN(AA3043*0.06-MIN(50000,AA3043)*0.03,-2))+MAX(0,ROUNDDOWN(AA3043*0.04-MIN(50000,AA3043)*0.02,-2)))</f>
        <v/>
      </c>
      <c r="AD3043" s="18">
        <f>IF(M3043&lt;=450000,0,MAX(0,ROUNDDOWN(AB3043*0.06-MIN(50000,AB3043)*0.03,-2))+MAX(0,ROUNDDOWN(AB3043*0.04-MIN(50000,AB3043)*0.02,-2)))</f>
        <v/>
      </c>
      <c r="AE3043" s="18">
        <f>Y3043-Z3043</f>
        <v/>
      </c>
      <c r="AF3043" s="18">
        <f>AC3043-AD3043</f>
        <v/>
      </c>
      <c r="AG3043" s="18">
        <f>AE3043+AF3043</f>
        <v/>
      </c>
      <c r="AH3043" s="20">
        <f>IF(W3043&lt;=0,0,LOOKUP(W3043,{0,1950001,3300001,6950001,9000001,18000001,40000001},{0.05,0.1,0.2,0.23,0.33,0.4,0.45}))</f>
        <v/>
      </c>
    </row>
    <row r="3044">
      <c r="A3044" t="inlineStr">
        <is>
          <t>1万円刻み 特例あり一般12万円</t>
        </is>
      </c>
      <c r="B3044" s="18">
        <f>'4_1万円刻み'!$A$988</f>
        <v/>
      </c>
      <c r="C3044" s="19" t="n">
        <v>2026</v>
      </c>
      <c r="D3044" t="inlineStr">
        <is>
          <t>はい</t>
        </is>
      </c>
      <c r="E3044" s="18" t="n">
        <v>120000</v>
      </c>
      <c r="F3044" s="18" t="n">
        <v>0</v>
      </c>
      <c r="G3044" s="18" t="n">
        <v>0</v>
      </c>
      <c r="H3044" s="18" t="n">
        <v>0</v>
      </c>
      <c r="I3044" s="18" t="n">
        <v>0</v>
      </c>
      <c r="J3044" s="18">
        <f>ROUND(MIN(B3044/12,650000)*12*0.0915+MIN(B3044/12,1390000)*12*(0.0504+0)+B3044*0.005,0)</f>
        <v/>
      </c>
      <c r="K3044" s="18" t="n">
        <v>0</v>
      </c>
      <c r="L3044" s="18" t="n">
        <v>0</v>
      </c>
      <c r="M3044" s="18">
        <f>ROUND(IF(C3044&gt;=2026,IF(B3044&lt;741000,0,IF(B3044&lt;2191000,B3044-740000,IF(B3044&lt;2193000,1451000,IF(B3044&lt;2196000,1453000,IF(B3044&lt;2200000,1456000,IF(B3044&lt;3600000,ROUNDDOWN(B3044/4,-3)*2.8-80000,IF(B3044&lt;6600000,ROUNDDOWN(B3044/4,-3)*3.2-440000,IF(B3044&lt;8500000,ROUNDDOWN(B3044*0.9,0)-1100000,B3044-1950000)))))))),IF(B3044&lt;651000,0,IF(B3044&lt;1900000,B3044-650000,IF(B3044&lt;3600000,ROUNDDOWN(B3044/4,-3)*2.8-80000,IF(B3044&lt;6600000,ROUNDDOWN(B3044/4,-3)*3.2-440000,IF(B3044&lt;8500000,ROUNDDOWN(B3044*0.9,0)-1100000,B3044-1950000)))))),0)</f>
        <v/>
      </c>
      <c r="N3044" s="18">
        <f>IF(M3044&gt;23500000,NA(),IF(C3044&gt;=2026,IF(M3044&lt;=4890000,1040000,IF(M3044&lt;=6550000,670000,620000)),IF(M3044&lt;=1320000,950000,IF(M3044&lt;=3360000,880000,IF(M3044&lt;=4890000,680000,IF(M3044&lt;=6550000,630000,580000))))))</f>
        <v/>
      </c>
      <c r="O3044" s="18">
        <f>IF(F3044&lt;=0,IF(AND(D3044="はい",C3044&gt;=2026,C3044&lt;=2027),IF(E3044&lt;=0,0,IF(E3044&lt;=30000,E3044,IF(E3044&lt;=60000,ROUNDUP(E3044/2,0)+15000,IF(E3044&lt;=120000,ROUNDUP(E3044/4,0)+30000,60000)))),IF(E3044&lt;=0,0,IF(E3044&lt;=20000,E3044,IF(E3044&lt;=40000,ROUNDUP(E3044/2,0)+10000,IF(E3044&lt;=80000,ROUNDUP(E3044/4,0)+20000,40000))))),IF(E3044&lt;=0,IF(F3044&lt;=0,0,IF(F3044&lt;=25000,F3044,IF(F3044&lt;=50000,ROUNDUP(F3044/2,0)+12500,IF(F3044&lt;=100000,ROUNDUP(F3044/4,0)+25000,50000)))),MAX(IF(F3044&lt;=0,0,IF(F3044&lt;=25000,F3044,IF(F3044&lt;=50000,ROUNDUP(F3044/2,0)+12500,IF(F3044&lt;=100000,ROUNDUP(F3044/4,0)+25000,50000)))),MIN(IF(AND(D3044="はい",C3044&gt;=2026,C3044&lt;=2027),IF(E3044&lt;=0,0,IF(E3044&lt;=30000,E3044,IF(E3044&lt;=60000,ROUNDUP(E3044/2,0)+15000,IF(E3044&lt;=120000,ROUNDUP(E3044/4,0)+30000,60000)))),IF(E3044&lt;=0,0,IF(E3044&lt;=20000,E3044,IF(E3044&lt;=40000,ROUNDUP(E3044/2,0)+10000,IF(E3044&lt;=80000,ROUNDUP(E3044/4,0)+20000,40000)))))+IF(F3044&lt;=0,0,IF(F3044&lt;=25000,F3044,IF(F3044&lt;=50000,ROUNDUP(F3044/2,0)+12500,IF(F3044&lt;=100000,ROUNDUP(F3044/4,0)+25000,50000)))),IF(AND(D3044="はい",C3044&gt;=2026,C3044&lt;=2027),60000,40000)))))</f>
        <v/>
      </c>
      <c r="P3044" s="18">
        <f>IF(G3044&lt;=0,0,IF(G3044&lt;=20000,G3044,IF(G3044&lt;=40000,ROUNDUP(G3044/2,0)+10000,IF(G3044&lt;=80000,ROUNDUP(G3044/4,0)+20000,40000))))</f>
        <v/>
      </c>
      <c r="Q3044" s="18">
        <f>IF(I3044&lt;=0,IF(H3044&lt;=0,0,IF(H3044&lt;=20000,H3044,IF(H3044&lt;=40000,ROUNDUP(H3044/2,0)+10000,IF(H3044&lt;=80000,ROUNDUP(H3044/4,0)+20000,40000)))),IF(H3044&lt;=0,IF(I3044&lt;=0,0,IF(I3044&lt;=25000,I3044,IF(I3044&lt;=50000,ROUNDUP(I3044/2,0)+12500,IF(I3044&lt;=100000,ROUNDUP(I3044/4,0)+25000,50000)))),MAX(IF(I3044&lt;=0,0,IF(I3044&lt;=25000,I3044,IF(I3044&lt;=50000,ROUNDUP(I3044/2,0)+12500,IF(I3044&lt;=100000,ROUNDUP(I3044/4,0)+25000,50000)))),MIN(IF(H3044&lt;=0,0,IF(H3044&lt;=20000,H3044,IF(H3044&lt;=40000,ROUNDUP(H3044/2,0)+10000,IF(H3044&lt;=80000,ROUNDUP(H3044/4,0)+20000,40000))))+IF(I3044&lt;=0,0,IF(I3044&lt;=25000,I3044,IF(I3044&lt;=50000,ROUNDUP(I3044/2,0)+12500,IF(I3044&lt;=100000,ROUNDUP(I3044/4,0)+25000,50000)))),40000))))</f>
        <v/>
      </c>
      <c r="R3044" s="18">
        <f>MIN(120000,O3044+P3044+Q3044)</f>
        <v/>
      </c>
      <c r="S3044" s="18">
        <f>IF(F3044&lt;=0,IF(E3044&lt;=0,0,IF(E3044&lt;=12000,E3044,IF(E3044&lt;=32000,ROUNDUP(E3044/2,0)+6000,IF(E3044&lt;=56000,ROUNDUP(E3044/4,0)+14000,28000)))),IF(E3044&lt;=0,IF(F3044&lt;=0,0,IF(F3044&lt;=15000,F3044,IF(F3044&lt;=40000,ROUNDUP(F3044/2,0)+7500,IF(F3044&lt;=70000,ROUNDUP(F3044/4,0)+17500,35000)))),MAX(IF(F3044&lt;=0,0,IF(F3044&lt;=15000,F3044,IF(F3044&lt;=40000,ROUNDUP(F3044/2,0)+7500,IF(F3044&lt;=70000,ROUNDUP(F3044/4,0)+17500,35000)))),MIN(IF(E3044&lt;=0,0,IF(E3044&lt;=12000,E3044,IF(E3044&lt;=32000,ROUNDUP(E3044/2,0)+6000,IF(E3044&lt;=56000,ROUNDUP(E3044/4,0)+14000,28000))))+IF(F3044&lt;=0,0,IF(F3044&lt;=15000,F3044,IF(F3044&lt;=40000,ROUNDUP(F3044/2,0)+7500,IF(F3044&lt;=70000,ROUNDUP(F3044/4,0)+17500,35000)))),28000))))</f>
        <v/>
      </c>
      <c r="T3044" s="18">
        <f>IF(G3044&lt;=0,0,IF(G3044&lt;=12000,G3044,IF(G3044&lt;=32000,ROUNDUP(G3044/2,0)+6000,IF(G3044&lt;=56000,ROUNDUP(G3044/4,0)+14000,28000))))</f>
        <v/>
      </c>
      <c r="U3044" s="18">
        <f>IF(I3044&lt;=0,IF(H3044&lt;=0,0,IF(H3044&lt;=12000,H3044,IF(H3044&lt;=32000,ROUNDUP(H3044/2,0)+6000,IF(H3044&lt;=56000,ROUNDUP(H3044/4,0)+14000,28000)))),IF(H3044&lt;=0,IF(I3044&lt;=0,0,IF(I3044&lt;=15000,I3044,IF(I3044&lt;=40000,ROUNDUP(I3044/2,0)+7500,IF(I3044&lt;=70000,ROUNDUP(I3044/4,0)+17500,35000)))),MAX(IF(I3044&lt;=0,0,IF(I3044&lt;=15000,I3044,IF(I3044&lt;=40000,ROUNDUP(I3044/2,0)+7500,IF(I3044&lt;=70000,ROUNDUP(I3044/4,0)+17500,35000)))),MIN(IF(H3044&lt;=0,0,IF(H3044&lt;=12000,H3044,IF(H3044&lt;=32000,ROUNDUP(H3044/2,0)+6000,IF(H3044&lt;=56000,ROUNDUP(H3044/4,0)+14000,28000))))+IF(I3044&lt;=0,0,IF(I3044&lt;=15000,I3044,IF(I3044&lt;=40000,ROUNDUP(I3044/2,0)+7500,IF(I3044&lt;=70000,ROUNDUP(I3044/4,0)+17500,35000)))),28000))))</f>
        <v/>
      </c>
      <c r="V3044" s="18">
        <f>MIN(70000,S3044+T3044+U3044)</f>
        <v/>
      </c>
      <c r="W3044" s="18">
        <f>MAX(0,ROUNDDOWN(M3044-J3044-N3044-K3044-0,-3))</f>
        <v/>
      </c>
      <c r="X3044" s="18">
        <f>MAX(0,ROUNDDOWN(M3044-J3044-N3044-K3044-R3044,-3))</f>
        <v/>
      </c>
      <c r="Y3044" s="18">
        <f>IF(W3044&lt;=0,0,ROUNDDOWN((W3044*LOOKUP(W3044,{0,1950001,3300001,6950001,9000001,18000001,40000001},{0.05,0.1,0.2,0.23,0.33,0.4,0.45})-LOOKUP(W3044,{0,1950001,3300001,6950001,9000001,18000001,40000001},{0,97500,427500,636000,1536000,2796000,4796000}))*1.021,-2))</f>
        <v/>
      </c>
      <c r="Z3044" s="18">
        <f>IF(X3044&lt;=0,0,ROUNDDOWN((X3044*LOOKUP(X3044,{0,1950001,3300001,6950001,9000001,18000001,40000001},{0.05,0.1,0.2,0.23,0.33,0.4,0.45})-LOOKUP(X3044,{0,1950001,3300001,6950001,9000001,18000001,40000001},{0,97500,427500,636000,1536000,2796000,4796000}))*1.021,-2))</f>
        <v/>
      </c>
      <c r="AA3044" s="18">
        <f>MAX(0,ROUNDDOWN(M3044-J3044-430000-L3044-0,-3))</f>
        <v/>
      </c>
      <c r="AB3044" s="18">
        <f>MAX(0,ROUNDDOWN(M3044-J3044-430000-L3044-V3044,-3))</f>
        <v/>
      </c>
      <c r="AC3044" s="18">
        <f>IF(M3044&lt;=450000,0,MAX(0,ROUNDDOWN(AA3044*0.06-MIN(50000,AA3044)*0.03,-2))+MAX(0,ROUNDDOWN(AA3044*0.04-MIN(50000,AA3044)*0.02,-2)))</f>
        <v/>
      </c>
      <c r="AD3044" s="18">
        <f>IF(M3044&lt;=450000,0,MAX(0,ROUNDDOWN(AB3044*0.06-MIN(50000,AB3044)*0.03,-2))+MAX(0,ROUNDDOWN(AB3044*0.04-MIN(50000,AB3044)*0.02,-2)))</f>
        <v/>
      </c>
      <c r="AE3044" s="18">
        <f>Y3044-Z3044</f>
        <v/>
      </c>
      <c r="AF3044" s="18">
        <f>AC3044-AD3044</f>
        <v/>
      </c>
      <c r="AG3044" s="18">
        <f>AE3044+AF3044</f>
        <v/>
      </c>
      <c r="AH3044" s="20">
        <f>IF(W3044&lt;=0,0,LOOKUP(W3044,{0,1950001,3300001,6950001,9000001,18000001,40000001},{0.05,0.1,0.2,0.23,0.33,0.4,0.45}))</f>
        <v/>
      </c>
    </row>
    <row r="3045">
      <c r="A3045" t="inlineStr">
        <is>
          <t>1万円刻み 3区分8万円ずつ</t>
        </is>
      </c>
      <c r="B3045" s="18">
        <f>'4_1万円刻み'!$A$989</f>
        <v/>
      </c>
      <c r="C3045" s="19" t="n">
        <v>2026</v>
      </c>
      <c r="D3045" t="inlineStr">
        <is>
          <t>いいえ</t>
        </is>
      </c>
      <c r="E3045" s="18" t="n">
        <v>80000</v>
      </c>
      <c r="F3045" s="18" t="n">
        <v>0</v>
      </c>
      <c r="G3045" s="18" t="n">
        <v>80000</v>
      </c>
      <c r="H3045" s="18" t="n">
        <v>80000</v>
      </c>
      <c r="I3045" s="18" t="n">
        <v>0</v>
      </c>
      <c r="J3045" s="18">
        <f>ROUND(MIN(B3045/12,650000)*12*0.0915+MIN(B3045/12,1390000)*12*(0.0504+0)+B3045*0.005,0)</f>
        <v/>
      </c>
      <c r="K3045" s="18" t="n">
        <v>0</v>
      </c>
      <c r="L3045" s="18" t="n">
        <v>0</v>
      </c>
      <c r="M3045" s="18">
        <f>ROUND(IF(C3045&gt;=2026,IF(B3045&lt;741000,0,IF(B3045&lt;2191000,B3045-740000,IF(B3045&lt;2193000,1451000,IF(B3045&lt;2196000,1453000,IF(B3045&lt;2200000,1456000,IF(B3045&lt;3600000,ROUNDDOWN(B3045/4,-3)*2.8-80000,IF(B3045&lt;6600000,ROUNDDOWN(B3045/4,-3)*3.2-440000,IF(B3045&lt;8500000,ROUNDDOWN(B3045*0.9,0)-1100000,B3045-1950000)))))))),IF(B3045&lt;651000,0,IF(B3045&lt;1900000,B3045-650000,IF(B3045&lt;3600000,ROUNDDOWN(B3045/4,-3)*2.8-80000,IF(B3045&lt;6600000,ROUNDDOWN(B3045/4,-3)*3.2-440000,IF(B3045&lt;8500000,ROUNDDOWN(B3045*0.9,0)-1100000,B3045-1950000)))))),0)</f>
        <v/>
      </c>
      <c r="N3045" s="18">
        <f>IF(M3045&gt;23500000,NA(),IF(C3045&gt;=2026,IF(M3045&lt;=4890000,1040000,IF(M3045&lt;=6550000,670000,620000)),IF(M3045&lt;=1320000,950000,IF(M3045&lt;=3360000,880000,IF(M3045&lt;=4890000,680000,IF(M3045&lt;=6550000,630000,580000))))))</f>
        <v/>
      </c>
      <c r="O3045" s="18">
        <f>IF(F3045&lt;=0,IF(AND(D3045="はい",C3045&gt;=2026,C3045&lt;=2027),IF(E3045&lt;=0,0,IF(E3045&lt;=30000,E3045,IF(E3045&lt;=60000,ROUNDUP(E3045/2,0)+15000,IF(E3045&lt;=120000,ROUNDUP(E3045/4,0)+30000,60000)))),IF(E3045&lt;=0,0,IF(E3045&lt;=20000,E3045,IF(E3045&lt;=40000,ROUNDUP(E3045/2,0)+10000,IF(E3045&lt;=80000,ROUNDUP(E3045/4,0)+20000,40000))))),IF(E3045&lt;=0,IF(F3045&lt;=0,0,IF(F3045&lt;=25000,F3045,IF(F3045&lt;=50000,ROUNDUP(F3045/2,0)+12500,IF(F3045&lt;=100000,ROUNDUP(F3045/4,0)+25000,50000)))),MAX(IF(F3045&lt;=0,0,IF(F3045&lt;=25000,F3045,IF(F3045&lt;=50000,ROUNDUP(F3045/2,0)+12500,IF(F3045&lt;=100000,ROUNDUP(F3045/4,0)+25000,50000)))),MIN(IF(AND(D3045="はい",C3045&gt;=2026,C3045&lt;=2027),IF(E3045&lt;=0,0,IF(E3045&lt;=30000,E3045,IF(E3045&lt;=60000,ROUNDUP(E3045/2,0)+15000,IF(E3045&lt;=120000,ROUNDUP(E3045/4,0)+30000,60000)))),IF(E3045&lt;=0,0,IF(E3045&lt;=20000,E3045,IF(E3045&lt;=40000,ROUNDUP(E3045/2,0)+10000,IF(E3045&lt;=80000,ROUNDUP(E3045/4,0)+20000,40000)))))+IF(F3045&lt;=0,0,IF(F3045&lt;=25000,F3045,IF(F3045&lt;=50000,ROUNDUP(F3045/2,0)+12500,IF(F3045&lt;=100000,ROUNDUP(F3045/4,0)+25000,50000)))),IF(AND(D3045="はい",C3045&gt;=2026,C3045&lt;=2027),60000,40000)))))</f>
        <v/>
      </c>
      <c r="P3045" s="18">
        <f>IF(G3045&lt;=0,0,IF(G3045&lt;=20000,G3045,IF(G3045&lt;=40000,ROUNDUP(G3045/2,0)+10000,IF(G3045&lt;=80000,ROUNDUP(G3045/4,0)+20000,40000))))</f>
        <v/>
      </c>
      <c r="Q3045" s="18">
        <f>IF(I3045&lt;=0,IF(H3045&lt;=0,0,IF(H3045&lt;=20000,H3045,IF(H3045&lt;=40000,ROUNDUP(H3045/2,0)+10000,IF(H3045&lt;=80000,ROUNDUP(H3045/4,0)+20000,40000)))),IF(H3045&lt;=0,IF(I3045&lt;=0,0,IF(I3045&lt;=25000,I3045,IF(I3045&lt;=50000,ROUNDUP(I3045/2,0)+12500,IF(I3045&lt;=100000,ROUNDUP(I3045/4,0)+25000,50000)))),MAX(IF(I3045&lt;=0,0,IF(I3045&lt;=25000,I3045,IF(I3045&lt;=50000,ROUNDUP(I3045/2,0)+12500,IF(I3045&lt;=100000,ROUNDUP(I3045/4,0)+25000,50000)))),MIN(IF(H3045&lt;=0,0,IF(H3045&lt;=20000,H3045,IF(H3045&lt;=40000,ROUNDUP(H3045/2,0)+10000,IF(H3045&lt;=80000,ROUNDUP(H3045/4,0)+20000,40000))))+IF(I3045&lt;=0,0,IF(I3045&lt;=25000,I3045,IF(I3045&lt;=50000,ROUNDUP(I3045/2,0)+12500,IF(I3045&lt;=100000,ROUNDUP(I3045/4,0)+25000,50000)))),40000))))</f>
        <v/>
      </c>
      <c r="R3045" s="18">
        <f>MIN(120000,O3045+P3045+Q3045)</f>
        <v/>
      </c>
      <c r="S3045" s="18">
        <f>IF(F3045&lt;=0,IF(E3045&lt;=0,0,IF(E3045&lt;=12000,E3045,IF(E3045&lt;=32000,ROUNDUP(E3045/2,0)+6000,IF(E3045&lt;=56000,ROUNDUP(E3045/4,0)+14000,28000)))),IF(E3045&lt;=0,IF(F3045&lt;=0,0,IF(F3045&lt;=15000,F3045,IF(F3045&lt;=40000,ROUNDUP(F3045/2,0)+7500,IF(F3045&lt;=70000,ROUNDUP(F3045/4,0)+17500,35000)))),MAX(IF(F3045&lt;=0,0,IF(F3045&lt;=15000,F3045,IF(F3045&lt;=40000,ROUNDUP(F3045/2,0)+7500,IF(F3045&lt;=70000,ROUNDUP(F3045/4,0)+17500,35000)))),MIN(IF(E3045&lt;=0,0,IF(E3045&lt;=12000,E3045,IF(E3045&lt;=32000,ROUNDUP(E3045/2,0)+6000,IF(E3045&lt;=56000,ROUNDUP(E3045/4,0)+14000,28000))))+IF(F3045&lt;=0,0,IF(F3045&lt;=15000,F3045,IF(F3045&lt;=40000,ROUNDUP(F3045/2,0)+7500,IF(F3045&lt;=70000,ROUNDUP(F3045/4,0)+17500,35000)))),28000))))</f>
        <v/>
      </c>
      <c r="T3045" s="18">
        <f>IF(G3045&lt;=0,0,IF(G3045&lt;=12000,G3045,IF(G3045&lt;=32000,ROUNDUP(G3045/2,0)+6000,IF(G3045&lt;=56000,ROUNDUP(G3045/4,0)+14000,28000))))</f>
        <v/>
      </c>
      <c r="U3045" s="18">
        <f>IF(I3045&lt;=0,IF(H3045&lt;=0,0,IF(H3045&lt;=12000,H3045,IF(H3045&lt;=32000,ROUNDUP(H3045/2,0)+6000,IF(H3045&lt;=56000,ROUNDUP(H3045/4,0)+14000,28000)))),IF(H3045&lt;=0,IF(I3045&lt;=0,0,IF(I3045&lt;=15000,I3045,IF(I3045&lt;=40000,ROUNDUP(I3045/2,0)+7500,IF(I3045&lt;=70000,ROUNDUP(I3045/4,0)+17500,35000)))),MAX(IF(I3045&lt;=0,0,IF(I3045&lt;=15000,I3045,IF(I3045&lt;=40000,ROUNDUP(I3045/2,0)+7500,IF(I3045&lt;=70000,ROUNDUP(I3045/4,0)+17500,35000)))),MIN(IF(H3045&lt;=0,0,IF(H3045&lt;=12000,H3045,IF(H3045&lt;=32000,ROUNDUP(H3045/2,0)+6000,IF(H3045&lt;=56000,ROUNDUP(H3045/4,0)+14000,28000))))+IF(I3045&lt;=0,0,IF(I3045&lt;=15000,I3045,IF(I3045&lt;=40000,ROUNDUP(I3045/2,0)+7500,IF(I3045&lt;=70000,ROUNDUP(I3045/4,0)+17500,35000)))),28000))))</f>
        <v/>
      </c>
      <c r="V3045" s="18">
        <f>MIN(70000,S3045+T3045+U3045)</f>
        <v/>
      </c>
      <c r="W3045" s="18">
        <f>MAX(0,ROUNDDOWN(M3045-J3045-N3045-K3045-0,-3))</f>
        <v/>
      </c>
      <c r="X3045" s="18">
        <f>MAX(0,ROUNDDOWN(M3045-J3045-N3045-K3045-R3045,-3))</f>
        <v/>
      </c>
      <c r="Y3045" s="18">
        <f>IF(W3045&lt;=0,0,ROUNDDOWN((W3045*LOOKUP(W3045,{0,1950001,3300001,6950001,9000001,18000001,40000001},{0.05,0.1,0.2,0.23,0.33,0.4,0.45})-LOOKUP(W3045,{0,1950001,3300001,6950001,9000001,18000001,40000001},{0,97500,427500,636000,1536000,2796000,4796000}))*1.021,-2))</f>
        <v/>
      </c>
      <c r="Z3045" s="18">
        <f>IF(X3045&lt;=0,0,ROUNDDOWN((X3045*LOOKUP(X3045,{0,1950001,3300001,6950001,9000001,18000001,40000001},{0.05,0.1,0.2,0.23,0.33,0.4,0.45})-LOOKUP(X3045,{0,1950001,3300001,6950001,9000001,18000001,40000001},{0,97500,427500,636000,1536000,2796000,4796000}))*1.021,-2))</f>
        <v/>
      </c>
      <c r="AA3045" s="18">
        <f>MAX(0,ROUNDDOWN(M3045-J3045-430000-L3045-0,-3))</f>
        <v/>
      </c>
      <c r="AB3045" s="18">
        <f>MAX(0,ROUNDDOWN(M3045-J3045-430000-L3045-V3045,-3))</f>
        <v/>
      </c>
      <c r="AC3045" s="18">
        <f>IF(M3045&lt;=450000,0,MAX(0,ROUNDDOWN(AA3045*0.06-MIN(50000,AA3045)*0.03,-2))+MAX(0,ROUNDDOWN(AA3045*0.04-MIN(50000,AA3045)*0.02,-2)))</f>
        <v/>
      </c>
      <c r="AD3045" s="18">
        <f>IF(M3045&lt;=450000,0,MAX(0,ROUNDDOWN(AB3045*0.06-MIN(50000,AB3045)*0.03,-2))+MAX(0,ROUNDDOWN(AB3045*0.04-MIN(50000,AB3045)*0.02,-2)))</f>
        <v/>
      </c>
      <c r="AE3045" s="18">
        <f>Y3045-Z3045</f>
        <v/>
      </c>
      <c r="AF3045" s="18">
        <f>AC3045-AD3045</f>
        <v/>
      </c>
      <c r="AG3045" s="18">
        <f>AE3045+AF3045</f>
        <v/>
      </c>
      <c r="AH3045" s="20">
        <f>IF(W3045&lt;=0,0,LOOKUP(W3045,{0,1950001,3300001,6950001,9000001,18000001,40000001},{0.05,0.1,0.2,0.23,0.33,0.4,0.45}))</f>
        <v/>
      </c>
    </row>
    <row r="3046">
      <c r="A3046" t="inlineStr">
        <is>
          <t>1万円刻み 一般8万円</t>
        </is>
      </c>
      <c r="B3046" s="18">
        <f>'4_1万円刻み'!$A$989</f>
        <v/>
      </c>
      <c r="C3046" s="19" t="n">
        <v>2026</v>
      </c>
      <c r="D3046" t="inlineStr">
        <is>
          <t>いいえ</t>
        </is>
      </c>
      <c r="E3046" s="18" t="n">
        <v>80000</v>
      </c>
      <c r="F3046" s="18" t="n">
        <v>0</v>
      </c>
      <c r="G3046" s="18" t="n">
        <v>0</v>
      </c>
      <c r="H3046" s="18" t="n">
        <v>0</v>
      </c>
      <c r="I3046" s="18" t="n">
        <v>0</v>
      </c>
      <c r="J3046" s="18">
        <f>ROUND(MIN(B3046/12,650000)*12*0.0915+MIN(B3046/12,1390000)*12*(0.0504+0)+B3046*0.005,0)</f>
        <v/>
      </c>
      <c r="K3046" s="18" t="n">
        <v>0</v>
      </c>
      <c r="L3046" s="18" t="n">
        <v>0</v>
      </c>
      <c r="M3046" s="18">
        <f>ROUND(IF(C3046&gt;=2026,IF(B3046&lt;741000,0,IF(B3046&lt;2191000,B3046-740000,IF(B3046&lt;2193000,1451000,IF(B3046&lt;2196000,1453000,IF(B3046&lt;2200000,1456000,IF(B3046&lt;3600000,ROUNDDOWN(B3046/4,-3)*2.8-80000,IF(B3046&lt;6600000,ROUNDDOWN(B3046/4,-3)*3.2-440000,IF(B3046&lt;8500000,ROUNDDOWN(B3046*0.9,0)-1100000,B3046-1950000)))))))),IF(B3046&lt;651000,0,IF(B3046&lt;1900000,B3046-650000,IF(B3046&lt;3600000,ROUNDDOWN(B3046/4,-3)*2.8-80000,IF(B3046&lt;6600000,ROUNDDOWN(B3046/4,-3)*3.2-440000,IF(B3046&lt;8500000,ROUNDDOWN(B3046*0.9,0)-1100000,B3046-1950000)))))),0)</f>
        <v/>
      </c>
      <c r="N3046" s="18">
        <f>IF(M3046&gt;23500000,NA(),IF(C3046&gt;=2026,IF(M3046&lt;=4890000,1040000,IF(M3046&lt;=6550000,670000,620000)),IF(M3046&lt;=1320000,950000,IF(M3046&lt;=3360000,880000,IF(M3046&lt;=4890000,680000,IF(M3046&lt;=6550000,630000,580000))))))</f>
        <v/>
      </c>
      <c r="O3046" s="18">
        <f>IF(F3046&lt;=0,IF(AND(D3046="はい",C3046&gt;=2026,C3046&lt;=2027),IF(E3046&lt;=0,0,IF(E3046&lt;=30000,E3046,IF(E3046&lt;=60000,ROUNDUP(E3046/2,0)+15000,IF(E3046&lt;=120000,ROUNDUP(E3046/4,0)+30000,60000)))),IF(E3046&lt;=0,0,IF(E3046&lt;=20000,E3046,IF(E3046&lt;=40000,ROUNDUP(E3046/2,0)+10000,IF(E3046&lt;=80000,ROUNDUP(E3046/4,0)+20000,40000))))),IF(E3046&lt;=0,IF(F3046&lt;=0,0,IF(F3046&lt;=25000,F3046,IF(F3046&lt;=50000,ROUNDUP(F3046/2,0)+12500,IF(F3046&lt;=100000,ROUNDUP(F3046/4,0)+25000,50000)))),MAX(IF(F3046&lt;=0,0,IF(F3046&lt;=25000,F3046,IF(F3046&lt;=50000,ROUNDUP(F3046/2,0)+12500,IF(F3046&lt;=100000,ROUNDUP(F3046/4,0)+25000,50000)))),MIN(IF(AND(D3046="はい",C3046&gt;=2026,C3046&lt;=2027),IF(E3046&lt;=0,0,IF(E3046&lt;=30000,E3046,IF(E3046&lt;=60000,ROUNDUP(E3046/2,0)+15000,IF(E3046&lt;=120000,ROUNDUP(E3046/4,0)+30000,60000)))),IF(E3046&lt;=0,0,IF(E3046&lt;=20000,E3046,IF(E3046&lt;=40000,ROUNDUP(E3046/2,0)+10000,IF(E3046&lt;=80000,ROUNDUP(E3046/4,0)+20000,40000)))))+IF(F3046&lt;=0,0,IF(F3046&lt;=25000,F3046,IF(F3046&lt;=50000,ROUNDUP(F3046/2,0)+12500,IF(F3046&lt;=100000,ROUNDUP(F3046/4,0)+25000,50000)))),IF(AND(D3046="はい",C3046&gt;=2026,C3046&lt;=2027),60000,40000)))))</f>
        <v/>
      </c>
      <c r="P3046" s="18">
        <f>IF(G3046&lt;=0,0,IF(G3046&lt;=20000,G3046,IF(G3046&lt;=40000,ROUNDUP(G3046/2,0)+10000,IF(G3046&lt;=80000,ROUNDUP(G3046/4,0)+20000,40000))))</f>
        <v/>
      </c>
      <c r="Q3046" s="18">
        <f>IF(I3046&lt;=0,IF(H3046&lt;=0,0,IF(H3046&lt;=20000,H3046,IF(H3046&lt;=40000,ROUNDUP(H3046/2,0)+10000,IF(H3046&lt;=80000,ROUNDUP(H3046/4,0)+20000,40000)))),IF(H3046&lt;=0,IF(I3046&lt;=0,0,IF(I3046&lt;=25000,I3046,IF(I3046&lt;=50000,ROUNDUP(I3046/2,0)+12500,IF(I3046&lt;=100000,ROUNDUP(I3046/4,0)+25000,50000)))),MAX(IF(I3046&lt;=0,0,IF(I3046&lt;=25000,I3046,IF(I3046&lt;=50000,ROUNDUP(I3046/2,0)+12500,IF(I3046&lt;=100000,ROUNDUP(I3046/4,0)+25000,50000)))),MIN(IF(H3046&lt;=0,0,IF(H3046&lt;=20000,H3046,IF(H3046&lt;=40000,ROUNDUP(H3046/2,0)+10000,IF(H3046&lt;=80000,ROUNDUP(H3046/4,0)+20000,40000))))+IF(I3046&lt;=0,0,IF(I3046&lt;=25000,I3046,IF(I3046&lt;=50000,ROUNDUP(I3046/2,0)+12500,IF(I3046&lt;=100000,ROUNDUP(I3046/4,0)+25000,50000)))),40000))))</f>
        <v/>
      </c>
      <c r="R3046" s="18">
        <f>MIN(120000,O3046+P3046+Q3046)</f>
        <v/>
      </c>
      <c r="S3046" s="18">
        <f>IF(F3046&lt;=0,IF(E3046&lt;=0,0,IF(E3046&lt;=12000,E3046,IF(E3046&lt;=32000,ROUNDUP(E3046/2,0)+6000,IF(E3046&lt;=56000,ROUNDUP(E3046/4,0)+14000,28000)))),IF(E3046&lt;=0,IF(F3046&lt;=0,0,IF(F3046&lt;=15000,F3046,IF(F3046&lt;=40000,ROUNDUP(F3046/2,0)+7500,IF(F3046&lt;=70000,ROUNDUP(F3046/4,0)+17500,35000)))),MAX(IF(F3046&lt;=0,0,IF(F3046&lt;=15000,F3046,IF(F3046&lt;=40000,ROUNDUP(F3046/2,0)+7500,IF(F3046&lt;=70000,ROUNDUP(F3046/4,0)+17500,35000)))),MIN(IF(E3046&lt;=0,0,IF(E3046&lt;=12000,E3046,IF(E3046&lt;=32000,ROUNDUP(E3046/2,0)+6000,IF(E3046&lt;=56000,ROUNDUP(E3046/4,0)+14000,28000))))+IF(F3046&lt;=0,0,IF(F3046&lt;=15000,F3046,IF(F3046&lt;=40000,ROUNDUP(F3046/2,0)+7500,IF(F3046&lt;=70000,ROUNDUP(F3046/4,0)+17500,35000)))),28000))))</f>
        <v/>
      </c>
      <c r="T3046" s="18">
        <f>IF(G3046&lt;=0,0,IF(G3046&lt;=12000,G3046,IF(G3046&lt;=32000,ROUNDUP(G3046/2,0)+6000,IF(G3046&lt;=56000,ROUNDUP(G3046/4,0)+14000,28000))))</f>
        <v/>
      </c>
      <c r="U3046" s="18">
        <f>IF(I3046&lt;=0,IF(H3046&lt;=0,0,IF(H3046&lt;=12000,H3046,IF(H3046&lt;=32000,ROUNDUP(H3046/2,0)+6000,IF(H3046&lt;=56000,ROUNDUP(H3046/4,0)+14000,28000)))),IF(H3046&lt;=0,IF(I3046&lt;=0,0,IF(I3046&lt;=15000,I3046,IF(I3046&lt;=40000,ROUNDUP(I3046/2,0)+7500,IF(I3046&lt;=70000,ROUNDUP(I3046/4,0)+17500,35000)))),MAX(IF(I3046&lt;=0,0,IF(I3046&lt;=15000,I3046,IF(I3046&lt;=40000,ROUNDUP(I3046/2,0)+7500,IF(I3046&lt;=70000,ROUNDUP(I3046/4,0)+17500,35000)))),MIN(IF(H3046&lt;=0,0,IF(H3046&lt;=12000,H3046,IF(H3046&lt;=32000,ROUNDUP(H3046/2,0)+6000,IF(H3046&lt;=56000,ROUNDUP(H3046/4,0)+14000,28000))))+IF(I3046&lt;=0,0,IF(I3046&lt;=15000,I3046,IF(I3046&lt;=40000,ROUNDUP(I3046/2,0)+7500,IF(I3046&lt;=70000,ROUNDUP(I3046/4,0)+17500,35000)))),28000))))</f>
        <v/>
      </c>
      <c r="V3046" s="18">
        <f>MIN(70000,S3046+T3046+U3046)</f>
        <v/>
      </c>
      <c r="W3046" s="18">
        <f>MAX(0,ROUNDDOWN(M3046-J3046-N3046-K3046-0,-3))</f>
        <v/>
      </c>
      <c r="X3046" s="18">
        <f>MAX(0,ROUNDDOWN(M3046-J3046-N3046-K3046-R3046,-3))</f>
        <v/>
      </c>
      <c r="Y3046" s="18">
        <f>IF(W3046&lt;=0,0,ROUNDDOWN((W3046*LOOKUP(W3046,{0,1950001,3300001,6950001,9000001,18000001,40000001},{0.05,0.1,0.2,0.23,0.33,0.4,0.45})-LOOKUP(W3046,{0,1950001,3300001,6950001,9000001,18000001,40000001},{0,97500,427500,636000,1536000,2796000,4796000}))*1.021,-2))</f>
        <v/>
      </c>
      <c r="Z3046" s="18">
        <f>IF(X3046&lt;=0,0,ROUNDDOWN((X3046*LOOKUP(X3046,{0,1950001,3300001,6950001,9000001,18000001,40000001},{0.05,0.1,0.2,0.23,0.33,0.4,0.45})-LOOKUP(X3046,{0,1950001,3300001,6950001,9000001,18000001,40000001},{0,97500,427500,636000,1536000,2796000,4796000}))*1.021,-2))</f>
        <v/>
      </c>
      <c r="AA3046" s="18">
        <f>MAX(0,ROUNDDOWN(M3046-J3046-430000-L3046-0,-3))</f>
        <v/>
      </c>
      <c r="AB3046" s="18">
        <f>MAX(0,ROUNDDOWN(M3046-J3046-430000-L3046-V3046,-3))</f>
        <v/>
      </c>
      <c r="AC3046" s="18">
        <f>IF(M3046&lt;=450000,0,MAX(0,ROUNDDOWN(AA3046*0.06-MIN(50000,AA3046)*0.03,-2))+MAX(0,ROUNDDOWN(AA3046*0.04-MIN(50000,AA3046)*0.02,-2)))</f>
        <v/>
      </c>
      <c r="AD3046" s="18">
        <f>IF(M3046&lt;=450000,0,MAX(0,ROUNDDOWN(AB3046*0.06-MIN(50000,AB3046)*0.03,-2))+MAX(0,ROUNDDOWN(AB3046*0.04-MIN(50000,AB3046)*0.02,-2)))</f>
        <v/>
      </c>
      <c r="AE3046" s="18">
        <f>Y3046-Z3046</f>
        <v/>
      </c>
      <c r="AF3046" s="18">
        <f>AC3046-AD3046</f>
        <v/>
      </c>
      <c r="AG3046" s="18">
        <f>AE3046+AF3046</f>
        <v/>
      </c>
      <c r="AH3046" s="20">
        <f>IF(W3046&lt;=0,0,LOOKUP(W3046,{0,1950001,3300001,6950001,9000001,18000001,40000001},{0.05,0.1,0.2,0.23,0.33,0.4,0.45}))</f>
        <v/>
      </c>
    </row>
    <row r="3047">
      <c r="A3047" t="inlineStr">
        <is>
          <t>1万円刻み 特例あり一般12万円</t>
        </is>
      </c>
      <c r="B3047" s="18">
        <f>'4_1万円刻み'!$A$989</f>
        <v/>
      </c>
      <c r="C3047" s="19" t="n">
        <v>2026</v>
      </c>
      <c r="D3047" t="inlineStr">
        <is>
          <t>はい</t>
        </is>
      </c>
      <c r="E3047" s="18" t="n">
        <v>120000</v>
      </c>
      <c r="F3047" s="18" t="n">
        <v>0</v>
      </c>
      <c r="G3047" s="18" t="n">
        <v>0</v>
      </c>
      <c r="H3047" s="18" t="n">
        <v>0</v>
      </c>
      <c r="I3047" s="18" t="n">
        <v>0</v>
      </c>
      <c r="J3047" s="18">
        <f>ROUND(MIN(B3047/12,650000)*12*0.0915+MIN(B3047/12,1390000)*12*(0.0504+0)+B3047*0.005,0)</f>
        <v/>
      </c>
      <c r="K3047" s="18" t="n">
        <v>0</v>
      </c>
      <c r="L3047" s="18" t="n">
        <v>0</v>
      </c>
      <c r="M3047" s="18">
        <f>ROUND(IF(C3047&gt;=2026,IF(B3047&lt;741000,0,IF(B3047&lt;2191000,B3047-740000,IF(B3047&lt;2193000,1451000,IF(B3047&lt;2196000,1453000,IF(B3047&lt;2200000,1456000,IF(B3047&lt;3600000,ROUNDDOWN(B3047/4,-3)*2.8-80000,IF(B3047&lt;6600000,ROUNDDOWN(B3047/4,-3)*3.2-440000,IF(B3047&lt;8500000,ROUNDDOWN(B3047*0.9,0)-1100000,B3047-1950000)))))))),IF(B3047&lt;651000,0,IF(B3047&lt;1900000,B3047-650000,IF(B3047&lt;3600000,ROUNDDOWN(B3047/4,-3)*2.8-80000,IF(B3047&lt;6600000,ROUNDDOWN(B3047/4,-3)*3.2-440000,IF(B3047&lt;8500000,ROUNDDOWN(B3047*0.9,0)-1100000,B3047-1950000)))))),0)</f>
        <v/>
      </c>
      <c r="N3047" s="18">
        <f>IF(M3047&gt;23500000,NA(),IF(C3047&gt;=2026,IF(M3047&lt;=4890000,1040000,IF(M3047&lt;=6550000,670000,620000)),IF(M3047&lt;=1320000,950000,IF(M3047&lt;=3360000,880000,IF(M3047&lt;=4890000,680000,IF(M3047&lt;=6550000,630000,580000))))))</f>
        <v/>
      </c>
      <c r="O3047" s="18">
        <f>IF(F3047&lt;=0,IF(AND(D3047="はい",C3047&gt;=2026,C3047&lt;=2027),IF(E3047&lt;=0,0,IF(E3047&lt;=30000,E3047,IF(E3047&lt;=60000,ROUNDUP(E3047/2,0)+15000,IF(E3047&lt;=120000,ROUNDUP(E3047/4,0)+30000,60000)))),IF(E3047&lt;=0,0,IF(E3047&lt;=20000,E3047,IF(E3047&lt;=40000,ROUNDUP(E3047/2,0)+10000,IF(E3047&lt;=80000,ROUNDUP(E3047/4,0)+20000,40000))))),IF(E3047&lt;=0,IF(F3047&lt;=0,0,IF(F3047&lt;=25000,F3047,IF(F3047&lt;=50000,ROUNDUP(F3047/2,0)+12500,IF(F3047&lt;=100000,ROUNDUP(F3047/4,0)+25000,50000)))),MAX(IF(F3047&lt;=0,0,IF(F3047&lt;=25000,F3047,IF(F3047&lt;=50000,ROUNDUP(F3047/2,0)+12500,IF(F3047&lt;=100000,ROUNDUP(F3047/4,0)+25000,50000)))),MIN(IF(AND(D3047="はい",C3047&gt;=2026,C3047&lt;=2027),IF(E3047&lt;=0,0,IF(E3047&lt;=30000,E3047,IF(E3047&lt;=60000,ROUNDUP(E3047/2,0)+15000,IF(E3047&lt;=120000,ROUNDUP(E3047/4,0)+30000,60000)))),IF(E3047&lt;=0,0,IF(E3047&lt;=20000,E3047,IF(E3047&lt;=40000,ROUNDUP(E3047/2,0)+10000,IF(E3047&lt;=80000,ROUNDUP(E3047/4,0)+20000,40000)))))+IF(F3047&lt;=0,0,IF(F3047&lt;=25000,F3047,IF(F3047&lt;=50000,ROUNDUP(F3047/2,0)+12500,IF(F3047&lt;=100000,ROUNDUP(F3047/4,0)+25000,50000)))),IF(AND(D3047="はい",C3047&gt;=2026,C3047&lt;=2027),60000,40000)))))</f>
        <v/>
      </c>
      <c r="P3047" s="18">
        <f>IF(G3047&lt;=0,0,IF(G3047&lt;=20000,G3047,IF(G3047&lt;=40000,ROUNDUP(G3047/2,0)+10000,IF(G3047&lt;=80000,ROUNDUP(G3047/4,0)+20000,40000))))</f>
        <v/>
      </c>
      <c r="Q3047" s="18">
        <f>IF(I3047&lt;=0,IF(H3047&lt;=0,0,IF(H3047&lt;=20000,H3047,IF(H3047&lt;=40000,ROUNDUP(H3047/2,0)+10000,IF(H3047&lt;=80000,ROUNDUP(H3047/4,0)+20000,40000)))),IF(H3047&lt;=0,IF(I3047&lt;=0,0,IF(I3047&lt;=25000,I3047,IF(I3047&lt;=50000,ROUNDUP(I3047/2,0)+12500,IF(I3047&lt;=100000,ROUNDUP(I3047/4,0)+25000,50000)))),MAX(IF(I3047&lt;=0,0,IF(I3047&lt;=25000,I3047,IF(I3047&lt;=50000,ROUNDUP(I3047/2,0)+12500,IF(I3047&lt;=100000,ROUNDUP(I3047/4,0)+25000,50000)))),MIN(IF(H3047&lt;=0,0,IF(H3047&lt;=20000,H3047,IF(H3047&lt;=40000,ROUNDUP(H3047/2,0)+10000,IF(H3047&lt;=80000,ROUNDUP(H3047/4,0)+20000,40000))))+IF(I3047&lt;=0,0,IF(I3047&lt;=25000,I3047,IF(I3047&lt;=50000,ROUNDUP(I3047/2,0)+12500,IF(I3047&lt;=100000,ROUNDUP(I3047/4,0)+25000,50000)))),40000))))</f>
        <v/>
      </c>
      <c r="R3047" s="18">
        <f>MIN(120000,O3047+P3047+Q3047)</f>
        <v/>
      </c>
      <c r="S3047" s="18">
        <f>IF(F3047&lt;=0,IF(E3047&lt;=0,0,IF(E3047&lt;=12000,E3047,IF(E3047&lt;=32000,ROUNDUP(E3047/2,0)+6000,IF(E3047&lt;=56000,ROUNDUP(E3047/4,0)+14000,28000)))),IF(E3047&lt;=0,IF(F3047&lt;=0,0,IF(F3047&lt;=15000,F3047,IF(F3047&lt;=40000,ROUNDUP(F3047/2,0)+7500,IF(F3047&lt;=70000,ROUNDUP(F3047/4,0)+17500,35000)))),MAX(IF(F3047&lt;=0,0,IF(F3047&lt;=15000,F3047,IF(F3047&lt;=40000,ROUNDUP(F3047/2,0)+7500,IF(F3047&lt;=70000,ROUNDUP(F3047/4,0)+17500,35000)))),MIN(IF(E3047&lt;=0,0,IF(E3047&lt;=12000,E3047,IF(E3047&lt;=32000,ROUNDUP(E3047/2,0)+6000,IF(E3047&lt;=56000,ROUNDUP(E3047/4,0)+14000,28000))))+IF(F3047&lt;=0,0,IF(F3047&lt;=15000,F3047,IF(F3047&lt;=40000,ROUNDUP(F3047/2,0)+7500,IF(F3047&lt;=70000,ROUNDUP(F3047/4,0)+17500,35000)))),28000))))</f>
        <v/>
      </c>
      <c r="T3047" s="18">
        <f>IF(G3047&lt;=0,0,IF(G3047&lt;=12000,G3047,IF(G3047&lt;=32000,ROUNDUP(G3047/2,0)+6000,IF(G3047&lt;=56000,ROUNDUP(G3047/4,0)+14000,28000))))</f>
        <v/>
      </c>
      <c r="U3047" s="18">
        <f>IF(I3047&lt;=0,IF(H3047&lt;=0,0,IF(H3047&lt;=12000,H3047,IF(H3047&lt;=32000,ROUNDUP(H3047/2,0)+6000,IF(H3047&lt;=56000,ROUNDUP(H3047/4,0)+14000,28000)))),IF(H3047&lt;=0,IF(I3047&lt;=0,0,IF(I3047&lt;=15000,I3047,IF(I3047&lt;=40000,ROUNDUP(I3047/2,0)+7500,IF(I3047&lt;=70000,ROUNDUP(I3047/4,0)+17500,35000)))),MAX(IF(I3047&lt;=0,0,IF(I3047&lt;=15000,I3047,IF(I3047&lt;=40000,ROUNDUP(I3047/2,0)+7500,IF(I3047&lt;=70000,ROUNDUP(I3047/4,0)+17500,35000)))),MIN(IF(H3047&lt;=0,0,IF(H3047&lt;=12000,H3047,IF(H3047&lt;=32000,ROUNDUP(H3047/2,0)+6000,IF(H3047&lt;=56000,ROUNDUP(H3047/4,0)+14000,28000))))+IF(I3047&lt;=0,0,IF(I3047&lt;=15000,I3047,IF(I3047&lt;=40000,ROUNDUP(I3047/2,0)+7500,IF(I3047&lt;=70000,ROUNDUP(I3047/4,0)+17500,35000)))),28000))))</f>
        <v/>
      </c>
      <c r="V3047" s="18">
        <f>MIN(70000,S3047+T3047+U3047)</f>
        <v/>
      </c>
      <c r="W3047" s="18">
        <f>MAX(0,ROUNDDOWN(M3047-J3047-N3047-K3047-0,-3))</f>
        <v/>
      </c>
      <c r="X3047" s="18">
        <f>MAX(0,ROUNDDOWN(M3047-J3047-N3047-K3047-R3047,-3))</f>
        <v/>
      </c>
      <c r="Y3047" s="18">
        <f>IF(W3047&lt;=0,0,ROUNDDOWN((W3047*LOOKUP(W3047,{0,1950001,3300001,6950001,9000001,18000001,40000001},{0.05,0.1,0.2,0.23,0.33,0.4,0.45})-LOOKUP(W3047,{0,1950001,3300001,6950001,9000001,18000001,40000001},{0,97500,427500,636000,1536000,2796000,4796000}))*1.021,-2))</f>
        <v/>
      </c>
      <c r="Z3047" s="18">
        <f>IF(X3047&lt;=0,0,ROUNDDOWN((X3047*LOOKUP(X3047,{0,1950001,3300001,6950001,9000001,18000001,40000001},{0.05,0.1,0.2,0.23,0.33,0.4,0.45})-LOOKUP(X3047,{0,1950001,3300001,6950001,9000001,18000001,40000001},{0,97500,427500,636000,1536000,2796000,4796000}))*1.021,-2))</f>
        <v/>
      </c>
      <c r="AA3047" s="18">
        <f>MAX(0,ROUNDDOWN(M3047-J3047-430000-L3047-0,-3))</f>
        <v/>
      </c>
      <c r="AB3047" s="18">
        <f>MAX(0,ROUNDDOWN(M3047-J3047-430000-L3047-V3047,-3))</f>
        <v/>
      </c>
      <c r="AC3047" s="18">
        <f>IF(M3047&lt;=450000,0,MAX(0,ROUNDDOWN(AA3047*0.06-MIN(50000,AA3047)*0.03,-2))+MAX(0,ROUNDDOWN(AA3047*0.04-MIN(50000,AA3047)*0.02,-2)))</f>
        <v/>
      </c>
      <c r="AD3047" s="18">
        <f>IF(M3047&lt;=450000,0,MAX(0,ROUNDDOWN(AB3047*0.06-MIN(50000,AB3047)*0.03,-2))+MAX(0,ROUNDDOWN(AB3047*0.04-MIN(50000,AB3047)*0.02,-2)))</f>
        <v/>
      </c>
      <c r="AE3047" s="18">
        <f>Y3047-Z3047</f>
        <v/>
      </c>
      <c r="AF3047" s="18">
        <f>AC3047-AD3047</f>
        <v/>
      </c>
      <c r="AG3047" s="18">
        <f>AE3047+AF3047</f>
        <v/>
      </c>
      <c r="AH3047" s="20">
        <f>IF(W3047&lt;=0,0,LOOKUP(W3047,{0,1950001,3300001,6950001,9000001,18000001,40000001},{0.05,0.1,0.2,0.23,0.33,0.4,0.45}))</f>
        <v/>
      </c>
    </row>
    <row r="3048">
      <c r="A3048" t="inlineStr">
        <is>
          <t>1万円刻み 3区分8万円ずつ</t>
        </is>
      </c>
      <c r="B3048" s="18">
        <f>'4_1万円刻み'!$A$990</f>
        <v/>
      </c>
      <c r="C3048" s="19" t="n">
        <v>2026</v>
      </c>
      <c r="D3048" t="inlineStr">
        <is>
          <t>いいえ</t>
        </is>
      </c>
      <c r="E3048" s="18" t="n">
        <v>80000</v>
      </c>
      <c r="F3048" s="18" t="n">
        <v>0</v>
      </c>
      <c r="G3048" s="18" t="n">
        <v>80000</v>
      </c>
      <c r="H3048" s="18" t="n">
        <v>80000</v>
      </c>
      <c r="I3048" s="18" t="n">
        <v>0</v>
      </c>
      <c r="J3048" s="18">
        <f>ROUND(MIN(B3048/12,650000)*12*0.0915+MIN(B3048/12,1390000)*12*(0.0504+0)+B3048*0.005,0)</f>
        <v/>
      </c>
      <c r="K3048" s="18" t="n">
        <v>0</v>
      </c>
      <c r="L3048" s="18" t="n">
        <v>0</v>
      </c>
      <c r="M3048" s="18">
        <f>ROUND(IF(C3048&gt;=2026,IF(B3048&lt;741000,0,IF(B3048&lt;2191000,B3048-740000,IF(B3048&lt;2193000,1451000,IF(B3048&lt;2196000,1453000,IF(B3048&lt;2200000,1456000,IF(B3048&lt;3600000,ROUNDDOWN(B3048/4,-3)*2.8-80000,IF(B3048&lt;6600000,ROUNDDOWN(B3048/4,-3)*3.2-440000,IF(B3048&lt;8500000,ROUNDDOWN(B3048*0.9,0)-1100000,B3048-1950000)))))))),IF(B3048&lt;651000,0,IF(B3048&lt;1900000,B3048-650000,IF(B3048&lt;3600000,ROUNDDOWN(B3048/4,-3)*2.8-80000,IF(B3048&lt;6600000,ROUNDDOWN(B3048/4,-3)*3.2-440000,IF(B3048&lt;8500000,ROUNDDOWN(B3048*0.9,0)-1100000,B3048-1950000)))))),0)</f>
        <v/>
      </c>
      <c r="N3048" s="18">
        <f>IF(M3048&gt;23500000,NA(),IF(C3048&gt;=2026,IF(M3048&lt;=4890000,1040000,IF(M3048&lt;=6550000,670000,620000)),IF(M3048&lt;=1320000,950000,IF(M3048&lt;=3360000,880000,IF(M3048&lt;=4890000,680000,IF(M3048&lt;=6550000,630000,580000))))))</f>
        <v/>
      </c>
      <c r="O3048" s="18">
        <f>IF(F3048&lt;=0,IF(AND(D3048="はい",C3048&gt;=2026,C3048&lt;=2027),IF(E3048&lt;=0,0,IF(E3048&lt;=30000,E3048,IF(E3048&lt;=60000,ROUNDUP(E3048/2,0)+15000,IF(E3048&lt;=120000,ROUNDUP(E3048/4,0)+30000,60000)))),IF(E3048&lt;=0,0,IF(E3048&lt;=20000,E3048,IF(E3048&lt;=40000,ROUNDUP(E3048/2,0)+10000,IF(E3048&lt;=80000,ROUNDUP(E3048/4,0)+20000,40000))))),IF(E3048&lt;=0,IF(F3048&lt;=0,0,IF(F3048&lt;=25000,F3048,IF(F3048&lt;=50000,ROUNDUP(F3048/2,0)+12500,IF(F3048&lt;=100000,ROUNDUP(F3048/4,0)+25000,50000)))),MAX(IF(F3048&lt;=0,0,IF(F3048&lt;=25000,F3048,IF(F3048&lt;=50000,ROUNDUP(F3048/2,0)+12500,IF(F3048&lt;=100000,ROUNDUP(F3048/4,0)+25000,50000)))),MIN(IF(AND(D3048="はい",C3048&gt;=2026,C3048&lt;=2027),IF(E3048&lt;=0,0,IF(E3048&lt;=30000,E3048,IF(E3048&lt;=60000,ROUNDUP(E3048/2,0)+15000,IF(E3048&lt;=120000,ROUNDUP(E3048/4,0)+30000,60000)))),IF(E3048&lt;=0,0,IF(E3048&lt;=20000,E3048,IF(E3048&lt;=40000,ROUNDUP(E3048/2,0)+10000,IF(E3048&lt;=80000,ROUNDUP(E3048/4,0)+20000,40000)))))+IF(F3048&lt;=0,0,IF(F3048&lt;=25000,F3048,IF(F3048&lt;=50000,ROUNDUP(F3048/2,0)+12500,IF(F3048&lt;=100000,ROUNDUP(F3048/4,0)+25000,50000)))),IF(AND(D3048="はい",C3048&gt;=2026,C3048&lt;=2027),60000,40000)))))</f>
        <v/>
      </c>
      <c r="P3048" s="18">
        <f>IF(G3048&lt;=0,0,IF(G3048&lt;=20000,G3048,IF(G3048&lt;=40000,ROUNDUP(G3048/2,0)+10000,IF(G3048&lt;=80000,ROUNDUP(G3048/4,0)+20000,40000))))</f>
        <v/>
      </c>
      <c r="Q3048" s="18">
        <f>IF(I3048&lt;=0,IF(H3048&lt;=0,0,IF(H3048&lt;=20000,H3048,IF(H3048&lt;=40000,ROUNDUP(H3048/2,0)+10000,IF(H3048&lt;=80000,ROUNDUP(H3048/4,0)+20000,40000)))),IF(H3048&lt;=0,IF(I3048&lt;=0,0,IF(I3048&lt;=25000,I3048,IF(I3048&lt;=50000,ROUNDUP(I3048/2,0)+12500,IF(I3048&lt;=100000,ROUNDUP(I3048/4,0)+25000,50000)))),MAX(IF(I3048&lt;=0,0,IF(I3048&lt;=25000,I3048,IF(I3048&lt;=50000,ROUNDUP(I3048/2,0)+12500,IF(I3048&lt;=100000,ROUNDUP(I3048/4,0)+25000,50000)))),MIN(IF(H3048&lt;=0,0,IF(H3048&lt;=20000,H3048,IF(H3048&lt;=40000,ROUNDUP(H3048/2,0)+10000,IF(H3048&lt;=80000,ROUNDUP(H3048/4,0)+20000,40000))))+IF(I3048&lt;=0,0,IF(I3048&lt;=25000,I3048,IF(I3048&lt;=50000,ROUNDUP(I3048/2,0)+12500,IF(I3048&lt;=100000,ROUNDUP(I3048/4,0)+25000,50000)))),40000))))</f>
        <v/>
      </c>
      <c r="R3048" s="18">
        <f>MIN(120000,O3048+P3048+Q3048)</f>
        <v/>
      </c>
      <c r="S3048" s="18">
        <f>IF(F3048&lt;=0,IF(E3048&lt;=0,0,IF(E3048&lt;=12000,E3048,IF(E3048&lt;=32000,ROUNDUP(E3048/2,0)+6000,IF(E3048&lt;=56000,ROUNDUP(E3048/4,0)+14000,28000)))),IF(E3048&lt;=0,IF(F3048&lt;=0,0,IF(F3048&lt;=15000,F3048,IF(F3048&lt;=40000,ROUNDUP(F3048/2,0)+7500,IF(F3048&lt;=70000,ROUNDUP(F3048/4,0)+17500,35000)))),MAX(IF(F3048&lt;=0,0,IF(F3048&lt;=15000,F3048,IF(F3048&lt;=40000,ROUNDUP(F3048/2,0)+7500,IF(F3048&lt;=70000,ROUNDUP(F3048/4,0)+17500,35000)))),MIN(IF(E3048&lt;=0,0,IF(E3048&lt;=12000,E3048,IF(E3048&lt;=32000,ROUNDUP(E3048/2,0)+6000,IF(E3048&lt;=56000,ROUNDUP(E3048/4,0)+14000,28000))))+IF(F3048&lt;=0,0,IF(F3048&lt;=15000,F3048,IF(F3048&lt;=40000,ROUNDUP(F3048/2,0)+7500,IF(F3048&lt;=70000,ROUNDUP(F3048/4,0)+17500,35000)))),28000))))</f>
        <v/>
      </c>
      <c r="T3048" s="18">
        <f>IF(G3048&lt;=0,0,IF(G3048&lt;=12000,G3048,IF(G3048&lt;=32000,ROUNDUP(G3048/2,0)+6000,IF(G3048&lt;=56000,ROUNDUP(G3048/4,0)+14000,28000))))</f>
        <v/>
      </c>
      <c r="U3048" s="18">
        <f>IF(I3048&lt;=0,IF(H3048&lt;=0,0,IF(H3048&lt;=12000,H3048,IF(H3048&lt;=32000,ROUNDUP(H3048/2,0)+6000,IF(H3048&lt;=56000,ROUNDUP(H3048/4,0)+14000,28000)))),IF(H3048&lt;=0,IF(I3048&lt;=0,0,IF(I3048&lt;=15000,I3048,IF(I3048&lt;=40000,ROUNDUP(I3048/2,0)+7500,IF(I3048&lt;=70000,ROUNDUP(I3048/4,0)+17500,35000)))),MAX(IF(I3048&lt;=0,0,IF(I3048&lt;=15000,I3048,IF(I3048&lt;=40000,ROUNDUP(I3048/2,0)+7500,IF(I3048&lt;=70000,ROUNDUP(I3048/4,0)+17500,35000)))),MIN(IF(H3048&lt;=0,0,IF(H3048&lt;=12000,H3048,IF(H3048&lt;=32000,ROUNDUP(H3048/2,0)+6000,IF(H3048&lt;=56000,ROUNDUP(H3048/4,0)+14000,28000))))+IF(I3048&lt;=0,0,IF(I3048&lt;=15000,I3048,IF(I3048&lt;=40000,ROUNDUP(I3048/2,0)+7500,IF(I3048&lt;=70000,ROUNDUP(I3048/4,0)+17500,35000)))),28000))))</f>
        <v/>
      </c>
      <c r="V3048" s="18">
        <f>MIN(70000,S3048+T3048+U3048)</f>
        <v/>
      </c>
      <c r="W3048" s="18">
        <f>MAX(0,ROUNDDOWN(M3048-J3048-N3048-K3048-0,-3))</f>
        <v/>
      </c>
      <c r="X3048" s="18">
        <f>MAX(0,ROUNDDOWN(M3048-J3048-N3048-K3048-R3048,-3))</f>
        <v/>
      </c>
      <c r="Y3048" s="18">
        <f>IF(W3048&lt;=0,0,ROUNDDOWN((W3048*LOOKUP(W3048,{0,1950001,3300001,6950001,9000001,18000001,40000001},{0.05,0.1,0.2,0.23,0.33,0.4,0.45})-LOOKUP(W3048,{0,1950001,3300001,6950001,9000001,18000001,40000001},{0,97500,427500,636000,1536000,2796000,4796000}))*1.021,-2))</f>
        <v/>
      </c>
      <c r="Z3048" s="18">
        <f>IF(X3048&lt;=0,0,ROUNDDOWN((X3048*LOOKUP(X3048,{0,1950001,3300001,6950001,9000001,18000001,40000001},{0.05,0.1,0.2,0.23,0.33,0.4,0.45})-LOOKUP(X3048,{0,1950001,3300001,6950001,9000001,18000001,40000001},{0,97500,427500,636000,1536000,2796000,4796000}))*1.021,-2))</f>
        <v/>
      </c>
      <c r="AA3048" s="18">
        <f>MAX(0,ROUNDDOWN(M3048-J3048-430000-L3048-0,-3))</f>
        <v/>
      </c>
      <c r="AB3048" s="18">
        <f>MAX(0,ROUNDDOWN(M3048-J3048-430000-L3048-V3048,-3))</f>
        <v/>
      </c>
      <c r="AC3048" s="18">
        <f>IF(M3048&lt;=450000,0,MAX(0,ROUNDDOWN(AA3048*0.06-MIN(50000,AA3048)*0.03,-2))+MAX(0,ROUNDDOWN(AA3048*0.04-MIN(50000,AA3048)*0.02,-2)))</f>
        <v/>
      </c>
      <c r="AD3048" s="18">
        <f>IF(M3048&lt;=450000,0,MAX(0,ROUNDDOWN(AB3048*0.06-MIN(50000,AB3048)*0.03,-2))+MAX(0,ROUNDDOWN(AB3048*0.04-MIN(50000,AB3048)*0.02,-2)))</f>
        <v/>
      </c>
      <c r="AE3048" s="18">
        <f>Y3048-Z3048</f>
        <v/>
      </c>
      <c r="AF3048" s="18">
        <f>AC3048-AD3048</f>
        <v/>
      </c>
      <c r="AG3048" s="18">
        <f>AE3048+AF3048</f>
        <v/>
      </c>
      <c r="AH3048" s="20">
        <f>IF(W3048&lt;=0,0,LOOKUP(W3048,{0,1950001,3300001,6950001,9000001,18000001,40000001},{0.05,0.1,0.2,0.23,0.33,0.4,0.45}))</f>
        <v/>
      </c>
    </row>
    <row r="3049">
      <c r="A3049" t="inlineStr">
        <is>
          <t>1万円刻み 一般8万円</t>
        </is>
      </c>
      <c r="B3049" s="18">
        <f>'4_1万円刻み'!$A$990</f>
        <v/>
      </c>
      <c r="C3049" s="19" t="n">
        <v>2026</v>
      </c>
      <c r="D3049" t="inlineStr">
        <is>
          <t>いいえ</t>
        </is>
      </c>
      <c r="E3049" s="18" t="n">
        <v>80000</v>
      </c>
      <c r="F3049" s="18" t="n">
        <v>0</v>
      </c>
      <c r="G3049" s="18" t="n">
        <v>0</v>
      </c>
      <c r="H3049" s="18" t="n">
        <v>0</v>
      </c>
      <c r="I3049" s="18" t="n">
        <v>0</v>
      </c>
      <c r="J3049" s="18">
        <f>ROUND(MIN(B3049/12,650000)*12*0.0915+MIN(B3049/12,1390000)*12*(0.0504+0)+B3049*0.005,0)</f>
        <v/>
      </c>
      <c r="K3049" s="18" t="n">
        <v>0</v>
      </c>
      <c r="L3049" s="18" t="n">
        <v>0</v>
      </c>
      <c r="M3049" s="18">
        <f>ROUND(IF(C3049&gt;=2026,IF(B3049&lt;741000,0,IF(B3049&lt;2191000,B3049-740000,IF(B3049&lt;2193000,1451000,IF(B3049&lt;2196000,1453000,IF(B3049&lt;2200000,1456000,IF(B3049&lt;3600000,ROUNDDOWN(B3049/4,-3)*2.8-80000,IF(B3049&lt;6600000,ROUNDDOWN(B3049/4,-3)*3.2-440000,IF(B3049&lt;8500000,ROUNDDOWN(B3049*0.9,0)-1100000,B3049-1950000)))))))),IF(B3049&lt;651000,0,IF(B3049&lt;1900000,B3049-650000,IF(B3049&lt;3600000,ROUNDDOWN(B3049/4,-3)*2.8-80000,IF(B3049&lt;6600000,ROUNDDOWN(B3049/4,-3)*3.2-440000,IF(B3049&lt;8500000,ROUNDDOWN(B3049*0.9,0)-1100000,B3049-1950000)))))),0)</f>
        <v/>
      </c>
      <c r="N3049" s="18">
        <f>IF(M3049&gt;23500000,NA(),IF(C3049&gt;=2026,IF(M3049&lt;=4890000,1040000,IF(M3049&lt;=6550000,670000,620000)),IF(M3049&lt;=1320000,950000,IF(M3049&lt;=3360000,880000,IF(M3049&lt;=4890000,680000,IF(M3049&lt;=6550000,630000,580000))))))</f>
        <v/>
      </c>
      <c r="O3049" s="18">
        <f>IF(F3049&lt;=0,IF(AND(D3049="はい",C3049&gt;=2026,C3049&lt;=2027),IF(E3049&lt;=0,0,IF(E3049&lt;=30000,E3049,IF(E3049&lt;=60000,ROUNDUP(E3049/2,0)+15000,IF(E3049&lt;=120000,ROUNDUP(E3049/4,0)+30000,60000)))),IF(E3049&lt;=0,0,IF(E3049&lt;=20000,E3049,IF(E3049&lt;=40000,ROUNDUP(E3049/2,0)+10000,IF(E3049&lt;=80000,ROUNDUP(E3049/4,0)+20000,40000))))),IF(E3049&lt;=0,IF(F3049&lt;=0,0,IF(F3049&lt;=25000,F3049,IF(F3049&lt;=50000,ROUNDUP(F3049/2,0)+12500,IF(F3049&lt;=100000,ROUNDUP(F3049/4,0)+25000,50000)))),MAX(IF(F3049&lt;=0,0,IF(F3049&lt;=25000,F3049,IF(F3049&lt;=50000,ROUNDUP(F3049/2,0)+12500,IF(F3049&lt;=100000,ROUNDUP(F3049/4,0)+25000,50000)))),MIN(IF(AND(D3049="はい",C3049&gt;=2026,C3049&lt;=2027),IF(E3049&lt;=0,0,IF(E3049&lt;=30000,E3049,IF(E3049&lt;=60000,ROUNDUP(E3049/2,0)+15000,IF(E3049&lt;=120000,ROUNDUP(E3049/4,0)+30000,60000)))),IF(E3049&lt;=0,0,IF(E3049&lt;=20000,E3049,IF(E3049&lt;=40000,ROUNDUP(E3049/2,0)+10000,IF(E3049&lt;=80000,ROUNDUP(E3049/4,0)+20000,40000)))))+IF(F3049&lt;=0,0,IF(F3049&lt;=25000,F3049,IF(F3049&lt;=50000,ROUNDUP(F3049/2,0)+12500,IF(F3049&lt;=100000,ROUNDUP(F3049/4,0)+25000,50000)))),IF(AND(D3049="はい",C3049&gt;=2026,C3049&lt;=2027),60000,40000)))))</f>
        <v/>
      </c>
      <c r="P3049" s="18">
        <f>IF(G3049&lt;=0,0,IF(G3049&lt;=20000,G3049,IF(G3049&lt;=40000,ROUNDUP(G3049/2,0)+10000,IF(G3049&lt;=80000,ROUNDUP(G3049/4,0)+20000,40000))))</f>
        <v/>
      </c>
      <c r="Q3049" s="18">
        <f>IF(I3049&lt;=0,IF(H3049&lt;=0,0,IF(H3049&lt;=20000,H3049,IF(H3049&lt;=40000,ROUNDUP(H3049/2,0)+10000,IF(H3049&lt;=80000,ROUNDUP(H3049/4,0)+20000,40000)))),IF(H3049&lt;=0,IF(I3049&lt;=0,0,IF(I3049&lt;=25000,I3049,IF(I3049&lt;=50000,ROUNDUP(I3049/2,0)+12500,IF(I3049&lt;=100000,ROUNDUP(I3049/4,0)+25000,50000)))),MAX(IF(I3049&lt;=0,0,IF(I3049&lt;=25000,I3049,IF(I3049&lt;=50000,ROUNDUP(I3049/2,0)+12500,IF(I3049&lt;=100000,ROUNDUP(I3049/4,0)+25000,50000)))),MIN(IF(H3049&lt;=0,0,IF(H3049&lt;=20000,H3049,IF(H3049&lt;=40000,ROUNDUP(H3049/2,0)+10000,IF(H3049&lt;=80000,ROUNDUP(H3049/4,0)+20000,40000))))+IF(I3049&lt;=0,0,IF(I3049&lt;=25000,I3049,IF(I3049&lt;=50000,ROUNDUP(I3049/2,0)+12500,IF(I3049&lt;=100000,ROUNDUP(I3049/4,0)+25000,50000)))),40000))))</f>
        <v/>
      </c>
      <c r="R3049" s="18">
        <f>MIN(120000,O3049+P3049+Q3049)</f>
        <v/>
      </c>
      <c r="S3049" s="18">
        <f>IF(F3049&lt;=0,IF(E3049&lt;=0,0,IF(E3049&lt;=12000,E3049,IF(E3049&lt;=32000,ROUNDUP(E3049/2,0)+6000,IF(E3049&lt;=56000,ROUNDUP(E3049/4,0)+14000,28000)))),IF(E3049&lt;=0,IF(F3049&lt;=0,0,IF(F3049&lt;=15000,F3049,IF(F3049&lt;=40000,ROUNDUP(F3049/2,0)+7500,IF(F3049&lt;=70000,ROUNDUP(F3049/4,0)+17500,35000)))),MAX(IF(F3049&lt;=0,0,IF(F3049&lt;=15000,F3049,IF(F3049&lt;=40000,ROUNDUP(F3049/2,0)+7500,IF(F3049&lt;=70000,ROUNDUP(F3049/4,0)+17500,35000)))),MIN(IF(E3049&lt;=0,0,IF(E3049&lt;=12000,E3049,IF(E3049&lt;=32000,ROUNDUP(E3049/2,0)+6000,IF(E3049&lt;=56000,ROUNDUP(E3049/4,0)+14000,28000))))+IF(F3049&lt;=0,0,IF(F3049&lt;=15000,F3049,IF(F3049&lt;=40000,ROUNDUP(F3049/2,0)+7500,IF(F3049&lt;=70000,ROUNDUP(F3049/4,0)+17500,35000)))),28000))))</f>
        <v/>
      </c>
      <c r="T3049" s="18">
        <f>IF(G3049&lt;=0,0,IF(G3049&lt;=12000,G3049,IF(G3049&lt;=32000,ROUNDUP(G3049/2,0)+6000,IF(G3049&lt;=56000,ROUNDUP(G3049/4,0)+14000,28000))))</f>
        <v/>
      </c>
      <c r="U3049" s="18">
        <f>IF(I3049&lt;=0,IF(H3049&lt;=0,0,IF(H3049&lt;=12000,H3049,IF(H3049&lt;=32000,ROUNDUP(H3049/2,0)+6000,IF(H3049&lt;=56000,ROUNDUP(H3049/4,0)+14000,28000)))),IF(H3049&lt;=0,IF(I3049&lt;=0,0,IF(I3049&lt;=15000,I3049,IF(I3049&lt;=40000,ROUNDUP(I3049/2,0)+7500,IF(I3049&lt;=70000,ROUNDUP(I3049/4,0)+17500,35000)))),MAX(IF(I3049&lt;=0,0,IF(I3049&lt;=15000,I3049,IF(I3049&lt;=40000,ROUNDUP(I3049/2,0)+7500,IF(I3049&lt;=70000,ROUNDUP(I3049/4,0)+17500,35000)))),MIN(IF(H3049&lt;=0,0,IF(H3049&lt;=12000,H3049,IF(H3049&lt;=32000,ROUNDUP(H3049/2,0)+6000,IF(H3049&lt;=56000,ROUNDUP(H3049/4,0)+14000,28000))))+IF(I3049&lt;=0,0,IF(I3049&lt;=15000,I3049,IF(I3049&lt;=40000,ROUNDUP(I3049/2,0)+7500,IF(I3049&lt;=70000,ROUNDUP(I3049/4,0)+17500,35000)))),28000))))</f>
        <v/>
      </c>
      <c r="V3049" s="18">
        <f>MIN(70000,S3049+T3049+U3049)</f>
        <v/>
      </c>
      <c r="W3049" s="18">
        <f>MAX(0,ROUNDDOWN(M3049-J3049-N3049-K3049-0,-3))</f>
        <v/>
      </c>
      <c r="X3049" s="18">
        <f>MAX(0,ROUNDDOWN(M3049-J3049-N3049-K3049-R3049,-3))</f>
        <v/>
      </c>
      <c r="Y3049" s="18">
        <f>IF(W3049&lt;=0,0,ROUNDDOWN((W3049*LOOKUP(W3049,{0,1950001,3300001,6950001,9000001,18000001,40000001},{0.05,0.1,0.2,0.23,0.33,0.4,0.45})-LOOKUP(W3049,{0,1950001,3300001,6950001,9000001,18000001,40000001},{0,97500,427500,636000,1536000,2796000,4796000}))*1.021,-2))</f>
        <v/>
      </c>
      <c r="Z3049" s="18">
        <f>IF(X3049&lt;=0,0,ROUNDDOWN((X3049*LOOKUP(X3049,{0,1950001,3300001,6950001,9000001,18000001,40000001},{0.05,0.1,0.2,0.23,0.33,0.4,0.45})-LOOKUP(X3049,{0,1950001,3300001,6950001,9000001,18000001,40000001},{0,97500,427500,636000,1536000,2796000,4796000}))*1.021,-2))</f>
        <v/>
      </c>
      <c r="AA3049" s="18">
        <f>MAX(0,ROUNDDOWN(M3049-J3049-430000-L3049-0,-3))</f>
        <v/>
      </c>
      <c r="AB3049" s="18">
        <f>MAX(0,ROUNDDOWN(M3049-J3049-430000-L3049-V3049,-3))</f>
        <v/>
      </c>
      <c r="AC3049" s="18">
        <f>IF(M3049&lt;=450000,0,MAX(0,ROUNDDOWN(AA3049*0.06-MIN(50000,AA3049)*0.03,-2))+MAX(0,ROUNDDOWN(AA3049*0.04-MIN(50000,AA3049)*0.02,-2)))</f>
        <v/>
      </c>
      <c r="AD3049" s="18">
        <f>IF(M3049&lt;=450000,0,MAX(0,ROUNDDOWN(AB3049*0.06-MIN(50000,AB3049)*0.03,-2))+MAX(0,ROUNDDOWN(AB3049*0.04-MIN(50000,AB3049)*0.02,-2)))</f>
        <v/>
      </c>
      <c r="AE3049" s="18">
        <f>Y3049-Z3049</f>
        <v/>
      </c>
      <c r="AF3049" s="18">
        <f>AC3049-AD3049</f>
        <v/>
      </c>
      <c r="AG3049" s="18">
        <f>AE3049+AF3049</f>
        <v/>
      </c>
      <c r="AH3049" s="20">
        <f>IF(W3049&lt;=0,0,LOOKUP(W3049,{0,1950001,3300001,6950001,9000001,18000001,40000001},{0.05,0.1,0.2,0.23,0.33,0.4,0.45}))</f>
        <v/>
      </c>
    </row>
    <row r="3050">
      <c r="A3050" t="inlineStr">
        <is>
          <t>1万円刻み 特例あり一般12万円</t>
        </is>
      </c>
      <c r="B3050" s="18">
        <f>'4_1万円刻み'!$A$990</f>
        <v/>
      </c>
      <c r="C3050" s="19" t="n">
        <v>2026</v>
      </c>
      <c r="D3050" t="inlineStr">
        <is>
          <t>はい</t>
        </is>
      </c>
      <c r="E3050" s="18" t="n">
        <v>120000</v>
      </c>
      <c r="F3050" s="18" t="n">
        <v>0</v>
      </c>
      <c r="G3050" s="18" t="n">
        <v>0</v>
      </c>
      <c r="H3050" s="18" t="n">
        <v>0</v>
      </c>
      <c r="I3050" s="18" t="n">
        <v>0</v>
      </c>
      <c r="J3050" s="18">
        <f>ROUND(MIN(B3050/12,650000)*12*0.0915+MIN(B3050/12,1390000)*12*(0.0504+0)+B3050*0.005,0)</f>
        <v/>
      </c>
      <c r="K3050" s="18" t="n">
        <v>0</v>
      </c>
      <c r="L3050" s="18" t="n">
        <v>0</v>
      </c>
      <c r="M3050" s="18">
        <f>ROUND(IF(C3050&gt;=2026,IF(B3050&lt;741000,0,IF(B3050&lt;2191000,B3050-740000,IF(B3050&lt;2193000,1451000,IF(B3050&lt;2196000,1453000,IF(B3050&lt;2200000,1456000,IF(B3050&lt;3600000,ROUNDDOWN(B3050/4,-3)*2.8-80000,IF(B3050&lt;6600000,ROUNDDOWN(B3050/4,-3)*3.2-440000,IF(B3050&lt;8500000,ROUNDDOWN(B3050*0.9,0)-1100000,B3050-1950000)))))))),IF(B3050&lt;651000,0,IF(B3050&lt;1900000,B3050-650000,IF(B3050&lt;3600000,ROUNDDOWN(B3050/4,-3)*2.8-80000,IF(B3050&lt;6600000,ROUNDDOWN(B3050/4,-3)*3.2-440000,IF(B3050&lt;8500000,ROUNDDOWN(B3050*0.9,0)-1100000,B3050-1950000)))))),0)</f>
        <v/>
      </c>
      <c r="N3050" s="18">
        <f>IF(M3050&gt;23500000,NA(),IF(C3050&gt;=2026,IF(M3050&lt;=4890000,1040000,IF(M3050&lt;=6550000,670000,620000)),IF(M3050&lt;=1320000,950000,IF(M3050&lt;=3360000,880000,IF(M3050&lt;=4890000,680000,IF(M3050&lt;=6550000,630000,580000))))))</f>
        <v/>
      </c>
      <c r="O3050" s="18">
        <f>IF(F3050&lt;=0,IF(AND(D3050="はい",C3050&gt;=2026,C3050&lt;=2027),IF(E3050&lt;=0,0,IF(E3050&lt;=30000,E3050,IF(E3050&lt;=60000,ROUNDUP(E3050/2,0)+15000,IF(E3050&lt;=120000,ROUNDUP(E3050/4,0)+30000,60000)))),IF(E3050&lt;=0,0,IF(E3050&lt;=20000,E3050,IF(E3050&lt;=40000,ROUNDUP(E3050/2,0)+10000,IF(E3050&lt;=80000,ROUNDUP(E3050/4,0)+20000,40000))))),IF(E3050&lt;=0,IF(F3050&lt;=0,0,IF(F3050&lt;=25000,F3050,IF(F3050&lt;=50000,ROUNDUP(F3050/2,0)+12500,IF(F3050&lt;=100000,ROUNDUP(F3050/4,0)+25000,50000)))),MAX(IF(F3050&lt;=0,0,IF(F3050&lt;=25000,F3050,IF(F3050&lt;=50000,ROUNDUP(F3050/2,0)+12500,IF(F3050&lt;=100000,ROUNDUP(F3050/4,0)+25000,50000)))),MIN(IF(AND(D3050="はい",C3050&gt;=2026,C3050&lt;=2027),IF(E3050&lt;=0,0,IF(E3050&lt;=30000,E3050,IF(E3050&lt;=60000,ROUNDUP(E3050/2,0)+15000,IF(E3050&lt;=120000,ROUNDUP(E3050/4,0)+30000,60000)))),IF(E3050&lt;=0,0,IF(E3050&lt;=20000,E3050,IF(E3050&lt;=40000,ROUNDUP(E3050/2,0)+10000,IF(E3050&lt;=80000,ROUNDUP(E3050/4,0)+20000,40000)))))+IF(F3050&lt;=0,0,IF(F3050&lt;=25000,F3050,IF(F3050&lt;=50000,ROUNDUP(F3050/2,0)+12500,IF(F3050&lt;=100000,ROUNDUP(F3050/4,0)+25000,50000)))),IF(AND(D3050="はい",C3050&gt;=2026,C3050&lt;=2027),60000,40000)))))</f>
        <v/>
      </c>
      <c r="P3050" s="18">
        <f>IF(G3050&lt;=0,0,IF(G3050&lt;=20000,G3050,IF(G3050&lt;=40000,ROUNDUP(G3050/2,0)+10000,IF(G3050&lt;=80000,ROUNDUP(G3050/4,0)+20000,40000))))</f>
        <v/>
      </c>
      <c r="Q3050" s="18">
        <f>IF(I3050&lt;=0,IF(H3050&lt;=0,0,IF(H3050&lt;=20000,H3050,IF(H3050&lt;=40000,ROUNDUP(H3050/2,0)+10000,IF(H3050&lt;=80000,ROUNDUP(H3050/4,0)+20000,40000)))),IF(H3050&lt;=0,IF(I3050&lt;=0,0,IF(I3050&lt;=25000,I3050,IF(I3050&lt;=50000,ROUNDUP(I3050/2,0)+12500,IF(I3050&lt;=100000,ROUNDUP(I3050/4,0)+25000,50000)))),MAX(IF(I3050&lt;=0,0,IF(I3050&lt;=25000,I3050,IF(I3050&lt;=50000,ROUNDUP(I3050/2,0)+12500,IF(I3050&lt;=100000,ROUNDUP(I3050/4,0)+25000,50000)))),MIN(IF(H3050&lt;=0,0,IF(H3050&lt;=20000,H3050,IF(H3050&lt;=40000,ROUNDUP(H3050/2,0)+10000,IF(H3050&lt;=80000,ROUNDUP(H3050/4,0)+20000,40000))))+IF(I3050&lt;=0,0,IF(I3050&lt;=25000,I3050,IF(I3050&lt;=50000,ROUNDUP(I3050/2,0)+12500,IF(I3050&lt;=100000,ROUNDUP(I3050/4,0)+25000,50000)))),40000))))</f>
        <v/>
      </c>
      <c r="R3050" s="18">
        <f>MIN(120000,O3050+P3050+Q3050)</f>
        <v/>
      </c>
      <c r="S3050" s="18">
        <f>IF(F3050&lt;=0,IF(E3050&lt;=0,0,IF(E3050&lt;=12000,E3050,IF(E3050&lt;=32000,ROUNDUP(E3050/2,0)+6000,IF(E3050&lt;=56000,ROUNDUP(E3050/4,0)+14000,28000)))),IF(E3050&lt;=0,IF(F3050&lt;=0,0,IF(F3050&lt;=15000,F3050,IF(F3050&lt;=40000,ROUNDUP(F3050/2,0)+7500,IF(F3050&lt;=70000,ROUNDUP(F3050/4,0)+17500,35000)))),MAX(IF(F3050&lt;=0,0,IF(F3050&lt;=15000,F3050,IF(F3050&lt;=40000,ROUNDUP(F3050/2,0)+7500,IF(F3050&lt;=70000,ROUNDUP(F3050/4,0)+17500,35000)))),MIN(IF(E3050&lt;=0,0,IF(E3050&lt;=12000,E3050,IF(E3050&lt;=32000,ROUNDUP(E3050/2,0)+6000,IF(E3050&lt;=56000,ROUNDUP(E3050/4,0)+14000,28000))))+IF(F3050&lt;=0,0,IF(F3050&lt;=15000,F3050,IF(F3050&lt;=40000,ROUNDUP(F3050/2,0)+7500,IF(F3050&lt;=70000,ROUNDUP(F3050/4,0)+17500,35000)))),28000))))</f>
        <v/>
      </c>
      <c r="T3050" s="18">
        <f>IF(G3050&lt;=0,0,IF(G3050&lt;=12000,G3050,IF(G3050&lt;=32000,ROUNDUP(G3050/2,0)+6000,IF(G3050&lt;=56000,ROUNDUP(G3050/4,0)+14000,28000))))</f>
        <v/>
      </c>
      <c r="U3050" s="18">
        <f>IF(I3050&lt;=0,IF(H3050&lt;=0,0,IF(H3050&lt;=12000,H3050,IF(H3050&lt;=32000,ROUNDUP(H3050/2,0)+6000,IF(H3050&lt;=56000,ROUNDUP(H3050/4,0)+14000,28000)))),IF(H3050&lt;=0,IF(I3050&lt;=0,0,IF(I3050&lt;=15000,I3050,IF(I3050&lt;=40000,ROUNDUP(I3050/2,0)+7500,IF(I3050&lt;=70000,ROUNDUP(I3050/4,0)+17500,35000)))),MAX(IF(I3050&lt;=0,0,IF(I3050&lt;=15000,I3050,IF(I3050&lt;=40000,ROUNDUP(I3050/2,0)+7500,IF(I3050&lt;=70000,ROUNDUP(I3050/4,0)+17500,35000)))),MIN(IF(H3050&lt;=0,0,IF(H3050&lt;=12000,H3050,IF(H3050&lt;=32000,ROUNDUP(H3050/2,0)+6000,IF(H3050&lt;=56000,ROUNDUP(H3050/4,0)+14000,28000))))+IF(I3050&lt;=0,0,IF(I3050&lt;=15000,I3050,IF(I3050&lt;=40000,ROUNDUP(I3050/2,0)+7500,IF(I3050&lt;=70000,ROUNDUP(I3050/4,0)+17500,35000)))),28000))))</f>
        <v/>
      </c>
      <c r="V3050" s="18">
        <f>MIN(70000,S3050+T3050+U3050)</f>
        <v/>
      </c>
      <c r="W3050" s="18">
        <f>MAX(0,ROUNDDOWN(M3050-J3050-N3050-K3050-0,-3))</f>
        <v/>
      </c>
      <c r="X3050" s="18">
        <f>MAX(0,ROUNDDOWN(M3050-J3050-N3050-K3050-R3050,-3))</f>
        <v/>
      </c>
      <c r="Y3050" s="18">
        <f>IF(W3050&lt;=0,0,ROUNDDOWN((W3050*LOOKUP(W3050,{0,1950001,3300001,6950001,9000001,18000001,40000001},{0.05,0.1,0.2,0.23,0.33,0.4,0.45})-LOOKUP(W3050,{0,1950001,3300001,6950001,9000001,18000001,40000001},{0,97500,427500,636000,1536000,2796000,4796000}))*1.021,-2))</f>
        <v/>
      </c>
      <c r="Z3050" s="18">
        <f>IF(X3050&lt;=0,0,ROUNDDOWN((X3050*LOOKUP(X3050,{0,1950001,3300001,6950001,9000001,18000001,40000001},{0.05,0.1,0.2,0.23,0.33,0.4,0.45})-LOOKUP(X3050,{0,1950001,3300001,6950001,9000001,18000001,40000001},{0,97500,427500,636000,1536000,2796000,4796000}))*1.021,-2))</f>
        <v/>
      </c>
      <c r="AA3050" s="18">
        <f>MAX(0,ROUNDDOWN(M3050-J3050-430000-L3050-0,-3))</f>
        <v/>
      </c>
      <c r="AB3050" s="18">
        <f>MAX(0,ROUNDDOWN(M3050-J3050-430000-L3050-V3050,-3))</f>
        <v/>
      </c>
      <c r="AC3050" s="18">
        <f>IF(M3050&lt;=450000,0,MAX(0,ROUNDDOWN(AA3050*0.06-MIN(50000,AA3050)*0.03,-2))+MAX(0,ROUNDDOWN(AA3050*0.04-MIN(50000,AA3050)*0.02,-2)))</f>
        <v/>
      </c>
      <c r="AD3050" s="18">
        <f>IF(M3050&lt;=450000,0,MAX(0,ROUNDDOWN(AB3050*0.06-MIN(50000,AB3050)*0.03,-2))+MAX(0,ROUNDDOWN(AB3050*0.04-MIN(50000,AB3050)*0.02,-2)))</f>
        <v/>
      </c>
      <c r="AE3050" s="18">
        <f>Y3050-Z3050</f>
        <v/>
      </c>
      <c r="AF3050" s="18">
        <f>AC3050-AD3050</f>
        <v/>
      </c>
      <c r="AG3050" s="18">
        <f>AE3050+AF3050</f>
        <v/>
      </c>
      <c r="AH3050" s="20">
        <f>IF(W3050&lt;=0,0,LOOKUP(W3050,{0,1950001,3300001,6950001,9000001,18000001,40000001},{0.05,0.1,0.2,0.23,0.33,0.4,0.45}))</f>
        <v/>
      </c>
    </row>
    <row r="3051">
      <c r="A3051" t="inlineStr">
        <is>
          <t>1万円刻み 3区分8万円ずつ</t>
        </is>
      </c>
      <c r="B3051" s="18">
        <f>'4_1万円刻み'!$A$991</f>
        <v/>
      </c>
      <c r="C3051" s="19" t="n">
        <v>2026</v>
      </c>
      <c r="D3051" t="inlineStr">
        <is>
          <t>いいえ</t>
        </is>
      </c>
      <c r="E3051" s="18" t="n">
        <v>80000</v>
      </c>
      <c r="F3051" s="18" t="n">
        <v>0</v>
      </c>
      <c r="G3051" s="18" t="n">
        <v>80000</v>
      </c>
      <c r="H3051" s="18" t="n">
        <v>80000</v>
      </c>
      <c r="I3051" s="18" t="n">
        <v>0</v>
      </c>
      <c r="J3051" s="18">
        <f>ROUND(MIN(B3051/12,650000)*12*0.0915+MIN(B3051/12,1390000)*12*(0.0504+0)+B3051*0.005,0)</f>
        <v/>
      </c>
      <c r="K3051" s="18" t="n">
        <v>0</v>
      </c>
      <c r="L3051" s="18" t="n">
        <v>0</v>
      </c>
      <c r="M3051" s="18">
        <f>ROUND(IF(C3051&gt;=2026,IF(B3051&lt;741000,0,IF(B3051&lt;2191000,B3051-740000,IF(B3051&lt;2193000,1451000,IF(B3051&lt;2196000,1453000,IF(B3051&lt;2200000,1456000,IF(B3051&lt;3600000,ROUNDDOWN(B3051/4,-3)*2.8-80000,IF(B3051&lt;6600000,ROUNDDOWN(B3051/4,-3)*3.2-440000,IF(B3051&lt;8500000,ROUNDDOWN(B3051*0.9,0)-1100000,B3051-1950000)))))))),IF(B3051&lt;651000,0,IF(B3051&lt;1900000,B3051-650000,IF(B3051&lt;3600000,ROUNDDOWN(B3051/4,-3)*2.8-80000,IF(B3051&lt;6600000,ROUNDDOWN(B3051/4,-3)*3.2-440000,IF(B3051&lt;8500000,ROUNDDOWN(B3051*0.9,0)-1100000,B3051-1950000)))))),0)</f>
        <v/>
      </c>
      <c r="N3051" s="18">
        <f>IF(M3051&gt;23500000,NA(),IF(C3051&gt;=2026,IF(M3051&lt;=4890000,1040000,IF(M3051&lt;=6550000,670000,620000)),IF(M3051&lt;=1320000,950000,IF(M3051&lt;=3360000,880000,IF(M3051&lt;=4890000,680000,IF(M3051&lt;=6550000,630000,580000))))))</f>
        <v/>
      </c>
      <c r="O3051" s="18">
        <f>IF(F3051&lt;=0,IF(AND(D3051="はい",C3051&gt;=2026,C3051&lt;=2027),IF(E3051&lt;=0,0,IF(E3051&lt;=30000,E3051,IF(E3051&lt;=60000,ROUNDUP(E3051/2,0)+15000,IF(E3051&lt;=120000,ROUNDUP(E3051/4,0)+30000,60000)))),IF(E3051&lt;=0,0,IF(E3051&lt;=20000,E3051,IF(E3051&lt;=40000,ROUNDUP(E3051/2,0)+10000,IF(E3051&lt;=80000,ROUNDUP(E3051/4,0)+20000,40000))))),IF(E3051&lt;=0,IF(F3051&lt;=0,0,IF(F3051&lt;=25000,F3051,IF(F3051&lt;=50000,ROUNDUP(F3051/2,0)+12500,IF(F3051&lt;=100000,ROUNDUP(F3051/4,0)+25000,50000)))),MAX(IF(F3051&lt;=0,0,IF(F3051&lt;=25000,F3051,IF(F3051&lt;=50000,ROUNDUP(F3051/2,0)+12500,IF(F3051&lt;=100000,ROUNDUP(F3051/4,0)+25000,50000)))),MIN(IF(AND(D3051="はい",C3051&gt;=2026,C3051&lt;=2027),IF(E3051&lt;=0,0,IF(E3051&lt;=30000,E3051,IF(E3051&lt;=60000,ROUNDUP(E3051/2,0)+15000,IF(E3051&lt;=120000,ROUNDUP(E3051/4,0)+30000,60000)))),IF(E3051&lt;=0,0,IF(E3051&lt;=20000,E3051,IF(E3051&lt;=40000,ROUNDUP(E3051/2,0)+10000,IF(E3051&lt;=80000,ROUNDUP(E3051/4,0)+20000,40000)))))+IF(F3051&lt;=0,0,IF(F3051&lt;=25000,F3051,IF(F3051&lt;=50000,ROUNDUP(F3051/2,0)+12500,IF(F3051&lt;=100000,ROUNDUP(F3051/4,0)+25000,50000)))),IF(AND(D3051="はい",C3051&gt;=2026,C3051&lt;=2027),60000,40000)))))</f>
        <v/>
      </c>
      <c r="P3051" s="18">
        <f>IF(G3051&lt;=0,0,IF(G3051&lt;=20000,G3051,IF(G3051&lt;=40000,ROUNDUP(G3051/2,0)+10000,IF(G3051&lt;=80000,ROUNDUP(G3051/4,0)+20000,40000))))</f>
        <v/>
      </c>
      <c r="Q3051" s="18">
        <f>IF(I3051&lt;=0,IF(H3051&lt;=0,0,IF(H3051&lt;=20000,H3051,IF(H3051&lt;=40000,ROUNDUP(H3051/2,0)+10000,IF(H3051&lt;=80000,ROUNDUP(H3051/4,0)+20000,40000)))),IF(H3051&lt;=0,IF(I3051&lt;=0,0,IF(I3051&lt;=25000,I3051,IF(I3051&lt;=50000,ROUNDUP(I3051/2,0)+12500,IF(I3051&lt;=100000,ROUNDUP(I3051/4,0)+25000,50000)))),MAX(IF(I3051&lt;=0,0,IF(I3051&lt;=25000,I3051,IF(I3051&lt;=50000,ROUNDUP(I3051/2,0)+12500,IF(I3051&lt;=100000,ROUNDUP(I3051/4,0)+25000,50000)))),MIN(IF(H3051&lt;=0,0,IF(H3051&lt;=20000,H3051,IF(H3051&lt;=40000,ROUNDUP(H3051/2,0)+10000,IF(H3051&lt;=80000,ROUNDUP(H3051/4,0)+20000,40000))))+IF(I3051&lt;=0,0,IF(I3051&lt;=25000,I3051,IF(I3051&lt;=50000,ROUNDUP(I3051/2,0)+12500,IF(I3051&lt;=100000,ROUNDUP(I3051/4,0)+25000,50000)))),40000))))</f>
        <v/>
      </c>
      <c r="R3051" s="18">
        <f>MIN(120000,O3051+P3051+Q3051)</f>
        <v/>
      </c>
      <c r="S3051" s="18">
        <f>IF(F3051&lt;=0,IF(E3051&lt;=0,0,IF(E3051&lt;=12000,E3051,IF(E3051&lt;=32000,ROUNDUP(E3051/2,0)+6000,IF(E3051&lt;=56000,ROUNDUP(E3051/4,0)+14000,28000)))),IF(E3051&lt;=0,IF(F3051&lt;=0,0,IF(F3051&lt;=15000,F3051,IF(F3051&lt;=40000,ROUNDUP(F3051/2,0)+7500,IF(F3051&lt;=70000,ROUNDUP(F3051/4,0)+17500,35000)))),MAX(IF(F3051&lt;=0,0,IF(F3051&lt;=15000,F3051,IF(F3051&lt;=40000,ROUNDUP(F3051/2,0)+7500,IF(F3051&lt;=70000,ROUNDUP(F3051/4,0)+17500,35000)))),MIN(IF(E3051&lt;=0,0,IF(E3051&lt;=12000,E3051,IF(E3051&lt;=32000,ROUNDUP(E3051/2,0)+6000,IF(E3051&lt;=56000,ROUNDUP(E3051/4,0)+14000,28000))))+IF(F3051&lt;=0,0,IF(F3051&lt;=15000,F3051,IF(F3051&lt;=40000,ROUNDUP(F3051/2,0)+7500,IF(F3051&lt;=70000,ROUNDUP(F3051/4,0)+17500,35000)))),28000))))</f>
        <v/>
      </c>
      <c r="T3051" s="18">
        <f>IF(G3051&lt;=0,0,IF(G3051&lt;=12000,G3051,IF(G3051&lt;=32000,ROUNDUP(G3051/2,0)+6000,IF(G3051&lt;=56000,ROUNDUP(G3051/4,0)+14000,28000))))</f>
        <v/>
      </c>
      <c r="U3051" s="18">
        <f>IF(I3051&lt;=0,IF(H3051&lt;=0,0,IF(H3051&lt;=12000,H3051,IF(H3051&lt;=32000,ROUNDUP(H3051/2,0)+6000,IF(H3051&lt;=56000,ROUNDUP(H3051/4,0)+14000,28000)))),IF(H3051&lt;=0,IF(I3051&lt;=0,0,IF(I3051&lt;=15000,I3051,IF(I3051&lt;=40000,ROUNDUP(I3051/2,0)+7500,IF(I3051&lt;=70000,ROUNDUP(I3051/4,0)+17500,35000)))),MAX(IF(I3051&lt;=0,0,IF(I3051&lt;=15000,I3051,IF(I3051&lt;=40000,ROUNDUP(I3051/2,0)+7500,IF(I3051&lt;=70000,ROUNDUP(I3051/4,0)+17500,35000)))),MIN(IF(H3051&lt;=0,0,IF(H3051&lt;=12000,H3051,IF(H3051&lt;=32000,ROUNDUP(H3051/2,0)+6000,IF(H3051&lt;=56000,ROUNDUP(H3051/4,0)+14000,28000))))+IF(I3051&lt;=0,0,IF(I3051&lt;=15000,I3051,IF(I3051&lt;=40000,ROUNDUP(I3051/2,0)+7500,IF(I3051&lt;=70000,ROUNDUP(I3051/4,0)+17500,35000)))),28000))))</f>
        <v/>
      </c>
      <c r="V3051" s="18">
        <f>MIN(70000,S3051+T3051+U3051)</f>
        <v/>
      </c>
      <c r="W3051" s="18">
        <f>MAX(0,ROUNDDOWN(M3051-J3051-N3051-K3051-0,-3))</f>
        <v/>
      </c>
      <c r="X3051" s="18">
        <f>MAX(0,ROUNDDOWN(M3051-J3051-N3051-K3051-R3051,-3))</f>
        <v/>
      </c>
      <c r="Y3051" s="18">
        <f>IF(W3051&lt;=0,0,ROUNDDOWN((W3051*LOOKUP(W3051,{0,1950001,3300001,6950001,9000001,18000001,40000001},{0.05,0.1,0.2,0.23,0.33,0.4,0.45})-LOOKUP(W3051,{0,1950001,3300001,6950001,9000001,18000001,40000001},{0,97500,427500,636000,1536000,2796000,4796000}))*1.021,-2))</f>
        <v/>
      </c>
      <c r="Z3051" s="18">
        <f>IF(X3051&lt;=0,0,ROUNDDOWN((X3051*LOOKUP(X3051,{0,1950001,3300001,6950001,9000001,18000001,40000001},{0.05,0.1,0.2,0.23,0.33,0.4,0.45})-LOOKUP(X3051,{0,1950001,3300001,6950001,9000001,18000001,40000001},{0,97500,427500,636000,1536000,2796000,4796000}))*1.021,-2))</f>
        <v/>
      </c>
      <c r="AA3051" s="18">
        <f>MAX(0,ROUNDDOWN(M3051-J3051-430000-L3051-0,-3))</f>
        <v/>
      </c>
      <c r="AB3051" s="18">
        <f>MAX(0,ROUNDDOWN(M3051-J3051-430000-L3051-V3051,-3))</f>
        <v/>
      </c>
      <c r="AC3051" s="18">
        <f>IF(M3051&lt;=450000,0,MAX(0,ROUNDDOWN(AA3051*0.06-MIN(50000,AA3051)*0.03,-2))+MAX(0,ROUNDDOWN(AA3051*0.04-MIN(50000,AA3051)*0.02,-2)))</f>
        <v/>
      </c>
      <c r="AD3051" s="18">
        <f>IF(M3051&lt;=450000,0,MAX(0,ROUNDDOWN(AB3051*0.06-MIN(50000,AB3051)*0.03,-2))+MAX(0,ROUNDDOWN(AB3051*0.04-MIN(50000,AB3051)*0.02,-2)))</f>
        <v/>
      </c>
      <c r="AE3051" s="18">
        <f>Y3051-Z3051</f>
        <v/>
      </c>
      <c r="AF3051" s="18">
        <f>AC3051-AD3051</f>
        <v/>
      </c>
      <c r="AG3051" s="18">
        <f>AE3051+AF3051</f>
        <v/>
      </c>
      <c r="AH3051" s="20">
        <f>IF(W3051&lt;=0,0,LOOKUP(W3051,{0,1950001,3300001,6950001,9000001,18000001,40000001},{0.05,0.1,0.2,0.23,0.33,0.4,0.45}))</f>
        <v/>
      </c>
    </row>
    <row r="3052">
      <c r="A3052" t="inlineStr">
        <is>
          <t>1万円刻み 一般8万円</t>
        </is>
      </c>
      <c r="B3052" s="18">
        <f>'4_1万円刻み'!$A$991</f>
        <v/>
      </c>
      <c r="C3052" s="19" t="n">
        <v>2026</v>
      </c>
      <c r="D3052" t="inlineStr">
        <is>
          <t>いいえ</t>
        </is>
      </c>
      <c r="E3052" s="18" t="n">
        <v>80000</v>
      </c>
      <c r="F3052" s="18" t="n">
        <v>0</v>
      </c>
      <c r="G3052" s="18" t="n">
        <v>0</v>
      </c>
      <c r="H3052" s="18" t="n">
        <v>0</v>
      </c>
      <c r="I3052" s="18" t="n">
        <v>0</v>
      </c>
      <c r="J3052" s="18">
        <f>ROUND(MIN(B3052/12,650000)*12*0.0915+MIN(B3052/12,1390000)*12*(0.0504+0)+B3052*0.005,0)</f>
        <v/>
      </c>
      <c r="K3052" s="18" t="n">
        <v>0</v>
      </c>
      <c r="L3052" s="18" t="n">
        <v>0</v>
      </c>
      <c r="M3052" s="18">
        <f>ROUND(IF(C3052&gt;=2026,IF(B3052&lt;741000,0,IF(B3052&lt;2191000,B3052-740000,IF(B3052&lt;2193000,1451000,IF(B3052&lt;2196000,1453000,IF(B3052&lt;2200000,1456000,IF(B3052&lt;3600000,ROUNDDOWN(B3052/4,-3)*2.8-80000,IF(B3052&lt;6600000,ROUNDDOWN(B3052/4,-3)*3.2-440000,IF(B3052&lt;8500000,ROUNDDOWN(B3052*0.9,0)-1100000,B3052-1950000)))))))),IF(B3052&lt;651000,0,IF(B3052&lt;1900000,B3052-650000,IF(B3052&lt;3600000,ROUNDDOWN(B3052/4,-3)*2.8-80000,IF(B3052&lt;6600000,ROUNDDOWN(B3052/4,-3)*3.2-440000,IF(B3052&lt;8500000,ROUNDDOWN(B3052*0.9,0)-1100000,B3052-1950000)))))),0)</f>
        <v/>
      </c>
      <c r="N3052" s="18">
        <f>IF(M3052&gt;23500000,NA(),IF(C3052&gt;=2026,IF(M3052&lt;=4890000,1040000,IF(M3052&lt;=6550000,670000,620000)),IF(M3052&lt;=1320000,950000,IF(M3052&lt;=3360000,880000,IF(M3052&lt;=4890000,680000,IF(M3052&lt;=6550000,630000,580000))))))</f>
        <v/>
      </c>
      <c r="O3052" s="18">
        <f>IF(F3052&lt;=0,IF(AND(D3052="はい",C3052&gt;=2026,C3052&lt;=2027),IF(E3052&lt;=0,0,IF(E3052&lt;=30000,E3052,IF(E3052&lt;=60000,ROUNDUP(E3052/2,0)+15000,IF(E3052&lt;=120000,ROUNDUP(E3052/4,0)+30000,60000)))),IF(E3052&lt;=0,0,IF(E3052&lt;=20000,E3052,IF(E3052&lt;=40000,ROUNDUP(E3052/2,0)+10000,IF(E3052&lt;=80000,ROUNDUP(E3052/4,0)+20000,40000))))),IF(E3052&lt;=0,IF(F3052&lt;=0,0,IF(F3052&lt;=25000,F3052,IF(F3052&lt;=50000,ROUNDUP(F3052/2,0)+12500,IF(F3052&lt;=100000,ROUNDUP(F3052/4,0)+25000,50000)))),MAX(IF(F3052&lt;=0,0,IF(F3052&lt;=25000,F3052,IF(F3052&lt;=50000,ROUNDUP(F3052/2,0)+12500,IF(F3052&lt;=100000,ROUNDUP(F3052/4,0)+25000,50000)))),MIN(IF(AND(D3052="はい",C3052&gt;=2026,C3052&lt;=2027),IF(E3052&lt;=0,0,IF(E3052&lt;=30000,E3052,IF(E3052&lt;=60000,ROUNDUP(E3052/2,0)+15000,IF(E3052&lt;=120000,ROUNDUP(E3052/4,0)+30000,60000)))),IF(E3052&lt;=0,0,IF(E3052&lt;=20000,E3052,IF(E3052&lt;=40000,ROUNDUP(E3052/2,0)+10000,IF(E3052&lt;=80000,ROUNDUP(E3052/4,0)+20000,40000)))))+IF(F3052&lt;=0,0,IF(F3052&lt;=25000,F3052,IF(F3052&lt;=50000,ROUNDUP(F3052/2,0)+12500,IF(F3052&lt;=100000,ROUNDUP(F3052/4,0)+25000,50000)))),IF(AND(D3052="はい",C3052&gt;=2026,C3052&lt;=2027),60000,40000)))))</f>
        <v/>
      </c>
      <c r="P3052" s="18">
        <f>IF(G3052&lt;=0,0,IF(G3052&lt;=20000,G3052,IF(G3052&lt;=40000,ROUNDUP(G3052/2,0)+10000,IF(G3052&lt;=80000,ROUNDUP(G3052/4,0)+20000,40000))))</f>
        <v/>
      </c>
      <c r="Q3052" s="18">
        <f>IF(I3052&lt;=0,IF(H3052&lt;=0,0,IF(H3052&lt;=20000,H3052,IF(H3052&lt;=40000,ROUNDUP(H3052/2,0)+10000,IF(H3052&lt;=80000,ROUNDUP(H3052/4,0)+20000,40000)))),IF(H3052&lt;=0,IF(I3052&lt;=0,0,IF(I3052&lt;=25000,I3052,IF(I3052&lt;=50000,ROUNDUP(I3052/2,0)+12500,IF(I3052&lt;=100000,ROUNDUP(I3052/4,0)+25000,50000)))),MAX(IF(I3052&lt;=0,0,IF(I3052&lt;=25000,I3052,IF(I3052&lt;=50000,ROUNDUP(I3052/2,0)+12500,IF(I3052&lt;=100000,ROUNDUP(I3052/4,0)+25000,50000)))),MIN(IF(H3052&lt;=0,0,IF(H3052&lt;=20000,H3052,IF(H3052&lt;=40000,ROUNDUP(H3052/2,0)+10000,IF(H3052&lt;=80000,ROUNDUP(H3052/4,0)+20000,40000))))+IF(I3052&lt;=0,0,IF(I3052&lt;=25000,I3052,IF(I3052&lt;=50000,ROUNDUP(I3052/2,0)+12500,IF(I3052&lt;=100000,ROUNDUP(I3052/4,0)+25000,50000)))),40000))))</f>
        <v/>
      </c>
      <c r="R3052" s="18">
        <f>MIN(120000,O3052+P3052+Q3052)</f>
        <v/>
      </c>
      <c r="S3052" s="18">
        <f>IF(F3052&lt;=0,IF(E3052&lt;=0,0,IF(E3052&lt;=12000,E3052,IF(E3052&lt;=32000,ROUNDUP(E3052/2,0)+6000,IF(E3052&lt;=56000,ROUNDUP(E3052/4,0)+14000,28000)))),IF(E3052&lt;=0,IF(F3052&lt;=0,0,IF(F3052&lt;=15000,F3052,IF(F3052&lt;=40000,ROUNDUP(F3052/2,0)+7500,IF(F3052&lt;=70000,ROUNDUP(F3052/4,0)+17500,35000)))),MAX(IF(F3052&lt;=0,0,IF(F3052&lt;=15000,F3052,IF(F3052&lt;=40000,ROUNDUP(F3052/2,0)+7500,IF(F3052&lt;=70000,ROUNDUP(F3052/4,0)+17500,35000)))),MIN(IF(E3052&lt;=0,0,IF(E3052&lt;=12000,E3052,IF(E3052&lt;=32000,ROUNDUP(E3052/2,0)+6000,IF(E3052&lt;=56000,ROUNDUP(E3052/4,0)+14000,28000))))+IF(F3052&lt;=0,0,IF(F3052&lt;=15000,F3052,IF(F3052&lt;=40000,ROUNDUP(F3052/2,0)+7500,IF(F3052&lt;=70000,ROUNDUP(F3052/4,0)+17500,35000)))),28000))))</f>
        <v/>
      </c>
      <c r="T3052" s="18">
        <f>IF(G3052&lt;=0,0,IF(G3052&lt;=12000,G3052,IF(G3052&lt;=32000,ROUNDUP(G3052/2,0)+6000,IF(G3052&lt;=56000,ROUNDUP(G3052/4,0)+14000,28000))))</f>
        <v/>
      </c>
      <c r="U3052" s="18">
        <f>IF(I3052&lt;=0,IF(H3052&lt;=0,0,IF(H3052&lt;=12000,H3052,IF(H3052&lt;=32000,ROUNDUP(H3052/2,0)+6000,IF(H3052&lt;=56000,ROUNDUP(H3052/4,0)+14000,28000)))),IF(H3052&lt;=0,IF(I3052&lt;=0,0,IF(I3052&lt;=15000,I3052,IF(I3052&lt;=40000,ROUNDUP(I3052/2,0)+7500,IF(I3052&lt;=70000,ROUNDUP(I3052/4,0)+17500,35000)))),MAX(IF(I3052&lt;=0,0,IF(I3052&lt;=15000,I3052,IF(I3052&lt;=40000,ROUNDUP(I3052/2,0)+7500,IF(I3052&lt;=70000,ROUNDUP(I3052/4,0)+17500,35000)))),MIN(IF(H3052&lt;=0,0,IF(H3052&lt;=12000,H3052,IF(H3052&lt;=32000,ROUNDUP(H3052/2,0)+6000,IF(H3052&lt;=56000,ROUNDUP(H3052/4,0)+14000,28000))))+IF(I3052&lt;=0,0,IF(I3052&lt;=15000,I3052,IF(I3052&lt;=40000,ROUNDUP(I3052/2,0)+7500,IF(I3052&lt;=70000,ROUNDUP(I3052/4,0)+17500,35000)))),28000))))</f>
        <v/>
      </c>
      <c r="V3052" s="18">
        <f>MIN(70000,S3052+T3052+U3052)</f>
        <v/>
      </c>
      <c r="W3052" s="18">
        <f>MAX(0,ROUNDDOWN(M3052-J3052-N3052-K3052-0,-3))</f>
        <v/>
      </c>
      <c r="X3052" s="18">
        <f>MAX(0,ROUNDDOWN(M3052-J3052-N3052-K3052-R3052,-3))</f>
        <v/>
      </c>
      <c r="Y3052" s="18">
        <f>IF(W3052&lt;=0,0,ROUNDDOWN((W3052*LOOKUP(W3052,{0,1950001,3300001,6950001,9000001,18000001,40000001},{0.05,0.1,0.2,0.23,0.33,0.4,0.45})-LOOKUP(W3052,{0,1950001,3300001,6950001,9000001,18000001,40000001},{0,97500,427500,636000,1536000,2796000,4796000}))*1.021,-2))</f>
        <v/>
      </c>
      <c r="Z3052" s="18">
        <f>IF(X3052&lt;=0,0,ROUNDDOWN((X3052*LOOKUP(X3052,{0,1950001,3300001,6950001,9000001,18000001,40000001},{0.05,0.1,0.2,0.23,0.33,0.4,0.45})-LOOKUP(X3052,{0,1950001,3300001,6950001,9000001,18000001,40000001},{0,97500,427500,636000,1536000,2796000,4796000}))*1.021,-2))</f>
        <v/>
      </c>
      <c r="AA3052" s="18">
        <f>MAX(0,ROUNDDOWN(M3052-J3052-430000-L3052-0,-3))</f>
        <v/>
      </c>
      <c r="AB3052" s="18">
        <f>MAX(0,ROUNDDOWN(M3052-J3052-430000-L3052-V3052,-3))</f>
        <v/>
      </c>
      <c r="AC3052" s="18">
        <f>IF(M3052&lt;=450000,0,MAX(0,ROUNDDOWN(AA3052*0.06-MIN(50000,AA3052)*0.03,-2))+MAX(0,ROUNDDOWN(AA3052*0.04-MIN(50000,AA3052)*0.02,-2)))</f>
        <v/>
      </c>
      <c r="AD3052" s="18">
        <f>IF(M3052&lt;=450000,0,MAX(0,ROUNDDOWN(AB3052*0.06-MIN(50000,AB3052)*0.03,-2))+MAX(0,ROUNDDOWN(AB3052*0.04-MIN(50000,AB3052)*0.02,-2)))</f>
        <v/>
      </c>
      <c r="AE3052" s="18">
        <f>Y3052-Z3052</f>
        <v/>
      </c>
      <c r="AF3052" s="18">
        <f>AC3052-AD3052</f>
        <v/>
      </c>
      <c r="AG3052" s="18">
        <f>AE3052+AF3052</f>
        <v/>
      </c>
      <c r="AH3052" s="20">
        <f>IF(W3052&lt;=0,0,LOOKUP(W3052,{0,1950001,3300001,6950001,9000001,18000001,40000001},{0.05,0.1,0.2,0.23,0.33,0.4,0.45}))</f>
        <v/>
      </c>
    </row>
    <row r="3053">
      <c r="A3053" t="inlineStr">
        <is>
          <t>1万円刻み 特例あり一般12万円</t>
        </is>
      </c>
      <c r="B3053" s="18">
        <f>'4_1万円刻み'!$A$991</f>
        <v/>
      </c>
      <c r="C3053" s="19" t="n">
        <v>2026</v>
      </c>
      <c r="D3053" t="inlineStr">
        <is>
          <t>はい</t>
        </is>
      </c>
      <c r="E3053" s="18" t="n">
        <v>120000</v>
      </c>
      <c r="F3053" s="18" t="n">
        <v>0</v>
      </c>
      <c r="G3053" s="18" t="n">
        <v>0</v>
      </c>
      <c r="H3053" s="18" t="n">
        <v>0</v>
      </c>
      <c r="I3053" s="18" t="n">
        <v>0</v>
      </c>
      <c r="J3053" s="18">
        <f>ROUND(MIN(B3053/12,650000)*12*0.0915+MIN(B3053/12,1390000)*12*(0.0504+0)+B3053*0.005,0)</f>
        <v/>
      </c>
      <c r="K3053" s="18" t="n">
        <v>0</v>
      </c>
      <c r="L3053" s="18" t="n">
        <v>0</v>
      </c>
      <c r="M3053" s="18">
        <f>ROUND(IF(C3053&gt;=2026,IF(B3053&lt;741000,0,IF(B3053&lt;2191000,B3053-740000,IF(B3053&lt;2193000,1451000,IF(B3053&lt;2196000,1453000,IF(B3053&lt;2200000,1456000,IF(B3053&lt;3600000,ROUNDDOWN(B3053/4,-3)*2.8-80000,IF(B3053&lt;6600000,ROUNDDOWN(B3053/4,-3)*3.2-440000,IF(B3053&lt;8500000,ROUNDDOWN(B3053*0.9,0)-1100000,B3053-1950000)))))))),IF(B3053&lt;651000,0,IF(B3053&lt;1900000,B3053-650000,IF(B3053&lt;3600000,ROUNDDOWN(B3053/4,-3)*2.8-80000,IF(B3053&lt;6600000,ROUNDDOWN(B3053/4,-3)*3.2-440000,IF(B3053&lt;8500000,ROUNDDOWN(B3053*0.9,0)-1100000,B3053-1950000)))))),0)</f>
        <v/>
      </c>
      <c r="N3053" s="18">
        <f>IF(M3053&gt;23500000,NA(),IF(C3053&gt;=2026,IF(M3053&lt;=4890000,1040000,IF(M3053&lt;=6550000,670000,620000)),IF(M3053&lt;=1320000,950000,IF(M3053&lt;=3360000,880000,IF(M3053&lt;=4890000,680000,IF(M3053&lt;=6550000,630000,580000))))))</f>
        <v/>
      </c>
      <c r="O3053" s="18">
        <f>IF(F3053&lt;=0,IF(AND(D3053="はい",C3053&gt;=2026,C3053&lt;=2027),IF(E3053&lt;=0,0,IF(E3053&lt;=30000,E3053,IF(E3053&lt;=60000,ROUNDUP(E3053/2,0)+15000,IF(E3053&lt;=120000,ROUNDUP(E3053/4,0)+30000,60000)))),IF(E3053&lt;=0,0,IF(E3053&lt;=20000,E3053,IF(E3053&lt;=40000,ROUNDUP(E3053/2,0)+10000,IF(E3053&lt;=80000,ROUNDUP(E3053/4,0)+20000,40000))))),IF(E3053&lt;=0,IF(F3053&lt;=0,0,IF(F3053&lt;=25000,F3053,IF(F3053&lt;=50000,ROUNDUP(F3053/2,0)+12500,IF(F3053&lt;=100000,ROUNDUP(F3053/4,0)+25000,50000)))),MAX(IF(F3053&lt;=0,0,IF(F3053&lt;=25000,F3053,IF(F3053&lt;=50000,ROUNDUP(F3053/2,0)+12500,IF(F3053&lt;=100000,ROUNDUP(F3053/4,0)+25000,50000)))),MIN(IF(AND(D3053="はい",C3053&gt;=2026,C3053&lt;=2027),IF(E3053&lt;=0,0,IF(E3053&lt;=30000,E3053,IF(E3053&lt;=60000,ROUNDUP(E3053/2,0)+15000,IF(E3053&lt;=120000,ROUNDUP(E3053/4,0)+30000,60000)))),IF(E3053&lt;=0,0,IF(E3053&lt;=20000,E3053,IF(E3053&lt;=40000,ROUNDUP(E3053/2,0)+10000,IF(E3053&lt;=80000,ROUNDUP(E3053/4,0)+20000,40000)))))+IF(F3053&lt;=0,0,IF(F3053&lt;=25000,F3053,IF(F3053&lt;=50000,ROUNDUP(F3053/2,0)+12500,IF(F3053&lt;=100000,ROUNDUP(F3053/4,0)+25000,50000)))),IF(AND(D3053="はい",C3053&gt;=2026,C3053&lt;=2027),60000,40000)))))</f>
        <v/>
      </c>
      <c r="P3053" s="18">
        <f>IF(G3053&lt;=0,0,IF(G3053&lt;=20000,G3053,IF(G3053&lt;=40000,ROUNDUP(G3053/2,0)+10000,IF(G3053&lt;=80000,ROUNDUP(G3053/4,0)+20000,40000))))</f>
        <v/>
      </c>
      <c r="Q3053" s="18">
        <f>IF(I3053&lt;=0,IF(H3053&lt;=0,0,IF(H3053&lt;=20000,H3053,IF(H3053&lt;=40000,ROUNDUP(H3053/2,0)+10000,IF(H3053&lt;=80000,ROUNDUP(H3053/4,0)+20000,40000)))),IF(H3053&lt;=0,IF(I3053&lt;=0,0,IF(I3053&lt;=25000,I3053,IF(I3053&lt;=50000,ROUNDUP(I3053/2,0)+12500,IF(I3053&lt;=100000,ROUNDUP(I3053/4,0)+25000,50000)))),MAX(IF(I3053&lt;=0,0,IF(I3053&lt;=25000,I3053,IF(I3053&lt;=50000,ROUNDUP(I3053/2,0)+12500,IF(I3053&lt;=100000,ROUNDUP(I3053/4,0)+25000,50000)))),MIN(IF(H3053&lt;=0,0,IF(H3053&lt;=20000,H3053,IF(H3053&lt;=40000,ROUNDUP(H3053/2,0)+10000,IF(H3053&lt;=80000,ROUNDUP(H3053/4,0)+20000,40000))))+IF(I3053&lt;=0,0,IF(I3053&lt;=25000,I3053,IF(I3053&lt;=50000,ROUNDUP(I3053/2,0)+12500,IF(I3053&lt;=100000,ROUNDUP(I3053/4,0)+25000,50000)))),40000))))</f>
        <v/>
      </c>
      <c r="R3053" s="18">
        <f>MIN(120000,O3053+P3053+Q3053)</f>
        <v/>
      </c>
      <c r="S3053" s="18">
        <f>IF(F3053&lt;=0,IF(E3053&lt;=0,0,IF(E3053&lt;=12000,E3053,IF(E3053&lt;=32000,ROUNDUP(E3053/2,0)+6000,IF(E3053&lt;=56000,ROUNDUP(E3053/4,0)+14000,28000)))),IF(E3053&lt;=0,IF(F3053&lt;=0,0,IF(F3053&lt;=15000,F3053,IF(F3053&lt;=40000,ROUNDUP(F3053/2,0)+7500,IF(F3053&lt;=70000,ROUNDUP(F3053/4,0)+17500,35000)))),MAX(IF(F3053&lt;=0,0,IF(F3053&lt;=15000,F3053,IF(F3053&lt;=40000,ROUNDUP(F3053/2,0)+7500,IF(F3053&lt;=70000,ROUNDUP(F3053/4,0)+17500,35000)))),MIN(IF(E3053&lt;=0,0,IF(E3053&lt;=12000,E3053,IF(E3053&lt;=32000,ROUNDUP(E3053/2,0)+6000,IF(E3053&lt;=56000,ROUNDUP(E3053/4,0)+14000,28000))))+IF(F3053&lt;=0,0,IF(F3053&lt;=15000,F3053,IF(F3053&lt;=40000,ROUNDUP(F3053/2,0)+7500,IF(F3053&lt;=70000,ROUNDUP(F3053/4,0)+17500,35000)))),28000))))</f>
        <v/>
      </c>
      <c r="T3053" s="18">
        <f>IF(G3053&lt;=0,0,IF(G3053&lt;=12000,G3053,IF(G3053&lt;=32000,ROUNDUP(G3053/2,0)+6000,IF(G3053&lt;=56000,ROUNDUP(G3053/4,0)+14000,28000))))</f>
        <v/>
      </c>
      <c r="U3053" s="18">
        <f>IF(I3053&lt;=0,IF(H3053&lt;=0,0,IF(H3053&lt;=12000,H3053,IF(H3053&lt;=32000,ROUNDUP(H3053/2,0)+6000,IF(H3053&lt;=56000,ROUNDUP(H3053/4,0)+14000,28000)))),IF(H3053&lt;=0,IF(I3053&lt;=0,0,IF(I3053&lt;=15000,I3053,IF(I3053&lt;=40000,ROUNDUP(I3053/2,0)+7500,IF(I3053&lt;=70000,ROUNDUP(I3053/4,0)+17500,35000)))),MAX(IF(I3053&lt;=0,0,IF(I3053&lt;=15000,I3053,IF(I3053&lt;=40000,ROUNDUP(I3053/2,0)+7500,IF(I3053&lt;=70000,ROUNDUP(I3053/4,0)+17500,35000)))),MIN(IF(H3053&lt;=0,0,IF(H3053&lt;=12000,H3053,IF(H3053&lt;=32000,ROUNDUP(H3053/2,0)+6000,IF(H3053&lt;=56000,ROUNDUP(H3053/4,0)+14000,28000))))+IF(I3053&lt;=0,0,IF(I3053&lt;=15000,I3053,IF(I3053&lt;=40000,ROUNDUP(I3053/2,0)+7500,IF(I3053&lt;=70000,ROUNDUP(I3053/4,0)+17500,35000)))),28000))))</f>
        <v/>
      </c>
      <c r="V3053" s="18">
        <f>MIN(70000,S3053+T3053+U3053)</f>
        <v/>
      </c>
      <c r="W3053" s="18">
        <f>MAX(0,ROUNDDOWN(M3053-J3053-N3053-K3053-0,-3))</f>
        <v/>
      </c>
      <c r="X3053" s="18">
        <f>MAX(0,ROUNDDOWN(M3053-J3053-N3053-K3053-R3053,-3))</f>
        <v/>
      </c>
      <c r="Y3053" s="18">
        <f>IF(W3053&lt;=0,0,ROUNDDOWN((W3053*LOOKUP(W3053,{0,1950001,3300001,6950001,9000001,18000001,40000001},{0.05,0.1,0.2,0.23,0.33,0.4,0.45})-LOOKUP(W3053,{0,1950001,3300001,6950001,9000001,18000001,40000001},{0,97500,427500,636000,1536000,2796000,4796000}))*1.021,-2))</f>
        <v/>
      </c>
      <c r="Z3053" s="18">
        <f>IF(X3053&lt;=0,0,ROUNDDOWN((X3053*LOOKUP(X3053,{0,1950001,3300001,6950001,9000001,18000001,40000001},{0.05,0.1,0.2,0.23,0.33,0.4,0.45})-LOOKUP(X3053,{0,1950001,3300001,6950001,9000001,18000001,40000001},{0,97500,427500,636000,1536000,2796000,4796000}))*1.021,-2))</f>
        <v/>
      </c>
      <c r="AA3053" s="18">
        <f>MAX(0,ROUNDDOWN(M3053-J3053-430000-L3053-0,-3))</f>
        <v/>
      </c>
      <c r="AB3053" s="18">
        <f>MAX(0,ROUNDDOWN(M3053-J3053-430000-L3053-V3053,-3))</f>
        <v/>
      </c>
      <c r="AC3053" s="18">
        <f>IF(M3053&lt;=450000,0,MAX(0,ROUNDDOWN(AA3053*0.06-MIN(50000,AA3053)*0.03,-2))+MAX(0,ROUNDDOWN(AA3053*0.04-MIN(50000,AA3053)*0.02,-2)))</f>
        <v/>
      </c>
      <c r="AD3053" s="18">
        <f>IF(M3053&lt;=450000,0,MAX(0,ROUNDDOWN(AB3053*0.06-MIN(50000,AB3053)*0.03,-2))+MAX(0,ROUNDDOWN(AB3053*0.04-MIN(50000,AB3053)*0.02,-2)))</f>
        <v/>
      </c>
      <c r="AE3053" s="18">
        <f>Y3053-Z3053</f>
        <v/>
      </c>
      <c r="AF3053" s="18">
        <f>AC3053-AD3053</f>
        <v/>
      </c>
      <c r="AG3053" s="18">
        <f>AE3053+AF3053</f>
        <v/>
      </c>
      <c r="AH3053" s="20">
        <f>IF(W3053&lt;=0,0,LOOKUP(W3053,{0,1950001,3300001,6950001,9000001,18000001,40000001},{0.05,0.1,0.2,0.23,0.33,0.4,0.45}))</f>
        <v/>
      </c>
    </row>
    <row r="3054">
      <c r="A3054" t="inlineStr">
        <is>
          <t>1万円刻み 3区分8万円ずつ</t>
        </is>
      </c>
      <c r="B3054" s="18">
        <f>'4_1万円刻み'!$A$992</f>
        <v/>
      </c>
      <c r="C3054" s="19" t="n">
        <v>2026</v>
      </c>
      <c r="D3054" t="inlineStr">
        <is>
          <t>いいえ</t>
        </is>
      </c>
      <c r="E3054" s="18" t="n">
        <v>80000</v>
      </c>
      <c r="F3054" s="18" t="n">
        <v>0</v>
      </c>
      <c r="G3054" s="18" t="n">
        <v>80000</v>
      </c>
      <c r="H3054" s="18" t="n">
        <v>80000</v>
      </c>
      <c r="I3054" s="18" t="n">
        <v>0</v>
      </c>
      <c r="J3054" s="18">
        <f>ROUND(MIN(B3054/12,650000)*12*0.0915+MIN(B3054/12,1390000)*12*(0.0504+0)+B3054*0.005,0)</f>
        <v/>
      </c>
      <c r="K3054" s="18" t="n">
        <v>0</v>
      </c>
      <c r="L3054" s="18" t="n">
        <v>0</v>
      </c>
      <c r="M3054" s="18">
        <f>ROUND(IF(C3054&gt;=2026,IF(B3054&lt;741000,0,IF(B3054&lt;2191000,B3054-740000,IF(B3054&lt;2193000,1451000,IF(B3054&lt;2196000,1453000,IF(B3054&lt;2200000,1456000,IF(B3054&lt;3600000,ROUNDDOWN(B3054/4,-3)*2.8-80000,IF(B3054&lt;6600000,ROUNDDOWN(B3054/4,-3)*3.2-440000,IF(B3054&lt;8500000,ROUNDDOWN(B3054*0.9,0)-1100000,B3054-1950000)))))))),IF(B3054&lt;651000,0,IF(B3054&lt;1900000,B3054-650000,IF(B3054&lt;3600000,ROUNDDOWN(B3054/4,-3)*2.8-80000,IF(B3054&lt;6600000,ROUNDDOWN(B3054/4,-3)*3.2-440000,IF(B3054&lt;8500000,ROUNDDOWN(B3054*0.9,0)-1100000,B3054-1950000)))))),0)</f>
        <v/>
      </c>
      <c r="N3054" s="18">
        <f>IF(M3054&gt;23500000,NA(),IF(C3054&gt;=2026,IF(M3054&lt;=4890000,1040000,IF(M3054&lt;=6550000,670000,620000)),IF(M3054&lt;=1320000,950000,IF(M3054&lt;=3360000,880000,IF(M3054&lt;=4890000,680000,IF(M3054&lt;=6550000,630000,580000))))))</f>
        <v/>
      </c>
      <c r="O3054" s="18">
        <f>IF(F3054&lt;=0,IF(AND(D3054="はい",C3054&gt;=2026,C3054&lt;=2027),IF(E3054&lt;=0,0,IF(E3054&lt;=30000,E3054,IF(E3054&lt;=60000,ROUNDUP(E3054/2,0)+15000,IF(E3054&lt;=120000,ROUNDUP(E3054/4,0)+30000,60000)))),IF(E3054&lt;=0,0,IF(E3054&lt;=20000,E3054,IF(E3054&lt;=40000,ROUNDUP(E3054/2,0)+10000,IF(E3054&lt;=80000,ROUNDUP(E3054/4,0)+20000,40000))))),IF(E3054&lt;=0,IF(F3054&lt;=0,0,IF(F3054&lt;=25000,F3054,IF(F3054&lt;=50000,ROUNDUP(F3054/2,0)+12500,IF(F3054&lt;=100000,ROUNDUP(F3054/4,0)+25000,50000)))),MAX(IF(F3054&lt;=0,0,IF(F3054&lt;=25000,F3054,IF(F3054&lt;=50000,ROUNDUP(F3054/2,0)+12500,IF(F3054&lt;=100000,ROUNDUP(F3054/4,0)+25000,50000)))),MIN(IF(AND(D3054="はい",C3054&gt;=2026,C3054&lt;=2027),IF(E3054&lt;=0,0,IF(E3054&lt;=30000,E3054,IF(E3054&lt;=60000,ROUNDUP(E3054/2,0)+15000,IF(E3054&lt;=120000,ROUNDUP(E3054/4,0)+30000,60000)))),IF(E3054&lt;=0,0,IF(E3054&lt;=20000,E3054,IF(E3054&lt;=40000,ROUNDUP(E3054/2,0)+10000,IF(E3054&lt;=80000,ROUNDUP(E3054/4,0)+20000,40000)))))+IF(F3054&lt;=0,0,IF(F3054&lt;=25000,F3054,IF(F3054&lt;=50000,ROUNDUP(F3054/2,0)+12500,IF(F3054&lt;=100000,ROUNDUP(F3054/4,0)+25000,50000)))),IF(AND(D3054="はい",C3054&gt;=2026,C3054&lt;=2027),60000,40000)))))</f>
        <v/>
      </c>
      <c r="P3054" s="18">
        <f>IF(G3054&lt;=0,0,IF(G3054&lt;=20000,G3054,IF(G3054&lt;=40000,ROUNDUP(G3054/2,0)+10000,IF(G3054&lt;=80000,ROUNDUP(G3054/4,0)+20000,40000))))</f>
        <v/>
      </c>
      <c r="Q3054" s="18">
        <f>IF(I3054&lt;=0,IF(H3054&lt;=0,0,IF(H3054&lt;=20000,H3054,IF(H3054&lt;=40000,ROUNDUP(H3054/2,0)+10000,IF(H3054&lt;=80000,ROUNDUP(H3054/4,0)+20000,40000)))),IF(H3054&lt;=0,IF(I3054&lt;=0,0,IF(I3054&lt;=25000,I3054,IF(I3054&lt;=50000,ROUNDUP(I3054/2,0)+12500,IF(I3054&lt;=100000,ROUNDUP(I3054/4,0)+25000,50000)))),MAX(IF(I3054&lt;=0,0,IF(I3054&lt;=25000,I3054,IF(I3054&lt;=50000,ROUNDUP(I3054/2,0)+12500,IF(I3054&lt;=100000,ROUNDUP(I3054/4,0)+25000,50000)))),MIN(IF(H3054&lt;=0,0,IF(H3054&lt;=20000,H3054,IF(H3054&lt;=40000,ROUNDUP(H3054/2,0)+10000,IF(H3054&lt;=80000,ROUNDUP(H3054/4,0)+20000,40000))))+IF(I3054&lt;=0,0,IF(I3054&lt;=25000,I3054,IF(I3054&lt;=50000,ROUNDUP(I3054/2,0)+12500,IF(I3054&lt;=100000,ROUNDUP(I3054/4,0)+25000,50000)))),40000))))</f>
        <v/>
      </c>
      <c r="R3054" s="18">
        <f>MIN(120000,O3054+P3054+Q3054)</f>
        <v/>
      </c>
      <c r="S3054" s="18">
        <f>IF(F3054&lt;=0,IF(E3054&lt;=0,0,IF(E3054&lt;=12000,E3054,IF(E3054&lt;=32000,ROUNDUP(E3054/2,0)+6000,IF(E3054&lt;=56000,ROUNDUP(E3054/4,0)+14000,28000)))),IF(E3054&lt;=0,IF(F3054&lt;=0,0,IF(F3054&lt;=15000,F3054,IF(F3054&lt;=40000,ROUNDUP(F3054/2,0)+7500,IF(F3054&lt;=70000,ROUNDUP(F3054/4,0)+17500,35000)))),MAX(IF(F3054&lt;=0,0,IF(F3054&lt;=15000,F3054,IF(F3054&lt;=40000,ROUNDUP(F3054/2,0)+7500,IF(F3054&lt;=70000,ROUNDUP(F3054/4,0)+17500,35000)))),MIN(IF(E3054&lt;=0,0,IF(E3054&lt;=12000,E3054,IF(E3054&lt;=32000,ROUNDUP(E3054/2,0)+6000,IF(E3054&lt;=56000,ROUNDUP(E3054/4,0)+14000,28000))))+IF(F3054&lt;=0,0,IF(F3054&lt;=15000,F3054,IF(F3054&lt;=40000,ROUNDUP(F3054/2,0)+7500,IF(F3054&lt;=70000,ROUNDUP(F3054/4,0)+17500,35000)))),28000))))</f>
        <v/>
      </c>
      <c r="T3054" s="18">
        <f>IF(G3054&lt;=0,0,IF(G3054&lt;=12000,G3054,IF(G3054&lt;=32000,ROUNDUP(G3054/2,0)+6000,IF(G3054&lt;=56000,ROUNDUP(G3054/4,0)+14000,28000))))</f>
        <v/>
      </c>
      <c r="U3054" s="18">
        <f>IF(I3054&lt;=0,IF(H3054&lt;=0,0,IF(H3054&lt;=12000,H3054,IF(H3054&lt;=32000,ROUNDUP(H3054/2,0)+6000,IF(H3054&lt;=56000,ROUNDUP(H3054/4,0)+14000,28000)))),IF(H3054&lt;=0,IF(I3054&lt;=0,0,IF(I3054&lt;=15000,I3054,IF(I3054&lt;=40000,ROUNDUP(I3054/2,0)+7500,IF(I3054&lt;=70000,ROUNDUP(I3054/4,0)+17500,35000)))),MAX(IF(I3054&lt;=0,0,IF(I3054&lt;=15000,I3054,IF(I3054&lt;=40000,ROUNDUP(I3054/2,0)+7500,IF(I3054&lt;=70000,ROUNDUP(I3054/4,0)+17500,35000)))),MIN(IF(H3054&lt;=0,0,IF(H3054&lt;=12000,H3054,IF(H3054&lt;=32000,ROUNDUP(H3054/2,0)+6000,IF(H3054&lt;=56000,ROUNDUP(H3054/4,0)+14000,28000))))+IF(I3054&lt;=0,0,IF(I3054&lt;=15000,I3054,IF(I3054&lt;=40000,ROUNDUP(I3054/2,0)+7500,IF(I3054&lt;=70000,ROUNDUP(I3054/4,0)+17500,35000)))),28000))))</f>
        <v/>
      </c>
      <c r="V3054" s="18">
        <f>MIN(70000,S3054+T3054+U3054)</f>
        <v/>
      </c>
      <c r="W3054" s="18">
        <f>MAX(0,ROUNDDOWN(M3054-J3054-N3054-K3054-0,-3))</f>
        <v/>
      </c>
      <c r="X3054" s="18">
        <f>MAX(0,ROUNDDOWN(M3054-J3054-N3054-K3054-R3054,-3))</f>
        <v/>
      </c>
      <c r="Y3054" s="18">
        <f>IF(W3054&lt;=0,0,ROUNDDOWN((W3054*LOOKUP(W3054,{0,1950001,3300001,6950001,9000001,18000001,40000001},{0.05,0.1,0.2,0.23,0.33,0.4,0.45})-LOOKUP(W3054,{0,1950001,3300001,6950001,9000001,18000001,40000001},{0,97500,427500,636000,1536000,2796000,4796000}))*1.021,-2))</f>
        <v/>
      </c>
      <c r="Z3054" s="18">
        <f>IF(X3054&lt;=0,0,ROUNDDOWN((X3054*LOOKUP(X3054,{0,1950001,3300001,6950001,9000001,18000001,40000001},{0.05,0.1,0.2,0.23,0.33,0.4,0.45})-LOOKUP(X3054,{0,1950001,3300001,6950001,9000001,18000001,40000001},{0,97500,427500,636000,1536000,2796000,4796000}))*1.021,-2))</f>
        <v/>
      </c>
      <c r="AA3054" s="18">
        <f>MAX(0,ROUNDDOWN(M3054-J3054-430000-L3054-0,-3))</f>
        <v/>
      </c>
      <c r="AB3054" s="18">
        <f>MAX(0,ROUNDDOWN(M3054-J3054-430000-L3054-V3054,-3))</f>
        <v/>
      </c>
      <c r="AC3054" s="18">
        <f>IF(M3054&lt;=450000,0,MAX(0,ROUNDDOWN(AA3054*0.06-MIN(50000,AA3054)*0.03,-2))+MAX(0,ROUNDDOWN(AA3054*0.04-MIN(50000,AA3054)*0.02,-2)))</f>
        <v/>
      </c>
      <c r="AD3054" s="18">
        <f>IF(M3054&lt;=450000,0,MAX(0,ROUNDDOWN(AB3054*0.06-MIN(50000,AB3054)*0.03,-2))+MAX(0,ROUNDDOWN(AB3054*0.04-MIN(50000,AB3054)*0.02,-2)))</f>
        <v/>
      </c>
      <c r="AE3054" s="18">
        <f>Y3054-Z3054</f>
        <v/>
      </c>
      <c r="AF3054" s="18">
        <f>AC3054-AD3054</f>
        <v/>
      </c>
      <c r="AG3054" s="18">
        <f>AE3054+AF3054</f>
        <v/>
      </c>
      <c r="AH3054" s="20">
        <f>IF(W3054&lt;=0,0,LOOKUP(W3054,{0,1950001,3300001,6950001,9000001,18000001,40000001},{0.05,0.1,0.2,0.23,0.33,0.4,0.45}))</f>
        <v/>
      </c>
    </row>
    <row r="3055">
      <c r="A3055" t="inlineStr">
        <is>
          <t>1万円刻み 一般8万円</t>
        </is>
      </c>
      <c r="B3055" s="18">
        <f>'4_1万円刻み'!$A$992</f>
        <v/>
      </c>
      <c r="C3055" s="19" t="n">
        <v>2026</v>
      </c>
      <c r="D3055" t="inlineStr">
        <is>
          <t>いいえ</t>
        </is>
      </c>
      <c r="E3055" s="18" t="n">
        <v>80000</v>
      </c>
      <c r="F3055" s="18" t="n">
        <v>0</v>
      </c>
      <c r="G3055" s="18" t="n">
        <v>0</v>
      </c>
      <c r="H3055" s="18" t="n">
        <v>0</v>
      </c>
      <c r="I3055" s="18" t="n">
        <v>0</v>
      </c>
      <c r="J3055" s="18">
        <f>ROUND(MIN(B3055/12,650000)*12*0.0915+MIN(B3055/12,1390000)*12*(0.0504+0)+B3055*0.005,0)</f>
        <v/>
      </c>
      <c r="K3055" s="18" t="n">
        <v>0</v>
      </c>
      <c r="L3055" s="18" t="n">
        <v>0</v>
      </c>
      <c r="M3055" s="18">
        <f>ROUND(IF(C3055&gt;=2026,IF(B3055&lt;741000,0,IF(B3055&lt;2191000,B3055-740000,IF(B3055&lt;2193000,1451000,IF(B3055&lt;2196000,1453000,IF(B3055&lt;2200000,1456000,IF(B3055&lt;3600000,ROUNDDOWN(B3055/4,-3)*2.8-80000,IF(B3055&lt;6600000,ROUNDDOWN(B3055/4,-3)*3.2-440000,IF(B3055&lt;8500000,ROUNDDOWN(B3055*0.9,0)-1100000,B3055-1950000)))))))),IF(B3055&lt;651000,0,IF(B3055&lt;1900000,B3055-650000,IF(B3055&lt;3600000,ROUNDDOWN(B3055/4,-3)*2.8-80000,IF(B3055&lt;6600000,ROUNDDOWN(B3055/4,-3)*3.2-440000,IF(B3055&lt;8500000,ROUNDDOWN(B3055*0.9,0)-1100000,B3055-1950000)))))),0)</f>
        <v/>
      </c>
      <c r="N3055" s="18">
        <f>IF(M3055&gt;23500000,NA(),IF(C3055&gt;=2026,IF(M3055&lt;=4890000,1040000,IF(M3055&lt;=6550000,670000,620000)),IF(M3055&lt;=1320000,950000,IF(M3055&lt;=3360000,880000,IF(M3055&lt;=4890000,680000,IF(M3055&lt;=6550000,630000,580000))))))</f>
        <v/>
      </c>
      <c r="O3055" s="18">
        <f>IF(F3055&lt;=0,IF(AND(D3055="はい",C3055&gt;=2026,C3055&lt;=2027),IF(E3055&lt;=0,0,IF(E3055&lt;=30000,E3055,IF(E3055&lt;=60000,ROUNDUP(E3055/2,0)+15000,IF(E3055&lt;=120000,ROUNDUP(E3055/4,0)+30000,60000)))),IF(E3055&lt;=0,0,IF(E3055&lt;=20000,E3055,IF(E3055&lt;=40000,ROUNDUP(E3055/2,0)+10000,IF(E3055&lt;=80000,ROUNDUP(E3055/4,0)+20000,40000))))),IF(E3055&lt;=0,IF(F3055&lt;=0,0,IF(F3055&lt;=25000,F3055,IF(F3055&lt;=50000,ROUNDUP(F3055/2,0)+12500,IF(F3055&lt;=100000,ROUNDUP(F3055/4,0)+25000,50000)))),MAX(IF(F3055&lt;=0,0,IF(F3055&lt;=25000,F3055,IF(F3055&lt;=50000,ROUNDUP(F3055/2,0)+12500,IF(F3055&lt;=100000,ROUNDUP(F3055/4,0)+25000,50000)))),MIN(IF(AND(D3055="はい",C3055&gt;=2026,C3055&lt;=2027),IF(E3055&lt;=0,0,IF(E3055&lt;=30000,E3055,IF(E3055&lt;=60000,ROUNDUP(E3055/2,0)+15000,IF(E3055&lt;=120000,ROUNDUP(E3055/4,0)+30000,60000)))),IF(E3055&lt;=0,0,IF(E3055&lt;=20000,E3055,IF(E3055&lt;=40000,ROUNDUP(E3055/2,0)+10000,IF(E3055&lt;=80000,ROUNDUP(E3055/4,0)+20000,40000)))))+IF(F3055&lt;=0,0,IF(F3055&lt;=25000,F3055,IF(F3055&lt;=50000,ROUNDUP(F3055/2,0)+12500,IF(F3055&lt;=100000,ROUNDUP(F3055/4,0)+25000,50000)))),IF(AND(D3055="はい",C3055&gt;=2026,C3055&lt;=2027),60000,40000)))))</f>
        <v/>
      </c>
      <c r="P3055" s="18">
        <f>IF(G3055&lt;=0,0,IF(G3055&lt;=20000,G3055,IF(G3055&lt;=40000,ROUNDUP(G3055/2,0)+10000,IF(G3055&lt;=80000,ROUNDUP(G3055/4,0)+20000,40000))))</f>
        <v/>
      </c>
      <c r="Q3055" s="18">
        <f>IF(I3055&lt;=0,IF(H3055&lt;=0,0,IF(H3055&lt;=20000,H3055,IF(H3055&lt;=40000,ROUNDUP(H3055/2,0)+10000,IF(H3055&lt;=80000,ROUNDUP(H3055/4,0)+20000,40000)))),IF(H3055&lt;=0,IF(I3055&lt;=0,0,IF(I3055&lt;=25000,I3055,IF(I3055&lt;=50000,ROUNDUP(I3055/2,0)+12500,IF(I3055&lt;=100000,ROUNDUP(I3055/4,0)+25000,50000)))),MAX(IF(I3055&lt;=0,0,IF(I3055&lt;=25000,I3055,IF(I3055&lt;=50000,ROUNDUP(I3055/2,0)+12500,IF(I3055&lt;=100000,ROUNDUP(I3055/4,0)+25000,50000)))),MIN(IF(H3055&lt;=0,0,IF(H3055&lt;=20000,H3055,IF(H3055&lt;=40000,ROUNDUP(H3055/2,0)+10000,IF(H3055&lt;=80000,ROUNDUP(H3055/4,0)+20000,40000))))+IF(I3055&lt;=0,0,IF(I3055&lt;=25000,I3055,IF(I3055&lt;=50000,ROUNDUP(I3055/2,0)+12500,IF(I3055&lt;=100000,ROUNDUP(I3055/4,0)+25000,50000)))),40000))))</f>
        <v/>
      </c>
      <c r="R3055" s="18">
        <f>MIN(120000,O3055+P3055+Q3055)</f>
        <v/>
      </c>
      <c r="S3055" s="18">
        <f>IF(F3055&lt;=0,IF(E3055&lt;=0,0,IF(E3055&lt;=12000,E3055,IF(E3055&lt;=32000,ROUNDUP(E3055/2,0)+6000,IF(E3055&lt;=56000,ROUNDUP(E3055/4,0)+14000,28000)))),IF(E3055&lt;=0,IF(F3055&lt;=0,0,IF(F3055&lt;=15000,F3055,IF(F3055&lt;=40000,ROUNDUP(F3055/2,0)+7500,IF(F3055&lt;=70000,ROUNDUP(F3055/4,0)+17500,35000)))),MAX(IF(F3055&lt;=0,0,IF(F3055&lt;=15000,F3055,IF(F3055&lt;=40000,ROUNDUP(F3055/2,0)+7500,IF(F3055&lt;=70000,ROUNDUP(F3055/4,0)+17500,35000)))),MIN(IF(E3055&lt;=0,0,IF(E3055&lt;=12000,E3055,IF(E3055&lt;=32000,ROUNDUP(E3055/2,0)+6000,IF(E3055&lt;=56000,ROUNDUP(E3055/4,0)+14000,28000))))+IF(F3055&lt;=0,0,IF(F3055&lt;=15000,F3055,IF(F3055&lt;=40000,ROUNDUP(F3055/2,0)+7500,IF(F3055&lt;=70000,ROUNDUP(F3055/4,0)+17500,35000)))),28000))))</f>
        <v/>
      </c>
      <c r="T3055" s="18">
        <f>IF(G3055&lt;=0,0,IF(G3055&lt;=12000,G3055,IF(G3055&lt;=32000,ROUNDUP(G3055/2,0)+6000,IF(G3055&lt;=56000,ROUNDUP(G3055/4,0)+14000,28000))))</f>
        <v/>
      </c>
      <c r="U3055" s="18">
        <f>IF(I3055&lt;=0,IF(H3055&lt;=0,0,IF(H3055&lt;=12000,H3055,IF(H3055&lt;=32000,ROUNDUP(H3055/2,0)+6000,IF(H3055&lt;=56000,ROUNDUP(H3055/4,0)+14000,28000)))),IF(H3055&lt;=0,IF(I3055&lt;=0,0,IF(I3055&lt;=15000,I3055,IF(I3055&lt;=40000,ROUNDUP(I3055/2,0)+7500,IF(I3055&lt;=70000,ROUNDUP(I3055/4,0)+17500,35000)))),MAX(IF(I3055&lt;=0,0,IF(I3055&lt;=15000,I3055,IF(I3055&lt;=40000,ROUNDUP(I3055/2,0)+7500,IF(I3055&lt;=70000,ROUNDUP(I3055/4,0)+17500,35000)))),MIN(IF(H3055&lt;=0,0,IF(H3055&lt;=12000,H3055,IF(H3055&lt;=32000,ROUNDUP(H3055/2,0)+6000,IF(H3055&lt;=56000,ROUNDUP(H3055/4,0)+14000,28000))))+IF(I3055&lt;=0,0,IF(I3055&lt;=15000,I3055,IF(I3055&lt;=40000,ROUNDUP(I3055/2,0)+7500,IF(I3055&lt;=70000,ROUNDUP(I3055/4,0)+17500,35000)))),28000))))</f>
        <v/>
      </c>
      <c r="V3055" s="18">
        <f>MIN(70000,S3055+T3055+U3055)</f>
        <v/>
      </c>
      <c r="W3055" s="18">
        <f>MAX(0,ROUNDDOWN(M3055-J3055-N3055-K3055-0,-3))</f>
        <v/>
      </c>
      <c r="X3055" s="18">
        <f>MAX(0,ROUNDDOWN(M3055-J3055-N3055-K3055-R3055,-3))</f>
        <v/>
      </c>
      <c r="Y3055" s="18">
        <f>IF(W3055&lt;=0,0,ROUNDDOWN((W3055*LOOKUP(W3055,{0,1950001,3300001,6950001,9000001,18000001,40000001},{0.05,0.1,0.2,0.23,0.33,0.4,0.45})-LOOKUP(W3055,{0,1950001,3300001,6950001,9000001,18000001,40000001},{0,97500,427500,636000,1536000,2796000,4796000}))*1.021,-2))</f>
        <v/>
      </c>
      <c r="Z3055" s="18">
        <f>IF(X3055&lt;=0,0,ROUNDDOWN((X3055*LOOKUP(X3055,{0,1950001,3300001,6950001,9000001,18000001,40000001},{0.05,0.1,0.2,0.23,0.33,0.4,0.45})-LOOKUP(X3055,{0,1950001,3300001,6950001,9000001,18000001,40000001},{0,97500,427500,636000,1536000,2796000,4796000}))*1.021,-2))</f>
        <v/>
      </c>
      <c r="AA3055" s="18">
        <f>MAX(0,ROUNDDOWN(M3055-J3055-430000-L3055-0,-3))</f>
        <v/>
      </c>
      <c r="AB3055" s="18">
        <f>MAX(0,ROUNDDOWN(M3055-J3055-430000-L3055-V3055,-3))</f>
        <v/>
      </c>
      <c r="AC3055" s="18">
        <f>IF(M3055&lt;=450000,0,MAX(0,ROUNDDOWN(AA3055*0.06-MIN(50000,AA3055)*0.03,-2))+MAX(0,ROUNDDOWN(AA3055*0.04-MIN(50000,AA3055)*0.02,-2)))</f>
        <v/>
      </c>
      <c r="AD3055" s="18">
        <f>IF(M3055&lt;=450000,0,MAX(0,ROUNDDOWN(AB3055*0.06-MIN(50000,AB3055)*0.03,-2))+MAX(0,ROUNDDOWN(AB3055*0.04-MIN(50000,AB3055)*0.02,-2)))</f>
        <v/>
      </c>
      <c r="AE3055" s="18">
        <f>Y3055-Z3055</f>
        <v/>
      </c>
      <c r="AF3055" s="18">
        <f>AC3055-AD3055</f>
        <v/>
      </c>
      <c r="AG3055" s="18">
        <f>AE3055+AF3055</f>
        <v/>
      </c>
      <c r="AH3055" s="20">
        <f>IF(W3055&lt;=0,0,LOOKUP(W3055,{0,1950001,3300001,6950001,9000001,18000001,40000001},{0.05,0.1,0.2,0.23,0.33,0.4,0.45}))</f>
        <v/>
      </c>
    </row>
    <row r="3056">
      <c r="A3056" t="inlineStr">
        <is>
          <t>1万円刻み 特例あり一般12万円</t>
        </is>
      </c>
      <c r="B3056" s="18">
        <f>'4_1万円刻み'!$A$992</f>
        <v/>
      </c>
      <c r="C3056" s="19" t="n">
        <v>2026</v>
      </c>
      <c r="D3056" t="inlineStr">
        <is>
          <t>はい</t>
        </is>
      </c>
      <c r="E3056" s="18" t="n">
        <v>120000</v>
      </c>
      <c r="F3056" s="18" t="n">
        <v>0</v>
      </c>
      <c r="G3056" s="18" t="n">
        <v>0</v>
      </c>
      <c r="H3056" s="18" t="n">
        <v>0</v>
      </c>
      <c r="I3056" s="18" t="n">
        <v>0</v>
      </c>
      <c r="J3056" s="18">
        <f>ROUND(MIN(B3056/12,650000)*12*0.0915+MIN(B3056/12,1390000)*12*(0.0504+0)+B3056*0.005,0)</f>
        <v/>
      </c>
      <c r="K3056" s="18" t="n">
        <v>0</v>
      </c>
      <c r="L3056" s="18" t="n">
        <v>0</v>
      </c>
      <c r="M3056" s="18">
        <f>ROUND(IF(C3056&gt;=2026,IF(B3056&lt;741000,0,IF(B3056&lt;2191000,B3056-740000,IF(B3056&lt;2193000,1451000,IF(B3056&lt;2196000,1453000,IF(B3056&lt;2200000,1456000,IF(B3056&lt;3600000,ROUNDDOWN(B3056/4,-3)*2.8-80000,IF(B3056&lt;6600000,ROUNDDOWN(B3056/4,-3)*3.2-440000,IF(B3056&lt;8500000,ROUNDDOWN(B3056*0.9,0)-1100000,B3056-1950000)))))))),IF(B3056&lt;651000,0,IF(B3056&lt;1900000,B3056-650000,IF(B3056&lt;3600000,ROUNDDOWN(B3056/4,-3)*2.8-80000,IF(B3056&lt;6600000,ROUNDDOWN(B3056/4,-3)*3.2-440000,IF(B3056&lt;8500000,ROUNDDOWN(B3056*0.9,0)-1100000,B3056-1950000)))))),0)</f>
        <v/>
      </c>
      <c r="N3056" s="18">
        <f>IF(M3056&gt;23500000,NA(),IF(C3056&gt;=2026,IF(M3056&lt;=4890000,1040000,IF(M3056&lt;=6550000,670000,620000)),IF(M3056&lt;=1320000,950000,IF(M3056&lt;=3360000,880000,IF(M3056&lt;=4890000,680000,IF(M3056&lt;=6550000,630000,580000))))))</f>
        <v/>
      </c>
      <c r="O3056" s="18">
        <f>IF(F3056&lt;=0,IF(AND(D3056="はい",C3056&gt;=2026,C3056&lt;=2027),IF(E3056&lt;=0,0,IF(E3056&lt;=30000,E3056,IF(E3056&lt;=60000,ROUNDUP(E3056/2,0)+15000,IF(E3056&lt;=120000,ROUNDUP(E3056/4,0)+30000,60000)))),IF(E3056&lt;=0,0,IF(E3056&lt;=20000,E3056,IF(E3056&lt;=40000,ROUNDUP(E3056/2,0)+10000,IF(E3056&lt;=80000,ROUNDUP(E3056/4,0)+20000,40000))))),IF(E3056&lt;=0,IF(F3056&lt;=0,0,IF(F3056&lt;=25000,F3056,IF(F3056&lt;=50000,ROUNDUP(F3056/2,0)+12500,IF(F3056&lt;=100000,ROUNDUP(F3056/4,0)+25000,50000)))),MAX(IF(F3056&lt;=0,0,IF(F3056&lt;=25000,F3056,IF(F3056&lt;=50000,ROUNDUP(F3056/2,0)+12500,IF(F3056&lt;=100000,ROUNDUP(F3056/4,0)+25000,50000)))),MIN(IF(AND(D3056="はい",C3056&gt;=2026,C3056&lt;=2027),IF(E3056&lt;=0,0,IF(E3056&lt;=30000,E3056,IF(E3056&lt;=60000,ROUNDUP(E3056/2,0)+15000,IF(E3056&lt;=120000,ROUNDUP(E3056/4,0)+30000,60000)))),IF(E3056&lt;=0,0,IF(E3056&lt;=20000,E3056,IF(E3056&lt;=40000,ROUNDUP(E3056/2,0)+10000,IF(E3056&lt;=80000,ROUNDUP(E3056/4,0)+20000,40000)))))+IF(F3056&lt;=0,0,IF(F3056&lt;=25000,F3056,IF(F3056&lt;=50000,ROUNDUP(F3056/2,0)+12500,IF(F3056&lt;=100000,ROUNDUP(F3056/4,0)+25000,50000)))),IF(AND(D3056="はい",C3056&gt;=2026,C3056&lt;=2027),60000,40000)))))</f>
        <v/>
      </c>
      <c r="P3056" s="18">
        <f>IF(G3056&lt;=0,0,IF(G3056&lt;=20000,G3056,IF(G3056&lt;=40000,ROUNDUP(G3056/2,0)+10000,IF(G3056&lt;=80000,ROUNDUP(G3056/4,0)+20000,40000))))</f>
        <v/>
      </c>
      <c r="Q3056" s="18">
        <f>IF(I3056&lt;=0,IF(H3056&lt;=0,0,IF(H3056&lt;=20000,H3056,IF(H3056&lt;=40000,ROUNDUP(H3056/2,0)+10000,IF(H3056&lt;=80000,ROUNDUP(H3056/4,0)+20000,40000)))),IF(H3056&lt;=0,IF(I3056&lt;=0,0,IF(I3056&lt;=25000,I3056,IF(I3056&lt;=50000,ROUNDUP(I3056/2,0)+12500,IF(I3056&lt;=100000,ROUNDUP(I3056/4,0)+25000,50000)))),MAX(IF(I3056&lt;=0,0,IF(I3056&lt;=25000,I3056,IF(I3056&lt;=50000,ROUNDUP(I3056/2,0)+12500,IF(I3056&lt;=100000,ROUNDUP(I3056/4,0)+25000,50000)))),MIN(IF(H3056&lt;=0,0,IF(H3056&lt;=20000,H3056,IF(H3056&lt;=40000,ROUNDUP(H3056/2,0)+10000,IF(H3056&lt;=80000,ROUNDUP(H3056/4,0)+20000,40000))))+IF(I3056&lt;=0,0,IF(I3056&lt;=25000,I3056,IF(I3056&lt;=50000,ROUNDUP(I3056/2,0)+12500,IF(I3056&lt;=100000,ROUNDUP(I3056/4,0)+25000,50000)))),40000))))</f>
        <v/>
      </c>
      <c r="R3056" s="18">
        <f>MIN(120000,O3056+P3056+Q3056)</f>
        <v/>
      </c>
      <c r="S3056" s="18">
        <f>IF(F3056&lt;=0,IF(E3056&lt;=0,0,IF(E3056&lt;=12000,E3056,IF(E3056&lt;=32000,ROUNDUP(E3056/2,0)+6000,IF(E3056&lt;=56000,ROUNDUP(E3056/4,0)+14000,28000)))),IF(E3056&lt;=0,IF(F3056&lt;=0,0,IF(F3056&lt;=15000,F3056,IF(F3056&lt;=40000,ROUNDUP(F3056/2,0)+7500,IF(F3056&lt;=70000,ROUNDUP(F3056/4,0)+17500,35000)))),MAX(IF(F3056&lt;=0,0,IF(F3056&lt;=15000,F3056,IF(F3056&lt;=40000,ROUNDUP(F3056/2,0)+7500,IF(F3056&lt;=70000,ROUNDUP(F3056/4,0)+17500,35000)))),MIN(IF(E3056&lt;=0,0,IF(E3056&lt;=12000,E3056,IF(E3056&lt;=32000,ROUNDUP(E3056/2,0)+6000,IF(E3056&lt;=56000,ROUNDUP(E3056/4,0)+14000,28000))))+IF(F3056&lt;=0,0,IF(F3056&lt;=15000,F3056,IF(F3056&lt;=40000,ROUNDUP(F3056/2,0)+7500,IF(F3056&lt;=70000,ROUNDUP(F3056/4,0)+17500,35000)))),28000))))</f>
        <v/>
      </c>
      <c r="T3056" s="18">
        <f>IF(G3056&lt;=0,0,IF(G3056&lt;=12000,G3056,IF(G3056&lt;=32000,ROUNDUP(G3056/2,0)+6000,IF(G3056&lt;=56000,ROUNDUP(G3056/4,0)+14000,28000))))</f>
        <v/>
      </c>
      <c r="U3056" s="18">
        <f>IF(I3056&lt;=0,IF(H3056&lt;=0,0,IF(H3056&lt;=12000,H3056,IF(H3056&lt;=32000,ROUNDUP(H3056/2,0)+6000,IF(H3056&lt;=56000,ROUNDUP(H3056/4,0)+14000,28000)))),IF(H3056&lt;=0,IF(I3056&lt;=0,0,IF(I3056&lt;=15000,I3056,IF(I3056&lt;=40000,ROUNDUP(I3056/2,0)+7500,IF(I3056&lt;=70000,ROUNDUP(I3056/4,0)+17500,35000)))),MAX(IF(I3056&lt;=0,0,IF(I3056&lt;=15000,I3056,IF(I3056&lt;=40000,ROUNDUP(I3056/2,0)+7500,IF(I3056&lt;=70000,ROUNDUP(I3056/4,0)+17500,35000)))),MIN(IF(H3056&lt;=0,0,IF(H3056&lt;=12000,H3056,IF(H3056&lt;=32000,ROUNDUP(H3056/2,0)+6000,IF(H3056&lt;=56000,ROUNDUP(H3056/4,0)+14000,28000))))+IF(I3056&lt;=0,0,IF(I3056&lt;=15000,I3056,IF(I3056&lt;=40000,ROUNDUP(I3056/2,0)+7500,IF(I3056&lt;=70000,ROUNDUP(I3056/4,0)+17500,35000)))),28000))))</f>
        <v/>
      </c>
      <c r="V3056" s="18">
        <f>MIN(70000,S3056+T3056+U3056)</f>
        <v/>
      </c>
      <c r="W3056" s="18">
        <f>MAX(0,ROUNDDOWN(M3056-J3056-N3056-K3056-0,-3))</f>
        <v/>
      </c>
      <c r="X3056" s="18">
        <f>MAX(0,ROUNDDOWN(M3056-J3056-N3056-K3056-R3056,-3))</f>
        <v/>
      </c>
      <c r="Y3056" s="18">
        <f>IF(W3056&lt;=0,0,ROUNDDOWN((W3056*LOOKUP(W3056,{0,1950001,3300001,6950001,9000001,18000001,40000001},{0.05,0.1,0.2,0.23,0.33,0.4,0.45})-LOOKUP(W3056,{0,1950001,3300001,6950001,9000001,18000001,40000001},{0,97500,427500,636000,1536000,2796000,4796000}))*1.021,-2))</f>
        <v/>
      </c>
      <c r="Z3056" s="18">
        <f>IF(X3056&lt;=0,0,ROUNDDOWN((X3056*LOOKUP(X3056,{0,1950001,3300001,6950001,9000001,18000001,40000001},{0.05,0.1,0.2,0.23,0.33,0.4,0.45})-LOOKUP(X3056,{0,1950001,3300001,6950001,9000001,18000001,40000001},{0,97500,427500,636000,1536000,2796000,4796000}))*1.021,-2))</f>
        <v/>
      </c>
      <c r="AA3056" s="18">
        <f>MAX(0,ROUNDDOWN(M3056-J3056-430000-L3056-0,-3))</f>
        <v/>
      </c>
      <c r="AB3056" s="18">
        <f>MAX(0,ROUNDDOWN(M3056-J3056-430000-L3056-V3056,-3))</f>
        <v/>
      </c>
      <c r="AC3056" s="18">
        <f>IF(M3056&lt;=450000,0,MAX(0,ROUNDDOWN(AA3056*0.06-MIN(50000,AA3056)*0.03,-2))+MAX(0,ROUNDDOWN(AA3056*0.04-MIN(50000,AA3056)*0.02,-2)))</f>
        <v/>
      </c>
      <c r="AD3056" s="18">
        <f>IF(M3056&lt;=450000,0,MAX(0,ROUNDDOWN(AB3056*0.06-MIN(50000,AB3056)*0.03,-2))+MAX(0,ROUNDDOWN(AB3056*0.04-MIN(50000,AB3056)*0.02,-2)))</f>
        <v/>
      </c>
      <c r="AE3056" s="18">
        <f>Y3056-Z3056</f>
        <v/>
      </c>
      <c r="AF3056" s="18">
        <f>AC3056-AD3056</f>
        <v/>
      </c>
      <c r="AG3056" s="18">
        <f>AE3056+AF3056</f>
        <v/>
      </c>
      <c r="AH3056" s="20">
        <f>IF(W3056&lt;=0,0,LOOKUP(W3056,{0,1950001,3300001,6950001,9000001,18000001,40000001},{0.05,0.1,0.2,0.23,0.33,0.4,0.45}))</f>
        <v/>
      </c>
    </row>
    <row r="3057">
      <c r="A3057" t="inlineStr">
        <is>
          <t>1万円刻み 3区分8万円ずつ</t>
        </is>
      </c>
      <c r="B3057" s="18">
        <f>'4_1万円刻み'!$A$993</f>
        <v/>
      </c>
      <c r="C3057" s="19" t="n">
        <v>2026</v>
      </c>
      <c r="D3057" t="inlineStr">
        <is>
          <t>いいえ</t>
        </is>
      </c>
      <c r="E3057" s="18" t="n">
        <v>80000</v>
      </c>
      <c r="F3057" s="18" t="n">
        <v>0</v>
      </c>
      <c r="G3057" s="18" t="n">
        <v>80000</v>
      </c>
      <c r="H3057" s="18" t="n">
        <v>80000</v>
      </c>
      <c r="I3057" s="18" t="n">
        <v>0</v>
      </c>
      <c r="J3057" s="18">
        <f>ROUND(MIN(B3057/12,650000)*12*0.0915+MIN(B3057/12,1390000)*12*(0.0504+0)+B3057*0.005,0)</f>
        <v/>
      </c>
      <c r="K3057" s="18" t="n">
        <v>0</v>
      </c>
      <c r="L3057" s="18" t="n">
        <v>0</v>
      </c>
      <c r="M3057" s="18">
        <f>ROUND(IF(C3057&gt;=2026,IF(B3057&lt;741000,0,IF(B3057&lt;2191000,B3057-740000,IF(B3057&lt;2193000,1451000,IF(B3057&lt;2196000,1453000,IF(B3057&lt;2200000,1456000,IF(B3057&lt;3600000,ROUNDDOWN(B3057/4,-3)*2.8-80000,IF(B3057&lt;6600000,ROUNDDOWN(B3057/4,-3)*3.2-440000,IF(B3057&lt;8500000,ROUNDDOWN(B3057*0.9,0)-1100000,B3057-1950000)))))))),IF(B3057&lt;651000,0,IF(B3057&lt;1900000,B3057-650000,IF(B3057&lt;3600000,ROUNDDOWN(B3057/4,-3)*2.8-80000,IF(B3057&lt;6600000,ROUNDDOWN(B3057/4,-3)*3.2-440000,IF(B3057&lt;8500000,ROUNDDOWN(B3057*0.9,0)-1100000,B3057-1950000)))))),0)</f>
        <v/>
      </c>
      <c r="N3057" s="18">
        <f>IF(M3057&gt;23500000,NA(),IF(C3057&gt;=2026,IF(M3057&lt;=4890000,1040000,IF(M3057&lt;=6550000,670000,620000)),IF(M3057&lt;=1320000,950000,IF(M3057&lt;=3360000,880000,IF(M3057&lt;=4890000,680000,IF(M3057&lt;=6550000,630000,580000))))))</f>
        <v/>
      </c>
      <c r="O3057" s="18">
        <f>IF(F3057&lt;=0,IF(AND(D3057="はい",C3057&gt;=2026,C3057&lt;=2027),IF(E3057&lt;=0,0,IF(E3057&lt;=30000,E3057,IF(E3057&lt;=60000,ROUNDUP(E3057/2,0)+15000,IF(E3057&lt;=120000,ROUNDUP(E3057/4,0)+30000,60000)))),IF(E3057&lt;=0,0,IF(E3057&lt;=20000,E3057,IF(E3057&lt;=40000,ROUNDUP(E3057/2,0)+10000,IF(E3057&lt;=80000,ROUNDUP(E3057/4,0)+20000,40000))))),IF(E3057&lt;=0,IF(F3057&lt;=0,0,IF(F3057&lt;=25000,F3057,IF(F3057&lt;=50000,ROUNDUP(F3057/2,0)+12500,IF(F3057&lt;=100000,ROUNDUP(F3057/4,0)+25000,50000)))),MAX(IF(F3057&lt;=0,0,IF(F3057&lt;=25000,F3057,IF(F3057&lt;=50000,ROUNDUP(F3057/2,0)+12500,IF(F3057&lt;=100000,ROUNDUP(F3057/4,0)+25000,50000)))),MIN(IF(AND(D3057="はい",C3057&gt;=2026,C3057&lt;=2027),IF(E3057&lt;=0,0,IF(E3057&lt;=30000,E3057,IF(E3057&lt;=60000,ROUNDUP(E3057/2,0)+15000,IF(E3057&lt;=120000,ROUNDUP(E3057/4,0)+30000,60000)))),IF(E3057&lt;=0,0,IF(E3057&lt;=20000,E3057,IF(E3057&lt;=40000,ROUNDUP(E3057/2,0)+10000,IF(E3057&lt;=80000,ROUNDUP(E3057/4,0)+20000,40000)))))+IF(F3057&lt;=0,0,IF(F3057&lt;=25000,F3057,IF(F3057&lt;=50000,ROUNDUP(F3057/2,0)+12500,IF(F3057&lt;=100000,ROUNDUP(F3057/4,0)+25000,50000)))),IF(AND(D3057="はい",C3057&gt;=2026,C3057&lt;=2027),60000,40000)))))</f>
        <v/>
      </c>
      <c r="P3057" s="18">
        <f>IF(G3057&lt;=0,0,IF(G3057&lt;=20000,G3057,IF(G3057&lt;=40000,ROUNDUP(G3057/2,0)+10000,IF(G3057&lt;=80000,ROUNDUP(G3057/4,0)+20000,40000))))</f>
        <v/>
      </c>
      <c r="Q3057" s="18">
        <f>IF(I3057&lt;=0,IF(H3057&lt;=0,0,IF(H3057&lt;=20000,H3057,IF(H3057&lt;=40000,ROUNDUP(H3057/2,0)+10000,IF(H3057&lt;=80000,ROUNDUP(H3057/4,0)+20000,40000)))),IF(H3057&lt;=0,IF(I3057&lt;=0,0,IF(I3057&lt;=25000,I3057,IF(I3057&lt;=50000,ROUNDUP(I3057/2,0)+12500,IF(I3057&lt;=100000,ROUNDUP(I3057/4,0)+25000,50000)))),MAX(IF(I3057&lt;=0,0,IF(I3057&lt;=25000,I3057,IF(I3057&lt;=50000,ROUNDUP(I3057/2,0)+12500,IF(I3057&lt;=100000,ROUNDUP(I3057/4,0)+25000,50000)))),MIN(IF(H3057&lt;=0,0,IF(H3057&lt;=20000,H3057,IF(H3057&lt;=40000,ROUNDUP(H3057/2,0)+10000,IF(H3057&lt;=80000,ROUNDUP(H3057/4,0)+20000,40000))))+IF(I3057&lt;=0,0,IF(I3057&lt;=25000,I3057,IF(I3057&lt;=50000,ROUNDUP(I3057/2,0)+12500,IF(I3057&lt;=100000,ROUNDUP(I3057/4,0)+25000,50000)))),40000))))</f>
        <v/>
      </c>
      <c r="R3057" s="18">
        <f>MIN(120000,O3057+P3057+Q3057)</f>
        <v/>
      </c>
      <c r="S3057" s="18">
        <f>IF(F3057&lt;=0,IF(E3057&lt;=0,0,IF(E3057&lt;=12000,E3057,IF(E3057&lt;=32000,ROUNDUP(E3057/2,0)+6000,IF(E3057&lt;=56000,ROUNDUP(E3057/4,0)+14000,28000)))),IF(E3057&lt;=0,IF(F3057&lt;=0,0,IF(F3057&lt;=15000,F3057,IF(F3057&lt;=40000,ROUNDUP(F3057/2,0)+7500,IF(F3057&lt;=70000,ROUNDUP(F3057/4,0)+17500,35000)))),MAX(IF(F3057&lt;=0,0,IF(F3057&lt;=15000,F3057,IF(F3057&lt;=40000,ROUNDUP(F3057/2,0)+7500,IF(F3057&lt;=70000,ROUNDUP(F3057/4,0)+17500,35000)))),MIN(IF(E3057&lt;=0,0,IF(E3057&lt;=12000,E3057,IF(E3057&lt;=32000,ROUNDUP(E3057/2,0)+6000,IF(E3057&lt;=56000,ROUNDUP(E3057/4,0)+14000,28000))))+IF(F3057&lt;=0,0,IF(F3057&lt;=15000,F3057,IF(F3057&lt;=40000,ROUNDUP(F3057/2,0)+7500,IF(F3057&lt;=70000,ROUNDUP(F3057/4,0)+17500,35000)))),28000))))</f>
        <v/>
      </c>
      <c r="T3057" s="18">
        <f>IF(G3057&lt;=0,0,IF(G3057&lt;=12000,G3057,IF(G3057&lt;=32000,ROUNDUP(G3057/2,0)+6000,IF(G3057&lt;=56000,ROUNDUP(G3057/4,0)+14000,28000))))</f>
        <v/>
      </c>
      <c r="U3057" s="18">
        <f>IF(I3057&lt;=0,IF(H3057&lt;=0,0,IF(H3057&lt;=12000,H3057,IF(H3057&lt;=32000,ROUNDUP(H3057/2,0)+6000,IF(H3057&lt;=56000,ROUNDUP(H3057/4,0)+14000,28000)))),IF(H3057&lt;=0,IF(I3057&lt;=0,0,IF(I3057&lt;=15000,I3057,IF(I3057&lt;=40000,ROUNDUP(I3057/2,0)+7500,IF(I3057&lt;=70000,ROUNDUP(I3057/4,0)+17500,35000)))),MAX(IF(I3057&lt;=0,0,IF(I3057&lt;=15000,I3057,IF(I3057&lt;=40000,ROUNDUP(I3057/2,0)+7500,IF(I3057&lt;=70000,ROUNDUP(I3057/4,0)+17500,35000)))),MIN(IF(H3057&lt;=0,0,IF(H3057&lt;=12000,H3057,IF(H3057&lt;=32000,ROUNDUP(H3057/2,0)+6000,IF(H3057&lt;=56000,ROUNDUP(H3057/4,0)+14000,28000))))+IF(I3057&lt;=0,0,IF(I3057&lt;=15000,I3057,IF(I3057&lt;=40000,ROUNDUP(I3057/2,0)+7500,IF(I3057&lt;=70000,ROUNDUP(I3057/4,0)+17500,35000)))),28000))))</f>
        <v/>
      </c>
      <c r="V3057" s="18">
        <f>MIN(70000,S3057+T3057+U3057)</f>
        <v/>
      </c>
      <c r="W3057" s="18">
        <f>MAX(0,ROUNDDOWN(M3057-J3057-N3057-K3057-0,-3))</f>
        <v/>
      </c>
      <c r="X3057" s="18">
        <f>MAX(0,ROUNDDOWN(M3057-J3057-N3057-K3057-R3057,-3))</f>
        <v/>
      </c>
      <c r="Y3057" s="18">
        <f>IF(W3057&lt;=0,0,ROUNDDOWN((W3057*LOOKUP(W3057,{0,1950001,3300001,6950001,9000001,18000001,40000001},{0.05,0.1,0.2,0.23,0.33,0.4,0.45})-LOOKUP(W3057,{0,1950001,3300001,6950001,9000001,18000001,40000001},{0,97500,427500,636000,1536000,2796000,4796000}))*1.021,-2))</f>
        <v/>
      </c>
      <c r="Z3057" s="18">
        <f>IF(X3057&lt;=0,0,ROUNDDOWN((X3057*LOOKUP(X3057,{0,1950001,3300001,6950001,9000001,18000001,40000001},{0.05,0.1,0.2,0.23,0.33,0.4,0.45})-LOOKUP(X3057,{0,1950001,3300001,6950001,9000001,18000001,40000001},{0,97500,427500,636000,1536000,2796000,4796000}))*1.021,-2))</f>
        <v/>
      </c>
      <c r="AA3057" s="18">
        <f>MAX(0,ROUNDDOWN(M3057-J3057-430000-L3057-0,-3))</f>
        <v/>
      </c>
      <c r="AB3057" s="18">
        <f>MAX(0,ROUNDDOWN(M3057-J3057-430000-L3057-V3057,-3))</f>
        <v/>
      </c>
      <c r="AC3057" s="18">
        <f>IF(M3057&lt;=450000,0,MAX(0,ROUNDDOWN(AA3057*0.06-MIN(50000,AA3057)*0.03,-2))+MAX(0,ROUNDDOWN(AA3057*0.04-MIN(50000,AA3057)*0.02,-2)))</f>
        <v/>
      </c>
      <c r="AD3057" s="18">
        <f>IF(M3057&lt;=450000,0,MAX(0,ROUNDDOWN(AB3057*0.06-MIN(50000,AB3057)*0.03,-2))+MAX(0,ROUNDDOWN(AB3057*0.04-MIN(50000,AB3057)*0.02,-2)))</f>
        <v/>
      </c>
      <c r="AE3057" s="18">
        <f>Y3057-Z3057</f>
        <v/>
      </c>
      <c r="AF3057" s="18">
        <f>AC3057-AD3057</f>
        <v/>
      </c>
      <c r="AG3057" s="18">
        <f>AE3057+AF3057</f>
        <v/>
      </c>
      <c r="AH3057" s="20">
        <f>IF(W3057&lt;=0,0,LOOKUP(W3057,{0,1950001,3300001,6950001,9000001,18000001,40000001},{0.05,0.1,0.2,0.23,0.33,0.4,0.45}))</f>
        <v/>
      </c>
    </row>
    <row r="3058">
      <c r="A3058" t="inlineStr">
        <is>
          <t>1万円刻み 一般8万円</t>
        </is>
      </c>
      <c r="B3058" s="18">
        <f>'4_1万円刻み'!$A$993</f>
        <v/>
      </c>
      <c r="C3058" s="19" t="n">
        <v>2026</v>
      </c>
      <c r="D3058" t="inlineStr">
        <is>
          <t>いいえ</t>
        </is>
      </c>
      <c r="E3058" s="18" t="n">
        <v>80000</v>
      </c>
      <c r="F3058" s="18" t="n">
        <v>0</v>
      </c>
      <c r="G3058" s="18" t="n">
        <v>0</v>
      </c>
      <c r="H3058" s="18" t="n">
        <v>0</v>
      </c>
      <c r="I3058" s="18" t="n">
        <v>0</v>
      </c>
      <c r="J3058" s="18">
        <f>ROUND(MIN(B3058/12,650000)*12*0.0915+MIN(B3058/12,1390000)*12*(0.0504+0)+B3058*0.005,0)</f>
        <v/>
      </c>
      <c r="K3058" s="18" t="n">
        <v>0</v>
      </c>
      <c r="L3058" s="18" t="n">
        <v>0</v>
      </c>
      <c r="M3058" s="18">
        <f>ROUND(IF(C3058&gt;=2026,IF(B3058&lt;741000,0,IF(B3058&lt;2191000,B3058-740000,IF(B3058&lt;2193000,1451000,IF(B3058&lt;2196000,1453000,IF(B3058&lt;2200000,1456000,IF(B3058&lt;3600000,ROUNDDOWN(B3058/4,-3)*2.8-80000,IF(B3058&lt;6600000,ROUNDDOWN(B3058/4,-3)*3.2-440000,IF(B3058&lt;8500000,ROUNDDOWN(B3058*0.9,0)-1100000,B3058-1950000)))))))),IF(B3058&lt;651000,0,IF(B3058&lt;1900000,B3058-650000,IF(B3058&lt;3600000,ROUNDDOWN(B3058/4,-3)*2.8-80000,IF(B3058&lt;6600000,ROUNDDOWN(B3058/4,-3)*3.2-440000,IF(B3058&lt;8500000,ROUNDDOWN(B3058*0.9,0)-1100000,B3058-1950000)))))),0)</f>
        <v/>
      </c>
      <c r="N3058" s="18">
        <f>IF(M3058&gt;23500000,NA(),IF(C3058&gt;=2026,IF(M3058&lt;=4890000,1040000,IF(M3058&lt;=6550000,670000,620000)),IF(M3058&lt;=1320000,950000,IF(M3058&lt;=3360000,880000,IF(M3058&lt;=4890000,680000,IF(M3058&lt;=6550000,630000,580000))))))</f>
        <v/>
      </c>
      <c r="O3058" s="18">
        <f>IF(F3058&lt;=0,IF(AND(D3058="はい",C3058&gt;=2026,C3058&lt;=2027),IF(E3058&lt;=0,0,IF(E3058&lt;=30000,E3058,IF(E3058&lt;=60000,ROUNDUP(E3058/2,0)+15000,IF(E3058&lt;=120000,ROUNDUP(E3058/4,0)+30000,60000)))),IF(E3058&lt;=0,0,IF(E3058&lt;=20000,E3058,IF(E3058&lt;=40000,ROUNDUP(E3058/2,0)+10000,IF(E3058&lt;=80000,ROUNDUP(E3058/4,0)+20000,40000))))),IF(E3058&lt;=0,IF(F3058&lt;=0,0,IF(F3058&lt;=25000,F3058,IF(F3058&lt;=50000,ROUNDUP(F3058/2,0)+12500,IF(F3058&lt;=100000,ROUNDUP(F3058/4,0)+25000,50000)))),MAX(IF(F3058&lt;=0,0,IF(F3058&lt;=25000,F3058,IF(F3058&lt;=50000,ROUNDUP(F3058/2,0)+12500,IF(F3058&lt;=100000,ROUNDUP(F3058/4,0)+25000,50000)))),MIN(IF(AND(D3058="はい",C3058&gt;=2026,C3058&lt;=2027),IF(E3058&lt;=0,0,IF(E3058&lt;=30000,E3058,IF(E3058&lt;=60000,ROUNDUP(E3058/2,0)+15000,IF(E3058&lt;=120000,ROUNDUP(E3058/4,0)+30000,60000)))),IF(E3058&lt;=0,0,IF(E3058&lt;=20000,E3058,IF(E3058&lt;=40000,ROUNDUP(E3058/2,0)+10000,IF(E3058&lt;=80000,ROUNDUP(E3058/4,0)+20000,40000)))))+IF(F3058&lt;=0,0,IF(F3058&lt;=25000,F3058,IF(F3058&lt;=50000,ROUNDUP(F3058/2,0)+12500,IF(F3058&lt;=100000,ROUNDUP(F3058/4,0)+25000,50000)))),IF(AND(D3058="はい",C3058&gt;=2026,C3058&lt;=2027),60000,40000)))))</f>
        <v/>
      </c>
      <c r="P3058" s="18">
        <f>IF(G3058&lt;=0,0,IF(G3058&lt;=20000,G3058,IF(G3058&lt;=40000,ROUNDUP(G3058/2,0)+10000,IF(G3058&lt;=80000,ROUNDUP(G3058/4,0)+20000,40000))))</f>
        <v/>
      </c>
      <c r="Q3058" s="18">
        <f>IF(I3058&lt;=0,IF(H3058&lt;=0,0,IF(H3058&lt;=20000,H3058,IF(H3058&lt;=40000,ROUNDUP(H3058/2,0)+10000,IF(H3058&lt;=80000,ROUNDUP(H3058/4,0)+20000,40000)))),IF(H3058&lt;=0,IF(I3058&lt;=0,0,IF(I3058&lt;=25000,I3058,IF(I3058&lt;=50000,ROUNDUP(I3058/2,0)+12500,IF(I3058&lt;=100000,ROUNDUP(I3058/4,0)+25000,50000)))),MAX(IF(I3058&lt;=0,0,IF(I3058&lt;=25000,I3058,IF(I3058&lt;=50000,ROUNDUP(I3058/2,0)+12500,IF(I3058&lt;=100000,ROUNDUP(I3058/4,0)+25000,50000)))),MIN(IF(H3058&lt;=0,0,IF(H3058&lt;=20000,H3058,IF(H3058&lt;=40000,ROUNDUP(H3058/2,0)+10000,IF(H3058&lt;=80000,ROUNDUP(H3058/4,0)+20000,40000))))+IF(I3058&lt;=0,0,IF(I3058&lt;=25000,I3058,IF(I3058&lt;=50000,ROUNDUP(I3058/2,0)+12500,IF(I3058&lt;=100000,ROUNDUP(I3058/4,0)+25000,50000)))),40000))))</f>
        <v/>
      </c>
      <c r="R3058" s="18">
        <f>MIN(120000,O3058+P3058+Q3058)</f>
        <v/>
      </c>
      <c r="S3058" s="18">
        <f>IF(F3058&lt;=0,IF(E3058&lt;=0,0,IF(E3058&lt;=12000,E3058,IF(E3058&lt;=32000,ROUNDUP(E3058/2,0)+6000,IF(E3058&lt;=56000,ROUNDUP(E3058/4,0)+14000,28000)))),IF(E3058&lt;=0,IF(F3058&lt;=0,0,IF(F3058&lt;=15000,F3058,IF(F3058&lt;=40000,ROUNDUP(F3058/2,0)+7500,IF(F3058&lt;=70000,ROUNDUP(F3058/4,0)+17500,35000)))),MAX(IF(F3058&lt;=0,0,IF(F3058&lt;=15000,F3058,IF(F3058&lt;=40000,ROUNDUP(F3058/2,0)+7500,IF(F3058&lt;=70000,ROUNDUP(F3058/4,0)+17500,35000)))),MIN(IF(E3058&lt;=0,0,IF(E3058&lt;=12000,E3058,IF(E3058&lt;=32000,ROUNDUP(E3058/2,0)+6000,IF(E3058&lt;=56000,ROUNDUP(E3058/4,0)+14000,28000))))+IF(F3058&lt;=0,0,IF(F3058&lt;=15000,F3058,IF(F3058&lt;=40000,ROUNDUP(F3058/2,0)+7500,IF(F3058&lt;=70000,ROUNDUP(F3058/4,0)+17500,35000)))),28000))))</f>
        <v/>
      </c>
      <c r="T3058" s="18">
        <f>IF(G3058&lt;=0,0,IF(G3058&lt;=12000,G3058,IF(G3058&lt;=32000,ROUNDUP(G3058/2,0)+6000,IF(G3058&lt;=56000,ROUNDUP(G3058/4,0)+14000,28000))))</f>
        <v/>
      </c>
      <c r="U3058" s="18">
        <f>IF(I3058&lt;=0,IF(H3058&lt;=0,0,IF(H3058&lt;=12000,H3058,IF(H3058&lt;=32000,ROUNDUP(H3058/2,0)+6000,IF(H3058&lt;=56000,ROUNDUP(H3058/4,0)+14000,28000)))),IF(H3058&lt;=0,IF(I3058&lt;=0,0,IF(I3058&lt;=15000,I3058,IF(I3058&lt;=40000,ROUNDUP(I3058/2,0)+7500,IF(I3058&lt;=70000,ROUNDUP(I3058/4,0)+17500,35000)))),MAX(IF(I3058&lt;=0,0,IF(I3058&lt;=15000,I3058,IF(I3058&lt;=40000,ROUNDUP(I3058/2,0)+7500,IF(I3058&lt;=70000,ROUNDUP(I3058/4,0)+17500,35000)))),MIN(IF(H3058&lt;=0,0,IF(H3058&lt;=12000,H3058,IF(H3058&lt;=32000,ROUNDUP(H3058/2,0)+6000,IF(H3058&lt;=56000,ROUNDUP(H3058/4,0)+14000,28000))))+IF(I3058&lt;=0,0,IF(I3058&lt;=15000,I3058,IF(I3058&lt;=40000,ROUNDUP(I3058/2,0)+7500,IF(I3058&lt;=70000,ROUNDUP(I3058/4,0)+17500,35000)))),28000))))</f>
        <v/>
      </c>
      <c r="V3058" s="18">
        <f>MIN(70000,S3058+T3058+U3058)</f>
        <v/>
      </c>
      <c r="W3058" s="18">
        <f>MAX(0,ROUNDDOWN(M3058-J3058-N3058-K3058-0,-3))</f>
        <v/>
      </c>
      <c r="X3058" s="18">
        <f>MAX(0,ROUNDDOWN(M3058-J3058-N3058-K3058-R3058,-3))</f>
        <v/>
      </c>
      <c r="Y3058" s="18">
        <f>IF(W3058&lt;=0,0,ROUNDDOWN((W3058*LOOKUP(W3058,{0,1950001,3300001,6950001,9000001,18000001,40000001},{0.05,0.1,0.2,0.23,0.33,0.4,0.45})-LOOKUP(W3058,{0,1950001,3300001,6950001,9000001,18000001,40000001},{0,97500,427500,636000,1536000,2796000,4796000}))*1.021,-2))</f>
        <v/>
      </c>
      <c r="Z3058" s="18">
        <f>IF(X3058&lt;=0,0,ROUNDDOWN((X3058*LOOKUP(X3058,{0,1950001,3300001,6950001,9000001,18000001,40000001},{0.05,0.1,0.2,0.23,0.33,0.4,0.45})-LOOKUP(X3058,{0,1950001,3300001,6950001,9000001,18000001,40000001},{0,97500,427500,636000,1536000,2796000,4796000}))*1.021,-2))</f>
        <v/>
      </c>
      <c r="AA3058" s="18">
        <f>MAX(0,ROUNDDOWN(M3058-J3058-430000-L3058-0,-3))</f>
        <v/>
      </c>
      <c r="AB3058" s="18">
        <f>MAX(0,ROUNDDOWN(M3058-J3058-430000-L3058-V3058,-3))</f>
        <v/>
      </c>
      <c r="AC3058" s="18">
        <f>IF(M3058&lt;=450000,0,MAX(0,ROUNDDOWN(AA3058*0.06-MIN(50000,AA3058)*0.03,-2))+MAX(0,ROUNDDOWN(AA3058*0.04-MIN(50000,AA3058)*0.02,-2)))</f>
        <v/>
      </c>
      <c r="AD3058" s="18">
        <f>IF(M3058&lt;=450000,0,MAX(0,ROUNDDOWN(AB3058*0.06-MIN(50000,AB3058)*0.03,-2))+MAX(0,ROUNDDOWN(AB3058*0.04-MIN(50000,AB3058)*0.02,-2)))</f>
        <v/>
      </c>
      <c r="AE3058" s="18">
        <f>Y3058-Z3058</f>
        <v/>
      </c>
      <c r="AF3058" s="18">
        <f>AC3058-AD3058</f>
        <v/>
      </c>
      <c r="AG3058" s="18">
        <f>AE3058+AF3058</f>
        <v/>
      </c>
      <c r="AH3058" s="20">
        <f>IF(W3058&lt;=0,0,LOOKUP(W3058,{0,1950001,3300001,6950001,9000001,18000001,40000001},{0.05,0.1,0.2,0.23,0.33,0.4,0.45}))</f>
        <v/>
      </c>
    </row>
    <row r="3059">
      <c r="A3059" t="inlineStr">
        <is>
          <t>1万円刻み 特例あり一般12万円</t>
        </is>
      </c>
      <c r="B3059" s="18">
        <f>'4_1万円刻み'!$A$993</f>
        <v/>
      </c>
      <c r="C3059" s="19" t="n">
        <v>2026</v>
      </c>
      <c r="D3059" t="inlineStr">
        <is>
          <t>はい</t>
        </is>
      </c>
      <c r="E3059" s="18" t="n">
        <v>120000</v>
      </c>
      <c r="F3059" s="18" t="n">
        <v>0</v>
      </c>
      <c r="G3059" s="18" t="n">
        <v>0</v>
      </c>
      <c r="H3059" s="18" t="n">
        <v>0</v>
      </c>
      <c r="I3059" s="18" t="n">
        <v>0</v>
      </c>
      <c r="J3059" s="18">
        <f>ROUND(MIN(B3059/12,650000)*12*0.0915+MIN(B3059/12,1390000)*12*(0.0504+0)+B3059*0.005,0)</f>
        <v/>
      </c>
      <c r="K3059" s="18" t="n">
        <v>0</v>
      </c>
      <c r="L3059" s="18" t="n">
        <v>0</v>
      </c>
      <c r="M3059" s="18">
        <f>ROUND(IF(C3059&gt;=2026,IF(B3059&lt;741000,0,IF(B3059&lt;2191000,B3059-740000,IF(B3059&lt;2193000,1451000,IF(B3059&lt;2196000,1453000,IF(B3059&lt;2200000,1456000,IF(B3059&lt;3600000,ROUNDDOWN(B3059/4,-3)*2.8-80000,IF(B3059&lt;6600000,ROUNDDOWN(B3059/4,-3)*3.2-440000,IF(B3059&lt;8500000,ROUNDDOWN(B3059*0.9,0)-1100000,B3059-1950000)))))))),IF(B3059&lt;651000,0,IF(B3059&lt;1900000,B3059-650000,IF(B3059&lt;3600000,ROUNDDOWN(B3059/4,-3)*2.8-80000,IF(B3059&lt;6600000,ROUNDDOWN(B3059/4,-3)*3.2-440000,IF(B3059&lt;8500000,ROUNDDOWN(B3059*0.9,0)-1100000,B3059-1950000)))))),0)</f>
        <v/>
      </c>
      <c r="N3059" s="18">
        <f>IF(M3059&gt;23500000,NA(),IF(C3059&gt;=2026,IF(M3059&lt;=4890000,1040000,IF(M3059&lt;=6550000,670000,620000)),IF(M3059&lt;=1320000,950000,IF(M3059&lt;=3360000,880000,IF(M3059&lt;=4890000,680000,IF(M3059&lt;=6550000,630000,580000))))))</f>
        <v/>
      </c>
      <c r="O3059" s="18">
        <f>IF(F3059&lt;=0,IF(AND(D3059="はい",C3059&gt;=2026,C3059&lt;=2027),IF(E3059&lt;=0,0,IF(E3059&lt;=30000,E3059,IF(E3059&lt;=60000,ROUNDUP(E3059/2,0)+15000,IF(E3059&lt;=120000,ROUNDUP(E3059/4,0)+30000,60000)))),IF(E3059&lt;=0,0,IF(E3059&lt;=20000,E3059,IF(E3059&lt;=40000,ROUNDUP(E3059/2,0)+10000,IF(E3059&lt;=80000,ROUNDUP(E3059/4,0)+20000,40000))))),IF(E3059&lt;=0,IF(F3059&lt;=0,0,IF(F3059&lt;=25000,F3059,IF(F3059&lt;=50000,ROUNDUP(F3059/2,0)+12500,IF(F3059&lt;=100000,ROUNDUP(F3059/4,0)+25000,50000)))),MAX(IF(F3059&lt;=0,0,IF(F3059&lt;=25000,F3059,IF(F3059&lt;=50000,ROUNDUP(F3059/2,0)+12500,IF(F3059&lt;=100000,ROUNDUP(F3059/4,0)+25000,50000)))),MIN(IF(AND(D3059="はい",C3059&gt;=2026,C3059&lt;=2027),IF(E3059&lt;=0,0,IF(E3059&lt;=30000,E3059,IF(E3059&lt;=60000,ROUNDUP(E3059/2,0)+15000,IF(E3059&lt;=120000,ROUNDUP(E3059/4,0)+30000,60000)))),IF(E3059&lt;=0,0,IF(E3059&lt;=20000,E3059,IF(E3059&lt;=40000,ROUNDUP(E3059/2,0)+10000,IF(E3059&lt;=80000,ROUNDUP(E3059/4,0)+20000,40000)))))+IF(F3059&lt;=0,0,IF(F3059&lt;=25000,F3059,IF(F3059&lt;=50000,ROUNDUP(F3059/2,0)+12500,IF(F3059&lt;=100000,ROUNDUP(F3059/4,0)+25000,50000)))),IF(AND(D3059="はい",C3059&gt;=2026,C3059&lt;=2027),60000,40000)))))</f>
        <v/>
      </c>
      <c r="P3059" s="18">
        <f>IF(G3059&lt;=0,0,IF(G3059&lt;=20000,G3059,IF(G3059&lt;=40000,ROUNDUP(G3059/2,0)+10000,IF(G3059&lt;=80000,ROUNDUP(G3059/4,0)+20000,40000))))</f>
        <v/>
      </c>
      <c r="Q3059" s="18">
        <f>IF(I3059&lt;=0,IF(H3059&lt;=0,0,IF(H3059&lt;=20000,H3059,IF(H3059&lt;=40000,ROUNDUP(H3059/2,0)+10000,IF(H3059&lt;=80000,ROUNDUP(H3059/4,0)+20000,40000)))),IF(H3059&lt;=0,IF(I3059&lt;=0,0,IF(I3059&lt;=25000,I3059,IF(I3059&lt;=50000,ROUNDUP(I3059/2,0)+12500,IF(I3059&lt;=100000,ROUNDUP(I3059/4,0)+25000,50000)))),MAX(IF(I3059&lt;=0,0,IF(I3059&lt;=25000,I3059,IF(I3059&lt;=50000,ROUNDUP(I3059/2,0)+12500,IF(I3059&lt;=100000,ROUNDUP(I3059/4,0)+25000,50000)))),MIN(IF(H3059&lt;=0,0,IF(H3059&lt;=20000,H3059,IF(H3059&lt;=40000,ROUNDUP(H3059/2,0)+10000,IF(H3059&lt;=80000,ROUNDUP(H3059/4,0)+20000,40000))))+IF(I3059&lt;=0,0,IF(I3059&lt;=25000,I3059,IF(I3059&lt;=50000,ROUNDUP(I3059/2,0)+12500,IF(I3059&lt;=100000,ROUNDUP(I3059/4,0)+25000,50000)))),40000))))</f>
        <v/>
      </c>
      <c r="R3059" s="18">
        <f>MIN(120000,O3059+P3059+Q3059)</f>
        <v/>
      </c>
      <c r="S3059" s="18">
        <f>IF(F3059&lt;=0,IF(E3059&lt;=0,0,IF(E3059&lt;=12000,E3059,IF(E3059&lt;=32000,ROUNDUP(E3059/2,0)+6000,IF(E3059&lt;=56000,ROUNDUP(E3059/4,0)+14000,28000)))),IF(E3059&lt;=0,IF(F3059&lt;=0,0,IF(F3059&lt;=15000,F3059,IF(F3059&lt;=40000,ROUNDUP(F3059/2,0)+7500,IF(F3059&lt;=70000,ROUNDUP(F3059/4,0)+17500,35000)))),MAX(IF(F3059&lt;=0,0,IF(F3059&lt;=15000,F3059,IF(F3059&lt;=40000,ROUNDUP(F3059/2,0)+7500,IF(F3059&lt;=70000,ROUNDUP(F3059/4,0)+17500,35000)))),MIN(IF(E3059&lt;=0,0,IF(E3059&lt;=12000,E3059,IF(E3059&lt;=32000,ROUNDUP(E3059/2,0)+6000,IF(E3059&lt;=56000,ROUNDUP(E3059/4,0)+14000,28000))))+IF(F3059&lt;=0,0,IF(F3059&lt;=15000,F3059,IF(F3059&lt;=40000,ROUNDUP(F3059/2,0)+7500,IF(F3059&lt;=70000,ROUNDUP(F3059/4,0)+17500,35000)))),28000))))</f>
        <v/>
      </c>
      <c r="T3059" s="18">
        <f>IF(G3059&lt;=0,0,IF(G3059&lt;=12000,G3059,IF(G3059&lt;=32000,ROUNDUP(G3059/2,0)+6000,IF(G3059&lt;=56000,ROUNDUP(G3059/4,0)+14000,28000))))</f>
        <v/>
      </c>
      <c r="U3059" s="18">
        <f>IF(I3059&lt;=0,IF(H3059&lt;=0,0,IF(H3059&lt;=12000,H3059,IF(H3059&lt;=32000,ROUNDUP(H3059/2,0)+6000,IF(H3059&lt;=56000,ROUNDUP(H3059/4,0)+14000,28000)))),IF(H3059&lt;=0,IF(I3059&lt;=0,0,IF(I3059&lt;=15000,I3059,IF(I3059&lt;=40000,ROUNDUP(I3059/2,0)+7500,IF(I3059&lt;=70000,ROUNDUP(I3059/4,0)+17500,35000)))),MAX(IF(I3059&lt;=0,0,IF(I3059&lt;=15000,I3059,IF(I3059&lt;=40000,ROUNDUP(I3059/2,0)+7500,IF(I3059&lt;=70000,ROUNDUP(I3059/4,0)+17500,35000)))),MIN(IF(H3059&lt;=0,0,IF(H3059&lt;=12000,H3059,IF(H3059&lt;=32000,ROUNDUP(H3059/2,0)+6000,IF(H3059&lt;=56000,ROUNDUP(H3059/4,0)+14000,28000))))+IF(I3059&lt;=0,0,IF(I3059&lt;=15000,I3059,IF(I3059&lt;=40000,ROUNDUP(I3059/2,0)+7500,IF(I3059&lt;=70000,ROUNDUP(I3059/4,0)+17500,35000)))),28000))))</f>
        <v/>
      </c>
      <c r="V3059" s="18">
        <f>MIN(70000,S3059+T3059+U3059)</f>
        <v/>
      </c>
      <c r="W3059" s="18">
        <f>MAX(0,ROUNDDOWN(M3059-J3059-N3059-K3059-0,-3))</f>
        <v/>
      </c>
      <c r="X3059" s="18">
        <f>MAX(0,ROUNDDOWN(M3059-J3059-N3059-K3059-R3059,-3))</f>
        <v/>
      </c>
      <c r="Y3059" s="18">
        <f>IF(W3059&lt;=0,0,ROUNDDOWN((W3059*LOOKUP(W3059,{0,1950001,3300001,6950001,9000001,18000001,40000001},{0.05,0.1,0.2,0.23,0.33,0.4,0.45})-LOOKUP(W3059,{0,1950001,3300001,6950001,9000001,18000001,40000001},{0,97500,427500,636000,1536000,2796000,4796000}))*1.021,-2))</f>
        <v/>
      </c>
      <c r="Z3059" s="18">
        <f>IF(X3059&lt;=0,0,ROUNDDOWN((X3059*LOOKUP(X3059,{0,1950001,3300001,6950001,9000001,18000001,40000001},{0.05,0.1,0.2,0.23,0.33,0.4,0.45})-LOOKUP(X3059,{0,1950001,3300001,6950001,9000001,18000001,40000001},{0,97500,427500,636000,1536000,2796000,4796000}))*1.021,-2))</f>
        <v/>
      </c>
      <c r="AA3059" s="18">
        <f>MAX(0,ROUNDDOWN(M3059-J3059-430000-L3059-0,-3))</f>
        <v/>
      </c>
      <c r="AB3059" s="18">
        <f>MAX(0,ROUNDDOWN(M3059-J3059-430000-L3059-V3059,-3))</f>
        <v/>
      </c>
      <c r="AC3059" s="18">
        <f>IF(M3059&lt;=450000,0,MAX(0,ROUNDDOWN(AA3059*0.06-MIN(50000,AA3059)*0.03,-2))+MAX(0,ROUNDDOWN(AA3059*0.04-MIN(50000,AA3059)*0.02,-2)))</f>
        <v/>
      </c>
      <c r="AD3059" s="18">
        <f>IF(M3059&lt;=450000,0,MAX(0,ROUNDDOWN(AB3059*0.06-MIN(50000,AB3059)*0.03,-2))+MAX(0,ROUNDDOWN(AB3059*0.04-MIN(50000,AB3059)*0.02,-2)))</f>
        <v/>
      </c>
      <c r="AE3059" s="18">
        <f>Y3059-Z3059</f>
        <v/>
      </c>
      <c r="AF3059" s="18">
        <f>AC3059-AD3059</f>
        <v/>
      </c>
      <c r="AG3059" s="18">
        <f>AE3059+AF3059</f>
        <v/>
      </c>
      <c r="AH3059" s="20">
        <f>IF(W3059&lt;=0,0,LOOKUP(W3059,{0,1950001,3300001,6950001,9000001,18000001,40000001},{0.05,0.1,0.2,0.23,0.33,0.4,0.45}))</f>
        <v/>
      </c>
    </row>
    <row r="3060">
      <c r="A3060" t="inlineStr">
        <is>
          <t>1万円刻み 3区分8万円ずつ</t>
        </is>
      </c>
      <c r="B3060" s="18">
        <f>'4_1万円刻み'!$A$994</f>
        <v/>
      </c>
      <c r="C3060" s="19" t="n">
        <v>2026</v>
      </c>
      <c r="D3060" t="inlineStr">
        <is>
          <t>いいえ</t>
        </is>
      </c>
      <c r="E3060" s="18" t="n">
        <v>80000</v>
      </c>
      <c r="F3060" s="18" t="n">
        <v>0</v>
      </c>
      <c r="G3060" s="18" t="n">
        <v>80000</v>
      </c>
      <c r="H3060" s="18" t="n">
        <v>80000</v>
      </c>
      <c r="I3060" s="18" t="n">
        <v>0</v>
      </c>
      <c r="J3060" s="18">
        <f>ROUND(MIN(B3060/12,650000)*12*0.0915+MIN(B3060/12,1390000)*12*(0.0504+0)+B3060*0.005,0)</f>
        <v/>
      </c>
      <c r="K3060" s="18" t="n">
        <v>0</v>
      </c>
      <c r="L3060" s="18" t="n">
        <v>0</v>
      </c>
      <c r="M3060" s="18">
        <f>ROUND(IF(C3060&gt;=2026,IF(B3060&lt;741000,0,IF(B3060&lt;2191000,B3060-740000,IF(B3060&lt;2193000,1451000,IF(B3060&lt;2196000,1453000,IF(B3060&lt;2200000,1456000,IF(B3060&lt;3600000,ROUNDDOWN(B3060/4,-3)*2.8-80000,IF(B3060&lt;6600000,ROUNDDOWN(B3060/4,-3)*3.2-440000,IF(B3060&lt;8500000,ROUNDDOWN(B3060*0.9,0)-1100000,B3060-1950000)))))))),IF(B3060&lt;651000,0,IF(B3060&lt;1900000,B3060-650000,IF(B3060&lt;3600000,ROUNDDOWN(B3060/4,-3)*2.8-80000,IF(B3060&lt;6600000,ROUNDDOWN(B3060/4,-3)*3.2-440000,IF(B3060&lt;8500000,ROUNDDOWN(B3060*0.9,0)-1100000,B3060-1950000)))))),0)</f>
        <v/>
      </c>
      <c r="N3060" s="18">
        <f>IF(M3060&gt;23500000,NA(),IF(C3060&gt;=2026,IF(M3060&lt;=4890000,1040000,IF(M3060&lt;=6550000,670000,620000)),IF(M3060&lt;=1320000,950000,IF(M3060&lt;=3360000,880000,IF(M3060&lt;=4890000,680000,IF(M3060&lt;=6550000,630000,580000))))))</f>
        <v/>
      </c>
      <c r="O3060" s="18">
        <f>IF(F3060&lt;=0,IF(AND(D3060="はい",C3060&gt;=2026,C3060&lt;=2027),IF(E3060&lt;=0,0,IF(E3060&lt;=30000,E3060,IF(E3060&lt;=60000,ROUNDUP(E3060/2,0)+15000,IF(E3060&lt;=120000,ROUNDUP(E3060/4,0)+30000,60000)))),IF(E3060&lt;=0,0,IF(E3060&lt;=20000,E3060,IF(E3060&lt;=40000,ROUNDUP(E3060/2,0)+10000,IF(E3060&lt;=80000,ROUNDUP(E3060/4,0)+20000,40000))))),IF(E3060&lt;=0,IF(F3060&lt;=0,0,IF(F3060&lt;=25000,F3060,IF(F3060&lt;=50000,ROUNDUP(F3060/2,0)+12500,IF(F3060&lt;=100000,ROUNDUP(F3060/4,0)+25000,50000)))),MAX(IF(F3060&lt;=0,0,IF(F3060&lt;=25000,F3060,IF(F3060&lt;=50000,ROUNDUP(F3060/2,0)+12500,IF(F3060&lt;=100000,ROUNDUP(F3060/4,0)+25000,50000)))),MIN(IF(AND(D3060="はい",C3060&gt;=2026,C3060&lt;=2027),IF(E3060&lt;=0,0,IF(E3060&lt;=30000,E3060,IF(E3060&lt;=60000,ROUNDUP(E3060/2,0)+15000,IF(E3060&lt;=120000,ROUNDUP(E3060/4,0)+30000,60000)))),IF(E3060&lt;=0,0,IF(E3060&lt;=20000,E3060,IF(E3060&lt;=40000,ROUNDUP(E3060/2,0)+10000,IF(E3060&lt;=80000,ROUNDUP(E3060/4,0)+20000,40000)))))+IF(F3060&lt;=0,0,IF(F3060&lt;=25000,F3060,IF(F3060&lt;=50000,ROUNDUP(F3060/2,0)+12500,IF(F3060&lt;=100000,ROUNDUP(F3060/4,0)+25000,50000)))),IF(AND(D3060="はい",C3060&gt;=2026,C3060&lt;=2027),60000,40000)))))</f>
        <v/>
      </c>
      <c r="P3060" s="18">
        <f>IF(G3060&lt;=0,0,IF(G3060&lt;=20000,G3060,IF(G3060&lt;=40000,ROUNDUP(G3060/2,0)+10000,IF(G3060&lt;=80000,ROUNDUP(G3060/4,0)+20000,40000))))</f>
        <v/>
      </c>
      <c r="Q3060" s="18">
        <f>IF(I3060&lt;=0,IF(H3060&lt;=0,0,IF(H3060&lt;=20000,H3060,IF(H3060&lt;=40000,ROUNDUP(H3060/2,0)+10000,IF(H3060&lt;=80000,ROUNDUP(H3060/4,0)+20000,40000)))),IF(H3060&lt;=0,IF(I3060&lt;=0,0,IF(I3060&lt;=25000,I3060,IF(I3060&lt;=50000,ROUNDUP(I3060/2,0)+12500,IF(I3060&lt;=100000,ROUNDUP(I3060/4,0)+25000,50000)))),MAX(IF(I3060&lt;=0,0,IF(I3060&lt;=25000,I3060,IF(I3060&lt;=50000,ROUNDUP(I3060/2,0)+12500,IF(I3060&lt;=100000,ROUNDUP(I3060/4,0)+25000,50000)))),MIN(IF(H3060&lt;=0,0,IF(H3060&lt;=20000,H3060,IF(H3060&lt;=40000,ROUNDUP(H3060/2,0)+10000,IF(H3060&lt;=80000,ROUNDUP(H3060/4,0)+20000,40000))))+IF(I3060&lt;=0,0,IF(I3060&lt;=25000,I3060,IF(I3060&lt;=50000,ROUNDUP(I3060/2,0)+12500,IF(I3060&lt;=100000,ROUNDUP(I3060/4,0)+25000,50000)))),40000))))</f>
        <v/>
      </c>
      <c r="R3060" s="18">
        <f>MIN(120000,O3060+P3060+Q3060)</f>
        <v/>
      </c>
      <c r="S3060" s="18">
        <f>IF(F3060&lt;=0,IF(E3060&lt;=0,0,IF(E3060&lt;=12000,E3060,IF(E3060&lt;=32000,ROUNDUP(E3060/2,0)+6000,IF(E3060&lt;=56000,ROUNDUP(E3060/4,0)+14000,28000)))),IF(E3060&lt;=0,IF(F3060&lt;=0,0,IF(F3060&lt;=15000,F3060,IF(F3060&lt;=40000,ROUNDUP(F3060/2,0)+7500,IF(F3060&lt;=70000,ROUNDUP(F3060/4,0)+17500,35000)))),MAX(IF(F3060&lt;=0,0,IF(F3060&lt;=15000,F3060,IF(F3060&lt;=40000,ROUNDUP(F3060/2,0)+7500,IF(F3060&lt;=70000,ROUNDUP(F3060/4,0)+17500,35000)))),MIN(IF(E3060&lt;=0,0,IF(E3060&lt;=12000,E3060,IF(E3060&lt;=32000,ROUNDUP(E3060/2,0)+6000,IF(E3060&lt;=56000,ROUNDUP(E3060/4,0)+14000,28000))))+IF(F3060&lt;=0,0,IF(F3060&lt;=15000,F3060,IF(F3060&lt;=40000,ROUNDUP(F3060/2,0)+7500,IF(F3060&lt;=70000,ROUNDUP(F3060/4,0)+17500,35000)))),28000))))</f>
        <v/>
      </c>
      <c r="T3060" s="18">
        <f>IF(G3060&lt;=0,0,IF(G3060&lt;=12000,G3060,IF(G3060&lt;=32000,ROUNDUP(G3060/2,0)+6000,IF(G3060&lt;=56000,ROUNDUP(G3060/4,0)+14000,28000))))</f>
        <v/>
      </c>
      <c r="U3060" s="18">
        <f>IF(I3060&lt;=0,IF(H3060&lt;=0,0,IF(H3060&lt;=12000,H3060,IF(H3060&lt;=32000,ROUNDUP(H3060/2,0)+6000,IF(H3060&lt;=56000,ROUNDUP(H3060/4,0)+14000,28000)))),IF(H3060&lt;=0,IF(I3060&lt;=0,0,IF(I3060&lt;=15000,I3060,IF(I3060&lt;=40000,ROUNDUP(I3060/2,0)+7500,IF(I3060&lt;=70000,ROUNDUP(I3060/4,0)+17500,35000)))),MAX(IF(I3060&lt;=0,0,IF(I3060&lt;=15000,I3060,IF(I3060&lt;=40000,ROUNDUP(I3060/2,0)+7500,IF(I3060&lt;=70000,ROUNDUP(I3060/4,0)+17500,35000)))),MIN(IF(H3060&lt;=0,0,IF(H3060&lt;=12000,H3060,IF(H3060&lt;=32000,ROUNDUP(H3060/2,0)+6000,IF(H3060&lt;=56000,ROUNDUP(H3060/4,0)+14000,28000))))+IF(I3060&lt;=0,0,IF(I3060&lt;=15000,I3060,IF(I3060&lt;=40000,ROUNDUP(I3060/2,0)+7500,IF(I3060&lt;=70000,ROUNDUP(I3060/4,0)+17500,35000)))),28000))))</f>
        <v/>
      </c>
      <c r="V3060" s="18">
        <f>MIN(70000,S3060+T3060+U3060)</f>
        <v/>
      </c>
      <c r="W3060" s="18">
        <f>MAX(0,ROUNDDOWN(M3060-J3060-N3060-K3060-0,-3))</f>
        <v/>
      </c>
      <c r="X3060" s="18">
        <f>MAX(0,ROUNDDOWN(M3060-J3060-N3060-K3060-R3060,-3))</f>
        <v/>
      </c>
      <c r="Y3060" s="18">
        <f>IF(W3060&lt;=0,0,ROUNDDOWN((W3060*LOOKUP(W3060,{0,1950001,3300001,6950001,9000001,18000001,40000001},{0.05,0.1,0.2,0.23,0.33,0.4,0.45})-LOOKUP(W3060,{0,1950001,3300001,6950001,9000001,18000001,40000001},{0,97500,427500,636000,1536000,2796000,4796000}))*1.021,-2))</f>
        <v/>
      </c>
      <c r="Z3060" s="18">
        <f>IF(X3060&lt;=0,0,ROUNDDOWN((X3060*LOOKUP(X3060,{0,1950001,3300001,6950001,9000001,18000001,40000001},{0.05,0.1,0.2,0.23,0.33,0.4,0.45})-LOOKUP(X3060,{0,1950001,3300001,6950001,9000001,18000001,40000001},{0,97500,427500,636000,1536000,2796000,4796000}))*1.021,-2))</f>
        <v/>
      </c>
      <c r="AA3060" s="18">
        <f>MAX(0,ROUNDDOWN(M3060-J3060-430000-L3060-0,-3))</f>
        <v/>
      </c>
      <c r="AB3060" s="18">
        <f>MAX(0,ROUNDDOWN(M3060-J3060-430000-L3060-V3060,-3))</f>
        <v/>
      </c>
      <c r="AC3060" s="18">
        <f>IF(M3060&lt;=450000,0,MAX(0,ROUNDDOWN(AA3060*0.06-MIN(50000,AA3060)*0.03,-2))+MAX(0,ROUNDDOWN(AA3060*0.04-MIN(50000,AA3060)*0.02,-2)))</f>
        <v/>
      </c>
      <c r="AD3060" s="18">
        <f>IF(M3060&lt;=450000,0,MAX(0,ROUNDDOWN(AB3060*0.06-MIN(50000,AB3060)*0.03,-2))+MAX(0,ROUNDDOWN(AB3060*0.04-MIN(50000,AB3060)*0.02,-2)))</f>
        <v/>
      </c>
      <c r="AE3060" s="18">
        <f>Y3060-Z3060</f>
        <v/>
      </c>
      <c r="AF3060" s="18">
        <f>AC3060-AD3060</f>
        <v/>
      </c>
      <c r="AG3060" s="18">
        <f>AE3060+AF3060</f>
        <v/>
      </c>
      <c r="AH3060" s="20">
        <f>IF(W3060&lt;=0,0,LOOKUP(W3060,{0,1950001,3300001,6950001,9000001,18000001,40000001},{0.05,0.1,0.2,0.23,0.33,0.4,0.45}))</f>
        <v/>
      </c>
    </row>
    <row r="3061">
      <c r="A3061" t="inlineStr">
        <is>
          <t>1万円刻み 一般8万円</t>
        </is>
      </c>
      <c r="B3061" s="18">
        <f>'4_1万円刻み'!$A$994</f>
        <v/>
      </c>
      <c r="C3061" s="19" t="n">
        <v>2026</v>
      </c>
      <c r="D3061" t="inlineStr">
        <is>
          <t>いいえ</t>
        </is>
      </c>
      <c r="E3061" s="18" t="n">
        <v>80000</v>
      </c>
      <c r="F3061" s="18" t="n">
        <v>0</v>
      </c>
      <c r="G3061" s="18" t="n">
        <v>0</v>
      </c>
      <c r="H3061" s="18" t="n">
        <v>0</v>
      </c>
      <c r="I3061" s="18" t="n">
        <v>0</v>
      </c>
      <c r="J3061" s="18">
        <f>ROUND(MIN(B3061/12,650000)*12*0.0915+MIN(B3061/12,1390000)*12*(0.0504+0)+B3061*0.005,0)</f>
        <v/>
      </c>
      <c r="K3061" s="18" t="n">
        <v>0</v>
      </c>
      <c r="L3061" s="18" t="n">
        <v>0</v>
      </c>
      <c r="M3061" s="18">
        <f>ROUND(IF(C3061&gt;=2026,IF(B3061&lt;741000,0,IF(B3061&lt;2191000,B3061-740000,IF(B3061&lt;2193000,1451000,IF(B3061&lt;2196000,1453000,IF(B3061&lt;2200000,1456000,IF(B3061&lt;3600000,ROUNDDOWN(B3061/4,-3)*2.8-80000,IF(B3061&lt;6600000,ROUNDDOWN(B3061/4,-3)*3.2-440000,IF(B3061&lt;8500000,ROUNDDOWN(B3061*0.9,0)-1100000,B3061-1950000)))))))),IF(B3061&lt;651000,0,IF(B3061&lt;1900000,B3061-650000,IF(B3061&lt;3600000,ROUNDDOWN(B3061/4,-3)*2.8-80000,IF(B3061&lt;6600000,ROUNDDOWN(B3061/4,-3)*3.2-440000,IF(B3061&lt;8500000,ROUNDDOWN(B3061*0.9,0)-1100000,B3061-1950000)))))),0)</f>
        <v/>
      </c>
      <c r="N3061" s="18">
        <f>IF(M3061&gt;23500000,NA(),IF(C3061&gt;=2026,IF(M3061&lt;=4890000,1040000,IF(M3061&lt;=6550000,670000,620000)),IF(M3061&lt;=1320000,950000,IF(M3061&lt;=3360000,880000,IF(M3061&lt;=4890000,680000,IF(M3061&lt;=6550000,630000,580000))))))</f>
        <v/>
      </c>
      <c r="O3061" s="18">
        <f>IF(F3061&lt;=0,IF(AND(D3061="はい",C3061&gt;=2026,C3061&lt;=2027),IF(E3061&lt;=0,0,IF(E3061&lt;=30000,E3061,IF(E3061&lt;=60000,ROUNDUP(E3061/2,0)+15000,IF(E3061&lt;=120000,ROUNDUP(E3061/4,0)+30000,60000)))),IF(E3061&lt;=0,0,IF(E3061&lt;=20000,E3061,IF(E3061&lt;=40000,ROUNDUP(E3061/2,0)+10000,IF(E3061&lt;=80000,ROUNDUP(E3061/4,0)+20000,40000))))),IF(E3061&lt;=0,IF(F3061&lt;=0,0,IF(F3061&lt;=25000,F3061,IF(F3061&lt;=50000,ROUNDUP(F3061/2,0)+12500,IF(F3061&lt;=100000,ROUNDUP(F3061/4,0)+25000,50000)))),MAX(IF(F3061&lt;=0,0,IF(F3061&lt;=25000,F3061,IF(F3061&lt;=50000,ROUNDUP(F3061/2,0)+12500,IF(F3061&lt;=100000,ROUNDUP(F3061/4,0)+25000,50000)))),MIN(IF(AND(D3061="はい",C3061&gt;=2026,C3061&lt;=2027),IF(E3061&lt;=0,0,IF(E3061&lt;=30000,E3061,IF(E3061&lt;=60000,ROUNDUP(E3061/2,0)+15000,IF(E3061&lt;=120000,ROUNDUP(E3061/4,0)+30000,60000)))),IF(E3061&lt;=0,0,IF(E3061&lt;=20000,E3061,IF(E3061&lt;=40000,ROUNDUP(E3061/2,0)+10000,IF(E3061&lt;=80000,ROUNDUP(E3061/4,0)+20000,40000)))))+IF(F3061&lt;=0,0,IF(F3061&lt;=25000,F3061,IF(F3061&lt;=50000,ROUNDUP(F3061/2,0)+12500,IF(F3061&lt;=100000,ROUNDUP(F3061/4,0)+25000,50000)))),IF(AND(D3061="はい",C3061&gt;=2026,C3061&lt;=2027),60000,40000)))))</f>
        <v/>
      </c>
      <c r="P3061" s="18">
        <f>IF(G3061&lt;=0,0,IF(G3061&lt;=20000,G3061,IF(G3061&lt;=40000,ROUNDUP(G3061/2,0)+10000,IF(G3061&lt;=80000,ROUNDUP(G3061/4,0)+20000,40000))))</f>
        <v/>
      </c>
      <c r="Q3061" s="18">
        <f>IF(I3061&lt;=0,IF(H3061&lt;=0,0,IF(H3061&lt;=20000,H3061,IF(H3061&lt;=40000,ROUNDUP(H3061/2,0)+10000,IF(H3061&lt;=80000,ROUNDUP(H3061/4,0)+20000,40000)))),IF(H3061&lt;=0,IF(I3061&lt;=0,0,IF(I3061&lt;=25000,I3061,IF(I3061&lt;=50000,ROUNDUP(I3061/2,0)+12500,IF(I3061&lt;=100000,ROUNDUP(I3061/4,0)+25000,50000)))),MAX(IF(I3061&lt;=0,0,IF(I3061&lt;=25000,I3061,IF(I3061&lt;=50000,ROUNDUP(I3061/2,0)+12500,IF(I3061&lt;=100000,ROUNDUP(I3061/4,0)+25000,50000)))),MIN(IF(H3061&lt;=0,0,IF(H3061&lt;=20000,H3061,IF(H3061&lt;=40000,ROUNDUP(H3061/2,0)+10000,IF(H3061&lt;=80000,ROUNDUP(H3061/4,0)+20000,40000))))+IF(I3061&lt;=0,0,IF(I3061&lt;=25000,I3061,IF(I3061&lt;=50000,ROUNDUP(I3061/2,0)+12500,IF(I3061&lt;=100000,ROUNDUP(I3061/4,0)+25000,50000)))),40000))))</f>
        <v/>
      </c>
      <c r="R3061" s="18">
        <f>MIN(120000,O3061+P3061+Q3061)</f>
        <v/>
      </c>
      <c r="S3061" s="18">
        <f>IF(F3061&lt;=0,IF(E3061&lt;=0,0,IF(E3061&lt;=12000,E3061,IF(E3061&lt;=32000,ROUNDUP(E3061/2,0)+6000,IF(E3061&lt;=56000,ROUNDUP(E3061/4,0)+14000,28000)))),IF(E3061&lt;=0,IF(F3061&lt;=0,0,IF(F3061&lt;=15000,F3061,IF(F3061&lt;=40000,ROUNDUP(F3061/2,0)+7500,IF(F3061&lt;=70000,ROUNDUP(F3061/4,0)+17500,35000)))),MAX(IF(F3061&lt;=0,0,IF(F3061&lt;=15000,F3061,IF(F3061&lt;=40000,ROUNDUP(F3061/2,0)+7500,IF(F3061&lt;=70000,ROUNDUP(F3061/4,0)+17500,35000)))),MIN(IF(E3061&lt;=0,0,IF(E3061&lt;=12000,E3061,IF(E3061&lt;=32000,ROUNDUP(E3061/2,0)+6000,IF(E3061&lt;=56000,ROUNDUP(E3061/4,0)+14000,28000))))+IF(F3061&lt;=0,0,IF(F3061&lt;=15000,F3061,IF(F3061&lt;=40000,ROUNDUP(F3061/2,0)+7500,IF(F3061&lt;=70000,ROUNDUP(F3061/4,0)+17500,35000)))),28000))))</f>
        <v/>
      </c>
      <c r="T3061" s="18">
        <f>IF(G3061&lt;=0,0,IF(G3061&lt;=12000,G3061,IF(G3061&lt;=32000,ROUNDUP(G3061/2,0)+6000,IF(G3061&lt;=56000,ROUNDUP(G3061/4,0)+14000,28000))))</f>
        <v/>
      </c>
      <c r="U3061" s="18">
        <f>IF(I3061&lt;=0,IF(H3061&lt;=0,0,IF(H3061&lt;=12000,H3061,IF(H3061&lt;=32000,ROUNDUP(H3061/2,0)+6000,IF(H3061&lt;=56000,ROUNDUP(H3061/4,0)+14000,28000)))),IF(H3061&lt;=0,IF(I3061&lt;=0,0,IF(I3061&lt;=15000,I3061,IF(I3061&lt;=40000,ROUNDUP(I3061/2,0)+7500,IF(I3061&lt;=70000,ROUNDUP(I3061/4,0)+17500,35000)))),MAX(IF(I3061&lt;=0,0,IF(I3061&lt;=15000,I3061,IF(I3061&lt;=40000,ROUNDUP(I3061/2,0)+7500,IF(I3061&lt;=70000,ROUNDUP(I3061/4,0)+17500,35000)))),MIN(IF(H3061&lt;=0,0,IF(H3061&lt;=12000,H3061,IF(H3061&lt;=32000,ROUNDUP(H3061/2,0)+6000,IF(H3061&lt;=56000,ROUNDUP(H3061/4,0)+14000,28000))))+IF(I3061&lt;=0,0,IF(I3061&lt;=15000,I3061,IF(I3061&lt;=40000,ROUNDUP(I3061/2,0)+7500,IF(I3061&lt;=70000,ROUNDUP(I3061/4,0)+17500,35000)))),28000))))</f>
        <v/>
      </c>
      <c r="V3061" s="18">
        <f>MIN(70000,S3061+T3061+U3061)</f>
        <v/>
      </c>
      <c r="W3061" s="18">
        <f>MAX(0,ROUNDDOWN(M3061-J3061-N3061-K3061-0,-3))</f>
        <v/>
      </c>
      <c r="X3061" s="18">
        <f>MAX(0,ROUNDDOWN(M3061-J3061-N3061-K3061-R3061,-3))</f>
        <v/>
      </c>
      <c r="Y3061" s="18">
        <f>IF(W3061&lt;=0,0,ROUNDDOWN((W3061*LOOKUP(W3061,{0,1950001,3300001,6950001,9000001,18000001,40000001},{0.05,0.1,0.2,0.23,0.33,0.4,0.45})-LOOKUP(W3061,{0,1950001,3300001,6950001,9000001,18000001,40000001},{0,97500,427500,636000,1536000,2796000,4796000}))*1.021,-2))</f>
        <v/>
      </c>
      <c r="Z3061" s="18">
        <f>IF(X3061&lt;=0,0,ROUNDDOWN((X3061*LOOKUP(X3061,{0,1950001,3300001,6950001,9000001,18000001,40000001},{0.05,0.1,0.2,0.23,0.33,0.4,0.45})-LOOKUP(X3061,{0,1950001,3300001,6950001,9000001,18000001,40000001},{0,97500,427500,636000,1536000,2796000,4796000}))*1.021,-2))</f>
        <v/>
      </c>
      <c r="AA3061" s="18">
        <f>MAX(0,ROUNDDOWN(M3061-J3061-430000-L3061-0,-3))</f>
        <v/>
      </c>
      <c r="AB3061" s="18">
        <f>MAX(0,ROUNDDOWN(M3061-J3061-430000-L3061-V3061,-3))</f>
        <v/>
      </c>
      <c r="AC3061" s="18">
        <f>IF(M3061&lt;=450000,0,MAX(0,ROUNDDOWN(AA3061*0.06-MIN(50000,AA3061)*0.03,-2))+MAX(0,ROUNDDOWN(AA3061*0.04-MIN(50000,AA3061)*0.02,-2)))</f>
        <v/>
      </c>
      <c r="AD3061" s="18">
        <f>IF(M3061&lt;=450000,0,MAX(0,ROUNDDOWN(AB3061*0.06-MIN(50000,AB3061)*0.03,-2))+MAX(0,ROUNDDOWN(AB3061*0.04-MIN(50000,AB3061)*0.02,-2)))</f>
        <v/>
      </c>
      <c r="AE3061" s="18">
        <f>Y3061-Z3061</f>
        <v/>
      </c>
      <c r="AF3061" s="18">
        <f>AC3061-AD3061</f>
        <v/>
      </c>
      <c r="AG3061" s="18">
        <f>AE3061+AF3061</f>
        <v/>
      </c>
      <c r="AH3061" s="20">
        <f>IF(W3061&lt;=0,0,LOOKUP(W3061,{0,1950001,3300001,6950001,9000001,18000001,40000001},{0.05,0.1,0.2,0.23,0.33,0.4,0.45}))</f>
        <v/>
      </c>
    </row>
    <row r="3062">
      <c r="A3062" t="inlineStr">
        <is>
          <t>1万円刻み 特例あり一般12万円</t>
        </is>
      </c>
      <c r="B3062" s="18">
        <f>'4_1万円刻み'!$A$994</f>
        <v/>
      </c>
      <c r="C3062" s="19" t="n">
        <v>2026</v>
      </c>
      <c r="D3062" t="inlineStr">
        <is>
          <t>はい</t>
        </is>
      </c>
      <c r="E3062" s="18" t="n">
        <v>120000</v>
      </c>
      <c r="F3062" s="18" t="n">
        <v>0</v>
      </c>
      <c r="G3062" s="18" t="n">
        <v>0</v>
      </c>
      <c r="H3062" s="18" t="n">
        <v>0</v>
      </c>
      <c r="I3062" s="18" t="n">
        <v>0</v>
      </c>
      <c r="J3062" s="18">
        <f>ROUND(MIN(B3062/12,650000)*12*0.0915+MIN(B3062/12,1390000)*12*(0.0504+0)+B3062*0.005,0)</f>
        <v/>
      </c>
      <c r="K3062" s="18" t="n">
        <v>0</v>
      </c>
      <c r="L3062" s="18" t="n">
        <v>0</v>
      </c>
      <c r="M3062" s="18">
        <f>ROUND(IF(C3062&gt;=2026,IF(B3062&lt;741000,0,IF(B3062&lt;2191000,B3062-740000,IF(B3062&lt;2193000,1451000,IF(B3062&lt;2196000,1453000,IF(B3062&lt;2200000,1456000,IF(B3062&lt;3600000,ROUNDDOWN(B3062/4,-3)*2.8-80000,IF(B3062&lt;6600000,ROUNDDOWN(B3062/4,-3)*3.2-440000,IF(B3062&lt;8500000,ROUNDDOWN(B3062*0.9,0)-1100000,B3062-1950000)))))))),IF(B3062&lt;651000,0,IF(B3062&lt;1900000,B3062-650000,IF(B3062&lt;3600000,ROUNDDOWN(B3062/4,-3)*2.8-80000,IF(B3062&lt;6600000,ROUNDDOWN(B3062/4,-3)*3.2-440000,IF(B3062&lt;8500000,ROUNDDOWN(B3062*0.9,0)-1100000,B3062-1950000)))))),0)</f>
        <v/>
      </c>
      <c r="N3062" s="18">
        <f>IF(M3062&gt;23500000,NA(),IF(C3062&gt;=2026,IF(M3062&lt;=4890000,1040000,IF(M3062&lt;=6550000,670000,620000)),IF(M3062&lt;=1320000,950000,IF(M3062&lt;=3360000,880000,IF(M3062&lt;=4890000,680000,IF(M3062&lt;=6550000,630000,580000))))))</f>
        <v/>
      </c>
      <c r="O3062" s="18">
        <f>IF(F3062&lt;=0,IF(AND(D3062="はい",C3062&gt;=2026,C3062&lt;=2027),IF(E3062&lt;=0,0,IF(E3062&lt;=30000,E3062,IF(E3062&lt;=60000,ROUNDUP(E3062/2,0)+15000,IF(E3062&lt;=120000,ROUNDUP(E3062/4,0)+30000,60000)))),IF(E3062&lt;=0,0,IF(E3062&lt;=20000,E3062,IF(E3062&lt;=40000,ROUNDUP(E3062/2,0)+10000,IF(E3062&lt;=80000,ROUNDUP(E3062/4,0)+20000,40000))))),IF(E3062&lt;=0,IF(F3062&lt;=0,0,IF(F3062&lt;=25000,F3062,IF(F3062&lt;=50000,ROUNDUP(F3062/2,0)+12500,IF(F3062&lt;=100000,ROUNDUP(F3062/4,0)+25000,50000)))),MAX(IF(F3062&lt;=0,0,IF(F3062&lt;=25000,F3062,IF(F3062&lt;=50000,ROUNDUP(F3062/2,0)+12500,IF(F3062&lt;=100000,ROUNDUP(F3062/4,0)+25000,50000)))),MIN(IF(AND(D3062="はい",C3062&gt;=2026,C3062&lt;=2027),IF(E3062&lt;=0,0,IF(E3062&lt;=30000,E3062,IF(E3062&lt;=60000,ROUNDUP(E3062/2,0)+15000,IF(E3062&lt;=120000,ROUNDUP(E3062/4,0)+30000,60000)))),IF(E3062&lt;=0,0,IF(E3062&lt;=20000,E3062,IF(E3062&lt;=40000,ROUNDUP(E3062/2,0)+10000,IF(E3062&lt;=80000,ROUNDUP(E3062/4,0)+20000,40000)))))+IF(F3062&lt;=0,0,IF(F3062&lt;=25000,F3062,IF(F3062&lt;=50000,ROUNDUP(F3062/2,0)+12500,IF(F3062&lt;=100000,ROUNDUP(F3062/4,0)+25000,50000)))),IF(AND(D3062="はい",C3062&gt;=2026,C3062&lt;=2027),60000,40000)))))</f>
        <v/>
      </c>
      <c r="P3062" s="18">
        <f>IF(G3062&lt;=0,0,IF(G3062&lt;=20000,G3062,IF(G3062&lt;=40000,ROUNDUP(G3062/2,0)+10000,IF(G3062&lt;=80000,ROUNDUP(G3062/4,0)+20000,40000))))</f>
        <v/>
      </c>
      <c r="Q3062" s="18">
        <f>IF(I3062&lt;=0,IF(H3062&lt;=0,0,IF(H3062&lt;=20000,H3062,IF(H3062&lt;=40000,ROUNDUP(H3062/2,0)+10000,IF(H3062&lt;=80000,ROUNDUP(H3062/4,0)+20000,40000)))),IF(H3062&lt;=0,IF(I3062&lt;=0,0,IF(I3062&lt;=25000,I3062,IF(I3062&lt;=50000,ROUNDUP(I3062/2,0)+12500,IF(I3062&lt;=100000,ROUNDUP(I3062/4,0)+25000,50000)))),MAX(IF(I3062&lt;=0,0,IF(I3062&lt;=25000,I3062,IF(I3062&lt;=50000,ROUNDUP(I3062/2,0)+12500,IF(I3062&lt;=100000,ROUNDUP(I3062/4,0)+25000,50000)))),MIN(IF(H3062&lt;=0,0,IF(H3062&lt;=20000,H3062,IF(H3062&lt;=40000,ROUNDUP(H3062/2,0)+10000,IF(H3062&lt;=80000,ROUNDUP(H3062/4,0)+20000,40000))))+IF(I3062&lt;=0,0,IF(I3062&lt;=25000,I3062,IF(I3062&lt;=50000,ROUNDUP(I3062/2,0)+12500,IF(I3062&lt;=100000,ROUNDUP(I3062/4,0)+25000,50000)))),40000))))</f>
        <v/>
      </c>
      <c r="R3062" s="18">
        <f>MIN(120000,O3062+P3062+Q3062)</f>
        <v/>
      </c>
      <c r="S3062" s="18">
        <f>IF(F3062&lt;=0,IF(E3062&lt;=0,0,IF(E3062&lt;=12000,E3062,IF(E3062&lt;=32000,ROUNDUP(E3062/2,0)+6000,IF(E3062&lt;=56000,ROUNDUP(E3062/4,0)+14000,28000)))),IF(E3062&lt;=0,IF(F3062&lt;=0,0,IF(F3062&lt;=15000,F3062,IF(F3062&lt;=40000,ROUNDUP(F3062/2,0)+7500,IF(F3062&lt;=70000,ROUNDUP(F3062/4,0)+17500,35000)))),MAX(IF(F3062&lt;=0,0,IF(F3062&lt;=15000,F3062,IF(F3062&lt;=40000,ROUNDUP(F3062/2,0)+7500,IF(F3062&lt;=70000,ROUNDUP(F3062/4,0)+17500,35000)))),MIN(IF(E3062&lt;=0,0,IF(E3062&lt;=12000,E3062,IF(E3062&lt;=32000,ROUNDUP(E3062/2,0)+6000,IF(E3062&lt;=56000,ROUNDUP(E3062/4,0)+14000,28000))))+IF(F3062&lt;=0,0,IF(F3062&lt;=15000,F3062,IF(F3062&lt;=40000,ROUNDUP(F3062/2,0)+7500,IF(F3062&lt;=70000,ROUNDUP(F3062/4,0)+17500,35000)))),28000))))</f>
        <v/>
      </c>
      <c r="T3062" s="18">
        <f>IF(G3062&lt;=0,0,IF(G3062&lt;=12000,G3062,IF(G3062&lt;=32000,ROUNDUP(G3062/2,0)+6000,IF(G3062&lt;=56000,ROUNDUP(G3062/4,0)+14000,28000))))</f>
        <v/>
      </c>
      <c r="U3062" s="18">
        <f>IF(I3062&lt;=0,IF(H3062&lt;=0,0,IF(H3062&lt;=12000,H3062,IF(H3062&lt;=32000,ROUNDUP(H3062/2,0)+6000,IF(H3062&lt;=56000,ROUNDUP(H3062/4,0)+14000,28000)))),IF(H3062&lt;=0,IF(I3062&lt;=0,0,IF(I3062&lt;=15000,I3062,IF(I3062&lt;=40000,ROUNDUP(I3062/2,0)+7500,IF(I3062&lt;=70000,ROUNDUP(I3062/4,0)+17500,35000)))),MAX(IF(I3062&lt;=0,0,IF(I3062&lt;=15000,I3062,IF(I3062&lt;=40000,ROUNDUP(I3062/2,0)+7500,IF(I3062&lt;=70000,ROUNDUP(I3062/4,0)+17500,35000)))),MIN(IF(H3062&lt;=0,0,IF(H3062&lt;=12000,H3062,IF(H3062&lt;=32000,ROUNDUP(H3062/2,0)+6000,IF(H3062&lt;=56000,ROUNDUP(H3062/4,0)+14000,28000))))+IF(I3062&lt;=0,0,IF(I3062&lt;=15000,I3062,IF(I3062&lt;=40000,ROUNDUP(I3062/2,0)+7500,IF(I3062&lt;=70000,ROUNDUP(I3062/4,0)+17500,35000)))),28000))))</f>
        <v/>
      </c>
      <c r="V3062" s="18">
        <f>MIN(70000,S3062+T3062+U3062)</f>
        <v/>
      </c>
      <c r="W3062" s="18">
        <f>MAX(0,ROUNDDOWN(M3062-J3062-N3062-K3062-0,-3))</f>
        <v/>
      </c>
      <c r="X3062" s="18">
        <f>MAX(0,ROUNDDOWN(M3062-J3062-N3062-K3062-R3062,-3))</f>
        <v/>
      </c>
      <c r="Y3062" s="18">
        <f>IF(W3062&lt;=0,0,ROUNDDOWN((W3062*LOOKUP(W3062,{0,1950001,3300001,6950001,9000001,18000001,40000001},{0.05,0.1,0.2,0.23,0.33,0.4,0.45})-LOOKUP(W3062,{0,1950001,3300001,6950001,9000001,18000001,40000001},{0,97500,427500,636000,1536000,2796000,4796000}))*1.021,-2))</f>
        <v/>
      </c>
      <c r="Z3062" s="18">
        <f>IF(X3062&lt;=0,0,ROUNDDOWN((X3062*LOOKUP(X3062,{0,1950001,3300001,6950001,9000001,18000001,40000001},{0.05,0.1,0.2,0.23,0.33,0.4,0.45})-LOOKUP(X3062,{0,1950001,3300001,6950001,9000001,18000001,40000001},{0,97500,427500,636000,1536000,2796000,4796000}))*1.021,-2))</f>
        <v/>
      </c>
      <c r="AA3062" s="18">
        <f>MAX(0,ROUNDDOWN(M3062-J3062-430000-L3062-0,-3))</f>
        <v/>
      </c>
      <c r="AB3062" s="18">
        <f>MAX(0,ROUNDDOWN(M3062-J3062-430000-L3062-V3062,-3))</f>
        <v/>
      </c>
      <c r="AC3062" s="18">
        <f>IF(M3062&lt;=450000,0,MAX(0,ROUNDDOWN(AA3062*0.06-MIN(50000,AA3062)*0.03,-2))+MAX(0,ROUNDDOWN(AA3062*0.04-MIN(50000,AA3062)*0.02,-2)))</f>
        <v/>
      </c>
      <c r="AD3062" s="18">
        <f>IF(M3062&lt;=450000,0,MAX(0,ROUNDDOWN(AB3062*0.06-MIN(50000,AB3062)*0.03,-2))+MAX(0,ROUNDDOWN(AB3062*0.04-MIN(50000,AB3062)*0.02,-2)))</f>
        <v/>
      </c>
      <c r="AE3062" s="18">
        <f>Y3062-Z3062</f>
        <v/>
      </c>
      <c r="AF3062" s="18">
        <f>AC3062-AD3062</f>
        <v/>
      </c>
      <c r="AG3062" s="18">
        <f>AE3062+AF3062</f>
        <v/>
      </c>
      <c r="AH3062" s="20">
        <f>IF(W3062&lt;=0,0,LOOKUP(W3062,{0,1950001,3300001,6950001,9000001,18000001,40000001},{0.05,0.1,0.2,0.23,0.33,0.4,0.45}))</f>
        <v/>
      </c>
    </row>
    <row r="3063">
      <c r="A3063" t="inlineStr">
        <is>
          <t>1万円刻み 3区分8万円ずつ</t>
        </is>
      </c>
      <c r="B3063" s="18">
        <f>'4_1万円刻み'!$A$995</f>
        <v/>
      </c>
      <c r="C3063" s="19" t="n">
        <v>2026</v>
      </c>
      <c r="D3063" t="inlineStr">
        <is>
          <t>いいえ</t>
        </is>
      </c>
      <c r="E3063" s="18" t="n">
        <v>80000</v>
      </c>
      <c r="F3063" s="18" t="n">
        <v>0</v>
      </c>
      <c r="G3063" s="18" t="n">
        <v>80000</v>
      </c>
      <c r="H3063" s="18" t="n">
        <v>80000</v>
      </c>
      <c r="I3063" s="18" t="n">
        <v>0</v>
      </c>
      <c r="J3063" s="18">
        <f>ROUND(MIN(B3063/12,650000)*12*0.0915+MIN(B3063/12,1390000)*12*(0.0504+0)+B3063*0.005,0)</f>
        <v/>
      </c>
      <c r="K3063" s="18" t="n">
        <v>0</v>
      </c>
      <c r="L3063" s="18" t="n">
        <v>0</v>
      </c>
      <c r="M3063" s="18">
        <f>ROUND(IF(C3063&gt;=2026,IF(B3063&lt;741000,0,IF(B3063&lt;2191000,B3063-740000,IF(B3063&lt;2193000,1451000,IF(B3063&lt;2196000,1453000,IF(B3063&lt;2200000,1456000,IF(B3063&lt;3600000,ROUNDDOWN(B3063/4,-3)*2.8-80000,IF(B3063&lt;6600000,ROUNDDOWN(B3063/4,-3)*3.2-440000,IF(B3063&lt;8500000,ROUNDDOWN(B3063*0.9,0)-1100000,B3063-1950000)))))))),IF(B3063&lt;651000,0,IF(B3063&lt;1900000,B3063-650000,IF(B3063&lt;3600000,ROUNDDOWN(B3063/4,-3)*2.8-80000,IF(B3063&lt;6600000,ROUNDDOWN(B3063/4,-3)*3.2-440000,IF(B3063&lt;8500000,ROUNDDOWN(B3063*0.9,0)-1100000,B3063-1950000)))))),0)</f>
        <v/>
      </c>
      <c r="N3063" s="18">
        <f>IF(M3063&gt;23500000,NA(),IF(C3063&gt;=2026,IF(M3063&lt;=4890000,1040000,IF(M3063&lt;=6550000,670000,620000)),IF(M3063&lt;=1320000,950000,IF(M3063&lt;=3360000,880000,IF(M3063&lt;=4890000,680000,IF(M3063&lt;=6550000,630000,580000))))))</f>
        <v/>
      </c>
      <c r="O3063" s="18">
        <f>IF(F3063&lt;=0,IF(AND(D3063="はい",C3063&gt;=2026,C3063&lt;=2027),IF(E3063&lt;=0,0,IF(E3063&lt;=30000,E3063,IF(E3063&lt;=60000,ROUNDUP(E3063/2,0)+15000,IF(E3063&lt;=120000,ROUNDUP(E3063/4,0)+30000,60000)))),IF(E3063&lt;=0,0,IF(E3063&lt;=20000,E3063,IF(E3063&lt;=40000,ROUNDUP(E3063/2,0)+10000,IF(E3063&lt;=80000,ROUNDUP(E3063/4,0)+20000,40000))))),IF(E3063&lt;=0,IF(F3063&lt;=0,0,IF(F3063&lt;=25000,F3063,IF(F3063&lt;=50000,ROUNDUP(F3063/2,0)+12500,IF(F3063&lt;=100000,ROUNDUP(F3063/4,0)+25000,50000)))),MAX(IF(F3063&lt;=0,0,IF(F3063&lt;=25000,F3063,IF(F3063&lt;=50000,ROUNDUP(F3063/2,0)+12500,IF(F3063&lt;=100000,ROUNDUP(F3063/4,0)+25000,50000)))),MIN(IF(AND(D3063="はい",C3063&gt;=2026,C3063&lt;=2027),IF(E3063&lt;=0,0,IF(E3063&lt;=30000,E3063,IF(E3063&lt;=60000,ROUNDUP(E3063/2,0)+15000,IF(E3063&lt;=120000,ROUNDUP(E3063/4,0)+30000,60000)))),IF(E3063&lt;=0,0,IF(E3063&lt;=20000,E3063,IF(E3063&lt;=40000,ROUNDUP(E3063/2,0)+10000,IF(E3063&lt;=80000,ROUNDUP(E3063/4,0)+20000,40000)))))+IF(F3063&lt;=0,0,IF(F3063&lt;=25000,F3063,IF(F3063&lt;=50000,ROUNDUP(F3063/2,0)+12500,IF(F3063&lt;=100000,ROUNDUP(F3063/4,0)+25000,50000)))),IF(AND(D3063="はい",C3063&gt;=2026,C3063&lt;=2027),60000,40000)))))</f>
        <v/>
      </c>
      <c r="P3063" s="18">
        <f>IF(G3063&lt;=0,0,IF(G3063&lt;=20000,G3063,IF(G3063&lt;=40000,ROUNDUP(G3063/2,0)+10000,IF(G3063&lt;=80000,ROUNDUP(G3063/4,0)+20000,40000))))</f>
        <v/>
      </c>
      <c r="Q3063" s="18">
        <f>IF(I3063&lt;=0,IF(H3063&lt;=0,0,IF(H3063&lt;=20000,H3063,IF(H3063&lt;=40000,ROUNDUP(H3063/2,0)+10000,IF(H3063&lt;=80000,ROUNDUP(H3063/4,0)+20000,40000)))),IF(H3063&lt;=0,IF(I3063&lt;=0,0,IF(I3063&lt;=25000,I3063,IF(I3063&lt;=50000,ROUNDUP(I3063/2,0)+12500,IF(I3063&lt;=100000,ROUNDUP(I3063/4,0)+25000,50000)))),MAX(IF(I3063&lt;=0,0,IF(I3063&lt;=25000,I3063,IF(I3063&lt;=50000,ROUNDUP(I3063/2,0)+12500,IF(I3063&lt;=100000,ROUNDUP(I3063/4,0)+25000,50000)))),MIN(IF(H3063&lt;=0,0,IF(H3063&lt;=20000,H3063,IF(H3063&lt;=40000,ROUNDUP(H3063/2,0)+10000,IF(H3063&lt;=80000,ROUNDUP(H3063/4,0)+20000,40000))))+IF(I3063&lt;=0,0,IF(I3063&lt;=25000,I3063,IF(I3063&lt;=50000,ROUNDUP(I3063/2,0)+12500,IF(I3063&lt;=100000,ROUNDUP(I3063/4,0)+25000,50000)))),40000))))</f>
        <v/>
      </c>
      <c r="R3063" s="18">
        <f>MIN(120000,O3063+P3063+Q3063)</f>
        <v/>
      </c>
      <c r="S3063" s="18">
        <f>IF(F3063&lt;=0,IF(E3063&lt;=0,0,IF(E3063&lt;=12000,E3063,IF(E3063&lt;=32000,ROUNDUP(E3063/2,0)+6000,IF(E3063&lt;=56000,ROUNDUP(E3063/4,0)+14000,28000)))),IF(E3063&lt;=0,IF(F3063&lt;=0,0,IF(F3063&lt;=15000,F3063,IF(F3063&lt;=40000,ROUNDUP(F3063/2,0)+7500,IF(F3063&lt;=70000,ROUNDUP(F3063/4,0)+17500,35000)))),MAX(IF(F3063&lt;=0,0,IF(F3063&lt;=15000,F3063,IF(F3063&lt;=40000,ROUNDUP(F3063/2,0)+7500,IF(F3063&lt;=70000,ROUNDUP(F3063/4,0)+17500,35000)))),MIN(IF(E3063&lt;=0,0,IF(E3063&lt;=12000,E3063,IF(E3063&lt;=32000,ROUNDUP(E3063/2,0)+6000,IF(E3063&lt;=56000,ROUNDUP(E3063/4,0)+14000,28000))))+IF(F3063&lt;=0,0,IF(F3063&lt;=15000,F3063,IF(F3063&lt;=40000,ROUNDUP(F3063/2,0)+7500,IF(F3063&lt;=70000,ROUNDUP(F3063/4,0)+17500,35000)))),28000))))</f>
        <v/>
      </c>
      <c r="T3063" s="18">
        <f>IF(G3063&lt;=0,0,IF(G3063&lt;=12000,G3063,IF(G3063&lt;=32000,ROUNDUP(G3063/2,0)+6000,IF(G3063&lt;=56000,ROUNDUP(G3063/4,0)+14000,28000))))</f>
        <v/>
      </c>
      <c r="U3063" s="18">
        <f>IF(I3063&lt;=0,IF(H3063&lt;=0,0,IF(H3063&lt;=12000,H3063,IF(H3063&lt;=32000,ROUNDUP(H3063/2,0)+6000,IF(H3063&lt;=56000,ROUNDUP(H3063/4,0)+14000,28000)))),IF(H3063&lt;=0,IF(I3063&lt;=0,0,IF(I3063&lt;=15000,I3063,IF(I3063&lt;=40000,ROUNDUP(I3063/2,0)+7500,IF(I3063&lt;=70000,ROUNDUP(I3063/4,0)+17500,35000)))),MAX(IF(I3063&lt;=0,0,IF(I3063&lt;=15000,I3063,IF(I3063&lt;=40000,ROUNDUP(I3063/2,0)+7500,IF(I3063&lt;=70000,ROUNDUP(I3063/4,0)+17500,35000)))),MIN(IF(H3063&lt;=0,0,IF(H3063&lt;=12000,H3063,IF(H3063&lt;=32000,ROUNDUP(H3063/2,0)+6000,IF(H3063&lt;=56000,ROUNDUP(H3063/4,0)+14000,28000))))+IF(I3063&lt;=0,0,IF(I3063&lt;=15000,I3063,IF(I3063&lt;=40000,ROUNDUP(I3063/2,0)+7500,IF(I3063&lt;=70000,ROUNDUP(I3063/4,0)+17500,35000)))),28000))))</f>
        <v/>
      </c>
      <c r="V3063" s="18">
        <f>MIN(70000,S3063+T3063+U3063)</f>
        <v/>
      </c>
      <c r="W3063" s="18">
        <f>MAX(0,ROUNDDOWN(M3063-J3063-N3063-K3063-0,-3))</f>
        <v/>
      </c>
      <c r="X3063" s="18">
        <f>MAX(0,ROUNDDOWN(M3063-J3063-N3063-K3063-R3063,-3))</f>
        <v/>
      </c>
      <c r="Y3063" s="18">
        <f>IF(W3063&lt;=0,0,ROUNDDOWN((W3063*LOOKUP(W3063,{0,1950001,3300001,6950001,9000001,18000001,40000001},{0.05,0.1,0.2,0.23,0.33,0.4,0.45})-LOOKUP(W3063,{0,1950001,3300001,6950001,9000001,18000001,40000001},{0,97500,427500,636000,1536000,2796000,4796000}))*1.021,-2))</f>
        <v/>
      </c>
      <c r="Z3063" s="18">
        <f>IF(X3063&lt;=0,0,ROUNDDOWN((X3063*LOOKUP(X3063,{0,1950001,3300001,6950001,9000001,18000001,40000001},{0.05,0.1,0.2,0.23,0.33,0.4,0.45})-LOOKUP(X3063,{0,1950001,3300001,6950001,9000001,18000001,40000001},{0,97500,427500,636000,1536000,2796000,4796000}))*1.021,-2))</f>
        <v/>
      </c>
      <c r="AA3063" s="18">
        <f>MAX(0,ROUNDDOWN(M3063-J3063-430000-L3063-0,-3))</f>
        <v/>
      </c>
      <c r="AB3063" s="18">
        <f>MAX(0,ROUNDDOWN(M3063-J3063-430000-L3063-V3063,-3))</f>
        <v/>
      </c>
      <c r="AC3063" s="18">
        <f>IF(M3063&lt;=450000,0,MAX(0,ROUNDDOWN(AA3063*0.06-MIN(50000,AA3063)*0.03,-2))+MAX(0,ROUNDDOWN(AA3063*0.04-MIN(50000,AA3063)*0.02,-2)))</f>
        <v/>
      </c>
      <c r="AD3063" s="18">
        <f>IF(M3063&lt;=450000,0,MAX(0,ROUNDDOWN(AB3063*0.06-MIN(50000,AB3063)*0.03,-2))+MAX(0,ROUNDDOWN(AB3063*0.04-MIN(50000,AB3063)*0.02,-2)))</f>
        <v/>
      </c>
      <c r="AE3063" s="18">
        <f>Y3063-Z3063</f>
        <v/>
      </c>
      <c r="AF3063" s="18">
        <f>AC3063-AD3063</f>
        <v/>
      </c>
      <c r="AG3063" s="18">
        <f>AE3063+AF3063</f>
        <v/>
      </c>
      <c r="AH3063" s="20">
        <f>IF(W3063&lt;=0,0,LOOKUP(W3063,{0,1950001,3300001,6950001,9000001,18000001,40000001},{0.05,0.1,0.2,0.23,0.33,0.4,0.45}))</f>
        <v/>
      </c>
    </row>
    <row r="3064">
      <c r="A3064" t="inlineStr">
        <is>
          <t>1万円刻み 一般8万円</t>
        </is>
      </c>
      <c r="B3064" s="18">
        <f>'4_1万円刻み'!$A$995</f>
        <v/>
      </c>
      <c r="C3064" s="19" t="n">
        <v>2026</v>
      </c>
      <c r="D3064" t="inlineStr">
        <is>
          <t>いいえ</t>
        </is>
      </c>
      <c r="E3064" s="18" t="n">
        <v>80000</v>
      </c>
      <c r="F3064" s="18" t="n">
        <v>0</v>
      </c>
      <c r="G3064" s="18" t="n">
        <v>0</v>
      </c>
      <c r="H3064" s="18" t="n">
        <v>0</v>
      </c>
      <c r="I3064" s="18" t="n">
        <v>0</v>
      </c>
      <c r="J3064" s="18">
        <f>ROUND(MIN(B3064/12,650000)*12*0.0915+MIN(B3064/12,1390000)*12*(0.0504+0)+B3064*0.005,0)</f>
        <v/>
      </c>
      <c r="K3064" s="18" t="n">
        <v>0</v>
      </c>
      <c r="L3064" s="18" t="n">
        <v>0</v>
      </c>
      <c r="M3064" s="18">
        <f>ROUND(IF(C3064&gt;=2026,IF(B3064&lt;741000,0,IF(B3064&lt;2191000,B3064-740000,IF(B3064&lt;2193000,1451000,IF(B3064&lt;2196000,1453000,IF(B3064&lt;2200000,1456000,IF(B3064&lt;3600000,ROUNDDOWN(B3064/4,-3)*2.8-80000,IF(B3064&lt;6600000,ROUNDDOWN(B3064/4,-3)*3.2-440000,IF(B3064&lt;8500000,ROUNDDOWN(B3064*0.9,0)-1100000,B3064-1950000)))))))),IF(B3064&lt;651000,0,IF(B3064&lt;1900000,B3064-650000,IF(B3064&lt;3600000,ROUNDDOWN(B3064/4,-3)*2.8-80000,IF(B3064&lt;6600000,ROUNDDOWN(B3064/4,-3)*3.2-440000,IF(B3064&lt;8500000,ROUNDDOWN(B3064*0.9,0)-1100000,B3064-1950000)))))),0)</f>
        <v/>
      </c>
      <c r="N3064" s="18">
        <f>IF(M3064&gt;23500000,NA(),IF(C3064&gt;=2026,IF(M3064&lt;=4890000,1040000,IF(M3064&lt;=6550000,670000,620000)),IF(M3064&lt;=1320000,950000,IF(M3064&lt;=3360000,880000,IF(M3064&lt;=4890000,680000,IF(M3064&lt;=6550000,630000,580000))))))</f>
        <v/>
      </c>
      <c r="O3064" s="18">
        <f>IF(F3064&lt;=0,IF(AND(D3064="はい",C3064&gt;=2026,C3064&lt;=2027),IF(E3064&lt;=0,0,IF(E3064&lt;=30000,E3064,IF(E3064&lt;=60000,ROUNDUP(E3064/2,0)+15000,IF(E3064&lt;=120000,ROUNDUP(E3064/4,0)+30000,60000)))),IF(E3064&lt;=0,0,IF(E3064&lt;=20000,E3064,IF(E3064&lt;=40000,ROUNDUP(E3064/2,0)+10000,IF(E3064&lt;=80000,ROUNDUP(E3064/4,0)+20000,40000))))),IF(E3064&lt;=0,IF(F3064&lt;=0,0,IF(F3064&lt;=25000,F3064,IF(F3064&lt;=50000,ROUNDUP(F3064/2,0)+12500,IF(F3064&lt;=100000,ROUNDUP(F3064/4,0)+25000,50000)))),MAX(IF(F3064&lt;=0,0,IF(F3064&lt;=25000,F3064,IF(F3064&lt;=50000,ROUNDUP(F3064/2,0)+12500,IF(F3064&lt;=100000,ROUNDUP(F3064/4,0)+25000,50000)))),MIN(IF(AND(D3064="はい",C3064&gt;=2026,C3064&lt;=2027),IF(E3064&lt;=0,0,IF(E3064&lt;=30000,E3064,IF(E3064&lt;=60000,ROUNDUP(E3064/2,0)+15000,IF(E3064&lt;=120000,ROUNDUP(E3064/4,0)+30000,60000)))),IF(E3064&lt;=0,0,IF(E3064&lt;=20000,E3064,IF(E3064&lt;=40000,ROUNDUP(E3064/2,0)+10000,IF(E3064&lt;=80000,ROUNDUP(E3064/4,0)+20000,40000)))))+IF(F3064&lt;=0,0,IF(F3064&lt;=25000,F3064,IF(F3064&lt;=50000,ROUNDUP(F3064/2,0)+12500,IF(F3064&lt;=100000,ROUNDUP(F3064/4,0)+25000,50000)))),IF(AND(D3064="はい",C3064&gt;=2026,C3064&lt;=2027),60000,40000)))))</f>
        <v/>
      </c>
      <c r="P3064" s="18">
        <f>IF(G3064&lt;=0,0,IF(G3064&lt;=20000,G3064,IF(G3064&lt;=40000,ROUNDUP(G3064/2,0)+10000,IF(G3064&lt;=80000,ROUNDUP(G3064/4,0)+20000,40000))))</f>
        <v/>
      </c>
      <c r="Q3064" s="18">
        <f>IF(I3064&lt;=0,IF(H3064&lt;=0,0,IF(H3064&lt;=20000,H3064,IF(H3064&lt;=40000,ROUNDUP(H3064/2,0)+10000,IF(H3064&lt;=80000,ROUNDUP(H3064/4,0)+20000,40000)))),IF(H3064&lt;=0,IF(I3064&lt;=0,0,IF(I3064&lt;=25000,I3064,IF(I3064&lt;=50000,ROUNDUP(I3064/2,0)+12500,IF(I3064&lt;=100000,ROUNDUP(I3064/4,0)+25000,50000)))),MAX(IF(I3064&lt;=0,0,IF(I3064&lt;=25000,I3064,IF(I3064&lt;=50000,ROUNDUP(I3064/2,0)+12500,IF(I3064&lt;=100000,ROUNDUP(I3064/4,0)+25000,50000)))),MIN(IF(H3064&lt;=0,0,IF(H3064&lt;=20000,H3064,IF(H3064&lt;=40000,ROUNDUP(H3064/2,0)+10000,IF(H3064&lt;=80000,ROUNDUP(H3064/4,0)+20000,40000))))+IF(I3064&lt;=0,0,IF(I3064&lt;=25000,I3064,IF(I3064&lt;=50000,ROUNDUP(I3064/2,0)+12500,IF(I3064&lt;=100000,ROUNDUP(I3064/4,0)+25000,50000)))),40000))))</f>
        <v/>
      </c>
      <c r="R3064" s="18">
        <f>MIN(120000,O3064+P3064+Q3064)</f>
        <v/>
      </c>
      <c r="S3064" s="18">
        <f>IF(F3064&lt;=0,IF(E3064&lt;=0,0,IF(E3064&lt;=12000,E3064,IF(E3064&lt;=32000,ROUNDUP(E3064/2,0)+6000,IF(E3064&lt;=56000,ROUNDUP(E3064/4,0)+14000,28000)))),IF(E3064&lt;=0,IF(F3064&lt;=0,0,IF(F3064&lt;=15000,F3064,IF(F3064&lt;=40000,ROUNDUP(F3064/2,0)+7500,IF(F3064&lt;=70000,ROUNDUP(F3064/4,0)+17500,35000)))),MAX(IF(F3064&lt;=0,0,IF(F3064&lt;=15000,F3064,IF(F3064&lt;=40000,ROUNDUP(F3064/2,0)+7500,IF(F3064&lt;=70000,ROUNDUP(F3064/4,0)+17500,35000)))),MIN(IF(E3064&lt;=0,0,IF(E3064&lt;=12000,E3064,IF(E3064&lt;=32000,ROUNDUP(E3064/2,0)+6000,IF(E3064&lt;=56000,ROUNDUP(E3064/4,0)+14000,28000))))+IF(F3064&lt;=0,0,IF(F3064&lt;=15000,F3064,IF(F3064&lt;=40000,ROUNDUP(F3064/2,0)+7500,IF(F3064&lt;=70000,ROUNDUP(F3064/4,0)+17500,35000)))),28000))))</f>
        <v/>
      </c>
      <c r="T3064" s="18">
        <f>IF(G3064&lt;=0,0,IF(G3064&lt;=12000,G3064,IF(G3064&lt;=32000,ROUNDUP(G3064/2,0)+6000,IF(G3064&lt;=56000,ROUNDUP(G3064/4,0)+14000,28000))))</f>
        <v/>
      </c>
      <c r="U3064" s="18">
        <f>IF(I3064&lt;=0,IF(H3064&lt;=0,0,IF(H3064&lt;=12000,H3064,IF(H3064&lt;=32000,ROUNDUP(H3064/2,0)+6000,IF(H3064&lt;=56000,ROUNDUP(H3064/4,0)+14000,28000)))),IF(H3064&lt;=0,IF(I3064&lt;=0,0,IF(I3064&lt;=15000,I3064,IF(I3064&lt;=40000,ROUNDUP(I3064/2,0)+7500,IF(I3064&lt;=70000,ROUNDUP(I3064/4,0)+17500,35000)))),MAX(IF(I3064&lt;=0,0,IF(I3064&lt;=15000,I3064,IF(I3064&lt;=40000,ROUNDUP(I3064/2,0)+7500,IF(I3064&lt;=70000,ROUNDUP(I3064/4,0)+17500,35000)))),MIN(IF(H3064&lt;=0,0,IF(H3064&lt;=12000,H3064,IF(H3064&lt;=32000,ROUNDUP(H3064/2,0)+6000,IF(H3064&lt;=56000,ROUNDUP(H3064/4,0)+14000,28000))))+IF(I3064&lt;=0,0,IF(I3064&lt;=15000,I3064,IF(I3064&lt;=40000,ROUNDUP(I3064/2,0)+7500,IF(I3064&lt;=70000,ROUNDUP(I3064/4,0)+17500,35000)))),28000))))</f>
        <v/>
      </c>
      <c r="V3064" s="18">
        <f>MIN(70000,S3064+T3064+U3064)</f>
        <v/>
      </c>
      <c r="W3064" s="18">
        <f>MAX(0,ROUNDDOWN(M3064-J3064-N3064-K3064-0,-3))</f>
        <v/>
      </c>
      <c r="X3064" s="18">
        <f>MAX(0,ROUNDDOWN(M3064-J3064-N3064-K3064-R3064,-3))</f>
        <v/>
      </c>
      <c r="Y3064" s="18">
        <f>IF(W3064&lt;=0,0,ROUNDDOWN((W3064*LOOKUP(W3064,{0,1950001,3300001,6950001,9000001,18000001,40000001},{0.05,0.1,0.2,0.23,0.33,0.4,0.45})-LOOKUP(W3064,{0,1950001,3300001,6950001,9000001,18000001,40000001},{0,97500,427500,636000,1536000,2796000,4796000}))*1.021,-2))</f>
        <v/>
      </c>
      <c r="Z3064" s="18">
        <f>IF(X3064&lt;=0,0,ROUNDDOWN((X3064*LOOKUP(X3064,{0,1950001,3300001,6950001,9000001,18000001,40000001},{0.05,0.1,0.2,0.23,0.33,0.4,0.45})-LOOKUP(X3064,{0,1950001,3300001,6950001,9000001,18000001,40000001},{0,97500,427500,636000,1536000,2796000,4796000}))*1.021,-2))</f>
        <v/>
      </c>
      <c r="AA3064" s="18">
        <f>MAX(0,ROUNDDOWN(M3064-J3064-430000-L3064-0,-3))</f>
        <v/>
      </c>
      <c r="AB3064" s="18">
        <f>MAX(0,ROUNDDOWN(M3064-J3064-430000-L3064-V3064,-3))</f>
        <v/>
      </c>
      <c r="AC3064" s="18">
        <f>IF(M3064&lt;=450000,0,MAX(0,ROUNDDOWN(AA3064*0.06-MIN(50000,AA3064)*0.03,-2))+MAX(0,ROUNDDOWN(AA3064*0.04-MIN(50000,AA3064)*0.02,-2)))</f>
        <v/>
      </c>
      <c r="AD3064" s="18">
        <f>IF(M3064&lt;=450000,0,MAX(0,ROUNDDOWN(AB3064*0.06-MIN(50000,AB3064)*0.03,-2))+MAX(0,ROUNDDOWN(AB3064*0.04-MIN(50000,AB3064)*0.02,-2)))</f>
        <v/>
      </c>
      <c r="AE3064" s="18">
        <f>Y3064-Z3064</f>
        <v/>
      </c>
      <c r="AF3064" s="18">
        <f>AC3064-AD3064</f>
        <v/>
      </c>
      <c r="AG3064" s="18">
        <f>AE3064+AF3064</f>
        <v/>
      </c>
      <c r="AH3064" s="20">
        <f>IF(W3064&lt;=0,0,LOOKUP(W3064,{0,1950001,3300001,6950001,9000001,18000001,40000001},{0.05,0.1,0.2,0.23,0.33,0.4,0.45}))</f>
        <v/>
      </c>
    </row>
    <row r="3065">
      <c r="A3065" t="inlineStr">
        <is>
          <t>1万円刻み 特例あり一般12万円</t>
        </is>
      </c>
      <c r="B3065" s="18">
        <f>'4_1万円刻み'!$A$995</f>
        <v/>
      </c>
      <c r="C3065" s="19" t="n">
        <v>2026</v>
      </c>
      <c r="D3065" t="inlineStr">
        <is>
          <t>はい</t>
        </is>
      </c>
      <c r="E3065" s="18" t="n">
        <v>120000</v>
      </c>
      <c r="F3065" s="18" t="n">
        <v>0</v>
      </c>
      <c r="G3065" s="18" t="n">
        <v>0</v>
      </c>
      <c r="H3065" s="18" t="n">
        <v>0</v>
      </c>
      <c r="I3065" s="18" t="n">
        <v>0</v>
      </c>
      <c r="J3065" s="18">
        <f>ROUND(MIN(B3065/12,650000)*12*0.0915+MIN(B3065/12,1390000)*12*(0.0504+0)+B3065*0.005,0)</f>
        <v/>
      </c>
      <c r="K3065" s="18" t="n">
        <v>0</v>
      </c>
      <c r="L3065" s="18" t="n">
        <v>0</v>
      </c>
      <c r="M3065" s="18">
        <f>ROUND(IF(C3065&gt;=2026,IF(B3065&lt;741000,0,IF(B3065&lt;2191000,B3065-740000,IF(B3065&lt;2193000,1451000,IF(B3065&lt;2196000,1453000,IF(B3065&lt;2200000,1456000,IF(B3065&lt;3600000,ROUNDDOWN(B3065/4,-3)*2.8-80000,IF(B3065&lt;6600000,ROUNDDOWN(B3065/4,-3)*3.2-440000,IF(B3065&lt;8500000,ROUNDDOWN(B3065*0.9,0)-1100000,B3065-1950000)))))))),IF(B3065&lt;651000,0,IF(B3065&lt;1900000,B3065-650000,IF(B3065&lt;3600000,ROUNDDOWN(B3065/4,-3)*2.8-80000,IF(B3065&lt;6600000,ROUNDDOWN(B3065/4,-3)*3.2-440000,IF(B3065&lt;8500000,ROUNDDOWN(B3065*0.9,0)-1100000,B3065-1950000)))))),0)</f>
        <v/>
      </c>
      <c r="N3065" s="18">
        <f>IF(M3065&gt;23500000,NA(),IF(C3065&gt;=2026,IF(M3065&lt;=4890000,1040000,IF(M3065&lt;=6550000,670000,620000)),IF(M3065&lt;=1320000,950000,IF(M3065&lt;=3360000,880000,IF(M3065&lt;=4890000,680000,IF(M3065&lt;=6550000,630000,580000))))))</f>
        <v/>
      </c>
      <c r="O3065" s="18">
        <f>IF(F3065&lt;=0,IF(AND(D3065="はい",C3065&gt;=2026,C3065&lt;=2027),IF(E3065&lt;=0,0,IF(E3065&lt;=30000,E3065,IF(E3065&lt;=60000,ROUNDUP(E3065/2,0)+15000,IF(E3065&lt;=120000,ROUNDUP(E3065/4,0)+30000,60000)))),IF(E3065&lt;=0,0,IF(E3065&lt;=20000,E3065,IF(E3065&lt;=40000,ROUNDUP(E3065/2,0)+10000,IF(E3065&lt;=80000,ROUNDUP(E3065/4,0)+20000,40000))))),IF(E3065&lt;=0,IF(F3065&lt;=0,0,IF(F3065&lt;=25000,F3065,IF(F3065&lt;=50000,ROUNDUP(F3065/2,0)+12500,IF(F3065&lt;=100000,ROUNDUP(F3065/4,0)+25000,50000)))),MAX(IF(F3065&lt;=0,0,IF(F3065&lt;=25000,F3065,IF(F3065&lt;=50000,ROUNDUP(F3065/2,0)+12500,IF(F3065&lt;=100000,ROUNDUP(F3065/4,0)+25000,50000)))),MIN(IF(AND(D3065="はい",C3065&gt;=2026,C3065&lt;=2027),IF(E3065&lt;=0,0,IF(E3065&lt;=30000,E3065,IF(E3065&lt;=60000,ROUNDUP(E3065/2,0)+15000,IF(E3065&lt;=120000,ROUNDUP(E3065/4,0)+30000,60000)))),IF(E3065&lt;=0,0,IF(E3065&lt;=20000,E3065,IF(E3065&lt;=40000,ROUNDUP(E3065/2,0)+10000,IF(E3065&lt;=80000,ROUNDUP(E3065/4,0)+20000,40000)))))+IF(F3065&lt;=0,0,IF(F3065&lt;=25000,F3065,IF(F3065&lt;=50000,ROUNDUP(F3065/2,0)+12500,IF(F3065&lt;=100000,ROUNDUP(F3065/4,0)+25000,50000)))),IF(AND(D3065="はい",C3065&gt;=2026,C3065&lt;=2027),60000,40000)))))</f>
        <v/>
      </c>
      <c r="P3065" s="18">
        <f>IF(G3065&lt;=0,0,IF(G3065&lt;=20000,G3065,IF(G3065&lt;=40000,ROUNDUP(G3065/2,0)+10000,IF(G3065&lt;=80000,ROUNDUP(G3065/4,0)+20000,40000))))</f>
        <v/>
      </c>
      <c r="Q3065" s="18">
        <f>IF(I3065&lt;=0,IF(H3065&lt;=0,0,IF(H3065&lt;=20000,H3065,IF(H3065&lt;=40000,ROUNDUP(H3065/2,0)+10000,IF(H3065&lt;=80000,ROUNDUP(H3065/4,0)+20000,40000)))),IF(H3065&lt;=0,IF(I3065&lt;=0,0,IF(I3065&lt;=25000,I3065,IF(I3065&lt;=50000,ROUNDUP(I3065/2,0)+12500,IF(I3065&lt;=100000,ROUNDUP(I3065/4,0)+25000,50000)))),MAX(IF(I3065&lt;=0,0,IF(I3065&lt;=25000,I3065,IF(I3065&lt;=50000,ROUNDUP(I3065/2,0)+12500,IF(I3065&lt;=100000,ROUNDUP(I3065/4,0)+25000,50000)))),MIN(IF(H3065&lt;=0,0,IF(H3065&lt;=20000,H3065,IF(H3065&lt;=40000,ROUNDUP(H3065/2,0)+10000,IF(H3065&lt;=80000,ROUNDUP(H3065/4,0)+20000,40000))))+IF(I3065&lt;=0,0,IF(I3065&lt;=25000,I3065,IF(I3065&lt;=50000,ROUNDUP(I3065/2,0)+12500,IF(I3065&lt;=100000,ROUNDUP(I3065/4,0)+25000,50000)))),40000))))</f>
        <v/>
      </c>
      <c r="R3065" s="18">
        <f>MIN(120000,O3065+P3065+Q3065)</f>
        <v/>
      </c>
      <c r="S3065" s="18">
        <f>IF(F3065&lt;=0,IF(E3065&lt;=0,0,IF(E3065&lt;=12000,E3065,IF(E3065&lt;=32000,ROUNDUP(E3065/2,0)+6000,IF(E3065&lt;=56000,ROUNDUP(E3065/4,0)+14000,28000)))),IF(E3065&lt;=0,IF(F3065&lt;=0,0,IF(F3065&lt;=15000,F3065,IF(F3065&lt;=40000,ROUNDUP(F3065/2,0)+7500,IF(F3065&lt;=70000,ROUNDUP(F3065/4,0)+17500,35000)))),MAX(IF(F3065&lt;=0,0,IF(F3065&lt;=15000,F3065,IF(F3065&lt;=40000,ROUNDUP(F3065/2,0)+7500,IF(F3065&lt;=70000,ROUNDUP(F3065/4,0)+17500,35000)))),MIN(IF(E3065&lt;=0,0,IF(E3065&lt;=12000,E3065,IF(E3065&lt;=32000,ROUNDUP(E3065/2,0)+6000,IF(E3065&lt;=56000,ROUNDUP(E3065/4,0)+14000,28000))))+IF(F3065&lt;=0,0,IF(F3065&lt;=15000,F3065,IF(F3065&lt;=40000,ROUNDUP(F3065/2,0)+7500,IF(F3065&lt;=70000,ROUNDUP(F3065/4,0)+17500,35000)))),28000))))</f>
        <v/>
      </c>
      <c r="T3065" s="18">
        <f>IF(G3065&lt;=0,0,IF(G3065&lt;=12000,G3065,IF(G3065&lt;=32000,ROUNDUP(G3065/2,0)+6000,IF(G3065&lt;=56000,ROUNDUP(G3065/4,0)+14000,28000))))</f>
        <v/>
      </c>
      <c r="U3065" s="18">
        <f>IF(I3065&lt;=0,IF(H3065&lt;=0,0,IF(H3065&lt;=12000,H3065,IF(H3065&lt;=32000,ROUNDUP(H3065/2,0)+6000,IF(H3065&lt;=56000,ROUNDUP(H3065/4,0)+14000,28000)))),IF(H3065&lt;=0,IF(I3065&lt;=0,0,IF(I3065&lt;=15000,I3065,IF(I3065&lt;=40000,ROUNDUP(I3065/2,0)+7500,IF(I3065&lt;=70000,ROUNDUP(I3065/4,0)+17500,35000)))),MAX(IF(I3065&lt;=0,0,IF(I3065&lt;=15000,I3065,IF(I3065&lt;=40000,ROUNDUP(I3065/2,0)+7500,IF(I3065&lt;=70000,ROUNDUP(I3065/4,0)+17500,35000)))),MIN(IF(H3065&lt;=0,0,IF(H3065&lt;=12000,H3065,IF(H3065&lt;=32000,ROUNDUP(H3065/2,0)+6000,IF(H3065&lt;=56000,ROUNDUP(H3065/4,0)+14000,28000))))+IF(I3065&lt;=0,0,IF(I3065&lt;=15000,I3065,IF(I3065&lt;=40000,ROUNDUP(I3065/2,0)+7500,IF(I3065&lt;=70000,ROUNDUP(I3065/4,0)+17500,35000)))),28000))))</f>
        <v/>
      </c>
      <c r="V3065" s="18">
        <f>MIN(70000,S3065+T3065+U3065)</f>
        <v/>
      </c>
      <c r="W3065" s="18">
        <f>MAX(0,ROUNDDOWN(M3065-J3065-N3065-K3065-0,-3))</f>
        <v/>
      </c>
      <c r="X3065" s="18">
        <f>MAX(0,ROUNDDOWN(M3065-J3065-N3065-K3065-R3065,-3))</f>
        <v/>
      </c>
      <c r="Y3065" s="18">
        <f>IF(W3065&lt;=0,0,ROUNDDOWN((W3065*LOOKUP(W3065,{0,1950001,3300001,6950001,9000001,18000001,40000001},{0.05,0.1,0.2,0.23,0.33,0.4,0.45})-LOOKUP(W3065,{0,1950001,3300001,6950001,9000001,18000001,40000001},{0,97500,427500,636000,1536000,2796000,4796000}))*1.021,-2))</f>
        <v/>
      </c>
      <c r="Z3065" s="18">
        <f>IF(X3065&lt;=0,0,ROUNDDOWN((X3065*LOOKUP(X3065,{0,1950001,3300001,6950001,9000001,18000001,40000001},{0.05,0.1,0.2,0.23,0.33,0.4,0.45})-LOOKUP(X3065,{0,1950001,3300001,6950001,9000001,18000001,40000001},{0,97500,427500,636000,1536000,2796000,4796000}))*1.021,-2))</f>
        <v/>
      </c>
      <c r="AA3065" s="18">
        <f>MAX(0,ROUNDDOWN(M3065-J3065-430000-L3065-0,-3))</f>
        <v/>
      </c>
      <c r="AB3065" s="18">
        <f>MAX(0,ROUNDDOWN(M3065-J3065-430000-L3065-V3065,-3))</f>
        <v/>
      </c>
      <c r="AC3065" s="18">
        <f>IF(M3065&lt;=450000,0,MAX(0,ROUNDDOWN(AA3065*0.06-MIN(50000,AA3065)*0.03,-2))+MAX(0,ROUNDDOWN(AA3065*0.04-MIN(50000,AA3065)*0.02,-2)))</f>
        <v/>
      </c>
      <c r="AD3065" s="18">
        <f>IF(M3065&lt;=450000,0,MAX(0,ROUNDDOWN(AB3065*0.06-MIN(50000,AB3065)*0.03,-2))+MAX(0,ROUNDDOWN(AB3065*0.04-MIN(50000,AB3065)*0.02,-2)))</f>
        <v/>
      </c>
      <c r="AE3065" s="18">
        <f>Y3065-Z3065</f>
        <v/>
      </c>
      <c r="AF3065" s="18">
        <f>AC3065-AD3065</f>
        <v/>
      </c>
      <c r="AG3065" s="18">
        <f>AE3065+AF3065</f>
        <v/>
      </c>
      <c r="AH3065" s="20">
        <f>IF(W3065&lt;=0,0,LOOKUP(W3065,{0,1950001,3300001,6950001,9000001,18000001,40000001},{0.05,0.1,0.2,0.23,0.33,0.4,0.45}))</f>
        <v/>
      </c>
    </row>
    <row r="3066">
      <c r="A3066" t="inlineStr">
        <is>
          <t>1万円刻み 3区分8万円ずつ</t>
        </is>
      </c>
      <c r="B3066" s="18">
        <f>'4_1万円刻み'!$A$996</f>
        <v/>
      </c>
      <c r="C3066" s="19" t="n">
        <v>2026</v>
      </c>
      <c r="D3066" t="inlineStr">
        <is>
          <t>いいえ</t>
        </is>
      </c>
      <c r="E3066" s="18" t="n">
        <v>80000</v>
      </c>
      <c r="F3066" s="18" t="n">
        <v>0</v>
      </c>
      <c r="G3066" s="18" t="n">
        <v>80000</v>
      </c>
      <c r="H3066" s="18" t="n">
        <v>80000</v>
      </c>
      <c r="I3066" s="18" t="n">
        <v>0</v>
      </c>
      <c r="J3066" s="18">
        <f>ROUND(MIN(B3066/12,650000)*12*0.0915+MIN(B3066/12,1390000)*12*(0.0504+0)+B3066*0.005,0)</f>
        <v/>
      </c>
      <c r="K3066" s="18" t="n">
        <v>0</v>
      </c>
      <c r="L3066" s="18" t="n">
        <v>0</v>
      </c>
      <c r="M3066" s="18">
        <f>ROUND(IF(C3066&gt;=2026,IF(B3066&lt;741000,0,IF(B3066&lt;2191000,B3066-740000,IF(B3066&lt;2193000,1451000,IF(B3066&lt;2196000,1453000,IF(B3066&lt;2200000,1456000,IF(B3066&lt;3600000,ROUNDDOWN(B3066/4,-3)*2.8-80000,IF(B3066&lt;6600000,ROUNDDOWN(B3066/4,-3)*3.2-440000,IF(B3066&lt;8500000,ROUNDDOWN(B3066*0.9,0)-1100000,B3066-1950000)))))))),IF(B3066&lt;651000,0,IF(B3066&lt;1900000,B3066-650000,IF(B3066&lt;3600000,ROUNDDOWN(B3066/4,-3)*2.8-80000,IF(B3066&lt;6600000,ROUNDDOWN(B3066/4,-3)*3.2-440000,IF(B3066&lt;8500000,ROUNDDOWN(B3066*0.9,0)-1100000,B3066-1950000)))))),0)</f>
        <v/>
      </c>
      <c r="N3066" s="18">
        <f>IF(M3066&gt;23500000,NA(),IF(C3066&gt;=2026,IF(M3066&lt;=4890000,1040000,IF(M3066&lt;=6550000,670000,620000)),IF(M3066&lt;=1320000,950000,IF(M3066&lt;=3360000,880000,IF(M3066&lt;=4890000,680000,IF(M3066&lt;=6550000,630000,580000))))))</f>
        <v/>
      </c>
      <c r="O3066" s="18">
        <f>IF(F3066&lt;=0,IF(AND(D3066="はい",C3066&gt;=2026,C3066&lt;=2027),IF(E3066&lt;=0,0,IF(E3066&lt;=30000,E3066,IF(E3066&lt;=60000,ROUNDUP(E3066/2,0)+15000,IF(E3066&lt;=120000,ROUNDUP(E3066/4,0)+30000,60000)))),IF(E3066&lt;=0,0,IF(E3066&lt;=20000,E3066,IF(E3066&lt;=40000,ROUNDUP(E3066/2,0)+10000,IF(E3066&lt;=80000,ROUNDUP(E3066/4,0)+20000,40000))))),IF(E3066&lt;=0,IF(F3066&lt;=0,0,IF(F3066&lt;=25000,F3066,IF(F3066&lt;=50000,ROUNDUP(F3066/2,0)+12500,IF(F3066&lt;=100000,ROUNDUP(F3066/4,0)+25000,50000)))),MAX(IF(F3066&lt;=0,0,IF(F3066&lt;=25000,F3066,IF(F3066&lt;=50000,ROUNDUP(F3066/2,0)+12500,IF(F3066&lt;=100000,ROUNDUP(F3066/4,0)+25000,50000)))),MIN(IF(AND(D3066="はい",C3066&gt;=2026,C3066&lt;=2027),IF(E3066&lt;=0,0,IF(E3066&lt;=30000,E3066,IF(E3066&lt;=60000,ROUNDUP(E3066/2,0)+15000,IF(E3066&lt;=120000,ROUNDUP(E3066/4,0)+30000,60000)))),IF(E3066&lt;=0,0,IF(E3066&lt;=20000,E3066,IF(E3066&lt;=40000,ROUNDUP(E3066/2,0)+10000,IF(E3066&lt;=80000,ROUNDUP(E3066/4,0)+20000,40000)))))+IF(F3066&lt;=0,0,IF(F3066&lt;=25000,F3066,IF(F3066&lt;=50000,ROUNDUP(F3066/2,0)+12500,IF(F3066&lt;=100000,ROUNDUP(F3066/4,0)+25000,50000)))),IF(AND(D3066="はい",C3066&gt;=2026,C3066&lt;=2027),60000,40000)))))</f>
        <v/>
      </c>
      <c r="P3066" s="18">
        <f>IF(G3066&lt;=0,0,IF(G3066&lt;=20000,G3066,IF(G3066&lt;=40000,ROUNDUP(G3066/2,0)+10000,IF(G3066&lt;=80000,ROUNDUP(G3066/4,0)+20000,40000))))</f>
        <v/>
      </c>
      <c r="Q3066" s="18">
        <f>IF(I3066&lt;=0,IF(H3066&lt;=0,0,IF(H3066&lt;=20000,H3066,IF(H3066&lt;=40000,ROUNDUP(H3066/2,0)+10000,IF(H3066&lt;=80000,ROUNDUP(H3066/4,0)+20000,40000)))),IF(H3066&lt;=0,IF(I3066&lt;=0,0,IF(I3066&lt;=25000,I3066,IF(I3066&lt;=50000,ROUNDUP(I3066/2,0)+12500,IF(I3066&lt;=100000,ROUNDUP(I3066/4,0)+25000,50000)))),MAX(IF(I3066&lt;=0,0,IF(I3066&lt;=25000,I3066,IF(I3066&lt;=50000,ROUNDUP(I3066/2,0)+12500,IF(I3066&lt;=100000,ROUNDUP(I3066/4,0)+25000,50000)))),MIN(IF(H3066&lt;=0,0,IF(H3066&lt;=20000,H3066,IF(H3066&lt;=40000,ROUNDUP(H3066/2,0)+10000,IF(H3066&lt;=80000,ROUNDUP(H3066/4,0)+20000,40000))))+IF(I3066&lt;=0,0,IF(I3066&lt;=25000,I3066,IF(I3066&lt;=50000,ROUNDUP(I3066/2,0)+12500,IF(I3066&lt;=100000,ROUNDUP(I3066/4,0)+25000,50000)))),40000))))</f>
        <v/>
      </c>
      <c r="R3066" s="18">
        <f>MIN(120000,O3066+P3066+Q3066)</f>
        <v/>
      </c>
      <c r="S3066" s="18">
        <f>IF(F3066&lt;=0,IF(E3066&lt;=0,0,IF(E3066&lt;=12000,E3066,IF(E3066&lt;=32000,ROUNDUP(E3066/2,0)+6000,IF(E3066&lt;=56000,ROUNDUP(E3066/4,0)+14000,28000)))),IF(E3066&lt;=0,IF(F3066&lt;=0,0,IF(F3066&lt;=15000,F3066,IF(F3066&lt;=40000,ROUNDUP(F3066/2,0)+7500,IF(F3066&lt;=70000,ROUNDUP(F3066/4,0)+17500,35000)))),MAX(IF(F3066&lt;=0,0,IF(F3066&lt;=15000,F3066,IF(F3066&lt;=40000,ROUNDUP(F3066/2,0)+7500,IF(F3066&lt;=70000,ROUNDUP(F3066/4,0)+17500,35000)))),MIN(IF(E3066&lt;=0,0,IF(E3066&lt;=12000,E3066,IF(E3066&lt;=32000,ROUNDUP(E3066/2,0)+6000,IF(E3066&lt;=56000,ROUNDUP(E3066/4,0)+14000,28000))))+IF(F3066&lt;=0,0,IF(F3066&lt;=15000,F3066,IF(F3066&lt;=40000,ROUNDUP(F3066/2,0)+7500,IF(F3066&lt;=70000,ROUNDUP(F3066/4,0)+17500,35000)))),28000))))</f>
        <v/>
      </c>
      <c r="T3066" s="18">
        <f>IF(G3066&lt;=0,0,IF(G3066&lt;=12000,G3066,IF(G3066&lt;=32000,ROUNDUP(G3066/2,0)+6000,IF(G3066&lt;=56000,ROUNDUP(G3066/4,0)+14000,28000))))</f>
        <v/>
      </c>
      <c r="U3066" s="18">
        <f>IF(I3066&lt;=0,IF(H3066&lt;=0,0,IF(H3066&lt;=12000,H3066,IF(H3066&lt;=32000,ROUNDUP(H3066/2,0)+6000,IF(H3066&lt;=56000,ROUNDUP(H3066/4,0)+14000,28000)))),IF(H3066&lt;=0,IF(I3066&lt;=0,0,IF(I3066&lt;=15000,I3066,IF(I3066&lt;=40000,ROUNDUP(I3066/2,0)+7500,IF(I3066&lt;=70000,ROUNDUP(I3066/4,0)+17500,35000)))),MAX(IF(I3066&lt;=0,0,IF(I3066&lt;=15000,I3066,IF(I3066&lt;=40000,ROUNDUP(I3066/2,0)+7500,IF(I3066&lt;=70000,ROUNDUP(I3066/4,0)+17500,35000)))),MIN(IF(H3066&lt;=0,0,IF(H3066&lt;=12000,H3066,IF(H3066&lt;=32000,ROUNDUP(H3066/2,0)+6000,IF(H3066&lt;=56000,ROUNDUP(H3066/4,0)+14000,28000))))+IF(I3066&lt;=0,0,IF(I3066&lt;=15000,I3066,IF(I3066&lt;=40000,ROUNDUP(I3066/2,0)+7500,IF(I3066&lt;=70000,ROUNDUP(I3066/4,0)+17500,35000)))),28000))))</f>
        <v/>
      </c>
      <c r="V3066" s="18">
        <f>MIN(70000,S3066+T3066+U3066)</f>
        <v/>
      </c>
      <c r="W3066" s="18">
        <f>MAX(0,ROUNDDOWN(M3066-J3066-N3066-K3066-0,-3))</f>
        <v/>
      </c>
      <c r="X3066" s="18">
        <f>MAX(0,ROUNDDOWN(M3066-J3066-N3066-K3066-R3066,-3))</f>
        <v/>
      </c>
      <c r="Y3066" s="18">
        <f>IF(W3066&lt;=0,0,ROUNDDOWN((W3066*LOOKUP(W3066,{0,1950001,3300001,6950001,9000001,18000001,40000001},{0.05,0.1,0.2,0.23,0.33,0.4,0.45})-LOOKUP(W3066,{0,1950001,3300001,6950001,9000001,18000001,40000001},{0,97500,427500,636000,1536000,2796000,4796000}))*1.021,-2))</f>
        <v/>
      </c>
      <c r="Z3066" s="18">
        <f>IF(X3066&lt;=0,0,ROUNDDOWN((X3066*LOOKUP(X3066,{0,1950001,3300001,6950001,9000001,18000001,40000001},{0.05,0.1,0.2,0.23,0.33,0.4,0.45})-LOOKUP(X3066,{0,1950001,3300001,6950001,9000001,18000001,40000001},{0,97500,427500,636000,1536000,2796000,4796000}))*1.021,-2))</f>
        <v/>
      </c>
      <c r="AA3066" s="18">
        <f>MAX(0,ROUNDDOWN(M3066-J3066-430000-L3066-0,-3))</f>
        <v/>
      </c>
      <c r="AB3066" s="18">
        <f>MAX(0,ROUNDDOWN(M3066-J3066-430000-L3066-V3066,-3))</f>
        <v/>
      </c>
      <c r="AC3066" s="18">
        <f>IF(M3066&lt;=450000,0,MAX(0,ROUNDDOWN(AA3066*0.06-MIN(50000,AA3066)*0.03,-2))+MAX(0,ROUNDDOWN(AA3066*0.04-MIN(50000,AA3066)*0.02,-2)))</f>
        <v/>
      </c>
      <c r="AD3066" s="18">
        <f>IF(M3066&lt;=450000,0,MAX(0,ROUNDDOWN(AB3066*0.06-MIN(50000,AB3066)*0.03,-2))+MAX(0,ROUNDDOWN(AB3066*0.04-MIN(50000,AB3066)*0.02,-2)))</f>
        <v/>
      </c>
      <c r="AE3066" s="18">
        <f>Y3066-Z3066</f>
        <v/>
      </c>
      <c r="AF3066" s="18">
        <f>AC3066-AD3066</f>
        <v/>
      </c>
      <c r="AG3066" s="18">
        <f>AE3066+AF3066</f>
        <v/>
      </c>
      <c r="AH3066" s="20">
        <f>IF(W3066&lt;=0,0,LOOKUP(W3066,{0,1950001,3300001,6950001,9000001,18000001,40000001},{0.05,0.1,0.2,0.23,0.33,0.4,0.45}))</f>
        <v/>
      </c>
    </row>
    <row r="3067">
      <c r="A3067" t="inlineStr">
        <is>
          <t>1万円刻み 一般8万円</t>
        </is>
      </c>
      <c r="B3067" s="18">
        <f>'4_1万円刻み'!$A$996</f>
        <v/>
      </c>
      <c r="C3067" s="19" t="n">
        <v>2026</v>
      </c>
      <c r="D3067" t="inlineStr">
        <is>
          <t>いいえ</t>
        </is>
      </c>
      <c r="E3067" s="18" t="n">
        <v>80000</v>
      </c>
      <c r="F3067" s="18" t="n">
        <v>0</v>
      </c>
      <c r="G3067" s="18" t="n">
        <v>0</v>
      </c>
      <c r="H3067" s="18" t="n">
        <v>0</v>
      </c>
      <c r="I3067" s="18" t="n">
        <v>0</v>
      </c>
      <c r="J3067" s="18">
        <f>ROUND(MIN(B3067/12,650000)*12*0.0915+MIN(B3067/12,1390000)*12*(0.0504+0)+B3067*0.005,0)</f>
        <v/>
      </c>
      <c r="K3067" s="18" t="n">
        <v>0</v>
      </c>
      <c r="L3067" s="18" t="n">
        <v>0</v>
      </c>
      <c r="M3067" s="18">
        <f>ROUND(IF(C3067&gt;=2026,IF(B3067&lt;741000,0,IF(B3067&lt;2191000,B3067-740000,IF(B3067&lt;2193000,1451000,IF(B3067&lt;2196000,1453000,IF(B3067&lt;2200000,1456000,IF(B3067&lt;3600000,ROUNDDOWN(B3067/4,-3)*2.8-80000,IF(B3067&lt;6600000,ROUNDDOWN(B3067/4,-3)*3.2-440000,IF(B3067&lt;8500000,ROUNDDOWN(B3067*0.9,0)-1100000,B3067-1950000)))))))),IF(B3067&lt;651000,0,IF(B3067&lt;1900000,B3067-650000,IF(B3067&lt;3600000,ROUNDDOWN(B3067/4,-3)*2.8-80000,IF(B3067&lt;6600000,ROUNDDOWN(B3067/4,-3)*3.2-440000,IF(B3067&lt;8500000,ROUNDDOWN(B3067*0.9,0)-1100000,B3067-1950000)))))),0)</f>
        <v/>
      </c>
      <c r="N3067" s="18">
        <f>IF(M3067&gt;23500000,NA(),IF(C3067&gt;=2026,IF(M3067&lt;=4890000,1040000,IF(M3067&lt;=6550000,670000,620000)),IF(M3067&lt;=1320000,950000,IF(M3067&lt;=3360000,880000,IF(M3067&lt;=4890000,680000,IF(M3067&lt;=6550000,630000,580000))))))</f>
        <v/>
      </c>
      <c r="O3067" s="18">
        <f>IF(F3067&lt;=0,IF(AND(D3067="はい",C3067&gt;=2026,C3067&lt;=2027),IF(E3067&lt;=0,0,IF(E3067&lt;=30000,E3067,IF(E3067&lt;=60000,ROUNDUP(E3067/2,0)+15000,IF(E3067&lt;=120000,ROUNDUP(E3067/4,0)+30000,60000)))),IF(E3067&lt;=0,0,IF(E3067&lt;=20000,E3067,IF(E3067&lt;=40000,ROUNDUP(E3067/2,0)+10000,IF(E3067&lt;=80000,ROUNDUP(E3067/4,0)+20000,40000))))),IF(E3067&lt;=0,IF(F3067&lt;=0,0,IF(F3067&lt;=25000,F3067,IF(F3067&lt;=50000,ROUNDUP(F3067/2,0)+12500,IF(F3067&lt;=100000,ROUNDUP(F3067/4,0)+25000,50000)))),MAX(IF(F3067&lt;=0,0,IF(F3067&lt;=25000,F3067,IF(F3067&lt;=50000,ROUNDUP(F3067/2,0)+12500,IF(F3067&lt;=100000,ROUNDUP(F3067/4,0)+25000,50000)))),MIN(IF(AND(D3067="はい",C3067&gt;=2026,C3067&lt;=2027),IF(E3067&lt;=0,0,IF(E3067&lt;=30000,E3067,IF(E3067&lt;=60000,ROUNDUP(E3067/2,0)+15000,IF(E3067&lt;=120000,ROUNDUP(E3067/4,0)+30000,60000)))),IF(E3067&lt;=0,0,IF(E3067&lt;=20000,E3067,IF(E3067&lt;=40000,ROUNDUP(E3067/2,0)+10000,IF(E3067&lt;=80000,ROUNDUP(E3067/4,0)+20000,40000)))))+IF(F3067&lt;=0,0,IF(F3067&lt;=25000,F3067,IF(F3067&lt;=50000,ROUNDUP(F3067/2,0)+12500,IF(F3067&lt;=100000,ROUNDUP(F3067/4,0)+25000,50000)))),IF(AND(D3067="はい",C3067&gt;=2026,C3067&lt;=2027),60000,40000)))))</f>
        <v/>
      </c>
      <c r="P3067" s="18">
        <f>IF(G3067&lt;=0,0,IF(G3067&lt;=20000,G3067,IF(G3067&lt;=40000,ROUNDUP(G3067/2,0)+10000,IF(G3067&lt;=80000,ROUNDUP(G3067/4,0)+20000,40000))))</f>
        <v/>
      </c>
      <c r="Q3067" s="18">
        <f>IF(I3067&lt;=0,IF(H3067&lt;=0,0,IF(H3067&lt;=20000,H3067,IF(H3067&lt;=40000,ROUNDUP(H3067/2,0)+10000,IF(H3067&lt;=80000,ROUNDUP(H3067/4,0)+20000,40000)))),IF(H3067&lt;=0,IF(I3067&lt;=0,0,IF(I3067&lt;=25000,I3067,IF(I3067&lt;=50000,ROUNDUP(I3067/2,0)+12500,IF(I3067&lt;=100000,ROUNDUP(I3067/4,0)+25000,50000)))),MAX(IF(I3067&lt;=0,0,IF(I3067&lt;=25000,I3067,IF(I3067&lt;=50000,ROUNDUP(I3067/2,0)+12500,IF(I3067&lt;=100000,ROUNDUP(I3067/4,0)+25000,50000)))),MIN(IF(H3067&lt;=0,0,IF(H3067&lt;=20000,H3067,IF(H3067&lt;=40000,ROUNDUP(H3067/2,0)+10000,IF(H3067&lt;=80000,ROUNDUP(H3067/4,0)+20000,40000))))+IF(I3067&lt;=0,0,IF(I3067&lt;=25000,I3067,IF(I3067&lt;=50000,ROUNDUP(I3067/2,0)+12500,IF(I3067&lt;=100000,ROUNDUP(I3067/4,0)+25000,50000)))),40000))))</f>
        <v/>
      </c>
      <c r="R3067" s="18">
        <f>MIN(120000,O3067+P3067+Q3067)</f>
        <v/>
      </c>
      <c r="S3067" s="18">
        <f>IF(F3067&lt;=0,IF(E3067&lt;=0,0,IF(E3067&lt;=12000,E3067,IF(E3067&lt;=32000,ROUNDUP(E3067/2,0)+6000,IF(E3067&lt;=56000,ROUNDUP(E3067/4,0)+14000,28000)))),IF(E3067&lt;=0,IF(F3067&lt;=0,0,IF(F3067&lt;=15000,F3067,IF(F3067&lt;=40000,ROUNDUP(F3067/2,0)+7500,IF(F3067&lt;=70000,ROUNDUP(F3067/4,0)+17500,35000)))),MAX(IF(F3067&lt;=0,0,IF(F3067&lt;=15000,F3067,IF(F3067&lt;=40000,ROUNDUP(F3067/2,0)+7500,IF(F3067&lt;=70000,ROUNDUP(F3067/4,0)+17500,35000)))),MIN(IF(E3067&lt;=0,0,IF(E3067&lt;=12000,E3067,IF(E3067&lt;=32000,ROUNDUP(E3067/2,0)+6000,IF(E3067&lt;=56000,ROUNDUP(E3067/4,0)+14000,28000))))+IF(F3067&lt;=0,0,IF(F3067&lt;=15000,F3067,IF(F3067&lt;=40000,ROUNDUP(F3067/2,0)+7500,IF(F3067&lt;=70000,ROUNDUP(F3067/4,0)+17500,35000)))),28000))))</f>
        <v/>
      </c>
      <c r="T3067" s="18">
        <f>IF(G3067&lt;=0,0,IF(G3067&lt;=12000,G3067,IF(G3067&lt;=32000,ROUNDUP(G3067/2,0)+6000,IF(G3067&lt;=56000,ROUNDUP(G3067/4,0)+14000,28000))))</f>
        <v/>
      </c>
      <c r="U3067" s="18">
        <f>IF(I3067&lt;=0,IF(H3067&lt;=0,0,IF(H3067&lt;=12000,H3067,IF(H3067&lt;=32000,ROUNDUP(H3067/2,0)+6000,IF(H3067&lt;=56000,ROUNDUP(H3067/4,0)+14000,28000)))),IF(H3067&lt;=0,IF(I3067&lt;=0,0,IF(I3067&lt;=15000,I3067,IF(I3067&lt;=40000,ROUNDUP(I3067/2,0)+7500,IF(I3067&lt;=70000,ROUNDUP(I3067/4,0)+17500,35000)))),MAX(IF(I3067&lt;=0,0,IF(I3067&lt;=15000,I3067,IF(I3067&lt;=40000,ROUNDUP(I3067/2,0)+7500,IF(I3067&lt;=70000,ROUNDUP(I3067/4,0)+17500,35000)))),MIN(IF(H3067&lt;=0,0,IF(H3067&lt;=12000,H3067,IF(H3067&lt;=32000,ROUNDUP(H3067/2,0)+6000,IF(H3067&lt;=56000,ROUNDUP(H3067/4,0)+14000,28000))))+IF(I3067&lt;=0,0,IF(I3067&lt;=15000,I3067,IF(I3067&lt;=40000,ROUNDUP(I3067/2,0)+7500,IF(I3067&lt;=70000,ROUNDUP(I3067/4,0)+17500,35000)))),28000))))</f>
        <v/>
      </c>
      <c r="V3067" s="18">
        <f>MIN(70000,S3067+T3067+U3067)</f>
        <v/>
      </c>
      <c r="W3067" s="18">
        <f>MAX(0,ROUNDDOWN(M3067-J3067-N3067-K3067-0,-3))</f>
        <v/>
      </c>
      <c r="X3067" s="18">
        <f>MAX(0,ROUNDDOWN(M3067-J3067-N3067-K3067-R3067,-3))</f>
        <v/>
      </c>
      <c r="Y3067" s="18">
        <f>IF(W3067&lt;=0,0,ROUNDDOWN((W3067*LOOKUP(W3067,{0,1950001,3300001,6950001,9000001,18000001,40000001},{0.05,0.1,0.2,0.23,0.33,0.4,0.45})-LOOKUP(W3067,{0,1950001,3300001,6950001,9000001,18000001,40000001},{0,97500,427500,636000,1536000,2796000,4796000}))*1.021,-2))</f>
        <v/>
      </c>
      <c r="Z3067" s="18">
        <f>IF(X3067&lt;=0,0,ROUNDDOWN((X3067*LOOKUP(X3067,{0,1950001,3300001,6950001,9000001,18000001,40000001},{0.05,0.1,0.2,0.23,0.33,0.4,0.45})-LOOKUP(X3067,{0,1950001,3300001,6950001,9000001,18000001,40000001},{0,97500,427500,636000,1536000,2796000,4796000}))*1.021,-2))</f>
        <v/>
      </c>
      <c r="AA3067" s="18">
        <f>MAX(0,ROUNDDOWN(M3067-J3067-430000-L3067-0,-3))</f>
        <v/>
      </c>
      <c r="AB3067" s="18">
        <f>MAX(0,ROUNDDOWN(M3067-J3067-430000-L3067-V3067,-3))</f>
        <v/>
      </c>
      <c r="AC3067" s="18">
        <f>IF(M3067&lt;=450000,0,MAX(0,ROUNDDOWN(AA3067*0.06-MIN(50000,AA3067)*0.03,-2))+MAX(0,ROUNDDOWN(AA3067*0.04-MIN(50000,AA3067)*0.02,-2)))</f>
        <v/>
      </c>
      <c r="AD3067" s="18">
        <f>IF(M3067&lt;=450000,0,MAX(0,ROUNDDOWN(AB3067*0.06-MIN(50000,AB3067)*0.03,-2))+MAX(0,ROUNDDOWN(AB3067*0.04-MIN(50000,AB3067)*0.02,-2)))</f>
        <v/>
      </c>
      <c r="AE3067" s="18">
        <f>Y3067-Z3067</f>
        <v/>
      </c>
      <c r="AF3067" s="18">
        <f>AC3067-AD3067</f>
        <v/>
      </c>
      <c r="AG3067" s="18">
        <f>AE3067+AF3067</f>
        <v/>
      </c>
      <c r="AH3067" s="20">
        <f>IF(W3067&lt;=0,0,LOOKUP(W3067,{0,1950001,3300001,6950001,9000001,18000001,40000001},{0.05,0.1,0.2,0.23,0.33,0.4,0.45}))</f>
        <v/>
      </c>
    </row>
    <row r="3068">
      <c r="A3068" t="inlineStr">
        <is>
          <t>1万円刻み 特例あり一般12万円</t>
        </is>
      </c>
      <c r="B3068" s="18">
        <f>'4_1万円刻み'!$A$996</f>
        <v/>
      </c>
      <c r="C3068" s="19" t="n">
        <v>2026</v>
      </c>
      <c r="D3068" t="inlineStr">
        <is>
          <t>はい</t>
        </is>
      </c>
      <c r="E3068" s="18" t="n">
        <v>120000</v>
      </c>
      <c r="F3068" s="18" t="n">
        <v>0</v>
      </c>
      <c r="G3068" s="18" t="n">
        <v>0</v>
      </c>
      <c r="H3068" s="18" t="n">
        <v>0</v>
      </c>
      <c r="I3068" s="18" t="n">
        <v>0</v>
      </c>
      <c r="J3068" s="18">
        <f>ROUND(MIN(B3068/12,650000)*12*0.0915+MIN(B3068/12,1390000)*12*(0.0504+0)+B3068*0.005,0)</f>
        <v/>
      </c>
      <c r="K3068" s="18" t="n">
        <v>0</v>
      </c>
      <c r="L3068" s="18" t="n">
        <v>0</v>
      </c>
      <c r="M3068" s="18">
        <f>ROUND(IF(C3068&gt;=2026,IF(B3068&lt;741000,0,IF(B3068&lt;2191000,B3068-740000,IF(B3068&lt;2193000,1451000,IF(B3068&lt;2196000,1453000,IF(B3068&lt;2200000,1456000,IF(B3068&lt;3600000,ROUNDDOWN(B3068/4,-3)*2.8-80000,IF(B3068&lt;6600000,ROUNDDOWN(B3068/4,-3)*3.2-440000,IF(B3068&lt;8500000,ROUNDDOWN(B3068*0.9,0)-1100000,B3068-1950000)))))))),IF(B3068&lt;651000,0,IF(B3068&lt;1900000,B3068-650000,IF(B3068&lt;3600000,ROUNDDOWN(B3068/4,-3)*2.8-80000,IF(B3068&lt;6600000,ROUNDDOWN(B3068/4,-3)*3.2-440000,IF(B3068&lt;8500000,ROUNDDOWN(B3068*0.9,0)-1100000,B3068-1950000)))))),0)</f>
        <v/>
      </c>
      <c r="N3068" s="18">
        <f>IF(M3068&gt;23500000,NA(),IF(C3068&gt;=2026,IF(M3068&lt;=4890000,1040000,IF(M3068&lt;=6550000,670000,620000)),IF(M3068&lt;=1320000,950000,IF(M3068&lt;=3360000,880000,IF(M3068&lt;=4890000,680000,IF(M3068&lt;=6550000,630000,580000))))))</f>
        <v/>
      </c>
      <c r="O3068" s="18">
        <f>IF(F3068&lt;=0,IF(AND(D3068="はい",C3068&gt;=2026,C3068&lt;=2027),IF(E3068&lt;=0,0,IF(E3068&lt;=30000,E3068,IF(E3068&lt;=60000,ROUNDUP(E3068/2,0)+15000,IF(E3068&lt;=120000,ROUNDUP(E3068/4,0)+30000,60000)))),IF(E3068&lt;=0,0,IF(E3068&lt;=20000,E3068,IF(E3068&lt;=40000,ROUNDUP(E3068/2,0)+10000,IF(E3068&lt;=80000,ROUNDUP(E3068/4,0)+20000,40000))))),IF(E3068&lt;=0,IF(F3068&lt;=0,0,IF(F3068&lt;=25000,F3068,IF(F3068&lt;=50000,ROUNDUP(F3068/2,0)+12500,IF(F3068&lt;=100000,ROUNDUP(F3068/4,0)+25000,50000)))),MAX(IF(F3068&lt;=0,0,IF(F3068&lt;=25000,F3068,IF(F3068&lt;=50000,ROUNDUP(F3068/2,0)+12500,IF(F3068&lt;=100000,ROUNDUP(F3068/4,0)+25000,50000)))),MIN(IF(AND(D3068="はい",C3068&gt;=2026,C3068&lt;=2027),IF(E3068&lt;=0,0,IF(E3068&lt;=30000,E3068,IF(E3068&lt;=60000,ROUNDUP(E3068/2,0)+15000,IF(E3068&lt;=120000,ROUNDUP(E3068/4,0)+30000,60000)))),IF(E3068&lt;=0,0,IF(E3068&lt;=20000,E3068,IF(E3068&lt;=40000,ROUNDUP(E3068/2,0)+10000,IF(E3068&lt;=80000,ROUNDUP(E3068/4,0)+20000,40000)))))+IF(F3068&lt;=0,0,IF(F3068&lt;=25000,F3068,IF(F3068&lt;=50000,ROUNDUP(F3068/2,0)+12500,IF(F3068&lt;=100000,ROUNDUP(F3068/4,0)+25000,50000)))),IF(AND(D3068="はい",C3068&gt;=2026,C3068&lt;=2027),60000,40000)))))</f>
        <v/>
      </c>
      <c r="P3068" s="18">
        <f>IF(G3068&lt;=0,0,IF(G3068&lt;=20000,G3068,IF(G3068&lt;=40000,ROUNDUP(G3068/2,0)+10000,IF(G3068&lt;=80000,ROUNDUP(G3068/4,0)+20000,40000))))</f>
        <v/>
      </c>
      <c r="Q3068" s="18">
        <f>IF(I3068&lt;=0,IF(H3068&lt;=0,0,IF(H3068&lt;=20000,H3068,IF(H3068&lt;=40000,ROUNDUP(H3068/2,0)+10000,IF(H3068&lt;=80000,ROUNDUP(H3068/4,0)+20000,40000)))),IF(H3068&lt;=0,IF(I3068&lt;=0,0,IF(I3068&lt;=25000,I3068,IF(I3068&lt;=50000,ROUNDUP(I3068/2,0)+12500,IF(I3068&lt;=100000,ROUNDUP(I3068/4,0)+25000,50000)))),MAX(IF(I3068&lt;=0,0,IF(I3068&lt;=25000,I3068,IF(I3068&lt;=50000,ROUNDUP(I3068/2,0)+12500,IF(I3068&lt;=100000,ROUNDUP(I3068/4,0)+25000,50000)))),MIN(IF(H3068&lt;=0,0,IF(H3068&lt;=20000,H3068,IF(H3068&lt;=40000,ROUNDUP(H3068/2,0)+10000,IF(H3068&lt;=80000,ROUNDUP(H3068/4,0)+20000,40000))))+IF(I3068&lt;=0,0,IF(I3068&lt;=25000,I3068,IF(I3068&lt;=50000,ROUNDUP(I3068/2,0)+12500,IF(I3068&lt;=100000,ROUNDUP(I3068/4,0)+25000,50000)))),40000))))</f>
        <v/>
      </c>
      <c r="R3068" s="18">
        <f>MIN(120000,O3068+P3068+Q3068)</f>
        <v/>
      </c>
      <c r="S3068" s="18">
        <f>IF(F3068&lt;=0,IF(E3068&lt;=0,0,IF(E3068&lt;=12000,E3068,IF(E3068&lt;=32000,ROUNDUP(E3068/2,0)+6000,IF(E3068&lt;=56000,ROUNDUP(E3068/4,0)+14000,28000)))),IF(E3068&lt;=0,IF(F3068&lt;=0,0,IF(F3068&lt;=15000,F3068,IF(F3068&lt;=40000,ROUNDUP(F3068/2,0)+7500,IF(F3068&lt;=70000,ROUNDUP(F3068/4,0)+17500,35000)))),MAX(IF(F3068&lt;=0,0,IF(F3068&lt;=15000,F3068,IF(F3068&lt;=40000,ROUNDUP(F3068/2,0)+7500,IF(F3068&lt;=70000,ROUNDUP(F3068/4,0)+17500,35000)))),MIN(IF(E3068&lt;=0,0,IF(E3068&lt;=12000,E3068,IF(E3068&lt;=32000,ROUNDUP(E3068/2,0)+6000,IF(E3068&lt;=56000,ROUNDUP(E3068/4,0)+14000,28000))))+IF(F3068&lt;=0,0,IF(F3068&lt;=15000,F3068,IF(F3068&lt;=40000,ROUNDUP(F3068/2,0)+7500,IF(F3068&lt;=70000,ROUNDUP(F3068/4,0)+17500,35000)))),28000))))</f>
        <v/>
      </c>
      <c r="T3068" s="18">
        <f>IF(G3068&lt;=0,0,IF(G3068&lt;=12000,G3068,IF(G3068&lt;=32000,ROUNDUP(G3068/2,0)+6000,IF(G3068&lt;=56000,ROUNDUP(G3068/4,0)+14000,28000))))</f>
        <v/>
      </c>
      <c r="U3068" s="18">
        <f>IF(I3068&lt;=0,IF(H3068&lt;=0,0,IF(H3068&lt;=12000,H3068,IF(H3068&lt;=32000,ROUNDUP(H3068/2,0)+6000,IF(H3068&lt;=56000,ROUNDUP(H3068/4,0)+14000,28000)))),IF(H3068&lt;=0,IF(I3068&lt;=0,0,IF(I3068&lt;=15000,I3068,IF(I3068&lt;=40000,ROUNDUP(I3068/2,0)+7500,IF(I3068&lt;=70000,ROUNDUP(I3068/4,0)+17500,35000)))),MAX(IF(I3068&lt;=0,0,IF(I3068&lt;=15000,I3068,IF(I3068&lt;=40000,ROUNDUP(I3068/2,0)+7500,IF(I3068&lt;=70000,ROUNDUP(I3068/4,0)+17500,35000)))),MIN(IF(H3068&lt;=0,0,IF(H3068&lt;=12000,H3068,IF(H3068&lt;=32000,ROUNDUP(H3068/2,0)+6000,IF(H3068&lt;=56000,ROUNDUP(H3068/4,0)+14000,28000))))+IF(I3068&lt;=0,0,IF(I3068&lt;=15000,I3068,IF(I3068&lt;=40000,ROUNDUP(I3068/2,0)+7500,IF(I3068&lt;=70000,ROUNDUP(I3068/4,0)+17500,35000)))),28000))))</f>
        <v/>
      </c>
      <c r="V3068" s="18">
        <f>MIN(70000,S3068+T3068+U3068)</f>
        <v/>
      </c>
      <c r="W3068" s="18">
        <f>MAX(0,ROUNDDOWN(M3068-J3068-N3068-K3068-0,-3))</f>
        <v/>
      </c>
      <c r="X3068" s="18">
        <f>MAX(0,ROUNDDOWN(M3068-J3068-N3068-K3068-R3068,-3))</f>
        <v/>
      </c>
      <c r="Y3068" s="18">
        <f>IF(W3068&lt;=0,0,ROUNDDOWN((W3068*LOOKUP(W3068,{0,1950001,3300001,6950001,9000001,18000001,40000001},{0.05,0.1,0.2,0.23,0.33,0.4,0.45})-LOOKUP(W3068,{0,1950001,3300001,6950001,9000001,18000001,40000001},{0,97500,427500,636000,1536000,2796000,4796000}))*1.021,-2))</f>
        <v/>
      </c>
      <c r="Z3068" s="18">
        <f>IF(X3068&lt;=0,0,ROUNDDOWN((X3068*LOOKUP(X3068,{0,1950001,3300001,6950001,9000001,18000001,40000001},{0.05,0.1,0.2,0.23,0.33,0.4,0.45})-LOOKUP(X3068,{0,1950001,3300001,6950001,9000001,18000001,40000001},{0,97500,427500,636000,1536000,2796000,4796000}))*1.021,-2))</f>
        <v/>
      </c>
      <c r="AA3068" s="18">
        <f>MAX(0,ROUNDDOWN(M3068-J3068-430000-L3068-0,-3))</f>
        <v/>
      </c>
      <c r="AB3068" s="18">
        <f>MAX(0,ROUNDDOWN(M3068-J3068-430000-L3068-V3068,-3))</f>
        <v/>
      </c>
      <c r="AC3068" s="18">
        <f>IF(M3068&lt;=450000,0,MAX(0,ROUNDDOWN(AA3068*0.06-MIN(50000,AA3068)*0.03,-2))+MAX(0,ROUNDDOWN(AA3068*0.04-MIN(50000,AA3068)*0.02,-2)))</f>
        <v/>
      </c>
      <c r="AD3068" s="18">
        <f>IF(M3068&lt;=450000,0,MAX(0,ROUNDDOWN(AB3068*0.06-MIN(50000,AB3068)*0.03,-2))+MAX(0,ROUNDDOWN(AB3068*0.04-MIN(50000,AB3068)*0.02,-2)))</f>
        <v/>
      </c>
      <c r="AE3068" s="18">
        <f>Y3068-Z3068</f>
        <v/>
      </c>
      <c r="AF3068" s="18">
        <f>AC3068-AD3068</f>
        <v/>
      </c>
      <c r="AG3068" s="18">
        <f>AE3068+AF3068</f>
        <v/>
      </c>
      <c r="AH3068" s="20">
        <f>IF(W3068&lt;=0,0,LOOKUP(W3068,{0,1950001,3300001,6950001,9000001,18000001,40000001},{0.05,0.1,0.2,0.23,0.33,0.4,0.45}))</f>
        <v/>
      </c>
    </row>
    <row r="3069">
      <c r="A3069" t="inlineStr">
        <is>
          <t>1万円刻み 3区分8万円ずつ</t>
        </is>
      </c>
      <c r="B3069" s="18">
        <f>'4_1万円刻み'!$A$997</f>
        <v/>
      </c>
      <c r="C3069" s="19" t="n">
        <v>2026</v>
      </c>
      <c r="D3069" t="inlineStr">
        <is>
          <t>いいえ</t>
        </is>
      </c>
      <c r="E3069" s="18" t="n">
        <v>80000</v>
      </c>
      <c r="F3069" s="18" t="n">
        <v>0</v>
      </c>
      <c r="G3069" s="18" t="n">
        <v>80000</v>
      </c>
      <c r="H3069" s="18" t="n">
        <v>80000</v>
      </c>
      <c r="I3069" s="18" t="n">
        <v>0</v>
      </c>
      <c r="J3069" s="18">
        <f>ROUND(MIN(B3069/12,650000)*12*0.0915+MIN(B3069/12,1390000)*12*(0.0504+0)+B3069*0.005,0)</f>
        <v/>
      </c>
      <c r="K3069" s="18" t="n">
        <v>0</v>
      </c>
      <c r="L3069" s="18" t="n">
        <v>0</v>
      </c>
      <c r="M3069" s="18">
        <f>ROUND(IF(C3069&gt;=2026,IF(B3069&lt;741000,0,IF(B3069&lt;2191000,B3069-740000,IF(B3069&lt;2193000,1451000,IF(B3069&lt;2196000,1453000,IF(B3069&lt;2200000,1456000,IF(B3069&lt;3600000,ROUNDDOWN(B3069/4,-3)*2.8-80000,IF(B3069&lt;6600000,ROUNDDOWN(B3069/4,-3)*3.2-440000,IF(B3069&lt;8500000,ROUNDDOWN(B3069*0.9,0)-1100000,B3069-1950000)))))))),IF(B3069&lt;651000,0,IF(B3069&lt;1900000,B3069-650000,IF(B3069&lt;3600000,ROUNDDOWN(B3069/4,-3)*2.8-80000,IF(B3069&lt;6600000,ROUNDDOWN(B3069/4,-3)*3.2-440000,IF(B3069&lt;8500000,ROUNDDOWN(B3069*0.9,0)-1100000,B3069-1950000)))))),0)</f>
        <v/>
      </c>
      <c r="N3069" s="18">
        <f>IF(M3069&gt;23500000,NA(),IF(C3069&gt;=2026,IF(M3069&lt;=4890000,1040000,IF(M3069&lt;=6550000,670000,620000)),IF(M3069&lt;=1320000,950000,IF(M3069&lt;=3360000,880000,IF(M3069&lt;=4890000,680000,IF(M3069&lt;=6550000,630000,580000))))))</f>
        <v/>
      </c>
      <c r="O3069" s="18">
        <f>IF(F3069&lt;=0,IF(AND(D3069="はい",C3069&gt;=2026,C3069&lt;=2027),IF(E3069&lt;=0,0,IF(E3069&lt;=30000,E3069,IF(E3069&lt;=60000,ROUNDUP(E3069/2,0)+15000,IF(E3069&lt;=120000,ROUNDUP(E3069/4,0)+30000,60000)))),IF(E3069&lt;=0,0,IF(E3069&lt;=20000,E3069,IF(E3069&lt;=40000,ROUNDUP(E3069/2,0)+10000,IF(E3069&lt;=80000,ROUNDUP(E3069/4,0)+20000,40000))))),IF(E3069&lt;=0,IF(F3069&lt;=0,0,IF(F3069&lt;=25000,F3069,IF(F3069&lt;=50000,ROUNDUP(F3069/2,0)+12500,IF(F3069&lt;=100000,ROUNDUP(F3069/4,0)+25000,50000)))),MAX(IF(F3069&lt;=0,0,IF(F3069&lt;=25000,F3069,IF(F3069&lt;=50000,ROUNDUP(F3069/2,0)+12500,IF(F3069&lt;=100000,ROUNDUP(F3069/4,0)+25000,50000)))),MIN(IF(AND(D3069="はい",C3069&gt;=2026,C3069&lt;=2027),IF(E3069&lt;=0,0,IF(E3069&lt;=30000,E3069,IF(E3069&lt;=60000,ROUNDUP(E3069/2,0)+15000,IF(E3069&lt;=120000,ROUNDUP(E3069/4,0)+30000,60000)))),IF(E3069&lt;=0,0,IF(E3069&lt;=20000,E3069,IF(E3069&lt;=40000,ROUNDUP(E3069/2,0)+10000,IF(E3069&lt;=80000,ROUNDUP(E3069/4,0)+20000,40000)))))+IF(F3069&lt;=0,0,IF(F3069&lt;=25000,F3069,IF(F3069&lt;=50000,ROUNDUP(F3069/2,0)+12500,IF(F3069&lt;=100000,ROUNDUP(F3069/4,0)+25000,50000)))),IF(AND(D3069="はい",C3069&gt;=2026,C3069&lt;=2027),60000,40000)))))</f>
        <v/>
      </c>
      <c r="P3069" s="18">
        <f>IF(G3069&lt;=0,0,IF(G3069&lt;=20000,G3069,IF(G3069&lt;=40000,ROUNDUP(G3069/2,0)+10000,IF(G3069&lt;=80000,ROUNDUP(G3069/4,0)+20000,40000))))</f>
        <v/>
      </c>
      <c r="Q3069" s="18">
        <f>IF(I3069&lt;=0,IF(H3069&lt;=0,0,IF(H3069&lt;=20000,H3069,IF(H3069&lt;=40000,ROUNDUP(H3069/2,0)+10000,IF(H3069&lt;=80000,ROUNDUP(H3069/4,0)+20000,40000)))),IF(H3069&lt;=0,IF(I3069&lt;=0,0,IF(I3069&lt;=25000,I3069,IF(I3069&lt;=50000,ROUNDUP(I3069/2,0)+12500,IF(I3069&lt;=100000,ROUNDUP(I3069/4,0)+25000,50000)))),MAX(IF(I3069&lt;=0,0,IF(I3069&lt;=25000,I3069,IF(I3069&lt;=50000,ROUNDUP(I3069/2,0)+12500,IF(I3069&lt;=100000,ROUNDUP(I3069/4,0)+25000,50000)))),MIN(IF(H3069&lt;=0,0,IF(H3069&lt;=20000,H3069,IF(H3069&lt;=40000,ROUNDUP(H3069/2,0)+10000,IF(H3069&lt;=80000,ROUNDUP(H3069/4,0)+20000,40000))))+IF(I3069&lt;=0,0,IF(I3069&lt;=25000,I3069,IF(I3069&lt;=50000,ROUNDUP(I3069/2,0)+12500,IF(I3069&lt;=100000,ROUNDUP(I3069/4,0)+25000,50000)))),40000))))</f>
        <v/>
      </c>
      <c r="R3069" s="18">
        <f>MIN(120000,O3069+P3069+Q3069)</f>
        <v/>
      </c>
      <c r="S3069" s="18">
        <f>IF(F3069&lt;=0,IF(E3069&lt;=0,0,IF(E3069&lt;=12000,E3069,IF(E3069&lt;=32000,ROUNDUP(E3069/2,0)+6000,IF(E3069&lt;=56000,ROUNDUP(E3069/4,0)+14000,28000)))),IF(E3069&lt;=0,IF(F3069&lt;=0,0,IF(F3069&lt;=15000,F3069,IF(F3069&lt;=40000,ROUNDUP(F3069/2,0)+7500,IF(F3069&lt;=70000,ROUNDUP(F3069/4,0)+17500,35000)))),MAX(IF(F3069&lt;=0,0,IF(F3069&lt;=15000,F3069,IF(F3069&lt;=40000,ROUNDUP(F3069/2,0)+7500,IF(F3069&lt;=70000,ROUNDUP(F3069/4,0)+17500,35000)))),MIN(IF(E3069&lt;=0,0,IF(E3069&lt;=12000,E3069,IF(E3069&lt;=32000,ROUNDUP(E3069/2,0)+6000,IF(E3069&lt;=56000,ROUNDUP(E3069/4,0)+14000,28000))))+IF(F3069&lt;=0,0,IF(F3069&lt;=15000,F3069,IF(F3069&lt;=40000,ROUNDUP(F3069/2,0)+7500,IF(F3069&lt;=70000,ROUNDUP(F3069/4,0)+17500,35000)))),28000))))</f>
        <v/>
      </c>
      <c r="T3069" s="18">
        <f>IF(G3069&lt;=0,0,IF(G3069&lt;=12000,G3069,IF(G3069&lt;=32000,ROUNDUP(G3069/2,0)+6000,IF(G3069&lt;=56000,ROUNDUP(G3069/4,0)+14000,28000))))</f>
        <v/>
      </c>
      <c r="U3069" s="18">
        <f>IF(I3069&lt;=0,IF(H3069&lt;=0,0,IF(H3069&lt;=12000,H3069,IF(H3069&lt;=32000,ROUNDUP(H3069/2,0)+6000,IF(H3069&lt;=56000,ROUNDUP(H3069/4,0)+14000,28000)))),IF(H3069&lt;=0,IF(I3069&lt;=0,0,IF(I3069&lt;=15000,I3069,IF(I3069&lt;=40000,ROUNDUP(I3069/2,0)+7500,IF(I3069&lt;=70000,ROUNDUP(I3069/4,0)+17500,35000)))),MAX(IF(I3069&lt;=0,0,IF(I3069&lt;=15000,I3069,IF(I3069&lt;=40000,ROUNDUP(I3069/2,0)+7500,IF(I3069&lt;=70000,ROUNDUP(I3069/4,0)+17500,35000)))),MIN(IF(H3069&lt;=0,0,IF(H3069&lt;=12000,H3069,IF(H3069&lt;=32000,ROUNDUP(H3069/2,0)+6000,IF(H3069&lt;=56000,ROUNDUP(H3069/4,0)+14000,28000))))+IF(I3069&lt;=0,0,IF(I3069&lt;=15000,I3069,IF(I3069&lt;=40000,ROUNDUP(I3069/2,0)+7500,IF(I3069&lt;=70000,ROUNDUP(I3069/4,0)+17500,35000)))),28000))))</f>
        <v/>
      </c>
      <c r="V3069" s="18">
        <f>MIN(70000,S3069+T3069+U3069)</f>
        <v/>
      </c>
      <c r="W3069" s="18">
        <f>MAX(0,ROUNDDOWN(M3069-J3069-N3069-K3069-0,-3))</f>
        <v/>
      </c>
      <c r="X3069" s="18">
        <f>MAX(0,ROUNDDOWN(M3069-J3069-N3069-K3069-R3069,-3))</f>
        <v/>
      </c>
      <c r="Y3069" s="18">
        <f>IF(W3069&lt;=0,0,ROUNDDOWN((W3069*LOOKUP(W3069,{0,1950001,3300001,6950001,9000001,18000001,40000001},{0.05,0.1,0.2,0.23,0.33,0.4,0.45})-LOOKUP(W3069,{0,1950001,3300001,6950001,9000001,18000001,40000001},{0,97500,427500,636000,1536000,2796000,4796000}))*1.021,-2))</f>
        <v/>
      </c>
      <c r="Z3069" s="18">
        <f>IF(X3069&lt;=0,0,ROUNDDOWN((X3069*LOOKUP(X3069,{0,1950001,3300001,6950001,9000001,18000001,40000001},{0.05,0.1,0.2,0.23,0.33,0.4,0.45})-LOOKUP(X3069,{0,1950001,3300001,6950001,9000001,18000001,40000001},{0,97500,427500,636000,1536000,2796000,4796000}))*1.021,-2))</f>
        <v/>
      </c>
      <c r="AA3069" s="18">
        <f>MAX(0,ROUNDDOWN(M3069-J3069-430000-L3069-0,-3))</f>
        <v/>
      </c>
      <c r="AB3069" s="18">
        <f>MAX(0,ROUNDDOWN(M3069-J3069-430000-L3069-V3069,-3))</f>
        <v/>
      </c>
      <c r="AC3069" s="18">
        <f>IF(M3069&lt;=450000,0,MAX(0,ROUNDDOWN(AA3069*0.06-MIN(50000,AA3069)*0.03,-2))+MAX(0,ROUNDDOWN(AA3069*0.04-MIN(50000,AA3069)*0.02,-2)))</f>
        <v/>
      </c>
      <c r="AD3069" s="18">
        <f>IF(M3069&lt;=450000,0,MAX(0,ROUNDDOWN(AB3069*0.06-MIN(50000,AB3069)*0.03,-2))+MAX(0,ROUNDDOWN(AB3069*0.04-MIN(50000,AB3069)*0.02,-2)))</f>
        <v/>
      </c>
      <c r="AE3069" s="18">
        <f>Y3069-Z3069</f>
        <v/>
      </c>
      <c r="AF3069" s="18">
        <f>AC3069-AD3069</f>
        <v/>
      </c>
      <c r="AG3069" s="18">
        <f>AE3069+AF3069</f>
        <v/>
      </c>
      <c r="AH3069" s="20">
        <f>IF(W3069&lt;=0,0,LOOKUP(W3069,{0,1950001,3300001,6950001,9000001,18000001,40000001},{0.05,0.1,0.2,0.23,0.33,0.4,0.45}))</f>
        <v/>
      </c>
    </row>
    <row r="3070">
      <c r="A3070" t="inlineStr">
        <is>
          <t>1万円刻み 一般8万円</t>
        </is>
      </c>
      <c r="B3070" s="18">
        <f>'4_1万円刻み'!$A$997</f>
        <v/>
      </c>
      <c r="C3070" s="19" t="n">
        <v>2026</v>
      </c>
      <c r="D3070" t="inlineStr">
        <is>
          <t>いいえ</t>
        </is>
      </c>
      <c r="E3070" s="18" t="n">
        <v>80000</v>
      </c>
      <c r="F3070" s="18" t="n">
        <v>0</v>
      </c>
      <c r="G3070" s="18" t="n">
        <v>0</v>
      </c>
      <c r="H3070" s="18" t="n">
        <v>0</v>
      </c>
      <c r="I3070" s="18" t="n">
        <v>0</v>
      </c>
      <c r="J3070" s="18">
        <f>ROUND(MIN(B3070/12,650000)*12*0.0915+MIN(B3070/12,1390000)*12*(0.0504+0)+B3070*0.005,0)</f>
        <v/>
      </c>
      <c r="K3070" s="18" t="n">
        <v>0</v>
      </c>
      <c r="L3070" s="18" t="n">
        <v>0</v>
      </c>
      <c r="M3070" s="18">
        <f>ROUND(IF(C3070&gt;=2026,IF(B3070&lt;741000,0,IF(B3070&lt;2191000,B3070-740000,IF(B3070&lt;2193000,1451000,IF(B3070&lt;2196000,1453000,IF(B3070&lt;2200000,1456000,IF(B3070&lt;3600000,ROUNDDOWN(B3070/4,-3)*2.8-80000,IF(B3070&lt;6600000,ROUNDDOWN(B3070/4,-3)*3.2-440000,IF(B3070&lt;8500000,ROUNDDOWN(B3070*0.9,0)-1100000,B3070-1950000)))))))),IF(B3070&lt;651000,0,IF(B3070&lt;1900000,B3070-650000,IF(B3070&lt;3600000,ROUNDDOWN(B3070/4,-3)*2.8-80000,IF(B3070&lt;6600000,ROUNDDOWN(B3070/4,-3)*3.2-440000,IF(B3070&lt;8500000,ROUNDDOWN(B3070*0.9,0)-1100000,B3070-1950000)))))),0)</f>
        <v/>
      </c>
      <c r="N3070" s="18">
        <f>IF(M3070&gt;23500000,NA(),IF(C3070&gt;=2026,IF(M3070&lt;=4890000,1040000,IF(M3070&lt;=6550000,670000,620000)),IF(M3070&lt;=1320000,950000,IF(M3070&lt;=3360000,880000,IF(M3070&lt;=4890000,680000,IF(M3070&lt;=6550000,630000,580000))))))</f>
        <v/>
      </c>
      <c r="O3070" s="18">
        <f>IF(F3070&lt;=0,IF(AND(D3070="はい",C3070&gt;=2026,C3070&lt;=2027),IF(E3070&lt;=0,0,IF(E3070&lt;=30000,E3070,IF(E3070&lt;=60000,ROUNDUP(E3070/2,0)+15000,IF(E3070&lt;=120000,ROUNDUP(E3070/4,0)+30000,60000)))),IF(E3070&lt;=0,0,IF(E3070&lt;=20000,E3070,IF(E3070&lt;=40000,ROUNDUP(E3070/2,0)+10000,IF(E3070&lt;=80000,ROUNDUP(E3070/4,0)+20000,40000))))),IF(E3070&lt;=0,IF(F3070&lt;=0,0,IF(F3070&lt;=25000,F3070,IF(F3070&lt;=50000,ROUNDUP(F3070/2,0)+12500,IF(F3070&lt;=100000,ROUNDUP(F3070/4,0)+25000,50000)))),MAX(IF(F3070&lt;=0,0,IF(F3070&lt;=25000,F3070,IF(F3070&lt;=50000,ROUNDUP(F3070/2,0)+12500,IF(F3070&lt;=100000,ROUNDUP(F3070/4,0)+25000,50000)))),MIN(IF(AND(D3070="はい",C3070&gt;=2026,C3070&lt;=2027),IF(E3070&lt;=0,0,IF(E3070&lt;=30000,E3070,IF(E3070&lt;=60000,ROUNDUP(E3070/2,0)+15000,IF(E3070&lt;=120000,ROUNDUP(E3070/4,0)+30000,60000)))),IF(E3070&lt;=0,0,IF(E3070&lt;=20000,E3070,IF(E3070&lt;=40000,ROUNDUP(E3070/2,0)+10000,IF(E3070&lt;=80000,ROUNDUP(E3070/4,0)+20000,40000)))))+IF(F3070&lt;=0,0,IF(F3070&lt;=25000,F3070,IF(F3070&lt;=50000,ROUNDUP(F3070/2,0)+12500,IF(F3070&lt;=100000,ROUNDUP(F3070/4,0)+25000,50000)))),IF(AND(D3070="はい",C3070&gt;=2026,C3070&lt;=2027),60000,40000)))))</f>
        <v/>
      </c>
      <c r="P3070" s="18">
        <f>IF(G3070&lt;=0,0,IF(G3070&lt;=20000,G3070,IF(G3070&lt;=40000,ROUNDUP(G3070/2,0)+10000,IF(G3070&lt;=80000,ROUNDUP(G3070/4,0)+20000,40000))))</f>
        <v/>
      </c>
      <c r="Q3070" s="18">
        <f>IF(I3070&lt;=0,IF(H3070&lt;=0,0,IF(H3070&lt;=20000,H3070,IF(H3070&lt;=40000,ROUNDUP(H3070/2,0)+10000,IF(H3070&lt;=80000,ROUNDUP(H3070/4,0)+20000,40000)))),IF(H3070&lt;=0,IF(I3070&lt;=0,0,IF(I3070&lt;=25000,I3070,IF(I3070&lt;=50000,ROUNDUP(I3070/2,0)+12500,IF(I3070&lt;=100000,ROUNDUP(I3070/4,0)+25000,50000)))),MAX(IF(I3070&lt;=0,0,IF(I3070&lt;=25000,I3070,IF(I3070&lt;=50000,ROUNDUP(I3070/2,0)+12500,IF(I3070&lt;=100000,ROUNDUP(I3070/4,0)+25000,50000)))),MIN(IF(H3070&lt;=0,0,IF(H3070&lt;=20000,H3070,IF(H3070&lt;=40000,ROUNDUP(H3070/2,0)+10000,IF(H3070&lt;=80000,ROUNDUP(H3070/4,0)+20000,40000))))+IF(I3070&lt;=0,0,IF(I3070&lt;=25000,I3070,IF(I3070&lt;=50000,ROUNDUP(I3070/2,0)+12500,IF(I3070&lt;=100000,ROUNDUP(I3070/4,0)+25000,50000)))),40000))))</f>
        <v/>
      </c>
      <c r="R3070" s="18">
        <f>MIN(120000,O3070+P3070+Q3070)</f>
        <v/>
      </c>
      <c r="S3070" s="18">
        <f>IF(F3070&lt;=0,IF(E3070&lt;=0,0,IF(E3070&lt;=12000,E3070,IF(E3070&lt;=32000,ROUNDUP(E3070/2,0)+6000,IF(E3070&lt;=56000,ROUNDUP(E3070/4,0)+14000,28000)))),IF(E3070&lt;=0,IF(F3070&lt;=0,0,IF(F3070&lt;=15000,F3070,IF(F3070&lt;=40000,ROUNDUP(F3070/2,0)+7500,IF(F3070&lt;=70000,ROUNDUP(F3070/4,0)+17500,35000)))),MAX(IF(F3070&lt;=0,0,IF(F3070&lt;=15000,F3070,IF(F3070&lt;=40000,ROUNDUP(F3070/2,0)+7500,IF(F3070&lt;=70000,ROUNDUP(F3070/4,0)+17500,35000)))),MIN(IF(E3070&lt;=0,0,IF(E3070&lt;=12000,E3070,IF(E3070&lt;=32000,ROUNDUP(E3070/2,0)+6000,IF(E3070&lt;=56000,ROUNDUP(E3070/4,0)+14000,28000))))+IF(F3070&lt;=0,0,IF(F3070&lt;=15000,F3070,IF(F3070&lt;=40000,ROUNDUP(F3070/2,0)+7500,IF(F3070&lt;=70000,ROUNDUP(F3070/4,0)+17500,35000)))),28000))))</f>
        <v/>
      </c>
      <c r="T3070" s="18">
        <f>IF(G3070&lt;=0,0,IF(G3070&lt;=12000,G3070,IF(G3070&lt;=32000,ROUNDUP(G3070/2,0)+6000,IF(G3070&lt;=56000,ROUNDUP(G3070/4,0)+14000,28000))))</f>
        <v/>
      </c>
      <c r="U3070" s="18">
        <f>IF(I3070&lt;=0,IF(H3070&lt;=0,0,IF(H3070&lt;=12000,H3070,IF(H3070&lt;=32000,ROUNDUP(H3070/2,0)+6000,IF(H3070&lt;=56000,ROUNDUP(H3070/4,0)+14000,28000)))),IF(H3070&lt;=0,IF(I3070&lt;=0,0,IF(I3070&lt;=15000,I3070,IF(I3070&lt;=40000,ROUNDUP(I3070/2,0)+7500,IF(I3070&lt;=70000,ROUNDUP(I3070/4,0)+17500,35000)))),MAX(IF(I3070&lt;=0,0,IF(I3070&lt;=15000,I3070,IF(I3070&lt;=40000,ROUNDUP(I3070/2,0)+7500,IF(I3070&lt;=70000,ROUNDUP(I3070/4,0)+17500,35000)))),MIN(IF(H3070&lt;=0,0,IF(H3070&lt;=12000,H3070,IF(H3070&lt;=32000,ROUNDUP(H3070/2,0)+6000,IF(H3070&lt;=56000,ROUNDUP(H3070/4,0)+14000,28000))))+IF(I3070&lt;=0,0,IF(I3070&lt;=15000,I3070,IF(I3070&lt;=40000,ROUNDUP(I3070/2,0)+7500,IF(I3070&lt;=70000,ROUNDUP(I3070/4,0)+17500,35000)))),28000))))</f>
        <v/>
      </c>
      <c r="V3070" s="18">
        <f>MIN(70000,S3070+T3070+U3070)</f>
        <v/>
      </c>
      <c r="W3070" s="18">
        <f>MAX(0,ROUNDDOWN(M3070-J3070-N3070-K3070-0,-3))</f>
        <v/>
      </c>
      <c r="X3070" s="18">
        <f>MAX(0,ROUNDDOWN(M3070-J3070-N3070-K3070-R3070,-3))</f>
        <v/>
      </c>
      <c r="Y3070" s="18">
        <f>IF(W3070&lt;=0,0,ROUNDDOWN((W3070*LOOKUP(W3070,{0,1950001,3300001,6950001,9000001,18000001,40000001},{0.05,0.1,0.2,0.23,0.33,0.4,0.45})-LOOKUP(W3070,{0,1950001,3300001,6950001,9000001,18000001,40000001},{0,97500,427500,636000,1536000,2796000,4796000}))*1.021,-2))</f>
        <v/>
      </c>
      <c r="Z3070" s="18">
        <f>IF(X3070&lt;=0,0,ROUNDDOWN((X3070*LOOKUP(X3070,{0,1950001,3300001,6950001,9000001,18000001,40000001},{0.05,0.1,0.2,0.23,0.33,0.4,0.45})-LOOKUP(X3070,{0,1950001,3300001,6950001,9000001,18000001,40000001},{0,97500,427500,636000,1536000,2796000,4796000}))*1.021,-2))</f>
        <v/>
      </c>
      <c r="AA3070" s="18">
        <f>MAX(0,ROUNDDOWN(M3070-J3070-430000-L3070-0,-3))</f>
        <v/>
      </c>
      <c r="AB3070" s="18">
        <f>MAX(0,ROUNDDOWN(M3070-J3070-430000-L3070-V3070,-3))</f>
        <v/>
      </c>
      <c r="AC3070" s="18">
        <f>IF(M3070&lt;=450000,0,MAX(0,ROUNDDOWN(AA3070*0.06-MIN(50000,AA3070)*0.03,-2))+MAX(0,ROUNDDOWN(AA3070*0.04-MIN(50000,AA3070)*0.02,-2)))</f>
        <v/>
      </c>
      <c r="AD3070" s="18">
        <f>IF(M3070&lt;=450000,0,MAX(0,ROUNDDOWN(AB3070*0.06-MIN(50000,AB3070)*0.03,-2))+MAX(0,ROUNDDOWN(AB3070*0.04-MIN(50000,AB3070)*0.02,-2)))</f>
        <v/>
      </c>
      <c r="AE3070" s="18">
        <f>Y3070-Z3070</f>
        <v/>
      </c>
      <c r="AF3070" s="18">
        <f>AC3070-AD3070</f>
        <v/>
      </c>
      <c r="AG3070" s="18">
        <f>AE3070+AF3070</f>
        <v/>
      </c>
      <c r="AH3070" s="20">
        <f>IF(W3070&lt;=0,0,LOOKUP(W3070,{0,1950001,3300001,6950001,9000001,18000001,40000001},{0.05,0.1,0.2,0.23,0.33,0.4,0.45}))</f>
        <v/>
      </c>
    </row>
    <row r="3071">
      <c r="A3071" t="inlineStr">
        <is>
          <t>1万円刻み 特例あり一般12万円</t>
        </is>
      </c>
      <c r="B3071" s="18">
        <f>'4_1万円刻み'!$A$997</f>
        <v/>
      </c>
      <c r="C3071" s="19" t="n">
        <v>2026</v>
      </c>
      <c r="D3071" t="inlineStr">
        <is>
          <t>はい</t>
        </is>
      </c>
      <c r="E3071" s="18" t="n">
        <v>120000</v>
      </c>
      <c r="F3071" s="18" t="n">
        <v>0</v>
      </c>
      <c r="G3071" s="18" t="n">
        <v>0</v>
      </c>
      <c r="H3071" s="18" t="n">
        <v>0</v>
      </c>
      <c r="I3071" s="18" t="n">
        <v>0</v>
      </c>
      <c r="J3071" s="18">
        <f>ROUND(MIN(B3071/12,650000)*12*0.0915+MIN(B3071/12,1390000)*12*(0.0504+0)+B3071*0.005,0)</f>
        <v/>
      </c>
      <c r="K3071" s="18" t="n">
        <v>0</v>
      </c>
      <c r="L3071" s="18" t="n">
        <v>0</v>
      </c>
      <c r="M3071" s="18">
        <f>ROUND(IF(C3071&gt;=2026,IF(B3071&lt;741000,0,IF(B3071&lt;2191000,B3071-740000,IF(B3071&lt;2193000,1451000,IF(B3071&lt;2196000,1453000,IF(B3071&lt;2200000,1456000,IF(B3071&lt;3600000,ROUNDDOWN(B3071/4,-3)*2.8-80000,IF(B3071&lt;6600000,ROUNDDOWN(B3071/4,-3)*3.2-440000,IF(B3071&lt;8500000,ROUNDDOWN(B3071*0.9,0)-1100000,B3071-1950000)))))))),IF(B3071&lt;651000,0,IF(B3071&lt;1900000,B3071-650000,IF(B3071&lt;3600000,ROUNDDOWN(B3071/4,-3)*2.8-80000,IF(B3071&lt;6600000,ROUNDDOWN(B3071/4,-3)*3.2-440000,IF(B3071&lt;8500000,ROUNDDOWN(B3071*0.9,0)-1100000,B3071-1950000)))))),0)</f>
        <v/>
      </c>
      <c r="N3071" s="18">
        <f>IF(M3071&gt;23500000,NA(),IF(C3071&gt;=2026,IF(M3071&lt;=4890000,1040000,IF(M3071&lt;=6550000,670000,620000)),IF(M3071&lt;=1320000,950000,IF(M3071&lt;=3360000,880000,IF(M3071&lt;=4890000,680000,IF(M3071&lt;=6550000,630000,580000))))))</f>
        <v/>
      </c>
      <c r="O3071" s="18">
        <f>IF(F3071&lt;=0,IF(AND(D3071="はい",C3071&gt;=2026,C3071&lt;=2027),IF(E3071&lt;=0,0,IF(E3071&lt;=30000,E3071,IF(E3071&lt;=60000,ROUNDUP(E3071/2,0)+15000,IF(E3071&lt;=120000,ROUNDUP(E3071/4,0)+30000,60000)))),IF(E3071&lt;=0,0,IF(E3071&lt;=20000,E3071,IF(E3071&lt;=40000,ROUNDUP(E3071/2,0)+10000,IF(E3071&lt;=80000,ROUNDUP(E3071/4,0)+20000,40000))))),IF(E3071&lt;=0,IF(F3071&lt;=0,0,IF(F3071&lt;=25000,F3071,IF(F3071&lt;=50000,ROUNDUP(F3071/2,0)+12500,IF(F3071&lt;=100000,ROUNDUP(F3071/4,0)+25000,50000)))),MAX(IF(F3071&lt;=0,0,IF(F3071&lt;=25000,F3071,IF(F3071&lt;=50000,ROUNDUP(F3071/2,0)+12500,IF(F3071&lt;=100000,ROUNDUP(F3071/4,0)+25000,50000)))),MIN(IF(AND(D3071="はい",C3071&gt;=2026,C3071&lt;=2027),IF(E3071&lt;=0,0,IF(E3071&lt;=30000,E3071,IF(E3071&lt;=60000,ROUNDUP(E3071/2,0)+15000,IF(E3071&lt;=120000,ROUNDUP(E3071/4,0)+30000,60000)))),IF(E3071&lt;=0,0,IF(E3071&lt;=20000,E3071,IF(E3071&lt;=40000,ROUNDUP(E3071/2,0)+10000,IF(E3071&lt;=80000,ROUNDUP(E3071/4,0)+20000,40000)))))+IF(F3071&lt;=0,0,IF(F3071&lt;=25000,F3071,IF(F3071&lt;=50000,ROUNDUP(F3071/2,0)+12500,IF(F3071&lt;=100000,ROUNDUP(F3071/4,0)+25000,50000)))),IF(AND(D3071="はい",C3071&gt;=2026,C3071&lt;=2027),60000,40000)))))</f>
        <v/>
      </c>
      <c r="P3071" s="18">
        <f>IF(G3071&lt;=0,0,IF(G3071&lt;=20000,G3071,IF(G3071&lt;=40000,ROUNDUP(G3071/2,0)+10000,IF(G3071&lt;=80000,ROUNDUP(G3071/4,0)+20000,40000))))</f>
        <v/>
      </c>
      <c r="Q3071" s="18">
        <f>IF(I3071&lt;=0,IF(H3071&lt;=0,0,IF(H3071&lt;=20000,H3071,IF(H3071&lt;=40000,ROUNDUP(H3071/2,0)+10000,IF(H3071&lt;=80000,ROUNDUP(H3071/4,0)+20000,40000)))),IF(H3071&lt;=0,IF(I3071&lt;=0,0,IF(I3071&lt;=25000,I3071,IF(I3071&lt;=50000,ROUNDUP(I3071/2,0)+12500,IF(I3071&lt;=100000,ROUNDUP(I3071/4,0)+25000,50000)))),MAX(IF(I3071&lt;=0,0,IF(I3071&lt;=25000,I3071,IF(I3071&lt;=50000,ROUNDUP(I3071/2,0)+12500,IF(I3071&lt;=100000,ROUNDUP(I3071/4,0)+25000,50000)))),MIN(IF(H3071&lt;=0,0,IF(H3071&lt;=20000,H3071,IF(H3071&lt;=40000,ROUNDUP(H3071/2,0)+10000,IF(H3071&lt;=80000,ROUNDUP(H3071/4,0)+20000,40000))))+IF(I3071&lt;=0,0,IF(I3071&lt;=25000,I3071,IF(I3071&lt;=50000,ROUNDUP(I3071/2,0)+12500,IF(I3071&lt;=100000,ROUNDUP(I3071/4,0)+25000,50000)))),40000))))</f>
        <v/>
      </c>
      <c r="R3071" s="18">
        <f>MIN(120000,O3071+P3071+Q3071)</f>
        <v/>
      </c>
      <c r="S3071" s="18">
        <f>IF(F3071&lt;=0,IF(E3071&lt;=0,0,IF(E3071&lt;=12000,E3071,IF(E3071&lt;=32000,ROUNDUP(E3071/2,0)+6000,IF(E3071&lt;=56000,ROUNDUP(E3071/4,0)+14000,28000)))),IF(E3071&lt;=0,IF(F3071&lt;=0,0,IF(F3071&lt;=15000,F3071,IF(F3071&lt;=40000,ROUNDUP(F3071/2,0)+7500,IF(F3071&lt;=70000,ROUNDUP(F3071/4,0)+17500,35000)))),MAX(IF(F3071&lt;=0,0,IF(F3071&lt;=15000,F3071,IF(F3071&lt;=40000,ROUNDUP(F3071/2,0)+7500,IF(F3071&lt;=70000,ROUNDUP(F3071/4,0)+17500,35000)))),MIN(IF(E3071&lt;=0,0,IF(E3071&lt;=12000,E3071,IF(E3071&lt;=32000,ROUNDUP(E3071/2,0)+6000,IF(E3071&lt;=56000,ROUNDUP(E3071/4,0)+14000,28000))))+IF(F3071&lt;=0,0,IF(F3071&lt;=15000,F3071,IF(F3071&lt;=40000,ROUNDUP(F3071/2,0)+7500,IF(F3071&lt;=70000,ROUNDUP(F3071/4,0)+17500,35000)))),28000))))</f>
        <v/>
      </c>
      <c r="T3071" s="18">
        <f>IF(G3071&lt;=0,0,IF(G3071&lt;=12000,G3071,IF(G3071&lt;=32000,ROUNDUP(G3071/2,0)+6000,IF(G3071&lt;=56000,ROUNDUP(G3071/4,0)+14000,28000))))</f>
        <v/>
      </c>
      <c r="U3071" s="18">
        <f>IF(I3071&lt;=0,IF(H3071&lt;=0,0,IF(H3071&lt;=12000,H3071,IF(H3071&lt;=32000,ROUNDUP(H3071/2,0)+6000,IF(H3071&lt;=56000,ROUNDUP(H3071/4,0)+14000,28000)))),IF(H3071&lt;=0,IF(I3071&lt;=0,0,IF(I3071&lt;=15000,I3071,IF(I3071&lt;=40000,ROUNDUP(I3071/2,0)+7500,IF(I3071&lt;=70000,ROUNDUP(I3071/4,0)+17500,35000)))),MAX(IF(I3071&lt;=0,0,IF(I3071&lt;=15000,I3071,IF(I3071&lt;=40000,ROUNDUP(I3071/2,0)+7500,IF(I3071&lt;=70000,ROUNDUP(I3071/4,0)+17500,35000)))),MIN(IF(H3071&lt;=0,0,IF(H3071&lt;=12000,H3071,IF(H3071&lt;=32000,ROUNDUP(H3071/2,0)+6000,IF(H3071&lt;=56000,ROUNDUP(H3071/4,0)+14000,28000))))+IF(I3071&lt;=0,0,IF(I3071&lt;=15000,I3071,IF(I3071&lt;=40000,ROUNDUP(I3071/2,0)+7500,IF(I3071&lt;=70000,ROUNDUP(I3071/4,0)+17500,35000)))),28000))))</f>
        <v/>
      </c>
      <c r="V3071" s="18">
        <f>MIN(70000,S3071+T3071+U3071)</f>
        <v/>
      </c>
      <c r="W3071" s="18">
        <f>MAX(0,ROUNDDOWN(M3071-J3071-N3071-K3071-0,-3))</f>
        <v/>
      </c>
      <c r="X3071" s="18">
        <f>MAX(0,ROUNDDOWN(M3071-J3071-N3071-K3071-R3071,-3))</f>
        <v/>
      </c>
      <c r="Y3071" s="18">
        <f>IF(W3071&lt;=0,0,ROUNDDOWN((W3071*LOOKUP(W3071,{0,1950001,3300001,6950001,9000001,18000001,40000001},{0.05,0.1,0.2,0.23,0.33,0.4,0.45})-LOOKUP(W3071,{0,1950001,3300001,6950001,9000001,18000001,40000001},{0,97500,427500,636000,1536000,2796000,4796000}))*1.021,-2))</f>
        <v/>
      </c>
      <c r="Z3071" s="18">
        <f>IF(X3071&lt;=0,0,ROUNDDOWN((X3071*LOOKUP(X3071,{0,1950001,3300001,6950001,9000001,18000001,40000001},{0.05,0.1,0.2,0.23,0.33,0.4,0.45})-LOOKUP(X3071,{0,1950001,3300001,6950001,9000001,18000001,40000001},{0,97500,427500,636000,1536000,2796000,4796000}))*1.021,-2))</f>
        <v/>
      </c>
      <c r="AA3071" s="18">
        <f>MAX(0,ROUNDDOWN(M3071-J3071-430000-L3071-0,-3))</f>
        <v/>
      </c>
      <c r="AB3071" s="18">
        <f>MAX(0,ROUNDDOWN(M3071-J3071-430000-L3071-V3071,-3))</f>
        <v/>
      </c>
      <c r="AC3071" s="18">
        <f>IF(M3071&lt;=450000,0,MAX(0,ROUNDDOWN(AA3071*0.06-MIN(50000,AA3071)*0.03,-2))+MAX(0,ROUNDDOWN(AA3071*0.04-MIN(50000,AA3071)*0.02,-2)))</f>
        <v/>
      </c>
      <c r="AD3071" s="18">
        <f>IF(M3071&lt;=450000,0,MAX(0,ROUNDDOWN(AB3071*0.06-MIN(50000,AB3071)*0.03,-2))+MAX(0,ROUNDDOWN(AB3071*0.04-MIN(50000,AB3071)*0.02,-2)))</f>
        <v/>
      </c>
      <c r="AE3071" s="18">
        <f>Y3071-Z3071</f>
        <v/>
      </c>
      <c r="AF3071" s="18">
        <f>AC3071-AD3071</f>
        <v/>
      </c>
      <c r="AG3071" s="18">
        <f>AE3071+AF3071</f>
        <v/>
      </c>
      <c r="AH3071" s="20">
        <f>IF(W3071&lt;=0,0,LOOKUP(W3071,{0,1950001,3300001,6950001,9000001,18000001,40000001},{0.05,0.1,0.2,0.23,0.33,0.4,0.45}))</f>
        <v/>
      </c>
    </row>
    <row r="3072">
      <c r="A3072" t="inlineStr">
        <is>
          <t>1万円刻み 3区分8万円ずつ</t>
        </is>
      </c>
      <c r="B3072" s="18">
        <f>'4_1万円刻み'!$A$998</f>
        <v/>
      </c>
      <c r="C3072" s="19" t="n">
        <v>2026</v>
      </c>
      <c r="D3072" t="inlineStr">
        <is>
          <t>いいえ</t>
        </is>
      </c>
      <c r="E3072" s="18" t="n">
        <v>80000</v>
      </c>
      <c r="F3072" s="18" t="n">
        <v>0</v>
      </c>
      <c r="G3072" s="18" t="n">
        <v>80000</v>
      </c>
      <c r="H3072" s="18" t="n">
        <v>80000</v>
      </c>
      <c r="I3072" s="18" t="n">
        <v>0</v>
      </c>
      <c r="J3072" s="18">
        <f>ROUND(MIN(B3072/12,650000)*12*0.0915+MIN(B3072/12,1390000)*12*(0.0504+0)+B3072*0.005,0)</f>
        <v/>
      </c>
      <c r="K3072" s="18" t="n">
        <v>0</v>
      </c>
      <c r="L3072" s="18" t="n">
        <v>0</v>
      </c>
      <c r="M3072" s="18">
        <f>ROUND(IF(C3072&gt;=2026,IF(B3072&lt;741000,0,IF(B3072&lt;2191000,B3072-740000,IF(B3072&lt;2193000,1451000,IF(B3072&lt;2196000,1453000,IF(B3072&lt;2200000,1456000,IF(B3072&lt;3600000,ROUNDDOWN(B3072/4,-3)*2.8-80000,IF(B3072&lt;6600000,ROUNDDOWN(B3072/4,-3)*3.2-440000,IF(B3072&lt;8500000,ROUNDDOWN(B3072*0.9,0)-1100000,B3072-1950000)))))))),IF(B3072&lt;651000,0,IF(B3072&lt;1900000,B3072-650000,IF(B3072&lt;3600000,ROUNDDOWN(B3072/4,-3)*2.8-80000,IF(B3072&lt;6600000,ROUNDDOWN(B3072/4,-3)*3.2-440000,IF(B3072&lt;8500000,ROUNDDOWN(B3072*0.9,0)-1100000,B3072-1950000)))))),0)</f>
        <v/>
      </c>
      <c r="N3072" s="18">
        <f>IF(M3072&gt;23500000,NA(),IF(C3072&gt;=2026,IF(M3072&lt;=4890000,1040000,IF(M3072&lt;=6550000,670000,620000)),IF(M3072&lt;=1320000,950000,IF(M3072&lt;=3360000,880000,IF(M3072&lt;=4890000,680000,IF(M3072&lt;=6550000,630000,580000))))))</f>
        <v/>
      </c>
      <c r="O3072" s="18">
        <f>IF(F3072&lt;=0,IF(AND(D3072="はい",C3072&gt;=2026,C3072&lt;=2027),IF(E3072&lt;=0,0,IF(E3072&lt;=30000,E3072,IF(E3072&lt;=60000,ROUNDUP(E3072/2,0)+15000,IF(E3072&lt;=120000,ROUNDUP(E3072/4,0)+30000,60000)))),IF(E3072&lt;=0,0,IF(E3072&lt;=20000,E3072,IF(E3072&lt;=40000,ROUNDUP(E3072/2,0)+10000,IF(E3072&lt;=80000,ROUNDUP(E3072/4,0)+20000,40000))))),IF(E3072&lt;=0,IF(F3072&lt;=0,0,IF(F3072&lt;=25000,F3072,IF(F3072&lt;=50000,ROUNDUP(F3072/2,0)+12500,IF(F3072&lt;=100000,ROUNDUP(F3072/4,0)+25000,50000)))),MAX(IF(F3072&lt;=0,0,IF(F3072&lt;=25000,F3072,IF(F3072&lt;=50000,ROUNDUP(F3072/2,0)+12500,IF(F3072&lt;=100000,ROUNDUP(F3072/4,0)+25000,50000)))),MIN(IF(AND(D3072="はい",C3072&gt;=2026,C3072&lt;=2027),IF(E3072&lt;=0,0,IF(E3072&lt;=30000,E3072,IF(E3072&lt;=60000,ROUNDUP(E3072/2,0)+15000,IF(E3072&lt;=120000,ROUNDUP(E3072/4,0)+30000,60000)))),IF(E3072&lt;=0,0,IF(E3072&lt;=20000,E3072,IF(E3072&lt;=40000,ROUNDUP(E3072/2,0)+10000,IF(E3072&lt;=80000,ROUNDUP(E3072/4,0)+20000,40000)))))+IF(F3072&lt;=0,0,IF(F3072&lt;=25000,F3072,IF(F3072&lt;=50000,ROUNDUP(F3072/2,0)+12500,IF(F3072&lt;=100000,ROUNDUP(F3072/4,0)+25000,50000)))),IF(AND(D3072="はい",C3072&gt;=2026,C3072&lt;=2027),60000,40000)))))</f>
        <v/>
      </c>
      <c r="P3072" s="18">
        <f>IF(G3072&lt;=0,0,IF(G3072&lt;=20000,G3072,IF(G3072&lt;=40000,ROUNDUP(G3072/2,0)+10000,IF(G3072&lt;=80000,ROUNDUP(G3072/4,0)+20000,40000))))</f>
        <v/>
      </c>
      <c r="Q3072" s="18">
        <f>IF(I3072&lt;=0,IF(H3072&lt;=0,0,IF(H3072&lt;=20000,H3072,IF(H3072&lt;=40000,ROUNDUP(H3072/2,0)+10000,IF(H3072&lt;=80000,ROUNDUP(H3072/4,0)+20000,40000)))),IF(H3072&lt;=0,IF(I3072&lt;=0,0,IF(I3072&lt;=25000,I3072,IF(I3072&lt;=50000,ROUNDUP(I3072/2,0)+12500,IF(I3072&lt;=100000,ROUNDUP(I3072/4,0)+25000,50000)))),MAX(IF(I3072&lt;=0,0,IF(I3072&lt;=25000,I3072,IF(I3072&lt;=50000,ROUNDUP(I3072/2,0)+12500,IF(I3072&lt;=100000,ROUNDUP(I3072/4,0)+25000,50000)))),MIN(IF(H3072&lt;=0,0,IF(H3072&lt;=20000,H3072,IF(H3072&lt;=40000,ROUNDUP(H3072/2,0)+10000,IF(H3072&lt;=80000,ROUNDUP(H3072/4,0)+20000,40000))))+IF(I3072&lt;=0,0,IF(I3072&lt;=25000,I3072,IF(I3072&lt;=50000,ROUNDUP(I3072/2,0)+12500,IF(I3072&lt;=100000,ROUNDUP(I3072/4,0)+25000,50000)))),40000))))</f>
        <v/>
      </c>
      <c r="R3072" s="18">
        <f>MIN(120000,O3072+P3072+Q3072)</f>
        <v/>
      </c>
      <c r="S3072" s="18">
        <f>IF(F3072&lt;=0,IF(E3072&lt;=0,0,IF(E3072&lt;=12000,E3072,IF(E3072&lt;=32000,ROUNDUP(E3072/2,0)+6000,IF(E3072&lt;=56000,ROUNDUP(E3072/4,0)+14000,28000)))),IF(E3072&lt;=0,IF(F3072&lt;=0,0,IF(F3072&lt;=15000,F3072,IF(F3072&lt;=40000,ROUNDUP(F3072/2,0)+7500,IF(F3072&lt;=70000,ROUNDUP(F3072/4,0)+17500,35000)))),MAX(IF(F3072&lt;=0,0,IF(F3072&lt;=15000,F3072,IF(F3072&lt;=40000,ROUNDUP(F3072/2,0)+7500,IF(F3072&lt;=70000,ROUNDUP(F3072/4,0)+17500,35000)))),MIN(IF(E3072&lt;=0,0,IF(E3072&lt;=12000,E3072,IF(E3072&lt;=32000,ROUNDUP(E3072/2,0)+6000,IF(E3072&lt;=56000,ROUNDUP(E3072/4,0)+14000,28000))))+IF(F3072&lt;=0,0,IF(F3072&lt;=15000,F3072,IF(F3072&lt;=40000,ROUNDUP(F3072/2,0)+7500,IF(F3072&lt;=70000,ROUNDUP(F3072/4,0)+17500,35000)))),28000))))</f>
        <v/>
      </c>
      <c r="T3072" s="18">
        <f>IF(G3072&lt;=0,0,IF(G3072&lt;=12000,G3072,IF(G3072&lt;=32000,ROUNDUP(G3072/2,0)+6000,IF(G3072&lt;=56000,ROUNDUP(G3072/4,0)+14000,28000))))</f>
        <v/>
      </c>
      <c r="U3072" s="18">
        <f>IF(I3072&lt;=0,IF(H3072&lt;=0,0,IF(H3072&lt;=12000,H3072,IF(H3072&lt;=32000,ROUNDUP(H3072/2,0)+6000,IF(H3072&lt;=56000,ROUNDUP(H3072/4,0)+14000,28000)))),IF(H3072&lt;=0,IF(I3072&lt;=0,0,IF(I3072&lt;=15000,I3072,IF(I3072&lt;=40000,ROUNDUP(I3072/2,0)+7500,IF(I3072&lt;=70000,ROUNDUP(I3072/4,0)+17500,35000)))),MAX(IF(I3072&lt;=0,0,IF(I3072&lt;=15000,I3072,IF(I3072&lt;=40000,ROUNDUP(I3072/2,0)+7500,IF(I3072&lt;=70000,ROUNDUP(I3072/4,0)+17500,35000)))),MIN(IF(H3072&lt;=0,0,IF(H3072&lt;=12000,H3072,IF(H3072&lt;=32000,ROUNDUP(H3072/2,0)+6000,IF(H3072&lt;=56000,ROUNDUP(H3072/4,0)+14000,28000))))+IF(I3072&lt;=0,0,IF(I3072&lt;=15000,I3072,IF(I3072&lt;=40000,ROUNDUP(I3072/2,0)+7500,IF(I3072&lt;=70000,ROUNDUP(I3072/4,0)+17500,35000)))),28000))))</f>
        <v/>
      </c>
      <c r="V3072" s="18">
        <f>MIN(70000,S3072+T3072+U3072)</f>
        <v/>
      </c>
      <c r="W3072" s="18">
        <f>MAX(0,ROUNDDOWN(M3072-J3072-N3072-K3072-0,-3))</f>
        <v/>
      </c>
      <c r="X3072" s="18">
        <f>MAX(0,ROUNDDOWN(M3072-J3072-N3072-K3072-R3072,-3))</f>
        <v/>
      </c>
      <c r="Y3072" s="18">
        <f>IF(W3072&lt;=0,0,ROUNDDOWN((W3072*LOOKUP(W3072,{0,1950001,3300001,6950001,9000001,18000001,40000001},{0.05,0.1,0.2,0.23,0.33,0.4,0.45})-LOOKUP(W3072,{0,1950001,3300001,6950001,9000001,18000001,40000001},{0,97500,427500,636000,1536000,2796000,4796000}))*1.021,-2))</f>
        <v/>
      </c>
      <c r="Z3072" s="18">
        <f>IF(X3072&lt;=0,0,ROUNDDOWN((X3072*LOOKUP(X3072,{0,1950001,3300001,6950001,9000001,18000001,40000001},{0.05,0.1,0.2,0.23,0.33,0.4,0.45})-LOOKUP(X3072,{0,1950001,3300001,6950001,9000001,18000001,40000001},{0,97500,427500,636000,1536000,2796000,4796000}))*1.021,-2))</f>
        <v/>
      </c>
      <c r="AA3072" s="18">
        <f>MAX(0,ROUNDDOWN(M3072-J3072-430000-L3072-0,-3))</f>
        <v/>
      </c>
      <c r="AB3072" s="18">
        <f>MAX(0,ROUNDDOWN(M3072-J3072-430000-L3072-V3072,-3))</f>
        <v/>
      </c>
      <c r="AC3072" s="18">
        <f>IF(M3072&lt;=450000,0,MAX(0,ROUNDDOWN(AA3072*0.06-MIN(50000,AA3072)*0.03,-2))+MAX(0,ROUNDDOWN(AA3072*0.04-MIN(50000,AA3072)*0.02,-2)))</f>
        <v/>
      </c>
      <c r="AD3072" s="18">
        <f>IF(M3072&lt;=450000,0,MAX(0,ROUNDDOWN(AB3072*0.06-MIN(50000,AB3072)*0.03,-2))+MAX(0,ROUNDDOWN(AB3072*0.04-MIN(50000,AB3072)*0.02,-2)))</f>
        <v/>
      </c>
      <c r="AE3072" s="18">
        <f>Y3072-Z3072</f>
        <v/>
      </c>
      <c r="AF3072" s="18">
        <f>AC3072-AD3072</f>
        <v/>
      </c>
      <c r="AG3072" s="18">
        <f>AE3072+AF3072</f>
        <v/>
      </c>
      <c r="AH3072" s="20">
        <f>IF(W3072&lt;=0,0,LOOKUP(W3072,{0,1950001,3300001,6950001,9000001,18000001,40000001},{0.05,0.1,0.2,0.23,0.33,0.4,0.45}))</f>
        <v/>
      </c>
    </row>
    <row r="3073">
      <c r="A3073" t="inlineStr">
        <is>
          <t>1万円刻み 一般8万円</t>
        </is>
      </c>
      <c r="B3073" s="18">
        <f>'4_1万円刻み'!$A$998</f>
        <v/>
      </c>
      <c r="C3073" s="19" t="n">
        <v>2026</v>
      </c>
      <c r="D3073" t="inlineStr">
        <is>
          <t>いいえ</t>
        </is>
      </c>
      <c r="E3073" s="18" t="n">
        <v>80000</v>
      </c>
      <c r="F3073" s="18" t="n">
        <v>0</v>
      </c>
      <c r="G3073" s="18" t="n">
        <v>0</v>
      </c>
      <c r="H3073" s="18" t="n">
        <v>0</v>
      </c>
      <c r="I3073" s="18" t="n">
        <v>0</v>
      </c>
      <c r="J3073" s="18">
        <f>ROUND(MIN(B3073/12,650000)*12*0.0915+MIN(B3073/12,1390000)*12*(0.0504+0)+B3073*0.005,0)</f>
        <v/>
      </c>
      <c r="K3073" s="18" t="n">
        <v>0</v>
      </c>
      <c r="L3073" s="18" t="n">
        <v>0</v>
      </c>
      <c r="M3073" s="18">
        <f>ROUND(IF(C3073&gt;=2026,IF(B3073&lt;741000,0,IF(B3073&lt;2191000,B3073-740000,IF(B3073&lt;2193000,1451000,IF(B3073&lt;2196000,1453000,IF(B3073&lt;2200000,1456000,IF(B3073&lt;3600000,ROUNDDOWN(B3073/4,-3)*2.8-80000,IF(B3073&lt;6600000,ROUNDDOWN(B3073/4,-3)*3.2-440000,IF(B3073&lt;8500000,ROUNDDOWN(B3073*0.9,0)-1100000,B3073-1950000)))))))),IF(B3073&lt;651000,0,IF(B3073&lt;1900000,B3073-650000,IF(B3073&lt;3600000,ROUNDDOWN(B3073/4,-3)*2.8-80000,IF(B3073&lt;6600000,ROUNDDOWN(B3073/4,-3)*3.2-440000,IF(B3073&lt;8500000,ROUNDDOWN(B3073*0.9,0)-1100000,B3073-1950000)))))),0)</f>
        <v/>
      </c>
      <c r="N3073" s="18">
        <f>IF(M3073&gt;23500000,NA(),IF(C3073&gt;=2026,IF(M3073&lt;=4890000,1040000,IF(M3073&lt;=6550000,670000,620000)),IF(M3073&lt;=1320000,950000,IF(M3073&lt;=3360000,880000,IF(M3073&lt;=4890000,680000,IF(M3073&lt;=6550000,630000,580000))))))</f>
        <v/>
      </c>
      <c r="O3073" s="18">
        <f>IF(F3073&lt;=0,IF(AND(D3073="はい",C3073&gt;=2026,C3073&lt;=2027),IF(E3073&lt;=0,0,IF(E3073&lt;=30000,E3073,IF(E3073&lt;=60000,ROUNDUP(E3073/2,0)+15000,IF(E3073&lt;=120000,ROUNDUP(E3073/4,0)+30000,60000)))),IF(E3073&lt;=0,0,IF(E3073&lt;=20000,E3073,IF(E3073&lt;=40000,ROUNDUP(E3073/2,0)+10000,IF(E3073&lt;=80000,ROUNDUP(E3073/4,0)+20000,40000))))),IF(E3073&lt;=0,IF(F3073&lt;=0,0,IF(F3073&lt;=25000,F3073,IF(F3073&lt;=50000,ROUNDUP(F3073/2,0)+12500,IF(F3073&lt;=100000,ROUNDUP(F3073/4,0)+25000,50000)))),MAX(IF(F3073&lt;=0,0,IF(F3073&lt;=25000,F3073,IF(F3073&lt;=50000,ROUNDUP(F3073/2,0)+12500,IF(F3073&lt;=100000,ROUNDUP(F3073/4,0)+25000,50000)))),MIN(IF(AND(D3073="はい",C3073&gt;=2026,C3073&lt;=2027),IF(E3073&lt;=0,0,IF(E3073&lt;=30000,E3073,IF(E3073&lt;=60000,ROUNDUP(E3073/2,0)+15000,IF(E3073&lt;=120000,ROUNDUP(E3073/4,0)+30000,60000)))),IF(E3073&lt;=0,0,IF(E3073&lt;=20000,E3073,IF(E3073&lt;=40000,ROUNDUP(E3073/2,0)+10000,IF(E3073&lt;=80000,ROUNDUP(E3073/4,0)+20000,40000)))))+IF(F3073&lt;=0,0,IF(F3073&lt;=25000,F3073,IF(F3073&lt;=50000,ROUNDUP(F3073/2,0)+12500,IF(F3073&lt;=100000,ROUNDUP(F3073/4,0)+25000,50000)))),IF(AND(D3073="はい",C3073&gt;=2026,C3073&lt;=2027),60000,40000)))))</f>
        <v/>
      </c>
      <c r="P3073" s="18">
        <f>IF(G3073&lt;=0,0,IF(G3073&lt;=20000,G3073,IF(G3073&lt;=40000,ROUNDUP(G3073/2,0)+10000,IF(G3073&lt;=80000,ROUNDUP(G3073/4,0)+20000,40000))))</f>
        <v/>
      </c>
      <c r="Q3073" s="18">
        <f>IF(I3073&lt;=0,IF(H3073&lt;=0,0,IF(H3073&lt;=20000,H3073,IF(H3073&lt;=40000,ROUNDUP(H3073/2,0)+10000,IF(H3073&lt;=80000,ROUNDUP(H3073/4,0)+20000,40000)))),IF(H3073&lt;=0,IF(I3073&lt;=0,0,IF(I3073&lt;=25000,I3073,IF(I3073&lt;=50000,ROUNDUP(I3073/2,0)+12500,IF(I3073&lt;=100000,ROUNDUP(I3073/4,0)+25000,50000)))),MAX(IF(I3073&lt;=0,0,IF(I3073&lt;=25000,I3073,IF(I3073&lt;=50000,ROUNDUP(I3073/2,0)+12500,IF(I3073&lt;=100000,ROUNDUP(I3073/4,0)+25000,50000)))),MIN(IF(H3073&lt;=0,0,IF(H3073&lt;=20000,H3073,IF(H3073&lt;=40000,ROUNDUP(H3073/2,0)+10000,IF(H3073&lt;=80000,ROUNDUP(H3073/4,0)+20000,40000))))+IF(I3073&lt;=0,0,IF(I3073&lt;=25000,I3073,IF(I3073&lt;=50000,ROUNDUP(I3073/2,0)+12500,IF(I3073&lt;=100000,ROUNDUP(I3073/4,0)+25000,50000)))),40000))))</f>
        <v/>
      </c>
      <c r="R3073" s="18">
        <f>MIN(120000,O3073+P3073+Q3073)</f>
        <v/>
      </c>
      <c r="S3073" s="18">
        <f>IF(F3073&lt;=0,IF(E3073&lt;=0,0,IF(E3073&lt;=12000,E3073,IF(E3073&lt;=32000,ROUNDUP(E3073/2,0)+6000,IF(E3073&lt;=56000,ROUNDUP(E3073/4,0)+14000,28000)))),IF(E3073&lt;=0,IF(F3073&lt;=0,0,IF(F3073&lt;=15000,F3073,IF(F3073&lt;=40000,ROUNDUP(F3073/2,0)+7500,IF(F3073&lt;=70000,ROUNDUP(F3073/4,0)+17500,35000)))),MAX(IF(F3073&lt;=0,0,IF(F3073&lt;=15000,F3073,IF(F3073&lt;=40000,ROUNDUP(F3073/2,0)+7500,IF(F3073&lt;=70000,ROUNDUP(F3073/4,0)+17500,35000)))),MIN(IF(E3073&lt;=0,0,IF(E3073&lt;=12000,E3073,IF(E3073&lt;=32000,ROUNDUP(E3073/2,0)+6000,IF(E3073&lt;=56000,ROUNDUP(E3073/4,0)+14000,28000))))+IF(F3073&lt;=0,0,IF(F3073&lt;=15000,F3073,IF(F3073&lt;=40000,ROUNDUP(F3073/2,0)+7500,IF(F3073&lt;=70000,ROUNDUP(F3073/4,0)+17500,35000)))),28000))))</f>
        <v/>
      </c>
      <c r="T3073" s="18">
        <f>IF(G3073&lt;=0,0,IF(G3073&lt;=12000,G3073,IF(G3073&lt;=32000,ROUNDUP(G3073/2,0)+6000,IF(G3073&lt;=56000,ROUNDUP(G3073/4,0)+14000,28000))))</f>
        <v/>
      </c>
      <c r="U3073" s="18">
        <f>IF(I3073&lt;=0,IF(H3073&lt;=0,0,IF(H3073&lt;=12000,H3073,IF(H3073&lt;=32000,ROUNDUP(H3073/2,0)+6000,IF(H3073&lt;=56000,ROUNDUP(H3073/4,0)+14000,28000)))),IF(H3073&lt;=0,IF(I3073&lt;=0,0,IF(I3073&lt;=15000,I3073,IF(I3073&lt;=40000,ROUNDUP(I3073/2,0)+7500,IF(I3073&lt;=70000,ROUNDUP(I3073/4,0)+17500,35000)))),MAX(IF(I3073&lt;=0,0,IF(I3073&lt;=15000,I3073,IF(I3073&lt;=40000,ROUNDUP(I3073/2,0)+7500,IF(I3073&lt;=70000,ROUNDUP(I3073/4,0)+17500,35000)))),MIN(IF(H3073&lt;=0,0,IF(H3073&lt;=12000,H3073,IF(H3073&lt;=32000,ROUNDUP(H3073/2,0)+6000,IF(H3073&lt;=56000,ROUNDUP(H3073/4,0)+14000,28000))))+IF(I3073&lt;=0,0,IF(I3073&lt;=15000,I3073,IF(I3073&lt;=40000,ROUNDUP(I3073/2,0)+7500,IF(I3073&lt;=70000,ROUNDUP(I3073/4,0)+17500,35000)))),28000))))</f>
        <v/>
      </c>
      <c r="V3073" s="18">
        <f>MIN(70000,S3073+T3073+U3073)</f>
        <v/>
      </c>
      <c r="W3073" s="18">
        <f>MAX(0,ROUNDDOWN(M3073-J3073-N3073-K3073-0,-3))</f>
        <v/>
      </c>
      <c r="X3073" s="18">
        <f>MAX(0,ROUNDDOWN(M3073-J3073-N3073-K3073-R3073,-3))</f>
        <v/>
      </c>
      <c r="Y3073" s="18">
        <f>IF(W3073&lt;=0,0,ROUNDDOWN((W3073*LOOKUP(W3073,{0,1950001,3300001,6950001,9000001,18000001,40000001},{0.05,0.1,0.2,0.23,0.33,0.4,0.45})-LOOKUP(W3073,{0,1950001,3300001,6950001,9000001,18000001,40000001},{0,97500,427500,636000,1536000,2796000,4796000}))*1.021,-2))</f>
        <v/>
      </c>
      <c r="Z3073" s="18">
        <f>IF(X3073&lt;=0,0,ROUNDDOWN((X3073*LOOKUP(X3073,{0,1950001,3300001,6950001,9000001,18000001,40000001},{0.05,0.1,0.2,0.23,0.33,0.4,0.45})-LOOKUP(X3073,{0,1950001,3300001,6950001,9000001,18000001,40000001},{0,97500,427500,636000,1536000,2796000,4796000}))*1.021,-2))</f>
        <v/>
      </c>
      <c r="AA3073" s="18">
        <f>MAX(0,ROUNDDOWN(M3073-J3073-430000-L3073-0,-3))</f>
        <v/>
      </c>
      <c r="AB3073" s="18">
        <f>MAX(0,ROUNDDOWN(M3073-J3073-430000-L3073-V3073,-3))</f>
        <v/>
      </c>
      <c r="AC3073" s="18">
        <f>IF(M3073&lt;=450000,0,MAX(0,ROUNDDOWN(AA3073*0.06-MIN(50000,AA3073)*0.03,-2))+MAX(0,ROUNDDOWN(AA3073*0.04-MIN(50000,AA3073)*0.02,-2)))</f>
        <v/>
      </c>
      <c r="AD3073" s="18">
        <f>IF(M3073&lt;=450000,0,MAX(0,ROUNDDOWN(AB3073*0.06-MIN(50000,AB3073)*0.03,-2))+MAX(0,ROUNDDOWN(AB3073*0.04-MIN(50000,AB3073)*0.02,-2)))</f>
        <v/>
      </c>
      <c r="AE3073" s="18">
        <f>Y3073-Z3073</f>
        <v/>
      </c>
      <c r="AF3073" s="18">
        <f>AC3073-AD3073</f>
        <v/>
      </c>
      <c r="AG3073" s="18">
        <f>AE3073+AF3073</f>
        <v/>
      </c>
      <c r="AH3073" s="20">
        <f>IF(W3073&lt;=0,0,LOOKUP(W3073,{0,1950001,3300001,6950001,9000001,18000001,40000001},{0.05,0.1,0.2,0.23,0.33,0.4,0.45}))</f>
        <v/>
      </c>
    </row>
    <row r="3074">
      <c r="A3074" t="inlineStr">
        <is>
          <t>1万円刻み 特例あり一般12万円</t>
        </is>
      </c>
      <c r="B3074" s="18">
        <f>'4_1万円刻み'!$A$998</f>
        <v/>
      </c>
      <c r="C3074" s="19" t="n">
        <v>2026</v>
      </c>
      <c r="D3074" t="inlineStr">
        <is>
          <t>はい</t>
        </is>
      </c>
      <c r="E3074" s="18" t="n">
        <v>120000</v>
      </c>
      <c r="F3074" s="18" t="n">
        <v>0</v>
      </c>
      <c r="G3074" s="18" t="n">
        <v>0</v>
      </c>
      <c r="H3074" s="18" t="n">
        <v>0</v>
      </c>
      <c r="I3074" s="18" t="n">
        <v>0</v>
      </c>
      <c r="J3074" s="18">
        <f>ROUND(MIN(B3074/12,650000)*12*0.0915+MIN(B3074/12,1390000)*12*(0.0504+0)+B3074*0.005,0)</f>
        <v/>
      </c>
      <c r="K3074" s="18" t="n">
        <v>0</v>
      </c>
      <c r="L3074" s="18" t="n">
        <v>0</v>
      </c>
      <c r="M3074" s="18">
        <f>ROUND(IF(C3074&gt;=2026,IF(B3074&lt;741000,0,IF(B3074&lt;2191000,B3074-740000,IF(B3074&lt;2193000,1451000,IF(B3074&lt;2196000,1453000,IF(B3074&lt;2200000,1456000,IF(B3074&lt;3600000,ROUNDDOWN(B3074/4,-3)*2.8-80000,IF(B3074&lt;6600000,ROUNDDOWN(B3074/4,-3)*3.2-440000,IF(B3074&lt;8500000,ROUNDDOWN(B3074*0.9,0)-1100000,B3074-1950000)))))))),IF(B3074&lt;651000,0,IF(B3074&lt;1900000,B3074-650000,IF(B3074&lt;3600000,ROUNDDOWN(B3074/4,-3)*2.8-80000,IF(B3074&lt;6600000,ROUNDDOWN(B3074/4,-3)*3.2-440000,IF(B3074&lt;8500000,ROUNDDOWN(B3074*0.9,0)-1100000,B3074-1950000)))))),0)</f>
        <v/>
      </c>
      <c r="N3074" s="18">
        <f>IF(M3074&gt;23500000,NA(),IF(C3074&gt;=2026,IF(M3074&lt;=4890000,1040000,IF(M3074&lt;=6550000,670000,620000)),IF(M3074&lt;=1320000,950000,IF(M3074&lt;=3360000,880000,IF(M3074&lt;=4890000,680000,IF(M3074&lt;=6550000,630000,580000))))))</f>
        <v/>
      </c>
      <c r="O3074" s="18">
        <f>IF(F3074&lt;=0,IF(AND(D3074="はい",C3074&gt;=2026,C3074&lt;=2027),IF(E3074&lt;=0,0,IF(E3074&lt;=30000,E3074,IF(E3074&lt;=60000,ROUNDUP(E3074/2,0)+15000,IF(E3074&lt;=120000,ROUNDUP(E3074/4,0)+30000,60000)))),IF(E3074&lt;=0,0,IF(E3074&lt;=20000,E3074,IF(E3074&lt;=40000,ROUNDUP(E3074/2,0)+10000,IF(E3074&lt;=80000,ROUNDUP(E3074/4,0)+20000,40000))))),IF(E3074&lt;=0,IF(F3074&lt;=0,0,IF(F3074&lt;=25000,F3074,IF(F3074&lt;=50000,ROUNDUP(F3074/2,0)+12500,IF(F3074&lt;=100000,ROUNDUP(F3074/4,0)+25000,50000)))),MAX(IF(F3074&lt;=0,0,IF(F3074&lt;=25000,F3074,IF(F3074&lt;=50000,ROUNDUP(F3074/2,0)+12500,IF(F3074&lt;=100000,ROUNDUP(F3074/4,0)+25000,50000)))),MIN(IF(AND(D3074="はい",C3074&gt;=2026,C3074&lt;=2027),IF(E3074&lt;=0,0,IF(E3074&lt;=30000,E3074,IF(E3074&lt;=60000,ROUNDUP(E3074/2,0)+15000,IF(E3074&lt;=120000,ROUNDUP(E3074/4,0)+30000,60000)))),IF(E3074&lt;=0,0,IF(E3074&lt;=20000,E3074,IF(E3074&lt;=40000,ROUNDUP(E3074/2,0)+10000,IF(E3074&lt;=80000,ROUNDUP(E3074/4,0)+20000,40000)))))+IF(F3074&lt;=0,0,IF(F3074&lt;=25000,F3074,IF(F3074&lt;=50000,ROUNDUP(F3074/2,0)+12500,IF(F3074&lt;=100000,ROUNDUP(F3074/4,0)+25000,50000)))),IF(AND(D3074="はい",C3074&gt;=2026,C3074&lt;=2027),60000,40000)))))</f>
        <v/>
      </c>
      <c r="P3074" s="18">
        <f>IF(G3074&lt;=0,0,IF(G3074&lt;=20000,G3074,IF(G3074&lt;=40000,ROUNDUP(G3074/2,0)+10000,IF(G3074&lt;=80000,ROUNDUP(G3074/4,0)+20000,40000))))</f>
        <v/>
      </c>
      <c r="Q3074" s="18">
        <f>IF(I3074&lt;=0,IF(H3074&lt;=0,0,IF(H3074&lt;=20000,H3074,IF(H3074&lt;=40000,ROUNDUP(H3074/2,0)+10000,IF(H3074&lt;=80000,ROUNDUP(H3074/4,0)+20000,40000)))),IF(H3074&lt;=0,IF(I3074&lt;=0,0,IF(I3074&lt;=25000,I3074,IF(I3074&lt;=50000,ROUNDUP(I3074/2,0)+12500,IF(I3074&lt;=100000,ROUNDUP(I3074/4,0)+25000,50000)))),MAX(IF(I3074&lt;=0,0,IF(I3074&lt;=25000,I3074,IF(I3074&lt;=50000,ROUNDUP(I3074/2,0)+12500,IF(I3074&lt;=100000,ROUNDUP(I3074/4,0)+25000,50000)))),MIN(IF(H3074&lt;=0,0,IF(H3074&lt;=20000,H3074,IF(H3074&lt;=40000,ROUNDUP(H3074/2,0)+10000,IF(H3074&lt;=80000,ROUNDUP(H3074/4,0)+20000,40000))))+IF(I3074&lt;=0,0,IF(I3074&lt;=25000,I3074,IF(I3074&lt;=50000,ROUNDUP(I3074/2,0)+12500,IF(I3074&lt;=100000,ROUNDUP(I3074/4,0)+25000,50000)))),40000))))</f>
        <v/>
      </c>
      <c r="R3074" s="18">
        <f>MIN(120000,O3074+P3074+Q3074)</f>
        <v/>
      </c>
      <c r="S3074" s="18">
        <f>IF(F3074&lt;=0,IF(E3074&lt;=0,0,IF(E3074&lt;=12000,E3074,IF(E3074&lt;=32000,ROUNDUP(E3074/2,0)+6000,IF(E3074&lt;=56000,ROUNDUP(E3074/4,0)+14000,28000)))),IF(E3074&lt;=0,IF(F3074&lt;=0,0,IF(F3074&lt;=15000,F3074,IF(F3074&lt;=40000,ROUNDUP(F3074/2,0)+7500,IF(F3074&lt;=70000,ROUNDUP(F3074/4,0)+17500,35000)))),MAX(IF(F3074&lt;=0,0,IF(F3074&lt;=15000,F3074,IF(F3074&lt;=40000,ROUNDUP(F3074/2,0)+7500,IF(F3074&lt;=70000,ROUNDUP(F3074/4,0)+17500,35000)))),MIN(IF(E3074&lt;=0,0,IF(E3074&lt;=12000,E3074,IF(E3074&lt;=32000,ROUNDUP(E3074/2,0)+6000,IF(E3074&lt;=56000,ROUNDUP(E3074/4,0)+14000,28000))))+IF(F3074&lt;=0,0,IF(F3074&lt;=15000,F3074,IF(F3074&lt;=40000,ROUNDUP(F3074/2,0)+7500,IF(F3074&lt;=70000,ROUNDUP(F3074/4,0)+17500,35000)))),28000))))</f>
        <v/>
      </c>
      <c r="T3074" s="18">
        <f>IF(G3074&lt;=0,0,IF(G3074&lt;=12000,G3074,IF(G3074&lt;=32000,ROUNDUP(G3074/2,0)+6000,IF(G3074&lt;=56000,ROUNDUP(G3074/4,0)+14000,28000))))</f>
        <v/>
      </c>
      <c r="U3074" s="18">
        <f>IF(I3074&lt;=0,IF(H3074&lt;=0,0,IF(H3074&lt;=12000,H3074,IF(H3074&lt;=32000,ROUNDUP(H3074/2,0)+6000,IF(H3074&lt;=56000,ROUNDUP(H3074/4,0)+14000,28000)))),IF(H3074&lt;=0,IF(I3074&lt;=0,0,IF(I3074&lt;=15000,I3074,IF(I3074&lt;=40000,ROUNDUP(I3074/2,0)+7500,IF(I3074&lt;=70000,ROUNDUP(I3074/4,0)+17500,35000)))),MAX(IF(I3074&lt;=0,0,IF(I3074&lt;=15000,I3074,IF(I3074&lt;=40000,ROUNDUP(I3074/2,0)+7500,IF(I3074&lt;=70000,ROUNDUP(I3074/4,0)+17500,35000)))),MIN(IF(H3074&lt;=0,0,IF(H3074&lt;=12000,H3074,IF(H3074&lt;=32000,ROUNDUP(H3074/2,0)+6000,IF(H3074&lt;=56000,ROUNDUP(H3074/4,0)+14000,28000))))+IF(I3074&lt;=0,0,IF(I3074&lt;=15000,I3074,IF(I3074&lt;=40000,ROUNDUP(I3074/2,0)+7500,IF(I3074&lt;=70000,ROUNDUP(I3074/4,0)+17500,35000)))),28000))))</f>
        <v/>
      </c>
      <c r="V3074" s="18">
        <f>MIN(70000,S3074+T3074+U3074)</f>
        <v/>
      </c>
      <c r="W3074" s="18">
        <f>MAX(0,ROUNDDOWN(M3074-J3074-N3074-K3074-0,-3))</f>
        <v/>
      </c>
      <c r="X3074" s="18">
        <f>MAX(0,ROUNDDOWN(M3074-J3074-N3074-K3074-R3074,-3))</f>
        <v/>
      </c>
      <c r="Y3074" s="18">
        <f>IF(W3074&lt;=0,0,ROUNDDOWN((W3074*LOOKUP(W3074,{0,1950001,3300001,6950001,9000001,18000001,40000001},{0.05,0.1,0.2,0.23,0.33,0.4,0.45})-LOOKUP(W3074,{0,1950001,3300001,6950001,9000001,18000001,40000001},{0,97500,427500,636000,1536000,2796000,4796000}))*1.021,-2))</f>
        <v/>
      </c>
      <c r="Z3074" s="18">
        <f>IF(X3074&lt;=0,0,ROUNDDOWN((X3074*LOOKUP(X3074,{0,1950001,3300001,6950001,9000001,18000001,40000001},{0.05,0.1,0.2,0.23,0.33,0.4,0.45})-LOOKUP(X3074,{0,1950001,3300001,6950001,9000001,18000001,40000001},{0,97500,427500,636000,1536000,2796000,4796000}))*1.021,-2))</f>
        <v/>
      </c>
      <c r="AA3074" s="18">
        <f>MAX(0,ROUNDDOWN(M3074-J3074-430000-L3074-0,-3))</f>
        <v/>
      </c>
      <c r="AB3074" s="18">
        <f>MAX(0,ROUNDDOWN(M3074-J3074-430000-L3074-V3074,-3))</f>
        <v/>
      </c>
      <c r="AC3074" s="18">
        <f>IF(M3074&lt;=450000,0,MAX(0,ROUNDDOWN(AA3074*0.06-MIN(50000,AA3074)*0.03,-2))+MAX(0,ROUNDDOWN(AA3074*0.04-MIN(50000,AA3074)*0.02,-2)))</f>
        <v/>
      </c>
      <c r="AD3074" s="18">
        <f>IF(M3074&lt;=450000,0,MAX(0,ROUNDDOWN(AB3074*0.06-MIN(50000,AB3074)*0.03,-2))+MAX(0,ROUNDDOWN(AB3074*0.04-MIN(50000,AB3074)*0.02,-2)))</f>
        <v/>
      </c>
      <c r="AE3074" s="18">
        <f>Y3074-Z3074</f>
        <v/>
      </c>
      <c r="AF3074" s="18">
        <f>AC3074-AD3074</f>
        <v/>
      </c>
      <c r="AG3074" s="18">
        <f>AE3074+AF3074</f>
        <v/>
      </c>
      <c r="AH3074" s="20">
        <f>IF(W3074&lt;=0,0,LOOKUP(W3074,{0,1950001,3300001,6950001,9000001,18000001,40000001},{0.05,0.1,0.2,0.23,0.33,0.4,0.45}))</f>
        <v/>
      </c>
    </row>
    <row r="3075">
      <c r="A3075" t="inlineStr">
        <is>
          <t>1万円刻み 3区分8万円ずつ</t>
        </is>
      </c>
      <c r="B3075" s="18">
        <f>'4_1万円刻み'!$A$999</f>
        <v/>
      </c>
      <c r="C3075" s="19" t="n">
        <v>2026</v>
      </c>
      <c r="D3075" t="inlineStr">
        <is>
          <t>いいえ</t>
        </is>
      </c>
      <c r="E3075" s="18" t="n">
        <v>80000</v>
      </c>
      <c r="F3075" s="18" t="n">
        <v>0</v>
      </c>
      <c r="G3075" s="18" t="n">
        <v>80000</v>
      </c>
      <c r="H3075" s="18" t="n">
        <v>80000</v>
      </c>
      <c r="I3075" s="18" t="n">
        <v>0</v>
      </c>
      <c r="J3075" s="18">
        <f>ROUND(MIN(B3075/12,650000)*12*0.0915+MIN(B3075/12,1390000)*12*(0.0504+0)+B3075*0.005,0)</f>
        <v/>
      </c>
      <c r="K3075" s="18" t="n">
        <v>0</v>
      </c>
      <c r="L3075" s="18" t="n">
        <v>0</v>
      </c>
      <c r="M3075" s="18">
        <f>ROUND(IF(C3075&gt;=2026,IF(B3075&lt;741000,0,IF(B3075&lt;2191000,B3075-740000,IF(B3075&lt;2193000,1451000,IF(B3075&lt;2196000,1453000,IF(B3075&lt;2200000,1456000,IF(B3075&lt;3600000,ROUNDDOWN(B3075/4,-3)*2.8-80000,IF(B3075&lt;6600000,ROUNDDOWN(B3075/4,-3)*3.2-440000,IF(B3075&lt;8500000,ROUNDDOWN(B3075*0.9,0)-1100000,B3075-1950000)))))))),IF(B3075&lt;651000,0,IF(B3075&lt;1900000,B3075-650000,IF(B3075&lt;3600000,ROUNDDOWN(B3075/4,-3)*2.8-80000,IF(B3075&lt;6600000,ROUNDDOWN(B3075/4,-3)*3.2-440000,IF(B3075&lt;8500000,ROUNDDOWN(B3075*0.9,0)-1100000,B3075-1950000)))))),0)</f>
        <v/>
      </c>
      <c r="N3075" s="18">
        <f>IF(M3075&gt;23500000,NA(),IF(C3075&gt;=2026,IF(M3075&lt;=4890000,1040000,IF(M3075&lt;=6550000,670000,620000)),IF(M3075&lt;=1320000,950000,IF(M3075&lt;=3360000,880000,IF(M3075&lt;=4890000,680000,IF(M3075&lt;=6550000,630000,580000))))))</f>
        <v/>
      </c>
      <c r="O3075" s="18">
        <f>IF(F3075&lt;=0,IF(AND(D3075="はい",C3075&gt;=2026,C3075&lt;=2027),IF(E3075&lt;=0,0,IF(E3075&lt;=30000,E3075,IF(E3075&lt;=60000,ROUNDUP(E3075/2,0)+15000,IF(E3075&lt;=120000,ROUNDUP(E3075/4,0)+30000,60000)))),IF(E3075&lt;=0,0,IF(E3075&lt;=20000,E3075,IF(E3075&lt;=40000,ROUNDUP(E3075/2,0)+10000,IF(E3075&lt;=80000,ROUNDUP(E3075/4,0)+20000,40000))))),IF(E3075&lt;=0,IF(F3075&lt;=0,0,IF(F3075&lt;=25000,F3075,IF(F3075&lt;=50000,ROUNDUP(F3075/2,0)+12500,IF(F3075&lt;=100000,ROUNDUP(F3075/4,0)+25000,50000)))),MAX(IF(F3075&lt;=0,0,IF(F3075&lt;=25000,F3075,IF(F3075&lt;=50000,ROUNDUP(F3075/2,0)+12500,IF(F3075&lt;=100000,ROUNDUP(F3075/4,0)+25000,50000)))),MIN(IF(AND(D3075="はい",C3075&gt;=2026,C3075&lt;=2027),IF(E3075&lt;=0,0,IF(E3075&lt;=30000,E3075,IF(E3075&lt;=60000,ROUNDUP(E3075/2,0)+15000,IF(E3075&lt;=120000,ROUNDUP(E3075/4,0)+30000,60000)))),IF(E3075&lt;=0,0,IF(E3075&lt;=20000,E3075,IF(E3075&lt;=40000,ROUNDUP(E3075/2,0)+10000,IF(E3075&lt;=80000,ROUNDUP(E3075/4,0)+20000,40000)))))+IF(F3075&lt;=0,0,IF(F3075&lt;=25000,F3075,IF(F3075&lt;=50000,ROUNDUP(F3075/2,0)+12500,IF(F3075&lt;=100000,ROUNDUP(F3075/4,0)+25000,50000)))),IF(AND(D3075="はい",C3075&gt;=2026,C3075&lt;=2027),60000,40000)))))</f>
        <v/>
      </c>
      <c r="P3075" s="18">
        <f>IF(G3075&lt;=0,0,IF(G3075&lt;=20000,G3075,IF(G3075&lt;=40000,ROUNDUP(G3075/2,0)+10000,IF(G3075&lt;=80000,ROUNDUP(G3075/4,0)+20000,40000))))</f>
        <v/>
      </c>
      <c r="Q3075" s="18">
        <f>IF(I3075&lt;=0,IF(H3075&lt;=0,0,IF(H3075&lt;=20000,H3075,IF(H3075&lt;=40000,ROUNDUP(H3075/2,0)+10000,IF(H3075&lt;=80000,ROUNDUP(H3075/4,0)+20000,40000)))),IF(H3075&lt;=0,IF(I3075&lt;=0,0,IF(I3075&lt;=25000,I3075,IF(I3075&lt;=50000,ROUNDUP(I3075/2,0)+12500,IF(I3075&lt;=100000,ROUNDUP(I3075/4,0)+25000,50000)))),MAX(IF(I3075&lt;=0,0,IF(I3075&lt;=25000,I3075,IF(I3075&lt;=50000,ROUNDUP(I3075/2,0)+12500,IF(I3075&lt;=100000,ROUNDUP(I3075/4,0)+25000,50000)))),MIN(IF(H3075&lt;=0,0,IF(H3075&lt;=20000,H3075,IF(H3075&lt;=40000,ROUNDUP(H3075/2,0)+10000,IF(H3075&lt;=80000,ROUNDUP(H3075/4,0)+20000,40000))))+IF(I3075&lt;=0,0,IF(I3075&lt;=25000,I3075,IF(I3075&lt;=50000,ROUNDUP(I3075/2,0)+12500,IF(I3075&lt;=100000,ROUNDUP(I3075/4,0)+25000,50000)))),40000))))</f>
        <v/>
      </c>
      <c r="R3075" s="18">
        <f>MIN(120000,O3075+P3075+Q3075)</f>
        <v/>
      </c>
      <c r="S3075" s="18">
        <f>IF(F3075&lt;=0,IF(E3075&lt;=0,0,IF(E3075&lt;=12000,E3075,IF(E3075&lt;=32000,ROUNDUP(E3075/2,0)+6000,IF(E3075&lt;=56000,ROUNDUP(E3075/4,0)+14000,28000)))),IF(E3075&lt;=0,IF(F3075&lt;=0,0,IF(F3075&lt;=15000,F3075,IF(F3075&lt;=40000,ROUNDUP(F3075/2,0)+7500,IF(F3075&lt;=70000,ROUNDUP(F3075/4,0)+17500,35000)))),MAX(IF(F3075&lt;=0,0,IF(F3075&lt;=15000,F3075,IF(F3075&lt;=40000,ROUNDUP(F3075/2,0)+7500,IF(F3075&lt;=70000,ROUNDUP(F3075/4,0)+17500,35000)))),MIN(IF(E3075&lt;=0,0,IF(E3075&lt;=12000,E3075,IF(E3075&lt;=32000,ROUNDUP(E3075/2,0)+6000,IF(E3075&lt;=56000,ROUNDUP(E3075/4,0)+14000,28000))))+IF(F3075&lt;=0,0,IF(F3075&lt;=15000,F3075,IF(F3075&lt;=40000,ROUNDUP(F3075/2,0)+7500,IF(F3075&lt;=70000,ROUNDUP(F3075/4,0)+17500,35000)))),28000))))</f>
        <v/>
      </c>
      <c r="T3075" s="18">
        <f>IF(G3075&lt;=0,0,IF(G3075&lt;=12000,G3075,IF(G3075&lt;=32000,ROUNDUP(G3075/2,0)+6000,IF(G3075&lt;=56000,ROUNDUP(G3075/4,0)+14000,28000))))</f>
        <v/>
      </c>
      <c r="U3075" s="18">
        <f>IF(I3075&lt;=0,IF(H3075&lt;=0,0,IF(H3075&lt;=12000,H3075,IF(H3075&lt;=32000,ROUNDUP(H3075/2,0)+6000,IF(H3075&lt;=56000,ROUNDUP(H3075/4,0)+14000,28000)))),IF(H3075&lt;=0,IF(I3075&lt;=0,0,IF(I3075&lt;=15000,I3075,IF(I3075&lt;=40000,ROUNDUP(I3075/2,0)+7500,IF(I3075&lt;=70000,ROUNDUP(I3075/4,0)+17500,35000)))),MAX(IF(I3075&lt;=0,0,IF(I3075&lt;=15000,I3075,IF(I3075&lt;=40000,ROUNDUP(I3075/2,0)+7500,IF(I3075&lt;=70000,ROUNDUP(I3075/4,0)+17500,35000)))),MIN(IF(H3075&lt;=0,0,IF(H3075&lt;=12000,H3075,IF(H3075&lt;=32000,ROUNDUP(H3075/2,0)+6000,IF(H3075&lt;=56000,ROUNDUP(H3075/4,0)+14000,28000))))+IF(I3075&lt;=0,0,IF(I3075&lt;=15000,I3075,IF(I3075&lt;=40000,ROUNDUP(I3075/2,0)+7500,IF(I3075&lt;=70000,ROUNDUP(I3075/4,0)+17500,35000)))),28000))))</f>
        <v/>
      </c>
      <c r="V3075" s="18">
        <f>MIN(70000,S3075+T3075+U3075)</f>
        <v/>
      </c>
      <c r="W3075" s="18">
        <f>MAX(0,ROUNDDOWN(M3075-J3075-N3075-K3075-0,-3))</f>
        <v/>
      </c>
      <c r="X3075" s="18">
        <f>MAX(0,ROUNDDOWN(M3075-J3075-N3075-K3075-R3075,-3))</f>
        <v/>
      </c>
      <c r="Y3075" s="18">
        <f>IF(W3075&lt;=0,0,ROUNDDOWN((W3075*LOOKUP(W3075,{0,1950001,3300001,6950001,9000001,18000001,40000001},{0.05,0.1,0.2,0.23,0.33,0.4,0.45})-LOOKUP(W3075,{0,1950001,3300001,6950001,9000001,18000001,40000001},{0,97500,427500,636000,1536000,2796000,4796000}))*1.021,-2))</f>
        <v/>
      </c>
      <c r="Z3075" s="18">
        <f>IF(X3075&lt;=0,0,ROUNDDOWN((X3075*LOOKUP(X3075,{0,1950001,3300001,6950001,9000001,18000001,40000001},{0.05,0.1,0.2,0.23,0.33,0.4,0.45})-LOOKUP(X3075,{0,1950001,3300001,6950001,9000001,18000001,40000001},{0,97500,427500,636000,1536000,2796000,4796000}))*1.021,-2))</f>
        <v/>
      </c>
      <c r="AA3075" s="18">
        <f>MAX(0,ROUNDDOWN(M3075-J3075-430000-L3075-0,-3))</f>
        <v/>
      </c>
      <c r="AB3075" s="18">
        <f>MAX(0,ROUNDDOWN(M3075-J3075-430000-L3075-V3075,-3))</f>
        <v/>
      </c>
      <c r="AC3075" s="18">
        <f>IF(M3075&lt;=450000,0,MAX(0,ROUNDDOWN(AA3075*0.06-MIN(50000,AA3075)*0.03,-2))+MAX(0,ROUNDDOWN(AA3075*0.04-MIN(50000,AA3075)*0.02,-2)))</f>
        <v/>
      </c>
      <c r="AD3075" s="18">
        <f>IF(M3075&lt;=450000,0,MAX(0,ROUNDDOWN(AB3075*0.06-MIN(50000,AB3075)*0.03,-2))+MAX(0,ROUNDDOWN(AB3075*0.04-MIN(50000,AB3075)*0.02,-2)))</f>
        <v/>
      </c>
      <c r="AE3075" s="18">
        <f>Y3075-Z3075</f>
        <v/>
      </c>
      <c r="AF3075" s="18">
        <f>AC3075-AD3075</f>
        <v/>
      </c>
      <c r="AG3075" s="18">
        <f>AE3075+AF3075</f>
        <v/>
      </c>
      <c r="AH3075" s="20">
        <f>IF(W3075&lt;=0,0,LOOKUP(W3075,{0,1950001,3300001,6950001,9000001,18000001,40000001},{0.05,0.1,0.2,0.23,0.33,0.4,0.45}))</f>
        <v/>
      </c>
    </row>
    <row r="3076">
      <c r="A3076" t="inlineStr">
        <is>
          <t>1万円刻み 一般8万円</t>
        </is>
      </c>
      <c r="B3076" s="18">
        <f>'4_1万円刻み'!$A$999</f>
        <v/>
      </c>
      <c r="C3076" s="19" t="n">
        <v>2026</v>
      </c>
      <c r="D3076" t="inlineStr">
        <is>
          <t>いいえ</t>
        </is>
      </c>
      <c r="E3076" s="18" t="n">
        <v>80000</v>
      </c>
      <c r="F3076" s="18" t="n">
        <v>0</v>
      </c>
      <c r="G3076" s="18" t="n">
        <v>0</v>
      </c>
      <c r="H3076" s="18" t="n">
        <v>0</v>
      </c>
      <c r="I3076" s="18" t="n">
        <v>0</v>
      </c>
      <c r="J3076" s="18">
        <f>ROUND(MIN(B3076/12,650000)*12*0.0915+MIN(B3076/12,1390000)*12*(0.0504+0)+B3076*0.005,0)</f>
        <v/>
      </c>
      <c r="K3076" s="18" t="n">
        <v>0</v>
      </c>
      <c r="L3076" s="18" t="n">
        <v>0</v>
      </c>
      <c r="M3076" s="18">
        <f>ROUND(IF(C3076&gt;=2026,IF(B3076&lt;741000,0,IF(B3076&lt;2191000,B3076-740000,IF(B3076&lt;2193000,1451000,IF(B3076&lt;2196000,1453000,IF(B3076&lt;2200000,1456000,IF(B3076&lt;3600000,ROUNDDOWN(B3076/4,-3)*2.8-80000,IF(B3076&lt;6600000,ROUNDDOWN(B3076/4,-3)*3.2-440000,IF(B3076&lt;8500000,ROUNDDOWN(B3076*0.9,0)-1100000,B3076-1950000)))))))),IF(B3076&lt;651000,0,IF(B3076&lt;1900000,B3076-650000,IF(B3076&lt;3600000,ROUNDDOWN(B3076/4,-3)*2.8-80000,IF(B3076&lt;6600000,ROUNDDOWN(B3076/4,-3)*3.2-440000,IF(B3076&lt;8500000,ROUNDDOWN(B3076*0.9,0)-1100000,B3076-1950000)))))),0)</f>
        <v/>
      </c>
      <c r="N3076" s="18">
        <f>IF(M3076&gt;23500000,NA(),IF(C3076&gt;=2026,IF(M3076&lt;=4890000,1040000,IF(M3076&lt;=6550000,670000,620000)),IF(M3076&lt;=1320000,950000,IF(M3076&lt;=3360000,880000,IF(M3076&lt;=4890000,680000,IF(M3076&lt;=6550000,630000,580000))))))</f>
        <v/>
      </c>
      <c r="O3076" s="18">
        <f>IF(F3076&lt;=0,IF(AND(D3076="はい",C3076&gt;=2026,C3076&lt;=2027),IF(E3076&lt;=0,0,IF(E3076&lt;=30000,E3076,IF(E3076&lt;=60000,ROUNDUP(E3076/2,0)+15000,IF(E3076&lt;=120000,ROUNDUP(E3076/4,0)+30000,60000)))),IF(E3076&lt;=0,0,IF(E3076&lt;=20000,E3076,IF(E3076&lt;=40000,ROUNDUP(E3076/2,0)+10000,IF(E3076&lt;=80000,ROUNDUP(E3076/4,0)+20000,40000))))),IF(E3076&lt;=0,IF(F3076&lt;=0,0,IF(F3076&lt;=25000,F3076,IF(F3076&lt;=50000,ROUNDUP(F3076/2,0)+12500,IF(F3076&lt;=100000,ROUNDUP(F3076/4,0)+25000,50000)))),MAX(IF(F3076&lt;=0,0,IF(F3076&lt;=25000,F3076,IF(F3076&lt;=50000,ROUNDUP(F3076/2,0)+12500,IF(F3076&lt;=100000,ROUNDUP(F3076/4,0)+25000,50000)))),MIN(IF(AND(D3076="はい",C3076&gt;=2026,C3076&lt;=2027),IF(E3076&lt;=0,0,IF(E3076&lt;=30000,E3076,IF(E3076&lt;=60000,ROUNDUP(E3076/2,0)+15000,IF(E3076&lt;=120000,ROUNDUP(E3076/4,0)+30000,60000)))),IF(E3076&lt;=0,0,IF(E3076&lt;=20000,E3076,IF(E3076&lt;=40000,ROUNDUP(E3076/2,0)+10000,IF(E3076&lt;=80000,ROUNDUP(E3076/4,0)+20000,40000)))))+IF(F3076&lt;=0,0,IF(F3076&lt;=25000,F3076,IF(F3076&lt;=50000,ROUNDUP(F3076/2,0)+12500,IF(F3076&lt;=100000,ROUNDUP(F3076/4,0)+25000,50000)))),IF(AND(D3076="はい",C3076&gt;=2026,C3076&lt;=2027),60000,40000)))))</f>
        <v/>
      </c>
      <c r="P3076" s="18">
        <f>IF(G3076&lt;=0,0,IF(G3076&lt;=20000,G3076,IF(G3076&lt;=40000,ROUNDUP(G3076/2,0)+10000,IF(G3076&lt;=80000,ROUNDUP(G3076/4,0)+20000,40000))))</f>
        <v/>
      </c>
      <c r="Q3076" s="18">
        <f>IF(I3076&lt;=0,IF(H3076&lt;=0,0,IF(H3076&lt;=20000,H3076,IF(H3076&lt;=40000,ROUNDUP(H3076/2,0)+10000,IF(H3076&lt;=80000,ROUNDUP(H3076/4,0)+20000,40000)))),IF(H3076&lt;=0,IF(I3076&lt;=0,0,IF(I3076&lt;=25000,I3076,IF(I3076&lt;=50000,ROUNDUP(I3076/2,0)+12500,IF(I3076&lt;=100000,ROUNDUP(I3076/4,0)+25000,50000)))),MAX(IF(I3076&lt;=0,0,IF(I3076&lt;=25000,I3076,IF(I3076&lt;=50000,ROUNDUP(I3076/2,0)+12500,IF(I3076&lt;=100000,ROUNDUP(I3076/4,0)+25000,50000)))),MIN(IF(H3076&lt;=0,0,IF(H3076&lt;=20000,H3076,IF(H3076&lt;=40000,ROUNDUP(H3076/2,0)+10000,IF(H3076&lt;=80000,ROUNDUP(H3076/4,0)+20000,40000))))+IF(I3076&lt;=0,0,IF(I3076&lt;=25000,I3076,IF(I3076&lt;=50000,ROUNDUP(I3076/2,0)+12500,IF(I3076&lt;=100000,ROUNDUP(I3076/4,0)+25000,50000)))),40000))))</f>
        <v/>
      </c>
      <c r="R3076" s="18">
        <f>MIN(120000,O3076+P3076+Q3076)</f>
        <v/>
      </c>
      <c r="S3076" s="18">
        <f>IF(F3076&lt;=0,IF(E3076&lt;=0,0,IF(E3076&lt;=12000,E3076,IF(E3076&lt;=32000,ROUNDUP(E3076/2,0)+6000,IF(E3076&lt;=56000,ROUNDUP(E3076/4,0)+14000,28000)))),IF(E3076&lt;=0,IF(F3076&lt;=0,0,IF(F3076&lt;=15000,F3076,IF(F3076&lt;=40000,ROUNDUP(F3076/2,0)+7500,IF(F3076&lt;=70000,ROUNDUP(F3076/4,0)+17500,35000)))),MAX(IF(F3076&lt;=0,0,IF(F3076&lt;=15000,F3076,IF(F3076&lt;=40000,ROUNDUP(F3076/2,0)+7500,IF(F3076&lt;=70000,ROUNDUP(F3076/4,0)+17500,35000)))),MIN(IF(E3076&lt;=0,0,IF(E3076&lt;=12000,E3076,IF(E3076&lt;=32000,ROUNDUP(E3076/2,0)+6000,IF(E3076&lt;=56000,ROUNDUP(E3076/4,0)+14000,28000))))+IF(F3076&lt;=0,0,IF(F3076&lt;=15000,F3076,IF(F3076&lt;=40000,ROUNDUP(F3076/2,0)+7500,IF(F3076&lt;=70000,ROUNDUP(F3076/4,0)+17500,35000)))),28000))))</f>
        <v/>
      </c>
      <c r="T3076" s="18">
        <f>IF(G3076&lt;=0,0,IF(G3076&lt;=12000,G3076,IF(G3076&lt;=32000,ROUNDUP(G3076/2,0)+6000,IF(G3076&lt;=56000,ROUNDUP(G3076/4,0)+14000,28000))))</f>
        <v/>
      </c>
      <c r="U3076" s="18">
        <f>IF(I3076&lt;=0,IF(H3076&lt;=0,0,IF(H3076&lt;=12000,H3076,IF(H3076&lt;=32000,ROUNDUP(H3076/2,0)+6000,IF(H3076&lt;=56000,ROUNDUP(H3076/4,0)+14000,28000)))),IF(H3076&lt;=0,IF(I3076&lt;=0,0,IF(I3076&lt;=15000,I3076,IF(I3076&lt;=40000,ROUNDUP(I3076/2,0)+7500,IF(I3076&lt;=70000,ROUNDUP(I3076/4,0)+17500,35000)))),MAX(IF(I3076&lt;=0,0,IF(I3076&lt;=15000,I3076,IF(I3076&lt;=40000,ROUNDUP(I3076/2,0)+7500,IF(I3076&lt;=70000,ROUNDUP(I3076/4,0)+17500,35000)))),MIN(IF(H3076&lt;=0,0,IF(H3076&lt;=12000,H3076,IF(H3076&lt;=32000,ROUNDUP(H3076/2,0)+6000,IF(H3076&lt;=56000,ROUNDUP(H3076/4,0)+14000,28000))))+IF(I3076&lt;=0,0,IF(I3076&lt;=15000,I3076,IF(I3076&lt;=40000,ROUNDUP(I3076/2,0)+7500,IF(I3076&lt;=70000,ROUNDUP(I3076/4,0)+17500,35000)))),28000))))</f>
        <v/>
      </c>
      <c r="V3076" s="18">
        <f>MIN(70000,S3076+T3076+U3076)</f>
        <v/>
      </c>
      <c r="W3076" s="18">
        <f>MAX(0,ROUNDDOWN(M3076-J3076-N3076-K3076-0,-3))</f>
        <v/>
      </c>
      <c r="X3076" s="18">
        <f>MAX(0,ROUNDDOWN(M3076-J3076-N3076-K3076-R3076,-3))</f>
        <v/>
      </c>
      <c r="Y3076" s="18">
        <f>IF(W3076&lt;=0,0,ROUNDDOWN((W3076*LOOKUP(W3076,{0,1950001,3300001,6950001,9000001,18000001,40000001},{0.05,0.1,0.2,0.23,0.33,0.4,0.45})-LOOKUP(W3076,{0,1950001,3300001,6950001,9000001,18000001,40000001},{0,97500,427500,636000,1536000,2796000,4796000}))*1.021,-2))</f>
        <v/>
      </c>
      <c r="Z3076" s="18">
        <f>IF(X3076&lt;=0,0,ROUNDDOWN((X3076*LOOKUP(X3076,{0,1950001,3300001,6950001,9000001,18000001,40000001},{0.05,0.1,0.2,0.23,0.33,0.4,0.45})-LOOKUP(X3076,{0,1950001,3300001,6950001,9000001,18000001,40000001},{0,97500,427500,636000,1536000,2796000,4796000}))*1.021,-2))</f>
        <v/>
      </c>
      <c r="AA3076" s="18">
        <f>MAX(0,ROUNDDOWN(M3076-J3076-430000-L3076-0,-3))</f>
        <v/>
      </c>
      <c r="AB3076" s="18">
        <f>MAX(0,ROUNDDOWN(M3076-J3076-430000-L3076-V3076,-3))</f>
        <v/>
      </c>
      <c r="AC3076" s="18">
        <f>IF(M3076&lt;=450000,0,MAX(0,ROUNDDOWN(AA3076*0.06-MIN(50000,AA3076)*0.03,-2))+MAX(0,ROUNDDOWN(AA3076*0.04-MIN(50000,AA3076)*0.02,-2)))</f>
        <v/>
      </c>
      <c r="AD3076" s="18">
        <f>IF(M3076&lt;=450000,0,MAX(0,ROUNDDOWN(AB3076*0.06-MIN(50000,AB3076)*0.03,-2))+MAX(0,ROUNDDOWN(AB3076*0.04-MIN(50000,AB3076)*0.02,-2)))</f>
        <v/>
      </c>
      <c r="AE3076" s="18">
        <f>Y3076-Z3076</f>
        <v/>
      </c>
      <c r="AF3076" s="18">
        <f>AC3076-AD3076</f>
        <v/>
      </c>
      <c r="AG3076" s="18">
        <f>AE3076+AF3076</f>
        <v/>
      </c>
      <c r="AH3076" s="20">
        <f>IF(W3076&lt;=0,0,LOOKUP(W3076,{0,1950001,3300001,6950001,9000001,18000001,40000001},{0.05,0.1,0.2,0.23,0.33,0.4,0.45}))</f>
        <v/>
      </c>
    </row>
    <row r="3077">
      <c r="A3077" t="inlineStr">
        <is>
          <t>1万円刻み 特例あり一般12万円</t>
        </is>
      </c>
      <c r="B3077" s="18">
        <f>'4_1万円刻み'!$A$999</f>
        <v/>
      </c>
      <c r="C3077" s="19" t="n">
        <v>2026</v>
      </c>
      <c r="D3077" t="inlineStr">
        <is>
          <t>はい</t>
        </is>
      </c>
      <c r="E3077" s="18" t="n">
        <v>120000</v>
      </c>
      <c r="F3077" s="18" t="n">
        <v>0</v>
      </c>
      <c r="G3077" s="18" t="n">
        <v>0</v>
      </c>
      <c r="H3077" s="18" t="n">
        <v>0</v>
      </c>
      <c r="I3077" s="18" t="n">
        <v>0</v>
      </c>
      <c r="J3077" s="18">
        <f>ROUND(MIN(B3077/12,650000)*12*0.0915+MIN(B3077/12,1390000)*12*(0.0504+0)+B3077*0.005,0)</f>
        <v/>
      </c>
      <c r="K3077" s="18" t="n">
        <v>0</v>
      </c>
      <c r="L3077" s="18" t="n">
        <v>0</v>
      </c>
      <c r="M3077" s="18">
        <f>ROUND(IF(C3077&gt;=2026,IF(B3077&lt;741000,0,IF(B3077&lt;2191000,B3077-740000,IF(B3077&lt;2193000,1451000,IF(B3077&lt;2196000,1453000,IF(B3077&lt;2200000,1456000,IF(B3077&lt;3600000,ROUNDDOWN(B3077/4,-3)*2.8-80000,IF(B3077&lt;6600000,ROUNDDOWN(B3077/4,-3)*3.2-440000,IF(B3077&lt;8500000,ROUNDDOWN(B3077*0.9,0)-1100000,B3077-1950000)))))))),IF(B3077&lt;651000,0,IF(B3077&lt;1900000,B3077-650000,IF(B3077&lt;3600000,ROUNDDOWN(B3077/4,-3)*2.8-80000,IF(B3077&lt;6600000,ROUNDDOWN(B3077/4,-3)*3.2-440000,IF(B3077&lt;8500000,ROUNDDOWN(B3077*0.9,0)-1100000,B3077-1950000)))))),0)</f>
        <v/>
      </c>
      <c r="N3077" s="18">
        <f>IF(M3077&gt;23500000,NA(),IF(C3077&gt;=2026,IF(M3077&lt;=4890000,1040000,IF(M3077&lt;=6550000,670000,620000)),IF(M3077&lt;=1320000,950000,IF(M3077&lt;=3360000,880000,IF(M3077&lt;=4890000,680000,IF(M3077&lt;=6550000,630000,580000))))))</f>
        <v/>
      </c>
      <c r="O3077" s="18">
        <f>IF(F3077&lt;=0,IF(AND(D3077="はい",C3077&gt;=2026,C3077&lt;=2027),IF(E3077&lt;=0,0,IF(E3077&lt;=30000,E3077,IF(E3077&lt;=60000,ROUNDUP(E3077/2,0)+15000,IF(E3077&lt;=120000,ROUNDUP(E3077/4,0)+30000,60000)))),IF(E3077&lt;=0,0,IF(E3077&lt;=20000,E3077,IF(E3077&lt;=40000,ROUNDUP(E3077/2,0)+10000,IF(E3077&lt;=80000,ROUNDUP(E3077/4,0)+20000,40000))))),IF(E3077&lt;=0,IF(F3077&lt;=0,0,IF(F3077&lt;=25000,F3077,IF(F3077&lt;=50000,ROUNDUP(F3077/2,0)+12500,IF(F3077&lt;=100000,ROUNDUP(F3077/4,0)+25000,50000)))),MAX(IF(F3077&lt;=0,0,IF(F3077&lt;=25000,F3077,IF(F3077&lt;=50000,ROUNDUP(F3077/2,0)+12500,IF(F3077&lt;=100000,ROUNDUP(F3077/4,0)+25000,50000)))),MIN(IF(AND(D3077="はい",C3077&gt;=2026,C3077&lt;=2027),IF(E3077&lt;=0,0,IF(E3077&lt;=30000,E3077,IF(E3077&lt;=60000,ROUNDUP(E3077/2,0)+15000,IF(E3077&lt;=120000,ROUNDUP(E3077/4,0)+30000,60000)))),IF(E3077&lt;=0,0,IF(E3077&lt;=20000,E3077,IF(E3077&lt;=40000,ROUNDUP(E3077/2,0)+10000,IF(E3077&lt;=80000,ROUNDUP(E3077/4,0)+20000,40000)))))+IF(F3077&lt;=0,0,IF(F3077&lt;=25000,F3077,IF(F3077&lt;=50000,ROUNDUP(F3077/2,0)+12500,IF(F3077&lt;=100000,ROUNDUP(F3077/4,0)+25000,50000)))),IF(AND(D3077="はい",C3077&gt;=2026,C3077&lt;=2027),60000,40000)))))</f>
        <v/>
      </c>
      <c r="P3077" s="18">
        <f>IF(G3077&lt;=0,0,IF(G3077&lt;=20000,G3077,IF(G3077&lt;=40000,ROUNDUP(G3077/2,0)+10000,IF(G3077&lt;=80000,ROUNDUP(G3077/4,0)+20000,40000))))</f>
        <v/>
      </c>
      <c r="Q3077" s="18">
        <f>IF(I3077&lt;=0,IF(H3077&lt;=0,0,IF(H3077&lt;=20000,H3077,IF(H3077&lt;=40000,ROUNDUP(H3077/2,0)+10000,IF(H3077&lt;=80000,ROUNDUP(H3077/4,0)+20000,40000)))),IF(H3077&lt;=0,IF(I3077&lt;=0,0,IF(I3077&lt;=25000,I3077,IF(I3077&lt;=50000,ROUNDUP(I3077/2,0)+12500,IF(I3077&lt;=100000,ROUNDUP(I3077/4,0)+25000,50000)))),MAX(IF(I3077&lt;=0,0,IF(I3077&lt;=25000,I3077,IF(I3077&lt;=50000,ROUNDUP(I3077/2,0)+12500,IF(I3077&lt;=100000,ROUNDUP(I3077/4,0)+25000,50000)))),MIN(IF(H3077&lt;=0,0,IF(H3077&lt;=20000,H3077,IF(H3077&lt;=40000,ROUNDUP(H3077/2,0)+10000,IF(H3077&lt;=80000,ROUNDUP(H3077/4,0)+20000,40000))))+IF(I3077&lt;=0,0,IF(I3077&lt;=25000,I3077,IF(I3077&lt;=50000,ROUNDUP(I3077/2,0)+12500,IF(I3077&lt;=100000,ROUNDUP(I3077/4,0)+25000,50000)))),40000))))</f>
        <v/>
      </c>
      <c r="R3077" s="18">
        <f>MIN(120000,O3077+P3077+Q3077)</f>
        <v/>
      </c>
      <c r="S3077" s="18">
        <f>IF(F3077&lt;=0,IF(E3077&lt;=0,0,IF(E3077&lt;=12000,E3077,IF(E3077&lt;=32000,ROUNDUP(E3077/2,0)+6000,IF(E3077&lt;=56000,ROUNDUP(E3077/4,0)+14000,28000)))),IF(E3077&lt;=0,IF(F3077&lt;=0,0,IF(F3077&lt;=15000,F3077,IF(F3077&lt;=40000,ROUNDUP(F3077/2,0)+7500,IF(F3077&lt;=70000,ROUNDUP(F3077/4,0)+17500,35000)))),MAX(IF(F3077&lt;=0,0,IF(F3077&lt;=15000,F3077,IF(F3077&lt;=40000,ROUNDUP(F3077/2,0)+7500,IF(F3077&lt;=70000,ROUNDUP(F3077/4,0)+17500,35000)))),MIN(IF(E3077&lt;=0,0,IF(E3077&lt;=12000,E3077,IF(E3077&lt;=32000,ROUNDUP(E3077/2,0)+6000,IF(E3077&lt;=56000,ROUNDUP(E3077/4,0)+14000,28000))))+IF(F3077&lt;=0,0,IF(F3077&lt;=15000,F3077,IF(F3077&lt;=40000,ROUNDUP(F3077/2,0)+7500,IF(F3077&lt;=70000,ROUNDUP(F3077/4,0)+17500,35000)))),28000))))</f>
        <v/>
      </c>
      <c r="T3077" s="18">
        <f>IF(G3077&lt;=0,0,IF(G3077&lt;=12000,G3077,IF(G3077&lt;=32000,ROUNDUP(G3077/2,0)+6000,IF(G3077&lt;=56000,ROUNDUP(G3077/4,0)+14000,28000))))</f>
        <v/>
      </c>
      <c r="U3077" s="18">
        <f>IF(I3077&lt;=0,IF(H3077&lt;=0,0,IF(H3077&lt;=12000,H3077,IF(H3077&lt;=32000,ROUNDUP(H3077/2,0)+6000,IF(H3077&lt;=56000,ROUNDUP(H3077/4,0)+14000,28000)))),IF(H3077&lt;=0,IF(I3077&lt;=0,0,IF(I3077&lt;=15000,I3077,IF(I3077&lt;=40000,ROUNDUP(I3077/2,0)+7500,IF(I3077&lt;=70000,ROUNDUP(I3077/4,0)+17500,35000)))),MAX(IF(I3077&lt;=0,0,IF(I3077&lt;=15000,I3077,IF(I3077&lt;=40000,ROUNDUP(I3077/2,0)+7500,IF(I3077&lt;=70000,ROUNDUP(I3077/4,0)+17500,35000)))),MIN(IF(H3077&lt;=0,0,IF(H3077&lt;=12000,H3077,IF(H3077&lt;=32000,ROUNDUP(H3077/2,0)+6000,IF(H3077&lt;=56000,ROUNDUP(H3077/4,0)+14000,28000))))+IF(I3077&lt;=0,0,IF(I3077&lt;=15000,I3077,IF(I3077&lt;=40000,ROUNDUP(I3077/2,0)+7500,IF(I3077&lt;=70000,ROUNDUP(I3077/4,0)+17500,35000)))),28000))))</f>
        <v/>
      </c>
      <c r="V3077" s="18">
        <f>MIN(70000,S3077+T3077+U3077)</f>
        <v/>
      </c>
      <c r="W3077" s="18">
        <f>MAX(0,ROUNDDOWN(M3077-J3077-N3077-K3077-0,-3))</f>
        <v/>
      </c>
      <c r="X3077" s="18">
        <f>MAX(0,ROUNDDOWN(M3077-J3077-N3077-K3077-R3077,-3))</f>
        <v/>
      </c>
      <c r="Y3077" s="18">
        <f>IF(W3077&lt;=0,0,ROUNDDOWN((W3077*LOOKUP(W3077,{0,1950001,3300001,6950001,9000001,18000001,40000001},{0.05,0.1,0.2,0.23,0.33,0.4,0.45})-LOOKUP(W3077,{0,1950001,3300001,6950001,9000001,18000001,40000001},{0,97500,427500,636000,1536000,2796000,4796000}))*1.021,-2))</f>
        <v/>
      </c>
      <c r="Z3077" s="18">
        <f>IF(X3077&lt;=0,0,ROUNDDOWN((X3077*LOOKUP(X3077,{0,1950001,3300001,6950001,9000001,18000001,40000001},{0.05,0.1,0.2,0.23,0.33,0.4,0.45})-LOOKUP(X3077,{0,1950001,3300001,6950001,9000001,18000001,40000001},{0,97500,427500,636000,1536000,2796000,4796000}))*1.021,-2))</f>
        <v/>
      </c>
      <c r="AA3077" s="18">
        <f>MAX(0,ROUNDDOWN(M3077-J3077-430000-L3077-0,-3))</f>
        <v/>
      </c>
      <c r="AB3077" s="18">
        <f>MAX(0,ROUNDDOWN(M3077-J3077-430000-L3077-V3077,-3))</f>
        <v/>
      </c>
      <c r="AC3077" s="18">
        <f>IF(M3077&lt;=450000,0,MAX(0,ROUNDDOWN(AA3077*0.06-MIN(50000,AA3077)*0.03,-2))+MAX(0,ROUNDDOWN(AA3077*0.04-MIN(50000,AA3077)*0.02,-2)))</f>
        <v/>
      </c>
      <c r="AD3077" s="18">
        <f>IF(M3077&lt;=450000,0,MAX(0,ROUNDDOWN(AB3077*0.06-MIN(50000,AB3077)*0.03,-2))+MAX(0,ROUNDDOWN(AB3077*0.04-MIN(50000,AB3077)*0.02,-2)))</f>
        <v/>
      </c>
      <c r="AE3077" s="18">
        <f>Y3077-Z3077</f>
        <v/>
      </c>
      <c r="AF3077" s="18">
        <f>AC3077-AD3077</f>
        <v/>
      </c>
      <c r="AG3077" s="18">
        <f>AE3077+AF3077</f>
        <v/>
      </c>
      <c r="AH3077" s="20">
        <f>IF(W3077&lt;=0,0,LOOKUP(W3077,{0,1950001,3300001,6950001,9000001,18000001,40000001},{0.05,0.1,0.2,0.23,0.33,0.4,0.45}))</f>
        <v/>
      </c>
    </row>
    <row r="3078">
      <c r="A3078" t="inlineStr">
        <is>
          <t>1万円刻み 3区分8万円ずつ</t>
        </is>
      </c>
      <c r="B3078" s="18">
        <f>'4_1万円刻み'!$A$1000</f>
        <v/>
      </c>
      <c r="C3078" s="19" t="n">
        <v>2026</v>
      </c>
      <c r="D3078" t="inlineStr">
        <is>
          <t>いいえ</t>
        </is>
      </c>
      <c r="E3078" s="18" t="n">
        <v>80000</v>
      </c>
      <c r="F3078" s="18" t="n">
        <v>0</v>
      </c>
      <c r="G3078" s="18" t="n">
        <v>80000</v>
      </c>
      <c r="H3078" s="18" t="n">
        <v>80000</v>
      </c>
      <c r="I3078" s="18" t="n">
        <v>0</v>
      </c>
      <c r="J3078" s="18">
        <f>ROUND(MIN(B3078/12,650000)*12*0.0915+MIN(B3078/12,1390000)*12*(0.0504+0)+B3078*0.005,0)</f>
        <v/>
      </c>
      <c r="K3078" s="18" t="n">
        <v>0</v>
      </c>
      <c r="L3078" s="18" t="n">
        <v>0</v>
      </c>
      <c r="M3078" s="18">
        <f>ROUND(IF(C3078&gt;=2026,IF(B3078&lt;741000,0,IF(B3078&lt;2191000,B3078-740000,IF(B3078&lt;2193000,1451000,IF(B3078&lt;2196000,1453000,IF(B3078&lt;2200000,1456000,IF(B3078&lt;3600000,ROUNDDOWN(B3078/4,-3)*2.8-80000,IF(B3078&lt;6600000,ROUNDDOWN(B3078/4,-3)*3.2-440000,IF(B3078&lt;8500000,ROUNDDOWN(B3078*0.9,0)-1100000,B3078-1950000)))))))),IF(B3078&lt;651000,0,IF(B3078&lt;1900000,B3078-650000,IF(B3078&lt;3600000,ROUNDDOWN(B3078/4,-3)*2.8-80000,IF(B3078&lt;6600000,ROUNDDOWN(B3078/4,-3)*3.2-440000,IF(B3078&lt;8500000,ROUNDDOWN(B3078*0.9,0)-1100000,B3078-1950000)))))),0)</f>
        <v/>
      </c>
      <c r="N3078" s="18">
        <f>IF(M3078&gt;23500000,NA(),IF(C3078&gt;=2026,IF(M3078&lt;=4890000,1040000,IF(M3078&lt;=6550000,670000,620000)),IF(M3078&lt;=1320000,950000,IF(M3078&lt;=3360000,880000,IF(M3078&lt;=4890000,680000,IF(M3078&lt;=6550000,630000,580000))))))</f>
        <v/>
      </c>
      <c r="O3078" s="18">
        <f>IF(F3078&lt;=0,IF(AND(D3078="はい",C3078&gt;=2026,C3078&lt;=2027),IF(E3078&lt;=0,0,IF(E3078&lt;=30000,E3078,IF(E3078&lt;=60000,ROUNDUP(E3078/2,0)+15000,IF(E3078&lt;=120000,ROUNDUP(E3078/4,0)+30000,60000)))),IF(E3078&lt;=0,0,IF(E3078&lt;=20000,E3078,IF(E3078&lt;=40000,ROUNDUP(E3078/2,0)+10000,IF(E3078&lt;=80000,ROUNDUP(E3078/4,0)+20000,40000))))),IF(E3078&lt;=0,IF(F3078&lt;=0,0,IF(F3078&lt;=25000,F3078,IF(F3078&lt;=50000,ROUNDUP(F3078/2,0)+12500,IF(F3078&lt;=100000,ROUNDUP(F3078/4,0)+25000,50000)))),MAX(IF(F3078&lt;=0,0,IF(F3078&lt;=25000,F3078,IF(F3078&lt;=50000,ROUNDUP(F3078/2,0)+12500,IF(F3078&lt;=100000,ROUNDUP(F3078/4,0)+25000,50000)))),MIN(IF(AND(D3078="はい",C3078&gt;=2026,C3078&lt;=2027),IF(E3078&lt;=0,0,IF(E3078&lt;=30000,E3078,IF(E3078&lt;=60000,ROUNDUP(E3078/2,0)+15000,IF(E3078&lt;=120000,ROUNDUP(E3078/4,0)+30000,60000)))),IF(E3078&lt;=0,0,IF(E3078&lt;=20000,E3078,IF(E3078&lt;=40000,ROUNDUP(E3078/2,0)+10000,IF(E3078&lt;=80000,ROUNDUP(E3078/4,0)+20000,40000)))))+IF(F3078&lt;=0,0,IF(F3078&lt;=25000,F3078,IF(F3078&lt;=50000,ROUNDUP(F3078/2,0)+12500,IF(F3078&lt;=100000,ROUNDUP(F3078/4,0)+25000,50000)))),IF(AND(D3078="はい",C3078&gt;=2026,C3078&lt;=2027),60000,40000)))))</f>
        <v/>
      </c>
      <c r="P3078" s="18">
        <f>IF(G3078&lt;=0,0,IF(G3078&lt;=20000,G3078,IF(G3078&lt;=40000,ROUNDUP(G3078/2,0)+10000,IF(G3078&lt;=80000,ROUNDUP(G3078/4,0)+20000,40000))))</f>
        <v/>
      </c>
      <c r="Q3078" s="18">
        <f>IF(I3078&lt;=0,IF(H3078&lt;=0,0,IF(H3078&lt;=20000,H3078,IF(H3078&lt;=40000,ROUNDUP(H3078/2,0)+10000,IF(H3078&lt;=80000,ROUNDUP(H3078/4,0)+20000,40000)))),IF(H3078&lt;=0,IF(I3078&lt;=0,0,IF(I3078&lt;=25000,I3078,IF(I3078&lt;=50000,ROUNDUP(I3078/2,0)+12500,IF(I3078&lt;=100000,ROUNDUP(I3078/4,0)+25000,50000)))),MAX(IF(I3078&lt;=0,0,IF(I3078&lt;=25000,I3078,IF(I3078&lt;=50000,ROUNDUP(I3078/2,0)+12500,IF(I3078&lt;=100000,ROUNDUP(I3078/4,0)+25000,50000)))),MIN(IF(H3078&lt;=0,0,IF(H3078&lt;=20000,H3078,IF(H3078&lt;=40000,ROUNDUP(H3078/2,0)+10000,IF(H3078&lt;=80000,ROUNDUP(H3078/4,0)+20000,40000))))+IF(I3078&lt;=0,0,IF(I3078&lt;=25000,I3078,IF(I3078&lt;=50000,ROUNDUP(I3078/2,0)+12500,IF(I3078&lt;=100000,ROUNDUP(I3078/4,0)+25000,50000)))),40000))))</f>
        <v/>
      </c>
      <c r="R3078" s="18">
        <f>MIN(120000,O3078+P3078+Q3078)</f>
        <v/>
      </c>
      <c r="S3078" s="18">
        <f>IF(F3078&lt;=0,IF(E3078&lt;=0,0,IF(E3078&lt;=12000,E3078,IF(E3078&lt;=32000,ROUNDUP(E3078/2,0)+6000,IF(E3078&lt;=56000,ROUNDUP(E3078/4,0)+14000,28000)))),IF(E3078&lt;=0,IF(F3078&lt;=0,0,IF(F3078&lt;=15000,F3078,IF(F3078&lt;=40000,ROUNDUP(F3078/2,0)+7500,IF(F3078&lt;=70000,ROUNDUP(F3078/4,0)+17500,35000)))),MAX(IF(F3078&lt;=0,0,IF(F3078&lt;=15000,F3078,IF(F3078&lt;=40000,ROUNDUP(F3078/2,0)+7500,IF(F3078&lt;=70000,ROUNDUP(F3078/4,0)+17500,35000)))),MIN(IF(E3078&lt;=0,0,IF(E3078&lt;=12000,E3078,IF(E3078&lt;=32000,ROUNDUP(E3078/2,0)+6000,IF(E3078&lt;=56000,ROUNDUP(E3078/4,0)+14000,28000))))+IF(F3078&lt;=0,0,IF(F3078&lt;=15000,F3078,IF(F3078&lt;=40000,ROUNDUP(F3078/2,0)+7500,IF(F3078&lt;=70000,ROUNDUP(F3078/4,0)+17500,35000)))),28000))))</f>
        <v/>
      </c>
      <c r="T3078" s="18">
        <f>IF(G3078&lt;=0,0,IF(G3078&lt;=12000,G3078,IF(G3078&lt;=32000,ROUNDUP(G3078/2,0)+6000,IF(G3078&lt;=56000,ROUNDUP(G3078/4,0)+14000,28000))))</f>
        <v/>
      </c>
      <c r="U3078" s="18">
        <f>IF(I3078&lt;=0,IF(H3078&lt;=0,0,IF(H3078&lt;=12000,H3078,IF(H3078&lt;=32000,ROUNDUP(H3078/2,0)+6000,IF(H3078&lt;=56000,ROUNDUP(H3078/4,0)+14000,28000)))),IF(H3078&lt;=0,IF(I3078&lt;=0,0,IF(I3078&lt;=15000,I3078,IF(I3078&lt;=40000,ROUNDUP(I3078/2,0)+7500,IF(I3078&lt;=70000,ROUNDUP(I3078/4,0)+17500,35000)))),MAX(IF(I3078&lt;=0,0,IF(I3078&lt;=15000,I3078,IF(I3078&lt;=40000,ROUNDUP(I3078/2,0)+7500,IF(I3078&lt;=70000,ROUNDUP(I3078/4,0)+17500,35000)))),MIN(IF(H3078&lt;=0,0,IF(H3078&lt;=12000,H3078,IF(H3078&lt;=32000,ROUNDUP(H3078/2,0)+6000,IF(H3078&lt;=56000,ROUNDUP(H3078/4,0)+14000,28000))))+IF(I3078&lt;=0,0,IF(I3078&lt;=15000,I3078,IF(I3078&lt;=40000,ROUNDUP(I3078/2,0)+7500,IF(I3078&lt;=70000,ROUNDUP(I3078/4,0)+17500,35000)))),28000))))</f>
        <v/>
      </c>
      <c r="V3078" s="18">
        <f>MIN(70000,S3078+T3078+U3078)</f>
        <v/>
      </c>
      <c r="W3078" s="18">
        <f>MAX(0,ROUNDDOWN(M3078-J3078-N3078-K3078-0,-3))</f>
        <v/>
      </c>
      <c r="X3078" s="18">
        <f>MAX(0,ROUNDDOWN(M3078-J3078-N3078-K3078-R3078,-3))</f>
        <v/>
      </c>
      <c r="Y3078" s="18">
        <f>IF(W3078&lt;=0,0,ROUNDDOWN((W3078*LOOKUP(W3078,{0,1950001,3300001,6950001,9000001,18000001,40000001},{0.05,0.1,0.2,0.23,0.33,0.4,0.45})-LOOKUP(W3078,{0,1950001,3300001,6950001,9000001,18000001,40000001},{0,97500,427500,636000,1536000,2796000,4796000}))*1.021,-2))</f>
        <v/>
      </c>
      <c r="Z3078" s="18">
        <f>IF(X3078&lt;=0,0,ROUNDDOWN((X3078*LOOKUP(X3078,{0,1950001,3300001,6950001,9000001,18000001,40000001},{0.05,0.1,0.2,0.23,0.33,0.4,0.45})-LOOKUP(X3078,{0,1950001,3300001,6950001,9000001,18000001,40000001},{0,97500,427500,636000,1536000,2796000,4796000}))*1.021,-2))</f>
        <v/>
      </c>
      <c r="AA3078" s="18">
        <f>MAX(0,ROUNDDOWN(M3078-J3078-430000-L3078-0,-3))</f>
        <v/>
      </c>
      <c r="AB3078" s="18">
        <f>MAX(0,ROUNDDOWN(M3078-J3078-430000-L3078-V3078,-3))</f>
        <v/>
      </c>
      <c r="AC3078" s="18">
        <f>IF(M3078&lt;=450000,0,MAX(0,ROUNDDOWN(AA3078*0.06-MIN(50000,AA3078)*0.03,-2))+MAX(0,ROUNDDOWN(AA3078*0.04-MIN(50000,AA3078)*0.02,-2)))</f>
        <v/>
      </c>
      <c r="AD3078" s="18">
        <f>IF(M3078&lt;=450000,0,MAX(0,ROUNDDOWN(AB3078*0.06-MIN(50000,AB3078)*0.03,-2))+MAX(0,ROUNDDOWN(AB3078*0.04-MIN(50000,AB3078)*0.02,-2)))</f>
        <v/>
      </c>
      <c r="AE3078" s="18">
        <f>Y3078-Z3078</f>
        <v/>
      </c>
      <c r="AF3078" s="18">
        <f>AC3078-AD3078</f>
        <v/>
      </c>
      <c r="AG3078" s="18">
        <f>AE3078+AF3078</f>
        <v/>
      </c>
      <c r="AH3078" s="20">
        <f>IF(W3078&lt;=0,0,LOOKUP(W3078,{0,1950001,3300001,6950001,9000001,18000001,40000001},{0.05,0.1,0.2,0.23,0.33,0.4,0.45}))</f>
        <v/>
      </c>
    </row>
    <row r="3079">
      <c r="A3079" t="inlineStr">
        <is>
          <t>1万円刻み 一般8万円</t>
        </is>
      </c>
      <c r="B3079" s="18">
        <f>'4_1万円刻み'!$A$1000</f>
        <v/>
      </c>
      <c r="C3079" s="19" t="n">
        <v>2026</v>
      </c>
      <c r="D3079" t="inlineStr">
        <is>
          <t>いいえ</t>
        </is>
      </c>
      <c r="E3079" s="18" t="n">
        <v>80000</v>
      </c>
      <c r="F3079" s="18" t="n">
        <v>0</v>
      </c>
      <c r="G3079" s="18" t="n">
        <v>0</v>
      </c>
      <c r="H3079" s="18" t="n">
        <v>0</v>
      </c>
      <c r="I3079" s="18" t="n">
        <v>0</v>
      </c>
      <c r="J3079" s="18">
        <f>ROUND(MIN(B3079/12,650000)*12*0.0915+MIN(B3079/12,1390000)*12*(0.0504+0)+B3079*0.005,0)</f>
        <v/>
      </c>
      <c r="K3079" s="18" t="n">
        <v>0</v>
      </c>
      <c r="L3079" s="18" t="n">
        <v>0</v>
      </c>
      <c r="M3079" s="18">
        <f>ROUND(IF(C3079&gt;=2026,IF(B3079&lt;741000,0,IF(B3079&lt;2191000,B3079-740000,IF(B3079&lt;2193000,1451000,IF(B3079&lt;2196000,1453000,IF(B3079&lt;2200000,1456000,IF(B3079&lt;3600000,ROUNDDOWN(B3079/4,-3)*2.8-80000,IF(B3079&lt;6600000,ROUNDDOWN(B3079/4,-3)*3.2-440000,IF(B3079&lt;8500000,ROUNDDOWN(B3079*0.9,0)-1100000,B3079-1950000)))))))),IF(B3079&lt;651000,0,IF(B3079&lt;1900000,B3079-650000,IF(B3079&lt;3600000,ROUNDDOWN(B3079/4,-3)*2.8-80000,IF(B3079&lt;6600000,ROUNDDOWN(B3079/4,-3)*3.2-440000,IF(B3079&lt;8500000,ROUNDDOWN(B3079*0.9,0)-1100000,B3079-1950000)))))),0)</f>
        <v/>
      </c>
      <c r="N3079" s="18">
        <f>IF(M3079&gt;23500000,NA(),IF(C3079&gt;=2026,IF(M3079&lt;=4890000,1040000,IF(M3079&lt;=6550000,670000,620000)),IF(M3079&lt;=1320000,950000,IF(M3079&lt;=3360000,880000,IF(M3079&lt;=4890000,680000,IF(M3079&lt;=6550000,630000,580000))))))</f>
        <v/>
      </c>
      <c r="O3079" s="18">
        <f>IF(F3079&lt;=0,IF(AND(D3079="はい",C3079&gt;=2026,C3079&lt;=2027),IF(E3079&lt;=0,0,IF(E3079&lt;=30000,E3079,IF(E3079&lt;=60000,ROUNDUP(E3079/2,0)+15000,IF(E3079&lt;=120000,ROUNDUP(E3079/4,0)+30000,60000)))),IF(E3079&lt;=0,0,IF(E3079&lt;=20000,E3079,IF(E3079&lt;=40000,ROUNDUP(E3079/2,0)+10000,IF(E3079&lt;=80000,ROUNDUP(E3079/4,0)+20000,40000))))),IF(E3079&lt;=0,IF(F3079&lt;=0,0,IF(F3079&lt;=25000,F3079,IF(F3079&lt;=50000,ROUNDUP(F3079/2,0)+12500,IF(F3079&lt;=100000,ROUNDUP(F3079/4,0)+25000,50000)))),MAX(IF(F3079&lt;=0,0,IF(F3079&lt;=25000,F3079,IF(F3079&lt;=50000,ROUNDUP(F3079/2,0)+12500,IF(F3079&lt;=100000,ROUNDUP(F3079/4,0)+25000,50000)))),MIN(IF(AND(D3079="はい",C3079&gt;=2026,C3079&lt;=2027),IF(E3079&lt;=0,0,IF(E3079&lt;=30000,E3079,IF(E3079&lt;=60000,ROUNDUP(E3079/2,0)+15000,IF(E3079&lt;=120000,ROUNDUP(E3079/4,0)+30000,60000)))),IF(E3079&lt;=0,0,IF(E3079&lt;=20000,E3079,IF(E3079&lt;=40000,ROUNDUP(E3079/2,0)+10000,IF(E3079&lt;=80000,ROUNDUP(E3079/4,0)+20000,40000)))))+IF(F3079&lt;=0,0,IF(F3079&lt;=25000,F3079,IF(F3079&lt;=50000,ROUNDUP(F3079/2,0)+12500,IF(F3079&lt;=100000,ROUNDUP(F3079/4,0)+25000,50000)))),IF(AND(D3079="はい",C3079&gt;=2026,C3079&lt;=2027),60000,40000)))))</f>
        <v/>
      </c>
      <c r="P3079" s="18">
        <f>IF(G3079&lt;=0,0,IF(G3079&lt;=20000,G3079,IF(G3079&lt;=40000,ROUNDUP(G3079/2,0)+10000,IF(G3079&lt;=80000,ROUNDUP(G3079/4,0)+20000,40000))))</f>
        <v/>
      </c>
      <c r="Q3079" s="18">
        <f>IF(I3079&lt;=0,IF(H3079&lt;=0,0,IF(H3079&lt;=20000,H3079,IF(H3079&lt;=40000,ROUNDUP(H3079/2,0)+10000,IF(H3079&lt;=80000,ROUNDUP(H3079/4,0)+20000,40000)))),IF(H3079&lt;=0,IF(I3079&lt;=0,0,IF(I3079&lt;=25000,I3079,IF(I3079&lt;=50000,ROUNDUP(I3079/2,0)+12500,IF(I3079&lt;=100000,ROUNDUP(I3079/4,0)+25000,50000)))),MAX(IF(I3079&lt;=0,0,IF(I3079&lt;=25000,I3079,IF(I3079&lt;=50000,ROUNDUP(I3079/2,0)+12500,IF(I3079&lt;=100000,ROUNDUP(I3079/4,0)+25000,50000)))),MIN(IF(H3079&lt;=0,0,IF(H3079&lt;=20000,H3079,IF(H3079&lt;=40000,ROUNDUP(H3079/2,0)+10000,IF(H3079&lt;=80000,ROUNDUP(H3079/4,0)+20000,40000))))+IF(I3079&lt;=0,0,IF(I3079&lt;=25000,I3079,IF(I3079&lt;=50000,ROUNDUP(I3079/2,0)+12500,IF(I3079&lt;=100000,ROUNDUP(I3079/4,0)+25000,50000)))),40000))))</f>
        <v/>
      </c>
      <c r="R3079" s="18">
        <f>MIN(120000,O3079+P3079+Q3079)</f>
        <v/>
      </c>
      <c r="S3079" s="18">
        <f>IF(F3079&lt;=0,IF(E3079&lt;=0,0,IF(E3079&lt;=12000,E3079,IF(E3079&lt;=32000,ROUNDUP(E3079/2,0)+6000,IF(E3079&lt;=56000,ROUNDUP(E3079/4,0)+14000,28000)))),IF(E3079&lt;=0,IF(F3079&lt;=0,0,IF(F3079&lt;=15000,F3079,IF(F3079&lt;=40000,ROUNDUP(F3079/2,0)+7500,IF(F3079&lt;=70000,ROUNDUP(F3079/4,0)+17500,35000)))),MAX(IF(F3079&lt;=0,0,IF(F3079&lt;=15000,F3079,IF(F3079&lt;=40000,ROUNDUP(F3079/2,0)+7500,IF(F3079&lt;=70000,ROUNDUP(F3079/4,0)+17500,35000)))),MIN(IF(E3079&lt;=0,0,IF(E3079&lt;=12000,E3079,IF(E3079&lt;=32000,ROUNDUP(E3079/2,0)+6000,IF(E3079&lt;=56000,ROUNDUP(E3079/4,0)+14000,28000))))+IF(F3079&lt;=0,0,IF(F3079&lt;=15000,F3079,IF(F3079&lt;=40000,ROUNDUP(F3079/2,0)+7500,IF(F3079&lt;=70000,ROUNDUP(F3079/4,0)+17500,35000)))),28000))))</f>
        <v/>
      </c>
      <c r="T3079" s="18">
        <f>IF(G3079&lt;=0,0,IF(G3079&lt;=12000,G3079,IF(G3079&lt;=32000,ROUNDUP(G3079/2,0)+6000,IF(G3079&lt;=56000,ROUNDUP(G3079/4,0)+14000,28000))))</f>
        <v/>
      </c>
      <c r="U3079" s="18">
        <f>IF(I3079&lt;=0,IF(H3079&lt;=0,0,IF(H3079&lt;=12000,H3079,IF(H3079&lt;=32000,ROUNDUP(H3079/2,0)+6000,IF(H3079&lt;=56000,ROUNDUP(H3079/4,0)+14000,28000)))),IF(H3079&lt;=0,IF(I3079&lt;=0,0,IF(I3079&lt;=15000,I3079,IF(I3079&lt;=40000,ROUNDUP(I3079/2,0)+7500,IF(I3079&lt;=70000,ROUNDUP(I3079/4,0)+17500,35000)))),MAX(IF(I3079&lt;=0,0,IF(I3079&lt;=15000,I3079,IF(I3079&lt;=40000,ROUNDUP(I3079/2,0)+7500,IF(I3079&lt;=70000,ROUNDUP(I3079/4,0)+17500,35000)))),MIN(IF(H3079&lt;=0,0,IF(H3079&lt;=12000,H3079,IF(H3079&lt;=32000,ROUNDUP(H3079/2,0)+6000,IF(H3079&lt;=56000,ROUNDUP(H3079/4,0)+14000,28000))))+IF(I3079&lt;=0,0,IF(I3079&lt;=15000,I3079,IF(I3079&lt;=40000,ROUNDUP(I3079/2,0)+7500,IF(I3079&lt;=70000,ROUNDUP(I3079/4,0)+17500,35000)))),28000))))</f>
        <v/>
      </c>
      <c r="V3079" s="18">
        <f>MIN(70000,S3079+T3079+U3079)</f>
        <v/>
      </c>
      <c r="W3079" s="18">
        <f>MAX(0,ROUNDDOWN(M3079-J3079-N3079-K3079-0,-3))</f>
        <v/>
      </c>
      <c r="X3079" s="18">
        <f>MAX(0,ROUNDDOWN(M3079-J3079-N3079-K3079-R3079,-3))</f>
        <v/>
      </c>
      <c r="Y3079" s="18">
        <f>IF(W3079&lt;=0,0,ROUNDDOWN((W3079*LOOKUP(W3079,{0,1950001,3300001,6950001,9000001,18000001,40000001},{0.05,0.1,0.2,0.23,0.33,0.4,0.45})-LOOKUP(W3079,{0,1950001,3300001,6950001,9000001,18000001,40000001},{0,97500,427500,636000,1536000,2796000,4796000}))*1.021,-2))</f>
        <v/>
      </c>
      <c r="Z3079" s="18">
        <f>IF(X3079&lt;=0,0,ROUNDDOWN((X3079*LOOKUP(X3079,{0,1950001,3300001,6950001,9000001,18000001,40000001},{0.05,0.1,0.2,0.23,0.33,0.4,0.45})-LOOKUP(X3079,{0,1950001,3300001,6950001,9000001,18000001,40000001},{0,97500,427500,636000,1536000,2796000,4796000}))*1.021,-2))</f>
        <v/>
      </c>
      <c r="AA3079" s="18">
        <f>MAX(0,ROUNDDOWN(M3079-J3079-430000-L3079-0,-3))</f>
        <v/>
      </c>
      <c r="AB3079" s="18">
        <f>MAX(0,ROUNDDOWN(M3079-J3079-430000-L3079-V3079,-3))</f>
        <v/>
      </c>
      <c r="AC3079" s="18">
        <f>IF(M3079&lt;=450000,0,MAX(0,ROUNDDOWN(AA3079*0.06-MIN(50000,AA3079)*0.03,-2))+MAX(0,ROUNDDOWN(AA3079*0.04-MIN(50000,AA3079)*0.02,-2)))</f>
        <v/>
      </c>
      <c r="AD3079" s="18">
        <f>IF(M3079&lt;=450000,0,MAX(0,ROUNDDOWN(AB3079*0.06-MIN(50000,AB3079)*0.03,-2))+MAX(0,ROUNDDOWN(AB3079*0.04-MIN(50000,AB3079)*0.02,-2)))</f>
        <v/>
      </c>
      <c r="AE3079" s="18">
        <f>Y3079-Z3079</f>
        <v/>
      </c>
      <c r="AF3079" s="18">
        <f>AC3079-AD3079</f>
        <v/>
      </c>
      <c r="AG3079" s="18">
        <f>AE3079+AF3079</f>
        <v/>
      </c>
      <c r="AH3079" s="20">
        <f>IF(W3079&lt;=0,0,LOOKUP(W3079,{0,1950001,3300001,6950001,9000001,18000001,40000001},{0.05,0.1,0.2,0.23,0.33,0.4,0.45}))</f>
        <v/>
      </c>
    </row>
    <row r="3080">
      <c r="A3080" t="inlineStr">
        <is>
          <t>1万円刻み 特例あり一般12万円</t>
        </is>
      </c>
      <c r="B3080" s="18">
        <f>'4_1万円刻み'!$A$1000</f>
        <v/>
      </c>
      <c r="C3080" s="19" t="n">
        <v>2026</v>
      </c>
      <c r="D3080" t="inlineStr">
        <is>
          <t>はい</t>
        </is>
      </c>
      <c r="E3080" s="18" t="n">
        <v>120000</v>
      </c>
      <c r="F3080" s="18" t="n">
        <v>0</v>
      </c>
      <c r="G3080" s="18" t="n">
        <v>0</v>
      </c>
      <c r="H3080" s="18" t="n">
        <v>0</v>
      </c>
      <c r="I3080" s="18" t="n">
        <v>0</v>
      </c>
      <c r="J3080" s="18">
        <f>ROUND(MIN(B3080/12,650000)*12*0.0915+MIN(B3080/12,1390000)*12*(0.0504+0)+B3080*0.005,0)</f>
        <v/>
      </c>
      <c r="K3080" s="18" t="n">
        <v>0</v>
      </c>
      <c r="L3080" s="18" t="n">
        <v>0</v>
      </c>
      <c r="M3080" s="18">
        <f>ROUND(IF(C3080&gt;=2026,IF(B3080&lt;741000,0,IF(B3080&lt;2191000,B3080-740000,IF(B3080&lt;2193000,1451000,IF(B3080&lt;2196000,1453000,IF(B3080&lt;2200000,1456000,IF(B3080&lt;3600000,ROUNDDOWN(B3080/4,-3)*2.8-80000,IF(B3080&lt;6600000,ROUNDDOWN(B3080/4,-3)*3.2-440000,IF(B3080&lt;8500000,ROUNDDOWN(B3080*0.9,0)-1100000,B3080-1950000)))))))),IF(B3080&lt;651000,0,IF(B3080&lt;1900000,B3080-650000,IF(B3080&lt;3600000,ROUNDDOWN(B3080/4,-3)*2.8-80000,IF(B3080&lt;6600000,ROUNDDOWN(B3080/4,-3)*3.2-440000,IF(B3080&lt;8500000,ROUNDDOWN(B3080*0.9,0)-1100000,B3080-1950000)))))),0)</f>
        <v/>
      </c>
      <c r="N3080" s="18">
        <f>IF(M3080&gt;23500000,NA(),IF(C3080&gt;=2026,IF(M3080&lt;=4890000,1040000,IF(M3080&lt;=6550000,670000,620000)),IF(M3080&lt;=1320000,950000,IF(M3080&lt;=3360000,880000,IF(M3080&lt;=4890000,680000,IF(M3080&lt;=6550000,630000,580000))))))</f>
        <v/>
      </c>
      <c r="O3080" s="18">
        <f>IF(F3080&lt;=0,IF(AND(D3080="はい",C3080&gt;=2026,C3080&lt;=2027),IF(E3080&lt;=0,0,IF(E3080&lt;=30000,E3080,IF(E3080&lt;=60000,ROUNDUP(E3080/2,0)+15000,IF(E3080&lt;=120000,ROUNDUP(E3080/4,0)+30000,60000)))),IF(E3080&lt;=0,0,IF(E3080&lt;=20000,E3080,IF(E3080&lt;=40000,ROUNDUP(E3080/2,0)+10000,IF(E3080&lt;=80000,ROUNDUP(E3080/4,0)+20000,40000))))),IF(E3080&lt;=0,IF(F3080&lt;=0,0,IF(F3080&lt;=25000,F3080,IF(F3080&lt;=50000,ROUNDUP(F3080/2,0)+12500,IF(F3080&lt;=100000,ROUNDUP(F3080/4,0)+25000,50000)))),MAX(IF(F3080&lt;=0,0,IF(F3080&lt;=25000,F3080,IF(F3080&lt;=50000,ROUNDUP(F3080/2,0)+12500,IF(F3080&lt;=100000,ROUNDUP(F3080/4,0)+25000,50000)))),MIN(IF(AND(D3080="はい",C3080&gt;=2026,C3080&lt;=2027),IF(E3080&lt;=0,0,IF(E3080&lt;=30000,E3080,IF(E3080&lt;=60000,ROUNDUP(E3080/2,0)+15000,IF(E3080&lt;=120000,ROUNDUP(E3080/4,0)+30000,60000)))),IF(E3080&lt;=0,0,IF(E3080&lt;=20000,E3080,IF(E3080&lt;=40000,ROUNDUP(E3080/2,0)+10000,IF(E3080&lt;=80000,ROUNDUP(E3080/4,0)+20000,40000)))))+IF(F3080&lt;=0,0,IF(F3080&lt;=25000,F3080,IF(F3080&lt;=50000,ROUNDUP(F3080/2,0)+12500,IF(F3080&lt;=100000,ROUNDUP(F3080/4,0)+25000,50000)))),IF(AND(D3080="はい",C3080&gt;=2026,C3080&lt;=2027),60000,40000)))))</f>
        <v/>
      </c>
      <c r="P3080" s="18">
        <f>IF(G3080&lt;=0,0,IF(G3080&lt;=20000,G3080,IF(G3080&lt;=40000,ROUNDUP(G3080/2,0)+10000,IF(G3080&lt;=80000,ROUNDUP(G3080/4,0)+20000,40000))))</f>
        <v/>
      </c>
      <c r="Q3080" s="18">
        <f>IF(I3080&lt;=0,IF(H3080&lt;=0,0,IF(H3080&lt;=20000,H3080,IF(H3080&lt;=40000,ROUNDUP(H3080/2,0)+10000,IF(H3080&lt;=80000,ROUNDUP(H3080/4,0)+20000,40000)))),IF(H3080&lt;=0,IF(I3080&lt;=0,0,IF(I3080&lt;=25000,I3080,IF(I3080&lt;=50000,ROUNDUP(I3080/2,0)+12500,IF(I3080&lt;=100000,ROUNDUP(I3080/4,0)+25000,50000)))),MAX(IF(I3080&lt;=0,0,IF(I3080&lt;=25000,I3080,IF(I3080&lt;=50000,ROUNDUP(I3080/2,0)+12500,IF(I3080&lt;=100000,ROUNDUP(I3080/4,0)+25000,50000)))),MIN(IF(H3080&lt;=0,0,IF(H3080&lt;=20000,H3080,IF(H3080&lt;=40000,ROUNDUP(H3080/2,0)+10000,IF(H3080&lt;=80000,ROUNDUP(H3080/4,0)+20000,40000))))+IF(I3080&lt;=0,0,IF(I3080&lt;=25000,I3080,IF(I3080&lt;=50000,ROUNDUP(I3080/2,0)+12500,IF(I3080&lt;=100000,ROUNDUP(I3080/4,0)+25000,50000)))),40000))))</f>
        <v/>
      </c>
      <c r="R3080" s="18">
        <f>MIN(120000,O3080+P3080+Q3080)</f>
        <v/>
      </c>
      <c r="S3080" s="18">
        <f>IF(F3080&lt;=0,IF(E3080&lt;=0,0,IF(E3080&lt;=12000,E3080,IF(E3080&lt;=32000,ROUNDUP(E3080/2,0)+6000,IF(E3080&lt;=56000,ROUNDUP(E3080/4,0)+14000,28000)))),IF(E3080&lt;=0,IF(F3080&lt;=0,0,IF(F3080&lt;=15000,F3080,IF(F3080&lt;=40000,ROUNDUP(F3080/2,0)+7500,IF(F3080&lt;=70000,ROUNDUP(F3080/4,0)+17500,35000)))),MAX(IF(F3080&lt;=0,0,IF(F3080&lt;=15000,F3080,IF(F3080&lt;=40000,ROUNDUP(F3080/2,0)+7500,IF(F3080&lt;=70000,ROUNDUP(F3080/4,0)+17500,35000)))),MIN(IF(E3080&lt;=0,0,IF(E3080&lt;=12000,E3080,IF(E3080&lt;=32000,ROUNDUP(E3080/2,0)+6000,IF(E3080&lt;=56000,ROUNDUP(E3080/4,0)+14000,28000))))+IF(F3080&lt;=0,0,IF(F3080&lt;=15000,F3080,IF(F3080&lt;=40000,ROUNDUP(F3080/2,0)+7500,IF(F3080&lt;=70000,ROUNDUP(F3080/4,0)+17500,35000)))),28000))))</f>
        <v/>
      </c>
      <c r="T3080" s="18">
        <f>IF(G3080&lt;=0,0,IF(G3080&lt;=12000,G3080,IF(G3080&lt;=32000,ROUNDUP(G3080/2,0)+6000,IF(G3080&lt;=56000,ROUNDUP(G3080/4,0)+14000,28000))))</f>
        <v/>
      </c>
      <c r="U3080" s="18">
        <f>IF(I3080&lt;=0,IF(H3080&lt;=0,0,IF(H3080&lt;=12000,H3080,IF(H3080&lt;=32000,ROUNDUP(H3080/2,0)+6000,IF(H3080&lt;=56000,ROUNDUP(H3080/4,0)+14000,28000)))),IF(H3080&lt;=0,IF(I3080&lt;=0,0,IF(I3080&lt;=15000,I3080,IF(I3080&lt;=40000,ROUNDUP(I3080/2,0)+7500,IF(I3080&lt;=70000,ROUNDUP(I3080/4,0)+17500,35000)))),MAX(IF(I3080&lt;=0,0,IF(I3080&lt;=15000,I3080,IF(I3080&lt;=40000,ROUNDUP(I3080/2,0)+7500,IF(I3080&lt;=70000,ROUNDUP(I3080/4,0)+17500,35000)))),MIN(IF(H3080&lt;=0,0,IF(H3080&lt;=12000,H3080,IF(H3080&lt;=32000,ROUNDUP(H3080/2,0)+6000,IF(H3080&lt;=56000,ROUNDUP(H3080/4,0)+14000,28000))))+IF(I3080&lt;=0,0,IF(I3080&lt;=15000,I3080,IF(I3080&lt;=40000,ROUNDUP(I3080/2,0)+7500,IF(I3080&lt;=70000,ROUNDUP(I3080/4,0)+17500,35000)))),28000))))</f>
        <v/>
      </c>
      <c r="V3080" s="18">
        <f>MIN(70000,S3080+T3080+U3080)</f>
        <v/>
      </c>
      <c r="W3080" s="18">
        <f>MAX(0,ROUNDDOWN(M3080-J3080-N3080-K3080-0,-3))</f>
        <v/>
      </c>
      <c r="X3080" s="18">
        <f>MAX(0,ROUNDDOWN(M3080-J3080-N3080-K3080-R3080,-3))</f>
        <v/>
      </c>
      <c r="Y3080" s="18">
        <f>IF(W3080&lt;=0,0,ROUNDDOWN((W3080*LOOKUP(W3080,{0,1950001,3300001,6950001,9000001,18000001,40000001},{0.05,0.1,0.2,0.23,0.33,0.4,0.45})-LOOKUP(W3080,{0,1950001,3300001,6950001,9000001,18000001,40000001},{0,97500,427500,636000,1536000,2796000,4796000}))*1.021,-2))</f>
        <v/>
      </c>
      <c r="Z3080" s="18">
        <f>IF(X3080&lt;=0,0,ROUNDDOWN((X3080*LOOKUP(X3080,{0,1950001,3300001,6950001,9000001,18000001,40000001},{0.05,0.1,0.2,0.23,0.33,0.4,0.45})-LOOKUP(X3080,{0,1950001,3300001,6950001,9000001,18000001,40000001},{0,97500,427500,636000,1536000,2796000,4796000}))*1.021,-2))</f>
        <v/>
      </c>
      <c r="AA3080" s="18">
        <f>MAX(0,ROUNDDOWN(M3080-J3080-430000-L3080-0,-3))</f>
        <v/>
      </c>
      <c r="AB3080" s="18">
        <f>MAX(0,ROUNDDOWN(M3080-J3080-430000-L3080-V3080,-3))</f>
        <v/>
      </c>
      <c r="AC3080" s="18">
        <f>IF(M3080&lt;=450000,0,MAX(0,ROUNDDOWN(AA3080*0.06-MIN(50000,AA3080)*0.03,-2))+MAX(0,ROUNDDOWN(AA3080*0.04-MIN(50000,AA3080)*0.02,-2)))</f>
        <v/>
      </c>
      <c r="AD3080" s="18">
        <f>IF(M3080&lt;=450000,0,MAX(0,ROUNDDOWN(AB3080*0.06-MIN(50000,AB3080)*0.03,-2))+MAX(0,ROUNDDOWN(AB3080*0.04-MIN(50000,AB3080)*0.02,-2)))</f>
        <v/>
      </c>
      <c r="AE3080" s="18">
        <f>Y3080-Z3080</f>
        <v/>
      </c>
      <c r="AF3080" s="18">
        <f>AC3080-AD3080</f>
        <v/>
      </c>
      <c r="AG3080" s="18">
        <f>AE3080+AF3080</f>
        <v/>
      </c>
      <c r="AH3080" s="20">
        <f>IF(W3080&lt;=0,0,LOOKUP(W3080,{0,1950001,3300001,6950001,9000001,18000001,40000001},{0.05,0.1,0.2,0.23,0.33,0.4,0.45}))</f>
        <v/>
      </c>
    </row>
    <row r="3081">
      <c r="A3081" t="inlineStr">
        <is>
          <t>1万円刻み 3区分8万円ずつ</t>
        </is>
      </c>
      <c r="B3081" s="18">
        <f>'4_1万円刻み'!$A$1001</f>
        <v/>
      </c>
      <c r="C3081" s="19" t="n">
        <v>2026</v>
      </c>
      <c r="D3081" t="inlineStr">
        <is>
          <t>いいえ</t>
        </is>
      </c>
      <c r="E3081" s="18" t="n">
        <v>80000</v>
      </c>
      <c r="F3081" s="18" t="n">
        <v>0</v>
      </c>
      <c r="G3081" s="18" t="n">
        <v>80000</v>
      </c>
      <c r="H3081" s="18" t="n">
        <v>80000</v>
      </c>
      <c r="I3081" s="18" t="n">
        <v>0</v>
      </c>
      <c r="J3081" s="18">
        <f>ROUND(MIN(B3081/12,650000)*12*0.0915+MIN(B3081/12,1390000)*12*(0.0504+0)+B3081*0.005,0)</f>
        <v/>
      </c>
      <c r="K3081" s="18" t="n">
        <v>0</v>
      </c>
      <c r="L3081" s="18" t="n">
        <v>0</v>
      </c>
      <c r="M3081" s="18">
        <f>ROUND(IF(C3081&gt;=2026,IF(B3081&lt;741000,0,IF(B3081&lt;2191000,B3081-740000,IF(B3081&lt;2193000,1451000,IF(B3081&lt;2196000,1453000,IF(B3081&lt;2200000,1456000,IF(B3081&lt;3600000,ROUNDDOWN(B3081/4,-3)*2.8-80000,IF(B3081&lt;6600000,ROUNDDOWN(B3081/4,-3)*3.2-440000,IF(B3081&lt;8500000,ROUNDDOWN(B3081*0.9,0)-1100000,B3081-1950000)))))))),IF(B3081&lt;651000,0,IF(B3081&lt;1900000,B3081-650000,IF(B3081&lt;3600000,ROUNDDOWN(B3081/4,-3)*2.8-80000,IF(B3081&lt;6600000,ROUNDDOWN(B3081/4,-3)*3.2-440000,IF(B3081&lt;8500000,ROUNDDOWN(B3081*0.9,0)-1100000,B3081-1950000)))))),0)</f>
        <v/>
      </c>
      <c r="N3081" s="18">
        <f>IF(M3081&gt;23500000,NA(),IF(C3081&gt;=2026,IF(M3081&lt;=4890000,1040000,IF(M3081&lt;=6550000,670000,620000)),IF(M3081&lt;=1320000,950000,IF(M3081&lt;=3360000,880000,IF(M3081&lt;=4890000,680000,IF(M3081&lt;=6550000,630000,580000))))))</f>
        <v/>
      </c>
      <c r="O3081" s="18">
        <f>IF(F3081&lt;=0,IF(AND(D3081="はい",C3081&gt;=2026,C3081&lt;=2027),IF(E3081&lt;=0,0,IF(E3081&lt;=30000,E3081,IF(E3081&lt;=60000,ROUNDUP(E3081/2,0)+15000,IF(E3081&lt;=120000,ROUNDUP(E3081/4,0)+30000,60000)))),IF(E3081&lt;=0,0,IF(E3081&lt;=20000,E3081,IF(E3081&lt;=40000,ROUNDUP(E3081/2,0)+10000,IF(E3081&lt;=80000,ROUNDUP(E3081/4,0)+20000,40000))))),IF(E3081&lt;=0,IF(F3081&lt;=0,0,IF(F3081&lt;=25000,F3081,IF(F3081&lt;=50000,ROUNDUP(F3081/2,0)+12500,IF(F3081&lt;=100000,ROUNDUP(F3081/4,0)+25000,50000)))),MAX(IF(F3081&lt;=0,0,IF(F3081&lt;=25000,F3081,IF(F3081&lt;=50000,ROUNDUP(F3081/2,0)+12500,IF(F3081&lt;=100000,ROUNDUP(F3081/4,0)+25000,50000)))),MIN(IF(AND(D3081="はい",C3081&gt;=2026,C3081&lt;=2027),IF(E3081&lt;=0,0,IF(E3081&lt;=30000,E3081,IF(E3081&lt;=60000,ROUNDUP(E3081/2,0)+15000,IF(E3081&lt;=120000,ROUNDUP(E3081/4,0)+30000,60000)))),IF(E3081&lt;=0,0,IF(E3081&lt;=20000,E3081,IF(E3081&lt;=40000,ROUNDUP(E3081/2,0)+10000,IF(E3081&lt;=80000,ROUNDUP(E3081/4,0)+20000,40000)))))+IF(F3081&lt;=0,0,IF(F3081&lt;=25000,F3081,IF(F3081&lt;=50000,ROUNDUP(F3081/2,0)+12500,IF(F3081&lt;=100000,ROUNDUP(F3081/4,0)+25000,50000)))),IF(AND(D3081="はい",C3081&gt;=2026,C3081&lt;=2027),60000,40000)))))</f>
        <v/>
      </c>
      <c r="P3081" s="18">
        <f>IF(G3081&lt;=0,0,IF(G3081&lt;=20000,G3081,IF(G3081&lt;=40000,ROUNDUP(G3081/2,0)+10000,IF(G3081&lt;=80000,ROUNDUP(G3081/4,0)+20000,40000))))</f>
        <v/>
      </c>
      <c r="Q3081" s="18">
        <f>IF(I3081&lt;=0,IF(H3081&lt;=0,0,IF(H3081&lt;=20000,H3081,IF(H3081&lt;=40000,ROUNDUP(H3081/2,0)+10000,IF(H3081&lt;=80000,ROUNDUP(H3081/4,0)+20000,40000)))),IF(H3081&lt;=0,IF(I3081&lt;=0,0,IF(I3081&lt;=25000,I3081,IF(I3081&lt;=50000,ROUNDUP(I3081/2,0)+12500,IF(I3081&lt;=100000,ROUNDUP(I3081/4,0)+25000,50000)))),MAX(IF(I3081&lt;=0,0,IF(I3081&lt;=25000,I3081,IF(I3081&lt;=50000,ROUNDUP(I3081/2,0)+12500,IF(I3081&lt;=100000,ROUNDUP(I3081/4,0)+25000,50000)))),MIN(IF(H3081&lt;=0,0,IF(H3081&lt;=20000,H3081,IF(H3081&lt;=40000,ROUNDUP(H3081/2,0)+10000,IF(H3081&lt;=80000,ROUNDUP(H3081/4,0)+20000,40000))))+IF(I3081&lt;=0,0,IF(I3081&lt;=25000,I3081,IF(I3081&lt;=50000,ROUNDUP(I3081/2,0)+12500,IF(I3081&lt;=100000,ROUNDUP(I3081/4,0)+25000,50000)))),40000))))</f>
        <v/>
      </c>
      <c r="R3081" s="18">
        <f>MIN(120000,O3081+P3081+Q3081)</f>
        <v/>
      </c>
      <c r="S3081" s="18">
        <f>IF(F3081&lt;=0,IF(E3081&lt;=0,0,IF(E3081&lt;=12000,E3081,IF(E3081&lt;=32000,ROUNDUP(E3081/2,0)+6000,IF(E3081&lt;=56000,ROUNDUP(E3081/4,0)+14000,28000)))),IF(E3081&lt;=0,IF(F3081&lt;=0,0,IF(F3081&lt;=15000,F3081,IF(F3081&lt;=40000,ROUNDUP(F3081/2,0)+7500,IF(F3081&lt;=70000,ROUNDUP(F3081/4,0)+17500,35000)))),MAX(IF(F3081&lt;=0,0,IF(F3081&lt;=15000,F3081,IF(F3081&lt;=40000,ROUNDUP(F3081/2,0)+7500,IF(F3081&lt;=70000,ROUNDUP(F3081/4,0)+17500,35000)))),MIN(IF(E3081&lt;=0,0,IF(E3081&lt;=12000,E3081,IF(E3081&lt;=32000,ROUNDUP(E3081/2,0)+6000,IF(E3081&lt;=56000,ROUNDUP(E3081/4,0)+14000,28000))))+IF(F3081&lt;=0,0,IF(F3081&lt;=15000,F3081,IF(F3081&lt;=40000,ROUNDUP(F3081/2,0)+7500,IF(F3081&lt;=70000,ROUNDUP(F3081/4,0)+17500,35000)))),28000))))</f>
        <v/>
      </c>
      <c r="T3081" s="18">
        <f>IF(G3081&lt;=0,0,IF(G3081&lt;=12000,G3081,IF(G3081&lt;=32000,ROUNDUP(G3081/2,0)+6000,IF(G3081&lt;=56000,ROUNDUP(G3081/4,0)+14000,28000))))</f>
        <v/>
      </c>
      <c r="U3081" s="18">
        <f>IF(I3081&lt;=0,IF(H3081&lt;=0,0,IF(H3081&lt;=12000,H3081,IF(H3081&lt;=32000,ROUNDUP(H3081/2,0)+6000,IF(H3081&lt;=56000,ROUNDUP(H3081/4,0)+14000,28000)))),IF(H3081&lt;=0,IF(I3081&lt;=0,0,IF(I3081&lt;=15000,I3081,IF(I3081&lt;=40000,ROUNDUP(I3081/2,0)+7500,IF(I3081&lt;=70000,ROUNDUP(I3081/4,0)+17500,35000)))),MAX(IF(I3081&lt;=0,0,IF(I3081&lt;=15000,I3081,IF(I3081&lt;=40000,ROUNDUP(I3081/2,0)+7500,IF(I3081&lt;=70000,ROUNDUP(I3081/4,0)+17500,35000)))),MIN(IF(H3081&lt;=0,0,IF(H3081&lt;=12000,H3081,IF(H3081&lt;=32000,ROUNDUP(H3081/2,0)+6000,IF(H3081&lt;=56000,ROUNDUP(H3081/4,0)+14000,28000))))+IF(I3081&lt;=0,0,IF(I3081&lt;=15000,I3081,IF(I3081&lt;=40000,ROUNDUP(I3081/2,0)+7500,IF(I3081&lt;=70000,ROUNDUP(I3081/4,0)+17500,35000)))),28000))))</f>
        <v/>
      </c>
      <c r="V3081" s="18">
        <f>MIN(70000,S3081+T3081+U3081)</f>
        <v/>
      </c>
      <c r="W3081" s="18">
        <f>MAX(0,ROUNDDOWN(M3081-J3081-N3081-K3081-0,-3))</f>
        <v/>
      </c>
      <c r="X3081" s="18">
        <f>MAX(0,ROUNDDOWN(M3081-J3081-N3081-K3081-R3081,-3))</f>
        <v/>
      </c>
      <c r="Y3081" s="18">
        <f>IF(W3081&lt;=0,0,ROUNDDOWN((W3081*LOOKUP(W3081,{0,1950001,3300001,6950001,9000001,18000001,40000001},{0.05,0.1,0.2,0.23,0.33,0.4,0.45})-LOOKUP(W3081,{0,1950001,3300001,6950001,9000001,18000001,40000001},{0,97500,427500,636000,1536000,2796000,4796000}))*1.021,-2))</f>
        <v/>
      </c>
      <c r="Z3081" s="18">
        <f>IF(X3081&lt;=0,0,ROUNDDOWN((X3081*LOOKUP(X3081,{0,1950001,3300001,6950001,9000001,18000001,40000001},{0.05,0.1,0.2,0.23,0.33,0.4,0.45})-LOOKUP(X3081,{0,1950001,3300001,6950001,9000001,18000001,40000001},{0,97500,427500,636000,1536000,2796000,4796000}))*1.021,-2))</f>
        <v/>
      </c>
      <c r="AA3081" s="18">
        <f>MAX(0,ROUNDDOWN(M3081-J3081-430000-L3081-0,-3))</f>
        <v/>
      </c>
      <c r="AB3081" s="18">
        <f>MAX(0,ROUNDDOWN(M3081-J3081-430000-L3081-V3081,-3))</f>
        <v/>
      </c>
      <c r="AC3081" s="18">
        <f>IF(M3081&lt;=450000,0,MAX(0,ROUNDDOWN(AA3081*0.06-MIN(50000,AA3081)*0.03,-2))+MAX(0,ROUNDDOWN(AA3081*0.04-MIN(50000,AA3081)*0.02,-2)))</f>
        <v/>
      </c>
      <c r="AD3081" s="18">
        <f>IF(M3081&lt;=450000,0,MAX(0,ROUNDDOWN(AB3081*0.06-MIN(50000,AB3081)*0.03,-2))+MAX(0,ROUNDDOWN(AB3081*0.04-MIN(50000,AB3081)*0.02,-2)))</f>
        <v/>
      </c>
      <c r="AE3081" s="18">
        <f>Y3081-Z3081</f>
        <v/>
      </c>
      <c r="AF3081" s="18">
        <f>AC3081-AD3081</f>
        <v/>
      </c>
      <c r="AG3081" s="18">
        <f>AE3081+AF3081</f>
        <v/>
      </c>
      <c r="AH3081" s="20">
        <f>IF(W3081&lt;=0,0,LOOKUP(W3081,{0,1950001,3300001,6950001,9000001,18000001,40000001},{0.05,0.1,0.2,0.23,0.33,0.4,0.45}))</f>
        <v/>
      </c>
    </row>
    <row r="3082">
      <c r="A3082" t="inlineStr">
        <is>
          <t>1万円刻み 一般8万円</t>
        </is>
      </c>
      <c r="B3082" s="18">
        <f>'4_1万円刻み'!$A$1001</f>
        <v/>
      </c>
      <c r="C3082" s="19" t="n">
        <v>2026</v>
      </c>
      <c r="D3082" t="inlineStr">
        <is>
          <t>いいえ</t>
        </is>
      </c>
      <c r="E3082" s="18" t="n">
        <v>80000</v>
      </c>
      <c r="F3082" s="18" t="n">
        <v>0</v>
      </c>
      <c r="G3082" s="18" t="n">
        <v>0</v>
      </c>
      <c r="H3082" s="18" t="n">
        <v>0</v>
      </c>
      <c r="I3082" s="18" t="n">
        <v>0</v>
      </c>
      <c r="J3082" s="18">
        <f>ROUND(MIN(B3082/12,650000)*12*0.0915+MIN(B3082/12,1390000)*12*(0.0504+0)+B3082*0.005,0)</f>
        <v/>
      </c>
      <c r="K3082" s="18" t="n">
        <v>0</v>
      </c>
      <c r="L3082" s="18" t="n">
        <v>0</v>
      </c>
      <c r="M3082" s="18">
        <f>ROUND(IF(C3082&gt;=2026,IF(B3082&lt;741000,0,IF(B3082&lt;2191000,B3082-740000,IF(B3082&lt;2193000,1451000,IF(B3082&lt;2196000,1453000,IF(B3082&lt;2200000,1456000,IF(B3082&lt;3600000,ROUNDDOWN(B3082/4,-3)*2.8-80000,IF(B3082&lt;6600000,ROUNDDOWN(B3082/4,-3)*3.2-440000,IF(B3082&lt;8500000,ROUNDDOWN(B3082*0.9,0)-1100000,B3082-1950000)))))))),IF(B3082&lt;651000,0,IF(B3082&lt;1900000,B3082-650000,IF(B3082&lt;3600000,ROUNDDOWN(B3082/4,-3)*2.8-80000,IF(B3082&lt;6600000,ROUNDDOWN(B3082/4,-3)*3.2-440000,IF(B3082&lt;8500000,ROUNDDOWN(B3082*0.9,0)-1100000,B3082-1950000)))))),0)</f>
        <v/>
      </c>
      <c r="N3082" s="18">
        <f>IF(M3082&gt;23500000,NA(),IF(C3082&gt;=2026,IF(M3082&lt;=4890000,1040000,IF(M3082&lt;=6550000,670000,620000)),IF(M3082&lt;=1320000,950000,IF(M3082&lt;=3360000,880000,IF(M3082&lt;=4890000,680000,IF(M3082&lt;=6550000,630000,580000))))))</f>
        <v/>
      </c>
      <c r="O3082" s="18">
        <f>IF(F3082&lt;=0,IF(AND(D3082="はい",C3082&gt;=2026,C3082&lt;=2027),IF(E3082&lt;=0,0,IF(E3082&lt;=30000,E3082,IF(E3082&lt;=60000,ROUNDUP(E3082/2,0)+15000,IF(E3082&lt;=120000,ROUNDUP(E3082/4,0)+30000,60000)))),IF(E3082&lt;=0,0,IF(E3082&lt;=20000,E3082,IF(E3082&lt;=40000,ROUNDUP(E3082/2,0)+10000,IF(E3082&lt;=80000,ROUNDUP(E3082/4,0)+20000,40000))))),IF(E3082&lt;=0,IF(F3082&lt;=0,0,IF(F3082&lt;=25000,F3082,IF(F3082&lt;=50000,ROUNDUP(F3082/2,0)+12500,IF(F3082&lt;=100000,ROUNDUP(F3082/4,0)+25000,50000)))),MAX(IF(F3082&lt;=0,0,IF(F3082&lt;=25000,F3082,IF(F3082&lt;=50000,ROUNDUP(F3082/2,0)+12500,IF(F3082&lt;=100000,ROUNDUP(F3082/4,0)+25000,50000)))),MIN(IF(AND(D3082="はい",C3082&gt;=2026,C3082&lt;=2027),IF(E3082&lt;=0,0,IF(E3082&lt;=30000,E3082,IF(E3082&lt;=60000,ROUNDUP(E3082/2,0)+15000,IF(E3082&lt;=120000,ROUNDUP(E3082/4,0)+30000,60000)))),IF(E3082&lt;=0,0,IF(E3082&lt;=20000,E3082,IF(E3082&lt;=40000,ROUNDUP(E3082/2,0)+10000,IF(E3082&lt;=80000,ROUNDUP(E3082/4,0)+20000,40000)))))+IF(F3082&lt;=0,0,IF(F3082&lt;=25000,F3082,IF(F3082&lt;=50000,ROUNDUP(F3082/2,0)+12500,IF(F3082&lt;=100000,ROUNDUP(F3082/4,0)+25000,50000)))),IF(AND(D3082="はい",C3082&gt;=2026,C3082&lt;=2027),60000,40000)))))</f>
        <v/>
      </c>
      <c r="P3082" s="18">
        <f>IF(G3082&lt;=0,0,IF(G3082&lt;=20000,G3082,IF(G3082&lt;=40000,ROUNDUP(G3082/2,0)+10000,IF(G3082&lt;=80000,ROUNDUP(G3082/4,0)+20000,40000))))</f>
        <v/>
      </c>
      <c r="Q3082" s="18">
        <f>IF(I3082&lt;=0,IF(H3082&lt;=0,0,IF(H3082&lt;=20000,H3082,IF(H3082&lt;=40000,ROUNDUP(H3082/2,0)+10000,IF(H3082&lt;=80000,ROUNDUP(H3082/4,0)+20000,40000)))),IF(H3082&lt;=0,IF(I3082&lt;=0,0,IF(I3082&lt;=25000,I3082,IF(I3082&lt;=50000,ROUNDUP(I3082/2,0)+12500,IF(I3082&lt;=100000,ROUNDUP(I3082/4,0)+25000,50000)))),MAX(IF(I3082&lt;=0,0,IF(I3082&lt;=25000,I3082,IF(I3082&lt;=50000,ROUNDUP(I3082/2,0)+12500,IF(I3082&lt;=100000,ROUNDUP(I3082/4,0)+25000,50000)))),MIN(IF(H3082&lt;=0,0,IF(H3082&lt;=20000,H3082,IF(H3082&lt;=40000,ROUNDUP(H3082/2,0)+10000,IF(H3082&lt;=80000,ROUNDUP(H3082/4,0)+20000,40000))))+IF(I3082&lt;=0,0,IF(I3082&lt;=25000,I3082,IF(I3082&lt;=50000,ROUNDUP(I3082/2,0)+12500,IF(I3082&lt;=100000,ROUNDUP(I3082/4,0)+25000,50000)))),40000))))</f>
        <v/>
      </c>
      <c r="R3082" s="18">
        <f>MIN(120000,O3082+P3082+Q3082)</f>
        <v/>
      </c>
      <c r="S3082" s="18">
        <f>IF(F3082&lt;=0,IF(E3082&lt;=0,0,IF(E3082&lt;=12000,E3082,IF(E3082&lt;=32000,ROUNDUP(E3082/2,0)+6000,IF(E3082&lt;=56000,ROUNDUP(E3082/4,0)+14000,28000)))),IF(E3082&lt;=0,IF(F3082&lt;=0,0,IF(F3082&lt;=15000,F3082,IF(F3082&lt;=40000,ROUNDUP(F3082/2,0)+7500,IF(F3082&lt;=70000,ROUNDUP(F3082/4,0)+17500,35000)))),MAX(IF(F3082&lt;=0,0,IF(F3082&lt;=15000,F3082,IF(F3082&lt;=40000,ROUNDUP(F3082/2,0)+7500,IF(F3082&lt;=70000,ROUNDUP(F3082/4,0)+17500,35000)))),MIN(IF(E3082&lt;=0,0,IF(E3082&lt;=12000,E3082,IF(E3082&lt;=32000,ROUNDUP(E3082/2,0)+6000,IF(E3082&lt;=56000,ROUNDUP(E3082/4,0)+14000,28000))))+IF(F3082&lt;=0,0,IF(F3082&lt;=15000,F3082,IF(F3082&lt;=40000,ROUNDUP(F3082/2,0)+7500,IF(F3082&lt;=70000,ROUNDUP(F3082/4,0)+17500,35000)))),28000))))</f>
        <v/>
      </c>
      <c r="T3082" s="18">
        <f>IF(G3082&lt;=0,0,IF(G3082&lt;=12000,G3082,IF(G3082&lt;=32000,ROUNDUP(G3082/2,0)+6000,IF(G3082&lt;=56000,ROUNDUP(G3082/4,0)+14000,28000))))</f>
        <v/>
      </c>
      <c r="U3082" s="18">
        <f>IF(I3082&lt;=0,IF(H3082&lt;=0,0,IF(H3082&lt;=12000,H3082,IF(H3082&lt;=32000,ROUNDUP(H3082/2,0)+6000,IF(H3082&lt;=56000,ROUNDUP(H3082/4,0)+14000,28000)))),IF(H3082&lt;=0,IF(I3082&lt;=0,0,IF(I3082&lt;=15000,I3082,IF(I3082&lt;=40000,ROUNDUP(I3082/2,0)+7500,IF(I3082&lt;=70000,ROUNDUP(I3082/4,0)+17500,35000)))),MAX(IF(I3082&lt;=0,0,IF(I3082&lt;=15000,I3082,IF(I3082&lt;=40000,ROUNDUP(I3082/2,0)+7500,IF(I3082&lt;=70000,ROUNDUP(I3082/4,0)+17500,35000)))),MIN(IF(H3082&lt;=0,0,IF(H3082&lt;=12000,H3082,IF(H3082&lt;=32000,ROUNDUP(H3082/2,0)+6000,IF(H3082&lt;=56000,ROUNDUP(H3082/4,0)+14000,28000))))+IF(I3082&lt;=0,0,IF(I3082&lt;=15000,I3082,IF(I3082&lt;=40000,ROUNDUP(I3082/2,0)+7500,IF(I3082&lt;=70000,ROUNDUP(I3082/4,0)+17500,35000)))),28000))))</f>
        <v/>
      </c>
      <c r="V3082" s="18">
        <f>MIN(70000,S3082+T3082+U3082)</f>
        <v/>
      </c>
      <c r="W3082" s="18">
        <f>MAX(0,ROUNDDOWN(M3082-J3082-N3082-K3082-0,-3))</f>
        <v/>
      </c>
      <c r="X3082" s="18">
        <f>MAX(0,ROUNDDOWN(M3082-J3082-N3082-K3082-R3082,-3))</f>
        <v/>
      </c>
      <c r="Y3082" s="18">
        <f>IF(W3082&lt;=0,0,ROUNDDOWN((W3082*LOOKUP(W3082,{0,1950001,3300001,6950001,9000001,18000001,40000001},{0.05,0.1,0.2,0.23,0.33,0.4,0.45})-LOOKUP(W3082,{0,1950001,3300001,6950001,9000001,18000001,40000001},{0,97500,427500,636000,1536000,2796000,4796000}))*1.021,-2))</f>
        <v/>
      </c>
      <c r="Z3082" s="18">
        <f>IF(X3082&lt;=0,0,ROUNDDOWN((X3082*LOOKUP(X3082,{0,1950001,3300001,6950001,9000001,18000001,40000001},{0.05,0.1,0.2,0.23,0.33,0.4,0.45})-LOOKUP(X3082,{0,1950001,3300001,6950001,9000001,18000001,40000001},{0,97500,427500,636000,1536000,2796000,4796000}))*1.021,-2))</f>
        <v/>
      </c>
      <c r="AA3082" s="18">
        <f>MAX(0,ROUNDDOWN(M3082-J3082-430000-L3082-0,-3))</f>
        <v/>
      </c>
      <c r="AB3082" s="18">
        <f>MAX(0,ROUNDDOWN(M3082-J3082-430000-L3082-V3082,-3))</f>
        <v/>
      </c>
      <c r="AC3082" s="18">
        <f>IF(M3082&lt;=450000,0,MAX(0,ROUNDDOWN(AA3082*0.06-MIN(50000,AA3082)*0.03,-2))+MAX(0,ROUNDDOWN(AA3082*0.04-MIN(50000,AA3082)*0.02,-2)))</f>
        <v/>
      </c>
      <c r="AD3082" s="18">
        <f>IF(M3082&lt;=450000,0,MAX(0,ROUNDDOWN(AB3082*0.06-MIN(50000,AB3082)*0.03,-2))+MAX(0,ROUNDDOWN(AB3082*0.04-MIN(50000,AB3082)*0.02,-2)))</f>
        <v/>
      </c>
      <c r="AE3082" s="18">
        <f>Y3082-Z3082</f>
        <v/>
      </c>
      <c r="AF3082" s="18">
        <f>AC3082-AD3082</f>
        <v/>
      </c>
      <c r="AG3082" s="18">
        <f>AE3082+AF3082</f>
        <v/>
      </c>
      <c r="AH3082" s="20">
        <f>IF(W3082&lt;=0,0,LOOKUP(W3082,{0,1950001,3300001,6950001,9000001,18000001,40000001},{0.05,0.1,0.2,0.23,0.33,0.4,0.45}))</f>
        <v/>
      </c>
    </row>
    <row r="3083">
      <c r="A3083" t="inlineStr">
        <is>
          <t>1万円刻み 特例あり一般12万円</t>
        </is>
      </c>
      <c r="B3083" s="18">
        <f>'4_1万円刻み'!$A$1001</f>
        <v/>
      </c>
      <c r="C3083" s="19" t="n">
        <v>2026</v>
      </c>
      <c r="D3083" t="inlineStr">
        <is>
          <t>はい</t>
        </is>
      </c>
      <c r="E3083" s="18" t="n">
        <v>120000</v>
      </c>
      <c r="F3083" s="18" t="n">
        <v>0</v>
      </c>
      <c r="G3083" s="18" t="n">
        <v>0</v>
      </c>
      <c r="H3083" s="18" t="n">
        <v>0</v>
      </c>
      <c r="I3083" s="18" t="n">
        <v>0</v>
      </c>
      <c r="J3083" s="18">
        <f>ROUND(MIN(B3083/12,650000)*12*0.0915+MIN(B3083/12,1390000)*12*(0.0504+0)+B3083*0.005,0)</f>
        <v/>
      </c>
      <c r="K3083" s="18" t="n">
        <v>0</v>
      </c>
      <c r="L3083" s="18" t="n">
        <v>0</v>
      </c>
      <c r="M3083" s="18">
        <f>ROUND(IF(C3083&gt;=2026,IF(B3083&lt;741000,0,IF(B3083&lt;2191000,B3083-740000,IF(B3083&lt;2193000,1451000,IF(B3083&lt;2196000,1453000,IF(B3083&lt;2200000,1456000,IF(B3083&lt;3600000,ROUNDDOWN(B3083/4,-3)*2.8-80000,IF(B3083&lt;6600000,ROUNDDOWN(B3083/4,-3)*3.2-440000,IF(B3083&lt;8500000,ROUNDDOWN(B3083*0.9,0)-1100000,B3083-1950000)))))))),IF(B3083&lt;651000,0,IF(B3083&lt;1900000,B3083-650000,IF(B3083&lt;3600000,ROUNDDOWN(B3083/4,-3)*2.8-80000,IF(B3083&lt;6600000,ROUNDDOWN(B3083/4,-3)*3.2-440000,IF(B3083&lt;8500000,ROUNDDOWN(B3083*0.9,0)-1100000,B3083-1950000)))))),0)</f>
        <v/>
      </c>
      <c r="N3083" s="18">
        <f>IF(M3083&gt;23500000,NA(),IF(C3083&gt;=2026,IF(M3083&lt;=4890000,1040000,IF(M3083&lt;=6550000,670000,620000)),IF(M3083&lt;=1320000,950000,IF(M3083&lt;=3360000,880000,IF(M3083&lt;=4890000,680000,IF(M3083&lt;=6550000,630000,580000))))))</f>
        <v/>
      </c>
      <c r="O3083" s="18">
        <f>IF(F3083&lt;=0,IF(AND(D3083="はい",C3083&gt;=2026,C3083&lt;=2027),IF(E3083&lt;=0,0,IF(E3083&lt;=30000,E3083,IF(E3083&lt;=60000,ROUNDUP(E3083/2,0)+15000,IF(E3083&lt;=120000,ROUNDUP(E3083/4,0)+30000,60000)))),IF(E3083&lt;=0,0,IF(E3083&lt;=20000,E3083,IF(E3083&lt;=40000,ROUNDUP(E3083/2,0)+10000,IF(E3083&lt;=80000,ROUNDUP(E3083/4,0)+20000,40000))))),IF(E3083&lt;=0,IF(F3083&lt;=0,0,IF(F3083&lt;=25000,F3083,IF(F3083&lt;=50000,ROUNDUP(F3083/2,0)+12500,IF(F3083&lt;=100000,ROUNDUP(F3083/4,0)+25000,50000)))),MAX(IF(F3083&lt;=0,0,IF(F3083&lt;=25000,F3083,IF(F3083&lt;=50000,ROUNDUP(F3083/2,0)+12500,IF(F3083&lt;=100000,ROUNDUP(F3083/4,0)+25000,50000)))),MIN(IF(AND(D3083="はい",C3083&gt;=2026,C3083&lt;=2027),IF(E3083&lt;=0,0,IF(E3083&lt;=30000,E3083,IF(E3083&lt;=60000,ROUNDUP(E3083/2,0)+15000,IF(E3083&lt;=120000,ROUNDUP(E3083/4,0)+30000,60000)))),IF(E3083&lt;=0,0,IF(E3083&lt;=20000,E3083,IF(E3083&lt;=40000,ROUNDUP(E3083/2,0)+10000,IF(E3083&lt;=80000,ROUNDUP(E3083/4,0)+20000,40000)))))+IF(F3083&lt;=0,0,IF(F3083&lt;=25000,F3083,IF(F3083&lt;=50000,ROUNDUP(F3083/2,0)+12500,IF(F3083&lt;=100000,ROUNDUP(F3083/4,0)+25000,50000)))),IF(AND(D3083="はい",C3083&gt;=2026,C3083&lt;=2027),60000,40000)))))</f>
        <v/>
      </c>
      <c r="P3083" s="18">
        <f>IF(G3083&lt;=0,0,IF(G3083&lt;=20000,G3083,IF(G3083&lt;=40000,ROUNDUP(G3083/2,0)+10000,IF(G3083&lt;=80000,ROUNDUP(G3083/4,0)+20000,40000))))</f>
        <v/>
      </c>
      <c r="Q3083" s="18">
        <f>IF(I3083&lt;=0,IF(H3083&lt;=0,0,IF(H3083&lt;=20000,H3083,IF(H3083&lt;=40000,ROUNDUP(H3083/2,0)+10000,IF(H3083&lt;=80000,ROUNDUP(H3083/4,0)+20000,40000)))),IF(H3083&lt;=0,IF(I3083&lt;=0,0,IF(I3083&lt;=25000,I3083,IF(I3083&lt;=50000,ROUNDUP(I3083/2,0)+12500,IF(I3083&lt;=100000,ROUNDUP(I3083/4,0)+25000,50000)))),MAX(IF(I3083&lt;=0,0,IF(I3083&lt;=25000,I3083,IF(I3083&lt;=50000,ROUNDUP(I3083/2,0)+12500,IF(I3083&lt;=100000,ROUNDUP(I3083/4,0)+25000,50000)))),MIN(IF(H3083&lt;=0,0,IF(H3083&lt;=20000,H3083,IF(H3083&lt;=40000,ROUNDUP(H3083/2,0)+10000,IF(H3083&lt;=80000,ROUNDUP(H3083/4,0)+20000,40000))))+IF(I3083&lt;=0,0,IF(I3083&lt;=25000,I3083,IF(I3083&lt;=50000,ROUNDUP(I3083/2,0)+12500,IF(I3083&lt;=100000,ROUNDUP(I3083/4,0)+25000,50000)))),40000))))</f>
        <v/>
      </c>
      <c r="R3083" s="18">
        <f>MIN(120000,O3083+P3083+Q3083)</f>
        <v/>
      </c>
      <c r="S3083" s="18">
        <f>IF(F3083&lt;=0,IF(E3083&lt;=0,0,IF(E3083&lt;=12000,E3083,IF(E3083&lt;=32000,ROUNDUP(E3083/2,0)+6000,IF(E3083&lt;=56000,ROUNDUP(E3083/4,0)+14000,28000)))),IF(E3083&lt;=0,IF(F3083&lt;=0,0,IF(F3083&lt;=15000,F3083,IF(F3083&lt;=40000,ROUNDUP(F3083/2,0)+7500,IF(F3083&lt;=70000,ROUNDUP(F3083/4,0)+17500,35000)))),MAX(IF(F3083&lt;=0,0,IF(F3083&lt;=15000,F3083,IF(F3083&lt;=40000,ROUNDUP(F3083/2,0)+7500,IF(F3083&lt;=70000,ROUNDUP(F3083/4,0)+17500,35000)))),MIN(IF(E3083&lt;=0,0,IF(E3083&lt;=12000,E3083,IF(E3083&lt;=32000,ROUNDUP(E3083/2,0)+6000,IF(E3083&lt;=56000,ROUNDUP(E3083/4,0)+14000,28000))))+IF(F3083&lt;=0,0,IF(F3083&lt;=15000,F3083,IF(F3083&lt;=40000,ROUNDUP(F3083/2,0)+7500,IF(F3083&lt;=70000,ROUNDUP(F3083/4,0)+17500,35000)))),28000))))</f>
        <v/>
      </c>
      <c r="T3083" s="18">
        <f>IF(G3083&lt;=0,0,IF(G3083&lt;=12000,G3083,IF(G3083&lt;=32000,ROUNDUP(G3083/2,0)+6000,IF(G3083&lt;=56000,ROUNDUP(G3083/4,0)+14000,28000))))</f>
        <v/>
      </c>
      <c r="U3083" s="18">
        <f>IF(I3083&lt;=0,IF(H3083&lt;=0,0,IF(H3083&lt;=12000,H3083,IF(H3083&lt;=32000,ROUNDUP(H3083/2,0)+6000,IF(H3083&lt;=56000,ROUNDUP(H3083/4,0)+14000,28000)))),IF(H3083&lt;=0,IF(I3083&lt;=0,0,IF(I3083&lt;=15000,I3083,IF(I3083&lt;=40000,ROUNDUP(I3083/2,0)+7500,IF(I3083&lt;=70000,ROUNDUP(I3083/4,0)+17500,35000)))),MAX(IF(I3083&lt;=0,0,IF(I3083&lt;=15000,I3083,IF(I3083&lt;=40000,ROUNDUP(I3083/2,0)+7500,IF(I3083&lt;=70000,ROUNDUP(I3083/4,0)+17500,35000)))),MIN(IF(H3083&lt;=0,0,IF(H3083&lt;=12000,H3083,IF(H3083&lt;=32000,ROUNDUP(H3083/2,0)+6000,IF(H3083&lt;=56000,ROUNDUP(H3083/4,0)+14000,28000))))+IF(I3083&lt;=0,0,IF(I3083&lt;=15000,I3083,IF(I3083&lt;=40000,ROUNDUP(I3083/2,0)+7500,IF(I3083&lt;=70000,ROUNDUP(I3083/4,0)+17500,35000)))),28000))))</f>
        <v/>
      </c>
      <c r="V3083" s="18">
        <f>MIN(70000,S3083+T3083+U3083)</f>
        <v/>
      </c>
      <c r="W3083" s="18">
        <f>MAX(0,ROUNDDOWN(M3083-J3083-N3083-K3083-0,-3))</f>
        <v/>
      </c>
      <c r="X3083" s="18">
        <f>MAX(0,ROUNDDOWN(M3083-J3083-N3083-K3083-R3083,-3))</f>
        <v/>
      </c>
      <c r="Y3083" s="18">
        <f>IF(W3083&lt;=0,0,ROUNDDOWN((W3083*LOOKUP(W3083,{0,1950001,3300001,6950001,9000001,18000001,40000001},{0.05,0.1,0.2,0.23,0.33,0.4,0.45})-LOOKUP(W3083,{0,1950001,3300001,6950001,9000001,18000001,40000001},{0,97500,427500,636000,1536000,2796000,4796000}))*1.021,-2))</f>
        <v/>
      </c>
      <c r="Z3083" s="18">
        <f>IF(X3083&lt;=0,0,ROUNDDOWN((X3083*LOOKUP(X3083,{0,1950001,3300001,6950001,9000001,18000001,40000001},{0.05,0.1,0.2,0.23,0.33,0.4,0.45})-LOOKUP(X3083,{0,1950001,3300001,6950001,9000001,18000001,40000001},{0,97500,427500,636000,1536000,2796000,4796000}))*1.021,-2))</f>
        <v/>
      </c>
      <c r="AA3083" s="18">
        <f>MAX(0,ROUNDDOWN(M3083-J3083-430000-L3083-0,-3))</f>
        <v/>
      </c>
      <c r="AB3083" s="18">
        <f>MAX(0,ROUNDDOWN(M3083-J3083-430000-L3083-V3083,-3))</f>
        <v/>
      </c>
      <c r="AC3083" s="18">
        <f>IF(M3083&lt;=450000,0,MAX(0,ROUNDDOWN(AA3083*0.06-MIN(50000,AA3083)*0.03,-2))+MAX(0,ROUNDDOWN(AA3083*0.04-MIN(50000,AA3083)*0.02,-2)))</f>
        <v/>
      </c>
      <c r="AD3083" s="18">
        <f>IF(M3083&lt;=450000,0,MAX(0,ROUNDDOWN(AB3083*0.06-MIN(50000,AB3083)*0.03,-2))+MAX(0,ROUNDDOWN(AB3083*0.04-MIN(50000,AB3083)*0.02,-2)))</f>
        <v/>
      </c>
      <c r="AE3083" s="18">
        <f>Y3083-Z3083</f>
        <v/>
      </c>
      <c r="AF3083" s="18">
        <f>AC3083-AD3083</f>
        <v/>
      </c>
      <c r="AG3083" s="18">
        <f>AE3083+AF3083</f>
        <v/>
      </c>
      <c r="AH3083" s="20">
        <f>IF(W3083&lt;=0,0,LOOKUP(W3083,{0,1950001,3300001,6950001,9000001,18000001,40000001},{0.05,0.1,0.2,0.23,0.33,0.4,0.45}))</f>
        <v/>
      </c>
    </row>
    <row r="3084">
      <c r="A3084" t="inlineStr">
        <is>
          <t>1万円刻み 3区分8万円ずつ</t>
        </is>
      </c>
      <c r="B3084" s="18">
        <f>'4_1万円刻み'!$A$1002</f>
        <v/>
      </c>
      <c r="C3084" s="19" t="n">
        <v>2026</v>
      </c>
      <c r="D3084" t="inlineStr">
        <is>
          <t>いいえ</t>
        </is>
      </c>
      <c r="E3084" s="18" t="n">
        <v>80000</v>
      </c>
      <c r="F3084" s="18" t="n">
        <v>0</v>
      </c>
      <c r="G3084" s="18" t="n">
        <v>80000</v>
      </c>
      <c r="H3084" s="18" t="n">
        <v>80000</v>
      </c>
      <c r="I3084" s="18" t="n">
        <v>0</v>
      </c>
      <c r="J3084" s="18">
        <f>ROUND(MIN(B3084/12,650000)*12*0.0915+MIN(B3084/12,1390000)*12*(0.0504+0)+B3084*0.005,0)</f>
        <v/>
      </c>
      <c r="K3084" s="18" t="n">
        <v>0</v>
      </c>
      <c r="L3084" s="18" t="n">
        <v>0</v>
      </c>
      <c r="M3084" s="18">
        <f>ROUND(IF(C3084&gt;=2026,IF(B3084&lt;741000,0,IF(B3084&lt;2191000,B3084-740000,IF(B3084&lt;2193000,1451000,IF(B3084&lt;2196000,1453000,IF(B3084&lt;2200000,1456000,IF(B3084&lt;3600000,ROUNDDOWN(B3084/4,-3)*2.8-80000,IF(B3084&lt;6600000,ROUNDDOWN(B3084/4,-3)*3.2-440000,IF(B3084&lt;8500000,ROUNDDOWN(B3084*0.9,0)-1100000,B3084-1950000)))))))),IF(B3084&lt;651000,0,IF(B3084&lt;1900000,B3084-650000,IF(B3084&lt;3600000,ROUNDDOWN(B3084/4,-3)*2.8-80000,IF(B3084&lt;6600000,ROUNDDOWN(B3084/4,-3)*3.2-440000,IF(B3084&lt;8500000,ROUNDDOWN(B3084*0.9,0)-1100000,B3084-1950000)))))),0)</f>
        <v/>
      </c>
      <c r="N3084" s="18">
        <f>IF(M3084&gt;23500000,NA(),IF(C3084&gt;=2026,IF(M3084&lt;=4890000,1040000,IF(M3084&lt;=6550000,670000,620000)),IF(M3084&lt;=1320000,950000,IF(M3084&lt;=3360000,880000,IF(M3084&lt;=4890000,680000,IF(M3084&lt;=6550000,630000,580000))))))</f>
        <v/>
      </c>
      <c r="O3084" s="18">
        <f>IF(F3084&lt;=0,IF(AND(D3084="はい",C3084&gt;=2026,C3084&lt;=2027),IF(E3084&lt;=0,0,IF(E3084&lt;=30000,E3084,IF(E3084&lt;=60000,ROUNDUP(E3084/2,0)+15000,IF(E3084&lt;=120000,ROUNDUP(E3084/4,0)+30000,60000)))),IF(E3084&lt;=0,0,IF(E3084&lt;=20000,E3084,IF(E3084&lt;=40000,ROUNDUP(E3084/2,0)+10000,IF(E3084&lt;=80000,ROUNDUP(E3084/4,0)+20000,40000))))),IF(E3084&lt;=0,IF(F3084&lt;=0,0,IF(F3084&lt;=25000,F3084,IF(F3084&lt;=50000,ROUNDUP(F3084/2,0)+12500,IF(F3084&lt;=100000,ROUNDUP(F3084/4,0)+25000,50000)))),MAX(IF(F3084&lt;=0,0,IF(F3084&lt;=25000,F3084,IF(F3084&lt;=50000,ROUNDUP(F3084/2,0)+12500,IF(F3084&lt;=100000,ROUNDUP(F3084/4,0)+25000,50000)))),MIN(IF(AND(D3084="はい",C3084&gt;=2026,C3084&lt;=2027),IF(E3084&lt;=0,0,IF(E3084&lt;=30000,E3084,IF(E3084&lt;=60000,ROUNDUP(E3084/2,0)+15000,IF(E3084&lt;=120000,ROUNDUP(E3084/4,0)+30000,60000)))),IF(E3084&lt;=0,0,IF(E3084&lt;=20000,E3084,IF(E3084&lt;=40000,ROUNDUP(E3084/2,0)+10000,IF(E3084&lt;=80000,ROUNDUP(E3084/4,0)+20000,40000)))))+IF(F3084&lt;=0,0,IF(F3084&lt;=25000,F3084,IF(F3084&lt;=50000,ROUNDUP(F3084/2,0)+12500,IF(F3084&lt;=100000,ROUNDUP(F3084/4,0)+25000,50000)))),IF(AND(D3084="はい",C3084&gt;=2026,C3084&lt;=2027),60000,40000)))))</f>
        <v/>
      </c>
      <c r="P3084" s="18">
        <f>IF(G3084&lt;=0,0,IF(G3084&lt;=20000,G3084,IF(G3084&lt;=40000,ROUNDUP(G3084/2,0)+10000,IF(G3084&lt;=80000,ROUNDUP(G3084/4,0)+20000,40000))))</f>
        <v/>
      </c>
      <c r="Q3084" s="18">
        <f>IF(I3084&lt;=0,IF(H3084&lt;=0,0,IF(H3084&lt;=20000,H3084,IF(H3084&lt;=40000,ROUNDUP(H3084/2,0)+10000,IF(H3084&lt;=80000,ROUNDUP(H3084/4,0)+20000,40000)))),IF(H3084&lt;=0,IF(I3084&lt;=0,0,IF(I3084&lt;=25000,I3084,IF(I3084&lt;=50000,ROUNDUP(I3084/2,0)+12500,IF(I3084&lt;=100000,ROUNDUP(I3084/4,0)+25000,50000)))),MAX(IF(I3084&lt;=0,0,IF(I3084&lt;=25000,I3084,IF(I3084&lt;=50000,ROUNDUP(I3084/2,0)+12500,IF(I3084&lt;=100000,ROUNDUP(I3084/4,0)+25000,50000)))),MIN(IF(H3084&lt;=0,0,IF(H3084&lt;=20000,H3084,IF(H3084&lt;=40000,ROUNDUP(H3084/2,0)+10000,IF(H3084&lt;=80000,ROUNDUP(H3084/4,0)+20000,40000))))+IF(I3084&lt;=0,0,IF(I3084&lt;=25000,I3084,IF(I3084&lt;=50000,ROUNDUP(I3084/2,0)+12500,IF(I3084&lt;=100000,ROUNDUP(I3084/4,0)+25000,50000)))),40000))))</f>
        <v/>
      </c>
      <c r="R3084" s="18">
        <f>MIN(120000,O3084+P3084+Q3084)</f>
        <v/>
      </c>
      <c r="S3084" s="18">
        <f>IF(F3084&lt;=0,IF(E3084&lt;=0,0,IF(E3084&lt;=12000,E3084,IF(E3084&lt;=32000,ROUNDUP(E3084/2,0)+6000,IF(E3084&lt;=56000,ROUNDUP(E3084/4,0)+14000,28000)))),IF(E3084&lt;=0,IF(F3084&lt;=0,0,IF(F3084&lt;=15000,F3084,IF(F3084&lt;=40000,ROUNDUP(F3084/2,0)+7500,IF(F3084&lt;=70000,ROUNDUP(F3084/4,0)+17500,35000)))),MAX(IF(F3084&lt;=0,0,IF(F3084&lt;=15000,F3084,IF(F3084&lt;=40000,ROUNDUP(F3084/2,0)+7500,IF(F3084&lt;=70000,ROUNDUP(F3084/4,0)+17500,35000)))),MIN(IF(E3084&lt;=0,0,IF(E3084&lt;=12000,E3084,IF(E3084&lt;=32000,ROUNDUP(E3084/2,0)+6000,IF(E3084&lt;=56000,ROUNDUP(E3084/4,0)+14000,28000))))+IF(F3084&lt;=0,0,IF(F3084&lt;=15000,F3084,IF(F3084&lt;=40000,ROUNDUP(F3084/2,0)+7500,IF(F3084&lt;=70000,ROUNDUP(F3084/4,0)+17500,35000)))),28000))))</f>
        <v/>
      </c>
      <c r="T3084" s="18">
        <f>IF(G3084&lt;=0,0,IF(G3084&lt;=12000,G3084,IF(G3084&lt;=32000,ROUNDUP(G3084/2,0)+6000,IF(G3084&lt;=56000,ROUNDUP(G3084/4,0)+14000,28000))))</f>
        <v/>
      </c>
      <c r="U3084" s="18">
        <f>IF(I3084&lt;=0,IF(H3084&lt;=0,0,IF(H3084&lt;=12000,H3084,IF(H3084&lt;=32000,ROUNDUP(H3084/2,0)+6000,IF(H3084&lt;=56000,ROUNDUP(H3084/4,0)+14000,28000)))),IF(H3084&lt;=0,IF(I3084&lt;=0,0,IF(I3084&lt;=15000,I3084,IF(I3084&lt;=40000,ROUNDUP(I3084/2,0)+7500,IF(I3084&lt;=70000,ROUNDUP(I3084/4,0)+17500,35000)))),MAX(IF(I3084&lt;=0,0,IF(I3084&lt;=15000,I3084,IF(I3084&lt;=40000,ROUNDUP(I3084/2,0)+7500,IF(I3084&lt;=70000,ROUNDUP(I3084/4,0)+17500,35000)))),MIN(IF(H3084&lt;=0,0,IF(H3084&lt;=12000,H3084,IF(H3084&lt;=32000,ROUNDUP(H3084/2,0)+6000,IF(H3084&lt;=56000,ROUNDUP(H3084/4,0)+14000,28000))))+IF(I3084&lt;=0,0,IF(I3084&lt;=15000,I3084,IF(I3084&lt;=40000,ROUNDUP(I3084/2,0)+7500,IF(I3084&lt;=70000,ROUNDUP(I3084/4,0)+17500,35000)))),28000))))</f>
        <v/>
      </c>
      <c r="V3084" s="18">
        <f>MIN(70000,S3084+T3084+U3084)</f>
        <v/>
      </c>
      <c r="W3084" s="18">
        <f>MAX(0,ROUNDDOWN(M3084-J3084-N3084-K3084-0,-3))</f>
        <v/>
      </c>
      <c r="X3084" s="18">
        <f>MAX(0,ROUNDDOWN(M3084-J3084-N3084-K3084-R3084,-3))</f>
        <v/>
      </c>
      <c r="Y3084" s="18">
        <f>IF(W3084&lt;=0,0,ROUNDDOWN((W3084*LOOKUP(W3084,{0,1950001,3300001,6950001,9000001,18000001,40000001},{0.05,0.1,0.2,0.23,0.33,0.4,0.45})-LOOKUP(W3084,{0,1950001,3300001,6950001,9000001,18000001,40000001},{0,97500,427500,636000,1536000,2796000,4796000}))*1.021,-2))</f>
        <v/>
      </c>
      <c r="Z3084" s="18">
        <f>IF(X3084&lt;=0,0,ROUNDDOWN((X3084*LOOKUP(X3084,{0,1950001,3300001,6950001,9000001,18000001,40000001},{0.05,0.1,0.2,0.23,0.33,0.4,0.45})-LOOKUP(X3084,{0,1950001,3300001,6950001,9000001,18000001,40000001},{0,97500,427500,636000,1536000,2796000,4796000}))*1.021,-2))</f>
        <v/>
      </c>
      <c r="AA3084" s="18">
        <f>MAX(0,ROUNDDOWN(M3084-J3084-430000-L3084-0,-3))</f>
        <v/>
      </c>
      <c r="AB3084" s="18">
        <f>MAX(0,ROUNDDOWN(M3084-J3084-430000-L3084-V3084,-3))</f>
        <v/>
      </c>
      <c r="AC3084" s="18">
        <f>IF(M3084&lt;=450000,0,MAX(0,ROUNDDOWN(AA3084*0.06-MIN(50000,AA3084)*0.03,-2))+MAX(0,ROUNDDOWN(AA3084*0.04-MIN(50000,AA3084)*0.02,-2)))</f>
        <v/>
      </c>
      <c r="AD3084" s="18">
        <f>IF(M3084&lt;=450000,0,MAX(0,ROUNDDOWN(AB3084*0.06-MIN(50000,AB3084)*0.03,-2))+MAX(0,ROUNDDOWN(AB3084*0.04-MIN(50000,AB3084)*0.02,-2)))</f>
        <v/>
      </c>
      <c r="AE3084" s="18">
        <f>Y3084-Z3084</f>
        <v/>
      </c>
      <c r="AF3084" s="18">
        <f>AC3084-AD3084</f>
        <v/>
      </c>
      <c r="AG3084" s="18">
        <f>AE3084+AF3084</f>
        <v/>
      </c>
      <c r="AH3084" s="20">
        <f>IF(W3084&lt;=0,0,LOOKUP(W3084,{0,1950001,3300001,6950001,9000001,18000001,40000001},{0.05,0.1,0.2,0.23,0.33,0.4,0.45}))</f>
        <v/>
      </c>
    </row>
    <row r="3085">
      <c r="A3085" t="inlineStr">
        <is>
          <t>1万円刻み 一般8万円</t>
        </is>
      </c>
      <c r="B3085" s="18">
        <f>'4_1万円刻み'!$A$1002</f>
        <v/>
      </c>
      <c r="C3085" s="19" t="n">
        <v>2026</v>
      </c>
      <c r="D3085" t="inlineStr">
        <is>
          <t>いいえ</t>
        </is>
      </c>
      <c r="E3085" s="18" t="n">
        <v>80000</v>
      </c>
      <c r="F3085" s="18" t="n">
        <v>0</v>
      </c>
      <c r="G3085" s="18" t="n">
        <v>0</v>
      </c>
      <c r="H3085" s="18" t="n">
        <v>0</v>
      </c>
      <c r="I3085" s="18" t="n">
        <v>0</v>
      </c>
      <c r="J3085" s="18">
        <f>ROUND(MIN(B3085/12,650000)*12*0.0915+MIN(B3085/12,1390000)*12*(0.0504+0)+B3085*0.005,0)</f>
        <v/>
      </c>
      <c r="K3085" s="18" t="n">
        <v>0</v>
      </c>
      <c r="L3085" s="18" t="n">
        <v>0</v>
      </c>
      <c r="M3085" s="18">
        <f>ROUND(IF(C3085&gt;=2026,IF(B3085&lt;741000,0,IF(B3085&lt;2191000,B3085-740000,IF(B3085&lt;2193000,1451000,IF(B3085&lt;2196000,1453000,IF(B3085&lt;2200000,1456000,IF(B3085&lt;3600000,ROUNDDOWN(B3085/4,-3)*2.8-80000,IF(B3085&lt;6600000,ROUNDDOWN(B3085/4,-3)*3.2-440000,IF(B3085&lt;8500000,ROUNDDOWN(B3085*0.9,0)-1100000,B3085-1950000)))))))),IF(B3085&lt;651000,0,IF(B3085&lt;1900000,B3085-650000,IF(B3085&lt;3600000,ROUNDDOWN(B3085/4,-3)*2.8-80000,IF(B3085&lt;6600000,ROUNDDOWN(B3085/4,-3)*3.2-440000,IF(B3085&lt;8500000,ROUNDDOWN(B3085*0.9,0)-1100000,B3085-1950000)))))),0)</f>
        <v/>
      </c>
      <c r="N3085" s="18">
        <f>IF(M3085&gt;23500000,NA(),IF(C3085&gt;=2026,IF(M3085&lt;=4890000,1040000,IF(M3085&lt;=6550000,670000,620000)),IF(M3085&lt;=1320000,950000,IF(M3085&lt;=3360000,880000,IF(M3085&lt;=4890000,680000,IF(M3085&lt;=6550000,630000,580000))))))</f>
        <v/>
      </c>
      <c r="O3085" s="18">
        <f>IF(F3085&lt;=0,IF(AND(D3085="はい",C3085&gt;=2026,C3085&lt;=2027),IF(E3085&lt;=0,0,IF(E3085&lt;=30000,E3085,IF(E3085&lt;=60000,ROUNDUP(E3085/2,0)+15000,IF(E3085&lt;=120000,ROUNDUP(E3085/4,0)+30000,60000)))),IF(E3085&lt;=0,0,IF(E3085&lt;=20000,E3085,IF(E3085&lt;=40000,ROUNDUP(E3085/2,0)+10000,IF(E3085&lt;=80000,ROUNDUP(E3085/4,0)+20000,40000))))),IF(E3085&lt;=0,IF(F3085&lt;=0,0,IF(F3085&lt;=25000,F3085,IF(F3085&lt;=50000,ROUNDUP(F3085/2,0)+12500,IF(F3085&lt;=100000,ROUNDUP(F3085/4,0)+25000,50000)))),MAX(IF(F3085&lt;=0,0,IF(F3085&lt;=25000,F3085,IF(F3085&lt;=50000,ROUNDUP(F3085/2,0)+12500,IF(F3085&lt;=100000,ROUNDUP(F3085/4,0)+25000,50000)))),MIN(IF(AND(D3085="はい",C3085&gt;=2026,C3085&lt;=2027),IF(E3085&lt;=0,0,IF(E3085&lt;=30000,E3085,IF(E3085&lt;=60000,ROUNDUP(E3085/2,0)+15000,IF(E3085&lt;=120000,ROUNDUP(E3085/4,0)+30000,60000)))),IF(E3085&lt;=0,0,IF(E3085&lt;=20000,E3085,IF(E3085&lt;=40000,ROUNDUP(E3085/2,0)+10000,IF(E3085&lt;=80000,ROUNDUP(E3085/4,0)+20000,40000)))))+IF(F3085&lt;=0,0,IF(F3085&lt;=25000,F3085,IF(F3085&lt;=50000,ROUNDUP(F3085/2,0)+12500,IF(F3085&lt;=100000,ROUNDUP(F3085/4,0)+25000,50000)))),IF(AND(D3085="はい",C3085&gt;=2026,C3085&lt;=2027),60000,40000)))))</f>
        <v/>
      </c>
      <c r="P3085" s="18">
        <f>IF(G3085&lt;=0,0,IF(G3085&lt;=20000,G3085,IF(G3085&lt;=40000,ROUNDUP(G3085/2,0)+10000,IF(G3085&lt;=80000,ROUNDUP(G3085/4,0)+20000,40000))))</f>
        <v/>
      </c>
      <c r="Q3085" s="18">
        <f>IF(I3085&lt;=0,IF(H3085&lt;=0,0,IF(H3085&lt;=20000,H3085,IF(H3085&lt;=40000,ROUNDUP(H3085/2,0)+10000,IF(H3085&lt;=80000,ROUNDUP(H3085/4,0)+20000,40000)))),IF(H3085&lt;=0,IF(I3085&lt;=0,0,IF(I3085&lt;=25000,I3085,IF(I3085&lt;=50000,ROUNDUP(I3085/2,0)+12500,IF(I3085&lt;=100000,ROUNDUP(I3085/4,0)+25000,50000)))),MAX(IF(I3085&lt;=0,0,IF(I3085&lt;=25000,I3085,IF(I3085&lt;=50000,ROUNDUP(I3085/2,0)+12500,IF(I3085&lt;=100000,ROUNDUP(I3085/4,0)+25000,50000)))),MIN(IF(H3085&lt;=0,0,IF(H3085&lt;=20000,H3085,IF(H3085&lt;=40000,ROUNDUP(H3085/2,0)+10000,IF(H3085&lt;=80000,ROUNDUP(H3085/4,0)+20000,40000))))+IF(I3085&lt;=0,0,IF(I3085&lt;=25000,I3085,IF(I3085&lt;=50000,ROUNDUP(I3085/2,0)+12500,IF(I3085&lt;=100000,ROUNDUP(I3085/4,0)+25000,50000)))),40000))))</f>
        <v/>
      </c>
      <c r="R3085" s="18">
        <f>MIN(120000,O3085+P3085+Q3085)</f>
        <v/>
      </c>
      <c r="S3085" s="18">
        <f>IF(F3085&lt;=0,IF(E3085&lt;=0,0,IF(E3085&lt;=12000,E3085,IF(E3085&lt;=32000,ROUNDUP(E3085/2,0)+6000,IF(E3085&lt;=56000,ROUNDUP(E3085/4,0)+14000,28000)))),IF(E3085&lt;=0,IF(F3085&lt;=0,0,IF(F3085&lt;=15000,F3085,IF(F3085&lt;=40000,ROUNDUP(F3085/2,0)+7500,IF(F3085&lt;=70000,ROUNDUP(F3085/4,0)+17500,35000)))),MAX(IF(F3085&lt;=0,0,IF(F3085&lt;=15000,F3085,IF(F3085&lt;=40000,ROUNDUP(F3085/2,0)+7500,IF(F3085&lt;=70000,ROUNDUP(F3085/4,0)+17500,35000)))),MIN(IF(E3085&lt;=0,0,IF(E3085&lt;=12000,E3085,IF(E3085&lt;=32000,ROUNDUP(E3085/2,0)+6000,IF(E3085&lt;=56000,ROUNDUP(E3085/4,0)+14000,28000))))+IF(F3085&lt;=0,0,IF(F3085&lt;=15000,F3085,IF(F3085&lt;=40000,ROUNDUP(F3085/2,0)+7500,IF(F3085&lt;=70000,ROUNDUP(F3085/4,0)+17500,35000)))),28000))))</f>
        <v/>
      </c>
      <c r="T3085" s="18">
        <f>IF(G3085&lt;=0,0,IF(G3085&lt;=12000,G3085,IF(G3085&lt;=32000,ROUNDUP(G3085/2,0)+6000,IF(G3085&lt;=56000,ROUNDUP(G3085/4,0)+14000,28000))))</f>
        <v/>
      </c>
      <c r="U3085" s="18">
        <f>IF(I3085&lt;=0,IF(H3085&lt;=0,0,IF(H3085&lt;=12000,H3085,IF(H3085&lt;=32000,ROUNDUP(H3085/2,0)+6000,IF(H3085&lt;=56000,ROUNDUP(H3085/4,0)+14000,28000)))),IF(H3085&lt;=0,IF(I3085&lt;=0,0,IF(I3085&lt;=15000,I3085,IF(I3085&lt;=40000,ROUNDUP(I3085/2,0)+7500,IF(I3085&lt;=70000,ROUNDUP(I3085/4,0)+17500,35000)))),MAX(IF(I3085&lt;=0,0,IF(I3085&lt;=15000,I3085,IF(I3085&lt;=40000,ROUNDUP(I3085/2,0)+7500,IF(I3085&lt;=70000,ROUNDUP(I3085/4,0)+17500,35000)))),MIN(IF(H3085&lt;=0,0,IF(H3085&lt;=12000,H3085,IF(H3085&lt;=32000,ROUNDUP(H3085/2,0)+6000,IF(H3085&lt;=56000,ROUNDUP(H3085/4,0)+14000,28000))))+IF(I3085&lt;=0,0,IF(I3085&lt;=15000,I3085,IF(I3085&lt;=40000,ROUNDUP(I3085/2,0)+7500,IF(I3085&lt;=70000,ROUNDUP(I3085/4,0)+17500,35000)))),28000))))</f>
        <v/>
      </c>
      <c r="V3085" s="18">
        <f>MIN(70000,S3085+T3085+U3085)</f>
        <v/>
      </c>
      <c r="W3085" s="18">
        <f>MAX(0,ROUNDDOWN(M3085-J3085-N3085-K3085-0,-3))</f>
        <v/>
      </c>
      <c r="X3085" s="18">
        <f>MAX(0,ROUNDDOWN(M3085-J3085-N3085-K3085-R3085,-3))</f>
        <v/>
      </c>
      <c r="Y3085" s="18">
        <f>IF(W3085&lt;=0,0,ROUNDDOWN((W3085*LOOKUP(W3085,{0,1950001,3300001,6950001,9000001,18000001,40000001},{0.05,0.1,0.2,0.23,0.33,0.4,0.45})-LOOKUP(W3085,{0,1950001,3300001,6950001,9000001,18000001,40000001},{0,97500,427500,636000,1536000,2796000,4796000}))*1.021,-2))</f>
        <v/>
      </c>
      <c r="Z3085" s="18">
        <f>IF(X3085&lt;=0,0,ROUNDDOWN((X3085*LOOKUP(X3085,{0,1950001,3300001,6950001,9000001,18000001,40000001},{0.05,0.1,0.2,0.23,0.33,0.4,0.45})-LOOKUP(X3085,{0,1950001,3300001,6950001,9000001,18000001,40000001},{0,97500,427500,636000,1536000,2796000,4796000}))*1.021,-2))</f>
        <v/>
      </c>
      <c r="AA3085" s="18">
        <f>MAX(0,ROUNDDOWN(M3085-J3085-430000-L3085-0,-3))</f>
        <v/>
      </c>
      <c r="AB3085" s="18">
        <f>MAX(0,ROUNDDOWN(M3085-J3085-430000-L3085-V3085,-3))</f>
        <v/>
      </c>
      <c r="AC3085" s="18">
        <f>IF(M3085&lt;=450000,0,MAX(0,ROUNDDOWN(AA3085*0.06-MIN(50000,AA3085)*0.03,-2))+MAX(0,ROUNDDOWN(AA3085*0.04-MIN(50000,AA3085)*0.02,-2)))</f>
        <v/>
      </c>
      <c r="AD3085" s="18">
        <f>IF(M3085&lt;=450000,0,MAX(0,ROUNDDOWN(AB3085*0.06-MIN(50000,AB3085)*0.03,-2))+MAX(0,ROUNDDOWN(AB3085*0.04-MIN(50000,AB3085)*0.02,-2)))</f>
        <v/>
      </c>
      <c r="AE3085" s="18">
        <f>Y3085-Z3085</f>
        <v/>
      </c>
      <c r="AF3085" s="18">
        <f>AC3085-AD3085</f>
        <v/>
      </c>
      <c r="AG3085" s="18">
        <f>AE3085+AF3085</f>
        <v/>
      </c>
      <c r="AH3085" s="20">
        <f>IF(W3085&lt;=0,0,LOOKUP(W3085,{0,1950001,3300001,6950001,9000001,18000001,40000001},{0.05,0.1,0.2,0.23,0.33,0.4,0.45}))</f>
        <v/>
      </c>
    </row>
    <row r="3086">
      <c r="A3086" t="inlineStr">
        <is>
          <t>1万円刻み 特例あり一般12万円</t>
        </is>
      </c>
      <c r="B3086" s="18">
        <f>'4_1万円刻み'!$A$1002</f>
        <v/>
      </c>
      <c r="C3086" s="19" t="n">
        <v>2026</v>
      </c>
      <c r="D3086" t="inlineStr">
        <is>
          <t>はい</t>
        </is>
      </c>
      <c r="E3086" s="18" t="n">
        <v>120000</v>
      </c>
      <c r="F3086" s="18" t="n">
        <v>0</v>
      </c>
      <c r="G3086" s="18" t="n">
        <v>0</v>
      </c>
      <c r="H3086" s="18" t="n">
        <v>0</v>
      </c>
      <c r="I3086" s="18" t="n">
        <v>0</v>
      </c>
      <c r="J3086" s="18">
        <f>ROUND(MIN(B3086/12,650000)*12*0.0915+MIN(B3086/12,1390000)*12*(0.0504+0)+B3086*0.005,0)</f>
        <v/>
      </c>
      <c r="K3086" s="18" t="n">
        <v>0</v>
      </c>
      <c r="L3086" s="18" t="n">
        <v>0</v>
      </c>
      <c r="M3086" s="18">
        <f>ROUND(IF(C3086&gt;=2026,IF(B3086&lt;741000,0,IF(B3086&lt;2191000,B3086-740000,IF(B3086&lt;2193000,1451000,IF(B3086&lt;2196000,1453000,IF(B3086&lt;2200000,1456000,IF(B3086&lt;3600000,ROUNDDOWN(B3086/4,-3)*2.8-80000,IF(B3086&lt;6600000,ROUNDDOWN(B3086/4,-3)*3.2-440000,IF(B3086&lt;8500000,ROUNDDOWN(B3086*0.9,0)-1100000,B3086-1950000)))))))),IF(B3086&lt;651000,0,IF(B3086&lt;1900000,B3086-650000,IF(B3086&lt;3600000,ROUNDDOWN(B3086/4,-3)*2.8-80000,IF(B3086&lt;6600000,ROUNDDOWN(B3086/4,-3)*3.2-440000,IF(B3086&lt;8500000,ROUNDDOWN(B3086*0.9,0)-1100000,B3086-1950000)))))),0)</f>
        <v/>
      </c>
      <c r="N3086" s="18">
        <f>IF(M3086&gt;23500000,NA(),IF(C3086&gt;=2026,IF(M3086&lt;=4890000,1040000,IF(M3086&lt;=6550000,670000,620000)),IF(M3086&lt;=1320000,950000,IF(M3086&lt;=3360000,880000,IF(M3086&lt;=4890000,680000,IF(M3086&lt;=6550000,630000,580000))))))</f>
        <v/>
      </c>
      <c r="O3086" s="18">
        <f>IF(F3086&lt;=0,IF(AND(D3086="はい",C3086&gt;=2026,C3086&lt;=2027),IF(E3086&lt;=0,0,IF(E3086&lt;=30000,E3086,IF(E3086&lt;=60000,ROUNDUP(E3086/2,0)+15000,IF(E3086&lt;=120000,ROUNDUP(E3086/4,0)+30000,60000)))),IF(E3086&lt;=0,0,IF(E3086&lt;=20000,E3086,IF(E3086&lt;=40000,ROUNDUP(E3086/2,0)+10000,IF(E3086&lt;=80000,ROUNDUP(E3086/4,0)+20000,40000))))),IF(E3086&lt;=0,IF(F3086&lt;=0,0,IF(F3086&lt;=25000,F3086,IF(F3086&lt;=50000,ROUNDUP(F3086/2,0)+12500,IF(F3086&lt;=100000,ROUNDUP(F3086/4,0)+25000,50000)))),MAX(IF(F3086&lt;=0,0,IF(F3086&lt;=25000,F3086,IF(F3086&lt;=50000,ROUNDUP(F3086/2,0)+12500,IF(F3086&lt;=100000,ROUNDUP(F3086/4,0)+25000,50000)))),MIN(IF(AND(D3086="はい",C3086&gt;=2026,C3086&lt;=2027),IF(E3086&lt;=0,0,IF(E3086&lt;=30000,E3086,IF(E3086&lt;=60000,ROUNDUP(E3086/2,0)+15000,IF(E3086&lt;=120000,ROUNDUP(E3086/4,0)+30000,60000)))),IF(E3086&lt;=0,0,IF(E3086&lt;=20000,E3086,IF(E3086&lt;=40000,ROUNDUP(E3086/2,0)+10000,IF(E3086&lt;=80000,ROUNDUP(E3086/4,0)+20000,40000)))))+IF(F3086&lt;=0,0,IF(F3086&lt;=25000,F3086,IF(F3086&lt;=50000,ROUNDUP(F3086/2,0)+12500,IF(F3086&lt;=100000,ROUNDUP(F3086/4,0)+25000,50000)))),IF(AND(D3086="はい",C3086&gt;=2026,C3086&lt;=2027),60000,40000)))))</f>
        <v/>
      </c>
      <c r="P3086" s="18">
        <f>IF(G3086&lt;=0,0,IF(G3086&lt;=20000,G3086,IF(G3086&lt;=40000,ROUNDUP(G3086/2,0)+10000,IF(G3086&lt;=80000,ROUNDUP(G3086/4,0)+20000,40000))))</f>
        <v/>
      </c>
      <c r="Q3086" s="18">
        <f>IF(I3086&lt;=0,IF(H3086&lt;=0,0,IF(H3086&lt;=20000,H3086,IF(H3086&lt;=40000,ROUNDUP(H3086/2,0)+10000,IF(H3086&lt;=80000,ROUNDUP(H3086/4,0)+20000,40000)))),IF(H3086&lt;=0,IF(I3086&lt;=0,0,IF(I3086&lt;=25000,I3086,IF(I3086&lt;=50000,ROUNDUP(I3086/2,0)+12500,IF(I3086&lt;=100000,ROUNDUP(I3086/4,0)+25000,50000)))),MAX(IF(I3086&lt;=0,0,IF(I3086&lt;=25000,I3086,IF(I3086&lt;=50000,ROUNDUP(I3086/2,0)+12500,IF(I3086&lt;=100000,ROUNDUP(I3086/4,0)+25000,50000)))),MIN(IF(H3086&lt;=0,0,IF(H3086&lt;=20000,H3086,IF(H3086&lt;=40000,ROUNDUP(H3086/2,0)+10000,IF(H3086&lt;=80000,ROUNDUP(H3086/4,0)+20000,40000))))+IF(I3086&lt;=0,0,IF(I3086&lt;=25000,I3086,IF(I3086&lt;=50000,ROUNDUP(I3086/2,0)+12500,IF(I3086&lt;=100000,ROUNDUP(I3086/4,0)+25000,50000)))),40000))))</f>
        <v/>
      </c>
      <c r="R3086" s="18">
        <f>MIN(120000,O3086+P3086+Q3086)</f>
        <v/>
      </c>
      <c r="S3086" s="18">
        <f>IF(F3086&lt;=0,IF(E3086&lt;=0,0,IF(E3086&lt;=12000,E3086,IF(E3086&lt;=32000,ROUNDUP(E3086/2,0)+6000,IF(E3086&lt;=56000,ROUNDUP(E3086/4,0)+14000,28000)))),IF(E3086&lt;=0,IF(F3086&lt;=0,0,IF(F3086&lt;=15000,F3086,IF(F3086&lt;=40000,ROUNDUP(F3086/2,0)+7500,IF(F3086&lt;=70000,ROUNDUP(F3086/4,0)+17500,35000)))),MAX(IF(F3086&lt;=0,0,IF(F3086&lt;=15000,F3086,IF(F3086&lt;=40000,ROUNDUP(F3086/2,0)+7500,IF(F3086&lt;=70000,ROUNDUP(F3086/4,0)+17500,35000)))),MIN(IF(E3086&lt;=0,0,IF(E3086&lt;=12000,E3086,IF(E3086&lt;=32000,ROUNDUP(E3086/2,0)+6000,IF(E3086&lt;=56000,ROUNDUP(E3086/4,0)+14000,28000))))+IF(F3086&lt;=0,0,IF(F3086&lt;=15000,F3086,IF(F3086&lt;=40000,ROUNDUP(F3086/2,0)+7500,IF(F3086&lt;=70000,ROUNDUP(F3086/4,0)+17500,35000)))),28000))))</f>
        <v/>
      </c>
      <c r="T3086" s="18">
        <f>IF(G3086&lt;=0,0,IF(G3086&lt;=12000,G3086,IF(G3086&lt;=32000,ROUNDUP(G3086/2,0)+6000,IF(G3086&lt;=56000,ROUNDUP(G3086/4,0)+14000,28000))))</f>
        <v/>
      </c>
      <c r="U3086" s="18">
        <f>IF(I3086&lt;=0,IF(H3086&lt;=0,0,IF(H3086&lt;=12000,H3086,IF(H3086&lt;=32000,ROUNDUP(H3086/2,0)+6000,IF(H3086&lt;=56000,ROUNDUP(H3086/4,0)+14000,28000)))),IF(H3086&lt;=0,IF(I3086&lt;=0,0,IF(I3086&lt;=15000,I3086,IF(I3086&lt;=40000,ROUNDUP(I3086/2,0)+7500,IF(I3086&lt;=70000,ROUNDUP(I3086/4,0)+17500,35000)))),MAX(IF(I3086&lt;=0,0,IF(I3086&lt;=15000,I3086,IF(I3086&lt;=40000,ROUNDUP(I3086/2,0)+7500,IF(I3086&lt;=70000,ROUNDUP(I3086/4,0)+17500,35000)))),MIN(IF(H3086&lt;=0,0,IF(H3086&lt;=12000,H3086,IF(H3086&lt;=32000,ROUNDUP(H3086/2,0)+6000,IF(H3086&lt;=56000,ROUNDUP(H3086/4,0)+14000,28000))))+IF(I3086&lt;=0,0,IF(I3086&lt;=15000,I3086,IF(I3086&lt;=40000,ROUNDUP(I3086/2,0)+7500,IF(I3086&lt;=70000,ROUNDUP(I3086/4,0)+17500,35000)))),28000))))</f>
        <v/>
      </c>
      <c r="V3086" s="18">
        <f>MIN(70000,S3086+T3086+U3086)</f>
        <v/>
      </c>
      <c r="W3086" s="18">
        <f>MAX(0,ROUNDDOWN(M3086-J3086-N3086-K3086-0,-3))</f>
        <v/>
      </c>
      <c r="X3086" s="18">
        <f>MAX(0,ROUNDDOWN(M3086-J3086-N3086-K3086-R3086,-3))</f>
        <v/>
      </c>
      <c r="Y3086" s="18">
        <f>IF(W3086&lt;=0,0,ROUNDDOWN((W3086*LOOKUP(W3086,{0,1950001,3300001,6950001,9000001,18000001,40000001},{0.05,0.1,0.2,0.23,0.33,0.4,0.45})-LOOKUP(W3086,{0,1950001,3300001,6950001,9000001,18000001,40000001},{0,97500,427500,636000,1536000,2796000,4796000}))*1.021,-2))</f>
        <v/>
      </c>
      <c r="Z3086" s="18">
        <f>IF(X3086&lt;=0,0,ROUNDDOWN((X3086*LOOKUP(X3086,{0,1950001,3300001,6950001,9000001,18000001,40000001},{0.05,0.1,0.2,0.23,0.33,0.4,0.45})-LOOKUP(X3086,{0,1950001,3300001,6950001,9000001,18000001,40000001},{0,97500,427500,636000,1536000,2796000,4796000}))*1.021,-2))</f>
        <v/>
      </c>
      <c r="AA3086" s="18">
        <f>MAX(0,ROUNDDOWN(M3086-J3086-430000-L3086-0,-3))</f>
        <v/>
      </c>
      <c r="AB3086" s="18">
        <f>MAX(0,ROUNDDOWN(M3086-J3086-430000-L3086-V3086,-3))</f>
        <v/>
      </c>
      <c r="AC3086" s="18">
        <f>IF(M3086&lt;=450000,0,MAX(0,ROUNDDOWN(AA3086*0.06-MIN(50000,AA3086)*0.03,-2))+MAX(0,ROUNDDOWN(AA3086*0.04-MIN(50000,AA3086)*0.02,-2)))</f>
        <v/>
      </c>
      <c r="AD3086" s="18">
        <f>IF(M3086&lt;=450000,0,MAX(0,ROUNDDOWN(AB3086*0.06-MIN(50000,AB3086)*0.03,-2))+MAX(0,ROUNDDOWN(AB3086*0.04-MIN(50000,AB3086)*0.02,-2)))</f>
        <v/>
      </c>
      <c r="AE3086" s="18">
        <f>Y3086-Z3086</f>
        <v/>
      </c>
      <c r="AF3086" s="18">
        <f>AC3086-AD3086</f>
        <v/>
      </c>
      <c r="AG3086" s="18">
        <f>AE3086+AF3086</f>
        <v/>
      </c>
      <c r="AH3086" s="20">
        <f>IF(W3086&lt;=0,0,LOOKUP(W3086,{0,1950001,3300001,6950001,9000001,18000001,40000001},{0.05,0.1,0.2,0.23,0.33,0.4,0.45}))</f>
        <v/>
      </c>
    </row>
    <row r="3087">
      <c r="A3087" t="inlineStr">
        <is>
          <t>1万円刻み 3区分8万円ずつ</t>
        </is>
      </c>
      <c r="B3087" s="18">
        <f>'4_1万円刻み'!$A$1003</f>
        <v/>
      </c>
      <c r="C3087" s="19" t="n">
        <v>2026</v>
      </c>
      <c r="D3087" t="inlineStr">
        <is>
          <t>いいえ</t>
        </is>
      </c>
      <c r="E3087" s="18" t="n">
        <v>80000</v>
      </c>
      <c r="F3087" s="18" t="n">
        <v>0</v>
      </c>
      <c r="G3087" s="18" t="n">
        <v>80000</v>
      </c>
      <c r="H3087" s="18" t="n">
        <v>80000</v>
      </c>
      <c r="I3087" s="18" t="n">
        <v>0</v>
      </c>
      <c r="J3087" s="18">
        <f>ROUND(MIN(B3087/12,650000)*12*0.0915+MIN(B3087/12,1390000)*12*(0.0504+0)+B3087*0.005,0)</f>
        <v/>
      </c>
      <c r="K3087" s="18" t="n">
        <v>0</v>
      </c>
      <c r="L3087" s="18" t="n">
        <v>0</v>
      </c>
      <c r="M3087" s="18">
        <f>ROUND(IF(C3087&gt;=2026,IF(B3087&lt;741000,0,IF(B3087&lt;2191000,B3087-740000,IF(B3087&lt;2193000,1451000,IF(B3087&lt;2196000,1453000,IF(B3087&lt;2200000,1456000,IF(B3087&lt;3600000,ROUNDDOWN(B3087/4,-3)*2.8-80000,IF(B3087&lt;6600000,ROUNDDOWN(B3087/4,-3)*3.2-440000,IF(B3087&lt;8500000,ROUNDDOWN(B3087*0.9,0)-1100000,B3087-1950000)))))))),IF(B3087&lt;651000,0,IF(B3087&lt;1900000,B3087-650000,IF(B3087&lt;3600000,ROUNDDOWN(B3087/4,-3)*2.8-80000,IF(B3087&lt;6600000,ROUNDDOWN(B3087/4,-3)*3.2-440000,IF(B3087&lt;8500000,ROUNDDOWN(B3087*0.9,0)-1100000,B3087-1950000)))))),0)</f>
        <v/>
      </c>
      <c r="N3087" s="18">
        <f>IF(M3087&gt;23500000,NA(),IF(C3087&gt;=2026,IF(M3087&lt;=4890000,1040000,IF(M3087&lt;=6550000,670000,620000)),IF(M3087&lt;=1320000,950000,IF(M3087&lt;=3360000,880000,IF(M3087&lt;=4890000,680000,IF(M3087&lt;=6550000,630000,580000))))))</f>
        <v/>
      </c>
      <c r="O3087" s="18">
        <f>IF(F3087&lt;=0,IF(AND(D3087="はい",C3087&gt;=2026,C3087&lt;=2027),IF(E3087&lt;=0,0,IF(E3087&lt;=30000,E3087,IF(E3087&lt;=60000,ROUNDUP(E3087/2,0)+15000,IF(E3087&lt;=120000,ROUNDUP(E3087/4,0)+30000,60000)))),IF(E3087&lt;=0,0,IF(E3087&lt;=20000,E3087,IF(E3087&lt;=40000,ROUNDUP(E3087/2,0)+10000,IF(E3087&lt;=80000,ROUNDUP(E3087/4,0)+20000,40000))))),IF(E3087&lt;=0,IF(F3087&lt;=0,0,IF(F3087&lt;=25000,F3087,IF(F3087&lt;=50000,ROUNDUP(F3087/2,0)+12500,IF(F3087&lt;=100000,ROUNDUP(F3087/4,0)+25000,50000)))),MAX(IF(F3087&lt;=0,0,IF(F3087&lt;=25000,F3087,IF(F3087&lt;=50000,ROUNDUP(F3087/2,0)+12500,IF(F3087&lt;=100000,ROUNDUP(F3087/4,0)+25000,50000)))),MIN(IF(AND(D3087="はい",C3087&gt;=2026,C3087&lt;=2027),IF(E3087&lt;=0,0,IF(E3087&lt;=30000,E3087,IF(E3087&lt;=60000,ROUNDUP(E3087/2,0)+15000,IF(E3087&lt;=120000,ROUNDUP(E3087/4,0)+30000,60000)))),IF(E3087&lt;=0,0,IF(E3087&lt;=20000,E3087,IF(E3087&lt;=40000,ROUNDUP(E3087/2,0)+10000,IF(E3087&lt;=80000,ROUNDUP(E3087/4,0)+20000,40000)))))+IF(F3087&lt;=0,0,IF(F3087&lt;=25000,F3087,IF(F3087&lt;=50000,ROUNDUP(F3087/2,0)+12500,IF(F3087&lt;=100000,ROUNDUP(F3087/4,0)+25000,50000)))),IF(AND(D3087="はい",C3087&gt;=2026,C3087&lt;=2027),60000,40000)))))</f>
        <v/>
      </c>
      <c r="P3087" s="18">
        <f>IF(G3087&lt;=0,0,IF(G3087&lt;=20000,G3087,IF(G3087&lt;=40000,ROUNDUP(G3087/2,0)+10000,IF(G3087&lt;=80000,ROUNDUP(G3087/4,0)+20000,40000))))</f>
        <v/>
      </c>
      <c r="Q3087" s="18">
        <f>IF(I3087&lt;=0,IF(H3087&lt;=0,0,IF(H3087&lt;=20000,H3087,IF(H3087&lt;=40000,ROUNDUP(H3087/2,0)+10000,IF(H3087&lt;=80000,ROUNDUP(H3087/4,0)+20000,40000)))),IF(H3087&lt;=0,IF(I3087&lt;=0,0,IF(I3087&lt;=25000,I3087,IF(I3087&lt;=50000,ROUNDUP(I3087/2,0)+12500,IF(I3087&lt;=100000,ROUNDUP(I3087/4,0)+25000,50000)))),MAX(IF(I3087&lt;=0,0,IF(I3087&lt;=25000,I3087,IF(I3087&lt;=50000,ROUNDUP(I3087/2,0)+12500,IF(I3087&lt;=100000,ROUNDUP(I3087/4,0)+25000,50000)))),MIN(IF(H3087&lt;=0,0,IF(H3087&lt;=20000,H3087,IF(H3087&lt;=40000,ROUNDUP(H3087/2,0)+10000,IF(H3087&lt;=80000,ROUNDUP(H3087/4,0)+20000,40000))))+IF(I3087&lt;=0,0,IF(I3087&lt;=25000,I3087,IF(I3087&lt;=50000,ROUNDUP(I3087/2,0)+12500,IF(I3087&lt;=100000,ROUNDUP(I3087/4,0)+25000,50000)))),40000))))</f>
        <v/>
      </c>
      <c r="R3087" s="18">
        <f>MIN(120000,O3087+P3087+Q3087)</f>
        <v/>
      </c>
      <c r="S3087" s="18">
        <f>IF(F3087&lt;=0,IF(E3087&lt;=0,0,IF(E3087&lt;=12000,E3087,IF(E3087&lt;=32000,ROUNDUP(E3087/2,0)+6000,IF(E3087&lt;=56000,ROUNDUP(E3087/4,0)+14000,28000)))),IF(E3087&lt;=0,IF(F3087&lt;=0,0,IF(F3087&lt;=15000,F3087,IF(F3087&lt;=40000,ROUNDUP(F3087/2,0)+7500,IF(F3087&lt;=70000,ROUNDUP(F3087/4,0)+17500,35000)))),MAX(IF(F3087&lt;=0,0,IF(F3087&lt;=15000,F3087,IF(F3087&lt;=40000,ROUNDUP(F3087/2,0)+7500,IF(F3087&lt;=70000,ROUNDUP(F3087/4,0)+17500,35000)))),MIN(IF(E3087&lt;=0,0,IF(E3087&lt;=12000,E3087,IF(E3087&lt;=32000,ROUNDUP(E3087/2,0)+6000,IF(E3087&lt;=56000,ROUNDUP(E3087/4,0)+14000,28000))))+IF(F3087&lt;=0,0,IF(F3087&lt;=15000,F3087,IF(F3087&lt;=40000,ROUNDUP(F3087/2,0)+7500,IF(F3087&lt;=70000,ROUNDUP(F3087/4,0)+17500,35000)))),28000))))</f>
        <v/>
      </c>
      <c r="T3087" s="18">
        <f>IF(G3087&lt;=0,0,IF(G3087&lt;=12000,G3087,IF(G3087&lt;=32000,ROUNDUP(G3087/2,0)+6000,IF(G3087&lt;=56000,ROUNDUP(G3087/4,0)+14000,28000))))</f>
        <v/>
      </c>
      <c r="U3087" s="18">
        <f>IF(I3087&lt;=0,IF(H3087&lt;=0,0,IF(H3087&lt;=12000,H3087,IF(H3087&lt;=32000,ROUNDUP(H3087/2,0)+6000,IF(H3087&lt;=56000,ROUNDUP(H3087/4,0)+14000,28000)))),IF(H3087&lt;=0,IF(I3087&lt;=0,0,IF(I3087&lt;=15000,I3087,IF(I3087&lt;=40000,ROUNDUP(I3087/2,0)+7500,IF(I3087&lt;=70000,ROUNDUP(I3087/4,0)+17500,35000)))),MAX(IF(I3087&lt;=0,0,IF(I3087&lt;=15000,I3087,IF(I3087&lt;=40000,ROUNDUP(I3087/2,0)+7500,IF(I3087&lt;=70000,ROUNDUP(I3087/4,0)+17500,35000)))),MIN(IF(H3087&lt;=0,0,IF(H3087&lt;=12000,H3087,IF(H3087&lt;=32000,ROUNDUP(H3087/2,0)+6000,IF(H3087&lt;=56000,ROUNDUP(H3087/4,0)+14000,28000))))+IF(I3087&lt;=0,0,IF(I3087&lt;=15000,I3087,IF(I3087&lt;=40000,ROUNDUP(I3087/2,0)+7500,IF(I3087&lt;=70000,ROUNDUP(I3087/4,0)+17500,35000)))),28000))))</f>
        <v/>
      </c>
      <c r="V3087" s="18">
        <f>MIN(70000,S3087+T3087+U3087)</f>
        <v/>
      </c>
      <c r="W3087" s="18">
        <f>MAX(0,ROUNDDOWN(M3087-J3087-N3087-K3087-0,-3))</f>
        <v/>
      </c>
      <c r="X3087" s="18">
        <f>MAX(0,ROUNDDOWN(M3087-J3087-N3087-K3087-R3087,-3))</f>
        <v/>
      </c>
      <c r="Y3087" s="18">
        <f>IF(W3087&lt;=0,0,ROUNDDOWN((W3087*LOOKUP(W3087,{0,1950001,3300001,6950001,9000001,18000001,40000001},{0.05,0.1,0.2,0.23,0.33,0.4,0.45})-LOOKUP(W3087,{0,1950001,3300001,6950001,9000001,18000001,40000001},{0,97500,427500,636000,1536000,2796000,4796000}))*1.021,-2))</f>
        <v/>
      </c>
      <c r="Z3087" s="18">
        <f>IF(X3087&lt;=0,0,ROUNDDOWN((X3087*LOOKUP(X3087,{0,1950001,3300001,6950001,9000001,18000001,40000001},{0.05,0.1,0.2,0.23,0.33,0.4,0.45})-LOOKUP(X3087,{0,1950001,3300001,6950001,9000001,18000001,40000001},{0,97500,427500,636000,1536000,2796000,4796000}))*1.021,-2))</f>
        <v/>
      </c>
      <c r="AA3087" s="18">
        <f>MAX(0,ROUNDDOWN(M3087-J3087-430000-L3087-0,-3))</f>
        <v/>
      </c>
      <c r="AB3087" s="18">
        <f>MAX(0,ROUNDDOWN(M3087-J3087-430000-L3087-V3087,-3))</f>
        <v/>
      </c>
      <c r="AC3087" s="18">
        <f>IF(M3087&lt;=450000,0,MAX(0,ROUNDDOWN(AA3087*0.06-MIN(50000,AA3087)*0.03,-2))+MAX(0,ROUNDDOWN(AA3087*0.04-MIN(50000,AA3087)*0.02,-2)))</f>
        <v/>
      </c>
      <c r="AD3087" s="18">
        <f>IF(M3087&lt;=450000,0,MAX(0,ROUNDDOWN(AB3087*0.06-MIN(50000,AB3087)*0.03,-2))+MAX(0,ROUNDDOWN(AB3087*0.04-MIN(50000,AB3087)*0.02,-2)))</f>
        <v/>
      </c>
      <c r="AE3087" s="18">
        <f>Y3087-Z3087</f>
        <v/>
      </c>
      <c r="AF3087" s="18">
        <f>AC3087-AD3087</f>
        <v/>
      </c>
      <c r="AG3087" s="18">
        <f>AE3087+AF3087</f>
        <v/>
      </c>
      <c r="AH3087" s="20">
        <f>IF(W3087&lt;=0,0,LOOKUP(W3087,{0,1950001,3300001,6950001,9000001,18000001,40000001},{0.05,0.1,0.2,0.23,0.33,0.4,0.45}))</f>
        <v/>
      </c>
    </row>
    <row r="3088">
      <c r="A3088" t="inlineStr">
        <is>
          <t>1万円刻み 一般8万円</t>
        </is>
      </c>
      <c r="B3088" s="18">
        <f>'4_1万円刻み'!$A$1003</f>
        <v/>
      </c>
      <c r="C3088" s="19" t="n">
        <v>2026</v>
      </c>
      <c r="D3088" t="inlineStr">
        <is>
          <t>いいえ</t>
        </is>
      </c>
      <c r="E3088" s="18" t="n">
        <v>80000</v>
      </c>
      <c r="F3088" s="18" t="n">
        <v>0</v>
      </c>
      <c r="G3088" s="18" t="n">
        <v>0</v>
      </c>
      <c r="H3088" s="18" t="n">
        <v>0</v>
      </c>
      <c r="I3088" s="18" t="n">
        <v>0</v>
      </c>
      <c r="J3088" s="18">
        <f>ROUND(MIN(B3088/12,650000)*12*0.0915+MIN(B3088/12,1390000)*12*(0.0504+0)+B3088*0.005,0)</f>
        <v/>
      </c>
      <c r="K3088" s="18" t="n">
        <v>0</v>
      </c>
      <c r="L3088" s="18" t="n">
        <v>0</v>
      </c>
      <c r="M3088" s="18">
        <f>ROUND(IF(C3088&gt;=2026,IF(B3088&lt;741000,0,IF(B3088&lt;2191000,B3088-740000,IF(B3088&lt;2193000,1451000,IF(B3088&lt;2196000,1453000,IF(B3088&lt;2200000,1456000,IF(B3088&lt;3600000,ROUNDDOWN(B3088/4,-3)*2.8-80000,IF(B3088&lt;6600000,ROUNDDOWN(B3088/4,-3)*3.2-440000,IF(B3088&lt;8500000,ROUNDDOWN(B3088*0.9,0)-1100000,B3088-1950000)))))))),IF(B3088&lt;651000,0,IF(B3088&lt;1900000,B3088-650000,IF(B3088&lt;3600000,ROUNDDOWN(B3088/4,-3)*2.8-80000,IF(B3088&lt;6600000,ROUNDDOWN(B3088/4,-3)*3.2-440000,IF(B3088&lt;8500000,ROUNDDOWN(B3088*0.9,0)-1100000,B3088-1950000)))))),0)</f>
        <v/>
      </c>
      <c r="N3088" s="18">
        <f>IF(M3088&gt;23500000,NA(),IF(C3088&gt;=2026,IF(M3088&lt;=4890000,1040000,IF(M3088&lt;=6550000,670000,620000)),IF(M3088&lt;=1320000,950000,IF(M3088&lt;=3360000,880000,IF(M3088&lt;=4890000,680000,IF(M3088&lt;=6550000,630000,580000))))))</f>
        <v/>
      </c>
      <c r="O3088" s="18">
        <f>IF(F3088&lt;=0,IF(AND(D3088="はい",C3088&gt;=2026,C3088&lt;=2027),IF(E3088&lt;=0,0,IF(E3088&lt;=30000,E3088,IF(E3088&lt;=60000,ROUNDUP(E3088/2,0)+15000,IF(E3088&lt;=120000,ROUNDUP(E3088/4,0)+30000,60000)))),IF(E3088&lt;=0,0,IF(E3088&lt;=20000,E3088,IF(E3088&lt;=40000,ROUNDUP(E3088/2,0)+10000,IF(E3088&lt;=80000,ROUNDUP(E3088/4,0)+20000,40000))))),IF(E3088&lt;=0,IF(F3088&lt;=0,0,IF(F3088&lt;=25000,F3088,IF(F3088&lt;=50000,ROUNDUP(F3088/2,0)+12500,IF(F3088&lt;=100000,ROUNDUP(F3088/4,0)+25000,50000)))),MAX(IF(F3088&lt;=0,0,IF(F3088&lt;=25000,F3088,IF(F3088&lt;=50000,ROUNDUP(F3088/2,0)+12500,IF(F3088&lt;=100000,ROUNDUP(F3088/4,0)+25000,50000)))),MIN(IF(AND(D3088="はい",C3088&gt;=2026,C3088&lt;=2027),IF(E3088&lt;=0,0,IF(E3088&lt;=30000,E3088,IF(E3088&lt;=60000,ROUNDUP(E3088/2,0)+15000,IF(E3088&lt;=120000,ROUNDUP(E3088/4,0)+30000,60000)))),IF(E3088&lt;=0,0,IF(E3088&lt;=20000,E3088,IF(E3088&lt;=40000,ROUNDUP(E3088/2,0)+10000,IF(E3088&lt;=80000,ROUNDUP(E3088/4,0)+20000,40000)))))+IF(F3088&lt;=0,0,IF(F3088&lt;=25000,F3088,IF(F3088&lt;=50000,ROUNDUP(F3088/2,0)+12500,IF(F3088&lt;=100000,ROUNDUP(F3088/4,0)+25000,50000)))),IF(AND(D3088="はい",C3088&gt;=2026,C3088&lt;=2027),60000,40000)))))</f>
        <v/>
      </c>
      <c r="P3088" s="18">
        <f>IF(G3088&lt;=0,0,IF(G3088&lt;=20000,G3088,IF(G3088&lt;=40000,ROUNDUP(G3088/2,0)+10000,IF(G3088&lt;=80000,ROUNDUP(G3088/4,0)+20000,40000))))</f>
        <v/>
      </c>
      <c r="Q3088" s="18">
        <f>IF(I3088&lt;=0,IF(H3088&lt;=0,0,IF(H3088&lt;=20000,H3088,IF(H3088&lt;=40000,ROUNDUP(H3088/2,0)+10000,IF(H3088&lt;=80000,ROUNDUP(H3088/4,0)+20000,40000)))),IF(H3088&lt;=0,IF(I3088&lt;=0,0,IF(I3088&lt;=25000,I3088,IF(I3088&lt;=50000,ROUNDUP(I3088/2,0)+12500,IF(I3088&lt;=100000,ROUNDUP(I3088/4,0)+25000,50000)))),MAX(IF(I3088&lt;=0,0,IF(I3088&lt;=25000,I3088,IF(I3088&lt;=50000,ROUNDUP(I3088/2,0)+12500,IF(I3088&lt;=100000,ROUNDUP(I3088/4,0)+25000,50000)))),MIN(IF(H3088&lt;=0,0,IF(H3088&lt;=20000,H3088,IF(H3088&lt;=40000,ROUNDUP(H3088/2,0)+10000,IF(H3088&lt;=80000,ROUNDUP(H3088/4,0)+20000,40000))))+IF(I3088&lt;=0,0,IF(I3088&lt;=25000,I3088,IF(I3088&lt;=50000,ROUNDUP(I3088/2,0)+12500,IF(I3088&lt;=100000,ROUNDUP(I3088/4,0)+25000,50000)))),40000))))</f>
        <v/>
      </c>
      <c r="R3088" s="18">
        <f>MIN(120000,O3088+P3088+Q3088)</f>
        <v/>
      </c>
      <c r="S3088" s="18">
        <f>IF(F3088&lt;=0,IF(E3088&lt;=0,0,IF(E3088&lt;=12000,E3088,IF(E3088&lt;=32000,ROUNDUP(E3088/2,0)+6000,IF(E3088&lt;=56000,ROUNDUP(E3088/4,0)+14000,28000)))),IF(E3088&lt;=0,IF(F3088&lt;=0,0,IF(F3088&lt;=15000,F3088,IF(F3088&lt;=40000,ROUNDUP(F3088/2,0)+7500,IF(F3088&lt;=70000,ROUNDUP(F3088/4,0)+17500,35000)))),MAX(IF(F3088&lt;=0,0,IF(F3088&lt;=15000,F3088,IF(F3088&lt;=40000,ROUNDUP(F3088/2,0)+7500,IF(F3088&lt;=70000,ROUNDUP(F3088/4,0)+17500,35000)))),MIN(IF(E3088&lt;=0,0,IF(E3088&lt;=12000,E3088,IF(E3088&lt;=32000,ROUNDUP(E3088/2,0)+6000,IF(E3088&lt;=56000,ROUNDUP(E3088/4,0)+14000,28000))))+IF(F3088&lt;=0,0,IF(F3088&lt;=15000,F3088,IF(F3088&lt;=40000,ROUNDUP(F3088/2,0)+7500,IF(F3088&lt;=70000,ROUNDUP(F3088/4,0)+17500,35000)))),28000))))</f>
        <v/>
      </c>
      <c r="T3088" s="18">
        <f>IF(G3088&lt;=0,0,IF(G3088&lt;=12000,G3088,IF(G3088&lt;=32000,ROUNDUP(G3088/2,0)+6000,IF(G3088&lt;=56000,ROUNDUP(G3088/4,0)+14000,28000))))</f>
        <v/>
      </c>
      <c r="U3088" s="18">
        <f>IF(I3088&lt;=0,IF(H3088&lt;=0,0,IF(H3088&lt;=12000,H3088,IF(H3088&lt;=32000,ROUNDUP(H3088/2,0)+6000,IF(H3088&lt;=56000,ROUNDUP(H3088/4,0)+14000,28000)))),IF(H3088&lt;=0,IF(I3088&lt;=0,0,IF(I3088&lt;=15000,I3088,IF(I3088&lt;=40000,ROUNDUP(I3088/2,0)+7500,IF(I3088&lt;=70000,ROUNDUP(I3088/4,0)+17500,35000)))),MAX(IF(I3088&lt;=0,0,IF(I3088&lt;=15000,I3088,IF(I3088&lt;=40000,ROUNDUP(I3088/2,0)+7500,IF(I3088&lt;=70000,ROUNDUP(I3088/4,0)+17500,35000)))),MIN(IF(H3088&lt;=0,0,IF(H3088&lt;=12000,H3088,IF(H3088&lt;=32000,ROUNDUP(H3088/2,0)+6000,IF(H3088&lt;=56000,ROUNDUP(H3088/4,0)+14000,28000))))+IF(I3088&lt;=0,0,IF(I3088&lt;=15000,I3088,IF(I3088&lt;=40000,ROUNDUP(I3088/2,0)+7500,IF(I3088&lt;=70000,ROUNDUP(I3088/4,0)+17500,35000)))),28000))))</f>
        <v/>
      </c>
      <c r="V3088" s="18">
        <f>MIN(70000,S3088+T3088+U3088)</f>
        <v/>
      </c>
      <c r="W3088" s="18">
        <f>MAX(0,ROUNDDOWN(M3088-J3088-N3088-K3088-0,-3))</f>
        <v/>
      </c>
      <c r="X3088" s="18">
        <f>MAX(0,ROUNDDOWN(M3088-J3088-N3088-K3088-R3088,-3))</f>
        <v/>
      </c>
      <c r="Y3088" s="18">
        <f>IF(W3088&lt;=0,0,ROUNDDOWN((W3088*LOOKUP(W3088,{0,1950001,3300001,6950001,9000001,18000001,40000001},{0.05,0.1,0.2,0.23,0.33,0.4,0.45})-LOOKUP(W3088,{0,1950001,3300001,6950001,9000001,18000001,40000001},{0,97500,427500,636000,1536000,2796000,4796000}))*1.021,-2))</f>
        <v/>
      </c>
      <c r="Z3088" s="18">
        <f>IF(X3088&lt;=0,0,ROUNDDOWN((X3088*LOOKUP(X3088,{0,1950001,3300001,6950001,9000001,18000001,40000001},{0.05,0.1,0.2,0.23,0.33,0.4,0.45})-LOOKUP(X3088,{0,1950001,3300001,6950001,9000001,18000001,40000001},{0,97500,427500,636000,1536000,2796000,4796000}))*1.021,-2))</f>
        <v/>
      </c>
      <c r="AA3088" s="18">
        <f>MAX(0,ROUNDDOWN(M3088-J3088-430000-L3088-0,-3))</f>
        <v/>
      </c>
      <c r="AB3088" s="18">
        <f>MAX(0,ROUNDDOWN(M3088-J3088-430000-L3088-V3088,-3))</f>
        <v/>
      </c>
      <c r="AC3088" s="18">
        <f>IF(M3088&lt;=450000,0,MAX(0,ROUNDDOWN(AA3088*0.06-MIN(50000,AA3088)*0.03,-2))+MAX(0,ROUNDDOWN(AA3088*0.04-MIN(50000,AA3088)*0.02,-2)))</f>
        <v/>
      </c>
      <c r="AD3088" s="18">
        <f>IF(M3088&lt;=450000,0,MAX(0,ROUNDDOWN(AB3088*0.06-MIN(50000,AB3088)*0.03,-2))+MAX(0,ROUNDDOWN(AB3088*0.04-MIN(50000,AB3088)*0.02,-2)))</f>
        <v/>
      </c>
      <c r="AE3088" s="18">
        <f>Y3088-Z3088</f>
        <v/>
      </c>
      <c r="AF3088" s="18">
        <f>AC3088-AD3088</f>
        <v/>
      </c>
      <c r="AG3088" s="18">
        <f>AE3088+AF3088</f>
        <v/>
      </c>
      <c r="AH3088" s="20">
        <f>IF(W3088&lt;=0,0,LOOKUP(W3088,{0,1950001,3300001,6950001,9000001,18000001,40000001},{0.05,0.1,0.2,0.23,0.33,0.4,0.45}))</f>
        <v/>
      </c>
    </row>
    <row r="3089">
      <c r="A3089" t="inlineStr">
        <is>
          <t>1万円刻み 特例あり一般12万円</t>
        </is>
      </c>
      <c r="B3089" s="18">
        <f>'4_1万円刻み'!$A$1003</f>
        <v/>
      </c>
      <c r="C3089" s="19" t="n">
        <v>2026</v>
      </c>
      <c r="D3089" t="inlineStr">
        <is>
          <t>はい</t>
        </is>
      </c>
      <c r="E3089" s="18" t="n">
        <v>120000</v>
      </c>
      <c r="F3089" s="18" t="n">
        <v>0</v>
      </c>
      <c r="G3089" s="18" t="n">
        <v>0</v>
      </c>
      <c r="H3089" s="18" t="n">
        <v>0</v>
      </c>
      <c r="I3089" s="18" t="n">
        <v>0</v>
      </c>
      <c r="J3089" s="18">
        <f>ROUND(MIN(B3089/12,650000)*12*0.0915+MIN(B3089/12,1390000)*12*(0.0504+0)+B3089*0.005,0)</f>
        <v/>
      </c>
      <c r="K3089" s="18" t="n">
        <v>0</v>
      </c>
      <c r="L3089" s="18" t="n">
        <v>0</v>
      </c>
      <c r="M3089" s="18">
        <f>ROUND(IF(C3089&gt;=2026,IF(B3089&lt;741000,0,IF(B3089&lt;2191000,B3089-740000,IF(B3089&lt;2193000,1451000,IF(B3089&lt;2196000,1453000,IF(B3089&lt;2200000,1456000,IF(B3089&lt;3600000,ROUNDDOWN(B3089/4,-3)*2.8-80000,IF(B3089&lt;6600000,ROUNDDOWN(B3089/4,-3)*3.2-440000,IF(B3089&lt;8500000,ROUNDDOWN(B3089*0.9,0)-1100000,B3089-1950000)))))))),IF(B3089&lt;651000,0,IF(B3089&lt;1900000,B3089-650000,IF(B3089&lt;3600000,ROUNDDOWN(B3089/4,-3)*2.8-80000,IF(B3089&lt;6600000,ROUNDDOWN(B3089/4,-3)*3.2-440000,IF(B3089&lt;8500000,ROUNDDOWN(B3089*0.9,0)-1100000,B3089-1950000)))))),0)</f>
        <v/>
      </c>
      <c r="N3089" s="18">
        <f>IF(M3089&gt;23500000,NA(),IF(C3089&gt;=2026,IF(M3089&lt;=4890000,1040000,IF(M3089&lt;=6550000,670000,620000)),IF(M3089&lt;=1320000,950000,IF(M3089&lt;=3360000,880000,IF(M3089&lt;=4890000,680000,IF(M3089&lt;=6550000,630000,580000))))))</f>
        <v/>
      </c>
      <c r="O3089" s="18">
        <f>IF(F3089&lt;=0,IF(AND(D3089="はい",C3089&gt;=2026,C3089&lt;=2027),IF(E3089&lt;=0,0,IF(E3089&lt;=30000,E3089,IF(E3089&lt;=60000,ROUNDUP(E3089/2,0)+15000,IF(E3089&lt;=120000,ROUNDUP(E3089/4,0)+30000,60000)))),IF(E3089&lt;=0,0,IF(E3089&lt;=20000,E3089,IF(E3089&lt;=40000,ROUNDUP(E3089/2,0)+10000,IF(E3089&lt;=80000,ROUNDUP(E3089/4,0)+20000,40000))))),IF(E3089&lt;=0,IF(F3089&lt;=0,0,IF(F3089&lt;=25000,F3089,IF(F3089&lt;=50000,ROUNDUP(F3089/2,0)+12500,IF(F3089&lt;=100000,ROUNDUP(F3089/4,0)+25000,50000)))),MAX(IF(F3089&lt;=0,0,IF(F3089&lt;=25000,F3089,IF(F3089&lt;=50000,ROUNDUP(F3089/2,0)+12500,IF(F3089&lt;=100000,ROUNDUP(F3089/4,0)+25000,50000)))),MIN(IF(AND(D3089="はい",C3089&gt;=2026,C3089&lt;=2027),IF(E3089&lt;=0,0,IF(E3089&lt;=30000,E3089,IF(E3089&lt;=60000,ROUNDUP(E3089/2,0)+15000,IF(E3089&lt;=120000,ROUNDUP(E3089/4,0)+30000,60000)))),IF(E3089&lt;=0,0,IF(E3089&lt;=20000,E3089,IF(E3089&lt;=40000,ROUNDUP(E3089/2,0)+10000,IF(E3089&lt;=80000,ROUNDUP(E3089/4,0)+20000,40000)))))+IF(F3089&lt;=0,0,IF(F3089&lt;=25000,F3089,IF(F3089&lt;=50000,ROUNDUP(F3089/2,0)+12500,IF(F3089&lt;=100000,ROUNDUP(F3089/4,0)+25000,50000)))),IF(AND(D3089="はい",C3089&gt;=2026,C3089&lt;=2027),60000,40000)))))</f>
        <v/>
      </c>
      <c r="P3089" s="18">
        <f>IF(G3089&lt;=0,0,IF(G3089&lt;=20000,G3089,IF(G3089&lt;=40000,ROUNDUP(G3089/2,0)+10000,IF(G3089&lt;=80000,ROUNDUP(G3089/4,0)+20000,40000))))</f>
        <v/>
      </c>
      <c r="Q3089" s="18">
        <f>IF(I3089&lt;=0,IF(H3089&lt;=0,0,IF(H3089&lt;=20000,H3089,IF(H3089&lt;=40000,ROUNDUP(H3089/2,0)+10000,IF(H3089&lt;=80000,ROUNDUP(H3089/4,0)+20000,40000)))),IF(H3089&lt;=0,IF(I3089&lt;=0,0,IF(I3089&lt;=25000,I3089,IF(I3089&lt;=50000,ROUNDUP(I3089/2,0)+12500,IF(I3089&lt;=100000,ROUNDUP(I3089/4,0)+25000,50000)))),MAX(IF(I3089&lt;=0,0,IF(I3089&lt;=25000,I3089,IF(I3089&lt;=50000,ROUNDUP(I3089/2,0)+12500,IF(I3089&lt;=100000,ROUNDUP(I3089/4,0)+25000,50000)))),MIN(IF(H3089&lt;=0,0,IF(H3089&lt;=20000,H3089,IF(H3089&lt;=40000,ROUNDUP(H3089/2,0)+10000,IF(H3089&lt;=80000,ROUNDUP(H3089/4,0)+20000,40000))))+IF(I3089&lt;=0,0,IF(I3089&lt;=25000,I3089,IF(I3089&lt;=50000,ROUNDUP(I3089/2,0)+12500,IF(I3089&lt;=100000,ROUNDUP(I3089/4,0)+25000,50000)))),40000))))</f>
        <v/>
      </c>
      <c r="R3089" s="18">
        <f>MIN(120000,O3089+P3089+Q3089)</f>
        <v/>
      </c>
      <c r="S3089" s="18">
        <f>IF(F3089&lt;=0,IF(E3089&lt;=0,0,IF(E3089&lt;=12000,E3089,IF(E3089&lt;=32000,ROUNDUP(E3089/2,0)+6000,IF(E3089&lt;=56000,ROUNDUP(E3089/4,0)+14000,28000)))),IF(E3089&lt;=0,IF(F3089&lt;=0,0,IF(F3089&lt;=15000,F3089,IF(F3089&lt;=40000,ROUNDUP(F3089/2,0)+7500,IF(F3089&lt;=70000,ROUNDUP(F3089/4,0)+17500,35000)))),MAX(IF(F3089&lt;=0,0,IF(F3089&lt;=15000,F3089,IF(F3089&lt;=40000,ROUNDUP(F3089/2,0)+7500,IF(F3089&lt;=70000,ROUNDUP(F3089/4,0)+17500,35000)))),MIN(IF(E3089&lt;=0,0,IF(E3089&lt;=12000,E3089,IF(E3089&lt;=32000,ROUNDUP(E3089/2,0)+6000,IF(E3089&lt;=56000,ROUNDUP(E3089/4,0)+14000,28000))))+IF(F3089&lt;=0,0,IF(F3089&lt;=15000,F3089,IF(F3089&lt;=40000,ROUNDUP(F3089/2,0)+7500,IF(F3089&lt;=70000,ROUNDUP(F3089/4,0)+17500,35000)))),28000))))</f>
        <v/>
      </c>
      <c r="T3089" s="18">
        <f>IF(G3089&lt;=0,0,IF(G3089&lt;=12000,G3089,IF(G3089&lt;=32000,ROUNDUP(G3089/2,0)+6000,IF(G3089&lt;=56000,ROUNDUP(G3089/4,0)+14000,28000))))</f>
        <v/>
      </c>
      <c r="U3089" s="18">
        <f>IF(I3089&lt;=0,IF(H3089&lt;=0,0,IF(H3089&lt;=12000,H3089,IF(H3089&lt;=32000,ROUNDUP(H3089/2,0)+6000,IF(H3089&lt;=56000,ROUNDUP(H3089/4,0)+14000,28000)))),IF(H3089&lt;=0,IF(I3089&lt;=0,0,IF(I3089&lt;=15000,I3089,IF(I3089&lt;=40000,ROUNDUP(I3089/2,0)+7500,IF(I3089&lt;=70000,ROUNDUP(I3089/4,0)+17500,35000)))),MAX(IF(I3089&lt;=0,0,IF(I3089&lt;=15000,I3089,IF(I3089&lt;=40000,ROUNDUP(I3089/2,0)+7500,IF(I3089&lt;=70000,ROUNDUP(I3089/4,0)+17500,35000)))),MIN(IF(H3089&lt;=0,0,IF(H3089&lt;=12000,H3089,IF(H3089&lt;=32000,ROUNDUP(H3089/2,0)+6000,IF(H3089&lt;=56000,ROUNDUP(H3089/4,0)+14000,28000))))+IF(I3089&lt;=0,0,IF(I3089&lt;=15000,I3089,IF(I3089&lt;=40000,ROUNDUP(I3089/2,0)+7500,IF(I3089&lt;=70000,ROUNDUP(I3089/4,0)+17500,35000)))),28000))))</f>
        <v/>
      </c>
      <c r="V3089" s="18">
        <f>MIN(70000,S3089+T3089+U3089)</f>
        <v/>
      </c>
      <c r="W3089" s="18">
        <f>MAX(0,ROUNDDOWN(M3089-J3089-N3089-K3089-0,-3))</f>
        <v/>
      </c>
      <c r="X3089" s="18">
        <f>MAX(0,ROUNDDOWN(M3089-J3089-N3089-K3089-R3089,-3))</f>
        <v/>
      </c>
      <c r="Y3089" s="18">
        <f>IF(W3089&lt;=0,0,ROUNDDOWN((W3089*LOOKUP(W3089,{0,1950001,3300001,6950001,9000001,18000001,40000001},{0.05,0.1,0.2,0.23,0.33,0.4,0.45})-LOOKUP(W3089,{0,1950001,3300001,6950001,9000001,18000001,40000001},{0,97500,427500,636000,1536000,2796000,4796000}))*1.021,-2))</f>
        <v/>
      </c>
      <c r="Z3089" s="18">
        <f>IF(X3089&lt;=0,0,ROUNDDOWN((X3089*LOOKUP(X3089,{0,1950001,3300001,6950001,9000001,18000001,40000001},{0.05,0.1,0.2,0.23,0.33,0.4,0.45})-LOOKUP(X3089,{0,1950001,3300001,6950001,9000001,18000001,40000001},{0,97500,427500,636000,1536000,2796000,4796000}))*1.021,-2))</f>
        <v/>
      </c>
      <c r="AA3089" s="18">
        <f>MAX(0,ROUNDDOWN(M3089-J3089-430000-L3089-0,-3))</f>
        <v/>
      </c>
      <c r="AB3089" s="18">
        <f>MAX(0,ROUNDDOWN(M3089-J3089-430000-L3089-V3089,-3))</f>
        <v/>
      </c>
      <c r="AC3089" s="18">
        <f>IF(M3089&lt;=450000,0,MAX(0,ROUNDDOWN(AA3089*0.06-MIN(50000,AA3089)*0.03,-2))+MAX(0,ROUNDDOWN(AA3089*0.04-MIN(50000,AA3089)*0.02,-2)))</f>
        <v/>
      </c>
      <c r="AD3089" s="18">
        <f>IF(M3089&lt;=450000,0,MAX(0,ROUNDDOWN(AB3089*0.06-MIN(50000,AB3089)*0.03,-2))+MAX(0,ROUNDDOWN(AB3089*0.04-MIN(50000,AB3089)*0.02,-2)))</f>
        <v/>
      </c>
      <c r="AE3089" s="18">
        <f>Y3089-Z3089</f>
        <v/>
      </c>
      <c r="AF3089" s="18">
        <f>AC3089-AD3089</f>
        <v/>
      </c>
      <c r="AG3089" s="18">
        <f>AE3089+AF3089</f>
        <v/>
      </c>
      <c r="AH3089" s="20">
        <f>IF(W3089&lt;=0,0,LOOKUP(W3089,{0,1950001,3300001,6950001,9000001,18000001,40000001},{0.05,0.1,0.2,0.23,0.33,0.4,0.45}))</f>
        <v/>
      </c>
    </row>
    <row r="3090">
      <c r="A3090" t="inlineStr">
        <is>
          <t>1万円刻み 3区分8万円ずつ</t>
        </is>
      </c>
      <c r="B3090" s="18">
        <f>'4_1万円刻み'!$A$1004</f>
        <v/>
      </c>
      <c r="C3090" s="19" t="n">
        <v>2026</v>
      </c>
      <c r="D3090" t="inlineStr">
        <is>
          <t>いいえ</t>
        </is>
      </c>
      <c r="E3090" s="18" t="n">
        <v>80000</v>
      </c>
      <c r="F3090" s="18" t="n">
        <v>0</v>
      </c>
      <c r="G3090" s="18" t="n">
        <v>80000</v>
      </c>
      <c r="H3090" s="18" t="n">
        <v>80000</v>
      </c>
      <c r="I3090" s="18" t="n">
        <v>0</v>
      </c>
      <c r="J3090" s="18">
        <f>ROUND(MIN(B3090/12,650000)*12*0.0915+MIN(B3090/12,1390000)*12*(0.0504+0)+B3090*0.005,0)</f>
        <v/>
      </c>
      <c r="K3090" s="18" t="n">
        <v>0</v>
      </c>
      <c r="L3090" s="18" t="n">
        <v>0</v>
      </c>
      <c r="M3090" s="18">
        <f>ROUND(IF(C3090&gt;=2026,IF(B3090&lt;741000,0,IF(B3090&lt;2191000,B3090-740000,IF(B3090&lt;2193000,1451000,IF(B3090&lt;2196000,1453000,IF(B3090&lt;2200000,1456000,IF(B3090&lt;3600000,ROUNDDOWN(B3090/4,-3)*2.8-80000,IF(B3090&lt;6600000,ROUNDDOWN(B3090/4,-3)*3.2-440000,IF(B3090&lt;8500000,ROUNDDOWN(B3090*0.9,0)-1100000,B3090-1950000)))))))),IF(B3090&lt;651000,0,IF(B3090&lt;1900000,B3090-650000,IF(B3090&lt;3600000,ROUNDDOWN(B3090/4,-3)*2.8-80000,IF(B3090&lt;6600000,ROUNDDOWN(B3090/4,-3)*3.2-440000,IF(B3090&lt;8500000,ROUNDDOWN(B3090*0.9,0)-1100000,B3090-1950000)))))),0)</f>
        <v/>
      </c>
      <c r="N3090" s="18">
        <f>IF(M3090&gt;23500000,NA(),IF(C3090&gt;=2026,IF(M3090&lt;=4890000,1040000,IF(M3090&lt;=6550000,670000,620000)),IF(M3090&lt;=1320000,950000,IF(M3090&lt;=3360000,880000,IF(M3090&lt;=4890000,680000,IF(M3090&lt;=6550000,630000,580000))))))</f>
        <v/>
      </c>
      <c r="O3090" s="18">
        <f>IF(F3090&lt;=0,IF(AND(D3090="はい",C3090&gt;=2026,C3090&lt;=2027),IF(E3090&lt;=0,0,IF(E3090&lt;=30000,E3090,IF(E3090&lt;=60000,ROUNDUP(E3090/2,0)+15000,IF(E3090&lt;=120000,ROUNDUP(E3090/4,0)+30000,60000)))),IF(E3090&lt;=0,0,IF(E3090&lt;=20000,E3090,IF(E3090&lt;=40000,ROUNDUP(E3090/2,0)+10000,IF(E3090&lt;=80000,ROUNDUP(E3090/4,0)+20000,40000))))),IF(E3090&lt;=0,IF(F3090&lt;=0,0,IF(F3090&lt;=25000,F3090,IF(F3090&lt;=50000,ROUNDUP(F3090/2,0)+12500,IF(F3090&lt;=100000,ROUNDUP(F3090/4,0)+25000,50000)))),MAX(IF(F3090&lt;=0,0,IF(F3090&lt;=25000,F3090,IF(F3090&lt;=50000,ROUNDUP(F3090/2,0)+12500,IF(F3090&lt;=100000,ROUNDUP(F3090/4,0)+25000,50000)))),MIN(IF(AND(D3090="はい",C3090&gt;=2026,C3090&lt;=2027),IF(E3090&lt;=0,0,IF(E3090&lt;=30000,E3090,IF(E3090&lt;=60000,ROUNDUP(E3090/2,0)+15000,IF(E3090&lt;=120000,ROUNDUP(E3090/4,0)+30000,60000)))),IF(E3090&lt;=0,0,IF(E3090&lt;=20000,E3090,IF(E3090&lt;=40000,ROUNDUP(E3090/2,0)+10000,IF(E3090&lt;=80000,ROUNDUP(E3090/4,0)+20000,40000)))))+IF(F3090&lt;=0,0,IF(F3090&lt;=25000,F3090,IF(F3090&lt;=50000,ROUNDUP(F3090/2,0)+12500,IF(F3090&lt;=100000,ROUNDUP(F3090/4,0)+25000,50000)))),IF(AND(D3090="はい",C3090&gt;=2026,C3090&lt;=2027),60000,40000)))))</f>
        <v/>
      </c>
      <c r="P3090" s="18">
        <f>IF(G3090&lt;=0,0,IF(G3090&lt;=20000,G3090,IF(G3090&lt;=40000,ROUNDUP(G3090/2,0)+10000,IF(G3090&lt;=80000,ROUNDUP(G3090/4,0)+20000,40000))))</f>
        <v/>
      </c>
      <c r="Q3090" s="18">
        <f>IF(I3090&lt;=0,IF(H3090&lt;=0,0,IF(H3090&lt;=20000,H3090,IF(H3090&lt;=40000,ROUNDUP(H3090/2,0)+10000,IF(H3090&lt;=80000,ROUNDUP(H3090/4,0)+20000,40000)))),IF(H3090&lt;=0,IF(I3090&lt;=0,0,IF(I3090&lt;=25000,I3090,IF(I3090&lt;=50000,ROUNDUP(I3090/2,0)+12500,IF(I3090&lt;=100000,ROUNDUP(I3090/4,0)+25000,50000)))),MAX(IF(I3090&lt;=0,0,IF(I3090&lt;=25000,I3090,IF(I3090&lt;=50000,ROUNDUP(I3090/2,0)+12500,IF(I3090&lt;=100000,ROUNDUP(I3090/4,0)+25000,50000)))),MIN(IF(H3090&lt;=0,0,IF(H3090&lt;=20000,H3090,IF(H3090&lt;=40000,ROUNDUP(H3090/2,0)+10000,IF(H3090&lt;=80000,ROUNDUP(H3090/4,0)+20000,40000))))+IF(I3090&lt;=0,0,IF(I3090&lt;=25000,I3090,IF(I3090&lt;=50000,ROUNDUP(I3090/2,0)+12500,IF(I3090&lt;=100000,ROUNDUP(I3090/4,0)+25000,50000)))),40000))))</f>
        <v/>
      </c>
      <c r="R3090" s="18">
        <f>MIN(120000,O3090+P3090+Q3090)</f>
        <v/>
      </c>
      <c r="S3090" s="18">
        <f>IF(F3090&lt;=0,IF(E3090&lt;=0,0,IF(E3090&lt;=12000,E3090,IF(E3090&lt;=32000,ROUNDUP(E3090/2,0)+6000,IF(E3090&lt;=56000,ROUNDUP(E3090/4,0)+14000,28000)))),IF(E3090&lt;=0,IF(F3090&lt;=0,0,IF(F3090&lt;=15000,F3090,IF(F3090&lt;=40000,ROUNDUP(F3090/2,0)+7500,IF(F3090&lt;=70000,ROUNDUP(F3090/4,0)+17500,35000)))),MAX(IF(F3090&lt;=0,0,IF(F3090&lt;=15000,F3090,IF(F3090&lt;=40000,ROUNDUP(F3090/2,0)+7500,IF(F3090&lt;=70000,ROUNDUP(F3090/4,0)+17500,35000)))),MIN(IF(E3090&lt;=0,0,IF(E3090&lt;=12000,E3090,IF(E3090&lt;=32000,ROUNDUP(E3090/2,0)+6000,IF(E3090&lt;=56000,ROUNDUP(E3090/4,0)+14000,28000))))+IF(F3090&lt;=0,0,IF(F3090&lt;=15000,F3090,IF(F3090&lt;=40000,ROUNDUP(F3090/2,0)+7500,IF(F3090&lt;=70000,ROUNDUP(F3090/4,0)+17500,35000)))),28000))))</f>
        <v/>
      </c>
      <c r="T3090" s="18">
        <f>IF(G3090&lt;=0,0,IF(G3090&lt;=12000,G3090,IF(G3090&lt;=32000,ROUNDUP(G3090/2,0)+6000,IF(G3090&lt;=56000,ROUNDUP(G3090/4,0)+14000,28000))))</f>
        <v/>
      </c>
      <c r="U3090" s="18">
        <f>IF(I3090&lt;=0,IF(H3090&lt;=0,0,IF(H3090&lt;=12000,H3090,IF(H3090&lt;=32000,ROUNDUP(H3090/2,0)+6000,IF(H3090&lt;=56000,ROUNDUP(H3090/4,0)+14000,28000)))),IF(H3090&lt;=0,IF(I3090&lt;=0,0,IF(I3090&lt;=15000,I3090,IF(I3090&lt;=40000,ROUNDUP(I3090/2,0)+7500,IF(I3090&lt;=70000,ROUNDUP(I3090/4,0)+17500,35000)))),MAX(IF(I3090&lt;=0,0,IF(I3090&lt;=15000,I3090,IF(I3090&lt;=40000,ROUNDUP(I3090/2,0)+7500,IF(I3090&lt;=70000,ROUNDUP(I3090/4,0)+17500,35000)))),MIN(IF(H3090&lt;=0,0,IF(H3090&lt;=12000,H3090,IF(H3090&lt;=32000,ROUNDUP(H3090/2,0)+6000,IF(H3090&lt;=56000,ROUNDUP(H3090/4,0)+14000,28000))))+IF(I3090&lt;=0,0,IF(I3090&lt;=15000,I3090,IF(I3090&lt;=40000,ROUNDUP(I3090/2,0)+7500,IF(I3090&lt;=70000,ROUNDUP(I3090/4,0)+17500,35000)))),28000))))</f>
        <v/>
      </c>
      <c r="V3090" s="18">
        <f>MIN(70000,S3090+T3090+U3090)</f>
        <v/>
      </c>
      <c r="W3090" s="18">
        <f>MAX(0,ROUNDDOWN(M3090-J3090-N3090-K3090-0,-3))</f>
        <v/>
      </c>
      <c r="X3090" s="18">
        <f>MAX(0,ROUNDDOWN(M3090-J3090-N3090-K3090-R3090,-3))</f>
        <v/>
      </c>
      <c r="Y3090" s="18">
        <f>IF(W3090&lt;=0,0,ROUNDDOWN((W3090*LOOKUP(W3090,{0,1950001,3300001,6950001,9000001,18000001,40000001},{0.05,0.1,0.2,0.23,0.33,0.4,0.45})-LOOKUP(W3090,{0,1950001,3300001,6950001,9000001,18000001,40000001},{0,97500,427500,636000,1536000,2796000,4796000}))*1.021,-2))</f>
        <v/>
      </c>
      <c r="Z3090" s="18">
        <f>IF(X3090&lt;=0,0,ROUNDDOWN((X3090*LOOKUP(X3090,{0,1950001,3300001,6950001,9000001,18000001,40000001},{0.05,0.1,0.2,0.23,0.33,0.4,0.45})-LOOKUP(X3090,{0,1950001,3300001,6950001,9000001,18000001,40000001},{0,97500,427500,636000,1536000,2796000,4796000}))*1.021,-2))</f>
        <v/>
      </c>
      <c r="AA3090" s="18">
        <f>MAX(0,ROUNDDOWN(M3090-J3090-430000-L3090-0,-3))</f>
        <v/>
      </c>
      <c r="AB3090" s="18">
        <f>MAX(0,ROUNDDOWN(M3090-J3090-430000-L3090-V3090,-3))</f>
        <v/>
      </c>
      <c r="AC3090" s="18">
        <f>IF(M3090&lt;=450000,0,MAX(0,ROUNDDOWN(AA3090*0.06-MIN(50000,AA3090)*0.03,-2))+MAX(0,ROUNDDOWN(AA3090*0.04-MIN(50000,AA3090)*0.02,-2)))</f>
        <v/>
      </c>
      <c r="AD3090" s="18">
        <f>IF(M3090&lt;=450000,0,MAX(0,ROUNDDOWN(AB3090*0.06-MIN(50000,AB3090)*0.03,-2))+MAX(0,ROUNDDOWN(AB3090*0.04-MIN(50000,AB3090)*0.02,-2)))</f>
        <v/>
      </c>
      <c r="AE3090" s="18">
        <f>Y3090-Z3090</f>
        <v/>
      </c>
      <c r="AF3090" s="18">
        <f>AC3090-AD3090</f>
        <v/>
      </c>
      <c r="AG3090" s="18">
        <f>AE3090+AF3090</f>
        <v/>
      </c>
      <c r="AH3090" s="20">
        <f>IF(W3090&lt;=0,0,LOOKUP(W3090,{0,1950001,3300001,6950001,9000001,18000001,40000001},{0.05,0.1,0.2,0.23,0.33,0.4,0.45}))</f>
        <v/>
      </c>
    </row>
    <row r="3091">
      <c r="A3091" t="inlineStr">
        <is>
          <t>1万円刻み 一般8万円</t>
        </is>
      </c>
      <c r="B3091" s="18">
        <f>'4_1万円刻み'!$A$1004</f>
        <v/>
      </c>
      <c r="C3091" s="19" t="n">
        <v>2026</v>
      </c>
      <c r="D3091" t="inlineStr">
        <is>
          <t>いいえ</t>
        </is>
      </c>
      <c r="E3091" s="18" t="n">
        <v>80000</v>
      </c>
      <c r="F3091" s="18" t="n">
        <v>0</v>
      </c>
      <c r="G3091" s="18" t="n">
        <v>0</v>
      </c>
      <c r="H3091" s="18" t="n">
        <v>0</v>
      </c>
      <c r="I3091" s="18" t="n">
        <v>0</v>
      </c>
      <c r="J3091" s="18">
        <f>ROUND(MIN(B3091/12,650000)*12*0.0915+MIN(B3091/12,1390000)*12*(0.0504+0)+B3091*0.005,0)</f>
        <v/>
      </c>
      <c r="K3091" s="18" t="n">
        <v>0</v>
      </c>
      <c r="L3091" s="18" t="n">
        <v>0</v>
      </c>
      <c r="M3091" s="18">
        <f>ROUND(IF(C3091&gt;=2026,IF(B3091&lt;741000,0,IF(B3091&lt;2191000,B3091-740000,IF(B3091&lt;2193000,1451000,IF(B3091&lt;2196000,1453000,IF(B3091&lt;2200000,1456000,IF(B3091&lt;3600000,ROUNDDOWN(B3091/4,-3)*2.8-80000,IF(B3091&lt;6600000,ROUNDDOWN(B3091/4,-3)*3.2-440000,IF(B3091&lt;8500000,ROUNDDOWN(B3091*0.9,0)-1100000,B3091-1950000)))))))),IF(B3091&lt;651000,0,IF(B3091&lt;1900000,B3091-650000,IF(B3091&lt;3600000,ROUNDDOWN(B3091/4,-3)*2.8-80000,IF(B3091&lt;6600000,ROUNDDOWN(B3091/4,-3)*3.2-440000,IF(B3091&lt;8500000,ROUNDDOWN(B3091*0.9,0)-1100000,B3091-1950000)))))),0)</f>
        <v/>
      </c>
      <c r="N3091" s="18">
        <f>IF(M3091&gt;23500000,NA(),IF(C3091&gt;=2026,IF(M3091&lt;=4890000,1040000,IF(M3091&lt;=6550000,670000,620000)),IF(M3091&lt;=1320000,950000,IF(M3091&lt;=3360000,880000,IF(M3091&lt;=4890000,680000,IF(M3091&lt;=6550000,630000,580000))))))</f>
        <v/>
      </c>
      <c r="O3091" s="18">
        <f>IF(F3091&lt;=0,IF(AND(D3091="はい",C3091&gt;=2026,C3091&lt;=2027),IF(E3091&lt;=0,0,IF(E3091&lt;=30000,E3091,IF(E3091&lt;=60000,ROUNDUP(E3091/2,0)+15000,IF(E3091&lt;=120000,ROUNDUP(E3091/4,0)+30000,60000)))),IF(E3091&lt;=0,0,IF(E3091&lt;=20000,E3091,IF(E3091&lt;=40000,ROUNDUP(E3091/2,0)+10000,IF(E3091&lt;=80000,ROUNDUP(E3091/4,0)+20000,40000))))),IF(E3091&lt;=0,IF(F3091&lt;=0,0,IF(F3091&lt;=25000,F3091,IF(F3091&lt;=50000,ROUNDUP(F3091/2,0)+12500,IF(F3091&lt;=100000,ROUNDUP(F3091/4,0)+25000,50000)))),MAX(IF(F3091&lt;=0,0,IF(F3091&lt;=25000,F3091,IF(F3091&lt;=50000,ROUNDUP(F3091/2,0)+12500,IF(F3091&lt;=100000,ROUNDUP(F3091/4,0)+25000,50000)))),MIN(IF(AND(D3091="はい",C3091&gt;=2026,C3091&lt;=2027),IF(E3091&lt;=0,0,IF(E3091&lt;=30000,E3091,IF(E3091&lt;=60000,ROUNDUP(E3091/2,0)+15000,IF(E3091&lt;=120000,ROUNDUP(E3091/4,0)+30000,60000)))),IF(E3091&lt;=0,0,IF(E3091&lt;=20000,E3091,IF(E3091&lt;=40000,ROUNDUP(E3091/2,0)+10000,IF(E3091&lt;=80000,ROUNDUP(E3091/4,0)+20000,40000)))))+IF(F3091&lt;=0,0,IF(F3091&lt;=25000,F3091,IF(F3091&lt;=50000,ROUNDUP(F3091/2,0)+12500,IF(F3091&lt;=100000,ROUNDUP(F3091/4,0)+25000,50000)))),IF(AND(D3091="はい",C3091&gt;=2026,C3091&lt;=2027),60000,40000)))))</f>
        <v/>
      </c>
      <c r="P3091" s="18">
        <f>IF(G3091&lt;=0,0,IF(G3091&lt;=20000,G3091,IF(G3091&lt;=40000,ROUNDUP(G3091/2,0)+10000,IF(G3091&lt;=80000,ROUNDUP(G3091/4,0)+20000,40000))))</f>
        <v/>
      </c>
      <c r="Q3091" s="18">
        <f>IF(I3091&lt;=0,IF(H3091&lt;=0,0,IF(H3091&lt;=20000,H3091,IF(H3091&lt;=40000,ROUNDUP(H3091/2,0)+10000,IF(H3091&lt;=80000,ROUNDUP(H3091/4,0)+20000,40000)))),IF(H3091&lt;=0,IF(I3091&lt;=0,0,IF(I3091&lt;=25000,I3091,IF(I3091&lt;=50000,ROUNDUP(I3091/2,0)+12500,IF(I3091&lt;=100000,ROUNDUP(I3091/4,0)+25000,50000)))),MAX(IF(I3091&lt;=0,0,IF(I3091&lt;=25000,I3091,IF(I3091&lt;=50000,ROUNDUP(I3091/2,0)+12500,IF(I3091&lt;=100000,ROUNDUP(I3091/4,0)+25000,50000)))),MIN(IF(H3091&lt;=0,0,IF(H3091&lt;=20000,H3091,IF(H3091&lt;=40000,ROUNDUP(H3091/2,0)+10000,IF(H3091&lt;=80000,ROUNDUP(H3091/4,0)+20000,40000))))+IF(I3091&lt;=0,0,IF(I3091&lt;=25000,I3091,IF(I3091&lt;=50000,ROUNDUP(I3091/2,0)+12500,IF(I3091&lt;=100000,ROUNDUP(I3091/4,0)+25000,50000)))),40000))))</f>
        <v/>
      </c>
      <c r="R3091" s="18">
        <f>MIN(120000,O3091+P3091+Q3091)</f>
        <v/>
      </c>
      <c r="S3091" s="18">
        <f>IF(F3091&lt;=0,IF(E3091&lt;=0,0,IF(E3091&lt;=12000,E3091,IF(E3091&lt;=32000,ROUNDUP(E3091/2,0)+6000,IF(E3091&lt;=56000,ROUNDUP(E3091/4,0)+14000,28000)))),IF(E3091&lt;=0,IF(F3091&lt;=0,0,IF(F3091&lt;=15000,F3091,IF(F3091&lt;=40000,ROUNDUP(F3091/2,0)+7500,IF(F3091&lt;=70000,ROUNDUP(F3091/4,0)+17500,35000)))),MAX(IF(F3091&lt;=0,0,IF(F3091&lt;=15000,F3091,IF(F3091&lt;=40000,ROUNDUP(F3091/2,0)+7500,IF(F3091&lt;=70000,ROUNDUP(F3091/4,0)+17500,35000)))),MIN(IF(E3091&lt;=0,0,IF(E3091&lt;=12000,E3091,IF(E3091&lt;=32000,ROUNDUP(E3091/2,0)+6000,IF(E3091&lt;=56000,ROUNDUP(E3091/4,0)+14000,28000))))+IF(F3091&lt;=0,0,IF(F3091&lt;=15000,F3091,IF(F3091&lt;=40000,ROUNDUP(F3091/2,0)+7500,IF(F3091&lt;=70000,ROUNDUP(F3091/4,0)+17500,35000)))),28000))))</f>
        <v/>
      </c>
      <c r="T3091" s="18">
        <f>IF(G3091&lt;=0,0,IF(G3091&lt;=12000,G3091,IF(G3091&lt;=32000,ROUNDUP(G3091/2,0)+6000,IF(G3091&lt;=56000,ROUNDUP(G3091/4,0)+14000,28000))))</f>
        <v/>
      </c>
      <c r="U3091" s="18">
        <f>IF(I3091&lt;=0,IF(H3091&lt;=0,0,IF(H3091&lt;=12000,H3091,IF(H3091&lt;=32000,ROUNDUP(H3091/2,0)+6000,IF(H3091&lt;=56000,ROUNDUP(H3091/4,0)+14000,28000)))),IF(H3091&lt;=0,IF(I3091&lt;=0,0,IF(I3091&lt;=15000,I3091,IF(I3091&lt;=40000,ROUNDUP(I3091/2,0)+7500,IF(I3091&lt;=70000,ROUNDUP(I3091/4,0)+17500,35000)))),MAX(IF(I3091&lt;=0,0,IF(I3091&lt;=15000,I3091,IF(I3091&lt;=40000,ROUNDUP(I3091/2,0)+7500,IF(I3091&lt;=70000,ROUNDUP(I3091/4,0)+17500,35000)))),MIN(IF(H3091&lt;=0,0,IF(H3091&lt;=12000,H3091,IF(H3091&lt;=32000,ROUNDUP(H3091/2,0)+6000,IF(H3091&lt;=56000,ROUNDUP(H3091/4,0)+14000,28000))))+IF(I3091&lt;=0,0,IF(I3091&lt;=15000,I3091,IF(I3091&lt;=40000,ROUNDUP(I3091/2,0)+7500,IF(I3091&lt;=70000,ROUNDUP(I3091/4,0)+17500,35000)))),28000))))</f>
        <v/>
      </c>
      <c r="V3091" s="18">
        <f>MIN(70000,S3091+T3091+U3091)</f>
        <v/>
      </c>
      <c r="W3091" s="18">
        <f>MAX(0,ROUNDDOWN(M3091-J3091-N3091-K3091-0,-3))</f>
        <v/>
      </c>
      <c r="X3091" s="18">
        <f>MAX(0,ROUNDDOWN(M3091-J3091-N3091-K3091-R3091,-3))</f>
        <v/>
      </c>
      <c r="Y3091" s="18">
        <f>IF(W3091&lt;=0,0,ROUNDDOWN((W3091*LOOKUP(W3091,{0,1950001,3300001,6950001,9000001,18000001,40000001},{0.05,0.1,0.2,0.23,0.33,0.4,0.45})-LOOKUP(W3091,{0,1950001,3300001,6950001,9000001,18000001,40000001},{0,97500,427500,636000,1536000,2796000,4796000}))*1.021,-2))</f>
        <v/>
      </c>
      <c r="Z3091" s="18">
        <f>IF(X3091&lt;=0,0,ROUNDDOWN((X3091*LOOKUP(X3091,{0,1950001,3300001,6950001,9000001,18000001,40000001},{0.05,0.1,0.2,0.23,0.33,0.4,0.45})-LOOKUP(X3091,{0,1950001,3300001,6950001,9000001,18000001,40000001},{0,97500,427500,636000,1536000,2796000,4796000}))*1.021,-2))</f>
        <v/>
      </c>
      <c r="AA3091" s="18">
        <f>MAX(0,ROUNDDOWN(M3091-J3091-430000-L3091-0,-3))</f>
        <v/>
      </c>
      <c r="AB3091" s="18">
        <f>MAX(0,ROUNDDOWN(M3091-J3091-430000-L3091-V3091,-3))</f>
        <v/>
      </c>
      <c r="AC3091" s="18">
        <f>IF(M3091&lt;=450000,0,MAX(0,ROUNDDOWN(AA3091*0.06-MIN(50000,AA3091)*0.03,-2))+MAX(0,ROUNDDOWN(AA3091*0.04-MIN(50000,AA3091)*0.02,-2)))</f>
        <v/>
      </c>
      <c r="AD3091" s="18">
        <f>IF(M3091&lt;=450000,0,MAX(0,ROUNDDOWN(AB3091*0.06-MIN(50000,AB3091)*0.03,-2))+MAX(0,ROUNDDOWN(AB3091*0.04-MIN(50000,AB3091)*0.02,-2)))</f>
        <v/>
      </c>
      <c r="AE3091" s="18">
        <f>Y3091-Z3091</f>
        <v/>
      </c>
      <c r="AF3091" s="18">
        <f>AC3091-AD3091</f>
        <v/>
      </c>
      <c r="AG3091" s="18">
        <f>AE3091+AF3091</f>
        <v/>
      </c>
      <c r="AH3091" s="20">
        <f>IF(W3091&lt;=0,0,LOOKUP(W3091,{0,1950001,3300001,6950001,9000001,18000001,40000001},{0.05,0.1,0.2,0.23,0.33,0.4,0.45}))</f>
        <v/>
      </c>
    </row>
    <row r="3092">
      <c r="A3092" t="inlineStr">
        <is>
          <t>1万円刻み 特例あり一般12万円</t>
        </is>
      </c>
      <c r="B3092" s="18">
        <f>'4_1万円刻み'!$A$1004</f>
        <v/>
      </c>
      <c r="C3092" s="19" t="n">
        <v>2026</v>
      </c>
      <c r="D3092" t="inlineStr">
        <is>
          <t>はい</t>
        </is>
      </c>
      <c r="E3092" s="18" t="n">
        <v>120000</v>
      </c>
      <c r="F3092" s="18" t="n">
        <v>0</v>
      </c>
      <c r="G3092" s="18" t="n">
        <v>0</v>
      </c>
      <c r="H3092" s="18" t="n">
        <v>0</v>
      </c>
      <c r="I3092" s="18" t="n">
        <v>0</v>
      </c>
      <c r="J3092" s="18">
        <f>ROUND(MIN(B3092/12,650000)*12*0.0915+MIN(B3092/12,1390000)*12*(0.0504+0)+B3092*0.005,0)</f>
        <v/>
      </c>
      <c r="K3092" s="18" t="n">
        <v>0</v>
      </c>
      <c r="L3092" s="18" t="n">
        <v>0</v>
      </c>
      <c r="M3092" s="18">
        <f>ROUND(IF(C3092&gt;=2026,IF(B3092&lt;741000,0,IF(B3092&lt;2191000,B3092-740000,IF(B3092&lt;2193000,1451000,IF(B3092&lt;2196000,1453000,IF(B3092&lt;2200000,1456000,IF(B3092&lt;3600000,ROUNDDOWN(B3092/4,-3)*2.8-80000,IF(B3092&lt;6600000,ROUNDDOWN(B3092/4,-3)*3.2-440000,IF(B3092&lt;8500000,ROUNDDOWN(B3092*0.9,0)-1100000,B3092-1950000)))))))),IF(B3092&lt;651000,0,IF(B3092&lt;1900000,B3092-650000,IF(B3092&lt;3600000,ROUNDDOWN(B3092/4,-3)*2.8-80000,IF(B3092&lt;6600000,ROUNDDOWN(B3092/4,-3)*3.2-440000,IF(B3092&lt;8500000,ROUNDDOWN(B3092*0.9,0)-1100000,B3092-1950000)))))),0)</f>
        <v/>
      </c>
      <c r="N3092" s="18">
        <f>IF(M3092&gt;23500000,NA(),IF(C3092&gt;=2026,IF(M3092&lt;=4890000,1040000,IF(M3092&lt;=6550000,670000,620000)),IF(M3092&lt;=1320000,950000,IF(M3092&lt;=3360000,880000,IF(M3092&lt;=4890000,680000,IF(M3092&lt;=6550000,630000,580000))))))</f>
        <v/>
      </c>
      <c r="O3092" s="18">
        <f>IF(F3092&lt;=0,IF(AND(D3092="はい",C3092&gt;=2026,C3092&lt;=2027),IF(E3092&lt;=0,0,IF(E3092&lt;=30000,E3092,IF(E3092&lt;=60000,ROUNDUP(E3092/2,0)+15000,IF(E3092&lt;=120000,ROUNDUP(E3092/4,0)+30000,60000)))),IF(E3092&lt;=0,0,IF(E3092&lt;=20000,E3092,IF(E3092&lt;=40000,ROUNDUP(E3092/2,0)+10000,IF(E3092&lt;=80000,ROUNDUP(E3092/4,0)+20000,40000))))),IF(E3092&lt;=0,IF(F3092&lt;=0,0,IF(F3092&lt;=25000,F3092,IF(F3092&lt;=50000,ROUNDUP(F3092/2,0)+12500,IF(F3092&lt;=100000,ROUNDUP(F3092/4,0)+25000,50000)))),MAX(IF(F3092&lt;=0,0,IF(F3092&lt;=25000,F3092,IF(F3092&lt;=50000,ROUNDUP(F3092/2,0)+12500,IF(F3092&lt;=100000,ROUNDUP(F3092/4,0)+25000,50000)))),MIN(IF(AND(D3092="はい",C3092&gt;=2026,C3092&lt;=2027),IF(E3092&lt;=0,0,IF(E3092&lt;=30000,E3092,IF(E3092&lt;=60000,ROUNDUP(E3092/2,0)+15000,IF(E3092&lt;=120000,ROUNDUP(E3092/4,0)+30000,60000)))),IF(E3092&lt;=0,0,IF(E3092&lt;=20000,E3092,IF(E3092&lt;=40000,ROUNDUP(E3092/2,0)+10000,IF(E3092&lt;=80000,ROUNDUP(E3092/4,0)+20000,40000)))))+IF(F3092&lt;=0,0,IF(F3092&lt;=25000,F3092,IF(F3092&lt;=50000,ROUNDUP(F3092/2,0)+12500,IF(F3092&lt;=100000,ROUNDUP(F3092/4,0)+25000,50000)))),IF(AND(D3092="はい",C3092&gt;=2026,C3092&lt;=2027),60000,40000)))))</f>
        <v/>
      </c>
      <c r="P3092" s="18">
        <f>IF(G3092&lt;=0,0,IF(G3092&lt;=20000,G3092,IF(G3092&lt;=40000,ROUNDUP(G3092/2,0)+10000,IF(G3092&lt;=80000,ROUNDUP(G3092/4,0)+20000,40000))))</f>
        <v/>
      </c>
      <c r="Q3092" s="18">
        <f>IF(I3092&lt;=0,IF(H3092&lt;=0,0,IF(H3092&lt;=20000,H3092,IF(H3092&lt;=40000,ROUNDUP(H3092/2,0)+10000,IF(H3092&lt;=80000,ROUNDUP(H3092/4,0)+20000,40000)))),IF(H3092&lt;=0,IF(I3092&lt;=0,0,IF(I3092&lt;=25000,I3092,IF(I3092&lt;=50000,ROUNDUP(I3092/2,0)+12500,IF(I3092&lt;=100000,ROUNDUP(I3092/4,0)+25000,50000)))),MAX(IF(I3092&lt;=0,0,IF(I3092&lt;=25000,I3092,IF(I3092&lt;=50000,ROUNDUP(I3092/2,0)+12500,IF(I3092&lt;=100000,ROUNDUP(I3092/4,0)+25000,50000)))),MIN(IF(H3092&lt;=0,0,IF(H3092&lt;=20000,H3092,IF(H3092&lt;=40000,ROUNDUP(H3092/2,0)+10000,IF(H3092&lt;=80000,ROUNDUP(H3092/4,0)+20000,40000))))+IF(I3092&lt;=0,0,IF(I3092&lt;=25000,I3092,IF(I3092&lt;=50000,ROUNDUP(I3092/2,0)+12500,IF(I3092&lt;=100000,ROUNDUP(I3092/4,0)+25000,50000)))),40000))))</f>
        <v/>
      </c>
      <c r="R3092" s="18">
        <f>MIN(120000,O3092+P3092+Q3092)</f>
        <v/>
      </c>
      <c r="S3092" s="18">
        <f>IF(F3092&lt;=0,IF(E3092&lt;=0,0,IF(E3092&lt;=12000,E3092,IF(E3092&lt;=32000,ROUNDUP(E3092/2,0)+6000,IF(E3092&lt;=56000,ROUNDUP(E3092/4,0)+14000,28000)))),IF(E3092&lt;=0,IF(F3092&lt;=0,0,IF(F3092&lt;=15000,F3092,IF(F3092&lt;=40000,ROUNDUP(F3092/2,0)+7500,IF(F3092&lt;=70000,ROUNDUP(F3092/4,0)+17500,35000)))),MAX(IF(F3092&lt;=0,0,IF(F3092&lt;=15000,F3092,IF(F3092&lt;=40000,ROUNDUP(F3092/2,0)+7500,IF(F3092&lt;=70000,ROUNDUP(F3092/4,0)+17500,35000)))),MIN(IF(E3092&lt;=0,0,IF(E3092&lt;=12000,E3092,IF(E3092&lt;=32000,ROUNDUP(E3092/2,0)+6000,IF(E3092&lt;=56000,ROUNDUP(E3092/4,0)+14000,28000))))+IF(F3092&lt;=0,0,IF(F3092&lt;=15000,F3092,IF(F3092&lt;=40000,ROUNDUP(F3092/2,0)+7500,IF(F3092&lt;=70000,ROUNDUP(F3092/4,0)+17500,35000)))),28000))))</f>
        <v/>
      </c>
      <c r="T3092" s="18">
        <f>IF(G3092&lt;=0,0,IF(G3092&lt;=12000,G3092,IF(G3092&lt;=32000,ROUNDUP(G3092/2,0)+6000,IF(G3092&lt;=56000,ROUNDUP(G3092/4,0)+14000,28000))))</f>
        <v/>
      </c>
      <c r="U3092" s="18">
        <f>IF(I3092&lt;=0,IF(H3092&lt;=0,0,IF(H3092&lt;=12000,H3092,IF(H3092&lt;=32000,ROUNDUP(H3092/2,0)+6000,IF(H3092&lt;=56000,ROUNDUP(H3092/4,0)+14000,28000)))),IF(H3092&lt;=0,IF(I3092&lt;=0,0,IF(I3092&lt;=15000,I3092,IF(I3092&lt;=40000,ROUNDUP(I3092/2,0)+7500,IF(I3092&lt;=70000,ROUNDUP(I3092/4,0)+17500,35000)))),MAX(IF(I3092&lt;=0,0,IF(I3092&lt;=15000,I3092,IF(I3092&lt;=40000,ROUNDUP(I3092/2,0)+7500,IF(I3092&lt;=70000,ROUNDUP(I3092/4,0)+17500,35000)))),MIN(IF(H3092&lt;=0,0,IF(H3092&lt;=12000,H3092,IF(H3092&lt;=32000,ROUNDUP(H3092/2,0)+6000,IF(H3092&lt;=56000,ROUNDUP(H3092/4,0)+14000,28000))))+IF(I3092&lt;=0,0,IF(I3092&lt;=15000,I3092,IF(I3092&lt;=40000,ROUNDUP(I3092/2,0)+7500,IF(I3092&lt;=70000,ROUNDUP(I3092/4,0)+17500,35000)))),28000))))</f>
        <v/>
      </c>
      <c r="V3092" s="18">
        <f>MIN(70000,S3092+T3092+U3092)</f>
        <v/>
      </c>
      <c r="W3092" s="18">
        <f>MAX(0,ROUNDDOWN(M3092-J3092-N3092-K3092-0,-3))</f>
        <v/>
      </c>
      <c r="X3092" s="18">
        <f>MAX(0,ROUNDDOWN(M3092-J3092-N3092-K3092-R3092,-3))</f>
        <v/>
      </c>
      <c r="Y3092" s="18">
        <f>IF(W3092&lt;=0,0,ROUNDDOWN((W3092*LOOKUP(W3092,{0,1950001,3300001,6950001,9000001,18000001,40000001},{0.05,0.1,0.2,0.23,0.33,0.4,0.45})-LOOKUP(W3092,{0,1950001,3300001,6950001,9000001,18000001,40000001},{0,97500,427500,636000,1536000,2796000,4796000}))*1.021,-2))</f>
        <v/>
      </c>
      <c r="Z3092" s="18">
        <f>IF(X3092&lt;=0,0,ROUNDDOWN((X3092*LOOKUP(X3092,{0,1950001,3300001,6950001,9000001,18000001,40000001},{0.05,0.1,0.2,0.23,0.33,0.4,0.45})-LOOKUP(X3092,{0,1950001,3300001,6950001,9000001,18000001,40000001},{0,97500,427500,636000,1536000,2796000,4796000}))*1.021,-2))</f>
        <v/>
      </c>
      <c r="AA3092" s="18">
        <f>MAX(0,ROUNDDOWN(M3092-J3092-430000-L3092-0,-3))</f>
        <v/>
      </c>
      <c r="AB3092" s="18">
        <f>MAX(0,ROUNDDOWN(M3092-J3092-430000-L3092-V3092,-3))</f>
        <v/>
      </c>
      <c r="AC3092" s="18">
        <f>IF(M3092&lt;=450000,0,MAX(0,ROUNDDOWN(AA3092*0.06-MIN(50000,AA3092)*0.03,-2))+MAX(0,ROUNDDOWN(AA3092*0.04-MIN(50000,AA3092)*0.02,-2)))</f>
        <v/>
      </c>
      <c r="AD3092" s="18">
        <f>IF(M3092&lt;=450000,0,MAX(0,ROUNDDOWN(AB3092*0.06-MIN(50000,AB3092)*0.03,-2))+MAX(0,ROUNDDOWN(AB3092*0.04-MIN(50000,AB3092)*0.02,-2)))</f>
        <v/>
      </c>
      <c r="AE3092" s="18">
        <f>Y3092-Z3092</f>
        <v/>
      </c>
      <c r="AF3092" s="18">
        <f>AC3092-AD3092</f>
        <v/>
      </c>
      <c r="AG3092" s="18">
        <f>AE3092+AF3092</f>
        <v/>
      </c>
      <c r="AH3092" s="20">
        <f>IF(W3092&lt;=0,0,LOOKUP(W3092,{0,1950001,3300001,6950001,9000001,18000001,40000001},{0.05,0.1,0.2,0.23,0.33,0.4,0.45}))</f>
        <v/>
      </c>
    </row>
    <row r="3093">
      <c r="A3093" t="inlineStr">
        <is>
          <t>1万円刻み 3区分8万円ずつ</t>
        </is>
      </c>
      <c r="B3093" s="18">
        <f>'4_1万円刻み'!$A$1005</f>
        <v/>
      </c>
      <c r="C3093" s="19" t="n">
        <v>2026</v>
      </c>
      <c r="D3093" t="inlineStr">
        <is>
          <t>いいえ</t>
        </is>
      </c>
      <c r="E3093" s="18" t="n">
        <v>80000</v>
      </c>
      <c r="F3093" s="18" t="n">
        <v>0</v>
      </c>
      <c r="G3093" s="18" t="n">
        <v>80000</v>
      </c>
      <c r="H3093" s="18" t="n">
        <v>80000</v>
      </c>
      <c r="I3093" s="18" t="n">
        <v>0</v>
      </c>
      <c r="J3093" s="18">
        <f>ROUND(MIN(B3093/12,650000)*12*0.0915+MIN(B3093/12,1390000)*12*(0.0504+0)+B3093*0.005,0)</f>
        <v/>
      </c>
      <c r="K3093" s="18" t="n">
        <v>0</v>
      </c>
      <c r="L3093" s="18" t="n">
        <v>0</v>
      </c>
      <c r="M3093" s="18">
        <f>ROUND(IF(C3093&gt;=2026,IF(B3093&lt;741000,0,IF(B3093&lt;2191000,B3093-740000,IF(B3093&lt;2193000,1451000,IF(B3093&lt;2196000,1453000,IF(B3093&lt;2200000,1456000,IF(B3093&lt;3600000,ROUNDDOWN(B3093/4,-3)*2.8-80000,IF(B3093&lt;6600000,ROUNDDOWN(B3093/4,-3)*3.2-440000,IF(B3093&lt;8500000,ROUNDDOWN(B3093*0.9,0)-1100000,B3093-1950000)))))))),IF(B3093&lt;651000,0,IF(B3093&lt;1900000,B3093-650000,IF(B3093&lt;3600000,ROUNDDOWN(B3093/4,-3)*2.8-80000,IF(B3093&lt;6600000,ROUNDDOWN(B3093/4,-3)*3.2-440000,IF(B3093&lt;8500000,ROUNDDOWN(B3093*0.9,0)-1100000,B3093-1950000)))))),0)</f>
        <v/>
      </c>
      <c r="N3093" s="18">
        <f>IF(M3093&gt;23500000,NA(),IF(C3093&gt;=2026,IF(M3093&lt;=4890000,1040000,IF(M3093&lt;=6550000,670000,620000)),IF(M3093&lt;=1320000,950000,IF(M3093&lt;=3360000,880000,IF(M3093&lt;=4890000,680000,IF(M3093&lt;=6550000,630000,580000))))))</f>
        <v/>
      </c>
      <c r="O3093" s="18">
        <f>IF(F3093&lt;=0,IF(AND(D3093="はい",C3093&gt;=2026,C3093&lt;=2027),IF(E3093&lt;=0,0,IF(E3093&lt;=30000,E3093,IF(E3093&lt;=60000,ROUNDUP(E3093/2,0)+15000,IF(E3093&lt;=120000,ROUNDUP(E3093/4,0)+30000,60000)))),IF(E3093&lt;=0,0,IF(E3093&lt;=20000,E3093,IF(E3093&lt;=40000,ROUNDUP(E3093/2,0)+10000,IF(E3093&lt;=80000,ROUNDUP(E3093/4,0)+20000,40000))))),IF(E3093&lt;=0,IF(F3093&lt;=0,0,IF(F3093&lt;=25000,F3093,IF(F3093&lt;=50000,ROUNDUP(F3093/2,0)+12500,IF(F3093&lt;=100000,ROUNDUP(F3093/4,0)+25000,50000)))),MAX(IF(F3093&lt;=0,0,IF(F3093&lt;=25000,F3093,IF(F3093&lt;=50000,ROUNDUP(F3093/2,0)+12500,IF(F3093&lt;=100000,ROUNDUP(F3093/4,0)+25000,50000)))),MIN(IF(AND(D3093="はい",C3093&gt;=2026,C3093&lt;=2027),IF(E3093&lt;=0,0,IF(E3093&lt;=30000,E3093,IF(E3093&lt;=60000,ROUNDUP(E3093/2,0)+15000,IF(E3093&lt;=120000,ROUNDUP(E3093/4,0)+30000,60000)))),IF(E3093&lt;=0,0,IF(E3093&lt;=20000,E3093,IF(E3093&lt;=40000,ROUNDUP(E3093/2,0)+10000,IF(E3093&lt;=80000,ROUNDUP(E3093/4,0)+20000,40000)))))+IF(F3093&lt;=0,0,IF(F3093&lt;=25000,F3093,IF(F3093&lt;=50000,ROUNDUP(F3093/2,0)+12500,IF(F3093&lt;=100000,ROUNDUP(F3093/4,0)+25000,50000)))),IF(AND(D3093="はい",C3093&gt;=2026,C3093&lt;=2027),60000,40000)))))</f>
        <v/>
      </c>
      <c r="P3093" s="18">
        <f>IF(G3093&lt;=0,0,IF(G3093&lt;=20000,G3093,IF(G3093&lt;=40000,ROUNDUP(G3093/2,0)+10000,IF(G3093&lt;=80000,ROUNDUP(G3093/4,0)+20000,40000))))</f>
        <v/>
      </c>
      <c r="Q3093" s="18">
        <f>IF(I3093&lt;=0,IF(H3093&lt;=0,0,IF(H3093&lt;=20000,H3093,IF(H3093&lt;=40000,ROUNDUP(H3093/2,0)+10000,IF(H3093&lt;=80000,ROUNDUP(H3093/4,0)+20000,40000)))),IF(H3093&lt;=0,IF(I3093&lt;=0,0,IF(I3093&lt;=25000,I3093,IF(I3093&lt;=50000,ROUNDUP(I3093/2,0)+12500,IF(I3093&lt;=100000,ROUNDUP(I3093/4,0)+25000,50000)))),MAX(IF(I3093&lt;=0,0,IF(I3093&lt;=25000,I3093,IF(I3093&lt;=50000,ROUNDUP(I3093/2,0)+12500,IF(I3093&lt;=100000,ROUNDUP(I3093/4,0)+25000,50000)))),MIN(IF(H3093&lt;=0,0,IF(H3093&lt;=20000,H3093,IF(H3093&lt;=40000,ROUNDUP(H3093/2,0)+10000,IF(H3093&lt;=80000,ROUNDUP(H3093/4,0)+20000,40000))))+IF(I3093&lt;=0,0,IF(I3093&lt;=25000,I3093,IF(I3093&lt;=50000,ROUNDUP(I3093/2,0)+12500,IF(I3093&lt;=100000,ROUNDUP(I3093/4,0)+25000,50000)))),40000))))</f>
        <v/>
      </c>
      <c r="R3093" s="18">
        <f>MIN(120000,O3093+P3093+Q3093)</f>
        <v/>
      </c>
      <c r="S3093" s="18">
        <f>IF(F3093&lt;=0,IF(E3093&lt;=0,0,IF(E3093&lt;=12000,E3093,IF(E3093&lt;=32000,ROUNDUP(E3093/2,0)+6000,IF(E3093&lt;=56000,ROUNDUP(E3093/4,0)+14000,28000)))),IF(E3093&lt;=0,IF(F3093&lt;=0,0,IF(F3093&lt;=15000,F3093,IF(F3093&lt;=40000,ROUNDUP(F3093/2,0)+7500,IF(F3093&lt;=70000,ROUNDUP(F3093/4,0)+17500,35000)))),MAX(IF(F3093&lt;=0,0,IF(F3093&lt;=15000,F3093,IF(F3093&lt;=40000,ROUNDUP(F3093/2,0)+7500,IF(F3093&lt;=70000,ROUNDUP(F3093/4,0)+17500,35000)))),MIN(IF(E3093&lt;=0,0,IF(E3093&lt;=12000,E3093,IF(E3093&lt;=32000,ROUNDUP(E3093/2,0)+6000,IF(E3093&lt;=56000,ROUNDUP(E3093/4,0)+14000,28000))))+IF(F3093&lt;=0,0,IF(F3093&lt;=15000,F3093,IF(F3093&lt;=40000,ROUNDUP(F3093/2,0)+7500,IF(F3093&lt;=70000,ROUNDUP(F3093/4,0)+17500,35000)))),28000))))</f>
        <v/>
      </c>
      <c r="T3093" s="18">
        <f>IF(G3093&lt;=0,0,IF(G3093&lt;=12000,G3093,IF(G3093&lt;=32000,ROUNDUP(G3093/2,0)+6000,IF(G3093&lt;=56000,ROUNDUP(G3093/4,0)+14000,28000))))</f>
        <v/>
      </c>
      <c r="U3093" s="18">
        <f>IF(I3093&lt;=0,IF(H3093&lt;=0,0,IF(H3093&lt;=12000,H3093,IF(H3093&lt;=32000,ROUNDUP(H3093/2,0)+6000,IF(H3093&lt;=56000,ROUNDUP(H3093/4,0)+14000,28000)))),IF(H3093&lt;=0,IF(I3093&lt;=0,0,IF(I3093&lt;=15000,I3093,IF(I3093&lt;=40000,ROUNDUP(I3093/2,0)+7500,IF(I3093&lt;=70000,ROUNDUP(I3093/4,0)+17500,35000)))),MAX(IF(I3093&lt;=0,0,IF(I3093&lt;=15000,I3093,IF(I3093&lt;=40000,ROUNDUP(I3093/2,0)+7500,IF(I3093&lt;=70000,ROUNDUP(I3093/4,0)+17500,35000)))),MIN(IF(H3093&lt;=0,0,IF(H3093&lt;=12000,H3093,IF(H3093&lt;=32000,ROUNDUP(H3093/2,0)+6000,IF(H3093&lt;=56000,ROUNDUP(H3093/4,0)+14000,28000))))+IF(I3093&lt;=0,0,IF(I3093&lt;=15000,I3093,IF(I3093&lt;=40000,ROUNDUP(I3093/2,0)+7500,IF(I3093&lt;=70000,ROUNDUP(I3093/4,0)+17500,35000)))),28000))))</f>
        <v/>
      </c>
      <c r="V3093" s="18">
        <f>MIN(70000,S3093+T3093+U3093)</f>
        <v/>
      </c>
      <c r="W3093" s="18">
        <f>MAX(0,ROUNDDOWN(M3093-J3093-N3093-K3093-0,-3))</f>
        <v/>
      </c>
      <c r="X3093" s="18">
        <f>MAX(0,ROUNDDOWN(M3093-J3093-N3093-K3093-R3093,-3))</f>
        <v/>
      </c>
      <c r="Y3093" s="18">
        <f>IF(W3093&lt;=0,0,ROUNDDOWN((W3093*LOOKUP(W3093,{0,1950001,3300001,6950001,9000001,18000001,40000001},{0.05,0.1,0.2,0.23,0.33,0.4,0.45})-LOOKUP(W3093,{0,1950001,3300001,6950001,9000001,18000001,40000001},{0,97500,427500,636000,1536000,2796000,4796000}))*1.021,-2))</f>
        <v/>
      </c>
      <c r="Z3093" s="18">
        <f>IF(X3093&lt;=0,0,ROUNDDOWN((X3093*LOOKUP(X3093,{0,1950001,3300001,6950001,9000001,18000001,40000001},{0.05,0.1,0.2,0.23,0.33,0.4,0.45})-LOOKUP(X3093,{0,1950001,3300001,6950001,9000001,18000001,40000001},{0,97500,427500,636000,1536000,2796000,4796000}))*1.021,-2))</f>
        <v/>
      </c>
      <c r="AA3093" s="18">
        <f>MAX(0,ROUNDDOWN(M3093-J3093-430000-L3093-0,-3))</f>
        <v/>
      </c>
      <c r="AB3093" s="18">
        <f>MAX(0,ROUNDDOWN(M3093-J3093-430000-L3093-V3093,-3))</f>
        <v/>
      </c>
      <c r="AC3093" s="18">
        <f>IF(M3093&lt;=450000,0,MAX(0,ROUNDDOWN(AA3093*0.06-MIN(50000,AA3093)*0.03,-2))+MAX(0,ROUNDDOWN(AA3093*0.04-MIN(50000,AA3093)*0.02,-2)))</f>
        <v/>
      </c>
      <c r="AD3093" s="18">
        <f>IF(M3093&lt;=450000,0,MAX(0,ROUNDDOWN(AB3093*0.06-MIN(50000,AB3093)*0.03,-2))+MAX(0,ROUNDDOWN(AB3093*0.04-MIN(50000,AB3093)*0.02,-2)))</f>
        <v/>
      </c>
      <c r="AE3093" s="18">
        <f>Y3093-Z3093</f>
        <v/>
      </c>
      <c r="AF3093" s="18">
        <f>AC3093-AD3093</f>
        <v/>
      </c>
      <c r="AG3093" s="18">
        <f>AE3093+AF3093</f>
        <v/>
      </c>
      <c r="AH3093" s="20">
        <f>IF(W3093&lt;=0,0,LOOKUP(W3093,{0,1950001,3300001,6950001,9000001,18000001,40000001},{0.05,0.1,0.2,0.23,0.33,0.4,0.45}))</f>
        <v/>
      </c>
    </row>
    <row r="3094">
      <c r="A3094" t="inlineStr">
        <is>
          <t>1万円刻み 一般8万円</t>
        </is>
      </c>
      <c r="B3094" s="18">
        <f>'4_1万円刻み'!$A$1005</f>
        <v/>
      </c>
      <c r="C3094" s="19" t="n">
        <v>2026</v>
      </c>
      <c r="D3094" t="inlineStr">
        <is>
          <t>いいえ</t>
        </is>
      </c>
      <c r="E3094" s="18" t="n">
        <v>80000</v>
      </c>
      <c r="F3094" s="18" t="n">
        <v>0</v>
      </c>
      <c r="G3094" s="18" t="n">
        <v>0</v>
      </c>
      <c r="H3094" s="18" t="n">
        <v>0</v>
      </c>
      <c r="I3094" s="18" t="n">
        <v>0</v>
      </c>
      <c r="J3094" s="18">
        <f>ROUND(MIN(B3094/12,650000)*12*0.0915+MIN(B3094/12,1390000)*12*(0.0504+0)+B3094*0.005,0)</f>
        <v/>
      </c>
      <c r="K3094" s="18" t="n">
        <v>0</v>
      </c>
      <c r="L3094" s="18" t="n">
        <v>0</v>
      </c>
      <c r="M3094" s="18">
        <f>ROUND(IF(C3094&gt;=2026,IF(B3094&lt;741000,0,IF(B3094&lt;2191000,B3094-740000,IF(B3094&lt;2193000,1451000,IF(B3094&lt;2196000,1453000,IF(B3094&lt;2200000,1456000,IF(B3094&lt;3600000,ROUNDDOWN(B3094/4,-3)*2.8-80000,IF(B3094&lt;6600000,ROUNDDOWN(B3094/4,-3)*3.2-440000,IF(B3094&lt;8500000,ROUNDDOWN(B3094*0.9,0)-1100000,B3094-1950000)))))))),IF(B3094&lt;651000,0,IF(B3094&lt;1900000,B3094-650000,IF(B3094&lt;3600000,ROUNDDOWN(B3094/4,-3)*2.8-80000,IF(B3094&lt;6600000,ROUNDDOWN(B3094/4,-3)*3.2-440000,IF(B3094&lt;8500000,ROUNDDOWN(B3094*0.9,0)-1100000,B3094-1950000)))))),0)</f>
        <v/>
      </c>
      <c r="N3094" s="18">
        <f>IF(M3094&gt;23500000,NA(),IF(C3094&gt;=2026,IF(M3094&lt;=4890000,1040000,IF(M3094&lt;=6550000,670000,620000)),IF(M3094&lt;=1320000,950000,IF(M3094&lt;=3360000,880000,IF(M3094&lt;=4890000,680000,IF(M3094&lt;=6550000,630000,580000))))))</f>
        <v/>
      </c>
      <c r="O3094" s="18">
        <f>IF(F3094&lt;=0,IF(AND(D3094="はい",C3094&gt;=2026,C3094&lt;=2027),IF(E3094&lt;=0,0,IF(E3094&lt;=30000,E3094,IF(E3094&lt;=60000,ROUNDUP(E3094/2,0)+15000,IF(E3094&lt;=120000,ROUNDUP(E3094/4,0)+30000,60000)))),IF(E3094&lt;=0,0,IF(E3094&lt;=20000,E3094,IF(E3094&lt;=40000,ROUNDUP(E3094/2,0)+10000,IF(E3094&lt;=80000,ROUNDUP(E3094/4,0)+20000,40000))))),IF(E3094&lt;=0,IF(F3094&lt;=0,0,IF(F3094&lt;=25000,F3094,IF(F3094&lt;=50000,ROUNDUP(F3094/2,0)+12500,IF(F3094&lt;=100000,ROUNDUP(F3094/4,0)+25000,50000)))),MAX(IF(F3094&lt;=0,0,IF(F3094&lt;=25000,F3094,IF(F3094&lt;=50000,ROUNDUP(F3094/2,0)+12500,IF(F3094&lt;=100000,ROUNDUP(F3094/4,0)+25000,50000)))),MIN(IF(AND(D3094="はい",C3094&gt;=2026,C3094&lt;=2027),IF(E3094&lt;=0,0,IF(E3094&lt;=30000,E3094,IF(E3094&lt;=60000,ROUNDUP(E3094/2,0)+15000,IF(E3094&lt;=120000,ROUNDUP(E3094/4,0)+30000,60000)))),IF(E3094&lt;=0,0,IF(E3094&lt;=20000,E3094,IF(E3094&lt;=40000,ROUNDUP(E3094/2,0)+10000,IF(E3094&lt;=80000,ROUNDUP(E3094/4,0)+20000,40000)))))+IF(F3094&lt;=0,0,IF(F3094&lt;=25000,F3094,IF(F3094&lt;=50000,ROUNDUP(F3094/2,0)+12500,IF(F3094&lt;=100000,ROUNDUP(F3094/4,0)+25000,50000)))),IF(AND(D3094="はい",C3094&gt;=2026,C3094&lt;=2027),60000,40000)))))</f>
        <v/>
      </c>
      <c r="P3094" s="18">
        <f>IF(G3094&lt;=0,0,IF(G3094&lt;=20000,G3094,IF(G3094&lt;=40000,ROUNDUP(G3094/2,0)+10000,IF(G3094&lt;=80000,ROUNDUP(G3094/4,0)+20000,40000))))</f>
        <v/>
      </c>
      <c r="Q3094" s="18">
        <f>IF(I3094&lt;=0,IF(H3094&lt;=0,0,IF(H3094&lt;=20000,H3094,IF(H3094&lt;=40000,ROUNDUP(H3094/2,0)+10000,IF(H3094&lt;=80000,ROUNDUP(H3094/4,0)+20000,40000)))),IF(H3094&lt;=0,IF(I3094&lt;=0,0,IF(I3094&lt;=25000,I3094,IF(I3094&lt;=50000,ROUNDUP(I3094/2,0)+12500,IF(I3094&lt;=100000,ROUNDUP(I3094/4,0)+25000,50000)))),MAX(IF(I3094&lt;=0,0,IF(I3094&lt;=25000,I3094,IF(I3094&lt;=50000,ROUNDUP(I3094/2,0)+12500,IF(I3094&lt;=100000,ROUNDUP(I3094/4,0)+25000,50000)))),MIN(IF(H3094&lt;=0,0,IF(H3094&lt;=20000,H3094,IF(H3094&lt;=40000,ROUNDUP(H3094/2,0)+10000,IF(H3094&lt;=80000,ROUNDUP(H3094/4,0)+20000,40000))))+IF(I3094&lt;=0,0,IF(I3094&lt;=25000,I3094,IF(I3094&lt;=50000,ROUNDUP(I3094/2,0)+12500,IF(I3094&lt;=100000,ROUNDUP(I3094/4,0)+25000,50000)))),40000))))</f>
        <v/>
      </c>
      <c r="R3094" s="18">
        <f>MIN(120000,O3094+P3094+Q3094)</f>
        <v/>
      </c>
      <c r="S3094" s="18">
        <f>IF(F3094&lt;=0,IF(E3094&lt;=0,0,IF(E3094&lt;=12000,E3094,IF(E3094&lt;=32000,ROUNDUP(E3094/2,0)+6000,IF(E3094&lt;=56000,ROUNDUP(E3094/4,0)+14000,28000)))),IF(E3094&lt;=0,IF(F3094&lt;=0,0,IF(F3094&lt;=15000,F3094,IF(F3094&lt;=40000,ROUNDUP(F3094/2,0)+7500,IF(F3094&lt;=70000,ROUNDUP(F3094/4,0)+17500,35000)))),MAX(IF(F3094&lt;=0,0,IF(F3094&lt;=15000,F3094,IF(F3094&lt;=40000,ROUNDUP(F3094/2,0)+7500,IF(F3094&lt;=70000,ROUNDUP(F3094/4,0)+17500,35000)))),MIN(IF(E3094&lt;=0,0,IF(E3094&lt;=12000,E3094,IF(E3094&lt;=32000,ROUNDUP(E3094/2,0)+6000,IF(E3094&lt;=56000,ROUNDUP(E3094/4,0)+14000,28000))))+IF(F3094&lt;=0,0,IF(F3094&lt;=15000,F3094,IF(F3094&lt;=40000,ROUNDUP(F3094/2,0)+7500,IF(F3094&lt;=70000,ROUNDUP(F3094/4,0)+17500,35000)))),28000))))</f>
        <v/>
      </c>
      <c r="T3094" s="18">
        <f>IF(G3094&lt;=0,0,IF(G3094&lt;=12000,G3094,IF(G3094&lt;=32000,ROUNDUP(G3094/2,0)+6000,IF(G3094&lt;=56000,ROUNDUP(G3094/4,0)+14000,28000))))</f>
        <v/>
      </c>
      <c r="U3094" s="18">
        <f>IF(I3094&lt;=0,IF(H3094&lt;=0,0,IF(H3094&lt;=12000,H3094,IF(H3094&lt;=32000,ROUNDUP(H3094/2,0)+6000,IF(H3094&lt;=56000,ROUNDUP(H3094/4,0)+14000,28000)))),IF(H3094&lt;=0,IF(I3094&lt;=0,0,IF(I3094&lt;=15000,I3094,IF(I3094&lt;=40000,ROUNDUP(I3094/2,0)+7500,IF(I3094&lt;=70000,ROUNDUP(I3094/4,0)+17500,35000)))),MAX(IF(I3094&lt;=0,0,IF(I3094&lt;=15000,I3094,IF(I3094&lt;=40000,ROUNDUP(I3094/2,0)+7500,IF(I3094&lt;=70000,ROUNDUP(I3094/4,0)+17500,35000)))),MIN(IF(H3094&lt;=0,0,IF(H3094&lt;=12000,H3094,IF(H3094&lt;=32000,ROUNDUP(H3094/2,0)+6000,IF(H3094&lt;=56000,ROUNDUP(H3094/4,0)+14000,28000))))+IF(I3094&lt;=0,0,IF(I3094&lt;=15000,I3094,IF(I3094&lt;=40000,ROUNDUP(I3094/2,0)+7500,IF(I3094&lt;=70000,ROUNDUP(I3094/4,0)+17500,35000)))),28000))))</f>
        <v/>
      </c>
      <c r="V3094" s="18">
        <f>MIN(70000,S3094+T3094+U3094)</f>
        <v/>
      </c>
      <c r="W3094" s="18">
        <f>MAX(0,ROUNDDOWN(M3094-J3094-N3094-K3094-0,-3))</f>
        <v/>
      </c>
      <c r="X3094" s="18">
        <f>MAX(0,ROUNDDOWN(M3094-J3094-N3094-K3094-R3094,-3))</f>
        <v/>
      </c>
      <c r="Y3094" s="18">
        <f>IF(W3094&lt;=0,0,ROUNDDOWN((W3094*LOOKUP(W3094,{0,1950001,3300001,6950001,9000001,18000001,40000001},{0.05,0.1,0.2,0.23,0.33,0.4,0.45})-LOOKUP(W3094,{0,1950001,3300001,6950001,9000001,18000001,40000001},{0,97500,427500,636000,1536000,2796000,4796000}))*1.021,-2))</f>
        <v/>
      </c>
      <c r="Z3094" s="18">
        <f>IF(X3094&lt;=0,0,ROUNDDOWN((X3094*LOOKUP(X3094,{0,1950001,3300001,6950001,9000001,18000001,40000001},{0.05,0.1,0.2,0.23,0.33,0.4,0.45})-LOOKUP(X3094,{0,1950001,3300001,6950001,9000001,18000001,40000001},{0,97500,427500,636000,1536000,2796000,4796000}))*1.021,-2))</f>
        <v/>
      </c>
      <c r="AA3094" s="18">
        <f>MAX(0,ROUNDDOWN(M3094-J3094-430000-L3094-0,-3))</f>
        <v/>
      </c>
      <c r="AB3094" s="18">
        <f>MAX(0,ROUNDDOWN(M3094-J3094-430000-L3094-V3094,-3))</f>
        <v/>
      </c>
      <c r="AC3094" s="18">
        <f>IF(M3094&lt;=450000,0,MAX(0,ROUNDDOWN(AA3094*0.06-MIN(50000,AA3094)*0.03,-2))+MAX(0,ROUNDDOWN(AA3094*0.04-MIN(50000,AA3094)*0.02,-2)))</f>
        <v/>
      </c>
      <c r="AD3094" s="18">
        <f>IF(M3094&lt;=450000,0,MAX(0,ROUNDDOWN(AB3094*0.06-MIN(50000,AB3094)*0.03,-2))+MAX(0,ROUNDDOWN(AB3094*0.04-MIN(50000,AB3094)*0.02,-2)))</f>
        <v/>
      </c>
      <c r="AE3094" s="18">
        <f>Y3094-Z3094</f>
        <v/>
      </c>
      <c r="AF3094" s="18">
        <f>AC3094-AD3094</f>
        <v/>
      </c>
      <c r="AG3094" s="18">
        <f>AE3094+AF3094</f>
        <v/>
      </c>
      <c r="AH3094" s="20">
        <f>IF(W3094&lt;=0,0,LOOKUP(W3094,{0,1950001,3300001,6950001,9000001,18000001,40000001},{0.05,0.1,0.2,0.23,0.33,0.4,0.45}))</f>
        <v/>
      </c>
    </row>
    <row r="3095">
      <c r="A3095" t="inlineStr">
        <is>
          <t>1万円刻み 特例あり一般12万円</t>
        </is>
      </c>
      <c r="B3095" s="18">
        <f>'4_1万円刻み'!$A$1005</f>
        <v/>
      </c>
      <c r="C3095" s="19" t="n">
        <v>2026</v>
      </c>
      <c r="D3095" t="inlineStr">
        <is>
          <t>はい</t>
        </is>
      </c>
      <c r="E3095" s="18" t="n">
        <v>120000</v>
      </c>
      <c r="F3095" s="18" t="n">
        <v>0</v>
      </c>
      <c r="G3095" s="18" t="n">
        <v>0</v>
      </c>
      <c r="H3095" s="18" t="n">
        <v>0</v>
      </c>
      <c r="I3095" s="18" t="n">
        <v>0</v>
      </c>
      <c r="J3095" s="18">
        <f>ROUND(MIN(B3095/12,650000)*12*0.0915+MIN(B3095/12,1390000)*12*(0.0504+0)+B3095*0.005,0)</f>
        <v/>
      </c>
      <c r="K3095" s="18" t="n">
        <v>0</v>
      </c>
      <c r="L3095" s="18" t="n">
        <v>0</v>
      </c>
      <c r="M3095" s="18">
        <f>ROUND(IF(C3095&gt;=2026,IF(B3095&lt;741000,0,IF(B3095&lt;2191000,B3095-740000,IF(B3095&lt;2193000,1451000,IF(B3095&lt;2196000,1453000,IF(B3095&lt;2200000,1456000,IF(B3095&lt;3600000,ROUNDDOWN(B3095/4,-3)*2.8-80000,IF(B3095&lt;6600000,ROUNDDOWN(B3095/4,-3)*3.2-440000,IF(B3095&lt;8500000,ROUNDDOWN(B3095*0.9,0)-1100000,B3095-1950000)))))))),IF(B3095&lt;651000,0,IF(B3095&lt;1900000,B3095-650000,IF(B3095&lt;3600000,ROUNDDOWN(B3095/4,-3)*2.8-80000,IF(B3095&lt;6600000,ROUNDDOWN(B3095/4,-3)*3.2-440000,IF(B3095&lt;8500000,ROUNDDOWN(B3095*0.9,0)-1100000,B3095-1950000)))))),0)</f>
        <v/>
      </c>
      <c r="N3095" s="18">
        <f>IF(M3095&gt;23500000,NA(),IF(C3095&gt;=2026,IF(M3095&lt;=4890000,1040000,IF(M3095&lt;=6550000,670000,620000)),IF(M3095&lt;=1320000,950000,IF(M3095&lt;=3360000,880000,IF(M3095&lt;=4890000,680000,IF(M3095&lt;=6550000,630000,580000))))))</f>
        <v/>
      </c>
      <c r="O3095" s="18">
        <f>IF(F3095&lt;=0,IF(AND(D3095="はい",C3095&gt;=2026,C3095&lt;=2027),IF(E3095&lt;=0,0,IF(E3095&lt;=30000,E3095,IF(E3095&lt;=60000,ROUNDUP(E3095/2,0)+15000,IF(E3095&lt;=120000,ROUNDUP(E3095/4,0)+30000,60000)))),IF(E3095&lt;=0,0,IF(E3095&lt;=20000,E3095,IF(E3095&lt;=40000,ROUNDUP(E3095/2,0)+10000,IF(E3095&lt;=80000,ROUNDUP(E3095/4,0)+20000,40000))))),IF(E3095&lt;=0,IF(F3095&lt;=0,0,IF(F3095&lt;=25000,F3095,IF(F3095&lt;=50000,ROUNDUP(F3095/2,0)+12500,IF(F3095&lt;=100000,ROUNDUP(F3095/4,0)+25000,50000)))),MAX(IF(F3095&lt;=0,0,IF(F3095&lt;=25000,F3095,IF(F3095&lt;=50000,ROUNDUP(F3095/2,0)+12500,IF(F3095&lt;=100000,ROUNDUP(F3095/4,0)+25000,50000)))),MIN(IF(AND(D3095="はい",C3095&gt;=2026,C3095&lt;=2027),IF(E3095&lt;=0,0,IF(E3095&lt;=30000,E3095,IF(E3095&lt;=60000,ROUNDUP(E3095/2,0)+15000,IF(E3095&lt;=120000,ROUNDUP(E3095/4,0)+30000,60000)))),IF(E3095&lt;=0,0,IF(E3095&lt;=20000,E3095,IF(E3095&lt;=40000,ROUNDUP(E3095/2,0)+10000,IF(E3095&lt;=80000,ROUNDUP(E3095/4,0)+20000,40000)))))+IF(F3095&lt;=0,0,IF(F3095&lt;=25000,F3095,IF(F3095&lt;=50000,ROUNDUP(F3095/2,0)+12500,IF(F3095&lt;=100000,ROUNDUP(F3095/4,0)+25000,50000)))),IF(AND(D3095="はい",C3095&gt;=2026,C3095&lt;=2027),60000,40000)))))</f>
        <v/>
      </c>
      <c r="P3095" s="18">
        <f>IF(G3095&lt;=0,0,IF(G3095&lt;=20000,G3095,IF(G3095&lt;=40000,ROUNDUP(G3095/2,0)+10000,IF(G3095&lt;=80000,ROUNDUP(G3095/4,0)+20000,40000))))</f>
        <v/>
      </c>
      <c r="Q3095" s="18">
        <f>IF(I3095&lt;=0,IF(H3095&lt;=0,0,IF(H3095&lt;=20000,H3095,IF(H3095&lt;=40000,ROUNDUP(H3095/2,0)+10000,IF(H3095&lt;=80000,ROUNDUP(H3095/4,0)+20000,40000)))),IF(H3095&lt;=0,IF(I3095&lt;=0,0,IF(I3095&lt;=25000,I3095,IF(I3095&lt;=50000,ROUNDUP(I3095/2,0)+12500,IF(I3095&lt;=100000,ROUNDUP(I3095/4,0)+25000,50000)))),MAX(IF(I3095&lt;=0,0,IF(I3095&lt;=25000,I3095,IF(I3095&lt;=50000,ROUNDUP(I3095/2,0)+12500,IF(I3095&lt;=100000,ROUNDUP(I3095/4,0)+25000,50000)))),MIN(IF(H3095&lt;=0,0,IF(H3095&lt;=20000,H3095,IF(H3095&lt;=40000,ROUNDUP(H3095/2,0)+10000,IF(H3095&lt;=80000,ROUNDUP(H3095/4,0)+20000,40000))))+IF(I3095&lt;=0,0,IF(I3095&lt;=25000,I3095,IF(I3095&lt;=50000,ROUNDUP(I3095/2,0)+12500,IF(I3095&lt;=100000,ROUNDUP(I3095/4,0)+25000,50000)))),40000))))</f>
        <v/>
      </c>
      <c r="R3095" s="18">
        <f>MIN(120000,O3095+P3095+Q3095)</f>
        <v/>
      </c>
      <c r="S3095" s="18">
        <f>IF(F3095&lt;=0,IF(E3095&lt;=0,0,IF(E3095&lt;=12000,E3095,IF(E3095&lt;=32000,ROUNDUP(E3095/2,0)+6000,IF(E3095&lt;=56000,ROUNDUP(E3095/4,0)+14000,28000)))),IF(E3095&lt;=0,IF(F3095&lt;=0,0,IF(F3095&lt;=15000,F3095,IF(F3095&lt;=40000,ROUNDUP(F3095/2,0)+7500,IF(F3095&lt;=70000,ROUNDUP(F3095/4,0)+17500,35000)))),MAX(IF(F3095&lt;=0,0,IF(F3095&lt;=15000,F3095,IF(F3095&lt;=40000,ROUNDUP(F3095/2,0)+7500,IF(F3095&lt;=70000,ROUNDUP(F3095/4,0)+17500,35000)))),MIN(IF(E3095&lt;=0,0,IF(E3095&lt;=12000,E3095,IF(E3095&lt;=32000,ROUNDUP(E3095/2,0)+6000,IF(E3095&lt;=56000,ROUNDUP(E3095/4,0)+14000,28000))))+IF(F3095&lt;=0,0,IF(F3095&lt;=15000,F3095,IF(F3095&lt;=40000,ROUNDUP(F3095/2,0)+7500,IF(F3095&lt;=70000,ROUNDUP(F3095/4,0)+17500,35000)))),28000))))</f>
        <v/>
      </c>
      <c r="T3095" s="18">
        <f>IF(G3095&lt;=0,0,IF(G3095&lt;=12000,G3095,IF(G3095&lt;=32000,ROUNDUP(G3095/2,0)+6000,IF(G3095&lt;=56000,ROUNDUP(G3095/4,0)+14000,28000))))</f>
        <v/>
      </c>
      <c r="U3095" s="18">
        <f>IF(I3095&lt;=0,IF(H3095&lt;=0,0,IF(H3095&lt;=12000,H3095,IF(H3095&lt;=32000,ROUNDUP(H3095/2,0)+6000,IF(H3095&lt;=56000,ROUNDUP(H3095/4,0)+14000,28000)))),IF(H3095&lt;=0,IF(I3095&lt;=0,0,IF(I3095&lt;=15000,I3095,IF(I3095&lt;=40000,ROUNDUP(I3095/2,0)+7500,IF(I3095&lt;=70000,ROUNDUP(I3095/4,0)+17500,35000)))),MAX(IF(I3095&lt;=0,0,IF(I3095&lt;=15000,I3095,IF(I3095&lt;=40000,ROUNDUP(I3095/2,0)+7500,IF(I3095&lt;=70000,ROUNDUP(I3095/4,0)+17500,35000)))),MIN(IF(H3095&lt;=0,0,IF(H3095&lt;=12000,H3095,IF(H3095&lt;=32000,ROUNDUP(H3095/2,0)+6000,IF(H3095&lt;=56000,ROUNDUP(H3095/4,0)+14000,28000))))+IF(I3095&lt;=0,0,IF(I3095&lt;=15000,I3095,IF(I3095&lt;=40000,ROUNDUP(I3095/2,0)+7500,IF(I3095&lt;=70000,ROUNDUP(I3095/4,0)+17500,35000)))),28000))))</f>
        <v/>
      </c>
      <c r="V3095" s="18">
        <f>MIN(70000,S3095+T3095+U3095)</f>
        <v/>
      </c>
      <c r="W3095" s="18">
        <f>MAX(0,ROUNDDOWN(M3095-J3095-N3095-K3095-0,-3))</f>
        <v/>
      </c>
      <c r="X3095" s="18">
        <f>MAX(0,ROUNDDOWN(M3095-J3095-N3095-K3095-R3095,-3))</f>
        <v/>
      </c>
      <c r="Y3095" s="18">
        <f>IF(W3095&lt;=0,0,ROUNDDOWN((W3095*LOOKUP(W3095,{0,1950001,3300001,6950001,9000001,18000001,40000001},{0.05,0.1,0.2,0.23,0.33,0.4,0.45})-LOOKUP(W3095,{0,1950001,3300001,6950001,9000001,18000001,40000001},{0,97500,427500,636000,1536000,2796000,4796000}))*1.021,-2))</f>
        <v/>
      </c>
      <c r="Z3095" s="18">
        <f>IF(X3095&lt;=0,0,ROUNDDOWN((X3095*LOOKUP(X3095,{0,1950001,3300001,6950001,9000001,18000001,40000001},{0.05,0.1,0.2,0.23,0.33,0.4,0.45})-LOOKUP(X3095,{0,1950001,3300001,6950001,9000001,18000001,40000001},{0,97500,427500,636000,1536000,2796000,4796000}))*1.021,-2))</f>
        <v/>
      </c>
      <c r="AA3095" s="18">
        <f>MAX(0,ROUNDDOWN(M3095-J3095-430000-L3095-0,-3))</f>
        <v/>
      </c>
      <c r="AB3095" s="18">
        <f>MAX(0,ROUNDDOWN(M3095-J3095-430000-L3095-V3095,-3))</f>
        <v/>
      </c>
      <c r="AC3095" s="18">
        <f>IF(M3095&lt;=450000,0,MAX(0,ROUNDDOWN(AA3095*0.06-MIN(50000,AA3095)*0.03,-2))+MAX(0,ROUNDDOWN(AA3095*0.04-MIN(50000,AA3095)*0.02,-2)))</f>
        <v/>
      </c>
      <c r="AD3095" s="18">
        <f>IF(M3095&lt;=450000,0,MAX(0,ROUNDDOWN(AB3095*0.06-MIN(50000,AB3095)*0.03,-2))+MAX(0,ROUNDDOWN(AB3095*0.04-MIN(50000,AB3095)*0.02,-2)))</f>
        <v/>
      </c>
      <c r="AE3095" s="18">
        <f>Y3095-Z3095</f>
        <v/>
      </c>
      <c r="AF3095" s="18">
        <f>AC3095-AD3095</f>
        <v/>
      </c>
      <c r="AG3095" s="18">
        <f>AE3095+AF3095</f>
        <v/>
      </c>
      <c r="AH3095" s="20">
        <f>IF(W3095&lt;=0,0,LOOKUP(W3095,{0,1950001,3300001,6950001,9000001,18000001,40000001},{0.05,0.1,0.2,0.23,0.33,0.4,0.45}))</f>
        <v/>
      </c>
    </row>
    <row r="3096">
      <c r="A3096" t="inlineStr">
        <is>
          <t>1万円刻み 3区分8万円ずつ</t>
        </is>
      </c>
      <c r="B3096" s="18">
        <f>'4_1万円刻み'!$A$1006</f>
        <v/>
      </c>
      <c r="C3096" s="19" t="n">
        <v>2026</v>
      </c>
      <c r="D3096" t="inlineStr">
        <is>
          <t>いいえ</t>
        </is>
      </c>
      <c r="E3096" s="18" t="n">
        <v>80000</v>
      </c>
      <c r="F3096" s="18" t="n">
        <v>0</v>
      </c>
      <c r="G3096" s="18" t="n">
        <v>80000</v>
      </c>
      <c r="H3096" s="18" t="n">
        <v>80000</v>
      </c>
      <c r="I3096" s="18" t="n">
        <v>0</v>
      </c>
      <c r="J3096" s="18">
        <f>ROUND(MIN(B3096/12,650000)*12*0.0915+MIN(B3096/12,1390000)*12*(0.0504+0)+B3096*0.005,0)</f>
        <v/>
      </c>
      <c r="K3096" s="18" t="n">
        <v>0</v>
      </c>
      <c r="L3096" s="18" t="n">
        <v>0</v>
      </c>
      <c r="M3096" s="18">
        <f>ROUND(IF(C3096&gt;=2026,IF(B3096&lt;741000,0,IF(B3096&lt;2191000,B3096-740000,IF(B3096&lt;2193000,1451000,IF(B3096&lt;2196000,1453000,IF(B3096&lt;2200000,1456000,IF(B3096&lt;3600000,ROUNDDOWN(B3096/4,-3)*2.8-80000,IF(B3096&lt;6600000,ROUNDDOWN(B3096/4,-3)*3.2-440000,IF(B3096&lt;8500000,ROUNDDOWN(B3096*0.9,0)-1100000,B3096-1950000)))))))),IF(B3096&lt;651000,0,IF(B3096&lt;1900000,B3096-650000,IF(B3096&lt;3600000,ROUNDDOWN(B3096/4,-3)*2.8-80000,IF(B3096&lt;6600000,ROUNDDOWN(B3096/4,-3)*3.2-440000,IF(B3096&lt;8500000,ROUNDDOWN(B3096*0.9,0)-1100000,B3096-1950000)))))),0)</f>
        <v/>
      </c>
      <c r="N3096" s="18">
        <f>IF(M3096&gt;23500000,NA(),IF(C3096&gt;=2026,IF(M3096&lt;=4890000,1040000,IF(M3096&lt;=6550000,670000,620000)),IF(M3096&lt;=1320000,950000,IF(M3096&lt;=3360000,880000,IF(M3096&lt;=4890000,680000,IF(M3096&lt;=6550000,630000,580000))))))</f>
        <v/>
      </c>
      <c r="O3096" s="18">
        <f>IF(F3096&lt;=0,IF(AND(D3096="はい",C3096&gt;=2026,C3096&lt;=2027),IF(E3096&lt;=0,0,IF(E3096&lt;=30000,E3096,IF(E3096&lt;=60000,ROUNDUP(E3096/2,0)+15000,IF(E3096&lt;=120000,ROUNDUP(E3096/4,0)+30000,60000)))),IF(E3096&lt;=0,0,IF(E3096&lt;=20000,E3096,IF(E3096&lt;=40000,ROUNDUP(E3096/2,0)+10000,IF(E3096&lt;=80000,ROUNDUP(E3096/4,0)+20000,40000))))),IF(E3096&lt;=0,IF(F3096&lt;=0,0,IF(F3096&lt;=25000,F3096,IF(F3096&lt;=50000,ROUNDUP(F3096/2,0)+12500,IF(F3096&lt;=100000,ROUNDUP(F3096/4,0)+25000,50000)))),MAX(IF(F3096&lt;=0,0,IF(F3096&lt;=25000,F3096,IF(F3096&lt;=50000,ROUNDUP(F3096/2,0)+12500,IF(F3096&lt;=100000,ROUNDUP(F3096/4,0)+25000,50000)))),MIN(IF(AND(D3096="はい",C3096&gt;=2026,C3096&lt;=2027),IF(E3096&lt;=0,0,IF(E3096&lt;=30000,E3096,IF(E3096&lt;=60000,ROUNDUP(E3096/2,0)+15000,IF(E3096&lt;=120000,ROUNDUP(E3096/4,0)+30000,60000)))),IF(E3096&lt;=0,0,IF(E3096&lt;=20000,E3096,IF(E3096&lt;=40000,ROUNDUP(E3096/2,0)+10000,IF(E3096&lt;=80000,ROUNDUP(E3096/4,0)+20000,40000)))))+IF(F3096&lt;=0,0,IF(F3096&lt;=25000,F3096,IF(F3096&lt;=50000,ROUNDUP(F3096/2,0)+12500,IF(F3096&lt;=100000,ROUNDUP(F3096/4,0)+25000,50000)))),IF(AND(D3096="はい",C3096&gt;=2026,C3096&lt;=2027),60000,40000)))))</f>
        <v/>
      </c>
      <c r="P3096" s="18">
        <f>IF(G3096&lt;=0,0,IF(G3096&lt;=20000,G3096,IF(G3096&lt;=40000,ROUNDUP(G3096/2,0)+10000,IF(G3096&lt;=80000,ROUNDUP(G3096/4,0)+20000,40000))))</f>
        <v/>
      </c>
      <c r="Q3096" s="18">
        <f>IF(I3096&lt;=0,IF(H3096&lt;=0,0,IF(H3096&lt;=20000,H3096,IF(H3096&lt;=40000,ROUNDUP(H3096/2,0)+10000,IF(H3096&lt;=80000,ROUNDUP(H3096/4,0)+20000,40000)))),IF(H3096&lt;=0,IF(I3096&lt;=0,0,IF(I3096&lt;=25000,I3096,IF(I3096&lt;=50000,ROUNDUP(I3096/2,0)+12500,IF(I3096&lt;=100000,ROUNDUP(I3096/4,0)+25000,50000)))),MAX(IF(I3096&lt;=0,0,IF(I3096&lt;=25000,I3096,IF(I3096&lt;=50000,ROUNDUP(I3096/2,0)+12500,IF(I3096&lt;=100000,ROUNDUP(I3096/4,0)+25000,50000)))),MIN(IF(H3096&lt;=0,0,IF(H3096&lt;=20000,H3096,IF(H3096&lt;=40000,ROUNDUP(H3096/2,0)+10000,IF(H3096&lt;=80000,ROUNDUP(H3096/4,0)+20000,40000))))+IF(I3096&lt;=0,0,IF(I3096&lt;=25000,I3096,IF(I3096&lt;=50000,ROUNDUP(I3096/2,0)+12500,IF(I3096&lt;=100000,ROUNDUP(I3096/4,0)+25000,50000)))),40000))))</f>
        <v/>
      </c>
      <c r="R3096" s="18">
        <f>MIN(120000,O3096+P3096+Q3096)</f>
        <v/>
      </c>
      <c r="S3096" s="18">
        <f>IF(F3096&lt;=0,IF(E3096&lt;=0,0,IF(E3096&lt;=12000,E3096,IF(E3096&lt;=32000,ROUNDUP(E3096/2,0)+6000,IF(E3096&lt;=56000,ROUNDUP(E3096/4,0)+14000,28000)))),IF(E3096&lt;=0,IF(F3096&lt;=0,0,IF(F3096&lt;=15000,F3096,IF(F3096&lt;=40000,ROUNDUP(F3096/2,0)+7500,IF(F3096&lt;=70000,ROUNDUP(F3096/4,0)+17500,35000)))),MAX(IF(F3096&lt;=0,0,IF(F3096&lt;=15000,F3096,IF(F3096&lt;=40000,ROUNDUP(F3096/2,0)+7500,IF(F3096&lt;=70000,ROUNDUP(F3096/4,0)+17500,35000)))),MIN(IF(E3096&lt;=0,0,IF(E3096&lt;=12000,E3096,IF(E3096&lt;=32000,ROUNDUP(E3096/2,0)+6000,IF(E3096&lt;=56000,ROUNDUP(E3096/4,0)+14000,28000))))+IF(F3096&lt;=0,0,IF(F3096&lt;=15000,F3096,IF(F3096&lt;=40000,ROUNDUP(F3096/2,0)+7500,IF(F3096&lt;=70000,ROUNDUP(F3096/4,0)+17500,35000)))),28000))))</f>
        <v/>
      </c>
      <c r="T3096" s="18">
        <f>IF(G3096&lt;=0,0,IF(G3096&lt;=12000,G3096,IF(G3096&lt;=32000,ROUNDUP(G3096/2,0)+6000,IF(G3096&lt;=56000,ROUNDUP(G3096/4,0)+14000,28000))))</f>
        <v/>
      </c>
      <c r="U3096" s="18">
        <f>IF(I3096&lt;=0,IF(H3096&lt;=0,0,IF(H3096&lt;=12000,H3096,IF(H3096&lt;=32000,ROUNDUP(H3096/2,0)+6000,IF(H3096&lt;=56000,ROUNDUP(H3096/4,0)+14000,28000)))),IF(H3096&lt;=0,IF(I3096&lt;=0,0,IF(I3096&lt;=15000,I3096,IF(I3096&lt;=40000,ROUNDUP(I3096/2,0)+7500,IF(I3096&lt;=70000,ROUNDUP(I3096/4,0)+17500,35000)))),MAX(IF(I3096&lt;=0,0,IF(I3096&lt;=15000,I3096,IF(I3096&lt;=40000,ROUNDUP(I3096/2,0)+7500,IF(I3096&lt;=70000,ROUNDUP(I3096/4,0)+17500,35000)))),MIN(IF(H3096&lt;=0,0,IF(H3096&lt;=12000,H3096,IF(H3096&lt;=32000,ROUNDUP(H3096/2,0)+6000,IF(H3096&lt;=56000,ROUNDUP(H3096/4,0)+14000,28000))))+IF(I3096&lt;=0,0,IF(I3096&lt;=15000,I3096,IF(I3096&lt;=40000,ROUNDUP(I3096/2,0)+7500,IF(I3096&lt;=70000,ROUNDUP(I3096/4,0)+17500,35000)))),28000))))</f>
        <v/>
      </c>
      <c r="V3096" s="18">
        <f>MIN(70000,S3096+T3096+U3096)</f>
        <v/>
      </c>
      <c r="W3096" s="18">
        <f>MAX(0,ROUNDDOWN(M3096-J3096-N3096-K3096-0,-3))</f>
        <v/>
      </c>
      <c r="X3096" s="18">
        <f>MAX(0,ROUNDDOWN(M3096-J3096-N3096-K3096-R3096,-3))</f>
        <v/>
      </c>
      <c r="Y3096" s="18">
        <f>IF(W3096&lt;=0,0,ROUNDDOWN((W3096*LOOKUP(W3096,{0,1950001,3300001,6950001,9000001,18000001,40000001},{0.05,0.1,0.2,0.23,0.33,0.4,0.45})-LOOKUP(W3096,{0,1950001,3300001,6950001,9000001,18000001,40000001},{0,97500,427500,636000,1536000,2796000,4796000}))*1.021,-2))</f>
        <v/>
      </c>
      <c r="Z3096" s="18">
        <f>IF(X3096&lt;=0,0,ROUNDDOWN((X3096*LOOKUP(X3096,{0,1950001,3300001,6950001,9000001,18000001,40000001},{0.05,0.1,0.2,0.23,0.33,0.4,0.45})-LOOKUP(X3096,{0,1950001,3300001,6950001,9000001,18000001,40000001},{0,97500,427500,636000,1536000,2796000,4796000}))*1.021,-2))</f>
        <v/>
      </c>
      <c r="AA3096" s="18">
        <f>MAX(0,ROUNDDOWN(M3096-J3096-430000-L3096-0,-3))</f>
        <v/>
      </c>
      <c r="AB3096" s="18">
        <f>MAX(0,ROUNDDOWN(M3096-J3096-430000-L3096-V3096,-3))</f>
        <v/>
      </c>
      <c r="AC3096" s="18">
        <f>IF(M3096&lt;=450000,0,MAX(0,ROUNDDOWN(AA3096*0.06-MIN(50000,AA3096)*0.03,-2))+MAX(0,ROUNDDOWN(AA3096*0.04-MIN(50000,AA3096)*0.02,-2)))</f>
        <v/>
      </c>
      <c r="AD3096" s="18">
        <f>IF(M3096&lt;=450000,0,MAX(0,ROUNDDOWN(AB3096*0.06-MIN(50000,AB3096)*0.03,-2))+MAX(0,ROUNDDOWN(AB3096*0.04-MIN(50000,AB3096)*0.02,-2)))</f>
        <v/>
      </c>
      <c r="AE3096" s="18">
        <f>Y3096-Z3096</f>
        <v/>
      </c>
      <c r="AF3096" s="18">
        <f>AC3096-AD3096</f>
        <v/>
      </c>
      <c r="AG3096" s="18">
        <f>AE3096+AF3096</f>
        <v/>
      </c>
      <c r="AH3096" s="20">
        <f>IF(W3096&lt;=0,0,LOOKUP(W3096,{0,1950001,3300001,6950001,9000001,18000001,40000001},{0.05,0.1,0.2,0.23,0.33,0.4,0.45}))</f>
        <v/>
      </c>
    </row>
    <row r="3097">
      <c r="A3097" t="inlineStr">
        <is>
          <t>1万円刻み 一般8万円</t>
        </is>
      </c>
      <c r="B3097" s="18">
        <f>'4_1万円刻み'!$A$1006</f>
        <v/>
      </c>
      <c r="C3097" s="19" t="n">
        <v>2026</v>
      </c>
      <c r="D3097" t="inlineStr">
        <is>
          <t>いいえ</t>
        </is>
      </c>
      <c r="E3097" s="18" t="n">
        <v>80000</v>
      </c>
      <c r="F3097" s="18" t="n">
        <v>0</v>
      </c>
      <c r="G3097" s="18" t="n">
        <v>0</v>
      </c>
      <c r="H3097" s="18" t="n">
        <v>0</v>
      </c>
      <c r="I3097" s="18" t="n">
        <v>0</v>
      </c>
      <c r="J3097" s="18">
        <f>ROUND(MIN(B3097/12,650000)*12*0.0915+MIN(B3097/12,1390000)*12*(0.0504+0)+B3097*0.005,0)</f>
        <v/>
      </c>
      <c r="K3097" s="18" t="n">
        <v>0</v>
      </c>
      <c r="L3097" s="18" t="n">
        <v>0</v>
      </c>
      <c r="M3097" s="18">
        <f>ROUND(IF(C3097&gt;=2026,IF(B3097&lt;741000,0,IF(B3097&lt;2191000,B3097-740000,IF(B3097&lt;2193000,1451000,IF(B3097&lt;2196000,1453000,IF(B3097&lt;2200000,1456000,IF(B3097&lt;3600000,ROUNDDOWN(B3097/4,-3)*2.8-80000,IF(B3097&lt;6600000,ROUNDDOWN(B3097/4,-3)*3.2-440000,IF(B3097&lt;8500000,ROUNDDOWN(B3097*0.9,0)-1100000,B3097-1950000)))))))),IF(B3097&lt;651000,0,IF(B3097&lt;1900000,B3097-650000,IF(B3097&lt;3600000,ROUNDDOWN(B3097/4,-3)*2.8-80000,IF(B3097&lt;6600000,ROUNDDOWN(B3097/4,-3)*3.2-440000,IF(B3097&lt;8500000,ROUNDDOWN(B3097*0.9,0)-1100000,B3097-1950000)))))),0)</f>
        <v/>
      </c>
      <c r="N3097" s="18">
        <f>IF(M3097&gt;23500000,NA(),IF(C3097&gt;=2026,IF(M3097&lt;=4890000,1040000,IF(M3097&lt;=6550000,670000,620000)),IF(M3097&lt;=1320000,950000,IF(M3097&lt;=3360000,880000,IF(M3097&lt;=4890000,680000,IF(M3097&lt;=6550000,630000,580000))))))</f>
        <v/>
      </c>
      <c r="O3097" s="18">
        <f>IF(F3097&lt;=0,IF(AND(D3097="はい",C3097&gt;=2026,C3097&lt;=2027),IF(E3097&lt;=0,0,IF(E3097&lt;=30000,E3097,IF(E3097&lt;=60000,ROUNDUP(E3097/2,0)+15000,IF(E3097&lt;=120000,ROUNDUP(E3097/4,0)+30000,60000)))),IF(E3097&lt;=0,0,IF(E3097&lt;=20000,E3097,IF(E3097&lt;=40000,ROUNDUP(E3097/2,0)+10000,IF(E3097&lt;=80000,ROUNDUP(E3097/4,0)+20000,40000))))),IF(E3097&lt;=0,IF(F3097&lt;=0,0,IF(F3097&lt;=25000,F3097,IF(F3097&lt;=50000,ROUNDUP(F3097/2,0)+12500,IF(F3097&lt;=100000,ROUNDUP(F3097/4,0)+25000,50000)))),MAX(IF(F3097&lt;=0,0,IF(F3097&lt;=25000,F3097,IF(F3097&lt;=50000,ROUNDUP(F3097/2,0)+12500,IF(F3097&lt;=100000,ROUNDUP(F3097/4,0)+25000,50000)))),MIN(IF(AND(D3097="はい",C3097&gt;=2026,C3097&lt;=2027),IF(E3097&lt;=0,0,IF(E3097&lt;=30000,E3097,IF(E3097&lt;=60000,ROUNDUP(E3097/2,0)+15000,IF(E3097&lt;=120000,ROUNDUP(E3097/4,0)+30000,60000)))),IF(E3097&lt;=0,0,IF(E3097&lt;=20000,E3097,IF(E3097&lt;=40000,ROUNDUP(E3097/2,0)+10000,IF(E3097&lt;=80000,ROUNDUP(E3097/4,0)+20000,40000)))))+IF(F3097&lt;=0,0,IF(F3097&lt;=25000,F3097,IF(F3097&lt;=50000,ROUNDUP(F3097/2,0)+12500,IF(F3097&lt;=100000,ROUNDUP(F3097/4,0)+25000,50000)))),IF(AND(D3097="はい",C3097&gt;=2026,C3097&lt;=2027),60000,40000)))))</f>
        <v/>
      </c>
      <c r="P3097" s="18">
        <f>IF(G3097&lt;=0,0,IF(G3097&lt;=20000,G3097,IF(G3097&lt;=40000,ROUNDUP(G3097/2,0)+10000,IF(G3097&lt;=80000,ROUNDUP(G3097/4,0)+20000,40000))))</f>
        <v/>
      </c>
      <c r="Q3097" s="18">
        <f>IF(I3097&lt;=0,IF(H3097&lt;=0,0,IF(H3097&lt;=20000,H3097,IF(H3097&lt;=40000,ROUNDUP(H3097/2,0)+10000,IF(H3097&lt;=80000,ROUNDUP(H3097/4,0)+20000,40000)))),IF(H3097&lt;=0,IF(I3097&lt;=0,0,IF(I3097&lt;=25000,I3097,IF(I3097&lt;=50000,ROUNDUP(I3097/2,0)+12500,IF(I3097&lt;=100000,ROUNDUP(I3097/4,0)+25000,50000)))),MAX(IF(I3097&lt;=0,0,IF(I3097&lt;=25000,I3097,IF(I3097&lt;=50000,ROUNDUP(I3097/2,0)+12500,IF(I3097&lt;=100000,ROUNDUP(I3097/4,0)+25000,50000)))),MIN(IF(H3097&lt;=0,0,IF(H3097&lt;=20000,H3097,IF(H3097&lt;=40000,ROUNDUP(H3097/2,0)+10000,IF(H3097&lt;=80000,ROUNDUP(H3097/4,0)+20000,40000))))+IF(I3097&lt;=0,0,IF(I3097&lt;=25000,I3097,IF(I3097&lt;=50000,ROUNDUP(I3097/2,0)+12500,IF(I3097&lt;=100000,ROUNDUP(I3097/4,0)+25000,50000)))),40000))))</f>
        <v/>
      </c>
      <c r="R3097" s="18">
        <f>MIN(120000,O3097+P3097+Q3097)</f>
        <v/>
      </c>
      <c r="S3097" s="18">
        <f>IF(F3097&lt;=0,IF(E3097&lt;=0,0,IF(E3097&lt;=12000,E3097,IF(E3097&lt;=32000,ROUNDUP(E3097/2,0)+6000,IF(E3097&lt;=56000,ROUNDUP(E3097/4,0)+14000,28000)))),IF(E3097&lt;=0,IF(F3097&lt;=0,0,IF(F3097&lt;=15000,F3097,IF(F3097&lt;=40000,ROUNDUP(F3097/2,0)+7500,IF(F3097&lt;=70000,ROUNDUP(F3097/4,0)+17500,35000)))),MAX(IF(F3097&lt;=0,0,IF(F3097&lt;=15000,F3097,IF(F3097&lt;=40000,ROUNDUP(F3097/2,0)+7500,IF(F3097&lt;=70000,ROUNDUP(F3097/4,0)+17500,35000)))),MIN(IF(E3097&lt;=0,0,IF(E3097&lt;=12000,E3097,IF(E3097&lt;=32000,ROUNDUP(E3097/2,0)+6000,IF(E3097&lt;=56000,ROUNDUP(E3097/4,0)+14000,28000))))+IF(F3097&lt;=0,0,IF(F3097&lt;=15000,F3097,IF(F3097&lt;=40000,ROUNDUP(F3097/2,0)+7500,IF(F3097&lt;=70000,ROUNDUP(F3097/4,0)+17500,35000)))),28000))))</f>
        <v/>
      </c>
      <c r="T3097" s="18">
        <f>IF(G3097&lt;=0,0,IF(G3097&lt;=12000,G3097,IF(G3097&lt;=32000,ROUNDUP(G3097/2,0)+6000,IF(G3097&lt;=56000,ROUNDUP(G3097/4,0)+14000,28000))))</f>
        <v/>
      </c>
      <c r="U3097" s="18">
        <f>IF(I3097&lt;=0,IF(H3097&lt;=0,0,IF(H3097&lt;=12000,H3097,IF(H3097&lt;=32000,ROUNDUP(H3097/2,0)+6000,IF(H3097&lt;=56000,ROUNDUP(H3097/4,0)+14000,28000)))),IF(H3097&lt;=0,IF(I3097&lt;=0,0,IF(I3097&lt;=15000,I3097,IF(I3097&lt;=40000,ROUNDUP(I3097/2,0)+7500,IF(I3097&lt;=70000,ROUNDUP(I3097/4,0)+17500,35000)))),MAX(IF(I3097&lt;=0,0,IF(I3097&lt;=15000,I3097,IF(I3097&lt;=40000,ROUNDUP(I3097/2,0)+7500,IF(I3097&lt;=70000,ROUNDUP(I3097/4,0)+17500,35000)))),MIN(IF(H3097&lt;=0,0,IF(H3097&lt;=12000,H3097,IF(H3097&lt;=32000,ROUNDUP(H3097/2,0)+6000,IF(H3097&lt;=56000,ROUNDUP(H3097/4,0)+14000,28000))))+IF(I3097&lt;=0,0,IF(I3097&lt;=15000,I3097,IF(I3097&lt;=40000,ROUNDUP(I3097/2,0)+7500,IF(I3097&lt;=70000,ROUNDUP(I3097/4,0)+17500,35000)))),28000))))</f>
        <v/>
      </c>
      <c r="V3097" s="18">
        <f>MIN(70000,S3097+T3097+U3097)</f>
        <v/>
      </c>
      <c r="W3097" s="18">
        <f>MAX(0,ROUNDDOWN(M3097-J3097-N3097-K3097-0,-3))</f>
        <v/>
      </c>
      <c r="X3097" s="18">
        <f>MAX(0,ROUNDDOWN(M3097-J3097-N3097-K3097-R3097,-3))</f>
        <v/>
      </c>
      <c r="Y3097" s="18">
        <f>IF(W3097&lt;=0,0,ROUNDDOWN((W3097*LOOKUP(W3097,{0,1950001,3300001,6950001,9000001,18000001,40000001},{0.05,0.1,0.2,0.23,0.33,0.4,0.45})-LOOKUP(W3097,{0,1950001,3300001,6950001,9000001,18000001,40000001},{0,97500,427500,636000,1536000,2796000,4796000}))*1.021,-2))</f>
        <v/>
      </c>
      <c r="Z3097" s="18">
        <f>IF(X3097&lt;=0,0,ROUNDDOWN((X3097*LOOKUP(X3097,{0,1950001,3300001,6950001,9000001,18000001,40000001},{0.05,0.1,0.2,0.23,0.33,0.4,0.45})-LOOKUP(X3097,{0,1950001,3300001,6950001,9000001,18000001,40000001},{0,97500,427500,636000,1536000,2796000,4796000}))*1.021,-2))</f>
        <v/>
      </c>
      <c r="AA3097" s="18">
        <f>MAX(0,ROUNDDOWN(M3097-J3097-430000-L3097-0,-3))</f>
        <v/>
      </c>
      <c r="AB3097" s="18">
        <f>MAX(0,ROUNDDOWN(M3097-J3097-430000-L3097-V3097,-3))</f>
        <v/>
      </c>
      <c r="AC3097" s="18">
        <f>IF(M3097&lt;=450000,0,MAX(0,ROUNDDOWN(AA3097*0.06-MIN(50000,AA3097)*0.03,-2))+MAX(0,ROUNDDOWN(AA3097*0.04-MIN(50000,AA3097)*0.02,-2)))</f>
        <v/>
      </c>
      <c r="AD3097" s="18">
        <f>IF(M3097&lt;=450000,0,MAX(0,ROUNDDOWN(AB3097*0.06-MIN(50000,AB3097)*0.03,-2))+MAX(0,ROUNDDOWN(AB3097*0.04-MIN(50000,AB3097)*0.02,-2)))</f>
        <v/>
      </c>
      <c r="AE3097" s="18">
        <f>Y3097-Z3097</f>
        <v/>
      </c>
      <c r="AF3097" s="18">
        <f>AC3097-AD3097</f>
        <v/>
      </c>
      <c r="AG3097" s="18">
        <f>AE3097+AF3097</f>
        <v/>
      </c>
      <c r="AH3097" s="20">
        <f>IF(W3097&lt;=0,0,LOOKUP(W3097,{0,1950001,3300001,6950001,9000001,18000001,40000001},{0.05,0.1,0.2,0.23,0.33,0.4,0.45}))</f>
        <v/>
      </c>
    </row>
    <row r="3098">
      <c r="A3098" t="inlineStr">
        <is>
          <t>1万円刻み 特例あり一般12万円</t>
        </is>
      </c>
      <c r="B3098" s="18">
        <f>'4_1万円刻み'!$A$1006</f>
        <v/>
      </c>
      <c r="C3098" s="19" t="n">
        <v>2026</v>
      </c>
      <c r="D3098" t="inlineStr">
        <is>
          <t>はい</t>
        </is>
      </c>
      <c r="E3098" s="18" t="n">
        <v>120000</v>
      </c>
      <c r="F3098" s="18" t="n">
        <v>0</v>
      </c>
      <c r="G3098" s="18" t="n">
        <v>0</v>
      </c>
      <c r="H3098" s="18" t="n">
        <v>0</v>
      </c>
      <c r="I3098" s="18" t="n">
        <v>0</v>
      </c>
      <c r="J3098" s="18">
        <f>ROUND(MIN(B3098/12,650000)*12*0.0915+MIN(B3098/12,1390000)*12*(0.0504+0)+B3098*0.005,0)</f>
        <v/>
      </c>
      <c r="K3098" s="18" t="n">
        <v>0</v>
      </c>
      <c r="L3098" s="18" t="n">
        <v>0</v>
      </c>
      <c r="M3098" s="18">
        <f>ROUND(IF(C3098&gt;=2026,IF(B3098&lt;741000,0,IF(B3098&lt;2191000,B3098-740000,IF(B3098&lt;2193000,1451000,IF(B3098&lt;2196000,1453000,IF(B3098&lt;2200000,1456000,IF(B3098&lt;3600000,ROUNDDOWN(B3098/4,-3)*2.8-80000,IF(B3098&lt;6600000,ROUNDDOWN(B3098/4,-3)*3.2-440000,IF(B3098&lt;8500000,ROUNDDOWN(B3098*0.9,0)-1100000,B3098-1950000)))))))),IF(B3098&lt;651000,0,IF(B3098&lt;1900000,B3098-650000,IF(B3098&lt;3600000,ROUNDDOWN(B3098/4,-3)*2.8-80000,IF(B3098&lt;6600000,ROUNDDOWN(B3098/4,-3)*3.2-440000,IF(B3098&lt;8500000,ROUNDDOWN(B3098*0.9,0)-1100000,B3098-1950000)))))),0)</f>
        <v/>
      </c>
      <c r="N3098" s="18">
        <f>IF(M3098&gt;23500000,NA(),IF(C3098&gt;=2026,IF(M3098&lt;=4890000,1040000,IF(M3098&lt;=6550000,670000,620000)),IF(M3098&lt;=1320000,950000,IF(M3098&lt;=3360000,880000,IF(M3098&lt;=4890000,680000,IF(M3098&lt;=6550000,630000,580000))))))</f>
        <v/>
      </c>
      <c r="O3098" s="18">
        <f>IF(F3098&lt;=0,IF(AND(D3098="はい",C3098&gt;=2026,C3098&lt;=2027),IF(E3098&lt;=0,0,IF(E3098&lt;=30000,E3098,IF(E3098&lt;=60000,ROUNDUP(E3098/2,0)+15000,IF(E3098&lt;=120000,ROUNDUP(E3098/4,0)+30000,60000)))),IF(E3098&lt;=0,0,IF(E3098&lt;=20000,E3098,IF(E3098&lt;=40000,ROUNDUP(E3098/2,0)+10000,IF(E3098&lt;=80000,ROUNDUP(E3098/4,0)+20000,40000))))),IF(E3098&lt;=0,IF(F3098&lt;=0,0,IF(F3098&lt;=25000,F3098,IF(F3098&lt;=50000,ROUNDUP(F3098/2,0)+12500,IF(F3098&lt;=100000,ROUNDUP(F3098/4,0)+25000,50000)))),MAX(IF(F3098&lt;=0,0,IF(F3098&lt;=25000,F3098,IF(F3098&lt;=50000,ROUNDUP(F3098/2,0)+12500,IF(F3098&lt;=100000,ROUNDUP(F3098/4,0)+25000,50000)))),MIN(IF(AND(D3098="はい",C3098&gt;=2026,C3098&lt;=2027),IF(E3098&lt;=0,0,IF(E3098&lt;=30000,E3098,IF(E3098&lt;=60000,ROUNDUP(E3098/2,0)+15000,IF(E3098&lt;=120000,ROUNDUP(E3098/4,0)+30000,60000)))),IF(E3098&lt;=0,0,IF(E3098&lt;=20000,E3098,IF(E3098&lt;=40000,ROUNDUP(E3098/2,0)+10000,IF(E3098&lt;=80000,ROUNDUP(E3098/4,0)+20000,40000)))))+IF(F3098&lt;=0,0,IF(F3098&lt;=25000,F3098,IF(F3098&lt;=50000,ROUNDUP(F3098/2,0)+12500,IF(F3098&lt;=100000,ROUNDUP(F3098/4,0)+25000,50000)))),IF(AND(D3098="はい",C3098&gt;=2026,C3098&lt;=2027),60000,40000)))))</f>
        <v/>
      </c>
      <c r="P3098" s="18">
        <f>IF(G3098&lt;=0,0,IF(G3098&lt;=20000,G3098,IF(G3098&lt;=40000,ROUNDUP(G3098/2,0)+10000,IF(G3098&lt;=80000,ROUNDUP(G3098/4,0)+20000,40000))))</f>
        <v/>
      </c>
      <c r="Q3098" s="18">
        <f>IF(I3098&lt;=0,IF(H3098&lt;=0,0,IF(H3098&lt;=20000,H3098,IF(H3098&lt;=40000,ROUNDUP(H3098/2,0)+10000,IF(H3098&lt;=80000,ROUNDUP(H3098/4,0)+20000,40000)))),IF(H3098&lt;=0,IF(I3098&lt;=0,0,IF(I3098&lt;=25000,I3098,IF(I3098&lt;=50000,ROUNDUP(I3098/2,0)+12500,IF(I3098&lt;=100000,ROUNDUP(I3098/4,0)+25000,50000)))),MAX(IF(I3098&lt;=0,0,IF(I3098&lt;=25000,I3098,IF(I3098&lt;=50000,ROUNDUP(I3098/2,0)+12500,IF(I3098&lt;=100000,ROUNDUP(I3098/4,0)+25000,50000)))),MIN(IF(H3098&lt;=0,0,IF(H3098&lt;=20000,H3098,IF(H3098&lt;=40000,ROUNDUP(H3098/2,0)+10000,IF(H3098&lt;=80000,ROUNDUP(H3098/4,0)+20000,40000))))+IF(I3098&lt;=0,0,IF(I3098&lt;=25000,I3098,IF(I3098&lt;=50000,ROUNDUP(I3098/2,0)+12500,IF(I3098&lt;=100000,ROUNDUP(I3098/4,0)+25000,50000)))),40000))))</f>
        <v/>
      </c>
      <c r="R3098" s="18">
        <f>MIN(120000,O3098+P3098+Q3098)</f>
        <v/>
      </c>
      <c r="S3098" s="18">
        <f>IF(F3098&lt;=0,IF(E3098&lt;=0,0,IF(E3098&lt;=12000,E3098,IF(E3098&lt;=32000,ROUNDUP(E3098/2,0)+6000,IF(E3098&lt;=56000,ROUNDUP(E3098/4,0)+14000,28000)))),IF(E3098&lt;=0,IF(F3098&lt;=0,0,IF(F3098&lt;=15000,F3098,IF(F3098&lt;=40000,ROUNDUP(F3098/2,0)+7500,IF(F3098&lt;=70000,ROUNDUP(F3098/4,0)+17500,35000)))),MAX(IF(F3098&lt;=0,0,IF(F3098&lt;=15000,F3098,IF(F3098&lt;=40000,ROUNDUP(F3098/2,0)+7500,IF(F3098&lt;=70000,ROUNDUP(F3098/4,0)+17500,35000)))),MIN(IF(E3098&lt;=0,0,IF(E3098&lt;=12000,E3098,IF(E3098&lt;=32000,ROUNDUP(E3098/2,0)+6000,IF(E3098&lt;=56000,ROUNDUP(E3098/4,0)+14000,28000))))+IF(F3098&lt;=0,0,IF(F3098&lt;=15000,F3098,IF(F3098&lt;=40000,ROUNDUP(F3098/2,0)+7500,IF(F3098&lt;=70000,ROUNDUP(F3098/4,0)+17500,35000)))),28000))))</f>
        <v/>
      </c>
      <c r="T3098" s="18">
        <f>IF(G3098&lt;=0,0,IF(G3098&lt;=12000,G3098,IF(G3098&lt;=32000,ROUNDUP(G3098/2,0)+6000,IF(G3098&lt;=56000,ROUNDUP(G3098/4,0)+14000,28000))))</f>
        <v/>
      </c>
      <c r="U3098" s="18">
        <f>IF(I3098&lt;=0,IF(H3098&lt;=0,0,IF(H3098&lt;=12000,H3098,IF(H3098&lt;=32000,ROUNDUP(H3098/2,0)+6000,IF(H3098&lt;=56000,ROUNDUP(H3098/4,0)+14000,28000)))),IF(H3098&lt;=0,IF(I3098&lt;=0,0,IF(I3098&lt;=15000,I3098,IF(I3098&lt;=40000,ROUNDUP(I3098/2,0)+7500,IF(I3098&lt;=70000,ROUNDUP(I3098/4,0)+17500,35000)))),MAX(IF(I3098&lt;=0,0,IF(I3098&lt;=15000,I3098,IF(I3098&lt;=40000,ROUNDUP(I3098/2,0)+7500,IF(I3098&lt;=70000,ROUNDUP(I3098/4,0)+17500,35000)))),MIN(IF(H3098&lt;=0,0,IF(H3098&lt;=12000,H3098,IF(H3098&lt;=32000,ROUNDUP(H3098/2,0)+6000,IF(H3098&lt;=56000,ROUNDUP(H3098/4,0)+14000,28000))))+IF(I3098&lt;=0,0,IF(I3098&lt;=15000,I3098,IF(I3098&lt;=40000,ROUNDUP(I3098/2,0)+7500,IF(I3098&lt;=70000,ROUNDUP(I3098/4,0)+17500,35000)))),28000))))</f>
        <v/>
      </c>
      <c r="V3098" s="18">
        <f>MIN(70000,S3098+T3098+U3098)</f>
        <v/>
      </c>
      <c r="W3098" s="18">
        <f>MAX(0,ROUNDDOWN(M3098-J3098-N3098-K3098-0,-3))</f>
        <v/>
      </c>
      <c r="X3098" s="18">
        <f>MAX(0,ROUNDDOWN(M3098-J3098-N3098-K3098-R3098,-3))</f>
        <v/>
      </c>
      <c r="Y3098" s="18">
        <f>IF(W3098&lt;=0,0,ROUNDDOWN((W3098*LOOKUP(W3098,{0,1950001,3300001,6950001,9000001,18000001,40000001},{0.05,0.1,0.2,0.23,0.33,0.4,0.45})-LOOKUP(W3098,{0,1950001,3300001,6950001,9000001,18000001,40000001},{0,97500,427500,636000,1536000,2796000,4796000}))*1.021,-2))</f>
        <v/>
      </c>
      <c r="Z3098" s="18">
        <f>IF(X3098&lt;=0,0,ROUNDDOWN((X3098*LOOKUP(X3098,{0,1950001,3300001,6950001,9000001,18000001,40000001},{0.05,0.1,0.2,0.23,0.33,0.4,0.45})-LOOKUP(X3098,{0,1950001,3300001,6950001,9000001,18000001,40000001},{0,97500,427500,636000,1536000,2796000,4796000}))*1.021,-2))</f>
        <v/>
      </c>
      <c r="AA3098" s="18">
        <f>MAX(0,ROUNDDOWN(M3098-J3098-430000-L3098-0,-3))</f>
        <v/>
      </c>
      <c r="AB3098" s="18">
        <f>MAX(0,ROUNDDOWN(M3098-J3098-430000-L3098-V3098,-3))</f>
        <v/>
      </c>
      <c r="AC3098" s="18">
        <f>IF(M3098&lt;=450000,0,MAX(0,ROUNDDOWN(AA3098*0.06-MIN(50000,AA3098)*0.03,-2))+MAX(0,ROUNDDOWN(AA3098*0.04-MIN(50000,AA3098)*0.02,-2)))</f>
        <v/>
      </c>
      <c r="AD3098" s="18">
        <f>IF(M3098&lt;=450000,0,MAX(0,ROUNDDOWN(AB3098*0.06-MIN(50000,AB3098)*0.03,-2))+MAX(0,ROUNDDOWN(AB3098*0.04-MIN(50000,AB3098)*0.02,-2)))</f>
        <v/>
      </c>
      <c r="AE3098" s="18">
        <f>Y3098-Z3098</f>
        <v/>
      </c>
      <c r="AF3098" s="18">
        <f>AC3098-AD3098</f>
        <v/>
      </c>
      <c r="AG3098" s="18">
        <f>AE3098+AF3098</f>
        <v/>
      </c>
      <c r="AH3098" s="20">
        <f>IF(W3098&lt;=0,0,LOOKUP(W3098,{0,1950001,3300001,6950001,9000001,18000001,40000001},{0.05,0.1,0.2,0.23,0.33,0.4,0.45}))</f>
        <v/>
      </c>
    </row>
    <row r="3099">
      <c r="A3099" t="inlineStr">
        <is>
          <t>1万円刻み 3区分8万円ずつ</t>
        </is>
      </c>
      <c r="B3099" s="18">
        <f>'4_1万円刻み'!$A$1007</f>
        <v/>
      </c>
      <c r="C3099" s="19" t="n">
        <v>2026</v>
      </c>
      <c r="D3099" t="inlineStr">
        <is>
          <t>いいえ</t>
        </is>
      </c>
      <c r="E3099" s="18" t="n">
        <v>80000</v>
      </c>
      <c r="F3099" s="18" t="n">
        <v>0</v>
      </c>
      <c r="G3099" s="18" t="n">
        <v>80000</v>
      </c>
      <c r="H3099" s="18" t="n">
        <v>80000</v>
      </c>
      <c r="I3099" s="18" t="n">
        <v>0</v>
      </c>
      <c r="J3099" s="18">
        <f>ROUND(MIN(B3099/12,650000)*12*0.0915+MIN(B3099/12,1390000)*12*(0.0504+0)+B3099*0.005,0)</f>
        <v/>
      </c>
      <c r="K3099" s="18" t="n">
        <v>0</v>
      </c>
      <c r="L3099" s="18" t="n">
        <v>0</v>
      </c>
      <c r="M3099" s="18">
        <f>ROUND(IF(C3099&gt;=2026,IF(B3099&lt;741000,0,IF(B3099&lt;2191000,B3099-740000,IF(B3099&lt;2193000,1451000,IF(B3099&lt;2196000,1453000,IF(B3099&lt;2200000,1456000,IF(B3099&lt;3600000,ROUNDDOWN(B3099/4,-3)*2.8-80000,IF(B3099&lt;6600000,ROUNDDOWN(B3099/4,-3)*3.2-440000,IF(B3099&lt;8500000,ROUNDDOWN(B3099*0.9,0)-1100000,B3099-1950000)))))))),IF(B3099&lt;651000,0,IF(B3099&lt;1900000,B3099-650000,IF(B3099&lt;3600000,ROUNDDOWN(B3099/4,-3)*2.8-80000,IF(B3099&lt;6600000,ROUNDDOWN(B3099/4,-3)*3.2-440000,IF(B3099&lt;8500000,ROUNDDOWN(B3099*0.9,0)-1100000,B3099-1950000)))))),0)</f>
        <v/>
      </c>
      <c r="N3099" s="18">
        <f>IF(M3099&gt;23500000,NA(),IF(C3099&gt;=2026,IF(M3099&lt;=4890000,1040000,IF(M3099&lt;=6550000,670000,620000)),IF(M3099&lt;=1320000,950000,IF(M3099&lt;=3360000,880000,IF(M3099&lt;=4890000,680000,IF(M3099&lt;=6550000,630000,580000))))))</f>
        <v/>
      </c>
      <c r="O3099" s="18">
        <f>IF(F3099&lt;=0,IF(AND(D3099="はい",C3099&gt;=2026,C3099&lt;=2027),IF(E3099&lt;=0,0,IF(E3099&lt;=30000,E3099,IF(E3099&lt;=60000,ROUNDUP(E3099/2,0)+15000,IF(E3099&lt;=120000,ROUNDUP(E3099/4,0)+30000,60000)))),IF(E3099&lt;=0,0,IF(E3099&lt;=20000,E3099,IF(E3099&lt;=40000,ROUNDUP(E3099/2,0)+10000,IF(E3099&lt;=80000,ROUNDUP(E3099/4,0)+20000,40000))))),IF(E3099&lt;=0,IF(F3099&lt;=0,0,IF(F3099&lt;=25000,F3099,IF(F3099&lt;=50000,ROUNDUP(F3099/2,0)+12500,IF(F3099&lt;=100000,ROUNDUP(F3099/4,0)+25000,50000)))),MAX(IF(F3099&lt;=0,0,IF(F3099&lt;=25000,F3099,IF(F3099&lt;=50000,ROUNDUP(F3099/2,0)+12500,IF(F3099&lt;=100000,ROUNDUP(F3099/4,0)+25000,50000)))),MIN(IF(AND(D3099="はい",C3099&gt;=2026,C3099&lt;=2027),IF(E3099&lt;=0,0,IF(E3099&lt;=30000,E3099,IF(E3099&lt;=60000,ROUNDUP(E3099/2,0)+15000,IF(E3099&lt;=120000,ROUNDUP(E3099/4,0)+30000,60000)))),IF(E3099&lt;=0,0,IF(E3099&lt;=20000,E3099,IF(E3099&lt;=40000,ROUNDUP(E3099/2,0)+10000,IF(E3099&lt;=80000,ROUNDUP(E3099/4,0)+20000,40000)))))+IF(F3099&lt;=0,0,IF(F3099&lt;=25000,F3099,IF(F3099&lt;=50000,ROUNDUP(F3099/2,0)+12500,IF(F3099&lt;=100000,ROUNDUP(F3099/4,0)+25000,50000)))),IF(AND(D3099="はい",C3099&gt;=2026,C3099&lt;=2027),60000,40000)))))</f>
        <v/>
      </c>
      <c r="P3099" s="18">
        <f>IF(G3099&lt;=0,0,IF(G3099&lt;=20000,G3099,IF(G3099&lt;=40000,ROUNDUP(G3099/2,0)+10000,IF(G3099&lt;=80000,ROUNDUP(G3099/4,0)+20000,40000))))</f>
        <v/>
      </c>
      <c r="Q3099" s="18">
        <f>IF(I3099&lt;=0,IF(H3099&lt;=0,0,IF(H3099&lt;=20000,H3099,IF(H3099&lt;=40000,ROUNDUP(H3099/2,0)+10000,IF(H3099&lt;=80000,ROUNDUP(H3099/4,0)+20000,40000)))),IF(H3099&lt;=0,IF(I3099&lt;=0,0,IF(I3099&lt;=25000,I3099,IF(I3099&lt;=50000,ROUNDUP(I3099/2,0)+12500,IF(I3099&lt;=100000,ROUNDUP(I3099/4,0)+25000,50000)))),MAX(IF(I3099&lt;=0,0,IF(I3099&lt;=25000,I3099,IF(I3099&lt;=50000,ROUNDUP(I3099/2,0)+12500,IF(I3099&lt;=100000,ROUNDUP(I3099/4,0)+25000,50000)))),MIN(IF(H3099&lt;=0,0,IF(H3099&lt;=20000,H3099,IF(H3099&lt;=40000,ROUNDUP(H3099/2,0)+10000,IF(H3099&lt;=80000,ROUNDUP(H3099/4,0)+20000,40000))))+IF(I3099&lt;=0,0,IF(I3099&lt;=25000,I3099,IF(I3099&lt;=50000,ROUNDUP(I3099/2,0)+12500,IF(I3099&lt;=100000,ROUNDUP(I3099/4,0)+25000,50000)))),40000))))</f>
        <v/>
      </c>
      <c r="R3099" s="18">
        <f>MIN(120000,O3099+P3099+Q3099)</f>
        <v/>
      </c>
      <c r="S3099" s="18">
        <f>IF(F3099&lt;=0,IF(E3099&lt;=0,0,IF(E3099&lt;=12000,E3099,IF(E3099&lt;=32000,ROUNDUP(E3099/2,0)+6000,IF(E3099&lt;=56000,ROUNDUP(E3099/4,0)+14000,28000)))),IF(E3099&lt;=0,IF(F3099&lt;=0,0,IF(F3099&lt;=15000,F3099,IF(F3099&lt;=40000,ROUNDUP(F3099/2,0)+7500,IF(F3099&lt;=70000,ROUNDUP(F3099/4,0)+17500,35000)))),MAX(IF(F3099&lt;=0,0,IF(F3099&lt;=15000,F3099,IF(F3099&lt;=40000,ROUNDUP(F3099/2,0)+7500,IF(F3099&lt;=70000,ROUNDUP(F3099/4,0)+17500,35000)))),MIN(IF(E3099&lt;=0,0,IF(E3099&lt;=12000,E3099,IF(E3099&lt;=32000,ROUNDUP(E3099/2,0)+6000,IF(E3099&lt;=56000,ROUNDUP(E3099/4,0)+14000,28000))))+IF(F3099&lt;=0,0,IF(F3099&lt;=15000,F3099,IF(F3099&lt;=40000,ROUNDUP(F3099/2,0)+7500,IF(F3099&lt;=70000,ROUNDUP(F3099/4,0)+17500,35000)))),28000))))</f>
        <v/>
      </c>
      <c r="T3099" s="18">
        <f>IF(G3099&lt;=0,0,IF(G3099&lt;=12000,G3099,IF(G3099&lt;=32000,ROUNDUP(G3099/2,0)+6000,IF(G3099&lt;=56000,ROUNDUP(G3099/4,0)+14000,28000))))</f>
        <v/>
      </c>
      <c r="U3099" s="18">
        <f>IF(I3099&lt;=0,IF(H3099&lt;=0,0,IF(H3099&lt;=12000,H3099,IF(H3099&lt;=32000,ROUNDUP(H3099/2,0)+6000,IF(H3099&lt;=56000,ROUNDUP(H3099/4,0)+14000,28000)))),IF(H3099&lt;=0,IF(I3099&lt;=0,0,IF(I3099&lt;=15000,I3099,IF(I3099&lt;=40000,ROUNDUP(I3099/2,0)+7500,IF(I3099&lt;=70000,ROUNDUP(I3099/4,0)+17500,35000)))),MAX(IF(I3099&lt;=0,0,IF(I3099&lt;=15000,I3099,IF(I3099&lt;=40000,ROUNDUP(I3099/2,0)+7500,IF(I3099&lt;=70000,ROUNDUP(I3099/4,0)+17500,35000)))),MIN(IF(H3099&lt;=0,0,IF(H3099&lt;=12000,H3099,IF(H3099&lt;=32000,ROUNDUP(H3099/2,0)+6000,IF(H3099&lt;=56000,ROUNDUP(H3099/4,0)+14000,28000))))+IF(I3099&lt;=0,0,IF(I3099&lt;=15000,I3099,IF(I3099&lt;=40000,ROUNDUP(I3099/2,0)+7500,IF(I3099&lt;=70000,ROUNDUP(I3099/4,0)+17500,35000)))),28000))))</f>
        <v/>
      </c>
      <c r="V3099" s="18">
        <f>MIN(70000,S3099+T3099+U3099)</f>
        <v/>
      </c>
      <c r="W3099" s="18">
        <f>MAX(0,ROUNDDOWN(M3099-J3099-N3099-K3099-0,-3))</f>
        <v/>
      </c>
      <c r="X3099" s="18">
        <f>MAX(0,ROUNDDOWN(M3099-J3099-N3099-K3099-R3099,-3))</f>
        <v/>
      </c>
      <c r="Y3099" s="18">
        <f>IF(W3099&lt;=0,0,ROUNDDOWN((W3099*LOOKUP(W3099,{0,1950001,3300001,6950001,9000001,18000001,40000001},{0.05,0.1,0.2,0.23,0.33,0.4,0.45})-LOOKUP(W3099,{0,1950001,3300001,6950001,9000001,18000001,40000001},{0,97500,427500,636000,1536000,2796000,4796000}))*1.021,-2))</f>
        <v/>
      </c>
      <c r="Z3099" s="18">
        <f>IF(X3099&lt;=0,0,ROUNDDOWN((X3099*LOOKUP(X3099,{0,1950001,3300001,6950001,9000001,18000001,40000001},{0.05,0.1,0.2,0.23,0.33,0.4,0.45})-LOOKUP(X3099,{0,1950001,3300001,6950001,9000001,18000001,40000001},{0,97500,427500,636000,1536000,2796000,4796000}))*1.021,-2))</f>
        <v/>
      </c>
      <c r="AA3099" s="18">
        <f>MAX(0,ROUNDDOWN(M3099-J3099-430000-L3099-0,-3))</f>
        <v/>
      </c>
      <c r="AB3099" s="18">
        <f>MAX(0,ROUNDDOWN(M3099-J3099-430000-L3099-V3099,-3))</f>
        <v/>
      </c>
      <c r="AC3099" s="18">
        <f>IF(M3099&lt;=450000,0,MAX(0,ROUNDDOWN(AA3099*0.06-MIN(50000,AA3099)*0.03,-2))+MAX(0,ROUNDDOWN(AA3099*0.04-MIN(50000,AA3099)*0.02,-2)))</f>
        <v/>
      </c>
      <c r="AD3099" s="18">
        <f>IF(M3099&lt;=450000,0,MAX(0,ROUNDDOWN(AB3099*0.06-MIN(50000,AB3099)*0.03,-2))+MAX(0,ROUNDDOWN(AB3099*0.04-MIN(50000,AB3099)*0.02,-2)))</f>
        <v/>
      </c>
      <c r="AE3099" s="18">
        <f>Y3099-Z3099</f>
        <v/>
      </c>
      <c r="AF3099" s="18">
        <f>AC3099-AD3099</f>
        <v/>
      </c>
      <c r="AG3099" s="18">
        <f>AE3099+AF3099</f>
        <v/>
      </c>
      <c r="AH3099" s="20">
        <f>IF(W3099&lt;=0,0,LOOKUP(W3099,{0,1950001,3300001,6950001,9000001,18000001,40000001},{0.05,0.1,0.2,0.23,0.33,0.4,0.45}))</f>
        <v/>
      </c>
    </row>
    <row r="3100">
      <c r="A3100" t="inlineStr">
        <is>
          <t>1万円刻み 一般8万円</t>
        </is>
      </c>
      <c r="B3100" s="18">
        <f>'4_1万円刻み'!$A$1007</f>
        <v/>
      </c>
      <c r="C3100" s="19" t="n">
        <v>2026</v>
      </c>
      <c r="D3100" t="inlineStr">
        <is>
          <t>いいえ</t>
        </is>
      </c>
      <c r="E3100" s="18" t="n">
        <v>80000</v>
      </c>
      <c r="F3100" s="18" t="n">
        <v>0</v>
      </c>
      <c r="G3100" s="18" t="n">
        <v>0</v>
      </c>
      <c r="H3100" s="18" t="n">
        <v>0</v>
      </c>
      <c r="I3100" s="18" t="n">
        <v>0</v>
      </c>
      <c r="J3100" s="18">
        <f>ROUND(MIN(B3100/12,650000)*12*0.0915+MIN(B3100/12,1390000)*12*(0.0504+0)+B3100*0.005,0)</f>
        <v/>
      </c>
      <c r="K3100" s="18" t="n">
        <v>0</v>
      </c>
      <c r="L3100" s="18" t="n">
        <v>0</v>
      </c>
      <c r="M3100" s="18">
        <f>ROUND(IF(C3100&gt;=2026,IF(B3100&lt;741000,0,IF(B3100&lt;2191000,B3100-740000,IF(B3100&lt;2193000,1451000,IF(B3100&lt;2196000,1453000,IF(B3100&lt;2200000,1456000,IF(B3100&lt;3600000,ROUNDDOWN(B3100/4,-3)*2.8-80000,IF(B3100&lt;6600000,ROUNDDOWN(B3100/4,-3)*3.2-440000,IF(B3100&lt;8500000,ROUNDDOWN(B3100*0.9,0)-1100000,B3100-1950000)))))))),IF(B3100&lt;651000,0,IF(B3100&lt;1900000,B3100-650000,IF(B3100&lt;3600000,ROUNDDOWN(B3100/4,-3)*2.8-80000,IF(B3100&lt;6600000,ROUNDDOWN(B3100/4,-3)*3.2-440000,IF(B3100&lt;8500000,ROUNDDOWN(B3100*0.9,0)-1100000,B3100-1950000)))))),0)</f>
        <v/>
      </c>
      <c r="N3100" s="18">
        <f>IF(M3100&gt;23500000,NA(),IF(C3100&gt;=2026,IF(M3100&lt;=4890000,1040000,IF(M3100&lt;=6550000,670000,620000)),IF(M3100&lt;=1320000,950000,IF(M3100&lt;=3360000,880000,IF(M3100&lt;=4890000,680000,IF(M3100&lt;=6550000,630000,580000))))))</f>
        <v/>
      </c>
      <c r="O3100" s="18">
        <f>IF(F3100&lt;=0,IF(AND(D3100="はい",C3100&gt;=2026,C3100&lt;=2027),IF(E3100&lt;=0,0,IF(E3100&lt;=30000,E3100,IF(E3100&lt;=60000,ROUNDUP(E3100/2,0)+15000,IF(E3100&lt;=120000,ROUNDUP(E3100/4,0)+30000,60000)))),IF(E3100&lt;=0,0,IF(E3100&lt;=20000,E3100,IF(E3100&lt;=40000,ROUNDUP(E3100/2,0)+10000,IF(E3100&lt;=80000,ROUNDUP(E3100/4,0)+20000,40000))))),IF(E3100&lt;=0,IF(F3100&lt;=0,0,IF(F3100&lt;=25000,F3100,IF(F3100&lt;=50000,ROUNDUP(F3100/2,0)+12500,IF(F3100&lt;=100000,ROUNDUP(F3100/4,0)+25000,50000)))),MAX(IF(F3100&lt;=0,0,IF(F3100&lt;=25000,F3100,IF(F3100&lt;=50000,ROUNDUP(F3100/2,0)+12500,IF(F3100&lt;=100000,ROUNDUP(F3100/4,0)+25000,50000)))),MIN(IF(AND(D3100="はい",C3100&gt;=2026,C3100&lt;=2027),IF(E3100&lt;=0,0,IF(E3100&lt;=30000,E3100,IF(E3100&lt;=60000,ROUNDUP(E3100/2,0)+15000,IF(E3100&lt;=120000,ROUNDUP(E3100/4,0)+30000,60000)))),IF(E3100&lt;=0,0,IF(E3100&lt;=20000,E3100,IF(E3100&lt;=40000,ROUNDUP(E3100/2,0)+10000,IF(E3100&lt;=80000,ROUNDUP(E3100/4,0)+20000,40000)))))+IF(F3100&lt;=0,0,IF(F3100&lt;=25000,F3100,IF(F3100&lt;=50000,ROUNDUP(F3100/2,0)+12500,IF(F3100&lt;=100000,ROUNDUP(F3100/4,0)+25000,50000)))),IF(AND(D3100="はい",C3100&gt;=2026,C3100&lt;=2027),60000,40000)))))</f>
        <v/>
      </c>
      <c r="P3100" s="18">
        <f>IF(G3100&lt;=0,0,IF(G3100&lt;=20000,G3100,IF(G3100&lt;=40000,ROUNDUP(G3100/2,0)+10000,IF(G3100&lt;=80000,ROUNDUP(G3100/4,0)+20000,40000))))</f>
        <v/>
      </c>
      <c r="Q3100" s="18">
        <f>IF(I3100&lt;=0,IF(H3100&lt;=0,0,IF(H3100&lt;=20000,H3100,IF(H3100&lt;=40000,ROUNDUP(H3100/2,0)+10000,IF(H3100&lt;=80000,ROUNDUP(H3100/4,0)+20000,40000)))),IF(H3100&lt;=0,IF(I3100&lt;=0,0,IF(I3100&lt;=25000,I3100,IF(I3100&lt;=50000,ROUNDUP(I3100/2,0)+12500,IF(I3100&lt;=100000,ROUNDUP(I3100/4,0)+25000,50000)))),MAX(IF(I3100&lt;=0,0,IF(I3100&lt;=25000,I3100,IF(I3100&lt;=50000,ROUNDUP(I3100/2,0)+12500,IF(I3100&lt;=100000,ROUNDUP(I3100/4,0)+25000,50000)))),MIN(IF(H3100&lt;=0,0,IF(H3100&lt;=20000,H3100,IF(H3100&lt;=40000,ROUNDUP(H3100/2,0)+10000,IF(H3100&lt;=80000,ROUNDUP(H3100/4,0)+20000,40000))))+IF(I3100&lt;=0,0,IF(I3100&lt;=25000,I3100,IF(I3100&lt;=50000,ROUNDUP(I3100/2,0)+12500,IF(I3100&lt;=100000,ROUNDUP(I3100/4,0)+25000,50000)))),40000))))</f>
        <v/>
      </c>
      <c r="R3100" s="18">
        <f>MIN(120000,O3100+P3100+Q3100)</f>
        <v/>
      </c>
      <c r="S3100" s="18">
        <f>IF(F3100&lt;=0,IF(E3100&lt;=0,0,IF(E3100&lt;=12000,E3100,IF(E3100&lt;=32000,ROUNDUP(E3100/2,0)+6000,IF(E3100&lt;=56000,ROUNDUP(E3100/4,0)+14000,28000)))),IF(E3100&lt;=0,IF(F3100&lt;=0,0,IF(F3100&lt;=15000,F3100,IF(F3100&lt;=40000,ROUNDUP(F3100/2,0)+7500,IF(F3100&lt;=70000,ROUNDUP(F3100/4,0)+17500,35000)))),MAX(IF(F3100&lt;=0,0,IF(F3100&lt;=15000,F3100,IF(F3100&lt;=40000,ROUNDUP(F3100/2,0)+7500,IF(F3100&lt;=70000,ROUNDUP(F3100/4,0)+17500,35000)))),MIN(IF(E3100&lt;=0,0,IF(E3100&lt;=12000,E3100,IF(E3100&lt;=32000,ROUNDUP(E3100/2,0)+6000,IF(E3100&lt;=56000,ROUNDUP(E3100/4,0)+14000,28000))))+IF(F3100&lt;=0,0,IF(F3100&lt;=15000,F3100,IF(F3100&lt;=40000,ROUNDUP(F3100/2,0)+7500,IF(F3100&lt;=70000,ROUNDUP(F3100/4,0)+17500,35000)))),28000))))</f>
        <v/>
      </c>
      <c r="T3100" s="18">
        <f>IF(G3100&lt;=0,0,IF(G3100&lt;=12000,G3100,IF(G3100&lt;=32000,ROUNDUP(G3100/2,0)+6000,IF(G3100&lt;=56000,ROUNDUP(G3100/4,0)+14000,28000))))</f>
        <v/>
      </c>
      <c r="U3100" s="18">
        <f>IF(I3100&lt;=0,IF(H3100&lt;=0,0,IF(H3100&lt;=12000,H3100,IF(H3100&lt;=32000,ROUNDUP(H3100/2,0)+6000,IF(H3100&lt;=56000,ROUNDUP(H3100/4,0)+14000,28000)))),IF(H3100&lt;=0,IF(I3100&lt;=0,0,IF(I3100&lt;=15000,I3100,IF(I3100&lt;=40000,ROUNDUP(I3100/2,0)+7500,IF(I3100&lt;=70000,ROUNDUP(I3100/4,0)+17500,35000)))),MAX(IF(I3100&lt;=0,0,IF(I3100&lt;=15000,I3100,IF(I3100&lt;=40000,ROUNDUP(I3100/2,0)+7500,IF(I3100&lt;=70000,ROUNDUP(I3100/4,0)+17500,35000)))),MIN(IF(H3100&lt;=0,0,IF(H3100&lt;=12000,H3100,IF(H3100&lt;=32000,ROUNDUP(H3100/2,0)+6000,IF(H3100&lt;=56000,ROUNDUP(H3100/4,0)+14000,28000))))+IF(I3100&lt;=0,0,IF(I3100&lt;=15000,I3100,IF(I3100&lt;=40000,ROUNDUP(I3100/2,0)+7500,IF(I3100&lt;=70000,ROUNDUP(I3100/4,0)+17500,35000)))),28000))))</f>
        <v/>
      </c>
      <c r="V3100" s="18">
        <f>MIN(70000,S3100+T3100+U3100)</f>
        <v/>
      </c>
      <c r="W3100" s="18">
        <f>MAX(0,ROUNDDOWN(M3100-J3100-N3100-K3100-0,-3))</f>
        <v/>
      </c>
      <c r="X3100" s="18">
        <f>MAX(0,ROUNDDOWN(M3100-J3100-N3100-K3100-R3100,-3))</f>
        <v/>
      </c>
      <c r="Y3100" s="18">
        <f>IF(W3100&lt;=0,0,ROUNDDOWN((W3100*LOOKUP(W3100,{0,1950001,3300001,6950001,9000001,18000001,40000001},{0.05,0.1,0.2,0.23,0.33,0.4,0.45})-LOOKUP(W3100,{0,1950001,3300001,6950001,9000001,18000001,40000001},{0,97500,427500,636000,1536000,2796000,4796000}))*1.021,-2))</f>
        <v/>
      </c>
      <c r="Z3100" s="18">
        <f>IF(X3100&lt;=0,0,ROUNDDOWN((X3100*LOOKUP(X3100,{0,1950001,3300001,6950001,9000001,18000001,40000001},{0.05,0.1,0.2,0.23,0.33,0.4,0.45})-LOOKUP(X3100,{0,1950001,3300001,6950001,9000001,18000001,40000001},{0,97500,427500,636000,1536000,2796000,4796000}))*1.021,-2))</f>
        <v/>
      </c>
      <c r="AA3100" s="18">
        <f>MAX(0,ROUNDDOWN(M3100-J3100-430000-L3100-0,-3))</f>
        <v/>
      </c>
      <c r="AB3100" s="18">
        <f>MAX(0,ROUNDDOWN(M3100-J3100-430000-L3100-V3100,-3))</f>
        <v/>
      </c>
      <c r="AC3100" s="18">
        <f>IF(M3100&lt;=450000,0,MAX(0,ROUNDDOWN(AA3100*0.06-MIN(50000,AA3100)*0.03,-2))+MAX(0,ROUNDDOWN(AA3100*0.04-MIN(50000,AA3100)*0.02,-2)))</f>
        <v/>
      </c>
      <c r="AD3100" s="18">
        <f>IF(M3100&lt;=450000,0,MAX(0,ROUNDDOWN(AB3100*0.06-MIN(50000,AB3100)*0.03,-2))+MAX(0,ROUNDDOWN(AB3100*0.04-MIN(50000,AB3100)*0.02,-2)))</f>
        <v/>
      </c>
      <c r="AE3100" s="18">
        <f>Y3100-Z3100</f>
        <v/>
      </c>
      <c r="AF3100" s="18">
        <f>AC3100-AD3100</f>
        <v/>
      </c>
      <c r="AG3100" s="18">
        <f>AE3100+AF3100</f>
        <v/>
      </c>
      <c r="AH3100" s="20">
        <f>IF(W3100&lt;=0,0,LOOKUP(W3100,{0,1950001,3300001,6950001,9000001,18000001,40000001},{0.05,0.1,0.2,0.23,0.33,0.4,0.45}))</f>
        <v/>
      </c>
    </row>
    <row r="3101">
      <c r="A3101" t="inlineStr">
        <is>
          <t>1万円刻み 特例あり一般12万円</t>
        </is>
      </c>
      <c r="B3101" s="18">
        <f>'4_1万円刻み'!$A$1007</f>
        <v/>
      </c>
      <c r="C3101" s="19" t="n">
        <v>2026</v>
      </c>
      <c r="D3101" t="inlineStr">
        <is>
          <t>はい</t>
        </is>
      </c>
      <c r="E3101" s="18" t="n">
        <v>120000</v>
      </c>
      <c r="F3101" s="18" t="n">
        <v>0</v>
      </c>
      <c r="G3101" s="18" t="n">
        <v>0</v>
      </c>
      <c r="H3101" s="18" t="n">
        <v>0</v>
      </c>
      <c r="I3101" s="18" t="n">
        <v>0</v>
      </c>
      <c r="J3101" s="18">
        <f>ROUND(MIN(B3101/12,650000)*12*0.0915+MIN(B3101/12,1390000)*12*(0.0504+0)+B3101*0.005,0)</f>
        <v/>
      </c>
      <c r="K3101" s="18" t="n">
        <v>0</v>
      </c>
      <c r="L3101" s="18" t="n">
        <v>0</v>
      </c>
      <c r="M3101" s="18">
        <f>ROUND(IF(C3101&gt;=2026,IF(B3101&lt;741000,0,IF(B3101&lt;2191000,B3101-740000,IF(B3101&lt;2193000,1451000,IF(B3101&lt;2196000,1453000,IF(B3101&lt;2200000,1456000,IF(B3101&lt;3600000,ROUNDDOWN(B3101/4,-3)*2.8-80000,IF(B3101&lt;6600000,ROUNDDOWN(B3101/4,-3)*3.2-440000,IF(B3101&lt;8500000,ROUNDDOWN(B3101*0.9,0)-1100000,B3101-1950000)))))))),IF(B3101&lt;651000,0,IF(B3101&lt;1900000,B3101-650000,IF(B3101&lt;3600000,ROUNDDOWN(B3101/4,-3)*2.8-80000,IF(B3101&lt;6600000,ROUNDDOWN(B3101/4,-3)*3.2-440000,IF(B3101&lt;8500000,ROUNDDOWN(B3101*0.9,0)-1100000,B3101-1950000)))))),0)</f>
        <v/>
      </c>
      <c r="N3101" s="18">
        <f>IF(M3101&gt;23500000,NA(),IF(C3101&gt;=2026,IF(M3101&lt;=4890000,1040000,IF(M3101&lt;=6550000,670000,620000)),IF(M3101&lt;=1320000,950000,IF(M3101&lt;=3360000,880000,IF(M3101&lt;=4890000,680000,IF(M3101&lt;=6550000,630000,580000))))))</f>
        <v/>
      </c>
      <c r="O3101" s="18">
        <f>IF(F3101&lt;=0,IF(AND(D3101="はい",C3101&gt;=2026,C3101&lt;=2027),IF(E3101&lt;=0,0,IF(E3101&lt;=30000,E3101,IF(E3101&lt;=60000,ROUNDUP(E3101/2,0)+15000,IF(E3101&lt;=120000,ROUNDUP(E3101/4,0)+30000,60000)))),IF(E3101&lt;=0,0,IF(E3101&lt;=20000,E3101,IF(E3101&lt;=40000,ROUNDUP(E3101/2,0)+10000,IF(E3101&lt;=80000,ROUNDUP(E3101/4,0)+20000,40000))))),IF(E3101&lt;=0,IF(F3101&lt;=0,0,IF(F3101&lt;=25000,F3101,IF(F3101&lt;=50000,ROUNDUP(F3101/2,0)+12500,IF(F3101&lt;=100000,ROUNDUP(F3101/4,0)+25000,50000)))),MAX(IF(F3101&lt;=0,0,IF(F3101&lt;=25000,F3101,IF(F3101&lt;=50000,ROUNDUP(F3101/2,0)+12500,IF(F3101&lt;=100000,ROUNDUP(F3101/4,0)+25000,50000)))),MIN(IF(AND(D3101="はい",C3101&gt;=2026,C3101&lt;=2027),IF(E3101&lt;=0,0,IF(E3101&lt;=30000,E3101,IF(E3101&lt;=60000,ROUNDUP(E3101/2,0)+15000,IF(E3101&lt;=120000,ROUNDUP(E3101/4,0)+30000,60000)))),IF(E3101&lt;=0,0,IF(E3101&lt;=20000,E3101,IF(E3101&lt;=40000,ROUNDUP(E3101/2,0)+10000,IF(E3101&lt;=80000,ROUNDUP(E3101/4,0)+20000,40000)))))+IF(F3101&lt;=0,0,IF(F3101&lt;=25000,F3101,IF(F3101&lt;=50000,ROUNDUP(F3101/2,0)+12500,IF(F3101&lt;=100000,ROUNDUP(F3101/4,0)+25000,50000)))),IF(AND(D3101="はい",C3101&gt;=2026,C3101&lt;=2027),60000,40000)))))</f>
        <v/>
      </c>
      <c r="P3101" s="18">
        <f>IF(G3101&lt;=0,0,IF(G3101&lt;=20000,G3101,IF(G3101&lt;=40000,ROUNDUP(G3101/2,0)+10000,IF(G3101&lt;=80000,ROUNDUP(G3101/4,0)+20000,40000))))</f>
        <v/>
      </c>
      <c r="Q3101" s="18">
        <f>IF(I3101&lt;=0,IF(H3101&lt;=0,0,IF(H3101&lt;=20000,H3101,IF(H3101&lt;=40000,ROUNDUP(H3101/2,0)+10000,IF(H3101&lt;=80000,ROUNDUP(H3101/4,0)+20000,40000)))),IF(H3101&lt;=0,IF(I3101&lt;=0,0,IF(I3101&lt;=25000,I3101,IF(I3101&lt;=50000,ROUNDUP(I3101/2,0)+12500,IF(I3101&lt;=100000,ROUNDUP(I3101/4,0)+25000,50000)))),MAX(IF(I3101&lt;=0,0,IF(I3101&lt;=25000,I3101,IF(I3101&lt;=50000,ROUNDUP(I3101/2,0)+12500,IF(I3101&lt;=100000,ROUNDUP(I3101/4,0)+25000,50000)))),MIN(IF(H3101&lt;=0,0,IF(H3101&lt;=20000,H3101,IF(H3101&lt;=40000,ROUNDUP(H3101/2,0)+10000,IF(H3101&lt;=80000,ROUNDUP(H3101/4,0)+20000,40000))))+IF(I3101&lt;=0,0,IF(I3101&lt;=25000,I3101,IF(I3101&lt;=50000,ROUNDUP(I3101/2,0)+12500,IF(I3101&lt;=100000,ROUNDUP(I3101/4,0)+25000,50000)))),40000))))</f>
        <v/>
      </c>
      <c r="R3101" s="18">
        <f>MIN(120000,O3101+P3101+Q3101)</f>
        <v/>
      </c>
      <c r="S3101" s="18">
        <f>IF(F3101&lt;=0,IF(E3101&lt;=0,0,IF(E3101&lt;=12000,E3101,IF(E3101&lt;=32000,ROUNDUP(E3101/2,0)+6000,IF(E3101&lt;=56000,ROUNDUP(E3101/4,0)+14000,28000)))),IF(E3101&lt;=0,IF(F3101&lt;=0,0,IF(F3101&lt;=15000,F3101,IF(F3101&lt;=40000,ROUNDUP(F3101/2,0)+7500,IF(F3101&lt;=70000,ROUNDUP(F3101/4,0)+17500,35000)))),MAX(IF(F3101&lt;=0,0,IF(F3101&lt;=15000,F3101,IF(F3101&lt;=40000,ROUNDUP(F3101/2,0)+7500,IF(F3101&lt;=70000,ROUNDUP(F3101/4,0)+17500,35000)))),MIN(IF(E3101&lt;=0,0,IF(E3101&lt;=12000,E3101,IF(E3101&lt;=32000,ROUNDUP(E3101/2,0)+6000,IF(E3101&lt;=56000,ROUNDUP(E3101/4,0)+14000,28000))))+IF(F3101&lt;=0,0,IF(F3101&lt;=15000,F3101,IF(F3101&lt;=40000,ROUNDUP(F3101/2,0)+7500,IF(F3101&lt;=70000,ROUNDUP(F3101/4,0)+17500,35000)))),28000))))</f>
        <v/>
      </c>
      <c r="T3101" s="18">
        <f>IF(G3101&lt;=0,0,IF(G3101&lt;=12000,G3101,IF(G3101&lt;=32000,ROUNDUP(G3101/2,0)+6000,IF(G3101&lt;=56000,ROUNDUP(G3101/4,0)+14000,28000))))</f>
        <v/>
      </c>
      <c r="U3101" s="18">
        <f>IF(I3101&lt;=0,IF(H3101&lt;=0,0,IF(H3101&lt;=12000,H3101,IF(H3101&lt;=32000,ROUNDUP(H3101/2,0)+6000,IF(H3101&lt;=56000,ROUNDUP(H3101/4,0)+14000,28000)))),IF(H3101&lt;=0,IF(I3101&lt;=0,0,IF(I3101&lt;=15000,I3101,IF(I3101&lt;=40000,ROUNDUP(I3101/2,0)+7500,IF(I3101&lt;=70000,ROUNDUP(I3101/4,0)+17500,35000)))),MAX(IF(I3101&lt;=0,0,IF(I3101&lt;=15000,I3101,IF(I3101&lt;=40000,ROUNDUP(I3101/2,0)+7500,IF(I3101&lt;=70000,ROUNDUP(I3101/4,0)+17500,35000)))),MIN(IF(H3101&lt;=0,0,IF(H3101&lt;=12000,H3101,IF(H3101&lt;=32000,ROUNDUP(H3101/2,0)+6000,IF(H3101&lt;=56000,ROUNDUP(H3101/4,0)+14000,28000))))+IF(I3101&lt;=0,0,IF(I3101&lt;=15000,I3101,IF(I3101&lt;=40000,ROUNDUP(I3101/2,0)+7500,IF(I3101&lt;=70000,ROUNDUP(I3101/4,0)+17500,35000)))),28000))))</f>
        <v/>
      </c>
      <c r="V3101" s="18">
        <f>MIN(70000,S3101+T3101+U3101)</f>
        <v/>
      </c>
      <c r="W3101" s="18">
        <f>MAX(0,ROUNDDOWN(M3101-J3101-N3101-K3101-0,-3))</f>
        <v/>
      </c>
      <c r="X3101" s="18">
        <f>MAX(0,ROUNDDOWN(M3101-J3101-N3101-K3101-R3101,-3))</f>
        <v/>
      </c>
      <c r="Y3101" s="18">
        <f>IF(W3101&lt;=0,0,ROUNDDOWN((W3101*LOOKUP(W3101,{0,1950001,3300001,6950001,9000001,18000001,40000001},{0.05,0.1,0.2,0.23,0.33,0.4,0.45})-LOOKUP(W3101,{0,1950001,3300001,6950001,9000001,18000001,40000001},{0,97500,427500,636000,1536000,2796000,4796000}))*1.021,-2))</f>
        <v/>
      </c>
      <c r="Z3101" s="18">
        <f>IF(X3101&lt;=0,0,ROUNDDOWN((X3101*LOOKUP(X3101,{0,1950001,3300001,6950001,9000001,18000001,40000001},{0.05,0.1,0.2,0.23,0.33,0.4,0.45})-LOOKUP(X3101,{0,1950001,3300001,6950001,9000001,18000001,40000001},{0,97500,427500,636000,1536000,2796000,4796000}))*1.021,-2))</f>
        <v/>
      </c>
      <c r="AA3101" s="18">
        <f>MAX(0,ROUNDDOWN(M3101-J3101-430000-L3101-0,-3))</f>
        <v/>
      </c>
      <c r="AB3101" s="18">
        <f>MAX(0,ROUNDDOWN(M3101-J3101-430000-L3101-V3101,-3))</f>
        <v/>
      </c>
      <c r="AC3101" s="18">
        <f>IF(M3101&lt;=450000,0,MAX(0,ROUNDDOWN(AA3101*0.06-MIN(50000,AA3101)*0.03,-2))+MAX(0,ROUNDDOWN(AA3101*0.04-MIN(50000,AA3101)*0.02,-2)))</f>
        <v/>
      </c>
      <c r="AD3101" s="18">
        <f>IF(M3101&lt;=450000,0,MAX(0,ROUNDDOWN(AB3101*0.06-MIN(50000,AB3101)*0.03,-2))+MAX(0,ROUNDDOWN(AB3101*0.04-MIN(50000,AB3101)*0.02,-2)))</f>
        <v/>
      </c>
      <c r="AE3101" s="18">
        <f>Y3101-Z3101</f>
        <v/>
      </c>
      <c r="AF3101" s="18">
        <f>AC3101-AD3101</f>
        <v/>
      </c>
      <c r="AG3101" s="18">
        <f>AE3101+AF3101</f>
        <v/>
      </c>
      <c r="AH3101" s="20">
        <f>IF(W3101&lt;=0,0,LOOKUP(W3101,{0,1950001,3300001,6950001,9000001,18000001,40000001},{0.05,0.1,0.2,0.23,0.33,0.4,0.45}))</f>
        <v/>
      </c>
    </row>
    <row r="3102">
      <c r="A3102" t="inlineStr">
        <is>
          <t>1万円刻み 3区分8万円ずつ</t>
        </is>
      </c>
      <c r="B3102" s="18">
        <f>'4_1万円刻み'!$A$1008</f>
        <v/>
      </c>
      <c r="C3102" s="19" t="n">
        <v>2026</v>
      </c>
      <c r="D3102" t="inlineStr">
        <is>
          <t>いいえ</t>
        </is>
      </c>
      <c r="E3102" s="18" t="n">
        <v>80000</v>
      </c>
      <c r="F3102" s="18" t="n">
        <v>0</v>
      </c>
      <c r="G3102" s="18" t="n">
        <v>80000</v>
      </c>
      <c r="H3102" s="18" t="n">
        <v>80000</v>
      </c>
      <c r="I3102" s="18" t="n">
        <v>0</v>
      </c>
      <c r="J3102" s="18">
        <f>ROUND(MIN(B3102/12,650000)*12*0.0915+MIN(B3102/12,1390000)*12*(0.0504+0)+B3102*0.005,0)</f>
        <v/>
      </c>
      <c r="K3102" s="18" t="n">
        <v>0</v>
      </c>
      <c r="L3102" s="18" t="n">
        <v>0</v>
      </c>
      <c r="M3102" s="18">
        <f>ROUND(IF(C3102&gt;=2026,IF(B3102&lt;741000,0,IF(B3102&lt;2191000,B3102-740000,IF(B3102&lt;2193000,1451000,IF(B3102&lt;2196000,1453000,IF(B3102&lt;2200000,1456000,IF(B3102&lt;3600000,ROUNDDOWN(B3102/4,-3)*2.8-80000,IF(B3102&lt;6600000,ROUNDDOWN(B3102/4,-3)*3.2-440000,IF(B3102&lt;8500000,ROUNDDOWN(B3102*0.9,0)-1100000,B3102-1950000)))))))),IF(B3102&lt;651000,0,IF(B3102&lt;1900000,B3102-650000,IF(B3102&lt;3600000,ROUNDDOWN(B3102/4,-3)*2.8-80000,IF(B3102&lt;6600000,ROUNDDOWN(B3102/4,-3)*3.2-440000,IF(B3102&lt;8500000,ROUNDDOWN(B3102*0.9,0)-1100000,B3102-1950000)))))),0)</f>
        <v/>
      </c>
      <c r="N3102" s="18">
        <f>IF(M3102&gt;23500000,NA(),IF(C3102&gt;=2026,IF(M3102&lt;=4890000,1040000,IF(M3102&lt;=6550000,670000,620000)),IF(M3102&lt;=1320000,950000,IF(M3102&lt;=3360000,880000,IF(M3102&lt;=4890000,680000,IF(M3102&lt;=6550000,630000,580000))))))</f>
        <v/>
      </c>
      <c r="O3102" s="18">
        <f>IF(F3102&lt;=0,IF(AND(D3102="はい",C3102&gt;=2026,C3102&lt;=2027),IF(E3102&lt;=0,0,IF(E3102&lt;=30000,E3102,IF(E3102&lt;=60000,ROUNDUP(E3102/2,0)+15000,IF(E3102&lt;=120000,ROUNDUP(E3102/4,0)+30000,60000)))),IF(E3102&lt;=0,0,IF(E3102&lt;=20000,E3102,IF(E3102&lt;=40000,ROUNDUP(E3102/2,0)+10000,IF(E3102&lt;=80000,ROUNDUP(E3102/4,0)+20000,40000))))),IF(E3102&lt;=0,IF(F3102&lt;=0,0,IF(F3102&lt;=25000,F3102,IF(F3102&lt;=50000,ROUNDUP(F3102/2,0)+12500,IF(F3102&lt;=100000,ROUNDUP(F3102/4,0)+25000,50000)))),MAX(IF(F3102&lt;=0,0,IF(F3102&lt;=25000,F3102,IF(F3102&lt;=50000,ROUNDUP(F3102/2,0)+12500,IF(F3102&lt;=100000,ROUNDUP(F3102/4,0)+25000,50000)))),MIN(IF(AND(D3102="はい",C3102&gt;=2026,C3102&lt;=2027),IF(E3102&lt;=0,0,IF(E3102&lt;=30000,E3102,IF(E3102&lt;=60000,ROUNDUP(E3102/2,0)+15000,IF(E3102&lt;=120000,ROUNDUP(E3102/4,0)+30000,60000)))),IF(E3102&lt;=0,0,IF(E3102&lt;=20000,E3102,IF(E3102&lt;=40000,ROUNDUP(E3102/2,0)+10000,IF(E3102&lt;=80000,ROUNDUP(E3102/4,0)+20000,40000)))))+IF(F3102&lt;=0,0,IF(F3102&lt;=25000,F3102,IF(F3102&lt;=50000,ROUNDUP(F3102/2,0)+12500,IF(F3102&lt;=100000,ROUNDUP(F3102/4,0)+25000,50000)))),IF(AND(D3102="はい",C3102&gt;=2026,C3102&lt;=2027),60000,40000)))))</f>
        <v/>
      </c>
      <c r="P3102" s="18">
        <f>IF(G3102&lt;=0,0,IF(G3102&lt;=20000,G3102,IF(G3102&lt;=40000,ROUNDUP(G3102/2,0)+10000,IF(G3102&lt;=80000,ROUNDUP(G3102/4,0)+20000,40000))))</f>
        <v/>
      </c>
      <c r="Q3102" s="18">
        <f>IF(I3102&lt;=0,IF(H3102&lt;=0,0,IF(H3102&lt;=20000,H3102,IF(H3102&lt;=40000,ROUNDUP(H3102/2,0)+10000,IF(H3102&lt;=80000,ROUNDUP(H3102/4,0)+20000,40000)))),IF(H3102&lt;=0,IF(I3102&lt;=0,0,IF(I3102&lt;=25000,I3102,IF(I3102&lt;=50000,ROUNDUP(I3102/2,0)+12500,IF(I3102&lt;=100000,ROUNDUP(I3102/4,0)+25000,50000)))),MAX(IF(I3102&lt;=0,0,IF(I3102&lt;=25000,I3102,IF(I3102&lt;=50000,ROUNDUP(I3102/2,0)+12500,IF(I3102&lt;=100000,ROUNDUP(I3102/4,0)+25000,50000)))),MIN(IF(H3102&lt;=0,0,IF(H3102&lt;=20000,H3102,IF(H3102&lt;=40000,ROUNDUP(H3102/2,0)+10000,IF(H3102&lt;=80000,ROUNDUP(H3102/4,0)+20000,40000))))+IF(I3102&lt;=0,0,IF(I3102&lt;=25000,I3102,IF(I3102&lt;=50000,ROUNDUP(I3102/2,0)+12500,IF(I3102&lt;=100000,ROUNDUP(I3102/4,0)+25000,50000)))),40000))))</f>
        <v/>
      </c>
      <c r="R3102" s="18">
        <f>MIN(120000,O3102+P3102+Q3102)</f>
        <v/>
      </c>
      <c r="S3102" s="18">
        <f>IF(F3102&lt;=0,IF(E3102&lt;=0,0,IF(E3102&lt;=12000,E3102,IF(E3102&lt;=32000,ROUNDUP(E3102/2,0)+6000,IF(E3102&lt;=56000,ROUNDUP(E3102/4,0)+14000,28000)))),IF(E3102&lt;=0,IF(F3102&lt;=0,0,IF(F3102&lt;=15000,F3102,IF(F3102&lt;=40000,ROUNDUP(F3102/2,0)+7500,IF(F3102&lt;=70000,ROUNDUP(F3102/4,0)+17500,35000)))),MAX(IF(F3102&lt;=0,0,IF(F3102&lt;=15000,F3102,IF(F3102&lt;=40000,ROUNDUP(F3102/2,0)+7500,IF(F3102&lt;=70000,ROUNDUP(F3102/4,0)+17500,35000)))),MIN(IF(E3102&lt;=0,0,IF(E3102&lt;=12000,E3102,IF(E3102&lt;=32000,ROUNDUP(E3102/2,0)+6000,IF(E3102&lt;=56000,ROUNDUP(E3102/4,0)+14000,28000))))+IF(F3102&lt;=0,0,IF(F3102&lt;=15000,F3102,IF(F3102&lt;=40000,ROUNDUP(F3102/2,0)+7500,IF(F3102&lt;=70000,ROUNDUP(F3102/4,0)+17500,35000)))),28000))))</f>
        <v/>
      </c>
      <c r="T3102" s="18">
        <f>IF(G3102&lt;=0,0,IF(G3102&lt;=12000,G3102,IF(G3102&lt;=32000,ROUNDUP(G3102/2,0)+6000,IF(G3102&lt;=56000,ROUNDUP(G3102/4,0)+14000,28000))))</f>
        <v/>
      </c>
      <c r="U3102" s="18">
        <f>IF(I3102&lt;=0,IF(H3102&lt;=0,0,IF(H3102&lt;=12000,H3102,IF(H3102&lt;=32000,ROUNDUP(H3102/2,0)+6000,IF(H3102&lt;=56000,ROUNDUP(H3102/4,0)+14000,28000)))),IF(H3102&lt;=0,IF(I3102&lt;=0,0,IF(I3102&lt;=15000,I3102,IF(I3102&lt;=40000,ROUNDUP(I3102/2,0)+7500,IF(I3102&lt;=70000,ROUNDUP(I3102/4,0)+17500,35000)))),MAX(IF(I3102&lt;=0,0,IF(I3102&lt;=15000,I3102,IF(I3102&lt;=40000,ROUNDUP(I3102/2,0)+7500,IF(I3102&lt;=70000,ROUNDUP(I3102/4,0)+17500,35000)))),MIN(IF(H3102&lt;=0,0,IF(H3102&lt;=12000,H3102,IF(H3102&lt;=32000,ROUNDUP(H3102/2,0)+6000,IF(H3102&lt;=56000,ROUNDUP(H3102/4,0)+14000,28000))))+IF(I3102&lt;=0,0,IF(I3102&lt;=15000,I3102,IF(I3102&lt;=40000,ROUNDUP(I3102/2,0)+7500,IF(I3102&lt;=70000,ROUNDUP(I3102/4,0)+17500,35000)))),28000))))</f>
        <v/>
      </c>
      <c r="V3102" s="18">
        <f>MIN(70000,S3102+T3102+U3102)</f>
        <v/>
      </c>
      <c r="W3102" s="18">
        <f>MAX(0,ROUNDDOWN(M3102-J3102-N3102-K3102-0,-3))</f>
        <v/>
      </c>
      <c r="X3102" s="18">
        <f>MAX(0,ROUNDDOWN(M3102-J3102-N3102-K3102-R3102,-3))</f>
        <v/>
      </c>
      <c r="Y3102" s="18">
        <f>IF(W3102&lt;=0,0,ROUNDDOWN((W3102*LOOKUP(W3102,{0,1950001,3300001,6950001,9000001,18000001,40000001},{0.05,0.1,0.2,0.23,0.33,0.4,0.45})-LOOKUP(W3102,{0,1950001,3300001,6950001,9000001,18000001,40000001},{0,97500,427500,636000,1536000,2796000,4796000}))*1.021,-2))</f>
        <v/>
      </c>
      <c r="Z3102" s="18">
        <f>IF(X3102&lt;=0,0,ROUNDDOWN((X3102*LOOKUP(X3102,{0,1950001,3300001,6950001,9000001,18000001,40000001},{0.05,0.1,0.2,0.23,0.33,0.4,0.45})-LOOKUP(X3102,{0,1950001,3300001,6950001,9000001,18000001,40000001},{0,97500,427500,636000,1536000,2796000,4796000}))*1.021,-2))</f>
        <v/>
      </c>
      <c r="AA3102" s="18">
        <f>MAX(0,ROUNDDOWN(M3102-J3102-430000-L3102-0,-3))</f>
        <v/>
      </c>
      <c r="AB3102" s="18">
        <f>MAX(0,ROUNDDOWN(M3102-J3102-430000-L3102-V3102,-3))</f>
        <v/>
      </c>
      <c r="AC3102" s="18">
        <f>IF(M3102&lt;=450000,0,MAX(0,ROUNDDOWN(AA3102*0.06-MIN(50000,AA3102)*0.03,-2))+MAX(0,ROUNDDOWN(AA3102*0.04-MIN(50000,AA3102)*0.02,-2)))</f>
        <v/>
      </c>
      <c r="AD3102" s="18">
        <f>IF(M3102&lt;=450000,0,MAX(0,ROUNDDOWN(AB3102*0.06-MIN(50000,AB3102)*0.03,-2))+MAX(0,ROUNDDOWN(AB3102*0.04-MIN(50000,AB3102)*0.02,-2)))</f>
        <v/>
      </c>
      <c r="AE3102" s="18">
        <f>Y3102-Z3102</f>
        <v/>
      </c>
      <c r="AF3102" s="18">
        <f>AC3102-AD3102</f>
        <v/>
      </c>
      <c r="AG3102" s="18">
        <f>AE3102+AF3102</f>
        <v/>
      </c>
      <c r="AH3102" s="20">
        <f>IF(W3102&lt;=0,0,LOOKUP(W3102,{0,1950001,3300001,6950001,9000001,18000001,40000001},{0.05,0.1,0.2,0.23,0.33,0.4,0.45}))</f>
        <v/>
      </c>
    </row>
    <row r="3103">
      <c r="A3103" t="inlineStr">
        <is>
          <t>1万円刻み 一般8万円</t>
        </is>
      </c>
      <c r="B3103" s="18">
        <f>'4_1万円刻み'!$A$1008</f>
        <v/>
      </c>
      <c r="C3103" s="19" t="n">
        <v>2026</v>
      </c>
      <c r="D3103" t="inlineStr">
        <is>
          <t>いいえ</t>
        </is>
      </c>
      <c r="E3103" s="18" t="n">
        <v>80000</v>
      </c>
      <c r="F3103" s="18" t="n">
        <v>0</v>
      </c>
      <c r="G3103" s="18" t="n">
        <v>0</v>
      </c>
      <c r="H3103" s="18" t="n">
        <v>0</v>
      </c>
      <c r="I3103" s="18" t="n">
        <v>0</v>
      </c>
      <c r="J3103" s="18">
        <f>ROUND(MIN(B3103/12,650000)*12*0.0915+MIN(B3103/12,1390000)*12*(0.0504+0)+B3103*0.005,0)</f>
        <v/>
      </c>
      <c r="K3103" s="18" t="n">
        <v>0</v>
      </c>
      <c r="L3103" s="18" t="n">
        <v>0</v>
      </c>
      <c r="M3103" s="18">
        <f>ROUND(IF(C3103&gt;=2026,IF(B3103&lt;741000,0,IF(B3103&lt;2191000,B3103-740000,IF(B3103&lt;2193000,1451000,IF(B3103&lt;2196000,1453000,IF(B3103&lt;2200000,1456000,IF(B3103&lt;3600000,ROUNDDOWN(B3103/4,-3)*2.8-80000,IF(B3103&lt;6600000,ROUNDDOWN(B3103/4,-3)*3.2-440000,IF(B3103&lt;8500000,ROUNDDOWN(B3103*0.9,0)-1100000,B3103-1950000)))))))),IF(B3103&lt;651000,0,IF(B3103&lt;1900000,B3103-650000,IF(B3103&lt;3600000,ROUNDDOWN(B3103/4,-3)*2.8-80000,IF(B3103&lt;6600000,ROUNDDOWN(B3103/4,-3)*3.2-440000,IF(B3103&lt;8500000,ROUNDDOWN(B3103*0.9,0)-1100000,B3103-1950000)))))),0)</f>
        <v/>
      </c>
      <c r="N3103" s="18">
        <f>IF(M3103&gt;23500000,NA(),IF(C3103&gt;=2026,IF(M3103&lt;=4890000,1040000,IF(M3103&lt;=6550000,670000,620000)),IF(M3103&lt;=1320000,950000,IF(M3103&lt;=3360000,880000,IF(M3103&lt;=4890000,680000,IF(M3103&lt;=6550000,630000,580000))))))</f>
        <v/>
      </c>
      <c r="O3103" s="18">
        <f>IF(F3103&lt;=0,IF(AND(D3103="はい",C3103&gt;=2026,C3103&lt;=2027),IF(E3103&lt;=0,0,IF(E3103&lt;=30000,E3103,IF(E3103&lt;=60000,ROUNDUP(E3103/2,0)+15000,IF(E3103&lt;=120000,ROUNDUP(E3103/4,0)+30000,60000)))),IF(E3103&lt;=0,0,IF(E3103&lt;=20000,E3103,IF(E3103&lt;=40000,ROUNDUP(E3103/2,0)+10000,IF(E3103&lt;=80000,ROUNDUP(E3103/4,0)+20000,40000))))),IF(E3103&lt;=0,IF(F3103&lt;=0,0,IF(F3103&lt;=25000,F3103,IF(F3103&lt;=50000,ROUNDUP(F3103/2,0)+12500,IF(F3103&lt;=100000,ROUNDUP(F3103/4,0)+25000,50000)))),MAX(IF(F3103&lt;=0,0,IF(F3103&lt;=25000,F3103,IF(F3103&lt;=50000,ROUNDUP(F3103/2,0)+12500,IF(F3103&lt;=100000,ROUNDUP(F3103/4,0)+25000,50000)))),MIN(IF(AND(D3103="はい",C3103&gt;=2026,C3103&lt;=2027),IF(E3103&lt;=0,0,IF(E3103&lt;=30000,E3103,IF(E3103&lt;=60000,ROUNDUP(E3103/2,0)+15000,IF(E3103&lt;=120000,ROUNDUP(E3103/4,0)+30000,60000)))),IF(E3103&lt;=0,0,IF(E3103&lt;=20000,E3103,IF(E3103&lt;=40000,ROUNDUP(E3103/2,0)+10000,IF(E3103&lt;=80000,ROUNDUP(E3103/4,0)+20000,40000)))))+IF(F3103&lt;=0,0,IF(F3103&lt;=25000,F3103,IF(F3103&lt;=50000,ROUNDUP(F3103/2,0)+12500,IF(F3103&lt;=100000,ROUNDUP(F3103/4,0)+25000,50000)))),IF(AND(D3103="はい",C3103&gt;=2026,C3103&lt;=2027),60000,40000)))))</f>
        <v/>
      </c>
      <c r="P3103" s="18">
        <f>IF(G3103&lt;=0,0,IF(G3103&lt;=20000,G3103,IF(G3103&lt;=40000,ROUNDUP(G3103/2,0)+10000,IF(G3103&lt;=80000,ROUNDUP(G3103/4,0)+20000,40000))))</f>
        <v/>
      </c>
      <c r="Q3103" s="18">
        <f>IF(I3103&lt;=0,IF(H3103&lt;=0,0,IF(H3103&lt;=20000,H3103,IF(H3103&lt;=40000,ROUNDUP(H3103/2,0)+10000,IF(H3103&lt;=80000,ROUNDUP(H3103/4,0)+20000,40000)))),IF(H3103&lt;=0,IF(I3103&lt;=0,0,IF(I3103&lt;=25000,I3103,IF(I3103&lt;=50000,ROUNDUP(I3103/2,0)+12500,IF(I3103&lt;=100000,ROUNDUP(I3103/4,0)+25000,50000)))),MAX(IF(I3103&lt;=0,0,IF(I3103&lt;=25000,I3103,IF(I3103&lt;=50000,ROUNDUP(I3103/2,0)+12500,IF(I3103&lt;=100000,ROUNDUP(I3103/4,0)+25000,50000)))),MIN(IF(H3103&lt;=0,0,IF(H3103&lt;=20000,H3103,IF(H3103&lt;=40000,ROUNDUP(H3103/2,0)+10000,IF(H3103&lt;=80000,ROUNDUP(H3103/4,0)+20000,40000))))+IF(I3103&lt;=0,0,IF(I3103&lt;=25000,I3103,IF(I3103&lt;=50000,ROUNDUP(I3103/2,0)+12500,IF(I3103&lt;=100000,ROUNDUP(I3103/4,0)+25000,50000)))),40000))))</f>
        <v/>
      </c>
      <c r="R3103" s="18">
        <f>MIN(120000,O3103+P3103+Q3103)</f>
        <v/>
      </c>
      <c r="S3103" s="18">
        <f>IF(F3103&lt;=0,IF(E3103&lt;=0,0,IF(E3103&lt;=12000,E3103,IF(E3103&lt;=32000,ROUNDUP(E3103/2,0)+6000,IF(E3103&lt;=56000,ROUNDUP(E3103/4,0)+14000,28000)))),IF(E3103&lt;=0,IF(F3103&lt;=0,0,IF(F3103&lt;=15000,F3103,IF(F3103&lt;=40000,ROUNDUP(F3103/2,0)+7500,IF(F3103&lt;=70000,ROUNDUP(F3103/4,0)+17500,35000)))),MAX(IF(F3103&lt;=0,0,IF(F3103&lt;=15000,F3103,IF(F3103&lt;=40000,ROUNDUP(F3103/2,0)+7500,IF(F3103&lt;=70000,ROUNDUP(F3103/4,0)+17500,35000)))),MIN(IF(E3103&lt;=0,0,IF(E3103&lt;=12000,E3103,IF(E3103&lt;=32000,ROUNDUP(E3103/2,0)+6000,IF(E3103&lt;=56000,ROUNDUP(E3103/4,0)+14000,28000))))+IF(F3103&lt;=0,0,IF(F3103&lt;=15000,F3103,IF(F3103&lt;=40000,ROUNDUP(F3103/2,0)+7500,IF(F3103&lt;=70000,ROUNDUP(F3103/4,0)+17500,35000)))),28000))))</f>
        <v/>
      </c>
      <c r="T3103" s="18">
        <f>IF(G3103&lt;=0,0,IF(G3103&lt;=12000,G3103,IF(G3103&lt;=32000,ROUNDUP(G3103/2,0)+6000,IF(G3103&lt;=56000,ROUNDUP(G3103/4,0)+14000,28000))))</f>
        <v/>
      </c>
      <c r="U3103" s="18">
        <f>IF(I3103&lt;=0,IF(H3103&lt;=0,0,IF(H3103&lt;=12000,H3103,IF(H3103&lt;=32000,ROUNDUP(H3103/2,0)+6000,IF(H3103&lt;=56000,ROUNDUP(H3103/4,0)+14000,28000)))),IF(H3103&lt;=0,IF(I3103&lt;=0,0,IF(I3103&lt;=15000,I3103,IF(I3103&lt;=40000,ROUNDUP(I3103/2,0)+7500,IF(I3103&lt;=70000,ROUNDUP(I3103/4,0)+17500,35000)))),MAX(IF(I3103&lt;=0,0,IF(I3103&lt;=15000,I3103,IF(I3103&lt;=40000,ROUNDUP(I3103/2,0)+7500,IF(I3103&lt;=70000,ROUNDUP(I3103/4,0)+17500,35000)))),MIN(IF(H3103&lt;=0,0,IF(H3103&lt;=12000,H3103,IF(H3103&lt;=32000,ROUNDUP(H3103/2,0)+6000,IF(H3103&lt;=56000,ROUNDUP(H3103/4,0)+14000,28000))))+IF(I3103&lt;=0,0,IF(I3103&lt;=15000,I3103,IF(I3103&lt;=40000,ROUNDUP(I3103/2,0)+7500,IF(I3103&lt;=70000,ROUNDUP(I3103/4,0)+17500,35000)))),28000))))</f>
        <v/>
      </c>
      <c r="V3103" s="18">
        <f>MIN(70000,S3103+T3103+U3103)</f>
        <v/>
      </c>
      <c r="W3103" s="18">
        <f>MAX(0,ROUNDDOWN(M3103-J3103-N3103-K3103-0,-3))</f>
        <v/>
      </c>
      <c r="X3103" s="18">
        <f>MAX(0,ROUNDDOWN(M3103-J3103-N3103-K3103-R3103,-3))</f>
        <v/>
      </c>
      <c r="Y3103" s="18">
        <f>IF(W3103&lt;=0,0,ROUNDDOWN((W3103*LOOKUP(W3103,{0,1950001,3300001,6950001,9000001,18000001,40000001},{0.05,0.1,0.2,0.23,0.33,0.4,0.45})-LOOKUP(W3103,{0,1950001,3300001,6950001,9000001,18000001,40000001},{0,97500,427500,636000,1536000,2796000,4796000}))*1.021,-2))</f>
        <v/>
      </c>
      <c r="Z3103" s="18">
        <f>IF(X3103&lt;=0,0,ROUNDDOWN((X3103*LOOKUP(X3103,{0,1950001,3300001,6950001,9000001,18000001,40000001},{0.05,0.1,0.2,0.23,0.33,0.4,0.45})-LOOKUP(X3103,{0,1950001,3300001,6950001,9000001,18000001,40000001},{0,97500,427500,636000,1536000,2796000,4796000}))*1.021,-2))</f>
        <v/>
      </c>
      <c r="AA3103" s="18">
        <f>MAX(0,ROUNDDOWN(M3103-J3103-430000-L3103-0,-3))</f>
        <v/>
      </c>
      <c r="AB3103" s="18">
        <f>MAX(0,ROUNDDOWN(M3103-J3103-430000-L3103-V3103,-3))</f>
        <v/>
      </c>
      <c r="AC3103" s="18">
        <f>IF(M3103&lt;=450000,0,MAX(0,ROUNDDOWN(AA3103*0.06-MIN(50000,AA3103)*0.03,-2))+MAX(0,ROUNDDOWN(AA3103*0.04-MIN(50000,AA3103)*0.02,-2)))</f>
        <v/>
      </c>
      <c r="AD3103" s="18">
        <f>IF(M3103&lt;=450000,0,MAX(0,ROUNDDOWN(AB3103*0.06-MIN(50000,AB3103)*0.03,-2))+MAX(0,ROUNDDOWN(AB3103*0.04-MIN(50000,AB3103)*0.02,-2)))</f>
        <v/>
      </c>
      <c r="AE3103" s="18">
        <f>Y3103-Z3103</f>
        <v/>
      </c>
      <c r="AF3103" s="18">
        <f>AC3103-AD3103</f>
        <v/>
      </c>
      <c r="AG3103" s="18">
        <f>AE3103+AF3103</f>
        <v/>
      </c>
      <c r="AH3103" s="20">
        <f>IF(W3103&lt;=0,0,LOOKUP(W3103,{0,1950001,3300001,6950001,9000001,18000001,40000001},{0.05,0.1,0.2,0.23,0.33,0.4,0.45}))</f>
        <v/>
      </c>
    </row>
    <row r="3104">
      <c r="A3104" t="inlineStr">
        <is>
          <t>1万円刻み 特例あり一般12万円</t>
        </is>
      </c>
      <c r="B3104" s="18">
        <f>'4_1万円刻み'!$A$1008</f>
        <v/>
      </c>
      <c r="C3104" s="19" t="n">
        <v>2026</v>
      </c>
      <c r="D3104" t="inlineStr">
        <is>
          <t>はい</t>
        </is>
      </c>
      <c r="E3104" s="18" t="n">
        <v>120000</v>
      </c>
      <c r="F3104" s="18" t="n">
        <v>0</v>
      </c>
      <c r="G3104" s="18" t="n">
        <v>0</v>
      </c>
      <c r="H3104" s="18" t="n">
        <v>0</v>
      </c>
      <c r="I3104" s="18" t="n">
        <v>0</v>
      </c>
      <c r="J3104" s="18">
        <f>ROUND(MIN(B3104/12,650000)*12*0.0915+MIN(B3104/12,1390000)*12*(0.0504+0)+B3104*0.005,0)</f>
        <v/>
      </c>
      <c r="K3104" s="18" t="n">
        <v>0</v>
      </c>
      <c r="L3104" s="18" t="n">
        <v>0</v>
      </c>
      <c r="M3104" s="18">
        <f>ROUND(IF(C3104&gt;=2026,IF(B3104&lt;741000,0,IF(B3104&lt;2191000,B3104-740000,IF(B3104&lt;2193000,1451000,IF(B3104&lt;2196000,1453000,IF(B3104&lt;2200000,1456000,IF(B3104&lt;3600000,ROUNDDOWN(B3104/4,-3)*2.8-80000,IF(B3104&lt;6600000,ROUNDDOWN(B3104/4,-3)*3.2-440000,IF(B3104&lt;8500000,ROUNDDOWN(B3104*0.9,0)-1100000,B3104-1950000)))))))),IF(B3104&lt;651000,0,IF(B3104&lt;1900000,B3104-650000,IF(B3104&lt;3600000,ROUNDDOWN(B3104/4,-3)*2.8-80000,IF(B3104&lt;6600000,ROUNDDOWN(B3104/4,-3)*3.2-440000,IF(B3104&lt;8500000,ROUNDDOWN(B3104*0.9,0)-1100000,B3104-1950000)))))),0)</f>
        <v/>
      </c>
      <c r="N3104" s="18">
        <f>IF(M3104&gt;23500000,NA(),IF(C3104&gt;=2026,IF(M3104&lt;=4890000,1040000,IF(M3104&lt;=6550000,670000,620000)),IF(M3104&lt;=1320000,950000,IF(M3104&lt;=3360000,880000,IF(M3104&lt;=4890000,680000,IF(M3104&lt;=6550000,630000,580000))))))</f>
        <v/>
      </c>
      <c r="O3104" s="18">
        <f>IF(F3104&lt;=0,IF(AND(D3104="はい",C3104&gt;=2026,C3104&lt;=2027),IF(E3104&lt;=0,0,IF(E3104&lt;=30000,E3104,IF(E3104&lt;=60000,ROUNDUP(E3104/2,0)+15000,IF(E3104&lt;=120000,ROUNDUP(E3104/4,0)+30000,60000)))),IF(E3104&lt;=0,0,IF(E3104&lt;=20000,E3104,IF(E3104&lt;=40000,ROUNDUP(E3104/2,0)+10000,IF(E3104&lt;=80000,ROUNDUP(E3104/4,0)+20000,40000))))),IF(E3104&lt;=0,IF(F3104&lt;=0,0,IF(F3104&lt;=25000,F3104,IF(F3104&lt;=50000,ROUNDUP(F3104/2,0)+12500,IF(F3104&lt;=100000,ROUNDUP(F3104/4,0)+25000,50000)))),MAX(IF(F3104&lt;=0,0,IF(F3104&lt;=25000,F3104,IF(F3104&lt;=50000,ROUNDUP(F3104/2,0)+12500,IF(F3104&lt;=100000,ROUNDUP(F3104/4,0)+25000,50000)))),MIN(IF(AND(D3104="はい",C3104&gt;=2026,C3104&lt;=2027),IF(E3104&lt;=0,0,IF(E3104&lt;=30000,E3104,IF(E3104&lt;=60000,ROUNDUP(E3104/2,0)+15000,IF(E3104&lt;=120000,ROUNDUP(E3104/4,0)+30000,60000)))),IF(E3104&lt;=0,0,IF(E3104&lt;=20000,E3104,IF(E3104&lt;=40000,ROUNDUP(E3104/2,0)+10000,IF(E3104&lt;=80000,ROUNDUP(E3104/4,0)+20000,40000)))))+IF(F3104&lt;=0,0,IF(F3104&lt;=25000,F3104,IF(F3104&lt;=50000,ROUNDUP(F3104/2,0)+12500,IF(F3104&lt;=100000,ROUNDUP(F3104/4,0)+25000,50000)))),IF(AND(D3104="はい",C3104&gt;=2026,C3104&lt;=2027),60000,40000)))))</f>
        <v/>
      </c>
      <c r="P3104" s="18">
        <f>IF(G3104&lt;=0,0,IF(G3104&lt;=20000,G3104,IF(G3104&lt;=40000,ROUNDUP(G3104/2,0)+10000,IF(G3104&lt;=80000,ROUNDUP(G3104/4,0)+20000,40000))))</f>
        <v/>
      </c>
      <c r="Q3104" s="18">
        <f>IF(I3104&lt;=0,IF(H3104&lt;=0,0,IF(H3104&lt;=20000,H3104,IF(H3104&lt;=40000,ROUNDUP(H3104/2,0)+10000,IF(H3104&lt;=80000,ROUNDUP(H3104/4,0)+20000,40000)))),IF(H3104&lt;=0,IF(I3104&lt;=0,0,IF(I3104&lt;=25000,I3104,IF(I3104&lt;=50000,ROUNDUP(I3104/2,0)+12500,IF(I3104&lt;=100000,ROUNDUP(I3104/4,0)+25000,50000)))),MAX(IF(I3104&lt;=0,0,IF(I3104&lt;=25000,I3104,IF(I3104&lt;=50000,ROUNDUP(I3104/2,0)+12500,IF(I3104&lt;=100000,ROUNDUP(I3104/4,0)+25000,50000)))),MIN(IF(H3104&lt;=0,0,IF(H3104&lt;=20000,H3104,IF(H3104&lt;=40000,ROUNDUP(H3104/2,0)+10000,IF(H3104&lt;=80000,ROUNDUP(H3104/4,0)+20000,40000))))+IF(I3104&lt;=0,0,IF(I3104&lt;=25000,I3104,IF(I3104&lt;=50000,ROUNDUP(I3104/2,0)+12500,IF(I3104&lt;=100000,ROUNDUP(I3104/4,0)+25000,50000)))),40000))))</f>
        <v/>
      </c>
      <c r="R3104" s="18">
        <f>MIN(120000,O3104+P3104+Q3104)</f>
        <v/>
      </c>
      <c r="S3104" s="18">
        <f>IF(F3104&lt;=0,IF(E3104&lt;=0,0,IF(E3104&lt;=12000,E3104,IF(E3104&lt;=32000,ROUNDUP(E3104/2,0)+6000,IF(E3104&lt;=56000,ROUNDUP(E3104/4,0)+14000,28000)))),IF(E3104&lt;=0,IF(F3104&lt;=0,0,IF(F3104&lt;=15000,F3104,IF(F3104&lt;=40000,ROUNDUP(F3104/2,0)+7500,IF(F3104&lt;=70000,ROUNDUP(F3104/4,0)+17500,35000)))),MAX(IF(F3104&lt;=0,0,IF(F3104&lt;=15000,F3104,IF(F3104&lt;=40000,ROUNDUP(F3104/2,0)+7500,IF(F3104&lt;=70000,ROUNDUP(F3104/4,0)+17500,35000)))),MIN(IF(E3104&lt;=0,0,IF(E3104&lt;=12000,E3104,IF(E3104&lt;=32000,ROUNDUP(E3104/2,0)+6000,IF(E3104&lt;=56000,ROUNDUP(E3104/4,0)+14000,28000))))+IF(F3104&lt;=0,0,IF(F3104&lt;=15000,F3104,IF(F3104&lt;=40000,ROUNDUP(F3104/2,0)+7500,IF(F3104&lt;=70000,ROUNDUP(F3104/4,0)+17500,35000)))),28000))))</f>
        <v/>
      </c>
      <c r="T3104" s="18">
        <f>IF(G3104&lt;=0,0,IF(G3104&lt;=12000,G3104,IF(G3104&lt;=32000,ROUNDUP(G3104/2,0)+6000,IF(G3104&lt;=56000,ROUNDUP(G3104/4,0)+14000,28000))))</f>
        <v/>
      </c>
      <c r="U3104" s="18">
        <f>IF(I3104&lt;=0,IF(H3104&lt;=0,0,IF(H3104&lt;=12000,H3104,IF(H3104&lt;=32000,ROUNDUP(H3104/2,0)+6000,IF(H3104&lt;=56000,ROUNDUP(H3104/4,0)+14000,28000)))),IF(H3104&lt;=0,IF(I3104&lt;=0,0,IF(I3104&lt;=15000,I3104,IF(I3104&lt;=40000,ROUNDUP(I3104/2,0)+7500,IF(I3104&lt;=70000,ROUNDUP(I3104/4,0)+17500,35000)))),MAX(IF(I3104&lt;=0,0,IF(I3104&lt;=15000,I3104,IF(I3104&lt;=40000,ROUNDUP(I3104/2,0)+7500,IF(I3104&lt;=70000,ROUNDUP(I3104/4,0)+17500,35000)))),MIN(IF(H3104&lt;=0,0,IF(H3104&lt;=12000,H3104,IF(H3104&lt;=32000,ROUNDUP(H3104/2,0)+6000,IF(H3104&lt;=56000,ROUNDUP(H3104/4,0)+14000,28000))))+IF(I3104&lt;=0,0,IF(I3104&lt;=15000,I3104,IF(I3104&lt;=40000,ROUNDUP(I3104/2,0)+7500,IF(I3104&lt;=70000,ROUNDUP(I3104/4,0)+17500,35000)))),28000))))</f>
        <v/>
      </c>
      <c r="V3104" s="18">
        <f>MIN(70000,S3104+T3104+U3104)</f>
        <v/>
      </c>
      <c r="W3104" s="18">
        <f>MAX(0,ROUNDDOWN(M3104-J3104-N3104-K3104-0,-3))</f>
        <v/>
      </c>
      <c r="X3104" s="18">
        <f>MAX(0,ROUNDDOWN(M3104-J3104-N3104-K3104-R3104,-3))</f>
        <v/>
      </c>
      <c r="Y3104" s="18">
        <f>IF(W3104&lt;=0,0,ROUNDDOWN((W3104*LOOKUP(W3104,{0,1950001,3300001,6950001,9000001,18000001,40000001},{0.05,0.1,0.2,0.23,0.33,0.4,0.45})-LOOKUP(W3104,{0,1950001,3300001,6950001,9000001,18000001,40000001},{0,97500,427500,636000,1536000,2796000,4796000}))*1.021,-2))</f>
        <v/>
      </c>
      <c r="Z3104" s="18">
        <f>IF(X3104&lt;=0,0,ROUNDDOWN((X3104*LOOKUP(X3104,{0,1950001,3300001,6950001,9000001,18000001,40000001},{0.05,0.1,0.2,0.23,0.33,0.4,0.45})-LOOKUP(X3104,{0,1950001,3300001,6950001,9000001,18000001,40000001},{0,97500,427500,636000,1536000,2796000,4796000}))*1.021,-2))</f>
        <v/>
      </c>
      <c r="AA3104" s="18">
        <f>MAX(0,ROUNDDOWN(M3104-J3104-430000-L3104-0,-3))</f>
        <v/>
      </c>
      <c r="AB3104" s="18">
        <f>MAX(0,ROUNDDOWN(M3104-J3104-430000-L3104-V3104,-3))</f>
        <v/>
      </c>
      <c r="AC3104" s="18">
        <f>IF(M3104&lt;=450000,0,MAX(0,ROUNDDOWN(AA3104*0.06-MIN(50000,AA3104)*0.03,-2))+MAX(0,ROUNDDOWN(AA3104*0.04-MIN(50000,AA3104)*0.02,-2)))</f>
        <v/>
      </c>
      <c r="AD3104" s="18">
        <f>IF(M3104&lt;=450000,0,MAX(0,ROUNDDOWN(AB3104*0.06-MIN(50000,AB3104)*0.03,-2))+MAX(0,ROUNDDOWN(AB3104*0.04-MIN(50000,AB3104)*0.02,-2)))</f>
        <v/>
      </c>
      <c r="AE3104" s="18">
        <f>Y3104-Z3104</f>
        <v/>
      </c>
      <c r="AF3104" s="18">
        <f>AC3104-AD3104</f>
        <v/>
      </c>
      <c r="AG3104" s="18">
        <f>AE3104+AF3104</f>
        <v/>
      </c>
      <c r="AH3104" s="20">
        <f>IF(W3104&lt;=0,0,LOOKUP(W3104,{0,1950001,3300001,6950001,9000001,18000001,40000001},{0.05,0.1,0.2,0.23,0.33,0.4,0.45}))</f>
        <v/>
      </c>
    </row>
    <row r="3105">
      <c r="A3105" t="inlineStr">
        <is>
          <t>1万円刻み 3区分8万円ずつ</t>
        </is>
      </c>
      <c r="B3105" s="18">
        <f>'4_1万円刻み'!$A$1009</f>
        <v/>
      </c>
      <c r="C3105" s="19" t="n">
        <v>2026</v>
      </c>
      <c r="D3105" t="inlineStr">
        <is>
          <t>いいえ</t>
        </is>
      </c>
      <c r="E3105" s="18" t="n">
        <v>80000</v>
      </c>
      <c r="F3105" s="18" t="n">
        <v>0</v>
      </c>
      <c r="G3105" s="18" t="n">
        <v>80000</v>
      </c>
      <c r="H3105" s="18" t="n">
        <v>80000</v>
      </c>
      <c r="I3105" s="18" t="n">
        <v>0</v>
      </c>
      <c r="J3105" s="18">
        <f>ROUND(MIN(B3105/12,650000)*12*0.0915+MIN(B3105/12,1390000)*12*(0.0504+0)+B3105*0.005,0)</f>
        <v/>
      </c>
      <c r="K3105" s="18" t="n">
        <v>0</v>
      </c>
      <c r="L3105" s="18" t="n">
        <v>0</v>
      </c>
      <c r="M3105" s="18">
        <f>ROUND(IF(C3105&gt;=2026,IF(B3105&lt;741000,0,IF(B3105&lt;2191000,B3105-740000,IF(B3105&lt;2193000,1451000,IF(B3105&lt;2196000,1453000,IF(B3105&lt;2200000,1456000,IF(B3105&lt;3600000,ROUNDDOWN(B3105/4,-3)*2.8-80000,IF(B3105&lt;6600000,ROUNDDOWN(B3105/4,-3)*3.2-440000,IF(B3105&lt;8500000,ROUNDDOWN(B3105*0.9,0)-1100000,B3105-1950000)))))))),IF(B3105&lt;651000,0,IF(B3105&lt;1900000,B3105-650000,IF(B3105&lt;3600000,ROUNDDOWN(B3105/4,-3)*2.8-80000,IF(B3105&lt;6600000,ROUNDDOWN(B3105/4,-3)*3.2-440000,IF(B3105&lt;8500000,ROUNDDOWN(B3105*0.9,0)-1100000,B3105-1950000)))))),0)</f>
        <v/>
      </c>
      <c r="N3105" s="18">
        <f>IF(M3105&gt;23500000,NA(),IF(C3105&gt;=2026,IF(M3105&lt;=4890000,1040000,IF(M3105&lt;=6550000,670000,620000)),IF(M3105&lt;=1320000,950000,IF(M3105&lt;=3360000,880000,IF(M3105&lt;=4890000,680000,IF(M3105&lt;=6550000,630000,580000))))))</f>
        <v/>
      </c>
      <c r="O3105" s="18">
        <f>IF(F3105&lt;=0,IF(AND(D3105="はい",C3105&gt;=2026,C3105&lt;=2027),IF(E3105&lt;=0,0,IF(E3105&lt;=30000,E3105,IF(E3105&lt;=60000,ROUNDUP(E3105/2,0)+15000,IF(E3105&lt;=120000,ROUNDUP(E3105/4,0)+30000,60000)))),IF(E3105&lt;=0,0,IF(E3105&lt;=20000,E3105,IF(E3105&lt;=40000,ROUNDUP(E3105/2,0)+10000,IF(E3105&lt;=80000,ROUNDUP(E3105/4,0)+20000,40000))))),IF(E3105&lt;=0,IF(F3105&lt;=0,0,IF(F3105&lt;=25000,F3105,IF(F3105&lt;=50000,ROUNDUP(F3105/2,0)+12500,IF(F3105&lt;=100000,ROUNDUP(F3105/4,0)+25000,50000)))),MAX(IF(F3105&lt;=0,0,IF(F3105&lt;=25000,F3105,IF(F3105&lt;=50000,ROUNDUP(F3105/2,0)+12500,IF(F3105&lt;=100000,ROUNDUP(F3105/4,0)+25000,50000)))),MIN(IF(AND(D3105="はい",C3105&gt;=2026,C3105&lt;=2027),IF(E3105&lt;=0,0,IF(E3105&lt;=30000,E3105,IF(E3105&lt;=60000,ROUNDUP(E3105/2,0)+15000,IF(E3105&lt;=120000,ROUNDUP(E3105/4,0)+30000,60000)))),IF(E3105&lt;=0,0,IF(E3105&lt;=20000,E3105,IF(E3105&lt;=40000,ROUNDUP(E3105/2,0)+10000,IF(E3105&lt;=80000,ROUNDUP(E3105/4,0)+20000,40000)))))+IF(F3105&lt;=0,0,IF(F3105&lt;=25000,F3105,IF(F3105&lt;=50000,ROUNDUP(F3105/2,0)+12500,IF(F3105&lt;=100000,ROUNDUP(F3105/4,0)+25000,50000)))),IF(AND(D3105="はい",C3105&gt;=2026,C3105&lt;=2027),60000,40000)))))</f>
        <v/>
      </c>
      <c r="P3105" s="18">
        <f>IF(G3105&lt;=0,0,IF(G3105&lt;=20000,G3105,IF(G3105&lt;=40000,ROUNDUP(G3105/2,0)+10000,IF(G3105&lt;=80000,ROUNDUP(G3105/4,0)+20000,40000))))</f>
        <v/>
      </c>
      <c r="Q3105" s="18">
        <f>IF(I3105&lt;=0,IF(H3105&lt;=0,0,IF(H3105&lt;=20000,H3105,IF(H3105&lt;=40000,ROUNDUP(H3105/2,0)+10000,IF(H3105&lt;=80000,ROUNDUP(H3105/4,0)+20000,40000)))),IF(H3105&lt;=0,IF(I3105&lt;=0,0,IF(I3105&lt;=25000,I3105,IF(I3105&lt;=50000,ROUNDUP(I3105/2,0)+12500,IF(I3105&lt;=100000,ROUNDUP(I3105/4,0)+25000,50000)))),MAX(IF(I3105&lt;=0,0,IF(I3105&lt;=25000,I3105,IF(I3105&lt;=50000,ROUNDUP(I3105/2,0)+12500,IF(I3105&lt;=100000,ROUNDUP(I3105/4,0)+25000,50000)))),MIN(IF(H3105&lt;=0,0,IF(H3105&lt;=20000,H3105,IF(H3105&lt;=40000,ROUNDUP(H3105/2,0)+10000,IF(H3105&lt;=80000,ROUNDUP(H3105/4,0)+20000,40000))))+IF(I3105&lt;=0,0,IF(I3105&lt;=25000,I3105,IF(I3105&lt;=50000,ROUNDUP(I3105/2,0)+12500,IF(I3105&lt;=100000,ROUNDUP(I3105/4,0)+25000,50000)))),40000))))</f>
        <v/>
      </c>
      <c r="R3105" s="18">
        <f>MIN(120000,O3105+P3105+Q3105)</f>
        <v/>
      </c>
      <c r="S3105" s="18">
        <f>IF(F3105&lt;=0,IF(E3105&lt;=0,0,IF(E3105&lt;=12000,E3105,IF(E3105&lt;=32000,ROUNDUP(E3105/2,0)+6000,IF(E3105&lt;=56000,ROUNDUP(E3105/4,0)+14000,28000)))),IF(E3105&lt;=0,IF(F3105&lt;=0,0,IF(F3105&lt;=15000,F3105,IF(F3105&lt;=40000,ROUNDUP(F3105/2,0)+7500,IF(F3105&lt;=70000,ROUNDUP(F3105/4,0)+17500,35000)))),MAX(IF(F3105&lt;=0,0,IF(F3105&lt;=15000,F3105,IF(F3105&lt;=40000,ROUNDUP(F3105/2,0)+7500,IF(F3105&lt;=70000,ROUNDUP(F3105/4,0)+17500,35000)))),MIN(IF(E3105&lt;=0,0,IF(E3105&lt;=12000,E3105,IF(E3105&lt;=32000,ROUNDUP(E3105/2,0)+6000,IF(E3105&lt;=56000,ROUNDUP(E3105/4,0)+14000,28000))))+IF(F3105&lt;=0,0,IF(F3105&lt;=15000,F3105,IF(F3105&lt;=40000,ROUNDUP(F3105/2,0)+7500,IF(F3105&lt;=70000,ROUNDUP(F3105/4,0)+17500,35000)))),28000))))</f>
        <v/>
      </c>
      <c r="T3105" s="18">
        <f>IF(G3105&lt;=0,0,IF(G3105&lt;=12000,G3105,IF(G3105&lt;=32000,ROUNDUP(G3105/2,0)+6000,IF(G3105&lt;=56000,ROUNDUP(G3105/4,0)+14000,28000))))</f>
        <v/>
      </c>
      <c r="U3105" s="18">
        <f>IF(I3105&lt;=0,IF(H3105&lt;=0,0,IF(H3105&lt;=12000,H3105,IF(H3105&lt;=32000,ROUNDUP(H3105/2,0)+6000,IF(H3105&lt;=56000,ROUNDUP(H3105/4,0)+14000,28000)))),IF(H3105&lt;=0,IF(I3105&lt;=0,0,IF(I3105&lt;=15000,I3105,IF(I3105&lt;=40000,ROUNDUP(I3105/2,0)+7500,IF(I3105&lt;=70000,ROUNDUP(I3105/4,0)+17500,35000)))),MAX(IF(I3105&lt;=0,0,IF(I3105&lt;=15000,I3105,IF(I3105&lt;=40000,ROUNDUP(I3105/2,0)+7500,IF(I3105&lt;=70000,ROUNDUP(I3105/4,0)+17500,35000)))),MIN(IF(H3105&lt;=0,0,IF(H3105&lt;=12000,H3105,IF(H3105&lt;=32000,ROUNDUP(H3105/2,0)+6000,IF(H3105&lt;=56000,ROUNDUP(H3105/4,0)+14000,28000))))+IF(I3105&lt;=0,0,IF(I3105&lt;=15000,I3105,IF(I3105&lt;=40000,ROUNDUP(I3105/2,0)+7500,IF(I3105&lt;=70000,ROUNDUP(I3105/4,0)+17500,35000)))),28000))))</f>
        <v/>
      </c>
      <c r="V3105" s="18">
        <f>MIN(70000,S3105+T3105+U3105)</f>
        <v/>
      </c>
      <c r="W3105" s="18">
        <f>MAX(0,ROUNDDOWN(M3105-J3105-N3105-K3105-0,-3))</f>
        <v/>
      </c>
      <c r="X3105" s="18">
        <f>MAX(0,ROUNDDOWN(M3105-J3105-N3105-K3105-R3105,-3))</f>
        <v/>
      </c>
      <c r="Y3105" s="18">
        <f>IF(W3105&lt;=0,0,ROUNDDOWN((W3105*LOOKUP(W3105,{0,1950001,3300001,6950001,9000001,18000001,40000001},{0.05,0.1,0.2,0.23,0.33,0.4,0.45})-LOOKUP(W3105,{0,1950001,3300001,6950001,9000001,18000001,40000001},{0,97500,427500,636000,1536000,2796000,4796000}))*1.021,-2))</f>
        <v/>
      </c>
      <c r="Z3105" s="18">
        <f>IF(X3105&lt;=0,0,ROUNDDOWN((X3105*LOOKUP(X3105,{0,1950001,3300001,6950001,9000001,18000001,40000001},{0.05,0.1,0.2,0.23,0.33,0.4,0.45})-LOOKUP(X3105,{0,1950001,3300001,6950001,9000001,18000001,40000001},{0,97500,427500,636000,1536000,2796000,4796000}))*1.021,-2))</f>
        <v/>
      </c>
      <c r="AA3105" s="18">
        <f>MAX(0,ROUNDDOWN(M3105-J3105-430000-L3105-0,-3))</f>
        <v/>
      </c>
      <c r="AB3105" s="18">
        <f>MAX(0,ROUNDDOWN(M3105-J3105-430000-L3105-V3105,-3))</f>
        <v/>
      </c>
      <c r="AC3105" s="18">
        <f>IF(M3105&lt;=450000,0,MAX(0,ROUNDDOWN(AA3105*0.06-MIN(50000,AA3105)*0.03,-2))+MAX(0,ROUNDDOWN(AA3105*0.04-MIN(50000,AA3105)*0.02,-2)))</f>
        <v/>
      </c>
      <c r="AD3105" s="18">
        <f>IF(M3105&lt;=450000,0,MAX(0,ROUNDDOWN(AB3105*0.06-MIN(50000,AB3105)*0.03,-2))+MAX(0,ROUNDDOWN(AB3105*0.04-MIN(50000,AB3105)*0.02,-2)))</f>
        <v/>
      </c>
      <c r="AE3105" s="18">
        <f>Y3105-Z3105</f>
        <v/>
      </c>
      <c r="AF3105" s="18">
        <f>AC3105-AD3105</f>
        <v/>
      </c>
      <c r="AG3105" s="18">
        <f>AE3105+AF3105</f>
        <v/>
      </c>
      <c r="AH3105" s="20">
        <f>IF(W3105&lt;=0,0,LOOKUP(W3105,{0,1950001,3300001,6950001,9000001,18000001,40000001},{0.05,0.1,0.2,0.23,0.33,0.4,0.45}))</f>
        <v/>
      </c>
    </row>
    <row r="3106">
      <c r="A3106" t="inlineStr">
        <is>
          <t>1万円刻み 一般8万円</t>
        </is>
      </c>
      <c r="B3106" s="18">
        <f>'4_1万円刻み'!$A$1009</f>
        <v/>
      </c>
      <c r="C3106" s="19" t="n">
        <v>2026</v>
      </c>
      <c r="D3106" t="inlineStr">
        <is>
          <t>いいえ</t>
        </is>
      </c>
      <c r="E3106" s="18" t="n">
        <v>80000</v>
      </c>
      <c r="F3106" s="18" t="n">
        <v>0</v>
      </c>
      <c r="G3106" s="18" t="n">
        <v>0</v>
      </c>
      <c r="H3106" s="18" t="n">
        <v>0</v>
      </c>
      <c r="I3106" s="18" t="n">
        <v>0</v>
      </c>
      <c r="J3106" s="18">
        <f>ROUND(MIN(B3106/12,650000)*12*0.0915+MIN(B3106/12,1390000)*12*(0.0504+0)+B3106*0.005,0)</f>
        <v/>
      </c>
      <c r="K3106" s="18" t="n">
        <v>0</v>
      </c>
      <c r="L3106" s="18" t="n">
        <v>0</v>
      </c>
      <c r="M3106" s="18">
        <f>ROUND(IF(C3106&gt;=2026,IF(B3106&lt;741000,0,IF(B3106&lt;2191000,B3106-740000,IF(B3106&lt;2193000,1451000,IF(B3106&lt;2196000,1453000,IF(B3106&lt;2200000,1456000,IF(B3106&lt;3600000,ROUNDDOWN(B3106/4,-3)*2.8-80000,IF(B3106&lt;6600000,ROUNDDOWN(B3106/4,-3)*3.2-440000,IF(B3106&lt;8500000,ROUNDDOWN(B3106*0.9,0)-1100000,B3106-1950000)))))))),IF(B3106&lt;651000,0,IF(B3106&lt;1900000,B3106-650000,IF(B3106&lt;3600000,ROUNDDOWN(B3106/4,-3)*2.8-80000,IF(B3106&lt;6600000,ROUNDDOWN(B3106/4,-3)*3.2-440000,IF(B3106&lt;8500000,ROUNDDOWN(B3106*0.9,0)-1100000,B3106-1950000)))))),0)</f>
        <v/>
      </c>
      <c r="N3106" s="18">
        <f>IF(M3106&gt;23500000,NA(),IF(C3106&gt;=2026,IF(M3106&lt;=4890000,1040000,IF(M3106&lt;=6550000,670000,620000)),IF(M3106&lt;=1320000,950000,IF(M3106&lt;=3360000,880000,IF(M3106&lt;=4890000,680000,IF(M3106&lt;=6550000,630000,580000))))))</f>
        <v/>
      </c>
      <c r="O3106" s="18">
        <f>IF(F3106&lt;=0,IF(AND(D3106="はい",C3106&gt;=2026,C3106&lt;=2027),IF(E3106&lt;=0,0,IF(E3106&lt;=30000,E3106,IF(E3106&lt;=60000,ROUNDUP(E3106/2,0)+15000,IF(E3106&lt;=120000,ROUNDUP(E3106/4,0)+30000,60000)))),IF(E3106&lt;=0,0,IF(E3106&lt;=20000,E3106,IF(E3106&lt;=40000,ROUNDUP(E3106/2,0)+10000,IF(E3106&lt;=80000,ROUNDUP(E3106/4,0)+20000,40000))))),IF(E3106&lt;=0,IF(F3106&lt;=0,0,IF(F3106&lt;=25000,F3106,IF(F3106&lt;=50000,ROUNDUP(F3106/2,0)+12500,IF(F3106&lt;=100000,ROUNDUP(F3106/4,0)+25000,50000)))),MAX(IF(F3106&lt;=0,0,IF(F3106&lt;=25000,F3106,IF(F3106&lt;=50000,ROUNDUP(F3106/2,0)+12500,IF(F3106&lt;=100000,ROUNDUP(F3106/4,0)+25000,50000)))),MIN(IF(AND(D3106="はい",C3106&gt;=2026,C3106&lt;=2027),IF(E3106&lt;=0,0,IF(E3106&lt;=30000,E3106,IF(E3106&lt;=60000,ROUNDUP(E3106/2,0)+15000,IF(E3106&lt;=120000,ROUNDUP(E3106/4,0)+30000,60000)))),IF(E3106&lt;=0,0,IF(E3106&lt;=20000,E3106,IF(E3106&lt;=40000,ROUNDUP(E3106/2,0)+10000,IF(E3106&lt;=80000,ROUNDUP(E3106/4,0)+20000,40000)))))+IF(F3106&lt;=0,0,IF(F3106&lt;=25000,F3106,IF(F3106&lt;=50000,ROUNDUP(F3106/2,0)+12500,IF(F3106&lt;=100000,ROUNDUP(F3106/4,0)+25000,50000)))),IF(AND(D3106="はい",C3106&gt;=2026,C3106&lt;=2027),60000,40000)))))</f>
        <v/>
      </c>
      <c r="P3106" s="18">
        <f>IF(G3106&lt;=0,0,IF(G3106&lt;=20000,G3106,IF(G3106&lt;=40000,ROUNDUP(G3106/2,0)+10000,IF(G3106&lt;=80000,ROUNDUP(G3106/4,0)+20000,40000))))</f>
        <v/>
      </c>
      <c r="Q3106" s="18">
        <f>IF(I3106&lt;=0,IF(H3106&lt;=0,0,IF(H3106&lt;=20000,H3106,IF(H3106&lt;=40000,ROUNDUP(H3106/2,0)+10000,IF(H3106&lt;=80000,ROUNDUP(H3106/4,0)+20000,40000)))),IF(H3106&lt;=0,IF(I3106&lt;=0,0,IF(I3106&lt;=25000,I3106,IF(I3106&lt;=50000,ROUNDUP(I3106/2,0)+12500,IF(I3106&lt;=100000,ROUNDUP(I3106/4,0)+25000,50000)))),MAX(IF(I3106&lt;=0,0,IF(I3106&lt;=25000,I3106,IF(I3106&lt;=50000,ROUNDUP(I3106/2,0)+12500,IF(I3106&lt;=100000,ROUNDUP(I3106/4,0)+25000,50000)))),MIN(IF(H3106&lt;=0,0,IF(H3106&lt;=20000,H3106,IF(H3106&lt;=40000,ROUNDUP(H3106/2,0)+10000,IF(H3106&lt;=80000,ROUNDUP(H3106/4,0)+20000,40000))))+IF(I3106&lt;=0,0,IF(I3106&lt;=25000,I3106,IF(I3106&lt;=50000,ROUNDUP(I3106/2,0)+12500,IF(I3106&lt;=100000,ROUNDUP(I3106/4,0)+25000,50000)))),40000))))</f>
        <v/>
      </c>
      <c r="R3106" s="18">
        <f>MIN(120000,O3106+P3106+Q3106)</f>
        <v/>
      </c>
      <c r="S3106" s="18">
        <f>IF(F3106&lt;=0,IF(E3106&lt;=0,0,IF(E3106&lt;=12000,E3106,IF(E3106&lt;=32000,ROUNDUP(E3106/2,0)+6000,IF(E3106&lt;=56000,ROUNDUP(E3106/4,0)+14000,28000)))),IF(E3106&lt;=0,IF(F3106&lt;=0,0,IF(F3106&lt;=15000,F3106,IF(F3106&lt;=40000,ROUNDUP(F3106/2,0)+7500,IF(F3106&lt;=70000,ROUNDUP(F3106/4,0)+17500,35000)))),MAX(IF(F3106&lt;=0,0,IF(F3106&lt;=15000,F3106,IF(F3106&lt;=40000,ROUNDUP(F3106/2,0)+7500,IF(F3106&lt;=70000,ROUNDUP(F3106/4,0)+17500,35000)))),MIN(IF(E3106&lt;=0,0,IF(E3106&lt;=12000,E3106,IF(E3106&lt;=32000,ROUNDUP(E3106/2,0)+6000,IF(E3106&lt;=56000,ROUNDUP(E3106/4,0)+14000,28000))))+IF(F3106&lt;=0,0,IF(F3106&lt;=15000,F3106,IF(F3106&lt;=40000,ROUNDUP(F3106/2,0)+7500,IF(F3106&lt;=70000,ROUNDUP(F3106/4,0)+17500,35000)))),28000))))</f>
        <v/>
      </c>
      <c r="T3106" s="18">
        <f>IF(G3106&lt;=0,0,IF(G3106&lt;=12000,G3106,IF(G3106&lt;=32000,ROUNDUP(G3106/2,0)+6000,IF(G3106&lt;=56000,ROUNDUP(G3106/4,0)+14000,28000))))</f>
        <v/>
      </c>
      <c r="U3106" s="18">
        <f>IF(I3106&lt;=0,IF(H3106&lt;=0,0,IF(H3106&lt;=12000,H3106,IF(H3106&lt;=32000,ROUNDUP(H3106/2,0)+6000,IF(H3106&lt;=56000,ROUNDUP(H3106/4,0)+14000,28000)))),IF(H3106&lt;=0,IF(I3106&lt;=0,0,IF(I3106&lt;=15000,I3106,IF(I3106&lt;=40000,ROUNDUP(I3106/2,0)+7500,IF(I3106&lt;=70000,ROUNDUP(I3106/4,0)+17500,35000)))),MAX(IF(I3106&lt;=0,0,IF(I3106&lt;=15000,I3106,IF(I3106&lt;=40000,ROUNDUP(I3106/2,0)+7500,IF(I3106&lt;=70000,ROUNDUP(I3106/4,0)+17500,35000)))),MIN(IF(H3106&lt;=0,0,IF(H3106&lt;=12000,H3106,IF(H3106&lt;=32000,ROUNDUP(H3106/2,0)+6000,IF(H3106&lt;=56000,ROUNDUP(H3106/4,0)+14000,28000))))+IF(I3106&lt;=0,0,IF(I3106&lt;=15000,I3106,IF(I3106&lt;=40000,ROUNDUP(I3106/2,0)+7500,IF(I3106&lt;=70000,ROUNDUP(I3106/4,0)+17500,35000)))),28000))))</f>
        <v/>
      </c>
      <c r="V3106" s="18">
        <f>MIN(70000,S3106+T3106+U3106)</f>
        <v/>
      </c>
      <c r="W3106" s="18">
        <f>MAX(0,ROUNDDOWN(M3106-J3106-N3106-K3106-0,-3))</f>
        <v/>
      </c>
      <c r="X3106" s="18">
        <f>MAX(0,ROUNDDOWN(M3106-J3106-N3106-K3106-R3106,-3))</f>
        <v/>
      </c>
      <c r="Y3106" s="18">
        <f>IF(W3106&lt;=0,0,ROUNDDOWN((W3106*LOOKUP(W3106,{0,1950001,3300001,6950001,9000001,18000001,40000001},{0.05,0.1,0.2,0.23,0.33,0.4,0.45})-LOOKUP(W3106,{0,1950001,3300001,6950001,9000001,18000001,40000001},{0,97500,427500,636000,1536000,2796000,4796000}))*1.021,-2))</f>
        <v/>
      </c>
      <c r="Z3106" s="18">
        <f>IF(X3106&lt;=0,0,ROUNDDOWN((X3106*LOOKUP(X3106,{0,1950001,3300001,6950001,9000001,18000001,40000001},{0.05,0.1,0.2,0.23,0.33,0.4,0.45})-LOOKUP(X3106,{0,1950001,3300001,6950001,9000001,18000001,40000001},{0,97500,427500,636000,1536000,2796000,4796000}))*1.021,-2))</f>
        <v/>
      </c>
      <c r="AA3106" s="18">
        <f>MAX(0,ROUNDDOWN(M3106-J3106-430000-L3106-0,-3))</f>
        <v/>
      </c>
      <c r="AB3106" s="18">
        <f>MAX(0,ROUNDDOWN(M3106-J3106-430000-L3106-V3106,-3))</f>
        <v/>
      </c>
      <c r="AC3106" s="18">
        <f>IF(M3106&lt;=450000,0,MAX(0,ROUNDDOWN(AA3106*0.06-MIN(50000,AA3106)*0.03,-2))+MAX(0,ROUNDDOWN(AA3106*0.04-MIN(50000,AA3106)*0.02,-2)))</f>
        <v/>
      </c>
      <c r="AD3106" s="18">
        <f>IF(M3106&lt;=450000,0,MAX(0,ROUNDDOWN(AB3106*0.06-MIN(50000,AB3106)*0.03,-2))+MAX(0,ROUNDDOWN(AB3106*0.04-MIN(50000,AB3106)*0.02,-2)))</f>
        <v/>
      </c>
      <c r="AE3106" s="18">
        <f>Y3106-Z3106</f>
        <v/>
      </c>
      <c r="AF3106" s="18">
        <f>AC3106-AD3106</f>
        <v/>
      </c>
      <c r="AG3106" s="18">
        <f>AE3106+AF3106</f>
        <v/>
      </c>
      <c r="AH3106" s="20">
        <f>IF(W3106&lt;=0,0,LOOKUP(W3106,{0,1950001,3300001,6950001,9000001,18000001,40000001},{0.05,0.1,0.2,0.23,0.33,0.4,0.45}))</f>
        <v/>
      </c>
    </row>
    <row r="3107">
      <c r="A3107" t="inlineStr">
        <is>
          <t>1万円刻み 特例あり一般12万円</t>
        </is>
      </c>
      <c r="B3107" s="18">
        <f>'4_1万円刻み'!$A$1009</f>
        <v/>
      </c>
      <c r="C3107" s="19" t="n">
        <v>2026</v>
      </c>
      <c r="D3107" t="inlineStr">
        <is>
          <t>はい</t>
        </is>
      </c>
      <c r="E3107" s="18" t="n">
        <v>120000</v>
      </c>
      <c r="F3107" s="18" t="n">
        <v>0</v>
      </c>
      <c r="G3107" s="18" t="n">
        <v>0</v>
      </c>
      <c r="H3107" s="18" t="n">
        <v>0</v>
      </c>
      <c r="I3107" s="18" t="n">
        <v>0</v>
      </c>
      <c r="J3107" s="18">
        <f>ROUND(MIN(B3107/12,650000)*12*0.0915+MIN(B3107/12,1390000)*12*(0.0504+0)+B3107*0.005,0)</f>
        <v/>
      </c>
      <c r="K3107" s="18" t="n">
        <v>0</v>
      </c>
      <c r="L3107" s="18" t="n">
        <v>0</v>
      </c>
      <c r="M3107" s="18">
        <f>ROUND(IF(C3107&gt;=2026,IF(B3107&lt;741000,0,IF(B3107&lt;2191000,B3107-740000,IF(B3107&lt;2193000,1451000,IF(B3107&lt;2196000,1453000,IF(B3107&lt;2200000,1456000,IF(B3107&lt;3600000,ROUNDDOWN(B3107/4,-3)*2.8-80000,IF(B3107&lt;6600000,ROUNDDOWN(B3107/4,-3)*3.2-440000,IF(B3107&lt;8500000,ROUNDDOWN(B3107*0.9,0)-1100000,B3107-1950000)))))))),IF(B3107&lt;651000,0,IF(B3107&lt;1900000,B3107-650000,IF(B3107&lt;3600000,ROUNDDOWN(B3107/4,-3)*2.8-80000,IF(B3107&lt;6600000,ROUNDDOWN(B3107/4,-3)*3.2-440000,IF(B3107&lt;8500000,ROUNDDOWN(B3107*0.9,0)-1100000,B3107-1950000)))))),0)</f>
        <v/>
      </c>
      <c r="N3107" s="18">
        <f>IF(M3107&gt;23500000,NA(),IF(C3107&gt;=2026,IF(M3107&lt;=4890000,1040000,IF(M3107&lt;=6550000,670000,620000)),IF(M3107&lt;=1320000,950000,IF(M3107&lt;=3360000,880000,IF(M3107&lt;=4890000,680000,IF(M3107&lt;=6550000,630000,580000))))))</f>
        <v/>
      </c>
      <c r="O3107" s="18">
        <f>IF(F3107&lt;=0,IF(AND(D3107="はい",C3107&gt;=2026,C3107&lt;=2027),IF(E3107&lt;=0,0,IF(E3107&lt;=30000,E3107,IF(E3107&lt;=60000,ROUNDUP(E3107/2,0)+15000,IF(E3107&lt;=120000,ROUNDUP(E3107/4,0)+30000,60000)))),IF(E3107&lt;=0,0,IF(E3107&lt;=20000,E3107,IF(E3107&lt;=40000,ROUNDUP(E3107/2,0)+10000,IF(E3107&lt;=80000,ROUNDUP(E3107/4,0)+20000,40000))))),IF(E3107&lt;=0,IF(F3107&lt;=0,0,IF(F3107&lt;=25000,F3107,IF(F3107&lt;=50000,ROUNDUP(F3107/2,0)+12500,IF(F3107&lt;=100000,ROUNDUP(F3107/4,0)+25000,50000)))),MAX(IF(F3107&lt;=0,0,IF(F3107&lt;=25000,F3107,IF(F3107&lt;=50000,ROUNDUP(F3107/2,0)+12500,IF(F3107&lt;=100000,ROUNDUP(F3107/4,0)+25000,50000)))),MIN(IF(AND(D3107="はい",C3107&gt;=2026,C3107&lt;=2027),IF(E3107&lt;=0,0,IF(E3107&lt;=30000,E3107,IF(E3107&lt;=60000,ROUNDUP(E3107/2,0)+15000,IF(E3107&lt;=120000,ROUNDUP(E3107/4,0)+30000,60000)))),IF(E3107&lt;=0,0,IF(E3107&lt;=20000,E3107,IF(E3107&lt;=40000,ROUNDUP(E3107/2,0)+10000,IF(E3107&lt;=80000,ROUNDUP(E3107/4,0)+20000,40000)))))+IF(F3107&lt;=0,0,IF(F3107&lt;=25000,F3107,IF(F3107&lt;=50000,ROUNDUP(F3107/2,0)+12500,IF(F3107&lt;=100000,ROUNDUP(F3107/4,0)+25000,50000)))),IF(AND(D3107="はい",C3107&gt;=2026,C3107&lt;=2027),60000,40000)))))</f>
        <v/>
      </c>
      <c r="P3107" s="18">
        <f>IF(G3107&lt;=0,0,IF(G3107&lt;=20000,G3107,IF(G3107&lt;=40000,ROUNDUP(G3107/2,0)+10000,IF(G3107&lt;=80000,ROUNDUP(G3107/4,0)+20000,40000))))</f>
        <v/>
      </c>
      <c r="Q3107" s="18">
        <f>IF(I3107&lt;=0,IF(H3107&lt;=0,0,IF(H3107&lt;=20000,H3107,IF(H3107&lt;=40000,ROUNDUP(H3107/2,0)+10000,IF(H3107&lt;=80000,ROUNDUP(H3107/4,0)+20000,40000)))),IF(H3107&lt;=0,IF(I3107&lt;=0,0,IF(I3107&lt;=25000,I3107,IF(I3107&lt;=50000,ROUNDUP(I3107/2,0)+12500,IF(I3107&lt;=100000,ROUNDUP(I3107/4,0)+25000,50000)))),MAX(IF(I3107&lt;=0,0,IF(I3107&lt;=25000,I3107,IF(I3107&lt;=50000,ROUNDUP(I3107/2,0)+12500,IF(I3107&lt;=100000,ROUNDUP(I3107/4,0)+25000,50000)))),MIN(IF(H3107&lt;=0,0,IF(H3107&lt;=20000,H3107,IF(H3107&lt;=40000,ROUNDUP(H3107/2,0)+10000,IF(H3107&lt;=80000,ROUNDUP(H3107/4,0)+20000,40000))))+IF(I3107&lt;=0,0,IF(I3107&lt;=25000,I3107,IF(I3107&lt;=50000,ROUNDUP(I3107/2,0)+12500,IF(I3107&lt;=100000,ROUNDUP(I3107/4,0)+25000,50000)))),40000))))</f>
        <v/>
      </c>
      <c r="R3107" s="18">
        <f>MIN(120000,O3107+P3107+Q3107)</f>
        <v/>
      </c>
      <c r="S3107" s="18">
        <f>IF(F3107&lt;=0,IF(E3107&lt;=0,0,IF(E3107&lt;=12000,E3107,IF(E3107&lt;=32000,ROUNDUP(E3107/2,0)+6000,IF(E3107&lt;=56000,ROUNDUP(E3107/4,0)+14000,28000)))),IF(E3107&lt;=0,IF(F3107&lt;=0,0,IF(F3107&lt;=15000,F3107,IF(F3107&lt;=40000,ROUNDUP(F3107/2,0)+7500,IF(F3107&lt;=70000,ROUNDUP(F3107/4,0)+17500,35000)))),MAX(IF(F3107&lt;=0,0,IF(F3107&lt;=15000,F3107,IF(F3107&lt;=40000,ROUNDUP(F3107/2,0)+7500,IF(F3107&lt;=70000,ROUNDUP(F3107/4,0)+17500,35000)))),MIN(IF(E3107&lt;=0,0,IF(E3107&lt;=12000,E3107,IF(E3107&lt;=32000,ROUNDUP(E3107/2,0)+6000,IF(E3107&lt;=56000,ROUNDUP(E3107/4,0)+14000,28000))))+IF(F3107&lt;=0,0,IF(F3107&lt;=15000,F3107,IF(F3107&lt;=40000,ROUNDUP(F3107/2,0)+7500,IF(F3107&lt;=70000,ROUNDUP(F3107/4,0)+17500,35000)))),28000))))</f>
        <v/>
      </c>
      <c r="T3107" s="18">
        <f>IF(G3107&lt;=0,0,IF(G3107&lt;=12000,G3107,IF(G3107&lt;=32000,ROUNDUP(G3107/2,0)+6000,IF(G3107&lt;=56000,ROUNDUP(G3107/4,0)+14000,28000))))</f>
        <v/>
      </c>
      <c r="U3107" s="18">
        <f>IF(I3107&lt;=0,IF(H3107&lt;=0,0,IF(H3107&lt;=12000,H3107,IF(H3107&lt;=32000,ROUNDUP(H3107/2,0)+6000,IF(H3107&lt;=56000,ROUNDUP(H3107/4,0)+14000,28000)))),IF(H3107&lt;=0,IF(I3107&lt;=0,0,IF(I3107&lt;=15000,I3107,IF(I3107&lt;=40000,ROUNDUP(I3107/2,0)+7500,IF(I3107&lt;=70000,ROUNDUP(I3107/4,0)+17500,35000)))),MAX(IF(I3107&lt;=0,0,IF(I3107&lt;=15000,I3107,IF(I3107&lt;=40000,ROUNDUP(I3107/2,0)+7500,IF(I3107&lt;=70000,ROUNDUP(I3107/4,0)+17500,35000)))),MIN(IF(H3107&lt;=0,0,IF(H3107&lt;=12000,H3107,IF(H3107&lt;=32000,ROUNDUP(H3107/2,0)+6000,IF(H3107&lt;=56000,ROUNDUP(H3107/4,0)+14000,28000))))+IF(I3107&lt;=0,0,IF(I3107&lt;=15000,I3107,IF(I3107&lt;=40000,ROUNDUP(I3107/2,0)+7500,IF(I3107&lt;=70000,ROUNDUP(I3107/4,0)+17500,35000)))),28000))))</f>
        <v/>
      </c>
      <c r="V3107" s="18">
        <f>MIN(70000,S3107+T3107+U3107)</f>
        <v/>
      </c>
      <c r="W3107" s="18">
        <f>MAX(0,ROUNDDOWN(M3107-J3107-N3107-K3107-0,-3))</f>
        <v/>
      </c>
      <c r="X3107" s="18">
        <f>MAX(0,ROUNDDOWN(M3107-J3107-N3107-K3107-R3107,-3))</f>
        <v/>
      </c>
      <c r="Y3107" s="18">
        <f>IF(W3107&lt;=0,0,ROUNDDOWN((W3107*LOOKUP(W3107,{0,1950001,3300001,6950001,9000001,18000001,40000001},{0.05,0.1,0.2,0.23,0.33,0.4,0.45})-LOOKUP(W3107,{0,1950001,3300001,6950001,9000001,18000001,40000001},{0,97500,427500,636000,1536000,2796000,4796000}))*1.021,-2))</f>
        <v/>
      </c>
      <c r="Z3107" s="18">
        <f>IF(X3107&lt;=0,0,ROUNDDOWN((X3107*LOOKUP(X3107,{0,1950001,3300001,6950001,9000001,18000001,40000001},{0.05,0.1,0.2,0.23,0.33,0.4,0.45})-LOOKUP(X3107,{0,1950001,3300001,6950001,9000001,18000001,40000001},{0,97500,427500,636000,1536000,2796000,4796000}))*1.021,-2))</f>
        <v/>
      </c>
      <c r="AA3107" s="18">
        <f>MAX(0,ROUNDDOWN(M3107-J3107-430000-L3107-0,-3))</f>
        <v/>
      </c>
      <c r="AB3107" s="18">
        <f>MAX(0,ROUNDDOWN(M3107-J3107-430000-L3107-V3107,-3))</f>
        <v/>
      </c>
      <c r="AC3107" s="18">
        <f>IF(M3107&lt;=450000,0,MAX(0,ROUNDDOWN(AA3107*0.06-MIN(50000,AA3107)*0.03,-2))+MAX(0,ROUNDDOWN(AA3107*0.04-MIN(50000,AA3107)*0.02,-2)))</f>
        <v/>
      </c>
      <c r="AD3107" s="18">
        <f>IF(M3107&lt;=450000,0,MAX(0,ROUNDDOWN(AB3107*0.06-MIN(50000,AB3107)*0.03,-2))+MAX(0,ROUNDDOWN(AB3107*0.04-MIN(50000,AB3107)*0.02,-2)))</f>
        <v/>
      </c>
      <c r="AE3107" s="18">
        <f>Y3107-Z3107</f>
        <v/>
      </c>
      <c r="AF3107" s="18">
        <f>AC3107-AD3107</f>
        <v/>
      </c>
      <c r="AG3107" s="18">
        <f>AE3107+AF3107</f>
        <v/>
      </c>
      <c r="AH3107" s="20">
        <f>IF(W3107&lt;=0,0,LOOKUP(W3107,{0,1950001,3300001,6950001,9000001,18000001,40000001},{0.05,0.1,0.2,0.23,0.33,0.4,0.45}))</f>
        <v/>
      </c>
    </row>
    <row r="3108">
      <c r="A3108" t="inlineStr">
        <is>
          <t>1万円刻み 3区分8万円ずつ</t>
        </is>
      </c>
      <c r="B3108" s="18">
        <f>'4_1万円刻み'!$A$1010</f>
        <v/>
      </c>
      <c r="C3108" s="19" t="n">
        <v>2026</v>
      </c>
      <c r="D3108" t="inlineStr">
        <is>
          <t>いいえ</t>
        </is>
      </c>
      <c r="E3108" s="18" t="n">
        <v>80000</v>
      </c>
      <c r="F3108" s="18" t="n">
        <v>0</v>
      </c>
      <c r="G3108" s="18" t="n">
        <v>80000</v>
      </c>
      <c r="H3108" s="18" t="n">
        <v>80000</v>
      </c>
      <c r="I3108" s="18" t="n">
        <v>0</v>
      </c>
      <c r="J3108" s="18">
        <f>ROUND(MIN(B3108/12,650000)*12*0.0915+MIN(B3108/12,1390000)*12*(0.0504+0)+B3108*0.005,0)</f>
        <v/>
      </c>
      <c r="K3108" s="18" t="n">
        <v>0</v>
      </c>
      <c r="L3108" s="18" t="n">
        <v>0</v>
      </c>
      <c r="M3108" s="18">
        <f>ROUND(IF(C3108&gt;=2026,IF(B3108&lt;741000,0,IF(B3108&lt;2191000,B3108-740000,IF(B3108&lt;2193000,1451000,IF(B3108&lt;2196000,1453000,IF(B3108&lt;2200000,1456000,IF(B3108&lt;3600000,ROUNDDOWN(B3108/4,-3)*2.8-80000,IF(B3108&lt;6600000,ROUNDDOWN(B3108/4,-3)*3.2-440000,IF(B3108&lt;8500000,ROUNDDOWN(B3108*0.9,0)-1100000,B3108-1950000)))))))),IF(B3108&lt;651000,0,IF(B3108&lt;1900000,B3108-650000,IF(B3108&lt;3600000,ROUNDDOWN(B3108/4,-3)*2.8-80000,IF(B3108&lt;6600000,ROUNDDOWN(B3108/4,-3)*3.2-440000,IF(B3108&lt;8500000,ROUNDDOWN(B3108*0.9,0)-1100000,B3108-1950000)))))),0)</f>
        <v/>
      </c>
      <c r="N3108" s="18">
        <f>IF(M3108&gt;23500000,NA(),IF(C3108&gt;=2026,IF(M3108&lt;=4890000,1040000,IF(M3108&lt;=6550000,670000,620000)),IF(M3108&lt;=1320000,950000,IF(M3108&lt;=3360000,880000,IF(M3108&lt;=4890000,680000,IF(M3108&lt;=6550000,630000,580000))))))</f>
        <v/>
      </c>
      <c r="O3108" s="18">
        <f>IF(F3108&lt;=0,IF(AND(D3108="はい",C3108&gt;=2026,C3108&lt;=2027),IF(E3108&lt;=0,0,IF(E3108&lt;=30000,E3108,IF(E3108&lt;=60000,ROUNDUP(E3108/2,0)+15000,IF(E3108&lt;=120000,ROUNDUP(E3108/4,0)+30000,60000)))),IF(E3108&lt;=0,0,IF(E3108&lt;=20000,E3108,IF(E3108&lt;=40000,ROUNDUP(E3108/2,0)+10000,IF(E3108&lt;=80000,ROUNDUP(E3108/4,0)+20000,40000))))),IF(E3108&lt;=0,IF(F3108&lt;=0,0,IF(F3108&lt;=25000,F3108,IF(F3108&lt;=50000,ROUNDUP(F3108/2,0)+12500,IF(F3108&lt;=100000,ROUNDUP(F3108/4,0)+25000,50000)))),MAX(IF(F3108&lt;=0,0,IF(F3108&lt;=25000,F3108,IF(F3108&lt;=50000,ROUNDUP(F3108/2,0)+12500,IF(F3108&lt;=100000,ROUNDUP(F3108/4,0)+25000,50000)))),MIN(IF(AND(D3108="はい",C3108&gt;=2026,C3108&lt;=2027),IF(E3108&lt;=0,0,IF(E3108&lt;=30000,E3108,IF(E3108&lt;=60000,ROUNDUP(E3108/2,0)+15000,IF(E3108&lt;=120000,ROUNDUP(E3108/4,0)+30000,60000)))),IF(E3108&lt;=0,0,IF(E3108&lt;=20000,E3108,IF(E3108&lt;=40000,ROUNDUP(E3108/2,0)+10000,IF(E3108&lt;=80000,ROUNDUP(E3108/4,0)+20000,40000)))))+IF(F3108&lt;=0,0,IF(F3108&lt;=25000,F3108,IF(F3108&lt;=50000,ROUNDUP(F3108/2,0)+12500,IF(F3108&lt;=100000,ROUNDUP(F3108/4,0)+25000,50000)))),IF(AND(D3108="はい",C3108&gt;=2026,C3108&lt;=2027),60000,40000)))))</f>
        <v/>
      </c>
      <c r="P3108" s="18">
        <f>IF(G3108&lt;=0,0,IF(G3108&lt;=20000,G3108,IF(G3108&lt;=40000,ROUNDUP(G3108/2,0)+10000,IF(G3108&lt;=80000,ROUNDUP(G3108/4,0)+20000,40000))))</f>
        <v/>
      </c>
      <c r="Q3108" s="18">
        <f>IF(I3108&lt;=0,IF(H3108&lt;=0,0,IF(H3108&lt;=20000,H3108,IF(H3108&lt;=40000,ROUNDUP(H3108/2,0)+10000,IF(H3108&lt;=80000,ROUNDUP(H3108/4,0)+20000,40000)))),IF(H3108&lt;=0,IF(I3108&lt;=0,0,IF(I3108&lt;=25000,I3108,IF(I3108&lt;=50000,ROUNDUP(I3108/2,0)+12500,IF(I3108&lt;=100000,ROUNDUP(I3108/4,0)+25000,50000)))),MAX(IF(I3108&lt;=0,0,IF(I3108&lt;=25000,I3108,IF(I3108&lt;=50000,ROUNDUP(I3108/2,0)+12500,IF(I3108&lt;=100000,ROUNDUP(I3108/4,0)+25000,50000)))),MIN(IF(H3108&lt;=0,0,IF(H3108&lt;=20000,H3108,IF(H3108&lt;=40000,ROUNDUP(H3108/2,0)+10000,IF(H3108&lt;=80000,ROUNDUP(H3108/4,0)+20000,40000))))+IF(I3108&lt;=0,0,IF(I3108&lt;=25000,I3108,IF(I3108&lt;=50000,ROUNDUP(I3108/2,0)+12500,IF(I3108&lt;=100000,ROUNDUP(I3108/4,0)+25000,50000)))),40000))))</f>
        <v/>
      </c>
      <c r="R3108" s="18">
        <f>MIN(120000,O3108+P3108+Q3108)</f>
        <v/>
      </c>
      <c r="S3108" s="18">
        <f>IF(F3108&lt;=0,IF(E3108&lt;=0,0,IF(E3108&lt;=12000,E3108,IF(E3108&lt;=32000,ROUNDUP(E3108/2,0)+6000,IF(E3108&lt;=56000,ROUNDUP(E3108/4,0)+14000,28000)))),IF(E3108&lt;=0,IF(F3108&lt;=0,0,IF(F3108&lt;=15000,F3108,IF(F3108&lt;=40000,ROUNDUP(F3108/2,0)+7500,IF(F3108&lt;=70000,ROUNDUP(F3108/4,0)+17500,35000)))),MAX(IF(F3108&lt;=0,0,IF(F3108&lt;=15000,F3108,IF(F3108&lt;=40000,ROUNDUP(F3108/2,0)+7500,IF(F3108&lt;=70000,ROUNDUP(F3108/4,0)+17500,35000)))),MIN(IF(E3108&lt;=0,0,IF(E3108&lt;=12000,E3108,IF(E3108&lt;=32000,ROUNDUP(E3108/2,0)+6000,IF(E3108&lt;=56000,ROUNDUP(E3108/4,0)+14000,28000))))+IF(F3108&lt;=0,0,IF(F3108&lt;=15000,F3108,IF(F3108&lt;=40000,ROUNDUP(F3108/2,0)+7500,IF(F3108&lt;=70000,ROUNDUP(F3108/4,0)+17500,35000)))),28000))))</f>
        <v/>
      </c>
      <c r="T3108" s="18">
        <f>IF(G3108&lt;=0,0,IF(G3108&lt;=12000,G3108,IF(G3108&lt;=32000,ROUNDUP(G3108/2,0)+6000,IF(G3108&lt;=56000,ROUNDUP(G3108/4,0)+14000,28000))))</f>
        <v/>
      </c>
      <c r="U3108" s="18">
        <f>IF(I3108&lt;=0,IF(H3108&lt;=0,0,IF(H3108&lt;=12000,H3108,IF(H3108&lt;=32000,ROUNDUP(H3108/2,0)+6000,IF(H3108&lt;=56000,ROUNDUP(H3108/4,0)+14000,28000)))),IF(H3108&lt;=0,IF(I3108&lt;=0,0,IF(I3108&lt;=15000,I3108,IF(I3108&lt;=40000,ROUNDUP(I3108/2,0)+7500,IF(I3108&lt;=70000,ROUNDUP(I3108/4,0)+17500,35000)))),MAX(IF(I3108&lt;=0,0,IF(I3108&lt;=15000,I3108,IF(I3108&lt;=40000,ROUNDUP(I3108/2,0)+7500,IF(I3108&lt;=70000,ROUNDUP(I3108/4,0)+17500,35000)))),MIN(IF(H3108&lt;=0,0,IF(H3108&lt;=12000,H3108,IF(H3108&lt;=32000,ROUNDUP(H3108/2,0)+6000,IF(H3108&lt;=56000,ROUNDUP(H3108/4,0)+14000,28000))))+IF(I3108&lt;=0,0,IF(I3108&lt;=15000,I3108,IF(I3108&lt;=40000,ROUNDUP(I3108/2,0)+7500,IF(I3108&lt;=70000,ROUNDUP(I3108/4,0)+17500,35000)))),28000))))</f>
        <v/>
      </c>
      <c r="V3108" s="18">
        <f>MIN(70000,S3108+T3108+U3108)</f>
        <v/>
      </c>
      <c r="W3108" s="18">
        <f>MAX(0,ROUNDDOWN(M3108-J3108-N3108-K3108-0,-3))</f>
        <v/>
      </c>
      <c r="X3108" s="18">
        <f>MAX(0,ROUNDDOWN(M3108-J3108-N3108-K3108-R3108,-3))</f>
        <v/>
      </c>
      <c r="Y3108" s="18">
        <f>IF(W3108&lt;=0,0,ROUNDDOWN((W3108*LOOKUP(W3108,{0,1950001,3300001,6950001,9000001,18000001,40000001},{0.05,0.1,0.2,0.23,0.33,0.4,0.45})-LOOKUP(W3108,{0,1950001,3300001,6950001,9000001,18000001,40000001},{0,97500,427500,636000,1536000,2796000,4796000}))*1.021,-2))</f>
        <v/>
      </c>
      <c r="Z3108" s="18">
        <f>IF(X3108&lt;=0,0,ROUNDDOWN((X3108*LOOKUP(X3108,{0,1950001,3300001,6950001,9000001,18000001,40000001},{0.05,0.1,0.2,0.23,0.33,0.4,0.45})-LOOKUP(X3108,{0,1950001,3300001,6950001,9000001,18000001,40000001},{0,97500,427500,636000,1536000,2796000,4796000}))*1.021,-2))</f>
        <v/>
      </c>
      <c r="AA3108" s="18">
        <f>MAX(0,ROUNDDOWN(M3108-J3108-430000-L3108-0,-3))</f>
        <v/>
      </c>
      <c r="AB3108" s="18">
        <f>MAX(0,ROUNDDOWN(M3108-J3108-430000-L3108-V3108,-3))</f>
        <v/>
      </c>
      <c r="AC3108" s="18">
        <f>IF(M3108&lt;=450000,0,MAX(0,ROUNDDOWN(AA3108*0.06-MIN(50000,AA3108)*0.03,-2))+MAX(0,ROUNDDOWN(AA3108*0.04-MIN(50000,AA3108)*0.02,-2)))</f>
        <v/>
      </c>
      <c r="AD3108" s="18">
        <f>IF(M3108&lt;=450000,0,MAX(0,ROUNDDOWN(AB3108*0.06-MIN(50000,AB3108)*0.03,-2))+MAX(0,ROUNDDOWN(AB3108*0.04-MIN(50000,AB3108)*0.02,-2)))</f>
        <v/>
      </c>
      <c r="AE3108" s="18">
        <f>Y3108-Z3108</f>
        <v/>
      </c>
      <c r="AF3108" s="18">
        <f>AC3108-AD3108</f>
        <v/>
      </c>
      <c r="AG3108" s="18">
        <f>AE3108+AF3108</f>
        <v/>
      </c>
      <c r="AH3108" s="20">
        <f>IF(W3108&lt;=0,0,LOOKUP(W3108,{0,1950001,3300001,6950001,9000001,18000001,40000001},{0.05,0.1,0.2,0.23,0.33,0.4,0.45}))</f>
        <v/>
      </c>
    </row>
    <row r="3109">
      <c r="A3109" t="inlineStr">
        <is>
          <t>1万円刻み 一般8万円</t>
        </is>
      </c>
      <c r="B3109" s="18">
        <f>'4_1万円刻み'!$A$1010</f>
        <v/>
      </c>
      <c r="C3109" s="19" t="n">
        <v>2026</v>
      </c>
      <c r="D3109" t="inlineStr">
        <is>
          <t>いいえ</t>
        </is>
      </c>
      <c r="E3109" s="18" t="n">
        <v>80000</v>
      </c>
      <c r="F3109" s="18" t="n">
        <v>0</v>
      </c>
      <c r="G3109" s="18" t="n">
        <v>0</v>
      </c>
      <c r="H3109" s="18" t="n">
        <v>0</v>
      </c>
      <c r="I3109" s="18" t="n">
        <v>0</v>
      </c>
      <c r="J3109" s="18">
        <f>ROUND(MIN(B3109/12,650000)*12*0.0915+MIN(B3109/12,1390000)*12*(0.0504+0)+B3109*0.005,0)</f>
        <v/>
      </c>
      <c r="K3109" s="18" t="n">
        <v>0</v>
      </c>
      <c r="L3109" s="18" t="n">
        <v>0</v>
      </c>
      <c r="M3109" s="18">
        <f>ROUND(IF(C3109&gt;=2026,IF(B3109&lt;741000,0,IF(B3109&lt;2191000,B3109-740000,IF(B3109&lt;2193000,1451000,IF(B3109&lt;2196000,1453000,IF(B3109&lt;2200000,1456000,IF(B3109&lt;3600000,ROUNDDOWN(B3109/4,-3)*2.8-80000,IF(B3109&lt;6600000,ROUNDDOWN(B3109/4,-3)*3.2-440000,IF(B3109&lt;8500000,ROUNDDOWN(B3109*0.9,0)-1100000,B3109-1950000)))))))),IF(B3109&lt;651000,0,IF(B3109&lt;1900000,B3109-650000,IF(B3109&lt;3600000,ROUNDDOWN(B3109/4,-3)*2.8-80000,IF(B3109&lt;6600000,ROUNDDOWN(B3109/4,-3)*3.2-440000,IF(B3109&lt;8500000,ROUNDDOWN(B3109*0.9,0)-1100000,B3109-1950000)))))),0)</f>
        <v/>
      </c>
      <c r="N3109" s="18">
        <f>IF(M3109&gt;23500000,NA(),IF(C3109&gt;=2026,IF(M3109&lt;=4890000,1040000,IF(M3109&lt;=6550000,670000,620000)),IF(M3109&lt;=1320000,950000,IF(M3109&lt;=3360000,880000,IF(M3109&lt;=4890000,680000,IF(M3109&lt;=6550000,630000,580000))))))</f>
        <v/>
      </c>
      <c r="O3109" s="18">
        <f>IF(F3109&lt;=0,IF(AND(D3109="はい",C3109&gt;=2026,C3109&lt;=2027),IF(E3109&lt;=0,0,IF(E3109&lt;=30000,E3109,IF(E3109&lt;=60000,ROUNDUP(E3109/2,0)+15000,IF(E3109&lt;=120000,ROUNDUP(E3109/4,0)+30000,60000)))),IF(E3109&lt;=0,0,IF(E3109&lt;=20000,E3109,IF(E3109&lt;=40000,ROUNDUP(E3109/2,0)+10000,IF(E3109&lt;=80000,ROUNDUP(E3109/4,0)+20000,40000))))),IF(E3109&lt;=0,IF(F3109&lt;=0,0,IF(F3109&lt;=25000,F3109,IF(F3109&lt;=50000,ROUNDUP(F3109/2,0)+12500,IF(F3109&lt;=100000,ROUNDUP(F3109/4,0)+25000,50000)))),MAX(IF(F3109&lt;=0,0,IF(F3109&lt;=25000,F3109,IF(F3109&lt;=50000,ROUNDUP(F3109/2,0)+12500,IF(F3109&lt;=100000,ROUNDUP(F3109/4,0)+25000,50000)))),MIN(IF(AND(D3109="はい",C3109&gt;=2026,C3109&lt;=2027),IF(E3109&lt;=0,0,IF(E3109&lt;=30000,E3109,IF(E3109&lt;=60000,ROUNDUP(E3109/2,0)+15000,IF(E3109&lt;=120000,ROUNDUP(E3109/4,0)+30000,60000)))),IF(E3109&lt;=0,0,IF(E3109&lt;=20000,E3109,IF(E3109&lt;=40000,ROUNDUP(E3109/2,0)+10000,IF(E3109&lt;=80000,ROUNDUP(E3109/4,0)+20000,40000)))))+IF(F3109&lt;=0,0,IF(F3109&lt;=25000,F3109,IF(F3109&lt;=50000,ROUNDUP(F3109/2,0)+12500,IF(F3109&lt;=100000,ROUNDUP(F3109/4,0)+25000,50000)))),IF(AND(D3109="はい",C3109&gt;=2026,C3109&lt;=2027),60000,40000)))))</f>
        <v/>
      </c>
      <c r="P3109" s="18">
        <f>IF(G3109&lt;=0,0,IF(G3109&lt;=20000,G3109,IF(G3109&lt;=40000,ROUNDUP(G3109/2,0)+10000,IF(G3109&lt;=80000,ROUNDUP(G3109/4,0)+20000,40000))))</f>
        <v/>
      </c>
      <c r="Q3109" s="18">
        <f>IF(I3109&lt;=0,IF(H3109&lt;=0,0,IF(H3109&lt;=20000,H3109,IF(H3109&lt;=40000,ROUNDUP(H3109/2,0)+10000,IF(H3109&lt;=80000,ROUNDUP(H3109/4,0)+20000,40000)))),IF(H3109&lt;=0,IF(I3109&lt;=0,0,IF(I3109&lt;=25000,I3109,IF(I3109&lt;=50000,ROUNDUP(I3109/2,0)+12500,IF(I3109&lt;=100000,ROUNDUP(I3109/4,0)+25000,50000)))),MAX(IF(I3109&lt;=0,0,IF(I3109&lt;=25000,I3109,IF(I3109&lt;=50000,ROUNDUP(I3109/2,0)+12500,IF(I3109&lt;=100000,ROUNDUP(I3109/4,0)+25000,50000)))),MIN(IF(H3109&lt;=0,0,IF(H3109&lt;=20000,H3109,IF(H3109&lt;=40000,ROUNDUP(H3109/2,0)+10000,IF(H3109&lt;=80000,ROUNDUP(H3109/4,0)+20000,40000))))+IF(I3109&lt;=0,0,IF(I3109&lt;=25000,I3109,IF(I3109&lt;=50000,ROUNDUP(I3109/2,0)+12500,IF(I3109&lt;=100000,ROUNDUP(I3109/4,0)+25000,50000)))),40000))))</f>
        <v/>
      </c>
      <c r="R3109" s="18">
        <f>MIN(120000,O3109+P3109+Q3109)</f>
        <v/>
      </c>
      <c r="S3109" s="18">
        <f>IF(F3109&lt;=0,IF(E3109&lt;=0,0,IF(E3109&lt;=12000,E3109,IF(E3109&lt;=32000,ROUNDUP(E3109/2,0)+6000,IF(E3109&lt;=56000,ROUNDUP(E3109/4,0)+14000,28000)))),IF(E3109&lt;=0,IF(F3109&lt;=0,0,IF(F3109&lt;=15000,F3109,IF(F3109&lt;=40000,ROUNDUP(F3109/2,0)+7500,IF(F3109&lt;=70000,ROUNDUP(F3109/4,0)+17500,35000)))),MAX(IF(F3109&lt;=0,0,IF(F3109&lt;=15000,F3109,IF(F3109&lt;=40000,ROUNDUP(F3109/2,0)+7500,IF(F3109&lt;=70000,ROUNDUP(F3109/4,0)+17500,35000)))),MIN(IF(E3109&lt;=0,0,IF(E3109&lt;=12000,E3109,IF(E3109&lt;=32000,ROUNDUP(E3109/2,0)+6000,IF(E3109&lt;=56000,ROUNDUP(E3109/4,0)+14000,28000))))+IF(F3109&lt;=0,0,IF(F3109&lt;=15000,F3109,IF(F3109&lt;=40000,ROUNDUP(F3109/2,0)+7500,IF(F3109&lt;=70000,ROUNDUP(F3109/4,0)+17500,35000)))),28000))))</f>
        <v/>
      </c>
      <c r="T3109" s="18">
        <f>IF(G3109&lt;=0,0,IF(G3109&lt;=12000,G3109,IF(G3109&lt;=32000,ROUNDUP(G3109/2,0)+6000,IF(G3109&lt;=56000,ROUNDUP(G3109/4,0)+14000,28000))))</f>
        <v/>
      </c>
      <c r="U3109" s="18">
        <f>IF(I3109&lt;=0,IF(H3109&lt;=0,0,IF(H3109&lt;=12000,H3109,IF(H3109&lt;=32000,ROUNDUP(H3109/2,0)+6000,IF(H3109&lt;=56000,ROUNDUP(H3109/4,0)+14000,28000)))),IF(H3109&lt;=0,IF(I3109&lt;=0,0,IF(I3109&lt;=15000,I3109,IF(I3109&lt;=40000,ROUNDUP(I3109/2,0)+7500,IF(I3109&lt;=70000,ROUNDUP(I3109/4,0)+17500,35000)))),MAX(IF(I3109&lt;=0,0,IF(I3109&lt;=15000,I3109,IF(I3109&lt;=40000,ROUNDUP(I3109/2,0)+7500,IF(I3109&lt;=70000,ROUNDUP(I3109/4,0)+17500,35000)))),MIN(IF(H3109&lt;=0,0,IF(H3109&lt;=12000,H3109,IF(H3109&lt;=32000,ROUNDUP(H3109/2,0)+6000,IF(H3109&lt;=56000,ROUNDUP(H3109/4,0)+14000,28000))))+IF(I3109&lt;=0,0,IF(I3109&lt;=15000,I3109,IF(I3109&lt;=40000,ROUNDUP(I3109/2,0)+7500,IF(I3109&lt;=70000,ROUNDUP(I3109/4,0)+17500,35000)))),28000))))</f>
        <v/>
      </c>
      <c r="V3109" s="18">
        <f>MIN(70000,S3109+T3109+U3109)</f>
        <v/>
      </c>
      <c r="W3109" s="18">
        <f>MAX(0,ROUNDDOWN(M3109-J3109-N3109-K3109-0,-3))</f>
        <v/>
      </c>
      <c r="X3109" s="18">
        <f>MAX(0,ROUNDDOWN(M3109-J3109-N3109-K3109-R3109,-3))</f>
        <v/>
      </c>
      <c r="Y3109" s="18">
        <f>IF(W3109&lt;=0,0,ROUNDDOWN((W3109*LOOKUP(W3109,{0,1950001,3300001,6950001,9000001,18000001,40000001},{0.05,0.1,0.2,0.23,0.33,0.4,0.45})-LOOKUP(W3109,{0,1950001,3300001,6950001,9000001,18000001,40000001},{0,97500,427500,636000,1536000,2796000,4796000}))*1.021,-2))</f>
        <v/>
      </c>
      <c r="Z3109" s="18">
        <f>IF(X3109&lt;=0,0,ROUNDDOWN((X3109*LOOKUP(X3109,{0,1950001,3300001,6950001,9000001,18000001,40000001},{0.05,0.1,0.2,0.23,0.33,0.4,0.45})-LOOKUP(X3109,{0,1950001,3300001,6950001,9000001,18000001,40000001},{0,97500,427500,636000,1536000,2796000,4796000}))*1.021,-2))</f>
        <v/>
      </c>
      <c r="AA3109" s="18">
        <f>MAX(0,ROUNDDOWN(M3109-J3109-430000-L3109-0,-3))</f>
        <v/>
      </c>
      <c r="AB3109" s="18">
        <f>MAX(0,ROUNDDOWN(M3109-J3109-430000-L3109-V3109,-3))</f>
        <v/>
      </c>
      <c r="AC3109" s="18">
        <f>IF(M3109&lt;=450000,0,MAX(0,ROUNDDOWN(AA3109*0.06-MIN(50000,AA3109)*0.03,-2))+MAX(0,ROUNDDOWN(AA3109*0.04-MIN(50000,AA3109)*0.02,-2)))</f>
        <v/>
      </c>
      <c r="AD3109" s="18">
        <f>IF(M3109&lt;=450000,0,MAX(0,ROUNDDOWN(AB3109*0.06-MIN(50000,AB3109)*0.03,-2))+MAX(0,ROUNDDOWN(AB3109*0.04-MIN(50000,AB3109)*0.02,-2)))</f>
        <v/>
      </c>
      <c r="AE3109" s="18">
        <f>Y3109-Z3109</f>
        <v/>
      </c>
      <c r="AF3109" s="18">
        <f>AC3109-AD3109</f>
        <v/>
      </c>
      <c r="AG3109" s="18">
        <f>AE3109+AF3109</f>
        <v/>
      </c>
      <c r="AH3109" s="20">
        <f>IF(W3109&lt;=0,0,LOOKUP(W3109,{0,1950001,3300001,6950001,9000001,18000001,40000001},{0.05,0.1,0.2,0.23,0.33,0.4,0.45}))</f>
        <v/>
      </c>
    </row>
    <row r="3110">
      <c r="A3110" t="inlineStr">
        <is>
          <t>1万円刻み 特例あり一般12万円</t>
        </is>
      </c>
      <c r="B3110" s="18">
        <f>'4_1万円刻み'!$A$1010</f>
        <v/>
      </c>
      <c r="C3110" s="19" t="n">
        <v>2026</v>
      </c>
      <c r="D3110" t="inlineStr">
        <is>
          <t>はい</t>
        </is>
      </c>
      <c r="E3110" s="18" t="n">
        <v>120000</v>
      </c>
      <c r="F3110" s="18" t="n">
        <v>0</v>
      </c>
      <c r="G3110" s="18" t="n">
        <v>0</v>
      </c>
      <c r="H3110" s="18" t="n">
        <v>0</v>
      </c>
      <c r="I3110" s="18" t="n">
        <v>0</v>
      </c>
      <c r="J3110" s="18">
        <f>ROUND(MIN(B3110/12,650000)*12*0.0915+MIN(B3110/12,1390000)*12*(0.0504+0)+B3110*0.005,0)</f>
        <v/>
      </c>
      <c r="K3110" s="18" t="n">
        <v>0</v>
      </c>
      <c r="L3110" s="18" t="n">
        <v>0</v>
      </c>
      <c r="M3110" s="18">
        <f>ROUND(IF(C3110&gt;=2026,IF(B3110&lt;741000,0,IF(B3110&lt;2191000,B3110-740000,IF(B3110&lt;2193000,1451000,IF(B3110&lt;2196000,1453000,IF(B3110&lt;2200000,1456000,IF(B3110&lt;3600000,ROUNDDOWN(B3110/4,-3)*2.8-80000,IF(B3110&lt;6600000,ROUNDDOWN(B3110/4,-3)*3.2-440000,IF(B3110&lt;8500000,ROUNDDOWN(B3110*0.9,0)-1100000,B3110-1950000)))))))),IF(B3110&lt;651000,0,IF(B3110&lt;1900000,B3110-650000,IF(B3110&lt;3600000,ROUNDDOWN(B3110/4,-3)*2.8-80000,IF(B3110&lt;6600000,ROUNDDOWN(B3110/4,-3)*3.2-440000,IF(B3110&lt;8500000,ROUNDDOWN(B3110*0.9,0)-1100000,B3110-1950000)))))),0)</f>
        <v/>
      </c>
      <c r="N3110" s="18">
        <f>IF(M3110&gt;23500000,NA(),IF(C3110&gt;=2026,IF(M3110&lt;=4890000,1040000,IF(M3110&lt;=6550000,670000,620000)),IF(M3110&lt;=1320000,950000,IF(M3110&lt;=3360000,880000,IF(M3110&lt;=4890000,680000,IF(M3110&lt;=6550000,630000,580000))))))</f>
        <v/>
      </c>
      <c r="O3110" s="18">
        <f>IF(F3110&lt;=0,IF(AND(D3110="はい",C3110&gt;=2026,C3110&lt;=2027),IF(E3110&lt;=0,0,IF(E3110&lt;=30000,E3110,IF(E3110&lt;=60000,ROUNDUP(E3110/2,0)+15000,IF(E3110&lt;=120000,ROUNDUP(E3110/4,0)+30000,60000)))),IF(E3110&lt;=0,0,IF(E3110&lt;=20000,E3110,IF(E3110&lt;=40000,ROUNDUP(E3110/2,0)+10000,IF(E3110&lt;=80000,ROUNDUP(E3110/4,0)+20000,40000))))),IF(E3110&lt;=0,IF(F3110&lt;=0,0,IF(F3110&lt;=25000,F3110,IF(F3110&lt;=50000,ROUNDUP(F3110/2,0)+12500,IF(F3110&lt;=100000,ROUNDUP(F3110/4,0)+25000,50000)))),MAX(IF(F3110&lt;=0,0,IF(F3110&lt;=25000,F3110,IF(F3110&lt;=50000,ROUNDUP(F3110/2,0)+12500,IF(F3110&lt;=100000,ROUNDUP(F3110/4,0)+25000,50000)))),MIN(IF(AND(D3110="はい",C3110&gt;=2026,C3110&lt;=2027),IF(E3110&lt;=0,0,IF(E3110&lt;=30000,E3110,IF(E3110&lt;=60000,ROUNDUP(E3110/2,0)+15000,IF(E3110&lt;=120000,ROUNDUP(E3110/4,0)+30000,60000)))),IF(E3110&lt;=0,0,IF(E3110&lt;=20000,E3110,IF(E3110&lt;=40000,ROUNDUP(E3110/2,0)+10000,IF(E3110&lt;=80000,ROUNDUP(E3110/4,0)+20000,40000)))))+IF(F3110&lt;=0,0,IF(F3110&lt;=25000,F3110,IF(F3110&lt;=50000,ROUNDUP(F3110/2,0)+12500,IF(F3110&lt;=100000,ROUNDUP(F3110/4,0)+25000,50000)))),IF(AND(D3110="はい",C3110&gt;=2026,C3110&lt;=2027),60000,40000)))))</f>
        <v/>
      </c>
      <c r="P3110" s="18">
        <f>IF(G3110&lt;=0,0,IF(G3110&lt;=20000,G3110,IF(G3110&lt;=40000,ROUNDUP(G3110/2,0)+10000,IF(G3110&lt;=80000,ROUNDUP(G3110/4,0)+20000,40000))))</f>
        <v/>
      </c>
      <c r="Q3110" s="18">
        <f>IF(I3110&lt;=0,IF(H3110&lt;=0,0,IF(H3110&lt;=20000,H3110,IF(H3110&lt;=40000,ROUNDUP(H3110/2,0)+10000,IF(H3110&lt;=80000,ROUNDUP(H3110/4,0)+20000,40000)))),IF(H3110&lt;=0,IF(I3110&lt;=0,0,IF(I3110&lt;=25000,I3110,IF(I3110&lt;=50000,ROUNDUP(I3110/2,0)+12500,IF(I3110&lt;=100000,ROUNDUP(I3110/4,0)+25000,50000)))),MAX(IF(I3110&lt;=0,0,IF(I3110&lt;=25000,I3110,IF(I3110&lt;=50000,ROUNDUP(I3110/2,0)+12500,IF(I3110&lt;=100000,ROUNDUP(I3110/4,0)+25000,50000)))),MIN(IF(H3110&lt;=0,0,IF(H3110&lt;=20000,H3110,IF(H3110&lt;=40000,ROUNDUP(H3110/2,0)+10000,IF(H3110&lt;=80000,ROUNDUP(H3110/4,0)+20000,40000))))+IF(I3110&lt;=0,0,IF(I3110&lt;=25000,I3110,IF(I3110&lt;=50000,ROUNDUP(I3110/2,0)+12500,IF(I3110&lt;=100000,ROUNDUP(I3110/4,0)+25000,50000)))),40000))))</f>
        <v/>
      </c>
      <c r="R3110" s="18">
        <f>MIN(120000,O3110+P3110+Q3110)</f>
        <v/>
      </c>
      <c r="S3110" s="18">
        <f>IF(F3110&lt;=0,IF(E3110&lt;=0,0,IF(E3110&lt;=12000,E3110,IF(E3110&lt;=32000,ROUNDUP(E3110/2,0)+6000,IF(E3110&lt;=56000,ROUNDUP(E3110/4,0)+14000,28000)))),IF(E3110&lt;=0,IF(F3110&lt;=0,0,IF(F3110&lt;=15000,F3110,IF(F3110&lt;=40000,ROUNDUP(F3110/2,0)+7500,IF(F3110&lt;=70000,ROUNDUP(F3110/4,0)+17500,35000)))),MAX(IF(F3110&lt;=0,0,IF(F3110&lt;=15000,F3110,IF(F3110&lt;=40000,ROUNDUP(F3110/2,0)+7500,IF(F3110&lt;=70000,ROUNDUP(F3110/4,0)+17500,35000)))),MIN(IF(E3110&lt;=0,0,IF(E3110&lt;=12000,E3110,IF(E3110&lt;=32000,ROUNDUP(E3110/2,0)+6000,IF(E3110&lt;=56000,ROUNDUP(E3110/4,0)+14000,28000))))+IF(F3110&lt;=0,0,IF(F3110&lt;=15000,F3110,IF(F3110&lt;=40000,ROUNDUP(F3110/2,0)+7500,IF(F3110&lt;=70000,ROUNDUP(F3110/4,0)+17500,35000)))),28000))))</f>
        <v/>
      </c>
      <c r="T3110" s="18">
        <f>IF(G3110&lt;=0,0,IF(G3110&lt;=12000,G3110,IF(G3110&lt;=32000,ROUNDUP(G3110/2,0)+6000,IF(G3110&lt;=56000,ROUNDUP(G3110/4,0)+14000,28000))))</f>
        <v/>
      </c>
      <c r="U3110" s="18">
        <f>IF(I3110&lt;=0,IF(H3110&lt;=0,0,IF(H3110&lt;=12000,H3110,IF(H3110&lt;=32000,ROUNDUP(H3110/2,0)+6000,IF(H3110&lt;=56000,ROUNDUP(H3110/4,0)+14000,28000)))),IF(H3110&lt;=0,IF(I3110&lt;=0,0,IF(I3110&lt;=15000,I3110,IF(I3110&lt;=40000,ROUNDUP(I3110/2,0)+7500,IF(I3110&lt;=70000,ROUNDUP(I3110/4,0)+17500,35000)))),MAX(IF(I3110&lt;=0,0,IF(I3110&lt;=15000,I3110,IF(I3110&lt;=40000,ROUNDUP(I3110/2,0)+7500,IF(I3110&lt;=70000,ROUNDUP(I3110/4,0)+17500,35000)))),MIN(IF(H3110&lt;=0,0,IF(H3110&lt;=12000,H3110,IF(H3110&lt;=32000,ROUNDUP(H3110/2,0)+6000,IF(H3110&lt;=56000,ROUNDUP(H3110/4,0)+14000,28000))))+IF(I3110&lt;=0,0,IF(I3110&lt;=15000,I3110,IF(I3110&lt;=40000,ROUNDUP(I3110/2,0)+7500,IF(I3110&lt;=70000,ROUNDUP(I3110/4,0)+17500,35000)))),28000))))</f>
        <v/>
      </c>
      <c r="V3110" s="18">
        <f>MIN(70000,S3110+T3110+U3110)</f>
        <v/>
      </c>
      <c r="W3110" s="18">
        <f>MAX(0,ROUNDDOWN(M3110-J3110-N3110-K3110-0,-3))</f>
        <v/>
      </c>
      <c r="X3110" s="18">
        <f>MAX(0,ROUNDDOWN(M3110-J3110-N3110-K3110-R3110,-3))</f>
        <v/>
      </c>
      <c r="Y3110" s="18">
        <f>IF(W3110&lt;=0,0,ROUNDDOWN((W3110*LOOKUP(W3110,{0,1950001,3300001,6950001,9000001,18000001,40000001},{0.05,0.1,0.2,0.23,0.33,0.4,0.45})-LOOKUP(W3110,{0,1950001,3300001,6950001,9000001,18000001,40000001},{0,97500,427500,636000,1536000,2796000,4796000}))*1.021,-2))</f>
        <v/>
      </c>
      <c r="Z3110" s="18">
        <f>IF(X3110&lt;=0,0,ROUNDDOWN((X3110*LOOKUP(X3110,{0,1950001,3300001,6950001,9000001,18000001,40000001},{0.05,0.1,0.2,0.23,0.33,0.4,0.45})-LOOKUP(X3110,{0,1950001,3300001,6950001,9000001,18000001,40000001},{0,97500,427500,636000,1536000,2796000,4796000}))*1.021,-2))</f>
        <v/>
      </c>
      <c r="AA3110" s="18">
        <f>MAX(0,ROUNDDOWN(M3110-J3110-430000-L3110-0,-3))</f>
        <v/>
      </c>
      <c r="AB3110" s="18">
        <f>MAX(0,ROUNDDOWN(M3110-J3110-430000-L3110-V3110,-3))</f>
        <v/>
      </c>
      <c r="AC3110" s="18">
        <f>IF(M3110&lt;=450000,0,MAX(0,ROUNDDOWN(AA3110*0.06-MIN(50000,AA3110)*0.03,-2))+MAX(0,ROUNDDOWN(AA3110*0.04-MIN(50000,AA3110)*0.02,-2)))</f>
        <v/>
      </c>
      <c r="AD3110" s="18">
        <f>IF(M3110&lt;=450000,0,MAX(0,ROUNDDOWN(AB3110*0.06-MIN(50000,AB3110)*0.03,-2))+MAX(0,ROUNDDOWN(AB3110*0.04-MIN(50000,AB3110)*0.02,-2)))</f>
        <v/>
      </c>
      <c r="AE3110" s="18">
        <f>Y3110-Z3110</f>
        <v/>
      </c>
      <c r="AF3110" s="18">
        <f>AC3110-AD3110</f>
        <v/>
      </c>
      <c r="AG3110" s="18">
        <f>AE3110+AF3110</f>
        <v/>
      </c>
      <c r="AH3110" s="20">
        <f>IF(W3110&lt;=0,0,LOOKUP(W3110,{0,1950001,3300001,6950001,9000001,18000001,40000001},{0.05,0.1,0.2,0.23,0.33,0.4,0.45}))</f>
        <v/>
      </c>
    </row>
    <row r="3111">
      <c r="A3111" t="inlineStr">
        <is>
          <t>1万円刻み 3区分8万円ずつ</t>
        </is>
      </c>
      <c r="B3111" s="18">
        <f>'4_1万円刻み'!$A$1011</f>
        <v/>
      </c>
      <c r="C3111" s="19" t="n">
        <v>2026</v>
      </c>
      <c r="D3111" t="inlineStr">
        <is>
          <t>いいえ</t>
        </is>
      </c>
      <c r="E3111" s="18" t="n">
        <v>80000</v>
      </c>
      <c r="F3111" s="18" t="n">
        <v>0</v>
      </c>
      <c r="G3111" s="18" t="n">
        <v>80000</v>
      </c>
      <c r="H3111" s="18" t="n">
        <v>80000</v>
      </c>
      <c r="I3111" s="18" t="n">
        <v>0</v>
      </c>
      <c r="J3111" s="18">
        <f>ROUND(MIN(B3111/12,650000)*12*0.0915+MIN(B3111/12,1390000)*12*(0.0504+0)+B3111*0.005,0)</f>
        <v/>
      </c>
      <c r="K3111" s="18" t="n">
        <v>0</v>
      </c>
      <c r="L3111" s="18" t="n">
        <v>0</v>
      </c>
      <c r="M3111" s="18">
        <f>ROUND(IF(C3111&gt;=2026,IF(B3111&lt;741000,0,IF(B3111&lt;2191000,B3111-740000,IF(B3111&lt;2193000,1451000,IF(B3111&lt;2196000,1453000,IF(B3111&lt;2200000,1456000,IF(B3111&lt;3600000,ROUNDDOWN(B3111/4,-3)*2.8-80000,IF(B3111&lt;6600000,ROUNDDOWN(B3111/4,-3)*3.2-440000,IF(B3111&lt;8500000,ROUNDDOWN(B3111*0.9,0)-1100000,B3111-1950000)))))))),IF(B3111&lt;651000,0,IF(B3111&lt;1900000,B3111-650000,IF(B3111&lt;3600000,ROUNDDOWN(B3111/4,-3)*2.8-80000,IF(B3111&lt;6600000,ROUNDDOWN(B3111/4,-3)*3.2-440000,IF(B3111&lt;8500000,ROUNDDOWN(B3111*0.9,0)-1100000,B3111-1950000)))))),0)</f>
        <v/>
      </c>
      <c r="N3111" s="18">
        <f>IF(M3111&gt;23500000,NA(),IF(C3111&gt;=2026,IF(M3111&lt;=4890000,1040000,IF(M3111&lt;=6550000,670000,620000)),IF(M3111&lt;=1320000,950000,IF(M3111&lt;=3360000,880000,IF(M3111&lt;=4890000,680000,IF(M3111&lt;=6550000,630000,580000))))))</f>
        <v/>
      </c>
      <c r="O3111" s="18">
        <f>IF(F3111&lt;=0,IF(AND(D3111="はい",C3111&gt;=2026,C3111&lt;=2027),IF(E3111&lt;=0,0,IF(E3111&lt;=30000,E3111,IF(E3111&lt;=60000,ROUNDUP(E3111/2,0)+15000,IF(E3111&lt;=120000,ROUNDUP(E3111/4,0)+30000,60000)))),IF(E3111&lt;=0,0,IF(E3111&lt;=20000,E3111,IF(E3111&lt;=40000,ROUNDUP(E3111/2,0)+10000,IF(E3111&lt;=80000,ROUNDUP(E3111/4,0)+20000,40000))))),IF(E3111&lt;=0,IF(F3111&lt;=0,0,IF(F3111&lt;=25000,F3111,IF(F3111&lt;=50000,ROUNDUP(F3111/2,0)+12500,IF(F3111&lt;=100000,ROUNDUP(F3111/4,0)+25000,50000)))),MAX(IF(F3111&lt;=0,0,IF(F3111&lt;=25000,F3111,IF(F3111&lt;=50000,ROUNDUP(F3111/2,0)+12500,IF(F3111&lt;=100000,ROUNDUP(F3111/4,0)+25000,50000)))),MIN(IF(AND(D3111="はい",C3111&gt;=2026,C3111&lt;=2027),IF(E3111&lt;=0,0,IF(E3111&lt;=30000,E3111,IF(E3111&lt;=60000,ROUNDUP(E3111/2,0)+15000,IF(E3111&lt;=120000,ROUNDUP(E3111/4,0)+30000,60000)))),IF(E3111&lt;=0,0,IF(E3111&lt;=20000,E3111,IF(E3111&lt;=40000,ROUNDUP(E3111/2,0)+10000,IF(E3111&lt;=80000,ROUNDUP(E3111/4,0)+20000,40000)))))+IF(F3111&lt;=0,0,IF(F3111&lt;=25000,F3111,IF(F3111&lt;=50000,ROUNDUP(F3111/2,0)+12500,IF(F3111&lt;=100000,ROUNDUP(F3111/4,0)+25000,50000)))),IF(AND(D3111="はい",C3111&gt;=2026,C3111&lt;=2027),60000,40000)))))</f>
        <v/>
      </c>
      <c r="P3111" s="18">
        <f>IF(G3111&lt;=0,0,IF(G3111&lt;=20000,G3111,IF(G3111&lt;=40000,ROUNDUP(G3111/2,0)+10000,IF(G3111&lt;=80000,ROUNDUP(G3111/4,0)+20000,40000))))</f>
        <v/>
      </c>
      <c r="Q3111" s="18">
        <f>IF(I3111&lt;=0,IF(H3111&lt;=0,0,IF(H3111&lt;=20000,H3111,IF(H3111&lt;=40000,ROUNDUP(H3111/2,0)+10000,IF(H3111&lt;=80000,ROUNDUP(H3111/4,0)+20000,40000)))),IF(H3111&lt;=0,IF(I3111&lt;=0,0,IF(I3111&lt;=25000,I3111,IF(I3111&lt;=50000,ROUNDUP(I3111/2,0)+12500,IF(I3111&lt;=100000,ROUNDUP(I3111/4,0)+25000,50000)))),MAX(IF(I3111&lt;=0,0,IF(I3111&lt;=25000,I3111,IF(I3111&lt;=50000,ROUNDUP(I3111/2,0)+12500,IF(I3111&lt;=100000,ROUNDUP(I3111/4,0)+25000,50000)))),MIN(IF(H3111&lt;=0,0,IF(H3111&lt;=20000,H3111,IF(H3111&lt;=40000,ROUNDUP(H3111/2,0)+10000,IF(H3111&lt;=80000,ROUNDUP(H3111/4,0)+20000,40000))))+IF(I3111&lt;=0,0,IF(I3111&lt;=25000,I3111,IF(I3111&lt;=50000,ROUNDUP(I3111/2,0)+12500,IF(I3111&lt;=100000,ROUNDUP(I3111/4,0)+25000,50000)))),40000))))</f>
        <v/>
      </c>
      <c r="R3111" s="18">
        <f>MIN(120000,O3111+P3111+Q3111)</f>
        <v/>
      </c>
      <c r="S3111" s="18">
        <f>IF(F3111&lt;=0,IF(E3111&lt;=0,0,IF(E3111&lt;=12000,E3111,IF(E3111&lt;=32000,ROUNDUP(E3111/2,0)+6000,IF(E3111&lt;=56000,ROUNDUP(E3111/4,0)+14000,28000)))),IF(E3111&lt;=0,IF(F3111&lt;=0,0,IF(F3111&lt;=15000,F3111,IF(F3111&lt;=40000,ROUNDUP(F3111/2,0)+7500,IF(F3111&lt;=70000,ROUNDUP(F3111/4,0)+17500,35000)))),MAX(IF(F3111&lt;=0,0,IF(F3111&lt;=15000,F3111,IF(F3111&lt;=40000,ROUNDUP(F3111/2,0)+7500,IF(F3111&lt;=70000,ROUNDUP(F3111/4,0)+17500,35000)))),MIN(IF(E3111&lt;=0,0,IF(E3111&lt;=12000,E3111,IF(E3111&lt;=32000,ROUNDUP(E3111/2,0)+6000,IF(E3111&lt;=56000,ROUNDUP(E3111/4,0)+14000,28000))))+IF(F3111&lt;=0,0,IF(F3111&lt;=15000,F3111,IF(F3111&lt;=40000,ROUNDUP(F3111/2,0)+7500,IF(F3111&lt;=70000,ROUNDUP(F3111/4,0)+17500,35000)))),28000))))</f>
        <v/>
      </c>
      <c r="T3111" s="18">
        <f>IF(G3111&lt;=0,0,IF(G3111&lt;=12000,G3111,IF(G3111&lt;=32000,ROUNDUP(G3111/2,0)+6000,IF(G3111&lt;=56000,ROUNDUP(G3111/4,0)+14000,28000))))</f>
        <v/>
      </c>
      <c r="U3111" s="18">
        <f>IF(I3111&lt;=0,IF(H3111&lt;=0,0,IF(H3111&lt;=12000,H3111,IF(H3111&lt;=32000,ROUNDUP(H3111/2,0)+6000,IF(H3111&lt;=56000,ROUNDUP(H3111/4,0)+14000,28000)))),IF(H3111&lt;=0,IF(I3111&lt;=0,0,IF(I3111&lt;=15000,I3111,IF(I3111&lt;=40000,ROUNDUP(I3111/2,0)+7500,IF(I3111&lt;=70000,ROUNDUP(I3111/4,0)+17500,35000)))),MAX(IF(I3111&lt;=0,0,IF(I3111&lt;=15000,I3111,IF(I3111&lt;=40000,ROUNDUP(I3111/2,0)+7500,IF(I3111&lt;=70000,ROUNDUP(I3111/4,0)+17500,35000)))),MIN(IF(H3111&lt;=0,0,IF(H3111&lt;=12000,H3111,IF(H3111&lt;=32000,ROUNDUP(H3111/2,0)+6000,IF(H3111&lt;=56000,ROUNDUP(H3111/4,0)+14000,28000))))+IF(I3111&lt;=0,0,IF(I3111&lt;=15000,I3111,IF(I3111&lt;=40000,ROUNDUP(I3111/2,0)+7500,IF(I3111&lt;=70000,ROUNDUP(I3111/4,0)+17500,35000)))),28000))))</f>
        <v/>
      </c>
      <c r="V3111" s="18">
        <f>MIN(70000,S3111+T3111+U3111)</f>
        <v/>
      </c>
      <c r="W3111" s="18">
        <f>MAX(0,ROUNDDOWN(M3111-J3111-N3111-K3111-0,-3))</f>
        <v/>
      </c>
      <c r="X3111" s="18">
        <f>MAX(0,ROUNDDOWN(M3111-J3111-N3111-K3111-R3111,-3))</f>
        <v/>
      </c>
      <c r="Y3111" s="18">
        <f>IF(W3111&lt;=0,0,ROUNDDOWN((W3111*LOOKUP(W3111,{0,1950001,3300001,6950001,9000001,18000001,40000001},{0.05,0.1,0.2,0.23,0.33,0.4,0.45})-LOOKUP(W3111,{0,1950001,3300001,6950001,9000001,18000001,40000001},{0,97500,427500,636000,1536000,2796000,4796000}))*1.021,-2))</f>
        <v/>
      </c>
      <c r="Z3111" s="18">
        <f>IF(X3111&lt;=0,0,ROUNDDOWN((X3111*LOOKUP(X3111,{0,1950001,3300001,6950001,9000001,18000001,40000001},{0.05,0.1,0.2,0.23,0.33,0.4,0.45})-LOOKUP(X3111,{0,1950001,3300001,6950001,9000001,18000001,40000001},{0,97500,427500,636000,1536000,2796000,4796000}))*1.021,-2))</f>
        <v/>
      </c>
      <c r="AA3111" s="18">
        <f>MAX(0,ROUNDDOWN(M3111-J3111-430000-L3111-0,-3))</f>
        <v/>
      </c>
      <c r="AB3111" s="18">
        <f>MAX(0,ROUNDDOWN(M3111-J3111-430000-L3111-V3111,-3))</f>
        <v/>
      </c>
      <c r="AC3111" s="18">
        <f>IF(M3111&lt;=450000,0,MAX(0,ROUNDDOWN(AA3111*0.06-MIN(50000,AA3111)*0.03,-2))+MAX(0,ROUNDDOWN(AA3111*0.04-MIN(50000,AA3111)*0.02,-2)))</f>
        <v/>
      </c>
      <c r="AD3111" s="18">
        <f>IF(M3111&lt;=450000,0,MAX(0,ROUNDDOWN(AB3111*0.06-MIN(50000,AB3111)*0.03,-2))+MAX(0,ROUNDDOWN(AB3111*0.04-MIN(50000,AB3111)*0.02,-2)))</f>
        <v/>
      </c>
      <c r="AE3111" s="18">
        <f>Y3111-Z3111</f>
        <v/>
      </c>
      <c r="AF3111" s="18">
        <f>AC3111-AD3111</f>
        <v/>
      </c>
      <c r="AG3111" s="18">
        <f>AE3111+AF3111</f>
        <v/>
      </c>
      <c r="AH3111" s="20">
        <f>IF(W3111&lt;=0,0,LOOKUP(W3111,{0,1950001,3300001,6950001,9000001,18000001,40000001},{0.05,0.1,0.2,0.23,0.33,0.4,0.45}))</f>
        <v/>
      </c>
    </row>
    <row r="3112">
      <c r="A3112" t="inlineStr">
        <is>
          <t>1万円刻み 一般8万円</t>
        </is>
      </c>
      <c r="B3112" s="18">
        <f>'4_1万円刻み'!$A$1011</f>
        <v/>
      </c>
      <c r="C3112" s="19" t="n">
        <v>2026</v>
      </c>
      <c r="D3112" t="inlineStr">
        <is>
          <t>いいえ</t>
        </is>
      </c>
      <c r="E3112" s="18" t="n">
        <v>80000</v>
      </c>
      <c r="F3112" s="18" t="n">
        <v>0</v>
      </c>
      <c r="G3112" s="18" t="n">
        <v>0</v>
      </c>
      <c r="H3112" s="18" t="n">
        <v>0</v>
      </c>
      <c r="I3112" s="18" t="n">
        <v>0</v>
      </c>
      <c r="J3112" s="18">
        <f>ROUND(MIN(B3112/12,650000)*12*0.0915+MIN(B3112/12,1390000)*12*(0.0504+0)+B3112*0.005,0)</f>
        <v/>
      </c>
      <c r="K3112" s="18" t="n">
        <v>0</v>
      </c>
      <c r="L3112" s="18" t="n">
        <v>0</v>
      </c>
      <c r="M3112" s="18">
        <f>ROUND(IF(C3112&gt;=2026,IF(B3112&lt;741000,0,IF(B3112&lt;2191000,B3112-740000,IF(B3112&lt;2193000,1451000,IF(B3112&lt;2196000,1453000,IF(B3112&lt;2200000,1456000,IF(B3112&lt;3600000,ROUNDDOWN(B3112/4,-3)*2.8-80000,IF(B3112&lt;6600000,ROUNDDOWN(B3112/4,-3)*3.2-440000,IF(B3112&lt;8500000,ROUNDDOWN(B3112*0.9,0)-1100000,B3112-1950000)))))))),IF(B3112&lt;651000,0,IF(B3112&lt;1900000,B3112-650000,IF(B3112&lt;3600000,ROUNDDOWN(B3112/4,-3)*2.8-80000,IF(B3112&lt;6600000,ROUNDDOWN(B3112/4,-3)*3.2-440000,IF(B3112&lt;8500000,ROUNDDOWN(B3112*0.9,0)-1100000,B3112-1950000)))))),0)</f>
        <v/>
      </c>
      <c r="N3112" s="18">
        <f>IF(M3112&gt;23500000,NA(),IF(C3112&gt;=2026,IF(M3112&lt;=4890000,1040000,IF(M3112&lt;=6550000,670000,620000)),IF(M3112&lt;=1320000,950000,IF(M3112&lt;=3360000,880000,IF(M3112&lt;=4890000,680000,IF(M3112&lt;=6550000,630000,580000))))))</f>
        <v/>
      </c>
      <c r="O3112" s="18">
        <f>IF(F3112&lt;=0,IF(AND(D3112="はい",C3112&gt;=2026,C3112&lt;=2027),IF(E3112&lt;=0,0,IF(E3112&lt;=30000,E3112,IF(E3112&lt;=60000,ROUNDUP(E3112/2,0)+15000,IF(E3112&lt;=120000,ROUNDUP(E3112/4,0)+30000,60000)))),IF(E3112&lt;=0,0,IF(E3112&lt;=20000,E3112,IF(E3112&lt;=40000,ROUNDUP(E3112/2,0)+10000,IF(E3112&lt;=80000,ROUNDUP(E3112/4,0)+20000,40000))))),IF(E3112&lt;=0,IF(F3112&lt;=0,0,IF(F3112&lt;=25000,F3112,IF(F3112&lt;=50000,ROUNDUP(F3112/2,0)+12500,IF(F3112&lt;=100000,ROUNDUP(F3112/4,0)+25000,50000)))),MAX(IF(F3112&lt;=0,0,IF(F3112&lt;=25000,F3112,IF(F3112&lt;=50000,ROUNDUP(F3112/2,0)+12500,IF(F3112&lt;=100000,ROUNDUP(F3112/4,0)+25000,50000)))),MIN(IF(AND(D3112="はい",C3112&gt;=2026,C3112&lt;=2027),IF(E3112&lt;=0,0,IF(E3112&lt;=30000,E3112,IF(E3112&lt;=60000,ROUNDUP(E3112/2,0)+15000,IF(E3112&lt;=120000,ROUNDUP(E3112/4,0)+30000,60000)))),IF(E3112&lt;=0,0,IF(E3112&lt;=20000,E3112,IF(E3112&lt;=40000,ROUNDUP(E3112/2,0)+10000,IF(E3112&lt;=80000,ROUNDUP(E3112/4,0)+20000,40000)))))+IF(F3112&lt;=0,0,IF(F3112&lt;=25000,F3112,IF(F3112&lt;=50000,ROUNDUP(F3112/2,0)+12500,IF(F3112&lt;=100000,ROUNDUP(F3112/4,0)+25000,50000)))),IF(AND(D3112="はい",C3112&gt;=2026,C3112&lt;=2027),60000,40000)))))</f>
        <v/>
      </c>
      <c r="P3112" s="18">
        <f>IF(G3112&lt;=0,0,IF(G3112&lt;=20000,G3112,IF(G3112&lt;=40000,ROUNDUP(G3112/2,0)+10000,IF(G3112&lt;=80000,ROUNDUP(G3112/4,0)+20000,40000))))</f>
        <v/>
      </c>
      <c r="Q3112" s="18">
        <f>IF(I3112&lt;=0,IF(H3112&lt;=0,0,IF(H3112&lt;=20000,H3112,IF(H3112&lt;=40000,ROUNDUP(H3112/2,0)+10000,IF(H3112&lt;=80000,ROUNDUP(H3112/4,0)+20000,40000)))),IF(H3112&lt;=0,IF(I3112&lt;=0,0,IF(I3112&lt;=25000,I3112,IF(I3112&lt;=50000,ROUNDUP(I3112/2,0)+12500,IF(I3112&lt;=100000,ROUNDUP(I3112/4,0)+25000,50000)))),MAX(IF(I3112&lt;=0,0,IF(I3112&lt;=25000,I3112,IF(I3112&lt;=50000,ROUNDUP(I3112/2,0)+12500,IF(I3112&lt;=100000,ROUNDUP(I3112/4,0)+25000,50000)))),MIN(IF(H3112&lt;=0,0,IF(H3112&lt;=20000,H3112,IF(H3112&lt;=40000,ROUNDUP(H3112/2,0)+10000,IF(H3112&lt;=80000,ROUNDUP(H3112/4,0)+20000,40000))))+IF(I3112&lt;=0,0,IF(I3112&lt;=25000,I3112,IF(I3112&lt;=50000,ROUNDUP(I3112/2,0)+12500,IF(I3112&lt;=100000,ROUNDUP(I3112/4,0)+25000,50000)))),40000))))</f>
        <v/>
      </c>
      <c r="R3112" s="18">
        <f>MIN(120000,O3112+P3112+Q3112)</f>
        <v/>
      </c>
      <c r="S3112" s="18">
        <f>IF(F3112&lt;=0,IF(E3112&lt;=0,0,IF(E3112&lt;=12000,E3112,IF(E3112&lt;=32000,ROUNDUP(E3112/2,0)+6000,IF(E3112&lt;=56000,ROUNDUP(E3112/4,0)+14000,28000)))),IF(E3112&lt;=0,IF(F3112&lt;=0,0,IF(F3112&lt;=15000,F3112,IF(F3112&lt;=40000,ROUNDUP(F3112/2,0)+7500,IF(F3112&lt;=70000,ROUNDUP(F3112/4,0)+17500,35000)))),MAX(IF(F3112&lt;=0,0,IF(F3112&lt;=15000,F3112,IF(F3112&lt;=40000,ROUNDUP(F3112/2,0)+7500,IF(F3112&lt;=70000,ROUNDUP(F3112/4,0)+17500,35000)))),MIN(IF(E3112&lt;=0,0,IF(E3112&lt;=12000,E3112,IF(E3112&lt;=32000,ROUNDUP(E3112/2,0)+6000,IF(E3112&lt;=56000,ROUNDUP(E3112/4,0)+14000,28000))))+IF(F3112&lt;=0,0,IF(F3112&lt;=15000,F3112,IF(F3112&lt;=40000,ROUNDUP(F3112/2,0)+7500,IF(F3112&lt;=70000,ROUNDUP(F3112/4,0)+17500,35000)))),28000))))</f>
        <v/>
      </c>
      <c r="T3112" s="18">
        <f>IF(G3112&lt;=0,0,IF(G3112&lt;=12000,G3112,IF(G3112&lt;=32000,ROUNDUP(G3112/2,0)+6000,IF(G3112&lt;=56000,ROUNDUP(G3112/4,0)+14000,28000))))</f>
        <v/>
      </c>
      <c r="U3112" s="18">
        <f>IF(I3112&lt;=0,IF(H3112&lt;=0,0,IF(H3112&lt;=12000,H3112,IF(H3112&lt;=32000,ROUNDUP(H3112/2,0)+6000,IF(H3112&lt;=56000,ROUNDUP(H3112/4,0)+14000,28000)))),IF(H3112&lt;=0,IF(I3112&lt;=0,0,IF(I3112&lt;=15000,I3112,IF(I3112&lt;=40000,ROUNDUP(I3112/2,0)+7500,IF(I3112&lt;=70000,ROUNDUP(I3112/4,0)+17500,35000)))),MAX(IF(I3112&lt;=0,0,IF(I3112&lt;=15000,I3112,IF(I3112&lt;=40000,ROUNDUP(I3112/2,0)+7500,IF(I3112&lt;=70000,ROUNDUP(I3112/4,0)+17500,35000)))),MIN(IF(H3112&lt;=0,0,IF(H3112&lt;=12000,H3112,IF(H3112&lt;=32000,ROUNDUP(H3112/2,0)+6000,IF(H3112&lt;=56000,ROUNDUP(H3112/4,0)+14000,28000))))+IF(I3112&lt;=0,0,IF(I3112&lt;=15000,I3112,IF(I3112&lt;=40000,ROUNDUP(I3112/2,0)+7500,IF(I3112&lt;=70000,ROUNDUP(I3112/4,0)+17500,35000)))),28000))))</f>
        <v/>
      </c>
      <c r="V3112" s="18">
        <f>MIN(70000,S3112+T3112+U3112)</f>
        <v/>
      </c>
      <c r="W3112" s="18">
        <f>MAX(0,ROUNDDOWN(M3112-J3112-N3112-K3112-0,-3))</f>
        <v/>
      </c>
      <c r="X3112" s="18">
        <f>MAX(0,ROUNDDOWN(M3112-J3112-N3112-K3112-R3112,-3))</f>
        <v/>
      </c>
      <c r="Y3112" s="18">
        <f>IF(W3112&lt;=0,0,ROUNDDOWN((W3112*LOOKUP(W3112,{0,1950001,3300001,6950001,9000001,18000001,40000001},{0.05,0.1,0.2,0.23,0.33,0.4,0.45})-LOOKUP(W3112,{0,1950001,3300001,6950001,9000001,18000001,40000001},{0,97500,427500,636000,1536000,2796000,4796000}))*1.021,-2))</f>
        <v/>
      </c>
      <c r="Z3112" s="18">
        <f>IF(X3112&lt;=0,0,ROUNDDOWN((X3112*LOOKUP(X3112,{0,1950001,3300001,6950001,9000001,18000001,40000001},{0.05,0.1,0.2,0.23,0.33,0.4,0.45})-LOOKUP(X3112,{0,1950001,3300001,6950001,9000001,18000001,40000001},{0,97500,427500,636000,1536000,2796000,4796000}))*1.021,-2))</f>
        <v/>
      </c>
      <c r="AA3112" s="18">
        <f>MAX(0,ROUNDDOWN(M3112-J3112-430000-L3112-0,-3))</f>
        <v/>
      </c>
      <c r="AB3112" s="18">
        <f>MAX(0,ROUNDDOWN(M3112-J3112-430000-L3112-V3112,-3))</f>
        <v/>
      </c>
      <c r="AC3112" s="18">
        <f>IF(M3112&lt;=450000,0,MAX(0,ROUNDDOWN(AA3112*0.06-MIN(50000,AA3112)*0.03,-2))+MAX(0,ROUNDDOWN(AA3112*0.04-MIN(50000,AA3112)*0.02,-2)))</f>
        <v/>
      </c>
      <c r="AD3112" s="18">
        <f>IF(M3112&lt;=450000,0,MAX(0,ROUNDDOWN(AB3112*0.06-MIN(50000,AB3112)*0.03,-2))+MAX(0,ROUNDDOWN(AB3112*0.04-MIN(50000,AB3112)*0.02,-2)))</f>
        <v/>
      </c>
      <c r="AE3112" s="18">
        <f>Y3112-Z3112</f>
        <v/>
      </c>
      <c r="AF3112" s="18">
        <f>AC3112-AD3112</f>
        <v/>
      </c>
      <c r="AG3112" s="18">
        <f>AE3112+AF3112</f>
        <v/>
      </c>
      <c r="AH3112" s="20">
        <f>IF(W3112&lt;=0,0,LOOKUP(W3112,{0,1950001,3300001,6950001,9000001,18000001,40000001},{0.05,0.1,0.2,0.23,0.33,0.4,0.45}))</f>
        <v/>
      </c>
    </row>
    <row r="3113">
      <c r="A3113" t="inlineStr">
        <is>
          <t>1万円刻み 特例あり一般12万円</t>
        </is>
      </c>
      <c r="B3113" s="18">
        <f>'4_1万円刻み'!$A$1011</f>
        <v/>
      </c>
      <c r="C3113" s="19" t="n">
        <v>2026</v>
      </c>
      <c r="D3113" t="inlineStr">
        <is>
          <t>はい</t>
        </is>
      </c>
      <c r="E3113" s="18" t="n">
        <v>120000</v>
      </c>
      <c r="F3113" s="18" t="n">
        <v>0</v>
      </c>
      <c r="G3113" s="18" t="n">
        <v>0</v>
      </c>
      <c r="H3113" s="18" t="n">
        <v>0</v>
      </c>
      <c r="I3113" s="18" t="n">
        <v>0</v>
      </c>
      <c r="J3113" s="18">
        <f>ROUND(MIN(B3113/12,650000)*12*0.0915+MIN(B3113/12,1390000)*12*(0.0504+0)+B3113*0.005,0)</f>
        <v/>
      </c>
      <c r="K3113" s="18" t="n">
        <v>0</v>
      </c>
      <c r="L3113" s="18" t="n">
        <v>0</v>
      </c>
      <c r="M3113" s="18">
        <f>ROUND(IF(C3113&gt;=2026,IF(B3113&lt;741000,0,IF(B3113&lt;2191000,B3113-740000,IF(B3113&lt;2193000,1451000,IF(B3113&lt;2196000,1453000,IF(B3113&lt;2200000,1456000,IF(B3113&lt;3600000,ROUNDDOWN(B3113/4,-3)*2.8-80000,IF(B3113&lt;6600000,ROUNDDOWN(B3113/4,-3)*3.2-440000,IF(B3113&lt;8500000,ROUNDDOWN(B3113*0.9,0)-1100000,B3113-1950000)))))))),IF(B3113&lt;651000,0,IF(B3113&lt;1900000,B3113-650000,IF(B3113&lt;3600000,ROUNDDOWN(B3113/4,-3)*2.8-80000,IF(B3113&lt;6600000,ROUNDDOWN(B3113/4,-3)*3.2-440000,IF(B3113&lt;8500000,ROUNDDOWN(B3113*0.9,0)-1100000,B3113-1950000)))))),0)</f>
        <v/>
      </c>
      <c r="N3113" s="18">
        <f>IF(M3113&gt;23500000,NA(),IF(C3113&gt;=2026,IF(M3113&lt;=4890000,1040000,IF(M3113&lt;=6550000,670000,620000)),IF(M3113&lt;=1320000,950000,IF(M3113&lt;=3360000,880000,IF(M3113&lt;=4890000,680000,IF(M3113&lt;=6550000,630000,580000))))))</f>
        <v/>
      </c>
      <c r="O3113" s="18">
        <f>IF(F3113&lt;=0,IF(AND(D3113="はい",C3113&gt;=2026,C3113&lt;=2027),IF(E3113&lt;=0,0,IF(E3113&lt;=30000,E3113,IF(E3113&lt;=60000,ROUNDUP(E3113/2,0)+15000,IF(E3113&lt;=120000,ROUNDUP(E3113/4,0)+30000,60000)))),IF(E3113&lt;=0,0,IF(E3113&lt;=20000,E3113,IF(E3113&lt;=40000,ROUNDUP(E3113/2,0)+10000,IF(E3113&lt;=80000,ROUNDUP(E3113/4,0)+20000,40000))))),IF(E3113&lt;=0,IF(F3113&lt;=0,0,IF(F3113&lt;=25000,F3113,IF(F3113&lt;=50000,ROUNDUP(F3113/2,0)+12500,IF(F3113&lt;=100000,ROUNDUP(F3113/4,0)+25000,50000)))),MAX(IF(F3113&lt;=0,0,IF(F3113&lt;=25000,F3113,IF(F3113&lt;=50000,ROUNDUP(F3113/2,0)+12500,IF(F3113&lt;=100000,ROUNDUP(F3113/4,0)+25000,50000)))),MIN(IF(AND(D3113="はい",C3113&gt;=2026,C3113&lt;=2027),IF(E3113&lt;=0,0,IF(E3113&lt;=30000,E3113,IF(E3113&lt;=60000,ROUNDUP(E3113/2,0)+15000,IF(E3113&lt;=120000,ROUNDUP(E3113/4,0)+30000,60000)))),IF(E3113&lt;=0,0,IF(E3113&lt;=20000,E3113,IF(E3113&lt;=40000,ROUNDUP(E3113/2,0)+10000,IF(E3113&lt;=80000,ROUNDUP(E3113/4,0)+20000,40000)))))+IF(F3113&lt;=0,0,IF(F3113&lt;=25000,F3113,IF(F3113&lt;=50000,ROUNDUP(F3113/2,0)+12500,IF(F3113&lt;=100000,ROUNDUP(F3113/4,0)+25000,50000)))),IF(AND(D3113="はい",C3113&gt;=2026,C3113&lt;=2027),60000,40000)))))</f>
        <v/>
      </c>
      <c r="P3113" s="18">
        <f>IF(G3113&lt;=0,0,IF(G3113&lt;=20000,G3113,IF(G3113&lt;=40000,ROUNDUP(G3113/2,0)+10000,IF(G3113&lt;=80000,ROUNDUP(G3113/4,0)+20000,40000))))</f>
        <v/>
      </c>
      <c r="Q3113" s="18">
        <f>IF(I3113&lt;=0,IF(H3113&lt;=0,0,IF(H3113&lt;=20000,H3113,IF(H3113&lt;=40000,ROUNDUP(H3113/2,0)+10000,IF(H3113&lt;=80000,ROUNDUP(H3113/4,0)+20000,40000)))),IF(H3113&lt;=0,IF(I3113&lt;=0,0,IF(I3113&lt;=25000,I3113,IF(I3113&lt;=50000,ROUNDUP(I3113/2,0)+12500,IF(I3113&lt;=100000,ROUNDUP(I3113/4,0)+25000,50000)))),MAX(IF(I3113&lt;=0,0,IF(I3113&lt;=25000,I3113,IF(I3113&lt;=50000,ROUNDUP(I3113/2,0)+12500,IF(I3113&lt;=100000,ROUNDUP(I3113/4,0)+25000,50000)))),MIN(IF(H3113&lt;=0,0,IF(H3113&lt;=20000,H3113,IF(H3113&lt;=40000,ROUNDUP(H3113/2,0)+10000,IF(H3113&lt;=80000,ROUNDUP(H3113/4,0)+20000,40000))))+IF(I3113&lt;=0,0,IF(I3113&lt;=25000,I3113,IF(I3113&lt;=50000,ROUNDUP(I3113/2,0)+12500,IF(I3113&lt;=100000,ROUNDUP(I3113/4,0)+25000,50000)))),40000))))</f>
        <v/>
      </c>
      <c r="R3113" s="18">
        <f>MIN(120000,O3113+P3113+Q3113)</f>
        <v/>
      </c>
      <c r="S3113" s="18">
        <f>IF(F3113&lt;=0,IF(E3113&lt;=0,0,IF(E3113&lt;=12000,E3113,IF(E3113&lt;=32000,ROUNDUP(E3113/2,0)+6000,IF(E3113&lt;=56000,ROUNDUP(E3113/4,0)+14000,28000)))),IF(E3113&lt;=0,IF(F3113&lt;=0,0,IF(F3113&lt;=15000,F3113,IF(F3113&lt;=40000,ROUNDUP(F3113/2,0)+7500,IF(F3113&lt;=70000,ROUNDUP(F3113/4,0)+17500,35000)))),MAX(IF(F3113&lt;=0,0,IF(F3113&lt;=15000,F3113,IF(F3113&lt;=40000,ROUNDUP(F3113/2,0)+7500,IF(F3113&lt;=70000,ROUNDUP(F3113/4,0)+17500,35000)))),MIN(IF(E3113&lt;=0,0,IF(E3113&lt;=12000,E3113,IF(E3113&lt;=32000,ROUNDUP(E3113/2,0)+6000,IF(E3113&lt;=56000,ROUNDUP(E3113/4,0)+14000,28000))))+IF(F3113&lt;=0,0,IF(F3113&lt;=15000,F3113,IF(F3113&lt;=40000,ROUNDUP(F3113/2,0)+7500,IF(F3113&lt;=70000,ROUNDUP(F3113/4,0)+17500,35000)))),28000))))</f>
        <v/>
      </c>
      <c r="T3113" s="18">
        <f>IF(G3113&lt;=0,0,IF(G3113&lt;=12000,G3113,IF(G3113&lt;=32000,ROUNDUP(G3113/2,0)+6000,IF(G3113&lt;=56000,ROUNDUP(G3113/4,0)+14000,28000))))</f>
        <v/>
      </c>
      <c r="U3113" s="18">
        <f>IF(I3113&lt;=0,IF(H3113&lt;=0,0,IF(H3113&lt;=12000,H3113,IF(H3113&lt;=32000,ROUNDUP(H3113/2,0)+6000,IF(H3113&lt;=56000,ROUNDUP(H3113/4,0)+14000,28000)))),IF(H3113&lt;=0,IF(I3113&lt;=0,0,IF(I3113&lt;=15000,I3113,IF(I3113&lt;=40000,ROUNDUP(I3113/2,0)+7500,IF(I3113&lt;=70000,ROUNDUP(I3113/4,0)+17500,35000)))),MAX(IF(I3113&lt;=0,0,IF(I3113&lt;=15000,I3113,IF(I3113&lt;=40000,ROUNDUP(I3113/2,0)+7500,IF(I3113&lt;=70000,ROUNDUP(I3113/4,0)+17500,35000)))),MIN(IF(H3113&lt;=0,0,IF(H3113&lt;=12000,H3113,IF(H3113&lt;=32000,ROUNDUP(H3113/2,0)+6000,IF(H3113&lt;=56000,ROUNDUP(H3113/4,0)+14000,28000))))+IF(I3113&lt;=0,0,IF(I3113&lt;=15000,I3113,IF(I3113&lt;=40000,ROUNDUP(I3113/2,0)+7500,IF(I3113&lt;=70000,ROUNDUP(I3113/4,0)+17500,35000)))),28000))))</f>
        <v/>
      </c>
      <c r="V3113" s="18">
        <f>MIN(70000,S3113+T3113+U3113)</f>
        <v/>
      </c>
      <c r="W3113" s="18">
        <f>MAX(0,ROUNDDOWN(M3113-J3113-N3113-K3113-0,-3))</f>
        <v/>
      </c>
      <c r="X3113" s="18">
        <f>MAX(0,ROUNDDOWN(M3113-J3113-N3113-K3113-R3113,-3))</f>
        <v/>
      </c>
      <c r="Y3113" s="18">
        <f>IF(W3113&lt;=0,0,ROUNDDOWN((W3113*LOOKUP(W3113,{0,1950001,3300001,6950001,9000001,18000001,40000001},{0.05,0.1,0.2,0.23,0.33,0.4,0.45})-LOOKUP(W3113,{0,1950001,3300001,6950001,9000001,18000001,40000001},{0,97500,427500,636000,1536000,2796000,4796000}))*1.021,-2))</f>
        <v/>
      </c>
      <c r="Z3113" s="18">
        <f>IF(X3113&lt;=0,0,ROUNDDOWN((X3113*LOOKUP(X3113,{0,1950001,3300001,6950001,9000001,18000001,40000001},{0.05,0.1,0.2,0.23,0.33,0.4,0.45})-LOOKUP(X3113,{0,1950001,3300001,6950001,9000001,18000001,40000001},{0,97500,427500,636000,1536000,2796000,4796000}))*1.021,-2))</f>
        <v/>
      </c>
      <c r="AA3113" s="18">
        <f>MAX(0,ROUNDDOWN(M3113-J3113-430000-L3113-0,-3))</f>
        <v/>
      </c>
      <c r="AB3113" s="18">
        <f>MAX(0,ROUNDDOWN(M3113-J3113-430000-L3113-V3113,-3))</f>
        <v/>
      </c>
      <c r="AC3113" s="18">
        <f>IF(M3113&lt;=450000,0,MAX(0,ROUNDDOWN(AA3113*0.06-MIN(50000,AA3113)*0.03,-2))+MAX(0,ROUNDDOWN(AA3113*0.04-MIN(50000,AA3113)*0.02,-2)))</f>
        <v/>
      </c>
      <c r="AD3113" s="18">
        <f>IF(M3113&lt;=450000,0,MAX(0,ROUNDDOWN(AB3113*0.06-MIN(50000,AB3113)*0.03,-2))+MAX(0,ROUNDDOWN(AB3113*0.04-MIN(50000,AB3113)*0.02,-2)))</f>
        <v/>
      </c>
      <c r="AE3113" s="18">
        <f>Y3113-Z3113</f>
        <v/>
      </c>
      <c r="AF3113" s="18">
        <f>AC3113-AD3113</f>
        <v/>
      </c>
      <c r="AG3113" s="18">
        <f>AE3113+AF3113</f>
        <v/>
      </c>
      <c r="AH3113" s="20">
        <f>IF(W3113&lt;=0,0,LOOKUP(W3113,{0,1950001,3300001,6950001,9000001,18000001,40000001},{0.05,0.1,0.2,0.23,0.33,0.4,0.45}))</f>
        <v/>
      </c>
    </row>
    <row r="3114">
      <c r="A3114" t="inlineStr">
        <is>
          <t>1万円刻み 3区分8万円ずつ</t>
        </is>
      </c>
      <c r="B3114" s="18">
        <f>'4_1万円刻み'!$A$1012</f>
        <v/>
      </c>
      <c r="C3114" s="19" t="n">
        <v>2026</v>
      </c>
      <c r="D3114" t="inlineStr">
        <is>
          <t>いいえ</t>
        </is>
      </c>
      <c r="E3114" s="18" t="n">
        <v>80000</v>
      </c>
      <c r="F3114" s="18" t="n">
        <v>0</v>
      </c>
      <c r="G3114" s="18" t="n">
        <v>80000</v>
      </c>
      <c r="H3114" s="18" t="n">
        <v>80000</v>
      </c>
      <c r="I3114" s="18" t="n">
        <v>0</v>
      </c>
      <c r="J3114" s="18">
        <f>ROUND(MIN(B3114/12,650000)*12*0.0915+MIN(B3114/12,1390000)*12*(0.0504+0)+B3114*0.005,0)</f>
        <v/>
      </c>
      <c r="K3114" s="18" t="n">
        <v>0</v>
      </c>
      <c r="L3114" s="18" t="n">
        <v>0</v>
      </c>
      <c r="M3114" s="18">
        <f>ROUND(IF(C3114&gt;=2026,IF(B3114&lt;741000,0,IF(B3114&lt;2191000,B3114-740000,IF(B3114&lt;2193000,1451000,IF(B3114&lt;2196000,1453000,IF(B3114&lt;2200000,1456000,IF(B3114&lt;3600000,ROUNDDOWN(B3114/4,-3)*2.8-80000,IF(B3114&lt;6600000,ROUNDDOWN(B3114/4,-3)*3.2-440000,IF(B3114&lt;8500000,ROUNDDOWN(B3114*0.9,0)-1100000,B3114-1950000)))))))),IF(B3114&lt;651000,0,IF(B3114&lt;1900000,B3114-650000,IF(B3114&lt;3600000,ROUNDDOWN(B3114/4,-3)*2.8-80000,IF(B3114&lt;6600000,ROUNDDOWN(B3114/4,-3)*3.2-440000,IF(B3114&lt;8500000,ROUNDDOWN(B3114*0.9,0)-1100000,B3114-1950000)))))),0)</f>
        <v/>
      </c>
      <c r="N3114" s="18">
        <f>IF(M3114&gt;23500000,NA(),IF(C3114&gt;=2026,IF(M3114&lt;=4890000,1040000,IF(M3114&lt;=6550000,670000,620000)),IF(M3114&lt;=1320000,950000,IF(M3114&lt;=3360000,880000,IF(M3114&lt;=4890000,680000,IF(M3114&lt;=6550000,630000,580000))))))</f>
        <v/>
      </c>
      <c r="O3114" s="18">
        <f>IF(F3114&lt;=0,IF(AND(D3114="はい",C3114&gt;=2026,C3114&lt;=2027),IF(E3114&lt;=0,0,IF(E3114&lt;=30000,E3114,IF(E3114&lt;=60000,ROUNDUP(E3114/2,0)+15000,IF(E3114&lt;=120000,ROUNDUP(E3114/4,0)+30000,60000)))),IF(E3114&lt;=0,0,IF(E3114&lt;=20000,E3114,IF(E3114&lt;=40000,ROUNDUP(E3114/2,0)+10000,IF(E3114&lt;=80000,ROUNDUP(E3114/4,0)+20000,40000))))),IF(E3114&lt;=0,IF(F3114&lt;=0,0,IF(F3114&lt;=25000,F3114,IF(F3114&lt;=50000,ROUNDUP(F3114/2,0)+12500,IF(F3114&lt;=100000,ROUNDUP(F3114/4,0)+25000,50000)))),MAX(IF(F3114&lt;=0,0,IF(F3114&lt;=25000,F3114,IF(F3114&lt;=50000,ROUNDUP(F3114/2,0)+12500,IF(F3114&lt;=100000,ROUNDUP(F3114/4,0)+25000,50000)))),MIN(IF(AND(D3114="はい",C3114&gt;=2026,C3114&lt;=2027),IF(E3114&lt;=0,0,IF(E3114&lt;=30000,E3114,IF(E3114&lt;=60000,ROUNDUP(E3114/2,0)+15000,IF(E3114&lt;=120000,ROUNDUP(E3114/4,0)+30000,60000)))),IF(E3114&lt;=0,0,IF(E3114&lt;=20000,E3114,IF(E3114&lt;=40000,ROUNDUP(E3114/2,0)+10000,IF(E3114&lt;=80000,ROUNDUP(E3114/4,0)+20000,40000)))))+IF(F3114&lt;=0,0,IF(F3114&lt;=25000,F3114,IF(F3114&lt;=50000,ROUNDUP(F3114/2,0)+12500,IF(F3114&lt;=100000,ROUNDUP(F3114/4,0)+25000,50000)))),IF(AND(D3114="はい",C3114&gt;=2026,C3114&lt;=2027),60000,40000)))))</f>
        <v/>
      </c>
      <c r="P3114" s="18">
        <f>IF(G3114&lt;=0,0,IF(G3114&lt;=20000,G3114,IF(G3114&lt;=40000,ROUNDUP(G3114/2,0)+10000,IF(G3114&lt;=80000,ROUNDUP(G3114/4,0)+20000,40000))))</f>
        <v/>
      </c>
      <c r="Q3114" s="18">
        <f>IF(I3114&lt;=0,IF(H3114&lt;=0,0,IF(H3114&lt;=20000,H3114,IF(H3114&lt;=40000,ROUNDUP(H3114/2,0)+10000,IF(H3114&lt;=80000,ROUNDUP(H3114/4,0)+20000,40000)))),IF(H3114&lt;=0,IF(I3114&lt;=0,0,IF(I3114&lt;=25000,I3114,IF(I3114&lt;=50000,ROUNDUP(I3114/2,0)+12500,IF(I3114&lt;=100000,ROUNDUP(I3114/4,0)+25000,50000)))),MAX(IF(I3114&lt;=0,0,IF(I3114&lt;=25000,I3114,IF(I3114&lt;=50000,ROUNDUP(I3114/2,0)+12500,IF(I3114&lt;=100000,ROUNDUP(I3114/4,0)+25000,50000)))),MIN(IF(H3114&lt;=0,0,IF(H3114&lt;=20000,H3114,IF(H3114&lt;=40000,ROUNDUP(H3114/2,0)+10000,IF(H3114&lt;=80000,ROUNDUP(H3114/4,0)+20000,40000))))+IF(I3114&lt;=0,0,IF(I3114&lt;=25000,I3114,IF(I3114&lt;=50000,ROUNDUP(I3114/2,0)+12500,IF(I3114&lt;=100000,ROUNDUP(I3114/4,0)+25000,50000)))),40000))))</f>
        <v/>
      </c>
      <c r="R3114" s="18">
        <f>MIN(120000,O3114+P3114+Q3114)</f>
        <v/>
      </c>
      <c r="S3114" s="18">
        <f>IF(F3114&lt;=0,IF(E3114&lt;=0,0,IF(E3114&lt;=12000,E3114,IF(E3114&lt;=32000,ROUNDUP(E3114/2,0)+6000,IF(E3114&lt;=56000,ROUNDUP(E3114/4,0)+14000,28000)))),IF(E3114&lt;=0,IF(F3114&lt;=0,0,IF(F3114&lt;=15000,F3114,IF(F3114&lt;=40000,ROUNDUP(F3114/2,0)+7500,IF(F3114&lt;=70000,ROUNDUP(F3114/4,0)+17500,35000)))),MAX(IF(F3114&lt;=0,0,IF(F3114&lt;=15000,F3114,IF(F3114&lt;=40000,ROUNDUP(F3114/2,0)+7500,IF(F3114&lt;=70000,ROUNDUP(F3114/4,0)+17500,35000)))),MIN(IF(E3114&lt;=0,0,IF(E3114&lt;=12000,E3114,IF(E3114&lt;=32000,ROUNDUP(E3114/2,0)+6000,IF(E3114&lt;=56000,ROUNDUP(E3114/4,0)+14000,28000))))+IF(F3114&lt;=0,0,IF(F3114&lt;=15000,F3114,IF(F3114&lt;=40000,ROUNDUP(F3114/2,0)+7500,IF(F3114&lt;=70000,ROUNDUP(F3114/4,0)+17500,35000)))),28000))))</f>
        <v/>
      </c>
      <c r="T3114" s="18">
        <f>IF(G3114&lt;=0,0,IF(G3114&lt;=12000,G3114,IF(G3114&lt;=32000,ROUNDUP(G3114/2,0)+6000,IF(G3114&lt;=56000,ROUNDUP(G3114/4,0)+14000,28000))))</f>
        <v/>
      </c>
      <c r="U3114" s="18">
        <f>IF(I3114&lt;=0,IF(H3114&lt;=0,0,IF(H3114&lt;=12000,H3114,IF(H3114&lt;=32000,ROUNDUP(H3114/2,0)+6000,IF(H3114&lt;=56000,ROUNDUP(H3114/4,0)+14000,28000)))),IF(H3114&lt;=0,IF(I3114&lt;=0,0,IF(I3114&lt;=15000,I3114,IF(I3114&lt;=40000,ROUNDUP(I3114/2,0)+7500,IF(I3114&lt;=70000,ROUNDUP(I3114/4,0)+17500,35000)))),MAX(IF(I3114&lt;=0,0,IF(I3114&lt;=15000,I3114,IF(I3114&lt;=40000,ROUNDUP(I3114/2,0)+7500,IF(I3114&lt;=70000,ROUNDUP(I3114/4,0)+17500,35000)))),MIN(IF(H3114&lt;=0,0,IF(H3114&lt;=12000,H3114,IF(H3114&lt;=32000,ROUNDUP(H3114/2,0)+6000,IF(H3114&lt;=56000,ROUNDUP(H3114/4,0)+14000,28000))))+IF(I3114&lt;=0,0,IF(I3114&lt;=15000,I3114,IF(I3114&lt;=40000,ROUNDUP(I3114/2,0)+7500,IF(I3114&lt;=70000,ROUNDUP(I3114/4,0)+17500,35000)))),28000))))</f>
        <v/>
      </c>
      <c r="V3114" s="18">
        <f>MIN(70000,S3114+T3114+U3114)</f>
        <v/>
      </c>
      <c r="W3114" s="18">
        <f>MAX(0,ROUNDDOWN(M3114-J3114-N3114-K3114-0,-3))</f>
        <v/>
      </c>
      <c r="X3114" s="18">
        <f>MAX(0,ROUNDDOWN(M3114-J3114-N3114-K3114-R3114,-3))</f>
        <v/>
      </c>
      <c r="Y3114" s="18">
        <f>IF(W3114&lt;=0,0,ROUNDDOWN((W3114*LOOKUP(W3114,{0,1950001,3300001,6950001,9000001,18000001,40000001},{0.05,0.1,0.2,0.23,0.33,0.4,0.45})-LOOKUP(W3114,{0,1950001,3300001,6950001,9000001,18000001,40000001},{0,97500,427500,636000,1536000,2796000,4796000}))*1.021,-2))</f>
        <v/>
      </c>
      <c r="Z3114" s="18">
        <f>IF(X3114&lt;=0,0,ROUNDDOWN((X3114*LOOKUP(X3114,{0,1950001,3300001,6950001,9000001,18000001,40000001},{0.05,0.1,0.2,0.23,0.33,0.4,0.45})-LOOKUP(X3114,{0,1950001,3300001,6950001,9000001,18000001,40000001},{0,97500,427500,636000,1536000,2796000,4796000}))*1.021,-2))</f>
        <v/>
      </c>
      <c r="AA3114" s="18">
        <f>MAX(0,ROUNDDOWN(M3114-J3114-430000-L3114-0,-3))</f>
        <v/>
      </c>
      <c r="AB3114" s="18">
        <f>MAX(0,ROUNDDOWN(M3114-J3114-430000-L3114-V3114,-3))</f>
        <v/>
      </c>
      <c r="AC3114" s="18">
        <f>IF(M3114&lt;=450000,0,MAX(0,ROUNDDOWN(AA3114*0.06-MIN(50000,AA3114)*0.03,-2))+MAX(0,ROUNDDOWN(AA3114*0.04-MIN(50000,AA3114)*0.02,-2)))</f>
        <v/>
      </c>
      <c r="AD3114" s="18">
        <f>IF(M3114&lt;=450000,0,MAX(0,ROUNDDOWN(AB3114*0.06-MIN(50000,AB3114)*0.03,-2))+MAX(0,ROUNDDOWN(AB3114*0.04-MIN(50000,AB3114)*0.02,-2)))</f>
        <v/>
      </c>
      <c r="AE3114" s="18">
        <f>Y3114-Z3114</f>
        <v/>
      </c>
      <c r="AF3114" s="18">
        <f>AC3114-AD3114</f>
        <v/>
      </c>
      <c r="AG3114" s="18">
        <f>AE3114+AF3114</f>
        <v/>
      </c>
      <c r="AH3114" s="20">
        <f>IF(W3114&lt;=0,0,LOOKUP(W3114,{0,1950001,3300001,6950001,9000001,18000001,40000001},{0.05,0.1,0.2,0.23,0.33,0.4,0.45}))</f>
        <v/>
      </c>
    </row>
    <row r="3115">
      <c r="A3115" t="inlineStr">
        <is>
          <t>1万円刻み 一般8万円</t>
        </is>
      </c>
      <c r="B3115" s="18">
        <f>'4_1万円刻み'!$A$1012</f>
        <v/>
      </c>
      <c r="C3115" s="19" t="n">
        <v>2026</v>
      </c>
      <c r="D3115" t="inlineStr">
        <is>
          <t>いいえ</t>
        </is>
      </c>
      <c r="E3115" s="18" t="n">
        <v>80000</v>
      </c>
      <c r="F3115" s="18" t="n">
        <v>0</v>
      </c>
      <c r="G3115" s="18" t="n">
        <v>0</v>
      </c>
      <c r="H3115" s="18" t="n">
        <v>0</v>
      </c>
      <c r="I3115" s="18" t="n">
        <v>0</v>
      </c>
      <c r="J3115" s="18">
        <f>ROUND(MIN(B3115/12,650000)*12*0.0915+MIN(B3115/12,1390000)*12*(0.0504+0)+B3115*0.005,0)</f>
        <v/>
      </c>
      <c r="K3115" s="18" t="n">
        <v>0</v>
      </c>
      <c r="L3115" s="18" t="n">
        <v>0</v>
      </c>
      <c r="M3115" s="18">
        <f>ROUND(IF(C3115&gt;=2026,IF(B3115&lt;741000,0,IF(B3115&lt;2191000,B3115-740000,IF(B3115&lt;2193000,1451000,IF(B3115&lt;2196000,1453000,IF(B3115&lt;2200000,1456000,IF(B3115&lt;3600000,ROUNDDOWN(B3115/4,-3)*2.8-80000,IF(B3115&lt;6600000,ROUNDDOWN(B3115/4,-3)*3.2-440000,IF(B3115&lt;8500000,ROUNDDOWN(B3115*0.9,0)-1100000,B3115-1950000)))))))),IF(B3115&lt;651000,0,IF(B3115&lt;1900000,B3115-650000,IF(B3115&lt;3600000,ROUNDDOWN(B3115/4,-3)*2.8-80000,IF(B3115&lt;6600000,ROUNDDOWN(B3115/4,-3)*3.2-440000,IF(B3115&lt;8500000,ROUNDDOWN(B3115*0.9,0)-1100000,B3115-1950000)))))),0)</f>
        <v/>
      </c>
      <c r="N3115" s="18">
        <f>IF(M3115&gt;23500000,NA(),IF(C3115&gt;=2026,IF(M3115&lt;=4890000,1040000,IF(M3115&lt;=6550000,670000,620000)),IF(M3115&lt;=1320000,950000,IF(M3115&lt;=3360000,880000,IF(M3115&lt;=4890000,680000,IF(M3115&lt;=6550000,630000,580000))))))</f>
        <v/>
      </c>
      <c r="O3115" s="18">
        <f>IF(F3115&lt;=0,IF(AND(D3115="はい",C3115&gt;=2026,C3115&lt;=2027),IF(E3115&lt;=0,0,IF(E3115&lt;=30000,E3115,IF(E3115&lt;=60000,ROUNDUP(E3115/2,0)+15000,IF(E3115&lt;=120000,ROUNDUP(E3115/4,0)+30000,60000)))),IF(E3115&lt;=0,0,IF(E3115&lt;=20000,E3115,IF(E3115&lt;=40000,ROUNDUP(E3115/2,0)+10000,IF(E3115&lt;=80000,ROUNDUP(E3115/4,0)+20000,40000))))),IF(E3115&lt;=0,IF(F3115&lt;=0,0,IF(F3115&lt;=25000,F3115,IF(F3115&lt;=50000,ROUNDUP(F3115/2,0)+12500,IF(F3115&lt;=100000,ROUNDUP(F3115/4,0)+25000,50000)))),MAX(IF(F3115&lt;=0,0,IF(F3115&lt;=25000,F3115,IF(F3115&lt;=50000,ROUNDUP(F3115/2,0)+12500,IF(F3115&lt;=100000,ROUNDUP(F3115/4,0)+25000,50000)))),MIN(IF(AND(D3115="はい",C3115&gt;=2026,C3115&lt;=2027),IF(E3115&lt;=0,0,IF(E3115&lt;=30000,E3115,IF(E3115&lt;=60000,ROUNDUP(E3115/2,0)+15000,IF(E3115&lt;=120000,ROUNDUP(E3115/4,0)+30000,60000)))),IF(E3115&lt;=0,0,IF(E3115&lt;=20000,E3115,IF(E3115&lt;=40000,ROUNDUP(E3115/2,0)+10000,IF(E3115&lt;=80000,ROUNDUP(E3115/4,0)+20000,40000)))))+IF(F3115&lt;=0,0,IF(F3115&lt;=25000,F3115,IF(F3115&lt;=50000,ROUNDUP(F3115/2,0)+12500,IF(F3115&lt;=100000,ROUNDUP(F3115/4,0)+25000,50000)))),IF(AND(D3115="はい",C3115&gt;=2026,C3115&lt;=2027),60000,40000)))))</f>
        <v/>
      </c>
      <c r="P3115" s="18">
        <f>IF(G3115&lt;=0,0,IF(G3115&lt;=20000,G3115,IF(G3115&lt;=40000,ROUNDUP(G3115/2,0)+10000,IF(G3115&lt;=80000,ROUNDUP(G3115/4,0)+20000,40000))))</f>
        <v/>
      </c>
      <c r="Q3115" s="18">
        <f>IF(I3115&lt;=0,IF(H3115&lt;=0,0,IF(H3115&lt;=20000,H3115,IF(H3115&lt;=40000,ROUNDUP(H3115/2,0)+10000,IF(H3115&lt;=80000,ROUNDUP(H3115/4,0)+20000,40000)))),IF(H3115&lt;=0,IF(I3115&lt;=0,0,IF(I3115&lt;=25000,I3115,IF(I3115&lt;=50000,ROUNDUP(I3115/2,0)+12500,IF(I3115&lt;=100000,ROUNDUP(I3115/4,0)+25000,50000)))),MAX(IF(I3115&lt;=0,0,IF(I3115&lt;=25000,I3115,IF(I3115&lt;=50000,ROUNDUP(I3115/2,0)+12500,IF(I3115&lt;=100000,ROUNDUP(I3115/4,0)+25000,50000)))),MIN(IF(H3115&lt;=0,0,IF(H3115&lt;=20000,H3115,IF(H3115&lt;=40000,ROUNDUP(H3115/2,0)+10000,IF(H3115&lt;=80000,ROUNDUP(H3115/4,0)+20000,40000))))+IF(I3115&lt;=0,0,IF(I3115&lt;=25000,I3115,IF(I3115&lt;=50000,ROUNDUP(I3115/2,0)+12500,IF(I3115&lt;=100000,ROUNDUP(I3115/4,0)+25000,50000)))),40000))))</f>
        <v/>
      </c>
      <c r="R3115" s="18">
        <f>MIN(120000,O3115+P3115+Q3115)</f>
        <v/>
      </c>
      <c r="S3115" s="18">
        <f>IF(F3115&lt;=0,IF(E3115&lt;=0,0,IF(E3115&lt;=12000,E3115,IF(E3115&lt;=32000,ROUNDUP(E3115/2,0)+6000,IF(E3115&lt;=56000,ROUNDUP(E3115/4,0)+14000,28000)))),IF(E3115&lt;=0,IF(F3115&lt;=0,0,IF(F3115&lt;=15000,F3115,IF(F3115&lt;=40000,ROUNDUP(F3115/2,0)+7500,IF(F3115&lt;=70000,ROUNDUP(F3115/4,0)+17500,35000)))),MAX(IF(F3115&lt;=0,0,IF(F3115&lt;=15000,F3115,IF(F3115&lt;=40000,ROUNDUP(F3115/2,0)+7500,IF(F3115&lt;=70000,ROUNDUP(F3115/4,0)+17500,35000)))),MIN(IF(E3115&lt;=0,0,IF(E3115&lt;=12000,E3115,IF(E3115&lt;=32000,ROUNDUP(E3115/2,0)+6000,IF(E3115&lt;=56000,ROUNDUP(E3115/4,0)+14000,28000))))+IF(F3115&lt;=0,0,IF(F3115&lt;=15000,F3115,IF(F3115&lt;=40000,ROUNDUP(F3115/2,0)+7500,IF(F3115&lt;=70000,ROUNDUP(F3115/4,0)+17500,35000)))),28000))))</f>
        <v/>
      </c>
      <c r="T3115" s="18">
        <f>IF(G3115&lt;=0,0,IF(G3115&lt;=12000,G3115,IF(G3115&lt;=32000,ROUNDUP(G3115/2,0)+6000,IF(G3115&lt;=56000,ROUNDUP(G3115/4,0)+14000,28000))))</f>
        <v/>
      </c>
      <c r="U3115" s="18">
        <f>IF(I3115&lt;=0,IF(H3115&lt;=0,0,IF(H3115&lt;=12000,H3115,IF(H3115&lt;=32000,ROUNDUP(H3115/2,0)+6000,IF(H3115&lt;=56000,ROUNDUP(H3115/4,0)+14000,28000)))),IF(H3115&lt;=0,IF(I3115&lt;=0,0,IF(I3115&lt;=15000,I3115,IF(I3115&lt;=40000,ROUNDUP(I3115/2,0)+7500,IF(I3115&lt;=70000,ROUNDUP(I3115/4,0)+17500,35000)))),MAX(IF(I3115&lt;=0,0,IF(I3115&lt;=15000,I3115,IF(I3115&lt;=40000,ROUNDUP(I3115/2,0)+7500,IF(I3115&lt;=70000,ROUNDUP(I3115/4,0)+17500,35000)))),MIN(IF(H3115&lt;=0,0,IF(H3115&lt;=12000,H3115,IF(H3115&lt;=32000,ROUNDUP(H3115/2,0)+6000,IF(H3115&lt;=56000,ROUNDUP(H3115/4,0)+14000,28000))))+IF(I3115&lt;=0,0,IF(I3115&lt;=15000,I3115,IF(I3115&lt;=40000,ROUNDUP(I3115/2,0)+7500,IF(I3115&lt;=70000,ROUNDUP(I3115/4,0)+17500,35000)))),28000))))</f>
        <v/>
      </c>
      <c r="V3115" s="18">
        <f>MIN(70000,S3115+T3115+U3115)</f>
        <v/>
      </c>
      <c r="W3115" s="18">
        <f>MAX(0,ROUNDDOWN(M3115-J3115-N3115-K3115-0,-3))</f>
        <v/>
      </c>
      <c r="X3115" s="18">
        <f>MAX(0,ROUNDDOWN(M3115-J3115-N3115-K3115-R3115,-3))</f>
        <v/>
      </c>
      <c r="Y3115" s="18">
        <f>IF(W3115&lt;=0,0,ROUNDDOWN((W3115*LOOKUP(W3115,{0,1950001,3300001,6950001,9000001,18000001,40000001},{0.05,0.1,0.2,0.23,0.33,0.4,0.45})-LOOKUP(W3115,{0,1950001,3300001,6950001,9000001,18000001,40000001},{0,97500,427500,636000,1536000,2796000,4796000}))*1.021,-2))</f>
        <v/>
      </c>
      <c r="Z3115" s="18">
        <f>IF(X3115&lt;=0,0,ROUNDDOWN((X3115*LOOKUP(X3115,{0,1950001,3300001,6950001,9000001,18000001,40000001},{0.05,0.1,0.2,0.23,0.33,0.4,0.45})-LOOKUP(X3115,{0,1950001,3300001,6950001,9000001,18000001,40000001},{0,97500,427500,636000,1536000,2796000,4796000}))*1.021,-2))</f>
        <v/>
      </c>
      <c r="AA3115" s="18">
        <f>MAX(0,ROUNDDOWN(M3115-J3115-430000-L3115-0,-3))</f>
        <v/>
      </c>
      <c r="AB3115" s="18">
        <f>MAX(0,ROUNDDOWN(M3115-J3115-430000-L3115-V3115,-3))</f>
        <v/>
      </c>
      <c r="AC3115" s="18">
        <f>IF(M3115&lt;=450000,0,MAX(0,ROUNDDOWN(AA3115*0.06-MIN(50000,AA3115)*0.03,-2))+MAX(0,ROUNDDOWN(AA3115*0.04-MIN(50000,AA3115)*0.02,-2)))</f>
        <v/>
      </c>
      <c r="AD3115" s="18">
        <f>IF(M3115&lt;=450000,0,MAX(0,ROUNDDOWN(AB3115*0.06-MIN(50000,AB3115)*0.03,-2))+MAX(0,ROUNDDOWN(AB3115*0.04-MIN(50000,AB3115)*0.02,-2)))</f>
        <v/>
      </c>
      <c r="AE3115" s="18">
        <f>Y3115-Z3115</f>
        <v/>
      </c>
      <c r="AF3115" s="18">
        <f>AC3115-AD3115</f>
        <v/>
      </c>
      <c r="AG3115" s="18">
        <f>AE3115+AF3115</f>
        <v/>
      </c>
      <c r="AH3115" s="20">
        <f>IF(W3115&lt;=0,0,LOOKUP(W3115,{0,1950001,3300001,6950001,9000001,18000001,40000001},{0.05,0.1,0.2,0.23,0.33,0.4,0.45}))</f>
        <v/>
      </c>
    </row>
    <row r="3116">
      <c r="A3116" t="inlineStr">
        <is>
          <t>1万円刻み 特例あり一般12万円</t>
        </is>
      </c>
      <c r="B3116" s="18">
        <f>'4_1万円刻み'!$A$1012</f>
        <v/>
      </c>
      <c r="C3116" s="19" t="n">
        <v>2026</v>
      </c>
      <c r="D3116" t="inlineStr">
        <is>
          <t>はい</t>
        </is>
      </c>
      <c r="E3116" s="18" t="n">
        <v>120000</v>
      </c>
      <c r="F3116" s="18" t="n">
        <v>0</v>
      </c>
      <c r="G3116" s="18" t="n">
        <v>0</v>
      </c>
      <c r="H3116" s="18" t="n">
        <v>0</v>
      </c>
      <c r="I3116" s="18" t="n">
        <v>0</v>
      </c>
      <c r="J3116" s="18">
        <f>ROUND(MIN(B3116/12,650000)*12*0.0915+MIN(B3116/12,1390000)*12*(0.0504+0)+B3116*0.005,0)</f>
        <v/>
      </c>
      <c r="K3116" s="18" t="n">
        <v>0</v>
      </c>
      <c r="L3116" s="18" t="n">
        <v>0</v>
      </c>
      <c r="M3116" s="18">
        <f>ROUND(IF(C3116&gt;=2026,IF(B3116&lt;741000,0,IF(B3116&lt;2191000,B3116-740000,IF(B3116&lt;2193000,1451000,IF(B3116&lt;2196000,1453000,IF(B3116&lt;2200000,1456000,IF(B3116&lt;3600000,ROUNDDOWN(B3116/4,-3)*2.8-80000,IF(B3116&lt;6600000,ROUNDDOWN(B3116/4,-3)*3.2-440000,IF(B3116&lt;8500000,ROUNDDOWN(B3116*0.9,0)-1100000,B3116-1950000)))))))),IF(B3116&lt;651000,0,IF(B3116&lt;1900000,B3116-650000,IF(B3116&lt;3600000,ROUNDDOWN(B3116/4,-3)*2.8-80000,IF(B3116&lt;6600000,ROUNDDOWN(B3116/4,-3)*3.2-440000,IF(B3116&lt;8500000,ROUNDDOWN(B3116*0.9,0)-1100000,B3116-1950000)))))),0)</f>
        <v/>
      </c>
      <c r="N3116" s="18">
        <f>IF(M3116&gt;23500000,NA(),IF(C3116&gt;=2026,IF(M3116&lt;=4890000,1040000,IF(M3116&lt;=6550000,670000,620000)),IF(M3116&lt;=1320000,950000,IF(M3116&lt;=3360000,880000,IF(M3116&lt;=4890000,680000,IF(M3116&lt;=6550000,630000,580000))))))</f>
        <v/>
      </c>
      <c r="O3116" s="18">
        <f>IF(F3116&lt;=0,IF(AND(D3116="はい",C3116&gt;=2026,C3116&lt;=2027),IF(E3116&lt;=0,0,IF(E3116&lt;=30000,E3116,IF(E3116&lt;=60000,ROUNDUP(E3116/2,0)+15000,IF(E3116&lt;=120000,ROUNDUP(E3116/4,0)+30000,60000)))),IF(E3116&lt;=0,0,IF(E3116&lt;=20000,E3116,IF(E3116&lt;=40000,ROUNDUP(E3116/2,0)+10000,IF(E3116&lt;=80000,ROUNDUP(E3116/4,0)+20000,40000))))),IF(E3116&lt;=0,IF(F3116&lt;=0,0,IF(F3116&lt;=25000,F3116,IF(F3116&lt;=50000,ROUNDUP(F3116/2,0)+12500,IF(F3116&lt;=100000,ROUNDUP(F3116/4,0)+25000,50000)))),MAX(IF(F3116&lt;=0,0,IF(F3116&lt;=25000,F3116,IF(F3116&lt;=50000,ROUNDUP(F3116/2,0)+12500,IF(F3116&lt;=100000,ROUNDUP(F3116/4,0)+25000,50000)))),MIN(IF(AND(D3116="はい",C3116&gt;=2026,C3116&lt;=2027),IF(E3116&lt;=0,0,IF(E3116&lt;=30000,E3116,IF(E3116&lt;=60000,ROUNDUP(E3116/2,0)+15000,IF(E3116&lt;=120000,ROUNDUP(E3116/4,0)+30000,60000)))),IF(E3116&lt;=0,0,IF(E3116&lt;=20000,E3116,IF(E3116&lt;=40000,ROUNDUP(E3116/2,0)+10000,IF(E3116&lt;=80000,ROUNDUP(E3116/4,0)+20000,40000)))))+IF(F3116&lt;=0,0,IF(F3116&lt;=25000,F3116,IF(F3116&lt;=50000,ROUNDUP(F3116/2,0)+12500,IF(F3116&lt;=100000,ROUNDUP(F3116/4,0)+25000,50000)))),IF(AND(D3116="はい",C3116&gt;=2026,C3116&lt;=2027),60000,40000)))))</f>
        <v/>
      </c>
      <c r="P3116" s="18">
        <f>IF(G3116&lt;=0,0,IF(G3116&lt;=20000,G3116,IF(G3116&lt;=40000,ROUNDUP(G3116/2,0)+10000,IF(G3116&lt;=80000,ROUNDUP(G3116/4,0)+20000,40000))))</f>
        <v/>
      </c>
      <c r="Q3116" s="18">
        <f>IF(I3116&lt;=0,IF(H3116&lt;=0,0,IF(H3116&lt;=20000,H3116,IF(H3116&lt;=40000,ROUNDUP(H3116/2,0)+10000,IF(H3116&lt;=80000,ROUNDUP(H3116/4,0)+20000,40000)))),IF(H3116&lt;=0,IF(I3116&lt;=0,0,IF(I3116&lt;=25000,I3116,IF(I3116&lt;=50000,ROUNDUP(I3116/2,0)+12500,IF(I3116&lt;=100000,ROUNDUP(I3116/4,0)+25000,50000)))),MAX(IF(I3116&lt;=0,0,IF(I3116&lt;=25000,I3116,IF(I3116&lt;=50000,ROUNDUP(I3116/2,0)+12500,IF(I3116&lt;=100000,ROUNDUP(I3116/4,0)+25000,50000)))),MIN(IF(H3116&lt;=0,0,IF(H3116&lt;=20000,H3116,IF(H3116&lt;=40000,ROUNDUP(H3116/2,0)+10000,IF(H3116&lt;=80000,ROUNDUP(H3116/4,0)+20000,40000))))+IF(I3116&lt;=0,0,IF(I3116&lt;=25000,I3116,IF(I3116&lt;=50000,ROUNDUP(I3116/2,0)+12500,IF(I3116&lt;=100000,ROUNDUP(I3116/4,0)+25000,50000)))),40000))))</f>
        <v/>
      </c>
      <c r="R3116" s="18">
        <f>MIN(120000,O3116+P3116+Q3116)</f>
        <v/>
      </c>
      <c r="S3116" s="18">
        <f>IF(F3116&lt;=0,IF(E3116&lt;=0,0,IF(E3116&lt;=12000,E3116,IF(E3116&lt;=32000,ROUNDUP(E3116/2,0)+6000,IF(E3116&lt;=56000,ROUNDUP(E3116/4,0)+14000,28000)))),IF(E3116&lt;=0,IF(F3116&lt;=0,0,IF(F3116&lt;=15000,F3116,IF(F3116&lt;=40000,ROUNDUP(F3116/2,0)+7500,IF(F3116&lt;=70000,ROUNDUP(F3116/4,0)+17500,35000)))),MAX(IF(F3116&lt;=0,0,IF(F3116&lt;=15000,F3116,IF(F3116&lt;=40000,ROUNDUP(F3116/2,0)+7500,IF(F3116&lt;=70000,ROUNDUP(F3116/4,0)+17500,35000)))),MIN(IF(E3116&lt;=0,0,IF(E3116&lt;=12000,E3116,IF(E3116&lt;=32000,ROUNDUP(E3116/2,0)+6000,IF(E3116&lt;=56000,ROUNDUP(E3116/4,0)+14000,28000))))+IF(F3116&lt;=0,0,IF(F3116&lt;=15000,F3116,IF(F3116&lt;=40000,ROUNDUP(F3116/2,0)+7500,IF(F3116&lt;=70000,ROUNDUP(F3116/4,0)+17500,35000)))),28000))))</f>
        <v/>
      </c>
      <c r="T3116" s="18">
        <f>IF(G3116&lt;=0,0,IF(G3116&lt;=12000,G3116,IF(G3116&lt;=32000,ROUNDUP(G3116/2,0)+6000,IF(G3116&lt;=56000,ROUNDUP(G3116/4,0)+14000,28000))))</f>
        <v/>
      </c>
      <c r="U3116" s="18">
        <f>IF(I3116&lt;=0,IF(H3116&lt;=0,0,IF(H3116&lt;=12000,H3116,IF(H3116&lt;=32000,ROUNDUP(H3116/2,0)+6000,IF(H3116&lt;=56000,ROUNDUP(H3116/4,0)+14000,28000)))),IF(H3116&lt;=0,IF(I3116&lt;=0,0,IF(I3116&lt;=15000,I3116,IF(I3116&lt;=40000,ROUNDUP(I3116/2,0)+7500,IF(I3116&lt;=70000,ROUNDUP(I3116/4,0)+17500,35000)))),MAX(IF(I3116&lt;=0,0,IF(I3116&lt;=15000,I3116,IF(I3116&lt;=40000,ROUNDUP(I3116/2,0)+7500,IF(I3116&lt;=70000,ROUNDUP(I3116/4,0)+17500,35000)))),MIN(IF(H3116&lt;=0,0,IF(H3116&lt;=12000,H3116,IF(H3116&lt;=32000,ROUNDUP(H3116/2,0)+6000,IF(H3116&lt;=56000,ROUNDUP(H3116/4,0)+14000,28000))))+IF(I3116&lt;=0,0,IF(I3116&lt;=15000,I3116,IF(I3116&lt;=40000,ROUNDUP(I3116/2,0)+7500,IF(I3116&lt;=70000,ROUNDUP(I3116/4,0)+17500,35000)))),28000))))</f>
        <v/>
      </c>
      <c r="V3116" s="18">
        <f>MIN(70000,S3116+T3116+U3116)</f>
        <v/>
      </c>
      <c r="W3116" s="18">
        <f>MAX(0,ROUNDDOWN(M3116-J3116-N3116-K3116-0,-3))</f>
        <v/>
      </c>
      <c r="X3116" s="18">
        <f>MAX(0,ROUNDDOWN(M3116-J3116-N3116-K3116-R3116,-3))</f>
        <v/>
      </c>
      <c r="Y3116" s="18">
        <f>IF(W3116&lt;=0,0,ROUNDDOWN((W3116*LOOKUP(W3116,{0,1950001,3300001,6950001,9000001,18000001,40000001},{0.05,0.1,0.2,0.23,0.33,0.4,0.45})-LOOKUP(W3116,{0,1950001,3300001,6950001,9000001,18000001,40000001},{0,97500,427500,636000,1536000,2796000,4796000}))*1.021,-2))</f>
        <v/>
      </c>
      <c r="Z3116" s="18">
        <f>IF(X3116&lt;=0,0,ROUNDDOWN((X3116*LOOKUP(X3116,{0,1950001,3300001,6950001,9000001,18000001,40000001},{0.05,0.1,0.2,0.23,0.33,0.4,0.45})-LOOKUP(X3116,{0,1950001,3300001,6950001,9000001,18000001,40000001},{0,97500,427500,636000,1536000,2796000,4796000}))*1.021,-2))</f>
        <v/>
      </c>
      <c r="AA3116" s="18">
        <f>MAX(0,ROUNDDOWN(M3116-J3116-430000-L3116-0,-3))</f>
        <v/>
      </c>
      <c r="AB3116" s="18">
        <f>MAX(0,ROUNDDOWN(M3116-J3116-430000-L3116-V3116,-3))</f>
        <v/>
      </c>
      <c r="AC3116" s="18">
        <f>IF(M3116&lt;=450000,0,MAX(0,ROUNDDOWN(AA3116*0.06-MIN(50000,AA3116)*0.03,-2))+MAX(0,ROUNDDOWN(AA3116*0.04-MIN(50000,AA3116)*0.02,-2)))</f>
        <v/>
      </c>
      <c r="AD3116" s="18">
        <f>IF(M3116&lt;=450000,0,MAX(0,ROUNDDOWN(AB3116*0.06-MIN(50000,AB3116)*0.03,-2))+MAX(0,ROUNDDOWN(AB3116*0.04-MIN(50000,AB3116)*0.02,-2)))</f>
        <v/>
      </c>
      <c r="AE3116" s="18">
        <f>Y3116-Z3116</f>
        <v/>
      </c>
      <c r="AF3116" s="18">
        <f>AC3116-AD3116</f>
        <v/>
      </c>
      <c r="AG3116" s="18">
        <f>AE3116+AF3116</f>
        <v/>
      </c>
      <c r="AH3116" s="20">
        <f>IF(W3116&lt;=0,0,LOOKUP(W3116,{0,1950001,3300001,6950001,9000001,18000001,40000001},{0.05,0.1,0.2,0.23,0.33,0.4,0.45}))</f>
        <v/>
      </c>
    </row>
    <row r="3117">
      <c r="A3117" t="inlineStr">
        <is>
          <t>1万円刻み 3区分8万円ずつ</t>
        </is>
      </c>
      <c r="B3117" s="18">
        <f>'4_1万円刻み'!$A$1013</f>
        <v/>
      </c>
      <c r="C3117" s="19" t="n">
        <v>2026</v>
      </c>
      <c r="D3117" t="inlineStr">
        <is>
          <t>いいえ</t>
        </is>
      </c>
      <c r="E3117" s="18" t="n">
        <v>80000</v>
      </c>
      <c r="F3117" s="18" t="n">
        <v>0</v>
      </c>
      <c r="G3117" s="18" t="n">
        <v>80000</v>
      </c>
      <c r="H3117" s="18" t="n">
        <v>80000</v>
      </c>
      <c r="I3117" s="18" t="n">
        <v>0</v>
      </c>
      <c r="J3117" s="18">
        <f>ROUND(MIN(B3117/12,650000)*12*0.0915+MIN(B3117/12,1390000)*12*(0.0504+0)+B3117*0.005,0)</f>
        <v/>
      </c>
      <c r="K3117" s="18" t="n">
        <v>0</v>
      </c>
      <c r="L3117" s="18" t="n">
        <v>0</v>
      </c>
      <c r="M3117" s="18">
        <f>ROUND(IF(C3117&gt;=2026,IF(B3117&lt;741000,0,IF(B3117&lt;2191000,B3117-740000,IF(B3117&lt;2193000,1451000,IF(B3117&lt;2196000,1453000,IF(B3117&lt;2200000,1456000,IF(B3117&lt;3600000,ROUNDDOWN(B3117/4,-3)*2.8-80000,IF(B3117&lt;6600000,ROUNDDOWN(B3117/4,-3)*3.2-440000,IF(B3117&lt;8500000,ROUNDDOWN(B3117*0.9,0)-1100000,B3117-1950000)))))))),IF(B3117&lt;651000,0,IF(B3117&lt;1900000,B3117-650000,IF(B3117&lt;3600000,ROUNDDOWN(B3117/4,-3)*2.8-80000,IF(B3117&lt;6600000,ROUNDDOWN(B3117/4,-3)*3.2-440000,IF(B3117&lt;8500000,ROUNDDOWN(B3117*0.9,0)-1100000,B3117-1950000)))))),0)</f>
        <v/>
      </c>
      <c r="N3117" s="18">
        <f>IF(M3117&gt;23500000,NA(),IF(C3117&gt;=2026,IF(M3117&lt;=4890000,1040000,IF(M3117&lt;=6550000,670000,620000)),IF(M3117&lt;=1320000,950000,IF(M3117&lt;=3360000,880000,IF(M3117&lt;=4890000,680000,IF(M3117&lt;=6550000,630000,580000))))))</f>
        <v/>
      </c>
      <c r="O3117" s="18">
        <f>IF(F3117&lt;=0,IF(AND(D3117="はい",C3117&gt;=2026,C3117&lt;=2027),IF(E3117&lt;=0,0,IF(E3117&lt;=30000,E3117,IF(E3117&lt;=60000,ROUNDUP(E3117/2,0)+15000,IF(E3117&lt;=120000,ROUNDUP(E3117/4,0)+30000,60000)))),IF(E3117&lt;=0,0,IF(E3117&lt;=20000,E3117,IF(E3117&lt;=40000,ROUNDUP(E3117/2,0)+10000,IF(E3117&lt;=80000,ROUNDUP(E3117/4,0)+20000,40000))))),IF(E3117&lt;=0,IF(F3117&lt;=0,0,IF(F3117&lt;=25000,F3117,IF(F3117&lt;=50000,ROUNDUP(F3117/2,0)+12500,IF(F3117&lt;=100000,ROUNDUP(F3117/4,0)+25000,50000)))),MAX(IF(F3117&lt;=0,0,IF(F3117&lt;=25000,F3117,IF(F3117&lt;=50000,ROUNDUP(F3117/2,0)+12500,IF(F3117&lt;=100000,ROUNDUP(F3117/4,0)+25000,50000)))),MIN(IF(AND(D3117="はい",C3117&gt;=2026,C3117&lt;=2027),IF(E3117&lt;=0,0,IF(E3117&lt;=30000,E3117,IF(E3117&lt;=60000,ROUNDUP(E3117/2,0)+15000,IF(E3117&lt;=120000,ROUNDUP(E3117/4,0)+30000,60000)))),IF(E3117&lt;=0,0,IF(E3117&lt;=20000,E3117,IF(E3117&lt;=40000,ROUNDUP(E3117/2,0)+10000,IF(E3117&lt;=80000,ROUNDUP(E3117/4,0)+20000,40000)))))+IF(F3117&lt;=0,0,IF(F3117&lt;=25000,F3117,IF(F3117&lt;=50000,ROUNDUP(F3117/2,0)+12500,IF(F3117&lt;=100000,ROUNDUP(F3117/4,0)+25000,50000)))),IF(AND(D3117="はい",C3117&gt;=2026,C3117&lt;=2027),60000,40000)))))</f>
        <v/>
      </c>
      <c r="P3117" s="18">
        <f>IF(G3117&lt;=0,0,IF(G3117&lt;=20000,G3117,IF(G3117&lt;=40000,ROUNDUP(G3117/2,0)+10000,IF(G3117&lt;=80000,ROUNDUP(G3117/4,0)+20000,40000))))</f>
        <v/>
      </c>
      <c r="Q3117" s="18">
        <f>IF(I3117&lt;=0,IF(H3117&lt;=0,0,IF(H3117&lt;=20000,H3117,IF(H3117&lt;=40000,ROUNDUP(H3117/2,0)+10000,IF(H3117&lt;=80000,ROUNDUP(H3117/4,0)+20000,40000)))),IF(H3117&lt;=0,IF(I3117&lt;=0,0,IF(I3117&lt;=25000,I3117,IF(I3117&lt;=50000,ROUNDUP(I3117/2,0)+12500,IF(I3117&lt;=100000,ROUNDUP(I3117/4,0)+25000,50000)))),MAX(IF(I3117&lt;=0,0,IF(I3117&lt;=25000,I3117,IF(I3117&lt;=50000,ROUNDUP(I3117/2,0)+12500,IF(I3117&lt;=100000,ROUNDUP(I3117/4,0)+25000,50000)))),MIN(IF(H3117&lt;=0,0,IF(H3117&lt;=20000,H3117,IF(H3117&lt;=40000,ROUNDUP(H3117/2,0)+10000,IF(H3117&lt;=80000,ROUNDUP(H3117/4,0)+20000,40000))))+IF(I3117&lt;=0,0,IF(I3117&lt;=25000,I3117,IF(I3117&lt;=50000,ROUNDUP(I3117/2,0)+12500,IF(I3117&lt;=100000,ROUNDUP(I3117/4,0)+25000,50000)))),40000))))</f>
        <v/>
      </c>
      <c r="R3117" s="18">
        <f>MIN(120000,O3117+P3117+Q3117)</f>
        <v/>
      </c>
      <c r="S3117" s="18">
        <f>IF(F3117&lt;=0,IF(E3117&lt;=0,0,IF(E3117&lt;=12000,E3117,IF(E3117&lt;=32000,ROUNDUP(E3117/2,0)+6000,IF(E3117&lt;=56000,ROUNDUP(E3117/4,0)+14000,28000)))),IF(E3117&lt;=0,IF(F3117&lt;=0,0,IF(F3117&lt;=15000,F3117,IF(F3117&lt;=40000,ROUNDUP(F3117/2,0)+7500,IF(F3117&lt;=70000,ROUNDUP(F3117/4,0)+17500,35000)))),MAX(IF(F3117&lt;=0,0,IF(F3117&lt;=15000,F3117,IF(F3117&lt;=40000,ROUNDUP(F3117/2,0)+7500,IF(F3117&lt;=70000,ROUNDUP(F3117/4,0)+17500,35000)))),MIN(IF(E3117&lt;=0,0,IF(E3117&lt;=12000,E3117,IF(E3117&lt;=32000,ROUNDUP(E3117/2,0)+6000,IF(E3117&lt;=56000,ROUNDUP(E3117/4,0)+14000,28000))))+IF(F3117&lt;=0,0,IF(F3117&lt;=15000,F3117,IF(F3117&lt;=40000,ROUNDUP(F3117/2,0)+7500,IF(F3117&lt;=70000,ROUNDUP(F3117/4,0)+17500,35000)))),28000))))</f>
        <v/>
      </c>
      <c r="T3117" s="18">
        <f>IF(G3117&lt;=0,0,IF(G3117&lt;=12000,G3117,IF(G3117&lt;=32000,ROUNDUP(G3117/2,0)+6000,IF(G3117&lt;=56000,ROUNDUP(G3117/4,0)+14000,28000))))</f>
        <v/>
      </c>
      <c r="U3117" s="18">
        <f>IF(I3117&lt;=0,IF(H3117&lt;=0,0,IF(H3117&lt;=12000,H3117,IF(H3117&lt;=32000,ROUNDUP(H3117/2,0)+6000,IF(H3117&lt;=56000,ROUNDUP(H3117/4,0)+14000,28000)))),IF(H3117&lt;=0,IF(I3117&lt;=0,0,IF(I3117&lt;=15000,I3117,IF(I3117&lt;=40000,ROUNDUP(I3117/2,0)+7500,IF(I3117&lt;=70000,ROUNDUP(I3117/4,0)+17500,35000)))),MAX(IF(I3117&lt;=0,0,IF(I3117&lt;=15000,I3117,IF(I3117&lt;=40000,ROUNDUP(I3117/2,0)+7500,IF(I3117&lt;=70000,ROUNDUP(I3117/4,0)+17500,35000)))),MIN(IF(H3117&lt;=0,0,IF(H3117&lt;=12000,H3117,IF(H3117&lt;=32000,ROUNDUP(H3117/2,0)+6000,IF(H3117&lt;=56000,ROUNDUP(H3117/4,0)+14000,28000))))+IF(I3117&lt;=0,0,IF(I3117&lt;=15000,I3117,IF(I3117&lt;=40000,ROUNDUP(I3117/2,0)+7500,IF(I3117&lt;=70000,ROUNDUP(I3117/4,0)+17500,35000)))),28000))))</f>
        <v/>
      </c>
      <c r="V3117" s="18">
        <f>MIN(70000,S3117+T3117+U3117)</f>
        <v/>
      </c>
      <c r="W3117" s="18">
        <f>MAX(0,ROUNDDOWN(M3117-J3117-N3117-K3117-0,-3))</f>
        <v/>
      </c>
      <c r="X3117" s="18">
        <f>MAX(0,ROUNDDOWN(M3117-J3117-N3117-K3117-R3117,-3))</f>
        <v/>
      </c>
      <c r="Y3117" s="18">
        <f>IF(W3117&lt;=0,0,ROUNDDOWN((W3117*LOOKUP(W3117,{0,1950001,3300001,6950001,9000001,18000001,40000001},{0.05,0.1,0.2,0.23,0.33,0.4,0.45})-LOOKUP(W3117,{0,1950001,3300001,6950001,9000001,18000001,40000001},{0,97500,427500,636000,1536000,2796000,4796000}))*1.021,-2))</f>
        <v/>
      </c>
      <c r="Z3117" s="18">
        <f>IF(X3117&lt;=0,0,ROUNDDOWN((X3117*LOOKUP(X3117,{0,1950001,3300001,6950001,9000001,18000001,40000001},{0.05,0.1,0.2,0.23,0.33,0.4,0.45})-LOOKUP(X3117,{0,1950001,3300001,6950001,9000001,18000001,40000001},{0,97500,427500,636000,1536000,2796000,4796000}))*1.021,-2))</f>
        <v/>
      </c>
      <c r="AA3117" s="18">
        <f>MAX(0,ROUNDDOWN(M3117-J3117-430000-L3117-0,-3))</f>
        <v/>
      </c>
      <c r="AB3117" s="18">
        <f>MAX(0,ROUNDDOWN(M3117-J3117-430000-L3117-V3117,-3))</f>
        <v/>
      </c>
      <c r="AC3117" s="18">
        <f>IF(M3117&lt;=450000,0,MAX(0,ROUNDDOWN(AA3117*0.06-MIN(50000,AA3117)*0.03,-2))+MAX(0,ROUNDDOWN(AA3117*0.04-MIN(50000,AA3117)*0.02,-2)))</f>
        <v/>
      </c>
      <c r="AD3117" s="18">
        <f>IF(M3117&lt;=450000,0,MAX(0,ROUNDDOWN(AB3117*0.06-MIN(50000,AB3117)*0.03,-2))+MAX(0,ROUNDDOWN(AB3117*0.04-MIN(50000,AB3117)*0.02,-2)))</f>
        <v/>
      </c>
      <c r="AE3117" s="18">
        <f>Y3117-Z3117</f>
        <v/>
      </c>
      <c r="AF3117" s="18">
        <f>AC3117-AD3117</f>
        <v/>
      </c>
      <c r="AG3117" s="18">
        <f>AE3117+AF3117</f>
        <v/>
      </c>
      <c r="AH3117" s="20">
        <f>IF(W3117&lt;=0,0,LOOKUP(W3117,{0,1950001,3300001,6950001,9000001,18000001,40000001},{0.05,0.1,0.2,0.23,0.33,0.4,0.45}))</f>
        <v/>
      </c>
    </row>
    <row r="3118">
      <c r="A3118" t="inlineStr">
        <is>
          <t>1万円刻み 一般8万円</t>
        </is>
      </c>
      <c r="B3118" s="18">
        <f>'4_1万円刻み'!$A$1013</f>
        <v/>
      </c>
      <c r="C3118" s="19" t="n">
        <v>2026</v>
      </c>
      <c r="D3118" t="inlineStr">
        <is>
          <t>いいえ</t>
        </is>
      </c>
      <c r="E3118" s="18" t="n">
        <v>80000</v>
      </c>
      <c r="F3118" s="18" t="n">
        <v>0</v>
      </c>
      <c r="G3118" s="18" t="n">
        <v>0</v>
      </c>
      <c r="H3118" s="18" t="n">
        <v>0</v>
      </c>
      <c r="I3118" s="18" t="n">
        <v>0</v>
      </c>
      <c r="J3118" s="18">
        <f>ROUND(MIN(B3118/12,650000)*12*0.0915+MIN(B3118/12,1390000)*12*(0.0504+0)+B3118*0.005,0)</f>
        <v/>
      </c>
      <c r="K3118" s="18" t="n">
        <v>0</v>
      </c>
      <c r="L3118" s="18" t="n">
        <v>0</v>
      </c>
      <c r="M3118" s="18">
        <f>ROUND(IF(C3118&gt;=2026,IF(B3118&lt;741000,0,IF(B3118&lt;2191000,B3118-740000,IF(B3118&lt;2193000,1451000,IF(B3118&lt;2196000,1453000,IF(B3118&lt;2200000,1456000,IF(B3118&lt;3600000,ROUNDDOWN(B3118/4,-3)*2.8-80000,IF(B3118&lt;6600000,ROUNDDOWN(B3118/4,-3)*3.2-440000,IF(B3118&lt;8500000,ROUNDDOWN(B3118*0.9,0)-1100000,B3118-1950000)))))))),IF(B3118&lt;651000,0,IF(B3118&lt;1900000,B3118-650000,IF(B3118&lt;3600000,ROUNDDOWN(B3118/4,-3)*2.8-80000,IF(B3118&lt;6600000,ROUNDDOWN(B3118/4,-3)*3.2-440000,IF(B3118&lt;8500000,ROUNDDOWN(B3118*0.9,0)-1100000,B3118-1950000)))))),0)</f>
        <v/>
      </c>
      <c r="N3118" s="18">
        <f>IF(M3118&gt;23500000,NA(),IF(C3118&gt;=2026,IF(M3118&lt;=4890000,1040000,IF(M3118&lt;=6550000,670000,620000)),IF(M3118&lt;=1320000,950000,IF(M3118&lt;=3360000,880000,IF(M3118&lt;=4890000,680000,IF(M3118&lt;=6550000,630000,580000))))))</f>
        <v/>
      </c>
      <c r="O3118" s="18">
        <f>IF(F3118&lt;=0,IF(AND(D3118="はい",C3118&gt;=2026,C3118&lt;=2027),IF(E3118&lt;=0,0,IF(E3118&lt;=30000,E3118,IF(E3118&lt;=60000,ROUNDUP(E3118/2,0)+15000,IF(E3118&lt;=120000,ROUNDUP(E3118/4,0)+30000,60000)))),IF(E3118&lt;=0,0,IF(E3118&lt;=20000,E3118,IF(E3118&lt;=40000,ROUNDUP(E3118/2,0)+10000,IF(E3118&lt;=80000,ROUNDUP(E3118/4,0)+20000,40000))))),IF(E3118&lt;=0,IF(F3118&lt;=0,0,IF(F3118&lt;=25000,F3118,IF(F3118&lt;=50000,ROUNDUP(F3118/2,0)+12500,IF(F3118&lt;=100000,ROUNDUP(F3118/4,0)+25000,50000)))),MAX(IF(F3118&lt;=0,0,IF(F3118&lt;=25000,F3118,IF(F3118&lt;=50000,ROUNDUP(F3118/2,0)+12500,IF(F3118&lt;=100000,ROUNDUP(F3118/4,0)+25000,50000)))),MIN(IF(AND(D3118="はい",C3118&gt;=2026,C3118&lt;=2027),IF(E3118&lt;=0,0,IF(E3118&lt;=30000,E3118,IF(E3118&lt;=60000,ROUNDUP(E3118/2,0)+15000,IF(E3118&lt;=120000,ROUNDUP(E3118/4,0)+30000,60000)))),IF(E3118&lt;=0,0,IF(E3118&lt;=20000,E3118,IF(E3118&lt;=40000,ROUNDUP(E3118/2,0)+10000,IF(E3118&lt;=80000,ROUNDUP(E3118/4,0)+20000,40000)))))+IF(F3118&lt;=0,0,IF(F3118&lt;=25000,F3118,IF(F3118&lt;=50000,ROUNDUP(F3118/2,0)+12500,IF(F3118&lt;=100000,ROUNDUP(F3118/4,0)+25000,50000)))),IF(AND(D3118="はい",C3118&gt;=2026,C3118&lt;=2027),60000,40000)))))</f>
        <v/>
      </c>
      <c r="P3118" s="18">
        <f>IF(G3118&lt;=0,0,IF(G3118&lt;=20000,G3118,IF(G3118&lt;=40000,ROUNDUP(G3118/2,0)+10000,IF(G3118&lt;=80000,ROUNDUP(G3118/4,0)+20000,40000))))</f>
        <v/>
      </c>
      <c r="Q3118" s="18">
        <f>IF(I3118&lt;=0,IF(H3118&lt;=0,0,IF(H3118&lt;=20000,H3118,IF(H3118&lt;=40000,ROUNDUP(H3118/2,0)+10000,IF(H3118&lt;=80000,ROUNDUP(H3118/4,0)+20000,40000)))),IF(H3118&lt;=0,IF(I3118&lt;=0,0,IF(I3118&lt;=25000,I3118,IF(I3118&lt;=50000,ROUNDUP(I3118/2,0)+12500,IF(I3118&lt;=100000,ROUNDUP(I3118/4,0)+25000,50000)))),MAX(IF(I3118&lt;=0,0,IF(I3118&lt;=25000,I3118,IF(I3118&lt;=50000,ROUNDUP(I3118/2,0)+12500,IF(I3118&lt;=100000,ROUNDUP(I3118/4,0)+25000,50000)))),MIN(IF(H3118&lt;=0,0,IF(H3118&lt;=20000,H3118,IF(H3118&lt;=40000,ROUNDUP(H3118/2,0)+10000,IF(H3118&lt;=80000,ROUNDUP(H3118/4,0)+20000,40000))))+IF(I3118&lt;=0,0,IF(I3118&lt;=25000,I3118,IF(I3118&lt;=50000,ROUNDUP(I3118/2,0)+12500,IF(I3118&lt;=100000,ROUNDUP(I3118/4,0)+25000,50000)))),40000))))</f>
        <v/>
      </c>
      <c r="R3118" s="18">
        <f>MIN(120000,O3118+P3118+Q3118)</f>
        <v/>
      </c>
      <c r="S3118" s="18">
        <f>IF(F3118&lt;=0,IF(E3118&lt;=0,0,IF(E3118&lt;=12000,E3118,IF(E3118&lt;=32000,ROUNDUP(E3118/2,0)+6000,IF(E3118&lt;=56000,ROUNDUP(E3118/4,0)+14000,28000)))),IF(E3118&lt;=0,IF(F3118&lt;=0,0,IF(F3118&lt;=15000,F3118,IF(F3118&lt;=40000,ROUNDUP(F3118/2,0)+7500,IF(F3118&lt;=70000,ROUNDUP(F3118/4,0)+17500,35000)))),MAX(IF(F3118&lt;=0,0,IF(F3118&lt;=15000,F3118,IF(F3118&lt;=40000,ROUNDUP(F3118/2,0)+7500,IF(F3118&lt;=70000,ROUNDUP(F3118/4,0)+17500,35000)))),MIN(IF(E3118&lt;=0,0,IF(E3118&lt;=12000,E3118,IF(E3118&lt;=32000,ROUNDUP(E3118/2,0)+6000,IF(E3118&lt;=56000,ROUNDUP(E3118/4,0)+14000,28000))))+IF(F3118&lt;=0,0,IF(F3118&lt;=15000,F3118,IF(F3118&lt;=40000,ROUNDUP(F3118/2,0)+7500,IF(F3118&lt;=70000,ROUNDUP(F3118/4,0)+17500,35000)))),28000))))</f>
        <v/>
      </c>
      <c r="T3118" s="18">
        <f>IF(G3118&lt;=0,0,IF(G3118&lt;=12000,G3118,IF(G3118&lt;=32000,ROUNDUP(G3118/2,0)+6000,IF(G3118&lt;=56000,ROUNDUP(G3118/4,0)+14000,28000))))</f>
        <v/>
      </c>
      <c r="U3118" s="18">
        <f>IF(I3118&lt;=0,IF(H3118&lt;=0,0,IF(H3118&lt;=12000,H3118,IF(H3118&lt;=32000,ROUNDUP(H3118/2,0)+6000,IF(H3118&lt;=56000,ROUNDUP(H3118/4,0)+14000,28000)))),IF(H3118&lt;=0,IF(I3118&lt;=0,0,IF(I3118&lt;=15000,I3118,IF(I3118&lt;=40000,ROUNDUP(I3118/2,0)+7500,IF(I3118&lt;=70000,ROUNDUP(I3118/4,0)+17500,35000)))),MAX(IF(I3118&lt;=0,0,IF(I3118&lt;=15000,I3118,IF(I3118&lt;=40000,ROUNDUP(I3118/2,0)+7500,IF(I3118&lt;=70000,ROUNDUP(I3118/4,0)+17500,35000)))),MIN(IF(H3118&lt;=0,0,IF(H3118&lt;=12000,H3118,IF(H3118&lt;=32000,ROUNDUP(H3118/2,0)+6000,IF(H3118&lt;=56000,ROUNDUP(H3118/4,0)+14000,28000))))+IF(I3118&lt;=0,0,IF(I3118&lt;=15000,I3118,IF(I3118&lt;=40000,ROUNDUP(I3118/2,0)+7500,IF(I3118&lt;=70000,ROUNDUP(I3118/4,0)+17500,35000)))),28000))))</f>
        <v/>
      </c>
      <c r="V3118" s="18">
        <f>MIN(70000,S3118+T3118+U3118)</f>
        <v/>
      </c>
      <c r="W3118" s="18">
        <f>MAX(0,ROUNDDOWN(M3118-J3118-N3118-K3118-0,-3))</f>
        <v/>
      </c>
      <c r="X3118" s="18">
        <f>MAX(0,ROUNDDOWN(M3118-J3118-N3118-K3118-R3118,-3))</f>
        <v/>
      </c>
      <c r="Y3118" s="18">
        <f>IF(W3118&lt;=0,0,ROUNDDOWN((W3118*LOOKUP(W3118,{0,1950001,3300001,6950001,9000001,18000001,40000001},{0.05,0.1,0.2,0.23,0.33,0.4,0.45})-LOOKUP(W3118,{0,1950001,3300001,6950001,9000001,18000001,40000001},{0,97500,427500,636000,1536000,2796000,4796000}))*1.021,-2))</f>
        <v/>
      </c>
      <c r="Z3118" s="18">
        <f>IF(X3118&lt;=0,0,ROUNDDOWN((X3118*LOOKUP(X3118,{0,1950001,3300001,6950001,9000001,18000001,40000001},{0.05,0.1,0.2,0.23,0.33,0.4,0.45})-LOOKUP(X3118,{0,1950001,3300001,6950001,9000001,18000001,40000001},{0,97500,427500,636000,1536000,2796000,4796000}))*1.021,-2))</f>
        <v/>
      </c>
      <c r="AA3118" s="18">
        <f>MAX(0,ROUNDDOWN(M3118-J3118-430000-L3118-0,-3))</f>
        <v/>
      </c>
      <c r="AB3118" s="18">
        <f>MAX(0,ROUNDDOWN(M3118-J3118-430000-L3118-V3118,-3))</f>
        <v/>
      </c>
      <c r="AC3118" s="18">
        <f>IF(M3118&lt;=450000,0,MAX(0,ROUNDDOWN(AA3118*0.06-MIN(50000,AA3118)*0.03,-2))+MAX(0,ROUNDDOWN(AA3118*0.04-MIN(50000,AA3118)*0.02,-2)))</f>
        <v/>
      </c>
      <c r="AD3118" s="18">
        <f>IF(M3118&lt;=450000,0,MAX(0,ROUNDDOWN(AB3118*0.06-MIN(50000,AB3118)*0.03,-2))+MAX(0,ROUNDDOWN(AB3118*0.04-MIN(50000,AB3118)*0.02,-2)))</f>
        <v/>
      </c>
      <c r="AE3118" s="18">
        <f>Y3118-Z3118</f>
        <v/>
      </c>
      <c r="AF3118" s="18">
        <f>AC3118-AD3118</f>
        <v/>
      </c>
      <c r="AG3118" s="18">
        <f>AE3118+AF3118</f>
        <v/>
      </c>
      <c r="AH3118" s="20">
        <f>IF(W3118&lt;=0,0,LOOKUP(W3118,{0,1950001,3300001,6950001,9000001,18000001,40000001},{0.05,0.1,0.2,0.23,0.33,0.4,0.45}))</f>
        <v/>
      </c>
    </row>
    <row r="3119">
      <c r="A3119" t="inlineStr">
        <is>
          <t>1万円刻み 特例あり一般12万円</t>
        </is>
      </c>
      <c r="B3119" s="18">
        <f>'4_1万円刻み'!$A$1013</f>
        <v/>
      </c>
      <c r="C3119" s="19" t="n">
        <v>2026</v>
      </c>
      <c r="D3119" t="inlineStr">
        <is>
          <t>はい</t>
        </is>
      </c>
      <c r="E3119" s="18" t="n">
        <v>120000</v>
      </c>
      <c r="F3119" s="18" t="n">
        <v>0</v>
      </c>
      <c r="G3119" s="18" t="n">
        <v>0</v>
      </c>
      <c r="H3119" s="18" t="n">
        <v>0</v>
      </c>
      <c r="I3119" s="18" t="n">
        <v>0</v>
      </c>
      <c r="J3119" s="18">
        <f>ROUND(MIN(B3119/12,650000)*12*0.0915+MIN(B3119/12,1390000)*12*(0.0504+0)+B3119*0.005,0)</f>
        <v/>
      </c>
      <c r="K3119" s="18" t="n">
        <v>0</v>
      </c>
      <c r="L3119" s="18" t="n">
        <v>0</v>
      </c>
      <c r="M3119" s="18">
        <f>ROUND(IF(C3119&gt;=2026,IF(B3119&lt;741000,0,IF(B3119&lt;2191000,B3119-740000,IF(B3119&lt;2193000,1451000,IF(B3119&lt;2196000,1453000,IF(B3119&lt;2200000,1456000,IF(B3119&lt;3600000,ROUNDDOWN(B3119/4,-3)*2.8-80000,IF(B3119&lt;6600000,ROUNDDOWN(B3119/4,-3)*3.2-440000,IF(B3119&lt;8500000,ROUNDDOWN(B3119*0.9,0)-1100000,B3119-1950000)))))))),IF(B3119&lt;651000,0,IF(B3119&lt;1900000,B3119-650000,IF(B3119&lt;3600000,ROUNDDOWN(B3119/4,-3)*2.8-80000,IF(B3119&lt;6600000,ROUNDDOWN(B3119/4,-3)*3.2-440000,IF(B3119&lt;8500000,ROUNDDOWN(B3119*0.9,0)-1100000,B3119-1950000)))))),0)</f>
        <v/>
      </c>
      <c r="N3119" s="18">
        <f>IF(M3119&gt;23500000,NA(),IF(C3119&gt;=2026,IF(M3119&lt;=4890000,1040000,IF(M3119&lt;=6550000,670000,620000)),IF(M3119&lt;=1320000,950000,IF(M3119&lt;=3360000,880000,IF(M3119&lt;=4890000,680000,IF(M3119&lt;=6550000,630000,580000))))))</f>
        <v/>
      </c>
      <c r="O3119" s="18">
        <f>IF(F3119&lt;=0,IF(AND(D3119="はい",C3119&gt;=2026,C3119&lt;=2027),IF(E3119&lt;=0,0,IF(E3119&lt;=30000,E3119,IF(E3119&lt;=60000,ROUNDUP(E3119/2,0)+15000,IF(E3119&lt;=120000,ROUNDUP(E3119/4,0)+30000,60000)))),IF(E3119&lt;=0,0,IF(E3119&lt;=20000,E3119,IF(E3119&lt;=40000,ROUNDUP(E3119/2,0)+10000,IF(E3119&lt;=80000,ROUNDUP(E3119/4,0)+20000,40000))))),IF(E3119&lt;=0,IF(F3119&lt;=0,0,IF(F3119&lt;=25000,F3119,IF(F3119&lt;=50000,ROUNDUP(F3119/2,0)+12500,IF(F3119&lt;=100000,ROUNDUP(F3119/4,0)+25000,50000)))),MAX(IF(F3119&lt;=0,0,IF(F3119&lt;=25000,F3119,IF(F3119&lt;=50000,ROUNDUP(F3119/2,0)+12500,IF(F3119&lt;=100000,ROUNDUP(F3119/4,0)+25000,50000)))),MIN(IF(AND(D3119="はい",C3119&gt;=2026,C3119&lt;=2027),IF(E3119&lt;=0,0,IF(E3119&lt;=30000,E3119,IF(E3119&lt;=60000,ROUNDUP(E3119/2,0)+15000,IF(E3119&lt;=120000,ROUNDUP(E3119/4,0)+30000,60000)))),IF(E3119&lt;=0,0,IF(E3119&lt;=20000,E3119,IF(E3119&lt;=40000,ROUNDUP(E3119/2,0)+10000,IF(E3119&lt;=80000,ROUNDUP(E3119/4,0)+20000,40000)))))+IF(F3119&lt;=0,0,IF(F3119&lt;=25000,F3119,IF(F3119&lt;=50000,ROUNDUP(F3119/2,0)+12500,IF(F3119&lt;=100000,ROUNDUP(F3119/4,0)+25000,50000)))),IF(AND(D3119="はい",C3119&gt;=2026,C3119&lt;=2027),60000,40000)))))</f>
        <v/>
      </c>
      <c r="P3119" s="18">
        <f>IF(G3119&lt;=0,0,IF(G3119&lt;=20000,G3119,IF(G3119&lt;=40000,ROUNDUP(G3119/2,0)+10000,IF(G3119&lt;=80000,ROUNDUP(G3119/4,0)+20000,40000))))</f>
        <v/>
      </c>
      <c r="Q3119" s="18">
        <f>IF(I3119&lt;=0,IF(H3119&lt;=0,0,IF(H3119&lt;=20000,H3119,IF(H3119&lt;=40000,ROUNDUP(H3119/2,0)+10000,IF(H3119&lt;=80000,ROUNDUP(H3119/4,0)+20000,40000)))),IF(H3119&lt;=0,IF(I3119&lt;=0,0,IF(I3119&lt;=25000,I3119,IF(I3119&lt;=50000,ROUNDUP(I3119/2,0)+12500,IF(I3119&lt;=100000,ROUNDUP(I3119/4,0)+25000,50000)))),MAX(IF(I3119&lt;=0,0,IF(I3119&lt;=25000,I3119,IF(I3119&lt;=50000,ROUNDUP(I3119/2,0)+12500,IF(I3119&lt;=100000,ROUNDUP(I3119/4,0)+25000,50000)))),MIN(IF(H3119&lt;=0,0,IF(H3119&lt;=20000,H3119,IF(H3119&lt;=40000,ROUNDUP(H3119/2,0)+10000,IF(H3119&lt;=80000,ROUNDUP(H3119/4,0)+20000,40000))))+IF(I3119&lt;=0,0,IF(I3119&lt;=25000,I3119,IF(I3119&lt;=50000,ROUNDUP(I3119/2,0)+12500,IF(I3119&lt;=100000,ROUNDUP(I3119/4,0)+25000,50000)))),40000))))</f>
        <v/>
      </c>
      <c r="R3119" s="18">
        <f>MIN(120000,O3119+P3119+Q3119)</f>
        <v/>
      </c>
      <c r="S3119" s="18">
        <f>IF(F3119&lt;=0,IF(E3119&lt;=0,0,IF(E3119&lt;=12000,E3119,IF(E3119&lt;=32000,ROUNDUP(E3119/2,0)+6000,IF(E3119&lt;=56000,ROUNDUP(E3119/4,0)+14000,28000)))),IF(E3119&lt;=0,IF(F3119&lt;=0,0,IF(F3119&lt;=15000,F3119,IF(F3119&lt;=40000,ROUNDUP(F3119/2,0)+7500,IF(F3119&lt;=70000,ROUNDUP(F3119/4,0)+17500,35000)))),MAX(IF(F3119&lt;=0,0,IF(F3119&lt;=15000,F3119,IF(F3119&lt;=40000,ROUNDUP(F3119/2,0)+7500,IF(F3119&lt;=70000,ROUNDUP(F3119/4,0)+17500,35000)))),MIN(IF(E3119&lt;=0,0,IF(E3119&lt;=12000,E3119,IF(E3119&lt;=32000,ROUNDUP(E3119/2,0)+6000,IF(E3119&lt;=56000,ROUNDUP(E3119/4,0)+14000,28000))))+IF(F3119&lt;=0,0,IF(F3119&lt;=15000,F3119,IF(F3119&lt;=40000,ROUNDUP(F3119/2,0)+7500,IF(F3119&lt;=70000,ROUNDUP(F3119/4,0)+17500,35000)))),28000))))</f>
        <v/>
      </c>
      <c r="T3119" s="18">
        <f>IF(G3119&lt;=0,0,IF(G3119&lt;=12000,G3119,IF(G3119&lt;=32000,ROUNDUP(G3119/2,0)+6000,IF(G3119&lt;=56000,ROUNDUP(G3119/4,0)+14000,28000))))</f>
        <v/>
      </c>
      <c r="U3119" s="18">
        <f>IF(I3119&lt;=0,IF(H3119&lt;=0,0,IF(H3119&lt;=12000,H3119,IF(H3119&lt;=32000,ROUNDUP(H3119/2,0)+6000,IF(H3119&lt;=56000,ROUNDUP(H3119/4,0)+14000,28000)))),IF(H3119&lt;=0,IF(I3119&lt;=0,0,IF(I3119&lt;=15000,I3119,IF(I3119&lt;=40000,ROUNDUP(I3119/2,0)+7500,IF(I3119&lt;=70000,ROUNDUP(I3119/4,0)+17500,35000)))),MAX(IF(I3119&lt;=0,0,IF(I3119&lt;=15000,I3119,IF(I3119&lt;=40000,ROUNDUP(I3119/2,0)+7500,IF(I3119&lt;=70000,ROUNDUP(I3119/4,0)+17500,35000)))),MIN(IF(H3119&lt;=0,0,IF(H3119&lt;=12000,H3119,IF(H3119&lt;=32000,ROUNDUP(H3119/2,0)+6000,IF(H3119&lt;=56000,ROUNDUP(H3119/4,0)+14000,28000))))+IF(I3119&lt;=0,0,IF(I3119&lt;=15000,I3119,IF(I3119&lt;=40000,ROUNDUP(I3119/2,0)+7500,IF(I3119&lt;=70000,ROUNDUP(I3119/4,0)+17500,35000)))),28000))))</f>
        <v/>
      </c>
      <c r="V3119" s="18">
        <f>MIN(70000,S3119+T3119+U3119)</f>
        <v/>
      </c>
      <c r="W3119" s="18">
        <f>MAX(0,ROUNDDOWN(M3119-J3119-N3119-K3119-0,-3))</f>
        <v/>
      </c>
      <c r="X3119" s="18">
        <f>MAX(0,ROUNDDOWN(M3119-J3119-N3119-K3119-R3119,-3))</f>
        <v/>
      </c>
      <c r="Y3119" s="18">
        <f>IF(W3119&lt;=0,0,ROUNDDOWN((W3119*LOOKUP(W3119,{0,1950001,3300001,6950001,9000001,18000001,40000001},{0.05,0.1,0.2,0.23,0.33,0.4,0.45})-LOOKUP(W3119,{0,1950001,3300001,6950001,9000001,18000001,40000001},{0,97500,427500,636000,1536000,2796000,4796000}))*1.021,-2))</f>
        <v/>
      </c>
      <c r="Z3119" s="18">
        <f>IF(X3119&lt;=0,0,ROUNDDOWN((X3119*LOOKUP(X3119,{0,1950001,3300001,6950001,9000001,18000001,40000001},{0.05,0.1,0.2,0.23,0.33,0.4,0.45})-LOOKUP(X3119,{0,1950001,3300001,6950001,9000001,18000001,40000001},{0,97500,427500,636000,1536000,2796000,4796000}))*1.021,-2))</f>
        <v/>
      </c>
      <c r="AA3119" s="18">
        <f>MAX(0,ROUNDDOWN(M3119-J3119-430000-L3119-0,-3))</f>
        <v/>
      </c>
      <c r="AB3119" s="18">
        <f>MAX(0,ROUNDDOWN(M3119-J3119-430000-L3119-V3119,-3))</f>
        <v/>
      </c>
      <c r="AC3119" s="18">
        <f>IF(M3119&lt;=450000,0,MAX(0,ROUNDDOWN(AA3119*0.06-MIN(50000,AA3119)*0.03,-2))+MAX(0,ROUNDDOWN(AA3119*0.04-MIN(50000,AA3119)*0.02,-2)))</f>
        <v/>
      </c>
      <c r="AD3119" s="18">
        <f>IF(M3119&lt;=450000,0,MAX(0,ROUNDDOWN(AB3119*0.06-MIN(50000,AB3119)*0.03,-2))+MAX(0,ROUNDDOWN(AB3119*0.04-MIN(50000,AB3119)*0.02,-2)))</f>
        <v/>
      </c>
      <c r="AE3119" s="18">
        <f>Y3119-Z3119</f>
        <v/>
      </c>
      <c r="AF3119" s="18">
        <f>AC3119-AD3119</f>
        <v/>
      </c>
      <c r="AG3119" s="18">
        <f>AE3119+AF3119</f>
        <v/>
      </c>
      <c r="AH3119" s="20">
        <f>IF(W3119&lt;=0,0,LOOKUP(W3119,{0,1950001,3300001,6950001,9000001,18000001,40000001},{0.05,0.1,0.2,0.23,0.33,0.4,0.45}))</f>
        <v/>
      </c>
    </row>
    <row r="3120">
      <c r="A3120" t="inlineStr">
        <is>
          <t>1万円刻み 3区分8万円ずつ</t>
        </is>
      </c>
      <c r="B3120" s="18">
        <f>'4_1万円刻み'!$A$1014</f>
        <v/>
      </c>
      <c r="C3120" s="19" t="n">
        <v>2026</v>
      </c>
      <c r="D3120" t="inlineStr">
        <is>
          <t>いいえ</t>
        </is>
      </c>
      <c r="E3120" s="18" t="n">
        <v>80000</v>
      </c>
      <c r="F3120" s="18" t="n">
        <v>0</v>
      </c>
      <c r="G3120" s="18" t="n">
        <v>80000</v>
      </c>
      <c r="H3120" s="18" t="n">
        <v>80000</v>
      </c>
      <c r="I3120" s="18" t="n">
        <v>0</v>
      </c>
      <c r="J3120" s="18">
        <f>ROUND(MIN(B3120/12,650000)*12*0.0915+MIN(B3120/12,1390000)*12*(0.0504+0)+B3120*0.005,0)</f>
        <v/>
      </c>
      <c r="K3120" s="18" t="n">
        <v>0</v>
      </c>
      <c r="L3120" s="18" t="n">
        <v>0</v>
      </c>
      <c r="M3120" s="18">
        <f>ROUND(IF(C3120&gt;=2026,IF(B3120&lt;741000,0,IF(B3120&lt;2191000,B3120-740000,IF(B3120&lt;2193000,1451000,IF(B3120&lt;2196000,1453000,IF(B3120&lt;2200000,1456000,IF(B3120&lt;3600000,ROUNDDOWN(B3120/4,-3)*2.8-80000,IF(B3120&lt;6600000,ROUNDDOWN(B3120/4,-3)*3.2-440000,IF(B3120&lt;8500000,ROUNDDOWN(B3120*0.9,0)-1100000,B3120-1950000)))))))),IF(B3120&lt;651000,0,IF(B3120&lt;1900000,B3120-650000,IF(B3120&lt;3600000,ROUNDDOWN(B3120/4,-3)*2.8-80000,IF(B3120&lt;6600000,ROUNDDOWN(B3120/4,-3)*3.2-440000,IF(B3120&lt;8500000,ROUNDDOWN(B3120*0.9,0)-1100000,B3120-1950000)))))),0)</f>
        <v/>
      </c>
      <c r="N3120" s="18">
        <f>IF(M3120&gt;23500000,NA(),IF(C3120&gt;=2026,IF(M3120&lt;=4890000,1040000,IF(M3120&lt;=6550000,670000,620000)),IF(M3120&lt;=1320000,950000,IF(M3120&lt;=3360000,880000,IF(M3120&lt;=4890000,680000,IF(M3120&lt;=6550000,630000,580000))))))</f>
        <v/>
      </c>
      <c r="O3120" s="18">
        <f>IF(F3120&lt;=0,IF(AND(D3120="はい",C3120&gt;=2026,C3120&lt;=2027),IF(E3120&lt;=0,0,IF(E3120&lt;=30000,E3120,IF(E3120&lt;=60000,ROUNDUP(E3120/2,0)+15000,IF(E3120&lt;=120000,ROUNDUP(E3120/4,0)+30000,60000)))),IF(E3120&lt;=0,0,IF(E3120&lt;=20000,E3120,IF(E3120&lt;=40000,ROUNDUP(E3120/2,0)+10000,IF(E3120&lt;=80000,ROUNDUP(E3120/4,0)+20000,40000))))),IF(E3120&lt;=0,IF(F3120&lt;=0,0,IF(F3120&lt;=25000,F3120,IF(F3120&lt;=50000,ROUNDUP(F3120/2,0)+12500,IF(F3120&lt;=100000,ROUNDUP(F3120/4,0)+25000,50000)))),MAX(IF(F3120&lt;=0,0,IF(F3120&lt;=25000,F3120,IF(F3120&lt;=50000,ROUNDUP(F3120/2,0)+12500,IF(F3120&lt;=100000,ROUNDUP(F3120/4,0)+25000,50000)))),MIN(IF(AND(D3120="はい",C3120&gt;=2026,C3120&lt;=2027),IF(E3120&lt;=0,0,IF(E3120&lt;=30000,E3120,IF(E3120&lt;=60000,ROUNDUP(E3120/2,0)+15000,IF(E3120&lt;=120000,ROUNDUP(E3120/4,0)+30000,60000)))),IF(E3120&lt;=0,0,IF(E3120&lt;=20000,E3120,IF(E3120&lt;=40000,ROUNDUP(E3120/2,0)+10000,IF(E3120&lt;=80000,ROUNDUP(E3120/4,0)+20000,40000)))))+IF(F3120&lt;=0,0,IF(F3120&lt;=25000,F3120,IF(F3120&lt;=50000,ROUNDUP(F3120/2,0)+12500,IF(F3120&lt;=100000,ROUNDUP(F3120/4,0)+25000,50000)))),IF(AND(D3120="はい",C3120&gt;=2026,C3120&lt;=2027),60000,40000)))))</f>
        <v/>
      </c>
      <c r="P3120" s="18">
        <f>IF(G3120&lt;=0,0,IF(G3120&lt;=20000,G3120,IF(G3120&lt;=40000,ROUNDUP(G3120/2,0)+10000,IF(G3120&lt;=80000,ROUNDUP(G3120/4,0)+20000,40000))))</f>
        <v/>
      </c>
      <c r="Q3120" s="18">
        <f>IF(I3120&lt;=0,IF(H3120&lt;=0,0,IF(H3120&lt;=20000,H3120,IF(H3120&lt;=40000,ROUNDUP(H3120/2,0)+10000,IF(H3120&lt;=80000,ROUNDUP(H3120/4,0)+20000,40000)))),IF(H3120&lt;=0,IF(I3120&lt;=0,0,IF(I3120&lt;=25000,I3120,IF(I3120&lt;=50000,ROUNDUP(I3120/2,0)+12500,IF(I3120&lt;=100000,ROUNDUP(I3120/4,0)+25000,50000)))),MAX(IF(I3120&lt;=0,0,IF(I3120&lt;=25000,I3120,IF(I3120&lt;=50000,ROUNDUP(I3120/2,0)+12500,IF(I3120&lt;=100000,ROUNDUP(I3120/4,0)+25000,50000)))),MIN(IF(H3120&lt;=0,0,IF(H3120&lt;=20000,H3120,IF(H3120&lt;=40000,ROUNDUP(H3120/2,0)+10000,IF(H3120&lt;=80000,ROUNDUP(H3120/4,0)+20000,40000))))+IF(I3120&lt;=0,0,IF(I3120&lt;=25000,I3120,IF(I3120&lt;=50000,ROUNDUP(I3120/2,0)+12500,IF(I3120&lt;=100000,ROUNDUP(I3120/4,0)+25000,50000)))),40000))))</f>
        <v/>
      </c>
      <c r="R3120" s="18">
        <f>MIN(120000,O3120+P3120+Q3120)</f>
        <v/>
      </c>
      <c r="S3120" s="18">
        <f>IF(F3120&lt;=0,IF(E3120&lt;=0,0,IF(E3120&lt;=12000,E3120,IF(E3120&lt;=32000,ROUNDUP(E3120/2,0)+6000,IF(E3120&lt;=56000,ROUNDUP(E3120/4,0)+14000,28000)))),IF(E3120&lt;=0,IF(F3120&lt;=0,0,IF(F3120&lt;=15000,F3120,IF(F3120&lt;=40000,ROUNDUP(F3120/2,0)+7500,IF(F3120&lt;=70000,ROUNDUP(F3120/4,0)+17500,35000)))),MAX(IF(F3120&lt;=0,0,IF(F3120&lt;=15000,F3120,IF(F3120&lt;=40000,ROUNDUP(F3120/2,0)+7500,IF(F3120&lt;=70000,ROUNDUP(F3120/4,0)+17500,35000)))),MIN(IF(E3120&lt;=0,0,IF(E3120&lt;=12000,E3120,IF(E3120&lt;=32000,ROUNDUP(E3120/2,0)+6000,IF(E3120&lt;=56000,ROUNDUP(E3120/4,0)+14000,28000))))+IF(F3120&lt;=0,0,IF(F3120&lt;=15000,F3120,IF(F3120&lt;=40000,ROUNDUP(F3120/2,0)+7500,IF(F3120&lt;=70000,ROUNDUP(F3120/4,0)+17500,35000)))),28000))))</f>
        <v/>
      </c>
      <c r="T3120" s="18">
        <f>IF(G3120&lt;=0,0,IF(G3120&lt;=12000,G3120,IF(G3120&lt;=32000,ROUNDUP(G3120/2,0)+6000,IF(G3120&lt;=56000,ROUNDUP(G3120/4,0)+14000,28000))))</f>
        <v/>
      </c>
      <c r="U3120" s="18">
        <f>IF(I3120&lt;=0,IF(H3120&lt;=0,0,IF(H3120&lt;=12000,H3120,IF(H3120&lt;=32000,ROUNDUP(H3120/2,0)+6000,IF(H3120&lt;=56000,ROUNDUP(H3120/4,0)+14000,28000)))),IF(H3120&lt;=0,IF(I3120&lt;=0,0,IF(I3120&lt;=15000,I3120,IF(I3120&lt;=40000,ROUNDUP(I3120/2,0)+7500,IF(I3120&lt;=70000,ROUNDUP(I3120/4,0)+17500,35000)))),MAX(IF(I3120&lt;=0,0,IF(I3120&lt;=15000,I3120,IF(I3120&lt;=40000,ROUNDUP(I3120/2,0)+7500,IF(I3120&lt;=70000,ROUNDUP(I3120/4,0)+17500,35000)))),MIN(IF(H3120&lt;=0,0,IF(H3120&lt;=12000,H3120,IF(H3120&lt;=32000,ROUNDUP(H3120/2,0)+6000,IF(H3120&lt;=56000,ROUNDUP(H3120/4,0)+14000,28000))))+IF(I3120&lt;=0,0,IF(I3120&lt;=15000,I3120,IF(I3120&lt;=40000,ROUNDUP(I3120/2,0)+7500,IF(I3120&lt;=70000,ROUNDUP(I3120/4,0)+17500,35000)))),28000))))</f>
        <v/>
      </c>
      <c r="V3120" s="18">
        <f>MIN(70000,S3120+T3120+U3120)</f>
        <v/>
      </c>
      <c r="W3120" s="18">
        <f>MAX(0,ROUNDDOWN(M3120-J3120-N3120-K3120-0,-3))</f>
        <v/>
      </c>
      <c r="X3120" s="18">
        <f>MAX(0,ROUNDDOWN(M3120-J3120-N3120-K3120-R3120,-3))</f>
        <v/>
      </c>
      <c r="Y3120" s="18">
        <f>IF(W3120&lt;=0,0,ROUNDDOWN((W3120*LOOKUP(W3120,{0,1950001,3300001,6950001,9000001,18000001,40000001},{0.05,0.1,0.2,0.23,0.33,0.4,0.45})-LOOKUP(W3120,{0,1950001,3300001,6950001,9000001,18000001,40000001},{0,97500,427500,636000,1536000,2796000,4796000}))*1.021,-2))</f>
        <v/>
      </c>
      <c r="Z3120" s="18">
        <f>IF(X3120&lt;=0,0,ROUNDDOWN((X3120*LOOKUP(X3120,{0,1950001,3300001,6950001,9000001,18000001,40000001},{0.05,0.1,0.2,0.23,0.33,0.4,0.45})-LOOKUP(X3120,{0,1950001,3300001,6950001,9000001,18000001,40000001},{0,97500,427500,636000,1536000,2796000,4796000}))*1.021,-2))</f>
        <v/>
      </c>
      <c r="AA3120" s="18">
        <f>MAX(0,ROUNDDOWN(M3120-J3120-430000-L3120-0,-3))</f>
        <v/>
      </c>
      <c r="AB3120" s="18">
        <f>MAX(0,ROUNDDOWN(M3120-J3120-430000-L3120-V3120,-3))</f>
        <v/>
      </c>
      <c r="AC3120" s="18">
        <f>IF(M3120&lt;=450000,0,MAX(0,ROUNDDOWN(AA3120*0.06-MIN(50000,AA3120)*0.03,-2))+MAX(0,ROUNDDOWN(AA3120*0.04-MIN(50000,AA3120)*0.02,-2)))</f>
        <v/>
      </c>
      <c r="AD3120" s="18">
        <f>IF(M3120&lt;=450000,0,MAX(0,ROUNDDOWN(AB3120*0.06-MIN(50000,AB3120)*0.03,-2))+MAX(0,ROUNDDOWN(AB3120*0.04-MIN(50000,AB3120)*0.02,-2)))</f>
        <v/>
      </c>
      <c r="AE3120" s="18">
        <f>Y3120-Z3120</f>
        <v/>
      </c>
      <c r="AF3120" s="18">
        <f>AC3120-AD3120</f>
        <v/>
      </c>
      <c r="AG3120" s="18">
        <f>AE3120+AF3120</f>
        <v/>
      </c>
      <c r="AH3120" s="20">
        <f>IF(W3120&lt;=0,0,LOOKUP(W3120,{0,1950001,3300001,6950001,9000001,18000001,40000001},{0.05,0.1,0.2,0.23,0.33,0.4,0.45}))</f>
        <v/>
      </c>
    </row>
    <row r="3121">
      <c r="A3121" t="inlineStr">
        <is>
          <t>1万円刻み 一般8万円</t>
        </is>
      </c>
      <c r="B3121" s="18">
        <f>'4_1万円刻み'!$A$1014</f>
        <v/>
      </c>
      <c r="C3121" s="19" t="n">
        <v>2026</v>
      </c>
      <c r="D3121" t="inlineStr">
        <is>
          <t>いいえ</t>
        </is>
      </c>
      <c r="E3121" s="18" t="n">
        <v>80000</v>
      </c>
      <c r="F3121" s="18" t="n">
        <v>0</v>
      </c>
      <c r="G3121" s="18" t="n">
        <v>0</v>
      </c>
      <c r="H3121" s="18" t="n">
        <v>0</v>
      </c>
      <c r="I3121" s="18" t="n">
        <v>0</v>
      </c>
      <c r="J3121" s="18">
        <f>ROUND(MIN(B3121/12,650000)*12*0.0915+MIN(B3121/12,1390000)*12*(0.0504+0)+B3121*0.005,0)</f>
        <v/>
      </c>
      <c r="K3121" s="18" t="n">
        <v>0</v>
      </c>
      <c r="L3121" s="18" t="n">
        <v>0</v>
      </c>
      <c r="M3121" s="18">
        <f>ROUND(IF(C3121&gt;=2026,IF(B3121&lt;741000,0,IF(B3121&lt;2191000,B3121-740000,IF(B3121&lt;2193000,1451000,IF(B3121&lt;2196000,1453000,IF(B3121&lt;2200000,1456000,IF(B3121&lt;3600000,ROUNDDOWN(B3121/4,-3)*2.8-80000,IF(B3121&lt;6600000,ROUNDDOWN(B3121/4,-3)*3.2-440000,IF(B3121&lt;8500000,ROUNDDOWN(B3121*0.9,0)-1100000,B3121-1950000)))))))),IF(B3121&lt;651000,0,IF(B3121&lt;1900000,B3121-650000,IF(B3121&lt;3600000,ROUNDDOWN(B3121/4,-3)*2.8-80000,IF(B3121&lt;6600000,ROUNDDOWN(B3121/4,-3)*3.2-440000,IF(B3121&lt;8500000,ROUNDDOWN(B3121*0.9,0)-1100000,B3121-1950000)))))),0)</f>
        <v/>
      </c>
      <c r="N3121" s="18">
        <f>IF(M3121&gt;23500000,NA(),IF(C3121&gt;=2026,IF(M3121&lt;=4890000,1040000,IF(M3121&lt;=6550000,670000,620000)),IF(M3121&lt;=1320000,950000,IF(M3121&lt;=3360000,880000,IF(M3121&lt;=4890000,680000,IF(M3121&lt;=6550000,630000,580000))))))</f>
        <v/>
      </c>
      <c r="O3121" s="18">
        <f>IF(F3121&lt;=0,IF(AND(D3121="はい",C3121&gt;=2026,C3121&lt;=2027),IF(E3121&lt;=0,0,IF(E3121&lt;=30000,E3121,IF(E3121&lt;=60000,ROUNDUP(E3121/2,0)+15000,IF(E3121&lt;=120000,ROUNDUP(E3121/4,0)+30000,60000)))),IF(E3121&lt;=0,0,IF(E3121&lt;=20000,E3121,IF(E3121&lt;=40000,ROUNDUP(E3121/2,0)+10000,IF(E3121&lt;=80000,ROUNDUP(E3121/4,0)+20000,40000))))),IF(E3121&lt;=0,IF(F3121&lt;=0,0,IF(F3121&lt;=25000,F3121,IF(F3121&lt;=50000,ROUNDUP(F3121/2,0)+12500,IF(F3121&lt;=100000,ROUNDUP(F3121/4,0)+25000,50000)))),MAX(IF(F3121&lt;=0,0,IF(F3121&lt;=25000,F3121,IF(F3121&lt;=50000,ROUNDUP(F3121/2,0)+12500,IF(F3121&lt;=100000,ROUNDUP(F3121/4,0)+25000,50000)))),MIN(IF(AND(D3121="はい",C3121&gt;=2026,C3121&lt;=2027),IF(E3121&lt;=0,0,IF(E3121&lt;=30000,E3121,IF(E3121&lt;=60000,ROUNDUP(E3121/2,0)+15000,IF(E3121&lt;=120000,ROUNDUP(E3121/4,0)+30000,60000)))),IF(E3121&lt;=0,0,IF(E3121&lt;=20000,E3121,IF(E3121&lt;=40000,ROUNDUP(E3121/2,0)+10000,IF(E3121&lt;=80000,ROUNDUP(E3121/4,0)+20000,40000)))))+IF(F3121&lt;=0,0,IF(F3121&lt;=25000,F3121,IF(F3121&lt;=50000,ROUNDUP(F3121/2,0)+12500,IF(F3121&lt;=100000,ROUNDUP(F3121/4,0)+25000,50000)))),IF(AND(D3121="はい",C3121&gt;=2026,C3121&lt;=2027),60000,40000)))))</f>
        <v/>
      </c>
      <c r="P3121" s="18">
        <f>IF(G3121&lt;=0,0,IF(G3121&lt;=20000,G3121,IF(G3121&lt;=40000,ROUNDUP(G3121/2,0)+10000,IF(G3121&lt;=80000,ROUNDUP(G3121/4,0)+20000,40000))))</f>
        <v/>
      </c>
      <c r="Q3121" s="18">
        <f>IF(I3121&lt;=0,IF(H3121&lt;=0,0,IF(H3121&lt;=20000,H3121,IF(H3121&lt;=40000,ROUNDUP(H3121/2,0)+10000,IF(H3121&lt;=80000,ROUNDUP(H3121/4,0)+20000,40000)))),IF(H3121&lt;=0,IF(I3121&lt;=0,0,IF(I3121&lt;=25000,I3121,IF(I3121&lt;=50000,ROUNDUP(I3121/2,0)+12500,IF(I3121&lt;=100000,ROUNDUP(I3121/4,0)+25000,50000)))),MAX(IF(I3121&lt;=0,0,IF(I3121&lt;=25000,I3121,IF(I3121&lt;=50000,ROUNDUP(I3121/2,0)+12500,IF(I3121&lt;=100000,ROUNDUP(I3121/4,0)+25000,50000)))),MIN(IF(H3121&lt;=0,0,IF(H3121&lt;=20000,H3121,IF(H3121&lt;=40000,ROUNDUP(H3121/2,0)+10000,IF(H3121&lt;=80000,ROUNDUP(H3121/4,0)+20000,40000))))+IF(I3121&lt;=0,0,IF(I3121&lt;=25000,I3121,IF(I3121&lt;=50000,ROUNDUP(I3121/2,0)+12500,IF(I3121&lt;=100000,ROUNDUP(I3121/4,0)+25000,50000)))),40000))))</f>
        <v/>
      </c>
      <c r="R3121" s="18">
        <f>MIN(120000,O3121+P3121+Q3121)</f>
        <v/>
      </c>
      <c r="S3121" s="18">
        <f>IF(F3121&lt;=0,IF(E3121&lt;=0,0,IF(E3121&lt;=12000,E3121,IF(E3121&lt;=32000,ROUNDUP(E3121/2,0)+6000,IF(E3121&lt;=56000,ROUNDUP(E3121/4,0)+14000,28000)))),IF(E3121&lt;=0,IF(F3121&lt;=0,0,IF(F3121&lt;=15000,F3121,IF(F3121&lt;=40000,ROUNDUP(F3121/2,0)+7500,IF(F3121&lt;=70000,ROUNDUP(F3121/4,0)+17500,35000)))),MAX(IF(F3121&lt;=0,0,IF(F3121&lt;=15000,F3121,IF(F3121&lt;=40000,ROUNDUP(F3121/2,0)+7500,IF(F3121&lt;=70000,ROUNDUP(F3121/4,0)+17500,35000)))),MIN(IF(E3121&lt;=0,0,IF(E3121&lt;=12000,E3121,IF(E3121&lt;=32000,ROUNDUP(E3121/2,0)+6000,IF(E3121&lt;=56000,ROUNDUP(E3121/4,0)+14000,28000))))+IF(F3121&lt;=0,0,IF(F3121&lt;=15000,F3121,IF(F3121&lt;=40000,ROUNDUP(F3121/2,0)+7500,IF(F3121&lt;=70000,ROUNDUP(F3121/4,0)+17500,35000)))),28000))))</f>
        <v/>
      </c>
      <c r="T3121" s="18">
        <f>IF(G3121&lt;=0,0,IF(G3121&lt;=12000,G3121,IF(G3121&lt;=32000,ROUNDUP(G3121/2,0)+6000,IF(G3121&lt;=56000,ROUNDUP(G3121/4,0)+14000,28000))))</f>
        <v/>
      </c>
      <c r="U3121" s="18">
        <f>IF(I3121&lt;=0,IF(H3121&lt;=0,0,IF(H3121&lt;=12000,H3121,IF(H3121&lt;=32000,ROUNDUP(H3121/2,0)+6000,IF(H3121&lt;=56000,ROUNDUP(H3121/4,0)+14000,28000)))),IF(H3121&lt;=0,IF(I3121&lt;=0,0,IF(I3121&lt;=15000,I3121,IF(I3121&lt;=40000,ROUNDUP(I3121/2,0)+7500,IF(I3121&lt;=70000,ROUNDUP(I3121/4,0)+17500,35000)))),MAX(IF(I3121&lt;=0,0,IF(I3121&lt;=15000,I3121,IF(I3121&lt;=40000,ROUNDUP(I3121/2,0)+7500,IF(I3121&lt;=70000,ROUNDUP(I3121/4,0)+17500,35000)))),MIN(IF(H3121&lt;=0,0,IF(H3121&lt;=12000,H3121,IF(H3121&lt;=32000,ROUNDUP(H3121/2,0)+6000,IF(H3121&lt;=56000,ROUNDUP(H3121/4,0)+14000,28000))))+IF(I3121&lt;=0,0,IF(I3121&lt;=15000,I3121,IF(I3121&lt;=40000,ROUNDUP(I3121/2,0)+7500,IF(I3121&lt;=70000,ROUNDUP(I3121/4,0)+17500,35000)))),28000))))</f>
        <v/>
      </c>
      <c r="V3121" s="18">
        <f>MIN(70000,S3121+T3121+U3121)</f>
        <v/>
      </c>
      <c r="W3121" s="18">
        <f>MAX(0,ROUNDDOWN(M3121-J3121-N3121-K3121-0,-3))</f>
        <v/>
      </c>
      <c r="X3121" s="18">
        <f>MAX(0,ROUNDDOWN(M3121-J3121-N3121-K3121-R3121,-3))</f>
        <v/>
      </c>
      <c r="Y3121" s="18">
        <f>IF(W3121&lt;=0,0,ROUNDDOWN((W3121*LOOKUP(W3121,{0,1950001,3300001,6950001,9000001,18000001,40000001},{0.05,0.1,0.2,0.23,0.33,0.4,0.45})-LOOKUP(W3121,{0,1950001,3300001,6950001,9000001,18000001,40000001},{0,97500,427500,636000,1536000,2796000,4796000}))*1.021,-2))</f>
        <v/>
      </c>
      <c r="Z3121" s="18">
        <f>IF(X3121&lt;=0,0,ROUNDDOWN((X3121*LOOKUP(X3121,{0,1950001,3300001,6950001,9000001,18000001,40000001},{0.05,0.1,0.2,0.23,0.33,0.4,0.45})-LOOKUP(X3121,{0,1950001,3300001,6950001,9000001,18000001,40000001},{0,97500,427500,636000,1536000,2796000,4796000}))*1.021,-2))</f>
        <v/>
      </c>
      <c r="AA3121" s="18">
        <f>MAX(0,ROUNDDOWN(M3121-J3121-430000-L3121-0,-3))</f>
        <v/>
      </c>
      <c r="AB3121" s="18">
        <f>MAX(0,ROUNDDOWN(M3121-J3121-430000-L3121-V3121,-3))</f>
        <v/>
      </c>
      <c r="AC3121" s="18">
        <f>IF(M3121&lt;=450000,0,MAX(0,ROUNDDOWN(AA3121*0.06-MIN(50000,AA3121)*0.03,-2))+MAX(0,ROUNDDOWN(AA3121*0.04-MIN(50000,AA3121)*0.02,-2)))</f>
        <v/>
      </c>
      <c r="AD3121" s="18">
        <f>IF(M3121&lt;=450000,0,MAX(0,ROUNDDOWN(AB3121*0.06-MIN(50000,AB3121)*0.03,-2))+MAX(0,ROUNDDOWN(AB3121*0.04-MIN(50000,AB3121)*0.02,-2)))</f>
        <v/>
      </c>
      <c r="AE3121" s="18">
        <f>Y3121-Z3121</f>
        <v/>
      </c>
      <c r="AF3121" s="18">
        <f>AC3121-AD3121</f>
        <v/>
      </c>
      <c r="AG3121" s="18">
        <f>AE3121+AF3121</f>
        <v/>
      </c>
      <c r="AH3121" s="20">
        <f>IF(W3121&lt;=0,0,LOOKUP(W3121,{0,1950001,3300001,6950001,9000001,18000001,40000001},{0.05,0.1,0.2,0.23,0.33,0.4,0.45}))</f>
        <v/>
      </c>
    </row>
    <row r="3122">
      <c r="A3122" t="inlineStr">
        <is>
          <t>1万円刻み 特例あり一般12万円</t>
        </is>
      </c>
      <c r="B3122" s="18">
        <f>'4_1万円刻み'!$A$1014</f>
        <v/>
      </c>
      <c r="C3122" s="19" t="n">
        <v>2026</v>
      </c>
      <c r="D3122" t="inlineStr">
        <is>
          <t>はい</t>
        </is>
      </c>
      <c r="E3122" s="18" t="n">
        <v>120000</v>
      </c>
      <c r="F3122" s="18" t="n">
        <v>0</v>
      </c>
      <c r="G3122" s="18" t="n">
        <v>0</v>
      </c>
      <c r="H3122" s="18" t="n">
        <v>0</v>
      </c>
      <c r="I3122" s="18" t="n">
        <v>0</v>
      </c>
      <c r="J3122" s="18">
        <f>ROUND(MIN(B3122/12,650000)*12*0.0915+MIN(B3122/12,1390000)*12*(0.0504+0)+B3122*0.005,0)</f>
        <v/>
      </c>
      <c r="K3122" s="18" t="n">
        <v>0</v>
      </c>
      <c r="L3122" s="18" t="n">
        <v>0</v>
      </c>
      <c r="M3122" s="18">
        <f>ROUND(IF(C3122&gt;=2026,IF(B3122&lt;741000,0,IF(B3122&lt;2191000,B3122-740000,IF(B3122&lt;2193000,1451000,IF(B3122&lt;2196000,1453000,IF(B3122&lt;2200000,1456000,IF(B3122&lt;3600000,ROUNDDOWN(B3122/4,-3)*2.8-80000,IF(B3122&lt;6600000,ROUNDDOWN(B3122/4,-3)*3.2-440000,IF(B3122&lt;8500000,ROUNDDOWN(B3122*0.9,0)-1100000,B3122-1950000)))))))),IF(B3122&lt;651000,0,IF(B3122&lt;1900000,B3122-650000,IF(B3122&lt;3600000,ROUNDDOWN(B3122/4,-3)*2.8-80000,IF(B3122&lt;6600000,ROUNDDOWN(B3122/4,-3)*3.2-440000,IF(B3122&lt;8500000,ROUNDDOWN(B3122*0.9,0)-1100000,B3122-1950000)))))),0)</f>
        <v/>
      </c>
      <c r="N3122" s="18">
        <f>IF(M3122&gt;23500000,NA(),IF(C3122&gt;=2026,IF(M3122&lt;=4890000,1040000,IF(M3122&lt;=6550000,670000,620000)),IF(M3122&lt;=1320000,950000,IF(M3122&lt;=3360000,880000,IF(M3122&lt;=4890000,680000,IF(M3122&lt;=6550000,630000,580000))))))</f>
        <v/>
      </c>
      <c r="O3122" s="18">
        <f>IF(F3122&lt;=0,IF(AND(D3122="はい",C3122&gt;=2026,C3122&lt;=2027),IF(E3122&lt;=0,0,IF(E3122&lt;=30000,E3122,IF(E3122&lt;=60000,ROUNDUP(E3122/2,0)+15000,IF(E3122&lt;=120000,ROUNDUP(E3122/4,0)+30000,60000)))),IF(E3122&lt;=0,0,IF(E3122&lt;=20000,E3122,IF(E3122&lt;=40000,ROUNDUP(E3122/2,0)+10000,IF(E3122&lt;=80000,ROUNDUP(E3122/4,0)+20000,40000))))),IF(E3122&lt;=0,IF(F3122&lt;=0,0,IF(F3122&lt;=25000,F3122,IF(F3122&lt;=50000,ROUNDUP(F3122/2,0)+12500,IF(F3122&lt;=100000,ROUNDUP(F3122/4,0)+25000,50000)))),MAX(IF(F3122&lt;=0,0,IF(F3122&lt;=25000,F3122,IF(F3122&lt;=50000,ROUNDUP(F3122/2,0)+12500,IF(F3122&lt;=100000,ROUNDUP(F3122/4,0)+25000,50000)))),MIN(IF(AND(D3122="はい",C3122&gt;=2026,C3122&lt;=2027),IF(E3122&lt;=0,0,IF(E3122&lt;=30000,E3122,IF(E3122&lt;=60000,ROUNDUP(E3122/2,0)+15000,IF(E3122&lt;=120000,ROUNDUP(E3122/4,0)+30000,60000)))),IF(E3122&lt;=0,0,IF(E3122&lt;=20000,E3122,IF(E3122&lt;=40000,ROUNDUP(E3122/2,0)+10000,IF(E3122&lt;=80000,ROUNDUP(E3122/4,0)+20000,40000)))))+IF(F3122&lt;=0,0,IF(F3122&lt;=25000,F3122,IF(F3122&lt;=50000,ROUNDUP(F3122/2,0)+12500,IF(F3122&lt;=100000,ROUNDUP(F3122/4,0)+25000,50000)))),IF(AND(D3122="はい",C3122&gt;=2026,C3122&lt;=2027),60000,40000)))))</f>
        <v/>
      </c>
      <c r="P3122" s="18">
        <f>IF(G3122&lt;=0,0,IF(G3122&lt;=20000,G3122,IF(G3122&lt;=40000,ROUNDUP(G3122/2,0)+10000,IF(G3122&lt;=80000,ROUNDUP(G3122/4,0)+20000,40000))))</f>
        <v/>
      </c>
      <c r="Q3122" s="18">
        <f>IF(I3122&lt;=0,IF(H3122&lt;=0,0,IF(H3122&lt;=20000,H3122,IF(H3122&lt;=40000,ROUNDUP(H3122/2,0)+10000,IF(H3122&lt;=80000,ROUNDUP(H3122/4,0)+20000,40000)))),IF(H3122&lt;=0,IF(I3122&lt;=0,0,IF(I3122&lt;=25000,I3122,IF(I3122&lt;=50000,ROUNDUP(I3122/2,0)+12500,IF(I3122&lt;=100000,ROUNDUP(I3122/4,0)+25000,50000)))),MAX(IF(I3122&lt;=0,0,IF(I3122&lt;=25000,I3122,IF(I3122&lt;=50000,ROUNDUP(I3122/2,0)+12500,IF(I3122&lt;=100000,ROUNDUP(I3122/4,0)+25000,50000)))),MIN(IF(H3122&lt;=0,0,IF(H3122&lt;=20000,H3122,IF(H3122&lt;=40000,ROUNDUP(H3122/2,0)+10000,IF(H3122&lt;=80000,ROUNDUP(H3122/4,0)+20000,40000))))+IF(I3122&lt;=0,0,IF(I3122&lt;=25000,I3122,IF(I3122&lt;=50000,ROUNDUP(I3122/2,0)+12500,IF(I3122&lt;=100000,ROUNDUP(I3122/4,0)+25000,50000)))),40000))))</f>
        <v/>
      </c>
      <c r="R3122" s="18">
        <f>MIN(120000,O3122+P3122+Q3122)</f>
        <v/>
      </c>
      <c r="S3122" s="18">
        <f>IF(F3122&lt;=0,IF(E3122&lt;=0,0,IF(E3122&lt;=12000,E3122,IF(E3122&lt;=32000,ROUNDUP(E3122/2,0)+6000,IF(E3122&lt;=56000,ROUNDUP(E3122/4,0)+14000,28000)))),IF(E3122&lt;=0,IF(F3122&lt;=0,0,IF(F3122&lt;=15000,F3122,IF(F3122&lt;=40000,ROUNDUP(F3122/2,0)+7500,IF(F3122&lt;=70000,ROUNDUP(F3122/4,0)+17500,35000)))),MAX(IF(F3122&lt;=0,0,IF(F3122&lt;=15000,F3122,IF(F3122&lt;=40000,ROUNDUP(F3122/2,0)+7500,IF(F3122&lt;=70000,ROUNDUP(F3122/4,0)+17500,35000)))),MIN(IF(E3122&lt;=0,0,IF(E3122&lt;=12000,E3122,IF(E3122&lt;=32000,ROUNDUP(E3122/2,0)+6000,IF(E3122&lt;=56000,ROUNDUP(E3122/4,0)+14000,28000))))+IF(F3122&lt;=0,0,IF(F3122&lt;=15000,F3122,IF(F3122&lt;=40000,ROUNDUP(F3122/2,0)+7500,IF(F3122&lt;=70000,ROUNDUP(F3122/4,0)+17500,35000)))),28000))))</f>
        <v/>
      </c>
      <c r="T3122" s="18">
        <f>IF(G3122&lt;=0,0,IF(G3122&lt;=12000,G3122,IF(G3122&lt;=32000,ROUNDUP(G3122/2,0)+6000,IF(G3122&lt;=56000,ROUNDUP(G3122/4,0)+14000,28000))))</f>
        <v/>
      </c>
      <c r="U3122" s="18">
        <f>IF(I3122&lt;=0,IF(H3122&lt;=0,0,IF(H3122&lt;=12000,H3122,IF(H3122&lt;=32000,ROUNDUP(H3122/2,0)+6000,IF(H3122&lt;=56000,ROUNDUP(H3122/4,0)+14000,28000)))),IF(H3122&lt;=0,IF(I3122&lt;=0,0,IF(I3122&lt;=15000,I3122,IF(I3122&lt;=40000,ROUNDUP(I3122/2,0)+7500,IF(I3122&lt;=70000,ROUNDUP(I3122/4,0)+17500,35000)))),MAX(IF(I3122&lt;=0,0,IF(I3122&lt;=15000,I3122,IF(I3122&lt;=40000,ROUNDUP(I3122/2,0)+7500,IF(I3122&lt;=70000,ROUNDUP(I3122/4,0)+17500,35000)))),MIN(IF(H3122&lt;=0,0,IF(H3122&lt;=12000,H3122,IF(H3122&lt;=32000,ROUNDUP(H3122/2,0)+6000,IF(H3122&lt;=56000,ROUNDUP(H3122/4,0)+14000,28000))))+IF(I3122&lt;=0,0,IF(I3122&lt;=15000,I3122,IF(I3122&lt;=40000,ROUNDUP(I3122/2,0)+7500,IF(I3122&lt;=70000,ROUNDUP(I3122/4,0)+17500,35000)))),28000))))</f>
        <v/>
      </c>
      <c r="V3122" s="18">
        <f>MIN(70000,S3122+T3122+U3122)</f>
        <v/>
      </c>
      <c r="W3122" s="18">
        <f>MAX(0,ROUNDDOWN(M3122-J3122-N3122-K3122-0,-3))</f>
        <v/>
      </c>
      <c r="X3122" s="18">
        <f>MAX(0,ROUNDDOWN(M3122-J3122-N3122-K3122-R3122,-3))</f>
        <v/>
      </c>
      <c r="Y3122" s="18">
        <f>IF(W3122&lt;=0,0,ROUNDDOWN((W3122*LOOKUP(W3122,{0,1950001,3300001,6950001,9000001,18000001,40000001},{0.05,0.1,0.2,0.23,0.33,0.4,0.45})-LOOKUP(W3122,{0,1950001,3300001,6950001,9000001,18000001,40000001},{0,97500,427500,636000,1536000,2796000,4796000}))*1.021,-2))</f>
        <v/>
      </c>
      <c r="Z3122" s="18">
        <f>IF(X3122&lt;=0,0,ROUNDDOWN((X3122*LOOKUP(X3122,{0,1950001,3300001,6950001,9000001,18000001,40000001},{0.05,0.1,0.2,0.23,0.33,0.4,0.45})-LOOKUP(X3122,{0,1950001,3300001,6950001,9000001,18000001,40000001},{0,97500,427500,636000,1536000,2796000,4796000}))*1.021,-2))</f>
        <v/>
      </c>
      <c r="AA3122" s="18">
        <f>MAX(0,ROUNDDOWN(M3122-J3122-430000-L3122-0,-3))</f>
        <v/>
      </c>
      <c r="AB3122" s="18">
        <f>MAX(0,ROUNDDOWN(M3122-J3122-430000-L3122-V3122,-3))</f>
        <v/>
      </c>
      <c r="AC3122" s="18">
        <f>IF(M3122&lt;=450000,0,MAX(0,ROUNDDOWN(AA3122*0.06-MIN(50000,AA3122)*0.03,-2))+MAX(0,ROUNDDOWN(AA3122*0.04-MIN(50000,AA3122)*0.02,-2)))</f>
        <v/>
      </c>
      <c r="AD3122" s="18">
        <f>IF(M3122&lt;=450000,0,MAX(0,ROUNDDOWN(AB3122*0.06-MIN(50000,AB3122)*0.03,-2))+MAX(0,ROUNDDOWN(AB3122*0.04-MIN(50000,AB3122)*0.02,-2)))</f>
        <v/>
      </c>
      <c r="AE3122" s="18">
        <f>Y3122-Z3122</f>
        <v/>
      </c>
      <c r="AF3122" s="18">
        <f>AC3122-AD3122</f>
        <v/>
      </c>
      <c r="AG3122" s="18">
        <f>AE3122+AF3122</f>
        <v/>
      </c>
      <c r="AH3122" s="20">
        <f>IF(W3122&lt;=0,0,LOOKUP(W3122,{0,1950001,3300001,6950001,9000001,18000001,40000001},{0.05,0.1,0.2,0.23,0.33,0.4,0.45}))</f>
        <v/>
      </c>
    </row>
    <row r="3123">
      <c r="A3123" t="inlineStr">
        <is>
          <t>1万円刻み 3区分8万円ずつ</t>
        </is>
      </c>
      <c r="B3123" s="18">
        <f>'4_1万円刻み'!$A$1015</f>
        <v/>
      </c>
      <c r="C3123" s="19" t="n">
        <v>2026</v>
      </c>
      <c r="D3123" t="inlineStr">
        <is>
          <t>いいえ</t>
        </is>
      </c>
      <c r="E3123" s="18" t="n">
        <v>80000</v>
      </c>
      <c r="F3123" s="18" t="n">
        <v>0</v>
      </c>
      <c r="G3123" s="18" t="n">
        <v>80000</v>
      </c>
      <c r="H3123" s="18" t="n">
        <v>80000</v>
      </c>
      <c r="I3123" s="18" t="n">
        <v>0</v>
      </c>
      <c r="J3123" s="18">
        <f>ROUND(MIN(B3123/12,650000)*12*0.0915+MIN(B3123/12,1390000)*12*(0.0504+0)+B3123*0.005,0)</f>
        <v/>
      </c>
      <c r="K3123" s="18" t="n">
        <v>0</v>
      </c>
      <c r="L3123" s="18" t="n">
        <v>0</v>
      </c>
      <c r="M3123" s="18">
        <f>ROUND(IF(C3123&gt;=2026,IF(B3123&lt;741000,0,IF(B3123&lt;2191000,B3123-740000,IF(B3123&lt;2193000,1451000,IF(B3123&lt;2196000,1453000,IF(B3123&lt;2200000,1456000,IF(B3123&lt;3600000,ROUNDDOWN(B3123/4,-3)*2.8-80000,IF(B3123&lt;6600000,ROUNDDOWN(B3123/4,-3)*3.2-440000,IF(B3123&lt;8500000,ROUNDDOWN(B3123*0.9,0)-1100000,B3123-1950000)))))))),IF(B3123&lt;651000,0,IF(B3123&lt;1900000,B3123-650000,IF(B3123&lt;3600000,ROUNDDOWN(B3123/4,-3)*2.8-80000,IF(B3123&lt;6600000,ROUNDDOWN(B3123/4,-3)*3.2-440000,IF(B3123&lt;8500000,ROUNDDOWN(B3123*0.9,0)-1100000,B3123-1950000)))))),0)</f>
        <v/>
      </c>
      <c r="N3123" s="18">
        <f>IF(M3123&gt;23500000,NA(),IF(C3123&gt;=2026,IF(M3123&lt;=4890000,1040000,IF(M3123&lt;=6550000,670000,620000)),IF(M3123&lt;=1320000,950000,IF(M3123&lt;=3360000,880000,IF(M3123&lt;=4890000,680000,IF(M3123&lt;=6550000,630000,580000))))))</f>
        <v/>
      </c>
      <c r="O3123" s="18">
        <f>IF(F3123&lt;=0,IF(AND(D3123="はい",C3123&gt;=2026,C3123&lt;=2027),IF(E3123&lt;=0,0,IF(E3123&lt;=30000,E3123,IF(E3123&lt;=60000,ROUNDUP(E3123/2,0)+15000,IF(E3123&lt;=120000,ROUNDUP(E3123/4,0)+30000,60000)))),IF(E3123&lt;=0,0,IF(E3123&lt;=20000,E3123,IF(E3123&lt;=40000,ROUNDUP(E3123/2,0)+10000,IF(E3123&lt;=80000,ROUNDUP(E3123/4,0)+20000,40000))))),IF(E3123&lt;=0,IF(F3123&lt;=0,0,IF(F3123&lt;=25000,F3123,IF(F3123&lt;=50000,ROUNDUP(F3123/2,0)+12500,IF(F3123&lt;=100000,ROUNDUP(F3123/4,0)+25000,50000)))),MAX(IF(F3123&lt;=0,0,IF(F3123&lt;=25000,F3123,IF(F3123&lt;=50000,ROUNDUP(F3123/2,0)+12500,IF(F3123&lt;=100000,ROUNDUP(F3123/4,0)+25000,50000)))),MIN(IF(AND(D3123="はい",C3123&gt;=2026,C3123&lt;=2027),IF(E3123&lt;=0,0,IF(E3123&lt;=30000,E3123,IF(E3123&lt;=60000,ROUNDUP(E3123/2,0)+15000,IF(E3123&lt;=120000,ROUNDUP(E3123/4,0)+30000,60000)))),IF(E3123&lt;=0,0,IF(E3123&lt;=20000,E3123,IF(E3123&lt;=40000,ROUNDUP(E3123/2,0)+10000,IF(E3123&lt;=80000,ROUNDUP(E3123/4,0)+20000,40000)))))+IF(F3123&lt;=0,0,IF(F3123&lt;=25000,F3123,IF(F3123&lt;=50000,ROUNDUP(F3123/2,0)+12500,IF(F3123&lt;=100000,ROUNDUP(F3123/4,0)+25000,50000)))),IF(AND(D3123="はい",C3123&gt;=2026,C3123&lt;=2027),60000,40000)))))</f>
        <v/>
      </c>
      <c r="P3123" s="18">
        <f>IF(G3123&lt;=0,0,IF(G3123&lt;=20000,G3123,IF(G3123&lt;=40000,ROUNDUP(G3123/2,0)+10000,IF(G3123&lt;=80000,ROUNDUP(G3123/4,0)+20000,40000))))</f>
        <v/>
      </c>
      <c r="Q3123" s="18">
        <f>IF(I3123&lt;=0,IF(H3123&lt;=0,0,IF(H3123&lt;=20000,H3123,IF(H3123&lt;=40000,ROUNDUP(H3123/2,0)+10000,IF(H3123&lt;=80000,ROUNDUP(H3123/4,0)+20000,40000)))),IF(H3123&lt;=0,IF(I3123&lt;=0,0,IF(I3123&lt;=25000,I3123,IF(I3123&lt;=50000,ROUNDUP(I3123/2,0)+12500,IF(I3123&lt;=100000,ROUNDUP(I3123/4,0)+25000,50000)))),MAX(IF(I3123&lt;=0,0,IF(I3123&lt;=25000,I3123,IF(I3123&lt;=50000,ROUNDUP(I3123/2,0)+12500,IF(I3123&lt;=100000,ROUNDUP(I3123/4,0)+25000,50000)))),MIN(IF(H3123&lt;=0,0,IF(H3123&lt;=20000,H3123,IF(H3123&lt;=40000,ROUNDUP(H3123/2,0)+10000,IF(H3123&lt;=80000,ROUNDUP(H3123/4,0)+20000,40000))))+IF(I3123&lt;=0,0,IF(I3123&lt;=25000,I3123,IF(I3123&lt;=50000,ROUNDUP(I3123/2,0)+12500,IF(I3123&lt;=100000,ROUNDUP(I3123/4,0)+25000,50000)))),40000))))</f>
        <v/>
      </c>
      <c r="R3123" s="18">
        <f>MIN(120000,O3123+P3123+Q3123)</f>
        <v/>
      </c>
      <c r="S3123" s="18">
        <f>IF(F3123&lt;=0,IF(E3123&lt;=0,0,IF(E3123&lt;=12000,E3123,IF(E3123&lt;=32000,ROUNDUP(E3123/2,0)+6000,IF(E3123&lt;=56000,ROUNDUP(E3123/4,0)+14000,28000)))),IF(E3123&lt;=0,IF(F3123&lt;=0,0,IF(F3123&lt;=15000,F3123,IF(F3123&lt;=40000,ROUNDUP(F3123/2,0)+7500,IF(F3123&lt;=70000,ROUNDUP(F3123/4,0)+17500,35000)))),MAX(IF(F3123&lt;=0,0,IF(F3123&lt;=15000,F3123,IF(F3123&lt;=40000,ROUNDUP(F3123/2,0)+7500,IF(F3123&lt;=70000,ROUNDUP(F3123/4,0)+17500,35000)))),MIN(IF(E3123&lt;=0,0,IF(E3123&lt;=12000,E3123,IF(E3123&lt;=32000,ROUNDUP(E3123/2,0)+6000,IF(E3123&lt;=56000,ROUNDUP(E3123/4,0)+14000,28000))))+IF(F3123&lt;=0,0,IF(F3123&lt;=15000,F3123,IF(F3123&lt;=40000,ROUNDUP(F3123/2,0)+7500,IF(F3123&lt;=70000,ROUNDUP(F3123/4,0)+17500,35000)))),28000))))</f>
        <v/>
      </c>
      <c r="T3123" s="18">
        <f>IF(G3123&lt;=0,0,IF(G3123&lt;=12000,G3123,IF(G3123&lt;=32000,ROUNDUP(G3123/2,0)+6000,IF(G3123&lt;=56000,ROUNDUP(G3123/4,0)+14000,28000))))</f>
        <v/>
      </c>
      <c r="U3123" s="18">
        <f>IF(I3123&lt;=0,IF(H3123&lt;=0,0,IF(H3123&lt;=12000,H3123,IF(H3123&lt;=32000,ROUNDUP(H3123/2,0)+6000,IF(H3123&lt;=56000,ROUNDUP(H3123/4,0)+14000,28000)))),IF(H3123&lt;=0,IF(I3123&lt;=0,0,IF(I3123&lt;=15000,I3123,IF(I3123&lt;=40000,ROUNDUP(I3123/2,0)+7500,IF(I3123&lt;=70000,ROUNDUP(I3123/4,0)+17500,35000)))),MAX(IF(I3123&lt;=0,0,IF(I3123&lt;=15000,I3123,IF(I3123&lt;=40000,ROUNDUP(I3123/2,0)+7500,IF(I3123&lt;=70000,ROUNDUP(I3123/4,0)+17500,35000)))),MIN(IF(H3123&lt;=0,0,IF(H3123&lt;=12000,H3123,IF(H3123&lt;=32000,ROUNDUP(H3123/2,0)+6000,IF(H3123&lt;=56000,ROUNDUP(H3123/4,0)+14000,28000))))+IF(I3123&lt;=0,0,IF(I3123&lt;=15000,I3123,IF(I3123&lt;=40000,ROUNDUP(I3123/2,0)+7500,IF(I3123&lt;=70000,ROUNDUP(I3123/4,0)+17500,35000)))),28000))))</f>
        <v/>
      </c>
      <c r="V3123" s="18">
        <f>MIN(70000,S3123+T3123+U3123)</f>
        <v/>
      </c>
      <c r="W3123" s="18">
        <f>MAX(0,ROUNDDOWN(M3123-J3123-N3123-K3123-0,-3))</f>
        <v/>
      </c>
      <c r="X3123" s="18">
        <f>MAX(0,ROUNDDOWN(M3123-J3123-N3123-K3123-R3123,-3))</f>
        <v/>
      </c>
      <c r="Y3123" s="18">
        <f>IF(W3123&lt;=0,0,ROUNDDOWN((W3123*LOOKUP(W3123,{0,1950001,3300001,6950001,9000001,18000001,40000001},{0.05,0.1,0.2,0.23,0.33,0.4,0.45})-LOOKUP(W3123,{0,1950001,3300001,6950001,9000001,18000001,40000001},{0,97500,427500,636000,1536000,2796000,4796000}))*1.021,-2))</f>
        <v/>
      </c>
      <c r="Z3123" s="18">
        <f>IF(X3123&lt;=0,0,ROUNDDOWN((X3123*LOOKUP(X3123,{0,1950001,3300001,6950001,9000001,18000001,40000001},{0.05,0.1,0.2,0.23,0.33,0.4,0.45})-LOOKUP(X3123,{0,1950001,3300001,6950001,9000001,18000001,40000001},{0,97500,427500,636000,1536000,2796000,4796000}))*1.021,-2))</f>
        <v/>
      </c>
      <c r="AA3123" s="18">
        <f>MAX(0,ROUNDDOWN(M3123-J3123-430000-L3123-0,-3))</f>
        <v/>
      </c>
      <c r="AB3123" s="18">
        <f>MAX(0,ROUNDDOWN(M3123-J3123-430000-L3123-V3123,-3))</f>
        <v/>
      </c>
      <c r="AC3123" s="18">
        <f>IF(M3123&lt;=450000,0,MAX(0,ROUNDDOWN(AA3123*0.06-MIN(50000,AA3123)*0.03,-2))+MAX(0,ROUNDDOWN(AA3123*0.04-MIN(50000,AA3123)*0.02,-2)))</f>
        <v/>
      </c>
      <c r="AD3123" s="18">
        <f>IF(M3123&lt;=450000,0,MAX(0,ROUNDDOWN(AB3123*0.06-MIN(50000,AB3123)*0.03,-2))+MAX(0,ROUNDDOWN(AB3123*0.04-MIN(50000,AB3123)*0.02,-2)))</f>
        <v/>
      </c>
      <c r="AE3123" s="18">
        <f>Y3123-Z3123</f>
        <v/>
      </c>
      <c r="AF3123" s="18">
        <f>AC3123-AD3123</f>
        <v/>
      </c>
      <c r="AG3123" s="18">
        <f>AE3123+AF3123</f>
        <v/>
      </c>
      <c r="AH3123" s="20">
        <f>IF(W3123&lt;=0,0,LOOKUP(W3123,{0,1950001,3300001,6950001,9000001,18000001,40000001},{0.05,0.1,0.2,0.23,0.33,0.4,0.45}))</f>
        <v/>
      </c>
    </row>
    <row r="3124">
      <c r="A3124" t="inlineStr">
        <is>
          <t>1万円刻み 一般8万円</t>
        </is>
      </c>
      <c r="B3124" s="18">
        <f>'4_1万円刻み'!$A$1015</f>
        <v/>
      </c>
      <c r="C3124" s="19" t="n">
        <v>2026</v>
      </c>
      <c r="D3124" t="inlineStr">
        <is>
          <t>いいえ</t>
        </is>
      </c>
      <c r="E3124" s="18" t="n">
        <v>80000</v>
      </c>
      <c r="F3124" s="18" t="n">
        <v>0</v>
      </c>
      <c r="G3124" s="18" t="n">
        <v>0</v>
      </c>
      <c r="H3124" s="18" t="n">
        <v>0</v>
      </c>
      <c r="I3124" s="18" t="n">
        <v>0</v>
      </c>
      <c r="J3124" s="18">
        <f>ROUND(MIN(B3124/12,650000)*12*0.0915+MIN(B3124/12,1390000)*12*(0.0504+0)+B3124*0.005,0)</f>
        <v/>
      </c>
      <c r="K3124" s="18" t="n">
        <v>0</v>
      </c>
      <c r="L3124" s="18" t="n">
        <v>0</v>
      </c>
      <c r="M3124" s="18">
        <f>ROUND(IF(C3124&gt;=2026,IF(B3124&lt;741000,0,IF(B3124&lt;2191000,B3124-740000,IF(B3124&lt;2193000,1451000,IF(B3124&lt;2196000,1453000,IF(B3124&lt;2200000,1456000,IF(B3124&lt;3600000,ROUNDDOWN(B3124/4,-3)*2.8-80000,IF(B3124&lt;6600000,ROUNDDOWN(B3124/4,-3)*3.2-440000,IF(B3124&lt;8500000,ROUNDDOWN(B3124*0.9,0)-1100000,B3124-1950000)))))))),IF(B3124&lt;651000,0,IF(B3124&lt;1900000,B3124-650000,IF(B3124&lt;3600000,ROUNDDOWN(B3124/4,-3)*2.8-80000,IF(B3124&lt;6600000,ROUNDDOWN(B3124/4,-3)*3.2-440000,IF(B3124&lt;8500000,ROUNDDOWN(B3124*0.9,0)-1100000,B3124-1950000)))))),0)</f>
        <v/>
      </c>
      <c r="N3124" s="18">
        <f>IF(M3124&gt;23500000,NA(),IF(C3124&gt;=2026,IF(M3124&lt;=4890000,1040000,IF(M3124&lt;=6550000,670000,620000)),IF(M3124&lt;=1320000,950000,IF(M3124&lt;=3360000,880000,IF(M3124&lt;=4890000,680000,IF(M3124&lt;=6550000,630000,580000))))))</f>
        <v/>
      </c>
      <c r="O3124" s="18">
        <f>IF(F3124&lt;=0,IF(AND(D3124="はい",C3124&gt;=2026,C3124&lt;=2027),IF(E3124&lt;=0,0,IF(E3124&lt;=30000,E3124,IF(E3124&lt;=60000,ROUNDUP(E3124/2,0)+15000,IF(E3124&lt;=120000,ROUNDUP(E3124/4,0)+30000,60000)))),IF(E3124&lt;=0,0,IF(E3124&lt;=20000,E3124,IF(E3124&lt;=40000,ROUNDUP(E3124/2,0)+10000,IF(E3124&lt;=80000,ROUNDUP(E3124/4,0)+20000,40000))))),IF(E3124&lt;=0,IF(F3124&lt;=0,0,IF(F3124&lt;=25000,F3124,IF(F3124&lt;=50000,ROUNDUP(F3124/2,0)+12500,IF(F3124&lt;=100000,ROUNDUP(F3124/4,0)+25000,50000)))),MAX(IF(F3124&lt;=0,0,IF(F3124&lt;=25000,F3124,IF(F3124&lt;=50000,ROUNDUP(F3124/2,0)+12500,IF(F3124&lt;=100000,ROUNDUP(F3124/4,0)+25000,50000)))),MIN(IF(AND(D3124="はい",C3124&gt;=2026,C3124&lt;=2027),IF(E3124&lt;=0,0,IF(E3124&lt;=30000,E3124,IF(E3124&lt;=60000,ROUNDUP(E3124/2,0)+15000,IF(E3124&lt;=120000,ROUNDUP(E3124/4,0)+30000,60000)))),IF(E3124&lt;=0,0,IF(E3124&lt;=20000,E3124,IF(E3124&lt;=40000,ROUNDUP(E3124/2,0)+10000,IF(E3124&lt;=80000,ROUNDUP(E3124/4,0)+20000,40000)))))+IF(F3124&lt;=0,0,IF(F3124&lt;=25000,F3124,IF(F3124&lt;=50000,ROUNDUP(F3124/2,0)+12500,IF(F3124&lt;=100000,ROUNDUP(F3124/4,0)+25000,50000)))),IF(AND(D3124="はい",C3124&gt;=2026,C3124&lt;=2027),60000,40000)))))</f>
        <v/>
      </c>
      <c r="P3124" s="18">
        <f>IF(G3124&lt;=0,0,IF(G3124&lt;=20000,G3124,IF(G3124&lt;=40000,ROUNDUP(G3124/2,0)+10000,IF(G3124&lt;=80000,ROUNDUP(G3124/4,0)+20000,40000))))</f>
        <v/>
      </c>
      <c r="Q3124" s="18">
        <f>IF(I3124&lt;=0,IF(H3124&lt;=0,0,IF(H3124&lt;=20000,H3124,IF(H3124&lt;=40000,ROUNDUP(H3124/2,0)+10000,IF(H3124&lt;=80000,ROUNDUP(H3124/4,0)+20000,40000)))),IF(H3124&lt;=0,IF(I3124&lt;=0,0,IF(I3124&lt;=25000,I3124,IF(I3124&lt;=50000,ROUNDUP(I3124/2,0)+12500,IF(I3124&lt;=100000,ROUNDUP(I3124/4,0)+25000,50000)))),MAX(IF(I3124&lt;=0,0,IF(I3124&lt;=25000,I3124,IF(I3124&lt;=50000,ROUNDUP(I3124/2,0)+12500,IF(I3124&lt;=100000,ROUNDUP(I3124/4,0)+25000,50000)))),MIN(IF(H3124&lt;=0,0,IF(H3124&lt;=20000,H3124,IF(H3124&lt;=40000,ROUNDUP(H3124/2,0)+10000,IF(H3124&lt;=80000,ROUNDUP(H3124/4,0)+20000,40000))))+IF(I3124&lt;=0,0,IF(I3124&lt;=25000,I3124,IF(I3124&lt;=50000,ROUNDUP(I3124/2,0)+12500,IF(I3124&lt;=100000,ROUNDUP(I3124/4,0)+25000,50000)))),40000))))</f>
        <v/>
      </c>
      <c r="R3124" s="18">
        <f>MIN(120000,O3124+P3124+Q3124)</f>
        <v/>
      </c>
      <c r="S3124" s="18">
        <f>IF(F3124&lt;=0,IF(E3124&lt;=0,0,IF(E3124&lt;=12000,E3124,IF(E3124&lt;=32000,ROUNDUP(E3124/2,0)+6000,IF(E3124&lt;=56000,ROUNDUP(E3124/4,0)+14000,28000)))),IF(E3124&lt;=0,IF(F3124&lt;=0,0,IF(F3124&lt;=15000,F3124,IF(F3124&lt;=40000,ROUNDUP(F3124/2,0)+7500,IF(F3124&lt;=70000,ROUNDUP(F3124/4,0)+17500,35000)))),MAX(IF(F3124&lt;=0,0,IF(F3124&lt;=15000,F3124,IF(F3124&lt;=40000,ROUNDUP(F3124/2,0)+7500,IF(F3124&lt;=70000,ROUNDUP(F3124/4,0)+17500,35000)))),MIN(IF(E3124&lt;=0,0,IF(E3124&lt;=12000,E3124,IF(E3124&lt;=32000,ROUNDUP(E3124/2,0)+6000,IF(E3124&lt;=56000,ROUNDUP(E3124/4,0)+14000,28000))))+IF(F3124&lt;=0,0,IF(F3124&lt;=15000,F3124,IF(F3124&lt;=40000,ROUNDUP(F3124/2,0)+7500,IF(F3124&lt;=70000,ROUNDUP(F3124/4,0)+17500,35000)))),28000))))</f>
        <v/>
      </c>
      <c r="T3124" s="18">
        <f>IF(G3124&lt;=0,0,IF(G3124&lt;=12000,G3124,IF(G3124&lt;=32000,ROUNDUP(G3124/2,0)+6000,IF(G3124&lt;=56000,ROUNDUP(G3124/4,0)+14000,28000))))</f>
        <v/>
      </c>
      <c r="U3124" s="18">
        <f>IF(I3124&lt;=0,IF(H3124&lt;=0,0,IF(H3124&lt;=12000,H3124,IF(H3124&lt;=32000,ROUNDUP(H3124/2,0)+6000,IF(H3124&lt;=56000,ROUNDUP(H3124/4,0)+14000,28000)))),IF(H3124&lt;=0,IF(I3124&lt;=0,0,IF(I3124&lt;=15000,I3124,IF(I3124&lt;=40000,ROUNDUP(I3124/2,0)+7500,IF(I3124&lt;=70000,ROUNDUP(I3124/4,0)+17500,35000)))),MAX(IF(I3124&lt;=0,0,IF(I3124&lt;=15000,I3124,IF(I3124&lt;=40000,ROUNDUP(I3124/2,0)+7500,IF(I3124&lt;=70000,ROUNDUP(I3124/4,0)+17500,35000)))),MIN(IF(H3124&lt;=0,0,IF(H3124&lt;=12000,H3124,IF(H3124&lt;=32000,ROUNDUP(H3124/2,0)+6000,IF(H3124&lt;=56000,ROUNDUP(H3124/4,0)+14000,28000))))+IF(I3124&lt;=0,0,IF(I3124&lt;=15000,I3124,IF(I3124&lt;=40000,ROUNDUP(I3124/2,0)+7500,IF(I3124&lt;=70000,ROUNDUP(I3124/4,0)+17500,35000)))),28000))))</f>
        <v/>
      </c>
      <c r="V3124" s="18">
        <f>MIN(70000,S3124+T3124+U3124)</f>
        <v/>
      </c>
      <c r="W3124" s="18">
        <f>MAX(0,ROUNDDOWN(M3124-J3124-N3124-K3124-0,-3))</f>
        <v/>
      </c>
      <c r="X3124" s="18">
        <f>MAX(0,ROUNDDOWN(M3124-J3124-N3124-K3124-R3124,-3))</f>
        <v/>
      </c>
      <c r="Y3124" s="18">
        <f>IF(W3124&lt;=0,0,ROUNDDOWN((W3124*LOOKUP(W3124,{0,1950001,3300001,6950001,9000001,18000001,40000001},{0.05,0.1,0.2,0.23,0.33,0.4,0.45})-LOOKUP(W3124,{0,1950001,3300001,6950001,9000001,18000001,40000001},{0,97500,427500,636000,1536000,2796000,4796000}))*1.021,-2))</f>
        <v/>
      </c>
      <c r="Z3124" s="18">
        <f>IF(X3124&lt;=0,0,ROUNDDOWN((X3124*LOOKUP(X3124,{0,1950001,3300001,6950001,9000001,18000001,40000001},{0.05,0.1,0.2,0.23,0.33,0.4,0.45})-LOOKUP(X3124,{0,1950001,3300001,6950001,9000001,18000001,40000001},{0,97500,427500,636000,1536000,2796000,4796000}))*1.021,-2))</f>
        <v/>
      </c>
      <c r="AA3124" s="18">
        <f>MAX(0,ROUNDDOWN(M3124-J3124-430000-L3124-0,-3))</f>
        <v/>
      </c>
      <c r="AB3124" s="18">
        <f>MAX(0,ROUNDDOWN(M3124-J3124-430000-L3124-V3124,-3))</f>
        <v/>
      </c>
      <c r="AC3124" s="18">
        <f>IF(M3124&lt;=450000,0,MAX(0,ROUNDDOWN(AA3124*0.06-MIN(50000,AA3124)*0.03,-2))+MAX(0,ROUNDDOWN(AA3124*0.04-MIN(50000,AA3124)*0.02,-2)))</f>
        <v/>
      </c>
      <c r="AD3124" s="18">
        <f>IF(M3124&lt;=450000,0,MAX(0,ROUNDDOWN(AB3124*0.06-MIN(50000,AB3124)*0.03,-2))+MAX(0,ROUNDDOWN(AB3124*0.04-MIN(50000,AB3124)*0.02,-2)))</f>
        <v/>
      </c>
      <c r="AE3124" s="18">
        <f>Y3124-Z3124</f>
        <v/>
      </c>
      <c r="AF3124" s="18">
        <f>AC3124-AD3124</f>
        <v/>
      </c>
      <c r="AG3124" s="18">
        <f>AE3124+AF3124</f>
        <v/>
      </c>
      <c r="AH3124" s="20">
        <f>IF(W3124&lt;=0,0,LOOKUP(W3124,{0,1950001,3300001,6950001,9000001,18000001,40000001},{0.05,0.1,0.2,0.23,0.33,0.4,0.45}))</f>
        <v/>
      </c>
    </row>
    <row r="3125">
      <c r="A3125" t="inlineStr">
        <is>
          <t>1万円刻み 特例あり一般12万円</t>
        </is>
      </c>
      <c r="B3125" s="18">
        <f>'4_1万円刻み'!$A$1015</f>
        <v/>
      </c>
      <c r="C3125" s="19" t="n">
        <v>2026</v>
      </c>
      <c r="D3125" t="inlineStr">
        <is>
          <t>はい</t>
        </is>
      </c>
      <c r="E3125" s="18" t="n">
        <v>120000</v>
      </c>
      <c r="F3125" s="18" t="n">
        <v>0</v>
      </c>
      <c r="G3125" s="18" t="n">
        <v>0</v>
      </c>
      <c r="H3125" s="18" t="n">
        <v>0</v>
      </c>
      <c r="I3125" s="18" t="n">
        <v>0</v>
      </c>
      <c r="J3125" s="18">
        <f>ROUND(MIN(B3125/12,650000)*12*0.0915+MIN(B3125/12,1390000)*12*(0.0504+0)+B3125*0.005,0)</f>
        <v/>
      </c>
      <c r="K3125" s="18" t="n">
        <v>0</v>
      </c>
      <c r="L3125" s="18" t="n">
        <v>0</v>
      </c>
      <c r="M3125" s="18">
        <f>ROUND(IF(C3125&gt;=2026,IF(B3125&lt;741000,0,IF(B3125&lt;2191000,B3125-740000,IF(B3125&lt;2193000,1451000,IF(B3125&lt;2196000,1453000,IF(B3125&lt;2200000,1456000,IF(B3125&lt;3600000,ROUNDDOWN(B3125/4,-3)*2.8-80000,IF(B3125&lt;6600000,ROUNDDOWN(B3125/4,-3)*3.2-440000,IF(B3125&lt;8500000,ROUNDDOWN(B3125*0.9,0)-1100000,B3125-1950000)))))))),IF(B3125&lt;651000,0,IF(B3125&lt;1900000,B3125-650000,IF(B3125&lt;3600000,ROUNDDOWN(B3125/4,-3)*2.8-80000,IF(B3125&lt;6600000,ROUNDDOWN(B3125/4,-3)*3.2-440000,IF(B3125&lt;8500000,ROUNDDOWN(B3125*0.9,0)-1100000,B3125-1950000)))))),0)</f>
        <v/>
      </c>
      <c r="N3125" s="18">
        <f>IF(M3125&gt;23500000,NA(),IF(C3125&gt;=2026,IF(M3125&lt;=4890000,1040000,IF(M3125&lt;=6550000,670000,620000)),IF(M3125&lt;=1320000,950000,IF(M3125&lt;=3360000,880000,IF(M3125&lt;=4890000,680000,IF(M3125&lt;=6550000,630000,580000))))))</f>
        <v/>
      </c>
      <c r="O3125" s="18">
        <f>IF(F3125&lt;=0,IF(AND(D3125="はい",C3125&gt;=2026,C3125&lt;=2027),IF(E3125&lt;=0,0,IF(E3125&lt;=30000,E3125,IF(E3125&lt;=60000,ROUNDUP(E3125/2,0)+15000,IF(E3125&lt;=120000,ROUNDUP(E3125/4,0)+30000,60000)))),IF(E3125&lt;=0,0,IF(E3125&lt;=20000,E3125,IF(E3125&lt;=40000,ROUNDUP(E3125/2,0)+10000,IF(E3125&lt;=80000,ROUNDUP(E3125/4,0)+20000,40000))))),IF(E3125&lt;=0,IF(F3125&lt;=0,0,IF(F3125&lt;=25000,F3125,IF(F3125&lt;=50000,ROUNDUP(F3125/2,0)+12500,IF(F3125&lt;=100000,ROUNDUP(F3125/4,0)+25000,50000)))),MAX(IF(F3125&lt;=0,0,IF(F3125&lt;=25000,F3125,IF(F3125&lt;=50000,ROUNDUP(F3125/2,0)+12500,IF(F3125&lt;=100000,ROUNDUP(F3125/4,0)+25000,50000)))),MIN(IF(AND(D3125="はい",C3125&gt;=2026,C3125&lt;=2027),IF(E3125&lt;=0,0,IF(E3125&lt;=30000,E3125,IF(E3125&lt;=60000,ROUNDUP(E3125/2,0)+15000,IF(E3125&lt;=120000,ROUNDUP(E3125/4,0)+30000,60000)))),IF(E3125&lt;=0,0,IF(E3125&lt;=20000,E3125,IF(E3125&lt;=40000,ROUNDUP(E3125/2,0)+10000,IF(E3125&lt;=80000,ROUNDUP(E3125/4,0)+20000,40000)))))+IF(F3125&lt;=0,0,IF(F3125&lt;=25000,F3125,IF(F3125&lt;=50000,ROUNDUP(F3125/2,0)+12500,IF(F3125&lt;=100000,ROUNDUP(F3125/4,0)+25000,50000)))),IF(AND(D3125="はい",C3125&gt;=2026,C3125&lt;=2027),60000,40000)))))</f>
        <v/>
      </c>
      <c r="P3125" s="18">
        <f>IF(G3125&lt;=0,0,IF(G3125&lt;=20000,G3125,IF(G3125&lt;=40000,ROUNDUP(G3125/2,0)+10000,IF(G3125&lt;=80000,ROUNDUP(G3125/4,0)+20000,40000))))</f>
        <v/>
      </c>
      <c r="Q3125" s="18">
        <f>IF(I3125&lt;=0,IF(H3125&lt;=0,0,IF(H3125&lt;=20000,H3125,IF(H3125&lt;=40000,ROUNDUP(H3125/2,0)+10000,IF(H3125&lt;=80000,ROUNDUP(H3125/4,0)+20000,40000)))),IF(H3125&lt;=0,IF(I3125&lt;=0,0,IF(I3125&lt;=25000,I3125,IF(I3125&lt;=50000,ROUNDUP(I3125/2,0)+12500,IF(I3125&lt;=100000,ROUNDUP(I3125/4,0)+25000,50000)))),MAX(IF(I3125&lt;=0,0,IF(I3125&lt;=25000,I3125,IF(I3125&lt;=50000,ROUNDUP(I3125/2,0)+12500,IF(I3125&lt;=100000,ROUNDUP(I3125/4,0)+25000,50000)))),MIN(IF(H3125&lt;=0,0,IF(H3125&lt;=20000,H3125,IF(H3125&lt;=40000,ROUNDUP(H3125/2,0)+10000,IF(H3125&lt;=80000,ROUNDUP(H3125/4,0)+20000,40000))))+IF(I3125&lt;=0,0,IF(I3125&lt;=25000,I3125,IF(I3125&lt;=50000,ROUNDUP(I3125/2,0)+12500,IF(I3125&lt;=100000,ROUNDUP(I3125/4,0)+25000,50000)))),40000))))</f>
        <v/>
      </c>
      <c r="R3125" s="18">
        <f>MIN(120000,O3125+P3125+Q3125)</f>
        <v/>
      </c>
      <c r="S3125" s="18">
        <f>IF(F3125&lt;=0,IF(E3125&lt;=0,0,IF(E3125&lt;=12000,E3125,IF(E3125&lt;=32000,ROUNDUP(E3125/2,0)+6000,IF(E3125&lt;=56000,ROUNDUP(E3125/4,0)+14000,28000)))),IF(E3125&lt;=0,IF(F3125&lt;=0,0,IF(F3125&lt;=15000,F3125,IF(F3125&lt;=40000,ROUNDUP(F3125/2,0)+7500,IF(F3125&lt;=70000,ROUNDUP(F3125/4,0)+17500,35000)))),MAX(IF(F3125&lt;=0,0,IF(F3125&lt;=15000,F3125,IF(F3125&lt;=40000,ROUNDUP(F3125/2,0)+7500,IF(F3125&lt;=70000,ROUNDUP(F3125/4,0)+17500,35000)))),MIN(IF(E3125&lt;=0,0,IF(E3125&lt;=12000,E3125,IF(E3125&lt;=32000,ROUNDUP(E3125/2,0)+6000,IF(E3125&lt;=56000,ROUNDUP(E3125/4,0)+14000,28000))))+IF(F3125&lt;=0,0,IF(F3125&lt;=15000,F3125,IF(F3125&lt;=40000,ROUNDUP(F3125/2,0)+7500,IF(F3125&lt;=70000,ROUNDUP(F3125/4,0)+17500,35000)))),28000))))</f>
        <v/>
      </c>
      <c r="T3125" s="18">
        <f>IF(G3125&lt;=0,0,IF(G3125&lt;=12000,G3125,IF(G3125&lt;=32000,ROUNDUP(G3125/2,0)+6000,IF(G3125&lt;=56000,ROUNDUP(G3125/4,0)+14000,28000))))</f>
        <v/>
      </c>
      <c r="U3125" s="18">
        <f>IF(I3125&lt;=0,IF(H3125&lt;=0,0,IF(H3125&lt;=12000,H3125,IF(H3125&lt;=32000,ROUNDUP(H3125/2,0)+6000,IF(H3125&lt;=56000,ROUNDUP(H3125/4,0)+14000,28000)))),IF(H3125&lt;=0,IF(I3125&lt;=0,0,IF(I3125&lt;=15000,I3125,IF(I3125&lt;=40000,ROUNDUP(I3125/2,0)+7500,IF(I3125&lt;=70000,ROUNDUP(I3125/4,0)+17500,35000)))),MAX(IF(I3125&lt;=0,0,IF(I3125&lt;=15000,I3125,IF(I3125&lt;=40000,ROUNDUP(I3125/2,0)+7500,IF(I3125&lt;=70000,ROUNDUP(I3125/4,0)+17500,35000)))),MIN(IF(H3125&lt;=0,0,IF(H3125&lt;=12000,H3125,IF(H3125&lt;=32000,ROUNDUP(H3125/2,0)+6000,IF(H3125&lt;=56000,ROUNDUP(H3125/4,0)+14000,28000))))+IF(I3125&lt;=0,0,IF(I3125&lt;=15000,I3125,IF(I3125&lt;=40000,ROUNDUP(I3125/2,0)+7500,IF(I3125&lt;=70000,ROUNDUP(I3125/4,0)+17500,35000)))),28000))))</f>
        <v/>
      </c>
      <c r="V3125" s="18">
        <f>MIN(70000,S3125+T3125+U3125)</f>
        <v/>
      </c>
      <c r="W3125" s="18">
        <f>MAX(0,ROUNDDOWN(M3125-J3125-N3125-K3125-0,-3))</f>
        <v/>
      </c>
      <c r="X3125" s="18">
        <f>MAX(0,ROUNDDOWN(M3125-J3125-N3125-K3125-R3125,-3))</f>
        <v/>
      </c>
      <c r="Y3125" s="18">
        <f>IF(W3125&lt;=0,0,ROUNDDOWN((W3125*LOOKUP(W3125,{0,1950001,3300001,6950001,9000001,18000001,40000001},{0.05,0.1,0.2,0.23,0.33,0.4,0.45})-LOOKUP(W3125,{0,1950001,3300001,6950001,9000001,18000001,40000001},{0,97500,427500,636000,1536000,2796000,4796000}))*1.021,-2))</f>
        <v/>
      </c>
      <c r="Z3125" s="18">
        <f>IF(X3125&lt;=0,0,ROUNDDOWN((X3125*LOOKUP(X3125,{0,1950001,3300001,6950001,9000001,18000001,40000001},{0.05,0.1,0.2,0.23,0.33,0.4,0.45})-LOOKUP(X3125,{0,1950001,3300001,6950001,9000001,18000001,40000001},{0,97500,427500,636000,1536000,2796000,4796000}))*1.021,-2))</f>
        <v/>
      </c>
      <c r="AA3125" s="18">
        <f>MAX(0,ROUNDDOWN(M3125-J3125-430000-L3125-0,-3))</f>
        <v/>
      </c>
      <c r="AB3125" s="18">
        <f>MAX(0,ROUNDDOWN(M3125-J3125-430000-L3125-V3125,-3))</f>
        <v/>
      </c>
      <c r="AC3125" s="18">
        <f>IF(M3125&lt;=450000,0,MAX(0,ROUNDDOWN(AA3125*0.06-MIN(50000,AA3125)*0.03,-2))+MAX(0,ROUNDDOWN(AA3125*0.04-MIN(50000,AA3125)*0.02,-2)))</f>
        <v/>
      </c>
      <c r="AD3125" s="18">
        <f>IF(M3125&lt;=450000,0,MAX(0,ROUNDDOWN(AB3125*0.06-MIN(50000,AB3125)*0.03,-2))+MAX(0,ROUNDDOWN(AB3125*0.04-MIN(50000,AB3125)*0.02,-2)))</f>
        <v/>
      </c>
      <c r="AE3125" s="18">
        <f>Y3125-Z3125</f>
        <v/>
      </c>
      <c r="AF3125" s="18">
        <f>AC3125-AD3125</f>
        <v/>
      </c>
      <c r="AG3125" s="18">
        <f>AE3125+AF3125</f>
        <v/>
      </c>
      <c r="AH3125" s="20">
        <f>IF(W3125&lt;=0,0,LOOKUP(W3125,{0,1950001,3300001,6950001,9000001,18000001,40000001},{0.05,0.1,0.2,0.23,0.33,0.4,0.45}))</f>
        <v/>
      </c>
    </row>
    <row r="3126">
      <c r="A3126" t="inlineStr">
        <is>
          <t>1万円刻み 3区分8万円ずつ</t>
        </is>
      </c>
      <c r="B3126" s="18">
        <f>'4_1万円刻み'!$A$1016</f>
        <v/>
      </c>
      <c r="C3126" s="19" t="n">
        <v>2026</v>
      </c>
      <c r="D3126" t="inlineStr">
        <is>
          <t>いいえ</t>
        </is>
      </c>
      <c r="E3126" s="18" t="n">
        <v>80000</v>
      </c>
      <c r="F3126" s="18" t="n">
        <v>0</v>
      </c>
      <c r="G3126" s="18" t="n">
        <v>80000</v>
      </c>
      <c r="H3126" s="18" t="n">
        <v>80000</v>
      </c>
      <c r="I3126" s="18" t="n">
        <v>0</v>
      </c>
      <c r="J3126" s="18">
        <f>ROUND(MIN(B3126/12,650000)*12*0.0915+MIN(B3126/12,1390000)*12*(0.0504+0)+B3126*0.005,0)</f>
        <v/>
      </c>
      <c r="K3126" s="18" t="n">
        <v>0</v>
      </c>
      <c r="L3126" s="18" t="n">
        <v>0</v>
      </c>
      <c r="M3126" s="18">
        <f>ROUND(IF(C3126&gt;=2026,IF(B3126&lt;741000,0,IF(B3126&lt;2191000,B3126-740000,IF(B3126&lt;2193000,1451000,IF(B3126&lt;2196000,1453000,IF(B3126&lt;2200000,1456000,IF(B3126&lt;3600000,ROUNDDOWN(B3126/4,-3)*2.8-80000,IF(B3126&lt;6600000,ROUNDDOWN(B3126/4,-3)*3.2-440000,IF(B3126&lt;8500000,ROUNDDOWN(B3126*0.9,0)-1100000,B3126-1950000)))))))),IF(B3126&lt;651000,0,IF(B3126&lt;1900000,B3126-650000,IF(B3126&lt;3600000,ROUNDDOWN(B3126/4,-3)*2.8-80000,IF(B3126&lt;6600000,ROUNDDOWN(B3126/4,-3)*3.2-440000,IF(B3126&lt;8500000,ROUNDDOWN(B3126*0.9,0)-1100000,B3126-1950000)))))),0)</f>
        <v/>
      </c>
      <c r="N3126" s="18">
        <f>IF(M3126&gt;23500000,NA(),IF(C3126&gt;=2026,IF(M3126&lt;=4890000,1040000,IF(M3126&lt;=6550000,670000,620000)),IF(M3126&lt;=1320000,950000,IF(M3126&lt;=3360000,880000,IF(M3126&lt;=4890000,680000,IF(M3126&lt;=6550000,630000,580000))))))</f>
        <v/>
      </c>
      <c r="O3126" s="18">
        <f>IF(F3126&lt;=0,IF(AND(D3126="はい",C3126&gt;=2026,C3126&lt;=2027),IF(E3126&lt;=0,0,IF(E3126&lt;=30000,E3126,IF(E3126&lt;=60000,ROUNDUP(E3126/2,0)+15000,IF(E3126&lt;=120000,ROUNDUP(E3126/4,0)+30000,60000)))),IF(E3126&lt;=0,0,IF(E3126&lt;=20000,E3126,IF(E3126&lt;=40000,ROUNDUP(E3126/2,0)+10000,IF(E3126&lt;=80000,ROUNDUP(E3126/4,0)+20000,40000))))),IF(E3126&lt;=0,IF(F3126&lt;=0,0,IF(F3126&lt;=25000,F3126,IF(F3126&lt;=50000,ROUNDUP(F3126/2,0)+12500,IF(F3126&lt;=100000,ROUNDUP(F3126/4,0)+25000,50000)))),MAX(IF(F3126&lt;=0,0,IF(F3126&lt;=25000,F3126,IF(F3126&lt;=50000,ROUNDUP(F3126/2,0)+12500,IF(F3126&lt;=100000,ROUNDUP(F3126/4,0)+25000,50000)))),MIN(IF(AND(D3126="はい",C3126&gt;=2026,C3126&lt;=2027),IF(E3126&lt;=0,0,IF(E3126&lt;=30000,E3126,IF(E3126&lt;=60000,ROUNDUP(E3126/2,0)+15000,IF(E3126&lt;=120000,ROUNDUP(E3126/4,0)+30000,60000)))),IF(E3126&lt;=0,0,IF(E3126&lt;=20000,E3126,IF(E3126&lt;=40000,ROUNDUP(E3126/2,0)+10000,IF(E3126&lt;=80000,ROUNDUP(E3126/4,0)+20000,40000)))))+IF(F3126&lt;=0,0,IF(F3126&lt;=25000,F3126,IF(F3126&lt;=50000,ROUNDUP(F3126/2,0)+12500,IF(F3126&lt;=100000,ROUNDUP(F3126/4,0)+25000,50000)))),IF(AND(D3126="はい",C3126&gt;=2026,C3126&lt;=2027),60000,40000)))))</f>
        <v/>
      </c>
      <c r="P3126" s="18">
        <f>IF(G3126&lt;=0,0,IF(G3126&lt;=20000,G3126,IF(G3126&lt;=40000,ROUNDUP(G3126/2,0)+10000,IF(G3126&lt;=80000,ROUNDUP(G3126/4,0)+20000,40000))))</f>
        <v/>
      </c>
      <c r="Q3126" s="18">
        <f>IF(I3126&lt;=0,IF(H3126&lt;=0,0,IF(H3126&lt;=20000,H3126,IF(H3126&lt;=40000,ROUNDUP(H3126/2,0)+10000,IF(H3126&lt;=80000,ROUNDUP(H3126/4,0)+20000,40000)))),IF(H3126&lt;=0,IF(I3126&lt;=0,0,IF(I3126&lt;=25000,I3126,IF(I3126&lt;=50000,ROUNDUP(I3126/2,0)+12500,IF(I3126&lt;=100000,ROUNDUP(I3126/4,0)+25000,50000)))),MAX(IF(I3126&lt;=0,0,IF(I3126&lt;=25000,I3126,IF(I3126&lt;=50000,ROUNDUP(I3126/2,0)+12500,IF(I3126&lt;=100000,ROUNDUP(I3126/4,0)+25000,50000)))),MIN(IF(H3126&lt;=0,0,IF(H3126&lt;=20000,H3126,IF(H3126&lt;=40000,ROUNDUP(H3126/2,0)+10000,IF(H3126&lt;=80000,ROUNDUP(H3126/4,0)+20000,40000))))+IF(I3126&lt;=0,0,IF(I3126&lt;=25000,I3126,IF(I3126&lt;=50000,ROUNDUP(I3126/2,0)+12500,IF(I3126&lt;=100000,ROUNDUP(I3126/4,0)+25000,50000)))),40000))))</f>
        <v/>
      </c>
      <c r="R3126" s="18">
        <f>MIN(120000,O3126+P3126+Q3126)</f>
        <v/>
      </c>
      <c r="S3126" s="18">
        <f>IF(F3126&lt;=0,IF(E3126&lt;=0,0,IF(E3126&lt;=12000,E3126,IF(E3126&lt;=32000,ROUNDUP(E3126/2,0)+6000,IF(E3126&lt;=56000,ROUNDUP(E3126/4,0)+14000,28000)))),IF(E3126&lt;=0,IF(F3126&lt;=0,0,IF(F3126&lt;=15000,F3126,IF(F3126&lt;=40000,ROUNDUP(F3126/2,0)+7500,IF(F3126&lt;=70000,ROUNDUP(F3126/4,0)+17500,35000)))),MAX(IF(F3126&lt;=0,0,IF(F3126&lt;=15000,F3126,IF(F3126&lt;=40000,ROUNDUP(F3126/2,0)+7500,IF(F3126&lt;=70000,ROUNDUP(F3126/4,0)+17500,35000)))),MIN(IF(E3126&lt;=0,0,IF(E3126&lt;=12000,E3126,IF(E3126&lt;=32000,ROUNDUP(E3126/2,0)+6000,IF(E3126&lt;=56000,ROUNDUP(E3126/4,0)+14000,28000))))+IF(F3126&lt;=0,0,IF(F3126&lt;=15000,F3126,IF(F3126&lt;=40000,ROUNDUP(F3126/2,0)+7500,IF(F3126&lt;=70000,ROUNDUP(F3126/4,0)+17500,35000)))),28000))))</f>
        <v/>
      </c>
      <c r="T3126" s="18">
        <f>IF(G3126&lt;=0,0,IF(G3126&lt;=12000,G3126,IF(G3126&lt;=32000,ROUNDUP(G3126/2,0)+6000,IF(G3126&lt;=56000,ROUNDUP(G3126/4,0)+14000,28000))))</f>
        <v/>
      </c>
      <c r="U3126" s="18">
        <f>IF(I3126&lt;=0,IF(H3126&lt;=0,0,IF(H3126&lt;=12000,H3126,IF(H3126&lt;=32000,ROUNDUP(H3126/2,0)+6000,IF(H3126&lt;=56000,ROUNDUP(H3126/4,0)+14000,28000)))),IF(H3126&lt;=0,IF(I3126&lt;=0,0,IF(I3126&lt;=15000,I3126,IF(I3126&lt;=40000,ROUNDUP(I3126/2,0)+7500,IF(I3126&lt;=70000,ROUNDUP(I3126/4,0)+17500,35000)))),MAX(IF(I3126&lt;=0,0,IF(I3126&lt;=15000,I3126,IF(I3126&lt;=40000,ROUNDUP(I3126/2,0)+7500,IF(I3126&lt;=70000,ROUNDUP(I3126/4,0)+17500,35000)))),MIN(IF(H3126&lt;=0,0,IF(H3126&lt;=12000,H3126,IF(H3126&lt;=32000,ROUNDUP(H3126/2,0)+6000,IF(H3126&lt;=56000,ROUNDUP(H3126/4,0)+14000,28000))))+IF(I3126&lt;=0,0,IF(I3126&lt;=15000,I3126,IF(I3126&lt;=40000,ROUNDUP(I3126/2,0)+7500,IF(I3126&lt;=70000,ROUNDUP(I3126/4,0)+17500,35000)))),28000))))</f>
        <v/>
      </c>
      <c r="V3126" s="18">
        <f>MIN(70000,S3126+T3126+U3126)</f>
        <v/>
      </c>
      <c r="W3126" s="18">
        <f>MAX(0,ROUNDDOWN(M3126-J3126-N3126-K3126-0,-3))</f>
        <v/>
      </c>
      <c r="X3126" s="18">
        <f>MAX(0,ROUNDDOWN(M3126-J3126-N3126-K3126-R3126,-3))</f>
        <v/>
      </c>
      <c r="Y3126" s="18">
        <f>IF(W3126&lt;=0,0,ROUNDDOWN((W3126*LOOKUP(W3126,{0,1950001,3300001,6950001,9000001,18000001,40000001},{0.05,0.1,0.2,0.23,0.33,0.4,0.45})-LOOKUP(W3126,{0,1950001,3300001,6950001,9000001,18000001,40000001},{0,97500,427500,636000,1536000,2796000,4796000}))*1.021,-2))</f>
        <v/>
      </c>
      <c r="Z3126" s="18">
        <f>IF(X3126&lt;=0,0,ROUNDDOWN((X3126*LOOKUP(X3126,{0,1950001,3300001,6950001,9000001,18000001,40000001},{0.05,0.1,0.2,0.23,0.33,0.4,0.45})-LOOKUP(X3126,{0,1950001,3300001,6950001,9000001,18000001,40000001},{0,97500,427500,636000,1536000,2796000,4796000}))*1.021,-2))</f>
        <v/>
      </c>
      <c r="AA3126" s="18">
        <f>MAX(0,ROUNDDOWN(M3126-J3126-430000-L3126-0,-3))</f>
        <v/>
      </c>
      <c r="AB3126" s="18">
        <f>MAX(0,ROUNDDOWN(M3126-J3126-430000-L3126-V3126,-3))</f>
        <v/>
      </c>
      <c r="AC3126" s="18">
        <f>IF(M3126&lt;=450000,0,MAX(0,ROUNDDOWN(AA3126*0.06-MIN(50000,AA3126)*0.03,-2))+MAX(0,ROUNDDOWN(AA3126*0.04-MIN(50000,AA3126)*0.02,-2)))</f>
        <v/>
      </c>
      <c r="AD3126" s="18">
        <f>IF(M3126&lt;=450000,0,MAX(0,ROUNDDOWN(AB3126*0.06-MIN(50000,AB3126)*0.03,-2))+MAX(0,ROUNDDOWN(AB3126*0.04-MIN(50000,AB3126)*0.02,-2)))</f>
        <v/>
      </c>
      <c r="AE3126" s="18">
        <f>Y3126-Z3126</f>
        <v/>
      </c>
      <c r="AF3126" s="18">
        <f>AC3126-AD3126</f>
        <v/>
      </c>
      <c r="AG3126" s="18">
        <f>AE3126+AF3126</f>
        <v/>
      </c>
      <c r="AH3126" s="20">
        <f>IF(W3126&lt;=0,0,LOOKUP(W3126,{0,1950001,3300001,6950001,9000001,18000001,40000001},{0.05,0.1,0.2,0.23,0.33,0.4,0.45}))</f>
        <v/>
      </c>
    </row>
    <row r="3127">
      <c r="A3127" t="inlineStr">
        <is>
          <t>1万円刻み 一般8万円</t>
        </is>
      </c>
      <c r="B3127" s="18">
        <f>'4_1万円刻み'!$A$1016</f>
        <v/>
      </c>
      <c r="C3127" s="19" t="n">
        <v>2026</v>
      </c>
      <c r="D3127" t="inlineStr">
        <is>
          <t>いいえ</t>
        </is>
      </c>
      <c r="E3127" s="18" t="n">
        <v>80000</v>
      </c>
      <c r="F3127" s="18" t="n">
        <v>0</v>
      </c>
      <c r="G3127" s="18" t="n">
        <v>0</v>
      </c>
      <c r="H3127" s="18" t="n">
        <v>0</v>
      </c>
      <c r="I3127" s="18" t="n">
        <v>0</v>
      </c>
      <c r="J3127" s="18">
        <f>ROUND(MIN(B3127/12,650000)*12*0.0915+MIN(B3127/12,1390000)*12*(0.0504+0)+B3127*0.005,0)</f>
        <v/>
      </c>
      <c r="K3127" s="18" t="n">
        <v>0</v>
      </c>
      <c r="L3127" s="18" t="n">
        <v>0</v>
      </c>
      <c r="M3127" s="18">
        <f>ROUND(IF(C3127&gt;=2026,IF(B3127&lt;741000,0,IF(B3127&lt;2191000,B3127-740000,IF(B3127&lt;2193000,1451000,IF(B3127&lt;2196000,1453000,IF(B3127&lt;2200000,1456000,IF(B3127&lt;3600000,ROUNDDOWN(B3127/4,-3)*2.8-80000,IF(B3127&lt;6600000,ROUNDDOWN(B3127/4,-3)*3.2-440000,IF(B3127&lt;8500000,ROUNDDOWN(B3127*0.9,0)-1100000,B3127-1950000)))))))),IF(B3127&lt;651000,0,IF(B3127&lt;1900000,B3127-650000,IF(B3127&lt;3600000,ROUNDDOWN(B3127/4,-3)*2.8-80000,IF(B3127&lt;6600000,ROUNDDOWN(B3127/4,-3)*3.2-440000,IF(B3127&lt;8500000,ROUNDDOWN(B3127*0.9,0)-1100000,B3127-1950000)))))),0)</f>
        <v/>
      </c>
      <c r="N3127" s="18">
        <f>IF(M3127&gt;23500000,NA(),IF(C3127&gt;=2026,IF(M3127&lt;=4890000,1040000,IF(M3127&lt;=6550000,670000,620000)),IF(M3127&lt;=1320000,950000,IF(M3127&lt;=3360000,880000,IF(M3127&lt;=4890000,680000,IF(M3127&lt;=6550000,630000,580000))))))</f>
        <v/>
      </c>
      <c r="O3127" s="18">
        <f>IF(F3127&lt;=0,IF(AND(D3127="はい",C3127&gt;=2026,C3127&lt;=2027),IF(E3127&lt;=0,0,IF(E3127&lt;=30000,E3127,IF(E3127&lt;=60000,ROUNDUP(E3127/2,0)+15000,IF(E3127&lt;=120000,ROUNDUP(E3127/4,0)+30000,60000)))),IF(E3127&lt;=0,0,IF(E3127&lt;=20000,E3127,IF(E3127&lt;=40000,ROUNDUP(E3127/2,0)+10000,IF(E3127&lt;=80000,ROUNDUP(E3127/4,0)+20000,40000))))),IF(E3127&lt;=0,IF(F3127&lt;=0,0,IF(F3127&lt;=25000,F3127,IF(F3127&lt;=50000,ROUNDUP(F3127/2,0)+12500,IF(F3127&lt;=100000,ROUNDUP(F3127/4,0)+25000,50000)))),MAX(IF(F3127&lt;=0,0,IF(F3127&lt;=25000,F3127,IF(F3127&lt;=50000,ROUNDUP(F3127/2,0)+12500,IF(F3127&lt;=100000,ROUNDUP(F3127/4,0)+25000,50000)))),MIN(IF(AND(D3127="はい",C3127&gt;=2026,C3127&lt;=2027),IF(E3127&lt;=0,0,IF(E3127&lt;=30000,E3127,IF(E3127&lt;=60000,ROUNDUP(E3127/2,0)+15000,IF(E3127&lt;=120000,ROUNDUP(E3127/4,0)+30000,60000)))),IF(E3127&lt;=0,0,IF(E3127&lt;=20000,E3127,IF(E3127&lt;=40000,ROUNDUP(E3127/2,0)+10000,IF(E3127&lt;=80000,ROUNDUP(E3127/4,0)+20000,40000)))))+IF(F3127&lt;=0,0,IF(F3127&lt;=25000,F3127,IF(F3127&lt;=50000,ROUNDUP(F3127/2,0)+12500,IF(F3127&lt;=100000,ROUNDUP(F3127/4,0)+25000,50000)))),IF(AND(D3127="はい",C3127&gt;=2026,C3127&lt;=2027),60000,40000)))))</f>
        <v/>
      </c>
      <c r="P3127" s="18">
        <f>IF(G3127&lt;=0,0,IF(G3127&lt;=20000,G3127,IF(G3127&lt;=40000,ROUNDUP(G3127/2,0)+10000,IF(G3127&lt;=80000,ROUNDUP(G3127/4,0)+20000,40000))))</f>
        <v/>
      </c>
      <c r="Q3127" s="18">
        <f>IF(I3127&lt;=0,IF(H3127&lt;=0,0,IF(H3127&lt;=20000,H3127,IF(H3127&lt;=40000,ROUNDUP(H3127/2,0)+10000,IF(H3127&lt;=80000,ROUNDUP(H3127/4,0)+20000,40000)))),IF(H3127&lt;=0,IF(I3127&lt;=0,0,IF(I3127&lt;=25000,I3127,IF(I3127&lt;=50000,ROUNDUP(I3127/2,0)+12500,IF(I3127&lt;=100000,ROUNDUP(I3127/4,0)+25000,50000)))),MAX(IF(I3127&lt;=0,0,IF(I3127&lt;=25000,I3127,IF(I3127&lt;=50000,ROUNDUP(I3127/2,0)+12500,IF(I3127&lt;=100000,ROUNDUP(I3127/4,0)+25000,50000)))),MIN(IF(H3127&lt;=0,0,IF(H3127&lt;=20000,H3127,IF(H3127&lt;=40000,ROUNDUP(H3127/2,0)+10000,IF(H3127&lt;=80000,ROUNDUP(H3127/4,0)+20000,40000))))+IF(I3127&lt;=0,0,IF(I3127&lt;=25000,I3127,IF(I3127&lt;=50000,ROUNDUP(I3127/2,0)+12500,IF(I3127&lt;=100000,ROUNDUP(I3127/4,0)+25000,50000)))),40000))))</f>
        <v/>
      </c>
      <c r="R3127" s="18">
        <f>MIN(120000,O3127+P3127+Q3127)</f>
        <v/>
      </c>
      <c r="S3127" s="18">
        <f>IF(F3127&lt;=0,IF(E3127&lt;=0,0,IF(E3127&lt;=12000,E3127,IF(E3127&lt;=32000,ROUNDUP(E3127/2,0)+6000,IF(E3127&lt;=56000,ROUNDUP(E3127/4,0)+14000,28000)))),IF(E3127&lt;=0,IF(F3127&lt;=0,0,IF(F3127&lt;=15000,F3127,IF(F3127&lt;=40000,ROUNDUP(F3127/2,0)+7500,IF(F3127&lt;=70000,ROUNDUP(F3127/4,0)+17500,35000)))),MAX(IF(F3127&lt;=0,0,IF(F3127&lt;=15000,F3127,IF(F3127&lt;=40000,ROUNDUP(F3127/2,0)+7500,IF(F3127&lt;=70000,ROUNDUP(F3127/4,0)+17500,35000)))),MIN(IF(E3127&lt;=0,0,IF(E3127&lt;=12000,E3127,IF(E3127&lt;=32000,ROUNDUP(E3127/2,0)+6000,IF(E3127&lt;=56000,ROUNDUP(E3127/4,0)+14000,28000))))+IF(F3127&lt;=0,0,IF(F3127&lt;=15000,F3127,IF(F3127&lt;=40000,ROUNDUP(F3127/2,0)+7500,IF(F3127&lt;=70000,ROUNDUP(F3127/4,0)+17500,35000)))),28000))))</f>
        <v/>
      </c>
      <c r="T3127" s="18">
        <f>IF(G3127&lt;=0,0,IF(G3127&lt;=12000,G3127,IF(G3127&lt;=32000,ROUNDUP(G3127/2,0)+6000,IF(G3127&lt;=56000,ROUNDUP(G3127/4,0)+14000,28000))))</f>
        <v/>
      </c>
      <c r="U3127" s="18">
        <f>IF(I3127&lt;=0,IF(H3127&lt;=0,0,IF(H3127&lt;=12000,H3127,IF(H3127&lt;=32000,ROUNDUP(H3127/2,0)+6000,IF(H3127&lt;=56000,ROUNDUP(H3127/4,0)+14000,28000)))),IF(H3127&lt;=0,IF(I3127&lt;=0,0,IF(I3127&lt;=15000,I3127,IF(I3127&lt;=40000,ROUNDUP(I3127/2,0)+7500,IF(I3127&lt;=70000,ROUNDUP(I3127/4,0)+17500,35000)))),MAX(IF(I3127&lt;=0,0,IF(I3127&lt;=15000,I3127,IF(I3127&lt;=40000,ROUNDUP(I3127/2,0)+7500,IF(I3127&lt;=70000,ROUNDUP(I3127/4,0)+17500,35000)))),MIN(IF(H3127&lt;=0,0,IF(H3127&lt;=12000,H3127,IF(H3127&lt;=32000,ROUNDUP(H3127/2,0)+6000,IF(H3127&lt;=56000,ROUNDUP(H3127/4,0)+14000,28000))))+IF(I3127&lt;=0,0,IF(I3127&lt;=15000,I3127,IF(I3127&lt;=40000,ROUNDUP(I3127/2,0)+7500,IF(I3127&lt;=70000,ROUNDUP(I3127/4,0)+17500,35000)))),28000))))</f>
        <v/>
      </c>
      <c r="V3127" s="18">
        <f>MIN(70000,S3127+T3127+U3127)</f>
        <v/>
      </c>
      <c r="W3127" s="18">
        <f>MAX(0,ROUNDDOWN(M3127-J3127-N3127-K3127-0,-3))</f>
        <v/>
      </c>
      <c r="X3127" s="18">
        <f>MAX(0,ROUNDDOWN(M3127-J3127-N3127-K3127-R3127,-3))</f>
        <v/>
      </c>
      <c r="Y3127" s="18">
        <f>IF(W3127&lt;=0,0,ROUNDDOWN((W3127*LOOKUP(W3127,{0,1950001,3300001,6950001,9000001,18000001,40000001},{0.05,0.1,0.2,0.23,0.33,0.4,0.45})-LOOKUP(W3127,{0,1950001,3300001,6950001,9000001,18000001,40000001},{0,97500,427500,636000,1536000,2796000,4796000}))*1.021,-2))</f>
        <v/>
      </c>
      <c r="Z3127" s="18">
        <f>IF(X3127&lt;=0,0,ROUNDDOWN((X3127*LOOKUP(X3127,{0,1950001,3300001,6950001,9000001,18000001,40000001},{0.05,0.1,0.2,0.23,0.33,0.4,0.45})-LOOKUP(X3127,{0,1950001,3300001,6950001,9000001,18000001,40000001},{0,97500,427500,636000,1536000,2796000,4796000}))*1.021,-2))</f>
        <v/>
      </c>
      <c r="AA3127" s="18">
        <f>MAX(0,ROUNDDOWN(M3127-J3127-430000-L3127-0,-3))</f>
        <v/>
      </c>
      <c r="AB3127" s="18">
        <f>MAX(0,ROUNDDOWN(M3127-J3127-430000-L3127-V3127,-3))</f>
        <v/>
      </c>
      <c r="AC3127" s="18">
        <f>IF(M3127&lt;=450000,0,MAX(0,ROUNDDOWN(AA3127*0.06-MIN(50000,AA3127)*0.03,-2))+MAX(0,ROUNDDOWN(AA3127*0.04-MIN(50000,AA3127)*0.02,-2)))</f>
        <v/>
      </c>
      <c r="AD3127" s="18">
        <f>IF(M3127&lt;=450000,0,MAX(0,ROUNDDOWN(AB3127*0.06-MIN(50000,AB3127)*0.03,-2))+MAX(0,ROUNDDOWN(AB3127*0.04-MIN(50000,AB3127)*0.02,-2)))</f>
        <v/>
      </c>
      <c r="AE3127" s="18">
        <f>Y3127-Z3127</f>
        <v/>
      </c>
      <c r="AF3127" s="18">
        <f>AC3127-AD3127</f>
        <v/>
      </c>
      <c r="AG3127" s="18">
        <f>AE3127+AF3127</f>
        <v/>
      </c>
      <c r="AH3127" s="20">
        <f>IF(W3127&lt;=0,0,LOOKUP(W3127,{0,1950001,3300001,6950001,9000001,18000001,40000001},{0.05,0.1,0.2,0.23,0.33,0.4,0.45}))</f>
        <v/>
      </c>
    </row>
    <row r="3128">
      <c r="A3128" t="inlineStr">
        <is>
          <t>1万円刻み 特例あり一般12万円</t>
        </is>
      </c>
      <c r="B3128" s="18">
        <f>'4_1万円刻み'!$A$1016</f>
        <v/>
      </c>
      <c r="C3128" s="19" t="n">
        <v>2026</v>
      </c>
      <c r="D3128" t="inlineStr">
        <is>
          <t>はい</t>
        </is>
      </c>
      <c r="E3128" s="18" t="n">
        <v>120000</v>
      </c>
      <c r="F3128" s="18" t="n">
        <v>0</v>
      </c>
      <c r="G3128" s="18" t="n">
        <v>0</v>
      </c>
      <c r="H3128" s="18" t="n">
        <v>0</v>
      </c>
      <c r="I3128" s="18" t="n">
        <v>0</v>
      </c>
      <c r="J3128" s="18">
        <f>ROUND(MIN(B3128/12,650000)*12*0.0915+MIN(B3128/12,1390000)*12*(0.0504+0)+B3128*0.005,0)</f>
        <v/>
      </c>
      <c r="K3128" s="18" t="n">
        <v>0</v>
      </c>
      <c r="L3128" s="18" t="n">
        <v>0</v>
      </c>
      <c r="M3128" s="18">
        <f>ROUND(IF(C3128&gt;=2026,IF(B3128&lt;741000,0,IF(B3128&lt;2191000,B3128-740000,IF(B3128&lt;2193000,1451000,IF(B3128&lt;2196000,1453000,IF(B3128&lt;2200000,1456000,IF(B3128&lt;3600000,ROUNDDOWN(B3128/4,-3)*2.8-80000,IF(B3128&lt;6600000,ROUNDDOWN(B3128/4,-3)*3.2-440000,IF(B3128&lt;8500000,ROUNDDOWN(B3128*0.9,0)-1100000,B3128-1950000)))))))),IF(B3128&lt;651000,0,IF(B3128&lt;1900000,B3128-650000,IF(B3128&lt;3600000,ROUNDDOWN(B3128/4,-3)*2.8-80000,IF(B3128&lt;6600000,ROUNDDOWN(B3128/4,-3)*3.2-440000,IF(B3128&lt;8500000,ROUNDDOWN(B3128*0.9,0)-1100000,B3128-1950000)))))),0)</f>
        <v/>
      </c>
      <c r="N3128" s="18">
        <f>IF(M3128&gt;23500000,NA(),IF(C3128&gt;=2026,IF(M3128&lt;=4890000,1040000,IF(M3128&lt;=6550000,670000,620000)),IF(M3128&lt;=1320000,950000,IF(M3128&lt;=3360000,880000,IF(M3128&lt;=4890000,680000,IF(M3128&lt;=6550000,630000,580000))))))</f>
        <v/>
      </c>
      <c r="O3128" s="18">
        <f>IF(F3128&lt;=0,IF(AND(D3128="はい",C3128&gt;=2026,C3128&lt;=2027),IF(E3128&lt;=0,0,IF(E3128&lt;=30000,E3128,IF(E3128&lt;=60000,ROUNDUP(E3128/2,0)+15000,IF(E3128&lt;=120000,ROUNDUP(E3128/4,0)+30000,60000)))),IF(E3128&lt;=0,0,IF(E3128&lt;=20000,E3128,IF(E3128&lt;=40000,ROUNDUP(E3128/2,0)+10000,IF(E3128&lt;=80000,ROUNDUP(E3128/4,0)+20000,40000))))),IF(E3128&lt;=0,IF(F3128&lt;=0,0,IF(F3128&lt;=25000,F3128,IF(F3128&lt;=50000,ROUNDUP(F3128/2,0)+12500,IF(F3128&lt;=100000,ROUNDUP(F3128/4,0)+25000,50000)))),MAX(IF(F3128&lt;=0,0,IF(F3128&lt;=25000,F3128,IF(F3128&lt;=50000,ROUNDUP(F3128/2,0)+12500,IF(F3128&lt;=100000,ROUNDUP(F3128/4,0)+25000,50000)))),MIN(IF(AND(D3128="はい",C3128&gt;=2026,C3128&lt;=2027),IF(E3128&lt;=0,0,IF(E3128&lt;=30000,E3128,IF(E3128&lt;=60000,ROUNDUP(E3128/2,0)+15000,IF(E3128&lt;=120000,ROUNDUP(E3128/4,0)+30000,60000)))),IF(E3128&lt;=0,0,IF(E3128&lt;=20000,E3128,IF(E3128&lt;=40000,ROUNDUP(E3128/2,0)+10000,IF(E3128&lt;=80000,ROUNDUP(E3128/4,0)+20000,40000)))))+IF(F3128&lt;=0,0,IF(F3128&lt;=25000,F3128,IF(F3128&lt;=50000,ROUNDUP(F3128/2,0)+12500,IF(F3128&lt;=100000,ROUNDUP(F3128/4,0)+25000,50000)))),IF(AND(D3128="はい",C3128&gt;=2026,C3128&lt;=2027),60000,40000)))))</f>
        <v/>
      </c>
      <c r="P3128" s="18">
        <f>IF(G3128&lt;=0,0,IF(G3128&lt;=20000,G3128,IF(G3128&lt;=40000,ROUNDUP(G3128/2,0)+10000,IF(G3128&lt;=80000,ROUNDUP(G3128/4,0)+20000,40000))))</f>
        <v/>
      </c>
      <c r="Q3128" s="18">
        <f>IF(I3128&lt;=0,IF(H3128&lt;=0,0,IF(H3128&lt;=20000,H3128,IF(H3128&lt;=40000,ROUNDUP(H3128/2,0)+10000,IF(H3128&lt;=80000,ROUNDUP(H3128/4,0)+20000,40000)))),IF(H3128&lt;=0,IF(I3128&lt;=0,0,IF(I3128&lt;=25000,I3128,IF(I3128&lt;=50000,ROUNDUP(I3128/2,0)+12500,IF(I3128&lt;=100000,ROUNDUP(I3128/4,0)+25000,50000)))),MAX(IF(I3128&lt;=0,0,IF(I3128&lt;=25000,I3128,IF(I3128&lt;=50000,ROUNDUP(I3128/2,0)+12500,IF(I3128&lt;=100000,ROUNDUP(I3128/4,0)+25000,50000)))),MIN(IF(H3128&lt;=0,0,IF(H3128&lt;=20000,H3128,IF(H3128&lt;=40000,ROUNDUP(H3128/2,0)+10000,IF(H3128&lt;=80000,ROUNDUP(H3128/4,0)+20000,40000))))+IF(I3128&lt;=0,0,IF(I3128&lt;=25000,I3128,IF(I3128&lt;=50000,ROUNDUP(I3128/2,0)+12500,IF(I3128&lt;=100000,ROUNDUP(I3128/4,0)+25000,50000)))),40000))))</f>
        <v/>
      </c>
      <c r="R3128" s="18">
        <f>MIN(120000,O3128+P3128+Q3128)</f>
        <v/>
      </c>
      <c r="S3128" s="18">
        <f>IF(F3128&lt;=0,IF(E3128&lt;=0,0,IF(E3128&lt;=12000,E3128,IF(E3128&lt;=32000,ROUNDUP(E3128/2,0)+6000,IF(E3128&lt;=56000,ROUNDUP(E3128/4,0)+14000,28000)))),IF(E3128&lt;=0,IF(F3128&lt;=0,0,IF(F3128&lt;=15000,F3128,IF(F3128&lt;=40000,ROUNDUP(F3128/2,0)+7500,IF(F3128&lt;=70000,ROUNDUP(F3128/4,0)+17500,35000)))),MAX(IF(F3128&lt;=0,0,IF(F3128&lt;=15000,F3128,IF(F3128&lt;=40000,ROUNDUP(F3128/2,0)+7500,IF(F3128&lt;=70000,ROUNDUP(F3128/4,0)+17500,35000)))),MIN(IF(E3128&lt;=0,0,IF(E3128&lt;=12000,E3128,IF(E3128&lt;=32000,ROUNDUP(E3128/2,0)+6000,IF(E3128&lt;=56000,ROUNDUP(E3128/4,0)+14000,28000))))+IF(F3128&lt;=0,0,IF(F3128&lt;=15000,F3128,IF(F3128&lt;=40000,ROUNDUP(F3128/2,0)+7500,IF(F3128&lt;=70000,ROUNDUP(F3128/4,0)+17500,35000)))),28000))))</f>
        <v/>
      </c>
      <c r="T3128" s="18">
        <f>IF(G3128&lt;=0,0,IF(G3128&lt;=12000,G3128,IF(G3128&lt;=32000,ROUNDUP(G3128/2,0)+6000,IF(G3128&lt;=56000,ROUNDUP(G3128/4,0)+14000,28000))))</f>
        <v/>
      </c>
      <c r="U3128" s="18">
        <f>IF(I3128&lt;=0,IF(H3128&lt;=0,0,IF(H3128&lt;=12000,H3128,IF(H3128&lt;=32000,ROUNDUP(H3128/2,0)+6000,IF(H3128&lt;=56000,ROUNDUP(H3128/4,0)+14000,28000)))),IF(H3128&lt;=0,IF(I3128&lt;=0,0,IF(I3128&lt;=15000,I3128,IF(I3128&lt;=40000,ROUNDUP(I3128/2,0)+7500,IF(I3128&lt;=70000,ROUNDUP(I3128/4,0)+17500,35000)))),MAX(IF(I3128&lt;=0,0,IF(I3128&lt;=15000,I3128,IF(I3128&lt;=40000,ROUNDUP(I3128/2,0)+7500,IF(I3128&lt;=70000,ROUNDUP(I3128/4,0)+17500,35000)))),MIN(IF(H3128&lt;=0,0,IF(H3128&lt;=12000,H3128,IF(H3128&lt;=32000,ROUNDUP(H3128/2,0)+6000,IF(H3128&lt;=56000,ROUNDUP(H3128/4,0)+14000,28000))))+IF(I3128&lt;=0,0,IF(I3128&lt;=15000,I3128,IF(I3128&lt;=40000,ROUNDUP(I3128/2,0)+7500,IF(I3128&lt;=70000,ROUNDUP(I3128/4,0)+17500,35000)))),28000))))</f>
        <v/>
      </c>
      <c r="V3128" s="18">
        <f>MIN(70000,S3128+T3128+U3128)</f>
        <v/>
      </c>
      <c r="W3128" s="18">
        <f>MAX(0,ROUNDDOWN(M3128-J3128-N3128-K3128-0,-3))</f>
        <v/>
      </c>
      <c r="X3128" s="18">
        <f>MAX(0,ROUNDDOWN(M3128-J3128-N3128-K3128-R3128,-3))</f>
        <v/>
      </c>
      <c r="Y3128" s="18">
        <f>IF(W3128&lt;=0,0,ROUNDDOWN((W3128*LOOKUP(W3128,{0,1950001,3300001,6950001,9000001,18000001,40000001},{0.05,0.1,0.2,0.23,0.33,0.4,0.45})-LOOKUP(W3128,{0,1950001,3300001,6950001,9000001,18000001,40000001},{0,97500,427500,636000,1536000,2796000,4796000}))*1.021,-2))</f>
        <v/>
      </c>
      <c r="Z3128" s="18">
        <f>IF(X3128&lt;=0,0,ROUNDDOWN((X3128*LOOKUP(X3128,{0,1950001,3300001,6950001,9000001,18000001,40000001},{0.05,0.1,0.2,0.23,0.33,0.4,0.45})-LOOKUP(X3128,{0,1950001,3300001,6950001,9000001,18000001,40000001},{0,97500,427500,636000,1536000,2796000,4796000}))*1.021,-2))</f>
        <v/>
      </c>
      <c r="AA3128" s="18">
        <f>MAX(0,ROUNDDOWN(M3128-J3128-430000-L3128-0,-3))</f>
        <v/>
      </c>
      <c r="AB3128" s="18">
        <f>MAX(0,ROUNDDOWN(M3128-J3128-430000-L3128-V3128,-3))</f>
        <v/>
      </c>
      <c r="AC3128" s="18">
        <f>IF(M3128&lt;=450000,0,MAX(0,ROUNDDOWN(AA3128*0.06-MIN(50000,AA3128)*0.03,-2))+MAX(0,ROUNDDOWN(AA3128*0.04-MIN(50000,AA3128)*0.02,-2)))</f>
        <v/>
      </c>
      <c r="AD3128" s="18">
        <f>IF(M3128&lt;=450000,0,MAX(0,ROUNDDOWN(AB3128*0.06-MIN(50000,AB3128)*0.03,-2))+MAX(0,ROUNDDOWN(AB3128*0.04-MIN(50000,AB3128)*0.02,-2)))</f>
        <v/>
      </c>
      <c r="AE3128" s="18">
        <f>Y3128-Z3128</f>
        <v/>
      </c>
      <c r="AF3128" s="18">
        <f>AC3128-AD3128</f>
        <v/>
      </c>
      <c r="AG3128" s="18">
        <f>AE3128+AF3128</f>
        <v/>
      </c>
      <c r="AH3128" s="20">
        <f>IF(W3128&lt;=0,0,LOOKUP(W3128,{0,1950001,3300001,6950001,9000001,18000001,40000001},{0.05,0.1,0.2,0.23,0.33,0.4,0.45}))</f>
        <v/>
      </c>
    </row>
    <row r="3129">
      <c r="A3129" t="inlineStr">
        <is>
          <t>1万円刻み 3区分8万円ずつ</t>
        </is>
      </c>
      <c r="B3129" s="18">
        <f>'4_1万円刻み'!$A$1017</f>
        <v/>
      </c>
      <c r="C3129" s="19" t="n">
        <v>2026</v>
      </c>
      <c r="D3129" t="inlineStr">
        <is>
          <t>いいえ</t>
        </is>
      </c>
      <c r="E3129" s="18" t="n">
        <v>80000</v>
      </c>
      <c r="F3129" s="18" t="n">
        <v>0</v>
      </c>
      <c r="G3129" s="18" t="n">
        <v>80000</v>
      </c>
      <c r="H3129" s="18" t="n">
        <v>80000</v>
      </c>
      <c r="I3129" s="18" t="n">
        <v>0</v>
      </c>
      <c r="J3129" s="18">
        <f>ROUND(MIN(B3129/12,650000)*12*0.0915+MIN(B3129/12,1390000)*12*(0.0504+0)+B3129*0.005,0)</f>
        <v/>
      </c>
      <c r="K3129" s="18" t="n">
        <v>0</v>
      </c>
      <c r="L3129" s="18" t="n">
        <v>0</v>
      </c>
      <c r="M3129" s="18">
        <f>ROUND(IF(C3129&gt;=2026,IF(B3129&lt;741000,0,IF(B3129&lt;2191000,B3129-740000,IF(B3129&lt;2193000,1451000,IF(B3129&lt;2196000,1453000,IF(B3129&lt;2200000,1456000,IF(B3129&lt;3600000,ROUNDDOWN(B3129/4,-3)*2.8-80000,IF(B3129&lt;6600000,ROUNDDOWN(B3129/4,-3)*3.2-440000,IF(B3129&lt;8500000,ROUNDDOWN(B3129*0.9,0)-1100000,B3129-1950000)))))))),IF(B3129&lt;651000,0,IF(B3129&lt;1900000,B3129-650000,IF(B3129&lt;3600000,ROUNDDOWN(B3129/4,-3)*2.8-80000,IF(B3129&lt;6600000,ROUNDDOWN(B3129/4,-3)*3.2-440000,IF(B3129&lt;8500000,ROUNDDOWN(B3129*0.9,0)-1100000,B3129-1950000)))))),0)</f>
        <v/>
      </c>
      <c r="N3129" s="18">
        <f>IF(M3129&gt;23500000,NA(),IF(C3129&gt;=2026,IF(M3129&lt;=4890000,1040000,IF(M3129&lt;=6550000,670000,620000)),IF(M3129&lt;=1320000,950000,IF(M3129&lt;=3360000,880000,IF(M3129&lt;=4890000,680000,IF(M3129&lt;=6550000,630000,580000))))))</f>
        <v/>
      </c>
      <c r="O3129" s="18">
        <f>IF(F3129&lt;=0,IF(AND(D3129="はい",C3129&gt;=2026,C3129&lt;=2027),IF(E3129&lt;=0,0,IF(E3129&lt;=30000,E3129,IF(E3129&lt;=60000,ROUNDUP(E3129/2,0)+15000,IF(E3129&lt;=120000,ROUNDUP(E3129/4,0)+30000,60000)))),IF(E3129&lt;=0,0,IF(E3129&lt;=20000,E3129,IF(E3129&lt;=40000,ROUNDUP(E3129/2,0)+10000,IF(E3129&lt;=80000,ROUNDUP(E3129/4,0)+20000,40000))))),IF(E3129&lt;=0,IF(F3129&lt;=0,0,IF(F3129&lt;=25000,F3129,IF(F3129&lt;=50000,ROUNDUP(F3129/2,0)+12500,IF(F3129&lt;=100000,ROUNDUP(F3129/4,0)+25000,50000)))),MAX(IF(F3129&lt;=0,0,IF(F3129&lt;=25000,F3129,IF(F3129&lt;=50000,ROUNDUP(F3129/2,0)+12500,IF(F3129&lt;=100000,ROUNDUP(F3129/4,0)+25000,50000)))),MIN(IF(AND(D3129="はい",C3129&gt;=2026,C3129&lt;=2027),IF(E3129&lt;=0,0,IF(E3129&lt;=30000,E3129,IF(E3129&lt;=60000,ROUNDUP(E3129/2,0)+15000,IF(E3129&lt;=120000,ROUNDUP(E3129/4,0)+30000,60000)))),IF(E3129&lt;=0,0,IF(E3129&lt;=20000,E3129,IF(E3129&lt;=40000,ROUNDUP(E3129/2,0)+10000,IF(E3129&lt;=80000,ROUNDUP(E3129/4,0)+20000,40000)))))+IF(F3129&lt;=0,0,IF(F3129&lt;=25000,F3129,IF(F3129&lt;=50000,ROUNDUP(F3129/2,0)+12500,IF(F3129&lt;=100000,ROUNDUP(F3129/4,0)+25000,50000)))),IF(AND(D3129="はい",C3129&gt;=2026,C3129&lt;=2027),60000,40000)))))</f>
        <v/>
      </c>
      <c r="P3129" s="18">
        <f>IF(G3129&lt;=0,0,IF(G3129&lt;=20000,G3129,IF(G3129&lt;=40000,ROUNDUP(G3129/2,0)+10000,IF(G3129&lt;=80000,ROUNDUP(G3129/4,0)+20000,40000))))</f>
        <v/>
      </c>
      <c r="Q3129" s="18">
        <f>IF(I3129&lt;=0,IF(H3129&lt;=0,0,IF(H3129&lt;=20000,H3129,IF(H3129&lt;=40000,ROUNDUP(H3129/2,0)+10000,IF(H3129&lt;=80000,ROUNDUP(H3129/4,0)+20000,40000)))),IF(H3129&lt;=0,IF(I3129&lt;=0,0,IF(I3129&lt;=25000,I3129,IF(I3129&lt;=50000,ROUNDUP(I3129/2,0)+12500,IF(I3129&lt;=100000,ROUNDUP(I3129/4,0)+25000,50000)))),MAX(IF(I3129&lt;=0,0,IF(I3129&lt;=25000,I3129,IF(I3129&lt;=50000,ROUNDUP(I3129/2,0)+12500,IF(I3129&lt;=100000,ROUNDUP(I3129/4,0)+25000,50000)))),MIN(IF(H3129&lt;=0,0,IF(H3129&lt;=20000,H3129,IF(H3129&lt;=40000,ROUNDUP(H3129/2,0)+10000,IF(H3129&lt;=80000,ROUNDUP(H3129/4,0)+20000,40000))))+IF(I3129&lt;=0,0,IF(I3129&lt;=25000,I3129,IF(I3129&lt;=50000,ROUNDUP(I3129/2,0)+12500,IF(I3129&lt;=100000,ROUNDUP(I3129/4,0)+25000,50000)))),40000))))</f>
        <v/>
      </c>
      <c r="R3129" s="18">
        <f>MIN(120000,O3129+P3129+Q3129)</f>
        <v/>
      </c>
      <c r="S3129" s="18">
        <f>IF(F3129&lt;=0,IF(E3129&lt;=0,0,IF(E3129&lt;=12000,E3129,IF(E3129&lt;=32000,ROUNDUP(E3129/2,0)+6000,IF(E3129&lt;=56000,ROUNDUP(E3129/4,0)+14000,28000)))),IF(E3129&lt;=0,IF(F3129&lt;=0,0,IF(F3129&lt;=15000,F3129,IF(F3129&lt;=40000,ROUNDUP(F3129/2,0)+7500,IF(F3129&lt;=70000,ROUNDUP(F3129/4,0)+17500,35000)))),MAX(IF(F3129&lt;=0,0,IF(F3129&lt;=15000,F3129,IF(F3129&lt;=40000,ROUNDUP(F3129/2,0)+7500,IF(F3129&lt;=70000,ROUNDUP(F3129/4,0)+17500,35000)))),MIN(IF(E3129&lt;=0,0,IF(E3129&lt;=12000,E3129,IF(E3129&lt;=32000,ROUNDUP(E3129/2,0)+6000,IF(E3129&lt;=56000,ROUNDUP(E3129/4,0)+14000,28000))))+IF(F3129&lt;=0,0,IF(F3129&lt;=15000,F3129,IF(F3129&lt;=40000,ROUNDUP(F3129/2,0)+7500,IF(F3129&lt;=70000,ROUNDUP(F3129/4,0)+17500,35000)))),28000))))</f>
        <v/>
      </c>
      <c r="T3129" s="18">
        <f>IF(G3129&lt;=0,0,IF(G3129&lt;=12000,G3129,IF(G3129&lt;=32000,ROUNDUP(G3129/2,0)+6000,IF(G3129&lt;=56000,ROUNDUP(G3129/4,0)+14000,28000))))</f>
        <v/>
      </c>
      <c r="U3129" s="18">
        <f>IF(I3129&lt;=0,IF(H3129&lt;=0,0,IF(H3129&lt;=12000,H3129,IF(H3129&lt;=32000,ROUNDUP(H3129/2,0)+6000,IF(H3129&lt;=56000,ROUNDUP(H3129/4,0)+14000,28000)))),IF(H3129&lt;=0,IF(I3129&lt;=0,0,IF(I3129&lt;=15000,I3129,IF(I3129&lt;=40000,ROUNDUP(I3129/2,0)+7500,IF(I3129&lt;=70000,ROUNDUP(I3129/4,0)+17500,35000)))),MAX(IF(I3129&lt;=0,0,IF(I3129&lt;=15000,I3129,IF(I3129&lt;=40000,ROUNDUP(I3129/2,0)+7500,IF(I3129&lt;=70000,ROUNDUP(I3129/4,0)+17500,35000)))),MIN(IF(H3129&lt;=0,0,IF(H3129&lt;=12000,H3129,IF(H3129&lt;=32000,ROUNDUP(H3129/2,0)+6000,IF(H3129&lt;=56000,ROUNDUP(H3129/4,0)+14000,28000))))+IF(I3129&lt;=0,0,IF(I3129&lt;=15000,I3129,IF(I3129&lt;=40000,ROUNDUP(I3129/2,0)+7500,IF(I3129&lt;=70000,ROUNDUP(I3129/4,0)+17500,35000)))),28000))))</f>
        <v/>
      </c>
      <c r="V3129" s="18">
        <f>MIN(70000,S3129+T3129+U3129)</f>
        <v/>
      </c>
      <c r="W3129" s="18">
        <f>MAX(0,ROUNDDOWN(M3129-J3129-N3129-K3129-0,-3))</f>
        <v/>
      </c>
      <c r="X3129" s="18">
        <f>MAX(0,ROUNDDOWN(M3129-J3129-N3129-K3129-R3129,-3))</f>
        <v/>
      </c>
      <c r="Y3129" s="18">
        <f>IF(W3129&lt;=0,0,ROUNDDOWN((W3129*LOOKUP(W3129,{0,1950001,3300001,6950001,9000001,18000001,40000001},{0.05,0.1,0.2,0.23,0.33,0.4,0.45})-LOOKUP(W3129,{0,1950001,3300001,6950001,9000001,18000001,40000001},{0,97500,427500,636000,1536000,2796000,4796000}))*1.021,-2))</f>
        <v/>
      </c>
      <c r="Z3129" s="18">
        <f>IF(X3129&lt;=0,0,ROUNDDOWN((X3129*LOOKUP(X3129,{0,1950001,3300001,6950001,9000001,18000001,40000001},{0.05,0.1,0.2,0.23,0.33,0.4,0.45})-LOOKUP(X3129,{0,1950001,3300001,6950001,9000001,18000001,40000001},{0,97500,427500,636000,1536000,2796000,4796000}))*1.021,-2))</f>
        <v/>
      </c>
      <c r="AA3129" s="18">
        <f>MAX(0,ROUNDDOWN(M3129-J3129-430000-L3129-0,-3))</f>
        <v/>
      </c>
      <c r="AB3129" s="18">
        <f>MAX(0,ROUNDDOWN(M3129-J3129-430000-L3129-V3129,-3))</f>
        <v/>
      </c>
      <c r="AC3129" s="18">
        <f>IF(M3129&lt;=450000,0,MAX(0,ROUNDDOWN(AA3129*0.06-MIN(50000,AA3129)*0.03,-2))+MAX(0,ROUNDDOWN(AA3129*0.04-MIN(50000,AA3129)*0.02,-2)))</f>
        <v/>
      </c>
      <c r="AD3129" s="18">
        <f>IF(M3129&lt;=450000,0,MAX(0,ROUNDDOWN(AB3129*0.06-MIN(50000,AB3129)*0.03,-2))+MAX(0,ROUNDDOWN(AB3129*0.04-MIN(50000,AB3129)*0.02,-2)))</f>
        <v/>
      </c>
      <c r="AE3129" s="18">
        <f>Y3129-Z3129</f>
        <v/>
      </c>
      <c r="AF3129" s="18">
        <f>AC3129-AD3129</f>
        <v/>
      </c>
      <c r="AG3129" s="18">
        <f>AE3129+AF3129</f>
        <v/>
      </c>
      <c r="AH3129" s="20">
        <f>IF(W3129&lt;=0,0,LOOKUP(W3129,{0,1950001,3300001,6950001,9000001,18000001,40000001},{0.05,0.1,0.2,0.23,0.33,0.4,0.45}))</f>
        <v/>
      </c>
    </row>
    <row r="3130">
      <c r="A3130" t="inlineStr">
        <is>
          <t>1万円刻み 一般8万円</t>
        </is>
      </c>
      <c r="B3130" s="18">
        <f>'4_1万円刻み'!$A$1017</f>
        <v/>
      </c>
      <c r="C3130" s="19" t="n">
        <v>2026</v>
      </c>
      <c r="D3130" t="inlineStr">
        <is>
          <t>いいえ</t>
        </is>
      </c>
      <c r="E3130" s="18" t="n">
        <v>80000</v>
      </c>
      <c r="F3130" s="18" t="n">
        <v>0</v>
      </c>
      <c r="G3130" s="18" t="n">
        <v>0</v>
      </c>
      <c r="H3130" s="18" t="n">
        <v>0</v>
      </c>
      <c r="I3130" s="18" t="n">
        <v>0</v>
      </c>
      <c r="J3130" s="18">
        <f>ROUND(MIN(B3130/12,650000)*12*0.0915+MIN(B3130/12,1390000)*12*(0.0504+0)+B3130*0.005,0)</f>
        <v/>
      </c>
      <c r="K3130" s="18" t="n">
        <v>0</v>
      </c>
      <c r="L3130" s="18" t="n">
        <v>0</v>
      </c>
      <c r="M3130" s="18">
        <f>ROUND(IF(C3130&gt;=2026,IF(B3130&lt;741000,0,IF(B3130&lt;2191000,B3130-740000,IF(B3130&lt;2193000,1451000,IF(B3130&lt;2196000,1453000,IF(B3130&lt;2200000,1456000,IF(B3130&lt;3600000,ROUNDDOWN(B3130/4,-3)*2.8-80000,IF(B3130&lt;6600000,ROUNDDOWN(B3130/4,-3)*3.2-440000,IF(B3130&lt;8500000,ROUNDDOWN(B3130*0.9,0)-1100000,B3130-1950000)))))))),IF(B3130&lt;651000,0,IF(B3130&lt;1900000,B3130-650000,IF(B3130&lt;3600000,ROUNDDOWN(B3130/4,-3)*2.8-80000,IF(B3130&lt;6600000,ROUNDDOWN(B3130/4,-3)*3.2-440000,IF(B3130&lt;8500000,ROUNDDOWN(B3130*0.9,0)-1100000,B3130-1950000)))))),0)</f>
        <v/>
      </c>
      <c r="N3130" s="18">
        <f>IF(M3130&gt;23500000,NA(),IF(C3130&gt;=2026,IF(M3130&lt;=4890000,1040000,IF(M3130&lt;=6550000,670000,620000)),IF(M3130&lt;=1320000,950000,IF(M3130&lt;=3360000,880000,IF(M3130&lt;=4890000,680000,IF(M3130&lt;=6550000,630000,580000))))))</f>
        <v/>
      </c>
      <c r="O3130" s="18">
        <f>IF(F3130&lt;=0,IF(AND(D3130="はい",C3130&gt;=2026,C3130&lt;=2027),IF(E3130&lt;=0,0,IF(E3130&lt;=30000,E3130,IF(E3130&lt;=60000,ROUNDUP(E3130/2,0)+15000,IF(E3130&lt;=120000,ROUNDUP(E3130/4,0)+30000,60000)))),IF(E3130&lt;=0,0,IF(E3130&lt;=20000,E3130,IF(E3130&lt;=40000,ROUNDUP(E3130/2,0)+10000,IF(E3130&lt;=80000,ROUNDUP(E3130/4,0)+20000,40000))))),IF(E3130&lt;=0,IF(F3130&lt;=0,0,IF(F3130&lt;=25000,F3130,IF(F3130&lt;=50000,ROUNDUP(F3130/2,0)+12500,IF(F3130&lt;=100000,ROUNDUP(F3130/4,0)+25000,50000)))),MAX(IF(F3130&lt;=0,0,IF(F3130&lt;=25000,F3130,IF(F3130&lt;=50000,ROUNDUP(F3130/2,0)+12500,IF(F3130&lt;=100000,ROUNDUP(F3130/4,0)+25000,50000)))),MIN(IF(AND(D3130="はい",C3130&gt;=2026,C3130&lt;=2027),IF(E3130&lt;=0,0,IF(E3130&lt;=30000,E3130,IF(E3130&lt;=60000,ROUNDUP(E3130/2,0)+15000,IF(E3130&lt;=120000,ROUNDUP(E3130/4,0)+30000,60000)))),IF(E3130&lt;=0,0,IF(E3130&lt;=20000,E3130,IF(E3130&lt;=40000,ROUNDUP(E3130/2,0)+10000,IF(E3130&lt;=80000,ROUNDUP(E3130/4,0)+20000,40000)))))+IF(F3130&lt;=0,0,IF(F3130&lt;=25000,F3130,IF(F3130&lt;=50000,ROUNDUP(F3130/2,0)+12500,IF(F3130&lt;=100000,ROUNDUP(F3130/4,0)+25000,50000)))),IF(AND(D3130="はい",C3130&gt;=2026,C3130&lt;=2027),60000,40000)))))</f>
        <v/>
      </c>
      <c r="P3130" s="18">
        <f>IF(G3130&lt;=0,0,IF(G3130&lt;=20000,G3130,IF(G3130&lt;=40000,ROUNDUP(G3130/2,0)+10000,IF(G3130&lt;=80000,ROUNDUP(G3130/4,0)+20000,40000))))</f>
        <v/>
      </c>
      <c r="Q3130" s="18">
        <f>IF(I3130&lt;=0,IF(H3130&lt;=0,0,IF(H3130&lt;=20000,H3130,IF(H3130&lt;=40000,ROUNDUP(H3130/2,0)+10000,IF(H3130&lt;=80000,ROUNDUP(H3130/4,0)+20000,40000)))),IF(H3130&lt;=0,IF(I3130&lt;=0,0,IF(I3130&lt;=25000,I3130,IF(I3130&lt;=50000,ROUNDUP(I3130/2,0)+12500,IF(I3130&lt;=100000,ROUNDUP(I3130/4,0)+25000,50000)))),MAX(IF(I3130&lt;=0,0,IF(I3130&lt;=25000,I3130,IF(I3130&lt;=50000,ROUNDUP(I3130/2,0)+12500,IF(I3130&lt;=100000,ROUNDUP(I3130/4,0)+25000,50000)))),MIN(IF(H3130&lt;=0,0,IF(H3130&lt;=20000,H3130,IF(H3130&lt;=40000,ROUNDUP(H3130/2,0)+10000,IF(H3130&lt;=80000,ROUNDUP(H3130/4,0)+20000,40000))))+IF(I3130&lt;=0,0,IF(I3130&lt;=25000,I3130,IF(I3130&lt;=50000,ROUNDUP(I3130/2,0)+12500,IF(I3130&lt;=100000,ROUNDUP(I3130/4,0)+25000,50000)))),40000))))</f>
        <v/>
      </c>
      <c r="R3130" s="18">
        <f>MIN(120000,O3130+P3130+Q3130)</f>
        <v/>
      </c>
      <c r="S3130" s="18">
        <f>IF(F3130&lt;=0,IF(E3130&lt;=0,0,IF(E3130&lt;=12000,E3130,IF(E3130&lt;=32000,ROUNDUP(E3130/2,0)+6000,IF(E3130&lt;=56000,ROUNDUP(E3130/4,0)+14000,28000)))),IF(E3130&lt;=0,IF(F3130&lt;=0,0,IF(F3130&lt;=15000,F3130,IF(F3130&lt;=40000,ROUNDUP(F3130/2,0)+7500,IF(F3130&lt;=70000,ROUNDUP(F3130/4,0)+17500,35000)))),MAX(IF(F3130&lt;=0,0,IF(F3130&lt;=15000,F3130,IF(F3130&lt;=40000,ROUNDUP(F3130/2,0)+7500,IF(F3130&lt;=70000,ROUNDUP(F3130/4,0)+17500,35000)))),MIN(IF(E3130&lt;=0,0,IF(E3130&lt;=12000,E3130,IF(E3130&lt;=32000,ROUNDUP(E3130/2,0)+6000,IF(E3130&lt;=56000,ROUNDUP(E3130/4,0)+14000,28000))))+IF(F3130&lt;=0,0,IF(F3130&lt;=15000,F3130,IF(F3130&lt;=40000,ROUNDUP(F3130/2,0)+7500,IF(F3130&lt;=70000,ROUNDUP(F3130/4,0)+17500,35000)))),28000))))</f>
        <v/>
      </c>
      <c r="T3130" s="18">
        <f>IF(G3130&lt;=0,0,IF(G3130&lt;=12000,G3130,IF(G3130&lt;=32000,ROUNDUP(G3130/2,0)+6000,IF(G3130&lt;=56000,ROUNDUP(G3130/4,0)+14000,28000))))</f>
        <v/>
      </c>
      <c r="U3130" s="18">
        <f>IF(I3130&lt;=0,IF(H3130&lt;=0,0,IF(H3130&lt;=12000,H3130,IF(H3130&lt;=32000,ROUNDUP(H3130/2,0)+6000,IF(H3130&lt;=56000,ROUNDUP(H3130/4,0)+14000,28000)))),IF(H3130&lt;=0,IF(I3130&lt;=0,0,IF(I3130&lt;=15000,I3130,IF(I3130&lt;=40000,ROUNDUP(I3130/2,0)+7500,IF(I3130&lt;=70000,ROUNDUP(I3130/4,0)+17500,35000)))),MAX(IF(I3130&lt;=0,0,IF(I3130&lt;=15000,I3130,IF(I3130&lt;=40000,ROUNDUP(I3130/2,0)+7500,IF(I3130&lt;=70000,ROUNDUP(I3130/4,0)+17500,35000)))),MIN(IF(H3130&lt;=0,0,IF(H3130&lt;=12000,H3130,IF(H3130&lt;=32000,ROUNDUP(H3130/2,0)+6000,IF(H3130&lt;=56000,ROUNDUP(H3130/4,0)+14000,28000))))+IF(I3130&lt;=0,0,IF(I3130&lt;=15000,I3130,IF(I3130&lt;=40000,ROUNDUP(I3130/2,0)+7500,IF(I3130&lt;=70000,ROUNDUP(I3130/4,0)+17500,35000)))),28000))))</f>
        <v/>
      </c>
      <c r="V3130" s="18">
        <f>MIN(70000,S3130+T3130+U3130)</f>
        <v/>
      </c>
      <c r="W3130" s="18">
        <f>MAX(0,ROUNDDOWN(M3130-J3130-N3130-K3130-0,-3))</f>
        <v/>
      </c>
      <c r="X3130" s="18">
        <f>MAX(0,ROUNDDOWN(M3130-J3130-N3130-K3130-R3130,-3))</f>
        <v/>
      </c>
      <c r="Y3130" s="18">
        <f>IF(W3130&lt;=0,0,ROUNDDOWN((W3130*LOOKUP(W3130,{0,1950001,3300001,6950001,9000001,18000001,40000001},{0.05,0.1,0.2,0.23,0.33,0.4,0.45})-LOOKUP(W3130,{0,1950001,3300001,6950001,9000001,18000001,40000001},{0,97500,427500,636000,1536000,2796000,4796000}))*1.021,-2))</f>
        <v/>
      </c>
      <c r="Z3130" s="18">
        <f>IF(X3130&lt;=0,0,ROUNDDOWN((X3130*LOOKUP(X3130,{0,1950001,3300001,6950001,9000001,18000001,40000001},{0.05,0.1,0.2,0.23,0.33,0.4,0.45})-LOOKUP(X3130,{0,1950001,3300001,6950001,9000001,18000001,40000001},{0,97500,427500,636000,1536000,2796000,4796000}))*1.021,-2))</f>
        <v/>
      </c>
      <c r="AA3130" s="18">
        <f>MAX(0,ROUNDDOWN(M3130-J3130-430000-L3130-0,-3))</f>
        <v/>
      </c>
      <c r="AB3130" s="18">
        <f>MAX(0,ROUNDDOWN(M3130-J3130-430000-L3130-V3130,-3))</f>
        <v/>
      </c>
      <c r="AC3130" s="18">
        <f>IF(M3130&lt;=450000,0,MAX(0,ROUNDDOWN(AA3130*0.06-MIN(50000,AA3130)*0.03,-2))+MAX(0,ROUNDDOWN(AA3130*0.04-MIN(50000,AA3130)*0.02,-2)))</f>
        <v/>
      </c>
      <c r="AD3130" s="18">
        <f>IF(M3130&lt;=450000,0,MAX(0,ROUNDDOWN(AB3130*0.06-MIN(50000,AB3130)*0.03,-2))+MAX(0,ROUNDDOWN(AB3130*0.04-MIN(50000,AB3130)*0.02,-2)))</f>
        <v/>
      </c>
      <c r="AE3130" s="18">
        <f>Y3130-Z3130</f>
        <v/>
      </c>
      <c r="AF3130" s="18">
        <f>AC3130-AD3130</f>
        <v/>
      </c>
      <c r="AG3130" s="18">
        <f>AE3130+AF3130</f>
        <v/>
      </c>
      <c r="AH3130" s="20">
        <f>IF(W3130&lt;=0,0,LOOKUP(W3130,{0,1950001,3300001,6950001,9000001,18000001,40000001},{0.05,0.1,0.2,0.23,0.33,0.4,0.45}))</f>
        <v/>
      </c>
    </row>
    <row r="3131">
      <c r="A3131" t="inlineStr">
        <is>
          <t>1万円刻み 特例あり一般12万円</t>
        </is>
      </c>
      <c r="B3131" s="18">
        <f>'4_1万円刻み'!$A$1017</f>
        <v/>
      </c>
      <c r="C3131" s="19" t="n">
        <v>2026</v>
      </c>
      <c r="D3131" t="inlineStr">
        <is>
          <t>はい</t>
        </is>
      </c>
      <c r="E3131" s="18" t="n">
        <v>120000</v>
      </c>
      <c r="F3131" s="18" t="n">
        <v>0</v>
      </c>
      <c r="G3131" s="18" t="n">
        <v>0</v>
      </c>
      <c r="H3131" s="18" t="n">
        <v>0</v>
      </c>
      <c r="I3131" s="18" t="n">
        <v>0</v>
      </c>
      <c r="J3131" s="18">
        <f>ROUND(MIN(B3131/12,650000)*12*0.0915+MIN(B3131/12,1390000)*12*(0.0504+0)+B3131*0.005,0)</f>
        <v/>
      </c>
      <c r="K3131" s="18" t="n">
        <v>0</v>
      </c>
      <c r="L3131" s="18" t="n">
        <v>0</v>
      </c>
      <c r="M3131" s="18">
        <f>ROUND(IF(C3131&gt;=2026,IF(B3131&lt;741000,0,IF(B3131&lt;2191000,B3131-740000,IF(B3131&lt;2193000,1451000,IF(B3131&lt;2196000,1453000,IF(B3131&lt;2200000,1456000,IF(B3131&lt;3600000,ROUNDDOWN(B3131/4,-3)*2.8-80000,IF(B3131&lt;6600000,ROUNDDOWN(B3131/4,-3)*3.2-440000,IF(B3131&lt;8500000,ROUNDDOWN(B3131*0.9,0)-1100000,B3131-1950000)))))))),IF(B3131&lt;651000,0,IF(B3131&lt;1900000,B3131-650000,IF(B3131&lt;3600000,ROUNDDOWN(B3131/4,-3)*2.8-80000,IF(B3131&lt;6600000,ROUNDDOWN(B3131/4,-3)*3.2-440000,IF(B3131&lt;8500000,ROUNDDOWN(B3131*0.9,0)-1100000,B3131-1950000)))))),0)</f>
        <v/>
      </c>
      <c r="N3131" s="18">
        <f>IF(M3131&gt;23500000,NA(),IF(C3131&gt;=2026,IF(M3131&lt;=4890000,1040000,IF(M3131&lt;=6550000,670000,620000)),IF(M3131&lt;=1320000,950000,IF(M3131&lt;=3360000,880000,IF(M3131&lt;=4890000,680000,IF(M3131&lt;=6550000,630000,580000))))))</f>
        <v/>
      </c>
      <c r="O3131" s="18">
        <f>IF(F3131&lt;=0,IF(AND(D3131="はい",C3131&gt;=2026,C3131&lt;=2027),IF(E3131&lt;=0,0,IF(E3131&lt;=30000,E3131,IF(E3131&lt;=60000,ROUNDUP(E3131/2,0)+15000,IF(E3131&lt;=120000,ROUNDUP(E3131/4,0)+30000,60000)))),IF(E3131&lt;=0,0,IF(E3131&lt;=20000,E3131,IF(E3131&lt;=40000,ROUNDUP(E3131/2,0)+10000,IF(E3131&lt;=80000,ROUNDUP(E3131/4,0)+20000,40000))))),IF(E3131&lt;=0,IF(F3131&lt;=0,0,IF(F3131&lt;=25000,F3131,IF(F3131&lt;=50000,ROUNDUP(F3131/2,0)+12500,IF(F3131&lt;=100000,ROUNDUP(F3131/4,0)+25000,50000)))),MAX(IF(F3131&lt;=0,0,IF(F3131&lt;=25000,F3131,IF(F3131&lt;=50000,ROUNDUP(F3131/2,0)+12500,IF(F3131&lt;=100000,ROUNDUP(F3131/4,0)+25000,50000)))),MIN(IF(AND(D3131="はい",C3131&gt;=2026,C3131&lt;=2027),IF(E3131&lt;=0,0,IF(E3131&lt;=30000,E3131,IF(E3131&lt;=60000,ROUNDUP(E3131/2,0)+15000,IF(E3131&lt;=120000,ROUNDUP(E3131/4,0)+30000,60000)))),IF(E3131&lt;=0,0,IF(E3131&lt;=20000,E3131,IF(E3131&lt;=40000,ROUNDUP(E3131/2,0)+10000,IF(E3131&lt;=80000,ROUNDUP(E3131/4,0)+20000,40000)))))+IF(F3131&lt;=0,0,IF(F3131&lt;=25000,F3131,IF(F3131&lt;=50000,ROUNDUP(F3131/2,0)+12500,IF(F3131&lt;=100000,ROUNDUP(F3131/4,0)+25000,50000)))),IF(AND(D3131="はい",C3131&gt;=2026,C3131&lt;=2027),60000,40000)))))</f>
        <v/>
      </c>
      <c r="P3131" s="18">
        <f>IF(G3131&lt;=0,0,IF(G3131&lt;=20000,G3131,IF(G3131&lt;=40000,ROUNDUP(G3131/2,0)+10000,IF(G3131&lt;=80000,ROUNDUP(G3131/4,0)+20000,40000))))</f>
        <v/>
      </c>
      <c r="Q3131" s="18">
        <f>IF(I3131&lt;=0,IF(H3131&lt;=0,0,IF(H3131&lt;=20000,H3131,IF(H3131&lt;=40000,ROUNDUP(H3131/2,0)+10000,IF(H3131&lt;=80000,ROUNDUP(H3131/4,0)+20000,40000)))),IF(H3131&lt;=0,IF(I3131&lt;=0,0,IF(I3131&lt;=25000,I3131,IF(I3131&lt;=50000,ROUNDUP(I3131/2,0)+12500,IF(I3131&lt;=100000,ROUNDUP(I3131/4,0)+25000,50000)))),MAX(IF(I3131&lt;=0,0,IF(I3131&lt;=25000,I3131,IF(I3131&lt;=50000,ROUNDUP(I3131/2,0)+12500,IF(I3131&lt;=100000,ROUNDUP(I3131/4,0)+25000,50000)))),MIN(IF(H3131&lt;=0,0,IF(H3131&lt;=20000,H3131,IF(H3131&lt;=40000,ROUNDUP(H3131/2,0)+10000,IF(H3131&lt;=80000,ROUNDUP(H3131/4,0)+20000,40000))))+IF(I3131&lt;=0,0,IF(I3131&lt;=25000,I3131,IF(I3131&lt;=50000,ROUNDUP(I3131/2,0)+12500,IF(I3131&lt;=100000,ROUNDUP(I3131/4,0)+25000,50000)))),40000))))</f>
        <v/>
      </c>
      <c r="R3131" s="18">
        <f>MIN(120000,O3131+P3131+Q3131)</f>
        <v/>
      </c>
      <c r="S3131" s="18">
        <f>IF(F3131&lt;=0,IF(E3131&lt;=0,0,IF(E3131&lt;=12000,E3131,IF(E3131&lt;=32000,ROUNDUP(E3131/2,0)+6000,IF(E3131&lt;=56000,ROUNDUP(E3131/4,0)+14000,28000)))),IF(E3131&lt;=0,IF(F3131&lt;=0,0,IF(F3131&lt;=15000,F3131,IF(F3131&lt;=40000,ROUNDUP(F3131/2,0)+7500,IF(F3131&lt;=70000,ROUNDUP(F3131/4,0)+17500,35000)))),MAX(IF(F3131&lt;=0,0,IF(F3131&lt;=15000,F3131,IF(F3131&lt;=40000,ROUNDUP(F3131/2,0)+7500,IF(F3131&lt;=70000,ROUNDUP(F3131/4,0)+17500,35000)))),MIN(IF(E3131&lt;=0,0,IF(E3131&lt;=12000,E3131,IF(E3131&lt;=32000,ROUNDUP(E3131/2,0)+6000,IF(E3131&lt;=56000,ROUNDUP(E3131/4,0)+14000,28000))))+IF(F3131&lt;=0,0,IF(F3131&lt;=15000,F3131,IF(F3131&lt;=40000,ROUNDUP(F3131/2,0)+7500,IF(F3131&lt;=70000,ROUNDUP(F3131/4,0)+17500,35000)))),28000))))</f>
        <v/>
      </c>
      <c r="T3131" s="18">
        <f>IF(G3131&lt;=0,0,IF(G3131&lt;=12000,G3131,IF(G3131&lt;=32000,ROUNDUP(G3131/2,0)+6000,IF(G3131&lt;=56000,ROUNDUP(G3131/4,0)+14000,28000))))</f>
        <v/>
      </c>
      <c r="U3131" s="18">
        <f>IF(I3131&lt;=0,IF(H3131&lt;=0,0,IF(H3131&lt;=12000,H3131,IF(H3131&lt;=32000,ROUNDUP(H3131/2,0)+6000,IF(H3131&lt;=56000,ROUNDUP(H3131/4,0)+14000,28000)))),IF(H3131&lt;=0,IF(I3131&lt;=0,0,IF(I3131&lt;=15000,I3131,IF(I3131&lt;=40000,ROUNDUP(I3131/2,0)+7500,IF(I3131&lt;=70000,ROUNDUP(I3131/4,0)+17500,35000)))),MAX(IF(I3131&lt;=0,0,IF(I3131&lt;=15000,I3131,IF(I3131&lt;=40000,ROUNDUP(I3131/2,0)+7500,IF(I3131&lt;=70000,ROUNDUP(I3131/4,0)+17500,35000)))),MIN(IF(H3131&lt;=0,0,IF(H3131&lt;=12000,H3131,IF(H3131&lt;=32000,ROUNDUP(H3131/2,0)+6000,IF(H3131&lt;=56000,ROUNDUP(H3131/4,0)+14000,28000))))+IF(I3131&lt;=0,0,IF(I3131&lt;=15000,I3131,IF(I3131&lt;=40000,ROUNDUP(I3131/2,0)+7500,IF(I3131&lt;=70000,ROUNDUP(I3131/4,0)+17500,35000)))),28000))))</f>
        <v/>
      </c>
      <c r="V3131" s="18">
        <f>MIN(70000,S3131+T3131+U3131)</f>
        <v/>
      </c>
      <c r="W3131" s="18">
        <f>MAX(0,ROUNDDOWN(M3131-J3131-N3131-K3131-0,-3))</f>
        <v/>
      </c>
      <c r="X3131" s="18">
        <f>MAX(0,ROUNDDOWN(M3131-J3131-N3131-K3131-R3131,-3))</f>
        <v/>
      </c>
      <c r="Y3131" s="18">
        <f>IF(W3131&lt;=0,0,ROUNDDOWN((W3131*LOOKUP(W3131,{0,1950001,3300001,6950001,9000001,18000001,40000001},{0.05,0.1,0.2,0.23,0.33,0.4,0.45})-LOOKUP(W3131,{0,1950001,3300001,6950001,9000001,18000001,40000001},{0,97500,427500,636000,1536000,2796000,4796000}))*1.021,-2))</f>
        <v/>
      </c>
      <c r="Z3131" s="18">
        <f>IF(X3131&lt;=0,0,ROUNDDOWN((X3131*LOOKUP(X3131,{0,1950001,3300001,6950001,9000001,18000001,40000001},{0.05,0.1,0.2,0.23,0.33,0.4,0.45})-LOOKUP(X3131,{0,1950001,3300001,6950001,9000001,18000001,40000001},{0,97500,427500,636000,1536000,2796000,4796000}))*1.021,-2))</f>
        <v/>
      </c>
      <c r="AA3131" s="18">
        <f>MAX(0,ROUNDDOWN(M3131-J3131-430000-L3131-0,-3))</f>
        <v/>
      </c>
      <c r="AB3131" s="18">
        <f>MAX(0,ROUNDDOWN(M3131-J3131-430000-L3131-V3131,-3))</f>
        <v/>
      </c>
      <c r="AC3131" s="18">
        <f>IF(M3131&lt;=450000,0,MAX(0,ROUNDDOWN(AA3131*0.06-MIN(50000,AA3131)*0.03,-2))+MAX(0,ROUNDDOWN(AA3131*0.04-MIN(50000,AA3131)*0.02,-2)))</f>
        <v/>
      </c>
      <c r="AD3131" s="18">
        <f>IF(M3131&lt;=450000,0,MAX(0,ROUNDDOWN(AB3131*0.06-MIN(50000,AB3131)*0.03,-2))+MAX(0,ROUNDDOWN(AB3131*0.04-MIN(50000,AB3131)*0.02,-2)))</f>
        <v/>
      </c>
      <c r="AE3131" s="18">
        <f>Y3131-Z3131</f>
        <v/>
      </c>
      <c r="AF3131" s="18">
        <f>AC3131-AD3131</f>
        <v/>
      </c>
      <c r="AG3131" s="18">
        <f>AE3131+AF3131</f>
        <v/>
      </c>
      <c r="AH3131" s="20">
        <f>IF(W3131&lt;=0,0,LOOKUP(W3131,{0,1950001,3300001,6950001,9000001,18000001,40000001},{0.05,0.1,0.2,0.23,0.33,0.4,0.45}))</f>
        <v/>
      </c>
    </row>
    <row r="3132">
      <c r="A3132" t="inlineStr">
        <is>
          <t>1万円刻み 3区分8万円ずつ</t>
        </is>
      </c>
      <c r="B3132" s="18">
        <f>'4_1万円刻み'!$A$1018</f>
        <v/>
      </c>
      <c r="C3132" s="19" t="n">
        <v>2026</v>
      </c>
      <c r="D3132" t="inlineStr">
        <is>
          <t>いいえ</t>
        </is>
      </c>
      <c r="E3132" s="18" t="n">
        <v>80000</v>
      </c>
      <c r="F3132" s="18" t="n">
        <v>0</v>
      </c>
      <c r="G3132" s="18" t="n">
        <v>80000</v>
      </c>
      <c r="H3132" s="18" t="n">
        <v>80000</v>
      </c>
      <c r="I3132" s="18" t="n">
        <v>0</v>
      </c>
      <c r="J3132" s="18">
        <f>ROUND(MIN(B3132/12,650000)*12*0.0915+MIN(B3132/12,1390000)*12*(0.0504+0)+B3132*0.005,0)</f>
        <v/>
      </c>
      <c r="K3132" s="18" t="n">
        <v>0</v>
      </c>
      <c r="L3132" s="18" t="n">
        <v>0</v>
      </c>
      <c r="M3132" s="18">
        <f>ROUND(IF(C3132&gt;=2026,IF(B3132&lt;741000,0,IF(B3132&lt;2191000,B3132-740000,IF(B3132&lt;2193000,1451000,IF(B3132&lt;2196000,1453000,IF(B3132&lt;2200000,1456000,IF(B3132&lt;3600000,ROUNDDOWN(B3132/4,-3)*2.8-80000,IF(B3132&lt;6600000,ROUNDDOWN(B3132/4,-3)*3.2-440000,IF(B3132&lt;8500000,ROUNDDOWN(B3132*0.9,0)-1100000,B3132-1950000)))))))),IF(B3132&lt;651000,0,IF(B3132&lt;1900000,B3132-650000,IF(B3132&lt;3600000,ROUNDDOWN(B3132/4,-3)*2.8-80000,IF(B3132&lt;6600000,ROUNDDOWN(B3132/4,-3)*3.2-440000,IF(B3132&lt;8500000,ROUNDDOWN(B3132*0.9,0)-1100000,B3132-1950000)))))),0)</f>
        <v/>
      </c>
      <c r="N3132" s="18">
        <f>IF(M3132&gt;23500000,NA(),IF(C3132&gt;=2026,IF(M3132&lt;=4890000,1040000,IF(M3132&lt;=6550000,670000,620000)),IF(M3132&lt;=1320000,950000,IF(M3132&lt;=3360000,880000,IF(M3132&lt;=4890000,680000,IF(M3132&lt;=6550000,630000,580000))))))</f>
        <v/>
      </c>
      <c r="O3132" s="18">
        <f>IF(F3132&lt;=0,IF(AND(D3132="はい",C3132&gt;=2026,C3132&lt;=2027),IF(E3132&lt;=0,0,IF(E3132&lt;=30000,E3132,IF(E3132&lt;=60000,ROUNDUP(E3132/2,0)+15000,IF(E3132&lt;=120000,ROUNDUP(E3132/4,0)+30000,60000)))),IF(E3132&lt;=0,0,IF(E3132&lt;=20000,E3132,IF(E3132&lt;=40000,ROUNDUP(E3132/2,0)+10000,IF(E3132&lt;=80000,ROUNDUP(E3132/4,0)+20000,40000))))),IF(E3132&lt;=0,IF(F3132&lt;=0,0,IF(F3132&lt;=25000,F3132,IF(F3132&lt;=50000,ROUNDUP(F3132/2,0)+12500,IF(F3132&lt;=100000,ROUNDUP(F3132/4,0)+25000,50000)))),MAX(IF(F3132&lt;=0,0,IF(F3132&lt;=25000,F3132,IF(F3132&lt;=50000,ROUNDUP(F3132/2,0)+12500,IF(F3132&lt;=100000,ROUNDUP(F3132/4,0)+25000,50000)))),MIN(IF(AND(D3132="はい",C3132&gt;=2026,C3132&lt;=2027),IF(E3132&lt;=0,0,IF(E3132&lt;=30000,E3132,IF(E3132&lt;=60000,ROUNDUP(E3132/2,0)+15000,IF(E3132&lt;=120000,ROUNDUP(E3132/4,0)+30000,60000)))),IF(E3132&lt;=0,0,IF(E3132&lt;=20000,E3132,IF(E3132&lt;=40000,ROUNDUP(E3132/2,0)+10000,IF(E3132&lt;=80000,ROUNDUP(E3132/4,0)+20000,40000)))))+IF(F3132&lt;=0,0,IF(F3132&lt;=25000,F3132,IF(F3132&lt;=50000,ROUNDUP(F3132/2,0)+12500,IF(F3132&lt;=100000,ROUNDUP(F3132/4,0)+25000,50000)))),IF(AND(D3132="はい",C3132&gt;=2026,C3132&lt;=2027),60000,40000)))))</f>
        <v/>
      </c>
      <c r="P3132" s="18">
        <f>IF(G3132&lt;=0,0,IF(G3132&lt;=20000,G3132,IF(G3132&lt;=40000,ROUNDUP(G3132/2,0)+10000,IF(G3132&lt;=80000,ROUNDUP(G3132/4,0)+20000,40000))))</f>
        <v/>
      </c>
      <c r="Q3132" s="18">
        <f>IF(I3132&lt;=0,IF(H3132&lt;=0,0,IF(H3132&lt;=20000,H3132,IF(H3132&lt;=40000,ROUNDUP(H3132/2,0)+10000,IF(H3132&lt;=80000,ROUNDUP(H3132/4,0)+20000,40000)))),IF(H3132&lt;=0,IF(I3132&lt;=0,0,IF(I3132&lt;=25000,I3132,IF(I3132&lt;=50000,ROUNDUP(I3132/2,0)+12500,IF(I3132&lt;=100000,ROUNDUP(I3132/4,0)+25000,50000)))),MAX(IF(I3132&lt;=0,0,IF(I3132&lt;=25000,I3132,IF(I3132&lt;=50000,ROUNDUP(I3132/2,0)+12500,IF(I3132&lt;=100000,ROUNDUP(I3132/4,0)+25000,50000)))),MIN(IF(H3132&lt;=0,0,IF(H3132&lt;=20000,H3132,IF(H3132&lt;=40000,ROUNDUP(H3132/2,0)+10000,IF(H3132&lt;=80000,ROUNDUP(H3132/4,0)+20000,40000))))+IF(I3132&lt;=0,0,IF(I3132&lt;=25000,I3132,IF(I3132&lt;=50000,ROUNDUP(I3132/2,0)+12500,IF(I3132&lt;=100000,ROUNDUP(I3132/4,0)+25000,50000)))),40000))))</f>
        <v/>
      </c>
      <c r="R3132" s="18">
        <f>MIN(120000,O3132+P3132+Q3132)</f>
        <v/>
      </c>
      <c r="S3132" s="18">
        <f>IF(F3132&lt;=0,IF(E3132&lt;=0,0,IF(E3132&lt;=12000,E3132,IF(E3132&lt;=32000,ROUNDUP(E3132/2,0)+6000,IF(E3132&lt;=56000,ROUNDUP(E3132/4,0)+14000,28000)))),IF(E3132&lt;=0,IF(F3132&lt;=0,0,IF(F3132&lt;=15000,F3132,IF(F3132&lt;=40000,ROUNDUP(F3132/2,0)+7500,IF(F3132&lt;=70000,ROUNDUP(F3132/4,0)+17500,35000)))),MAX(IF(F3132&lt;=0,0,IF(F3132&lt;=15000,F3132,IF(F3132&lt;=40000,ROUNDUP(F3132/2,0)+7500,IF(F3132&lt;=70000,ROUNDUP(F3132/4,0)+17500,35000)))),MIN(IF(E3132&lt;=0,0,IF(E3132&lt;=12000,E3132,IF(E3132&lt;=32000,ROUNDUP(E3132/2,0)+6000,IF(E3132&lt;=56000,ROUNDUP(E3132/4,0)+14000,28000))))+IF(F3132&lt;=0,0,IF(F3132&lt;=15000,F3132,IF(F3132&lt;=40000,ROUNDUP(F3132/2,0)+7500,IF(F3132&lt;=70000,ROUNDUP(F3132/4,0)+17500,35000)))),28000))))</f>
        <v/>
      </c>
      <c r="T3132" s="18">
        <f>IF(G3132&lt;=0,0,IF(G3132&lt;=12000,G3132,IF(G3132&lt;=32000,ROUNDUP(G3132/2,0)+6000,IF(G3132&lt;=56000,ROUNDUP(G3132/4,0)+14000,28000))))</f>
        <v/>
      </c>
      <c r="U3132" s="18">
        <f>IF(I3132&lt;=0,IF(H3132&lt;=0,0,IF(H3132&lt;=12000,H3132,IF(H3132&lt;=32000,ROUNDUP(H3132/2,0)+6000,IF(H3132&lt;=56000,ROUNDUP(H3132/4,0)+14000,28000)))),IF(H3132&lt;=0,IF(I3132&lt;=0,0,IF(I3132&lt;=15000,I3132,IF(I3132&lt;=40000,ROUNDUP(I3132/2,0)+7500,IF(I3132&lt;=70000,ROUNDUP(I3132/4,0)+17500,35000)))),MAX(IF(I3132&lt;=0,0,IF(I3132&lt;=15000,I3132,IF(I3132&lt;=40000,ROUNDUP(I3132/2,0)+7500,IF(I3132&lt;=70000,ROUNDUP(I3132/4,0)+17500,35000)))),MIN(IF(H3132&lt;=0,0,IF(H3132&lt;=12000,H3132,IF(H3132&lt;=32000,ROUNDUP(H3132/2,0)+6000,IF(H3132&lt;=56000,ROUNDUP(H3132/4,0)+14000,28000))))+IF(I3132&lt;=0,0,IF(I3132&lt;=15000,I3132,IF(I3132&lt;=40000,ROUNDUP(I3132/2,0)+7500,IF(I3132&lt;=70000,ROUNDUP(I3132/4,0)+17500,35000)))),28000))))</f>
        <v/>
      </c>
      <c r="V3132" s="18">
        <f>MIN(70000,S3132+T3132+U3132)</f>
        <v/>
      </c>
      <c r="W3132" s="18">
        <f>MAX(0,ROUNDDOWN(M3132-J3132-N3132-K3132-0,-3))</f>
        <v/>
      </c>
      <c r="X3132" s="18">
        <f>MAX(0,ROUNDDOWN(M3132-J3132-N3132-K3132-R3132,-3))</f>
        <v/>
      </c>
      <c r="Y3132" s="18">
        <f>IF(W3132&lt;=0,0,ROUNDDOWN((W3132*LOOKUP(W3132,{0,1950001,3300001,6950001,9000001,18000001,40000001},{0.05,0.1,0.2,0.23,0.33,0.4,0.45})-LOOKUP(W3132,{0,1950001,3300001,6950001,9000001,18000001,40000001},{0,97500,427500,636000,1536000,2796000,4796000}))*1.021,-2))</f>
        <v/>
      </c>
      <c r="Z3132" s="18">
        <f>IF(X3132&lt;=0,0,ROUNDDOWN((X3132*LOOKUP(X3132,{0,1950001,3300001,6950001,9000001,18000001,40000001},{0.05,0.1,0.2,0.23,0.33,0.4,0.45})-LOOKUP(X3132,{0,1950001,3300001,6950001,9000001,18000001,40000001},{0,97500,427500,636000,1536000,2796000,4796000}))*1.021,-2))</f>
        <v/>
      </c>
      <c r="AA3132" s="18">
        <f>MAX(0,ROUNDDOWN(M3132-J3132-430000-L3132-0,-3))</f>
        <v/>
      </c>
      <c r="AB3132" s="18">
        <f>MAX(0,ROUNDDOWN(M3132-J3132-430000-L3132-V3132,-3))</f>
        <v/>
      </c>
      <c r="AC3132" s="18">
        <f>IF(M3132&lt;=450000,0,MAX(0,ROUNDDOWN(AA3132*0.06-MIN(50000,AA3132)*0.03,-2))+MAX(0,ROUNDDOWN(AA3132*0.04-MIN(50000,AA3132)*0.02,-2)))</f>
        <v/>
      </c>
      <c r="AD3132" s="18">
        <f>IF(M3132&lt;=450000,0,MAX(0,ROUNDDOWN(AB3132*0.06-MIN(50000,AB3132)*0.03,-2))+MAX(0,ROUNDDOWN(AB3132*0.04-MIN(50000,AB3132)*0.02,-2)))</f>
        <v/>
      </c>
      <c r="AE3132" s="18">
        <f>Y3132-Z3132</f>
        <v/>
      </c>
      <c r="AF3132" s="18">
        <f>AC3132-AD3132</f>
        <v/>
      </c>
      <c r="AG3132" s="18">
        <f>AE3132+AF3132</f>
        <v/>
      </c>
      <c r="AH3132" s="20">
        <f>IF(W3132&lt;=0,0,LOOKUP(W3132,{0,1950001,3300001,6950001,9000001,18000001,40000001},{0.05,0.1,0.2,0.23,0.33,0.4,0.45}))</f>
        <v/>
      </c>
    </row>
    <row r="3133">
      <c r="A3133" t="inlineStr">
        <is>
          <t>1万円刻み 一般8万円</t>
        </is>
      </c>
      <c r="B3133" s="18">
        <f>'4_1万円刻み'!$A$1018</f>
        <v/>
      </c>
      <c r="C3133" s="19" t="n">
        <v>2026</v>
      </c>
      <c r="D3133" t="inlineStr">
        <is>
          <t>いいえ</t>
        </is>
      </c>
      <c r="E3133" s="18" t="n">
        <v>80000</v>
      </c>
      <c r="F3133" s="18" t="n">
        <v>0</v>
      </c>
      <c r="G3133" s="18" t="n">
        <v>0</v>
      </c>
      <c r="H3133" s="18" t="n">
        <v>0</v>
      </c>
      <c r="I3133" s="18" t="n">
        <v>0</v>
      </c>
      <c r="J3133" s="18">
        <f>ROUND(MIN(B3133/12,650000)*12*0.0915+MIN(B3133/12,1390000)*12*(0.0504+0)+B3133*0.005,0)</f>
        <v/>
      </c>
      <c r="K3133" s="18" t="n">
        <v>0</v>
      </c>
      <c r="L3133" s="18" t="n">
        <v>0</v>
      </c>
      <c r="M3133" s="18">
        <f>ROUND(IF(C3133&gt;=2026,IF(B3133&lt;741000,0,IF(B3133&lt;2191000,B3133-740000,IF(B3133&lt;2193000,1451000,IF(B3133&lt;2196000,1453000,IF(B3133&lt;2200000,1456000,IF(B3133&lt;3600000,ROUNDDOWN(B3133/4,-3)*2.8-80000,IF(B3133&lt;6600000,ROUNDDOWN(B3133/4,-3)*3.2-440000,IF(B3133&lt;8500000,ROUNDDOWN(B3133*0.9,0)-1100000,B3133-1950000)))))))),IF(B3133&lt;651000,0,IF(B3133&lt;1900000,B3133-650000,IF(B3133&lt;3600000,ROUNDDOWN(B3133/4,-3)*2.8-80000,IF(B3133&lt;6600000,ROUNDDOWN(B3133/4,-3)*3.2-440000,IF(B3133&lt;8500000,ROUNDDOWN(B3133*0.9,0)-1100000,B3133-1950000)))))),0)</f>
        <v/>
      </c>
      <c r="N3133" s="18">
        <f>IF(M3133&gt;23500000,NA(),IF(C3133&gt;=2026,IF(M3133&lt;=4890000,1040000,IF(M3133&lt;=6550000,670000,620000)),IF(M3133&lt;=1320000,950000,IF(M3133&lt;=3360000,880000,IF(M3133&lt;=4890000,680000,IF(M3133&lt;=6550000,630000,580000))))))</f>
        <v/>
      </c>
      <c r="O3133" s="18">
        <f>IF(F3133&lt;=0,IF(AND(D3133="はい",C3133&gt;=2026,C3133&lt;=2027),IF(E3133&lt;=0,0,IF(E3133&lt;=30000,E3133,IF(E3133&lt;=60000,ROUNDUP(E3133/2,0)+15000,IF(E3133&lt;=120000,ROUNDUP(E3133/4,0)+30000,60000)))),IF(E3133&lt;=0,0,IF(E3133&lt;=20000,E3133,IF(E3133&lt;=40000,ROUNDUP(E3133/2,0)+10000,IF(E3133&lt;=80000,ROUNDUP(E3133/4,0)+20000,40000))))),IF(E3133&lt;=0,IF(F3133&lt;=0,0,IF(F3133&lt;=25000,F3133,IF(F3133&lt;=50000,ROUNDUP(F3133/2,0)+12500,IF(F3133&lt;=100000,ROUNDUP(F3133/4,0)+25000,50000)))),MAX(IF(F3133&lt;=0,0,IF(F3133&lt;=25000,F3133,IF(F3133&lt;=50000,ROUNDUP(F3133/2,0)+12500,IF(F3133&lt;=100000,ROUNDUP(F3133/4,0)+25000,50000)))),MIN(IF(AND(D3133="はい",C3133&gt;=2026,C3133&lt;=2027),IF(E3133&lt;=0,0,IF(E3133&lt;=30000,E3133,IF(E3133&lt;=60000,ROUNDUP(E3133/2,0)+15000,IF(E3133&lt;=120000,ROUNDUP(E3133/4,0)+30000,60000)))),IF(E3133&lt;=0,0,IF(E3133&lt;=20000,E3133,IF(E3133&lt;=40000,ROUNDUP(E3133/2,0)+10000,IF(E3133&lt;=80000,ROUNDUP(E3133/4,0)+20000,40000)))))+IF(F3133&lt;=0,0,IF(F3133&lt;=25000,F3133,IF(F3133&lt;=50000,ROUNDUP(F3133/2,0)+12500,IF(F3133&lt;=100000,ROUNDUP(F3133/4,0)+25000,50000)))),IF(AND(D3133="はい",C3133&gt;=2026,C3133&lt;=2027),60000,40000)))))</f>
        <v/>
      </c>
      <c r="P3133" s="18">
        <f>IF(G3133&lt;=0,0,IF(G3133&lt;=20000,G3133,IF(G3133&lt;=40000,ROUNDUP(G3133/2,0)+10000,IF(G3133&lt;=80000,ROUNDUP(G3133/4,0)+20000,40000))))</f>
        <v/>
      </c>
      <c r="Q3133" s="18">
        <f>IF(I3133&lt;=0,IF(H3133&lt;=0,0,IF(H3133&lt;=20000,H3133,IF(H3133&lt;=40000,ROUNDUP(H3133/2,0)+10000,IF(H3133&lt;=80000,ROUNDUP(H3133/4,0)+20000,40000)))),IF(H3133&lt;=0,IF(I3133&lt;=0,0,IF(I3133&lt;=25000,I3133,IF(I3133&lt;=50000,ROUNDUP(I3133/2,0)+12500,IF(I3133&lt;=100000,ROUNDUP(I3133/4,0)+25000,50000)))),MAX(IF(I3133&lt;=0,0,IF(I3133&lt;=25000,I3133,IF(I3133&lt;=50000,ROUNDUP(I3133/2,0)+12500,IF(I3133&lt;=100000,ROUNDUP(I3133/4,0)+25000,50000)))),MIN(IF(H3133&lt;=0,0,IF(H3133&lt;=20000,H3133,IF(H3133&lt;=40000,ROUNDUP(H3133/2,0)+10000,IF(H3133&lt;=80000,ROUNDUP(H3133/4,0)+20000,40000))))+IF(I3133&lt;=0,0,IF(I3133&lt;=25000,I3133,IF(I3133&lt;=50000,ROUNDUP(I3133/2,0)+12500,IF(I3133&lt;=100000,ROUNDUP(I3133/4,0)+25000,50000)))),40000))))</f>
        <v/>
      </c>
      <c r="R3133" s="18">
        <f>MIN(120000,O3133+P3133+Q3133)</f>
        <v/>
      </c>
      <c r="S3133" s="18">
        <f>IF(F3133&lt;=0,IF(E3133&lt;=0,0,IF(E3133&lt;=12000,E3133,IF(E3133&lt;=32000,ROUNDUP(E3133/2,0)+6000,IF(E3133&lt;=56000,ROUNDUP(E3133/4,0)+14000,28000)))),IF(E3133&lt;=0,IF(F3133&lt;=0,0,IF(F3133&lt;=15000,F3133,IF(F3133&lt;=40000,ROUNDUP(F3133/2,0)+7500,IF(F3133&lt;=70000,ROUNDUP(F3133/4,0)+17500,35000)))),MAX(IF(F3133&lt;=0,0,IF(F3133&lt;=15000,F3133,IF(F3133&lt;=40000,ROUNDUP(F3133/2,0)+7500,IF(F3133&lt;=70000,ROUNDUP(F3133/4,0)+17500,35000)))),MIN(IF(E3133&lt;=0,0,IF(E3133&lt;=12000,E3133,IF(E3133&lt;=32000,ROUNDUP(E3133/2,0)+6000,IF(E3133&lt;=56000,ROUNDUP(E3133/4,0)+14000,28000))))+IF(F3133&lt;=0,0,IF(F3133&lt;=15000,F3133,IF(F3133&lt;=40000,ROUNDUP(F3133/2,0)+7500,IF(F3133&lt;=70000,ROUNDUP(F3133/4,0)+17500,35000)))),28000))))</f>
        <v/>
      </c>
      <c r="T3133" s="18">
        <f>IF(G3133&lt;=0,0,IF(G3133&lt;=12000,G3133,IF(G3133&lt;=32000,ROUNDUP(G3133/2,0)+6000,IF(G3133&lt;=56000,ROUNDUP(G3133/4,0)+14000,28000))))</f>
        <v/>
      </c>
      <c r="U3133" s="18">
        <f>IF(I3133&lt;=0,IF(H3133&lt;=0,0,IF(H3133&lt;=12000,H3133,IF(H3133&lt;=32000,ROUNDUP(H3133/2,0)+6000,IF(H3133&lt;=56000,ROUNDUP(H3133/4,0)+14000,28000)))),IF(H3133&lt;=0,IF(I3133&lt;=0,0,IF(I3133&lt;=15000,I3133,IF(I3133&lt;=40000,ROUNDUP(I3133/2,0)+7500,IF(I3133&lt;=70000,ROUNDUP(I3133/4,0)+17500,35000)))),MAX(IF(I3133&lt;=0,0,IF(I3133&lt;=15000,I3133,IF(I3133&lt;=40000,ROUNDUP(I3133/2,0)+7500,IF(I3133&lt;=70000,ROUNDUP(I3133/4,0)+17500,35000)))),MIN(IF(H3133&lt;=0,0,IF(H3133&lt;=12000,H3133,IF(H3133&lt;=32000,ROUNDUP(H3133/2,0)+6000,IF(H3133&lt;=56000,ROUNDUP(H3133/4,0)+14000,28000))))+IF(I3133&lt;=0,0,IF(I3133&lt;=15000,I3133,IF(I3133&lt;=40000,ROUNDUP(I3133/2,0)+7500,IF(I3133&lt;=70000,ROUNDUP(I3133/4,0)+17500,35000)))),28000))))</f>
        <v/>
      </c>
      <c r="V3133" s="18">
        <f>MIN(70000,S3133+T3133+U3133)</f>
        <v/>
      </c>
      <c r="W3133" s="18">
        <f>MAX(0,ROUNDDOWN(M3133-J3133-N3133-K3133-0,-3))</f>
        <v/>
      </c>
      <c r="X3133" s="18">
        <f>MAX(0,ROUNDDOWN(M3133-J3133-N3133-K3133-R3133,-3))</f>
        <v/>
      </c>
      <c r="Y3133" s="18">
        <f>IF(W3133&lt;=0,0,ROUNDDOWN((W3133*LOOKUP(W3133,{0,1950001,3300001,6950001,9000001,18000001,40000001},{0.05,0.1,0.2,0.23,0.33,0.4,0.45})-LOOKUP(W3133,{0,1950001,3300001,6950001,9000001,18000001,40000001},{0,97500,427500,636000,1536000,2796000,4796000}))*1.021,-2))</f>
        <v/>
      </c>
      <c r="Z3133" s="18">
        <f>IF(X3133&lt;=0,0,ROUNDDOWN((X3133*LOOKUP(X3133,{0,1950001,3300001,6950001,9000001,18000001,40000001},{0.05,0.1,0.2,0.23,0.33,0.4,0.45})-LOOKUP(X3133,{0,1950001,3300001,6950001,9000001,18000001,40000001},{0,97500,427500,636000,1536000,2796000,4796000}))*1.021,-2))</f>
        <v/>
      </c>
      <c r="AA3133" s="18">
        <f>MAX(0,ROUNDDOWN(M3133-J3133-430000-L3133-0,-3))</f>
        <v/>
      </c>
      <c r="AB3133" s="18">
        <f>MAX(0,ROUNDDOWN(M3133-J3133-430000-L3133-V3133,-3))</f>
        <v/>
      </c>
      <c r="AC3133" s="18">
        <f>IF(M3133&lt;=450000,0,MAX(0,ROUNDDOWN(AA3133*0.06-MIN(50000,AA3133)*0.03,-2))+MAX(0,ROUNDDOWN(AA3133*0.04-MIN(50000,AA3133)*0.02,-2)))</f>
        <v/>
      </c>
      <c r="AD3133" s="18">
        <f>IF(M3133&lt;=450000,0,MAX(0,ROUNDDOWN(AB3133*0.06-MIN(50000,AB3133)*0.03,-2))+MAX(0,ROUNDDOWN(AB3133*0.04-MIN(50000,AB3133)*0.02,-2)))</f>
        <v/>
      </c>
      <c r="AE3133" s="18">
        <f>Y3133-Z3133</f>
        <v/>
      </c>
      <c r="AF3133" s="18">
        <f>AC3133-AD3133</f>
        <v/>
      </c>
      <c r="AG3133" s="18">
        <f>AE3133+AF3133</f>
        <v/>
      </c>
      <c r="AH3133" s="20">
        <f>IF(W3133&lt;=0,0,LOOKUP(W3133,{0,1950001,3300001,6950001,9000001,18000001,40000001},{0.05,0.1,0.2,0.23,0.33,0.4,0.45}))</f>
        <v/>
      </c>
    </row>
    <row r="3134">
      <c r="A3134" t="inlineStr">
        <is>
          <t>1万円刻み 特例あり一般12万円</t>
        </is>
      </c>
      <c r="B3134" s="18">
        <f>'4_1万円刻み'!$A$1018</f>
        <v/>
      </c>
      <c r="C3134" s="19" t="n">
        <v>2026</v>
      </c>
      <c r="D3134" t="inlineStr">
        <is>
          <t>はい</t>
        </is>
      </c>
      <c r="E3134" s="18" t="n">
        <v>120000</v>
      </c>
      <c r="F3134" s="18" t="n">
        <v>0</v>
      </c>
      <c r="G3134" s="18" t="n">
        <v>0</v>
      </c>
      <c r="H3134" s="18" t="n">
        <v>0</v>
      </c>
      <c r="I3134" s="18" t="n">
        <v>0</v>
      </c>
      <c r="J3134" s="18">
        <f>ROUND(MIN(B3134/12,650000)*12*0.0915+MIN(B3134/12,1390000)*12*(0.0504+0)+B3134*0.005,0)</f>
        <v/>
      </c>
      <c r="K3134" s="18" t="n">
        <v>0</v>
      </c>
      <c r="L3134" s="18" t="n">
        <v>0</v>
      </c>
      <c r="M3134" s="18">
        <f>ROUND(IF(C3134&gt;=2026,IF(B3134&lt;741000,0,IF(B3134&lt;2191000,B3134-740000,IF(B3134&lt;2193000,1451000,IF(B3134&lt;2196000,1453000,IF(B3134&lt;2200000,1456000,IF(B3134&lt;3600000,ROUNDDOWN(B3134/4,-3)*2.8-80000,IF(B3134&lt;6600000,ROUNDDOWN(B3134/4,-3)*3.2-440000,IF(B3134&lt;8500000,ROUNDDOWN(B3134*0.9,0)-1100000,B3134-1950000)))))))),IF(B3134&lt;651000,0,IF(B3134&lt;1900000,B3134-650000,IF(B3134&lt;3600000,ROUNDDOWN(B3134/4,-3)*2.8-80000,IF(B3134&lt;6600000,ROUNDDOWN(B3134/4,-3)*3.2-440000,IF(B3134&lt;8500000,ROUNDDOWN(B3134*0.9,0)-1100000,B3134-1950000)))))),0)</f>
        <v/>
      </c>
      <c r="N3134" s="18">
        <f>IF(M3134&gt;23500000,NA(),IF(C3134&gt;=2026,IF(M3134&lt;=4890000,1040000,IF(M3134&lt;=6550000,670000,620000)),IF(M3134&lt;=1320000,950000,IF(M3134&lt;=3360000,880000,IF(M3134&lt;=4890000,680000,IF(M3134&lt;=6550000,630000,580000))))))</f>
        <v/>
      </c>
      <c r="O3134" s="18">
        <f>IF(F3134&lt;=0,IF(AND(D3134="はい",C3134&gt;=2026,C3134&lt;=2027),IF(E3134&lt;=0,0,IF(E3134&lt;=30000,E3134,IF(E3134&lt;=60000,ROUNDUP(E3134/2,0)+15000,IF(E3134&lt;=120000,ROUNDUP(E3134/4,0)+30000,60000)))),IF(E3134&lt;=0,0,IF(E3134&lt;=20000,E3134,IF(E3134&lt;=40000,ROUNDUP(E3134/2,0)+10000,IF(E3134&lt;=80000,ROUNDUP(E3134/4,0)+20000,40000))))),IF(E3134&lt;=0,IF(F3134&lt;=0,0,IF(F3134&lt;=25000,F3134,IF(F3134&lt;=50000,ROUNDUP(F3134/2,0)+12500,IF(F3134&lt;=100000,ROUNDUP(F3134/4,0)+25000,50000)))),MAX(IF(F3134&lt;=0,0,IF(F3134&lt;=25000,F3134,IF(F3134&lt;=50000,ROUNDUP(F3134/2,0)+12500,IF(F3134&lt;=100000,ROUNDUP(F3134/4,0)+25000,50000)))),MIN(IF(AND(D3134="はい",C3134&gt;=2026,C3134&lt;=2027),IF(E3134&lt;=0,0,IF(E3134&lt;=30000,E3134,IF(E3134&lt;=60000,ROUNDUP(E3134/2,0)+15000,IF(E3134&lt;=120000,ROUNDUP(E3134/4,0)+30000,60000)))),IF(E3134&lt;=0,0,IF(E3134&lt;=20000,E3134,IF(E3134&lt;=40000,ROUNDUP(E3134/2,0)+10000,IF(E3134&lt;=80000,ROUNDUP(E3134/4,0)+20000,40000)))))+IF(F3134&lt;=0,0,IF(F3134&lt;=25000,F3134,IF(F3134&lt;=50000,ROUNDUP(F3134/2,0)+12500,IF(F3134&lt;=100000,ROUNDUP(F3134/4,0)+25000,50000)))),IF(AND(D3134="はい",C3134&gt;=2026,C3134&lt;=2027),60000,40000)))))</f>
        <v/>
      </c>
      <c r="P3134" s="18">
        <f>IF(G3134&lt;=0,0,IF(G3134&lt;=20000,G3134,IF(G3134&lt;=40000,ROUNDUP(G3134/2,0)+10000,IF(G3134&lt;=80000,ROUNDUP(G3134/4,0)+20000,40000))))</f>
        <v/>
      </c>
      <c r="Q3134" s="18">
        <f>IF(I3134&lt;=0,IF(H3134&lt;=0,0,IF(H3134&lt;=20000,H3134,IF(H3134&lt;=40000,ROUNDUP(H3134/2,0)+10000,IF(H3134&lt;=80000,ROUNDUP(H3134/4,0)+20000,40000)))),IF(H3134&lt;=0,IF(I3134&lt;=0,0,IF(I3134&lt;=25000,I3134,IF(I3134&lt;=50000,ROUNDUP(I3134/2,0)+12500,IF(I3134&lt;=100000,ROUNDUP(I3134/4,0)+25000,50000)))),MAX(IF(I3134&lt;=0,0,IF(I3134&lt;=25000,I3134,IF(I3134&lt;=50000,ROUNDUP(I3134/2,0)+12500,IF(I3134&lt;=100000,ROUNDUP(I3134/4,0)+25000,50000)))),MIN(IF(H3134&lt;=0,0,IF(H3134&lt;=20000,H3134,IF(H3134&lt;=40000,ROUNDUP(H3134/2,0)+10000,IF(H3134&lt;=80000,ROUNDUP(H3134/4,0)+20000,40000))))+IF(I3134&lt;=0,0,IF(I3134&lt;=25000,I3134,IF(I3134&lt;=50000,ROUNDUP(I3134/2,0)+12500,IF(I3134&lt;=100000,ROUNDUP(I3134/4,0)+25000,50000)))),40000))))</f>
        <v/>
      </c>
      <c r="R3134" s="18">
        <f>MIN(120000,O3134+P3134+Q3134)</f>
        <v/>
      </c>
      <c r="S3134" s="18">
        <f>IF(F3134&lt;=0,IF(E3134&lt;=0,0,IF(E3134&lt;=12000,E3134,IF(E3134&lt;=32000,ROUNDUP(E3134/2,0)+6000,IF(E3134&lt;=56000,ROUNDUP(E3134/4,0)+14000,28000)))),IF(E3134&lt;=0,IF(F3134&lt;=0,0,IF(F3134&lt;=15000,F3134,IF(F3134&lt;=40000,ROUNDUP(F3134/2,0)+7500,IF(F3134&lt;=70000,ROUNDUP(F3134/4,0)+17500,35000)))),MAX(IF(F3134&lt;=0,0,IF(F3134&lt;=15000,F3134,IF(F3134&lt;=40000,ROUNDUP(F3134/2,0)+7500,IF(F3134&lt;=70000,ROUNDUP(F3134/4,0)+17500,35000)))),MIN(IF(E3134&lt;=0,0,IF(E3134&lt;=12000,E3134,IF(E3134&lt;=32000,ROUNDUP(E3134/2,0)+6000,IF(E3134&lt;=56000,ROUNDUP(E3134/4,0)+14000,28000))))+IF(F3134&lt;=0,0,IF(F3134&lt;=15000,F3134,IF(F3134&lt;=40000,ROUNDUP(F3134/2,0)+7500,IF(F3134&lt;=70000,ROUNDUP(F3134/4,0)+17500,35000)))),28000))))</f>
        <v/>
      </c>
      <c r="T3134" s="18">
        <f>IF(G3134&lt;=0,0,IF(G3134&lt;=12000,G3134,IF(G3134&lt;=32000,ROUNDUP(G3134/2,0)+6000,IF(G3134&lt;=56000,ROUNDUP(G3134/4,0)+14000,28000))))</f>
        <v/>
      </c>
      <c r="U3134" s="18">
        <f>IF(I3134&lt;=0,IF(H3134&lt;=0,0,IF(H3134&lt;=12000,H3134,IF(H3134&lt;=32000,ROUNDUP(H3134/2,0)+6000,IF(H3134&lt;=56000,ROUNDUP(H3134/4,0)+14000,28000)))),IF(H3134&lt;=0,IF(I3134&lt;=0,0,IF(I3134&lt;=15000,I3134,IF(I3134&lt;=40000,ROUNDUP(I3134/2,0)+7500,IF(I3134&lt;=70000,ROUNDUP(I3134/4,0)+17500,35000)))),MAX(IF(I3134&lt;=0,0,IF(I3134&lt;=15000,I3134,IF(I3134&lt;=40000,ROUNDUP(I3134/2,0)+7500,IF(I3134&lt;=70000,ROUNDUP(I3134/4,0)+17500,35000)))),MIN(IF(H3134&lt;=0,0,IF(H3134&lt;=12000,H3134,IF(H3134&lt;=32000,ROUNDUP(H3134/2,0)+6000,IF(H3134&lt;=56000,ROUNDUP(H3134/4,0)+14000,28000))))+IF(I3134&lt;=0,0,IF(I3134&lt;=15000,I3134,IF(I3134&lt;=40000,ROUNDUP(I3134/2,0)+7500,IF(I3134&lt;=70000,ROUNDUP(I3134/4,0)+17500,35000)))),28000))))</f>
        <v/>
      </c>
      <c r="V3134" s="18">
        <f>MIN(70000,S3134+T3134+U3134)</f>
        <v/>
      </c>
      <c r="W3134" s="18">
        <f>MAX(0,ROUNDDOWN(M3134-J3134-N3134-K3134-0,-3))</f>
        <v/>
      </c>
      <c r="X3134" s="18">
        <f>MAX(0,ROUNDDOWN(M3134-J3134-N3134-K3134-R3134,-3))</f>
        <v/>
      </c>
      <c r="Y3134" s="18">
        <f>IF(W3134&lt;=0,0,ROUNDDOWN((W3134*LOOKUP(W3134,{0,1950001,3300001,6950001,9000001,18000001,40000001},{0.05,0.1,0.2,0.23,0.33,0.4,0.45})-LOOKUP(W3134,{0,1950001,3300001,6950001,9000001,18000001,40000001},{0,97500,427500,636000,1536000,2796000,4796000}))*1.021,-2))</f>
        <v/>
      </c>
      <c r="Z3134" s="18">
        <f>IF(X3134&lt;=0,0,ROUNDDOWN((X3134*LOOKUP(X3134,{0,1950001,3300001,6950001,9000001,18000001,40000001},{0.05,0.1,0.2,0.23,0.33,0.4,0.45})-LOOKUP(X3134,{0,1950001,3300001,6950001,9000001,18000001,40000001},{0,97500,427500,636000,1536000,2796000,4796000}))*1.021,-2))</f>
        <v/>
      </c>
      <c r="AA3134" s="18">
        <f>MAX(0,ROUNDDOWN(M3134-J3134-430000-L3134-0,-3))</f>
        <v/>
      </c>
      <c r="AB3134" s="18">
        <f>MAX(0,ROUNDDOWN(M3134-J3134-430000-L3134-V3134,-3))</f>
        <v/>
      </c>
      <c r="AC3134" s="18">
        <f>IF(M3134&lt;=450000,0,MAX(0,ROUNDDOWN(AA3134*0.06-MIN(50000,AA3134)*0.03,-2))+MAX(0,ROUNDDOWN(AA3134*0.04-MIN(50000,AA3134)*0.02,-2)))</f>
        <v/>
      </c>
      <c r="AD3134" s="18">
        <f>IF(M3134&lt;=450000,0,MAX(0,ROUNDDOWN(AB3134*0.06-MIN(50000,AB3134)*0.03,-2))+MAX(0,ROUNDDOWN(AB3134*0.04-MIN(50000,AB3134)*0.02,-2)))</f>
        <v/>
      </c>
      <c r="AE3134" s="18">
        <f>Y3134-Z3134</f>
        <v/>
      </c>
      <c r="AF3134" s="18">
        <f>AC3134-AD3134</f>
        <v/>
      </c>
      <c r="AG3134" s="18">
        <f>AE3134+AF3134</f>
        <v/>
      </c>
      <c r="AH3134" s="20">
        <f>IF(W3134&lt;=0,0,LOOKUP(W3134,{0,1950001,3300001,6950001,9000001,18000001,40000001},{0.05,0.1,0.2,0.23,0.33,0.4,0.45}))</f>
        <v/>
      </c>
    </row>
    <row r="3135">
      <c r="A3135" t="inlineStr">
        <is>
          <t>1万円刻み 3区分8万円ずつ</t>
        </is>
      </c>
      <c r="B3135" s="18">
        <f>'4_1万円刻み'!$A$1019</f>
        <v/>
      </c>
      <c r="C3135" s="19" t="n">
        <v>2026</v>
      </c>
      <c r="D3135" t="inlineStr">
        <is>
          <t>いいえ</t>
        </is>
      </c>
      <c r="E3135" s="18" t="n">
        <v>80000</v>
      </c>
      <c r="F3135" s="18" t="n">
        <v>0</v>
      </c>
      <c r="G3135" s="18" t="n">
        <v>80000</v>
      </c>
      <c r="H3135" s="18" t="n">
        <v>80000</v>
      </c>
      <c r="I3135" s="18" t="n">
        <v>0</v>
      </c>
      <c r="J3135" s="18">
        <f>ROUND(MIN(B3135/12,650000)*12*0.0915+MIN(B3135/12,1390000)*12*(0.0504+0)+B3135*0.005,0)</f>
        <v/>
      </c>
      <c r="K3135" s="18" t="n">
        <v>0</v>
      </c>
      <c r="L3135" s="18" t="n">
        <v>0</v>
      </c>
      <c r="M3135" s="18">
        <f>ROUND(IF(C3135&gt;=2026,IF(B3135&lt;741000,0,IF(B3135&lt;2191000,B3135-740000,IF(B3135&lt;2193000,1451000,IF(B3135&lt;2196000,1453000,IF(B3135&lt;2200000,1456000,IF(B3135&lt;3600000,ROUNDDOWN(B3135/4,-3)*2.8-80000,IF(B3135&lt;6600000,ROUNDDOWN(B3135/4,-3)*3.2-440000,IF(B3135&lt;8500000,ROUNDDOWN(B3135*0.9,0)-1100000,B3135-1950000)))))))),IF(B3135&lt;651000,0,IF(B3135&lt;1900000,B3135-650000,IF(B3135&lt;3600000,ROUNDDOWN(B3135/4,-3)*2.8-80000,IF(B3135&lt;6600000,ROUNDDOWN(B3135/4,-3)*3.2-440000,IF(B3135&lt;8500000,ROUNDDOWN(B3135*0.9,0)-1100000,B3135-1950000)))))),0)</f>
        <v/>
      </c>
      <c r="N3135" s="18">
        <f>IF(M3135&gt;23500000,NA(),IF(C3135&gt;=2026,IF(M3135&lt;=4890000,1040000,IF(M3135&lt;=6550000,670000,620000)),IF(M3135&lt;=1320000,950000,IF(M3135&lt;=3360000,880000,IF(M3135&lt;=4890000,680000,IF(M3135&lt;=6550000,630000,580000))))))</f>
        <v/>
      </c>
      <c r="O3135" s="18">
        <f>IF(F3135&lt;=0,IF(AND(D3135="はい",C3135&gt;=2026,C3135&lt;=2027),IF(E3135&lt;=0,0,IF(E3135&lt;=30000,E3135,IF(E3135&lt;=60000,ROUNDUP(E3135/2,0)+15000,IF(E3135&lt;=120000,ROUNDUP(E3135/4,0)+30000,60000)))),IF(E3135&lt;=0,0,IF(E3135&lt;=20000,E3135,IF(E3135&lt;=40000,ROUNDUP(E3135/2,0)+10000,IF(E3135&lt;=80000,ROUNDUP(E3135/4,0)+20000,40000))))),IF(E3135&lt;=0,IF(F3135&lt;=0,0,IF(F3135&lt;=25000,F3135,IF(F3135&lt;=50000,ROUNDUP(F3135/2,0)+12500,IF(F3135&lt;=100000,ROUNDUP(F3135/4,0)+25000,50000)))),MAX(IF(F3135&lt;=0,0,IF(F3135&lt;=25000,F3135,IF(F3135&lt;=50000,ROUNDUP(F3135/2,0)+12500,IF(F3135&lt;=100000,ROUNDUP(F3135/4,0)+25000,50000)))),MIN(IF(AND(D3135="はい",C3135&gt;=2026,C3135&lt;=2027),IF(E3135&lt;=0,0,IF(E3135&lt;=30000,E3135,IF(E3135&lt;=60000,ROUNDUP(E3135/2,0)+15000,IF(E3135&lt;=120000,ROUNDUP(E3135/4,0)+30000,60000)))),IF(E3135&lt;=0,0,IF(E3135&lt;=20000,E3135,IF(E3135&lt;=40000,ROUNDUP(E3135/2,0)+10000,IF(E3135&lt;=80000,ROUNDUP(E3135/4,0)+20000,40000)))))+IF(F3135&lt;=0,0,IF(F3135&lt;=25000,F3135,IF(F3135&lt;=50000,ROUNDUP(F3135/2,0)+12500,IF(F3135&lt;=100000,ROUNDUP(F3135/4,0)+25000,50000)))),IF(AND(D3135="はい",C3135&gt;=2026,C3135&lt;=2027),60000,40000)))))</f>
        <v/>
      </c>
      <c r="P3135" s="18">
        <f>IF(G3135&lt;=0,0,IF(G3135&lt;=20000,G3135,IF(G3135&lt;=40000,ROUNDUP(G3135/2,0)+10000,IF(G3135&lt;=80000,ROUNDUP(G3135/4,0)+20000,40000))))</f>
        <v/>
      </c>
      <c r="Q3135" s="18">
        <f>IF(I3135&lt;=0,IF(H3135&lt;=0,0,IF(H3135&lt;=20000,H3135,IF(H3135&lt;=40000,ROUNDUP(H3135/2,0)+10000,IF(H3135&lt;=80000,ROUNDUP(H3135/4,0)+20000,40000)))),IF(H3135&lt;=0,IF(I3135&lt;=0,0,IF(I3135&lt;=25000,I3135,IF(I3135&lt;=50000,ROUNDUP(I3135/2,0)+12500,IF(I3135&lt;=100000,ROUNDUP(I3135/4,0)+25000,50000)))),MAX(IF(I3135&lt;=0,0,IF(I3135&lt;=25000,I3135,IF(I3135&lt;=50000,ROUNDUP(I3135/2,0)+12500,IF(I3135&lt;=100000,ROUNDUP(I3135/4,0)+25000,50000)))),MIN(IF(H3135&lt;=0,0,IF(H3135&lt;=20000,H3135,IF(H3135&lt;=40000,ROUNDUP(H3135/2,0)+10000,IF(H3135&lt;=80000,ROUNDUP(H3135/4,0)+20000,40000))))+IF(I3135&lt;=0,0,IF(I3135&lt;=25000,I3135,IF(I3135&lt;=50000,ROUNDUP(I3135/2,0)+12500,IF(I3135&lt;=100000,ROUNDUP(I3135/4,0)+25000,50000)))),40000))))</f>
        <v/>
      </c>
      <c r="R3135" s="18">
        <f>MIN(120000,O3135+P3135+Q3135)</f>
        <v/>
      </c>
      <c r="S3135" s="18">
        <f>IF(F3135&lt;=0,IF(E3135&lt;=0,0,IF(E3135&lt;=12000,E3135,IF(E3135&lt;=32000,ROUNDUP(E3135/2,0)+6000,IF(E3135&lt;=56000,ROUNDUP(E3135/4,0)+14000,28000)))),IF(E3135&lt;=0,IF(F3135&lt;=0,0,IF(F3135&lt;=15000,F3135,IF(F3135&lt;=40000,ROUNDUP(F3135/2,0)+7500,IF(F3135&lt;=70000,ROUNDUP(F3135/4,0)+17500,35000)))),MAX(IF(F3135&lt;=0,0,IF(F3135&lt;=15000,F3135,IF(F3135&lt;=40000,ROUNDUP(F3135/2,0)+7500,IF(F3135&lt;=70000,ROUNDUP(F3135/4,0)+17500,35000)))),MIN(IF(E3135&lt;=0,0,IF(E3135&lt;=12000,E3135,IF(E3135&lt;=32000,ROUNDUP(E3135/2,0)+6000,IF(E3135&lt;=56000,ROUNDUP(E3135/4,0)+14000,28000))))+IF(F3135&lt;=0,0,IF(F3135&lt;=15000,F3135,IF(F3135&lt;=40000,ROUNDUP(F3135/2,0)+7500,IF(F3135&lt;=70000,ROUNDUP(F3135/4,0)+17500,35000)))),28000))))</f>
        <v/>
      </c>
      <c r="T3135" s="18">
        <f>IF(G3135&lt;=0,0,IF(G3135&lt;=12000,G3135,IF(G3135&lt;=32000,ROUNDUP(G3135/2,0)+6000,IF(G3135&lt;=56000,ROUNDUP(G3135/4,0)+14000,28000))))</f>
        <v/>
      </c>
      <c r="U3135" s="18">
        <f>IF(I3135&lt;=0,IF(H3135&lt;=0,0,IF(H3135&lt;=12000,H3135,IF(H3135&lt;=32000,ROUNDUP(H3135/2,0)+6000,IF(H3135&lt;=56000,ROUNDUP(H3135/4,0)+14000,28000)))),IF(H3135&lt;=0,IF(I3135&lt;=0,0,IF(I3135&lt;=15000,I3135,IF(I3135&lt;=40000,ROUNDUP(I3135/2,0)+7500,IF(I3135&lt;=70000,ROUNDUP(I3135/4,0)+17500,35000)))),MAX(IF(I3135&lt;=0,0,IF(I3135&lt;=15000,I3135,IF(I3135&lt;=40000,ROUNDUP(I3135/2,0)+7500,IF(I3135&lt;=70000,ROUNDUP(I3135/4,0)+17500,35000)))),MIN(IF(H3135&lt;=0,0,IF(H3135&lt;=12000,H3135,IF(H3135&lt;=32000,ROUNDUP(H3135/2,0)+6000,IF(H3135&lt;=56000,ROUNDUP(H3135/4,0)+14000,28000))))+IF(I3135&lt;=0,0,IF(I3135&lt;=15000,I3135,IF(I3135&lt;=40000,ROUNDUP(I3135/2,0)+7500,IF(I3135&lt;=70000,ROUNDUP(I3135/4,0)+17500,35000)))),28000))))</f>
        <v/>
      </c>
      <c r="V3135" s="18">
        <f>MIN(70000,S3135+T3135+U3135)</f>
        <v/>
      </c>
      <c r="W3135" s="18">
        <f>MAX(0,ROUNDDOWN(M3135-J3135-N3135-K3135-0,-3))</f>
        <v/>
      </c>
      <c r="X3135" s="18">
        <f>MAX(0,ROUNDDOWN(M3135-J3135-N3135-K3135-R3135,-3))</f>
        <v/>
      </c>
      <c r="Y3135" s="18">
        <f>IF(W3135&lt;=0,0,ROUNDDOWN((W3135*LOOKUP(W3135,{0,1950001,3300001,6950001,9000001,18000001,40000001},{0.05,0.1,0.2,0.23,0.33,0.4,0.45})-LOOKUP(W3135,{0,1950001,3300001,6950001,9000001,18000001,40000001},{0,97500,427500,636000,1536000,2796000,4796000}))*1.021,-2))</f>
        <v/>
      </c>
      <c r="Z3135" s="18">
        <f>IF(X3135&lt;=0,0,ROUNDDOWN((X3135*LOOKUP(X3135,{0,1950001,3300001,6950001,9000001,18000001,40000001},{0.05,0.1,0.2,0.23,0.33,0.4,0.45})-LOOKUP(X3135,{0,1950001,3300001,6950001,9000001,18000001,40000001},{0,97500,427500,636000,1536000,2796000,4796000}))*1.021,-2))</f>
        <v/>
      </c>
      <c r="AA3135" s="18">
        <f>MAX(0,ROUNDDOWN(M3135-J3135-430000-L3135-0,-3))</f>
        <v/>
      </c>
      <c r="AB3135" s="18">
        <f>MAX(0,ROUNDDOWN(M3135-J3135-430000-L3135-V3135,-3))</f>
        <v/>
      </c>
      <c r="AC3135" s="18">
        <f>IF(M3135&lt;=450000,0,MAX(0,ROUNDDOWN(AA3135*0.06-MIN(50000,AA3135)*0.03,-2))+MAX(0,ROUNDDOWN(AA3135*0.04-MIN(50000,AA3135)*0.02,-2)))</f>
        <v/>
      </c>
      <c r="AD3135" s="18">
        <f>IF(M3135&lt;=450000,0,MAX(0,ROUNDDOWN(AB3135*0.06-MIN(50000,AB3135)*0.03,-2))+MAX(0,ROUNDDOWN(AB3135*0.04-MIN(50000,AB3135)*0.02,-2)))</f>
        <v/>
      </c>
      <c r="AE3135" s="18">
        <f>Y3135-Z3135</f>
        <v/>
      </c>
      <c r="AF3135" s="18">
        <f>AC3135-AD3135</f>
        <v/>
      </c>
      <c r="AG3135" s="18">
        <f>AE3135+AF3135</f>
        <v/>
      </c>
      <c r="AH3135" s="20">
        <f>IF(W3135&lt;=0,0,LOOKUP(W3135,{0,1950001,3300001,6950001,9000001,18000001,40000001},{0.05,0.1,0.2,0.23,0.33,0.4,0.45}))</f>
        <v/>
      </c>
    </row>
    <row r="3136">
      <c r="A3136" t="inlineStr">
        <is>
          <t>1万円刻み 一般8万円</t>
        </is>
      </c>
      <c r="B3136" s="18">
        <f>'4_1万円刻み'!$A$1019</f>
        <v/>
      </c>
      <c r="C3136" s="19" t="n">
        <v>2026</v>
      </c>
      <c r="D3136" t="inlineStr">
        <is>
          <t>いいえ</t>
        </is>
      </c>
      <c r="E3136" s="18" t="n">
        <v>80000</v>
      </c>
      <c r="F3136" s="18" t="n">
        <v>0</v>
      </c>
      <c r="G3136" s="18" t="n">
        <v>0</v>
      </c>
      <c r="H3136" s="18" t="n">
        <v>0</v>
      </c>
      <c r="I3136" s="18" t="n">
        <v>0</v>
      </c>
      <c r="J3136" s="18">
        <f>ROUND(MIN(B3136/12,650000)*12*0.0915+MIN(B3136/12,1390000)*12*(0.0504+0)+B3136*0.005,0)</f>
        <v/>
      </c>
      <c r="K3136" s="18" t="n">
        <v>0</v>
      </c>
      <c r="L3136" s="18" t="n">
        <v>0</v>
      </c>
      <c r="M3136" s="18">
        <f>ROUND(IF(C3136&gt;=2026,IF(B3136&lt;741000,0,IF(B3136&lt;2191000,B3136-740000,IF(B3136&lt;2193000,1451000,IF(B3136&lt;2196000,1453000,IF(B3136&lt;2200000,1456000,IF(B3136&lt;3600000,ROUNDDOWN(B3136/4,-3)*2.8-80000,IF(B3136&lt;6600000,ROUNDDOWN(B3136/4,-3)*3.2-440000,IF(B3136&lt;8500000,ROUNDDOWN(B3136*0.9,0)-1100000,B3136-1950000)))))))),IF(B3136&lt;651000,0,IF(B3136&lt;1900000,B3136-650000,IF(B3136&lt;3600000,ROUNDDOWN(B3136/4,-3)*2.8-80000,IF(B3136&lt;6600000,ROUNDDOWN(B3136/4,-3)*3.2-440000,IF(B3136&lt;8500000,ROUNDDOWN(B3136*0.9,0)-1100000,B3136-1950000)))))),0)</f>
        <v/>
      </c>
      <c r="N3136" s="18">
        <f>IF(M3136&gt;23500000,NA(),IF(C3136&gt;=2026,IF(M3136&lt;=4890000,1040000,IF(M3136&lt;=6550000,670000,620000)),IF(M3136&lt;=1320000,950000,IF(M3136&lt;=3360000,880000,IF(M3136&lt;=4890000,680000,IF(M3136&lt;=6550000,630000,580000))))))</f>
        <v/>
      </c>
      <c r="O3136" s="18">
        <f>IF(F3136&lt;=0,IF(AND(D3136="はい",C3136&gt;=2026,C3136&lt;=2027),IF(E3136&lt;=0,0,IF(E3136&lt;=30000,E3136,IF(E3136&lt;=60000,ROUNDUP(E3136/2,0)+15000,IF(E3136&lt;=120000,ROUNDUP(E3136/4,0)+30000,60000)))),IF(E3136&lt;=0,0,IF(E3136&lt;=20000,E3136,IF(E3136&lt;=40000,ROUNDUP(E3136/2,0)+10000,IF(E3136&lt;=80000,ROUNDUP(E3136/4,0)+20000,40000))))),IF(E3136&lt;=0,IF(F3136&lt;=0,0,IF(F3136&lt;=25000,F3136,IF(F3136&lt;=50000,ROUNDUP(F3136/2,0)+12500,IF(F3136&lt;=100000,ROUNDUP(F3136/4,0)+25000,50000)))),MAX(IF(F3136&lt;=0,0,IF(F3136&lt;=25000,F3136,IF(F3136&lt;=50000,ROUNDUP(F3136/2,0)+12500,IF(F3136&lt;=100000,ROUNDUP(F3136/4,0)+25000,50000)))),MIN(IF(AND(D3136="はい",C3136&gt;=2026,C3136&lt;=2027),IF(E3136&lt;=0,0,IF(E3136&lt;=30000,E3136,IF(E3136&lt;=60000,ROUNDUP(E3136/2,0)+15000,IF(E3136&lt;=120000,ROUNDUP(E3136/4,0)+30000,60000)))),IF(E3136&lt;=0,0,IF(E3136&lt;=20000,E3136,IF(E3136&lt;=40000,ROUNDUP(E3136/2,0)+10000,IF(E3136&lt;=80000,ROUNDUP(E3136/4,0)+20000,40000)))))+IF(F3136&lt;=0,0,IF(F3136&lt;=25000,F3136,IF(F3136&lt;=50000,ROUNDUP(F3136/2,0)+12500,IF(F3136&lt;=100000,ROUNDUP(F3136/4,0)+25000,50000)))),IF(AND(D3136="はい",C3136&gt;=2026,C3136&lt;=2027),60000,40000)))))</f>
        <v/>
      </c>
      <c r="P3136" s="18">
        <f>IF(G3136&lt;=0,0,IF(G3136&lt;=20000,G3136,IF(G3136&lt;=40000,ROUNDUP(G3136/2,0)+10000,IF(G3136&lt;=80000,ROUNDUP(G3136/4,0)+20000,40000))))</f>
        <v/>
      </c>
      <c r="Q3136" s="18">
        <f>IF(I3136&lt;=0,IF(H3136&lt;=0,0,IF(H3136&lt;=20000,H3136,IF(H3136&lt;=40000,ROUNDUP(H3136/2,0)+10000,IF(H3136&lt;=80000,ROUNDUP(H3136/4,0)+20000,40000)))),IF(H3136&lt;=0,IF(I3136&lt;=0,0,IF(I3136&lt;=25000,I3136,IF(I3136&lt;=50000,ROUNDUP(I3136/2,0)+12500,IF(I3136&lt;=100000,ROUNDUP(I3136/4,0)+25000,50000)))),MAX(IF(I3136&lt;=0,0,IF(I3136&lt;=25000,I3136,IF(I3136&lt;=50000,ROUNDUP(I3136/2,0)+12500,IF(I3136&lt;=100000,ROUNDUP(I3136/4,0)+25000,50000)))),MIN(IF(H3136&lt;=0,0,IF(H3136&lt;=20000,H3136,IF(H3136&lt;=40000,ROUNDUP(H3136/2,0)+10000,IF(H3136&lt;=80000,ROUNDUP(H3136/4,0)+20000,40000))))+IF(I3136&lt;=0,0,IF(I3136&lt;=25000,I3136,IF(I3136&lt;=50000,ROUNDUP(I3136/2,0)+12500,IF(I3136&lt;=100000,ROUNDUP(I3136/4,0)+25000,50000)))),40000))))</f>
        <v/>
      </c>
      <c r="R3136" s="18">
        <f>MIN(120000,O3136+P3136+Q3136)</f>
        <v/>
      </c>
      <c r="S3136" s="18">
        <f>IF(F3136&lt;=0,IF(E3136&lt;=0,0,IF(E3136&lt;=12000,E3136,IF(E3136&lt;=32000,ROUNDUP(E3136/2,0)+6000,IF(E3136&lt;=56000,ROUNDUP(E3136/4,0)+14000,28000)))),IF(E3136&lt;=0,IF(F3136&lt;=0,0,IF(F3136&lt;=15000,F3136,IF(F3136&lt;=40000,ROUNDUP(F3136/2,0)+7500,IF(F3136&lt;=70000,ROUNDUP(F3136/4,0)+17500,35000)))),MAX(IF(F3136&lt;=0,0,IF(F3136&lt;=15000,F3136,IF(F3136&lt;=40000,ROUNDUP(F3136/2,0)+7500,IF(F3136&lt;=70000,ROUNDUP(F3136/4,0)+17500,35000)))),MIN(IF(E3136&lt;=0,0,IF(E3136&lt;=12000,E3136,IF(E3136&lt;=32000,ROUNDUP(E3136/2,0)+6000,IF(E3136&lt;=56000,ROUNDUP(E3136/4,0)+14000,28000))))+IF(F3136&lt;=0,0,IF(F3136&lt;=15000,F3136,IF(F3136&lt;=40000,ROUNDUP(F3136/2,0)+7500,IF(F3136&lt;=70000,ROUNDUP(F3136/4,0)+17500,35000)))),28000))))</f>
        <v/>
      </c>
      <c r="T3136" s="18">
        <f>IF(G3136&lt;=0,0,IF(G3136&lt;=12000,G3136,IF(G3136&lt;=32000,ROUNDUP(G3136/2,0)+6000,IF(G3136&lt;=56000,ROUNDUP(G3136/4,0)+14000,28000))))</f>
        <v/>
      </c>
      <c r="U3136" s="18">
        <f>IF(I3136&lt;=0,IF(H3136&lt;=0,0,IF(H3136&lt;=12000,H3136,IF(H3136&lt;=32000,ROUNDUP(H3136/2,0)+6000,IF(H3136&lt;=56000,ROUNDUP(H3136/4,0)+14000,28000)))),IF(H3136&lt;=0,IF(I3136&lt;=0,0,IF(I3136&lt;=15000,I3136,IF(I3136&lt;=40000,ROUNDUP(I3136/2,0)+7500,IF(I3136&lt;=70000,ROUNDUP(I3136/4,0)+17500,35000)))),MAX(IF(I3136&lt;=0,0,IF(I3136&lt;=15000,I3136,IF(I3136&lt;=40000,ROUNDUP(I3136/2,0)+7500,IF(I3136&lt;=70000,ROUNDUP(I3136/4,0)+17500,35000)))),MIN(IF(H3136&lt;=0,0,IF(H3136&lt;=12000,H3136,IF(H3136&lt;=32000,ROUNDUP(H3136/2,0)+6000,IF(H3136&lt;=56000,ROUNDUP(H3136/4,0)+14000,28000))))+IF(I3136&lt;=0,0,IF(I3136&lt;=15000,I3136,IF(I3136&lt;=40000,ROUNDUP(I3136/2,0)+7500,IF(I3136&lt;=70000,ROUNDUP(I3136/4,0)+17500,35000)))),28000))))</f>
        <v/>
      </c>
      <c r="V3136" s="18">
        <f>MIN(70000,S3136+T3136+U3136)</f>
        <v/>
      </c>
      <c r="W3136" s="18">
        <f>MAX(0,ROUNDDOWN(M3136-J3136-N3136-K3136-0,-3))</f>
        <v/>
      </c>
      <c r="X3136" s="18">
        <f>MAX(0,ROUNDDOWN(M3136-J3136-N3136-K3136-R3136,-3))</f>
        <v/>
      </c>
      <c r="Y3136" s="18">
        <f>IF(W3136&lt;=0,0,ROUNDDOWN((W3136*LOOKUP(W3136,{0,1950001,3300001,6950001,9000001,18000001,40000001},{0.05,0.1,0.2,0.23,0.33,0.4,0.45})-LOOKUP(W3136,{0,1950001,3300001,6950001,9000001,18000001,40000001},{0,97500,427500,636000,1536000,2796000,4796000}))*1.021,-2))</f>
        <v/>
      </c>
      <c r="Z3136" s="18">
        <f>IF(X3136&lt;=0,0,ROUNDDOWN((X3136*LOOKUP(X3136,{0,1950001,3300001,6950001,9000001,18000001,40000001},{0.05,0.1,0.2,0.23,0.33,0.4,0.45})-LOOKUP(X3136,{0,1950001,3300001,6950001,9000001,18000001,40000001},{0,97500,427500,636000,1536000,2796000,4796000}))*1.021,-2))</f>
        <v/>
      </c>
      <c r="AA3136" s="18">
        <f>MAX(0,ROUNDDOWN(M3136-J3136-430000-L3136-0,-3))</f>
        <v/>
      </c>
      <c r="AB3136" s="18">
        <f>MAX(0,ROUNDDOWN(M3136-J3136-430000-L3136-V3136,-3))</f>
        <v/>
      </c>
      <c r="AC3136" s="18">
        <f>IF(M3136&lt;=450000,0,MAX(0,ROUNDDOWN(AA3136*0.06-MIN(50000,AA3136)*0.03,-2))+MAX(0,ROUNDDOWN(AA3136*0.04-MIN(50000,AA3136)*0.02,-2)))</f>
        <v/>
      </c>
      <c r="AD3136" s="18">
        <f>IF(M3136&lt;=450000,0,MAX(0,ROUNDDOWN(AB3136*0.06-MIN(50000,AB3136)*0.03,-2))+MAX(0,ROUNDDOWN(AB3136*0.04-MIN(50000,AB3136)*0.02,-2)))</f>
        <v/>
      </c>
      <c r="AE3136" s="18">
        <f>Y3136-Z3136</f>
        <v/>
      </c>
      <c r="AF3136" s="18">
        <f>AC3136-AD3136</f>
        <v/>
      </c>
      <c r="AG3136" s="18">
        <f>AE3136+AF3136</f>
        <v/>
      </c>
      <c r="AH3136" s="20">
        <f>IF(W3136&lt;=0,0,LOOKUP(W3136,{0,1950001,3300001,6950001,9000001,18000001,40000001},{0.05,0.1,0.2,0.23,0.33,0.4,0.45}))</f>
        <v/>
      </c>
    </row>
    <row r="3137">
      <c r="A3137" t="inlineStr">
        <is>
          <t>1万円刻み 特例あり一般12万円</t>
        </is>
      </c>
      <c r="B3137" s="18">
        <f>'4_1万円刻み'!$A$1019</f>
        <v/>
      </c>
      <c r="C3137" s="19" t="n">
        <v>2026</v>
      </c>
      <c r="D3137" t="inlineStr">
        <is>
          <t>はい</t>
        </is>
      </c>
      <c r="E3137" s="18" t="n">
        <v>120000</v>
      </c>
      <c r="F3137" s="18" t="n">
        <v>0</v>
      </c>
      <c r="G3137" s="18" t="n">
        <v>0</v>
      </c>
      <c r="H3137" s="18" t="n">
        <v>0</v>
      </c>
      <c r="I3137" s="18" t="n">
        <v>0</v>
      </c>
      <c r="J3137" s="18">
        <f>ROUND(MIN(B3137/12,650000)*12*0.0915+MIN(B3137/12,1390000)*12*(0.0504+0)+B3137*0.005,0)</f>
        <v/>
      </c>
      <c r="K3137" s="18" t="n">
        <v>0</v>
      </c>
      <c r="L3137" s="18" t="n">
        <v>0</v>
      </c>
      <c r="M3137" s="18">
        <f>ROUND(IF(C3137&gt;=2026,IF(B3137&lt;741000,0,IF(B3137&lt;2191000,B3137-740000,IF(B3137&lt;2193000,1451000,IF(B3137&lt;2196000,1453000,IF(B3137&lt;2200000,1456000,IF(B3137&lt;3600000,ROUNDDOWN(B3137/4,-3)*2.8-80000,IF(B3137&lt;6600000,ROUNDDOWN(B3137/4,-3)*3.2-440000,IF(B3137&lt;8500000,ROUNDDOWN(B3137*0.9,0)-1100000,B3137-1950000)))))))),IF(B3137&lt;651000,0,IF(B3137&lt;1900000,B3137-650000,IF(B3137&lt;3600000,ROUNDDOWN(B3137/4,-3)*2.8-80000,IF(B3137&lt;6600000,ROUNDDOWN(B3137/4,-3)*3.2-440000,IF(B3137&lt;8500000,ROUNDDOWN(B3137*0.9,0)-1100000,B3137-1950000)))))),0)</f>
        <v/>
      </c>
      <c r="N3137" s="18">
        <f>IF(M3137&gt;23500000,NA(),IF(C3137&gt;=2026,IF(M3137&lt;=4890000,1040000,IF(M3137&lt;=6550000,670000,620000)),IF(M3137&lt;=1320000,950000,IF(M3137&lt;=3360000,880000,IF(M3137&lt;=4890000,680000,IF(M3137&lt;=6550000,630000,580000))))))</f>
        <v/>
      </c>
      <c r="O3137" s="18">
        <f>IF(F3137&lt;=0,IF(AND(D3137="はい",C3137&gt;=2026,C3137&lt;=2027),IF(E3137&lt;=0,0,IF(E3137&lt;=30000,E3137,IF(E3137&lt;=60000,ROUNDUP(E3137/2,0)+15000,IF(E3137&lt;=120000,ROUNDUP(E3137/4,0)+30000,60000)))),IF(E3137&lt;=0,0,IF(E3137&lt;=20000,E3137,IF(E3137&lt;=40000,ROUNDUP(E3137/2,0)+10000,IF(E3137&lt;=80000,ROUNDUP(E3137/4,0)+20000,40000))))),IF(E3137&lt;=0,IF(F3137&lt;=0,0,IF(F3137&lt;=25000,F3137,IF(F3137&lt;=50000,ROUNDUP(F3137/2,0)+12500,IF(F3137&lt;=100000,ROUNDUP(F3137/4,0)+25000,50000)))),MAX(IF(F3137&lt;=0,0,IF(F3137&lt;=25000,F3137,IF(F3137&lt;=50000,ROUNDUP(F3137/2,0)+12500,IF(F3137&lt;=100000,ROUNDUP(F3137/4,0)+25000,50000)))),MIN(IF(AND(D3137="はい",C3137&gt;=2026,C3137&lt;=2027),IF(E3137&lt;=0,0,IF(E3137&lt;=30000,E3137,IF(E3137&lt;=60000,ROUNDUP(E3137/2,0)+15000,IF(E3137&lt;=120000,ROUNDUP(E3137/4,0)+30000,60000)))),IF(E3137&lt;=0,0,IF(E3137&lt;=20000,E3137,IF(E3137&lt;=40000,ROUNDUP(E3137/2,0)+10000,IF(E3137&lt;=80000,ROUNDUP(E3137/4,0)+20000,40000)))))+IF(F3137&lt;=0,0,IF(F3137&lt;=25000,F3137,IF(F3137&lt;=50000,ROUNDUP(F3137/2,0)+12500,IF(F3137&lt;=100000,ROUNDUP(F3137/4,0)+25000,50000)))),IF(AND(D3137="はい",C3137&gt;=2026,C3137&lt;=2027),60000,40000)))))</f>
        <v/>
      </c>
      <c r="P3137" s="18">
        <f>IF(G3137&lt;=0,0,IF(G3137&lt;=20000,G3137,IF(G3137&lt;=40000,ROUNDUP(G3137/2,0)+10000,IF(G3137&lt;=80000,ROUNDUP(G3137/4,0)+20000,40000))))</f>
        <v/>
      </c>
      <c r="Q3137" s="18">
        <f>IF(I3137&lt;=0,IF(H3137&lt;=0,0,IF(H3137&lt;=20000,H3137,IF(H3137&lt;=40000,ROUNDUP(H3137/2,0)+10000,IF(H3137&lt;=80000,ROUNDUP(H3137/4,0)+20000,40000)))),IF(H3137&lt;=0,IF(I3137&lt;=0,0,IF(I3137&lt;=25000,I3137,IF(I3137&lt;=50000,ROUNDUP(I3137/2,0)+12500,IF(I3137&lt;=100000,ROUNDUP(I3137/4,0)+25000,50000)))),MAX(IF(I3137&lt;=0,0,IF(I3137&lt;=25000,I3137,IF(I3137&lt;=50000,ROUNDUP(I3137/2,0)+12500,IF(I3137&lt;=100000,ROUNDUP(I3137/4,0)+25000,50000)))),MIN(IF(H3137&lt;=0,0,IF(H3137&lt;=20000,H3137,IF(H3137&lt;=40000,ROUNDUP(H3137/2,0)+10000,IF(H3137&lt;=80000,ROUNDUP(H3137/4,0)+20000,40000))))+IF(I3137&lt;=0,0,IF(I3137&lt;=25000,I3137,IF(I3137&lt;=50000,ROUNDUP(I3137/2,0)+12500,IF(I3137&lt;=100000,ROUNDUP(I3137/4,0)+25000,50000)))),40000))))</f>
        <v/>
      </c>
      <c r="R3137" s="18">
        <f>MIN(120000,O3137+P3137+Q3137)</f>
        <v/>
      </c>
      <c r="S3137" s="18">
        <f>IF(F3137&lt;=0,IF(E3137&lt;=0,0,IF(E3137&lt;=12000,E3137,IF(E3137&lt;=32000,ROUNDUP(E3137/2,0)+6000,IF(E3137&lt;=56000,ROUNDUP(E3137/4,0)+14000,28000)))),IF(E3137&lt;=0,IF(F3137&lt;=0,0,IF(F3137&lt;=15000,F3137,IF(F3137&lt;=40000,ROUNDUP(F3137/2,0)+7500,IF(F3137&lt;=70000,ROUNDUP(F3137/4,0)+17500,35000)))),MAX(IF(F3137&lt;=0,0,IF(F3137&lt;=15000,F3137,IF(F3137&lt;=40000,ROUNDUP(F3137/2,0)+7500,IF(F3137&lt;=70000,ROUNDUP(F3137/4,0)+17500,35000)))),MIN(IF(E3137&lt;=0,0,IF(E3137&lt;=12000,E3137,IF(E3137&lt;=32000,ROUNDUP(E3137/2,0)+6000,IF(E3137&lt;=56000,ROUNDUP(E3137/4,0)+14000,28000))))+IF(F3137&lt;=0,0,IF(F3137&lt;=15000,F3137,IF(F3137&lt;=40000,ROUNDUP(F3137/2,0)+7500,IF(F3137&lt;=70000,ROUNDUP(F3137/4,0)+17500,35000)))),28000))))</f>
        <v/>
      </c>
      <c r="T3137" s="18">
        <f>IF(G3137&lt;=0,0,IF(G3137&lt;=12000,G3137,IF(G3137&lt;=32000,ROUNDUP(G3137/2,0)+6000,IF(G3137&lt;=56000,ROUNDUP(G3137/4,0)+14000,28000))))</f>
        <v/>
      </c>
      <c r="U3137" s="18">
        <f>IF(I3137&lt;=0,IF(H3137&lt;=0,0,IF(H3137&lt;=12000,H3137,IF(H3137&lt;=32000,ROUNDUP(H3137/2,0)+6000,IF(H3137&lt;=56000,ROUNDUP(H3137/4,0)+14000,28000)))),IF(H3137&lt;=0,IF(I3137&lt;=0,0,IF(I3137&lt;=15000,I3137,IF(I3137&lt;=40000,ROUNDUP(I3137/2,0)+7500,IF(I3137&lt;=70000,ROUNDUP(I3137/4,0)+17500,35000)))),MAX(IF(I3137&lt;=0,0,IF(I3137&lt;=15000,I3137,IF(I3137&lt;=40000,ROUNDUP(I3137/2,0)+7500,IF(I3137&lt;=70000,ROUNDUP(I3137/4,0)+17500,35000)))),MIN(IF(H3137&lt;=0,0,IF(H3137&lt;=12000,H3137,IF(H3137&lt;=32000,ROUNDUP(H3137/2,0)+6000,IF(H3137&lt;=56000,ROUNDUP(H3137/4,0)+14000,28000))))+IF(I3137&lt;=0,0,IF(I3137&lt;=15000,I3137,IF(I3137&lt;=40000,ROUNDUP(I3137/2,0)+7500,IF(I3137&lt;=70000,ROUNDUP(I3137/4,0)+17500,35000)))),28000))))</f>
        <v/>
      </c>
      <c r="V3137" s="18">
        <f>MIN(70000,S3137+T3137+U3137)</f>
        <v/>
      </c>
      <c r="W3137" s="18">
        <f>MAX(0,ROUNDDOWN(M3137-J3137-N3137-K3137-0,-3))</f>
        <v/>
      </c>
      <c r="X3137" s="18">
        <f>MAX(0,ROUNDDOWN(M3137-J3137-N3137-K3137-R3137,-3))</f>
        <v/>
      </c>
      <c r="Y3137" s="18">
        <f>IF(W3137&lt;=0,0,ROUNDDOWN((W3137*LOOKUP(W3137,{0,1950001,3300001,6950001,9000001,18000001,40000001},{0.05,0.1,0.2,0.23,0.33,0.4,0.45})-LOOKUP(W3137,{0,1950001,3300001,6950001,9000001,18000001,40000001},{0,97500,427500,636000,1536000,2796000,4796000}))*1.021,-2))</f>
        <v/>
      </c>
      <c r="Z3137" s="18">
        <f>IF(X3137&lt;=0,0,ROUNDDOWN((X3137*LOOKUP(X3137,{0,1950001,3300001,6950001,9000001,18000001,40000001},{0.05,0.1,0.2,0.23,0.33,0.4,0.45})-LOOKUP(X3137,{0,1950001,3300001,6950001,9000001,18000001,40000001},{0,97500,427500,636000,1536000,2796000,4796000}))*1.021,-2))</f>
        <v/>
      </c>
      <c r="AA3137" s="18">
        <f>MAX(0,ROUNDDOWN(M3137-J3137-430000-L3137-0,-3))</f>
        <v/>
      </c>
      <c r="AB3137" s="18">
        <f>MAX(0,ROUNDDOWN(M3137-J3137-430000-L3137-V3137,-3))</f>
        <v/>
      </c>
      <c r="AC3137" s="18">
        <f>IF(M3137&lt;=450000,0,MAX(0,ROUNDDOWN(AA3137*0.06-MIN(50000,AA3137)*0.03,-2))+MAX(0,ROUNDDOWN(AA3137*0.04-MIN(50000,AA3137)*0.02,-2)))</f>
        <v/>
      </c>
      <c r="AD3137" s="18">
        <f>IF(M3137&lt;=450000,0,MAX(0,ROUNDDOWN(AB3137*0.06-MIN(50000,AB3137)*0.03,-2))+MAX(0,ROUNDDOWN(AB3137*0.04-MIN(50000,AB3137)*0.02,-2)))</f>
        <v/>
      </c>
      <c r="AE3137" s="18">
        <f>Y3137-Z3137</f>
        <v/>
      </c>
      <c r="AF3137" s="18">
        <f>AC3137-AD3137</f>
        <v/>
      </c>
      <c r="AG3137" s="18">
        <f>AE3137+AF3137</f>
        <v/>
      </c>
      <c r="AH3137" s="20">
        <f>IF(W3137&lt;=0,0,LOOKUP(W3137,{0,1950001,3300001,6950001,9000001,18000001,40000001},{0.05,0.1,0.2,0.23,0.33,0.4,0.45}))</f>
        <v/>
      </c>
    </row>
    <row r="3138">
      <c r="A3138" t="inlineStr">
        <is>
          <t>1万円刻み 3区分8万円ずつ</t>
        </is>
      </c>
      <c r="B3138" s="18">
        <f>'4_1万円刻み'!$A$1020</f>
        <v/>
      </c>
      <c r="C3138" s="19" t="n">
        <v>2026</v>
      </c>
      <c r="D3138" t="inlineStr">
        <is>
          <t>いいえ</t>
        </is>
      </c>
      <c r="E3138" s="18" t="n">
        <v>80000</v>
      </c>
      <c r="F3138" s="18" t="n">
        <v>0</v>
      </c>
      <c r="G3138" s="18" t="n">
        <v>80000</v>
      </c>
      <c r="H3138" s="18" t="n">
        <v>80000</v>
      </c>
      <c r="I3138" s="18" t="n">
        <v>0</v>
      </c>
      <c r="J3138" s="18">
        <f>ROUND(MIN(B3138/12,650000)*12*0.0915+MIN(B3138/12,1390000)*12*(0.0504+0)+B3138*0.005,0)</f>
        <v/>
      </c>
      <c r="K3138" s="18" t="n">
        <v>0</v>
      </c>
      <c r="L3138" s="18" t="n">
        <v>0</v>
      </c>
      <c r="M3138" s="18">
        <f>ROUND(IF(C3138&gt;=2026,IF(B3138&lt;741000,0,IF(B3138&lt;2191000,B3138-740000,IF(B3138&lt;2193000,1451000,IF(B3138&lt;2196000,1453000,IF(B3138&lt;2200000,1456000,IF(B3138&lt;3600000,ROUNDDOWN(B3138/4,-3)*2.8-80000,IF(B3138&lt;6600000,ROUNDDOWN(B3138/4,-3)*3.2-440000,IF(B3138&lt;8500000,ROUNDDOWN(B3138*0.9,0)-1100000,B3138-1950000)))))))),IF(B3138&lt;651000,0,IF(B3138&lt;1900000,B3138-650000,IF(B3138&lt;3600000,ROUNDDOWN(B3138/4,-3)*2.8-80000,IF(B3138&lt;6600000,ROUNDDOWN(B3138/4,-3)*3.2-440000,IF(B3138&lt;8500000,ROUNDDOWN(B3138*0.9,0)-1100000,B3138-1950000)))))),0)</f>
        <v/>
      </c>
      <c r="N3138" s="18">
        <f>IF(M3138&gt;23500000,NA(),IF(C3138&gt;=2026,IF(M3138&lt;=4890000,1040000,IF(M3138&lt;=6550000,670000,620000)),IF(M3138&lt;=1320000,950000,IF(M3138&lt;=3360000,880000,IF(M3138&lt;=4890000,680000,IF(M3138&lt;=6550000,630000,580000))))))</f>
        <v/>
      </c>
      <c r="O3138" s="18">
        <f>IF(F3138&lt;=0,IF(AND(D3138="はい",C3138&gt;=2026,C3138&lt;=2027),IF(E3138&lt;=0,0,IF(E3138&lt;=30000,E3138,IF(E3138&lt;=60000,ROUNDUP(E3138/2,0)+15000,IF(E3138&lt;=120000,ROUNDUP(E3138/4,0)+30000,60000)))),IF(E3138&lt;=0,0,IF(E3138&lt;=20000,E3138,IF(E3138&lt;=40000,ROUNDUP(E3138/2,0)+10000,IF(E3138&lt;=80000,ROUNDUP(E3138/4,0)+20000,40000))))),IF(E3138&lt;=0,IF(F3138&lt;=0,0,IF(F3138&lt;=25000,F3138,IF(F3138&lt;=50000,ROUNDUP(F3138/2,0)+12500,IF(F3138&lt;=100000,ROUNDUP(F3138/4,0)+25000,50000)))),MAX(IF(F3138&lt;=0,0,IF(F3138&lt;=25000,F3138,IF(F3138&lt;=50000,ROUNDUP(F3138/2,0)+12500,IF(F3138&lt;=100000,ROUNDUP(F3138/4,0)+25000,50000)))),MIN(IF(AND(D3138="はい",C3138&gt;=2026,C3138&lt;=2027),IF(E3138&lt;=0,0,IF(E3138&lt;=30000,E3138,IF(E3138&lt;=60000,ROUNDUP(E3138/2,0)+15000,IF(E3138&lt;=120000,ROUNDUP(E3138/4,0)+30000,60000)))),IF(E3138&lt;=0,0,IF(E3138&lt;=20000,E3138,IF(E3138&lt;=40000,ROUNDUP(E3138/2,0)+10000,IF(E3138&lt;=80000,ROUNDUP(E3138/4,0)+20000,40000)))))+IF(F3138&lt;=0,0,IF(F3138&lt;=25000,F3138,IF(F3138&lt;=50000,ROUNDUP(F3138/2,0)+12500,IF(F3138&lt;=100000,ROUNDUP(F3138/4,0)+25000,50000)))),IF(AND(D3138="はい",C3138&gt;=2026,C3138&lt;=2027),60000,40000)))))</f>
        <v/>
      </c>
      <c r="P3138" s="18">
        <f>IF(G3138&lt;=0,0,IF(G3138&lt;=20000,G3138,IF(G3138&lt;=40000,ROUNDUP(G3138/2,0)+10000,IF(G3138&lt;=80000,ROUNDUP(G3138/4,0)+20000,40000))))</f>
        <v/>
      </c>
      <c r="Q3138" s="18">
        <f>IF(I3138&lt;=0,IF(H3138&lt;=0,0,IF(H3138&lt;=20000,H3138,IF(H3138&lt;=40000,ROUNDUP(H3138/2,0)+10000,IF(H3138&lt;=80000,ROUNDUP(H3138/4,0)+20000,40000)))),IF(H3138&lt;=0,IF(I3138&lt;=0,0,IF(I3138&lt;=25000,I3138,IF(I3138&lt;=50000,ROUNDUP(I3138/2,0)+12500,IF(I3138&lt;=100000,ROUNDUP(I3138/4,0)+25000,50000)))),MAX(IF(I3138&lt;=0,0,IF(I3138&lt;=25000,I3138,IF(I3138&lt;=50000,ROUNDUP(I3138/2,0)+12500,IF(I3138&lt;=100000,ROUNDUP(I3138/4,0)+25000,50000)))),MIN(IF(H3138&lt;=0,0,IF(H3138&lt;=20000,H3138,IF(H3138&lt;=40000,ROUNDUP(H3138/2,0)+10000,IF(H3138&lt;=80000,ROUNDUP(H3138/4,0)+20000,40000))))+IF(I3138&lt;=0,0,IF(I3138&lt;=25000,I3138,IF(I3138&lt;=50000,ROUNDUP(I3138/2,0)+12500,IF(I3138&lt;=100000,ROUNDUP(I3138/4,0)+25000,50000)))),40000))))</f>
        <v/>
      </c>
      <c r="R3138" s="18">
        <f>MIN(120000,O3138+P3138+Q3138)</f>
        <v/>
      </c>
      <c r="S3138" s="18">
        <f>IF(F3138&lt;=0,IF(E3138&lt;=0,0,IF(E3138&lt;=12000,E3138,IF(E3138&lt;=32000,ROUNDUP(E3138/2,0)+6000,IF(E3138&lt;=56000,ROUNDUP(E3138/4,0)+14000,28000)))),IF(E3138&lt;=0,IF(F3138&lt;=0,0,IF(F3138&lt;=15000,F3138,IF(F3138&lt;=40000,ROUNDUP(F3138/2,0)+7500,IF(F3138&lt;=70000,ROUNDUP(F3138/4,0)+17500,35000)))),MAX(IF(F3138&lt;=0,0,IF(F3138&lt;=15000,F3138,IF(F3138&lt;=40000,ROUNDUP(F3138/2,0)+7500,IF(F3138&lt;=70000,ROUNDUP(F3138/4,0)+17500,35000)))),MIN(IF(E3138&lt;=0,0,IF(E3138&lt;=12000,E3138,IF(E3138&lt;=32000,ROUNDUP(E3138/2,0)+6000,IF(E3138&lt;=56000,ROUNDUP(E3138/4,0)+14000,28000))))+IF(F3138&lt;=0,0,IF(F3138&lt;=15000,F3138,IF(F3138&lt;=40000,ROUNDUP(F3138/2,0)+7500,IF(F3138&lt;=70000,ROUNDUP(F3138/4,0)+17500,35000)))),28000))))</f>
        <v/>
      </c>
      <c r="T3138" s="18">
        <f>IF(G3138&lt;=0,0,IF(G3138&lt;=12000,G3138,IF(G3138&lt;=32000,ROUNDUP(G3138/2,0)+6000,IF(G3138&lt;=56000,ROUNDUP(G3138/4,0)+14000,28000))))</f>
        <v/>
      </c>
      <c r="U3138" s="18">
        <f>IF(I3138&lt;=0,IF(H3138&lt;=0,0,IF(H3138&lt;=12000,H3138,IF(H3138&lt;=32000,ROUNDUP(H3138/2,0)+6000,IF(H3138&lt;=56000,ROUNDUP(H3138/4,0)+14000,28000)))),IF(H3138&lt;=0,IF(I3138&lt;=0,0,IF(I3138&lt;=15000,I3138,IF(I3138&lt;=40000,ROUNDUP(I3138/2,0)+7500,IF(I3138&lt;=70000,ROUNDUP(I3138/4,0)+17500,35000)))),MAX(IF(I3138&lt;=0,0,IF(I3138&lt;=15000,I3138,IF(I3138&lt;=40000,ROUNDUP(I3138/2,0)+7500,IF(I3138&lt;=70000,ROUNDUP(I3138/4,0)+17500,35000)))),MIN(IF(H3138&lt;=0,0,IF(H3138&lt;=12000,H3138,IF(H3138&lt;=32000,ROUNDUP(H3138/2,0)+6000,IF(H3138&lt;=56000,ROUNDUP(H3138/4,0)+14000,28000))))+IF(I3138&lt;=0,0,IF(I3138&lt;=15000,I3138,IF(I3138&lt;=40000,ROUNDUP(I3138/2,0)+7500,IF(I3138&lt;=70000,ROUNDUP(I3138/4,0)+17500,35000)))),28000))))</f>
        <v/>
      </c>
      <c r="V3138" s="18">
        <f>MIN(70000,S3138+T3138+U3138)</f>
        <v/>
      </c>
      <c r="W3138" s="18">
        <f>MAX(0,ROUNDDOWN(M3138-J3138-N3138-K3138-0,-3))</f>
        <v/>
      </c>
      <c r="X3138" s="18">
        <f>MAX(0,ROUNDDOWN(M3138-J3138-N3138-K3138-R3138,-3))</f>
        <v/>
      </c>
      <c r="Y3138" s="18">
        <f>IF(W3138&lt;=0,0,ROUNDDOWN((W3138*LOOKUP(W3138,{0,1950001,3300001,6950001,9000001,18000001,40000001},{0.05,0.1,0.2,0.23,0.33,0.4,0.45})-LOOKUP(W3138,{0,1950001,3300001,6950001,9000001,18000001,40000001},{0,97500,427500,636000,1536000,2796000,4796000}))*1.021,-2))</f>
        <v/>
      </c>
      <c r="Z3138" s="18">
        <f>IF(X3138&lt;=0,0,ROUNDDOWN((X3138*LOOKUP(X3138,{0,1950001,3300001,6950001,9000001,18000001,40000001},{0.05,0.1,0.2,0.23,0.33,0.4,0.45})-LOOKUP(X3138,{0,1950001,3300001,6950001,9000001,18000001,40000001},{0,97500,427500,636000,1536000,2796000,4796000}))*1.021,-2))</f>
        <v/>
      </c>
      <c r="AA3138" s="18">
        <f>MAX(0,ROUNDDOWN(M3138-J3138-430000-L3138-0,-3))</f>
        <v/>
      </c>
      <c r="AB3138" s="18">
        <f>MAX(0,ROUNDDOWN(M3138-J3138-430000-L3138-V3138,-3))</f>
        <v/>
      </c>
      <c r="AC3138" s="18">
        <f>IF(M3138&lt;=450000,0,MAX(0,ROUNDDOWN(AA3138*0.06-MIN(50000,AA3138)*0.03,-2))+MAX(0,ROUNDDOWN(AA3138*0.04-MIN(50000,AA3138)*0.02,-2)))</f>
        <v/>
      </c>
      <c r="AD3138" s="18">
        <f>IF(M3138&lt;=450000,0,MAX(0,ROUNDDOWN(AB3138*0.06-MIN(50000,AB3138)*0.03,-2))+MAX(0,ROUNDDOWN(AB3138*0.04-MIN(50000,AB3138)*0.02,-2)))</f>
        <v/>
      </c>
      <c r="AE3138" s="18">
        <f>Y3138-Z3138</f>
        <v/>
      </c>
      <c r="AF3138" s="18">
        <f>AC3138-AD3138</f>
        <v/>
      </c>
      <c r="AG3138" s="18">
        <f>AE3138+AF3138</f>
        <v/>
      </c>
      <c r="AH3138" s="20">
        <f>IF(W3138&lt;=0,0,LOOKUP(W3138,{0,1950001,3300001,6950001,9000001,18000001,40000001},{0.05,0.1,0.2,0.23,0.33,0.4,0.45}))</f>
        <v/>
      </c>
    </row>
    <row r="3139">
      <c r="A3139" t="inlineStr">
        <is>
          <t>1万円刻み 一般8万円</t>
        </is>
      </c>
      <c r="B3139" s="18">
        <f>'4_1万円刻み'!$A$1020</f>
        <v/>
      </c>
      <c r="C3139" s="19" t="n">
        <v>2026</v>
      </c>
      <c r="D3139" t="inlineStr">
        <is>
          <t>いいえ</t>
        </is>
      </c>
      <c r="E3139" s="18" t="n">
        <v>80000</v>
      </c>
      <c r="F3139" s="18" t="n">
        <v>0</v>
      </c>
      <c r="G3139" s="18" t="n">
        <v>0</v>
      </c>
      <c r="H3139" s="18" t="n">
        <v>0</v>
      </c>
      <c r="I3139" s="18" t="n">
        <v>0</v>
      </c>
      <c r="J3139" s="18">
        <f>ROUND(MIN(B3139/12,650000)*12*0.0915+MIN(B3139/12,1390000)*12*(0.0504+0)+B3139*0.005,0)</f>
        <v/>
      </c>
      <c r="K3139" s="18" t="n">
        <v>0</v>
      </c>
      <c r="L3139" s="18" t="n">
        <v>0</v>
      </c>
      <c r="M3139" s="18">
        <f>ROUND(IF(C3139&gt;=2026,IF(B3139&lt;741000,0,IF(B3139&lt;2191000,B3139-740000,IF(B3139&lt;2193000,1451000,IF(B3139&lt;2196000,1453000,IF(B3139&lt;2200000,1456000,IF(B3139&lt;3600000,ROUNDDOWN(B3139/4,-3)*2.8-80000,IF(B3139&lt;6600000,ROUNDDOWN(B3139/4,-3)*3.2-440000,IF(B3139&lt;8500000,ROUNDDOWN(B3139*0.9,0)-1100000,B3139-1950000)))))))),IF(B3139&lt;651000,0,IF(B3139&lt;1900000,B3139-650000,IF(B3139&lt;3600000,ROUNDDOWN(B3139/4,-3)*2.8-80000,IF(B3139&lt;6600000,ROUNDDOWN(B3139/4,-3)*3.2-440000,IF(B3139&lt;8500000,ROUNDDOWN(B3139*0.9,0)-1100000,B3139-1950000)))))),0)</f>
        <v/>
      </c>
      <c r="N3139" s="18">
        <f>IF(M3139&gt;23500000,NA(),IF(C3139&gt;=2026,IF(M3139&lt;=4890000,1040000,IF(M3139&lt;=6550000,670000,620000)),IF(M3139&lt;=1320000,950000,IF(M3139&lt;=3360000,880000,IF(M3139&lt;=4890000,680000,IF(M3139&lt;=6550000,630000,580000))))))</f>
        <v/>
      </c>
      <c r="O3139" s="18">
        <f>IF(F3139&lt;=0,IF(AND(D3139="はい",C3139&gt;=2026,C3139&lt;=2027),IF(E3139&lt;=0,0,IF(E3139&lt;=30000,E3139,IF(E3139&lt;=60000,ROUNDUP(E3139/2,0)+15000,IF(E3139&lt;=120000,ROUNDUP(E3139/4,0)+30000,60000)))),IF(E3139&lt;=0,0,IF(E3139&lt;=20000,E3139,IF(E3139&lt;=40000,ROUNDUP(E3139/2,0)+10000,IF(E3139&lt;=80000,ROUNDUP(E3139/4,0)+20000,40000))))),IF(E3139&lt;=0,IF(F3139&lt;=0,0,IF(F3139&lt;=25000,F3139,IF(F3139&lt;=50000,ROUNDUP(F3139/2,0)+12500,IF(F3139&lt;=100000,ROUNDUP(F3139/4,0)+25000,50000)))),MAX(IF(F3139&lt;=0,0,IF(F3139&lt;=25000,F3139,IF(F3139&lt;=50000,ROUNDUP(F3139/2,0)+12500,IF(F3139&lt;=100000,ROUNDUP(F3139/4,0)+25000,50000)))),MIN(IF(AND(D3139="はい",C3139&gt;=2026,C3139&lt;=2027),IF(E3139&lt;=0,0,IF(E3139&lt;=30000,E3139,IF(E3139&lt;=60000,ROUNDUP(E3139/2,0)+15000,IF(E3139&lt;=120000,ROUNDUP(E3139/4,0)+30000,60000)))),IF(E3139&lt;=0,0,IF(E3139&lt;=20000,E3139,IF(E3139&lt;=40000,ROUNDUP(E3139/2,0)+10000,IF(E3139&lt;=80000,ROUNDUP(E3139/4,0)+20000,40000)))))+IF(F3139&lt;=0,0,IF(F3139&lt;=25000,F3139,IF(F3139&lt;=50000,ROUNDUP(F3139/2,0)+12500,IF(F3139&lt;=100000,ROUNDUP(F3139/4,0)+25000,50000)))),IF(AND(D3139="はい",C3139&gt;=2026,C3139&lt;=2027),60000,40000)))))</f>
        <v/>
      </c>
      <c r="P3139" s="18">
        <f>IF(G3139&lt;=0,0,IF(G3139&lt;=20000,G3139,IF(G3139&lt;=40000,ROUNDUP(G3139/2,0)+10000,IF(G3139&lt;=80000,ROUNDUP(G3139/4,0)+20000,40000))))</f>
        <v/>
      </c>
      <c r="Q3139" s="18">
        <f>IF(I3139&lt;=0,IF(H3139&lt;=0,0,IF(H3139&lt;=20000,H3139,IF(H3139&lt;=40000,ROUNDUP(H3139/2,0)+10000,IF(H3139&lt;=80000,ROUNDUP(H3139/4,0)+20000,40000)))),IF(H3139&lt;=0,IF(I3139&lt;=0,0,IF(I3139&lt;=25000,I3139,IF(I3139&lt;=50000,ROUNDUP(I3139/2,0)+12500,IF(I3139&lt;=100000,ROUNDUP(I3139/4,0)+25000,50000)))),MAX(IF(I3139&lt;=0,0,IF(I3139&lt;=25000,I3139,IF(I3139&lt;=50000,ROUNDUP(I3139/2,0)+12500,IF(I3139&lt;=100000,ROUNDUP(I3139/4,0)+25000,50000)))),MIN(IF(H3139&lt;=0,0,IF(H3139&lt;=20000,H3139,IF(H3139&lt;=40000,ROUNDUP(H3139/2,0)+10000,IF(H3139&lt;=80000,ROUNDUP(H3139/4,0)+20000,40000))))+IF(I3139&lt;=0,0,IF(I3139&lt;=25000,I3139,IF(I3139&lt;=50000,ROUNDUP(I3139/2,0)+12500,IF(I3139&lt;=100000,ROUNDUP(I3139/4,0)+25000,50000)))),40000))))</f>
        <v/>
      </c>
      <c r="R3139" s="18">
        <f>MIN(120000,O3139+P3139+Q3139)</f>
        <v/>
      </c>
      <c r="S3139" s="18">
        <f>IF(F3139&lt;=0,IF(E3139&lt;=0,0,IF(E3139&lt;=12000,E3139,IF(E3139&lt;=32000,ROUNDUP(E3139/2,0)+6000,IF(E3139&lt;=56000,ROUNDUP(E3139/4,0)+14000,28000)))),IF(E3139&lt;=0,IF(F3139&lt;=0,0,IF(F3139&lt;=15000,F3139,IF(F3139&lt;=40000,ROUNDUP(F3139/2,0)+7500,IF(F3139&lt;=70000,ROUNDUP(F3139/4,0)+17500,35000)))),MAX(IF(F3139&lt;=0,0,IF(F3139&lt;=15000,F3139,IF(F3139&lt;=40000,ROUNDUP(F3139/2,0)+7500,IF(F3139&lt;=70000,ROUNDUP(F3139/4,0)+17500,35000)))),MIN(IF(E3139&lt;=0,0,IF(E3139&lt;=12000,E3139,IF(E3139&lt;=32000,ROUNDUP(E3139/2,0)+6000,IF(E3139&lt;=56000,ROUNDUP(E3139/4,0)+14000,28000))))+IF(F3139&lt;=0,0,IF(F3139&lt;=15000,F3139,IF(F3139&lt;=40000,ROUNDUP(F3139/2,0)+7500,IF(F3139&lt;=70000,ROUNDUP(F3139/4,0)+17500,35000)))),28000))))</f>
        <v/>
      </c>
      <c r="T3139" s="18">
        <f>IF(G3139&lt;=0,0,IF(G3139&lt;=12000,G3139,IF(G3139&lt;=32000,ROUNDUP(G3139/2,0)+6000,IF(G3139&lt;=56000,ROUNDUP(G3139/4,0)+14000,28000))))</f>
        <v/>
      </c>
      <c r="U3139" s="18">
        <f>IF(I3139&lt;=0,IF(H3139&lt;=0,0,IF(H3139&lt;=12000,H3139,IF(H3139&lt;=32000,ROUNDUP(H3139/2,0)+6000,IF(H3139&lt;=56000,ROUNDUP(H3139/4,0)+14000,28000)))),IF(H3139&lt;=0,IF(I3139&lt;=0,0,IF(I3139&lt;=15000,I3139,IF(I3139&lt;=40000,ROUNDUP(I3139/2,0)+7500,IF(I3139&lt;=70000,ROUNDUP(I3139/4,0)+17500,35000)))),MAX(IF(I3139&lt;=0,0,IF(I3139&lt;=15000,I3139,IF(I3139&lt;=40000,ROUNDUP(I3139/2,0)+7500,IF(I3139&lt;=70000,ROUNDUP(I3139/4,0)+17500,35000)))),MIN(IF(H3139&lt;=0,0,IF(H3139&lt;=12000,H3139,IF(H3139&lt;=32000,ROUNDUP(H3139/2,0)+6000,IF(H3139&lt;=56000,ROUNDUP(H3139/4,0)+14000,28000))))+IF(I3139&lt;=0,0,IF(I3139&lt;=15000,I3139,IF(I3139&lt;=40000,ROUNDUP(I3139/2,0)+7500,IF(I3139&lt;=70000,ROUNDUP(I3139/4,0)+17500,35000)))),28000))))</f>
        <v/>
      </c>
      <c r="V3139" s="18">
        <f>MIN(70000,S3139+T3139+U3139)</f>
        <v/>
      </c>
      <c r="W3139" s="18">
        <f>MAX(0,ROUNDDOWN(M3139-J3139-N3139-K3139-0,-3))</f>
        <v/>
      </c>
      <c r="X3139" s="18">
        <f>MAX(0,ROUNDDOWN(M3139-J3139-N3139-K3139-R3139,-3))</f>
        <v/>
      </c>
      <c r="Y3139" s="18">
        <f>IF(W3139&lt;=0,0,ROUNDDOWN((W3139*LOOKUP(W3139,{0,1950001,3300001,6950001,9000001,18000001,40000001},{0.05,0.1,0.2,0.23,0.33,0.4,0.45})-LOOKUP(W3139,{0,1950001,3300001,6950001,9000001,18000001,40000001},{0,97500,427500,636000,1536000,2796000,4796000}))*1.021,-2))</f>
        <v/>
      </c>
      <c r="Z3139" s="18">
        <f>IF(X3139&lt;=0,0,ROUNDDOWN((X3139*LOOKUP(X3139,{0,1950001,3300001,6950001,9000001,18000001,40000001},{0.05,0.1,0.2,0.23,0.33,0.4,0.45})-LOOKUP(X3139,{0,1950001,3300001,6950001,9000001,18000001,40000001},{0,97500,427500,636000,1536000,2796000,4796000}))*1.021,-2))</f>
        <v/>
      </c>
      <c r="AA3139" s="18">
        <f>MAX(0,ROUNDDOWN(M3139-J3139-430000-L3139-0,-3))</f>
        <v/>
      </c>
      <c r="AB3139" s="18">
        <f>MAX(0,ROUNDDOWN(M3139-J3139-430000-L3139-V3139,-3))</f>
        <v/>
      </c>
      <c r="AC3139" s="18">
        <f>IF(M3139&lt;=450000,0,MAX(0,ROUNDDOWN(AA3139*0.06-MIN(50000,AA3139)*0.03,-2))+MAX(0,ROUNDDOWN(AA3139*0.04-MIN(50000,AA3139)*0.02,-2)))</f>
        <v/>
      </c>
      <c r="AD3139" s="18">
        <f>IF(M3139&lt;=450000,0,MAX(0,ROUNDDOWN(AB3139*0.06-MIN(50000,AB3139)*0.03,-2))+MAX(0,ROUNDDOWN(AB3139*0.04-MIN(50000,AB3139)*0.02,-2)))</f>
        <v/>
      </c>
      <c r="AE3139" s="18">
        <f>Y3139-Z3139</f>
        <v/>
      </c>
      <c r="AF3139" s="18">
        <f>AC3139-AD3139</f>
        <v/>
      </c>
      <c r="AG3139" s="18">
        <f>AE3139+AF3139</f>
        <v/>
      </c>
      <c r="AH3139" s="20">
        <f>IF(W3139&lt;=0,0,LOOKUP(W3139,{0,1950001,3300001,6950001,9000001,18000001,40000001},{0.05,0.1,0.2,0.23,0.33,0.4,0.45}))</f>
        <v/>
      </c>
    </row>
    <row r="3140">
      <c r="A3140" t="inlineStr">
        <is>
          <t>1万円刻み 特例あり一般12万円</t>
        </is>
      </c>
      <c r="B3140" s="18">
        <f>'4_1万円刻み'!$A$1020</f>
        <v/>
      </c>
      <c r="C3140" s="19" t="n">
        <v>2026</v>
      </c>
      <c r="D3140" t="inlineStr">
        <is>
          <t>はい</t>
        </is>
      </c>
      <c r="E3140" s="18" t="n">
        <v>120000</v>
      </c>
      <c r="F3140" s="18" t="n">
        <v>0</v>
      </c>
      <c r="G3140" s="18" t="n">
        <v>0</v>
      </c>
      <c r="H3140" s="18" t="n">
        <v>0</v>
      </c>
      <c r="I3140" s="18" t="n">
        <v>0</v>
      </c>
      <c r="J3140" s="18">
        <f>ROUND(MIN(B3140/12,650000)*12*0.0915+MIN(B3140/12,1390000)*12*(0.0504+0)+B3140*0.005,0)</f>
        <v/>
      </c>
      <c r="K3140" s="18" t="n">
        <v>0</v>
      </c>
      <c r="L3140" s="18" t="n">
        <v>0</v>
      </c>
      <c r="M3140" s="18">
        <f>ROUND(IF(C3140&gt;=2026,IF(B3140&lt;741000,0,IF(B3140&lt;2191000,B3140-740000,IF(B3140&lt;2193000,1451000,IF(B3140&lt;2196000,1453000,IF(B3140&lt;2200000,1456000,IF(B3140&lt;3600000,ROUNDDOWN(B3140/4,-3)*2.8-80000,IF(B3140&lt;6600000,ROUNDDOWN(B3140/4,-3)*3.2-440000,IF(B3140&lt;8500000,ROUNDDOWN(B3140*0.9,0)-1100000,B3140-1950000)))))))),IF(B3140&lt;651000,0,IF(B3140&lt;1900000,B3140-650000,IF(B3140&lt;3600000,ROUNDDOWN(B3140/4,-3)*2.8-80000,IF(B3140&lt;6600000,ROUNDDOWN(B3140/4,-3)*3.2-440000,IF(B3140&lt;8500000,ROUNDDOWN(B3140*0.9,0)-1100000,B3140-1950000)))))),0)</f>
        <v/>
      </c>
      <c r="N3140" s="18">
        <f>IF(M3140&gt;23500000,NA(),IF(C3140&gt;=2026,IF(M3140&lt;=4890000,1040000,IF(M3140&lt;=6550000,670000,620000)),IF(M3140&lt;=1320000,950000,IF(M3140&lt;=3360000,880000,IF(M3140&lt;=4890000,680000,IF(M3140&lt;=6550000,630000,580000))))))</f>
        <v/>
      </c>
      <c r="O3140" s="18">
        <f>IF(F3140&lt;=0,IF(AND(D3140="はい",C3140&gt;=2026,C3140&lt;=2027),IF(E3140&lt;=0,0,IF(E3140&lt;=30000,E3140,IF(E3140&lt;=60000,ROUNDUP(E3140/2,0)+15000,IF(E3140&lt;=120000,ROUNDUP(E3140/4,0)+30000,60000)))),IF(E3140&lt;=0,0,IF(E3140&lt;=20000,E3140,IF(E3140&lt;=40000,ROUNDUP(E3140/2,0)+10000,IF(E3140&lt;=80000,ROUNDUP(E3140/4,0)+20000,40000))))),IF(E3140&lt;=0,IF(F3140&lt;=0,0,IF(F3140&lt;=25000,F3140,IF(F3140&lt;=50000,ROUNDUP(F3140/2,0)+12500,IF(F3140&lt;=100000,ROUNDUP(F3140/4,0)+25000,50000)))),MAX(IF(F3140&lt;=0,0,IF(F3140&lt;=25000,F3140,IF(F3140&lt;=50000,ROUNDUP(F3140/2,0)+12500,IF(F3140&lt;=100000,ROUNDUP(F3140/4,0)+25000,50000)))),MIN(IF(AND(D3140="はい",C3140&gt;=2026,C3140&lt;=2027),IF(E3140&lt;=0,0,IF(E3140&lt;=30000,E3140,IF(E3140&lt;=60000,ROUNDUP(E3140/2,0)+15000,IF(E3140&lt;=120000,ROUNDUP(E3140/4,0)+30000,60000)))),IF(E3140&lt;=0,0,IF(E3140&lt;=20000,E3140,IF(E3140&lt;=40000,ROUNDUP(E3140/2,0)+10000,IF(E3140&lt;=80000,ROUNDUP(E3140/4,0)+20000,40000)))))+IF(F3140&lt;=0,0,IF(F3140&lt;=25000,F3140,IF(F3140&lt;=50000,ROUNDUP(F3140/2,0)+12500,IF(F3140&lt;=100000,ROUNDUP(F3140/4,0)+25000,50000)))),IF(AND(D3140="はい",C3140&gt;=2026,C3140&lt;=2027),60000,40000)))))</f>
        <v/>
      </c>
      <c r="P3140" s="18">
        <f>IF(G3140&lt;=0,0,IF(G3140&lt;=20000,G3140,IF(G3140&lt;=40000,ROUNDUP(G3140/2,0)+10000,IF(G3140&lt;=80000,ROUNDUP(G3140/4,0)+20000,40000))))</f>
        <v/>
      </c>
      <c r="Q3140" s="18">
        <f>IF(I3140&lt;=0,IF(H3140&lt;=0,0,IF(H3140&lt;=20000,H3140,IF(H3140&lt;=40000,ROUNDUP(H3140/2,0)+10000,IF(H3140&lt;=80000,ROUNDUP(H3140/4,0)+20000,40000)))),IF(H3140&lt;=0,IF(I3140&lt;=0,0,IF(I3140&lt;=25000,I3140,IF(I3140&lt;=50000,ROUNDUP(I3140/2,0)+12500,IF(I3140&lt;=100000,ROUNDUP(I3140/4,0)+25000,50000)))),MAX(IF(I3140&lt;=0,0,IF(I3140&lt;=25000,I3140,IF(I3140&lt;=50000,ROUNDUP(I3140/2,0)+12500,IF(I3140&lt;=100000,ROUNDUP(I3140/4,0)+25000,50000)))),MIN(IF(H3140&lt;=0,0,IF(H3140&lt;=20000,H3140,IF(H3140&lt;=40000,ROUNDUP(H3140/2,0)+10000,IF(H3140&lt;=80000,ROUNDUP(H3140/4,0)+20000,40000))))+IF(I3140&lt;=0,0,IF(I3140&lt;=25000,I3140,IF(I3140&lt;=50000,ROUNDUP(I3140/2,0)+12500,IF(I3140&lt;=100000,ROUNDUP(I3140/4,0)+25000,50000)))),40000))))</f>
        <v/>
      </c>
      <c r="R3140" s="18">
        <f>MIN(120000,O3140+P3140+Q3140)</f>
        <v/>
      </c>
      <c r="S3140" s="18">
        <f>IF(F3140&lt;=0,IF(E3140&lt;=0,0,IF(E3140&lt;=12000,E3140,IF(E3140&lt;=32000,ROUNDUP(E3140/2,0)+6000,IF(E3140&lt;=56000,ROUNDUP(E3140/4,0)+14000,28000)))),IF(E3140&lt;=0,IF(F3140&lt;=0,0,IF(F3140&lt;=15000,F3140,IF(F3140&lt;=40000,ROUNDUP(F3140/2,0)+7500,IF(F3140&lt;=70000,ROUNDUP(F3140/4,0)+17500,35000)))),MAX(IF(F3140&lt;=0,0,IF(F3140&lt;=15000,F3140,IF(F3140&lt;=40000,ROUNDUP(F3140/2,0)+7500,IF(F3140&lt;=70000,ROUNDUP(F3140/4,0)+17500,35000)))),MIN(IF(E3140&lt;=0,0,IF(E3140&lt;=12000,E3140,IF(E3140&lt;=32000,ROUNDUP(E3140/2,0)+6000,IF(E3140&lt;=56000,ROUNDUP(E3140/4,0)+14000,28000))))+IF(F3140&lt;=0,0,IF(F3140&lt;=15000,F3140,IF(F3140&lt;=40000,ROUNDUP(F3140/2,0)+7500,IF(F3140&lt;=70000,ROUNDUP(F3140/4,0)+17500,35000)))),28000))))</f>
        <v/>
      </c>
      <c r="T3140" s="18">
        <f>IF(G3140&lt;=0,0,IF(G3140&lt;=12000,G3140,IF(G3140&lt;=32000,ROUNDUP(G3140/2,0)+6000,IF(G3140&lt;=56000,ROUNDUP(G3140/4,0)+14000,28000))))</f>
        <v/>
      </c>
      <c r="U3140" s="18">
        <f>IF(I3140&lt;=0,IF(H3140&lt;=0,0,IF(H3140&lt;=12000,H3140,IF(H3140&lt;=32000,ROUNDUP(H3140/2,0)+6000,IF(H3140&lt;=56000,ROUNDUP(H3140/4,0)+14000,28000)))),IF(H3140&lt;=0,IF(I3140&lt;=0,0,IF(I3140&lt;=15000,I3140,IF(I3140&lt;=40000,ROUNDUP(I3140/2,0)+7500,IF(I3140&lt;=70000,ROUNDUP(I3140/4,0)+17500,35000)))),MAX(IF(I3140&lt;=0,0,IF(I3140&lt;=15000,I3140,IF(I3140&lt;=40000,ROUNDUP(I3140/2,0)+7500,IF(I3140&lt;=70000,ROUNDUP(I3140/4,0)+17500,35000)))),MIN(IF(H3140&lt;=0,0,IF(H3140&lt;=12000,H3140,IF(H3140&lt;=32000,ROUNDUP(H3140/2,0)+6000,IF(H3140&lt;=56000,ROUNDUP(H3140/4,0)+14000,28000))))+IF(I3140&lt;=0,0,IF(I3140&lt;=15000,I3140,IF(I3140&lt;=40000,ROUNDUP(I3140/2,0)+7500,IF(I3140&lt;=70000,ROUNDUP(I3140/4,0)+17500,35000)))),28000))))</f>
        <v/>
      </c>
      <c r="V3140" s="18">
        <f>MIN(70000,S3140+T3140+U3140)</f>
        <v/>
      </c>
      <c r="W3140" s="18">
        <f>MAX(0,ROUNDDOWN(M3140-J3140-N3140-K3140-0,-3))</f>
        <v/>
      </c>
      <c r="X3140" s="18">
        <f>MAX(0,ROUNDDOWN(M3140-J3140-N3140-K3140-R3140,-3))</f>
        <v/>
      </c>
      <c r="Y3140" s="18">
        <f>IF(W3140&lt;=0,0,ROUNDDOWN((W3140*LOOKUP(W3140,{0,1950001,3300001,6950001,9000001,18000001,40000001},{0.05,0.1,0.2,0.23,0.33,0.4,0.45})-LOOKUP(W3140,{0,1950001,3300001,6950001,9000001,18000001,40000001},{0,97500,427500,636000,1536000,2796000,4796000}))*1.021,-2))</f>
        <v/>
      </c>
      <c r="Z3140" s="18">
        <f>IF(X3140&lt;=0,0,ROUNDDOWN((X3140*LOOKUP(X3140,{0,1950001,3300001,6950001,9000001,18000001,40000001},{0.05,0.1,0.2,0.23,0.33,0.4,0.45})-LOOKUP(X3140,{0,1950001,3300001,6950001,9000001,18000001,40000001},{0,97500,427500,636000,1536000,2796000,4796000}))*1.021,-2))</f>
        <v/>
      </c>
      <c r="AA3140" s="18">
        <f>MAX(0,ROUNDDOWN(M3140-J3140-430000-L3140-0,-3))</f>
        <v/>
      </c>
      <c r="AB3140" s="18">
        <f>MAX(0,ROUNDDOWN(M3140-J3140-430000-L3140-V3140,-3))</f>
        <v/>
      </c>
      <c r="AC3140" s="18">
        <f>IF(M3140&lt;=450000,0,MAX(0,ROUNDDOWN(AA3140*0.06-MIN(50000,AA3140)*0.03,-2))+MAX(0,ROUNDDOWN(AA3140*0.04-MIN(50000,AA3140)*0.02,-2)))</f>
        <v/>
      </c>
      <c r="AD3140" s="18">
        <f>IF(M3140&lt;=450000,0,MAX(0,ROUNDDOWN(AB3140*0.06-MIN(50000,AB3140)*0.03,-2))+MAX(0,ROUNDDOWN(AB3140*0.04-MIN(50000,AB3140)*0.02,-2)))</f>
        <v/>
      </c>
      <c r="AE3140" s="18">
        <f>Y3140-Z3140</f>
        <v/>
      </c>
      <c r="AF3140" s="18">
        <f>AC3140-AD3140</f>
        <v/>
      </c>
      <c r="AG3140" s="18">
        <f>AE3140+AF3140</f>
        <v/>
      </c>
      <c r="AH3140" s="20">
        <f>IF(W3140&lt;=0,0,LOOKUP(W3140,{0,1950001,3300001,6950001,9000001,18000001,40000001},{0.05,0.1,0.2,0.23,0.33,0.4,0.45}))</f>
        <v/>
      </c>
    </row>
    <row r="3141">
      <c r="A3141" t="inlineStr">
        <is>
          <t>1万円刻み 3区分8万円ずつ</t>
        </is>
      </c>
      <c r="B3141" s="18">
        <f>'4_1万円刻み'!$A$1021</f>
        <v/>
      </c>
      <c r="C3141" s="19" t="n">
        <v>2026</v>
      </c>
      <c r="D3141" t="inlineStr">
        <is>
          <t>いいえ</t>
        </is>
      </c>
      <c r="E3141" s="18" t="n">
        <v>80000</v>
      </c>
      <c r="F3141" s="18" t="n">
        <v>0</v>
      </c>
      <c r="G3141" s="18" t="n">
        <v>80000</v>
      </c>
      <c r="H3141" s="18" t="n">
        <v>80000</v>
      </c>
      <c r="I3141" s="18" t="n">
        <v>0</v>
      </c>
      <c r="J3141" s="18">
        <f>ROUND(MIN(B3141/12,650000)*12*0.0915+MIN(B3141/12,1390000)*12*(0.0504+0)+B3141*0.005,0)</f>
        <v/>
      </c>
      <c r="K3141" s="18" t="n">
        <v>0</v>
      </c>
      <c r="L3141" s="18" t="n">
        <v>0</v>
      </c>
      <c r="M3141" s="18">
        <f>ROUND(IF(C3141&gt;=2026,IF(B3141&lt;741000,0,IF(B3141&lt;2191000,B3141-740000,IF(B3141&lt;2193000,1451000,IF(B3141&lt;2196000,1453000,IF(B3141&lt;2200000,1456000,IF(B3141&lt;3600000,ROUNDDOWN(B3141/4,-3)*2.8-80000,IF(B3141&lt;6600000,ROUNDDOWN(B3141/4,-3)*3.2-440000,IF(B3141&lt;8500000,ROUNDDOWN(B3141*0.9,0)-1100000,B3141-1950000)))))))),IF(B3141&lt;651000,0,IF(B3141&lt;1900000,B3141-650000,IF(B3141&lt;3600000,ROUNDDOWN(B3141/4,-3)*2.8-80000,IF(B3141&lt;6600000,ROUNDDOWN(B3141/4,-3)*3.2-440000,IF(B3141&lt;8500000,ROUNDDOWN(B3141*0.9,0)-1100000,B3141-1950000)))))),0)</f>
        <v/>
      </c>
      <c r="N3141" s="18">
        <f>IF(M3141&gt;23500000,NA(),IF(C3141&gt;=2026,IF(M3141&lt;=4890000,1040000,IF(M3141&lt;=6550000,670000,620000)),IF(M3141&lt;=1320000,950000,IF(M3141&lt;=3360000,880000,IF(M3141&lt;=4890000,680000,IF(M3141&lt;=6550000,630000,580000))))))</f>
        <v/>
      </c>
      <c r="O3141" s="18">
        <f>IF(F3141&lt;=0,IF(AND(D3141="はい",C3141&gt;=2026,C3141&lt;=2027),IF(E3141&lt;=0,0,IF(E3141&lt;=30000,E3141,IF(E3141&lt;=60000,ROUNDUP(E3141/2,0)+15000,IF(E3141&lt;=120000,ROUNDUP(E3141/4,0)+30000,60000)))),IF(E3141&lt;=0,0,IF(E3141&lt;=20000,E3141,IF(E3141&lt;=40000,ROUNDUP(E3141/2,0)+10000,IF(E3141&lt;=80000,ROUNDUP(E3141/4,0)+20000,40000))))),IF(E3141&lt;=0,IF(F3141&lt;=0,0,IF(F3141&lt;=25000,F3141,IF(F3141&lt;=50000,ROUNDUP(F3141/2,0)+12500,IF(F3141&lt;=100000,ROUNDUP(F3141/4,0)+25000,50000)))),MAX(IF(F3141&lt;=0,0,IF(F3141&lt;=25000,F3141,IF(F3141&lt;=50000,ROUNDUP(F3141/2,0)+12500,IF(F3141&lt;=100000,ROUNDUP(F3141/4,0)+25000,50000)))),MIN(IF(AND(D3141="はい",C3141&gt;=2026,C3141&lt;=2027),IF(E3141&lt;=0,0,IF(E3141&lt;=30000,E3141,IF(E3141&lt;=60000,ROUNDUP(E3141/2,0)+15000,IF(E3141&lt;=120000,ROUNDUP(E3141/4,0)+30000,60000)))),IF(E3141&lt;=0,0,IF(E3141&lt;=20000,E3141,IF(E3141&lt;=40000,ROUNDUP(E3141/2,0)+10000,IF(E3141&lt;=80000,ROUNDUP(E3141/4,0)+20000,40000)))))+IF(F3141&lt;=0,0,IF(F3141&lt;=25000,F3141,IF(F3141&lt;=50000,ROUNDUP(F3141/2,0)+12500,IF(F3141&lt;=100000,ROUNDUP(F3141/4,0)+25000,50000)))),IF(AND(D3141="はい",C3141&gt;=2026,C3141&lt;=2027),60000,40000)))))</f>
        <v/>
      </c>
      <c r="P3141" s="18">
        <f>IF(G3141&lt;=0,0,IF(G3141&lt;=20000,G3141,IF(G3141&lt;=40000,ROUNDUP(G3141/2,0)+10000,IF(G3141&lt;=80000,ROUNDUP(G3141/4,0)+20000,40000))))</f>
        <v/>
      </c>
      <c r="Q3141" s="18">
        <f>IF(I3141&lt;=0,IF(H3141&lt;=0,0,IF(H3141&lt;=20000,H3141,IF(H3141&lt;=40000,ROUNDUP(H3141/2,0)+10000,IF(H3141&lt;=80000,ROUNDUP(H3141/4,0)+20000,40000)))),IF(H3141&lt;=0,IF(I3141&lt;=0,0,IF(I3141&lt;=25000,I3141,IF(I3141&lt;=50000,ROUNDUP(I3141/2,0)+12500,IF(I3141&lt;=100000,ROUNDUP(I3141/4,0)+25000,50000)))),MAX(IF(I3141&lt;=0,0,IF(I3141&lt;=25000,I3141,IF(I3141&lt;=50000,ROUNDUP(I3141/2,0)+12500,IF(I3141&lt;=100000,ROUNDUP(I3141/4,0)+25000,50000)))),MIN(IF(H3141&lt;=0,0,IF(H3141&lt;=20000,H3141,IF(H3141&lt;=40000,ROUNDUP(H3141/2,0)+10000,IF(H3141&lt;=80000,ROUNDUP(H3141/4,0)+20000,40000))))+IF(I3141&lt;=0,0,IF(I3141&lt;=25000,I3141,IF(I3141&lt;=50000,ROUNDUP(I3141/2,0)+12500,IF(I3141&lt;=100000,ROUNDUP(I3141/4,0)+25000,50000)))),40000))))</f>
        <v/>
      </c>
      <c r="R3141" s="18">
        <f>MIN(120000,O3141+P3141+Q3141)</f>
        <v/>
      </c>
      <c r="S3141" s="18">
        <f>IF(F3141&lt;=0,IF(E3141&lt;=0,0,IF(E3141&lt;=12000,E3141,IF(E3141&lt;=32000,ROUNDUP(E3141/2,0)+6000,IF(E3141&lt;=56000,ROUNDUP(E3141/4,0)+14000,28000)))),IF(E3141&lt;=0,IF(F3141&lt;=0,0,IF(F3141&lt;=15000,F3141,IF(F3141&lt;=40000,ROUNDUP(F3141/2,0)+7500,IF(F3141&lt;=70000,ROUNDUP(F3141/4,0)+17500,35000)))),MAX(IF(F3141&lt;=0,0,IF(F3141&lt;=15000,F3141,IF(F3141&lt;=40000,ROUNDUP(F3141/2,0)+7500,IF(F3141&lt;=70000,ROUNDUP(F3141/4,0)+17500,35000)))),MIN(IF(E3141&lt;=0,0,IF(E3141&lt;=12000,E3141,IF(E3141&lt;=32000,ROUNDUP(E3141/2,0)+6000,IF(E3141&lt;=56000,ROUNDUP(E3141/4,0)+14000,28000))))+IF(F3141&lt;=0,0,IF(F3141&lt;=15000,F3141,IF(F3141&lt;=40000,ROUNDUP(F3141/2,0)+7500,IF(F3141&lt;=70000,ROUNDUP(F3141/4,0)+17500,35000)))),28000))))</f>
        <v/>
      </c>
      <c r="T3141" s="18">
        <f>IF(G3141&lt;=0,0,IF(G3141&lt;=12000,G3141,IF(G3141&lt;=32000,ROUNDUP(G3141/2,0)+6000,IF(G3141&lt;=56000,ROUNDUP(G3141/4,0)+14000,28000))))</f>
        <v/>
      </c>
      <c r="U3141" s="18">
        <f>IF(I3141&lt;=0,IF(H3141&lt;=0,0,IF(H3141&lt;=12000,H3141,IF(H3141&lt;=32000,ROUNDUP(H3141/2,0)+6000,IF(H3141&lt;=56000,ROUNDUP(H3141/4,0)+14000,28000)))),IF(H3141&lt;=0,IF(I3141&lt;=0,0,IF(I3141&lt;=15000,I3141,IF(I3141&lt;=40000,ROUNDUP(I3141/2,0)+7500,IF(I3141&lt;=70000,ROUNDUP(I3141/4,0)+17500,35000)))),MAX(IF(I3141&lt;=0,0,IF(I3141&lt;=15000,I3141,IF(I3141&lt;=40000,ROUNDUP(I3141/2,0)+7500,IF(I3141&lt;=70000,ROUNDUP(I3141/4,0)+17500,35000)))),MIN(IF(H3141&lt;=0,0,IF(H3141&lt;=12000,H3141,IF(H3141&lt;=32000,ROUNDUP(H3141/2,0)+6000,IF(H3141&lt;=56000,ROUNDUP(H3141/4,0)+14000,28000))))+IF(I3141&lt;=0,0,IF(I3141&lt;=15000,I3141,IF(I3141&lt;=40000,ROUNDUP(I3141/2,0)+7500,IF(I3141&lt;=70000,ROUNDUP(I3141/4,0)+17500,35000)))),28000))))</f>
        <v/>
      </c>
      <c r="V3141" s="18">
        <f>MIN(70000,S3141+T3141+U3141)</f>
        <v/>
      </c>
      <c r="W3141" s="18">
        <f>MAX(0,ROUNDDOWN(M3141-J3141-N3141-K3141-0,-3))</f>
        <v/>
      </c>
      <c r="X3141" s="18">
        <f>MAX(0,ROUNDDOWN(M3141-J3141-N3141-K3141-R3141,-3))</f>
        <v/>
      </c>
      <c r="Y3141" s="18">
        <f>IF(W3141&lt;=0,0,ROUNDDOWN((W3141*LOOKUP(W3141,{0,1950001,3300001,6950001,9000001,18000001,40000001},{0.05,0.1,0.2,0.23,0.33,0.4,0.45})-LOOKUP(W3141,{0,1950001,3300001,6950001,9000001,18000001,40000001},{0,97500,427500,636000,1536000,2796000,4796000}))*1.021,-2))</f>
        <v/>
      </c>
      <c r="Z3141" s="18">
        <f>IF(X3141&lt;=0,0,ROUNDDOWN((X3141*LOOKUP(X3141,{0,1950001,3300001,6950001,9000001,18000001,40000001},{0.05,0.1,0.2,0.23,0.33,0.4,0.45})-LOOKUP(X3141,{0,1950001,3300001,6950001,9000001,18000001,40000001},{0,97500,427500,636000,1536000,2796000,4796000}))*1.021,-2))</f>
        <v/>
      </c>
      <c r="AA3141" s="18">
        <f>MAX(0,ROUNDDOWN(M3141-J3141-430000-L3141-0,-3))</f>
        <v/>
      </c>
      <c r="AB3141" s="18">
        <f>MAX(0,ROUNDDOWN(M3141-J3141-430000-L3141-V3141,-3))</f>
        <v/>
      </c>
      <c r="AC3141" s="18">
        <f>IF(M3141&lt;=450000,0,MAX(0,ROUNDDOWN(AA3141*0.06-MIN(50000,AA3141)*0.03,-2))+MAX(0,ROUNDDOWN(AA3141*0.04-MIN(50000,AA3141)*0.02,-2)))</f>
        <v/>
      </c>
      <c r="AD3141" s="18">
        <f>IF(M3141&lt;=450000,0,MAX(0,ROUNDDOWN(AB3141*0.06-MIN(50000,AB3141)*0.03,-2))+MAX(0,ROUNDDOWN(AB3141*0.04-MIN(50000,AB3141)*0.02,-2)))</f>
        <v/>
      </c>
      <c r="AE3141" s="18">
        <f>Y3141-Z3141</f>
        <v/>
      </c>
      <c r="AF3141" s="18">
        <f>AC3141-AD3141</f>
        <v/>
      </c>
      <c r="AG3141" s="18">
        <f>AE3141+AF3141</f>
        <v/>
      </c>
      <c r="AH3141" s="20">
        <f>IF(W3141&lt;=0,0,LOOKUP(W3141,{0,1950001,3300001,6950001,9000001,18000001,40000001},{0.05,0.1,0.2,0.23,0.33,0.4,0.45}))</f>
        <v/>
      </c>
    </row>
    <row r="3142">
      <c r="A3142" t="inlineStr">
        <is>
          <t>1万円刻み 一般8万円</t>
        </is>
      </c>
      <c r="B3142" s="18">
        <f>'4_1万円刻み'!$A$1021</f>
        <v/>
      </c>
      <c r="C3142" s="19" t="n">
        <v>2026</v>
      </c>
      <c r="D3142" t="inlineStr">
        <is>
          <t>いいえ</t>
        </is>
      </c>
      <c r="E3142" s="18" t="n">
        <v>80000</v>
      </c>
      <c r="F3142" s="18" t="n">
        <v>0</v>
      </c>
      <c r="G3142" s="18" t="n">
        <v>0</v>
      </c>
      <c r="H3142" s="18" t="n">
        <v>0</v>
      </c>
      <c r="I3142" s="18" t="n">
        <v>0</v>
      </c>
      <c r="J3142" s="18">
        <f>ROUND(MIN(B3142/12,650000)*12*0.0915+MIN(B3142/12,1390000)*12*(0.0504+0)+B3142*0.005,0)</f>
        <v/>
      </c>
      <c r="K3142" s="18" t="n">
        <v>0</v>
      </c>
      <c r="L3142" s="18" t="n">
        <v>0</v>
      </c>
      <c r="M3142" s="18">
        <f>ROUND(IF(C3142&gt;=2026,IF(B3142&lt;741000,0,IF(B3142&lt;2191000,B3142-740000,IF(B3142&lt;2193000,1451000,IF(B3142&lt;2196000,1453000,IF(B3142&lt;2200000,1456000,IF(B3142&lt;3600000,ROUNDDOWN(B3142/4,-3)*2.8-80000,IF(B3142&lt;6600000,ROUNDDOWN(B3142/4,-3)*3.2-440000,IF(B3142&lt;8500000,ROUNDDOWN(B3142*0.9,0)-1100000,B3142-1950000)))))))),IF(B3142&lt;651000,0,IF(B3142&lt;1900000,B3142-650000,IF(B3142&lt;3600000,ROUNDDOWN(B3142/4,-3)*2.8-80000,IF(B3142&lt;6600000,ROUNDDOWN(B3142/4,-3)*3.2-440000,IF(B3142&lt;8500000,ROUNDDOWN(B3142*0.9,0)-1100000,B3142-1950000)))))),0)</f>
        <v/>
      </c>
      <c r="N3142" s="18">
        <f>IF(M3142&gt;23500000,NA(),IF(C3142&gt;=2026,IF(M3142&lt;=4890000,1040000,IF(M3142&lt;=6550000,670000,620000)),IF(M3142&lt;=1320000,950000,IF(M3142&lt;=3360000,880000,IF(M3142&lt;=4890000,680000,IF(M3142&lt;=6550000,630000,580000))))))</f>
        <v/>
      </c>
      <c r="O3142" s="18">
        <f>IF(F3142&lt;=0,IF(AND(D3142="はい",C3142&gt;=2026,C3142&lt;=2027),IF(E3142&lt;=0,0,IF(E3142&lt;=30000,E3142,IF(E3142&lt;=60000,ROUNDUP(E3142/2,0)+15000,IF(E3142&lt;=120000,ROUNDUP(E3142/4,0)+30000,60000)))),IF(E3142&lt;=0,0,IF(E3142&lt;=20000,E3142,IF(E3142&lt;=40000,ROUNDUP(E3142/2,0)+10000,IF(E3142&lt;=80000,ROUNDUP(E3142/4,0)+20000,40000))))),IF(E3142&lt;=0,IF(F3142&lt;=0,0,IF(F3142&lt;=25000,F3142,IF(F3142&lt;=50000,ROUNDUP(F3142/2,0)+12500,IF(F3142&lt;=100000,ROUNDUP(F3142/4,0)+25000,50000)))),MAX(IF(F3142&lt;=0,0,IF(F3142&lt;=25000,F3142,IF(F3142&lt;=50000,ROUNDUP(F3142/2,0)+12500,IF(F3142&lt;=100000,ROUNDUP(F3142/4,0)+25000,50000)))),MIN(IF(AND(D3142="はい",C3142&gt;=2026,C3142&lt;=2027),IF(E3142&lt;=0,0,IF(E3142&lt;=30000,E3142,IF(E3142&lt;=60000,ROUNDUP(E3142/2,0)+15000,IF(E3142&lt;=120000,ROUNDUP(E3142/4,0)+30000,60000)))),IF(E3142&lt;=0,0,IF(E3142&lt;=20000,E3142,IF(E3142&lt;=40000,ROUNDUP(E3142/2,0)+10000,IF(E3142&lt;=80000,ROUNDUP(E3142/4,0)+20000,40000)))))+IF(F3142&lt;=0,0,IF(F3142&lt;=25000,F3142,IF(F3142&lt;=50000,ROUNDUP(F3142/2,0)+12500,IF(F3142&lt;=100000,ROUNDUP(F3142/4,0)+25000,50000)))),IF(AND(D3142="はい",C3142&gt;=2026,C3142&lt;=2027),60000,40000)))))</f>
        <v/>
      </c>
      <c r="P3142" s="18">
        <f>IF(G3142&lt;=0,0,IF(G3142&lt;=20000,G3142,IF(G3142&lt;=40000,ROUNDUP(G3142/2,0)+10000,IF(G3142&lt;=80000,ROUNDUP(G3142/4,0)+20000,40000))))</f>
        <v/>
      </c>
      <c r="Q3142" s="18">
        <f>IF(I3142&lt;=0,IF(H3142&lt;=0,0,IF(H3142&lt;=20000,H3142,IF(H3142&lt;=40000,ROUNDUP(H3142/2,0)+10000,IF(H3142&lt;=80000,ROUNDUP(H3142/4,0)+20000,40000)))),IF(H3142&lt;=0,IF(I3142&lt;=0,0,IF(I3142&lt;=25000,I3142,IF(I3142&lt;=50000,ROUNDUP(I3142/2,0)+12500,IF(I3142&lt;=100000,ROUNDUP(I3142/4,0)+25000,50000)))),MAX(IF(I3142&lt;=0,0,IF(I3142&lt;=25000,I3142,IF(I3142&lt;=50000,ROUNDUP(I3142/2,0)+12500,IF(I3142&lt;=100000,ROUNDUP(I3142/4,0)+25000,50000)))),MIN(IF(H3142&lt;=0,0,IF(H3142&lt;=20000,H3142,IF(H3142&lt;=40000,ROUNDUP(H3142/2,0)+10000,IF(H3142&lt;=80000,ROUNDUP(H3142/4,0)+20000,40000))))+IF(I3142&lt;=0,0,IF(I3142&lt;=25000,I3142,IF(I3142&lt;=50000,ROUNDUP(I3142/2,0)+12500,IF(I3142&lt;=100000,ROUNDUP(I3142/4,0)+25000,50000)))),40000))))</f>
        <v/>
      </c>
      <c r="R3142" s="18">
        <f>MIN(120000,O3142+P3142+Q3142)</f>
        <v/>
      </c>
      <c r="S3142" s="18">
        <f>IF(F3142&lt;=0,IF(E3142&lt;=0,0,IF(E3142&lt;=12000,E3142,IF(E3142&lt;=32000,ROUNDUP(E3142/2,0)+6000,IF(E3142&lt;=56000,ROUNDUP(E3142/4,0)+14000,28000)))),IF(E3142&lt;=0,IF(F3142&lt;=0,0,IF(F3142&lt;=15000,F3142,IF(F3142&lt;=40000,ROUNDUP(F3142/2,0)+7500,IF(F3142&lt;=70000,ROUNDUP(F3142/4,0)+17500,35000)))),MAX(IF(F3142&lt;=0,0,IF(F3142&lt;=15000,F3142,IF(F3142&lt;=40000,ROUNDUP(F3142/2,0)+7500,IF(F3142&lt;=70000,ROUNDUP(F3142/4,0)+17500,35000)))),MIN(IF(E3142&lt;=0,0,IF(E3142&lt;=12000,E3142,IF(E3142&lt;=32000,ROUNDUP(E3142/2,0)+6000,IF(E3142&lt;=56000,ROUNDUP(E3142/4,0)+14000,28000))))+IF(F3142&lt;=0,0,IF(F3142&lt;=15000,F3142,IF(F3142&lt;=40000,ROUNDUP(F3142/2,0)+7500,IF(F3142&lt;=70000,ROUNDUP(F3142/4,0)+17500,35000)))),28000))))</f>
        <v/>
      </c>
      <c r="T3142" s="18">
        <f>IF(G3142&lt;=0,0,IF(G3142&lt;=12000,G3142,IF(G3142&lt;=32000,ROUNDUP(G3142/2,0)+6000,IF(G3142&lt;=56000,ROUNDUP(G3142/4,0)+14000,28000))))</f>
        <v/>
      </c>
      <c r="U3142" s="18">
        <f>IF(I3142&lt;=0,IF(H3142&lt;=0,0,IF(H3142&lt;=12000,H3142,IF(H3142&lt;=32000,ROUNDUP(H3142/2,0)+6000,IF(H3142&lt;=56000,ROUNDUP(H3142/4,0)+14000,28000)))),IF(H3142&lt;=0,IF(I3142&lt;=0,0,IF(I3142&lt;=15000,I3142,IF(I3142&lt;=40000,ROUNDUP(I3142/2,0)+7500,IF(I3142&lt;=70000,ROUNDUP(I3142/4,0)+17500,35000)))),MAX(IF(I3142&lt;=0,0,IF(I3142&lt;=15000,I3142,IF(I3142&lt;=40000,ROUNDUP(I3142/2,0)+7500,IF(I3142&lt;=70000,ROUNDUP(I3142/4,0)+17500,35000)))),MIN(IF(H3142&lt;=0,0,IF(H3142&lt;=12000,H3142,IF(H3142&lt;=32000,ROUNDUP(H3142/2,0)+6000,IF(H3142&lt;=56000,ROUNDUP(H3142/4,0)+14000,28000))))+IF(I3142&lt;=0,0,IF(I3142&lt;=15000,I3142,IF(I3142&lt;=40000,ROUNDUP(I3142/2,0)+7500,IF(I3142&lt;=70000,ROUNDUP(I3142/4,0)+17500,35000)))),28000))))</f>
        <v/>
      </c>
      <c r="V3142" s="18">
        <f>MIN(70000,S3142+T3142+U3142)</f>
        <v/>
      </c>
      <c r="W3142" s="18">
        <f>MAX(0,ROUNDDOWN(M3142-J3142-N3142-K3142-0,-3))</f>
        <v/>
      </c>
      <c r="X3142" s="18">
        <f>MAX(0,ROUNDDOWN(M3142-J3142-N3142-K3142-R3142,-3))</f>
        <v/>
      </c>
      <c r="Y3142" s="18">
        <f>IF(W3142&lt;=0,0,ROUNDDOWN((W3142*LOOKUP(W3142,{0,1950001,3300001,6950001,9000001,18000001,40000001},{0.05,0.1,0.2,0.23,0.33,0.4,0.45})-LOOKUP(W3142,{0,1950001,3300001,6950001,9000001,18000001,40000001},{0,97500,427500,636000,1536000,2796000,4796000}))*1.021,-2))</f>
        <v/>
      </c>
      <c r="Z3142" s="18">
        <f>IF(X3142&lt;=0,0,ROUNDDOWN((X3142*LOOKUP(X3142,{0,1950001,3300001,6950001,9000001,18000001,40000001},{0.05,0.1,0.2,0.23,0.33,0.4,0.45})-LOOKUP(X3142,{0,1950001,3300001,6950001,9000001,18000001,40000001},{0,97500,427500,636000,1536000,2796000,4796000}))*1.021,-2))</f>
        <v/>
      </c>
      <c r="AA3142" s="18">
        <f>MAX(0,ROUNDDOWN(M3142-J3142-430000-L3142-0,-3))</f>
        <v/>
      </c>
      <c r="AB3142" s="18">
        <f>MAX(0,ROUNDDOWN(M3142-J3142-430000-L3142-V3142,-3))</f>
        <v/>
      </c>
      <c r="AC3142" s="18">
        <f>IF(M3142&lt;=450000,0,MAX(0,ROUNDDOWN(AA3142*0.06-MIN(50000,AA3142)*0.03,-2))+MAX(0,ROUNDDOWN(AA3142*0.04-MIN(50000,AA3142)*0.02,-2)))</f>
        <v/>
      </c>
      <c r="AD3142" s="18">
        <f>IF(M3142&lt;=450000,0,MAX(0,ROUNDDOWN(AB3142*0.06-MIN(50000,AB3142)*0.03,-2))+MAX(0,ROUNDDOWN(AB3142*0.04-MIN(50000,AB3142)*0.02,-2)))</f>
        <v/>
      </c>
      <c r="AE3142" s="18">
        <f>Y3142-Z3142</f>
        <v/>
      </c>
      <c r="AF3142" s="18">
        <f>AC3142-AD3142</f>
        <v/>
      </c>
      <c r="AG3142" s="18">
        <f>AE3142+AF3142</f>
        <v/>
      </c>
      <c r="AH3142" s="20">
        <f>IF(W3142&lt;=0,0,LOOKUP(W3142,{0,1950001,3300001,6950001,9000001,18000001,40000001},{0.05,0.1,0.2,0.23,0.33,0.4,0.45}))</f>
        <v/>
      </c>
    </row>
    <row r="3143">
      <c r="A3143" t="inlineStr">
        <is>
          <t>1万円刻み 特例あり一般12万円</t>
        </is>
      </c>
      <c r="B3143" s="18">
        <f>'4_1万円刻み'!$A$1021</f>
        <v/>
      </c>
      <c r="C3143" s="19" t="n">
        <v>2026</v>
      </c>
      <c r="D3143" t="inlineStr">
        <is>
          <t>はい</t>
        </is>
      </c>
      <c r="E3143" s="18" t="n">
        <v>120000</v>
      </c>
      <c r="F3143" s="18" t="n">
        <v>0</v>
      </c>
      <c r="G3143" s="18" t="n">
        <v>0</v>
      </c>
      <c r="H3143" s="18" t="n">
        <v>0</v>
      </c>
      <c r="I3143" s="18" t="n">
        <v>0</v>
      </c>
      <c r="J3143" s="18">
        <f>ROUND(MIN(B3143/12,650000)*12*0.0915+MIN(B3143/12,1390000)*12*(0.0504+0)+B3143*0.005,0)</f>
        <v/>
      </c>
      <c r="K3143" s="18" t="n">
        <v>0</v>
      </c>
      <c r="L3143" s="18" t="n">
        <v>0</v>
      </c>
      <c r="M3143" s="18">
        <f>ROUND(IF(C3143&gt;=2026,IF(B3143&lt;741000,0,IF(B3143&lt;2191000,B3143-740000,IF(B3143&lt;2193000,1451000,IF(B3143&lt;2196000,1453000,IF(B3143&lt;2200000,1456000,IF(B3143&lt;3600000,ROUNDDOWN(B3143/4,-3)*2.8-80000,IF(B3143&lt;6600000,ROUNDDOWN(B3143/4,-3)*3.2-440000,IF(B3143&lt;8500000,ROUNDDOWN(B3143*0.9,0)-1100000,B3143-1950000)))))))),IF(B3143&lt;651000,0,IF(B3143&lt;1900000,B3143-650000,IF(B3143&lt;3600000,ROUNDDOWN(B3143/4,-3)*2.8-80000,IF(B3143&lt;6600000,ROUNDDOWN(B3143/4,-3)*3.2-440000,IF(B3143&lt;8500000,ROUNDDOWN(B3143*0.9,0)-1100000,B3143-1950000)))))),0)</f>
        <v/>
      </c>
      <c r="N3143" s="18">
        <f>IF(M3143&gt;23500000,NA(),IF(C3143&gt;=2026,IF(M3143&lt;=4890000,1040000,IF(M3143&lt;=6550000,670000,620000)),IF(M3143&lt;=1320000,950000,IF(M3143&lt;=3360000,880000,IF(M3143&lt;=4890000,680000,IF(M3143&lt;=6550000,630000,580000))))))</f>
        <v/>
      </c>
      <c r="O3143" s="18">
        <f>IF(F3143&lt;=0,IF(AND(D3143="はい",C3143&gt;=2026,C3143&lt;=2027),IF(E3143&lt;=0,0,IF(E3143&lt;=30000,E3143,IF(E3143&lt;=60000,ROUNDUP(E3143/2,0)+15000,IF(E3143&lt;=120000,ROUNDUP(E3143/4,0)+30000,60000)))),IF(E3143&lt;=0,0,IF(E3143&lt;=20000,E3143,IF(E3143&lt;=40000,ROUNDUP(E3143/2,0)+10000,IF(E3143&lt;=80000,ROUNDUP(E3143/4,0)+20000,40000))))),IF(E3143&lt;=0,IF(F3143&lt;=0,0,IF(F3143&lt;=25000,F3143,IF(F3143&lt;=50000,ROUNDUP(F3143/2,0)+12500,IF(F3143&lt;=100000,ROUNDUP(F3143/4,0)+25000,50000)))),MAX(IF(F3143&lt;=0,0,IF(F3143&lt;=25000,F3143,IF(F3143&lt;=50000,ROUNDUP(F3143/2,0)+12500,IF(F3143&lt;=100000,ROUNDUP(F3143/4,0)+25000,50000)))),MIN(IF(AND(D3143="はい",C3143&gt;=2026,C3143&lt;=2027),IF(E3143&lt;=0,0,IF(E3143&lt;=30000,E3143,IF(E3143&lt;=60000,ROUNDUP(E3143/2,0)+15000,IF(E3143&lt;=120000,ROUNDUP(E3143/4,0)+30000,60000)))),IF(E3143&lt;=0,0,IF(E3143&lt;=20000,E3143,IF(E3143&lt;=40000,ROUNDUP(E3143/2,0)+10000,IF(E3143&lt;=80000,ROUNDUP(E3143/4,0)+20000,40000)))))+IF(F3143&lt;=0,0,IF(F3143&lt;=25000,F3143,IF(F3143&lt;=50000,ROUNDUP(F3143/2,0)+12500,IF(F3143&lt;=100000,ROUNDUP(F3143/4,0)+25000,50000)))),IF(AND(D3143="はい",C3143&gt;=2026,C3143&lt;=2027),60000,40000)))))</f>
        <v/>
      </c>
      <c r="P3143" s="18">
        <f>IF(G3143&lt;=0,0,IF(G3143&lt;=20000,G3143,IF(G3143&lt;=40000,ROUNDUP(G3143/2,0)+10000,IF(G3143&lt;=80000,ROUNDUP(G3143/4,0)+20000,40000))))</f>
        <v/>
      </c>
      <c r="Q3143" s="18">
        <f>IF(I3143&lt;=0,IF(H3143&lt;=0,0,IF(H3143&lt;=20000,H3143,IF(H3143&lt;=40000,ROUNDUP(H3143/2,0)+10000,IF(H3143&lt;=80000,ROUNDUP(H3143/4,0)+20000,40000)))),IF(H3143&lt;=0,IF(I3143&lt;=0,0,IF(I3143&lt;=25000,I3143,IF(I3143&lt;=50000,ROUNDUP(I3143/2,0)+12500,IF(I3143&lt;=100000,ROUNDUP(I3143/4,0)+25000,50000)))),MAX(IF(I3143&lt;=0,0,IF(I3143&lt;=25000,I3143,IF(I3143&lt;=50000,ROUNDUP(I3143/2,0)+12500,IF(I3143&lt;=100000,ROUNDUP(I3143/4,0)+25000,50000)))),MIN(IF(H3143&lt;=0,0,IF(H3143&lt;=20000,H3143,IF(H3143&lt;=40000,ROUNDUP(H3143/2,0)+10000,IF(H3143&lt;=80000,ROUNDUP(H3143/4,0)+20000,40000))))+IF(I3143&lt;=0,0,IF(I3143&lt;=25000,I3143,IF(I3143&lt;=50000,ROUNDUP(I3143/2,0)+12500,IF(I3143&lt;=100000,ROUNDUP(I3143/4,0)+25000,50000)))),40000))))</f>
        <v/>
      </c>
      <c r="R3143" s="18">
        <f>MIN(120000,O3143+P3143+Q3143)</f>
        <v/>
      </c>
      <c r="S3143" s="18">
        <f>IF(F3143&lt;=0,IF(E3143&lt;=0,0,IF(E3143&lt;=12000,E3143,IF(E3143&lt;=32000,ROUNDUP(E3143/2,0)+6000,IF(E3143&lt;=56000,ROUNDUP(E3143/4,0)+14000,28000)))),IF(E3143&lt;=0,IF(F3143&lt;=0,0,IF(F3143&lt;=15000,F3143,IF(F3143&lt;=40000,ROUNDUP(F3143/2,0)+7500,IF(F3143&lt;=70000,ROUNDUP(F3143/4,0)+17500,35000)))),MAX(IF(F3143&lt;=0,0,IF(F3143&lt;=15000,F3143,IF(F3143&lt;=40000,ROUNDUP(F3143/2,0)+7500,IF(F3143&lt;=70000,ROUNDUP(F3143/4,0)+17500,35000)))),MIN(IF(E3143&lt;=0,0,IF(E3143&lt;=12000,E3143,IF(E3143&lt;=32000,ROUNDUP(E3143/2,0)+6000,IF(E3143&lt;=56000,ROUNDUP(E3143/4,0)+14000,28000))))+IF(F3143&lt;=0,0,IF(F3143&lt;=15000,F3143,IF(F3143&lt;=40000,ROUNDUP(F3143/2,0)+7500,IF(F3143&lt;=70000,ROUNDUP(F3143/4,0)+17500,35000)))),28000))))</f>
        <v/>
      </c>
      <c r="T3143" s="18">
        <f>IF(G3143&lt;=0,0,IF(G3143&lt;=12000,G3143,IF(G3143&lt;=32000,ROUNDUP(G3143/2,0)+6000,IF(G3143&lt;=56000,ROUNDUP(G3143/4,0)+14000,28000))))</f>
        <v/>
      </c>
      <c r="U3143" s="18">
        <f>IF(I3143&lt;=0,IF(H3143&lt;=0,0,IF(H3143&lt;=12000,H3143,IF(H3143&lt;=32000,ROUNDUP(H3143/2,0)+6000,IF(H3143&lt;=56000,ROUNDUP(H3143/4,0)+14000,28000)))),IF(H3143&lt;=0,IF(I3143&lt;=0,0,IF(I3143&lt;=15000,I3143,IF(I3143&lt;=40000,ROUNDUP(I3143/2,0)+7500,IF(I3143&lt;=70000,ROUNDUP(I3143/4,0)+17500,35000)))),MAX(IF(I3143&lt;=0,0,IF(I3143&lt;=15000,I3143,IF(I3143&lt;=40000,ROUNDUP(I3143/2,0)+7500,IF(I3143&lt;=70000,ROUNDUP(I3143/4,0)+17500,35000)))),MIN(IF(H3143&lt;=0,0,IF(H3143&lt;=12000,H3143,IF(H3143&lt;=32000,ROUNDUP(H3143/2,0)+6000,IF(H3143&lt;=56000,ROUNDUP(H3143/4,0)+14000,28000))))+IF(I3143&lt;=0,0,IF(I3143&lt;=15000,I3143,IF(I3143&lt;=40000,ROUNDUP(I3143/2,0)+7500,IF(I3143&lt;=70000,ROUNDUP(I3143/4,0)+17500,35000)))),28000))))</f>
        <v/>
      </c>
      <c r="V3143" s="18">
        <f>MIN(70000,S3143+T3143+U3143)</f>
        <v/>
      </c>
      <c r="W3143" s="18">
        <f>MAX(0,ROUNDDOWN(M3143-J3143-N3143-K3143-0,-3))</f>
        <v/>
      </c>
      <c r="X3143" s="18">
        <f>MAX(0,ROUNDDOWN(M3143-J3143-N3143-K3143-R3143,-3))</f>
        <v/>
      </c>
      <c r="Y3143" s="18">
        <f>IF(W3143&lt;=0,0,ROUNDDOWN((W3143*LOOKUP(W3143,{0,1950001,3300001,6950001,9000001,18000001,40000001},{0.05,0.1,0.2,0.23,0.33,0.4,0.45})-LOOKUP(W3143,{0,1950001,3300001,6950001,9000001,18000001,40000001},{0,97500,427500,636000,1536000,2796000,4796000}))*1.021,-2))</f>
        <v/>
      </c>
      <c r="Z3143" s="18">
        <f>IF(X3143&lt;=0,0,ROUNDDOWN((X3143*LOOKUP(X3143,{0,1950001,3300001,6950001,9000001,18000001,40000001},{0.05,0.1,0.2,0.23,0.33,0.4,0.45})-LOOKUP(X3143,{0,1950001,3300001,6950001,9000001,18000001,40000001},{0,97500,427500,636000,1536000,2796000,4796000}))*1.021,-2))</f>
        <v/>
      </c>
      <c r="AA3143" s="18">
        <f>MAX(0,ROUNDDOWN(M3143-J3143-430000-L3143-0,-3))</f>
        <v/>
      </c>
      <c r="AB3143" s="18">
        <f>MAX(0,ROUNDDOWN(M3143-J3143-430000-L3143-V3143,-3))</f>
        <v/>
      </c>
      <c r="AC3143" s="18">
        <f>IF(M3143&lt;=450000,0,MAX(0,ROUNDDOWN(AA3143*0.06-MIN(50000,AA3143)*0.03,-2))+MAX(0,ROUNDDOWN(AA3143*0.04-MIN(50000,AA3143)*0.02,-2)))</f>
        <v/>
      </c>
      <c r="AD3143" s="18">
        <f>IF(M3143&lt;=450000,0,MAX(0,ROUNDDOWN(AB3143*0.06-MIN(50000,AB3143)*0.03,-2))+MAX(0,ROUNDDOWN(AB3143*0.04-MIN(50000,AB3143)*0.02,-2)))</f>
        <v/>
      </c>
      <c r="AE3143" s="18">
        <f>Y3143-Z3143</f>
        <v/>
      </c>
      <c r="AF3143" s="18">
        <f>AC3143-AD3143</f>
        <v/>
      </c>
      <c r="AG3143" s="18">
        <f>AE3143+AF3143</f>
        <v/>
      </c>
      <c r="AH3143" s="20">
        <f>IF(W3143&lt;=0,0,LOOKUP(W3143,{0,1950001,3300001,6950001,9000001,18000001,40000001},{0.05,0.1,0.2,0.23,0.33,0.4,0.45}))</f>
        <v/>
      </c>
    </row>
    <row r="3144">
      <c r="A3144" t="inlineStr">
        <is>
          <t>1万円刻み 3区分8万円ずつ</t>
        </is>
      </c>
      <c r="B3144" s="18">
        <f>'4_1万円刻み'!$A$1022</f>
        <v/>
      </c>
      <c r="C3144" s="19" t="n">
        <v>2026</v>
      </c>
      <c r="D3144" t="inlineStr">
        <is>
          <t>いいえ</t>
        </is>
      </c>
      <c r="E3144" s="18" t="n">
        <v>80000</v>
      </c>
      <c r="F3144" s="18" t="n">
        <v>0</v>
      </c>
      <c r="G3144" s="18" t="n">
        <v>80000</v>
      </c>
      <c r="H3144" s="18" t="n">
        <v>80000</v>
      </c>
      <c r="I3144" s="18" t="n">
        <v>0</v>
      </c>
      <c r="J3144" s="18">
        <f>ROUND(MIN(B3144/12,650000)*12*0.0915+MIN(B3144/12,1390000)*12*(0.0504+0)+B3144*0.005,0)</f>
        <v/>
      </c>
      <c r="K3144" s="18" t="n">
        <v>0</v>
      </c>
      <c r="L3144" s="18" t="n">
        <v>0</v>
      </c>
      <c r="M3144" s="18">
        <f>ROUND(IF(C3144&gt;=2026,IF(B3144&lt;741000,0,IF(B3144&lt;2191000,B3144-740000,IF(B3144&lt;2193000,1451000,IF(B3144&lt;2196000,1453000,IF(B3144&lt;2200000,1456000,IF(B3144&lt;3600000,ROUNDDOWN(B3144/4,-3)*2.8-80000,IF(B3144&lt;6600000,ROUNDDOWN(B3144/4,-3)*3.2-440000,IF(B3144&lt;8500000,ROUNDDOWN(B3144*0.9,0)-1100000,B3144-1950000)))))))),IF(B3144&lt;651000,0,IF(B3144&lt;1900000,B3144-650000,IF(B3144&lt;3600000,ROUNDDOWN(B3144/4,-3)*2.8-80000,IF(B3144&lt;6600000,ROUNDDOWN(B3144/4,-3)*3.2-440000,IF(B3144&lt;8500000,ROUNDDOWN(B3144*0.9,0)-1100000,B3144-1950000)))))),0)</f>
        <v/>
      </c>
      <c r="N3144" s="18">
        <f>IF(M3144&gt;23500000,NA(),IF(C3144&gt;=2026,IF(M3144&lt;=4890000,1040000,IF(M3144&lt;=6550000,670000,620000)),IF(M3144&lt;=1320000,950000,IF(M3144&lt;=3360000,880000,IF(M3144&lt;=4890000,680000,IF(M3144&lt;=6550000,630000,580000))))))</f>
        <v/>
      </c>
      <c r="O3144" s="18">
        <f>IF(F3144&lt;=0,IF(AND(D3144="はい",C3144&gt;=2026,C3144&lt;=2027),IF(E3144&lt;=0,0,IF(E3144&lt;=30000,E3144,IF(E3144&lt;=60000,ROUNDUP(E3144/2,0)+15000,IF(E3144&lt;=120000,ROUNDUP(E3144/4,0)+30000,60000)))),IF(E3144&lt;=0,0,IF(E3144&lt;=20000,E3144,IF(E3144&lt;=40000,ROUNDUP(E3144/2,0)+10000,IF(E3144&lt;=80000,ROUNDUP(E3144/4,0)+20000,40000))))),IF(E3144&lt;=0,IF(F3144&lt;=0,0,IF(F3144&lt;=25000,F3144,IF(F3144&lt;=50000,ROUNDUP(F3144/2,0)+12500,IF(F3144&lt;=100000,ROUNDUP(F3144/4,0)+25000,50000)))),MAX(IF(F3144&lt;=0,0,IF(F3144&lt;=25000,F3144,IF(F3144&lt;=50000,ROUNDUP(F3144/2,0)+12500,IF(F3144&lt;=100000,ROUNDUP(F3144/4,0)+25000,50000)))),MIN(IF(AND(D3144="はい",C3144&gt;=2026,C3144&lt;=2027),IF(E3144&lt;=0,0,IF(E3144&lt;=30000,E3144,IF(E3144&lt;=60000,ROUNDUP(E3144/2,0)+15000,IF(E3144&lt;=120000,ROUNDUP(E3144/4,0)+30000,60000)))),IF(E3144&lt;=0,0,IF(E3144&lt;=20000,E3144,IF(E3144&lt;=40000,ROUNDUP(E3144/2,0)+10000,IF(E3144&lt;=80000,ROUNDUP(E3144/4,0)+20000,40000)))))+IF(F3144&lt;=0,0,IF(F3144&lt;=25000,F3144,IF(F3144&lt;=50000,ROUNDUP(F3144/2,0)+12500,IF(F3144&lt;=100000,ROUNDUP(F3144/4,0)+25000,50000)))),IF(AND(D3144="はい",C3144&gt;=2026,C3144&lt;=2027),60000,40000)))))</f>
        <v/>
      </c>
      <c r="P3144" s="18">
        <f>IF(G3144&lt;=0,0,IF(G3144&lt;=20000,G3144,IF(G3144&lt;=40000,ROUNDUP(G3144/2,0)+10000,IF(G3144&lt;=80000,ROUNDUP(G3144/4,0)+20000,40000))))</f>
        <v/>
      </c>
      <c r="Q3144" s="18">
        <f>IF(I3144&lt;=0,IF(H3144&lt;=0,0,IF(H3144&lt;=20000,H3144,IF(H3144&lt;=40000,ROUNDUP(H3144/2,0)+10000,IF(H3144&lt;=80000,ROUNDUP(H3144/4,0)+20000,40000)))),IF(H3144&lt;=0,IF(I3144&lt;=0,0,IF(I3144&lt;=25000,I3144,IF(I3144&lt;=50000,ROUNDUP(I3144/2,0)+12500,IF(I3144&lt;=100000,ROUNDUP(I3144/4,0)+25000,50000)))),MAX(IF(I3144&lt;=0,0,IF(I3144&lt;=25000,I3144,IF(I3144&lt;=50000,ROUNDUP(I3144/2,0)+12500,IF(I3144&lt;=100000,ROUNDUP(I3144/4,0)+25000,50000)))),MIN(IF(H3144&lt;=0,0,IF(H3144&lt;=20000,H3144,IF(H3144&lt;=40000,ROUNDUP(H3144/2,0)+10000,IF(H3144&lt;=80000,ROUNDUP(H3144/4,0)+20000,40000))))+IF(I3144&lt;=0,0,IF(I3144&lt;=25000,I3144,IF(I3144&lt;=50000,ROUNDUP(I3144/2,0)+12500,IF(I3144&lt;=100000,ROUNDUP(I3144/4,0)+25000,50000)))),40000))))</f>
        <v/>
      </c>
      <c r="R3144" s="18">
        <f>MIN(120000,O3144+P3144+Q3144)</f>
        <v/>
      </c>
      <c r="S3144" s="18">
        <f>IF(F3144&lt;=0,IF(E3144&lt;=0,0,IF(E3144&lt;=12000,E3144,IF(E3144&lt;=32000,ROUNDUP(E3144/2,0)+6000,IF(E3144&lt;=56000,ROUNDUP(E3144/4,0)+14000,28000)))),IF(E3144&lt;=0,IF(F3144&lt;=0,0,IF(F3144&lt;=15000,F3144,IF(F3144&lt;=40000,ROUNDUP(F3144/2,0)+7500,IF(F3144&lt;=70000,ROUNDUP(F3144/4,0)+17500,35000)))),MAX(IF(F3144&lt;=0,0,IF(F3144&lt;=15000,F3144,IF(F3144&lt;=40000,ROUNDUP(F3144/2,0)+7500,IF(F3144&lt;=70000,ROUNDUP(F3144/4,0)+17500,35000)))),MIN(IF(E3144&lt;=0,0,IF(E3144&lt;=12000,E3144,IF(E3144&lt;=32000,ROUNDUP(E3144/2,0)+6000,IF(E3144&lt;=56000,ROUNDUP(E3144/4,0)+14000,28000))))+IF(F3144&lt;=0,0,IF(F3144&lt;=15000,F3144,IF(F3144&lt;=40000,ROUNDUP(F3144/2,0)+7500,IF(F3144&lt;=70000,ROUNDUP(F3144/4,0)+17500,35000)))),28000))))</f>
        <v/>
      </c>
      <c r="T3144" s="18">
        <f>IF(G3144&lt;=0,0,IF(G3144&lt;=12000,G3144,IF(G3144&lt;=32000,ROUNDUP(G3144/2,0)+6000,IF(G3144&lt;=56000,ROUNDUP(G3144/4,0)+14000,28000))))</f>
        <v/>
      </c>
      <c r="U3144" s="18">
        <f>IF(I3144&lt;=0,IF(H3144&lt;=0,0,IF(H3144&lt;=12000,H3144,IF(H3144&lt;=32000,ROUNDUP(H3144/2,0)+6000,IF(H3144&lt;=56000,ROUNDUP(H3144/4,0)+14000,28000)))),IF(H3144&lt;=0,IF(I3144&lt;=0,0,IF(I3144&lt;=15000,I3144,IF(I3144&lt;=40000,ROUNDUP(I3144/2,0)+7500,IF(I3144&lt;=70000,ROUNDUP(I3144/4,0)+17500,35000)))),MAX(IF(I3144&lt;=0,0,IF(I3144&lt;=15000,I3144,IF(I3144&lt;=40000,ROUNDUP(I3144/2,0)+7500,IF(I3144&lt;=70000,ROUNDUP(I3144/4,0)+17500,35000)))),MIN(IF(H3144&lt;=0,0,IF(H3144&lt;=12000,H3144,IF(H3144&lt;=32000,ROUNDUP(H3144/2,0)+6000,IF(H3144&lt;=56000,ROUNDUP(H3144/4,0)+14000,28000))))+IF(I3144&lt;=0,0,IF(I3144&lt;=15000,I3144,IF(I3144&lt;=40000,ROUNDUP(I3144/2,0)+7500,IF(I3144&lt;=70000,ROUNDUP(I3144/4,0)+17500,35000)))),28000))))</f>
        <v/>
      </c>
      <c r="V3144" s="18">
        <f>MIN(70000,S3144+T3144+U3144)</f>
        <v/>
      </c>
      <c r="W3144" s="18">
        <f>MAX(0,ROUNDDOWN(M3144-J3144-N3144-K3144-0,-3))</f>
        <v/>
      </c>
      <c r="X3144" s="18">
        <f>MAX(0,ROUNDDOWN(M3144-J3144-N3144-K3144-R3144,-3))</f>
        <v/>
      </c>
      <c r="Y3144" s="18">
        <f>IF(W3144&lt;=0,0,ROUNDDOWN((W3144*LOOKUP(W3144,{0,1950001,3300001,6950001,9000001,18000001,40000001},{0.05,0.1,0.2,0.23,0.33,0.4,0.45})-LOOKUP(W3144,{0,1950001,3300001,6950001,9000001,18000001,40000001},{0,97500,427500,636000,1536000,2796000,4796000}))*1.021,-2))</f>
        <v/>
      </c>
      <c r="Z3144" s="18">
        <f>IF(X3144&lt;=0,0,ROUNDDOWN((X3144*LOOKUP(X3144,{0,1950001,3300001,6950001,9000001,18000001,40000001},{0.05,0.1,0.2,0.23,0.33,0.4,0.45})-LOOKUP(X3144,{0,1950001,3300001,6950001,9000001,18000001,40000001},{0,97500,427500,636000,1536000,2796000,4796000}))*1.021,-2))</f>
        <v/>
      </c>
      <c r="AA3144" s="18">
        <f>MAX(0,ROUNDDOWN(M3144-J3144-430000-L3144-0,-3))</f>
        <v/>
      </c>
      <c r="AB3144" s="18">
        <f>MAX(0,ROUNDDOWN(M3144-J3144-430000-L3144-V3144,-3))</f>
        <v/>
      </c>
      <c r="AC3144" s="18">
        <f>IF(M3144&lt;=450000,0,MAX(0,ROUNDDOWN(AA3144*0.06-MIN(50000,AA3144)*0.03,-2))+MAX(0,ROUNDDOWN(AA3144*0.04-MIN(50000,AA3144)*0.02,-2)))</f>
        <v/>
      </c>
      <c r="AD3144" s="18">
        <f>IF(M3144&lt;=450000,0,MAX(0,ROUNDDOWN(AB3144*0.06-MIN(50000,AB3144)*0.03,-2))+MAX(0,ROUNDDOWN(AB3144*0.04-MIN(50000,AB3144)*0.02,-2)))</f>
        <v/>
      </c>
      <c r="AE3144" s="18">
        <f>Y3144-Z3144</f>
        <v/>
      </c>
      <c r="AF3144" s="18">
        <f>AC3144-AD3144</f>
        <v/>
      </c>
      <c r="AG3144" s="18">
        <f>AE3144+AF3144</f>
        <v/>
      </c>
      <c r="AH3144" s="20">
        <f>IF(W3144&lt;=0,0,LOOKUP(W3144,{0,1950001,3300001,6950001,9000001,18000001,40000001},{0.05,0.1,0.2,0.23,0.33,0.4,0.45}))</f>
        <v/>
      </c>
    </row>
    <row r="3145">
      <c r="A3145" t="inlineStr">
        <is>
          <t>1万円刻み 一般8万円</t>
        </is>
      </c>
      <c r="B3145" s="18">
        <f>'4_1万円刻み'!$A$1022</f>
        <v/>
      </c>
      <c r="C3145" s="19" t="n">
        <v>2026</v>
      </c>
      <c r="D3145" t="inlineStr">
        <is>
          <t>いいえ</t>
        </is>
      </c>
      <c r="E3145" s="18" t="n">
        <v>80000</v>
      </c>
      <c r="F3145" s="18" t="n">
        <v>0</v>
      </c>
      <c r="G3145" s="18" t="n">
        <v>0</v>
      </c>
      <c r="H3145" s="18" t="n">
        <v>0</v>
      </c>
      <c r="I3145" s="18" t="n">
        <v>0</v>
      </c>
      <c r="J3145" s="18">
        <f>ROUND(MIN(B3145/12,650000)*12*0.0915+MIN(B3145/12,1390000)*12*(0.0504+0)+B3145*0.005,0)</f>
        <v/>
      </c>
      <c r="K3145" s="18" t="n">
        <v>0</v>
      </c>
      <c r="L3145" s="18" t="n">
        <v>0</v>
      </c>
      <c r="M3145" s="18">
        <f>ROUND(IF(C3145&gt;=2026,IF(B3145&lt;741000,0,IF(B3145&lt;2191000,B3145-740000,IF(B3145&lt;2193000,1451000,IF(B3145&lt;2196000,1453000,IF(B3145&lt;2200000,1456000,IF(B3145&lt;3600000,ROUNDDOWN(B3145/4,-3)*2.8-80000,IF(B3145&lt;6600000,ROUNDDOWN(B3145/4,-3)*3.2-440000,IF(B3145&lt;8500000,ROUNDDOWN(B3145*0.9,0)-1100000,B3145-1950000)))))))),IF(B3145&lt;651000,0,IF(B3145&lt;1900000,B3145-650000,IF(B3145&lt;3600000,ROUNDDOWN(B3145/4,-3)*2.8-80000,IF(B3145&lt;6600000,ROUNDDOWN(B3145/4,-3)*3.2-440000,IF(B3145&lt;8500000,ROUNDDOWN(B3145*0.9,0)-1100000,B3145-1950000)))))),0)</f>
        <v/>
      </c>
      <c r="N3145" s="18">
        <f>IF(M3145&gt;23500000,NA(),IF(C3145&gt;=2026,IF(M3145&lt;=4890000,1040000,IF(M3145&lt;=6550000,670000,620000)),IF(M3145&lt;=1320000,950000,IF(M3145&lt;=3360000,880000,IF(M3145&lt;=4890000,680000,IF(M3145&lt;=6550000,630000,580000))))))</f>
        <v/>
      </c>
      <c r="O3145" s="18">
        <f>IF(F3145&lt;=0,IF(AND(D3145="はい",C3145&gt;=2026,C3145&lt;=2027),IF(E3145&lt;=0,0,IF(E3145&lt;=30000,E3145,IF(E3145&lt;=60000,ROUNDUP(E3145/2,0)+15000,IF(E3145&lt;=120000,ROUNDUP(E3145/4,0)+30000,60000)))),IF(E3145&lt;=0,0,IF(E3145&lt;=20000,E3145,IF(E3145&lt;=40000,ROUNDUP(E3145/2,0)+10000,IF(E3145&lt;=80000,ROUNDUP(E3145/4,0)+20000,40000))))),IF(E3145&lt;=0,IF(F3145&lt;=0,0,IF(F3145&lt;=25000,F3145,IF(F3145&lt;=50000,ROUNDUP(F3145/2,0)+12500,IF(F3145&lt;=100000,ROUNDUP(F3145/4,0)+25000,50000)))),MAX(IF(F3145&lt;=0,0,IF(F3145&lt;=25000,F3145,IF(F3145&lt;=50000,ROUNDUP(F3145/2,0)+12500,IF(F3145&lt;=100000,ROUNDUP(F3145/4,0)+25000,50000)))),MIN(IF(AND(D3145="はい",C3145&gt;=2026,C3145&lt;=2027),IF(E3145&lt;=0,0,IF(E3145&lt;=30000,E3145,IF(E3145&lt;=60000,ROUNDUP(E3145/2,0)+15000,IF(E3145&lt;=120000,ROUNDUP(E3145/4,0)+30000,60000)))),IF(E3145&lt;=0,0,IF(E3145&lt;=20000,E3145,IF(E3145&lt;=40000,ROUNDUP(E3145/2,0)+10000,IF(E3145&lt;=80000,ROUNDUP(E3145/4,0)+20000,40000)))))+IF(F3145&lt;=0,0,IF(F3145&lt;=25000,F3145,IF(F3145&lt;=50000,ROUNDUP(F3145/2,0)+12500,IF(F3145&lt;=100000,ROUNDUP(F3145/4,0)+25000,50000)))),IF(AND(D3145="はい",C3145&gt;=2026,C3145&lt;=2027),60000,40000)))))</f>
        <v/>
      </c>
      <c r="P3145" s="18">
        <f>IF(G3145&lt;=0,0,IF(G3145&lt;=20000,G3145,IF(G3145&lt;=40000,ROUNDUP(G3145/2,0)+10000,IF(G3145&lt;=80000,ROUNDUP(G3145/4,0)+20000,40000))))</f>
        <v/>
      </c>
      <c r="Q3145" s="18">
        <f>IF(I3145&lt;=0,IF(H3145&lt;=0,0,IF(H3145&lt;=20000,H3145,IF(H3145&lt;=40000,ROUNDUP(H3145/2,0)+10000,IF(H3145&lt;=80000,ROUNDUP(H3145/4,0)+20000,40000)))),IF(H3145&lt;=0,IF(I3145&lt;=0,0,IF(I3145&lt;=25000,I3145,IF(I3145&lt;=50000,ROUNDUP(I3145/2,0)+12500,IF(I3145&lt;=100000,ROUNDUP(I3145/4,0)+25000,50000)))),MAX(IF(I3145&lt;=0,0,IF(I3145&lt;=25000,I3145,IF(I3145&lt;=50000,ROUNDUP(I3145/2,0)+12500,IF(I3145&lt;=100000,ROUNDUP(I3145/4,0)+25000,50000)))),MIN(IF(H3145&lt;=0,0,IF(H3145&lt;=20000,H3145,IF(H3145&lt;=40000,ROUNDUP(H3145/2,0)+10000,IF(H3145&lt;=80000,ROUNDUP(H3145/4,0)+20000,40000))))+IF(I3145&lt;=0,0,IF(I3145&lt;=25000,I3145,IF(I3145&lt;=50000,ROUNDUP(I3145/2,0)+12500,IF(I3145&lt;=100000,ROUNDUP(I3145/4,0)+25000,50000)))),40000))))</f>
        <v/>
      </c>
      <c r="R3145" s="18">
        <f>MIN(120000,O3145+P3145+Q3145)</f>
        <v/>
      </c>
      <c r="S3145" s="18">
        <f>IF(F3145&lt;=0,IF(E3145&lt;=0,0,IF(E3145&lt;=12000,E3145,IF(E3145&lt;=32000,ROUNDUP(E3145/2,0)+6000,IF(E3145&lt;=56000,ROUNDUP(E3145/4,0)+14000,28000)))),IF(E3145&lt;=0,IF(F3145&lt;=0,0,IF(F3145&lt;=15000,F3145,IF(F3145&lt;=40000,ROUNDUP(F3145/2,0)+7500,IF(F3145&lt;=70000,ROUNDUP(F3145/4,0)+17500,35000)))),MAX(IF(F3145&lt;=0,0,IF(F3145&lt;=15000,F3145,IF(F3145&lt;=40000,ROUNDUP(F3145/2,0)+7500,IF(F3145&lt;=70000,ROUNDUP(F3145/4,0)+17500,35000)))),MIN(IF(E3145&lt;=0,0,IF(E3145&lt;=12000,E3145,IF(E3145&lt;=32000,ROUNDUP(E3145/2,0)+6000,IF(E3145&lt;=56000,ROUNDUP(E3145/4,0)+14000,28000))))+IF(F3145&lt;=0,0,IF(F3145&lt;=15000,F3145,IF(F3145&lt;=40000,ROUNDUP(F3145/2,0)+7500,IF(F3145&lt;=70000,ROUNDUP(F3145/4,0)+17500,35000)))),28000))))</f>
        <v/>
      </c>
      <c r="T3145" s="18">
        <f>IF(G3145&lt;=0,0,IF(G3145&lt;=12000,G3145,IF(G3145&lt;=32000,ROUNDUP(G3145/2,0)+6000,IF(G3145&lt;=56000,ROUNDUP(G3145/4,0)+14000,28000))))</f>
        <v/>
      </c>
      <c r="U3145" s="18">
        <f>IF(I3145&lt;=0,IF(H3145&lt;=0,0,IF(H3145&lt;=12000,H3145,IF(H3145&lt;=32000,ROUNDUP(H3145/2,0)+6000,IF(H3145&lt;=56000,ROUNDUP(H3145/4,0)+14000,28000)))),IF(H3145&lt;=0,IF(I3145&lt;=0,0,IF(I3145&lt;=15000,I3145,IF(I3145&lt;=40000,ROUNDUP(I3145/2,0)+7500,IF(I3145&lt;=70000,ROUNDUP(I3145/4,0)+17500,35000)))),MAX(IF(I3145&lt;=0,0,IF(I3145&lt;=15000,I3145,IF(I3145&lt;=40000,ROUNDUP(I3145/2,0)+7500,IF(I3145&lt;=70000,ROUNDUP(I3145/4,0)+17500,35000)))),MIN(IF(H3145&lt;=0,0,IF(H3145&lt;=12000,H3145,IF(H3145&lt;=32000,ROUNDUP(H3145/2,0)+6000,IF(H3145&lt;=56000,ROUNDUP(H3145/4,0)+14000,28000))))+IF(I3145&lt;=0,0,IF(I3145&lt;=15000,I3145,IF(I3145&lt;=40000,ROUNDUP(I3145/2,0)+7500,IF(I3145&lt;=70000,ROUNDUP(I3145/4,0)+17500,35000)))),28000))))</f>
        <v/>
      </c>
      <c r="V3145" s="18">
        <f>MIN(70000,S3145+T3145+U3145)</f>
        <v/>
      </c>
      <c r="W3145" s="18">
        <f>MAX(0,ROUNDDOWN(M3145-J3145-N3145-K3145-0,-3))</f>
        <v/>
      </c>
      <c r="X3145" s="18">
        <f>MAX(0,ROUNDDOWN(M3145-J3145-N3145-K3145-R3145,-3))</f>
        <v/>
      </c>
      <c r="Y3145" s="18">
        <f>IF(W3145&lt;=0,0,ROUNDDOWN((W3145*LOOKUP(W3145,{0,1950001,3300001,6950001,9000001,18000001,40000001},{0.05,0.1,0.2,0.23,0.33,0.4,0.45})-LOOKUP(W3145,{0,1950001,3300001,6950001,9000001,18000001,40000001},{0,97500,427500,636000,1536000,2796000,4796000}))*1.021,-2))</f>
        <v/>
      </c>
      <c r="Z3145" s="18">
        <f>IF(X3145&lt;=0,0,ROUNDDOWN((X3145*LOOKUP(X3145,{0,1950001,3300001,6950001,9000001,18000001,40000001},{0.05,0.1,0.2,0.23,0.33,0.4,0.45})-LOOKUP(X3145,{0,1950001,3300001,6950001,9000001,18000001,40000001},{0,97500,427500,636000,1536000,2796000,4796000}))*1.021,-2))</f>
        <v/>
      </c>
      <c r="AA3145" s="18">
        <f>MAX(0,ROUNDDOWN(M3145-J3145-430000-L3145-0,-3))</f>
        <v/>
      </c>
      <c r="AB3145" s="18">
        <f>MAX(0,ROUNDDOWN(M3145-J3145-430000-L3145-V3145,-3))</f>
        <v/>
      </c>
      <c r="AC3145" s="18">
        <f>IF(M3145&lt;=450000,0,MAX(0,ROUNDDOWN(AA3145*0.06-MIN(50000,AA3145)*0.03,-2))+MAX(0,ROUNDDOWN(AA3145*0.04-MIN(50000,AA3145)*0.02,-2)))</f>
        <v/>
      </c>
      <c r="AD3145" s="18">
        <f>IF(M3145&lt;=450000,0,MAX(0,ROUNDDOWN(AB3145*0.06-MIN(50000,AB3145)*0.03,-2))+MAX(0,ROUNDDOWN(AB3145*0.04-MIN(50000,AB3145)*0.02,-2)))</f>
        <v/>
      </c>
      <c r="AE3145" s="18">
        <f>Y3145-Z3145</f>
        <v/>
      </c>
      <c r="AF3145" s="18">
        <f>AC3145-AD3145</f>
        <v/>
      </c>
      <c r="AG3145" s="18">
        <f>AE3145+AF3145</f>
        <v/>
      </c>
      <c r="AH3145" s="20">
        <f>IF(W3145&lt;=0,0,LOOKUP(W3145,{0,1950001,3300001,6950001,9000001,18000001,40000001},{0.05,0.1,0.2,0.23,0.33,0.4,0.45}))</f>
        <v/>
      </c>
    </row>
    <row r="3146">
      <c r="A3146" t="inlineStr">
        <is>
          <t>1万円刻み 特例あり一般12万円</t>
        </is>
      </c>
      <c r="B3146" s="18">
        <f>'4_1万円刻み'!$A$1022</f>
        <v/>
      </c>
      <c r="C3146" s="19" t="n">
        <v>2026</v>
      </c>
      <c r="D3146" t="inlineStr">
        <is>
          <t>はい</t>
        </is>
      </c>
      <c r="E3146" s="18" t="n">
        <v>120000</v>
      </c>
      <c r="F3146" s="18" t="n">
        <v>0</v>
      </c>
      <c r="G3146" s="18" t="n">
        <v>0</v>
      </c>
      <c r="H3146" s="18" t="n">
        <v>0</v>
      </c>
      <c r="I3146" s="18" t="n">
        <v>0</v>
      </c>
      <c r="J3146" s="18">
        <f>ROUND(MIN(B3146/12,650000)*12*0.0915+MIN(B3146/12,1390000)*12*(0.0504+0)+B3146*0.005,0)</f>
        <v/>
      </c>
      <c r="K3146" s="18" t="n">
        <v>0</v>
      </c>
      <c r="L3146" s="18" t="n">
        <v>0</v>
      </c>
      <c r="M3146" s="18">
        <f>ROUND(IF(C3146&gt;=2026,IF(B3146&lt;741000,0,IF(B3146&lt;2191000,B3146-740000,IF(B3146&lt;2193000,1451000,IF(B3146&lt;2196000,1453000,IF(B3146&lt;2200000,1456000,IF(B3146&lt;3600000,ROUNDDOWN(B3146/4,-3)*2.8-80000,IF(B3146&lt;6600000,ROUNDDOWN(B3146/4,-3)*3.2-440000,IF(B3146&lt;8500000,ROUNDDOWN(B3146*0.9,0)-1100000,B3146-1950000)))))))),IF(B3146&lt;651000,0,IF(B3146&lt;1900000,B3146-650000,IF(B3146&lt;3600000,ROUNDDOWN(B3146/4,-3)*2.8-80000,IF(B3146&lt;6600000,ROUNDDOWN(B3146/4,-3)*3.2-440000,IF(B3146&lt;8500000,ROUNDDOWN(B3146*0.9,0)-1100000,B3146-1950000)))))),0)</f>
        <v/>
      </c>
      <c r="N3146" s="18">
        <f>IF(M3146&gt;23500000,NA(),IF(C3146&gt;=2026,IF(M3146&lt;=4890000,1040000,IF(M3146&lt;=6550000,670000,620000)),IF(M3146&lt;=1320000,950000,IF(M3146&lt;=3360000,880000,IF(M3146&lt;=4890000,680000,IF(M3146&lt;=6550000,630000,580000))))))</f>
        <v/>
      </c>
      <c r="O3146" s="18">
        <f>IF(F3146&lt;=0,IF(AND(D3146="はい",C3146&gt;=2026,C3146&lt;=2027),IF(E3146&lt;=0,0,IF(E3146&lt;=30000,E3146,IF(E3146&lt;=60000,ROUNDUP(E3146/2,0)+15000,IF(E3146&lt;=120000,ROUNDUP(E3146/4,0)+30000,60000)))),IF(E3146&lt;=0,0,IF(E3146&lt;=20000,E3146,IF(E3146&lt;=40000,ROUNDUP(E3146/2,0)+10000,IF(E3146&lt;=80000,ROUNDUP(E3146/4,0)+20000,40000))))),IF(E3146&lt;=0,IF(F3146&lt;=0,0,IF(F3146&lt;=25000,F3146,IF(F3146&lt;=50000,ROUNDUP(F3146/2,0)+12500,IF(F3146&lt;=100000,ROUNDUP(F3146/4,0)+25000,50000)))),MAX(IF(F3146&lt;=0,0,IF(F3146&lt;=25000,F3146,IF(F3146&lt;=50000,ROUNDUP(F3146/2,0)+12500,IF(F3146&lt;=100000,ROUNDUP(F3146/4,0)+25000,50000)))),MIN(IF(AND(D3146="はい",C3146&gt;=2026,C3146&lt;=2027),IF(E3146&lt;=0,0,IF(E3146&lt;=30000,E3146,IF(E3146&lt;=60000,ROUNDUP(E3146/2,0)+15000,IF(E3146&lt;=120000,ROUNDUP(E3146/4,0)+30000,60000)))),IF(E3146&lt;=0,0,IF(E3146&lt;=20000,E3146,IF(E3146&lt;=40000,ROUNDUP(E3146/2,0)+10000,IF(E3146&lt;=80000,ROUNDUP(E3146/4,0)+20000,40000)))))+IF(F3146&lt;=0,0,IF(F3146&lt;=25000,F3146,IF(F3146&lt;=50000,ROUNDUP(F3146/2,0)+12500,IF(F3146&lt;=100000,ROUNDUP(F3146/4,0)+25000,50000)))),IF(AND(D3146="はい",C3146&gt;=2026,C3146&lt;=2027),60000,40000)))))</f>
        <v/>
      </c>
      <c r="P3146" s="18">
        <f>IF(G3146&lt;=0,0,IF(G3146&lt;=20000,G3146,IF(G3146&lt;=40000,ROUNDUP(G3146/2,0)+10000,IF(G3146&lt;=80000,ROUNDUP(G3146/4,0)+20000,40000))))</f>
        <v/>
      </c>
      <c r="Q3146" s="18">
        <f>IF(I3146&lt;=0,IF(H3146&lt;=0,0,IF(H3146&lt;=20000,H3146,IF(H3146&lt;=40000,ROUNDUP(H3146/2,0)+10000,IF(H3146&lt;=80000,ROUNDUP(H3146/4,0)+20000,40000)))),IF(H3146&lt;=0,IF(I3146&lt;=0,0,IF(I3146&lt;=25000,I3146,IF(I3146&lt;=50000,ROUNDUP(I3146/2,0)+12500,IF(I3146&lt;=100000,ROUNDUP(I3146/4,0)+25000,50000)))),MAX(IF(I3146&lt;=0,0,IF(I3146&lt;=25000,I3146,IF(I3146&lt;=50000,ROUNDUP(I3146/2,0)+12500,IF(I3146&lt;=100000,ROUNDUP(I3146/4,0)+25000,50000)))),MIN(IF(H3146&lt;=0,0,IF(H3146&lt;=20000,H3146,IF(H3146&lt;=40000,ROUNDUP(H3146/2,0)+10000,IF(H3146&lt;=80000,ROUNDUP(H3146/4,0)+20000,40000))))+IF(I3146&lt;=0,0,IF(I3146&lt;=25000,I3146,IF(I3146&lt;=50000,ROUNDUP(I3146/2,0)+12500,IF(I3146&lt;=100000,ROUNDUP(I3146/4,0)+25000,50000)))),40000))))</f>
        <v/>
      </c>
      <c r="R3146" s="18">
        <f>MIN(120000,O3146+P3146+Q3146)</f>
        <v/>
      </c>
      <c r="S3146" s="18">
        <f>IF(F3146&lt;=0,IF(E3146&lt;=0,0,IF(E3146&lt;=12000,E3146,IF(E3146&lt;=32000,ROUNDUP(E3146/2,0)+6000,IF(E3146&lt;=56000,ROUNDUP(E3146/4,0)+14000,28000)))),IF(E3146&lt;=0,IF(F3146&lt;=0,0,IF(F3146&lt;=15000,F3146,IF(F3146&lt;=40000,ROUNDUP(F3146/2,0)+7500,IF(F3146&lt;=70000,ROUNDUP(F3146/4,0)+17500,35000)))),MAX(IF(F3146&lt;=0,0,IF(F3146&lt;=15000,F3146,IF(F3146&lt;=40000,ROUNDUP(F3146/2,0)+7500,IF(F3146&lt;=70000,ROUNDUP(F3146/4,0)+17500,35000)))),MIN(IF(E3146&lt;=0,0,IF(E3146&lt;=12000,E3146,IF(E3146&lt;=32000,ROUNDUP(E3146/2,0)+6000,IF(E3146&lt;=56000,ROUNDUP(E3146/4,0)+14000,28000))))+IF(F3146&lt;=0,0,IF(F3146&lt;=15000,F3146,IF(F3146&lt;=40000,ROUNDUP(F3146/2,0)+7500,IF(F3146&lt;=70000,ROUNDUP(F3146/4,0)+17500,35000)))),28000))))</f>
        <v/>
      </c>
      <c r="T3146" s="18">
        <f>IF(G3146&lt;=0,0,IF(G3146&lt;=12000,G3146,IF(G3146&lt;=32000,ROUNDUP(G3146/2,0)+6000,IF(G3146&lt;=56000,ROUNDUP(G3146/4,0)+14000,28000))))</f>
        <v/>
      </c>
      <c r="U3146" s="18">
        <f>IF(I3146&lt;=0,IF(H3146&lt;=0,0,IF(H3146&lt;=12000,H3146,IF(H3146&lt;=32000,ROUNDUP(H3146/2,0)+6000,IF(H3146&lt;=56000,ROUNDUP(H3146/4,0)+14000,28000)))),IF(H3146&lt;=0,IF(I3146&lt;=0,0,IF(I3146&lt;=15000,I3146,IF(I3146&lt;=40000,ROUNDUP(I3146/2,0)+7500,IF(I3146&lt;=70000,ROUNDUP(I3146/4,0)+17500,35000)))),MAX(IF(I3146&lt;=0,0,IF(I3146&lt;=15000,I3146,IF(I3146&lt;=40000,ROUNDUP(I3146/2,0)+7500,IF(I3146&lt;=70000,ROUNDUP(I3146/4,0)+17500,35000)))),MIN(IF(H3146&lt;=0,0,IF(H3146&lt;=12000,H3146,IF(H3146&lt;=32000,ROUNDUP(H3146/2,0)+6000,IF(H3146&lt;=56000,ROUNDUP(H3146/4,0)+14000,28000))))+IF(I3146&lt;=0,0,IF(I3146&lt;=15000,I3146,IF(I3146&lt;=40000,ROUNDUP(I3146/2,0)+7500,IF(I3146&lt;=70000,ROUNDUP(I3146/4,0)+17500,35000)))),28000))))</f>
        <v/>
      </c>
      <c r="V3146" s="18">
        <f>MIN(70000,S3146+T3146+U3146)</f>
        <v/>
      </c>
      <c r="W3146" s="18">
        <f>MAX(0,ROUNDDOWN(M3146-J3146-N3146-K3146-0,-3))</f>
        <v/>
      </c>
      <c r="X3146" s="18">
        <f>MAX(0,ROUNDDOWN(M3146-J3146-N3146-K3146-R3146,-3))</f>
        <v/>
      </c>
      <c r="Y3146" s="18">
        <f>IF(W3146&lt;=0,0,ROUNDDOWN((W3146*LOOKUP(W3146,{0,1950001,3300001,6950001,9000001,18000001,40000001},{0.05,0.1,0.2,0.23,0.33,0.4,0.45})-LOOKUP(W3146,{0,1950001,3300001,6950001,9000001,18000001,40000001},{0,97500,427500,636000,1536000,2796000,4796000}))*1.021,-2))</f>
        <v/>
      </c>
      <c r="Z3146" s="18">
        <f>IF(X3146&lt;=0,0,ROUNDDOWN((X3146*LOOKUP(X3146,{0,1950001,3300001,6950001,9000001,18000001,40000001},{0.05,0.1,0.2,0.23,0.33,0.4,0.45})-LOOKUP(X3146,{0,1950001,3300001,6950001,9000001,18000001,40000001},{0,97500,427500,636000,1536000,2796000,4796000}))*1.021,-2))</f>
        <v/>
      </c>
      <c r="AA3146" s="18">
        <f>MAX(0,ROUNDDOWN(M3146-J3146-430000-L3146-0,-3))</f>
        <v/>
      </c>
      <c r="AB3146" s="18">
        <f>MAX(0,ROUNDDOWN(M3146-J3146-430000-L3146-V3146,-3))</f>
        <v/>
      </c>
      <c r="AC3146" s="18">
        <f>IF(M3146&lt;=450000,0,MAX(0,ROUNDDOWN(AA3146*0.06-MIN(50000,AA3146)*0.03,-2))+MAX(0,ROUNDDOWN(AA3146*0.04-MIN(50000,AA3146)*0.02,-2)))</f>
        <v/>
      </c>
      <c r="AD3146" s="18">
        <f>IF(M3146&lt;=450000,0,MAX(0,ROUNDDOWN(AB3146*0.06-MIN(50000,AB3146)*0.03,-2))+MAX(0,ROUNDDOWN(AB3146*0.04-MIN(50000,AB3146)*0.02,-2)))</f>
        <v/>
      </c>
      <c r="AE3146" s="18">
        <f>Y3146-Z3146</f>
        <v/>
      </c>
      <c r="AF3146" s="18">
        <f>AC3146-AD3146</f>
        <v/>
      </c>
      <c r="AG3146" s="18">
        <f>AE3146+AF3146</f>
        <v/>
      </c>
      <c r="AH3146" s="20">
        <f>IF(W3146&lt;=0,0,LOOKUP(W3146,{0,1950001,3300001,6950001,9000001,18000001,40000001},{0.05,0.1,0.2,0.23,0.33,0.4,0.45}))</f>
        <v/>
      </c>
    </row>
    <row r="3147">
      <c r="A3147" t="inlineStr">
        <is>
          <t>1万円刻み 3区分8万円ずつ</t>
        </is>
      </c>
      <c r="B3147" s="18">
        <f>'4_1万円刻み'!$A$1023</f>
        <v/>
      </c>
      <c r="C3147" s="19" t="n">
        <v>2026</v>
      </c>
      <c r="D3147" t="inlineStr">
        <is>
          <t>いいえ</t>
        </is>
      </c>
      <c r="E3147" s="18" t="n">
        <v>80000</v>
      </c>
      <c r="F3147" s="18" t="n">
        <v>0</v>
      </c>
      <c r="G3147" s="18" t="n">
        <v>80000</v>
      </c>
      <c r="H3147" s="18" t="n">
        <v>80000</v>
      </c>
      <c r="I3147" s="18" t="n">
        <v>0</v>
      </c>
      <c r="J3147" s="18">
        <f>ROUND(MIN(B3147/12,650000)*12*0.0915+MIN(B3147/12,1390000)*12*(0.0504+0)+B3147*0.005,0)</f>
        <v/>
      </c>
      <c r="K3147" s="18" t="n">
        <v>0</v>
      </c>
      <c r="L3147" s="18" t="n">
        <v>0</v>
      </c>
      <c r="M3147" s="18">
        <f>ROUND(IF(C3147&gt;=2026,IF(B3147&lt;741000,0,IF(B3147&lt;2191000,B3147-740000,IF(B3147&lt;2193000,1451000,IF(B3147&lt;2196000,1453000,IF(B3147&lt;2200000,1456000,IF(B3147&lt;3600000,ROUNDDOWN(B3147/4,-3)*2.8-80000,IF(B3147&lt;6600000,ROUNDDOWN(B3147/4,-3)*3.2-440000,IF(B3147&lt;8500000,ROUNDDOWN(B3147*0.9,0)-1100000,B3147-1950000)))))))),IF(B3147&lt;651000,0,IF(B3147&lt;1900000,B3147-650000,IF(B3147&lt;3600000,ROUNDDOWN(B3147/4,-3)*2.8-80000,IF(B3147&lt;6600000,ROUNDDOWN(B3147/4,-3)*3.2-440000,IF(B3147&lt;8500000,ROUNDDOWN(B3147*0.9,0)-1100000,B3147-1950000)))))),0)</f>
        <v/>
      </c>
      <c r="N3147" s="18">
        <f>IF(M3147&gt;23500000,NA(),IF(C3147&gt;=2026,IF(M3147&lt;=4890000,1040000,IF(M3147&lt;=6550000,670000,620000)),IF(M3147&lt;=1320000,950000,IF(M3147&lt;=3360000,880000,IF(M3147&lt;=4890000,680000,IF(M3147&lt;=6550000,630000,580000))))))</f>
        <v/>
      </c>
      <c r="O3147" s="18">
        <f>IF(F3147&lt;=0,IF(AND(D3147="はい",C3147&gt;=2026,C3147&lt;=2027),IF(E3147&lt;=0,0,IF(E3147&lt;=30000,E3147,IF(E3147&lt;=60000,ROUNDUP(E3147/2,0)+15000,IF(E3147&lt;=120000,ROUNDUP(E3147/4,0)+30000,60000)))),IF(E3147&lt;=0,0,IF(E3147&lt;=20000,E3147,IF(E3147&lt;=40000,ROUNDUP(E3147/2,0)+10000,IF(E3147&lt;=80000,ROUNDUP(E3147/4,0)+20000,40000))))),IF(E3147&lt;=0,IF(F3147&lt;=0,0,IF(F3147&lt;=25000,F3147,IF(F3147&lt;=50000,ROUNDUP(F3147/2,0)+12500,IF(F3147&lt;=100000,ROUNDUP(F3147/4,0)+25000,50000)))),MAX(IF(F3147&lt;=0,0,IF(F3147&lt;=25000,F3147,IF(F3147&lt;=50000,ROUNDUP(F3147/2,0)+12500,IF(F3147&lt;=100000,ROUNDUP(F3147/4,0)+25000,50000)))),MIN(IF(AND(D3147="はい",C3147&gt;=2026,C3147&lt;=2027),IF(E3147&lt;=0,0,IF(E3147&lt;=30000,E3147,IF(E3147&lt;=60000,ROUNDUP(E3147/2,0)+15000,IF(E3147&lt;=120000,ROUNDUP(E3147/4,0)+30000,60000)))),IF(E3147&lt;=0,0,IF(E3147&lt;=20000,E3147,IF(E3147&lt;=40000,ROUNDUP(E3147/2,0)+10000,IF(E3147&lt;=80000,ROUNDUP(E3147/4,0)+20000,40000)))))+IF(F3147&lt;=0,0,IF(F3147&lt;=25000,F3147,IF(F3147&lt;=50000,ROUNDUP(F3147/2,0)+12500,IF(F3147&lt;=100000,ROUNDUP(F3147/4,0)+25000,50000)))),IF(AND(D3147="はい",C3147&gt;=2026,C3147&lt;=2027),60000,40000)))))</f>
        <v/>
      </c>
      <c r="P3147" s="18">
        <f>IF(G3147&lt;=0,0,IF(G3147&lt;=20000,G3147,IF(G3147&lt;=40000,ROUNDUP(G3147/2,0)+10000,IF(G3147&lt;=80000,ROUNDUP(G3147/4,0)+20000,40000))))</f>
        <v/>
      </c>
      <c r="Q3147" s="18">
        <f>IF(I3147&lt;=0,IF(H3147&lt;=0,0,IF(H3147&lt;=20000,H3147,IF(H3147&lt;=40000,ROUNDUP(H3147/2,0)+10000,IF(H3147&lt;=80000,ROUNDUP(H3147/4,0)+20000,40000)))),IF(H3147&lt;=0,IF(I3147&lt;=0,0,IF(I3147&lt;=25000,I3147,IF(I3147&lt;=50000,ROUNDUP(I3147/2,0)+12500,IF(I3147&lt;=100000,ROUNDUP(I3147/4,0)+25000,50000)))),MAX(IF(I3147&lt;=0,0,IF(I3147&lt;=25000,I3147,IF(I3147&lt;=50000,ROUNDUP(I3147/2,0)+12500,IF(I3147&lt;=100000,ROUNDUP(I3147/4,0)+25000,50000)))),MIN(IF(H3147&lt;=0,0,IF(H3147&lt;=20000,H3147,IF(H3147&lt;=40000,ROUNDUP(H3147/2,0)+10000,IF(H3147&lt;=80000,ROUNDUP(H3147/4,0)+20000,40000))))+IF(I3147&lt;=0,0,IF(I3147&lt;=25000,I3147,IF(I3147&lt;=50000,ROUNDUP(I3147/2,0)+12500,IF(I3147&lt;=100000,ROUNDUP(I3147/4,0)+25000,50000)))),40000))))</f>
        <v/>
      </c>
      <c r="R3147" s="18">
        <f>MIN(120000,O3147+P3147+Q3147)</f>
        <v/>
      </c>
      <c r="S3147" s="18">
        <f>IF(F3147&lt;=0,IF(E3147&lt;=0,0,IF(E3147&lt;=12000,E3147,IF(E3147&lt;=32000,ROUNDUP(E3147/2,0)+6000,IF(E3147&lt;=56000,ROUNDUP(E3147/4,0)+14000,28000)))),IF(E3147&lt;=0,IF(F3147&lt;=0,0,IF(F3147&lt;=15000,F3147,IF(F3147&lt;=40000,ROUNDUP(F3147/2,0)+7500,IF(F3147&lt;=70000,ROUNDUP(F3147/4,0)+17500,35000)))),MAX(IF(F3147&lt;=0,0,IF(F3147&lt;=15000,F3147,IF(F3147&lt;=40000,ROUNDUP(F3147/2,0)+7500,IF(F3147&lt;=70000,ROUNDUP(F3147/4,0)+17500,35000)))),MIN(IF(E3147&lt;=0,0,IF(E3147&lt;=12000,E3147,IF(E3147&lt;=32000,ROUNDUP(E3147/2,0)+6000,IF(E3147&lt;=56000,ROUNDUP(E3147/4,0)+14000,28000))))+IF(F3147&lt;=0,0,IF(F3147&lt;=15000,F3147,IF(F3147&lt;=40000,ROUNDUP(F3147/2,0)+7500,IF(F3147&lt;=70000,ROUNDUP(F3147/4,0)+17500,35000)))),28000))))</f>
        <v/>
      </c>
      <c r="T3147" s="18">
        <f>IF(G3147&lt;=0,0,IF(G3147&lt;=12000,G3147,IF(G3147&lt;=32000,ROUNDUP(G3147/2,0)+6000,IF(G3147&lt;=56000,ROUNDUP(G3147/4,0)+14000,28000))))</f>
        <v/>
      </c>
      <c r="U3147" s="18">
        <f>IF(I3147&lt;=0,IF(H3147&lt;=0,0,IF(H3147&lt;=12000,H3147,IF(H3147&lt;=32000,ROUNDUP(H3147/2,0)+6000,IF(H3147&lt;=56000,ROUNDUP(H3147/4,0)+14000,28000)))),IF(H3147&lt;=0,IF(I3147&lt;=0,0,IF(I3147&lt;=15000,I3147,IF(I3147&lt;=40000,ROUNDUP(I3147/2,0)+7500,IF(I3147&lt;=70000,ROUNDUP(I3147/4,0)+17500,35000)))),MAX(IF(I3147&lt;=0,0,IF(I3147&lt;=15000,I3147,IF(I3147&lt;=40000,ROUNDUP(I3147/2,0)+7500,IF(I3147&lt;=70000,ROUNDUP(I3147/4,0)+17500,35000)))),MIN(IF(H3147&lt;=0,0,IF(H3147&lt;=12000,H3147,IF(H3147&lt;=32000,ROUNDUP(H3147/2,0)+6000,IF(H3147&lt;=56000,ROUNDUP(H3147/4,0)+14000,28000))))+IF(I3147&lt;=0,0,IF(I3147&lt;=15000,I3147,IF(I3147&lt;=40000,ROUNDUP(I3147/2,0)+7500,IF(I3147&lt;=70000,ROUNDUP(I3147/4,0)+17500,35000)))),28000))))</f>
        <v/>
      </c>
      <c r="V3147" s="18">
        <f>MIN(70000,S3147+T3147+U3147)</f>
        <v/>
      </c>
      <c r="W3147" s="18">
        <f>MAX(0,ROUNDDOWN(M3147-J3147-N3147-K3147-0,-3))</f>
        <v/>
      </c>
      <c r="X3147" s="18">
        <f>MAX(0,ROUNDDOWN(M3147-J3147-N3147-K3147-R3147,-3))</f>
        <v/>
      </c>
      <c r="Y3147" s="18">
        <f>IF(W3147&lt;=0,0,ROUNDDOWN((W3147*LOOKUP(W3147,{0,1950001,3300001,6950001,9000001,18000001,40000001},{0.05,0.1,0.2,0.23,0.33,0.4,0.45})-LOOKUP(W3147,{0,1950001,3300001,6950001,9000001,18000001,40000001},{0,97500,427500,636000,1536000,2796000,4796000}))*1.021,-2))</f>
        <v/>
      </c>
      <c r="Z3147" s="18">
        <f>IF(X3147&lt;=0,0,ROUNDDOWN((X3147*LOOKUP(X3147,{0,1950001,3300001,6950001,9000001,18000001,40000001},{0.05,0.1,0.2,0.23,0.33,0.4,0.45})-LOOKUP(X3147,{0,1950001,3300001,6950001,9000001,18000001,40000001},{0,97500,427500,636000,1536000,2796000,4796000}))*1.021,-2))</f>
        <v/>
      </c>
      <c r="AA3147" s="18">
        <f>MAX(0,ROUNDDOWN(M3147-J3147-430000-L3147-0,-3))</f>
        <v/>
      </c>
      <c r="AB3147" s="18">
        <f>MAX(0,ROUNDDOWN(M3147-J3147-430000-L3147-V3147,-3))</f>
        <v/>
      </c>
      <c r="AC3147" s="18">
        <f>IF(M3147&lt;=450000,0,MAX(0,ROUNDDOWN(AA3147*0.06-MIN(50000,AA3147)*0.03,-2))+MAX(0,ROUNDDOWN(AA3147*0.04-MIN(50000,AA3147)*0.02,-2)))</f>
        <v/>
      </c>
      <c r="AD3147" s="18">
        <f>IF(M3147&lt;=450000,0,MAX(0,ROUNDDOWN(AB3147*0.06-MIN(50000,AB3147)*0.03,-2))+MAX(0,ROUNDDOWN(AB3147*0.04-MIN(50000,AB3147)*0.02,-2)))</f>
        <v/>
      </c>
      <c r="AE3147" s="18">
        <f>Y3147-Z3147</f>
        <v/>
      </c>
      <c r="AF3147" s="18">
        <f>AC3147-AD3147</f>
        <v/>
      </c>
      <c r="AG3147" s="18">
        <f>AE3147+AF3147</f>
        <v/>
      </c>
      <c r="AH3147" s="20">
        <f>IF(W3147&lt;=0,0,LOOKUP(W3147,{0,1950001,3300001,6950001,9000001,18000001,40000001},{0.05,0.1,0.2,0.23,0.33,0.4,0.45}))</f>
        <v/>
      </c>
    </row>
    <row r="3148">
      <c r="A3148" t="inlineStr">
        <is>
          <t>1万円刻み 一般8万円</t>
        </is>
      </c>
      <c r="B3148" s="18">
        <f>'4_1万円刻み'!$A$1023</f>
        <v/>
      </c>
      <c r="C3148" s="19" t="n">
        <v>2026</v>
      </c>
      <c r="D3148" t="inlineStr">
        <is>
          <t>いいえ</t>
        </is>
      </c>
      <c r="E3148" s="18" t="n">
        <v>80000</v>
      </c>
      <c r="F3148" s="18" t="n">
        <v>0</v>
      </c>
      <c r="G3148" s="18" t="n">
        <v>0</v>
      </c>
      <c r="H3148" s="18" t="n">
        <v>0</v>
      </c>
      <c r="I3148" s="18" t="n">
        <v>0</v>
      </c>
      <c r="J3148" s="18">
        <f>ROUND(MIN(B3148/12,650000)*12*0.0915+MIN(B3148/12,1390000)*12*(0.0504+0)+B3148*0.005,0)</f>
        <v/>
      </c>
      <c r="K3148" s="18" t="n">
        <v>0</v>
      </c>
      <c r="L3148" s="18" t="n">
        <v>0</v>
      </c>
      <c r="M3148" s="18">
        <f>ROUND(IF(C3148&gt;=2026,IF(B3148&lt;741000,0,IF(B3148&lt;2191000,B3148-740000,IF(B3148&lt;2193000,1451000,IF(B3148&lt;2196000,1453000,IF(B3148&lt;2200000,1456000,IF(B3148&lt;3600000,ROUNDDOWN(B3148/4,-3)*2.8-80000,IF(B3148&lt;6600000,ROUNDDOWN(B3148/4,-3)*3.2-440000,IF(B3148&lt;8500000,ROUNDDOWN(B3148*0.9,0)-1100000,B3148-1950000)))))))),IF(B3148&lt;651000,0,IF(B3148&lt;1900000,B3148-650000,IF(B3148&lt;3600000,ROUNDDOWN(B3148/4,-3)*2.8-80000,IF(B3148&lt;6600000,ROUNDDOWN(B3148/4,-3)*3.2-440000,IF(B3148&lt;8500000,ROUNDDOWN(B3148*0.9,0)-1100000,B3148-1950000)))))),0)</f>
        <v/>
      </c>
      <c r="N3148" s="18">
        <f>IF(M3148&gt;23500000,NA(),IF(C3148&gt;=2026,IF(M3148&lt;=4890000,1040000,IF(M3148&lt;=6550000,670000,620000)),IF(M3148&lt;=1320000,950000,IF(M3148&lt;=3360000,880000,IF(M3148&lt;=4890000,680000,IF(M3148&lt;=6550000,630000,580000))))))</f>
        <v/>
      </c>
      <c r="O3148" s="18">
        <f>IF(F3148&lt;=0,IF(AND(D3148="はい",C3148&gt;=2026,C3148&lt;=2027),IF(E3148&lt;=0,0,IF(E3148&lt;=30000,E3148,IF(E3148&lt;=60000,ROUNDUP(E3148/2,0)+15000,IF(E3148&lt;=120000,ROUNDUP(E3148/4,0)+30000,60000)))),IF(E3148&lt;=0,0,IF(E3148&lt;=20000,E3148,IF(E3148&lt;=40000,ROUNDUP(E3148/2,0)+10000,IF(E3148&lt;=80000,ROUNDUP(E3148/4,0)+20000,40000))))),IF(E3148&lt;=0,IF(F3148&lt;=0,0,IF(F3148&lt;=25000,F3148,IF(F3148&lt;=50000,ROUNDUP(F3148/2,0)+12500,IF(F3148&lt;=100000,ROUNDUP(F3148/4,0)+25000,50000)))),MAX(IF(F3148&lt;=0,0,IF(F3148&lt;=25000,F3148,IF(F3148&lt;=50000,ROUNDUP(F3148/2,0)+12500,IF(F3148&lt;=100000,ROUNDUP(F3148/4,0)+25000,50000)))),MIN(IF(AND(D3148="はい",C3148&gt;=2026,C3148&lt;=2027),IF(E3148&lt;=0,0,IF(E3148&lt;=30000,E3148,IF(E3148&lt;=60000,ROUNDUP(E3148/2,0)+15000,IF(E3148&lt;=120000,ROUNDUP(E3148/4,0)+30000,60000)))),IF(E3148&lt;=0,0,IF(E3148&lt;=20000,E3148,IF(E3148&lt;=40000,ROUNDUP(E3148/2,0)+10000,IF(E3148&lt;=80000,ROUNDUP(E3148/4,0)+20000,40000)))))+IF(F3148&lt;=0,0,IF(F3148&lt;=25000,F3148,IF(F3148&lt;=50000,ROUNDUP(F3148/2,0)+12500,IF(F3148&lt;=100000,ROUNDUP(F3148/4,0)+25000,50000)))),IF(AND(D3148="はい",C3148&gt;=2026,C3148&lt;=2027),60000,40000)))))</f>
        <v/>
      </c>
      <c r="P3148" s="18">
        <f>IF(G3148&lt;=0,0,IF(G3148&lt;=20000,G3148,IF(G3148&lt;=40000,ROUNDUP(G3148/2,0)+10000,IF(G3148&lt;=80000,ROUNDUP(G3148/4,0)+20000,40000))))</f>
        <v/>
      </c>
      <c r="Q3148" s="18">
        <f>IF(I3148&lt;=0,IF(H3148&lt;=0,0,IF(H3148&lt;=20000,H3148,IF(H3148&lt;=40000,ROUNDUP(H3148/2,0)+10000,IF(H3148&lt;=80000,ROUNDUP(H3148/4,0)+20000,40000)))),IF(H3148&lt;=0,IF(I3148&lt;=0,0,IF(I3148&lt;=25000,I3148,IF(I3148&lt;=50000,ROUNDUP(I3148/2,0)+12500,IF(I3148&lt;=100000,ROUNDUP(I3148/4,0)+25000,50000)))),MAX(IF(I3148&lt;=0,0,IF(I3148&lt;=25000,I3148,IF(I3148&lt;=50000,ROUNDUP(I3148/2,0)+12500,IF(I3148&lt;=100000,ROUNDUP(I3148/4,0)+25000,50000)))),MIN(IF(H3148&lt;=0,0,IF(H3148&lt;=20000,H3148,IF(H3148&lt;=40000,ROUNDUP(H3148/2,0)+10000,IF(H3148&lt;=80000,ROUNDUP(H3148/4,0)+20000,40000))))+IF(I3148&lt;=0,0,IF(I3148&lt;=25000,I3148,IF(I3148&lt;=50000,ROUNDUP(I3148/2,0)+12500,IF(I3148&lt;=100000,ROUNDUP(I3148/4,0)+25000,50000)))),40000))))</f>
        <v/>
      </c>
      <c r="R3148" s="18">
        <f>MIN(120000,O3148+P3148+Q3148)</f>
        <v/>
      </c>
      <c r="S3148" s="18">
        <f>IF(F3148&lt;=0,IF(E3148&lt;=0,0,IF(E3148&lt;=12000,E3148,IF(E3148&lt;=32000,ROUNDUP(E3148/2,0)+6000,IF(E3148&lt;=56000,ROUNDUP(E3148/4,0)+14000,28000)))),IF(E3148&lt;=0,IF(F3148&lt;=0,0,IF(F3148&lt;=15000,F3148,IF(F3148&lt;=40000,ROUNDUP(F3148/2,0)+7500,IF(F3148&lt;=70000,ROUNDUP(F3148/4,0)+17500,35000)))),MAX(IF(F3148&lt;=0,0,IF(F3148&lt;=15000,F3148,IF(F3148&lt;=40000,ROUNDUP(F3148/2,0)+7500,IF(F3148&lt;=70000,ROUNDUP(F3148/4,0)+17500,35000)))),MIN(IF(E3148&lt;=0,0,IF(E3148&lt;=12000,E3148,IF(E3148&lt;=32000,ROUNDUP(E3148/2,0)+6000,IF(E3148&lt;=56000,ROUNDUP(E3148/4,0)+14000,28000))))+IF(F3148&lt;=0,0,IF(F3148&lt;=15000,F3148,IF(F3148&lt;=40000,ROUNDUP(F3148/2,0)+7500,IF(F3148&lt;=70000,ROUNDUP(F3148/4,0)+17500,35000)))),28000))))</f>
        <v/>
      </c>
      <c r="T3148" s="18">
        <f>IF(G3148&lt;=0,0,IF(G3148&lt;=12000,G3148,IF(G3148&lt;=32000,ROUNDUP(G3148/2,0)+6000,IF(G3148&lt;=56000,ROUNDUP(G3148/4,0)+14000,28000))))</f>
        <v/>
      </c>
      <c r="U3148" s="18">
        <f>IF(I3148&lt;=0,IF(H3148&lt;=0,0,IF(H3148&lt;=12000,H3148,IF(H3148&lt;=32000,ROUNDUP(H3148/2,0)+6000,IF(H3148&lt;=56000,ROUNDUP(H3148/4,0)+14000,28000)))),IF(H3148&lt;=0,IF(I3148&lt;=0,0,IF(I3148&lt;=15000,I3148,IF(I3148&lt;=40000,ROUNDUP(I3148/2,0)+7500,IF(I3148&lt;=70000,ROUNDUP(I3148/4,0)+17500,35000)))),MAX(IF(I3148&lt;=0,0,IF(I3148&lt;=15000,I3148,IF(I3148&lt;=40000,ROUNDUP(I3148/2,0)+7500,IF(I3148&lt;=70000,ROUNDUP(I3148/4,0)+17500,35000)))),MIN(IF(H3148&lt;=0,0,IF(H3148&lt;=12000,H3148,IF(H3148&lt;=32000,ROUNDUP(H3148/2,0)+6000,IF(H3148&lt;=56000,ROUNDUP(H3148/4,0)+14000,28000))))+IF(I3148&lt;=0,0,IF(I3148&lt;=15000,I3148,IF(I3148&lt;=40000,ROUNDUP(I3148/2,0)+7500,IF(I3148&lt;=70000,ROUNDUP(I3148/4,0)+17500,35000)))),28000))))</f>
        <v/>
      </c>
      <c r="V3148" s="18">
        <f>MIN(70000,S3148+T3148+U3148)</f>
        <v/>
      </c>
      <c r="W3148" s="18">
        <f>MAX(0,ROUNDDOWN(M3148-J3148-N3148-K3148-0,-3))</f>
        <v/>
      </c>
      <c r="X3148" s="18">
        <f>MAX(0,ROUNDDOWN(M3148-J3148-N3148-K3148-R3148,-3))</f>
        <v/>
      </c>
      <c r="Y3148" s="18">
        <f>IF(W3148&lt;=0,0,ROUNDDOWN((W3148*LOOKUP(W3148,{0,1950001,3300001,6950001,9000001,18000001,40000001},{0.05,0.1,0.2,0.23,0.33,0.4,0.45})-LOOKUP(W3148,{0,1950001,3300001,6950001,9000001,18000001,40000001},{0,97500,427500,636000,1536000,2796000,4796000}))*1.021,-2))</f>
        <v/>
      </c>
      <c r="Z3148" s="18">
        <f>IF(X3148&lt;=0,0,ROUNDDOWN((X3148*LOOKUP(X3148,{0,1950001,3300001,6950001,9000001,18000001,40000001},{0.05,0.1,0.2,0.23,0.33,0.4,0.45})-LOOKUP(X3148,{0,1950001,3300001,6950001,9000001,18000001,40000001},{0,97500,427500,636000,1536000,2796000,4796000}))*1.021,-2))</f>
        <v/>
      </c>
      <c r="AA3148" s="18">
        <f>MAX(0,ROUNDDOWN(M3148-J3148-430000-L3148-0,-3))</f>
        <v/>
      </c>
      <c r="AB3148" s="18">
        <f>MAX(0,ROUNDDOWN(M3148-J3148-430000-L3148-V3148,-3))</f>
        <v/>
      </c>
      <c r="AC3148" s="18">
        <f>IF(M3148&lt;=450000,0,MAX(0,ROUNDDOWN(AA3148*0.06-MIN(50000,AA3148)*0.03,-2))+MAX(0,ROUNDDOWN(AA3148*0.04-MIN(50000,AA3148)*0.02,-2)))</f>
        <v/>
      </c>
      <c r="AD3148" s="18">
        <f>IF(M3148&lt;=450000,0,MAX(0,ROUNDDOWN(AB3148*0.06-MIN(50000,AB3148)*0.03,-2))+MAX(0,ROUNDDOWN(AB3148*0.04-MIN(50000,AB3148)*0.02,-2)))</f>
        <v/>
      </c>
      <c r="AE3148" s="18">
        <f>Y3148-Z3148</f>
        <v/>
      </c>
      <c r="AF3148" s="18">
        <f>AC3148-AD3148</f>
        <v/>
      </c>
      <c r="AG3148" s="18">
        <f>AE3148+AF3148</f>
        <v/>
      </c>
      <c r="AH3148" s="20">
        <f>IF(W3148&lt;=0,0,LOOKUP(W3148,{0,1950001,3300001,6950001,9000001,18000001,40000001},{0.05,0.1,0.2,0.23,0.33,0.4,0.45}))</f>
        <v/>
      </c>
    </row>
    <row r="3149">
      <c r="A3149" t="inlineStr">
        <is>
          <t>1万円刻み 特例あり一般12万円</t>
        </is>
      </c>
      <c r="B3149" s="18">
        <f>'4_1万円刻み'!$A$1023</f>
        <v/>
      </c>
      <c r="C3149" s="19" t="n">
        <v>2026</v>
      </c>
      <c r="D3149" t="inlineStr">
        <is>
          <t>はい</t>
        </is>
      </c>
      <c r="E3149" s="18" t="n">
        <v>120000</v>
      </c>
      <c r="F3149" s="18" t="n">
        <v>0</v>
      </c>
      <c r="G3149" s="18" t="n">
        <v>0</v>
      </c>
      <c r="H3149" s="18" t="n">
        <v>0</v>
      </c>
      <c r="I3149" s="18" t="n">
        <v>0</v>
      </c>
      <c r="J3149" s="18">
        <f>ROUND(MIN(B3149/12,650000)*12*0.0915+MIN(B3149/12,1390000)*12*(0.0504+0)+B3149*0.005,0)</f>
        <v/>
      </c>
      <c r="K3149" s="18" t="n">
        <v>0</v>
      </c>
      <c r="L3149" s="18" t="n">
        <v>0</v>
      </c>
      <c r="M3149" s="18">
        <f>ROUND(IF(C3149&gt;=2026,IF(B3149&lt;741000,0,IF(B3149&lt;2191000,B3149-740000,IF(B3149&lt;2193000,1451000,IF(B3149&lt;2196000,1453000,IF(B3149&lt;2200000,1456000,IF(B3149&lt;3600000,ROUNDDOWN(B3149/4,-3)*2.8-80000,IF(B3149&lt;6600000,ROUNDDOWN(B3149/4,-3)*3.2-440000,IF(B3149&lt;8500000,ROUNDDOWN(B3149*0.9,0)-1100000,B3149-1950000)))))))),IF(B3149&lt;651000,0,IF(B3149&lt;1900000,B3149-650000,IF(B3149&lt;3600000,ROUNDDOWN(B3149/4,-3)*2.8-80000,IF(B3149&lt;6600000,ROUNDDOWN(B3149/4,-3)*3.2-440000,IF(B3149&lt;8500000,ROUNDDOWN(B3149*0.9,0)-1100000,B3149-1950000)))))),0)</f>
        <v/>
      </c>
      <c r="N3149" s="18">
        <f>IF(M3149&gt;23500000,NA(),IF(C3149&gt;=2026,IF(M3149&lt;=4890000,1040000,IF(M3149&lt;=6550000,670000,620000)),IF(M3149&lt;=1320000,950000,IF(M3149&lt;=3360000,880000,IF(M3149&lt;=4890000,680000,IF(M3149&lt;=6550000,630000,580000))))))</f>
        <v/>
      </c>
      <c r="O3149" s="18">
        <f>IF(F3149&lt;=0,IF(AND(D3149="はい",C3149&gt;=2026,C3149&lt;=2027),IF(E3149&lt;=0,0,IF(E3149&lt;=30000,E3149,IF(E3149&lt;=60000,ROUNDUP(E3149/2,0)+15000,IF(E3149&lt;=120000,ROUNDUP(E3149/4,0)+30000,60000)))),IF(E3149&lt;=0,0,IF(E3149&lt;=20000,E3149,IF(E3149&lt;=40000,ROUNDUP(E3149/2,0)+10000,IF(E3149&lt;=80000,ROUNDUP(E3149/4,0)+20000,40000))))),IF(E3149&lt;=0,IF(F3149&lt;=0,0,IF(F3149&lt;=25000,F3149,IF(F3149&lt;=50000,ROUNDUP(F3149/2,0)+12500,IF(F3149&lt;=100000,ROUNDUP(F3149/4,0)+25000,50000)))),MAX(IF(F3149&lt;=0,0,IF(F3149&lt;=25000,F3149,IF(F3149&lt;=50000,ROUNDUP(F3149/2,0)+12500,IF(F3149&lt;=100000,ROUNDUP(F3149/4,0)+25000,50000)))),MIN(IF(AND(D3149="はい",C3149&gt;=2026,C3149&lt;=2027),IF(E3149&lt;=0,0,IF(E3149&lt;=30000,E3149,IF(E3149&lt;=60000,ROUNDUP(E3149/2,0)+15000,IF(E3149&lt;=120000,ROUNDUP(E3149/4,0)+30000,60000)))),IF(E3149&lt;=0,0,IF(E3149&lt;=20000,E3149,IF(E3149&lt;=40000,ROUNDUP(E3149/2,0)+10000,IF(E3149&lt;=80000,ROUNDUP(E3149/4,0)+20000,40000)))))+IF(F3149&lt;=0,0,IF(F3149&lt;=25000,F3149,IF(F3149&lt;=50000,ROUNDUP(F3149/2,0)+12500,IF(F3149&lt;=100000,ROUNDUP(F3149/4,0)+25000,50000)))),IF(AND(D3149="はい",C3149&gt;=2026,C3149&lt;=2027),60000,40000)))))</f>
        <v/>
      </c>
      <c r="P3149" s="18">
        <f>IF(G3149&lt;=0,0,IF(G3149&lt;=20000,G3149,IF(G3149&lt;=40000,ROUNDUP(G3149/2,0)+10000,IF(G3149&lt;=80000,ROUNDUP(G3149/4,0)+20000,40000))))</f>
        <v/>
      </c>
      <c r="Q3149" s="18">
        <f>IF(I3149&lt;=0,IF(H3149&lt;=0,0,IF(H3149&lt;=20000,H3149,IF(H3149&lt;=40000,ROUNDUP(H3149/2,0)+10000,IF(H3149&lt;=80000,ROUNDUP(H3149/4,0)+20000,40000)))),IF(H3149&lt;=0,IF(I3149&lt;=0,0,IF(I3149&lt;=25000,I3149,IF(I3149&lt;=50000,ROUNDUP(I3149/2,0)+12500,IF(I3149&lt;=100000,ROUNDUP(I3149/4,0)+25000,50000)))),MAX(IF(I3149&lt;=0,0,IF(I3149&lt;=25000,I3149,IF(I3149&lt;=50000,ROUNDUP(I3149/2,0)+12500,IF(I3149&lt;=100000,ROUNDUP(I3149/4,0)+25000,50000)))),MIN(IF(H3149&lt;=0,0,IF(H3149&lt;=20000,H3149,IF(H3149&lt;=40000,ROUNDUP(H3149/2,0)+10000,IF(H3149&lt;=80000,ROUNDUP(H3149/4,0)+20000,40000))))+IF(I3149&lt;=0,0,IF(I3149&lt;=25000,I3149,IF(I3149&lt;=50000,ROUNDUP(I3149/2,0)+12500,IF(I3149&lt;=100000,ROUNDUP(I3149/4,0)+25000,50000)))),40000))))</f>
        <v/>
      </c>
      <c r="R3149" s="18">
        <f>MIN(120000,O3149+P3149+Q3149)</f>
        <v/>
      </c>
      <c r="S3149" s="18">
        <f>IF(F3149&lt;=0,IF(E3149&lt;=0,0,IF(E3149&lt;=12000,E3149,IF(E3149&lt;=32000,ROUNDUP(E3149/2,0)+6000,IF(E3149&lt;=56000,ROUNDUP(E3149/4,0)+14000,28000)))),IF(E3149&lt;=0,IF(F3149&lt;=0,0,IF(F3149&lt;=15000,F3149,IF(F3149&lt;=40000,ROUNDUP(F3149/2,0)+7500,IF(F3149&lt;=70000,ROUNDUP(F3149/4,0)+17500,35000)))),MAX(IF(F3149&lt;=0,0,IF(F3149&lt;=15000,F3149,IF(F3149&lt;=40000,ROUNDUP(F3149/2,0)+7500,IF(F3149&lt;=70000,ROUNDUP(F3149/4,0)+17500,35000)))),MIN(IF(E3149&lt;=0,0,IF(E3149&lt;=12000,E3149,IF(E3149&lt;=32000,ROUNDUP(E3149/2,0)+6000,IF(E3149&lt;=56000,ROUNDUP(E3149/4,0)+14000,28000))))+IF(F3149&lt;=0,0,IF(F3149&lt;=15000,F3149,IF(F3149&lt;=40000,ROUNDUP(F3149/2,0)+7500,IF(F3149&lt;=70000,ROUNDUP(F3149/4,0)+17500,35000)))),28000))))</f>
        <v/>
      </c>
      <c r="T3149" s="18">
        <f>IF(G3149&lt;=0,0,IF(G3149&lt;=12000,G3149,IF(G3149&lt;=32000,ROUNDUP(G3149/2,0)+6000,IF(G3149&lt;=56000,ROUNDUP(G3149/4,0)+14000,28000))))</f>
        <v/>
      </c>
      <c r="U3149" s="18">
        <f>IF(I3149&lt;=0,IF(H3149&lt;=0,0,IF(H3149&lt;=12000,H3149,IF(H3149&lt;=32000,ROUNDUP(H3149/2,0)+6000,IF(H3149&lt;=56000,ROUNDUP(H3149/4,0)+14000,28000)))),IF(H3149&lt;=0,IF(I3149&lt;=0,0,IF(I3149&lt;=15000,I3149,IF(I3149&lt;=40000,ROUNDUP(I3149/2,0)+7500,IF(I3149&lt;=70000,ROUNDUP(I3149/4,0)+17500,35000)))),MAX(IF(I3149&lt;=0,0,IF(I3149&lt;=15000,I3149,IF(I3149&lt;=40000,ROUNDUP(I3149/2,0)+7500,IF(I3149&lt;=70000,ROUNDUP(I3149/4,0)+17500,35000)))),MIN(IF(H3149&lt;=0,0,IF(H3149&lt;=12000,H3149,IF(H3149&lt;=32000,ROUNDUP(H3149/2,0)+6000,IF(H3149&lt;=56000,ROUNDUP(H3149/4,0)+14000,28000))))+IF(I3149&lt;=0,0,IF(I3149&lt;=15000,I3149,IF(I3149&lt;=40000,ROUNDUP(I3149/2,0)+7500,IF(I3149&lt;=70000,ROUNDUP(I3149/4,0)+17500,35000)))),28000))))</f>
        <v/>
      </c>
      <c r="V3149" s="18">
        <f>MIN(70000,S3149+T3149+U3149)</f>
        <v/>
      </c>
      <c r="W3149" s="18">
        <f>MAX(0,ROUNDDOWN(M3149-J3149-N3149-K3149-0,-3))</f>
        <v/>
      </c>
      <c r="X3149" s="18">
        <f>MAX(0,ROUNDDOWN(M3149-J3149-N3149-K3149-R3149,-3))</f>
        <v/>
      </c>
      <c r="Y3149" s="18">
        <f>IF(W3149&lt;=0,0,ROUNDDOWN((W3149*LOOKUP(W3149,{0,1950001,3300001,6950001,9000001,18000001,40000001},{0.05,0.1,0.2,0.23,0.33,0.4,0.45})-LOOKUP(W3149,{0,1950001,3300001,6950001,9000001,18000001,40000001},{0,97500,427500,636000,1536000,2796000,4796000}))*1.021,-2))</f>
        <v/>
      </c>
      <c r="Z3149" s="18">
        <f>IF(X3149&lt;=0,0,ROUNDDOWN((X3149*LOOKUP(X3149,{0,1950001,3300001,6950001,9000001,18000001,40000001},{0.05,0.1,0.2,0.23,0.33,0.4,0.45})-LOOKUP(X3149,{0,1950001,3300001,6950001,9000001,18000001,40000001},{0,97500,427500,636000,1536000,2796000,4796000}))*1.021,-2))</f>
        <v/>
      </c>
      <c r="AA3149" s="18">
        <f>MAX(0,ROUNDDOWN(M3149-J3149-430000-L3149-0,-3))</f>
        <v/>
      </c>
      <c r="AB3149" s="18">
        <f>MAX(0,ROUNDDOWN(M3149-J3149-430000-L3149-V3149,-3))</f>
        <v/>
      </c>
      <c r="AC3149" s="18">
        <f>IF(M3149&lt;=450000,0,MAX(0,ROUNDDOWN(AA3149*0.06-MIN(50000,AA3149)*0.03,-2))+MAX(0,ROUNDDOWN(AA3149*0.04-MIN(50000,AA3149)*0.02,-2)))</f>
        <v/>
      </c>
      <c r="AD3149" s="18">
        <f>IF(M3149&lt;=450000,0,MAX(0,ROUNDDOWN(AB3149*0.06-MIN(50000,AB3149)*0.03,-2))+MAX(0,ROUNDDOWN(AB3149*0.04-MIN(50000,AB3149)*0.02,-2)))</f>
        <v/>
      </c>
      <c r="AE3149" s="18">
        <f>Y3149-Z3149</f>
        <v/>
      </c>
      <c r="AF3149" s="18">
        <f>AC3149-AD3149</f>
        <v/>
      </c>
      <c r="AG3149" s="18">
        <f>AE3149+AF3149</f>
        <v/>
      </c>
      <c r="AH3149" s="20">
        <f>IF(W3149&lt;=0,0,LOOKUP(W3149,{0,1950001,3300001,6950001,9000001,18000001,40000001},{0.05,0.1,0.2,0.23,0.33,0.4,0.45}))</f>
        <v/>
      </c>
    </row>
    <row r="3150">
      <c r="A3150" t="inlineStr">
        <is>
          <t>1万円刻み 3区分8万円ずつ</t>
        </is>
      </c>
      <c r="B3150" s="18">
        <f>'4_1万円刻み'!$A$1024</f>
        <v/>
      </c>
      <c r="C3150" s="19" t="n">
        <v>2026</v>
      </c>
      <c r="D3150" t="inlineStr">
        <is>
          <t>いいえ</t>
        </is>
      </c>
      <c r="E3150" s="18" t="n">
        <v>80000</v>
      </c>
      <c r="F3150" s="18" t="n">
        <v>0</v>
      </c>
      <c r="G3150" s="18" t="n">
        <v>80000</v>
      </c>
      <c r="H3150" s="18" t="n">
        <v>80000</v>
      </c>
      <c r="I3150" s="18" t="n">
        <v>0</v>
      </c>
      <c r="J3150" s="18">
        <f>ROUND(MIN(B3150/12,650000)*12*0.0915+MIN(B3150/12,1390000)*12*(0.0504+0)+B3150*0.005,0)</f>
        <v/>
      </c>
      <c r="K3150" s="18" t="n">
        <v>0</v>
      </c>
      <c r="L3150" s="18" t="n">
        <v>0</v>
      </c>
      <c r="M3150" s="18">
        <f>ROUND(IF(C3150&gt;=2026,IF(B3150&lt;741000,0,IF(B3150&lt;2191000,B3150-740000,IF(B3150&lt;2193000,1451000,IF(B3150&lt;2196000,1453000,IF(B3150&lt;2200000,1456000,IF(B3150&lt;3600000,ROUNDDOWN(B3150/4,-3)*2.8-80000,IF(B3150&lt;6600000,ROUNDDOWN(B3150/4,-3)*3.2-440000,IF(B3150&lt;8500000,ROUNDDOWN(B3150*0.9,0)-1100000,B3150-1950000)))))))),IF(B3150&lt;651000,0,IF(B3150&lt;1900000,B3150-650000,IF(B3150&lt;3600000,ROUNDDOWN(B3150/4,-3)*2.8-80000,IF(B3150&lt;6600000,ROUNDDOWN(B3150/4,-3)*3.2-440000,IF(B3150&lt;8500000,ROUNDDOWN(B3150*0.9,0)-1100000,B3150-1950000)))))),0)</f>
        <v/>
      </c>
      <c r="N3150" s="18">
        <f>IF(M3150&gt;23500000,NA(),IF(C3150&gt;=2026,IF(M3150&lt;=4890000,1040000,IF(M3150&lt;=6550000,670000,620000)),IF(M3150&lt;=1320000,950000,IF(M3150&lt;=3360000,880000,IF(M3150&lt;=4890000,680000,IF(M3150&lt;=6550000,630000,580000))))))</f>
        <v/>
      </c>
      <c r="O3150" s="18">
        <f>IF(F3150&lt;=0,IF(AND(D3150="はい",C3150&gt;=2026,C3150&lt;=2027),IF(E3150&lt;=0,0,IF(E3150&lt;=30000,E3150,IF(E3150&lt;=60000,ROUNDUP(E3150/2,0)+15000,IF(E3150&lt;=120000,ROUNDUP(E3150/4,0)+30000,60000)))),IF(E3150&lt;=0,0,IF(E3150&lt;=20000,E3150,IF(E3150&lt;=40000,ROUNDUP(E3150/2,0)+10000,IF(E3150&lt;=80000,ROUNDUP(E3150/4,0)+20000,40000))))),IF(E3150&lt;=0,IF(F3150&lt;=0,0,IF(F3150&lt;=25000,F3150,IF(F3150&lt;=50000,ROUNDUP(F3150/2,0)+12500,IF(F3150&lt;=100000,ROUNDUP(F3150/4,0)+25000,50000)))),MAX(IF(F3150&lt;=0,0,IF(F3150&lt;=25000,F3150,IF(F3150&lt;=50000,ROUNDUP(F3150/2,0)+12500,IF(F3150&lt;=100000,ROUNDUP(F3150/4,0)+25000,50000)))),MIN(IF(AND(D3150="はい",C3150&gt;=2026,C3150&lt;=2027),IF(E3150&lt;=0,0,IF(E3150&lt;=30000,E3150,IF(E3150&lt;=60000,ROUNDUP(E3150/2,0)+15000,IF(E3150&lt;=120000,ROUNDUP(E3150/4,0)+30000,60000)))),IF(E3150&lt;=0,0,IF(E3150&lt;=20000,E3150,IF(E3150&lt;=40000,ROUNDUP(E3150/2,0)+10000,IF(E3150&lt;=80000,ROUNDUP(E3150/4,0)+20000,40000)))))+IF(F3150&lt;=0,0,IF(F3150&lt;=25000,F3150,IF(F3150&lt;=50000,ROUNDUP(F3150/2,0)+12500,IF(F3150&lt;=100000,ROUNDUP(F3150/4,0)+25000,50000)))),IF(AND(D3150="はい",C3150&gt;=2026,C3150&lt;=2027),60000,40000)))))</f>
        <v/>
      </c>
      <c r="P3150" s="18">
        <f>IF(G3150&lt;=0,0,IF(G3150&lt;=20000,G3150,IF(G3150&lt;=40000,ROUNDUP(G3150/2,0)+10000,IF(G3150&lt;=80000,ROUNDUP(G3150/4,0)+20000,40000))))</f>
        <v/>
      </c>
      <c r="Q3150" s="18">
        <f>IF(I3150&lt;=0,IF(H3150&lt;=0,0,IF(H3150&lt;=20000,H3150,IF(H3150&lt;=40000,ROUNDUP(H3150/2,0)+10000,IF(H3150&lt;=80000,ROUNDUP(H3150/4,0)+20000,40000)))),IF(H3150&lt;=0,IF(I3150&lt;=0,0,IF(I3150&lt;=25000,I3150,IF(I3150&lt;=50000,ROUNDUP(I3150/2,0)+12500,IF(I3150&lt;=100000,ROUNDUP(I3150/4,0)+25000,50000)))),MAX(IF(I3150&lt;=0,0,IF(I3150&lt;=25000,I3150,IF(I3150&lt;=50000,ROUNDUP(I3150/2,0)+12500,IF(I3150&lt;=100000,ROUNDUP(I3150/4,0)+25000,50000)))),MIN(IF(H3150&lt;=0,0,IF(H3150&lt;=20000,H3150,IF(H3150&lt;=40000,ROUNDUP(H3150/2,0)+10000,IF(H3150&lt;=80000,ROUNDUP(H3150/4,0)+20000,40000))))+IF(I3150&lt;=0,0,IF(I3150&lt;=25000,I3150,IF(I3150&lt;=50000,ROUNDUP(I3150/2,0)+12500,IF(I3150&lt;=100000,ROUNDUP(I3150/4,0)+25000,50000)))),40000))))</f>
        <v/>
      </c>
      <c r="R3150" s="18">
        <f>MIN(120000,O3150+P3150+Q3150)</f>
        <v/>
      </c>
      <c r="S3150" s="18">
        <f>IF(F3150&lt;=0,IF(E3150&lt;=0,0,IF(E3150&lt;=12000,E3150,IF(E3150&lt;=32000,ROUNDUP(E3150/2,0)+6000,IF(E3150&lt;=56000,ROUNDUP(E3150/4,0)+14000,28000)))),IF(E3150&lt;=0,IF(F3150&lt;=0,0,IF(F3150&lt;=15000,F3150,IF(F3150&lt;=40000,ROUNDUP(F3150/2,0)+7500,IF(F3150&lt;=70000,ROUNDUP(F3150/4,0)+17500,35000)))),MAX(IF(F3150&lt;=0,0,IF(F3150&lt;=15000,F3150,IF(F3150&lt;=40000,ROUNDUP(F3150/2,0)+7500,IF(F3150&lt;=70000,ROUNDUP(F3150/4,0)+17500,35000)))),MIN(IF(E3150&lt;=0,0,IF(E3150&lt;=12000,E3150,IF(E3150&lt;=32000,ROUNDUP(E3150/2,0)+6000,IF(E3150&lt;=56000,ROUNDUP(E3150/4,0)+14000,28000))))+IF(F3150&lt;=0,0,IF(F3150&lt;=15000,F3150,IF(F3150&lt;=40000,ROUNDUP(F3150/2,0)+7500,IF(F3150&lt;=70000,ROUNDUP(F3150/4,0)+17500,35000)))),28000))))</f>
        <v/>
      </c>
      <c r="T3150" s="18">
        <f>IF(G3150&lt;=0,0,IF(G3150&lt;=12000,G3150,IF(G3150&lt;=32000,ROUNDUP(G3150/2,0)+6000,IF(G3150&lt;=56000,ROUNDUP(G3150/4,0)+14000,28000))))</f>
        <v/>
      </c>
      <c r="U3150" s="18">
        <f>IF(I3150&lt;=0,IF(H3150&lt;=0,0,IF(H3150&lt;=12000,H3150,IF(H3150&lt;=32000,ROUNDUP(H3150/2,0)+6000,IF(H3150&lt;=56000,ROUNDUP(H3150/4,0)+14000,28000)))),IF(H3150&lt;=0,IF(I3150&lt;=0,0,IF(I3150&lt;=15000,I3150,IF(I3150&lt;=40000,ROUNDUP(I3150/2,0)+7500,IF(I3150&lt;=70000,ROUNDUP(I3150/4,0)+17500,35000)))),MAX(IF(I3150&lt;=0,0,IF(I3150&lt;=15000,I3150,IF(I3150&lt;=40000,ROUNDUP(I3150/2,0)+7500,IF(I3150&lt;=70000,ROUNDUP(I3150/4,0)+17500,35000)))),MIN(IF(H3150&lt;=0,0,IF(H3150&lt;=12000,H3150,IF(H3150&lt;=32000,ROUNDUP(H3150/2,0)+6000,IF(H3150&lt;=56000,ROUNDUP(H3150/4,0)+14000,28000))))+IF(I3150&lt;=0,0,IF(I3150&lt;=15000,I3150,IF(I3150&lt;=40000,ROUNDUP(I3150/2,0)+7500,IF(I3150&lt;=70000,ROUNDUP(I3150/4,0)+17500,35000)))),28000))))</f>
        <v/>
      </c>
      <c r="V3150" s="18">
        <f>MIN(70000,S3150+T3150+U3150)</f>
        <v/>
      </c>
      <c r="W3150" s="18">
        <f>MAX(0,ROUNDDOWN(M3150-J3150-N3150-K3150-0,-3))</f>
        <v/>
      </c>
      <c r="X3150" s="18">
        <f>MAX(0,ROUNDDOWN(M3150-J3150-N3150-K3150-R3150,-3))</f>
        <v/>
      </c>
      <c r="Y3150" s="18">
        <f>IF(W3150&lt;=0,0,ROUNDDOWN((W3150*LOOKUP(W3150,{0,1950001,3300001,6950001,9000001,18000001,40000001},{0.05,0.1,0.2,0.23,0.33,0.4,0.45})-LOOKUP(W3150,{0,1950001,3300001,6950001,9000001,18000001,40000001},{0,97500,427500,636000,1536000,2796000,4796000}))*1.021,-2))</f>
        <v/>
      </c>
      <c r="Z3150" s="18">
        <f>IF(X3150&lt;=0,0,ROUNDDOWN((X3150*LOOKUP(X3150,{0,1950001,3300001,6950001,9000001,18000001,40000001},{0.05,0.1,0.2,0.23,0.33,0.4,0.45})-LOOKUP(X3150,{0,1950001,3300001,6950001,9000001,18000001,40000001},{0,97500,427500,636000,1536000,2796000,4796000}))*1.021,-2))</f>
        <v/>
      </c>
      <c r="AA3150" s="18">
        <f>MAX(0,ROUNDDOWN(M3150-J3150-430000-L3150-0,-3))</f>
        <v/>
      </c>
      <c r="AB3150" s="18">
        <f>MAX(0,ROUNDDOWN(M3150-J3150-430000-L3150-V3150,-3))</f>
        <v/>
      </c>
      <c r="AC3150" s="18">
        <f>IF(M3150&lt;=450000,0,MAX(0,ROUNDDOWN(AA3150*0.06-MIN(50000,AA3150)*0.03,-2))+MAX(0,ROUNDDOWN(AA3150*0.04-MIN(50000,AA3150)*0.02,-2)))</f>
        <v/>
      </c>
      <c r="AD3150" s="18">
        <f>IF(M3150&lt;=450000,0,MAX(0,ROUNDDOWN(AB3150*0.06-MIN(50000,AB3150)*0.03,-2))+MAX(0,ROUNDDOWN(AB3150*0.04-MIN(50000,AB3150)*0.02,-2)))</f>
        <v/>
      </c>
      <c r="AE3150" s="18">
        <f>Y3150-Z3150</f>
        <v/>
      </c>
      <c r="AF3150" s="18">
        <f>AC3150-AD3150</f>
        <v/>
      </c>
      <c r="AG3150" s="18">
        <f>AE3150+AF3150</f>
        <v/>
      </c>
      <c r="AH3150" s="20">
        <f>IF(W3150&lt;=0,0,LOOKUP(W3150,{0,1950001,3300001,6950001,9000001,18000001,40000001},{0.05,0.1,0.2,0.23,0.33,0.4,0.45}))</f>
        <v/>
      </c>
    </row>
    <row r="3151">
      <c r="A3151" t="inlineStr">
        <is>
          <t>1万円刻み 一般8万円</t>
        </is>
      </c>
      <c r="B3151" s="18">
        <f>'4_1万円刻み'!$A$1024</f>
        <v/>
      </c>
      <c r="C3151" s="19" t="n">
        <v>2026</v>
      </c>
      <c r="D3151" t="inlineStr">
        <is>
          <t>いいえ</t>
        </is>
      </c>
      <c r="E3151" s="18" t="n">
        <v>80000</v>
      </c>
      <c r="F3151" s="18" t="n">
        <v>0</v>
      </c>
      <c r="G3151" s="18" t="n">
        <v>0</v>
      </c>
      <c r="H3151" s="18" t="n">
        <v>0</v>
      </c>
      <c r="I3151" s="18" t="n">
        <v>0</v>
      </c>
      <c r="J3151" s="18">
        <f>ROUND(MIN(B3151/12,650000)*12*0.0915+MIN(B3151/12,1390000)*12*(0.0504+0)+B3151*0.005,0)</f>
        <v/>
      </c>
      <c r="K3151" s="18" t="n">
        <v>0</v>
      </c>
      <c r="L3151" s="18" t="n">
        <v>0</v>
      </c>
      <c r="M3151" s="18">
        <f>ROUND(IF(C3151&gt;=2026,IF(B3151&lt;741000,0,IF(B3151&lt;2191000,B3151-740000,IF(B3151&lt;2193000,1451000,IF(B3151&lt;2196000,1453000,IF(B3151&lt;2200000,1456000,IF(B3151&lt;3600000,ROUNDDOWN(B3151/4,-3)*2.8-80000,IF(B3151&lt;6600000,ROUNDDOWN(B3151/4,-3)*3.2-440000,IF(B3151&lt;8500000,ROUNDDOWN(B3151*0.9,0)-1100000,B3151-1950000)))))))),IF(B3151&lt;651000,0,IF(B3151&lt;1900000,B3151-650000,IF(B3151&lt;3600000,ROUNDDOWN(B3151/4,-3)*2.8-80000,IF(B3151&lt;6600000,ROUNDDOWN(B3151/4,-3)*3.2-440000,IF(B3151&lt;8500000,ROUNDDOWN(B3151*0.9,0)-1100000,B3151-1950000)))))),0)</f>
        <v/>
      </c>
      <c r="N3151" s="18">
        <f>IF(M3151&gt;23500000,NA(),IF(C3151&gt;=2026,IF(M3151&lt;=4890000,1040000,IF(M3151&lt;=6550000,670000,620000)),IF(M3151&lt;=1320000,950000,IF(M3151&lt;=3360000,880000,IF(M3151&lt;=4890000,680000,IF(M3151&lt;=6550000,630000,580000))))))</f>
        <v/>
      </c>
      <c r="O3151" s="18">
        <f>IF(F3151&lt;=0,IF(AND(D3151="はい",C3151&gt;=2026,C3151&lt;=2027),IF(E3151&lt;=0,0,IF(E3151&lt;=30000,E3151,IF(E3151&lt;=60000,ROUNDUP(E3151/2,0)+15000,IF(E3151&lt;=120000,ROUNDUP(E3151/4,0)+30000,60000)))),IF(E3151&lt;=0,0,IF(E3151&lt;=20000,E3151,IF(E3151&lt;=40000,ROUNDUP(E3151/2,0)+10000,IF(E3151&lt;=80000,ROUNDUP(E3151/4,0)+20000,40000))))),IF(E3151&lt;=0,IF(F3151&lt;=0,0,IF(F3151&lt;=25000,F3151,IF(F3151&lt;=50000,ROUNDUP(F3151/2,0)+12500,IF(F3151&lt;=100000,ROUNDUP(F3151/4,0)+25000,50000)))),MAX(IF(F3151&lt;=0,0,IF(F3151&lt;=25000,F3151,IF(F3151&lt;=50000,ROUNDUP(F3151/2,0)+12500,IF(F3151&lt;=100000,ROUNDUP(F3151/4,0)+25000,50000)))),MIN(IF(AND(D3151="はい",C3151&gt;=2026,C3151&lt;=2027),IF(E3151&lt;=0,0,IF(E3151&lt;=30000,E3151,IF(E3151&lt;=60000,ROUNDUP(E3151/2,0)+15000,IF(E3151&lt;=120000,ROUNDUP(E3151/4,0)+30000,60000)))),IF(E3151&lt;=0,0,IF(E3151&lt;=20000,E3151,IF(E3151&lt;=40000,ROUNDUP(E3151/2,0)+10000,IF(E3151&lt;=80000,ROUNDUP(E3151/4,0)+20000,40000)))))+IF(F3151&lt;=0,0,IF(F3151&lt;=25000,F3151,IF(F3151&lt;=50000,ROUNDUP(F3151/2,0)+12500,IF(F3151&lt;=100000,ROUNDUP(F3151/4,0)+25000,50000)))),IF(AND(D3151="はい",C3151&gt;=2026,C3151&lt;=2027),60000,40000)))))</f>
        <v/>
      </c>
      <c r="P3151" s="18">
        <f>IF(G3151&lt;=0,0,IF(G3151&lt;=20000,G3151,IF(G3151&lt;=40000,ROUNDUP(G3151/2,0)+10000,IF(G3151&lt;=80000,ROUNDUP(G3151/4,0)+20000,40000))))</f>
        <v/>
      </c>
      <c r="Q3151" s="18">
        <f>IF(I3151&lt;=0,IF(H3151&lt;=0,0,IF(H3151&lt;=20000,H3151,IF(H3151&lt;=40000,ROUNDUP(H3151/2,0)+10000,IF(H3151&lt;=80000,ROUNDUP(H3151/4,0)+20000,40000)))),IF(H3151&lt;=0,IF(I3151&lt;=0,0,IF(I3151&lt;=25000,I3151,IF(I3151&lt;=50000,ROUNDUP(I3151/2,0)+12500,IF(I3151&lt;=100000,ROUNDUP(I3151/4,0)+25000,50000)))),MAX(IF(I3151&lt;=0,0,IF(I3151&lt;=25000,I3151,IF(I3151&lt;=50000,ROUNDUP(I3151/2,0)+12500,IF(I3151&lt;=100000,ROUNDUP(I3151/4,0)+25000,50000)))),MIN(IF(H3151&lt;=0,0,IF(H3151&lt;=20000,H3151,IF(H3151&lt;=40000,ROUNDUP(H3151/2,0)+10000,IF(H3151&lt;=80000,ROUNDUP(H3151/4,0)+20000,40000))))+IF(I3151&lt;=0,0,IF(I3151&lt;=25000,I3151,IF(I3151&lt;=50000,ROUNDUP(I3151/2,0)+12500,IF(I3151&lt;=100000,ROUNDUP(I3151/4,0)+25000,50000)))),40000))))</f>
        <v/>
      </c>
      <c r="R3151" s="18">
        <f>MIN(120000,O3151+P3151+Q3151)</f>
        <v/>
      </c>
      <c r="S3151" s="18">
        <f>IF(F3151&lt;=0,IF(E3151&lt;=0,0,IF(E3151&lt;=12000,E3151,IF(E3151&lt;=32000,ROUNDUP(E3151/2,0)+6000,IF(E3151&lt;=56000,ROUNDUP(E3151/4,0)+14000,28000)))),IF(E3151&lt;=0,IF(F3151&lt;=0,0,IF(F3151&lt;=15000,F3151,IF(F3151&lt;=40000,ROUNDUP(F3151/2,0)+7500,IF(F3151&lt;=70000,ROUNDUP(F3151/4,0)+17500,35000)))),MAX(IF(F3151&lt;=0,0,IF(F3151&lt;=15000,F3151,IF(F3151&lt;=40000,ROUNDUP(F3151/2,0)+7500,IF(F3151&lt;=70000,ROUNDUP(F3151/4,0)+17500,35000)))),MIN(IF(E3151&lt;=0,0,IF(E3151&lt;=12000,E3151,IF(E3151&lt;=32000,ROUNDUP(E3151/2,0)+6000,IF(E3151&lt;=56000,ROUNDUP(E3151/4,0)+14000,28000))))+IF(F3151&lt;=0,0,IF(F3151&lt;=15000,F3151,IF(F3151&lt;=40000,ROUNDUP(F3151/2,0)+7500,IF(F3151&lt;=70000,ROUNDUP(F3151/4,0)+17500,35000)))),28000))))</f>
        <v/>
      </c>
      <c r="T3151" s="18">
        <f>IF(G3151&lt;=0,0,IF(G3151&lt;=12000,G3151,IF(G3151&lt;=32000,ROUNDUP(G3151/2,0)+6000,IF(G3151&lt;=56000,ROUNDUP(G3151/4,0)+14000,28000))))</f>
        <v/>
      </c>
      <c r="U3151" s="18">
        <f>IF(I3151&lt;=0,IF(H3151&lt;=0,0,IF(H3151&lt;=12000,H3151,IF(H3151&lt;=32000,ROUNDUP(H3151/2,0)+6000,IF(H3151&lt;=56000,ROUNDUP(H3151/4,0)+14000,28000)))),IF(H3151&lt;=0,IF(I3151&lt;=0,0,IF(I3151&lt;=15000,I3151,IF(I3151&lt;=40000,ROUNDUP(I3151/2,0)+7500,IF(I3151&lt;=70000,ROUNDUP(I3151/4,0)+17500,35000)))),MAX(IF(I3151&lt;=0,0,IF(I3151&lt;=15000,I3151,IF(I3151&lt;=40000,ROUNDUP(I3151/2,0)+7500,IF(I3151&lt;=70000,ROUNDUP(I3151/4,0)+17500,35000)))),MIN(IF(H3151&lt;=0,0,IF(H3151&lt;=12000,H3151,IF(H3151&lt;=32000,ROUNDUP(H3151/2,0)+6000,IF(H3151&lt;=56000,ROUNDUP(H3151/4,0)+14000,28000))))+IF(I3151&lt;=0,0,IF(I3151&lt;=15000,I3151,IF(I3151&lt;=40000,ROUNDUP(I3151/2,0)+7500,IF(I3151&lt;=70000,ROUNDUP(I3151/4,0)+17500,35000)))),28000))))</f>
        <v/>
      </c>
      <c r="V3151" s="18">
        <f>MIN(70000,S3151+T3151+U3151)</f>
        <v/>
      </c>
      <c r="W3151" s="18">
        <f>MAX(0,ROUNDDOWN(M3151-J3151-N3151-K3151-0,-3))</f>
        <v/>
      </c>
      <c r="X3151" s="18">
        <f>MAX(0,ROUNDDOWN(M3151-J3151-N3151-K3151-R3151,-3))</f>
        <v/>
      </c>
      <c r="Y3151" s="18">
        <f>IF(W3151&lt;=0,0,ROUNDDOWN((W3151*LOOKUP(W3151,{0,1950001,3300001,6950001,9000001,18000001,40000001},{0.05,0.1,0.2,0.23,0.33,0.4,0.45})-LOOKUP(W3151,{0,1950001,3300001,6950001,9000001,18000001,40000001},{0,97500,427500,636000,1536000,2796000,4796000}))*1.021,-2))</f>
        <v/>
      </c>
      <c r="Z3151" s="18">
        <f>IF(X3151&lt;=0,0,ROUNDDOWN((X3151*LOOKUP(X3151,{0,1950001,3300001,6950001,9000001,18000001,40000001},{0.05,0.1,0.2,0.23,0.33,0.4,0.45})-LOOKUP(X3151,{0,1950001,3300001,6950001,9000001,18000001,40000001},{0,97500,427500,636000,1536000,2796000,4796000}))*1.021,-2))</f>
        <v/>
      </c>
      <c r="AA3151" s="18">
        <f>MAX(0,ROUNDDOWN(M3151-J3151-430000-L3151-0,-3))</f>
        <v/>
      </c>
      <c r="AB3151" s="18">
        <f>MAX(0,ROUNDDOWN(M3151-J3151-430000-L3151-V3151,-3))</f>
        <v/>
      </c>
      <c r="AC3151" s="18">
        <f>IF(M3151&lt;=450000,0,MAX(0,ROUNDDOWN(AA3151*0.06-MIN(50000,AA3151)*0.03,-2))+MAX(0,ROUNDDOWN(AA3151*0.04-MIN(50000,AA3151)*0.02,-2)))</f>
        <v/>
      </c>
      <c r="AD3151" s="18">
        <f>IF(M3151&lt;=450000,0,MAX(0,ROUNDDOWN(AB3151*0.06-MIN(50000,AB3151)*0.03,-2))+MAX(0,ROUNDDOWN(AB3151*0.04-MIN(50000,AB3151)*0.02,-2)))</f>
        <v/>
      </c>
      <c r="AE3151" s="18">
        <f>Y3151-Z3151</f>
        <v/>
      </c>
      <c r="AF3151" s="18">
        <f>AC3151-AD3151</f>
        <v/>
      </c>
      <c r="AG3151" s="18">
        <f>AE3151+AF3151</f>
        <v/>
      </c>
      <c r="AH3151" s="20">
        <f>IF(W3151&lt;=0,0,LOOKUP(W3151,{0,1950001,3300001,6950001,9000001,18000001,40000001},{0.05,0.1,0.2,0.23,0.33,0.4,0.45}))</f>
        <v/>
      </c>
    </row>
    <row r="3152">
      <c r="A3152" t="inlineStr">
        <is>
          <t>1万円刻み 特例あり一般12万円</t>
        </is>
      </c>
      <c r="B3152" s="18">
        <f>'4_1万円刻み'!$A$1024</f>
        <v/>
      </c>
      <c r="C3152" s="19" t="n">
        <v>2026</v>
      </c>
      <c r="D3152" t="inlineStr">
        <is>
          <t>はい</t>
        </is>
      </c>
      <c r="E3152" s="18" t="n">
        <v>120000</v>
      </c>
      <c r="F3152" s="18" t="n">
        <v>0</v>
      </c>
      <c r="G3152" s="18" t="n">
        <v>0</v>
      </c>
      <c r="H3152" s="18" t="n">
        <v>0</v>
      </c>
      <c r="I3152" s="18" t="n">
        <v>0</v>
      </c>
      <c r="J3152" s="18">
        <f>ROUND(MIN(B3152/12,650000)*12*0.0915+MIN(B3152/12,1390000)*12*(0.0504+0)+B3152*0.005,0)</f>
        <v/>
      </c>
      <c r="K3152" s="18" t="n">
        <v>0</v>
      </c>
      <c r="L3152" s="18" t="n">
        <v>0</v>
      </c>
      <c r="M3152" s="18">
        <f>ROUND(IF(C3152&gt;=2026,IF(B3152&lt;741000,0,IF(B3152&lt;2191000,B3152-740000,IF(B3152&lt;2193000,1451000,IF(B3152&lt;2196000,1453000,IF(B3152&lt;2200000,1456000,IF(B3152&lt;3600000,ROUNDDOWN(B3152/4,-3)*2.8-80000,IF(B3152&lt;6600000,ROUNDDOWN(B3152/4,-3)*3.2-440000,IF(B3152&lt;8500000,ROUNDDOWN(B3152*0.9,0)-1100000,B3152-1950000)))))))),IF(B3152&lt;651000,0,IF(B3152&lt;1900000,B3152-650000,IF(B3152&lt;3600000,ROUNDDOWN(B3152/4,-3)*2.8-80000,IF(B3152&lt;6600000,ROUNDDOWN(B3152/4,-3)*3.2-440000,IF(B3152&lt;8500000,ROUNDDOWN(B3152*0.9,0)-1100000,B3152-1950000)))))),0)</f>
        <v/>
      </c>
      <c r="N3152" s="18">
        <f>IF(M3152&gt;23500000,NA(),IF(C3152&gt;=2026,IF(M3152&lt;=4890000,1040000,IF(M3152&lt;=6550000,670000,620000)),IF(M3152&lt;=1320000,950000,IF(M3152&lt;=3360000,880000,IF(M3152&lt;=4890000,680000,IF(M3152&lt;=6550000,630000,580000))))))</f>
        <v/>
      </c>
      <c r="O3152" s="18">
        <f>IF(F3152&lt;=0,IF(AND(D3152="はい",C3152&gt;=2026,C3152&lt;=2027),IF(E3152&lt;=0,0,IF(E3152&lt;=30000,E3152,IF(E3152&lt;=60000,ROUNDUP(E3152/2,0)+15000,IF(E3152&lt;=120000,ROUNDUP(E3152/4,0)+30000,60000)))),IF(E3152&lt;=0,0,IF(E3152&lt;=20000,E3152,IF(E3152&lt;=40000,ROUNDUP(E3152/2,0)+10000,IF(E3152&lt;=80000,ROUNDUP(E3152/4,0)+20000,40000))))),IF(E3152&lt;=0,IF(F3152&lt;=0,0,IF(F3152&lt;=25000,F3152,IF(F3152&lt;=50000,ROUNDUP(F3152/2,0)+12500,IF(F3152&lt;=100000,ROUNDUP(F3152/4,0)+25000,50000)))),MAX(IF(F3152&lt;=0,0,IF(F3152&lt;=25000,F3152,IF(F3152&lt;=50000,ROUNDUP(F3152/2,0)+12500,IF(F3152&lt;=100000,ROUNDUP(F3152/4,0)+25000,50000)))),MIN(IF(AND(D3152="はい",C3152&gt;=2026,C3152&lt;=2027),IF(E3152&lt;=0,0,IF(E3152&lt;=30000,E3152,IF(E3152&lt;=60000,ROUNDUP(E3152/2,0)+15000,IF(E3152&lt;=120000,ROUNDUP(E3152/4,0)+30000,60000)))),IF(E3152&lt;=0,0,IF(E3152&lt;=20000,E3152,IF(E3152&lt;=40000,ROUNDUP(E3152/2,0)+10000,IF(E3152&lt;=80000,ROUNDUP(E3152/4,0)+20000,40000)))))+IF(F3152&lt;=0,0,IF(F3152&lt;=25000,F3152,IF(F3152&lt;=50000,ROUNDUP(F3152/2,0)+12500,IF(F3152&lt;=100000,ROUNDUP(F3152/4,0)+25000,50000)))),IF(AND(D3152="はい",C3152&gt;=2026,C3152&lt;=2027),60000,40000)))))</f>
        <v/>
      </c>
      <c r="P3152" s="18">
        <f>IF(G3152&lt;=0,0,IF(G3152&lt;=20000,G3152,IF(G3152&lt;=40000,ROUNDUP(G3152/2,0)+10000,IF(G3152&lt;=80000,ROUNDUP(G3152/4,0)+20000,40000))))</f>
        <v/>
      </c>
      <c r="Q3152" s="18">
        <f>IF(I3152&lt;=0,IF(H3152&lt;=0,0,IF(H3152&lt;=20000,H3152,IF(H3152&lt;=40000,ROUNDUP(H3152/2,0)+10000,IF(H3152&lt;=80000,ROUNDUP(H3152/4,0)+20000,40000)))),IF(H3152&lt;=0,IF(I3152&lt;=0,0,IF(I3152&lt;=25000,I3152,IF(I3152&lt;=50000,ROUNDUP(I3152/2,0)+12500,IF(I3152&lt;=100000,ROUNDUP(I3152/4,0)+25000,50000)))),MAX(IF(I3152&lt;=0,0,IF(I3152&lt;=25000,I3152,IF(I3152&lt;=50000,ROUNDUP(I3152/2,0)+12500,IF(I3152&lt;=100000,ROUNDUP(I3152/4,0)+25000,50000)))),MIN(IF(H3152&lt;=0,0,IF(H3152&lt;=20000,H3152,IF(H3152&lt;=40000,ROUNDUP(H3152/2,0)+10000,IF(H3152&lt;=80000,ROUNDUP(H3152/4,0)+20000,40000))))+IF(I3152&lt;=0,0,IF(I3152&lt;=25000,I3152,IF(I3152&lt;=50000,ROUNDUP(I3152/2,0)+12500,IF(I3152&lt;=100000,ROUNDUP(I3152/4,0)+25000,50000)))),40000))))</f>
        <v/>
      </c>
      <c r="R3152" s="18">
        <f>MIN(120000,O3152+P3152+Q3152)</f>
        <v/>
      </c>
      <c r="S3152" s="18">
        <f>IF(F3152&lt;=0,IF(E3152&lt;=0,0,IF(E3152&lt;=12000,E3152,IF(E3152&lt;=32000,ROUNDUP(E3152/2,0)+6000,IF(E3152&lt;=56000,ROUNDUP(E3152/4,0)+14000,28000)))),IF(E3152&lt;=0,IF(F3152&lt;=0,0,IF(F3152&lt;=15000,F3152,IF(F3152&lt;=40000,ROUNDUP(F3152/2,0)+7500,IF(F3152&lt;=70000,ROUNDUP(F3152/4,0)+17500,35000)))),MAX(IF(F3152&lt;=0,0,IF(F3152&lt;=15000,F3152,IF(F3152&lt;=40000,ROUNDUP(F3152/2,0)+7500,IF(F3152&lt;=70000,ROUNDUP(F3152/4,0)+17500,35000)))),MIN(IF(E3152&lt;=0,0,IF(E3152&lt;=12000,E3152,IF(E3152&lt;=32000,ROUNDUP(E3152/2,0)+6000,IF(E3152&lt;=56000,ROUNDUP(E3152/4,0)+14000,28000))))+IF(F3152&lt;=0,0,IF(F3152&lt;=15000,F3152,IF(F3152&lt;=40000,ROUNDUP(F3152/2,0)+7500,IF(F3152&lt;=70000,ROUNDUP(F3152/4,0)+17500,35000)))),28000))))</f>
        <v/>
      </c>
      <c r="T3152" s="18">
        <f>IF(G3152&lt;=0,0,IF(G3152&lt;=12000,G3152,IF(G3152&lt;=32000,ROUNDUP(G3152/2,0)+6000,IF(G3152&lt;=56000,ROUNDUP(G3152/4,0)+14000,28000))))</f>
        <v/>
      </c>
      <c r="U3152" s="18">
        <f>IF(I3152&lt;=0,IF(H3152&lt;=0,0,IF(H3152&lt;=12000,H3152,IF(H3152&lt;=32000,ROUNDUP(H3152/2,0)+6000,IF(H3152&lt;=56000,ROUNDUP(H3152/4,0)+14000,28000)))),IF(H3152&lt;=0,IF(I3152&lt;=0,0,IF(I3152&lt;=15000,I3152,IF(I3152&lt;=40000,ROUNDUP(I3152/2,0)+7500,IF(I3152&lt;=70000,ROUNDUP(I3152/4,0)+17500,35000)))),MAX(IF(I3152&lt;=0,0,IF(I3152&lt;=15000,I3152,IF(I3152&lt;=40000,ROUNDUP(I3152/2,0)+7500,IF(I3152&lt;=70000,ROUNDUP(I3152/4,0)+17500,35000)))),MIN(IF(H3152&lt;=0,0,IF(H3152&lt;=12000,H3152,IF(H3152&lt;=32000,ROUNDUP(H3152/2,0)+6000,IF(H3152&lt;=56000,ROUNDUP(H3152/4,0)+14000,28000))))+IF(I3152&lt;=0,0,IF(I3152&lt;=15000,I3152,IF(I3152&lt;=40000,ROUNDUP(I3152/2,0)+7500,IF(I3152&lt;=70000,ROUNDUP(I3152/4,0)+17500,35000)))),28000))))</f>
        <v/>
      </c>
      <c r="V3152" s="18">
        <f>MIN(70000,S3152+T3152+U3152)</f>
        <v/>
      </c>
      <c r="W3152" s="18">
        <f>MAX(0,ROUNDDOWN(M3152-J3152-N3152-K3152-0,-3))</f>
        <v/>
      </c>
      <c r="X3152" s="18">
        <f>MAX(0,ROUNDDOWN(M3152-J3152-N3152-K3152-R3152,-3))</f>
        <v/>
      </c>
      <c r="Y3152" s="18">
        <f>IF(W3152&lt;=0,0,ROUNDDOWN((W3152*LOOKUP(W3152,{0,1950001,3300001,6950001,9000001,18000001,40000001},{0.05,0.1,0.2,0.23,0.33,0.4,0.45})-LOOKUP(W3152,{0,1950001,3300001,6950001,9000001,18000001,40000001},{0,97500,427500,636000,1536000,2796000,4796000}))*1.021,-2))</f>
        <v/>
      </c>
      <c r="Z3152" s="18">
        <f>IF(X3152&lt;=0,0,ROUNDDOWN((X3152*LOOKUP(X3152,{0,1950001,3300001,6950001,9000001,18000001,40000001},{0.05,0.1,0.2,0.23,0.33,0.4,0.45})-LOOKUP(X3152,{0,1950001,3300001,6950001,9000001,18000001,40000001},{0,97500,427500,636000,1536000,2796000,4796000}))*1.021,-2))</f>
        <v/>
      </c>
      <c r="AA3152" s="18">
        <f>MAX(0,ROUNDDOWN(M3152-J3152-430000-L3152-0,-3))</f>
        <v/>
      </c>
      <c r="AB3152" s="18">
        <f>MAX(0,ROUNDDOWN(M3152-J3152-430000-L3152-V3152,-3))</f>
        <v/>
      </c>
      <c r="AC3152" s="18">
        <f>IF(M3152&lt;=450000,0,MAX(0,ROUNDDOWN(AA3152*0.06-MIN(50000,AA3152)*0.03,-2))+MAX(0,ROUNDDOWN(AA3152*0.04-MIN(50000,AA3152)*0.02,-2)))</f>
        <v/>
      </c>
      <c r="AD3152" s="18">
        <f>IF(M3152&lt;=450000,0,MAX(0,ROUNDDOWN(AB3152*0.06-MIN(50000,AB3152)*0.03,-2))+MAX(0,ROUNDDOWN(AB3152*0.04-MIN(50000,AB3152)*0.02,-2)))</f>
        <v/>
      </c>
      <c r="AE3152" s="18">
        <f>Y3152-Z3152</f>
        <v/>
      </c>
      <c r="AF3152" s="18">
        <f>AC3152-AD3152</f>
        <v/>
      </c>
      <c r="AG3152" s="18">
        <f>AE3152+AF3152</f>
        <v/>
      </c>
      <c r="AH3152" s="20">
        <f>IF(W3152&lt;=0,0,LOOKUP(W3152,{0,1950001,3300001,6950001,9000001,18000001,40000001},{0.05,0.1,0.2,0.23,0.33,0.4,0.45}))</f>
        <v/>
      </c>
    </row>
    <row r="3153">
      <c r="A3153" t="inlineStr">
        <is>
          <t>1万円刻み 3区分8万円ずつ</t>
        </is>
      </c>
      <c r="B3153" s="18">
        <f>'4_1万円刻み'!$A$1025</f>
        <v/>
      </c>
      <c r="C3153" s="19" t="n">
        <v>2026</v>
      </c>
      <c r="D3153" t="inlineStr">
        <is>
          <t>いいえ</t>
        </is>
      </c>
      <c r="E3153" s="18" t="n">
        <v>80000</v>
      </c>
      <c r="F3153" s="18" t="n">
        <v>0</v>
      </c>
      <c r="G3153" s="18" t="n">
        <v>80000</v>
      </c>
      <c r="H3153" s="18" t="n">
        <v>80000</v>
      </c>
      <c r="I3153" s="18" t="n">
        <v>0</v>
      </c>
      <c r="J3153" s="18">
        <f>ROUND(MIN(B3153/12,650000)*12*0.0915+MIN(B3153/12,1390000)*12*(0.0504+0)+B3153*0.005,0)</f>
        <v/>
      </c>
      <c r="K3153" s="18" t="n">
        <v>0</v>
      </c>
      <c r="L3153" s="18" t="n">
        <v>0</v>
      </c>
      <c r="M3153" s="18">
        <f>ROUND(IF(C3153&gt;=2026,IF(B3153&lt;741000,0,IF(B3153&lt;2191000,B3153-740000,IF(B3153&lt;2193000,1451000,IF(B3153&lt;2196000,1453000,IF(B3153&lt;2200000,1456000,IF(B3153&lt;3600000,ROUNDDOWN(B3153/4,-3)*2.8-80000,IF(B3153&lt;6600000,ROUNDDOWN(B3153/4,-3)*3.2-440000,IF(B3153&lt;8500000,ROUNDDOWN(B3153*0.9,0)-1100000,B3153-1950000)))))))),IF(B3153&lt;651000,0,IF(B3153&lt;1900000,B3153-650000,IF(B3153&lt;3600000,ROUNDDOWN(B3153/4,-3)*2.8-80000,IF(B3153&lt;6600000,ROUNDDOWN(B3153/4,-3)*3.2-440000,IF(B3153&lt;8500000,ROUNDDOWN(B3153*0.9,0)-1100000,B3153-1950000)))))),0)</f>
        <v/>
      </c>
      <c r="N3153" s="18">
        <f>IF(M3153&gt;23500000,NA(),IF(C3153&gt;=2026,IF(M3153&lt;=4890000,1040000,IF(M3153&lt;=6550000,670000,620000)),IF(M3153&lt;=1320000,950000,IF(M3153&lt;=3360000,880000,IF(M3153&lt;=4890000,680000,IF(M3153&lt;=6550000,630000,580000))))))</f>
        <v/>
      </c>
      <c r="O3153" s="18">
        <f>IF(F3153&lt;=0,IF(AND(D3153="はい",C3153&gt;=2026,C3153&lt;=2027),IF(E3153&lt;=0,0,IF(E3153&lt;=30000,E3153,IF(E3153&lt;=60000,ROUNDUP(E3153/2,0)+15000,IF(E3153&lt;=120000,ROUNDUP(E3153/4,0)+30000,60000)))),IF(E3153&lt;=0,0,IF(E3153&lt;=20000,E3153,IF(E3153&lt;=40000,ROUNDUP(E3153/2,0)+10000,IF(E3153&lt;=80000,ROUNDUP(E3153/4,0)+20000,40000))))),IF(E3153&lt;=0,IF(F3153&lt;=0,0,IF(F3153&lt;=25000,F3153,IF(F3153&lt;=50000,ROUNDUP(F3153/2,0)+12500,IF(F3153&lt;=100000,ROUNDUP(F3153/4,0)+25000,50000)))),MAX(IF(F3153&lt;=0,0,IF(F3153&lt;=25000,F3153,IF(F3153&lt;=50000,ROUNDUP(F3153/2,0)+12500,IF(F3153&lt;=100000,ROUNDUP(F3153/4,0)+25000,50000)))),MIN(IF(AND(D3153="はい",C3153&gt;=2026,C3153&lt;=2027),IF(E3153&lt;=0,0,IF(E3153&lt;=30000,E3153,IF(E3153&lt;=60000,ROUNDUP(E3153/2,0)+15000,IF(E3153&lt;=120000,ROUNDUP(E3153/4,0)+30000,60000)))),IF(E3153&lt;=0,0,IF(E3153&lt;=20000,E3153,IF(E3153&lt;=40000,ROUNDUP(E3153/2,0)+10000,IF(E3153&lt;=80000,ROUNDUP(E3153/4,0)+20000,40000)))))+IF(F3153&lt;=0,0,IF(F3153&lt;=25000,F3153,IF(F3153&lt;=50000,ROUNDUP(F3153/2,0)+12500,IF(F3153&lt;=100000,ROUNDUP(F3153/4,0)+25000,50000)))),IF(AND(D3153="はい",C3153&gt;=2026,C3153&lt;=2027),60000,40000)))))</f>
        <v/>
      </c>
      <c r="P3153" s="18">
        <f>IF(G3153&lt;=0,0,IF(G3153&lt;=20000,G3153,IF(G3153&lt;=40000,ROUNDUP(G3153/2,0)+10000,IF(G3153&lt;=80000,ROUNDUP(G3153/4,0)+20000,40000))))</f>
        <v/>
      </c>
      <c r="Q3153" s="18">
        <f>IF(I3153&lt;=0,IF(H3153&lt;=0,0,IF(H3153&lt;=20000,H3153,IF(H3153&lt;=40000,ROUNDUP(H3153/2,0)+10000,IF(H3153&lt;=80000,ROUNDUP(H3153/4,0)+20000,40000)))),IF(H3153&lt;=0,IF(I3153&lt;=0,0,IF(I3153&lt;=25000,I3153,IF(I3153&lt;=50000,ROUNDUP(I3153/2,0)+12500,IF(I3153&lt;=100000,ROUNDUP(I3153/4,0)+25000,50000)))),MAX(IF(I3153&lt;=0,0,IF(I3153&lt;=25000,I3153,IF(I3153&lt;=50000,ROUNDUP(I3153/2,0)+12500,IF(I3153&lt;=100000,ROUNDUP(I3153/4,0)+25000,50000)))),MIN(IF(H3153&lt;=0,0,IF(H3153&lt;=20000,H3153,IF(H3153&lt;=40000,ROUNDUP(H3153/2,0)+10000,IF(H3153&lt;=80000,ROUNDUP(H3153/4,0)+20000,40000))))+IF(I3153&lt;=0,0,IF(I3153&lt;=25000,I3153,IF(I3153&lt;=50000,ROUNDUP(I3153/2,0)+12500,IF(I3153&lt;=100000,ROUNDUP(I3153/4,0)+25000,50000)))),40000))))</f>
        <v/>
      </c>
      <c r="R3153" s="18">
        <f>MIN(120000,O3153+P3153+Q3153)</f>
        <v/>
      </c>
      <c r="S3153" s="18">
        <f>IF(F3153&lt;=0,IF(E3153&lt;=0,0,IF(E3153&lt;=12000,E3153,IF(E3153&lt;=32000,ROUNDUP(E3153/2,0)+6000,IF(E3153&lt;=56000,ROUNDUP(E3153/4,0)+14000,28000)))),IF(E3153&lt;=0,IF(F3153&lt;=0,0,IF(F3153&lt;=15000,F3153,IF(F3153&lt;=40000,ROUNDUP(F3153/2,0)+7500,IF(F3153&lt;=70000,ROUNDUP(F3153/4,0)+17500,35000)))),MAX(IF(F3153&lt;=0,0,IF(F3153&lt;=15000,F3153,IF(F3153&lt;=40000,ROUNDUP(F3153/2,0)+7500,IF(F3153&lt;=70000,ROUNDUP(F3153/4,0)+17500,35000)))),MIN(IF(E3153&lt;=0,0,IF(E3153&lt;=12000,E3153,IF(E3153&lt;=32000,ROUNDUP(E3153/2,0)+6000,IF(E3153&lt;=56000,ROUNDUP(E3153/4,0)+14000,28000))))+IF(F3153&lt;=0,0,IF(F3153&lt;=15000,F3153,IF(F3153&lt;=40000,ROUNDUP(F3153/2,0)+7500,IF(F3153&lt;=70000,ROUNDUP(F3153/4,0)+17500,35000)))),28000))))</f>
        <v/>
      </c>
      <c r="T3153" s="18">
        <f>IF(G3153&lt;=0,0,IF(G3153&lt;=12000,G3153,IF(G3153&lt;=32000,ROUNDUP(G3153/2,0)+6000,IF(G3153&lt;=56000,ROUNDUP(G3153/4,0)+14000,28000))))</f>
        <v/>
      </c>
      <c r="U3153" s="18">
        <f>IF(I3153&lt;=0,IF(H3153&lt;=0,0,IF(H3153&lt;=12000,H3153,IF(H3153&lt;=32000,ROUNDUP(H3153/2,0)+6000,IF(H3153&lt;=56000,ROUNDUP(H3153/4,0)+14000,28000)))),IF(H3153&lt;=0,IF(I3153&lt;=0,0,IF(I3153&lt;=15000,I3153,IF(I3153&lt;=40000,ROUNDUP(I3153/2,0)+7500,IF(I3153&lt;=70000,ROUNDUP(I3153/4,0)+17500,35000)))),MAX(IF(I3153&lt;=0,0,IF(I3153&lt;=15000,I3153,IF(I3153&lt;=40000,ROUNDUP(I3153/2,0)+7500,IF(I3153&lt;=70000,ROUNDUP(I3153/4,0)+17500,35000)))),MIN(IF(H3153&lt;=0,0,IF(H3153&lt;=12000,H3153,IF(H3153&lt;=32000,ROUNDUP(H3153/2,0)+6000,IF(H3153&lt;=56000,ROUNDUP(H3153/4,0)+14000,28000))))+IF(I3153&lt;=0,0,IF(I3153&lt;=15000,I3153,IF(I3153&lt;=40000,ROUNDUP(I3153/2,0)+7500,IF(I3153&lt;=70000,ROUNDUP(I3153/4,0)+17500,35000)))),28000))))</f>
        <v/>
      </c>
      <c r="V3153" s="18">
        <f>MIN(70000,S3153+T3153+U3153)</f>
        <v/>
      </c>
      <c r="W3153" s="18">
        <f>MAX(0,ROUNDDOWN(M3153-J3153-N3153-K3153-0,-3))</f>
        <v/>
      </c>
      <c r="X3153" s="18">
        <f>MAX(0,ROUNDDOWN(M3153-J3153-N3153-K3153-R3153,-3))</f>
        <v/>
      </c>
      <c r="Y3153" s="18">
        <f>IF(W3153&lt;=0,0,ROUNDDOWN((W3153*LOOKUP(W3153,{0,1950001,3300001,6950001,9000001,18000001,40000001},{0.05,0.1,0.2,0.23,0.33,0.4,0.45})-LOOKUP(W3153,{0,1950001,3300001,6950001,9000001,18000001,40000001},{0,97500,427500,636000,1536000,2796000,4796000}))*1.021,-2))</f>
        <v/>
      </c>
      <c r="Z3153" s="18">
        <f>IF(X3153&lt;=0,0,ROUNDDOWN((X3153*LOOKUP(X3153,{0,1950001,3300001,6950001,9000001,18000001,40000001},{0.05,0.1,0.2,0.23,0.33,0.4,0.45})-LOOKUP(X3153,{0,1950001,3300001,6950001,9000001,18000001,40000001},{0,97500,427500,636000,1536000,2796000,4796000}))*1.021,-2))</f>
        <v/>
      </c>
      <c r="AA3153" s="18">
        <f>MAX(0,ROUNDDOWN(M3153-J3153-430000-L3153-0,-3))</f>
        <v/>
      </c>
      <c r="AB3153" s="18">
        <f>MAX(0,ROUNDDOWN(M3153-J3153-430000-L3153-V3153,-3))</f>
        <v/>
      </c>
      <c r="AC3153" s="18">
        <f>IF(M3153&lt;=450000,0,MAX(0,ROUNDDOWN(AA3153*0.06-MIN(50000,AA3153)*0.03,-2))+MAX(0,ROUNDDOWN(AA3153*0.04-MIN(50000,AA3153)*0.02,-2)))</f>
        <v/>
      </c>
      <c r="AD3153" s="18">
        <f>IF(M3153&lt;=450000,0,MAX(0,ROUNDDOWN(AB3153*0.06-MIN(50000,AB3153)*0.03,-2))+MAX(0,ROUNDDOWN(AB3153*0.04-MIN(50000,AB3153)*0.02,-2)))</f>
        <v/>
      </c>
      <c r="AE3153" s="18">
        <f>Y3153-Z3153</f>
        <v/>
      </c>
      <c r="AF3153" s="18">
        <f>AC3153-AD3153</f>
        <v/>
      </c>
      <c r="AG3153" s="18">
        <f>AE3153+AF3153</f>
        <v/>
      </c>
      <c r="AH3153" s="20">
        <f>IF(W3153&lt;=0,0,LOOKUP(W3153,{0,1950001,3300001,6950001,9000001,18000001,40000001},{0.05,0.1,0.2,0.23,0.33,0.4,0.45}))</f>
        <v/>
      </c>
    </row>
    <row r="3154">
      <c r="A3154" t="inlineStr">
        <is>
          <t>1万円刻み 一般8万円</t>
        </is>
      </c>
      <c r="B3154" s="18">
        <f>'4_1万円刻み'!$A$1025</f>
        <v/>
      </c>
      <c r="C3154" s="19" t="n">
        <v>2026</v>
      </c>
      <c r="D3154" t="inlineStr">
        <is>
          <t>いいえ</t>
        </is>
      </c>
      <c r="E3154" s="18" t="n">
        <v>80000</v>
      </c>
      <c r="F3154" s="18" t="n">
        <v>0</v>
      </c>
      <c r="G3154" s="18" t="n">
        <v>0</v>
      </c>
      <c r="H3154" s="18" t="n">
        <v>0</v>
      </c>
      <c r="I3154" s="18" t="n">
        <v>0</v>
      </c>
      <c r="J3154" s="18">
        <f>ROUND(MIN(B3154/12,650000)*12*0.0915+MIN(B3154/12,1390000)*12*(0.0504+0)+B3154*0.005,0)</f>
        <v/>
      </c>
      <c r="K3154" s="18" t="n">
        <v>0</v>
      </c>
      <c r="L3154" s="18" t="n">
        <v>0</v>
      </c>
      <c r="M3154" s="18">
        <f>ROUND(IF(C3154&gt;=2026,IF(B3154&lt;741000,0,IF(B3154&lt;2191000,B3154-740000,IF(B3154&lt;2193000,1451000,IF(B3154&lt;2196000,1453000,IF(B3154&lt;2200000,1456000,IF(B3154&lt;3600000,ROUNDDOWN(B3154/4,-3)*2.8-80000,IF(B3154&lt;6600000,ROUNDDOWN(B3154/4,-3)*3.2-440000,IF(B3154&lt;8500000,ROUNDDOWN(B3154*0.9,0)-1100000,B3154-1950000)))))))),IF(B3154&lt;651000,0,IF(B3154&lt;1900000,B3154-650000,IF(B3154&lt;3600000,ROUNDDOWN(B3154/4,-3)*2.8-80000,IF(B3154&lt;6600000,ROUNDDOWN(B3154/4,-3)*3.2-440000,IF(B3154&lt;8500000,ROUNDDOWN(B3154*0.9,0)-1100000,B3154-1950000)))))),0)</f>
        <v/>
      </c>
      <c r="N3154" s="18">
        <f>IF(M3154&gt;23500000,NA(),IF(C3154&gt;=2026,IF(M3154&lt;=4890000,1040000,IF(M3154&lt;=6550000,670000,620000)),IF(M3154&lt;=1320000,950000,IF(M3154&lt;=3360000,880000,IF(M3154&lt;=4890000,680000,IF(M3154&lt;=6550000,630000,580000))))))</f>
        <v/>
      </c>
      <c r="O3154" s="18">
        <f>IF(F3154&lt;=0,IF(AND(D3154="はい",C3154&gt;=2026,C3154&lt;=2027),IF(E3154&lt;=0,0,IF(E3154&lt;=30000,E3154,IF(E3154&lt;=60000,ROUNDUP(E3154/2,0)+15000,IF(E3154&lt;=120000,ROUNDUP(E3154/4,0)+30000,60000)))),IF(E3154&lt;=0,0,IF(E3154&lt;=20000,E3154,IF(E3154&lt;=40000,ROUNDUP(E3154/2,0)+10000,IF(E3154&lt;=80000,ROUNDUP(E3154/4,0)+20000,40000))))),IF(E3154&lt;=0,IF(F3154&lt;=0,0,IF(F3154&lt;=25000,F3154,IF(F3154&lt;=50000,ROUNDUP(F3154/2,0)+12500,IF(F3154&lt;=100000,ROUNDUP(F3154/4,0)+25000,50000)))),MAX(IF(F3154&lt;=0,0,IF(F3154&lt;=25000,F3154,IF(F3154&lt;=50000,ROUNDUP(F3154/2,0)+12500,IF(F3154&lt;=100000,ROUNDUP(F3154/4,0)+25000,50000)))),MIN(IF(AND(D3154="はい",C3154&gt;=2026,C3154&lt;=2027),IF(E3154&lt;=0,0,IF(E3154&lt;=30000,E3154,IF(E3154&lt;=60000,ROUNDUP(E3154/2,0)+15000,IF(E3154&lt;=120000,ROUNDUP(E3154/4,0)+30000,60000)))),IF(E3154&lt;=0,0,IF(E3154&lt;=20000,E3154,IF(E3154&lt;=40000,ROUNDUP(E3154/2,0)+10000,IF(E3154&lt;=80000,ROUNDUP(E3154/4,0)+20000,40000)))))+IF(F3154&lt;=0,0,IF(F3154&lt;=25000,F3154,IF(F3154&lt;=50000,ROUNDUP(F3154/2,0)+12500,IF(F3154&lt;=100000,ROUNDUP(F3154/4,0)+25000,50000)))),IF(AND(D3154="はい",C3154&gt;=2026,C3154&lt;=2027),60000,40000)))))</f>
        <v/>
      </c>
      <c r="P3154" s="18">
        <f>IF(G3154&lt;=0,0,IF(G3154&lt;=20000,G3154,IF(G3154&lt;=40000,ROUNDUP(G3154/2,0)+10000,IF(G3154&lt;=80000,ROUNDUP(G3154/4,0)+20000,40000))))</f>
        <v/>
      </c>
      <c r="Q3154" s="18">
        <f>IF(I3154&lt;=0,IF(H3154&lt;=0,0,IF(H3154&lt;=20000,H3154,IF(H3154&lt;=40000,ROUNDUP(H3154/2,0)+10000,IF(H3154&lt;=80000,ROUNDUP(H3154/4,0)+20000,40000)))),IF(H3154&lt;=0,IF(I3154&lt;=0,0,IF(I3154&lt;=25000,I3154,IF(I3154&lt;=50000,ROUNDUP(I3154/2,0)+12500,IF(I3154&lt;=100000,ROUNDUP(I3154/4,0)+25000,50000)))),MAX(IF(I3154&lt;=0,0,IF(I3154&lt;=25000,I3154,IF(I3154&lt;=50000,ROUNDUP(I3154/2,0)+12500,IF(I3154&lt;=100000,ROUNDUP(I3154/4,0)+25000,50000)))),MIN(IF(H3154&lt;=0,0,IF(H3154&lt;=20000,H3154,IF(H3154&lt;=40000,ROUNDUP(H3154/2,0)+10000,IF(H3154&lt;=80000,ROUNDUP(H3154/4,0)+20000,40000))))+IF(I3154&lt;=0,0,IF(I3154&lt;=25000,I3154,IF(I3154&lt;=50000,ROUNDUP(I3154/2,0)+12500,IF(I3154&lt;=100000,ROUNDUP(I3154/4,0)+25000,50000)))),40000))))</f>
        <v/>
      </c>
      <c r="R3154" s="18">
        <f>MIN(120000,O3154+P3154+Q3154)</f>
        <v/>
      </c>
      <c r="S3154" s="18">
        <f>IF(F3154&lt;=0,IF(E3154&lt;=0,0,IF(E3154&lt;=12000,E3154,IF(E3154&lt;=32000,ROUNDUP(E3154/2,0)+6000,IF(E3154&lt;=56000,ROUNDUP(E3154/4,0)+14000,28000)))),IF(E3154&lt;=0,IF(F3154&lt;=0,0,IF(F3154&lt;=15000,F3154,IF(F3154&lt;=40000,ROUNDUP(F3154/2,0)+7500,IF(F3154&lt;=70000,ROUNDUP(F3154/4,0)+17500,35000)))),MAX(IF(F3154&lt;=0,0,IF(F3154&lt;=15000,F3154,IF(F3154&lt;=40000,ROUNDUP(F3154/2,0)+7500,IF(F3154&lt;=70000,ROUNDUP(F3154/4,0)+17500,35000)))),MIN(IF(E3154&lt;=0,0,IF(E3154&lt;=12000,E3154,IF(E3154&lt;=32000,ROUNDUP(E3154/2,0)+6000,IF(E3154&lt;=56000,ROUNDUP(E3154/4,0)+14000,28000))))+IF(F3154&lt;=0,0,IF(F3154&lt;=15000,F3154,IF(F3154&lt;=40000,ROUNDUP(F3154/2,0)+7500,IF(F3154&lt;=70000,ROUNDUP(F3154/4,0)+17500,35000)))),28000))))</f>
        <v/>
      </c>
      <c r="T3154" s="18">
        <f>IF(G3154&lt;=0,0,IF(G3154&lt;=12000,G3154,IF(G3154&lt;=32000,ROUNDUP(G3154/2,0)+6000,IF(G3154&lt;=56000,ROUNDUP(G3154/4,0)+14000,28000))))</f>
        <v/>
      </c>
      <c r="U3154" s="18">
        <f>IF(I3154&lt;=0,IF(H3154&lt;=0,0,IF(H3154&lt;=12000,H3154,IF(H3154&lt;=32000,ROUNDUP(H3154/2,0)+6000,IF(H3154&lt;=56000,ROUNDUP(H3154/4,0)+14000,28000)))),IF(H3154&lt;=0,IF(I3154&lt;=0,0,IF(I3154&lt;=15000,I3154,IF(I3154&lt;=40000,ROUNDUP(I3154/2,0)+7500,IF(I3154&lt;=70000,ROUNDUP(I3154/4,0)+17500,35000)))),MAX(IF(I3154&lt;=0,0,IF(I3154&lt;=15000,I3154,IF(I3154&lt;=40000,ROUNDUP(I3154/2,0)+7500,IF(I3154&lt;=70000,ROUNDUP(I3154/4,0)+17500,35000)))),MIN(IF(H3154&lt;=0,0,IF(H3154&lt;=12000,H3154,IF(H3154&lt;=32000,ROUNDUP(H3154/2,0)+6000,IF(H3154&lt;=56000,ROUNDUP(H3154/4,0)+14000,28000))))+IF(I3154&lt;=0,0,IF(I3154&lt;=15000,I3154,IF(I3154&lt;=40000,ROUNDUP(I3154/2,0)+7500,IF(I3154&lt;=70000,ROUNDUP(I3154/4,0)+17500,35000)))),28000))))</f>
        <v/>
      </c>
      <c r="V3154" s="18">
        <f>MIN(70000,S3154+T3154+U3154)</f>
        <v/>
      </c>
      <c r="W3154" s="18">
        <f>MAX(0,ROUNDDOWN(M3154-J3154-N3154-K3154-0,-3))</f>
        <v/>
      </c>
      <c r="X3154" s="18">
        <f>MAX(0,ROUNDDOWN(M3154-J3154-N3154-K3154-R3154,-3))</f>
        <v/>
      </c>
      <c r="Y3154" s="18">
        <f>IF(W3154&lt;=0,0,ROUNDDOWN((W3154*LOOKUP(W3154,{0,1950001,3300001,6950001,9000001,18000001,40000001},{0.05,0.1,0.2,0.23,0.33,0.4,0.45})-LOOKUP(W3154,{0,1950001,3300001,6950001,9000001,18000001,40000001},{0,97500,427500,636000,1536000,2796000,4796000}))*1.021,-2))</f>
        <v/>
      </c>
      <c r="Z3154" s="18">
        <f>IF(X3154&lt;=0,0,ROUNDDOWN((X3154*LOOKUP(X3154,{0,1950001,3300001,6950001,9000001,18000001,40000001},{0.05,0.1,0.2,0.23,0.33,0.4,0.45})-LOOKUP(X3154,{0,1950001,3300001,6950001,9000001,18000001,40000001},{0,97500,427500,636000,1536000,2796000,4796000}))*1.021,-2))</f>
        <v/>
      </c>
      <c r="AA3154" s="18">
        <f>MAX(0,ROUNDDOWN(M3154-J3154-430000-L3154-0,-3))</f>
        <v/>
      </c>
      <c r="AB3154" s="18">
        <f>MAX(0,ROUNDDOWN(M3154-J3154-430000-L3154-V3154,-3))</f>
        <v/>
      </c>
      <c r="AC3154" s="18">
        <f>IF(M3154&lt;=450000,0,MAX(0,ROUNDDOWN(AA3154*0.06-MIN(50000,AA3154)*0.03,-2))+MAX(0,ROUNDDOWN(AA3154*0.04-MIN(50000,AA3154)*0.02,-2)))</f>
        <v/>
      </c>
      <c r="AD3154" s="18">
        <f>IF(M3154&lt;=450000,0,MAX(0,ROUNDDOWN(AB3154*0.06-MIN(50000,AB3154)*0.03,-2))+MAX(0,ROUNDDOWN(AB3154*0.04-MIN(50000,AB3154)*0.02,-2)))</f>
        <v/>
      </c>
      <c r="AE3154" s="18">
        <f>Y3154-Z3154</f>
        <v/>
      </c>
      <c r="AF3154" s="18">
        <f>AC3154-AD3154</f>
        <v/>
      </c>
      <c r="AG3154" s="18">
        <f>AE3154+AF3154</f>
        <v/>
      </c>
      <c r="AH3154" s="20">
        <f>IF(W3154&lt;=0,0,LOOKUP(W3154,{0,1950001,3300001,6950001,9000001,18000001,40000001},{0.05,0.1,0.2,0.23,0.33,0.4,0.45}))</f>
        <v/>
      </c>
    </row>
    <row r="3155">
      <c r="A3155" t="inlineStr">
        <is>
          <t>1万円刻み 特例あり一般12万円</t>
        </is>
      </c>
      <c r="B3155" s="18">
        <f>'4_1万円刻み'!$A$1025</f>
        <v/>
      </c>
      <c r="C3155" s="19" t="n">
        <v>2026</v>
      </c>
      <c r="D3155" t="inlineStr">
        <is>
          <t>はい</t>
        </is>
      </c>
      <c r="E3155" s="18" t="n">
        <v>120000</v>
      </c>
      <c r="F3155" s="18" t="n">
        <v>0</v>
      </c>
      <c r="G3155" s="18" t="n">
        <v>0</v>
      </c>
      <c r="H3155" s="18" t="n">
        <v>0</v>
      </c>
      <c r="I3155" s="18" t="n">
        <v>0</v>
      </c>
      <c r="J3155" s="18">
        <f>ROUND(MIN(B3155/12,650000)*12*0.0915+MIN(B3155/12,1390000)*12*(0.0504+0)+B3155*0.005,0)</f>
        <v/>
      </c>
      <c r="K3155" s="18" t="n">
        <v>0</v>
      </c>
      <c r="L3155" s="18" t="n">
        <v>0</v>
      </c>
      <c r="M3155" s="18">
        <f>ROUND(IF(C3155&gt;=2026,IF(B3155&lt;741000,0,IF(B3155&lt;2191000,B3155-740000,IF(B3155&lt;2193000,1451000,IF(B3155&lt;2196000,1453000,IF(B3155&lt;2200000,1456000,IF(B3155&lt;3600000,ROUNDDOWN(B3155/4,-3)*2.8-80000,IF(B3155&lt;6600000,ROUNDDOWN(B3155/4,-3)*3.2-440000,IF(B3155&lt;8500000,ROUNDDOWN(B3155*0.9,0)-1100000,B3155-1950000)))))))),IF(B3155&lt;651000,0,IF(B3155&lt;1900000,B3155-650000,IF(B3155&lt;3600000,ROUNDDOWN(B3155/4,-3)*2.8-80000,IF(B3155&lt;6600000,ROUNDDOWN(B3155/4,-3)*3.2-440000,IF(B3155&lt;8500000,ROUNDDOWN(B3155*0.9,0)-1100000,B3155-1950000)))))),0)</f>
        <v/>
      </c>
      <c r="N3155" s="18">
        <f>IF(M3155&gt;23500000,NA(),IF(C3155&gt;=2026,IF(M3155&lt;=4890000,1040000,IF(M3155&lt;=6550000,670000,620000)),IF(M3155&lt;=1320000,950000,IF(M3155&lt;=3360000,880000,IF(M3155&lt;=4890000,680000,IF(M3155&lt;=6550000,630000,580000))))))</f>
        <v/>
      </c>
      <c r="O3155" s="18">
        <f>IF(F3155&lt;=0,IF(AND(D3155="はい",C3155&gt;=2026,C3155&lt;=2027),IF(E3155&lt;=0,0,IF(E3155&lt;=30000,E3155,IF(E3155&lt;=60000,ROUNDUP(E3155/2,0)+15000,IF(E3155&lt;=120000,ROUNDUP(E3155/4,0)+30000,60000)))),IF(E3155&lt;=0,0,IF(E3155&lt;=20000,E3155,IF(E3155&lt;=40000,ROUNDUP(E3155/2,0)+10000,IF(E3155&lt;=80000,ROUNDUP(E3155/4,0)+20000,40000))))),IF(E3155&lt;=0,IF(F3155&lt;=0,0,IF(F3155&lt;=25000,F3155,IF(F3155&lt;=50000,ROUNDUP(F3155/2,0)+12500,IF(F3155&lt;=100000,ROUNDUP(F3155/4,0)+25000,50000)))),MAX(IF(F3155&lt;=0,0,IF(F3155&lt;=25000,F3155,IF(F3155&lt;=50000,ROUNDUP(F3155/2,0)+12500,IF(F3155&lt;=100000,ROUNDUP(F3155/4,0)+25000,50000)))),MIN(IF(AND(D3155="はい",C3155&gt;=2026,C3155&lt;=2027),IF(E3155&lt;=0,0,IF(E3155&lt;=30000,E3155,IF(E3155&lt;=60000,ROUNDUP(E3155/2,0)+15000,IF(E3155&lt;=120000,ROUNDUP(E3155/4,0)+30000,60000)))),IF(E3155&lt;=0,0,IF(E3155&lt;=20000,E3155,IF(E3155&lt;=40000,ROUNDUP(E3155/2,0)+10000,IF(E3155&lt;=80000,ROUNDUP(E3155/4,0)+20000,40000)))))+IF(F3155&lt;=0,0,IF(F3155&lt;=25000,F3155,IF(F3155&lt;=50000,ROUNDUP(F3155/2,0)+12500,IF(F3155&lt;=100000,ROUNDUP(F3155/4,0)+25000,50000)))),IF(AND(D3155="はい",C3155&gt;=2026,C3155&lt;=2027),60000,40000)))))</f>
        <v/>
      </c>
      <c r="P3155" s="18">
        <f>IF(G3155&lt;=0,0,IF(G3155&lt;=20000,G3155,IF(G3155&lt;=40000,ROUNDUP(G3155/2,0)+10000,IF(G3155&lt;=80000,ROUNDUP(G3155/4,0)+20000,40000))))</f>
        <v/>
      </c>
      <c r="Q3155" s="18">
        <f>IF(I3155&lt;=0,IF(H3155&lt;=0,0,IF(H3155&lt;=20000,H3155,IF(H3155&lt;=40000,ROUNDUP(H3155/2,0)+10000,IF(H3155&lt;=80000,ROUNDUP(H3155/4,0)+20000,40000)))),IF(H3155&lt;=0,IF(I3155&lt;=0,0,IF(I3155&lt;=25000,I3155,IF(I3155&lt;=50000,ROUNDUP(I3155/2,0)+12500,IF(I3155&lt;=100000,ROUNDUP(I3155/4,0)+25000,50000)))),MAX(IF(I3155&lt;=0,0,IF(I3155&lt;=25000,I3155,IF(I3155&lt;=50000,ROUNDUP(I3155/2,0)+12500,IF(I3155&lt;=100000,ROUNDUP(I3155/4,0)+25000,50000)))),MIN(IF(H3155&lt;=0,0,IF(H3155&lt;=20000,H3155,IF(H3155&lt;=40000,ROUNDUP(H3155/2,0)+10000,IF(H3155&lt;=80000,ROUNDUP(H3155/4,0)+20000,40000))))+IF(I3155&lt;=0,0,IF(I3155&lt;=25000,I3155,IF(I3155&lt;=50000,ROUNDUP(I3155/2,0)+12500,IF(I3155&lt;=100000,ROUNDUP(I3155/4,0)+25000,50000)))),40000))))</f>
        <v/>
      </c>
      <c r="R3155" s="18">
        <f>MIN(120000,O3155+P3155+Q3155)</f>
        <v/>
      </c>
      <c r="S3155" s="18">
        <f>IF(F3155&lt;=0,IF(E3155&lt;=0,0,IF(E3155&lt;=12000,E3155,IF(E3155&lt;=32000,ROUNDUP(E3155/2,0)+6000,IF(E3155&lt;=56000,ROUNDUP(E3155/4,0)+14000,28000)))),IF(E3155&lt;=0,IF(F3155&lt;=0,0,IF(F3155&lt;=15000,F3155,IF(F3155&lt;=40000,ROUNDUP(F3155/2,0)+7500,IF(F3155&lt;=70000,ROUNDUP(F3155/4,0)+17500,35000)))),MAX(IF(F3155&lt;=0,0,IF(F3155&lt;=15000,F3155,IF(F3155&lt;=40000,ROUNDUP(F3155/2,0)+7500,IF(F3155&lt;=70000,ROUNDUP(F3155/4,0)+17500,35000)))),MIN(IF(E3155&lt;=0,0,IF(E3155&lt;=12000,E3155,IF(E3155&lt;=32000,ROUNDUP(E3155/2,0)+6000,IF(E3155&lt;=56000,ROUNDUP(E3155/4,0)+14000,28000))))+IF(F3155&lt;=0,0,IF(F3155&lt;=15000,F3155,IF(F3155&lt;=40000,ROUNDUP(F3155/2,0)+7500,IF(F3155&lt;=70000,ROUNDUP(F3155/4,0)+17500,35000)))),28000))))</f>
        <v/>
      </c>
      <c r="T3155" s="18">
        <f>IF(G3155&lt;=0,0,IF(G3155&lt;=12000,G3155,IF(G3155&lt;=32000,ROUNDUP(G3155/2,0)+6000,IF(G3155&lt;=56000,ROUNDUP(G3155/4,0)+14000,28000))))</f>
        <v/>
      </c>
      <c r="U3155" s="18">
        <f>IF(I3155&lt;=0,IF(H3155&lt;=0,0,IF(H3155&lt;=12000,H3155,IF(H3155&lt;=32000,ROUNDUP(H3155/2,0)+6000,IF(H3155&lt;=56000,ROUNDUP(H3155/4,0)+14000,28000)))),IF(H3155&lt;=0,IF(I3155&lt;=0,0,IF(I3155&lt;=15000,I3155,IF(I3155&lt;=40000,ROUNDUP(I3155/2,0)+7500,IF(I3155&lt;=70000,ROUNDUP(I3155/4,0)+17500,35000)))),MAX(IF(I3155&lt;=0,0,IF(I3155&lt;=15000,I3155,IF(I3155&lt;=40000,ROUNDUP(I3155/2,0)+7500,IF(I3155&lt;=70000,ROUNDUP(I3155/4,0)+17500,35000)))),MIN(IF(H3155&lt;=0,0,IF(H3155&lt;=12000,H3155,IF(H3155&lt;=32000,ROUNDUP(H3155/2,0)+6000,IF(H3155&lt;=56000,ROUNDUP(H3155/4,0)+14000,28000))))+IF(I3155&lt;=0,0,IF(I3155&lt;=15000,I3155,IF(I3155&lt;=40000,ROUNDUP(I3155/2,0)+7500,IF(I3155&lt;=70000,ROUNDUP(I3155/4,0)+17500,35000)))),28000))))</f>
        <v/>
      </c>
      <c r="V3155" s="18">
        <f>MIN(70000,S3155+T3155+U3155)</f>
        <v/>
      </c>
      <c r="W3155" s="18">
        <f>MAX(0,ROUNDDOWN(M3155-J3155-N3155-K3155-0,-3))</f>
        <v/>
      </c>
      <c r="X3155" s="18">
        <f>MAX(0,ROUNDDOWN(M3155-J3155-N3155-K3155-R3155,-3))</f>
        <v/>
      </c>
      <c r="Y3155" s="18">
        <f>IF(W3155&lt;=0,0,ROUNDDOWN((W3155*LOOKUP(W3155,{0,1950001,3300001,6950001,9000001,18000001,40000001},{0.05,0.1,0.2,0.23,0.33,0.4,0.45})-LOOKUP(W3155,{0,1950001,3300001,6950001,9000001,18000001,40000001},{0,97500,427500,636000,1536000,2796000,4796000}))*1.021,-2))</f>
        <v/>
      </c>
      <c r="Z3155" s="18">
        <f>IF(X3155&lt;=0,0,ROUNDDOWN((X3155*LOOKUP(X3155,{0,1950001,3300001,6950001,9000001,18000001,40000001},{0.05,0.1,0.2,0.23,0.33,0.4,0.45})-LOOKUP(X3155,{0,1950001,3300001,6950001,9000001,18000001,40000001},{0,97500,427500,636000,1536000,2796000,4796000}))*1.021,-2))</f>
        <v/>
      </c>
      <c r="AA3155" s="18">
        <f>MAX(0,ROUNDDOWN(M3155-J3155-430000-L3155-0,-3))</f>
        <v/>
      </c>
      <c r="AB3155" s="18">
        <f>MAX(0,ROUNDDOWN(M3155-J3155-430000-L3155-V3155,-3))</f>
        <v/>
      </c>
      <c r="AC3155" s="18">
        <f>IF(M3155&lt;=450000,0,MAX(0,ROUNDDOWN(AA3155*0.06-MIN(50000,AA3155)*0.03,-2))+MAX(0,ROUNDDOWN(AA3155*0.04-MIN(50000,AA3155)*0.02,-2)))</f>
        <v/>
      </c>
      <c r="AD3155" s="18">
        <f>IF(M3155&lt;=450000,0,MAX(0,ROUNDDOWN(AB3155*0.06-MIN(50000,AB3155)*0.03,-2))+MAX(0,ROUNDDOWN(AB3155*0.04-MIN(50000,AB3155)*0.02,-2)))</f>
        <v/>
      </c>
      <c r="AE3155" s="18">
        <f>Y3155-Z3155</f>
        <v/>
      </c>
      <c r="AF3155" s="18">
        <f>AC3155-AD3155</f>
        <v/>
      </c>
      <c r="AG3155" s="18">
        <f>AE3155+AF3155</f>
        <v/>
      </c>
      <c r="AH3155" s="20">
        <f>IF(W3155&lt;=0,0,LOOKUP(W3155,{0,1950001,3300001,6950001,9000001,18000001,40000001},{0.05,0.1,0.2,0.23,0.33,0.4,0.45}))</f>
        <v/>
      </c>
    </row>
    <row r="3156">
      <c r="A3156" t="inlineStr">
        <is>
          <t>1万円刻み 3区分8万円ずつ</t>
        </is>
      </c>
      <c r="B3156" s="18">
        <f>'4_1万円刻み'!$A$1026</f>
        <v/>
      </c>
      <c r="C3156" s="19" t="n">
        <v>2026</v>
      </c>
      <c r="D3156" t="inlineStr">
        <is>
          <t>いいえ</t>
        </is>
      </c>
      <c r="E3156" s="18" t="n">
        <v>80000</v>
      </c>
      <c r="F3156" s="18" t="n">
        <v>0</v>
      </c>
      <c r="G3156" s="18" t="n">
        <v>80000</v>
      </c>
      <c r="H3156" s="18" t="n">
        <v>80000</v>
      </c>
      <c r="I3156" s="18" t="n">
        <v>0</v>
      </c>
      <c r="J3156" s="18">
        <f>ROUND(MIN(B3156/12,650000)*12*0.0915+MIN(B3156/12,1390000)*12*(0.0504+0)+B3156*0.005,0)</f>
        <v/>
      </c>
      <c r="K3156" s="18" t="n">
        <v>0</v>
      </c>
      <c r="L3156" s="18" t="n">
        <v>0</v>
      </c>
      <c r="M3156" s="18">
        <f>ROUND(IF(C3156&gt;=2026,IF(B3156&lt;741000,0,IF(B3156&lt;2191000,B3156-740000,IF(B3156&lt;2193000,1451000,IF(B3156&lt;2196000,1453000,IF(B3156&lt;2200000,1456000,IF(B3156&lt;3600000,ROUNDDOWN(B3156/4,-3)*2.8-80000,IF(B3156&lt;6600000,ROUNDDOWN(B3156/4,-3)*3.2-440000,IF(B3156&lt;8500000,ROUNDDOWN(B3156*0.9,0)-1100000,B3156-1950000)))))))),IF(B3156&lt;651000,0,IF(B3156&lt;1900000,B3156-650000,IF(B3156&lt;3600000,ROUNDDOWN(B3156/4,-3)*2.8-80000,IF(B3156&lt;6600000,ROUNDDOWN(B3156/4,-3)*3.2-440000,IF(B3156&lt;8500000,ROUNDDOWN(B3156*0.9,0)-1100000,B3156-1950000)))))),0)</f>
        <v/>
      </c>
      <c r="N3156" s="18">
        <f>IF(M3156&gt;23500000,NA(),IF(C3156&gt;=2026,IF(M3156&lt;=4890000,1040000,IF(M3156&lt;=6550000,670000,620000)),IF(M3156&lt;=1320000,950000,IF(M3156&lt;=3360000,880000,IF(M3156&lt;=4890000,680000,IF(M3156&lt;=6550000,630000,580000))))))</f>
        <v/>
      </c>
      <c r="O3156" s="18">
        <f>IF(F3156&lt;=0,IF(AND(D3156="はい",C3156&gt;=2026,C3156&lt;=2027),IF(E3156&lt;=0,0,IF(E3156&lt;=30000,E3156,IF(E3156&lt;=60000,ROUNDUP(E3156/2,0)+15000,IF(E3156&lt;=120000,ROUNDUP(E3156/4,0)+30000,60000)))),IF(E3156&lt;=0,0,IF(E3156&lt;=20000,E3156,IF(E3156&lt;=40000,ROUNDUP(E3156/2,0)+10000,IF(E3156&lt;=80000,ROUNDUP(E3156/4,0)+20000,40000))))),IF(E3156&lt;=0,IF(F3156&lt;=0,0,IF(F3156&lt;=25000,F3156,IF(F3156&lt;=50000,ROUNDUP(F3156/2,0)+12500,IF(F3156&lt;=100000,ROUNDUP(F3156/4,0)+25000,50000)))),MAX(IF(F3156&lt;=0,0,IF(F3156&lt;=25000,F3156,IF(F3156&lt;=50000,ROUNDUP(F3156/2,0)+12500,IF(F3156&lt;=100000,ROUNDUP(F3156/4,0)+25000,50000)))),MIN(IF(AND(D3156="はい",C3156&gt;=2026,C3156&lt;=2027),IF(E3156&lt;=0,0,IF(E3156&lt;=30000,E3156,IF(E3156&lt;=60000,ROUNDUP(E3156/2,0)+15000,IF(E3156&lt;=120000,ROUNDUP(E3156/4,0)+30000,60000)))),IF(E3156&lt;=0,0,IF(E3156&lt;=20000,E3156,IF(E3156&lt;=40000,ROUNDUP(E3156/2,0)+10000,IF(E3156&lt;=80000,ROUNDUP(E3156/4,0)+20000,40000)))))+IF(F3156&lt;=0,0,IF(F3156&lt;=25000,F3156,IF(F3156&lt;=50000,ROUNDUP(F3156/2,0)+12500,IF(F3156&lt;=100000,ROUNDUP(F3156/4,0)+25000,50000)))),IF(AND(D3156="はい",C3156&gt;=2026,C3156&lt;=2027),60000,40000)))))</f>
        <v/>
      </c>
      <c r="P3156" s="18">
        <f>IF(G3156&lt;=0,0,IF(G3156&lt;=20000,G3156,IF(G3156&lt;=40000,ROUNDUP(G3156/2,0)+10000,IF(G3156&lt;=80000,ROUNDUP(G3156/4,0)+20000,40000))))</f>
        <v/>
      </c>
      <c r="Q3156" s="18">
        <f>IF(I3156&lt;=0,IF(H3156&lt;=0,0,IF(H3156&lt;=20000,H3156,IF(H3156&lt;=40000,ROUNDUP(H3156/2,0)+10000,IF(H3156&lt;=80000,ROUNDUP(H3156/4,0)+20000,40000)))),IF(H3156&lt;=0,IF(I3156&lt;=0,0,IF(I3156&lt;=25000,I3156,IF(I3156&lt;=50000,ROUNDUP(I3156/2,0)+12500,IF(I3156&lt;=100000,ROUNDUP(I3156/4,0)+25000,50000)))),MAX(IF(I3156&lt;=0,0,IF(I3156&lt;=25000,I3156,IF(I3156&lt;=50000,ROUNDUP(I3156/2,0)+12500,IF(I3156&lt;=100000,ROUNDUP(I3156/4,0)+25000,50000)))),MIN(IF(H3156&lt;=0,0,IF(H3156&lt;=20000,H3156,IF(H3156&lt;=40000,ROUNDUP(H3156/2,0)+10000,IF(H3156&lt;=80000,ROUNDUP(H3156/4,0)+20000,40000))))+IF(I3156&lt;=0,0,IF(I3156&lt;=25000,I3156,IF(I3156&lt;=50000,ROUNDUP(I3156/2,0)+12500,IF(I3156&lt;=100000,ROUNDUP(I3156/4,0)+25000,50000)))),40000))))</f>
        <v/>
      </c>
      <c r="R3156" s="18">
        <f>MIN(120000,O3156+P3156+Q3156)</f>
        <v/>
      </c>
      <c r="S3156" s="18">
        <f>IF(F3156&lt;=0,IF(E3156&lt;=0,0,IF(E3156&lt;=12000,E3156,IF(E3156&lt;=32000,ROUNDUP(E3156/2,0)+6000,IF(E3156&lt;=56000,ROUNDUP(E3156/4,0)+14000,28000)))),IF(E3156&lt;=0,IF(F3156&lt;=0,0,IF(F3156&lt;=15000,F3156,IF(F3156&lt;=40000,ROUNDUP(F3156/2,0)+7500,IF(F3156&lt;=70000,ROUNDUP(F3156/4,0)+17500,35000)))),MAX(IF(F3156&lt;=0,0,IF(F3156&lt;=15000,F3156,IF(F3156&lt;=40000,ROUNDUP(F3156/2,0)+7500,IF(F3156&lt;=70000,ROUNDUP(F3156/4,0)+17500,35000)))),MIN(IF(E3156&lt;=0,0,IF(E3156&lt;=12000,E3156,IF(E3156&lt;=32000,ROUNDUP(E3156/2,0)+6000,IF(E3156&lt;=56000,ROUNDUP(E3156/4,0)+14000,28000))))+IF(F3156&lt;=0,0,IF(F3156&lt;=15000,F3156,IF(F3156&lt;=40000,ROUNDUP(F3156/2,0)+7500,IF(F3156&lt;=70000,ROUNDUP(F3156/4,0)+17500,35000)))),28000))))</f>
        <v/>
      </c>
      <c r="T3156" s="18">
        <f>IF(G3156&lt;=0,0,IF(G3156&lt;=12000,G3156,IF(G3156&lt;=32000,ROUNDUP(G3156/2,0)+6000,IF(G3156&lt;=56000,ROUNDUP(G3156/4,0)+14000,28000))))</f>
        <v/>
      </c>
      <c r="U3156" s="18">
        <f>IF(I3156&lt;=0,IF(H3156&lt;=0,0,IF(H3156&lt;=12000,H3156,IF(H3156&lt;=32000,ROUNDUP(H3156/2,0)+6000,IF(H3156&lt;=56000,ROUNDUP(H3156/4,0)+14000,28000)))),IF(H3156&lt;=0,IF(I3156&lt;=0,0,IF(I3156&lt;=15000,I3156,IF(I3156&lt;=40000,ROUNDUP(I3156/2,0)+7500,IF(I3156&lt;=70000,ROUNDUP(I3156/4,0)+17500,35000)))),MAX(IF(I3156&lt;=0,0,IF(I3156&lt;=15000,I3156,IF(I3156&lt;=40000,ROUNDUP(I3156/2,0)+7500,IF(I3156&lt;=70000,ROUNDUP(I3156/4,0)+17500,35000)))),MIN(IF(H3156&lt;=0,0,IF(H3156&lt;=12000,H3156,IF(H3156&lt;=32000,ROUNDUP(H3156/2,0)+6000,IF(H3156&lt;=56000,ROUNDUP(H3156/4,0)+14000,28000))))+IF(I3156&lt;=0,0,IF(I3156&lt;=15000,I3156,IF(I3156&lt;=40000,ROUNDUP(I3156/2,0)+7500,IF(I3156&lt;=70000,ROUNDUP(I3156/4,0)+17500,35000)))),28000))))</f>
        <v/>
      </c>
      <c r="V3156" s="18">
        <f>MIN(70000,S3156+T3156+U3156)</f>
        <v/>
      </c>
      <c r="W3156" s="18">
        <f>MAX(0,ROUNDDOWN(M3156-J3156-N3156-K3156-0,-3))</f>
        <v/>
      </c>
      <c r="X3156" s="18">
        <f>MAX(0,ROUNDDOWN(M3156-J3156-N3156-K3156-R3156,-3))</f>
        <v/>
      </c>
      <c r="Y3156" s="18">
        <f>IF(W3156&lt;=0,0,ROUNDDOWN((W3156*LOOKUP(W3156,{0,1950001,3300001,6950001,9000001,18000001,40000001},{0.05,0.1,0.2,0.23,0.33,0.4,0.45})-LOOKUP(W3156,{0,1950001,3300001,6950001,9000001,18000001,40000001},{0,97500,427500,636000,1536000,2796000,4796000}))*1.021,-2))</f>
        <v/>
      </c>
      <c r="Z3156" s="18">
        <f>IF(X3156&lt;=0,0,ROUNDDOWN((X3156*LOOKUP(X3156,{0,1950001,3300001,6950001,9000001,18000001,40000001},{0.05,0.1,0.2,0.23,0.33,0.4,0.45})-LOOKUP(X3156,{0,1950001,3300001,6950001,9000001,18000001,40000001},{0,97500,427500,636000,1536000,2796000,4796000}))*1.021,-2))</f>
        <v/>
      </c>
      <c r="AA3156" s="18">
        <f>MAX(0,ROUNDDOWN(M3156-J3156-430000-L3156-0,-3))</f>
        <v/>
      </c>
      <c r="AB3156" s="18">
        <f>MAX(0,ROUNDDOWN(M3156-J3156-430000-L3156-V3156,-3))</f>
        <v/>
      </c>
      <c r="AC3156" s="18">
        <f>IF(M3156&lt;=450000,0,MAX(0,ROUNDDOWN(AA3156*0.06-MIN(50000,AA3156)*0.03,-2))+MAX(0,ROUNDDOWN(AA3156*0.04-MIN(50000,AA3156)*0.02,-2)))</f>
        <v/>
      </c>
      <c r="AD3156" s="18">
        <f>IF(M3156&lt;=450000,0,MAX(0,ROUNDDOWN(AB3156*0.06-MIN(50000,AB3156)*0.03,-2))+MAX(0,ROUNDDOWN(AB3156*0.04-MIN(50000,AB3156)*0.02,-2)))</f>
        <v/>
      </c>
      <c r="AE3156" s="18">
        <f>Y3156-Z3156</f>
        <v/>
      </c>
      <c r="AF3156" s="18">
        <f>AC3156-AD3156</f>
        <v/>
      </c>
      <c r="AG3156" s="18">
        <f>AE3156+AF3156</f>
        <v/>
      </c>
      <c r="AH3156" s="20">
        <f>IF(W3156&lt;=0,0,LOOKUP(W3156,{0,1950001,3300001,6950001,9000001,18000001,40000001},{0.05,0.1,0.2,0.23,0.33,0.4,0.45}))</f>
        <v/>
      </c>
    </row>
    <row r="3157">
      <c r="A3157" t="inlineStr">
        <is>
          <t>1万円刻み 一般8万円</t>
        </is>
      </c>
      <c r="B3157" s="18">
        <f>'4_1万円刻み'!$A$1026</f>
        <v/>
      </c>
      <c r="C3157" s="19" t="n">
        <v>2026</v>
      </c>
      <c r="D3157" t="inlineStr">
        <is>
          <t>いいえ</t>
        </is>
      </c>
      <c r="E3157" s="18" t="n">
        <v>80000</v>
      </c>
      <c r="F3157" s="18" t="n">
        <v>0</v>
      </c>
      <c r="G3157" s="18" t="n">
        <v>0</v>
      </c>
      <c r="H3157" s="18" t="n">
        <v>0</v>
      </c>
      <c r="I3157" s="18" t="n">
        <v>0</v>
      </c>
      <c r="J3157" s="18">
        <f>ROUND(MIN(B3157/12,650000)*12*0.0915+MIN(B3157/12,1390000)*12*(0.0504+0)+B3157*0.005,0)</f>
        <v/>
      </c>
      <c r="K3157" s="18" t="n">
        <v>0</v>
      </c>
      <c r="L3157" s="18" t="n">
        <v>0</v>
      </c>
      <c r="M3157" s="18">
        <f>ROUND(IF(C3157&gt;=2026,IF(B3157&lt;741000,0,IF(B3157&lt;2191000,B3157-740000,IF(B3157&lt;2193000,1451000,IF(B3157&lt;2196000,1453000,IF(B3157&lt;2200000,1456000,IF(B3157&lt;3600000,ROUNDDOWN(B3157/4,-3)*2.8-80000,IF(B3157&lt;6600000,ROUNDDOWN(B3157/4,-3)*3.2-440000,IF(B3157&lt;8500000,ROUNDDOWN(B3157*0.9,0)-1100000,B3157-1950000)))))))),IF(B3157&lt;651000,0,IF(B3157&lt;1900000,B3157-650000,IF(B3157&lt;3600000,ROUNDDOWN(B3157/4,-3)*2.8-80000,IF(B3157&lt;6600000,ROUNDDOWN(B3157/4,-3)*3.2-440000,IF(B3157&lt;8500000,ROUNDDOWN(B3157*0.9,0)-1100000,B3157-1950000)))))),0)</f>
        <v/>
      </c>
      <c r="N3157" s="18">
        <f>IF(M3157&gt;23500000,NA(),IF(C3157&gt;=2026,IF(M3157&lt;=4890000,1040000,IF(M3157&lt;=6550000,670000,620000)),IF(M3157&lt;=1320000,950000,IF(M3157&lt;=3360000,880000,IF(M3157&lt;=4890000,680000,IF(M3157&lt;=6550000,630000,580000))))))</f>
        <v/>
      </c>
      <c r="O3157" s="18">
        <f>IF(F3157&lt;=0,IF(AND(D3157="はい",C3157&gt;=2026,C3157&lt;=2027),IF(E3157&lt;=0,0,IF(E3157&lt;=30000,E3157,IF(E3157&lt;=60000,ROUNDUP(E3157/2,0)+15000,IF(E3157&lt;=120000,ROUNDUP(E3157/4,0)+30000,60000)))),IF(E3157&lt;=0,0,IF(E3157&lt;=20000,E3157,IF(E3157&lt;=40000,ROUNDUP(E3157/2,0)+10000,IF(E3157&lt;=80000,ROUNDUP(E3157/4,0)+20000,40000))))),IF(E3157&lt;=0,IF(F3157&lt;=0,0,IF(F3157&lt;=25000,F3157,IF(F3157&lt;=50000,ROUNDUP(F3157/2,0)+12500,IF(F3157&lt;=100000,ROUNDUP(F3157/4,0)+25000,50000)))),MAX(IF(F3157&lt;=0,0,IF(F3157&lt;=25000,F3157,IF(F3157&lt;=50000,ROUNDUP(F3157/2,0)+12500,IF(F3157&lt;=100000,ROUNDUP(F3157/4,0)+25000,50000)))),MIN(IF(AND(D3157="はい",C3157&gt;=2026,C3157&lt;=2027),IF(E3157&lt;=0,0,IF(E3157&lt;=30000,E3157,IF(E3157&lt;=60000,ROUNDUP(E3157/2,0)+15000,IF(E3157&lt;=120000,ROUNDUP(E3157/4,0)+30000,60000)))),IF(E3157&lt;=0,0,IF(E3157&lt;=20000,E3157,IF(E3157&lt;=40000,ROUNDUP(E3157/2,0)+10000,IF(E3157&lt;=80000,ROUNDUP(E3157/4,0)+20000,40000)))))+IF(F3157&lt;=0,0,IF(F3157&lt;=25000,F3157,IF(F3157&lt;=50000,ROUNDUP(F3157/2,0)+12500,IF(F3157&lt;=100000,ROUNDUP(F3157/4,0)+25000,50000)))),IF(AND(D3157="はい",C3157&gt;=2026,C3157&lt;=2027),60000,40000)))))</f>
        <v/>
      </c>
      <c r="P3157" s="18">
        <f>IF(G3157&lt;=0,0,IF(G3157&lt;=20000,G3157,IF(G3157&lt;=40000,ROUNDUP(G3157/2,0)+10000,IF(G3157&lt;=80000,ROUNDUP(G3157/4,0)+20000,40000))))</f>
        <v/>
      </c>
      <c r="Q3157" s="18">
        <f>IF(I3157&lt;=0,IF(H3157&lt;=0,0,IF(H3157&lt;=20000,H3157,IF(H3157&lt;=40000,ROUNDUP(H3157/2,0)+10000,IF(H3157&lt;=80000,ROUNDUP(H3157/4,0)+20000,40000)))),IF(H3157&lt;=0,IF(I3157&lt;=0,0,IF(I3157&lt;=25000,I3157,IF(I3157&lt;=50000,ROUNDUP(I3157/2,0)+12500,IF(I3157&lt;=100000,ROUNDUP(I3157/4,0)+25000,50000)))),MAX(IF(I3157&lt;=0,0,IF(I3157&lt;=25000,I3157,IF(I3157&lt;=50000,ROUNDUP(I3157/2,0)+12500,IF(I3157&lt;=100000,ROUNDUP(I3157/4,0)+25000,50000)))),MIN(IF(H3157&lt;=0,0,IF(H3157&lt;=20000,H3157,IF(H3157&lt;=40000,ROUNDUP(H3157/2,0)+10000,IF(H3157&lt;=80000,ROUNDUP(H3157/4,0)+20000,40000))))+IF(I3157&lt;=0,0,IF(I3157&lt;=25000,I3157,IF(I3157&lt;=50000,ROUNDUP(I3157/2,0)+12500,IF(I3157&lt;=100000,ROUNDUP(I3157/4,0)+25000,50000)))),40000))))</f>
        <v/>
      </c>
      <c r="R3157" s="18">
        <f>MIN(120000,O3157+P3157+Q3157)</f>
        <v/>
      </c>
      <c r="S3157" s="18">
        <f>IF(F3157&lt;=0,IF(E3157&lt;=0,0,IF(E3157&lt;=12000,E3157,IF(E3157&lt;=32000,ROUNDUP(E3157/2,0)+6000,IF(E3157&lt;=56000,ROUNDUP(E3157/4,0)+14000,28000)))),IF(E3157&lt;=0,IF(F3157&lt;=0,0,IF(F3157&lt;=15000,F3157,IF(F3157&lt;=40000,ROUNDUP(F3157/2,0)+7500,IF(F3157&lt;=70000,ROUNDUP(F3157/4,0)+17500,35000)))),MAX(IF(F3157&lt;=0,0,IF(F3157&lt;=15000,F3157,IF(F3157&lt;=40000,ROUNDUP(F3157/2,0)+7500,IF(F3157&lt;=70000,ROUNDUP(F3157/4,0)+17500,35000)))),MIN(IF(E3157&lt;=0,0,IF(E3157&lt;=12000,E3157,IF(E3157&lt;=32000,ROUNDUP(E3157/2,0)+6000,IF(E3157&lt;=56000,ROUNDUP(E3157/4,0)+14000,28000))))+IF(F3157&lt;=0,0,IF(F3157&lt;=15000,F3157,IF(F3157&lt;=40000,ROUNDUP(F3157/2,0)+7500,IF(F3157&lt;=70000,ROUNDUP(F3157/4,0)+17500,35000)))),28000))))</f>
        <v/>
      </c>
      <c r="T3157" s="18">
        <f>IF(G3157&lt;=0,0,IF(G3157&lt;=12000,G3157,IF(G3157&lt;=32000,ROUNDUP(G3157/2,0)+6000,IF(G3157&lt;=56000,ROUNDUP(G3157/4,0)+14000,28000))))</f>
        <v/>
      </c>
      <c r="U3157" s="18">
        <f>IF(I3157&lt;=0,IF(H3157&lt;=0,0,IF(H3157&lt;=12000,H3157,IF(H3157&lt;=32000,ROUNDUP(H3157/2,0)+6000,IF(H3157&lt;=56000,ROUNDUP(H3157/4,0)+14000,28000)))),IF(H3157&lt;=0,IF(I3157&lt;=0,0,IF(I3157&lt;=15000,I3157,IF(I3157&lt;=40000,ROUNDUP(I3157/2,0)+7500,IF(I3157&lt;=70000,ROUNDUP(I3157/4,0)+17500,35000)))),MAX(IF(I3157&lt;=0,0,IF(I3157&lt;=15000,I3157,IF(I3157&lt;=40000,ROUNDUP(I3157/2,0)+7500,IF(I3157&lt;=70000,ROUNDUP(I3157/4,0)+17500,35000)))),MIN(IF(H3157&lt;=0,0,IF(H3157&lt;=12000,H3157,IF(H3157&lt;=32000,ROUNDUP(H3157/2,0)+6000,IF(H3157&lt;=56000,ROUNDUP(H3157/4,0)+14000,28000))))+IF(I3157&lt;=0,0,IF(I3157&lt;=15000,I3157,IF(I3157&lt;=40000,ROUNDUP(I3157/2,0)+7500,IF(I3157&lt;=70000,ROUNDUP(I3157/4,0)+17500,35000)))),28000))))</f>
        <v/>
      </c>
      <c r="V3157" s="18">
        <f>MIN(70000,S3157+T3157+U3157)</f>
        <v/>
      </c>
      <c r="W3157" s="18">
        <f>MAX(0,ROUNDDOWN(M3157-J3157-N3157-K3157-0,-3))</f>
        <v/>
      </c>
      <c r="X3157" s="18">
        <f>MAX(0,ROUNDDOWN(M3157-J3157-N3157-K3157-R3157,-3))</f>
        <v/>
      </c>
      <c r="Y3157" s="18">
        <f>IF(W3157&lt;=0,0,ROUNDDOWN((W3157*LOOKUP(W3157,{0,1950001,3300001,6950001,9000001,18000001,40000001},{0.05,0.1,0.2,0.23,0.33,0.4,0.45})-LOOKUP(W3157,{0,1950001,3300001,6950001,9000001,18000001,40000001},{0,97500,427500,636000,1536000,2796000,4796000}))*1.021,-2))</f>
        <v/>
      </c>
      <c r="Z3157" s="18">
        <f>IF(X3157&lt;=0,0,ROUNDDOWN((X3157*LOOKUP(X3157,{0,1950001,3300001,6950001,9000001,18000001,40000001},{0.05,0.1,0.2,0.23,0.33,0.4,0.45})-LOOKUP(X3157,{0,1950001,3300001,6950001,9000001,18000001,40000001},{0,97500,427500,636000,1536000,2796000,4796000}))*1.021,-2))</f>
        <v/>
      </c>
      <c r="AA3157" s="18">
        <f>MAX(0,ROUNDDOWN(M3157-J3157-430000-L3157-0,-3))</f>
        <v/>
      </c>
      <c r="AB3157" s="18">
        <f>MAX(0,ROUNDDOWN(M3157-J3157-430000-L3157-V3157,-3))</f>
        <v/>
      </c>
      <c r="AC3157" s="18">
        <f>IF(M3157&lt;=450000,0,MAX(0,ROUNDDOWN(AA3157*0.06-MIN(50000,AA3157)*0.03,-2))+MAX(0,ROUNDDOWN(AA3157*0.04-MIN(50000,AA3157)*0.02,-2)))</f>
        <v/>
      </c>
      <c r="AD3157" s="18">
        <f>IF(M3157&lt;=450000,0,MAX(0,ROUNDDOWN(AB3157*0.06-MIN(50000,AB3157)*0.03,-2))+MAX(0,ROUNDDOWN(AB3157*0.04-MIN(50000,AB3157)*0.02,-2)))</f>
        <v/>
      </c>
      <c r="AE3157" s="18">
        <f>Y3157-Z3157</f>
        <v/>
      </c>
      <c r="AF3157" s="18">
        <f>AC3157-AD3157</f>
        <v/>
      </c>
      <c r="AG3157" s="18">
        <f>AE3157+AF3157</f>
        <v/>
      </c>
      <c r="AH3157" s="20">
        <f>IF(W3157&lt;=0,0,LOOKUP(W3157,{0,1950001,3300001,6950001,9000001,18000001,40000001},{0.05,0.1,0.2,0.23,0.33,0.4,0.45}))</f>
        <v/>
      </c>
    </row>
    <row r="3158">
      <c r="A3158" t="inlineStr">
        <is>
          <t>1万円刻み 特例あり一般12万円</t>
        </is>
      </c>
      <c r="B3158" s="18">
        <f>'4_1万円刻み'!$A$1026</f>
        <v/>
      </c>
      <c r="C3158" s="19" t="n">
        <v>2026</v>
      </c>
      <c r="D3158" t="inlineStr">
        <is>
          <t>はい</t>
        </is>
      </c>
      <c r="E3158" s="18" t="n">
        <v>120000</v>
      </c>
      <c r="F3158" s="18" t="n">
        <v>0</v>
      </c>
      <c r="G3158" s="18" t="n">
        <v>0</v>
      </c>
      <c r="H3158" s="18" t="n">
        <v>0</v>
      </c>
      <c r="I3158" s="18" t="n">
        <v>0</v>
      </c>
      <c r="J3158" s="18">
        <f>ROUND(MIN(B3158/12,650000)*12*0.0915+MIN(B3158/12,1390000)*12*(0.0504+0)+B3158*0.005,0)</f>
        <v/>
      </c>
      <c r="K3158" s="18" t="n">
        <v>0</v>
      </c>
      <c r="L3158" s="18" t="n">
        <v>0</v>
      </c>
      <c r="M3158" s="18">
        <f>ROUND(IF(C3158&gt;=2026,IF(B3158&lt;741000,0,IF(B3158&lt;2191000,B3158-740000,IF(B3158&lt;2193000,1451000,IF(B3158&lt;2196000,1453000,IF(B3158&lt;2200000,1456000,IF(B3158&lt;3600000,ROUNDDOWN(B3158/4,-3)*2.8-80000,IF(B3158&lt;6600000,ROUNDDOWN(B3158/4,-3)*3.2-440000,IF(B3158&lt;8500000,ROUNDDOWN(B3158*0.9,0)-1100000,B3158-1950000)))))))),IF(B3158&lt;651000,0,IF(B3158&lt;1900000,B3158-650000,IF(B3158&lt;3600000,ROUNDDOWN(B3158/4,-3)*2.8-80000,IF(B3158&lt;6600000,ROUNDDOWN(B3158/4,-3)*3.2-440000,IF(B3158&lt;8500000,ROUNDDOWN(B3158*0.9,0)-1100000,B3158-1950000)))))),0)</f>
        <v/>
      </c>
      <c r="N3158" s="18">
        <f>IF(M3158&gt;23500000,NA(),IF(C3158&gt;=2026,IF(M3158&lt;=4890000,1040000,IF(M3158&lt;=6550000,670000,620000)),IF(M3158&lt;=1320000,950000,IF(M3158&lt;=3360000,880000,IF(M3158&lt;=4890000,680000,IF(M3158&lt;=6550000,630000,580000))))))</f>
        <v/>
      </c>
      <c r="O3158" s="18">
        <f>IF(F3158&lt;=0,IF(AND(D3158="はい",C3158&gt;=2026,C3158&lt;=2027),IF(E3158&lt;=0,0,IF(E3158&lt;=30000,E3158,IF(E3158&lt;=60000,ROUNDUP(E3158/2,0)+15000,IF(E3158&lt;=120000,ROUNDUP(E3158/4,0)+30000,60000)))),IF(E3158&lt;=0,0,IF(E3158&lt;=20000,E3158,IF(E3158&lt;=40000,ROUNDUP(E3158/2,0)+10000,IF(E3158&lt;=80000,ROUNDUP(E3158/4,0)+20000,40000))))),IF(E3158&lt;=0,IF(F3158&lt;=0,0,IF(F3158&lt;=25000,F3158,IF(F3158&lt;=50000,ROUNDUP(F3158/2,0)+12500,IF(F3158&lt;=100000,ROUNDUP(F3158/4,0)+25000,50000)))),MAX(IF(F3158&lt;=0,0,IF(F3158&lt;=25000,F3158,IF(F3158&lt;=50000,ROUNDUP(F3158/2,0)+12500,IF(F3158&lt;=100000,ROUNDUP(F3158/4,0)+25000,50000)))),MIN(IF(AND(D3158="はい",C3158&gt;=2026,C3158&lt;=2027),IF(E3158&lt;=0,0,IF(E3158&lt;=30000,E3158,IF(E3158&lt;=60000,ROUNDUP(E3158/2,0)+15000,IF(E3158&lt;=120000,ROUNDUP(E3158/4,0)+30000,60000)))),IF(E3158&lt;=0,0,IF(E3158&lt;=20000,E3158,IF(E3158&lt;=40000,ROUNDUP(E3158/2,0)+10000,IF(E3158&lt;=80000,ROUNDUP(E3158/4,0)+20000,40000)))))+IF(F3158&lt;=0,0,IF(F3158&lt;=25000,F3158,IF(F3158&lt;=50000,ROUNDUP(F3158/2,0)+12500,IF(F3158&lt;=100000,ROUNDUP(F3158/4,0)+25000,50000)))),IF(AND(D3158="はい",C3158&gt;=2026,C3158&lt;=2027),60000,40000)))))</f>
        <v/>
      </c>
      <c r="P3158" s="18">
        <f>IF(G3158&lt;=0,0,IF(G3158&lt;=20000,G3158,IF(G3158&lt;=40000,ROUNDUP(G3158/2,0)+10000,IF(G3158&lt;=80000,ROUNDUP(G3158/4,0)+20000,40000))))</f>
        <v/>
      </c>
      <c r="Q3158" s="18">
        <f>IF(I3158&lt;=0,IF(H3158&lt;=0,0,IF(H3158&lt;=20000,H3158,IF(H3158&lt;=40000,ROUNDUP(H3158/2,0)+10000,IF(H3158&lt;=80000,ROUNDUP(H3158/4,0)+20000,40000)))),IF(H3158&lt;=0,IF(I3158&lt;=0,0,IF(I3158&lt;=25000,I3158,IF(I3158&lt;=50000,ROUNDUP(I3158/2,0)+12500,IF(I3158&lt;=100000,ROUNDUP(I3158/4,0)+25000,50000)))),MAX(IF(I3158&lt;=0,0,IF(I3158&lt;=25000,I3158,IF(I3158&lt;=50000,ROUNDUP(I3158/2,0)+12500,IF(I3158&lt;=100000,ROUNDUP(I3158/4,0)+25000,50000)))),MIN(IF(H3158&lt;=0,0,IF(H3158&lt;=20000,H3158,IF(H3158&lt;=40000,ROUNDUP(H3158/2,0)+10000,IF(H3158&lt;=80000,ROUNDUP(H3158/4,0)+20000,40000))))+IF(I3158&lt;=0,0,IF(I3158&lt;=25000,I3158,IF(I3158&lt;=50000,ROUNDUP(I3158/2,0)+12500,IF(I3158&lt;=100000,ROUNDUP(I3158/4,0)+25000,50000)))),40000))))</f>
        <v/>
      </c>
      <c r="R3158" s="18">
        <f>MIN(120000,O3158+P3158+Q3158)</f>
        <v/>
      </c>
      <c r="S3158" s="18">
        <f>IF(F3158&lt;=0,IF(E3158&lt;=0,0,IF(E3158&lt;=12000,E3158,IF(E3158&lt;=32000,ROUNDUP(E3158/2,0)+6000,IF(E3158&lt;=56000,ROUNDUP(E3158/4,0)+14000,28000)))),IF(E3158&lt;=0,IF(F3158&lt;=0,0,IF(F3158&lt;=15000,F3158,IF(F3158&lt;=40000,ROUNDUP(F3158/2,0)+7500,IF(F3158&lt;=70000,ROUNDUP(F3158/4,0)+17500,35000)))),MAX(IF(F3158&lt;=0,0,IF(F3158&lt;=15000,F3158,IF(F3158&lt;=40000,ROUNDUP(F3158/2,0)+7500,IF(F3158&lt;=70000,ROUNDUP(F3158/4,0)+17500,35000)))),MIN(IF(E3158&lt;=0,0,IF(E3158&lt;=12000,E3158,IF(E3158&lt;=32000,ROUNDUP(E3158/2,0)+6000,IF(E3158&lt;=56000,ROUNDUP(E3158/4,0)+14000,28000))))+IF(F3158&lt;=0,0,IF(F3158&lt;=15000,F3158,IF(F3158&lt;=40000,ROUNDUP(F3158/2,0)+7500,IF(F3158&lt;=70000,ROUNDUP(F3158/4,0)+17500,35000)))),28000))))</f>
        <v/>
      </c>
      <c r="T3158" s="18">
        <f>IF(G3158&lt;=0,0,IF(G3158&lt;=12000,G3158,IF(G3158&lt;=32000,ROUNDUP(G3158/2,0)+6000,IF(G3158&lt;=56000,ROUNDUP(G3158/4,0)+14000,28000))))</f>
        <v/>
      </c>
      <c r="U3158" s="18">
        <f>IF(I3158&lt;=0,IF(H3158&lt;=0,0,IF(H3158&lt;=12000,H3158,IF(H3158&lt;=32000,ROUNDUP(H3158/2,0)+6000,IF(H3158&lt;=56000,ROUNDUP(H3158/4,0)+14000,28000)))),IF(H3158&lt;=0,IF(I3158&lt;=0,0,IF(I3158&lt;=15000,I3158,IF(I3158&lt;=40000,ROUNDUP(I3158/2,0)+7500,IF(I3158&lt;=70000,ROUNDUP(I3158/4,0)+17500,35000)))),MAX(IF(I3158&lt;=0,0,IF(I3158&lt;=15000,I3158,IF(I3158&lt;=40000,ROUNDUP(I3158/2,0)+7500,IF(I3158&lt;=70000,ROUNDUP(I3158/4,0)+17500,35000)))),MIN(IF(H3158&lt;=0,0,IF(H3158&lt;=12000,H3158,IF(H3158&lt;=32000,ROUNDUP(H3158/2,0)+6000,IF(H3158&lt;=56000,ROUNDUP(H3158/4,0)+14000,28000))))+IF(I3158&lt;=0,0,IF(I3158&lt;=15000,I3158,IF(I3158&lt;=40000,ROUNDUP(I3158/2,0)+7500,IF(I3158&lt;=70000,ROUNDUP(I3158/4,0)+17500,35000)))),28000))))</f>
        <v/>
      </c>
      <c r="V3158" s="18">
        <f>MIN(70000,S3158+T3158+U3158)</f>
        <v/>
      </c>
      <c r="W3158" s="18">
        <f>MAX(0,ROUNDDOWN(M3158-J3158-N3158-K3158-0,-3))</f>
        <v/>
      </c>
      <c r="X3158" s="18">
        <f>MAX(0,ROUNDDOWN(M3158-J3158-N3158-K3158-R3158,-3))</f>
        <v/>
      </c>
      <c r="Y3158" s="18">
        <f>IF(W3158&lt;=0,0,ROUNDDOWN((W3158*LOOKUP(W3158,{0,1950001,3300001,6950001,9000001,18000001,40000001},{0.05,0.1,0.2,0.23,0.33,0.4,0.45})-LOOKUP(W3158,{0,1950001,3300001,6950001,9000001,18000001,40000001},{0,97500,427500,636000,1536000,2796000,4796000}))*1.021,-2))</f>
        <v/>
      </c>
      <c r="Z3158" s="18">
        <f>IF(X3158&lt;=0,0,ROUNDDOWN((X3158*LOOKUP(X3158,{0,1950001,3300001,6950001,9000001,18000001,40000001},{0.05,0.1,0.2,0.23,0.33,0.4,0.45})-LOOKUP(X3158,{0,1950001,3300001,6950001,9000001,18000001,40000001},{0,97500,427500,636000,1536000,2796000,4796000}))*1.021,-2))</f>
        <v/>
      </c>
      <c r="AA3158" s="18">
        <f>MAX(0,ROUNDDOWN(M3158-J3158-430000-L3158-0,-3))</f>
        <v/>
      </c>
      <c r="AB3158" s="18">
        <f>MAX(0,ROUNDDOWN(M3158-J3158-430000-L3158-V3158,-3))</f>
        <v/>
      </c>
      <c r="AC3158" s="18">
        <f>IF(M3158&lt;=450000,0,MAX(0,ROUNDDOWN(AA3158*0.06-MIN(50000,AA3158)*0.03,-2))+MAX(0,ROUNDDOWN(AA3158*0.04-MIN(50000,AA3158)*0.02,-2)))</f>
        <v/>
      </c>
      <c r="AD3158" s="18">
        <f>IF(M3158&lt;=450000,0,MAX(0,ROUNDDOWN(AB3158*0.06-MIN(50000,AB3158)*0.03,-2))+MAX(0,ROUNDDOWN(AB3158*0.04-MIN(50000,AB3158)*0.02,-2)))</f>
        <v/>
      </c>
      <c r="AE3158" s="18">
        <f>Y3158-Z3158</f>
        <v/>
      </c>
      <c r="AF3158" s="18">
        <f>AC3158-AD3158</f>
        <v/>
      </c>
      <c r="AG3158" s="18">
        <f>AE3158+AF3158</f>
        <v/>
      </c>
      <c r="AH3158" s="20">
        <f>IF(W3158&lt;=0,0,LOOKUP(W3158,{0,1950001,3300001,6950001,9000001,18000001,40000001},{0.05,0.1,0.2,0.23,0.33,0.4,0.45}))</f>
        <v/>
      </c>
    </row>
    <row r="3159">
      <c r="A3159" t="inlineStr">
        <is>
          <t>1万円刻み 3区分8万円ずつ</t>
        </is>
      </c>
      <c r="B3159" s="18">
        <f>'4_1万円刻み'!$A$1027</f>
        <v/>
      </c>
      <c r="C3159" s="19" t="n">
        <v>2026</v>
      </c>
      <c r="D3159" t="inlineStr">
        <is>
          <t>いいえ</t>
        </is>
      </c>
      <c r="E3159" s="18" t="n">
        <v>80000</v>
      </c>
      <c r="F3159" s="18" t="n">
        <v>0</v>
      </c>
      <c r="G3159" s="18" t="n">
        <v>80000</v>
      </c>
      <c r="H3159" s="18" t="n">
        <v>80000</v>
      </c>
      <c r="I3159" s="18" t="n">
        <v>0</v>
      </c>
      <c r="J3159" s="18">
        <f>ROUND(MIN(B3159/12,650000)*12*0.0915+MIN(B3159/12,1390000)*12*(0.0504+0)+B3159*0.005,0)</f>
        <v/>
      </c>
      <c r="K3159" s="18" t="n">
        <v>0</v>
      </c>
      <c r="L3159" s="18" t="n">
        <v>0</v>
      </c>
      <c r="M3159" s="18">
        <f>ROUND(IF(C3159&gt;=2026,IF(B3159&lt;741000,0,IF(B3159&lt;2191000,B3159-740000,IF(B3159&lt;2193000,1451000,IF(B3159&lt;2196000,1453000,IF(B3159&lt;2200000,1456000,IF(B3159&lt;3600000,ROUNDDOWN(B3159/4,-3)*2.8-80000,IF(B3159&lt;6600000,ROUNDDOWN(B3159/4,-3)*3.2-440000,IF(B3159&lt;8500000,ROUNDDOWN(B3159*0.9,0)-1100000,B3159-1950000)))))))),IF(B3159&lt;651000,0,IF(B3159&lt;1900000,B3159-650000,IF(B3159&lt;3600000,ROUNDDOWN(B3159/4,-3)*2.8-80000,IF(B3159&lt;6600000,ROUNDDOWN(B3159/4,-3)*3.2-440000,IF(B3159&lt;8500000,ROUNDDOWN(B3159*0.9,0)-1100000,B3159-1950000)))))),0)</f>
        <v/>
      </c>
      <c r="N3159" s="18">
        <f>IF(M3159&gt;23500000,NA(),IF(C3159&gt;=2026,IF(M3159&lt;=4890000,1040000,IF(M3159&lt;=6550000,670000,620000)),IF(M3159&lt;=1320000,950000,IF(M3159&lt;=3360000,880000,IF(M3159&lt;=4890000,680000,IF(M3159&lt;=6550000,630000,580000))))))</f>
        <v/>
      </c>
      <c r="O3159" s="18">
        <f>IF(F3159&lt;=0,IF(AND(D3159="はい",C3159&gt;=2026,C3159&lt;=2027),IF(E3159&lt;=0,0,IF(E3159&lt;=30000,E3159,IF(E3159&lt;=60000,ROUNDUP(E3159/2,0)+15000,IF(E3159&lt;=120000,ROUNDUP(E3159/4,0)+30000,60000)))),IF(E3159&lt;=0,0,IF(E3159&lt;=20000,E3159,IF(E3159&lt;=40000,ROUNDUP(E3159/2,0)+10000,IF(E3159&lt;=80000,ROUNDUP(E3159/4,0)+20000,40000))))),IF(E3159&lt;=0,IF(F3159&lt;=0,0,IF(F3159&lt;=25000,F3159,IF(F3159&lt;=50000,ROUNDUP(F3159/2,0)+12500,IF(F3159&lt;=100000,ROUNDUP(F3159/4,0)+25000,50000)))),MAX(IF(F3159&lt;=0,0,IF(F3159&lt;=25000,F3159,IF(F3159&lt;=50000,ROUNDUP(F3159/2,0)+12500,IF(F3159&lt;=100000,ROUNDUP(F3159/4,0)+25000,50000)))),MIN(IF(AND(D3159="はい",C3159&gt;=2026,C3159&lt;=2027),IF(E3159&lt;=0,0,IF(E3159&lt;=30000,E3159,IF(E3159&lt;=60000,ROUNDUP(E3159/2,0)+15000,IF(E3159&lt;=120000,ROUNDUP(E3159/4,0)+30000,60000)))),IF(E3159&lt;=0,0,IF(E3159&lt;=20000,E3159,IF(E3159&lt;=40000,ROUNDUP(E3159/2,0)+10000,IF(E3159&lt;=80000,ROUNDUP(E3159/4,0)+20000,40000)))))+IF(F3159&lt;=0,0,IF(F3159&lt;=25000,F3159,IF(F3159&lt;=50000,ROUNDUP(F3159/2,0)+12500,IF(F3159&lt;=100000,ROUNDUP(F3159/4,0)+25000,50000)))),IF(AND(D3159="はい",C3159&gt;=2026,C3159&lt;=2027),60000,40000)))))</f>
        <v/>
      </c>
      <c r="P3159" s="18">
        <f>IF(G3159&lt;=0,0,IF(G3159&lt;=20000,G3159,IF(G3159&lt;=40000,ROUNDUP(G3159/2,0)+10000,IF(G3159&lt;=80000,ROUNDUP(G3159/4,0)+20000,40000))))</f>
        <v/>
      </c>
      <c r="Q3159" s="18">
        <f>IF(I3159&lt;=0,IF(H3159&lt;=0,0,IF(H3159&lt;=20000,H3159,IF(H3159&lt;=40000,ROUNDUP(H3159/2,0)+10000,IF(H3159&lt;=80000,ROUNDUP(H3159/4,0)+20000,40000)))),IF(H3159&lt;=0,IF(I3159&lt;=0,0,IF(I3159&lt;=25000,I3159,IF(I3159&lt;=50000,ROUNDUP(I3159/2,0)+12500,IF(I3159&lt;=100000,ROUNDUP(I3159/4,0)+25000,50000)))),MAX(IF(I3159&lt;=0,0,IF(I3159&lt;=25000,I3159,IF(I3159&lt;=50000,ROUNDUP(I3159/2,0)+12500,IF(I3159&lt;=100000,ROUNDUP(I3159/4,0)+25000,50000)))),MIN(IF(H3159&lt;=0,0,IF(H3159&lt;=20000,H3159,IF(H3159&lt;=40000,ROUNDUP(H3159/2,0)+10000,IF(H3159&lt;=80000,ROUNDUP(H3159/4,0)+20000,40000))))+IF(I3159&lt;=0,0,IF(I3159&lt;=25000,I3159,IF(I3159&lt;=50000,ROUNDUP(I3159/2,0)+12500,IF(I3159&lt;=100000,ROUNDUP(I3159/4,0)+25000,50000)))),40000))))</f>
        <v/>
      </c>
      <c r="R3159" s="18">
        <f>MIN(120000,O3159+P3159+Q3159)</f>
        <v/>
      </c>
      <c r="S3159" s="18">
        <f>IF(F3159&lt;=0,IF(E3159&lt;=0,0,IF(E3159&lt;=12000,E3159,IF(E3159&lt;=32000,ROUNDUP(E3159/2,0)+6000,IF(E3159&lt;=56000,ROUNDUP(E3159/4,0)+14000,28000)))),IF(E3159&lt;=0,IF(F3159&lt;=0,0,IF(F3159&lt;=15000,F3159,IF(F3159&lt;=40000,ROUNDUP(F3159/2,0)+7500,IF(F3159&lt;=70000,ROUNDUP(F3159/4,0)+17500,35000)))),MAX(IF(F3159&lt;=0,0,IF(F3159&lt;=15000,F3159,IF(F3159&lt;=40000,ROUNDUP(F3159/2,0)+7500,IF(F3159&lt;=70000,ROUNDUP(F3159/4,0)+17500,35000)))),MIN(IF(E3159&lt;=0,0,IF(E3159&lt;=12000,E3159,IF(E3159&lt;=32000,ROUNDUP(E3159/2,0)+6000,IF(E3159&lt;=56000,ROUNDUP(E3159/4,0)+14000,28000))))+IF(F3159&lt;=0,0,IF(F3159&lt;=15000,F3159,IF(F3159&lt;=40000,ROUNDUP(F3159/2,0)+7500,IF(F3159&lt;=70000,ROUNDUP(F3159/4,0)+17500,35000)))),28000))))</f>
        <v/>
      </c>
      <c r="T3159" s="18">
        <f>IF(G3159&lt;=0,0,IF(G3159&lt;=12000,G3159,IF(G3159&lt;=32000,ROUNDUP(G3159/2,0)+6000,IF(G3159&lt;=56000,ROUNDUP(G3159/4,0)+14000,28000))))</f>
        <v/>
      </c>
      <c r="U3159" s="18">
        <f>IF(I3159&lt;=0,IF(H3159&lt;=0,0,IF(H3159&lt;=12000,H3159,IF(H3159&lt;=32000,ROUNDUP(H3159/2,0)+6000,IF(H3159&lt;=56000,ROUNDUP(H3159/4,0)+14000,28000)))),IF(H3159&lt;=0,IF(I3159&lt;=0,0,IF(I3159&lt;=15000,I3159,IF(I3159&lt;=40000,ROUNDUP(I3159/2,0)+7500,IF(I3159&lt;=70000,ROUNDUP(I3159/4,0)+17500,35000)))),MAX(IF(I3159&lt;=0,0,IF(I3159&lt;=15000,I3159,IF(I3159&lt;=40000,ROUNDUP(I3159/2,0)+7500,IF(I3159&lt;=70000,ROUNDUP(I3159/4,0)+17500,35000)))),MIN(IF(H3159&lt;=0,0,IF(H3159&lt;=12000,H3159,IF(H3159&lt;=32000,ROUNDUP(H3159/2,0)+6000,IF(H3159&lt;=56000,ROUNDUP(H3159/4,0)+14000,28000))))+IF(I3159&lt;=0,0,IF(I3159&lt;=15000,I3159,IF(I3159&lt;=40000,ROUNDUP(I3159/2,0)+7500,IF(I3159&lt;=70000,ROUNDUP(I3159/4,0)+17500,35000)))),28000))))</f>
        <v/>
      </c>
      <c r="V3159" s="18">
        <f>MIN(70000,S3159+T3159+U3159)</f>
        <v/>
      </c>
      <c r="W3159" s="18">
        <f>MAX(0,ROUNDDOWN(M3159-J3159-N3159-K3159-0,-3))</f>
        <v/>
      </c>
      <c r="X3159" s="18">
        <f>MAX(0,ROUNDDOWN(M3159-J3159-N3159-K3159-R3159,-3))</f>
        <v/>
      </c>
      <c r="Y3159" s="18">
        <f>IF(W3159&lt;=0,0,ROUNDDOWN((W3159*LOOKUP(W3159,{0,1950001,3300001,6950001,9000001,18000001,40000001},{0.05,0.1,0.2,0.23,0.33,0.4,0.45})-LOOKUP(W3159,{0,1950001,3300001,6950001,9000001,18000001,40000001},{0,97500,427500,636000,1536000,2796000,4796000}))*1.021,-2))</f>
        <v/>
      </c>
      <c r="Z3159" s="18">
        <f>IF(X3159&lt;=0,0,ROUNDDOWN((X3159*LOOKUP(X3159,{0,1950001,3300001,6950001,9000001,18000001,40000001},{0.05,0.1,0.2,0.23,0.33,0.4,0.45})-LOOKUP(X3159,{0,1950001,3300001,6950001,9000001,18000001,40000001},{0,97500,427500,636000,1536000,2796000,4796000}))*1.021,-2))</f>
        <v/>
      </c>
      <c r="AA3159" s="18">
        <f>MAX(0,ROUNDDOWN(M3159-J3159-430000-L3159-0,-3))</f>
        <v/>
      </c>
      <c r="AB3159" s="18">
        <f>MAX(0,ROUNDDOWN(M3159-J3159-430000-L3159-V3159,-3))</f>
        <v/>
      </c>
      <c r="AC3159" s="18">
        <f>IF(M3159&lt;=450000,0,MAX(0,ROUNDDOWN(AA3159*0.06-MIN(50000,AA3159)*0.03,-2))+MAX(0,ROUNDDOWN(AA3159*0.04-MIN(50000,AA3159)*0.02,-2)))</f>
        <v/>
      </c>
      <c r="AD3159" s="18">
        <f>IF(M3159&lt;=450000,0,MAX(0,ROUNDDOWN(AB3159*0.06-MIN(50000,AB3159)*0.03,-2))+MAX(0,ROUNDDOWN(AB3159*0.04-MIN(50000,AB3159)*0.02,-2)))</f>
        <v/>
      </c>
      <c r="AE3159" s="18">
        <f>Y3159-Z3159</f>
        <v/>
      </c>
      <c r="AF3159" s="18">
        <f>AC3159-AD3159</f>
        <v/>
      </c>
      <c r="AG3159" s="18">
        <f>AE3159+AF3159</f>
        <v/>
      </c>
      <c r="AH3159" s="20">
        <f>IF(W3159&lt;=0,0,LOOKUP(W3159,{0,1950001,3300001,6950001,9000001,18000001,40000001},{0.05,0.1,0.2,0.23,0.33,0.4,0.45}))</f>
        <v/>
      </c>
    </row>
    <row r="3160">
      <c r="A3160" t="inlineStr">
        <is>
          <t>1万円刻み 一般8万円</t>
        </is>
      </c>
      <c r="B3160" s="18">
        <f>'4_1万円刻み'!$A$1027</f>
        <v/>
      </c>
      <c r="C3160" s="19" t="n">
        <v>2026</v>
      </c>
      <c r="D3160" t="inlineStr">
        <is>
          <t>いいえ</t>
        </is>
      </c>
      <c r="E3160" s="18" t="n">
        <v>80000</v>
      </c>
      <c r="F3160" s="18" t="n">
        <v>0</v>
      </c>
      <c r="G3160" s="18" t="n">
        <v>0</v>
      </c>
      <c r="H3160" s="18" t="n">
        <v>0</v>
      </c>
      <c r="I3160" s="18" t="n">
        <v>0</v>
      </c>
      <c r="J3160" s="18">
        <f>ROUND(MIN(B3160/12,650000)*12*0.0915+MIN(B3160/12,1390000)*12*(0.0504+0)+B3160*0.005,0)</f>
        <v/>
      </c>
      <c r="K3160" s="18" t="n">
        <v>0</v>
      </c>
      <c r="L3160" s="18" t="n">
        <v>0</v>
      </c>
      <c r="M3160" s="18">
        <f>ROUND(IF(C3160&gt;=2026,IF(B3160&lt;741000,0,IF(B3160&lt;2191000,B3160-740000,IF(B3160&lt;2193000,1451000,IF(B3160&lt;2196000,1453000,IF(B3160&lt;2200000,1456000,IF(B3160&lt;3600000,ROUNDDOWN(B3160/4,-3)*2.8-80000,IF(B3160&lt;6600000,ROUNDDOWN(B3160/4,-3)*3.2-440000,IF(B3160&lt;8500000,ROUNDDOWN(B3160*0.9,0)-1100000,B3160-1950000)))))))),IF(B3160&lt;651000,0,IF(B3160&lt;1900000,B3160-650000,IF(B3160&lt;3600000,ROUNDDOWN(B3160/4,-3)*2.8-80000,IF(B3160&lt;6600000,ROUNDDOWN(B3160/4,-3)*3.2-440000,IF(B3160&lt;8500000,ROUNDDOWN(B3160*0.9,0)-1100000,B3160-1950000)))))),0)</f>
        <v/>
      </c>
      <c r="N3160" s="18">
        <f>IF(M3160&gt;23500000,NA(),IF(C3160&gt;=2026,IF(M3160&lt;=4890000,1040000,IF(M3160&lt;=6550000,670000,620000)),IF(M3160&lt;=1320000,950000,IF(M3160&lt;=3360000,880000,IF(M3160&lt;=4890000,680000,IF(M3160&lt;=6550000,630000,580000))))))</f>
        <v/>
      </c>
      <c r="O3160" s="18">
        <f>IF(F3160&lt;=0,IF(AND(D3160="はい",C3160&gt;=2026,C3160&lt;=2027),IF(E3160&lt;=0,0,IF(E3160&lt;=30000,E3160,IF(E3160&lt;=60000,ROUNDUP(E3160/2,0)+15000,IF(E3160&lt;=120000,ROUNDUP(E3160/4,0)+30000,60000)))),IF(E3160&lt;=0,0,IF(E3160&lt;=20000,E3160,IF(E3160&lt;=40000,ROUNDUP(E3160/2,0)+10000,IF(E3160&lt;=80000,ROUNDUP(E3160/4,0)+20000,40000))))),IF(E3160&lt;=0,IF(F3160&lt;=0,0,IF(F3160&lt;=25000,F3160,IF(F3160&lt;=50000,ROUNDUP(F3160/2,0)+12500,IF(F3160&lt;=100000,ROUNDUP(F3160/4,0)+25000,50000)))),MAX(IF(F3160&lt;=0,0,IF(F3160&lt;=25000,F3160,IF(F3160&lt;=50000,ROUNDUP(F3160/2,0)+12500,IF(F3160&lt;=100000,ROUNDUP(F3160/4,0)+25000,50000)))),MIN(IF(AND(D3160="はい",C3160&gt;=2026,C3160&lt;=2027),IF(E3160&lt;=0,0,IF(E3160&lt;=30000,E3160,IF(E3160&lt;=60000,ROUNDUP(E3160/2,0)+15000,IF(E3160&lt;=120000,ROUNDUP(E3160/4,0)+30000,60000)))),IF(E3160&lt;=0,0,IF(E3160&lt;=20000,E3160,IF(E3160&lt;=40000,ROUNDUP(E3160/2,0)+10000,IF(E3160&lt;=80000,ROUNDUP(E3160/4,0)+20000,40000)))))+IF(F3160&lt;=0,0,IF(F3160&lt;=25000,F3160,IF(F3160&lt;=50000,ROUNDUP(F3160/2,0)+12500,IF(F3160&lt;=100000,ROUNDUP(F3160/4,0)+25000,50000)))),IF(AND(D3160="はい",C3160&gt;=2026,C3160&lt;=2027),60000,40000)))))</f>
        <v/>
      </c>
      <c r="P3160" s="18">
        <f>IF(G3160&lt;=0,0,IF(G3160&lt;=20000,G3160,IF(G3160&lt;=40000,ROUNDUP(G3160/2,0)+10000,IF(G3160&lt;=80000,ROUNDUP(G3160/4,0)+20000,40000))))</f>
        <v/>
      </c>
      <c r="Q3160" s="18">
        <f>IF(I3160&lt;=0,IF(H3160&lt;=0,0,IF(H3160&lt;=20000,H3160,IF(H3160&lt;=40000,ROUNDUP(H3160/2,0)+10000,IF(H3160&lt;=80000,ROUNDUP(H3160/4,0)+20000,40000)))),IF(H3160&lt;=0,IF(I3160&lt;=0,0,IF(I3160&lt;=25000,I3160,IF(I3160&lt;=50000,ROUNDUP(I3160/2,0)+12500,IF(I3160&lt;=100000,ROUNDUP(I3160/4,0)+25000,50000)))),MAX(IF(I3160&lt;=0,0,IF(I3160&lt;=25000,I3160,IF(I3160&lt;=50000,ROUNDUP(I3160/2,0)+12500,IF(I3160&lt;=100000,ROUNDUP(I3160/4,0)+25000,50000)))),MIN(IF(H3160&lt;=0,0,IF(H3160&lt;=20000,H3160,IF(H3160&lt;=40000,ROUNDUP(H3160/2,0)+10000,IF(H3160&lt;=80000,ROUNDUP(H3160/4,0)+20000,40000))))+IF(I3160&lt;=0,0,IF(I3160&lt;=25000,I3160,IF(I3160&lt;=50000,ROUNDUP(I3160/2,0)+12500,IF(I3160&lt;=100000,ROUNDUP(I3160/4,0)+25000,50000)))),40000))))</f>
        <v/>
      </c>
      <c r="R3160" s="18">
        <f>MIN(120000,O3160+P3160+Q3160)</f>
        <v/>
      </c>
      <c r="S3160" s="18">
        <f>IF(F3160&lt;=0,IF(E3160&lt;=0,0,IF(E3160&lt;=12000,E3160,IF(E3160&lt;=32000,ROUNDUP(E3160/2,0)+6000,IF(E3160&lt;=56000,ROUNDUP(E3160/4,0)+14000,28000)))),IF(E3160&lt;=0,IF(F3160&lt;=0,0,IF(F3160&lt;=15000,F3160,IF(F3160&lt;=40000,ROUNDUP(F3160/2,0)+7500,IF(F3160&lt;=70000,ROUNDUP(F3160/4,0)+17500,35000)))),MAX(IF(F3160&lt;=0,0,IF(F3160&lt;=15000,F3160,IF(F3160&lt;=40000,ROUNDUP(F3160/2,0)+7500,IF(F3160&lt;=70000,ROUNDUP(F3160/4,0)+17500,35000)))),MIN(IF(E3160&lt;=0,0,IF(E3160&lt;=12000,E3160,IF(E3160&lt;=32000,ROUNDUP(E3160/2,0)+6000,IF(E3160&lt;=56000,ROUNDUP(E3160/4,0)+14000,28000))))+IF(F3160&lt;=0,0,IF(F3160&lt;=15000,F3160,IF(F3160&lt;=40000,ROUNDUP(F3160/2,0)+7500,IF(F3160&lt;=70000,ROUNDUP(F3160/4,0)+17500,35000)))),28000))))</f>
        <v/>
      </c>
      <c r="T3160" s="18">
        <f>IF(G3160&lt;=0,0,IF(G3160&lt;=12000,G3160,IF(G3160&lt;=32000,ROUNDUP(G3160/2,0)+6000,IF(G3160&lt;=56000,ROUNDUP(G3160/4,0)+14000,28000))))</f>
        <v/>
      </c>
      <c r="U3160" s="18">
        <f>IF(I3160&lt;=0,IF(H3160&lt;=0,0,IF(H3160&lt;=12000,H3160,IF(H3160&lt;=32000,ROUNDUP(H3160/2,0)+6000,IF(H3160&lt;=56000,ROUNDUP(H3160/4,0)+14000,28000)))),IF(H3160&lt;=0,IF(I3160&lt;=0,0,IF(I3160&lt;=15000,I3160,IF(I3160&lt;=40000,ROUNDUP(I3160/2,0)+7500,IF(I3160&lt;=70000,ROUNDUP(I3160/4,0)+17500,35000)))),MAX(IF(I3160&lt;=0,0,IF(I3160&lt;=15000,I3160,IF(I3160&lt;=40000,ROUNDUP(I3160/2,0)+7500,IF(I3160&lt;=70000,ROUNDUP(I3160/4,0)+17500,35000)))),MIN(IF(H3160&lt;=0,0,IF(H3160&lt;=12000,H3160,IF(H3160&lt;=32000,ROUNDUP(H3160/2,0)+6000,IF(H3160&lt;=56000,ROUNDUP(H3160/4,0)+14000,28000))))+IF(I3160&lt;=0,0,IF(I3160&lt;=15000,I3160,IF(I3160&lt;=40000,ROUNDUP(I3160/2,0)+7500,IF(I3160&lt;=70000,ROUNDUP(I3160/4,0)+17500,35000)))),28000))))</f>
        <v/>
      </c>
      <c r="V3160" s="18">
        <f>MIN(70000,S3160+T3160+U3160)</f>
        <v/>
      </c>
      <c r="W3160" s="18">
        <f>MAX(0,ROUNDDOWN(M3160-J3160-N3160-K3160-0,-3))</f>
        <v/>
      </c>
      <c r="X3160" s="18">
        <f>MAX(0,ROUNDDOWN(M3160-J3160-N3160-K3160-R3160,-3))</f>
        <v/>
      </c>
      <c r="Y3160" s="18">
        <f>IF(W3160&lt;=0,0,ROUNDDOWN((W3160*LOOKUP(W3160,{0,1950001,3300001,6950001,9000001,18000001,40000001},{0.05,0.1,0.2,0.23,0.33,0.4,0.45})-LOOKUP(W3160,{0,1950001,3300001,6950001,9000001,18000001,40000001},{0,97500,427500,636000,1536000,2796000,4796000}))*1.021,-2))</f>
        <v/>
      </c>
      <c r="Z3160" s="18">
        <f>IF(X3160&lt;=0,0,ROUNDDOWN((X3160*LOOKUP(X3160,{0,1950001,3300001,6950001,9000001,18000001,40000001},{0.05,0.1,0.2,0.23,0.33,0.4,0.45})-LOOKUP(X3160,{0,1950001,3300001,6950001,9000001,18000001,40000001},{0,97500,427500,636000,1536000,2796000,4796000}))*1.021,-2))</f>
        <v/>
      </c>
      <c r="AA3160" s="18">
        <f>MAX(0,ROUNDDOWN(M3160-J3160-430000-L3160-0,-3))</f>
        <v/>
      </c>
      <c r="AB3160" s="18">
        <f>MAX(0,ROUNDDOWN(M3160-J3160-430000-L3160-V3160,-3))</f>
        <v/>
      </c>
      <c r="AC3160" s="18">
        <f>IF(M3160&lt;=450000,0,MAX(0,ROUNDDOWN(AA3160*0.06-MIN(50000,AA3160)*0.03,-2))+MAX(0,ROUNDDOWN(AA3160*0.04-MIN(50000,AA3160)*0.02,-2)))</f>
        <v/>
      </c>
      <c r="AD3160" s="18">
        <f>IF(M3160&lt;=450000,0,MAX(0,ROUNDDOWN(AB3160*0.06-MIN(50000,AB3160)*0.03,-2))+MAX(0,ROUNDDOWN(AB3160*0.04-MIN(50000,AB3160)*0.02,-2)))</f>
        <v/>
      </c>
      <c r="AE3160" s="18">
        <f>Y3160-Z3160</f>
        <v/>
      </c>
      <c r="AF3160" s="18">
        <f>AC3160-AD3160</f>
        <v/>
      </c>
      <c r="AG3160" s="18">
        <f>AE3160+AF3160</f>
        <v/>
      </c>
      <c r="AH3160" s="20">
        <f>IF(W3160&lt;=0,0,LOOKUP(W3160,{0,1950001,3300001,6950001,9000001,18000001,40000001},{0.05,0.1,0.2,0.23,0.33,0.4,0.45}))</f>
        <v/>
      </c>
    </row>
    <row r="3161">
      <c r="A3161" t="inlineStr">
        <is>
          <t>1万円刻み 特例あり一般12万円</t>
        </is>
      </c>
      <c r="B3161" s="18">
        <f>'4_1万円刻み'!$A$1027</f>
        <v/>
      </c>
      <c r="C3161" s="19" t="n">
        <v>2026</v>
      </c>
      <c r="D3161" t="inlineStr">
        <is>
          <t>はい</t>
        </is>
      </c>
      <c r="E3161" s="18" t="n">
        <v>120000</v>
      </c>
      <c r="F3161" s="18" t="n">
        <v>0</v>
      </c>
      <c r="G3161" s="18" t="n">
        <v>0</v>
      </c>
      <c r="H3161" s="18" t="n">
        <v>0</v>
      </c>
      <c r="I3161" s="18" t="n">
        <v>0</v>
      </c>
      <c r="J3161" s="18">
        <f>ROUND(MIN(B3161/12,650000)*12*0.0915+MIN(B3161/12,1390000)*12*(0.0504+0)+B3161*0.005,0)</f>
        <v/>
      </c>
      <c r="K3161" s="18" t="n">
        <v>0</v>
      </c>
      <c r="L3161" s="18" t="n">
        <v>0</v>
      </c>
      <c r="M3161" s="18">
        <f>ROUND(IF(C3161&gt;=2026,IF(B3161&lt;741000,0,IF(B3161&lt;2191000,B3161-740000,IF(B3161&lt;2193000,1451000,IF(B3161&lt;2196000,1453000,IF(B3161&lt;2200000,1456000,IF(B3161&lt;3600000,ROUNDDOWN(B3161/4,-3)*2.8-80000,IF(B3161&lt;6600000,ROUNDDOWN(B3161/4,-3)*3.2-440000,IF(B3161&lt;8500000,ROUNDDOWN(B3161*0.9,0)-1100000,B3161-1950000)))))))),IF(B3161&lt;651000,0,IF(B3161&lt;1900000,B3161-650000,IF(B3161&lt;3600000,ROUNDDOWN(B3161/4,-3)*2.8-80000,IF(B3161&lt;6600000,ROUNDDOWN(B3161/4,-3)*3.2-440000,IF(B3161&lt;8500000,ROUNDDOWN(B3161*0.9,0)-1100000,B3161-1950000)))))),0)</f>
        <v/>
      </c>
      <c r="N3161" s="18">
        <f>IF(M3161&gt;23500000,NA(),IF(C3161&gt;=2026,IF(M3161&lt;=4890000,1040000,IF(M3161&lt;=6550000,670000,620000)),IF(M3161&lt;=1320000,950000,IF(M3161&lt;=3360000,880000,IF(M3161&lt;=4890000,680000,IF(M3161&lt;=6550000,630000,580000))))))</f>
        <v/>
      </c>
      <c r="O3161" s="18">
        <f>IF(F3161&lt;=0,IF(AND(D3161="はい",C3161&gt;=2026,C3161&lt;=2027),IF(E3161&lt;=0,0,IF(E3161&lt;=30000,E3161,IF(E3161&lt;=60000,ROUNDUP(E3161/2,0)+15000,IF(E3161&lt;=120000,ROUNDUP(E3161/4,0)+30000,60000)))),IF(E3161&lt;=0,0,IF(E3161&lt;=20000,E3161,IF(E3161&lt;=40000,ROUNDUP(E3161/2,0)+10000,IF(E3161&lt;=80000,ROUNDUP(E3161/4,0)+20000,40000))))),IF(E3161&lt;=0,IF(F3161&lt;=0,0,IF(F3161&lt;=25000,F3161,IF(F3161&lt;=50000,ROUNDUP(F3161/2,0)+12500,IF(F3161&lt;=100000,ROUNDUP(F3161/4,0)+25000,50000)))),MAX(IF(F3161&lt;=0,0,IF(F3161&lt;=25000,F3161,IF(F3161&lt;=50000,ROUNDUP(F3161/2,0)+12500,IF(F3161&lt;=100000,ROUNDUP(F3161/4,0)+25000,50000)))),MIN(IF(AND(D3161="はい",C3161&gt;=2026,C3161&lt;=2027),IF(E3161&lt;=0,0,IF(E3161&lt;=30000,E3161,IF(E3161&lt;=60000,ROUNDUP(E3161/2,0)+15000,IF(E3161&lt;=120000,ROUNDUP(E3161/4,0)+30000,60000)))),IF(E3161&lt;=0,0,IF(E3161&lt;=20000,E3161,IF(E3161&lt;=40000,ROUNDUP(E3161/2,0)+10000,IF(E3161&lt;=80000,ROUNDUP(E3161/4,0)+20000,40000)))))+IF(F3161&lt;=0,0,IF(F3161&lt;=25000,F3161,IF(F3161&lt;=50000,ROUNDUP(F3161/2,0)+12500,IF(F3161&lt;=100000,ROUNDUP(F3161/4,0)+25000,50000)))),IF(AND(D3161="はい",C3161&gt;=2026,C3161&lt;=2027),60000,40000)))))</f>
        <v/>
      </c>
      <c r="P3161" s="18">
        <f>IF(G3161&lt;=0,0,IF(G3161&lt;=20000,G3161,IF(G3161&lt;=40000,ROUNDUP(G3161/2,0)+10000,IF(G3161&lt;=80000,ROUNDUP(G3161/4,0)+20000,40000))))</f>
        <v/>
      </c>
      <c r="Q3161" s="18">
        <f>IF(I3161&lt;=0,IF(H3161&lt;=0,0,IF(H3161&lt;=20000,H3161,IF(H3161&lt;=40000,ROUNDUP(H3161/2,0)+10000,IF(H3161&lt;=80000,ROUNDUP(H3161/4,0)+20000,40000)))),IF(H3161&lt;=0,IF(I3161&lt;=0,0,IF(I3161&lt;=25000,I3161,IF(I3161&lt;=50000,ROUNDUP(I3161/2,0)+12500,IF(I3161&lt;=100000,ROUNDUP(I3161/4,0)+25000,50000)))),MAX(IF(I3161&lt;=0,0,IF(I3161&lt;=25000,I3161,IF(I3161&lt;=50000,ROUNDUP(I3161/2,0)+12500,IF(I3161&lt;=100000,ROUNDUP(I3161/4,0)+25000,50000)))),MIN(IF(H3161&lt;=0,0,IF(H3161&lt;=20000,H3161,IF(H3161&lt;=40000,ROUNDUP(H3161/2,0)+10000,IF(H3161&lt;=80000,ROUNDUP(H3161/4,0)+20000,40000))))+IF(I3161&lt;=0,0,IF(I3161&lt;=25000,I3161,IF(I3161&lt;=50000,ROUNDUP(I3161/2,0)+12500,IF(I3161&lt;=100000,ROUNDUP(I3161/4,0)+25000,50000)))),40000))))</f>
        <v/>
      </c>
      <c r="R3161" s="18">
        <f>MIN(120000,O3161+P3161+Q3161)</f>
        <v/>
      </c>
      <c r="S3161" s="18">
        <f>IF(F3161&lt;=0,IF(E3161&lt;=0,0,IF(E3161&lt;=12000,E3161,IF(E3161&lt;=32000,ROUNDUP(E3161/2,0)+6000,IF(E3161&lt;=56000,ROUNDUP(E3161/4,0)+14000,28000)))),IF(E3161&lt;=0,IF(F3161&lt;=0,0,IF(F3161&lt;=15000,F3161,IF(F3161&lt;=40000,ROUNDUP(F3161/2,0)+7500,IF(F3161&lt;=70000,ROUNDUP(F3161/4,0)+17500,35000)))),MAX(IF(F3161&lt;=0,0,IF(F3161&lt;=15000,F3161,IF(F3161&lt;=40000,ROUNDUP(F3161/2,0)+7500,IF(F3161&lt;=70000,ROUNDUP(F3161/4,0)+17500,35000)))),MIN(IF(E3161&lt;=0,0,IF(E3161&lt;=12000,E3161,IF(E3161&lt;=32000,ROUNDUP(E3161/2,0)+6000,IF(E3161&lt;=56000,ROUNDUP(E3161/4,0)+14000,28000))))+IF(F3161&lt;=0,0,IF(F3161&lt;=15000,F3161,IF(F3161&lt;=40000,ROUNDUP(F3161/2,0)+7500,IF(F3161&lt;=70000,ROUNDUP(F3161/4,0)+17500,35000)))),28000))))</f>
        <v/>
      </c>
      <c r="T3161" s="18">
        <f>IF(G3161&lt;=0,0,IF(G3161&lt;=12000,G3161,IF(G3161&lt;=32000,ROUNDUP(G3161/2,0)+6000,IF(G3161&lt;=56000,ROUNDUP(G3161/4,0)+14000,28000))))</f>
        <v/>
      </c>
      <c r="U3161" s="18">
        <f>IF(I3161&lt;=0,IF(H3161&lt;=0,0,IF(H3161&lt;=12000,H3161,IF(H3161&lt;=32000,ROUNDUP(H3161/2,0)+6000,IF(H3161&lt;=56000,ROUNDUP(H3161/4,0)+14000,28000)))),IF(H3161&lt;=0,IF(I3161&lt;=0,0,IF(I3161&lt;=15000,I3161,IF(I3161&lt;=40000,ROUNDUP(I3161/2,0)+7500,IF(I3161&lt;=70000,ROUNDUP(I3161/4,0)+17500,35000)))),MAX(IF(I3161&lt;=0,0,IF(I3161&lt;=15000,I3161,IF(I3161&lt;=40000,ROUNDUP(I3161/2,0)+7500,IF(I3161&lt;=70000,ROUNDUP(I3161/4,0)+17500,35000)))),MIN(IF(H3161&lt;=0,0,IF(H3161&lt;=12000,H3161,IF(H3161&lt;=32000,ROUNDUP(H3161/2,0)+6000,IF(H3161&lt;=56000,ROUNDUP(H3161/4,0)+14000,28000))))+IF(I3161&lt;=0,0,IF(I3161&lt;=15000,I3161,IF(I3161&lt;=40000,ROUNDUP(I3161/2,0)+7500,IF(I3161&lt;=70000,ROUNDUP(I3161/4,0)+17500,35000)))),28000))))</f>
        <v/>
      </c>
      <c r="V3161" s="18">
        <f>MIN(70000,S3161+T3161+U3161)</f>
        <v/>
      </c>
      <c r="W3161" s="18">
        <f>MAX(0,ROUNDDOWN(M3161-J3161-N3161-K3161-0,-3))</f>
        <v/>
      </c>
      <c r="X3161" s="18">
        <f>MAX(0,ROUNDDOWN(M3161-J3161-N3161-K3161-R3161,-3))</f>
        <v/>
      </c>
      <c r="Y3161" s="18">
        <f>IF(W3161&lt;=0,0,ROUNDDOWN((W3161*LOOKUP(W3161,{0,1950001,3300001,6950001,9000001,18000001,40000001},{0.05,0.1,0.2,0.23,0.33,0.4,0.45})-LOOKUP(W3161,{0,1950001,3300001,6950001,9000001,18000001,40000001},{0,97500,427500,636000,1536000,2796000,4796000}))*1.021,-2))</f>
        <v/>
      </c>
      <c r="Z3161" s="18">
        <f>IF(X3161&lt;=0,0,ROUNDDOWN((X3161*LOOKUP(X3161,{0,1950001,3300001,6950001,9000001,18000001,40000001},{0.05,0.1,0.2,0.23,0.33,0.4,0.45})-LOOKUP(X3161,{0,1950001,3300001,6950001,9000001,18000001,40000001},{0,97500,427500,636000,1536000,2796000,4796000}))*1.021,-2))</f>
        <v/>
      </c>
      <c r="AA3161" s="18">
        <f>MAX(0,ROUNDDOWN(M3161-J3161-430000-L3161-0,-3))</f>
        <v/>
      </c>
      <c r="AB3161" s="18">
        <f>MAX(0,ROUNDDOWN(M3161-J3161-430000-L3161-V3161,-3))</f>
        <v/>
      </c>
      <c r="AC3161" s="18">
        <f>IF(M3161&lt;=450000,0,MAX(0,ROUNDDOWN(AA3161*0.06-MIN(50000,AA3161)*0.03,-2))+MAX(0,ROUNDDOWN(AA3161*0.04-MIN(50000,AA3161)*0.02,-2)))</f>
        <v/>
      </c>
      <c r="AD3161" s="18">
        <f>IF(M3161&lt;=450000,0,MAX(0,ROUNDDOWN(AB3161*0.06-MIN(50000,AB3161)*0.03,-2))+MAX(0,ROUNDDOWN(AB3161*0.04-MIN(50000,AB3161)*0.02,-2)))</f>
        <v/>
      </c>
      <c r="AE3161" s="18">
        <f>Y3161-Z3161</f>
        <v/>
      </c>
      <c r="AF3161" s="18">
        <f>AC3161-AD3161</f>
        <v/>
      </c>
      <c r="AG3161" s="18">
        <f>AE3161+AF3161</f>
        <v/>
      </c>
      <c r="AH3161" s="20">
        <f>IF(W3161&lt;=0,0,LOOKUP(W3161,{0,1950001,3300001,6950001,9000001,18000001,40000001},{0.05,0.1,0.2,0.23,0.33,0.4,0.45}))</f>
        <v/>
      </c>
    </row>
    <row r="3162">
      <c r="A3162" t="inlineStr">
        <is>
          <t>1万円刻み 3区分8万円ずつ</t>
        </is>
      </c>
      <c r="B3162" s="18">
        <f>'4_1万円刻み'!$A$1028</f>
        <v/>
      </c>
      <c r="C3162" s="19" t="n">
        <v>2026</v>
      </c>
      <c r="D3162" t="inlineStr">
        <is>
          <t>いいえ</t>
        </is>
      </c>
      <c r="E3162" s="18" t="n">
        <v>80000</v>
      </c>
      <c r="F3162" s="18" t="n">
        <v>0</v>
      </c>
      <c r="G3162" s="18" t="n">
        <v>80000</v>
      </c>
      <c r="H3162" s="18" t="n">
        <v>80000</v>
      </c>
      <c r="I3162" s="18" t="n">
        <v>0</v>
      </c>
      <c r="J3162" s="18">
        <f>ROUND(MIN(B3162/12,650000)*12*0.0915+MIN(B3162/12,1390000)*12*(0.0504+0)+B3162*0.005,0)</f>
        <v/>
      </c>
      <c r="K3162" s="18" t="n">
        <v>0</v>
      </c>
      <c r="L3162" s="18" t="n">
        <v>0</v>
      </c>
      <c r="M3162" s="18">
        <f>ROUND(IF(C3162&gt;=2026,IF(B3162&lt;741000,0,IF(B3162&lt;2191000,B3162-740000,IF(B3162&lt;2193000,1451000,IF(B3162&lt;2196000,1453000,IF(B3162&lt;2200000,1456000,IF(B3162&lt;3600000,ROUNDDOWN(B3162/4,-3)*2.8-80000,IF(B3162&lt;6600000,ROUNDDOWN(B3162/4,-3)*3.2-440000,IF(B3162&lt;8500000,ROUNDDOWN(B3162*0.9,0)-1100000,B3162-1950000)))))))),IF(B3162&lt;651000,0,IF(B3162&lt;1900000,B3162-650000,IF(B3162&lt;3600000,ROUNDDOWN(B3162/4,-3)*2.8-80000,IF(B3162&lt;6600000,ROUNDDOWN(B3162/4,-3)*3.2-440000,IF(B3162&lt;8500000,ROUNDDOWN(B3162*0.9,0)-1100000,B3162-1950000)))))),0)</f>
        <v/>
      </c>
      <c r="N3162" s="18">
        <f>IF(M3162&gt;23500000,NA(),IF(C3162&gt;=2026,IF(M3162&lt;=4890000,1040000,IF(M3162&lt;=6550000,670000,620000)),IF(M3162&lt;=1320000,950000,IF(M3162&lt;=3360000,880000,IF(M3162&lt;=4890000,680000,IF(M3162&lt;=6550000,630000,580000))))))</f>
        <v/>
      </c>
      <c r="O3162" s="18">
        <f>IF(F3162&lt;=0,IF(AND(D3162="はい",C3162&gt;=2026,C3162&lt;=2027),IF(E3162&lt;=0,0,IF(E3162&lt;=30000,E3162,IF(E3162&lt;=60000,ROUNDUP(E3162/2,0)+15000,IF(E3162&lt;=120000,ROUNDUP(E3162/4,0)+30000,60000)))),IF(E3162&lt;=0,0,IF(E3162&lt;=20000,E3162,IF(E3162&lt;=40000,ROUNDUP(E3162/2,0)+10000,IF(E3162&lt;=80000,ROUNDUP(E3162/4,0)+20000,40000))))),IF(E3162&lt;=0,IF(F3162&lt;=0,0,IF(F3162&lt;=25000,F3162,IF(F3162&lt;=50000,ROUNDUP(F3162/2,0)+12500,IF(F3162&lt;=100000,ROUNDUP(F3162/4,0)+25000,50000)))),MAX(IF(F3162&lt;=0,0,IF(F3162&lt;=25000,F3162,IF(F3162&lt;=50000,ROUNDUP(F3162/2,0)+12500,IF(F3162&lt;=100000,ROUNDUP(F3162/4,0)+25000,50000)))),MIN(IF(AND(D3162="はい",C3162&gt;=2026,C3162&lt;=2027),IF(E3162&lt;=0,0,IF(E3162&lt;=30000,E3162,IF(E3162&lt;=60000,ROUNDUP(E3162/2,0)+15000,IF(E3162&lt;=120000,ROUNDUP(E3162/4,0)+30000,60000)))),IF(E3162&lt;=0,0,IF(E3162&lt;=20000,E3162,IF(E3162&lt;=40000,ROUNDUP(E3162/2,0)+10000,IF(E3162&lt;=80000,ROUNDUP(E3162/4,0)+20000,40000)))))+IF(F3162&lt;=0,0,IF(F3162&lt;=25000,F3162,IF(F3162&lt;=50000,ROUNDUP(F3162/2,0)+12500,IF(F3162&lt;=100000,ROUNDUP(F3162/4,0)+25000,50000)))),IF(AND(D3162="はい",C3162&gt;=2026,C3162&lt;=2027),60000,40000)))))</f>
        <v/>
      </c>
      <c r="P3162" s="18">
        <f>IF(G3162&lt;=0,0,IF(G3162&lt;=20000,G3162,IF(G3162&lt;=40000,ROUNDUP(G3162/2,0)+10000,IF(G3162&lt;=80000,ROUNDUP(G3162/4,0)+20000,40000))))</f>
        <v/>
      </c>
      <c r="Q3162" s="18">
        <f>IF(I3162&lt;=0,IF(H3162&lt;=0,0,IF(H3162&lt;=20000,H3162,IF(H3162&lt;=40000,ROUNDUP(H3162/2,0)+10000,IF(H3162&lt;=80000,ROUNDUP(H3162/4,0)+20000,40000)))),IF(H3162&lt;=0,IF(I3162&lt;=0,0,IF(I3162&lt;=25000,I3162,IF(I3162&lt;=50000,ROUNDUP(I3162/2,0)+12500,IF(I3162&lt;=100000,ROUNDUP(I3162/4,0)+25000,50000)))),MAX(IF(I3162&lt;=0,0,IF(I3162&lt;=25000,I3162,IF(I3162&lt;=50000,ROUNDUP(I3162/2,0)+12500,IF(I3162&lt;=100000,ROUNDUP(I3162/4,0)+25000,50000)))),MIN(IF(H3162&lt;=0,0,IF(H3162&lt;=20000,H3162,IF(H3162&lt;=40000,ROUNDUP(H3162/2,0)+10000,IF(H3162&lt;=80000,ROUNDUP(H3162/4,0)+20000,40000))))+IF(I3162&lt;=0,0,IF(I3162&lt;=25000,I3162,IF(I3162&lt;=50000,ROUNDUP(I3162/2,0)+12500,IF(I3162&lt;=100000,ROUNDUP(I3162/4,0)+25000,50000)))),40000))))</f>
        <v/>
      </c>
      <c r="R3162" s="18">
        <f>MIN(120000,O3162+P3162+Q3162)</f>
        <v/>
      </c>
      <c r="S3162" s="18">
        <f>IF(F3162&lt;=0,IF(E3162&lt;=0,0,IF(E3162&lt;=12000,E3162,IF(E3162&lt;=32000,ROUNDUP(E3162/2,0)+6000,IF(E3162&lt;=56000,ROUNDUP(E3162/4,0)+14000,28000)))),IF(E3162&lt;=0,IF(F3162&lt;=0,0,IF(F3162&lt;=15000,F3162,IF(F3162&lt;=40000,ROUNDUP(F3162/2,0)+7500,IF(F3162&lt;=70000,ROUNDUP(F3162/4,0)+17500,35000)))),MAX(IF(F3162&lt;=0,0,IF(F3162&lt;=15000,F3162,IF(F3162&lt;=40000,ROUNDUP(F3162/2,0)+7500,IF(F3162&lt;=70000,ROUNDUP(F3162/4,0)+17500,35000)))),MIN(IF(E3162&lt;=0,0,IF(E3162&lt;=12000,E3162,IF(E3162&lt;=32000,ROUNDUP(E3162/2,0)+6000,IF(E3162&lt;=56000,ROUNDUP(E3162/4,0)+14000,28000))))+IF(F3162&lt;=0,0,IF(F3162&lt;=15000,F3162,IF(F3162&lt;=40000,ROUNDUP(F3162/2,0)+7500,IF(F3162&lt;=70000,ROUNDUP(F3162/4,0)+17500,35000)))),28000))))</f>
        <v/>
      </c>
      <c r="T3162" s="18">
        <f>IF(G3162&lt;=0,0,IF(G3162&lt;=12000,G3162,IF(G3162&lt;=32000,ROUNDUP(G3162/2,0)+6000,IF(G3162&lt;=56000,ROUNDUP(G3162/4,0)+14000,28000))))</f>
        <v/>
      </c>
      <c r="U3162" s="18">
        <f>IF(I3162&lt;=0,IF(H3162&lt;=0,0,IF(H3162&lt;=12000,H3162,IF(H3162&lt;=32000,ROUNDUP(H3162/2,0)+6000,IF(H3162&lt;=56000,ROUNDUP(H3162/4,0)+14000,28000)))),IF(H3162&lt;=0,IF(I3162&lt;=0,0,IF(I3162&lt;=15000,I3162,IF(I3162&lt;=40000,ROUNDUP(I3162/2,0)+7500,IF(I3162&lt;=70000,ROUNDUP(I3162/4,0)+17500,35000)))),MAX(IF(I3162&lt;=0,0,IF(I3162&lt;=15000,I3162,IF(I3162&lt;=40000,ROUNDUP(I3162/2,0)+7500,IF(I3162&lt;=70000,ROUNDUP(I3162/4,0)+17500,35000)))),MIN(IF(H3162&lt;=0,0,IF(H3162&lt;=12000,H3162,IF(H3162&lt;=32000,ROUNDUP(H3162/2,0)+6000,IF(H3162&lt;=56000,ROUNDUP(H3162/4,0)+14000,28000))))+IF(I3162&lt;=0,0,IF(I3162&lt;=15000,I3162,IF(I3162&lt;=40000,ROUNDUP(I3162/2,0)+7500,IF(I3162&lt;=70000,ROUNDUP(I3162/4,0)+17500,35000)))),28000))))</f>
        <v/>
      </c>
      <c r="V3162" s="18">
        <f>MIN(70000,S3162+T3162+U3162)</f>
        <v/>
      </c>
      <c r="W3162" s="18">
        <f>MAX(0,ROUNDDOWN(M3162-J3162-N3162-K3162-0,-3))</f>
        <v/>
      </c>
      <c r="X3162" s="18">
        <f>MAX(0,ROUNDDOWN(M3162-J3162-N3162-K3162-R3162,-3))</f>
        <v/>
      </c>
      <c r="Y3162" s="18">
        <f>IF(W3162&lt;=0,0,ROUNDDOWN((W3162*LOOKUP(W3162,{0,1950001,3300001,6950001,9000001,18000001,40000001},{0.05,0.1,0.2,0.23,0.33,0.4,0.45})-LOOKUP(W3162,{0,1950001,3300001,6950001,9000001,18000001,40000001},{0,97500,427500,636000,1536000,2796000,4796000}))*1.021,-2))</f>
        <v/>
      </c>
      <c r="Z3162" s="18">
        <f>IF(X3162&lt;=0,0,ROUNDDOWN((X3162*LOOKUP(X3162,{0,1950001,3300001,6950001,9000001,18000001,40000001},{0.05,0.1,0.2,0.23,0.33,0.4,0.45})-LOOKUP(X3162,{0,1950001,3300001,6950001,9000001,18000001,40000001},{0,97500,427500,636000,1536000,2796000,4796000}))*1.021,-2))</f>
        <v/>
      </c>
      <c r="AA3162" s="18">
        <f>MAX(0,ROUNDDOWN(M3162-J3162-430000-L3162-0,-3))</f>
        <v/>
      </c>
      <c r="AB3162" s="18">
        <f>MAX(0,ROUNDDOWN(M3162-J3162-430000-L3162-V3162,-3))</f>
        <v/>
      </c>
      <c r="AC3162" s="18">
        <f>IF(M3162&lt;=450000,0,MAX(0,ROUNDDOWN(AA3162*0.06-MIN(50000,AA3162)*0.03,-2))+MAX(0,ROUNDDOWN(AA3162*0.04-MIN(50000,AA3162)*0.02,-2)))</f>
        <v/>
      </c>
      <c r="AD3162" s="18">
        <f>IF(M3162&lt;=450000,0,MAX(0,ROUNDDOWN(AB3162*0.06-MIN(50000,AB3162)*0.03,-2))+MAX(0,ROUNDDOWN(AB3162*0.04-MIN(50000,AB3162)*0.02,-2)))</f>
        <v/>
      </c>
      <c r="AE3162" s="18">
        <f>Y3162-Z3162</f>
        <v/>
      </c>
      <c r="AF3162" s="18">
        <f>AC3162-AD3162</f>
        <v/>
      </c>
      <c r="AG3162" s="18">
        <f>AE3162+AF3162</f>
        <v/>
      </c>
      <c r="AH3162" s="20">
        <f>IF(W3162&lt;=0,0,LOOKUP(W3162,{0,1950001,3300001,6950001,9000001,18000001,40000001},{0.05,0.1,0.2,0.23,0.33,0.4,0.45}))</f>
        <v/>
      </c>
    </row>
    <row r="3163">
      <c r="A3163" t="inlineStr">
        <is>
          <t>1万円刻み 一般8万円</t>
        </is>
      </c>
      <c r="B3163" s="18">
        <f>'4_1万円刻み'!$A$1028</f>
        <v/>
      </c>
      <c r="C3163" s="19" t="n">
        <v>2026</v>
      </c>
      <c r="D3163" t="inlineStr">
        <is>
          <t>いいえ</t>
        </is>
      </c>
      <c r="E3163" s="18" t="n">
        <v>80000</v>
      </c>
      <c r="F3163" s="18" t="n">
        <v>0</v>
      </c>
      <c r="G3163" s="18" t="n">
        <v>0</v>
      </c>
      <c r="H3163" s="18" t="n">
        <v>0</v>
      </c>
      <c r="I3163" s="18" t="n">
        <v>0</v>
      </c>
      <c r="J3163" s="18">
        <f>ROUND(MIN(B3163/12,650000)*12*0.0915+MIN(B3163/12,1390000)*12*(0.0504+0)+B3163*0.005,0)</f>
        <v/>
      </c>
      <c r="K3163" s="18" t="n">
        <v>0</v>
      </c>
      <c r="L3163" s="18" t="n">
        <v>0</v>
      </c>
      <c r="M3163" s="18">
        <f>ROUND(IF(C3163&gt;=2026,IF(B3163&lt;741000,0,IF(B3163&lt;2191000,B3163-740000,IF(B3163&lt;2193000,1451000,IF(B3163&lt;2196000,1453000,IF(B3163&lt;2200000,1456000,IF(B3163&lt;3600000,ROUNDDOWN(B3163/4,-3)*2.8-80000,IF(B3163&lt;6600000,ROUNDDOWN(B3163/4,-3)*3.2-440000,IF(B3163&lt;8500000,ROUNDDOWN(B3163*0.9,0)-1100000,B3163-1950000)))))))),IF(B3163&lt;651000,0,IF(B3163&lt;1900000,B3163-650000,IF(B3163&lt;3600000,ROUNDDOWN(B3163/4,-3)*2.8-80000,IF(B3163&lt;6600000,ROUNDDOWN(B3163/4,-3)*3.2-440000,IF(B3163&lt;8500000,ROUNDDOWN(B3163*0.9,0)-1100000,B3163-1950000)))))),0)</f>
        <v/>
      </c>
      <c r="N3163" s="18">
        <f>IF(M3163&gt;23500000,NA(),IF(C3163&gt;=2026,IF(M3163&lt;=4890000,1040000,IF(M3163&lt;=6550000,670000,620000)),IF(M3163&lt;=1320000,950000,IF(M3163&lt;=3360000,880000,IF(M3163&lt;=4890000,680000,IF(M3163&lt;=6550000,630000,580000))))))</f>
        <v/>
      </c>
      <c r="O3163" s="18">
        <f>IF(F3163&lt;=0,IF(AND(D3163="はい",C3163&gt;=2026,C3163&lt;=2027),IF(E3163&lt;=0,0,IF(E3163&lt;=30000,E3163,IF(E3163&lt;=60000,ROUNDUP(E3163/2,0)+15000,IF(E3163&lt;=120000,ROUNDUP(E3163/4,0)+30000,60000)))),IF(E3163&lt;=0,0,IF(E3163&lt;=20000,E3163,IF(E3163&lt;=40000,ROUNDUP(E3163/2,0)+10000,IF(E3163&lt;=80000,ROUNDUP(E3163/4,0)+20000,40000))))),IF(E3163&lt;=0,IF(F3163&lt;=0,0,IF(F3163&lt;=25000,F3163,IF(F3163&lt;=50000,ROUNDUP(F3163/2,0)+12500,IF(F3163&lt;=100000,ROUNDUP(F3163/4,0)+25000,50000)))),MAX(IF(F3163&lt;=0,0,IF(F3163&lt;=25000,F3163,IF(F3163&lt;=50000,ROUNDUP(F3163/2,0)+12500,IF(F3163&lt;=100000,ROUNDUP(F3163/4,0)+25000,50000)))),MIN(IF(AND(D3163="はい",C3163&gt;=2026,C3163&lt;=2027),IF(E3163&lt;=0,0,IF(E3163&lt;=30000,E3163,IF(E3163&lt;=60000,ROUNDUP(E3163/2,0)+15000,IF(E3163&lt;=120000,ROUNDUP(E3163/4,0)+30000,60000)))),IF(E3163&lt;=0,0,IF(E3163&lt;=20000,E3163,IF(E3163&lt;=40000,ROUNDUP(E3163/2,0)+10000,IF(E3163&lt;=80000,ROUNDUP(E3163/4,0)+20000,40000)))))+IF(F3163&lt;=0,0,IF(F3163&lt;=25000,F3163,IF(F3163&lt;=50000,ROUNDUP(F3163/2,0)+12500,IF(F3163&lt;=100000,ROUNDUP(F3163/4,0)+25000,50000)))),IF(AND(D3163="はい",C3163&gt;=2026,C3163&lt;=2027),60000,40000)))))</f>
        <v/>
      </c>
      <c r="P3163" s="18">
        <f>IF(G3163&lt;=0,0,IF(G3163&lt;=20000,G3163,IF(G3163&lt;=40000,ROUNDUP(G3163/2,0)+10000,IF(G3163&lt;=80000,ROUNDUP(G3163/4,0)+20000,40000))))</f>
        <v/>
      </c>
      <c r="Q3163" s="18">
        <f>IF(I3163&lt;=0,IF(H3163&lt;=0,0,IF(H3163&lt;=20000,H3163,IF(H3163&lt;=40000,ROUNDUP(H3163/2,0)+10000,IF(H3163&lt;=80000,ROUNDUP(H3163/4,0)+20000,40000)))),IF(H3163&lt;=0,IF(I3163&lt;=0,0,IF(I3163&lt;=25000,I3163,IF(I3163&lt;=50000,ROUNDUP(I3163/2,0)+12500,IF(I3163&lt;=100000,ROUNDUP(I3163/4,0)+25000,50000)))),MAX(IF(I3163&lt;=0,0,IF(I3163&lt;=25000,I3163,IF(I3163&lt;=50000,ROUNDUP(I3163/2,0)+12500,IF(I3163&lt;=100000,ROUNDUP(I3163/4,0)+25000,50000)))),MIN(IF(H3163&lt;=0,0,IF(H3163&lt;=20000,H3163,IF(H3163&lt;=40000,ROUNDUP(H3163/2,0)+10000,IF(H3163&lt;=80000,ROUNDUP(H3163/4,0)+20000,40000))))+IF(I3163&lt;=0,0,IF(I3163&lt;=25000,I3163,IF(I3163&lt;=50000,ROUNDUP(I3163/2,0)+12500,IF(I3163&lt;=100000,ROUNDUP(I3163/4,0)+25000,50000)))),40000))))</f>
        <v/>
      </c>
      <c r="R3163" s="18">
        <f>MIN(120000,O3163+P3163+Q3163)</f>
        <v/>
      </c>
      <c r="S3163" s="18">
        <f>IF(F3163&lt;=0,IF(E3163&lt;=0,0,IF(E3163&lt;=12000,E3163,IF(E3163&lt;=32000,ROUNDUP(E3163/2,0)+6000,IF(E3163&lt;=56000,ROUNDUP(E3163/4,0)+14000,28000)))),IF(E3163&lt;=0,IF(F3163&lt;=0,0,IF(F3163&lt;=15000,F3163,IF(F3163&lt;=40000,ROUNDUP(F3163/2,0)+7500,IF(F3163&lt;=70000,ROUNDUP(F3163/4,0)+17500,35000)))),MAX(IF(F3163&lt;=0,0,IF(F3163&lt;=15000,F3163,IF(F3163&lt;=40000,ROUNDUP(F3163/2,0)+7500,IF(F3163&lt;=70000,ROUNDUP(F3163/4,0)+17500,35000)))),MIN(IF(E3163&lt;=0,0,IF(E3163&lt;=12000,E3163,IF(E3163&lt;=32000,ROUNDUP(E3163/2,0)+6000,IF(E3163&lt;=56000,ROUNDUP(E3163/4,0)+14000,28000))))+IF(F3163&lt;=0,0,IF(F3163&lt;=15000,F3163,IF(F3163&lt;=40000,ROUNDUP(F3163/2,0)+7500,IF(F3163&lt;=70000,ROUNDUP(F3163/4,0)+17500,35000)))),28000))))</f>
        <v/>
      </c>
      <c r="T3163" s="18">
        <f>IF(G3163&lt;=0,0,IF(G3163&lt;=12000,G3163,IF(G3163&lt;=32000,ROUNDUP(G3163/2,0)+6000,IF(G3163&lt;=56000,ROUNDUP(G3163/4,0)+14000,28000))))</f>
        <v/>
      </c>
      <c r="U3163" s="18">
        <f>IF(I3163&lt;=0,IF(H3163&lt;=0,0,IF(H3163&lt;=12000,H3163,IF(H3163&lt;=32000,ROUNDUP(H3163/2,0)+6000,IF(H3163&lt;=56000,ROUNDUP(H3163/4,0)+14000,28000)))),IF(H3163&lt;=0,IF(I3163&lt;=0,0,IF(I3163&lt;=15000,I3163,IF(I3163&lt;=40000,ROUNDUP(I3163/2,0)+7500,IF(I3163&lt;=70000,ROUNDUP(I3163/4,0)+17500,35000)))),MAX(IF(I3163&lt;=0,0,IF(I3163&lt;=15000,I3163,IF(I3163&lt;=40000,ROUNDUP(I3163/2,0)+7500,IF(I3163&lt;=70000,ROUNDUP(I3163/4,0)+17500,35000)))),MIN(IF(H3163&lt;=0,0,IF(H3163&lt;=12000,H3163,IF(H3163&lt;=32000,ROUNDUP(H3163/2,0)+6000,IF(H3163&lt;=56000,ROUNDUP(H3163/4,0)+14000,28000))))+IF(I3163&lt;=0,0,IF(I3163&lt;=15000,I3163,IF(I3163&lt;=40000,ROUNDUP(I3163/2,0)+7500,IF(I3163&lt;=70000,ROUNDUP(I3163/4,0)+17500,35000)))),28000))))</f>
        <v/>
      </c>
      <c r="V3163" s="18">
        <f>MIN(70000,S3163+T3163+U3163)</f>
        <v/>
      </c>
      <c r="W3163" s="18">
        <f>MAX(0,ROUNDDOWN(M3163-J3163-N3163-K3163-0,-3))</f>
        <v/>
      </c>
      <c r="X3163" s="18">
        <f>MAX(0,ROUNDDOWN(M3163-J3163-N3163-K3163-R3163,-3))</f>
        <v/>
      </c>
      <c r="Y3163" s="18">
        <f>IF(W3163&lt;=0,0,ROUNDDOWN((W3163*LOOKUP(W3163,{0,1950001,3300001,6950001,9000001,18000001,40000001},{0.05,0.1,0.2,0.23,0.33,0.4,0.45})-LOOKUP(W3163,{0,1950001,3300001,6950001,9000001,18000001,40000001},{0,97500,427500,636000,1536000,2796000,4796000}))*1.021,-2))</f>
        <v/>
      </c>
      <c r="Z3163" s="18">
        <f>IF(X3163&lt;=0,0,ROUNDDOWN((X3163*LOOKUP(X3163,{0,1950001,3300001,6950001,9000001,18000001,40000001},{0.05,0.1,0.2,0.23,0.33,0.4,0.45})-LOOKUP(X3163,{0,1950001,3300001,6950001,9000001,18000001,40000001},{0,97500,427500,636000,1536000,2796000,4796000}))*1.021,-2))</f>
        <v/>
      </c>
      <c r="AA3163" s="18">
        <f>MAX(0,ROUNDDOWN(M3163-J3163-430000-L3163-0,-3))</f>
        <v/>
      </c>
      <c r="AB3163" s="18">
        <f>MAX(0,ROUNDDOWN(M3163-J3163-430000-L3163-V3163,-3))</f>
        <v/>
      </c>
      <c r="AC3163" s="18">
        <f>IF(M3163&lt;=450000,0,MAX(0,ROUNDDOWN(AA3163*0.06-MIN(50000,AA3163)*0.03,-2))+MAX(0,ROUNDDOWN(AA3163*0.04-MIN(50000,AA3163)*0.02,-2)))</f>
        <v/>
      </c>
      <c r="AD3163" s="18">
        <f>IF(M3163&lt;=450000,0,MAX(0,ROUNDDOWN(AB3163*0.06-MIN(50000,AB3163)*0.03,-2))+MAX(0,ROUNDDOWN(AB3163*0.04-MIN(50000,AB3163)*0.02,-2)))</f>
        <v/>
      </c>
      <c r="AE3163" s="18">
        <f>Y3163-Z3163</f>
        <v/>
      </c>
      <c r="AF3163" s="18">
        <f>AC3163-AD3163</f>
        <v/>
      </c>
      <c r="AG3163" s="18">
        <f>AE3163+AF3163</f>
        <v/>
      </c>
      <c r="AH3163" s="20">
        <f>IF(W3163&lt;=0,0,LOOKUP(W3163,{0,1950001,3300001,6950001,9000001,18000001,40000001},{0.05,0.1,0.2,0.23,0.33,0.4,0.45}))</f>
        <v/>
      </c>
    </row>
    <row r="3164">
      <c r="A3164" t="inlineStr">
        <is>
          <t>1万円刻み 特例あり一般12万円</t>
        </is>
      </c>
      <c r="B3164" s="18">
        <f>'4_1万円刻み'!$A$1028</f>
        <v/>
      </c>
      <c r="C3164" s="19" t="n">
        <v>2026</v>
      </c>
      <c r="D3164" t="inlineStr">
        <is>
          <t>はい</t>
        </is>
      </c>
      <c r="E3164" s="18" t="n">
        <v>120000</v>
      </c>
      <c r="F3164" s="18" t="n">
        <v>0</v>
      </c>
      <c r="G3164" s="18" t="n">
        <v>0</v>
      </c>
      <c r="H3164" s="18" t="n">
        <v>0</v>
      </c>
      <c r="I3164" s="18" t="n">
        <v>0</v>
      </c>
      <c r="J3164" s="18">
        <f>ROUND(MIN(B3164/12,650000)*12*0.0915+MIN(B3164/12,1390000)*12*(0.0504+0)+B3164*0.005,0)</f>
        <v/>
      </c>
      <c r="K3164" s="18" t="n">
        <v>0</v>
      </c>
      <c r="L3164" s="18" t="n">
        <v>0</v>
      </c>
      <c r="M3164" s="18">
        <f>ROUND(IF(C3164&gt;=2026,IF(B3164&lt;741000,0,IF(B3164&lt;2191000,B3164-740000,IF(B3164&lt;2193000,1451000,IF(B3164&lt;2196000,1453000,IF(B3164&lt;2200000,1456000,IF(B3164&lt;3600000,ROUNDDOWN(B3164/4,-3)*2.8-80000,IF(B3164&lt;6600000,ROUNDDOWN(B3164/4,-3)*3.2-440000,IF(B3164&lt;8500000,ROUNDDOWN(B3164*0.9,0)-1100000,B3164-1950000)))))))),IF(B3164&lt;651000,0,IF(B3164&lt;1900000,B3164-650000,IF(B3164&lt;3600000,ROUNDDOWN(B3164/4,-3)*2.8-80000,IF(B3164&lt;6600000,ROUNDDOWN(B3164/4,-3)*3.2-440000,IF(B3164&lt;8500000,ROUNDDOWN(B3164*0.9,0)-1100000,B3164-1950000)))))),0)</f>
        <v/>
      </c>
      <c r="N3164" s="18">
        <f>IF(M3164&gt;23500000,NA(),IF(C3164&gt;=2026,IF(M3164&lt;=4890000,1040000,IF(M3164&lt;=6550000,670000,620000)),IF(M3164&lt;=1320000,950000,IF(M3164&lt;=3360000,880000,IF(M3164&lt;=4890000,680000,IF(M3164&lt;=6550000,630000,580000))))))</f>
        <v/>
      </c>
      <c r="O3164" s="18">
        <f>IF(F3164&lt;=0,IF(AND(D3164="はい",C3164&gt;=2026,C3164&lt;=2027),IF(E3164&lt;=0,0,IF(E3164&lt;=30000,E3164,IF(E3164&lt;=60000,ROUNDUP(E3164/2,0)+15000,IF(E3164&lt;=120000,ROUNDUP(E3164/4,0)+30000,60000)))),IF(E3164&lt;=0,0,IF(E3164&lt;=20000,E3164,IF(E3164&lt;=40000,ROUNDUP(E3164/2,0)+10000,IF(E3164&lt;=80000,ROUNDUP(E3164/4,0)+20000,40000))))),IF(E3164&lt;=0,IF(F3164&lt;=0,0,IF(F3164&lt;=25000,F3164,IF(F3164&lt;=50000,ROUNDUP(F3164/2,0)+12500,IF(F3164&lt;=100000,ROUNDUP(F3164/4,0)+25000,50000)))),MAX(IF(F3164&lt;=0,0,IF(F3164&lt;=25000,F3164,IF(F3164&lt;=50000,ROUNDUP(F3164/2,0)+12500,IF(F3164&lt;=100000,ROUNDUP(F3164/4,0)+25000,50000)))),MIN(IF(AND(D3164="はい",C3164&gt;=2026,C3164&lt;=2027),IF(E3164&lt;=0,0,IF(E3164&lt;=30000,E3164,IF(E3164&lt;=60000,ROUNDUP(E3164/2,0)+15000,IF(E3164&lt;=120000,ROUNDUP(E3164/4,0)+30000,60000)))),IF(E3164&lt;=0,0,IF(E3164&lt;=20000,E3164,IF(E3164&lt;=40000,ROUNDUP(E3164/2,0)+10000,IF(E3164&lt;=80000,ROUNDUP(E3164/4,0)+20000,40000)))))+IF(F3164&lt;=0,0,IF(F3164&lt;=25000,F3164,IF(F3164&lt;=50000,ROUNDUP(F3164/2,0)+12500,IF(F3164&lt;=100000,ROUNDUP(F3164/4,0)+25000,50000)))),IF(AND(D3164="はい",C3164&gt;=2026,C3164&lt;=2027),60000,40000)))))</f>
        <v/>
      </c>
      <c r="P3164" s="18">
        <f>IF(G3164&lt;=0,0,IF(G3164&lt;=20000,G3164,IF(G3164&lt;=40000,ROUNDUP(G3164/2,0)+10000,IF(G3164&lt;=80000,ROUNDUP(G3164/4,0)+20000,40000))))</f>
        <v/>
      </c>
      <c r="Q3164" s="18">
        <f>IF(I3164&lt;=0,IF(H3164&lt;=0,0,IF(H3164&lt;=20000,H3164,IF(H3164&lt;=40000,ROUNDUP(H3164/2,0)+10000,IF(H3164&lt;=80000,ROUNDUP(H3164/4,0)+20000,40000)))),IF(H3164&lt;=0,IF(I3164&lt;=0,0,IF(I3164&lt;=25000,I3164,IF(I3164&lt;=50000,ROUNDUP(I3164/2,0)+12500,IF(I3164&lt;=100000,ROUNDUP(I3164/4,0)+25000,50000)))),MAX(IF(I3164&lt;=0,0,IF(I3164&lt;=25000,I3164,IF(I3164&lt;=50000,ROUNDUP(I3164/2,0)+12500,IF(I3164&lt;=100000,ROUNDUP(I3164/4,0)+25000,50000)))),MIN(IF(H3164&lt;=0,0,IF(H3164&lt;=20000,H3164,IF(H3164&lt;=40000,ROUNDUP(H3164/2,0)+10000,IF(H3164&lt;=80000,ROUNDUP(H3164/4,0)+20000,40000))))+IF(I3164&lt;=0,0,IF(I3164&lt;=25000,I3164,IF(I3164&lt;=50000,ROUNDUP(I3164/2,0)+12500,IF(I3164&lt;=100000,ROUNDUP(I3164/4,0)+25000,50000)))),40000))))</f>
        <v/>
      </c>
      <c r="R3164" s="18">
        <f>MIN(120000,O3164+P3164+Q3164)</f>
        <v/>
      </c>
      <c r="S3164" s="18">
        <f>IF(F3164&lt;=0,IF(E3164&lt;=0,0,IF(E3164&lt;=12000,E3164,IF(E3164&lt;=32000,ROUNDUP(E3164/2,0)+6000,IF(E3164&lt;=56000,ROUNDUP(E3164/4,0)+14000,28000)))),IF(E3164&lt;=0,IF(F3164&lt;=0,0,IF(F3164&lt;=15000,F3164,IF(F3164&lt;=40000,ROUNDUP(F3164/2,0)+7500,IF(F3164&lt;=70000,ROUNDUP(F3164/4,0)+17500,35000)))),MAX(IF(F3164&lt;=0,0,IF(F3164&lt;=15000,F3164,IF(F3164&lt;=40000,ROUNDUP(F3164/2,0)+7500,IF(F3164&lt;=70000,ROUNDUP(F3164/4,0)+17500,35000)))),MIN(IF(E3164&lt;=0,0,IF(E3164&lt;=12000,E3164,IF(E3164&lt;=32000,ROUNDUP(E3164/2,0)+6000,IF(E3164&lt;=56000,ROUNDUP(E3164/4,0)+14000,28000))))+IF(F3164&lt;=0,0,IF(F3164&lt;=15000,F3164,IF(F3164&lt;=40000,ROUNDUP(F3164/2,0)+7500,IF(F3164&lt;=70000,ROUNDUP(F3164/4,0)+17500,35000)))),28000))))</f>
        <v/>
      </c>
      <c r="T3164" s="18">
        <f>IF(G3164&lt;=0,0,IF(G3164&lt;=12000,G3164,IF(G3164&lt;=32000,ROUNDUP(G3164/2,0)+6000,IF(G3164&lt;=56000,ROUNDUP(G3164/4,0)+14000,28000))))</f>
        <v/>
      </c>
      <c r="U3164" s="18">
        <f>IF(I3164&lt;=0,IF(H3164&lt;=0,0,IF(H3164&lt;=12000,H3164,IF(H3164&lt;=32000,ROUNDUP(H3164/2,0)+6000,IF(H3164&lt;=56000,ROUNDUP(H3164/4,0)+14000,28000)))),IF(H3164&lt;=0,IF(I3164&lt;=0,0,IF(I3164&lt;=15000,I3164,IF(I3164&lt;=40000,ROUNDUP(I3164/2,0)+7500,IF(I3164&lt;=70000,ROUNDUP(I3164/4,0)+17500,35000)))),MAX(IF(I3164&lt;=0,0,IF(I3164&lt;=15000,I3164,IF(I3164&lt;=40000,ROUNDUP(I3164/2,0)+7500,IF(I3164&lt;=70000,ROUNDUP(I3164/4,0)+17500,35000)))),MIN(IF(H3164&lt;=0,0,IF(H3164&lt;=12000,H3164,IF(H3164&lt;=32000,ROUNDUP(H3164/2,0)+6000,IF(H3164&lt;=56000,ROUNDUP(H3164/4,0)+14000,28000))))+IF(I3164&lt;=0,0,IF(I3164&lt;=15000,I3164,IF(I3164&lt;=40000,ROUNDUP(I3164/2,0)+7500,IF(I3164&lt;=70000,ROUNDUP(I3164/4,0)+17500,35000)))),28000))))</f>
        <v/>
      </c>
      <c r="V3164" s="18">
        <f>MIN(70000,S3164+T3164+U3164)</f>
        <v/>
      </c>
      <c r="W3164" s="18">
        <f>MAX(0,ROUNDDOWN(M3164-J3164-N3164-K3164-0,-3))</f>
        <v/>
      </c>
      <c r="X3164" s="18">
        <f>MAX(0,ROUNDDOWN(M3164-J3164-N3164-K3164-R3164,-3))</f>
        <v/>
      </c>
      <c r="Y3164" s="18">
        <f>IF(W3164&lt;=0,0,ROUNDDOWN((W3164*LOOKUP(W3164,{0,1950001,3300001,6950001,9000001,18000001,40000001},{0.05,0.1,0.2,0.23,0.33,0.4,0.45})-LOOKUP(W3164,{0,1950001,3300001,6950001,9000001,18000001,40000001},{0,97500,427500,636000,1536000,2796000,4796000}))*1.021,-2))</f>
        <v/>
      </c>
      <c r="Z3164" s="18">
        <f>IF(X3164&lt;=0,0,ROUNDDOWN((X3164*LOOKUP(X3164,{0,1950001,3300001,6950001,9000001,18000001,40000001},{0.05,0.1,0.2,0.23,0.33,0.4,0.45})-LOOKUP(X3164,{0,1950001,3300001,6950001,9000001,18000001,40000001},{0,97500,427500,636000,1536000,2796000,4796000}))*1.021,-2))</f>
        <v/>
      </c>
      <c r="AA3164" s="18">
        <f>MAX(0,ROUNDDOWN(M3164-J3164-430000-L3164-0,-3))</f>
        <v/>
      </c>
      <c r="AB3164" s="18">
        <f>MAX(0,ROUNDDOWN(M3164-J3164-430000-L3164-V3164,-3))</f>
        <v/>
      </c>
      <c r="AC3164" s="18">
        <f>IF(M3164&lt;=450000,0,MAX(0,ROUNDDOWN(AA3164*0.06-MIN(50000,AA3164)*0.03,-2))+MAX(0,ROUNDDOWN(AA3164*0.04-MIN(50000,AA3164)*0.02,-2)))</f>
        <v/>
      </c>
      <c r="AD3164" s="18">
        <f>IF(M3164&lt;=450000,0,MAX(0,ROUNDDOWN(AB3164*0.06-MIN(50000,AB3164)*0.03,-2))+MAX(0,ROUNDDOWN(AB3164*0.04-MIN(50000,AB3164)*0.02,-2)))</f>
        <v/>
      </c>
      <c r="AE3164" s="18">
        <f>Y3164-Z3164</f>
        <v/>
      </c>
      <c r="AF3164" s="18">
        <f>AC3164-AD3164</f>
        <v/>
      </c>
      <c r="AG3164" s="18">
        <f>AE3164+AF3164</f>
        <v/>
      </c>
      <c r="AH3164" s="20">
        <f>IF(W3164&lt;=0,0,LOOKUP(W3164,{0,1950001,3300001,6950001,9000001,18000001,40000001},{0.05,0.1,0.2,0.23,0.33,0.4,0.45}))</f>
        <v/>
      </c>
    </row>
    <row r="3165">
      <c r="A3165" t="inlineStr">
        <is>
          <t>1万円刻み 3区分8万円ずつ</t>
        </is>
      </c>
      <c r="B3165" s="18">
        <f>'4_1万円刻み'!$A$1029</f>
        <v/>
      </c>
      <c r="C3165" s="19" t="n">
        <v>2026</v>
      </c>
      <c r="D3165" t="inlineStr">
        <is>
          <t>いいえ</t>
        </is>
      </c>
      <c r="E3165" s="18" t="n">
        <v>80000</v>
      </c>
      <c r="F3165" s="18" t="n">
        <v>0</v>
      </c>
      <c r="G3165" s="18" t="n">
        <v>80000</v>
      </c>
      <c r="H3165" s="18" t="n">
        <v>80000</v>
      </c>
      <c r="I3165" s="18" t="n">
        <v>0</v>
      </c>
      <c r="J3165" s="18">
        <f>ROUND(MIN(B3165/12,650000)*12*0.0915+MIN(B3165/12,1390000)*12*(0.0504+0)+B3165*0.005,0)</f>
        <v/>
      </c>
      <c r="K3165" s="18" t="n">
        <v>0</v>
      </c>
      <c r="L3165" s="18" t="n">
        <v>0</v>
      </c>
      <c r="M3165" s="18">
        <f>ROUND(IF(C3165&gt;=2026,IF(B3165&lt;741000,0,IF(B3165&lt;2191000,B3165-740000,IF(B3165&lt;2193000,1451000,IF(B3165&lt;2196000,1453000,IF(B3165&lt;2200000,1456000,IF(B3165&lt;3600000,ROUNDDOWN(B3165/4,-3)*2.8-80000,IF(B3165&lt;6600000,ROUNDDOWN(B3165/4,-3)*3.2-440000,IF(B3165&lt;8500000,ROUNDDOWN(B3165*0.9,0)-1100000,B3165-1950000)))))))),IF(B3165&lt;651000,0,IF(B3165&lt;1900000,B3165-650000,IF(B3165&lt;3600000,ROUNDDOWN(B3165/4,-3)*2.8-80000,IF(B3165&lt;6600000,ROUNDDOWN(B3165/4,-3)*3.2-440000,IF(B3165&lt;8500000,ROUNDDOWN(B3165*0.9,0)-1100000,B3165-1950000)))))),0)</f>
        <v/>
      </c>
      <c r="N3165" s="18">
        <f>IF(M3165&gt;23500000,NA(),IF(C3165&gt;=2026,IF(M3165&lt;=4890000,1040000,IF(M3165&lt;=6550000,670000,620000)),IF(M3165&lt;=1320000,950000,IF(M3165&lt;=3360000,880000,IF(M3165&lt;=4890000,680000,IF(M3165&lt;=6550000,630000,580000))))))</f>
        <v/>
      </c>
      <c r="O3165" s="18">
        <f>IF(F3165&lt;=0,IF(AND(D3165="はい",C3165&gt;=2026,C3165&lt;=2027),IF(E3165&lt;=0,0,IF(E3165&lt;=30000,E3165,IF(E3165&lt;=60000,ROUNDUP(E3165/2,0)+15000,IF(E3165&lt;=120000,ROUNDUP(E3165/4,0)+30000,60000)))),IF(E3165&lt;=0,0,IF(E3165&lt;=20000,E3165,IF(E3165&lt;=40000,ROUNDUP(E3165/2,0)+10000,IF(E3165&lt;=80000,ROUNDUP(E3165/4,0)+20000,40000))))),IF(E3165&lt;=0,IF(F3165&lt;=0,0,IF(F3165&lt;=25000,F3165,IF(F3165&lt;=50000,ROUNDUP(F3165/2,0)+12500,IF(F3165&lt;=100000,ROUNDUP(F3165/4,0)+25000,50000)))),MAX(IF(F3165&lt;=0,0,IF(F3165&lt;=25000,F3165,IF(F3165&lt;=50000,ROUNDUP(F3165/2,0)+12500,IF(F3165&lt;=100000,ROUNDUP(F3165/4,0)+25000,50000)))),MIN(IF(AND(D3165="はい",C3165&gt;=2026,C3165&lt;=2027),IF(E3165&lt;=0,0,IF(E3165&lt;=30000,E3165,IF(E3165&lt;=60000,ROUNDUP(E3165/2,0)+15000,IF(E3165&lt;=120000,ROUNDUP(E3165/4,0)+30000,60000)))),IF(E3165&lt;=0,0,IF(E3165&lt;=20000,E3165,IF(E3165&lt;=40000,ROUNDUP(E3165/2,0)+10000,IF(E3165&lt;=80000,ROUNDUP(E3165/4,0)+20000,40000)))))+IF(F3165&lt;=0,0,IF(F3165&lt;=25000,F3165,IF(F3165&lt;=50000,ROUNDUP(F3165/2,0)+12500,IF(F3165&lt;=100000,ROUNDUP(F3165/4,0)+25000,50000)))),IF(AND(D3165="はい",C3165&gt;=2026,C3165&lt;=2027),60000,40000)))))</f>
        <v/>
      </c>
      <c r="P3165" s="18">
        <f>IF(G3165&lt;=0,0,IF(G3165&lt;=20000,G3165,IF(G3165&lt;=40000,ROUNDUP(G3165/2,0)+10000,IF(G3165&lt;=80000,ROUNDUP(G3165/4,0)+20000,40000))))</f>
        <v/>
      </c>
      <c r="Q3165" s="18">
        <f>IF(I3165&lt;=0,IF(H3165&lt;=0,0,IF(H3165&lt;=20000,H3165,IF(H3165&lt;=40000,ROUNDUP(H3165/2,0)+10000,IF(H3165&lt;=80000,ROUNDUP(H3165/4,0)+20000,40000)))),IF(H3165&lt;=0,IF(I3165&lt;=0,0,IF(I3165&lt;=25000,I3165,IF(I3165&lt;=50000,ROUNDUP(I3165/2,0)+12500,IF(I3165&lt;=100000,ROUNDUP(I3165/4,0)+25000,50000)))),MAX(IF(I3165&lt;=0,0,IF(I3165&lt;=25000,I3165,IF(I3165&lt;=50000,ROUNDUP(I3165/2,0)+12500,IF(I3165&lt;=100000,ROUNDUP(I3165/4,0)+25000,50000)))),MIN(IF(H3165&lt;=0,0,IF(H3165&lt;=20000,H3165,IF(H3165&lt;=40000,ROUNDUP(H3165/2,0)+10000,IF(H3165&lt;=80000,ROUNDUP(H3165/4,0)+20000,40000))))+IF(I3165&lt;=0,0,IF(I3165&lt;=25000,I3165,IF(I3165&lt;=50000,ROUNDUP(I3165/2,0)+12500,IF(I3165&lt;=100000,ROUNDUP(I3165/4,0)+25000,50000)))),40000))))</f>
        <v/>
      </c>
      <c r="R3165" s="18">
        <f>MIN(120000,O3165+P3165+Q3165)</f>
        <v/>
      </c>
      <c r="S3165" s="18">
        <f>IF(F3165&lt;=0,IF(E3165&lt;=0,0,IF(E3165&lt;=12000,E3165,IF(E3165&lt;=32000,ROUNDUP(E3165/2,0)+6000,IF(E3165&lt;=56000,ROUNDUP(E3165/4,0)+14000,28000)))),IF(E3165&lt;=0,IF(F3165&lt;=0,0,IF(F3165&lt;=15000,F3165,IF(F3165&lt;=40000,ROUNDUP(F3165/2,0)+7500,IF(F3165&lt;=70000,ROUNDUP(F3165/4,0)+17500,35000)))),MAX(IF(F3165&lt;=0,0,IF(F3165&lt;=15000,F3165,IF(F3165&lt;=40000,ROUNDUP(F3165/2,0)+7500,IF(F3165&lt;=70000,ROUNDUP(F3165/4,0)+17500,35000)))),MIN(IF(E3165&lt;=0,0,IF(E3165&lt;=12000,E3165,IF(E3165&lt;=32000,ROUNDUP(E3165/2,0)+6000,IF(E3165&lt;=56000,ROUNDUP(E3165/4,0)+14000,28000))))+IF(F3165&lt;=0,0,IF(F3165&lt;=15000,F3165,IF(F3165&lt;=40000,ROUNDUP(F3165/2,0)+7500,IF(F3165&lt;=70000,ROUNDUP(F3165/4,0)+17500,35000)))),28000))))</f>
        <v/>
      </c>
      <c r="T3165" s="18">
        <f>IF(G3165&lt;=0,0,IF(G3165&lt;=12000,G3165,IF(G3165&lt;=32000,ROUNDUP(G3165/2,0)+6000,IF(G3165&lt;=56000,ROUNDUP(G3165/4,0)+14000,28000))))</f>
        <v/>
      </c>
      <c r="U3165" s="18">
        <f>IF(I3165&lt;=0,IF(H3165&lt;=0,0,IF(H3165&lt;=12000,H3165,IF(H3165&lt;=32000,ROUNDUP(H3165/2,0)+6000,IF(H3165&lt;=56000,ROUNDUP(H3165/4,0)+14000,28000)))),IF(H3165&lt;=0,IF(I3165&lt;=0,0,IF(I3165&lt;=15000,I3165,IF(I3165&lt;=40000,ROUNDUP(I3165/2,0)+7500,IF(I3165&lt;=70000,ROUNDUP(I3165/4,0)+17500,35000)))),MAX(IF(I3165&lt;=0,0,IF(I3165&lt;=15000,I3165,IF(I3165&lt;=40000,ROUNDUP(I3165/2,0)+7500,IF(I3165&lt;=70000,ROUNDUP(I3165/4,0)+17500,35000)))),MIN(IF(H3165&lt;=0,0,IF(H3165&lt;=12000,H3165,IF(H3165&lt;=32000,ROUNDUP(H3165/2,0)+6000,IF(H3165&lt;=56000,ROUNDUP(H3165/4,0)+14000,28000))))+IF(I3165&lt;=0,0,IF(I3165&lt;=15000,I3165,IF(I3165&lt;=40000,ROUNDUP(I3165/2,0)+7500,IF(I3165&lt;=70000,ROUNDUP(I3165/4,0)+17500,35000)))),28000))))</f>
        <v/>
      </c>
      <c r="V3165" s="18">
        <f>MIN(70000,S3165+T3165+U3165)</f>
        <v/>
      </c>
      <c r="W3165" s="18">
        <f>MAX(0,ROUNDDOWN(M3165-J3165-N3165-K3165-0,-3))</f>
        <v/>
      </c>
      <c r="X3165" s="18">
        <f>MAX(0,ROUNDDOWN(M3165-J3165-N3165-K3165-R3165,-3))</f>
        <v/>
      </c>
      <c r="Y3165" s="18">
        <f>IF(W3165&lt;=0,0,ROUNDDOWN((W3165*LOOKUP(W3165,{0,1950001,3300001,6950001,9000001,18000001,40000001},{0.05,0.1,0.2,0.23,0.33,0.4,0.45})-LOOKUP(W3165,{0,1950001,3300001,6950001,9000001,18000001,40000001},{0,97500,427500,636000,1536000,2796000,4796000}))*1.021,-2))</f>
        <v/>
      </c>
      <c r="Z3165" s="18">
        <f>IF(X3165&lt;=0,0,ROUNDDOWN((X3165*LOOKUP(X3165,{0,1950001,3300001,6950001,9000001,18000001,40000001},{0.05,0.1,0.2,0.23,0.33,0.4,0.45})-LOOKUP(X3165,{0,1950001,3300001,6950001,9000001,18000001,40000001},{0,97500,427500,636000,1536000,2796000,4796000}))*1.021,-2))</f>
        <v/>
      </c>
      <c r="AA3165" s="18">
        <f>MAX(0,ROUNDDOWN(M3165-J3165-430000-L3165-0,-3))</f>
        <v/>
      </c>
      <c r="AB3165" s="18">
        <f>MAX(0,ROUNDDOWN(M3165-J3165-430000-L3165-V3165,-3))</f>
        <v/>
      </c>
      <c r="AC3165" s="18">
        <f>IF(M3165&lt;=450000,0,MAX(0,ROUNDDOWN(AA3165*0.06-MIN(50000,AA3165)*0.03,-2))+MAX(0,ROUNDDOWN(AA3165*0.04-MIN(50000,AA3165)*0.02,-2)))</f>
        <v/>
      </c>
      <c r="AD3165" s="18">
        <f>IF(M3165&lt;=450000,0,MAX(0,ROUNDDOWN(AB3165*0.06-MIN(50000,AB3165)*0.03,-2))+MAX(0,ROUNDDOWN(AB3165*0.04-MIN(50000,AB3165)*0.02,-2)))</f>
        <v/>
      </c>
      <c r="AE3165" s="18">
        <f>Y3165-Z3165</f>
        <v/>
      </c>
      <c r="AF3165" s="18">
        <f>AC3165-AD3165</f>
        <v/>
      </c>
      <c r="AG3165" s="18">
        <f>AE3165+AF3165</f>
        <v/>
      </c>
      <c r="AH3165" s="20">
        <f>IF(W3165&lt;=0,0,LOOKUP(W3165,{0,1950001,3300001,6950001,9000001,18000001,40000001},{0.05,0.1,0.2,0.23,0.33,0.4,0.45}))</f>
        <v/>
      </c>
    </row>
    <row r="3166">
      <c r="A3166" t="inlineStr">
        <is>
          <t>1万円刻み 一般8万円</t>
        </is>
      </c>
      <c r="B3166" s="18">
        <f>'4_1万円刻み'!$A$1029</f>
        <v/>
      </c>
      <c r="C3166" s="19" t="n">
        <v>2026</v>
      </c>
      <c r="D3166" t="inlineStr">
        <is>
          <t>いいえ</t>
        </is>
      </c>
      <c r="E3166" s="18" t="n">
        <v>80000</v>
      </c>
      <c r="F3166" s="18" t="n">
        <v>0</v>
      </c>
      <c r="G3166" s="18" t="n">
        <v>0</v>
      </c>
      <c r="H3166" s="18" t="n">
        <v>0</v>
      </c>
      <c r="I3166" s="18" t="n">
        <v>0</v>
      </c>
      <c r="J3166" s="18">
        <f>ROUND(MIN(B3166/12,650000)*12*0.0915+MIN(B3166/12,1390000)*12*(0.0504+0)+B3166*0.005,0)</f>
        <v/>
      </c>
      <c r="K3166" s="18" t="n">
        <v>0</v>
      </c>
      <c r="L3166" s="18" t="n">
        <v>0</v>
      </c>
      <c r="M3166" s="18">
        <f>ROUND(IF(C3166&gt;=2026,IF(B3166&lt;741000,0,IF(B3166&lt;2191000,B3166-740000,IF(B3166&lt;2193000,1451000,IF(B3166&lt;2196000,1453000,IF(B3166&lt;2200000,1456000,IF(B3166&lt;3600000,ROUNDDOWN(B3166/4,-3)*2.8-80000,IF(B3166&lt;6600000,ROUNDDOWN(B3166/4,-3)*3.2-440000,IF(B3166&lt;8500000,ROUNDDOWN(B3166*0.9,0)-1100000,B3166-1950000)))))))),IF(B3166&lt;651000,0,IF(B3166&lt;1900000,B3166-650000,IF(B3166&lt;3600000,ROUNDDOWN(B3166/4,-3)*2.8-80000,IF(B3166&lt;6600000,ROUNDDOWN(B3166/4,-3)*3.2-440000,IF(B3166&lt;8500000,ROUNDDOWN(B3166*0.9,0)-1100000,B3166-1950000)))))),0)</f>
        <v/>
      </c>
      <c r="N3166" s="18">
        <f>IF(M3166&gt;23500000,NA(),IF(C3166&gt;=2026,IF(M3166&lt;=4890000,1040000,IF(M3166&lt;=6550000,670000,620000)),IF(M3166&lt;=1320000,950000,IF(M3166&lt;=3360000,880000,IF(M3166&lt;=4890000,680000,IF(M3166&lt;=6550000,630000,580000))))))</f>
        <v/>
      </c>
      <c r="O3166" s="18">
        <f>IF(F3166&lt;=0,IF(AND(D3166="はい",C3166&gt;=2026,C3166&lt;=2027),IF(E3166&lt;=0,0,IF(E3166&lt;=30000,E3166,IF(E3166&lt;=60000,ROUNDUP(E3166/2,0)+15000,IF(E3166&lt;=120000,ROUNDUP(E3166/4,0)+30000,60000)))),IF(E3166&lt;=0,0,IF(E3166&lt;=20000,E3166,IF(E3166&lt;=40000,ROUNDUP(E3166/2,0)+10000,IF(E3166&lt;=80000,ROUNDUP(E3166/4,0)+20000,40000))))),IF(E3166&lt;=0,IF(F3166&lt;=0,0,IF(F3166&lt;=25000,F3166,IF(F3166&lt;=50000,ROUNDUP(F3166/2,0)+12500,IF(F3166&lt;=100000,ROUNDUP(F3166/4,0)+25000,50000)))),MAX(IF(F3166&lt;=0,0,IF(F3166&lt;=25000,F3166,IF(F3166&lt;=50000,ROUNDUP(F3166/2,0)+12500,IF(F3166&lt;=100000,ROUNDUP(F3166/4,0)+25000,50000)))),MIN(IF(AND(D3166="はい",C3166&gt;=2026,C3166&lt;=2027),IF(E3166&lt;=0,0,IF(E3166&lt;=30000,E3166,IF(E3166&lt;=60000,ROUNDUP(E3166/2,0)+15000,IF(E3166&lt;=120000,ROUNDUP(E3166/4,0)+30000,60000)))),IF(E3166&lt;=0,0,IF(E3166&lt;=20000,E3166,IF(E3166&lt;=40000,ROUNDUP(E3166/2,0)+10000,IF(E3166&lt;=80000,ROUNDUP(E3166/4,0)+20000,40000)))))+IF(F3166&lt;=0,0,IF(F3166&lt;=25000,F3166,IF(F3166&lt;=50000,ROUNDUP(F3166/2,0)+12500,IF(F3166&lt;=100000,ROUNDUP(F3166/4,0)+25000,50000)))),IF(AND(D3166="はい",C3166&gt;=2026,C3166&lt;=2027),60000,40000)))))</f>
        <v/>
      </c>
      <c r="P3166" s="18">
        <f>IF(G3166&lt;=0,0,IF(G3166&lt;=20000,G3166,IF(G3166&lt;=40000,ROUNDUP(G3166/2,0)+10000,IF(G3166&lt;=80000,ROUNDUP(G3166/4,0)+20000,40000))))</f>
        <v/>
      </c>
      <c r="Q3166" s="18">
        <f>IF(I3166&lt;=0,IF(H3166&lt;=0,0,IF(H3166&lt;=20000,H3166,IF(H3166&lt;=40000,ROUNDUP(H3166/2,0)+10000,IF(H3166&lt;=80000,ROUNDUP(H3166/4,0)+20000,40000)))),IF(H3166&lt;=0,IF(I3166&lt;=0,0,IF(I3166&lt;=25000,I3166,IF(I3166&lt;=50000,ROUNDUP(I3166/2,0)+12500,IF(I3166&lt;=100000,ROUNDUP(I3166/4,0)+25000,50000)))),MAX(IF(I3166&lt;=0,0,IF(I3166&lt;=25000,I3166,IF(I3166&lt;=50000,ROUNDUP(I3166/2,0)+12500,IF(I3166&lt;=100000,ROUNDUP(I3166/4,0)+25000,50000)))),MIN(IF(H3166&lt;=0,0,IF(H3166&lt;=20000,H3166,IF(H3166&lt;=40000,ROUNDUP(H3166/2,0)+10000,IF(H3166&lt;=80000,ROUNDUP(H3166/4,0)+20000,40000))))+IF(I3166&lt;=0,0,IF(I3166&lt;=25000,I3166,IF(I3166&lt;=50000,ROUNDUP(I3166/2,0)+12500,IF(I3166&lt;=100000,ROUNDUP(I3166/4,0)+25000,50000)))),40000))))</f>
        <v/>
      </c>
      <c r="R3166" s="18">
        <f>MIN(120000,O3166+P3166+Q3166)</f>
        <v/>
      </c>
      <c r="S3166" s="18">
        <f>IF(F3166&lt;=0,IF(E3166&lt;=0,0,IF(E3166&lt;=12000,E3166,IF(E3166&lt;=32000,ROUNDUP(E3166/2,0)+6000,IF(E3166&lt;=56000,ROUNDUP(E3166/4,0)+14000,28000)))),IF(E3166&lt;=0,IF(F3166&lt;=0,0,IF(F3166&lt;=15000,F3166,IF(F3166&lt;=40000,ROUNDUP(F3166/2,0)+7500,IF(F3166&lt;=70000,ROUNDUP(F3166/4,0)+17500,35000)))),MAX(IF(F3166&lt;=0,0,IF(F3166&lt;=15000,F3166,IF(F3166&lt;=40000,ROUNDUP(F3166/2,0)+7500,IF(F3166&lt;=70000,ROUNDUP(F3166/4,0)+17500,35000)))),MIN(IF(E3166&lt;=0,0,IF(E3166&lt;=12000,E3166,IF(E3166&lt;=32000,ROUNDUP(E3166/2,0)+6000,IF(E3166&lt;=56000,ROUNDUP(E3166/4,0)+14000,28000))))+IF(F3166&lt;=0,0,IF(F3166&lt;=15000,F3166,IF(F3166&lt;=40000,ROUNDUP(F3166/2,0)+7500,IF(F3166&lt;=70000,ROUNDUP(F3166/4,0)+17500,35000)))),28000))))</f>
        <v/>
      </c>
      <c r="T3166" s="18">
        <f>IF(G3166&lt;=0,0,IF(G3166&lt;=12000,G3166,IF(G3166&lt;=32000,ROUNDUP(G3166/2,0)+6000,IF(G3166&lt;=56000,ROUNDUP(G3166/4,0)+14000,28000))))</f>
        <v/>
      </c>
      <c r="U3166" s="18">
        <f>IF(I3166&lt;=0,IF(H3166&lt;=0,0,IF(H3166&lt;=12000,H3166,IF(H3166&lt;=32000,ROUNDUP(H3166/2,0)+6000,IF(H3166&lt;=56000,ROUNDUP(H3166/4,0)+14000,28000)))),IF(H3166&lt;=0,IF(I3166&lt;=0,0,IF(I3166&lt;=15000,I3166,IF(I3166&lt;=40000,ROUNDUP(I3166/2,0)+7500,IF(I3166&lt;=70000,ROUNDUP(I3166/4,0)+17500,35000)))),MAX(IF(I3166&lt;=0,0,IF(I3166&lt;=15000,I3166,IF(I3166&lt;=40000,ROUNDUP(I3166/2,0)+7500,IF(I3166&lt;=70000,ROUNDUP(I3166/4,0)+17500,35000)))),MIN(IF(H3166&lt;=0,0,IF(H3166&lt;=12000,H3166,IF(H3166&lt;=32000,ROUNDUP(H3166/2,0)+6000,IF(H3166&lt;=56000,ROUNDUP(H3166/4,0)+14000,28000))))+IF(I3166&lt;=0,0,IF(I3166&lt;=15000,I3166,IF(I3166&lt;=40000,ROUNDUP(I3166/2,0)+7500,IF(I3166&lt;=70000,ROUNDUP(I3166/4,0)+17500,35000)))),28000))))</f>
        <v/>
      </c>
      <c r="V3166" s="18">
        <f>MIN(70000,S3166+T3166+U3166)</f>
        <v/>
      </c>
      <c r="W3166" s="18">
        <f>MAX(0,ROUNDDOWN(M3166-J3166-N3166-K3166-0,-3))</f>
        <v/>
      </c>
      <c r="X3166" s="18">
        <f>MAX(0,ROUNDDOWN(M3166-J3166-N3166-K3166-R3166,-3))</f>
        <v/>
      </c>
      <c r="Y3166" s="18">
        <f>IF(W3166&lt;=0,0,ROUNDDOWN((W3166*LOOKUP(W3166,{0,1950001,3300001,6950001,9000001,18000001,40000001},{0.05,0.1,0.2,0.23,0.33,0.4,0.45})-LOOKUP(W3166,{0,1950001,3300001,6950001,9000001,18000001,40000001},{0,97500,427500,636000,1536000,2796000,4796000}))*1.021,-2))</f>
        <v/>
      </c>
      <c r="Z3166" s="18">
        <f>IF(X3166&lt;=0,0,ROUNDDOWN((X3166*LOOKUP(X3166,{0,1950001,3300001,6950001,9000001,18000001,40000001},{0.05,0.1,0.2,0.23,0.33,0.4,0.45})-LOOKUP(X3166,{0,1950001,3300001,6950001,9000001,18000001,40000001},{0,97500,427500,636000,1536000,2796000,4796000}))*1.021,-2))</f>
        <v/>
      </c>
      <c r="AA3166" s="18">
        <f>MAX(0,ROUNDDOWN(M3166-J3166-430000-L3166-0,-3))</f>
        <v/>
      </c>
      <c r="AB3166" s="18">
        <f>MAX(0,ROUNDDOWN(M3166-J3166-430000-L3166-V3166,-3))</f>
        <v/>
      </c>
      <c r="AC3166" s="18">
        <f>IF(M3166&lt;=450000,0,MAX(0,ROUNDDOWN(AA3166*0.06-MIN(50000,AA3166)*0.03,-2))+MAX(0,ROUNDDOWN(AA3166*0.04-MIN(50000,AA3166)*0.02,-2)))</f>
        <v/>
      </c>
      <c r="AD3166" s="18">
        <f>IF(M3166&lt;=450000,0,MAX(0,ROUNDDOWN(AB3166*0.06-MIN(50000,AB3166)*0.03,-2))+MAX(0,ROUNDDOWN(AB3166*0.04-MIN(50000,AB3166)*0.02,-2)))</f>
        <v/>
      </c>
      <c r="AE3166" s="18">
        <f>Y3166-Z3166</f>
        <v/>
      </c>
      <c r="AF3166" s="18">
        <f>AC3166-AD3166</f>
        <v/>
      </c>
      <c r="AG3166" s="18">
        <f>AE3166+AF3166</f>
        <v/>
      </c>
      <c r="AH3166" s="20">
        <f>IF(W3166&lt;=0,0,LOOKUP(W3166,{0,1950001,3300001,6950001,9000001,18000001,40000001},{0.05,0.1,0.2,0.23,0.33,0.4,0.45}))</f>
        <v/>
      </c>
    </row>
    <row r="3167">
      <c r="A3167" t="inlineStr">
        <is>
          <t>1万円刻み 特例あり一般12万円</t>
        </is>
      </c>
      <c r="B3167" s="18">
        <f>'4_1万円刻み'!$A$1029</f>
        <v/>
      </c>
      <c r="C3167" s="19" t="n">
        <v>2026</v>
      </c>
      <c r="D3167" t="inlineStr">
        <is>
          <t>はい</t>
        </is>
      </c>
      <c r="E3167" s="18" t="n">
        <v>120000</v>
      </c>
      <c r="F3167" s="18" t="n">
        <v>0</v>
      </c>
      <c r="G3167" s="18" t="n">
        <v>0</v>
      </c>
      <c r="H3167" s="18" t="n">
        <v>0</v>
      </c>
      <c r="I3167" s="18" t="n">
        <v>0</v>
      </c>
      <c r="J3167" s="18">
        <f>ROUND(MIN(B3167/12,650000)*12*0.0915+MIN(B3167/12,1390000)*12*(0.0504+0)+B3167*0.005,0)</f>
        <v/>
      </c>
      <c r="K3167" s="18" t="n">
        <v>0</v>
      </c>
      <c r="L3167" s="18" t="n">
        <v>0</v>
      </c>
      <c r="M3167" s="18">
        <f>ROUND(IF(C3167&gt;=2026,IF(B3167&lt;741000,0,IF(B3167&lt;2191000,B3167-740000,IF(B3167&lt;2193000,1451000,IF(B3167&lt;2196000,1453000,IF(B3167&lt;2200000,1456000,IF(B3167&lt;3600000,ROUNDDOWN(B3167/4,-3)*2.8-80000,IF(B3167&lt;6600000,ROUNDDOWN(B3167/4,-3)*3.2-440000,IF(B3167&lt;8500000,ROUNDDOWN(B3167*0.9,0)-1100000,B3167-1950000)))))))),IF(B3167&lt;651000,0,IF(B3167&lt;1900000,B3167-650000,IF(B3167&lt;3600000,ROUNDDOWN(B3167/4,-3)*2.8-80000,IF(B3167&lt;6600000,ROUNDDOWN(B3167/4,-3)*3.2-440000,IF(B3167&lt;8500000,ROUNDDOWN(B3167*0.9,0)-1100000,B3167-1950000)))))),0)</f>
        <v/>
      </c>
      <c r="N3167" s="18">
        <f>IF(M3167&gt;23500000,NA(),IF(C3167&gt;=2026,IF(M3167&lt;=4890000,1040000,IF(M3167&lt;=6550000,670000,620000)),IF(M3167&lt;=1320000,950000,IF(M3167&lt;=3360000,880000,IF(M3167&lt;=4890000,680000,IF(M3167&lt;=6550000,630000,580000))))))</f>
        <v/>
      </c>
      <c r="O3167" s="18">
        <f>IF(F3167&lt;=0,IF(AND(D3167="はい",C3167&gt;=2026,C3167&lt;=2027),IF(E3167&lt;=0,0,IF(E3167&lt;=30000,E3167,IF(E3167&lt;=60000,ROUNDUP(E3167/2,0)+15000,IF(E3167&lt;=120000,ROUNDUP(E3167/4,0)+30000,60000)))),IF(E3167&lt;=0,0,IF(E3167&lt;=20000,E3167,IF(E3167&lt;=40000,ROUNDUP(E3167/2,0)+10000,IF(E3167&lt;=80000,ROUNDUP(E3167/4,0)+20000,40000))))),IF(E3167&lt;=0,IF(F3167&lt;=0,0,IF(F3167&lt;=25000,F3167,IF(F3167&lt;=50000,ROUNDUP(F3167/2,0)+12500,IF(F3167&lt;=100000,ROUNDUP(F3167/4,0)+25000,50000)))),MAX(IF(F3167&lt;=0,0,IF(F3167&lt;=25000,F3167,IF(F3167&lt;=50000,ROUNDUP(F3167/2,0)+12500,IF(F3167&lt;=100000,ROUNDUP(F3167/4,0)+25000,50000)))),MIN(IF(AND(D3167="はい",C3167&gt;=2026,C3167&lt;=2027),IF(E3167&lt;=0,0,IF(E3167&lt;=30000,E3167,IF(E3167&lt;=60000,ROUNDUP(E3167/2,0)+15000,IF(E3167&lt;=120000,ROUNDUP(E3167/4,0)+30000,60000)))),IF(E3167&lt;=0,0,IF(E3167&lt;=20000,E3167,IF(E3167&lt;=40000,ROUNDUP(E3167/2,0)+10000,IF(E3167&lt;=80000,ROUNDUP(E3167/4,0)+20000,40000)))))+IF(F3167&lt;=0,0,IF(F3167&lt;=25000,F3167,IF(F3167&lt;=50000,ROUNDUP(F3167/2,0)+12500,IF(F3167&lt;=100000,ROUNDUP(F3167/4,0)+25000,50000)))),IF(AND(D3167="はい",C3167&gt;=2026,C3167&lt;=2027),60000,40000)))))</f>
        <v/>
      </c>
      <c r="P3167" s="18">
        <f>IF(G3167&lt;=0,0,IF(G3167&lt;=20000,G3167,IF(G3167&lt;=40000,ROUNDUP(G3167/2,0)+10000,IF(G3167&lt;=80000,ROUNDUP(G3167/4,0)+20000,40000))))</f>
        <v/>
      </c>
      <c r="Q3167" s="18">
        <f>IF(I3167&lt;=0,IF(H3167&lt;=0,0,IF(H3167&lt;=20000,H3167,IF(H3167&lt;=40000,ROUNDUP(H3167/2,0)+10000,IF(H3167&lt;=80000,ROUNDUP(H3167/4,0)+20000,40000)))),IF(H3167&lt;=0,IF(I3167&lt;=0,0,IF(I3167&lt;=25000,I3167,IF(I3167&lt;=50000,ROUNDUP(I3167/2,0)+12500,IF(I3167&lt;=100000,ROUNDUP(I3167/4,0)+25000,50000)))),MAX(IF(I3167&lt;=0,0,IF(I3167&lt;=25000,I3167,IF(I3167&lt;=50000,ROUNDUP(I3167/2,0)+12500,IF(I3167&lt;=100000,ROUNDUP(I3167/4,0)+25000,50000)))),MIN(IF(H3167&lt;=0,0,IF(H3167&lt;=20000,H3167,IF(H3167&lt;=40000,ROUNDUP(H3167/2,0)+10000,IF(H3167&lt;=80000,ROUNDUP(H3167/4,0)+20000,40000))))+IF(I3167&lt;=0,0,IF(I3167&lt;=25000,I3167,IF(I3167&lt;=50000,ROUNDUP(I3167/2,0)+12500,IF(I3167&lt;=100000,ROUNDUP(I3167/4,0)+25000,50000)))),40000))))</f>
        <v/>
      </c>
      <c r="R3167" s="18">
        <f>MIN(120000,O3167+P3167+Q3167)</f>
        <v/>
      </c>
      <c r="S3167" s="18">
        <f>IF(F3167&lt;=0,IF(E3167&lt;=0,0,IF(E3167&lt;=12000,E3167,IF(E3167&lt;=32000,ROUNDUP(E3167/2,0)+6000,IF(E3167&lt;=56000,ROUNDUP(E3167/4,0)+14000,28000)))),IF(E3167&lt;=0,IF(F3167&lt;=0,0,IF(F3167&lt;=15000,F3167,IF(F3167&lt;=40000,ROUNDUP(F3167/2,0)+7500,IF(F3167&lt;=70000,ROUNDUP(F3167/4,0)+17500,35000)))),MAX(IF(F3167&lt;=0,0,IF(F3167&lt;=15000,F3167,IF(F3167&lt;=40000,ROUNDUP(F3167/2,0)+7500,IF(F3167&lt;=70000,ROUNDUP(F3167/4,0)+17500,35000)))),MIN(IF(E3167&lt;=0,0,IF(E3167&lt;=12000,E3167,IF(E3167&lt;=32000,ROUNDUP(E3167/2,0)+6000,IF(E3167&lt;=56000,ROUNDUP(E3167/4,0)+14000,28000))))+IF(F3167&lt;=0,0,IF(F3167&lt;=15000,F3167,IF(F3167&lt;=40000,ROUNDUP(F3167/2,0)+7500,IF(F3167&lt;=70000,ROUNDUP(F3167/4,0)+17500,35000)))),28000))))</f>
        <v/>
      </c>
      <c r="T3167" s="18">
        <f>IF(G3167&lt;=0,0,IF(G3167&lt;=12000,G3167,IF(G3167&lt;=32000,ROUNDUP(G3167/2,0)+6000,IF(G3167&lt;=56000,ROUNDUP(G3167/4,0)+14000,28000))))</f>
        <v/>
      </c>
      <c r="U3167" s="18">
        <f>IF(I3167&lt;=0,IF(H3167&lt;=0,0,IF(H3167&lt;=12000,H3167,IF(H3167&lt;=32000,ROUNDUP(H3167/2,0)+6000,IF(H3167&lt;=56000,ROUNDUP(H3167/4,0)+14000,28000)))),IF(H3167&lt;=0,IF(I3167&lt;=0,0,IF(I3167&lt;=15000,I3167,IF(I3167&lt;=40000,ROUNDUP(I3167/2,0)+7500,IF(I3167&lt;=70000,ROUNDUP(I3167/4,0)+17500,35000)))),MAX(IF(I3167&lt;=0,0,IF(I3167&lt;=15000,I3167,IF(I3167&lt;=40000,ROUNDUP(I3167/2,0)+7500,IF(I3167&lt;=70000,ROUNDUP(I3167/4,0)+17500,35000)))),MIN(IF(H3167&lt;=0,0,IF(H3167&lt;=12000,H3167,IF(H3167&lt;=32000,ROUNDUP(H3167/2,0)+6000,IF(H3167&lt;=56000,ROUNDUP(H3167/4,0)+14000,28000))))+IF(I3167&lt;=0,0,IF(I3167&lt;=15000,I3167,IF(I3167&lt;=40000,ROUNDUP(I3167/2,0)+7500,IF(I3167&lt;=70000,ROUNDUP(I3167/4,0)+17500,35000)))),28000))))</f>
        <v/>
      </c>
      <c r="V3167" s="18">
        <f>MIN(70000,S3167+T3167+U3167)</f>
        <v/>
      </c>
      <c r="W3167" s="18">
        <f>MAX(0,ROUNDDOWN(M3167-J3167-N3167-K3167-0,-3))</f>
        <v/>
      </c>
      <c r="X3167" s="18">
        <f>MAX(0,ROUNDDOWN(M3167-J3167-N3167-K3167-R3167,-3))</f>
        <v/>
      </c>
      <c r="Y3167" s="18">
        <f>IF(W3167&lt;=0,0,ROUNDDOWN((W3167*LOOKUP(W3167,{0,1950001,3300001,6950001,9000001,18000001,40000001},{0.05,0.1,0.2,0.23,0.33,0.4,0.45})-LOOKUP(W3167,{0,1950001,3300001,6950001,9000001,18000001,40000001},{0,97500,427500,636000,1536000,2796000,4796000}))*1.021,-2))</f>
        <v/>
      </c>
      <c r="Z3167" s="18">
        <f>IF(X3167&lt;=0,0,ROUNDDOWN((X3167*LOOKUP(X3167,{0,1950001,3300001,6950001,9000001,18000001,40000001},{0.05,0.1,0.2,0.23,0.33,0.4,0.45})-LOOKUP(X3167,{0,1950001,3300001,6950001,9000001,18000001,40000001},{0,97500,427500,636000,1536000,2796000,4796000}))*1.021,-2))</f>
        <v/>
      </c>
      <c r="AA3167" s="18">
        <f>MAX(0,ROUNDDOWN(M3167-J3167-430000-L3167-0,-3))</f>
        <v/>
      </c>
      <c r="AB3167" s="18">
        <f>MAX(0,ROUNDDOWN(M3167-J3167-430000-L3167-V3167,-3))</f>
        <v/>
      </c>
      <c r="AC3167" s="18">
        <f>IF(M3167&lt;=450000,0,MAX(0,ROUNDDOWN(AA3167*0.06-MIN(50000,AA3167)*0.03,-2))+MAX(0,ROUNDDOWN(AA3167*0.04-MIN(50000,AA3167)*0.02,-2)))</f>
        <v/>
      </c>
      <c r="AD3167" s="18">
        <f>IF(M3167&lt;=450000,0,MAX(0,ROUNDDOWN(AB3167*0.06-MIN(50000,AB3167)*0.03,-2))+MAX(0,ROUNDDOWN(AB3167*0.04-MIN(50000,AB3167)*0.02,-2)))</f>
        <v/>
      </c>
      <c r="AE3167" s="18">
        <f>Y3167-Z3167</f>
        <v/>
      </c>
      <c r="AF3167" s="18">
        <f>AC3167-AD3167</f>
        <v/>
      </c>
      <c r="AG3167" s="18">
        <f>AE3167+AF3167</f>
        <v/>
      </c>
      <c r="AH3167" s="20">
        <f>IF(W3167&lt;=0,0,LOOKUP(W3167,{0,1950001,3300001,6950001,9000001,18000001,40000001},{0.05,0.1,0.2,0.23,0.33,0.4,0.45}))</f>
        <v/>
      </c>
    </row>
    <row r="3168">
      <c r="A3168" t="inlineStr">
        <is>
          <t>1万円刻み 3区分8万円ずつ</t>
        </is>
      </c>
      <c r="B3168" s="18">
        <f>'4_1万円刻み'!$A$1030</f>
        <v/>
      </c>
      <c r="C3168" s="19" t="n">
        <v>2026</v>
      </c>
      <c r="D3168" t="inlineStr">
        <is>
          <t>いいえ</t>
        </is>
      </c>
      <c r="E3168" s="18" t="n">
        <v>80000</v>
      </c>
      <c r="F3168" s="18" t="n">
        <v>0</v>
      </c>
      <c r="G3168" s="18" t="n">
        <v>80000</v>
      </c>
      <c r="H3168" s="18" t="n">
        <v>80000</v>
      </c>
      <c r="I3168" s="18" t="n">
        <v>0</v>
      </c>
      <c r="J3168" s="18">
        <f>ROUND(MIN(B3168/12,650000)*12*0.0915+MIN(B3168/12,1390000)*12*(0.0504+0)+B3168*0.005,0)</f>
        <v/>
      </c>
      <c r="K3168" s="18" t="n">
        <v>0</v>
      </c>
      <c r="L3168" s="18" t="n">
        <v>0</v>
      </c>
      <c r="M3168" s="18">
        <f>ROUND(IF(C3168&gt;=2026,IF(B3168&lt;741000,0,IF(B3168&lt;2191000,B3168-740000,IF(B3168&lt;2193000,1451000,IF(B3168&lt;2196000,1453000,IF(B3168&lt;2200000,1456000,IF(B3168&lt;3600000,ROUNDDOWN(B3168/4,-3)*2.8-80000,IF(B3168&lt;6600000,ROUNDDOWN(B3168/4,-3)*3.2-440000,IF(B3168&lt;8500000,ROUNDDOWN(B3168*0.9,0)-1100000,B3168-1950000)))))))),IF(B3168&lt;651000,0,IF(B3168&lt;1900000,B3168-650000,IF(B3168&lt;3600000,ROUNDDOWN(B3168/4,-3)*2.8-80000,IF(B3168&lt;6600000,ROUNDDOWN(B3168/4,-3)*3.2-440000,IF(B3168&lt;8500000,ROUNDDOWN(B3168*0.9,0)-1100000,B3168-1950000)))))),0)</f>
        <v/>
      </c>
      <c r="N3168" s="18">
        <f>IF(M3168&gt;23500000,NA(),IF(C3168&gt;=2026,IF(M3168&lt;=4890000,1040000,IF(M3168&lt;=6550000,670000,620000)),IF(M3168&lt;=1320000,950000,IF(M3168&lt;=3360000,880000,IF(M3168&lt;=4890000,680000,IF(M3168&lt;=6550000,630000,580000))))))</f>
        <v/>
      </c>
      <c r="O3168" s="18">
        <f>IF(F3168&lt;=0,IF(AND(D3168="はい",C3168&gt;=2026,C3168&lt;=2027),IF(E3168&lt;=0,0,IF(E3168&lt;=30000,E3168,IF(E3168&lt;=60000,ROUNDUP(E3168/2,0)+15000,IF(E3168&lt;=120000,ROUNDUP(E3168/4,0)+30000,60000)))),IF(E3168&lt;=0,0,IF(E3168&lt;=20000,E3168,IF(E3168&lt;=40000,ROUNDUP(E3168/2,0)+10000,IF(E3168&lt;=80000,ROUNDUP(E3168/4,0)+20000,40000))))),IF(E3168&lt;=0,IF(F3168&lt;=0,0,IF(F3168&lt;=25000,F3168,IF(F3168&lt;=50000,ROUNDUP(F3168/2,0)+12500,IF(F3168&lt;=100000,ROUNDUP(F3168/4,0)+25000,50000)))),MAX(IF(F3168&lt;=0,0,IF(F3168&lt;=25000,F3168,IF(F3168&lt;=50000,ROUNDUP(F3168/2,0)+12500,IF(F3168&lt;=100000,ROUNDUP(F3168/4,0)+25000,50000)))),MIN(IF(AND(D3168="はい",C3168&gt;=2026,C3168&lt;=2027),IF(E3168&lt;=0,0,IF(E3168&lt;=30000,E3168,IF(E3168&lt;=60000,ROUNDUP(E3168/2,0)+15000,IF(E3168&lt;=120000,ROUNDUP(E3168/4,0)+30000,60000)))),IF(E3168&lt;=0,0,IF(E3168&lt;=20000,E3168,IF(E3168&lt;=40000,ROUNDUP(E3168/2,0)+10000,IF(E3168&lt;=80000,ROUNDUP(E3168/4,0)+20000,40000)))))+IF(F3168&lt;=0,0,IF(F3168&lt;=25000,F3168,IF(F3168&lt;=50000,ROUNDUP(F3168/2,0)+12500,IF(F3168&lt;=100000,ROUNDUP(F3168/4,0)+25000,50000)))),IF(AND(D3168="はい",C3168&gt;=2026,C3168&lt;=2027),60000,40000)))))</f>
        <v/>
      </c>
      <c r="P3168" s="18">
        <f>IF(G3168&lt;=0,0,IF(G3168&lt;=20000,G3168,IF(G3168&lt;=40000,ROUNDUP(G3168/2,0)+10000,IF(G3168&lt;=80000,ROUNDUP(G3168/4,0)+20000,40000))))</f>
        <v/>
      </c>
      <c r="Q3168" s="18">
        <f>IF(I3168&lt;=0,IF(H3168&lt;=0,0,IF(H3168&lt;=20000,H3168,IF(H3168&lt;=40000,ROUNDUP(H3168/2,0)+10000,IF(H3168&lt;=80000,ROUNDUP(H3168/4,0)+20000,40000)))),IF(H3168&lt;=0,IF(I3168&lt;=0,0,IF(I3168&lt;=25000,I3168,IF(I3168&lt;=50000,ROUNDUP(I3168/2,0)+12500,IF(I3168&lt;=100000,ROUNDUP(I3168/4,0)+25000,50000)))),MAX(IF(I3168&lt;=0,0,IF(I3168&lt;=25000,I3168,IF(I3168&lt;=50000,ROUNDUP(I3168/2,0)+12500,IF(I3168&lt;=100000,ROUNDUP(I3168/4,0)+25000,50000)))),MIN(IF(H3168&lt;=0,0,IF(H3168&lt;=20000,H3168,IF(H3168&lt;=40000,ROUNDUP(H3168/2,0)+10000,IF(H3168&lt;=80000,ROUNDUP(H3168/4,0)+20000,40000))))+IF(I3168&lt;=0,0,IF(I3168&lt;=25000,I3168,IF(I3168&lt;=50000,ROUNDUP(I3168/2,0)+12500,IF(I3168&lt;=100000,ROUNDUP(I3168/4,0)+25000,50000)))),40000))))</f>
        <v/>
      </c>
      <c r="R3168" s="18">
        <f>MIN(120000,O3168+P3168+Q3168)</f>
        <v/>
      </c>
      <c r="S3168" s="18">
        <f>IF(F3168&lt;=0,IF(E3168&lt;=0,0,IF(E3168&lt;=12000,E3168,IF(E3168&lt;=32000,ROUNDUP(E3168/2,0)+6000,IF(E3168&lt;=56000,ROUNDUP(E3168/4,0)+14000,28000)))),IF(E3168&lt;=0,IF(F3168&lt;=0,0,IF(F3168&lt;=15000,F3168,IF(F3168&lt;=40000,ROUNDUP(F3168/2,0)+7500,IF(F3168&lt;=70000,ROUNDUP(F3168/4,0)+17500,35000)))),MAX(IF(F3168&lt;=0,0,IF(F3168&lt;=15000,F3168,IF(F3168&lt;=40000,ROUNDUP(F3168/2,0)+7500,IF(F3168&lt;=70000,ROUNDUP(F3168/4,0)+17500,35000)))),MIN(IF(E3168&lt;=0,0,IF(E3168&lt;=12000,E3168,IF(E3168&lt;=32000,ROUNDUP(E3168/2,0)+6000,IF(E3168&lt;=56000,ROUNDUP(E3168/4,0)+14000,28000))))+IF(F3168&lt;=0,0,IF(F3168&lt;=15000,F3168,IF(F3168&lt;=40000,ROUNDUP(F3168/2,0)+7500,IF(F3168&lt;=70000,ROUNDUP(F3168/4,0)+17500,35000)))),28000))))</f>
        <v/>
      </c>
      <c r="T3168" s="18">
        <f>IF(G3168&lt;=0,0,IF(G3168&lt;=12000,G3168,IF(G3168&lt;=32000,ROUNDUP(G3168/2,0)+6000,IF(G3168&lt;=56000,ROUNDUP(G3168/4,0)+14000,28000))))</f>
        <v/>
      </c>
      <c r="U3168" s="18">
        <f>IF(I3168&lt;=0,IF(H3168&lt;=0,0,IF(H3168&lt;=12000,H3168,IF(H3168&lt;=32000,ROUNDUP(H3168/2,0)+6000,IF(H3168&lt;=56000,ROUNDUP(H3168/4,0)+14000,28000)))),IF(H3168&lt;=0,IF(I3168&lt;=0,0,IF(I3168&lt;=15000,I3168,IF(I3168&lt;=40000,ROUNDUP(I3168/2,0)+7500,IF(I3168&lt;=70000,ROUNDUP(I3168/4,0)+17500,35000)))),MAX(IF(I3168&lt;=0,0,IF(I3168&lt;=15000,I3168,IF(I3168&lt;=40000,ROUNDUP(I3168/2,0)+7500,IF(I3168&lt;=70000,ROUNDUP(I3168/4,0)+17500,35000)))),MIN(IF(H3168&lt;=0,0,IF(H3168&lt;=12000,H3168,IF(H3168&lt;=32000,ROUNDUP(H3168/2,0)+6000,IF(H3168&lt;=56000,ROUNDUP(H3168/4,0)+14000,28000))))+IF(I3168&lt;=0,0,IF(I3168&lt;=15000,I3168,IF(I3168&lt;=40000,ROUNDUP(I3168/2,0)+7500,IF(I3168&lt;=70000,ROUNDUP(I3168/4,0)+17500,35000)))),28000))))</f>
        <v/>
      </c>
      <c r="V3168" s="18">
        <f>MIN(70000,S3168+T3168+U3168)</f>
        <v/>
      </c>
      <c r="W3168" s="18">
        <f>MAX(0,ROUNDDOWN(M3168-J3168-N3168-K3168-0,-3))</f>
        <v/>
      </c>
      <c r="X3168" s="18">
        <f>MAX(0,ROUNDDOWN(M3168-J3168-N3168-K3168-R3168,-3))</f>
        <v/>
      </c>
      <c r="Y3168" s="18">
        <f>IF(W3168&lt;=0,0,ROUNDDOWN((W3168*LOOKUP(W3168,{0,1950001,3300001,6950001,9000001,18000001,40000001},{0.05,0.1,0.2,0.23,0.33,0.4,0.45})-LOOKUP(W3168,{0,1950001,3300001,6950001,9000001,18000001,40000001},{0,97500,427500,636000,1536000,2796000,4796000}))*1.021,-2))</f>
        <v/>
      </c>
      <c r="Z3168" s="18">
        <f>IF(X3168&lt;=0,0,ROUNDDOWN((X3168*LOOKUP(X3168,{0,1950001,3300001,6950001,9000001,18000001,40000001},{0.05,0.1,0.2,0.23,0.33,0.4,0.45})-LOOKUP(X3168,{0,1950001,3300001,6950001,9000001,18000001,40000001},{0,97500,427500,636000,1536000,2796000,4796000}))*1.021,-2))</f>
        <v/>
      </c>
      <c r="AA3168" s="18">
        <f>MAX(0,ROUNDDOWN(M3168-J3168-430000-L3168-0,-3))</f>
        <v/>
      </c>
      <c r="AB3168" s="18">
        <f>MAX(0,ROUNDDOWN(M3168-J3168-430000-L3168-V3168,-3))</f>
        <v/>
      </c>
      <c r="AC3168" s="18">
        <f>IF(M3168&lt;=450000,0,MAX(0,ROUNDDOWN(AA3168*0.06-MIN(50000,AA3168)*0.03,-2))+MAX(0,ROUNDDOWN(AA3168*0.04-MIN(50000,AA3168)*0.02,-2)))</f>
        <v/>
      </c>
      <c r="AD3168" s="18">
        <f>IF(M3168&lt;=450000,0,MAX(0,ROUNDDOWN(AB3168*0.06-MIN(50000,AB3168)*0.03,-2))+MAX(0,ROUNDDOWN(AB3168*0.04-MIN(50000,AB3168)*0.02,-2)))</f>
        <v/>
      </c>
      <c r="AE3168" s="18">
        <f>Y3168-Z3168</f>
        <v/>
      </c>
      <c r="AF3168" s="18">
        <f>AC3168-AD3168</f>
        <v/>
      </c>
      <c r="AG3168" s="18">
        <f>AE3168+AF3168</f>
        <v/>
      </c>
      <c r="AH3168" s="20">
        <f>IF(W3168&lt;=0,0,LOOKUP(W3168,{0,1950001,3300001,6950001,9000001,18000001,40000001},{0.05,0.1,0.2,0.23,0.33,0.4,0.45}))</f>
        <v/>
      </c>
    </row>
    <row r="3169">
      <c r="A3169" t="inlineStr">
        <is>
          <t>1万円刻み 一般8万円</t>
        </is>
      </c>
      <c r="B3169" s="18">
        <f>'4_1万円刻み'!$A$1030</f>
        <v/>
      </c>
      <c r="C3169" s="19" t="n">
        <v>2026</v>
      </c>
      <c r="D3169" t="inlineStr">
        <is>
          <t>いいえ</t>
        </is>
      </c>
      <c r="E3169" s="18" t="n">
        <v>80000</v>
      </c>
      <c r="F3169" s="18" t="n">
        <v>0</v>
      </c>
      <c r="G3169" s="18" t="n">
        <v>0</v>
      </c>
      <c r="H3169" s="18" t="n">
        <v>0</v>
      </c>
      <c r="I3169" s="18" t="n">
        <v>0</v>
      </c>
      <c r="J3169" s="18">
        <f>ROUND(MIN(B3169/12,650000)*12*0.0915+MIN(B3169/12,1390000)*12*(0.0504+0)+B3169*0.005,0)</f>
        <v/>
      </c>
      <c r="K3169" s="18" t="n">
        <v>0</v>
      </c>
      <c r="L3169" s="18" t="n">
        <v>0</v>
      </c>
      <c r="M3169" s="18">
        <f>ROUND(IF(C3169&gt;=2026,IF(B3169&lt;741000,0,IF(B3169&lt;2191000,B3169-740000,IF(B3169&lt;2193000,1451000,IF(B3169&lt;2196000,1453000,IF(B3169&lt;2200000,1456000,IF(B3169&lt;3600000,ROUNDDOWN(B3169/4,-3)*2.8-80000,IF(B3169&lt;6600000,ROUNDDOWN(B3169/4,-3)*3.2-440000,IF(B3169&lt;8500000,ROUNDDOWN(B3169*0.9,0)-1100000,B3169-1950000)))))))),IF(B3169&lt;651000,0,IF(B3169&lt;1900000,B3169-650000,IF(B3169&lt;3600000,ROUNDDOWN(B3169/4,-3)*2.8-80000,IF(B3169&lt;6600000,ROUNDDOWN(B3169/4,-3)*3.2-440000,IF(B3169&lt;8500000,ROUNDDOWN(B3169*0.9,0)-1100000,B3169-1950000)))))),0)</f>
        <v/>
      </c>
      <c r="N3169" s="18">
        <f>IF(M3169&gt;23500000,NA(),IF(C3169&gt;=2026,IF(M3169&lt;=4890000,1040000,IF(M3169&lt;=6550000,670000,620000)),IF(M3169&lt;=1320000,950000,IF(M3169&lt;=3360000,880000,IF(M3169&lt;=4890000,680000,IF(M3169&lt;=6550000,630000,580000))))))</f>
        <v/>
      </c>
      <c r="O3169" s="18">
        <f>IF(F3169&lt;=0,IF(AND(D3169="はい",C3169&gt;=2026,C3169&lt;=2027),IF(E3169&lt;=0,0,IF(E3169&lt;=30000,E3169,IF(E3169&lt;=60000,ROUNDUP(E3169/2,0)+15000,IF(E3169&lt;=120000,ROUNDUP(E3169/4,0)+30000,60000)))),IF(E3169&lt;=0,0,IF(E3169&lt;=20000,E3169,IF(E3169&lt;=40000,ROUNDUP(E3169/2,0)+10000,IF(E3169&lt;=80000,ROUNDUP(E3169/4,0)+20000,40000))))),IF(E3169&lt;=0,IF(F3169&lt;=0,0,IF(F3169&lt;=25000,F3169,IF(F3169&lt;=50000,ROUNDUP(F3169/2,0)+12500,IF(F3169&lt;=100000,ROUNDUP(F3169/4,0)+25000,50000)))),MAX(IF(F3169&lt;=0,0,IF(F3169&lt;=25000,F3169,IF(F3169&lt;=50000,ROUNDUP(F3169/2,0)+12500,IF(F3169&lt;=100000,ROUNDUP(F3169/4,0)+25000,50000)))),MIN(IF(AND(D3169="はい",C3169&gt;=2026,C3169&lt;=2027),IF(E3169&lt;=0,0,IF(E3169&lt;=30000,E3169,IF(E3169&lt;=60000,ROUNDUP(E3169/2,0)+15000,IF(E3169&lt;=120000,ROUNDUP(E3169/4,0)+30000,60000)))),IF(E3169&lt;=0,0,IF(E3169&lt;=20000,E3169,IF(E3169&lt;=40000,ROUNDUP(E3169/2,0)+10000,IF(E3169&lt;=80000,ROUNDUP(E3169/4,0)+20000,40000)))))+IF(F3169&lt;=0,0,IF(F3169&lt;=25000,F3169,IF(F3169&lt;=50000,ROUNDUP(F3169/2,0)+12500,IF(F3169&lt;=100000,ROUNDUP(F3169/4,0)+25000,50000)))),IF(AND(D3169="はい",C3169&gt;=2026,C3169&lt;=2027),60000,40000)))))</f>
        <v/>
      </c>
      <c r="P3169" s="18">
        <f>IF(G3169&lt;=0,0,IF(G3169&lt;=20000,G3169,IF(G3169&lt;=40000,ROUNDUP(G3169/2,0)+10000,IF(G3169&lt;=80000,ROUNDUP(G3169/4,0)+20000,40000))))</f>
        <v/>
      </c>
      <c r="Q3169" s="18">
        <f>IF(I3169&lt;=0,IF(H3169&lt;=0,0,IF(H3169&lt;=20000,H3169,IF(H3169&lt;=40000,ROUNDUP(H3169/2,0)+10000,IF(H3169&lt;=80000,ROUNDUP(H3169/4,0)+20000,40000)))),IF(H3169&lt;=0,IF(I3169&lt;=0,0,IF(I3169&lt;=25000,I3169,IF(I3169&lt;=50000,ROUNDUP(I3169/2,0)+12500,IF(I3169&lt;=100000,ROUNDUP(I3169/4,0)+25000,50000)))),MAX(IF(I3169&lt;=0,0,IF(I3169&lt;=25000,I3169,IF(I3169&lt;=50000,ROUNDUP(I3169/2,0)+12500,IF(I3169&lt;=100000,ROUNDUP(I3169/4,0)+25000,50000)))),MIN(IF(H3169&lt;=0,0,IF(H3169&lt;=20000,H3169,IF(H3169&lt;=40000,ROUNDUP(H3169/2,0)+10000,IF(H3169&lt;=80000,ROUNDUP(H3169/4,0)+20000,40000))))+IF(I3169&lt;=0,0,IF(I3169&lt;=25000,I3169,IF(I3169&lt;=50000,ROUNDUP(I3169/2,0)+12500,IF(I3169&lt;=100000,ROUNDUP(I3169/4,0)+25000,50000)))),40000))))</f>
        <v/>
      </c>
      <c r="R3169" s="18">
        <f>MIN(120000,O3169+P3169+Q3169)</f>
        <v/>
      </c>
      <c r="S3169" s="18">
        <f>IF(F3169&lt;=0,IF(E3169&lt;=0,0,IF(E3169&lt;=12000,E3169,IF(E3169&lt;=32000,ROUNDUP(E3169/2,0)+6000,IF(E3169&lt;=56000,ROUNDUP(E3169/4,0)+14000,28000)))),IF(E3169&lt;=0,IF(F3169&lt;=0,0,IF(F3169&lt;=15000,F3169,IF(F3169&lt;=40000,ROUNDUP(F3169/2,0)+7500,IF(F3169&lt;=70000,ROUNDUP(F3169/4,0)+17500,35000)))),MAX(IF(F3169&lt;=0,0,IF(F3169&lt;=15000,F3169,IF(F3169&lt;=40000,ROUNDUP(F3169/2,0)+7500,IF(F3169&lt;=70000,ROUNDUP(F3169/4,0)+17500,35000)))),MIN(IF(E3169&lt;=0,0,IF(E3169&lt;=12000,E3169,IF(E3169&lt;=32000,ROUNDUP(E3169/2,0)+6000,IF(E3169&lt;=56000,ROUNDUP(E3169/4,0)+14000,28000))))+IF(F3169&lt;=0,0,IF(F3169&lt;=15000,F3169,IF(F3169&lt;=40000,ROUNDUP(F3169/2,0)+7500,IF(F3169&lt;=70000,ROUNDUP(F3169/4,0)+17500,35000)))),28000))))</f>
        <v/>
      </c>
      <c r="T3169" s="18">
        <f>IF(G3169&lt;=0,0,IF(G3169&lt;=12000,G3169,IF(G3169&lt;=32000,ROUNDUP(G3169/2,0)+6000,IF(G3169&lt;=56000,ROUNDUP(G3169/4,0)+14000,28000))))</f>
        <v/>
      </c>
      <c r="U3169" s="18">
        <f>IF(I3169&lt;=0,IF(H3169&lt;=0,0,IF(H3169&lt;=12000,H3169,IF(H3169&lt;=32000,ROUNDUP(H3169/2,0)+6000,IF(H3169&lt;=56000,ROUNDUP(H3169/4,0)+14000,28000)))),IF(H3169&lt;=0,IF(I3169&lt;=0,0,IF(I3169&lt;=15000,I3169,IF(I3169&lt;=40000,ROUNDUP(I3169/2,0)+7500,IF(I3169&lt;=70000,ROUNDUP(I3169/4,0)+17500,35000)))),MAX(IF(I3169&lt;=0,0,IF(I3169&lt;=15000,I3169,IF(I3169&lt;=40000,ROUNDUP(I3169/2,0)+7500,IF(I3169&lt;=70000,ROUNDUP(I3169/4,0)+17500,35000)))),MIN(IF(H3169&lt;=0,0,IF(H3169&lt;=12000,H3169,IF(H3169&lt;=32000,ROUNDUP(H3169/2,0)+6000,IF(H3169&lt;=56000,ROUNDUP(H3169/4,0)+14000,28000))))+IF(I3169&lt;=0,0,IF(I3169&lt;=15000,I3169,IF(I3169&lt;=40000,ROUNDUP(I3169/2,0)+7500,IF(I3169&lt;=70000,ROUNDUP(I3169/4,0)+17500,35000)))),28000))))</f>
        <v/>
      </c>
      <c r="V3169" s="18">
        <f>MIN(70000,S3169+T3169+U3169)</f>
        <v/>
      </c>
      <c r="W3169" s="18">
        <f>MAX(0,ROUNDDOWN(M3169-J3169-N3169-K3169-0,-3))</f>
        <v/>
      </c>
      <c r="X3169" s="18">
        <f>MAX(0,ROUNDDOWN(M3169-J3169-N3169-K3169-R3169,-3))</f>
        <v/>
      </c>
      <c r="Y3169" s="18">
        <f>IF(W3169&lt;=0,0,ROUNDDOWN((W3169*LOOKUP(W3169,{0,1950001,3300001,6950001,9000001,18000001,40000001},{0.05,0.1,0.2,0.23,0.33,0.4,0.45})-LOOKUP(W3169,{0,1950001,3300001,6950001,9000001,18000001,40000001},{0,97500,427500,636000,1536000,2796000,4796000}))*1.021,-2))</f>
        <v/>
      </c>
      <c r="Z3169" s="18">
        <f>IF(X3169&lt;=0,0,ROUNDDOWN((X3169*LOOKUP(X3169,{0,1950001,3300001,6950001,9000001,18000001,40000001},{0.05,0.1,0.2,0.23,0.33,0.4,0.45})-LOOKUP(X3169,{0,1950001,3300001,6950001,9000001,18000001,40000001},{0,97500,427500,636000,1536000,2796000,4796000}))*1.021,-2))</f>
        <v/>
      </c>
      <c r="AA3169" s="18">
        <f>MAX(0,ROUNDDOWN(M3169-J3169-430000-L3169-0,-3))</f>
        <v/>
      </c>
      <c r="AB3169" s="18">
        <f>MAX(0,ROUNDDOWN(M3169-J3169-430000-L3169-V3169,-3))</f>
        <v/>
      </c>
      <c r="AC3169" s="18">
        <f>IF(M3169&lt;=450000,0,MAX(0,ROUNDDOWN(AA3169*0.06-MIN(50000,AA3169)*0.03,-2))+MAX(0,ROUNDDOWN(AA3169*0.04-MIN(50000,AA3169)*0.02,-2)))</f>
        <v/>
      </c>
      <c r="AD3169" s="18">
        <f>IF(M3169&lt;=450000,0,MAX(0,ROUNDDOWN(AB3169*0.06-MIN(50000,AB3169)*0.03,-2))+MAX(0,ROUNDDOWN(AB3169*0.04-MIN(50000,AB3169)*0.02,-2)))</f>
        <v/>
      </c>
      <c r="AE3169" s="18">
        <f>Y3169-Z3169</f>
        <v/>
      </c>
      <c r="AF3169" s="18">
        <f>AC3169-AD3169</f>
        <v/>
      </c>
      <c r="AG3169" s="18">
        <f>AE3169+AF3169</f>
        <v/>
      </c>
      <c r="AH3169" s="20">
        <f>IF(W3169&lt;=0,0,LOOKUP(W3169,{0,1950001,3300001,6950001,9000001,18000001,40000001},{0.05,0.1,0.2,0.23,0.33,0.4,0.45}))</f>
        <v/>
      </c>
    </row>
    <row r="3170">
      <c r="A3170" t="inlineStr">
        <is>
          <t>1万円刻み 特例あり一般12万円</t>
        </is>
      </c>
      <c r="B3170" s="18">
        <f>'4_1万円刻み'!$A$1030</f>
        <v/>
      </c>
      <c r="C3170" s="19" t="n">
        <v>2026</v>
      </c>
      <c r="D3170" t="inlineStr">
        <is>
          <t>はい</t>
        </is>
      </c>
      <c r="E3170" s="18" t="n">
        <v>120000</v>
      </c>
      <c r="F3170" s="18" t="n">
        <v>0</v>
      </c>
      <c r="G3170" s="18" t="n">
        <v>0</v>
      </c>
      <c r="H3170" s="18" t="n">
        <v>0</v>
      </c>
      <c r="I3170" s="18" t="n">
        <v>0</v>
      </c>
      <c r="J3170" s="18">
        <f>ROUND(MIN(B3170/12,650000)*12*0.0915+MIN(B3170/12,1390000)*12*(0.0504+0)+B3170*0.005,0)</f>
        <v/>
      </c>
      <c r="K3170" s="18" t="n">
        <v>0</v>
      </c>
      <c r="L3170" s="18" t="n">
        <v>0</v>
      </c>
      <c r="M3170" s="18">
        <f>ROUND(IF(C3170&gt;=2026,IF(B3170&lt;741000,0,IF(B3170&lt;2191000,B3170-740000,IF(B3170&lt;2193000,1451000,IF(B3170&lt;2196000,1453000,IF(B3170&lt;2200000,1456000,IF(B3170&lt;3600000,ROUNDDOWN(B3170/4,-3)*2.8-80000,IF(B3170&lt;6600000,ROUNDDOWN(B3170/4,-3)*3.2-440000,IF(B3170&lt;8500000,ROUNDDOWN(B3170*0.9,0)-1100000,B3170-1950000)))))))),IF(B3170&lt;651000,0,IF(B3170&lt;1900000,B3170-650000,IF(B3170&lt;3600000,ROUNDDOWN(B3170/4,-3)*2.8-80000,IF(B3170&lt;6600000,ROUNDDOWN(B3170/4,-3)*3.2-440000,IF(B3170&lt;8500000,ROUNDDOWN(B3170*0.9,0)-1100000,B3170-1950000)))))),0)</f>
        <v/>
      </c>
      <c r="N3170" s="18">
        <f>IF(M3170&gt;23500000,NA(),IF(C3170&gt;=2026,IF(M3170&lt;=4890000,1040000,IF(M3170&lt;=6550000,670000,620000)),IF(M3170&lt;=1320000,950000,IF(M3170&lt;=3360000,880000,IF(M3170&lt;=4890000,680000,IF(M3170&lt;=6550000,630000,580000))))))</f>
        <v/>
      </c>
      <c r="O3170" s="18">
        <f>IF(F3170&lt;=0,IF(AND(D3170="はい",C3170&gt;=2026,C3170&lt;=2027),IF(E3170&lt;=0,0,IF(E3170&lt;=30000,E3170,IF(E3170&lt;=60000,ROUNDUP(E3170/2,0)+15000,IF(E3170&lt;=120000,ROUNDUP(E3170/4,0)+30000,60000)))),IF(E3170&lt;=0,0,IF(E3170&lt;=20000,E3170,IF(E3170&lt;=40000,ROUNDUP(E3170/2,0)+10000,IF(E3170&lt;=80000,ROUNDUP(E3170/4,0)+20000,40000))))),IF(E3170&lt;=0,IF(F3170&lt;=0,0,IF(F3170&lt;=25000,F3170,IF(F3170&lt;=50000,ROUNDUP(F3170/2,0)+12500,IF(F3170&lt;=100000,ROUNDUP(F3170/4,0)+25000,50000)))),MAX(IF(F3170&lt;=0,0,IF(F3170&lt;=25000,F3170,IF(F3170&lt;=50000,ROUNDUP(F3170/2,0)+12500,IF(F3170&lt;=100000,ROUNDUP(F3170/4,0)+25000,50000)))),MIN(IF(AND(D3170="はい",C3170&gt;=2026,C3170&lt;=2027),IF(E3170&lt;=0,0,IF(E3170&lt;=30000,E3170,IF(E3170&lt;=60000,ROUNDUP(E3170/2,0)+15000,IF(E3170&lt;=120000,ROUNDUP(E3170/4,0)+30000,60000)))),IF(E3170&lt;=0,0,IF(E3170&lt;=20000,E3170,IF(E3170&lt;=40000,ROUNDUP(E3170/2,0)+10000,IF(E3170&lt;=80000,ROUNDUP(E3170/4,0)+20000,40000)))))+IF(F3170&lt;=0,0,IF(F3170&lt;=25000,F3170,IF(F3170&lt;=50000,ROUNDUP(F3170/2,0)+12500,IF(F3170&lt;=100000,ROUNDUP(F3170/4,0)+25000,50000)))),IF(AND(D3170="はい",C3170&gt;=2026,C3170&lt;=2027),60000,40000)))))</f>
        <v/>
      </c>
      <c r="P3170" s="18">
        <f>IF(G3170&lt;=0,0,IF(G3170&lt;=20000,G3170,IF(G3170&lt;=40000,ROUNDUP(G3170/2,0)+10000,IF(G3170&lt;=80000,ROUNDUP(G3170/4,0)+20000,40000))))</f>
        <v/>
      </c>
      <c r="Q3170" s="18">
        <f>IF(I3170&lt;=0,IF(H3170&lt;=0,0,IF(H3170&lt;=20000,H3170,IF(H3170&lt;=40000,ROUNDUP(H3170/2,0)+10000,IF(H3170&lt;=80000,ROUNDUP(H3170/4,0)+20000,40000)))),IF(H3170&lt;=0,IF(I3170&lt;=0,0,IF(I3170&lt;=25000,I3170,IF(I3170&lt;=50000,ROUNDUP(I3170/2,0)+12500,IF(I3170&lt;=100000,ROUNDUP(I3170/4,0)+25000,50000)))),MAX(IF(I3170&lt;=0,0,IF(I3170&lt;=25000,I3170,IF(I3170&lt;=50000,ROUNDUP(I3170/2,0)+12500,IF(I3170&lt;=100000,ROUNDUP(I3170/4,0)+25000,50000)))),MIN(IF(H3170&lt;=0,0,IF(H3170&lt;=20000,H3170,IF(H3170&lt;=40000,ROUNDUP(H3170/2,0)+10000,IF(H3170&lt;=80000,ROUNDUP(H3170/4,0)+20000,40000))))+IF(I3170&lt;=0,0,IF(I3170&lt;=25000,I3170,IF(I3170&lt;=50000,ROUNDUP(I3170/2,0)+12500,IF(I3170&lt;=100000,ROUNDUP(I3170/4,0)+25000,50000)))),40000))))</f>
        <v/>
      </c>
      <c r="R3170" s="18">
        <f>MIN(120000,O3170+P3170+Q3170)</f>
        <v/>
      </c>
      <c r="S3170" s="18">
        <f>IF(F3170&lt;=0,IF(E3170&lt;=0,0,IF(E3170&lt;=12000,E3170,IF(E3170&lt;=32000,ROUNDUP(E3170/2,0)+6000,IF(E3170&lt;=56000,ROUNDUP(E3170/4,0)+14000,28000)))),IF(E3170&lt;=0,IF(F3170&lt;=0,0,IF(F3170&lt;=15000,F3170,IF(F3170&lt;=40000,ROUNDUP(F3170/2,0)+7500,IF(F3170&lt;=70000,ROUNDUP(F3170/4,0)+17500,35000)))),MAX(IF(F3170&lt;=0,0,IF(F3170&lt;=15000,F3170,IF(F3170&lt;=40000,ROUNDUP(F3170/2,0)+7500,IF(F3170&lt;=70000,ROUNDUP(F3170/4,0)+17500,35000)))),MIN(IF(E3170&lt;=0,0,IF(E3170&lt;=12000,E3170,IF(E3170&lt;=32000,ROUNDUP(E3170/2,0)+6000,IF(E3170&lt;=56000,ROUNDUP(E3170/4,0)+14000,28000))))+IF(F3170&lt;=0,0,IF(F3170&lt;=15000,F3170,IF(F3170&lt;=40000,ROUNDUP(F3170/2,0)+7500,IF(F3170&lt;=70000,ROUNDUP(F3170/4,0)+17500,35000)))),28000))))</f>
        <v/>
      </c>
      <c r="T3170" s="18">
        <f>IF(G3170&lt;=0,0,IF(G3170&lt;=12000,G3170,IF(G3170&lt;=32000,ROUNDUP(G3170/2,0)+6000,IF(G3170&lt;=56000,ROUNDUP(G3170/4,0)+14000,28000))))</f>
        <v/>
      </c>
      <c r="U3170" s="18">
        <f>IF(I3170&lt;=0,IF(H3170&lt;=0,0,IF(H3170&lt;=12000,H3170,IF(H3170&lt;=32000,ROUNDUP(H3170/2,0)+6000,IF(H3170&lt;=56000,ROUNDUP(H3170/4,0)+14000,28000)))),IF(H3170&lt;=0,IF(I3170&lt;=0,0,IF(I3170&lt;=15000,I3170,IF(I3170&lt;=40000,ROUNDUP(I3170/2,0)+7500,IF(I3170&lt;=70000,ROUNDUP(I3170/4,0)+17500,35000)))),MAX(IF(I3170&lt;=0,0,IF(I3170&lt;=15000,I3170,IF(I3170&lt;=40000,ROUNDUP(I3170/2,0)+7500,IF(I3170&lt;=70000,ROUNDUP(I3170/4,0)+17500,35000)))),MIN(IF(H3170&lt;=0,0,IF(H3170&lt;=12000,H3170,IF(H3170&lt;=32000,ROUNDUP(H3170/2,0)+6000,IF(H3170&lt;=56000,ROUNDUP(H3170/4,0)+14000,28000))))+IF(I3170&lt;=0,0,IF(I3170&lt;=15000,I3170,IF(I3170&lt;=40000,ROUNDUP(I3170/2,0)+7500,IF(I3170&lt;=70000,ROUNDUP(I3170/4,0)+17500,35000)))),28000))))</f>
        <v/>
      </c>
      <c r="V3170" s="18">
        <f>MIN(70000,S3170+T3170+U3170)</f>
        <v/>
      </c>
      <c r="W3170" s="18">
        <f>MAX(0,ROUNDDOWN(M3170-J3170-N3170-K3170-0,-3))</f>
        <v/>
      </c>
      <c r="X3170" s="18">
        <f>MAX(0,ROUNDDOWN(M3170-J3170-N3170-K3170-R3170,-3))</f>
        <v/>
      </c>
      <c r="Y3170" s="18">
        <f>IF(W3170&lt;=0,0,ROUNDDOWN((W3170*LOOKUP(W3170,{0,1950001,3300001,6950001,9000001,18000001,40000001},{0.05,0.1,0.2,0.23,0.33,0.4,0.45})-LOOKUP(W3170,{0,1950001,3300001,6950001,9000001,18000001,40000001},{0,97500,427500,636000,1536000,2796000,4796000}))*1.021,-2))</f>
        <v/>
      </c>
      <c r="Z3170" s="18">
        <f>IF(X3170&lt;=0,0,ROUNDDOWN((X3170*LOOKUP(X3170,{0,1950001,3300001,6950001,9000001,18000001,40000001},{0.05,0.1,0.2,0.23,0.33,0.4,0.45})-LOOKUP(X3170,{0,1950001,3300001,6950001,9000001,18000001,40000001},{0,97500,427500,636000,1536000,2796000,4796000}))*1.021,-2))</f>
        <v/>
      </c>
      <c r="AA3170" s="18">
        <f>MAX(0,ROUNDDOWN(M3170-J3170-430000-L3170-0,-3))</f>
        <v/>
      </c>
      <c r="AB3170" s="18">
        <f>MAX(0,ROUNDDOWN(M3170-J3170-430000-L3170-V3170,-3))</f>
        <v/>
      </c>
      <c r="AC3170" s="18">
        <f>IF(M3170&lt;=450000,0,MAX(0,ROUNDDOWN(AA3170*0.06-MIN(50000,AA3170)*0.03,-2))+MAX(0,ROUNDDOWN(AA3170*0.04-MIN(50000,AA3170)*0.02,-2)))</f>
        <v/>
      </c>
      <c r="AD3170" s="18">
        <f>IF(M3170&lt;=450000,0,MAX(0,ROUNDDOWN(AB3170*0.06-MIN(50000,AB3170)*0.03,-2))+MAX(0,ROUNDDOWN(AB3170*0.04-MIN(50000,AB3170)*0.02,-2)))</f>
        <v/>
      </c>
      <c r="AE3170" s="18">
        <f>Y3170-Z3170</f>
        <v/>
      </c>
      <c r="AF3170" s="18">
        <f>AC3170-AD3170</f>
        <v/>
      </c>
      <c r="AG3170" s="18">
        <f>AE3170+AF3170</f>
        <v/>
      </c>
      <c r="AH3170" s="20">
        <f>IF(W3170&lt;=0,0,LOOKUP(W3170,{0,1950001,3300001,6950001,9000001,18000001,40000001},{0.05,0.1,0.2,0.23,0.33,0.4,0.45}))</f>
        <v/>
      </c>
    </row>
    <row r="3171">
      <c r="A3171" t="inlineStr">
        <is>
          <t>1万円刻み 3区分8万円ずつ</t>
        </is>
      </c>
      <c r="B3171" s="18">
        <f>'4_1万円刻み'!$A$1031</f>
        <v/>
      </c>
      <c r="C3171" s="19" t="n">
        <v>2026</v>
      </c>
      <c r="D3171" t="inlineStr">
        <is>
          <t>いいえ</t>
        </is>
      </c>
      <c r="E3171" s="18" t="n">
        <v>80000</v>
      </c>
      <c r="F3171" s="18" t="n">
        <v>0</v>
      </c>
      <c r="G3171" s="18" t="n">
        <v>80000</v>
      </c>
      <c r="H3171" s="18" t="n">
        <v>80000</v>
      </c>
      <c r="I3171" s="18" t="n">
        <v>0</v>
      </c>
      <c r="J3171" s="18">
        <f>ROUND(MIN(B3171/12,650000)*12*0.0915+MIN(B3171/12,1390000)*12*(0.0504+0)+B3171*0.005,0)</f>
        <v/>
      </c>
      <c r="K3171" s="18" t="n">
        <v>0</v>
      </c>
      <c r="L3171" s="18" t="n">
        <v>0</v>
      </c>
      <c r="M3171" s="18">
        <f>ROUND(IF(C3171&gt;=2026,IF(B3171&lt;741000,0,IF(B3171&lt;2191000,B3171-740000,IF(B3171&lt;2193000,1451000,IF(B3171&lt;2196000,1453000,IF(B3171&lt;2200000,1456000,IF(B3171&lt;3600000,ROUNDDOWN(B3171/4,-3)*2.8-80000,IF(B3171&lt;6600000,ROUNDDOWN(B3171/4,-3)*3.2-440000,IF(B3171&lt;8500000,ROUNDDOWN(B3171*0.9,0)-1100000,B3171-1950000)))))))),IF(B3171&lt;651000,0,IF(B3171&lt;1900000,B3171-650000,IF(B3171&lt;3600000,ROUNDDOWN(B3171/4,-3)*2.8-80000,IF(B3171&lt;6600000,ROUNDDOWN(B3171/4,-3)*3.2-440000,IF(B3171&lt;8500000,ROUNDDOWN(B3171*0.9,0)-1100000,B3171-1950000)))))),0)</f>
        <v/>
      </c>
      <c r="N3171" s="18">
        <f>IF(M3171&gt;23500000,NA(),IF(C3171&gt;=2026,IF(M3171&lt;=4890000,1040000,IF(M3171&lt;=6550000,670000,620000)),IF(M3171&lt;=1320000,950000,IF(M3171&lt;=3360000,880000,IF(M3171&lt;=4890000,680000,IF(M3171&lt;=6550000,630000,580000))))))</f>
        <v/>
      </c>
      <c r="O3171" s="18">
        <f>IF(F3171&lt;=0,IF(AND(D3171="はい",C3171&gt;=2026,C3171&lt;=2027),IF(E3171&lt;=0,0,IF(E3171&lt;=30000,E3171,IF(E3171&lt;=60000,ROUNDUP(E3171/2,0)+15000,IF(E3171&lt;=120000,ROUNDUP(E3171/4,0)+30000,60000)))),IF(E3171&lt;=0,0,IF(E3171&lt;=20000,E3171,IF(E3171&lt;=40000,ROUNDUP(E3171/2,0)+10000,IF(E3171&lt;=80000,ROUNDUP(E3171/4,0)+20000,40000))))),IF(E3171&lt;=0,IF(F3171&lt;=0,0,IF(F3171&lt;=25000,F3171,IF(F3171&lt;=50000,ROUNDUP(F3171/2,0)+12500,IF(F3171&lt;=100000,ROUNDUP(F3171/4,0)+25000,50000)))),MAX(IF(F3171&lt;=0,0,IF(F3171&lt;=25000,F3171,IF(F3171&lt;=50000,ROUNDUP(F3171/2,0)+12500,IF(F3171&lt;=100000,ROUNDUP(F3171/4,0)+25000,50000)))),MIN(IF(AND(D3171="はい",C3171&gt;=2026,C3171&lt;=2027),IF(E3171&lt;=0,0,IF(E3171&lt;=30000,E3171,IF(E3171&lt;=60000,ROUNDUP(E3171/2,0)+15000,IF(E3171&lt;=120000,ROUNDUP(E3171/4,0)+30000,60000)))),IF(E3171&lt;=0,0,IF(E3171&lt;=20000,E3171,IF(E3171&lt;=40000,ROUNDUP(E3171/2,0)+10000,IF(E3171&lt;=80000,ROUNDUP(E3171/4,0)+20000,40000)))))+IF(F3171&lt;=0,0,IF(F3171&lt;=25000,F3171,IF(F3171&lt;=50000,ROUNDUP(F3171/2,0)+12500,IF(F3171&lt;=100000,ROUNDUP(F3171/4,0)+25000,50000)))),IF(AND(D3171="はい",C3171&gt;=2026,C3171&lt;=2027),60000,40000)))))</f>
        <v/>
      </c>
      <c r="P3171" s="18">
        <f>IF(G3171&lt;=0,0,IF(G3171&lt;=20000,G3171,IF(G3171&lt;=40000,ROUNDUP(G3171/2,0)+10000,IF(G3171&lt;=80000,ROUNDUP(G3171/4,0)+20000,40000))))</f>
        <v/>
      </c>
      <c r="Q3171" s="18">
        <f>IF(I3171&lt;=0,IF(H3171&lt;=0,0,IF(H3171&lt;=20000,H3171,IF(H3171&lt;=40000,ROUNDUP(H3171/2,0)+10000,IF(H3171&lt;=80000,ROUNDUP(H3171/4,0)+20000,40000)))),IF(H3171&lt;=0,IF(I3171&lt;=0,0,IF(I3171&lt;=25000,I3171,IF(I3171&lt;=50000,ROUNDUP(I3171/2,0)+12500,IF(I3171&lt;=100000,ROUNDUP(I3171/4,0)+25000,50000)))),MAX(IF(I3171&lt;=0,0,IF(I3171&lt;=25000,I3171,IF(I3171&lt;=50000,ROUNDUP(I3171/2,0)+12500,IF(I3171&lt;=100000,ROUNDUP(I3171/4,0)+25000,50000)))),MIN(IF(H3171&lt;=0,0,IF(H3171&lt;=20000,H3171,IF(H3171&lt;=40000,ROUNDUP(H3171/2,0)+10000,IF(H3171&lt;=80000,ROUNDUP(H3171/4,0)+20000,40000))))+IF(I3171&lt;=0,0,IF(I3171&lt;=25000,I3171,IF(I3171&lt;=50000,ROUNDUP(I3171/2,0)+12500,IF(I3171&lt;=100000,ROUNDUP(I3171/4,0)+25000,50000)))),40000))))</f>
        <v/>
      </c>
      <c r="R3171" s="18">
        <f>MIN(120000,O3171+P3171+Q3171)</f>
        <v/>
      </c>
      <c r="S3171" s="18">
        <f>IF(F3171&lt;=0,IF(E3171&lt;=0,0,IF(E3171&lt;=12000,E3171,IF(E3171&lt;=32000,ROUNDUP(E3171/2,0)+6000,IF(E3171&lt;=56000,ROUNDUP(E3171/4,0)+14000,28000)))),IF(E3171&lt;=0,IF(F3171&lt;=0,0,IF(F3171&lt;=15000,F3171,IF(F3171&lt;=40000,ROUNDUP(F3171/2,0)+7500,IF(F3171&lt;=70000,ROUNDUP(F3171/4,0)+17500,35000)))),MAX(IF(F3171&lt;=0,0,IF(F3171&lt;=15000,F3171,IF(F3171&lt;=40000,ROUNDUP(F3171/2,0)+7500,IF(F3171&lt;=70000,ROUNDUP(F3171/4,0)+17500,35000)))),MIN(IF(E3171&lt;=0,0,IF(E3171&lt;=12000,E3171,IF(E3171&lt;=32000,ROUNDUP(E3171/2,0)+6000,IF(E3171&lt;=56000,ROUNDUP(E3171/4,0)+14000,28000))))+IF(F3171&lt;=0,0,IF(F3171&lt;=15000,F3171,IF(F3171&lt;=40000,ROUNDUP(F3171/2,0)+7500,IF(F3171&lt;=70000,ROUNDUP(F3171/4,0)+17500,35000)))),28000))))</f>
        <v/>
      </c>
      <c r="T3171" s="18">
        <f>IF(G3171&lt;=0,0,IF(G3171&lt;=12000,G3171,IF(G3171&lt;=32000,ROUNDUP(G3171/2,0)+6000,IF(G3171&lt;=56000,ROUNDUP(G3171/4,0)+14000,28000))))</f>
        <v/>
      </c>
      <c r="U3171" s="18">
        <f>IF(I3171&lt;=0,IF(H3171&lt;=0,0,IF(H3171&lt;=12000,H3171,IF(H3171&lt;=32000,ROUNDUP(H3171/2,0)+6000,IF(H3171&lt;=56000,ROUNDUP(H3171/4,0)+14000,28000)))),IF(H3171&lt;=0,IF(I3171&lt;=0,0,IF(I3171&lt;=15000,I3171,IF(I3171&lt;=40000,ROUNDUP(I3171/2,0)+7500,IF(I3171&lt;=70000,ROUNDUP(I3171/4,0)+17500,35000)))),MAX(IF(I3171&lt;=0,0,IF(I3171&lt;=15000,I3171,IF(I3171&lt;=40000,ROUNDUP(I3171/2,0)+7500,IF(I3171&lt;=70000,ROUNDUP(I3171/4,0)+17500,35000)))),MIN(IF(H3171&lt;=0,0,IF(H3171&lt;=12000,H3171,IF(H3171&lt;=32000,ROUNDUP(H3171/2,0)+6000,IF(H3171&lt;=56000,ROUNDUP(H3171/4,0)+14000,28000))))+IF(I3171&lt;=0,0,IF(I3171&lt;=15000,I3171,IF(I3171&lt;=40000,ROUNDUP(I3171/2,0)+7500,IF(I3171&lt;=70000,ROUNDUP(I3171/4,0)+17500,35000)))),28000))))</f>
        <v/>
      </c>
      <c r="V3171" s="18">
        <f>MIN(70000,S3171+T3171+U3171)</f>
        <v/>
      </c>
      <c r="W3171" s="18">
        <f>MAX(0,ROUNDDOWN(M3171-J3171-N3171-K3171-0,-3))</f>
        <v/>
      </c>
      <c r="X3171" s="18">
        <f>MAX(0,ROUNDDOWN(M3171-J3171-N3171-K3171-R3171,-3))</f>
        <v/>
      </c>
      <c r="Y3171" s="18">
        <f>IF(W3171&lt;=0,0,ROUNDDOWN((W3171*LOOKUP(W3171,{0,1950001,3300001,6950001,9000001,18000001,40000001},{0.05,0.1,0.2,0.23,0.33,0.4,0.45})-LOOKUP(W3171,{0,1950001,3300001,6950001,9000001,18000001,40000001},{0,97500,427500,636000,1536000,2796000,4796000}))*1.021,-2))</f>
        <v/>
      </c>
      <c r="Z3171" s="18">
        <f>IF(X3171&lt;=0,0,ROUNDDOWN((X3171*LOOKUP(X3171,{0,1950001,3300001,6950001,9000001,18000001,40000001},{0.05,0.1,0.2,0.23,0.33,0.4,0.45})-LOOKUP(X3171,{0,1950001,3300001,6950001,9000001,18000001,40000001},{0,97500,427500,636000,1536000,2796000,4796000}))*1.021,-2))</f>
        <v/>
      </c>
      <c r="AA3171" s="18">
        <f>MAX(0,ROUNDDOWN(M3171-J3171-430000-L3171-0,-3))</f>
        <v/>
      </c>
      <c r="AB3171" s="18">
        <f>MAX(0,ROUNDDOWN(M3171-J3171-430000-L3171-V3171,-3))</f>
        <v/>
      </c>
      <c r="AC3171" s="18">
        <f>IF(M3171&lt;=450000,0,MAX(0,ROUNDDOWN(AA3171*0.06-MIN(50000,AA3171)*0.03,-2))+MAX(0,ROUNDDOWN(AA3171*0.04-MIN(50000,AA3171)*0.02,-2)))</f>
        <v/>
      </c>
      <c r="AD3171" s="18">
        <f>IF(M3171&lt;=450000,0,MAX(0,ROUNDDOWN(AB3171*0.06-MIN(50000,AB3171)*0.03,-2))+MAX(0,ROUNDDOWN(AB3171*0.04-MIN(50000,AB3171)*0.02,-2)))</f>
        <v/>
      </c>
      <c r="AE3171" s="18">
        <f>Y3171-Z3171</f>
        <v/>
      </c>
      <c r="AF3171" s="18">
        <f>AC3171-AD3171</f>
        <v/>
      </c>
      <c r="AG3171" s="18">
        <f>AE3171+AF3171</f>
        <v/>
      </c>
      <c r="AH3171" s="20">
        <f>IF(W3171&lt;=0,0,LOOKUP(W3171,{0,1950001,3300001,6950001,9000001,18000001,40000001},{0.05,0.1,0.2,0.23,0.33,0.4,0.45}))</f>
        <v/>
      </c>
    </row>
    <row r="3172">
      <c r="A3172" t="inlineStr">
        <is>
          <t>1万円刻み 一般8万円</t>
        </is>
      </c>
      <c r="B3172" s="18">
        <f>'4_1万円刻み'!$A$1031</f>
        <v/>
      </c>
      <c r="C3172" s="19" t="n">
        <v>2026</v>
      </c>
      <c r="D3172" t="inlineStr">
        <is>
          <t>いいえ</t>
        </is>
      </c>
      <c r="E3172" s="18" t="n">
        <v>80000</v>
      </c>
      <c r="F3172" s="18" t="n">
        <v>0</v>
      </c>
      <c r="G3172" s="18" t="n">
        <v>0</v>
      </c>
      <c r="H3172" s="18" t="n">
        <v>0</v>
      </c>
      <c r="I3172" s="18" t="n">
        <v>0</v>
      </c>
      <c r="J3172" s="18">
        <f>ROUND(MIN(B3172/12,650000)*12*0.0915+MIN(B3172/12,1390000)*12*(0.0504+0)+B3172*0.005,0)</f>
        <v/>
      </c>
      <c r="K3172" s="18" t="n">
        <v>0</v>
      </c>
      <c r="L3172" s="18" t="n">
        <v>0</v>
      </c>
      <c r="M3172" s="18">
        <f>ROUND(IF(C3172&gt;=2026,IF(B3172&lt;741000,0,IF(B3172&lt;2191000,B3172-740000,IF(B3172&lt;2193000,1451000,IF(B3172&lt;2196000,1453000,IF(B3172&lt;2200000,1456000,IF(B3172&lt;3600000,ROUNDDOWN(B3172/4,-3)*2.8-80000,IF(B3172&lt;6600000,ROUNDDOWN(B3172/4,-3)*3.2-440000,IF(B3172&lt;8500000,ROUNDDOWN(B3172*0.9,0)-1100000,B3172-1950000)))))))),IF(B3172&lt;651000,0,IF(B3172&lt;1900000,B3172-650000,IF(B3172&lt;3600000,ROUNDDOWN(B3172/4,-3)*2.8-80000,IF(B3172&lt;6600000,ROUNDDOWN(B3172/4,-3)*3.2-440000,IF(B3172&lt;8500000,ROUNDDOWN(B3172*0.9,0)-1100000,B3172-1950000)))))),0)</f>
        <v/>
      </c>
      <c r="N3172" s="18">
        <f>IF(M3172&gt;23500000,NA(),IF(C3172&gt;=2026,IF(M3172&lt;=4890000,1040000,IF(M3172&lt;=6550000,670000,620000)),IF(M3172&lt;=1320000,950000,IF(M3172&lt;=3360000,880000,IF(M3172&lt;=4890000,680000,IF(M3172&lt;=6550000,630000,580000))))))</f>
        <v/>
      </c>
      <c r="O3172" s="18">
        <f>IF(F3172&lt;=0,IF(AND(D3172="はい",C3172&gt;=2026,C3172&lt;=2027),IF(E3172&lt;=0,0,IF(E3172&lt;=30000,E3172,IF(E3172&lt;=60000,ROUNDUP(E3172/2,0)+15000,IF(E3172&lt;=120000,ROUNDUP(E3172/4,0)+30000,60000)))),IF(E3172&lt;=0,0,IF(E3172&lt;=20000,E3172,IF(E3172&lt;=40000,ROUNDUP(E3172/2,0)+10000,IF(E3172&lt;=80000,ROUNDUP(E3172/4,0)+20000,40000))))),IF(E3172&lt;=0,IF(F3172&lt;=0,0,IF(F3172&lt;=25000,F3172,IF(F3172&lt;=50000,ROUNDUP(F3172/2,0)+12500,IF(F3172&lt;=100000,ROUNDUP(F3172/4,0)+25000,50000)))),MAX(IF(F3172&lt;=0,0,IF(F3172&lt;=25000,F3172,IF(F3172&lt;=50000,ROUNDUP(F3172/2,0)+12500,IF(F3172&lt;=100000,ROUNDUP(F3172/4,0)+25000,50000)))),MIN(IF(AND(D3172="はい",C3172&gt;=2026,C3172&lt;=2027),IF(E3172&lt;=0,0,IF(E3172&lt;=30000,E3172,IF(E3172&lt;=60000,ROUNDUP(E3172/2,0)+15000,IF(E3172&lt;=120000,ROUNDUP(E3172/4,0)+30000,60000)))),IF(E3172&lt;=0,0,IF(E3172&lt;=20000,E3172,IF(E3172&lt;=40000,ROUNDUP(E3172/2,0)+10000,IF(E3172&lt;=80000,ROUNDUP(E3172/4,0)+20000,40000)))))+IF(F3172&lt;=0,0,IF(F3172&lt;=25000,F3172,IF(F3172&lt;=50000,ROUNDUP(F3172/2,0)+12500,IF(F3172&lt;=100000,ROUNDUP(F3172/4,0)+25000,50000)))),IF(AND(D3172="はい",C3172&gt;=2026,C3172&lt;=2027),60000,40000)))))</f>
        <v/>
      </c>
      <c r="P3172" s="18">
        <f>IF(G3172&lt;=0,0,IF(G3172&lt;=20000,G3172,IF(G3172&lt;=40000,ROUNDUP(G3172/2,0)+10000,IF(G3172&lt;=80000,ROUNDUP(G3172/4,0)+20000,40000))))</f>
        <v/>
      </c>
      <c r="Q3172" s="18">
        <f>IF(I3172&lt;=0,IF(H3172&lt;=0,0,IF(H3172&lt;=20000,H3172,IF(H3172&lt;=40000,ROUNDUP(H3172/2,0)+10000,IF(H3172&lt;=80000,ROUNDUP(H3172/4,0)+20000,40000)))),IF(H3172&lt;=0,IF(I3172&lt;=0,0,IF(I3172&lt;=25000,I3172,IF(I3172&lt;=50000,ROUNDUP(I3172/2,0)+12500,IF(I3172&lt;=100000,ROUNDUP(I3172/4,0)+25000,50000)))),MAX(IF(I3172&lt;=0,0,IF(I3172&lt;=25000,I3172,IF(I3172&lt;=50000,ROUNDUP(I3172/2,0)+12500,IF(I3172&lt;=100000,ROUNDUP(I3172/4,0)+25000,50000)))),MIN(IF(H3172&lt;=0,0,IF(H3172&lt;=20000,H3172,IF(H3172&lt;=40000,ROUNDUP(H3172/2,0)+10000,IF(H3172&lt;=80000,ROUNDUP(H3172/4,0)+20000,40000))))+IF(I3172&lt;=0,0,IF(I3172&lt;=25000,I3172,IF(I3172&lt;=50000,ROUNDUP(I3172/2,0)+12500,IF(I3172&lt;=100000,ROUNDUP(I3172/4,0)+25000,50000)))),40000))))</f>
        <v/>
      </c>
      <c r="R3172" s="18">
        <f>MIN(120000,O3172+P3172+Q3172)</f>
        <v/>
      </c>
      <c r="S3172" s="18">
        <f>IF(F3172&lt;=0,IF(E3172&lt;=0,0,IF(E3172&lt;=12000,E3172,IF(E3172&lt;=32000,ROUNDUP(E3172/2,0)+6000,IF(E3172&lt;=56000,ROUNDUP(E3172/4,0)+14000,28000)))),IF(E3172&lt;=0,IF(F3172&lt;=0,0,IF(F3172&lt;=15000,F3172,IF(F3172&lt;=40000,ROUNDUP(F3172/2,0)+7500,IF(F3172&lt;=70000,ROUNDUP(F3172/4,0)+17500,35000)))),MAX(IF(F3172&lt;=0,0,IF(F3172&lt;=15000,F3172,IF(F3172&lt;=40000,ROUNDUP(F3172/2,0)+7500,IF(F3172&lt;=70000,ROUNDUP(F3172/4,0)+17500,35000)))),MIN(IF(E3172&lt;=0,0,IF(E3172&lt;=12000,E3172,IF(E3172&lt;=32000,ROUNDUP(E3172/2,0)+6000,IF(E3172&lt;=56000,ROUNDUP(E3172/4,0)+14000,28000))))+IF(F3172&lt;=0,0,IF(F3172&lt;=15000,F3172,IF(F3172&lt;=40000,ROUNDUP(F3172/2,0)+7500,IF(F3172&lt;=70000,ROUNDUP(F3172/4,0)+17500,35000)))),28000))))</f>
        <v/>
      </c>
      <c r="T3172" s="18">
        <f>IF(G3172&lt;=0,0,IF(G3172&lt;=12000,G3172,IF(G3172&lt;=32000,ROUNDUP(G3172/2,0)+6000,IF(G3172&lt;=56000,ROUNDUP(G3172/4,0)+14000,28000))))</f>
        <v/>
      </c>
      <c r="U3172" s="18">
        <f>IF(I3172&lt;=0,IF(H3172&lt;=0,0,IF(H3172&lt;=12000,H3172,IF(H3172&lt;=32000,ROUNDUP(H3172/2,0)+6000,IF(H3172&lt;=56000,ROUNDUP(H3172/4,0)+14000,28000)))),IF(H3172&lt;=0,IF(I3172&lt;=0,0,IF(I3172&lt;=15000,I3172,IF(I3172&lt;=40000,ROUNDUP(I3172/2,0)+7500,IF(I3172&lt;=70000,ROUNDUP(I3172/4,0)+17500,35000)))),MAX(IF(I3172&lt;=0,0,IF(I3172&lt;=15000,I3172,IF(I3172&lt;=40000,ROUNDUP(I3172/2,0)+7500,IF(I3172&lt;=70000,ROUNDUP(I3172/4,0)+17500,35000)))),MIN(IF(H3172&lt;=0,0,IF(H3172&lt;=12000,H3172,IF(H3172&lt;=32000,ROUNDUP(H3172/2,0)+6000,IF(H3172&lt;=56000,ROUNDUP(H3172/4,0)+14000,28000))))+IF(I3172&lt;=0,0,IF(I3172&lt;=15000,I3172,IF(I3172&lt;=40000,ROUNDUP(I3172/2,0)+7500,IF(I3172&lt;=70000,ROUNDUP(I3172/4,0)+17500,35000)))),28000))))</f>
        <v/>
      </c>
      <c r="V3172" s="18">
        <f>MIN(70000,S3172+T3172+U3172)</f>
        <v/>
      </c>
      <c r="W3172" s="18">
        <f>MAX(0,ROUNDDOWN(M3172-J3172-N3172-K3172-0,-3))</f>
        <v/>
      </c>
      <c r="X3172" s="18">
        <f>MAX(0,ROUNDDOWN(M3172-J3172-N3172-K3172-R3172,-3))</f>
        <v/>
      </c>
      <c r="Y3172" s="18">
        <f>IF(W3172&lt;=0,0,ROUNDDOWN((W3172*LOOKUP(W3172,{0,1950001,3300001,6950001,9000001,18000001,40000001},{0.05,0.1,0.2,0.23,0.33,0.4,0.45})-LOOKUP(W3172,{0,1950001,3300001,6950001,9000001,18000001,40000001},{0,97500,427500,636000,1536000,2796000,4796000}))*1.021,-2))</f>
        <v/>
      </c>
      <c r="Z3172" s="18">
        <f>IF(X3172&lt;=0,0,ROUNDDOWN((X3172*LOOKUP(X3172,{0,1950001,3300001,6950001,9000001,18000001,40000001},{0.05,0.1,0.2,0.23,0.33,0.4,0.45})-LOOKUP(X3172,{0,1950001,3300001,6950001,9000001,18000001,40000001},{0,97500,427500,636000,1536000,2796000,4796000}))*1.021,-2))</f>
        <v/>
      </c>
      <c r="AA3172" s="18">
        <f>MAX(0,ROUNDDOWN(M3172-J3172-430000-L3172-0,-3))</f>
        <v/>
      </c>
      <c r="AB3172" s="18">
        <f>MAX(0,ROUNDDOWN(M3172-J3172-430000-L3172-V3172,-3))</f>
        <v/>
      </c>
      <c r="AC3172" s="18">
        <f>IF(M3172&lt;=450000,0,MAX(0,ROUNDDOWN(AA3172*0.06-MIN(50000,AA3172)*0.03,-2))+MAX(0,ROUNDDOWN(AA3172*0.04-MIN(50000,AA3172)*0.02,-2)))</f>
        <v/>
      </c>
      <c r="AD3172" s="18">
        <f>IF(M3172&lt;=450000,0,MAX(0,ROUNDDOWN(AB3172*0.06-MIN(50000,AB3172)*0.03,-2))+MAX(0,ROUNDDOWN(AB3172*0.04-MIN(50000,AB3172)*0.02,-2)))</f>
        <v/>
      </c>
      <c r="AE3172" s="18">
        <f>Y3172-Z3172</f>
        <v/>
      </c>
      <c r="AF3172" s="18">
        <f>AC3172-AD3172</f>
        <v/>
      </c>
      <c r="AG3172" s="18">
        <f>AE3172+AF3172</f>
        <v/>
      </c>
      <c r="AH3172" s="20">
        <f>IF(W3172&lt;=0,0,LOOKUP(W3172,{0,1950001,3300001,6950001,9000001,18000001,40000001},{0.05,0.1,0.2,0.23,0.33,0.4,0.45}))</f>
        <v/>
      </c>
    </row>
    <row r="3173">
      <c r="A3173" t="inlineStr">
        <is>
          <t>1万円刻み 特例あり一般12万円</t>
        </is>
      </c>
      <c r="B3173" s="18">
        <f>'4_1万円刻み'!$A$1031</f>
        <v/>
      </c>
      <c r="C3173" s="19" t="n">
        <v>2026</v>
      </c>
      <c r="D3173" t="inlineStr">
        <is>
          <t>はい</t>
        </is>
      </c>
      <c r="E3173" s="18" t="n">
        <v>120000</v>
      </c>
      <c r="F3173" s="18" t="n">
        <v>0</v>
      </c>
      <c r="G3173" s="18" t="n">
        <v>0</v>
      </c>
      <c r="H3173" s="18" t="n">
        <v>0</v>
      </c>
      <c r="I3173" s="18" t="n">
        <v>0</v>
      </c>
      <c r="J3173" s="18">
        <f>ROUND(MIN(B3173/12,650000)*12*0.0915+MIN(B3173/12,1390000)*12*(0.0504+0)+B3173*0.005,0)</f>
        <v/>
      </c>
      <c r="K3173" s="18" t="n">
        <v>0</v>
      </c>
      <c r="L3173" s="18" t="n">
        <v>0</v>
      </c>
      <c r="M3173" s="18">
        <f>ROUND(IF(C3173&gt;=2026,IF(B3173&lt;741000,0,IF(B3173&lt;2191000,B3173-740000,IF(B3173&lt;2193000,1451000,IF(B3173&lt;2196000,1453000,IF(B3173&lt;2200000,1456000,IF(B3173&lt;3600000,ROUNDDOWN(B3173/4,-3)*2.8-80000,IF(B3173&lt;6600000,ROUNDDOWN(B3173/4,-3)*3.2-440000,IF(B3173&lt;8500000,ROUNDDOWN(B3173*0.9,0)-1100000,B3173-1950000)))))))),IF(B3173&lt;651000,0,IF(B3173&lt;1900000,B3173-650000,IF(B3173&lt;3600000,ROUNDDOWN(B3173/4,-3)*2.8-80000,IF(B3173&lt;6600000,ROUNDDOWN(B3173/4,-3)*3.2-440000,IF(B3173&lt;8500000,ROUNDDOWN(B3173*0.9,0)-1100000,B3173-1950000)))))),0)</f>
        <v/>
      </c>
      <c r="N3173" s="18">
        <f>IF(M3173&gt;23500000,NA(),IF(C3173&gt;=2026,IF(M3173&lt;=4890000,1040000,IF(M3173&lt;=6550000,670000,620000)),IF(M3173&lt;=1320000,950000,IF(M3173&lt;=3360000,880000,IF(M3173&lt;=4890000,680000,IF(M3173&lt;=6550000,630000,580000))))))</f>
        <v/>
      </c>
      <c r="O3173" s="18">
        <f>IF(F3173&lt;=0,IF(AND(D3173="はい",C3173&gt;=2026,C3173&lt;=2027),IF(E3173&lt;=0,0,IF(E3173&lt;=30000,E3173,IF(E3173&lt;=60000,ROUNDUP(E3173/2,0)+15000,IF(E3173&lt;=120000,ROUNDUP(E3173/4,0)+30000,60000)))),IF(E3173&lt;=0,0,IF(E3173&lt;=20000,E3173,IF(E3173&lt;=40000,ROUNDUP(E3173/2,0)+10000,IF(E3173&lt;=80000,ROUNDUP(E3173/4,0)+20000,40000))))),IF(E3173&lt;=0,IF(F3173&lt;=0,0,IF(F3173&lt;=25000,F3173,IF(F3173&lt;=50000,ROUNDUP(F3173/2,0)+12500,IF(F3173&lt;=100000,ROUNDUP(F3173/4,0)+25000,50000)))),MAX(IF(F3173&lt;=0,0,IF(F3173&lt;=25000,F3173,IF(F3173&lt;=50000,ROUNDUP(F3173/2,0)+12500,IF(F3173&lt;=100000,ROUNDUP(F3173/4,0)+25000,50000)))),MIN(IF(AND(D3173="はい",C3173&gt;=2026,C3173&lt;=2027),IF(E3173&lt;=0,0,IF(E3173&lt;=30000,E3173,IF(E3173&lt;=60000,ROUNDUP(E3173/2,0)+15000,IF(E3173&lt;=120000,ROUNDUP(E3173/4,0)+30000,60000)))),IF(E3173&lt;=0,0,IF(E3173&lt;=20000,E3173,IF(E3173&lt;=40000,ROUNDUP(E3173/2,0)+10000,IF(E3173&lt;=80000,ROUNDUP(E3173/4,0)+20000,40000)))))+IF(F3173&lt;=0,0,IF(F3173&lt;=25000,F3173,IF(F3173&lt;=50000,ROUNDUP(F3173/2,0)+12500,IF(F3173&lt;=100000,ROUNDUP(F3173/4,0)+25000,50000)))),IF(AND(D3173="はい",C3173&gt;=2026,C3173&lt;=2027),60000,40000)))))</f>
        <v/>
      </c>
      <c r="P3173" s="18">
        <f>IF(G3173&lt;=0,0,IF(G3173&lt;=20000,G3173,IF(G3173&lt;=40000,ROUNDUP(G3173/2,0)+10000,IF(G3173&lt;=80000,ROUNDUP(G3173/4,0)+20000,40000))))</f>
        <v/>
      </c>
      <c r="Q3173" s="18">
        <f>IF(I3173&lt;=0,IF(H3173&lt;=0,0,IF(H3173&lt;=20000,H3173,IF(H3173&lt;=40000,ROUNDUP(H3173/2,0)+10000,IF(H3173&lt;=80000,ROUNDUP(H3173/4,0)+20000,40000)))),IF(H3173&lt;=0,IF(I3173&lt;=0,0,IF(I3173&lt;=25000,I3173,IF(I3173&lt;=50000,ROUNDUP(I3173/2,0)+12500,IF(I3173&lt;=100000,ROUNDUP(I3173/4,0)+25000,50000)))),MAX(IF(I3173&lt;=0,0,IF(I3173&lt;=25000,I3173,IF(I3173&lt;=50000,ROUNDUP(I3173/2,0)+12500,IF(I3173&lt;=100000,ROUNDUP(I3173/4,0)+25000,50000)))),MIN(IF(H3173&lt;=0,0,IF(H3173&lt;=20000,H3173,IF(H3173&lt;=40000,ROUNDUP(H3173/2,0)+10000,IF(H3173&lt;=80000,ROUNDUP(H3173/4,0)+20000,40000))))+IF(I3173&lt;=0,0,IF(I3173&lt;=25000,I3173,IF(I3173&lt;=50000,ROUNDUP(I3173/2,0)+12500,IF(I3173&lt;=100000,ROUNDUP(I3173/4,0)+25000,50000)))),40000))))</f>
        <v/>
      </c>
      <c r="R3173" s="18">
        <f>MIN(120000,O3173+P3173+Q3173)</f>
        <v/>
      </c>
      <c r="S3173" s="18">
        <f>IF(F3173&lt;=0,IF(E3173&lt;=0,0,IF(E3173&lt;=12000,E3173,IF(E3173&lt;=32000,ROUNDUP(E3173/2,0)+6000,IF(E3173&lt;=56000,ROUNDUP(E3173/4,0)+14000,28000)))),IF(E3173&lt;=0,IF(F3173&lt;=0,0,IF(F3173&lt;=15000,F3173,IF(F3173&lt;=40000,ROUNDUP(F3173/2,0)+7500,IF(F3173&lt;=70000,ROUNDUP(F3173/4,0)+17500,35000)))),MAX(IF(F3173&lt;=0,0,IF(F3173&lt;=15000,F3173,IF(F3173&lt;=40000,ROUNDUP(F3173/2,0)+7500,IF(F3173&lt;=70000,ROUNDUP(F3173/4,0)+17500,35000)))),MIN(IF(E3173&lt;=0,0,IF(E3173&lt;=12000,E3173,IF(E3173&lt;=32000,ROUNDUP(E3173/2,0)+6000,IF(E3173&lt;=56000,ROUNDUP(E3173/4,0)+14000,28000))))+IF(F3173&lt;=0,0,IF(F3173&lt;=15000,F3173,IF(F3173&lt;=40000,ROUNDUP(F3173/2,0)+7500,IF(F3173&lt;=70000,ROUNDUP(F3173/4,0)+17500,35000)))),28000))))</f>
        <v/>
      </c>
      <c r="T3173" s="18">
        <f>IF(G3173&lt;=0,0,IF(G3173&lt;=12000,G3173,IF(G3173&lt;=32000,ROUNDUP(G3173/2,0)+6000,IF(G3173&lt;=56000,ROUNDUP(G3173/4,0)+14000,28000))))</f>
        <v/>
      </c>
      <c r="U3173" s="18">
        <f>IF(I3173&lt;=0,IF(H3173&lt;=0,0,IF(H3173&lt;=12000,H3173,IF(H3173&lt;=32000,ROUNDUP(H3173/2,0)+6000,IF(H3173&lt;=56000,ROUNDUP(H3173/4,0)+14000,28000)))),IF(H3173&lt;=0,IF(I3173&lt;=0,0,IF(I3173&lt;=15000,I3173,IF(I3173&lt;=40000,ROUNDUP(I3173/2,0)+7500,IF(I3173&lt;=70000,ROUNDUP(I3173/4,0)+17500,35000)))),MAX(IF(I3173&lt;=0,0,IF(I3173&lt;=15000,I3173,IF(I3173&lt;=40000,ROUNDUP(I3173/2,0)+7500,IF(I3173&lt;=70000,ROUNDUP(I3173/4,0)+17500,35000)))),MIN(IF(H3173&lt;=0,0,IF(H3173&lt;=12000,H3173,IF(H3173&lt;=32000,ROUNDUP(H3173/2,0)+6000,IF(H3173&lt;=56000,ROUNDUP(H3173/4,0)+14000,28000))))+IF(I3173&lt;=0,0,IF(I3173&lt;=15000,I3173,IF(I3173&lt;=40000,ROUNDUP(I3173/2,0)+7500,IF(I3173&lt;=70000,ROUNDUP(I3173/4,0)+17500,35000)))),28000))))</f>
        <v/>
      </c>
      <c r="V3173" s="18">
        <f>MIN(70000,S3173+T3173+U3173)</f>
        <v/>
      </c>
      <c r="W3173" s="18">
        <f>MAX(0,ROUNDDOWN(M3173-J3173-N3173-K3173-0,-3))</f>
        <v/>
      </c>
      <c r="X3173" s="18">
        <f>MAX(0,ROUNDDOWN(M3173-J3173-N3173-K3173-R3173,-3))</f>
        <v/>
      </c>
      <c r="Y3173" s="18">
        <f>IF(W3173&lt;=0,0,ROUNDDOWN((W3173*LOOKUP(W3173,{0,1950001,3300001,6950001,9000001,18000001,40000001},{0.05,0.1,0.2,0.23,0.33,0.4,0.45})-LOOKUP(W3173,{0,1950001,3300001,6950001,9000001,18000001,40000001},{0,97500,427500,636000,1536000,2796000,4796000}))*1.021,-2))</f>
        <v/>
      </c>
      <c r="Z3173" s="18">
        <f>IF(X3173&lt;=0,0,ROUNDDOWN((X3173*LOOKUP(X3173,{0,1950001,3300001,6950001,9000001,18000001,40000001},{0.05,0.1,0.2,0.23,0.33,0.4,0.45})-LOOKUP(X3173,{0,1950001,3300001,6950001,9000001,18000001,40000001},{0,97500,427500,636000,1536000,2796000,4796000}))*1.021,-2))</f>
        <v/>
      </c>
      <c r="AA3173" s="18">
        <f>MAX(0,ROUNDDOWN(M3173-J3173-430000-L3173-0,-3))</f>
        <v/>
      </c>
      <c r="AB3173" s="18">
        <f>MAX(0,ROUNDDOWN(M3173-J3173-430000-L3173-V3173,-3))</f>
        <v/>
      </c>
      <c r="AC3173" s="18">
        <f>IF(M3173&lt;=450000,0,MAX(0,ROUNDDOWN(AA3173*0.06-MIN(50000,AA3173)*0.03,-2))+MAX(0,ROUNDDOWN(AA3173*0.04-MIN(50000,AA3173)*0.02,-2)))</f>
        <v/>
      </c>
      <c r="AD3173" s="18">
        <f>IF(M3173&lt;=450000,0,MAX(0,ROUNDDOWN(AB3173*0.06-MIN(50000,AB3173)*0.03,-2))+MAX(0,ROUNDDOWN(AB3173*0.04-MIN(50000,AB3173)*0.02,-2)))</f>
        <v/>
      </c>
      <c r="AE3173" s="18">
        <f>Y3173-Z3173</f>
        <v/>
      </c>
      <c r="AF3173" s="18">
        <f>AC3173-AD3173</f>
        <v/>
      </c>
      <c r="AG3173" s="18">
        <f>AE3173+AF3173</f>
        <v/>
      </c>
      <c r="AH3173" s="20">
        <f>IF(W3173&lt;=0,0,LOOKUP(W3173,{0,1950001,3300001,6950001,9000001,18000001,40000001},{0.05,0.1,0.2,0.23,0.33,0.4,0.45}))</f>
        <v/>
      </c>
    </row>
    <row r="3174">
      <c r="A3174" t="inlineStr">
        <is>
          <t>1万円刻み 3区分8万円ずつ</t>
        </is>
      </c>
      <c r="B3174" s="18">
        <f>'4_1万円刻み'!$A$1032</f>
        <v/>
      </c>
      <c r="C3174" s="19" t="n">
        <v>2026</v>
      </c>
      <c r="D3174" t="inlineStr">
        <is>
          <t>いいえ</t>
        </is>
      </c>
      <c r="E3174" s="18" t="n">
        <v>80000</v>
      </c>
      <c r="F3174" s="18" t="n">
        <v>0</v>
      </c>
      <c r="G3174" s="18" t="n">
        <v>80000</v>
      </c>
      <c r="H3174" s="18" t="n">
        <v>80000</v>
      </c>
      <c r="I3174" s="18" t="n">
        <v>0</v>
      </c>
      <c r="J3174" s="18">
        <f>ROUND(MIN(B3174/12,650000)*12*0.0915+MIN(B3174/12,1390000)*12*(0.0504+0)+B3174*0.005,0)</f>
        <v/>
      </c>
      <c r="K3174" s="18" t="n">
        <v>0</v>
      </c>
      <c r="L3174" s="18" t="n">
        <v>0</v>
      </c>
      <c r="M3174" s="18">
        <f>ROUND(IF(C3174&gt;=2026,IF(B3174&lt;741000,0,IF(B3174&lt;2191000,B3174-740000,IF(B3174&lt;2193000,1451000,IF(B3174&lt;2196000,1453000,IF(B3174&lt;2200000,1456000,IF(B3174&lt;3600000,ROUNDDOWN(B3174/4,-3)*2.8-80000,IF(B3174&lt;6600000,ROUNDDOWN(B3174/4,-3)*3.2-440000,IF(B3174&lt;8500000,ROUNDDOWN(B3174*0.9,0)-1100000,B3174-1950000)))))))),IF(B3174&lt;651000,0,IF(B3174&lt;1900000,B3174-650000,IF(B3174&lt;3600000,ROUNDDOWN(B3174/4,-3)*2.8-80000,IF(B3174&lt;6600000,ROUNDDOWN(B3174/4,-3)*3.2-440000,IF(B3174&lt;8500000,ROUNDDOWN(B3174*0.9,0)-1100000,B3174-1950000)))))),0)</f>
        <v/>
      </c>
      <c r="N3174" s="18">
        <f>IF(M3174&gt;23500000,NA(),IF(C3174&gt;=2026,IF(M3174&lt;=4890000,1040000,IF(M3174&lt;=6550000,670000,620000)),IF(M3174&lt;=1320000,950000,IF(M3174&lt;=3360000,880000,IF(M3174&lt;=4890000,680000,IF(M3174&lt;=6550000,630000,580000))))))</f>
        <v/>
      </c>
      <c r="O3174" s="18">
        <f>IF(F3174&lt;=0,IF(AND(D3174="はい",C3174&gt;=2026,C3174&lt;=2027),IF(E3174&lt;=0,0,IF(E3174&lt;=30000,E3174,IF(E3174&lt;=60000,ROUNDUP(E3174/2,0)+15000,IF(E3174&lt;=120000,ROUNDUP(E3174/4,0)+30000,60000)))),IF(E3174&lt;=0,0,IF(E3174&lt;=20000,E3174,IF(E3174&lt;=40000,ROUNDUP(E3174/2,0)+10000,IF(E3174&lt;=80000,ROUNDUP(E3174/4,0)+20000,40000))))),IF(E3174&lt;=0,IF(F3174&lt;=0,0,IF(F3174&lt;=25000,F3174,IF(F3174&lt;=50000,ROUNDUP(F3174/2,0)+12500,IF(F3174&lt;=100000,ROUNDUP(F3174/4,0)+25000,50000)))),MAX(IF(F3174&lt;=0,0,IF(F3174&lt;=25000,F3174,IF(F3174&lt;=50000,ROUNDUP(F3174/2,0)+12500,IF(F3174&lt;=100000,ROUNDUP(F3174/4,0)+25000,50000)))),MIN(IF(AND(D3174="はい",C3174&gt;=2026,C3174&lt;=2027),IF(E3174&lt;=0,0,IF(E3174&lt;=30000,E3174,IF(E3174&lt;=60000,ROUNDUP(E3174/2,0)+15000,IF(E3174&lt;=120000,ROUNDUP(E3174/4,0)+30000,60000)))),IF(E3174&lt;=0,0,IF(E3174&lt;=20000,E3174,IF(E3174&lt;=40000,ROUNDUP(E3174/2,0)+10000,IF(E3174&lt;=80000,ROUNDUP(E3174/4,0)+20000,40000)))))+IF(F3174&lt;=0,0,IF(F3174&lt;=25000,F3174,IF(F3174&lt;=50000,ROUNDUP(F3174/2,0)+12500,IF(F3174&lt;=100000,ROUNDUP(F3174/4,0)+25000,50000)))),IF(AND(D3174="はい",C3174&gt;=2026,C3174&lt;=2027),60000,40000)))))</f>
        <v/>
      </c>
      <c r="P3174" s="18">
        <f>IF(G3174&lt;=0,0,IF(G3174&lt;=20000,G3174,IF(G3174&lt;=40000,ROUNDUP(G3174/2,0)+10000,IF(G3174&lt;=80000,ROUNDUP(G3174/4,0)+20000,40000))))</f>
        <v/>
      </c>
      <c r="Q3174" s="18">
        <f>IF(I3174&lt;=0,IF(H3174&lt;=0,0,IF(H3174&lt;=20000,H3174,IF(H3174&lt;=40000,ROUNDUP(H3174/2,0)+10000,IF(H3174&lt;=80000,ROUNDUP(H3174/4,0)+20000,40000)))),IF(H3174&lt;=0,IF(I3174&lt;=0,0,IF(I3174&lt;=25000,I3174,IF(I3174&lt;=50000,ROUNDUP(I3174/2,0)+12500,IF(I3174&lt;=100000,ROUNDUP(I3174/4,0)+25000,50000)))),MAX(IF(I3174&lt;=0,0,IF(I3174&lt;=25000,I3174,IF(I3174&lt;=50000,ROUNDUP(I3174/2,0)+12500,IF(I3174&lt;=100000,ROUNDUP(I3174/4,0)+25000,50000)))),MIN(IF(H3174&lt;=0,0,IF(H3174&lt;=20000,H3174,IF(H3174&lt;=40000,ROUNDUP(H3174/2,0)+10000,IF(H3174&lt;=80000,ROUNDUP(H3174/4,0)+20000,40000))))+IF(I3174&lt;=0,0,IF(I3174&lt;=25000,I3174,IF(I3174&lt;=50000,ROUNDUP(I3174/2,0)+12500,IF(I3174&lt;=100000,ROUNDUP(I3174/4,0)+25000,50000)))),40000))))</f>
        <v/>
      </c>
      <c r="R3174" s="18">
        <f>MIN(120000,O3174+P3174+Q3174)</f>
        <v/>
      </c>
      <c r="S3174" s="18">
        <f>IF(F3174&lt;=0,IF(E3174&lt;=0,0,IF(E3174&lt;=12000,E3174,IF(E3174&lt;=32000,ROUNDUP(E3174/2,0)+6000,IF(E3174&lt;=56000,ROUNDUP(E3174/4,0)+14000,28000)))),IF(E3174&lt;=0,IF(F3174&lt;=0,0,IF(F3174&lt;=15000,F3174,IF(F3174&lt;=40000,ROUNDUP(F3174/2,0)+7500,IF(F3174&lt;=70000,ROUNDUP(F3174/4,0)+17500,35000)))),MAX(IF(F3174&lt;=0,0,IF(F3174&lt;=15000,F3174,IF(F3174&lt;=40000,ROUNDUP(F3174/2,0)+7500,IF(F3174&lt;=70000,ROUNDUP(F3174/4,0)+17500,35000)))),MIN(IF(E3174&lt;=0,0,IF(E3174&lt;=12000,E3174,IF(E3174&lt;=32000,ROUNDUP(E3174/2,0)+6000,IF(E3174&lt;=56000,ROUNDUP(E3174/4,0)+14000,28000))))+IF(F3174&lt;=0,0,IF(F3174&lt;=15000,F3174,IF(F3174&lt;=40000,ROUNDUP(F3174/2,0)+7500,IF(F3174&lt;=70000,ROUNDUP(F3174/4,0)+17500,35000)))),28000))))</f>
        <v/>
      </c>
      <c r="T3174" s="18">
        <f>IF(G3174&lt;=0,0,IF(G3174&lt;=12000,G3174,IF(G3174&lt;=32000,ROUNDUP(G3174/2,0)+6000,IF(G3174&lt;=56000,ROUNDUP(G3174/4,0)+14000,28000))))</f>
        <v/>
      </c>
      <c r="U3174" s="18">
        <f>IF(I3174&lt;=0,IF(H3174&lt;=0,0,IF(H3174&lt;=12000,H3174,IF(H3174&lt;=32000,ROUNDUP(H3174/2,0)+6000,IF(H3174&lt;=56000,ROUNDUP(H3174/4,0)+14000,28000)))),IF(H3174&lt;=0,IF(I3174&lt;=0,0,IF(I3174&lt;=15000,I3174,IF(I3174&lt;=40000,ROUNDUP(I3174/2,0)+7500,IF(I3174&lt;=70000,ROUNDUP(I3174/4,0)+17500,35000)))),MAX(IF(I3174&lt;=0,0,IF(I3174&lt;=15000,I3174,IF(I3174&lt;=40000,ROUNDUP(I3174/2,0)+7500,IF(I3174&lt;=70000,ROUNDUP(I3174/4,0)+17500,35000)))),MIN(IF(H3174&lt;=0,0,IF(H3174&lt;=12000,H3174,IF(H3174&lt;=32000,ROUNDUP(H3174/2,0)+6000,IF(H3174&lt;=56000,ROUNDUP(H3174/4,0)+14000,28000))))+IF(I3174&lt;=0,0,IF(I3174&lt;=15000,I3174,IF(I3174&lt;=40000,ROUNDUP(I3174/2,0)+7500,IF(I3174&lt;=70000,ROUNDUP(I3174/4,0)+17500,35000)))),28000))))</f>
        <v/>
      </c>
      <c r="V3174" s="18">
        <f>MIN(70000,S3174+T3174+U3174)</f>
        <v/>
      </c>
      <c r="W3174" s="18">
        <f>MAX(0,ROUNDDOWN(M3174-J3174-N3174-K3174-0,-3))</f>
        <v/>
      </c>
      <c r="X3174" s="18">
        <f>MAX(0,ROUNDDOWN(M3174-J3174-N3174-K3174-R3174,-3))</f>
        <v/>
      </c>
      <c r="Y3174" s="18">
        <f>IF(W3174&lt;=0,0,ROUNDDOWN((W3174*LOOKUP(W3174,{0,1950001,3300001,6950001,9000001,18000001,40000001},{0.05,0.1,0.2,0.23,0.33,0.4,0.45})-LOOKUP(W3174,{0,1950001,3300001,6950001,9000001,18000001,40000001},{0,97500,427500,636000,1536000,2796000,4796000}))*1.021,-2))</f>
        <v/>
      </c>
      <c r="Z3174" s="18">
        <f>IF(X3174&lt;=0,0,ROUNDDOWN((X3174*LOOKUP(X3174,{0,1950001,3300001,6950001,9000001,18000001,40000001},{0.05,0.1,0.2,0.23,0.33,0.4,0.45})-LOOKUP(X3174,{0,1950001,3300001,6950001,9000001,18000001,40000001},{0,97500,427500,636000,1536000,2796000,4796000}))*1.021,-2))</f>
        <v/>
      </c>
      <c r="AA3174" s="18">
        <f>MAX(0,ROUNDDOWN(M3174-J3174-430000-L3174-0,-3))</f>
        <v/>
      </c>
      <c r="AB3174" s="18">
        <f>MAX(0,ROUNDDOWN(M3174-J3174-430000-L3174-V3174,-3))</f>
        <v/>
      </c>
      <c r="AC3174" s="18">
        <f>IF(M3174&lt;=450000,0,MAX(0,ROUNDDOWN(AA3174*0.06-MIN(50000,AA3174)*0.03,-2))+MAX(0,ROUNDDOWN(AA3174*0.04-MIN(50000,AA3174)*0.02,-2)))</f>
        <v/>
      </c>
      <c r="AD3174" s="18">
        <f>IF(M3174&lt;=450000,0,MAX(0,ROUNDDOWN(AB3174*0.06-MIN(50000,AB3174)*0.03,-2))+MAX(0,ROUNDDOWN(AB3174*0.04-MIN(50000,AB3174)*0.02,-2)))</f>
        <v/>
      </c>
      <c r="AE3174" s="18">
        <f>Y3174-Z3174</f>
        <v/>
      </c>
      <c r="AF3174" s="18">
        <f>AC3174-AD3174</f>
        <v/>
      </c>
      <c r="AG3174" s="18">
        <f>AE3174+AF3174</f>
        <v/>
      </c>
      <c r="AH3174" s="20">
        <f>IF(W3174&lt;=0,0,LOOKUP(W3174,{0,1950001,3300001,6950001,9000001,18000001,40000001},{0.05,0.1,0.2,0.23,0.33,0.4,0.45}))</f>
        <v/>
      </c>
    </row>
    <row r="3175">
      <c r="A3175" t="inlineStr">
        <is>
          <t>1万円刻み 一般8万円</t>
        </is>
      </c>
      <c r="B3175" s="18">
        <f>'4_1万円刻み'!$A$1032</f>
        <v/>
      </c>
      <c r="C3175" s="19" t="n">
        <v>2026</v>
      </c>
      <c r="D3175" t="inlineStr">
        <is>
          <t>いいえ</t>
        </is>
      </c>
      <c r="E3175" s="18" t="n">
        <v>80000</v>
      </c>
      <c r="F3175" s="18" t="n">
        <v>0</v>
      </c>
      <c r="G3175" s="18" t="n">
        <v>0</v>
      </c>
      <c r="H3175" s="18" t="n">
        <v>0</v>
      </c>
      <c r="I3175" s="18" t="n">
        <v>0</v>
      </c>
      <c r="J3175" s="18">
        <f>ROUND(MIN(B3175/12,650000)*12*0.0915+MIN(B3175/12,1390000)*12*(0.0504+0)+B3175*0.005,0)</f>
        <v/>
      </c>
      <c r="K3175" s="18" t="n">
        <v>0</v>
      </c>
      <c r="L3175" s="18" t="n">
        <v>0</v>
      </c>
      <c r="M3175" s="18">
        <f>ROUND(IF(C3175&gt;=2026,IF(B3175&lt;741000,0,IF(B3175&lt;2191000,B3175-740000,IF(B3175&lt;2193000,1451000,IF(B3175&lt;2196000,1453000,IF(B3175&lt;2200000,1456000,IF(B3175&lt;3600000,ROUNDDOWN(B3175/4,-3)*2.8-80000,IF(B3175&lt;6600000,ROUNDDOWN(B3175/4,-3)*3.2-440000,IF(B3175&lt;8500000,ROUNDDOWN(B3175*0.9,0)-1100000,B3175-1950000)))))))),IF(B3175&lt;651000,0,IF(B3175&lt;1900000,B3175-650000,IF(B3175&lt;3600000,ROUNDDOWN(B3175/4,-3)*2.8-80000,IF(B3175&lt;6600000,ROUNDDOWN(B3175/4,-3)*3.2-440000,IF(B3175&lt;8500000,ROUNDDOWN(B3175*0.9,0)-1100000,B3175-1950000)))))),0)</f>
        <v/>
      </c>
      <c r="N3175" s="18">
        <f>IF(M3175&gt;23500000,NA(),IF(C3175&gt;=2026,IF(M3175&lt;=4890000,1040000,IF(M3175&lt;=6550000,670000,620000)),IF(M3175&lt;=1320000,950000,IF(M3175&lt;=3360000,880000,IF(M3175&lt;=4890000,680000,IF(M3175&lt;=6550000,630000,580000))))))</f>
        <v/>
      </c>
      <c r="O3175" s="18">
        <f>IF(F3175&lt;=0,IF(AND(D3175="はい",C3175&gt;=2026,C3175&lt;=2027),IF(E3175&lt;=0,0,IF(E3175&lt;=30000,E3175,IF(E3175&lt;=60000,ROUNDUP(E3175/2,0)+15000,IF(E3175&lt;=120000,ROUNDUP(E3175/4,0)+30000,60000)))),IF(E3175&lt;=0,0,IF(E3175&lt;=20000,E3175,IF(E3175&lt;=40000,ROUNDUP(E3175/2,0)+10000,IF(E3175&lt;=80000,ROUNDUP(E3175/4,0)+20000,40000))))),IF(E3175&lt;=0,IF(F3175&lt;=0,0,IF(F3175&lt;=25000,F3175,IF(F3175&lt;=50000,ROUNDUP(F3175/2,0)+12500,IF(F3175&lt;=100000,ROUNDUP(F3175/4,0)+25000,50000)))),MAX(IF(F3175&lt;=0,0,IF(F3175&lt;=25000,F3175,IF(F3175&lt;=50000,ROUNDUP(F3175/2,0)+12500,IF(F3175&lt;=100000,ROUNDUP(F3175/4,0)+25000,50000)))),MIN(IF(AND(D3175="はい",C3175&gt;=2026,C3175&lt;=2027),IF(E3175&lt;=0,0,IF(E3175&lt;=30000,E3175,IF(E3175&lt;=60000,ROUNDUP(E3175/2,0)+15000,IF(E3175&lt;=120000,ROUNDUP(E3175/4,0)+30000,60000)))),IF(E3175&lt;=0,0,IF(E3175&lt;=20000,E3175,IF(E3175&lt;=40000,ROUNDUP(E3175/2,0)+10000,IF(E3175&lt;=80000,ROUNDUP(E3175/4,0)+20000,40000)))))+IF(F3175&lt;=0,0,IF(F3175&lt;=25000,F3175,IF(F3175&lt;=50000,ROUNDUP(F3175/2,0)+12500,IF(F3175&lt;=100000,ROUNDUP(F3175/4,0)+25000,50000)))),IF(AND(D3175="はい",C3175&gt;=2026,C3175&lt;=2027),60000,40000)))))</f>
        <v/>
      </c>
      <c r="P3175" s="18">
        <f>IF(G3175&lt;=0,0,IF(G3175&lt;=20000,G3175,IF(G3175&lt;=40000,ROUNDUP(G3175/2,0)+10000,IF(G3175&lt;=80000,ROUNDUP(G3175/4,0)+20000,40000))))</f>
        <v/>
      </c>
      <c r="Q3175" s="18">
        <f>IF(I3175&lt;=0,IF(H3175&lt;=0,0,IF(H3175&lt;=20000,H3175,IF(H3175&lt;=40000,ROUNDUP(H3175/2,0)+10000,IF(H3175&lt;=80000,ROUNDUP(H3175/4,0)+20000,40000)))),IF(H3175&lt;=0,IF(I3175&lt;=0,0,IF(I3175&lt;=25000,I3175,IF(I3175&lt;=50000,ROUNDUP(I3175/2,0)+12500,IF(I3175&lt;=100000,ROUNDUP(I3175/4,0)+25000,50000)))),MAX(IF(I3175&lt;=0,0,IF(I3175&lt;=25000,I3175,IF(I3175&lt;=50000,ROUNDUP(I3175/2,0)+12500,IF(I3175&lt;=100000,ROUNDUP(I3175/4,0)+25000,50000)))),MIN(IF(H3175&lt;=0,0,IF(H3175&lt;=20000,H3175,IF(H3175&lt;=40000,ROUNDUP(H3175/2,0)+10000,IF(H3175&lt;=80000,ROUNDUP(H3175/4,0)+20000,40000))))+IF(I3175&lt;=0,0,IF(I3175&lt;=25000,I3175,IF(I3175&lt;=50000,ROUNDUP(I3175/2,0)+12500,IF(I3175&lt;=100000,ROUNDUP(I3175/4,0)+25000,50000)))),40000))))</f>
        <v/>
      </c>
      <c r="R3175" s="18">
        <f>MIN(120000,O3175+P3175+Q3175)</f>
        <v/>
      </c>
      <c r="S3175" s="18">
        <f>IF(F3175&lt;=0,IF(E3175&lt;=0,0,IF(E3175&lt;=12000,E3175,IF(E3175&lt;=32000,ROUNDUP(E3175/2,0)+6000,IF(E3175&lt;=56000,ROUNDUP(E3175/4,0)+14000,28000)))),IF(E3175&lt;=0,IF(F3175&lt;=0,0,IF(F3175&lt;=15000,F3175,IF(F3175&lt;=40000,ROUNDUP(F3175/2,0)+7500,IF(F3175&lt;=70000,ROUNDUP(F3175/4,0)+17500,35000)))),MAX(IF(F3175&lt;=0,0,IF(F3175&lt;=15000,F3175,IF(F3175&lt;=40000,ROUNDUP(F3175/2,0)+7500,IF(F3175&lt;=70000,ROUNDUP(F3175/4,0)+17500,35000)))),MIN(IF(E3175&lt;=0,0,IF(E3175&lt;=12000,E3175,IF(E3175&lt;=32000,ROUNDUP(E3175/2,0)+6000,IF(E3175&lt;=56000,ROUNDUP(E3175/4,0)+14000,28000))))+IF(F3175&lt;=0,0,IF(F3175&lt;=15000,F3175,IF(F3175&lt;=40000,ROUNDUP(F3175/2,0)+7500,IF(F3175&lt;=70000,ROUNDUP(F3175/4,0)+17500,35000)))),28000))))</f>
        <v/>
      </c>
      <c r="T3175" s="18">
        <f>IF(G3175&lt;=0,0,IF(G3175&lt;=12000,G3175,IF(G3175&lt;=32000,ROUNDUP(G3175/2,0)+6000,IF(G3175&lt;=56000,ROUNDUP(G3175/4,0)+14000,28000))))</f>
        <v/>
      </c>
      <c r="U3175" s="18">
        <f>IF(I3175&lt;=0,IF(H3175&lt;=0,0,IF(H3175&lt;=12000,H3175,IF(H3175&lt;=32000,ROUNDUP(H3175/2,0)+6000,IF(H3175&lt;=56000,ROUNDUP(H3175/4,0)+14000,28000)))),IF(H3175&lt;=0,IF(I3175&lt;=0,0,IF(I3175&lt;=15000,I3175,IF(I3175&lt;=40000,ROUNDUP(I3175/2,0)+7500,IF(I3175&lt;=70000,ROUNDUP(I3175/4,0)+17500,35000)))),MAX(IF(I3175&lt;=0,0,IF(I3175&lt;=15000,I3175,IF(I3175&lt;=40000,ROUNDUP(I3175/2,0)+7500,IF(I3175&lt;=70000,ROUNDUP(I3175/4,0)+17500,35000)))),MIN(IF(H3175&lt;=0,0,IF(H3175&lt;=12000,H3175,IF(H3175&lt;=32000,ROUNDUP(H3175/2,0)+6000,IF(H3175&lt;=56000,ROUNDUP(H3175/4,0)+14000,28000))))+IF(I3175&lt;=0,0,IF(I3175&lt;=15000,I3175,IF(I3175&lt;=40000,ROUNDUP(I3175/2,0)+7500,IF(I3175&lt;=70000,ROUNDUP(I3175/4,0)+17500,35000)))),28000))))</f>
        <v/>
      </c>
      <c r="V3175" s="18">
        <f>MIN(70000,S3175+T3175+U3175)</f>
        <v/>
      </c>
      <c r="W3175" s="18">
        <f>MAX(0,ROUNDDOWN(M3175-J3175-N3175-K3175-0,-3))</f>
        <v/>
      </c>
      <c r="X3175" s="18">
        <f>MAX(0,ROUNDDOWN(M3175-J3175-N3175-K3175-R3175,-3))</f>
        <v/>
      </c>
      <c r="Y3175" s="18">
        <f>IF(W3175&lt;=0,0,ROUNDDOWN((W3175*LOOKUP(W3175,{0,1950001,3300001,6950001,9000001,18000001,40000001},{0.05,0.1,0.2,0.23,0.33,0.4,0.45})-LOOKUP(W3175,{0,1950001,3300001,6950001,9000001,18000001,40000001},{0,97500,427500,636000,1536000,2796000,4796000}))*1.021,-2))</f>
        <v/>
      </c>
      <c r="Z3175" s="18">
        <f>IF(X3175&lt;=0,0,ROUNDDOWN((X3175*LOOKUP(X3175,{0,1950001,3300001,6950001,9000001,18000001,40000001},{0.05,0.1,0.2,0.23,0.33,0.4,0.45})-LOOKUP(X3175,{0,1950001,3300001,6950001,9000001,18000001,40000001},{0,97500,427500,636000,1536000,2796000,4796000}))*1.021,-2))</f>
        <v/>
      </c>
      <c r="AA3175" s="18">
        <f>MAX(0,ROUNDDOWN(M3175-J3175-430000-L3175-0,-3))</f>
        <v/>
      </c>
      <c r="AB3175" s="18">
        <f>MAX(0,ROUNDDOWN(M3175-J3175-430000-L3175-V3175,-3))</f>
        <v/>
      </c>
      <c r="AC3175" s="18">
        <f>IF(M3175&lt;=450000,0,MAX(0,ROUNDDOWN(AA3175*0.06-MIN(50000,AA3175)*0.03,-2))+MAX(0,ROUNDDOWN(AA3175*0.04-MIN(50000,AA3175)*0.02,-2)))</f>
        <v/>
      </c>
      <c r="AD3175" s="18">
        <f>IF(M3175&lt;=450000,0,MAX(0,ROUNDDOWN(AB3175*0.06-MIN(50000,AB3175)*0.03,-2))+MAX(0,ROUNDDOWN(AB3175*0.04-MIN(50000,AB3175)*0.02,-2)))</f>
        <v/>
      </c>
      <c r="AE3175" s="18">
        <f>Y3175-Z3175</f>
        <v/>
      </c>
      <c r="AF3175" s="18">
        <f>AC3175-AD3175</f>
        <v/>
      </c>
      <c r="AG3175" s="18">
        <f>AE3175+AF3175</f>
        <v/>
      </c>
      <c r="AH3175" s="20">
        <f>IF(W3175&lt;=0,0,LOOKUP(W3175,{0,1950001,3300001,6950001,9000001,18000001,40000001},{0.05,0.1,0.2,0.23,0.33,0.4,0.45}))</f>
        <v/>
      </c>
    </row>
    <row r="3176">
      <c r="A3176" t="inlineStr">
        <is>
          <t>1万円刻み 特例あり一般12万円</t>
        </is>
      </c>
      <c r="B3176" s="18">
        <f>'4_1万円刻み'!$A$1032</f>
        <v/>
      </c>
      <c r="C3176" s="19" t="n">
        <v>2026</v>
      </c>
      <c r="D3176" t="inlineStr">
        <is>
          <t>はい</t>
        </is>
      </c>
      <c r="E3176" s="18" t="n">
        <v>120000</v>
      </c>
      <c r="F3176" s="18" t="n">
        <v>0</v>
      </c>
      <c r="G3176" s="18" t="n">
        <v>0</v>
      </c>
      <c r="H3176" s="18" t="n">
        <v>0</v>
      </c>
      <c r="I3176" s="18" t="n">
        <v>0</v>
      </c>
      <c r="J3176" s="18">
        <f>ROUND(MIN(B3176/12,650000)*12*0.0915+MIN(B3176/12,1390000)*12*(0.0504+0)+B3176*0.005,0)</f>
        <v/>
      </c>
      <c r="K3176" s="18" t="n">
        <v>0</v>
      </c>
      <c r="L3176" s="18" t="n">
        <v>0</v>
      </c>
      <c r="M3176" s="18">
        <f>ROUND(IF(C3176&gt;=2026,IF(B3176&lt;741000,0,IF(B3176&lt;2191000,B3176-740000,IF(B3176&lt;2193000,1451000,IF(B3176&lt;2196000,1453000,IF(B3176&lt;2200000,1456000,IF(B3176&lt;3600000,ROUNDDOWN(B3176/4,-3)*2.8-80000,IF(B3176&lt;6600000,ROUNDDOWN(B3176/4,-3)*3.2-440000,IF(B3176&lt;8500000,ROUNDDOWN(B3176*0.9,0)-1100000,B3176-1950000)))))))),IF(B3176&lt;651000,0,IF(B3176&lt;1900000,B3176-650000,IF(B3176&lt;3600000,ROUNDDOWN(B3176/4,-3)*2.8-80000,IF(B3176&lt;6600000,ROUNDDOWN(B3176/4,-3)*3.2-440000,IF(B3176&lt;8500000,ROUNDDOWN(B3176*0.9,0)-1100000,B3176-1950000)))))),0)</f>
        <v/>
      </c>
      <c r="N3176" s="18">
        <f>IF(M3176&gt;23500000,NA(),IF(C3176&gt;=2026,IF(M3176&lt;=4890000,1040000,IF(M3176&lt;=6550000,670000,620000)),IF(M3176&lt;=1320000,950000,IF(M3176&lt;=3360000,880000,IF(M3176&lt;=4890000,680000,IF(M3176&lt;=6550000,630000,580000))))))</f>
        <v/>
      </c>
      <c r="O3176" s="18">
        <f>IF(F3176&lt;=0,IF(AND(D3176="はい",C3176&gt;=2026,C3176&lt;=2027),IF(E3176&lt;=0,0,IF(E3176&lt;=30000,E3176,IF(E3176&lt;=60000,ROUNDUP(E3176/2,0)+15000,IF(E3176&lt;=120000,ROUNDUP(E3176/4,0)+30000,60000)))),IF(E3176&lt;=0,0,IF(E3176&lt;=20000,E3176,IF(E3176&lt;=40000,ROUNDUP(E3176/2,0)+10000,IF(E3176&lt;=80000,ROUNDUP(E3176/4,0)+20000,40000))))),IF(E3176&lt;=0,IF(F3176&lt;=0,0,IF(F3176&lt;=25000,F3176,IF(F3176&lt;=50000,ROUNDUP(F3176/2,0)+12500,IF(F3176&lt;=100000,ROUNDUP(F3176/4,0)+25000,50000)))),MAX(IF(F3176&lt;=0,0,IF(F3176&lt;=25000,F3176,IF(F3176&lt;=50000,ROUNDUP(F3176/2,0)+12500,IF(F3176&lt;=100000,ROUNDUP(F3176/4,0)+25000,50000)))),MIN(IF(AND(D3176="はい",C3176&gt;=2026,C3176&lt;=2027),IF(E3176&lt;=0,0,IF(E3176&lt;=30000,E3176,IF(E3176&lt;=60000,ROUNDUP(E3176/2,0)+15000,IF(E3176&lt;=120000,ROUNDUP(E3176/4,0)+30000,60000)))),IF(E3176&lt;=0,0,IF(E3176&lt;=20000,E3176,IF(E3176&lt;=40000,ROUNDUP(E3176/2,0)+10000,IF(E3176&lt;=80000,ROUNDUP(E3176/4,0)+20000,40000)))))+IF(F3176&lt;=0,0,IF(F3176&lt;=25000,F3176,IF(F3176&lt;=50000,ROUNDUP(F3176/2,0)+12500,IF(F3176&lt;=100000,ROUNDUP(F3176/4,0)+25000,50000)))),IF(AND(D3176="はい",C3176&gt;=2026,C3176&lt;=2027),60000,40000)))))</f>
        <v/>
      </c>
      <c r="P3176" s="18">
        <f>IF(G3176&lt;=0,0,IF(G3176&lt;=20000,G3176,IF(G3176&lt;=40000,ROUNDUP(G3176/2,0)+10000,IF(G3176&lt;=80000,ROUNDUP(G3176/4,0)+20000,40000))))</f>
        <v/>
      </c>
      <c r="Q3176" s="18">
        <f>IF(I3176&lt;=0,IF(H3176&lt;=0,0,IF(H3176&lt;=20000,H3176,IF(H3176&lt;=40000,ROUNDUP(H3176/2,0)+10000,IF(H3176&lt;=80000,ROUNDUP(H3176/4,0)+20000,40000)))),IF(H3176&lt;=0,IF(I3176&lt;=0,0,IF(I3176&lt;=25000,I3176,IF(I3176&lt;=50000,ROUNDUP(I3176/2,0)+12500,IF(I3176&lt;=100000,ROUNDUP(I3176/4,0)+25000,50000)))),MAX(IF(I3176&lt;=0,0,IF(I3176&lt;=25000,I3176,IF(I3176&lt;=50000,ROUNDUP(I3176/2,0)+12500,IF(I3176&lt;=100000,ROUNDUP(I3176/4,0)+25000,50000)))),MIN(IF(H3176&lt;=0,0,IF(H3176&lt;=20000,H3176,IF(H3176&lt;=40000,ROUNDUP(H3176/2,0)+10000,IF(H3176&lt;=80000,ROUNDUP(H3176/4,0)+20000,40000))))+IF(I3176&lt;=0,0,IF(I3176&lt;=25000,I3176,IF(I3176&lt;=50000,ROUNDUP(I3176/2,0)+12500,IF(I3176&lt;=100000,ROUNDUP(I3176/4,0)+25000,50000)))),40000))))</f>
        <v/>
      </c>
      <c r="R3176" s="18">
        <f>MIN(120000,O3176+P3176+Q3176)</f>
        <v/>
      </c>
      <c r="S3176" s="18">
        <f>IF(F3176&lt;=0,IF(E3176&lt;=0,0,IF(E3176&lt;=12000,E3176,IF(E3176&lt;=32000,ROUNDUP(E3176/2,0)+6000,IF(E3176&lt;=56000,ROUNDUP(E3176/4,0)+14000,28000)))),IF(E3176&lt;=0,IF(F3176&lt;=0,0,IF(F3176&lt;=15000,F3176,IF(F3176&lt;=40000,ROUNDUP(F3176/2,0)+7500,IF(F3176&lt;=70000,ROUNDUP(F3176/4,0)+17500,35000)))),MAX(IF(F3176&lt;=0,0,IF(F3176&lt;=15000,F3176,IF(F3176&lt;=40000,ROUNDUP(F3176/2,0)+7500,IF(F3176&lt;=70000,ROUNDUP(F3176/4,0)+17500,35000)))),MIN(IF(E3176&lt;=0,0,IF(E3176&lt;=12000,E3176,IF(E3176&lt;=32000,ROUNDUP(E3176/2,0)+6000,IF(E3176&lt;=56000,ROUNDUP(E3176/4,0)+14000,28000))))+IF(F3176&lt;=0,0,IF(F3176&lt;=15000,F3176,IF(F3176&lt;=40000,ROUNDUP(F3176/2,0)+7500,IF(F3176&lt;=70000,ROUNDUP(F3176/4,0)+17500,35000)))),28000))))</f>
        <v/>
      </c>
      <c r="T3176" s="18">
        <f>IF(G3176&lt;=0,0,IF(G3176&lt;=12000,G3176,IF(G3176&lt;=32000,ROUNDUP(G3176/2,0)+6000,IF(G3176&lt;=56000,ROUNDUP(G3176/4,0)+14000,28000))))</f>
        <v/>
      </c>
      <c r="U3176" s="18">
        <f>IF(I3176&lt;=0,IF(H3176&lt;=0,0,IF(H3176&lt;=12000,H3176,IF(H3176&lt;=32000,ROUNDUP(H3176/2,0)+6000,IF(H3176&lt;=56000,ROUNDUP(H3176/4,0)+14000,28000)))),IF(H3176&lt;=0,IF(I3176&lt;=0,0,IF(I3176&lt;=15000,I3176,IF(I3176&lt;=40000,ROUNDUP(I3176/2,0)+7500,IF(I3176&lt;=70000,ROUNDUP(I3176/4,0)+17500,35000)))),MAX(IF(I3176&lt;=0,0,IF(I3176&lt;=15000,I3176,IF(I3176&lt;=40000,ROUNDUP(I3176/2,0)+7500,IF(I3176&lt;=70000,ROUNDUP(I3176/4,0)+17500,35000)))),MIN(IF(H3176&lt;=0,0,IF(H3176&lt;=12000,H3176,IF(H3176&lt;=32000,ROUNDUP(H3176/2,0)+6000,IF(H3176&lt;=56000,ROUNDUP(H3176/4,0)+14000,28000))))+IF(I3176&lt;=0,0,IF(I3176&lt;=15000,I3176,IF(I3176&lt;=40000,ROUNDUP(I3176/2,0)+7500,IF(I3176&lt;=70000,ROUNDUP(I3176/4,0)+17500,35000)))),28000))))</f>
        <v/>
      </c>
      <c r="V3176" s="18">
        <f>MIN(70000,S3176+T3176+U3176)</f>
        <v/>
      </c>
      <c r="W3176" s="18">
        <f>MAX(0,ROUNDDOWN(M3176-J3176-N3176-K3176-0,-3))</f>
        <v/>
      </c>
      <c r="X3176" s="18">
        <f>MAX(0,ROUNDDOWN(M3176-J3176-N3176-K3176-R3176,-3))</f>
        <v/>
      </c>
      <c r="Y3176" s="18">
        <f>IF(W3176&lt;=0,0,ROUNDDOWN((W3176*LOOKUP(W3176,{0,1950001,3300001,6950001,9000001,18000001,40000001},{0.05,0.1,0.2,0.23,0.33,0.4,0.45})-LOOKUP(W3176,{0,1950001,3300001,6950001,9000001,18000001,40000001},{0,97500,427500,636000,1536000,2796000,4796000}))*1.021,-2))</f>
        <v/>
      </c>
      <c r="Z3176" s="18">
        <f>IF(X3176&lt;=0,0,ROUNDDOWN((X3176*LOOKUP(X3176,{0,1950001,3300001,6950001,9000001,18000001,40000001},{0.05,0.1,0.2,0.23,0.33,0.4,0.45})-LOOKUP(X3176,{0,1950001,3300001,6950001,9000001,18000001,40000001},{0,97500,427500,636000,1536000,2796000,4796000}))*1.021,-2))</f>
        <v/>
      </c>
      <c r="AA3176" s="18">
        <f>MAX(0,ROUNDDOWN(M3176-J3176-430000-L3176-0,-3))</f>
        <v/>
      </c>
      <c r="AB3176" s="18">
        <f>MAX(0,ROUNDDOWN(M3176-J3176-430000-L3176-V3176,-3))</f>
        <v/>
      </c>
      <c r="AC3176" s="18">
        <f>IF(M3176&lt;=450000,0,MAX(0,ROUNDDOWN(AA3176*0.06-MIN(50000,AA3176)*0.03,-2))+MAX(0,ROUNDDOWN(AA3176*0.04-MIN(50000,AA3176)*0.02,-2)))</f>
        <v/>
      </c>
      <c r="AD3176" s="18">
        <f>IF(M3176&lt;=450000,0,MAX(0,ROUNDDOWN(AB3176*0.06-MIN(50000,AB3176)*0.03,-2))+MAX(0,ROUNDDOWN(AB3176*0.04-MIN(50000,AB3176)*0.02,-2)))</f>
        <v/>
      </c>
      <c r="AE3176" s="18">
        <f>Y3176-Z3176</f>
        <v/>
      </c>
      <c r="AF3176" s="18">
        <f>AC3176-AD3176</f>
        <v/>
      </c>
      <c r="AG3176" s="18">
        <f>AE3176+AF3176</f>
        <v/>
      </c>
      <c r="AH3176" s="20">
        <f>IF(W3176&lt;=0,0,LOOKUP(W3176,{0,1950001,3300001,6950001,9000001,18000001,40000001},{0.05,0.1,0.2,0.23,0.33,0.4,0.45}))</f>
        <v/>
      </c>
    </row>
    <row r="3177">
      <c r="A3177" t="inlineStr">
        <is>
          <t>1万円刻み 3区分8万円ずつ</t>
        </is>
      </c>
      <c r="B3177" s="18">
        <f>'4_1万円刻み'!$A$1033</f>
        <v/>
      </c>
      <c r="C3177" s="19" t="n">
        <v>2026</v>
      </c>
      <c r="D3177" t="inlineStr">
        <is>
          <t>いいえ</t>
        </is>
      </c>
      <c r="E3177" s="18" t="n">
        <v>80000</v>
      </c>
      <c r="F3177" s="18" t="n">
        <v>0</v>
      </c>
      <c r="G3177" s="18" t="n">
        <v>80000</v>
      </c>
      <c r="H3177" s="18" t="n">
        <v>80000</v>
      </c>
      <c r="I3177" s="18" t="n">
        <v>0</v>
      </c>
      <c r="J3177" s="18">
        <f>ROUND(MIN(B3177/12,650000)*12*0.0915+MIN(B3177/12,1390000)*12*(0.0504+0)+B3177*0.005,0)</f>
        <v/>
      </c>
      <c r="K3177" s="18" t="n">
        <v>0</v>
      </c>
      <c r="L3177" s="18" t="n">
        <v>0</v>
      </c>
      <c r="M3177" s="18">
        <f>ROUND(IF(C3177&gt;=2026,IF(B3177&lt;741000,0,IF(B3177&lt;2191000,B3177-740000,IF(B3177&lt;2193000,1451000,IF(B3177&lt;2196000,1453000,IF(B3177&lt;2200000,1456000,IF(B3177&lt;3600000,ROUNDDOWN(B3177/4,-3)*2.8-80000,IF(B3177&lt;6600000,ROUNDDOWN(B3177/4,-3)*3.2-440000,IF(B3177&lt;8500000,ROUNDDOWN(B3177*0.9,0)-1100000,B3177-1950000)))))))),IF(B3177&lt;651000,0,IF(B3177&lt;1900000,B3177-650000,IF(B3177&lt;3600000,ROUNDDOWN(B3177/4,-3)*2.8-80000,IF(B3177&lt;6600000,ROUNDDOWN(B3177/4,-3)*3.2-440000,IF(B3177&lt;8500000,ROUNDDOWN(B3177*0.9,0)-1100000,B3177-1950000)))))),0)</f>
        <v/>
      </c>
      <c r="N3177" s="18">
        <f>IF(M3177&gt;23500000,NA(),IF(C3177&gt;=2026,IF(M3177&lt;=4890000,1040000,IF(M3177&lt;=6550000,670000,620000)),IF(M3177&lt;=1320000,950000,IF(M3177&lt;=3360000,880000,IF(M3177&lt;=4890000,680000,IF(M3177&lt;=6550000,630000,580000))))))</f>
        <v/>
      </c>
      <c r="O3177" s="18">
        <f>IF(F3177&lt;=0,IF(AND(D3177="はい",C3177&gt;=2026,C3177&lt;=2027),IF(E3177&lt;=0,0,IF(E3177&lt;=30000,E3177,IF(E3177&lt;=60000,ROUNDUP(E3177/2,0)+15000,IF(E3177&lt;=120000,ROUNDUP(E3177/4,0)+30000,60000)))),IF(E3177&lt;=0,0,IF(E3177&lt;=20000,E3177,IF(E3177&lt;=40000,ROUNDUP(E3177/2,0)+10000,IF(E3177&lt;=80000,ROUNDUP(E3177/4,0)+20000,40000))))),IF(E3177&lt;=0,IF(F3177&lt;=0,0,IF(F3177&lt;=25000,F3177,IF(F3177&lt;=50000,ROUNDUP(F3177/2,0)+12500,IF(F3177&lt;=100000,ROUNDUP(F3177/4,0)+25000,50000)))),MAX(IF(F3177&lt;=0,0,IF(F3177&lt;=25000,F3177,IF(F3177&lt;=50000,ROUNDUP(F3177/2,0)+12500,IF(F3177&lt;=100000,ROUNDUP(F3177/4,0)+25000,50000)))),MIN(IF(AND(D3177="はい",C3177&gt;=2026,C3177&lt;=2027),IF(E3177&lt;=0,0,IF(E3177&lt;=30000,E3177,IF(E3177&lt;=60000,ROUNDUP(E3177/2,0)+15000,IF(E3177&lt;=120000,ROUNDUP(E3177/4,0)+30000,60000)))),IF(E3177&lt;=0,0,IF(E3177&lt;=20000,E3177,IF(E3177&lt;=40000,ROUNDUP(E3177/2,0)+10000,IF(E3177&lt;=80000,ROUNDUP(E3177/4,0)+20000,40000)))))+IF(F3177&lt;=0,0,IF(F3177&lt;=25000,F3177,IF(F3177&lt;=50000,ROUNDUP(F3177/2,0)+12500,IF(F3177&lt;=100000,ROUNDUP(F3177/4,0)+25000,50000)))),IF(AND(D3177="はい",C3177&gt;=2026,C3177&lt;=2027),60000,40000)))))</f>
        <v/>
      </c>
      <c r="P3177" s="18">
        <f>IF(G3177&lt;=0,0,IF(G3177&lt;=20000,G3177,IF(G3177&lt;=40000,ROUNDUP(G3177/2,0)+10000,IF(G3177&lt;=80000,ROUNDUP(G3177/4,0)+20000,40000))))</f>
        <v/>
      </c>
      <c r="Q3177" s="18">
        <f>IF(I3177&lt;=0,IF(H3177&lt;=0,0,IF(H3177&lt;=20000,H3177,IF(H3177&lt;=40000,ROUNDUP(H3177/2,0)+10000,IF(H3177&lt;=80000,ROUNDUP(H3177/4,0)+20000,40000)))),IF(H3177&lt;=0,IF(I3177&lt;=0,0,IF(I3177&lt;=25000,I3177,IF(I3177&lt;=50000,ROUNDUP(I3177/2,0)+12500,IF(I3177&lt;=100000,ROUNDUP(I3177/4,0)+25000,50000)))),MAX(IF(I3177&lt;=0,0,IF(I3177&lt;=25000,I3177,IF(I3177&lt;=50000,ROUNDUP(I3177/2,0)+12500,IF(I3177&lt;=100000,ROUNDUP(I3177/4,0)+25000,50000)))),MIN(IF(H3177&lt;=0,0,IF(H3177&lt;=20000,H3177,IF(H3177&lt;=40000,ROUNDUP(H3177/2,0)+10000,IF(H3177&lt;=80000,ROUNDUP(H3177/4,0)+20000,40000))))+IF(I3177&lt;=0,0,IF(I3177&lt;=25000,I3177,IF(I3177&lt;=50000,ROUNDUP(I3177/2,0)+12500,IF(I3177&lt;=100000,ROUNDUP(I3177/4,0)+25000,50000)))),40000))))</f>
        <v/>
      </c>
      <c r="R3177" s="18">
        <f>MIN(120000,O3177+P3177+Q3177)</f>
        <v/>
      </c>
      <c r="S3177" s="18">
        <f>IF(F3177&lt;=0,IF(E3177&lt;=0,0,IF(E3177&lt;=12000,E3177,IF(E3177&lt;=32000,ROUNDUP(E3177/2,0)+6000,IF(E3177&lt;=56000,ROUNDUP(E3177/4,0)+14000,28000)))),IF(E3177&lt;=0,IF(F3177&lt;=0,0,IF(F3177&lt;=15000,F3177,IF(F3177&lt;=40000,ROUNDUP(F3177/2,0)+7500,IF(F3177&lt;=70000,ROUNDUP(F3177/4,0)+17500,35000)))),MAX(IF(F3177&lt;=0,0,IF(F3177&lt;=15000,F3177,IF(F3177&lt;=40000,ROUNDUP(F3177/2,0)+7500,IF(F3177&lt;=70000,ROUNDUP(F3177/4,0)+17500,35000)))),MIN(IF(E3177&lt;=0,0,IF(E3177&lt;=12000,E3177,IF(E3177&lt;=32000,ROUNDUP(E3177/2,0)+6000,IF(E3177&lt;=56000,ROUNDUP(E3177/4,0)+14000,28000))))+IF(F3177&lt;=0,0,IF(F3177&lt;=15000,F3177,IF(F3177&lt;=40000,ROUNDUP(F3177/2,0)+7500,IF(F3177&lt;=70000,ROUNDUP(F3177/4,0)+17500,35000)))),28000))))</f>
        <v/>
      </c>
      <c r="T3177" s="18">
        <f>IF(G3177&lt;=0,0,IF(G3177&lt;=12000,G3177,IF(G3177&lt;=32000,ROUNDUP(G3177/2,0)+6000,IF(G3177&lt;=56000,ROUNDUP(G3177/4,0)+14000,28000))))</f>
        <v/>
      </c>
      <c r="U3177" s="18">
        <f>IF(I3177&lt;=0,IF(H3177&lt;=0,0,IF(H3177&lt;=12000,H3177,IF(H3177&lt;=32000,ROUNDUP(H3177/2,0)+6000,IF(H3177&lt;=56000,ROUNDUP(H3177/4,0)+14000,28000)))),IF(H3177&lt;=0,IF(I3177&lt;=0,0,IF(I3177&lt;=15000,I3177,IF(I3177&lt;=40000,ROUNDUP(I3177/2,0)+7500,IF(I3177&lt;=70000,ROUNDUP(I3177/4,0)+17500,35000)))),MAX(IF(I3177&lt;=0,0,IF(I3177&lt;=15000,I3177,IF(I3177&lt;=40000,ROUNDUP(I3177/2,0)+7500,IF(I3177&lt;=70000,ROUNDUP(I3177/4,0)+17500,35000)))),MIN(IF(H3177&lt;=0,0,IF(H3177&lt;=12000,H3177,IF(H3177&lt;=32000,ROUNDUP(H3177/2,0)+6000,IF(H3177&lt;=56000,ROUNDUP(H3177/4,0)+14000,28000))))+IF(I3177&lt;=0,0,IF(I3177&lt;=15000,I3177,IF(I3177&lt;=40000,ROUNDUP(I3177/2,0)+7500,IF(I3177&lt;=70000,ROUNDUP(I3177/4,0)+17500,35000)))),28000))))</f>
        <v/>
      </c>
      <c r="V3177" s="18">
        <f>MIN(70000,S3177+T3177+U3177)</f>
        <v/>
      </c>
      <c r="W3177" s="18">
        <f>MAX(0,ROUNDDOWN(M3177-J3177-N3177-K3177-0,-3))</f>
        <v/>
      </c>
      <c r="X3177" s="18">
        <f>MAX(0,ROUNDDOWN(M3177-J3177-N3177-K3177-R3177,-3))</f>
        <v/>
      </c>
      <c r="Y3177" s="18">
        <f>IF(W3177&lt;=0,0,ROUNDDOWN((W3177*LOOKUP(W3177,{0,1950001,3300001,6950001,9000001,18000001,40000001},{0.05,0.1,0.2,0.23,0.33,0.4,0.45})-LOOKUP(W3177,{0,1950001,3300001,6950001,9000001,18000001,40000001},{0,97500,427500,636000,1536000,2796000,4796000}))*1.021,-2))</f>
        <v/>
      </c>
      <c r="Z3177" s="18">
        <f>IF(X3177&lt;=0,0,ROUNDDOWN((X3177*LOOKUP(X3177,{0,1950001,3300001,6950001,9000001,18000001,40000001},{0.05,0.1,0.2,0.23,0.33,0.4,0.45})-LOOKUP(X3177,{0,1950001,3300001,6950001,9000001,18000001,40000001},{0,97500,427500,636000,1536000,2796000,4796000}))*1.021,-2))</f>
        <v/>
      </c>
      <c r="AA3177" s="18">
        <f>MAX(0,ROUNDDOWN(M3177-J3177-430000-L3177-0,-3))</f>
        <v/>
      </c>
      <c r="AB3177" s="18">
        <f>MAX(0,ROUNDDOWN(M3177-J3177-430000-L3177-V3177,-3))</f>
        <v/>
      </c>
      <c r="AC3177" s="18">
        <f>IF(M3177&lt;=450000,0,MAX(0,ROUNDDOWN(AA3177*0.06-MIN(50000,AA3177)*0.03,-2))+MAX(0,ROUNDDOWN(AA3177*0.04-MIN(50000,AA3177)*0.02,-2)))</f>
        <v/>
      </c>
      <c r="AD3177" s="18">
        <f>IF(M3177&lt;=450000,0,MAX(0,ROUNDDOWN(AB3177*0.06-MIN(50000,AB3177)*0.03,-2))+MAX(0,ROUNDDOWN(AB3177*0.04-MIN(50000,AB3177)*0.02,-2)))</f>
        <v/>
      </c>
      <c r="AE3177" s="18">
        <f>Y3177-Z3177</f>
        <v/>
      </c>
      <c r="AF3177" s="18">
        <f>AC3177-AD3177</f>
        <v/>
      </c>
      <c r="AG3177" s="18">
        <f>AE3177+AF3177</f>
        <v/>
      </c>
      <c r="AH3177" s="20">
        <f>IF(W3177&lt;=0,0,LOOKUP(W3177,{0,1950001,3300001,6950001,9000001,18000001,40000001},{0.05,0.1,0.2,0.23,0.33,0.4,0.45}))</f>
        <v/>
      </c>
    </row>
    <row r="3178">
      <c r="A3178" t="inlineStr">
        <is>
          <t>1万円刻み 一般8万円</t>
        </is>
      </c>
      <c r="B3178" s="18">
        <f>'4_1万円刻み'!$A$1033</f>
        <v/>
      </c>
      <c r="C3178" s="19" t="n">
        <v>2026</v>
      </c>
      <c r="D3178" t="inlineStr">
        <is>
          <t>いいえ</t>
        </is>
      </c>
      <c r="E3178" s="18" t="n">
        <v>80000</v>
      </c>
      <c r="F3178" s="18" t="n">
        <v>0</v>
      </c>
      <c r="G3178" s="18" t="n">
        <v>0</v>
      </c>
      <c r="H3178" s="18" t="n">
        <v>0</v>
      </c>
      <c r="I3178" s="18" t="n">
        <v>0</v>
      </c>
      <c r="J3178" s="18">
        <f>ROUND(MIN(B3178/12,650000)*12*0.0915+MIN(B3178/12,1390000)*12*(0.0504+0)+B3178*0.005,0)</f>
        <v/>
      </c>
      <c r="K3178" s="18" t="n">
        <v>0</v>
      </c>
      <c r="L3178" s="18" t="n">
        <v>0</v>
      </c>
      <c r="M3178" s="18">
        <f>ROUND(IF(C3178&gt;=2026,IF(B3178&lt;741000,0,IF(B3178&lt;2191000,B3178-740000,IF(B3178&lt;2193000,1451000,IF(B3178&lt;2196000,1453000,IF(B3178&lt;2200000,1456000,IF(B3178&lt;3600000,ROUNDDOWN(B3178/4,-3)*2.8-80000,IF(B3178&lt;6600000,ROUNDDOWN(B3178/4,-3)*3.2-440000,IF(B3178&lt;8500000,ROUNDDOWN(B3178*0.9,0)-1100000,B3178-1950000)))))))),IF(B3178&lt;651000,0,IF(B3178&lt;1900000,B3178-650000,IF(B3178&lt;3600000,ROUNDDOWN(B3178/4,-3)*2.8-80000,IF(B3178&lt;6600000,ROUNDDOWN(B3178/4,-3)*3.2-440000,IF(B3178&lt;8500000,ROUNDDOWN(B3178*0.9,0)-1100000,B3178-1950000)))))),0)</f>
        <v/>
      </c>
      <c r="N3178" s="18">
        <f>IF(M3178&gt;23500000,NA(),IF(C3178&gt;=2026,IF(M3178&lt;=4890000,1040000,IF(M3178&lt;=6550000,670000,620000)),IF(M3178&lt;=1320000,950000,IF(M3178&lt;=3360000,880000,IF(M3178&lt;=4890000,680000,IF(M3178&lt;=6550000,630000,580000))))))</f>
        <v/>
      </c>
      <c r="O3178" s="18">
        <f>IF(F3178&lt;=0,IF(AND(D3178="はい",C3178&gt;=2026,C3178&lt;=2027),IF(E3178&lt;=0,0,IF(E3178&lt;=30000,E3178,IF(E3178&lt;=60000,ROUNDUP(E3178/2,0)+15000,IF(E3178&lt;=120000,ROUNDUP(E3178/4,0)+30000,60000)))),IF(E3178&lt;=0,0,IF(E3178&lt;=20000,E3178,IF(E3178&lt;=40000,ROUNDUP(E3178/2,0)+10000,IF(E3178&lt;=80000,ROUNDUP(E3178/4,0)+20000,40000))))),IF(E3178&lt;=0,IF(F3178&lt;=0,0,IF(F3178&lt;=25000,F3178,IF(F3178&lt;=50000,ROUNDUP(F3178/2,0)+12500,IF(F3178&lt;=100000,ROUNDUP(F3178/4,0)+25000,50000)))),MAX(IF(F3178&lt;=0,0,IF(F3178&lt;=25000,F3178,IF(F3178&lt;=50000,ROUNDUP(F3178/2,0)+12500,IF(F3178&lt;=100000,ROUNDUP(F3178/4,0)+25000,50000)))),MIN(IF(AND(D3178="はい",C3178&gt;=2026,C3178&lt;=2027),IF(E3178&lt;=0,0,IF(E3178&lt;=30000,E3178,IF(E3178&lt;=60000,ROUNDUP(E3178/2,0)+15000,IF(E3178&lt;=120000,ROUNDUP(E3178/4,0)+30000,60000)))),IF(E3178&lt;=0,0,IF(E3178&lt;=20000,E3178,IF(E3178&lt;=40000,ROUNDUP(E3178/2,0)+10000,IF(E3178&lt;=80000,ROUNDUP(E3178/4,0)+20000,40000)))))+IF(F3178&lt;=0,0,IF(F3178&lt;=25000,F3178,IF(F3178&lt;=50000,ROUNDUP(F3178/2,0)+12500,IF(F3178&lt;=100000,ROUNDUP(F3178/4,0)+25000,50000)))),IF(AND(D3178="はい",C3178&gt;=2026,C3178&lt;=2027),60000,40000)))))</f>
        <v/>
      </c>
      <c r="P3178" s="18">
        <f>IF(G3178&lt;=0,0,IF(G3178&lt;=20000,G3178,IF(G3178&lt;=40000,ROUNDUP(G3178/2,0)+10000,IF(G3178&lt;=80000,ROUNDUP(G3178/4,0)+20000,40000))))</f>
        <v/>
      </c>
      <c r="Q3178" s="18">
        <f>IF(I3178&lt;=0,IF(H3178&lt;=0,0,IF(H3178&lt;=20000,H3178,IF(H3178&lt;=40000,ROUNDUP(H3178/2,0)+10000,IF(H3178&lt;=80000,ROUNDUP(H3178/4,0)+20000,40000)))),IF(H3178&lt;=0,IF(I3178&lt;=0,0,IF(I3178&lt;=25000,I3178,IF(I3178&lt;=50000,ROUNDUP(I3178/2,0)+12500,IF(I3178&lt;=100000,ROUNDUP(I3178/4,0)+25000,50000)))),MAX(IF(I3178&lt;=0,0,IF(I3178&lt;=25000,I3178,IF(I3178&lt;=50000,ROUNDUP(I3178/2,0)+12500,IF(I3178&lt;=100000,ROUNDUP(I3178/4,0)+25000,50000)))),MIN(IF(H3178&lt;=0,0,IF(H3178&lt;=20000,H3178,IF(H3178&lt;=40000,ROUNDUP(H3178/2,0)+10000,IF(H3178&lt;=80000,ROUNDUP(H3178/4,0)+20000,40000))))+IF(I3178&lt;=0,0,IF(I3178&lt;=25000,I3178,IF(I3178&lt;=50000,ROUNDUP(I3178/2,0)+12500,IF(I3178&lt;=100000,ROUNDUP(I3178/4,0)+25000,50000)))),40000))))</f>
        <v/>
      </c>
      <c r="R3178" s="18">
        <f>MIN(120000,O3178+P3178+Q3178)</f>
        <v/>
      </c>
      <c r="S3178" s="18">
        <f>IF(F3178&lt;=0,IF(E3178&lt;=0,0,IF(E3178&lt;=12000,E3178,IF(E3178&lt;=32000,ROUNDUP(E3178/2,0)+6000,IF(E3178&lt;=56000,ROUNDUP(E3178/4,0)+14000,28000)))),IF(E3178&lt;=0,IF(F3178&lt;=0,0,IF(F3178&lt;=15000,F3178,IF(F3178&lt;=40000,ROUNDUP(F3178/2,0)+7500,IF(F3178&lt;=70000,ROUNDUP(F3178/4,0)+17500,35000)))),MAX(IF(F3178&lt;=0,0,IF(F3178&lt;=15000,F3178,IF(F3178&lt;=40000,ROUNDUP(F3178/2,0)+7500,IF(F3178&lt;=70000,ROUNDUP(F3178/4,0)+17500,35000)))),MIN(IF(E3178&lt;=0,0,IF(E3178&lt;=12000,E3178,IF(E3178&lt;=32000,ROUNDUP(E3178/2,0)+6000,IF(E3178&lt;=56000,ROUNDUP(E3178/4,0)+14000,28000))))+IF(F3178&lt;=0,0,IF(F3178&lt;=15000,F3178,IF(F3178&lt;=40000,ROUNDUP(F3178/2,0)+7500,IF(F3178&lt;=70000,ROUNDUP(F3178/4,0)+17500,35000)))),28000))))</f>
        <v/>
      </c>
      <c r="T3178" s="18">
        <f>IF(G3178&lt;=0,0,IF(G3178&lt;=12000,G3178,IF(G3178&lt;=32000,ROUNDUP(G3178/2,0)+6000,IF(G3178&lt;=56000,ROUNDUP(G3178/4,0)+14000,28000))))</f>
        <v/>
      </c>
      <c r="U3178" s="18">
        <f>IF(I3178&lt;=0,IF(H3178&lt;=0,0,IF(H3178&lt;=12000,H3178,IF(H3178&lt;=32000,ROUNDUP(H3178/2,0)+6000,IF(H3178&lt;=56000,ROUNDUP(H3178/4,0)+14000,28000)))),IF(H3178&lt;=0,IF(I3178&lt;=0,0,IF(I3178&lt;=15000,I3178,IF(I3178&lt;=40000,ROUNDUP(I3178/2,0)+7500,IF(I3178&lt;=70000,ROUNDUP(I3178/4,0)+17500,35000)))),MAX(IF(I3178&lt;=0,0,IF(I3178&lt;=15000,I3178,IF(I3178&lt;=40000,ROUNDUP(I3178/2,0)+7500,IF(I3178&lt;=70000,ROUNDUP(I3178/4,0)+17500,35000)))),MIN(IF(H3178&lt;=0,0,IF(H3178&lt;=12000,H3178,IF(H3178&lt;=32000,ROUNDUP(H3178/2,0)+6000,IF(H3178&lt;=56000,ROUNDUP(H3178/4,0)+14000,28000))))+IF(I3178&lt;=0,0,IF(I3178&lt;=15000,I3178,IF(I3178&lt;=40000,ROUNDUP(I3178/2,0)+7500,IF(I3178&lt;=70000,ROUNDUP(I3178/4,0)+17500,35000)))),28000))))</f>
        <v/>
      </c>
      <c r="V3178" s="18">
        <f>MIN(70000,S3178+T3178+U3178)</f>
        <v/>
      </c>
      <c r="W3178" s="18">
        <f>MAX(0,ROUNDDOWN(M3178-J3178-N3178-K3178-0,-3))</f>
        <v/>
      </c>
      <c r="X3178" s="18">
        <f>MAX(0,ROUNDDOWN(M3178-J3178-N3178-K3178-R3178,-3))</f>
        <v/>
      </c>
      <c r="Y3178" s="18">
        <f>IF(W3178&lt;=0,0,ROUNDDOWN((W3178*LOOKUP(W3178,{0,1950001,3300001,6950001,9000001,18000001,40000001},{0.05,0.1,0.2,0.23,0.33,0.4,0.45})-LOOKUP(W3178,{0,1950001,3300001,6950001,9000001,18000001,40000001},{0,97500,427500,636000,1536000,2796000,4796000}))*1.021,-2))</f>
        <v/>
      </c>
      <c r="Z3178" s="18">
        <f>IF(X3178&lt;=0,0,ROUNDDOWN((X3178*LOOKUP(X3178,{0,1950001,3300001,6950001,9000001,18000001,40000001},{0.05,0.1,0.2,0.23,0.33,0.4,0.45})-LOOKUP(X3178,{0,1950001,3300001,6950001,9000001,18000001,40000001},{0,97500,427500,636000,1536000,2796000,4796000}))*1.021,-2))</f>
        <v/>
      </c>
      <c r="AA3178" s="18">
        <f>MAX(0,ROUNDDOWN(M3178-J3178-430000-L3178-0,-3))</f>
        <v/>
      </c>
      <c r="AB3178" s="18">
        <f>MAX(0,ROUNDDOWN(M3178-J3178-430000-L3178-V3178,-3))</f>
        <v/>
      </c>
      <c r="AC3178" s="18">
        <f>IF(M3178&lt;=450000,0,MAX(0,ROUNDDOWN(AA3178*0.06-MIN(50000,AA3178)*0.03,-2))+MAX(0,ROUNDDOWN(AA3178*0.04-MIN(50000,AA3178)*0.02,-2)))</f>
        <v/>
      </c>
      <c r="AD3178" s="18">
        <f>IF(M3178&lt;=450000,0,MAX(0,ROUNDDOWN(AB3178*0.06-MIN(50000,AB3178)*0.03,-2))+MAX(0,ROUNDDOWN(AB3178*0.04-MIN(50000,AB3178)*0.02,-2)))</f>
        <v/>
      </c>
      <c r="AE3178" s="18">
        <f>Y3178-Z3178</f>
        <v/>
      </c>
      <c r="AF3178" s="18">
        <f>AC3178-AD3178</f>
        <v/>
      </c>
      <c r="AG3178" s="18">
        <f>AE3178+AF3178</f>
        <v/>
      </c>
      <c r="AH3178" s="20">
        <f>IF(W3178&lt;=0,0,LOOKUP(W3178,{0,1950001,3300001,6950001,9000001,18000001,40000001},{0.05,0.1,0.2,0.23,0.33,0.4,0.45}))</f>
        <v/>
      </c>
    </row>
    <row r="3179">
      <c r="A3179" t="inlineStr">
        <is>
          <t>1万円刻み 特例あり一般12万円</t>
        </is>
      </c>
      <c r="B3179" s="18">
        <f>'4_1万円刻み'!$A$1033</f>
        <v/>
      </c>
      <c r="C3179" s="19" t="n">
        <v>2026</v>
      </c>
      <c r="D3179" t="inlineStr">
        <is>
          <t>はい</t>
        </is>
      </c>
      <c r="E3179" s="18" t="n">
        <v>120000</v>
      </c>
      <c r="F3179" s="18" t="n">
        <v>0</v>
      </c>
      <c r="G3179" s="18" t="n">
        <v>0</v>
      </c>
      <c r="H3179" s="18" t="n">
        <v>0</v>
      </c>
      <c r="I3179" s="18" t="n">
        <v>0</v>
      </c>
      <c r="J3179" s="18">
        <f>ROUND(MIN(B3179/12,650000)*12*0.0915+MIN(B3179/12,1390000)*12*(0.0504+0)+B3179*0.005,0)</f>
        <v/>
      </c>
      <c r="K3179" s="18" t="n">
        <v>0</v>
      </c>
      <c r="L3179" s="18" t="n">
        <v>0</v>
      </c>
      <c r="M3179" s="18">
        <f>ROUND(IF(C3179&gt;=2026,IF(B3179&lt;741000,0,IF(B3179&lt;2191000,B3179-740000,IF(B3179&lt;2193000,1451000,IF(B3179&lt;2196000,1453000,IF(B3179&lt;2200000,1456000,IF(B3179&lt;3600000,ROUNDDOWN(B3179/4,-3)*2.8-80000,IF(B3179&lt;6600000,ROUNDDOWN(B3179/4,-3)*3.2-440000,IF(B3179&lt;8500000,ROUNDDOWN(B3179*0.9,0)-1100000,B3179-1950000)))))))),IF(B3179&lt;651000,0,IF(B3179&lt;1900000,B3179-650000,IF(B3179&lt;3600000,ROUNDDOWN(B3179/4,-3)*2.8-80000,IF(B3179&lt;6600000,ROUNDDOWN(B3179/4,-3)*3.2-440000,IF(B3179&lt;8500000,ROUNDDOWN(B3179*0.9,0)-1100000,B3179-1950000)))))),0)</f>
        <v/>
      </c>
      <c r="N3179" s="18">
        <f>IF(M3179&gt;23500000,NA(),IF(C3179&gt;=2026,IF(M3179&lt;=4890000,1040000,IF(M3179&lt;=6550000,670000,620000)),IF(M3179&lt;=1320000,950000,IF(M3179&lt;=3360000,880000,IF(M3179&lt;=4890000,680000,IF(M3179&lt;=6550000,630000,580000))))))</f>
        <v/>
      </c>
      <c r="O3179" s="18">
        <f>IF(F3179&lt;=0,IF(AND(D3179="はい",C3179&gt;=2026,C3179&lt;=2027),IF(E3179&lt;=0,0,IF(E3179&lt;=30000,E3179,IF(E3179&lt;=60000,ROUNDUP(E3179/2,0)+15000,IF(E3179&lt;=120000,ROUNDUP(E3179/4,0)+30000,60000)))),IF(E3179&lt;=0,0,IF(E3179&lt;=20000,E3179,IF(E3179&lt;=40000,ROUNDUP(E3179/2,0)+10000,IF(E3179&lt;=80000,ROUNDUP(E3179/4,0)+20000,40000))))),IF(E3179&lt;=0,IF(F3179&lt;=0,0,IF(F3179&lt;=25000,F3179,IF(F3179&lt;=50000,ROUNDUP(F3179/2,0)+12500,IF(F3179&lt;=100000,ROUNDUP(F3179/4,0)+25000,50000)))),MAX(IF(F3179&lt;=0,0,IF(F3179&lt;=25000,F3179,IF(F3179&lt;=50000,ROUNDUP(F3179/2,0)+12500,IF(F3179&lt;=100000,ROUNDUP(F3179/4,0)+25000,50000)))),MIN(IF(AND(D3179="はい",C3179&gt;=2026,C3179&lt;=2027),IF(E3179&lt;=0,0,IF(E3179&lt;=30000,E3179,IF(E3179&lt;=60000,ROUNDUP(E3179/2,0)+15000,IF(E3179&lt;=120000,ROUNDUP(E3179/4,0)+30000,60000)))),IF(E3179&lt;=0,0,IF(E3179&lt;=20000,E3179,IF(E3179&lt;=40000,ROUNDUP(E3179/2,0)+10000,IF(E3179&lt;=80000,ROUNDUP(E3179/4,0)+20000,40000)))))+IF(F3179&lt;=0,0,IF(F3179&lt;=25000,F3179,IF(F3179&lt;=50000,ROUNDUP(F3179/2,0)+12500,IF(F3179&lt;=100000,ROUNDUP(F3179/4,0)+25000,50000)))),IF(AND(D3179="はい",C3179&gt;=2026,C3179&lt;=2027),60000,40000)))))</f>
        <v/>
      </c>
      <c r="P3179" s="18">
        <f>IF(G3179&lt;=0,0,IF(G3179&lt;=20000,G3179,IF(G3179&lt;=40000,ROUNDUP(G3179/2,0)+10000,IF(G3179&lt;=80000,ROUNDUP(G3179/4,0)+20000,40000))))</f>
        <v/>
      </c>
      <c r="Q3179" s="18">
        <f>IF(I3179&lt;=0,IF(H3179&lt;=0,0,IF(H3179&lt;=20000,H3179,IF(H3179&lt;=40000,ROUNDUP(H3179/2,0)+10000,IF(H3179&lt;=80000,ROUNDUP(H3179/4,0)+20000,40000)))),IF(H3179&lt;=0,IF(I3179&lt;=0,0,IF(I3179&lt;=25000,I3179,IF(I3179&lt;=50000,ROUNDUP(I3179/2,0)+12500,IF(I3179&lt;=100000,ROUNDUP(I3179/4,0)+25000,50000)))),MAX(IF(I3179&lt;=0,0,IF(I3179&lt;=25000,I3179,IF(I3179&lt;=50000,ROUNDUP(I3179/2,0)+12500,IF(I3179&lt;=100000,ROUNDUP(I3179/4,0)+25000,50000)))),MIN(IF(H3179&lt;=0,0,IF(H3179&lt;=20000,H3179,IF(H3179&lt;=40000,ROUNDUP(H3179/2,0)+10000,IF(H3179&lt;=80000,ROUNDUP(H3179/4,0)+20000,40000))))+IF(I3179&lt;=0,0,IF(I3179&lt;=25000,I3179,IF(I3179&lt;=50000,ROUNDUP(I3179/2,0)+12500,IF(I3179&lt;=100000,ROUNDUP(I3179/4,0)+25000,50000)))),40000))))</f>
        <v/>
      </c>
      <c r="R3179" s="18">
        <f>MIN(120000,O3179+P3179+Q3179)</f>
        <v/>
      </c>
      <c r="S3179" s="18">
        <f>IF(F3179&lt;=0,IF(E3179&lt;=0,0,IF(E3179&lt;=12000,E3179,IF(E3179&lt;=32000,ROUNDUP(E3179/2,0)+6000,IF(E3179&lt;=56000,ROUNDUP(E3179/4,0)+14000,28000)))),IF(E3179&lt;=0,IF(F3179&lt;=0,0,IF(F3179&lt;=15000,F3179,IF(F3179&lt;=40000,ROUNDUP(F3179/2,0)+7500,IF(F3179&lt;=70000,ROUNDUP(F3179/4,0)+17500,35000)))),MAX(IF(F3179&lt;=0,0,IF(F3179&lt;=15000,F3179,IF(F3179&lt;=40000,ROUNDUP(F3179/2,0)+7500,IF(F3179&lt;=70000,ROUNDUP(F3179/4,0)+17500,35000)))),MIN(IF(E3179&lt;=0,0,IF(E3179&lt;=12000,E3179,IF(E3179&lt;=32000,ROUNDUP(E3179/2,0)+6000,IF(E3179&lt;=56000,ROUNDUP(E3179/4,0)+14000,28000))))+IF(F3179&lt;=0,0,IF(F3179&lt;=15000,F3179,IF(F3179&lt;=40000,ROUNDUP(F3179/2,0)+7500,IF(F3179&lt;=70000,ROUNDUP(F3179/4,0)+17500,35000)))),28000))))</f>
        <v/>
      </c>
      <c r="T3179" s="18">
        <f>IF(G3179&lt;=0,0,IF(G3179&lt;=12000,G3179,IF(G3179&lt;=32000,ROUNDUP(G3179/2,0)+6000,IF(G3179&lt;=56000,ROUNDUP(G3179/4,0)+14000,28000))))</f>
        <v/>
      </c>
      <c r="U3179" s="18">
        <f>IF(I3179&lt;=0,IF(H3179&lt;=0,0,IF(H3179&lt;=12000,H3179,IF(H3179&lt;=32000,ROUNDUP(H3179/2,0)+6000,IF(H3179&lt;=56000,ROUNDUP(H3179/4,0)+14000,28000)))),IF(H3179&lt;=0,IF(I3179&lt;=0,0,IF(I3179&lt;=15000,I3179,IF(I3179&lt;=40000,ROUNDUP(I3179/2,0)+7500,IF(I3179&lt;=70000,ROUNDUP(I3179/4,0)+17500,35000)))),MAX(IF(I3179&lt;=0,0,IF(I3179&lt;=15000,I3179,IF(I3179&lt;=40000,ROUNDUP(I3179/2,0)+7500,IF(I3179&lt;=70000,ROUNDUP(I3179/4,0)+17500,35000)))),MIN(IF(H3179&lt;=0,0,IF(H3179&lt;=12000,H3179,IF(H3179&lt;=32000,ROUNDUP(H3179/2,0)+6000,IF(H3179&lt;=56000,ROUNDUP(H3179/4,0)+14000,28000))))+IF(I3179&lt;=0,0,IF(I3179&lt;=15000,I3179,IF(I3179&lt;=40000,ROUNDUP(I3179/2,0)+7500,IF(I3179&lt;=70000,ROUNDUP(I3179/4,0)+17500,35000)))),28000))))</f>
        <v/>
      </c>
      <c r="V3179" s="18">
        <f>MIN(70000,S3179+T3179+U3179)</f>
        <v/>
      </c>
      <c r="W3179" s="18">
        <f>MAX(0,ROUNDDOWN(M3179-J3179-N3179-K3179-0,-3))</f>
        <v/>
      </c>
      <c r="X3179" s="18">
        <f>MAX(0,ROUNDDOWN(M3179-J3179-N3179-K3179-R3179,-3))</f>
        <v/>
      </c>
      <c r="Y3179" s="18">
        <f>IF(W3179&lt;=0,0,ROUNDDOWN((W3179*LOOKUP(W3179,{0,1950001,3300001,6950001,9000001,18000001,40000001},{0.05,0.1,0.2,0.23,0.33,0.4,0.45})-LOOKUP(W3179,{0,1950001,3300001,6950001,9000001,18000001,40000001},{0,97500,427500,636000,1536000,2796000,4796000}))*1.021,-2))</f>
        <v/>
      </c>
      <c r="Z3179" s="18">
        <f>IF(X3179&lt;=0,0,ROUNDDOWN((X3179*LOOKUP(X3179,{0,1950001,3300001,6950001,9000001,18000001,40000001},{0.05,0.1,0.2,0.23,0.33,0.4,0.45})-LOOKUP(X3179,{0,1950001,3300001,6950001,9000001,18000001,40000001},{0,97500,427500,636000,1536000,2796000,4796000}))*1.021,-2))</f>
        <v/>
      </c>
      <c r="AA3179" s="18">
        <f>MAX(0,ROUNDDOWN(M3179-J3179-430000-L3179-0,-3))</f>
        <v/>
      </c>
      <c r="AB3179" s="18">
        <f>MAX(0,ROUNDDOWN(M3179-J3179-430000-L3179-V3179,-3))</f>
        <v/>
      </c>
      <c r="AC3179" s="18">
        <f>IF(M3179&lt;=450000,0,MAX(0,ROUNDDOWN(AA3179*0.06-MIN(50000,AA3179)*0.03,-2))+MAX(0,ROUNDDOWN(AA3179*0.04-MIN(50000,AA3179)*0.02,-2)))</f>
        <v/>
      </c>
      <c r="AD3179" s="18">
        <f>IF(M3179&lt;=450000,0,MAX(0,ROUNDDOWN(AB3179*0.06-MIN(50000,AB3179)*0.03,-2))+MAX(0,ROUNDDOWN(AB3179*0.04-MIN(50000,AB3179)*0.02,-2)))</f>
        <v/>
      </c>
      <c r="AE3179" s="18">
        <f>Y3179-Z3179</f>
        <v/>
      </c>
      <c r="AF3179" s="18">
        <f>AC3179-AD3179</f>
        <v/>
      </c>
      <c r="AG3179" s="18">
        <f>AE3179+AF3179</f>
        <v/>
      </c>
      <c r="AH3179" s="20">
        <f>IF(W3179&lt;=0,0,LOOKUP(W3179,{0,1950001,3300001,6950001,9000001,18000001,40000001},{0.05,0.1,0.2,0.23,0.33,0.4,0.45}))</f>
        <v/>
      </c>
    </row>
    <row r="3180">
      <c r="A3180" t="inlineStr">
        <is>
          <t>1万円刻み 3区分8万円ずつ</t>
        </is>
      </c>
      <c r="B3180" s="18">
        <f>'4_1万円刻み'!$A$1034</f>
        <v/>
      </c>
      <c r="C3180" s="19" t="n">
        <v>2026</v>
      </c>
      <c r="D3180" t="inlineStr">
        <is>
          <t>いいえ</t>
        </is>
      </c>
      <c r="E3180" s="18" t="n">
        <v>80000</v>
      </c>
      <c r="F3180" s="18" t="n">
        <v>0</v>
      </c>
      <c r="G3180" s="18" t="n">
        <v>80000</v>
      </c>
      <c r="H3180" s="18" t="n">
        <v>80000</v>
      </c>
      <c r="I3180" s="18" t="n">
        <v>0</v>
      </c>
      <c r="J3180" s="18">
        <f>ROUND(MIN(B3180/12,650000)*12*0.0915+MIN(B3180/12,1390000)*12*(0.0504+0)+B3180*0.005,0)</f>
        <v/>
      </c>
      <c r="K3180" s="18" t="n">
        <v>0</v>
      </c>
      <c r="L3180" s="18" t="n">
        <v>0</v>
      </c>
      <c r="M3180" s="18">
        <f>ROUND(IF(C3180&gt;=2026,IF(B3180&lt;741000,0,IF(B3180&lt;2191000,B3180-740000,IF(B3180&lt;2193000,1451000,IF(B3180&lt;2196000,1453000,IF(B3180&lt;2200000,1456000,IF(B3180&lt;3600000,ROUNDDOWN(B3180/4,-3)*2.8-80000,IF(B3180&lt;6600000,ROUNDDOWN(B3180/4,-3)*3.2-440000,IF(B3180&lt;8500000,ROUNDDOWN(B3180*0.9,0)-1100000,B3180-1950000)))))))),IF(B3180&lt;651000,0,IF(B3180&lt;1900000,B3180-650000,IF(B3180&lt;3600000,ROUNDDOWN(B3180/4,-3)*2.8-80000,IF(B3180&lt;6600000,ROUNDDOWN(B3180/4,-3)*3.2-440000,IF(B3180&lt;8500000,ROUNDDOWN(B3180*0.9,0)-1100000,B3180-1950000)))))),0)</f>
        <v/>
      </c>
      <c r="N3180" s="18">
        <f>IF(M3180&gt;23500000,NA(),IF(C3180&gt;=2026,IF(M3180&lt;=4890000,1040000,IF(M3180&lt;=6550000,670000,620000)),IF(M3180&lt;=1320000,950000,IF(M3180&lt;=3360000,880000,IF(M3180&lt;=4890000,680000,IF(M3180&lt;=6550000,630000,580000))))))</f>
        <v/>
      </c>
      <c r="O3180" s="18">
        <f>IF(F3180&lt;=0,IF(AND(D3180="はい",C3180&gt;=2026,C3180&lt;=2027),IF(E3180&lt;=0,0,IF(E3180&lt;=30000,E3180,IF(E3180&lt;=60000,ROUNDUP(E3180/2,0)+15000,IF(E3180&lt;=120000,ROUNDUP(E3180/4,0)+30000,60000)))),IF(E3180&lt;=0,0,IF(E3180&lt;=20000,E3180,IF(E3180&lt;=40000,ROUNDUP(E3180/2,0)+10000,IF(E3180&lt;=80000,ROUNDUP(E3180/4,0)+20000,40000))))),IF(E3180&lt;=0,IF(F3180&lt;=0,0,IF(F3180&lt;=25000,F3180,IF(F3180&lt;=50000,ROUNDUP(F3180/2,0)+12500,IF(F3180&lt;=100000,ROUNDUP(F3180/4,0)+25000,50000)))),MAX(IF(F3180&lt;=0,0,IF(F3180&lt;=25000,F3180,IF(F3180&lt;=50000,ROUNDUP(F3180/2,0)+12500,IF(F3180&lt;=100000,ROUNDUP(F3180/4,0)+25000,50000)))),MIN(IF(AND(D3180="はい",C3180&gt;=2026,C3180&lt;=2027),IF(E3180&lt;=0,0,IF(E3180&lt;=30000,E3180,IF(E3180&lt;=60000,ROUNDUP(E3180/2,0)+15000,IF(E3180&lt;=120000,ROUNDUP(E3180/4,0)+30000,60000)))),IF(E3180&lt;=0,0,IF(E3180&lt;=20000,E3180,IF(E3180&lt;=40000,ROUNDUP(E3180/2,0)+10000,IF(E3180&lt;=80000,ROUNDUP(E3180/4,0)+20000,40000)))))+IF(F3180&lt;=0,0,IF(F3180&lt;=25000,F3180,IF(F3180&lt;=50000,ROUNDUP(F3180/2,0)+12500,IF(F3180&lt;=100000,ROUNDUP(F3180/4,0)+25000,50000)))),IF(AND(D3180="はい",C3180&gt;=2026,C3180&lt;=2027),60000,40000)))))</f>
        <v/>
      </c>
      <c r="P3180" s="18">
        <f>IF(G3180&lt;=0,0,IF(G3180&lt;=20000,G3180,IF(G3180&lt;=40000,ROUNDUP(G3180/2,0)+10000,IF(G3180&lt;=80000,ROUNDUP(G3180/4,0)+20000,40000))))</f>
        <v/>
      </c>
      <c r="Q3180" s="18">
        <f>IF(I3180&lt;=0,IF(H3180&lt;=0,0,IF(H3180&lt;=20000,H3180,IF(H3180&lt;=40000,ROUNDUP(H3180/2,0)+10000,IF(H3180&lt;=80000,ROUNDUP(H3180/4,0)+20000,40000)))),IF(H3180&lt;=0,IF(I3180&lt;=0,0,IF(I3180&lt;=25000,I3180,IF(I3180&lt;=50000,ROUNDUP(I3180/2,0)+12500,IF(I3180&lt;=100000,ROUNDUP(I3180/4,0)+25000,50000)))),MAX(IF(I3180&lt;=0,0,IF(I3180&lt;=25000,I3180,IF(I3180&lt;=50000,ROUNDUP(I3180/2,0)+12500,IF(I3180&lt;=100000,ROUNDUP(I3180/4,0)+25000,50000)))),MIN(IF(H3180&lt;=0,0,IF(H3180&lt;=20000,H3180,IF(H3180&lt;=40000,ROUNDUP(H3180/2,0)+10000,IF(H3180&lt;=80000,ROUNDUP(H3180/4,0)+20000,40000))))+IF(I3180&lt;=0,0,IF(I3180&lt;=25000,I3180,IF(I3180&lt;=50000,ROUNDUP(I3180/2,0)+12500,IF(I3180&lt;=100000,ROUNDUP(I3180/4,0)+25000,50000)))),40000))))</f>
        <v/>
      </c>
      <c r="R3180" s="18">
        <f>MIN(120000,O3180+P3180+Q3180)</f>
        <v/>
      </c>
      <c r="S3180" s="18">
        <f>IF(F3180&lt;=0,IF(E3180&lt;=0,0,IF(E3180&lt;=12000,E3180,IF(E3180&lt;=32000,ROUNDUP(E3180/2,0)+6000,IF(E3180&lt;=56000,ROUNDUP(E3180/4,0)+14000,28000)))),IF(E3180&lt;=0,IF(F3180&lt;=0,0,IF(F3180&lt;=15000,F3180,IF(F3180&lt;=40000,ROUNDUP(F3180/2,0)+7500,IF(F3180&lt;=70000,ROUNDUP(F3180/4,0)+17500,35000)))),MAX(IF(F3180&lt;=0,0,IF(F3180&lt;=15000,F3180,IF(F3180&lt;=40000,ROUNDUP(F3180/2,0)+7500,IF(F3180&lt;=70000,ROUNDUP(F3180/4,0)+17500,35000)))),MIN(IF(E3180&lt;=0,0,IF(E3180&lt;=12000,E3180,IF(E3180&lt;=32000,ROUNDUP(E3180/2,0)+6000,IF(E3180&lt;=56000,ROUNDUP(E3180/4,0)+14000,28000))))+IF(F3180&lt;=0,0,IF(F3180&lt;=15000,F3180,IF(F3180&lt;=40000,ROUNDUP(F3180/2,0)+7500,IF(F3180&lt;=70000,ROUNDUP(F3180/4,0)+17500,35000)))),28000))))</f>
        <v/>
      </c>
      <c r="T3180" s="18">
        <f>IF(G3180&lt;=0,0,IF(G3180&lt;=12000,G3180,IF(G3180&lt;=32000,ROUNDUP(G3180/2,0)+6000,IF(G3180&lt;=56000,ROUNDUP(G3180/4,0)+14000,28000))))</f>
        <v/>
      </c>
      <c r="U3180" s="18">
        <f>IF(I3180&lt;=0,IF(H3180&lt;=0,0,IF(H3180&lt;=12000,H3180,IF(H3180&lt;=32000,ROUNDUP(H3180/2,0)+6000,IF(H3180&lt;=56000,ROUNDUP(H3180/4,0)+14000,28000)))),IF(H3180&lt;=0,IF(I3180&lt;=0,0,IF(I3180&lt;=15000,I3180,IF(I3180&lt;=40000,ROUNDUP(I3180/2,0)+7500,IF(I3180&lt;=70000,ROUNDUP(I3180/4,0)+17500,35000)))),MAX(IF(I3180&lt;=0,0,IF(I3180&lt;=15000,I3180,IF(I3180&lt;=40000,ROUNDUP(I3180/2,0)+7500,IF(I3180&lt;=70000,ROUNDUP(I3180/4,0)+17500,35000)))),MIN(IF(H3180&lt;=0,0,IF(H3180&lt;=12000,H3180,IF(H3180&lt;=32000,ROUNDUP(H3180/2,0)+6000,IF(H3180&lt;=56000,ROUNDUP(H3180/4,0)+14000,28000))))+IF(I3180&lt;=0,0,IF(I3180&lt;=15000,I3180,IF(I3180&lt;=40000,ROUNDUP(I3180/2,0)+7500,IF(I3180&lt;=70000,ROUNDUP(I3180/4,0)+17500,35000)))),28000))))</f>
        <v/>
      </c>
      <c r="V3180" s="18">
        <f>MIN(70000,S3180+T3180+U3180)</f>
        <v/>
      </c>
      <c r="W3180" s="18">
        <f>MAX(0,ROUNDDOWN(M3180-J3180-N3180-K3180-0,-3))</f>
        <v/>
      </c>
      <c r="X3180" s="18">
        <f>MAX(0,ROUNDDOWN(M3180-J3180-N3180-K3180-R3180,-3))</f>
        <v/>
      </c>
      <c r="Y3180" s="18">
        <f>IF(W3180&lt;=0,0,ROUNDDOWN((W3180*LOOKUP(W3180,{0,1950001,3300001,6950001,9000001,18000001,40000001},{0.05,0.1,0.2,0.23,0.33,0.4,0.45})-LOOKUP(W3180,{0,1950001,3300001,6950001,9000001,18000001,40000001},{0,97500,427500,636000,1536000,2796000,4796000}))*1.021,-2))</f>
        <v/>
      </c>
      <c r="Z3180" s="18">
        <f>IF(X3180&lt;=0,0,ROUNDDOWN((X3180*LOOKUP(X3180,{0,1950001,3300001,6950001,9000001,18000001,40000001},{0.05,0.1,0.2,0.23,0.33,0.4,0.45})-LOOKUP(X3180,{0,1950001,3300001,6950001,9000001,18000001,40000001},{0,97500,427500,636000,1536000,2796000,4796000}))*1.021,-2))</f>
        <v/>
      </c>
      <c r="AA3180" s="18">
        <f>MAX(0,ROUNDDOWN(M3180-J3180-430000-L3180-0,-3))</f>
        <v/>
      </c>
      <c r="AB3180" s="18">
        <f>MAX(0,ROUNDDOWN(M3180-J3180-430000-L3180-V3180,-3))</f>
        <v/>
      </c>
      <c r="AC3180" s="18">
        <f>IF(M3180&lt;=450000,0,MAX(0,ROUNDDOWN(AA3180*0.06-MIN(50000,AA3180)*0.03,-2))+MAX(0,ROUNDDOWN(AA3180*0.04-MIN(50000,AA3180)*0.02,-2)))</f>
        <v/>
      </c>
      <c r="AD3180" s="18">
        <f>IF(M3180&lt;=450000,0,MAX(0,ROUNDDOWN(AB3180*0.06-MIN(50000,AB3180)*0.03,-2))+MAX(0,ROUNDDOWN(AB3180*0.04-MIN(50000,AB3180)*0.02,-2)))</f>
        <v/>
      </c>
      <c r="AE3180" s="18">
        <f>Y3180-Z3180</f>
        <v/>
      </c>
      <c r="AF3180" s="18">
        <f>AC3180-AD3180</f>
        <v/>
      </c>
      <c r="AG3180" s="18">
        <f>AE3180+AF3180</f>
        <v/>
      </c>
      <c r="AH3180" s="20">
        <f>IF(W3180&lt;=0,0,LOOKUP(W3180,{0,1950001,3300001,6950001,9000001,18000001,40000001},{0.05,0.1,0.2,0.23,0.33,0.4,0.45}))</f>
        <v/>
      </c>
    </row>
    <row r="3181">
      <c r="A3181" t="inlineStr">
        <is>
          <t>1万円刻み 一般8万円</t>
        </is>
      </c>
      <c r="B3181" s="18">
        <f>'4_1万円刻み'!$A$1034</f>
        <v/>
      </c>
      <c r="C3181" s="19" t="n">
        <v>2026</v>
      </c>
      <c r="D3181" t="inlineStr">
        <is>
          <t>いいえ</t>
        </is>
      </c>
      <c r="E3181" s="18" t="n">
        <v>80000</v>
      </c>
      <c r="F3181" s="18" t="n">
        <v>0</v>
      </c>
      <c r="G3181" s="18" t="n">
        <v>0</v>
      </c>
      <c r="H3181" s="18" t="n">
        <v>0</v>
      </c>
      <c r="I3181" s="18" t="n">
        <v>0</v>
      </c>
      <c r="J3181" s="18">
        <f>ROUND(MIN(B3181/12,650000)*12*0.0915+MIN(B3181/12,1390000)*12*(0.0504+0)+B3181*0.005,0)</f>
        <v/>
      </c>
      <c r="K3181" s="18" t="n">
        <v>0</v>
      </c>
      <c r="L3181" s="18" t="n">
        <v>0</v>
      </c>
      <c r="M3181" s="18">
        <f>ROUND(IF(C3181&gt;=2026,IF(B3181&lt;741000,0,IF(B3181&lt;2191000,B3181-740000,IF(B3181&lt;2193000,1451000,IF(B3181&lt;2196000,1453000,IF(B3181&lt;2200000,1456000,IF(B3181&lt;3600000,ROUNDDOWN(B3181/4,-3)*2.8-80000,IF(B3181&lt;6600000,ROUNDDOWN(B3181/4,-3)*3.2-440000,IF(B3181&lt;8500000,ROUNDDOWN(B3181*0.9,0)-1100000,B3181-1950000)))))))),IF(B3181&lt;651000,0,IF(B3181&lt;1900000,B3181-650000,IF(B3181&lt;3600000,ROUNDDOWN(B3181/4,-3)*2.8-80000,IF(B3181&lt;6600000,ROUNDDOWN(B3181/4,-3)*3.2-440000,IF(B3181&lt;8500000,ROUNDDOWN(B3181*0.9,0)-1100000,B3181-1950000)))))),0)</f>
        <v/>
      </c>
      <c r="N3181" s="18">
        <f>IF(M3181&gt;23500000,NA(),IF(C3181&gt;=2026,IF(M3181&lt;=4890000,1040000,IF(M3181&lt;=6550000,670000,620000)),IF(M3181&lt;=1320000,950000,IF(M3181&lt;=3360000,880000,IF(M3181&lt;=4890000,680000,IF(M3181&lt;=6550000,630000,580000))))))</f>
        <v/>
      </c>
      <c r="O3181" s="18">
        <f>IF(F3181&lt;=0,IF(AND(D3181="はい",C3181&gt;=2026,C3181&lt;=2027),IF(E3181&lt;=0,0,IF(E3181&lt;=30000,E3181,IF(E3181&lt;=60000,ROUNDUP(E3181/2,0)+15000,IF(E3181&lt;=120000,ROUNDUP(E3181/4,0)+30000,60000)))),IF(E3181&lt;=0,0,IF(E3181&lt;=20000,E3181,IF(E3181&lt;=40000,ROUNDUP(E3181/2,0)+10000,IF(E3181&lt;=80000,ROUNDUP(E3181/4,0)+20000,40000))))),IF(E3181&lt;=0,IF(F3181&lt;=0,0,IF(F3181&lt;=25000,F3181,IF(F3181&lt;=50000,ROUNDUP(F3181/2,0)+12500,IF(F3181&lt;=100000,ROUNDUP(F3181/4,0)+25000,50000)))),MAX(IF(F3181&lt;=0,0,IF(F3181&lt;=25000,F3181,IF(F3181&lt;=50000,ROUNDUP(F3181/2,0)+12500,IF(F3181&lt;=100000,ROUNDUP(F3181/4,0)+25000,50000)))),MIN(IF(AND(D3181="はい",C3181&gt;=2026,C3181&lt;=2027),IF(E3181&lt;=0,0,IF(E3181&lt;=30000,E3181,IF(E3181&lt;=60000,ROUNDUP(E3181/2,0)+15000,IF(E3181&lt;=120000,ROUNDUP(E3181/4,0)+30000,60000)))),IF(E3181&lt;=0,0,IF(E3181&lt;=20000,E3181,IF(E3181&lt;=40000,ROUNDUP(E3181/2,0)+10000,IF(E3181&lt;=80000,ROUNDUP(E3181/4,0)+20000,40000)))))+IF(F3181&lt;=0,0,IF(F3181&lt;=25000,F3181,IF(F3181&lt;=50000,ROUNDUP(F3181/2,0)+12500,IF(F3181&lt;=100000,ROUNDUP(F3181/4,0)+25000,50000)))),IF(AND(D3181="はい",C3181&gt;=2026,C3181&lt;=2027),60000,40000)))))</f>
        <v/>
      </c>
      <c r="P3181" s="18">
        <f>IF(G3181&lt;=0,0,IF(G3181&lt;=20000,G3181,IF(G3181&lt;=40000,ROUNDUP(G3181/2,0)+10000,IF(G3181&lt;=80000,ROUNDUP(G3181/4,0)+20000,40000))))</f>
        <v/>
      </c>
      <c r="Q3181" s="18">
        <f>IF(I3181&lt;=0,IF(H3181&lt;=0,0,IF(H3181&lt;=20000,H3181,IF(H3181&lt;=40000,ROUNDUP(H3181/2,0)+10000,IF(H3181&lt;=80000,ROUNDUP(H3181/4,0)+20000,40000)))),IF(H3181&lt;=0,IF(I3181&lt;=0,0,IF(I3181&lt;=25000,I3181,IF(I3181&lt;=50000,ROUNDUP(I3181/2,0)+12500,IF(I3181&lt;=100000,ROUNDUP(I3181/4,0)+25000,50000)))),MAX(IF(I3181&lt;=0,0,IF(I3181&lt;=25000,I3181,IF(I3181&lt;=50000,ROUNDUP(I3181/2,0)+12500,IF(I3181&lt;=100000,ROUNDUP(I3181/4,0)+25000,50000)))),MIN(IF(H3181&lt;=0,0,IF(H3181&lt;=20000,H3181,IF(H3181&lt;=40000,ROUNDUP(H3181/2,0)+10000,IF(H3181&lt;=80000,ROUNDUP(H3181/4,0)+20000,40000))))+IF(I3181&lt;=0,0,IF(I3181&lt;=25000,I3181,IF(I3181&lt;=50000,ROUNDUP(I3181/2,0)+12500,IF(I3181&lt;=100000,ROUNDUP(I3181/4,0)+25000,50000)))),40000))))</f>
        <v/>
      </c>
      <c r="R3181" s="18">
        <f>MIN(120000,O3181+P3181+Q3181)</f>
        <v/>
      </c>
      <c r="S3181" s="18">
        <f>IF(F3181&lt;=0,IF(E3181&lt;=0,0,IF(E3181&lt;=12000,E3181,IF(E3181&lt;=32000,ROUNDUP(E3181/2,0)+6000,IF(E3181&lt;=56000,ROUNDUP(E3181/4,0)+14000,28000)))),IF(E3181&lt;=0,IF(F3181&lt;=0,0,IF(F3181&lt;=15000,F3181,IF(F3181&lt;=40000,ROUNDUP(F3181/2,0)+7500,IF(F3181&lt;=70000,ROUNDUP(F3181/4,0)+17500,35000)))),MAX(IF(F3181&lt;=0,0,IF(F3181&lt;=15000,F3181,IF(F3181&lt;=40000,ROUNDUP(F3181/2,0)+7500,IF(F3181&lt;=70000,ROUNDUP(F3181/4,0)+17500,35000)))),MIN(IF(E3181&lt;=0,0,IF(E3181&lt;=12000,E3181,IF(E3181&lt;=32000,ROUNDUP(E3181/2,0)+6000,IF(E3181&lt;=56000,ROUNDUP(E3181/4,0)+14000,28000))))+IF(F3181&lt;=0,0,IF(F3181&lt;=15000,F3181,IF(F3181&lt;=40000,ROUNDUP(F3181/2,0)+7500,IF(F3181&lt;=70000,ROUNDUP(F3181/4,0)+17500,35000)))),28000))))</f>
        <v/>
      </c>
      <c r="T3181" s="18">
        <f>IF(G3181&lt;=0,0,IF(G3181&lt;=12000,G3181,IF(G3181&lt;=32000,ROUNDUP(G3181/2,0)+6000,IF(G3181&lt;=56000,ROUNDUP(G3181/4,0)+14000,28000))))</f>
        <v/>
      </c>
      <c r="U3181" s="18">
        <f>IF(I3181&lt;=0,IF(H3181&lt;=0,0,IF(H3181&lt;=12000,H3181,IF(H3181&lt;=32000,ROUNDUP(H3181/2,0)+6000,IF(H3181&lt;=56000,ROUNDUP(H3181/4,0)+14000,28000)))),IF(H3181&lt;=0,IF(I3181&lt;=0,0,IF(I3181&lt;=15000,I3181,IF(I3181&lt;=40000,ROUNDUP(I3181/2,0)+7500,IF(I3181&lt;=70000,ROUNDUP(I3181/4,0)+17500,35000)))),MAX(IF(I3181&lt;=0,0,IF(I3181&lt;=15000,I3181,IF(I3181&lt;=40000,ROUNDUP(I3181/2,0)+7500,IF(I3181&lt;=70000,ROUNDUP(I3181/4,0)+17500,35000)))),MIN(IF(H3181&lt;=0,0,IF(H3181&lt;=12000,H3181,IF(H3181&lt;=32000,ROUNDUP(H3181/2,0)+6000,IF(H3181&lt;=56000,ROUNDUP(H3181/4,0)+14000,28000))))+IF(I3181&lt;=0,0,IF(I3181&lt;=15000,I3181,IF(I3181&lt;=40000,ROUNDUP(I3181/2,0)+7500,IF(I3181&lt;=70000,ROUNDUP(I3181/4,0)+17500,35000)))),28000))))</f>
        <v/>
      </c>
      <c r="V3181" s="18">
        <f>MIN(70000,S3181+T3181+U3181)</f>
        <v/>
      </c>
      <c r="W3181" s="18">
        <f>MAX(0,ROUNDDOWN(M3181-J3181-N3181-K3181-0,-3))</f>
        <v/>
      </c>
      <c r="X3181" s="18">
        <f>MAX(0,ROUNDDOWN(M3181-J3181-N3181-K3181-R3181,-3))</f>
        <v/>
      </c>
      <c r="Y3181" s="18">
        <f>IF(W3181&lt;=0,0,ROUNDDOWN((W3181*LOOKUP(W3181,{0,1950001,3300001,6950001,9000001,18000001,40000001},{0.05,0.1,0.2,0.23,0.33,0.4,0.45})-LOOKUP(W3181,{0,1950001,3300001,6950001,9000001,18000001,40000001},{0,97500,427500,636000,1536000,2796000,4796000}))*1.021,-2))</f>
        <v/>
      </c>
      <c r="Z3181" s="18">
        <f>IF(X3181&lt;=0,0,ROUNDDOWN((X3181*LOOKUP(X3181,{0,1950001,3300001,6950001,9000001,18000001,40000001},{0.05,0.1,0.2,0.23,0.33,0.4,0.45})-LOOKUP(X3181,{0,1950001,3300001,6950001,9000001,18000001,40000001},{0,97500,427500,636000,1536000,2796000,4796000}))*1.021,-2))</f>
        <v/>
      </c>
      <c r="AA3181" s="18">
        <f>MAX(0,ROUNDDOWN(M3181-J3181-430000-L3181-0,-3))</f>
        <v/>
      </c>
      <c r="AB3181" s="18">
        <f>MAX(0,ROUNDDOWN(M3181-J3181-430000-L3181-V3181,-3))</f>
        <v/>
      </c>
      <c r="AC3181" s="18">
        <f>IF(M3181&lt;=450000,0,MAX(0,ROUNDDOWN(AA3181*0.06-MIN(50000,AA3181)*0.03,-2))+MAX(0,ROUNDDOWN(AA3181*0.04-MIN(50000,AA3181)*0.02,-2)))</f>
        <v/>
      </c>
      <c r="AD3181" s="18">
        <f>IF(M3181&lt;=450000,0,MAX(0,ROUNDDOWN(AB3181*0.06-MIN(50000,AB3181)*0.03,-2))+MAX(0,ROUNDDOWN(AB3181*0.04-MIN(50000,AB3181)*0.02,-2)))</f>
        <v/>
      </c>
      <c r="AE3181" s="18">
        <f>Y3181-Z3181</f>
        <v/>
      </c>
      <c r="AF3181" s="18">
        <f>AC3181-AD3181</f>
        <v/>
      </c>
      <c r="AG3181" s="18">
        <f>AE3181+AF3181</f>
        <v/>
      </c>
      <c r="AH3181" s="20">
        <f>IF(W3181&lt;=0,0,LOOKUP(W3181,{0,1950001,3300001,6950001,9000001,18000001,40000001},{0.05,0.1,0.2,0.23,0.33,0.4,0.45}))</f>
        <v/>
      </c>
    </row>
    <row r="3182">
      <c r="A3182" t="inlineStr">
        <is>
          <t>1万円刻み 特例あり一般12万円</t>
        </is>
      </c>
      <c r="B3182" s="18">
        <f>'4_1万円刻み'!$A$1034</f>
        <v/>
      </c>
      <c r="C3182" s="19" t="n">
        <v>2026</v>
      </c>
      <c r="D3182" t="inlineStr">
        <is>
          <t>はい</t>
        </is>
      </c>
      <c r="E3182" s="18" t="n">
        <v>120000</v>
      </c>
      <c r="F3182" s="18" t="n">
        <v>0</v>
      </c>
      <c r="G3182" s="18" t="n">
        <v>0</v>
      </c>
      <c r="H3182" s="18" t="n">
        <v>0</v>
      </c>
      <c r="I3182" s="18" t="n">
        <v>0</v>
      </c>
      <c r="J3182" s="18">
        <f>ROUND(MIN(B3182/12,650000)*12*0.0915+MIN(B3182/12,1390000)*12*(0.0504+0)+B3182*0.005,0)</f>
        <v/>
      </c>
      <c r="K3182" s="18" t="n">
        <v>0</v>
      </c>
      <c r="L3182" s="18" t="n">
        <v>0</v>
      </c>
      <c r="M3182" s="18">
        <f>ROUND(IF(C3182&gt;=2026,IF(B3182&lt;741000,0,IF(B3182&lt;2191000,B3182-740000,IF(B3182&lt;2193000,1451000,IF(B3182&lt;2196000,1453000,IF(B3182&lt;2200000,1456000,IF(B3182&lt;3600000,ROUNDDOWN(B3182/4,-3)*2.8-80000,IF(B3182&lt;6600000,ROUNDDOWN(B3182/4,-3)*3.2-440000,IF(B3182&lt;8500000,ROUNDDOWN(B3182*0.9,0)-1100000,B3182-1950000)))))))),IF(B3182&lt;651000,0,IF(B3182&lt;1900000,B3182-650000,IF(B3182&lt;3600000,ROUNDDOWN(B3182/4,-3)*2.8-80000,IF(B3182&lt;6600000,ROUNDDOWN(B3182/4,-3)*3.2-440000,IF(B3182&lt;8500000,ROUNDDOWN(B3182*0.9,0)-1100000,B3182-1950000)))))),0)</f>
        <v/>
      </c>
      <c r="N3182" s="18">
        <f>IF(M3182&gt;23500000,NA(),IF(C3182&gt;=2026,IF(M3182&lt;=4890000,1040000,IF(M3182&lt;=6550000,670000,620000)),IF(M3182&lt;=1320000,950000,IF(M3182&lt;=3360000,880000,IF(M3182&lt;=4890000,680000,IF(M3182&lt;=6550000,630000,580000))))))</f>
        <v/>
      </c>
      <c r="O3182" s="18">
        <f>IF(F3182&lt;=0,IF(AND(D3182="はい",C3182&gt;=2026,C3182&lt;=2027),IF(E3182&lt;=0,0,IF(E3182&lt;=30000,E3182,IF(E3182&lt;=60000,ROUNDUP(E3182/2,0)+15000,IF(E3182&lt;=120000,ROUNDUP(E3182/4,0)+30000,60000)))),IF(E3182&lt;=0,0,IF(E3182&lt;=20000,E3182,IF(E3182&lt;=40000,ROUNDUP(E3182/2,0)+10000,IF(E3182&lt;=80000,ROUNDUP(E3182/4,0)+20000,40000))))),IF(E3182&lt;=0,IF(F3182&lt;=0,0,IF(F3182&lt;=25000,F3182,IF(F3182&lt;=50000,ROUNDUP(F3182/2,0)+12500,IF(F3182&lt;=100000,ROUNDUP(F3182/4,0)+25000,50000)))),MAX(IF(F3182&lt;=0,0,IF(F3182&lt;=25000,F3182,IF(F3182&lt;=50000,ROUNDUP(F3182/2,0)+12500,IF(F3182&lt;=100000,ROUNDUP(F3182/4,0)+25000,50000)))),MIN(IF(AND(D3182="はい",C3182&gt;=2026,C3182&lt;=2027),IF(E3182&lt;=0,0,IF(E3182&lt;=30000,E3182,IF(E3182&lt;=60000,ROUNDUP(E3182/2,0)+15000,IF(E3182&lt;=120000,ROUNDUP(E3182/4,0)+30000,60000)))),IF(E3182&lt;=0,0,IF(E3182&lt;=20000,E3182,IF(E3182&lt;=40000,ROUNDUP(E3182/2,0)+10000,IF(E3182&lt;=80000,ROUNDUP(E3182/4,0)+20000,40000)))))+IF(F3182&lt;=0,0,IF(F3182&lt;=25000,F3182,IF(F3182&lt;=50000,ROUNDUP(F3182/2,0)+12500,IF(F3182&lt;=100000,ROUNDUP(F3182/4,0)+25000,50000)))),IF(AND(D3182="はい",C3182&gt;=2026,C3182&lt;=2027),60000,40000)))))</f>
        <v/>
      </c>
      <c r="P3182" s="18">
        <f>IF(G3182&lt;=0,0,IF(G3182&lt;=20000,G3182,IF(G3182&lt;=40000,ROUNDUP(G3182/2,0)+10000,IF(G3182&lt;=80000,ROUNDUP(G3182/4,0)+20000,40000))))</f>
        <v/>
      </c>
      <c r="Q3182" s="18">
        <f>IF(I3182&lt;=0,IF(H3182&lt;=0,0,IF(H3182&lt;=20000,H3182,IF(H3182&lt;=40000,ROUNDUP(H3182/2,0)+10000,IF(H3182&lt;=80000,ROUNDUP(H3182/4,0)+20000,40000)))),IF(H3182&lt;=0,IF(I3182&lt;=0,0,IF(I3182&lt;=25000,I3182,IF(I3182&lt;=50000,ROUNDUP(I3182/2,0)+12500,IF(I3182&lt;=100000,ROUNDUP(I3182/4,0)+25000,50000)))),MAX(IF(I3182&lt;=0,0,IF(I3182&lt;=25000,I3182,IF(I3182&lt;=50000,ROUNDUP(I3182/2,0)+12500,IF(I3182&lt;=100000,ROUNDUP(I3182/4,0)+25000,50000)))),MIN(IF(H3182&lt;=0,0,IF(H3182&lt;=20000,H3182,IF(H3182&lt;=40000,ROUNDUP(H3182/2,0)+10000,IF(H3182&lt;=80000,ROUNDUP(H3182/4,0)+20000,40000))))+IF(I3182&lt;=0,0,IF(I3182&lt;=25000,I3182,IF(I3182&lt;=50000,ROUNDUP(I3182/2,0)+12500,IF(I3182&lt;=100000,ROUNDUP(I3182/4,0)+25000,50000)))),40000))))</f>
        <v/>
      </c>
      <c r="R3182" s="18">
        <f>MIN(120000,O3182+P3182+Q3182)</f>
        <v/>
      </c>
      <c r="S3182" s="18">
        <f>IF(F3182&lt;=0,IF(E3182&lt;=0,0,IF(E3182&lt;=12000,E3182,IF(E3182&lt;=32000,ROUNDUP(E3182/2,0)+6000,IF(E3182&lt;=56000,ROUNDUP(E3182/4,0)+14000,28000)))),IF(E3182&lt;=0,IF(F3182&lt;=0,0,IF(F3182&lt;=15000,F3182,IF(F3182&lt;=40000,ROUNDUP(F3182/2,0)+7500,IF(F3182&lt;=70000,ROUNDUP(F3182/4,0)+17500,35000)))),MAX(IF(F3182&lt;=0,0,IF(F3182&lt;=15000,F3182,IF(F3182&lt;=40000,ROUNDUP(F3182/2,0)+7500,IF(F3182&lt;=70000,ROUNDUP(F3182/4,0)+17500,35000)))),MIN(IF(E3182&lt;=0,0,IF(E3182&lt;=12000,E3182,IF(E3182&lt;=32000,ROUNDUP(E3182/2,0)+6000,IF(E3182&lt;=56000,ROUNDUP(E3182/4,0)+14000,28000))))+IF(F3182&lt;=0,0,IF(F3182&lt;=15000,F3182,IF(F3182&lt;=40000,ROUNDUP(F3182/2,0)+7500,IF(F3182&lt;=70000,ROUNDUP(F3182/4,0)+17500,35000)))),28000))))</f>
        <v/>
      </c>
      <c r="T3182" s="18">
        <f>IF(G3182&lt;=0,0,IF(G3182&lt;=12000,G3182,IF(G3182&lt;=32000,ROUNDUP(G3182/2,0)+6000,IF(G3182&lt;=56000,ROUNDUP(G3182/4,0)+14000,28000))))</f>
        <v/>
      </c>
      <c r="U3182" s="18">
        <f>IF(I3182&lt;=0,IF(H3182&lt;=0,0,IF(H3182&lt;=12000,H3182,IF(H3182&lt;=32000,ROUNDUP(H3182/2,0)+6000,IF(H3182&lt;=56000,ROUNDUP(H3182/4,0)+14000,28000)))),IF(H3182&lt;=0,IF(I3182&lt;=0,0,IF(I3182&lt;=15000,I3182,IF(I3182&lt;=40000,ROUNDUP(I3182/2,0)+7500,IF(I3182&lt;=70000,ROUNDUP(I3182/4,0)+17500,35000)))),MAX(IF(I3182&lt;=0,0,IF(I3182&lt;=15000,I3182,IF(I3182&lt;=40000,ROUNDUP(I3182/2,0)+7500,IF(I3182&lt;=70000,ROUNDUP(I3182/4,0)+17500,35000)))),MIN(IF(H3182&lt;=0,0,IF(H3182&lt;=12000,H3182,IF(H3182&lt;=32000,ROUNDUP(H3182/2,0)+6000,IF(H3182&lt;=56000,ROUNDUP(H3182/4,0)+14000,28000))))+IF(I3182&lt;=0,0,IF(I3182&lt;=15000,I3182,IF(I3182&lt;=40000,ROUNDUP(I3182/2,0)+7500,IF(I3182&lt;=70000,ROUNDUP(I3182/4,0)+17500,35000)))),28000))))</f>
        <v/>
      </c>
      <c r="V3182" s="18">
        <f>MIN(70000,S3182+T3182+U3182)</f>
        <v/>
      </c>
      <c r="W3182" s="18">
        <f>MAX(0,ROUNDDOWN(M3182-J3182-N3182-K3182-0,-3))</f>
        <v/>
      </c>
      <c r="X3182" s="18">
        <f>MAX(0,ROUNDDOWN(M3182-J3182-N3182-K3182-R3182,-3))</f>
        <v/>
      </c>
      <c r="Y3182" s="18">
        <f>IF(W3182&lt;=0,0,ROUNDDOWN((W3182*LOOKUP(W3182,{0,1950001,3300001,6950001,9000001,18000001,40000001},{0.05,0.1,0.2,0.23,0.33,0.4,0.45})-LOOKUP(W3182,{0,1950001,3300001,6950001,9000001,18000001,40000001},{0,97500,427500,636000,1536000,2796000,4796000}))*1.021,-2))</f>
        <v/>
      </c>
      <c r="Z3182" s="18">
        <f>IF(X3182&lt;=0,0,ROUNDDOWN((X3182*LOOKUP(X3182,{0,1950001,3300001,6950001,9000001,18000001,40000001},{0.05,0.1,0.2,0.23,0.33,0.4,0.45})-LOOKUP(X3182,{0,1950001,3300001,6950001,9000001,18000001,40000001},{0,97500,427500,636000,1536000,2796000,4796000}))*1.021,-2))</f>
        <v/>
      </c>
      <c r="AA3182" s="18">
        <f>MAX(0,ROUNDDOWN(M3182-J3182-430000-L3182-0,-3))</f>
        <v/>
      </c>
      <c r="AB3182" s="18">
        <f>MAX(0,ROUNDDOWN(M3182-J3182-430000-L3182-V3182,-3))</f>
        <v/>
      </c>
      <c r="AC3182" s="18">
        <f>IF(M3182&lt;=450000,0,MAX(0,ROUNDDOWN(AA3182*0.06-MIN(50000,AA3182)*0.03,-2))+MAX(0,ROUNDDOWN(AA3182*0.04-MIN(50000,AA3182)*0.02,-2)))</f>
        <v/>
      </c>
      <c r="AD3182" s="18">
        <f>IF(M3182&lt;=450000,0,MAX(0,ROUNDDOWN(AB3182*0.06-MIN(50000,AB3182)*0.03,-2))+MAX(0,ROUNDDOWN(AB3182*0.04-MIN(50000,AB3182)*0.02,-2)))</f>
        <v/>
      </c>
      <c r="AE3182" s="18">
        <f>Y3182-Z3182</f>
        <v/>
      </c>
      <c r="AF3182" s="18">
        <f>AC3182-AD3182</f>
        <v/>
      </c>
      <c r="AG3182" s="18">
        <f>AE3182+AF3182</f>
        <v/>
      </c>
      <c r="AH3182" s="20">
        <f>IF(W3182&lt;=0,0,LOOKUP(W3182,{0,1950001,3300001,6950001,9000001,18000001,40000001},{0.05,0.1,0.2,0.23,0.33,0.4,0.45}))</f>
        <v/>
      </c>
    </row>
    <row r="3183">
      <c r="A3183" t="inlineStr">
        <is>
          <t>1万円刻み 3区分8万円ずつ</t>
        </is>
      </c>
      <c r="B3183" s="18">
        <f>'4_1万円刻み'!$A$1035</f>
        <v/>
      </c>
      <c r="C3183" s="19" t="n">
        <v>2026</v>
      </c>
      <c r="D3183" t="inlineStr">
        <is>
          <t>いいえ</t>
        </is>
      </c>
      <c r="E3183" s="18" t="n">
        <v>80000</v>
      </c>
      <c r="F3183" s="18" t="n">
        <v>0</v>
      </c>
      <c r="G3183" s="18" t="n">
        <v>80000</v>
      </c>
      <c r="H3183" s="18" t="n">
        <v>80000</v>
      </c>
      <c r="I3183" s="18" t="n">
        <v>0</v>
      </c>
      <c r="J3183" s="18">
        <f>ROUND(MIN(B3183/12,650000)*12*0.0915+MIN(B3183/12,1390000)*12*(0.0504+0)+B3183*0.005,0)</f>
        <v/>
      </c>
      <c r="K3183" s="18" t="n">
        <v>0</v>
      </c>
      <c r="L3183" s="18" t="n">
        <v>0</v>
      </c>
      <c r="M3183" s="18">
        <f>ROUND(IF(C3183&gt;=2026,IF(B3183&lt;741000,0,IF(B3183&lt;2191000,B3183-740000,IF(B3183&lt;2193000,1451000,IF(B3183&lt;2196000,1453000,IF(B3183&lt;2200000,1456000,IF(B3183&lt;3600000,ROUNDDOWN(B3183/4,-3)*2.8-80000,IF(B3183&lt;6600000,ROUNDDOWN(B3183/4,-3)*3.2-440000,IF(B3183&lt;8500000,ROUNDDOWN(B3183*0.9,0)-1100000,B3183-1950000)))))))),IF(B3183&lt;651000,0,IF(B3183&lt;1900000,B3183-650000,IF(B3183&lt;3600000,ROUNDDOWN(B3183/4,-3)*2.8-80000,IF(B3183&lt;6600000,ROUNDDOWN(B3183/4,-3)*3.2-440000,IF(B3183&lt;8500000,ROUNDDOWN(B3183*0.9,0)-1100000,B3183-1950000)))))),0)</f>
        <v/>
      </c>
      <c r="N3183" s="18">
        <f>IF(M3183&gt;23500000,NA(),IF(C3183&gt;=2026,IF(M3183&lt;=4890000,1040000,IF(M3183&lt;=6550000,670000,620000)),IF(M3183&lt;=1320000,950000,IF(M3183&lt;=3360000,880000,IF(M3183&lt;=4890000,680000,IF(M3183&lt;=6550000,630000,580000))))))</f>
        <v/>
      </c>
      <c r="O3183" s="18">
        <f>IF(F3183&lt;=0,IF(AND(D3183="はい",C3183&gt;=2026,C3183&lt;=2027),IF(E3183&lt;=0,0,IF(E3183&lt;=30000,E3183,IF(E3183&lt;=60000,ROUNDUP(E3183/2,0)+15000,IF(E3183&lt;=120000,ROUNDUP(E3183/4,0)+30000,60000)))),IF(E3183&lt;=0,0,IF(E3183&lt;=20000,E3183,IF(E3183&lt;=40000,ROUNDUP(E3183/2,0)+10000,IF(E3183&lt;=80000,ROUNDUP(E3183/4,0)+20000,40000))))),IF(E3183&lt;=0,IF(F3183&lt;=0,0,IF(F3183&lt;=25000,F3183,IF(F3183&lt;=50000,ROUNDUP(F3183/2,0)+12500,IF(F3183&lt;=100000,ROUNDUP(F3183/4,0)+25000,50000)))),MAX(IF(F3183&lt;=0,0,IF(F3183&lt;=25000,F3183,IF(F3183&lt;=50000,ROUNDUP(F3183/2,0)+12500,IF(F3183&lt;=100000,ROUNDUP(F3183/4,0)+25000,50000)))),MIN(IF(AND(D3183="はい",C3183&gt;=2026,C3183&lt;=2027),IF(E3183&lt;=0,0,IF(E3183&lt;=30000,E3183,IF(E3183&lt;=60000,ROUNDUP(E3183/2,0)+15000,IF(E3183&lt;=120000,ROUNDUP(E3183/4,0)+30000,60000)))),IF(E3183&lt;=0,0,IF(E3183&lt;=20000,E3183,IF(E3183&lt;=40000,ROUNDUP(E3183/2,0)+10000,IF(E3183&lt;=80000,ROUNDUP(E3183/4,0)+20000,40000)))))+IF(F3183&lt;=0,0,IF(F3183&lt;=25000,F3183,IF(F3183&lt;=50000,ROUNDUP(F3183/2,0)+12500,IF(F3183&lt;=100000,ROUNDUP(F3183/4,0)+25000,50000)))),IF(AND(D3183="はい",C3183&gt;=2026,C3183&lt;=2027),60000,40000)))))</f>
        <v/>
      </c>
      <c r="P3183" s="18">
        <f>IF(G3183&lt;=0,0,IF(G3183&lt;=20000,G3183,IF(G3183&lt;=40000,ROUNDUP(G3183/2,0)+10000,IF(G3183&lt;=80000,ROUNDUP(G3183/4,0)+20000,40000))))</f>
        <v/>
      </c>
      <c r="Q3183" s="18">
        <f>IF(I3183&lt;=0,IF(H3183&lt;=0,0,IF(H3183&lt;=20000,H3183,IF(H3183&lt;=40000,ROUNDUP(H3183/2,0)+10000,IF(H3183&lt;=80000,ROUNDUP(H3183/4,0)+20000,40000)))),IF(H3183&lt;=0,IF(I3183&lt;=0,0,IF(I3183&lt;=25000,I3183,IF(I3183&lt;=50000,ROUNDUP(I3183/2,0)+12500,IF(I3183&lt;=100000,ROUNDUP(I3183/4,0)+25000,50000)))),MAX(IF(I3183&lt;=0,0,IF(I3183&lt;=25000,I3183,IF(I3183&lt;=50000,ROUNDUP(I3183/2,0)+12500,IF(I3183&lt;=100000,ROUNDUP(I3183/4,0)+25000,50000)))),MIN(IF(H3183&lt;=0,0,IF(H3183&lt;=20000,H3183,IF(H3183&lt;=40000,ROUNDUP(H3183/2,0)+10000,IF(H3183&lt;=80000,ROUNDUP(H3183/4,0)+20000,40000))))+IF(I3183&lt;=0,0,IF(I3183&lt;=25000,I3183,IF(I3183&lt;=50000,ROUNDUP(I3183/2,0)+12500,IF(I3183&lt;=100000,ROUNDUP(I3183/4,0)+25000,50000)))),40000))))</f>
        <v/>
      </c>
      <c r="R3183" s="18">
        <f>MIN(120000,O3183+P3183+Q3183)</f>
        <v/>
      </c>
      <c r="S3183" s="18">
        <f>IF(F3183&lt;=0,IF(E3183&lt;=0,0,IF(E3183&lt;=12000,E3183,IF(E3183&lt;=32000,ROUNDUP(E3183/2,0)+6000,IF(E3183&lt;=56000,ROUNDUP(E3183/4,0)+14000,28000)))),IF(E3183&lt;=0,IF(F3183&lt;=0,0,IF(F3183&lt;=15000,F3183,IF(F3183&lt;=40000,ROUNDUP(F3183/2,0)+7500,IF(F3183&lt;=70000,ROUNDUP(F3183/4,0)+17500,35000)))),MAX(IF(F3183&lt;=0,0,IF(F3183&lt;=15000,F3183,IF(F3183&lt;=40000,ROUNDUP(F3183/2,0)+7500,IF(F3183&lt;=70000,ROUNDUP(F3183/4,0)+17500,35000)))),MIN(IF(E3183&lt;=0,0,IF(E3183&lt;=12000,E3183,IF(E3183&lt;=32000,ROUNDUP(E3183/2,0)+6000,IF(E3183&lt;=56000,ROUNDUP(E3183/4,0)+14000,28000))))+IF(F3183&lt;=0,0,IF(F3183&lt;=15000,F3183,IF(F3183&lt;=40000,ROUNDUP(F3183/2,0)+7500,IF(F3183&lt;=70000,ROUNDUP(F3183/4,0)+17500,35000)))),28000))))</f>
        <v/>
      </c>
      <c r="T3183" s="18">
        <f>IF(G3183&lt;=0,0,IF(G3183&lt;=12000,G3183,IF(G3183&lt;=32000,ROUNDUP(G3183/2,0)+6000,IF(G3183&lt;=56000,ROUNDUP(G3183/4,0)+14000,28000))))</f>
        <v/>
      </c>
      <c r="U3183" s="18">
        <f>IF(I3183&lt;=0,IF(H3183&lt;=0,0,IF(H3183&lt;=12000,H3183,IF(H3183&lt;=32000,ROUNDUP(H3183/2,0)+6000,IF(H3183&lt;=56000,ROUNDUP(H3183/4,0)+14000,28000)))),IF(H3183&lt;=0,IF(I3183&lt;=0,0,IF(I3183&lt;=15000,I3183,IF(I3183&lt;=40000,ROUNDUP(I3183/2,0)+7500,IF(I3183&lt;=70000,ROUNDUP(I3183/4,0)+17500,35000)))),MAX(IF(I3183&lt;=0,0,IF(I3183&lt;=15000,I3183,IF(I3183&lt;=40000,ROUNDUP(I3183/2,0)+7500,IF(I3183&lt;=70000,ROUNDUP(I3183/4,0)+17500,35000)))),MIN(IF(H3183&lt;=0,0,IF(H3183&lt;=12000,H3183,IF(H3183&lt;=32000,ROUNDUP(H3183/2,0)+6000,IF(H3183&lt;=56000,ROUNDUP(H3183/4,0)+14000,28000))))+IF(I3183&lt;=0,0,IF(I3183&lt;=15000,I3183,IF(I3183&lt;=40000,ROUNDUP(I3183/2,0)+7500,IF(I3183&lt;=70000,ROUNDUP(I3183/4,0)+17500,35000)))),28000))))</f>
        <v/>
      </c>
      <c r="V3183" s="18">
        <f>MIN(70000,S3183+T3183+U3183)</f>
        <v/>
      </c>
      <c r="W3183" s="18">
        <f>MAX(0,ROUNDDOWN(M3183-J3183-N3183-K3183-0,-3))</f>
        <v/>
      </c>
      <c r="X3183" s="18">
        <f>MAX(0,ROUNDDOWN(M3183-J3183-N3183-K3183-R3183,-3))</f>
        <v/>
      </c>
      <c r="Y3183" s="18">
        <f>IF(W3183&lt;=0,0,ROUNDDOWN((W3183*LOOKUP(W3183,{0,1950001,3300001,6950001,9000001,18000001,40000001},{0.05,0.1,0.2,0.23,0.33,0.4,0.45})-LOOKUP(W3183,{0,1950001,3300001,6950001,9000001,18000001,40000001},{0,97500,427500,636000,1536000,2796000,4796000}))*1.021,-2))</f>
        <v/>
      </c>
      <c r="Z3183" s="18">
        <f>IF(X3183&lt;=0,0,ROUNDDOWN((X3183*LOOKUP(X3183,{0,1950001,3300001,6950001,9000001,18000001,40000001},{0.05,0.1,0.2,0.23,0.33,0.4,0.45})-LOOKUP(X3183,{0,1950001,3300001,6950001,9000001,18000001,40000001},{0,97500,427500,636000,1536000,2796000,4796000}))*1.021,-2))</f>
        <v/>
      </c>
      <c r="AA3183" s="18">
        <f>MAX(0,ROUNDDOWN(M3183-J3183-430000-L3183-0,-3))</f>
        <v/>
      </c>
      <c r="AB3183" s="18">
        <f>MAX(0,ROUNDDOWN(M3183-J3183-430000-L3183-V3183,-3))</f>
        <v/>
      </c>
      <c r="AC3183" s="18">
        <f>IF(M3183&lt;=450000,0,MAX(0,ROUNDDOWN(AA3183*0.06-MIN(50000,AA3183)*0.03,-2))+MAX(0,ROUNDDOWN(AA3183*0.04-MIN(50000,AA3183)*0.02,-2)))</f>
        <v/>
      </c>
      <c r="AD3183" s="18">
        <f>IF(M3183&lt;=450000,0,MAX(0,ROUNDDOWN(AB3183*0.06-MIN(50000,AB3183)*0.03,-2))+MAX(0,ROUNDDOWN(AB3183*0.04-MIN(50000,AB3183)*0.02,-2)))</f>
        <v/>
      </c>
      <c r="AE3183" s="18">
        <f>Y3183-Z3183</f>
        <v/>
      </c>
      <c r="AF3183" s="18">
        <f>AC3183-AD3183</f>
        <v/>
      </c>
      <c r="AG3183" s="18">
        <f>AE3183+AF3183</f>
        <v/>
      </c>
      <c r="AH3183" s="20">
        <f>IF(W3183&lt;=0,0,LOOKUP(W3183,{0,1950001,3300001,6950001,9000001,18000001,40000001},{0.05,0.1,0.2,0.23,0.33,0.4,0.45}))</f>
        <v/>
      </c>
    </row>
    <row r="3184">
      <c r="A3184" t="inlineStr">
        <is>
          <t>1万円刻み 一般8万円</t>
        </is>
      </c>
      <c r="B3184" s="18">
        <f>'4_1万円刻み'!$A$1035</f>
        <v/>
      </c>
      <c r="C3184" s="19" t="n">
        <v>2026</v>
      </c>
      <c r="D3184" t="inlineStr">
        <is>
          <t>いいえ</t>
        </is>
      </c>
      <c r="E3184" s="18" t="n">
        <v>80000</v>
      </c>
      <c r="F3184" s="18" t="n">
        <v>0</v>
      </c>
      <c r="G3184" s="18" t="n">
        <v>0</v>
      </c>
      <c r="H3184" s="18" t="n">
        <v>0</v>
      </c>
      <c r="I3184" s="18" t="n">
        <v>0</v>
      </c>
      <c r="J3184" s="18">
        <f>ROUND(MIN(B3184/12,650000)*12*0.0915+MIN(B3184/12,1390000)*12*(0.0504+0)+B3184*0.005,0)</f>
        <v/>
      </c>
      <c r="K3184" s="18" t="n">
        <v>0</v>
      </c>
      <c r="L3184" s="18" t="n">
        <v>0</v>
      </c>
      <c r="M3184" s="18">
        <f>ROUND(IF(C3184&gt;=2026,IF(B3184&lt;741000,0,IF(B3184&lt;2191000,B3184-740000,IF(B3184&lt;2193000,1451000,IF(B3184&lt;2196000,1453000,IF(B3184&lt;2200000,1456000,IF(B3184&lt;3600000,ROUNDDOWN(B3184/4,-3)*2.8-80000,IF(B3184&lt;6600000,ROUNDDOWN(B3184/4,-3)*3.2-440000,IF(B3184&lt;8500000,ROUNDDOWN(B3184*0.9,0)-1100000,B3184-1950000)))))))),IF(B3184&lt;651000,0,IF(B3184&lt;1900000,B3184-650000,IF(B3184&lt;3600000,ROUNDDOWN(B3184/4,-3)*2.8-80000,IF(B3184&lt;6600000,ROUNDDOWN(B3184/4,-3)*3.2-440000,IF(B3184&lt;8500000,ROUNDDOWN(B3184*0.9,0)-1100000,B3184-1950000)))))),0)</f>
        <v/>
      </c>
      <c r="N3184" s="18">
        <f>IF(M3184&gt;23500000,NA(),IF(C3184&gt;=2026,IF(M3184&lt;=4890000,1040000,IF(M3184&lt;=6550000,670000,620000)),IF(M3184&lt;=1320000,950000,IF(M3184&lt;=3360000,880000,IF(M3184&lt;=4890000,680000,IF(M3184&lt;=6550000,630000,580000))))))</f>
        <v/>
      </c>
      <c r="O3184" s="18">
        <f>IF(F3184&lt;=0,IF(AND(D3184="はい",C3184&gt;=2026,C3184&lt;=2027),IF(E3184&lt;=0,0,IF(E3184&lt;=30000,E3184,IF(E3184&lt;=60000,ROUNDUP(E3184/2,0)+15000,IF(E3184&lt;=120000,ROUNDUP(E3184/4,0)+30000,60000)))),IF(E3184&lt;=0,0,IF(E3184&lt;=20000,E3184,IF(E3184&lt;=40000,ROUNDUP(E3184/2,0)+10000,IF(E3184&lt;=80000,ROUNDUP(E3184/4,0)+20000,40000))))),IF(E3184&lt;=0,IF(F3184&lt;=0,0,IF(F3184&lt;=25000,F3184,IF(F3184&lt;=50000,ROUNDUP(F3184/2,0)+12500,IF(F3184&lt;=100000,ROUNDUP(F3184/4,0)+25000,50000)))),MAX(IF(F3184&lt;=0,0,IF(F3184&lt;=25000,F3184,IF(F3184&lt;=50000,ROUNDUP(F3184/2,0)+12500,IF(F3184&lt;=100000,ROUNDUP(F3184/4,0)+25000,50000)))),MIN(IF(AND(D3184="はい",C3184&gt;=2026,C3184&lt;=2027),IF(E3184&lt;=0,0,IF(E3184&lt;=30000,E3184,IF(E3184&lt;=60000,ROUNDUP(E3184/2,0)+15000,IF(E3184&lt;=120000,ROUNDUP(E3184/4,0)+30000,60000)))),IF(E3184&lt;=0,0,IF(E3184&lt;=20000,E3184,IF(E3184&lt;=40000,ROUNDUP(E3184/2,0)+10000,IF(E3184&lt;=80000,ROUNDUP(E3184/4,0)+20000,40000)))))+IF(F3184&lt;=0,0,IF(F3184&lt;=25000,F3184,IF(F3184&lt;=50000,ROUNDUP(F3184/2,0)+12500,IF(F3184&lt;=100000,ROUNDUP(F3184/4,0)+25000,50000)))),IF(AND(D3184="はい",C3184&gt;=2026,C3184&lt;=2027),60000,40000)))))</f>
        <v/>
      </c>
      <c r="P3184" s="18">
        <f>IF(G3184&lt;=0,0,IF(G3184&lt;=20000,G3184,IF(G3184&lt;=40000,ROUNDUP(G3184/2,0)+10000,IF(G3184&lt;=80000,ROUNDUP(G3184/4,0)+20000,40000))))</f>
        <v/>
      </c>
      <c r="Q3184" s="18">
        <f>IF(I3184&lt;=0,IF(H3184&lt;=0,0,IF(H3184&lt;=20000,H3184,IF(H3184&lt;=40000,ROUNDUP(H3184/2,0)+10000,IF(H3184&lt;=80000,ROUNDUP(H3184/4,0)+20000,40000)))),IF(H3184&lt;=0,IF(I3184&lt;=0,0,IF(I3184&lt;=25000,I3184,IF(I3184&lt;=50000,ROUNDUP(I3184/2,0)+12500,IF(I3184&lt;=100000,ROUNDUP(I3184/4,0)+25000,50000)))),MAX(IF(I3184&lt;=0,0,IF(I3184&lt;=25000,I3184,IF(I3184&lt;=50000,ROUNDUP(I3184/2,0)+12500,IF(I3184&lt;=100000,ROUNDUP(I3184/4,0)+25000,50000)))),MIN(IF(H3184&lt;=0,0,IF(H3184&lt;=20000,H3184,IF(H3184&lt;=40000,ROUNDUP(H3184/2,0)+10000,IF(H3184&lt;=80000,ROUNDUP(H3184/4,0)+20000,40000))))+IF(I3184&lt;=0,0,IF(I3184&lt;=25000,I3184,IF(I3184&lt;=50000,ROUNDUP(I3184/2,0)+12500,IF(I3184&lt;=100000,ROUNDUP(I3184/4,0)+25000,50000)))),40000))))</f>
        <v/>
      </c>
      <c r="R3184" s="18">
        <f>MIN(120000,O3184+P3184+Q3184)</f>
        <v/>
      </c>
      <c r="S3184" s="18">
        <f>IF(F3184&lt;=0,IF(E3184&lt;=0,0,IF(E3184&lt;=12000,E3184,IF(E3184&lt;=32000,ROUNDUP(E3184/2,0)+6000,IF(E3184&lt;=56000,ROUNDUP(E3184/4,0)+14000,28000)))),IF(E3184&lt;=0,IF(F3184&lt;=0,0,IF(F3184&lt;=15000,F3184,IF(F3184&lt;=40000,ROUNDUP(F3184/2,0)+7500,IF(F3184&lt;=70000,ROUNDUP(F3184/4,0)+17500,35000)))),MAX(IF(F3184&lt;=0,0,IF(F3184&lt;=15000,F3184,IF(F3184&lt;=40000,ROUNDUP(F3184/2,0)+7500,IF(F3184&lt;=70000,ROUNDUP(F3184/4,0)+17500,35000)))),MIN(IF(E3184&lt;=0,0,IF(E3184&lt;=12000,E3184,IF(E3184&lt;=32000,ROUNDUP(E3184/2,0)+6000,IF(E3184&lt;=56000,ROUNDUP(E3184/4,0)+14000,28000))))+IF(F3184&lt;=0,0,IF(F3184&lt;=15000,F3184,IF(F3184&lt;=40000,ROUNDUP(F3184/2,0)+7500,IF(F3184&lt;=70000,ROUNDUP(F3184/4,0)+17500,35000)))),28000))))</f>
        <v/>
      </c>
      <c r="T3184" s="18">
        <f>IF(G3184&lt;=0,0,IF(G3184&lt;=12000,G3184,IF(G3184&lt;=32000,ROUNDUP(G3184/2,0)+6000,IF(G3184&lt;=56000,ROUNDUP(G3184/4,0)+14000,28000))))</f>
        <v/>
      </c>
      <c r="U3184" s="18">
        <f>IF(I3184&lt;=0,IF(H3184&lt;=0,0,IF(H3184&lt;=12000,H3184,IF(H3184&lt;=32000,ROUNDUP(H3184/2,0)+6000,IF(H3184&lt;=56000,ROUNDUP(H3184/4,0)+14000,28000)))),IF(H3184&lt;=0,IF(I3184&lt;=0,0,IF(I3184&lt;=15000,I3184,IF(I3184&lt;=40000,ROUNDUP(I3184/2,0)+7500,IF(I3184&lt;=70000,ROUNDUP(I3184/4,0)+17500,35000)))),MAX(IF(I3184&lt;=0,0,IF(I3184&lt;=15000,I3184,IF(I3184&lt;=40000,ROUNDUP(I3184/2,0)+7500,IF(I3184&lt;=70000,ROUNDUP(I3184/4,0)+17500,35000)))),MIN(IF(H3184&lt;=0,0,IF(H3184&lt;=12000,H3184,IF(H3184&lt;=32000,ROUNDUP(H3184/2,0)+6000,IF(H3184&lt;=56000,ROUNDUP(H3184/4,0)+14000,28000))))+IF(I3184&lt;=0,0,IF(I3184&lt;=15000,I3184,IF(I3184&lt;=40000,ROUNDUP(I3184/2,0)+7500,IF(I3184&lt;=70000,ROUNDUP(I3184/4,0)+17500,35000)))),28000))))</f>
        <v/>
      </c>
      <c r="V3184" s="18">
        <f>MIN(70000,S3184+T3184+U3184)</f>
        <v/>
      </c>
      <c r="W3184" s="18">
        <f>MAX(0,ROUNDDOWN(M3184-J3184-N3184-K3184-0,-3))</f>
        <v/>
      </c>
      <c r="X3184" s="18">
        <f>MAX(0,ROUNDDOWN(M3184-J3184-N3184-K3184-R3184,-3))</f>
        <v/>
      </c>
      <c r="Y3184" s="18">
        <f>IF(W3184&lt;=0,0,ROUNDDOWN((W3184*LOOKUP(W3184,{0,1950001,3300001,6950001,9000001,18000001,40000001},{0.05,0.1,0.2,0.23,0.33,0.4,0.45})-LOOKUP(W3184,{0,1950001,3300001,6950001,9000001,18000001,40000001},{0,97500,427500,636000,1536000,2796000,4796000}))*1.021,-2))</f>
        <v/>
      </c>
      <c r="Z3184" s="18">
        <f>IF(X3184&lt;=0,0,ROUNDDOWN((X3184*LOOKUP(X3184,{0,1950001,3300001,6950001,9000001,18000001,40000001},{0.05,0.1,0.2,0.23,0.33,0.4,0.45})-LOOKUP(X3184,{0,1950001,3300001,6950001,9000001,18000001,40000001},{0,97500,427500,636000,1536000,2796000,4796000}))*1.021,-2))</f>
        <v/>
      </c>
      <c r="AA3184" s="18">
        <f>MAX(0,ROUNDDOWN(M3184-J3184-430000-L3184-0,-3))</f>
        <v/>
      </c>
      <c r="AB3184" s="18">
        <f>MAX(0,ROUNDDOWN(M3184-J3184-430000-L3184-V3184,-3))</f>
        <v/>
      </c>
      <c r="AC3184" s="18">
        <f>IF(M3184&lt;=450000,0,MAX(0,ROUNDDOWN(AA3184*0.06-MIN(50000,AA3184)*0.03,-2))+MAX(0,ROUNDDOWN(AA3184*0.04-MIN(50000,AA3184)*0.02,-2)))</f>
        <v/>
      </c>
      <c r="AD3184" s="18">
        <f>IF(M3184&lt;=450000,0,MAX(0,ROUNDDOWN(AB3184*0.06-MIN(50000,AB3184)*0.03,-2))+MAX(0,ROUNDDOWN(AB3184*0.04-MIN(50000,AB3184)*0.02,-2)))</f>
        <v/>
      </c>
      <c r="AE3184" s="18">
        <f>Y3184-Z3184</f>
        <v/>
      </c>
      <c r="AF3184" s="18">
        <f>AC3184-AD3184</f>
        <v/>
      </c>
      <c r="AG3184" s="18">
        <f>AE3184+AF3184</f>
        <v/>
      </c>
      <c r="AH3184" s="20">
        <f>IF(W3184&lt;=0,0,LOOKUP(W3184,{0,1950001,3300001,6950001,9000001,18000001,40000001},{0.05,0.1,0.2,0.23,0.33,0.4,0.45}))</f>
        <v/>
      </c>
    </row>
    <row r="3185">
      <c r="A3185" t="inlineStr">
        <is>
          <t>1万円刻み 特例あり一般12万円</t>
        </is>
      </c>
      <c r="B3185" s="18">
        <f>'4_1万円刻み'!$A$1035</f>
        <v/>
      </c>
      <c r="C3185" s="19" t="n">
        <v>2026</v>
      </c>
      <c r="D3185" t="inlineStr">
        <is>
          <t>はい</t>
        </is>
      </c>
      <c r="E3185" s="18" t="n">
        <v>120000</v>
      </c>
      <c r="F3185" s="18" t="n">
        <v>0</v>
      </c>
      <c r="G3185" s="18" t="n">
        <v>0</v>
      </c>
      <c r="H3185" s="18" t="n">
        <v>0</v>
      </c>
      <c r="I3185" s="18" t="n">
        <v>0</v>
      </c>
      <c r="J3185" s="18">
        <f>ROUND(MIN(B3185/12,650000)*12*0.0915+MIN(B3185/12,1390000)*12*(0.0504+0)+B3185*0.005,0)</f>
        <v/>
      </c>
      <c r="K3185" s="18" t="n">
        <v>0</v>
      </c>
      <c r="L3185" s="18" t="n">
        <v>0</v>
      </c>
      <c r="M3185" s="18">
        <f>ROUND(IF(C3185&gt;=2026,IF(B3185&lt;741000,0,IF(B3185&lt;2191000,B3185-740000,IF(B3185&lt;2193000,1451000,IF(B3185&lt;2196000,1453000,IF(B3185&lt;2200000,1456000,IF(B3185&lt;3600000,ROUNDDOWN(B3185/4,-3)*2.8-80000,IF(B3185&lt;6600000,ROUNDDOWN(B3185/4,-3)*3.2-440000,IF(B3185&lt;8500000,ROUNDDOWN(B3185*0.9,0)-1100000,B3185-1950000)))))))),IF(B3185&lt;651000,0,IF(B3185&lt;1900000,B3185-650000,IF(B3185&lt;3600000,ROUNDDOWN(B3185/4,-3)*2.8-80000,IF(B3185&lt;6600000,ROUNDDOWN(B3185/4,-3)*3.2-440000,IF(B3185&lt;8500000,ROUNDDOWN(B3185*0.9,0)-1100000,B3185-1950000)))))),0)</f>
        <v/>
      </c>
      <c r="N3185" s="18">
        <f>IF(M3185&gt;23500000,NA(),IF(C3185&gt;=2026,IF(M3185&lt;=4890000,1040000,IF(M3185&lt;=6550000,670000,620000)),IF(M3185&lt;=1320000,950000,IF(M3185&lt;=3360000,880000,IF(M3185&lt;=4890000,680000,IF(M3185&lt;=6550000,630000,580000))))))</f>
        <v/>
      </c>
      <c r="O3185" s="18">
        <f>IF(F3185&lt;=0,IF(AND(D3185="はい",C3185&gt;=2026,C3185&lt;=2027),IF(E3185&lt;=0,0,IF(E3185&lt;=30000,E3185,IF(E3185&lt;=60000,ROUNDUP(E3185/2,0)+15000,IF(E3185&lt;=120000,ROUNDUP(E3185/4,0)+30000,60000)))),IF(E3185&lt;=0,0,IF(E3185&lt;=20000,E3185,IF(E3185&lt;=40000,ROUNDUP(E3185/2,0)+10000,IF(E3185&lt;=80000,ROUNDUP(E3185/4,0)+20000,40000))))),IF(E3185&lt;=0,IF(F3185&lt;=0,0,IF(F3185&lt;=25000,F3185,IF(F3185&lt;=50000,ROUNDUP(F3185/2,0)+12500,IF(F3185&lt;=100000,ROUNDUP(F3185/4,0)+25000,50000)))),MAX(IF(F3185&lt;=0,0,IF(F3185&lt;=25000,F3185,IF(F3185&lt;=50000,ROUNDUP(F3185/2,0)+12500,IF(F3185&lt;=100000,ROUNDUP(F3185/4,0)+25000,50000)))),MIN(IF(AND(D3185="はい",C3185&gt;=2026,C3185&lt;=2027),IF(E3185&lt;=0,0,IF(E3185&lt;=30000,E3185,IF(E3185&lt;=60000,ROUNDUP(E3185/2,0)+15000,IF(E3185&lt;=120000,ROUNDUP(E3185/4,0)+30000,60000)))),IF(E3185&lt;=0,0,IF(E3185&lt;=20000,E3185,IF(E3185&lt;=40000,ROUNDUP(E3185/2,0)+10000,IF(E3185&lt;=80000,ROUNDUP(E3185/4,0)+20000,40000)))))+IF(F3185&lt;=0,0,IF(F3185&lt;=25000,F3185,IF(F3185&lt;=50000,ROUNDUP(F3185/2,0)+12500,IF(F3185&lt;=100000,ROUNDUP(F3185/4,0)+25000,50000)))),IF(AND(D3185="はい",C3185&gt;=2026,C3185&lt;=2027),60000,40000)))))</f>
        <v/>
      </c>
      <c r="P3185" s="18">
        <f>IF(G3185&lt;=0,0,IF(G3185&lt;=20000,G3185,IF(G3185&lt;=40000,ROUNDUP(G3185/2,0)+10000,IF(G3185&lt;=80000,ROUNDUP(G3185/4,0)+20000,40000))))</f>
        <v/>
      </c>
      <c r="Q3185" s="18">
        <f>IF(I3185&lt;=0,IF(H3185&lt;=0,0,IF(H3185&lt;=20000,H3185,IF(H3185&lt;=40000,ROUNDUP(H3185/2,0)+10000,IF(H3185&lt;=80000,ROUNDUP(H3185/4,0)+20000,40000)))),IF(H3185&lt;=0,IF(I3185&lt;=0,0,IF(I3185&lt;=25000,I3185,IF(I3185&lt;=50000,ROUNDUP(I3185/2,0)+12500,IF(I3185&lt;=100000,ROUNDUP(I3185/4,0)+25000,50000)))),MAX(IF(I3185&lt;=0,0,IF(I3185&lt;=25000,I3185,IF(I3185&lt;=50000,ROUNDUP(I3185/2,0)+12500,IF(I3185&lt;=100000,ROUNDUP(I3185/4,0)+25000,50000)))),MIN(IF(H3185&lt;=0,0,IF(H3185&lt;=20000,H3185,IF(H3185&lt;=40000,ROUNDUP(H3185/2,0)+10000,IF(H3185&lt;=80000,ROUNDUP(H3185/4,0)+20000,40000))))+IF(I3185&lt;=0,0,IF(I3185&lt;=25000,I3185,IF(I3185&lt;=50000,ROUNDUP(I3185/2,0)+12500,IF(I3185&lt;=100000,ROUNDUP(I3185/4,0)+25000,50000)))),40000))))</f>
        <v/>
      </c>
      <c r="R3185" s="18">
        <f>MIN(120000,O3185+P3185+Q3185)</f>
        <v/>
      </c>
      <c r="S3185" s="18">
        <f>IF(F3185&lt;=0,IF(E3185&lt;=0,0,IF(E3185&lt;=12000,E3185,IF(E3185&lt;=32000,ROUNDUP(E3185/2,0)+6000,IF(E3185&lt;=56000,ROUNDUP(E3185/4,0)+14000,28000)))),IF(E3185&lt;=0,IF(F3185&lt;=0,0,IF(F3185&lt;=15000,F3185,IF(F3185&lt;=40000,ROUNDUP(F3185/2,0)+7500,IF(F3185&lt;=70000,ROUNDUP(F3185/4,0)+17500,35000)))),MAX(IF(F3185&lt;=0,0,IF(F3185&lt;=15000,F3185,IF(F3185&lt;=40000,ROUNDUP(F3185/2,0)+7500,IF(F3185&lt;=70000,ROUNDUP(F3185/4,0)+17500,35000)))),MIN(IF(E3185&lt;=0,0,IF(E3185&lt;=12000,E3185,IF(E3185&lt;=32000,ROUNDUP(E3185/2,0)+6000,IF(E3185&lt;=56000,ROUNDUP(E3185/4,0)+14000,28000))))+IF(F3185&lt;=0,0,IF(F3185&lt;=15000,F3185,IF(F3185&lt;=40000,ROUNDUP(F3185/2,0)+7500,IF(F3185&lt;=70000,ROUNDUP(F3185/4,0)+17500,35000)))),28000))))</f>
        <v/>
      </c>
      <c r="T3185" s="18">
        <f>IF(G3185&lt;=0,0,IF(G3185&lt;=12000,G3185,IF(G3185&lt;=32000,ROUNDUP(G3185/2,0)+6000,IF(G3185&lt;=56000,ROUNDUP(G3185/4,0)+14000,28000))))</f>
        <v/>
      </c>
      <c r="U3185" s="18">
        <f>IF(I3185&lt;=0,IF(H3185&lt;=0,0,IF(H3185&lt;=12000,H3185,IF(H3185&lt;=32000,ROUNDUP(H3185/2,0)+6000,IF(H3185&lt;=56000,ROUNDUP(H3185/4,0)+14000,28000)))),IF(H3185&lt;=0,IF(I3185&lt;=0,0,IF(I3185&lt;=15000,I3185,IF(I3185&lt;=40000,ROUNDUP(I3185/2,0)+7500,IF(I3185&lt;=70000,ROUNDUP(I3185/4,0)+17500,35000)))),MAX(IF(I3185&lt;=0,0,IF(I3185&lt;=15000,I3185,IF(I3185&lt;=40000,ROUNDUP(I3185/2,0)+7500,IF(I3185&lt;=70000,ROUNDUP(I3185/4,0)+17500,35000)))),MIN(IF(H3185&lt;=0,0,IF(H3185&lt;=12000,H3185,IF(H3185&lt;=32000,ROUNDUP(H3185/2,0)+6000,IF(H3185&lt;=56000,ROUNDUP(H3185/4,0)+14000,28000))))+IF(I3185&lt;=0,0,IF(I3185&lt;=15000,I3185,IF(I3185&lt;=40000,ROUNDUP(I3185/2,0)+7500,IF(I3185&lt;=70000,ROUNDUP(I3185/4,0)+17500,35000)))),28000))))</f>
        <v/>
      </c>
      <c r="V3185" s="18">
        <f>MIN(70000,S3185+T3185+U3185)</f>
        <v/>
      </c>
      <c r="W3185" s="18">
        <f>MAX(0,ROUNDDOWN(M3185-J3185-N3185-K3185-0,-3))</f>
        <v/>
      </c>
      <c r="X3185" s="18">
        <f>MAX(0,ROUNDDOWN(M3185-J3185-N3185-K3185-R3185,-3))</f>
        <v/>
      </c>
      <c r="Y3185" s="18">
        <f>IF(W3185&lt;=0,0,ROUNDDOWN((W3185*LOOKUP(W3185,{0,1950001,3300001,6950001,9000001,18000001,40000001},{0.05,0.1,0.2,0.23,0.33,0.4,0.45})-LOOKUP(W3185,{0,1950001,3300001,6950001,9000001,18000001,40000001},{0,97500,427500,636000,1536000,2796000,4796000}))*1.021,-2))</f>
        <v/>
      </c>
      <c r="Z3185" s="18">
        <f>IF(X3185&lt;=0,0,ROUNDDOWN((X3185*LOOKUP(X3185,{0,1950001,3300001,6950001,9000001,18000001,40000001},{0.05,0.1,0.2,0.23,0.33,0.4,0.45})-LOOKUP(X3185,{0,1950001,3300001,6950001,9000001,18000001,40000001},{0,97500,427500,636000,1536000,2796000,4796000}))*1.021,-2))</f>
        <v/>
      </c>
      <c r="AA3185" s="18">
        <f>MAX(0,ROUNDDOWN(M3185-J3185-430000-L3185-0,-3))</f>
        <v/>
      </c>
      <c r="AB3185" s="18">
        <f>MAX(0,ROUNDDOWN(M3185-J3185-430000-L3185-V3185,-3))</f>
        <v/>
      </c>
      <c r="AC3185" s="18">
        <f>IF(M3185&lt;=450000,0,MAX(0,ROUNDDOWN(AA3185*0.06-MIN(50000,AA3185)*0.03,-2))+MAX(0,ROUNDDOWN(AA3185*0.04-MIN(50000,AA3185)*0.02,-2)))</f>
        <v/>
      </c>
      <c r="AD3185" s="18">
        <f>IF(M3185&lt;=450000,0,MAX(0,ROUNDDOWN(AB3185*0.06-MIN(50000,AB3185)*0.03,-2))+MAX(0,ROUNDDOWN(AB3185*0.04-MIN(50000,AB3185)*0.02,-2)))</f>
        <v/>
      </c>
      <c r="AE3185" s="18">
        <f>Y3185-Z3185</f>
        <v/>
      </c>
      <c r="AF3185" s="18">
        <f>AC3185-AD3185</f>
        <v/>
      </c>
      <c r="AG3185" s="18">
        <f>AE3185+AF3185</f>
        <v/>
      </c>
      <c r="AH3185" s="20">
        <f>IF(W3185&lt;=0,0,LOOKUP(W3185,{0,1950001,3300001,6950001,9000001,18000001,40000001},{0.05,0.1,0.2,0.23,0.33,0.4,0.45}))</f>
        <v/>
      </c>
    </row>
    <row r="3186">
      <c r="A3186" t="inlineStr">
        <is>
          <t>1万円刻み 3区分8万円ずつ</t>
        </is>
      </c>
      <c r="B3186" s="18">
        <f>'4_1万円刻み'!$A$1036</f>
        <v/>
      </c>
      <c r="C3186" s="19" t="n">
        <v>2026</v>
      </c>
      <c r="D3186" t="inlineStr">
        <is>
          <t>いいえ</t>
        </is>
      </c>
      <c r="E3186" s="18" t="n">
        <v>80000</v>
      </c>
      <c r="F3186" s="18" t="n">
        <v>0</v>
      </c>
      <c r="G3186" s="18" t="n">
        <v>80000</v>
      </c>
      <c r="H3186" s="18" t="n">
        <v>80000</v>
      </c>
      <c r="I3186" s="18" t="n">
        <v>0</v>
      </c>
      <c r="J3186" s="18">
        <f>ROUND(MIN(B3186/12,650000)*12*0.0915+MIN(B3186/12,1390000)*12*(0.0504+0)+B3186*0.005,0)</f>
        <v/>
      </c>
      <c r="K3186" s="18" t="n">
        <v>0</v>
      </c>
      <c r="L3186" s="18" t="n">
        <v>0</v>
      </c>
      <c r="M3186" s="18">
        <f>ROUND(IF(C3186&gt;=2026,IF(B3186&lt;741000,0,IF(B3186&lt;2191000,B3186-740000,IF(B3186&lt;2193000,1451000,IF(B3186&lt;2196000,1453000,IF(B3186&lt;2200000,1456000,IF(B3186&lt;3600000,ROUNDDOWN(B3186/4,-3)*2.8-80000,IF(B3186&lt;6600000,ROUNDDOWN(B3186/4,-3)*3.2-440000,IF(B3186&lt;8500000,ROUNDDOWN(B3186*0.9,0)-1100000,B3186-1950000)))))))),IF(B3186&lt;651000,0,IF(B3186&lt;1900000,B3186-650000,IF(B3186&lt;3600000,ROUNDDOWN(B3186/4,-3)*2.8-80000,IF(B3186&lt;6600000,ROUNDDOWN(B3186/4,-3)*3.2-440000,IF(B3186&lt;8500000,ROUNDDOWN(B3186*0.9,0)-1100000,B3186-1950000)))))),0)</f>
        <v/>
      </c>
      <c r="N3186" s="18">
        <f>IF(M3186&gt;23500000,NA(),IF(C3186&gt;=2026,IF(M3186&lt;=4890000,1040000,IF(M3186&lt;=6550000,670000,620000)),IF(M3186&lt;=1320000,950000,IF(M3186&lt;=3360000,880000,IF(M3186&lt;=4890000,680000,IF(M3186&lt;=6550000,630000,580000))))))</f>
        <v/>
      </c>
      <c r="O3186" s="18">
        <f>IF(F3186&lt;=0,IF(AND(D3186="はい",C3186&gt;=2026,C3186&lt;=2027),IF(E3186&lt;=0,0,IF(E3186&lt;=30000,E3186,IF(E3186&lt;=60000,ROUNDUP(E3186/2,0)+15000,IF(E3186&lt;=120000,ROUNDUP(E3186/4,0)+30000,60000)))),IF(E3186&lt;=0,0,IF(E3186&lt;=20000,E3186,IF(E3186&lt;=40000,ROUNDUP(E3186/2,0)+10000,IF(E3186&lt;=80000,ROUNDUP(E3186/4,0)+20000,40000))))),IF(E3186&lt;=0,IF(F3186&lt;=0,0,IF(F3186&lt;=25000,F3186,IF(F3186&lt;=50000,ROUNDUP(F3186/2,0)+12500,IF(F3186&lt;=100000,ROUNDUP(F3186/4,0)+25000,50000)))),MAX(IF(F3186&lt;=0,0,IF(F3186&lt;=25000,F3186,IF(F3186&lt;=50000,ROUNDUP(F3186/2,0)+12500,IF(F3186&lt;=100000,ROUNDUP(F3186/4,0)+25000,50000)))),MIN(IF(AND(D3186="はい",C3186&gt;=2026,C3186&lt;=2027),IF(E3186&lt;=0,0,IF(E3186&lt;=30000,E3186,IF(E3186&lt;=60000,ROUNDUP(E3186/2,0)+15000,IF(E3186&lt;=120000,ROUNDUP(E3186/4,0)+30000,60000)))),IF(E3186&lt;=0,0,IF(E3186&lt;=20000,E3186,IF(E3186&lt;=40000,ROUNDUP(E3186/2,0)+10000,IF(E3186&lt;=80000,ROUNDUP(E3186/4,0)+20000,40000)))))+IF(F3186&lt;=0,0,IF(F3186&lt;=25000,F3186,IF(F3186&lt;=50000,ROUNDUP(F3186/2,0)+12500,IF(F3186&lt;=100000,ROUNDUP(F3186/4,0)+25000,50000)))),IF(AND(D3186="はい",C3186&gt;=2026,C3186&lt;=2027),60000,40000)))))</f>
        <v/>
      </c>
      <c r="P3186" s="18">
        <f>IF(G3186&lt;=0,0,IF(G3186&lt;=20000,G3186,IF(G3186&lt;=40000,ROUNDUP(G3186/2,0)+10000,IF(G3186&lt;=80000,ROUNDUP(G3186/4,0)+20000,40000))))</f>
        <v/>
      </c>
      <c r="Q3186" s="18">
        <f>IF(I3186&lt;=0,IF(H3186&lt;=0,0,IF(H3186&lt;=20000,H3186,IF(H3186&lt;=40000,ROUNDUP(H3186/2,0)+10000,IF(H3186&lt;=80000,ROUNDUP(H3186/4,0)+20000,40000)))),IF(H3186&lt;=0,IF(I3186&lt;=0,0,IF(I3186&lt;=25000,I3186,IF(I3186&lt;=50000,ROUNDUP(I3186/2,0)+12500,IF(I3186&lt;=100000,ROUNDUP(I3186/4,0)+25000,50000)))),MAX(IF(I3186&lt;=0,0,IF(I3186&lt;=25000,I3186,IF(I3186&lt;=50000,ROUNDUP(I3186/2,0)+12500,IF(I3186&lt;=100000,ROUNDUP(I3186/4,0)+25000,50000)))),MIN(IF(H3186&lt;=0,0,IF(H3186&lt;=20000,H3186,IF(H3186&lt;=40000,ROUNDUP(H3186/2,0)+10000,IF(H3186&lt;=80000,ROUNDUP(H3186/4,0)+20000,40000))))+IF(I3186&lt;=0,0,IF(I3186&lt;=25000,I3186,IF(I3186&lt;=50000,ROUNDUP(I3186/2,0)+12500,IF(I3186&lt;=100000,ROUNDUP(I3186/4,0)+25000,50000)))),40000))))</f>
        <v/>
      </c>
      <c r="R3186" s="18">
        <f>MIN(120000,O3186+P3186+Q3186)</f>
        <v/>
      </c>
      <c r="S3186" s="18">
        <f>IF(F3186&lt;=0,IF(E3186&lt;=0,0,IF(E3186&lt;=12000,E3186,IF(E3186&lt;=32000,ROUNDUP(E3186/2,0)+6000,IF(E3186&lt;=56000,ROUNDUP(E3186/4,0)+14000,28000)))),IF(E3186&lt;=0,IF(F3186&lt;=0,0,IF(F3186&lt;=15000,F3186,IF(F3186&lt;=40000,ROUNDUP(F3186/2,0)+7500,IF(F3186&lt;=70000,ROUNDUP(F3186/4,0)+17500,35000)))),MAX(IF(F3186&lt;=0,0,IF(F3186&lt;=15000,F3186,IF(F3186&lt;=40000,ROUNDUP(F3186/2,0)+7500,IF(F3186&lt;=70000,ROUNDUP(F3186/4,0)+17500,35000)))),MIN(IF(E3186&lt;=0,0,IF(E3186&lt;=12000,E3186,IF(E3186&lt;=32000,ROUNDUP(E3186/2,0)+6000,IF(E3186&lt;=56000,ROUNDUP(E3186/4,0)+14000,28000))))+IF(F3186&lt;=0,0,IF(F3186&lt;=15000,F3186,IF(F3186&lt;=40000,ROUNDUP(F3186/2,0)+7500,IF(F3186&lt;=70000,ROUNDUP(F3186/4,0)+17500,35000)))),28000))))</f>
        <v/>
      </c>
      <c r="T3186" s="18">
        <f>IF(G3186&lt;=0,0,IF(G3186&lt;=12000,G3186,IF(G3186&lt;=32000,ROUNDUP(G3186/2,0)+6000,IF(G3186&lt;=56000,ROUNDUP(G3186/4,0)+14000,28000))))</f>
        <v/>
      </c>
      <c r="U3186" s="18">
        <f>IF(I3186&lt;=0,IF(H3186&lt;=0,0,IF(H3186&lt;=12000,H3186,IF(H3186&lt;=32000,ROUNDUP(H3186/2,0)+6000,IF(H3186&lt;=56000,ROUNDUP(H3186/4,0)+14000,28000)))),IF(H3186&lt;=0,IF(I3186&lt;=0,0,IF(I3186&lt;=15000,I3186,IF(I3186&lt;=40000,ROUNDUP(I3186/2,0)+7500,IF(I3186&lt;=70000,ROUNDUP(I3186/4,0)+17500,35000)))),MAX(IF(I3186&lt;=0,0,IF(I3186&lt;=15000,I3186,IF(I3186&lt;=40000,ROUNDUP(I3186/2,0)+7500,IF(I3186&lt;=70000,ROUNDUP(I3186/4,0)+17500,35000)))),MIN(IF(H3186&lt;=0,0,IF(H3186&lt;=12000,H3186,IF(H3186&lt;=32000,ROUNDUP(H3186/2,0)+6000,IF(H3186&lt;=56000,ROUNDUP(H3186/4,0)+14000,28000))))+IF(I3186&lt;=0,0,IF(I3186&lt;=15000,I3186,IF(I3186&lt;=40000,ROUNDUP(I3186/2,0)+7500,IF(I3186&lt;=70000,ROUNDUP(I3186/4,0)+17500,35000)))),28000))))</f>
        <v/>
      </c>
      <c r="V3186" s="18">
        <f>MIN(70000,S3186+T3186+U3186)</f>
        <v/>
      </c>
      <c r="W3186" s="18">
        <f>MAX(0,ROUNDDOWN(M3186-J3186-N3186-K3186-0,-3))</f>
        <v/>
      </c>
      <c r="X3186" s="18">
        <f>MAX(0,ROUNDDOWN(M3186-J3186-N3186-K3186-R3186,-3))</f>
        <v/>
      </c>
      <c r="Y3186" s="18">
        <f>IF(W3186&lt;=0,0,ROUNDDOWN((W3186*LOOKUP(W3186,{0,1950001,3300001,6950001,9000001,18000001,40000001},{0.05,0.1,0.2,0.23,0.33,0.4,0.45})-LOOKUP(W3186,{0,1950001,3300001,6950001,9000001,18000001,40000001},{0,97500,427500,636000,1536000,2796000,4796000}))*1.021,-2))</f>
        <v/>
      </c>
      <c r="Z3186" s="18">
        <f>IF(X3186&lt;=0,0,ROUNDDOWN((X3186*LOOKUP(X3186,{0,1950001,3300001,6950001,9000001,18000001,40000001},{0.05,0.1,0.2,0.23,0.33,0.4,0.45})-LOOKUP(X3186,{0,1950001,3300001,6950001,9000001,18000001,40000001},{0,97500,427500,636000,1536000,2796000,4796000}))*1.021,-2))</f>
        <v/>
      </c>
      <c r="AA3186" s="18">
        <f>MAX(0,ROUNDDOWN(M3186-J3186-430000-L3186-0,-3))</f>
        <v/>
      </c>
      <c r="AB3186" s="18">
        <f>MAX(0,ROUNDDOWN(M3186-J3186-430000-L3186-V3186,-3))</f>
        <v/>
      </c>
      <c r="AC3186" s="18">
        <f>IF(M3186&lt;=450000,0,MAX(0,ROUNDDOWN(AA3186*0.06-MIN(50000,AA3186)*0.03,-2))+MAX(0,ROUNDDOWN(AA3186*0.04-MIN(50000,AA3186)*0.02,-2)))</f>
        <v/>
      </c>
      <c r="AD3186" s="18">
        <f>IF(M3186&lt;=450000,0,MAX(0,ROUNDDOWN(AB3186*0.06-MIN(50000,AB3186)*0.03,-2))+MAX(0,ROUNDDOWN(AB3186*0.04-MIN(50000,AB3186)*0.02,-2)))</f>
        <v/>
      </c>
      <c r="AE3186" s="18">
        <f>Y3186-Z3186</f>
        <v/>
      </c>
      <c r="AF3186" s="18">
        <f>AC3186-AD3186</f>
        <v/>
      </c>
      <c r="AG3186" s="18">
        <f>AE3186+AF3186</f>
        <v/>
      </c>
      <c r="AH3186" s="20">
        <f>IF(W3186&lt;=0,0,LOOKUP(W3186,{0,1950001,3300001,6950001,9000001,18000001,40000001},{0.05,0.1,0.2,0.23,0.33,0.4,0.45}))</f>
        <v/>
      </c>
    </row>
    <row r="3187">
      <c r="A3187" t="inlineStr">
        <is>
          <t>1万円刻み 一般8万円</t>
        </is>
      </c>
      <c r="B3187" s="18">
        <f>'4_1万円刻み'!$A$1036</f>
        <v/>
      </c>
      <c r="C3187" s="19" t="n">
        <v>2026</v>
      </c>
      <c r="D3187" t="inlineStr">
        <is>
          <t>いいえ</t>
        </is>
      </c>
      <c r="E3187" s="18" t="n">
        <v>80000</v>
      </c>
      <c r="F3187" s="18" t="n">
        <v>0</v>
      </c>
      <c r="G3187" s="18" t="n">
        <v>0</v>
      </c>
      <c r="H3187" s="18" t="n">
        <v>0</v>
      </c>
      <c r="I3187" s="18" t="n">
        <v>0</v>
      </c>
      <c r="J3187" s="18">
        <f>ROUND(MIN(B3187/12,650000)*12*0.0915+MIN(B3187/12,1390000)*12*(0.0504+0)+B3187*0.005,0)</f>
        <v/>
      </c>
      <c r="K3187" s="18" t="n">
        <v>0</v>
      </c>
      <c r="L3187" s="18" t="n">
        <v>0</v>
      </c>
      <c r="M3187" s="18">
        <f>ROUND(IF(C3187&gt;=2026,IF(B3187&lt;741000,0,IF(B3187&lt;2191000,B3187-740000,IF(B3187&lt;2193000,1451000,IF(B3187&lt;2196000,1453000,IF(B3187&lt;2200000,1456000,IF(B3187&lt;3600000,ROUNDDOWN(B3187/4,-3)*2.8-80000,IF(B3187&lt;6600000,ROUNDDOWN(B3187/4,-3)*3.2-440000,IF(B3187&lt;8500000,ROUNDDOWN(B3187*0.9,0)-1100000,B3187-1950000)))))))),IF(B3187&lt;651000,0,IF(B3187&lt;1900000,B3187-650000,IF(B3187&lt;3600000,ROUNDDOWN(B3187/4,-3)*2.8-80000,IF(B3187&lt;6600000,ROUNDDOWN(B3187/4,-3)*3.2-440000,IF(B3187&lt;8500000,ROUNDDOWN(B3187*0.9,0)-1100000,B3187-1950000)))))),0)</f>
        <v/>
      </c>
      <c r="N3187" s="18">
        <f>IF(M3187&gt;23500000,NA(),IF(C3187&gt;=2026,IF(M3187&lt;=4890000,1040000,IF(M3187&lt;=6550000,670000,620000)),IF(M3187&lt;=1320000,950000,IF(M3187&lt;=3360000,880000,IF(M3187&lt;=4890000,680000,IF(M3187&lt;=6550000,630000,580000))))))</f>
        <v/>
      </c>
      <c r="O3187" s="18">
        <f>IF(F3187&lt;=0,IF(AND(D3187="はい",C3187&gt;=2026,C3187&lt;=2027),IF(E3187&lt;=0,0,IF(E3187&lt;=30000,E3187,IF(E3187&lt;=60000,ROUNDUP(E3187/2,0)+15000,IF(E3187&lt;=120000,ROUNDUP(E3187/4,0)+30000,60000)))),IF(E3187&lt;=0,0,IF(E3187&lt;=20000,E3187,IF(E3187&lt;=40000,ROUNDUP(E3187/2,0)+10000,IF(E3187&lt;=80000,ROUNDUP(E3187/4,0)+20000,40000))))),IF(E3187&lt;=0,IF(F3187&lt;=0,0,IF(F3187&lt;=25000,F3187,IF(F3187&lt;=50000,ROUNDUP(F3187/2,0)+12500,IF(F3187&lt;=100000,ROUNDUP(F3187/4,0)+25000,50000)))),MAX(IF(F3187&lt;=0,0,IF(F3187&lt;=25000,F3187,IF(F3187&lt;=50000,ROUNDUP(F3187/2,0)+12500,IF(F3187&lt;=100000,ROUNDUP(F3187/4,0)+25000,50000)))),MIN(IF(AND(D3187="はい",C3187&gt;=2026,C3187&lt;=2027),IF(E3187&lt;=0,0,IF(E3187&lt;=30000,E3187,IF(E3187&lt;=60000,ROUNDUP(E3187/2,0)+15000,IF(E3187&lt;=120000,ROUNDUP(E3187/4,0)+30000,60000)))),IF(E3187&lt;=0,0,IF(E3187&lt;=20000,E3187,IF(E3187&lt;=40000,ROUNDUP(E3187/2,0)+10000,IF(E3187&lt;=80000,ROUNDUP(E3187/4,0)+20000,40000)))))+IF(F3187&lt;=0,0,IF(F3187&lt;=25000,F3187,IF(F3187&lt;=50000,ROUNDUP(F3187/2,0)+12500,IF(F3187&lt;=100000,ROUNDUP(F3187/4,0)+25000,50000)))),IF(AND(D3187="はい",C3187&gt;=2026,C3187&lt;=2027),60000,40000)))))</f>
        <v/>
      </c>
      <c r="P3187" s="18">
        <f>IF(G3187&lt;=0,0,IF(G3187&lt;=20000,G3187,IF(G3187&lt;=40000,ROUNDUP(G3187/2,0)+10000,IF(G3187&lt;=80000,ROUNDUP(G3187/4,0)+20000,40000))))</f>
        <v/>
      </c>
      <c r="Q3187" s="18">
        <f>IF(I3187&lt;=0,IF(H3187&lt;=0,0,IF(H3187&lt;=20000,H3187,IF(H3187&lt;=40000,ROUNDUP(H3187/2,0)+10000,IF(H3187&lt;=80000,ROUNDUP(H3187/4,0)+20000,40000)))),IF(H3187&lt;=0,IF(I3187&lt;=0,0,IF(I3187&lt;=25000,I3187,IF(I3187&lt;=50000,ROUNDUP(I3187/2,0)+12500,IF(I3187&lt;=100000,ROUNDUP(I3187/4,0)+25000,50000)))),MAX(IF(I3187&lt;=0,0,IF(I3187&lt;=25000,I3187,IF(I3187&lt;=50000,ROUNDUP(I3187/2,0)+12500,IF(I3187&lt;=100000,ROUNDUP(I3187/4,0)+25000,50000)))),MIN(IF(H3187&lt;=0,0,IF(H3187&lt;=20000,H3187,IF(H3187&lt;=40000,ROUNDUP(H3187/2,0)+10000,IF(H3187&lt;=80000,ROUNDUP(H3187/4,0)+20000,40000))))+IF(I3187&lt;=0,0,IF(I3187&lt;=25000,I3187,IF(I3187&lt;=50000,ROUNDUP(I3187/2,0)+12500,IF(I3187&lt;=100000,ROUNDUP(I3187/4,0)+25000,50000)))),40000))))</f>
        <v/>
      </c>
      <c r="R3187" s="18">
        <f>MIN(120000,O3187+P3187+Q3187)</f>
        <v/>
      </c>
      <c r="S3187" s="18">
        <f>IF(F3187&lt;=0,IF(E3187&lt;=0,0,IF(E3187&lt;=12000,E3187,IF(E3187&lt;=32000,ROUNDUP(E3187/2,0)+6000,IF(E3187&lt;=56000,ROUNDUP(E3187/4,0)+14000,28000)))),IF(E3187&lt;=0,IF(F3187&lt;=0,0,IF(F3187&lt;=15000,F3187,IF(F3187&lt;=40000,ROUNDUP(F3187/2,0)+7500,IF(F3187&lt;=70000,ROUNDUP(F3187/4,0)+17500,35000)))),MAX(IF(F3187&lt;=0,0,IF(F3187&lt;=15000,F3187,IF(F3187&lt;=40000,ROUNDUP(F3187/2,0)+7500,IF(F3187&lt;=70000,ROUNDUP(F3187/4,0)+17500,35000)))),MIN(IF(E3187&lt;=0,0,IF(E3187&lt;=12000,E3187,IF(E3187&lt;=32000,ROUNDUP(E3187/2,0)+6000,IF(E3187&lt;=56000,ROUNDUP(E3187/4,0)+14000,28000))))+IF(F3187&lt;=0,0,IF(F3187&lt;=15000,F3187,IF(F3187&lt;=40000,ROUNDUP(F3187/2,0)+7500,IF(F3187&lt;=70000,ROUNDUP(F3187/4,0)+17500,35000)))),28000))))</f>
        <v/>
      </c>
      <c r="T3187" s="18">
        <f>IF(G3187&lt;=0,0,IF(G3187&lt;=12000,G3187,IF(G3187&lt;=32000,ROUNDUP(G3187/2,0)+6000,IF(G3187&lt;=56000,ROUNDUP(G3187/4,0)+14000,28000))))</f>
        <v/>
      </c>
      <c r="U3187" s="18">
        <f>IF(I3187&lt;=0,IF(H3187&lt;=0,0,IF(H3187&lt;=12000,H3187,IF(H3187&lt;=32000,ROUNDUP(H3187/2,0)+6000,IF(H3187&lt;=56000,ROUNDUP(H3187/4,0)+14000,28000)))),IF(H3187&lt;=0,IF(I3187&lt;=0,0,IF(I3187&lt;=15000,I3187,IF(I3187&lt;=40000,ROUNDUP(I3187/2,0)+7500,IF(I3187&lt;=70000,ROUNDUP(I3187/4,0)+17500,35000)))),MAX(IF(I3187&lt;=0,0,IF(I3187&lt;=15000,I3187,IF(I3187&lt;=40000,ROUNDUP(I3187/2,0)+7500,IF(I3187&lt;=70000,ROUNDUP(I3187/4,0)+17500,35000)))),MIN(IF(H3187&lt;=0,0,IF(H3187&lt;=12000,H3187,IF(H3187&lt;=32000,ROUNDUP(H3187/2,0)+6000,IF(H3187&lt;=56000,ROUNDUP(H3187/4,0)+14000,28000))))+IF(I3187&lt;=0,0,IF(I3187&lt;=15000,I3187,IF(I3187&lt;=40000,ROUNDUP(I3187/2,0)+7500,IF(I3187&lt;=70000,ROUNDUP(I3187/4,0)+17500,35000)))),28000))))</f>
        <v/>
      </c>
      <c r="V3187" s="18">
        <f>MIN(70000,S3187+T3187+U3187)</f>
        <v/>
      </c>
      <c r="W3187" s="18">
        <f>MAX(0,ROUNDDOWN(M3187-J3187-N3187-K3187-0,-3))</f>
        <v/>
      </c>
      <c r="X3187" s="18">
        <f>MAX(0,ROUNDDOWN(M3187-J3187-N3187-K3187-R3187,-3))</f>
        <v/>
      </c>
      <c r="Y3187" s="18">
        <f>IF(W3187&lt;=0,0,ROUNDDOWN((W3187*LOOKUP(W3187,{0,1950001,3300001,6950001,9000001,18000001,40000001},{0.05,0.1,0.2,0.23,0.33,0.4,0.45})-LOOKUP(W3187,{0,1950001,3300001,6950001,9000001,18000001,40000001},{0,97500,427500,636000,1536000,2796000,4796000}))*1.021,-2))</f>
        <v/>
      </c>
      <c r="Z3187" s="18">
        <f>IF(X3187&lt;=0,0,ROUNDDOWN((X3187*LOOKUP(X3187,{0,1950001,3300001,6950001,9000001,18000001,40000001},{0.05,0.1,0.2,0.23,0.33,0.4,0.45})-LOOKUP(X3187,{0,1950001,3300001,6950001,9000001,18000001,40000001},{0,97500,427500,636000,1536000,2796000,4796000}))*1.021,-2))</f>
        <v/>
      </c>
      <c r="AA3187" s="18">
        <f>MAX(0,ROUNDDOWN(M3187-J3187-430000-L3187-0,-3))</f>
        <v/>
      </c>
      <c r="AB3187" s="18">
        <f>MAX(0,ROUNDDOWN(M3187-J3187-430000-L3187-V3187,-3))</f>
        <v/>
      </c>
      <c r="AC3187" s="18">
        <f>IF(M3187&lt;=450000,0,MAX(0,ROUNDDOWN(AA3187*0.06-MIN(50000,AA3187)*0.03,-2))+MAX(0,ROUNDDOWN(AA3187*0.04-MIN(50000,AA3187)*0.02,-2)))</f>
        <v/>
      </c>
      <c r="AD3187" s="18">
        <f>IF(M3187&lt;=450000,0,MAX(0,ROUNDDOWN(AB3187*0.06-MIN(50000,AB3187)*0.03,-2))+MAX(0,ROUNDDOWN(AB3187*0.04-MIN(50000,AB3187)*0.02,-2)))</f>
        <v/>
      </c>
      <c r="AE3187" s="18">
        <f>Y3187-Z3187</f>
        <v/>
      </c>
      <c r="AF3187" s="18">
        <f>AC3187-AD3187</f>
        <v/>
      </c>
      <c r="AG3187" s="18">
        <f>AE3187+AF3187</f>
        <v/>
      </c>
      <c r="AH3187" s="20">
        <f>IF(W3187&lt;=0,0,LOOKUP(W3187,{0,1950001,3300001,6950001,9000001,18000001,40000001},{0.05,0.1,0.2,0.23,0.33,0.4,0.45}))</f>
        <v/>
      </c>
    </row>
    <row r="3188">
      <c r="A3188" t="inlineStr">
        <is>
          <t>1万円刻み 特例あり一般12万円</t>
        </is>
      </c>
      <c r="B3188" s="18">
        <f>'4_1万円刻み'!$A$1036</f>
        <v/>
      </c>
      <c r="C3188" s="19" t="n">
        <v>2026</v>
      </c>
      <c r="D3188" t="inlineStr">
        <is>
          <t>はい</t>
        </is>
      </c>
      <c r="E3188" s="18" t="n">
        <v>120000</v>
      </c>
      <c r="F3188" s="18" t="n">
        <v>0</v>
      </c>
      <c r="G3188" s="18" t="n">
        <v>0</v>
      </c>
      <c r="H3188" s="18" t="n">
        <v>0</v>
      </c>
      <c r="I3188" s="18" t="n">
        <v>0</v>
      </c>
      <c r="J3188" s="18">
        <f>ROUND(MIN(B3188/12,650000)*12*0.0915+MIN(B3188/12,1390000)*12*(0.0504+0)+B3188*0.005,0)</f>
        <v/>
      </c>
      <c r="K3188" s="18" t="n">
        <v>0</v>
      </c>
      <c r="L3188" s="18" t="n">
        <v>0</v>
      </c>
      <c r="M3188" s="18">
        <f>ROUND(IF(C3188&gt;=2026,IF(B3188&lt;741000,0,IF(B3188&lt;2191000,B3188-740000,IF(B3188&lt;2193000,1451000,IF(B3188&lt;2196000,1453000,IF(B3188&lt;2200000,1456000,IF(B3188&lt;3600000,ROUNDDOWN(B3188/4,-3)*2.8-80000,IF(B3188&lt;6600000,ROUNDDOWN(B3188/4,-3)*3.2-440000,IF(B3188&lt;8500000,ROUNDDOWN(B3188*0.9,0)-1100000,B3188-1950000)))))))),IF(B3188&lt;651000,0,IF(B3188&lt;1900000,B3188-650000,IF(B3188&lt;3600000,ROUNDDOWN(B3188/4,-3)*2.8-80000,IF(B3188&lt;6600000,ROUNDDOWN(B3188/4,-3)*3.2-440000,IF(B3188&lt;8500000,ROUNDDOWN(B3188*0.9,0)-1100000,B3188-1950000)))))),0)</f>
        <v/>
      </c>
      <c r="N3188" s="18">
        <f>IF(M3188&gt;23500000,NA(),IF(C3188&gt;=2026,IF(M3188&lt;=4890000,1040000,IF(M3188&lt;=6550000,670000,620000)),IF(M3188&lt;=1320000,950000,IF(M3188&lt;=3360000,880000,IF(M3188&lt;=4890000,680000,IF(M3188&lt;=6550000,630000,580000))))))</f>
        <v/>
      </c>
      <c r="O3188" s="18">
        <f>IF(F3188&lt;=0,IF(AND(D3188="はい",C3188&gt;=2026,C3188&lt;=2027),IF(E3188&lt;=0,0,IF(E3188&lt;=30000,E3188,IF(E3188&lt;=60000,ROUNDUP(E3188/2,0)+15000,IF(E3188&lt;=120000,ROUNDUP(E3188/4,0)+30000,60000)))),IF(E3188&lt;=0,0,IF(E3188&lt;=20000,E3188,IF(E3188&lt;=40000,ROUNDUP(E3188/2,0)+10000,IF(E3188&lt;=80000,ROUNDUP(E3188/4,0)+20000,40000))))),IF(E3188&lt;=0,IF(F3188&lt;=0,0,IF(F3188&lt;=25000,F3188,IF(F3188&lt;=50000,ROUNDUP(F3188/2,0)+12500,IF(F3188&lt;=100000,ROUNDUP(F3188/4,0)+25000,50000)))),MAX(IF(F3188&lt;=0,0,IF(F3188&lt;=25000,F3188,IF(F3188&lt;=50000,ROUNDUP(F3188/2,0)+12500,IF(F3188&lt;=100000,ROUNDUP(F3188/4,0)+25000,50000)))),MIN(IF(AND(D3188="はい",C3188&gt;=2026,C3188&lt;=2027),IF(E3188&lt;=0,0,IF(E3188&lt;=30000,E3188,IF(E3188&lt;=60000,ROUNDUP(E3188/2,0)+15000,IF(E3188&lt;=120000,ROUNDUP(E3188/4,0)+30000,60000)))),IF(E3188&lt;=0,0,IF(E3188&lt;=20000,E3188,IF(E3188&lt;=40000,ROUNDUP(E3188/2,0)+10000,IF(E3188&lt;=80000,ROUNDUP(E3188/4,0)+20000,40000)))))+IF(F3188&lt;=0,0,IF(F3188&lt;=25000,F3188,IF(F3188&lt;=50000,ROUNDUP(F3188/2,0)+12500,IF(F3188&lt;=100000,ROUNDUP(F3188/4,0)+25000,50000)))),IF(AND(D3188="はい",C3188&gt;=2026,C3188&lt;=2027),60000,40000)))))</f>
        <v/>
      </c>
      <c r="P3188" s="18">
        <f>IF(G3188&lt;=0,0,IF(G3188&lt;=20000,G3188,IF(G3188&lt;=40000,ROUNDUP(G3188/2,0)+10000,IF(G3188&lt;=80000,ROUNDUP(G3188/4,0)+20000,40000))))</f>
        <v/>
      </c>
      <c r="Q3188" s="18">
        <f>IF(I3188&lt;=0,IF(H3188&lt;=0,0,IF(H3188&lt;=20000,H3188,IF(H3188&lt;=40000,ROUNDUP(H3188/2,0)+10000,IF(H3188&lt;=80000,ROUNDUP(H3188/4,0)+20000,40000)))),IF(H3188&lt;=0,IF(I3188&lt;=0,0,IF(I3188&lt;=25000,I3188,IF(I3188&lt;=50000,ROUNDUP(I3188/2,0)+12500,IF(I3188&lt;=100000,ROUNDUP(I3188/4,0)+25000,50000)))),MAX(IF(I3188&lt;=0,0,IF(I3188&lt;=25000,I3188,IF(I3188&lt;=50000,ROUNDUP(I3188/2,0)+12500,IF(I3188&lt;=100000,ROUNDUP(I3188/4,0)+25000,50000)))),MIN(IF(H3188&lt;=0,0,IF(H3188&lt;=20000,H3188,IF(H3188&lt;=40000,ROUNDUP(H3188/2,0)+10000,IF(H3188&lt;=80000,ROUNDUP(H3188/4,0)+20000,40000))))+IF(I3188&lt;=0,0,IF(I3188&lt;=25000,I3188,IF(I3188&lt;=50000,ROUNDUP(I3188/2,0)+12500,IF(I3188&lt;=100000,ROUNDUP(I3188/4,0)+25000,50000)))),40000))))</f>
        <v/>
      </c>
      <c r="R3188" s="18">
        <f>MIN(120000,O3188+P3188+Q3188)</f>
        <v/>
      </c>
      <c r="S3188" s="18">
        <f>IF(F3188&lt;=0,IF(E3188&lt;=0,0,IF(E3188&lt;=12000,E3188,IF(E3188&lt;=32000,ROUNDUP(E3188/2,0)+6000,IF(E3188&lt;=56000,ROUNDUP(E3188/4,0)+14000,28000)))),IF(E3188&lt;=0,IF(F3188&lt;=0,0,IF(F3188&lt;=15000,F3188,IF(F3188&lt;=40000,ROUNDUP(F3188/2,0)+7500,IF(F3188&lt;=70000,ROUNDUP(F3188/4,0)+17500,35000)))),MAX(IF(F3188&lt;=0,0,IF(F3188&lt;=15000,F3188,IF(F3188&lt;=40000,ROUNDUP(F3188/2,0)+7500,IF(F3188&lt;=70000,ROUNDUP(F3188/4,0)+17500,35000)))),MIN(IF(E3188&lt;=0,0,IF(E3188&lt;=12000,E3188,IF(E3188&lt;=32000,ROUNDUP(E3188/2,0)+6000,IF(E3188&lt;=56000,ROUNDUP(E3188/4,0)+14000,28000))))+IF(F3188&lt;=0,0,IF(F3188&lt;=15000,F3188,IF(F3188&lt;=40000,ROUNDUP(F3188/2,0)+7500,IF(F3188&lt;=70000,ROUNDUP(F3188/4,0)+17500,35000)))),28000))))</f>
        <v/>
      </c>
      <c r="T3188" s="18">
        <f>IF(G3188&lt;=0,0,IF(G3188&lt;=12000,G3188,IF(G3188&lt;=32000,ROUNDUP(G3188/2,0)+6000,IF(G3188&lt;=56000,ROUNDUP(G3188/4,0)+14000,28000))))</f>
        <v/>
      </c>
      <c r="U3188" s="18">
        <f>IF(I3188&lt;=0,IF(H3188&lt;=0,0,IF(H3188&lt;=12000,H3188,IF(H3188&lt;=32000,ROUNDUP(H3188/2,0)+6000,IF(H3188&lt;=56000,ROUNDUP(H3188/4,0)+14000,28000)))),IF(H3188&lt;=0,IF(I3188&lt;=0,0,IF(I3188&lt;=15000,I3188,IF(I3188&lt;=40000,ROUNDUP(I3188/2,0)+7500,IF(I3188&lt;=70000,ROUNDUP(I3188/4,0)+17500,35000)))),MAX(IF(I3188&lt;=0,0,IF(I3188&lt;=15000,I3188,IF(I3188&lt;=40000,ROUNDUP(I3188/2,0)+7500,IF(I3188&lt;=70000,ROUNDUP(I3188/4,0)+17500,35000)))),MIN(IF(H3188&lt;=0,0,IF(H3188&lt;=12000,H3188,IF(H3188&lt;=32000,ROUNDUP(H3188/2,0)+6000,IF(H3188&lt;=56000,ROUNDUP(H3188/4,0)+14000,28000))))+IF(I3188&lt;=0,0,IF(I3188&lt;=15000,I3188,IF(I3188&lt;=40000,ROUNDUP(I3188/2,0)+7500,IF(I3188&lt;=70000,ROUNDUP(I3188/4,0)+17500,35000)))),28000))))</f>
        <v/>
      </c>
      <c r="V3188" s="18">
        <f>MIN(70000,S3188+T3188+U3188)</f>
        <v/>
      </c>
      <c r="W3188" s="18">
        <f>MAX(0,ROUNDDOWN(M3188-J3188-N3188-K3188-0,-3))</f>
        <v/>
      </c>
      <c r="X3188" s="18">
        <f>MAX(0,ROUNDDOWN(M3188-J3188-N3188-K3188-R3188,-3))</f>
        <v/>
      </c>
      <c r="Y3188" s="18">
        <f>IF(W3188&lt;=0,0,ROUNDDOWN((W3188*LOOKUP(W3188,{0,1950001,3300001,6950001,9000001,18000001,40000001},{0.05,0.1,0.2,0.23,0.33,0.4,0.45})-LOOKUP(W3188,{0,1950001,3300001,6950001,9000001,18000001,40000001},{0,97500,427500,636000,1536000,2796000,4796000}))*1.021,-2))</f>
        <v/>
      </c>
      <c r="Z3188" s="18">
        <f>IF(X3188&lt;=0,0,ROUNDDOWN((X3188*LOOKUP(X3188,{0,1950001,3300001,6950001,9000001,18000001,40000001},{0.05,0.1,0.2,0.23,0.33,0.4,0.45})-LOOKUP(X3188,{0,1950001,3300001,6950001,9000001,18000001,40000001},{0,97500,427500,636000,1536000,2796000,4796000}))*1.021,-2))</f>
        <v/>
      </c>
      <c r="AA3188" s="18">
        <f>MAX(0,ROUNDDOWN(M3188-J3188-430000-L3188-0,-3))</f>
        <v/>
      </c>
      <c r="AB3188" s="18">
        <f>MAX(0,ROUNDDOWN(M3188-J3188-430000-L3188-V3188,-3))</f>
        <v/>
      </c>
      <c r="AC3188" s="18">
        <f>IF(M3188&lt;=450000,0,MAX(0,ROUNDDOWN(AA3188*0.06-MIN(50000,AA3188)*0.03,-2))+MAX(0,ROUNDDOWN(AA3188*0.04-MIN(50000,AA3188)*0.02,-2)))</f>
        <v/>
      </c>
      <c r="AD3188" s="18">
        <f>IF(M3188&lt;=450000,0,MAX(0,ROUNDDOWN(AB3188*0.06-MIN(50000,AB3188)*0.03,-2))+MAX(0,ROUNDDOWN(AB3188*0.04-MIN(50000,AB3188)*0.02,-2)))</f>
        <v/>
      </c>
      <c r="AE3188" s="18">
        <f>Y3188-Z3188</f>
        <v/>
      </c>
      <c r="AF3188" s="18">
        <f>AC3188-AD3188</f>
        <v/>
      </c>
      <c r="AG3188" s="18">
        <f>AE3188+AF3188</f>
        <v/>
      </c>
      <c r="AH3188" s="20">
        <f>IF(W3188&lt;=0,0,LOOKUP(W3188,{0,1950001,3300001,6950001,9000001,18000001,40000001},{0.05,0.1,0.2,0.23,0.33,0.4,0.45}))</f>
        <v/>
      </c>
    </row>
    <row r="3189">
      <c r="A3189" t="inlineStr">
        <is>
          <t>1万円刻み 3区分8万円ずつ</t>
        </is>
      </c>
      <c r="B3189" s="18">
        <f>'4_1万円刻み'!$A$1037</f>
        <v/>
      </c>
      <c r="C3189" s="19" t="n">
        <v>2026</v>
      </c>
      <c r="D3189" t="inlineStr">
        <is>
          <t>いいえ</t>
        </is>
      </c>
      <c r="E3189" s="18" t="n">
        <v>80000</v>
      </c>
      <c r="F3189" s="18" t="n">
        <v>0</v>
      </c>
      <c r="G3189" s="18" t="n">
        <v>80000</v>
      </c>
      <c r="H3189" s="18" t="n">
        <v>80000</v>
      </c>
      <c r="I3189" s="18" t="n">
        <v>0</v>
      </c>
      <c r="J3189" s="18">
        <f>ROUND(MIN(B3189/12,650000)*12*0.0915+MIN(B3189/12,1390000)*12*(0.0504+0)+B3189*0.005,0)</f>
        <v/>
      </c>
      <c r="K3189" s="18" t="n">
        <v>0</v>
      </c>
      <c r="L3189" s="18" t="n">
        <v>0</v>
      </c>
      <c r="M3189" s="18">
        <f>ROUND(IF(C3189&gt;=2026,IF(B3189&lt;741000,0,IF(B3189&lt;2191000,B3189-740000,IF(B3189&lt;2193000,1451000,IF(B3189&lt;2196000,1453000,IF(B3189&lt;2200000,1456000,IF(B3189&lt;3600000,ROUNDDOWN(B3189/4,-3)*2.8-80000,IF(B3189&lt;6600000,ROUNDDOWN(B3189/4,-3)*3.2-440000,IF(B3189&lt;8500000,ROUNDDOWN(B3189*0.9,0)-1100000,B3189-1950000)))))))),IF(B3189&lt;651000,0,IF(B3189&lt;1900000,B3189-650000,IF(B3189&lt;3600000,ROUNDDOWN(B3189/4,-3)*2.8-80000,IF(B3189&lt;6600000,ROUNDDOWN(B3189/4,-3)*3.2-440000,IF(B3189&lt;8500000,ROUNDDOWN(B3189*0.9,0)-1100000,B3189-1950000)))))),0)</f>
        <v/>
      </c>
      <c r="N3189" s="18">
        <f>IF(M3189&gt;23500000,NA(),IF(C3189&gt;=2026,IF(M3189&lt;=4890000,1040000,IF(M3189&lt;=6550000,670000,620000)),IF(M3189&lt;=1320000,950000,IF(M3189&lt;=3360000,880000,IF(M3189&lt;=4890000,680000,IF(M3189&lt;=6550000,630000,580000))))))</f>
        <v/>
      </c>
      <c r="O3189" s="18">
        <f>IF(F3189&lt;=0,IF(AND(D3189="はい",C3189&gt;=2026,C3189&lt;=2027),IF(E3189&lt;=0,0,IF(E3189&lt;=30000,E3189,IF(E3189&lt;=60000,ROUNDUP(E3189/2,0)+15000,IF(E3189&lt;=120000,ROUNDUP(E3189/4,0)+30000,60000)))),IF(E3189&lt;=0,0,IF(E3189&lt;=20000,E3189,IF(E3189&lt;=40000,ROUNDUP(E3189/2,0)+10000,IF(E3189&lt;=80000,ROUNDUP(E3189/4,0)+20000,40000))))),IF(E3189&lt;=0,IF(F3189&lt;=0,0,IF(F3189&lt;=25000,F3189,IF(F3189&lt;=50000,ROUNDUP(F3189/2,0)+12500,IF(F3189&lt;=100000,ROUNDUP(F3189/4,0)+25000,50000)))),MAX(IF(F3189&lt;=0,0,IF(F3189&lt;=25000,F3189,IF(F3189&lt;=50000,ROUNDUP(F3189/2,0)+12500,IF(F3189&lt;=100000,ROUNDUP(F3189/4,0)+25000,50000)))),MIN(IF(AND(D3189="はい",C3189&gt;=2026,C3189&lt;=2027),IF(E3189&lt;=0,0,IF(E3189&lt;=30000,E3189,IF(E3189&lt;=60000,ROUNDUP(E3189/2,0)+15000,IF(E3189&lt;=120000,ROUNDUP(E3189/4,0)+30000,60000)))),IF(E3189&lt;=0,0,IF(E3189&lt;=20000,E3189,IF(E3189&lt;=40000,ROUNDUP(E3189/2,0)+10000,IF(E3189&lt;=80000,ROUNDUP(E3189/4,0)+20000,40000)))))+IF(F3189&lt;=0,0,IF(F3189&lt;=25000,F3189,IF(F3189&lt;=50000,ROUNDUP(F3189/2,0)+12500,IF(F3189&lt;=100000,ROUNDUP(F3189/4,0)+25000,50000)))),IF(AND(D3189="はい",C3189&gt;=2026,C3189&lt;=2027),60000,40000)))))</f>
        <v/>
      </c>
      <c r="P3189" s="18">
        <f>IF(G3189&lt;=0,0,IF(G3189&lt;=20000,G3189,IF(G3189&lt;=40000,ROUNDUP(G3189/2,0)+10000,IF(G3189&lt;=80000,ROUNDUP(G3189/4,0)+20000,40000))))</f>
        <v/>
      </c>
      <c r="Q3189" s="18">
        <f>IF(I3189&lt;=0,IF(H3189&lt;=0,0,IF(H3189&lt;=20000,H3189,IF(H3189&lt;=40000,ROUNDUP(H3189/2,0)+10000,IF(H3189&lt;=80000,ROUNDUP(H3189/4,0)+20000,40000)))),IF(H3189&lt;=0,IF(I3189&lt;=0,0,IF(I3189&lt;=25000,I3189,IF(I3189&lt;=50000,ROUNDUP(I3189/2,0)+12500,IF(I3189&lt;=100000,ROUNDUP(I3189/4,0)+25000,50000)))),MAX(IF(I3189&lt;=0,0,IF(I3189&lt;=25000,I3189,IF(I3189&lt;=50000,ROUNDUP(I3189/2,0)+12500,IF(I3189&lt;=100000,ROUNDUP(I3189/4,0)+25000,50000)))),MIN(IF(H3189&lt;=0,0,IF(H3189&lt;=20000,H3189,IF(H3189&lt;=40000,ROUNDUP(H3189/2,0)+10000,IF(H3189&lt;=80000,ROUNDUP(H3189/4,0)+20000,40000))))+IF(I3189&lt;=0,0,IF(I3189&lt;=25000,I3189,IF(I3189&lt;=50000,ROUNDUP(I3189/2,0)+12500,IF(I3189&lt;=100000,ROUNDUP(I3189/4,0)+25000,50000)))),40000))))</f>
        <v/>
      </c>
      <c r="R3189" s="18">
        <f>MIN(120000,O3189+P3189+Q3189)</f>
        <v/>
      </c>
      <c r="S3189" s="18">
        <f>IF(F3189&lt;=0,IF(E3189&lt;=0,0,IF(E3189&lt;=12000,E3189,IF(E3189&lt;=32000,ROUNDUP(E3189/2,0)+6000,IF(E3189&lt;=56000,ROUNDUP(E3189/4,0)+14000,28000)))),IF(E3189&lt;=0,IF(F3189&lt;=0,0,IF(F3189&lt;=15000,F3189,IF(F3189&lt;=40000,ROUNDUP(F3189/2,0)+7500,IF(F3189&lt;=70000,ROUNDUP(F3189/4,0)+17500,35000)))),MAX(IF(F3189&lt;=0,0,IF(F3189&lt;=15000,F3189,IF(F3189&lt;=40000,ROUNDUP(F3189/2,0)+7500,IF(F3189&lt;=70000,ROUNDUP(F3189/4,0)+17500,35000)))),MIN(IF(E3189&lt;=0,0,IF(E3189&lt;=12000,E3189,IF(E3189&lt;=32000,ROUNDUP(E3189/2,0)+6000,IF(E3189&lt;=56000,ROUNDUP(E3189/4,0)+14000,28000))))+IF(F3189&lt;=0,0,IF(F3189&lt;=15000,F3189,IF(F3189&lt;=40000,ROUNDUP(F3189/2,0)+7500,IF(F3189&lt;=70000,ROUNDUP(F3189/4,0)+17500,35000)))),28000))))</f>
        <v/>
      </c>
      <c r="T3189" s="18">
        <f>IF(G3189&lt;=0,0,IF(G3189&lt;=12000,G3189,IF(G3189&lt;=32000,ROUNDUP(G3189/2,0)+6000,IF(G3189&lt;=56000,ROUNDUP(G3189/4,0)+14000,28000))))</f>
        <v/>
      </c>
      <c r="U3189" s="18">
        <f>IF(I3189&lt;=0,IF(H3189&lt;=0,0,IF(H3189&lt;=12000,H3189,IF(H3189&lt;=32000,ROUNDUP(H3189/2,0)+6000,IF(H3189&lt;=56000,ROUNDUP(H3189/4,0)+14000,28000)))),IF(H3189&lt;=0,IF(I3189&lt;=0,0,IF(I3189&lt;=15000,I3189,IF(I3189&lt;=40000,ROUNDUP(I3189/2,0)+7500,IF(I3189&lt;=70000,ROUNDUP(I3189/4,0)+17500,35000)))),MAX(IF(I3189&lt;=0,0,IF(I3189&lt;=15000,I3189,IF(I3189&lt;=40000,ROUNDUP(I3189/2,0)+7500,IF(I3189&lt;=70000,ROUNDUP(I3189/4,0)+17500,35000)))),MIN(IF(H3189&lt;=0,0,IF(H3189&lt;=12000,H3189,IF(H3189&lt;=32000,ROUNDUP(H3189/2,0)+6000,IF(H3189&lt;=56000,ROUNDUP(H3189/4,0)+14000,28000))))+IF(I3189&lt;=0,0,IF(I3189&lt;=15000,I3189,IF(I3189&lt;=40000,ROUNDUP(I3189/2,0)+7500,IF(I3189&lt;=70000,ROUNDUP(I3189/4,0)+17500,35000)))),28000))))</f>
        <v/>
      </c>
      <c r="V3189" s="18">
        <f>MIN(70000,S3189+T3189+U3189)</f>
        <v/>
      </c>
      <c r="W3189" s="18">
        <f>MAX(0,ROUNDDOWN(M3189-J3189-N3189-K3189-0,-3))</f>
        <v/>
      </c>
      <c r="X3189" s="18">
        <f>MAX(0,ROUNDDOWN(M3189-J3189-N3189-K3189-R3189,-3))</f>
        <v/>
      </c>
      <c r="Y3189" s="18">
        <f>IF(W3189&lt;=0,0,ROUNDDOWN((W3189*LOOKUP(W3189,{0,1950001,3300001,6950001,9000001,18000001,40000001},{0.05,0.1,0.2,0.23,0.33,0.4,0.45})-LOOKUP(W3189,{0,1950001,3300001,6950001,9000001,18000001,40000001},{0,97500,427500,636000,1536000,2796000,4796000}))*1.021,-2))</f>
        <v/>
      </c>
      <c r="Z3189" s="18">
        <f>IF(X3189&lt;=0,0,ROUNDDOWN((X3189*LOOKUP(X3189,{0,1950001,3300001,6950001,9000001,18000001,40000001},{0.05,0.1,0.2,0.23,0.33,0.4,0.45})-LOOKUP(X3189,{0,1950001,3300001,6950001,9000001,18000001,40000001},{0,97500,427500,636000,1536000,2796000,4796000}))*1.021,-2))</f>
        <v/>
      </c>
      <c r="AA3189" s="18">
        <f>MAX(0,ROUNDDOWN(M3189-J3189-430000-L3189-0,-3))</f>
        <v/>
      </c>
      <c r="AB3189" s="18">
        <f>MAX(0,ROUNDDOWN(M3189-J3189-430000-L3189-V3189,-3))</f>
        <v/>
      </c>
      <c r="AC3189" s="18">
        <f>IF(M3189&lt;=450000,0,MAX(0,ROUNDDOWN(AA3189*0.06-MIN(50000,AA3189)*0.03,-2))+MAX(0,ROUNDDOWN(AA3189*0.04-MIN(50000,AA3189)*0.02,-2)))</f>
        <v/>
      </c>
      <c r="AD3189" s="18">
        <f>IF(M3189&lt;=450000,0,MAX(0,ROUNDDOWN(AB3189*0.06-MIN(50000,AB3189)*0.03,-2))+MAX(0,ROUNDDOWN(AB3189*0.04-MIN(50000,AB3189)*0.02,-2)))</f>
        <v/>
      </c>
      <c r="AE3189" s="18">
        <f>Y3189-Z3189</f>
        <v/>
      </c>
      <c r="AF3189" s="18">
        <f>AC3189-AD3189</f>
        <v/>
      </c>
      <c r="AG3189" s="18">
        <f>AE3189+AF3189</f>
        <v/>
      </c>
      <c r="AH3189" s="20">
        <f>IF(W3189&lt;=0,0,LOOKUP(W3189,{0,1950001,3300001,6950001,9000001,18000001,40000001},{0.05,0.1,0.2,0.23,0.33,0.4,0.45}))</f>
        <v/>
      </c>
    </row>
    <row r="3190">
      <c r="A3190" t="inlineStr">
        <is>
          <t>1万円刻み 一般8万円</t>
        </is>
      </c>
      <c r="B3190" s="18">
        <f>'4_1万円刻み'!$A$1037</f>
        <v/>
      </c>
      <c r="C3190" s="19" t="n">
        <v>2026</v>
      </c>
      <c r="D3190" t="inlineStr">
        <is>
          <t>いいえ</t>
        </is>
      </c>
      <c r="E3190" s="18" t="n">
        <v>80000</v>
      </c>
      <c r="F3190" s="18" t="n">
        <v>0</v>
      </c>
      <c r="G3190" s="18" t="n">
        <v>0</v>
      </c>
      <c r="H3190" s="18" t="n">
        <v>0</v>
      </c>
      <c r="I3190" s="18" t="n">
        <v>0</v>
      </c>
      <c r="J3190" s="18">
        <f>ROUND(MIN(B3190/12,650000)*12*0.0915+MIN(B3190/12,1390000)*12*(0.0504+0)+B3190*0.005,0)</f>
        <v/>
      </c>
      <c r="K3190" s="18" t="n">
        <v>0</v>
      </c>
      <c r="L3190" s="18" t="n">
        <v>0</v>
      </c>
      <c r="M3190" s="18">
        <f>ROUND(IF(C3190&gt;=2026,IF(B3190&lt;741000,0,IF(B3190&lt;2191000,B3190-740000,IF(B3190&lt;2193000,1451000,IF(B3190&lt;2196000,1453000,IF(B3190&lt;2200000,1456000,IF(B3190&lt;3600000,ROUNDDOWN(B3190/4,-3)*2.8-80000,IF(B3190&lt;6600000,ROUNDDOWN(B3190/4,-3)*3.2-440000,IF(B3190&lt;8500000,ROUNDDOWN(B3190*0.9,0)-1100000,B3190-1950000)))))))),IF(B3190&lt;651000,0,IF(B3190&lt;1900000,B3190-650000,IF(B3190&lt;3600000,ROUNDDOWN(B3190/4,-3)*2.8-80000,IF(B3190&lt;6600000,ROUNDDOWN(B3190/4,-3)*3.2-440000,IF(B3190&lt;8500000,ROUNDDOWN(B3190*0.9,0)-1100000,B3190-1950000)))))),0)</f>
        <v/>
      </c>
      <c r="N3190" s="18">
        <f>IF(M3190&gt;23500000,NA(),IF(C3190&gt;=2026,IF(M3190&lt;=4890000,1040000,IF(M3190&lt;=6550000,670000,620000)),IF(M3190&lt;=1320000,950000,IF(M3190&lt;=3360000,880000,IF(M3190&lt;=4890000,680000,IF(M3190&lt;=6550000,630000,580000))))))</f>
        <v/>
      </c>
      <c r="O3190" s="18">
        <f>IF(F3190&lt;=0,IF(AND(D3190="はい",C3190&gt;=2026,C3190&lt;=2027),IF(E3190&lt;=0,0,IF(E3190&lt;=30000,E3190,IF(E3190&lt;=60000,ROUNDUP(E3190/2,0)+15000,IF(E3190&lt;=120000,ROUNDUP(E3190/4,0)+30000,60000)))),IF(E3190&lt;=0,0,IF(E3190&lt;=20000,E3190,IF(E3190&lt;=40000,ROUNDUP(E3190/2,0)+10000,IF(E3190&lt;=80000,ROUNDUP(E3190/4,0)+20000,40000))))),IF(E3190&lt;=0,IF(F3190&lt;=0,0,IF(F3190&lt;=25000,F3190,IF(F3190&lt;=50000,ROUNDUP(F3190/2,0)+12500,IF(F3190&lt;=100000,ROUNDUP(F3190/4,0)+25000,50000)))),MAX(IF(F3190&lt;=0,0,IF(F3190&lt;=25000,F3190,IF(F3190&lt;=50000,ROUNDUP(F3190/2,0)+12500,IF(F3190&lt;=100000,ROUNDUP(F3190/4,0)+25000,50000)))),MIN(IF(AND(D3190="はい",C3190&gt;=2026,C3190&lt;=2027),IF(E3190&lt;=0,0,IF(E3190&lt;=30000,E3190,IF(E3190&lt;=60000,ROUNDUP(E3190/2,0)+15000,IF(E3190&lt;=120000,ROUNDUP(E3190/4,0)+30000,60000)))),IF(E3190&lt;=0,0,IF(E3190&lt;=20000,E3190,IF(E3190&lt;=40000,ROUNDUP(E3190/2,0)+10000,IF(E3190&lt;=80000,ROUNDUP(E3190/4,0)+20000,40000)))))+IF(F3190&lt;=0,0,IF(F3190&lt;=25000,F3190,IF(F3190&lt;=50000,ROUNDUP(F3190/2,0)+12500,IF(F3190&lt;=100000,ROUNDUP(F3190/4,0)+25000,50000)))),IF(AND(D3190="はい",C3190&gt;=2026,C3190&lt;=2027),60000,40000)))))</f>
        <v/>
      </c>
      <c r="P3190" s="18">
        <f>IF(G3190&lt;=0,0,IF(G3190&lt;=20000,G3190,IF(G3190&lt;=40000,ROUNDUP(G3190/2,0)+10000,IF(G3190&lt;=80000,ROUNDUP(G3190/4,0)+20000,40000))))</f>
        <v/>
      </c>
      <c r="Q3190" s="18">
        <f>IF(I3190&lt;=0,IF(H3190&lt;=0,0,IF(H3190&lt;=20000,H3190,IF(H3190&lt;=40000,ROUNDUP(H3190/2,0)+10000,IF(H3190&lt;=80000,ROUNDUP(H3190/4,0)+20000,40000)))),IF(H3190&lt;=0,IF(I3190&lt;=0,0,IF(I3190&lt;=25000,I3190,IF(I3190&lt;=50000,ROUNDUP(I3190/2,0)+12500,IF(I3190&lt;=100000,ROUNDUP(I3190/4,0)+25000,50000)))),MAX(IF(I3190&lt;=0,0,IF(I3190&lt;=25000,I3190,IF(I3190&lt;=50000,ROUNDUP(I3190/2,0)+12500,IF(I3190&lt;=100000,ROUNDUP(I3190/4,0)+25000,50000)))),MIN(IF(H3190&lt;=0,0,IF(H3190&lt;=20000,H3190,IF(H3190&lt;=40000,ROUNDUP(H3190/2,0)+10000,IF(H3190&lt;=80000,ROUNDUP(H3190/4,0)+20000,40000))))+IF(I3190&lt;=0,0,IF(I3190&lt;=25000,I3190,IF(I3190&lt;=50000,ROUNDUP(I3190/2,0)+12500,IF(I3190&lt;=100000,ROUNDUP(I3190/4,0)+25000,50000)))),40000))))</f>
        <v/>
      </c>
      <c r="R3190" s="18">
        <f>MIN(120000,O3190+P3190+Q3190)</f>
        <v/>
      </c>
      <c r="S3190" s="18">
        <f>IF(F3190&lt;=0,IF(E3190&lt;=0,0,IF(E3190&lt;=12000,E3190,IF(E3190&lt;=32000,ROUNDUP(E3190/2,0)+6000,IF(E3190&lt;=56000,ROUNDUP(E3190/4,0)+14000,28000)))),IF(E3190&lt;=0,IF(F3190&lt;=0,0,IF(F3190&lt;=15000,F3190,IF(F3190&lt;=40000,ROUNDUP(F3190/2,0)+7500,IF(F3190&lt;=70000,ROUNDUP(F3190/4,0)+17500,35000)))),MAX(IF(F3190&lt;=0,0,IF(F3190&lt;=15000,F3190,IF(F3190&lt;=40000,ROUNDUP(F3190/2,0)+7500,IF(F3190&lt;=70000,ROUNDUP(F3190/4,0)+17500,35000)))),MIN(IF(E3190&lt;=0,0,IF(E3190&lt;=12000,E3190,IF(E3190&lt;=32000,ROUNDUP(E3190/2,0)+6000,IF(E3190&lt;=56000,ROUNDUP(E3190/4,0)+14000,28000))))+IF(F3190&lt;=0,0,IF(F3190&lt;=15000,F3190,IF(F3190&lt;=40000,ROUNDUP(F3190/2,0)+7500,IF(F3190&lt;=70000,ROUNDUP(F3190/4,0)+17500,35000)))),28000))))</f>
        <v/>
      </c>
      <c r="T3190" s="18">
        <f>IF(G3190&lt;=0,0,IF(G3190&lt;=12000,G3190,IF(G3190&lt;=32000,ROUNDUP(G3190/2,0)+6000,IF(G3190&lt;=56000,ROUNDUP(G3190/4,0)+14000,28000))))</f>
        <v/>
      </c>
      <c r="U3190" s="18">
        <f>IF(I3190&lt;=0,IF(H3190&lt;=0,0,IF(H3190&lt;=12000,H3190,IF(H3190&lt;=32000,ROUNDUP(H3190/2,0)+6000,IF(H3190&lt;=56000,ROUNDUP(H3190/4,0)+14000,28000)))),IF(H3190&lt;=0,IF(I3190&lt;=0,0,IF(I3190&lt;=15000,I3190,IF(I3190&lt;=40000,ROUNDUP(I3190/2,0)+7500,IF(I3190&lt;=70000,ROUNDUP(I3190/4,0)+17500,35000)))),MAX(IF(I3190&lt;=0,0,IF(I3190&lt;=15000,I3190,IF(I3190&lt;=40000,ROUNDUP(I3190/2,0)+7500,IF(I3190&lt;=70000,ROUNDUP(I3190/4,0)+17500,35000)))),MIN(IF(H3190&lt;=0,0,IF(H3190&lt;=12000,H3190,IF(H3190&lt;=32000,ROUNDUP(H3190/2,0)+6000,IF(H3190&lt;=56000,ROUNDUP(H3190/4,0)+14000,28000))))+IF(I3190&lt;=0,0,IF(I3190&lt;=15000,I3190,IF(I3190&lt;=40000,ROUNDUP(I3190/2,0)+7500,IF(I3190&lt;=70000,ROUNDUP(I3190/4,0)+17500,35000)))),28000))))</f>
        <v/>
      </c>
      <c r="V3190" s="18">
        <f>MIN(70000,S3190+T3190+U3190)</f>
        <v/>
      </c>
      <c r="W3190" s="18">
        <f>MAX(0,ROUNDDOWN(M3190-J3190-N3190-K3190-0,-3))</f>
        <v/>
      </c>
      <c r="X3190" s="18">
        <f>MAX(0,ROUNDDOWN(M3190-J3190-N3190-K3190-R3190,-3))</f>
        <v/>
      </c>
      <c r="Y3190" s="18">
        <f>IF(W3190&lt;=0,0,ROUNDDOWN((W3190*LOOKUP(W3190,{0,1950001,3300001,6950001,9000001,18000001,40000001},{0.05,0.1,0.2,0.23,0.33,0.4,0.45})-LOOKUP(W3190,{0,1950001,3300001,6950001,9000001,18000001,40000001},{0,97500,427500,636000,1536000,2796000,4796000}))*1.021,-2))</f>
        <v/>
      </c>
      <c r="Z3190" s="18">
        <f>IF(X3190&lt;=0,0,ROUNDDOWN((X3190*LOOKUP(X3190,{0,1950001,3300001,6950001,9000001,18000001,40000001},{0.05,0.1,0.2,0.23,0.33,0.4,0.45})-LOOKUP(X3190,{0,1950001,3300001,6950001,9000001,18000001,40000001},{0,97500,427500,636000,1536000,2796000,4796000}))*1.021,-2))</f>
        <v/>
      </c>
      <c r="AA3190" s="18">
        <f>MAX(0,ROUNDDOWN(M3190-J3190-430000-L3190-0,-3))</f>
        <v/>
      </c>
      <c r="AB3190" s="18">
        <f>MAX(0,ROUNDDOWN(M3190-J3190-430000-L3190-V3190,-3))</f>
        <v/>
      </c>
      <c r="AC3190" s="18">
        <f>IF(M3190&lt;=450000,0,MAX(0,ROUNDDOWN(AA3190*0.06-MIN(50000,AA3190)*0.03,-2))+MAX(0,ROUNDDOWN(AA3190*0.04-MIN(50000,AA3190)*0.02,-2)))</f>
        <v/>
      </c>
      <c r="AD3190" s="18">
        <f>IF(M3190&lt;=450000,0,MAX(0,ROUNDDOWN(AB3190*0.06-MIN(50000,AB3190)*0.03,-2))+MAX(0,ROUNDDOWN(AB3190*0.04-MIN(50000,AB3190)*0.02,-2)))</f>
        <v/>
      </c>
      <c r="AE3190" s="18">
        <f>Y3190-Z3190</f>
        <v/>
      </c>
      <c r="AF3190" s="18">
        <f>AC3190-AD3190</f>
        <v/>
      </c>
      <c r="AG3190" s="18">
        <f>AE3190+AF3190</f>
        <v/>
      </c>
      <c r="AH3190" s="20">
        <f>IF(W3190&lt;=0,0,LOOKUP(W3190,{0,1950001,3300001,6950001,9000001,18000001,40000001},{0.05,0.1,0.2,0.23,0.33,0.4,0.45}))</f>
        <v/>
      </c>
    </row>
    <row r="3191">
      <c r="A3191" t="inlineStr">
        <is>
          <t>1万円刻み 特例あり一般12万円</t>
        </is>
      </c>
      <c r="B3191" s="18">
        <f>'4_1万円刻み'!$A$1037</f>
        <v/>
      </c>
      <c r="C3191" s="19" t="n">
        <v>2026</v>
      </c>
      <c r="D3191" t="inlineStr">
        <is>
          <t>はい</t>
        </is>
      </c>
      <c r="E3191" s="18" t="n">
        <v>120000</v>
      </c>
      <c r="F3191" s="18" t="n">
        <v>0</v>
      </c>
      <c r="G3191" s="18" t="n">
        <v>0</v>
      </c>
      <c r="H3191" s="18" t="n">
        <v>0</v>
      </c>
      <c r="I3191" s="18" t="n">
        <v>0</v>
      </c>
      <c r="J3191" s="18">
        <f>ROUND(MIN(B3191/12,650000)*12*0.0915+MIN(B3191/12,1390000)*12*(0.0504+0)+B3191*0.005,0)</f>
        <v/>
      </c>
      <c r="K3191" s="18" t="n">
        <v>0</v>
      </c>
      <c r="L3191" s="18" t="n">
        <v>0</v>
      </c>
      <c r="M3191" s="18">
        <f>ROUND(IF(C3191&gt;=2026,IF(B3191&lt;741000,0,IF(B3191&lt;2191000,B3191-740000,IF(B3191&lt;2193000,1451000,IF(B3191&lt;2196000,1453000,IF(B3191&lt;2200000,1456000,IF(B3191&lt;3600000,ROUNDDOWN(B3191/4,-3)*2.8-80000,IF(B3191&lt;6600000,ROUNDDOWN(B3191/4,-3)*3.2-440000,IF(B3191&lt;8500000,ROUNDDOWN(B3191*0.9,0)-1100000,B3191-1950000)))))))),IF(B3191&lt;651000,0,IF(B3191&lt;1900000,B3191-650000,IF(B3191&lt;3600000,ROUNDDOWN(B3191/4,-3)*2.8-80000,IF(B3191&lt;6600000,ROUNDDOWN(B3191/4,-3)*3.2-440000,IF(B3191&lt;8500000,ROUNDDOWN(B3191*0.9,0)-1100000,B3191-1950000)))))),0)</f>
        <v/>
      </c>
      <c r="N3191" s="18">
        <f>IF(M3191&gt;23500000,NA(),IF(C3191&gt;=2026,IF(M3191&lt;=4890000,1040000,IF(M3191&lt;=6550000,670000,620000)),IF(M3191&lt;=1320000,950000,IF(M3191&lt;=3360000,880000,IF(M3191&lt;=4890000,680000,IF(M3191&lt;=6550000,630000,580000))))))</f>
        <v/>
      </c>
      <c r="O3191" s="18">
        <f>IF(F3191&lt;=0,IF(AND(D3191="はい",C3191&gt;=2026,C3191&lt;=2027),IF(E3191&lt;=0,0,IF(E3191&lt;=30000,E3191,IF(E3191&lt;=60000,ROUNDUP(E3191/2,0)+15000,IF(E3191&lt;=120000,ROUNDUP(E3191/4,0)+30000,60000)))),IF(E3191&lt;=0,0,IF(E3191&lt;=20000,E3191,IF(E3191&lt;=40000,ROUNDUP(E3191/2,0)+10000,IF(E3191&lt;=80000,ROUNDUP(E3191/4,0)+20000,40000))))),IF(E3191&lt;=0,IF(F3191&lt;=0,0,IF(F3191&lt;=25000,F3191,IF(F3191&lt;=50000,ROUNDUP(F3191/2,0)+12500,IF(F3191&lt;=100000,ROUNDUP(F3191/4,0)+25000,50000)))),MAX(IF(F3191&lt;=0,0,IF(F3191&lt;=25000,F3191,IF(F3191&lt;=50000,ROUNDUP(F3191/2,0)+12500,IF(F3191&lt;=100000,ROUNDUP(F3191/4,0)+25000,50000)))),MIN(IF(AND(D3191="はい",C3191&gt;=2026,C3191&lt;=2027),IF(E3191&lt;=0,0,IF(E3191&lt;=30000,E3191,IF(E3191&lt;=60000,ROUNDUP(E3191/2,0)+15000,IF(E3191&lt;=120000,ROUNDUP(E3191/4,0)+30000,60000)))),IF(E3191&lt;=0,0,IF(E3191&lt;=20000,E3191,IF(E3191&lt;=40000,ROUNDUP(E3191/2,0)+10000,IF(E3191&lt;=80000,ROUNDUP(E3191/4,0)+20000,40000)))))+IF(F3191&lt;=0,0,IF(F3191&lt;=25000,F3191,IF(F3191&lt;=50000,ROUNDUP(F3191/2,0)+12500,IF(F3191&lt;=100000,ROUNDUP(F3191/4,0)+25000,50000)))),IF(AND(D3191="はい",C3191&gt;=2026,C3191&lt;=2027),60000,40000)))))</f>
        <v/>
      </c>
      <c r="P3191" s="18">
        <f>IF(G3191&lt;=0,0,IF(G3191&lt;=20000,G3191,IF(G3191&lt;=40000,ROUNDUP(G3191/2,0)+10000,IF(G3191&lt;=80000,ROUNDUP(G3191/4,0)+20000,40000))))</f>
        <v/>
      </c>
      <c r="Q3191" s="18">
        <f>IF(I3191&lt;=0,IF(H3191&lt;=0,0,IF(H3191&lt;=20000,H3191,IF(H3191&lt;=40000,ROUNDUP(H3191/2,0)+10000,IF(H3191&lt;=80000,ROUNDUP(H3191/4,0)+20000,40000)))),IF(H3191&lt;=0,IF(I3191&lt;=0,0,IF(I3191&lt;=25000,I3191,IF(I3191&lt;=50000,ROUNDUP(I3191/2,0)+12500,IF(I3191&lt;=100000,ROUNDUP(I3191/4,0)+25000,50000)))),MAX(IF(I3191&lt;=0,0,IF(I3191&lt;=25000,I3191,IF(I3191&lt;=50000,ROUNDUP(I3191/2,0)+12500,IF(I3191&lt;=100000,ROUNDUP(I3191/4,0)+25000,50000)))),MIN(IF(H3191&lt;=0,0,IF(H3191&lt;=20000,H3191,IF(H3191&lt;=40000,ROUNDUP(H3191/2,0)+10000,IF(H3191&lt;=80000,ROUNDUP(H3191/4,0)+20000,40000))))+IF(I3191&lt;=0,0,IF(I3191&lt;=25000,I3191,IF(I3191&lt;=50000,ROUNDUP(I3191/2,0)+12500,IF(I3191&lt;=100000,ROUNDUP(I3191/4,0)+25000,50000)))),40000))))</f>
        <v/>
      </c>
      <c r="R3191" s="18">
        <f>MIN(120000,O3191+P3191+Q3191)</f>
        <v/>
      </c>
      <c r="S3191" s="18">
        <f>IF(F3191&lt;=0,IF(E3191&lt;=0,0,IF(E3191&lt;=12000,E3191,IF(E3191&lt;=32000,ROUNDUP(E3191/2,0)+6000,IF(E3191&lt;=56000,ROUNDUP(E3191/4,0)+14000,28000)))),IF(E3191&lt;=0,IF(F3191&lt;=0,0,IF(F3191&lt;=15000,F3191,IF(F3191&lt;=40000,ROUNDUP(F3191/2,0)+7500,IF(F3191&lt;=70000,ROUNDUP(F3191/4,0)+17500,35000)))),MAX(IF(F3191&lt;=0,0,IF(F3191&lt;=15000,F3191,IF(F3191&lt;=40000,ROUNDUP(F3191/2,0)+7500,IF(F3191&lt;=70000,ROUNDUP(F3191/4,0)+17500,35000)))),MIN(IF(E3191&lt;=0,0,IF(E3191&lt;=12000,E3191,IF(E3191&lt;=32000,ROUNDUP(E3191/2,0)+6000,IF(E3191&lt;=56000,ROUNDUP(E3191/4,0)+14000,28000))))+IF(F3191&lt;=0,0,IF(F3191&lt;=15000,F3191,IF(F3191&lt;=40000,ROUNDUP(F3191/2,0)+7500,IF(F3191&lt;=70000,ROUNDUP(F3191/4,0)+17500,35000)))),28000))))</f>
        <v/>
      </c>
      <c r="T3191" s="18">
        <f>IF(G3191&lt;=0,0,IF(G3191&lt;=12000,G3191,IF(G3191&lt;=32000,ROUNDUP(G3191/2,0)+6000,IF(G3191&lt;=56000,ROUNDUP(G3191/4,0)+14000,28000))))</f>
        <v/>
      </c>
      <c r="U3191" s="18">
        <f>IF(I3191&lt;=0,IF(H3191&lt;=0,0,IF(H3191&lt;=12000,H3191,IF(H3191&lt;=32000,ROUNDUP(H3191/2,0)+6000,IF(H3191&lt;=56000,ROUNDUP(H3191/4,0)+14000,28000)))),IF(H3191&lt;=0,IF(I3191&lt;=0,0,IF(I3191&lt;=15000,I3191,IF(I3191&lt;=40000,ROUNDUP(I3191/2,0)+7500,IF(I3191&lt;=70000,ROUNDUP(I3191/4,0)+17500,35000)))),MAX(IF(I3191&lt;=0,0,IF(I3191&lt;=15000,I3191,IF(I3191&lt;=40000,ROUNDUP(I3191/2,0)+7500,IF(I3191&lt;=70000,ROUNDUP(I3191/4,0)+17500,35000)))),MIN(IF(H3191&lt;=0,0,IF(H3191&lt;=12000,H3191,IF(H3191&lt;=32000,ROUNDUP(H3191/2,0)+6000,IF(H3191&lt;=56000,ROUNDUP(H3191/4,0)+14000,28000))))+IF(I3191&lt;=0,0,IF(I3191&lt;=15000,I3191,IF(I3191&lt;=40000,ROUNDUP(I3191/2,0)+7500,IF(I3191&lt;=70000,ROUNDUP(I3191/4,0)+17500,35000)))),28000))))</f>
        <v/>
      </c>
      <c r="V3191" s="18">
        <f>MIN(70000,S3191+T3191+U3191)</f>
        <v/>
      </c>
      <c r="W3191" s="18">
        <f>MAX(0,ROUNDDOWN(M3191-J3191-N3191-K3191-0,-3))</f>
        <v/>
      </c>
      <c r="X3191" s="18">
        <f>MAX(0,ROUNDDOWN(M3191-J3191-N3191-K3191-R3191,-3))</f>
        <v/>
      </c>
      <c r="Y3191" s="18">
        <f>IF(W3191&lt;=0,0,ROUNDDOWN((W3191*LOOKUP(W3191,{0,1950001,3300001,6950001,9000001,18000001,40000001},{0.05,0.1,0.2,0.23,0.33,0.4,0.45})-LOOKUP(W3191,{0,1950001,3300001,6950001,9000001,18000001,40000001},{0,97500,427500,636000,1536000,2796000,4796000}))*1.021,-2))</f>
        <v/>
      </c>
      <c r="Z3191" s="18">
        <f>IF(X3191&lt;=0,0,ROUNDDOWN((X3191*LOOKUP(X3191,{0,1950001,3300001,6950001,9000001,18000001,40000001},{0.05,0.1,0.2,0.23,0.33,0.4,0.45})-LOOKUP(X3191,{0,1950001,3300001,6950001,9000001,18000001,40000001},{0,97500,427500,636000,1536000,2796000,4796000}))*1.021,-2))</f>
        <v/>
      </c>
      <c r="AA3191" s="18">
        <f>MAX(0,ROUNDDOWN(M3191-J3191-430000-L3191-0,-3))</f>
        <v/>
      </c>
      <c r="AB3191" s="18">
        <f>MAX(0,ROUNDDOWN(M3191-J3191-430000-L3191-V3191,-3))</f>
        <v/>
      </c>
      <c r="AC3191" s="18">
        <f>IF(M3191&lt;=450000,0,MAX(0,ROUNDDOWN(AA3191*0.06-MIN(50000,AA3191)*0.03,-2))+MAX(0,ROUNDDOWN(AA3191*0.04-MIN(50000,AA3191)*0.02,-2)))</f>
        <v/>
      </c>
      <c r="AD3191" s="18">
        <f>IF(M3191&lt;=450000,0,MAX(0,ROUNDDOWN(AB3191*0.06-MIN(50000,AB3191)*0.03,-2))+MAX(0,ROUNDDOWN(AB3191*0.04-MIN(50000,AB3191)*0.02,-2)))</f>
        <v/>
      </c>
      <c r="AE3191" s="18">
        <f>Y3191-Z3191</f>
        <v/>
      </c>
      <c r="AF3191" s="18">
        <f>AC3191-AD3191</f>
        <v/>
      </c>
      <c r="AG3191" s="18">
        <f>AE3191+AF3191</f>
        <v/>
      </c>
      <c r="AH3191" s="20">
        <f>IF(W3191&lt;=0,0,LOOKUP(W3191,{0,1950001,3300001,6950001,9000001,18000001,40000001},{0.05,0.1,0.2,0.23,0.33,0.4,0.45}))</f>
        <v/>
      </c>
    </row>
    <row r="3192">
      <c r="A3192" t="inlineStr">
        <is>
          <t>1万円刻み 3区分8万円ずつ</t>
        </is>
      </c>
      <c r="B3192" s="18">
        <f>'4_1万円刻み'!$A$1038</f>
        <v/>
      </c>
      <c r="C3192" s="19" t="n">
        <v>2026</v>
      </c>
      <c r="D3192" t="inlineStr">
        <is>
          <t>いいえ</t>
        </is>
      </c>
      <c r="E3192" s="18" t="n">
        <v>80000</v>
      </c>
      <c r="F3192" s="18" t="n">
        <v>0</v>
      </c>
      <c r="G3192" s="18" t="n">
        <v>80000</v>
      </c>
      <c r="H3192" s="18" t="n">
        <v>80000</v>
      </c>
      <c r="I3192" s="18" t="n">
        <v>0</v>
      </c>
      <c r="J3192" s="18">
        <f>ROUND(MIN(B3192/12,650000)*12*0.0915+MIN(B3192/12,1390000)*12*(0.0504+0)+B3192*0.005,0)</f>
        <v/>
      </c>
      <c r="K3192" s="18" t="n">
        <v>0</v>
      </c>
      <c r="L3192" s="18" t="n">
        <v>0</v>
      </c>
      <c r="M3192" s="18">
        <f>ROUND(IF(C3192&gt;=2026,IF(B3192&lt;741000,0,IF(B3192&lt;2191000,B3192-740000,IF(B3192&lt;2193000,1451000,IF(B3192&lt;2196000,1453000,IF(B3192&lt;2200000,1456000,IF(B3192&lt;3600000,ROUNDDOWN(B3192/4,-3)*2.8-80000,IF(B3192&lt;6600000,ROUNDDOWN(B3192/4,-3)*3.2-440000,IF(B3192&lt;8500000,ROUNDDOWN(B3192*0.9,0)-1100000,B3192-1950000)))))))),IF(B3192&lt;651000,0,IF(B3192&lt;1900000,B3192-650000,IF(B3192&lt;3600000,ROUNDDOWN(B3192/4,-3)*2.8-80000,IF(B3192&lt;6600000,ROUNDDOWN(B3192/4,-3)*3.2-440000,IF(B3192&lt;8500000,ROUNDDOWN(B3192*0.9,0)-1100000,B3192-1950000)))))),0)</f>
        <v/>
      </c>
      <c r="N3192" s="18">
        <f>IF(M3192&gt;23500000,NA(),IF(C3192&gt;=2026,IF(M3192&lt;=4890000,1040000,IF(M3192&lt;=6550000,670000,620000)),IF(M3192&lt;=1320000,950000,IF(M3192&lt;=3360000,880000,IF(M3192&lt;=4890000,680000,IF(M3192&lt;=6550000,630000,580000))))))</f>
        <v/>
      </c>
      <c r="O3192" s="18">
        <f>IF(F3192&lt;=0,IF(AND(D3192="はい",C3192&gt;=2026,C3192&lt;=2027),IF(E3192&lt;=0,0,IF(E3192&lt;=30000,E3192,IF(E3192&lt;=60000,ROUNDUP(E3192/2,0)+15000,IF(E3192&lt;=120000,ROUNDUP(E3192/4,0)+30000,60000)))),IF(E3192&lt;=0,0,IF(E3192&lt;=20000,E3192,IF(E3192&lt;=40000,ROUNDUP(E3192/2,0)+10000,IF(E3192&lt;=80000,ROUNDUP(E3192/4,0)+20000,40000))))),IF(E3192&lt;=0,IF(F3192&lt;=0,0,IF(F3192&lt;=25000,F3192,IF(F3192&lt;=50000,ROUNDUP(F3192/2,0)+12500,IF(F3192&lt;=100000,ROUNDUP(F3192/4,0)+25000,50000)))),MAX(IF(F3192&lt;=0,0,IF(F3192&lt;=25000,F3192,IF(F3192&lt;=50000,ROUNDUP(F3192/2,0)+12500,IF(F3192&lt;=100000,ROUNDUP(F3192/4,0)+25000,50000)))),MIN(IF(AND(D3192="はい",C3192&gt;=2026,C3192&lt;=2027),IF(E3192&lt;=0,0,IF(E3192&lt;=30000,E3192,IF(E3192&lt;=60000,ROUNDUP(E3192/2,0)+15000,IF(E3192&lt;=120000,ROUNDUP(E3192/4,0)+30000,60000)))),IF(E3192&lt;=0,0,IF(E3192&lt;=20000,E3192,IF(E3192&lt;=40000,ROUNDUP(E3192/2,0)+10000,IF(E3192&lt;=80000,ROUNDUP(E3192/4,0)+20000,40000)))))+IF(F3192&lt;=0,0,IF(F3192&lt;=25000,F3192,IF(F3192&lt;=50000,ROUNDUP(F3192/2,0)+12500,IF(F3192&lt;=100000,ROUNDUP(F3192/4,0)+25000,50000)))),IF(AND(D3192="はい",C3192&gt;=2026,C3192&lt;=2027),60000,40000)))))</f>
        <v/>
      </c>
      <c r="P3192" s="18">
        <f>IF(G3192&lt;=0,0,IF(G3192&lt;=20000,G3192,IF(G3192&lt;=40000,ROUNDUP(G3192/2,0)+10000,IF(G3192&lt;=80000,ROUNDUP(G3192/4,0)+20000,40000))))</f>
        <v/>
      </c>
      <c r="Q3192" s="18">
        <f>IF(I3192&lt;=0,IF(H3192&lt;=0,0,IF(H3192&lt;=20000,H3192,IF(H3192&lt;=40000,ROUNDUP(H3192/2,0)+10000,IF(H3192&lt;=80000,ROUNDUP(H3192/4,0)+20000,40000)))),IF(H3192&lt;=0,IF(I3192&lt;=0,0,IF(I3192&lt;=25000,I3192,IF(I3192&lt;=50000,ROUNDUP(I3192/2,0)+12500,IF(I3192&lt;=100000,ROUNDUP(I3192/4,0)+25000,50000)))),MAX(IF(I3192&lt;=0,0,IF(I3192&lt;=25000,I3192,IF(I3192&lt;=50000,ROUNDUP(I3192/2,0)+12500,IF(I3192&lt;=100000,ROUNDUP(I3192/4,0)+25000,50000)))),MIN(IF(H3192&lt;=0,0,IF(H3192&lt;=20000,H3192,IF(H3192&lt;=40000,ROUNDUP(H3192/2,0)+10000,IF(H3192&lt;=80000,ROUNDUP(H3192/4,0)+20000,40000))))+IF(I3192&lt;=0,0,IF(I3192&lt;=25000,I3192,IF(I3192&lt;=50000,ROUNDUP(I3192/2,0)+12500,IF(I3192&lt;=100000,ROUNDUP(I3192/4,0)+25000,50000)))),40000))))</f>
        <v/>
      </c>
      <c r="R3192" s="18">
        <f>MIN(120000,O3192+P3192+Q3192)</f>
        <v/>
      </c>
      <c r="S3192" s="18">
        <f>IF(F3192&lt;=0,IF(E3192&lt;=0,0,IF(E3192&lt;=12000,E3192,IF(E3192&lt;=32000,ROUNDUP(E3192/2,0)+6000,IF(E3192&lt;=56000,ROUNDUP(E3192/4,0)+14000,28000)))),IF(E3192&lt;=0,IF(F3192&lt;=0,0,IF(F3192&lt;=15000,F3192,IF(F3192&lt;=40000,ROUNDUP(F3192/2,0)+7500,IF(F3192&lt;=70000,ROUNDUP(F3192/4,0)+17500,35000)))),MAX(IF(F3192&lt;=0,0,IF(F3192&lt;=15000,F3192,IF(F3192&lt;=40000,ROUNDUP(F3192/2,0)+7500,IF(F3192&lt;=70000,ROUNDUP(F3192/4,0)+17500,35000)))),MIN(IF(E3192&lt;=0,0,IF(E3192&lt;=12000,E3192,IF(E3192&lt;=32000,ROUNDUP(E3192/2,0)+6000,IF(E3192&lt;=56000,ROUNDUP(E3192/4,0)+14000,28000))))+IF(F3192&lt;=0,0,IF(F3192&lt;=15000,F3192,IF(F3192&lt;=40000,ROUNDUP(F3192/2,0)+7500,IF(F3192&lt;=70000,ROUNDUP(F3192/4,0)+17500,35000)))),28000))))</f>
        <v/>
      </c>
      <c r="T3192" s="18">
        <f>IF(G3192&lt;=0,0,IF(G3192&lt;=12000,G3192,IF(G3192&lt;=32000,ROUNDUP(G3192/2,0)+6000,IF(G3192&lt;=56000,ROUNDUP(G3192/4,0)+14000,28000))))</f>
        <v/>
      </c>
      <c r="U3192" s="18">
        <f>IF(I3192&lt;=0,IF(H3192&lt;=0,0,IF(H3192&lt;=12000,H3192,IF(H3192&lt;=32000,ROUNDUP(H3192/2,0)+6000,IF(H3192&lt;=56000,ROUNDUP(H3192/4,0)+14000,28000)))),IF(H3192&lt;=0,IF(I3192&lt;=0,0,IF(I3192&lt;=15000,I3192,IF(I3192&lt;=40000,ROUNDUP(I3192/2,0)+7500,IF(I3192&lt;=70000,ROUNDUP(I3192/4,0)+17500,35000)))),MAX(IF(I3192&lt;=0,0,IF(I3192&lt;=15000,I3192,IF(I3192&lt;=40000,ROUNDUP(I3192/2,0)+7500,IF(I3192&lt;=70000,ROUNDUP(I3192/4,0)+17500,35000)))),MIN(IF(H3192&lt;=0,0,IF(H3192&lt;=12000,H3192,IF(H3192&lt;=32000,ROUNDUP(H3192/2,0)+6000,IF(H3192&lt;=56000,ROUNDUP(H3192/4,0)+14000,28000))))+IF(I3192&lt;=0,0,IF(I3192&lt;=15000,I3192,IF(I3192&lt;=40000,ROUNDUP(I3192/2,0)+7500,IF(I3192&lt;=70000,ROUNDUP(I3192/4,0)+17500,35000)))),28000))))</f>
        <v/>
      </c>
      <c r="V3192" s="18">
        <f>MIN(70000,S3192+T3192+U3192)</f>
        <v/>
      </c>
      <c r="W3192" s="18">
        <f>MAX(0,ROUNDDOWN(M3192-J3192-N3192-K3192-0,-3))</f>
        <v/>
      </c>
      <c r="X3192" s="18">
        <f>MAX(0,ROUNDDOWN(M3192-J3192-N3192-K3192-R3192,-3))</f>
        <v/>
      </c>
      <c r="Y3192" s="18">
        <f>IF(W3192&lt;=0,0,ROUNDDOWN((W3192*LOOKUP(W3192,{0,1950001,3300001,6950001,9000001,18000001,40000001},{0.05,0.1,0.2,0.23,0.33,0.4,0.45})-LOOKUP(W3192,{0,1950001,3300001,6950001,9000001,18000001,40000001},{0,97500,427500,636000,1536000,2796000,4796000}))*1.021,-2))</f>
        <v/>
      </c>
      <c r="Z3192" s="18">
        <f>IF(X3192&lt;=0,0,ROUNDDOWN((X3192*LOOKUP(X3192,{0,1950001,3300001,6950001,9000001,18000001,40000001},{0.05,0.1,0.2,0.23,0.33,0.4,0.45})-LOOKUP(X3192,{0,1950001,3300001,6950001,9000001,18000001,40000001},{0,97500,427500,636000,1536000,2796000,4796000}))*1.021,-2))</f>
        <v/>
      </c>
      <c r="AA3192" s="18">
        <f>MAX(0,ROUNDDOWN(M3192-J3192-430000-L3192-0,-3))</f>
        <v/>
      </c>
      <c r="AB3192" s="18">
        <f>MAX(0,ROUNDDOWN(M3192-J3192-430000-L3192-V3192,-3))</f>
        <v/>
      </c>
      <c r="AC3192" s="18">
        <f>IF(M3192&lt;=450000,0,MAX(0,ROUNDDOWN(AA3192*0.06-MIN(50000,AA3192)*0.03,-2))+MAX(0,ROUNDDOWN(AA3192*0.04-MIN(50000,AA3192)*0.02,-2)))</f>
        <v/>
      </c>
      <c r="AD3192" s="18">
        <f>IF(M3192&lt;=450000,0,MAX(0,ROUNDDOWN(AB3192*0.06-MIN(50000,AB3192)*0.03,-2))+MAX(0,ROUNDDOWN(AB3192*0.04-MIN(50000,AB3192)*0.02,-2)))</f>
        <v/>
      </c>
      <c r="AE3192" s="18">
        <f>Y3192-Z3192</f>
        <v/>
      </c>
      <c r="AF3192" s="18">
        <f>AC3192-AD3192</f>
        <v/>
      </c>
      <c r="AG3192" s="18">
        <f>AE3192+AF3192</f>
        <v/>
      </c>
      <c r="AH3192" s="20">
        <f>IF(W3192&lt;=0,0,LOOKUP(W3192,{0,1950001,3300001,6950001,9000001,18000001,40000001},{0.05,0.1,0.2,0.23,0.33,0.4,0.45}))</f>
        <v/>
      </c>
    </row>
    <row r="3193">
      <c r="A3193" t="inlineStr">
        <is>
          <t>1万円刻み 一般8万円</t>
        </is>
      </c>
      <c r="B3193" s="18">
        <f>'4_1万円刻み'!$A$1038</f>
        <v/>
      </c>
      <c r="C3193" s="19" t="n">
        <v>2026</v>
      </c>
      <c r="D3193" t="inlineStr">
        <is>
          <t>いいえ</t>
        </is>
      </c>
      <c r="E3193" s="18" t="n">
        <v>80000</v>
      </c>
      <c r="F3193" s="18" t="n">
        <v>0</v>
      </c>
      <c r="G3193" s="18" t="n">
        <v>0</v>
      </c>
      <c r="H3193" s="18" t="n">
        <v>0</v>
      </c>
      <c r="I3193" s="18" t="n">
        <v>0</v>
      </c>
      <c r="J3193" s="18">
        <f>ROUND(MIN(B3193/12,650000)*12*0.0915+MIN(B3193/12,1390000)*12*(0.0504+0)+B3193*0.005,0)</f>
        <v/>
      </c>
      <c r="K3193" s="18" t="n">
        <v>0</v>
      </c>
      <c r="L3193" s="18" t="n">
        <v>0</v>
      </c>
      <c r="M3193" s="18">
        <f>ROUND(IF(C3193&gt;=2026,IF(B3193&lt;741000,0,IF(B3193&lt;2191000,B3193-740000,IF(B3193&lt;2193000,1451000,IF(B3193&lt;2196000,1453000,IF(B3193&lt;2200000,1456000,IF(B3193&lt;3600000,ROUNDDOWN(B3193/4,-3)*2.8-80000,IF(B3193&lt;6600000,ROUNDDOWN(B3193/4,-3)*3.2-440000,IF(B3193&lt;8500000,ROUNDDOWN(B3193*0.9,0)-1100000,B3193-1950000)))))))),IF(B3193&lt;651000,0,IF(B3193&lt;1900000,B3193-650000,IF(B3193&lt;3600000,ROUNDDOWN(B3193/4,-3)*2.8-80000,IF(B3193&lt;6600000,ROUNDDOWN(B3193/4,-3)*3.2-440000,IF(B3193&lt;8500000,ROUNDDOWN(B3193*0.9,0)-1100000,B3193-1950000)))))),0)</f>
        <v/>
      </c>
      <c r="N3193" s="18">
        <f>IF(M3193&gt;23500000,NA(),IF(C3193&gt;=2026,IF(M3193&lt;=4890000,1040000,IF(M3193&lt;=6550000,670000,620000)),IF(M3193&lt;=1320000,950000,IF(M3193&lt;=3360000,880000,IF(M3193&lt;=4890000,680000,IF(M3193&lt;=6550000,630000,580000))))))</f>
        <v/>
      </c>
      <c r="O3193" s="18">
        <f>IF(F3193&lt;=0,IF(AND(D3193="はい",C3193&gt;=2026,C3193&lt;=2027),IF(E3193&lt;=0,0,IF(E3193&lt;=30000,E3193,IF(E3193&lt;=60000,ROUNDUP(E3193/2,0)+15000,IF(E3193&lt;=120000,ROUNDUP(E3193/4,0)+30000,60000)))),IF(E3193&lt;=0,0,IF(E3193&lt;=20000,E3193,IF(E3193&lt;=40000,ROUNDUP(E3193/2,0)+10000,IF(E3193&lt;=80000,ROUNDUP(E3193/4,0)+20000,40000))))),IF(E3193&lt;=0,IF(F3193&lt;=0,0,IF(F3193&lt;=25000,F3193,IF(F3193&lt;=50000,ROUNDUP(F3193/2,0)+12500,IF(F3193&lt;=100000,ROUNDUP(F3193/4,0)+25000,50000)))),MAX(IF(F3193&lt;=0,0,IF(F3193&lt;=25000,F3193,IF(F3193&lt;=50000,ROUNDUP(F3193/2,0)+12500,IF(F3193&lt;=100000,ROUNDUP(F3193/4,0)+25000,50000)))),MIN(IF(AND(D3193="はい",C3193&gt;=2026,C3193&lt;=2027),IF(E3193&lt;=0,0,IF(E3193&lt;=30000,E3193,IF(E3193&lt;=60000,ROUNDUP(E3193/2,0)+15000,IF(E3193&lt;=120000,ROUNDUP(E3193/4,0)+30000,60000)))),IF(E3193&lt;=0,0,IF(E3193&lt;=20000,E3193,IF(E3193&lt;=40000,ROUNDUP(E3193/2,0)+10000,IF(E3193&lt;=80000,ROUNDUP(E3193/4,0)+20000,40000)))))+IF(F3193&lt;=0,0,IF(F3193&lt;=25000,F3193,IF(F3193&lt;=50000,ROUNDUP(F3193/2,0)+12500,IF(F3193&lt;=100000,ROUNDUP(F3193/4,0)+25000,50000)))),IF(AND(D3193="はい",C3193&gt;=2026,C3193&lt;=2027),60000,40000)))))</f>
        <v/>
      </c>
      <c r="P3193" s="18">
        <f>IF(G3193&lt;=0,0,IF(G3193&lt;=20000,G3193,IF(G3193&lt;=40000,ROUNDUP(G3193/2,0)+10000,IF(G3193&lt;=80000,ROUNDUP(G3193/4,0)+20000,40000))))</f>
        <v/>
      </c>
      <c r="Q3193" s="18">
        <f>IF(I3193&lt;=0,IF(H3193&lt;=0,0,IF(H3193&lt;=20000,H3193,IF(H3193&lt;=40000,ROUNDUP(H3193/2,0)+10000,IF(H3193&lt;=80000,ROUNDUP(H3193/4,0)+20000,40000)))),IF(H3193&lt;=0,IF(I3193&lt;=0,0,IF(I3193&lt;=25000,I3193,IF(I3193&lt;=50000,ROUNDUP(I3193/2,0)+12500,IF(I3193&lt;=100000,ROUNDUP(I3193/4,0)+25000,50000)))),MAX(IF(I3193&lt;=0,0,IF(I3193&lt;=25000,I3193,IF(I3193&lt;=50000,ROUNDUP(I3193/2,0)+12500,IF(I3193&lt;=100000,ROUNDUP(I3193/4,0)+25000,50000)))),MIN(IF(H3193&lt;=0,0,IF(H3193&lt;=20000,H3193,IF(H3193&lt;=40000,ROUNDUP(H3193/2,0)+10000,IF(H3193&lt;=80000,ROUNDUP(H3193/4,0)+20000,40000))))+IF(I3193&lt;=0,0,IF(I3193&lt;=25000,I3193,IF(I3193&lt;=50000,ROUNDUP(I3193/2,0)+12500,IF(I3193&lt;=100000,ROUNDUP(I3193/4,0)+25000,50000)))),40000))))</f>
        <v/>
      </c>
      <c r="R3193" s="18">
        <f>MIN(120000,O3193+P3193+Q3193)</f>
        <v/>
      </c>
      <c r="S3193" s="18">
        <f>IF(F3193&lt;=0,IF(E3193&lt;=0,0,IF(E3193&lt;=12000,E3193,IF(E3193&lt;=32000,ROUNDUP(E3193/2,0)+6000,IF(E3193&lt;=56000,ROUNDUP(E3193/4,0)+14000,28000)))),IF(E3193&lt;=0,IF(F3193&lt;=0,0,IF(F3193&lt;=15000,F3193,IF(F3193&lt;=40000,ROUNDUP(F3193/2,0)+7500,IF(F3193&lt;=70000,ROUNDUP(F3193/4,0)+17500,35000)))),MAX(IF(F3193&lt;=0,0,IF(F3193&lt;=15000,F3193,IF(F3193&lt;=40000,ROUNDUP(F3193/2,0)+7500,IF(F3193&lt;=70000,ROUNDUP(F3193/4,0)+17500,35000)))),MIN(IF(E3193&lt;=0,0,IF(E3193&lt;=12000,E3193,IF(E3193&lt;=32000,ROUNDUP(E3193/2,0)+6000,IF(E3193&lt;=56000,ROUNDUP(E3193/4,0)+14000,28000))))+IF(F3193&lt;=0,0,IF(F3193&lt;=15000,F3193,IF(F3193&lt;=40000,ROUNDUP(F3193/2,0)+7500,IF(F3193&lt;=70000,ROUNDUP(F3193/4,0)+17500,35000)))),28000))))</f>
        <v/>
      </c>
      <c r="T3193" s="18">
        <f>IF(G3193&lt;=0,0,IF(G3193&lt;=12000,G3193,IF(G3193&lt;=32000,ROUNDUP(G3193/2,0)+6000,IF(G3193&lt;=56000,ROUNDUP(G3193/4,0)+14000,28000))))</f>
        <v/>
      </c>
      <c r="U3193" s="18">
        <f>IF(I3193&lt;=0,IF(H3193&lt;=0,0,IF(H3193&lt;=12000,H3193,IF(H3193&lt;=32000,ROUNDUP(H3193/2,0)+6000,IF(H3193&lt;=56000,ROUNDUP(H3193/4,0)+14000,28000)))),IF(H3193&lt;=0,IF(I3193&lt;=0,0,IF(I3193&lt;=15000,I3193,IF(I3193&lt;=40000,ROUNDUP(I3193/2,0)+7500,IF(I3193&lt;=70000,ROUNDUP(I3193/4,0)+17500,35000)))),MAX(IF(I3193&lt;=0,0,IF(I3193&lt;=15000,I3193,IF(I3193&lt;=40000,ROUNDUP(I3193/2,0)+7500,IF(I3193&lt;=70000,ROUNDUP(I3193/4,0)+17500,35000)))),MIN(IF(H3193&lt;=0,0,IF(H3193&lt;=12000,H3193,IF(H3193&lt;=32000,ROUNDUP(H3193/2,0)+6000,IF(H3193&lt;=56000,ROUNDUP(H3193/4,0)+14000,28000))))+IF(I3193&lt;=0,0,IF(I3193&lt;=15000,I3193,IF(I3193&lt;=40000,ROUNDUP(I3193/2,0)+7500,IF(I3193&lt;=70000,ROUNDUP(I3193/4,0)+17500,35000)))),28000))))</f>
        <v/>
      </c>
      <c r="V3193" s="18">
        <f>MIN(70000,S3193+T3193+U3193)</f>
        <v/>
      </c>
      <c r="W3193" s="18">
        <f>MAX(0,ROUNDDOWN(M3193-J3193-N3193-K3193-0,-3))</f>
        <v/>
      </c>
      <c r="X3193" s="18">
        <f>MAX(0,ROUNDDOWN(M3193-J3193-N3193-K3193-R3193,-3))</f>
        <v/>
      </c>
      <c r="Y3193" s="18">
        <f>IF(W3193&lt;=0,0,ROUNDDOWN((W3193*LOOKUP(W3193,{0,1950001,3300001,6950001,9000001,18000001,40000001},{0.05,0.1,0.2,0.23,0.33,0.4,0.45})-LOOKUP(W3193,{0,1950001,3300001,6950001,9000001,18000001,40000001},{0,97500,427500,636000,1536000,2796000,4796000}))*1.021,-2))</f>
        <v/>
      </c>
      <c r="Z3193" s="18">
        <f>IF(X3193&lt;=0,0,ROUNDDOWN((X3193*LOOKUP(X3193,{0,1950001,3300001,6950001,9000001,18000001,40000001},{0.05,0.1,0.2,0.23,0.33,0.4,0.45})-LOOKUP(X3193,{0,1950001,3300001,6950001,9000001,18000001,40000001},{0,97500,427500,636000,1536000,2796000,4796000}))*1.021,-2))</f>
        <v/>
      </c>
      <c r="AA3193" s="18">
        <f>MAX(0,ROUNDDOWN(M3193-J3193-430000-L3193-0,-3))</f>
        <v/>
      </c>
      <c r="AB3193" s="18">
        <f>MAX(0,ROUNDDOWN(M3193-J3193-430000-L3193-V3193,-3))</f>
        <v/>
      </c>
      <c r="AC3193" s="18">
        <f>IF(M3193&lt;=450000,0,MAX(0,ROUNDDOWN(AA3193*0.06-MIN(50000,AA3193)*0.03,-2))+MAX(0,ROUNDDOWN(AA3193*0.04-MIN(50000,AA3193)*0.02,-2)))</f>
        <v/>
      </c>
      <c r="AD3193" s="18">
        <f>IF(M3193&lt;=450000,0,MAX(0,ROUNDDOWN(AB3193*0.06-MIN(50000,AB3193)*0.03,-2))+MAX(0,ROUNDDOWN(AB3193*0.04-MIN(50000,AB3193)*0.02,-2)))</f>
        <v/>
      </c>
      <c r="AE3193" s="18">
        <f>Y3193-Z3193</f>
        <v/>
      </c>
      <c r="AF3193" s="18">
        <f>AC3193-AD3193</f>
        <v/>
      </c>
      <c r="AG3193" s="18">
        <f>AE3193+AF3193</f>
        <v/>
      </c>
      <c r="AH3193" s="20">
        <f>IF(W3193&lt;=0,0,LOOKUP(W3193,{0,1950001,3300001,6950001,9000001,18000001,40000001},{0.05,0.1,0.2,0.23,0.33,0.4,0.45}))</f>
        <v/>
      </c>
    </row>
    <row r="3194">
      <c r="A3194" t="inlineStr">
        <is>
          <t>1万円刻み 特例あり一般12万円</t>
        </is>
      </c>
      <c r="B3194" s="18">
        <f>'4_1万円刻み'!$A$1038</f>
        <v/>
      </c>
      <c r="C3194" s="19" t="n">
        <v>2026</v>
      </c>
      <c r="D3194" t="inlineStr">
        <is>
          <t>はい</t>
        </is>
      </c>
      <c r="E3194" s="18" t="n">
        <v>120000</v>
      </c>
      <c r="F3194" s="18" t="n">
        <v>0</v>
      </c>
      <c r="G3194" s="18" t="n">
        <v>0</v>
      </c>
      <c r="H3194" s="18" t="n">
        <v>0</v>
      </c>
      <c r="I3194" s="18" t="n">
        <v>0</v>
      </c>
      <c r="J3194" s="18">
        <f>ROUND(MIN(B3194/12,650000)*12*0.0915+MIN(B3194/12,1390000)*12*(0.0504+0)+B3194*0.005,0)</f>
        <v/>
      </c>
      <c r="K3194" s="18" t="n">
        <v>0</v>
      </c>
      <c r="L3194" s="18" t="n">
        <v>0</v>
      </c>
      <c r="M3194" s="18">
        <f>ROUND(IF(C3194&gt;=2026,IF(B3194&lt;741000,0,IF(B3194&lt;2191000,B3194-740000,IF(B3194&lt;2193000,1451000,IF(B3194&lt;2196000,1453000,IF(B3194&lt;2200000,1456000,IF(B3194&lt;3600000,ROUNDDOWN(B3194/4,-3)*2.8-80000,IF(B3194&lt;6600000,ROUNDDOWN(B3194/4,-3)*3.2-440000,IF(B3194&lt;8500000,ROUNDDOWN(B3194*0.9,0)-1100000,B3194-1950000)))))))),IF(B3194&lt;651000,0,IF(B3194&lt;1900000,B3194-650000,IF(B3194&lt;3600000,ROUNDDOWN(B3194/4,-3)*2.8-80000,IF(B3194&lt;6600000,ROUNDDOWN(B3194/4,-3)*3.2-440000,IF(B3194&lt;8500000,ROUNDDOWN(B3194*0.9,0)-1100000,B3194-1950000)))))),0)</f>
        <v/>
      </c>
      <c r="N3194" s="18">
        <f>IF(M3194&gt;23500000,NA(),IF(C3194&gt;=2026,IF(M3194&lt;=4890000,1040000,IF(M3194&lt;=6550000,670000,620000)),IF(M3194&lt;=1320000,950000,IF(M3194&lt;=3360000,880000,IF(M3194&lt;=4890000,680000,IF(M3194&lt;=6550000,630000,580000))))))</f>
        <v/>
      </c>
      <c r="O3194" s="18">
        <f>IF(F3194&lt;=0,IF(AND(D3194="はい",C3194&gt;=2026,C3194&lt;=2027),IF(E3194&lt;=0,0,IF(E3194&lt;=30000,E3194,IF(E3194&lt;=60000,ROUNDUP(E3194/2,0)+15000,IF(E3194&lt;=120000,ROUNDUP(E3194/4,0)+30000,60000)))),IF(E3194&lt;=0,0,IF(E3194&lt;=20000,E3194,IF(E3194&lt;=40000,ROUNDUP(E3194/2,0)+10000,IF(E3194&lt;=80000,ROUNDUP(E3194/4,0)+20000,40000))))),IF(E3194&lt;=0,IF(F3194&lt;=0,0,IF(F3194&lt;=25000,F3194,IF(F3194&lt;=50000,ROUNDUP(F3194/2,0)+12500,IF(F3194&lt;=100000,ROUNDUP(F3194/4,0)+25000,50000)))),MAX(IF(F3194&lt;=0,0,IF(F3194&lt;=25000,F3194,IF(F3194&lt;=50000,ROUNDUP(F3194/2,0)+12500,IF(F3194&lt;=100000,ROUNDUP(F3194/4,0)+25000,50000)))),MIN(IF(AND(D3194="はい",C3194&gt;=2026,C3194&lt;=2027),IF(E3194&lt;=0,0,IF(E3194&lt;=30000,E3194,IF(E3194&lt;=60000,ROUNDUP(E3194/2,0)+15000,IF(E3194&lt;=120000,ROUNDUP(E3194/4,0)+30000,60000)))),IF(E3194&lt;=0,0,IF(E3194&lt;=20000,E3194,IF(E3194&lt;=40000,ROUNDUP(E3194/2,0)+10000,IF(E3194&lt;=80000,ROUNDUP(E3194/4,0)+20000,40000)))))+IF(F3194&lt;=0,0,IF(F3194&lt;=25000,F3194,IF(F3194&lt;=50000,ROUNDUP(F3194/2,0)+12500,IF(F3194&lt;=100000,ROUNDUP(F3194/4,0)+25000,50000)))),IF(AND(D3194="はい",C3194&gt;=2026,C3194&lt;=2027),60000,40000)))))</f>
        <v/>
      </c>
      <c r="P3194" s="18">
        <f>IF(G3194&lt;=0,0,IF(G3194&lt;=20000,G3194,IF(G3194&lt;=40000,ROUNDUP(G3194/2,0)+10000,IF(G3194&lt;=80000,ROUNDUP(G3194/4,0)+20000,40000))))</f>
        <v/>
      </c>
      <c r="Q3194" s="18">
        <f>IF(I3194&lt;=0,IF(H3194&lt;=0,0,IF(H3194&lt;=20000,H3194,IF(H3194&lt;=40000,ROUNDUP(H3194/2,0)+10000,IF(H3194&lt;=80000,ROUNDUP(H3194/4,0)+20000,40000)))),IF(H3194&lt;=0,IF(I3194&lt;=0,0,IF(I3194&lt;=25000,I3194,IF(I3194&lt;=50000,ROUNDUP(I3194/2,0)+12500,IF(I3194&lt;=100000,ROUNDUP(I3194/4,0)+25000,50000)))),MAX(IF(I3194&lt;=0,0,IF(I3194&lt;=25000,I3194,IF(I3194&lt;=50000,ROUNDUP(I3194/2,0)+12500,IF(I3194&lt;=100000,ROUNDUP(I3194/4,0)+25000,50000)))),MIN(IF(H3194&lt;=0,0,IF(H3194&lt;=20000,H3194,IF(H3194&lt;=40000,ROUNDUP(H3194/2,0)+10000,IF(H3194&lt;=80000,ROUNDUP(H3194/4,0)+20000,40000))))+IF(I3194&lt;=0,0,IF(I3194&lt;=25000,I3194,IF(I3194&lt;=50000,ROUNDUP(I3194/2,0)+12500,IF(I3194&lt;=100000,ROUNDUP(I3194/4,0)+25000,50000)))),40000))))</f>
        <v/>
      </c>
      <c r="R3194" s="18">
        <f>MIN(120000,O3194+P3194+Q3194)</f>
        <v/>
      </c>
      <c r="S3194" s="18">
        <f>IF(F3194&lt;=0,IF(E3194&lt;=0,0,IF(E3194&lt;=12000,E3194,IF(E3194&lt;=32000,ROUNDUP(E3194/2,0)+6000,IF(E3194&lt;=56000,ROUNDUP(E3194/4,0)+14000,28000)))),IF(E3194&lt;=0,IF(F3194&lt;=0,0,IF(F3194&lt;=15000,F3194,IF(F3194&lt;=40000,ROUNDUP(F3194/2,0)+7500,IF(F3194&lt;=70000,ROUNDUP(F3194/4,0)+17500,35000)))),MAX(IF(F3194&lt;=0,0,IF(F3194&lt;=15000,F3194,IF(F3194&lt;=40000,ROUNDUP(F3194/2,0)+7500,IF(F3194&lt;=70000,ROUNDUP(F3194/4,0)+17500,35000)))),MIN(IF(E3194&lt;=0,0,IF(E3194&lt;=12000,E3194,IF(E3194&lt;=32000,ROUNDUP(E3194/2,0)+6000,IF(E3194&lt;=56000,ROUNDUP(E3194/4,0)+14000,28000))))+IF(F3194&lt;=0,0,IF(F3194&lt;=15000,F3194,IF(F3194&lt;=40000,ROUNDUP(F3194/2,0)+7500,IF(F3194&lt;=70000,ROUNDUP(F3194/4,0)+17500,35000)))),28000))))</f>
        <v/>
      </c>
      <c r="T3194" s="18">
        <f>IF(G3194&lt;=0,0,IF(G3194&lt;=12000,G3194,IF(G3194&lt;=32000,ROUNDUP(G3194/2,0)+6000,IF(G3194&lt;=56000,ROUNDUP(G3194/4,0)+14000,28000))))</f>
        <v/>
      </c>
      <c r="U3194" s="18">
        <f>IF(I3194&lt;=0,IF(H3194&lt;=0,0,IF(H3194&lt;=12000,H3194,IF(H3194&lt;=32000,ROUNDUP(H3194/2,0)+6000,IF(H3194&lt;=56000,ROUNDUP(H3194/4,0)+14000,28000)))),IF(H3194&lt;=0,IF(I3194&lt;=0,0,IF(I3194&lt;=15000,I3194,IF(I3194&lt;=40000,ROUNDUP(I3194/2,0)+7500,IF(I3194&lt;=70000,ROUNDUP(I3194/4,0)+17500,35000)))),MAX(IF(I3194&lt;=0,0,IF(I3194&lt;=15000,I3194,IF(I3194&lt;=40000,ROUNDUP(I3194/2,0)+7500,IF(I3194&lt;=70000,ROUNDUP(I3194/4,0)+17500,35000)))),MIN(IF(H3194&lt;=0,0,IF(H3194&lt;=12000,H3194,IF(H3194&lt;=32000,ROUNDUP(H3194/2,0)+6000,IF(H3194&lt;=56000,ROUNDUP(H3194/4,0)+14000,28000))))+IF(I3194&lt;=0,0,IF(I3194&lt;=15000,I3194,IF(I3194&lt;=40000,ROUNDUP(I3194/2,0)+7500,IF(I3194&lt;=70000,ROUNDUP(I3194/4,0)+17500,35000)))),28000))))</f>
        <v/>
      </c>
      <c r="V3194" s="18">
        <f>MIN(70000,S3194+T3194+U3194)</f>
        <v/>
      </c>
      <c r="W3194" s="18">
        <f>MAX(0,ROUNDDOWN(M3194-J3194-N3194-K3194-0,-3))</f>
        <v/>
      </c>
      <c r="X3194" s="18">
        <f>MAX(0,ROUNDDOWN(M3194-J3194-N3194-K3194-R3194,-3))</f>
        <v/>
      </c>
      <c r="Y3194" s="18">
        <f>IF(W3194&lt;=0,0,ROUNDDOWN((W3194*LOOKUP(W3194,{0,1950001,3300001,6950001,9000001,18000001,40000001},{0.05,0.1,0.2,0.23,0.33,0.4,0.45})-LOOKUP(W3194,{0,1950001,3300001,6950001,9000001,18000001,40000001},{0,97500,427500,636000,1536000,2796000,4796000}))*1.021,-2))</f>
        <v/>
      </c>
      <c r="Z3194" s="18">
        <f>IF(X3194&lt;=0,0,ROUNDDOWN((X3194*LOOKUP(X3194,{0,1950001,3300001,6950001,9000001,18000001,40000001},{0.05,0.1,0.2,0.23,0.33,0.4,0.45})-LOOKUP(X3194,{0,1950001,3300001,6950001,9000001,18000001,40000001},{0,97500,427500,636000,1536000,2796000,4796000}))*1.021,-2))</f>
        <v/>
      </c>
      <c r="AA3194" s="18">
        <f>MAX(0,ROUNDDOWN(M3194-J3194-430000-L3194-0,-3))</f>
        <v/>
      </c>
      <c r="AB3194" s="18">
        <f>MAX(0,ROUNDDOWN(M3194-J3194-430000-L3194-V3194,-3))</f>
        <v/>
      </c>
      <c r="AC3194" s="18">
        <f>IF(M3194&lt;=450000,0,MAX(0,ROUNDDOWN(AA3194*0.06-MIN(50000,AA3194)*0.03,-2))+MAX(0,ROUNDDOWN(AA3194*0.04-MIN(50000,AA3194)*0.02,-2)))</f>
        <v/>
      </c>
      <c r="AD3194" s="18">
        <f>IF(M3194&lt;=450000,0,MAX(0,ROUNDDOWN(AB3194*0.06-MIN(50000,AB3194)*0.03,-2))+MAX(0,ROUNDDOWN(AB3194*0.04-MIN(50000,AB3194)*0.02,-2)))</f>
        <v/>
      </c>
      <c r="AE3194" s="18">
        <f>Y3194-Z3194</f>
        <v/>
      </c>
      <c r="AF3194" s="18">
        <f>AC3194-AD3194</f>
        <v/>
      </c>
      <c r="AG3194" s="18">
        <f>AE3194+AF3194</f>
        <v/>
      </c>
      <c r="AH3194" s="20">
        <f>IF(W3194&lt;=0,0,LOOKUP(W3194,{0,1950001,3300001,6950001,9000001,18000001,40000001},{0.05,0.1,0.2,0.23,0.33,0.4,0.45}))</f>
        <v/>
      </c>
    </row>
    <row r="3195">
      <c r="A3195" t="inlineStr">
        <is>
          <t>1万円刻み 3区分8万円ずつ</t>
        </is>
      </c>
      <c r="B3195" s="18">
        <f>'4_1万円刻み'!$A$1039</f>
        <v/>
      </c>
      <c r="C3195" s="19" t="n">
        <v>2026</v>
      </c>
      <c r="D3195" t="inlineStr">
        <is>
          <t>いいえ</t>
        </is>
      </c>
      <c r="E3195" s="18" t="n">
        <v>80000</v>
      </c>
      <c r="F3195" s="18" t="n">
        <v>0</v>
      </c>
      <c r="G3195" s="18" t="n">
        <v>80000</v>
      </c>
      <c r="H3195" s="18" t="n">
        <v>80000</v>
      </c>
      <c r="I3195" s="18" t="n">
        <v>0</v>
      </c>
      <c r="J3195" s="18">
        <f>ROUND(MIN(B3195/12,650000)*12*0.0915+MIN(B3195/12,1390000)*12*(0.0504+0)+B3195*0.005,0)</f>
        <v/>
      </c>
      <c r="K3195" s="18" t="n">
        <v>0</v>
      </c>
      <c r="L3195" s="18" t="n">
        <v>0</v>
      </c>
      <c r="M3195" s="18">
        <f>ROUND(IF(C3195&gt;=2026,IF(B3195&lt;741000,0,IF(B3195&lt;2191000,B3195-740000,IF(B3195&lt;2193000,1451000,IF(B3195&lt;2196000,1453000,IF(B3195&lt;2200000,1456000,IF(B3195&lt;3600000,ROUNDDOWN(B3195/4,-3)*2.8-80000,IF(B3195&lt;6600000,ROUNDDOWN(B3195/4,-3)*3.2-440000,IF(B3195&lt;8500000,ROUNDDOWN(B3195*0.9,0)-1100000,B3195-1950000)))))))),IF(B3195&lt;651000,0,IF(B3195&lt;1900000,B3195-650000,IF(B3195&lt;3600000,ROUNDDOWN(B3195/4,-3)*2.8-80000,IF(B3195&lt;6600000,ROUNDDOWN(B3195/4,-3)*3.2-440000,IF(B3195&lt;8500000,ROUNDDOWN(B3195*0.9,0)-1100000,B3195-1950000)))))),0)</f>
        <v/>
      </c>
      <c r="N3195" s="18">
        <f>IF(M3195&gt;23500000,NA(),IF(C3195&gt;=2026,IF(M3195&lt;=4890000,1040000,IF(M3195&lt;=6550000,670000,620000)),IF(M3195&lt;=1320000,950000,IF(M3195&lt;=3360000,880000,IF(M3195&lt;=4890000,680000,IF(M3195&lt;=6550000,630000,580000))))))</f>
        <v/>
      </c>
      <c r="O3195" s="18">
        <f>IF(F3195&lt;=0,IF(AND(D3195="はい",C3195&gt;=2026,C3195&lt;=2027),IF(E3195&lt;=0,0,IF(E3195&lt;=30000,E3195,IF(E3195&lt;=60000,ROUNDUP(E3195/2,0)+15000,IF(E3195&lt;=120000,ROUNDUP(E3195/4,0)+30000,60000)))),IF(E3195&lt;=0,0,IF(E3195&lt;=20000,E3195,IF(E3195&lt;=40000,ROUNDUP(E3195/2,0)+10000,IF(E3195&lt;=80000,ROUNDUP(E3195/4,0)+20000,40000))))),IF(E3195&lt;=0,IF(F3195&lt;=0,0,IF(F3195&lt;=25000,F3195,IF(F3195&lt;=50000,ROUNDUP(F3195/2,0)+12500,IF(F3195&lt;=100000,ROUNDUP(F3195/4,0)+25000,50000)))),MAX(IF(F3195&lt;=0,0,IF(F3195&lt;=25000,F3195,IF(F3195&lt;=50000,ROUNDUP(F3195/2,0)+12500,IF(F3195&lt;=100000,ROUNDUP(F3195/4,0)+25000,50000)))),MIN(IF(AND(D3195="はい",C3195&gt;=2026,C3195&lt;=2027),IF(E3195&lt;=0,0,IF(E3195&lt;=30000,E3195,IF(E3195&lt;=60000,ROUNDUP(E3195/2,0)+15000,IF(E3195&lt;=120000,ROUNDUP(E3195/4,0)+30000,60000)))),IF(E3195&lt;=0,0,IF(E3195&lt;=20000,E3195,IF(E3195&lt;=40000,ROUNDUP(E3195/2,0)+10000,IF(E3195&lt;=80000,ROUNDUP(E3195/4,0)+20000,40000)))))+IF(F3195&lt;=0,0,IF(F3195&lt;=25000,F3195,IF(F3195&lt;=50000,ROUNDUP(F3195/2,0)+12500,IF(F3195&lt;=100000,ROUNDUP(F3195/4,0)+25000,50000)))),IF(AND(D3195="はい",C3195&gt;=2026,C3195&lt;=2027),60000,40000)))))</f>
        <v/>
      </c>
      <c r="P3195" s="18">
        <f>IF(G3195&lt;=0,0,IF(G3195&lt;=20000,G3195,IF(G3195&lt;=40000,ROUNDUP(G3195/2,0)+10000,IF(G3195&lt;=80000,ROUNDUP(G3195/4,0)+20000,40000))))</f>
        <v/>
      </c>
      <c r="Q3195" s="18">
        <f>IF(I3195&lt;=0,IF(H3195&lt;=0,0,IF(H3195&lt;=20000,H3195,IF(H3195&lt;=40000,ROUNDUP(H3195/2,0)+10000,IF(H3195&lt;=80000,ROUNDUP(H3195/4,0)+20000,40000)))),IF(H3195&lt;=0,IF(I3195&lt;=0,0,IF(I3195&lt;=25000,I3195,IF(I3195&lt;=50000,ROUNDUP(I3195/2,0)+12500,IF(I3195&lt;=100000,ROUNDUP(I3195/4,0)+25000,50000)))),MAX(IF(I3195&lt;=0,0,IF(I3195&lt;=25000,I3195,IF(I3195&lt;=50000,ROUNDUP(I3195/2,0)+12500,IF(I3195&lt;=100000,ROUNDUP(I3195/4,0)+25000,50000)))),MIN(IF(H3195&lt;=0,0,IF(H3195&lt;=20000,H3195,IF(H3195&lt;=40000,ROUNDUP(H3195/2,0)+10000,IF(H3195&lt;=80000,ROUNDUP(H3195/4,0)+20000,40000))))+IF(I3195&lt;=0,0,IF(I3195&lt;=25000,I3195,IF(I3195&lt;=50000,ROUNDUP(I3195/2,0)+12500,IF(I3195&lt;=100000,ROUNDUP(I3195/4,0)+25000,50000)))),40000))))</f>
        <v/>
      </c>
      <c r="R3195" s="18">
        <f>MIN(120000,O3195+P3195+Q3195)</f>
        <v/>
      </c>
      <c r="S3195" s="18">
        <f>IF(F3195&lt;=0,IF(E3195&lt;=0,0,IF(E3195&lt;=12000,E3195,IF(E3195&lt;=32000,ROUNDUP(E3195/2,0)+6000,IF(E3195&lt;=56000,ROUNDUP(E3195/4,0)+14000,28000)))),IF(E3195&lt;=0,IF(F3195&lt;=0,0,IF(F3195&lt;=15000,F3195,IF(F3195&lt;=40000,ROUNDUP(F3195/2,0)+7500,IF(F3195&lt;=70000,ROUNDUP(F3195/4,0)+17500,35000)))),MAX(IF(F3195&lt;=0,0,IF(F3195&lt;=15000,F3195,IF(F3195&lt;=40000,ROUNDUP(F3195/2,0)+7500,IF(F3195&lt;=70000,ROUNDUP(F3195/4,0)+17500,35000)))),MIN(IF(E3195&lt;=0,0,IF(E3195&lt;=12000,E3195,IF(E3195&lt;=32000,ROUNDUP(E3195/2,0)+6000,IF(E3195&lt;=56000,ROUNDUP(E3195/4,0)+14000,28000))))+IF(F3195&lt;=0,0,IF(F3195&lt;=15000,F3195,IF(F3195&lt;=40000,ROUNDUP(F3195/2,0)+7500,IF(F3195&lt;=70000,ROUNDUP(F3195/4,0)+17500,35000)))),28000))))</f>
        <v/>
      </c>
      <c r="T3195" s="18">
        <f>IF(G3195&lt;=0,0,IF(G3195&lt;=12000,G3195,IF(G3195&lt;=32000,ROUNDUP(G3195/2,0)+6000,IF(G3195&lt;=56000,ROUNDUP(G3195/4,0)+14000,28000))))</f>
        <v/>
      </c>
      <c r="U3195" s="18">
        <f>IF(I3195&lt;=0,IF(H3195&lt;=0,0,IF(H3195&lt;=12000,H3195,IF(H3195&lt;=32000,ROUNDUP(H3195/2,0)+6000,IF(H3195&lt;=56000,ROUNDUP(H3195/4,0)+14000,28000)))),IF(H3195&lt;=0,IF(I3195&lt;=0,0,IF(I3195&lt;=15000,I3195,IF(I3195&lt;=40000,ROUNDUP(I3195/2,0)+7500,IF(I3195&lt;=70000,ROUNDUP(I3195/4,0)+17500,35000)))),MAX(IF(I3195&lt;=0,0,IF(I3195&lt;=15000,I3195,IF(I3195&lt;=40000,ROUNDUP(I3195/2,0)+7500,IF(I3195&lt;=70000,ROUNDUP(I3195/4,0)+17500,35000)))),MIN(IF(H3195&lt;=0,0,IF(H3195&lt;=12000,H3195,IF(H3195&lt;=32000,ROUNDUP(H3195/2,0)+6000,IF(H3195&lt;=56000,ROUNDUP(H3195/4,0)+14000,28000))))+IF(I3195&lt;=0,0,IF(I3195&lt;=15000,I3195,IF(I3195&lt;=40000,ROUNDUP(I3195/2,0)+7500,IF(I3195&lt;=70000,ROUNDUP(I3195/4,0)+17500,35000)))),28000))))</f>
        <v/>
      </c>
      <c r="V3195" s="18">
        <f>MIN(70000,S3195+T3195+U3195)</f>
        <v/>
      </c>
      <c r="W3195" s="18">
        <f>MAX(0,ROUNDDOWN(M3195-J3195-N3195-K3195-0,-3))</f>
        <v/>
      </c>
      <c r="X3195" s="18">
        <f>MAX(0,ROUNDDOWN(M3195-J3195-N3195-K3195-R3195,-3))</f>
        <v/>
      </c>
      <c r="Y3195" s="18">
        <f>IF(W3195&lt;=0,0,ROUNDDOWN((W3195*LOOKUP(W3195,{0,1950001,3300001,6950001,9000001,18000001,40000001},{0.05,0.1,0.2,0.23,0.33,0.4,0.45})-LOOKUP(W3195,{0,1950001,3300001,6950001,9000001,18000001,40000001},{0,97500,427500,636000,1536000,2796000,4796000}))*1.021,-2))</f>
        <v/>
      </c>
      <c r="Z3195" s="18">
        <f>IF(X3195&lt;=0,0,ROUNDDOWN((X3195*LOOKUP(X3195,{0,1950001,3300001,6950001,9000001,18000001,40000001},{0.05,0.1,0.2,0.23,0.33,0.4,0.45})-LOOKUP(X3195,{0,1950001,3300001,6950001,9000001,18000001,40000001},{0,97500,427500,636000,1536000,2796000,4796000}))*1.021,-2))</f>
        <v/>
      </c>
      <c r="AA3195" s="18">
        <f>MAX(0,ROUNDDOWN(M3195-J3195-430000-L3195-0,-3))</f>
        <v/>
      </c>
      <c r="AB3195" s="18">
        <f>MAX(0,ROUNDDOWN(M3195-J3195-430000-L3195-V3195,-3))</f>
        <v/>
      </c>
      <c r="AC3195" s="18">
        <f>IF(M3195&lt;=450000,0,MAX(0,ROUNDDOWN(AA3195*0.06-MIN(50000,AA3195)*0.03,-2))+MAX(0,ROUNDDOWN(AA3195*0.04-MIN(50000,AA3195)*0.02,-2)))</f>
        <v/>
      </c>
      <c r="AD3195" s="18">
        <f>IF(M3195&lt;=450000,0,MAX(0,ROUNDDOWN(AB3195*0.06-MIN(50000,AB3195)*0.03,-2))+MAX(0,ROUNDDOWN(AB3195*0.04-MIN(50000,AB3195)*0.02,-2)))</f>
        <v/>
      </c>
      <c r="AE3195" s="18">
        <f>Y3195-Z3195</f>
        <v/>
      </c>
      <c r="AF3195" s="18">
        <f>AC3195-AD3195</f>
        <v/>
      </c>
      <c r="AG3195" s="18">
        <f>AE3195+AF3195</f>
        <v/>
      </c>
      <c r="AH3195" s="20">
        <f>IF(W3195&lt;=0,0,LOOKUP(W3195,{0,1950001,3300001,6950001,9000001,18000001,40000001},{0.05,0.1,0.2,0.23,0.33,0.4,0.45}))</f>
        <v/>
      </c>
    </row>
    <row r="3196">
      <c r="A3196" t="inlineStr">
        <is>
          <t>1万円刻み 一般8万円</t>
        </is>
      </c>
      <c r="B3196" s="18">
        <f>'4_1万円刻み'!$A$1039</f>
        <v/>
      </c>
      <c r="C3196" s="19" t="n">
        <v>2026</v>
      </c>
      <c r="D3196" t="inlineStr">
        <is>
          <t>いいえ</t>
        </is>
      </c>
      <c r="E3196" s="18" t="n">
        <v>80000</v>
      </c>
      <c r="F3196" s="18" t="n">
        <v>0</v>
      </c>
      <c r="G3196" s="18" t="n">
        <v>0</v>
      </c>
      <c r="H3196" s="18" t="n">
        <v>0</v>
      </c>
      <c r="I3196" s="18" t="n">
        <v>0</v>
      </c>
      <c r="J3196" s="18">
        <f>ROUND(MIN(B3196/12,650000)*12*0.0915+MIN(B3196/12,1390000)*12*(0.0504+0)+B3196*0.005,0)</f>
        <v/>
      </c>
      <c r="K3196" s="18" t="n">
        <v>0</v>
      </c>
      <c r="L3196" s="18" t="n">
        <v>0</v>
      </c>
      <c r="M3196" s="18">
        <f>ROUND(IF(C3196&gt;=2026,IF(B3196&lt;741000,0,IF(B3196&lt;2191000,B3196-740000,IF(B3196&lt;2193000,1451000,IF(B3196&lt;2196000,1453000,IF(B3196&lt;2200000,1456000,IF(B3196&lt;3600000,ROUNDDOWN(B3196/4,-3)*2.8-80000,IF(B3196&lt;6600000,ROUNDDOWN(B3196/4,-3)*3.2-440000,IF(B3196&lt;8500000,ROUNDDOWN(B3196*0.9,0)-1100000,B3196-1950000)))))))),IF(B3196&lt;651000,0,IF(B3196&lt;1900000,B3196-650000,IF(B3196&lt;3600000,ROUNDDOWN(B3196/4,-3)*2.8-80000,IF(B3196&lt;6600000,ROUNDDOWN(B3196/4,-3)*3.2-440000,IF(B3196&lt;8500000,ROUNDDOWN(B3196*0.9,0)-1100000,B3196-1950000)))))),0)</f>
        <v/>
      </c>
      <c r="N3196" s="18">
        <f>IF(M3196&gt;23500000,NA(),IF(C3196&gt;=2026,IF(M3196&lt;=4890000,1040000,IF(M3196&lt;=6550000,670000,620000)),IF(M3196&lt;=1320000,950000,IF(M3196&lt;=3360000,880000,IF(M3196&lt;=4890000,680000,IF(M3196&lt;=6550000,630000,580000))))))</f>
        <v/>
      </c>
      <c r="O3196" s="18">
        <f>IF(F3196&lt;=0,IF(AND(D3196="はい",C3196&gt;=2026,C3196&lt;=2027),IF(E3196&lt;=0,0,IF(E3196&lt;=30000,E3196,IF(E3196&lt;=60000,ROUNDUP(E3196/2,0)+15000,IF(E3196&lt;=120000,ROUNDUP(E3196/4,0)+30000,60000)))),IF(E3196&lt;=0,0,IF(E3196&lt;=20000,E3196,IF(E3196&lt;=40000,ROUNDUP(E3196/2,0)+10000,IF(E3196&lt;=80000,ROUNDUP(E3196/4,0)+20000,40000))))),IF(E3196&lt;=0,IF(F3196&lt;=0,0,IF(F3196&lt;=25000,F3196,IF(F3196&lt;=50000,ROUNDUP(F3196/2,0)+12500,IF(F3196&lt;=100000,ROUNDUP(F3196/4,0)+25000,50000)))),MAX(IF(F3196&lt;=0,0,IF(F3196&lt;=25000,F3196,IF(F3196&lt;=50000,ROUNDUP(F3196/2,0)+12500,IF(F3196&lt;=100000,ROUNDUP(F3196/4,0)+25000,50000)))),MIN(IF(AND(D3196="はい",C3196&gt;=2026,C3196&lt;=2027),IF(E3196&lt;=0,0,IF(E3196&lt;=30000,E3196,IF(E3196&lt;=60000,ROUNDUP(E3196/2,0)+15000,IF(E3196&lt;=120000,ROUNDUP(E3196/4,0)+30000,60000)))),IF(E3196&lt;=0,0,IF(E3196&lt;=20000,E3196,IF(E3196&lt;=40000,ROUNDUP(E3196/2,0)+10000,IF(E3196&lt;=80000,ROUNDUP(E3196/4,0)+20000,40000)))))+IF(F3196&lt;=0,0,IF(F3196&lt;=25000,F3196,IF(F3196&lt;=50000,ROUNDUP(F3196/2,0)+12500,IF(F3196&lt;=100000,ROUNDUP(F3196/4,0)+25000,50000)))),IF(AND(D3196="はい",C3196&gt;=2026,C3196&lt;=2027),60000,40000)))))</f>
        <v/>
      </c>
      <c r="P3196" s="18">
        <f>IF(G3196&lt;=0,0,IF(G3196&lt;=20000,G3196,IF(G3196&lt;=40000,ROUNDUP(G3196/2,0)+10000,IF(G3196&lt;=80000,ROUNDUP(G3196/4,0)+20000,40000))))</f>
        <v/>
      </c>
      <c r="Q3196" s="18">
        <f>IF(I3196&lt;=0,IF(H3196&lt;=0,0,IF(H3196&lt;=20000,H3196,IF(H3196&lt;=40000,ROUNDUP(H3196/2,0)+10000,IF(H3196&lt;=80000,ROUNDUP(H3196/4,0)+20000,40000)))),IF(H3196&lt;=0,IF(I3196&lt;=0,0,IF(I3196&lt;=25000,I3196,IF(I3196&lt;=50000,ROUNDUP(I3196/2,0)+12500,IF(I3196&lt;=100000,ROUNDUP(I3196/4,0)+25000,50000)))),MAX(IF(I3196&lt;=0,0,IF(I3196&lt;=25000,I3196,IF(I3196&lt;=50000,ROUNDUP(I3196/2,0)+12500,IF(I3196&lt;=100000,ROUNDUP(I3196/4,0)+25000,50000)))),MIN(IF(H3196&lt;=0,0,IF(H3196&lt;=20000,H3196,IF(H3196&lt;=40000,ROUNDUP(H3196/2,0)+10000,IF(H3196&lt;=80000,ROUNDUP(H3196/4,0)+20000,40000))))+IF(I3196&lt;=0,0,IF(I3196&lt;=25000,I3196,IF(I3196&lt;=50000,ROUNDUP(I3196/2,0)+12500,IF(I3196&lt;=100000,ROUNDUP(I3196/4,0)+25000,50000)))),40000))))</f>
        <v/>
      </c>
      <c r="R3196" s="18">
        <f>MIN(120000,O3196+P3196+Q3196)</f>
        <v/>
      </c>
      <c r="S3196" s="18">
        <f>IF(F3196&lt;=0,IF(E3196&lt;=0,0,IF(E3196&lt;=12000,E3196,IF(E3196&lt;=32000,ROUNDUP(E3196/2,0)+6000,IF(E3196&lt;=56000,ROUNDUP(E3196/4,0)+14000,28000)))),IF(E3196&lt;=0,IF(F3196&lt;=0,0,IF(F3196&lt;=15000,F3196,IF(F3196&lt;=40000,ROUNDUP(F3196/2,0)+7500,IF(F3196&lt;=70000,ROUNDUP(F3196/4,0)+17500,35000)))),MAX(IF(F3196&lt;=0,0,IF(F3196&lt;=15000,F3196,IF(F3196&lt;=40000,ROUNDUP(F3196/2,0)+7500,IF(F3196&lt;=70000,ROUNDUP(F3196/4,0)+17500,35000)))),MIN(IF(E3196&lt;=0,0,IF(E3196&lt;=12000,E3196,IF(E3196&lt;=32000,ROUNDUP(E3196/2,0)+6000,IF(E3196&lt;=56000,ROUNDUP(E3196/4,0)+14000,28000))))+IF(F3196&lt;=0,0,IF(F3196&lt;=15000,F3196,IF(F3196&lt;=40000,ROUNDUP(F3196/2,0)+7500,IF(F3196&lt;=70000,ROUNDUP(F3196/4,0)+17500,35000)))),28000))))</f>
        <v/>
      </c>
      <c r="T3196" s="18">
        <f>IF(G3196&lt;=0,0,IF(G3196&lt;=12000,G3196,IF(G3196&lt;=32000,ROUNDUP(G3196/2,0)+6000,IF(G3196&lt;=56000,ROUNDUP(G3196/4,0)+14000,28000))))</f>
        <v/>
      </c>
      <c r="U3196" s="18">
        <f>IF(I3196&lt;=0,IF(H3196&lt;=0,0,IF(H3196&lt;=12000,H3196,IF(H3196&lt;=32000,ROUNDUP(H3196/2,0)+6000,IF(H3196&lt;=56000,ROUNDUP(H3196/4,0)+14000,28000)))),IF(H3196&lt;=0,IF(I3196&lt;=0,0,IF(I3196&lt;=15000,I3196,IF(I3196&lt;=40000,ROUNDUP(I3196/2,0)+7500,IF(I3196&lt;=70000,ROUNDUP(I3196/4,0)+17500,35000)))),MAX(IF(I3196&lt;=0,0,IF(I3196&lt;=15000,I3196,IF(I3196&lt;=40000,ROUNDUP(I3196/2,0)+7500,IF(I3196&lt;=70000,ROUNDUP(I3196/4,0)+17500,35000)))),MIN(IF(H3196&lt;=0,0,IF(H3196&lt;=12000,H3196,IF(H3196&lt;=32000,ROUNDUP(H3196/2,0)+6000,IF(H3196&lt;=56000,ROUNDUP(H3196/4,0)+14000,28000))))+IF(I3196&lt;=0,0,IF(I3196&lt;=15000,I3196,IF(I3196&lt;=40000,ROUNDUP(I3196/2,0)+7500,IF(I3196&lt;=70000,ROUNDUP(I3196/4,0)+17500,35000)))),28000))))</f>
        <v/>
      </c>
      <c r="V3196" s="18">
        <f>MIN(70000,S3196+T3196+U3196)</f>
        <v/>
      </c>
      <c r="W3196" s="18">
        <f>MAX(0,ROUNDDOWN(M3196-J3196-N3196-K3196-0,-3))</f>
        <v/>
      </c>
      <c r="X3196" s="18">
        <f>MAX(0,ROUNDDOWN(M3196-J3196-N3196-K3196-R3196,-3))</f>
        <v/>
      </c>
      <c r="Y3196" s="18">
        <f>IF(W3196&lt;=0,0,ROUNDDOWN((W3196*LOOKUP(W3196,{0,1950001,3300001,6950001,9000001,18000001,40000001},{0.05,0.1,0.2,0.23,0.33,0.4,0.45})-LOOKUP(W3196,{0,1950001,3300001,6950001,9000001,18000001,40000001},{0,97500,427500,636000,1536000,2796000,4796000}))*1.021,-2))</f>
        <v/>
      </c>
      <c r="Z3196" s="18">
        <f>IF(X3196&lt;=0,0,ROUNDDOWN((X3196*LOOKUP(X3196,{0,1950001,3300001,6950001,9000001,18000001,40000001},{0.05,0.1,0.2,0.23,0.33,0.4,0.45})-LOOKUP(X3196,{0,1950001,3300001,6950001,9000001,18000001,40000001},{0,97500,427500,636000,1536000,2796000,4796000}))*1.021,-2))</f>
        <v/>
      </c>
      <c r="AA3196" s="18">
        <f>MAX(0,ROUNDDOWN(M3196-J3196-430000-L3196-0,-3))</f>
        <v/>
      </c>
      <c r="AB3196" s="18">
        <f>MAX(0,ROUNDDOWN(M3196-J3196-430000-L3196-V3196,-3))</f>
        <v/>
      </c>
      <c r="AC3196" s="18">
        <f>IF(M3196&lt;=450000,0,MAX(0,ROUNDDOWN(AA3196*0.06-MIN(50000,AA3196)*0.03,-2))+MAX(0,ROUNDDOWN(AA3196*0.04-MIN(50000,AA3196)*0.02,-2)))</f>
        <v/>
      </c>
      <c r="AD3196" s="18">
        <f>IF(M3196&lt;=450000,0,MAX(0,ROUNDDOWN(AB3196*0.06-MIN(50000,AB3196)*0.03,-2))+MAX(0,ROUNDDOWN(AB3196*0.04-MIN(50000,AB3196)*0.02,-2)))</f>
        <v/>
      </c>
      <c r="AE3196" s="18">
        <f>Y3196-Z3196</f>
        <v/>
      </c>
      <c r="AF3196" s="18">
        <f>AC3196-AD3196</f>
        <v/>
      </c>
      <c r="AG3196" s="18">
        <f>AE3196+AF3196</f>
        <v/>
      </c>
      <c r="AH3196" s="20">
        <f>IF(W3196&lt;=0,0,LOOKUP(W3196,{0,1950001,3300001,6950001,9000001,18000001,40000001},{0.05,0.1,0.2,0.23,0.33,0.4,0.45}))</f>
        <v/>
      </c>
    </row>
    <row r="3197">
      <c r="A3197" t="inlineStr">
        <is>
          <t>1万円刻み 特例あり一般12万円</t>
        </is>
      </c>
      <c r="B3197" s="18">
        <f>'4_1万円刻み'!$A$1039</f>
        <v/>
      </c>
      <c r="C3197" s="19" t="n">
        <v>2026</v>
      </c>
      <c r="D3197" t="inlineStr">
        <is>
          <t>はい</t>
        </is>
      </c>
      <c r="E3197" s="18" t="n">
        <v>120000</v>
      </c>
      <c r="F3197" s="18" t="n">
        <v>0</v>
      </c>
      <c r="G3197" s="18" t="n">
        <v>0</v>
      </c>
      <c r="H3197" s="18" t="n">
        <v>0</v>
      </c>
      <c r="I3197" s="18" t="n">
        <v>0</v>
      </c>
      <c r="J3197" s="18">
        <f>ROUND(MIN(B3197/12,650000)*12*0.0915+MIN(B3197/12,1390000)*12*(0.0504+0)+B3197*0.005,0)</f>
        <v/>
      </c>
      <c r="K3197" s="18" t="n">
        <v>0</v>
      </c>
      <c r="L3197" s="18" t="n">
        <v>0</v>
      </c>
      <c r="M3197" s="18">
        <f>ROUND(IF(C3197&gt;=2026,IF(B3197&lt;741000,0,IF(B3197&lt;2191000,B3197-740000,IF(B3197&lt;2193000,1451000,IF(B3197&lt;2196000,1453000,IF(B3197&lt;2200000,1456000,IF(B3197&lt;3600000,ROUNDDOWN(B3197/4,-3)*2.8-80000,IF(B3197&lt;6600000,ROUNDDOWN(B3197/4,-3)*3.2-440000,IF(B3197&lt;8500000,ROUNDDOWN(B3197*0.9,0)-1100000,B3197-1950000)))))))),IF(B3197&lt;651000,0,IF(B3197&lt;1900000,B3197-650000,IF(B3197&lt;3600000,ROUNDDOWN(B3197/4,-3)*2.8-80000,IF(B3197&lt;6600000,ROUNDDOWN(B3197/4,-3)*3.2-440000,IF(B3197&lt;8500000,ROUNDDOWN(B3197*0.9,0)-1100000,B3197-1950000)))))),0)</f>
        <v/>
      </c>
      <c r="N3197" s="18">
        <f>IF(M3197&gt;23500000,NA(),IF(C3197&gt;=2026,IF(M3197&lt;=4890000,1040000,IF(M3197&lt;=6550000,670000,620000)),IF(M3197&lt;=1320000,950000,IF(M3197&lt;=3360000,880000,IF(M3197&lt;=4890000,680000,IF(M3197&lt;=6550000,630000,580000))))))</f>
        <v/>
      </c>
      <c r="O3197" s="18">
        <f>IF(F3197&lt;=0,IF(AND(D3197="はい",C3197&gt;=2026,C3197&lt;=2027),IF(E3197&lt;=0,0,IF(E3197&lt;=30000,E3197,IF(E3197&lt;=60000,ROUNDUP(E3197/2,0)+15000,IF(E3197&lt;=120000,ROUNDUP(E3197/4,0)+30000,60000)))),IF(E3197&lt;=0,0,IF(E3197&lt;=20000,E3197,IF(E3197&lt;=40000,ROUNDUP(E3197/2,0)+10000,IF(E3197&lt;=80000,ROUNDUP(E3197/4,0)+20000,40000))))),IF(E3197&lt;=0,IF(F3197&lt;=0,0,IF(F3197&lt;=25000,F3197,IF(F3197&lt;=50000,ROUNDUP(F3197/2,0)+12500,IF(F3197&lt;=100000,ROUNDUP(F3197/4,0)+25000,50000)))),MAX(IF(F3197&lt;=0,0,IF(F3197&lt;=25000,F3197,IF(F3197&lt;=50000,ROUNDUP(F3197/2,0)+12500,IF(F3197&lt;=100000,ROUNDUP(F3197/4,0)+25000,50000)))),MIN(IF(AND(D3197="はい",C3197&gt;=2026,C3197&lt;=2027),IF(E3197&lt;=0,0,IF(E3197&lt;=30000,E3197,IF(E3197&lt;=60000,ROUNDUP(E3197/2,0)+15000,IF(E3197&lt;=120000,ROUNDUP(E3197/4,0)+30000,60000)))),IF(E3197&lt;=0,0,IF(E3197&lt;=20000,E3197,IF(E3197&lt;=40000,ROUNDUP(E3197/2,0)+10000,IF(E3197&lt;=80000,ROUNDUP(E3197/4,0)+20000,40000)))))+IF(F3197&lt;=0,0,IF(F3197&lt;=25000,F3197,IF(F3197&lt;=50000,ROUNDUP(F3197/2,0)+12500,IF(F3197&lt;=100000,ROUNDUP(F3197/4,0)+25000,50000)))),IF(AND(D3197="はい",C3197&gt;=2026,C3197&lt;=2027),60000,40000)))))</f>
        <v/>
      </c>
      <c r="P3197" s="18">
        <f>IF(G3197&lt;=0,0,IF(G3197&lt;=20000,G3197,IF(G3197&lt;=40000,ROUNDUP(G3197/2,0)+10000,IF(G3197&lt;=80000,ROUNDUP(G3197/4,0)+20000,40000))))</f>
        <v/>
      </c>
      <c r="Q3197" s="18">
        <f>IF(I3197&lt;=0,IF(H3197&lt;=0,0,IF(H3197&lt;=20000,H3197,IF(H3197&lt;=40000,ROUNDUP(H3197/2,0)+10000,IF(H3197&lt;=80000,ROUNDUP(H3197/4,0)+20000,40000)))),IF(H3197&lt;=0,IF(I3197&lt;=0,0,IF(I3197&lt;=25000,I3197,IF(I3197&lt;=50000,ROUNDUP(I3197/2,0)+12500,IF(I3197&lt;=100000,ROUNDUP(I3197/4,0)+25000,50000)))),MAX(IF(I3197&lt;=0,0,IF(I3197&lt;=25000,I3197,IF(I3197&lt;=50000,ROUNDUP(I3197/2,0)+12500,IF(I3197&lt;=100000,ROUNDUP(I3197/4,0)+25000,50000)))),MIN(IF(H3197&lt;=0,0,IF(H3197&lt;=20000,H3197,IF(H3197&lt;=40000,ROUNDUP(H3197/2,0)+10000,IF(H3197&lt;=80000,ROUNDUP(H3197/4,0)+20000,40000))))+IF(I3197&lt;=0,0,IF(I3197&lt;=25000,I3197,IF(I3197&lt;=50000,ROUNDUP(I3197/2,0)+12500,IF(I3197&lt;=100000,ROUNDUP(I3197/4,0)+25000,50000)))),40000))))</f>
        <v/>
      </c>
      <c r="R3197" s="18">
        <f>MIN(120000,O3197+P3197+Q3197)</f>
        <v/>
      </c>
      <c r="S3197" s="18">
        <f>IF(F3197&lt;=0,IF(E3197&lt;=0,0,IF(E3197&lt;=12000,E3197,IF(E3197&lt;=32000,ROUNDUP(E3197/2,0)+6000,IF(E3197&lt;=56000,ROUNDUP(E3197/4,0)+14000,28000)))),IF(E3197&lt;=0,IF(F3197&lt;=0,0,IF(F3197&lt;=15000,F3197,IF(F3197&lt;=40000,ROUNDUP(F3197/2,0)+7500,IF(F3197&lt;=70000,ROUNDUP(F3197/4,0)+17500,35000)))),MAX(IF(F3197&lt;=0,0,IF(F3197&lt;=15000,F3197,IF(F3197&lt;=40000,ROUNDUP(F3197/2,0)+7500,IF(F3197&lt;=70000,ROUNDUP(F3197/4,0)+17500,35000)))),MIN(IF(E3197&lt;=0,0,IF(E3197&lt;=12000,E3197,IF(E3197&lt;=32000,ROUNDUP(E3197/2,0)+6000,IF(E3197&lt;=56000,ROUNDUP(E3197/4,0)+14000,28000))))+IF(F3197&lt;=0,0,IF(F3197&lt;=15000,F3197,IF(F3197&lt;=40000,ROUNDUP(F3197/2,0)+7500,IF(F3197&lt;=70000,ROUNDUP(F3197/4,0)+17500,35000)))),28000))))</f>
        <v/>
      </c>
      <c r="T3197" s="18">
        <f>IF(G3197&lt;=0,0,IF(G3197&lt;=12000,G3197,IF(G3197&lt;=32000,ROUNDUP(G3197/2,0)+6000,IF(G3197&lt;=56000,ROUNDUP(G3197/4,0)+14000,28000))))</f>
        <v/>
      </c>
      <c r="U3197" s="18">
        <f>IF(I3197&lt;=0,IF(H3197&lt;=0,0,IF(H3197&lt;=12000,H3197,IF(H3197&lt;=32000,ROUNDUP(H3197/2,0)+6000,IF(H3197&lt;=56000,ROUNDUP(H3197/4,0)+14000,28000)))),IF(H3197&lt;=0,IF(I3197&lt;=0,0,IF(I3197&lt;=15000,I3197,IF(I3197&lt;=40000,ROUNDUP(I3197/2,0)+7500,IF(I3197&lt;=70000,ROUNDUP(I3197/4,0)+17500,35000)))),MAX(IF(I3197&lt;=0,0,IF(I3197&lt;=15000,I3197,IF(I3197&lt;=40000,ROUNDUP(I3197/2,0)+7500,IF(I3197&lt;=70000,ROUNDUP(I3197/4,0)+17500,35000)))),MIN(IF(H3197&lt;=0,0,IF(H3197&lt;=12000,H3197,IF(H3197&lt;=32000,ROUNDUP(H3197/2,0)+6000,IF(H3197&lt;=56000,ROUNDUP(H3197/4,0)+14000,28000))))+IF(I3197&lt;=0,0,IF(I3197&lt;=15000,I3197,IF(I3197&lt;=40000,ROUNDUP(I3197/2,0)+7500,IF(I3197&lt;=70000,ROUNDUP(I3197/4,0)+17500,35000)))),28000))))</f>
        <v/>
      </c>
      <c r="V3197" s="18">
        <f>MIN(70000,S3197+T3197+U3197)</f>
        <v/>
      </c>
      <c r="W3197" s="18">
        <f>MAX(0,ROUNDDOWN(M3197-J3197-N3197-K3197-0,-3))</f>
        <v/>
      </c>
      <c r="X3197" s="18">
        <f>MAX(0,ROUNDDOWN(M3197-J3197-N3197-K3197-R3197,-3))</f>
        <v/>
      </c>
      <c r="Y3197" s="18">
        <f>IF(W3197&lt;=0,0,ROUNDDOWN((W3197*LOOKUP(W3197,{0,1950001,3300001,6950001,9000001,18000001,40000001},{0.05,0.1,0.2,0.23,0.33,0.4,0.45})-LOOKUP(W3197,{0,1950001,3300001,6950001,9000001,18000001,40000001},{0,97500,427500,636000,1536000,2796000,4796000}))*1.021,-2))</f>
        <v/>
      </c>
      <c r="Z3197" s="18">
        <f>IF(X3197&lt;=0,0,ROUNDDOWN((X3197*LOOKUP(X3197,{0,1950001,3300001,6950001,9000001,18000001,40000001},{0.05,0.1,0.2,0.23,0.33,0.4,0.45})-LOOKUP(X3197,{0,1950001,3300001,6950001,9000001,18000001,40000001},{0,97500,427500,636000,1536000,2796000,4796000}))*1.021,-2))</f>
        <v/>
      </c>
      <c r="AA3197" s="18">
        <f>MAX(0,ROUNDDOWN(M3197-J3197-430000-L3197-0,-3))</f>
        <v/>
      </c>
      <c r="AB3197" s="18">
        <f>MAX(0,ROUNDDOWN(M3197-J3197-430000-L3197-V3197,-3))</f>
        <v/>
      </c>
      <c r="AC3197" s="18">
        <f>IF(M3197&lt;=450000,0,MAX(0,ROUNDDOWN(AA3197*0.06-MIN(50000,AA3197)*0.03,-2))+MAX(0,ROUNDDOWN(AA3197*0.04-MIN(50000,AA3197)*0.02,-2)))</f>
        <v/>
      </c>
      <c r="AD3197" s="18">
        <f>IF(M3197&lt;=450000,0,MAX(0,ROUNDDOWN(AB3197*0.06-MIN(50000,AB3197)*0.03,-2))+MAX(0,ROUNDDOWN(AB3197*0.04-MIN(50000,AB3197)*0.02,-2)))</f>
        <v/>
      </c>
      <c r="AE3197" s="18">
        <f>Y3197-Z3197</f>
        <v/>
      </c>
      <c r="AF3197" s="18">
        <f>AC3197-AD3197</f>
        <v/>
      </c>
      <c r="AG3197" s="18">
        <f>AE3197+AF3197</f>
        <v/>
      </c>
      <c r="AH3197" s="20">
        <f>IF(W3197&lt;=0,0,LOOKUP(W3197,{0,1950001,3300001,6950001,9000001,18000001,40000001},{0.05,0.1,0.2,0.23,0.33,0.4,0.45}))</f>
        <v/>
      </c>
    </row>
    <row r="3198">
      <c r="A3198" t="inlineStr">
        <is>
          <t>1万円刻み 3区分8万円ずつ</t>
        </is>
      </c>
      <c r="B3198" s="18">
        <f>'4_1万円刻み'!$A$1040</f>
        <v/>
      </c>
      <c r="C3198" s="19" t="n">
        <v>2026</v>
      </c>
      <c r="D3198" t="inlineStr">
        <is>
          <t>いいえ</t>
        </is>
      </c>
      <c r="E3198" s="18" t="n">
        <v>80000</v>
      </c>
      <c r="F3198" s="18" t="n">
        <v>0</v>
      </c>
      <c r="G3198" s="18" t="n">
        <v>80000</v>
      </c>
      <c r="H3198" s="18" t="n">
        <v>80000</v>
      </c>
      <c r="I3198" s="18" t="n">
        <v>0</v>
      </c>
      <c r="J3198" s="18">
        <f>ROUND(MIN(B3198/12,650000)*12*0.0915+MIN(B3198/12,1390000)*12*(0.0504+0)+B3198*0.005,0)</f>
        <v/>
      </c>
      <c r="K3198" s="18" t="n">
        <v>0</v>
      </c>
      <c r="L3198" s="18" t="n">
        <v>0</v>
      </c>
      <c r="M3198" s="18">
        <f>ROUND(IF(C3198&gt;=2026,IF(B3198&lt;741000,0,IF(B3198&lt;2191000,B3198-740000,IF(B3198&lt;2193000,1451000,IF(B3198&lt;2196000,1453000,IF(B3198&lt;2200000,1456000,IF(B3198&lt;3600000,ROUNDDOWN(B3198/4,-3)*2.8-80000,IF(B3198&lt;6600000,ROUNDDOWN(B3198/4,-3)*3.2-440000,IF(B3198&lt;8500000,ROUNDDOWN(B3198*0.9,0)-1100000,B3198-1950000)))))))),IF(B3198&lt;651000,0,IF(B3198&lt;1900000,B3198-650000,IF(B3198&lt;3600000,ROUNDDOWN(B3198/4,-3)*2.8-80000,IF(B3198&lt;6600000,ROUNDDOWN(B3198/4,-3)*3.2-440000,IF(B3198&lt;8500000,ROUNDDOWN(B3198*0.9,0)-1100000,B3198-1950000)))))),0)</f>
        <v/>
      </c>
      <c r="N3198" s="18">
        <f>IF(M3198&gt;23500000,NA(),IF(C3198&gt;=2026,IF(M3198&lt;=4890000,1040000,IF(M3198&lt;=6550000,670000,620000)),IF(M3198&lt;=1320000,950000,IF(M3198&lt;=3360000,880000,IF(M3198&lt;=4890000,680000,IF(M3198&lt;=6550000,630000,580000))))))</f>
        <v/>
      </c>
      <c r="O3198" s="18">
        <f>IF(F3198&lt;=0,IF(AND(D3198="はい",C3198&gt;=2026,C3198&lt;=2027),IF(E3198&lt;=0,0,IF(E3198&lt;=30000,E3198,IF(E3198&lt;=60000,ROUNDUP(E3198/2,0)+15000,IF(E3198&lt;=120000,ROUNDUP(E3198/4,0)+30000,60000)))),IF(E3198&lt;=0,0,IF(E3198&lt;=20000,E3198,IF(E3198&lt;=40000,ROUNDUP(E3198/2,0)+10000,IF(E3198&lt;=80000,ROUNDUP(E3198/4,0)+20000,40000))))),IF(E3198&lt;=0,IF(F3198&lt;=0,0,IF(F3198&lt;=25000,F3198,IF(F3198&lt;=50000,ROUNDUP(F3198/2,0)+12500,IF(F3198&lt;=100000,ROUNDUP(F3198/4,0)+25000,50000)))),MAX(IF(F3198&lt;=0,0,IF(F3198&lt;=25000,F3198,IF(F3198&lt;=50000,ROUNDUP(F3198/2,0)+12500,IF(F3198&lt;=100000,ROUNDUP(F3198/4,0)+25000,50000)))),MIN(IF(AND(D3198="はい",C3198&gt;=2026,C3198&lt;=2027),IF(E3198&lt;=0,0,IF(E3198&lt;=30000,E3198,IF(E3198&lt;=60000,ROUNDUP(E3198/2,0)+15000,IF(E3198&lt;=120000,ROUNDUP(E3198/4,0)+30000,60000)))),IF(E3198&lt;=0,0,IF(E3198&lt;=20000,E3198,IF(E3198&lt;=40000,ROUNDUP(E3198/2,0)+10000,IF(E3198&lt;=80000,ROUNDUP(E3198/4,0)+20000,40000)))))+IF(F3198&lt;=0,0,IF(F3198&lt;=25000,F3198,IF(F3198&lt;=50000,ROUNDUP(F3198/2,0)+12500,IF(F3198&lt;=100000,ROUNDUP(F3198/4,0)+25000,50000)))),IF(AND(D3198="はい",C3198&gt;=2026,C3198&lt;=2027),60000,40000)))))</f>
        <v/>
      </c>
      <c r="P3198" s="18">
        <f>IF(G3198&lt;=0,0,IF(G3198&lt;=20000,G3198,IF(G3198&lt;=40000,ROUNDUP(G3198/2,0)+10000,IF(G3198&lt;=80000,ROUNDUP(G3198/4,0)+20000,40000))))</f>
        <v/>
      </c>
      <c r="Q3198" s="18">
        <f>IF(I3198&lt;=0,IF(H3198&lt;=0,0,IF(H3198&lt;=20000,H3198,IF(H3198&lt;=40000,ROUNDUP(H3198/2,0)+10000,IF(H3198&lt;=80000,ROUNDUP(H3198/4,0)+20000,40000)))),IF(H3198&lt;=0,IF(I3198&lt;=0,0,IF(I3198&lt;=25000,I3198,IF(I3198&lt;=50000,ROUNDUP(I3198/2,0)+12500,IF(I3198&lt;=100000,ROUNDUP(I3198/4,0)+25000,50000)))),MAX(IF(I3198&lt;=0,0,IF(I3198&lt;=25000,I3198,IF(I3198&lt;=50000,ROUNDUP(I3198/2,0)+12500,IF(I3198&lt;=100000,ROUNDUP(I3198/4,0)+25000,50000)))),MIN(IF(H3198&lt;=0,0,IF(H3198&lt;=20000,H3198,IF(H3198&lt;=40000,ROUNDUP(H3198/2,0)+10000,IF(H3198&lt;=80000,ROUNDUP(H3198/4,0)+20000,40000))))+IF(I3198&lt;=0,0,IF(I3198&lt;=25000,I3198,IF(I3198&lt;=50000,ROUNDUP(I3198/2,0)+12500,IF(I3198&lt;=100000,ROUNDUP(I3198/4,0)+25000,50000)))),40000))))</f>
        <v/>
      </c>
      <c r="R3198" s="18">
        <f>MIN(120000,O3198+P3198+Q3198)</f>
        <v/>
      </c>
      <c r="S3198" s="18">
        <f>IF(F3198&lt;=0,IF(E3198&lt;=0,0,IF(E3198&lt;=12000,E3198,IF(E3198&lt;=32000,ROUNDUP(E3198/2,0)+6000,IF(E3198&lt;=56000,ROUNDUP(E3198/4,0)+14000,28000)))),IF(E3198&lt;=0,IF(F3198&lt;=0,0,IF(F3198&lt;=15000,F3198,IF(F3198&lt;=40000,ROUNDUP(F3198/2,0)+7500,IF(F3198&lt;=70000,ROUNDUP(F3198/4,0)+17500,35000)))),MAX(IF(F3198&lt;=0,0,IF(F3198&lt;=15000,F3198,IF(F3198&lt;=40000,ROUNDUP(F3198/2,0)+7500,IF(F3198&lt;=70000,ROUNDUP(F3198/4,0)+17500,35000)))),MIN(IF(E3198&lt;=0,0,IF(E3198&lt;=12000,E3198,IF(E3198&lt;=32000,ROUNDUP(E3198/2,0)+6000,IF(E3198&lt;=56000,ROUNDUP(E3198/4,0)+14000,28000))))+IF(F3198&lt;=0,0,IF(F3198&lt;=15000,F3198,IF(F3198&lt;=40000,ROUNDUP(F3198/2,0)+7500,IF(F3198&lt;=70000,ROUNDUP(F3198/4,0)+17500,35000)))),28000))))</f>
        <v/>
      </c>
      <c r="T3198" s="18">
        <f>IF(G3198&lt;=0,0,IF(G3198&lt;=12000,G3198,IF(G3198&lt;=32000,ROUNDUP(G3198/2,0)+6000,IF(G3198&lt;=56000,ROUNDUP(G3198/4,0)+14000,28000))))</f>
        <v/>
      </c>
      <c r="U3198" s="18">
        <f>IF(I3198&lt;=0,IF(H3198&lt;=0,0,IF(H3198&lt;=12000,H3198,IF(H3198&lt;=32000,ROUNDUP(H3198/2,0)+6000,IF(H3198&lt;=56000,ROUNDUP(H3198/4,0)+14000,28000)))),IF(H3198&lt;=0,IF(I3198&lt;=0,0,IF(I3198&lt;=15000,I3198,IF(I3198&lt;=40000,ROUNDUP(I3198/2,0)+7500,IF(I3198&lt;=70000,ROUNDUP(I3198/4,0)+17500,35000)))),MAX(IF(I3198&lt;=0,0,IF(I3198&lt;=15000,I3198,IF(I3198&lt;=40000,ROUNDUP(I3198/2,0)+7500,IF(I3198&lt;=70000,ROUNDUP(I3198/4,0)+17500,35000)))),MIN(IF(H3198&lt;=0,0,IF(H3198&lt;=12000,H3198,IF(H3198&lt;=32000,ROUNDUP(H3198/2,0)+6000,IF(H3198&lt;=56000,ROUNDUP(H3198/4,0)+14000,28000))))+IF(I3198&lt;=0,0,IF(I3198&lt;=15000,I3198,IF(I3198&lt;=40000,ROUNDUP(I3198/2,0)+7500,IF(I3198&lt;=70000,ROUNDUP(I3198/4,0)+17500,35000)))),28000))))</f>
        <v/>
      </c>
      <c r="V3198" s="18">
        <f>MIN(70000,S3198+T3198+U3198)</f>
        <v/>
      </c>
      <c r="W3198" s="18">
        <f>MAX(0,ROUNDDOWN(M3198-J3198-N3198-K3198-0,-3))</f>
        <v/>
      </c>
      <c r="X3198" s="18">
        <f>MAX(0,ROUNDDOWN(M3198-J3198-N3198-K3198-R3198,-3))</f>
        <v/>
      </c>
      <c r="Y3198" s="18">
        <f>IF(W3198&lt;=0,0,ROUNDDOWN((W3198*LOOKUP(W3198,{0,1950001,3300001,6950001,9000001,18000001,40000001},{0.05,0.1,0.2,0.23,0.33,0.4,0.45})-LOOKUP(W3198,{0,1950001,3300001,6950001,9000001,18000001,40000001},{0,97500,427500,636000,1536000,2796000,4796000}))*1.021,-2))</f>
        <v/>
      </c>
      <c r="Z3198" s="18">
        <f>IF(X3198&lt;=0,0,ROUNDDOWN((X3198*LOOKUP(X3198,{0,1950001,3300001,6950001,9000001,18000001,40000001},{0.05,0.1,0.2,0.23,0.33,0.4,0.45})-LOOKUP(X3198,{0,1950001,3300001,6950001,9000001,18000001,40000001},{0,97500,427500,636000,1536000,2796000,4796000}))*1.021,-2))</f>
        <v/>
      </c>
      <c r="AA3198" s="18">
        <f>MAX(0,ROUNDDOWN(M3198-J3198-430000-L3198-0,-3))</f>
        <v/>
      </c>
      <c r="AB3198" s="18">
        <f>MAX(0,ROUNDDOWN(M3198-J3198-430000-L3198-V3198,-3))</f>
        <v/>
      </c>
      <c r="AC3198" s="18">
        <f>IF(M3198&lt;=450000,0,MAX(0,ROUNDDOWN(AA3198*0.06-MIN(50000,AA3198)*0.03,-2))+MAX(0,ROUNDDOWN(AA3198*0.04-MIN(50000,AA3198)*0.02,-2)))</f>
        <v/>
      </c>
      <c r="AD3198" s="18">
        <f>IF(M3198&lt;=450000,0,MAX(0,ROUNDDOWN(AB3198*0.06-MIN(50000,AB3198)*0.03,-2))+MAX(0,ROUNDDOWN(AB3198*0.04-MIN(50000,AB3198)*0.02,-2)))</f>
        <v/>
      </c>
      <c r="AE3198" s="18">
        <f>Y3198-Z3198</f>
        <v/>
      </c>
      <c r="AF3198" s="18">
        <f>AC3198-AD3198</f>
        <v/>
      </c>
      <c r="AG3198" s="18">
        <f>AE3198+AF3198</f>
        <v/>
      </c>
      <c r="AH3198" s="20">
        <f>IF(W3198&lt;=0,0,LOOKUP(W3198,{0,1950001,3300001,6950001,9000001,18000001,40000001},{0.05,0.1,0.2,0.23,0.33,0.4,0.45}))</f>
        <v/>
      </c>
    </row>
    <row r="3199">
      <c r="A3199" t="inlineStr">
        <is>
          <t>1万円刻み 一般8万円</t>
        </is>
      </c>
      <c r="B3199" s="18">
        <f>'4_1万円刻み'!$A$1040</f>
        <v/>
      </c>
      <c r="C3199" s="19" t="n">
        <v>2026</v>
      </c>
      <c r="D3199" t="inlineStr">
        <is>
          <t>いいえ</t>
        </is>
      </c>
      <c r="E3199" s="18" t="n">
        <v>80000</v>
      </c>
      <c r="F3199" s="18" t="n">
        <v>0</v>
      </c>
      <c r="G3199" s="18" t="n">
        <v>0</v>
      </c>
      <c r="H3199" s="18" t="n">
        <v>0</v>
      </c>
      <c r="I3199" s="18" t="n">
        <v>0</v>
      </c>
      <c r="J3199" s="18">
        <f>ROUND(MIN(B3199/12,650000)*12*0.0915+MIN(B3199/12,1390000)*12*(0.0504+0)+B3199*0.005,0)</f>
        <v/>
      </c>
      <c r="K3199" s="18" t="n">
        <v>0</v>
      </c>
      <c r="L3199" s="18" t="n">
        <v>0</v>
      </c>
      <c r="M3199" s="18">
        <f>ROUND(IF(C3199&gt;=2026,IF(B3199&lt;741000,0,IF(B3199&lt;2191000,B3199-740000,IF(B3199&lt;2193000,1451000,IF(B3199&lt;2196000,1453000,IF(B3199&lt;2200000,1456000,IF(B3199&lt;3600000,ROUNDDOWN(B3199/4,-3)*2.8-80000,IF(B3199&lt;6600000,ROUNDDOWN(B3199/4,-3)*3.2-440000,IF(B3199&lt;8500000,ROUNDDOWN(B3199*0.9,0)-1100000,B3199-1950000)))))))),IF(B3199&lt;651000,0,IF(B3199&lt;1900000,B3199-650000,IF(B3199&lt;3600000,ROUNDDOWN(B3199/4,-3)*2.8-80000,IF(B3199&lt;6600000,ROUNDDOWN(B3199/4,-3)*3.2-440000,IF(B3199&lt;8500000,ROUNDDOWN(B3199*0.9,0)-1100000,B3199-1950000)))))),0)</f>
        <v/>
      </c>
      <c r="N3199" s="18">
        <f>IF(M3199&gt;23500000,NA(),IF(C3199&gt;=2026,IF(M3199&lt;=4890000,1040000,IF(M3199&lt;=6550000,670000,620000)),IF(M3199&lt;=1320000,950000,IF(M3199&lt;=3360000,880000,IF(M3199&lt;=4890000,680000,IF(M3199&lt;=6550000,630000,580000))))))</f>
        <v/>
      </c>
      <c r="O3199" s="18">
        <f>IF(F3199&lt;=0,IF(AND(D3199="はい",C3199&gt;=2026,C3199&lt;=2027),IF(E3199&lt;=0,0,IF(E3199&lt;=30000,E3199,IF(E3199&lt;=60000,ROUNDUP(E3199/2,0)+15000,IF(E3199&lt;=120000,ROUNDUP(E3199/4,0)+30000,60000)))),IF(E3199&lt;=0,0,IF(E3199&lt;=20000,E3199,IF(E3199&lt;=40000,ROUNDUP(E3199/2,0)+10000,IF(E3199&lt;=80000,ROUNDUP(E3199/4,0)+20000,40000))))),IF(E3199&lt;=0,IF(F3199&lt;=0,0,IF(F3199&lt;=25000,F3199,IF(F3199&lt;=50000,ROUNDUP(F3199/2,0)+12500,IF(F3199&lt;=100000,ROUNDUP(F3199/4,0)+25000,50000)))),MAX(IF(F3199&lt;=0,0,IF(F3199&lt;=25000,F3199,IF(F3199&lt;=50000,ROUNDUP(F3199/2,0)+12500,IF(F3199&lt;=100000,ROUNDUP(F3199/4,0)+25000,50000)))),MIN(IF(AND(D3199="はい",C3199&gt;=2026,C3199&lt;=2027),IF(E3199&lt;=0,0,IF(E3199&lt;=30000,E3199,IF(E3199&lt;=60000,ROUNDUP(E3199/2,0)+15000,IF(E3199&lt;=120000,ROUNDUP(E3199/4,0)+30000,60000)))),IF(E3199&lt;=0,0,IF(E3199&lt;=20000,E3199,IF(E3199&lt;=40000,ROUNDUP(E3199/2,0)+10000,IF(E3199&lt;=80000,ROUNDUP(E3199/4,0)+20000,40000)))))+IF(F3199&lt;=0,0,IF(F3199&lt;=25000,F3199,IF(F3199&lt;=50000,ROUNDUP(F3199/2,0)+12500,IF(F3199&lt;=100000,ROUNDUP(F3199/4,0)+25000,50000)))),IF(AND(D3199="はい",C3199&gt;=2026,C3199&lt;=2027),60000,40000)))))</f>
        <v/>
      </c>
      <c r="P3199" s="18">
        <f>IF(G3199&lt;=0,0,IF(G3199&lt;=20000,G3199,IF(G3199&lt;=40000,ROUNDUP(G3199/2,0)+10000,IF(G3199&lt;=80000,ROUNDUP(G3199/4,0)+20000,40000))))</f>
        <v/>
      </c>
      <c r="Q3199" s="18">
        <f>IF(I3199&lt;=0,IF(H3199&lt;=0,0,IF(H3199&lt;=20000,H3199,IF(H3199&lt;=40000,ROUNDUP(H3199/2,0)+10000,IF(H3199&lt;=80000,ROUNDUP(H3199/4,0)+20000,40000)))),IF(H3199&lt;=0,IF(I3199&lt;=0,0,IF(I3199&lt;=25000,I3199,IF(I3199&lt;=50000,ROUNDUP(I3199/2,0)+12500,IF(I3199&lt;=100000,ROUNDUP(I3199/4,0)+25000,50000)))),MAX(IF(I3199&lt;=0,0,IF(I3199&lt;=25000,I3199,IF(I3199&lt;=50000,ROUNDUP(I3199/2,0)+12500,IF(I3199&lt;=100000,ROUNDUP(I3199/4,0)+25000,50000)))),MIN(IF(H3199&lt;=0,0,IF(H3199&lt;=20000,H3199,IF(H3199&lt;=40000,ROUNDUP(H3199/2,0)+10000,IF(H3199&lt;=80000,ROUNDUP(H3199/4,0)+20000,40000))))+IF(I3199&lt;=0,0,IF(I3199&lt;=25000,I3199,IF(I3199&lt;=50000,ROUNDUP(I3199/2,0)+12500,IF(I3199&lt;=100000,ROUNDUP(I3199/4,0)+25000,50000)))),40000))))</f>
        <v/>
      </c>
      <c r="R3199" s="18">
        <f>MIN(120000,O3199+P3199+Q3199)</f>
        <v/>
      </c>
      <c r="S3199" s="18">
        <f>IF(F3199&lt;=0,IF(E3199&lt;=0,0,IF(E3199&lt;=12000,E3199,IF(E3199&lt;=32000,ROUNDUP(E3199/2,0)+6000,IF(E3199&lt;=56000,ROUNDUP(E3199/4,0)+14000,28000)))),IF(E3199&lt;=0,IF(F3199&lt;=0,0,IF(F3199&lt;=15000,F3199,IF(F3199&lt;=40000,ROUNDUP(F3199/2,0)+7500,IF(F3199&lt;=70000,ROUNDUP(F3199/4,0)+17500,35000)))),MAX(IF(F3199&lt;=0,0,IF(F3199&lt;=15000,F3199,IF(F3199&lt;=40000,ROUNDUP(F3199/2,0)+7500,IF(F3199&lt;=70000,ROUNDUP(F3199/4,0)+17500,35000)))),MIN(IF(E3199&lt;=0,0,IF(E3199&lt;=12000,E3199,IF(E3199&lt;=32000,ROUNDUP(E3199/2,0)+6000,IF(E3199&lt;=56000,ROUNDUP(E3199/4,0)+14000,28000))))+IF(F3199&lt;=0,0,IF(F3199&lt;=15000,F3199,IF(F3199&lt;=40000,ROUNDUP(F3199/2,0)+7500,IF(F3199&lt;=70000,ROUNDUP(F3199/4,0)+17500,35000)))),28000))))</f>
        <v/>
      </c>
      <c r="T3199" s="18">
        <f>IF(G3199&lt;=0,0,IF(G3199&lt;=12000,G3199,IF(G3199&lt;=32000,ROUNDUP(G3199/2,0)+6000,IF(G3199&lt;=56000,ROUNDUP(G3199/4,0)+14000,28000))))</f>
        <v/>
      </c>
      <c r="U3199" s="18">
        <f>IF(I3199&lt;=0,IF(H3199&lt;=0,0,IF(H3199&lt;=12000,H3199,IF(H3199&lt;=32000,ROUNDUP(H3199/2,0)+6000,IF(H3199&lt;=56000,ROUNDUP(H3199/4,0)+14000,28000)))),IF(H3199&lt;=0,IF(I3199&lt;=0,0,IF(I3199&lt;=15000,I3199,IF(I3199&lt;=40000,ROUNDUP(I3199/2,0)+7500,IF(I3199&lt;=70000,ROUNDUP(I3199/4,0)+17500,35000)))),MAX(IF(I3199&lt;=0,0,IF(I3199&lt;=15000,I3199,IF(I3199&lt;=40000,ROUNDUP(I3199/2,0)+7500,IF(I3199&lt;=70000,ROUNDUP(I3199/4,0)+17500,35000)))),MIN(IF(H3199&lt;=0,0,IF(H3199&lt;=12000,H3199,IF(H3199&lt;=32000,ROUNDUP(H3199/2,0)+6000,IF(H3199&lt;=56000,ROUNDUP(H3199/4,0)+14000,28000))))+IF(I3199&lt;=0,0,IF(I3199&lt;=15000,I3199,IF(I3199&lt;=40000,ROUNDUP(I3199/2,0)+7500,IF(I3199&lt;=70000,ROUNDUP(I3199/4,0)+17500,35000)))),28000))))</f>
        <v/>
      </c>
      <c r="V3199" s="18">
        <f>MIN(70000,S3199+T3199+U3199)</f>
        <v/>
      </c>
      <c r="W3199" s="18">
        <f>MAX(0,ROUNDDOWN(M3199-J3199-N3199-K3199-0,-3))</f>
        <v/>
      </c>
      <c r="X3199" s="18">
        <f>MAX(0,ROUNDDOWN(M3199-J3199-N3199-K3199-R3199,-3))</f>
        <v/>
      </c>
      <c r="Y3199" s="18">
        <f>IF(W3199&lt;=0,0,ROUNDDOWN((W3199*LOOKUP(W3199,{0,1950001,3300001,6950001,9000001,18000001,40000001},{0.05,0.1,0.2,0.23,0.33,0.4,0.45})-LOOKUP(W3199,{0,1950001,3300001,6950001,9000001,18000001,40000001},{0,97500,427500,636000,1536000,2796000,4796000}))*1.021,-2))</f>
        <v/>
      </c>
      <c r="Z3199" s="18">
        <f>IF(X3199&lt;=0,0,ROUNDDOWN((X3199*LOOKUP(X3199,{0,1950001,3300001,6950001,9000001,18000001,40000001},{0.05,0.1,0.2,0.23,0.33,0.4,0.45})-LOOKUP(X3199,{0,1950001,3300001,6950001,9000001,18000001,40000001},{0,97500,427500,636000,1536000,2796000,4796000}))*1.021,-2))</f>
        <v/>
      </c>
      <c r="AA3199" s="18">
        <f>MAX(0,ROUNDDOWN(M3199-J3199-430000-L3199-0,-3))</f>
        <v/>
      </c>
      <c r="AB3199" s="18">
        <f>MAX(0,ROUNDDOWN(M3199-J3199-430000-L3199-V3199,-3))</f>
        <v/>
      </c>
      <c r="AC3199" s="18">
        <f>IF(M3199&lt;=450000,0,MAX(0,ROUNDDOWN(AA3199*0.06-MIN(50000,AA3199)*0.03,-2))+MAX(0,ROUNDDOWN(AA3199*0.04-MIN(50000,AA3199)*0.02,-2)))</f>
        <v/>
      </c>
      <c r="AD3199" s="18">
        <f>IF(M3199&lt;=450000,0,MAX(0,ROUNDDOWN(AB3199*0.06-MIN(50000,AB3199)*0.03,-2))+MAX(0,ROUNDDOWN(AB3199*0.04-MIN(50000,AB3199)*0.02,-2)))</f>
        <v/>
      </c>
      <c r="AE3199" s="18">
        <f>Y3199-Z3199</f>
        <v/>
      </c>
      <c r="AF3199" s="18">
        <f>AC3199-AD3199</f>
        <v/>
      </c>
      <c r="AG3199" s="18">
        <f>AE3199+AF3199</f>
        <v/>
      </c>
      <c r="AH3199" s="20">
        <f>IF(W3199&lt;=0,0,LOOKUP(W3199,{0,1950001,3300001,6950001,9000001,18000001,40000001},{0.05,0.1,0.2,0.23,0.33,0.4,0.45}))</f>
        <v/>
      </c>
    </row>
    <row r="3200">
      <c r="A3200" t="inlineStr">
        <is>
          <t>1万円刻み 特例あり一般12万円</t>
        </is>
      </c>
      <c r="B3200" s="18">
        <f>'4_1万円刻み'!$A$1040</f>
        <v/>
      </c>
      <c r="C3200" s="19" t="n">
        <v>2026</v>
      </c>
      <c r="D3200" t="inlineStr">
        <is>
          <t>はい</t>
        </is>
      </c>
      <c r="E3200" s="18" t="n">
        <v>120000</v>
      </c>
      <c r="F3200" s="18" t="n">
        <v>0</v>
      </c>
      <c r="G3200" s="18" t="n">
        <v>0</v>
      </c>
      <c r="H3200" s="18" t="n">
        <v>0</v>
      </c>
      <c r="I3200" s="18" t="n">
        <v>0</v>
      </c>
      <c r="J3200" s="18">
        <f>ROUND(MIN(B3200/12,650000)*12*0.0915+MIN(B3200/12,1390000)*12*(0.0504+0)+B3200*0.005,0)</f>
        <v/>
      </c>
      <c r="K3200" s="18" t="n">
        <v>0</v>
      </c>
      <c r="L3200" s="18" t="n">
        <v>0</v>
      </c>
      <c r="M3200" s="18">
        <f>ROUND(IF(C3200&gt;=2026,IF(B3200&lt;741000,0,IF(B3200&lt;2191000,B3200-740000,IF(B3200&lt;2193000,1451000,IF(B3200&lt;2196000,1453000,IF(B3200&lt;2200000,1456000,IF(B3200&lt;3600000,ROUNDDOWN(B3200/4,-3)*2.8-80000,IF(B3200&lt;6600000,ROUNDDOWN(B3200/4,-3)*3.2-440000,IF(B3200&lt;8500000,ROUNDDOWN(B3200*0.9,0)-1100000,B3200-1950000)))))))),IF(B3200&lt;651000,0,IF(B3200&lt;1900000,B3200-650000,IF(B3200&lt;3600000,ROUNDDOWN(B3200/4,-3)*2.8-80000,IF(B3200&lt;6600000,ROUNDDOWN(B3200/4,-3)*3.2-440000,IF(B3200&lt;8500000,ROUNDDOWN(B3200*0.9,0)-1100000,B3200-1950000)))))),0)</f>
        <v/>
      </c>
      <c r="N3200" s="18">
        <f>IF(M3200&gt;23500000,NA(),IF(C3200&gt;=2026,IF(M3200&lt;=4890000,1040000,IF(M3200&lt;=6550000,670000,620000)),IF(M3200&lt;=1320000,950000,IF(M3200&lt;=3360000,880000,IF(M3200&lt;=4890000,680000,IF(M3200&lt;=6550000,630000,580000))))))</f>
        <v/>
      </c>
      <c r="O3200" s="18">
        <f>IF(F3200&lt;=0,IF(AND(D3200="はい",C3200&gt;=2026,C3200&lt;=2027),IF(E3200&lt;=0,0,IF(E3200&lt;=30000,E3200,IF(E3200&lt;=60000,ROUNDUP(E3200/2,0)+15000,IF(E3200&lt;=120000,ROUNDUP(E3200/4,0)+30000,60000)))),IF(E3200&lt;=0,0,IF(E3200&lt;=20000,E3200,IF(E3200&lt;=40000,ROUNDUP(E3200/2,0)+10000,IF(E3200&lt;=80000,ROUNDUP(E3200/4,0)+20000,40000))))),IF(E3200&lt;=0,IF(F3200&lt;=0,0,IF(F3200&lt;=25000,F3200,IF(F3200&lt;=50000,ROUNDUP(F3200/2,0)+12500,IF(F3200&lt;=100000,ROUNDUP(F3200/4,0)+25000,50000)))),MAX(IF(F3200&lt;=0,0,IF(F3200&lt;=25000,F3200,IF(F3200&lt;=50000,ROUNDUP(F3200/2,0)+12500,IF(F3200&lt;=100000,ROUNDUP(F3200/4,0)+25000,50000)))),MIN(IF(AND(D3200="はい",C3200&gt;=2026,C3200&lt;=2027),IF(E3200&lt;=0,0,IF(E3200&lt;=30000,E3200,IF(E3200&lt;=60000,ROUNDUP(E3200/2,0)+15000,IF(E3200&lt;=120000,ROUNDUP(E3200/4,0)+30000,60000)))),IF(E3200&lt;=0,0,IF(E3200&lt;=20000,E3200,IF(E3200&lt;=40000,ROUNDUP(E3200/2,0)+10000,IF(E3200&lt;=80000,ROUNDUP(E3200/4,0)+20000,40000)))))+IF(F3200&lt;=0,0,IF(F3200&lt;=25000,F3200,IF(F3200&lt;=50000,ROUNDUP(F3200/2,0)+12500,IF(F3200&lt;=100000,ROUNDUP(F3200/4,0)+25000,50000)))),IF(AND(D3200="はい",C3200&gt;=2026,C3200&lt;=2027),60000,40000)))))</f>
        <v/>
      </c>
      <c r="P3200" s="18">
        <f>IF(G3200&lt;=0,0,IF(G3200&lt;=20000,G3200,IF(G3200&lt;=40000,ROUNDUP(G3200/2,0)+10000,IF(G3200&lt;=80000,ROUNDUP(G3200/4,0)+20000,40000))))</f>
        <v/>
      </c>
      <c r="Q3200" s="18">
        <f>IF(I3200&lt;=0,IF(H3200&lt;=0,0,IF(H3200&lt;=20000,H3200,IF(H3200&lt;=40000,ROUNDUP(H3200/2,0)+10000,IF(H3200&lt;=80000,ROUNDUP(H3200/4,0)+20000,40000)))),IF(H3200&lt;=0,IF(I3200&lt;=0,0,IF(I3200&lt;=25000,I3200,IF(I3200&lt;=50000,ROUNDUP(I3200/2,0)+12500,IF(I3200&lt;=100000,ROUNDUP(I3200/4,0)+25000,50000)))),MAX(IF(I3200&lt;=0,0,IF(I3200&lt;=25000,I3200,IF(I3200&lt;=50000,ROUNDUP(I3200/2,0)+12500,IF(I3200&lt;=100000,ROUNDUP(I3200/4,0)+25000,50000)))),MIN(IF(H3200&lt;=0,0,IF(H3200&lt;=20000,H3200,IF(H3200&lt;=40000,ROUNDUP(H3200/2,0)+10000,IF(H3200&lt;=80000,ROUNDUP(H3200/4,0)+20000,40000))))+IF(I3200&lt;=0,0,IF(I3200&lt;=25000,I3200,IF(I3200&lt;=50000,ROUNDUP(I3200/2,0)+12500,IF(I3200&lt;=100000,ROUNDUP(I3200/4,0)+25000,50000)))),40000))))</f>
        <v/>
      </c>
      <c r="R3200" s="18">
        <f>MIN(120000,O3200+P3200+Q3200)</f>
        <v/>
      </c>
      <c r="S3200" s="18">
        <f>IF(F3200&lt;=0,IF(E3200&lt;=0,0,IF(E3200&lt;=12000,E3200,IF(E3200&lt;=32000,ROUNDUP(E3200/2,0)+6000,IF(E3200&lt;=56000,ROUNDUP(E3200/4,0)+14000,28000)))),IF(E3200&lt;=0,IF(F3200&lt;=0,0,IF(F3200&lt;=15000,F3200,IF(F3200&lt;=40000,ROUNDUP(F3200/2,0)+7500,IF(F3200&lt;=70000,ROUNDUP(F3200/4,0)+17500,35000)))),MAX(IF(F3200&lt;=0,0,IF(F3200&lt;=15000,F3200,IF(F3200&lt;=40000,ROUNDUP(F3200/2,0)+7500,IF(F3200&lt;=70000,ROUNDUP(F3200/4,0)+17500,35000)))),MIN(IF(E3200&lt;=0,0,IF(E3200&lt;=12000,E3200,IF(E3200&lt;=32000,ROUNDUP(E3200/2,0)+6000,IF(E3200&lt;=56000,ROUNDUP(E3200/4,0)+14000,28000))))+IF(F3200&lt;=0,0,IF(F3200&lt;=15000,F3200,IF(F3200&lt;=40000,ROUNDUP(F3200/2,0)+7500,IF(F3200&lt;=70000,ROUNDUP(F3200/4,0)+17500,35000)))),28000))))</f>
        <v/>
      </c>
      <c r="T3200" s="18">
        <f>IF(G3200&lt;=0,0,IF(G3200&lt;=12000,G3200,IF(G3200&lt;=32000,ROUNDUP(G3200/2,0)+6000,IF(G3200&lt;=56000,ROUNDUP(G3200/4,0)+14000,28000))))</f>
        <v/>
      </c>
      <c r="U3200" s="18">
        <f>IF(I3200&lt;=0,IF(H3200&lt;=0,0,IF(H3200&lt;=12000,H3200,IF(H3200&lt;=32000,ROUNDUP(H3200/2,0)+6000,IF(H3200&lt;=56000,ROUNDUP(H3200/4,0)+14000,28000)))),IF(H3200&lt;=0,IF(I3200&lt;=0,0,IF(I3200&lt;=15000,I3200,IF(I3200&lt;=40000,ROUNDUP(I3200/2,0)+7500,IF(I3200&lt;=70000,ROUNDUP(I3200/4,0)+17500,35000)))),MAX(IF(I3200&lt;=0,0,IF(I3200&lt;=15000,I3200,IF(I3200&lt;=40000,ROUNDUP(I3200/2,0)+7500,IF(I3200&lt;=70000,ROUNDUP(I3200/4,0)+17500,35000)))),MIN(IF(H3200&lt;=0,0,IF(H3200&lt;=12000,H3200,IF(H3200&lt;=32000,ROUNDUP(H3200/2,0)+6000,IF(H3200&lt;=56000,ROUNDUP(H3200/4,0)+14000,28000))))+IF(I3200&lt;=0,0,IF(I3200&lt;=15000,I3200,IF(I3200&lt;=40000,ROUNDUP(I3200/2,0)+7500,IF(I3200&lt;=70000,ROUNDUP(I3200/4,0)+17500,35000)))),28000))))</f>
        <v/>
      </c>
      <c r="V3200" s="18">
        <f>MIN(70000,S3200+T3200+U3200)</f>
        <v/>
      </c>
      <c r="W3200" s="18">
        <f>MAX(0,ROUNDDOWN(M3200-J3200-N3200-K3200-0,-3))</f>
        <v/>
      </c>
      <c r="X3200" s="18">
        <f>MAX(0,ROUNDDOWN(M3200-J3200-N3200-K3200-R3200,-3))</f>
        <v/>
      </c>
      <c r="Y3200" s="18">
        <f>IF(W3200&lt;=0,0,ROUNDDOWN((W3200*LOOKUP(W3200,{0,1950001,3300001,6950001,9000001,18000001,40000001},{0.05,0.1,0.2,0.23,0.33,0.4,0.45})-LOOKUP(W3200,{0,1950001,3300001,6950001,9000001,18000001,40000001},{0,97500,427500,636000,1536000,2796000,4796000}))*1.021,-2))</f>
        <v/>
      </c>
      <c r="Z3200" s="18">
        <f>IF(X3200&lt;=0,0,ROUNDDOWN((X3200*LOOKUP(X3200,{0,1950001,3300001,6950001,9000001,18000001,40000001},{0.05,0.1,0.2,0.23,0.33,0.4,0.45})-LOOKUP(X3200,{0,1950001,3300001,6950001,9000001,18000001,40000001},{0,97500,427500,636000,1536000,2796000,4796000}))*1.021,-2))</f>
        <v/>
      </c>
      <c r="AA3200" s="18">
        <f>MAX(0,ROUNDDOWN(M3200-J3200-430000-L3200-0,-3))</f>
        <v/>
      </c>
      <c r="AB3200" s="18">
        <f>MAX(0,ROUNDDOWN(M3200-J3200-430000-L3200-V3200,-3))</f>
        <v/>
      </c>
      <c r="AC3200" s="18">
        <f>IF(M3200&lt;=450000,0,MAX(0,ROUNDDOWN(AA3200*0.06-MIN(50000,AA3200)*0.03,-2))+MAX(0,ROUNDDOWN(AA3200*0.04-MIN(50000,AA3200)*0.02,-2)))</f>
        <v/>
      </c>
      <c r="AD3200" s="18">
        <f>IF(M3200&lt;=450000,0,MAX(0,ROUNDDOWN(AB3200*0.06-MIN(50000,AB3200)*0.03,-2))+MAX(0,ROUNDDOWN(AB3200*0.04-MIN(50000,AB3200)*0.02,-2)))</f>
        <v/>
      </c>
      <c r="AE3200" s="18">
        <f>Y3200-Z3200</f>
        <v/>
      </c>
      <c r="AF3200" s="18">
        <f>AC3200-AD3200</f>
        <v/>
      </c>
      <c r="AG3200" s="18">
        <f>AE3200+AF3200</f>
        <v/>
      </c>
      <c r="AH3200" s="20">
        <f>IF(W3200&lt;=0,0,LOOKUP(W3200,{0,1950001,3300001,6950001,9000001,18000001,40000001},{0.05,0.1,0.2,0.23,0.33,0.4,0.45}))</f>
        <v/>
      </c>
    </row>
    <row r="3201">
      <c r="A3201" t="inlineStr">
        <is>
          <t>1万円刻み 3区分8万円ずつ</t>
        </is>
      </c>
      <c r="B3201" s="18">
        <f>'4_1万円刻み'!$A$1041</f>
        <v/>
      </c>
      <c r="C3201" s="19" t="n">
        <v>2026</v>
      </c>
      <c r="D3201" t="inlineStr">
        <is>
          <t>いいえ</t>
        </is>
      </c>
      <c r="E3201" s="18" t="n">
        <v>80000</v>
      </c>
      <c r="F3201" s="18" t="n">
        <v>0</v>
      </c>
      <c r="G3201" s="18" t="n">
        <v>80000</v>
      </c>
      <c r="H3201" s="18" t="n">
        <v>80000</v>
      </c>
      <c r="I3201" s="18" t="n">
        <v>0</v>
      </c>
      <c r="J3201" s="18">
        <f>ROUND(MIN(B3201/12,650000)*12*0.0915+MIN(B3201/12,1390000)*12*(0.0504+0)+B3201*0.005,0)</f>
        <v/>
      </c>
      <c r="K3201" s="18" t="n">
        <v>0</v>
      </c>
      <c r="L3201" s="18" t="n">
        <v>0</v>
      </c>
      <c r="M3201" s="18">
        <f>ROUND(IF(C3201&gt;=2026,IF(B3201&lt;741000,0,IF(B3201&lt;2191000,B3201-740000,IF(B3201&lt;2193000,1451000,IF(B3201&lt;2196000,1453000,IF(B3201&lt;2200000,1456000,IF(B3201&lt;3600000,ROUNDDOWN(B3201/4,-3)*2.8-80000,IF(B3201&lt;6600000,ROUNDDOWN(B3201/4,-3)*3.2-440000,IF(B3201&lt;8500000,ROUNDDOWN(B3201*0.9,0)-1100000,B3201-1950000)))))))),IF(B3201&lt;651000,0,IF(B3201&lt;1900000,B3201-650000,IF(B3201&lt;3600000,ROUNDDOWN(B3201/4,-3)*2.8-80000,IF(B3201&lt;6600000,ROUNDDOWN(B3201/4,-3)*3.2-440000,IF(B3201&lt;8500000,ROUNDDOWN(B3201*0.9,0)-1100000,B3201-1950000)))))),0)</f>
        <v/>
      </c>
      <c r="N3201" s="18">
        <f>IF(M3201&gt;23500000,NA(),IF(C3201&gt;=2026,IF(M3201&lt;=4890000,1040000,IF(M3201&lt;=6550000,670000,620000)),IF(M3201&lt;=1320000,950000,IF(M3201&lt;=3360000,880000,IF(M3201&lt;=4890000,680000,IF(M3201&lt;=6550000,630000,580000))))))</f>
        <v/>
      </c>
      <c r="O3201" s="18">
        <f>IF(F3201&lt;=0,IF(AND(D3201="はい",C3201&gt;=2026,C3201&lt;=2027),IF(E3201&lt;=0,0,IF(E3201&lt;=30000,E3201,IF(E3201&lt;=60000,ROUNDUP(E3201/2,0)+15000,IF(E3201&lt;=120000,ROUNDUP(E3201/4,0)+30000,60000)))),IF(E3201&lt;=0,0,IF(E3201&lt;=20000,E3201,IF(E3201&lt;=40000,ROUNDUP(E3201/2,0)+10000,IF(E3201&lt;=80000,ROUNDUP(E3201/4,0)+20000,40000))))),IF(E3201&lt;=0,IF(F3201&lt;=0,0,IF(F3201&lt;=25000,F3201,IF(F3201&lt;=50000,ROUNDUP(F3201/2,0)+12500,IF(F3201&lt;=100000,ROUNDUP(F3201/4,0)+25000,50000)))),MAX(IF(F3201&lt;=0,0,IF(F3201&lt;=25000,F3201,IF(F3201&lt;=50000,ROUNDUP(F3201/2,0)+12500,IF(F3201&lt;=100000,ROUNDUP(F3201/4,0)+25000,50000)))),MIN(IF(AND(D3201="はい",C3201&gt;=2026,C3201&lt;=2027),IF(E3201&lt;=0,0,IF(E3201&lt;=30000,E3201,IF(E3201&lt;=60000,ROUNDUP(E3201/2,0)+15000,IF(E3201&lt;=120000,ROUNDUP(E3201/4,0)+30000,60000)))),IF(E3201&lt;=0,0,IF(E3201&lt;=20000,E3201,IF(E3201&lt;=40000,ROUNDUP(E3201/2,0)+10000,IF(E3201&lt;=80000,ROUNDUP(E3201/4,0)+20000,40000)))))+IF(F3201&lt;=0,0,IF(F3201&lt;=25000,F3201,IF(F3201&lt;=50000,ROUNDUP(F3201/2,0)+12500,IF(F3201&lt;=100000,ROUNDUP(F3201/4,0)+25000,50000)))),IF(AND(D3201="はい",C3201&gt;=2026,C3201&lt;=2027),60000,40000)))))</f>
        <v/>
      </c>
      <c r="P3201" s="18">
        <f>IF(G3201&lt;=0,0,IF(G3201&lt;=20000,G3201,IF(G3201&lt;=40000,ROUNDUP(G3201/2,0)+10000,IF(G3201&lt;=80000,ROUNDUP(G3201/4,0)+20000,40000))))</f>
        <v/>
      </c>
      <c r="Q3201" s="18">
        <f>IF(I3201&lt;=0,IF(H3201&lt;=0,0,IF(H3201&lt;=20000,H3201,IF(H3201&lt;=40000,ROUNDUP(H3201/2,0)+10000,IF(H3201&lt;=80000,ROUNDUP(H3201/4,0)+20000,40000)))),IF(H3201&lt;=0,IF(I3201&lt;=0,0,IF(I3201&lt;=25000,I3201,IF(I3201&lt;=50000,ROUNDUP(I3201/2,0)+12500,IF(I3201&lt;=100000,ROUNDUP(I3201/4,0)+25000,50000)))),MAX(IF(I3201&lt;=0,0,IF(I3201&lt;=25000,I3201,IF(I3201&lt;=50000,ROUNDUP(I3201/2,0)+12500,IF(I3201&lt;=100000,ROUNDUP(I3201/4,0)+25000,50000)))),MIN(IF(H3201&lt;=0,0,IF(H3201&lt;=20000,H3201,IF(H3201&lt;=40000,ROUNDUP(H3201/2,0)+10000,IF(H3201&lt;=80000,ROUNDUP(H3201/4,0)+20000,40000))))+IF(I3201&lt;=0,0,IF(I3201&lt;=25000,I3201,IF(I3201&lt;=50000,ROUNDUP(I3201/2,0)+12500,IF(I3201&lt;=100000,ROUNDUP(I3201/4,0)+25000,50000)))),40000))))</f>
        <v/>
      </c>
      <c r="R3201" s="18">
        <f>MIN(120000,O3201+P3201+Q3201)</f>
        <v/>
      </c>
      <c r="S3201" s="18">
        <f>IF(F3201&lt;=0,IF(E3201&lt;=0,0,IF(E3201&lt;=12000,E3201,IF(E3201&lt;=32000,ROUNDUP(E3201/2,0)+6000,IF(E3201&lt;=56000,ROUNDUP(E3201/4,0)+14000,28000)))),IF(E3201&lt;=0,IF(F3201&lt;=0,0,IF(F3201&lt;=15000,F3201,IF(F3201&lt;=40000,ROUNDUP(F3201/2,0)+7500,IF(F3201&lt;=70000,ROUNDUP(F3201/4,0)+17500,35000)))),MAX(IF(F3201&lt;=0,0,IF(F3201&lt;=15000,F3201,IF(F3201&lt;=40000,ROUNDUP(F3201/2,0)+7500,IF(F3201&lt;=70000,ROUNDUP(F3201/4,0)+17500,35000)))),MIN(IF(E3201&lt;=0,0,IF(E3201&lt;=12000,E3201,IF(E3201&lt;=32000,ROUNDUP(E3201/2,0)+6000,IF(E3201&lt;=56000,ROUNDUP(E3201/4,0)+14000,28000))))+IF(F3201&lt;=0,0,IF(F3201&lt;=15000,F3201,IF(F3201&lt;=40000,ROUNDUP(F3201/2,0)+7500,IF(F3201&lt;=70000,ROUNDUP(F3201/4,0)+17500,35000)))),28000))))</f>
        <v/>
      </c>
      <c r="T3201" s="18">
        <f>IF(G3201&lt;=0,0,IF(G3201&lt;=12000,G3201,IF(G3201&lt;=32000,ROUNDUP(G3201/2,0)+6000,IF(G3201&lt;=56000,ROUNDUP(G3201/4,0)+14000,28000))))</f>
        <v/>
      </c>
      <c r="U3201" s="18">
        <f>IF(I3201&lt;=0,IF(H3201&lt;=0,0,IF(H3201&lt;=12000,H3201,IF(H3201&lt;=32000,ROUNDUP(H3201/2,0)+6000,IF(H3201&lt;=56000,ROUNDUP(H3201/4,0)+14000,28000)))),IF(H3201&lt;=0,IF(I3201&lt;=0,0,IF(I3201&lt;=15000,I3201,IF(I3201&lt;=40000,ROUNDUP(I3201/2,0)+7500,IF(I3201&lt;=70000,ROUNDUP(I3201/4,0)+17500,35000)))),MAX(IF(I3201&lt;=0,0,IF(I3201&lt;=15000,I3201,IF(I3201&lt;=40000,ROUNDUP(I3201/2,0)+7500,IF(I3201&lt;=70000,ROUNDUP(I3201/4,0)+17500,35000)))),MIN(IF(H3201&lt;=0,0,IF(H3201&lt;=12000,H3201,IF(H3201&lt;=32000,ROUNDUP(H3201/2,0)+6000,IF(H3201&lt;=56000,ROUNDUP(H3201/4,0)+14000,28000))))+IF(I3201&lt;=0,0,IF(I3201&lt;=15000,I3201,IF(I3201&lt;=40000,ROUNDUP(I3201/2,0)+7500,IF(I3201&lt;=70000,ROUNDUP(I3201/4,0)+17500,35000)))),28000))))</f>
        <v/>
      </c>
      <c r="V3201" s="18">
        <f>MIN(70000,S3201+T3201+U3201)</f>
        <v/>
      </c>
      <c r="W3201" s="18">
        <f>MAX(0,ROUNDDOWN(M3201-J3201-N3201-K3201-0,-3))</f>
        <v/>
      </c>
      <c r="X3201" s="18">
        <f>MAX(0,ROUNDDOWN(M3201-J3201-N3201-K3201-R3201,-3))</f>
        <v/>
      </c>
      <c r="Y3201" s="18">
        <f>IF(W3201&lt;=0,0,ROUNDDOWN((W3201*LOOKUP(W3201,{0,1950001,3300001,6950001,9000001,18000001,40000001},{0.05,0.1,0.2,0.23,0.33,0.4,0.45})-LOOKUP(W3201,{0,1950001,3300001,6950001,9000001,18000001,40000001},{0,97500,427500,636000,1536000,2796000,4796000}))*1.021,-2))</f>
        <v/>
      </c>
      <c r="Z3201" s="18">
        <f>IF(X3201&lt;=0,0,ROUNDDOWN((X3201*LOOKUP(X3201,{0,1950001,3300001,6950001,9000001,18000001,40000001},{0.05,0.1,0.2,0.23,0.33,0.4,0.45})-LOOKUP(X3201,{0,1950001,3300001,6950001,9000001,18000001,40000001},{0,97500,427500,636000,1536000,2796000,4796000}))*1.021,-2))</f>
        <v/>
      </c>
      <c r="AA3201" s="18">
        <f>MAX(0,ROUNDDOWN(M3201-J3201-430000-L3201-0,-3))</f>
        <v/>
      </c>
      <c r="AB3201" s="18">
        <f>MAX(0,ROUNDDOWN(M3201-J3201-430000-L3201-V3201,-3))</f>
        <v/>
      </c>
      <c r="AC3201" s="18">
        <f>IF(M3201&lt;=450000,0,MAX(0,ROUNDDOWN(AA3201*0.06-MIN(50000,AA3201)*0.03,-2))+MAX(0,ROUNDDOWN(AA3201*0.04-MIN(50000,AA3201)*0.02,-2)))</f>
        <v/>
      </c>
      <c r="AD3201" s="18">
        <f>IF(M3201&lt;=450000,0,MAX(0,ROUNDDOWN(AB3201*0.06-MIN(50000,AB3201)*0.03,-2))+MAX(0,ROUNDDOWN(AB3201*0.04-MIN(50000,AB3201)*0.02,-2)))</f>
        <v/>
      </c>
      <c r="AE3201" s="18">
        <f>Y3201-Z3201</f>
        <v/>
      </c>
      <c r="AF3201" s="18">
        <f>AC3201-AD3201</f>
        <v/>
      </c>
      <c r="AG3201" s="18">
        <f>AE3201+AF3201</f>
        <v/>
      </c>
      <c r="AH3201" s="20">
        <f>IF(W3201&lt;=0,0,LOOKUP(W3201,{0,1950001,3300001,6950001,9000001,18000001,40000001},{0.05,0.1,0.2,0.23,0.33,0.4,0.45}))</f>
        <v/>
      </c>
    </row>
    <row r="3202">
      <c r="A3202" t="inlineStr">
        <is>
          <t>1万円刻み 一般8万円</t>
        </is>
      </c>
      <c r="B3202" s="18">
        <f>'4_1万円刻み'!$A$1041</f>
        <v/>
      </c>
      <c r="C3202" s="19" t="n">
        <v>2026</v>
      </c>
      <c r="D3202" t="inlineStr">
        <is>
          <t>いいえ</t>
        </is>
      </c>
      <c r="E3202" s="18" t="n">
        <v>80000</v>
      </c>
      <c r="F3202" s="18" t="n">
        <v>0</v>
      </c>
      <c r="G3202" s="18" t="n">
        <v>0</v>
      </c>
      <c r="H3202" s="18" t="n">
        <v>0</v>
      </c>
      <c r="I3202" s="18" t="n">
        <v>0</v>
      </c>
      <c r="J3202" s="18">
        <f>ROUND(MIN(B3202/12,650000)*12*0.0915+MIN(B3202/12,1390000)*12*(0.0504+0)+B3202*0.005,0)</f>
        <v/>
      </c>
      <c r="K3202" s="18" t="n">
        <v>0</v>
      </c>
      <c r="L3202" s="18" t="n">
        <v>0</v>
      </c>
      <c r="M3202" s="18">
        <f>ROUND(IF(C3202&gt;=2026,IF(B3202&lt;741000,0,IF(B3202&lt;2191000,B3202-740000,IF(B3202&lt;2193000,1451000,IF(B3202&lt;2196000,1453000,IF(B3202&lt;2200000,1456000,IF(B3202&lt;3600000,ROUNDDOWN(B3202/4,-3)*2.8-80000,IF(B3202&lt;6600000,ROUNDDOWN(B3202/4,-3)*3.2-440000,IF(B3202&lt;8500000,ROUNDDOWN(B3202*0.9,0)-1100000,B3202-1950000)))))))),IF(B3202&lt;651000,0,IF(B3202&lt;1900000,B3202-650000,IF(B3202&lt;3600000,ROUNDDOWN(B3202/4,-3)*2.8-80000,IF(B3202&lt;6600000,ROUNDDOWN(B3202/4,-3)*3.2-440000,IF(B3202&lt;8500000,ROUNDDOWN(B3202*0.9,0)-1100000,B3202-1950000)))))),0)</f>
        <v/>
      </c>
      <c r="N3202" s="18">
        <f>IF(M3202&gt;23500000,NA(),IF(C3202&gt;=2026,IF(M3202&lt;=4890000,1040000,IF(M3202&lt;=6550000,670000,620000)),IF(M3202&lt;=1320000,950000,IF(M3202&lt;=3360000,880000,IF(M3202&lt;=4890000,680000,IF(M3202&lt;=6550000,630000,580000))))))</f>
        <v/>
      </c>
      <c r="O3202" s="18">
        <f>IF(F3202&lt;=0,IF(AND(D3202="はい",C3202&gt;=2026,C3202&lt;=2027),IF(E3202&lt;=0,0,IF(E3202&lt;=30000,E3202,IF(E3202&lt;=60000,ROUNDUP(E3202/2,0)+15000,IF(E3202&lt;=120000,ROUNDUP(E3202/4,0)+30000,60000)))),IF(E3202&lt;=0,0,IF(E3202&lt;=20000,E3202,IF(E3202&lt;=40000,ROUNDUP(E3202/2,0)+10000,IF(E3202&lt;=80000,ROUNDUP(E3202/4,0)+20000,40000))))),IF(E3202&lt;=0,IF(F3202&lt;=0,0,IF(F3202&lt;=25000,F3202,IF(F3202&lt;=50000,ROUNDUP(F3202/2,0)+12500,IF(F3202&lt;=100000,ROUNDUP(F3202/4,0)+25000,50000)))),MAX(IF(F3202&lt;=0,0,IF(F3202&lt;=25000,F3202,IF(F3202&lt;=50000,ROUNDUP(F3202/2,0)+12500,IF(F3202&lt;=100000,ROUNDUP(F3202/4,0)+25000,50000)))),MIN(IF(AND(D3202="はい",C3202&gt;=2026,C3202&lt;=2027),IF(E3202&lt;=0,0,IF(E3202&lt;=30000,E3202,IF(E3202&lt;=60000,ROUNDUP(E3202/2,0)+15000,IF(E3202&lt;=120000,ROUNDUP(E3202/4,0)+30000,60000)))),IF(E3202&lt;=0,0,IF(E3202&lt;=20000,E3202,IF(E3202&lt;=40000,ROUNDUP(E3202/2,0)+10000,IF(E3202&lt;=80000,ROUNDUP(E3202/4,0)+20000,40000)))))+IF(F3202&lt;=0,0,IF(F3202&lt;=25000,F3202,IF(F3202&lt;=50000,ROUNDUP(F3202/2,0)+12500,IF(F3202&lt;=100000,ROUNDUP(F3202/4,0)+25000,50000)))),IF(AND(D3202="はい",C3202&gt;=2026,C3202&lt;=2027),60000,40000)))))</f>
        <v/>
      </c>
      <c r="P3202" s="18">
        <f>IF(G3202&lt;=0,0,IF(G3202&lt;=20000,G3202,IF(G3202&lt;=40000,ROUNDUP(G3202/2,0)+10000,IF(G3202&lt;=80000,ROUNDUP(G3202/4,0)+20000,40000))))</f>
        <v/>
      </c>
      <c r="Q3202" s="18">
        <f>IF(I3202&lt;=0,IF(H3202&lt;=0,0,IF(H3202&lt;=20000,H3202,IF(H3202&lt;=40000,ROUNDUP(H3202/2,0)+10000,IF(H3202&lt;=80000,ROUNDUP(H3202/4,0)+20000,40000)))),IF(H3202&lt;=0,IF(I3202&lt;=0,0,IF(I3202&lt;=25000,I3202,IF(I3202&lt;=50000,ROUNDUP(I3202/2,0)+12500,IF(I3202&lt;=100000,ROUNDUP(I3202/4,0)+25000,50000)))),MAX(IF(I3202&lt;=0,0,IF(I3202&lt;=25000,I3202,IF(I3202&lt;=50000,ROUNDUP(I3202/2,0)+12500,IF(I3202&lt;=100000,ROUNDUP(I3202/4,0)+25000,50000)))),MIN(IF(H3202&lt;=0,0,IF(H3202&lt;=20000,H3202,IF(H3202&lt;=40000,ROUNDUP(H3202/2,0)+10000,IF(H3202&lt;=80000,ROUNDUP(H3202/4,0)+20000,40000))))+IF(I3202&lt;=0,0,IF(I3202&lt;=25000,I3202,IF(I3202&lt;=50000,ROUNDUP(I3202/2,0)+12500,IF(I3202&lt;=100000,ROUNDUP(I3202/4,0)+25000,50000)))),40000))))</f>
        <v/>
      </c>
      <c r="R3202" s="18">
        <f>MIN(120000,O3202+P3202+Q3202)</f>
        <v/>
      </c>
      <c r="S3202" s="18">
        <f>IF(F3202&lt;=0,IF(E3202&lt;=0,0,IF(E3202&lt;=12000,E3202,IF(E3202&lt;=32000,ROUNDUP(E3202/2,0)+6000,IF(E3202&lt;=56000,ROUNDUP(E3202/4,0)+14000,28000)))),IF(E3202&lt;=0,IF(F3202&lt;=0,0,IF(F3202&lt;=15000,F3202,IF(F3202&lt;=40000,ROUNDUP(F3202/2,0)+7500,IF(F3202&lt;=70000,ROUNDUP(F3202/4,0)+17500,35000)))),MAX(IF(F3202&lt;=0,0,IF(F3202&lt;=15000,F3202,IF(F3202&lt;=40000,ROUNDUP(F3202/2,0)+7500,IF(F3202&lt;=70000,ROUNDUP(F3202/4,0)+17500,35000)))),MIN(IF(E3202&lt;=0,0,IF(E3202&lt;=12000,E3202,IF(E3202&lt;=32000,ROUNDUP(E3202/2,0)+6000,IF(E3202&lt;=56000,ROUNDUP(E3202/4,0)+14000,28000))))+IF(F3202&lt;=0,0,IF(F3202&lt;=15000,F3202,IF(F3202&lt;=40000,ROUNDUP(F3202/2,0)+7500,IF(F3202&lt;=70000,ROUNDUP(F3202/4,0)+17500,35000)))),28000))))</f>
        <v/>
      </c>
      <c r="T3202" s="18">
        <f>IF(G3202&lt;=0,0,IF(G3202&lt;=12000,G3202,IF(G3202&lt;=32000,ROUNDUP(G3202/2,0)+6000,IF(G3202&lt;=56000,ROUNDUP(G3202/4,0)+14000,28000))))</f>
        <v/>
      </c>
      <c r="U3202" s="18">
        <f>IF(I3202&lt;=0,IF(H3202&lt;=0,0,IF(H3202&lt;=12000,H3202,IF(H3202&lt;=32000,ROUNDUP(H3202/2,0)+6000,IF(H3202&lt;=56000,ROUNDUP(H3202/4,0)+14000,28000)))),IF(H3202&lt;=0,IF(I3202&lt;=0,0,IF(I3202&lt;=15000,I3202,IF(I3202&lt;=40000,ROUNDUP(I3202/2,0)+7500,IF(I3202&lt;=70000,ROUNDUP(I3202/4,0)+17500,35000)))),MAX(IF(I3202&lt;=0,0,IF(I3202&lt;=15000,I3202,IF(I3202&lt;=40000,ROUNDUP(I3202/2,0)+7500,IF(I3202&lt;=70000,ROUNDUP(I3202/4,0)+17500,35000)))),MIN(IF(H3202&lt;=0,0,IF(H3202&lt;=12000,H3202,IF(H3202&lt;=32000,ROUNDUP(H3202/2,0)+6000,IF(H3202&lt;=56000,ROUNDUP(H3202/4,0)+14000,28000))))+IF(I3202&lt;=0,0,IF(I3202&lt;=15000,I3202,IF(I3202&lt;=40000,ROUNDUP(I3202/2,0)+7500,IF(I3202&lt;=70000,ROUNDUP(I3202/4,0)+17500,35000)))),28000))))</f>
        <v/>
      </c>
      <c r="V3202" s="18">
        <f>MIN(70000,S3202+T3202+U3202)</f>
        <v/>
      </c>
      <c r="W3202" s="18">
        <f>MAX(0,ROUNDDOWN(M3202-J3202-N3202-K3202-0,-3))</f>
        <v/>
      </c>
      <c r="X3202" s="18">
        <f>MAX(0,ROUNDDOWN(M3202-J3202-N3202-K3202-R3202,-3))</f>
        <v/>
      </c>
      <c r="Y3202" s="18">
        <f>IF(W3202&lt;=0,0,ROUNDDOWN((W3202*LOOKUP(W3202,{0,1950001,3300001,6950001,9000001,18000001,40000001},{0.05,0.1,0.2,0.23,0.33,0.4,0.45})-LOOKUP(W3202,{0,1950001,3300001,6950001,9000001,18000001,40000001},{0,97500,427500,636000,1536000,2796000,4796000}))*1.021,-2))</f>
        <v/>
      </c>
      <c r="Z3202" s="18">
        <f>IF(X3202&lt;=0,0,ROUNDDOWN((X3202*LOOKUP(X3202,{0,1950001,3300001,6950001,9000001,18000001,40000001},{0.05,0.1,0.2,0.23,0.33,0.4,0.45})-LOOKUP(X3202,{0,1950001,3300001,6950001,9000001,18000001,40000001},{0,97500,427500,636000,1536000,2796000,4796000}))*1.021,-2))</f>
        <v/>
      </c>
      <c r="AA3202" s="18">
        <f>MAX(0,ROUNDDOWN(M3202-J3202-430000-L3202-0,-3))</f>
        <v/>
      </c>
      <c r="AB3202" s="18">
        <f>MAX(0,ROUNDDOWN(M3202-J3202-430000-L3202-V3202,-3))</f>
        <v/>
      </c>
      <c r="AC3202" s="18">
        <f>IF(M3202&lt;=450000,0,MAX(0,ROUNDDOWN(AA3202*0.06-MIN(50000,AA3202)*0.03,-2))+MAX(0,ROUNDDOWN(AA3202*0.04-MIN(50000,AA3202)*0.02,-2)))</f>
        <v/>
      </c>
      <c r="AD3202" s="18">
        <f>IF(M3202&lt;=450000,0,MAX(0,ROUNDDOWN(AB3202*0.06-MIN(50000,AB3202)*0.03,-2))+MAX(0,ROUNDDOWN(AB3202*0.04-MIN(50000,AB3202)*0.02,-2)))</f>
        <v/>
      </c>
      <c r="AE3202" s="18">
        <f>Y3202-Z3202</f>
        <v/>
      </c>
      <c r="AF3202" s="18">
        <f>AC3202-AD3202</f>
        <v/>
      </c>
      <c r="AG3202" s="18">
        <f>AE3202+AF3202</f>
        <v/>
      </c>
      <c r="AH3202" s="20">
        <f>IF(W3202&lt;=0,0,LOOKUP(W3202,{0,1950001,3300001,6950001,9000001,18000001,40000001},{0.05,0.1,0.2,0.23,0.33,0.4,0.45}))</f>
        <v/>
      </c>
    </row>
    <row r="3203">
      <c r="A3203" t="inlineStr">
        <is>
          <t>1万円刻み 特例あり一般12万円</t>
        </is>
      </c>
      <c r="B3203" s="18">
        <f>'4_1万円刻み'!$A$1041</f>
        <v/>
      </c>
      <c r="C3203" s="19" t="n">
        <v>2026</v>
      </c>
      <c r="D3203" t="inlineStr">
        <is>
          <t>はい</t>
        </is>
      </c>
      <c r="E3203" s="18" t="n">
        <v>120000</v>
      </c>
      <c r="F3203" s="18" t="n">
        <v>0</v>
      </c>
      <c r="G3203" s="18" t="n">
        <v>0</v>
      </c>
      <c r="H3203" s="18" t="n">
        <v>0</v>
      </c>
      <c r="I3203" s="18" t="n">
        <v>0</v>
      </c>
      <c r="J3203" s="18">
        <f>ROUND(MIN(B3203/12,650000)*12*0.0915+MIN(B3203/12,1390000)*12*(0.0504+0)+B3203*0.005,0)</f>
        <v/>
      </c>
      <c r="K3203" s="18" t="n">
        <v>0</v>
      </c>
      <c r="L3203" s="18" t="n">
        <v>0</v>
      </c>
      <c r="M3203" s="18">
        <f>ROUND(IF(C3203&gt;=2026,IF(B3203&lt;741000,0,IF(B3203&lt;2191000,B3203-740000,IF(B3203&lt;2193000,1451000,IF(B3203&lt;2196000,1453000,IF(B3203&lt;2200000,1456000,IF(B3203&lt;3600000,ROUNDDOWN(B3203/4,-3)*2.8-80000,IF(B3203&lt;6600000,ROUNDDOWN(B3203/4,-3)*3.2-440000,IF(B3203&lt;8500000,ROUNDDOWN(B3203*0.9,0)-1100000,B3203-1950000)))))))),IF(B3203&lt;651000,0,IF(B3203&lt;1900000,B3203-650000,IF(B3203&lt;3600000,ROUNDDOWN(B3203/4,-3)*2.8-80000,IF(B3203&lt;6600000,ROUNDDOWN(B3203/4,-3)*3.2-440000,IF(B3203&lt;8500000,ROUNDDOWN(B3203*0.9,0)-1100000,B3203-1950000)))))),0)</f>
        <v/>
      </c>
      <c r="N3203" s="18">
        <f>IF(M3203&gt;23500000,NA(),IF(C3203&gt;=2026,IF(M3203&lt;=4890000,1040000,IF(M3203&lt;=6550000,670000,620000)),IF(M3203&lt;=1320000,950000,IF(M3203&lt;=3360000,880000,IF(M3203&lt;=4890000,680000,IF(M3203&lt;=6550000,630000,580000))))))</f>
        <v/>
      </c>
      <c r="O3203" s="18">
        <f>IF(F3203&lt;=0,IF(AND(D3203="はい",C3203&gt;=2026,C3203&lt;=2027),IF(E3203&lt;=0,0,IF(E3203&lt;=30000,E3203,IF(E3203&lt;=60000,ROUNDUP(E3203/2,0)+15000,IF(E3203&lt;=120000,ROUNDUP(E3203/4,0)+30000,60000)))),IF(E3203&lt;=0,0,IF(E3203&lt;=20000,E3203,IF(E3203&lt;=40000,ROUNDUP(E3203/2,0)+10000,IF(E3203&lt;=80000,ROUNDUP(E3203/4,0)+20000,40000))))),IF(E3203&lt;=0,IF(F3203&lt;=0,0,IF(F3203&lt;=25000,F3203,IF(F3203&lt;=50000,ROUNDUP(F3203/2,0)+12500,IF(F3203&lt;=100000,ROUNDUP(F3203/4,0)+25000,50000)))),MAX(IF(F3203&lt;=0,0,IF(F3203&lt;=25000,F3203,IF(F3203&lt;=50000,ROUNDUP(F3203/2,0)+12500,IF(F3203&lt;=100000,ROUNDUP(F3203/4,0)+25000,50000)))),MIN(IF(AND(D3203="はい",C3203&gt;=2026,C3203&lt;=2027),IF(E3203&lt;=0,0,IF(E3203&lt;=30000,E3203,IF(E3203&lt;=60000,ROUNDUP(E3203/2,0)+15000,IF(E3203&lt;=120000,ROUNDUP(E3203/4,0)+30000,60000)))),IF(E3203&lt;=0,0,IF(E3203&lt;=20000,E3203,IF(E3203&lt;=40000,ROUNDUP(E3203/2,0)+10000,IF(E3203&lt;=80000,ROUNDUP(E3203/4,0)+20000,40000)))))+IF(F3203&lt;=0,0,IF(F3203&lt;=25000,F3203,IF(F3203&lt;=50000,ROUNDUP(F3203/2,0)+12500,IF(F3203&lt;=100000,ROUNDUP(F3203/4,0)+25000,50000)))),IF(AND(D3203="はい",C3203&gt;=2026,C3203&lt;=2027),60000,40000)))))</f>
        <v/>
      </c>
      <c r="P3203" s="18">
        <f>IF(G3203&lt;=0,0,IF(G3203&lt;=20000,G3203,IF(G3203&lt;=40000,ROUNDUP(G3203/2,0)+10000,IF(G3203&lt;=80000,ROUNDUP(G3203/4,0)+20000,40000))))</f>
        <v/>
      </c>
      <c r="Q3203" s="18">
        <f>IF(I3203&lt;=0,IF(H3203&lt;=0,0,IF(H3203&lt;=20000,H3203,IF(H3203&lt;=40000,ROUNDUP(H3203/2,0)+10000,IF(H3203&lt;=80000,ROUNDUP(H3203/4,0)+20000,40000)))),IF(H3203&lt;=0,IF(I3203&lt;=0,0,IF(I3203&lt;=25000,I3203,IF(I3203&lt;=50000,ROUNDUP(I3203/2,0)+12500,IF(I3203&lt;=100000,ROUNDUP(I3203/4,0)+25000,50000)))),MAX(IF(I3203&lt;=0,0,IF(I3203&lt;=25000,I3203,IF(I3203&lt;=50000,ROUNDUP(I3203/2,0)+12500,IF(I3203&lt;=100000,ROUNDUP(I3203/4,0)+25000,50000)))),MIN(IF(H3203&lt;=0,0,IF(H3203&lt;=20000,H3203,IF(H3203&lt;=40000,ROUNDUP(H3203/2,0)+10000,IF(H3203&lt;=80000,ROUNDUP(H3203/4,0)+20000,40000))))+IF(I3203&lt;=0,0,IF(I3203&lt;=25000,I3203,IF(I3203&lt;=50000,ROUNDUP(I3203/2,0)+12500,IF(I3203&lt;=100000,ROUNDUP(I3203/4,0)+25000,50000)))),40000))))</f>
        <v/>
      </c>
      <c r="R3203" s="18">
        <f>MIN(120000,O3203+P3203+Q3203)</f>
        <v/>
      </c>
      <c r="S3203" s="18">
        <f>IF(F3203&lt;=0,IF(E3203&lt;=0,0,IF(E3203&lt;=12000,E3203,IF(E3203&lt;=32000,ROUNDUP(E3203/2,0)+6000,IF(E3203&lt;=56000,ROUNDUP(E3203/4,0)+14000,28000)))),IF(E3203&lt;=0,IF(F3203&lt;=0,0,IF(F3203&lt;=15000,F3203,IF(F3203&lt;=40000,ROUNDUP(F3203/2,0)+7500,IF(F3203&lt;=70000,ROUNDUP(F3203/4,0)+17500,35000)))),MAX(IF(F3203&lt;=0,0,IF(F3203&lt;=15000,F3203,IF(F3203&lt;=40000,ROUNDUP(F3203/2,0)+7500,IF(F3203&lt;=70000,ROUNDUP(F3203/4,0)+17500,35000)))),MIN(IF(E3203&lt;=0,0,IF(E3203&lt;=12000,E3203,IF(E3203&lt;=32000,ROUNDUP(E3203/2,0)+6000,IF(E3203&lt;=56000,ROUNDUP(E3203/4,0)+14000,28000))))+IF(F3203&lt;=0,0,IF(F3203&lt;=15000,F3203,IF(F3203&lt;=40000,ROUNDUP(F3203/2,0)+7500,IF(F3203&lt;=70000,ROUNDUP(F3203/4,0)+17500,35000)))),28000))))</f>
        <v/>
      </c>
      <c r="T3203" s="18">
        <f>IF(G3203&lt;=0,0,IF(G3203&lt;=12000,G3203,IF(G3203&lt;=32000,ROUNDUP(G3203/2,0)+6000,IF(G3203&lt;=56000,ROUNDUP(G3203/4,0)+14000,28000))))</f>
        <v/>
      </c>
      <c r="U3203" s="18">
        <f>IF(I3203&lt;=0,IF(H3203&lt;=0,0,IF(H3203&lt;=12000,H3203,IF(H3203&lt;=32000,ROUNDUP(H3203/2,0)+6000,IF(H3203&lt;=56000,ROUNDUP(H3203/4,0)+14000,28000)))),IF(H3203&lt;=0,IF(I3203&lt;=0,0,IF(I3203&lt;=15000,I3203,IF(I3203&lt;=40000,ROUNDUP(I3203/2,0)+7500,IF(I3203&lt;=70000,ROUNDUP(I3203/4,0)+17500,35000)))),MAX(IF(I3203&lt;=0,0,IF(I3203&lt;=15000,I3203,IF(I3203&lt;=40000,ROUNDUP(I3203/2,0)+7500,IF(I3203&lt;=70000,ROUNDUP(I3203/4,0)+17500,35000)))),MIN(IF(H3203&lt;=0,0,IF(H3203&lt;=12000,H3203,IF(H3203&lt;=32000,ROUNDUP(H3203/2,0)+6000,IF(H3203&lt;=56000,ROUNDUP(H3203/4,0)+14000,28000))))+IF(I3203&lt;=0,0,IF(I3203&lt;=15000,I3203,IF(I3203&lt;=40000,ROUNDUP(I3203/2,0)+7500,IF(I3203&lt;=70000,ROUNDUP(I3203/4,0)+17500,35000)))),28000))))</f>
        <v/>
      </c>
      <c r="V3203" s="18">
        <f>MIN(70000,S3203+T3203+U3203)</f>
        <v/>
      </c>
      <c r="W3203" s="18">
        <f>MAX(0,ROUNDDOWN(M3203-J3203-N3203-K3203-0,-3))</f>
        <v/>
      </c>
      <c r="X3203" s="18">
        <f>MAX(0,ROUNDDOWN(M3203-J3203-N3203-K3203-R3203,-3))</f>
        <v/>
      </c>
      <c r="Y3203" s="18">
        <f>IF(W3203&lt;=0,0,ROUNDDOWN((W3203*LOOKUP(W3203,{0,1950001,3300001,6950001,9000001,18000001,40000001},{0.05,0.1,0.2,0.23,0.33,0.4,0.45})-LOOKUP(W3203,{0,1950001,3300001,6950001,9000001,18000001,40000001},{0,97500,427500,636000,1536000,2796000,4796000}))*1.021,-2))</f>
        <v/>
      </c>
      <c r="Z3203" s="18">
        <f>IF(X3203&lt;=0,0,ROUNDDOWN((X3203*LOOKUP(X3203,{0,1950001,3300001,6950001,9000001,18000001,40000001},{0.05,0.1,0.2,0.23,0.33,0.4,0.45})-LOOKUP(X3203,{0,1950001,3300001,6950001,9000001,18000001,40000001},{0,97500,427500,636000,1536000,2796000,4796000}))*1.021,-2))</f>
        <v/>
      </c>
      <c r="AA3203" s="18">
        <f>MAX(0,ROUNDDOWN(M3203-J3203-430000-L3203-0,-3))</f>
        <v/>
      </c>
      <c r="AB3203" s="18">
        <f>MAX(0,ROUNDDOWN(M3203-J3203-430000-L3203-V3203,-3))</f>
        <v/>
      </c>
      <c r="AC3203" s="18">
        <f>IF(M3203&lt;=450000,0,MAX(0,ROUNDDOWN(AA3203*0.06-MIN(50000,AA3203)*0.03,-2))+MAX(0,ROUNDDOWN(AA3203*0.04-MIN(50000,AA3203)*0.02,-2)))</f>
        <v/>
      </c>
      <c r="AD3203" s="18">
        <f>IF(M3203&lt;=450000,0,MAX(0,ROUNDDOWN(AB3203*0.06-MIN(50000,AB3203)*0.03,-2))+MAX(0,ROUNDDOWN(AB3203*0.04-MIN(50000,AB3203)*0.02,-2)))</f>
        <v/>
      </c>
      <c r="AE3203" s="18">
        <f>Y3203-Z3203</f>
        <v/>
      </c>
      <c r="AF3203" s="18">
        <f>AC3203-AD3203</f>
        <v/>
      </c>
      <c r="AG3203" s="18">
        <f>AE3203+AF3203</f>
        <v/>
      </c>
      <c r="AH3203" s="20">
        <f>IF(W3203&lt;=0,0,LOOKUP(W3203,{0,1950001,3300001,6950001,9000001,18000001,40000001},{0.05,0.1,0.2,0.23,0.33,0.4,0.45}))</f>
        <v/>
      </c>
    </row>
    <row r="3204">
      <c r="A3204" t="inlineStr">
        <is>
          <t>1万円刻み 3区分8万円ずつ</t>
        </is>
      </c>
      <c r="B3204" s="18">
        <f>'4_1万円刻み'!$A$1042</f>
        <v/>
      </c>
      <c r="C3204" s="19" t="n">
        <v>2026</v>
      </c>
      <c r="D3204" t="inlineStr">
        <is>
          <t>いいえ</t>
        </is>
      </c>
      <c r="E3204" s="18" t="n">
        <v>80000</v>
      </c>
      <c r="F3204" s="18" t="n">
        <v>0</v>
      </c>
      <c r="G3204" s="18" t="n">
        <v>80000</v>
      </c>
      <c r="H3204" s="18" t="n">
        <v>80000</v>
      </c>
      <c r="I3204" s="18" t="n">
        <v>0</v>
      </c>
      <c r="J3204" s="18">
        <f>ROUND(MIN(B3204/12,650000)*12*0.0915+MIN(B3204/12,1390000)*12*(0.0504+0)+B3204*0.005,0)</f>
        <v/>
      </c>
      <c r="K3204" s="18" t="n">
        <v>0</v>
      </c>
      <c r="L3204" s="18" t="n">
        <v>0</v>
      </c>
      <c r="M3204" s="18">
        <f>ROUND(IF(C3204&gt;=2026,IF(B3204&lt;741000,0,IF(B3204&lt;2191000,B3204-740000,IF(B3204&lt;2193000,1451000,IF(B3204&lt;2196000,1453000,IF(B3204&lt;2200000,1456000,IF(B3204&lt;3600000,ROUNDDOWN(B3204/4,-3)*2.8-80000,IF(B3204&lt;6600000,ROUNDDOWN(B3204/4,-3)*3.2-440000,IF(B3204&lt;8500000,ROUNDDOWN(B3204*0.9,0)-1100000,B3204-1950000)))))))),IF(B3204&lt;651000,0,IF(B3204&lt;1900000,B3204-650000,IF(B3204&lt;3600000,ROUNDDOWN(B3204/4,-3)*2.8-80000,IF(B3204&lt;6600000,ROUNDDOWN(B3204/4,-3)*3.2-440000,IF(B3204&lt;8500000,ROUNDDOWN(B3204*0.9,0)-1100000,B3204-1950000)))))),0)</f>
        <v/>
      </c>
      <c r="N3204" s="18">
        <f>IF(M3204&gt;23500000,NA(),IF(C3204&gt;=2026,IF(M3204&lt;=4890000,1040000,IF(M3204&lt;=6550000,670000,620000)),IF(M3204&lt;=1320000,950000,IF(M3204&lt;=3360000,880000,IF(M3204&lt;=4890000,680000,IF(M3204&lt;=6550000,630000,580000))))))</f>
        <v/>
      </c>
      <c r="O3204" s="18">
        <f>IF(F3204&lt;=0,IF(AND(D3204="はい",C3204&gt;=2026,C3204&lt;=2027),IF(E3204&lt;=0,0,IF(E3204&lt;=30000,E3204,IF(E3204&lt;=60000,ROUNDUP(E3204/2,0)+15000,IF(E3204&lt;=120000,ROUNDUP(E3204/4,0)+30000,60000)))),IF(E3204&lt;=0,0,IF(E3204&lt;=20000,E3204,IF(E3204&lt;=40000,ROUNDUP(E3204/2,0)+10000,IF(E3204&lt;=80000,ROUNDUP(E3204/4,0)+20000,40000))))),IF(E3204&lt;=0,IF(F3204&lt;=0,0,IF(F3204&lt;=25000,F3204,IF(F3204&lt;=50000,ROUNDUP(F3204/2,0)+12500,IF(F3204&lt;=100000,ROUNDUP(F3204/4,0)+25000,50000)))),MAX(IF(F3204&lt;=0,0,IF(F3204&lt;=25000,F3204,IF(F3204&lt;=50000,ROUNDUP(F3204/2,0)+12500,IF(F3204&lt;=100000,ROUNDUP(F3204/4,0)+25000,50000)))),MIN(IF(AND(D3204="はい",C3204&gt;=2026,C3204&lt;=2027),IF(E3204&lt;=0,0,IF(E3204&lt;=30000,E3204,IF(E3204&lt;=60000,ROUNDUP(E3204/2,0)+15000,IF(E3204&lt;=120000,ROUNDUP(E3204/4,0)+30000,60000)))),IF(E3204&lt;=0,0,IF(E3204&lt;=20000,E3204,IF(E3204&lt;=40000,ROUNDUP(E3204/2,0)+10000,IF(E3204&lt;=80000,ROUNDUP(E3204/4,0)+20000,40000)))))+IF(F3204&lt;=0,0,IF(F3204&lt;=25000,F3204,IF(F3204&lt;=50000,ROUNDUP(F3204/2,0)+12500,IF(F3204&lt;=100000,ROUNDUP(F3204/4,0)+25000,50000)))),IF(AND(D3204="はい",C3204&gt;=2026,C3204&lt;=2027),60000,40000)))))</f>
        <v/>
      </c>
      <c r="P3204" s="18">
        <f>IF(G3204&lt;=0,0,IF(G3204&lt;=20000,G3204,IF(G3204&lt;=40000,ROUNDUP(G3204/2,0)+10000,IF(G3204&lt;=80000,ROUNDUP(G3204/4,0)+20000,40000))))</f>
        <v/>
      </c>
      <c r="Q3204" s="18">
        <f>IF(I3204&lt;=0,IF(H3204&lt;=0,0,IF(H3204&lt;=20000,H3204,IF(H3204&lt;=40000,ROUNDUP(H3204/2,0)+10000,IF(H3204&lt;=80000,ROUNDUP(H3204/4,0)+20000,40000)))),IF(H3204&lt;=0,IF(I3204&lt;=0,0,IF(I3204&lt;=25000,I3204,IF(I3204&lt;=50000,ROUNDUP(I3204/2,0)+12500,IF(I3204&lt;=100000,ROUNDUP(I3204/4,0)+25000,50000)))),MAX(IF(I3204&lt;=0,0,IF(I3204&lt;=25000,I3204,IF(I3204&lt;=50000,ROUNDUP(I3204/2,0)+12500,IF(I3204&lt;=100000,ROUNDUP(I3204/4,0)+25000,50000)))),MIN(IF(H3204&lt;=0,0,IF(H3204&lt;=20000,H3204,IF(H3204&lt;=40000,ROUNDUP(H3204/2,0)+10000,IF(H3204&lt;=80000,ROUNDUP(H3204/4,0)+20000,40000))))+IF(I3204&lt;=0,0,IF(I3204&lt;=25000,I3204,IF(I3204&lt;=50000,ROUNDUP(I3204/2,0)+12500,IF(I3204&lt;=100000,ROUNDUP(I3204/4,0)+25000,50000)))),40000))))</f>
        <v/>
      </c>
      <c r="R3204" s="18">
        <f>MIN(120000,O3204+P3204+Q3204)</f>
        <v/>
      </c>
      <c r="S3204" s="18">
        <f>IF(F3204&lt;=0,IF(E3204&lt;=0,0,IF(E3204&lt;=12000,E3204,IF(E3204&lt;=32000,ROUNDUP(E3204/2,0)+6000,IF(E3204&lt;=56000,ROUNDUP(E3204/4,0)+14000,28000)))),IF(E3204&lt;=0,IF(F3204&lt;=0,0,IF(F3204&lt;=15000,F3204,IF(F3204&lt;=40000,ROUNDUP(F3204/2,0)+7500,IF(F3204&lt;=70000,ROUNDUP(F3204/4,0)+17500,35000)))),MAX(IF(F3204&lt;=0,0,IF(F3204&lt;=15000,F3204,IF(F3204&lt;=40000,ROUNDUP(F3204/2,0)+7500,IF(F3204&lt;=70000,ROUNDUP(F3204/4,0)+17500,35000)))),MIN(IF(E3204&lt;=0,0,IF(E3204&lt;=12000,E3204,IF(E3204&lt;=32000,ROUNDUP(E3204/2,0)+6000,IF(E3204&lt;=56000,ROUNDUP(E3204/4,0)+14000,28000))))+IF(F3204&lt;=0,0,IF(F3204&lt;=15000,F3204,IF(F3204&lt;=40000,ROUNDUP(F3204/2,0)+7500,IF(F3204&lt;=70000,ROUNDUP(F3204/4,0)+17500,35000)))),28000))))</f>
        <v/>
      </c>
      <c r="T3204" s="18">
        <f>IF(G3204&lt;=0,0,IF(G3204&lt;=12000,G3204,IF(G3204&lt;=32000,ROUNDUP(G3204/2,0)+6000,IF(G3204&lt;=56000,ROUNDUP(G3204/4,0)+14000,28000))))</f>
        <v/>
      </c>
      <c r="U3204" s="18">
        <f>IF(I3204&lt;=0,IF(H3204&lt;=0,0,IF(H3204&lt;=12000,H3204,IF(H3204&lt;=32000,ROUNDUP(H3204/2,0)+6000,IF(H3204&lt;=56000,ROUNDUP(H3204/4,0)+14000,28000)))),IF(H3204&lt;=0,IF(I3204&lt;=0,0,IF(I3204&lt;=15000,I3204,IF(I3204&lt;=40000,ROUNDUP(I3204/2,0)+7500,IF(I3204&lt;=70000,ROUNDUP(I3204/4,0)+17500,35000)))),MAX(IF(I3204&lt;=0,0,IF(I3204&lt;=15000,I3204,IF(I3204&lt;=40000,ROUNDUP(I3204/2,0)+7500,IF(I3204&lt;=70000,ROUNDUP(I3204/4,0)+17500,35000)))),MIN(IF(H3204&lt;=0,0,IF(H3204&lt;=12000,H3204,IF(H3204&lt;=32000,ROUNDUP(H3204/2,0)+6000,IF(H3204&lt;=56000,ROUNDUP(H3204/4,0)+14000,28000))))+IF(I3204&lt;=0,0,IF(I3204&lt;=15000,I3204,IF(I3204&lt;=40000,ROUNDUP(I3204/2,0)+7500,IF(I3204&lt;=70000,ROUNDUP(I3204/4,0)+17500,35000)))),28000))))</f>
        <v/>
      </c>
      <c r="V3204" s="18">
        <f>MIN(70000,S3204+T3204+U3204)</f>
        <v/>
      </c>
      <c r="W3204" s="18">
        <f>MAX(0,ROUNDDOWN(M3204-J3204-N3204-K3204-0,-3))</f>
        <v/>
      </c>
      <c r="X3204" s="18">
        <f>MAX(0,ROUNDDOWN(M3204-J3204-N3204-K3204-R3204,-3))</f>
        <v/>
      </c>
      <c r="Y3204" s="18">
        <f>IF(W3204&lt;=0,0,ROUNDDOWN((W3204*LOOKUP(W3204,{0,1950001,3300001,6950001,9000001,18000001,40000001},{0.05,0.1,0.2,0.23,0.33,0.4,0.45})-LOOKUP(W3204,{0,1950001,3300001,6950001,9000001,18000001,40000001},{0,97500,427500,636000,1536000,2796000,4796000}))*1.021,-2))</f>
        <v/>
      </c>
      <c r="Z3204" s="18">
        <f>IF(X3204&lt;=0,0,ROUNDDOWN((X3204*LOOKUP(X3204,{0,1950001,3300001,6950001,9000001,18000001,40000001},{0.05,0.1,0.2,0.23,0.33,0.4,0.45})-LOOKUP(X3204,{0,1950001,3300001,6950001,9000001,18000001,40000001},{0,97500,427500,636000,1536000,2796000,4796000}))*1.021,-2))</f>
        <v/>
      </c>
      <c r="AA3204" s="18">
        <f>MAX(0,ROUNDDOWN(M3204-J3204-430000-L3204-0,-3))</f>
        <v/>
      </c>
      <c r="AB3204" s="18">
        <f>MAX(0,ROUNDDOWN(M3204-J3204-430000-L3204-V3204,-3))</f>
        <v/>
      </c>
      <c r="AC3204" s="18">
        <f>IF(M3204&lt;=450000,0,MAX(0,ROUNDDOWN(AA3204*0.06-MIN(50000,AA3204)*0.03,-2))+MAX(0,ROUNDDOWN(AA3204*0.04-MIN(50000,AA3204)*0.02,-2)))</f>
        <v/>
      </c>
      <c r="AD3204" s="18">
        <f>IF(M3204&lt;=450000,0,MAX(0,ROUNDDOWN(AB3204*0.06-MIN(50000,AB3204)*0.03,-2))+MAX(0,ROUNDDOWN(AB3204*0.04-MIN(50000,AB3204)*0.02,-2)))</f>
        <v/>
      </c>
      <c r="AE3204" s="18">
        <f>Y3204-Z3204</f>
        <v/>
      </c>
      <c r="AF3204" s="18">
        <f>AC3204-AD3204</f>
        <v/>
      </c>
      <c r="AG3204" s="18">
        <f>AE3204+AF3204</f>
        <v/>
      </c>
      <c r="AH3204" s="20">
        <f>IF(W3204&lt;=0,0,LOOKUP(W3204,{0,1950001,3300001,6950001,9000001,18000001,40000001},{0.05,0.1,0.2,0.23,0.33,0.4,0.45}))</f>
        <v/>
      </c>
    </row>
    <row r="3205">
      <c r="A3205" t="inlineStr">
        <is>
          <t>1万円刻み 一般8万円</t>
        </is>
      </c>
      <c r="B3205" s="18">
        <f>'4_1万円刻み'!$A$1042</f>
        <v/>
      </c>
      <c r="C3205" s="19" t="n">
        <v>2026</v>
      </c>
      <c r="D3205" t="inlineStr">
        <is>
          <t>いいえ</t>
        </is>
      </c>
      <c r="E3205" s="18" t="n">
        <v>80000</v>
      </c>
      <c r="F3205" s="18" t="n">
        <v>0</v>
      </c>
      <c r="G3205" s="18" t="n">
        <v>0</v>
      </c>
      <c r="H3205" s="18" t="n">
        <v>0</v>
      </c>
      <c r="I3205" s="18" t="n">
        <v>0</v>
      </c>
      <c r="J3205" s="18">
        <f>ROUND(MIN(B3205/12,650000)*12*0.0915+MIN(B3205/12,1390000)*12*(0.0504+0)+B3205*0.005,0)</f>
        <v/>
      </c>
      <c r="K3205" s="18" t="n">
        <v>0</v>
      </c>
      <c r="L3205" s="18" t="n">
        <v>0</v>
      </c>
      <c r="M3205" s="18">
        <f>ROUND(IF(C3205&gt;=2026,IF(B3205&lt;741000,0,IF(B3205&lt;2191000,B3205-740000,IF(B3205&lt;2193000,1451000,IF(B3205&lt;2196000,1453000,IF(B3205&lt;2200000,1456000,IF(B3205&lt;3600000,ROUNDDOWN(B3205/4,-3)*2.8-80000,IF(B3205&lt;6600000,ROUNDDOWN(B3205/4,-3)*3.2-440000,IF(B3205&lt;8500000,ROUNDDOWN(B3205*0.9,0)-1100000,B3205-1950000)))))))),IF(B3205&lt;651000,0,IF(B3205&lt;1900000,B3205-650000,IF(B3205&lt;3600000,ROUNDDOWN(B3205/4,-3)*2.8-80000,IF(B3205&lt;6600000,ROUNDDOWN(B3205/4,-3)*3.2-440000,IF(B3205&lt;8500000,ROUNDDOWN(B3205*0.9,0)-1100000,B3205-1950000)))))),0)</f>
        <v/>
      </c>
      <c r="N3205" s="18">
        <f>IF(M3205&gt;23500000,NA(),IF(C3205&gt;=2026,IF(M3205&lt;=4890000,1040000,IF(M3205&lt;=6550000,670000,620000)),IF(M3205&lt;=1320000,950000,IF(M3205&lt;=3360000,880000,IF(M3205&lt;=4890000,680000,IF(M3205&lt;=6550000,630000,580000))))))</f>
        <v/>
      </c>
      <c r="O3205" s="18">
        <f>IF(F3205&lt;=0,IF(AND(D3205="はい",C3205&gt;=2026,C3205&lt;=2027),IF(E3205&lt;=0,0,IF(E3205&lt;=30000,E3205,IF(E3205&lt;=60000,ROUNDUP(E3205/2,0)+15000,IF(E3205&lt;=120000,ROUNDUP(E3205/4,0)+30000,60000)))),IF(E3205&lt;=0,0,IF(E3205&lt;=20000,E3205,IF(E3205&lt;=40000,ROUNDUP(E3205/2,0)+10000,IF(E3205&lt;=80000,ROUNDUP(E3205/4,0)+20000,40000))))),IF(E3205&lt;=0,IF(F3205&lt;=0,0,IF(F3205&lt;=25000,F3205,IF(F3205&lt;=50000,ROUNDUP(F3205/2,0)+12500,IF(F3205&lt;=100000,ROUNDUP(F3205/4,0)+25000,50000)))),MAX(IF(F3205&lt;=0,0,IF(F3205&lt;=25000,F3205,IF(F3205&lt;=50000,ROUNDUP(F3205/2,0)+12500,IF(F3205&lt;=100000,ROUNDUP(F3205/4,0)+25000,50000)))),MIN(IF(AND(D3205="はい",C3205&gt;=2026,C3205&lt;=2027),IF(E3205&lt;=0,0,IF(E3205&lt;=30000,E3205,IF(E3205&lt;=60000,ROUNDUP(E3205/2,0)+15000,IF(E3205&lt;=120000,ROUNDUP(E3205/4,0)+30000,60000)))),IF(E3205&lt;=0,0,IF(E3205&lt;=20000,E3205,IF(E3205&lt;=40000,ROUNDUP(E3205/2,0)+10000,IF(E3205&lt;=80000,ROUNDUP(E3205/4,0)+20000,40000)))))+IF(F3205&lt;=0,0,IF(F3205&lt;=25000,F3205,IF(F3205&lt;=50000,ROUNDUP(F3205/2,0)+12500,IF(F3205&lt;=100000,ROUNDUP(F3205/4,0)+25000,50000)))),IF(AND(D3205="はい",C3205&gt;=2026,C3205&lt;=2027),60000,40000)))))</f>
        <v/>
      </c>
      <c r="P3205" s="18">
        <f>IF(G3205&lt;=0,0,IF(G3205&lt;=20000,G3205,IF(G3205&lt;=40000,ROUNDUP(G3205/2,0)+10000,IF(G3205&lt;=80000,ROUNDUP(G3205/4,0)+20000,40000))))</f>
        <v/>
      </c>
      <c r="Q3205" s="18">
        <f>IF(I3205&lt;=0,IF(H3205&lt;=0,0,IF(H3205&lt;=20000,H3205,IF(H3205&lt;=40000,ROUNDUP(H3205/2,0)+10000,IF(H3205&lt;=80000,ROUNDUP(H3205/4,0)+20000,40000)))),IF(H3205&lt;=0,IF(I3205&lt;=0,0,IF(I3205&lt;=25000,I3205,IF(I3205&lt;=50000,ROUNDUP(I3205/2,0)+12500,IF(I3205&lt;=100000,ROUNDUP(I3205/4,0)+25000,50000)))),MAX(IF(I3205&lt;=0,0,IF(I3205&lt;=25000,I3205,IF(I3205&lt;=50000,ROUNDUP(I3205/2,0)+12500,IF(I3205&lt;=100000,ROUNDUP(I3205/4,0)+25000,50000)))),MIN(IF(H3205&lt;=0,0,IF(H3205&lt;=20000,H3205,IF(H3205&lt;=40000,ROUNDUP(H3205/2,0)+10000,IF(H3205&lt;=80000,ROUNDUP(H3205/4,0)+20000,40000))))+IF(I3205&lt;=0,0,IF(I3205&lt;=25000,I3205,IF(I3205&lt;=50000,ROUNDUP(I3205/2,0)+12500,IF(I3205&lt;=100000,ROUNDUP(I3205/4,0)+25000,50000)))),40000))))</f>
        <v/>
      </c>
      <c r="R3205" s="18">
        <f>MIN(120000,O3205+P3205+Q3205)</f>
        <v/>
      </c>
      <c r="S3205" s="18">
        <f>IF(F3205&lt;=0,IF(E3205&lt;=0,0,IF(E3205&lt;=12000,E3205,IF(E3205&lt;=32000,ROUNDUP(E3205/2,0)+6000,IF(E3205&lt;=56000,ROUNDUP(E3205/4,0)+14000,28000)))),IF(E3205&lt;=0,IF(F3205&lt;=0,0,IF(F3205&lt;=15000,F3205,IF(F3205&lt;=40000,ROUNDUP(F3205/2,0)+7500,IF(F3205&lt;=70000,ROUNDUP(F3205/4,0)+17500,35000)))),MAX(IF(F3205&lt;=0,0,IF(F3205&lt;=15000,F3205,IF(F3205&lt;=40000,ROUNDUP(F3205/2,0)+7500,IF(F3205&lt;=70000,ROUNDUP(F3205/4,0)+17500,35000)))),MIN(IF(E3205&lt;=0,0,IF(E3205&lt;=12000,E3205,IF(E3205&lt;=32000,ROUNDUP(E3205/2,0)+6000,IF(E3205&lt;=56000,ROUNDUP(E3205/4,0)+14000,28000))))+IF(F3205&lt;=0,0,IF(F3205&lt;=15000,F3205,IF(F3205&lt;=40000,ROUNDUP(F3205/2,0)+7500,IF(F3205&lt;=70000,ROUNDUP(F3205/4,0)+17500,35000)))),28000))))</f>
        <v/>
      </c>
      <c r="T3205" s="18">
        <f>IF(G3205&lt;=0,0,IF(G3205&lt;=12000,G3205,IF(G3205&lt;=32000,ROUNDUP(G3205/2,0)+6000,IF(G3205&lt;=56000,ROUNDUP(G3205/4,0)+14000,28000))))</f>
        <v/>
      </c>
      <c r="U3205" s="18">
        <f>IF(I3205&lt;=0,IF(H3205&lt;=0,0,IF(H3205&lt;=12000,H3205,IF(H3205&lt;=32000,ROUNDUP(H3205/2,0)+6000,IF(H3205&lt;=56000,ROUNDUP(H3205/4,0)+14000,28000)))),IF(H3205&lt;=0,IF(I3205&lt;=0,0,IF(I3205&lt;=15000,I3205,IF(I3205&lt;=40000,ROUNDUP(I3205/2,0)+7500,IF(I3205&lt;=70000,ROUNDUP(I3205/4,0)+17500,35000)))),MAX(IF(I3205&lt;=0,0,IF(I3205&lt;=15000,I3205,IF(I3205&lt;=40000,ROUNDUP(I3205/2,0)+7500,IF(I3205&lt;=70000,ROUNDUP(I3205/4,0)+17500,35000)))),MIN(IF(H3205&lt;=0,0,IF(H3205&lt;=12000,H3205,IF(H3205&lt;=32000,ROUNDUP(H3205/2,0)+6000,IF(H3205&lt;=56000,ROUNDUP(H3205/4,0)+14000,28000))))+IF(I3205&lt;=0,0,IF(I3205&lt;=15000,I3205,IF(I3205&lt;=40000,ROUNDUP(I3205/2,0)+7500,IF(I3205&lt;=70000,ROUNDUP(I3205/4,0)+17500,35000)))),28000))))</f>
        <v/>
      </c>
      <c r="V3205" s="18">
        <f>MIN(70000,S3205+T3205+U3205)</f>
        <v/>
      </c>
      <c r="W3205" s="18">
        <f>MAX(0,ROUNDDOWN(M3205-J3205-N3205-K3205-0,-3))</f>
        <v/>
      </c>
      <c r="X3205" s="18">
        <f>MAX(0,ROUNDDOWN(M3205-J3205-N3205-K3205-R3205,-3))</f>
        <v/>
      </c>
      <c r="Y3205" s="18">
        <f>IF(W3205&lt;=0,0,ROUNDDOWN((W3205*LOOKUP(W3205,{0,1950001,3300001,6950001,9000001,18000001,40000001},{0.05,0.1,0.2,0.23,0.33,0.4,0.45})-LOOKUP(W3205,{0,1950001,3300001,6950001,9000001,18000001,40000001},{0,97500,427500,636000,1536000,2796000,4796000}))*1.021,-2))</f>
        <v/>
      </c>
      <c r="Z3205" s="18">
        <f>IF(X3205&lt;=0,0,ROUNDDOWN((X3205*LOOKUP(X3205,{0,1950001,3300001,6950001,9000001,18000001,40000001},{0.05,0.1,0.2,0.23,0.33,0.4,0.45})-LOOKUP(X3205,{0,1950001,3300001,6950001,9000001,18000001,40000001},{0,97500,427500,636000,1536000,2796000,4796000}))*1.021,-2))</f>
        <v/>
      </c>
      <c r="AA3205" s="18">
        <f>MAX(0,ROUNDDOWN(M3205-J3205-430000-L3205-0,-3))</f>
        <v/>
      </c>
      <c r="AB3205" s="18">
        <f>MAX(0,ROUNDDOWN(M3205-J3205-430000-L3205-V3205,-3))</f>
        <v/>
      </c>
      <c r="AC3205" s="18">
        <f>IF(M3205&lt;=450000,0,MAX(0,ROUNDDOWN(AA3205*0.06-MIN(50000,AA3205)*0.03,-2))+MAX(0,ROUNDDOWN(AA3205*0.04-MIN(50000,AA3205)*0.02,-2)))</f>
        <v/>
      </c>
      <c r="AD3205" s="18">
        <f>IF(M3205&lt;=450000,0,MAX(0,ROUNDDOWN(AB3205*0.06-MIN(50000,AB3205)*0.03,-2))+MAX(0,ROUNDDOWN(AB3205*0.04-MIN(50000,AB3205)*0.02,-2)))</f>
        <v/>
      </c>
      <c r="AE3205" s="18">
        <f>Y3205-Z3205</f>
        <v/>
      </c>
      <c r="AF3205" s="18">
        <f>AC3205-AD3205</f>
        <v/>
      </c>
      <c r="AG3205" s="18">
        <f>AE3205+AF3205</f>
        <v/>
      </c>
      <c r="AH3205" s="20">
        <f>IF(W3205&lt;=0,0,LOOKUP(W3205,{0,1950001,3300001,6950001,9000001,18000001,40000001},{0.05,0.1,0.2,0.23,0.33,0.4,0.45}))</f>
        <v/>
      </c>
    </row>
    <row r="3206">
      <c r="A3206" t="inlineStr">
        <is>
          <t>1万円刻み 特例あり一般12万円</t>
        </is>
      </c>
      <c r="B3206" s="18">
        <f>'4_1万円刻み'!$A$1042</f>
        <v/>
      </c>
      <c r="C3206" s="19" t="n">
        <v>2026</v>
      </c>
      <c r="D3206" t="inlineStr">
        <is>
          <t>はい</t>
        </is>
      </c>
      <c r="E3206" s="18" t="n">
        <v>120000</v>
      </c>
      <c r="F3206" s="18" t="n">
        <v>0</v>
      </c>
      <c r="G3206" s="18" t="n">
        <v>0</v>
      </c>
      <c r="H3206" s="18" t="n">
        <v>0</v>
      </c>
      <c r="I3206" s="18" t="n">
        <v>0</v>
      </c>
      <c r="J3206" s="18">
        <f>ROUND(MIN(B3206/12,650000)*12*0.0915+MIN(B3206/12,1390000)*12*(0.0504+0)+B3206*0.005,0)</f>
        <v/>
      </c>
      <c r="K3206" s="18" t="n">
        <v>0</v>
      </c>
      <c r="L3206" s="18" t="n">
        <v>0</v>
      </c>
      <c r="M3206" s="18">
        <f>ROUND(IF(C3206&gt;=2026,IF(B3206&lt;741000,0,IF(B3206&lt;2191000,B3206-740000,IF(B3206&lt;2193000,1451000,IF(B3206&lt;2196000,1453000,IF(B3206&lt;2200000,1456000,IF(B3206&lt;3600000,ROUNDDOWN(B3206/4,-3)*2.8-80000,IF(B3206&lt;6600000,ROUNDDOWN(B3206/4,-3)*3.2-440000,IF(B3206&lt;8500000,ROUNDDOWN(B3206*0.9,0)-1100000,B3206-1950000)))))))),IF(B3206&lt;651000,0,IF(B3206&lt;1900000,B3206-650000,IF(B3206&lt;3600000,ROUNDDOWN(B3206/4,-3)*2.8-80000,IF(B3206&lt;6600000,ROUNDDOWN(B3206/4,-3)*3.2-440000,IF(B3206&lt;8500000,ROUNDDOWN(B3206*0.9,0)-1100000,B3206-1950000)))))),0)</f>
        <v/>
      </c>
      <c r="N3206" s="18">
        <f>IF(M3206&gt;23500000,NA(),IF(C3206&gt;=2026,IF(M3206&lt;=4890000,1040000,IF(M3206&lt;=6550000,670000,620000)),IF(M3206&lt;=1320000,950000,IF(M3206&lt;=3360000,880000,IF(M3206&lt;=4890000,680000,IF(M3206&lt;=6550000,630000,580000))))))</f>
        <v/>
      </c>
      <c r="O3206" s="18">
        <f>IF(F3206&lt;=0,IF(AND(D3206="はい",C3206&gt;=2026,C3206&lt;=2027),IF(E3206&lt;=0,0,IF(E3206&lt;=30000,E3206,IF(E3206&lt;=60000,ROUNDUP(E3206/2,0)+15000,IF(E3206&lt;=120000,ROUNDUP(E3206/4,0)+30000,60000)))),IF(E3206&lt;=0,0,IF(E3206&lt;=20000,E3206,IF(E3206&lt;=40000,ROUNDUP(E3206/2,0)+10000,IF(E3206&lt;=80000,ROUNDUP(E3206/4,0)+20000,40000))))),IF(E3206&lt;=0,IF(F3206&lt;=0,0,IF(F3206&lt;=25000,F3206,IF(F3206&lt;=50000,ROUNDUP(F3206/2,0)+12500,IF(F3206&lt;=100000,ROUNDUP(F3206/4,0)+25000,50000)))),MAX(IF(F3206&lt;=0,0,IF(F3206&lt;=25000,F3206,IF(F3206&lt;=50000,ROUNDUP(F3206/2,0)+12500,IF(F3206&lt;=100000,ROUNDUP(F3206/4,0)+25000,50000)))),MIN(IF(AND(D3206="はい",C3206&gt;=2026,C3206&lt;=2027),IF(E3206&lt;=0,0,IF(E3206&lt;=30000,E3206,IF(E3206&lt;=60000,ROUNDUP(E3206/2,0)+15000,IF(E3206&lt;=120000,ROUNDUP(E3206/4,0)+30000,60000)))),IF(E3206&lt;=0,0,IF(E3206&lt;=20000,E3206,IF(E3206&lt;=40000,ROUNDUP(E3206/2,0)+10000,IF(E3206&lt;=80000,ROUNDUP(E3206/4,0)+20000,40000)))))+IF(F3206&lt;=0,0,IF(F3206&lt;=25000,F3206,IF(F3206&lt;=50000,ROUNDUP(F3206/2,0)+12500,IF(F3206&lt;=100000,ROUNDUP(F3206/4,0)+25000,50000)))),IF(AND(D3206="はい",C3206&gt;=2026,C3206&lt;=2027),60000,40000)))))</f>
        <v/>
      </c>
      <c r="P3206" s="18">
        <f>IF(G3206&lt;=0,0,IF(G3206&lt;=20000,G3206,IF(G3206&lt;=40000,ROUNDUP(G3206/2,0)+10000,IF(G3206&lt;=80000,ROUNDUP(G3206/4,0)+20000,40000))))</f>
        <v/>
      </c>
      <c r="Q3206" s="18">
        <f>IF(I3206&lt;=0,IF(H3206&lt;=0,0,IF(H3206&lt;=20000,H3206,IF(H3206&lt;=40000,ROUNDUP(H3206/2,0)+10000,IF(H3206&lt;=80000,ROUNDUP(H3206/4,0)+20000,40000)))),IF(H3206&lt;=0,IF(I3206&lt;=0,0,IF(I3206&lt;=25000,I3206,IF(I3206&lt;=50000,ROUNDUP(I3206/2,0)+12500,IF(I3206&lt;=100000,ROUNDUP(I3206/4,0)+25000,50000)))),MAX(IF(I3206&lt;=0,0,IF(I3206&lt;=25000,I3206,IF(I3206&lt;=50000,ROUNDUP(I3206/2,0)+12500,IF(I3206&lt;=100000,ROUNDUP(I3206/4,0)+25000,50000)))),MIN(IF(H3206&lt;=0,0,IF(H3206&lt;=20000,H3206,IF(H3206&lt;=40000,ROUNDUP(H3206/2,0)+10000,IF(H3206&lt;=80000,ROUNDUP(H3206/4,0)+20000,40000))))+IF(I3206&lt;=0,0,IF(I3206&lt;=25000,I3206,IF(I3206&lt;=50000,ROUNDUP(I3206/2,0)+12500,IF(I3206&lt;=100000,ROUNDUP(I3206/4,0)+25000,50000)))),40000))))</f>
        <v/>
      </c>
      <c r="R3206" s="18">
        <f>MIN(120000,O3206+P3206+Q3206)</f>
        <v/>
      </c>
      <c r="S3206" s="18">
        <f>IF(F3206&lt;=0,IF(E3206&lt;=0,0,IF(E3206&lt;=12000,E3206,IF(E3206&lt;=32000,ROUNDUP(E3206/2,0)+6000,IF(E3206&lt;=56000,ROUNDUP(E3206/4,0)+14000,28000)))),IF(E3206&lt;=0,IF(F3206&lt;=0,0,IF(F3206&lt;=15000,F3206,IF(F3206&lt;=40000,ROUNDUP(F3206/2,0)+7500,IF(F3206&lt;=70000,ROUNDUP(F3206/4,0)+17500,35000)))),MAX(IF(F3206&lt;=0,0,IF(F3206&lt;=15000,F3206,IF(F3206&lt;=40000,ROUNDUP(F3206/2,0)+7500,IF(F3206&lt;=70000,ROUNDUP(F3206/4,0)+17500,35000)))),MIN(IF(E3206&lt;=0,0,IF(E3206&lt;=12000,E3206,IF(E3206&lt;=32000,ROUNDUP(E3206/2,0)+6000,IF(E3206&lt;=56000,ROUNDUP(E3206/4,0)+14000,28000))))+IF(F3206&lt;=0,0,IF(F3206&lt;=15000,F3206,IF(F3206&lt;=40000,ROUNDUP(F3206/2,0)+7500,IF(F3206&lt;=70000,ROUNDUP(F3206/4,0)+17500,35000)))),28000))))</f>
        <v/>
      </c>
      <c r="T3206" s="18">
        <f>IF(G3206&lt;=0,0,IF(G3206&lt;=12000,G3206,IF(G3206&lt;=32000,ROUNDUP(G3206/2,0)+6000,IF(G3206&lt;=56000,ROUNDUP(G3206/4,0)+14000,28000))))</f>
        <v/>
      </c>
      <c r="U3206" s="18">
        <f>IF(I3206&lt;=0,IF(H3206&lt;=0,0,IF(H3206&lt;=12000,H3206,IF(H3206&lt;=32000,ROUNDUP(H3206/2,0)+6000,IF(H3206&lt;=56000,ROUNDUP(H3206/4,0)+14000,28000)))),IF(H3206&lt;=0,IF(I3206&lt;=0,0,IF(I3206&lt;=15000,I3206,IF(I3206&lt;=40000,ROUNDUP(I3206/2,0)+7500,IF(I3206&lt;=70000,ROUNDUP(I3206/4,0)+17500,35000)))),MAX(IF(I3206&lt;=0,0,IF(I3206&lt;=15000,I3206,IF(I3206&lt;=40000,ROUNDUP(I3206/2,0)+7500,IF(I3206&lt;=70000,ROUNDUP(I3206/4,0)+17500,35000)))),MIN(IF(H3206&lt;=0,0,IF(H3206&lt;=12000,H3206,IF(H3206&lt;=32000,ROUNDUP(H3206/2,0)+6000,IF(H3206&lt;=56000,ROUNDUP(H3206/4,0)+14000,28000))))+IF(I3206&lt;=0,0,IF(I3206&lt;=15000,I3206,IF(I3206&lt;=40000,ROUNDUP(I3206/2,0)+7500,IF(I3206&lt;=70000,ROUNDUP(I3206/4,0)+17500,35000)))),28000))))</f>
        <v/>
      </c>
      <c r="V3206" s="18">
        <f>MIN(70000,S3206+T3206+U3206)</f>
        <v/>
      </c>
      <c r="W3206" s="18">
        <f>MAX(0,ROUNDDOWN(M3206-J3206-N3206-K3206-0,-3))</f>
        <v/>
      </c>
      <c r="X3206" s="18">
        <f>MAX(0,ROUNDDOWN(M3206-J3206-N3206-K3206-R3206,-3))</f>
        <v/>
      </c>
      <c r="Y3206" s="18">
        <f>IF(W3206&lt;=0,0,ROUNDDOWN((W3206*LOOKUP(W3206,{0,1950001,3300001,6950001,9000001,18000001,40000001},{0.05,0.1,0.2,0.23,0.33,0.4,0.45})-LOOKUP(W3206,{0,1950001,3300001,6950001,9000001,18000001,40000001},{0,97500,427500,636000,1536000,2796000,4796000}))*1.021,-2))</f>
        <v/>
      </c>
      <c r="Z3206" s="18">
        <f>IF(X3206&lt;=0,0,ROUNDDOWN((X3206*LOOKUP(X3206,{0,1950001,3300001,6950001,9000001,18000001,40000001},{0.05,0.1,0.2,0.23,0.33,0.4,0.45})-LOOKUP(X3206,{0,1950001,3300001,6950001,9000001,18000001,40000001},{0,97500,427500,636000,1536000,2796000,4796000}))*1.021,-2))</f>
        <v/>
      </c>
      <c r="AA3206" s="18">
        <f>MAX(0,ROUNDDOWN(M3206-J3206-430000-L3206-0,-3))</f>
        <v/>
      </c>
      <c r="AB3206" s="18">
        <f>MAX(0,ROUNDDOWN(M3206-J3206-430000-L3206-V3206,-3))</f>
        <v/>
      </c>
      <c r="AC3206" s="18">
        <f>IF(M3206&lt;=450000,0,MAX(0,ROUNDDOWN(AA3206*0.06-MIN(50000,AA3206)*0.03,-2))+MAX(0,ROUNDDOWN(AA3206*0.04-MIN(50000,AA3206)*0.02,-2)))</f>
        <v/>
      </c>
      <c r="AD3206" s="18">
        <f>IF(M3206&lt;=450000,0,MAX(0,ROUNDDOWN(AB3206*0.06-MIN(50000,AB3206)*0.03,-2))+MAX(0,ROUNDDOWN(AB3206*0.04-MIN(50000,AB3206)*0.02,-2)))</f>
        <v/>
      </c>
      <c r="AE3206" s="18">
        <f>Y3206-Z3206</f>
        <v/>
      </c>
      <c r="AF3206" s="18">
        <f>AC3206-AD3206</f>
        <v/>
      </c>
      <c r="AG3206" s="18">
        <f>AE3206+AF3206</f>
        <v/>
      </c>
      <c r="AH3206" s="20">
        <f>IF(W3206&lt;=0,0,LOOKUP(W3206,{0,1950001,3300001,6950001,9000001,18000001,40000001},{0.05,0.1,0.2,0.23,0.33,0.4,0.45}))</f>
        <v/>
      </c>
    </row>
    <row r="3207">
      <c r="A3207" t="inlineStr">
        <is>
          <t>1万円刻み 3区分8万円ずつ</t>
        </is>
      </c>
      <c r="B3207" s="18">
        <f>'4_1万円刻み'!$A$1043</f>
        <v/>
      </c>
      <c r="C3207" s="19" t="n">
        <v>2026</v>
      </c>
      <c r="D3207" t="inlineStr">
        <is>
          <t>いいえ</t>
        </is>
      </c>
      <c r="E3207" s="18" t="n">
        <v>80000</v>
      </c>
      <c r="F3207" s="18" t="n">
        <v>0</v>
      </c>
      <c r="G3207" s="18" t="n">
        <v>80000</v>
      </c>
      <c r="H3207" s="18" t="n">
        <v>80000</v>
      </c>
      <c r="I3207" s="18" t="n">
        <v>0</v>
      </c>
      <c r="J3207" s="18">
        <f>ROUND(MIN(B3207/12,650000)*12*0.0915+MIN(B3207/12,1390000)*12*(0.0504+0)+B3207*0.005,0)</f>
        <v/>
      </c>
      <c r="K3207" s="18" t="n">
        <v>0</v>
      </c>
      <c r="L3207" s="18" t="n">
        <v>0</v>
      </c>
      <c r="M3207" s="18">
        <f>ROUND(IF(C3207&gt;=2026,IF(B3207&lt;741000,0,IF(B3207&lt;2191000,B3207-740000,IF(B3207&lt;2193000,1451000,IF(B3207&lt;2196000,1453000,IF(B3207&lt;2200000,1456000,IF(B3207&lt;3600000,ROUNDDOWN(B3207/4,-3)*2.8-80000,IF(B3207&lt;6600000,ROUNDDOWN(B3207/4,-3)*3.2-440000,IF(B3207&lt;8500000,ROUNDDOWN(B3207*0.9,0)-1100000,B3207-1950000)))))))),IF(B3207&lt;651000,0,IF(B3207&lt;1900000,B3207-650000,IF(B3207&lt;3600000,ROUNDDOWN(B3207/4,-3)*2.8-80000,IF(B3207&lt;6600000,ROUNDDOWN(B3207/4,-3)*3.2-440000,IF(B3207&lt;8500000,ROUNDDOWN(B3207*0.9,0)-1100000,B3207-1950000)))))),0)</f>
        <v/>
      </c>
      <c r="N3207" s="18">
        <f>IF(M3207&gt;23500000,NA(),IF(C3207&gt;=2026,IF(M3207&lt;=4890000,1040000,IF(M3207&lt;=6550000,670000,620000)),IF(M3207&lt;=1320000,950000,IF(M3207&lt;=3360000,880000,IF(M3207&lt;=4890000,680000,IF(M3207&lt;=6550000,630000,580000))))))</f>
        <v/>
      </c>
      <c r="O3207" s="18">
        <f>IF(F3207&lt;=0,IF(AND(D3207="はい",C3207&gt;=2026,C3207&lt;=2027),IF(E3207&lt;=0,0,IF(E3207&lt;=30000,E3207,IF(E3207&lt;=60000,ROUNDUP(E3207/2,0)+15000,IF(E3207&lt;=120000,ROUNDUP(E3207/4,0)+30000,60000)))),IF(E3207&lt;=0,0,IF(E3207&lt;=20000,E3207,IF(E3207&lt;=40000,ROUNDUP(E3207/2,0)+10000,IF(E3207&lt;=80000,ROUNDUP(E3207/4,0)+20000,40000))))),IF(E3207&lt;=0,IF(F3207&lt;=0,0,IF(F3207&lt;=25000,F3207,IF(F3207&lt;=50000,ROUNDUP(F3207/2,0)+12500,IF(F3207&lt;=100000,ROUNDUP(F3207/4,0)+25000,50000)))),MAX(IF(F3207&lt;=0,0,IF(F3207&lt;=25000,F3207,IF(F3207&lt;=50000,ROUNDUP(F3207/2,0)+12500,IF(F3207&lt;=100000,ROUNDUP(F3207/4,0)+25000,50000)))),MIN(IF(AND(D3207="はい",C3207&gt;=2026,C3207&lt;=2027),IF(E3207&lt;=0,0,IF(E3207&lt;=30000,E3207,IF(E3207&lt;=60000,ROUNDUP(E3207/2,0)+15000,IF(E3207&lt;=120000,ROUNDUP(E3207/4,0)+30000,60000)))),IF(E3207&lt;=0,0,IF(E3207&lt;=20000,E3207,IF(E3207&lt;=40000,ROUNDUP(E3207/2,0)+10000,IF(E3207&lt;=80000,ROUNDUP(E3207/4,0)+20000,40000)))))+IF(F3207&lt;=0,0,IF(F3207&lt;=25000,F3207,IF(F3207&lt;=50000,ROUNDUP(F3207/2,0)+12500,IF(F3207&lt;=100000,ROUNDUP(F3207/4,0)+25000,50000)))),IF(AND(D3207="はい",C3207&gt;=2026,C3207&lt;=2027),60000,40000)))))</f>
        <v/>
      </c>
      <c r="P3207" s="18">
        <f>IF(G3207&lt;=0,0,IF(G3207&lt;=20000,G3207,IF(G3207&lt;=40000,ROUNDUP(G3207/2,0)+10000,IF(G3207&lt;=80000,ROUNDUP(G3207/4,0)+20000,40000))))</f>
        <v/>
      </c>
      <c r="Q3207" s="18">
        <f>IF(I3207&lt;=0,IF(H3207&lt;=0,0,IF(H3207&lt;=20000,H3207,IF(H3207&lt;=40000,ROUNDUP(H3207/2,0)+10000,IF(H3207&lt;=80000,ROUNDUP(H3207/4,0)+20000,40000)))),IF(H3207&lt;=0,IF(I3207&lt;=0,0,IF(I3207&lt;=25000,I3207,IF(I3207&lt;=50000,ROUNDUP(I3207/2,0)+12500,IF(I3207&lt;=100000,ROUNDUP(I3207/4,0)+25000,50000)))),MAX(IF(I3207&lt;=0,0,IF(I3207&lt;=25000,I3207,IF(I3207&lt;=50000,ROUNDUP(I3207/2,0)+12500,IF(I3207&lt;=100000,ROUNDUP(I3207/4,0)+25000,50000)))),MIN(IF(H3207&lt;=0,0,IF(H3207&lt;=20000,H3207,IF(H3207&lt;=40000,ROUNDUP(H3207/2,0)+10000,IF(H3207&lt;=80000,ROUNDUP(H3207/4,0)+20000,40000))))+IF(I3207&lt;=0,0,IF(I3207&lt;=25000,I3207,IF(I3207&lt;=50000,ROUNDUP(I3207/2,0)+12500,IF(I3207&lt;=100000,ROUNDUP(I3207/4,0)+25000,50000)))),40000))))</f>
        <v/>
      </c>
      <c r="R3207" s="18">
        <f>MIN(120000,O3207+P3207+Q3207)</f>
        <v/>
      </c>
      <c r="S3207" s="18">
        <f>IF(F3207&lt;=0,IF(E3207&lt;=0,0,IF(E3207&lt;=12000,E3207,IF(E3207&lt;=32000,ROUNDUP(E3207/2,0)+6000,IF(E3207&lt;=56000,ROUNDUP(E3207/4,0)+14000,28000)))),IF(E3207&lt;=0,IF(F3207&lt;=0,0,IF(F3207&lt;=15000,F3207,IF(F3207&lt;=40000,ROUNDUP(F3207/2,0)+7500,IF(F3207&lt;=70000,ROUNDUP(F3207/4,0)+17500,35000)))),MAX(IF(F3207&lt;=0,0,IF(F3207&lt;=15000,F3207,IF(F3207&lt;=40000,ROUNDUP(F3207/2,0)+7500,IF(F3207&lt;=70000,ROUNDUP(F3207/4,0)+17500,35000)))),MIN(IF(E3207&lt;=0,0,IF(E3207&lt;=12000,E3207,IF(E3207&lt;=32000,ROUNDUP(E3207/2,0)+6000,IF(E3207&lt;=56000,ROUNDUP(E3207/4,0)+14000,28000))))+IF(F3207&lt;=0,0,IF(F3207&lt;=15000,F3207,IF(F3207&lt;=40000,ROUNDUP(F3207/2,0)+7500,IF(F3207&lt;=70000,ROUNDUP(F3207/4,0)+17500,35000)))),28000))))</f>
        <v/>
      </c>
      <c r="T3207" s="18">
        <f>IF(G3207&lt;=0,0,IF(G3207&lt;=12000,G3207,IF(G3207&lt;=32000,ROUNDUP(G3207/2,0)+6000,IF(G3207&lt;=56000,ROUNDUP(G3207/4,0)+14000,28000))))</f>
        <v/>
      </c>
      <c r="U3207" s="18">
        <f>IF(I3207&lt;=0,IF(H3207&lt;=0,0,IF(H3207&lt;=12000,H3207,IF(H3207&lt;=32000,ROUNDUP(H3207/2,0)+6000,IF(H3207&lt;=56000,ROUNDUP(H3207/4,0)+14000,28000)))),IF(H3207&lt;=0,IF(I3207&lt;=0,0,IF(I3207&lt;=15000,I3207,IF(I3207&lt;=40000,ROUNDUP(I3207/2,0)+7500,IF(I3207&lt;=70000,ROUNDUP(I3207/4,0)+17500,35000)))),MAX(IF(I3207&lt;=0,0,IF(I3207&lt;=15000,I3207,IF(I3207&lt;=40000,ROUNDUP(I3207/2,0)+7500,IF(I3207&lt;=70000,ROUNDUP(I3207/4,0)+17500,35000)))),MIN(IF(H3207&lt;=0,0,IF(H3207&lt;=12000,H3207,IF(H3207&lt;=32000,ROUNDUP(H3207/2,0)+6000,IF(H3207&lt;=56000,ROUNDUP(H3207/4,0)+14000,28000))))+IF(I3207&lt;=0,0,IF(I3207&lt;=15000,I3207,IF(I3207&lt;=40000,ROUNDUP(I3207/2,0)+7500,IF(I3207&lt;=70000,ROUNDUP(I3207/4,0)+17500,35000)))),28000))))</f>
        <v/>
      </c>
      <c r="V3207" s="18">
        <f>MIN(70000,S3207+T3207+U3207)</f>
        <v/>
      </c>
      <c r="W3207" s="18">
        <f>MAX(0,ROUNDDOWN(M3207-J3207-N3207-K3207-0,-3))</f>
        <v/>
      </c>
      <c r="X3207" s="18">
        <f>MAX(0,ROUNDDOWN(M3207-J3207-N3207-K3207-R3207,-3))</f>
        <v/>
      </c>
      <c r="Y3207" s="18">
        <f>IF(W3207&lt;=0,0,ROUNDDOWN((W3207*LOOKUP(W3207,{0,1950001,3300001,6950001,9000001,18000001,40000001},{0.05,0.1,0.2,0.23,0.33,0.4,0.45})-LOOKUP(W3207,{0,1950001,3300001,6950001,9000001,18000001,40000001},{0,97500,427500,636000,1536000,2796000,4796000}))*1.021,-2))</f>
        <v/>
      </c>
      <c r="Z3207" s="18">
        <f>IF(X3207&lt;=0,0,ROUNDDOWN((X3207*LOOKUP(X3207,{0,1950001,3300001,6950001,9000001,18000001,40000001},{0.05,0.1,0.2,0.23,0.33,0.4,0.45})-LOOKUP(X3207,{0,1950001,3300001,6950001,9000001,18000001,40000001},{0,97500,427500,636000,1536000,2796000,4796000}))*1.021,-2))</f>
        <v/>
      </c>
      <c r="AA3207" s="18">
        <f>MAX(0,ROUNDDOWN(M3207-J3207-430000-L3207-0,-3))</f>
        <v/>
      </c>
      <c r="AB3207" s="18">
        <f>MAX(0,ROUNDDOWN(M3207-J3207-430000-L3207-V3207,-3))</f>
        <v/>
      </c>
      <c r="AC3207" s="18">
        <f>IF(M3207&lt;=450000,0,MAX(0,ROUNDDOWN(AA3207*0.06-MIN(50000,AA3207)*0.03,-2))+MAX(0,ROUNDDOWN(AA3207*0.04-MIN(50000,AA3207)*0.02,-2)))</f>
        <v/>
      </c>
      <c r="AD3207" s="18">
        <f>IF(M3207&lt;=450000,0,MAX(0,ROUNDDOWN(AB3207*0.06-MIN(50000,AB3207)*0.03,-2))+MAX(0,ROUNDDOWN(AB3207*0.04-MIN(50000,AB3207)*0.02,-2)))</f>
        <v/>
      </c>
      <c r="AE3207" s="18">
        <f>Y3207-Z3207</f>
        <v/>
      </c>
      <c r="AF3207" s="18">
        <f>AC3207-AD3207</f>
        <v/>
      </c>
      <c r="AG3207" s="18">
        <f>AE3207+AF3207</f>
        <v/>
      </c>
      <c r="AH3207" s="20">
        <f>IF(W3207&lt;=0,0,LOOKUP(W3207,{0,1950001,3300001,6950001,9000001,18000001,40000001},{0.05,0.1,0.2,0.23,0.33,0.4,0.45}))</f>
        <v/>
      </c>
    </row>
    <row r="3208">
      <c r="A3208" t="inlineStr">
        <is>
          <t>1万円刻み 一般8万円</t>
        </is>
      </c>
      <c r="B3208" s="18">
        <f>'4_1万円刻み'!$A$1043</f>
        <v/>
      </c>
      <c r="C3208" s="19" t="n">
        <v>2026</v>
      </c>
      <c r="D3208" t="inlineStr">
        <is>
          <t>いいえ</t>
        </is>
      </c>
      <c r="E3208" s="18" t="n">
        <v>80000</v>
      </c>
      <c r="F3208" s="18" t="n">
        <v>0</v>
      </c>
      <c r="G3208" s="18" t="n">
        <v>0</v>
      </c>
      <c r="H3208" s="18" t="n">
        <v>0</v>
      </c>
      <c r="I3208" s="18" t="n">
        <v>0</v>
      </c>
      <c r="J3208" s="18">
        <f>ROUND(MIN(B3208/12,650000)*12*0.0915+MIN(B3208/12,1390000)*12*(0.0504+0)+B3208*0.005,0)</f>
        <v/>
      </c>
      <c r="K3208" s="18" t="n">
        <v>0</v>
      </c>
      <c r="L3208" s="18" t="n">
        <v>0</v>
      </c>
      <c r="M3208" s="18">
        <f>ROUND(IF(C3208&gt;=2026,IF(B3208&lt;741000,0,IF(B3208&lt;2191000,B3208-740000,IF(B3208&lt;2193000,1451000,IF(B3208&lt;2196000,1453000,IF(B3208&lt;2200000,1456000,IF(B3208&lt;3600000,ROUNDDOWN(B3208/4,-3)*2.8-80000,IF(B3208&lt;6600000,ROUNDDOWN(B3208/4,-3)*3.2-440000,IF(B3208&lt;8500000,ROUNDDOWN(B3208*0.9,0)-1100000,B3208-1950000)))))))),IF(B3208&lt;651000,0,IF(B3208&lt;1900000,B3208-650000,IF(B3208&lt;3600000,ROUNDDOWN(B3208/4,-3)*2.8-80000,IF(B3208&lt;6600000,ROUNDDOWN(B3208/4,-3)*3.2-440000,IF(B3208&lt;8500000,ROUNDDOWN(B3208*0.9,0)-1100000,B3208-1950000)))))),0)</f>
        <v/>
      </c>
      <c r="N3208" s="18">
        <f>IF(M3208&gt;23500000,NA(),IF(C3208&gt;=2026,IF(M3208&lt;=4890000,1040000,IF(M3208&lt;=6550000,670000,620000)),IF(M3208&lt;=1320000,950000,IF(M3208&lt;=3360000,880000,IF(M3208&lt;=4890000,680000,IF(M3208&lt;=6550000,630000,580000))))))</f>
        <v/>
      </c>
      <c r="O3208" s="18">
        <f>IF(F3208&lt;=0,IF(AND(D3208="はい",C3208&gt;=2026,C3208&lt;=2027),IF(E3208&lt;=0,0,IF(E3208&lt;=30000,E3208,IF(E3208&lt;=60000,ROUNDUP(E3208/2,0)+15000,IF(E3208&lt;=120000,ROUNDUP(E3208/4,0)+30000,60000)))),IF(E3208&lt;=0,0,IF(E3208&lt;=20000,E3208,IF(E3208&lt;=40000,ROUNDUP(E3208/2,0)+10000,IF(E3208&lt;=80000,ROUNDUP(E3208/4,0)+20000,40000))))),IF(E3208&lt;=0,IF(F3208&lt;=0,0,IF(F3208&lt;=25000,F3208,IF(F3208&lt;=50000,ROUNDUP(F3208/2,0)+12500,IF(F3208&lt;=100000,ROUNDUP(F3208/4,0)+25000,50000)))),MAX(IF(F3208&lt;=0,0,IF(F3208&lt;=25000,F3208,IF(F3208&lt;=50000,ROUNDUP(F3208/2,0)+12500,IF(F3208&lt;=100000,ROUNDUP(F3208/4,0)+25000,50000)))),MIN(IF(AND(D3208="はい",C3208&gt;=2026,C3208&lt;=2027),IF(E3208&lt;=0,0,IF(E3208&lt;=30000,E3208,IF(E3208&lt;=60000,ROUNDUP(E3208/2,0)+15000,IF(E3208&lt;=120000,ROUNDUP(E3208/4,0)+30000,60000)))),IF(E3208&lt;=0,0,IF(E3208&lt;=20000,E3208,IF(E3208&lt;=40000,ROUNDUP(E3208/2,0)+10000,IF(E3208&lt;=80000,ROUNDUP(E3208/4,0)+20000,40000)))))+IF(F3208&lt;=0,0,IF(F3208&lt;=25000,F3208,IF(F3208&lt;=50000,ROUNDUP(F3208/2,0)+12500,IF(F3208&lt;=100000,ROUNDUP(F3208/4,0)+25000,50000)))),IF(AND(D3208="はい",C3208&gt;=2026,C3208&lt;=2027),60000,40000)))))</f>
        <v/>
      </c>
      <c r="P3208" s="18">
        <f>IF(G3208&lt;=0,0,IF(G3208&lt;=20000,G3208,IF(G3208&lt;=40000,ROUNDUP(G3208/2,0)+10000,IF(G3208&lt;=80000,ROUNDUP(G3208/4,0)+20000,40000))))</f>
        <v/>
      </c>
      <c r="Q3208" s="18">
        <f>IF(I3208&lt;=0,IF(H3208&lt;=0,0,IF(H3208&lt;=20000,H3208,IF(H3208&lt;=40000,ROUNDUP(H3208/2,0)+10000,IF(H3208&lt;=80000,ROUNDUP(H3208/4,0)+20000,40000)))),IF(H3208&lt;=0,IF(I3208&lt;=0,0,IF(I3208&lt;=25000,I3208,IF(I3208&lt;=50000,ROUNDUP(I3208/2,0)+12500,IF(I3208&lt;=100000,ROUNDUP(I3208/4,0)+25000,50000)))),MAX(IF(I3208&lt;=0,0,IF(I3208&lt;=25000,I3208,IF(I3208&lt;=50000,ROUNDUP(I3208/2,0)+12500,IF(I3208&lt;=100000,ROUNDUP(I3208/4,0)+25000,50000)))),MIN(IF(H3208&lt;=0,0,IF(H3208&lt;=20000,H3208,IF(H3208&lt;=40000,ROUNDUP(H3208/2,0)+10000,IF(H3208&lt;=80000,ROUNDUP(H3208/4,0)+20000,40000))))+IF(I3208&lt;=0,0,IF(I3208&lt;=25000,I3208,IF(I3208&lt;=50000,ROUNDUP(I3208/2,0)+12500,IF(I3208&lt;=100000,ROUNDUP(I3208/4,0)+25000,50000)))),40000))))</f>
        <v/>
      </c>
      <c r="R3208" s="18">
        <f>MIN(120000,O3208+P3208+Q3208)</f>
        <v/>
      </c>
      <c r="S3208" s="18">
        <f>IF(F3208&lt;=0,IF(E3208&lt;=0,0,IF(E3208&lt;=12000,E3208,IF(E3208&lt;=32000,ROUNDUP(E3208/2,0)+6000,IF(E3208&lt;=56000,ROUNDUP(E3208/4,0)+14000,28000)))),IF(E3208&lt;=0,IF(F3208&lt;=0,0,IF(F3208&lt;=15000,F3208,IF(F3208&lt;=40000,ROUNDUP(F3208/2,0)+7500,IF(F3208&lt;=70000,ROUNDUP(F3208/4,0)+17500,35000)))),MAX(IF(F3208&lt;=0,0,IF(F3208&lt;=15000,F3208,IF(F3208&lt;=40000,ROUNDUP(F3208/2,0)+7500,IF(F3208&lt;=70000,ROUNDUP(F3208/4,0)+17500,35000)))),MIN(IF(E3208&lt;=0,0,IF(E3208&lt;=12000,E3208,IF(E3208&lt;=32000,ROUNDUP(E3208/2,0)+6000,IF(E3208&lt;=56000,ROUNDUP(E3208/4,0)+14000,28000))))+IF(F3208&lt;=0,0,IF(F3208&lt;=15000,F3208,IF(F3208&lt;=40000,ROUNDUP(F3208/2,0)+7500,IF(F3208&lt;=70000,ROUNDUP(F3208/4,0)+17500,35000)))),28000))))</f>
        <v/>
      </c>
      <c r="T3208" s="18">
        <f>IF(G3208&lt;=0,0,IF(G3208&lt;=12000,G3208,IF(G3208&lt;=32000,ROUNDUP(G3208/2,0)+6000,IF(G3208&lt;=56000,ROUNDUP(G3208/4,0)+14000,28000))))</f>
        <v/>
      </c>
      <c r="U3208" s="18">
        <f>IF(I3208&lt;=0,IF(H3208&lt;=0,0,IF(H3208&lt;=12000,H3208,IF(H3208&lt;=32000,ROUNDUP(H3208/2,0)+6000,IF(H3208&lt;=56000,ROUNDUP(H3208/4,0)+14000,28000)))),IF(H3208&lt;=0,IF(I3208&lt;=0,0,IF(I3208&lt;=15000,I3208,IF(I3208&lt;=40000,ROUNDUP(I3208/2,0)+7500,IF(I3208&lt;=70000,ROUNDUP(I3208/4,0)+17500,35000)))),MAX(IF(I3208&lt;=0,0,IF(I3208&lt;=15000,I3208,IF(I3208&lt;=40000,ROUNDUP(I3208/2,0)+7500,IF(I3208&lt;=70000,ROUNDUP(I3208/4,0)+17500,35000)))),MIN(IF(H3208&lt;=0,0,IF(H3208&lt;=12000,H3208,IF(H3208&lt;=32000,ROUNDUP(H3208/2,0)+6000,IF(H3208&lt;=56000,ROUNDUP(H3208/4,0)+14000,28000))))+IF(I3208&lt;=0,0,IF(I3208&lt;=15000,I3208,IF(I3208&lt;=40000,ROUNDUP(I3208/2,0)+7500,IF(I3208&lt;=70000,ROUNDUP(I3208/4,0)+17500,35000)))),28000))))</f>
        <v/>
      </c>
      <c r="V3208" s="18">
        <f>MIN(70000,S3208+T3208+U3208)</f>
        <v/>
      </c>
      <c r="W3208" s="18">
        <f>MAX(0,ROUNDDOWN(M3208-J3208-N3208-K3208-0,-3))</f>
        <v/>
      </c>
      <c r="X3208" s="18">
        <f>MAX(0,ROUNDDOWN(M3208-J3208-N3208-K3208-R3208,-3))</f>
        <v/>
      </c>
      <c r="Y3208" s="18">
        <f>IF(W3208&lt;=0,0,ROUNDDOWN((W3208*LOOKUP(W3208,{0,1950001,3300001,6950001,9000001,18000001,40000001},{0.05,0.1,0.2,0.23,0.33,0.4,0.45})-LOOKUP(W3208,{0,1950001,3300001,6950001,9000001,18000001,40000001},{0,97500,427500,636000,1536000,2796000,4796000}))*1.021,-2))</f>
        <v/>
      </c>
      <c r="Z3208" s="18">
        <f>IF(X3208&lt;=0,0,ROUNDDOWN((X3208*LOOKUP(X3208,{0,1950001,3300001,6950001,9000001,18000001,40000001},{0.05,0.1,0.2,0.23,0.33,0.4,0.45})-LOOKUP(X3208,{0,1950001,3300001,6950001,9000001,18000001,40000001},{0,97500,427500,636000,1536000,2796000,4796000}))*1.021,-2))</f>
        <v/>
      </c>
      <c r="AA3208" s="18">
        <f>MAX(0,ROUNDDOWN(M3208-J3208-430000-L3208-0,-3))</f>
        <v/>
      </c>
      <c r="AB3208" s="18">
        <f>MAX(0,ROUNDDOWN(M3208-J3208-430000-L3208-V3208,-3))</f>
        <v/>
      </c>
      <c r="AC3208" s="18">
        <f>IF(M3208&lt;=450000,0,MAX(0,ROUNDDOWN(AA3208*0.06-MIN(50000,AA3208)*0.03,-2))+MAX(0,ROUNDDOWN(AA3208*0.04-MIN(50000,AA3208)*0.02,-2)))</f>
        <v/>
      </c>
      <c r="AD3208" s="18">
        <f>IF(M3208&lt;=450000,0,MAX(0,ROUNDDOWN(AB3208*0.06-MIN(50000,AB3208)*0.03,-2))+MAX(0,ROUNDDOWN(AB3208*0.04-MIN(50000,AB3208)*0.02,-2)))</f>
        <v/>
      </c>
      <c r="AE3208" s="18">
        <f>Y3208-Z3208</f>
        <v/>
      </c>
      <c r="AF3208" s="18">
        <f>AC3208-AD3208</f>
        <v/>
      </c>
      <c r="AG3208" s="18">
        <f>AE3208+AF3208</f>
        <v/>
      </c>
      <c r="AH3208" s="20">
        <f>IF(W3208&lt;=0,0,LOOKUP(W3208,{0,1950001,3300001,6950001,9000001,18000001,40000001},{0.05,0.1,0.2,0.23,0.33,0.4,0.45}))</f>
        <v/>
      </c>
    </row>
    <row r="3209">
      <c r="A3209" t="inlineStr">
        <is>
          <t>1万円刻み 特例あり一般12万円</t>
        </is>
      </c>
      <c r="B3209" s="18">
        <f>'4_1万円刻み'!$A$1043</f>
        <v/>
      </c>
      <c r="C3209" s="19" t="n">
        <v>2026</v>
      </c>
      <c r="D3209" t="inlineStr">
        <is>
          <t>はい</t>
        </is>
      </c>
      <c r="E3209" s="18" t="n">
        <v>120000</v>
      </c>
      <c r="F3209" s="18" t="n">
        <v>0</v>
      </c>
      <c r="G3209" s="18" t="n">
        <v>0</v>
      </c>
      <c r="H3209" s="18" t="n">
        <v>0</v>
      </c>
      <c r="I3209" s="18" t="n">
        <v>0</v>
      </c>
      <c r="J3209" s="18">
        <f>ROUND(MIN(B3209/12,650000)*12*0.0915+MIN(B3209/12,1390000)*12*(0.0504+0)+B3209*0.005,0)</f>
        <v/>
      </c>
      <c r="K3209" s="18" t="n">
        <v>0</v>
      </c>
      <c r="L3209" s="18" t="n">
        <v>0</v>
      </c>
      <c r="M3209" s="18">
        <f>ROUND(IF(C3209&gt;=2026,IF(B3209&lt;741000,0,IF(B3209&lt;2191000,B3209-740000,IF(B3209&lt;2193000,1451000,IF(B3209&lt;2196000,1453000,IF(B3209&lt;2200000,1456000,IF(B3209&lt;3600000,ROUNDDOWN(B3209/4,-3)*2.8-80000,IF(B3209&lt;6600000,ROUNDDOWN(B3209/4,-3)*3.2-440000,IF(B3209&lt;8500000,ROUNDDOWN(B3209*0.9,0)-1100000,B3209-1950000)))))))),IF(B3209&lt;651000,0,IF(B3209&lt;1900000,B3209-650000,IF(B3209&lt;3600000,ROUNDDOWN(B3209/4,-3)*2.8-80000,IF(B3209&lt;6600000,ROUNDDOWN(B3209/4,-3)*3.2-440000,IF(B3209&lt;8500000,ROUNDDOWN(B3209*0.9,0)-1100000,B3209-1950000)))))),0)</f>
        <v/>
      </c>
      <c r="N3209" s="18">
        <f>IF(M3209&gt;23500000,NA(),IF(C3209&gt;=2026,IF(M3209&lt;=4890000,1040000,IF(M3209&lt;=6550000,670000,620000)),IF(M3209&lt;=1320000,950000,IF(M3209&lt;=3360000,880000,IF(M3209&lt;=4890000,680000,IF(M3209&lt;=6550000,630000,580000))))))</f>
        <v/>
      </c>
      <c r="O3209" s="18">
        <f>IF(F3209&lt;=0,IF(AND(D3209="はい",C3209&gt;=2026,C3209&lt;=2027),IF(E3209&lt;=0,0,IF(E3209&lt;=30000,E3209,IF(E3209&lt;=60000,ROUNDUP(E3209/2,0)+15000,IF(E3209&lt;=120000,ROUNDUP(E3209/4,0)+30000,60000)))),IF(E3209&lt;=0,0,IF(E3209&lt;=20000,E3209,IF(E3209&lt;=40000,ROUNDUP(E3209/2,0)+10000,IF(E3209&lt;=80000,ROUNDUP(E3209/4,0)+20000,40000))))),IF(E3209&lt;=0,IF(F3209&lt;=0,0,IF(F3209&lt;=25000,F3209,IF(F3209&lt;=50000,ROUNDUP(F3209/2,0)+12500,IF(F3209&lt;=100000,ROUNDUP(F3209/4,0)+25000,50000)))),MAX(IF(F3209&lt;=0,0,IF(F3209&lt;=25000,F3209,IF(F3209&lt;=50000,ROUNDUP(F3209/2,0)+12500,IF(F3209&lt;=100000,ROUNDUP(F3209/4,0)+25000,50000)))),MIN(IF(AND(D3209="はい",C3209&gt;=2026,C3209&lt;=2027),IF(E3209&lt;=0,0,IF(E3209&lt;=30000,E3209,IF(E3209&lt;=60000,ROUNDUP(E3209/2,0)+15000,IF(E3209&lt;=120000,ROUNDUP(E3209/4,0)+30000,60000)))),IF(E3209&lt;=0,0,IF(E3209&lt;=20000,E3209,IF(E3209&lt;=40000,ROUNDUP(E3209/2,0)+10000,IF(E3209&lt;=80000,ROUNDUP(E3209/4,0)+20000,40000)))))+IF(F3209&lt;=0,0,IF(F3209&lt;=25000,F3209,IF(F3209&lt;=50000,ROUNDUP(F3209/2,0)+12500,IF(F3209&lt;=100000,ROUNDUP(F3209/4,0)+25000,50000)))),IF(AND(D3209="はい",C3209&gt;=2026,C3209&lt;=2027),60000,40000)))))</f>
        <v/>
      </c>
      <c r="P3209" s="18">
        <f>IF(G3209&lt;=0,0,IF(G3209&lt;=20000,G3209,IF(G3209&lt;=40000,ROUNDUP(G3209/2,0)+10000,IF(G3209&lt;=80000,ROUNDUP(G3209/4,0)+20000,40000))))</f>
        <v/>
      </c>
      <c r="Q3209" s="18">
        <f>IF(I3209&lt;=0,IF(H3209&lt;=0,0,IF(H3209&lt;=20000,H3209,IF(H3209&lt;=40000,ROUNDUP(H3209/2,0)+10000,IF(H3209&lt;=80000,ROUNDUP(H3209/4,0)+20000,40000)))),IF(H3209&lt;=0,IF(I3209&lt;=0,0,IF(I3209&lt;=25000,I3209,IF(I3209&lt;=50000,ROUNDUP(I3209/2,0)+12500,IF(I3209&lt;=100000,ROUNDUP(I3209/4,0)+25000,50000)))),MAX(IF(I3209&lt;=0,0,IF(I3209&lt;=25000,I3209,IF(I3209&lt;=50000,ROUNDUP(I3209/2,0)+12500,IF(I3209&lt;=100000,ROUNDUP(I3209/4,0)+25000,50000)))),MIN(IF(H3209&lt;=0,0,IF(H3209&lt;=20000,H3209,IF(H3209&lt;=40000,ROUNDUP(H3209/2,0)+10000,IF(H3209&lt;=80000,ROUNDUP(H3209/4,0)+20000,40000))))+IF(I3209&lt;=0,0,IF(I3209&lt;=25000,I3209,IF(I3209&lt;=50000,ROUNDUP(I3209/2,0)+12500,IF(I3209&lt;=100000,ROUNDUP(I3209/4,0)+25000,50000)))),40000))))</f>
        <v/>
      </c>
      <c r="R3209" s="18">
        <f>MIN(120000,O3209+P3209+Q3209)</f>
        <v/>
      </c>
      <c r="S3209" s="18">
        <f>IF(F3209&lt;=0,IF(E3209&lt;=0,0,IF(E3209&lt;=12000,E3209,IF(E3209&lt;=32000,ROUNDUP(E3209/2,0)+6000,IF(E3209&lt;=56000,ROUNDUP(E3209/4,0)+14000,28000)))),IF(E3209&lt;=0,IF(F3209&lt;=0,0,IF(F3209&lt;=15000,F3209,IF(F3209&lt;=40000,ROUNDUP(F3209/2,0)+7500,IF(F3209&lt;=70000,ROUNDUP(F3209/4,0)+17500,35000)))),MAX(IF(F3209&lt;=0,0,IF(F3209&lt;=15000,F3209,IF(F3209&lt;=40000,ROUNDUP(F3209/2,0)+7500,IF(F3209&lt;=70000,ROUNDUP(F3209/4,0)+17500,35000)))),MIN(IF(E3209&lt;=0,0,IF(E3209&lt;=12000,E3209,IF(E3209&lt;=32000,ROUNDUP(E3209/2,0)+6000,IF(E3209&lt;=56000,ROUNDUP(E3209/4,0)+14000,28000))))+IF(F3209&lt;=0,0,IF(F3209&lt;=15000,F3209,IF(F3209&lt;=40000,ROUNDUP(F3209/2,0)+7500,IF(F3209&lt;=70000,ROUNDUP(F3209/4,0)+17500,35000)))),28000))))</f>
        <v/>
      </c>
      <c r="T3209" s="18">
        <f>IF(G3209&lt;=0,0,IF(G3209&lt;=12000,G3209,IF(G3209&lt;=32000,ROUNDUP(G3209/2,0)+6000,IF(G3209&lt;=56000,ROUNDUP(G3209/4,0)+14000,28000))))</f>
        <v/>
      </c>
      <c r="U3209" s="18">
        <f>IF(I3209&lt;=0,IF(H3209&lt;=0,0,IF(H3209&lt;=12000,H3209,IF(H3209&lt;=32000,ROUNDUP(H3209/2,0)+6000,IF(H3209&lt;=56000,ROUNDUP(H3209/4,0)+14000,28000)))),IF(H3209&lt;=0,IF(I3209&lt;=0,0,IF(I3209&lt;=15000,I3209,IF(I3209&lt;=40000,ROUNDUP(I3209/2,0)+7500,IF(I3209&lt;=70000,ROUNDUP(I3209/4,0)+17500,35000)))),MAX(IF(I3209&lt;=0,0,IF(I3209&lt;=15000,I3209,IF(I3209&lt;=40000,ROUNDUP(I3209/2,0)+7500,IF(I3209&lt;=70000,ROUNDUP(I3209/4,0)+17500,35000)))),MIN(IF(H3209&lt;=0,0,IF(H3209&lt;=12000,H3209,IF(H3209&lt;=32000,ROUNDUP(H3209/2,0)+6000,IF(H3209&lt;=56000,ROUNDUP(H3209/4,0)+14000,28000))))+IF(I3209&lt;=0,0,IF(I3209&lt;=15000,I3209,IF(I3209&lt;=40000,ROUNDUP(I3209/2,0)+7500,IF(I3209&lt;=70000,ROUNDUP(I3209/4,0)+17500,35000)))),28000))))</f>
        <v/>
      </c>
      <c r="V3209" s="18">
        <f>MIN(70000,S3209+T3209+U3209)</f>
        <v/>
      </c>
      <c r="W3209" s="18">
        <f>MAX(0,ROUNDDOWN(M3209-J3209-N3209-K3209-0,-3))</f>
        <v/>
      </c>
      <c r="X3209" s="18">
        <f>MAX(0,ROUNDDOWN(M3209-J3209-N3209-K3209-R3209,-3))</f>
        <v/>
      </c>
      <c r="Y3209" s="18">
        <f>IF(W3209&lt;=0,0,ROUNDDOWN((W3209*LOOKUP(W3209,{0,1950001,3300001,6950001,9000001,18000001,40000001},{0.05,0.1,0.2,0.23,0.33,0.4,0.45})-LOOKUP(W3209,{0,1950001,3300001,6950001,9000001,18000001,40000001},{0,97500,427500,636000,1536000,2796000,4796000}))*1.021,-2))</f>
        <v/>
      </c>
      <c r="Z3209" s="18">
        <f>IF(X3209&lt;=0,0,ROUNDDOWN((X3209*LOOKUP(X3209,{0,1950001,3300001,6950001,9000001,18000001,40000001},{0.05,0.1,0.2,0.23,0.33,0.4,0.45})-LOOKUP(X3209,{0,1950001,3300001,6950001,9000001,18000001,40000001},{0,97500,427500,636000,1536000,2796000,4796000}))*1.021,-2))</f>
        <v/>
      </c>
      <c r="AA3209" s="18">
        <f>MAX(0,ROUNDDOWN(M3209-J3209-430000-L3209-0,-3))</f>
        <v/>
      </c>
      <c r="AB3209" s="18">
        <f>MAX(0,ROUNDDOWN(M3209-J3209-430000-L3209-V3209,-3))</f>
        <v/>
      </c>
      <c r="AC3209" s="18">
        <f>IF(M3209&lt;=450000,0,MAX(0,ROUNDDOWN(AA3209*0.06-MIN(50000,AA3209)*0.03,-2))+MAX(0,ROUNDDOWN(AA3209*0.04-MIN(50000,AA3209)*0.02,-2)))</f>
        <v/>
      </c>
      <c r="AD3209" s="18">
        <f>IF(M3209&lt;=450000,0,MAX(0,ROUNDDOWN(AB3209*0.06-MIN(50000,AB3209)*0.03,-2))+MAX(0,ROUNDDOWN(AB3209*0.04-MIN(50000,AB3209)*0.02,-2)))</f>
        <v/>
      </c>
      <c r="AE3209" s="18">
        <f>Y3209-Z3209</f>
        <v/>
      </c>
      <c r="AF3209" s="18">
        <f>AC3209-AD3209</f>
        <v/>
      </c>
      <c r="AG3209" s="18">
        <f>AE3209+AF3209</f>
        <v/>
      </c>
      <c r="AH3209" s="20">
        <f>IF(W3209&lt;=0,0,LOOKUP(W3209,{0,1950001,3300001,6950001,9000001,18000001,40000001},{0.05,0.1,0.2,0.23,0.33,0.4,0.45}))</f>
        <v/>
      </c>
    </row>
    <row r="3210">
      <c r="A3210" t="inlineStr">
        <is>
          <t>1万円刻み 3区分8万円ずつ</t>
        </is>
      </c>
      <c r="B3210" s="18">
        <f>'4_1万円刻み'!$A$1044</f>
        <v/>
      </c>
      <c r="C3210" s="19" t="n">
        <v>2026</v>
      </c>
      <c r="D3210" t="inlineStr">
        <is>
          <t>いいえ</t>
        </is>
      </c>
      <c r="E3210" s="18" t="n">
        <v>80000</v>
      </c>
      <c r="F3210" s="18" t="n">
        <v>0</v>
      </c>
      <c r="G3210" s="18" t="n">
        <v>80000</v>
      </c>
      <c r="H3210" s="18" t="n">
        <v>80000</v>
      </c>
      <c r="I3210" s="18" t="n">
        <v>0</v>
      </c>
      <c r="J3210" s="18">
        <f>ROUND(MIN(B3210/12,650000)*12*0.0915+MIN(B3210/12,1390000)*12*(0.0504+0)+B3210*0.005,0)</f>
        <v/>
      </c>
      <c r="K3210" s="18" t="n">
        <v>0</v>
      </c>
      <c r="L3210" s="18" t="n">
        <v>0</v>
      </c>
      <c r="M3210" s="18">
        <f>ROUND(IF(C3210&gt;=2026,IF(B3210&lt;741000,0,IF(B3210&lt;2191000,B3210-740000,IF(B3210&lt;2193000,1451000,IF(B3210&lt;2196000,1453000,IF(B3210&lt;2200000,1456000,IF(B3210&lt;3600000,ROUNDDOWN(B3210/4,-3)*2.8-80000,IF(B3210&lt;6600000,ROUNDDOWN(B3210/4,-3)*3.2-440000,IF(B3210&lt;8500000,ROUNDDOWN(B3210*0.9,0)-1100000,B3210-1950000)))))))),IF(B3210&lt;651000,0,IF(B3210&lt;1900000,B3210-650000,IF(B3210&lt;3600000,ROUNDDOWN(B3210/4,-3)*2.8-80000,IF(B3210&lt;6600000,ROUNDDOWN(B3210/4,-3)*3.2-440000,IF(B3210&lt;8500000,ROUNDDOWN(B3210*0.9,0)-1100000,B3210-1950000)))))),0)</f>
        <v/>
      </c>
      <c r="N3210" s="18">
        <f>IF(M3210&gt;23500000,NA(),IF(C3210&gt;=2026,IF(M3210&lt;=4890000,1040000,IF(M3210&lt;=6550000,670000,620000)),IF(M3210&lt;=1320000,950000,IF(M3210&lt;=3360000,880000,IF(M3210&lt;=4890000,680000,IF(M3210&lt;=6550000,630000,580000))))))</f>
        <v/>
      </c>
      <c r="O3210" s="18">
        <f>IF(F3210&lt;=0,IF(AND(D3210="はい",C3210&gt;=2026,C3210&lt;=2027),IF(E3210&lt;=0,0,IF(E3210&lt;=30000,E3210,IF(E3210&lt;=60000,ROUNDUP(E3210/2,0)+15000,IF(E3210&lt;=120000,ROUNDUP(E3210/4,0)+30000,60000)))),IF(E3210&lt;=0,0,IF(E3210&lt;=20000,E3210,IF(E3210&lt;=40000,ROUNDUP(E3210/2,0)+10000,IF(E3210&lt;=80000,ROUNDUP(E3210/4,0)+20000,40000))))),IF(E3210&lt;=0,IF(F3210&lt;=0,0,IF(F3210&lt;=25000,F3210,IF(F3210&lt;=50000,ROUNDUP(F3210/2,0)+12500,IF(F3210&lt;=100000,ROUNDUP(F3210/4,0)+25000,50000)))),MAX(IF(F3210&lt;=0,0,IF(F3210&lt;=25000,F3210,IF(F3210&lt;=50000,ROUNDUP(F3210/2,0)+12500,IF(F3210&lt;=100000,ROUNDUP(F3210/4,0)+25000,50000)))),MIN(IF(AND(D3210="はい",C3210&gt;=2026,C3210&lt;=2027),IF(E3210&lt;=0,0,IF(E3210&lt;=30000,E3210,IF(E3210&lt;=60000,ROUNDUP(E3210/2,0)+15000,IF(E3210&lt;=120000,ROUNDUP(E3210/4,0)+30000,60000)))),IF(E3210&lt;=0,0,IF(E3210&lt;=20000,E3210,IF(E3210&lt;=40000,ROUNDUP(E3210/2,0)+10000,IF(E3210&lt;=80000,ROUNDUP(E3210/4,0)+20000,40000)))))+IF(F3210&lt;=0,0,IF(F3210&lt;=25000,F3210,IF(F3210&lt;=50000,ROUNDUP(F3210/2,0)+12500,IF(F3210&lt;=100000,ROUNDUP(F3210/4,0)+25000,50000)))),IF(AND(D3210="はい",C3210&gt;=2026,C3210&lt;=2027),60000,40000)))))</f>
        <v/>
      </c>
      <c r="P3210" s="18">
        <f>IF(G3210&lt;=0,0,IF(G3210&lt;=20000,G3210,IF(G3210&lt;=40000,ROUNDUP(G3210/2,0)+10000,IF(G3210&lt;=80000,ROUNDUP(G3210/4,0)+20000,40000))))</f>
        <v/>
      </c>
      <c r="Q3210" s="18">
        <f>IF(I3210&lt;=0,IF(H3210&lt;=0,0,IF(H3210&lt;=20000,H3210,IF(H3210&lt;=40000,ROUNDUP(H3210/2,0)+10000,IF(H3210&lt;=80000,ROUNDUP(H3210/4,0)+20000,40000)))),IF(H3210&lt;=0,IF(I3210&lt;=0,0,IF(I3210&lt;=25000,I3210,IF(I3210&lt;=50000,ROUNDUP(I3210/2,0)+12500,IF(I3210&lt;=100000,ROUNDUP(I3210/4,0)+25000,50000)))),MAX(IF(I3210&lt;=0,0,IF(I3210&lt;=25000,I3210,IF(I3210&lt;=50000,ROUNDUP(I3210/2,0)+12500,IF(I3210&lt;=100000,ROUNDUP(I3210/4,0)+25000,50000)))),MIN(IF(H3210&lt;=0,0,IF(H3210&lt;=20000,H3210,IF(H3210&lt;=40000,ROUNDUP(H3210/2,0)+10000,IF(H3210&lt;=80000,ROUNDUP(H3210/4,0)+20000,40000))))+IF(I3210&lt;=0,0,IF(I3210&lt;=25000,I3210,IF(I3210&lt;=50000,ROUNDUP(I3210/2,0)+12500,IF(I3210&lt;=100000,ROUNDUP(I3210/4,0)+25000,50000)))),40000))))</f>
        <v/>
      </c>
      <c r="R3210" s="18">
        <f>MIN(120000,O3210+P3210+Q3210)</f>
        <v/>
      </c>
      <c r="S3210" s="18">
        <f>IF(F3210&lt;=0,IF(E3210&lt;=0,0,IF(E3210&lt;=12000,E3210,IF(E3210&lt;=32000,ROUNDUP(E3210/2,0)+6000,IF(E3210&lt;=56000,ROUNDUP(E3210/4,0)+14000,28000)))),IF(E3210&lt;=0,IF(F3210&lt;=0,0,IF(F3210&lt;=15000,F3210,IF(F3210&lt;=40000,ROUNDUP(F3210/2,0)+7500,IF(F3210&lt;=70000,ROUNDUP(F3210/4,0)+17500,35000)))),MAX(IF(F3210&lt;=0,0,IF(F3210&lt;=15000,F3210,IF(F3210&lt;=40000,ROUNDUP(F3210/2,0)+7500,IF(F3210&lt;=70000,ROUNDUP(F3210/4,0)+17500,35000)))),MIN(IF(E3210&lt;=0,0,IF(E3210&lt;=12000,E3210,IF(E3210&lt;=32000,ROUNDUP(E3210/2,0)+6000,IF(E3210&lt;=56000,ROUNDUP(E3210/4,0)+14000,28000))))+IF(F3210&lt;=0,0,IF(F3210&lt;=15000,F3210,IF(F3210&lt;=40000,ROUNDUP(F3210/2,0)+7500,IF(F3210&lt;=70000,ROUNDUP(F3210/4,0)+17500,35000)))),28000))))</f>
        <v/>
      </c>
      <c r="T3210" s="18">
        <f>IF(G3210&lt;=0,0,IF(G3210&lt;=12000,G3210,IF(G3210&lt;=32000,ROUNDUP(G3210/2,0)+6000,IF(G3210&lt;=56000,ROUNDUP(G3210/4,0)+14000,28000))))</f>
        <v/>
      </c>
      <c r="U3210" s="18">
        <f>IF(I3210&lt;=0,IF(H3210&lt;=0,0,IF(H3210&lt;=12000,H3210,IF(H3210&lt;=32000,ROUNDUP(H3210/2,0)+6000,IF(H3210&lt;=56000,ROUNDUP(H3210/4,0)+14000,28000)))),IF(H3210&lt;=0,IF(I3210&lt;=0,0,IF(I3210&lt;=15000,I3210,IF(I3210&lt;=40000,ROUNDUP(I3210/2,0)+7500,IF(I3210&lt;=70000,ROUNDUP(I3210/4,0)+17500,35000)))),MAX(IF(I3210&lt;=0,0,IF(I3210&lt;=15000,I3210,IF(I3210&lt;=40000,ROUNDUP(I3210/2,0)+7500,IF(I3210&lt;=70000,ROUNDUP(I3210/4,0)+17500,35000)))),MIN(IF(H3210&lt;=0,0,IF(H3210&lt;=12000,H3210,IF(H3210&lt;=32000,ROUNDUP(H3210/2,0)+6000,IF(H3210&lt;=56000,ROUNDUP(H3210/4,0)+14000,28000))))+IF(I3210&lt;=0,0,IF(I3210&lt;=15000,I3210,IF(I3210&lt;=40000,ROUNDUP(I3210/2,0)+7500,IF(I3210&lt;=70000,ROUNDUP(I3210/4,0)+17500,35000)))),28000))))</f>
        <v/>
      </c>
      <c r="V3210" s="18">
        <f>MIN(70000,S3210+T3210+U3210)</f>
        <v/>
      </c>
      <c r="W3210" s="18">
        <f>MAX(0,ROUNDDOWN(M3210-J3210-N3210-K3210-0,-3))</f>
        <v/>
      </c>
      <c r="X3210" s="18">
        <f>MAX(0,ROUNDDOWN(M3210-J3210-N3210-K3210-R3210,-3))</f>
        <v/>
      </c>
      <c r="Y3210" s="18">
        <f>IF(W3210&lt;=0,0,ROUNDDOWN((W3210*LOOKUP(W3210,{0,1950001,3300001,6950001,9000001,18000001,40000001},{0.05,0.1,0.2,0.23,0.33,0.4,0.45})-LOOKUP(W3210,{0,1950001,3300001,6950001,9000001,18000001,40000001},{0,97500,427500,636000,1536000,2796000,4796000}))*1.021,-2))</f>
        <v/>
      </c>
      <c r="Z3210" s="18">
        <f>IF(X3210&lt;=0,0,ROUNDDOWN((X3210*LOOKUP(X3210,{0,1950001,3300001,6950001,9000001,18000001,40000001},{0.05,0.1,0.2,0.23,0.33,0.4,0.45})-LOOKUP(X3210,{0,1950001,3300001,6950001,9000001,18000001,40000001},{0,97500,427500,636000,1536000,2796000,4796000}))*1.021,-2))</f>
        <v/>
      </c>
      <c r="AA3210" s="18">
        <f>MAX(0,ROUNDDOWN(M3210-J3210-430000-L3210-0,-3))</f>
        <v/>
      </c>
      <c r="AB3210" s="18">
        <f>MAX(0,ROUNDDOWN(M3210-J3210-430000-L3210-V3210,-3))</f>
        <v/>
      </c>
      <c r="AC3210" s="18">
        <f>IF(M3210&lt;=450000,0,MAX(0,ROUNDDOWN(AA3210*0.06-MIN(50000,AA3210)*0.03,-2))+MAX(0,ROUNDDOWN(AA3210*0.04-MIN(50000,AA3210)*0.02,-2)))</f>
        <v/>
      </c>
      <c r="AD3210" s="18">
        <f>IF(M3210&lt;=450000,0,MAX(0,ROUNDDOWN(AB3210*0.06-MIN(50000,AB3210)*0.03,-2))+MAX(0,ROUNDDOWN(AB3210*0.04-MIN(50000,AB3210)*0.02,-2)))</f>
        <v/>
      </c>
      <c r="AE3210" s="18">
        <f>Y3210-Z3210</f>
        <v/>
      </c>
      <c r="AF3210" s="18">
        <f>AC3210-AD3210</f>
        <v/>
      </c>
      <c r="AG3210" s="18">
        <f>AE3210+AF3210</f>
        <v/>
      </c>
      <c r="AH3210" s="20">
        <f>IF(W3210&lt;=0,0,LOOKUP(W3210,{0,1950001,3300001,6950001,9000001,18000001,40000001},{0.05,0.1,0.2,0.23,0.33,0.4,0.45}))</f>
        <v/>
      </c>
    </row>
    <row r="3211">
      <c r="A3211" t="inlineStr">
        <is>
          <t>1万円刻み 一般8万円</t>
        </is>
      </c>
      <c r="B3211" s="18">
        <f>'4_1万円刻み'!$A$1044</f>
        <v/>
      </c>
      <c r="C3211" s="19" t="n">
        <v>2026</v>
      </c>
      <c r="D3211" t="inlineStr">
        <is>
          <t>いいえ</t>
        </is>
      </c>
      <c r="E3211" s="18" t="n">
        <v>80000</v>
      </c>
      <c r="F3211" s="18" t="n">
        <v>0</v>
      </c>
      <c r="G3211" s="18" t="n">
        <v>0</v>
      </c>
      <c r="H3211" s="18" t="n">
        <v>0</v>
      </c>
      <c r="I3211" s="18" t="n">
        <v>0</v>
      </c>
      <c r="J3211" s="18">
        <f>ROUND(MIN(B3211/12,650000)*12*0.0915+MIN(B3211/12,1390000)*12*(0.0504+0)+B3211*0.005,0)</f>
        <v/>
      </c>
      <c r="K3211" s="18" t="n">
        <v>0</v>
      </c>
      <c r="L3211" s="18" t="n">
        <v>0</v>
      </c>
      <c r="M3211" s="18">
        <f>ROUND(IF(C3211&gt;=2026,IF(B3211&lt;741000,0,IF(B3211&lt;2191000,B3211-740000,IF(B3211&lt;2193000,1451000,IF(B3211&lt;2196000,1453000,IF(B3211&lt;2200000,1456000,IF(B3211&lt;3600000,ROUNDDOWN(B3211/4,-3)*2.8-80000,IF(B3211&lt;6600000,ROUNDDOWN(B3211/4,-3)*3.2-440000,IF(B3211&lt;8500000,ROUNDDOWN(B3211*0.9,0)-1100000,B3211-1950000)))))))),IF(B3211&lt;651000,0,IF(B3211&lt;1900000,B3211-650000,IF(B3211&lt;3600000,ROUNDDOWN(B3211/4,-3)*2.8-80000,IF(B3211&lt;6600000,ROUNDDOWN(B3211/4,-3)*3.2-440000,IF(B3211&lt;8500000,ROUNDDOWN(B3211*0.9,0)-1100000,B3211-1950000)))))),0)</f>
        <v/>
      </c>
      <c r="N3211" s="18">
        <f>IF(M3211&gt;23500000,NA(),IF(C3211&gt;=2026,IF(M3211&lt;=4890000,1040000,IF(M3211&lt;=6550000,670000,620000)),IF(M3211&lt;=1320000,950000,IF(M3211&lt;=3360000,880000,IF(M3211&lt;=4890000,680000,IF(M3211&lt;=6550000,630000,580000))))))</f>
        <v/>
      </c>
      <c r="O3211" s="18">
        <f>IF(F3211&lt;=0,IF(AND(D3211="はい",C3211&gt;=2026,C3211&lt;=2027),IF(E3211&lt;=0,0,IF(E3211&lt;=30000,E3211,IF(E3211&lt;=60000,ROUNDUP(E3211/2,0)+15000,IF(E3211&lt;=120000,ROUNDUP(E3211/4,0)+30000,60000)))),IF(E3211&lt;=0,0,IF(E3211&lt;=20000,E3211,IF(E3211&lt;=40000,ROUNDUP(E3211/2,0)+10000,IF(E3211&lt;=80000,ROUNDUP(E3211/4,0)+20000,40000))))),IF(E3211&lt;=0,IF(F3211&lt;=0,0,IF(F3211&lt;=25000,F3211,IF(F3211&lt;=50000,ROUNDUP(F3211/2,0)+12500,IF(F3211&lt;=100000,ROUNDUP(F3211/4,0)+25000,50000)))),MAX(IF(F3211&lt;=0,0,IF(F3211&lt;=25000,F3211,IF(F3211&lt;=50000,ROUNDUP(F3211/2,0)+12500,IF(F3211&lt;=100000,ROUNDUP(F3211/4,0)+25000,50000)))),MIN(IF(AND(D3211="はい",C3211&gt;=2026,C3211&lt;=2027),IF(E3211&lt;=0,0,IF(E3211&lt;=30000,E3211,IF(E3211&lt;=60000,ROUNDUP(E3211/2,0)+15000,IF(E3211&lt;=120000,ROUNDUP(E3211/4,0)+30000,60000)))),IF(E3211&lt;=0,0,IF(E3211&lt;=20000,E3211,IF(E3211&lt;=40000,ROUNDUP(E3211/2,0)+10000,IF(E3211&lt;=80000,ROUNDUP(E3211/4,0)+20000,40000)))))+IF(F3211&lt;=0,0,IF(F3211&lt;=25000,F3211,IF(F3211&lt;=50000,ROUNDUP(F3211/2,0)+12500,IF(F3211&lt;=100000,ROUNDUP(F3211/4,0)+25000,50000)))),IF(AND(D3211="はい",C3211&gt;=2026,C3211&lt;=2027),60000,40000)))))</f>
        <v/>
      </c>
      <c r="P3211" s="18">
        <f>IF(G3211&lt;=0,0,IF(G3211&lt;=20000,G3211,IF(G3211&lt;=40000,ROUNDUP(G3211/2,0)+10000,IF(G3211&lt;=80000,ROUNDUP(G3211/4,0)+20000,40000))))</f>
        <v/>
      </c>
      <c r="Q3211" s="18">
        <f>IF(I3211&lt;=0,IF(H3211&lt;=0,0,IF(H3211&lt;=20000,H3211,IF(H3211&lt;=40000,ROUNDUP(H3211/2,0)+10000,IF(H3211&lt;=80000,ROUNDUP(H3211/4,0)+20000,40000)))),IF(H3211&lt;=0,IF(I3211&lt;=0,0,IF(I3211&lt;=25000,I3211,IF(I3211&lt;=50000,ROUNDUP(I3211/2,0)+12500,IF(I3211&lt;=100000,ROUNDUP(I3211/4,0)+25000,50000)))),MAX(IF(I3211&lt;=0,0,IF(I3211&lt;=25000,I3211,IF(I3211&lt;=50000,ROUNDUP(I3211/2,0)+12500,IF(I3211&lt;=100000,ROUNDUP(I3211/4,0)+25000,50000)))),MIN(IF(H3211&lt;=0,0,IF(H3211&lt;=20000,H3211,IF(H3211&lt;=40000,ROUNDUP(H3211/2,0)+10000,IF(H3211&lt;=80000,ROUNDUP(H3211/4,0)+20000,40000))))+IF(I3211&lt;=0,0,IF(I3211&lt;=25000,I3211,IF(I3211&lt;=50000,ROUNDUP(I3211/2,0)+12500,IF(I3211&lt;=100000,ROUNDUP(I3211/4,0)+25000,50000)))),40000))))</f>
        <v/>
      </c>
      <c r="R3211" s="18">
        <f>MIN(120000,O3211+P3211+Q3211)</f>
        <v/>
      </c>
      <c r="S3211" s="18">
        <f>IF(F3211&lt;=0,IF(E3211&lt;=0,0,IF(E3211&lt;=12000,E3211,IF(E3211&lt;=32000,ROUNDUP(E3211/2,0)+6000,IF(E3211&lt;=56000,ROUNDUP(E3211/4,0)+14000,28000)))),IF(E3211&lt;=0,IF(F3211&lt;=0,0,IF(F3211&lt;=15000,F3211,IF(F3211&lt;=40000,ROUNDUP(F3211/2,0)+7500,IF(F3211&lt;=70000,ROUNDUP(F3211/4,0)+17500,35000)))),MAX(IF(F3211&lt;=0,0,IF(F3211&lt;=15000,F3211,IF(F3211&lt;=40000,ROUNDUP(F3211/2,0)+7500,IF(F3211&lt;=70000,ROUNDUP(F3211/4,0)+17500,35000)))),MIN(IF(E3211&lt;=0,0,IF(E3211&lt;=12000,E3211,IF(E3211&lt;=32000,ROUNDUP(E3211/2,0)+6000,IF(E3211&lt;=56000,ROUNDUP(E3211/4,0)+14000,28000))))+IF(F3211&lt;=0,0,IF(F3211&lt;=15000,F3211,IF(F3211&lt;=40000,ROUNDUP(F3211/2,0)+7500,IF(F3211&lt;=70000,ROUNDUP(F3211/4,0)+17500,35000)))),28000))))</f>
        <v/>
      </c>
      <c r="T3211" s="18">
        <f>IF(G3211&lt;=0,0,IF(G3211&lt;=12000,G3211,IF(G3211&lt;=32000,ROUNDUP(G3211/2,0)+6000,IF(G3211&lt;=56000,ROUNDUP(G3211/4,0)+14000,28000))))</f>
        <v/>
      </c>
      <c r="U3211" s="18">
        <f>IF(I3211&lt;=0,IF(H3211&lt;=0,0,IF(H3211&lt;=12000,H3211,IF(H3211&lt;=32000,ROUNDUP(H3211/2,0)+6000,IF(H3211&lt;=56000,ROUNDUP(H3211/4,0)+14000,28000)))),IF(H3211&lt;=0,IF(I3211&lt;=0,0,IF(I3211&lt;=15000,I3211,IF(I3211&lt;=40000,ROUNDUP(I3211/2,0)+7500,IF(I3211&lt;=70000,ROUNDUP(I3211/4,0)+17500,35000)))),MAX(IF(I3211&lt;=0,0,IF(I3211&lt;=15000,I3211,IF(I3211&lt;=40000,ROUNDUP(I3211/2,0)+7500,IF(I3211&lt;=70000,ROUNDUP(I3211/4,0)+17500,35000)))),MIN(IF(H3211&lt;=0,0,IF(H3211&lt;=12000,H3211,IF(H3211&lt;=32000,ROUNDUP(H3211/2,0)+6000,IF(H3211&lt;=56000,ROUNDUP(H3211/4,0)+14000,28000))))+IF(I3211&lt;=0,0,IF(I3211&lt;=15000,I3211,IF(I3211&lt;=40000,ROUNDUP(I3211/2,0)+7500,IF(I3211&lt;=70000,ROUNDUP(I3211/4,0)+17500,35000)))),28000))))</f>
        <v/>
      </c>
      <c r="V3211" s="18">
        <f>MIN(70000,S3211+T3211+U3211)</f>
        <v/>
      </c>
      <c r="W3211" s="18">
        <f>MAX(0,ROUNDDOWN(M3211-J3211-N3211-K3211-0,-3))</f>
        <v/>
      </c>
      <c r="X3211" s="18">
        <f>MAX(0,ROUNDDOWN(M3211-J3211-N3211-K3211-R3211,-3))</f>
        <v/>
      </c>
      <c r="Y3211" s="18">
        <f>IF(W3211&lt;=0,0,ROUNDDOWN((W3211*LOOKUP(W3211,{0,1950001,3300001,6950001,9000001,18000001,40000001},{0.05,0.1,0.2,0.23,0.33,0.4,0.45})-LOOKUP(W3211,{0,1950001,3300001,6950001,9000001,18000001,40000001},{0,97500,427500,636000,1536000,2796000,4796000}))*1.021,-2))</f>
        <v/>
      </c>
      <c r="Z3211" s="18">
        <f>IF(X3211&lt;=0,0,ROUNDDOWN((X3211*LOOKUP(X3211,{0,1950001,3300001,6950001,9000001,18000001,40000001},{0.05,0.1,0.2,0.23,0.33,0.4,0.45})-LOOKUP(X3211,{0,1950001,3300001,6950001,9000001,18000001,40000001},{0,97500,427500,636000,1536000,2796000,4796000}))*1.021,-2))</f>
        <v/>
      </c>
      <c r="AA3211" s="18">
        <f>MAX(0,ROUNDDOWN(M3211-J3211-430000-L3211-0,-3))</f>
        <v/>
      </c>
      <c r="AB3211" s="18">
        <f>MAX(0,ROUNDDOWN(M3211-J3211-430000-L3211-V3211,-3))</f>
        <v/>
      </c>
      <c r="AC3211" s="18">
        <f>IF(M3211&lt;=450000,0,MAX(0,ROUNDDOWN(AA3211*0.06-MIN(50000,AA3211)*0.03,-2))+MAX(0,ROUNDDOWN(AA3211*0.04-MIN(50000,AA3211)*0.02,-2)))</f>
        <v/>
      </c>
      <c r="AD3211" s="18">
        <f>IF(M3211&lt;=450000,0,MAX(0,ROUNDDOWN(AB3211*0.06-MIN(50000,AB3211)*0.03,-2))+MAX(0,ROUNDDOWN(AB3211*0.04-MIN(50000,AB3211)*0.02,-2)))</f>
        <v/>
      </c>
      <c r="AE3211" s="18">
        <f>Y3211-Z3211</f>
        <v/>
      </c>
      <c r="AF3211" s="18">
        <f>AC3211-AD3211</f>
        <v/>
      </c>
      <c r="AG3211" s="18">
        <f>AE3211+AF3211</f>
        <v/>
      </c>
      <c r="AH3211" s="20">
        <f>IF(W3211&lt;=0,0,LOOKUP(W3211,{0,1950001,3300001,6950001,9000001,18000001,40000001},{0.05,0.1,0.2,0.23,0.33,0.4,0.45}))</f>
        <v/>
      </c>
    </row>
    <row r="3212">
      <c r="A3212" t="inlineStr">
        <is>
          <t>1万円刻み 特例あり一般12万円</t>
        </is>
      </c>
      <c r="B3212" s="18">
        <f>'4_1万円刻み'!$A$1044</f>
        <v/>
      </c>
      <c r="C3212" s="19" t="n">
        <v>2026</v>
      </c>
      <c r="D3212" t="inlineStr">
        <is>
          <t>はい</t>
        </is>
      </c>
      <c r="E3212" s="18" t="n">
        <v>120000</v>
      </c>
      <c r="F3212" s="18" t="n">
        <v>0</v>
      </c>
      <c r="G3212" s="18" t="n">
        <v>0</v>
      </c>
      <c r="H3212" s="18" t="n">
        <v>0</v>
      </c>
      <c r="I3212" s="18" t="n">
        <v>0</v>
      </c>
      <c r="J3212" s="18">
        <f>ROUND(MIN(B3212/12,650000)*12*0.0915+MIN(B3212/12,1390000)*12*(0.0504+0)+B3212*0.005,0)</f>
        <v/>
      </c>
      <c r="K3212" s="18" t="n">
        <v>0</v>
      </c>
      <c r="L3212" s="18" t="n">
        <v>0</v>
      </c>
      <c r="M3212" s="18">
        <f>ROUND(IF(C3212&gt;=2026,IF(B3212&lt;741000,0,IF(B3212&lt;2191000,B3212-740000,IF(B3212&lt;2193000,1451000,IF(B3212&lt;2196000,1453000,IF(B3212&lt;2200000,1456000,IF(B3212&lt;3600000,ROUNDDOWN(B3212/4,-3)*2.8-80000,IF(B3212&lt;6600000,ROUNDDOWN(B3212/4,-3)*3.2-440000,IF(B3212&lt;8500000,ROUNDDOWN(B3212*0.9,0)-1100000,B3212-1950000)))))))),IF(B3212&lt;651000,0,IF(B3212&lt;1900000,B3212-650000,IF(B3212&lt;3600000,ROUNDDOWN(B3212/4,-3)*2.8-80000,IF(B3212&lt;6600000,ROUNDDOWN(B3212/4,-3)*3.2-440000,IF(B3212&lt;8500000,ROUNDDOWN(B3212*0.9,0)-1100000,B3212-1950000)))))),0)</f>
        <v/>
      </c>
      <c r="N3212" s="18">
        <f>IF(M3212&gt;23500000,NA(),IF(C3212&gt;=2026,IF(M3212&lt;=4890000,1040000,IF(M3212&lt;=6550000,670000,620000)),IF(M3212&lt;=1320000,950000,IF(M3212&lt;=3360000,880000,IF(M3212&lt;=4890000,680000,IF(M3212&lt;=6550000,630000,580000))))))</f>
        <v/>
      </c>
      <c r="O3212" s="18">
        <f>IF(F3212&lt;=0,IF(AND(D3212="はい",C3212&gt;=2026,C3212&lt;=2027),IF(E3212&lt;=0,0,IF(E3212&lt;=30000,E3212,IF(E3212&lt;=60000,ROUNDUP(E3212/2,0)+15000,IF(E3212&lt;=120000,ROUNDUP(E3212/4,0)+30000,60000)))),IF(E3212&lt;=0,0,IF(E3212&lt;=20000,E3212,IF(E3212&lt;=40000,ROUNDUP(E3212/2,0)+10000,IF(E3212&lt;=80000,ROUNDUP(E3212/4,0)+20000,40000))))),IF(E3212&lt;=0,IF(F3212&lt;=0,0,IF(F3212&lt;=25000,F3212,IF(F3212&lt;=50000,ROUNDUP(F3212/2,0)+12500,IF(F3212&lt;=100000,ROUNDUP(F3212/4,0)+25000,50000)))),MAX(IF(F3212&lt;=0,0,IF(F3212&lt;=25000,F3212,IF(F3212&lt;=50000,ROUNDUP(F3212/2,0)+12500,IF(F3212&lt;=100000,ROUNDUP(F3212/4,0)+25000,50000)))),MIN(IF(AND(D3212="はい",C3212&gt;=2026,C3212&lt;=2027),IF(E3212&lt;=0,0,IF(E3212&lt;=30000,E3212,IF(E3212&lt;=60000,ROUNDUP(E3212/2,0)+15000,IF(E3212&lt;=120000,ROUNDUP(E3212/4,0)+30000,60000)))),IF(E3212&lt;=0,0,IF(E3212&lt;=20000,E3212,IF(E3212&lt;=40000,ROUNDUP(E3212/2,0)+10000,IF(E3212&lt;=80000,ROUNDUP(E3212/4,0)+20000,40000)))))+IF(F3212&lt;=0,0,IF(F3212&lt;=25000,F3212,IF(F3212&lt;=50000,ROUNDUP(F3212/2,0)+12500,IF(F3212&lt;=100000,ROUNDUP(F3212/4,0)+25000,50000)))),IF(AND(D3212="はい",C3212&gt;=2026,C3212&lt;=2027),60000,40000)))))</f>
        <v/>
      </c>
      <c r="P3212" s="18">
        <f>IF(G3212&lt;=0,0,IF(G3212&lt;=20000,G3212,IF(G3212&lt;=40000,ROUNDUP(G3212/2,0)+10000,IF(G3212&lt;=80000,ROUNDUP(G3212/4,0)+20000,40000))))</f>
        <v/>
      </c>
      <c r="Q3212" s="18">
        <f>IF(I3212&lt;=0,IF(H3212&lt;=0,0,IF(H3212&lt;=20000,H3212,IF(H3212&lt;=40000,ROUNDUP(H3212/2,0)+10000,IF(H3212&lt;=80000,ROUNDUP(H3212/4,0)+20000,40000)))),IF(H3212&lt;=0,IF(I3212&lt;=0,0,IF(I3212&lt;=25000,I3212,IF(I3212&lt;=50000,ROUNDUP(I3212/2,0)+12500,IF(I3212&lt;=100000,ROUNDUP(I3212/4,0)+25000,50000)))),MAX(IF(I3212&lt;=0,0,IF(I3212&lt;=25000,I3212,IF(I3212&lt;=50000,ROUNDUP(I3212/2,0)+12500,IF(I3212&lt;=100000,ROUNDUP(I3212/4,0)+25000,50000)))),MIN(IF(H3212&lt;=0,0,IF(H3212&lt;=20000,H3212,IF(H3212&lt;=40000,ROUNDUP(H3212/2,0)+10000,IF(H3212&lt;=80000,ROUNDUP(H3212/4,0)+20000,40000))))+IF(I3212&lt;=0,0,IF(I3212&lt;=25000,I3212,IF(I3212&lt;=50000,ROUNDUP(I3212/2,0)+12500,IF(I3212&lt;=100000,ROUNDUP(I3212/4,0)+25000,50000)))),40000))))</f>
        <v/>
      </c>
      <c r="R3212" s="18">
        <f>MIN(120000,O3212+P3212+Q3212)</f>
        <v/>
      </c>
      <c r="S3212" s="18">
        <f>IF(F3212&lt;=0,IF(E3212&lt;=0,0,IF(E3212&lt;=12000,E3212,IF(E3212&lt;=32000,ROUNDUP(E3212/2,0)+6000,IF(E3212&lt;=56000,ROUNDUP(E3212/4,0)+14000,28000)))),IF(E3212&lt;=0,IF(F3212&lt;=0,0,IF(F3212&lt;=15000,F3212,IF(F3212&lt;=40000,ROUNDUP(F3212/2,0)+7500,IF(F3212&lt;=70000,ROUNDUP(F3212/4,0)+17500,35000)))),MAX(IF(F3212&lt;=0,0,IF(F3212&lt;=15000,F3212,IF(F3212&lt;=40000,ROUNDUP(F3212/2,0)+7500,IF(F3212&lt;=70000,ROUNDUP(F3212/4,0)+17500,35000)))),MIN(IF(E3212&lt;=0,0,IF(E3212&lt;=12000,E3212,IF(E3212&lt;=32000,ROUNDUP(E3212/2,0)+6000,IF(E3212&lt;=56000,ROUNDUP(E3212/4,0)+14000,28000))))+IF(F3212&lt;=0,0,IF(F3212&lt;=15000,F3212,IF(F3212&lt;=40000,ROUNDUP(F3212/2,0)+7500,IF(F3212&lt;=70000,ROUNDUP(F3212/4,0)+17500,35000)))),28000))))</f>
        <v/>
      </c>
      <c r="T3212" s="18">
        <f>IF(G3212&lt;=0,0,IF(G3212&lt;=12000,G3212,IF(G3212&lt;=32000,ROUNDUP(G3212/2,0)+6000,IF(G3212&lt;=56000,ROUNDUP(G3212/4,0)+14000,28000))))</f>
        <v/>
      </c>
      <c r="U3212" s="18">
        <f>IF(I3212&lt;=0,IF(H3212&lt;=0,0,IF(H3212&lt;=12000,H3212,IF(H3212&lt;=32000,ROUNDUP(H3212/2,0)+6000,IF(H3212&lt;=56000,ROUNDUP(H3212/4,0)+14000,28000)))),IF(H3212&lt;=0,IF(I3212&lt;=0,0,IF(I3212&lt;=15000,I3212,IF(I3212&lt;=40000,ROUNDUP(I3212/2,0)+7500,IF(I3212&lt;=70000,ROUNDUP(I3212/4,0)+17500,35000)))),MAX(IF(I3212&lt;=0,0,IF(I3212&lt;=15000,I3212,IF(I3212&lt;=40000,ROUNDUP(I3212/2,0)+7500,IF(I3212&lt;=70000,ROUNDUP(I3212/4,0)+17500,35000)))),MIN(IF(H3212&lt;=0,0,IF(H3212&lt;=12000,H3212,IF(H3212&lt;=32000,ROUNDUP(H3212/2,0)+6000,IF(H3212&lt;=56000,ROUNDUP(H3212/4,0)+14000,28000))))+IF(I3212&lt;=0,0,IF(I3212&lt;=15000,I3212,IF(I3212&lt;=40000,ROUNDUP(I3212/2,0)+7500,IF(I3212&lt;=70000,ROUNDUP(I3212/4,0)+17500,35000)))),28000))))</f>
        <v/>
      </c>
      <c r="V3212" s="18">
        <f>MIN(70000,S3212+T3212+U3212)</f>
        <v/>
      </c>
      <c r="W3212" s="18">
        <f>MAX(0,ROUNDDOWN(M3212-J3212-N3212-K3212-0,-3))</f>
        <v/>
      </c>
      <c r="X3212" s="18">
        <f>MAX(0,ROUNDDOWN(M3212-J3212-N3212-K3212-R3212,-3))</f>
        <v/>
      </c>
      <c r="Y3212" s="18">
        <f>IF(W3212&lt;=0,0,ROUNDDOWN((W3212*LOOKUP(W3212,{0,1950001,3300001,6950001,9000001,18000001,40000001},{0.05,0.1,0.2,0.23,0.33,0.4,0.45})-LOOKUP(W3212,{0,1950001,3300001,6950001,9000001,18000001,40000001},{0,97500,427500,636000,1536000,2796000,4796000}))*1.021,-2))</f>
        <v/>
      </c>
      <c r="Z3212" s="18">
        <f>IF(X3212&lt;=0,0,ROUNDDOWN((X3212*LOOKUP(X3212,{0,1950001,3300001,6950001,9000001,18000001,40000001},{0.05,0.1,0.2,0.23,0.33,0.4,0.45})-LOOKUP(X3212,{0,1950001,3300001,6950001,9000001,18000001,40000001},{0,97500,427500,636000,1536000,2796000,4796000}))*1.021,-2))</f>
        <v/>
      </c>
      <c r="AA3212" s="18">
        <f>MAX(0,ROUNDDOWN(M3212-J3212-430000-L3212-0,-3))</f>
        <v/>
      </c>
      <c r="AB3212" s="18">
        <f>MAX(0,ROUNDDOWN(M3212-J3212-430000-L3212-V3212,-3))</f>
        <v/>
      </c>
      <c r="AC3212" s="18">
        <f>IF(M3212&lt;=450000,0,MAX(0,ROUNDDOWN(AA3212*0.06-MIN(50000,AA3212)*0.03,-2))+MAX(0,ROUNDDOWN(AA3212*0.04-MIN(50000,AA3212)*0.02,-2)))</f>
        <v/>
      </c>
      <c r="AD3212" s="18">
        <f>IF(M3212&lt;=450000,0,MAX(0,ROUNDDOWN(AB3212*0.06-MIN(50000,AB3212)*0.03,-2))+MAX(0,ROUNDDOWN(AB3212*0.04-MIN(50000,AB3212)*0.02,-2)))</f>
        <v/>
      </c>
      <c r="AE3212" s="18">
        <f>Y3212-Z3212</f>
        <v/>
      </c>
      <c r="AF3212" s="18">
        <f>AC3212-AD3212</f>
        <v/>
      </c>
      <c r="AG3212" s="18">
        <f>AE3212+AF3212</f>
        <v/>
      </c>
      <c r="AH3212" s="20">
        <f>IF(W3212&lt;=0,0,LOOKUP(W3212,{0,1950001,3300001,6950001,9000001,18000001,40000001},{0.05,0.1,0.2,0.23,0.33,0.4,0.45}))</f>
        <v/>
      </c>
    </row>
    <row r="3213">
      <c r="A3213" t="inlineStr">
        <is>
          <t>1万円刻み 3区分8万円ずつ</t>
        </is>
      </c>
      <c r="B3213" s="18">
        <f>'4_1万円刻み'!$A$1045</f>
        <v/>
      </c>
      <c r="C3213" s="19" t="n">
        <v>2026</v>
      </c>
      <c r="D3213" t="inlineStr">
        <is>
          <t>いいえ</t>
        </is>
      </c>
      <c r="E3213" s="18" t="n">
        <v>80000</v>
      </c>
      <c r="F3213" s="18" t="n">
        <v>0</v>
      </c>
      <c r="G3213" s="18" t="n">
        <v>80000</v>
      </c>
      <c r="H3213" s="18" t="n">
        <v>80000</v>
      </c>
      <c r="I3213" s="18" t="n">
        <v>0</v>
      </c>
      <c r="J3213" s="18">
        <f>ROUND(MIN(B3213/12,650000)*12*0.0915+MIN(B3213/12,1390000)*12*(0.0504+0)+B3213*0.005,0)</f>
        <v/>
      </c>
      <c r="K3213" s="18" t="n">
        <v>0</v>
      </c>
      <c r="L3213" s="18" t="n">
        <v>0</v>
      </c>
      <c r="M3213" s="18">
        <f>ROUND(IF(C3213&gt;=2026,IF(B3213&lt;741000,0,IF(B3213&lt;2191000,B3213-740000,IF(B3213&lt;2193000,1451000,IF(B3213&lt;2196000,1453000,IF(B3213&lt;2200000,1456000,IF(B3213&lt;3600000,ROUNDDOWN(B3213/4,-3)*2.8-80000,IF(B3213&lt;6600000,ROUNDDOWN(B3213/4,-3)*3.2-440000,IF(B3213&lt;8500000,ROUNDDOWN(B3213*0.9,0)-1100000,B3213-1950000)))))))),IF(B3213&lt;651000,0,IF(B3213&lt;1900000,B3213-650000,IF(B3213&lt;3600000,ROUNDDOWN(B3213/4,-3)*2.8-80000,IF(B3213&lt;6600000,ROUNDDOWN(B3213/4,-3)*3.2-440000,IF(B3213&lt;8500000,ROUNDDOWN(B3213*0.9,0)-1100000,B3213-1950000)))))),0)</f>
        <v/>
      </c>
      <c r="N3213" s="18">
        <f>IF(M3213&gt;23500000,NA(),IF(C3213&gt;=2026,IF(M3213&lt;=4890000,1040000,IF(M3213&lt;=6550000,670000,620000)),IF(M3213&lt;=1320000,950000,IF(M3213&lt;=3360000,880000,IF(M3213&lt;=4890000,680000,IF(M3213&lt;=6550000,630000,580000))))))</f>
        <v/>
      </c>
      <c r="O3213" s="18">
        <f>IF(F3213&lt;=0,IF(AND(D3213="はい",C3213&gt;=2026,C3213&lt;=2027),IF(E3213&lt;=0,0,IF(E3213&lt;=30000,E3213,IF(E3213&lt;=60000,ROUNDUP(E3213/2,0)+15000,IF(E3213&lt;=120000,ROUNDUP(E3213/4,0)+30000,60000)))),IF(E3213&lt;=0,0,IF(E3213&lt;=20000,E3213,IF(E3213&lt;=40000,ROUNDUP(E3213/2,0)+10000,IF(E3213&lt;=80000,ROUNDUP(E3213/4,0)+20000,40000))))),IF(E3213&lt;=0,IF(F3213&lt;=0,0,IF(F3213&lt;=25000,F3213,IF(F3213&lt;=50000,ROUNDUP(F3213/2,0)+12500,IF(F3213&lt;=100000,ROUNDUP(F3213/4,0)+25000,50000)))),MAX(IF(F3213&lt;=0,0,IF(F3213&lt;=25000,F3213,IF(F3213&lt;=50000,ROUNDUP(F3213/2,0)+12500,IF(F3213&lt;=100000,ROUNDUP(F3213/4,0)+25000,50000)))),MIN(IF(AND(D3213="はい",C3213&gt;=2026,C3213&lt;=2027),IF(E3213&lt;=0,0,IF(E3213&lt;=30000,E3213,IF(E3213&lt;=60000,ROUNDUP(E3213/2,0)+15000,IF(E3213&lt;=120000,ROUNDUP(E3213/4,0)+30000,60000)))),IF(E3213&lt;=0,0,IF(E3213&lt;=20000,E3213,IF(E3213&lt;=40000,ROUNDUP(E3213/2,0)+10000,IF(E3213&lt;=80000,ROUNDUP(E3213/4,0)+20000,40000)))))+IF(F3213&lt;=0,0,IF(F3213&lt;=25000,F3213,IF(F3213&lt;=50000,ROUNDUP(F3213/2,0)+12500,IF(F3213&lt;=100000,ROUNDUP(F3213/4,0)+25000,50000)))),IF(AND(D3213="はい",C3213&gt;=2026,C3213&lt;=2027),60000,40000)))))</f>
        <v/>
      </c>
      <c r="P3213" s="18">
        <f>IF(G3213&lt;=0,0,IF(G3213&lt;=20000,G3213,IF(G3213&lt;=40000,ROUNDUP(G3213/2,0)+10000,IF(G3213&lt;=80000,ROUNDUP(G3213/4,0)+20000,40000))))</f>
        <v/>
      </c>
      <c r="Q3213" s="18">
        <f>IF(I3213&lt;=0,IF(H3213&lt;=0,0,IF(H3213&lt;=20000,H3213,IF(H3213&lt;=40000,ROUNDUP(H3213/2,0)+10000,IF(H3213&lt;=80000,ROUNDUP(H3213/4,0)+20000,40000)))),IF(H3213&lt;=0,IF(I3213&lt;=0,0,IF(I3213&lt;=25000,I3213,IF(I3213&lt;=50000,ROUNDUP(I3213/2,0)+12500,IF(I3213&lt;=100000,ROUNDUP(I3213/4,0)+25000,50000)))),MAX(IF(I3213&lt;=0,0,IF(I3213&lt;=25000,I3213,IF(I3213&lt;=50000,ROUNDUP(I3213/2,0)+12500,IF(I3213&lt;=100000,ROUNDUP(I3213/4,0)+25000,50000)))),MIN(IF(H3213&lt;=0,0,IF(H3213&lt;=20000,H3213,IF(H3213&lt;=40000,ROUNDUP(H3213/2,0)+10000,IF(H3213&lt;=80000,ROUNDUP(H3213/4,0)+20000,40000))))+IF(I3213&lt;=0,0,IF(I3213&lt;=25000,I3213,IF(I3213&lt;=50000,ROUNDUP(I3213/2,0)+12500,IF(I3213&lt;=100000,ROUNDUP(I3213/4,0)+25000,50000)))),40000))))</f>
        <v/>
      </c>
      <c r="R3213" s="18">
        <f>MIN(120000,O3213+P3213+Q3213)</f>
        <v/>
      </c>
      <c r="S3213" s="18">
        <f>IF(F3213&lt;=0,IF(E3213&lt;=0,0,IF(E3213&lt;=12000,E3213,IF(E3213&lt;=32000,ROUNDUP(E3213/2,0)+6000,IF(E3213&lt;=56000,ROUNDUP(E3213/4,0)+14000,28000)))),IF(E3213&lt;=0,IF(F3213&lt;=0,0,IF(F3213&lt;=15000,F3213,IF(F3213&lt;=40000,ROUNDUP(F3213/2,0)+7500,IF(F3213&lt;=70000,ROUNDUP(F3213/4,0)+17500,35000)))),MAX(IF(F3213&lt;=0,0,IF(F3213&lt;=15000,F3213,IF(F3213&lt;=40000,ROUNDUP(F3213/2,0)+7500,IF(F3213&lt;=70000,ROUNDUP(F3213/4,0)+17500,35000)))),MIN(IF(E3213&lt;=0,0,IF(E3213&lt;=12000,E3213,IF(E3213&lt;=32000,ROUNDUP(E3213/2,0)+6000,IF(E3213&lt;=56000,ROUNDUP(E3213/4,0)+14000,28000))))+IF(F3213&lt;=0,0,IF(F3213&lt;=15000,F3213,IF(F3213&lt;=40000,ROUNDUP(F3213/2,0)+7500,IF(F3213&lt;=70000,ROUNDUP(F3213/4,0)+17500,35000)))),28000))))</f>
        <v/>
      </c>
      <c r="T3213" s="18">
        <f>IF(G3213&lt;=0,0,IF(G3213&lt;=12000,G3213,IF(G3213&lt;=32000,ROUNDUP(G3213/2,0)+6000,IF(G3213&lt;=56000,ROUNDUP(G3213/4,0)+14000,28000))))</f>
        <v/>
      </c>
      <c r="U3213" s="18">
        <f>IF(I3213&lt;=0,IF(H3213&lt;=0,0,IF(H3213&lt;=12000,H3213,IF(H3213&lt;=32000,ROUNDUP(H3213/2,0)+6000,IF(H3213&lt;=56000,ROUNDUP(H3213/4,0)+14000,28000)))),IF(H3213&lt;=0,IF(I3213&lt;=0,0,IF(I3213&lt;=15000,I3213,IF(I3213&lt;=40000,ROUNDUP(I3213/2,0)+7500,IF(I3213&lt;=70000,ROUNDUP(I3213/4,0)+17500,35000)))),MAX(IF(I3213&lt;=0,0,IF(I3213&lt;=15000,I3213,IF(I3213&lt;=40000,ROUNDUP(I3213/2,0)+7500,IF(I3213&lt;=70000,ROUNDUP(I3213/4,0)+17500,35000)))),MIN(IF(H3213&lt;=0,0,IF(H3213&lt;=12000,H3213,IF(H3213&lt;=32000,ROUNDUP(H3213/2,0)+6000,IF(H3213&lt;=56000,ROUNDUP(H3213/4,0)+14000,28000))))+IF(I3213&lt;=0,0,IF(I3213&lt;=15000,I3213,IF(I3213&lt;=40000,ROUNDUP(I3213/2,0)+7500,IF(I3213&lt;=70000,ROUNDUP(I3213/4,0)+17500,35000)))),28000))))</f>
        <v/>
      </c>
      <c r="V3213" s="18">
        <f>MIN(70000,S3213+T3213+U3213)</f>
        <v/>
      </c>
      <c r="W3213" s="18">
        <f>MAX(0,ROUNDDOWN(M3213-J3213-N3213-K3213-0,-3))</f>
        <v/>
      </c>
      <c r="X3213" s="18">
        <f>MAX(0,ROUNDDOWN(M3213-J3213-N3213-K3213-R3213,-3))</f>
        <v/>
      </c>
      <c r="Y3213" s="18">
        <f>IF(W3213&lt;=0,0,ROUNDDOWN((W3213*LOOKUP(W3213,{0,1950001,3300001,6950001,9000001,18000001,40000001},{0.05,0.1,0.2,0.23,0.33,0.4,0.45})-LOOKUP(W3213,{0,1950001,3300001,6950001,9000001,18000001,40000001},{0,97500,427500,636000,1536000,2796000,4796000}))*1.021,-2))</f>
        <v/>
      </c>
      <c r="Z3213" s="18">
        <f>IF(X3213&lt;=0,0,ROUNDDOWN((X3213*LOOKUP(X3213,{0,1950001,3300001,6950001,9000001,18000001,40000001},{0.05,0.1,0.2,0.23,0.33,0.4,0.45})-LOOKUP(X3213,{0,1950001,3300001,6950001,9000001,18000001,40000001},{0,97500,427500,636000,1536000,2796000,4796000}))*1.021,-2))</f>
        <v/>
      </c>
      <c r="AA3213" s="18">
        <f>MAX(0,ROUNDDOWN(M3213-J3213-430000-L3213-0,-3))</f>
        <v/>
      </c>
      <c r="AB3213" s="18">
        <f>MAX(0,ROUNDDOWN(M3213-J3213-430000-L3213-V3213,-3))</f>
        <v/>
      </c>
      <c r="AC3213" s="18">
        <f>IF(M3213&lt;=450000,0,MAX(0,ROUNDDOWN(AA3213*0.06-MIN(50000,AA3213)*0.03,-2))+MAX(0,ROUNDDOWN(AA3213*0.04-MIN(50000,AA3213)*0.02,-2)))</f>
        <v/>
      </c>
      <c r="AD3213" s="18">
        <f>IF(M3213&lt;=450000,0,MAX(0,ROUNDDOWN(AB3213*0.06-MIN(50000,AB3213)*0.03,-2))+MAX(0,ROUNDDOWN(AB3213*0.04-MIN(50000,AB3213)*0.02,-2)))</f>
        <v/>
      </c>
      <c r="AE3213" s="18">
        <f>Y3213-Z3213</f>
        <v/>
      </c>
      <c r="AF3213" s="18">
        <f>AC3213-AD3213</f>
        <v/>
      </c>
      <c r="AG3213" s="18">
        <f>AE3213+AF3213</f>
        <v/>
      </c>
      <c r="AH3213" s="20">
        <f>IF(W3213&lt;=0,0,LOOKUP(W3213,{0,1950001,3300001,6950001,9000001,18000001,40000001},{0.05,0.1,0.2,0.23,0.33,0.4,0.45}))</f>
        <v/>
      </c>
    </row>
    <row r="3214">
      <c r="A3214" t="inlineStr">
        <is>
          <t>1万円刻み 一般8万円</t>
        </is>
      </c>
      <c r="B3214" s="18">
        <f>'4_1万円刻み'!$A$1045</f>
        <v/>
      </c>
      <c r="C3214" s="19" t="n">
        <v>2026</v>
      </c>
      <c r="D3214" t="inlineStr">
        <is>
          <t>いいえ</t>
        </is>
      </c>
      <c r="E3214" s="18" t="n">
        <v>80000</v>
      </c>
      <c r="F3214" s="18" t="n">
        <v>0</v>
      </c>
      <c r="G3214" s="18" t="n">
        <v>0</v>
      </c>
      <c r="H3214" s="18" t="n">
        <v>0</v>
      </c>
      <c r="I3214" s="18" t="n">
        <v>0</v>
      </c>
      <c r="J3214" s="18">
        <f>ROUND(MIN(B3214/12,650000)*12*0.0915+MIN(B3214/12,1390000)*12*(0.0504+0)+B3214*0.005,0)</f>
        <v/>
      </c>
      <c r="K3214" s="18" t="n">
        <v>0</v>
      </c>
      <c r="L3214" s="18" t="n">
        <v>0</v>
      </c>
      <c r="M3214" s="18">
        <f>ROUND(IF(C3214&gt;=2026,IF(B3214&lt;741000,0,IF(B3214&lt;2191000,B3214-740000,IF(B3214&lt;2193000,1451000,IF(B3214&lt;2196000,1453000,IF(B3214&lt;2200000,1456000,IF(B3214&lt;3600000,ROUNDDOWN(B3214/4,-3)*2.8-80000,IF(B3214&lt;6600000,ROUNDDOWN(B3214/4,-3)*3.2-440000,IF(B3214&lt;8500000,ROUNDDOWN(B3214*0.9,0)-1100000,B3214-1950000)))))))),IF(B3214&lt;651000,0,IF(B3214&lt;1900000,B3214-650000,IF(B3214&lt;3600000,ROUNDDOWN(B3214/4,-3)*2.8-80000,IF(B3214&lt;6600000,ROUNDDOWN(B3214/4,-3)*3.2-440000,IF(B3214&lt;8500000,ROUNDDOWN(B3214*0.9,0)-1100000,B3214-1950000)))))),0)</f>
        <v/>
      </c>
      <c r="N3214" s="18">
        <f>IF(M3214&gt;23500000,NA(),IF(C3214&gt;=2026,IF(M3214&lt;=4890000,1040000,IF(M3214&lt;=6550000,670000,620000)),IF(M3214&lt;=1320000,950000,IF(M3214&lt;=3360000,880000,IF(M3214&lt;=4890000,680000,IF(M3214&lt;=6550000,630000,580000))))))</f>
        <v/>
      </c>
      <c r="O3214" s="18">
        <f>IF(F3214&lt;=0,IF(AND(D3214="はい",C3214&gt;=2026,C3214&lt;=2027),IF(E3214&lt;=0,0,IF(E3214&lt;=30000,E3214,IF(E3214&lt;=60000,ROUNDUP(E3214/2,0)+15000,IF(E3214&lt;=120000,ROUNDUP(E3214/4,0)+30000,60000)))),IF(E3214&lt;=0,0,IF(E3214&lt;=20000,E3214,IF(E3214&lt;=40000,ROUNDUP(E3214/2,0)+10000,IF(E3214&lt;=80000,ROUNDUP(E3214/4,0)+20000,40000))))),IF(E3214&lt;=0,IF(F3214&lt;=0,0,IF(F3214&lt;=25000,F3214,IF(F3214&lt;=50000,ROUNDUP(F3214/2,0)+12500,IF(F3214&lt;=100000,ROUNDUP(F3214/4,0)+25000,50000)))),MAX(IF(F3214&lt;=0,0,IF(F3214&lt;=25000,F3214,IF(F3214&lt;=50000,ROUNDUP(F3214/2,0)+12500,IF(F3214&lt;=100000,ROUNDUP(F3214/4,0)+25000,50000)))),MIN(IF(AND(D3214="はい",C3214&gt;=2026,C3214&lt;=2027),IF(E3214&lt;=0,0,IF(E3214&lt;=30000,E3214,IF(E3214&lt;=60000,ROUNDUP(E3214/2,0)+15000,IF(E3214&lt;=120000,ROUNDUP(E3214/4,0)+30000,60000)))),IF(E3214&lt;=0,0,IF(E3214&lt;=20000,E3214,IF(E3214&lt;=40000,ROUNDUP(E3214/2,0)+10000,IF(E3214&lt;=80000,ROUNDUP(E3214/4,0)+20000,40000)))))+IF(F3214&lt;=0,0,IF(F3214&lt;=25000,F3214,IF(F3214&lt;=50000,ROUNDUP(F3214/2,0)+12500,IF(F3214&lt;=100000,ROUNDUP(F3214/4,0)+25000,50000)))),IF(AND(D3214="はい",C3214&gt;=2026,C3214&lt;=2027),60000,40000)))))</f>
        <v/>
      </c>
      <c r="P3214" s="18">
        <f>IF(G3214&lt;=0,0,IF(G3214&lt;=20000,G3214,IF(G3214&lt;=40000,ROUNDUP(G3214/2,0)+10000,IF(G3214&lt;=80000,ROUNDUP(G3214/4,0)+20000,40000))))</f>
        <v/>
      </c>
      <c r="Q3214" s="18">
        <f>IF(I3214&lt;=0,IF(H3214&lt;=0,0,IF(H3214&lt;=20000,H3214,IF(H3214&lt;=40000,ROUNDUP(H3214/2,0)+10000,IF(H3214&lt;=80000,ROUNDUP(H3214/4,0)+20000,40000)))),IF(H3214&lt;=0,IF(I3214&lt;=0,0,IF(I3214&lt;=25000,I3214,IF(I3214&lt;=50000,ROUNDUP(I3214/2,0)+12500,IF(I3214&lt;=100000,ROUNDUP(I3214/4,0)+25000,50000)))),MAX(IF(I3214&lt;=0,0,IF(I3214&lt;=25000,I3214,IF(I3214&lt;=50000,ROUNDUP(I3214/2,0)+12500,IF(I3214&lt;=100000,ROUNDUP(I3214/4,0)+25000,50000)))),MIN(IF(H3214&lt;=0,0,IF(H3214&lt;=20000,H3214,IF(H3214&lt;=40000,ROUNDUP(H3214/2,0)+10000,IF(H3214&lt;=80000,ROUNDUP(H3214/4,0)+20000,40000))))+IF(I3214&lt;=0,0,IF(I3214&lt;=25000,I3214,IF(I3214&lt;=50000,ROUNDUP(I3214/2,0)+12500,IF(I3214&lt;=100000,ROUNDUP(I3214/4,0)+25000,50000)))),40000))))</f>
        <v/>
      </c>
      <c r="R3214" s="18">
        <f>MIN(120000,O3214+P3214+Q3214)</f>
        <v/>
      </c>
      <c r="S3214" s="18">
        <f>IF(F3214&lt;=0,IF(E3214&lt;=0,0,IF(E3214&lt;=12000,E3214,IF(E3214&lt;=32000,ROUNDUP(E3214/2,0)+6000,IF(E3214&lt;=56000,ROUNDUP(E3214/4,0)+14000,28000)))),IF(E3214&lt;=0,IF(F3214&lt;=0,0,IF(F3214&lt;=15000,F3214,IF(F3214&lt;=40000,ROUNDUP(F3214/2,0)+7500,IF(F3214&lt;=70000,ROUNDUP(F3214/4,0)+17500,35000)))),MAX(IF(F3214&lt;=0,0,IF(F3214&lt;=15000,F3214,IF(F3214&lt;=40000,ROUNDUP(F3214/2,0)+7500,IF(F3214&lt;=70000,ROUNDUP(F3214/4,0)+17500,35000)))),MIN(IF(E3214&lt;=0,0,IF(E3214&lt;=12000,E3214,IF(E3214&lt;=32000,ROUNDUP(E3214/2,0)+6000,IF(E3214&lt;=56000,ROUNDUP(E3214/4,0)+14000,28000))))+IF(F3214&lt;=0,0,IF(F3214&lt;=15000,F3214,IF(F3214&lt;=40000,ROUNDUP(F3214/2,0)+7500,IF(F3214&lt;=70000,ROUNDUP(F3214/4,0)+17500,35000)))),28000))))</f>
        <v/>
      </c>
      <c r="T3214" s="18">
        <f>IF(G3214&lt;=0,0,IF(G3214&lt;=12000,G3214,IF(G3214&lt;=32000,ROUNDUP(G3214/2,0)+6000,IF(G3214&lt;=56000,ROUNDUP(G3214/4,0)+14000,28000))))</f>
        <v/>
      </c>
      <c r="U3214" s="18">
        <f>IF(I3214&lt;=0,IF(H3214&lt;=0,0,IF(H3214&lt;=12000,H3214,IF(H3214&lt;=32000,ROUNDUP(H3214/2,0)+6000,IF(H3214&lt;=56000,ROUNDUP(H3214/4,0)+14000,28000)))),IF(H3214&lt;=0,IF(I3214&lt;=0,0,IF(I3214&lt;=15000,I3214,IF(I3214&lt;=40000,ROUNDUP(I3214/2,0)+7500,IF(I3214&lt;=70000,ROUNDUP(I3214/4,0)+17500,35000)))),MAX(IF(I3214&lt;=0,0,IF(I3214&lt;=15000,I3214,IF(I3214&lt;=40000,ROUNDUP(I3214/2,0)+7500,IF(I3214&lt;=70000,ROUNDUP(I3214/4,0)+17500,35000)))),MIN(IF(H3214&lt;=0,0,IF(H3214&lt;=12000,H3214,IF(H3214&lt;=32000,ROUNDUP(H3214/2,0)+6000,IF(H3214&lt;=56000,ROUNDUP(H3214/4,0)+14000,28000))))+IF(I3214&lt;=0,0,IF(I3214&lt;=15000,I3214,IF(I3214&lt;=40000,ROUNDUP(I3214/2,0)+7500,IF(I3214&lt;=70000,ROUNDUP(I3214/4,0)+17500,35000)))),28000))))</f>
        <v/>
      </c>
      <c r="V3214" s="18">
        <f>MIN(70000,S3214+T3214+U3214)</f>
        <v/>
      </c>
      <c r="W3214" s="18">
        <f>MAX(0,ROUNDDOWN(M3214-J3214-N3214-K3214-0,-3))</f>
        <v/>
      </c>
      <c r="X3214" s="18">
        <f>MAX(0,ROUNDDOWN(M3214-J3214-N3214-K3214-R3214,-3))</f>
        <v/>
      </c>
      <c r="Y3214" s="18">
        <f>IF(W3214&lt;=0,0,ROUNDDOWN((W3214*LOOKUP(W3214,{0,1950001,3300001,6950001,9000001,18000001,40000001},{0.05,0.1,0.2,0.23,0.33,0.4,0.45})-LOOKUP(W3214,{0,1950001,3300001,6950001,9000001,18000001,40000001},{0,97500,427500,636000,1536000,2796000,4796000}))*1.021,-2))</f>
        <v/>
      </c>
      <c r="Z3214" s="18">
        <f>IF(X3214&lt;=0,0,ROUNDDOWN((X3214*LOOKUP(X3214,{0,1950001,3300001,6950001,9000001,18000001,40000001},{0.05,0.1,0.2,0.23,0.33,0.4,0.45})-LOOKUP(X3214,{0,1950001,3300001,6950001,9000001,18000001,40000001},{0,97500,427500,636000,1536000,2796000,4796000}))*1.021,-2))</f>
        <v/>
      </c>
      <c r="AA3214" s="18">
        <f>MAX(0,ROUNDDOWN(M3214-J3214-430000-L3214-0,-3))</f>
        <v/>
      </c>
      <c r="AB3214" s="18">
        <f>MAX(0,ROUNDDOWN(M3214-J3214-430000-L3214-V3214,-3))</f>
        <v/>
      </c>
      <c r="AC3214" s="18">
        <f>IF(M3214&lt;=450000,0,MAX(0,ROUNDDOWN(AA3214*0.06-MIN(50000,AA3214)*0.03,-2))+MAX(0,ROUNDDOWN(AA3214*0.04-MIN(50000,AA3214)*0.02,-2)))</f>
        <v/>
      </c>
      <c r="AD3214" s="18">
        <f>IF(M3214&lt;=450000,0,MAX(0,ROUNDDOWN(AB3214*0.06-MIN(50000,AB3214)*0.03,-2))+MAX(0,ROUNDDOWN(AB3214*0.04-MIN(50000,AB3214)*0.02,-2)))</f>
        <v/>
      </c>
      <c r="AE3214" s="18">
        <f>Y3214-Z3214</f>
        <v/>
      </c>
      <c r="AF3214" s="18">
        <f>AC3214-AD3214</f>
        <v/>
      </c>
      <c r="AG3214" s="18">
        <f>AE3214+AF3214</f>
        <v/>
      </c>
      <c r="AH3214" s="20">
        <f>IF(W3214&lt;=0,0,LOOKUP(W3214,{0,1950001,3300001,6950001,9000001,18000001,40000001},{0.05,0.1,0.2,0.23,0.33,0.4,0.45}))</f>
        <v/>
      </c>
    </row>
    <row r="3215">
      <c r="A3215" t="inlineStr">
        <is>
          <t>1万円刻み 特例あり一般12万円</t>
        </is>
      </c>
      <c r="B3215" s="18">
        <f>'4_1万円刻み'!$A$1045</f>
        <v/>
      </c>
      <c r="C3215" s="19" t="n">
        <v>2026</v>
      </c>
      <c r="D3215" t="inlineStr">
        <is>
          <t>はい</t>
        </is>
      </c>
      <c r="E3215" s="18" t="n">
        <v>120000</v>
      </c>
      <c r="F3215" s="18" t="n">
        <v>0</v>
      </c>
      <c r="G3215" s="18" t="n">
        <v>0</v>
      </c>
      <c r="H3215" s="18" t="n">
        <v>0</v>
      </c>
      <c r="I3215" s="18" t="n">
        <v>0</v>
      </c>
      <c r="J3215" s="18">
        <f>ROUND(MIN(B3215/12,650000)*12*0.0915+MIN(B3215/12,1390000)*12*(0.0504+0)+B3215*0.005,0)</f>
        <v/>
      </c>
      <c r="K3215" s="18" t="n">
        <v>0</v>
      </c>
      <c r="L3215" s="18" t="n">
        <v>0</v>
      </c>
      <c r="M3215" s="18">
        <f>ROUND(IF(C3215&gt;=2026,IF(B3215&lt;741000,0,IF(B3215&lt;2191000,B3215-740000,IF(B3215&lt;2193000,1451000,IF(B3215&lt;2196000,1453000,IF(B3215&lt;2200000,1456000,IF(B3215&lt;3600000,ROUNDDOWN(B3215/4,-3)*2.8-80000,IF(B3215&lt;6600000,ROUNDDOWN(B3215/4,-3)*3.2-440000,IF(B3215&lt;8500000,ROUNDDOWN(B3215*0.9,0)-1100000,B3215-1950000)))))))),IF(B3215&lt;651000,0,IF(B3215&lt;1900000,B3215-650000,IF(B3215&lt;3600000,ROUNDDOWN(B3215/4,-3)*2.8-80000,IF(B3215&lt;6600000,ROUNDDOWN(B3215/4,-3)*3.2-440000,IF(B3215&lt;8500000,ROUNDDOWN(B3215*0.9,0)-1100000,B3215-1950000)))))),0)</f>
        <v/>
      </c>
      <c r="N3215" s="18">
        <f>IF(M3215&gt;23500000,NA(),IF(C3215&gt;=2026,IF(M3215&lt;=4890000,1040000,IF(M3215&lt;=6550000,670000,620000)),IF(M3215&lt;=1320000,950000,IF(M3215&lt;=3360000,880000,IF(M3215&lt;=4890000,680000,IF(M3215&lt;=6550000,630000,580000))))))</f>
        <v/>
      </c>
      <c r="O3215" s="18">
        <f>IF(F3215&lt;=0,IF(AND(D3215="はい",C3215&gt;=2026,C3215&lt;=2027),IF(E3215&lt;=0,0,IF(E3215&lt;=30000,E3215,IF(E3215&lt;=60000,ROUNDUP(E3215/2,0)+15000,IF(E3215&lt;=120000,ROUNDUP(E3215/4,0)+30000,60000)))),IF(E3215&lt;=0,0,IF(E3215&lt;=20000,E3215,IF(E3215&lt;=40000,ROUNDUP(E3215/2,0)+10000,IF(E3215&lt;=80000,ROUNDUP(E3215/4,0)+20000,40000))))),IF(E3215&lt;=0,IF(F3215&lt;=0,0,IF(F3215&lt;=25000,F3215,IF(F3215&lt;=50000,ROUNDUP(F3215/2,0)+12500,IF(F3215&lt;=100000,ROUNDUP(F3215/4,0)+25000,50000)))),MAX(IF(F3215&lt;=0,0,IF(F3215&lt;=25000,F3215,IF(F3215&lt;=50000,ROUNDUP(F3215/2,0)+12500,IF(F3215&lt;=100000,ROUNDUP(F3215/4,0)+25000,50000)))),MIN(IF(AND(D3215="はい",C3215&gt;=2026,C3215&lt;=2027),IF(E3215&lt;=0,0,IF(E3215&lt;=30000,E3215,IF(E3215&lt;=60000,ROUNDUP(E3215/2,0)+15000,IF(E3215&lt;=120000,ROUNDUP(E3215/4,0)+30000,60000)))),IF(E3215&lt;=0,0,IF(E3215&lt;=20000,E3215,IF(E3215&lt;=40000,ROUNDUP(E3215/2,0)+10000,IF(E3215&lt;=80000,ROUNDUP(E3215/4,0)+20000,40000)))))+IF(F3215&lt;=0,0,IF(F3215&lt;=25000,F3215,IF(F3215&lt;=50000,ROUNDUP(F3215/2,0)+12500,IF(F3215&lt;=100000,ROUNDUP(F3215/4,0)+25000,50000)))),IF(AND(D3215="はい",C3215&gt;=2026,C3215&lt;=2027),60000,40000)))))</f>
        <v/>
      </c>
      <c r="P3215" s="18">
        <f>IF(G3215&lt;=0,0,IF(G3215&lt;=20000,G3215,IF(G3215&lt;=40000,ROUNDUP(G3215/2,0)+10000,IF(G3215&lt;=80000,ROUNDUP(G3215/4,0)+20000,40000))))</f>
        <v/>
      </c>
      <c r="Q3215" s="18">
        <f>IF(I3215&lt;=0,IF(H3215&lt;=0,0,IF(H3215&lt;=20000,H3215,IF(H3215&lt;=40000,ROUNDUP(H3215/2,0)+10000,IF(H3215&lt;=80000,ROUNDUP(H3215/4,0)+20000,40000)))),IF(H3215&lt;=0,IF(I3215&lt;=0,0,IF(I3215&lt;=25000,I3215,IF(I3215&lt;=50000,ROUNDUP(I3215/2,0)+12500,IF(I3215&lt;=100000,ROUNDUP(I3215/4,0)+25000,50000)))),MAX(IF(I3215&lt;=0,0,IF(I3215&lt;=25000,I3215,IF(I3215&lt;=50000,ROUNDUP(I3215/2,0)+12500,IF(I3215&lt;=100000,ROUNDUP(I3215/4,0)+25000,50000)))),MIN(IF(H3215&lt;=0,0,IF(H3215&lt;=20000,H3215,IF(H3215&lt;=40000,ROUNDUP(H3215/2,0)+10000,IF(H3215&lt;=80000,ROUNDUP(H3215/4,0)+20000,40000))))+IF(I3215&lt;=0,0,IF(I3215&lt;=25000,I3215,IF(I3215&lt;=50000,ROUNDUP(I3215/2,0)+12500,IF(I3215&lt;=100000,ROUNDUP(I3215/4,0)+25000,50000)))),40000))))</f>
        <v/>
      </c>
      <c r="R3215" s="18">
        <f>MIN(120000,O3215+P3215+Q3215)</f>
        <v/>
      </c>
      <c r="S3215" s="18">
        <f>IF(F3215&lt;=0,IF(E3215&lt;=0,0,IF(E3215&lt;=12000,E3215,IF(E3215&lt;=32000,ROUNDUP(E3215/2,0)+6000,IF(E3215&lt;=56000,ROUNDUP(E3215/4,0)+14000,28000)))),IF(E3215&lt;=0,IF(F3215&lt;=0,0,IF(F3215&lt;=15000,F3215,IF(F3215&lt;=40000,ROUNDUP(F3215/2,0)+7500,IF(F3215&lt;=70000,ROUNDUP(F3215/4,0)+17500,35000)))),MAX(IF(F3215&lt;=0,0,IF(F3215&lt;=15000,F3215,IF(F3215&lt;=40000,ROUNDUP(F3215/2,0)+7500,IF(F3215&lt;=70000,ROUNDUP(F3215/4,0)+17500,35000)))),MIN(IF(E3215&lt;=0,0,IF(E3215&lt;=12000,E3215,IF(E3215&lt;=32000,ROUNDUP(E3215/2,0)+6000,IF(E3215&lt;=56000,ROUNDUP(E3215/4,0)+14000,28000))))+IF(F3215&lt;=0,0,IF(F3215&lt;=15000,F3215,IF(F3215&lt;=40000,ROUNDUP(F3215/2,0)+7500,IF(F3215&lt;=70000,ROUNDUP(F3215/4,0)+17500,35000)))),28000))))</f>
        <v/>
      </c>
      <c r="T3215" s="18">
        <f>IF(G3215&lt;=0,0,IF(G3215&lt;=12000,G3215,IF(G3215&lt;=32000,ROUNDUP(G3215/2,0)+6000,IF(G3215&lt;=56000,ROUNDUP(G3215/4,0)+14000,28000))))</f>
        <v/>
      </c>
      <c r="U3215" s="18">
        <f>IF(I3215&lt;=0,IF(H3215&lt;=0,0,IF(H3215&lt;=12000,H3215,IF(H3215&lt;=32000,ROUNDUP(H3215/2,0)+6000,IF(H3215&lt;=56000,ROUNDUP(H3215/4,0)+14000,28000)))),IF(H3215&lt;=0,IF(I3215&lt;=0,0,IF(I3215&lt;=15000,I3215,IF(I3215&lt;=40000,ROUNDUP(I3215/2,0)+7500,IF(I3215&lt;=70000,ROUNDUP(I3215/4,0)+17500,35000)))),MAX(IF(I3215&lt;=0,0,IF(I3215&lt;=15000,I3215,IF(I3215&lt;=40000,ROUNDUP(I3215/2,0)+7500,IF(I3215&lt;=70000,ROUNDUP(I3215/4,0)+17500,35000)))),MIN(IF(H3215&lt;=0,0,IF(H3215&lt;=12000,H3215,IF(H3215&lt;=32000,ROUNDUP(H3215/2,0)+6000,IF(H3215&lt;=56000,ROUNDUP(H3215/4,0)+14000,28000))))+IF(I3215&lt;=0,0,IF(I3215&lt;=15000,I3215,IF(I3215&lt;=40000,ROUNDUP(I3215/2,0)+7500,IF(I3215&lt;=70000,ROUNDUP(I3215/4,0)+17500,35000)))),28000))))</f>
        <v/>
      </c>
      <c r="V3215" s="18">
        <f>MIN(70000,S3215+T3215+U3215)</f>
        <v/>
      </c>
      <c r="W3215" s="18">
        <f>MAX(0,ROUNDDOWN(M3215-J3215-N3215-K3215-0,-3))</f>
        <v/>
      </c>
      <c r="X3215" s="18">
        <f>MAX(0,ROUNDDOWN(M3215-J3215-N3215-K3215-R3215,-3))</f>
        <v/>
      </c>
      <c r="Y3215" s="18">
        <f>IF(W3215&lt;=0,0,ROUNDDOWN((W3215*LOOKUP(W3215,{0,1950001,3300001,6950001,9000001,18000001,40000001},{0.05,0.1,0.2,0.23,0.33,0.4,0.45})-LOOKUP(W3215,{0,1950001,3300001,6950001,9000001,18000001,40000001},{0,97500,427500,636000,1536000,2796000,4796000}))*1.021,-2))</f>
        <v/>
      </c>
      <c r="Z3215" s="18">
        <f>IF(X3215&lt;=0,0,ROUNDDOWN((X3215*LOOKUP(X3215,{0,1950001,3300001,6950001,9000001,18000001,40000001},{0.05,0.1,0.2,0.23,0.33,0.4,0.45})-LOOKUP(X3215,{0,1950001,3300001,6950001,9000001,18000001,40000001},{0,97500,427500,636000,1536000,2796000,4796000}))*1.021,-2))</f>
        <v/>
      </c>
      <c r="AA3215" s="18">
        <f>MAX(0,ROUNDDOWN(M3215-J3215-430000-L3215-0,-3))</f>
        <v/>
      </c>
      <c r="AB3215" s="18">
        <f>MAX(0,ROUNDDOWN(M3215-J3215-430000-L3215-V3215,-3))</f>
        <v/>
      </c>
      <c r="AC3215" s="18">
        <f>IF(M3215&lt;=450000,0,MAX(0,ROUNDDOWN(AA3215*0.06-MIN(50000,AA3215)*0.03,-2))+MAX(0,ROUNDDOWN(AA3215*0.04-MIN(50000,AA3215)*0.02,-2)))</f>
        <v/>
      </c>
      <c r="AD3215" s="18">
        <f>IF(M3215&lt;=450000,0,MAX(0,ROUNDDOWN(AB3215*0.06-MIN(50000,AB3215)*0.03,-2))+MAX(0,ROUNDDOWN(AB3215*0.04-MIN(50000,AB3215)*0.02,-2)))</f>
        <v/>
      </c>
      <c r="AE3215" s="18">
        <f>Y3215-Z3215</f>
        <v/>
      </c>
      <c r="AF3215" s="18">
        <f>AC3215-AD3215</f>
        <v/>
      </c>
      <c r="AG3215" s="18">
        <f>AE3215+AF3215</f>
        <v/>
      </c>
      <c r="AH3215" s="20">
        <f>IF(W3215&lt;=0,0,LOOKUP(W3215,{0,1950001,3300001,6950001,9000001,18000001,40000001},{0.05,0.1,0.2,0.23,0.33,0.4,0.45}))</f>
        <v/>
      </c>
    </row>
    <row r="3216">
      <c r="A3216" t="inlineStr">
        <is>
          <t>1万円刻み 3区分8万円ずつ</t>
        </is>
      </c>
      <c r="B3216" s="18">
        <f>'4_1万円刻み'!$A$1046</f>
        <v/>
      </c>
      <c r="C3216" s="19" t="n">
        <v>2026</v>
      </c>
      <c r="D3216" t="inlineStr">
        <is>
          <t>いいえ</t>
        </is>
      </c>
      <c r="E3216" s="18" t="n">
        <v>80000</v>
      </c>
      <c r="F3216" s="18" t="n">
        <v>0</v>
      </c>
      <c r="G3216" s="18" t="n">
        <v>80000</v>
      </c>
      <c r="H3216" s="18" t="n">
        <v>80000</v>
      </c>
      <c r="I3216" s="18" t="n">
        <v>0</v>
      </c>
      <c r="J3216" s="18">
        <f>ROUND(MIN(B3216/12,650000)*12*0.0915+MIN(B3216/12,1390000)*12*(0.0504+0)+B3216*0.005,0)</f>
        <v/>
      </c>
      <c r="K3216" s="18" t="n">
        <v>0</v>
      </c>
      <c r="L3216" s="18" t="n">
        <v>0</v>
      </c>
      <c r="M3216" s="18">
        <f>ROUND(IF(C3216&gt;=2026,IF(B3216&lt;741000,0,IF(B3216&lt;2191000,B3216-740000,IF(B3216&lt;2193000,1451000,IF(B3216&lt;2196000,1453000,IF(B3216&lt;2200000,1456000,IF(B3216&lt;3600000,ROUNDDOWN(B3216/4,-3)*2.8-80000,IF(B3216&lt;6600000,ROUNDDOWN(B3216/4,-3)*3.2-440000,IF(B3216&lt;8500000,ROUNDDOWN(B3216*0.9,0)-1100000,B3216-1950000)))))))),IF(B3216&lt;651000,0,IF(B3216&lt;1900000,B3216-650000,IF(B3216&lt;3600000,ROUNDDOWN(B3216/4,-3)*2.8-80000,IF(B3216&lt;6600000,ROUNDDOWN(B3216/4,-3)*3.2-440000,IF(B3216&lt;8500000,ROUNDDOWN(B3216*0.9,0)-1100000,B3216-1950000)))))),0)</f>
        <v/>
      </c>
      <c r="N3216" s="18">
        <f>IF(M3216&gt;23500000,NA(),IF(C3216&gt;=2026,IF(M3216&lt;=4890000,1040000,IF(M3216&lt;=6550000,670000,620000)),IF(M3216&lt;=1320000,950000,IF(M3216&lt;=3360000,880000,IF(M3216&lt;=4890000,680000,IF(M3216&lt;=6550000,630000,580000))))))</f>
        <v/>
      </c>
      <c r="O3216" s="18">
        <f>IF(F3216&lt;=0,IF(AND(D3216="はい",C3216&gt;=2026,C3216&lt;=2027),IF(E3216&lt;=0,0,IF(E3216&lt;=30000,E3216,IF(E3216&lt;=60000,ROUNDUP(E3216/2,0)+15000,IF(E3216&lt;=120000,ROUNDUP(E3216/4,0)+30000,60000)))),IF(E3216&lt;=0,0,IF(E3216&lt;=20000,E3216,IF(E3216&lt;=40000,ROUNDUP(E3216/2,0)+10000,IF(E3216&lt;=80000,ROUNDUP(E3216/4,0)+20000,40000))))),IF(E3216&lt;=0,IF(F3216&lt;=0,0,IF(F3216&lt;=25000,F3216,IF(F3216&lt;=50000,ROUNDUP(F3216/2,0)+12500,IF(F3216&lt;=100000,ROUNDUP(F3216/4,0)+25000,50000)))),MAX(IF(F3216&lt;=0,0,IF(F3216&lt;=25000,F3216,IF(F3216&lt;=50000,ROUNDUP(F3216/2,0)+12500,IF(F3216&lt;=100000,ROUNDUP(F3216/4,0)+25000,50000)))),MIN(IF(AND(D3216="はい",C3216&gt;=2026,C3216&lt;=2027),IF(E3216&lt;=0,0,IF(E3216&lt;=30000,E3216,IF(E3216&lt;=60000,ROUNDUP(E3216/2,0)+15000,IF(E3216&lt;=120000,ROUNDUP(E3216/4,0)+30000,60000)))),IF(E3216&lt;=0,0,IF(E3216&lt;=20000,E3216,IF(E3216&lt;=40000,ROUNDUP(E3216/2,0)+10000,IF(E3216&lt;=80000,ROUNDUP(E3216/4,0)+20000,40000)))))+IF(F3216&lt;=0,0,IF(F3216&lt;=25000,F3216,IF(F3216&lt;=50000,ROUNDUP(F3216/2,0)+12500,IF(F3216&lt;=100000,ROUNDUP(F3216/4,0)+25000,50000)))),IF(AND(D3216="はい",C3216&gt;=2026,C3216&lt;=2027),60000,40000)))))</f>
        <v/>
      </c>
      <c r="P3216" s="18">
        <f>IF(G3216&lt;=0,0,IF(G3216&lt;=20000,G3216,IF(G3216&lt;=40000,ROUNDUP(G3216/2,0)+10000,IF(G3216&lt;=80000,ROUNDUP(G3216/4,0)+20000,40000))))</f>
        <v/>
      </c>
      <c r="Q3216" s="18">
        <f>IF(I3216&lt;=0,IF(H3216&lt;=0,0,IF(H3216&lt;=20000,H3216,IF(H3216&lt;=40000,ROUNDUP(H3216/2,0)+10000,IF(H3216&lt;=80000,ROUNDUP(H3216/4,0)+20000,40000)))),IF(H3216&lt;=0,IF(I3216&lt;=0,0,IF(I3216&lt;=25000,I3216,IF(I3216&lt;=50000,ROUNDUP(I3216/2,0)+12500,IF(I3216&lt;=100000,ROUNDUP(I3216/4,0)+25000,50000)))),MAX(IF(I3216&lt;=0,0,IF(I3216&lt;=25000,I3216,IF(I3216&lt;=50000,ROUNDUP(I3216/2,0)+12500,IF(I3216&lt;=100000,ROUNDUP(I3216/4,0)+25000,50000)))),MIN(IF(H3216&lt;=0,0,IF(H3216&lt;=20000,H3216,IF(H3216&lt;=40000,ROUNDUP(H3216/2,0)+10000,IF(H3216&lt;=80000,ROUNDUP(H3216/4,0)+20000,40000))))+IF(I3216&lt;=0,0,IF(I3216&lt;=25000,I3216,IF(I3216&lt;=50000,ROUNDUP(I3216/2,0)+12500,IF(I3216&lt;=100000,ROUNDUP(I3216/4,0)+25000,50000)))),40000))))</f>
        <v/>
      </c>
      <c r="R3216" s="18">
        <f>MIN(120000,O3216+P3216+Q3216)</f>
        <v/>
      </c>
      <c r="S3216" s="18">
        <f>IF(F3216&lt;=0,IF(E3216&lt;=0,0,IF(E3216&lt;=12000,E3216,IF(E3216&lt;=32000,ROUNDUP(E3216/2,0)+6000,IF(E3216&lt;=56000,ROUNDUP(E3216/4,0)+14000,28000)))),IF(E3216&lt;=0,IF(F3216&lt;=0,0,IF(F3216&lt;=15000,F3216,IF(F3216&lt;=40000,ROUNDUP(F3216/2,0)+7500,IF(F3216&lt;=70000,ROUNDUP(F3216/4,0)+17500,35000)))),MAX(IF(F3216&lt;=0,0,IF(F3216&lt;=15000,F3216,IF(F3216&lt;=40000,ROUNDUP(F3216/2,0)+7500,IF(F3216&lt;=70000,ROUNDUP(F3216/4,0)+17500,35000)))),MIN(IF(E3216&lt;=0,0,IF(E3216&lt;=12000,E3216,IF(E3216&lt;=32000,ROUNDUP(E3216/2,0)+6000,IF(E3216&lt;=56000,ROUNDUP(E3216/4,0)+14000,28000))))+IF(F3216&lt;=0,0,IF(F3216&lt;=15000,F3216,IF(F3216&lt;=40000,ROUNDUP(F3216/2,0)+7500,IF(F3216&lt;=70000,ROUNDUP(F3216/4,0)+17500,35000)))),28000))))</f>
        <v/>
      </c>
      <c r="T3216" s="18">
        <f>IF(G3216&lt;=0,0,IF(G3216&lt;=12000,G3216,IF(G3216&lt;=32000,ROUNDUP(G3216/2,0)+6000,IF(G3216&lt;=56000,ROUNDUP(G3216/4,0)+14000,28000))))</f>
        <v/>
      </c>
      <c r="U3216" s="18">
        <f>IF(I3216&lt;=0,IF(H3216&lt;=0,0,IF(H3216&lt;=12000,H3216,IF(H3216&lt;=32000,ROUNDUP(H3216/2,0)+6000,IF(H3216&lt;=56000,ROUNDUP(H3216/4,0)+14000,28000)))),IF(H3216&lt;=0,IF(I3216&lt;=0,0,IF(I3216&lt;=15000,I3216,IF(I3216&lt;=40000,ROUNDUP(I3216/2,0)+7500,IF(I3216&lt;=70000,ROUNDUP(I3216/4,0)+17500,35000)))),MAX(IF(I3216&lt;=0,0,IF(I3216&lt;=15000,I3216,IF(I3216&lt;=40000,ROUNDUP(I3216/2,0)+7500,IF(I3216&lt;=70000,ROUNDUP(I3216/4,0)+17500,35000)))),MIN(IF(H3216&lt;=0,0,IF(H3216&lt;=12000,H3216,IF(H3216&lt;=32000,ROUNDUP(H3216/2,0)+6000,IF(H3216&lt;=56000,ROUNDUP(H3216/4,0)+14000,28000))))+IF(I3216&lt;=0,0,IF(I3216&lt;=15000,I3216,IF(I3216&lt;=40000,ROUNDUP(I3216/2,0)+7500,IF(I3216&lt;=70000,ROUNDUP(I3216/4,0)+17500,35000)))),28000))))</f>
        <v/>
      </c>
      <c r="V3216" s="18">
        <f>MIN(70000,S3216+T3216+U3216)</f>
        <v/>
      </c>
      <c r="W3216" s="18">
        <f>MAX(0,ROUNDDOWN(M3216-J3216-N3216-K3216-0,-3))</f>
        <v/>
      </c>
      <c r="X3216" s="18">
        <f>MAX(0,ROUNDDOWN(M3216-J3216-N3216-K3216-R3216,-3))</f>
        <v/>
      </c>
      <c r="Y3216" s="18">
        <f>IF(W3216&lt;=0,0,ROUNDDOWN((W3216*LOOKUP(W3216,{0,1950001,3300001,6950001,9000001,18000001,40000001},{0.05,0.1,0.2,0.23,0.33,0.4,0.45})-LOOKUP(W3216,{0,1950001,3300001,6950001,9000001,18000001,40000001},{0,97500,427500,636000,1536000,2796000,4796000}))*1.021,-2))</f>
        <v/>
      </c>
      <c r="Z3216" s="18">
        <f>IF(X3216&lt;=0,0,ROUNDDOWN((X3216*LOOKUP(X3216,{0,1950001,3300001,6950001,9000001,18000001,40000001},{0.05,0.1,0.2,0.23,0.33,0.4,0.45})-LOOKUP(X3216,{0,1950001,3300001,6950001,9000001,18000001,40000001},{0,97500,427500,636000,1536000,2796000,4796000}))*1.021,-2))</f>
        <v/>
      </c>
      <c r="AA3216" s="18">
        <f>MAX(0,ROUNDDOWN(M3216-J3216-430000-L3216-0,-3))</f>
        <v/>
      </c>
      <c r="AB3216" s="18">
        <f>MAX(0,ROUNDDOWN(M3216-J3216-430000-L3216-V3216,-3))</f>
        <v/>
      </c>
      <c r="AC3216" s="18">
        <f>IF(M3216&lt;=450000,0,MAX(0,ROUNDDOWN(AA3216*0.06-MIN(50000,AA3216)*0.03,-2))+MAX(0,ROUNDDOWN(AA3216*0.04-MIN(50000,AA3216)*0.02,-2)))</f>
        <v/>
      </c>
      <c r="AD3216" s="18">
        <f>IF(M3216&lt;=450000,0,MAX(0,ROUNDDOWN(AB3216*0.06-MIN(50000,AB3216)*0.03,-2))+MAX(0,ROUNDDOWN(AB3216*0.04-MIN(50000,AB3216)*0.02,-2)))</f>
        <v/>
      </c>
      <c r="AE3216" s="18">
        <f>Y3216-Z3216</f>
        <v/>
      </c>
      <c r="AF3216" s="18">
        <f>AC3216-AD3216</f>
        <v/>
      </c>
      <c r="AG3216" s="18">
        <f>AE3216+AF3216</f>
        <v/>
      </c>
      <c r="AH3216" s="20">
        <f>IF(W3216&lt;=0,0,LOOKUP(W3216,{0,1950001,3300001,6950001,9000001,18000001,40000001},{0.05,0.1,0.2,0.23,0.33,0.4,0.45}))</f>
        <v/>
      </c>
    </row>
    <row r="3217">
      <c r="A3217" t="inlineStr">
        <is>
          <t>1万円刻み 一般8万円</t>
        </is>
      </c>
      <c r="B3217" s="18">
        <f>'4_1万円刻み'!$A$1046</f>
        <v/>
      </c>
      <c r="C3217" s="19" t="n">
        <v>2026</v>
      </c>
      <c r="D3217" t="inlineStr">
        <is>
          <t>いいえ</t>
        </is>
      </c>
      <c r="E3217" s="18" t="n">
        <v>80000</v>
      </c>
      <c r="F3217" s="18" t="n">
        <v>0</v>
      </c>
      <c r="G3217" s="18" t="n">
        <v>0</v>
      </c>
      <c r="H3217" s="18" t="n">
        <v>0</v>
      </c>
      <c r="I3217" s="18" t="n">
        <v>0</v>
      </c>
      <c r="J3217" s="18">
        <f>ROUND(MIN(B3217/12,650000)*12*0.0915+MIN(B3217/12,1390000)*12*(0.0504+0)+B3217*0.005,0)</f>
        <v/>
      </c>
      <c r="K3217" s="18" t="n">
        <v>0</v>
      </c>
      <c r="L3217" s="18" t="n">
        <v>0</v>
      </c>
      <c r="M3217" s="18">
        <f>ROUND(IF(C3217&gt;=2026,IF(B3217&lt;741000,0,IF(B3217&lt;2191000,B3217-740000,IF(B3217&lt;2193000,1451000,IF(B3217&lt;2196000,1453000,IF(B3217&lt;2200000,1456000,IF(B3217&lt;3600000,ROUNDDOWN(B3217/4,-3)*2.8-80000,IF(B3217&lt;6600000,ROUNDDOWN(B3217/4,-3)*3.2-440000,IF(B3217&lt;8500000,ROUNDDOWN(B3217*0.9,0)-1100000,B3217-1950000)))))))),IF(B3217&lt;651000,0,IF(B3217&lt;1900000,B3217-650000,IF(B3217&lt;3600000,ROUNDDOWN(B3217/4,-3)*2.8-80000,IF(B3217&lt;6600000,ROUNDDOWN(B3217/4,-3)*3.2-440000,IF(B3217&lt;8500000,ROUNDDOWN(B3217*0.9,0)-1100000,B3217-1950000)))))),0)</f>
        <v/>
      </c>
      <c r="N3217" s="18">
        <f>IF(M3217&gt;23500000,NA(),IF(C3217&gt;=2026,IF(M3217&lt;=4890000,1040000,IF(M3217&lt;=6550000,670000,620000)),IF(M3217&lt;=1320000,950000,IF(M3217&lt;=3360000,880000,IF(M3217&lt;=4890000,680000,IF(M3217&lt;=6550000,630000,580000))))))</f>
        <v/>
      </c>
      <c r="O3217" s="18">
        <f>IF(F3217&lt;=0,IF(AND(D3217="はい",C3217&gt;=2026,C3217&lt;=2027),IF(E3217&lt;=0,0,IF(E3217&lt;=30000,E3217,IF(E3217&lt;=60000,ROUNDUP(E3217/2,0)+15000,IF(E3217&lt;=120000,ROUNDUP(E3217/4,0)+30000,60000)))),IF(E3217&lt;=0,0,IF(E3217&lt;=20000,E3217,IF(E3217&lt;=40000,ROUNDUP(E3217/2,0)+10000,IF(E3217&lt;=80000,ROUNDUP(E3217/4,0)+20000,40000))))),IF(E3217&lt;=0,IF(F3217&lt;=0,0,IF(F3217&lt;=25000,F3217,IF(F3217&lt;=50000,ROUNDUP(F3217/2,0)+12500,IF(F3217&lt;=100000,ROUNDUP(F3217/4,0)+25000,50000)))),MAX(IF(F3217&lt;=0,0,IF(F3217&lt;=25000,F3217,IF(F3217&lt;=50000,ROUNDUP(F3217/2,0)+12500,IF(F3217&lt;=100000,ROUNDUP(F3217/4,0)+25000,50000)))),MIN(IF(AND(D3217="はい",C3217&gt;=2026,C3217&lt;=2027),IF(E3217&lt;=0,0,IF(E3217&lt;=30000,E3217,IF(E3217&lt;=60000,ROUNDUP(E3217/2,0)+15000,IF(E3217&lt;=120000,ROUNDUP(E3217/4,0)+30000,60000)))),IF(E3217&lt;=0,0,IF(E3217&lt;=20000,E3217,IF(E3217&lt;=40000,ROUNDUP(E3217/2,0)+10000,IF(E3217&lt;=80000,ROUNDUP(E3217/4,0)+20000,40000)))))+IF(F3217&lt;=0,0,IF(F3217&lt;=25000,F3217,IF(F3217&lt;=50000,ROUNDUP(F3217/2,0)+12500,IF(F3217&lt;=100000,ROUNDUP(F3217/4,0)+25000,50000)))),IF(AND(D3217="はい",C3217&gt;=2026,C3217&lt;=2027),60000,40000)))))</f>
        <v/>
      </c>
      <c r="P3217" s="18">
        <f>IF(G3217&lt;=0,0,IF(G3217&lt;=20000,G3217,IF(G3217&lt;=40000,ROUNDUP(G3217/2,0)+10000,IF(G3217&lt;=80000,ROUNDUP(G3217/4,0)+20000,40000))))</f>
        <v/>
      </c>
      <c r="Q3217" s="18">
        <f>IF(I3217&lt;=0,IF(H3217&lt;=0,0,IF(H3217&lt;=20000,H3217,IF(H3217&lt;=40000,ROUNDUP(H3217/2,0)+10000,IF(H3217&lt;=80000,ROUNDUP(H3217/4,0)+20000,40000)))),IF(H3217&lt;=0,IF(I3217&lt;=0,0,IF(I3217&lt;=25000,I3217,IF(I3217&lt;=50000,ROUNDUP(I3217/2,0)+12500,IF(I3217&lt;=100000,ROUNDUP(I3217/4,0)+25000,50000)))),MAX(IF(I3217&lt;=0,0,IF(I3217&lt;=25000,I3217,IF(I3217&lt;=50000,ROUNDUP(I3217/2,0)+12500,IF(I3217&lt;=100000,ROUNDUP(I3217/4,0)+25000,50000)))),MIN(IF(H3217&lt;=0,0,IF(H3217&lt;=20000,H3217,IF(H3217&lt;=40000,ROUNDUP(H3217/2,0)+10000,IF(H3217&lt;=80000,ROUNDUP(H3217/4,0)+20000,40000))))+IF(I3217&lt;=0,0,IF(I3217&lt;=25000,I3217,IF(I3217&lt;=50000,ROUNDUP(I3217/2,0)+12500,IF(I3217&lt;=100000,ROUNDUP(I3217/4,0)+25000,50000)))),40000))))</f>
        <v/>
      </c>
      <c r="R3217" s="18">
        <f>MIN(120000,O3217+P3217+Q3217)</f>
        <v/>
      </c>
      <c r="S3217" s="18">
        <f>IF(F3217&lt;=0,IF(E3217&lt;=0,0,IF(E3217&lt;=12000,E3217,IF(E3217&lt;=32000,ROUNDUP(E3217/2,0)+6000,IF(E3217&lt;=56000,ROUNDUP(E3217/4,0)+14000,28000)))),IF(E3217&lt;=0,IF(F3217&lt;=0,0,IF(F3217&lt;=15000,F3217,IF(F3217&lt;=40000,ROUNDUP(F3217/2,0)+7500,IF(F3217&lt;=70000,ROUNDUP(F3217/4,0)+17500,35000)))),MAX(IF(F3217&lt;=0,0,IF(F3217&lt;=15000,F3217,IF(F3217&lt;=40000,ROUNDUP(F3217/2,0)+7500,IF(F3217&lt;=70000,ROUNDUP(F3217/4,0)+17500,35000)))),MIN(IF(E3217&lt;=0,0,IF(E3217&lt;=12000,E3217,IF(E3217&lt;=32000,ROUNDUP(E3217/2,0)+6000,IF(E3217&lt;=56000,ROUNDUP(E3217/4,0)+14000,28000))))+IF(F3217&lt;=0,0,IF(F3217&lt;=15000,F3217,IF(F3217&lt;=40000,ROUNDUP(F3217/2,0)+7500,IF(F3217&lt;=70000,ROUNDUP(F3217/4,0)+17500,35000)))),28000))))</f>
        <v/>
      </c>
      <c r="T3217" s="18">
        <f>IF(G3217&lt;=0,0,IF(G3217&lt;=12000,G3217,IF(G3217&lt;=32000,ROUNDUP(G3217/2,0)+6000,IF(G3217&lt;=56000,ROUNDUP(G3217/4,0)+14000,28000))))</f>
        <v/>
      </c>
      <c r="U3217" s="18">
        <f>IF(I3217&lt;=0,IF(H3217&lt;=0,0,IF(H3217&lt;=12000,H3217,IF(H3217&lt;=32000,ROUNDUP(H3217/2,0)+6000,IF(H3217&lt;=56000,ROUNDUP(H3217/4,0)+14000,28000)))),IF(H3217&lt;=0,IF(I3217&lt;=0,0,IF(I3217&lt;=15000,I3217,IF(I3217&lt;=40000,ROUNDUP(I3217/2,0)+7500,IF(I3217&lt;=70000,ROUNDUP(I3217/4,0)+17500,35000)))),MAX(IF(I3217&lt;=0,0,IF(I3217&lt;=15000,I3217,IF(I3217&lt;=40000,ROUNDUP(I3217/2,0)+7500,IF(I3217&lt;=70000,ROUNDUP(I3217/4,0)+17500,35000)))),MIN(IF(H3217&lt;=0,0,IF(H3217&lt;=12000,H3217,IF(H3217&lt;=32000,ROUNDUP(H3217/2,0)+6000,IF(H3217&lt;=56000,ROUNDUP(H3217/4,0)+14000,28000))))+IF(I3217&lt;=0,0,IF(I3217&lt;=15000,I3217,IF(I3217&lt;=40000,ROUNDUP(I3217/2,0)+7500,IF(I3217&lt;=70000,ROUNDUP(I3217/4,0)+17500,35000)))),28000))))</f>
        <v/>
      </c>
      <c r="V3217" s="18">
        <f>MIN(70000,S3217+T3217+U3217)</f>
        <v/>
      </c>
      <c r="W3217" s="18">
        <f>MAX(0,ROUNDDOWN(M3217-J3217-N3217-K3217-0,-3))</f>
        <v/>
      </c>
      <c r="X3217" s="18">
        <f>MAX(0,ROUNDDOWN(M3217-J3217-N3217-K3217-R3217,-3))</f>
        <v/>
      </c>
      <c r="Y3217" s="18">
        <f>IF(W3217&lt;=0,0,ROUNDDOWN((W3217*LOOKUP(W3217,{0,1950001,3300001,6950001,9000001,18000001,40000001},{0.05,0.1,0.2,0.23,0.33,0.4,0.45})-LOOKUP(W3217,{0,1950001,3300001,6950001,9000001,18000001,40000001},{0,97500,427500,636000,1536000,2796000,4796000}))*1.021,-2))</f>
        <v/>
      </c>
      <c r="Z3217" s="18">
        <f>IF(X3217&lt;=0,0,ROUNDDOWN((X3217*LOOKUP(X3217,{0,1950001,3300001,6950001,9000001,18000001,40000001},{0.05,0.1,0.2,0.23,0.33,0.4,0.45})-LOOKUP(X3217,{0,1950001,3300001,6950001,9000001,18000001,40000001},{0,97500,427500,636000,1536000,2796000,4796000}))*1.021,-2))</f>
        <v/>
      </c>
      <c r="AA3217" s="18">
        <f>MAX(0,ROUNDDOWN(M3217-J3217-430000-L3217-0,-3))</f>
        <v/>
      </c>
      <c r="AB3217" s="18">
        <f>MAX(0,ROUNDDOWN(M3217-J3217-430000-L3217-V3217,-3))</f>
        <v/>
      </c>
      <c r="AC3217" s="18">
        <f>IF(M3217&lt;=450000,0,MAX(0,ROUNDDOWN(AA3217*0.06-MIN(50000,AA3217)*0.03,-2))+MAX(0,ROUNDDOWN(AA3217*0.04-MIN(50000,AA3217)*0.02,-2)))</f>
        <v/>
      </c>
      <c r="AD3217" s="18">
        <f>IF(M3217&lt;=450000,0,MAX(0,ROUNDDOWN(AB3217*0.06-MIN(50000,AB3217)*0.03,-2))+MAX(0,ROUNDDOWN(AB3217*0.04-MIN(50000,AB3217)*0.02,-2)))</f>
        <v/>
      </c>
      <c r="AE3217" s="18">
        <f>Y3217-Z3217</f>
        <v/>
      </c>
      <c r="AF3217" s="18">
        <f>AC3217-AD3217</f>
        <v/>
      </c>
      <c r="AG3217" s="18">
        <f>AE3217+AF3217</f>
        <v/>
      </c>
      <c r="AH3217" s="20">
        <f>IF(W3217&lt;=0,0,LOOKUP(W3217,{0,1950001,3300001,6950001,9000001,18000001,40000001},{0.05,0.1,0.2,0.23,0.33,0.4,0.45}))</f>
        <v/>
      </c>
    </row>
    <row r="3218">
      <c r="A3218" t="inlineStr">
        <is>
          <t>1万円刻み 特例あり一般12万円</t>
        </is>
      </c>
      <c r="B3218" s="18">
        <f>'4_1万円刻み'!$A$1046</f>
        <v/>
      </c>
      <c r="C3218" s="19" t="n">
        <v>2026</v>
      </c>
      <c r="D3218" t="inlineStr">
        <is>
          <t>はい</t>
        </is>
      </c>
      <c r="E3218" s="18" t="n">
        <v>120000</v>
      </c>
      <c r="F3218" s="18" t="n">
        <v>0</v>
      </c>
      <c r="G3218" s="18" t="n">
        <v>0</v>
      </c>
      <c r="H3218" s="18" t="n">
        <v>0</v>
      </c>
      <c r="I3218" s="18" t="n">
        <v>0</v>
      </c>
      <c r="J3218" s="18">
        <f>ROUND(MIN(B3218/12,650000)*12*0.0915+MIN(B3218/12,1390000)*12*(0.0504+0)+B3218*0.005,0)</f>
        <v/>
      </c>
      <c r="K3218" s="18" t="n">
        <v>0</v>
      </c>
      <c r="L3218" s="18" t="n">
        <v>0</v>
      </c>
      <c r="M3218" s="18">
        <f>ROUND(IF(C3218&gt;=2026,IF(B3218&lt;741000,0,IF(B3218&lt;2191000,B3218-740000,IF(B3218&lt;2193000,1451000,IF(B3218&lt;2196000,1453000,IF(B3218&lt;2200000,1456000,IF(B3218&lt;3600000,ROUNDDOWN(B3218/4,-3)*2.8-80000,IF(B3218&lt;6600000,ROUNDDOWN(B3218/4,-3)*3.2-440000,IF(B3218&lt;8500000,ROUNDDOWN(B3218*0.9,0)-1100000,B3218-1950000)))))))),IF(B3218&lt;651000,0,IF(B3218&lt;1900000,B3218-650000,IF(B3218&lt;3600000,ROUNDDOWN(B3218/4,-3)*2.8-80000,IF(B3218&lt;6600000,ROUNDDOWN(B3218/4,-3)*3.2-440000,IF(B3218&lt;8500000,ROUNDDOWN(B3218*0.9,0)-1100000,B3218-1950000)))))),0)</f>
        <v/>
      </c>
      <c r="N3218" s="18">
        <f>IF(M3218&gt;23500000,NA(),IF(C3218&gt;=2026,IF(M3218&lt;=4890000,1040000,IF(M3218&lt;=6550000,670000,620000)),IF(M3218&lt;=1320000,950000,IF(M3218&lt;=3360000,880000,IF(M3218&lt;=4890000,680000,IF(M3218&lt;=6550000,630000,580000))))))</f>
        <v/>
      </c>
      <c r="O3218" s="18">
        <f>IF(F3218&lt;=0,IF(AND(D3218="はい",C3218&gt;=2026,C3218&lt;=2027),IF(E3218&lt;=0,0,IF(E3218&lt;=30000,E3218,IF(E3218&lt;=60000,ROUNDUP(E3218/2,0)+15000,IF(E3218&lt;=120000,ROUNDUP(E3218/4,0)+30000,60000)))),IF(E3218&lt;=0,0,IF(E3218&lt;=20000,E3218,IF(E3218&lt;=40000,ROUNDUP(E3218/2,0)+10000,IF(E3218&lt;=80000,ROUNDUP(E3218/4,0)+20000,40000))))),IF(E3218&lt;=0,IF(F3218&lt;=0,0,IF(F3218&lt;=25000,F3218,IF(F3218&lt;=50000,ROUNDUP(F3218/2,0)+12500,IF(F3218&lt;=100000,ROUNDUP(F3218/4,0)+25000,50000)))),MAX(IF(F3218&lt;=0,0,IF(F3218&lt;=25000,F3218,IF(F3218&lt;=50000,ROUNDUP(F3218/2,0)+12500,IF(F3218&lt;=100000,ROUNDUP(F3218/4,0)+25000,50000)))),MIN(IF(AND(D3218="はい",C3218&gt;=2026,C3218&lt;=2027),IF(E3218&lt;=0,0,IF(E3218&lt;=30000,E3218,IF(E3218&lt;=60000,ROUNDUP(E3218/2,0)+15000,IF(E3218&lt;=120000,ROUNDUP(E3218/4,0)+30000,60000)))),IF(E3218&lt;=0,0,IF(E3218&lt;=20000,E3218,IF(E3218&lt;=40000,ROUNDUP(E3218/2,0)+10000,IF(E3218&lt;=80000,ROUNDUP(E3218/4,0)+20000,40000)))))+IF(F3218&lt;=0,0,IF(F3218&lt;=25000,F3218,IF(F3218&lt;=50000,ROUNDUP(F3218/2,0)+12500,IF(F3218&lt;=100000,ROUNDUP(F3218/4,0)+25000,50000)))),IF(AND(D3218="はい",C3218&gt;=2026,C3218&lt;=2027),60000,40000)))))</f>
        <v/>
      </c>
      <c r="P3218" s="18">
        <f>IF(G3218&lt;=0,0,IF(G3218&lt;=20000,G3218,IF(G3218&lt;=40000,ROUNDUP(G3218/2,0)+10000,IF(G3218&lt;=80000,ROUNDUP(G3218/4,0)+20000,40000))))</f>
        <v/>
      </c>
      <c r="Q3218" s="18">
        <f>IF(I3218&lt;=0,IF(H3218&lt;=0,0,IF(H3218&lt;=20000,H3218,IF(H3218&lt;=40000,ROUNDUP(H3218/2,0)+10000,IF(H3218&lt;=80000,ROUNDUP(H3218/4,0)+20000,40000)))),IF(H3218&lt;=0,IF(I3218&lt;=0,0,IF(I3218&lt;=25000,I3218,IF(I3218&lt;=50000,ROUNDUP(I3218/2,0)+12500,IF(I3218&lt;=100000,ROUNDUP(I3218/4,0)+25000,50000)))),MAX(IF(I3218&lt;=0,0,IF(I3218&lt;=25000,I3218,IF(I3218&lt;=50000,ROUNDUP(I3218/2,0)+12500,IF(I3218&lt;=100000,ROUNDUP(I3218/4,0)+25000,50000)))),MIN(IF(H3218&lt;=0,0,IF(H3218&lt;=20000,H3218,IF(H3218&lt;=40000,ROUNDUP(H3218/2,0)+10000,IF(H3218&lt;=80000,ROUNDUP(H3218/4,0)+20000,40000))))+IF(I3218&lt;=0,0,IF(I3218&lt;=25000,I3218,IF(I3218&lt;=50000,ROUNDUP(I3218/2,0)+12500,IF(I3218&lt;=100000,ROUNDUP(I3218/4,0)+25000,50000)))),40000))))</f>
        <v/>
      </c>
      <c r="R3218" s="18">
        <f>MIN(120000,O3218+P3218+Q3218)</f>
        <v/>
      </c>
      <c r="S3218" s="18">
        <f>IF(F3218&lt;=0,IF(E3218&lt;=0,0,IF(E3218&lt;=12000,E3218,IF(E3218&lt;=32000,ROUNDUP(E3218/2,0)+6000,IF(E3218&lt;=56000,ROUNDUP(E3218/4,0)+14000,28000)))),IF(E3218&lt;=0,IF(F3218&lt;=0,0,IF(F3218&lt;=15000,F3218,IF(F3218&lt;=40000,ROUNDUP(F3218/2,0)+7500,IF(F3218&lt;=70000,ROUNDUP(F3218/4,0)+17500,35000)))),MAX(IF(F3218&lt;=0,0,IF(F3218&lt;=15000,F3218,IF(F3218&lt;=40000,ROUNDUP(F3218/2,0)+7500,IF(F3218&lt;=70000,ROUNDUP(F3218/4,0)+17500,35000)))),MIN(IF(E3218&lt;=0,0,IF(E3218&lt;=12000,E3218,IF(E3218&lt;=32000,ROUNDUP(E3218/2,0)+6000,IF(E3218&lt;=56000,ROUNDUP(E3218/4,0)+14000,28000))))+IF(F3218&lt;=0,0,IF(F3218&lt;=15000,F3218,IF(F3218&lt;=40000,ROUNDUP(F3218/2,0)+7500,IF(F3218&lt;=70000,ROUNDUP(F3218/4,0)+17500,35000)))),28000))))</f>
        <v/>
      </c>
      <c r="T3218" s="18">
        <f>IF(G3218&lt;=0,0,IF(G3218&lt;=12000,G3218,IF(G3218&lt;=32000,ROUNDUP(G3218/2,0)+6000,IF(G3218&lt;=56000,ROUNDUP(G3218/4,0)+14000,28000))))</f>
        <v/>
      </c>
      <c r="U3218" s="18">
        <f>IF(I3218&lt;=0,IF(H3218&lt;=0,0,IF(H3218&lt;=12000,H3218,IF(H3218&lt;=32000,ROUNDUP(H3218/2,0)+6000,IF(H3218&lt;=56000,ROUNDUP(H3218/4,0)+14000,28000)))),IF(H3218&lt;=0,IF(I3218&lt;=0,0,IF(I3218&lt;=15000,I3218,IF(I3218&lt;=40000,ROUNDUP(I3218/2,0)+7500,IF(I3218&lt;=70000,ROUNDUP(I3218/4,0)+17500,35000)))),MAX(IF(I3218&lt;=0,0,IF(I3218&lt;=15000,I3218,IF(I3218&lt;=40000,ROUNDUP(I3218/2,0)+7500,IF(I3218&lt;=70000,ROUNDUP(I3218/4,0)+17500,35000)))),MIN(IF(H3218&lt;=0,0,IF(H3218&lt;=12000,H3218,IF(H3218&lt;=32000,ROUNDUP(H3218/2,0)+6000,IF(H3218&lt;=56000,ROUNDUP(H3218/4,0)+14000,28000))))+IF(I3218&lt;=0,0,IF(I3218&lt;=15000,I3218,IF(I3218&lt;=40000,ROUNDUP(I3218/2,0)+7500,IF(I3218&lt;=70000,ROUNDUP(I3218/4,0)+17500,35000)))),28000))))</f>
        <v/>
      </c>
      <c r="V3218" s="18">
        <f>MIN(70000,S3218+T3218+U3218)</f>
        <v/>
      </c>
      <c r="W3218" s="18">
        <f>MAX(0,ROUNDDOWN(M3218-J3218-N3218-K3218-0,-3))</f>
        <v/>
      </c>
      <c r="X3218" s="18">
        <f>MAX(0,ROUNDDOWN(M3218-J3218-N3218-K3218-R3218,-3))</f>
        <v/>
      </c>
      <c r="Y3218" s="18">
        <f>IF(W3218&lt;=0,0,ROUNDDOWN((W3218*LOOKUP(W3218,{0,1950001,3300001,6950001,9000001,18000001,40000001},{0.05,0.1,0.2,0.23,0.33,0.4,0.45})-LOOKUP(W3218,{0,1950001,3300001,6950001,9000001,18000001,40000001},{0,97500,427500,636000,1536000,2796000,4796000}))*1.021,-2))</f>
        <v/>
      </c>
      <c r="Z3218" s="18">
        <f>IF(X3218&lt;=0,0,ROUNDDOWN((X3218*LOOKUP(X3218,{0,1950001,3300001,6950001,9000001,18000001,40000001},{0.05,0.1,0.2,0.23,0.33,0.4,0.45})-LOOKUP(X3218,{0,1950001,3300001,6950001,9000001,18000001,40000001},{0,97500,427500,636000,1536000,2796000,4796000}))*1.021,-2))</f>
        <v/>
      </c>
      <c r="AA3218" s="18">
        <f>MAX(0,ROUNDDOWN(M3218-J3218-430000-L3218-0,-3))</f>
        <v/>
      </c>
      <c r="AB3218" s="18">
        <f>MAX(0,ROUNDDOWN(M3218-J3218-430000-L3218-V3218,-3))</f>
        <v/>
      </c>
      <c r="AC3218" s="18">
        <f>IF(M3218&lt;=450000,0,MAX(0,ROUNDDOWN(AA3218*0.06-MIN(50000,AA3218)*0.03,-2))+MAX(0,ROUNDDOWN(AA3218*0.04-MIN(50000,AA3218)*0.02,-2)))</f>
        <v/>
      </c>
      <c r="AD3218" s="18">
        <f>IF(M3218&lt;=450000,0,MAX(0,ROUNDDOWN(AB3218*0.06-MIN(50000,AB3218)*0.03,-2))+MAX(0,ROUNDDOWN(AB3218*0.04-MIN(50000,AB3218)*0.02,-2)))</f>
        <v/>
      </c>
      <c r="AE3218" s="18">
        <f>Y3218-Z3218</f>
        <v/>
      </c>
      <c r="AF3218" s="18">
        <f>AC3218-AD3218</f>
        <v/>
      </c>
      <c r="AG3218" s="18">
        <f>AE3218+AF3218</f>
        <v/>
      </c>
      <c r="AH3218" s="20">
        <f>IF(W3218&lt;=0,0,LOOKUP(W3218,{0,1950001,3300001,6950001,9000001,18000001,40000001},{0.05,0.1,0.2,0.23,0.33,0.4,0.45}))</f>
        <v/>
      </c>
    </row>
    <row r="3219">
      <c r="A3219" t="inlineStr">
        <is>
          <t>1万円刻み 3区分8万円ずつ</t>
        </is>
      </c>
      <c r="B3219" s="18">
        <f>'4_1万円刻み'!$A$1047</f>
        <v/>
      </c>
      <c r="C3219" s="19" t="n">
        <v>2026</v>
      </c>
      <c r="D3219" t="inlineStr">
        <is>
          <t>いいえ</t>
        </is>
      </c>
      <c r="E3219" s="18" t="n">
        <v>80000</v>
      </c>
      <c r="F3219" s="18" t="n">
        <v>0</v>
      </c>
      <c r="G3219" s="18" t="n">
        <v>80000</v>
      </c>
      <c r="H3219" s="18" t="n">
        <v>80000</v>
      </c>
      <c r="I3219" s="18" t="n">
        <v>0</v>
      </c>
      <c r="J3219" s="18">
        <f>ROUND(MIN(B3219/12,650000)*12*0.0915+MIN(B3219/12,1390000)*12*(0.0504+0)+B3219*0.005,0)</f>
        <v/>
      </c>
      <c r="K3219" s="18" t="n">
        <v>0</v>
      </c>
      <c r="L3219" s="18" t="n">
        <v>0</v>
      </c>
      <c r="M3219" s="18">
        <f>ROUND(IF(C3219&gt;=2026,IF(B3219&lt;741000,0,IF(B3219&lt;2191000,B3219-740000,IF(B3219&lt;2193000,1451000,IF(B3219&lt;2196000,1453000,IF(B3219&lt;2200000,1456000,IF(B3219&lt;3600000,ROUNDDOWN(B3219/4,-3)*2.8-80000,IF(B3219&lt;6600000,ROUNDDOWN(B3219/4,-3)*3.2-440000,IF(B3219&lt;8500000,ROUNDDOWN(B3219*0.9,0)-1100000,B3219-1950000)))))))),IF(B3219&lt;651000,0,IF(B3219&lt;1900000,B3219-650000,IF(B3219&lt;3600000,ROUNDDOWN(B3219/4,-3)*2.8-80000,IF(B3219&lt;6600000,ROUNDDOWN(B3219/4,-3)*3.2-440000,IF(B3219&lt;8500000,ROUNDDOWN(B3219*0.9,0)-1100000,B3219-1950000)))))),0)</f>
        <v/>
      </c>
      <c r="N3219" s="18">
        <f>IF(M3219&gt;23500000,NA(),IF(C3219&gt;=2026,IF(M3219&lt;=4890000,1040000,IF(M3219&lt;=6550000,670000,620000)),IF(M3219&lt;=1320000,950000,IF(M3219&lt;=3360000,880000,IF(M3219&lt;=4890000,680000,IF(M3219&lt;=6550000,630000,580000))))))</f>
        <v/>
      </c>
      <c r="O3219" s="18">
        <f>IF(F3219&lt;=0,IF(AND(D3219="はい",C3219&gt;=2026,C3219&lt;=2027),IF(E3219&lt;=0,0,IF(E3219&lt;=30000,E3219,IF(E3219&lt;=60000,ROUNDUP(E3219/2,0)+15000,IF(E3219&lt;=120000,ROUNDUP(E3219/4,0)+30000,60000)))),IF(E3219&lt;=0,0,IF(E3219&lt;=20000,E3219,IF(E3219&lt;=40000,ROUNDUP(E3219/2,0)+10000,IF(E3219&lt;=80000,ROUNDUP(E3219/4,0)+20000,40000))))),IF(E3219&lt;=0,IF(F3219&lt;=0,0,IF(F3219&lt;=25000,F3219,IF(F3219&lt;=50000,ROUNDUP(F3219/2,0)+12500,IF(F3219&lt;=100000,ROUNDUP(F3219/4,0)+25000,50000)))),MAX(IF(F3219&lt;=0,0,IF(F3219&lt;=25000,F3219,IF(F3219&lt;=50000,ROUNDUP(F3219/2,0)+12500,IF(F3219&lt;=100000,ROUNDUP(F3219/4,0)+25000,50000)))),MIN(IF(AND(D3219="はい",C3219&gt;=2026,C3219&lt;=2027),IF(E3219&lt;=0,0,IF(E3219&lt;=30000,E3219,IF(E3219&lt;=60000,ROUNDUP(E3219/2,0)+15000,IF(E3219&lt;=120000,ROUNDUP(E3219/4,0)+30000,60000)))),IF(E3219&lt;=0,0,IF(E3219&lt;=20000,E3219,IF(E3219&lt;=40000,ROUNDUP(E3219/2,0)+10000,IF(E3219&lt;=80000,ROUNDUP(E3219/4,0)+20000,40000)))))+IF(F3219&lt;=0,0,IF(F3219&lt;=25000,F3219,IF(F3219&lt;=50000,ROUNDUP(F3219/2,0)+12500,IF(F3219&lt;=100000,ROUNDUP(F3219/4,0)+25000,50000)))),IF(AND(D3219="はい",C3219&gt;=2026,C3219&lt;=2027),60000,40000)))))</f>
        <v/>
      </c>
      <c r="P3219" s="18">
        <f>IF(G3219&lt;=0,0,IF(G3219&lt;=20000,G3219,IF(G3219&lt;=40000,ROUNDUP(G3219/2,0)+10000,IF(G3219&lt;=80000,ROUNDUP(G3219/4,0)+20000,40000))))</f>
        <v/>
      </c>
      <c r="Q3219" s="18">
        <f>IF(I3219&lt;=0,IF(H3219&lt;=0,0,IF(H3219&lt;=20000,H3219,IF(H3219&lt;=40000,ROUNDUP(H3219/2,0)+10000,IF(H3219&lt;=80000,ROUNDUP(H3219/4,0)+20000,40000)))),IF(H3219&lt;=0,IF(I3219&lt;=0,0,IF(I3219&lt;=25000,I3219,IF(I3219&lt;=50000,ROUNDUP(I3219/2,0)+12500,IF(I3219&lt;=100000,ROUNDUP(I3219/4,0)+25000,50000)))),MAX(IF(I3219&lt;=0,0,IF(I3219&lt;=25000,I3219,IF(I3219&lt;=50000,ROUNDUP(I3219/2,0)+12500,IF(I3219&lt;=100000,ROUNDUP(I3219/4,0)+25000,50000)))),MIN(IF(H3219&lt;=0,0,IF(H3219&lt;=20000,H3219,IF(H3219&lt;=40000,ROUNDUP(H3219/2,0)+10000,IF(H3219&lt;=80000,ROUNDUP(H3219/4,0)+20000,40000))))+IF(I3219&lt;=0,0,IF(I3219&lt;=25000,I3219,IF(I3219&lt;=50000,ROUNDUP(I3219/2,0)+12500,IF(I3219&lt;=100000,ROUNDUP(I3219/4,0)+25000,50000)))),40000))))</f>
        <v/>
      </c>
      <c r="R3219" s="18">
        <f>MIN(120000,O3219+P3219+Q3219)</f>
        <v/>
      </c>
      <c r="S3219" s="18">
        <f>IF(F3219&lt;=0,IF(E3219&lt;=0,0,IF(E3219&lt;=12000,E3219,IF(E3219&lt;=32000,ROUNDUP(E3219/2,0)+6000,IF(E3219&lt;=56000,ROUNDUP(E3219/4,0)+14000,28000)))),IF(E3219&lt;=0,IF(F3219&lt;=0,0,IF(F3219&lt;=15000,F3219,IF(F3219&lt;=40000,ROUNDUP(F3219/2,0)+7500,IF(F3219&lt;=70000,ROUNDUP(F3219/4,0)+17500,35000)))),MAX(IF(F3219&lt;=0,0,IF(F3219&lt;=15000,F3219,IF(F3219&lt;=40000,ROUNDUP(F3219/2,0)+7500,IF(F3219&lt;=70000,ROUNDUP(F3219/4,0)+17500,35000)))),MIN(IF(E3219&lt;=0,0,IF(E3219&lt;=12000,E3219,IF(E3219&lt;=32000,ROUNDUP(E3219/2,0)+6000,IF(E3219&lt;=56000,ROUNDUP(E3219/4,0)+14000,28000))))+IF(F3219&lt;=0,0,IF(F3219&lt;=15000,F3219,IF(F3219&lt;=40000,ROUNDUP(F3219/2,0)+7500,IF(F3219&lt;=70000,ROUNDUP(F3219/4,0)+17500,35000)))),28000))))</f>
        <v/>
      </c>
      <c r="T3219" s="18">
        <f>IF(G3219&lt;=0,0,IF(G3219&lt;=12000,G3219,IF(G3219&lt;=32000,ROUNDUP(G3219/2,0)+6000,IF(G3219&lt;=56000,ROUNDUP(G3219/4,0)+14000,28000))))</f>
        <v/>
      </c>
      <c r="U3219" s="18">
        <f>IF(I3219&lt;=0,IF(H3219&lt;=0,0,IF(H3219&lt;=12000,H3219,IF(H3219&lt;=32000,ROUNDUP(H3219/2,0)+6000,IF(H3219&lt;=56000,ROUNDUP(H3219/4,0)+14000,28000)))),IF(H3219&lt;=0,IF(I3219&lt;=0,0,IF(I3219&lt;=15000,I3219,IF(I3219&lt;=40000,ROUNDUP(I3219/2,0)+7500,IF(I3219&lt;=70000,ROUNDUP(I3219/4,0)+17500,35000)))),MAX(IF(I3219&lt;=0,0,IF(I3219&lt;=15000,I3219,IF(I3219&lt;=40000,ROUNDUP(I3219/2,0)+7500,IF(I3219&lt;=70000,ROUNDUP(I3219/4,0)+17500,35000)))),MIN(IF(H3219&lt;=0,0,IF(H3219&lt;=12000,H3219,IF(H3219&lt;=32000,ROUNDUP(H3219/2,0)+6000,IF(H3219&lt;=56000,ROUNDUP(H3219/4,0)+14000,28000))))+IF(I3219&lt;=0,0,IF(I3219&lt;=15000,I3219,IF(I3219&lt;=40000,ROUNDUP(I3219/2,0)+7500,IF(I3219&lt;=70000,ROUNDUP(I3219/4,0)+17500,35000)))),28000))))</f>
        <v/>
      </c>
      <c r="V3219" s="18">
        <f>MIN(70000,S3219+T3219+U3219)</f>
        <v/>
      </c>
      <c r="W3219" s="18">
        <f>MAX(0,ROUNDDOWN(M3219-J3219-N3219-K3219-0,-3))</f>
        <v/>
      </c>
      <c r="X3219" s="18">
        <f>MAX(0,ROUNDDOWN(M3219-J3219-N3219-K3219-R3219,-3))</f>
        <v/>
      </c>
      <c r="Y3219" s="18">
        <f>IF(W3219&lt;=0,0,ROUNDDOWN((W3219*LOOKUP(W3219,{0,1950001,3300001,6950001,9000001,18000001,40000001},{0.05,0.1,0.2,0.23,0.33,0.4,0.45})-LOOKUP(W3219,{0,1950001,3300001,6950001,9000001,18000001,40000001},{0,97500,427500,636000,1536000,2796000,4796000}))*1.021,-2))</f>
        <v/>
      </c>
      <c r="Z3219" s="18">
        <f>IF(X3219&lt;=0,0,ROUNDDOWN((X3219*LOOKUP(X3219,{0,1950001,3300001,6950001,9000001,18000001,40000001},{0.05,0.1,0.2,0.23,0.33,0.4,0.45})-LOOKUP(X3219,{0,1950001,3300001,6950001,9000001,18000001,40000001},{0,97500,427500,636000,1536000,2796000,4796000}))*1.021,-2))</f>
        <v/>
      </c>
      <c r="AA3219" s="18">
        <f>MAX(0,ROUNDDOWN(M3219-J3219-430000-L3219-0,-3))</f>
        <v/>
      </c>
      <c r="AB3219" s="18">
        <f>MAX(0,ROUNDDOWN(M3219-J3219-430000-L3219-V3219,-3))</f>
        <v/>
      </c>
      <c r="AC3219" s="18">
        <f>IF(M3219&lt;=450000,0,MAX(0,ROUNDDOWN(AA3219*0.06-MIN(50000,AA3219)*0.03,-2))+MAX(0,ROUNDDOWN(AA3219*0.04-MIN(50000,AA3219)*0.02,-2)))</f>
        <v/>
      </c>
      <c r="AD3219" s="18">
        <f>IF(M3219&lt;=450000,0,MAX(0,ROUNDDOWN(AB3219*0.06-MIN(50000,AB3219)*0.03,-2))+MAX(0,ROUNDDOWN(AB3219*0.04-MIN(50000,AB3219)*0.02,-2)))</f>
        <v/>
      </c>
      <c r="AE3219" s="18">
        <f>Y3219-Z3219</f>
        <v/>
      </c>
      <c r="AF3219" s="18">
        <f>AC3219-AD3219</f>
        <v/>
      </c>
      <c r="AG3219" s="18">
        <f>AE3219+AF3219</f>
        <v/>
      </c>
      <c r="AH3219" s="20">
        <f>IF(W3219&lt;=0,0,LOOKUP(W3219,{0,1950001,3300001,6950001,9000001,18000001,40000001},{0.05,0.1,0.2,0.23,0.33,0.4,0.45}))</f>
        <v/>
      </c>
    </row>
    <row r="3220">
      <c r="A3220" t="inlineStr">
        <is>
          <t>1万円刻み 一般8万円</t>
        </is>
      </c>
      <c r="B3220" s="18">
        <f>'4_1万円刻み'!$A$1047</f>
        <v/>
      </c>
      <c r="C3220" s="19" t="n">
        <v>2026</v>
      </c>
      <c r="D3220" t="inlineStr">
        <is>
          <t>いいえ</t>
        </is>
      </c>
      <c r="E3220" s="18" t="n">
        <v>80000</v>
      </c>
      <c r="F3220" s="18" t="n">
        <v>0</v>
      </c>
      <c r="G3220" s="18" t="n">
        <v>0</v>
      </c>
      <c r="H3220" s="18" t="n">
        <v>0</v>
      </c>
      <c r="I3220" s="18" t="n">
        <v>0</v>
      </c>
      <c r="J3220" s="18">
        <f>ROUND(MIN(B3220/12,650000)*12*0.0915+MIN(B3220/12,1390000)*12*(0.0504+0)+B3220*0.005,0)</f>
        <v/>
      </c>
      <c r="K3220" s="18" t="n">
        <v>0</v>
      </c>
      <c r="L3220" s="18" t="n">
        <v>0</v>
      </c>
      <c r="M3220" s="18">
        <f>ROUND(IF(C3220&gt;=2026,IF(B3220&lt;741000,0,IF(B3220&lt;2191000,B3220-740000,IF(B3220&lt;2193000,1451000,IF(B3220&lt;2196000,1453000,IF(B3220&lt;2200000,1456000,IF(B3220&lt;3600000,ROUNDDOWN(B3220/4,-3)*2.8-80000,IF(B3220&lt;6600000,ROUNDDOWN(B3220/4,-3)*3.2-440000,IF(B3220&lt;8500000,ROUNDDOWN(B3220*0.9,0)-1100000,B3220-1950000)))))))),IF(B3220&lt;651000,0,IF(B3220&lt;1900000,B3220-650000,IF(B3220&lt;3600000,ROUNDDOWN(B3220/4,-3)*2.8-80000,IF(B3220&lt;6600000,ROUNDDOWN(B3220/4,-3)*3.2-440000,IF(B3220&lt;8500000,ROUNDDOWN(B3220*0.9,0)-1100000,B3220-1950000)))))),0)</f>
        <v/>
      </c>
      <c r="N3220" s="18">
        <f>IF(M3220&gt;23500000,NA(),IF(C3220&gt;=2026,IF(M3220&lt;=4890000,1040000,IF(M3220&lt;=6550000,670000,620000)),IF(M3220&lt;=1320000,950000,IF(M3220&lt;=3360000,880000,IF(M3220&lt;=4890000,680000,IF(M3220&lt;=6550000,630000,580000))))))</f>
        <v/>
      </c>
      <c r="O3220" s="18">
        <f>IF(F3220&lt;=0,IF(AND(D3220="はい",C3220&gt;=2026,C3220&lt;=2027),IF(E3220&lt;=0,0,IF(E3220&lt;=30000,E3220,IF(E3220&lt;=60000,ROUNDUP(E3220/2,0)+15000,IF(E3220&lt;=120000,ROUNDUP(E3220/4,0)+30000,60000)))),IF(E3220&lt;=0,0,IF(E3220&lt;=20000,E3220,IF(E3220&lt;=40000,ROUNDUP(E3220/2,0)+10000,IF(E3220&lt;=80000,ROUNDUP(E3220/4,0)+20000,40000))))),IF(E3220&lt;=0,IF(F3220&lt;=0,0,IF(F3220&lt;=25000,F3220,IF(F3220&lt;=50000,ROUNDUP(F3220/2,0)+12500,IF(F3220&lt;=100000,ROUNDUP(F3220/4,0)+25000,50000)))),MAX(IF(F3220&lt;=0,0,IF(F3220&lt;=25000,F3220,IF(F3220&lt;=50000,ROUNDUP(F3220/2,0)+12500,IF(F3220&lt;=100000,ROUNDUP(F3220/4,0)+25000,50000)))),MIN(IF(AND(D3220="はい",C3220&gt;=2026,C3220&lt;=2027),IF(E3220&lt;=0,0,IF(E3220&lt;=30000,E3220,IF(E3220&lt;=60000,ROUNDUP(E3220/2,0)+15000,IF(E3220&lt;=120000,ROUNDUP(E3220/4,0)+30000,60000)))),IF(E3220&lt;=0,0,IF(E3220&lt;=20000,E3220,IF(E3220&lt;=40000,ROUNDUP(E3220/2,0)+10000,IF(E3220&lt;=80000,ROUNDUP(E3220/4,0)+20000,40000)))))+IF(F3220&lt;=0,0,IF(F3220&lt;=25000,F3220,IF(F3220&lt;=50000,ROUNDUP(F3220/2,0)+12500,IF(F3220&lt;=100000,ROUNDUP(F3220/4,0)+25000,50000)))),IF(AND(D3220="はい",C3220&gt;=2026,C3220&lt;=2027),60000,40000)))))</f>
        <v/>
      </c>
      <c r="P3220" s="18">
        <f>IF(G3220&lt;=0,0,IF(G3220&lt;=20000,G3220,IF(G3220&lt;=40000,ROUNDUP(G3220/2,0)+10000,IF(G3220&lt;=80000,ROUNDUP(G3220/4,0)+20000,40000))))</f>
        <v/>
      </c>
      <c r="Q3220" s="18">
        <f>IF(I3220&lt;=0,IF(H3220&lt;=0,0,IF(H3220&lt;=20000,H3220,IF(H3220&lt;=40000,ROUNDUP(H3220/2,0)+10000,IF(H3220&lt;=80000,ROUNDUP(H3220/4,0)+20000,40000)))),IF(H3220&lt;=0,IF(I3220&lt;=0,0,IF(I3220&lt;=25000,I3220,IF(I3220&lt;=50000,ROUNDUP(I3220/2,0)+12500,IF(I3220&lt;=100000,ROUNDUP(I3220/4,0)+25000,50000)))),MAX(IF(I3220&lt;=0,0,IF(I3220&lt;=25000,I3220,IF(I3220&lt;=50000,ROUNDUP(I3220/2,0)+12500,IF(I3220&lt;=100000,ROUNDUP(I3220/4,0)+25000,50000)))),MIN(IF(H3220&lt;=0,0,IF(H3220&lt;=20000,H3220,IF(H3220&lt;=40000,ROUNDUP(H3220/2,0)+10000,IF(H3220&lt;=80000,ROUNDUP(H3220/4,0)+20000,40000))))+IF(I3220&lt;=0,0,IF(I3220&lt;=25000,I3220,IF(I3220&lt;=50000,ROUNDUP(I3220/2,0)+12500,IF(I3220&lt;=100000,ROUNDUP(I3220/4,0)+25000,50000)))),40000))))</f>
        <v/>
      </c>
      <c r="R3220" s="18">
        <f>MIN(120000,O3220+P3220+Q3220)</f>
        <v/>
      </c>
      <c r="S3220" s="18">
        <f>IF(F3220&lt;=0,IF(E3220&lt;=0,0,IF(E3220&lt;=12000,E3220,IF(E3220&lt;=32000,ROUNDUP(E3220/2,0)+6000,IF(E3220&lt;=56000,ROUNDUP(E3220/4,0)+14000,28000)))),IF(E3220&lt;=0,IF(F3220&lt;=0,0,IF(F3220&lt;=15000,F3220,IF(F3220&lt;=40000,ROUNDUP(F3220/2,0)+7500,IF(F3220&lt;=70000,ROUNDUP(F3220/4,0)+17500,35000)))),MAX(IF(F3220&lt;=0,0,IF(F3220&lt;=15000,F3220,IF(F3220&lt;=40000,ROUNDUP(F3220/2,0)+7500,IF(F3220&lt;=70000,ROUNDUP(F3220/4,0)+17500,35000)))),MIN(IF(E3220&lt;=0,0,IF(E3220&lt;=12000,E3220,IF(E3220&lt;=32000,ROUNDUP(E3220/2,0)+6000,IF(E3220&lt;=56000,ROUNDUP(E3220/4,0)+14000,28000))))+IF(F3220&lt;=0,0,IF(F3220&lt;=15000,F3220,IF(F3220&lt;=40000,ROUNDUP(F3220/2,0)+7500,IF(F3220&lt;=70000,ROUNDUP(F3220/4,0)+17500,35000)))),28000))))</f>
        <v/>
      </c>
      <c r="T3220" s="18">
        <f>IF(G3220&lt;=0,0,IF(G3220&lt;=12000,G3220,IF(G3220&lt;=32000,ROUNDUP(G3220/2,0)+6000,IF(G3220&lt;=56000,ROUNDUP(G3220/4,0)+14000,28000))))</f>
        <v/>
      </c>
      <c r="U3220" s="18">
        <f>IF(I3220&lt;=0,IF(H3220&lt;=0,0,IF(H3220&lt;=12000,H3220,IF(H3220&lt;=32000,ROUNDUP(H3220/2,0)+6000,IF(H3220&lt;=56000,ROUNDUP(H3220/4,0)+14000,28000)))),IF(H3220&lt;=0,IF(I3220&lt;=0,0,IF(I3220&lt;=15000,I3220,IF(I3220&lt;=40000,ROUNDUP(I3220/2,0)+7500,IF(I3220&lt;=70000,ROUNDUP(I3220/4,0)+17500,35000)))),MAX(IF(I3220&lt;=0,0,IF(I3220&lt;=15000,I3220,IF(I3220&lt;=40000,ROUNDUP(I3220/2,0)+7500,IF(I3220&lt;=70000,ROUNDUP(I3220/4,0)+17500,35000)))),MIN(IF(H3220&lt;=0,0,IF(H3220&lt;=12000,H3220,IF(H3220&lt;=32000,ROUNDUP(H3220/2,0)+6000,IF(H3220&lt;=56000,ROUNDUP(H3220/4,0)+14000,28000))))+IF(I3220&lt;=0,0,IF(I3220&lt;=15000,I3220,IF(I3220&lt;=40000,ROUNDUP(I3220/2,0)+7500,IF(I3220&lt;=70000,ROUNDUP(I3220/4,0)+17500,35000)))),28000))))</f>
        <v/>
      </c>
      <c r="V3220" s="18">
        <f>MIN(70000,S3220+T3220+U3220)</f>
        <v/>
      </c>
      <c r="W3220" s="18">
        <f>MAX(0,ROUNDDOWN(M3220-J3220-N3220-K3220-0,-3))</f>
        <v/>
      </c>
      <c r="X3220" s="18">
        <f>MAX(0,ROUNDDOWN(M3220-J3220-N3220-K3220-R3220,-3))</f>
        <v/>
      </c>
      <c r="Y3220" s="18">
        <f>IF(W3220&lt;=0,0,ROUNDDOWN((W3220*LOOKUP(W3220,{0,1950001,3300001,6950001,9000001,18000001,40000001},{0.05,0.1,0.2,0.23,0.33,0.4,0.45})-LOOKUP(W3220,{0,1950001,3300001,6950001,9000001,18000001,40000001},{0,97500,427500,636000,1536000,2796000,4796000}))*1.021,-2))</f>
        <v/>
      </c>
      <c r="Z3220" s="18">
        <f>IF(X3220&lt;=0,0,ROUNDDOWN((X3220*LOOKUP(X3220,{0,1950001,3300001,6950001,9000001,18000001,40000001},{0.05,0.1,0.2,0.23,0.33,0.4,0.45})-LOOKUP(X3220,{0,1950001,3300001,6950001,9000001,18000001,40000001},{0,97500,427500,636000,1536000,2796000,4796000}))*1.021,-2))</f>
        <v/>
      </c>
      <c r="AA3220" s="18">
        <f>MAX(0,ROUNDDOWN(M3220-J3220-430000-L3220-0,-3))</f>
        <v/>
      </c>
      <c r="AB3220" s="18">
        <f>MAX(0,ROUNDDOWN(M3220-J3220-430000-L3220-V3220,-3))</f>
        <v/>
      </c>
      <c r="AC3220" s="18">
        <f>IF(M3220&lt;=450000,0,MAX(0,ROUNDDOWN(AA3220*0.06-MIN(50000,AA3220)*0.03,-2))+MAX(0,ROUNDDOWN(AA3220*0.04-MIN(50000,AA3220)*0.02,-2)))</f>
        <v/>
      </c>
      <c r="AD3220" s="18">
        <f>IF(M3220&lt;=450000,0,MAX(0,ROUNDDOWN(AB3220*0.06-MIN(50000,AB3220)*0.03,-2))+MAX(0,ROUNDDOWN(AB3220*0.04-MIN(50000,AB3220)*0.02,-2)))</f>
        <v/>
      </c>
      <c r="AE3220" s="18">
        <f>Y3220-Z3220</f>
        <v/>
      </c>
      <c r="AF3220" s="18">
        <f>AC3220-AD3220</f>
        <v/>
      </c>
      <c r="AG3220" s="18">
        <f>AE3220+AF3220</f>
        <v/>
      </c>
      <c r="AH3220" s="20">
        <f>IF(W3220&lt;=0,0,LOOKUP(W3220,{0,1950001,3300001,6950001,9000001,18000001,40000001},{0.05,0.1,0.2,0.23,0.33,0.4,0.45}))</f>
        <v/>
      </c>
    </row>
    <row r="3221">
      <c r="A3221" t="inlineStr">
        <is>
          <t>1万円刻み 特例あり一般12万円</t>
        </is>
      </c>
      <c r="B3221" s="18">
        <f>'4_1万円刻み'!$A$1047</f>
        <v/>
      </c>
      <c r="C3221" s="19" t="n">
        <v>2026</v>
      </c>
      <c r="D3221" t="inlineStr">
        <is>
          <t>はい</t>
        </is>
      </c>
      <c r="E3221" s="18" t="n">
        <v>120000</v>
      </c>
      <c r="F3221" s="18" t="n">
        <v>0</v>
      </c>
      <c r="G3221" s="18" t="n">
        <v>0</v>
      </c>
      <c r="H3221" s="18" t="n">
        <v>0</v>
      </c>
      <c r="I3221" s="18" t="n">
        <v>0</v>
      </c>
      <c r="J3221" s="18">
        <f>ROUND(MIN(B3221/12,650000)*12*0.0915+MIN(B3221/12,1390000)*12*(0.0504+0)+B3221*0.005,0)</f>
        <v/>
      </c>
      <c r="K3221" s="18" t="n">
        <v>0</v>
      </c>
      <c r="L3221" s="18" t="n">
        <v>0</v>
      </c>
      <c r="M3221" s="18">
        <f>ROUND(IF(C3221&gt;=2026,IF(B3221&lt;741000,0,IF(B3221&lt;2191000,B3221-740000,IF(B3221&lt;2193000,1451000,IF(B3221&lt;2196000,1453000,IF(B3221&lt;2200000,1456000,IF(B3221&lt;3600000,ROUNDDOWN(B3221/4,-3)*2.8-80000,IF(B3221&lt;6600000,ROUNDDOWN(B3221/4,-3)*3.2-440000,IF(B3221&lt;8500000,ROUNDDOWN(B3221*0.9,0)-1100000,B3221-1950000)))))))),IF(B3221&lt;651000,0,IF(B3221&lt;1900000,B3221-650000,IF(B3221&lt;3600000,ROUNDDOWN(B3221/4,-3)*2.8-80000,IF(B3221&lt;6600000,ROUNDDOWN(B3221/4,-3)*3.2-440000,IF(B3221&lt;8500000,ROUNDDOWN(B3221*0.9,0)-1100000,B3221-1950000)))))),0)</f>
        <v/>
      </c>
      <c r="N3221" s="18">
        <f>IF(M3221&gt;23500000,NA(),IF(C3221&gt;=2026,IF(M3221&lt;=4890000,1040000,IF(M3221&lt;=6550000,670000,620000)),IF(M3221&lt;=1320000,950000,IF(M3221&lt;=3360000,880000,IF(M3221&lt;=4890000,680000,IF(M3221&lt;=6550000,630000,580000))))))</f>
        <v/>
      </c>
      <c r="O3221" s="18">
        <f>IF(F3221&lt;=0,IF(AND(D3221="はい",C3221&gt;=2026,C3221&lt;=2027),IF(E3221&lt;=0,0,IF(E3221&lt;=30000,E3221,IF(E3221&lt;=60000,ROUNDUP(E3221/2,0)+15000,IF(E3221&lt;=120000,ROUNDUP(E3221/4,0)+30000,60000)))),IF(E3221&lt;=0,0,IF(E3221&lt;=20000,E3221,IF(E3221&lt;=40000,ROUNDUP(E3221/2,0)+10000,IF(E3221&lt;=80000,ROUNDUP(E3221/4,0)+20000,40000))))),IF(E3221&lt;=0,IF(F3221&lt;=0,0,IF(F3221&lt;=25000,F3221,IF(F3221&lt;=50000,ROUNDUP(F3221/2,0)+12500,IF(F3221&lt;=100000,ROUNDUP(F3221/4,0)+25000,50000)))),MAX(IF(F3221&lt;=0,0,IF(F3221&lt;=25000,F3221,IF(F3221&lt;=50000,ROUNDUP(F3221/2,0)+12500,IF(F3221&lt;=100000,ROUNDUP(F3221/4,0)+25000,50000)))),MIN(IF(AND(D3221="はい",C3221&gt;=2026,C3221&lt;=2027),IF(E3221&lt;=0,0,IF(E3221&lt;=30000,E3221,IF(E3221&lt;=60000,ROUNDUP(E3221/2,0)+15000,IF(E3221&lt;=120000,ROUNDUP(E3221/4,0)+30000,60000)))),IF(E3221&lt;=0,0,IF(E3221&lt;=20000,E3221,IF(E3221&lt;=40000,ROUNDUP(E3221/2,0)+10000,IF(E3221&lt;=80000,ROUNDUP(E3221/4,0)+20000,40000)))))+IF(F3221&lt;=0,0,IF(F3221&lt;=25000,F3221,IF(F3221&lt;=50000,ROUNDUP(F3221/2,0)+12500,IF(F3221&lt;=100000,ROUNDUP(F3221/4,0)+25000,50000)))),IF(AND(D3221="はい",C3221&gt;=2026,C3221&lt;=2027),60000,40000)))))</f>
        <v/>
      </c>
      <c r="P3221" s="18">
        <f>IF(G3221&lt;=0,0,IF(G3221&lt;=20000,G3221,IF(G3221&lt;=40000,ROUNDUP(G3221/2,0)+10000,IF(G3221&lt;=80000,ROUNDUP(G3221/4,0)+20000,40000))))</f>
        <v/>
      </c>
      <c r="Q3221" s="18">
        <f>IF(I3221&lt;=0,IF(H3221&lt;=0,0,IF(H3221&lt;=20000,H3221,IF(H3221&lt;=40000,ROUNDUP(H3221/2,0)+10000,IF(H3221&lt;=80000,ROUNDUP(H3221/4,0)+20000,40000)))),IF(H3221&lt;=0,IF(I3221&lt;=0,0,IF(I3221&lt;=25000,I3221,IF(I3221&lt;=50000,ROUNDUP(I3221/2,0)+12500,IF(I3221&lt;=100000,ROUNDUP(I3221/4,0)+25000,50000)))),MAX(IF(I3221&lt;=0,0,IF(I3221&lt;=25000,I3221,IF(I3221&lt;=50000,ROUNDUP(I3221/2,0)+12500,IF(I3221&lt;=100000,ROUNDUP(I3221/4,0)+25000,50000)))),MIN(IF(H3221&lt;=0,0,IF(H3221&lt;=20000,H3221,IF(H3221&lt;=40000,ROUNDUP(H3221/2,0)+10000,IF(H3221&lt;=80000,ROUNDUP(H3221/4,0)+20000,40000))))+IF(I3221&lt;=0,0,IF(I3221&lt;=25000,I3221,IF(I3221&lt;=50000,ROUNDUP(I3221/2,0)+12500,IF(I3221&lt;=100000,ROUNDUP(I3221/4,0)+25000,50000)))),40000))))</f>
        <v/>
      </c>
      <c r="R3221" s="18">
        <f>MIN(120000,O3221+P3221+Q3221)</f>
        <v/>
      </c>
      <c r="S3221" s="18">
        <f>IF(F3221&lt;=0,IF(E3221&lt;=0,0,IF(E3221&lt;=12000,E3221,IF(E3221&lt;=32000,ROUNDUP(E3221/2,0)+6000,IF(E3221&lt;=56000,ROUNDUP(E3221/4,0)+14000,28000)))),IF(E3221&lt;=0,IF(F3221&lt;=0,0,IF(F3221&lt;=15000,F3221,IF(F3221&lt;=40000,ROUNDUP(F3221/2,0)+7500,IF(F3221&lt;=70000,ROUNDUP(F3221/4,0)+17500,35000)))),MAX(IF(F3221&lt;=0,0,IF(F3221&lt;=15000,F3221,IF(F3221&lt;=40000,ROUNDUP(F3221/2,0)+7500,IF(F3221&lt;=70000,ROUNDUP(F3221/4,0)+17500,35000)))),MIN(IF(E3221&lt;=0,0,IF(E3221&lt;=12000,E3221,IF(E3221&lt;=32000,ROUNDUP(E3221/2,0)+6000,IF(E3221&lt;=56000,ROUNDUP(E3221/4,0)+14000,28000))))+IF(F3221&lt;=0,0,IF(F3221&lt;=15000,F3221,IF(F3221&lt;=40000,ROUNDUP(F3221/2,0)+7500,IF(F3221&lt;=70000,ROUNDUP(F3221/4,0)+17500,35000)))),28000))))</f>
        <v/>
      </c>
      <c r="T3221" s="18">
        <f>IF(G3221&lt;=0,0,IF(G3221&lt;=12000,G3221,IF(G3221&lt;=32000,ROUNDUP(G3221/2,0)+6000,IF(G3221&lt;=56000,ROUNDUP(G3221/4,0)+14000,28000))))</f>
        <v/>
      </c>
      <c r="U3221" s="18">
        <f>IF(I3221&lt;=0,IF(H3221&lt;=0,0,IF(H3221&lt;=12000,H3221,IF(H3221&lt;=32000,ROUNDUP(H3221/2,0)+6000,IF(H3221&lt;=56000,ROUNDUP(H3221/4,0)+14000,28000)))),IF(H3221&lt;=0,IF(I3221&lt;=0,0,IF(I3221&lt;=15000,I3221,IF(I3221&lt;=40000,ROUNDUP(I3221/2,0)+7500,IF(I3221&lt;=70000,ROUNDUP(I3221/4,0)+17500,35000)))),MAX(IF(I3221&lt;=0,0,IF(I3221&lt;=15000,I3221,IF(I3221&lt;=40000,ROUNDUP(I3221/2,0)+7500,IF(I3221&lt;=70000,ROUNDUP(I3221/4,0)+17500,35000)))),MIN(IF(H3221&lt;=0,0,IF(H3221&lt;=12000,H3221,IF(H3221&lt;=32000,ROUNDUP(H3221/2,0)+6000,IF(H3221&lt;=56000,ROUNDUP(H3221/4,0)+14000,28000))))+IF(I3221&lt;=0,0,IF(I3221&lt;=15000,I3221,IF(I3221&lt;=40000,ROUNDUP(I3221/2,0)+7500,IF(I3221&lt;=70000,ROUNDUP(I3221/4,0)+17500,35000)))),28000))))</f>
        <v/>
      </c>
      <c r="V3221" s="18">
        <f>MIN(70000,S3221+T3221+U3221)</f>
        <v/>
      </c>
      <c r="W3221" s="18">
        <f>MAX(0,ROUNDDOWN(M3221-J3221-N3221-K3221-0,-3))</f>
        <v/>
      </c>
      <c r="X3221" s="18">
        <f>MAX(0,ROUNDDOWN(M3221-J3221-N3221-K3221-R3221,-3))</f>
        <v/>
      </c>
      <c r="Y3221" s="18">
        <f>IF(W3221&lt;=0,0,ROUNDDOWN((W3221*LOOKUP(W3221,{0,1950001,3300001,6950001,9000001,18000001,40000001},{0.05,0.1,0.2,0.23,0.33,0.4,0.45})-LOOKUP(W3221,{0,1950001,3300001,6950001,9000001,18000001,40000001},{0,97500,427500,636000,1536000,2796000,4796000}))*1.021,-2))</f>
        <v/>
      </c>
      <c r="Z3221" s="18">
        <f>IF(X3221&lt;=0,0,ROUNDDOWN((X3221*LOOKUP(X3221,{0,1950001,3300001,6950001,9000001,18000001,40000001},{0.05,0.1,0.2,0.23,0.33,0.4,0.45})-LOOKUP(X3221,{0,1950001,3300001,6950001,9000001,18000001,40000001},{0,97500,427500,636000,1536000,2796000,4796000}))*1.021,-2))</f>
        <v/>
      </c>
      <c r="AA3221" s="18">
        <f>MAX(0,ROUNDDOWN(M3221-J3221-430000-L3221-0,-3))</f>
        <v/>
      </c>
      <c r="AB3221" s="18">
        <f>MAX(0,ROUNDDOWN(M3221-J3221-430000-L3221-V3221,-3))</f>
        <v/>
      </c>
      <c r="AC3221" s="18">
        <f>IF(M3221&lt;=450000,0,MAX(0,ROUNDDOWN(AA3221*0.06-MIN(50000,AA3221)*0.03,-2))+MAX(0,ROUNDDOWN(AA3221*0.04-MIN(50000,AA3221)*0.02,-2)))</f>
        <v/>
      </c>
      <c r="AD3221" s="18">
        <f>IF(M3221&lt;=450000,0,MAX(0,ROUNDDOWN(AB3221*0.06-MIN(50000,AB3221)*0.03,-2))+MAX(0,ROUNDDOWN(AB3221*0.04-MIN(50000,AB3221)*0.02,-2)))</f>
        <v/>
      </c>
      <c r="AE3221" s="18">
        <f>Y3221-Z3221</f>
        <v/>
      </c>
      <c r="AF3221" s="18">
        <f>AC3221-AD3221</f>
        <v/>
      </c>
      <c r="AG3221" s="18">
        <f>AE3221+AF3221</f>
        <v/>
      </c>
      <c r="AH3221" s="20">
        <f>IF(W3221&lt;=0,0,LOOKUP(W3221,{0,1950001,3300001,6950001,9000001,18000001,40000001},{0.05,0.1,0.2,0.23,0.33,0.4,0.45}))</f>
        <v/>
      </c>
    </row>
    <row r="3222">
      <c r="A3222" t="inlineStr">
        <is>
          <t>1万円刻み 3区分8万円ずつ</t>
        </is>
      </c>
      <c r="B3222" s="18">
        <f>'4_1万円刻み'!$A$1048</f>
        <v/>
      </c>
      <c r="C3222" s="19" t="n">
        <v>2026</v>
      </c>
      <c r="D3222" t="inlineStr">
        <is>
          <t>いいえ</t>
        </is>
      </c>
      <c r="E3222" s="18" t="n">
        <v>80000</v>
      </c>
      <c r="F3222" s="18" t="n">
        <v>0</v>
      </c>
      <c r="G3222" s="18" t="n">
        <v>80000</v>
      </c>
      <c r="H3222" s="18" t="n">
        <v>80000</v>
      </c>
      <c r="I3222" s="18" t="n">
        <v>0</v>
      </c>
      <c r="J3222" s="18">
        <f>ROUND(MIN(B3222/12,650000)*12*0.0915+MIN(B3222/12,1390000)*12*(0.0504+0)+B3222*0.005,0)</f>
        <v/>
      </c>
      <c r="K3222" s="18" t="n">
        <v>0</v>
      </c>
      <c r="L3222" s="18" t="n">
        <v>0</v>
      </c>
      <c r="M3222" s="18">
        <f>ROUND(IF(C3222&gt;=2026,IF(B3222&lt;741000,0,IF(B3222&lt;2191000,B3222-740000,IF(B3222&lt;2193000,1451000,IF(B3222&lt;2196000,1453000,IF(B3222&lt;2200000,1456000,IF(B3222&lt;3600000,ROUNDDOWN(B3222/4,-3)*2.8-80000,IF(B3222&lt;6600000,ROUNDDOWN(B3222/4,-3)*3.2-440000,IF(B3222&lt;8500000,ROUNDDOWN(B3222*0.9,0)-1100000,B3222-1950000)))))))),IF(B3222&lt;651000,0,IF(B3222&lt;1900000,B3222-650000,IF(B3222&lt;3600000,ROUNDDOWN(B3222/4,-3)*2.8-80000,IF(B3222&lt;6600000,ROUNDDOWN(B3222/4,-3)*3.2-440000,IF(B3222&lt;8500000,ROUNDDOWN(B3222*0.9,0)-1100000,B3222-1950000)))))),0)</f>
        <v/>
      </c>
      <c r="N3222" s="18">
        <f>IF(M3222&gt;23500000,NA(),IF(C3222&gt;=2026,IF(M3222&lt;=4890000,1040000,IF(M3222&lt;=6550000,670000,620000)),IF(M3222&lt;=1320000,950000,IF(M3222&lt;=3360000,880000,IF(M3222&lt;=4890000,680000,IF(M3222&lt;=6550000,630000,580000))))))</f>
        <v/>
      </c>
      <c r="O3222" s="18">
        <f>IF(F3222&lt;=0,IF(AND(D3222="はい",C3222&gt;=2026,C3222&lt;=2027),IF(E3222&lt;=0,0,IF(E3222&lt;=30000,E3222,IF(E3222&lt;=60000,ROUNDUP(E3222/2,0)+15000,IF(E3222&lt;=120000,ROUNDUP(E3222/4,0)+30000,60000)))),IF(E3222&lt;=0,0,IF(E3222&lt;=20000,E3222,IF(E3222&lt;=40000,ROUNDUP(E3222/2,0)+10000,IF(E3222&lt;=80000,ROUNDUP(E3222/4,0)+20000,40000))))),IF(E3222&lt;=0,IF(F3222&lt;=0,0,IF(F3222&lt;=25000,F3222,IF(F3222&lt;=50000,ROUNDUP(F3222/2,0)+12500,IF(F3222&lt;=100000,ROUNDUP(F3222/4,0)+25000,50000)))),MAX(IF(F3222&lt;=0,0,IF(F3222&lt;=25000,F3222,IF(F3222&lt;=50000,ROUNDUP(F3222/2,0)+12500,IF(F3222&lt;=100000,ROUNDUP(F3222/4,0)+25000,50000)))),MIN(IF(AND(D3222="はい",C3222&gt;=2026,C3222&lt;=2027),IF(E3222&lt;=0,0,IF(E3222&lt;=30000,E3222,IF(E3222&lt;=60000,ROUNDUP(E3222/2,0)+15000,IF(E3222&lt;=120000,ROUNDUP(E3222/4,0)+30000,60000)))),IF(E3222&lt;=0,0,IF(E3222&lt;=20000,E3222,IF(E3222&lt;=40000,ROUNDUP(E3222/2,0)+10000,IF(E3222&lt;=80000,ROUNDUP(E3222/4,0)+20000,40000)))))+IF(F3222&lt;=0,0,IF(F3222&lt;=25000,F3222,IF(F3222&lt;=50000,ROUNDUP(F3222/2,0)+12500,IF(F3222&lt;=100000,ROUNDUP(F3222/4,0)+25000,50000)))),IF(AND(D3222="はい",C3222&gt;=2026,C3222&lt;=2027),60000,40000)))))</f>
        <v/>
      </c>
      <c r="P3222" s="18">
        <f>IF(G3222&lt;=0,0,IF(G3222&lt;=20000,G3222,IF(G3222&lt;=40000,ROUNDUP(G3222/2,0)+10000,IF(G3222&lt;=80000,ROUNDUP(G3222/4,0)+20000,40000))))</f>
        <v/>
      </c>
      <c r="Q3222" s="18">
        <f>IF(I3222&lt;=0,IF(H3222&lt;=0,0,IF(H3222&lt;=20000,H3222,IF(H3222&lt;=40000,ROUNDUP(H3222/2,0)+10000,IF(H3222&lt;=80000,ROUNDUP(H3222/4,0)+20000,40000)))),IF(H3222&lt;=0,IF(I3222&lt;=0,0,IF(I3222&lt;=25000,I3222,IF(I3222&lt;=50000,ROUNDUP(I3222/2,0)+12500,IF(I3222&lt;=100000,ROUNDUP(I3222/4,0)+25000,50000)))),MAX(IF(I3222&lt;=0,0,IF(I3222&lt;=25000,I3222,IF(I3222&lt;=50000,ROUNDUP(I3222/2,0)+12500,IF(I3222&lt;=100000,ROUNDUP(I3222/4,0)+25000,50000)))),MIN(IF(H3222&lt;=0,0,IF(H3222&lt;=20000,H3222,IF(H3222&lt;=40000,ROUNDUP(H3222/2,0)+10000,IF(H3222&lt;=80000,ROUNDUP(H3222/4,0)+20000,40000))))+IF(I3222&lt;=0,0,IF(I3222&lt;=25000,I3222,IF(I3222&lt;=50000,ROUNDUP(I3222/2,0)+12500,IF(I3222&lt;=100000,ROUNDUP(I3222/4,0)+25000,50000)))),40000))))</f>
        <v/>
      </c>
      <c r="R3222" s="18">
        <f>MIN(120000,O3222+P3222+Q3222)</f>
        <v/>
      </c>
      <c r="S3222" s="18">
        <f>IF(F3222&lt;=0,IF(E3222&lt;=0,0,IF(E3222&lt;=12000,E3222,IF(E3222&lt;=32000,ROUNDUP(E3222/2,0)+6000,IF(E3222&lt;=56000,ROUNDUP(E3222/4,0)+14000,28000)))),IF(E3222&lt;=0,IF(F3222&lt;=0,0,IF(F3222&lt;=15000,F3222,IF(F3222&lt;=40000,ROUNDUP(F3222/2,0)+7500,IF(F3222&lt;=70000,ROUNDUP(F3222/4,0)+17500,35000)))),MAX(IF(F3222&lt;=0,0,IF(F3222&lt;=15000,F3222,IF(F3222&lt;=40000,ROUNDUP(F3222/2,0)+7500,IF(F3222&lt;=70000,ROUNDUP(F3222/4,0)+17500,35000)))),MIN(IF(E3222&lt;=0,0,IF(E3222&lt;=12000,E3222,IF(E3222&lt;=32000,ROUNDUP(E3222/2,0)+6000,IF(E3222&lt;=56000,ROUNDUP(E3222/4,0)+14000,28000))))+IF(F3222&lt;=0,0,IF(F3222&lt;=15000,F3222,IF(F3222&lt;=40000,ROUNDUP(F3222/2,0)+7500,IF(F3222&lt;=70000,ROUNDUP(F3222/4,0)+17500,35000)))),28000))))</f>
        <v/>
      </c>
      <c r="T3222" s="18">
        <f>IF(G3222&lt;=0,0,IF(G3222&lt;=12000,G3222,IF(G3222&lt;=32000,ROUNDUP(G3222/2,0)+6000,IF(G3222&lt;=56000,ROUNDUP(G3222/4,0)+14000,28000))))</f>
        <v/>
      </c>
      <c r="U3222" s="18">
        <f>IF(I3222&lt;=0,IF(H3222&lt;=0,0,IF(H3222&lt;=12000,H3222,IF(H3222&lt;=32000,ROUNDUP(H3222/2,0)+6000,IF(H3222&lt;=56000,ROUNDUP(H3222/4,0)+14000,28000)))),IF(H3222&lt;=0,IF(I3222&lt;=0,0,IF(I3222&lt;=15000,I3222,IF(I3222&lt;=40000,ROUNDUP(I3222/2,0)+7500,IF(I3222&lt;=70000,ROUNDUP(I3222/4,0)+17500,35000)))),MAX(IF(I3222&lt;=0,0,IF(I3222&lt;=15000,I3222,IF(I3222&lt;=40000,ROUNDUP(I3222/2,0)+7500,IF(I3222&lt;=70000,ROUNDUP(I3222/4,0)+17500,35000)))),MIN(IF(H3222&lt;=0,0,IF(H3222&lt;=12000,H3222,IF(H3222&lt;=32000,ROUNDUP(H3222/2,0)+6000,IF(H3222&lt;=56000,ROUNDUP(H3222/4,0)+14000,28000))))+IF(I3222&lt;=0,0,IF(I3222&lt;=15000,I3222,IF(I3222&lt;=40000,ROUNDUP(I3222/2,0)+7500,IF(I3222&lt;=70000,ROUNDUP(I3222/4,0)+17500,35000)))),28000))))</f>
        <v/>
      </c>
      <c r="V3222" s="18">
        <f>MIN(70000,S3222+T3222+U3222)</f>
        <v/>
      </c>
      <c r="W3222" s="18">
        <f>MAX(0,ROUNDDOWN(M3222-J3222-N3222-K3222-0,-3))</f>
        <v/>
      </c>
      <c r="X3222" s="18">
        <f>MAX(0,ROUNDDOWN(M3222-J3222-N3222-K3222-R3222,-3))</f>
        <v/>
      </c>
      <c r="Y3222" s="18">
        <f>IF(W3222&lt;=0,0,ROUNDDOWN((W3222*LOOKUP(W3222,{0,1950001,3300001,6950001,9000001,18000001,40000001},{0.05,0.1,0.2,0.23,0.33,0.4,0.45})-LOOKUP(W3222,{0,1950001,3300001,6950001,9000001,18000001,40000001},{0,97500,427500,636000,1536000,2796000,4796000}))*1.021,-2))</f>
        <v/>
      </c>
      <c r="Z3222" s="18">
        <f>IF(X3222&lt;=0,0,ROUNDDOWN((X3222*LOOKUP(X3222,{0,1950001,3300001,6950001,9000001,18000001,40000001},{0.05,0.1,0.2,0.23,0.33,0.4,0.45})-LOOKUP(X3222,{0,1950001,3300001,6950001,9000001,18000001,40000001},{0,97500,427500,636000,1536000,2796000,4796000}))*1.021,-2))</f>
        <v/>
      </c>
      <c r="AA3222" s="18">
        <f>MAX(0,ROUNDDOWN(M3222-J3222-430000-L3222-0,-3))</f>
        <v/>
      </c>
      <c r="AB3222" s="18">
        <f>MAX(0,ROUNDDOWN(M3222-J3222-430000-L3222-V3222,-3))</f>
        <v/>
      </c>
      <c r="AC3222" s="18">
        <f>IF(M3222&lt;=450000,0,MAX(0,ROUNDDOWN(AA3222*0.06-MIN(50000,AA3222)*0.03,-2))+MAX(0,ROUNDDOWN(AA3222*0.04-MIN(50000,AA3222)*0.02,-2)))</f>
        <v/>
      </c>
      <c r="AD3222" s="18">
        <f>IF(M3222&lt;=450000,0,MAX(0,ROUNDDOWN(AB3222*0.06-MIN(50000,AB3222)*0.03,-2))+MAX(0,ROUNDDOWN(AB3222*0.04-MIN(50000,AB3222)*0.02,-2)))</f>
        <v/>
      </c>
      <c r="AE3222" s="18">
        <f>Y3222-Z3222</f>
        <v/>
      </c>
      <c r="AF3222" s="18">
        <f>AC3222-AD3222</f>
        <v/>
      </c>
      <c r="AG3222" s="18">
        <f>AE3222+AF3222</f>
        <v/>
      </c>
      <c r="AH3222" s="20">
        <f>IF(W3222&lt;=0,0,LOOKUP(W3222,{0,1950001,3300001,6950001,9000001,18000001,40000001},{0.05,0.1,0.2,0.23,0.33,0.4,0.45}))</f>
        <v/>
      </c>
    </row>
    <row r="3223">
      <c r="A3223" t="inlineStr">
        <is>
          <t>1万円刻み 一般8万円</t>
        </is>
      </c>
      <c r="B3223" s="18">
        <f>'4_1万円刻み'!$A$1048</f>
        <v/>
      </c>
      <c r="C3223" s="19" t="n">
        <v>2026</v>
      </c>
      <c r="D3223" t="inlineStr">
        <is>
          <t>いいえ</t>
        </is>
      </c>
      <c r="E3223" s="18" t="n">
        <v>80000</v>
      </c>
      <c r="F3223" s="18" t="n">
        <v>0</v>
      </c>
      <c r="G3223" s="18" t="n">
        <v>0</v>
      </c>
      <c r="H3223" s="18" t="n">
        <v>0</v>
      </c>
      <c r="I3223" s="18" t="n">
        <v>0</v>
      </c>
      <c r="J3223" s="18">
        <f>ROUND(MIN(B3223/12,650000)*12*0.0915+MIN(B3223/12,1390000)*12*(0.0504+0)+B3223*0.005,0)</f>
        <v/>
      </c>
      <c r="K3223" s="18" t="n">
        <v>0</v>
      </c>
      <c r="L3223" s="18" t="n">
        <v>0</v>
      </c>
      <c r="M3223" s="18">
        <f>ROUND(IF(C3223&gt;=2026,IF(B3223&lt;741000,0,IF(B3223&lt;2191000,B3223-740000,IF(B3223&lt;2193000,1451000,IF(B3223&lt;2196000,1453000,IF(B3223&lt;2200000,1456000,IF(B3223&lt;3600000,ROUNDDOWN(B3223/4,-3)*2.8-80000,IF(B3223&lt;6600000,ROUNDDOWN(B3223/4,-3)*3.2-440000,IF(B3223&lt;8500000,ROUNDDOWN(B3223*0.9,0)-1100000,B3223-1950000)))))))),IF(B3223&lt;651000,0,IF(B3223&lt;1900000,B3223-650000,IF(B3223&lt;3600000,ROUNDDOWN(B3223/4,-3)*2.8-80000,IF(B3223&lt;6600000,ROUNDDOWN(B3223/4,-3)*3.2-440000,IF(B3223&lt;8500000,ROUNDDOWN(B3223*0.9,0)-1100000,B3223-1950000)))))),0)</f>
        <v/>
      </c>
      <c r="N3223" s="18">
        <f>IF(M3223&gt;23500000,NA(),IF(C3223&gt;=2026,IF(M3223&lt;=4890000,1040000,IF(M3223&lt;=6550000,670000,620000)),IF(M3223&lt;=1320000,950000,IF(M3223&lt;=3360000,880000,IF(M3223&lt;=4890000,680000,IF(M3223&lt;=6550000,630000,580000))))))</f>
        <v/>
      </c>
      <c r="O3223" s="18">
        <f>IF(F3223&lt;=0,IF(AND(D3223="はい",C3223&gt;=2026,C3223&lt;=2027),IF(E3223&lt;=0,0,IF(E3223&lt;=30000,E3223,IF(E3223&lt;=60000,ROUNDUP(E3223/2,0)+15000,IF(E3223&lt;=120000,ROUNDUP(E3223/4,0)+30000,60000)))),IF(E3223&lt;=0,0,IF(E3223&lt;=20000,E3223,IF(E3223&lt;=40000,ROUNDUP(E3223/2,0)+10000,IF(E3223&lt;=80000,ROUNDUP(E3223/4,0)+20000,40000))))),IF(E3223&lt;=0,IF(F3223&lt;=0,0,IF(F3223&lt;=25000,F3223,IF(F3223&lt;=50000,ROUNDUP(F3223/2,0)+12500,IF(F3223&lt;=100000,ROUNDUP(F3223/4,0)+25000,50000)))),MAX(IF(F3223&lt;=0,0,IF(F3223&lt;=25000,F3223,IF(F3223&lt;=50000,ROUNDUP(F3223/2,0)+12500,IF(F3223&lt;=100000,ROUNDUP(F3223/4,0)+25000,50000)))),MIN(IF(AND(D3223="はい",C3223&gt;=2026,C3223&lt;=2027),IF(E3223&lt;=0,0,IF(E3223&lt;=30000,E3223,IF(E3223&lt;=60000,ROUNDUP(E3223/2,0)+15000,IF(E3223&lt;=120000,ROUNDUP(E3223/4,0)+30000,60000)))),IF(E3223&lt;=0,0,IF(E3223&lt;=20000,E3223,IF(E3223&lt;=40000,ROUNDUP(E3223/2,0)+10000,IF(E3223&lt;=80000,ROUNDUP(E3223/4,0)+20000,40000)))))+IF(F3223&lt;=0,0,IF(F3223&lt;=25000,F3223,IF(F3223&lt;=50000,ROUNDUP(F3223/2,0)+12500,IF(F3223&lt;=100000,ROUNDUP(F3223/4,0)+25000,50000)))),IF(AND(D3223="はい",C3223&gt;=2026,C3223&lt;=2027),60000,40000)))))</f>
        <v/>
      </c>
      <c r="P3223" s="18">
        <f>IF(G3223&lt;=0,0,IF(G3223&lt;=20000,G3223,IF(G3223&lt;=40000,ROUNDUP(G3223/2,0)+10000,IF(G3223&lt;=80000,ROUNDUP(G3223/4,0)+20000,40000))))</f>
        <v/>
      </c>
      <c r="Q3223" s="18">
        <f>IF(I3223&lt;=0,IF(H3223&lt;=0,0,IF(H3223&lt;=20000,H3223,IF(H3223&lt;=40000,ROUNDUP(H3223/2,0)+10000,IF(H3223&lt;=80000,ROUNDUP(H3223/4,0)+20000,40000)))),IF(H3223&lt;=0,IF(I3223&lt;=0,0,IF(I3223&lt;=25000,I3223,IF(I3223&lt;=50000,ROUNDUP(I3223/2,0)+12500,IF(I3223&lt;=100000,ROUNDUP(I3223/4,0)+25000,50000)))),MAX(IF(I3223&lt;=0,0,IF(I3223&lt;=25000,I3223,IF(I3223&lt;=50000,ROUNDUP(I3223/2,0)+12500,IF(I3223&lt;=100000,ROUNDUP(I3223/4,0)+25000,50000)))),MIN(IF(H3223&lt;=0,0,IF(H3223&lt;=20000,H3223,IF(H3223&lt;=40000,ROUNDUP(H3223/2,0)+10000,IF(H3223&lt;=80000,ROUNDUP(H3223/4,0)+20000,40000))))+IF(I3223&lt;=0,0,IF(I3223&lt;=25000,I3223,IF(I3223&lt;=50000,ROUNDUP(I3223/2,0)+12500,IF(I3223&lt;=100000,ROUNDUP(I3223/4,0)+25000,50000)))),40000))))</f>
        <v/>
      </c>
      <c r="R3223" s="18">
        <f>MIN(120000,O3223+P3223+Q3223)</f>
        <v/>
      </c>
      <c r="S3223" s="18">
        <f>IF(F3223&lt;=0,IF(E3223&lt;=0,0,IF(E3223&lt;=12000,E3223,IF(E3223&lt;=32000,ROUNDUP(E3223/2,0)+6000,IF(E3223&lt;=56000,ROUNDUP(E3223/4,0)+14000,28000)))),IF(E3223&lt;=0,IF(F3223&lt;=0,0,IF(F3223&lt;=15000,F3223,IF(F3223&lt;=40000,ROUNDUP(F3223/2,0)+7500,IF(F3223&lt;=70000,ROUNDUP(F3223/4,0)+17500,35000)))),MAX(IF(F3223&lt;=0,0,IF(F3223&lt;=15000,F3223,IF(F3223&lt;=40000,ROUNDUP(F3223/2,0)+7500,IF(F3223&lt;=70000,ROUNDUP(F3223/4,0)+17500,35000)))),MIN(IF(E3223&lt;=0,0,IF(E3223&lt;=12000,E3223,IF(E3223&lt;=32000,ROUNDUP(E3223/2,0)+6000,IF(E3223&lt;=56000,ROUNDUP(E3223/4,0)+14000,28000))))+IF(F3223&lt;=0,0,IF(F3223&lt;=15000,F3223,IF(F3223&lt;=40000,ROUNDUP(F3223/2,0)+7500,IF(F3223&lt;=70000,ROUNDUP(F3223/4,0)+17500,35000)))),28000))))</f>
        <v/>
      </c>
      <c r="T3223" s="18">
        <f>IF(G3223&lt;=0,0,IF(G3223&lt;=12000,G3223,IF(G3223&lt;=32000,ROUNDUP(G3223/2,0)+6000,IF(G3223&lt;=56000,ROUNDUP(G3223/4,0)+14000,28000))))</f>
        <v/>
      </c>
      <c r="U3223" s="18">
        <f>IF(I3223&lt;=0,IF(H3223&lt;=0,0,IF(H3223&lt;=12000,H3223,IF(H3223&lt;=32000,ROUNDUP(H3223/2,0)+6000,IF(H3223&lt;=56000,ROUNDUP(H3223/4,0)+14000,28000)))),IF(H3223&lt;=0,IF(I3223&lt;=0,0,IF(I3223&lt;=15000,I3223,IF(I3223&lt;=40000,ROUNDUP(I3223/2,0)+7500,IF(I3223&lt;=70000,ROUNDUP(I3223/4,0)+17500,35000)))),MAX(IF(I3223&lt;=0,0,IF(I3223&lt;=15000,I3223,IF(I3223&lt;=40000,ROUNDUP(I3223/2,0)+7500,IF(I3223&lt;=70000,ROUNDUP(I3223/4,0)+17500,35000)))),MIN(IF(H3223&lt;=0,0,IF(H3223&lt;=12000,H3223,IF(H3223&lt;=32000,ROUNDUP(H3223/2,0)+6000,IF(H3223&lt;=56000,ROUNDUP(H3223/4,0)+14000,28000))))+IF(I3223&lt;=0,0,IF(I3223&lt;=15000,I3223,IF(I3223&lt;=40000,ROUNDUP(I3223/2,0)+7500,IF(I3223&lt;=70000,ROUNDUP(I3223/4,0)+17500,35000)))),28000))))</f>
        <v/>
      </c>
      <c r="V3223" s="18">
        <f>MIN(70000,S3223+T3223+U3223)</f>
        <v/>
      </c>
      <c r="W3223" s="18">
        <f>MAX(0,ROUNDDOWN(M3223-J3223-N3223-K3223-0,-3))</f>
        <v/>
      </c>
      <c r="X3223" s="18">
        <f>MAX(0,ROUNDDOWN(M3223-J3223-N3223-K3223-R3223,-3))</f>
        <v/>
      </c>
      <c r="Y3223" s="18">
        <f>IF(W3223&lt;=0,0,ROUNDDOWN((W3223*LOOKUP(W3223,{0,1950001,3300001,6950001,9000001,18000001,40000001},{0.05,0.1,0.2,0.23,0.33,0.4,0.45})-LOOKUP(W3223,{0,1950001,3300001,6950001,9000001,18000001,40000001},{0,97500,427500,636000,1536000,2796000,4796000}))*1.021,-2))</f>
        <v/>
      </c>
      <c r="Z3223" s="18">
        <f>IF(X3223&lt;=0,0,ROUNDDOWN((X3223*LOOKUP(X3223,{0,1950001,3300001,6950001,9000001,18000001,40000001},{0.05,0.1,0.2,0.23,0.33,0.4,0.45})-LOOKUP(X3223,{0,1950001,3300001,6950001,9000001,18000001,40000001},{0,97500,427500,636000,1536000,2796000,4796000}))*1.021,-2))</f>
        <v/>
      </c>
      <c r="AA3223" s="18">
        <f>MAX(0,ROUNDDOWN(M3223-J3223-430000-L3223-0,-3))</f>
        <v/>
      </c>
      <c r="AB3223" s="18">
        <f>MAX(0,ROUNDDOWN(M3223-J3223-430000-L3223-V3223,-3))</f>
        <v/>
      </c>
      <c r="AC3223" s="18">
        <f>IF(M3223&lt;=450000,0,MAX(0,ROUNDDOWN(AA3223*0.06-MIN(50000,AA3223)*0.03,-2))+MAX(0,ROUNDDOWN(AA3223*0.04-MIN(50000,AA3223)*0.02,-2)))</f>
        <v/>
      </c>
      <c r="AD3223" s="18">
        <f>IF(M3223&lt;=450000,0,MAX(0,ROUNDDOWN(AB3223*0.06-MIN(50000,AB3223)*0.03,-2))+MAX(0,ROUNDDOWN(AB3223*0.04-MIN(50000,AB3223)*0.02,-2)))</f>
        <v/>
      </c>
      <c r="AE3223" s="18">
        <f>Y3223-Z3223</f>
        <v/>
      </c>
      <c r="AF3223" s="18">
        <f>AC3223-AD3223</f>
        <v/>
      </c>
      <c r="AG3223" s="18">
        <f>AE3223+AF3223</f>
        <v/>
      </c>
      <c r="AH3223" s="20">
        <f>IF(W3223&lt;=0,0,LOOKUP(W3223,{0,1950001,3300001,6950001,9000001,18000001,40000001},{0.05,0.1,0.2,0.23,0.33,0.4,0.45}))</f>
        <v/>
      </c>
    </row>
    <row r="3224">
      <c r="A3224" t="inlineStr">
        <is>
          <t>1万円刻み 特例あり一般12万円</t>
        </is>
      </c>
      <c r="B3224" s="18">
        <f>'4_1万円刻み'!$A$1048</f>
        <v/>
      </c>
      <c r="C3224" s="19" t="n">
        <v>2026</v>
      </c>
      <c r="D3224" t="inlineStr">
        <is>
          <t>はい</t>
        </is>
      </c>
      <c r="E3224" s="18" t="n">
        <v>120000</v>
      </c>
      <c r="F3224" s="18" t="n">
        <v>0</v>
      </c>
      <c r="G3224" s="18" t="n">
        <v>0</v>
      </c>
      <c r="H3224" s="18" t="n">
        <v>0</v>
      </c>
      <c r="I3224" s="18" t="n">
        <v>0</v>
      </c>
      <c r="J3224" s="18">
        <f>ROUND(MIN(B3224/12,650000)*12*0.0915+MIN(B3224/12,1390000)*12*(0.0504+0)+B3224*0.005,0)</f>
        <v/>
      </c>
      <c r="K3224" s="18" t="n">
        <v>0</v>
      </c>
      <c r="L3224" s="18" t="n">
        <v>0</v>
      </c>
      <c r="M3224" s="18">
        <f>ROUND(IF(C3224&gt;=2026,IF(B3224&lt;741000,0,IF(B3224&lt;2191000,B3224-740000,IF(B3224&lt;2193000,1451000,IF(B3224&lt;2196000,1453000,IF(B3224&lt;2200000,1456000,IF(B3224&lt;3600000,ROUNDDOWN(B3224/4,-3)*2.8-80000,IF(B3224&lt;6600000,ROUNDDOWN(B3224/4,-3)*3.2-440000,IF(B3224&lt;8500000,ROUNDDOWN(B3224*0.9,0)-1100000,B3224-1950000)))))))),IF(B3224&lt;651000,0,IF(B3224&lt;1900000,B3224-650000,IF(B3224&lt;3600000,ROUNDDOWN(B3224/4,-3)*2.8-80000,IF(B3224&lt;6600000,ROUNDDOWN(B3224/4,-3)*3.2-440000,IF(B3224&lt;8500000,ROUNDDOWN(B3224*0.9,0)-1100000,B3224-1950000)))))),0)</f>
        <v/>
      </c>
      <c r="N3224" s="18">
        <f>IF(M3224&gt;23500000,NA(),IF(C3224&gt;=2026,IF(M3224&lt;=4890000,1040000,IF(M3224&lt;=6550000,670000,620000)),IF(M3224&lt;=1320000,950000,IF(M3224&lt;=3360000,880000,IF(M3224&lt;=4890000,680000,IF(M3224&lt;=6550000,630000,580000))))))</f>
        <v/>
      </c>
      <c r="O3224" s="18">
        <f>IF(F3224&lt;=0,IF(AND(D3224="はい",C3224&gt;=2026,C3224&lt;=2027),IF(E3224&lt;=0,0,IF(E3224&lt;=30000,E3224,IF(E3224&lt;=60000,ROUNDUP(E3224/2,0)+15000,IF(E3224&lt;=120000,ROUNDUP(E3224/4,0)+30000,60000)))),IF(E3224&lt;=0,0,IF(E3224&lt;=20000,E3224,IF(E3224&lt;=40000,ROUNDUP(E3224/2,0)+10000,IF(E3224&lt;=80000,ROUNDUP(E3224/4,0)+20000,40000))))),IF(E3224&lt;=0,IF(F3224&lt;=0,0,IF(F3224&lt;=25000,F3224,IF(F3224&lt;=50000,ROUNDUP(F3224/2,0)+12500,IF(F3224&lt;=100000,ROUNDUP(F3224/4,0)+25000,50000)))),MAX(IF(F3224&lt;=0,0,IF(F3224&lt;=25000,F3224,IF(F3224&lt;=50000,ROUNDUP(F3224/2,0)+12500,IF(F3224&lt;=100000,ROUNDUP(F3224/4,0)+25000,50000)))),MIN(IF(AND(D3224="はい",C3224&gt;=2026,C3224&lt;=2027),IF(E3224&lt;=0,0,IF(E3224&lt;=30000,E3224,IF(E3224&lt;=60000,ROUNDUP(E3224/2,0)+15000,IF(E3224&lt;=120000,ROUNDUP(E3224/4,0)+30000,60000)))),IF(E3224&lt;=0,0,IF(E3224&lt;=20000,E3224,IF(E3224&lt;=40000,ROUNDUP(E3224/2,0)+10000,IF(E3224&lt;=80000,ROUNDUP(E3224/4,0)+20000,40000)))))+IF(F3224&lt;=0,0,IF(F3224&lt;=25000,F3224,IF(F3224&lt;=50000,ROUNDUP(F3224/2,0)+12500,IF(F3224&lt;=100000,ROUNDUP(F3224/4,0)+25000,50000)))),IF(AND(D3224="はい",C3224&gt;=2026,C3224&lt;=2027),60000,40000)))))</f>
        <v/>
      </c>
      <c r="P3224" s="18">
        <f>IF(G3224&lt;=0,0,IF(G3224&lt;=20000,G3224,IF(G3224&lt;=40000,ROUNDUP(G3224/2,0)+10000,IF(G3224&lt;=80000,ROUNDUP(G3224/4,0)+20000,40000))))</f>
        <v/>
      </c>
      <c r="Q3224" s="18">
        <f>IF(I3224&lt;=0,IF(H3224&lt;=0,0,IF(H3224&lt;=20000,H3224,IF(H3224&lt;=40000,ROUNDUP(H3224/2,0)+10000,IF(H3224&lt;=80000,ROUNDUP(H3224/4,0)+20000,40000)))),IF(H3224&lt;=0,IF(I3224&lt;=0,0,IF(I3224&lt;=25000,I3224,IF(I3224&lt;=50000,ROUNDUP(I3224/2,0)+12500,IF(I3224&lt;=100000,ROUNDUP(I3224/4,0)+25000,50000)))),MAX(IF(I3224&lt;=0,0,IF(I3224&lt;=25000,I3224,IF(I3224&lt;=50000,ROUNDUP(I3224/2,0)+12500,IF(I3224&lt;=100000,ROUNDUP(I3224/4,0)+25000,50000)))),MIN(IF(H3224&lt;=0,0,IF(H3224&lt;=20000,H3224,IF(H3224&lt;=40000,ROUNDUP(H3224/2,0)+10000,IF(H3224&lt;=80000,ROUNDUP(H3224/4,0)+20000,40000))))+IF(I3224&lt;=0,0,IF(I3224&lt;=25000,I3224,IF(I3224&lt;=50000,ROUNDUP(I3224/2,0)+12500,IF(I3224&lt;=100000,ROUNDUP(I3224/4,0)+25000,50000)))),40000))))</f>
        <v/>
      </c>
      <c r="R3224" s="18">
        <f>MIN(120000,O3224+P3224+Q3224)</f>
        <v/>
      </c>
      <c r="S3224" s="18">
        <f>IF(F3224&lt;=0,IF(E3224&lt;=0,0,IF(E3224&lt;=12000,E3224,IF(E3224&lt;=32000,ROUNDUP(E3224/2,0)+6000,IF(E3224&lt;=56000,ROUNDUP(E3224/4,0)+14000,28000)))),IF(E3224&lt;=0,IF(F3224&lt;=0,0,IF(F3224&lt;=15000,F3224,IF(F3224&lt;=40000,ROUNDUP(F3224/2,0)+7500,IF(F3224&lt;=70000,ROUNDUP(F3224/4,0)+17500,35000)))),MAX(IF(F3224&lt;=0,0,IF(F3224&lt;=15000,F3224,IF(F3224&lt;=40000,ROUNDUP(F3224/2,0)+7500,IF(F3224&lt;=70000,ROUNDUP(F3224/4,0)+17500,35000)))),MIN(IF(E3224&lt;=0,0,IF(E3224&lt;=12000,E3224,IF(E3224&lt;=32000,ROUNDUP(E3224/2,0)+6000,IF(E3224&lt;=56000,ROUNDUP(E3224/4,0)+14000,28000))))+IF(F3224&lt;=0,0,IF(F3224&lt;=15000,F3224,IF(F3224&lt;=40000,ROUNDUP(F3224/2,0)+7500,IF(F3224&lt;=70000,ROUNDUP(F3224/4,0)+17500,35000)))),28000))))</f>
        <v/>
      </c>
      <c r="T3224" s="18">
        <f>IF(G3224&lt;=0,0,IF(G3224&lt;=12000,G3224,IF(G3224&lt;=32000,ROUNDUP(G3224/2,0)+6000,IF(G3224&lt;=56000,ROUNDUP(G3224/4,0)+14000,28000))))</f>
        <v/>
      </c>
      <c r="U3224" s="18">
        <f>IF(I3224&lt;=0,IF(H3224&lt;=0,0,IF(H3224&lt;=12000,H3224,IF(H3224&lt;=32000,ROUNDUP(H3224/2,0)+6000,IF(H3224&lt;=56000,ROUNDUP(H3224/4,0)+14000,28000)))),IF(H3224&lt;=0,IF(I3224&lt;=0,0,IF(I3224&lt;=15000,I3224,IF(I3224&lt;=40000,ROUNDUP(I3224/2,0)+7500,IF(I3224&lt;=70000,ROUNDUP(I3224/4,0)+17500,35000)))),MAX(IF(I3224&lt;=0,0,IF(I3224&lt;=15000,I3224,IF(I3224&lt;=40000,ROUNDUP(I3224/2,0)+7500,IF(I3224&lt;=70000,ROUNDUP(I3224/4,0)+17500,35000)))),MIN(IF(H3224&lt;=0,0,IF(H3224&lt;=12000,H3224,IF(H3224&lt;=32000,ROUNDUP(H3224/2,0)+6000,IF(H3224&lt;=56000,ROUNDUP(H3224/4,0)+14000,28000))))+IF(I3224&lt;=0,0,IF(I3224&lt;=15000,I3224,IF(I3224&lt;=40000,ROUNDUP(I3224/2,0)+7500,IF(I3224&lt;=70000,ROUNDUP(I3224/4,0)+17500,35000)))),28000))))</f>
        <v/>
      </c>
      <c r="V3224" s="18">
        <f>MIN(70000,S3224+T3224+U3224)</f>
        <v/>
      </c>
      <c r="W3224" s="18">
        <f>MAX(0,ROUNDDOWN(M3224-J3224-N3224-K3224-0,-3))</f>
        <v/>
      </c>
      <c r="X3224" s="18">
        <f>MAX(0,ROUNDDOWN(M3224-J3224-N3224-K3224-R3224,-3))</f>
        <v/>
      </c>
      <c r="Y3224" s="18">
        <f>IF(W3224&lt;=0,0,ROUNDDOWN((W3224*LOOKUP(W3224,{0,1950001,3300001,6950001,9000001,18000001,40000001},{0.05,0.1,0.2,0.23,0.33,0.4,0.45})-LOOKUP(W3224,{0,1950001,3300001,6950001,9000001,18000001,40000001},{0,97500,427500,636000,1536000,2796000,4796000}))*1.021,-2))</f>
        <v/>
      </c>
      <c r="Z3224" s="18">
        <f>IF(X3224&lt;=0,0,ROUNDDOWN((X3224*LOOKUP(X3224,{0,1950001,3300001,6950001,9000001,18000001,40000001},{0.05,0.1,0.2,0.23,0.33,0.4,0.45})-LOOKUP(X3224,{0,1950001,3300001,6950001,9000001,18000001,40000001},{0,97500,427500,636000,1536000,2796000,4796000}))*1.021,-2))</f>
        <v/>
      </c>
      <c r="AA3224" s="18">
        <f>MAX(0,ROUNDDOWN(M3224-J3224-430000-L3224-0,-3))</f>
        <v/>
      </c>
      <c r="AB3224" s="18">
        <f>MAX(0,ROUNDDOWN(M3224-J3224-430000-L3224-V3224,-3))</f>
        <v/>
      </c>
      <c r="AC3224" s="18">
        <f>IF(M3224&lt;=450000,0,MAX(0,ROUNDDOWN(AA3224*0.06-MIN(50000,AA3224)*0.03,-2))+MAX(0,ROUNDDOWN(AA3224*0.04-MIN(50000,AA3224)*0.02,-2)))</f>
        <v/>
      </c>
      <c r="AD3224" s="18">
        <f>IF(M3224&lt;=450000,0,MAX(0,ROUNDDOWN(AB3224*0.06-MIN(50000,AB3224)*0.03,-2))+MAX(0,ROUNDDOWN(AB3224*0.04-MIN(50000,AB3224)*0.02,-2)))</f>
        <v/>
      </c>
      <c r="AE3224" s="18">
        <f>Y3224-Z3224</f>
        <v/>
      </c>
      <c r="AF3224" s="18">
        <f>AC3224-AD3224</f>
        <v/>
      </c>
      <c r="AG3224" s="18">
        <f>AE3224+AF3224</f>
        <v/>
      </c>
      <c r="AH3224" s="20">
        <f>IF(W3224&lt;=0,0,LOOKUP(W3224,{0,1950001,3300001,6950001,9000001,18000001,40000001},{0.05,0.1,0.2,0.23,0.33,0.4,0.45}))</f>
        <v/>
      </c>
    </row>
    <row r="3225">
      <c r="A3225" t="inlineStr">
        <is>
          <t>1万円刻み 3区分8万円ずつ</t>
        </is>
      </c>
      <c r="B3225" s="18">
        <f>'4_1万円刻み'!$A$1049</f>
        <v/>
      </c>
      <c r="C3225" s="19" t="n">
        <v>2026</v>
      </c>
      <c r="D3225" t="inlineStr">
        <is>
          <t>いいえ</t>
        </is>
      </c>
      <c r="E3225" s="18" t="n">
        <v>80000</v>
      </c>
      <c r="F3225" s="18" t="n">
        <v>0</v>
      </c>
      <c r="G3225" s="18" t="n">
        <v>80000</v>
      </c>
      <c r="H3225" s="18" t="n">
        <v>80000</v>
      </c>
      <c r="I3225" s="18" t="n">
        <v>0</v>
      </c>
      <c r="J3225" s="18">
        <f>ROUND(MIN(B3225/12,650000)*12*0.0915+MIN(B3225/12,1390000)*12*(0.0504+0)+B3225*0.005,0)</f>
        <v/>
      </c>
      <c r="K3225" s="18" t="n">
        <v>0</v>
      </c>
      <c r="L3225" s="18" t="n">
        <v>0</v>
      </c>
      <c r="M3225" s="18">
        <f>ROUND(IF(C3225&gt;=2026,IF(B3225&lt;741000,0,IF(B3225&lt;2191000,B3225-740000,IF(B3225&lt;2193000,1451000,IF(B3225&lt;2196000,1453000,IF(B3225&lt;2200000,1456000,IF(B3225&lt;3600000,ROUNDDOWN(B3225/4,-3)*2.8-80000,IF(B3225&lt;6600000,ROUNDDOWN(B3225/4,-3)*3.2-440000,IF(B3225&lt;8500000,ROUNDDOWN(B3225*0.9,0)-1100000,B3225-1950000)))))))),IF(B3225&lt;651000,0,IF(B3225&lt;1900000,B3225-650000,IF(B3225&lt;3600000,ROUNDDOWN(B3225/4,-3)*2.8-80000,IF(B3225&lt;6600000,ROUNDDOWN(B3225/4,-3)*3.2-440000,IF(B3225&lt;8500000,ROUNDDOWN(B3225*0.9,0)-1100000,B3225-1950000)))))),0)</f>
        <v/>
      </c>
      <c r="N3225" s="18">
        <f>IF(M3225&gt;23500000,NA(),IF(C3225&gt;=2026,IF(M3225&lt;=4890000,1040000,IF(M3225&lt;=6550000,670000,620000)),IF(M3225&lt;=1320000,950000,IF(M3225&lt;=3360000,880000,IF(M3225&lt;=4890000,680000,IF(M3225&lt;=6550000,630000,580000))))))</f>
        <v/>
      </c>
      <c r="O3225" s="18">
        <f>IF(F3225&lt;=0,IF(AND(D3225="はい",C3225&gt;=2026,C3225&lt;=2027),IF(E3225&lt;=0,0,IF(E3225&lt;=30000,E3225,IF(E3225&lt;=60000,ROUNDUP(E3225/2,0)+15000,IF(E3225&lt;=120000,ROUNDUP(E3225/4,0)+30000,60000)))),IF(E3225&lt;=0,0,IF(E3225&lt;=20000,E3225,IF(E3225&lt;=40000,ROUNDUP(E3225/2,0)+10000,IF(E3225&lt;=80000,ROUNDUP(E3225/4,0)+20000,40000))))),IF(E3225&lt;=0,IF(F3225&lt;=0,0,IF(F3225&lt;=25000,F3225,IF(F3225&lt;=50000,ROUNDUP(F3225/2,0)+12500,IF(F3225&lt;=100000,ROUNDUP(F3225/4,0)+25000,50000)))),MAX(IF(F3225&lt;=0,0,IF(F3225&lt;=25000,F3225,IF(F3225&lt;=50000,ROUNDUP(F3225/2,0)+12500,IF(F3225&lt;=100000,ROUNDUP(F3225/4,0)+25000,50000)))),MIN(IF(AND(D3225="はい",C3225&gt;=2026,C3225&lt;=2027),IF(E3225&lt;=0,0,IF(E3225&lt;=30000,E3225,IF(E3225&lt;=60000,ROUNDUP(E3225/2,0)+15000,IF(E3225&lt;=120000,ROUNDUP(E3225/4,0)+30000,60000)))),IF(E3225&lt;=0,0,IF(E3225&lt;=20000,E3225,IF(E3225&lt;=40000,ROUNDUP(E3225/2,0)+10000,IF(E3225&lt;=80000,ROUNDUP(E3225/4,0)+20000,40000)))))+IF(F3225&lt;=0,0,IF(F3225&lt;=25000,F3225,IF(F3225&lt;=50000,ROUNDUP(F3225/2,0)+12500,IF(F3225&lt;=100000,ROUNDUP(F3225/4,0)+25000,50000)))),IF(AND(D3225="はい",C3225&gt;=2026,C3225&lt;=2027),60000,40000)))))</f>
        <v/>
      </c>
      <c r="P3225" s="18">
        <f>IF(G3225&lt;=0,0,IF(G3225&lt;=20000,G3225,IF(G3225&lt;=40000,ROUNDUP(G3225/2,0)+10000,IF(G3225&lt;=80000,ROUNDUP(G3225/4,0)+20000,40000))))</f>
        <v/>
      </c>
      <c r="Q3225" s="18">
        <f>IF(I3225&lt;=0,IF(H3225&lt;=0,0,IF(H3225&lt;=20000,H3225,IF(H3225&lt;=40000,ROUNDUP(H3225/2,0)+10000,IF(H3225&lt;=80000,ROUNDUP(H3225/4,0)+20000,40000)))),IF(H3225&lt;=0,IF(I3225&lt;=0,0,IF(I3225&lt;=25000,I3225,IF(I3225&lt;=50000,ROUNDUP(I3225/2,0)+12500,IF(I3225&lt;=100000,ROUNDUP(I3225/4,0)+25000,50000)))),MAX(IF(I3225&lt;=0,0,IF(I3225&lt;=25000,I3225,IF(I3225&lt;=50000,ROUNDUP(I3225/2,0)+12500,IF(I3225&lt;=100000,ROUNDUP(I3225/4,0)+25000,50000)))),MIN(IF(H3225&lt;=0,0,IF(H3225&lt;=20000,H3225,IF(H3225&lt;=40000,ROUNDUP(H3225/2,0)+10000,IF(H3225&lt;=80000,ROUNDUP(H3225/4,0)+20000,40000))))+IF(I3225&lt;=0,0,IF(I3225&lt;=25000,I3225,IF(I3225&lt;=50000,ROUNDUP(I3225/2,0)+12500,IF(I3225&lt;=100000,ROUNDUP(I3225/4,0)+25000,50000)))),40000))))</f>
        <v/>
      </c>
      <c r="R3225" s="18">
        <f>MIN(120000,O3225+P3225+Q3225)</f>
        <v/>
      </c>
      <c r="S3225" s="18">
        <f>IF(F3225&lt;=0,IF(E3225&lt;=0,0,IF(E3225&lt;=12000,E3225,IF(E3225&lt;=32000,ROUNDUP(E3225/2,0)+6000,IF(E3225&lt;=56000,ROUNDUP(E3225/4,0)+14000,28000)))),IF(E3225&lt;=0,IF(F3225&lt;=0,0,IF(F3225&lt;=15000,F3225,IF(F3225&lt;=40000,ROUNDUP(F3225/2,0)+7500,IF(F3225&lt;=70000,ROUNDUP(F3225/4,0)+17500,35000)))),MAX(IF(F3225&lt;=0,0,IF(F3225&lt;=15000,F3225,IF(F3225&lt;=40000,ROUNDUP(F3225/2,0)+7500,IF(F3225&lt;=70000,ROUNDUP(F3225/4,0)+17500,35000)))),MIN(IF(E3225&lt;=0,0,IF(E3225&lt;=12000,E3225,IF(E3225&lt;=32000,ROUNDUP(E3225/2,0)+6000,IF(E3225&lt;=56000,ROUNDUP(E3225/4,0)+14000,28000))))+IF(F3225&lt;=0,0,IF(F3225&lt;=15000,F3225,IF(F3225&lt;=40000,ROUNDUP(F3225/2,0)+7500,IF(F3225&lt;=70000,ROUNDUP(F3225/4,0)+17500,35000)))),28000))))</f>
        <v/>
      </c>
      <c r="T3225" s="18">
        <f>IF(G3225&lt;=0,0,IF(G3225&lt;=12000,G3225,IF(G3225&lt;=32000,ROUNDUP(G3225/2,0)+6000,IF(G3225&lt;=56000,ROUNDUP(G3225/4,0)+14000,28000))))</f>
        <v/>
      </c>
      <c r="U3225" s="18">
        <f>IF(I3225&lt;=0,IF(H3225&lt;=0,0,IF(H3225&lt;=12000,H3225,IF(H3225&lt;=32000,ROUNDUP(H3225/2,0)+6000,IF(H3225&lt;=56000,ROUNDUP(H3225/4,0)+14000,28000)))),IF(H3225&lt;=0,IF(I3225&lt;=0,0,IF(I3225&lt;=15000,I3225,IF(I3225&lt;=40000,ROUNDUP(I3225/2,0)+7500,IF(I3225&lt;=70000,ROUNDUP(I3225/4,0)+17500,35000)))),MAX(IF(I3225&lt;=0,0,IF(I3225&lt;=15000,I3225,IF(I3225&lt;=40000,ROUNDUP(I3225/2,0)+7500,IF(I3225&lt;=70000,ROUNDUP(I3225/4,0)+17500,35000)))),MIN(IF(H3225&lt;=0,0,IF(H3225&lt;=12000,H3225,IF(H3225&lt;=32000,ROUNDUP(H3225/2,0)+6000,IF(H3225&lt;=56000,ROUNDUP(H3225/4,0)+14000,28000))))+IF(I3225&lt;=0,0,IF(I3225&lt;=15000,I3225,IF(I3225&lt;=40000,ROUNDUP(I3225/2,0)+7500,IF(I3225&lt;=70000,ROUNDUP(I3225/4,0)+17500,35000)))),28000))))</f>
        <v/>
      </c>
      <c r="V3225" s="18">
        <f>MIN(70000,S3225+T3225+U3225)</f>
        <v/>
      </c>
      <c r="W3225" s="18">
        <f>MAX(0,ROUNDDOWN(M3225-J3225-N3225-K3225-0,-3))</f>
        <v/>
      </c>
      <c r="X3225" s="18">
        <f>MAX(0,ROUNDDOWN(M3225-J3225-N3225-K3225-R3225,-3))</f>
        <v/>
      </c>
      <c r="Y3225" s="18">
        <f>IF(W3225&lt;=0,0,ROUNDDOWN((W3225*LOOKUP(W3225,{0,1950001,3300001,6950001,9000001,18000001,40000001},{0.05,0.1,0.2,0.23,0.33,0.4,0.45})-LOOKUP(W3225,{0,1950001,3300001,6950001,9000001,18000001,40000001},{0,97500,427500,636000,1536000,2796000,4796000}))*1.021,-2))</f>
        <v/>
      </c>
      <c r="Z3225" s="18">
        <f>IF(X3225&lt;=0,0,ROUNDDOWN((X3225*LOOKUP(X3225,{0,1950001,3300001,6950001,9000001,18000001,40000001},{0.05,0.1,0.2,0.23,0.33,0.4,0.45})-LOOKUP(X3225,{0,1950001,3300001,6950001,9000001,18000001,40000001},{0,97500,427500,636000,1536000,2796000,4796000}))*1.021,-2))</f>
        <v/>
      </c>
      <c r="AA3225" s="18">
        <f>MAX(0,ROUNDDOWN(M3225-J3225-430000-L3225-0,-3))</f>
        <v/>
      </c>
      <c r="AB3225" s="18">
        <f>MAX(0,ROUNDDOWN(M3225-J3225-430000-L3225-V3225,-3))</f>
        <v/>
      </c>
      <c r="AC3225" s="18">
        <f>IF(M3225&lt;=450000,0,MAX(0,ROUNDDOWN(AA3225*0.06-MIN(50000,AA3225)*0.03,-2))+MAX(0,ROUNDDOWN(AA3225*0.04-MIN(50000,AA3225)*0.02,-2)))</f>
        <v/>
      </c>
      <c r="AD3225" s="18">
        <f>IF(M3225&lt;=450000,0,MAX(0,ROUNDDOWN(AB3225*0.06-MIN(50000,AB3225)*0.03,-2))+MAX(0,ROUNDDOWN(AB3225*0.04-MIN(50000,AB3225)*0.02,-2)))</f>
        <v/>
      </c>
      <c r="AE3225" s="18">
        <f>Y3225-Z3225</f>
        <v/>
      </c>
      <c r="AF3225" s="18">
        <f>AC3225-AD3225</f>
        <v/>
      </c>
      <c r="AG3225" s="18">
        <f>AE3225+AF3225</f>
        <v/>
      </c>
      <c r="AH3225" s="20">
        <f>IF(W3225&lt;=0,0,LOOKUP(W3225,{0,1950001,3300001,6950001,9000001,18000001,40000001},{0.05,0.1,0.2,0.23,0.33,0.4,0.45}))</f>
        <v/>
      </c>
    </row>
    <row r="3226">
      <c r="A3226" t="inlineStr">
        <is>
          <t>1万円刻み 一般8万円</t>
        </is>
      </c>
      <c r="B3226" s="18">
        <f>'4_1万円刻み'!$A$1049</f>
        <v/>
      </c>
      <c r="C3226" s="19" t="n">
        <v>2026</v>
      </c>
      <c r="D3226" t="inlineStr">
        <is>
          <t>いいえ</t>
        </is>
      </c>
      <c r="E3226" s="18" t="n">
        <v>80000</v>
      </c>
      <c r="F3226" s="18" t="n">
        <v>0</v>
      </c>
      <c r="G3226" s="18" t="n">
        <v>0</v>
      </c>
      <c r="H3226" s="18" t="n">
        <v>0</v>
      </c>
      <c r="I3226" s="18" t="n">
        <v>0</v>
      </c>
      <c r="J3226" s="18">
        <f>ROUND(MIN(B3226/12,650000)*12*0.0915+MIN(B3226/12,1390000)*12*(0.0504+0)+B3226*0.005,0)</f>
        <v/>
      </c>
      <c r="K3226" s="18" t="n">
        <v>0</v>
      </c>
      <c r="L3226" s="18" t="n">
        <v>0</v>
      </c>
      <c r="M3226" s="18">
        <f>ROUND(IF(C3226&gt;=2026,IF(B3226&lt;741000,0,IF(B3226&lt;2191000,B3226-740000,IF(B3226&lt;2193000,1451000,IF(B3226&lt;2196000,1453000,IF(B3226&lt;2200000,1456000,IF(B3226&lt;3600000,ROUNDDOWN(B3226/4,-3)*2.8-80000,IF(B3226&lt;6600000,ROUNDDOWN(B3226/4,-3)*3.2-440000,IF(B3226&lt;8500000,ROUNDDOWN(B3226*0.9,0)-1100000,B3226-1950000)))))))),IF(B3226&lt;651000,0,IF(B3226&lt;1900000,B3226-650000,IF(B3226&lt;3600000,ROUNDDOWN(B3226/4,-3)*2.8-80000,IF(B3226&lt;6600000,ROUNDDOWN(B3226/4,-3)*3.2-440000,IF(B3226&lt;8500000,ROUNDDOWN(B3226*0.9,0)-1100000,B3226-1950000)))))),0)</f>
        <v/>
      </c>
      <c r="N3226" s="18">
        <f>IF(M3226&gt;23500000,NA(),IF(C3226&gt;=2026,IF(M3226&lt;=4890000,1040000,IF(M3226&lt;=6550000,670000,620000)),IF(M3226&lt;=1320000,950000,IF(M3226&lt;=3360000,880000,IF(M3226&lt;=4890000,680000,IF(M3226&lt;=6550000,630000,580000))))))</f>
        <v/>
      </c>
      <c r="O3226" s="18">
        <f>IF(F3226&lt;=0,IF(AND(D3226="はい",C3226&gt;=2026,C3226&lt;=2027),IF(E3226&lt;=0,0,IF(E3226&lt;=30000,E3226,IF(E3226&lt;=60000,ROUNDUP(E3226/2,0)+15000,IF(E3226&lt;=120000,ROUNDUP(E3226/4,0)+30000,60000)))),IF(E3226&lt;=0,0,IF(E3226&lt;=20000,E3226,IF(E3226&lt;=40000,ROUNDUP(E3226/2,0)+10000,IF(E3226&lt;=80000,ROUNDUP(E3226/4,0)+20000,40000))))),IF(E3226&lt;=0,IF(F3226&lt;=0,0,IF(F3226&lt;=25000,F3226,IF(F3226&lt;=50000,ROUNDUP(F3226/2,0)+12500,IF(F3226&lt;=100000,ROUNDUP(F3226/4,0)+25000,50000)))),MAX(IF(F3226&lt;=0,0,IF(F3226&lt;=25000,F3226,IF(F3226&lt;=50000,ROUNDUP(F3226/2,0)+12500,IF(F3226&lt;=100000,ROUNDUP(F3226/4,0)+25000,50000)))),MIN(IF(AND(D3226="はい",C3226&gt;=2026,C3226&lt;=2027),IF(E3226&lt;=0,0,IF(E3226&lt;=30000,E3226,IF(E3226&lt;=60000,ROUNDUP(E3226/2,0)+15000,IF(E3226&lt;=120000,ROUNDUP(E3226/4,0)+30000,60000)))),IF(E3226&lt;=0,0,IF(E3226&lt;=20000,E3226,IF(E3226&lt;=40000,ROUNDUP(E3226/2,0)+10000,IF(E3226&lt;=80000,ROUNDUP(E3226/4,0)+20000,40000)))))+IF(F3226&lt;=0,0,IF(F3226&lt;=25000,F3226,IF(F3226&lt;=50000,ROUNDUP(F3226/2,0)+12500,IF(F3226&lt;=100000,ROUNDUP(F3226/4,0)+25000,50000)))),IF(AND(D3226="はい",C3226&gt;=2026,C3226&lt;=2027),60000,40000)))))</f>
        <v/>
      </c>
      <c r="P3226" s="18">
        <f>IF(G3226&lt;=0,0,IF(G3226&lt;=20000,G3226,IF(G3226&lt;=40000,ROUNDUP(G3226/2,0)+10000,IF(G3226&lt;=80000,ROUNDUP(G3226/4,0)+20000,40000))))</f>
        <v/>
      </c>
      <c r="Q3226" s="18">
        <f>IF(I3226&lt;=0,IF(H3226&lt;=0,0,IF(H3226&lt;=20000,H3226,IF(H3226&lt;=40000,ROUNDUP(H3226/2,0)+10000,IF(H3226&lt;=80000,ROUNDUP(H3226/4,0)+20000,40000)))),IF(H3226&lt;=0,IF(I3226&lt;=0,0,IF(I3226&lt;=25000,I3226,IF(I3226&lt;=50000,ROUNDUP(I3226/2,0)+12500,IF(I3226&lt;=100000,ROUNDUP(I3226/4,0)+25000,50000)))),MAX(IF(I3226&lt;=0,0,IF(I3226&lt;=25000,I3226,IF(I3226&lt;=50000,ROUNDUP(I3226/2,0)+12500,IF(I3226&lt;=100000,ROUNDUP(I3226/4,0)+25000,50000)))),MIN(IF(H3226&lt;=0,0,IF(H3226&lt;=20000,H3226,IF(H3226&lt;=40000,ROUNDUP(H3226/2,0)+10000,IF(H3226&lt;=80000,ROUNDUP(H3226/4,0)+20000,40000))))+IF(I3226&lt;=0,0,IF(I3226&lt;=25000,I3226,IF(I3226&lt;=50000,ROUNDUP(I3226/2,0)+12500,IF(I3226&lt;=100000,ROUNDUP(I3226/4,0)+25000,50000)))),40000))))</f>
        <v/>
      </c>
      <c r="R3226" s="18">
        <f>MIN(120000,O3226+P3226+Q3226)</f>
        <v/>
      </c>
      <c r="S3226" s="18">
        <f>IF(F3226&lt;=0,IF(E3226&lt;=0,0,IF(E3226&lt;=12000,E3226,IF(E3226&lt;=32000,ROUNDUP(E3226/2,0)+6000,IF(E3226&lt;=56000,ROUNDUP(E3226/4,0)+14000,28000)))),IF(E3226&lt;=0,IF(F3226&lt;=0,0,IF(F3226&lt;=15000,F3226,IF(F3226&lt;=40000,ROUNDUP(F3226/2,0)+7500,IF(F3226&lt;=70000,ROUNDUP(F3226/4,0)+17500,35000)))),MAX(IF(F3226&lt;=0,0,IF(F3226&lt;=15000,F3226,IF(F3226&lt;=40000,ROUNDUP(F3226/2,0)+7500,IF(F3226&lt;=70000,ROUNDUP(F3226/4,0)+17500,35000)))),MIN(IF(E3226&lt;=0,0,IF(E3226&lt;=12000,E3226,IF(E3226&lt;=32000,ROUNDUP(E3226/2,0)+6000,IF(E3226&lt;=56000,ROUNDUP(E3226/4,0)+14000,28000))))+IF(F3226&lt;=0,0,IF(F3226&lt;=15000,F3226,IF(F3226&lt;=40000,ROUNDUP(F3226/2,0)+7500,IF(F3226&lt;=70000,ROUNDUP(F3226/4,0)+17500,35000)))),28000))))</f>
        <v/>
      </c>
      <c r="T3226" s="18">
        <f>IF(G3226&lt;=0,0,IF(G3226&lt;=12000,G3226,IF(G3226&lt;=32000,ROUNDUP(G3226/2,0)+6000,IF(G3226&lt;=56000,ROUNDUP(G3226/4,0)+14000,28000))))</f>
        <v/>
      </c>
      <c r="U3226" s="18">
        <f>IF(I3226&lt;=0,IF(H3226&lt;=0,0,IF(H3226&lt;=12000,H3226,IF(H3226&lt;=32000,ROUNDUP(H3226/2,0)+6000,IF(H3226&lt;=56000,ROUNDUP(H3226/4,0)+14000,28000)))),IF(H3226&lt;=0,IF(I3226&lt;=0,0,IF(I3226&lt;=15000,I3226,IF(I3226&lt;=40000,ROUNDUP(I3226/2,0)+7500,IF(I3226&lt;=70000,ROUNDUP(I3226/4,0)+17500,35000)))),MAX(IF(I3226&lt;=0,0,IF(I3226&lt;=15000,I3226,IF(I3226&lt;=40000,ROUNDUP(I3226/2,0)+7500,IF(I3226&lt;=70000,ROUNDUP(I3226/4,0)+17500,35000)))),MIN(IF(H3226&lt;=0,0,IF(H3226&lt;=12000,H3226,IF(H3226&lt;=32000,ROUNDUP(H3226/2,0)+6000,IF(H3226&lt;=56000,ROUNDUP(H3226/4,0)+14000,28000))))+IF(I3226&lt;=0,0,IF(I3226&lt;=15000,I3226,IF(I3226&lt;=40000,ROUNDUP(I3226/2,0)+7500,IF(I3226&lt;=70000,ROUNDUP(I3226/4,0)+17500,35000)))),28000))))</f>
        <v/>
      </c>
      <c r="V3226" s="18">
        <f>MIN(70000,S3226+T3226+U3226)</f>
        <v/>
      </c>
      <c r="W3226" s="18">
        <f>MAX(0,ROUNDDOWN(M3226-J3226-N3226-K3226-0,-3))</f>
        <v/>
      </c>
      <c r="X3226" s="18">
        <f>MAX(0,ROUNDDOWN(M3226-J3226-N3226-K3226-R3226,-3))</f>
        <v/>
      </c>
      <c r="Y3226" s="18">
        <f>IF(W3226&lt;=0,0,ROUNDDOWN((W3226*LOOKUP(W3226,{0,1950001,3300001,6950001,9000001,18000001,40000001},{0.05,0.1,0.2,0.23,0.33,0.4,0.45})-LOOKUP(W3226,{0,1950001,3300001,6950001,9000001,18000001,40000001},{0,97500,427500,636000,1536000,2796000,4796000}))*1.021,-2))</f>
        <v/>
      </c>
      <c r="Z3226" s="18">
        <f>IF(X3226&lt;=0,0,ROUNDDOWN((X3226*LOOKUP(X3226,{0,1950001,3300001,6950001,9000001,18000001,40000001},{0.05,0.1,0.2,0.23,0.33,0.4,0.45})-LOOKUP(X3226,{0,1950001,3300001,6950001,9000001,18000001,40000001},{0,97500,427500,636000,1536000,2796000,4796000}))*1.021,-2))</f>
        <v/>
      </c>
      <c r="AA3226" s="18">
        <f>MAX(0,ROUNDDOWN(M3226-J3226-430000-L3226-0,-3))</f>
        <v/>
      </c>
      <c r="AB3226" s="18">
        <f>MAX(0,ROUNDDOWN(M3226-J3226-430000-L3226-V3226,-3))</f>
        <v/>
      </c>
      <c r="AC3226" s="18">
        <f>IF(M3226&lt;=450000,0,MAX(0,ROUNDDOWN(AA3226*0.06-MIN(50000,AA3226)*0.03,-2))+MAX(0,ROUNDDOWN(AA3226*0.04-MIN(50000,AA3226)*0.02,-2)))</f>
        <v/>
      </c>
      <c r="AD3226" s="18">
        <f>IF(M3226&lt;=450000,0,MAX(0,ROUNDDOWN(AB3226*0.06-MIN(50000,AB3226)*0.03,-2))+MAX(0,ROUNDDOWN(AB3226*0.04-MIN(50000,AB3226)*0.02,-2)))</f>
        <v/>
      </c>
      <c r="AE3226" s="18">
        <f>Y3226-Z3226</f>
        <v/>
      </c>
      <c r="AF3226" s="18">
        <f>AC3226-AD3226</f>
        <v/>
      </c>
      <c r="AG3226" s="18">
        <f>AE3226+AF3226</f>
        <v/>
      </c>
      <c r="AH3226" s="20">
        <f>IF(W3226&lt;=0,0,LOOKUP(W3226,{0,1950001,3300001,6950001,9000001,18000001,40000001},{0.05,0.1,0.2,0.23,0.33,0.4,0.45}))</f>
        <v/>
      </c>
    </row>
    <row r="3227">
      <c r="A3227" t="inlineStr">
        <is>
          <t>1万円刻み 特例あり一般12万円</t>
        </is>
      </c>
      <c r="B3227" s="18">
        <f>'4_1万円刻み'!$A$1049</f>
        <v/>
      </c>
      <c r="C3227" s="19" t="n">
        <v>2026</v>
      </c>
      <c r="D3227" t="inlineStr">
        <is>
          <t>はい</t>
        </is>
      </c>
      <c r="E3227" s="18" t="n">
        <v>120000</v>
      </c>
      <c r="F3227" s="18" t="n">
        <v>0</v>
      </c>
      <c r="G3227" s="18" t="n">
        <v>0</v>
      </c>
      <c r="H3227" s="18" t="n">
        <v>0</v>
      </c>
      <c r="I3227" s="18" t="n">
        <v>0</v>
      </c>
      <c r="J3227" s="18">
        <f>ROUND(MIN(B3227/12,650000)*12*0.0915+MIN(B3227/12,1390000)*12*(0.0504+0)+B3227*0.005,0)</f>
        <v/>
      </c>
      <c r="K3227" s="18" t="n">
        <v>0</v>
      </c>
      <c r="L3227" s="18" t="n">
        <v>0</v>
      </c>
      <c r="M3227" s="18">
        <f>ROUND(IF(C3227&gt;=2026,IF(B3227&lt;741000,0,IF(B3227&lt;2191000,B3227-740000,IF(B3227&lt;2193000,1451000,IF(B3227&lt;2196000,1453000,IF(B3227&lt;2200000,1456000,IF(B3227&lt;3600000,ROUNDDOWN(B3227/4,-3)*2.8-80000,IF(B3227&lt;6600000,ROUNDDOWN(B3227/4,-3)*3.2-440000,IF(B3227&lt;8500000,ROUNDDOWN(B3227*0.9,0)-1100000,B3227-1950000)))))))),IF(B3227&lt;651000,0,IF(B3227&lt;1900000,B3227-650000,IF(B3227&lt;3600000,ROUNDDOWN(B3227/4,-3)*2.8-80000,IF(B3227&lt;6600000,ROUNDDOWN(B3227/4,-3)*3.2-440000,IF(B3227&lt;8500000,ROUNDDOWN(B3227*0.9,0)-1100000,B3227-1950000)))))),0)</f>
        <v/>
      </c>
      <c r="N3227" s="18">
        <f>IF(M3227&gt;23500000,NA(),IF(C3227&gt;=2026,IF(M3227&lt;=4890000,1040000,IF(M3227&lt;=6550000,670000,620000)),IF(M3227&lt;=1320000,950000,IF(M3227&lt;=3360000,880000,IF(M3227&lt;=4890000,680000,IF(M3227&lt;=6550000,630000,580000))))))</f>
        <v/>
      </c>
      <c r="O3227" s="18">
        <f>IF(F3227&lt;=0,IF(AND(D3227="はい",C3227&gt;=2026,C3227&lt;=2027),IF(E3227&lt;=0,0,IF(E3227&lt;=30000,E3227,IF(E3227&lt;=60000,ROUNDUP(E3227/2,0)+15000,IF(E3227&lt;=120000,ROUNDUP(E3227/4,0)+30000,60000)))),IF(E3227&lt;=0,0,IF(E3227&lt;=20000,E3227,IF(E3227&lt;=40000,ROUNDUP(E3227/2,0)+10000,IF(E3227&lt;=80000,ROUNDUP(E3227/4,0)+20000,40000))))),IF(E3227&lt;=0,IF(F3227&lt;=0,0,IF(F3227&lt;=25000,F3227,IF(F3227&lt;=50000,ROUNDUP(F3227/2,0)+12500,IF(F3227&lt;=100000,ROUNDUP(F3227/4,0)+25000,50000)))),MAX(IF(F3227&lt;=0,0,IF(F3227&lt;=25000,F3227,IF(F3227&lt;=50000,ROUNDUP(F3227/2,0)+12500,IF(F3227&lt;=100000,ROUNDUP(F3227/4,0)+25000,50000)))),MIN(IF(AND(D3227="はい",C3227&gt;=2026,C3227&lt;=2027),IF(E3227&lt;=0,0,IF(E3227&lt;=30000,E3227,IF(E3227&lt;=60000,ROUNDUP(E3227/2,0)+15000,IF(E3227&lt;=120000,ROUNDUP(E3227/4,0)+30000,60000)))),IF(E3227&lt;=0,0,IF(E3227&lt;=20000,E3227,IF(E3227&lt;=40000,ROUNDUP(E3227/2,0)+10000,IF(E3227&lt;=80000,ROUNDUP(E3227/4,0)+20000,40000)))))+IF(F3227&lt;=0,0,IF(F3227&lt;=25000,F3227,IF(F3227&lt;=50000,ROUNDUP(F3227/2,0)+12500,IF(F3227&lt;=100000,ROUNDUP(F3227/4,0)+25000,50000)))),IF(AND(D3227="はい",C3227&gt;=2026,C3227&lt;=2027),60000,40000)))))</f>
        <v/>
      </c>
      <c r="P3227" s="18">
        <f>IF(G3227&lt;=0,0,IF(G3227&lt;=20000,G3227,IF(G3227&lt;=40000,ROUNDUP(G3227/2,0)+10000,IF(G3227&lt;=80000,ROUNDUP(G3227/4,0)+20000,40000))))</f>
        <v/>
      </c>
      <c r="Q3227" s="18">
        <f>IF(I3227&lt;=0,IF(H3227&lt;=0,0,IF(H3227&lt;=20000,H3227,IF(H3227&lt;=40000,ROUNDUP(H3227/2,0)+10000,IF(H3227&lt;=80000,ROUNDUP(H3227/4,0)+20000,40000)))),IF(H3227&lt;=0,IF(I3227&lt;=0,0,IF(I3227&lt;=25000,I3227,IF(I3227&lt;=50000,ROUNDUP(I3227/2,0)+12500,IF(I3227&lt;=100000,ROUNDUP(I3227/4,0)+25000,50000)))),MAX(IF(I3227&lt;=0,0,IF(I3227&lt;=25000,I3227,IF(I3227&lt;=50000,ROUNDUP(I3227/2,0)+12500,IF(I3227&lt;=100000,ROUNDUP(I3227/4,0)+25000,50000)))),MIN(IF(H3227&lt;=0,0,IF(H3227&lt;=20000,H3227,IF(H3227&lt;=40000,ROUNDUP(H3227/2,0)+10000,IF(H3227&lt;=80000,ROUNDUP(H3227/4,0)+20000,40000))))+IF(I3227&lt;=0,0,IF(I3227&lt;=25000,I3227,IF(I3227&lt;=50000,ROUNDUP(I3227/2,0)+12500,IF(I3227&lt;=100000,ROUNDUP(I3227/4,0)+25000,50000)))),40000))))</f>
        <v/>
      </c>
      <c r="R3227" s="18">
        <f>MIN(120000,O3227+P3227+Q3227)</f>
        <v/>
      </c>
      <c r="S3227" s="18">
        <f>IF(F3227&lt;=0,IF(E3227&lt;=0,0,IF(E3227&lt;=12000,E3227,IF(E3227&lt;=32000,ROUNDUP(E3227/2,0)+6000,IF(E3227&lt;=56000,ROUNDUP(E3227/4,0)+14000,28000)))),IF(E3227&lt;=0,IF(F3227&lt;=0,0,IF(F3227&lt;=15000,F3227,IF(F3227&lt;=40000,ROUNDUP(F3227/2,0)+7500,IF(F3227&lt;=70000,ROUNDUP(F3227/4,0)+17500,35000)))),MAX(IF(F3227&lt;=0,0,IF(F3227&lt;=15000,F3227,IF(F3227&lt;=40000,ROUNDUP(F3227/2,0)+7500,IF(F3227&lt;=70000,ROUNDUP(F3227/4,0)+17500,35000)))),MIN(IF(E3227&lt;=0,0,IF(E3227&lt;=12000,E3227,IF(E3227&lt;=32000,ROUNDUP(E3227/2,0)+6000,IF(E3227&lt;=56000,ROUNDUP(E3227/4,0)+14000,28000))))+IF(F3227&lt;=0,0,IF(F3227&lt;=15000,F3227,IF(F3227&lt;=40000,ROUNDUP(F3227/2,0)+7500,IF(F3227&lt;=70000,ROUNDUP(F3227/4,0)+17500,35000)))),28000))))</f>
        <v/>
      </c>
      <c r="T3227" s="18">
        <f>IF(G3227&lt;=0,0,IF(G3227&lt;=12000,G3227,IF(G3227&lt;=32000,ROUNDUP(G3227/2,0)+6000,IF(G3227&lt;=56000,ROUNDUP(G3227/4,0)+14000,28000))))</f>
        <v/>
      </c>
      <c r="U3227" s="18">
        <f>IF(I3227&lt;=0,IF(H3227&lt;=0,0,IF(H3227&lt;=12000,H3227,IF(H3227&lt;=32000,ROUNDUP(H3227/2,0)+6000,IF(H3227&lt;=56000,ROUNDUP(H3227/4,0)+14000,28000)))),IF(H3227&lt;=0,IF(I3227&lt;=0,0,IF(I3227&lt;=15000,I3227,IF(I3227&lt;=40000,ROUNDUP(I3227/2,0)+7500,IF(I3227&lt;=70000,ROUNDUP(I3227/4,0)+17500,35000)))),MAX(IF(I3227&lt;=0,0,IF(I3227&lt;=15000,I3227,IF(I3227&lt;=40000,ROUNDUP(I3227/2,0)+7500,IF(I3227&lt;=70000,ROUNDUP(I3227/4,0)+17500,35000)))),MIN(IF(H3227&lt;=0,0,IF(H3227&lt;=12000,H3227,IF(H3227&lt;=32000,ROUNDUP(H3227/2,0)+6000,IF(H3227&lt;=56000,ROUNDUP(H3227/4,0)+14000,28000))))+IF(I3227&lt;=0,0,IF(I3227&lt;=15000,I3227,IF(I3227&lt;=40000,ROUNDUP(I3227/2,0)+7500,IF(I3227&lt;=70000,ROUNDUP(I3227/4,0)+17500,35000)))),28000))))</f>
        <v/>
      </c>
      <c r="V3227" s="18">
        <f>MIN(70000,S3227+T3227+U3227)</f>
        <v/>
      </c>
      <c r="W3227" s="18">
        <f>MAX(0,ROUNDDOWN(M3227-J3227-N3227-K3227-0,-3))</f>
        <v/>
      </c>
      <c r="X3227" s="18">
        <f>MAX(0,ROUNDDOWN(M3227-J3227-N3227-K3227-R3227,-3))</f>
        <v/>
      </c>
      <c r="Y3227" s="18">
        <f>IF(W3227&lt;=0,0,ROUNDDOWN((W3227*LOOKUP(W3227,{0,1950001,3300001,6950001,9000001,18000001,40000001},{0.05,0.1,0.2,0.23,0.33,0.4,0.45})-LOOKUP(W3227,{0,1950001,3300001,6950001,9000001,18000001,40000001},{0,97500,427500,636000,1536000,2796000,4796000}))*1.021,-2))</f>
        <v/>
      </c>
      <c r="Z3227" s="18">
        <f>IF(X3227&lt;=0,0,ROUNDDOWN((X3227*LOOKUP(X3227,{0,1950001,3300001,6950001,9000001,18000001,40000001},{0.05,0.1,0.2,0.23,0.33,0.4,0.45})-LOOKUP(X3227,{0,1950001,3300001,6950001,9000001,18000001,40000001},{0,97500,427500,636000,1536000,2796000,4796000}))*1.021,-2))</f>
        <v/>
      </c>
      <c r="AA3227" s="18">
        <f>MAX(0,ROUNDDOWN(M3227-J3227-430000-L3227-0,-3))</f>
        <v/>
      </c>
      <c r="AB3227" s="18">
        <f>MAX(0,ROUNDDOWN(M3227-J3227-430000-L3227-V3227,-3))</f>
        <v/>
      </c>
      <c r="AC3227" s="18">
        <f>IF(M3227&lt;=450000,0,MAX(0,ROUNDDOWN(AA3227*0.06-MIN(50000,AA3227)*0.03,-2))+MAX(0,ROUNDDOWN(AA3227*0.04-MIN(50000,AA3227)*0.02,-2)))</f>
        <v/>
      </c>
      <c r="AD3227" s="18">
        <f>IF(M3227&lt;=450000,0,MAX(0,ROUNDDOWN(AB3227*0.06-MIN(50000,AB3227)*0.03,-2))+MAX(0,ROUNDDOWN(AB3227*0.04-MIN(50000,AB3227)*0.02,-2)))</f>
        <v/>
      </c>
      <c r="AE3227" s="18">
        <f>Y3227-Z3227</f>
        <v/>
      </c>
      <c r="AF3227" s="18">
        <f>AC3227-AD3227</f>
        <v/>
      </c>
      <c r="AG3227" s="18">
        <f>AE3227+AF3227</f>
        <v/>
      </c>
      <c r="AH3227" s="20">
        <f>IF(W3227&lt;=0,0,LOOKUP(W3227,{0,1950001,3300001,6950001,9000001,18000001,40000001},{0.05,0.1,0.2,0.23,0.33,0.4,0.45}))</f>
        <v/>
      </c>
    </row>
    <row r="3228">
      <c r="A3228" t="inlineStr">
        <is>
          <t>1万円刻み 3区分8万円ずつ</t>
        </is>
      </c>
      <c r="B3228" s="18">
        <f>'4_1万円刻み'!$A$1050</f>
        <v/>
      </c>
      <c r="C3228" s="19" t="n">
        <v>2026</v>
      </c>
      <c r="D3228" t="inlineStr">
        <is>
          <t>いいえ</t>
        </is>
      </c>
      <c r="E3228" s="18" t="n">
        <v>80000</v>
      </c>
      <c r="F3228" s="18" t="n">
        <v>0</v>
      </c>
      <c r="G3228" s="18" t="n">
        <v>80000</v>
      </c>
      <c r="H3228" s="18" t="n">
        <v>80000</v>
      </c>
      <c r="I3228" s="18" t="n">
        <v>0</v>
      </c>
      <c r="J3228" s="18">
        <f>ROUND(MIN(B3228/12,650000)*12*0.0915+MIN(B3228/12,1390000)*12*(0.0504+0)+B3228*0.005,0)</f>
        <v/>
      </c>
      <c r="K3228" s="18" t="n">
        <v>0</v>
      </c>
      <c r="L3228" s="18" t="n">
        <v>0</v>
      </c>
      <c r="M3228" s="18">
        <f>ROUND(IF(C3228&gt;=2026,IF(B3228&lt;741000,0,IF(B3228&lt;2191000,B3228-740000,IF(B3228&lt;2193000,1451000,IF(B3228&lt;2196000,1453000,IF(B3228&lt;2200000,1456000,IF(B3228&lt;3600000,ROUNDDOWN(B3228/4,-3)*2.8-80000,IF(B3228&lt;6600000,ROUNDDOWN(B3228/4,-3)*3.2-440000,IF(B3228&lt;8500000,ROUNDDOWN(B3228*0.9,0)-1100000,B3228-1950000)))))))),IF(B3228&lt;651000,0,IF(B3228&lt;1900000,B3228-650000,IF(B3228&lt;3600000,ROUNDDOWN(B3228/4,-3)*2.8-80000,IF(B3228&lt;6600000,ROUNDDOWN(B3228/4,-3)*3.2-440000,IF(B3228&lt;8500000,ROUNDDOWN(B3228*0.9,0)-1100000,B3228-1950000)))))),0)</f>
        <v/>
      </c>
      <c r="N3228" s="18">
        <f>IF(M3228&gt;23500000,NA(),IF(C3228&gt;=2026,IF(M3228&lt;=4890000,1040000,IF(M3228&lt;=6550000,670000,620000)),IF(M3228&lt;=1320000,950000,IF(M3228&lt;=3360000,880000,IF(M3228&lt;=4890000,680000,IF(M3228&lt;=6550000,630000,580000))))))</f>
        <v/>
      </c>
      <c r="O3228" s="18">
        <f>IF(F3228&lt;=0,IF(AND(D3228="はい",C3228&gt;=2026,C3228&lt;=2027),IF(E3228&lt;=0,0,IF(E3228&lt;=30000,E3228,IF(E3228&lt;=60000,ROUNDUP(E3228/2,0)+15000,IF(E3228&lt;=120000,ROUNDUP(E3228/4,0)+30000,60000)))),IF(E3228&lt;=0,0,IF(E3228&lt;=20000,E3228,IF(E3228&lt;=40000,ROUNDUP(E3228/2,0)+10000,IF(E3228&lt;=80000,ROUNDUP(E3228/4,0)+20000,40000))))),IF(E3228&lt;=0,IF(F3228&lt;=0,0,IF(F3228&lt;=25000,F3228,IF(F3228&lt;=50000,ROUNDUP(F3228/2,0)+12500,IF(F3228&lt;=100000,ROUNDUP(F3228/4,0)+25000,50000)))),MAX(IF(F3228&lt;=0,0,IF(F3228&lt;=25000,F3228,IF(F3228&lt;=50000,ROUNDUP(F3228/2,0)+12500,IF(F3228&lt;=100000,ROUNDUP(F3228/4,0)+25000,50000)))),MIN(IF(AND(D3228="はい",C3228&gt;=2026,C3228&lt;=2027),IF(E3228&lt;=0,0,IF(E3228&lt;=30000,E3228,IF(E3228&lt;=60000,ROUNDUP(E3228/2,0)+15000,IF(E3228&lt;=120000,ROUNDUP(E3228/4,0)+30000,60000)))),IF(E3228&lt;=0,0,IF(E3228&lt;=20000,E3228,IF(E3228&lt;=40000,ROUNDUP(E3228/2,0)+10000,IF(E3228&lt;=80000,ROUNDUP(E3228/4,0)+20000,40000)))))+IF(F3228&lt;=0,0,IF(F3228&lt;=25000,F3228,IF(F3228&lt;=50000,ROUNDUP(F3228/2,0)+12500,IF(F3228&lt;=100000,ROUNDUP(F3228/4,0)+25000,50000)))),IF(AND(D3228="はい",C3228&gt;=2026,C3228&lt;=2027),60000,40000)))))</f>
        <v/>
      </c>
      <c r="P3228" s="18">
        <f>IF(G3228&lt;=0,0,IF(G3228&lt;=20000,G3228,IF(G3228&lt;=40000,ROUNDUP(G3228/2,0)+10000,IF(G3228&lt;=80000,ROUNDUP(G3228/4,0)+20000,40000))))</f>
        <v/>
      </c>
      <c r="Q3228" s="18">
        <f>IF(I3228&lt;=0,IF(H3228&lt;=0,0,IF(H3228&lt;=20000,H3228,IF(H3228&lt;=40000,ROUNDUP(H3228/2,0)+10000,IF(H3228&lt;=80000,ROUNDUP(H3228/4,0)+20000,40000)))),IF(H3228&lt;=0,IF(I3228&lt;=0,0,IF(I3228&lt;=25000,I3228,IF(I3228&lt;=50000,ROUNDUP(I3228/2,0)+12500,IF(I3228&lt;=100000,ROUNDUP(I3228/4,0)+25000,50000)))),MAX(IF(I3228&lt;=0,0,IF(I3228&lt;=25000,I3228,IF(I3228&lt;=50000,ROUNDUP(I3228/2,0)+12500,IF(I3228&lt;=100000,ROUNDUP(I3228/4,0)+25000,50000)))),MIN(IF(H3228&lt;=0,0,IF(H3228&lt;=20000,H3228,IF(H3228&lt;=40000,ROUNDUP(H3228/2,0)+10000,IF(H3228&lt;=80000,ROUNDUP(H3228/4,0)+20000,40000))))+IF(I3228&lt;=0,0,IF(I3228&lt;=25000,I3228,IF(I3228&lt;=50000,ROUNDUP(I3228/2,0)+12500,IF(I3228&lt;=100000,ROUNDUP(I3228/4,0)+25000,50000)))),40000))))</f>
        <v/>
      </c>
      <c r="R3228" s="18">
        <f>MIN(120000,O3228+P3228+Q3228)</f>
        <v/>
      </c>
      <c r="S3228" s="18">
        <f>IF(F3228&lt;=0,IF(E3228&lt;=0,0,IF(E3228&lt;=12000,E3228,IF(E3228&lt;=32000,ROUNDUP(E3228/2,0)+6000,IF(E3228&lt;=56000,ROUNDUP(E3228/4,0)+14000,28000)))),IF(E3228&lt;=0,IF(F3228&lt;=0,0,IF(F3228&lt;=15000,F3228,IF(F3228&lt;=40000,ROUNDUP(F3228/2,0)+7500,IF(F3228&lt;=70000,ROUNDUP(F3228/4,0)+17500,35000)))),MAX(IF(F3228&lt;=0,0,IF(F3228&lt;=15000,F3228,IF(F3228&lt;=40000,ROUNDUP(F3228/2,0)+7500,IF(F3228&lt;=70000,ROUNDUP(F3228/4,0)+17500,35000)))),MIN(IF(E3228&lt;=0,0,IF(E3228&lt;=12000,E3228,IF(E3228&lt;=32000,ROUNDUP(E3228/2,0)+6000,IF(E3228&lt;=56000,ROUNDUP(E3228/4,0)+14000,28000))))+IF(F3228&lt;=0,0,IF(F3228&lt;=15000,F3228,IF(F3228&lt;=40000,ROUNDUP(F3228/2,0)+7500,IF(F3228&lt;=70000,ROUNDUP(F3228/4,0)+17500,35000)))),28000))))</f>
        <v/>
      </c>
      <c r="T3228" s="18">
        <f>IF(G3228&lt;=0,0,IF(G3228&lt;=12000,G3228,IF(G3228&lt;=32000,ROUNDUP(G3228/2,0)+6000,IF(G3228&lt;=56000,ROUNDUP(G3228/4,0)+14000,28000))))</f>
        <v/>
      </c>
      <c r="U3228" s="18">
        <f>IF(I3228&lt;=0,IF(H3228&lt;=0,0,IF(H3228&lt;=12000,H3228,IF(H3228&lt;=32000,ROUNDUP(H3228/2,0)+6000,IF(H3228&lt;=56000,ROUNDUP(H3228/4,0)+14000,28000)))),IF(H3228&lt;=0,IF(I3228&lt;=0,0,IF(I3228&lt;=15000,I3228,IF(I3228&lt;=40000,ROUNDUP(I3228/2,0)+7500,IF(I3228&lt;=70000,ROUNDUP(I3228/4,0)+17500,35000)))),MAX(IF(I3228&lt;=0,0,IF(I3228&lt;=15000,I3228,IF(I3228&lt;=40000,ROUNDUP(I3228/2,0)+7500,IF(I3228&lt;=70000,ROUNDUP(I3228/4,0)+17500,35000)))),MIN(IF(H3228&lt;=0,0,IF(H3228&lt;=12000,H3228,IF(H3228&lt;=32000,ROUNDUP(H3228/2,0)+6000,IF(H3228&lt;=56000,ROUNDUP(H3228/4,0)+14000,28000))))+IF(I3228&lt;=0,0,IF(I3228&lt;=15000,I3228,IF(I3228&lt;=40000,ROUNDUP(I3228/2,0)+7500,IF(I3228&lt;=70000,ROUNDUP(I3228/4,0)+17500,35000)))),28000))))</f>
        <v/>
      </c>
      <c r="V3228" s="18">
        <f>MIN(70000,S3228+T3228+U3228)</f>
        <v/>
      </c>
      <c r="W3228" s="18">
        <f>MAX(0,ROUNDDOWN(M3228-J3228-N3228-K3228-0,-3))</f>
        <v/>
      </c>
      <c r="X3228" s="18">
        <f>MAX(0,ROUNDDOWN(M3228-J3228-N3228-K3228-R3228,-3))</f>
        <v/>
      </c>
      <c r="Y3228" s="18">
        <f>IF(W3228&lt;=0,0,ROUNDDOWN((W3228*LOOKUP(W3228,{0,1950001,3300001,6950001,9000001,18000001,40000001},{0.05,0.1,0.2,0.23,0.33,0.4,0.45})-LOOKUP(W3228,{0,1950001,3300001,6950001,9000001,18000001,40000001},{0,97500,427500,636000,1536000,2796000,4796000}))*1.021,-2))</f>
        <v/>
      </c>
      <c r="Z3228" s="18">
        <f>IF(X3228&lt;=0,0,ROUNDDOWN((X3228*LOOKUP(X3228,{0,1950001,3300001,6950001,9000001,18000001,40000001},{0.05,0.1,0.2,0.23,0.33,0.4,0.45})-LOOKUP(X3228,{0,1950001,3300001,6950001,9000001,18000001,40000001},{0,97500,427500,636000,1536000,2796000,4796000}))*1.021,-2))</f>
        <v/>
      </c>
      <c r="AA3228" s="18">
        <f>MAX(0,ROUNDDOWN(M3228-J3228-430000-L3228-0,-3))</f>
        <v/>
      </c>
      <c r="AB3228" s="18">
        <f>MAX(0,ROUNDDOWN(M3228-J3228-430000-L3228-V3228,-3))</f>
        <v/>
      </c>
      <c r="AC3228" s="18">
        <f>IF(M3228&lt;=450000,0,MAX(0,ROUNDDOWN(AA3228*0.06-MIN(50000,AA3228)*0.03,-2))+MAX(0,ROUNDDOWN(AA3228*0.04-MIN(50000,AA3228)*0.02,-2)))</f>
        <v/>
      </c>
      <c r="AD3228" s="18">
        <f>IF(M3228&lt;=450000,0,MAX(0,ROUNDDOWN(AB3228*0.06-MIN(50000,AB3228)*0.03,-2))+MAX(0,ROUNDDOWN(AB3228*0.04-MIN(50000,AB3228)*0.02,-2)))</f>
        <v/>
      </c>
      <c r="AE3228" s="18">
        <f>Y3228-Z3228</f>
        <v/>
      </c>
      <c r="AF3228" s="18">
        <f>AC3228-AD3228</f>
        <v/>
      </c>
      <c r="AG3228" s="18">
        <f>AE3228+AF3228</f>
        <v/>
      </c>
      <c r="AH3228" s="20">
        <f>IF(W3228&lt;=0,0,LOOKUP(W3228,{0,1950001,3300001,6950001,9000001,18000001,40000001},{0.05,0.1,0.2,0.23,0.33,0.4,0.45}))</f>
        <v/>
      </c>
    </row>
    <row r="3229">
      <c r="A3229" t="inlineStr">
        <is>
          <t>1万円刻み 一般8万円</t>
        </is>
      </c>
      <c r="B3229" s="18">
        <f>'4_1万円刻み'!$A$1050</f>
        <v/>
      </c>
      <c r="C3229" s="19" t="n">
        <v>2026</v>
      </c>
      <c r="D3229" t="inlineStr">
        <is>
          <t>いいえ</t>
        </is>
      </c>
      <c r="E3229" s="18" t="n">
        <v>80000</v>
      </c>
      <c r="F3229" s="18" t="n">
        <v>0</v>
      </c>
      <c r="G3229" s="18" t="n">
        <v>0</v>
      </c>
      <c r="H3229" s="18" t="n">
        <v>0</v>
      </c>
      <c r="I3229" s="18" t="n">
        <v>0</v>
      </c>
      <c r="J3229" s="18">
        <f>ROUND(MIN(B3229/12,650000)*12*0.0915+MIN(B3229/12,1390000)*12*(0.0504+0)+B3229*0.005,0)</f>
        <v/>
      </c>
      <c r="K3229" s="18" t="n">
        <v>0</v>
      </c>
      <c r="L3229" s="18" t="n">
        <v>0</v>
      </c>
      <c r="M3229" s="18">
        <f>ROUND(IF(C3229&gt;=2026,IF(B3229&lt;741000,0,IF(B3229&lt;2191000,B3229-740000,IF(B3229&lt;2193000,1451000,IF(B3229&lt;2196000,1453000,IF(B3229&lt;2200000,1456000,IF(B3229&lt;3600000,ROUNDDOWN(B3229/4,-3)*2.8-80000,IF(B3229&lt;6600000,ROUNDDOWN(B3229/4,-3)*3.2-440000,IF(B3229&lt;8500000,ROUNDDOWN(B3229*0.9,0)-1100000,B3229-1950000)))))))),IF(B3229&lt;651000,0,IF(B3229&lt;1900000,B3229-650000,IF(B3229&lt;3600000,ROUNDDOWN(B3229/4,-3)*2.8-80000,IF(B3229&lt;6600000,ROUNDDOWN(B3229/4,-3)*3.2-440000,IF(B3229&lt;8500000,ROUNDDOWN(B3229*0.9,0)-1100000,B3229-1950000)))))),0)</f>
        <v/>
      </c>
      <c r="N3229" s="18">
        <f>IF(M3229&gt;23500000,NA(),IF(C3229&gt;=2026,IF(M3229&lt;=4890000,1040000,IF(M3229&lt;=6550000,670000,620000)),IF(M3229&lt;=1320000,950000,IF(M3229&lt;=3360000,880000,IF(M3229&lt;=4890000,680000,IF(M3229&lt;=6550000,630000,580000))))))</f>
        <v/>
      </c>
      <c r="O3229" s="18">
        <f>IF(F3229&lt;=0,IF(AND(D3229="はい",C3229&gt;=2026,C3229&lt;=2027),IF(E3229&lt;=0,0,IF(E3229&lt;=30000,E3229,IF(E3229&lt;=60000,ROUNDUP(E3229/2,0)+15000,IF(E3229&lt;=120000,ROUNDUP(E3229/4,0)+30000,60000)))),IF(E3229&lt;=0,0,IF(E3229&lt;=20000,E3229,IF(E3229&lt;=40000,ROUNDUP(E3229/2,0)+10000,IF(E3229&lt;=80000,ROUNDUP(E3229/4,0)+20000,40000))))),IF(E3229&lt;=0,IF(F3229&lt;=0,0,IF(F3229&lt;=25000,F3229,IF(F3229&lt;=50000,ROUNDUP(F3229/2,0)+12500,IF(F3229&lt;=100000,ROUNDUP(F3229/4,0)+25000,50000)))),MAX(IF(F3229&lt;=0,0,IF(F3229&lt;=25000,F3229,IF(F3229&lt;=50000,ROUNDUP(F3229/2,0)+12500,IF(F3229&lt;=100000,ROUNDUP(F3229/4,0)+25000,50000)))),MIN(IF(AND(D3229="はい",C3229&gt;=2026,C3229&lt;=2027),IF(E3229&lt;=0,0,IF(E3229&lt;=30000,E3229,IF(E3229&lt;=60000,ROUNDUP(E3229/2,0)+15000,IF(E3229&lt;=120000,ROUNDUP(E3229/4,0)+30000,60000)))),IF(E3229&lt;=0,0,IF(E3229&lt;=20000,E3229,IF(E3229&lt;=40000,ROUNDUP(E3229/2,0)+10000,IF(E3229&lt;=80000,ROUNDUP(E3229/4,0)+20000,40000)))))+IF(F3229&lt;=0,0,IF(F3229&lt;=25000,F3229,IF(F3229&lt;=50000,ROUNDUP(F3229/2,0)+12500,IF(F3229&lt;=100000,ROUNDUP(F3229/4,0)+25000,50000)))),IF(AND(D3229="はい",C3229&gt;=2026,C3229&lt;=2027),60000,40000)))))</f>
        <v/>
      </c>
      <c r="P3229" s="18">
        <f>IF(G3229&lt;=0,0,IF(G3229&lt;=20000,G3229,IF(G3229&lt;=40000,ROUNDUP(G3229/2,0)+10000,IF(G3229&lt;=80000,ROUNDUP(G3229/4,0)+20000,40000))))</f>
        <v/>
      </c>
      <c r="Q3229" s="18">
        <f>IF(I3229&lt;=0,IF(H3229&lt;=0,0,IF(H3229&lt;=20000,H3229,IF(H3229&lt;=40000,ROUNDUP(H3229/2,0)+10000,IF(H3229&lt;=80000,ROUNDUP(H3229/4,0)+20000,40000)))),IF(H3229&lt;=0,IF(I3229&lt;=0,0,IF(I3229&lt;=25000,I3229,IF(I3229&lt;=50000,ROUNDUP(I3229/2,0)+12500,IF(I3229&lt;=100000,ROUNDUP(I3229/4,0)+25000,50000)))),MAX(IF(I3229&lt;=0,0,IF(I3229&lt;=25000,I3229,IF(I3229&lt;=50000,ROUNDUP(I3229/2,0)+12500,IF(I3229&lt;=100000,ROUNDUP(I3229/4,0)+25000,50000)))),MIN(IF(H3229&lt;=0,0,IF(H3229&lt;=20000,H3229,IF(H3229&lt;=40000,ROUNDUP(H3229/2,0)+10000,IF(H3229&lt;=80000,ROUNDUP(H3229/4,0)+20000,40000))))+IF(I3229&lt;=0,0,IF(I3229&lt;=25000,I3229,IF(I3229&lt;=50000,ROUNDUP(I3229/2,0)+12500,IF(I3229&lt;=100000,ROUNDUP(I3229/4,0)+25000,50000)))),40000))))</f>
        <v/>
      </c>
      <c r="R3229" s="18">
        <f>MIN(120000,O3229+P3229+Q3229)</f>
        <v/>
      </c>
      <c r="S3229" s="18">
        <f>IF(F3229&lt;=0,IF(E3229&lt;=0,0,IF(E3229&lt;=12000,E3229,IF(E3229&lt;=32000,ROUNDUP(E3229/2,0)+6000,IF(E3229&lt;=56000,ROUNDUP(E3229/4,0)+14000,28000)))),IF(E3229&lt;=0,IF(F3229&lt;=0,0,IF(F3229&lt;=15000,F3229,IF(F3229&lt;=40000,ROUNDUP(F3229/2,0)+7500,IF(F3229&lt;=70000,ROUNDUP(F3229/4,0)+17500,35000)))),MAX(IF(F3229&lt;=0,0,IF(F3229&lt;=15000,F3229,IF(F3229&lt;=40000,ROUNDUP(F3229/2,0)+7500,IF(F3229&lt;=70000,ROUNDUP(F3229/4,0)+17500,35000)))),MIN(IF(E3229&lt;=0,0,IF(E3229&lt;=12000,E3229,IF(E3229&lt;=32000,ROUNDUP(E3229/2,0)+6000,IF(E3229&lt;=56000,ROUNDUP(E3229/4,0)+14000,28000))))+IF(F3229&lt;=0,0,IF(F3229&lt;=15000,F3229,IF(F3229&lt;=40000,ROUNDUP(F3229/2,0)+7500,IF(F3229&lt;=70000,ROUNDUP(F3229/4,0)+17500,35000)))),28000))))</f>
        <v/>
      </c>
      <c r="T3229" s="18">
        <f>IF(G3229&lt;=0,0,IF(G3229&lt;=12000,G3229,IF(G3229&lt;=32000,ROUNDUP(G3229/2,0)+6000,IF(G3229&lt;=56000,ROUNDUP(G3229/4,0)+14000,28000))))</f>
        <v/>
      </c>
      <c r="U3229" s="18">
        <f>IF(I3229&lt;=0,IF(H3229&lt;=0,0,IF(H3229&lt;=12000,H3229,IF(H3229&lt;=32000,ROUNDUP(H3229/2,0)+6000,IF(H3229&lt;=56000,ROUNDUP(H3229/4,0)+14000,28000)))),IF(H3229&lt;=0,IF(I3229&lt;=0,0,IF(I3229&lt;=15000,I3229,IF(I3229&lt;=40000,ROUNDUP(I3229/2,0)+7500,IF(I3229&lt;=70000,ROUNDUP(I3229/4,0)+17500,35000)))),MAX(IF(I3229&lt;=0,0,IF(I3229&lt;=15000,I3229,IF(I3229&lt;=40000,ROUNDUP(I3229/2,0)+7500,IF(I3229&lt;=70000,ROUNDUP(I3229/4,0)+17500,35000)))),MIN(IF(H3229&lt;=0,0,IF(H3229&lt;=12000,H3229,IF(H3229&lt;=32000,ROUNDUP(H3229/2,0)+6000,IF(H3229&lt;=56000,ROUNDUP(H3229/4,0)+14000,28000))))+IF(I3229&lt;=0,0,IF(I3229&lt;=15000,I3229,IF(I3229&lt;=40000,ROUNDUP(I3229/2,0)+7500,IF(I3229&lt;=70000,ROUNDUP(I3229/4,0)+17500,35000)))),28000))))</f>
        <v/>
      </c>
      <c r="V3229" s="18">
        <f>MIN(70000,S3229+T3229+U3229)</f>
        <v/>
      </c>
      <c r="W3229" s="18">
        <f>MAX(0,ROUNDDOWN(M3229-J3229-N3229-K3229-0,-3))</f>
        <v/>
      </c>
      <c r="X3229" s="18">
        <f>MAX(0,ROUNDDOWN(M3229-J3229-N3229-K3229-R3229,-3))</f>
        <v/>
      </c>
      <c r="Y3229" s="18">
        <f>IF(W3229&lt;=0,0,ROUNDDOWN((W3229*LOOKUP(W3229,{0,1950001,3300001,6950001,9000001,18000001,40000001},{0.05,0.1,0.2,0.23,0.33,0.4,0.45})-LOOKUP(W3229,{0,1950001,3300001,6950001,9000001,18000001,40000001},{0,97500,427500,636000,1536000,2796000,4796000}))*1.021,-2))</f>
        <v/>
      </c>
      <c r="Z3229" s="18">
        <f>IF(X3229&lt;=0,0,ROUNDDOWN((X3229*LOOKUP(X3229,{0,1950001,3300001,6950001,9000001,18000001,40000001},{0.05,0.1,0.2,0.23,0.33,0.4,0.45})-LOOKUP(X3229,{0,1950001,3300001,6950001,9000001,18000001,40000001},{0,97500,427500,636000,1536000,2796000,4796000}))*1.021,-2))</f>
        <v/>
      </c>
      <c r="AA3229" s="18">
        <f>MAX(0,ROUNDDOWN(M3229-J3229-430000-L3229-0,-3))</f>
        <v/>
      </c>
      <c r="AB3229" s="18">
        <f>MAX(0,ROUNDDOWN(M3229-J3229-430000-L3229-V3229,-3))</f>
        <v/>
      </c>
      <c r="AC3229" s="18">
        <f>IF(M3229&lt;=450000,0,MAX(0,ROUNDDOWN(AA3229*0.06-MIN(50000,AA3229)*0.03,-2))+MAX(0,ROUNDDOWN(AA3229*0.04-MIN(50000,AA3229)*0.02,-2)))</f>
        <v/>
      </c>
      <c r="AD3229" s="18">
        <f>IF(M3229&lt;=450000,0,MAX(0,ROUNDDOWN(AB3229*0.06-MIN(50000,AB3229)*0.03,-2))+MAX(0,ROUNDDOWN(AB3229*0.04-MIN(50000,AB3229)*0.02,-2)))</f>
        <v/>
      </c>
      <c r="AE3229" s="18">
        <f>Y3229-Z3229</f>
        <v/>
      </c>
      <c r="AF3229" s="18">
        <f>AC3229-AD3229</f>
        <v/>
      </c>
      <c r="AG3229" s="18">
        <f>AE3229+AF3229</f>
        <v/>
      </c>
      <c r="AH3229" s="20">
        <f>IF(W3229&lt;=0,0,LOOKUP(W3229,{0,1950001,3300001,6950001,9000001,18000001,40000001},{0.05,0.1,0.2,0.23,0.33,0.4,0.45}))</f>
        <v/>
      </c>
    </row>
    <row r="3230">
      <c r="A3230" t="inlineStr">
        <is>
          <t>1万円刻み 特例あり一般12万円</t>
        </is>
      </c>
      <c r="B3230" s="18">
        <f>'4_1万円刻み'!$A$1050</f>
        <v/>
      </c>
      <c r="C3230" s="19" t="n">
        <v>2026</v>
      </c>
      <c r="D3230" t="inlineStr">
        <is>
          <t>はい</t>
        </is>
      </c>
      <c r="E3230" s="18" t="n">
        <v>120000</v>
      </c>
      <c r="F3230" s="18" t="n">
        <v>0</v>
      </c>
      <c r="G3230" s="18" t="n">
        <v>0</v>
      </c>
      <c r="H3230" s="18" t="n">
        <v>0</v>
      </c>
      <c r="I3230" s="18" t="n">
        <v>0</v>
      </c>
      <c r="J3230" s="18">
        <f>ROUND(MIN(B3230/12,650000)*12*0.0915+MIN(B3230/12,1390000)*12*(0.0504+0)+B3230*0.005,0)</f>
        <v/>
      </c>
      <c r="K3230" s="18" t="n">
        <v>0</v>
      </c>
      <c r="L3230" s="18" t="n">
        <v>0</v>
      </c>
      <c r="M3230" s="18">
        <f>ROUND(IF(C3230&gt;=2026,IF(B3230&lt;741000,0,IF(B3230&lt;2191000,B3230-740000,IF(B3230&lt;2193000,1451000,IF(B3230&lt;2196000,1453000,IF(B3230&lt;2200000,1456000,IF(B3230&lt;3600000,ROUNDDOWN(B3230/4,-3)*2.8-80000,IF(B3230&lt;6600000,ROUNDDOWN(B3230/4,-3)*3.2-440000,IF(B3230&lt;8500000,ROUNDDOWN(B3230*0.9,0)-1100000,B3230-1950000)))))))),IF(B3230&lt;651000,0,IF(B3230&lt;1900000,B3230-650000,IF(B3230&lt;3600000,ROUNDDOWN(B3230/4,-3)*2.8-80000,IF(B3230&lt;6600000,ROUNDDOWN(B3230/4,-3)*3.2-440000,IF(B3230&lt;8500000,ROUNDDOWN(B3230*0.9,0)-1100000,B3230-1950000)))))),0)</f>
        <v/>
      </c>
      <c r="N3230" s="18">
        <f>IF(M3230&gt;23500000,NA(),IF(C3230&gt;=2026,IF(M3230&lt;=4890000,1040000,IF(M3230&lt;=6550000,670000,620000)),IF(M3230&lt;=1320000,950000,IF(M3230&lt;=3360000,880000,IF(M3230&lt;=4890000,680000,IF(M3230&lt;=6550000,630000,580000))))))</f>
        <v/>
      </c>
      <c r="O3230" s="18">
        <f>IF(F3230&lt;=0,IF(AND(D3230="はい",C3230&gt;=2026,C3230&lt;=2027),IF(E3230&lt;=0,0,IF(E3230&lt;=30000,E3230,IF(E3230&lt;=60000,ROUNDUP(E3230/2,0)+15000,IF(E3230&lt;=120000,ROUNDUP(E3230/4,0)+30000,60000)))),IF(E3230&lt;=0,0,IF(E3230&lt;=20000,E3230,IF(E3230&lt;=40000,ROUNDUP(E3230/2,0)+10000,IF(E3230&lt;=80000,ROUNDUP(E3230/4,0)+20000,40000))))),IF(E3230&lt;=0,IF(F3230&lt;=0,0,IF(F3230&lt;=25000,F3230,IF(F3230&lt;=50000,ROUNDUP(F3230/2,0)+12500,IF(F3230&lt;=100000,ROUNDUP(F3230/4,0)+25000,50000)))),MAX(IF(F3230&lt;=0,0,IF(F3230&lt;=25000,F3230,IF(F3230&lt;=50000,ROUNDUP(F3230/2,0)+12500,IF(F3230&lt;=100000,ROUNDUP(F3230/4,0)+25000,50000)))),MIN(IF(AND(D3230="はい",C3230&gt;=2026,C3230&lt;=2027),IF(E3230&lt;=0,0,IF(E3230&lt;=30000,E3230,IF(E3230&lt;=60000,ROUNDUP(E3230/2,0)+15000,IF(E3230&lt;=120000,ROUNDUP(E3230/4,0)+30000,60000)))),IF(E3230&lt;=0,0,IF(E3230&lt;=20000,E3230,IF(E3230&lt;=40000,ROUNDUP(E3230/2,0)+10000,IF(E3230&lt;=80000,ROUNDUP(E3230/4,0)+20000,40000)))))+IF(F3230&lt;=0,0,IF(F3230&lt;=25000,F3230,IF(F3230&lt;=50000,ROUNDUP(F3230/2,0)+12500,IF(F3230&lt;=100000,ROUNDUP(F3230/4,0)+25000,50000)))),IF(AND(D3230="はい",C3230&gt;=2026,C3230&lt;=2027),60000,40000)))))</f>
        <v/>
      </c>
      <c r="P3230" s="18">
        <f>IF(G3230&lt;=0,0,IF(G3230&lt;=20000,G3230,IF(G3230&lt;=40000,ROUNDUP(G3230/2,0)+10000,IF(G3230&lt;=80000,ROUNDUP(G3230/4,0)+20000,40000))))</f>
        <v/>
      </c>
      <c r="Q3230" s="18">
        <f>IF(I3230&lt;=0,IF(H3230&lt;=0,0,IF(H3230&lt;=20000,H3230,IF(H3230&lt;=40000,ROUNDUP(H3230/2,0)+10000,IF(H3230&lt;=80000,ROUNDUP(H3230/4,0)+20000,40000)))),IF(H3230&lt;=0,IF(I3230&lt;=0,0,IF(I3230&lt;=25000,I3230,IF(I3230&lt;=50000,ROUNDUP(I3230/2,0)+12500,IF(I3230&lt;=100000,ROUNDUP(I3230/4,0)+25000,50000)))),MAX(IF(I3230&lt;=0,0,IF(I3230&lt;=25000,I3230,IF(I3230&lt;=50000,ROUNDUP(I3230/2,0)+12500,IF(I3230&lt;=100000,ROUNDUP(I3230/4,0)+25000,50000)))),MIN(IF(H3230&lt;=0,0,IF(H3230&lt;=20000,H3230,IF(H3230&lt;=40000,ROUNDUP(H3230/2,0)+10000,IF(H3230&lt;=80000,ROUNDUP(H3230/4,0)+20000,40000))))+IF(I3230&lt;=0,0,IF(I3230&lt;=25000,I3230,IF(I3230&lt;=50000,ROUNDUP(I3230/2,0)+12500,IF(I3230&lt;=100000,ROUNDUP(I3230/4,0)+25000,50000)))),40000))))</f>
        <v/>
      </c>
      <c r="R3230" s="18">
        <f>MIN(120000,O3230+P3230+Q3230)</f>
        <v/>
      </c>
      <c r="S3230" s="18">
        <f>IF(F3230&lt;=0,IF(E3230&lt;=0,0,IF(E3230&lt;=12000,E3230,IF(E3230&lt;=32000,ROUNDUP(E3230/2,0)+6000,IF(E3230&lt;=56000,ROUNDUP(E3230/4,0)+14000,28000)))),IF(E3230&lt;=0,IF(F3230&lt;=0,0,IF(F3230&lt;=15000,F3230,IF(F3230&lt;=40000,ROUNDUP(F3230/2,0)+7500,IF(F3230&lt;=70000,ROUNDUP(F3230/4,0)+17500,35000)))),MAX(IF(F3230&lt;=0,0,IF(F3230&lt;=15000,F3230,IF(F3230&lt;=40000,ROUNDUP(F3230/2,0)+7500,IF(F3230&lt;=70000,ROUNDUP(F3230/4,0)+17500,35000)))),MIN(IF(E3230&lt;=0,0,IF(E3230&lt;=12000,E3230,IF(E3230&lt;=32000,ROUNDUP(E3230/2,0)+6000,IF(E3230&lt;=56000,ROUNDUP(E3230/4,0)+14000,28000))))+IF(F3230&lt;=0,0,IF(F3230&lt;=15000,F3230,IF(F3230&lt;=40000,ROUNDUP(F3230/2,0)+7500,IF(F3230&lt;=70000,ROUNDUP(F3230/4,0)+17500,35000)))),28000))))</f>
        <v/>
      </c>
      <c r="T3230" s="18">
        <f>IF(G3230&lt;=0,0,IF(G3230&lt;=12000,G3230,IF(G3230&lt;=32000,ROUNDUP(G3230/2,0)+6000,IF(G3230&lt;=56000,ROUNDUP(G3230/4,0)+14000,28000))))</f>
        <v/>
      </c>
      <c r="U3230" s="18">
        <f>IF(I3230&lt;=0,IF(H3230&lt;=0,0,IF(H3230&lt;=12000,H3230,IF(H3230&lt;=32000,ROUNDUP(H3230/2,0)+6000,IF(H3230&lt;=56000,ROUNDUP(H3230/4,0)+14000,28000)))),IF(H3230&lt;=0,IF(I3230&lt;=0,0,IF(I3230&lt;=15000,I3230,IF(I3230&lt;=40000,ROUNDUP(I3230/2,0)+7500,IF(I3230&lt;=70000,ROUNDUP(I3230/4,0)+17500,35000)))),MAX(IF(I3230&lt;=0,0,IF(I3230&lt;=15000,I3230,IF(I3230&lt;=40000,ROUNDUP(I3230/2,0)+7500,IF(I3230&lt;=70000,ROUNDUP(I3230/4,0)+17500,35000)))),MIN(IF(H3230&lt;=0,0,IF(H3230&lt;=12000,H3230,IF(H3230&lt;=32000,ROUNDUP(H3230/2,0)+6000,IF(H3230&lt;=56000,ROUNDUP(H3230/4,0)+14000,28000))))+IF(I3230&lt;=0,0,IF(I3230&lt;=15000,I3230,IF(I3230&lt;=40000,ROUNDUP(I3230/2,0)+7500,IF(I3230&lt;=70000,ROUNDUP(I3230/4,0)+17500,35000)))),28000))))</f>
        <v/>
      </c>
      <c r="V3230" s="18">
        <f>MIN(70000,S3230+T3230+U3230)</f>
        <v/>
      </c>
      <c r="W3230" s="18">
        <f>MAX(0,ROUNDDOWN(M3230-J3230-N3230-K3230-0,-3))</f>
        <v/>
      </c>
      <c r="X3230" s="18">
        <f>MAX(0,ROUNDDOWN(M3230-J3230-N3230-K3230-R3230,-3))</f>
        <v/>
      </c>
      <c r="Y3230" s="18">
        <f>IF(W3230&lt;=0,0,ROUNDDOWN((W3230*LOOKUP(W3230,{0,1950001,3300001,6950001,9000001,18000001,40000001},{0.05,0.1,0.2,0.23,0.33,0.4,0.45})-LOOKUP(W3230,{0,1950001,3300001,6950001,9000001,18000001,40000001},{0,97500,427500,636000,1536000,2796000,4796000}))*1.021,-2))</f>
        <v/>
      </c>
      <c r="Z3230" s="18">
        <f>IF(X3230&lt;=0,0,ROUNDDOWN((X3230*LOOKUP(X3230,{0,1950001,3300001,6950001,9000001,18000001,40000001},{0.05,0.1,0.2,0.23,0.33,0.4,0.45})-LOOKUP(X3230,{0,1950001,3300001,6950001,9000001,18000001,40000001},{0,97500,427500,636000,1536000,2796000,4796000}))*1.021,-2))</f>
        <v/>
      </c>
      <c r="AA3230" s="18">
        <f>MAX(0,ROUNDDOWN(M3230-J3230-430000-L3230-0,-3))</f>
        <v/>
      </c>
      <c r="AB3230" s="18">
        <f>MAX(0,ROUNDDOWN(M3230-J3230-430000-L3230-V3230,-3))</f>
        <v/>
      </c>
      <c r="AC3230" s="18">
        <f>IF(M3230&lt;=450000,0,MAX(0,ROUNDDOWN(AA3230*0.06-MIN(50000,AA3230)*0.03,-2))+MAX(0,ROUNDDOWN(AA3230*0.04-MIN(50000,AA3230)*0.02,-2)))</f>
        <v/>
      </c>
      <c r="AD3230" s="18">
        <f>IF(M3230&lt;=450000,0,MAX(0,ROUNDDOWN(AB3230*0.06-MIN(50000,AB3230)*0.03,-2))+MAX(0,ROUNDDOWN(AB3230*0.04-MIN(50000,AB3230)*0.02,-2)))</f>
        <v/>
      </c>
      <c r="AE3230" s="18">
        <f>Y3230-Z3230</f>
        <v/>
      </c>
      <c r="AF3230" s="18">
        <f>AC3230-AD3230</f>
        <v/>
      </c>
      <c r="AG3230" s="18">
        <f>AE3230+AF3230</f>
        <v/>
      </c>
      <c r="AH3230" s="20">
        <f>IF(W3230&lt;=0,0,LOOKUP(W3230,{0,1950001,3300001,6950001,9000001,18000001,40000001},{0.05,0.1,0.2,0.23,0.33,0.4,0.45}))</f>
        <v/>
      </c>
    </row>
    <row r="3231">
      <c r="A3231" t="inlineStr">
        <is>
          <t>1万円刻み 3区分8万円ずつ</t>
        </is>
      </c>
      <c r="B3231" s="18">
        <f>'4_1万円刻み'!$A$1051</f>
        <v/>
      </c>
      <c r="C3231" s="19" t="n">
        <v>2026</v>
      </c>
      <c r="D3231" t="inlineStr">
        <is>
          <t>いいえ</t>
        </is>
      </c>
      <c r="E3231" s="18" t="n">
        <v>80000</v>
      </c>
      <c r="F3231" s="18" t="n">
        <v>0</v>
      </c>
      <c r="G3231" s="18" t="n">
        <v>80000</v>
      </c>
      <c r="H3231" s="18" t="n">
        <v>80000</v>
      </c>
      <c r="I3231" s="18" t="n">
        <v>0</v>
      </c>
      <c r="J3231" s="18">
        <f>ROUND(MIN(B3231/12,650000)*12*0.0915+MIN(B3231/12,1390000)*12*(0.0504+0)+B3231*0.005,0)</f>
        <v/>
      </c>
      <c r="K3231" s="18" t="n">
        <v>0</v>
      </c>
      <c r="L3231" s="18" t="n">
        <v>0</v>
      </c>
      <c r="M3231" s="18">
        <f>ROUND(IF(C3231&gt;=2026,IF(B3231&lt;741000,0,IF(B3231&lt;2191000,B3231-740000,IF(B3231&lt;2193000,1451000,IF(B3231&lt;2196000,1453000,IF(B3231&lt;2200000,1456000,IF(B3231&lt;3600000,ROUNDDOWN(B3231/4,-3)*2.8-80000,IF(B3231&lt;6600000,ROUNDDOWN(B3231/4,-3)*3.2-440000,IF(B3231&lt;8500000,ROUNDDOWN(B3231*0.9,0)-1100000,B3231-1950000)))))))),IF(B3231&lt;651000,0,IF(B3231&lt;1900000,B3231-650000,IF(B3231&lt;3600000,ROUNDDOWN(B3231/4,-3)*2.8-80000,IF(B3231&lt;6600000,ROUNDDOWN(B3231/4,-3)*3.2-440000,IF(B3231&lt;8500000,ROUNDDOWN(B3231*0.9,0)-1100000,B3231-1950000)))))),0)</f>
        <v/>
      </c>
      <c r="N3231" s="18">
        <f>IF(M3231&gt;23500000,NA(),IF(C3231&gt;=2026,IF(M3231&lt;=4890000,1040000,IF(M3231&lt;=6550000,670000,620000)),IF(M3231&lt;=1320000,950000,IF(M3231&lt;=3360000,880000,IF(M3231&lt;=4890000,680000,IF(M3231&lt;=6550000,630000,580000))))))</f>
        <v/>
      </c>
      <c r="O3231" s="18">
        <f>IF(F3231&lt;=0,IF(AND(D3231="はい",C3231&gt;=2026,C3231&lt;=2027),IF(E3231&lt;=0,0,IF(E3231&lt;=30000,E3231,IF(E3231&lt;=60000,ROUNDUP(E3231/2,0)+15000,IF(E3231&lt;=120000,ROUNDUP(E3231/4,0)+30000,60000)))),IF(E3231&lt;=0,0,IF(E3231&lt;=20000,E3231,IF(E3231&lt;=40000,ROUNDUP(E3231/2,0)+10000,IF(E3231&lt;=80000,ROUNDUP(E3231/4,0)+20000,40000))))),IF(E3231&lt;=0,IF(F3231&lt;=0,0,IF(F3231&lt;=25000,F3231,IF(F3231&lt;=50000,ROUNDUP(F3231/2,0)+12500,IF(F3231&lt;=100000,ROUNDUP(F3231/4,0)+25000,50000)))),MAX(IF(F3231&lt;=0,0,IF(F3231&lt;=25000,F3231,IF(F3231&lt;=50000,ROUNDUP(F3231/2,0)+12500,IF(F3231&lt;=100000,ROUNDUP(F3231/4,0)+25000,50000)))),MIN(IF(AND(D3231="はい",C3231&gt;=2026,C3231&lt;=2027),IF(E3231&lt;=0,0,IF(E3231&lt;=30000,E3231,IF(E3231&lt;=60000,ROUNDUP(E3231/2,0)+15000,IF(E3231&lt;=120000,ROUNDUP(E3231/4,0)+30000,60000)))),IF(E3231&lt;=0,0,IF(E3231&lt;=20000,E3231,IF(E3231&lt;=40000,ROUNDUP(E3231/2,0)+10000,IF(E3231&lt;=80000,ROUNDUP(E3231/4,0)+20000,40000)))))+IF(F3231&lt;=0,0,IF(F3231&lt;=25000,F3231,IF(F3231&lt;=50000,ROUNDUP(F3231/2,0)+12500,IF(F3231&lt;=100000,ROUNDUP(F3231/4,0)+25000,50000)))),IF(AND(D3231="はい",C3231&gt;=2026,C3231&lt;=2027),60000,40000)))))</f>
        <v/>
      </c>
      <c r="P3231" s="18">
        <f>IF(G3231&lt;=0,0,IF(G3231&lt;=20000,G3231,IF(G3231&lt;=40000,ROUNDUP(G3231/2,0)+10000,IF(G3231&lt;=80000,ROUNDUP(G3231/4,0)+20000,40000))))</f>
        <v/>
      </c>
      <c r="Q3231" s="18">
        <f>IF(I3231&lt;=0,IF(H3231&lt;=0,0,IF(H3231&lt;=20000,H3231,IF(H3231&lt;=40000,ROUNDUP(H3231/2,0)+10000,IF(H3231&lt;=80000,ROUNDUP(H3231/4,0)+20000,40000)))),IF(H3231&lt;=0,IF(I3231&lt;=0,0,IF(I3231&lt;=25000,I3231,IF(I3231&lt;=50000,ROUNDUP(I3231/2,0)+12500,IF(I3231&lt;=100000,ROUNDUP(I3231/4,0)+25000,50000)))),MAX(IF(I3231&lt;=0,0,IF(I3231&lt;=25000,I3231,IF(I3231&lt;=50000,ROUNDUP(I3231/2,0)+12500,IF(I3231&lt;=100000,ROUNDUP(I3231/4,0)+25000,50000)))),MIN(IF(H3231&lt;=0,0,IF(H3231&lt;=20000,H3231,IF(H3231&lt;=40000,ROUNDUP(H3231/2,0)+10000,IF(H3231&lt;=80000,ROUNDUP(H3231/4,0)+20000,40000))))+IF(I3231&lt;=0,0,IF(I3231&lt;=25000,I3231,IF(I3231&lt;=50000,ROUNDUP(I3231/2,0)+12500,IF(I3231&lt;=100000,ROUNDUP(I3231/4,0)+25000,50000)))),40000))))</f>
        <v/>
      </c>
      <c r="R3231" s="18">
        <f>MIN(120000,O3231+P3231+Q3231)</f>
        <v/>
      </c>
      <c r="S3231" s="18">
        <f>IF(F3231&lt;=0,IF(E3231&lt;=0,0,IF(E3231&lt;=12000,E3231,IF(E3231&lt;=32000,ROUNDUP(E3231/2,0)+6000,IF(E3231&lt;=56000,ROUNDUP(E3231/4,0)+14000,28000)))),IF(E3231&lt;=0,IF(F3231&lt;=0,0,IF(F3231&lt;=15000,F3231,IF(F3231&lt;=40000,ROUNDUP(F3231/2,0)+7500,IF(F3231&lt;=70000,ROUNDUP(F3231/4,0)+17500,35000)))),MAX(IF(F3231&lt;=0,0,IF(F3231&lt;=15000,F3231,IF(F3231&lt;=40000,ROUNDUP(F3231/2,0)+7500,IF(F3231&lt;=70000,ROUNDUP(F3231/4,0)+17500,35000)))),MIN(IF(E3231&lt;=0,0,IF(E3231&lt;=12000,E3231,IF(E3231&lt;=32000,ROUNDUP(E3231/2,0)+6000,IF(E3231&lt;=56000,ROUNDUP(E3231/4,0)+14000,28000))))+IF(F3231&lt;=0,0,IF(F3231&lt;=15000,F3231,IF(F3231&lt;=40000,ROUNDUP(F3231/2,0)+7500,IF(F3231&lt;=70000,ROUNDUP(F3231/4,0)+17500,35000)))),28000))))</f>
        <v/>
      </c>
      <c r="T3231" s="18">
        <f>IF(G3231&lt;=0,0,IF(G3231&lt;=12000,G3231,IF(G3231&lt;=32000,ROUNDUP(G3231/2,0)+6000,IF(G3231&lt;=56000,ROUNDUP(G3231/4,0)+14000,28000))))</f>
        <v/>
      </c>
      <c r="U3231" s="18">
        <f>IF(I3231&lt;=0,IF(H3231&lt;=0,0,IF(H3231&lt;=12000,H3231,IF(H3231&lt;=32000,ROUNDUP(H3231/2,0)+6000,IF(H3231&lt;=56000,ROUNDUP(H3231/4,0)+14000,28000)))),IF(H3231&lt;=0,IF(I3231&lt;=0,0,IF(I3231&lt;=15000,I3231,IF(I3231&lt;=40000,ROUNDUP(I3231/2,0)+7500,IF(I3231&lt;=70000,ROUNDUP(I3231/4,0)+17500,35000)))),MAX(IF(I3231&lt;=0,0,IF(I3231&lt;=15000,I3231,IF(I3231&lt;=40000,ROUNDUP(I3231/2,0)+7500,IF(I3231&lt;=70000,ROUNDUP(I3231/4,0)+17500,35000)))),MIN(IF(H3231&lt;=0,0,IF(H3231&lt;=12000,H3231,IF(H3231&lt;=32000,ROUNDUP(H3231/2,0)+6000,IF(H3231&lt;=56000,ROUNDUP(H3231/4,0)+14000,28000))))+IF(I3231&lt;=0,0,IF(I3231&lt;=15000,I3231,IF(I3231&lt;=40000,ROUNDUP(I3231/2,0)+7500,IF(I3231&lt;=70000,ROUNDUP(I3231/4,0)+17500,35000)))),28000))))</f>
        <v/>
      </c>
      <c r="V3231" s="18">
        <f>MIN(70000,S3231+T3231+U3231)</f>
        <v/>
      </c>
      <c r="W3231" s="18">
        <f>MAX(0,ROUNDDOWN(M3231-J3231-N3231-K3231-0,-3))</f>
        <v/>
      </c>
      <c r="X3231" s="18">
        <f>MAX(0,ROUNDDOWN(M3231-J3231-N3231-K3231-R3231,-3))</f>
        <v/>
      </c>
      <c r="Y3231" s="18">
        <f>IF(W3231&lt;=0,0,ROUNDDOWN((W3231*LOOKUP(W3231,{0,1950001,3300001,6950001,9000001,18000001,40000001},{0.05,0.1,0.2,0.23,0.33,0.4,0.45})-LOOKUP(W3231,{0,1950001,3300001,6950001,9000001,18000001,40000001},{0,97500,427500,636000,1536000,2796000,4796000}))*1.021,-2))</f>
        <v/>
      </c>
      <c r="Z3231" s="18">
        <f>IF(X3231&lt;=0,0,ROUNDDOWN((X3231*LOOKUP(X3231,{0,1950001,3300001,6950001,9000001,18000001,40000001},{0.05,0.1,0.2,0.23,0.33,0.4,0.45})-LOOKUP(X3231,{0,1950001,3300001,6950001,9000001,18000001,40000001},{0,97500,427500,636000,1536000,2796000,4796000}))*1.021,-2))</f>
        <v/>
      </c>
      <c r="AA3231" s="18">
        <f>MAX(0,ROUNDDOWN(M3231-J3231-430000-L3231-0,-3))</f>
        <v/>
      </c>
      <c r="AB3231" s="18">
        <f>MAX(0,ROUNDDOWN(M3231-J3231-430000-L3231-V3231,-3))</f>
        <v/>
      </c>
      <c r="AC3231" s="18">
        <f>IF(M3231&lt;=450000,0,MAX(0,ROUNDDOWN(AA3231*0.06-MIN(50000,AA3231)*0.03,-2))+MAX(0,ROUNDDOWN(AA3231*0.04-MIN(50000,AA3231)*0.02,-2)))</f>
        <v/>
      </c>
      <c r="AD3231" s="18">
        <f>IF(M3231&lt;=450000,0,MAX(0,ROUNDDOWN(AB3231*0.06-MIN(50000,AB3231)*0.03,-2))+MAX(0,ROUNDDOWN(AB3231*0.04-MIN(50000,AB3231)*0.02,-2)))</f>
        <v/>
      </c>
      <c r="AE3231" s="18">
        <f>Y3231-Z3231</f>
        <v/>
      </c>
      <c r="AF3231" s="18">
        <f>AC3231-AD3231</f>
        <v/>
      </c>
      <c r="AG3231" s="18">
        <f>AE3231+AF3231</f>
        <v/>
      </c>
      <c r="AH3231" s="20">
        <f>IF(W3231&lt;=0,0,LOOKUP(W3231,{0,1950001,3300001,6950001,9000001,18000001,40000001},{0.05,0.1,0.2,0.23,0.33,0.4,0.45}))</f>
        <v/>
      </c>
    </row>
    <row r="3232">
      <c r="A3232" t="inlineStr">
        <is>
          <t>1万円刻み 一般8万円</t>
        </is>
      </c>
      <c r="B3232" s="18">
        <f>'4_1万円刻み'!$A$1051</f>
        <v/>
      </c>
      <c r="C3232" s="19" t="n">
        <v>2026</v>
      </c>
      <c r="D3232" t="inlineStr">
        <is>
          <t>いいえ</t>
        </is>
      </c>
      <c r="E3232" s="18" t="n">
        <v>80000</v>
      </c>
      <c r="F3232" s="18" t="n">
        <v>0</v>
      </c>
      <c r="G3232" s="18" t="n">
        <v>0</v>
      </c>
      <c r="H3232" s="18" t="n">
        <v>0</v>
      </c>
      <c r="I3232" s="18" t="n">
        <v>0</v>
      </c>
      <c r="J3232" s="18">
        <f>ROUND(MIN(B3232/12,650000)*12*0.0915+MIN(B3232/12,1390000)*12*(0.0504+0)+B3232*0.005,0)</f>
        <v/>
      </c>
      <c r="K3232" s="18" t="n">
        <v>0</v>
      </c>
      <c r="L3232" s="18" t="n">
        <v>0</v>
      </c>
      <c r="M3232" s="18">
        <f>ROUND(IF(C3232&gt;=2026,IF(B3232&lt;741000,0,IF(B3232&lt;2191000,B3232-740000,IF(B3232&lt;2193000,1451000,IF(B3232&lt;2196000,1453000,IF(B3232&lt;2200000,1456000,IF(B3232&lt;3600000,ROUNDDOWN(B3232/4,-3)*2.8-80000,IF(B3232&lt;6600000,ROUNDDOWN(B3232/4,-3)*3.2-440000,IF(B3232&lt;8500000,ROUNDDOWN(B3232*0.9,0)-1100000,B3232-1950000)))))))),IF(B3232&lt;651000,0,IF(B3232&lt;1900000,B3232-650000,IF(B3232&lt;3600000,ROUNDDOWN(B3232/4,-3)*2.8-80000,IF(B3232&lt;6600000,ROUNDDOWN(B3232/4,-3)*3.2-440000,IF(B3232&lt;8500000,ROUNDDOWN(B3232*0.9,0)-1100000,B3232-1950000)))))),0)</f>
        <v/>
      </c>
      <c r="N3232" s="18">
        <f>IF(M3232&gt;23500000,NA(),IF(C3232&gt;=2026,IF(M3232&lt;=4890000,1040000,IF(M3232&lt;=6550000,670000,620000)),IF(M3232&lt;=1320000,950000,IF(M3232&lt;=3360000,880000,IF(M3232&lt;=4890000,680000,IF(M3232&lt;=6550000,630000,580000))))))</f>
        <v/>
      </c>
      <c r="O3232" s="18">
        <f>IF(F3232&lt;=0,IF(AND(D3232="はい",C3232&gt;=2026,C3232&lt;=2027),IF(E3232&lt;=0,0,IF(E3232&lt;=30000,E3232,IF(E3232&lt;=60000,ROUNDUP(E3232/2,0)+15000,IF(E3232&lt;=120000,ROUNDUP(E3232/4,0)+30000,60000)))),IF(E3232&lt;=0,0,IF(E3232&lt;=20000,E3232,IF(E3232&lt;=40000,ROUNDUP(E3232/2,0)+10000,IF(E3232&lt;=80000,ROUNDUP(E3232/4,0)+20000,40000))))),IF(E3232&lt;=0,IF(F3232&lt;=0,0,IF(F3232&lt;=25000,F3232,IF(F3232&lt;=50000,ROUNDUP(F3232/2,0)+12500,IF(F3232&lt;=100000,ROUNDUP(F3232/4,0)+25000,50000)))),MAX(IF(F3232&lt;=0,0,IF(F3232&lt;=25000,F3232,IF(F3232&lt;=50000,ROUNDUP(F3232/2,0)+12500,IF(F3232&lt;=100000,ROUNDUP(F3232/4,0)+25000,50000)))),MIN(IF(AND(D3232="はい",C3232&gt;=2026,C3232&lt;=2027),IF(E3232&lt;=0,0,IF(E3232&lt;=30000,E3232,IF(E3232&lt;=60000,ROUNDUP(E3232/2,0)+15000,IF(E3232&lt;=120000,ROUNDUP(E3232/4,0)+30000,60000)))),IF(E3232&lt;=0,0,IF(E3232&lt;=20000,E3232,IF(E3232&lt;=40000,ROUNDUP(E3232/2,0)+10000,IF(E3232&lt;=80000,ROUNDUP(E3232/4,0)+20000,40000)))))+IF(F3232&lt;=0,0,IF(F3232&lt;=25000,F3232,IF(F3232&lt;=50000,ROUNDUP(F3232/2,0)+12500,IF(F3232&lt;=100000,ROUNDUP(F3232/4,0)+25000,50000)))),IF(AND(D3232="はい",C3232&gt;=2026,C3232&lt;=2027),60000,40000)))))</f>
        <v/>
      </c>
      <c r="P3232" s="18">
        <f>IF(G3232&lt;=0,0,IF(G3232&lt;=20000,G3232,IF(G3232&lt;=40000,ROUNDUP(G3232/2,0)+10000,IF(G3232&lt;=80000,ROUNDUP(G3232/4,0)+20000,40000))))</f>
        <v/>
      </c>
      <c r="Q3232" s="18">
        <f>IF(I3232&lt;=0,IF(H3232&lt;=0,0,IF(H3232&lt;=20000,H3232,IF(H3232&lt;=40000,ROUNDUP(H3232/2,0)+10000,IF(H3232&lt;=80000,ROUNDUP(H3232/4,0)+20000,40000)))),IF(H3232&lt;=0,IF(I3232&lt;=0,0,IF(I3232&lt;=25000,I3232,IF(I3232&lt;=50000,ROUNDUP(I3232/2,0)+12500,IF(I3232&lt;=100000,ROUNDUP(I3232/4,0)+25000,50000)))),MAX(IF(I3232&lt;=0,0,IF(I3232&lt;=25000,I3232,IF(I3232&lt;=50000,ROUNDUP(I3232/2,0)+12500,IF(I3232&lt;=100000,ROUNDUP(I3232/4,0)+25000,50000)))),MIN(IF(H3232&lt;=0,0,IF(H3232&lt;=20000,H3232,IF(H3232&lt;=40000,ROUNDUP(H3232/2,0)+10000,IF(H3232&lt;=80000,ROUNDUP(H3232/4,0)+20000,40000))))+IF(I3232&lt;=0,0,IF(I3232&lt;=25000,I3232,IF(I3232&lt;=50000,ROUNDUP(I3232/2,0)+12500,IF(I3232&lt;=100000,ROUNDUP(I3232/4,0)+25000,50000)))),40000))))</f>
        <v/>
      </c>
      <c r="R3232" s="18">
        <f>MIN(120000,O3232+P3232+Q3232)</f>
        <v/>
      </c>
      <c r="S3232" s="18">
        <f>IF(F3232&lt;=0,IF(E3232&lt;=0,0,IF(E3232&lt;=12000,E3232,IF(E3232&lt;=32000,ROUNDUP(E3232/2,0)+6000,IF(E3232&lt;=56000,ROUNDUP(E3232/4,0)+14000,28000)))),IF(E3232&lt;=0,IF(F3232&lt;=0,0,IF(F3232&lt;=15000,F3232,IF(F3232&lt;=40000,ROUNDUP(F3232/2,0)+7500,IF(F3232&lt;=70000,ROUNDUP(F3232/4,0)+17500,35000)))),MAX(IF(F3232&lt;=0,0,IF(F3232&lt;=15000,F3232,IF(F3232&lt;=40000,ROUNDUP(F3232/2,0)+7500,IF(F3232&lt;=70000,ROUNDUP(F3232/4,0)+17500,35000)))),MIN(IF(E3232&lt;=0,0,IF(E3232&lt;=12000,E3232,IF(E3232&lt;=32000,ROUNDUP(E3232/2,0)+6000,IF(E3232&lt;=56000,ROUNDUP(E3232/4,0)+14000,28000))))+IF(F3232&lt;=0,0,IF(F3232&lt;=15000,F3232,IF(F3232&lt;=40000,ROUNDUP(F3232/2,0)+7500,IF(F3232&lt;=70000,ROUNDUP(F3232/4,0)+17500,35000)))),28000))))</f>
        <v/>
      </c>
      <c r="T3232" s="18">
        <f>IF(G3232&lt;=0,0,IF(G3232&lt;=12000,G3232,IF(G3232&lt;=32000,ROUNDUP(G3232/2,0)+6000,IF(G3232&lt;=56000,ROUNDUP(G3232/4,0)+14000,28000))))</f>
        <v/>
      </c>
      <c r="U3232" s="18">
        <f>IF(I3232&lt;=0,IF(H3232&lt;=0,0,IF(H3232&lt;=12000,H3232,IF(H3232&lt;=32000,ROUNDUP(H3232/2,0)+6000,IF(H3232&lt;=56000,ROUNDUP(H3232/4,0)+14000,28000)))),IF(H3232&lt;=0,IF(I3232&lt;=0,0,IF(I3232&lt;=15000,I3232,IF(I3232&lt;=40000,ROUNDUP(I3232/2,0)+7500,IF(I3232&lt;=70000,ROUNDUP(I3232/4,0)+17500,35000)))),MAX(IF(I3232&lt;=0,0,IF(I3232&lt;=15000,I3232,IF(I3232&lt;=40000,ROUNDUP(I3232/2,0)+7500,IF(I3232&lt;=70000,ROUNDUP(I3232/4,0)+17500,35000)))),MIN(IF(H3232&lt;=0,0,IF(H3232&lt;=12000,H3232,IF(H3232&lt;=32000,ROUNDUP(H3232/2,0)+6000,IF(H3232&lt;=56000,ROUNDUP(H3232/4,0)+14000,28000))))+IF(I3232&lt;=0,0,IF(I3232&lt;=15000,I3232,IF(I3232&lt;=40000,ROUNDUP(I3232/2,0)+7500,IF(I3232&lt;=70000,ROUNDUP(I3232/4,0)+17500,35000)))),28000))))</f>
        <v/>
      </c>
      <c r="V3232" s="18">
        <f>MIN(70000,S3232+T3232+U3232)</f>
        <v/>
      </c>
      <c r="W3232" s="18">
        <f>MAX(0,ROUNDDOWN(M3232-J3232-N3232-K3232-0,-3))</f>
        <v/>
      </c>
      <c r="X3232" s="18">
        <f>MAX(0,ROUNDDOWN(M3232-J3232-N3232-K3232-R3232,-3))</f>
        <v/>
      </c>
      <c r="Y3232" s="18">
        <f>IF(W3232&lt;=0,0,ROUNDDOWN((W3232*LOOKUP(W3232,{0,1950001,3300001,6950001,9000001,18000001,40000001},{0.05,0.1,0.2,0.23,0.33,0.4,0.45})-LOOKUP(W3232,{0,1950001,3300001,6950001,9000001,18000001,40000001},{0,97500,427500,636000,1536000,2796000,4796000}))*1.021,-2))</f>
        <v/>
      </c>
      <c r="Z3232" s="18">
        <f>IF(X3232&lt;=0,0,ROUNDDOWN((X3232*LOOKUP(X3232,{0,1950001,3300001,6950001,9000001,18000001,40000001},{0.05,0.1,0.2,0.23,0.33,0.4,0.45})-LOOKUP(X3232,{0,1950001,3300001,6950001,9000001,18000001,40000001},{0,97500,427500,636000,1536000,2796000,4796000}))*1.021,-2))</f>
        <v/>
      </c>
      <c r="AA3232" s="18">
        <f>MAX(0,ROUNDDOWN(M3232-J3232-430000-L3232-0,-3))</f>
        <v/>
      </c>
      <c r="AB3232" s="18">
        <f>MAX(0,ROUNDDOWN(M3232-J3232-430000-L3232-V3232,-3))</f>
        <v/>
      </c>
      <c r="AC3232" s="18">
        <f>IF(M3232&lt;=450000,0,MAX(0,ROUNDDOWN(AA3232*0.06-MIN(50000,AA3232)*0.03,-2))+MAX(0,ROUNDDOWN(AA3232*0.04-MIN(50000,AA3232)*0.02,-2)))</f>
        <v/>
      </c>
      <c r="AD3232" s="18">
        <f>IF(M3232&lt;=450000,0,MAX(0,ROUNDDOWN(AB3232*0.06-MIN(50000,AB3232)*0.03,-2))+MAX(0,ROUNDDOWN(AB3232*0.04-MIN(50000,AB3232)*0.02,-2)))</f>
        <v/>
      </c>
      <c r="AE3232" s="18">
        <f>Y3232-Z3232</f>
        <v/>
      </c>
      <c r="AF3232" s="18">
        <f>AC3232-AD3232</f>
        <v/>
      </c>
      <c r="AG3232" s="18">
        <f>AE3232+AF3232</f>
        <v/>
      </c>
      <c r="AH3232" s="20">
        <f>IF(W3232&lt;=0,0,LOOKUP(W3232,{0,1950001,3300001,6950001,9000001,18000001,40000001},{0.05,0.1,0.2,0.23,0.33,0.4,0.45}))</f>
        <v/>
      </c>
    </row>
    <row r="3233">
      <c r="A3233" t="inlineStr">
        <is>
          <t>1万円刻み 特例あり一般12万円</t>
        </is>
      </c>
      <c r="B3233" s="18">
        <f>'4_1万円刻み'!$A$1051</f>
        <v/>
      </c>
      <c r="C3233" s="19" t="n">
        <v>2026</v>
      </c>
      <c r="D3233" t="inlineStr">
        <is>
          <t>はい</t>
        </is>
      </c>
      <c r="E3233" s="18" t="n">
        <v>120000</v>
      </c>
      <c r="F3233" s="18" t="n">
        <v>0</v>
      </c>
      <c r="G3233" s="18" t="n">
        <v>0</v>
      </c>
      <c r="H3233" s="18" t="n">
        <v>0</v>
      </c>
      <c r="I3233" s="18" t="n">
        <v>0</v>
      </c>
      <c r="J3233" s="18">
        <f>ROUND(MIN(B3233/12,650000)*12*0.0915+MIN(B3233/12,1390000)*12*(0.0504+0)+B3233*0.005,0)</f>
        <v/>
      </c>
      <c r="K3233" s="18" t="n">
        <v>0</v>
      </c>
      <c r="L3233" s="18" t="n">
        <v>0</v>
      </c>
      <c r="M3233" s="18">
        <f>ROUND(IF(C3233&gt;=2026,IF(B3233&lt;741000,0,IF(B3233&lt;2191000,B3233-740000,IF(B3233&lt;2193000,1451000,IF(B3233&lt;2196000,1453000,IF(B3233&lt;2200000,1456000,IF(B3233&lt;3600000,ROUNDDOWN(B3233/4,-3)*2.8-80000,IF(B3233&lt;6600000,ROUNDDOWN(B3233/4,-3)*3.2-440000,IF(B3233&lt;8500000,ROUNDDOWN(B3233*0.9,0)-1100000,B3233-1950000)))))))),IF(B3233&lt;651000,0,IF(B3233&lt;1900000,B3233-650000,IF(B3233&lt;3600000,ROUNDDOWN(B3233/4,-3)*2.8-80000,IF(B3233&lt;6600000,ROUNDDOWN(B3233/4,-3)*3.2-440000,IF(B3233&lt;8500000,ROUNDDOWN(B3233*0.9,0)-1100000,B3233-1950000)))))),0)</f>
        <v/>
      </c>
      <c r="N3233" s="18">
        <f>IF(M3233&gt;23500000,NA(),IF(C3233&gt;=2026,IF(M3233&lt;=4890000,1040000,IF(M3233&lt;=6550000,670000,620000)),IF(M3233&lt;=1320000,950000,IF(M3233&lt;=3360000,880000,IF(M3233&lt;=4890000,680000,IF(M3233&lt;=6550000,630000,580000))))))</f>
        <v/>
      </c>
      <c r="O3233" s="18">
        <f>IF(F3233&lt;=0,IF(AND(D3233="はい",C3233&gt;=2026,C3233&lt;=2027),IF(E3233&lt;=0,0,IF(E3233&lt;=30000,E3233,IF(E3233&lt;=60000,ROUNDUP(E3233/2,0)+15000,IF(E3233&lt;=120000,ROUNDUP(E3233/4,0)+30000,60000)))),IF(E3233&lt;=0,0,IF(E3233&lt;=20000,E3233,IF(E3233&lt;=40000,ROUNDUP(E3233/2,0)+10000,IF(E3233&lt;=80000,ROUNDUP(E3233/4,0)+20000,40000))))),IF(E3233&lt;=0,IF(F3233&lt;=0,0,IF(F3233&lt;=25000,F3233,IF(F3233&lt;=50000,ROUNDUP(F3233/2,0)+12500,IF(F3233&lt;=100000,ROUNDUP(F3233/4,0)+25000,50000)))),MAX(IF(F3233&lt;=0,0,IF(F3233&lt;=25000,F3233,IF(F3233&lt;=50000,ROUNDUP(F3233/2,0)+12500,IF(F3233&lt;=100000,ROUNDUP(F3233/4,0)+25000,50000)))),MIN(IF(AND(D3233="はい",C3233&gt;=2026,C3233&lt;=2027),IF(E3233&lt;=0,0,IF(E3233&lt;=30000,E3233,IF(E3233&lt;=60000,ROUNDUP(E3233/2,0)+15000,IF(E3233&lt;=120000,ROUNDUP(E3233/4,0)+30000,60000)))),IF(E3233&lt;=0,0,IF(E3233&lt;=20000,E3233,IF(E3233&lt;=40000,ROUNDUP(E3233/2,0)+10000,IF(E3233&lt;=80000,ROUNDUP(E3233/4,0)+20000,40000)))))+IF(F3233&lt;=0,0,IF(F3233&lt;=25000,F3233,IF(F3233&lt;=50000,ROUNDUP(F3233/2,0)+12500,IF(F3233&lt;=100000,ROUNDUP(F3233/4,0)+25000,50000)))),IF(AND(D3233="はい",C3233&gt;=2026,C3233&lt;=2027),60000,40000)))))</f>
        <v/>
      </c>
      <c r="P3233" s="18">
        <f>IF(G3233&lt;=0,0,IF(G3233&lt;=20000,G3233,IF(G3233&lt;=40000,ROUNDUP(G3233/2,0)+10000,IF(G3233&lt;=80000,ROUNDUP(G3233/4,0)+20000,40000))))</f>
        <v/>
      </c>
      <c r="Q3233" s="18">
        <f>IF(I3233&lt;=0,IF(H3233&lt;=0,0,IF(H3233&lt;=20000,H3233,IF(H3233&lt;=40000,ROUNDUP(H3233/2,0)+10000,IF(H3233&lt;=80000,ROUNDUP(H3233/4,0)+20000,40000)))),IF(H3233&lt;=0,IF(I3233&lt;=0,0,IF(I3233&lt;=25000,I3233,IF(I3233&lt;=50000,ROUNDUP(I3233/2,0)+12500,IF(I3233&lt;=100000,ROUNDUP(I3233/4,0)+25000,50000)))),MAX(IF(I3233&lt;=0,0,IF(I3233&lt;=25000,I3233,IF(I3233&lt;=50000,ROUNDUP(I3233/2,0)+12500,IF(I3233&lt;=100000,ROUNDUP(I3233/4,0)+25000,50000)))),MIN(IF(H3233&lt;=0,0,IF(H3233&lt;=20000,H3233,IF(H3233&lt;=40000,ROUNDUP(H3233/2,0)+10000,IF(H3233&lt;=80000,ROUNDUP(H3233/4,0)+20000,40000))))+IF(I3233&lt;=0,0,IF(I3233&lt;=25000,I3233,IF(I3233&lt;=50000,ROUNDUP(I3233/2,0)+12500,IF(I3233&lt;=100000,ROUNDUP(I3233/4,0)+25000,50000)))),40000))))</f>
        <v/>
      </c>
      <c r="R3233" s="18">
        <f>MIN(120000,O3233+P3233+Q3233)</f>
        <v/>
      </c>
      <c r="S3233" s="18">
        <f>IF(F3233&lt;=0,IF(E3233&lt;=0,0,IF(E3233&lt;=12000,E3233,IF(E3233&lt;=32000,ROUNDUP(E3233/2,0)+6000,IF(E3233&lt;=56000,ROUNDUP(E3233/4,0)+14000,28000)))),IF(E3233&lt;=0,IF(F3233&lt;=0,0,IF(F3233&lt;=15000,F3233,IF(F3233&lt;=40000,ROUNDUP(F3233/2,0)+7500,IF(F3233&lt;=70000,ROUNDUP(F3233/4,0)+17500,35000)))),MAX(IF(F3233&lt;=0,0,IF(F3233&lt;=15000,F3233,IF(F3233&lt;=40000,ROUNDUP(F3233/2,0)+7500,IF(F3233&lt;=70000,ROUNDUP(F3233/4,0)+17500,35000)))),MIN(IF(E3233&lt;=0,0,IF(E3233&lt;=12000,E3233,IF(E3233&lt;=32000,ROUNDUP(E3233/2,0)+6000,IF(E3233&lt;=56000,ROUNDUP(E3233/4,0)+14000,28000))))+IF(F3233&lt;=0,0,IF(F3233&lt;=15000,F3233,IF(F3233&lt;=40000,ROUNDUP(F3233/2,0)+7500,IF(F3233&lt;=70000,ROUNDUP(F3233/4,0)+17500,35000)))),28000))))</f>
        <v/>
      </c>
      <c r="T3233" s="18">
        <f>IF(G3233&lt;=0,0,IF(G3233&lt;=12000,G3233,IF(G3233&lt;=32000,ROUNDUP(G3233/2,0)+6000,IF(G3233&lt;=56000,ROUNDUP(G3233/4,0)+14000,28000))))</f>
        <v/>
      </c>
      <c r="U3233" s="18">
        <f>IF(I3233&lt;=0,IF(H3233&lt;=0,0,IF(H3233&lt;=12000,H3233,IF(H3233&lt;=32000,ROUNDUP(H3233/2,0)+6000,IF(H3233&lt;=56000,ROUNDUP(H3233/4,0)+14000,28000)))),IF(H3233&lt;=0,IF(I3233&lt;=0,0,IF(I3233&lt;=15000,I3233,IF(I3233&lt;=40000,ROUNDUP(I3233/2,0)+7500,IF(I3233&lt;=70000,ROUNDUP(I3233/4,0)+17500,35000)))),MAX(IF(I3233&lt;=0,0,IF(I3233&lt;=15000,I3233,IF(I3233&lt;=40000,ROUNDUP(I3233/2,0)+7500,IF(I3233&lt;=70000,ROUNDUP(I3233/4,0)+17500,35000)))),MIN(IF(H3233&lt;=0,0,IF(H3233&lt;=12000,H3233,IF(H3233&lt;=32000,ROUNDUP(H3233/2,0)+6000,IF(H3233&lt;=56000,ROUNDUP(H3233/4,0)+14000,28000))))+IF(I3233&lt;=0,0,IF(I3233&lt;=15000,I3233,IF(I3233&lt;=40000,ROUNDUP(I3233/2,0)+7500,IF(I3233&lt;=70000,ROUNDUP(I3233/4,0)+17500,35000)))),28000))))</f>
        <v/>
      </c>
      <c r="V3233" s="18">
        <f>MIN(70000,S3233+T3233+U3233)</f>
        <v/>
      </c>
      <c r="W3233" s="18">
        <f>MAX(0,ROUNDDOWN(M3233-J3233-N3233-K3233-0,-3))</f>
        <v/>
      </c>
      <c r="X3233" s="18">
        <f>MAX(0,ROUNDDOWN(M3233-J3233-N3233-K3233-R3233,-3))</f>
        <v/>
      </c>
      <c r="Y3233" s="18">
        <f>IF(W3233&lt;=0,0,ROUNDDOWN((W3233*LOOKUP(W3233,{0,1950001,3300001,6950001,9000001,18000001,40000001},{0.05,0.1,0.2,0.23,0.33,0.4,0.45})-LOOKUP(W3233,{0,1950001,3300001,6950001,9000001,18000001,40000001},{0,97500,427500,636000,1536000,2796000,4796000}))*1.021,-2))</f>
        <v/>
      </c>
      <c r="Z3233" s="18">
        <f>IF(X3233&lt;=0,0,ROUNDDOWN((X3233*LOOKUP(X3233,{0,1950001,3300001,6950001,9000001,18000001,40000001},{0.05,0.1,0.2,0.23,0.33,0.4,0.45})-LOOKUP(X3233,{0,1950001,3300001,6950001,9000001,18000001,40000001},{0,97500,427500,636000,1536000,2796000,4796000}))*1.021,-2))</f>
        <v/>
      </c>
      <c r="AA3233" s="18">
        <f>MAX(0,ROUNDDOWN(M3233-J3233-430000-L3233-0,-3))</f>
        <v/>
      </c>
      <c r="AB3233" s="18">
        <f>MAX(0,ROUNDDOWN(M3233-J3233-430000-L3233-V3233,-3))</f>
        <v/>
      </c>
      <c r="AC3233" s="18">
        <f>IF(M3233&lt;=450000,0,MAX(0,ROUNDDOWN(AA3233*0.06-MIN(50000,AA3233)*0.03,-2))+MAX(0,ROUNDDOWN(AA3233*0.04-MIN(50000,AA3233)*0.02,-2)))</f>
        <v/>
      </c>
      <c r="AD3233" s="18">
        <f>IF(M3233&lt;=450000,0,MAX(0,ROUNDDOWN(AB3233*0.06-MIN(50000,AB3233)*0.03,-2))+MAX(0,ROUNDDOWN(AB3233*0.04-MIN(50000,AB3233)*0.02,-2)))</f>
        <v/>
      </c>
      <c r="AE3233" s="18">
        <f>Y3233-Z3233</f>
        <v/>
      </c>
      <c r="AF3233" s="18">
        <f>AC3233-AD3233</f>
        <v/>
      </c>
      <c r="AG3233" s="18">
        <f>AE3233+AF3233</f>
        <v/>
      </c>
      <c r="AH3233" s="20">
        <f>IF(W3233&lt;=0,0,LOOKUP(W3233,{0,1950001,3300001,6950001,9000001,18000001,40000001},{0.05,0.1,0.2,0.23,0.33,0.4,0.45}))</f>
        <v/>
      </c>
    </row>
    <row r="3234">
      <c r="A3234" t="inlineStr">
        <is>
          <t>1万円刻み 3区分8万円ずつ</t>
        </is>
      </c>
      <c r="B3234" s="18">
        <f>'4_1万円刻み'!$A$1052</f>
        <v/>
      </c>
      <c r="C3234" s="19" t="n">
        <v>2026</v>
      </c>
      <c r="D3234" t="inlineStr">
        <is>
          <t>いいえ</t>
        </is>
      </c>
      <c r="E3234" s="18" t="n">
        <v>80000</v>
      </c>
      <c r="F3234" s="18" t="n">
        <v>0</v>
      </c>
      <c r="G3234" s="18" t="n">
        <v>80000</v>
      </c>
      <c r="H3234" s="18" t="n">
        <v>80000</v>
      </c>
      <c r="I3234" s="18" t="n">
        <v>0</v>
      </c>
      <c r="J3234" s="18">
        <f>ROUND(MIN(B3234/12,650000)*12*0.0915+MIN(B3234/12,1390000)*12*(0.0504+0)+B3234*0.005,0)</f>
        <v/>
      </c>
      <c r="K3234" s="18" t="n">
        <v>0</v>
      </c>
      <c r="L3234" s="18" t="n">
        <v>0</v>
      </c>
      <c r="M3234" s="18">
        <f>ROUND(IF(C3234&gt;=2026,IF(B3234&lt;741000,0,IF(B3234&lt;2191000,B3234-740000,IF(B3234&lt;2193000,1451000,IF(B3234&lt;2196000,1453000,IF(B3234&lt;2200000,1456000,IF(B3234&lt;3600000,ROUNDDOWN(B3234/4,-3)*2.8-80000,IF(B3234&lt;6600000,ROUNDDOWN(B3234/4,-3)*3.2-440000,IF(B3234&lt;8500000,ROUNDDOWN(B3234*0.9,0)-1100000,B3234-1950000)))))))),IF(B3234&lt;651000,0,IF(B3234&lt;1900000,B3234-650000,IF(B3234&lt;3600000,ROUNDDOWN(B3234/4,-3)*2.8-80000,IF(B3234&lt;6600000,ROUNDDOWN(B3234/4,-3)*3.2-440000,IF(B3234&lt;8500000,ROUNDDOWN(B3234*0.9,0)-1100000,B3234-1950000)))))),0)</f>
        <v/>
      </c>
      <c r="N3234" s="18">
        <f>IF(M3234&gt;23500000,NA(),IF(C3234&gt;=2026,IF(M3234&lt;=4890000,1040000,IF(M3234&lt;=6550000,670000,620000)),IF(M3234&lt;=1320000,950000,IF(M3234&lt;=3360000,880000,IF(M3234&lt;=4890000,680000,IF(M3234&lt;=6550000,630000,580000))))))</f>
        <v/>
      </c>
      <c r="O3234" s="18">
        <f>IF(F3234&lt;=0,IF(AND(D3234="はい",C3234&gt;=2026,C3234&lt;=2027),IF(E3234&lt;=0,0,IF(E3234&lt;=30000,E3234,IF(E3234&lt;=60000,ROUNDUP(E3234/2,0)+15000,IF(E3234&lt;=120000,ROUNDUP(E3234/4,0)+30000,60000)))),IF(E3234&lt;=0,0,IF(E3234&lt;=20000,E3234,IF(E3234&lt;=40000,ROUNDUP(E3234/2,0)+10000,IF(E3234&lt;=80000,ROUNDUP(E3234/4,0)+20000,40000))))),IF(E3234&lt;=0,IF(F3234&lt;=0,0,IF(F3234&lt;=25000,F3234,IF(F3234&lt;=50000,ROUNDUP(F3234/2,0)+12500,IF(F3234&lt;=100000,ROUNDUP(F3234/4,0)+25000,50000)))),MAX(IF(F3234&lt;=0,0,IF(F3234&lt;=25000,F3234,IF(F3234&lt;=50000,ROUNDUP(F3234/2,0)+12500,IF(F3234&lt;=100000,ROUNDUP(F3234/4,0)+25000,50000)))),MIN(IF(AND(D3234="はい",C3234&gt;=2026,C3234&lt;=2027),IF(E3234&lt;=0,0,IF(E3234&lt;=30000,E3234,IF(E3234&lt;=60000,ROUNDUP(E3234/2,0)+15000,IF(E3234&lt;=120000,ROUNDUP(E3234/4,0)+30000,60000)))),IF(E3234&lt;=0,0,IF(E3234&lt;=20000,E3234,IF(E3234&lt;=40000,ROUNDUP(E3234/2,0)+10000,IF(E3234&lt;=80000,ROUNDUP(E3234/4,0)+20000,40000)))))+IF(F3234&lt;=0,0,IF(F3234&lt;=25000,F3234,IF(F3234&lt;=50000,ROUNDUP(F3234/2,0)+12500,IF(F3234&lt;=100000,ROUNDUP(F3234/4,0)+25000,50000)))),IF(AND(D3234="はい",C3234&gt;=2026,C3234&lt;=2027),60000,40000)))))</f>
        <v/>
      </c>
      <c r="P3234" s="18">
        <f>IF(G3234&lt;=0,0,IF(G3234&lt;=20000,G3234,IF(G3234&lt;=40000,ROUNDUP(G3234/2,0)+10000,IF(G3234&lt;=80000,ROUNDUP(G3234/4,0)+20000,40000))))</f>
        <v/>
      </c>
      <c r="Q3234" s="18">
        <f>IF(I3234&lt;=0,IF(H3234&lt;=0,0,IF(H3234&lt;=20000,H3234,IF(H3234&lt;=40000,ROUNDUP(H3234/2,0)+10000,IF(H3234&lt;=80000,ROUNDUP(H3234/4,0)+20000,40000)))),IF(H3234&lt;=0,IF(I3234&lt;=0,0,IF(I3234&lt;=25000,I3234,IF(I3234&lt;=50000,ROUNDUP(I3234/2,0)+12500,IF(I3234&lt;=100000,ROUNDUP(I3234/4,0)+25000,50000)))),MAX(IF(I3234&lt;=0,0,IF(I3234&lt;=25000,I3234,IF(I3234&lt;=50000,ROUNDUP(I3234/2,0)+12500,IF(I3234&lt;=100000,ROUNDUP(I3234/4,0)+25000,50000)))),MIN(IF(H3234&lt;=0,0,IF(H3234&lt;=20000,H3234,IF(H3234&lt;=40000,ROUNDUP(H3234/2,0)+10000,IF(H3234&lt;=80000,ROUNDUP(H3234/4,0)+20000,40000))))+IF(I3234&lt;=0,0,IF(I3234&lt;=25000,I3234,IF(I3234&lt;=50000,ROUNDUP(I3234/2,0)+12500,IF(I3234&lt;=100000,ROUNDUP(I3234/4,0)+25000,50000)))),40000))))</f>
        <v/>
      </c>
      <c r="R3234" s="18">
        <f>MIN(120000,O3234+P3234+Q3234)</f>
        <v/>
      </c>
      <c r="S3234" s="18">
        <f>IF(F3234&lt;=0,IF(E3234&lt;=0,0,IF(E3234&lt;=12000,E3234,IF(E3234&lt;=32000,ROUNDUP(E3234/2,0)+6000,IF(E3234&lt;=56000,ROUNDUP(E3234/4,0)+14000,28000)))),IF(E3234&lt;=0,IF(F3234&lt;=0,0,IF(F3234&lt;=15000,F3234,IF(F3234&lt;=40000,ROUNDUP(F3234/2,0)+7500,IF(F3234&lt;=70000,ROUNDUP(F3234/4,0)+17500,35000)))),MAX(IF(F3234&lt;=0,0,IF(F3234&lt;=15000,F3234,IF(F3234&lt;=40000,ROUNDUP(F3234/2,0)+7500,IF(F3234&lt;=70000,ROUNDUP(F3234/4,0)+17500,35000)))),MIN(IF(E3234&lt;=0,0,IF(E3234&lt;=12000,E3234,IF(E3234&lt;=32000,ROUNDUP(E3234/2,0)+6000,IF(E3234&lt;=56000,ROUNDUP(E3234/4,0)+14000,28000))))+IF(F3234&lt;=0,0,IF(F3234&lt;=15000,F3234,IF(F3234&lt;=40000,ROUNDUP(F3234/2,0)+7500,IF(F3234&lt;=70000,ROUNDUP(F3234/4,0)+17500,35000)))),28000))))</f>
        <v/>
      </c>
      <c r="T3234" s="18">
        <f>IF(G3234&lt;=0,0,IF(G3234&lt;=12000,G3234,IF(G3234&lt;=32000,ROUNDUP(G3234/2,0)+6000,IF(G3234&lt;=56000,ROUNDUP(G3234/4,0)+14000,28000))))</f>
        <v/>
      </c>
      <c r="U3234" s="18">
        <f>IF(I3234&lt;=0,IF(H3234&lt;=0,0,IF(H3234&lt;=12000,H3234,IF(H3234&lt;=32000,ROUNDUP(H3234/2,0)+6000,IF(H3234&lt;=56000,ROUNDUP(H3234/4,0)+14000,28000)))),IF(H3234&lt;=0,IF(I3234&lt;=0,0,IF(I3234&lt;=15000,I3234,IF(I3234&lt;=40000,ROUNDUP(I3234/2,0)+7500,IF(I3234&lt;=70000,ROUNDUP(I3234/4,0)+17500,35000)))),MAX(IF(I3234&lt;=0,0,IF(I3234&lt;=15000,I3234,IF(I3234&lt;=40000,ROUNDUP(I3234/2,0)+7500,IF(I3234&lt;=70000,ROUNDUP(I3234/4,0)+17500,35000)))),MIN(IF(H3234&lt;=0,0,IF(H3234&lt;=12000,H3234,IF(H3234&lt;=32000,ROUNDUP(H3234/2,0)+6000,IF(H3234&lt;=56000,ROUNDUP(H3234/4,0)+14000,28000))))+IF(I3234&lt;=0,0,IF(I3234&lt;=15000,I3234,IF(I3234&lt;=40000,ROUNDUP(I3234/2,0)+7500,IF(I3234&lt;=70000,ROUNDUP(I3234/4,0)+17500,35000)))),28000))))</f>
        <v/>
      </c>
      <c r="V3234" s="18">
        <f>MIN(70000,S3234+T3234+U3234)</f>
        <v/>
      </c>
      <c r="W3234" s="18">
        <f>MAX(0,ROUNDDOWN(M3234-J3234-N3234-K3234-0,-3))</f>
        <v/>
      </c>
      <c r="X3234" s="18">
        <f>MAX(0,ROUNDDOWN(M3234-J3234-N3234-K3234-R3234,-3))</f>
        <v/>
      </c>
      <c r="Y3234" s="18">
        <f>IF(W3234&lt;=0,0,ROUNDDOWN((W3234*LOOKUP(W3234,{0,1950001,3300001,6950001,9000001,18000001,40000001},{0.05,0.1,0.2,0.23,0.33,0.4,0.45})-LOOKUP(W3234,{0,1950001,3300001,6950001,9000001,18000001,40000001},{0,97500,427500,636000,1536000,2796000,4796000}))*1.021,-2))</f>
        <v/>
      </c>
      <c r="Z3234" s="18">
        <f>IF(X3234&lt;=0,0,ROUNDDOWN((X3234*LOOKUP(X3234,{0,1950001,3300001,6950001,9000001,18000001,40000001},{0.05,0.1,0.2,0.23,0.33,0.4,0.45})-LOOKUP(X3234,{0,1950001,3300001,6950001,9000001,18000001,40000001},{0,97500,427500,636000,1536000,2796000,4796000}))*1.021,-2))</f>
        <v/>
      </c>
      <c r="AA3234" s="18">
        <f>MAX(0,ROUNDDOWN(M3234-J3234-430000-L3234-0,-3))</f>
        <v/>
      </c>
      <c r="AB3234" s="18">
        <f>MAX(0,ROUNDDOWN(M3234-J3234-430000-L3234-V3234,-3))</f>
        <v/>
      </c>
      <c r="AC3234" s="18">
        <f>IF(M3234&lt;=450000,0,MAX(0,ROUNDDOWN(AA3234*0.06-MIN(50000,AA3234)*0.03,-2))+MAX(0,ROUNDDOWN(AA3234*0.04-MIN(50000,AA3234)*0.02,-2)))</f>
        <v/>
      </c>
      <c r="AD3234" s="18">
        <f>IF(M3234&lt;=450000,0,MAX(0,ROUNDDOWN(AB3234*0.06-MIN(50000,AB3234)*0.03,-2))+MAX(0,ROUNDDOWN(AB3234*0.04-MIN(50000,AB3234)*0.02,-2)))</f>
        <v/>
      </c>
      <c r="AE3234" s="18">
        <f>Y3234-Z3234</f>
        <v/>
      </c>
      <c r="AF3234" s="18">
        <f>AC3234-AD3234</f>
        <v/>
      </c>
      <c r="AG3234" s="18">
        <f>AE3234+AF3234</f>
        <v/>
      </c>
      <c r="AH3234" s="20">
        <f>IF(W3234&lt;=0,0,LOOKUP(W3234,{0,1950001,3300001,6950001,9000001,18000001,40000001},{0.05,0.1,0.2,0.23,0.33,0.4,0.45}))</f>
        <v/>
      </c>
    </row>
    <row r="3235">
      <c r="A3235" t="inlineStr">
        <is>
          <t>1万円刻み 一般8万円</t>
        </is>
      </c>
      <c r="B3235" s="18">
        <f>'4_1万円刻み'!$A$1052</f>
        <v/>
      </c>
      <c r="C3235" s="19" t="n">
        <v>2026</v>
      </c>
      <c r="D3235" t="inlineStr">
        <is>
          <t>いいえ</t>
        </is>
      </c>
      <c r="E3235" s="18" t="n">
        <v>80000</v>
      </c>
      <c r="F3235" s="18" t="n">
        <v>0</v>
      </c>
      <c r="G3235" s="18" t="n">
        <v>0</v>
      </c>
      <c r="H3235" s="18" t="n">
        <v>0</v>
      </c>
      <c r="I3235" s="18" t="n">
        <v>0</v>
      </c>
      <c r="J3235" s="18">
        <f>ROUND(MIN(B3235/12,650000)*12*0.0915+MIN(B3235/12,1390000)*12*(0.0504+0)+B3235*0.005,0)</f>
        <v/>
      </c>
      <c r="K3235" s="18" t="n">
        <v>0</v>
      </c>
      <c r="L3235" s="18" t="n">
        <v>0</v>
      </c>
      <c r="M3235" s="18">
        <f>ROUND(IF(C3235&gt;=2026,IF(B3235&lt;741000,0,IF(B3235&lt;2191000,B3235-740000,IF(B3235&lt;2193000,1451000,IF(B3235&lt;2196000,1453000,IF(B3235&lt;2200000,1456000,IF(B3235&lt;3600000,ROUNDDOWN(B3235/4,-3)*2.8-80000,IF(B3235&lt;6600000,ROUNDDOWN(B3235/4,-3)*3.2-440000,IF(B3235&lt;8500000,ROUNDDOWN(B3235*0.9,0)-1100000,B3235-1950000)))))))),IF(B3235&lt;651000,0,IF(B3235&lt;1900000,B3235-650000,IF(B3235&lt;3600000,ROUNDDOWN(B3235/4,-3)*2.8-80000,IF(B3235&lt;6600000,ROUNDDOWN(B3235/4,-3)*3.2-440000,IF(B3235&lt;8500000,ROUNDDOWN(B3235*0.9,0)-1100000,B3235-1950000)))))),0)</f>
        <v/>
      </c>
      <c r="N3235" s="18">
        <f>IF(M3235&gt;23500000,NA(),IF(C3235&gt;=2026,IF(M3235&lt;=4890000,1040000,IF(M3235&lt;=6550000,670000,620000)),IF(M3235&lt;=1320000,950000,IF(M3235&lt;=3360000,880000,IF(M3235&lt;=4890000,680000,IF(M3235&lt;=6550000,630000,580000))))))</f>
        <v/>
      </c>
      <c r="O3235" s="18">
        <f>IF(F3235&lt;=0,IF(AND(D3235="はい",C3235&gt;=2026,C3235&lt;=2027),IF(E3235&lt;=0,0,IF(E3235&lt;=30000,E3235,IF(E3235&lt;=60000,ROUNDUP(E3235/2,0)+15000,IF(E3235&lt;=120000,ROUNDUP(E3235/4,0)+30000,60000)))),IF(E3235&lt;=0,0,IF(E3235&lt;=20000,E3235,IF(E3235&lt;=40000,ROUNDUP(E3235/2,0)+10000,IF(E3235&lt;=80000,ROUNDUP(E3235/4,0)+20000,40000))))),IF(E3235&lt;=0,IF(F3235&lt;=0,0,IF(F3235&lt;=25000,F3235,IF(F3235&lt;=50000,ROUNDUP(F3235/2,0)+12500,IF(F3235&lt;=100000,ROUNDUP(F3235/4,0)+25000,50000)))),MAX(IF(F3235&lt;=0,0,IF(F3235&lt;=25000,F3235,IF(F3235&lt;=50000,ROUNDUP(F3235/2,0)+12500,IF(F3235&lt;=100000,ROUNDUP(F3235/4,0)+25000,50000)))),MIN(IF(AND(D3235="はい",C3235&gt;=2026,C3235&lt;=2027),IF(E3235&lt;=0,0,IF(E3235&lt;=30000,E3235,IF(E3235&lt;=60000,ROUNDUP(E3235/2,0)+15000,IF(E3235&lt;=120000,ROUNDUP(E3235/4,0)+30000,60000)))),IF(E3235&lt;=0,0,IF(E3235&lt;=20000,E3235,IF(E3235&lt;=40000,ROUNDUP(E3235/2,0)+10000,IF(E3235&lt;=80000,ROUNDUP(E3235/4,0)+20000,40000)))))+IF(F3235&lt;=0,0,IF(F3235&lt;=25000,F3235,IF(F3235&lt;=50000,ROUNDUP(F3235/2,0)+12500,IF(F3235&lt;=100000,ROUNDUP(F3235/4,0)+25000,50000)))),IF(AND(D3235="はい",C3235&gt;=2026,C3235&lt;=2027),60000,40000)))))</f>
        <v/>
      </c>
      <c r="P3235" s="18">
        <f>IF(G3235&lt;=0,0,IF(G3235&lt;=20000,G3235,IF(G3235&lt;=40000,ROUNDUP(G3235/2,0)+10000,IF(G3235&lt;=80000,ROUNDUP(G3235/4,0)+20000,40000))))</f>
        <v/>
      </c>
      <c r="Q3235" s="18">
        <f>IF(I3235&lt;=0,IF(H3235&lt;=0,0,IF(H3235&lt;=20000,H3235,IF(H3235&lt;=40000,ROUNDUP(H3235/2,0)+10000,IF(H3235&lt;=80000,ROUNDUP(H3235/4,0)+20000,40000)))),IF(H3235&lt;=0,IF(I3235&lt;=0,0,IF(I3235&lt;=25000,I3235,IF(I3235&lt;=50000,ROUNDUP(I3235/2,0)+12500,IF(I3235&lt;=100000,ROUNDUP(I3235/4,0)+25000,50000)))),MAX(IF(I3235&lt;=0,0,IF(I3235&lt;=25000,I3235,IF(I3235&lt;=50000,ROUNDUP(I3235/2,0)+12500,IF(I3235&lt;=100000,ROUNDUP(I3235/4,0)+25000,50000)))),MIN(IF(H3235&lt;=0,0,IF(H3235&lt;=20000,H3235,IF(H3235&lt;=40000,ROUNDUP(H3235/2,0)+10000,IF(H3235&lt;=80000,ROUNDUP(H3235/4,0)+20000,40000))))+IF(I3235&lt;=0,0,IF(I3235&lt;=25000,I3235,IF(I3235&lt;=50000,ROUNDUP(I3235/2,0)+12500,IF(I3235&lt;=100000,ROUNDUP(I3235/4,0)+25000,50000)))),40000))))</f>
        <v/>
      </c>
      <c r="R3235" s="18">
        <f>MIN(120000,O3235+P3235+Q3235)</f>
        <v/>
      </c>
      <c r="S3235" s="18">
        <f>IF(F3235&lt;=0,IF(E3235&lt;=0,0,IF(E3235&lt;=12000,E3235,IF(E3235&lt;=32000,ROUNDUP(E3235/2,0)+6000,IF(E3235&lt;=56000,ROUNDUP(E3235/4,0)+14000,28000)))),IF(E3235&lt;=0,IF(F3235&lt;=0,0,IF(F3235&lt;=15000,F3235,IF(F3235&lt;=40000,ROUNDUP(F3235/2,0)+7500,IF(F3235&lt;=70000,ROUNDUP(F3235/4,0)+17500,35000)))),MAX(IF(F3235&lt;=0,0,IF(F3235&lt;=15000,F3235,IF(F3235&lt;=40000,ROUNDUP(F3235/2,0)+7500,IF(F3235&lt;=70000,ROUNDUP(F3235/4,0)+17500,35000)))),MIN(IF(E3235&lt;=0,0,IF(E3235&lt;=12000,E3235,IF(E3235&lt;=32000,ROUNDUP(E3235/2,0)+6000,IF(E3235&lt;=56000,ROUNDUP(E3235/4,0)+14000,28000))))+IF(F3235&lt;=0,0,IF(F3235&lt;=15000,F3235,IF(F3235&lt;=40000,ROUNDUP(F3235/2,0)+7500,IF(F3235&lt;=70000,ROUNDUP(F3235/4,0)+17500,35000)))),28000))))</f>
        <v/>
      </c>
      <c r="T3235" s="18">
        <f>IF(G3235&lt;=0,0,IF(G3235&lt;=12000,G3235,IF(G3235&lt;=32000,ROUNDUP(G3235/2,0)+6000,IF(G3235&lt;=56000,ROUNDUP(G3235/4,0)+14000,28000))))</f>
        <v/>
      </c>
      <c r="U3235" s="18">
        <f>IF(I3235&lt;=0,IF(H3235&lt;=0,0,IF(H3235&lt;=12000,H3235,IF(H3235&lt;=32000,ROUNDUP(H3235/2,0)+6000,IF(H3235&lt;=56000,ROUNDUP(H3235/4,0)+14000,28000)))),IF(H3235&lt;=0,IF(I3235&lt;=0,0,IF(I3235&lt;=15000,I3235,IF(I3235&lt;=40000,ROUNDUP(I3235/2,0)+7500,IF(I3235&lt;=70000,ROUNDUP(I3235/4,0)+17500,35000)))),MAX(IF(I3235&lt;=0,0,IF(I3235&lt;=15000,I3235,IF(I3235&lt;=40000,ROUNDUP(I3235/2,0)+7500,IF(I3235&lt;=70000,ROUNDUP(I3235/4,0)+17500,35000)))),MIN(IF(H3235&lt;=0,0,IF(H3235&lt;=12000,H3235,IF(H3235&lt;=32000,ROUNDUP(H3235/2,0)+6000,IF(H3235&lt;=56000,ROUNDUP(H3235/4,0)+14000,28000))))+IF(I3235&lt;=0,0,IF(I3235&lt;=15000,I3235,IF(I3235&lt;=40000,ROUNDUP(I3235/2,0)+7500,IF(I3235&lt;=70000,ROUNDUP(I3235/4,0)+17500,35000)))),28000))))</f>
        <v/>
      </c>
      <c r="V3235" s="18">
        <f>MIN(70000,S3235+T3235+U3235)</f>
        <v/>
      </c>
      <c r="W3235" s="18">
        <f>MAX(0,ROUNDDOWN(M3235-J3235-N3235-K3235-0,-3))</f>
        <v/>
      </c>
      <c r="X3235" s="18">
        <f>MAX(0,ROUNDDOWN(M3235-J3235-N3235-K3235-R3235,-3))</f>
        <v/>
      </c>
      <c r="Y3235" s="18">
        <f>IF(W3235&lt;=0,0,ROUNDDOWN((W3235*LOOKUP(W3235,{0,1950001,3300001,6950001,9000001,18000001,40000001},{0.05,0.1,0.2,0.23,0.33,0.4,0.45})-LOOKUP(W3235,{0,1950001,3300001,6950001,9000001,18000001,40000001},{0,97500,427500,636000,1536000,2796000,4796000}))*1.021,-2))</f>
        <v/>
      </c>
      <c r="Z3235" s="18">
        <f>IF(X3235&lt;=0,0,ROUNDDOWN((X3235*LOOKUP(X3235,{0,1950001,3300001,6950001,9000001,18000001,40000001},{0.05,0.1,0.2,0.23,0.33,0.4,0.45})-LOOKUP(X3235,{0,1950001,3300001,6950001,9000001,18000001,40000001},{0,97500,427500,636000,1536000,2796000,4796000}))*1.021,-2))</f>
        <v/>
      </c>
      <c r="AA3235" s="18">
        <f>MAX(0,ROUNDDOWN(M3235-J3235-430000-L3235-0,-3))</f>
        <v/>
      </c>
      <c r="AB3235" s="18">
        <f>MAX(0,ROUNDDOWN(M3235-J3235-430000-L3235-V3235,-3))</f>
        <v/>
      </c>
      <c r="AC3235" s="18">
        <f>IF(M3235&lt;=450000,0,MAX(0,ROUNDDOWN(AA3235*0.06-MIN(50000,AA3235)*0.03,-2))+MAX(0,ROUNDDOWN(AA3235*0.04-MIN(50000,AA3235)*0.02,-2)))</f>
        <v/>
      </c>
      <c r="AD3235" s="18">
        <f>IF(M3235&lt;=450000,0,MAX(0,ROUNDDOWN(AB3235*0.06-MIN(50000,AB3235)*0.03,-2))+MAX(0,ROUNDDOWN(AB3235*0.04-MIN(50000,AB3235)*0.02,-2)))</f>
        <v/>
      </c>
      <c r="AE3235" s="18">
        <f>Y3235-Z3235</f>
        <v/>
      </c>
      <c r="AF3235" s="18">
        <f>AC3235-AD3235</f>
        <v/>
      </c>
      <c r="AG3235" s="18">
        <f>AE3235+AF3235</f>
        <v/>
      </c>
      <c r="AH3235" s="20">
        <f>IF(W3235&lt;=0,0,LOOKUP(W3235,{0,1950001,3300001,6950001,9000001,18000001,40000001},{0.05,0.1,0.2,0.23,0.33,0.4,0.45}))</f>
        <v/>
      </c>
    </row>
    <row r="3236">
      <c r="A3236" t="inlineStr">
        <is>
          <t>1万円刻み 特例あり一般12万円</t>
        </is>
      </c>
      <c r="B3236" s="18">
        <f>'4_1万円刻み'!$A$1052</f>
        <v/>
      </c>
      <c r="C3236" s="19" t="n">
        <v>2026</v>
      </c>
      <c r="D3236" t="inlineStr">
        <is>
          <t>はい</t>
        </is>
      </c>
      <c r="E3236" s="18" t="n">
        <v>120000</v>
      </c>
      <c r="F3236" s="18" t="n">
        <v>0</v>
      </c>
      <c r="G3236" s="18" t="n">
        <v>0</v>
      </c>
      <c r="H3236" s="18" t="n">
        <v>0</v>
      </c>
      <c r="I3236" s="18" t="n">
        <v>0</v>
      </c>
      <c r="J3236" s="18">
        <f>ROUND(MIN(B3236/12,650000)*12*0.0915+MIN(B3236/12,1390000)*12*(0.0504+0)+B3236*0.005,0)</f>
        <v/>
      </c>
      <c r="K3236" s="18" t="n">
        <v>0</v>
      </c>
      <c r="L3236" s="18" t="n">
        <v>0</v>
      </c>
      <c r="M3236" s="18">
        <f>ROUND(IF(C3236&gt;=2026,IF(B3236&lt;741000,0,IF(B3236&lt;2191000,B3236-740000,IF(B3236&lt;2193000,1451000,IF(B3236&lt;2196000,1453000,IF(B3236&lt;2200000,1456000,IF(B3236&lt;3600000,ROUNDDOWN(B3236/4,-3)*2.8-80000,IF(B3236&lt;6600000,ROUNDDOWN(B3236/4,-3)*3.2-440000,IF(B3236&lt;8500000,ROUNDDOWN(B3236*0.9,0)-1100000,B3236-1950000)))))))),IF(B3236&lt;651000,0,IF(B3236&lt;1900000,B3236-650000,IF(B3236&lt;3600000,ROUNDDOWN(B3236/4,-3)*2.8-80000,IF(B3236&lt;6600000,ROUNDDOWN(B3236/4,-3)*3.2-440000,IF(B3236&lt;8500000,ROUNDDOWN(B3236*0.9,0)-1100000,B3236-1950000)))))),0)</f>
        <v/>
      </c>
      <c r="N3236" s="18">
        <f>IF(M3236&gt;23500000,NA(),IF(C3236&gt;=2026,IF(M3236&lt;=4890000,1040000,IF(M3236&lt;=6550000,670000,620000)),IF(M3236&lt;=1320000,950000,IF(M3236&lt;=3360000,880000,IF(M3236&lt;=4890000,680000,IF(M3236&lt;=6550000,630000,580000))))))</f>
        <v/>
      </c>
      <c r="O3236" s="18">
        <f>IF(F3236&lt;=0,IF(AND(D3236="はい",C3236&gt;=2026,C3236&lt;=2027),IF(E3236&lt;=0,0,IF(E3236&lt;=30000,E3236,IF(E3236&lt;=60000,ROUNDUP(E3236/2,0)+15000,IF(E3236&lt;=120000,ROUNDUP(E3236/4,0)+30000,60000)))),IF(E3236&lt;=0,0,IF(E3236&lt;=20000,E3236,IF(E3236&lt;=40000,ROUNDUP(E3236/2,0)+10000,IF(E3236&lt;=80000,ROUNDUP(E3236/4,0)+20000,40000))))),IF(E3236&lt;=0,IF(F3236&lt;=0,0,IF(F3236&lt;=25000,F3236,IF(F3236&lt;=50000,ROUNDUP(F3236/2,0)+12500,IF(F3236&lt;=100000,ROUNDUP(F3236/4,0)+25000,50000)))),MAX(IF(F3236&lt;=0,0,IF(F3236&lt;=25000,F3236,IF(F3236&lt;=50000,ROUNDUP(F3236/2,0)+12500,IF(F3236&lt;=100000,ROUNDUP(F3236/4,0)+25000,50000)))),MIN(IF(AND(D3236="はい",C3236&gt;=2026,C3236&lt;=2027),IF(E3236&lt;=0,0,IF(E3236&lt;=30000,E3236,IF(E3236&lt;=60000,ROUNDUP(E3236/2,0)+15000,IF(E3236&lt;=120000,ROUNDUP(E3236/4,0)+30000,60000)))),IF(E3236&lt;=0,0,IF(E3236&lt;=20000,E3236,IF(E3236&lt;=40000,ROUNDUP(E3236/2,0)+10000,IF(E3236&lt;=80000,ROUNDUP(E3236/4,0)+20000,40000)))))+IF(F3236&lt;=0,0,IF(F3236&lt;=25000,F3236,IF(F3236&lt;=50000,ROUNDUP(F3236/2,0)+12500,IF(F3236&lt;=100000,ROUNDUP(F3236/4,0)+25000,50000)))),IF(AND(D3236="はい",C3236&gt;=2026,C3236&lt;=2027),60000,40000)))))</f>
        <v/>
      </c>
      <c r="P3236" s="18">
        <f>IF(G3236&lt;=0,0,IF(G3236&lt;=20000,G3236,IF(G3236&lt;=40000,ROUNDUP(G3236/2,0)+10000,IF(G3236&lt;=80000,ROUNDUP(G3236/4,0)+20000,40000))))</f>
        <v/>
      </c>
      <c r="Q3236" s="18">
        <f>IF(I3236&lt;=0,IF(H3236&lt;=0,0,IF(H3236&lt;=20000,H3236,IF(H3236&lt;=40000,ROUNDUP(H3236/2,0)+10000,IF(H3236&lt;=80000,ROUNDUP(H3236/4,0)+20000,40000)))),IF(H3236&lt;=0,IF(I3236&lt;=0,0,IF(I3236&lt;=25000,I3236,IF(I3236&lt;=50000,ROUNDUP(I3236/2,0)+12500,IF(I3236&lt;=100000,ROUNDUP(I3236/4,0)+25000,50000)))),MAX(IF(I3236&lt;=0,0,IF(I3236&lt;=25000,I3236,IF(I3236&lt;=50000,ROUNDUP(I3236/2,0)+12500,IF(I3236&lt;=100000,ROUNDUP(I3236/4,0)+25000,50000)))),MIN(IF(H3236&lt;=0,0,IF(H3236&lt;=20000,H3236,IF(H3236&lt;=40000,ROUNDUP(H3236/2,0)+10000,IF(H3236&lt;=80000,ROUNDUP(H3236/4,0)+20000,40000))))+IF(I3236&lt;=0,0,IF(I3236&lt;=25000,I3236,IF(I3236&lt;=50000,ROUNDUP(I3236/2,0)+12500,IF(I3236&lt;=100000,ROUNDUP(I3236/4,0)+25000,50000)))),40000))))</f>
        <v/>
      </c>
      <c r="R3236" s="18">
        <f>MIN(120000,O3236+P3236+Q3236)</f>
        <v/>
      </c>
      <c r="S3236" s="18">
        <f>IF(F3236&lt;=0,IF(E3236&lt;=0,0,IF(E3236&lt;=12000,E3236,IF(E3236&lt;=32000,ROUNDUP(E3236/2,0)+6000,IF(E3236&lt;=56000,ROUNDUP(E3236/4,0)+14000,28000)))),IF(E3236&lt;=0,IF(F3236&lt;=0,0,IF(F3236&lt;=15000,F3236,IF(F3236&lt;=40000,ROUNDUP(F3236/2,0)+7500,IF(F3236&lt;=70000,ROUNDUP(F3236/4,0)+17500,35000)))),MAX(IF(F3236&lt;=0,0,IF(F3236&lt;=15000,F3236,IF(F3236&lt;=40000,ROUNDUP(F3236/2,0)+7500,IF(F3236&lt;=70000,ROUNDUP(F3236/4,0)+17500,35000)))),MIN(IF(E3236&lt;=0,0,IF(E3236&lt;=12000,E3236,IF(E3236&lt;=32000,ROUNDUP(E3236/2,0)+6000,IF(E3236&lt;=56000,ROUNDUP(E3236/4,0)+14000,28000))))+IF(F3236&lt;=0,0,IF(F3236&lt;=15000,F3236,IF(F3236&lt;=40000,ROUNDUP(F3236/2,0)+7500,IF(F3236&lt;=70000,ROUNDUP(F3236/4,0)+17500,35000)))),28000))))</f>
        <v/>
      </c>
      <c r="T3236" s="18">
        <f>IF(G3236&lt;=0,0,IF(G3236&lt;=12000,G3236,IF(G3236&lt;=32000,ROUNDUP(G3236/2,0)+6000,IF(G3236&lt;=56000,ROUNDUP(G3236/4,0)+14000,28000))))</f>
        <v/>
      </c>
      <c r="U3236" s="18">
        <f>IF(I3236&lt;=0,IF(H3236&lt;=0,0,IF(H3236&lt;=12000,H3236,IF(H3236&lt;=32000,ROUNDUP(H3236/2,0)+6000,IF(H3236&lt;=56000,ROUNDUP(H3236/4,0)+14000,28000)))),IF(H3236&lt;=0,IF(I3236&lt;=0,0,IF(I3236&lt;=15000,I3236,IF(I3236&lt;=40000,ROUNDUP(I3236/2,0)+7500,IF(I3236&lt;=70000,ROUNDUP(I3236/4,0)+17500,35000)))),MAX(IF(I3236&lt;=0,0,IF(I3236&lt;=15000,I3236,IF(I3236&lt;=40000,ROUNDUP(I3236/2,0)+7500,IF(I3236&lt;=70000,ROUNDUP(I3236/4,0)+17500,35000)))),MIN(IF(H3236&lt;=0,0,IF(H3236&lt;=12000,H3236,IF(H3236&lt;=32000,ROUNDUP(H3236/2,0)+6000,IF(H3236&lt;=56000,ROUNDUP(H3236/4,0)+14000,28000))))+IF(I3236&lt;=0,0,IF(I3236&lt;=15000,I3236,IF(I3236&lt;=40000,ROUNDUP(I3236/2,0)+7500,IF(I3236&lt;=70000,ROUNDUP(I3236/4,0)+17500,35000)))),28000))))</f>
        <v/>
      </c>
      <c r="V3236" s="18">
        <f>MIN(70000,S3236+T3236+U3236)</f>
        <v/>
      </c>
      <c r="W3236" s="18">
        <f>MAX(0,ROUNDDOWN(M3236-J3236-N3236-K3236-0,-3))</f>
        <v/>
      </c>
      <c r="X3236" s="18">
        <f>MAX(0,ROUNDDOWN(M3236-J3236-N3236-K3236-R3236,-3))</f>
        <v/>
      </c>
      <c r="Y3236" s="18">
        <f>IF(W3236&lt;=0,0,ROUNDDOWN((W3236*LOOKUP(W3236,{0,1950001,3300001,6950001,9000001,18000001,40000001},{0.05,0.1,0.2,0.23,0.33,0.4,0.45})-LOOKUP(W3236,{0,1950001,3300001,6950001,9000001,18000001,40000001},{0,97500,427500,636000,1536000,2796000,4796000}))*1.021,-2))</f>
        <v/>
      </c>
      <c r="Z3236" s="18">
        <f>IF(X3236&lt;=0,0,ROUNDDOWN((X3236*LOOKUP(X3236,{0,1950001,3300001,6950001,9000001,18000001,40000001},{0.05,0.1,0.2,0.23,0.33,0.4,0.45})-LOOKUP(X3236,{0,1950001,3300001,6950001,9000001,18000001,40000001},{0,97500,427500,636000,1536000,2796000,4796000}))*1.021,-2))</f>
        <v/>
      </c>
      <c r="AA3236" s="18">
        <f>MAX(0,ROUNDDOWN(M3236-J3236-430000-L3236-0,-3))</f>
        <v/>
      </c>
      <c r="AB3236" s="18">
        <f>MAX(0,ROUNDDOWN(M3236-J3236-430000-L3236-V3236,-3))</f>
        <v/>
      </c>
      <c r="AC3236" s="18">
        <f>IF(M3236&lt;=450000,0,MAX(0,ROUNDDOWN(AA3236*0.06-MIN(50000,AA3236)*0.03,-2))+MAX(0,ROUNDDOWN(AA3236*0.04-MIN(50000,AA3236)*0.02,-2)))</f>
        <v/>
      </c>
      <c r="AD3236" s="18">
        <f>IF(M3236&lt;=450000,0,MAX(0,ROUNDDOWN(AB3236*0.06-MIN(50000,AB3236)*0.03,-2))+MAX(0,ROUNDDOWN(AB3236*0.04-MIN(50000,AB3236)*0.02,-2)))</f>
        <v/>
      </c>
      <c r="AE3236" s="18">
        <f>Y3236-Z3236</f>
        <v/>
      </c>
      <c r="AF3236" s="18">
        <f>AC3236-AD3236</f>
        <v/>
      </c>
      <c r="AG3236" s="18">
        <f>AE3236+AF3236</f>
        <v/>
      </c>
      <c r="AH3236" s="20">
        <f>IF(W3236&lt;=0,0,LOOKUP(W3236,{0,1950001,3300001,6950001,9000001,18000001,40000001},{0.05,0.1,0.2,0.23,0.33,0.4,0.45}))</f>
        <v/>
      </c>
    </row>
    <row r="3237">
      <c r="A3237" t="inlineStr">
        <is>
          <t>1万円刻み 3区分8万円ずつ</t>
        </is>
      </c>
      <c r="B3237" s="18">
        <f>'4_1万円刻み'!$A$1053</f>
        <v/>
      </c>
      <c r="C3237" s="19" t="n">
        <v>2026</v>
      </c>
      <c r="D3237" t="inlineStr">
        <is>
          <t>いいえ</t>
        </is>
      </c>
      <c r="E3237" s="18" t="n">
        <v>80000</v>
      </c>
      <c r="F3237" s="18" t="n">
        <v>0</v>
      </c>
      <c r="G3237" s="18" t="n">
        <v>80000</v>
      </c>
      <c r="H3237" s="18" t="n">
        <v>80000</v>
      </c>
      <c r="I3237" s="18" t="n">
        <v>0</v>
      </c>
      <c r="J3237" s="18">
        <f>ROUND(MIN(B3237/12,650000)*12*0.0915+MIN(B3237/12,1390000)*12*(0.0504+0)+B3237*0.005,0)</f>
        <v/>
      </c>
      <c r="K3237" s="18" t="n">
        <v>0</v>
      </c>
      <c r="L3237" s="18" t="n">
        <v>0</v>
      </c>
      <c r="M3237" s="18">
        <f>ROUND(IF(C3237&gt;=2026,IF(B3237&lt;741000,0,IF(B3237&lt;2191000,B3237-740000,IF(B3237&lt;2193000,1451000,IF(B3237&lt;2196000,1453000,IF(B3237&lt;2200000,1456000,IF(B3237&lt;3600000,ROUNDDOWN(B3237/4,-3)*2.8-80000,IF(B3237&lt;6600000,ROUNDDOWN(B3237/4,-3)*3.2-440000,IF(B3237&lt;8500000,ROUNDDOWN(B3237*0.9,0)-1100000,B3237-1950000)))))))),IF(B3237&lt;651000,0,IF(B3237&lt;1900000,B3237-650000,IF(B3237&lt;3600000,ROUNDDOWN(B3237/4,-3)*2.8-80000,IF(B3237&lt;6600000,ROUNDDOWN(B3237/4,-3)*3.2-440000,IF(B3237&lt;8500000,ROUNDDOWN(B3237*0.9,0)-1100000,B3237-1950000)))))),0)</f>
        <v/>
      </c>
      <c r="N3237" s="18">
        <f>IF(M3237&gt;23500000,NA(),IF(C3237&gt;=2026,IF(M3237&lt;=4890000,1040000,IF(M3237&lt;=6550000,670000,620000)),IF(M3237&lt;=1320000,950000,IF(M3237&lt;=3360000,880000,IF(M3237&lt;=4890000,680000,IF(M3237&lt;=6550000,630000,580000))))))</f>
        <v/>
      </c>
      <c r="O3237" s="18">
        <f>IF(F3237&lt;=0,IF(AND(D3237="はい",C3237&gt;=2026,C3237&lt;=2027),IF(E3237&lt;=0,0,IF(E3237&lt;=30000,E3237,IF(E3237&lt;=60000,ROUNDUP(E3237/2,0)+15000,IF(E3237&lt;=120000,ROUNDUP(E3237/4,0)+30000,60000)))),IF(E3237&lt;=0,0,IF(E3237&lt;=20000,E3237,IF(E3237&lt;=40000,ROUNDUP(E3237/2,0)+10000,IF(E3237&lt;=80000,ROUNDUP(E3237/4,0)+20000,40000))))),IF(E3237&lt;=0,IF(F3237&lt;=0,0,IF(F3237&lt;=25000,F3237,IF(F3237&lt;=50000,ROUNDUP(F3237/2,0)+12500,IF(F3237&lt;=100000,ROUNDUP(F3237/4,0)+25000,50000)))),MAX(IF(F3237&lt;=0,0,IF(F3237&lt;=25000,F3237,IF(F3237&lt;=50000,ROUNDUP(F3237/2,0)+12500,IF(F3237&lt;=100000,ROUNDUP(F3237/4,0)+25000,50000)))),MIN(IF(AND(D3237="はい",C3237&gt;=2026,C3237&lt;=2027),IF(E3237&lt;=0,0,IF(E3237&lt;=30000,E3237,IF(E3237&lt;=60000,ROUNDUP(E3237/2,0)+15000,IF(E3237&lt;=120000,ROUNDUP(E3237/4,0)+30000,60000)))),IF(E3237&lt;=0,0,IF(E3237&lt;=20000,E3237,IF(E3237&lt;=40000,ROUNDUP(E3237/2,0)+10000,IF(E3237&lt;=80000,ROUNDUP(E3237/4,0)+20000,40000)))))+IF(F3237&lt;=0,0,IF(F3237&lt;=25000,F3237,IF(F3237&lt;=50000,ROUNDUP(F3237/2,0)+12500,IF(F3237&lt;=100000,ROUNDUP(F3237/4,0)+25000,50000)))),IF(AND(D3237="はい",C3237&gt;=2026,C3237&lt;=2027),60000,40000)))))</f>
        <v/>
      </c>
      <c r="P3237" s="18">
        <f>IF(G3237&lt;=0,0,IF(G3237&lt;=20000,G3237,IF(G3237&lt;=40000,ROUNDUP(G3237/2,0)+10000,IF(G3237&lt;=80000,ROUNDUP(G3237/4,0)+20000,40000))))</f>
        <v/>
      </c>
      <c r="Q3237" s="18">
        <f>IF(I3237&lt;=0,IF(H3237&lt;=0,0,IF(H3237&lt;=20000,H3237,IF(H3237&lt;=40000,ROUNDUP(H3237/2,0)+10000,IF(H3237&lt;=80000,ROUNDUP(H3237/4,0)+20000,40000)))),IF(H3237&lt;=0,IF(I3237&lt;=0,0,IF(I3237&lt;=25000,I3237,IF(I3237&lt;=50000,ROUNDUP(I3237/2,0)+12500,IF(I3237&lt;=100000,ROUNDUP(I3237/4,0)+25000,50000)))),MAX(IF(I3237&lt;=0,0,IF(I3237&lt;=25000,I3237,IF(I3237&lt;=50000,ROUNDUP(I3237/2,0)+12500,IF(I3237&lt;=100000,ROUNDUP(I3237/4,0)+25000,50000)))),MIN(IF(H3237&lt;=0,0,IF(H3237&lt;=20000,H3237,IF(H3237&lt;=40000,ROUNDUP(H3237/2,0)+10000,IF(H3237&lt;=80000,ROUNDUP(H3237/4,0)+20000,40000))))+IF(I3237&lt;=0,0,IF(I3237&lt;=25000,I3237,IF(I3237&lt;=50000,ROUNDUP(I3237/2,0)+12500,IF(I3237&lt;=100000,ROUNDUP(I3237/4,0)+25000,50000)))),40000))))</f>
        <v/>
      </c>
      <c r="R3237" s="18">
        <f>MIN(120000,O3237+P3237+Q3237)</f>
        <v/>
      </c>
      <c r="S3237" s="18">
        <f>IF(F3237&lt;=0,IF(E3237&lt;=0,0,IF(E3237&lt;=12000,E3237,IF(E3237&lt;=32000,ROUNDUP(E3237/2,0)+6000,IF(E3237&lt;=56000,ROUNDUP(E3237/4,0)+14000,28000)))),IF(E3237&lt;=0,IF(F3237&lt;=0,0,IF(F3237&lt;=15000,F3237,IF(F3237&lt;=40000,ROUNDUP(F3237/2,0)+7500,IF(F3237&lt;=70000,ROUNDUP(F3237/4,0)+17500,35000)))),MAX(IF(F3237&lt;=0,0,IF(F3237&lt;=15000,F3237,IF(F3237&lt;=40000,ROUNDUP(F3237/2,0)+7500,IF(F3237&lt;=70000,ROUNDUP(F3237/4,0)+17500,35000)))),MIN(IF(E3237&lt;=0,0,IF(E3237&lt;=12000,E3237,IF(E3237&lt;=32000,ROUNDUP(E3237/2,0)+6000,IF(E3237&lt;=56000,ROUNDUP(E3237/4,0)+14000,28000))))+IF(F3237&lt;=0,0,IF(F3237&lt;=15000,F3237,IF(F3237&lt;=40000,ROUNDUP(F3237/2,0)+7500,IF(F3237&lt;=70000,ROUNDUP(F3237/4,0)+17500,35000)))),28000))))</f>
        <v/>
      </c>
      <c r="T3237" s="18">
        <f>IF(G3237&lt;=0,0,IF(G3237&lt;=12000,G3237,IF(G3237&lt;=32000,ROUNDUP(G3237/2,0)+6000,IF(G3237&lt;=56000,ROUNDUP(G3237/4,0)+14000,28000))))</f>
        <v/>
      </c>
      <c r="U3237" s="18">
        <f>IF(I3237&lt;=0,IF(H3237&lt;=0,0,IF(H3237&lt;=12000,H3237,IF(H3237&lt;=32000,ROUNDUP(H3237/2,0)+6000,IF(H3237&lt;=56000,ROUNDUP(H3237/4,0)+14000,28000)))),IF(H3237&lt;=0,IF(I3237&lt;=0,0,IF(I3237&lt;=15000,I3237,IF(I3237&lt;=40000,ROUNDUP(I3237/2,0)+7500,IF(I3237&lt;=70000,ROUNDUP(I3237/4,0)+17500,35000)))),MAX(IF(I3237&lt;=0,0,IF(I3237&lt;=15000,I3237,IF(I3237&lt;=40000,ROUNDUP(I3237/2,0)+7500,IF(I3237&lt;=70000,ROUNDUP(I3237/4,0)+17500,35000)))),MIN(IF(H3237&lt;=0,0,IF(H3237&lt;=12000,H3237,IF(H3237&lt;=32000,ROUNDUP(H3237/2,0)+6000,IF(H3237&lt;=56000,ROUNDUP(H3237/4,0)+14000,28000))))+IF(I3237&lt;=0,0,IF(I3237&lt;=15000,I3237,IF(I3237&lt;=40000,ROUNDUP(I3237/2,0)+7500,IF(I3237&lt;=70000,ROUNDUP(I3237/4,0)+17500,35000)))),28000))))</f>
        <v/>
      </c>
      <c r="V3237" s="18">
        <f>MIN(70000,S3237+T3237+U3237)</f>
        <v/>
      </c>
      <c r="W3237" s="18">
        <f>MAX(0,ROUNDDOWN(M3237-J3237-N3237-K3237-0,-3))</f>
        <v/>
      </c>
      <c r="X3237" s="18">
        <f>MAX(0,ROUNDDOWN(M3237-J3237-N3237-K3237-R3237,-3))</f>
        <v/>
      </c>
      <c r="Y3237" s="18">
        <f>IF(W3237&lt;=0,0,ROUNDDOWN((W3237*LOOKUP(W3237,{0,1950001,3300001,6950001,9000001,18000001,40000001},{0.05,0.1,0.2,0.23,0.33,0.4,0.45})-LOOKUP(W3237,{0,1950001,3300001,6950001,9000001,18000001,40000001},{0,97500,427500,636000,1536000,2796000,4796000}))*1.021,-2))</f>
        <v/>
      </c>
      <c r="Z3237" s="18">
        <f>IF(X3237&lt;=0,0,ROUNDDOWN((X3237*LOOKUP(X3237,{0,1950001,3300001,6950001,9000001,18000001,40000001},{0.05,0.1,0.2,0.23,0.33,0.4,0.45})-LOOKUP(X3237,{0,1950001,3300001,6950001,9000001,18000001,40000001},{0,97500,427500,636000,1536000,2796000,4796000}))*1.021,-2))</f>
        <v/>
      </c>
      <c r="AA3237" s="18">
        <f>MAX(0,ROUNDDOWN(M3237-J3237-430000-L3237-0,-3))</f>
        <v/>
      </c>
      <c r="AB3237" s="18">
        <f>MAX(0,ROUNDDOWN(M3237-J3237-430000-L3237-V3237,-3))</f>
        <v/>
      </c>
      <c r="AC3237" s="18">
        <f>IF(M3237&lt;=450000,0,MAX(0,ROUNDDOWN(AA3237*0.06-MIN(50000,AA3237)*0.03,-2))+MAX(0,ROUNDDOWN(AA3237*0.04-MIN(50000,AA3237)*0.02,-2)))</f>
        <v/>
      </c>
      <c r="AD3237" s="18">
        <f>IF(M3237&lt;=450000,0,MAX(0,ROUNDDOWN(AB3237*0.06-MIN(50000,AB3237)*0.03,-2))+MAX(0,ROUNDDOWN(AB3237*0.04-MIN(50000,AB3237)*0.02,-2)))</f>
        <v/>
      </c>
      <c r="AE3237" s="18">
        <f>Y3237-Z3237</f>
        <v/>
      </c>
      <c r="AF3237" s="18">
        <f>AC3237-AD3237</f>
        <v/>
      </c>
      <c r="AG3237" s="18">
        <f>AE3237+AF3237</f>
        <v/>
      </c>
      <c r="AH3237" s="20">
        <f>IF(W3237&lt;=0,0,LOOKUP(W3237,{0,1950001,3300001,6950001,9000001,18000001,40000001},{0.05,0.1,0.2,0.23,0.33,0.4,0.45}))</f>
        <v/>
      </c>
    </row>
    <row r="3238">
      <c r="A3238" t="inlineStr">
        <is>
          <t>1万円刻み 一般8万円</t>
        </is>
      </c>
      <c r="B3238" s="18">
        <f>'4_1万円刻み'!$A$1053</f>
        <v/>
      </c>
      <c r="C3238" s="19" t="n">
        <v>2026</v>
      </c>
      <c r="D3238" t="inlineStr">
        <is>
          <t>いいえ</t>
        </is>
      </c>
      <c r="E3238" s="18" t="n">
        <v>80000</v>
      </c>
      <c r="F3238" s="18" t="n">
        <v>0</v>
      </c>
      <c r="G3238" s="18" t="n">
        <v>0</v>
      </c>
      <c r="H3238" s="18" t="n">
        <v>0</v>
      </c>
      <c r="I3238" s="18" t="n">
        <v>0</v>
      </c>
      <c r="J3238" s="18">
        <f>ROUND(MIN(B3238/12,650000)*12*0.0915+MIN(B3238/12,1390000)*12*(0.0504+0)+B3238*0.005,0)</f>
        <v/>
      </c>
      <c r="K3238" s="18" t="n">
        <v>0</v>
      </c>
      <c r="L3238" s="18" t="n">
        <v>0</v>
      </c>
      <c r="M3238" s="18">
        <f>ROUND(IF(C3238&gt;=2026,IF(B3238&lt;741000,0,IF(B3238&lt;2191000,B3238-740000,IF(B3238&lt;2193000,1451000,IF(B3238&lt;2196000,1453000,IF(B3238&lt;2200000,1456000,IF(B3238&lt;3600000,ROUNDDOWN(B3238/4,-3)*2.8-80000,IF(B3238&lt;6600000,ROUNDDOWN(B3238/4,-3)*3.2-440000,IF(B3238&lt;8500000,ROUNDDOWN(B3238*0.9,0)-1100000,B3238-1950000)))))))),IF(B3238&lt;651000,0,IF(B3238&lt;1900000,B3238-650000,IF(B3238&lt;3600000,ROUNDDOWN(B3238/4,-3)*2.8-80000,IF(B3238&lt;6600000,ROUNDDOWN(B3238/4,-3)*3.2-440000,IF(B3238&lt;8500000,ROUNDDOWN(B3238*0.9,0)-1100000,B3238-1950000)))))),0)</f>
        <v/>
      </c>
      <c r="N3238" s="18">
        <f>IF(M3238&gt;23500000,NA(),IF(C3238&gt;=2026,IF(M3238&lt;=4890000,1040000,IF(M3238&lt;=6550000,670000,620000)),IF(M3238&lt;=1320000,950000,IF(M3238&lt;=3360000,880000,IF(M3238&lt;=4890000,680000,IF(M3238&lt;=6550000,630000,580000))))))</f>
        <v/>
      </c>
      <c r="O3238" s="18">
        <f>IF(F3238&lt;=0,IF(AND(D3238="はい",C3238&gt;=2026,C3238&lt;=2027),IF(E3238&lt;=0,0,IF(E3238&lt;=30000,E3238,IF(E3238&lt;=60000,ROUNDUP(E3238/2,0)+15000,IF(E3238&lt;=120000,ROUNDUP(E3238/4,0)+30000,60000)))),IF(E3238&lt;=0,0,IF(E3238&lt;=20000,E3238,IF(E3238&lt;=40000,ROUNDUP(E3238/2,0)+10000,IF(E3238&lt;=80000,ROUNDUP(E3238/4,0)+20000,40000))))),IF(E3238&lt;=0,IF(F3238&lt;=0,0,IF(F3238&lt;=25000,F3238,IF(F3238&lt;=50000,ROUNDUP(F3238/2,0)+12500,IF(F3238&lt;=100000,ROUNDUP(F3238/4,0)+25000,50000)))),MAX(IF(F3238&lt;=0,0,IF(F3238&lt;=25000,F3238,IF(F3238&lt;=50000,ROUNDUP(F3238/2,0)+12500,IF(F3238&lt;=100000,ROUNDUP(F3238/4,0)+25000,50000)))),MIN(IF(AND(D3238="はい",C3238&gt;=2026,C3238&lt;=2027),IF(E3238&lt;=0,0,IF(E3238&lt;=30000,E3238,IF(E3238&lt;=60000,ROUNDUP(E3238/2,0)+15000,IF(E3238&lt;=120000,ROUNDUP(E3238/4,0)+30000,60000)))),IF(E3238&lt;=0,0,IF(E3238&lt;=20000,E3238,IF(E3238&lt;=40000,ROUNDUP(E3238/2,0)+10000,IF(E3238&lt;=80000,ROUNDUP(E3238/4,0)+20000,40000)))))+IF(F3238&lt;=0,0,IF(F3238&lt;=25000,F3238,IF(F3238&lt;=50000,ROUNDUP(F3238/2,0)+12500,IF(F3238&lt;=100000,ROUNDUP(F3238/4,0)+25000,50000)))),IF(AND(D3238="はい",C3238&gt;=2026,C3238&lt;=2027),60000,40000)))))</f>
        <v/>
      </c>
      <c r="P3238" s="18">
        <f>IF(G3238&lt;=0,0,IF(G3238&lt;=20000,G3238,IF(G3238&lt;=40000,ROUNDUP(G3238/2,0)+10000,IF(G3238&lt;=80000,ROUNDUP(G3238/4,0)+20000,40000))))</f>
        <v/>
      </c>
      <c r="Q3238" s="18">
        <f>IF(I3238&lt;=0,IF(H3238&lt;=0,0,IF(H3238&lt;=20000,H3238,IF(H3238&lt;=40000,ROUNDUP(H3238/2,0)+10000,IF(H3238&lt;=80000,ROUNDUP(H3238/4,0)+20000,40000)))),IF(H3238&lt;=0,IF(I3238&lt;=0,0,IF(I3238&lt;=25000,I3238,IF(I3238&lt;=50000,ROUNDUP(I3238/2,0)+12500,IF(I3238&lt;=100000,ROUNDUP(I3238/4,0)+25000,50000)))),MAX(IF(I3238&lt;=0,0,IF(I3238&lt;=25000,I3238,IF(I3238&lt;=50000,ROUNDUP(I3238/2,0)+12500,IF(I3238&lt;=100000,ROUNDUP(I3238/4,0)+25000,50000)))),MIN(IF(H3238&lt;=0,0,IF(H3238&lt;=20000,H3238,IF(H3238&lt;=40000,ROUNDUP(H3238/2,0)+10000,IF(H3238&lt;=80000,ROUNDUP(H3238/4,0)+20000,40000))))+IF(I3238&lt;=0,0,IF(I3238&lt;=25000,I3238,IF(I3238&lt;=50000,ROUNDUP(I3238/2,0)+12500,IF(I3238&lt;=100000,ROUNDUP(I3238/4,0)+25000,50000)))),40000))))</f>
        <v/>
      </c>
      <c r="R3238" s="18">
        <f>MIN(120000,O3238+P3238+Q3238)</f>
        <v/>
      </c>
      <c r="S3238" s="18">
        <f>IF(F3238&lt;=0,IF(E3238&lt;=0,0,IF(E3238&lt;=12000,E3238,IF(E3238&lt;=32000,ROUNDUP(E3238/2,0)+6000,IF(E3238&lt;=56000,ROUNDUP(E3238/4,0)+14000,28000)))),IF(E3238&lt;=0,IF(F3238&lt;=0,0,IF(F3238&lt;=15000,F3238,IF(F3238&lt;=40000,ROUNDUP(F3238/2,0)+7500,IF(F3238&lt;=70000,ROUNDUP(F3238/4,0)+17500,35000)))),MAX(IF(F3238&lt;=0,0,IF(F3238&lt;=15000,F3238,IF(F3238&lt;=40000,ROUNDUP(F3238/2,0)+7500,IF(F3238&lt;=70000,ROUNDUP(F3238/4,0)+17500,35000)))),MIN(IF(E3238&lt;=0,0,IF(E3238&lt;=12000,E3238,IF(E3238&lt;=32000,ROUNDUP(E3238/2,0)+6000,IF(E3238&lt;=56000,ROUNDUP(E3238/4,0)+14000,28000))))+IF(F3238&lt;=0,0,IF(F3238&lt;=15000,F3238,IF(F3238&lt;=40000,ROUNDUP(F3238/2,0)+7500,IF(F3238&lt;=70000,ROUNDUP(F3238/4,0)+17500,35000)))),28000))))</f>
        <v/>
      </c>
      <c r="T3238" s="18">
        <f>IF(G3238&lt;=0,0,IF(G3238&lt;=12000,G3238,IF(G3238&lt;=32000,ROUNDUP(G3238/2,0)+6000,IF(G3238&lt;=56000,ROUNDUP(G3238/4,0)+14000,28000))))</f>
        <v/>
      </c>
      <c r="U3238" s="18">
        <f>IF(I3238&lt;=0,IF(H3238&lt;=0,0,IF(H3238&lt;=12000,H3238,IF(H3238&lt;=32000,ROUNDUP(H3238/2,0)+6000,IF(H3238&lt;=56000,ROUNDUP(H3238/4,0)+14000,28000)))),IF(H3238&lt;=0,IF(I3238&lt;=0,0,IF(I3238&lt;=15000,I3238,IF(I3238&lt;=40000,ROUNDUP(I3238/2,0)+7500,IF(I3238&lt;=70000,ROUNDUP(I3238/4,0)+17500,35000)))),MAX(IF(I3238&lt;=0,0,IF(I3238&lt;=15000,I3238,IF(I3238&lt;=40000,ROUNDUP(I3238/2,0)+7500,IF(I3238&lt;=70000,ROUNDUP(I3238/4,0)+17500,35000)))),MIN(IF(H3238&lt;=0,0,IF(H3238&lt;=12000,H3238,IF(H3238&lt;=32000,ROUNDUP(H3238/2,0)+6000,IF(H3238&lt;=56000,ROUNDUP(H3238/4,0)+14000,28000))))+IF(I3238&lt;=0,0,IF(I3238&lt;=15000,I3238,IF(I3238&lt;=40000,ROUNDUP(I3238/2,0)+7500,IF(I3238&lt;=70000,ROUNDUP(I3238/4,0)+17500,35000)))),28000))))</f>
        <v/>
      </c>
      <c r="V3238" s="18">
        <f>MIN(70000,S3238+T3238+U3238)</f>
        <v/>
      </c>
      <c r="W3238" s="18">
        <f>MAX(0,ROUNDDOWN(M3238-J3238-N3238-K3238-0,-3))</f>
        <v/>
      </c>
      <c r="X3238" s="18">
        <f>MAX(0,ROUNDDOWN(M3238-J3238-N3238-K3238-R3238,-3))</f>
        <v/>
      </c>
      <c r="Y3238" s="18">
        <f>IF(W3238&lt;=0,0,ROUNDDOWN((W3238*LOOKUP(W3238,{0,1950001,3300001,6950001,9000001,18000001,40000001},{0.05,0.1,0.2,0.23,0.33,0.4,0.45})-LOOKUP(W3238,{0,1950001,3300001,6950001,9000001,18000001,40000001},{0,97500,427500,636000,1536000,2796000,4796000}))*1.021,-2))</f>
        <v/>
      </c>
      <c r="Z3238" s="18">
        <f>IF(X3238&lt;=0,0,ROUNDDOWN((X3238*LOOKUP(X3238,{0,1950001,3300001,6950001,9000001,18000001,40000001},{0.05,0.1,0.2,0.23,0.33,0.4,0.45})-LOOKUP(X3238,{0,1950001,3300001,6950001,9000001,18000001,40000001},{0,97500,427500,636000,1536000,2796000,4796000}))*1.021,-2))</f>
        <v/>
      </c>
      <c r="AA3238" s="18">
        <f>MAX(0,ROUNDDOWN(M3238-J3238-430000-L3238-0,-3))</f>
        <v/>
      </c>
      <c r="AB3238" s="18">
        <f>MAX(0,ROUNDDOWN(M3238-J3238-430000-L3238-V3238,-3))</f>
        <v/>
      </c>
      <c r="AC3238" s="18">
        <f>IF(M3238&lt;=450000,0,MAX(0,ROUNDDOWN(AA3238*0.06-MIN(50000,AA3238)*0.03,-2))+MAX(0,ROUNDDOWN(AA3238*0.04-MIN(50000,AA3238)*0.02,-2)))</f>
        <v/>
      </c>
      <c r="AD3238" s="18">
        <f>IF(M3238&lt;=450000,0,MAX(0,ROUNDDOWN(AB3238*0.06-MIN(50000,AB3238)*0.03,-2))+MAX(0,ROUNDDOWN(AB3238*0.04-MIN(50000,AB3238)*0.02,-2)))</f>
        <v/>
      </c>
      <c r="AE3238" s="18">
        <f>Y3238-Z3238</f>
        <v/>
      </c>
      <c r="AF3238" s="18">
        <f>AC3238-AD3238</f>
        <v/>
      </c>
      <c r="AG3238" s="18">
        <f>AE3238+AF3238</f>
        <v/>
      </c>
      <c r="AH3238" s="20">
        <f>IF(W3238&lt;=0,0,LOOKUP(W3238,{0,1950001,3300001,6950001,9000001,18000001,40000001},{0.05,0.1,0.2,0.23,0.33,0.4,0.45}))</f>
        <v/>
      </c>
    </row>
    <row r="3239">
      <c r="A3239" t="inlineStr">
        <is>
          <t>1万円刻み 特例あり一般12万円</t>
        </is>
      </c>
      <c r="B3239" s="18">
        <f>'4_1万円刻み'!$A$1053</f>
        <v/>
      </c>
      <c r="C3239" s="19" t="n">
        <v>2026</v>
      </c>
      <c r="D3239" t="inlineStr">
        <is>
          <t>はい</t>
        </is>
      </c>
      <c r="E3239" s="18" t="n">
        <v>120000</v>
      </c>
      <c r="F3239" s="18" t="n">
        <v>0</v>
      </c>
      <c r="G3239" s="18" t="n">
        <v>0</v>
      </c>
      <c r="H3239" s="18" t="n">
        <v>0</v>
      </c>
      <c r="I3239" s="18" t="n">
        <v>0</v>
      </c>
      <c r="J3239" s="18">
        <f>ROUND(MIN(B3239/12,650000)*12*0.0915+MIN(B3239/12,1390000)*12*(0.0504+0)+B3239*0.005,0)</f>
        <v/>
      </c>
      <c r="K3239" s="18" t="n">
        <v>0</v>
      </c>
      <c r="L3239" s="18" t="n">
        <v>0</v>
      </c>
      <c r="M3239" s="18">
        <f>ROUND(IF(C3239&gt;=2026,IF(B3239&lt;741000,0,IF(B3239&lt;2191000,B3239-740000,IF(B3239&lt;2193000,1451000,IF(B3239&lt;2196000,1453000,IF(B3239&lt;2200000,1456000,IF(B3239&lt;3600000,ROUNDDOWN(B3239/4,-3)*2.8-80000,IF(B3239&lt;6600000,ROUNDDOWN(B3239/4,-3)*3.2-440000,IF(B3239&lt;8500000,ROUNDDOWN(B3239*0.9,0)-1100000,B3239-1950000)))))))),IF(B3239&lt;651000,0,IF(B3239&lt;1900000,B3239-650000,IF(B3239&lt;3600000,ROUNDDOWN(B3239/4,-3)*2.8-80000,IF(B3239&lt;6600000,ROUNDDOWN(B3239/4,-3)*3.2-440000,IF(B3239&lt;8500000,ROUNDDOWN(B3239*0.9,0)-1100000,B3239-1950000)))))),0)</f>
        <v/>
      </c>
      <c r="N3239" s="18">
        <f>IF(M3239&gt;23500000,NA(),IF(C3239&gt;=2026,IF(M3239&lt;=4890000,1040000,IF(M3239&lt;=6550000,670000,620000)),IF(M3239&lt;=1320000,950000,IF(M3239&lt;=3360000,880000,IF(M3239&lt;=4890000,680000,IF(M3239&lt;=6550000,630000,580000))))))</f>
        <v/>
      </c>
      <c r="O3239" s="18">
        <f>IF(F3239&lt;=0,IF(AND(D3239="はい",C3239&gt;=2026,C3239&lt;=2027),IF(E3239&lt;=0,0,IF(E3239&lt;=30000,E3239,IF(E3239&lt;=60000,ROUNDUP(E3239/2,0)+15000,IF(E3239&lt;=120000,ROUNDUP(E3239/4,0)+30000,60000)))),IF(E3239&lt;=0,0,IF(E3239&lt;=20000,E3239,IF(E3239&lt;=40000,ROUNDUP(E3239/2,0)+10000,IF(E3239&lt;=80000,ROUNDUP(E3239/4,0)+20000,40000))))),IF(E3239&lt;=0,IF(F3239&lt;=0,0,IF(F3239&lt;=25000,F3239,IF(F3239&lt;=50000,ROUNDUP(F3239/2,0)+12500,IF(F3239&lt;=100000,ROUNDUP(F3239/4,0)+25000,50000)))),MAX(IF(F3239&lt;=0,0,IF(F3239&lt;=25000,F3239,IF(F3239&lt;=50000,ROUNDUP(F3239/2,0)+12500,IF(F3239&lt;=100000,ROUNDUP(F3239/4,0)+25000,50000)))),MIN(IF(AND(D3239="はい",C3239&gt;=2026,C3239&lt;=2027),IF(E3239&lt;=0,0,IF(E3239&lt;=30000,E3239,IF(E3239&lt;=60000,ROUNDUP(E3239/2,0)+15000,IF(E3239&lt;=120000,ROUNDUP(E3239/4,0)+30000,60000)))),IF(E3239&lt;=0,0,IF(E3239&lt;=20000,E3239,IF(E3239&lt;=40000,ROUNDUP(E3239/2,0)+10000,IF(E3239&lt;=80000,ROUNDUP(E3239/4,0)+20000,40000)))))+IF(F3239&lt;=0,0,IF(F3239&lt;=25000,F3239,IF(F3239&lt;=50000,ROUNDUP(F3239/2,0)+12500,IF(F3239&lt;=100000,ROUNDUP(F3239/4,0)+25000,50000)))),IF(AND(D3239="はい",C3239&gt;=2026,C3239&lt;=2027),60000,40000)))))</f>
        <v/>
      </c>
      <c r="P3239" s="18">
        <f>IF(G3239&lt;=0,0,IF(G3239&lt;=20000,G3239,IF(G3239&lt;=40000,ROUNDUP(G3239/2,0)+10000,IF(G3239&lt;=80000,ROUNDUP(G3239/4,0)+20000,40000))))</f>
        <v/>
      </c>
      <c r="Q3239" s="18">
        <f>IF(I3239&lt;=0,IF(H3239&lt;=0,0,IF(H3239&lt;=20000,H3239,IF(H3239&lt;=40000,ROUNDUP(H3239/2,0)+10000,IF(H3239&lt;=80000,ROUNDUP(H3239/4,0)+20000,40000)))),IF(H3239&lt;=0,IF(I3239&lt;=0,0,IF(I3239&lt;=25000,I3239,IF(I3239&lt;=50000,ROUNDUP(I3239/2,0)+12500,IF(I3239&lt;=100000,ROUNDUP(I3239/4,0)+25000,50000)))),MAX(IF(I3239&lt;=0,0,IF(I3239&lt;=25000,I3239,IF(I3239&lt;=50000,ROUNDUP(I3239/2,0)+12500,IF(I3239&lt;=100000,ROUNDUP(I3239/4,0)+25000,50000)))),MIN(IF(H3239&lt;=0,0,IF(H3239&lt;=20000,H3239,IF(H3239&lt;=40000,ROUNDUP(H3239/2,0)+10000,IF(H3239&lt;=80000,ROUNDUP(H3239/4,0)+20000,40000))))+IF(I3239&lt;=0,0,IF(I3239&lt;=25000,I3239,IF(I3239&lt;=50000,ROUNDUP(I3239/2,0)+12500,IF(I3239&lt;=100000,ROUNDUP(I3239/4,0)+25000,50000)))),40000))))</f>
        <v/>
      </c>
      <c r="R3239" s="18">
        <f>MIN(120000,O3239+P3239+Q3239)</f>
        <v/>
      </c>
      <c r="S3239" s="18">
        <f>IF(F3239&lt;=0,IF(E3239&lt;=0,0,IF(E3239&lt;=12000,E3239,IF(E3239&lt;=32000,ROUNDUP(E3239/2,0)+6000,IF(E3239&lt;=56000,ROUNDUP(E3239/4,0)+14000,28000)))),IF(E3239&lt;=0,IF(F3239&lt;=0,0,IF(F3239&lt;=15000,F3239,IF(F3239&lt;=40000,ROUNDUP(F3239/2,0)+7500,IF(F3239&lt;=70000,ROUNDUP(F3239/4,0)+17500,35000)))),MAX(IF(F3239&lt;=0,0,IF(F3239&lt;=15000,F3239,IF(F3239&lt;=40000,ROUNDUP(F3239/2,0)+7500,IF(F3239&lt;=70000,ROUNDUP(F3239/4,0)+17500,35000)))),MIN(IF(E3239&lt;=0,0,IF(E3239&lt;=12000,E3239,IF(E3239&lt;=32000,ROUNDUP(E3239/2,0)+6000,IF(E3239&lt;=56000,ROUNDUP(E3239/4,0)+14000,28000))))+IF(F3239&lt;=0,0,IF(F3239&lt;=15000,F3239,IF(F3239&lt;=40000,ROUNDUP(F3239/2,0)+7500,IF(F3239&lt;=70000,ROUNDUP(F3239/4,0)+17500,35000)))),28000))))</f>
        <v/>
      </c>
      <c r="T3239" s="18">
        <f>IF(G3239&lt;=0,0,IF(G3239&lt;=12000,G3239,IF(G3239&lt;=32000,ROUNDUP(G3239/2,0)+6000,IF(G3239&lt;=56000,ROUNDUP(G3239/4,0)+14000,28000))))</f>
        <v/>
      </c>
      <c r="U3239" s="18">
        <f>IF(I3239&lt;=0,IF(H3239&lt;=0,0,IF(H3239&lt;=12000,H3239,IF(H3239&lt;=32000,ROUNDUP(H3239/2,0)+6000,IF(H3239&lt;=56000,ROUNDUP(H3239/4,0)+14000,28000)))),IF(H3239&lt;=0,IF(I3239&lt;=0,0,IF(I3239&lt;=15000,I3239,IF(I3239&lt;=40000,ROUNDUP(I3239/2,0)+7500,IF(I3239&lt;=70000,ROUNDUP(I3239/4,0)+17500,35000)))),MAX(IF(I3239&lt;=0,0,IF(I3239&lt;=15000,I3239,IF(I3239&lt;=40000,ROUNDUP(I3239/2,0)+7500,IF(I3239&lt;=70000,ROUNDUP(I3239/4,0)+17500,35000)))),MIN(IF(H3239&lt;=0,0,IF(H3239&lt;=12000,H3239,IF(H3239&lt;=32000,ROUNDUP(H3239/2,0)+6000,IF(H3239&lt;=56000,ROUNDUP(H3239/4,0)+14000,28000))))+IF(I3239&lt;=0,0,IF(I3239&lt;=15000,I3239,IF(I3239&lt;=40000,ROUNDUP(I3239/2,0)+7500,IF(I3239&lt;=70000,ROUNDUP(I3239/4,0)+17500,35000)))),28000))))</f>
        <v/>
      </c>
      <c r="V3239" s="18">
        <f>MIN(70000,S3239+T3239+U3239)</f>
        <v/>
      </c>
      <c r="W3239" s="18">
        <f>MAX(0,ROUNDDOWN(M3239-J3239-N3239-K3239-0,-3))</f>
        <v/>
      </c>
      <c r="X3239" s="18">
        <f>MAX(0,ROUNDDOWN(M3239-J3239-N3239-K3239-R3239,-3))</f>
        <v/>
      </c>
      <c r="Y3239" s="18">
        <f>IF(W3239&lt;=0,0,ROUNDDOWN((W3239*LOOKUP(W3239,{0,1950001,3300001,6950001,9000001,18000001,40000001},{0.05,0.1,0.2,0.23,0.33,0.4,0.45})-LOOKUP(W3239,{0,1950001,3300001,6950001,9000001,18000001,40000001},{0,97500,427500,636000,1536000,2796000,4796000}))*1.021,-2))</f>
        <v/>
      </c>
      <c r="Z3239" s="18">
        <f>IF(X3239&lt;=0,0,ROUNDDOWN((X3239*LOOKUP(X3239,{0,1950001,3300001,6950001,9000001,18000001,40000001},{0.05,0.1,0.2,0.23,0.33,0.4,0.45})-LOOKUP(X3239,{0,1950001,3300001,6950001,9000001,18000001,40000001},{0,97500,427500,636000,1536000,2796000,4796000}))*1.021,-2))</f>
        <v/>
      </c>
      <c r="AA3239" s="18">
        <f>MAX(0,ROUNDDOWN(M3239-J3239-430000-L3239-0,-3))</f>
        <v/>
      </c>
      <c r="AB3239" s="18">
        <f>MAX(0,ROUNDDOWN(M3239-J3239-430000-L3239-V3239,-3))</f>
        <v/>
      </c>
      <c r="AC3239" s="18">
        <f>IF(M3239&lt;=450000,0,MAX(0,ROUNDDOWN(AA3239*0.06-MIN(50000,AA3239)*0.03,-2))+MAX(0,ROUNDDOWN(AA3239*0.04-MIN(50000,AA3239)*0.02,-2)))</f>
        <v/>
      </c>
      <c r="AD3239" s="18">
        <f>IF(M3239&lt;=450000,0,MAX(0,ROUNDDOWN(AB3239*0.06-MIN(50000,AB3239)*0.03,-2))+MAX(0,ROUNDDOWN(AB3239*0.04-MIN(50000,AB3239)*0.02,-2)))</f>
        <v/>
      </c>
      <c r="AE3239" s="18">
        <f>Y3239-Z3239</f>
        <v/>
      </c>
      <c r="AF3239" s="18">
        <f>AC3239-AD3239</f>
        <v/>
      </c>
      <c r="AG3239" s="18">
        <f>AE3239+AF3239</f>
        <v/>
      </c>
      <c r="AH3239" s="20">
        <f>IF(W3239&lt;=0,0,LOOKUP(W3239,{0,1950001,3300001,6950001,9000001,18000001,40000001},{0.05,0.1,0.2,0.23,0.33,0.4,0.45}))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2026-10-06T12:48:58Z</dcterms:created>
  <dcterms:modified xmlns:dcterms="http://purl.org/dc/terms/" xmlns:xsi="http://www.w3.org/2001/XMLSchema-instance" xsi:type="dcterms:W3CDTF">2026-10-06T12:48:59Z</dcterms:modified>
</cp:coreProperties>
</file>